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DE7D916-2837-49DA-B751-6A71951E99F1}" xr6:coauthVersionLast="47" xr6:coauthVersionMax="47" xr10:uidLastSave="{00000000-0000-0000-0000-000000000000}"/>
  <bookViews>
    <workbookView xWindow="-120" yWindow="-120" windowWidth="20730" windowHeight="11040" firstSheet="1" activeTab="3" xr2:uid="{00000000-000D-0000-FFFF-FFFF00000000}"/>
  </bookViews>
  <sheets>
    <sheet name="Universo DEJAyAM" sheetId="23" state="hidden" r:id="rId1"/>
    <sheet name="MARCO" sheetId="8" r:id="rId2"/>
    <sheet name="Estratos" sheetId="9" r:id="rId3"/>
    <sheet name="Piloto" sheetId="20" r:id="rId4"/>
    <sheet name="Piloto_Corto" sheetId="24" r:id="rId5"/>
    <sheet name="FINES-Comis" sheetId="15" state="hidden" r:id="rId6"/>
    <sheet name="FINES-Sedes" sheetId="18" state="hidden" r:id="rId7"/>
  </sheets>
  <definedNames>
    <definedName name="_xlnm._FilterDatabase" localSheetId="5" hidden="1">'FINES-Comis'!$A$1:$L$3824</definedName>
    <definedName name="_xlnm._FilterDatabase" localSheetId="6" hidden="1">'FINES-Sedes'!$A$2:$AS$2321</definedName>
    <definedName name="_xlnm._FilterDatabase" localSheetId="1" hidden="1">MARCO!$A$1:$AI$3212</definedName>
    <definedName name="_xlnm._FilterDatabase" localSheetId="0" hidden="1">'Universo DEJAyAM'!$B$1:$AG$3961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4" l="1"/>
  <c r="E13" i="24"/>
  <c r="E12" i="24"/>
  <c r="E11" i="24"/>
  <c r="E10" i="24"/>
  <c r="E9" i="24"/>
  <c r="H8" i="24"/>
  <c r="E8" i="24"/>
  <c r="H7" i="24"/>
  <c r="E7" i="24"/>
  <c r="H6" i="24"/>
  <c r="E6" i="24"/>
  <c r="H5" i="24"/>
  <c r="E5" i="24"/>
  <c r="H4" i="24"/>
  <c r="E4" i="24"/>
  <c r="H3" i="24"/>
  <c r="E3" i="24"/>
  <c r="H2" i="24"/>
  <c r="E2" i="24"/>
  <c r="T9" i="20"/>
  <c r="F9" i="24" s="1"/>
  <c r="T10" i="20"/>
  <c r="F10" i="24" s="1"/>
  <c r="T11" i="20"/>
  <c r="F11" i="24" s="1"/>
  <c r="T12" i="20"/>
  <c r="F12" i="24" s="1"/>
  <c r="T13" i="20"/>
  <c r="F13" i="24" s="1"/>
  <c r="T14" i="20"/>
  <c r="F14" i="24" s="1"/>
  <c r="AB3959" i="23"/>
  <c r="Z3959" i="23"/>
  <c r="A3959" i="23"/>
  <c r="AB3958" i="23"/>
  <c r="Z3958" i="23"/>
  <c r="A3958" i="23"/>
  <c r="AB3957" i="23"/>
  <c r="Z3957" i="23"/>
  <c r="A3957" i="23"/>
  <c r="AB3956" i="23"/>
  <c r="Z3956" i="23"/>
  <c r="A3956" i="23"/>
  <c r="AB3955" i="23"/>
  <c r="Z3955" i="23"/>
  <c r="A3955" i="23"/>
  <c r="AB3954" i="23"/>
  <c r="Z3954" i="23"/>
  <c r="X3954" i="23"/>
  <c r="W3954" i="23"/>
  <c r="A3954" i="23"/>
  <c r="Z3953" i="23"/>
  <c r="X3953" i="23"/>
  <c r="W3953" i="23"/>
  <c r="AB3953" i="23" s="1"/>
  <c r="A3953" i="23"/>
  <c r="Z3952" i="23"/>
  <c r="X3952" i="23"/>
  <c r="W3952" i="23"/>
  <c r="AB3952" i="23" s="1"/>
  <c r="A3952" i="23"/>
  <c r="Z3951" i="23"/>
  <c r="X3951" i="23"/>
  <c r="W3951" i="23"/>
  <c r="AB3951" i="23" s="1"/>
  <c r="A3951" i="23"/>
  <c r="AB3950" i="23"/>
  <c r="Z3950" i="23"/>
  <c r="X3950" i="23"/>
  <c r="W3950" i="23"/>
  <c r="A3950" i="23"/>
  <c r="AB3949" i="23"/>
  <c r="Z3949" i="23"/>
  <c r="X3949" i="23"/>
  <c r="W3949" i="23"/>
  <c r="A3949" i="23"/>
  <c r="Z3948" i="23"/>
  <c r="X3948" i="23"/>
  <c r="W3948" i="23"/>
  <c r="AB3948" i="23" s="1"/>
  <c r="A3948" i="23"/>
  <c r="Z3947" i="23"/>
  <c r="X3947" i="23"/>
  <c r="W3947" i="23"/>
  <c r="AB3947" i="23" s="1"/>
  <c r="A3947" i="23"/>
  <c r="Z3946" i="23"/>
  <c r="X3946" i="23"/>
  <c r="W3946" i="23"/>
  <c r="AB3946" i="23" s="1"/>
  <c r="A3946" i="23"/>
  <c r="Z3945" i="23"/>
  <c r="X3945" i="23"/>
  <c r="W3945" i="23"/>
  <c r="AB3945" i="23" s="1"/>
  <c r="A3945" i="23"/>
  <c r="AB3944" i="23"/>
  <c r="Z3944" i="23"/>
  <c r="X3944" i="23"/>
  <c r="W3944" i="23"/>
  <c r="A3944" i="23"/>
  <c r="AB3943" i="23"/>
  <c r="Z3943" i="23"/>
  <c r="X3943" i="23"/>
  <c r="W3943" i="23"/>
  <c r="A3943" i="23"/>
  <c r="AB3942" i="23"/>
  <c r="Z3942" i="23"/>
  <c r="X3942" i="23"/>
  <c r="W3942" i="23"/>
  <c r="A3942" i="23"/>
  <c r="Z3941" i="23"/>
  <c r="X3941" i="23"/>
  <c r="W3941" i="23"/>
  <c r="AB3941" i="23" s="1"/>
  <c r="A3941" i="23"/>
  <c r="Z3940" i="23"/>
  <c r="X3940" i="23"/>
  <c r="W3940" i="23"/>
  <c r="AB3940" i="23" s="1"/>
  <c r="A3940" i="23"/>
  <c r="AB3939" i="23"/>
  <c r="Z3939" i="23"/>
  <c r="X3939" i="23"/>
  <c r="W3939" i="23"/>
  <c r="A3939" i="23"/>
  <c r="AB3938" i="23"/>
  <c r="Z3938" i="23"/>
  <c r="X3938" i="23"/>
  <c r="W3938" i="23"/>
  <c r="A3938" i="23"/>
  <c r="AB3937" i="23"/>
  <c r="Z3937" i="23"/>
  <c r="X3937" i="23"/>
  <c r="W3937" i="23"/>
  <c r="A3937" i="23"/>
  <c r="Z3936" i="23"/>
  <c r="X3936" i="23"/>
  <c r="W3936" i="23"/>
  <c r="AB3936" i="23" s="1"/>
  <c r="A3936" i="23"/>
  <c r="Z3935" i="23"/>
  <c r="X3935" i="23"/>
  <c r="W3935" i="23"/>
  <c r="AB3935" i="23" s="1"/>
  <c r="A3935" i="23"/>
  <c r="Z3934" i="23"/>
  <c r="X3934" i="23"/>
  <c r="W3934" i="23"/>
  <c r="AB3934" i="23" s="1"/>
  <c r="A3934" i="23"/>
  <c r="Z3933" i="23"/>
  <c r="X3933" i="23"/>
  <c r="W3933" i="23"/>
  <c r="AB3933" i="23" s="1"/>
  <c r="A3933" i="23"/>
  <c r="AB3932" i="23"/>
  <c r="Z3932" i="23"/>
  <c r="X3932" i="23"/>
  <c r="W3932" i="23"/>
  <c r="A3932" i="23"/>
  <c r="AB3931" i="23"/>
  <c r="Z3931" i="23"/>
  <c r="X3931" i="23"/>
  <c r="W3931" i="23"/>
  <c r="A3931" i="23"/>
  <c r="AB3930" i="23"/>
  <c r="Z3930" i="23"/>
  <c r="X3930" i="23"/>
  <c r="W3930" i="23"/>
  <c r="A3930" i="23"/>
  <c r="Z3929" i="23"/>
  <c r="X3929" i="23"/>
  <c r="W3929" i="23"/>
  <c r="AB3929" i="23" s="1"/>
  <c r="A3929" i="23"/>
  <c r="Z3928" i="23"/>
  <c r="X3928" i="23"/>
  <c r="W3928" i="23"/>
  <c r="AB3928" i="23" s="1"/>
  <c r="A3928" i="23"/>
  <c r="AB3927" i="23"/>
  <c r="Z3927" i="23"/>
  <c r="X3927" i="23"/>
  <c r="W3927" i="23"/>
  <c r="A3927" i="23"/>
  <c r="AB3926" i="23"/>
  <c r="Z3926" i="23"/>
  <c r="X3926" i="23"/>
  <c r="W3926" i="23"/>
  <c r="A3926" i="23"/>
  <c r="AB3925" i="23"/>
  <c r="Z3925" i="23"/>
  <c r="X3925" i="23"/>
  <c r="W3925" i="23"/>
  <c r="A3925" i="23"/>
  <c r="Z3924" i="23"/>
  <c r="X3924" i="23"/>
  <c r="W3924" i="23"/>
  <c r="AB3924" i="23" s="1"/>
  <c r="A3924" i="23"/>
  <c r="Z3923" i="23"/>
  <c r="X3923" i="23"/>
  <c r="W3923" i="23"/>
  <c r="AB3923" i="23" s="1"/>
  <c r="A3923" i="23"/>
  <c r="Z3922" i="23"/>
  <c r="X3922" i="23"/>
  <c r="W3922" i="23"/>
  <c r="AB3922" i="23" s="1"/>
  <c r="A3922" i="23"/>
  <c r="Z3921" i="23"/>
  <c r="X3921" i="23"/>
  <c r="W3921" i="23"/>
  <c r="AB3921" i="23" s="1"/>
  <c r="A3921" i="23"/>
  <c r="AB3920" i="23"/>
  <c r="Z3920" i="23"/>
  <c r="X3920" i="23"/>
  <c r="W3920" i="23"/>
  <c r="A3920" i="23"/>
  <c r="AB3919" i="23"/>
  <c r="Z3919" i="23"/>
  <c r="X3919" i="23"/>
  <c r="W3919" i="23"/>
  <c r="A3919" i="23"/>
  <c r="AB3918" i="23"/>
  <c r="Z3918" i="23"/>
  <c r="X3918" i="23"/>
  <c r="W3918" i="23"/>
  <c r="A3918" i="23"/>
  <c r="Z3917" i="23"/>
  <c r="X3917" i="23"/>
  <c r="W3917" i="23"/>
  <c r="AB3917" i="23" s="1"/>
  <c r="A3917" i="23"/>
  <c r="Z3916" i="23"/>
  <c r="X3916" i="23"/>
  <c r="W3916" i="23"/>
  <c r="AB3916" i="23" s="1"/>
  <c r="A3916" i="23"/>
  <c r="AB3915" i="23"/>
  <c r="Z3915" i="23"/>
  <c r="X3915" i="23"/>
  <c r="W3915" i="23"/>
  <c r="A3915" i="23"/>
  <c r="AB3914" i="23"/>
  <c r="Z3914" i="23"/>
  <c r="X3914" i="23"/>
  <c r="W3914" i="23"/>
  <c r="A3914" i="23"/>
  <c r="AB3913" i="23"/>
  <c r="Z3913" i="23"/>
  <c r="X3913" i="23"/>
  <c r="W3913" i="23"/>
  <c r="A3913" i="23"/>
  <c r="Z3912" i="23"/>
  <c r="X3912" i="23"/>
  <c r="W3912" i="23"/>
  <c r="AB3912" i="23" s="1"/>
  <c r="A3912" i="23"/>
  <c r="Z3911" i="23"/>
  <c r="X3911" i="23"/>
  <c r="W3911" i="23"/>
  <c r="AB3911" i="23" s="1"/>
  <c r="A3911" i="23"/>
  <c r="Z3910" i="23"/>
  <c r="X3910" i="23"/>
  <c r="W3910" i="23"/>
  <c r="AB3910" i="23" s="1"/>
  <c r="A3910" i="23"/>
  <c r="Z3909" i="23"/>
  <c r="X3909" i="23"/>
  <c r="W3909" i="23"/>
  <c r="AB3909" i="23" s="1"/>
  <c r="A3909" i="23"/>
  <c r="AB3908" i="23"/>
  <c r="Z3908" i="23"/>
  <c r="X3908" i="23"/>
  <c r="W3908" i="23"/>
  <c r="A3908" i="23"/>
  <c r="AB3907" i="23"/>
  <c r="Z3907" i="23"/>
  <c r="X3907" i="23"/>
  <c r="W3907" i="23"/>
  <c r="A3907" i="23"/>
  <c r="AB3906" i="23"/>
  <c r="Z3906" i="23"/>
  <c r="X3906" i="23"/>
  <c r="W3906" i="23"/>
  <c r="A3906" i="23"/>
  <c r="Z3905" i="23"/>
  <c r="X3905" i="23"/>
  <c r="W3905" i="23"/>
  <c r="AB3905" i="23" s="1"/>
  <c r="A3905" i="23"/>
  <c r="Z3904" i="23"/>
  <c r="X3904" i="23"/>
  <c r="W3904" i="23"/>
  <c r="AB3904" i="23" s="1"/>
  <c r="A3904" i="23"/>
  <c r="AB3903" i="23"/>
  <c r="Z3903" i="23"/>
  <c r="X3903" i="23"/>
  <c r="W3903" i="23"/>
  <c r="A3903" i="23"/>
  <c r="AB3902" i="23"/>
  <c r="Z3902" i="23"/>
  <c r="X3902" i="23"/>
  <c r="W3902" i="23"/>
  <c r="A3902" i="23"/>
  <c r="AB3901" i="23"/>
  <c r="Z3901" i="23"/>
  <c r="X3901" i="23"/>
  <c r="W3901" i="23"/>
  <c r="A3901" i="23"/>
  <c r="Z3900" i="23"/>
  <c r="X3900" i="23"/>
  <c r="W3900" i="23"/>
  <c r="AB3900" i="23" s="1"/>
  <c r="A3900" i="23"/>
  <c r="Z3899" i="23"/>
  <c r="X3899" i="23"/>
  <c r="W3899" i="23"/>
  <c r="AB3899" i="23" s="1"/>
  <c r="A3899" i="23"/>
  <c r="Z3898" i="23"/>
  <c r="X3898" i="23"/>
  <c r="W3898" i="23"/>
  <c r="AB3898" i="23" s="1"/>
  <c r="A3898" i="23"/>
  <c r="Z3897" i="23"/>
  <c r="X3897" i="23"/>
  <c r="W3897" i="23"/>
  <c r="AB3897" i="23" s="1"/>
  <c r="A3897" i="23"/>
  <c r="AB3896" i="23"/>
  <c r="Z3896" i="23"/>
  <c r="X3896" i="23"/>
  <c r="W3896" i="23"/>
  <c r="A3896" i="23"/>
  <c r="AB3895" i="23"/>
  <c r="Z3895" i="23"/>
  <c r="X3895" i="23"/>
  <c r="W3895" i="23"/>
  <c r="A3895" i="23"/>
  <c r="AB3894" i="23"/>
  <c r="Z3894" i="23"/>
  <c r="X3894" i="23"/>
  <c r="W3894" i="23"/>
  <c r="A3894" i="23"/>
  <c r="Z3893" i="23"/>
  <c r="X3893" i="23"/>
  <c r="W3893" i="23"/>
  <c r="AB3893" i="23" s="1"/>
  <c r="A3893" i="23"/>
  <c r="Z3892" i="23"/>
  <c r="X3892" i="23"/>
  <c r="W3892" i="23"/>
  <c r="AB3892" i="23" s="1"/>
  <c r="A3892" i="23"/>
  <c r="Z3891" i="23"/>
  <c r="X3891" i="23"/>
  <c r="W3891" i="23"/>
  <c r="AB3891" i="23" s="1"/>
  <c r="A3891" i="23"/>
  <c r="AB3890" i="23"/>
  <c r="Z3890" i="23"/>
  <c r="X3890" i="23"/>
  <c r="W3890" i="23"/>
  <c r="A3890" i="23"/>
  <c r="AB3889" i="23"/>
  <c r="Z3889" i="23"/>
  <c r="X3889" i="23"/>
  <c r="W3889" i="23"/>
  <c r="A3889" i="23"/>
  <c r="Z3888" i="23"/>
  <c r="X3888" i="23"/>
  <c r="W3888" i="23"/>
  <c r="AB3888" i="23" s="1"/>
  <c r="A3888" i="23"/>
  <c r="Z3887" i="23"/>
  <c r="X3887" i="23"/>
  <c r="W3887" i="23"/>
  <c r="AB3887" i="23" s="1"/>
  <c r="A3887" i="23"/>
  <c r="Z3886" i="23"/>
  <c r="X3886" i="23"/>
  <c r="W3886" i="23"/>
  <c r="AB3886" i="23" s="1"/>
  <c r="A3886" i="23"/>
  <c r="Z3885" i="23"/>
  <c r="X3885" i="23"/>
  <c r="W3885" i="23"/>
  <c r="AB3885" i="23" s="1"/>
  <c r="A3885" i="23"/>
  <c r="AB3884" i="23"/>
  <c r="Z3884" i="23"/>
  <c r="X3884" i="23"/>
  <c r="W3884" i="23"/>
  <c r="A3884" i="23"/>
  <c r="AB3883" i="23"/>
  <c r="Z3883" i="23"/>
  <c r="X3883" i="23"/>
  <c r="W3883" i="23"/>
  <c r="A3883" i="23"/>
  <c r="AB3882" i="23"/>
  <c r="Z3882" i="23"/>
  <c r="X3882" i="23"/>
  <c r="W3882" i="23"/>
  <c r="A3882" i="23"/>
  <c r="Z3881" i="23"/>
  <c r="X3881" i="23"/>
  <c r="W3881" i="23"/>
  <c r="AB3881" i="23" s="1"/>
  <c r="A3881" i="23"/>
  <c r="Z3880" i="23"/>
  <c r="X3880" i="23"/>
  <c r="W3880" i="23"/>
  <c r="AB3880" i="23" s="1"/>
  <c r="A3880" i="23"/>
  <c r="Z3879" i="23"/>
  <c r="X3879" i="23"/>
  <c r="W3879" i="23"/>
  <c r="AB3879" i="23" s="1"/>
  <c r="A3879" i="23"/>
  <c r="AB3878" i="23"/>
  <c r="Z3878" i="23"/>
  <c r="X3878" i="23"/>
  <c r="W3878" i="23"/>
  <c r="A3878" i="23"/>
  <c r="AB3877" i="23"/>
  <c r="Z3877" i="23"/>
  <c r="X3877" i="23"/>
  <c r="W3877" i="23"/>
  <c r="A3877" i="23"/>
  <c r="Z3876" i="23"/>
  <c r="X3876" i="23"/>
  <c r="W3876" i="23"/>
  <c r="AB3876" i="23" s="1"/>
  <c r="A3876" i="23"/>
  <c r="Z3875" i="23"/>
  <c r="X3875" i="23"/>
  <c r="W3875" i="23"/>
  <c r="AB3875" i="23" s="1"/>
  <c r="A3875" i="23"/>
  <c r="Z3874" i="23"/>
  <c r="X3874" i="23"/>
  <c r="W3874" i="23"/>
  <c r="AB3874" i="23" s="1"/>
  <c r="A3874" i="23"/>
  <c r="Z3873" i="23"/>
  <c r="X3873" i="23"/>
  <c r="W3873" i="23"/>
  <c r="AB3873" i="23" s="1"/>
  <c r="A3873" i="23"/>
  <c r="AB3872" i="23"/>
  <c r="Z3872" i="23"/>
  <c r="X3872" i="23"/>
  <c r="W3872" i="23"/>
  <c r="A3872" i="23"/>
  <c r="AB3871" i="23"/>
  <c r="Z3871" i="23"/>
  <c r="X3871" i="23"/>
  <c r="W3871" i="23"/>
  <c r="A3871" i="23"/>
  <c r="AB3870" i="23"/>
  <c r="Z3870" i="23"/>
  <c r="X3870" i="23"/>
  <c r="W3870" i="23"/>
  <c r="A3870" i="23"/>
  <c r="Z3869" i="23"/>
  <c r="X3869" i="23"/>
  <c r="W3869" i="23"/>
  <c r="AB3869" i="23" s="1"/>
  <c r="A3869" i="23"/>
  <c r="Z3868" i="23"/>
  <c r="X3868" i="23"/>
  <c r="W3868" i="23"/>
  <c r="AB3868" i="23" s="1"/>
  <c r="A3868" i="23"/>
  <c r="Z3867" i="23"/>
  <c r="X3867" i="23"/>
  <c r="W3867" i="23"/>
  <c r="AB3867" i="23" s="1"/>
  <c r="A3867" i="23"/>
  <c r="AB3866" i="23"/>
  <c r="Z3866" i="23"/>
  <c r="X3866" i="23"/>
  <c r="W3866" i="23"/>
  <c r="A3866" i="23"/>
  <c r="AB3865" i="23"/>
  <c r="Z3865" i="23"/>
  <c r="X3865" i="23"/>
  <c r="W3865" i="23"/>
  <c r="A3865" i="23"/>
  <c r="Z3864" i="23"/>
  <c r="X3864" i="23"/>
  <c r="W3864" i="23"/>
  <c r="AB3864" i="23" s="1"/>
  <c r="A3864" i="23"/>
  <c r="Z3863" i="23"/>
  <c r="X3863" i="23"/>
  <c r="W3863" i="23"/>
  <c r="AB3863" i="23" s="1"/>
  <c r="A3863" i="23"/>
  <c r="Z3862" i="23"/>
  <c r="X3862" i="23"/>
  <c r="W3862" i="23"/>
  <c r="AB3862" i="23" s="1"/>
  <c r="A3862" i="23"/>
  <c r="Z3861" i="23"/>
  <c r="X3861" i="23"/>
  <c r="W3861" i="23"/>
  <c r="AB3861" i="23" s="1"/>
  <c r="A3861" i="23"/>
  <c r="AB3860" i="23"/>
  <c r="Z3860" i="23"/>
  <c r="X3860" i="23"/>
  <c r="W3860" i="23"/>
  <c r="A3860" i="23"/>
  <c r="AB3859" i="23"/>
  <c r="Z3859" i="23"/>
  <c r="X3859" i="23"/>
  <c r="W3859" i="23"/>
  <c r="A3859" i="23"/>
  <c r="AB3858" i="23"/>
  <c r="Z3858" i="23"/>
  <c r="X3858" i="23"/>
  <c r="W3858" i="23"/>
  <c r="A3858" i="23"/>
  <c r="Z3857" i="23"/>
  <c r="X3857" i="23"/>
  <c r="W3857" i="23"/>
  <c r="AB3857" i="23" s="1"/>
  <c r="A3857" i="23"/>
  <c r="Z3856" i="23"/>
  <c r="X3856" i="23"/>
  <c r="W3856" i="23"/>
  <c r="AB3856" i="23" s="1"/>
  <c r="A3856" i="23"/>
  <c r="Z3855" i="23"/>
  <c r="X3855" i="23"/>
  <c r="W3855" i="23"/>
  <c r="AB3855" i="23" s="1"/>
  <c r="A3855" i="23"/>
  <c r="AB3854" i="23"/>
  <c r="Z3854" i="23"/>
  <c r="X3854" i="23"/>
  <c r="W3854" i="23"/>
  <c r="A3854" i="23"/>
  <c r="AB3853" i="23"/>
  <c r="Z3853" i="23"/>
  <c r="X3853" i="23"/>
  <c r="W3853" i="23"/>
  <c r="A3853" i="23"/>
  <c r="Z3852" i="23"/>
  <c r="X3852" i="23"/>
  <c r="W3852" i="23"/>
  <c r="AB3852" i="23" s="1"/>
  <c r="A3852" i="23"/>
  <c r="Z3851" i="23"/>
  <c r="X3851" i="23"/>
  <c r="W3851" i="23"/>
  <c r="AB3851" i="23" s="1"/>
  <c r="A3851" i="23"/>
  <c r="Z3850" i="23"/>
  <c r="X3850" i="23"/>
  <c r="W3850" i="23"/>
  <c r="AB3850" i="23" s="1"/>
  <c r="A3850" i="23"/>
  <c r="Z3849" i="23"/>
  <c r="X3849" i="23"/>
  <c r="W3849" i="23"/>
  <c r="AB3849" i="23" s="1"/>
  <c r="A3849" i="23"/>
  <c r="AB3848" i="23"/>
  <c r="Z3848" i="23"/>
  <c r="X3848" i="23"/>
  <c r="W3848" i="23"/>
  <c r="A3848" i="23"/>
  <c r="AB3847" i="23"/>
  <c r="Z3847" i="23"/>
  <c r="X3847" i="23"/>
  <c r="W3847" i="23"/>
  <c r="A3847" i="23"/>
  <c r="AB3846" i="23"/>
  <c r="Z3846" i="23"/>
  <c r="X3846" i="23"/>
  <c r="W3846" i="23"/>
  <c r="A3846" i="23"/>
  <c r="Z3845" i="23"/>
  <c r="X3845" i="23"/>
  <c r="W3845" i="23"/>
  <c r="AB3845" i="23" s="1"/>
  <c r="A3845" i="23"/>
  <c r="Z3844" i="23"/>
  <c r="X3844" i="23"/>
  <c r="W3844" i="23"/>
  <c r="AB3844" i="23" s="1"/>
  <c r="A3844" i="23"/>
  <c r="AB3843" i="23"/>
  <c r="Z3843" i="23"/>
  <c r="X3843" i="23"/>
  <c r="W3843" i="23"/>
  <c r="A3843" i="23"/>
  <c r="AB3842" i="23"/>
  <c r="Z3842" i="23"/>
  <c r="X3842" i="23"/>
  <c r="W3842" i="23"/>
  <c r="A3842" i="23"/>
  <c r="AB3841" i="23"/>
  <c r="Z3841" i="23"/>
  <c r="X3841" i="23"/>
  <c r="W3841" i="23"/>
  <c r="A3841" i="23"/>
  <c r="Z3840" i="23"/>
  <c r="X3840" i="23"/>
  <c r="W3840" i="23"/>
  <c r="AB3840" i="23" s="1"/>
  <c r="A3840" i="23"/>
  <c r="Z3839" i="23"/>
  <c r="X3839" i="23"/>
  <c r="W3839" i="23"/>
  <c r="AB3839" i="23" s="1"/>
  <c r="A3839" i="23"/>
  <c r="Z3838" i="23"/>
  <c r="X3838" i="23"/>
  <c r="W3838" i="23"/>
  <c r="AB3838" i="23" s="1"/>
  <c r="A3838" i="23"/>
  <c r="Z3837" i="23"/>
  <c r="X3837" i="23"/>
  <c r="W3837" i="23"/>
  <c r="AB3837" i="23" s="1"/>
  <c r="A3837" i="23"/>
  <c r="AB3836" i="23"/>
  <c r="Z3836" i="23"/>
  <c r="X3836" i="23"/>
  <c r="W3836" i="23"/>
  <c r="A3836" i="23"/>
  <c r="Z3835" i="23"/>
  <c r="X3835" i="23"/>
  <c r="W3835" i="23"/>
  <c r="AB3835" i="23" s="1"/>
  <c r="A3835" i="23"/>
  <c r="AB3834" i="23"/>
  <c r="Z3834" i="23"/>
  <c r="X3834" i="23"/>
  <c r="W3834" i="23"/>
  <c r="A3834" i="23"/>
  <c r="Z3833" i="23"/>
  <c r="X3833" i="23"/>
  <c r="W3833" i="23"/>
  <c r="AB3833" i="23" s="1"/>
  <c r="A3833" i="23"/>
  <c r="AB3832" i="23"/>
  <c r="Z3832" i="23"/>
  <c r="X3832" i="23"/>
  <c r="W3832" i="23"/>
  <c r="A3832" i="23"/>
  <c r="Z3831" i="23"/>
  <c r="X3831" i="23"/>
  <c r="W3831" i="23"/>
  <c r="AB3831" i="23" s="1"/>
  <c r="A3831" i="23"/>
  <c r="AB3830" i="23"/>
  <c r="Z3830" i="23"/>
  <c r="X3830" i="23"/>
  <c r="W3830" i="23"/>
  <c r="A3830" i="23"/>
  <c r="AB3829" i="23"/>
  <c r="Z3829" i="23"/>
  <c r="X3829" i="23"/>
  <c r="W3829" i="23"/>
  <c r="A3829" i="23"/>
  <c r="Z3828" i="23"/>
  <c r="X3828" i="23"/>
  <c r="W3828" i="23"/>
  <c r="AB3828" i="23" s="1"/>
  <c r="A3828" i="23"/>
  <c r="Z3827" i="23"/>
  <c r="X3827" i="23"/>
  <c r="W3827" i="23"/>
  <c r="AB3827" i="23" s="1"/>
  <c r="A3827" i="23"/>
  <c r="Z3826" i="23"/>
  <c r="X3826" i="23"/>
  <c r="W3826" i="23"/>
  <c r="AB3826" i="23" s="1"/>
  <c r="A3826" i="23"/>
  <c r="Z3825" i="23"/>
  <c r="X3825" i="23"/>
  <c r="W3825" i="23"/>
  <c r="AB3825" i="23" s="1"/>
  <c r="A3825" i="23"/>
  <c r="AB3824" i="23"/>
  <c r="Z3824" i="23"/>
  <c r="X3824" i="23"/>
  <c r="W3824" i="23"/>
  <c r="A3824" i="23"/>
  <c r="Z3823" i="23"/>
  <c r="X3823" i="23"/>
  <c r="W3823" i="23"/>
  <c r="AB3823" i="23" s="1"/>
  <c r="A3823" i="23"/>
  <c r="AB3822" i="23"/>
  <c r="Z3822" i="23"/>
  <c r="X3822" i="23"/>
  <c r="W3822" i="23"/>
  <c r="A3822" i="23"/>
  <c r="Z3821" i="23"/>
  <c r="X3821" i="23"/>
  <c r="W3821" i="23"/>
  <c r="AB3821" i="23" s="1"/>
  <c r="A3821" i="23"/>
  <c r="AB3820" i="23"/>
  <c r="Z3820" i="23"/>
  <c r="X3820" i="23"/>
  <c r="W3820" i="23"/>
  <c r="A3820" i="23"/>
  <c r="AB3819" i="23"/>
  <c r="Z3819" i="23"/>
  <c r="X3819" i="23"/>
  <c r="W3819" i="23"/>
  <c r="A3819" i="23"/>
  <c r="AB3818" i="23"/>
  <c r="Z3818" i="23"/>
  <c r="X3818" i="23"/>
  <c r="W3818" i="23"/>
  <c r="A3818" i="23"/>
  <c r="AB3817" i="23"/>
  <c r="Z3817" i="23"/>
  <c r="X3817" i="23"/>
  <c r="W3817" i="23"/>
  <c r="A3817" i="23"/>
  <c r="Z3816" i="23"/>
  <c r="X3816" i="23"/>
  <c r="W3816" i="23"/>
  <c r="AB3816" i="23" s="1"/>
  <c r="A3816" i="23"/>
  <c r="Z3815" i="23"/>
  <c r="X3815" i="23"/>
  <c r="W3815" i="23"/>
  <c r="AB3815" i="23" s="1"/>
  <c r="A3815" i="23"/>
  <c r="Z3814" i="23"/>
  <c r="X3814" i="23"/>
  <c r="W3814" i="23"/>
  <c r="AB3814" i="23" s="1"/>
  <c r="A3814" i="23"/>
  <c r="Z3813" i="23"/>
  <c r="X3813" i="23"/>
  <c r="W3813" i="23"/>
  <c r="AB3813" i="23" s="1"/>
  <c r="A3813" i="23"/>
  <c r="AB3812" i="23"/>
  <c r="Z3812" i="23"/>
  <c r="X3812" i="23"/>
  <c r="W3812" i="23"/>
  <c r="A3812" i="23"/>
  <c r="Z3811" i="23"/>
  <c r="X3811" i="23"/>
  <c r="W3811" i="23"/>
  <c r="AB3811" i="23" s="1"/>
  <c r="A3811" i="23"/>
  <c r="AB3810" i="23"/>
  <c r="Z3810" i="23"/>
  <c r="X3810" i="23"/>
  <c r="W3810" i="23"/>
  <c r="A3810" i="23"/>
  <c r="Z3809" i="23"/>
  <c r="X3809" i="23"/>
  <c r="W3809" i="23"/>
  <c r="AB3809" i="23" s="1"/>
  <c r="A3809" i="23"/>
  <c r="AB3808" i="23"/>
  <c r="Z3808" i="23"/>
  <c r="X3808" i="23"/>
  <c r="W3808" i="23"/>
  <c r="A3808" i="23"/>
  <c r="Z3807" i="23"/>
  <c r="X3807" i="23"/>
  <c r="W3807" i="23"/>
  <c r="AB3807" i="23" s="1"/>
  <c r="A3807" i="23"/>
  <c r="AB3806" i="23"/>
  <c r="Z3806" i="23"/>
  <c r="X3806" i="23"/>
  <c r="W3806" i="23"/>
  <c r="A3806" i="23"/>
  <c r="AB3805" i="23"/>
  <c r="Z3805" i="23"/>
  <c r="X3805" i="23"/>
  <c r="W3805" i="23"/>
  <c r="A3805" i="23"/>
  <c r="Z3804" i="23"/>
  <c r="X3804" i="23"/>
  <c r="W3804" i="23"/>
  <c r="AB3804" i="23" s="1"/>
  <c r="A3804" i="23"/>
  <c r="Z3803" i="23"/>
  <c r="X3803" i="23"/>
  <c r="W3803" i="23"/>
  <c r="AB3803" i="23" s="1"/>
  <c r="A3803" i="23"/>
  <c r="Z3802" i="23"/>
  <c r="X3802" i="23"/>
  <c r="W3802" i="23"/>
  <c r="AB3802" i="23" s="1"/>
  <c r="A3802" i="23"/>
  <c r="Z3801" i="23"/>
  <c r="X3801" i="23"/>
  <c r="W3801" i="23"/>
  <c r="AB3801" i="23" s="1"/>
  <c r="A3801" i="23"/>
  <c r="AB3800" i="23"/>
  <c r="Z3800" i="23"/>
  <c r="X3800" i="23"/>
  <c r="W3800" i="23"/>
  <c r="A3800" i="23"/>
  <c r="Z3799" i="23"/>
  <c r="X3799" i="23"/>
  <c r="W3799" i="23"/>
  <c r="AB3799" i="23" s="1"/>
  <c r="A3799" i="23"/>
  <c r="AB3798" i="23"/>
  <c r="Z3798" i="23"/>
  <c r="X3798" i="23"/>
  <c r="W3798" i="23"/>
  <c r="A3798" i="23"/>
  <c r="Z3797" i="23"/>
  <c r="X3797" i="23"/>
  <c r="W3797" i="23"/>
  <c r="AB3797" i="23" s="1"/>
  <c r="A3797" i="23"/>
  <c r="AB3796" i="23"/>
  <c r="Z3796" i="23"/>
  <c r="X3796" i="23"/>
  <c r="W3796" i="23"/>
  <c r="A3796" i="23"/>
  <c r="Z3795" i="23"/>
  <c r="X3795" i="23"/>
  <c r="W3795" i="23"/>
  <c r="AB3795" i="23" s="1"/>
  <c r="A3795" i="23"/>
  <c r="AB3794" i="23"/>
  <c r="Z3794" i="23"/>
  <c r="X3794" i="23"/>
  <c r="W3794" i="23"/>
  <c r="A3794" i="23"/>
  <c r="AB3793" i="23"/>
  <c r="Z3793" i="23"/>
  <c r="X3793" i="23"/>
  <c r="W3793" i="23"/>
  <c r="A3793" i="23"/>
  <c r="Z3792" i="23"/>
  <c r="X3792" i="23"/>
  <c r="W3792" i="23"/>
  <c r="AB3792" i="23" s="1"/>
  <c r="A3792" i="23"/>
  <c r="Z3791" i="23"/>
  <c r="X3791" i="23"/>
  <c r="W3791" i="23"/>
  <c r="AB3791" i="23" s="1"/>
  <c r="A3791" i="23"/>
  <c r="Z3790" i="23"/>
  <c r="X3790" i="23"/>
  <c r="W3790" i="23"/>
  <c r="AB3790" i="23" s="1"/>
  <c r="A3790" i="23"/>
  <c r="Z3789" i="23"/>
  <c r="X3789" i="23"/>
  <c r="W3789" i="23"/>
  <c r="AB3789" i="23" s="1"/>
  <c r="A3789" i="23"/>
  <c r="AB3788" i="23"/>
  <c r="Z3788" i="23"/>
  <c r="X3788" i="23"/>
  <c r="W3788" i="23"/>
  <c r="A3788" i="23"/>
  <c r="Z3787" i="23"/>
  <c r="X3787" i="23"/>
  <c r="W3787" i="23"/>
  <c r="AB3787" i="23" s="1"/>
  <c r="A3787" i="23"/>
  <c r="AB3786" i="23"/>
  <c r="Z3786" i="23"/>
  <c r="X3786" i="23"/>
  <c r="W3786" i="23"/>
  <c r="A3786" i="23"/>
  <c r="Z3785" i="23"/>
  <c r="X3785" i="23"/>
  <c r="W3785" i="23"/>
  <c r="AB3785" i="23" s="1"/>
  <c r="A3785" i="23"/>
  <c r="AB3784" i="23"/>
  <c r="Z3784" i="23"/>
  <c r="X3784" i="23"/>
  <c r="W3784" i="23"/>
  <c r="A3784" i="23"/>
  <c r="Z3783" i="23"/>
  <c r="X3783" i="23"/>
  <c r="W3783" i="23"/>
  <c r="AB3783" i="23" s="1"/>
  <c r="A3783" i="23"/>
  <c r="AB3782" i="23"/>
  <c r="Z3782" i="23"/>
  <c r="X3782" i="23"/>
  <c r="W3782" i="23"/>
  <c r="A3782" i="23"/>
  <c r="AB3781" i="23"/>
  <c r="Z3781" i="23"/>
  <c r="X3781" i="23"/>
  <c r="W3781" i="23"/>
  <c r="A3781" i="23"/>
  <c r="Z3780" i="23"/>
  <c r="X3780" i="23"/>
  <c r="W3780" i="23"/>
  <c r="AB3780" i="23" s="1"/>
  <c r="A3780" i="23"/>
  <c r="Z3779" i="23"/>
  <c r="X3779" i="23"/>
  <c r="W3779" i="23"/>
  <c r="AB3779" i="23" s="1"/>
  <c r="A3779" i="23"/>
  <c r="Z3778" i="23"/>
  <c r="X3778" i="23"/>
  <c r="W3778" i="23"/>
  <c r="AB3778" i="23" s="1"/>
  <c r="A3778" i="23"/>
  <c r="Z3777" i="23"/>
  <c r="X3777" i="23"/>
  <c r="W3777" i="23"/>
  <c r="AB3777" i="23" s="1"/>
  <c r="A3777" i="23"/>
  <c r="AB3776" i="23"/>
  <c r="Z3776" i="23"/>
  <c r="X3776" i="23"/>
  <c r="W3776" i="23"/>
  <c r="A3776" i="23"/>
  <c r="Z3775" i="23"/>
  <c r="X3775" i="23"/>
  <c r="W3775" i="23"/>
  <c r="AB3775" i="23" s="1"/>
  <c r="A3775" i="23"/>
  <c r="AB3774" i="23"/>
  <c r="Z3774" i="23"/>
  <c r="X3774" i="23"/>
  <c r="W3774" i="23"/>
  <c r="A3774" i="23"/>
  <c r="Z3773" i="23"/>
  <c r="X3773" i="23"/>
  <c r="W3773" i="23"/>
  <c r="AB3773" i="23" s="1"/>
  <c r="A3773" i="23"/>
  <c r="AB3772" i="23"/>
  <c r="Z3772" i="23"/>
  <c r="X3772" i="23"/>
  <c r="W3772" i="23"/>
  <c r="A3772" i="23"/>
  <c r="Z3771" i="23"/>
  <c r="X3771" i="23"/>
  <c r="W3771" i="23"/>
  <c r="AB3771" i="23" s="1"/>
  <c r="A3771" i="23"/>
  <c r="AB3770" i="23"/>
  <c r="Z3770" i="23"/>
  <c r="X3770" i="23"/>
  <c r="W3770" i="23"/>
  <c r="A3770" i="23"/>
  <c r="AB3769" i="23"/>
  <c r="Z3769" i="23"/>
  <c r="X3769" i="23"/>
  <c r="W3769" i="23"/>
  <c r="A3769" i="23"/>
  <c r="Z3768" i="23"/>
  <c r="X3768" i="23"/>
  <c r="W3768" i="23"/>
  <c r="AB3768" i="23" s="1"/>
  <c r="A3768" i="23"/>
  <c r="Z3767" i="23"/>
  <c r="X3767" i="23"/>
  <c r="W3767" i="23"/>
  <c r="AB3767" i="23" s="1"/>
  <c r="A3767" i="23"/>
  <c r="Z3766" i="23"/>
  <c r="X3766" i="23"/>
  <c r="W3766" i="23"/>
  <c r="AB3766" i="23" s="1"/>
  <c r="A3766" i="23"/>
  <c r="Z3765" i="23"/>
  <c r="X3765" i="23"/>
  <c r="W3765" i="23"/>
  <c r="AB3765" i="23" s="1"/>
  <c r="A3765" i="23"/>
  <c r="AB3764" i="23"/>
  <c r="Z3764" i="23"/>
  <c r="X3764" i="23"/>
  <c r="W3764" i="23"/>
  <c r="A3764" i="23"/>
  <c r="Z3763" i="23"/>
  <c r="X3763" i="23"/>
  <c r="W3763" i="23"/>
  <c r="AB3763" i="23" s="1"/>
  <c r="A3763" i="23"/>
  <c r="AB3762" i="23"/>
  <c r="Z3762" i="23"/>
  <c r="X3762" i="23"/>
  <c r="W3762" i="23"/>
  <c r="A3762" i="23"/>
  <c r="Z3761" i="23"/>
  <c r="X3761" i="23"/>
  <c r="W3761" i="23"/>
  <c r="AB3761" i="23" s="1"/>
  <c r="A3761" i="23"/>
  <c r="AB3760" i="23"/>
  <c r="Z3760" i="23"/>
  <c r="X3760" i="23"/>
  <c r="W3760" i="23"/>
  <c r="A3760" i="23"/>
  <c r="Z3759" i="23"/>
  <c r="X3759" i="23"/>
  <c r="W3759" i="23"/>
  <c r="AB3759" i="23" s="1"/>
  <c r="A3759" i="23"/>
  <c r="AB3758" i="23"/>
  <c r="Z3758" i="23"/>
  <c r="X3758" i="23"/>
  <c r="W3758" i="23"/>
  <c r="A3758" i="23"/>
  <c r="AB3757" i="23"/>
  <c r="Z3757" i="23"/>
  <c r="X3757" i="23"/>
  <c r="W3757" i="23"/>
  <c r="A3757" i="23"/>
  <c r="Z3756" i="23"/>
  <c r="X3756" i="23"/>
  <c r="W3756" i="23"/>
  <c r="AB3756" i="23" s="1"/>
  <c r="A3756" i="23"/>
  <c r="Z3755" i="23"/>
  <c r="X3755" i="23"/>
  <c r="W3755" i="23"/>
  <c r="AB3755" i="23" s="1"/>
  <c r="A3755" i="23"/>
  <c r="Z3754" i="23"/>
  <c r="X3754" i="23"/>
  <c r="W3754" i="23"/>
  <c r="AB3754" i="23" s="1"/>
  <c r="A3754" i="23"/>
  <c r="Z3753" i="23"/>
  <c r="X3753" i="23"/>
  <c r="W3753" i="23"/>
  <c r="AB3753" i="23" s="1"/>
  <c r="A3753" i="23"/>
  <c r="AB3752" i="23"/>
  <c r="Z3752" i="23"/>
  <c r="X3752" i="23"/>
  <c r="W3752" i="23"/>
  <c r="A3752" i="23"/>
  <c r="Z3751" i="23"/>
  <c r="X3751" i="23"/>
  <c r="W3751" i="23"/>
  <c r="AB3751" i="23" s="1"/>
  <c r="A3751" i="23"/>
  <c r="AB3750" i="23"/>
  <c r="Z3750" i="23"/>
  <c r="X3750" i="23"/>
  <c r="W3750" i="23"/>
  <c r="A3750" i="23"/>
  <c r="Z3749" i="23"/>
  <c r="X3749" i="23"/>
  <c r="W3749" i="23"/>
  <c r="AB3749" i="23" s="1"/>
  <c r="A3749" i="23"/>
  <c r="AB3748" i="23"/>
  <c r="Z3748" i="23"/>
  <c r="X3748" i="23"/>
  <c r="W3748" i="23"/>
  <c r="A3748" i="23"/>
  <c r="Z3747" i="23"/>
  <c r="X3747" i="23"/>
  <c r="W3747" i="23"/>
  <c r="AB3747" i="23" s="1"/>
  <c r="A3747" i="23"/>
  <c r="AB3746" i="23"/>
  <c r="Z3746" i="23"/>
  <c r="X3746" i="23"/>
  <c r="W3746" i="23"/>
  <c r="A3746" i="23"/>
  <c r="AB3745" i="23"/>
  <c r="Z3745" i="23"/>
  <c r="X3745" i="23"/>
  <c r="W3745" i="23"/>
  <c r="A3745" i="23"/>
  <c r="Z3744" i="23"/>
  <c r="X3744" i="23"/>
  <c r="W3744" i="23"/>
  <c r="AB3744" i="23" s="1"/>
  <c r="A3744" i="23"/>
  <c r="Z3743" i="23"/>
  <c r="X3743" i="23"/>
  <c r="W3743" i="23"/>
  <c r="AB3743" i="23" s="1"/>
  <c r="A3743" i="23"/>
  <c r="Z3742" i="23"/>
  <c r="X3742" i="23"/>
  <c r="W3742" i="23"/>
  <c r="AB3742" i="23" s="1"/>
  <c r="A3742" i="23"/>
  <c r="Z3741" i="23"/>
  <c r="X3741" i="23"/>
  <c r="W3741" i="23"/>
  <c r="AB3741" i="23" s="1"/>
  <c r="A3741" i="23"/>
  <c r="AB3740" i="23"/>
  <c r="Z3740" i="23"/>
  <c r="X3740" i="23"/>
  <c r="W3740" i="23"/>
  <c r="A3740" i="23"/>
  <c r="Z3739" i="23"/>
  <c r="X3739" i="23"/>
  <c r="W3739" i="23"/>
  <c r="AB3739" i="23" s="1"/>
  <c r="A3739" i="23"/>
  <c r="AB3738" i="23"/>
  <c r="Z3738" i="23"/>
  <c r="X3738" i="23"/>
  <c r="W3738" i="23"/>
  <c r="A3738" i="23"/>
  <c r="Z3737" i="23"/>
  <c r="X3737" i="23"/>
  <c r="W3737" i="23"/>
  <c r="AB3737" i="23" s="1"/>
  <c r="A3737" i="23"/>
  <c r="AB3736" i="23"/>
  <c r="Z3736" i="23"/>
  <c r="X3736" i="23"/>
  <c r="W3736" i="23"/>
  <c r="A3736" i="23"/>
  <c r="Z3735" i="23"/>
  <c r="X3735" i="23"/>
  <c r="W3735" i="23"/>
  <c r="AB3735" i="23" s="1"/>
  <c r="A3735" i="23"/>
  <c r="AB3734" i="23"/>
  <c r="Z3734" i="23"/>
  <c r="X3734" i="23"/>
  <c r="W3734" i="23"/>
  <c r="A3734" i="23"/>
  <c r="AB3733" i="23"/>
  <c r="Z3733" i="23"/>
  <c r="X3733" i="23"/>
  <c r="W3733" i="23"/>
  <c r="A3733" i="23"/>
  <c r="Z3732" i="23"/>
  <c r="X3732" i="23"/>
  <c r="W3732" i="23"/>
  <c r="AB3732" i="23" s="1"/>
  <c r="A3732" i="23"/>
  <c r="Z3731" i="23"/>
  <c r="X3731" i="23"/>
  <c r="W3731" i="23"/>
  <c r="AB3731" i="23" s="1"/>
  <c r="A3731" i="23"/>
  <c r="Z3730" i="23"/>
  <c r="X3730" i="23"/>
  <c r="W3730" i="23"/>
  <c r="AB3730" i="23" s="1"/>
  <c r="A3730" i="23"/>
  <c r="Z3729" i="23"/>
  <c r="X3729" i="23"/>
  <c r="W3729" i="23"/>
  <c r="AB3729" i="23" s="1"/>
  <c r="A3729" i="23"/>
  <c r="AB3728" i="23"/>
  <c r="Z3728" i="23"/>
  <c r="X3728" i="23"/>
  <c r="W3728" i="23"/>
  <c r="A3728" i="23"/>
  <c r="Z3727" i="23"/>
  <c r="X3727" i="23"/>
  <c r="W3727" i="23"/>
  <c r="AB3727" i="23" s="1"/>
  <c r="A3727" i="23"/>
  <c r="AB3726" i="23"/>
  <c r="Z3726" i="23"/>
  <c r="X3726" i="23"/>
  <c r="W3726" i="23"/>
  <c r="A3726" i="23"/>
  <c r="Z3725" i="23"/>
  <c r="X3725" i="23"/>
  <c r="W3725" i="23"/>
  <c r="AB3725" i="23" s="1"/>
  <c r="A3725" i="23"/>
  <c r="AB3724" i="23"/>
  <c r="Z3724" i="23"/>
  <c r="X3724" i="23"/>
  <c r="W3724" i="23"/>
  <c r="A3724" i="23"/>
  <c r="Z3723" i="23"/>
  <c r="X3723" i="23"/>
  <c r="W3723" i="23"/>
  <c r="AB3723" i="23" s="1"/>
  <c r="A3723" i="23"/>
  <c r="AB3722" i="23"/>
  <c r="Z3722" i="23"/>
  <c r="X3722" i="23"/>
  <c r="W3722" i="23"/>
  <c r="A3722" i="23"/>
  <c r="AB3721" i="23"/>
  <c r="Z3721" i="23"/>
  <c r="X3721" i="23"/>
  <c r="W3721" i="23"/>
  <c r="A3721" i="23"/>
  <c r="Z3720" i="23"/>
  <c r="X3720" i="23"/>
  <c r="W3720" i="23"/>
  <c r="AB3720" i="23" s="1"/>
  <c r="A3720" i="23"/>
  <c r="Z3719" i="23"/>
  <c r="X3719" i="23"/>
  <c r="W3719" i="23"/>
  <c r="AB3719" i="23" s="1"/>
  <c r="A3719" i="23"/>
  <c r="Z3718" i="23"/>
  <c r="X3718" i="23"/>
  <c r="W3718" i="23"/>
  <c r="AB3718" i="23" s="1"/>
  <c r="A3718" i="23"/>
  <c r="Z3717" i="23"/>
  <c r="X3717" i="23"/>
  <c r="W3717" i="23"/>
  <c r="AB3717" i="23" s="1"/>
  <c r="A3717" i="23"/>
  <c r="AB3716" i="23"/>
  <c r="Z3716" i="23"/>
  <c r="X3716" i="23"/>
  <c r="W3716" i="23"/>
  <c r="A3716" i="23"/>
  <c r="Z3715" i="23"/>
  <c r="X3715" i="23"/>
  <c r="W3715" i="23"/>
  <c r="AB3715" i="23" s="1"/>
  <c r="A3715" i="23"/>
  <c r="AB3714" i="23"/>
  <c r="Z3714" i="23"/>
  <c r="X3714" i="23"/>
  <c r="W3714" i="23"/>
  <c r="A3714" i="23"/>
  <c r="Z3713" i="23"/>
  <c r="X3713" i="23"/>
  <c r="W3713" i="23"/>
  <c r="AB3713" i="23" s="1"/>
  <c r="A3713" i="23"/>
  <c r="AB3712" i="23"/>
  <c r="Z3712" i="23"/>
  <c r="X3712" i="23"/>
  <c r="W3712" i="23"/>
  <c r="A3712" i="23"/>
  <c r="Z3711" i="23"/>
  <c r="X3711" i="23"/>
  <c r="W3711" i="23"/>
  <c r="AB3711" i="23" s="1"/>
  <c r="A3711" i="23"/>
  <c r="AB3710" i="23"/>
  <c r="Z3710" i="23"/>
  <c r="X3710" i="23"/>
  <c r="W3710" i="23"/>
  <c r="A3710" i="23"/>
  <c r="AB3709" i="23"/>
  <c r="Z3709" i="23"/>
  <c r="X3709" i="23"/>
  <c r="W3709" i="23"/>
  <c r="A3709" i="23"/>
  <c r="Z3708" i="23"/>
  <c r="X3708" i="23"/>
  <c r="W3708" i="23"/>
  <c r="AB3708" i="23" s="1"/>
  <c r="A3708" i="23"/>
  <c r="Z3707" i="23"/>
  <c r="X3707" i="23"/>
  <c r="W3707" i="23"/>
  <c r="AB3707" i="23" s="1"/>
  <c r="A3707" i="23"/>
  <c r="Z3706" i="23"/>
  <c r="X3706" i="23"/>
  <c r="W3706" i="23"/>
  <c r="AB3706" i="23" s="1"/>
  <c r="A3706" i="23"/>
  <c r="Z3705" i="23"/>
  <c r="X3705" i="23"/>
  <c r="W3705" i="23"/>
  <c r="AB3705" i="23" s="1"/>
  <c r="A3705" i="23"/>
  <c r="AB3704" i="23"/>
  <c r="Z3704" i="23"/>
  <c r="X3704" i="23"/>
  <c r="W3704" i="23"/>
  <c r="A3704" i="23"/>
  <c r="Z3703" i="23"/>
  <c r="X3703" i="23"/>
  <c r="W3703" i="23"/>
  <c r="AB3703" i="23" s="1"/>
  <c r="A3703" i="23"/>
  <c r="AB3702" i="23"/>
  <c r="Z3702" i="23"/>
  <c r="X3702" i="23"/>
  <c r="W3702" i="23"/>
  <c r="A3702" i="23"/>
  <c r="Z3701" i="23"/>
  <c r="X3701" i="23"/>
  <c r="W3701" i="23"/>
  <c r="AB3701" i="23" s="1"/>
  <c r="A3701" i="23"/>
  <c r="AB3700" i="23"/>
  <c r="Z3700" i="23"/>
  <c r="X3700" i="23"/>
  <c r="W3700" i="23"/>
  <c r="A3700" i="23"/>
  <c r="Z3699" i="23"/>
  <c r="X3699" i="23"/>
  <c r="W3699" i="23"/>
  <c r="AB3699" i="23" s="1"/>
  <c r="A3699" i="23"/>
  <c r="AB3698" i="23"/>
  <c r="Z3698" i="23"/>
  <c r="X3698" i="23"/>
  <c r="W3698" i="23"/>
  <c r="A3698" i="23"/>
  <c r="AB3697" i="23"/>
  <c r="Z3697" i="23"/>
  <c r="X3697" i="23"/>
  <c r="W3697" i="23"/>
  <c r="A3697" i="23"/>
  <c r="Z3696" i="23"/>
  <c r="X3696" i="23"/>
  <c r="W3696" i="23"/>
  <c r="AB3696" i="23" s="1"/>
  <c r="A3696" i="23"/>
  <c r="Z3695" i="23"/>
  <c r="X3695" i="23"/>
  <c r="W3695" i="23"/>
  <c r="AB3695" i="23" s="1"/>
  <c r="A3695" i="23"/>
  <c r="Z3694" i="23"/>
  <c r="X3694" i="23"/>
  <c r="W3694" i="23"/>
  <c r="AB3694" i="23" s="1"/>
  <c r="A3694" i="23"/>
  <c r="Z3693" i="23"/>
  <c r="X3693" i="23"/>
  <c r="W3693" i="23"/>
  <c r="AB3693" i="23" s="1"/>
  <c r="A3693" i="23"/>
  <c r="AB3692" i="23"/>
  <c r="Z3692" i="23"/>
  <c r="X3692" i="23"/>
  <c r="W3692" i="23"/>
  <c r="A3692" i="23"/>
  <c r="Z3691" i="23"/>
  <c r="X3691" i="23"/>
  <c r="W3691" i="23"/>
  <c r="AB3691" i="23" s="1"/>
  <c r="A3691" i="23"/>
  <c r="AB3690" i="23"/>
  <c r="Z3690" i="23"/>
  <c r="X3690" i="23"/>
  <c r="W3690" i="23"/>
  <c r="A3690" i="23"/>
  <c r="Z3689" i="23"/>
  <c r="X3689" i="23"/>
  <c r="W3689" i="23"/>
  <c r="AB3689" i="23" s="1"/>
  <c r="A3689" i="23"/>
  <c r="AB3688" i="23"/>
  <c r="Z3688" i="23"/>
  <c r="X3688" i="23"/>
  <c r="W3688" i="23"/>
  <c r="A3688" i="23"/>
  <c r="Z3687" i="23"/>
  <c r="X3687" i="23"/>
  <c r="W3687" i="23"/>
  <c r="AB3687" i="23" s="1"/>
  <c r="A3687" i="23"/>
  <c r="AB3686" i="23"/>
  <c r="Z3686" i="23"/>
  <c r="X3686" i="23"/>
  <c r="W3686" i="23"/>
  <c r="A3686" i="23"/>
  <c r="AB3685" i="23"/>
  <c r="Z3685" i="23"/>
  <c r="X3685" i="23"/>
  <c r="W3685" i="23"/>
  <c r="A3685" i="23"/>
  <c r="Z3684" i="23"/>
  <c r="X3684" i="23"/>
  <c r="W3684" i="23"/>
  <c r="AB3684" i="23" s="1"/>
  <c r="A3684" i="23"/>
  <c r="Z3683" i="23"/>
  <c r="X3683" i="23"/>
  <c r="W3683" i="23"/>
  <c r="AB3683" i="23" s="1"/>
  <c r="A3683" i="23"/>
  <c r="Z3682" i="23"/>
  <c r="X3682" i="23"/>
  <c r="W3682" i="23"/>
  <c r="AB3682" i="23" s="1"/>
  <c r="A3682" i="23"/>
  <c r="Z3681" i="23"/>
  <c r="X3681" i="23"/>
  <c r="W3681" i="23"/>
  <c r="AB3681" i="23" s="1"/>
  <c r="A3681" i="23"/>
  <c r="AB3680" i="23"/>
  <c r="Z3680" i="23"/>
  <c r="X3680" i="23"/>
  <c r="W3680" i="23"/>
  <c r="A3680" i="23"/>
  <c r="Z3679" i="23"/>
  <c r="X3679" i="23"/>
  <c r="W3679" i="23"/>
  <c r="AB3679" i="23" s="1"/>
  <c r="A3679" i="23"/>
  <c r="AB3678" i="23"/>
  <c r="Z3678" i="23"/>
  <c r="X3678" i="23"/>
  <c r="W3678" i="23"/>
  <c r="A3678" i="23"/>
  <c r="Z3677" i="23"/>
  <c r="X3677" i="23"/>
  <c r="W3677" i="23"/>
  <c r="AB3677" i="23" s="1"/>
  <c r="A3677" i="23"/>
  <c r="AB3676" i="23"/>
  <c r="Z3676" i="23"/>
  <c r="X3676" i="23"/>
  <c r="W3676" i="23"/>
  <c r="A3676" i="23"/>
  <c r="Z3675" i="23"/>
  <c r="X3675" i="23"/>
  <c r="W3675" i="23"/>
  <c r="AB3675" i="23" s="1"/>
  <c r="A3675" i="23"/>
  <c r="AB3674" i="23"/>
  <c r="Z3674" i="23"/>
  <c r="X3674" i="23"/>
  <c r="W3674" i="23"/>
  <c r="A3674" i="23"/>
  <c r="AB3673" i="23"/>
  <c r="Z3673" i="23"/>
  <c r="X3673" i="23"/>
  <c r="W3673" i="23"/>
  <c r="A3673" i="23"/>
  <c r="Z3672" i="23"/>
  <c r="X3672" i="23"/>
  <c r="W3672" i="23"/>
  <c r="AB3672" i="23" s="1"/>
  <c r="A3672" i="23"/>
  <c r="Z3671" i="23"/>
  <c r="X3671" i="23"/>
  <c r="W3671" i="23"/>
  <c r="AB3671" i="23" s="1"/>
  <c r="A3671" i="23"/>
  <c r="Z3670" i="23"/>
  <c r="X3670" i="23"/>
  <c r="W3670" i="23"/>
  <c r="AB3670" i="23" s="1"/>
  <c r="A3670" i="23"/>
  <c r="Z3669" i="23"/>
  <c r="X3669" i="23"/>
  <c r="W3669" i="23"/>
  <c r="AB3669" i="23" s="1"/>
  <c r="A3669" i="23"/>
  <c r="AB3668" i="23"/>
  <c r="Z3668" i="23"/>
  <c r="X3668" i="23"/>
  <c r="W3668" i="23"/>
  <c r="A3668" i="23"/>
  <c r="Z3667" i="23"/>
  <c r="X3667" i="23"/>
  <c r="W3667" i="23"/>
  <c r="AB3667" i="23" s="1"/>
  <c r="A3667" i="23"/>
  <c r="AB3666" i="23"/>
  <c r="Z3666" i="23"/>
  <c r="X3666" i="23"/>
  <c r="W3666" i="23"/>
  <c r="A3666" i="23"/>
  <c r="Z3665" i="23"/>
  <c r="X3665" i="23"/>
  <c r="W3665" i="23"/>
  <c r="AB3665" i="23" s="1"/>
  <c r="A3665" i="23"/>
  <c r="AB3664" i="23"/>
  <c r="Z3664" i="23"/>
  <c r="X3664" i="23"/>
  <c r="W3664" i="23"/>
  <c r="A3664" i="23"/>
  <c r="Z3663" i="23"/>
  <c r="X3663" i="23"/>
  <c r="W3663" i="23"/>
  <c r="AB3663" i="23" s="1"/>
  <c r="A3663" i="23"/>
  <c r="AB3662" i="23"/>
  <c r="Z3662" i="23"/>
  <c r="X3662" i="23"/>
  <c r="W3662" i="23"/>
  <c r="A3662" i="23"/>
  <c r="AB3661" i="23"/>
  <c r="Z3661" i="23"/>
  <c r="X3661" i="23"/>
  <c r="W3661" i="23"/>
  <c r="A3661" i="23"/>
  <c r="Z3660" i="23"/>
  <c r="X3660" i="23"/>
  <c r="W3660" i="23"/>
  <c r="AB3660" i="23" s="1"/>
  <c r="A3660" i="23"/>
  <c r="Z3659" i="23"/>
  <c r="X3659" i="23"/>
  <c r="W3659" i="23"/>
  <c r="AB3659" i="23" s="1"/>
  <c r="A3659" i="23"/>
  <c r="Z3658" i="23"/>
  <c r="X3658" i="23"/>
  <c r="W3658" i="23"/>
  <c r="AB3658" i="23" s="1"/>
  <c r="A3658" i="23"/>
  <c r="Z3657" i="23"/>
  <c r="X3657" i="23"/>
  <c r="W3657" i="23"/>
  <c r="AB3657" i="23" s="1"/>
  <c r="A3657" i="23"/>
  <c r="AB3656" i="23"/>
  <c r="Z3656" i="23"/>
  <c r="X3656" i="23"/>
  <c r="W3656" i="23"/>
  <c r="A3656" i="23"/>
  <c r="Z3655" i="23"/>
  <c r="X3655" i="23"/>
  <c r="W3655" i="23"/>
  <c r="AB3655" i="23" s="1"/>
  <c r="A3655" i="23"/>
  <c r="AB3654" i="23"/>
  <c r="Z3654" i="23"/>
  <c r="X3654" i="23"/>
  <c r="W3654" i="23"/>
  <c r="A3654" i="23"/>
  <c r="Z3653" i="23"/>
  <c r="X3653" i="23"/>
  <c r="W3653" i="23"/>
  <c r="AB3653" i="23" s="1"/>
  <c r="A3653" i="23"/>
  <c r="AB3652" i="23"/>
  <c r="Z3652" i="23"/>
  <c r="X3652" i="23"/>
  <c r="W3652" i="23"/>
  <c r="A3652" i="23"/>
  <c r="Z3651" i="23"/>
  <c r="X3651" i="23"/>
  <c r="W3651" i="23"/>
  <c r="AB3651" i="23" s="1"/>
  <c r="A3651" i="23"/>
  <c r="AB3650" i="23"/>
  <c r="Z3650" i="23"/>
  <c r="X3650" i="23"/>
  <c r="W3650" i="23"/>
  <c r="A3650" i="23"/>
  <c r="AB3649" i="23"/>
  <c r="Z3649" i="23"/>
  <c r="X3649" i="23"/>
  <c r="W3649" i="23"/>
  <c r="A3649" i="23"/>
  <c r="Z3648" i="23"/>
  <c r="X3648" i="23"/>
  <c r="W3648" i="23"/>
  <c r="AB3648" i="23" s="1"/>
  <c r="A3648" i="23"/>
  <c r="Z3647" i="23"/>
  <c r="X3647" i="23"/>
  <c r="W3647" i="23"/>
  <c r="AB3647" i="23" s="1"/>
  <c r="A3647" i="23"/>
  <c r="Z3646" i="23"/>
  <c r="X3646" i="23"/>
  <c r="W3646" i="23"/>
  <c r="AB3646" i="23" s="1"/>
  <c r="A3646" i="23"/>
  <c r="Z3645" i="23"/>
  <c r="X3645" i="23"/>
  <c r="W3645" i="23"/>
  <c r="AB3645" i="23" s="1"/>
  <c r="A3645" i="23"/>
  <c r="AB3644" i="23"/>
  <c r="Z3644" i="23"/>
  <c r="X3644" i="23"/>
  <c r="W3644" i="23"/>
  <c r="A3644" i="23"/>
  <c r="Z3643" i="23"/>
  <c r="X3643" i="23"/>
  <c r="W3643" i="23"/>
  <c r="AB3643" i="23" s="1"/>
  <c r="A3643" i="23"/>
  <c r="AB3642" i="23"/>
  <c r="Z3642" i="23"/>
  <c r="X3642" i="23"/>
  <c r="W3642" i="23"/>
  <c r="A3642" i="23"/>
  <c r="Z3641" i="23"/>
  <c r="X3641" i="23"/>
  <c r="W3641" i="23"/>
  <c r="AB3641" i="23" s="1"/>
  <c r="A3641" i="23"/>
  <c r="AB3640" i="23"/>
  <c r="Z3640" i="23"/>
  <c r="X3640" i="23"/>
  <c r="W3640" i="23"/>
  <c r="A3640" i="23"/>
  <c r="Z3639" i="23"/>
  <c r="X3639" i="23"/>
  <c r="W3639" i="23"/>
  <c r="AB3639" i="23" s="1"/>
  <c r="A3639" i="23"/>
  <c r="AB3638" i="23"/>
  <c r="Z3638" i="23"/>
  <c r="X3638" i="23"/>
  <c r="W3638" i="23"/>
  <c r="A3638" i="23"/>
  <c r="AB3637" i="23"/>
  <c r="Z3637" i="23"/>
  <c r="X3637" i="23"/>
  <c r="W3637" i="23"/>
  <c r="A3637" i="23"/>
  <c r="Z3636" i="23"/>
  <c r="X3636" i="23"/>
  <c r="W3636" i="23"/>
  <c r="AB3636" i="23" s="1"/>
  <c r="A3636" i="23"/>
  <c r="Z3635" i="23"/>
  <c r="X3635" i="23"/>
  <c r="W3635" i="23"/>
  <c r="AB3635" i="23" s="1"/>
  <c r="A3635" i="23"/>
  <c r="Z3634" i="23"/>
  <c r="X3634" i="23"/>
  <c r="W3634" i="23"/>
  <c r="AB3634" i="23" s="1"/>
  <c r="A3634" i="23"/>
  <c r="Z3633" i="23"/>
  <c r="X3633" i="23"/>
  <c r="W3633" i="23"/>
  <c r="AB3633" i="23" s="1"/>
  <c r="A3633" i="23"/>
  <c r="AB3632" i="23"/>
  <c r="Z3632" i="23"/>
  <c r="X3632" i="23"/>
  <c r="W3632" i="23"/>
  <c r="A3632" i="23"/>
  <c r="Z3631" i="23"/>
  <c r="X3631" i="23"/>
  <c r="W3631" i="23"/>
  <c r="AB3631" i="23" s="1"/>
  <c r="A3631" i="23"/>
  <c r="AB3630" i="23"/>
  <c r="Z3630" i="23"/>
  <c r="X3630" i="23"/>
  <c r="W3630" i="23"/>
  <c r="A3630" i="23"/>
  <c r="Z3629" i="23"/>
  <c r="X3629" i="23"/>
  <c r="W3629" i="23"/>
  <c r="AB3629" i="23" s="1"/>
  <c r="A3629" i="23"/>
  <c r="AB3628" i="23"/>
  <c r="Z3628" i="23"/>
  <c r="X3628" i="23"/>
  <c r="W3628" i="23"/>
  <c r="A3628" i="23"/>
  <c r="Z3627" i="23"/>
  <c r="X3627" i="23"/>
  <c r="W3627" i="23"/>
  <c r="AB3627" i="23" s="1"/>
  <c r="A3627" i="23"/>
  <c r="AB3626" i="23"/>
  <c r="Z3626" i="23"/>
  <c r="X3626" i="23"/>
  <c r="W3626" i="23"/>
  <c r="A3626" i="23"/>
  <c r="AB3625" i="23"/>
  <c r="Z3625" i="23"/>
  <c r="X3625" i="23"/>
  <c r="W3625" i="23"/>
  <c r="A3625" i="23"/>
  <c r="Z3624" i="23"/>
  <c r="X3624" i="23"/>
  <c r="W3624" i="23"/>
  <c r="AB3624" i="23" s="1"/>
  <c r="A3624" i="23"/>
  <c r="Z3623" i="23"/>
  <c r="X3623" i="23"/>
  <c r="W3623" i="23"/>
  <c r="AB3623" i="23" s="1"/>
  <c r="A3623" i="23"/>
  <c r="Z3622" i="23"/>
  <c r="X3622" i="23"/>
  <c r="W3622" i="23"/>
  <c r="AB3622" i="23" s="1"/>
  <c r="A3622" i="23"/>
  <c r="Z3621" i="23"/>
  <c r="X3621" i="23"/>
  <c r="W3621" i="23"/>
  <c r="AB3621" i="23" s="1"/>
  <c r="A3621" i="23"/>
  <c r="AB3620" i="23"/>
  <c r="Z3620" i="23"/>
  <c r="X3620" i="23"/>
  <c r="W3620" i="23"/>
  <c r="A3620" i="23"/>
  <c r="Z3619" i="23"/>
  <c r="X3619" i="23"/>
  <c r="W3619" i="23"/>
  <c r="AB3619" i="23" s="1"/>
  <c r="A3619" i="23"/>
  <c r="AB3618" i="23"/>
  <c r="Z3618" i="23"/>
  <c r="X3618" i="23"/>
  <c r="W3618" i="23"/>
  <c r="A3618" i="23"/>
  <c r="Z3617" i="23"/>
  <c r="X3617" i="23"/>
  <c r="W3617" i="23"/>
  <c r="AB3617" i="23" s="1"/>
  <c r="A3617" i="23"/>
  <c r="AB3616" i="23"/>
  <c r="Z3616" i="23"/>
  <c r="X3616" i="23"/>
  <c r="W3616" i="23"/>
  <c r="A3616" i="23"/>
  <c r="AB3615" i="23"/>
  <c r="Z3615" i="23"/>
  <c r="X3615" i="23"/>
  <c r="W3615" i="23"/>
  <c r="A3615" i="23"/>
  <c r="AB3614" i="23"/>
  <c r="Z3614" i="23"/>
  <c r="X3614" i="23"/>
  <c r="W3614" i="23"/>
  <c r="A3614" i="23"/>
  <c r="AB3613" i="23"/>
  <c r="Z3613" i="23"/>
  <c r="X3613" i="23"/>
  <c r="W3613" i="23"/>
  <c r="A3613" i="23"/>
  <c r="Z3612" i="23"/>
  <c r="X3612" i="23"/>
  <c r="W3612" i="23"/>
  <c r="AB3612" i="23" s="1"/>
  <c r="A3612" i="23"/>
  <c r="Z3611" i="23"/>
  <c r="X3611" i="23"/>
  <c r="W3611" i="23"/>
  <c r="AB3611" i="23" s="1"/>
  <c r="A3611" i="23"/>
  <c r="Z3610" i="23"/>
  <c r="X3610" i="23"/>
  <c r="W3610" i="23"/>
  <c r="AB3610" i="23" s="1"/>
  <c r="A3610" i="23"/>
  <c r="Z3609" i="23"/>
  <c r="X3609" i="23"/>
  <c r="W3609" i="23"/>
  <c r="AB3609" i="23" s="1"/>
  <c r="A3609" i="23"/>
  <c r="AB3608" i="23"/>
  <c r="Z3608" i="23"/>
  <c r="X3608" i="23"/>
  <c r="W3608" i="23"/>
  <c r="A3608" i="23"/>
  <c r="Z3607" i="23"/>
  <c r="X3607" i="23"/>
  <c r="W3607" i="23"/>
  <c r="AB3607" i="23" s="1"/>
  <c r="A3607" i="23"/>
  <c r="AB3606" i="23"/>
  <c r="Z3606" i="23"/>
  <c r="X3606" i="23"/>
  <c r="W3606" i="23"/>
  <c r="A3606" i="23"/>
  <c r="Z3605" i="23"/>
  <c r="X3605" i="23"/>
  <c r="W3605" i="23"/>
  <c r="AB3605" i="23" s="1"/>
  <c r="A3605" i="23"/>
  <c r="AB3604" i="23"/>
  <c r="Z3604" i="23"/>
  <c r="X3604" i="23"/>
  <c r="W3604" i="23"/>
  <c r="A3604" i="23"/>
  <c r="AB3603" i="23"/>
  <c r="Z3603" i="23"/>
  <c r="X3603" i="23"/>
  <c r="W3603" i="23"/>
  <c r="A3603" i="23"/>
  <c r="AB3602" i="23"/>
  <c r="Z3602" i="23"/>
  <c r="X3602" i="23"/>
  <c r="W3602" i="23"/>
  <c r="A3602" i="23"/>
  <c r="AB3601" i="23"/>
  <c r="Z3601" i="23"/>
  <c r="X3601" i="23"/>
  <c r="W3601" i="23"/>
  <c r="A3601" i="23"/>
  <c r="Z3600" i="23"/>
  <c r="X3600" i="23"/>
  <c r="W3600" i="23"/>
  <c r="AB3600" i="23" s="1"/>
  <c r="A3600" i="23"/>
  <c r="Z3599" i="23"/>
  <c r="X3599" i="23"/>
  <c r="W3599" i="23"/>
  <c r="AB3599" i="23" s="1"/>
  <c r="A3599" i="23"/>
  <c r="Z3598" i="23"/>
  <c r="X3598" i="23"/>
  <c r="W3598" i="23"/>
  <c r="AB3598" i="23" s="1"/>
  <c r="A3598" i="23"/>
  <c r="Z3597" i="23"/>
  <c r="X3597" i="23"/>
  <c r="W3597" i="23"/>
  <c r="AB3597" i="23" s="1"/>
  <c r="A3597" i="23"/>
  <c r="AB3596" i="23"/>
  <c r="Z3596" i="23"/>
  <c r="X3596" i="23"/>
  <c r="W3596" i="23"/>
  <c r="A3596" i="23"/>
  <c r="Z3595" i="23"/>
  <c r="X3595" i="23"/>
  <c r="W3595" i="23"/>
  <c r="AB3595" i="23" s="1"/>
  <c r="A3595" i="23"/>
  <c r="AB3594" i="23"/>
  <c r="Z3594" i="23"/>
  <c r="X3594" i="23"/>
  <c r="W3594" i="23"/>
  <c r="A3594" i="23"/>
  <c r="Z3593" i="23"/>
  <c r="X3593" i="23"/>
  <c r="W3593" i="23"/>
  <c r="AB3593" i="23" s="1"/>
  <c r="A3593" i="23"/>
  <c r="AB3592" i="23"/>
  <c r="Z3592" i="23"/>
  <c r="X3592" i="23"/>
  <c r="W3592" i="23"/>
  <c r="A3592" i="23"/>
  <c r="AB3591" i="23"/>
  <c r="Z3591" i="23"/>
  <c r="X3591" i="23"/>
  <c r="W3591" i="23"/>
  <c r="A3591" i="23"/>
  <c r="AB3590" i="23"/>
  <c r="Z3590" i="23"/>
  <c r="X3590" i="23"/>
  <c r="W3590" i="23"/>
  <c r="A3590" i="23"/>
  <c r="AB3589" i="23"/>
  <c r="Z3589" i="23"/>
  <c r="X3589" i="23"/>
  <c r="W3589" i="23"/>
  <c r="A3589" i="23"/>
  <c r="Z3588" i="23"/>
  <c r="X3588" i="23"/>
  <c r="W3588" i="23"/>
  <c r="AB3588" i="23" s="1"/>
  <c r="A3588" i="23"/>
  <c r="Z3587" i="23"/>
  <c r="X3587" i="23"/>
  <c r="W3587" i="23"/>
  <c r="AB3587" i="23" s="1"/>
  <c r="A3587" i="23"/>
  <c r="Z3586" i="23"/>
  <c r="X3586" i="23"/>
  <c r="W3586" i="23"/>
  <c r="AB3586" i="23" s="1"/>
  <c r="A3586" i="23"/>
  <c r="Z3585" i="23"/>
  <c r="X3585" i="23"/>
  <c r="W3585" i="23"/>
  <c r="AB3585" i="23" s="1"/>
  <c r="A3585" i="23"/>
  <c r="AB3584" i="23"/>
  <c r="Z3584" i="23"/>
  <c r="X3584" i="23"/>
  <c r="W3584" i="23"/>
  <c r="A3584" i="23"/>
  <c r="Z3583" i="23"/>
  <c r="X3583" i="23"/>
  <c r="W3583" i="23"/>
  <c r="AB3583" i="23" s="1"/>
  <c r="A3583" i="23"/>
  <c r="AB3582" i="23"/>
  <c r="Z3582" i="23"/>
  <c r="X3582" i="23"/>
  <c r="W3582" i="23"/>
  <c r="A3582" i="23"/>
  <c r="Z3581" i="23"/>
  <c r="X3581" i="23"/>
  <c r="W3581" i="23"/>
  <c r="AB3581" i="23" s="1"/>
  <c r="A3581" i="23"/>
  <c r="AB3580" i="23"/>
  <c r="Z3580" i="23"/>
  <c r="X3580" i="23"/>
  <c r="W3580" i="23"/>
  <c r="A3580" i="23"/>
  <c r="Z3579" i="23"/>
  <c r="X3579" i="23"/>
  <c r="W3579" i="23"/>
  <c r="AB3579" i="23" s="1"/>
  <c r="A3579" i="23"/>
  <c r="AB3578" i="23"/>
  <c r="Z3578" i="23"/>
  <c r="X3578" i="23"/>
  <c r="W3578" i="23"/>
  <c r="A3578" i="23"/>
  <c r="AB3577" i="23"/>
  <c r="Z3577" i="23"/>
  <c r="X3577" i="23"/>
  <c r="W3577" i="23"/>
  <c r="A3577" i="23"/>
  <c r="Z3576" i="23"/>
  <c r="X3576" i="23"/>
  <c r="W3576" i="23"/>
  <c r="AB3576" i="23" s="1"/>
  <c r="A3576" i="23"/>
  <c r="Z3575" i="23"/>
  <c r="X3575" i="23"/>
  <c r="W3575" i="23"/>
  <c r="AB3575" i="23" s="1"/>
  <c r="A3575" i="23"/>
  <c r="Z3574" i="23"/>
  <c r="X3574" i="23"/>
  <c r="W3574" i="23"/>
  <c r="AB3574" i="23" s="1"/>
  <c r="A3574" i="23"/>
  <c r="Z3573" i="23"/>
  <c r="X3573" i="23"/>
  <c r="W3573" i="23"/>
  <c r="AB3573" i="23" s="1"/>
  <c r="A3573" i="23"/>
  <c r="AB3572" i="23"/>
  <c r="Z3572" i="23"/>
  <c r="X3572" i="23"/>
  <c r="W3572" i="23"/>
  <c r="A3572" i="23"/>
  <c r="Z3571" i="23"/>
  <c r="X3571" i="23"/>
  <c r="W3571" i="23"/>
  <c r="AB3571" i="23" s="1"/>
  <c r="A3571" i="23"/>
  <c r="AB3570" i="23"/>
  <c r="Z3570" i="23"/>
  <c r="X3570" i="23"/>
  <c r="W3570" i="23"/>
  <c r="A3570" i="23"/>
  <c r="Z3569" i="23"/>
  <c r="X3569" i="23"/>
  <c r="W3569" i="23"/>
  <c r="AB3569" i="23" s="1"/>
  <c r="A3569" i="23"/>
  <c r="AB3568" i="23"/>
  <c r="Z3568" i="23"/>
  <c r="X3568" i="23"/>
  <c r="W3568" i="23"/>
  <c r="A3568" i="23"/>
  <c r="Z3567" i="23"/>
  <c r="X3567" i="23"/>
  <c r="W3567" i="23"/>
  <c r="AB3567" i="23" s="1"/>
  <c r="A3567" i="23"/>
  <c r="AB3566" i="23"/>
  <c r="Z3566" i="23"/>
  <c r="X3566" i="23"/>
  <c r="W3566" i="23"/>
  <c r="A3566" i="23"/>
  <c r="AB3565" i="23"/>
  <c r="Z3565" i="23"/>
  <c r="X3565" i="23"/>
  <c r="W3565" i="23"/>
  <c r="A3565" i="23"/>
  <c r="Z3564" i="23"/>
  <c r="X3564" i="23"/>
  <c r="W3564" i="23"/>
  <c r="AB3564" i="23" s="1"/>
  <c r="A3564" i="23"/>
  <c r="Z3563" i="23"/>
  <c r="X3563" i="23"/>
  <c r="W3563" i="23"/>
  <c r="AB3563" i="23" s="1"/>
  <c r="A3563" i="23"/>
  <c r="Z3562" i="23"/>
  <c r="X3562" i="23"/>
  <c r="W3562" i="23"/>
  <c r="AB3562" i="23" s="1"/>
  <c r="A3562" i="23"/>
  <c r="Z3561" i="23"/>
  <c r="X3561" i="23"/>
  <c r="W3561" i="23"/>
  <c r="AB3561" i="23" s="1"/>
  <c r="A3561" i="23"/>
  <c r="AB3560" i="23"/>
  <c r="Z3560" i="23"/>
  <c r="X3560" i="23"/>
  <c r="W3560" i="23"/>
  <c r="A3560" i="23"/>
  <c r="Z3559" i="23"/>
  <c r="X3559" i="23"/>
  <c r="W3559" i="23"/>
  <c r="AB3559" i="23" s="1"/>
  <c r="A3559" i="23"/>
  <c r="AB3558" i="23"/>
  <c r="Z3558" i="23"/>
  <c r="X3558" i="23"/>
  <c r="W3558" i="23"/>
  <c r="A3558" i="23"/>
  <c r="Z3557" i="23"/>
  <c r="X3557" i="23"/>
  <c r="W3557" i="23"/>
  <c r="AB3557" i="23" s="1"/>
  <c r="A3557" i="23"/>
  <c r="AB3556" i="23"/>
  <c r="Z3556" i="23"/>
  <c r="X3556" i="23"/>
  <c r="W3556" i="23"/>
  <c r="A3556" i="23"/>
  <c r="Z3555" i="23"/>
  <c r="X3555" i="23"/>
  <c r="W3555" i="23"/>
  <c r="AB3555" i="23" s="1"/>
  <c r="A3555" i="23"/>
  <c r="AB3554" i="23"/>
  <c r="Z3554" i="23"/>
  <c r="X3554" i="23"/>
  <c r="W3554" i="23"/>
  <c r="A3554" i="23"/>
  <c r="AB3553" i="23"/>
  <c r="Z3553" i="23"/>
  <c r="X3553" i="23"/>
  <c r="W3553" i="23"/>
  <c r="A3553" i="23"/>
  <c r="Z3552" i="23"/>
  <c r="X3552" i="23"/>
  <c r="W3552" i="23"/>
  <c r="AB3552" i="23" s="1"/>
  <c r="A3552" i="23"/>
  <c r="Z3551" i="23"/>
  <c r="X3551" i="23"/>
  <c r="W3551" i="23"/>
  <c r="AB3551" i="23" s="1"/>
  <c r="A3551" i="23"/>
  <c r="Z3550" i="23"/>
  <c r="X3550" i="23"/>
  <c r="W3550" i="23"/>
  <c r="AB3550" i="23" s="1"/>
  <c r="A3550" i="23"/>
  <c r="Z3549" i="23"/>
  <c r="X3549" i="23"/>
  <c r="W3549" i="23"/>
  <c r="AB3549" i="23" s="1"/>
  <c r="A3549" i="23"/>
  <c r="AB3548" i="23"/>
  <c r="Z3548" i="23"/>
  <c r="X3548" i="23"/>
  <c r="W3548" i="23"/>
  <c r="A3548" i="23"/>
  <c r="Z3547" i="23"/>
  <c r="X3547" i="23"/>
  <c r="W3547" i="23"/>
  <c r="AB3547" i="23" s="1"/>
  <c r="A3547" i="23"/>
  <c r="AB3546" i="23"/>
  <c r="Z3546" i="23"/>
  <c r="X3546" i="23"/>
  <c r="W3546" i="23"/>
  <c r="A3546" i="23"/>
  <c r="Z3545" i="23"/>
  <c r="X3545" i="23"/>
  <c r="W3545" i="23"/>
  <c r="AB3545" i="23" s="1"/>
  <c r="A3545" i="23"/>
  <c r="AB3544" i="23"/>
  <c r="Z3544" i="23"/>
  <c r="X3544" i="23"/>
  <c r="W3544" i="23"/>
  <c r="A3544" i="23"/>
  <c r="Z3543" i="23"/>
  <c r="X3543" i="23"/>
  <c r="W3543" i="23"/>
  <c r="AB3543" i="23" s="1"/>
  <c r="A3543" i="23"/>
  <c r="AB3542" i="23"/>
  <c r="Z3542" i="23"/>
  <c r="X3542" i="23"/>
  <c r="W3542" i="23"/>
  <c r="A3542" i="23"/>
  <c r="AB3541" i="23"/>
  <c r="Z3541" i="23"/>
  <c r="X3541" i="23"/>
  <c r="W3541" i="23"/>
  <c r="A3541" i="23"/>
  <c r="Z3540" i="23"/>
  <c r="X3540" i="23"/>
  <c r="W3540" i="23"/>
  <c r="AB3540" i="23" s="1"/>
  <c r="A3540" i="23"/>
  <c r="Z3539" i="23"/>
  <c r="X3539" i="23"/>
  <c r="W3539" i="23"/>
  <c r="AB3539" i="23" s="1"/>
  <c r="A3539" i="23"/>
  <c r="Z3538" i="23"/>
  <c r="X3538" i="23"/>
  <c r="W3538" i="23"/>
  <c r="AB3538" i="23" s="1"/>
  <c r="A3538" i="23"/>
  <c r="Z3537" i="23"/>
  <c r="X3537" i="23"/>
  <c r="W3537" i="23"/>
  <c r="AB3537" i="23" s="1"/>
  <c r="A3537" i="23"/>
  <c r="AB3536" i="23"/>
  <c r="Z3536" i="23"/>
  <c r="X3536" i="23"/>
  <c r="W3536" i="23"/>
  <c r="A3536" i="23"/>
  <c r="Z3535" i="23"/>
  <c r="X3535" i="23"/>
  <c r="W3535" i="23"/>
  <c r="AB3535" i="23" s="1"/>
  <c r="A3535" i="23"/>
  <c r="AB3534" i="23"/>
  <c r="Z3534" i="23"/>
  <c r="X3534" i="23"/>
  <c r="W3534" i="23"/>
  <c r="A3534" i="23"/>
  <c r="Z3533" i="23"/>
  <c r="X3533" i="23"/>
  <c r="W3533" i="23"/>
  <c r="AB3533" i="23" s="1"/>
  <c r="A3533" i="23"/>
  <c r="AB3532" i="23"/>
  <c r="Z3532" i="23"/>
  <c r="X3532" i="23"/>
  <c r="W3532" i="23"/>
  <c r="A3532" i="23"/>
  <c r="Z3531" i="23"/>
  <c r="X3531" i="23"/>
  <c r="W3531" i="23"/>
  <c r="AB3531" i="23" s="1"/>
  <c r="A3531" i="23"/>
  <c r="AB3530" i="23"/>
  <c r="Z3530" i="23"/>
  <c r="X3530" i="23"/>
  <c r="W3530" i="23"/>
  <c r="A3530" i="23"/>
  <c r="AB3529" i="23"/>
  <c r="Z3529" i="23"/>
  <c r="X3529" i="23"/>
  <c r="W3529" i="23"/>
  <c r="A3529" i="23"/>
  <c r="Z3528" i="23"/>
  <c r="X3528" i="23"/>
  <c r="W3528" i="23"/>
  <c r="AB3528" i="23" s="1"/>
  <c r="A3528" i="23"/>
  <c r="Z3527" i="23"/>
  <c r="X3527" i="23"/>
  <c r="W3527" i="23"/>
  <c r="AB3527" i="23" s="1"/>
  <c r="A3527" i="23"/>
  <c r="Z3526" i="23"/>
  <c r="X3526" i="23"/>
  <c r="W3526" i="23"/>
  <c r="AB3526" i="23" s="1"/>
  <c r="A3526" i="23"/>
  <c r="Z3525" i="23"/>
  <c r="X3525" i="23"/>
  <c r="W3525" i="23"/>
  <c r="AB3525" i="23" s="1"/>
  <c r="A3525" i="23"/>
  <c r="AB3524" i="23"/>
  <c r="Z3524" i="23"/>
  <c r="X3524" i="23"/>
  <c r="W3524" i="23"/>
  <c r="A3524" i="23"/>
  <c r="Z3523" i="23"/>
  <c r="X3523" i="23"/>
  <c r="W3523" i="23"/>
  <c r="AB3523" i="23" s="1"/>
  <c r="A3523" i="23"/>
  <c r="AB3522" i="23"/>
  <c r="Z3522" i="23"/>
  <c r="X3522" i="23"/>
  <c r="W3522" i="23"/>
  <c r="A3522" i="23"/>
  <c r="Z3521" i="23"/>
  <c r="X3521" i="23"/>
  <c r="W3521" i="23"/>
  <c r="AB3521" i="23" s="1"/>
  <c r="A3521" i="23"/>
  <c r="AB3520" i="23"/>
  <c r="Z3520" i="23"/>
  <c r="X3520" i="23"/>
  <c r="W3520" i="23"/>
  <c r="A3520" i="23"/>
  <c r="Z3519" i="23"/>
  <c r="X3519" i="23"/>
  <c r="W3519" i="23"/>
  <c r="AB3519" i="23" s="1"/>
  <c r="A3519" i="23"/>
  <c r="AB3518" i="23"/>
  <c r="Z3518" i="23"/>
  <c r="X3518" i="23"/>
  <c r="W3518" i="23"/>
  <c r="A3518" i="23"/>
  <c r="AB3517" i="23"/>
  <c r="Z3517" i="23"/>
  <c r="X3517" i="23"/>
  <c r="W3517" i="23"/>
  <c r="A3517" i="23"/>
  <c r="Z3516" i="23"/>
  <c r="X3516" i="23"/>
  <c r="W3516" i="23"/>
  <c r="AB3516" i="23" s="1"/>
  <c r="A3516" i="23"/>
  <c r="Z3515" i="23"/>
  <c r="X3515" i="23"/>
  <c r="W3515" i="23"/>
  <c r="AB3515" i="23" s="1"/>
  <c r="A3515" i="23"/>
  <c r="Z3514" i="23"/>
  <c r="X3514" i="23"/>
  <c r="W3514" i="23"/>
  <c r="AB3514" i="23" s="1"/>
  <c r="A3514" i="23"/>
  <c r="Z3513" i="23"/>
  <c r="X3513" i="23"/>
  <c r="W3513" i="23"/>
  <c r="AB3513" i="23" s="1"/>
  <c r="A3513" i="23"/>
  <c r="AB3512" i="23"/>
  <c r="Z3512" i="23"/>
  <c r="X3512" i="23"/>
  <c r="W3512" i="23"/>
  <c r="A3512" i="23"/>
  <c r="Z3511" i="23"/>
  <c r="X3511" i="23"/>
  <c r="W3511" i="23"/>
  <c r="AB3511" i="23" s="1"/>
  <c r="A3511" i="23"/>
  <c r="AB3510" i="23"/>
  <c r="Z3510" i="23"/>
  <c r="X3510" i="23"/>
  <c r="W3510" i="23"/>
  <c r="A3510" i="23"/>
  <c r="Z3509" i="23"/>
  <c r="X3509" i="23"/>
  <c r="W3509" i="23"/>
  <c r="AB3509" i="23" s="1"/>
  <c r="A3509" i="23"/>
  <c r="AB3508" i="23"/>
  <c r="Z3508" i="23"/>
  <c r="X3508" i="23"/>
  <c r="W3508" i="23"/>
  <c r="A3508" i="23"/>
  <c r="Z3507" i="23"/>
  <c r="X3507" i="23"/>
  <c r="W3507" i="23"/>
  <c r="AB3507" i="23" s="1"/>
  <c r="A3507" i="23"/>
  <c r="AB3506" i="23"/>
  <c r="Z3506" i="23"/>
  <c r="X3506" i="23"/>
  <c r="W3506" i="23"/>
  <c r="A3506" i="23"/>
  <c r="AB3505" i="23"/>
  <c r="Z3505" i="23"/>
  <c r="X3505" i="23"/>
  <c r="W3505" i="23"/>
  <c r="A3505" i="23"/>
  <c r="Z3504" i="23"/>
  <c r="X3504" i="23"/>
  <c r="W3504" i="23"/>
  <c r="AB3504" i="23" s="1"/>
  <c r="A3504" i="23"/>
  <c r="Z3503" i="23"/>
  <c r="X3503" i="23"/>
  <c r="W3503" i="23"/>
  <c r="AB3503" i="23" s="1"/>
  <c r="A3503" i="23"/>
  <c r="Z3502" i="23"/>
  <c r="X3502" i="23"/>
  <c r="W3502" i="23"/>
  <c r="AB3502" i="23" s="1"/>
  <c r="A3502" i="23"/>
  <c r="Z3501" i="23"/>
  <c r="X3501" i="23"/>
  <c r="W3501" i="23"/>
  <c r="AB3501" i="23" s="1"/>
  <c r="A3501" i="23"/>
  <c r="AB3500" i="23"/>
  <c r="Z3500" i="23"/>
  <c r="X3500" i="23"/>
  <c r="W3500" i="23"/>
  <c r="A3500" i="23"/>
  <c r="Z3499" i="23"/>
  <c r="X3499" i="23"/>
  <c r="W3499" i="23"/>
  <c r="AB3499" i="23" s="1"/>
  <c r="A3499" i="23"/>
  <c r="AB3498" i="23"/>
  <c r="Z3498" i="23"/>
  <c r="X3498" i="23"/>
  <c r="W3498" i="23"/>
  <c r="A3498" i="23"/>
  <c r="Z3497" i="23"/>
  <c r="X3497" i="23"/>
  <c r="W3497" i="23"/>
  <c r="AB3497" i="23" s="1"/>
  <c r="A3497" i="23"/>
  <c r="AB3496" i="23"/>
  <c r="Z3496" i="23"/>
  <c r="X3496" i="23"/>
  <c r="W3496" i="23"/>
  <c r="A3496" i="23"/>
  <c r="Z3495" i="23"/>
  <c r="X3495" i="23"/>
  <c r="W3495" i="23"/>
  <c r="AB3495" i="23" s="1"/>
  <c r="A3495" i="23"/>
  <c r="AB3494" i="23"/>
  <c r="Z3494" i="23"/>
  <c r="X3494" i="23"/>
  <c r="W3494" i="23"/>
  <c r="A3494" i="23"/>
  <c r="AB3493" i="23"/>
  <c r="Z3493" i="23"/>
  <c r="X3493" i="23"/>
  <c r="W3493" i="23"/>
  <c r="A3493" i="23"/>
  <c r="Z3492" i="23"/>
  <c r="X3492" i="23"/>
  <c r="W3492" i="23"/>
  <c r="AB3492" i="23" s="1"/>
  <c r="A3492" i="23"/>
  <c r="Z3491" i="23"/>
  <c r="X3491" i="23"/>
  <c r="W3491" i="23"/>
  <c r="AB3491" i="23" s="1"/>
  <c r="A3491" i="23"/>
  <c r="Z3490" i="23"/>
  <c r="X3490" i="23"/>
  <c r="W3490" i="23"/>
  <c r="AB3490" i="23" s="1"/>
  <c r="A3490" i="23"/>
  <c r="Z3489" i="23"/>
  <c r="X3489" i="23"/>
  <c r="W3489" i="23"/>
  <c r="AB3489" i="23" s="1"/>
  <c r="A3489" i="23"/>
  <c r="AB3488" i="23"/>
  <c r="Z3488" i="23"/>
  <c r="X3488" i="23"/>
  <c r="W3488" i="23"/>
  <c r="A3488" i="23"/>
  <c r="Z3487" i="23"/>
  <c r="X3487" i="23"/>
  <c r="W3487" i="23"/>
  <c r="AB3487" i="23" s="1"/>
  <c r="A3487" i="23"/>
  <c r="AB3486" i="23"/>
  <c r="Z3486" i="23"/>
  <c r="X3486" i="23"/>
  <c r="W3486" i="23"/>
  <c r="A3486" i="23"/>
  <c r="Z3485" i="23"/>
  <c r="X3485" i="23"/>
  <c r="W3485" i="23"/>
  <c r="AB3485" i="23" s="1"/>
  <c r="A3485" i="23"/>
  <c r="AB3484" i="23"/>
  <c r="Z3484" i="23"/>
  <c r="X3484" i="23"/>
  <c r="W3484" i="23"/>
  <c r="A3484" i="23"/>
  <c r="Z3483" i="23"/>
  <c r="X3483" i="23"/>
  <c r="W3483" i="23"/>
  <c r="AB3483" i="23" s="1"/>
  <c r="A3483" i="23"/>
  <c r="AB3482" i="23"/>
  <c r="Z3482" i="23"/>
  <c r="X3482" i="23"/>
  <c r="W3482" i="23"/>
  <c r="A3482" i="23"/>
  <c r="AB3481" i="23"/>
  <c r="Z3481" i="23"/>
  <c r="X3481" i="23"/>
  <c r="W3481" i="23"/>
  <c r="A3481" i="23"/>
  <c r="Z3480" i="23"/>
  <c r="X3480" i="23"/>
  <c r="W3480" i="23"/>
  <c r="AB3480" i="23" s="1"/>
  <c r="A3480" i="23"/>
  <c r="Z3479" i="23"/>
  <c r="X3479" i="23"/>
  <c r="W3479" i="23"/>
  <c r="AB3479" i="23" s="1"/>
  <c r="A3479" i="23"/>
  <c r="Z3478" i="23"/>
  <c r="X3478" i="23"/>
  <c r="W3478" i="23"/>
  <c r="AB3478" i="23" s="1"/>
  <c r="A3478" i="23"/>
  <c r="Z3477" i="23"/>
  <c r="X3477" i="23"/>
  <c r="W3477" i="23"/>
  <c r="AB3477" i="23" s="1"/>
  <c r="A3477" i="23"/>
  <c r="AB3476" i="23"/>
  <c r="Z3476" i="23"/>
  <c r="X3476" i="23"/>
  <c r="W3476" i="23"/>
  <c r="A3476" i="23"/>
  <c r="Z3475" i="23"/>
  <c r="X3475" i="23"/>
  <c r="W3475" i="23"/>
  <c r="AB3475" i="23" s="1"/>
  <c r="A3475" i="23"/>
  <c r="AB3474" i="23"/>
  <c r="Z3474" i="23"/>
  <c r="X3474" i="23"/>
  <c r="W3474" i="23"/>
  <c r="A3474" i="23"/>
  <c r="Z3473" i="23"/>
  <c r="X3473" i="23"/>
  <c r="W3473" i="23"/>
  <c r="AB3473" i="23" s="1"/>
  <c r="A3473" i="23"/>
  <c r="AB3472" i="23"/>
  <c r="Z3472" i="23"/>
  <c r="X3472" i="23"/>
  <c r="W3472" i="23"/>
  <c r="A3472" i="23"/>
  <c r="Z3471" i="23"/>
  <c r="X3471" i="23"/>
  <c r="W3471" i="23"/>
  <c r="AB3471" i="23" s="1"/>
  <c r="A3471" i="23"/>
  <c r="AB3470" i="23"/>
  <c r="Z3470" i="23"/>
  <c r="X3470" i="23"/>
  <c r="W3470" i="23"/>
  <c r="A3470" i="23"/>
  <c r="AB3469" i="23"/>
  <c r="Z3469" i="23"/>
  <c r="X3469" i="23"/>
  <c r="W3469" i="23"/>
  <c r="A3469" i="23"/>
  <c r="Z3468" i="23"/>
  <c r="X3468" i="23"/>
  <c r="W3468" i="23"/>
  <c r="AB3468" i="23" s="1"/>
  <c r="A3468" i="23"/>
  <c r="Z3467" i="23"/>
  <c r="X3467" i="23"/>
  <c r="W3467" i="23"/>
  <c r="AB3467" i="23" s="1"/>
  <c r="A3467" i="23"/>
  <c r="Z3466" i="23"/>
  <c r="X3466" i="23"/>
  <c r="W3466" i="23"/>
  <c r="AB3466" i="23" s="1"/>
  <c r="A3466" i="23"/>
  <c r="Z3465" i="23"/>
  <c r="X3465" i="23"/>
  <c r="W3465" i="23"/>
  <c r="AB3465" i="23" s="1"/>
  <c r="A3465" i="23"/>
  <c r="AB3464" i="23"/>
  <c r="Z3464" i="23"/>
  <c r="X3464" i="23"/>
  <c r="W3464" i="23"/>
  <c r="A3464" i="23"/>
  <c r="Z3463" i="23"/>
  <c r="X3463" i="23"/>
  <c r="W3463" i="23"/>
  <c r="AB3463" i="23" s="1"/>
  <c r="A3463" i="23"/>
  <c r="AB3462" i="23"/>
  <c r="Z3462" i="23"/>
  <c r="X3462" i="23"/>
  <c r="W3462" i="23"/>
  <c r="A3462" i="23"/>
  <c r="Z3461" i="23"/>
  <c r="X3461" i="23"/>
  <c r="W3461" i="23"/>
  <c r="AB3461" i="23" s="1"/>
  <c r="A3461" i="23"/>
  <c r="AB3460" i="23"/>
  <c r="Z3460" i="23"/>
  <c r="X3460" i="23"/>
  <c r="W3460" i="23"/>
  <c r="A3460" i="23"/>
  <c r="Z3459" i="23"/>
  <c r="X3459" i="23"/>
  <c r="W3459" i="23"/>
  <c r="AB3459" i="23" s="1"/>
  <c r="A3459" i="23"/>
  <c r="AB3458" i="23"/>
  <c r="Z3458" i="23"/>
  <c r="X3458" i="23"/>
  <c r="W3458" i="23"/>
  <c r="A3458" i="23"/>
  <c r="AB3457" i="23"/>
  <c r="Z3457" i="23"/>
  <c r="X3457" i="23"/>
  <c r="W3457" i="23"/>
  <c r="A3457" i="23"/>
  <c r="Z3456" i="23"/>
  <c r="X3456" i="23"/>
  <c r="W3456" i="23"/>
  <c r="AB3456" i="23" s="1"/>
  <c r="A3456" i="23"/>
  <c r="Z3455" i="23"/>
  <c r="X3455" i="23"/>
  <c r="W3455" i="23"/>
  <c r="AB3455" i="23" s="1"/>
  <c r="A3455" i="23"/>
  <c r="Z3454" i="23"/>
  <c r="X3454" i="23"/>
  <c r="W3454" i="23"/>
  <c r="AB3454" i="23" s="1"/>
  <c r="A3454" i="23"/>
  <c r="Z3453" i="23"/>
  <c r="X3453" i="23"/>
  <c r="W3453" i="23"/>
  <c r="AB3453" i="23" s="1"/>
  <c r="A3453" i="23"/>
  <c r="AB3452" i="23"/>
  <c r="Z3452" i="23"/>
  <c r="X3452" i="23"/>
  <c r="W3452" i="23"/>
  <c r="A3452" i="23"/>
  <c r="Z3451" i="23"/>
  <c r="X3451" i="23"/>
  <c r="W3451" i="23"/>
  <c r="AB3451" i="23" s="1"/>
  <c r="A3451" i="23"/>
  <c r="AB3450" i="23"/>
  <c r="Z3450" i="23"/>
  <c r="X3450" i="23"/>
  <c r="W3450" i="23"/>
  <c r="A3450" i="23"/>
  <c r="Z3449" i="23"/>
  <c r="X3449" i="23"/>
  <c r="W3449" i="23"/>
  <c r="AB3449" i="23" s="1"/>
  <c r="A3449" i="23"/>
  <c r="AB3448" i="23"/>
  <c r="Z3448" i="23"/>
  <c r="X3448" i="23"/>
  <c r="W3448" i="23"/>
  <c r="A3448" i="23"/>
  <c r="Z3447" i="23"/>
  <c r="X3447" i="23"/>
  <c r="W3447" i="23"/>
  <c r="AB3447" i="23" s="1"/>
  <c r="A3447" i="23"/>
  <c r="AB3446" i="23"/>
  <c r="Z3446" i="23"/>
  <c r="X3446" i="23"/>
  <c r="W3446" i="23"/>
  <c r="A3446" i="23"/>
  <c r="AB3445" i="23"/>
  <c r="Z3445" i="23"/>
  <c r="X3445" i="23"/>
  <c r="W3445" i="23"/>
  <c r="A3445" i="23"/>
  <c r="Z3444" i="23"/>
  <c r="X3444" i="23"/>
  <c r="W3444" i="23"/>
  <c r="AB3444" i="23" s="1"/>
  <c r="A3444" i="23"/>
  <c r="Z3443" i="23"/>
  <c r="X3443" i="23"/>
  <c r="W3443" i="23"/>
  <c r="AB3443" i="23" s="1"/>
  <c r="A3443" i="23"/>
  <c r="Z3442" i="23"/>
  <c r="X3442" i="23"/>
  <c r="W3442" i="23"/>
  <c r="AB3442" i="23" s="1"/>
  <c r="A3442" i="23"/>
  <c r="Z3441" i="23"/>
  <c r="X3441" i="23"/>
  <c r="W3441" i="23"/>
  <c r="AB3441" i="23" s="1"/>
  <c r="A3441" i="23"/>
  <c r="AB3440" i="23"/>
  <c r="Z3440" i="23"/>
  <c r="X3440" i="23"/>
  <c r="W3440" i="23"/>
  <c r="A3440" i="23"/>
  <c r="Z3439" i="23"/>
  <c r="X3439" i="23"/>
  <c r="W3439" i="23"/>
  <c r="AB3439" i="23" s="1"/>
  <c r="A3439" i="23"/>
  <c r="AB3438" i="23"/>
  <c r="Z3438" i="23"/>
  <c r="X3438" i="23"/>
  <c r="W3438" i="23"/>
  <c r="A3438" i="23"/>
  <c r="Z3437" i="23"/>
  <c r="X3437" i="23"/>
  <c r="W3437" i="23"/>
  <c r="AB3437" i="23" s="1"/>
  <c r="A3437" i="23"/>
  <c r="AB3436" i="23"/>
  <c r="Z3436" i="23"/>
  <c r="X3436" i="23"/>
  <c r="W3436" i="23"/>
  <c r="A3436" i="23"/>
  <c r="Z3435" i="23"/>
  <c r="X3435" i="23"/>
  <c r="W3435" i="23"/>
  <c r="AB3435" i="23" s="1"/>
  <c r="A3435" i="23"/>
  <c r="AB3434" i="23"/>
  <c r="Z3434" i="23"/>
  <c r="X3434" i="23"/>
  <c r="W3434" i="23"/>
  <c r="A3434" i="23"/>
  <c r="AB3433" i="23"/>
  <c r="Z3433" i="23"/>
  <c r="X3433" i="23"/>
  <c r="W3433" i="23"/>
  <c r="A3433" i="23"/>
  <c r="Z3432" i="23"/>
  <c r="X3432" i="23"/>
  <c r="W3432" i="23"/>
  <c r="AB3432" i="23" s="1"/>
  <c r="A3432" i="23"/>
  <c r="Z3431" i="23"/>
  <c r="X3431" i="23"/>
  <c r="W3431" i="23"/>
  <c r="AB3431" i="23" s="1"/>
  <c r="A3431" i="23"/>
  <c r="Z3430" i="23"/>
  <c r="X3430" i="23"/>
  <c r="W3430" i="23"/>
  <c r="AB3430" i="23" s="1"/>
  <c r="A3430" i="23"/>
  <c r="Z3429" i="23"/>
  <c r="X3429" i="23"/>
  <c r="W3429" i="23"/>
  <c r="AB3429" i="23" s="1"/>
  <c r="A3429" i="23"/>
  <c r="AB3428" i="23"/>
  <c r="Z3428" i="23"/>
  <c r="X3428" i="23"/>
  <c r="W3428" i="23"/>
  <c r="A3428" i="23"/>
  <c r="Z3427" i="23"/>
  <c r="X3427" i="23"/>
  <c r="W3427" i="23"/>
  <c r="AB3427" i="23" s="1"/>
  <c r="A3427" i="23"/>
  <c r="AB3426" i="23"/>
  <c r="Z3426" i="23"/>
  <c r="X3426" i="23"/>
  <c r="W3426" i="23"/>
  <c r="A3426" i="23"/>
  <c r="Z3425" i="23"/>
  <c r="X3425" i="23"/>
  <c r="W3425" i="23"/>
  <c r="AB3425" i="23" s="1"/>
  <c r="A3425" i="23"/>
  <c r="AB3424" i="23"/>
  <c r="Z3424" i="23"/>
  <c r="X3424" i="23"/>
  <c r="W3424" i="23"/>
  <c r="A3424" i="23"/>
  <c r="Z3423" i="23"/>
  <c r="X3423" i="23"/>
  <c r="W3423" i="23"/>
  <c r="AB3423" i="23" s="1"/>
  <c r="A3423" i="23"/>
  <c r="AB3422" i="23"/>
  <c r="Z3422" i="23"/>
  <c r="X3422" i="23"/>
  <c r="W3422" i="23"/>
  <c r="A3422" i="23"/>
  <c r="AB3421" i="23"/>
  <c r="Z3421" i="23"/>
  <c r="X3421" i="23"/>
  <c r="W3421" i="23"/>
  <c r="A3421" i="23"/>
  <c r="Z3420" i="23"/>
  <c r="X3420" i="23"/>
  <c r="W3420" i="23"/>
  <c r="AB3420" i="23" s="1"/>
  <c r="A3420" i="23"/>
  <c r="Z3419" i="23"/>
  <c r="X3419" i="23"/>
  <c r="W3419" i="23"/>
  <c r="AB3419" i="23" s="1"/>
  <c r="A3419" i="23"/>
  <c r="Z3418" i="23"/>
  <c r="X3418" i="23"/>
  <c r="W3418" i="23"/>
  <c r="AB3418" i="23" s="1"/>
  <c r="A3418" i="23"/>
  <c r="Z3417" i="23"/>
  <c r="X3417" i="23"/>
  <c r="W3417" i="23"/>
  <c r="AB3417" i="23" s="1"/>
  <c r="A3417" i="23"/>
  <c r="AB3416" i="23"/>
  <c r="Z3416" i="23"/>
  <c r="X3416" i="23"/>
  <c r="W3416" i="23"/>
  <c r="A3416" i="23"/>
  <c r="Z3415" i="23"/>
  <c r="X3415" i="23"/>
  <c r="W3415" i="23"/>
  <c r="AB3415" i="23" s="1"/>
  <c r="A3415" i="23"/>
  <c r="AB3414" i="23"/>
  <c r="Z3414" i="23"/>
  <c r="X3414" i="23"/>
  <c r="W3414" i="23"/>
  <c r="A3414" i="23"/>
  <c r="Z3413" i="23"/>
  <c r="X3413" i="23"/>
  <c r="W3413" i="23"/>
  <c r="AB3413" i="23" s="1"/>
  <c r="A3413" i="23"/>
  <c r="AB3412" i="23"/>
  <c r="Z3412" i="23"/>
  <c r="X3412" i="23"/>
  <c r="W3412" i="23"/>
  <c r="A3412" i="23"/>
  <c r="Z3411" i="23"/>
  <c r="X3411" i="23"/>
  <c r="W3411" i="23"/>
  <c r="AB3411" i="23" s="1"/>
  <c r="A3411" i="23"/>
  <c r="AB3410" i="23"/>
  <c r="Z3410" i="23"/>
  <c r="X3410" i="23"/>
  <c r="W3410" i="23"/>
  <c r="A3410" i="23"/>
  <c r="AB3409" i="23"/>
  <c r="Z3409" i="23"/>
  <c r="X3409" i="23"/>
  <c r="W3409" i="23"/>
  <c r="A3409" i="23"/>
  <c r="Z3408" i="23"/>
  <c r="X3408" i="23"/>
  <c r="W3408" i="23"/>
  <c r="AB3408" i="23" s="1"/>
  <c r="A3408" i="23"/>
  <c r="Z3407" i="23"/>
  <c r="X3407" i="23"/>
  <c r="W3407" i="23"/>
  <c r="AB3407" i="23" s="1"/>
  <c r="A3407" i="23"/>
  <c r="Z3406" i="23"/>
  <c r="X3406" i="23"/>
  <c r="W3406" i="23"/>
  <c r="AB3406" i="23" s="1"/>
  <c r="A3406" i="23"/>
  <c r="Z3405" i="23"/>
  <c r="X3405" i="23"/>
  <c r="W3405" i="23"/>
  <c r="AB3405" i="23" s="1"/>
  <c r="A3405" i="23"/>
  <c r="AB3404" i="23"/>
  <c r="Z3404" i="23"/>
  <c r="X3404" i="23"/>
  <c r="W3404" i="23"/>
  <c r="A3404" i="23"/>
  <c r="Z3403" i="23"/>
  <c r="X3403" i="23"/>
  <c r="W3403" i="23"/>
  <c r="AB3403" i="23" s="1"/>
  <c r="A3403" i="23"/>
  <c r="AB3402" i="23"/>
  <c r="Z3402" i="23"/>
  <c r="X3402" i="23"/>
  <c r="W3402" i="23"/>
  <c r="A3402" i="23"/>
  <c r="Z3401" i="23"/>
  <c r="X3401" i="23"/>
  <c r="W3401" i="23"/>
  <c r="AB3401" i="23" s="1"/>
  <c r="A3401" i="23"/>
  <c r="AB3400" i="23"/>
  <c r="Z3400" i="23"/>
  <c r="X3400" i="23"/>
  <c r="W3400" i="23"/>
  <c r="A3400" i="23"/>
  <c r="Z3399" i="23"/>
  <c r="X3399" i="23"/>
  <c r="W3399" i="23"/>
  <c r="AB3399" i="23" s="1"/>
  <c r="A3399" i="23"/>
  <c r="AB3398" i="23"/>
  <c r="Z3398" i="23"/>
  <c r="X3398" i="23"/>
  <c r="W3398" i="23"/>
  <c r="A3398" i="23"/>
  <c r="AB3397" i="23"/>
  <c r="Z3397" i="23"/>
  <c r="X3397" i="23"/>
  <c r="W3397" i="23"/>
  <c r="A3397" i="23"/>
  <c r="Z3396" i="23"/>
  <c r="X3396" i="23"/>
  <c r="W3396" i="23"/>
  <c r="AB3396" i="23" s="1"/>
  <c r="A3396" i="23"/>
  <c r="Z3395" i="23"/>
  <c r="X3395" i="23"/>
  <c r="W3395" i="23"/>
  <c r="AB3395" i="23" s="1"/>
  <c r="A3395" i="23"/>
  <c r="Z3394" i="23"/>
  <c r="X3394" i="23"/>
  <c r="W3394" i="23"/>
  <c r="AB3394" i="23" s="1"/>
  <c r="A3394" i="23"/>
  <c r="Z3393" i="23"/>
  <c r="X3393" i="23"/>
  <c r="W3393" i="23"/>
  <c r="AB3393" i="23" s="1"/>
  <c r="A3393" i="23"/>
  <c r="AB3392" i="23"/>
  <c r="Z3392" i="23"/>
  <c r="X3392" i="23"/>
  <c r="W3392" i="23"/>
  <c r="A3392" i="23"/>
  <c r="Z3391" i="23"/>
  <c r="X3391" i="23"/>
  <c r="W3391" i="23"/>
  <c r="AB3391" i="23" s="1"/>
  <c r="A3391" i="23"/>
  <c r="AB3390" i="23"/>
  <c r="Z3390" i="23"/>
  <c r="X3390" i="23"/>
  <c r="W3390" i="23"/>
  <c r="A3390" i="23"/>
  <c r="Z3389" i="23"/>
  <c r="X3389" i="23"/>
  <c r="W3389" i="23"/>
  <c r="AB3389" i="23" s="1"/>
  <c r="A3389" i="23"/>
  <c r="AB3388" i="23"/>
  <c r="Z3388" i="23"/>
  <c r="X3388" i="23"/>
  <c r="W3388" i="23"/>
  <c r="A3388" i="23"/>
  <c r="Z3387" i="23"/>
  <c r="X3387" i="23"/>
  <c r="W3387" i="23"/>
  <c r="AB3387" i="23" s="1"/>
  <c r="A3387" i="23"/>
  <c r="AB3386" i="23"/>
  <c r="Z3386" i="23"/>
  <c r="X3386" i="23"/>
  <c r="W3386" i="23"/>
  <c r="A3386" i="23"/>
  <c r="AB3385" i="23"/>
  <c r="Z3385" i="23"/>
  <c r="X3385" i="23"/>
  <c r="W3385" i="23"/>
  <c r="A3385" i="23"/>
  <c r="Z3384" i="23"/>
  <c r="X3384" i="23"/>
  <c r="W3384" i="23"/>
  <c r="AB3384" i="23" s="1"/>
  <c r="A3384" i="23"/>
  <c r="Z3383" i="23"/>
  <c r="X3383" i="23"/>
  <c r="W3383" i="23"/>
  <c r="AB3383" i="23" s="1"/>
  <c r="A3383" i="23"/>
  <c r="Z3382" i="23"/>
  <c r="X3382" i="23"/>
  <c r="W3382" i="23"/>
  <c r="AB3382" i="23" s="1"/>
  <c r="A3382" i="23"/>
  <c r="Z3381" i="23"/>
  <c r="X3381" i="23"/>
  <c r="W3381" i="23"/>
  <c r="AB3381" i="23" s="1"/>
  <c r="A3381" i="23"/>
  <c r="AB3380" i="23"/>
  <c r="Z3380" i="23"/>
  <c r="X3380" i="23"/>
  <c r="W3380" i="23"/>
  <c r="A3380" i="23"/>
  <c r="Z3379" i="23"/>
  <c r="X3379" i="23"/>
  <c r="W3379" i="23"/>
  <c r="AB3379" i="23" s="1"/>
  <c r="A3379" i="23"/>
  <c r="AB3378" i="23"/>
  <c r="Z3378" i="23"/>
  <c r="X3378" i="23"/>
  <c r="W3378" i="23"/>
  <c r="A3378" i="23"/>
  <c r="Z3377" i="23"/>
  <c r="X3377" i="23"/>
  <c r="W3377" i="23"/>
  <c r="AB3377" i="23" s="1"/>
  <c r="A3377" i="23"/>
  <c r="AB3376" i="23"/>
  <c r="Z3376" i="23"/>
  <c r="X3376" i="23"/>
  <c r="W3376" i="23"/>
  <c r="A3376" i="23"/>
  <c r="Z3375" i="23"/>
  <c r="X3375" i="23"/>
  <c r="W3375" i="23"/>
  <c r="AB3375" i="23" s="1"/>
  <c r="A3375" i="23"/>
  <c r="AB3374" i="23"/>
  <c r="Z3374" i="23"/>
  <c r="X3374" i="23"/>
  <c r="W3374" i="23"/>
  <c r="A3374" i="23"/>
  <c r="AB3373" i="23"/>
  <c r="Z3373" i="23"/>
  <c r="X3373" i="23"/>
  <c r="W3373" i="23"/>
  <c r="A3373" i="23"/>
  <c r="Z3372" i="23"/>
  <c r="X3372" i="23"/>
  <c r="W3372" i="23"/>
  <c r="AB3372" i="23" s="1"/>
  <c r="A3372" i="23"/>
  <c r="Z3371" i="23"/>
  <c r="X3371" i="23"/>
  <c r="W3371" i="23"/>
  <c r="AB3371" i="23" s="1"/>
  <c r="A3371" i="23"/>
  <c r="Z3370" i="23"/>
  <c r="X3370" i="23"/>
  <c r="W3370" i="23"/>
  <c r="AB3370" i="23" s="1"/>
  <c r="A3370" i="23"/>
  <c r="Z3369" i="23"/>
  <c r="X3369" i="23"/>
  <c r="W3369" i="23"/>
  <c r="AB3369" i="23" s="1"/>
  <c r="A3369" i="23"/>
  <c r="AB3368" i="23"/>
  <c r="Z3368" i="23"/>
  <c r="X3368" i="23"/>
  <c r="W3368" i="23"/>
  <c r="A3368" i="23"/>
  <c r="Z3367" i="23"/>
  <c r="X3367" i="23"/>
  <c r="W3367" i="23"/>
  <c r="AB3367" i="23" s="1"/>
  <c r="A3367" i="23"/>
  <c r="AB3366" i="23"/>
  <c r="Z3366" i="23"/>
  <c r="X3366" i="23"/>
  <c r="W3366" i="23"/>
  <c r="A3366" i="23"/>
  <c r="AB3365" i="23"/>
  <c r="Z3365" i="23"/>
  <c r="X3365" i="23"/>
  <c r="W3365" i="23"/>
  <c r="A3365" i="23"/>
  <c r="AB3364" i="23"/>
  <c r="Z3364" i="23"/>
  <c r="X3364" i="23"/>
  <c r="W3364" i="23"/>
  <c r="A3364" i="23"/>
  <c r="Z3363" i="23"/>
  <c r="X3363" i="23"/>
  <c r="W3363" i="23"/>
  <c r="AB3363" i="23" s="1"/>
  <c r="A3363" i="23"/>
  <c r="AB3362" i="23"/>
  <c r="Z3362" i="23"/>
  <c r="X3362" i="23"/>
  <c r="W3362" i="23"/>
  <c r="A3362" i="23"/>
  <c r="AB3361" i="23"/>
  <c r="Z3361" i="23"/>
  <c r="X3361" i="23"/>
  <c r="W3361" i="23"/>
  <c r="A3361" i="23"/>
  <c r="Z3360" i="23"/>
  <c r="X3360" i="23"/>
  <c r="W3360" i="23"/>
  <c r="AB3360" i="23" s="1"/>
  <c r="A3360" i="23"/>
  <c r="Z3359" i="23"/>
  <c r="X3359" i="23"/>
  <c r="W3359" i="23"/>
  <c r="AB3359" i="23" s="1"/>
  <c r="A3359" i="23"/>
  <c r="Z3358" i="23"/>
  <c r="X3358" i="23"/>
  <c r="W3358" i="23"/>
  <c r="AB3358" i="23" s="1"/>
  <c r="A3358" i="23"/>
  <c r="Z3357" i="23"/>
  <c r="X3357" i="23"/>
  <c r="W3357" i="23"/>
  <c r="AB3357" i="23" s="1"/>
  <c r="A3357" i="23"/>
  <c r="AB3356" i="23"/>
  <c r="Z3356" i="23"/>
  <c r="X3356" i="23"/>
  <c r="W3356" i="23"/>
  <c r="A3356" i="23"/>
  <c r="Z3355" i="23"/>
  <c r="X3355" i="23"/>
  <c r="W3355" i="23"/>
  <c r="AB3355" i="23" s="1"/>
  <c r="A3355" i="23"/>
  <c r="AB3354" i="23"/>
  <c r="Z3354" i="23"/>
  <c r="X3354" i="23"/>
  <c r="W3354" i="23"/>
  <c r="A3354" i="23"/>
  <c r="AB3353" i="23"/>
  <c r="Z3353" i="23"/>
  <c r="X3353" i="23"/>
  <c r="W3353" i="23"/>
  <c r="A3353" i="23"/>
  <c r="AB3352" i="23"/>
  <c r="Z3352" i="23"/>
  <c r="X3352" i="23"/>
  <c r="W3352" i="23"/>
  <c r="A3352" i="23"/>
  <c r="Z3351" i="23"/>
  <c r="X3351" i="23"/>
  <c r="W3351" i="23"/>
  <c r="AB3351" i="23" s="1"/>
  <c r="A3351" i="23"/>
  <c r="AB3350" i="23"/>
  <c r="Z3350" i="23"/>
  <c r="X3350" i="23"/>
  <c r="W3350" i="23"/>
  <c r="A3350" i="23"/>
  <c r="AB3349" i="23"/>
  <c r="Z3349" i="23"/>
  <c r="X3349" i="23"/>
  <c r="W3349" i="23"/>
  <c r="A3349" i="23"/>
  <c r="Z3348" i="23"/>
  <c r="X3348" i="23"/>
  <c r="W3348" i="23"/>
  <c r="AB3348" i="23" s="1"/>
  <c r="A3348" i="23"/>
  <c r="Z3347" i="23"/>
  <c r="X3347" i="23"/>
  <c r="W3347" i="23"/>
  <c r="AB3347" i="23" s="1"/>
  <c r="A3347" i="23"/>
  <c r="Z3346" i="23"/>
  <c r="X3346" i="23"/>
  <c r="W3346" i="23"/>
  <c r="AB3346" i="23" s="1"/>
  <c r="A3346" i="23"/>
  <c r="Z3345" i="23"/>
  <c r="X3345" i="23"/>
  <c r="W3345" i="23"/>
  <c r="AB3345" i="23" s="1"/>
  <c r="A3345" i="23"/>
  <c r="AB3344" i="23"/>
  <c r="Z3344" i="23"/>
  <c r="X3344" i="23"/>
  <c r="W3344" i="23"/>
  <c r="A3344" i="23"/>
  <c r="Z3343" i="23"/>
  <c r="X3343" i="23"/>
  <c r="W3343" i="23"/>
  <c r="AB3343" i="23" s="1"/>
  <c r="A3343" i="23"/>
  <c r="AB3342" i="23"/>
  <c r="Z3342" i="23"/>
  <c r="X3342" i="23"/>
  <c r="W3342" i="23"/>
  <c r="A3342" i="23"/>
  <c r="AB3341" i="23"/>
  <c r="Z3341" i="23"/>
  <c r="X3341" i="23"/>
  <c r="W3341" i="23"/>
  <c r="A3341" i="23"/>
  <c r="AB3340" i="23"/>
  <c r="Z3340" i="23"/>
  <c r="X3340" i="23"/>
  <c r="W3340" i="23"/>
  <c r="A3340" i="23"/>
  <c r="Z3339" i="23"/>
  <c r="X3339" i="23"/>
  <c r="W3339" i="23"/>
  <c r="AB3339" i="23" s="1"/>
  <c r="A3339" i="23"/>
  <c r="AB3338" i="23"/>
  <c r="Z3338" i="23"/>
  <c r="X3338" i="23"/>
  <c r="W3338" i="23"/>
  <c r="A3338" i="23"/>
  <c r="AB3337" i="23"/>
  <c r="Z3337" i="23"/>
  <c r="X3337" i="23"/>
  <c r="W3337" i="23"/>
  <c r="A3337" i="23"/>
  <c r="Z3336" i="23"/>
  <c r="X3336" i="23"/>
  <c r="W3336" i="23"/>
  <c r="AB3336" i="23" s="1"/>
  <c r="A3336" i="23"/>
  <c r="Z3335" i="23"/>
  <c r="X3335" i="23"/>
  <c r="W3335" i="23"/>
  <c r="AB3335" i="23" s="1"/>
  <c r="A3335" i="23"/>
  <c r="Z3334" i="23"/>
  <c r="X3334" i="23"/>
  <c r="W3334" i="23"/>
  <c r="AB3334" i="23" s="1"/>
  <c r="A3334" i="23"/>
  <c r="Z3333" i="23"/>
  <c r="X3333" i="23"/>
  <c r="W3333" i="23"/>
  <c r="AB3333" i="23" s="1"/>
  <c r="A3333" i="23"/>
  <c r="AB3332" i="23"/>
  <c r="Z3332" i="23"/>
  <c r="X3332" i="23"/>
  <c r="W3332" i="23"/>
  <c r="A3332" i="23"/>
  <c r="Z3331" i="23"/>
  <c r="X3331" i="23"/>
  <c r="W3331" i="23"/>
  <c r="AB3331" i="23" s="1"/>
  <c r="A3331" i="23"/>
  <c r="AB3330" i="23"/>
  <c r="Z3330" i="23"/>
  <c r="X3330" i="23"/>
  <c r="W3330" i="23"/>
  <c r="A3330" i="23"/>
  <c r="AB3329" i="23"/>
  <c r="Z3329" i="23"/>
  <c r="X3329" i="23"/>
  <c r="W3329" i="23"/>
  <c r="A3329" i="23"/>
  <c r="AB3328" i="23"/>
  <c r="Z3328" i="23"/>
  <c r="X3328" i="23"/>
  <c r="W3328" i="23"/>
  <c r="A3328" i="23"/>
  <c r="Z3327" i="23"/>
  <c r="X3327" i="23"/>
  <c r="W3327" i="23"/>
  <c r="AB3327" i="23" s="1"/>
  <c r="A3327" i="23"/>
  <c r="AB3326" i="23"/>
  <c r="Z3326" i="23"/>
  <c r="X3326" i="23"/>
  <c r="W3326" i="23"/>
  <c r="A3326" i="23"/>
  <c r="AB3325" i="23"/>
  <c r="Z3325" i="23"/>
  <c r="X3325" i="23"/>
  <c r="W3325" i="23"/>
  <c r="A3325" i="23"/>
  <c r="Z3324" i="23"/>
  <c r="X3324" i="23"/>
  <c r="W3324" i="23"/>
  <c r="AB3324" i="23" s="1"/>
  <c r="A3324" i="23"/>
  <c r="Z3323" i="23"/>
  <c r="X3323" i="23"/>
  <c r="W3323" i="23"/>
  <c r="AB3323" i="23" s="1"/>
  <c r="A3323" i="23"/>
  <c r="Z3322" i="23"/>
  <c r="X3322" i="23"/>
  <c r="W3322" i="23"/>
  <c r="AB3322" i="23" s="1"/>
  <c r="A3322" i="23"/>
  <c r="Z3321" i="23"/>
  <c r="X3321" i="23"/>
  <c r="W3321" i="23"/>
  <c r="AB3321" i="23" s="1"/>
  <c r="A3321" i="23"/>
  <c r="AB3320" i="23"/>
  <c r="Z3320" i="23"/>
  <c r="X3320" i="23"/>
  <c r="W3320" i="23"/>
  <c r="A3320" i="23"/>
  <c r="Z3319" i="23"/>
  <c r="X3319" i="23"/>
  <c r="W3319" i="23"/>
  <c r="AB3319" i="23" s="1"/>
  <c r="A3319" i="23"/>
  <c r="AB3318" i="23"/>
  <c r="Z3318" i="23"/>
  <c r="X3318" i="23"/>
  <c r="W3318" i="23"/>
  <c r="A3318" i="23"/>
  <c r="AB3317" i="23"/>
  <c r="Z3317" i="23"/>
  <c r="X3317" i="23"/>
  <c r="W3317" i="23"/>
  <c r="A3317" i="23"/>
  <c r="AB3316" i="23"/>
  <c r="Z3316" i="23"/>
  <c r="X3316" i="23"/>
  <c r="W3316" i="23"/>
  <c r="A3316" i="23"/>
  <c r="Z3315" i="23"/>
  <c r="X3315" i="23"/>
  <c r="W3315" i="23"/>
  <c r="AB3315" i="23" s="1"/>
  <c r="A3315" i="23"/>
  <c r="AB3314" i="23"/>
  <c r="Z3314" i="23"/>
  <c r="X3314" i="23"/>
  <c r="W3314" i="23"/>
  <c r="A3314" i="23"/>
  <c r="AB3313" i="23"/>
  <c r="Z3313" i="23"/>
  <c r="X3313" i="23"/>
  <c r="W3313" i="23"/>
  <c r="A3313" i="23"/>
  <c r="Z3312" i="23"/>
  <c r="X3312" i="23"/>
  <c r="W3312" i="23"/>
  <c r="AB3312" i="23" s="1"/>
  <c r="A3312" i="23"/>
  <c r="Z3311" i="23"/>
  <c r="X3311" i="23"/>
  <c r="W3311" i="23"/>
  <c r="AB3311" i="23" s="1"/>
  <c r="A3311" i="23"/>
  <c r="Z3310" i="23"/>
  <c r="X3310" i="23"/>
  <c r="W3310" i="23"/>
  <c r="AB3310" i="23" s="1"/>
  <c r="A3310" i="23"/>
  <c r="Z3309" i="23"/>
  <c r="X3309" i="23"/>
  <c r="W3309" i="23"/>
  <c r="AB3309" i="23" s="1"/>
  <c r="A3309" i="23"/>
  <c r="AB3308" i="23"/>
  <c r="Z3308" i="23"/>
  <c r="X3308" i="23"/>
  <c r="W3308" i="23"/>
  <c r="A3308" i="23"/>
  <c r="Z3307" i="23"/>
  <c r="X3307" i="23"/>
  <c r="W3307" i="23"/>
  <c r="AB3307" i="23" s="1"/>
  <c r="A3307" i="23"/>
  <c r="AB3306" i="23"/>
  <c r="Z3306" i="23"/>
  <c r="X3306" i="23"/>
  <c r="W3306" i="23"/>
  <c r="A3306" i="23"/>
  <c r="AB3305" i="23"/>
  <c r="Z3305" i="23"/>
  <c r="X3305" i="23"/>
  <c r="W3305" i="23"/>
  <c r="A3305" i="23"/>
  <c r="AB3304" i="23"/>
  <c r="Z3304" i="23"/>
  <c r="X3304" i="23"/>
  <c r="W3304" i="23"/>
  <c r="A3304" i="23"/>
  <c r="Z3303" i="23"/>
  <c r="X3303" i="23"/>
  <c r="W3303" i="23"/>
  <c r="AB3303" i="23" s="1"/>
  <c r="A3303" i="23"/>
  <c r="AB3302" i="23"/>
  <c r="Z3302" i="23"/>
  <c r="X3302" i="23"/>
  <c r="W3302" i="23"/>
  <c r="A3302" i="23"/>
  <c r="AB3301" i="23"/>
  <c r="Z3301" i="23"/>
  <c r="X3301" i="23"/>
  <c r="W3301" i="23"/>
  <c r="A3301" i="23"/>
  <c r="Z3300" i="23"/>
  <c r="X3300" i="23"/>
  <c r="W3300" i="23"/>
  <c r="AB3300" i="23" s="1"/>
  <c r="A3300" i="23"/>
  <c r="Z3299" i="23"/>
  <c r="X3299" i="23"/>
  <c r="W3299" i="23"/>
  <c r="AB3299" i="23" s="1"/>
  <c r="A3299" i="23"/>
  <c r="Z3298" i="23"/>
  <c r="X3298" i="23"/>
  <c r="W3298" i="23"/>
  <c r="AB3298" i="23" s="1"/>
  <c r="A3298" i="23"/>
  <c r="Z3297" i="23"/>
  <c r="X3297" i="23"/>
  <c r="W3297" i="23"/>
  <c r="AB3297" i="23" s="1"/>
  <c r="A3297" i="23"/>
  <c r="AB3296" i="23"/>
  <c r="Z3296" i="23"/>
  <c r="X3296" i="23"/>
  <c r="W3296" i="23"/>
  <c r="A3296" i="23"/>
  <c r="Z3295" i="23"/>
  <c r="X3295" i="23"/>
  <c r="W3295" i="23"/>
  <c r="AB3295" i="23" s="1"/>
  <c r="A3295" i="23"/>
  <c r="AB3294" i="23"/>
  <c r="Z3294" i="23"/>
  <c r="X3294" i="23"/>
  <c r="W3294" i="23"/>
  <c r="A3294" i="23"/>
  <c r="AB3293" i="23"/>
  <c r="Z3293" i="23"/>
  <c r="X3293" i="23"/>
  <c r="W3293" i="23"/>
  <c r="A3293" i="23"/>
  <c r="AB3292" i="23"/>
  <c r="Z3292" i="23"/>
  <c r="X3292" i="23"/>
  <c r="W3292" i="23"/>
  <c r="A3292" i="23"/>
  <c r="Z3291" i="23"/>
  <c r="X3291" i="23"/>
  <c r="W3291" i="23"/>
  <c r="AB3291" i="23" s="1"/>
  <c r="A3291" i="23"/>
  <c r="AB3290" i="23"/>
  <c r="Z3290" i="23"/>
  <c r="X3290" i="23"/>
  <c r="W3290" i="23"/>
  <c r="A3290" i="23"/>
  <c r="AB3289" i="23"/>
  <c r="Z3289" i="23"/>
  <c r="X3289" i="23"/>
  <c r="W3289" i="23"/>
  <c r="A3289" i="23"/>
  <c r="Z3288" i="23"/>
  <c r="X3288" i="23"/>
  <c r="W3288" i="23"/>
  <c r="AB3288" i="23" s="1"/>
  <c r="A3288" i="23"/>
  <c r="Z3287" i="23"/>
  <c r="X3287" i="23"/>
  <c r="W3287" i="23"/>
  <c r="AB3287" i="23" s="1"/>
  <c r="A3287" i="23"/>
  <c r="Z3286" i="23"/>
  <c r="X3286" i="23"/>
  <c r="W3286" i="23"/>
  <c r="AB3286" i="23" s="1"/>
  <c r="A3286" i="23"/>
  <c r="Z3285" i="23"/>
  <c r="X3285" i="23"/>
  <c r="W3285" i="23"/>
  <c r="AB3285" i="23" s="1"/>
  <c r="A3285" i="23"/>
  <c r="AB3284" i="23"/>
  <c r="Z3284" i="23"/>
  <c r="X3284" i="23"/>
  <c r="W3284" i="23"/>
  <c r="A3284" i="23"/>
  <c r="Z3283" i="23"/>
  <c r="X3283" i="23"/>
  <c r="W3283" i="23"/>
  <c r="AB3283" i="23" s="1"/>
  <c r="A3283" i="23"/>
  <c r="AB3282" i="23"/>
  <c r="Z3282" i="23"/>
  <c r="X3282" i="23"/>
  <c r="W3282" i="23"/>
  <c r="A3282" i="23"/>
  <c r="AB3281" i="23"/>
  <c r="Z3281" i="23"/>
  <c r="X3281" i="23"/>
  <c r="W3281" i="23"/>
  <c r="A3281" i="23"/>
  <c r="AB3280" i="23"/>
  <c r="Z3280" i="23"/>
  <c r="X3280" i="23"/>
  <c r="W3280" i="23"/>
  <c r="A3280" i="23"/>
  <c r="Z3279" i="23"/>
  <c r="X3279" i="23"/>
  <c r="W3279" i="23"/>
  <c r="AB3279" i="23" s="1"/>
  <c r="A3279" i="23"/>
  <c r="AB3278" i="23"/>
  <c r="Z3278" i="23"/>
  <c r="X3278" i="23"/>
  <c r="W3278" i="23"/>
  <c r="A3278" i="23"/>
  <c r="AB3277" i="23"/>
  <c r="Z3277" i="23"/>
  <c r="X3277" i="23"/>
  <c r="W3277" i="23"/>
  <c r="A3277" i="23"/>
  <c r="Z3276" i="23"/>
  <c r="X3276" i="23"/>
  <c r="W3276" i="23"/>
  <c r="AB3276" i="23" s="1"/>
  <c r="A3276" i="23"/>
  <c r="Z3275" i="23"/>
  <c r="X3275" i="23"/>
  <c r="W3275" i="23"/>
  <c r="AB3275" i="23" s="1"/>
  <c r="A3275" i="23"/>
  <c r="Z3274" i="23"/>
  <c r="X3274" i="23"/>
  <c r="W3274" i="23"/>
  <c r="AB3274" i="23" s="1"/>
  <c r="A3274" i="23"/>
  <c r="Z3273" i="23"/>
  <c r="X3273" i="23"/>
  <c r="W3273" i="23"/>
  <c r="AB3273" i="23" s="1"/>
  <c r="A3273" i="23"/>
  <c r="AB3272" i="23"/>
  <c r="Z3272" i="23"/>
  <c r="X3272" i="23"/>
  <c r="W3272" i="23"/>
  <c r="A3272" i="23"/>
  <c r="Z3271" i="23"/>
  <c r="X3271" i="23"/>
  <c r="W3271" i="23"/>
  <c r="AB3271" i="23" s="1"/>
  <c r="A3271" i="23"/>
  <c r="AB3270" i="23"/>
  <c r="Z3270" i="23"/>
  <c r="X3270" i="23"/>
  <c r="W3270" i="23"/>
  <c r="A3270" i="23"/>
  <c r="AB3269" i="23"/>
  <c r="Z3269" i="23"/>
  <c r="X3269" i="23"/>
  <c r="W3269" i="23"/>
  <c r="A3269" i="23"/>
  <c r="AB3268" i="23"/>
  <c r="Z3268" i="23"/>
  <c r="X3268" i="23"/>
  <c r="W3268" i="23"/>
  <c r="A3268" i="23"/>
  <c r="Z3267" i="23"/>
  <c r="X3267" i="23"/>
  <c r="W3267" i="23"/>
  <c r="AB3267" i="23" s="1"/>
  <c r="A3267" i="23"/>
  <c r="AB3266" i="23"/>
  <c r="Z3266" i="23"/>
  <c r="X3266" i="23"/>
  <c r="W3266" i="23"/>
  <c r="A3266" i="23"/>
  <c r="AB3265" i="23"/>
  <c r="Z3265" i="23"/>
  <c r="X3265" i="23"/>
  <c r="W3265" i="23"/>
  <c r="A3265" i="23"/>
  <c r="Z3264" i="23"/>
  <c r="X3264" i="23"/>
  <c r="W3264" i="23"/>
  <c r="AB3264" i="23" s="1"/>
  <c r="A3264" i="23"/>
  <c r="Z3263" i="23"/>
  <c r="X3263" i="23"/>
  <c r="W3263" i="23"/>
  <c r="AB3263" i="23" s="1"/>
  <c r="A3263" i="23"/>
  <c r="Z3262" i="23"/>
  <c r="X3262" i="23"/>
  <c r="W3262" i="23"/>
  <c r="AB3262" i="23" s="1"/>
  <c r="A3262" i="23"/>
  <c r="Z3261" i="23"/>
  <c r="X3261" i="23"/>
  <c r="W3261" i="23"/>
  <c r="AB3261" i="23" s="1"/>
  <c r="A3261" i="23"/>
  <c r="AB3260" i="23"/>
  <c r="Z3260" i="23"/>
  <c r="X3260" i="23"/>
  <c r="W3260" i="23"/>
  <c r="A3260" i="23"/>
  <c r="Z3259" i="23"/>
  <c r="X3259" i="23"/>
  <c r="W3259" i="23"/>
  <c r="AB3259" i="23" s="1"/>
  <c r="A3259" i="23"/>
  <c r="AB3258" i="23"/>
  <c r="Z3258" i="23"/>
  <c r="X3258" i="23"/>
  <c r="W3258" i="23"/>
  <c r="A3258" i="23"/>
  <c r="AB3257" i="23"/>
  <c r="Z3257" i="23"/>
  <c r="X3257" i="23"/>
  <c r="W3257" i="23"/>
  <c r="A3257" i="23"/>
  <c r="AB3256" i="23"/>
  <c r="Z3256" i="23"/>
  <c r="X3256" i="23"/>
  <c r="W3256" i="23"/>
  <c r="A3256" i="23"/>
  <c r="Z3255" i="23"/>
  <c r="X3255" i="23"/>
  <c r="W3255" i="23"/>
  <c r="AB3255" i="23" s="1"/>
  <c r="A3255" i="23"/>
  <c r="AB3254" i="23"/>
  <c r="Z3254" i="23"/>
  <c r="X3254" i="23"/>
  <c r="W3254" i="23"/>
  <c r="A3254" i="23"/>
  <c r="AB3253" i="23"/>
  <c r="Z3253" i="23"/>
  <c r="X3253" i="23"/>
  <c r="W3253" i="23"/>
  <c r="A3253" i="23"/>
  <c r="Z3252" i="23"/>
  <c r="X3252" i="23"/>
  <c r="W3252" i="23"/>
  <c r="AB3252" i="23" s="1"/>
  <c r="A3252" i="23"/>
  <c r="Z3251" i="23"/>
  <c r="X3251" i="23"/>
  <c r="W3251" i="23"/>
  <c r="AB3251" i="23" s="1"/>
  <c r="A3251" i="23"/>
  <c r="Z3250" i="23"/>
  <c r="X3250" i="23"/>
  <c r="W3250" i="23"/>
  <c r="AB3250" i="23" s="1"/>
  <c r="A3250" i="23"/>
  <c r="Z3249" i="23"/>
  <c r="X3249" i="23"/>
  <c r="W3249" i="23"/>
  <c r="AB3249" i="23" s="1"/>
  <c r="A3249" i="23"/>
  <c r="AB3248" i="23"/>
  <c r="Z3248" i="23"/>
  <c r="X3248" i="23"/>
  <c r="W3248" i="23"/>
  <c r="A3248" i="23"/>
  <c r="Z3247" i="23"/>
  <c r="X3247" i="23"/>
  <c r="W3247" i="23"/>
  <c r="AB3247" i="23" s="1"/>
  <c r="A3247" i="23"/>
  <c r="AB3246" i="23"/>
  <c r="Z3246" i="23"/>
  <c r="X3246" i="23"/>
  <c r="W3246" i="23"/>
  <c r="A3246" i="23"/>
  <c r="AB3245" i="23"/>
  <c r="Z3245" i="23"/>
  <c r="X3245" i="23"/>
  <c r="W3245" i="23"/>
  <c r="A3245" i="23"/>
  <c r="AB3244" i="23"/>
  <c r="Z3244" i="23"/>
  <c r="X3244" i="23"/>
  <c r="W3244" i="23"/>
  <c r="A3244" i="23"/>
  <c r="Z3243" i="23"/>
  <c r="X3243" i="23"/>
  <c r="W3243" i="23"/>
  <c r="AB3243" i="23" s="1"/>
  <c r="A3243" i="23"/>
  <c r="AB3242" i="23"/>
  <c r="Z3242" i="23"/>
  <c r="X3242" i="23"/>
  <c r="W3242" i="23"/>
  <c r="A3242" i="23"/>
  <c r="AB3241" i="23"/>
  <c r="Z3241" i="23"/>
  <c r="X3241" i="23"/>
  <c r="W3241" i="23"/>
  <c r="A3241" i="23"/>
  <c r="Z3240" i="23"/>
  <c r="X3240" i="23"/>
  <c r="W3240" i="23"/>
  <c r="AB3240" i="23" s="1"/>
  <c r="A3240" i="23"/>
  <c r="Z3239" i="23"/>
  <c r="X3239" i="23"/>
  <c r="W3239" i="23"/>
  <c r="AB3239" i="23" s="1"/>
  <c r="A3239" i="23"/>
  <c r="Z3238" i="23"/>
  <c r="X3238" i="23"/>
  <c r="W3238" i="23"/>
  <c r="AB3238" i="23" s="1"/>
  <c r="A3238" i="23"/>
  <c r="Z3237" i="23"/>
  <c r="X3237" i="23"/>
  <c r="W3237" i="23"/>
  <c r="AB3237" i="23" s="1"/>
  <c r="A3237" i="23"/>
  <c r="AB3236" i="23"/>
  <c r="Z3236" i="23"/>
  <c r="X3236" i="23"/>
  <c r="W3236" i="23"/>
  <c r="A3236" i="23"/>
  <c r="Z3235" i="23"/>
  <c r="X3235" i="23"/>
  <c r="W3235" i="23"/>
  <c r="AB3235" i="23" s="1"/>
  <c r="A3235" i="23"/>
  <c r="AB3234" i="23"/>
  <c r="Z3234" i="23"/>
  <c r="X3234" i="23"/>
  <c r="W3234" i="23"/>
  <c r="A3234" i="23"/>
  <c r="AB3233" i="23"/>
  <c r="Z3233" i="23"/>
  <c r="X3233" i="23"/>
  <c r="W3233" i="23"/>
  <c r="A3233" i="23"/>
  <c r="AB3232" i="23"/>
  <c r="Z3232" i="23"/>
  <c r="X3232" i="23"/>
  <c r="W3232" i="23"/>
  <c r="A3232" i="23"/>
  <c r="Z3231" i="23"/>
  <c r="X3231" i="23"/>
  <c r="W3231" i="23"/>
  <c r="AB3231" i="23" s="1"/>
  <c r="A3231" i="23"/>
  <c r="AB3230" i="23"/>
  <c r="Z3230" i="23"/>
  <c r="X3230" i="23"/>
  <c r="W3230" i="23"/>
  <c r="A3230" i="23"/>
  <c r="AB3229" i="23"/>
  <c r="Z3229" i="23"/>
  <c r="X3229" i="23"/>
  <c r="W3229" i="23"/>
  <c r="A3229" i="23"/>
  <c r="Z3228" i="23"/>
  <c r="X3228" i="23"/>
  <c r="W3228" i="23"/>
  <c r="AB3228" i="23" s="1"/>
  <c r="A3228" i="23"/>
  <c r="Z3227" i="23"/>
  <c r="X3227" i="23"/>
  <c r="W3227" i="23"/>
  <c r="AB3227" i="23" s="1"/>
  <c r="A3227" i="23"/>
  <c r="Z3226" i="23"/>
  <c r="X3226" i="23"/>
  <c r="W3226" i="23"/>
  <c r="AB3226" i="23" s="1"/>
  <c r="A3226" i="23"/>
  <c r="Z3225" i="23"/>
  <c r="X3225" i="23"/>
  <c r="W3225" i="23"/>
  <c r="AB3225" i="23" s="1"/>
  <c r="A3225" i="23"/>
  <c r="AB3224" i="23"/>
  <c r="Z3224" i="23"/>
  <c r="X3224" i="23"/>
  <c r="W3224" i="23"/>
  <c r="A3224" i="23"/>
  <c r="Z3223" i="23"/>
  <c r="X3223" i="23"/>
  <c r="W3223" i="23"/>
  <c r="AB3223" i="23" s="1"/>
  <c r="A3223" i="23"/>
  <c r="AB3222" i="23"/>
  <c r="Z3222" i="23"/>
  <c r="X3222" i="23"/>
  <c r="W3222" i="23"/>
  <c r="A3222" i="23"/>
  <c r="AB3221" i="23"/>
  <c r="Z3221" i="23"/>
  <c r="X3221" i="23"/>
  <c r="W3221" i="23"/>
  <c r="A3221" i="23"/>
  <c r="AB3220" i="23"/>
  <c r="Z3220" i="23"/>
  <c r="X3220" i="23"/>
  <c r="W3220" i="23"/>
  <c r="A3220" i="23"/>
  <c r="Z3219" i="23"/>
  <c r="X3219" i="23"/>
  <c r="W3219" i="23"/>
  <c r="AB3219" i="23" s="1"/>
  <c r="A3219" i="23"/>
  <c r="AB3218" i="23"/>
  <c r="Z3218" i="23"/>
  <c r="X3218" i="23"/>
  <c r="W3218" i="23"/>
  <c r="A3218" i="23"/>
  <c r="AB3217" i="23"/>
  <c r="Z3217" i="23"/>
  <c r="X3217" i="23"/>
  <c r="W3217" i="23"/>
  <c r="A3217" i="23"/>
  <c r="Z3216" i="23"/>
  <c r="X3216" i="23"/>
  <c r="W3216" i="23"/>
  <c r="AB3216" i="23" s="1"/>
  <c r="A3216" i="23"/>
  <c r="Z3215" i="23"/>
  <c r="X3215" i="23"/>
  <c r="W3215" i="23"/>
  <c r="AB3215" i="23" s="1"/>
  <c r="A3215" i="23"/>
  <c r="Z3214" i="23"/>
  <c r="X3214" i="23"/>
  <c r="W3214" i="23"/>
  <c r="AB3214" i="23" s="1"/>
  <c r="A3214" i="23"/>
  <c r="Z3213" i="23"/>
  <c r="X3213" i="23"/>
  <c r="W3213" i="23"/>
  <c r="AB3213" i="23" s="1"/>
  <c r="A3213" i="23"/>
  <c r="AB3212" i="23"/>
  <c r="X3212" i="23"/>
  <c r="A3212" i="23"/>
  <c r="AB3211" i="23"/>
  <c r="X3211" i="23"/>
  <c r="A3211" i="23"/>
  <c r="AB3210" i="23"/>
  <c r="X3210" i="23"/>
  <c r="A3210" i="23"/>
  <c r="AB3209" i="23"/>
  <c r="X3209" i="23"/>
  <c r="A3209" i="23"/>
  <c r="AB3208" i="23"/>
  <c r="X3208" i="23"/>
  <c r="A3208" i="23"/>
  <c r="AB3207" i="23"/>
  <c r="X3207" i="23"/>
  <c r="A3207" i="23"/>
  <c r="AB3206" i="23"/>
  <c r="X3206" i="23"/>
  <c r="A3206" i="23"/>
  <c r="AB3205" i="23"/>
  <c r="X3205" i="23"/>
  <c r="A3205" i="23"/>
  <c r="AB3204" i="23"/>
  <c r="X3204" i="23"/>
  <c r="A3204" i="23"/>
  <c r="AB3203" i="23"/>
  <c r="X3203" i="23"/>
  <c r="A3203" i="23"/>
  <c r="AB3202" i="23"/>
  <c r="X3202" i="23"/>
  <c r="A3202" i="23"/>
  <c r="AB3201" i="23"/>
  <c r="X3201" i="23"/>
  <c r="A3201" i="23"/>
  <c r="AB3200" i="23"/>
  <c r="X3200" i="23"/>
  <c r="A3200" i="23"/>
  <c r="AB3199" i="23"/>
  <c r="X3199" i="23"/>
  <c r="A3199" i="23"/>
  <c r="AB3198" i="23"/>
  <c r="X3198" i="23"/>
  <c r="A3198" i="23"/>
  <c r="AB3197" i="23"/>
  <c r="X3197" i="23"/>
  <c r="A3197" i="23"/>
  <c r="AB3196" i="23"/>
  <c r="X3196" i="23"/>
  <c r="A3196" i="23"/>
  <c r="AB3195" i="23"/>
  <c r="X3195" i="23"/>
  <c r="A3195" i="23"/>
  <c r="AB3194" i="23"/>
  <c r="X3194" i="23"/>
  <c r="A3194" i="23"/>
  <c r="AB3193" i="23"/>
  <c r="X3193" i="23"/>
  <c r="A3193" i="23"/>
  <c r="AB3192" i="23"/>
  <c r="X3192" i="23"/>
  <c r="A3192" i="23"/>
  <c r="AB3191" i="23"/>
  <c r="X3191" i="23"/>
  <c r="A3191" i="23"/>
  <c r="AB3190" i="23"/>
  <c r="X3190" i="23"/>
  <c r="A3190" i="23"/>
  <c r="AB3189" i="23"/>
  <c r="X3189" i="23"/>
  <c r="A3189" i="23"/>
  <c r="AB3188" i="23"/>
  <c r="X3188" i="23"/>
  <c r="A3188" i="23"/>
  <c r="AB3187" i="23"/>
  <c r="X3187" i="23"/>
  <c r="A3187" i="23"/>
  <c r="AB3186" i="23"/>
  <c r="X3186" i="23"/>
  <c r="A3186" i="23"/>
  <c r="AB3185" i="23"/>
  <c r="X3185" i="23"/>
  <c r="A3185" i="23"/>
  <c r="AB3184" i="23"/>
  <c r="X3184" i="23"/>
  <c r="A3184" i="23"/>
  <c r="AB3183" i="23"/>
  <c r="X3183" i="23"/>
  <c r="A3183" i="23"/>
  <c r="AB3182" i="23"/>
  <c r="X3182" i="23"/>
  <c r="A3182" i="23"/>
  <c r="AB3181" i="23"/>
  <c r="X3181" i="23"/>
  <c r="A3181" i="23"/>
  <c r="AB3180" i="23"/>
  <c r="X3180" i="23"/>
  <c r="A3180" i="23"/>
  <c r="AB3179" i="23"/>
  <c r="X3179" i="23"/>
  <c r="A3179" i="23"/>
  <c r="AB3178" i="23"/>
  <c r="X3178" i="23"/>
  <c r="A3178" i="23"/>
  <c r="AB3177" i="23"/>
  <c r="X3177" i="23"/>
  <c r="A3177" i="23"/>
  <c r="AB3176" i="23"/>
  <c r="X3176" i="23"/>
  <c r="A3176" i="23"/>
  <c r="AB3175" i="23"/>
  <c r="X3175" i="23"/>
  <c r="A3175" i="23"/>
  <c r="AB3174" i="23"/>
  <c r="X3174" i="23"/>
  <c r="A3174" i="23"/>
  <c r="AB3173" i="23"/>
  <c r="X3173" i="23"/>
  <c r="A3173" i="23"/>
  <c r="AB3172" i="23"/>
  <c r="X3172" i="23"/>
  <c r="A3172" i="23"/>
  <c r="AB3171" i="23"/>
  <c r="X3171" i="23"/>
  <c r="A3171" i="23"/>
  <c r="AB3170" i="23"/>
  <c r="X3170" i="23"/>
  <c r="A3170" i="23"/>
  <c r="AB3169" i="23"/>
  <c r="X3169" i="23"/>
  <c r="A3169" i="23"/>
  <c r="AB3168" i="23"/>
  <c r="X3168" i="23"/>
  <c r="A3168" i="23"/>
  <c r="AB3167" i="23"/>
  <c r="X3167" i="23"/>
  <c r="A3167" i="23"/>
  <c r="AB3166" i="23"/>
  <c r="X3166" i="23"/>
  <c r="A3166" i="23"/>
  <c r="AB3165" i="23"/>
  <c r="X3165" i="23"/>
  <c r="A3165" i="23"/>
  <c r="AB3164" i="23"/>
  <c r="X3164" i="23"/>
  <c r="A3164" i="23"/>
  <c r="AB3163" i="23"/>
  <c r="X3163" i="23"/>
  <c r="A3163" i="23"/>
  <c r="AB3162" i="23"/>
  <c r="X3162" i="23"/>
  <c r="A3162" i="23"/>
  <c r="AB3161" i="23"/>
  <c r="X3161" i="23"/>
  <c r="A3161" i="23"/>
  <c r="AB3160" i="23"/>
  <c r="X3160" i="23"/>
  <c r="A3160" i="23"/>
  <c r="AB3159" i="23"/>
  <c r="X3159" i="23"/>
  <c r="A3159" i="23"/>
  <c r="AB3158" i="23"/>
  <c r="X3158" i="23"/>
  <c r="A3158" i="23"/>
  <c r="AB3157" i="23"/>
  <c r="X3157" i="23"/>
  <c r="A3157" i="23"/>
  <c r="AB3156" i="23"/>
  <c r="X3156" i="23"/>
  <c r="A3156" i="23"/>
  <c r="AB3155" i="23"/>
  <c r="X3155" i="23"/>
  <c r="A3155" i="23"/>
  <c r="AB3154" i="23"/>
  <c r="X3154" i="23"/>
  <c r="A3154" i="23"/>
  <c r="AB3153" i="23"/>
  <c r="X3153" i="23"/>
  <c r="A3153" i="23"/>
  <c r="AB3152" i="23"/>
  <c r="X3152" i="23"/>
  <c r="A3152" i="23"/>
  <c r="AB3151" i="23"/>
  <c r="X3151" i="23"/>
  <c r="A3151" i="23"/>
  <c r="AB3150" i="23"/>
  <c r="X3150" i="23"/>
  <c r="A3150" i="23"/>
  <c r="AB3149" i="23"/>
  <c r="X3149" i="23"/>
  <c r="A3149" i="23"/>
  <c r="AB3148" i="23"/>
  <c r="X3148" i="23"/>
  <c r="A3148" i="23"/>
  <c r="AB3147" i="23"/>
  <c r="X3147" i="23"/>
  <c r="A3147" i="23"/>
  <c r="AB3146" i="23"/>
  <c r="X3146" i="23"/>
  <c r="A3146" i="23"/>
  <c r="AB3145" i="23"/>
  <c r="X3145" i="23"/>
  <c r="A3145" i="23"/>
  <c r="AB3144" i="23"/>
  <c r="X3144" i="23"/>
  <c r="A3144" i="23"/>
  <c r="AB3143" i="23"/>
  <c r="X3143" i="23"/>
  <c r="A3143" i="23"/>
  <c r="AB3142" i="23"/>
  <c r="X3142" i="23"/>
  <c r="A3142" i="23"/>
  <c r="AB3141" i="23"/>
  <c r="X3141" i="23"/>
  <c r="A3141" i="23"/>
  <c r="AB3140" i="23"/>
  <c r="X3140" i="23"/>
  <c r="A3140" i="23"/>
  <c r="AB3139" i="23"/>
  <c r="X3139" i="23"/>
  <c r="A3139" i="23"/>
  <c r="AB3138" i="23"/>
  <c r="X3138" i="23"/>
  <c r="A3138" i="23"/>
  <c r="AB3137" i="23"/>
  <c r="X3137" i="23"/>
  <c r="A3137" i="23"/>
  <c r="AB3136" i="23"/>
  <c r="X3136" i="23"/>
  <c r="A3136" i="23"/>
  <c r="AB3135" i="23"/>
  <c r="X3135" i="23"/>
  <c r="A3135" i="23"/>
  <c r="AB3134" i="23"/>
  <c r="X3134" i="23"/>
  <c r="A3134" i="23"/>
  <c r="AB3133" i="23"/>
  <c r="X3133" i="23"/>
  <c r="A3133" i="23"/>
  <c r="AB3132" i="23"/>
  <c r="X3132" i="23"/>
  <c r="A3132" i="23"/>
  <c r="AB3131" i="23"/>
  <c r="X3131" i="23"/>
  <c r="A3131" i="23"/>
  <c r="AB3130" i="23"/>
  <c r="X3130" i="23"/>
  <c r="A3130" i="23"/>
  <c r="AB3129" i="23"/>
  <c r="X3129" i="23"/>
  <c r="A3129" i="23"/>
  <c r="AB3128" i="23"/>
  <c r="X3128" i="23"/>
  <c r="A3128" i="23"/>
  <c r="AB3127" i="23"/>
  <c r="X3127" i="23"/>
  <c r="A3127" i="23"/>
  <c r="AB3126" i="23"/>
  <c r="X3126" i="23"/>
  <c r="A3126" i="23"/>
  <c r="AB3125" i="23"/>
  <c r="X3125" i="23"/>
  <c r="A3125" i="23"/>
  <c r="AB3124" i="23"/>
  <c r="X3124" i="23"/>
  <c r="A3124" i="23"/>
  <c r="AB3123" i="23"/>
  <c r="X3123" i="23"/>
  <c r="A3123" i="23"/>
  <c r="AB3122" i="23"/>
  <c r="X3122" i="23"/>
  <c r="A3122" i="23"/>
  <c r="AB3121" i="23"/>
  <c r="X3121" i="23"/>
  <c r="A3121" i="23"/>
  <c r="AB3120" i="23"/>
  <c r="X3120" i="23"/>
  <c r="A3120" i="23"/>
  <c r="AB3119" i="23"/>
  <c r="X3119" i="23"/>
  <c r="A3119" i="23"/>
  <c r="AB3118" i="23"/>
  <c r="X3118" i="23"/>
  <c r="A3118" i="23"/>
  <c r="AB3117" i="23"/>
  <c r="X3117" i="23"/>
  <c r="A3117" i="23"/>
  <c r="AB3116" i="23"/>
  <c r="X3116" i="23"/>
  <c r="A3116" i="23"/>
  <c r="AB3115" i="23"/>
  <c r="X3115" i="23"/>
  <c r="A3115" i="23"/>
  <c r="AB3114" i="23"/>
  <c r="X3114" i="23"/>
  <c r="A3114" i="23"/>
  <c r="AB3113" i="23"/>
  <c r="X3113" i="23"/>
  <c r="A3113" i="23"/>
  <c r="AB3112" i="23"/>
  <c r="X3112" i="23"/>
  <c r="A3112" i="23"/>
  <c r="AB3111" i="23"/>
  <c r="X3111" i="23"/>
  <c r="A3111" i="23"/>
  <c r="AB3110" i="23"/>
  <c r="X3110" i="23"/>
  <c r="A3110" i="23"/>
  <c r="AB3109" i="23"/>
  <c r="X3109" i="23"/>
  <c r="A3109" i="23"/>
  <c r="AB3108" i="23"/>
  <c r="X3108" i="23"/>
  <c r="A3108" i="23"/>
  <c r="AB3107" i="23"/>
  <c r="X3107" i="23"/>
  <c r="A3107" i="23"/>
  <c r="AB3106" i="23"/>
  <c r="X3106" i="23"/>
  <c r="A3106" i="23"/>
  <c r="AB3105" i="23"/>
  <c r="X3105" i="23"/>
  <c r="A3105" i="23"/>
  <c r="AB3104" i="23"/>
  <c r="X3104" i="23"/>
  <c r="A3104" i="23"/>
  <c r="AB3103" i="23"/>
  <c r="X3103" i="23"/>
  <c r="A3103" i="23"/>
  <c r="AB3102" i="23"/>
  <c r="X3102" i="23"/>
  <c r="A3102" i="23"/>
  <c r="AB3101" i="23"/>
  <c r="X3101" i="23"/>
  <c r="A3101" i="23"/>
  <c r="AB3100" i="23"/>
  <c r="X3100" i="23"/>
  <c r="A3100" i="23"/>
  <c r="AB3099" i="23"/>
  <c r="X3099" i="23"/>
  <c r="A3099" i="23"/>
  <c r="AB3098" i="23"/>
  <c r="X3098" i="23"/>
  <c r="A3098" i="23"/>
  <c r="AB3097" i="23"/>
  <c r="X3097" i="23"/>
  <c r="A3097" i="23"/>
  <c r="AB3096" i="23"/>
  <c r="X3096" i="23"/>
  <c r="A3096" i="23"/>
  <c r="AB3095" i="23"/>
  <c r="X3095" i="23"/>
  <c r="A3095" i="23"/>
  <c r="AB3094" i="23"/>
  <c r="X3094" i="23"/>
  <c r="A3094" i="23"/>
  <c r="AB3093" i="23"/>
  <c r="X3093" i="23"/>
  <c r="A3093" i="23"/>
  <c r="AB3092" i="23"/>
  <c r="X3092" i="23"/>
  <c r="A3092" i="23"/>
  <c r="AB3091" i="23"/>
  <c r="X3091" i="23"/>
  <c r="A3091" i="23"/>
  <c r="AB3090" i="23"/>
  <c r="X3090" i="23"/>
  <c r="A3090" i="23"/>
  <c r="AB3089" i="23"/>
  <c r="X3089" i="23"/>
  <c r="A3089" i="23"/>
  <c r="AB3088" i="23"/>
  <c r="X3088" i="23"/>
  <c r="A3088" i="23"/>
  <c r="AB3087" i="23"/>
  <c r="X3087" i="23"/>
  <c r="A3087" i="23"/>
  <c r="AB3086" i="23"/>
  <c r="X3086" i="23"/>
  <c r="A3086" i="23"/>
  <c r="AB3085" i="23"/>
  <c r="X3085" i="23"/>
  <c r="A3085" i="23"/>
  <c r="AB3084" i="23"/>
  <c r="X3084" i="23"/>
  <c r="A3084" i="23"/>
  <c r="AB3083" i="23"/>
  <c r="X3083" i="23"/>
  <c r="A3083" i="23"/>
  <c r="AB3082" i="23"/>
  <c r="X3082" i="23"/>
  <c r="A3082" i="23"/>
  <c r="AB3081" i="23"/>
  <c r="X3081" i="23"/>
  <c r="A3081" i="23"/>
  <c r="AB3080" i="23"/>
  <c r="X3080" i="23"/>
  <c r="A3080" i="23"/>
  <c r="AB3079" i="23"/>
  <c r="X3079" i="23"/>
  <c r="A3079" i="23"/>
  <c r="AB3078" i="23"/>
  <c r="X3078" i="23"/>
  <c r="A3078" i="23"/>
  <c r="AB3077" i="23"/>
  <c r="X3077" i="23"/>
  <c r="A3077" i="23"/>
  <c r="AB3076" i="23"/>
  <c r="X3076" i="23"/>
  <c r="A3076" i="23"/>
  <c r="AB3075" i="23"/>
  <c r="X3075" i="23"/>
  <c r="A3075" i="23"/>
  <c r="AB3074" i="23"/>
  <c r="X3074" i="23"/>
  <c r="A3074" i="23"/>
  <c r="AB3073" i="23"/>
  <c r="X3073" i="23"/>
  <c r="A3073" i="23"/>
  <c r="AB3072" i="23"/>
  <c r="X3072" i="23"/>
  <c r="A3072" i="23"/>
  <c r="AB3071" i="23"/>
  <c r="X3071" i="23"/>
  <c r="A3071" i="23"/>
  <c r="AB3070" i="23"/>
  <c r="X3070" i="23"/>
  <c r="A3070" i="23"/>
  <c r="AB3069" i="23"/>
  <c r="X3069" i="23"/>
  <c r="A3069" i="23"/>
  <c r="AB3068" i="23"/>
  <c r="X3068" i="23"/>
  <c r="A3068" i="23"/>
  <c r="AB3067" i="23"/>
  <c r="X3067" i="23"/>
  <c r="A3067" i="23"/>
  <c r="AB3066" i="23"/>
  <c r="X3066" i="23"/>
  <c r="A3066" i="23"/>
  <c r="AB3065" i="23"/>
  <c r="X3065" i="23"/>
  <c r="A3065" i="23"/>
  <c r="AB3064" i="23"/>
  <c r="X3064" i="23"/>
  <c r="A3064" i="23"/>
  <c r="AB3063" i="23"/>
  <c r="X3063" i="23"/>
  <c r="A3063" i="23"/>
  <c r="AB3062" i="23"/>
  <c r="X3062" i="23"/>
  <c r="A3062" i="23"/>
  <c r="AB3061" i="23"/>
  <c r="X3061" i="23"/>
  <c r="A3061" i="23"/>
  <c r="AB3060" i="23"/>
  <c r="X3060" i="23"/>
  <c r="A3060" i="23"/>
  <c r="AB3059" i="23"/>
  <c r="X3059" i="23"/>
  <c r="A3059" i="23"/>
  <c r="AB3058" i="23"/>
  <c r="X3058" i="23"/>
  <c r="A3058" i="23"/>
  <c r="AB3057" i="23"/>
  <c r="X3057" i="23"/>
  <c r="A3057" i="23"/>
  <c r="AB3056" i="23"/>
  <c r="X3056" i="23"/>
  <c r="A3056" i="23"/>
  <c r="AB3055" i="23"/>
  <c r="X3055" i="23"/>
  <c r="A3055" i="23"/>
  <c r="AB3054" i="23"/>
  <c r="X3054" i="23"/>
  <c r="A3054" i="23"/>
  <c r="AB3053" i="23"/>
  <c r="X3053" i="23"/>
  <c r="A3053" i="23"/>
  <c r="AB3052" i="23"/>
  <c r="X3052" i="23"/>
  <c r="A3052" i="23"/>
  <c r="AB3051" i="23"/>
  <c r="X3051" i="23"/>
  <c r="A3051" i="23"/>
  <c r="AB3050" i="23"/>
  <c r="X3050" i="23"/>
  <c r="A3050" i="23"/>
  <c r="AB3049" i="23"/>
  <c r="X3049" i="23"/>
  <c r="A3049" i="23"/>
  <c r="AB3048" i="23"/>
  <c r="X3048" i="23"/>
  <c r="A3048" i="23"/>
  <c r="AB3047" i="23"/>
  <c r="X3047" i="23"/>
  <c r="A3047" i="23"/>
  <c r="AB3046" i="23"/>
  <c r="X3046" i="23"/>
  <c r="A3046" i="23"/>
  <c r="AB3045" i="23"/>
  <c r="X3045" i="23"/>
  <c r="A3045" i="23"/>
  <c r="AB3044" i="23"/>
  <c r="X3044" i="23"/>
  <c r="A3044" i="23"/>
  <c r="AB3043" i="23"/>
  <c r="X3043" i="23"/>
  <c r="A3043" i="23"/>
  <c r="AB3042" i="23"/>
  <c r="X3042" i="23"/>
  <c r="A3042" i="23"/>
  <c r="AB3041" i="23"/>
  <c r="X3041" i="23"/>
  <c r="A3041" i="23"/>
  <c r="AB3040" i="23"/>
  <c r="X3040" i="23"/>
  <c r="A3040" i="23"/>
  <c r="AB3039" i="23"/>
  <c r="X3039" i="23"/>
  <c r="A3039" i="23"/>
  <c r="AB3038" i="23"/>
  <c r="X3038" i="23"/>
  <c r="A3038" i="23"/>
  <c r="AB3037" i="23"/>
  <c r="X3037" i="23"/>
  <c r="A3037" i="23"/>
  <c r="AB3036" i="23"/>
  <c r="X3036" i="23"/>
  <c r="A3036" i="23"/>
  <c r="AB3035" i="23"/>
  <c r="X3035" i="23"/>
  <c r="A3035" i="23"/>
  <c r="AB3034" i="23"/>
  <c r="X3034" i="23"/>
  <c r="A3034" i="23"/>
  <c r="AB3033" i="23"/>
  <c r="X3033" i="23"/>
  <c r="A3033" i="23"/>
  <c r="AB3032" i="23"/>
  <c r="X3032" i="23"/>
  <c r="A3032" i="23"/>
  <c r="AB3031" i="23"/>
  <c r="X3031" i="23"/>
  <c r="A3031" i="23"/>
  <c r="AB3030" i="23"/>
  <c r="X3030" i="23"/>
  <c r="A3030" i="23"/>
  <c r="AB3029" i="23"/>
  <c r="X3029" i="23"/>
  <c r="A3029" i="23"/>
  <c r="AB3028" i="23"/>
  <c r="X3028" i="23"/>
  <c r="A3028" i="23"/>
  <c r="AB3027" i="23"/>
  <c r="X3027" i="23"/>
  <c r="A3027" i="23"/>
  <c r="AB3026" i="23"/>
  <c r="X3026" i="23"/>
  <c r="A3026" i="23"/>
  <c r="AB3025" i="23"/>
  <c r="X3025" i="23"/>
  <c r="A3025" i="23"/>
  <c r="AB3024" i="23"/>
  <c r="X3024" i="23"/>
  <c r="A3024" i="23"/>
  <c r="AB3023" i="23"/>
  <c r="X3023" i="23"/>
  <c r="A3023" i="23"/>
  <c r="AB3022" i="23"/>
  <c r="X3022" i="23"/>
  <c r="A3022" i="23"/>
  <c r="AB3021" i="23"/>
  <c r="X3021" i="23"/>
  <c r="A3021" i="23"/>
  <c r="AB3020" i="23"/>
  <c r="X3020" i="23"/>
  <c r="A3020" i="23"/>
  <c r="AB3019" i="23"/>
  <c r="X3019" i="23"/>
  <c r="A3019" i="23"/>
  <c r="AB3018" i="23"/>
  <c r="X3018" i="23"/>
  <c r="A3018" i="23"/>
  <c r="AB3017" i="23"/>
  <c r="X3017" i="23"/>
  <c r="A3017" i="23"/>
  <c r="AB3016" i="23"/>
  <c r="X3016" i="23"/>
  <c r="A3016" i="23"/>
  <c r="AB3015" i="23"/>
  <c r="X3015" i="23"/>
  <c r="A3015" i="23"/>
  <c r="AB3014" i="23"/>
  <c r="X3014" i="23"/>
  <c r="A3014" i="23"/>
  <c r="AB3013" i="23"/>
  <c r="X3013" i="23"/>
  <c r="A3013" i="23"/>
  <c r="AB3012" i="23"/>
  <c r="X3012" i="23"/>
  <c r="A3012" i="23"/>
  <c r="AB3011" i="23"/>
  <c r="X3011" i="23"/>
  <c r="A3011" i="23"/>
  <c r="AB3010" i="23"/>
  <c r="X3010" i="23"/>
  <c r="A3010" i="23"/>
  <c r="AB3009" i="23"/>
  <c r="X3009" i="23"/>
  <c r="A3009" i="23"/>
  <c r="AB3008" i="23"/>
  <c r="X3008" i="23"/>
  <c r="A3008" i="23"/>
  <c r="AB3007" i="23"/>
  <c r="X3007" i="23"/>
  <c r="A3007" i="23"/>
  <c r="AB3006" i="23"/>
  <c r="X3006" i="23"/>
  <c r="A3006" i="23"/>
  <c r="AB3005" i="23"/>
  <c r="X3005" i="23"/>
  <c r="A3005" i="23"/>
  <c r="AB3004" i="23"/>
  <c r="X3004" i="23"/>
  <c r="A3004" i="23"/>
  <c r="AB3003" i="23"/>
  <c r="X3003" i="23"/>
  <c r="A3003" i="23"/>
  <c r="AB3002" i="23"/>
  <c r="X3002" i="23"/>
  <c r="A3002" i="23"/>
  <c r="AB3001" i="23"/>
  <c r="X3001" i="23"/>
  <c r="A3001" i="23"/>
  <c r="AB3000" i="23"/>
  <c r="X3000" i="23"/>
  <c r="A3000" i="23"/>
  <c r="AB2999" i="23"/>
  <c r="X2999" i="23"/>
  <c r="A2999" i="23"/>
  <c r="AB2998" i="23"/>
  <c r="X2998" i="23"/>
  <c r="A2998" i="23"/>
  <c r="AB2997" i="23"/>
  <c r="X2997" i="23"/>
  <c r="A2997" i="23"/>
  <c r="AB2996" i="23"/>
  <c r="X2996" i="23"/>
  <c r="A2996" i="23"/>
  <c r="AB2995" i="23"/>
  <c r="X2995" i="23"/>
  <c r="A2995" i="23"/>
  <c r="AB2994" i="23"/>
  <c r="X2994" i="23"/>
  <c r="A2994" i="23"/>
  <c r="AB2993" i="23"/>
  <c r="X2993" i="23"/>
  <c r="A2993" i="23"/>
  <c r="AB2992" i="23"/>
  <c r="X2992" i="23"/>
  <c r="A2992" i="23"/>
  <c r="AB2991" i="23"/>
  <c r="X2991" i="23"/>
  <c r="A2991" i="23"/>
  <c r="AB2990" i="23"/>
  <c r="X2990" i="23"/>
  <c r="A2990" i="23"/>
  <c r="AB2989" i="23"/>
  <c r="X2989" i="23"/>
  <c r="A2989" i="23"/>
  <c r="AB2988" i="23"/>
  <c r="X2988" i="23"/>
  <c r="A2988" i="23"/>
  <c r="AB2987" i="23"/>
  <c r="X2987" i="23"/>
  <c r="A2987" i="23"/>
  <c r="AB2986" i="23"/>
  <c r="X2986" i="23"/>
  <c r="A2986" i="23"/>
  <c r="AB2985" i="23"/>
  <c r="X2985" i="23"/>
  <c r="A2985" i="23"/>
  <c r="AB2984" i="23"/>
  <c r="X2984" i="23"/>
  <c r="A2984" i="23"/>
  <c r="AB2983" i="23"/>
  <c r="X2983" i="23"/>
  <c r="A2983" i="23"/>
  <c r="AB2982" i="23"/>
  <c r="X2982" i="23"/>
  <c r="A2982" i="23"/>
  <c r="AB2981" i="23"/>
  <c r="X2981" i="23"/>
  <c r="A2981" i="23"/>
  <c r="AB2980" i="23"/>
  <c r="X2980" i="23"/>
  <c r="A2980" i="23"/>
  <c r="AB2979" i="23"/>
  <c r="X2979" i="23"/>
  <c r="A2979" i="23"/>
  <c r="AB2978" i="23"/>
  <c r="X2978" i="23"/>
  <c r="A2978" i="23"/>
  <c r="AB2977" i="23"/>
  <c r="X2977" i="23"/>
  <c r="A2977" i="23"/>
  <c r="AB2976" i="23"/>
  <c r="X2976" i="23"/>
  <c r="A2976" i="23"/>
  <c r="AB2975" i="23"/>
  <c r="X2975" i="23"/>
  <c r="A2975" i="23"/>
  <c r="AB2974" i="23"/>
  <c r="X2974" i="23"/>
  <c r="A2974" i="23"/>
  <c r="AB2973" i="23"/>
  <c r="X2973" i="23"/>
  <c r="A2973" i="23"/>
  <c r="AB2972" i="23"/>
  <c r="X2972" i="23"/>
  <c r="A2972" i="23"/>
  <c r="AB2971" i="23"/>
  <c r="X2971" i="23"/>
  <c r="A2971" i="23"/>
  <c r="AB2970" i="23"/>
  <c r="X2970" i="23"/>
  <c r="A2970" i="23"/>
  <c r="AB2969" i="23"/>
  <c r="X2969" i="23"/>
  <c r="A2969" i="23"/>
  <c r="AB2968" i="23"/>
  <c r="X2968" i="23"/>
  <c r="A2968" i="23"/>
  <c r="AB2967" i="23"/>
  <c r="X2967" i="23"/>
  <c r="A2967" i="23"/>
  <c r="AB2966" i="23"/>
  <c r="X2966" i="23"/>
  <c r="A2966" i="23"/>
  <c r="AB2965" i="23"/>
  <c r="X2965" i="23"/>
  <c r="A2965" i="23"/>
  <c r="AB2964" i="23"/>
  <c r="X2964" i="23"/>
  <c r="A2964" i="23"/>
  <c r="AB2963" i="23"/>
  <c r="X2963" i="23"/>
  <c r="A2963" i="23"/>
  <c r="AB2962" i="23"/>
  <c r="X2962" i="23"/>
  <c r="A2962" i="23"/>
  <c r="AB2961" i="23"/>
  <c r="X2961" i="23"/>
  <c r="A2961" i="23"/>
  <c r="AB2960" i="23"/>
  <c r="X2960" i="23"/>
  <c r="A2960" i="23"/>
  <c r="AB2959" i="23"/>
  <c r="X2959" i="23"/>
  <c r="A2959" i="23"/>
  <c r="AB2958" i="23"/>
  <c r="X2958" i="23"/>
  <c r="A2958" i="23"/>
  <c r="AB2957" i="23"/>
  <c r="X2957" i="23"/>
  <c r="A2957" i="23"/>
  <c r="AB2956" i="23"/>
  <c r="X2956" i="23"/>
  <c r="A2956" i="23"/>
  <c r="AB2955" i="23"/>
  <c r="X2955" i="23"/>
  <c r="A2955" i="23"/>
  <c r="AB2954" i="23"/>
  <c r="X2954" i="23"/>
  <c r="A2954" i="23"/>
  <c r="AB2953" i="23"/>
  <c r="X2953" i="23"/>
  <c r="A2953" i="23"/>
  <c r="AB2952" i="23"/>
  <c r="X2952" i="23"/>
  <c r="A2952" i="23"/>
  <c r="AB2951" i="23"/>
  <c r="X2951" i="23"/>
  <c r="A2951" i="23"/>
  <c r="AB2950" i="23"/>
  <c r="X2950" i="23"/>
  <c r="A2950" i="23"/>
  <c r="AB2949" i="23"/>
  <c r="X2949" i="23"/>
  <c r="A2949" i="23"/>
  <c r="AB2948" i="23"/>
  <c r="X2948" i="23"/>
  <c r="A2948" i="23"/>
  <c r="AB2947" i="23"/>
  <c r="X2947" i="23"/>
  <c r="A2947" i="23"/>
  <c r="AB2946" i="23"/>
  <c r="X2946" i="23"/>
  <c r="A2946" i="23"/>
  <c r="AB2945" i="23"/>
  <c r="X2945" i="23"/>
  <c r="A2945" i="23"/>
  <c r="AB2944" i="23"/>
  <c r="X2944" i="23"/>
  <c r="A2944" i="23"/>
  <c r="AB2943" i="23"/>
  <c r="X2943" i="23"/>
  <c r="A2943" i="23"/>
  <c r="AB2942" i="23"/>
  <c r="X2942" i="23"/>
  <c r="A2942" i="23"/>
  <c r="AB2941" i="23"/>
  <c r="X2941" i="23"/>
  <c r="A2941" i="23"/>
  <c r="AB2940" i="23"/>
  <c r="X2940" i="23"/>
  <c r="A2940" i="23"/>
  <c r="AB2939" i="23"/>
  <c r="X2939" i="23"/>
  <c r="A2939" i="23"/>
  <c r="AB2938" i="23"/>
  <c r="X2938" i="23"/>
  <c r="A2938" i="23"/>
  <c r="AB2937" i="23"/>
  <c r="X2937" i="23"/>
  <c r="A2937" i="23"/>
  <c r="AB2936" i="23"/>
  <c r="X2936" i="23"/>
  <c r="A2936" i="23"/>
  <c r="AB2935" i="23"/>
  <c r="X2935" i="23"/>
  <c r="A2935" i="23"/>
  <c r="AB2934" i="23"/>
  <c r="X2934" i="23"/>
  <c r="A2934" i="23"/>
  <c r="AB2933" i="23"/>
  <c r="X2933" i="23"/>
  <c r="A2933" i="23"/>
  <c r="AB2932" i="23"/>
  <c r="X2932" i="23"/>
  <c r="A2932" i="23"/>
  <c r="AB2931" i="23"/>
  <c r="X2931" i="23"/>
  <c r="A2931" i="23"/>
  <c r="AB2930" i="23"/>
  <c r="X2930" i="23"/>
  <c r="A2930" i="23"/>
  <c r="AB2929" i="23"/>
  <c r="X2929" i="23"/>
  <c r="A2929" i="23"/>
  <c r="AB2928" i="23"/>
  <c r="X2928" i="23"/>
  <c r="A2928" i="23"/>
  <c r="AB2927" i="23"/>
  <c r="X2927" i="23"/>
  <c r="A2927" i="23"/>
  <c r="AB2926" i="23"/>
  <c r="X2926" i="23"/>
  <c r="A2926" i="23"/>
  <c r="AB2925" i="23"/>
  <c r="X2925" i="23"/>
  <c r="A2925" i="23"/>
  <c r="AB2924" i="23"/>
  <c r="X2924" i="23"/>
  <c r="A2924" i="23"/>
  <c r="AB2923" i="23"/>
  <c r="X2923" i="23"/>
  <c r="A2923" i="23"/>
  <c r="AB2922" i="23"/>
  <c r="X2922" i="23"/>
  <c r="A2922" i="23"/>
  <c r="AB2921" i="23"/>
  <c r="X2921" i="23"/>
  <c r="A2921" i="23"/>
  <c r="AB2920" i="23"/>
  <c r="X2920" i="23"/>
  <c r="A2920" i="23"/>
  <c r="AB2919" i="23"/>
  <c r="X2919" i="23"/>
  <c r="A2919" i="23"/>
  <c r="AB2918" i="23"/>
  <c r="X2918" i="23"/>
  <c r="A2918" i="23"/>
  <c r="AB2917" i="23"/>
  <c r="X2917" i="23"/>
  <c r="A2917" i="23"/>
  <c r="AB2916" i="23"/>
  <c r="X2916" i="23"/>
  <c r="A2916" i="23"/>
  <c r="AB2915" i="23"/>
  <c r="X2915" i="23"/>
  <c r="A2915" i="23"/>
  <c r="AB2914" i="23"/>
  <c r="X2914" i="23"/>
  <c r="A2914" i="23"/>
  <c r="AB2913" i="23"/>
  <c r="X2913" i="23"/>
  <c r="A2913" i="23"/>
  <c r="AB2912" i="23"/>
  <c r="X2912" i="23"/>
  <c r="A2912" i="23"/>
  <c r="AB2911" i="23"/>
  <c r="X2911" i="23"/>
  <c r="A2911" i="23"/>
  <c r="AB2910" i="23"/>
  <c r="X2910" i="23"/>
  <c r="A2910" i="23"/>
  <c r="AB2909" i="23"/>
  <c r="X2909" i="23"/>
  <c r="A2909" i="23"/>
  <c r="AB2908" i="23"/>
  <c r="X2908" i="23"/>
  <c r="A2908" i="23"/>
  <c r="AB2907" i="23"/>
  <c r="X2907" i="23"/>
  <c r="A2907" i="23"/>
  <c r="AB2906" i="23"/>
  <c r="X2906" i="23"/>
  <c r="A2906" i="23"/>
  <c r="AB2905" i="23"/>
  <c r="X2905" i="23"/>
  <c r="A2905" i="23"/>
  <c r="AB2904" i="23"/>
  <c r="X2904" i="23"/>
  <c r="A2904" i="23"/>
  <c r="AB2903" i="23"/>
  <c r="X2903" i="23"/>
  <c r="A2903" i="23"/>
  <c r="AB2902" i="23"/>
  <c r="X2902" i="23"/>
  <c r="A2902" i="23"/>
  <c r="AB2901" i="23"/>
  <c r="X2901" i="23"/>
  <c r="A2901" i="23"/>
  <c r="AB2900" i="23"/>
  <c r="X2900" i="23"/>
  <c r="A2900" i="23"/>
  <c r="AB2899" i="23"/>
  <c r="X2899" i="23"/>
  <c r="A2899" i="23"/>
  <c r="AB2898" i="23"/>
  <c r="X2898" i="23"/>
  <c r="A2898" i="23"/>
  <c r="AB2897" i="23"/>
  <c r="X2897" i="23"/>
  <c r="A2897" i="23"/>
  <c r="AB2896" i="23"/>
  <c r="X2896" i="23"/>
  <c r="A2896" i="23"/>
  <c r="AB2895" i="23"/>
  <c r="X2895" i="23"/>
  <c r="A2895" i="23"/>
  <c r="AB2894" i="23"/>
  <c r="X2894" i="23"/>
  <c r="A2894" i="23"/>
  <c r="AB2893" i="23"/>
  <c r="X2893" i="23"/>
  <c r="A2893" i="23"/>
  <c r="AB2892" i="23"/>
  <c r="X2892" i="23"/>
  <c r="A2892" i="23"/>
  <c r="AB2891" i="23"/>
  <c r="X2891" i="23"/>
  <c r="A2891" i="23"/>
  <c r="AB2890" i="23"/>
  <c r="X2890" i="23"/>
  <c r="A2890" i="23"/>
  <c r="AB2889" i="23"/>
  <c r="X2889" i="23"/>
  <c r="A2889" i="23"/>
  <c r="AB2888" i="23"/>
  <c r="X2888" i="23"/>
  <c r="A2888" i="23"/>
  <c r="AB2887" i="23"/>
  <c r="X2887" i="23"/>
  <c r="A2887" i="23"/>
  <c r="AB2886" i="23"/>
  <c r="X2886" i="23"/>
  <c r="A2886" i="23"/>
  <c r="AB2885" i="23"/>
  <c r="X2885" i="23"/>
  <c r="A2885" i="23"/>
  <c r="AB2884" i="23"/>
  <c r="X2884" i="23"/>
  <c r="A2884" i="23"/>
  <c r="AB2883" i="23"/>
  <c r="X2883" i="23"/>
  <c r="A2883" i="23"/>
  <c r="AB2882" i="23"/>
  <c r="X2882" i="23"/>
  <c r="A2882" i="23"/>
  <c r="AB2881" i="23"/>
  <c r="X2881" i="23"/>
  <c r="A2881" i="23"/>
  <c r="AB2880" i="23"/>
  <c r="X2880" i="23"/>
  <c r="A2880" i="23"/>
  <c r="AB2879" i="23"/>
  <c r="X2879" i="23"/>
  <c r="A2879" i="23"/>
  <c r="AB2878" i="23"/>
  <c r="X2878" i="23"/>
  <c r="A2878" i="23"/>
  <c r="AB2877" i="23"/>
  <c r="X2877" i="23"/>
  <c r="A2877" i="23"/>
  <c r="AB2876" i="23"/>
  <c r="X2876" i="23"/>
  <c r="A2876" i="23"/>
  <c r="AB2875" i="23"/>
  <c r="X2875" i="23"/>
  <c r="A2875" i="23"/>
  <c r="AB2874" i="23"/>
  <c r="X2874" i="23"/>
  <c r="A2874" i="23"/>
  <c r="AB2873" i="23"/>
  <c r="X2873" i="23"/>
  <c r="A2873" i="23"/>
  <c r="AB2872" i="23"/>
  <c r="X2872" i="23"/>
  <c r="A2872" i="23"/>
  <c r="AB2871" i="23"/>
  <c r="X2871" i="23"/>
  <c r="A2871" i="23"/>
  <c r="AB2870" i="23"/>
  <c r="X2870" i="23"/>
  <c r="A2870" i="23"/>
  <c r="AB2869" i="23"/>
  <c r="X2869" i="23"/>
  <c r="A2869" i="23"/>
  <c r="AB2868" i="23"/>
  <c r="X2868" i="23"/>
  <c r="A2868" i="23"/>
  <c r="AB2867" i="23"/>
  <c r="X2867" i="23"/>
  <c r="A2867" i="23"/>
  <c r="AB2866" i="23"/>
  <c r="X2866" i="23"/>
  <c r="A2866" i="23"/>
  <c r="AB2865" i="23"/>
  <c r="X2865" i="23"/>
  <c r="A2865" i="23"/>
  <c r="AB2864" i="23"/>
  <c r="X2864" i="23"/>
  <c r="A2864" i="23"/>
  <c r="AB2863" i="23"/>
  <c r="X2863" i="23"/>
  <c r="A2863" i="23"/>
  <c r="AB2862" i="23"/>
  <c r="X2862" i="23"/>
  <c r="A2862" i="23"/>
  <c r="AB2861" i="23"/>
  <c r="X2861" i="23"/>
  <c r="A2861" i="23"/>
  <c r="AB2860" i="23"/>
  <c r="X2860" i="23"/>
  <c r="A2860" i="23"/>
  <c r="AB2859" i="23"/>
  <c r="X2859" i="23"/>
  <c r="A2859" i="23"/>
  <c r="AB2858" i="23"/>
  <c r="X2858" i="23"/>
  <c r="A2858" i="23"/>
  <c r="AB2857" i="23"/>
  <c r="X2857" i="23"/>
  <c r="A2857" i="23"/>
  <c r="AB2856" i="23"/>
  <c r="X2856" i="23"/>
  <c r="A2856" i="23"/>
  <c r="AB2855" i="23"/>
  <c r="X2855" i="23"/>
  <c r="A2855" i="23"/>
  <c r="AB2854" i="23"/>
  <c r="X2854" i="23"/>
  <c r="A2854" i="23"/>
  <c r="AB2853" i="23"/>
  <c r="X2853" i="23"/>
  <c r="A2853" i="23"/>
  <c r="AB2852" i="23"/>
  <c r="X2852" i="23"/>
  <c r="A2852" i="23"/>
  <c r="AB2851" i="23"/>
  <c r="X2851" i="23"/>
  <c r="A2851" i="23"/>
  <c r="AB2850" i="23"/>
  <c r="X2850" i="23"/>
  <c r="A2850" i="23"/>
  <c r="AB2849" i="23"/>
  <c r="X2849" i="23"/>
  <c r="A2849" i="23"/>
  <c r="AB2848" i="23"/>
  <c r="X2848" i="23"/>
  <c r="A2848" i="23"/>
  <c r="AB2847" i="23"/>
  <c r="X2847" i="23"/>
  <c r="A2847" i="23"/>
  <c r="AB2846" i="23"/>
  <c r="X2846" i="23"/>
  <c r="A2846" i="23"/>
  <c r="AB2845" i="23"/>
  <c r="X2845" i="23"/>
  <c r="A2845" i="23"/>
  <c r="AB2844" i="23"/>
  <c r="X2844" i="23"/>
  <c r="A2844" i="23"/>
  <c r="AB2843" i="23"/>
  <c r="X2843" i="23"/>
  <c r="A2843" i="23"/>
  <c r="AB2842" i="23"/>
  <c r="X2842" i="23"/>
  <c r="A2842" i="23"/>
  <c r="AB2841" i="23"/>
  <c r="X2841" i="23"/>
  <c r="A2841" i="23"/>
  <c r="AB2840" i="23"/>
  <c r="X2840" i="23"/>
  <c r="A2840" i="23"/>
  <c r="AB2839" i="23"/>
  <c r="X2839" i="23"/>
  <c r="A2839" i="23"/>
  <c r="AB2838" i="23"/>
  <c r="X2838" i="23"/>
  <c r="A2838" i="23"/>
  <c r="AB2837" i="23"/>
  <c r="X2837" i="23"/>
  <c r="A2837" i="23"/>
  <c r="AB2836" i="23"/>
  <c r="X2836" i="23"/>
  <c r="A2836" i="23"/>
  <c r="AB2835" i="23"/>
  <c r="X2835" i="23"/>
  <c r="A2835" i="23"/>
  <c r="AB2834" i="23"/>
  <c r="X2834" i="23"/>
  <c r="A2834" i="23"/>
  <c r="AB2833" i="23"/>
  <c r="X2833" i="23"/>
  <c r="A2833" i="23"/>
  <c r="AB2832" i="23"/>
  <c r="X2832" i="23"/>
  <c r="A2832" i="23"/>
  <c r="AB2831" i="23"/>
  <c r="X2831" i="23"/>
  <c r="A2831" i="23"/>
  <c r="AB2830" i="23"/>
  <c r="X2830" i="23"/>
  <c r="A2830" i="23"/>
  <c r="AB2829" i="23"/>
  <c r="X2829" i="23"/>
  <c r="A2829" i="23"/>
  <c r="AB2828" i="23"/>
  <c r="X2828" i="23"/>
  <c r="A2828" i="23"/>
  <c r="AB2827" i="23"/>
  <c r="X2827" i="23"/>
  <c r="A2827" i="23"/>
  <c r="AB2826" i="23"/>
  <c r="X2826" i="23"/>
  <c r="A2826" i="23"/>
  <c r="AB2825" i="23"/>
  <c r="X2825" i="23"/>
  <c r="A2825" i="23"/>
  <c r="AB2824" i="23"/>
  <c r="X2824" i="23"/>
  <c r="A2824" i="23"/>
  <c r="AB2823" i="23"/>
  <c r="X2823" i="23"/>
  <c r="A2823" i="23"/>
  <c r="AB2822" i="23"/>
  <c r="X2822" i="23"/>
  <c r="A2822" i="23"/>
  <c r="AB2821" i="23"/>
  <c r="X2821" i="23"/>
  <c r="A2821" i="23"/>
  <c r="AB2820" i="23"/>
  <c r="X2820" i="23"/>
  <c r="A2820" i="23"/>
  <c r="AB2819" i="23"/>
  <c r="X2819" i="23"/>
  <c r="A2819" i="23"/>
  <c r="AB2818" i="23"/>
  <c r="X2818" i="23"/>
  <c r="A2818" i="23"/>
  <c r="AB2817" i="23"/>
  <c r="X2817" i="23"/>
  <c r="A2817" i="23"/>
  <c r="AB2816" i="23"/>
  <c r="X2816" i="23"/>
  <c r="A2816" i="23"/>
  <c r="AB2815" i="23"/>
  <c r="X2815" i="23"/>
  <c r="A2815" i="23"/>
  <c r="AB2814" i="23"/>
  <c r="X2814" i="23"/>
  <c r="A2814" i="23"/>
  <c r="AB2813" i="23"/>
  <c r="X2813" i="23"/>
  <c r="A2813" i="23"/>
  <c r="AB2812" i="23"/>
  <c r="X2812" i="23"/>
  <c r="A2812" i="23"/>
  <c r="AB2811" i="23"/>
  <c r="X2811" i="23"/>
  <c r="A2811" i="23"/>
  <c r="AB2810" i="23"/>
  <c r="X2810" i="23"/>
  <c r="A2810" i="23"/>
  <c r="AB2809" i="23"/>
  <c r="X2809" i="23"/>
  <c r="A2809" i="23"/>
  <c r="AB2808" i="23"/>
  <c r="X2808" i="23"/>
  <c r="A2808" i="23"/>
  <c r="AB2807" i="23"/>
  <c r="X2807" i="23"/>
  <c r="A2807" i="23"/>
  <c r="AB2806" i="23"/>
  <c r="X2806" i="23"/>
  <c r="A2806" i="23"/>
  <c r="AB2805" i="23"/>
  <c r="X2805" i="23"/>
  <c r="A2805" i="23"/>
  <c r="AB2804" i="23"/>
  <c r="X2804" i="23"/>
  <c r="A2804" i="23"/>
  <c r="AB2803" i="23"/>
  <c r="X2803" i="23"/>
  <c r="A2803" i="23"/>
  <c r="AB2802" i="23"/>
  <c r="X2802" i="23"/>
  <c r="A2802" i="23"/>
  <c r="AB2801" i="23"/>
  <c r="X2801" i="23"/>
  <c r="A2801" i="23"/>
  <c r="AB2800" i="23"/>
  <c r="X2800" i="23"/>
  <c r="A2800" i="23"/>
  <c r="AB2799" i="23"/>
  <c r="X2799" i="23"/>
  <c r="A2799" i="23"/>
  <c r="AB2798" i="23"/>
  <c r="X2798" i="23"/>
  <c r="A2798" i="23"/>
  <c r="AB2797" i="23"/>
  <c r="X2797" i="23"/>
  <c r="A2797" i="23"/>
  <c r="AB2796" i="23"/>
  <c r="X2796" i="23"/>
  <c r="A2796" i="23"/>
  <c r="AB2795" i="23"/>
  <c r="X2795" i="23"/>
  <c r="A2795" i="23"/>
  <c r="AB2794" i="23"/>
  <c r="X2794" i="23"/>
  <c r="A2794" i="23"/>
  <c r="AB2793" i="23"/>
  <c r="X2793" i="23"/>
  <c r="A2793" i="23"/>
  <c r="AB2792" i="23"/>
  <c r="X2792" i="23"/>
  <c r="A2792" i="23"/>
  <c r="AB2791" i="23"/>
  <c r="X2791" i="23"/>
  <c r="A2791" i="23"/>
  <c r="AB2790" i="23"/>
  <c r="X2790" i="23"/>
  <c r="A2790" i="23"/>
  <c r="AB2789" i="23"/>
  <c r="X2789" i="23"/>
  <c r="A2789" i="23"/>
  <c r="AB2788" i="23"/>
  <c r="X2788" i="23"/>
  <c r="A2788" i="23"/>
  <c r="AB2787" i="23"/>
  <c r="X2787" i="23"/>
  <c r="A2787" i="23"/>
  <c r="AB2786" i="23"/>
  <c r="X2786" i="23"/>
  <c r="A2786" i="23"/>
  <c r="AB2785" i="23"/>
  <c r="X2785" i="23"/>
  <c r="A2785" i="23"/>
  <c r="AB2784" i="23"/>
  <c r="X2784" i="23"/>
  <c r="A2784" i="23"/>
  <c r="AB2783" i="23"/>
  <c r="X2783" i="23"/>
  <c r="A2783" i="23"/>
  <c r="AB2782" i="23"/>
  <c r="X2782" i="23"/>
  <c r="A2782" i="23"/>
  <c r="AB2781" i="23"/>
  <c r="X2781" i="23"/>
  <c r="A2781" i="23"/>
  <c r="AB2780" i="23"/>
  <c r="X2780" i="23"/>
  <c r="A2780" i="23"/>
  <c r="AB2779" i="23"/>
  <c r="X2779" i="23"/>
  <c r="A2779" i="23"/>
  <c r="AB2778" i="23"/>
  <c r="X2778" i="23"/>
  <c r="A2778" i="23"/>
  <c r="AB2777" i="23"/>
  <c r="X2777" i="23"/>
  <c r="A2777" i="23"/>
  <c r="AB2776" i="23"/>
  <c r="X2776" i="23"/>
  <c r="A2776" i="23"/>
  <c r="AB2775" i="23"/>
  <c r="X2775" i="23"/>
  <c r="A2775" i="23"/>
  <c r="AB2774" i="23"/>
  <c r="X2774" i="23"/>
  <c r="A2774" i="23"/>
  <c r="AB2773" i="23"/>
  <c r="X2773" i="23"/>
  <c r="A2773" i="23"/>
  <c r="AB2772" i="23"/>
  <c r="X2772" i="23"/>
  <c r="A2772" i="23"/>
  <c r="AB2771" i="23"/>
  <c r="X2771" i="23"/>
  <c r="A2771" i="23"/>
  <c r="AB2770" i="23"/>
  <c r="X2770" i="23"/>
  <c r="A2770" i="23"/>
  <c r="AB2769" i="23"/>
  <c r="X2769" i="23"/>
  <c r="A2769" i="23"/>
  <c r="AB2768" i="23"/>
  <c r="X2768" i="23"/>
  <c r="A2768" i="23"/>
  <c r="AB2767" i="23"/>
  <c r="X2767" i="23"/>
  <c r="A2767" i="23"/>
  <c r="AB2766" i="23"/>
  <c r="X2766" i="23"/>
  <c r="A2766" i="23"/>
  <c r="AB2765" i="23"/>
  <c r="X2765" i="23"/>
  <c r="A2765" i="23"/>
  <c r="AB2764" i="23"/>
  <c r="X2764" i="23"/>
  <c r="A2764" i="23"/>
  <c r="AB2763" i="23"/>
  <c r="X2763" i="23"/>
  <c r="A2763" i="23"/>
  <c r="AB2762" i="23"/>
  <c r="X2762" i="23"/>
  <c r="A2762" i="23"/>
  <c r="AB2761" i="23"/>
  <c r="X2761" i="23"/>
  <c r="A2761" i="23"/>
  <c r="AB2760" i="23"/>
  <c r="X2760" i="23"/>
  <c r="A2760" i="23"/>
  <c r="AB2759" i="23"/>
  <c r="X2759" i="23"/>
  <c r="A2759" i="23"/>
  <c r="AB2758" i="23"/>
  <c r="X2758" i="23"/>
  <c r="A2758" i="23"/>
  <c r="AB2757" i="23"/>
  <c r="X2757" i="23"/>
  <c r="A2757" i="23"/>
  <c r="AB2756" i="23"/>
  <c r="X2756" i="23"/>
  <c r="A2756" i="23"/>
  <c r="AB2755" i="23"/>
  <c r="X2755" i="23"/>
  <c r="A2755" i="23"/>
  <c r="AB2754" i="23"/>
  <c r="X2754" i="23"/>
  <c r="A2754" i="23"/>
  <c r="AB2753" i="23"/>
  <c r="X2753" i="23"/>
  <c r="A2753" i="23"/>
  <c r="AB2752" i="23"/>
  <c r="X2752" i="23"/>
  <c r="A2752" i="23"/>
  <c r="AB2751" i="23"/>
  <c r="X2751" i="23"/>
  <c r="A2751" i="23"/>
  <c r="AB2750" i="23"/>
  <c r="X2750" i="23"/>
  <c r="A2750" i="23"/>
  <c r="AB2749" i="23"/>
  <c r="X2749" i="23"/>
  <c r="A2749" i="23"/>
  <c r="AB2748" i="23"/>
  <c r="X2748" i="23"/>
  <c r="A2748" i="23"/>
  <c r="AB2747" i="23"/>
  <c r="X2747" i="23"/>
  <c r="A2747" i="23"/>
  <c r="AB2746" i="23"/>
  <c r="X2746" i="23"/>
  <c r="A2746" i="23"/>
  <c r="AB2745" i="23"/>
  <c r="X2745" i="23"/>
  <c r="A2745" i="23"/>
  <c r="AB2744" i="23"/>
  <c r="X2744" i="23"/>
  <c r="A2744" i="23"/>
  <c r="AB2743" i="23"/>
  <c r="X2743" i="23"/>
  <c r="A2743" i="23"/>
  <c r="AB2742" i="23"/>
  <c r="X2742" i="23"/>
  <c r="A2742" i="23"/>
  <c r="AB2741" i="23"/>
  <c r="X2741" i="23"/>
  <c r="A2741" i="23"/>
  <c r="AB2740" i="23"/>
  <c r="X2740" i="23"/>
  <c r="A2740" i="23"/>
  <c r="AB2739" i="23"/>
  <c r="X2739" i="23"/>
  <c r="A2739" i="23"/>
  <c r="AB2738" i="23"/>
  <c r="X2738" i="23"/>
  <c r="A2738" i="23"/>
  <c r="AB2737" i="23"/>
  <c r="X2737" i="23"/>
  <c r="A2737" i="23"/>
  <c r="AB2736" i="23"/>
  <c r="X2736" i="23"/>
  <c r="A2736" i="23"/>
  <c r="AB2735" i="23"/>
  <c r="X2735" i="23"/>
  <c r="A2735" i="23"/>
  <c r="AB2734" i="23"/>
  <c r="X2734" i="23"/>
  <c r="A2734" i="23"/>
  <c r="AB2733" i="23"/>
  <c r="X2733" i="23"/>
  <c r="A2733" i="23"/>
  <c r="AB2732" i="23"/>
  <c r="X2732" i="23"/>
  <c r="A2732" i="23"/>
  <c r="AB2731" i="23"/>
  <c r="X2731" i="23"/>
  <c r="A2731" i="23"/>
  <c r="AB2730" i="23"/>
  <c r="X2730" i="23"/>
  <c r="A2730" i="23"/>
  <c r="AB2729" i="23"/>
  <c r="X2729" i="23"/>
  <c r="A2729" i="23"/>
  <c r="AB2728" i="23"/>
  <c r="X2728" i="23"/>
  <c r="A2728" i="23"/>
  <c r="AB2727" i="23"/>
  <c r="X2727" i="23"/>
  <c r="A2727" i="23"/>
  <c r="AB2726" i="23"/>
  <c r="X2726" i="23"/>
  <c r="A2726" i="23"/>
  <c r="AB2725" i="23"/>
  <c r="X2725" i="23"/>
  <c r="A2725" i="23"/>
  <c r="AB2724" i="23"/>
  <c r="X2724" i="23"/>
  <c r="A2724" i="23"/>
  <c r="AB2723" i="23"/>
  <c r="X2723" i="23"/>
  <c r="A2723" i="23"/>
  <c r="AB2722" i="23"/>
  <c r="X2722" i="23"/>
  <c r="A2722" i="23"/>
  <c r="AB2721" i="23"/>
  <c r="X2721" i="23"/>
  <c r="A2721" i="23"/>
  <c r="AB2720" i="23"/>
  <c r="X2720" i="23"/>
  <c r="A2720" i="23"/>
  <c r="AB2719" i="23"/>
  <c r="X2719" i="23"/>
  <c r="A2719" i="23"/>
  <c r="AB2718" i="23"/>
  <c r="X2718" i="23"/>
  <c r="A2718" i="23"/>
  <c r="AB2717" i="23"/>
  <c r="X2717" i="23"/>
  <c r="A2717" i="23"/>
  <c r="AB2716" i="23"/>
  <c r="X2716" i="23"/>
  <c r="A2716" i="23"/>
  <c r="AB2715" i="23"/>
  <c r="X2715" i="23"/>
  <c r="A2715" i="23"/>
  <c r="AB2714" i="23"/>
  <c r="X2714" i="23"/>
  <c r="A2714" i="23"/>
  <c r="AB2713" i="23"/>
  <c r="X2713" i="23"/>
  <c r="A2713" i="23"/>
  <c r="AB2712" i="23"/>
  <c r="X2712" i="23"/>
  <c r="A2712" i="23"/>
  <c r="AB2711" i="23"/>
  <c r="X2711" i="23"/>
  <c r="A2711" i="23"/>
  <c r="AB2710" i="23"/>
  <c r="X2710" i="23"/>
  <c r="A2710" i="23"/>
  <c r="AB2709" i="23"/>
  <c r="X2709" i="23"/>
  <c r="A2709" i="23"/>
  <c r="AB2708" i="23"/>
  <c r="X2708" i="23"/>
  <c r="A2708" i="23"/>
  <c r="AB2707" i="23"/>
  <c r="X2707" i="23"/>
  <c r="A2707" i="23"/>
  <c r="AB2706" i="23"/>
  <c r="X2706" i="23"/>
  <c r="A2706" i="23"/>
  <c r="AB2705" i="23"/>
  <c r="X2705" i="23"/>
  <c r="A2705" i="23"/>
  <c r="AB2704" i="23"/>
  <c r="X2704" i="23"/>
  <c r="A2704" i="23"/>
  <c r="AB2703" i="23"/>
  <c r="X2703" i="23"/>
  <c r="A2703" i="23"/>
  <c r="AB2702" i="23"/>
  <c r="X2702" i="23"/>
  <c r="A2702" i="23"/>
  <c r="AB2701" i="23"/>
  <c r="X2701" i="23"/>
  <c r="A2701" i="23"/>
  <c r="AB2700" i="23"/>
  <c r="X2700" i="23"/>
  <c r="A2700" i="23"/>
  <c r="AB2699" i="23"/>
  <c r="X2699" i="23"/>
  <c r="A2699" i="23"/>
  <c r="AB2698" i="23"/>
  <c r="X2698" i="23"/>
  <c r="A2698" i="23"/>
  <c r="AB2697" i="23"/>
  <c r="X2697" i="23"/>
  <c r="A2697" i="23"/>
  <c r="AB2696" i="23"/>
  <c r="X2696" i="23"/>
  <c r="A2696" i="23"/>
  <c r="AB2695" i="23"/>
  <c r="X2695" i="23"/>
  <c r="A2695" i="23"/>
  <c r="AB2694" i="23"/>
  <c r="X2694" i="23"/>
  <c r="A2694" i="23"/>
  <c r="AB2693" i="23"/>
  <c r="X2693" i="23"/>
  <c r="A2693" i="23"/>
  <c r="AB2692" i="23"/>
  <c r="X2692" i="23"/>
  <c r="A2692" i="23"/>
  <c r="AB2691" i="23"/>
  <c r="X2691" i="23"/>
  <c r="A2691" i="23"/>
  <c r="AB2690" i="23"/>
  <c r="X2690" i="23"/>
  <c r="A2690" i="23"/>
  <c r="AB2689" i="23"/>
  <c r="X2689" i="23"/>
  <c r="A2689" i="23"/>
  <c r="AB2688" i="23"/>
  <c r="X2688" i="23"/>
  <c r="A2688" i="23"/>
  <c r="AB2687" i="23"/>
  <c r="X2687" i="23"/>
  <c r="A2687" i="23"/>
  <c r="AB2686" i="23"/>
  <c r="X2686" i="23"/>
  <c r="A2686" i="23"/>
  <c r="AB2685" i="23"/>
  <c r="X2685" i="23"/>
  <c r="A2685" i="23"/>
  <c r="AB2684" i="23"/>
  <c r="X2684" i="23"/>
  <c r="A2684" i="23"/>
  <c r="AB2683" i="23"/>
  <c r="X2683" i="23"/>
  <c r="A2683" i="23"/>
  <c r="AB2682" i="23"/>
  <c r="X2682" i="23"/>
  <c r="A2682" i="23"/>
  <c r="AB2681" i="23"/>
  <c r="X2681" i="23"/>
  <c r="A2681" i="23"/>
  <c r="AB2680" i="23"/>
  <c r="X2680" i="23"/>
  <c r="A2680" i="23"/>
  <c r="AB2679" i="23"/>
  <c r="X2679" i="23"/>
  <c r="A2679" i="23"/>
  <c r="AB2678" i="23"/>
  <c r="X2678" i="23"/>
  <c r="A2678" i="23"/>
  <c r="AB2677" i="23"/>
  <c r="X2677" i="23"/>
  <c r="A2677" i="23"/>
  <c r="AB2676" i="23"/>
  <c r="X2676" i="23"/>
  <c r="A2676" i="23"/>
  <c r="AB2675" i="23"/>
  <c r="X2675" i="23"/>
  <c r="A2675" i="23"/>
  <c r="AB2674" i="23"/>
  <c r="X2674" i="23"/>
  <c r="A2674" i="23"/>
  <c r="AB2673" i="23"/>
  <c r="X2673" i="23"/>
  <c r="A2673" i="23"/>
  <c r="AB2672" i="23"/>
  <c r="X2672" i="23"/>
  <c r="A2672" i="23"/>
  <c r="AB2671" i="23"/>
  <c r="X2671" i="23"/>
  <c r="A2671" i="23"/>
  <c r="AB2670" i="23"/>
  <c r="X2670" i="23"/>
  <c r="A2670" i="23"/>
  <c r="AB2669" i="23"/>
  <c r="X2669" i="23"/>
  <c r="A2669" i="23"/>
  <c r="AB2668" i="23"/>
  <c r="X2668" i="23"/>
  <c r="A2668" i="23"/>
  <c r="AB2667" i="23"/>
  <c r="X2667" i="23"/>
  <c r="A2667" i="23"/>
  <c r="AB2666" i="23"/>
  <c r="X2666" i="23"/>
  <c r="A2666" i="23"/>
  <c r="AB2665" i="23"/>
  <c r="X2665" i="23"/>
  <c r="A2665" i="23"/>
  <c r="AB2664" i="23"/>
  <c r="X2664" i="23"/>
  <c r="A2664" i="23"/>
  <c r="AB2663" i="23"/>
  <c r="X2663" i="23"/>
  <c r="A2663" i="23"/>
  <c r="AB2662" i="23"/>
  <c r="X2662" i="23"/>
  <c r="A2662" i="23"/>
  <c r="AB2661" i="23"/>
  <c r="X2661" i="23"/>
  <c r="A2661" i="23"/>
  <c r="AB2660" i="23"/>
  <c r="X2660" i="23"/>
  <c r="A2660" i="23"/>
  <c r="AB2659" i="23"/>
  <c r="X2659" i="23"/>
  <c r="A2659" i="23"/>
  <c r="AB2658" i="23"/>
  <c r="X2658" i="23"/>
  <c r="A2658" i="23"/>
  <c r="AB2657" i="23"/>
  <c r="X2657" i="23"/>
  <c r="A2657" i="23"/>
  <c r="AB2656" i="23"/>
  <c r="X2656" i="23"/>
  <c r="A2656" i="23"/>
  <c r="AB2655" i="23"/>
  <c r="X2655" i="23"/>
  <c r="A2655" i="23"/>
  <c r="AB2654" i="23"/>
  <c r="X2654" i="23"/>
  <c r="A2654" i="23"/>
  <c r="AB2653" i="23"/>
  <c r="X2653" i="23"/>
  <c r="A2653" i="23"/>
  <c r="AB2652" i="23"/>
  <c r="X2652" i="23"/>
  <c r="A2652" i="23"/>
  <c r="AB2651" i="23"/>
  <c r="X2651" i="23"/>
  <c r="A2651" i="23"/>
  <c r="AB2650" i="23"/>
  <c r="X2650" i="23"/>
  <c r="A2650" i="23"/>
  <c r="AB2649" i="23"/>
  <c r="X2649" i="23"/>
  <c r="A2649" i="23"/>
  <c r="AB2648" i="23"/>
  <c r="X2648" i="23"/>
  <c r="A2648" i="23"/>
  <c r="AB2647" i="23"/>
  <c r="X2647" i="23"/>
  <c r="A2647" i="23"/>
  <c r="AB2646" i="23"/>
  <c r="X2646" i="23"/>
  <c r="A2646" i="23"/>
  <c r="AB2645" i="23"/>
  <c r="X2645" i="23"/>
  <c r="A2645" i="23"/>
  <c r="AB2644" i="23"/>
  <c r="X2644" i="23"/>
  <c r="A2644" i="23"/>
  <c r="AB2643" i="23"/>
  <c r="X2643" i="23"/>
  <c r="A2643" i="23"/>
  <c r="AB2642" i="23"/>
  <c r="X2642" i="23"/>
  <c r="A2642" i="23"/>
  <c r="AB2641" i="23"/>
  <c r="X2641" i="23"/>
  <c r="A2641" i="23"/>
  <c r="AB2640" i="23"/>
  <c r="X2640" i="23"/>
  <c r="A2640" i="23"/>
  <c r="AB2639" i="23"/>
  <c r="X2639" i="23"/>
  <c r="A2639" i="23"/>
  <c r="AB2638" i="23"/>
  <c r="X2638" i="23"/>
  <c r="A2638" i="23"/>
  <c r="AB2637" i="23"/>
  <c r="X2637" i="23"/>
  <c r="A2637" i="23"/>
  <c r="AB2636" i="23"/>
  <c r="X2636" i="23"/>
  <c r="A2636" i="23"/>
  <c r="AB2635" i="23"/>
  <c r="X2635" i="23"/>
  <c r="A2635" i="23"/>
  <c r="AB2634" i="23"/>
  <c r="X2634" i="23"/>
  <c r="A2634" i="23"/>
  <c r="AB2633" i="23"/>
  <c r="X2633" i="23"/>
  <c r="A2633" i="23"/>
  <c r="AB2632" i="23"/>
  <c r="X2632" i="23"/>
  <c r="A2632" i="23"/>
  <c r="AB2631" i="23"/>
  <c r="X2631" i="23"/>
  <c r="A2631" i="23"/>
  <c r="AB2630" i="23"/>
  <c r="X2630" i="23"/>
  <c r="A2630" i="23"/>
  <c r="AB2629" i="23"/>
  <c r="X2629" i="23"/>
  <c r="A2629" i="23"/>
  <c r="AB2628" i="23"/>
  <c r="X2628" i="23"/>
  <c r="A2628" i="23"/>
  <c r="AB2627" i="23"/>
  <c r="X2627" i="23"/>
  <c r="A2627" i="23"/>
  <c r="AB2626" i="23"/>
  <c r="X2626" i="23"/>
  <c r="A2626" i="23"/>
  <c r="AB2625" i="23"/>
  <c r="X2625" i="23"/>
  <c r="A2625" i="23"/>
  <c r="AB2624" i="23"/>
  <c r="X2624" i="23"/>
  <c r="A2624" i="23"/>
  <c r="AB2623" i="23"/>
  <c r="X2623" i="23"/>
  <c r="A2623" i="23"/>
  <c r="AB2622" i="23"/>
  <c r="X2622" i="23"/>
  <c r="A2622" i="23"/>
  <c r="AB2621" i="23"/>
  <c r="X2621" i="23"/>
  <c r="A2621" i="23"/>
  <c r="AB2620" i="23"/>
  <c r="X2620" i="23"/>
  <c r="A2620" i="23"/>
  <c r="AB2619" i="23"/>
  <c r="X2619" i="23"/>
  <c r="A2619" i="23"/>
  <c r="AB2618" i="23"/>
  <c r="X2618" i="23"/>
  <c r="A2618" i="23"/>
  <c r="AB2617" i="23"/>
  <c r="X2617" i="23"/>
  <c r="A2617" i="23"/>
  <c r="AB2616" i="23"/>
  <c r="X2616" i="23"/>
  <c r="A2616" i="23"/>
  <c r="AB2615" i="23"/>
  <c r="X2615" i="23"/>
  <c r="A2615" i="23"/>
  <c r="AB2614" i="23"/>
  <c r="X2614" i="23"/>
  <c r="A2614" i="23"/>
  <c r="AB2613" i="23"/>
  <c r="X2613" i="23"/>
  <c r="A2613" i="23"/>
  <c r="AB2612" i="23"/>
  <c r="X2612" i="23"/>
  <c r="A2612" i="23"/>
  <c r="AB2611" i="23"/>
  <c r="X2611" i="23"/>
  <c r="A2611" i="23"/>
  <c r="AB2610" i="23"/>
  <c r="X2610" i="23"/>
  <c r="A2610" i="23"/>
  <c r="AB2609" i="23"/>
  <c r="X2609" i="23"/>
  <c r="A2609" i="23"/>
  <c r="AB2608" i="23"/>
  <c r="X2608" i="23"/>
  <c r="A2608" i="23"/>
  <c r="AB2607" i="23"/>
  <c r="X2607" i="23"/>
  <c r="A2607" i="23"/>
  <c r="AB2606" i="23"/>
  <c r="X2606" i="23"/>
  <c r="A2606" i="23"/>
  <c r="AB2605" i="23"/>
  <c r="X2605" i="23"/>
  <c r="A2605" i="23"/>
  <c r="AB2604" i="23"/>
  <c r="X2604" i="23"/>
  <c r="A2604" i="23"/>
  <c r="AB2603" i="23"/>
  <c r="X2603" i="23"/>
  <c r="A2603" i="23"/>
  <c r="AB2602" i="23"/>
  <c r="X2602" i="23"/>
  <c r="A2602" i="23"/>
  <c r="AB2601" i="23"/>
  <c r="X2601" i="23"/>
  <c r="A2601" i="23"/>
  <c r="AB2600" i="23"/>
  <c r="X2600" i="23"/>
  <c r="A2600" i="23"/>
  <c r="AB2599" i="23"/>
  <c r="X2599" i="23"/>
  <c r="A2599" i="23"/>
  <c r="AB2598" i="23"/>
  <c r="X2598" i="23"/>
  <c r="A2598" i="23"/>
  <c r="AB2597" i="23"/>
  <c r="X2597" i="23"/>
  <c r="A2597" i="23"/>
  <c r="AB2596" i="23"/>
  <c r="X2596" i="23"/>
  <c r="A2596" i="23"/>
  <c r="AB2595" i="23"/>
  <c r="X2595" i="23"/>
  <c r="A2595" i="23"/>
  <c r="AB2594" i="23"/>
  <c r="X2594" i="23"/>
  <c r="A2594" i="23"/>
  <c r="AB2593" i="23"/>
  <c r="X2593" i="23"/>
  <c r="A2593" i="23"/>
  <c r="AB2592" i="23"/>
  <c r="X2592" i="23"/>
  <c r="A2592" i="23"/>
  <c r="AB2591" i="23"/>
  <c r="X2591" i="23"/>
  <c r="A2591" i="23"/>
  <c r="AB2590" i="23"/>
  <c r="X2590" i="23"/>
  <c r="A2590" i="23"/>
  <c r="AB2589" i="23"/>
  <c r="X2589" i="23"/>
  <c r="A2589" i="23"/>
  <c r="AB2588" i="23"/>
  <c r="X2588" i="23"/>
  <c r="A2588" i="23"/>
  <c r="AB2587" i="23"/>
  <c r="X2587" i="23"/>
  <c r="A2587" i="23"/>
  <c r="AB2586" i="23"/>
  <c r="X2586" i="23"/>
  <c r="A2586" i="23"/>
  <c r="AB2585" i="23"/>
  <c r="X2585" i="23"/>
  <c r="A2585" i="23"/>
  <c r="AB2584" i="23"/>
  <c r="X2584" i="23"/>
  <c r="A2584" i="23"/>
  <c r="AB2583" i="23"/>
  <c r="X2583" i="23"/>
  <c r="A2583" i="23"/>
  <c r="AB2582" i="23"/>
  <c r="X2582" i="23"/>
  <c r="A2582" i="23"/>
  <c r="AB2581" i="23"/>
  <c r="X2581" i="23"/>
  <c r="A2581" i="23"/>
  <c r="AB2580" i="23"/>
  <c r="X2580" i="23"/>
  <c r="A2580" i="23"/>
  <c r="AB2579" i="23"/>
  <c r="X2579" i="23"/>
  <c r="A2579" i="23"/>
  <c r="AB2578" i="23"/>
  <c r="X2578" i="23"/>
  <c r="A2578" i="23"/>
  <c r="AB2577" i="23"/>
  <c r="X2577" i="23"/>
  <c r="A2577" i="23"/>
  <c r="AB2576" i="23"/>
  <c r="X2576" i="23"/>
  <c r="A2576" i="23"/>
  <c r="AB2575" i="23"/>
  <c r="X2575" i="23"/>
  <c r="A2575" i="23"/>
  <c r="AB2574" i="23"/>
  <c r="X2574" i="23"/>
  <c r="A2574" i="23"/>
  <c r="AB2573" i="23"/>
  <c r="X2573" i="23"/>
  <c r="A2573" i="23"/>
  <c r="AB2572" i="23"/>
  <c r="X2572" i="23"/>
  <c r="A2572" i="23"/>
  <c r="AB2571" i="23"/>
  <c r="X2571" i="23"/>
  <c r="A2571" i="23"/>
  <c r="AB2570" i="23"/>
  <c r="X2570" i="23"/>
  <c r="A2570" i="23"/>
  <c r="AB2569" i="23"/>
  <c r="X2569" i="23"/>
  <c r="A2569" i="23"/>
  <c r="AB2568" i="23"/>
  <c r="X2568" i="23"/>
  <c r="A2568" i="23"/>
  <c r="AB2567" i="23"/>
  <c r="X2567" i="23"/>
  <c r="A2567" i="23"/>
  <c r="AB2566" i="23"/>
  <c r="X2566" i="23"/>
  <c r="A2566" i="23"/>
  <c r="AB2565" i="23"/>
  <c r="X2565" i="23"/>
  <c r="A2565" i="23"/>
  <c r="AB2564" i="23"/>
  <c r="X2564" i="23"/>
  <c r="A2564" i="23"/>
  <c r="AB2563" i="23"/>
  <c r="X2563" i="23"/>
  <c r="A2563" i="23"/>
  <c r="AB2562" i="23"/>
  <c r="X2562" i="23"/>
  <c r="A2562" i="23"/>
  <c r="AB2561" i="23"/>
  <c r="X2561" i="23"/>
  <c r="A2561" i="23"/>
  <c r="AB2560" i="23"/>
  <c r="X2560" i="23"/>
  <c r="A2560" i="23"/>
  <c r="AB2559" i="23"/>
  <c r="X2559" i="23"/>
  <c r="A2559" i="23"/>
  <c r="AB2558" i="23"/>
  <c r="X2558" i="23"/>
  <c r="A2558" i="23"/>
  <c r="AB2557" i="23"/>
  <c r="X2557" i="23"/>
  <c r="A2557" i="23"/>
  <c r="AB2556" i="23"/>
  <c r="X2556" i="23"/>
  <c r="A2556" i="23"/>
  <c r="AB2555" i="23"/>
  <c r="X2555" i="23"/>
  <c r="A2555" i="23"/>
  <c r="AB2554" i="23"/>
  <c r="X2554" i="23"/>
  <c r="A2554" i="23"/>
  <c r="AB2553" i="23"/>
  <c r="X2553" i="23"/>
  <c r="A2553" i="23"/>
  <c r="AB2552" i="23"/>
  <c r="X2552" i="23"/>
  <c r="A2552" i="23"/>
  <c r="AB2551" i="23"/>
  <c r="X2551" i="23"/>
  <c r="A2551" i="23"/>
  <c r="AB2550" i="23"/>
  <c r="X2550" i="23"/>
  <c r="A2550" i="23"/>
  <c r="AB2549" i="23"/>
  <c r="X2549" i="23"/>
  <c r="A2549" i="23"/>
  <c r="AB2548" i="23"/>
  <c r="X2548" i="23"/>
  <c r="A2548" i="23"/>
  <c r="AB2547" i="23"/>
  <c r="X2547" i="23"/>
  <c r="A2547" i="23"/>
  <c r="AB2546" i="23"/>
  <c r="X2546" i="23"/>
  <c r="A2546" i="23"/>
  <c r="AB2545" i="23"/>
  <c r="X2545" i="23"/>
  <c r="A2545" i="23"/>
  <c r="AB2544" i="23"/>
  <c r="X2544" i="23"/>
  <c r="A2544" i="23"/>
  <c r="AB2543" i="23"/>
  <c r="X2543" i="23"/>
  <c r="A2543" i="23"/>
  <c r="AB2542" i="23"/>
  <c r="X2542" i="23"/>
  <c r="A2542" i="23"/>
  <c r="AB2541" i="23"/>
  <c r="X2541" i="23"/>
  <c r="A2541" i="23"/>
  <c r="AB2540" i="23"/>
  <c r="X2540" i="23"/>
  <c r="A2540" i="23"/>
  <c r="AB2539" i="23"/>
  <c r="X2539" i="23"/>
  <c r="A2539" i="23"/>
  <c r="AB2538" i="23"/>
  <c r="X2538" i="23"/>
  <c r="A2538" i="23"/>
  <c r="AB2537" i="23"/>
  <c r="X2537" i="23"/>
  <c r="A2537" i="23"/>
  <c r="AB2536" i="23"/>
  <c r="X2536" i="23"/>
  <c r="A2536" i="23"/>
  <c r="AB2535" i="23"/>
  <c r="X2535" i="23"/>
  <c r="A2535" i="23"/>
  <c r="AB2534" i="23"/>
  <c r="X2534" i="23"/>
  <c r="A2534" i="23"/>
  <c r="AB2533" i="23"/>
  <c r="X2533" i="23"/>
  <c r="A2533" i="23"/>
  <c r="AB2532" i="23"/>
  <c r="X2532" i="23"/>
  <c r="A2532" i="23"/>
  <c r="AB2531" i="23"/>
  <c r="X2531" i="23"/>
  <c r="A2531" i="23"/>
  <c r="AB2530" i="23"/>
  <c r="X2530" i="23"/>
  <c r="A2530" i="23"/>
  <c r="AB2529" i="23"/>
  <c r="X2529" i="23"/>
  <c r="A2529" i="23"/>
  <c r="AB2528" i="23"/>
  <c r="X2528" i="23"/>
  <c r="A2528" i="23"/>
  <c r="AB2527" i="23"/>
  <c r="X2527" i="23"/>
  <c r="A2527" i="23"/>
  <c r="AB2526" i="23"/>
  <c r="X2526" i="23"/>
  <c r="A2526" i="23"/>
  <c r="AB2525" i="23"/>
  <c r="X2525" i="23"/>
  <c r="A2525" i="23"/>
  <c r="AB2524" i="23"/>
  <c r="X2524" i="23"/>
  <c r="A2524" i="23"/>
  <c r="AB2523" i="23"/>
  <c r="X2523" i="23"/>
  <c r="A2523" i="23"/>
  <c r="AB2522" i="23"/>
  <c r="X2522" i="23"/>
  <c r="A2522" i="23"/>
  <c r="AB2521" i="23"/>
  <c r="X2521" i="23"/>
  <c r="A2521" i="23"/>
  <c r="AB2520" i="23"/>
  <c r="X2520" i="23"/>
  <c r="A2520" i="23"/>
  <c r="AB2519" i="23"/>
  <c r="X2519" i="23"/>
  <c r="A2519" i="23"/>
  <c r="AB2518" i="23"/>
  <c r="X2518" i="23"/>
  <c r="A2518" i="23"/>
  <c r="AB2517" i="23"/>
  <c r="X2517" i="23"/>
  <c r="A2517" i="23"/>
  <c r="AB2516" i="23"/>
  <c r="X2516" i="23"/>
  <c r="A2516" i="23"/>
  <c r="AB2515" i="23"/>
  <c r="X2515" i="23"/>
  <c r="A2515" i="23"/>
  <c r="AB2514" i="23"/>
  <c r="X2514" i="23"/>
  <c r="A2514" i="23"/>
  <c r="AB2513" i="23"/>
  <c r="X2513" i="23"/>
  <c r="A2513" i="23"/>
  <c r="AB2512" i="23"/>
  <c r="X2512" i="23"/>
  <c r="A2512" i="23"/>
  <c r="AB2511" i="23"/>
  <c r="X2511" i="23"/>
  <c r="A2511" i="23"/>
  <c r="AB2510" i="23"/>
  <c r="X2510" i="23"/>
  <c r="A2510" i="23"/>
  <c r="AB2509" i="23"/>
  <c r="X2509" i="23"/>
  <c r="A2509" i="23"/>
  <c r="AB2508" i="23"/>
  <c r="X2508" i="23"/>
  <c r="A2508" i="23"/>
  <c r="AB2507" i="23"/>
  <c r="X2507" i="23"/>
  <c r="A2507" i="23"/>
  <c r="AB2506" i="23"/>
  <c r="X2506" i="23"/>
  <c r="A2506" i="23"/>
  <c r="AB2505" i="23"/>
  <c r="X2505" i="23"/>
  <c r="A2505" i="23"/>
  <c r="AB2504" i="23"/>
  <c r="X2504" i="23"/>
  <c r="A2504" i="23"/>
  <c r="AB2503" i="23"/>
  <c r="X2503" i="23"/>
  <c r="A2503" i="23"/>
  <c r="AB2502" i="23"/>
  <c r="X2502" i="23"/>
  <c r="A2502" i="23"/>
  <c r="AB2501" i="23"/>
  <c r="X2501" i="23"/>
  <c r="A2501" i="23"/>
  <c r="AB2500" i="23"/>
  <c r="X2500" i="23"/>
  <c r="A2500" i="23"/>
  <c r="AB2499" i="23"/>
  <c r="X2499" i="23"/>
  <c r="A2499" i="23"/>
  <c r="AB2498" i="23"/>
  <c r="X2498" i="23"/>
  <c r="A2498" i="23"/>
  <c r="AB2497" i="23"/>
  <c r="X2497" i="23"/>
  <c r="A2497" i="23"/>
  <c r="AB2496" i="23"/>
  <c r="X2496" i="23"/>
  <c r="A2496" i="23"/>
  <c r="AB2495" i="23"/>
  <c r="X2495" i="23"/>
  <c r="A2495" i="23"/>
  <c r="AB2494" i="23"/>
  <c r="X2494" i="23"/>
  <c r="A2494" i="23"/>
  <c r="AB2493" i="23"/>
  <c r="X2493" i="23"/>
  <c r="A2493" i="23"/>
  <c r="AB2492" i="23"/>
  <c r="X2492" i="23"/>
  <c r="A2492" i="23"/>
  <c r="AB2491" i="23"/>
  <c r="X2491" i="23"/>
  <c r="A2491" i="23"/>
  <c r="AB2490" i="23"/>
  <c r="X2490" i="23"/>
  <c r="A2490" i="23"/>
  <c r="AB2489" i="23"/>
  <c r="X2489" i="23"/>
  <c r="A2489" i="23"/>
  <c r="AB2488" i="23"/>
  <c r="X2488" i="23"/>
  <c r="A2488" i="23"/>
  <c r="AB2487" i="23"/>
  <c r="X2487" i="23"/>
  <c r="A2487" i="23"/>
  <c r="AB2486" i="23"/>
  <c r="X2486" i="23"/>
  <c r="A2486" i="23"/>
  <c r="AB2485" i="23"/>
  <c r="X2485" i="23"/>
  <c r="A2485" i="23"/>
  <c r="AB2484" i="23"/>
  <c r="X2484" i="23"/>
  <c r="A2484" i="23"/>
  <c r="AB2483" i="23"/>
  <c r="X2483" i="23"/>
  <c r="A2483" i="23"/>
  <c r="AB2482" i="23"/>
  <c r="X2482" i="23"/>
  <c r="A2482" i="23"/>
  <c r="AB2481" i="23"/>
  <c r="X2481" i="23"/>
  <c r="A2481" i="23"/>
  <c r="AB2480" i="23"/>
  <c r="X2480" i="23"/>
  <c r="A2480" i="23"/>
  <c r="AB2479" i="23"/>
  <c r="X2479" i="23"/>
  <c r="A2479" i="23"/>
  <c r="AB2478" i="23"/>
  <c r="X2478" i="23"/>
  <c r="A2478" i="23"/>
  <c r="AB2477" i="23"/>
  <c r="X2477" i="23"/>
  <c r="A2477" i="23"/>
  <c r="AB2476" i="23"/>
  <c r="X2476" i="23"/>
  <c r="A2476" i="23"/>
  <c r="AB2475" i="23"/>
  <c r="X2475" i="23"/>
  <c r="A2475" i="23"/>
  <c r="AB2474" i="23"/>
  <c r="X2474" i="23"/>
  <c r="A2474" i="23"/>
  <c r="AB2473" i="23"/>
  <c r="X2473" i="23"/>
  <c r="A2473" i="23"/>
  <c r="AB2472" i="23"/>
  <c r="X2472" i="23"/>
  <c r="A2472" i="23"/>
  <c r="AB2471" i="23"/>
  <c r="X2471" i="23"/>
  <c r="A2471" i="23"/>
  <c r="AB2470" i="23"/>
  <c r="X2470" i="23"/>
  <c r="A2470" i="23"/>
  <c r="AB2469" i="23"/>
  <c r="X2469" i="23"/>
  <c r="A2469" i="23"/>
  <c r="AB2468" i="23"/>
  <c r="X2468" i="23"/>
  <c r="A2468" i="23"/>
  <c r="AB2467" i="23"/>
  <c r="X2467" i="23"/>
  <c r="A2467" i="23"/>
  <c r="AB2466" i="23"/>
  <c r="X2466" i="23"/>
  <c r="A2466" i="23"/>
  <c r="AB2465" i="23"/>
  <c r="X2465" i="23"/>
  <c r="A2465" i="23"/>
  <c r="AB2464" i="23"/>
  <c r="X2464" i="23"/>
  <c r="A2464" i="23"/>
  <c r="AB2463" i="23"/>
  <c r="X2463" i="23"/>
  <c r="A2463" i="23"/>
  <c r="AB2462" i="23"/>
  <c r="X2462" i="23"/>
  <c r="A2462" i="23"/>
  <c r="AB2461" i="23"/>
  <c r="X2461" i="23"/>
  <c r="A2461" i="23"/>
  <c r="AB2460" i="23"/>
  <c r="X2460" i="23"/>
  <c r="A2460" i="23"/>
  <c r="AB2459" i="23"/>
  <c r="X2459" i="23"/>
  <c r="A2459" i="23"/>
  <c r="AB2458" i="23"/>
  <c r="X2458" i="23"/>
  <c r="A2458" i="23"/>
  <c r="AB2457" i="23"/>
  <c r="X2457" i="23"/>
  <c r="A2457" i="23"/>
  <c r="AB2456" i="23"/>
  <c r="X2456" i="23"/>
  <c r="A2456" i="23"/>
  <c r="AB2455" i="23"/>
  <c r="X2455" i="23"/>
  <c r="A2455" i="23"/>
  <c r="AB2454" i="23"/>
  <c r="X2454" i="23"/>
  <c r="A2454" i="23"/>
  <c r="AB2453" i="23"/>
  <c r="X2453" i="23"/>
  <c r="A2453" i="23"/>
  <c r="AB2452" i="23"/>
  <c r="X2452" i="23"/>
  <c r="A2452" i="23"/>
  <c r="AB2451" i="23"/>
  <c r="X2451" i="23"/>
  <c r="A2451" i="23"/>
  <c r="AB2450" i="23"/>
  <c r="X2450" i="23"/>
  <c r="A2450" i="23"/>
  <c r="AB2449" i="23"/>
  <c r="X2449" i="23"/>
  <c r="A2449" i="23"/>
  <c r="AB2448" i="23"/>
  <c r="X2448" i="23"/>
  <c r="A2448" i="23"/>
  <c r="AB2447" i="23"/>
  <c r="X2447" i="23"/>
  <c r="A2447" i="23"/>
  <c r="AB2446" i="23"/>
  <c r="X2446" i="23"/>
  <c r="A2446" i="23"/>
  <c r="AB2445" i="23"/>
  <c r="X2445" i="23"/>
  <c r="A2445" i="23"/>
  <c r="AB2444" i="23"/>
  <c r="X2444" i="23"/>
  <c r="A2444" i="23"/>
  <c r="AB2443" i="23"/>
  <c r="X2443" i="23"/>
  <c r="A2443" i="23"/>
  <c r="AB2442" i="23"/>
  <c r="X2442" i="23"/>
  <c r="A2442" i="23"/>
  <c r="AB2441" i="23"/>
  <c r="X2441" i="23"/>
  <c r="A2441" i="23"/>
  <c r="AB2440" i="23"/>
  <c r="X2440" i="23"/>
  <c r="A2440" i="23"/>
  <c r="AB2439" i="23"/>
  <c r="X2439" i="23"/>
  <c r="A2439" i="23"/>
  <c r="AB2438" i="23"/>
  <c r="X2438" i="23"/>
  <c r="A2438" i="23"/>
  <c r="AB2437" i="23"/>
  <c r="X2437" i="23"/>
  <c r="A2437" i="23"/>
  <c r="AB2436" i="23"/>
  <c r="X2436" i="23"/>
  <c r="A2436" i="23"/>
  <c r="AB2435" i="23"/>
  <c r="X2435" i="23"/>
  <c r="A2435" i="23"/>
  <c r="AB2434" i="23"/>
  <c r="X2434" i="23"/>
  <c r="A2434" i="23"/>
  <c r="AB2433" i="23"/>
  <c r="X2433" i="23"/>
  <c r="A2433" i="23"/>
  <c r="AB2432" i="23"/>
  <c r="X2432" i="23"/>
  <c r="A2432" i="23"/>
  <c r="AB2431" i="23"/>
  <c r="X2431" i="23"/>
  <c r="A2431" i="23"/>
  <c r="AB2430" i="23"/>
  <c r="X2430" i="23"/>
  <c r="A2430" i="23"/>
  <c r="AB2429" i="23"/>
  <c r="X2429" i="23"/>
  <c r="A2429" i="23"/>
  <c r="AB2428" i="23"/>
  <c r="X2428" i="23"/>
  <c r="A2428" i="23"/>
  <c r="AB2427" i="23"/>
  <c r="X2427" i="23"/>
  <c r="A2427" i="23"/>
  <c r="AB2426" i="23"/>
  <c r="X2426" i="23"/>
  <c r="A2426" i="23"/>
  <c r="AB2425" i="23"/>
  <c r="X2425" i="23"/>
  <c r="A2425" i="23"/>
  <c r="AB2424" i="23"/>
  <c r="X2424" i="23"/>
  <c r="A2424" i="23"/>
  <c r="AB2423" i="23"/>
  <c r="X2423" i="23"/>
  <c r="A2423" i="23"/>
  <c r="AB2422" i="23"/>
  <c r="X2422" i="23"/>
  <c r="A2422" i="23"/>
  <c r="AB2421" i="23"/>
  <c r="X2421" i="23"/>
  <c r="A2421" i="23"/>
  <c r="AB2420" i="23"/>
  <c r="X2420" i="23"/>
  <c r="A2420" i="23"/>
  <c r="AB2419" i="23"/>
  <c r="X2419" i="23"/>
  <c r="A2419" i="23"/>
  <c r="AB2418" i="23"/>
  <c r="X2418" i="23"/>
  <c r="A2418" i="23"/>
  <c r="AB2417" i="23"/>
  <c r="X2417" i="23"/>
  <c r="A2417" i="23"/>
  <c r="AB2416" i="23"/>
  <c r="X2416" i="23"/>
  <c r="A2416" i="23"/>
  <c r="AB2415" i="23"/>
  <c r="X2415" i="23"/>
  <c r="A2415" i="23"/>
  <c r="AB2414" i="23"/>
  <c r="X2414" i="23"/>
  <c r="A2414" i="23"/>
  <c r="AB2413" i="23"/>
  <c r="X2413" i="23"/>
  <c r="A2413" i="23"/>
  <c r="AB2412" i="23"/>
  <c r="X2412" i="23"/>
  <c r="A2412" i="23"/>
  <c r="AB2411" i="23"/>
  <c r="X2411" i="23"/>
  <c r="A2411" i="23"/>
  <c r="AB2410" i="23"/>
  <c r="X2410" i="23"/>
  <c r="A2410" i="23"/>
  <c r="AB2409" i="23"/>
  <c r="X2409" i="23"/>
  <c r="A2409" i="23"/>
  <c r="AB2408" i="23"/>
  <c r="X2408" i="23"/>
  <c r="A2408" i="23"/>
  <c r="AB2407" i="23"/>
  <c r="X2407" i="23"/>
  <c r="A2407" i="23"/>
  <c r="AB2406" i="23"/>
  <c r="X2406" i="23"/>
  <c r="A2406" i="23"/>
  <c r="AB2405" i="23"/>
  <c r="X2405" i="23"/>
  <c r="A2405" i="23"/>
  <c r="AB2404" i="23"/>
  <c r="X2404" i="23"/>
  <c r="A2404" i="23"/>
  <c r="AB2403" i="23"/>
  <c r="X2403" i="23"/>
  <c r="A2403" i="23"/>
  <c r="AB2402" i="23"/>
  <c r="X2402" i="23"/>
  <c r="A2402" i="23"/>
  <c r="AB2401" i="23"/>
  <c r="X2401" i="23"/>
  <c r="A2401" i="23"/>
  <c r="AB2400" i="23"/>
  <c r="X2400" i="23"/>
  <c r="A2400" i="23"/>
  <c r="AB2399" i="23"/>
  <c r="X2399" i="23"/>
  <c r="A2399" i="23"/>
  <c r="AB2398" i="23"/>
  <c r="X2398" i="23"/>
  <c r="A2398" i="23"/>
  <c r="AB2397" i="23"/>
  <c r="X2397" i="23"/>
  <c r="A2397" i="23"/>
  <c r="AB2396" i="23"/>
  <c r="X2396" i="23"/>
  <c r="A2396" i="23"/>
  <c r="AB2395" i="23"/>
  <c r="X2395" i="23"/>
  <c r="A2395" i="23"/>
  <c r="AB2394" i="23"/>
  <c r="X2394" i="23"/>
  <c r="A2394" i="23"/>
  <c r="AB2393" i="23"/>
  <c r="X2393" i="23"/>
  <c r="A2393" i="23"/>
  <c r="AB2392" i="23"/>
  <c r="X2392" i="23"/>
  <c r="A2392" i="23"/>
  <c r="AB2391" i="23"/>
  <c r="X2391" i="23"/>
  <c r="A2391" i="23"/>
  <c r="AB2390" i="23"/>
  <c r="X2390" i="23"/>
  <c r="A2390" i="23"/>
  <c r="AB2389" i="23"/>
  <c r="X2389" i="23"/>
  <c r="A2389" i="23"/>
  <c r="AB2388" i="23"/>
  <c r="X2388" i="23"/>
  <c r="A2388" i="23"/>
  <c r="AB2387" i="23"/>
  <c r="X2387" i="23"/>
  <c r="A2387" i="23"/>
  <c r="AB2386" i="23"/>
  <c r="X2386" i="23"/>
  <c r="A2386" i="23"/>
  <c r="AB2385" i="23"/>
  <c r="X2385" i="23"/>
  <c r="A2385" i="23"/>
  <c r="AB2384" i="23"/>
  <c r="X2384" i="23"/>
  <c r="A2384" i="23"/>
  <c r="AB2383" i="23"/>
  <c r="X2383" i="23"/>
  <c r="A2383" i="23"/>
  <c r="AB2382" i="23"/>
  <c r="X2382" i="23"/>
  <c r="A2382" i="23"/>
  <c r="AB2381" i="23"/>
  <c r="X2381" i="23"/>
  <c r="A2381" i="23"/>
  <c r="AB2380" i="23"/>
  <c r="X2380" i="23"/>
  <c r="A2380" i="23"/>
  <c r="AB2379" i="23"/>
  <c r="X2379" i="23"/>
  <c r="A2379" i="23"/>
  <c r="AB2378" i="23"/>
  <c r="X2378" i="23"/>
  <c r="A2378" i="23"/>
  <c r="AB2377" i="23"/>
  <c r="X2377" i="23"/>
  <c r="A2377" i="23"/>
  <c r="AB2376" i="23"/>
  <c r="X2376" i="23"/>
  <c r="A2376" i="23"/>
  <c r="AB2375" i="23"/>
  <c r="X2375" i="23"/>
  <c r="A2375" i="23"/>
  <c r="AB2374" i="23"/>
  <c r="X2374" i="23"/>
  <c r="A2374" i="23"/>
  <c r="AB2373" i="23"/>
  <c r="X2373" i="23"/>
  <c r="A2373" i="23"/>
  <c r="AB2372" i="23"/>
  <c r="X2372" i="23"/>
  <c r="A2372" i="23"/>
  <c r="AB2371" i="23"/>
  <c r="X2371" i="23"/>
  <c r="A2371" i="23"/>
  <c r="AB2370" i="23"/>
  <c r="X2370" i="23"/>
  <c r="A2370" i="23"/>
  <c r="AB2369" i="23"/>
  <c r="X2369" i="23"/>
  <c r="A2369" i="23"/>
  <c r="AB2368" i="23"/>
  <c r="X2368" i="23"/>
  <c r="A2368" i="23"/>
  <c r="AB2367" i="23"/>
  <c r="X2367" i="23"/>
  <c r="A2367" i="23"/>
  <c r="AB2366" i="23"/>
  <c r="X2366" i="23"/>
  <c r="A2366" i="23"/>
  <c r="AB2365" i="23"/>
  <c r="X2365" i="23"/>
  <c r="A2365" i="23"/>
  <c r="AB2364" i="23"/>
  <c r="X2364" i="23"/>
  <c r="A2364" i="23"/>
  <c r="AB2363" i="23"/>
  <c r="X2363" i="23"/>
  <c r="A2363" i="23"/>
  <c r="AB2362" i="23"/>
  <c r="X2362" i="23"/>
  <c r="A2362" i="23"/>
  <c r="AB2361" i="23"/>
  <c r="X2361" i="23"/>
  <c r="A2361" i="23"/>
  <c r="AB2360" i="23"/>
  <c r="X2360" i="23"/>
  <c r="A2360" i="23"/>
  <c r="AB2359" i="23"/>
  <c r="X2359" i="23"/>
  <c r="A2359" i="23"/>
  <c r="AB2358" i="23"/>
  <c r="X2358" i="23"/>
  <c r="A2358" i="23"/>
  <c r="AB2357" i="23"/>
  <c r="X2357" i="23"/>
  <c r="A2357" i="23"/>
  <c r="AB2356" i="23"/>
  <c r="X2356" i="23"/>
  <c r="A2356" i="23"/>
  <c r="AB2355" i="23"/>
  <c r="X2355" i="23"/>
  <c r="A2355" i="23"/>
  <c r="AB2354" i="23"/>
  <c r="X2354" i="23"/>
  <c r="A2354" i="23"/>
  <c r="AB2353" i="23"/>
  <c r="X2353" i="23"/>
  <c r="A2353" i="23"/>
  <c r="AB2352" i="23"/>
  <c r="X2352" i="23"/>
  <c r="A2352" i="23"/>
  <c r="AB2351" i="23"/>
  <c r="X2351" i="23"/>
  <c r="A2351" i="23"/>
  <c r="AB2350" i="23"/>
  <c r="X2350" i="23"/>
  <c r="A2350" i="23"/>
  <c r="AB2349" i="23"/>
  <c r="X2349" i="23"/>
  <c r="A2349" i="23"/>
  <c r="AB2348" i="23"/>
  <c r="X2348" i="23"/>
  <c r="A2348" i="23"/>
  <c r="AB2347" i="23"/>
  <c r="X2347" i="23"/>
  <c r="A2347" i="23"/>
  <c r="AB2346" i="23"/>
  <c r="X2346" i="23"/>
  <c r="A2346" i="23"/>
  <c r="AB2345" i="23"/>
  <c r="X2345" i="23"/>
  <c r="A2345" i="23"/>
  <c r="AB2344" i="23"/>
  <c r="X2344" i="23"/>
  <c r="A2344" i="23"/>
  <c r="AB2343" i="23"/>
  <c r="X2343" i="23"/>
  <c r="A2343" i="23"/>
  <c r="AB2342" i="23"/>
  <c r="X2342" i="23"/>
  <c r="A2342" i="23"/>
  <c r="AB2341" i="23"/>
  <c r="X2341" i="23"/>
  <c r="A2341" i="23"/>
  <c r="AB2340" i="23"/>
  <c r="X2340" i="23"/>
  <c r="A2340" i="23"/>
  <c r="AB2339" i="23"/>
  <c r="X2339" i="23"/>
  <c r="A2339" i="23"/>
  <c r="AB2338" i="23"/>
  <c r="X2338" i="23"/>
  <c r="A2338" i="23"/>
  <c r="AB2337" i="23"/>
  <c r="X2337" i="23"/>
  <c r="A2337" i="23"/>
  <c r="AB2336" i="23"/>
  <c r="X2336" i="23"/>
  <c r="A2336" i="23"/>
  <c r="AB2335" i="23"/>
  <c r="X2335" i="23"/>
  <c r="A2335" i="23"/>
  <c r="AB2334" i="23"/>
  <c r="X2334" i="23"/>
  <c r="A2334" i="23"/>
  <c r="AB2333" i="23"/>
  <c r="X2333" i="23"/>
  <c r="A2333" i="23"/>
  <c r="AB2332" i="23"/>
  <c r="X2332" i="23"/>
  <c r="A2332" i="23"/>
  <c r="AB2331" i="23"/>
  <c r="X2331" i="23"/>
  <c r="A2331" i="23"/>
  <c r="AB2330" i="23"/>
  <c r="X2330" i="23"/>
  <c r="A2330" i="23"/>
  <c r="AB2329" i="23"/>
  <c r="X2329" i="23"/>
  <c r="A2329" i="23"/>
  <c r="AB2328" i="23"/>
  <c r="X2328" i="23"/>
  <c r="A2328" i="23"/>
  <c r="AB2327" i="23"/>
  <c r="X2327" i="23"/>
  <c r="A2327" i="23"/>
  <c r="AB2326" i="23"/>
  <c r="X2326" i="23"/>
  <c r="A2326" i="23"/>
  <c r="AB2325" i="23"/>
  <c r="X2325" i="23"/>
  <c r="A2325" i="23"/>
  <c r="AB2324" i="23"/>
  <c r="X2324" i="23"/>
  <c r="A2324" i="23"/>
  <c r="AB2323" i="23"/>
  <c r="X2323" i="23"/>
  <c r="A2323" i="23"/>
  <c r="AB2322" i="23"/>
  <c r="X2322" i="23"/>
  <c r="A2322" i="23"/>
  <c r="AB2321" i="23"/>
  <c r="X2321" i="23"/>
  <c r="A2321" i="23"/>
  <c r="AB2320" i="23"/>
  <c r="X2320" i="23"/>
  <c r="A2320" i="23"/>
  <c r="AB2319" i="23"/>
  <c r="X2319" i="23"/>
  <c r="A2319" i="23"/>
  <c r="AB2318" i="23"/>
  <c r="X2318" i="23"/>
  <c r="A2318" i="23"/>
  <c r="AB2317" i="23"/>
  <c r="X2317" i="23"/>
  <c r="A2317" i="23"/>
  <c r="AB2316" i="23"/>
  <c r="X2316" i="23"/>
  <c r="A2316" i="23"/>
  <c r="AB2315" i="23"/>
  <c r="X2315" i="23"/>
  <c r="A2315" i="23"/>
  <c r="AB2314" i="23"/>
  <c r="X2314" i="23"/>
  <c r="A2314" i="23"/>
  <c r="AB2313" i="23"/>
  <c r="X2313" i="23"/>
  <c r="A2313" i="23"/>
  <c r="AB2312" i="23"/>
  <c r="X2312" i="23"/>
  <c r="A2312" i="23"/>
  <c r="AB2311" i="23"/>
  <c r="X2311" i="23"/>
  <c r="A2311" i="23"/>
  <c r="AB2310" i="23"/>
  <c r="X2310" i="23"/>
  <c r="A2310" i="23"/>
  <c r="AB2309" i="23"/>
  <c r="X2309" i="23"/>
  <c r="A2309" i="23"/>
  <c r="AB2308" i="23"/>
  <c r="X2308" i="23"/>
  <c r="A2308" i="23"/>
  <c r="AB2307" i="23"/>
  <c r="X2307" i="23"/>
  <c r="A2307" i="23"/>
  <c r="AB2306" i="23"/>
  <c r="X2306" i="23"/>
  <c r="A2306" i="23"/>
  <c r="AB2305" i="23"/>
  <c r="X2305" i="23"/>
  <c r="A2305" i="23"/>
  <c r="AB2304" i="23"/>
  <c r="X2304" i="23"/>
  <c r="A2304" i="23"/>
  <c r="AB2303" i="23"/>
  <c r="X2303" i="23"/>
  <c r="A2303" i="23"/>
  <c r="AB2302" i="23"/>
  <c r="X2302" i="23"/>
  <c r="A2302" i="23"/>
  <c r="AB2301" i="23"/>
  <c r="X2301" i="23"/>
  <c r="A2301" i="23"/>
  <c r="AB2300" i="23"/>
  <c r="X2300" i="23"/>
  <c r="A2300" i="23"/>
  <c r="AB2299" i="23"/>
  <c r="X2299" i="23"/>
  <c r="A2299" i="23"/>
  <c r="AB2298" i="23"/>
  <c r="X2298" i="23"/>
  <c r="A2298" i="23"/>
  <c r="AB2297" i="23"/>
  <c r="X2297" i="23"/>
  <c r="A2297" i="23"/>
  <c r="AB2296" i="23"/>
  <c r="X2296" i="23"/>
  <c r="A2296" i="23"/>
  <c r="AB2295" i="23"/>
  <c r="X2295" i="23"/>
  <c r="A2295" i="23"/>
  <c r="AB2294" i="23"/>
  <c r="X2294" i="23"/>
  <c r="A2294" i="23"/>
  <c r="AB2293" i="23"/>
  <c r="X2293" i="23"/>
  <c r="A2293" i="23"/>
  <c r="AB2292" i="23"/>
  <c r="X2292" i="23"/>
  <c r="A2292" i="23"/>
  <c r="AB2291" i="23"/>
  <c r="X2291" i="23"/>
  <c r="A2291" i="23"/>
  <c r="AB2290" i="23"/>
  <c r="X2290" i="23"/>
  <c r="A2290" i="23"/>
  <c r="AB2289" i="23"/>
  <c r="X2289" i="23"/>
  <c r="A2289" i="23"/>
  <c r="AB2288" i="23"/>
  <c r="X2288" i="23"/>
  <c r="A2288" i="23"/>
  <c r="AB2287" i="23"/>
  <c r="X2287" i="23"/>
  <c r="A2287" i="23"/>
  <c r="AB2286" i="23"/>
  <c r="X2286" i="23"/>
  <c r="A2286" i="23"/>
  <c r="AB2285" i="23"/>
  <c r="X2285" i="23"/>
  <c r="A2285" i="23"/>
  <c r="AB2284" i="23"/>
  <c r="X2284" i="23"/>
  <c r="A2284" i="23"/>
  <c r="AB2283" i="23"/>
  <c r="X2283" i="23"/>
  <c r="A2283" i="23"/>
  <c r="AB2282" i="23"/>
  <c r="X2282" i="23"/>
  <c r="A2282" i="23"/>
  <c r="AB2281" i="23"/>
  <c r="X2281" i="23"/>
  <c r="A2281" i="23"/>
  <c r="AB2280" i="23"/>
  <c r="X2280" i="23"/>
  <c r="A2280" i="23"/>
  <c r="AB2279" i="23"/>
  <c r="X2279" i="23"/>
  <c r="A2279" i="23"/>
  <c r="AB2278" i="23"/>
  <c r="X2278" i="23"/>
  <c r="A2278" i="23"/>
  <c r="AB2277" i="23"/>
  <c r="X2277" i="23"/>
  <c r="A2277" i="23"/>
  <c r="AB2276" i="23"/>
  <c r="X2276" i="23"/>
  <c r="A2276" i="23"/>
  <c r="AB2275" i="23"/>
  <c r="X2275" i="23"/>
  <c r="A2275" i="23"/>
  <c r="AB2274" i="23"/>
  <c r="X2274" i="23"/>
  <c r="A2274" i="23"/>
  <c r="AB2273" i="23"/>
  <c r="X2273" i="23"/>
  <c r="A2273" i="23"/>
  <c r="AB2272" i="23"/>
  <c r="X2272" i="23"/>
  <c r="A2272" i="23"/>
  <c r="AB2271" i="23"/>
  <c r="X2271" i="23"/>
  <c r="A2271" i="23"/>
  <c r="AB2270" i="23"/>
  <c r="X2270" i="23"/>
  <c r="A2270" i="23"/>
  <c r="AB2269" i="23"/>
  <c r="X2269" i="23"/>
  <c r="A2269" i="23"/>
  <c r="AB2268" i="23"/>
  <c r="X2268" i="23"/>
  <c r="A2268" i="23"/>
  <c r="AB2267" i="23"/>
  <c r="X2267" i="23"/>
  <c r="A2267" i="23"/>
  <c r="AB2266" i="23"/>
  <c r="X2266" i="23"/>
  <c r="A2266" i="23"/>
  <c r="AB2265" i="23"/>
  <c r="X2265" i="23"/>
  <c r="A2265" i="23"/>
  <c r="AB2264" i="23"/>
  <c r="X2264" i="23"/>
  <c r="A2264" i="23"/>
  <c r="AB2263" i="23"/>
  <c r="X2263" i="23"/>
  <c r="A2263" i="23"/>
  <c r="AB2262" i="23"/>
  <c r="X2262" i="23"/>
  <c r="A2262" i="23"/>
  <c r="AB2261" i="23"/>
  <c r="X2261" i="23"/>
  <c r="A2261" i="23"/>
  <c r="AB2260" i="23"/>
  <c r="X2260" i="23"/>
  <c r="A2260" i="23"/>
  <c r="AB2259" i="23"/>
  <c r="X2259" i="23"/>
  <c r="A2259" i="23"/>
  <c r="AB2258" i="23"/>
  <c r="X2258" i="23"/>
  <c r="A2258" i="23"/>
  <c r="AB2257" i="23"/>
  <c r="X2257" i="23"/>
  <c r="A2257" i="23"/>
  <c r="AB2256" i="23"/>
  <c r="X2256" i="23"/>
  <c r="A2256" i="23"/>
  <c r="AB2255" i="23"/>
  <c r="X2255" i="23"/>
  <c r="A2255" i="23"/>
  <c r="AB2254" i="23"/>
  <c r="X2254" i="23"/>
  <c r="A2254" i="23"/>
  <c r="AB2253" i="23"/>
  <c r="X2253" i="23"/>
  <c r="A2253" i="23"/>
  <c r="AB2252" i="23"/>
  <c r="X2252" i="23"/>
  <c r="A2252" i="23"/>
  <c r="AB2251" i="23"/>
  <c r="X2251" i="23"/>
  <c r="A2251" i="23"/>
  <c r="AB2250" i="23"/>
  <c r="X2250" i="23"/>
  <c r="A2250" i="23"/>
  <c r="AB2249" i="23"/>
  <c r="X2249" i="23"/>
  <c r="A2249" i="23"/>
  <c r="AB2248" i="23"/>
  <c r="X2248" i="23"/>
  <c r="A2248" i="23"/>
  <c r="AB2247" i="23"/>
  <c r="X2247" i="23"/>
  <c r="A2247" i="23"/>
  <c r="AB2246" i="23"/>
  <c r="X2246" i="23"/>
  <c r="A2246" i="23"/>
  <c r="AB2245" i="23"/>
  <c r="X2245" i="23"/>
  <c r="A2245" i="23"/>
  <c r="AB2244" i="23"/>
  <c r="X2244" i="23"/>
  <c r="A2244" i="23"/>
  <c r="AB2243" i="23"/>
  <c r="X2243" i="23"/>
  <c r="A2243" i="23"/>
  <c r="AB2242" i="23"/>
  <c r="X2242" i="23"/>
  <c r="A2242" i="23"/>
  <c r="AB2241" i="23"/>
  <c r="X2241" i="23"/>
  <c r="A2241" i="23"/>
  <c r="AB2240" i="23"/>
  <c r="X2240" i="23"/>
  <c r="A2240" i="23"/>
  <c r="AB2239" i="23"/>
  <c r="X2239" i="23"/>
  <c r="A2239" i="23"/>
  <c r="AB2238" i="23"/>
  <c r="X2238" i="23"/>
  <c r="A2238" i="23"/>
  <c r="AB2237" i="23"/>
  <c r="X2237" i="23"/>
  <c r="A2237" i="23"/>
  <c r="AB2236" i="23"/>
  <c r="X2236" i="23"/>
  <c r="A2236" i="23"/>
  <c r="AB2235" i="23"/>
  <c r="X2235" i="23"/>
  <c r="A2235" i="23"/>
  <c r="AB2234" i="23"/>
  <c r="X2234" i="23"/>
  <c r="A2234" i="23"/>
  <c r="AB2233" i="23"/>
  <c r="X2233" i="23"/>
  <c r="A2233" i="23"/>
  <c r="AB2232" i="23"/>
  <c r="X2232" i="23"/>
  <c r="A2232" i="23"/>
  <c r="AB2231" i="23"/>
  <c r="X2231" i="23"/>
  <c r="A2231" i="23"/>
  <c r="AB2230" i="23"/>
  <c r="X2230" i="23"/>
  <c r="A2230" i="23"/>
  <c r="AB2229" i="23"/>
  <c r="X2229" i="23"/>
  <c r="A2229" i="23"/>
  <c r="AB2228" i="23"/>
  <c r="X2228" i="23"/>
  <c r="A2228" i="23"/>
  <c r="AB2227" i="23"/>
  <c r="X2227" i="23"/>
  <c r="A2227" i="23"/>
  <c r="AB2226" i="23"/>
  <c r="X2226" i="23"/>
  <c r="A2226" i="23"/>
  <c r="AB2225" i="23"/>
  <c r="X2225" i="23"/>
  <c r="A2225" i="23"/>
  <c r="AB2224" i="23"/>
  <c r="X2224" i="23"/>
  <c r="A2224" i="23"/>
  <c r="AB2223" i="23"/>
  <c r="X2223" i="23"/>
  <c r="A2223" i="23"/>
  <c r="AB2222" i="23"/>
  <c r="X2222" i="23"/>
  <c r="A2222" i="23"/>
  <c r="AB2221" i="23"/>
  <c r="X2221" i="23"/>
  <c r="A2221" i="23"/>
  <c r="AB2220" i="23"/>
  <c r="X2220" i="23"/>
  <c r="A2220" i="23"/>
  <c r="AB2219" i="23"/>
  <c r="X2219" i="23"/>
  <c r="A2219" i="23"/>
  <c r="AB2218" i="23"/>
  <c r="X2218" i="23"/>
  <c r="A2218" i="23"/>
  <c r="AB2217" i="23"/>
  <c r="X2217" i="23"/>
  <c r="A2217" i="23"/>
  <c r="AB2216" i="23"/>
  <c r="X2216" i="23"/>
  <c r="A2216" i="23"/>
  <c r="AB2215" i="23"/>
  <c r="X2215" i="23"/>
  <c r="A2215" i="23"/>
  <c r="AB2214" i="23"/>
  <c r="X2214" i="23"/>
  <c r="A2214" i="23"/>
  <c r="AB2213" i="23"/>
  <c r="X2213" i="23"/>
  <c r="A2213" i="23"/>
  <c r="AB2212" i="23"/>
  <c r="X2212" i="23"/>
  <c r="A2212" i="23"/>
  <c r="AB2211" i="23"/>
  <c r="X2211" i="23"/>
  <c r="A2211" i="23"/>
  <c r="AB2210" i="23"/>
  <c r="X2210" i="23"/>
  <c r="A2210" i="23"/>
  <c r="AB2209" i="23"/>
  <c r="X2209" i="23"/>
  <c r="A2209" i="23"/>
  <c r="AB2208" i="23"/>
  <c r="X2208" i="23"/>
  <c r="A2208" i="23"/>
  <c r="AB2207" i="23"/>
  <c r="X2207" i="23"/>
  <c r="A2207" i="23"/>
  <c r="AB2206" i="23"/>
  <c r="X2206" i="23"/>
  <c r="A2206" i="23"/>
  <c r="AB2205" i="23"/>
  <c r="X2205" i="23"/>
  <c r="A2205" i="23"/>
  <c r="AB2204" i="23"/>
  <c r="X2204" i="23"/>
  <c r="A2204" i="23"/>
  <c r="AB2203" i="23"/>
  <c r="X2203" i="23"/>
  <c r="A2203" i="23"/>
  <c r="AB2202" i="23"/>
  <c r="X2202" i="23"/>
  <c r="A2202" i="23"/>
  <c r="AB2201" i="23"/>
  <c r="X2201" i="23"/>
  <c r="A2201" i="23"/>
  <c r="AB2200" i="23"/>
  <c r="X2200" i="23"/>
  <c r="A2200" i="23"/>
  <c r="AB2199" i="23"/>
  <c r="X2199" i="23"/>
  <c r="A2199" i="23"/>
  <c r="AB2198" i="23"/>
  <c r="X2198" i="23"/>
  <c r="A2198" i="23"/>
  <c r="AB2197" i="23"/>
  <c r="X2197" i="23"/>
  <c r="A2197" i="23"/>
  <c r="AB2196" i="23"/>
  <c r="X2196" i="23"/>
  <c r="A2196" i="23"/>
  <c r="AB2195" i="23"/>
  <c r="X2195" i="23"/>
  <c r="A2195" i="23"/>
  <c r="AB2194" i="23"/>
  <c r="X2194" i="23"/>
  <c r="A2194" i="23"/>
  <c r="AB2193" i="23"/>
  <c r="X2193" i="23"/>
  <c r="A2193" i="23"/>
  <c r="AB2192" i="23"/>
  <c r="X2192" i="23"/>
  <c r="A2192" i="23"/>
  <c r="AB2191" i="23"/>
  <c r="X2191" i="23"/>
  <c r="A2191" i="23"/>
  <c r="AB2190" i="23"/>
  <c r="X2190" i="23"/>
  <c r="A2190" i="23"/>
  <c r="AB2189" i="23"/>
  <c r="X2189" i="23"/>
  <c r="A2189" i="23"/>
  <c r="AB2188" i="23"/>
  <c r="X2188" i="23"/>
  <c r="A2188" i="23"/>
  <c r="AB2187" i="23"/>
  <c r="X2187" i="23"/>
  <c r="A2187" i="23"/>
  <c r="AB2186" i="23"/>
  <c r="X2186" i="23"/>
  <c r="A2186" i="23"/>
  <c r="AB2185" i="23"/>
  <c r="X2185" i="23"/>
  <c r="A2185" i="23"/>
  <c r="AB2184" i="23"/>
  <c r="X2184" i="23"/>
  <c r="A2184" i="23"/>
  <c r="AB2183" i="23"/>
  <c r="X2183" i="23"/>
  <c r="A2183" i="23"/>
  <c r="AB2182" i="23"/>
  <c r="X2182" i="23"/>
  <c r="A2182" i="23"/>
  <c r="AB2181" i="23"/>
  <c r="X2181" i="23"/>
  <c r="A2181" i="23"/>
  <c r="AB2180" i="23"/>
  <c r="X2180" i="23"/>
  <c r="A2180" i="23"/>
  <c r="AB2179" i="23"/>
  <c r="X2179" i="23"/>
  <c r="A2179" i="23"/>
  <c r="AB2178" i="23"/>
  <c r="X2178" i="23"/>
  <c r="A2178" i="23"/>
  <c r="AB2177" i="23"/>
  <c r="X2177" i="23"/>
  <c r="A2177" i="23"/>
  <c r="AB2176" i="23"/>
  <c r="X2176" i="23"/>
  <c r="A2176" i="23"/>
  <c r="AB2175" i="23"/>
  <c r="X2175" i="23"/>
  <c r="A2175" i="23"/>
  <c r="AB2174" i="23"/>
  <c r="X2174" i="23"/>
  <c r="A2174" i="23"/>
  <c r="AB2173" i="23"/>
  <c r="X2173" i="23"/>
  <c r="A2173" i="23"/>
  <c r="AB2172" i="23"/>
  <c r="X2172" i="23"/>
  <c r="A2172" i="23"/>
  <c r="AB2171" i="23"/>
  <c r="X2171" i="23"/>
  <c r="A2171" i="23"/>
  <c r="AB2170" i="23"/>
  <c r="X2170" i="23"/>
  <c r="A2170" i="23"/>
  <c r="AB2169" i="23"/>
  <c r="X2169" i="23"/>
  <c r="A2169" i="23"/>
  <c r="AB2168" i="23"/>
  <c r="X2168" i="23"/>
  <c r="A2168" i="23"/>
  <c r="AB2167" i="23"/>
  <c r="X2167" i="23"/>
  <c r="A2167" i="23"/>
  <c r="AB2166" i="23"/>
  <c r="X2166" i="23"/>
  <c r="A2166" i="23"/>
  <c r="AB2165" i="23"/>
  <c r="X2165" i="23"/>
  <c r="A2165" i="23"/>
  <c r="AB2164" i="23"/>
  <c r="X2164" i="23"/>
  <c r="A2164" i="23"/>
  <c r="AB2163" i="23"/>
  <c r="X2163" i="23"/>
  <c r="A2163" i="23"/>
  <c r="AB2162" i="23"/>
  <c r="X2162" i="23"/>
  <c r="A2162" i="23"/>
  <c r="AB2161" i="23"/>
  <c r="X2161" i="23"/>
  <c r="A2161" i="23"/>
  <c r="AB2160" i="23"/>
  <c r="X2160" i="23"/>
  <c r="A2160" i="23"/>
  <c r="AB2159" i="23"/>
  <c r="X2159" i="23"/>
  <c r="A2159" i="23"/>
  <c r="AB2158" i="23"/>
  <c r="X2158" i="23"/>
  <c r="A2158" i="23"/>
  <c r="AB2157" i="23"/>
  <c r="X2157" i="23"/>
  <c r="A2157" i="23"/>
  <c r="AB2156" i="23"/>
  <c r="X2156" i="23"/>
  <c r="A2156" i="23"/>
  <c r="AB2155" i="23"/>
  <c r="X2155" i="23"/>
  <c r="A2155" i="23"/>
  <c r="AB2154" i="23"/>
  <c r="X2154" i="23"/>
  <c r="A2154" i="23"/>
  <c r="AB2153" i="23"/>
  <c r="X2153" i="23"/>
  <c r="A2153" i="23"/>
  <c r="AB2152" i="23"/>
  <c r="X2152" i="23"/>
  <c r="A2152" i="23"/>
  <c r="AB2151" i="23"/>
  <c r="X2151" i="23"/>
  <c r="A2151" i="23"/>
  <c r="AB2150" i="23"/>
  <c r="X2150" i="23"/>
  <c r="A2150" i="23"/>
  <c r="AB2149" i="23"/>
  <c r="X2149" i="23"/>
  <c r="A2149" i="23"/>
  <c r="AB2148" i="23"/>
  <c r="X2148" i="23"/>
  <c r="A2148" i="23"/>
  <c r="AB2147" i="23"/>
  <c r="X2147" i="23"/>
  <c r="A2147" i="23"/>
  <c r="AB2146" i="23"/>
  <c r="X2146" i="23"/>
  <c r="A2146" i="23"/>
  <c r="AB2145" i="23"/>
  <c r="X2145" i="23"/>
  <c r="A2145" i="23"/>
  <c r="AB2144" i="23"/>
  <c r="X2144" i="23"/>
  <c r="A2144" i="23"/>
  <c r="AB2143" i="23"/>
  <c r="X2143" i="23"/>
  <c r="A2143" i="23"/>
  <c r="AB2142" i="23"/>
  <c r="X2142" i="23"/>
  <c r="A2142" i="23"/>
  <c r="AB2141" i="23"/>
  <c r="X2141" i="23"/>
  <c r="A2141" i="23"/>
  <c r="AB2140" i="23"/>
  <c r="X2140" i="23"/>
  <c r="A2140" i="23"/>
  <c r="AB2139" i="23"/>
  <c r="X2139" i="23"/>
  <c r="A2139" i="23"/>
  <c r="AB2138" i="23"/>
  <c r="X2138" i="23"/>
  <c r="A2138" i="23"/>
  <c r="AB2137" i="23"/>
  <c r="X2137" i="23"/>
  <c r="A2137" i="23"/>
  <c r="AB2136" i="23"/>
  <c r="X2136" i="23"/>
  <c r="A2136" i="23"/>
  <c r="AB2135" i="23"/>
  <c r="X2135" i="23"/>
  <c r="A2135" i="23"/>
  <c r="AB2134" i="23"/>
  <c r="X2134" i="23"/>
  <c r="A2134" i="23"/>
  <c r="AB2133" i="23"/>
  <c r="X2133" i="23"/>
  <c r="A2133" i="23"/>
  <c r="AB2132" i="23"/>
  <c r="X2132" i="23"/>
  <c r="A2132" i="23"/>
  <c r="AB2131" i="23"/>
  <c r="X2131" i="23"/>
  <c r="A2131" i="23"/>
  <c r="AB2130" i="23"/>
  <c r="X2130" i="23"/>
  <c r="A2130" i="23"/>
  <c r="AB2129" i="23"/>
  <c r="X2129" i="23"/>
  <c r="A2129" i="23"/>
  <c r="AB2128" i="23"/>
  <c r="X2128" i="23"/>
  <c r="A2128" i="23"/>
  <c r="AB2127" i="23"/>
  <c r="X2127" i="23"/>
  <c r="A2127" i="23"/>
  <c r="AB2126" i="23"/>
  <c r="X2126" i="23"/>
  <c r="A2126" i="23"/>
  <c r="AB2125" i="23"/>
  <c r="X2125" i="23"/>
  <c r="A2125" i="23"/>
  <c r="AB2124" i="23"/>
  <c r="X2124" i="23"/>
  <c r="A2124" i="23"/>
  <c r="AB2123" i="23"/>
  <c r="X2123" i="23"/>
  <c r="A2123" i="23"/>
  <c r="AB2122" i="23"/>
  <c r="X2122" i="23"/>
  <c r="A2122" i="23"/>
  <c r="AB2121" i="23"/>
  <c r="X2121" i="23"/>
  <c r="A2121" i="23"/>
  <c r="AB2120" i="23"/>
  <c r="X2120" i="23"/>
  <c r="A2120" i="23"/>
  <c r="AB2119" i="23"/>
  <c r="X2119" i="23"/>
  <c r="A2119" i="23"/>
  <c r="AB2118" i="23"/>
  <c r="X2118" i="23"/>
  <c r="A2118" i="23"/>
  <c r="AB2117" i="23"/>
  <c r="X2117" i="23"/>
  <c r="A2117" i="23"/>
  <c r="AB2116" i="23"/>
  <c r="X2116" i="23"/>
  <c r="A2116" i="23"/>
  <c r="AB2115" i="23"/>
  <c r="X2115" i="23"/>
  <c r="A2115" i="23"/>
  <c r="AB2114" i="23"/>
  <c r="X2114" i="23"/>
  <c r="A2114" i="23"/>
  <c r="AB2113" i="23"/>
  <c r="X2113" i="23"/>
  <c r="A2113" i="23"/>
  <c r="AB2112" i="23"/>
  <c r="X2112" i="23"/>
  <c r="A2112" i="23"/>
  <c r="AB2111" i="23"/>
  <c r="X2111" i="23"/>
  <c r="A2111" i="23"/>
  <c r="AB2110" i="23"/>
  <c r="X2110" i="23"/>
  <c r="A2110" i="23"/>
  <c r="AB2109" i="23"/>
  <c r="X2109" i="23"/>
  <c r="A2109" i="23"/>
  <c r="AB2108" i="23"/>
  <c r="X2108" i="23"/>
  <c r="A2108" i="23"/>
  <c r="AB2107" i="23"/>
  <c r="X2107" i="23"/>
  <c r="A2107" i="23"/>
  <c r="AB2106" i="23"/>
  <c r="X2106" i="23"/>
  <c r="A2106" i="23"/>
  <c r="AB2105" i="23"/>
  <c r="X2105" i="23"/>
  <c r="A2105" i="23"/>
  <c r="AB2104" i="23"/>
  <c r="X2104" i="23"/>
  <c r="A2104" i="23"/>
  <c r="AB2103" i="23"/>
  <c r="X2103" i="23"/>
  <c r="A2103" i="23"/>
  <c r="AB2102" i="23"/>
  <c r="X2102" i="23"/>
  <c r="A2102" i="23"/>
  <c r="AB2101" i="23"/>
  <c r="X2101" i="23"/>
  <c r="A2101" i="23"/>
  <c r="AB2100" i="23"/>
  <c r="X2100" i="23"/>
  <c r="A2100" i="23"/>
  <c r="AB2099" i="23"/>
  <c r="X2099" i="23"/>
  <c r="A2099" i="23"/>
  <c r="AB2098" i="23"/>
  <c r="X2098" i="23"/>
  <c r="A2098" i="23"/>
  <c r="AB2097" i="23"/>
  <c r="X2097" i="23"/>
  <c r="A2097" i="23"/>
  <c r="AB2096" i="23"/>
  <c r="X2096" i="23"/>
  <c r="A2096" i="23"/>
  <c r="AB2095" i="23"/>
  <c r="X2095" i="23"/>
  <c r="A2095" i="23"/>
  <c r="AB2094" i="23"/>
  <c r="X2094" i="23"/>
  <c r="A2094" i="23"/>
  <c r="AB2093" i="23"/>
  <c r="X2093" i="23"/>
  <c r="A2093" i="23"/>
  <c r="AB2092" i="23"/>
  <c r="X2092" i="23"/>
  <c r="A2092" i="23"/>
  <c r="AB2091" i="23"/>
  <c r="X2091" i="23"/>
  <c r="A2091" i="23"/>
  <c r="AB2090" i="23"/>
  <c r="X2090" i="23"/>
  <c r="A2090" i="23"/>
  <c r="AB2089" i="23"/>
  <c r="X2089" i="23"/>
  <c r="A2089" i="23"/>
  <c r="AB2088" i="23"/>
  <c r="X2088" i="23"/>
  <c r="A2088" i="23"/>
  <c r="AB2087" i="23"/>
  <c r="X2087" i="23"/>
  <c r="A2087" i="23"/>
  <c r="AB2086" i="23"/>
  <c r="X2086" i="23"/>
  <c r="A2086" i="23"/>
  <c r="AB2085" i="23"/>
  <c r="X2085" i="23"/>
  <c r="A2085" i="23"/>
  <c r="AB2084" i="23"/>
  <c r="X2084" i="23"/>
  <c r="A2084" i="23"/>
  <c r="AB2083" i="23"/>
  <c r="X2083" i="23"/>
  <c r="A2083" i="23"/>
  <c r="AB2082" i="23"/>
  <c r="X2082" i="23"/>
  <c r="A2082" i="23"/>
  <c r="AB2081" i="23"/>
  <c r="X2081" i="23"/>
  <c r="A2081" i="23"/>
  <c r="AB2080" i="23"/>
  <c r="X2080" i="23"/>
  <c r="A2080" i="23"/>
  <c r="AB2079" i="23"/>
  <c r="X2079" i="23"/>
  <c r="A2079" i="23"/>
  <c r="AB2078" i="23"/>
  <c r="X2078" i="23"/>
  <c r="A2078" i="23"/>
  <c r="AB2077" i="23"/>
  <c r="X2077" i="23"/>
  <c r="A2077" i="23"/>
  <c r="AB2076" i="23"/>
  <c r="X2076" i="23"/>
  <c r="A2076" i="23"/>
  <c r="AB2075" i="23"/>
  <c r="X2075" i="23"/>
  <c r="A2075" i="23"/>
  <c r="AB2074" i="23"/>
  <c r="X2074" i="23"/>
  <c r="A2074" i="23"/>
  <c r="AB2073" i="23"/>
  <c r="X2073" i="23"/>
  <c r="A2073" i="23"/>
  <c r="AB2072" i="23"/>
  <c r="X2072" i="23"/>
  <c r="A2072" i="23"/>
  <c r="AB2071" i="23"/>
  <c r="X2071" i="23"/>
  <c r="A2071" i="23"/>
  <c r="AB2070" i="23"/>
  <c r="X2070" i="23"/>
  <c r="A2070" i="23"/>
  <c r="AB2069" i="23"/>
  <c r="X2069" i="23"/>
  <c r="A2069" i="23"/>
  <c r="AB2068" i="23"/>
  <c r="X2068" i="23"/>
  <c r="A2068" i="23"/>
  <c r="AB2067" i="23"/>
  <c r="X2067" i="23"/>
  <c r="A2067" i="23"/>
  <c r="AB2066" i="23"/>
  <c r="X2066" i="23"/>
  <c r="A2066" i="23"/>
  <c r="AB2065" i="23"/>
  <c r="X2065" i="23"/>
  <c r="A2065" i="23"/>
  <c r="AB2064" i="23"/>
  <c r="X2064" i="23"/>
  <c r="A2064" i="23"/>
  <c r="AB2063" i="23"/>
  <c r="X2063" i="23"/>
  <c r="A2063" i="23"/>
  <c r="AB2062" i="23"/>
  <c r="X2062" i="23"/>
  <c r="A2062" i="23"/>
  <c r="AB2061" i="23"/>
  <c r="X2061" i="23"/>
  <c r="A2061" i="23"/>
  <c r="AB2060" i="23"/>
  <c r="X2060" i="23"/>
  <c r="A2060" i="23"/>
  <c r="AB2059" i="23"/>
  <c r="X2059" i="23"/>
  <c r="A2059" i="23"/>
  <c r="AB2058" i="23"/>
  <c r="X2058" i="23"/>
  <c r="A2058" i="23"/>
  <c r="AB2057" i="23"/>
  <c r="X2057" i="23"/>
  <c r="A2057" i="23"/>
  <c r="AB2056" i="23"/>
  <c r="X2056" i="23"/>
  <c r="A2056" i="23"/>
  <c r="AB2055" i="23"/>
  <c r="X2055" i="23"/>
  <c r="A2055" i="23"/>
  <c r="AB2054" i="23"/>
  <c r="X2054" i="23"/>
  <c r="A2054" i="23"/>
  <c r="AB2053" i="23"/>
  <c r="X2053" i="23"/>
  <c r="A2053" i="23"/>
  <c r="AB2052" i="23"/>
  <c r="X2052" i="23"/>
  <c r="A2052" i="23"/>
  <c r="AB2051" i="23"/>
  <c r="X2051" i="23"/>
  <c r="A2051" i="23"/>
  <c r="AB2050" i="23"/>
  <c r="X2050" i="23"/>
  <c r="A2050" i="23"/>
  <c r="AB2049" i="23"/>
  <c r="X2049" i="23"/>
  <c r="A2049" i="23"/>
  <c r="AB2048" i="23"/>
  <c r="X2048" i="23"/>
  <c r="A2048" i="23"/>
  <c r="AB2047" i="23"/>
  <c r="X2047" i="23"/>
  <c r="A2047" i="23"/>
  <c r="AB2046" i="23"/>
  <c r="X2046" i="23"/>
  <c r="A2046" i="23"/>
  <c r="AB2045" i="23"/>
  <c r="X2045" i="23"/>
  <c r="A2045" i="23"/>
  <c r="AB2044" i="23"/>
  <c r="X2044" i="23"/>
  <c r="A2044" i="23"/>
  <c r="AB2043" i="23"/>
  <c r="X2043" i="23"/>
  <c r="A2043" i="23"/>
  <c r="AB2042" i="23"/>
  <c r="X2042" i="23"/>
  <c r="A2042" i="23"/>
  <c r="AB2041" i="23"/>
  <c r="X2041" i="23"/>
  <c r="A2041" i="23"/>
  <c r="AB2040" i="23"/>
  <c r="X2040" i="23"/>
  <c r="A2040" i="23"/>
  <c r="AB2039" i="23"/>
  <c r="X2039" i="23"/>
  <c r="A2039" i="23"/>
  <c r="AB2038" i="23"/>
  <c r="X2038" i="23"/>
  <c r="A2038" i="23"/>
  <c r="AB2037" i="23"/>
  <c r="X2037" i="23"/>
  <c r="A2037" i="23"/>
  <c r="AB2036" i="23"/>
  <c r="X2036" i="23"/>
  <c r="A2036" i="23"/>
  <c r="AB2035" i="23"/>
  <c r="X2035" i="23"/>
  <c r="A2035" i="23"/>
  <c r="AB2034" i="23"/>
  <c r="X2034" i="23"/>
  <c r="A2034" i="23"/>
  <c r="AB2033" i="23"/>
  <c r="X2033" i="23"/>
  <c r="A2033" i="23"/>
  <c r="AB2032" i="23"/>
  <c r="X2032" i="23"/>
  <c r="A2032" i="23"/>
  <c r="AB2031" i="23"/>
  <c r="X2031" i="23"/>
  <c r="A2031" i="23"/>
  <c r="AB2030" i="23"/>
  <c r="X2030" i="23"/>
  <c r="A2030" i="23"/>
  <c r="AB2029" i="23"/>
  <c r="X2029" i="23"/>
  <c r="A2029" i="23"/>
  <c r="AB2028" i="23"/>
  <c r="X2028" i="23"/>
  <c r="A2028" i="23"/>
  <c r="AB2027" i="23"/>
  <c r="X2027" i="23"/>
  <c r="A2027" i="23"/>
  <c r="AB2026" i="23"/>
  <c r="X2026" i="23"/>
  <c r="A2026" i="23"/>
  <c r="AB2025" i="23"/>
  <c r="X2025" i="23"/>
  <c r="A2025" i="23"/>
  <c r="AB2024" i="23"/>
  <c r="X2024" i="23"/>
  <c r="A2024" i="23"/>
  <c r="AB2023" i="23"/>
  <c r="X2023" i="23"/>
  <c r="A2023" i="23"/>
  <c r="AB2022" i="23"/>
  <c r="X2022" i="23"/>
  <c r="A2022" i="23"/>
  <c r="AB2021" i="23"/>
  <c r="X2021" i="23"/>
  <c r="A2021" i="23"/>
  <c r="AB2020" i="23"/>
  <c r="X2020" i="23"/>
  <c r="A2020" i="23"/>
  <c r="AB2019" i="23"/>
  <c r="X2019" i="23"/>
  <c r="A2019" i="23"/>
  <c r="AB2018" i="23"/>
  <c r="X2018" i="23"/>
  <c r="A2018" i="23"/>
  <c r="AB2017" i="23"/>
  <c r="X2017" i="23"/>
  <c r="A2017" i="23"/>
  <c r="AB2016" i="23"/>
  <c r="X2016" i="23"/>
  <c r="A2016" i="23"/>
  <c r="AB2015" i="23"/>
  <c r="X2015" i="23"/>
  <c r="A2015" i="23"/>
  <c r="AB2014" i="23"/>
  <c r="X2014" i="23"/>
  <c r="A2014" i="23"/>
  <c r="AB2013" i="23"/>
  <c r="X2013" i="23"/>
  <c r="A2013" i="23"/>
  <c r="AB2012" i="23"/>
  <c r="X2012" i="23"/>
  <c r="A2012" i="23"/>
  <c r="AB2011" i="23"/>
  <c r="X2011" i="23"/>
  <c r="A2011" i="23"/>
  <c r="AB2010" i="23"/>
  <c r="X2010" i="23"/>
  <c r="A2010" i="23"/>
  <c r="AB2009" i="23"/>
  <c r="X2009" i="23"/>
  <c r="A2009" i="23"/>
  <c r="AB2008" i="23"/>
  <c r="X2008" i="23"/>
  <c r="A2008" i="23"/>
  <c r="AB2007" i="23"/>
  <c r="X2007" i="23"/>
  <c r="A2007" i="23"/>
  <c r="AB2006" i="23"/>
  <c r="X2006" i="23"/>
  <c r="A2006" i="23"/>
  <c r="AB2005" i="23"/>
  <c r="X2005" i="23"/>
  <c r="A2005" i="23"/>
  <c r="AB2004" i="23"/>
  <c r="X2004" i="23"/>
  <c r="A2004" i="23"/>
  <c r="AB2003" i="23"/>
  <c r="X2003" i="23"/>
  <c r="A2003" i="23"/>
  <c r="AB2002" i="23"/>
  <c r="X2002" i="23"/>
  <c r="A2002" i="23"/>
  <c r="AB2001" i="23"/>
  <c r="X2001" i="23"/>
  <c r="A2001" i="23"/>
  <c r="AB2000" i="23"/>
  <c r="X2000" i="23"/>
  <c r="A2000" i="23"/>
  <c r="AB1999" i="23"/>
  <c r="X1999" i="23"/>
  <c r="A1999" i="23"/>
  <c r="AB1998" i="23"/>
  <c r="X1998" i="23"/>
  <c r="A1998" i="23"/>
  <c r="AB1997" i="23"/>
  <c r="X1997" i="23"/>
  <c r="A1997" i="23"/>
  <c r="AB1996" i="23"/>
  <c r="X1996" i="23"/>
  <c r="A1996" i="23"/>
  <c r="AB1995" i="23"/>
  <c r="X1995" i="23"/>
  <c r="A1995" i="23"/>
  <c r="AB1994" i="23"/>
  <c r="X1994" i="23"/>
  <c r="A1994" i="23"/>
  <c r="AB1993" i="23"/>
  <c r="X1993" i="23"/>
  <c r="A1993" i="23"/>
  <c r="AB1992" i="23"/>
  <c r="X1992" i="23"/>
  <c r="A1992" i="23"/>
  <c r="AB1991" i="23"/>
  <c r="X1991" i="23"/>
  <c r="A1991" i="23"/>
  <c r="AB1990" i="23"/>
  <c r="X1990" i="23"/>
  <c r="A1990" i="23"/>
  <c r="AB1989" i="23"/>
  <c r="X1989" i="23"/>
  <c r="A1989" i="23"/>
  <c r="AB1988" i="23"/>
  <c r="X1988" i="23"/>
  <c r="A1988" i="23"/>
  <c r="AB1987" i="23"/>
  <c r="X1987" i="23"/>
  <c r="A1987" i="23"/>
  <c r="AB1986" i="23"/>
  <c r="X1986" i="23"/>
  <c r="A1986" i="23"/>
  <c r="AB1985" i="23"/>
  <c r="X1985" i="23"/>
  <c r="A1985" i="23"/>
  <c r="AB1984" i="23"/>
  <c r="X1984" i="23"/>
  <c r="A1984" i="23"/>
  <c r="AB1983" i="23"/>
  <c r="X1983" i="23"/>
  <c r="A1983" i="23"/>
  <c r="AB1982" i="23"/>
  <c r="X1982" i="23"/>
  <c r="A1982" i="23"/>
  <c r="AB1981" i="23"/>
  <c r="X1981" i="23"/>
  <c r="A1981" i="23"/>
  <c r="AB1980" i="23"/>
  <c r="X1980" i="23"/>
  <c r="A1980" i="23"/>
  <c r="AB1979" i="23"/>
  <c r="X1979" i="23"/>
  <c r="A1979" i="23"/>
  <c r="AB1978" i="23"/>
  <c r="X1978" i="23"/>
  <c r="A1978" i="23"/>
  <c r="AB1977" i="23"/>
  <c r="X1977" i="23"/>
  <c r="A1977" i="23"/>
  <c r="AB1976" i="23"/>
  <c r="X1976" i="23"/>
  <c r="A1976" i="23"/>
  <c r="AB1975" i="23"/>
  <c r="X1975" i="23"/>
  <c r="A1975" i="23"/>
  <c r="AB1974" i="23"/>
  <c r="X1974" i="23"/>
  <c r="A1974" i="23"/>
  <c r="AB1973" i="23"/>
  <c r="X1973" i="23"/>
  <c r="A1973" i="23"/>
  <c r="AB1972" i="23"/>
  <c r="X1972" i="23"/>
  <c r="A1972" i="23"/>
  <c r="AB1971" i="23"/>
  <c r="X1971" i="23"/>
  <c r="A1971" i="23"/>
  <c r="AB1970" i="23"/>
  <c r="X1970" i="23"/>
  <c r="A1970" i="23"/>
  <c r="AB1969" i="23"/>
  <c r="X1969" i="23"/>
  <c r="A1969" i="23"/>
  <c r="AB1968" i="23"/>
  <c r="X1968" i="23"/>
  <c r="A1968" i="23"/>
  <c r="AB1967" i="23"/>
  <c r="X1967" i="23"/>
  <c r="A1967" i="23"/>
  <c r="AB1966" i="23"/>
  <c r="X1966" i="23"/>
  <c r="A1966" i="23"/>
  <c r="AB1965" i="23"/>
  <c r="X1965" i="23"/>
  <c r="A1965" i="23"/>
  <c r="AB1964" i="23"/>
  <c r="X1964" i="23"/>
  <c r="A1964" i="23"/>
  <c r="AB1963" i="23"/>
  <c r="X1963" i="23"/>
  <c r="A1963" i="23"/>
  <c r="AB1962" i="23"/>
  <c r="X1962" i="23"/>
  <c r="A1962" i="23"/>
  <c r="AB1961" i="23"/>
  <c r="X1961" i="23"/>
  <c r="A1961" i="23"/>
  <c r="AB1960" i="23"/>
  <c r="X1960" i="23"/>
  <c r="A1960" i="23"/>
  <c r="AB1959" i="23"/>
  <c r="X1959" i="23"/>
  <c r="A1959" i="23"/>
  <c r="AB1958" i="23"/>
  <c r="X1958" i="23"/>
  <c r="A1958" i="23"/>
  <c r="AB1957" i="23"/>
  <c r="X1957" i="23"/>
  <c r="A1957" i="23"/>
  <c r="AB1956" i="23"/>
  <c r="X1956" i="23"/>
  <c r="A1956" i="23"/>
  <c r="AB1955" i="23"/>
  <c r="X1955" i="23"/>
  <c r="A1955" i="23"/>
  <c r="AB1954" i="23"/>
  <c r="X1954" i="23"/>
  <c r="A1954" i="23"/>
  <c r="AB1953" i="23"/>
  <c r="X1953" i="23"/>
  <c r="A1953" i="23"/>
  <c r="AB1952" i="23"/>
  <c r="X1952" i="23"/>
  <c r="A1952" i="23"/>
  <c r="AB1951" i="23"/>
  <c r="X1951" i="23"/>
  <c r="A1951" i="23"/>
  <c r="AB1950" i="23"/>
  <c r="X1950" i="23"/>
  <c r="A1950" i="23"/>
  <c r="AB1949" i="23"/>
  <c r="X1949" i="23"/>
  <c r="A1949" i="23"/>
  <c r="AB1948" i="23"/>
  <c r="X1948" i="23"/>
  <c r="A1948" i="23"/>
  <c r="AB1947" i="23"/>
  <c r="X1947" i="23"/>
  <c r="A1947" i="23"/>
  <c r="AB1946" i="23"/>
  <c r="X1946" i="23"/>
  <c r="A1946" i="23"/>
  <c r="AB1945" i="23"/>
  <c r="X1945" i="23"/>
  <c r="A1945" i="23"/>
  <c r="AB1944" i="23"/>
  <c r="X1944" i="23"/>
  <c r="A1944" i="23"/>
  <c r="AB1943" i="23"/>
  <c r="X1943" i="23"/>
  <c r="A1943" i="23"/>
  <c r="AB1942" i="23"/>
  <c r="X1942" i="23"/>
  <c r="A1942" i="23"/>
  <c r="AB1941" i="23"/>
  <c r="X1941" i="23"/>
  <c r="A1941" i="23"/>
  <c r="AB1940" i="23"/>
  <c r="X1940" i="23"/>
  <c r="A1940" i="23"/>
  <c r="AB1939" i="23"/>
  <c r="X1939" i="23"/>
  <c r="A1939" i="23"/>
  <c r="AB1938" i="23"/>
  <c r="X1938" i="23"/>
  <c r="A1938" i="23"/>
  <c r="AB1937" i="23"/>
  <c r="X1937" i="23"/>
  <c r="A1937" i="23"/>
  <c r="AB1936" i="23"/>
  <c r="X1936" i="23"/>
  <c r="A1936" i="23"/>
  <c r="AB1935" i="23"/>
  <c r="X1935" i="23"/>
  <c r="A1935" i="23"/>
  <c r="AB1934" i="23"/>
  <c r="X1934" i="23"/>
  <c r="A1934" i="23"/>
  <c r="AB1933" i="23"/>
  <c r="X1933" i="23"/>
  <c r="A1933" i="23"/>
  <c r="AB1932" i="23"/>
  <c r="X1932" i="23"/>
  <c r="A1932" i="23"/>
  <c r="AB1931" i="23"/>
  <c r="X1931" i="23"/>
  <c r="A1931" i="23"/>
  <c r="AB1930" i="23"/>
  <c r="X1930" i="23"/>
  <c r="A1930" i="23"/>
  <c r="AB1929" i="23"/>
  <c r="X1929" i="23"/>
  <c r="A1929" i="23"/>
  <c r="AB1928" i="23"/>
  <c r="X1928" i="23"/>
  <c r="A1928" i="23"/>
  <c r="AB1927" i="23"/>
  <c r="X1927" i="23"/>
  <c r="A1927" i="23"/>
  <c r="AB1926" i="23"/>
  <c r="X1926" i="23"/>
  <c r="A1926" i="23"/>
  <c r="AB1925" i="23"/>
  <c r="X1925" i="23"/>
  <c r="A1925" i="23"/>
  <c r="AB1924" i="23"/>
  <c r="X1924" i="23"/>
  <c r="A1924" i="23"/>
  <c r="AB1923" i="23"/>
  <c r="X1923" i="23"/>
  <c r="A1923" i="23"/>
  <c r="AB1922" i="23"/>
  <c r="X1922" i="23"/>
  <c r="A1922" i="23"/>
  <c r="AB1921" i="23"/>
  <c r="X1921" i="23"/>
  <c r="A1921" i="23"/>
  <c r="AB1920" i="23"/>
  <c r="X1920" i="23"/>
  <c r="A1920" i="23"/>
  <c r="AB1919" i="23"/>
  <c r="X1919" i="23"/>
  <c r="A1919" i="23"/>
  <c r="AB1918" i="23"/>
  <c r="X1918" i="23"/>
  <c r="A1918" i="23"/>
  <c r="AB1917" i="23"/>
  <c r="X1917" i="23"/>
  <c r="A1917" i="23"/>
  <c r="AB1916" i="23"/>
  <c r="X1916" i="23"/>
  <c r="A1916" i="23"/>
  <c r="AB1915" i="23"/>
  <c r="X1915" i="23"/>
  <c r="A1915" i="23"/>
  <c r="AB1914" i="23"/>
  <c r="X1914" i="23"/>
  <c r="A1914" i="23"/>
  <c r="AB1913" i="23"/>
  <c r="X1913" i="23"/>
  <c r="A1913" i="23"/>
  <c r="AB1912" i="23"/>
  <c r="X1912" i="23"/>
  <c r="A1912" i="23"/>
  <c r="AB1911" i="23"/>
  <c r="X1911" i="23"/>
  <c r="A1911" i="23"/>
  <c r="AB1910" i="23"/>
  <c r="X1910" i="23"/>
  <c r="A1910" i="23"/>
  <c r="AB1909" i="23"/>
  <c r="X1909" i="23"/>
  <c r="A1909" i="23"/>
  <c r="AB1908" i="23"/>
  <c r="X1908" i="23"/>
  <c r="A1908" i="23"/>
  <c r="AB1907" i="23"/>
  <c r="X1907" i="23"/>
  <c r="A1907" i="23"/>
  <c r="AB1906" i="23"/>
  <c r="X1906" i="23"/>
  <c r="A1906" i="23"/>
  <c r="AB1905" i="23"/>
  <c r="X1905" i="23"/>
  <c r="A1905" i="23"/>
  <c r="AB1904" i="23"/>
  <c r="X1904" i="23"/>
  <c r="A1904" i="23"/>
  <c r="AB1903" i="23"/>
  <c r="X1903" i="23"/>
  <c r="A1903" i="23"/>
  <c r="AB1902" i="23"/>
  <c r="X1902" i="23"/>
  <c r="A1902" i="23"/>
  <c r="AB1901" i="23"/>
  <c r="X1901" i="23"/>
  <c r="A1901" i="23"/>
  <c r="AB1900" i="23"/>
  <c r="X1900" i="23"/>
  <c r="A1900" i="23"/>
  <c r="AB1899" i="23"/>
  <c r="X1899" i="23"/>
  <c r="A1899" i="23"/>
  <c r="AB1898" i="23"/>
  <c r="X1898" i="23"/>
  <c r="A1898" i="23"/>
  <c r="AB1897" i="23"/>
  <c r="X1897" i="23"/>
  <c r="A1897" i="23"/>
  <c r="AB1896" i="23"/>
  <c r="X1896" i="23"/>
  <c r="A1896" i="23"/>
  <c r="AB1895" i="23"/>
  <c r="X1895" i="23"/>
  <c r="A1895" i="23"/>
  <c r="AB1894" i="23"/>
  <c r="X1894" i="23"/>
  <c r="A1894" i="23"/>
  <c r="AB1893" i="23"/>
  <c r="X1893" i="23"/>
  <c r="A1893" i="23"/>
  <c r="AB1892" i="23"/>
  <c r="X1892" i="23"/>
  <c r="A1892" i="23"/>
  <c r="AB1891" i="23"/>
  <c r="X1891" i="23"/>
  <c r="A1891" i="23"/>
  <c r="AB1890" i="23"/>
  <c r="X1890" i="23"/>
  <c r="A1890" i="23"/>
  <c r="AB1889" i="23"/>
  <c r="X1889" i="23"/>
  <c r="A1889" i="23"/>
  <c r="AB1888" i="23"/>
  <c r="X1888" i="23"/>
  <c r="A1888" i="23"/>
  <c r="AB1887" i="23"/>
  <c r="X1887" i="23"/>
  <c r="A1887" i="23"/>
  <c r="AB1886" i="23"/>
  <c r="X1886" i="23"/>
  <c r="A1886" i="23"/>
  <c r="AB1885" i="23"/>
  <c r="X1885" i="23"/>
  <c r="A1885" i="23"/>
  <c r="AB1884" i="23"/>
  <c r="X1884" i="23"/>
  <c r="A1884" i="23"/>
  <c r="AB1883" i="23"/>
  <c r="X1883" i="23"/>
  <c r="A1883" i="23"/>
  <c r="AB1882" i="23"/>
  <c r="X1882" i="23"/>
  <c r="A1882" i="23"/>
  <c r="AB1881" i="23"/>
  <c r="X1881" i="23"/>
  <c r="A1881" i="23"/>
  <c r="AB1880" i="23"/>
  <c r="X1880" i="23"/>
  <c r="A1880" i="23"/>
  <c r="AB1879" i="23"/>
  <c r="X1879" i="23"/>
  <c r="A1879" i="23"/>
  <c r="AB1878" i="23"/>
  <c r="X1878" i="23"/>
  <c r="A1878" i="23"/>
  <c r="AB1877" i="23"/>
  <c r="X1877" i="23"/>
  <c r="A1877" i="23"/>
  <c r="AB1876" i="23"/>
  <c r="X1876" i="23"/>
  <c r="A1876" i="23"/>
  <c r="AB1875" i="23"/>
  <c r="X1875" i="23"/>
  <c r="A1875" i="23"/>
  <c r="AB1874" i="23"/>
  <c r="X1874" i="23"/>
  <c r="A1874" i="23"/>
  <c r="AB1873" i="23"/>
  <c r="X1873" i="23"/>
  <c r="A1873" i="23"/>
  <c r="AB1872" i="23"/>
  <c r="X1872" i="23"/>
  <c r="A1872" i="23"/>
  <c r="AB1871" i="23"/>
  <c r="X1871" i="23"/>
  <c r="A1871" i="23"/>
  <c r="AB1870" i="23"/>
  <c r="X1870" i="23"/>
  <c r="A1870" i="23"/>
  <c r="AB1869" i="23"/>
  <c r="X1869" i="23"/>
  <c r="A1869" i="23"/>
  <c r="AB1868" i="23"/>
  <c r="X1868" i="23"/>
  <c r="A1868" i="23"/>
  <c r="AB1867" i="23"/>
  <c r="X1867" i="23"/>
  <c r="A1867" i="23"/>
  <c r="AB1866" i="23"/>
  <c r="X1866" i="23"/>
  <c r="A1866" i="23"/>
  <c r="AB1865" i="23"/>
  <c r="X1865" i="23"/>
  <c r="A1865" i="23"/>
  <c r="AB1864" i="23"/>
  <c r="X1864" i="23"/>
  <c r="A1864" i="23"/>
  <c r="AB1863" i="23"/>
  <c r="X1863" i="23"/>
  <c r="A1863" i="23"/>
  <c r="AB1862" i="23"/>
  <c r="X1862" i="23"/>
  <c r="A1862" i="23"/>
  <c r="AB1861" i="23"/>
  <c r="X1861" i="23"/>
  <c r="A1861" i="23"/>
  <c r="AB1860" i="23"/>
  <c r="X1860" i="23"/>
  <c r="A1860" i="23"/>
  <c r="AB1859" i="23"/>
  <c r="X1859" i="23"/>
  <c r="A1859" i="23"/>
  <c r="AB1858" i="23"/>
  <c r="X1858" i="23"/>
  <c r="A1858" i="23"/>
  <c r="AB1857" i="23"/>
  <c r="X1857" i="23"/>
  <c r="A1857" i="23"/>
  <c r="AB1856" i="23"/>
  <c r="X1856" i="23"/>
  <c r="A1856" i="23"/>
  <c r="AB1855" i="23"/>
  <c r="X1855" i="23"/>
  <c r="A1855" i="23"/>
  <c r="AB1854" i="23"/>
  <c r="X1854" i="23"/>
  <c r="A1854" i="23"/>
  <c r="AB1853" i="23"/>
  <c r="X1853" i="23"/>
  <c r="A1853" i="23"/>
  <c r="AB1852" i="23"/>
  <c r="X1852" i="23"/>
  <c r="A1852" i="23"/>
  <c r="AB1851" i="23"/>
  <c r="X1851" i="23"/>
  <c r="A1851" i="23"/>
  <c r="AB1850" i="23"/>
  <c r="X1850" i="23"/>
  <c r="A1850" i="23"/>
  <c r="AB1849" i="23"/>
  <c r="X1849" i="23"/>
  <c r="A1849" i="23"/>
  <c r="AB1848" i="23"/>
  <c r="X1848" i="23"/>
  <c r="A1848" i="23"/>
  <c r="AB1847" i="23"/>
  <c r="X1847" i="23"/>
  <c r="A1847" i="23"/>
  <c r="AB1846" i="23"/>
  <c r="X1846" i="23"/>
  <c r="A1846" i="23"/>
  <c r="AB1845" i="23"/>
  <c r="X1845" i="23"/>
  <c r="A1845" i="23"/>
  <c r="AB1844" i="23"/>
  <c r="X1844" i="23"/>
  <c r="A1844" i="23"/>
  <c r="AB1843" i="23"/>
  <c r="X1843" i="23"/>
  <c r="A1843" i="23"/>
  <c r="AB1842" i="23"/>
  <c r="X1842" i="23"/>
  <c r="A1842" i="23"/>
  <c r="AB1841" i="23"/>
  <c r="X1841" i="23"/>
  <c r="A1841" i="23"/>
  <c r="AB1840" i="23"/>
  <c r="X1840" i="23"/>
  <c r="A1840" i="23"/>
  <c r="AB1839" i="23"/>
  <c r="X1839" i="23"/>
  <c r="A1839" i="23"/>
  <c r="AB1838" i="23"/>
  <c r="X1838" i="23"/>
  <c r="A1838" i="23"/>
  <c r="AB1837" i="23"/>
  <c r="X1837" i="23"/>
  <c r="A1837" i="23"/>
  <c r="AB1836" i="23"/>
  <c r="X1836" i="23"/>
  <c r="A1836" i="23"/>
  <c r="AB1835" i="23"/>
  <c r="X1835" i="23"/>
  <c r="A1835" i="23"/>
  <c r="AB1834" i="23"/>
  <c r="X1834" i="23"/>
  <c r="A1834" i="23"/>
  <c r="AB1833" i="23"/>
  <c r="X1833" i="23"/>
  <c r="A1833" i="23"/>
  <c r="AB1832" i="23"/>
  <c r="X1832" i="23"/>
  <c r="A1832" i="23"/>
  <c r="AB1831" i="23"/>
  <c r="X1831" i="23"/>
  <c r="A1831" i="23"/>
  <c r="AB1830" i="23"/>
  <c r="X1830" i="23"/>
  <c r="A1830" i="23"/>
  <c r="AB1829" i="23"/>
  <c r="X1829" i="23"/>
  <c r="A1829" i="23"/>
  <c r="AB1828" i="23"/>
  <c r="X1828" i="23"/>
  <c r="A1828" i="23"/>
  <c r="AB1827" i="23"/>
  <c r="X1827" i="23"/>
  <c r="A1827" i="23"/>
  <c r="AB1826" i="23"/>
  <c r="X1826" i="23"/>
  <c r="A1826" i="23"/>
  <c r="AB1825" i="23"/>
  <c r="X1825" i="23"/>
  <c r="A1825" i="23"/>
  <c r="AB1824" i="23"/>
  <c r="X1824" i="23"/>
  <c r="A1824" i="23"/>
  <c r="AB1823" i="23"/>
  <c r="X1823" i="23"/>
  <c r="A1823" i="23"/>
  <c r="AB1822" i="23"/>
  <c r="X1822" i="23"/>
  <c r="A1822" i="23"/>
  <c r="AB1821" i="23"/>
  <c r="X1821" i="23"/>
  <c r="A1821" i="23"/>
  <c r="AB1820" i="23"/>
  <c r="X1820" i="23"/>
  <c r="A1820" i="23"/>
  <c r="AB1819" i="23"/>
  <c r="X1819" i="23"/>
  <c r="A1819" i="23"/>
  <c r="AB1818" i="23"/>
  <c r="X1818" i="23"/>
  <c r="A1818" i="23"/>
  <c r="AB1817" i="23"/>
  <c r="X1817" i="23"/>
  <c r="A1817" i="23"/>
  <c r="AB1816" i="23"/>
  <c r="X1816" i="23"/>
  <c r="A1816" i="23"/>
  <c r="AB1815" i="23"/>
  <c r="X1815" i="23"/>
  <c r="A1815" i="23"/>
  <c r="AB1814" i="23"/>
  <c r="X1814" i="23"/>
  <c r="A1814" i="23"/>
  <c r="AB1813" i="23"/>
  <c r="X1813" i="23"/>
  <c r="A1813" i="23"/>
  <c r="AB1812" i="23"/>
  <c r="X1812" i="23"/>
  <c r="A1812" i="23"/>
  <c r="AB1811" i="23"/>
  <c r="X1811" i="23"/>
  <c r="A1811" i="23"/>
  <c r="AB1810" i="23"/>
  <c r="X1810" i="23"/>
  <c r="A1810" i="23"/>
  <c r="AB1809" i="23"/>
  <c r="X1809" i="23"/>
  <c r="A1809" i="23"/>
  <c r="AB1808" i="23"/>
  <c r="X1808" i="23"/>
  <c r="A1808" i="23"/>
  <c r="AB1807" i="23"/>
  <c r="X1807" i="23"/>
  <c r="A1807" i="23"/>
  <c r="AB1806" i="23"/>
  <c r="X1806" i="23"/>
  <c r="A1806" i="23"/>
  <c r="AB1805" i="23"/>
  <c r="X1805" i="23"/>
  <c r="A1805" i="23"/>
  <c r="AB1804" i="23"/>
  <c r="X1804" i="23"/>
  <c r="A1804" i="23"/>
  <c r="AB1803" i="23"/>
  <c r="X1803" i="23"/>
  <c r="A1803" i="23"/>
  <c r="AB1802" i="23"/>
  <c r="X1802" i="23"/>
  <c r="A1802" i="23"/>
  <c r="AB1801" i="23"/>
  <c r="X1801" i="23"/>
  <c r="A1801" i="23"/>
  <c r="AB1800" i="23"/>
  <c r="X1800" i="23"/>
  <c r="A1800" i="23"/>
  <c r="AB1799" i="23"/>
  <c r="X1799" i="23"/>
  <c r="A1799" i="23"/>
  <c r="AB1798" i="23"/>
  <c r="X1798" i="23"/>
  <c r="A1798" i="23"/>
  <c r="AB1797" i="23"/>
  <c r="X1797" i="23"/>
  <c r="A1797" i="23"/>
  <c r="AB1796" i="23"/>
  <c r="X1796" i="23"/>
  <c r="A1796" i="23"/>
  <c r="AB1795" i="23"/>
  <c r="X1795" i="23"/>
  <c r="A1795" i="23"/>
  <c r="AB1794" i="23"/>
  <c r="X1794" i="23"/>
  <c r="A1794" i="23"/>
  <c r="AB1793" i="23"/>
  <c r="X1793" i="23"/>
  <c r="A1793" i="23"/>
  <c r="AB1792" i="23"/>
  <c r="X1792" i="23"/>
  <c r="A1792" i="23"/>
  <c r="AB1791" i="23"/>
  <c r="X1791" i="23"/>
  <c r="A1791" i="23"/>
  <c r="AB1790" i="23"/>
  <c r="X1790" i="23"/>
  <c r="A1790" i="23"/>
  <c r="AB1789" i="23"/>
  <c r="X1789" i="23"/>
  <c r="A1789" i="23"/>
  <c r="AB1788" i="23"/>
  <c r="X1788" i="23"/>
  <c r="A1788" i="23"/>
  <c r="AB1787" i="23"/>
  <c r="X1787" i="23"/>
  <c r="A1787" i="23"/>
  <c r="AB1786" i="23"/>
  <c r="X1786" i="23"/>
  <c r="A1786" i="23"/>
  <c r="AB1785" i="23"/>
  <c r="X1785" i="23"/>
  <c r="A1785" i="23"/>
  <c r="AB1784" i="23"/>
  <c r="X1784" i="23"/>
  <c r="A1784" i="23"/>
  <c r="AB1783" i="23"/>
  <c r="X1783" i="23"/>
  <c r="A1783" i="23"/>
  <c r="AB1782" i="23"/>
  <c r="X1782" i="23"/>
  <c r="A1782" i="23"/>
  <c r="AB1781" i="23"/>
  <c r="X1781" i="23"/>
  <c r="A1781" i="23"/>
  <c r="AB1780" i="23"/>
  <c r="X1780" i="23"/>
  <c r="A1780" i="23"/>
  <c r="AB1779" i="23"/>
  <c r="X1779" i="23"/>
  <c r="A1779" i="23"/>
  <c r="AB1778" i="23"/>
  <c r="X1778" i="23"/>
  <c r="A1778" i="23"/>
  <c r="AB1777" i="23"/>
  <c r="X1777" i="23"/>
  <c r="A1777" i="23"/>
  <c r="AB1776" i="23"/>
  <c r="X1776" i="23"/>
  <c r="A1776" i="23"/>
  <c r="AB1775" i="23"/>
  <c r="X1775" i="23"/>
  <c r="A1775" i="23"/>
  <c r="AB1774" i="23"/>
  <c r="X1774" i="23"/>
  <c r="A1774" i="23"/>
  <c r="AB1773" i="23"/>
  <c r="X1773" i="23"/>
  <c r="A1773" i="23"/>
  <c r="AB1772" i="23"/>
  <c r="X1772" i="23"/>
  <c r="A1772" i="23"/>
  <c r="AB1771" i="23"/>
  <c r="X1771" i="23"/>
  <c r="A1771" i="23"/>
  <c r="AB1770" i="23"/>
  <c r="X1770" i="23"/>
  <c r="A1770" i="23"/>
  <c r="AB1769" i="23"/>
  <c r="X1769" i="23"/>
  <c r="A1769" i="23"/>
  <c r="AB1768" i="23"/>
  <c r="X1768" i="23"/>
  <c r="A1768" i="23"/>
  <c r="AB1767" i="23"/>
  <c r="X1767" i="23"/>
  <c r="A1767" i="23"/>
  <c r="AB1766" i="23"/>
  <c r="X1766" i="23"/>
  <c r="A1766" i="23"/>
  <c r="AB1765" i="23"/>
  <c r="X1765" i="23"/>
  <c r="A1765" i="23"/>
  <c r="AB1764" i="23"/>
  <c r="X1764" i="23"/>
  <c r="A1764" i="23"/>
  <c r="AB1763" i="23"/>
  <c r="X1763" i="23"/>
  <c r="A1763" i="23"/>
  <c r="AB1762" i="23"/>
  <c r="X1762" i="23"/>
  <c r="A1762" i="23"/>
  <c r="AB1761" i="23"/>
  <c r="X1761" i="23"/>
  <c r="A1761" i="23"/>
  <c r="AB1760" i="23"/>
  <c r="X1760" i="23"/>
  <c r="A1760" i="23"/>
  <c r="AB1759" i="23"/>
  <c r="X1759" i="23"/>
  <c r="A1759" i="23"/>
  <c r="AB1758" i="23"/>
  <c r="X1758" i="23"/>
  <c r="A1758" i="23"/>
  <c r="AB1757" i="23"/>
  <c r="X1757" i="23"/>
  <c r="A1757" i="23"/>
  <c r="AB1756" i="23"/>
  <c r="X1756" i="23"/>
  <c r="A1756" i="23"/>
  <c r="AB1755" i="23"/>
  <c r="X1755" i="23"/>
  <c r="A1755" i="23"/>
  <c r="AB1754" i="23"/>
  <c r="X1754" i="23"/>
  <c r="A1754" i="23"/>
  <c r="AB1753" i="23"/>
  <c r="X1753" i="23"/>
  <c r="A1753" i="23"/>
  <c r="AB1752" i="23"/>
  <c r="X1752" i="23"/>
  <c r="A1752" i="23"/>
  <c r="AB1751" i="23"/>
  <c r="X1751" i="23"/>
  <c r="A1751" i="23"/>
  <c r="AB1750" i="23"/>
  <c r="X1750" i="23"/>
  <c r="A1750" i="23"/>
  <c r="AB1749" i="23"/>
  <c r="X1749" i="23"/>
  <c r="A1749" i="23"/>
  <c r="AB1748" i="23"/>
  <c r="X1748" i="23"/>
  <c r="A1748" i="23"/>
  <c r="AB1747" i="23"/>
  <c r="X1747" i="23"/>
  <c r="A1747" i="23"/>
  <c r="AB1746" i="23"/>
  <c r="X1746" i="23"/>
  <c r="A1746" i="23"/>
  <c r="AB1745" i="23"/>
  <c r="X1745" i="23"/>
  <c r="A1745" i="23"/>
  <c r="AB1744" i="23"/>
  <c r="X1744" i="23"/>
  <c r="A1744" i="23"/>
  <c r="AB1743" i="23"/>
  <c r="X1743" i="23"/>
  <c r="A1743" i="23"/>
  <c r="AB1742" i="23"/>
  <c r="X1742" i="23"/>
  <c r="A1742" i="23"/>
  <c r="AB1741" i="23"/>
  <c r="X1741" i="23"/>
  <c r="A1741" i="23"/>
  <c r="AB1740" i="23"/>
  <c r="X1740" i="23"/>
  <c r="A1740" i="23"/>
  <c r="AB1739" i="23"/>
  <c r="X1739" i="23"/>
  <c r="A1739" i="23"/>
  <c r="AB1738" i="23"/>
  <c r="X1738" i="23"/>
  <c r="A1738" i="23"/>
  <c r="AB1737" i="23"/>
  <c r="X1737" i="23"/>
  <c r="A1737" i="23"/>
  <c r="AB1736" i="23"/>
  <c r="X1736" i="23"/>
  <c r="A1736" i="23"/>
  <c r="AB1735" i="23"/>
  <c r="X1735" i="23"/>
  <c r="A1735" i="23"/>
  <c r="AB1734" i="23"/>
  <c r="X1734" i="23"/>
  <c r="A1734" i="23"/>
  <c r="AB1733" i="23"/>
  <c r="X1733" i="23"/>
  <c r="A1733" i="23"/>
  <c r="AB1732" i="23"/>
  <c r="X1732" i="23"/>
  <c r="A1732" i="23"/>
  <c r="AB1731" i="23"/>
  <c r="X1731" i="23"/>
  <c r="A1731" i="23"/>
  <c r="AB1730" i="23"/>
  <c r="X1730" i="23"/>
  <c r="A1730" i="23"/>
  <c r="AB1729" i="23"/>
  <c r="X1729" i="23"/>
  <c r="A1729" i="23"/>
  <c r="AB1728" i="23"/>
  <c r="X1728" i="23"/>
  <c r="A1728" i="23"/>
  <c r="AB1727" i="23"/>
  <c r="X1727" i="23"/>
  <c r="A1727" i="23"/>
  <c r="AB1726" i="23"/>
  <c r="X1726" i="23"/>
  <c r="A1726" i="23"/>
  <c r="AB1725" i="23"/>
  <c r="X1725" i="23"/>
  <c r="A1725" i="23"/>
  <c r="AB1724" i="23"/>
  <c r="X1724" i="23"/>
  <c r="A1724" i="23"/>
  <c r="AB1723" i="23"/>
  <c r="X1723" i="23"/>
  <c r="A1723" i="23"/>
  <c r="AB1722" i="23"/>
  <c r="X1722" i="23"/>
  <c r="A1722" i="23"/>
  <c r="AB1721" i="23"/>
  <c r="X1721" i="23"/>
  <c r="A1721" i="23"/>
  <c r="AB1720" i="23"/>
  <c r="X1720" i="23"/>
  <c r="A1720" i="23"/>
  <c r="AB1719" i="23"/>
  <c r="X1719" i="23"/>
  <c r="A1719" i="23"/>
  <c r="AB1718" i="23"/>
  <c r="X1718" i="23"/>
  <c r="A1718" i="23"/>
  <c r="AB1717" i="23"/>
  <c r="X1717" i="23"/>
  <c r="A1717" i="23"/>
  <c r="AB1716" i="23"/>
  <c r="X1716" i="23"/>
  <c r="A1716" i="23"/>
  <c r="AB1715" i="23"/>
  <c r="X1715" i="23"/>
  <c r="A1715" i="23"/>
  <c r="AB1714" i="23"/>
  <c r="X1714" i="23"/>
  <c r="A1714" i="23"/>
  <c r="AB1713" i="23"/>
  <c r="X1713" i="23"/>
  <c r="A1713" i="23"/>
  <c r="AB1712" i="23"/>
  <c r="X1712" i="23"/>
  <c r="A1712" i="23"/>
  <c r="AB1711" i="23"/>
  <c r="X1711" i="23"/>
  <c r="A1711" i="23"/>
  <c r="AB1710" i="23"/>
  <c r="X1710" i="23"/>
  <c r="A1710" i="23"/>
  <c r="AB1709" i="23"/>
  <c r="X1709" i="23"/>
  <c r="A1709" i="23"/>
  <c r="AB1708" i="23"/>
  <c r="X1708" i="23"/>
  <c r="A1708" i="23"/>
  <c r="AB1707" i="23"/>
  <c r="X1707" i="23"/>
  <c r="A1707" i="23"/>
  <c r="AB1706" i="23"/>
  <c r="X1706" i="23"/>
  <c r="A1706" i="23"/>
  <c r="AB1705" i="23"/>
  <c r="X1705" i="23"/>
  <c r="A1705" i="23"/>
  <c r="AB1704" i="23"/>
  <c r="X1704" i="23"/>
  <c r="A1704" i="23"/>
  <c r="AB1703" i="23"/>
  <c r="X1703" i="23"/>
  <c r="A1703" i="23"/>
  <c r="AB1702" i="23"/>
  <c r="X1702" i="23"/>
  <c r="A1702" i="23"/>
  <c r="AB1701" i="23"/>
  <c r="X1701" i="23"/>
  <c r="A1701" i="23"/>
  <c r="AB1700" i="23"/>
  <c r="X1700" i="23"/>
  <c r="A1700" i="23"/>
  <c r="AB1699" i="23"/>
  <c r="X1699" i="23"/>
  <c r="A1699" i="23"/>
  <c r="AB1698" i="23"/>
  <c r="X1698" i="23"/>
  <c r="A1698" i="23"/>
  <c r="AB1697" i="23"/>
  <c r="X1697" i="23"/>
  <c r="A1697" i="23"/>
  <c r="AB1696" i="23"/>
  <c r="X1696" i="23"/>
  <c r="A1696" i="23"/>
  <c r="AB1695" i="23"/>
  <c r="X1695" i="23"/>
  <c r="A1695" i="23"/>
  <c r="AB1694" i="23"/>
  <c r="X1694" i="23"/>
  <c r="A1694" i="23"/>
  <c r="AB1693" i="23"/>
  <c r="X1693" i="23"/>
  <c r="A1693" i="23"/>
  <c r="AB1692" i="23"/>
  <c r="X1692" i="23"/>
  <c r="A1692" i="23"/>
  <c r="AB1691" i="23"/>
  <c r="X1691" i="23"/>
  <c r="A1691" i="23"/>
  <c r="AB1690" i="23"/>
  <c r="X1690" i="23"/>
  <c r="A1690" i="23"/>
  <c r="AB1689" i="23"/>
  <c r="X1689" i="23"/>
  <c r="A1689" i="23"/>
  <c r="AB1688" i="23"/>
  <c r="X1688" i="23"/>
  <c r="A1688" i="23"/>
  <c r="AB1687" i="23"/>
  <c r="X1687" i="23"/>
  <c r="A1687" i="23"/>
  <c r="AB1686" i="23"/>
  <c r="X1686" i="23"/>
  <c r="A1686" i="23"/>
  <c r="AB1685" i="23"/>
  <c r="X1685" i="23"/>
  <c r="A1685" i="23"/>
  <c r="AB1684" i="23"/>
  <c r="X1684" i="23"/>
  <c r="A1684" i="23"/>
  <c r="AB1683" i="23"/>
  <c r="X1683" i="23"/>
  <c r="A1683" i="23"/>
  <c r="AB1682" i="23"/>
  <c r="X1682" i="23"/>
  <c r="A1682" i="23"/>
  <c r="AB1681" i="23"/>
  <c r="X1681" i="23"/>
  <c r="A1681" i="23"/>
  <c r="AB1680" i="23"/>
  <c r="X1680" i="23"/>
  <c r="A1680" i="23"/>
  <c r="AB1679" i="23"/>
  <c r="X1679" i="23"/>
  <c r="A1679" i="23"/>
  <c r="AB1678" i="23"/>
  <c r="X1678" i="23"/>
  <c r="A1678" i="23"/>
  <c r="AB1677" i="23"/>
  <c r="X1677" i="23"/>
  <c r="A1677" i="23"/>
  <c r="AB1676" i="23"/>
  <c r="X1676" i="23"/>
  <c r="A1676" i="23"/>
  <c r="AB1675" i="23"/>
  <c r="X1675" i="23"/>
  <c r="A1675" i="23"/>
  <c r="AB1674" i="23"/>
  <c r="X1674" i="23"/>
  <c r="A1674" i="23"/>
  <c r="AB1673" i="23"/>
  <c r="X1673" i="23"/>
  <c r="A1673" i="23"/>
  <c r="AB1672" i="23"/>
  <c r="X1672" i="23"/>
  <c r="A1672" i="23"/>
  <c r="AB1671" i="23"/>
  <c r="X1671" i="23"/>
  <c r="A1671" i="23"/>
  <c r="AB1670" i="23"/>
  <c r="X1670" i="23"/>
  <c r="A1670" i="23"/>
  <c r="AB1669" i="23"/>
  <c r="X1669" i="23"/>
  <c r="A1669" i="23"/>
  <c r="AB1668" i="23"/>
  <c r="X1668" i="23"/>
  <c r="A1668" i="23"/>
  <c r="AB1667" i="23"/>
  <c r="X1667" i="23"/>
  <c r="A1667" i="23"/>
  <c r="AB1666" i="23"/>
  <c r="X1666" i="23"/>
  <c r="A1666" i="23"/>
  <c r="AB1665" i="23"/>
  <c r="X1665" i="23"/>
  <c r="A1665" i="23"/>
  <c r="AB1664" i="23"/>
  <c r="X1664" i="23"/>
  <c r="A1664" i="23"/>
  <c r="AB1663" i="23"/>
  <c r="X1663" i="23"/>
  <c r="A1663" i="23"/>
  <c r="AB1662" i="23"/>
  <c r="X1662" i="23"/>
  <c r="A1662" i="23"/>
  <c r="AB1661" i="23"/>
  <c r="X1661" i="23"/>
  <c r="A1661" i="23"/>
  <c r="AB1660" i="23"/>
  <c r="X1660" i="23"/>
  <c r="A1660" i="23"/>
  <c r="AB1659" i="23"/>
  <c r="X1659" i="23"/>
  <c r="A1659" i="23"/>
  <c r="AB1658" i="23"/>
  <c r="X1658" i="23"/>
  <c r="A1658" i="23"/>
  <c r="AB1657" i="23"/>
  <c r="X1657" i="23"/>
  <c r="A1657" i="23"/>
  <c r="AB1656" i="23"/>
  <c r="X1656" i="23"/>
  <c r="A1656" i="23"/>
  <c r="AB1655" i="23"/>
  <c r="X1655" i="23"/>
  <c r="A1655" i="23"/>
  <c r="AB1654" i="23"/>
  <c r="X1654" i="23"/>
  <c r="A1654" i="23"/>
  <c r="AB1653" i="23"/>
  <c r="X1653" i="23"/>
  <c r="A1653" i="23"/>
  <c r="AB1652" i="23"/>
  <c r="X1652" i="23"/>
  <c r="A1652" i="23"/>
  <c r="AB1651" i="23"/>
  <c r="X1651" i="23"/>
  <c r="A1651" i="23"/>
  <c r="AB1650" i="23"/>
  <c r="X1650" i="23"/>
  <c r="A1650" i="23"/>
  <c r="AB1649" i="23"/>
  <c r="X1649" i="23"/>
  <c r="A1649" i="23"/>
  <c r="AB1648" i="23"/>
  <c r="X1648" i="23"/>
  <c r="A1648" i="23"/>
  <c r="AB1647" i="23"/>
  <c r="X1647" i="23"/>
  <c r="A1647" i="23"/>
  <c r="AB1646" i="23"/>
  <c r="X1646" i="23"/>
  <c r="A1646" i="23"/>
  <c r="AB1645" i="23"/>
  <c r="X1645" i="23"/>
  <c r="A1645" i="23"/>
  <c r="AB1644" i="23"/>
  <c r="X1644" i="23"/>
  <c r="A1644" i="23"/>
  <c r="AB1643" i="23"/>
  <c r="X1643" i="23"/>
  <c r="A1643" i="23"/>
  <c r="AB1642" i="23"/>
  <c r="X1642" i="23"/>
  <c r="A1642" i="23"/>
  <c r="AB1641" i="23"/>
  <c r="X1641" i="23"/>
  <c r="A1641" i="23"/>
  <c r="AB1640" i="23"/>
  <c r="X1640" i="23"/>
  <c r="A1640" i="23"/>
  <c r="AB1639" i="23"/>
  <c r="X1639" i="23"/>
  <c r="A1639" i="23"/>
  <c r="AB1638" i="23"/>
  <c r="X1638" i="23"/>
  <c r="A1638" i="23"/>
  <c r="AB1637" i="23"/>
  <c r="X1637" i="23"/>
  <c r="A1637" i="23"/>
  <c r="AB1636" i="23"/>
  <c r="X1636" i="23"/>
  <c r="A1636" i="23"/>
  <c r="AB1635" i="23"/>
  <c r="X1635" i="23"/>
  <c r="A1635" i="23"/>
  <c r="AB1634" i="23"/>
  <c r="X1634" i="23"/>
  <c r="A1634" i="23"/>
  <c r="AB1633" i="23"/>
  <c r="X1633" i="23"/>
  <c r="A1633" i="23"/>
  <c r="AB1632" i="23"/>
  <c r="X1632" i="23"/>
  <c r="A1632" i="23"/>
  <c r="AB1631" i="23"/>
  <c r="X1631" i="23"/>
  <c r="A1631" i="23"/>
  <c r="AB1630" i="23"/>
  <c r="X1630" i="23"/>
  <c r="A1630" i="23"/>
  <c r="AB1629" i="23"/>
  <c r="X1629" i="23"/>
  <c r="A1629" i="23"/>
  <c r="AB1628" i="23"/>
  <c r="X1628" i="23"/>
  <c r="A1628" i="23"/>
  <c r="AB1627" i="23"/>
  <c r="X1627" i="23"/>
  <c r="A1627" i="23"/>
  <c r="AB1626" i="23"/>
  <c r="X1626" i="23"/>
  <c r="A1626" i="23"/>
  <c r="AB1625" i="23"/>
  <c r="X1625" i="23"/>
  <c r="A1625" i="23"/>
  <c r="AB1624" i="23"/>
  <c r="X1624" i="23"/>
  <c r="A1624" i="23"/>
  <c r="AB1623" i="23"/>
  <c r="X1623" i="23"/>
  <c r="A1623" i="23"/>
  <c r="AB1622" i="23"/>
  <c r="X1622" i="23"/>
  <c r="A1622" i="23"/>
  <c r="AB1621" i="23"/>
  <c r="X1621" i="23"/>
  <c r="A1621" i="23"/>
  <c r="AB1620" i="23"/>
  <c r="X1620" i="23"/>
  <c r="A1620" i="23"/>
  <c r="AB1619" i="23"/>
  <c r="X1619" i="23"/>
  <c r="A1619" i="23"/>
  <c r="AB1618" i="23"/>
  <c r="X1618" i="23"/>
  <c r="A1618" i="23"/>
  <c r="AB1617" i="23"/>
  <c r="X1617" i="23"/>
  <c r="A1617" i="23"/>
  <c r="AB1616" i="23"/>
  <c r="X1616" i="23"/>
  <c r="A1616" i="23"/>
  <c r="AB1615" i="23"/>
  <c r="X1615" i="23"/>
  <c r="A1615" i="23"/>
  <c r="AB1614" i="23"/>
  <c r="X1614" i="23"/>
  <c r="A1614" i="23"/>
  <c r="AB1613" i="23"/>
  <c r="X1613" i="23"/>
  <c r="A1613" i="23"/>
  <c r="AB1612" i="23"/>
  <c r="X1612" i="23"/>
  <c r="A1612" i="23"/>
  <c r="AB1611" i="23"/>
  <c r="X1611" i="23"/>
  <c r="A1611" i="23"/>
  <c r="AB1610" i="23"/>
  <c r="X1610" i="23"/>
  <c r="A1610" i="23"/>
  <c r="AB1609" i="23"/>
  <c r="X1609" i="23"/>
  <c r="A1609" i="23"/>
  <c r="AB1608" i="23"/>
  <c r="X1608" i="23"/>
  <c r="A1608" i="23"/>
  <c r="AB1607" i="23"/>
  <c r="X1607" i="23"/>
  <c r="A1607" i="23"/>
  <c r="AB1606" i="23"/>
  <c r="X1606" i="23"/>
  <c r="A1606" i="23"/>
  <c r="AB1605" i="23"/>
  <c r="X1605" i="23"/>
  <c r="A1605" i="23"/>
  <c r="AB1604" i="23"/>
  <c r="X1604" i="23"/>
  <c r="A1604" i="23"/>
  <c r="AB1603" i="23"/>
  <c r="X1603" i="23"/>
  <c r="A1603" i="23"/>
  <c r="AB1602" i="23"/>
  <c r="X1602" i="23"/>
  <c r="A1602" i="23"/>
  <c r="AB1601" i="23"/>
  <c r="X1601" i="23"/>
  <c r="A1601" i="23"/>
  <c r="AB1600" i="23"/>
  <c r="X1600" i="23"/>
  <c r="A1600" i="23"/>
  <c r="AB1599" i="23"/>
  <c r="X1599" i="23"/>
  <c r="A1599" i="23"/>
  <c r="AB1598" i="23"/>
  <c r="X1598" i="23"/>
  <c r="A1598" i="23"/>
  <c r="AB1597" i="23"/>
  <c r="X1597" i="23"/>
  <c r="A1597" i="23"/>
  <c r="AB1596" i="23"/>
  <c r="X1596" i="23"/>
  <c r="A1596" i="23"/>
  <c r="AB1595" i="23"/>
  <c r="X1595" i="23"/>
  <c r="A1595" i="23"/>
  <c r="AB1594" i="23"/>
  <c r="X1594" i="23"/>
  <c r="A1594" i="23"/>
  <c r="AB1593" i="23"/>
  <c r="X1593" i="23"/>
  <c r="A1593" i="23"/>
  <c r="AB1592" i="23"/>
  <c r="X1592" i="23"/>
  <c r="A1592" i="23"/>
  <c r="AB1591" i="23"/>
  <c r="X1591" i="23"/>
  <c r="A1591" i="23"/>
  <c r="AB1590" i="23"/>
  <c r="X1590" i="23"/>
  <c r="A1590" i="23"/>
  <c r="AB1589" i="23"/>
  <c r="X1589" i="23"/>
  <c r="A1589" i="23"/>
  <c r="AB1588" i="23"/>
  <c r="X1588" i="23"/>
  <c r="A1588" i="23"/>
  <c r="AB1587" i="23"/>
  <c r="X1587" i="23"/>
  <c r="A1587" i="23"/>
  <c r="AB1586" i="23"/>
  <c r="X1586" i="23"/>
  <c r="A1586" i="23"/>
  <c r="AB1585" i="23"/>
  <c r="X1585" i="23"/>
  <c r="A1585" i="23"/>
  <c r="AB1584" i="23"/>
  <c r="X1584" i="23"/>
  <c r="A1584" i="23"/>
  <c r="AB1583" i="23"/>
  <c r="X1583" i="23"/>
  <c r="A1583" i="23"/>
  <c r="AB1582" i="23"/>
  <c r="X1582" i="23"/>
  <c r="A1582" i="23"/>
  <c r="AB1581" i="23"/>
  <c r="X1581" i="23"/>
  <c r="A1581" i="23"/>
  <c r="AB1580" i="23"/>
  <c r="X1580" i="23"/>
  <c r="A1580" i="23"/>
  <c r="AB1579" i="23"/>
  <c r="X1579" i="23"/>
  <c r="A1579" i="23"/>
  <c r="AB1578" i="23"/>
  <c r="X1578" i="23"/>
  <c r="A1578" i="23"/>
  <c r="AB1577" i="23"/>
  <c r="X1577" i="23"/>
  <c r="A1577" i="23"/>
  <c r="AB1576" i="23"/>
  <c r="X1576" i="23"/>
  <c r="A1576" i="23"/>
  <c r="AB1575" i="23"/>
  <c r="X1575" i="23"/>
  <c r="A1575" i="23"/>
  <c r="AB1574" i="23"/>
  <c r="X1574" i="23"/>
  <c r="A1574" i="23"/>
  <c r="AB1573" i="23"/>
  <c r="X1573" i="23"/>
  <c r="A1573" i="23"/>
  <c r="AB1572" i="23"/>
  <c r="X1572" i="23"/>
  <c r="A1572" i="23"/>
  <c r="AB1571" i="23"/>
  <c r="X1571" i="23"/>
  <c r="A1571" i="23"/>
  <c r="AB1570" i="23"/>
  <c r="X1570" i="23"/>
  <c r="A1570" i="23"/>
  <c r="AB1569" i="23"/>
  <c r="X1569" i="23"/>
  <c r="A1569" i="23"/>
  <c r="AB1568" i="23"/>
  <c r="X1568" i="23"/>
  <c r="A1568" i="23"/>
  <c r="AB1567" i="23"/>
  <c r="X1567" i="23"/>
  <c r="A1567" i="23"/>
  <c r="AB1566" i="23"/>
  <c r="X1566" i="23"/>
  <c r="A1566" i="23"/>
  <c r="AB1565" i="23"/>
  <c r="X1565" i="23"/>
  <c r="A1565" i="23"/>
  <c r="AB1564" i="23"/>
  <c r="X1564" i="23"/>
  <c r="A1564" i="23"/>
  <c r="AB1563" i="23"/>
  <c r="X1563" i="23"/>
  <c r="A1563" i="23"/>
  <c r="AB1562" i="23"/>
  <c r="X1562" i="23"/>
  <c r="A1562" i="23"/>
  <c r="AB1561" i="23"/>
  <c r="X1561" i="23"/>
  <c r="A1561" i="23"/>
  <c r="AB1560" i="23"/>
  <c r="X1560" i="23"/>
  <c r="A1560" i="23"/>
  <c r="AB1559" i="23"/>
  <c r="X1559" i="23"/>
  <c r="A1559" i="23"/>
  <c r="AB1558" i="23"/>
  <c r="X1558" i="23"/>
  <c r="A1558" i="23"/>
  <c r="AB1557" i="23"/>
  <c r="X1557" i="23"/>
  <c r="A1557" i="23"/>
  <c r="AB1556" i="23"/>
  <c r="X1556" i="23"/>
  <c r="A1556" i="23"/>
  <c r="AB1555" i="23"/>
  <c r="X1555" i="23"/>
  <c r="A1555" i="23"/>
  <c r="AB1554" i="23"/>
  <c r="X1554" i="23"/>
  <c r="A1554" i="23"/>
  <c r="AB1553" i="23"/>
  <c r="X1553" i="23"/>
  <c r="A1553" i="23"/>
  <c r="AB1552" i="23"/>
  <c r="X1552" i="23"/>
  <c r="A1552" i="23"/>
  <c r="AB1551" i="23"/>
  <c r="X1551" i="23"/>
  <c r="A1551" i="23"/>
  <c r="AB1550" i="23"/>
  <c r="X1550" i="23"/>
  <c r="A1550" i="23"/>
  <c r="AB1549" i="23"/>
  <c r="X1549" i="23"/>
  <c r="A1549" i="23"/>
  <c r="AB1548" i="23"/>
  <c r="X1548" i="23"/>
  <c r="A1548" i="23"/>
  <c r="AB1547" i="23"/>
  <c r="X1547" i="23"/>
  <c r="A1547" i="23"/>
  <c r="AB1546" i="23"/>
  <c r="X1546" i="23"/>
  <c r="A1546" i="23"/>
  <c r="AB1545" i="23"/>
  <c r="X1545" i="23"/>
  <c r="A1545" i="23"/>
  <c r="AB1544" i="23"/>
  <c r="X1544" i="23"/>
  <c r="A1544" i="23"/>
  <c r="AB1543" i="23"/>
  <c r="X1543" i="23"/>
  <c r="A1543" i="23"/>
  <c r="AB1542" i="23"/>
  <c r="X1542" i="23"/>
  <c r="A1542" i="23"/>
  <c r="AB1541" i="23"/>
  <c r="X1541" i="23"/>
  <c r="A1541" i="23"/>
  <c r="AB1540" i="23"/>
  <c r="X1540" i="23"/>
  <c r="A1540" i="23"/>
  <c r="AB1539" i="23"/>
  <c r="X1539" i="23"/>
  <c r="A1539" i="23"/>
  <c r="AB1538" i="23"/>
  <c r="X1538" i="23"/>
  <c r="A1538" i="23"/>
  <c r="AB1537" i="23"/>
  <c r="X1537" i="23"/>
  <c r="A1537" i="23"/>
  <c r="AB1536" i="23"/>
  <c r="X1536" i="23"/>
  <c r="A1536" i="23"/>
  <c r="AB1535" i="23"/>
  <c r="X1535" i="23"/>
  <c r="A1535" i="23"/>
  <c r="AB1534" i="23"/>
  <c r="X1534" i="23"/>
  <c r="A1534" i="23"/>
  <c r="AB1533" i="23"/>
  <c r="X1533" i="23"/>
  <c r="A1533" i="23"/>
  <c r="AB1532" i="23"/>
  <c r="X1532" i="23"/>
  <c r="A1532" i="23"/>
  <c r="AB1531" i="23"/>
  <c r="X1531" i="23"/>
  <c r="A1531" i="23"/>
  <c r="AB1530" i="23"/>
  <c r="X1530" i="23"/>
  <c r="A1530" i="23"/>
  <c r="AB1529" i="23"/>
  <c r="X1529" i="23"/>
  <c r="A1529" i="23"/>
  <c r="AB1528" i="23"/>
  <c r="X1528" i="23"/>
  <c r="A1528" i="23"/>
  <c r="AB1527" i="23"/>
  <c r="X1527" i="23"/>
  <c r="A1527" i="23"/>
  <c r="AB1526" i="23"/>
  <c r="X1526" i="23"/>
  <c r="A1526" i="23"/>
  <c r="AB1525" i="23"/>
  <c r="X1525" i="23"/>
  <c r="A1525" i="23"/>
  <c r="AB1524" i="23"/>
  <c r="X1524" i="23"/>
  <c r="A1524" i="23"/>
  <c r="AB1523" i="23"/>
  <c r="X1523" i="23"/>
  <c r="A1523" i="23"/>
  <c r="AB1522" i="23"/>
  <c r="X1522" i="23"/>
  <c r="A1522" i="23"/>
  <c r="AB1521" i="23"/>
  <c r="X1521" i="23"/>
  <c r="A1521" i="23"/>
  <c r="AB1520" i="23"/>
  <c r="X1520" i="23"/>
  <c r="A1520" i="23"/>
  <c r="AB1519" i="23"/>
  <c r="X1519" i="23"/>
  <c r="A1519" i="23"/>
  <c r="AB1518" i="23"/>
  <c r="X1518" i="23"/>
  <c r="A1518" i="23"/>
  <c r="AB1517" i="23"/>
  <c r="X1517" i="23"/>
  <c r="A1517" i="23"/>
  <c r="AB1516" i="23"/>
  <c r="X1516" i="23"/>
  <c r="A1516" i="23"/>
  <c r="AB1515" i="23"/>
  <c r="X1515" i="23"/>
  <c r="A1515" i="23"/>
  <c r="AB1514" i="23"/>
  <c r="X1514" i="23"/>
  <c r="A1514" i="23"/>
  <c r="AB1513" i="23"/>
  <c r="X1513" i="23"/>
  <c r="A1513" i="23"/>
  <c r="AB1512" i="23"/>
  <c r="X1512" i="23"/>
  <c r="A1512" i="23"/>
  <c r="AB1511" i="23"/>
  <c r="X1511" i="23"/>
  <c r="A1511" i="23"/>
  <c r="AB1510" i="23"/>
  <c r="X1510" i="23"/>
  <c r="A1510" i="23"/>
  <c r="AB1509" i="23"/>
  <c r="X1509" i="23"/>
  <c r="A1509" i="23"/>
  <c r="AB1508" i="23"/>
  <c r="X1508" i="23"/>
  <c r="A1508" i="23"/>
  <c r="AB1507" i="23"/>
  <c r="X1507" i="23"/>
  <c r="A1507" i="23"/>
  <c r="AB1506" i="23"/>
  <c r="X1506" i="23"/>
  <c r="A1506" i="23"/>
  <c r="AB1505" i="23"/>
  <c r="X1505" i="23"/>
  <c r="A1505" i="23"/>
  <c r="AB1504" i="23"/>
  <c r="X1504" i="23"/>
  <c r="A1504" i="23"/>
  <c r="AB1503" i="23"/>
  <c r="X1503" i="23"/>
  <c r="A1503" i="23"/>
  <c r="AB1502" i="23"/>
  <c r="X1502" i="23"/>
  <c r="A1502" i="23"/>
  <c r="AB1501" i="23"/>
  <c r="X1501" i="23"/>
  <c r="A1501" i="23"/>
  <c r="AB1500" i="23"/>
  <c r="X1500" i="23"/>
  <c r="A1500" i="23"/>
  <c r="AB1499" i="23"/>
  <c r="X1499" i="23"/>
  <c r="A1499" i="23"/>
  <c r="AB1498" i="23"/>
  <c r="X1498" i="23"/>
  <c r="A1498" i="23"/>
  <c r="AB1497" i="23"/>
  <c r="X1497" i="23"/>
  <c r="A1497" i="23"/>
  <c r="AB1496" i="23"/>
  <c r="X1496" i="23"/>
  <c r="A1496" i="23"/>
  <c r="AB1495" i="23"/>
  <c r="X1495" i="23"/>
  <c r="A1495" i="23"/>
  <c r="AB1494" i="23"/>
  <c r="X1494" i="23"/>
  <c r="A1494" i="23"/>
  <c r="AB1493" i="23"/>
  <c r="X1493" i="23"/>
  <c r="A1493" i="23"/>
  <c r="AB1492" i="23"/>
  <c r="X1492" i="23"/>
  <c r="A1492" i="23"/>
  <c r="AB1491" i="23"/>
  <c r="X1491" i="23"/>
  <c r="A1491" i="23"/>
  <c r="AB1490" i="23"/>
  <c r="X1490" i="23"/>
  <c r="A1490" i="23"/>
  <c r="AB1489" i="23"/>
  <c r="X1489" i="23"/>
  <c r="A1489" i="23"/>
  <c r="AB1488" i="23"/>
  <c r="X1488" i="23"/>
  <c r="A1488" i="23"/>
  <c r="AB1487" i="23"/>
  <c r="X1487" i="23"/>
  <c r="A1487" i="23"/>
  <c r="AB1486" i="23"/>
  <c r="X1486" i="23"/>
  <c r="A1486" i="23"/>
  <c r="AB1485" i="23"/>
  <c r="X1485" i="23"/>
  <c r="A1485" i="23"/>
  <c r="AB1484" i="23"/>
  <c r="X1484" i="23"/>
  <c r="A1484" i="23"/>
  <c r="AB1483" i="23"/>
  <c r="X1483" i="23"/>
  <c r="A1483" i="23"/>
  <c r="AB1482" i="23"/>
  <c r="X1482" i="23"/>
  <c r="A1482" i="23"/>
  <c r="AB1481" i="23"/>
  <c r="X1481" i="23"/>
  <c r="A1481" i="23"/>
  <c r="AB1480" i="23"/>
  <c r="X1480" i="23"/>
  <c r="A1480" i="23"/>
  <c r="AB1479" i="23"/>
  <c r="X1479" i="23"/>
  <c r="A1479" i="23"/>
  <c r="AB1478" i="23"/>
  <c r="X1478" i="23"/>
  <c r="A1478" i="23"/>
  <c r="AB1477" i="23"/>
  <c r="X1477" i="23"/>
  <c r="A1477" i="23"/>
  <c r="AB1476" i="23"/>
  <c r="X1476" i="23"/>
  <c r="A1476" i="23"/>
  <c r="AB1475" i="23"/>
  <c r="X1475" i="23"/>
  <c r="A1475" i="23"/>
  <c r="AB1474" i="23"/>
  <c r="X1474" i="23"/>
  <c r="A1474" i="23"/>
  <c r="AB1473" i="23"/>
  <c r="X1473" i="23"/>
  <c r="A1473" i="23"/>
  <c r="AB1472" i="23"/>
  <c r="X1472" i="23"/>
  <c r="A1472" i="23"/>
  <c r="AB1471" i="23"/>
  <c r="X1471" i="23"/>
  <c r="A1471" i="23"/>
  <c r="AB1470" i="23"/>
  <c r="X1470" i="23"/>
  <c r="A1470" i="23"/>
  <c r="AB1469" i="23"/>
  <c r="X1469" i="23"/>
  <c r="A1469" i="23"/>
  <c r="AB1468" i="23"/>
  <c r="X1468" i="23"/>
  <c r="A1468" i="23"/>
  <c r="AB1467" i="23"/>
  <c r="X1467" i="23"/>
  <c r="A1467" i="23"/>
  <c r="AB1466" i="23"/>
  <c r="X1466" i="23"/>
  <c r="A1466" i="23"/>
  <c r="AB1465" i="23"/>
  <c r="X1465" i="23"/>
  <c r="A1465" i="23"/>
  <c r="AB1464" i="23"/>
  <c r="X1464" i="23"/>
  <c r="A1464" i="23"/>
  <c r="AB1463" i="23"/>
  <c r="X1463" i="23"/>
  <c r="A1463" i="23"/>
  <c r="AB1462" i="23"/>
  <c r="X1462" i="23"/>
  <c r="A1462" i="23"/>
  <c r="AB1461" i="23"/>
  <c r="X1461" i="23"/>
  <c r="A1461" i="23"/>
  <c r="AB1460" i="23"/>
  <c r="X1460" i="23"/>
  <c r="A1460" i="23"/>
  <c r="AB1459" i="23"/>
  <c r="X1459" i="23"/>
  <c r="A1459" i="23"/>
  <c r="AB1458" i="23"/>
  <c r="X1458" i="23"/>
  <c r="A1458" i="23"/>
  <c r="AB1457" i="23"/>
  <c r="X1457" i="23"/>
  <c r="A1457" i="23"/>
  <c r="AB1456" i="23"/>
  <c r="X1456" i="23"/>
  <c r="A1456" i="23"/>
  <c r="AB1455" i="23"/>
  <c r="X1455" i="23"/>
  <c r="A1455" i="23"/>
  <c r="AB1454" i="23"/>
  <c r="X1454" i="23"/>
  <c r="A1454" i="23"/>
  <c r="AB1453" i="23"/>
  <c r="X1453" i="23"/>
  <c r="A1453" i="23"/>
  <c r="AB1452" i="23"/>
  <c r="X1452" i="23"/>
  <c r="A1452" i="23"/>
  <c r="AB1451" i="23"/>
  <c r="X1451" i="23"/>
  <c r="A1451" i="23"/>
  <c r="AB1450" i="23"/>
  <c r="X1450" i="23"/>
  <c r="A1450" i="23"/>
  <c r="AB1449" i="23"/>
  <c r="X1449" i="23"/>
  <c r="A1449" i="23"/>
  <c r="AB1448" i="23"/>
  <c r="X1448" i="23"/>
  <c r="A1448" i="23"/>
  <c r="AB1447" i="23"/>
  <c r="X1447" i="23"/>
  <c r="A1447" i="23"/>
  <c r="AB1446" i="23"/>
  <c r="X1446" i="23"/>
  <c r="A1446" i="23"/>
  <c r="AB1445" i="23"/>
  <c r="X1445" i="23"/>
  <c r="A1445" i="23"/>
  <c r="AB1444" i="23"/>
  <c r="X1444" i="23"/>
  <c r="A1444" i="23"/>
  <c r="AB1443" i="23"/>
  <c r="X1443" i="23"/>
  <c r="A1443" i="23"/>
  <c r="AB1442" i="23"/>
  <c r="X1442" i="23"/>
  <c r="A1442" i="23"/>
  <c r="AB1441" i="23"/>
  <c r="X1441" i="23"/>
  <c r="A1441" i="23"/>
  <c r="AB1440" i="23"/>
  <c r="X1440" i="23"/>
  <c r="A1440" i="23"/>
  <c r="AB1439" i="23"/>
  <c r="X1439" i="23"/>
  <c r="A1439" i="23"/>
  <c r="AB1438" i="23"/>
  <c r="X1438" i="23"/>
  <c r="A1438" i="23"/>
  <c r="AB1437" i="23"/>
  <c r="X1437" i="23"/>
  <c r="A1437" i="23"/>
  <c r="AB1436" i="23"/>
  <c r="X1436" i="23"/>
  <c r="A1436" i="23"/>
  <c r="AB1435" i="23"/>
  <c r="X1435" i="23"/>
  <c r="A1435" i="23"/>
  <c r="AB1434" i="23"/>
  <c r="X1434" i="23"/>
  <c r="A1434" i="23"/>
  <c r="AB1433" i="23"/>
  <c r="X1433" i="23"/>
  <c r="A1433" i="23"/>
  <c r="AB1432" i="23"/>
  <c r="X1432" i="23"/>
  <c r="A1432" i="23"/>
  <c r="AB1431" i="23"/>
  <c r="X1431" i="23"/>
  <c r="A1431" i="23"/>
  <c r="AB1430" i="23"/>
  <c r="X1430" i="23"/>
  <c r="A1430" i="23"/>
  <c r="AB1429" i="23"/>
  <c r="X1429" i="23"/>
  <c r="A1429" i="23"/>
  <c r="AB1428" i="23"/>
  <c r="X1428" i="23"/>
  <c r="A1428" i="23"/>
  <c r="AB1427" i="23"/>
  <c r="X1427" i="23"/>
  <c r="A1427" i="23"/>
  <c r="AB1426" i="23"/>
  <c r="X1426" i="23"/>
  <c r="A1426" i="23"/>
  <c r="AB1425" i="23"/>
  <c r="X1425" i="23"/>
  <c r="A1425" i="23"/>
  <c r="AB1424" i="23"/>
  <c r="X1424" i="23"/>
  <c r="A1424" i="23"/>
  <c r="AB1423" i="23"/>
  <c r="X1423" i="23"/>
  <c r="A1423" i="23"/>
  <c r="AB1422" i="23"/>
  <c r="X1422" i="23"/>
  <c r="A1422" i="23"/>
  <c r="AB1421" i="23"/>
  <c r="X1421" i="23"/>
  <c r="A1421" i="23"/>
  <c r="AB1420" i="23"/>
  <c r="X1420" i="23"/>
  <c r="A1420" i="23"/>
  <c r="AB1419" i="23"/>
  <c r="X1419" i="23"/>
  <c r="A1419" i="23"/>
  <c r="AB1418" i="23"/>
  <c r="X1418" i="23"/>
  <c r="A1418" i="23"/>
  <c r="AB1417" i="23"/>
  <c r="X1417" i="23"/>
  <c r="A1417" i="23"/>
  <c r="AB1416" i="23"/>
  <c r="X1416" i="23"/>
  <c r="A1416" i="23"/>
  <c r="AB1415" i="23"/>
  <c r="X1415" i="23"/>
  <c r="A1415" i="23"/>
  <c r="AB1414" i="23"/>
  <c r="X1414" i="23"/>
  <c r="A1414" i="23"/>
  <c r="AB1413" i="23"/>
  <c r="X1413" i="23"/>
  <c r="A1413" i="23"/>
  <c r="AB1412" i="23"/>
  <c r="X1412" i="23"/>
  <c r="A1412" i="23"/>
  <c r="AB1411" i="23"/>
  <c r="X1411" i="23"/>
  <c r="A1411" i="23"/>
  <c r="AB1410" i="23"/>
  <c r="X1410" i="23"/>
  <c r="A1410" i="23"/>
  <c r="AB1409" i="23"/>
  <c r="X1409" i="23"/>
  <c r="A1409" i="23"/>
  <c r="AB1408" i="23"/>
  <c r="X1408" i="23"/>
  <c r="A1408" i="23"/>
  <c r="AB1407" i="23"/>
  <c r="X1407" i="23"/>
  <c r="A1407" i="23"/>
  <c r="AB1406" i="23"/>
  <c r="X1406" i="23"/>
  <c r="A1406" i="23"/>
  <c r="AB1405" i="23"/>
  <c r="X1405" i="23"/>
  <c r="A1405" i="23"/>
  <c r="AB1404" i="23"/>
  <c r="X1404" i="23"/>
  <c r="A1404" i="23"/>
  <c r="AB1403" i="23"/>
  <c r="X1403" i="23"/>
  <c r="A1403" i="23"/>
  <c r="AB1402" i="23"/>
  <c r="X1402" i="23"/>
  <c r="A1402" i="23"/>
  <c r="AB1401" i="23"/>
  <c r="X1401" i="23"/>
  <c r="A1401" i="23"/>
  <c r="AB1400" i="23"/>
  <c r="X1400" i="23"/>
  <c r="A1400" i="23"/>
  <c r="AB1399" i="23"/>
  <c r="X1399" i="23"/>
  <c r="A1399" i="23"/>
  <c r="AB1398" i="23"/>
  <c r="X1398" i="23"/>
  <c r="A1398" i="23"/>
  <c r="AB1397" i="23"/>
  <c r="X1397" i="23"/>
  <c r="A1397" i="23"/>
  <c r="AB1396" i="23"/>
  <c r="X1396" i="23"/>
  <c r="A1396" i="23"/>
  <c r="AB1395" i="23"/>
  <c r="X1395" i="23"/>
  <c r="A1395" i="23"/>
  <c r="AB1394" i="23"/>
  <c r="X1394" i="23"/>
  <c r="A1394" i="23"/>
  <c r="AB1393" i="23"/>
  <c r="X1393" i="23"/>
  <c r="A1393" i="23"/>
  <c r="AB1392" i="23"/>
  <c r="X1392" i="23"/>
  <c r="A1392" i="23"/>
  <c r="AB1391" i="23"/>
  <c r="X1391" i="23"/>
  <c r="A1391" i="23"/>
  <c r="AB1390" i="23"/>
  <c r="X1390" i="23"/>
  <c r="A1390" i="23"/>
  <c r="AB1389" i="23"/>
  <c r="X1389" i="23"/>
  <c r="A1389" i="23"/>
  <c r="AB1388" i="23"/>
  <c r="X1388" i="23"/>
  <c r="A1388" i="23"/>
  <c r="AB1387" i="23"/>
  <c r="X1387" i="23"/>
  <c r="A1387" i="23"/>
  <c r="AB1386" i="23"/>
  <c r="X1386" i="23"/>
  <c r="A1386" i="23"/>
  <c r="AB1385" i="23"/>
  <c r="X1385" i="23"/>
  <c r="A1385" i="23"/>
  <c r="AB1384" i="23"/>
  <c r="X1384" i="23"/>
  <c r="A1384" i="23"/>
  <c r="AB1383" i="23"/>
  <c r="X1383" i="23"/>
  <c r="A1383" i="23"/>
  <c r="AB1382" i="23"/>
  <c r="X1382" i="23"/>
  <c r="A1382" i="23"/>
  <c r="AB1381" i="23"/>
  <c r="X1381" i="23"/>
  <c r="A1381" i="23"/>
  <c r="AB1380" i="23"/>
  <c r="X1380" i="23"/>
  <c r="A1380" i="23"/>
  <c r="AB1379" i="23"/>
  <c r="X1379" i="23"/>
  <c r="A1379" i="23"/>
  <c r="AB1378" i="23"/>
  <c r="X1378" i="23"/>
  <c r="A1378" i="23"/>
  <c r="AB1377" i="23"/>
  <c r="X1377" i="23"/>
  <c r="A1377" i="23"/>
  <c r="AB1376" i="23"/>
  <c r="X1376" i="23"/>
  <c r="A1376" i="23"/>
  <c r="AB1375" i="23"/>
  <c r="X1375" i="23"/>
  <c r="A1375" i="23"/>
  <c r="AB1374" i="23"/>
  <c r="X1374" i="23"/>
  <c r="A1374" i="23"/>
  <c r="AB1373" i="23"/>
  <c r="X1373" i="23"/>
  <c r="A1373" i="23"/>
  <c r="AB1372" i="23"/>
  <c r="X1372" i="23"/>
  <c r="A1372" i="23"/>
  <c r="AB1371" i="23"/>
  <c r="X1371" i="23"/>
  <c r="A1371" i="23"/>
  <c r="AB1370" i="23"/>
  <c r="X1370" i="23"/>
  <c r="A1370" i="23"/>
  <c r="AB1369" i="23"/>
  <c r="X1369" i="23"/>
  <c r="A1369" i="23"/>
  <c r="AB1368" i="23"/>
  <c r="X1368" i="23"/>
  <c r="A1368" i="23"/>
  <c r="AB1367" i="23"/>
  <c r="X1367" i="23"/>
  <c r="A1367" i="23"/>
  <c r="AB1366" i="23"/>
  <c r="X1366" i="23"/>
  <c r="A1366" i="23"/>
  <c r="AB1365" i="23"/>
  <c r="X1365" i="23"/>
  <c r="A1365" i="23"/>
  <c r="AB1364" i="23"/>
  <c r="X1364" i="23"/>
  <c r="A1364" i="23"/>
  <c r="AB1363" i="23"/>
  <c r="X1363" i="23"/>
  <c r="A1363" i="23"/>
  <c r="AB1362" i="23"/>
  <c r="X1362" i="23"/>
  <c r="A1362" i="23"/>
  <c r="AB1361" i="23"/>
  <c r="X1361" i="23"/>
  <c r="A1361" i="23"/>
  <c r="AB1360" i="23"/>
  <c r="X1360" i="23"/>
  <c r="A1360" i="23"/>
  <c r="AB1359" i="23"/>
  <c r="X1359" i="23"/>
  <c r="A1359" i="23"/>
  <c r="AB1358" i="23"/>
  <c r="X1358" i="23"/>
  <c r="A1358" i="23"/>
  <c r="AB1357" i="23"/>
  <c r="X1357" i="23"/>
  <c r="A1357" i="23"/>
  <c r="AB1356" i="23"/>
  <c r="X1356" i="23"/>
  <c r="A1356" i="23"/>
  <c r="AB1355" i="23"/>
  <c r="X1355" i="23"/>
  <c r="A1355" i="23"/>
  <c r="AB1354" i="23"/>
  <c r="X1354" i="23"/>
  <c r="A1354" i="23"/>
  <c r="AB1353" i="23"/>
  <c r="X1353" i="23"/>
  <c r="A1353" i="23"/>
  <c r="AB1352" i="23"/>
  <c r="X1352" i="23"/>
  <c r="A1352" i="23"/>
  <c r="AB1351" i="23"/>
  <c r="X1351" i="23"/>
  <c r="A1351" i="23"/>
  <c r="AB1350" i="23"/>
  <c r="X1350" i="23"/>
  <c r="A1350" i="23"/>
  <c r="AB1349" i="23"/>
  <c r="X1349" i="23"/>
  <c r="A1349" i="23"/>
  <c r="AB1348" i="23"/>
  <c r="X1348" i="23"/>
  <c r="A1348" i="23"/>
  <c r="AB1347" i="23"/>
  <c r="X1347" i="23"/>
  <c r="A1347" i="23"/>
  <c r="AB1346" i="23"/>
  <c r="X1346" i="23"/>
  <c r="A1346" i="23"/>
  <c r="AB1345" i="23"/>
  <c r="X1345" i="23"/>
  <c r="A1345" i="23"/>
  <c r="AB1344" i="23"/>
  <c r="X1344" i="23"/>
  <c r="A1344" i="23"/>
  <c r="AB1343" i="23"/>
  <c r="X1343" i="23"/>
  <c r="A1343" i="23"/>
  <c r="AB1342" i="23"/>
  <c r="X1342" i="23"/>
  <c r="A1342" i="23"/>
  <c r="AB1341" i="23"/>
  <c r="X1341" i="23"/>
  <c r="A1341" i="23"/>
  <c r="AB1340" i="23"/>
  <c r="X1340" i="23"/>
  <c r="A1340" i="23"/>
  <c r="AB1339" i="23"/>
  <c r="X1339" i="23"/>
  <c r="A1339" i="23"/>
  <c r="AB1338" i="23"/>
  <c r="X1338" i="23"/>
  <c r="A1338" i="23"/>
  <c r="AB1337" i="23"/>
  <c r="X1337" i="23"/>
  <c r="A1337" i="23"/>
  <c r="AB1336" i="23"/>
  <c r="X1336" i="23"/>
  <c r="A1336" i="23"/>
  <c r="AB1335" i="23"/>
  <c r="X1335" i="23"/>
  <c r="A1335" i="23"/>
  <c r="AB1334" i="23"/>
  <c r="X1334" i="23"/>
  <c r="A1334" i="23"/>
  <c r="AB1333" i="23"/>
  <c r="X1333" i="23"/>
  <c r="A1333" i="23"/>
  <c r="AB1332" i="23"/>
  <c r="X1332" i="23"/>
  <c r="A1332" i="23"/>
  <c r="AB1331" i="23"/>
  <c r="X1331" i="23"/>
  <c r="A1331" i="23"/>
  <c r="AB1330" i="23"/>
  <c r="X1330" i="23"/>
  <c r="A1330" i="23"/>
  <c r="AB1329" i="23"/>
  <c r="X1329" i="23"/>
  <c r="A1329" i="23"/>
  <c r="AB1328" i="23"/>
  <c r="X1328" i="23"/>
  <c r="A1328" i="23"/>
  <c r="AB1327" i="23"/>
  <c r="X1327" i="23"/>
  <c r="A1327" i="23"/>
  <c r="AB1326" i="23"/>
  <c r="X1326" i="23"/>
  <c r="A1326" i="23"/>
  <c r="AB1325" i="23"/>
  <c r="X1325" i="23"/>
  <c r="A1325" i="23"/>
  <c r="AB1324" i="23"/>
  <c r="X1324" i="23"/>
  <c r="A1324" i="23"/>
  <c r="AB1323" i="23"/>
  <c r="X1323" i="23"/>
  <c r="A1323" i="23"/>
  <c r="AB1322" i="23"/>
  <c r="X1322" i="23"/>
  <c r="A1322" i="23"/>
  <c r="AB1321" i="23"/>
  <c r="X1321" i="23"/>
  <c r="A1321" i="23"/>
  <c r="AB1320" i="23"/>
  <c r="X1320" i="23"/>
  <c r="A1320" i="23"/>
  <c r="AB1319" i="23"/>
  <c r="X1319" i="23"/>
  <c r="A1319" i="23"/>
  <c r="AB1318" i="23"/>
  <c r="X1318" i="23"/>
  <c r="A1318" i="23"/>
  <c r="AB1317" i="23"/>
  <c r="X1317" i="23"/>
  <c r="A1317" i="23"/>
  <c r="AB1316" i="23"/>
  <c r="X1316" i="23"/>
  <c r="A1316" i="23"/>
  <c r="AB1315" i="23"/>
  <c r="X1315" i="23"/>
  <c r="A1315" i="23"/>
  <c r="AB1314" i="23"/>
  <c r="X1314" i="23"/>
  <c r="A1314" i="23"/>
  <c r="AB1313" i="23"/>
  <c r="X1313" i="23"/>
  <c r="A1313" i="23"/>
  <c r="AB1312" i="23"/>
  <c r="X1312" i="23"/>
  <c r="A1312" i="23"/>
  <c r="AB1311" i="23"/>
  <c r="X1311" i="23"/>
  <c r="A1311" i="23"/>
  <c r="AB1310" i="23"/>
  <c r="X1310" i="23"/>
  <c r="A1310" i="23"/>
  <c r="AB1309" i="23"/>
  <c r="X1309" i="23"/>
  <c r="A1309" i="23"/>
  <c r="AB1308" i="23"/>
  <c r="X1308" i="23"/>
  <c r="A1308" i="23"/>
  <c r="AB1307" i="23"/>
  <c r="X1307" i="23"/>
  <c r="A1307" i="23"/>
  <c r="AB1306" i="23"/>
  <c r="X1306" i="23"/>
  <c r="A1306" i="23"/>
  <c r="AB1305" i="23"/>
  <c r="X1305" i="23"/>
  <c r="A1305" i="23"/>
  <c r="AB1304" i="23"/>
  <c r="X1304" i="23"/>
  <c r="A1304" i="23"/>
  <c r="AB1303" i="23"/>
  <c r="X1303" i="23"/>
  <c r="A1303" i="23"/>
  <c r="AB1302" i="23"/>
  <c r="X1302" i="23"/>
  <c r="A1302" i="23"/>
  <c r="AB1301" i="23"/>
  <c r="X1301" i="23"/>
  <c r="A1301" i="23"/>
  <c r="AB1300" i="23"/>
  <c r="X1300" i="23"/>
  <c r="A1300" i="23"/>
  <c r="AB1299" i="23"/>
  <c r="X1299" i="23"/>
  <c r="A1299" i="23"/>
  <c r="AB1298" i="23"/>
  <c r="X1298" i="23"/>
  <c r="A1298" i="23"/>
  <c r="AB1297" i="23"/>
  <c r="X1297" i="23"/>
  <c r="A1297" i="23"/>
  <c r="AB1296" i="23"/>
  <c r="X1296" i="23"/>
  <c r="A1296" i="23"/>
  <c r="AB1295" i="23"/>
  <c r="X1295" i="23"/>
  <c r="A1295" i="23"/>
  <c r="AB1294" i="23"/>
  <c r="X1294" i="23"/>
  <c r="A1294" i="23"/>
  <c r="AB1293" i="23"/>
  <c r="X1293" i="23"/>
  <c r="A1293" i="23"/>
  <c r="AB1292" i="23"/>
  <c r="X1292" i="23"/>
  <c r="A1292" i="23"/>
  <c r="AB1291" i="23"/>
  <c r="X1291" i="23"/>
  <c r="A1291" i="23"/>
  <c r="AB1290" i="23"/>
  <c r="X1290" i="23"/>
  <c r="A1290" i="23"/>
  <c r="AB1289" i="23"/>
  <c r="X1289" i="23"/>
  <c r="A1289" i="23"/>
  <c r="AB1288" i="23"/>
  <c r="X1288" i="23"/>
  <c r="A1288" i="23"/>
  <c r="AB1287" i="23"/>
  <c r="X1287" i="23"/>
  <c r="A1287" i="23"/>
  <c r="AB1286" i="23"/>
  <c r="X1286" i="23"/>
  <c r="A1286" i="23"/>
  <c r="AB1285" i="23"/>
  <c r="X1285" i="23"/>
  <c r="A1285" i="23"/>
  <c r="AB1284" i="23"/>
  <c r="X1284" i="23"/>
  <c r="A1284" i="23"/>
  <c r="AB1283" i="23"/>
  <c r="X1283" i="23"/>
  <c r="A1283" i="23"/>
  <c r="AB1282" i="23"/>
  <c r="X1282" i="23"/>
  <c r="A1282" i="23"/>
  <c r="AB1281" i="23"/>
  <c r="X1281" i="23"/>
  <c r="A1281" i="23"/>
  <c r="AB1280" i="23"/>
  <c r="X1280" i="23"/>
  <c r="A1280" i="23"/>
  <c r="AB1279" i="23"/>
  <c r="X1279" i="23"/>
  <c r="A1279" i="23"/>
  <c r="AB1278" i="23"/>
  <c r="X1278" i="23"/>
  <c r="A1278" i="23"/>
  <c r="AB1277" i="23"/>
  <c r="X1277" i="23"/>
  <c r="A1277" i="23"/>
  <c r="AB1276" i="23"/>
  <c r="X1276" i="23"/>
  <c r="A1276" i="23"/>
  <c r="AB1275" i="23"/>
  <c r="X1275" i="23"/>
  <c r="A1275" i="23"/>
  <c r="AB1274" i="23"/>
  <c r="X1274" i="23"/>
  <c r="A1274" i="23"/>
  <c r="AB1273" i="23"/>
  <c r="X1273" i="23"/>
  <c r="A1273" i="23"/>
  <c r="AB1272" i="23"/>
  <c r="X1272" i="23"/>
  <c r="A1272" i="23"/>
  <c r="AB1271" i="23"/>
  <c r="X1271" i="23"/>
  <c r="A1271" i="23"/>
  <c r="AB1270" i="23"/>
  <c r="X1270" i="23"/>
  <c r="A1270" i="23"/>
  <c r="AB1269" i="23"/>
  <c r="X1269" i="23"/>
  <c r="A1269" i="23"/>
  <c r="AB1268" i="23"/>
  <c r="X1268" i="23"/>
  <c r="A1268" i="23"/>
  <c r="AB1267" i="23"/>
  <c r="X1267" i="23"/>
  <c r="A1267" i="23"/>
  <c r="AB1266" i="23"/>
  <c r="X1266" i="23"/>
  <c r="A1266" i="23"/>
  <c r="AB1265" i="23"/>
  <c r="X1265" i="23"/>
  <c r="A1265" i="23"/>
  <c r="AB1264" i="23"/>
  <c r="X1264" i="23"/>
  <c r="A1264" i="23"/>
  <c r="AB1263" i="23"/>
  <c r="X1263" i="23"/>
  <c r="A1263" i="23"/>
  <c r="AB1262" i="23"/>
  <c r="X1262" i="23"/>
  <c r="A1262" i="23"/>
  <c r="AB1261" i="23"/>
  <c r="X1261" i="23"/>
  <c r="A1261" i="23"/>
  <c r="AB1260" i="23"/>
  <c r="X1260" i="23"/>
  <c r="A1260" i="23"/>
  <c r="AB1259" i="23"/>
  <c r="X1259" i="23"/>
  <c r="A1259" i="23"/>
  <c r="AB1258" i="23"/>
  <c r="X1258" i="23"/>
  <c r="A1258" i="23"/>
  <c r="AB1257" i="23"/>
  <c r="X1257" i="23"/>
  <c r="A1257" i="23"/>
  <c r="AB1256" i="23"/>
  <c r="X1256" i="23"/>
  <c r="A1256" i="23"/>
  <c r="AB1255" i="23"/>
  <c r="X1255" i="23"/>
  <c r="A1255" i="23"/>
  <c r="AB1254" i="23"/>
  <c r="X1254" i="23"/>
  <c r="A1254" i="23"/>
  <c r="AB1253" i="23"/>
  <c r="X1253" i="23"/>
  <c r="A1253" i="23"/>
  <c r="AB1252" i="23"/>
  <c r="X1252" i="23"/>
  <c r="A1252" i="23"/>
  <c r="AB1251" i="23"/>
  <c r="X1251" i="23"/>
  <c r="A1251" i="23"/>
  <c r="AB1250" i="23"/>
  <c r="X1250" i="23"/>
  <c r="A1250" i="23"/>
  <c r="AB1249" i="23"/>
  <c r="X1249" i="23"/>
  <c r="A1249" i="23"/>
  <c r="AB1248" i="23"/>
  <c r="X1248" i="23"/>
  <c r="A1248" i="23"/>
  <c r="AB1247" i="23"/>
  <c r="X1247" i="23"/>
  <c r="A1247" i="23"/>
  <c r="AB1246" i="23"/>
  <c r="X1246" i="23"/>
  <c r="A1246" i="23"/>
  <c r="AB1245" i="23"/>
  <c r="X1245" i="23"/>
  <c r="A1245" i="23"/>
  <c r="AB1244" i="23"/>
  <c r="X1244" i="23"/>
  <c r="A1244" i="23"/>
  <c r="AB1243" i="23"/>
  <c r="X1243" i="23"/>
  <c r="A1243" i="23"/>
  <c r="AB1242" i="23"/>
  <c r="X1242" i="23"/>
  <c r="A1242" i="23"/>
  <c r="AB1241" i="23"/>
  <c r="X1241" i="23"/>
  <c r="A1241" i="23"/>
  <c r="AB1240" i="23"/>
  <c r="X1240" i="23"/>
  <c r="A1240" i="23"/>
  <c r="AB1239" i="23"/>
  <c r="X1239" i="23"/>
  <c r="A1239" i="23"/>
  <c r="AB1238" i="23"/>
  <c r="X1238" i="23"/>
  <c r="A1238" i="23"/>
  <c r="AB1237" i="23"/>
  <c r="X1237" i="23"/>
  <c r="A1237" i="23"/>
  <c r="AB1236" i="23"/>
  <c r="X1236" i="23"/>
  <c r="A1236" i="23"/>
  <c r="AB1235" i="23"/>
  <c r="X1235" i="23"/>
  <c r="A1235" i="23"/>
  <c r="AB1234" i="23"/>
  <c r="X1234" i="23"/>
  <c r="A1234" i="23"/>
  <c r="AB1233" i="23"/>
  <c r="X1233" i="23"/>
  <c r="A1233" i="23"/>
  <c r="AB1232" i="23"/>
  <c r="X1232" i="23"/>
  <c r="A1232" i="23"/>
  <c r="AB1231" i="23"/>
  <c r="X1231" i="23"/>
  <c r="A1231" i="23"/>
  <c r="AB1230" i="23"/>
  <c r="X1230" i="23"/>
  <c r="A1230" i="23"/>
  <c r="AB1229" i="23"/>
  <c r="X1229" i="23"/>
  <c r="A1229" i="23"/>
  <c r="AB1228" i="23"/>
  <c r="X1228" i="23"/>
  <c r="A1228" i="23"/>
  <c r="AB1227" i="23"/>
  <c r="X1227" i="23"/>
  <c r="A1227" i="23"/>
  <c r="AB1226" i="23"/>
  <c r="X1226" i="23"/>
  <c r="A1226" i="23"/>
  <c r="AB1225" i="23"/>
  <c r="X1225" i="23"/>
  <c r="A1225" i="23"/>
  <c r="AB1224" i="23"/>
  <c r="X1224" i="23"/>
  <c r="A1224" i="23"/>
  <c r="AB1223" i="23"/>
  <c r="X1223" i="23"/>
  <c r="A1223" i="23"/>
  <c r="AB1222" i="23"/>
  <c r="X1222" i="23"/>
  <c r="A1222" i="23"/>
  <c r="AB1221" i="23"/>
  <c r="X1221" i="23"/>
  <c r="A1221" i="23"/>
  <c r="AB1220" i="23"/>
  <c r="X1220" i="23"/>
  <c r="A1220" i="23"/>
  <c r="AB1219" i="23"/>
  <c r="X1219" i="23"/>
  <c r="A1219" i="23"/>
  <c r="AB1218" i="23"/>
  <c r="X1218" i="23"/>
  <c r="A1218" i="23"/>
  <c r="AB1217" i="23"/>
  <c r="X1217" i="23"/>
  <c r="A1217" i="23"/>
  <c r="AB1216" i="23"/>
  <c r="X1216" i="23"/>
  <c r="A1216" i="23"/>
  <c r="AB1215" i="23"/>
  <c r="X1215" i="23"/>
  <c r="A1215" i="23"/>
  <c r="AB1214" i="23"/>
  <c r="X1214" i="23"/>
  <c r="A1214" i="23"/>
  <c r="AB1213" i="23"/>
  <c r="X1213" i="23"/>
  <c r="A1213" i="23"/>
  <c r="AB1212" i="23"/>
  <c r="X1212" i="23"/>
  <c r="A1212" i="23"/>
  <c r="AB1211" i="23"/>
  <c r="X1211" i="23"/>
  <c r="A1211" i="23"/>
  <c r="AB1210" i="23"/>
  <c r="X1210" i="23"/>
  <c r="A1210" i="23"/>
  <c r="AB1209" i="23"/>
  <c r="X1209" i="23"/>
  <c r="A1209" i="23"/>
  <c r="AB1208" i="23"/>
  <c r="X1208" i="23"/>
  <c r="A1208" i="23"/>
  <c r="AB1207" i="23"/>
  <c r="X1207" i="23"/>
  <c r="A1207" i="23"/>
  <c r="AB1206" i="23"/>
  <c r="X1206" i="23"/>
  <c r="A1206" i="23"/>
  <c r="AB1205" i="23"/>
  <c r="X1205" i="23"/>
  <c r="A1205" i="23"/>
  <c r="AB1204" i="23"/>
  <c r="X1204" i="23"/>
  <c r="A1204" i="23"/>
  <c r="AB1203" i="23"/>
  <c r="X1203" i="23"/>
  <c r="A1203" i="23"/>
  <c r="AB1202" i="23"/>
  <c r="X1202" i="23"/>
  <c r="A1202" i="23"/>
  <c r="AB1201" i="23"/>
  <c r="X1201" i="23"/>
  <c r="A1201" i="23"/>
  <c r="AB1200" i="23"/>
  <c r="X1200" i="23"/>
  <c r="A1200" i="23"/>
  <c r="AB1199" i="23"/>
  <c r="X1199" i="23"/>
  <c r="A1199" i="23"/>
  <c r="AB1198" i="23"/>
  <c r="X1198" i="23"/>
  <c r="A1198" i="23"/>
  <c r="AB1197" i="23"/>
  <c r="X1197" i="23"/>
  <c r="A1197" i="23"/>
  <c r="AB1196" i="23"/>
  <c r="X1196" i="23"/>
  <c r="A1196" i="23"/>
  <c r="AB1195" i="23"/>
  <c r="X1195" i="23"/>
  <c r="A1195" i="23"/>
  <c r="AB1194" i="23"/>
  <c r="X1194" i="23"/>
  <c r="A1194" i="23"/>
  <c r="AB1193" i="23"/>
  <c r="X1193" i="23"/>
  <c r="A1193" i="23"/>
  <c r="AB1192" i="23"/>
  <c r="X1192" i="23"/>
  <c r="A1192" i="23"/>
  <c r="AB1191" i="23"/>
  <c r="X1191" i="23"/>
  <c r="A1191" i="23"/>
  <c r="AB1190" i="23"/>
  <c r="X1190" i="23"/>
  <c r="A1190" i="23"/>
  <c r="AB1189" i="23"/>
  <c r="X1189" i="23"/>
  <c r="A1189" i="23"/>
  <c r="AB1188" i="23"/>
  <c r="X1188" i="23"/>
  <c r="A1188" i="23"/>
  <c r="AB1187" i="23"/>
  <c r="X1187" i="23"/>
  <c r="A1187" i="23"/>
  <c r="AB1186" i="23"/>
  <c r="X1186" i="23"/>
  <c r="A1186" i="23"/>
  <c r="AB1185" i="23"/>
  <c r="X1185" i="23"/>
  <c r="A1185" i="23"/>
  <c r="AB1184" i="23"/>
  <c r="X1184" i="23"/>
  <c r="A1184" i="23"/>
  <c r="AB1183" i="23"/>
  <c r="X1183" i="23"/>
  <c r="A1183" i="23"/>
  <c r="AB1182" i="23"/>
  <c r="X1182" i="23"/>
  <c r="A1182" i="23"/>
  <c r="AB1181" i="23"/>
  <c r="X1181" i="23"/>
  <c r="A1181" i="23"/>
  <c r="AB1180" i="23"/>
  <c r="X1180" i="23"/>
  <c r="A1180" i="23"/>
  <c r="AB1179" i="23"/>
  <c r="X1179" i="23"/>
  <c r="A1179" i="23"/>
  <c r="AB1178" i="23"/>
  <c r="X1178" i="23"/>
  <c r="A1178" i="23"/>
  <c r="AB1177" i="23"/>
  <c r="X1177" i="23"/>
  <c r="A1177" i="23"/>
  <c r="AB1176" i="23"/>
  <c r="X1176" i="23"/>
  <c r="A1176" i="23"/>
  <c r="AB1175" i="23"/>
  <c r="X1175" i="23"/>
  <c r="A1175" i="23"/>
  <c r="AB1174" i="23"/>
  <c r="X1174" i="23"/>
  <c r="A1174" i="23"/>
  <c r="AB1173" i="23"/>
  <c r="X1173" i="23"/>
  <c r="A1173" i="23"/>
  <c r="AB1172" i="23"/>
  <c r="X1172" i="23"/>
  <c r="A1172" i="23"/>
  <c r="AB1171" i="23"/>
  <c r="X1171" i="23"/>
  <c r="A1171" i="23"/>
  <c r="AB1170" i="23"/>
  <c r="X1170" i="23"/>
  <c r="A1170" i="23"/>
  <c r="AB1169" i="23"/>
  <c r="X1169" i="23"/>
  <c r="A1169" i="23"/>
  <c r="AB1168" i="23"/>
  <c r="X1168" i="23"/>
  <c r="A1168" i="23"/>
  <c r="AB1167" i="23"/>
  <c r="X1167" i="23"/>
  <c r="A1167" i="23"/>
  <c r="AB1166" i="23"/>
  <c r="X1166" i="23"/>
  <c r="A1166" i="23"/>
  <c r="AB1165" i="23"/>
  <c r="X1165" i="23"/>
  <c r="A1165" i="23"/>
  <c r="AB1164" i="23"/>
  <c r="X1164" i="23"/>
  <c r="A1164" i="23"/>
  <c r="AB1163" i="23"/>
  <c r="X1163" i="23"/>
  <c r="A1163" i="23"/>
  <c r="AB1162" i="23"/>
  <c r="X1162" i="23"/>
  <c r="A1162" i="23"/>
  <c r="AB1161" i="23"/>
  <c r="X1161" i="23"/>
  <c r="A1161" i="23"/>
  <c r="AB1160" i="23"/>
  <c r="X1160" i="23"/>
  <c r="A1160" i="23"/>
  <c r="AB1159" i="23"/>
  <c r="X1159" i="23"/>
  <c r="A1159" i="23"/>
  <c r="AB1158" i="23"/>
  <c r="X1158" i="23"/>
  <c r="A1158" i="23"/>
  <c r="AB1157" i="23"/>
  <c r="X1157" i="23"/>
  <c r="A1157" i="23"/>
  <c r="AB1156" i="23"/>
  <c r="X1156" i="23"/>
  <c r="A1156" i="23"/>
  <c r="AB1155" i="23"/>
  <c r="X1155" i="23"/>
  <c r="A1155" i="23"/>
  <c r="AB1154" i="23"/>
  <c r="X1154" i="23"/>
  <c r="A1154" i="23"/>
  <c r="AB1153" i="23"/>
  <c r="X1153" i="23"/>
  <c r="A1153" i="23"/>
  <c r="AB1152" i="23"/>
  <c r="X1152" i="23"/>
  <c r="A1152" i="23"/>
  <c r="AB1151" i="23"/>
  <c r="X1151" i="23"/>
  <c r="A1151" i="23"/>
  <c r="AB1150" i="23"/>
  <c r="X1150" i="23"/>
  <c r="A1150" i="23"/>
  <c r="AB1149" i="23"/>
  <c r="X1149" i="23"/>
  <c r="A1149" i="23"/>
  <c r="AB1148" i="23"/>
  <c r="X1148" i="23"/>
  <c r="A1148" i="23"/>
  <c r="AB1147" i="23"/>
  <c r="X1147" i="23"/>
  <c r="A1147" i="23"/>
  <c r="AB1146" i="23"/>
  <c r="X1146" i="23"/>
  <c r="A1146" i="23"/>
  <c r="AB1145" i="23"/>
  <c r="X1145" i="23"/>
  <c r="A1145" i="23"/>
  <c r="AB1144" i="23"/>
  <c r="X1144" i="23"/>
  <c r="A1144" i="23"/>
  <c r="AB1143" i="23"/>
  <c r="X1143" i="23"/>
  <c r="A1143" i="23"/>
  <c r="AB1142" i="23"/>
  <c r="X1142" i="23"/>
  <c r="A1142" i="23"/>
  <c r="AB1141" i="23"/>
  <c r="X1141" i="23"/>
  <c r="A1141" i="23"/>
  <c r="AB1140" i="23"/>
  <c r="X1140" i="23"/>
  <c r="A1140" i="23"/>
  <c r="AB1139" i="23"/>
  <c r="X1139" i="23"/>
  <c r="A1139" i="23"/>
  <c r="AB1138" i="23"/>
  <c r="X1138" i="23"/>
  <c r="A1138" i="23"/>
  <c r="AB1137" i="23"/>
  <c r="X1137" i="23"/>
  <c r="A1137" i="23"/>
  <c r="AB1136" i="23"/>
  <c r="X1136" i="23"/>
  <c r="A1136" i="23"/>
  <c r="AB1135" i="23"/>
  <c r="X1135" i="23"/>
  <c r="A1135" i="23"/>
  <c r="AB1134" i="23"/>
  <c r="X1134" i="23"/>
  <c r="A1134" i="23"/>
  <c r="AB1133" i="23"/>
  <c r="X1133" i="23"/>
  <c r="A1133" i="23"/>
  <c r="AB1132" i="23"/>
  <c r="X1132" i="23"/>
  <c r="A1132" i="23"/>
  <c r="AB1131" i="23"/>
  <c r="X1131" i="23"/>
  <c r="A1131" i="23"/>
  <c r="AB1130" i="23"/>
  <c r="X1130" i="23"/>
  <c r="A1130" i="23"/>
  <c r="AB1129" i="23"/>
  <c r="X1129" i="23"/>
  <c r="A1129" i="23"/>
  <c r="AB1128" i="23"/>
  <c r="X1128" i="23"/>
  <c r="A1128" i="23"/>
  <c r="AB1127" i="23"/>
  <c r="X1127" i="23"/>
  <c r="A1127" i="23"/>
  <c r="AB1126" i="23"/>
  <c r="X1126" i="23"/>
  <c r="A1126" i="23"/>
  <c r="AB1125" i="23"/>
  <c r="X1125" i="23"/>
  <c r="A1125" i="23"/>
  <c r="AB1124" i="23"/>
  <c r="X1124" i="23"/>
  <c r="A1124" i="23"/>
  <c r="AB1123" i="23"/>
  <c r="X1123" i="23"/>
  <c r="A1123" i="23"/>
  <c r="AB1122" i="23"/>
  <c r="X1122" i="23"/>
  <c r="A1122" i="23"/>
  <c r="AB1121" i="23"/>
  <c r="X1121" i="23"/>
  <c r="A1121" i="23"/>
  <c r="AB1120" i="23"/>
  <c r="X1120" i="23"/>
  <c r="A1120" i="23"/>
  <c r="AB1119" i="23"/>
  <c r="X1119" i="23"/>
  <c r="A1119" i="23"/>
  <c r="AB1118" i="23"/>
  <c r="X1118" i="23"/>
  <c r="A1118" i="23"/>
  <c r="AB1117" i="23"/>
  <c r="X1117" i="23"/>
  <c r="A1117" i="23"/>
  <c r="AB1116" i="23"/>
  <c r="X1116" i="23"/>
  <c r="A1116" i="23"/>
  <c r="AB1115" i="23"/>
  <c r="X1115" i="23"/>
  <c r="A1115" i="23"/>
  <c r="AB1114" i="23"/>
  <c r="X1114" i="23"/>
  <c r="A1114" i="23"/>
  <c r="AB1113" i="23"/>
  <c r="X1113" i="23"/>
  <c r="A1113" i="23"/>
  <c r="AB1112" i="23"/>
  <c r="X1112" i="23"/>
  <c r="A1112" i="23"/>
  <c r="AB1111" i="23"/>
  <c r="X1111" i="23"/>
  <c r="A1111" i="23"/>
  <c r="AB1110" i="23"/>
  <c r="X1110" i="23"/>
  <c r="A1110" i="23"/>
  <c r="AB1109" i="23"/>
  <c r="X1109" i="23"/>
  <c r="A1109" i="23"/>
  <c r="AB1108" i="23"/>
  <c r="X1108" i="23"/>
  <c r="A1108" i="23"/>
  <c r="AB1107" i="23"/>
  <c r="X1107" i="23"/>
  <c r="A1107" i="23"/>
  <c r="AB1106" i="23"/>
  <c r="X1106" i="23"/>
  <c r="A1106" i="23"/>
  <c r="AB1105" i="23"/>
  <c r="X1105" i="23"/>
  <c r="A1105" i="23"/>
  <c r="AB1104" i="23"/>
  <c r="X1104" i="23"/>
  <c r="A1104" i="23"/>
  <c r="AB1103" i="23"/>
  <c r="X1103" i="23"/>
  <c r="A1103" i="23"/>
  <c r="AB1102" i="23"/>
  <c r="X1102" i="23"/>
  <c r="A1102" i="23"/>
  <c r="AB1101" i="23"/>
  <c r="X1101" i="23"/>
  <c r="A1101" i="23"/>
  <c r="AB1100" i="23"/>
  <c r="X1100" i="23"/>
  <c r="A1100" i="23"/>
  <c r="AB1099" i="23"/>
  <c r="X1099" i="23"/>
  <c r="A1099" i="23"/>
  <c r="AB1098" i="23"/>
  <c r="X1098" i="23"/>
  <c r="A1098" i="23"/>
  <c r="AB1097" i="23"/>
  <c r="X1097" i="23"/>
  <c r="A1097" i="23"/>
  <c r="AB1096" i="23"/>
  <c r="X1096" i="23"/>
  <c r="A1096" i="23"/>
  <c r="AB1095" i="23"/>
  <c r="X1095" i="23"/>
  <c r="A1095" i="23"/>
  <c r="AB1094" i="23"/>
  <c r="X1094" i="23"/>
  <c r="A1094" i="23"/>
  <c r="AB1093" i="23"/>
  <c r="X1093" i="23"/>
  <c r="A1093" i="23"/>
  <c r="AB1092" i="23"/>
  <c r="X1092" i="23"/>
  <c r="A1092" i="23"/>
  <c r="AB1091" i="23"/>
  <c r="X1091" i="23"/>
  <c r="A1091" i="23"/>
  <c r="AB1090" i="23"/>
  <c r="X1090" i="23"/>
  <c r="A1090" i="23"/>
  <c r="AB1089" i="23"/>
  <c r="X1089" i="23"/>
  <c r="A1089" i="23"/>
  <c r="AB1088" i="23"/>
  <c r="X1088" i="23"/>
  <c r="A1088" i="23"/>
  <c r="AB1087" i="23"/>
  <c r="X1087" i="23"/>
  <c r="A1087" i="23"/>
  <c r="AB1086" i="23"/>
  <c r="X1086" i="23"/>
  <c r="A1086" i="23"/>
  <c r="AB1085" i="23"/>
  <c r="X1085" i="23"/>
  <c r="A1085" i="23"/>
  <c r="AB1084" i="23"/>
  <c r="X1084" i="23"/>
  <c r="A1084" i="23"/>
  <c r="AB1083" i="23"/>
  <c r="X1083" i="23"/>
  <c r="A1083" i="23"/>
  <c r="AB1082" i="23"/>
  <c r="X1082" i="23"/>
  <c r="A1082" i="23"/>
  <c r="AB1081" i="23"/>
  <c r="X1081" i="23"/>
  <c r="A1081" i="23"/>
  <c r="AB1080" i="23"/>
  <c r="X1080" i="23"/>
  <c r="A1080" i="23"/>
  <c r="AB1079" i="23"/>
  <c r="X1079" i="23"/>
  <c r="A1079" i="23"/>
  <c r="AB1078" i="23"/>
  <c r="X1078" i="23"/>
  <c r="A1078" i="23"/>
  <c r="AB1077" i="23"/>
  <c r="X1077" i="23"/>
  <c r="A1077" i="23"/>
  <c r="AB1076" i="23"/>
  <c r="X1076" i="23"/>
  <c r="A1076" i="23"/>
  <c r="AB1075" i="23"/>
  <c r="X1075" i="23"/>
  <c r="A1075" i="23"/>
  <c r="AB1074" i="23"/>
  <c r="X1074" i="23"/>
  <c r="A1074" i="23"/>
  <c r="AB1073" i="23"/>
  <c r="X1073" i="23"/>
  <c r="A1073" i="23"/>
  <c r="AB1072" i="23"/>
  <c r="X1072" i="23"/>
  <c r="A1072" i="23"/>
  <c r="AB1071" i="23"/>
  <c r="X1071" i="23"/>
  <c r="A1071" i="23"/>
  <c r="AB1070" i="23"/>
  <c r="X1070" i="23"/>
  <c r="A1070" i="23"/>
  <c r="AB1069" i="23"/>
  <c r="X1069" i="23"/>
  <c r="A1069" i="23"/>
  <c r="AB1068" i="23"/>
  <c r="X1068" i="23"/>
  <c r="A1068" i="23"/>
  <c r="AB1067" i="23"/>
  <c r="X1067" i="23"/>
  <c r="A1067" i="23"/>
  <c r="AB1066" i="23"/>
  <c r="X1066" i="23"/>
  <c r="A1066" i="23"/>
  <c r="AB1065" i="23"/>
  <c r="X1065" i="23"/>
  <c r="A1065" i="23"/>
  <c r="AB1064" i="23"/>
  <c r="X1064" i="23"/>
  <c r="A1064" i="23"/>
  <c r="AB1063" i="23"/>
  <c r="X1063" i="23"/>
  <c r="A1063" i="23"/>
  <c r="AB1062" i="23"/>
  <c r="X1062" i="23"/>
  <c r="A1062" i="23"/>
  <c r="AB1061" i="23"/>
  <c r="X1061" i="23"/>
  <c r="A1061" i="23"/>
  <c r="AB1060" i="23"/>
  <c r="X1060" i="23"/>
  <c r="A1060" i="23"/>
  <c r="AB1059" i="23"/>
  <c r="X1059" i="23"/>
  <c r="A1059" i="23"/>
  <c r="AB1058" i="23"/>
  <c r="X1058" i="23"/>
  <c r="A1058" i="23"/>
  <c r="AB1057" i="23"/>
  <c r="X1057" i="23"/>
  <c r="A1057" i="23"/>
  <c r="AB1056" i="23"/>
  <c r="X1056" i="23"/>
  <c r="A1056" i="23"/>
  <c r="AB1055" i="23"/>
  <c r="X1055" i="23"/>
  <c r="A1055" i="23"/>
  <c r="AB1054" i="23"/>
  <c r="X1054" i="23"/>
  <c r="A1054" i="23"/>
  <c r="AB1053" i="23"/>
  <c r="X1053" i="23"/>
  <c r="A1053" i="23"/>
  <c r="AB1052" i="23"/>
  <c r="X1052" i="23"/>
  <c r="A1052" i="23"/>
  <c r="AB1051" i="23"/>
  <c r="X1051" i="23"/>
  <c r="A1051" i="23"/>
  <c r="AB1050" i="23"/>
  <c r="X1050" i="23"/>
  <c r="A1050" i="23"/>
  <c r="AB1049" i="23"/>
  <c r="X1049" i="23"/>
  <c r="A1049" i="23"/>
  <c r="AB1048" i="23"/>
  <c r="X1048" i="23"/>
  <c r="A1048" i="23"/>
  <c r="AB1047" i="23"/>
  <c r="X1047" i="23"/>
  <c r="A1047" i="23"/>
  <c r="AB1046" i="23"/>
  <c r="X1046" i="23"/>
  <c r="A1046" i="23"/>
  <c r="AB1045" i="23"/>
  <c r="X1045" i="23"/>
  <c r="A1045" i="23"/>
  <c r="AB1044" i="23"/>
  <c r="X1044" i="23"/>
  <c r="A1044" i="23"/>
  <c r="AB1043" i="23"/>
  <c r="X1043" i="23"/>
  <c r="A1043" i="23"/>
  <c r="AB1042" i="23"/>
  <c r="X1042" i="23"/>
  <c r="A1042" i="23"/>
  <c r="AB1041" i="23"/>
  <c r="X1041" i="23"/>
  <c r="A1041" i="23"/>
  <c r="AB1040" i="23"/>
  <c r="X1040" i="23"/>
  <c r="A1040" i="23"/>
  <c r="AB1039" i="23"/>
  <c r="X1039" i="23"/>
  <c r="A1039" i="23"/>
  <c r="AB1038" i="23"/>
  <c r="X1038" i="23"/>
  <c r="A1038" i="23"/>
  <c r="AB1037" i="23"/>
  <c r="X1037" i="23"/>
  <c r="A1037" i="23"/>
  <c r="AB1036" i="23"/>
  <c r="X1036" i="23"/>
  <c r="A1036" i="23"/>
  <c r="AB1035" i="23"/>
  <c r="X1035" i="23"/>
  <c r="A1035" i="23"/>
  <c r="AB1034" i="23"/>
  <c r="X1034" i="23"/>
  <c r="A1034" i="23"/>
  <c r="AB1033" i="23"/>
  <c r="X1033" i="23"/>
  <c r="A1033" i="23"/>
  <c r="AB1032" i="23"/>
  <c r="X1032" i="23"/>
  <c r="A1032" i="23"/>
  <c r="AB1031" i="23"/>
  <c r="X1031" i="23"/>
  <c r="A1031" i="23"/>
  <c r="AB1030" i="23"/>
  <c r="X1030" i="23"/>
  <c r="A1030" i="23"/>
  <c r="AB1029" i="23"/>
  <c r="X1029" i="23"/>
  <c r="A1029" i="23"/>
  <c r="AB1028" i="23"/>
  <c r="X1028" i="23"/>
  <c r="A1028" i="23"/>
  <c r="AB1027" i="23"/>
  <c r="X1027" i="23"/>
  <c r="A1027" i="23"/>
  <c r="AB1026" i="23"/>
  <c r="X1026" i="23"/>
  <c r="A1026" i="23"/>
  <c r="AB1025" i="23"/>
  <c r="X1025" i="23"/>
  <c r="A1025" i="23"/>
  <c r="AB1024" i="23"/>
  <c r="X1024" i="23"/>
  <c r="A1024" i="23"/>
  <c r="AB1023" i="23"/>
  <c r="X1023" i="23"/>
  <c r="A1023" i="23"/>
  <c r="AB1022" i="23"/>
  <c r="X1022" i="23"/>
  <c r="A1022" i="23"/>
  <c r="AB1021" i="23"/>
  <c r="X1021" i="23"/>
  <c r="A1021" i="23"/>
  <c r="AB1020" i="23"/>
  <c r="X1020" i="23"/>
  <c r="A1020" i="23"/>
  <c r="AB1019" i="23"/>
  <c r="X1019" i="23"/>
  <c r="A1019" i="23"/>
  <c r="AB1018" i="23"/>
  <c r="X1018" i="23"/>
  <c r="A1018" i="23"/>
  <c r="AB1017" i="23"/>
  <c r="X1017" i="23"/>
  <c r="A1017" i="23"/>
  <c r="AB1016" i="23"/>
  <c r="X1016" i="23"/>
  <c r="A1016" i="23"/>
  <c r="AB1015" i="23"/>
  <c r="X1015" i="23"/>
  <c r="A1015" i="23"/>
  <c r="AB1014" i="23"/>
  <c r="X1014" i="23"/>
  <c r="A1014" i="23"/>
  <c r="AB1013" i="23"/>
  <c r="X1013" i="23"/>
  <c r="A1013" i="23"/>
  <c r="AB1012" i="23"/>
  <c r="X1012" i="23"/>
  <c r="A1012" i="23"/>
  <c r="AB1011" i="23"/>
  <c r="X1011" i="23"/>
  <c r="A1011" i="23"/>
  <c r="AB1010" i="23"/>
  <c r="X1010" i="23"/>
  <c r="A1010" i="23"/>
  <c r="AB1009" i="23"/>
  <c r="X1009" i="23"/>
  <c r="A1009" i="23"/>
  <c r="AB1008" i="23"/>
  <c r="X1008" i="23"/>
  <c r="A1008" i="23"/>
  <c r="AB1007" i="23"/>
  <c r="X1007" i="23"/>
  <c r="A1007" i="23"/>
  <c r="AB1006" i="23"/>
  <c r="X1006" i="23"/>
  <c r="A1006" i="23"/>
  <c r="AB1005" i="23"/>
  <c r="X1005" i="23"/>
  <c r="A1005" i="23"/>
  <c r="AB1004" i="23"/>
  <c r="X1004" i="23"/>
  <c r="A1004" i="23"/>
  <c r="AB1003" i="23"/>
  <c r="X1003" i="23"/>
  <c r="A1003" i="23"/>
  <c r="AB1002" i="23"/>
  <c r="X1002" i="23"/>
  <c r="A1002" i="23"/>
  <c r="AB1001" i="23"/>
  <c r="X1001" i="23"/>
  <c r="A1001" i="23"/>
  <c r="AB1000" i="23"/>
  <c r="X1000" i="23"/>
  <c r="A1000" i="23"/>
  <c r="AB999" i="23"/>
  <c r="X999" i="23"/>
  <c r="A999" i="23"/>
  <c r="AB998" i="23"/>
  <c r="X998" i="23"/>
  <c r="A998" i="23"/>
  <c r="AB997" i="23"/>
  <c r="X997" i="23"/>
  <c r="A997" i="23"/>
  <c r="AB996" i="23"/>
  <c r="X996" i="23"/>
  <c r="A996" i="23"/>
  <c r="AB995" i="23"/>
  <c r="X995" i="23"/>
  <c r="A995" i="23"/>
  <c r="AB994" i="23"/>
  <c r="X994" i="23"/>
  <c r="A994" i="23"/>
  <c r="AB993" i="23"/>
  <c r="X993" i="23"/>
  <c r="A993" i="23"/>
  <c r="AB992" i="23"/>
  <c r="X992" i="23"/>
  <c r="A992" i="23"/>
  <c r="AB991" i="23"/>
  <c r="X991" i="23"/>
  <c r="A991" i="23"/>
  <c r="AB990" i="23"/>
  <c r="X990" i="23"/>
  <c r="A990" i="23"/>
  <c r="AB989" i="23"/>
  <c r="X989" i="23"/>
  <c r="A989" i="23"/>
  <c r="AB988" i="23"/>
  <c r="X988" i="23"/>
  <c r="A988" i="23"/>
  <c r="AB987" i="23"/>
  <c r="X987" i="23"/>
  <c r="A987" i="23"/>
  <c r="AB986" i="23"/>
  <c r="X986" i="23"/>
  <c r="A986" i="23"/>
  <c r="AB985" i="23"/>
  <c r="X985" i="23"/>
  <c r="A985" i="23"/>
  <c r="AB984" i="23"/>
  <c r="X984" i="23"/>
  <c r="A984" i="23"/>
  <c r="AB983" i="23"/>
  <c r="X983" i="23"/>
  <c r="A983" i="23"/>
  <c r="AB982" i="23"/>
  <c r="X982" i="23"/>
  <c r="A982" i="23"/>
  <c r="AB981" i="23"/>
  <c r="X981" i="23"/>
  <c r="A981" i="23"/>
  <c r="AB980" i="23"/>
  <c r="X980" i="23"/>
  <c r="A980" i="23"/>
  <c r="AB979" i="23"/>
  <c r="X979" i="23"/>
  <c r="A979" i="23"/>
  <c r="AB978" i="23"/>
  <c r="X978" i="23"/>
  <c r="A978" i="23"/>
  <c r="AB977" i="23"/>
  <c r="X977" i="23"/>
  <c r="A977" i="23"/>
  <c r="AB976" i="23"/>
  <c r="X976" i="23"/>
  <c r="A976" i="23"/>
  <c r="AB975" i="23"/>
  <c r="X975" i="23"/>
  <c r="A975" i="23"/>
  <c r="AB974" i="23"/>
  <c r="X974" i="23"/>
  <c r="A974" i="23"/>
  <c r="AB973" i="23"/>
  <c r="X973" i="23"/>
  <c r="A973" i="23"/>
  <c r="AB972" i="23"/>
  <c r="X972" i="23"/>
  <c r="A972" i="23"/>
  <c r="AB971" i="23"/>
  <c r="X971" i="23"/>
  <c r="A971" i="23"/>
  <c r="AB970" i="23"/>
  <c r="X970" i="23"/>
  <c r="A970" i="23"/>
  <c r="AB969" i="23"/>
  <c r="X969" i="23"/>
  <c r="A969" i="23"/>
  <c r="AB968" i="23"/>
  <c r="X968" i="23"/>
  <c r="A968" i="23"/>
  <c r="AB967" i="23"/>
  <c r="X967" i="23"/>
  <c r="A967" i="23"/>
  <c r="AB966" i="23"/>
  <c r="X966" i="23"/>
  <c r="A966" i="23"/>
  <c r="AB965" i="23"/>
  <c r="X965" i="23"/>
  <c r="A965" i="23"/>
  <c r="AB964" i="23"/>
  <c r="X964" i="23"/>
  <c r="A964" i="23"/>
  <c r="AB963" i="23"/>
  <c r="X963" i="23"/>
  <c r="A963" i="23"/>
  <c r="AB962" i="23"/>
  <c r="X962" i="23"/>
  <c r="A962" i="23"/>
  <c r="AB961" i="23"/>
  <c r="X961" i="23"/>
  <c r="A961" i="23"/>
  <c r="AB960" i="23"/>
  <c r="X960" i="23"/>
  <c r="A960" i="23"/>
  <c r="AB959" i="23"/>
  <c r="X959" i="23"/>
  <c r="A959" i="23"/>
  <c r="AB958" i="23"/>
  <c r="X958" i="23"/>
  <c r="A958" i="23"/>
  <c r="AB957" i="23"/>
  <c r="X957" i="23"/>
  <c r="A957" i="23"/>
  <c r="AB956" i="23"/>
  <c r="X956" i="23"/>
  <c r="A956" i="23"/>
  <c r="AB955" i="23"/>
  <c r="X955" i="23"/>
  <c r="A955" i="23"/>
  <c r="AB954" i="23"/>
  <c r="X954" i="23"/>
  <c r="A954" i="23"/>
  <c r="AB953" i="23"/>
  <c r="X953" i="23"/>
  <c r="A953" i="23"/>
  <c r="AB952" i="23"/>
  <c r="X952" i="23"/>
  <c r="A952" i="23"/>
  <c r="AB951" i="23"/>
  <c r="X951" i="23"/>
  <c r="A951" i="23"/>
  <c r="AB950" i="23"/>
  <c r="X950" i="23"/>
  <c r="A950" i="23"/>
  <c r="AB949" i="23"/>
  <c r="X949" i="23"/>
  <c r="A949" i="23"/>
  <c r="AB948" i="23"/>
  <c r="X948" i="23"/>
  <c r="A948" i="23"/>
  <c r="AB947" i="23"/>
  <c r="X947" i="23"/>
  <c r="A947" i="23"/>
  <c r="AB946" i="23"/>
  <c r="X946" i="23"/>
  <c r="A946" i="23"/>
  <c r="AB945" i="23"/>
  <c r="X945" i="23"/>
  <c r="A945" i="23"/>
  <c r="AB944" i="23"/>
  <c r="X944" i="23"/>
  <c r="A944" i="23"/>
  <c r="AB943" i="23"/>
  <c r="X943" i="23"/>
  <c r="A943" i="23"/>
  <c r="AB942" i="23"/>
  <c r="X942" i="23"/>
  <c r="A942" i="23"/>
  <c r="AB941" i="23"/>
  <c r="X941" i="23"/>
  <c r="A941" i="23"/>
  <c r="AB940" i="23"/>
  <c r="X940" i="23"/>
  <c r="A940" i="23"/>
  <c r="AB939" i="23"/>
  <c r="X939" i="23"/>
  <c r="A939" i="23"/>
  <c r="AB938" i="23"/>
  <c r="X938" i="23"/>
  <c r="A938" i="23"/>
  <c r="AB937" i="23"/>
  <c r="X937" i="23"/>
  <c r="A937" i="23"/>
  <c r="AB936" i="23"/>
  <c r="X936" i="23"/>
  <c r="A936" i="23"/>
  <c r="AB935" i="23"/>
  <c r="X935" i="23"/>
  <c r="A935" i="23"/>
  <c r="AB934" i="23"/>
  <c r="X934" i="23"/>
  <c r="A934" i="23"/>
  <c r="AB933" i="23"/>
  <c r="X933" i="23"/>
  <c r="A933" i="23"/>
  <c r="AB932" i="23"/>
  <c r="X932" i="23"/>
  <c r="A932" i="23"/>
  <c r="AB931" i="23"/>
  <c r="X931" i="23"/>
  <c r="A931" i="23"/>
  <c r="AB930" i="23"/>
  <c r="X930" i="23"/>
  <c r="A930" i="23"/>
  <c r="AB929" i="23"/>
  <c r="X929" i="23"/>
  <c r="A929" i="23"/>
  <c r="AB928" i="23"/>
  <c r="X928" i="23"/>
  <c r="A928" i="23"/>
  <c r="AB927" i="23"/>
  <c r="X927" i="23"/>
  <c r="A927" i="23"/>
  <c r="AB926" i="23"/>
  <c r="X926" i="23"/>
  <c r="A926" i="23"/>
  <c r="AB925" i="23"/>
  <c r="X925" i="23"/>
  <c r="A925" i="23"/>
  <c r="AB924" i="23"/>
  <c r="X924" i="23"/>
  <c r="A924" i="23"/>
  <c r="AB923" i="23"/>
  <c r="X923" i="23"/>
  <c r="A923" i="23"/>
  <c r="AB922" i="23"/>
  <c r="X922" i="23"/>
  <c r="A922" i="23"/>
  <c r="AB921" i="23"/>
  <c r="X921" i="23"/>
  <c r="A921" i="23"/>
  <c r="AB920" i="23"/>
  <c r="X920" i="23"/>
  <c r="A920" i="23"/>
  <c r="AB919" i="23"/>
  <c r="X919" i="23"/>
  <c r="A919" i="23"/>
  <c r="AB918" i="23"/>
  <c r="X918" i="23"/>
  <c r="A918" i="23"/>
  <c r="AB917" i="23"/>
  <c r="X917" i="23"/>
  <c r="A917" i="23"/>
  <c r="AB916" i="23"/>
  <c r="X916" i="23"/>
  <c r="A916" i="23"/>
  <c r="AB915" i="23"/>
  <c r="X915" i="23"/>
  <c r="A915" i="23"/>
  <c r="AB914" i="23"/>
  <c r="X914" i="23"/>
  <c r="A914" i="23"/>
  <c r="AB913" i="23"/>
  <c r="X913" i="23"/>
  <c r="A913" i="23"/>
  <c r="AB912" i="23"/>
  <c r="X912" i="23"/>
  <c r="A912" i="23"/>
  <c r="AB911" i="23"/>
  <c r="X911" i="23"/>
  <c r="A911" i="23"/>
  <c r="AB910" i="23"/>
  <c r="X910" i="23"/>
  <c r="A910" i="23"/>
  <c r="AB909" i="23"/>
  <c r="X909" i="23"/>
  <c r="A909" i="23"/>
  <c r="AB908" i="23"/>
  <c r="X908" i="23"/>
  <c r="A908" i="23"/>
  <c r="AB907" i="23"/>
  <c r="X907" i="23"/>
  <c r="A907" i="23"/>
  <c r="AB906" i="23"/>
  <c r="X906" i="23"/>
  <c r="A906" i="23"/>
  <c r="AB905" i="23"/>
  <c r="X905" i="23"/>
  <c r="A905" i="23"/>
  <c r="AB904" i="23"/>
  <c r="X904" i="23"/>
  <c r="A904" i="23"/>
  <c r="AB903" i="23"/>
  <c r="X903" i="23"/>
  <c r="A903" i="23"/>
  <c r="AB902" i="23"/>
  <c r="X902" i="23"/>
  <c r="A902" i="23"/>
  <c r="AB901" i="23"/>
  <c r="X901" i="23"/>
  <c r="A901" i="23"/>
  <c r="AB900" i="23"/>
  <c r="X900" i="23"/>
  <c r="A900" i="23"/>
  <c r="AB899" i="23"/>
  <c r="X899" i="23"/>
  <c r="A899" i="23"/>
  <c r="AB898" i="23"/>
  <c r="X898" i="23"/>
  <c r="A898" i="23"/>
  <c r="AB897" i="23"/>
  <c r="X897" i="23"/>
  <c r="A897" i="23"/>
  <c r="AB896" i="23"/>
  <c r="X896" i="23"/>
  <c r="A896" i="23"/>
  <c r="AB895" i="23"/>
  <c r="X895" i="23"/>
  <c r="A895" i="23"/>
  <c r="AB894" i="23"/>
  <c r="X894" i="23"/>
  <c r="A894" i="23"/>
  <c r="Z893" i="23"/>
  <c r="W893" i="23"/>
  <c r="A893" i="23"/>
  <c r="Z892" i="23"/>
  <c r="W892" i="23"/>
  <c r="A892" i="23"/>
  <c r="Z891" i="23"/>
  <c r="W891" i="23"/>
  <c r="A891" i="23"/>
  <c r="AB890" i="23"/>
  <c r="Z890" i="23"/>
  <c r="W890" i="23"/>
  <c r="X890" i="23" s="1"/>
  <c r="A890" i="23"/>
  <c r="Z889" i="23"/>
  <c r="W889" i="23"/>
  <c r="AB889" i="23" s="1"/>
  <c r="A889" i="23"/>
  <c r="AB888" i="23"/>
  <c r="Z888" i="23"/>
  <c r="X888" i="23"/>
  <c r="W888" i="23"/>
  <c r="A888" i="23"/>
  <c r="AB887" i="23"/>
  <c r="Z887" i="23"/>
  <c r="W887" i="23"/>
  <c r="X887" i="23" s="1"/>
  <c r="A887" i="23"/>
  <c r="Z886" i="23"/>
  <c r="W886" i="23"/>
  <c r="A886" i="23"/>
  <c r="AB885" i="23"/>
  <c r="Z885" i="23"/>
  <c r="X885" i="23"/>
  <c r="W885" i="23"/>
  <c r="A885" i="23"/>
  <c r="AB884" i="23"/>
  <c r="Z884" i="23"/>
  <c r="W884" i="23"/>
  <c r="X884" i="23" s="1"/>
  <c r="A884" i="23"/>
  <c r="AB883" i="23"/>
  <c r="Z883" i="23"/>
  <c r="X883" i="23"/>
  <c r="W883" i="23"/>
  <c r="A883" i="23"/>
  <c r="Z882" i="23"/>
  <c r="X882" i="23"/>
  <c r="W882" i="23"/>
  <c r="AB882" i="23" s="1"/>
  <c r="A882" i="23"/>
  <c r="AB881" i="23"/>
  <c r="Z881" i="23"/>
  <c r="X881" i="23"/>
  <c r="W881" i="23"/>
  <c r="A881" i="23"/>
  <c r="Z880" i="23"/>
  <c r="X880" i="23"/>
  <c r="W880" i="23"/>
  <c r="AB880" i="23" s="1"/>
  <c r="A880" i="23"/>
  <c r="Z879" i="23"/>
  <c r="W879" i="23"/>
  <c r="X879" i="23" s="1"/>
  <c r="A879" i="23"/>
  <c r="Z878" i="23"/>
  <c r="W878" i="23"/>
  <c r="A878" i="23"/>
  <c r="AB877" i="23"/>
  <c r="Z877" i="23"/>
  <c r="W877" i="23"/>
  <c r="X877" i="23" s="1"/>
  <c r="A877" i="23"/>
  <c r="Z876" i="23"/>
  <c r="W876" i="23"/>
  <c r="A876" i="23"/>
  <c r="AB875" i="23"/>
  <c r="Z875" i="23"/>
  <c r="X875" i="23"/>
  <c r="W875" i="23"/>
  <c r="A875" i="23"/>
  <c r="AB874" i="23"/>
  <c r="Z874" i="23"/>
  <c r="W874" i="23"/>
  <c r="X874" i="23" s="1"/>
  <c r="A874" i="23"/>
  <c r="AB873" i="23"/>
  <c r="Z873" i="23"/>
  <c r="X873" i="23"/>
  <c r="W873" i="23"/>
  <c r="A873" i="23"/>
  <c r="AB872" i="23"/>
  <c r="Z872" i="23"/>
  <c r="X872" i="23"/>
  <c r="W872" i="23"/>
  <c r="A872" i="23"/>
  <c r="AB871" i="23"/>
  <c r="Z871" i="23"/>
  <c r="X871" i="23"/>
  <c r="W871" i="23"/>
  <c r="A871" i="23"/>
  <c r="AB870" i="23"/>
  <c r="Z870" i="23"/>
  <c r="X870" i="23"/>
  <c r="W870" i="23"/>
  <c r="A870" i="23"/>
  <c r="Z869" i="23"/>
  <c r="X869" i="23"/>
  <c r="W869" i="23"/>
  <c r="AB869" i="23" s="1"/>
  <c r="A869" i="23"/>
  <c r="Z868" i="23"/>
  <c r="X868" i="23"/>
  <c r="W868" i="23"/>
  <c r="AB868" i="23" s="1"/>
  <c r="A868" i="23"/>
  <c r="AB867" i="23"/>
  <c r="Z867" i="23"/>
  <c r="X867" i="23"/>
  <c r="W867" i="23"/>
  <c r="A867" i="23"/>
  <c r="Z866" i="23"/>
  <c r="W866" i="23"/>
  <c r="X866" i="23" s="1"/>
  <c r="A866" i="23"/>
  <c r="AB865" i="23"/>
  <c r="Z865" i="23"/>
  <c r="X865" i="23"/>
  <c r="W865" i="23"/>
  <c r="A865" i="23"/>
  <c r="AB864" i="23"/>
  <c r="Z864" i="23"/>
  <c r="W864" i="23"/>
  <c r="X864" i="23" s="1"/>
  <c r="A864" i="23"/>
  <c r="AB863" i="23"/>
  <c r="Z863" i="23"/>
  <c r="X863" i="23"/>
  <c r="W863" i="23"/>
  <c r="A863" i="23"/>
  <c r="AB862" i="23"/>
  <c r="Z862" i="23"/>
  <c r="X862" i="23"/>
  <c r="W862" i="23"/>
  <c r="A862" i="23"/>
  <c r="AB861" i="23"/>
  <c r="Z861" i="23"/>
  <c r="X861" i="23"/>
  <c r="W861" i="23"/>
  <c r="A861" i="23"/>
  <c r="AB860" i="23"/>
  <c r="Z860" i="23"/>
  <c r="X860" i="23"/>
  <c r="W860" i="23"/>
  <c r="A860" i="23"/>
  <c r="AB859" i="23"/>
  <c r="Z859" i="23"/>
  <c r="X859" i="23"/>
  <c r="W859" i="23"/>
  <c r="A859" i="23"/>
  <c r="Z858" i="23"/>
  <c r="W858" i="23"/>
  <c r="A858" i="23"/>
  <c r="Z857" i="23"/>
  <c r="W857" i="23"/>
  <c r="AB857" i="23" s="1"/>
  <c r="A857" i="23"/>
  <c r="Z856" i="23"/>
  <c r="X856" i="23"/>
  <c r="W856" i="23"/>
  <c r="AB856" i="23" s="1"/>
  <c r="A856" i="23"/>
  <c r="AB855" i="23"/>
  <c r="Z855" i="23"/>
  <c r="X855" i="23"/>
  <c r="W855" i="23"/>
  <c r="A855" i="23"/>
  <c r="Z854" i="23"/>
  <c r="W854" i="23"/>
  <c r="A854" i="23"/>
  <c r="AB853" i="23"/>
  <c r="Z853" i="23"/>
  <c r="X853" i="23"/>
  <c r="W853" i="23"/>
  <c r="A853" i="23"/>
  <c r="AB852" i="23"/>
  <c r="Z852" i="23"/>
  <c r="X852" i="23"/>
  <c r="W852" i="23"/>
  <c r="A852" i="23"/>
  <c r="AB851" i="23"/>
  <c r="Z851" i="23"/>
  <c r="X851" i="23"/>
  <c r="W851" i="23"/>
  <c r="A851" i="23"/>
  <c r="AB850" i="23"/>
  <c r="Z850" i="23"/>
  <c r="X850" i="23"/>
  <c r="W850" i="23"/>
  <c r="A850" i="23"/>
  <c r="Z849" i="23"/>
  <c r="X849" i="23"/>
  <c r="W849" i="23"/>
  <c r="AB849" i="23" s="1"/>
  <c r="A849" i="23"/>
  <c r="Z848" i="23"/>
  <c r="W848" i="23"/>
  <c r="A848" i="23"/>
  <c r="AB847" i="23"/>
  <c r="Z847" i="23"/>
  <c r="X847" i="23"/>
  <c r="W847" i="23"/>
  <c r="A847" i="23"/>
  <c r="Z846" i="23"/>
  <c r="W846" i="23"/>
  <c r="A846" i="23"/>
  <c r="Z845" i="23"/>
  <c r="W845" i="23"/>
  <c r="A845" i="23"/>
  <c r="Z844" i="23"/>
  <c r="X844" i="23"/>
  <c r="W844" i="23"/>
  <c r="AB844" i="23" s="1"/>
  <c r="A844" i="23"/>
  <c r="Z843" i="23"/>
  <c r="W843" i="23"/>
  <c r="A843" i="23"/>
  <c r="Z842" i="23"/>
  <c r="W842" i="23"/>
  <c r="X842" i="23" s="1"/>
  <c r="A842" i="23"/>
  <c r="AB841" i="23"/>
  <c r="Z841" i="23"/>
  <c r="X841" i="23"/>
  <c r="W841" i="23"/>
  <c r="A841" i="23"/>
  <c r="AB840" i="23"/>
  <c r="Z840" i="23"/>
  <c r="X840" i="23"/>
  <c r="W840" i="23"/>
  <c r="A840" i="23"/>
  <c r="Z839" i="23"/>
  <c r="X839" i="23"/>
  <c r="W839" i="23"/>
  <c r="AB839" i="23" s="1"/>
  <c r="A839" i="23"/>
  <c r="Z838" i="23"/>
  <c r="W838" i="23"/>
  <c r="A838" i="23"/>
  <c r="Z837" i="23"/>
  <c r="W837" i="23"/>
  <c r="AB837" i="23" s="1"/>
  <c r="A837" i="23"/>
  <c r="Z836" i="23"/>
  <c r="W836" i="23"/>
  <c r="A836" i="23"/>
  <c r="AB835" i="23"/>
  <c r="Z835" i="23"/>
  <c r="X835" i="23"/>
  <c r="W835" i="23"/>
  <c r="A835" i="23"/>
  <c r="Z834" i="23"/>
  <c r="W834" i="23"/>
  <c r="A834" i="23"/>
  <c r="AB833" i="23"/>
  <c r="Z833" i="23"/>
  <c r="X833" i="23"/>
  <c r="W833" i="23"/>
  <c r="A833" i="23"/>
  <c r="Z832" i="23"/>
  <c r="W832" i="23"/>
  <c r="AB832" i="23" s="1"/>
  <c r="A832" i="23"/>
  <c r="Z831" i="23"/>
  <c r="W831" i="23"/>
  <c r="A831" i="23"/>
  <c r="AB830" i="23"/>
  <c r="Z830" i="23"/>
  <c r="W830" i="23"/>
  <c r="X830" i="23" s="1"/>
  <c r="A830" i="23"/>
  <c r="Z829" i="23"/>
  <c r="X829" i="23"/>
  <c r="W829" i="23"/>
  <c r="AB829" i="23" s="1"/>
  <c r="A829" i="23"/>
  <c r="Z828" i="23"/>
  <c r="W828" i="23"/>
  <c r="A828" i="23"/>
  <c r="Z827" i="23"/>
  <c r="W827" i="23"/>
  <c r="AB827" i="23" s="1"/>
  <c r="A827" i="23"/>
  <c r="Z826" i="23"/>
  <c r="W826" i="23"/>
  <c r="A826" i="23"/>
  <c r="AB825" i="23"/>
  <c r="Z825" i="23"/>
  <c r="W825" i="23"/>
  <c r="X825" i="23" s="1"/>
  <c r="A825" i="23"/>
  <c r="Z824" i="23"/>
  <c r="W824" i="23"/>
  <c r="A824" i="23"/>
  <c r="AB823" i="23"/>
  <c r="Z823" i="23"/>
  <c r="X823" i="23"/>
  <c r="W823" i="23"/>
  <c r="A823" i="23"/>
  <c r="AB822" i="23"/>
  <c r="Z822" i="23"/>
  <c r="W822" i="23"/>
  <c r="X822" i="23" s="1"/>
  <c r="A822" i="23"/>
  <c r="AB821" i="23"/>
  <c r="Z821" i="23"/>
  <c r="X821" i="23"/>
  <c r="W821" i="23"/>
  <c r="A821" i="23"/>
  <c r="Z820" i="23"/>
  <c r="W820" i="23"/>
  <c r="A820" i="23"/>
  <c r="Z819" i="23"/>
  <c r="W819" i="23"/>
  <c r="A819" i="23"/>
  <c r="AB818" i="23"/>
  <c r="Z818" i="23"/>
  <c r="W818" i="23"/>
  <c r="X818" i="23" s="1"/>
  <c r="A818" i="23"/>
  <c r="Z817" i="23"/>
  <c r="W817" i="23"/>
  <c r="AB817" i="23" s="1"/>
  <c r="A817" i="23"/>
  <c r="Z816" i="23"/>
  <c r="W816" i="23"/>
  <c r="A816" i="23"/>
  <c r="AB815" i="23"/>
  <c r="Z815" i="23"/>
  <c r="W815" i="23"/>
  <c r="X815" i="23" s="1"/>
  <c r="A815" i="23"/>
  <c r="Z814" i="23"/>
  <c r="W814" i="23"/>
  <c r="A814" i="23"/>
  <c r="AB813" i="23"/>
  <c r="Z813" i="23"/>
  <c r="X813" i="23"/>
  <c r="W813" i="23"/>
  <c r="A813" i="23"/>
  <c r="AB812" i="23"/>
  <c r="Z812" i="23"/>
  <c r="W812" i="23"/>
  <c r="X812" i="23" s="1"/>
  <c r="A812" i="23"/>
  <c r="AB811" i="23"/>
  <c r="Z811" i="23"/>
  <c r="X811" i="23"/>
  <c r="W811" i="23"/>
  <c r="A811" i="23"/>
  <c r="Z810" i="23"/>
  <c r="X810" i="23"/>
  <c r="W810" i="23"/>
  <c r="AB810" i="23" s="1"/>
  <c r="A810" i="23"/>
  <c r="AB809" i="23"/>
  <c r="Z809" i="23"/>
  <c r="X809" i="23"/>
  <c r="W809" i="23"/>
  <c r="A809" i="23"/>
  <c r="Z808" i="23"/>
  <c r="X808" i="23"/>
  <c r="W808" i="23"/>
  <c r="AB808" i="23" s="1"/>
  <c r="A808" i="23"/>
  <c r="Z807" i="23"/>
  <c r="W807" i="23"/>
  <c r="A807" i="23"/>
  <c r="AB806" i="23"/>
  <c r="Z806" i="23"/>
  <c r="W806" i="23"/>
  <c r="X806" i="23" s="1"/>
  <c r="A806" i="23"/>
  <c r="Z805" i="23"/>
  <c r="W805" i="23"/>
  <c r="X805" i="23" s="1"/>
  <c r="A805" i="23"/>
  <c r="Z804" i="23"/>
  <c r="W804" i="23"/>
  <c r="A804" i="23"/>
  <c r="AB803" i="23"/>
  <c r="Z803" i="23"/>
  <c r="X803" i="23"/>
  <c r="W803" i="23"/>
  <c r="A803" i="23"/>
  <c r="Z802" i="23"/>
  <c r="W802" i="23"/>
  <c r="X802" i="23" s="1"/>
  <c r="A802" i="23"/>
  <c r="AB801" i="23"/>
  <c r="Z801" i="23"/>
  <c r="X801" i="23"/>
  <c r="W801" i="23"/>
  <c r="A801" i="23"/>
  <c r="AB800" i="23"/>
  <c r="Z800" i="23"/>
  <c r="X800" i="23"/>
  <c r="W800" i="23"/>
  <c r="A800" i="23"/>
  <c r="AB799" i="23"/>
  <c r="Z799" i="23"/>
  <c r="X799" i="23"/>
  <c r="W799" i="23"/>
  <c r="A799" i="23"/>
  <c r="AB798" i="23"/>
  <c r="Z798" i="23"/>
  <c r="X798" i="23"/>
  <c r="W798" i="23"/>
  <c r="A798" i="23"/>
  <c r="Z797" i="23"/>
  <c r="X797" i="23"/>
  <c r="W797" i="23"/>
  <c r="AB797" i="23" s="1"/>
  <c r="A797" i="23"/>
  <c r="Z796" i="23"/>
  <c r="X796" i="23"/>
  <c r="W796" i="23"/>
  <c r="AB796" i="23" s="1"/>
  <c r="A796" i="23"/>
  <c r="AB795" i="23"/>
  <c r="Z795" i="23"/>
  <c r="X795" i="23"/>
  <c r="W795" i="23"/>
  <c r="A795" i="23"/>
  <c r="AB794" i="23"/>
  <c r="Z794" i="23"/>
  <c r="W794" i="23"/>
  <c r="X794" i="23" s="1"/>
  <c r="A794" i="23"/>
  <c r="AB793" i="23"/>
  <c r="Z793" i="23"/>
  <c r="X793" i="23"/>
  <c r="W793" i="23"/>
  <c r="A793" i="23"/>
  <c r="AB792" i="23"/>
  <c r="Z792" i="23"/>
  <c r="W792" i="23"/>
  <c r="X792" i="23" s="1"/>
  <c r="A792" i="23"/>
  <c r="AB791" i="23"/>
  <c r="Z791" i="23"/>
  <c r="X791" i="23"/>
  <c r="W791" i="23"/>
  <c r="A791" i="23"/>
  <c r="AB790" i="23"/>
  <c r="Z790" i="23"/>
  <c r="X790" i="23"/>
  <c r="W790" i="23"/>
  <c r="A790" i="23"/>
  <c r="AB789" i="23"/>
  <c r="Z789" i="23"/>
  <c r="X789" i="23"/>
  <c r="W789" i="23"/>
  <c r="A789" i="23"/>
  <c r="AB788" i="23"/>
  <c r="Z788" i="23"/>
  <c r="X788" i="23"/>
  <c r="W788" i="23"/>
  <c r="A788" i="23"/>
  <c r="AB787" i="23"/>
  <c r="Z787" i="23"/>
  <c r="X787" i="23"/>
  <c r="W787" i="23"/>
  <c r="A787" i="23"/>
  <c r="Z786" i="23"/>
  <c r="W786" i="23"/>
  <c r="A786" i="23"/>
  <c r="Z785" i="23"/>
  <c r="W785" i="23"/>
  <c r="AB785" i="23" s="1"/>
  <c r="A785" i="23"/>
  <c r="Z784" i="23"/>
  <c r="X784" i="23"/>
  <c r="W784" i="23"/>
  <c r="AB784" i="23" s="1"/>
  <c r="A784" i="23"/>
  <c r="AB783" i="23"/>
  <c r="Z783" i="23"/>
  <c r="X783" i="23"/>
  <c r="W783" i="23"/>
  <c r="A783" i="23"/>
  <c r="Z782" i="23"/>
  <c r="W782" i="23"/>
  <c r="A782" i="23"/>
  <c r="AB781" i="23"/>
  <c r="Z781" i="23"/>
  <c r="X781" i="23"/>
  <c r="W781" i="23"/>
  <c r="A781" i="23"/>
  <c r="Z780" i="23"/>
  <c r="X780" i="23"/>
  <c r="W780" i="23"/>
  <c r="AB780" i="23" s="1"/>
  <c r="A780" i="23"/>
  <c r="AB779" i="23"/>
  <c r="Z779" i="23"/>
  <c r="X779" i="23"/>
  <c r="W779" i="23"/>
  <c r="A779" i="23"/>
  <c r="AB778" i="23"/>
  <c r="Z778" i="23"/>
  <c r="W778" i="23"/>
  <c r="X778" i="23" s="1"/>
  <c r="A778" i="23"/>
  <c r="Z777" i="23"/>
  <c r="X777" i="23"/>
  <c r="W777" i="23"/>
  <c r="AB777" i="23" s="1"/>
  <c r="A777" i="23"/>
  <c r="Z776" i="23"/>
  <c r="W776" i="23"/>
  <c r="A776" i="23"/>
  <c r="AB775" i="23"/>
  <c r="Z775" i="23"/>
  <c r="X775" i="23"/>
  <c r="W775" i="23"/>
  <c r="A775" i="23"/>
  <c r="Z774" i="23"/>
  <c r="W774" i="23"/>
  <c r="A774" i="23"/>
  <c r="AB773" i="23"/>
  <c r="Z773" i="23"/>
  <c r="W773" i="23"/>
  <c r="X773" i="23" s="1"/>
  <c r="A773" i="23"/>
  <c r="Z772" i="23"/>
  <c r="X772" i="23"/>
  <c r="W772" i="23"/>
  <c r="AB772" i="23" s="1"/>
  <c r="A772" i="23"/>
  <c r="Z771" i="23"/>
  <c r="W771" i="23"/>
  <c r="A771" i="23"/>
  <c r="Z770" i="23"/>
  <c r="W770" i="23"/>
  <c r="X770" i="23" s="1"/>
  <c r="A770" i="23"/>
  <c r="AB769" i="23"/>
  <c r="Z769" i="23"/>
  <c r="X769" i="23"/>
  <c r="W769" i="23"/>
  <c r="A769" i="23"/>
  <c r="AB768" i="23"/>
  <c r="Z768" i="23"/>
  <c r="W768" i="23"/>
  <c r="X768" i="23" s="1"/>
  <c r="A768" i="23"/>
  <c r="Z767" i="23"/>
  <c r="X767" i="23"/>
  <c r="W767" i="23"/>
  <c r="AB767" i="23" s="1"/>
  <c r="A767" i="23"/>
  <c r="Z766" i="23"/>
  <c r="W766" i="23"/>
  <c r="A766" i="23"/>
  <c r="Z765" i="23"/>
  <c r="W765" i="23"/>
  <c r="AB765" i="23" s="1"/>
  <c r="A765" i="23"/>
  <c r="Z764" i="23"/>
  <c r="W764" i="23"/>
  <c r="A764" i="23"/>
  <c r="AB763" i="23"/>
  <c r="Z763" i="23"/>
  <c r="X763" i="23"/>
  <c r="W763" i="23"/>
  <c r="A763" i="23"/>
  <c r="Z762" i="23"/>
  <c r="W762" i="23"/>
  <c r="A762" i="23"/>
  <c r="AB761" i="23"/>
  <c r="Z761" i="23"/>
  <c r="X761" i="23"/>
  <c r="W761" i="23"/>
  <c r="A761" i="23"/>
  <c r="Z760" i="23"/>
  <c r="W760" i="23"/>
  <c r="AB760" i="23" s="1"/>
  <c r="A760" i="23"/>
  <c r="Z759" i="23"/>
  <c r="W759" i="23"/>
  <c r="A759" i="23"/>
  <c r="AB758" i="23"/>
  <c r="Z758" i="23"/>
  <c r="W758" i="23"/>
  <c r="X758" i="23" s="1"/>
  <c r="A758" i="23"/>
  <c r="Z757" i="23"/>
  <c r="W757" i="23"/>
  <c r="A757" i="23"/>
  <c r="AB756" i="23"/>
  <c r="Z756" i="23"/>
  <c r="X756" i="23"/>
  <c r="W756" i="23"/>
  <c r="A756" i="23"/>
  <c r="AB755" i="23"/>
  <c r="Z755" i="23"/>
  <c r="W755" i="23"/>
  <c r="X755" i="23" s="1"/>
  <c r="A755" i="23"/>
  <c r="AB754" i="23"/>
  <c r="Z754" i="23"/>
  <c r="X754" i="23"/>
  <c r="W754" i="23"/>
  <c r="A754" i="23"/>
  <c r="AB753" i="23"/>
  <c r="Z753" i="23"/>
  <c r="X753" i="23"/>
  <c r="W753" i="23"/>
  <c r="A753" i="23"/>
  <c r="AB752" i="23"/>
  <c r="Z752" i="23"/>
  <c r="X752" i="23"/>
  <c r="W752" i="23"/>
  <c r="A752" i="23"/>
  <c r="AB751" i="23"/>
  <c r="Z751" i="23"/>
  <c r="X751" i="23"/>
  <c r="W751" i="23"/>
  <c r="A751" i="23"/>
  <c r="Z750" i="23"/>
  <c r="X750" i="23"/>
  <c r="W750" i="23"/>
  <c r="AB750" i="23" s="1"/>
  <c r="A750" i="23"/>
  <c r="Z749" i="23"/>
  <c r="W749" i="23"/>
  <c r="A749" i="23"/>
  <c r="Z748" i="23"/>
  <c r="W748" i="23"/>
  <c r="AB748" i="23" s="1"/>
  <c r="A748" i="23"/>
  <c r="AB747" i="23"/>
  <c r="Z747" i="23"/>
  <c r="W747" i="23"/>
  <c r="X747" i="23" s="1"/>
  <c r="A747" i="23"/>
  <c r="Z746" i="23"/>
  <c r="W746" i="23"/>
  <c r="X746" i="23" s="1"/>
  <c r="A746" i="23"/>
  <c r="Z745" i="23"/>
  <c r="X745" i="23"/>
  <c r="W745" i="23"/>
  <c r="AB745" i="23" s="1"/>
  <c r="A745" i="23"/>
  <c r="AB744" i="23"/>
  <c r="Z744" i="23"/>
  <c r="X744" i="23"/>
  <c r="W744" i="23"/>
  <c r="A744" i="23"/>
  <c r="Z743" i="23"/>
  <c r="W743" i="23"/>
  <c r="A743" i="23"/>
  <c r="AB742" i="23"/>
  <c r="Z742" i="23"/>
  <c r="X742" i="23"/>
  <c r="W742" i="23"/>
  <c r="A742" i="23"/>
  <c r="AB741" i="23"/>
  <c r="Z741" i="23"/>
  <c r="X741" i="23"/>
  <c r="W741" i="23"/>
  <c r="A741" i="23"/>
  <c r="AB740" i="23"/>
  <c r="Z740" i="23"/>
  <c r="X740" i="23"/>
  <c r="W740" i="23"/>
  <c r="A740" i="23"/>
  <c r="AB739" i="23"/>
  <c r="Z739" i="23"/>
  <c r="X739" i="23"/>
  <c r="W739" i="23"/>
  <c r="A739" i="23"/>
  <c r="Z738" i="23"/>
  <c r="W738" i="23"/>
  <c r="A738" i="23"/>
  <c r="Z737" i="23"/>
  <c r="W737" i="23"/>
  <c r="AB737" i="23" s="1"/>
  <c r="A737" i="23"/>
  <c r="Z736" i="23"/>
  <c r="W736" i="23"/>
  <c r="AB736" i="23" s="1"/>
  <c r="A736" i="23"/>
  <c r="Z735" i="23"/>
  <c r="W735" i="23"/>
  <c r="X735" i="23" s="1"/>
  <c r="A735" i="23"/>
  <c r="Z734" i="23"/>
  <c r="W734" i="23"/>
  <c r="X734" i="23" s="1"/>
  <c r="A734" i="23"/>
  <c r="Z733" i="23"/>
  <c r="X733" i="23"/>
  <c r="W733" i="23"/>
  <c r="AB733" i="23" s="1"/>
  <c r="A733" i="23"/>
  <c r="AB732" i="23"/>
  <c r="Z732" i="23"/>
  <c r="X732" i="23"/>
  <c r="W732" i="23"/>
  <c r="A732" i="23"/>
  <c r="AB731" i="23"/>
  <c r="Z731" i="23"/>
  <c r="W731" i="23"/>
  <c r="X731" i="23" s="1"/>
  <c r="A731" i="23"/>
  <c r="AB730" i="23"/>
  <c r="Z730" i="23"/>
  <c r="X730" i="23"/>
  <c r="W730" i="23"/>
  <c r="A730" i="23"/>
  <c r="AB729" i="23"/>
  <c r="Z729" i="23"/>
  <c r="X729" i="23"/>
  <c r="W729" i="23"/>
  <c r="A729" i="23"/>
  <c r="AB728" i="23"/>
  <c r="Z728" i="23"/>
  <c r="X728" i="23"/>
  <c r="W728" i="23"/>
  <c r="A728" i="23"/>
  <c r="AB727" i="23"/>
  <c r="Z727" i="23"/>
  <c r="X727" i="23"/>
  <c r="W727" i="23"/>
  <c r="A727" i="23"/>
  <c r="Z726" i="23"/>
  <c r="W726" i="23"/>
  <c r="AB726" i="23" s="1"/>
  <c r="A726" i="23"/>
  <c r="Z725" i="23"/>
  <c r="W725" i="23"/>
  <c r="AB725" i="23" s="1"/>
  <c r="A725" i="23"/>
  <c r="Z724" i="23"/>
  <c r="W724" i="23"/>
  <c r="AB724" i="23" s="1"/>
  <c r="A724" i="23"/>
  <c r="Z723" i="23"/>
  <c r="W723" i="23"/>
  <c r="X723" i="23" s="1"/>
  <c r="A723" i="23"/>
  <c r="AB722" i="23"/>
  <c r="Z722" i="23"/>
  <c r="W722" i="23"/>
  <c r="X722" i="23" s="1"/>
  <c r="A722" i="23"/>
  <c r="Z721" i="23"/>
  <c r="W721" i="23"/>
  <c r="AB721" i="23" s="1"/>
  <c r="A721" i="23"/>
  <c r="AB720" i="23"/>
  <c r="Z720" i="23"/>
  <c r="X720" i="23"/>
  <c r="W720" i="23"/>
  <c r="A720" i="23"/>
  <c r="Z719" i="23"/>
  <c r="W719" i="23"/>
  <c r="X719" i="23" s="1"/>
  <c r="A719" i="23"/>
  <c r="Z718" i="23"/>
  <c r="X718" i="23"/>
  <c r="W718" i="23"/>
  <c r="AB718" i="23" s="1"/>
  <c r="A718" i="23"/>
  <c r="AB717" i="23"/>
  <c r="Z717" i="23"/>
  <c r="X717" i="23"/>
  <c r="W717" i="23"/>
  <c r="A717" i="23"/>
  <c r="AB716" i="23"/>
  <c r="Z716" i="23"/>
  <c r="X716" i="23"/>
  <c r="W716" i="23"/>
  <c r="A716" i="23"/>
  <c r="AB715" i="23"/>
  <c r="Z715" i="23"/>
  <c r="X715" i="23"/>
  <c r="W715" i="23"/>
  <c r="A715" i="23"/>
  <c r="Z714" i="23"/>
  <c r="W714" i="23"/>
  <c r="AB714" i="23" s="1"/>
  <c r="A714" i="23"/>
  <c r="Z713" i="23"/>
  <c r="W713" i="23"/>
  <c r="A713" i="23"/>
  <c r="Z712" i="23"/>
  <c r="W712" i="23"/>
  <c r="AB712" i="23" s="1"/>
  <c r="A712" i="23"/>
  <c r="AB711" i="23"/>
  <c r="Z711" i="23"/>
  <c r="W711" i="23"/>
  <c r="X711" i="23" s="1"/>
  <c r="A711" i="23"/>
  <c r="Z710" i="23"/>
  <c r="W710" i="23"/>
  <c r="X710" i="23" s="1"/>
  <c r="A710" i="23"/>
  <c r="Z709" i="23"/>
  <c r="X709" i="23"/>
  <c r="W709" i="23"/>
  <c r="AB709" i="23" s="1"/>
  <c r="A709" i="23"/>
  <c r="AB708" i="23"/>
  <c r="Z708" i="23"/>
  <c r="X708" i="23"/>
  <c r="W708" i="23"/>
  <c r="A708" i="23"/>
  <c r="Z707" i="23"/>
  <c r="W707" i="23"/>
  <c r="A707" i="23"/>
  <c r="Z706" i="23"/>
  <c r="W706" i="23"/>
  <c r="AB706" i="23" s="1"/>
  <c r="A706" i="23"/>
  <c r="AB705" i="23"/>
  <c r="Z705" i="23"/>
  <c r="X705" i="23"/>
  <c r="W705" i="23"/>
  <c r="A705" i="23"/>
  <c r="AB704" i="23"/>
  <c r="Z704" i="23"/>
  <c r="X704" i="23"/>
  <c r="W704" i="23"/>
  <c r="A704" i="23"/>
  <c r="AB703" i="23"/>
  <c r="Z703" i="23"/>
  <c r="X703" i="23"/>
  <c r="W703" i="23"/>
  <c r="A703" i="23"/>
  <c r="Z702" i="23"/>
  <c r="W702" i="23"/>
  <c r="A702" i="23"/>
  <c r="Z701" i="23"/>
  <c r="W701" i="23"/>
  <c r="AB701" i="23" s="1"/>
  <c r="A701" i="23"/>
  <c r="Z700" i="23"/>
  <c r="W700" i="23"/>
  <c r="AB700" i="23" s="1"/>
  <c r="A700" i="23"/>
  <c r="Z699" i="23"/>
  <c r="W699" i="23"/>
  <c r="X699" i="23" s="1"/>
  <c r="A699" i="23"/>
  <c r="Z698" i="23"/>
  <c r="W698" i="23"/>
  <c r="X698" i="23" s="1"/>
  <c r="A698" i="23"/>
  <c r="Z697" i="23"/>
  <c r="W697" i="23"/>
  <c r="AB697" i="23" s="1"/>
  <c r="A697" i="23"/>
  <c r="AB696" i="23"/>
  <c r="Z696" i="23"/>
  <c r="X696" i="23"/>
  <c r="W696" i="23"/>
  <c r="A696" i="23"/>
  <c r="AB695" i="23"/>
  <c r="Z695" i="23"/>
  <c r="W695" i="23"/>
  <c r="X695" i="23" s="1"/>
  <c r="A695" i="23"/>
  <c r="AB694" i="23"/>
  <c r="Z694" i="23"/>
  <c r="X694" i="23"/>
  <c r="W694" i="23"/>
  <c r="A694" i="23"/>
  <c r="AB693" i="23"/>
  <c r="Z693" i="23"/>
  <c r="X693" i="23"/>
  <c r="W693" i="23"/>
  <c r="A693" i="23"/>
  <c r="AB692" i="23"/>
  <c r="Z692" i="23"/>
  <c r="X692" i="23"/>
  <c r="W692" i="23"/>
  <c r="A692" i="23"/>
  <c r="AB691" i="23"/>
  <c r="Z691" i="23"/>
  <c r="X691" i="23"/>
  <c r="W691" i="23"/>
  <c r="A691" i="23"/>
  <c r="Z690" i="23"/>
  <c r="W690" i="23"/>
  <c r="AB690" i="23" s="1"/>
  <c r="A690" i="23"/>
  <c r="AB689" i="23"/>
  <c r="Z689" i="23"/>
  <c r="X689" i="23"/>
  <c r="W689" i="23"/>
  <c r="A689" i="23"/>
  <c r="Z688" i="23"/>
  <c r="W688" i="23"/>
  <c r="AB688" i="23" s="1"/>
  <c r="A688" i="23"/>
  <c r="Z687" i="23"/>
  <c r="W687" i="23"/>
  <c r="AB687" i="23" s="1"/>
  <c r="A687" i="23"/>
  <c r="AB686" i="23"/>
  <c r="Z686" i="23"/>
  <c r="W686" i="23"/>
  <c r="X686" i="23" s="1"/>
  <c r="A686" i="23"/>
  <c r="Z685" i="23"/>
  <c r="X685" i="23"/>
  <c r="W685" i="23"/>
  <c r="AB685" i="23" s="1"/>
  <c r="A685" i="23"/>
  <c r="AB684" i="23"/>
  <c r="Z684" i="23"/>
  <c r="X684" i="23"/>
  <c r="W684" i="23"/>
  <c r="A684" i="23"/>
  <c r="AB683" i="23"/>
  <c r="Z683" i="23"/>
  <c r="W683" i="23"/>
  <c r="X683" i="23" s="1"/>
  <c r="A683" i="23"/>
  <c r="AB682" i="23"/>
  <c r="Z682" i="23"/>
  <c r="X682" i="23"/>
  <c r="W682" i="23"/>
  <c r="A682" i="23"/>
  <c r="AB681" i="23"/>
  <c r="Z681" i="23"/>
  <c r="X681" i="23"/>
  <c r="W681" i="23"/>
  <c r="A681" i="23"/>
  <c r="Z680" i="23"/>
  <c r="X680" i="23"/>
  <c r="W680" i="23"/>
  <c r="AB680" i="23" s="1"/>
  <c r="A680" i="23"/>
  <c r="AB679" i="23"/>
  <c r="Z679" i="23"/>
  <c r="X679" i="23"/>
  <c r="W679" i="23"/>
  <c r="A679" i="23"/>
  <c r="Z678" i="23"/>
  <c r="X678" i="23"/>
  <c r="W678" i="23"/>
  <c r="AB678" i="23" s="1"/>
  <c r="A678" i="23"/>
  <c r="AB677" i="23"/>
  <c r="Z677" i="23"/>
  <c r="X677" i="23"/>
  <c r="W677" i="23"/>
  <c r="A677" i="23"/>
  <c r="Z676" i="23"/>
  <c r="W676" i="23"/>
  <c r="AB676" i="23" s="1"/>
  <c r="A676" i="23"/>
  <c r="AB675" i="23"/>
  <c r="Z675" i="23"/>
  <c r="W675" i="23"/>
  <c r="X675" i="23" s="1"/>
  <c r="A675" i="23"/>
  <c r="Z674" i="23"/>
  <c r="W674" i="23"/>
  <c r="X674" i="23" s="1"/>
  <c r="A674" i="23"/>
  <c r="Z673" i="23"/>
  <c r="W673" i="23"/>
  <c r="AB673" i="23" s="1"/>
  <c r="A673" i="23"/>
  <c r="AB672" i="23"/>
  <c r="Z672" i="23"/>
  <c r="X672" i="23"/>
  <c r="W672" i="23"/>
  <c r="A672" i="23"/>
  <c r="AB671" i="23"/>
  <c r="Z671" i="23"/>
  <c r="W671" i="23"/>
  <c r="X671" i="23" s="1"/>
  <c r="A671" i="23"/>
  <c r="AB670" i="23"/>
  <c r="Z670" i="23"/>
  <c r="X670" i="23"/>
  <c r="W670" i="23"/>
  <c r="A670" i="23"/>
  <c r="AB669" i="23"/>
  <c r="Z669" i="23"/>
  <c r="X669" i="23"/>
  <c r="W669" i="23"/>
  <c r="A669" i="23"/>
  <c r="AB668" i="23"/>
  <c r="Z668" i="23"/>
  <c r="W668" i="23"/>
  <c r="X668" i="23" s="1"/>
  <c r="A668" i="23"/>
  <c r="AB667" i="23"/>
  <c r="Z667" i="23"/>
  <c r="X667" i="23"/>
  <c r="W667" i="23"/>
  <c r="A667" i="23"/>
  <c r="Z666" i="23"/>
  <c r="W666" i="23"/>
  <c r="AB666" i="23" s="1"/>
  <c r="A666" i="23"/>
  <c r="AB665" i="23"/>
  <c r="Z665" i="23"/>
  <c r="X665" i="23"/>
  <c r="W665" i="23"/>
  <c r="A665" i="23"/>
  <c r="Z664" i="23"/>
  <c r="W664" i="23"/>
  <c r="AB664" i="23" s="1"/>
  <c r="A664" i="23"/>
  <c r="Z663" i="23"/>
  <c r="W663" i="23"/>
  <c r="AB663" i="23" s="1"/>
  <c r="A663" i="23"/>
  <c r="AB662" i="23"/>
  <c r="Z662" i="23"/>
  <c r="W662" i="23"/>
  <c r="X662" i="23" s="1"/>
  <c r="A662" i="23"/>
  <c r="Z661" i="23"/>
  <c r="X661" i="23"/>
  <c r="W661" i="23"/>
  <c r="AB661" i="23" s="1"/>
  <c r="A661" i="23"/>
  <c r="AB660" i="23"/>
  <c r="Z660" i="23"/>
  <c r="X660" i="23"/>
  <c r="W660" i="23"/>
  <c r="A660" i="23"/>
  <c r="AB659" i="23"/>
  <c r="Z659" i="23"/>
  <c r="W659" i="23"/>
  <c r="X659" i="23" s="1"/>
  <c r="A659" i="23"/>
  <c r="AB658" i="23"/>
  <c r="Z658" i="23"/>
  <c r="X658" i="23"/>
  <c r="W658" i="23"/>
  <c r="A658" i="23"/>
  <c r="AB657" i="23"/>
  <c r="Z657" i="23"/>
  <c r="X657" i="23"/>
  <c r="W657" i="23"/>
  <c r="A657" i="23"/>
  <c r="Z656" i="23"/>
  <c r="X656" i="23"/>
  <c r="W656" i="23"/>
  <c r="AB656" i="23" s="1"/>
  <c r="A656" i="23"/>
  <c r="AB655" i="23"/>
  <c r="Z655" i="23"/>
  <c r="X655" i="23"/>
  <c r="W655" i="23"/>
  <c r="A655" i="23"/>
  <c r="Z654" i="23"/>
  <c r="X654" i="23"/>
  <c r="W654" i="23"/>
  <c r="AB654" i="23" s="1"/>
  <c r="A654" i="23"/>
  <c r="AB653" i="23"/>
  <c r="Z653" i="23"/>
  <c r="X653" i="23"/>
  <c r="W653" i="23"/>
  <c r="A653" i="23"/>
  <c r="Z652" i="23"/>
  <c r="W652" i="23"/>
  <c r="AB652" i="23" s="1"/>
  <c r="A652" i="23"/>
  <c r="AB651" i="23"/>
  <c r="Z651" i="23"/>
  <c r="W651" i="23"/>
  <c r="X651" i="23" s="1"/>
  <c r="A651" i="23"/>
  <c r="Z650" i="23"/>
  <c r="W650" i="23"/>
  <c r="X650" i="23" s="1"/>
  <c r="A650" i="23"/>
  <c r="Z649" i="23"/>
  <c r="W649" i="23"/>
  <c r="AB649" i="23" s="1"/>
  <c r="A649" i="23"/>
  <c r="AB648" i="23"/>
  <c r="Z648" i="23"/>
  <c r="X648" i="23"/>
  <c r="W648" i="23"/>
  <c r="A648" i="23"/>
  <c r="AB647" i="23"/>
  <c r="Z647" i="23"/>
  <c r="W647" i="23"/>
  <c r="X647" i="23" s="1"/>
  <c r="A647" i="23"/>
  <c r="AB646" i="23"/>
  <c r="Z646" i="23"/>
  <c r="X646" i="23"/>
  <c r="W646" i="23"/>
  <c r="A646" i="23"/>
  <c r="AB645" i="23"/>
  <c r="Z645" i="23"/>
  <c r="X645" i="23"/>
  <c r="W645" i="23"/>
  <c r="A645" i="23"/>
  <c r="AB644" i="23"/>
  <c r="Z644" i="23"/>
  <c r="W644" i="23"/>
  <c r="X644" i="23" s="1"/>
  <c r="A644" i="23"/>
  <c r="AB643" i="23"/>
  <c r="Z643" i="23"/>
  <c r="X643" i="23"/>
  <c r="W643" i="23"/>
  <c r="A643" i="23"/>
  <c r="Z642" i="23"/>
  <c r="W642" i="23"/>
  <c r="AB642" i="23" s="1"/>
  <c r="A642" i="23"/>
  <c r="AB641" i="23"/>
  <c r="Z641" i="23"/>
  <c r="X641" i="23"/>
  <c r="W641" i="23"/>
  <c r="A641" i="23"/>
  <c r="Z640" i="23"/>
  <c r="W640" i="23"/>
  <c r="AB640" i="23" s="1"/>
  <c r="A640" i="23"/>
  <c r="Z639" i="23"/>
  <c r="W639" i="23"/>
  <c r="AB639" i="23" s="1"/>
  <c r="A639" i="23"/>
  <c r="AB638" i="23"/>
  <c r="Z638" i="23"/>
  <c r="W638" i="23"/>
  <c r="X638" i="23" s="1"/>
  <c r="A638" i="23"/>
  <c r="Z637" i="23"/>
  <c r="X637" i="23"/>
  <c r="W637" i="23"/>
  <c r="AB637" i="23" s="1"/>
  <c r="A637" i="23"/>
  <c r="AB636" i="23"/>
  <c r="Z636" i="23"/>
  <c r="X636" i="23"/>
  <c r="W636" i="23"/>
  <c r="A636" i="23"/>
  <c r="AB635" i="23"/>
  <c r="Z635" i="23"/>
  <c r="W635" i="23"/>
  <c r="X635" i="23" s="1"/>
  <c r="A635" i="23"/>
  <c r="AB634" i="23"/>
  <c r="Z634" i="23"/>
  <c r="X634" i="23"/>
  <c r="W634" i="23"/>
  <c r="A634" i="23"/>
  <c r="AB633" i="23"/>
  <c r="Z633" i="23"/>
  <c r="X633" i="23"/>
  <c r="W633" i="23"/>
  <c r="A633" i="23"/>
  <c r="Z632" i="23"/>
  <c r="X632" i="23"/>
  <c r="W632" i="23"/>
  <c r="AB632" i="23" s="1"/>
  <c r="A632" i="23"/>
  <c r="AB631" i="23"/>
  <c r="Z631" i="23"/>
  <c r="X631" i="23"/>
  <c r="W631" i="23"/>
  <c r="A631" i="23"/>
  <c r="Z630" i="23"/>
  <c r="X630" i="23"/>
  <c r="W630" i="23"/>
  <c r="AB630" i="23" s="1"/>
  <c r="A630" i="23"/>
  <c r="AB629" i="23"/>
  <c r="Z629" i="23"/>
  <c r="X629" i="23"/>
  <c r="W629" i="23"/>
  <c r="A629" i="23"/>
  <c r="Z628" i="23"/>
  <c r="W628" i="23"/>
  <c r="AB628" i="23" s="1"/>
  <c r="A628" i="23"/>
  <c r="AB627" i="23"/>
  <c r="Z627" i="23"/>
  <c r="W627" i="23"/>
  <c r="X627" i="23" s="1"/>
  <c r="A627" i="23"/>
  <c r="Z626" i="23"/>
  <c r="W626" i="23"/>
  <c r="X626" i="23" s="1"/>
  <c r="A626" i="23"/>
  <c r="Z625" i="23"/>
  <c r="W625" i="23"/>
  <c r="AB625" i="23" s="1"/>
  <c r="A625" i="23"/>
  <c r="AB624" i="23"/>
  <c r="Z624" i="23"/>
  <c r="X624" i="23"/>
  <c r="W624" i="23"/>
  <c r="A624" i="23"/>
  <c r="Z623" i="23"/>
  <c r="W623" i="23"/>
  <c r="X623" i="23" s="1"/>
  <c r="A623" i="23"/>
  <c r="AB622" i="23"/>
  <c r="Z622" i="23"/>
  <c r="X622" i="23"/>
  <c r="W622" i="23"/>
  <c r="A622" i="23"/>
  <c r="AB621" i="23"/>
  <c r="Z621" i="23"/>
  <c r="X621" i="23"/>
  <c r="W621" i="23"/>
  <c r="A621" i="23"/>
  <c r="AB620" i="23"/>
  <c r="Z620" i="23"/>
  <c r="W620" i="23"/>
  <c r="X620" i="23" s="1"/>
  <c r="A620" i="23"/>
  <c r="AB619" i="23"/>
  <c r="Z619" i="23"/>
  <c r="X619" i="23"/>
  <c r="W619" i="23"/>
  <c r="A619" i="23"/>
  <c r="Z618" i="23"/>
  <c r="W618" i="23"/>
  <c r="AB618" i="23" s="1"/>
  <c r="A618" i="23"/>
  <c r="AB617" i="23"/>
  <c r="Z617" i="23"/>
  <c r="X617" i="23"/>
  <c r="W617" i="23"/>
  <c r="A617" i="23"/>
  <c r="Z616" i="23"/>
  <c r="W616" i="23"/>
  <c r="AB616" i="23" s="1"/>
  <c r="A616" i="23"/>
  <c r="Z615" i="23"/>
  <c r="W615" i="23"/>
  <c r="AB615" i="23" s="1"/>
  <c r="A615" i="23"/>
  <c r="AB614" i="23"/>
  <c r="Z614" i="23"/>
  <c r="W614" i="23"/>
  <c r="X614" i="23" s="1"/>
  <c r="A614" i="23"/>
  <c r="Z613" i="23"/>
  <c r="X613" i="23"/>
  <c r="W613" i="23"/>
  <c r="AB613" i="23" s="1"/>
  <c r="A613" i="23"/>
  <c r="AB612" i="23"/>
  <c r="Z612" i="23"/>
  <c r="X612" i="23"/>
  <c r="W612" i="23"/>
  <c r="A612" i="23"/>
  <c r="AB611" i="23"/>
  <c r="Z611" i="23"/>
  <c r="W611" i="23"/>
  <c r="X611" i="23" s="1"/>
  <c r="A611" i="23"/>
  <c r="AB610" i="23"/>
  <c r="Z610" i="23"/>
  <c r="X610" i="23"/>
  <c r="W610" i="23"/>
  <c r="A610" i="23"/>
  <c r="AB609" i="23"/>
  <c r="Z609" i="23"/>
  <c r="X609" i="23"/>
  <c r="W609" i="23"/>
  <c r="A609" i="23"/>
  <c r="Z608" i="23"/>
  <c r="X608" i="23"/>
  <c r="W608" i="23"/>
  <c r="AB608" i="23" s="1"/>
  <c r="A608" i="23"/>
  <c r="AB607" i="23"/>
  <c r="Z607" i="23"/>
  <c r="X607" i="23"/>
  <c r="W607" i="23"/>
  <c r="A607" i="23"/>
  <c r="Z606" i="23"/>
  <c r="X606" i="23"/>
  <c r="W606" i="23"/>
  <c r="AB606" i="23" s="1"/>
  <c r="A606" i="23"/>
  <c r="AB605" i="23"/>
  <c r="Z605" i="23"/>
  <c r="X605" i="23"/>
  <c r="W605" i="23"/>
  <c r="A605" i="23"/>
  <c r="Z604" i="23"/>
  <c r="W604" i="23"/>
  <c r="AB604" i="23" s="1"/>
  <c r="A604" i="23"/>
  <c r="AB603" i="23"/>
  <c r="Z603" i="23"/>
  <c r="W603" i="23"/>
  <c r="X603" i="23" s="1"/>
  <c r="A603" i="23"/>
  <c r="Z602" i="23"/>
  <c r="W602" i="23"/>
  <c r="X602" i="23" s="1"/>
  <c r="A602" i="23"/>
  <c r="Z601" i="23"/>
  <c r="W601" i="23"/>
  <c r="AB601" i="23" s="1"/>
  <c r="A601" i="23"/>
  <c r="AB600" i="23"/>
  <c r="Z600" i="23"/>
  <c r="X600" i="23"/>
  <c r="W600" i="23"/>
  <c r="A600" i="23"/>
  <c r="Z599" i="23"/>
  <c r="W599" i="23"/>
  <c r="X599" i="23" s="1"/>
  <c r="A599" i="23"/>
  <c r="AB598" i="23"/>
  <c r="Z598" i="23"/>
  <c r="X598" i="23"/>
  <c r="W598" i="23"/>
  <c r="A598" i="23"/>
  <c r="AB597" i="23"/>
  <c r="Z597" i="23"/>
  <c r="X597" i="23"/>
  <c r="W597" i="23"/>
  <c r="A597" i="23"/>
  <c r="AB596" i="23"/>
  <c r="Z596" i="23"/>
  <c r="W596" i="23"/>
  <c r="X596" i="23" s="1"/>
  <c r="A596" i="23"/>
  <c r="AB595" i="23"/>
  <c r="Z595" i="23"/>
  <c r="X595" i="23"/>
  <c r="W595" i="23"/>
  <c r="A595" i="23"/>
  <c r="Z594" i="23"/>
  <c r="W594" i="23"/>
  <c r="AB594" i="23" s="1"/>
  <c r="A594" i="23"/>
  <c r="AB593" i="23"/>
  <c r="Z593" i="23"/>
  <c r="X593" i="23"/>
  <c r="W593" i="23"/>
  <c r="A593" i="23"/>
  <c r="Z592" i="23"/>
  <c r="W592" i="23"/>
  <c r="AB592" i="23" s="1"/>
  <c r="A592" i="23"/>
  <c r="Z591" i="23"/>
  <c r="W591" i="23"/>
  <c r="AB591" i="23" s="1"/>
  <c r="A591" i="23"/>
  <c r="AB590" i="23"/>
  <c r="Z590" i="23"/>
  <c r="W590" i="23"/>
  <c r="X590" i="23" s="1"/>
  <c r="A590" i="23"/>
  <c r="Z589" i="23"/>
  <c r="X589" i="23"/>
  <c r="W589" i="23"/>
  <c r="AB589" i="23" s="1"/>
  <c r="A589" i="23"/>
  <c r="AB588" i="23"/>
  <c r="Z588" i="23"/>
  <c r="X588" i="23"/>
  <c r="W588" i="23"/>
  <c r="A588" i="23"/>
  <c r="AB587" i="23"/>
  <c r="Z587" i="23"/>
  <c r="W587" i="23"/>
  <c r="X587" i="23" s="1"/>
  <c r="A587" i="23"/>
  <c r="AB586" i="23"/>
  <c r="Z586" i="23"/>
  <c r="X586" i="23"/>
  <c r="W586" i="23"/>
  <c r="A586" i="23"/>
  <c r="AB585" i="23"/>
  <c r="Z585" i="23"/>
  <c r="X585" i="23"/>
  <c r="W585" i="23"/>
  <c r="A585" i="23"/>
  <c r="Z584" i="23"/>
  <c r="X584" i="23"/>
  <c r="W584" i="23"/>
  <c r="AB584" i="23" s="1"/>
  <c r="A584" i="23"/>
  <c r="AB583" i="23"/>
  <c r="Z583" i="23"/>
  <c r="X583" i="23"/>
  <c r="W583" i="23"/>
  <c r="A583" i="23"/>
  <c r="Z582" i="23"/>
  <c r="X582" i="23"/>
  <c r="W582" i="23"/>
  <c r="AB582" i="23" s="1"/>
  <c r="A582" i="23"/>
  <c r="AB581" i="23"/>
  <c r="Z581" i="23"/>
  <c r="X581" i="23"/>
  <c r="W581" i="23"/>
  <c r="A581" i="23"/>
  <c r="Z580" i="23"/>
  <c r="W580" i="23"/>
  <c r="AB580" i="23" s="1"/>
  <c r="A580" i="23"/>
  <c r="AB579" i="23"/>
  <c r="Z579" i="23"/>
  <c r="W579" i="23"/>
  <c r="X579" i="23" s="1"/>
  <c r="A579" i="23"/>
  <c r="Z578" i="23"/>
  <c r="W578" i="23"/>
  <c r="X578" i="23" s="1"/>
  <c r="A578" i="23"/>
  <c r="Z577" i="23"/>
  <c r="W577" i="23"/>
  <c r="AB577" i="23" s="1"/>
  <c r="A577" i="23"/>
  <c r="AB576" i="23"/>
  <c r="Z576" i="23"/>
  <c r="X576" i="23"/>
  <c r="W576" i="23"/>
  <c r="A576" i="23"/>
  <c r="Z575" i="23"/>
  <c r="W575" i="23"/>
  <c r="X575" i="23" s="1"/>
  <c r="A575" i="23"/>
  <c r="AB574" i="23"/>
  <c r="Z574" i="23"/>
  <c r="X574" i="23"/>
  <c r="W574" i="23"/>
  <c r="A574" i="23"/>
  <c r="AB573" i="23"/>
  <c r="Z573" i="23"/>
  <c r="X573" i="23"/>
  <c r="W573" i="23"/>
  <c r="A573" i="23"/>
  <c r="AB572" i="23"/>
  <c r="Z572" i="23"/>
  <c r="W572" i="23"/>
  <c r="X572" i="23" s="1"/>
  <c r="A572" i="23"/>
  <c r="AB571" i="23"/>
  <c r="X571" i="23"/>
  <c r="A571" i="23"/>
  <c r="Z570" i="23"/>
  <c r="W570" i="23"/>
  <c r="AB570" i="23" s="1"/>
  <c r="A570" i="23"/>
  <c r="AB569" i="23"/>
  <c r="Z569" i="23"/>
  <c r="X569" i="23"/>
  <c r="W569" i="23"/>
  <c r="A569" i="23"/>
  <c r="AB568" i="23"/>
  <c r="Z568" i="23"/>
  <c r="W568" i="23"/>
  <c r="X568" i="23" s="1"/>
  <c r="A568" i="23"/>
  <c r="Z567" i="23"/>
  <c r="W567" i="23"/>
  <c r="AB567" i="23" s="1"/>
  <c r="A567" i="23"/>
  <c r="AB566" i="23"/>
  <c r="Z566" i="23"/>
  <c r="X566" i="23"/>
  <c r="W566" i="23"/>
  <c r="A566" i="23"/>
  <c r="Z565" i="23"/>
  <c r="W565" i="23"/>
  <c r="X565" i="23" s="1"/>
  <c r="A565" i="23"/>
  <c r="Z564" i="23"/>
  <c r="W564" i="23"/>
  <c r="AB564" i="23" s="1"/>
  <c r="A564" i="23"/>
  <c r="AB563" i="23"/>
  <c r="Z563" i="23"/>
  <c r="X563" i="23"/>
  <c r="W563" i="23"/>
  <c r="A563" i="23"/>
  <c r="Z562" i="23"/>
  <c r="W562" i="23"/>
  <c r="X562" i="23" s="1"/>
  <c r="A562" i="23"/>
  <c r="AB561" i="23"/>
  <c r="Z561" i="23"/>
  <c r="X561" i="23"/>
  <c r="W561" i="23"/>
  <c r="A561" i="23"/>
  <c r="Z560" i="23"/>
  <c r="W560" i="23"/>
  <c r="AB560" i="23" s="1"/>
  <c r="A560" i="23"/>
  <c r="Z559" i="23"/>
  <c r="W559" i="23"/>
  <c r="AB559" i="23" s="1"/>
  <c r="A559" i="23"/>
  <c r="Z558" i="23"/>
  <c r="W558" i="23"/>
  <c r="AB558" i="23" s="1"/>
  <c r="A558" i="23"/>
  <c r="AB557" i="23"/>
  <c r="X557" i="23"/>
  <c r="A557" i="23"/>
  <c r="AB556" i="23"/>
  <c r="Z556" i="23"/>
  <c r="X556" i="23"/>
  <c r="W556" i="23"/>
  <c r="A556" i="23"/>
  <c r="AB555" i="23"/>
  <c r="Z555" i="23"/>
  <c r="W555" i="23"/>
  <c r="X555" i="23" s="1"/>
  <c r="A555" i="23"/>
  <c r="Z554" i="23"/>
  <c r="W554" i="23"/>
  <c r="A554" i="23"/>
  <c r="AB553" i="23"/>
  <c r="Z553" i="23"/>
  <c r="X553" i="23"/>
  <c r="W553" i="23"/>
  <c r="A553" i="23"/>
  <c r="AB552" i="23"/>
  <c r="Z552" i="23"/>
  <c r="X552" i="23"/>
  <c r="W552" i="23"/>
  <c r="A552" i="23"/>
  <c r="AB551" i="23"/>
  <c r="Z551" i="23"/>
  <c r="X551" i="23"/>
  <c r="W551" i="23"/>
  <c r="A551" i="23"/>
  <c r="Z550" i="23"/>
  <c r="W550" i="23"/>
  <c r="AB550" i="23" s="1"/>
  <c r="A550" i="23"/>
  <c r="Z549" i="23"/>
  <c r="W549" i="23"/>
  <c r="A549" i="23"/>
  <c r="Z548" i="23"/>
  <c r="W548" i="23"/>
  <c r="AB548" i="23" s="1"/>
  <c r="A548" i="23"/>
  <c r="AB547" i="23"/>
  <c r="Z547" i="23"/>
  <c r="X547" i="23"/>
  <c r="W547" i="23"/>
  <c r="A547" i="23"/>
  <c r="Z546" i="23"/>
  <c r="W546" i="23"/>
  <c r="A546" i="23"/>
  <c r="Z545" i="23"/>
  <c r="W545" i="23"/>
  <c r="AB545" i="23" s="1"/>
  <c r="A545" i="23"/>
  <c r="AB544" i="23"/>
  <c r="Z544" i="23"/>
  <c r="X544" i="23"/>
  <c r="W544" i="23"/>
  <c r="A544" i="23"/>
  <c r="AB543" i="23"/>
  <c r="Z543" i="23"/>
  <c r="W543" i="23"/>
  <c r="X543" i="23" s="1"/>
  <c r="A543" i="23"/>
  <c r="AB542" i="23"/>
  <c r="Z542" i="23"/>
  <c r="X542" i="23"/>
  <c r="W542" i="23"/>
  <c r="A542" i="23"/>
  <c r="AB541" i="23"/>
  <c r="Z541" i="23"/>
  <c r="X541" i="23"/>
  <c r="W541" i="23"/>
  <c r="A541" i="23"/>
  <c r="Z540" i="23"/>
  <c r="W540" i="23"/>
  <c r="AB540" i="23" s="1"/>
  <c r="A540" i="23"/>
  <c r="AB539" i="23"/>
  <c r="Z539" i="23"/>
  <c r="X539" i="23"/>
  <c r="W539" i="23"/>
  <c r="A539" i="23"/>
  <c r="Z538" i="23"/>
  <c r="X538" i="23"/>
  <c r="W538" i="23"/>
  <c r="AB538" i="23" s="1"/>
  <c r="A538" i="23"/>
  <c r="AB537" i="23"/>
  <c r="Z537" i="23"/>
  <c r="X537" i="23"/>
  <c r="W537" i="23"/>
  <c r="A537" i="23"/>
  <c r="Z536" i="23"/>
  <c r="W536" i="23"/>
  <c r="AB536" i="23" s="1"/>
  <c r="A536" i="23"/>
  <c r="Z535" i="23"/>
  <c r="W535" i="23"/>
  <c r="X535" i="23" s="1"/>
  <c r="A535" i="23"/>
  <c r="AB534" i="23"/>
  <c r="Z534" i="23"/>
  <c r="W534" i="23"/>
  <c r="X534" i="23" s="1"/>
  <c r="A534" i="23"/>
  <c r="Z533" i="23"/>
  <c r="X533" i="23"/>
  <c r="W533" i="23"/>
  <c r="AB533" i="23" s="1"/>
  <c r="A533" i="23"/>
  <c r="AB532" i="23"/>
  <c r="Z532" i="23"/>
  <c r="X532" i="23"/>
  <c r="W532" i="23"/>
  <c r="A532" i="23"/>
  <c r="AB531" i="23"/>
  <c r="Z531" i="23"/>
  <c r="W531" i="23"/>
  <c r="X531" i="23" s="1"/>
  <c r="A531" i="23"/>
  <c r="Z530" i="23"/>
  <c r="W530" i="23"/>
  <c r="A530" i="23"/>
  <c r="AB529" i="23"/>
  <c r="Z529" i="23"/>
  <c r="X529" i="23"/>
  <c r="W529" i="23"/>
  <c r="A529" i="23"/>
  <c r="AB528" i="23"/>
  <c r="Z528" i="23"/>
  <c r="X528" i="23"/>
  <c r="W528" i="23"/>
  <c r="A528" i="23"/>
  <c r="AB527" i="23"/>
  <c r="Z527" i="23"/>
  <c r="X527" i="23"/>
  <c r="W527" i="23"/>
  <c r="A527" i="23"/>
  <c r="Z526" i="23"/>
  <c r="W526" i="23"/>
  <c r="AB526" i="23" s="1"/>
  <c r="A526" i="23"/>
  <c r="Z525" i="23"/>
  <c r="W525" i="23"/>
  <c r="A525" i="23"/>
  <c r="Z524" i="23"/>
  <c r="W524" i="23"/>
  <c r="AB524" i="23" s="1"/>
  <c r="A524" i="23"/>
  <c r="AB523" i="23"/>
  <c r="Z523" i="23"/>
  <c r="X523" i="23"/>
  <c r="W523" i="23"/>
  <c r="A523" i="23"/>
  <c r="Z522" i="23"/>
  <c r="W522" i="23"/>
  <c r="A522" i="23"/>
  <c r="Z521" i="23"/>
  <c r="W521" i="23"/>
  <c r="AB521" i="23" s="1"/>
  <c r="A521" i="23"/>
  <c r="AB520" i="23"/>
  <c r="Z520" i="23"/>
  <c r="X520" i="23"/>
  <c r="W520" i="23"/>
  <c r="A520" i="23"/>
  <c r="AB519" i="23"/>
  <c r="Z519" i="23"/>
  <c r="W519" i="23"/>
  <c r="X519" i="23" s="1"/>
  <c r="A519" i="23"/>
  <c r="AB518" i="23"/>
  <c r="Z518" i="23"/>
  <c r="X518" i="23"/>
  <c r="W518" i="23"/>
  <c r="A518" i="23"/>
  <c r="AB517" i="23"/>
  <c r="Z517" i="23"/>
  <c r="X517" i="23"/>
  <c r="W517" i="23"/>
  <c r="A517" i="23"/>
  <c r="Z516" i="23"/>
  <c r="W516" i="23"/>
  <c r="AB516" i="23" s="1"/>
  <c r="A516" i="23"/>
  <c r="AB515" i="23"/>
  <c r="Z515" i="23"/>
  <c r="X515" i="23"/>
  <c r="W515" i="23"/>
  <c r="A515" i="23"/>
  <c r="Z514" i="23"/>
  <c r="X514" i="23"/>
  <c r="W514" i="23"/>
  <c r="AB514" i="23" s="1"/>
  <c r="A514" i="23"/>
  <c r="AB513" i="23"/>
  <c r="Z513" i="23"/>
  <c r="X513" i="23"/>
  <c r="W513" i="23"/>
  <c r="A513" i="23"/>
  <c r="Z512" i="23"/>
  <c r="W512" i="23"/>
  <c r="AB512" i="23" s="1"/>
  <c r="A512" i="23"/>
  <c r="Z511" i="23"/>
  <c r="W511" i="23"/>
  <c r="X511" i="23" s="1"/>
  <c r="A511" i="23"/>
  <c r="AB510" i="23"/>
  <c r="Z510" i="23"/>
  <c r="W510" i="23"/>
  <c r="X510" i="23" s="1"/>
  <c r="A510" i="23"/>
  <c r="Z509" i="23"/>
  <c r="X509" i="23"/>
  <c r="W509" i="23"/>
  <c r="AB509" i="23" s="1"/>
  <c r="A509" i="23"/>
  <c r="AB508" i="23"/>
  <c r="Z508" i="23"/>
  <c r="X508" i="23"/>
  <c r="W508" i="23"/>
  <c r="A508" i="23"/>
  <c r="AB507" i="23"/>
  <c r="Z507" i="23"/>
  <c r="W507" i="23"/>
  <c r="X507" i="23" s="1"/>
  <c r="A507" i="23"/>
  <c r="Z506" i="23"/>
  <c r="W506" i="23"/>
  <c r="A506" i="23"/>
  <c r="AB505" i="23"/>
  <c r="Z505" i="23"/>
  <c r="X505" i="23"/>
  <c r="W505" i="23"/>
  <c r="A505" i="23"/>
  <c r="AB504" i="23"/>
  <c r="Z504" i="23"/>
  <c r="X504" i="23"/>
  <c r="W504" i="23"/>
  <c r="A504" i="23"/>
  <c r="AB503" i="23"/>
  <c r="Z503" i="23"/>
  <c r="X503" i="23"/>
  <c r="W503" i="23"/>
  <c r="A503" i="23"/>
  <c r="Z502" i="23"/>
  <c r="W502" i="23"/>
  <c r="AB502" i="23" s="1"/>
  <c r="A502" i="23"/>
  <c r="Z501" i="23"/>
  <c r="W501" i="23"/>
  <c r="A501" i="23"/>
  <c r="Z500" i="23"/>
  <c r="W500" i="23"/>
  <c r="AB500" i="23" s="1"/>
  <c r="A500" i="23"/>
  <c r="AB499" i="23"/>
  <c r="Z499" i="23"/>
  <c r="X499" i="23"/>
  <c r="W499" i="23"/>
  <c r="A499" i="23"/>
  <c r="Z498" i="23"/>
  <c r="W498" i="23"/>
  <c r="A498" i="23"/>
  <c r="Z497" i="23"/>
  <c r="W497" i="23"/>
  <c r="AB497" i="23" s="1"/>
  <c r="A497" i="23"/>
  <c r="AB496" i="23"/>
  <c r="Z496" i="23"/>
  <c r="X496" i="23"/>
  <c r="W496" i="23"/>
  <c r="A496" i="23"/>
  <c r="AB495" i="23"/>
  <c r="Z495" i="23"/>
  <c r="W495" i="23"/>
  <c r="X495" i="23" s="1"/>
  <c r="A495" i="23"/>
  <c r="Z494" i="23"/>
  <c r="X494" i="23"/>
  <c r="W494" i="23"/>
  <c r="AB494" i="23" s="1"/>
  <c r="A494" i="23"/>
  <c r="AB493" i="23"/>
  <c r="Z493" i="23"/>
  <c r="X493" i="23"/>
  <c r="W493" i="23"/>
  <c r="A493" i="23"/>
  <c r="Z492" i="23"/>
  <c r="W492" i="23"/>
  <c r="AB492" i="23" s="1"/>
  <c r="A492" i="23"/>
  <c r="AB491" i="23"/>
  <c r="Z491" i="23"/>
  <c r="X491" i="23"/>
  <c r="W491" i="23"/>
  <c r="A491" i="23"/>
  <c r="Z490" i="23"/>
  <c r="X490" i="23"/>
  <c r="W490" i="23"/>
  <c r="AB490" i="23" s="1"/>
  <c r="A490" i="23"/>
  <c r="Z489" i="23"/>
  <c r="X489" i="23"/>
  <c r="W489" i="23"/>
  <c r="AB489" i="23" s="1"/>
  <c r="A489" i="23"/>
  <c r="Z488" i="23"/>
  <c r="W488" i="23"/>
  <c r="AB488" i="23" s="1"/>
  <c r="A488" i="23"/>
  <c r="Z487" i="23"/>
  <c r="W487" i="23"/>
  <c r="X487" i="23" s="1"/>
  <c r="A487" i="23"/>
  <c r="AB486" i="23"/>
  <c r="Z486" i="23"/>
  <c r="W486" i="23"/>
  <c r="X486" i="23" s="1"/>
  <c r="A486" i="23"/>
  <c r="Z485" i="23"/>
  <c r="X485" i="23"/>
  <c r="W485" i="23"/>
  <c r="AB485" i="23" s="1"/>
  <c r="A485" i="23"/>
  <c r="AB484" i="23"/>
  <c r="Z484" i="23"/>
  <c r="X484" i="23"/>
  <c r="W484" i="23"/>
  <c r="A484" i="23"/>
  <c r="Z483" i="23"/>
  <c r="W483" i="23"/>
  <c r="X483" i="23" s="1"/>
  <c r="A483" i="23"/>
  <c r="Z482" i="23"/>
  <c r="W482" i="23"/>
  <c r="A482" i="23"/>
  <c r="AB481" i="23"/>
  <c r="Z481" i="23"/>
  <c r="X481" i="23"/>
  <c r="W481" i="23"/>
  <c r="A481" i="23"/>
  <c r="AB480" i="23"/>
  <c r="Z480" i="23"/>
  <c r="X480" i="23"/>
  <c r="W480" i="23"/>
  <c r="A480" i="23"/>
  <c r="AB479" i="23"/>
  <c r="Z479" i="23"/>
  <c r="X479" i="23"/>
  <c r="W479" i="23"/>
  <c r="A479" i="23"/>
  <c r="Z478" i="23"/>
  <c r="W478" i="23"/>
  <c r="AB478" i="23" s="1"/>
  <c r="A478" i="23"/>
  <c r="Z477" i="23"/>
  <c r="W477" i="23"/>
  <c r="A477" i="23"/>
  <c r="Z476" i="23"/>
  <c r="W476" i="23"/>
  <c r="AB476" i="23" s="1"/>
  <c r="A476" i="23"/>
  <c r="AB475" i="23"/>
  <c r="Z475" i="23"/>
  <c r="X475" i="23"/>
  <c r="W475" i="23"/>
  <c r="A475" i="23"/>
  <c r="Z474" i="23"/>
  <c r="W474" i="23"/>
  <c r="A474" i="23"/>
  <c r="Z473" i="23"/>
  <c r="W473" i="23"/>
  <c r="AB473" i="23" s="1"/>
  <c r="A473" i="23"/>
  <c r="AB472" i="23"/>
  <c r="Z472" i="23"/>
  <c r="X472" i="23"/>
  <c r="W472" i="23"/>
  <c r="A472" i="23"/>
  <c r="AB471" i="23"/>
  <c r="Z471" i="23"/>
  <c r="W471" i="23"/>
  <c r="X471" i="23" s="1"/>
  <c r="A471" i="23"/>
  <c r="Z470" i="23"/>
  <c r="X470" i="23"/>
  <c r="W470" i="23"/>
  <c r="AB470" i="23" s="1"/>
  <c r="A470" i="23"/>
  <c r="AB469" i="23"/>
  <c r="Z469" i="23"/>
  <c r="X469" i="23"/>
  <c r="W469" i="23"/>
  <c r="A469" i="23"/>
  <c r="Z468" i="23"/>
  <c r="W468" i="23"/>
  <c r="AB468" i="23" s="1"/>
  <c r="A468" i="23"/>
  <c r="AB467" i="23"/>
  <c r="Z467" i="23"/>
  <c r="X467" i="23"/>
  <c r="W467" i="23"/>
  <c r="A467" i="23"/>
  <c r="Z466" i="23"/>
  <c r="X466" i="23"/>
  <c r="W466" i="23"/>
  <c r="AB466" i="23" s="1"/>
  <c r="A466" i="23"/>
  <c r="Z465" i="23"/>
  <c r="X465" i="23"/>
  <c r="W465" i="23"/>
  <c r="AB465" i="23" s="1"/>
  <c r="A465" i="23"/>
  <c r="Z464" i="23"/>
  <c r="W464" i="23"/>
  <c r="AB464" i="23" s="1"/>
  <c r="A464" i="23"/>
  <c r="Z463" i="23"/>
  <c r="W463" i="23"/>
  <c r="X463" i="23" s="1"/>
  <c r="A463" i="23"/>
  <c r="AB462" i="23"/>
  <c r="Z462" i="23"/>
  <c r="W462" i="23"/>
  <c r="X462" i="23" s="1"/>
  <c r="A462" i="23"/>
  <c r="Z461" i="23"/>
  <c r="X461" i="23"/>
  <c r="W461" i="23"/>
  <c r="AB461" i="23" s="1"/>
  <c r="A461" i="23"/>
  <c r="AB460" i="23"/>
  <c r="Z460" i="23"/>
  <c r="X460" i="23"/>
  <c r="W460" i="23"/>
  <c r="A460" i="23"/>
  <c r="Z459" i="23"/>
  <c r="W459" i="23"/>
  <c r="X459" i="23" s="1"/>
  <c r="A459" i="23"/>
  <c r="Z458" i="23"/>
  <c r="W458" i="23"/>
  <c r="A458" i="23"/>
  <c r="AB457" i="23"/>
  <c r="Z457" i="23"/>
  <c r="X457" i="23"/>
  <c r="W457" i="23"/>
  <c r="A457" i="23"/>
  <c r="AB456" i="23"/>
  <c r="Z456" i="23"/>
  <c r="X456" i="23"/>
  <c r="W456" i="23"/>
  <c r="A456" i="23"/>
  <c r="AB455" i="23"/>
  <c r="Z455" i="23"/>
  <c r="X455" i="23"/>
  <c r="W455" i="23"/>
  <c r="A455" i="23"/>
  <c r="Z454" i="23"/>
  <c r="W454" i="23"/>
  <c r="AB454" i="23" s="1"/>
  <c r="A454" i="23"/>
  <c r="Z453" i="23"/>
  <c r="W453" i="23"/>
  <c r="A453" i="23"/>
  <c r="Z452" i="23"/>
  <c r="W452" i="23"/>
  <c r="AB452" i="23" s="1"/>
  <c r="A452" i="23"/>
  <c r="AB451" i="23"/>
  <c r="Z451" i="23"/>
  <c r="X451" i="23"/>
  <c r="W451" i="23"/>
  <c r="A451" i="23"/>
  <c r="Z450" i="23"/>
  <c r="W450" i="23"/>
  <c r="A450" i="23"/>
  <c r="Z449" i="23"/>
  <c r="W449" i="23"/>
  <c r="A449" i="23"/>
  <c r="AB448" i="23"/>
  <c r="Z448" i="23"/>
  <c r="X448" i="23"/>
  <c r="W448" i="23"/>
  <c r="A448" i="23"/>
  <c r="AB447" i="23"/>
  <c r="Z447" i="23"/>
  <c r="W447" i="23"/>
  <c r="X447" i="23" s="1"/>
  <c r="A447" i="23"/>
  <c r="Z446" i="23"/>
  <c r="X446" i="23"/>
  <c r="W446" i="23"/>
  <c r="AB446" i="23" s="1"/>
  <c r="A446" i="23"/>
  <c r="AB445" i="23"/>
  <c r="Z445" i="23"/>
  <c r="X445" i="23"/>
  <c r="W445" i="23"/>
  <c r="A445" i="23"/>
  <c r="Z444" i="23"/>
  <c r="W444" i="23"/>
  <c r="A444" i="23"/>
  <c r="AB443" i="23"/>
  <c r="Z443" i="23"/>
  <c r="X443" i="23"/>
  <c r="W443" i="23"/>
  <c r="A443" i="23"/>
  <c r="Z442" i="23"/>
  <c r="X442" i="23"/>
  <c r="W442" i="23"/>
  <c r="AB442" i="23" s="1"/>
  <c r="A442" i="23"/>
  <c r="Z441" i="23"/>
  <c r="X441" i="23"/>
  <c r="W441" i="23"/>
  <c r="AB441" i="23" s="1"/>
  <c r="A441" i="23"/>
  <c r="Z440" i="23"/>
  <c r="W440" i="23"/>
  <c r="AB440" i="23" s="1"/>
  <c r="A440" i="23"/>
  <c r="Z439" i="23"/>
  <c r="W439" i="23"/>
  <c r="X439" i="23" s="1"/>
  <c r="A439" i="23"/>
  <c r="AB438" i="23"/>
  <c r="Z438" i="23"/>
  <c r="W438" i="23"/>
  <c r="X438" i="23" s="1"/>
  <c r="A438" i="23"/>
  <c r="Z437" i="23"/>
  <c r="X437" i="23"/>
  <c r="W437" i="23"/>
  <c r="AB437" i="23" s="1"/>
  <c r="A437" i="23"/>
  <c r="AB436" i="23"/>
  <c r="Z436" i="23"/>
  <c r="X436" i="23"/>
  <c r="W436" i="23"/>
  <c r="A436" i="23"/>
  <c r="Z435" i="23"/>
  <c r="W435" i="23"/>
  <c r="X435" i="23" s="1"/>
  <c r="A435" i="23"/>
  <c r="Z434" i="23"/>
  <c r="W434" i="23"/>
  <c r="A434" i="23"/>
  <c r="AB433" i="23"/>
  <c r="Z433" i="23"/>
  <c r="X433" i="23"/>
  <c r="W433" i="23"/>
  <c r="A433" i="23"/>
  <c r="AB432" i="23"/>
  <c r="Z432" i="23"/>
  <c r="X432" i="23"/>
  <c r="W432" i="23"/>
  <c r="A432" i="23"/>
  <c r="AB431" i="23"/>
  <c r="Z431" i="23"/>
  <c r="X431" i="23"/>
  <c r="W431" i="23"/>
  <c r="A431" i="23"/>
  <c r="Z430" i="23"/>
  <c r="W430" i="23"/>
  <c r="A430" i="23"/>
  <c r="Z429" i="23"/>
  <c r="W429" i="23"/>
  <c r="A429" i="23"/>
  <c r="Z428" i="23"/>
  <c r="W428" i="23"/>
  <c r="AB428" i="23" s="1"/>
  <c r="A428" i="23"/>
  <c r="AB427" i="23"/>
  <c r="Z427" i="23"/>
  <c r="X427" i="23"/>
  <c r="W427" i="23"/>
  <c r="A427" i="23"/>
  <c r="Z426" i="23"/>
  <c r="W426" i="23"/>
  <c r="A426" i="23"/>
  <c r="Z425" i="23"/>
  <c r="W425" i="23"/>
  <c r="A425" i="23"/>
  <c r="AB424" i="23"/>
  <c r="Z424" i="23"/>
  <c r="X424" i="23"/>
  <c r="W424" i="23"/>
  <c r="A424" i="23"/>
  <c r="AB423" i="23"/>
  <c r="Z423" i="23"/>
  <c r="W423" i="23"/>
  <c r="X423" i="23" s="1"/>
  <c r="A423" i="23"/>
  <c r="Z422" i="23"/>
  <c r="X422" i="23"/>
  <c r="W422" i="23"/>
  <c r="AB422" i="23" s="1"/>
  <c r="A422" i="23"/>
  <c r="AB421" i="23"/>
  <c r="Z421" i="23"/>
  <c r="X421" i="23"/>
  <c r="W421" i="23"/>
  <c r="A421" i="23"/>
  <c r="Z420" i="23"/>
  <c r="W420" i="23"/>
  <c r="A420" i="23"/>
  <c r="AB419" i="23"/>
  <c r="Z419" i="23"/>
  <c r="X419" i="23"/>
  <c r="W419" i="23"/>
  <c r="A419" i="23"/>
  <c r="Z418" i="23"/>
  <c r="X418" i="23"/>
  <c r="W418" i="23"/>
  <c r="AB418" i="23" s="1"/>
  <c r="A418" i="23"/>
  <c r="Z417" i="23"/>
  <c r="W417" i="23"/>
  <c r="AB417" i="23" s="1"/>
  <c r="A417" i="23"/>
  <c r="Z416" i="23"/>
  <c r="W416" i="23"/>
  <c r="AB416" i="23" s="1"/>
  <c r="A416" i="23"/>
  <c r="Z415" i="23"/>
  <c r="W415" i="23"/>
  <c r="X415" i="23" s="1"/>
  <c r="A415" i="23"/>
  <c r="AB414" i="23"/>
  <c r="Z414" i="23"/>
  <c r="W414" i="23"/>
  <c r="X414" i="23" s="1"/>
  <c r="A414" i="23"/>
  <c r="Z413" i="23"/>
  <c r="X413" i="23"/>
  <c r="W413" i="23"/>
  <c r="AB413" i="23" s="1"/>
  <c r="A413" i="23"/>
  <c r="AB412" i="23"/>
  <c r="Z412" i="23"/>
  <c r="X412" i="23"/>
  <c r="W412" i="23"/>
  <c r="A412" i="23"/>
  <c r="Z411" i="23"/>
  <c r="W411" i="23"/>
  <c r="A411" i="23"/>
  <c r="Z410" i="23"/>
  <c r="W410" i="23"/>
  <c r="A410" i="23"/>
  <c r="AB409" i="23"/>
  <c r="Z409" i="23"/>
  <c r="X409" i="23"/>
  <c r="W409" i="23"/>
  <c r="A409" i="23"/>
  <c r="AB408" i="23"/>
  <c r="Z408" i="23"/>
  <c r="X408" i="23"/>
  <c r="W408" i="23"/>
  <c r="A408" i="23"/>
  <c r="AB407" i="23"/>
  <c r="Z407" i="23"/>
  <c r="X407" i="23"/>
  <c r="W407" i="23"/>
  <c r="A407" i="23"/>
  <c r="Z406" i="23"/>
  <c r="W406" i="23"/>
  <c r="A406" i="23"/>
  <c r="Z405" i="23"/>
  <c r="W405" i="23"/>
  <c r="A405" i="23"/>
  <c r="Z404" i="23"/>
  <c r="W404" i="23"/>
  <c r="AB404" i="23" s="1"/>
  <c r="A404" i="23"/>
  <c r="AB403" i="23"/>
  <c r="Z403" i="23"/>
  <c r="X403" i="23"/>
  <c r="W403" i="23"/>
  <c r="A403" i="23"/>
  <c r="Z402" i="23"/>
  <c r="W402" i="23"/>
  <c r="A402" i="23"/>
  <c r="Z401" i="23"/>
  <c r="W401" i="23"/>
  <c r="A401" i="23"/>
  <c r="AB400" i="23"/>
  <c r="Z400" i="23"/>
  <c r="X400" i="23"/>
  <c r="W400" i="23"/>
  <c r="A400" i="23"/>
  <c r="AB399" i="23"/>
  <c r="Z399" i="23"/>
  <c r="W399" i="23"/>
  <c r="X399" i="23" s="1"/>
  <c r="A399" i="23"/>
  <c r="Z398" i="23"/>
  <c r="W398" i="23"/>
  <c r="AB398" i="23" s="1"/>
  <c r="A398" i="23"/>
  <c r="AB397" i="23"/>
  <c r="Z397" i="23"/>
  <c r="X397" i="23"/>
  <c r="W397" i="23"/>
  <c r="A397" i="23"/>
  <c r="Z396" i="23"/>
  <c r="W396" i="23"/>
  <c r="A396" i="23"/>
  <c r="AB395" i="23"/>
  <c r="Z395" i="23"/>
  <c r="X395" i="23"/>
  <c r="W395" i="23"/>
  <c r="A395" i="23"/>
  <c r="Z394" i="23"/>
  <c r="X394" i="23"/>
  <c r="W394" i="23"/>
  <c r="AB394" i="23" s="1"/>
  <c r="A394" i="23"/>
  <c r="Z393" i="23"/>
  <c r="W393" i="23"/>
  <c r="AB393" i="23" s="1"/>
  <c r="A393" i="23"/>
  <c r="Z392" i="23"/>
  <c r="W392" i="23"/>
  <c r="A392" i="23"/>
  <c r="Z391" i="23"/>
  <c r="W391" i="23"/>
  <c r="X391" i="23" s="1"/>
  <c r="A391" i="23"/>
  <c r="Z390" i="23"/>
  <c r="W390" i="23"/>
  <c r="X390" i="23" s="1"/>
  <c r="A390" i="23"/>
  <c r="AB389" i="23"/>
  <c r="Z389" i="23"/>
  <c r="W389" i="23"/>
  <c r="X389" i="23" s="1"/>
  <c r="A389" i="23"/>
  <c r="Z388" i="23"/>
  <c r="W388" i="23"/>
  <c r="A388" i="23"/>
  <c r="AB387" i="23"/>
  <c r="Z387" i="23"/>
  <c r="X387" i="23"/>
  <c r="W387" i="23"/>
  <c r="A387" i="23"/>
  <c r="Z386" i="23"/>
  <c r="W386" i="23"/>
  <c r="X386" i="23" s="1"/>
  <c r="A386" i="23"/>
  <c r="AB385" i="23"/>
  <c r="Z385" i="23"/>
  <c r="X385" i="23"/>
  <c r="W385" i="23"/>
  <c r="A385" i="23"/>
  <c r="Z384" i="23"/>
  <c r="W384" i="23"/>
  <c r="A384" i="23"/>
  <c r="AB383" i="23"/>
  <c r="Z383" i="23"/>
  <c r="X383" i="23"/>
  <c r="W383" i="23"/>
  <c r="A383" i="23"/>
  <c r="Z382" i="23"/>
  <c r="X382" i="23"/>
  <c r="W382" i="23"/>
  <c r="AB382" i="23" s="1"/>
  <c r="A382" i="23"/>
  <c r="Z381" i="23"/>
  <c r="W381" i="23"/>
  <c r="X381" i="23" s="1"/>
  <c r="A381" i="23"/>
  <c r="Z380" i="23"/>
  <c r="W380" i="23"/>
  <c r="A380" i="23"/>
  <c r="AB379" i="23"/>
  <c r="Z379" i="23"/>
  <c r="X379" i="23"/>
  <c r="W379" i="23"/>
  <c r="A379" i="23"/>
  <c r="AB378" i="23"/>
  <c r="Z378" i="23"/>
  <c r="W378" i="23"/>
  <c r="X378" i="23" s="1"/>
  <c r="A378" i="23"/>
  <c r="AB377" i="23"/>
  <c r="Z377" i="23"/>
  <c r="X377" i="23"/>
  <c r="W377" i="23"/>
  <c r="A377" i="23"/>
  <c r="Z376" i="23"/>
  <c r="W376" i="23"/>
  <c r="A376" i="23"/>
  <c r="AB375" i="23"/>
  <c r="Z375" i="23"/>
  <c r="X375" i="23"/>
  <c r="W375" i="23"/>
  <c r="A375" i="23"/>
  <c r="AB374" i="23"/>
  <c r="Z374" i="23"/>
  <c r="X374" i="23"/>
  <c r="W374" i="23"/>
  <c r="A374" i="23"/>
  <c r="AB373" i="23"/>
  <c r="Z373" i="23"/>
  <c r="X373" i="23"/>
  <c r="W373" i="23"/>
  <c r="A373" i="23"/>
  <c r="AB372" i="23"/>
  <c r="Z372" i="23"/>
  <c r="X372" i="23"/>
  <c r="W372" i="23"/>
  <c r="A372" i="23"/>
  <c r="AB371" i="23"/>
  <c r="Z371" i="23"/>
  <c r="X371" i="23"/>
  <c r="W371" i="23"/>
  <c r="A371" i="23"/>
  <c r="Z370" i="23"/>
  <c r="W370" i="23"/>
  <c r="AB370" i="23" s="1"/>
  <c r="A370" i="23"/>
  <c r="AB369" i="23"/>
  <c r="Z369" i="23"/>
  <c r="X369" i="23"/>
  <c r="W369" i="23"/>
  <c r="A369" i="23"/>
  <c r="Z368" i="23"/>
  <c r="W368" i="23"/>
  <c r="A368" i="23"/>
  <c r="Z367" i="23"/>
  <c r="W367" i="23"/>
  <c r="AB367" i="23" s="1"/>
  <c r="A367" i="23"/>
  <c r="AB366" i="23"/>
  <c r="Z366" i="23"/>
  <c r="W366" i="23"/>
  <c r="X366" i="23" s="1"/>
  <c r="A366" i="23"/>
  <c r="AB365" i="23"/>
  <c r="Z365" i="23"/>
  <c r="X365" i="23"/>
  <c r="W365" i="23"/>
  <c r="A365" i="23"/>
  <c r="AB364" i="23"/>
  <c r="Z364" i="23"/>
  <c r="X364" i="23"/>
  <c r="W364" i="23"/>
  <c r="A364" i="23"/>
  <c r="Z363" i="23"/>
  <c r="X363" i="23"/>
  <c r="W363" i="23"/>
  <c r="AB363" i="23" s="1"/>
  <c r="A363" i="23"/>
  <c r="Z362" i="23"/>
  <c r="W362" i="23"/>
  <c r="AB362" i="23" s="1"/>
  <c r="A362" i="23"/>
  <c r="AB361" i="23"/>
  <c r="Z361" i="23"/>
  <c r="X361" i="23"/>
  <c r="W361" i="23"/>
  <c r="A361" i="23"/>
  <c r="Z360" i="23"/>
  <c r="W360" i="23"/>
  <c r="A360" i="23"/>
  <c r="AB359" i="23"/>
  <c r="Z359" i="23"/>
  <c r="X359" i="23"/>
  <c r="W359" i="23"/>
  <c r="A359" i="23"/>
  <c r="Z358" i="23"/>
  <c r="X358" i="23"/>
  <c r="W358" i="23"/>
  <c r="AB358" i="23" s="1"/>
  <c r="A358" i="23"/>
  <c r="Z357" i="23"/>
  <c r="W357" i="23"/>
  <c r="AB357" i="23" s="1"/>
  <c r="A357" i="23"/>
  <c r="Z356" i="23"/>
  <c r="W356" i="23"/>
  <c r="A356" i="23"/>
  <c r="Z355" i="23"/>
  <c r="W355" i="23"/>
  <c r="A355" i="23"/>
  <c r="AB354" i="23"/>
  <c r="Z354" i="23"/>
  <c r="W354" i="23"/>
  <c r="X354" i="23" s="1"/>
  <c r="A354" i="23"/>
  <c r="AB353" i="23"/>
  <c r="Z353" i="23"/>
  <c r="W353" i="23"/>
  <c r="X353" i="23" s="1"/>
  <c r="A353" i="23"/>
  <c r="Z352" i="23"/>
  <c r="W352" i="23"/>
  <c r="A352" i="23"/>
  <c r="AB351" i="23"/>
  <c r="Z351" i="23"/>
  <c r="X351" i="23"/>
  <c r="W351" i="23"/>
  <c r="A351" i="23"/>
  <c r="Z350" i="23"/>
  <c r="W350" i="23"/>
  <c r="A350" i="23"/>
  <c r="Z349" i="23"/>
  <c r="W349" i="23"/>
  <c r="AB349" i="23" s="1"/>
  <c r="A349" i="23"/>
  <c r="Z348" i="23"/>
  <c r="W348" i="23"/>
  <c r="A348" i="23"/>
  <c r="AB347" i="23"/>
  <c r="Z347" i="23"/>
  <c r="X347" i="23"/>
  <c r="W347" i="23"/>
  <c r="A347" i="23"/>
  <c r="AB346" i="23"/>
  <c r="Z346" i="23"/>
  <c r="X346" i="23"/>
  <c r="W346" i="23"/>
  <c r="A346" i="23"/>
  <c r="AB345" i="23"/>
  <c r="Z345" i="23"/>
  <c r="X345" i="23"/>
  <c r="W345" i="23"/>
  <c r="A345" i="23"/>
  <c r="AB344" i="23"/>
  <c r="Z344" i="23"/>
  <c r="X344" i="23"/>
  <c r="W344" i="23"/>
  <c r="A344" i="23"/>
  <c r="Z343" i="23"/>
  <c r="X343" i="23"/>
  <c r="W343" i="23"/>
  <c r="AB343" i="23" s="1"/>
  <c r="A343" i="23"/>
  <c r="Z342" i="23"/>
  <c r="X342" i="23"/>
  <c r="W342" i="23"/>
  <c r="AB342" i="23" s="1"/>
  <c r="A342" i="23"/>
  <c r="AB341" i="23"/>
  <c r="Z341" i="23"/>
  <c r="W341" i="23"/>
  <c r="X341" i="23" s="1"/>
  <c r="A341" i="23"/>
  <c r="Z340" i="23"/>
  <c r="W340" i="23"/>
  <c r="A340" i="23"/>
  <c r="AB339" i="23"/>
  <c r="Z339" i="23"/>
  <c r="X339" i="23"/>
  <c r="W339" i="23"/>
  <c r="A339" i="23"/>
  <c r="Z338" i="23"/>
  <c r="W338" i="23"/>
  <c r="A338" i="23"/>
  <c r="AB337" i="23"/>
  <c r="Z337" i="23"/>
  <c r="W337" i="23"/>
  <c r="X337" i="23" s="1"/>
  <c r="A337" i="23"/>
  <c r="Z336" i="23"/>
  <c r="W336" i="23"/>
  <c r="A336" i="23"/>
  <c r="Z335" i="23"/>
  <c r="W335" i="23"/>
  <c r="AB335" i="23" s="1"/>
  <c r="A335" i="23"/>
  <c r="AB334" i="23"/>
  <c r="Z334" i="23"/>
  <c r="X334" i="23"/>
  <c r="W334" i="23"/>
  <c r="A334" i="23"/>
  <c r="AB333" i="23"/>
  <c r="Z333" i="23"/>
  <c r="X333" i="23"/>
  <c r="W333" i="23"/>
  <c r="A333" i="23"/>
  <c r="AB332" i="23"/>
  <c r="Z332" i="23"/>
  <c r="X332" i="23"/>
  <c r="W332" i="23"/>
  <c r="A332" i="23"/>
  <c r="Z331" i="23"/>
  <c r="X331" i="23"/>
  <c r="W331" i="23"/>
  <c r="AB331" i="23" s="1"/>
  <c r="A331" i="23"/>
  <c r="Z330" i="23"/>
  <c r="X330" i="23"/>
  <c r="W330" i="23"/>
  <c r="AB330" i="23" s="1"/>
  <c r="A330" i="23"/>
  <c r="AB329" i="23"/>
  <c r="Z329" i="23"/>
  <c r="W329" i="23"/>
  <c r="X329" i="23" s="1"/>
  <c r="A329" i="23"/>
  <c r="Z328" i="23"/>
  <c r="W328" i="23"/>
  <c r="A328" i="23"/>
  <c r="AB327" i="23"/>
  <c r="Z327" i="23"/>
  <c r="X327" i="23"/>
  <c r="W327" i="23"/>
  <c r="A327" i="23"/>
  <c r="Z326" i="23"/>
  <c r="W326" i="23"/>
  <c r="A326" i="23"/>
  <c r="Z325" i="23"/>
  <c r="W325" i="23"/>
  <c r="AB325" i="23" s="1"/>
  <c r="A325" i="23"/>
  <c r="Z324" i="23"/>
  <c r="W324" i="23"/>
  <c r="A324" i="23"/>
  <c r="Z323" i="23"/>
  <c r="X323" i="23"/>
  <c r="W323" i="23"/>
  <c r="AB323" i="23" s="1"/>
  <c r="A323" i="23"/>
  <c r="AB322" i="23"/>
  <c r="Z322" i="23"/>
  <c r="X322" i="23"/>
  <c r="W322" i="23"/>
  <c r="A322" i="23"/>
  <c r="AB321" i="23"/>
  <c r="Z321" i="23"/>
  <c r="X321" i="23"/>
  <c r="W321" i="23"/>
  <c r="A321" i="23"/>
  <c r="Z320" i="23"/>
  <c r="W320" i="23"/>
  <c r="AB320" i="23" s="1"/>
  <c r="A320" i="23"/>
  <c r="Z319" i="23"/>
  <c r="X319" i="23"/>
  <c r="W319" i="23"/>
  <c r="AB319" i="23" s="1"/>
  <c r="A319" i="23"/>
  <c r="Z318" i="23"/>
  <c r="W318" i="23"/>
  <c r="AB318" i="23" s="1"/>
  <c r="A318" i="23"/>
  <c r="AB317" i="23"/>
  <c r="Z317" i="23"/>
  <c r="W317" i="23"/>
  <c r="X317" i="23" s="1"/>
  <c r="A317" i="23"/>
  <c r="Z316" i="23"/>
  <c r="W316" i="23"/>
  <c r="A316" i="23"/>
  <c r="AB315" i="23"/>
  <c r="Z315" i="23"/>
  <c r="X315" i="23"/>
  <c r="W315" i="23"/>
  <c r="A315" i="23"/>
  <c r="Z314" i="23"/>
  <c r="W314" i="23"/>
  <c r="A314" i="23"/>
  <c r="AB313" i="23"/>
  <c r="Z313" i="23"/>
  <c r="W313" i="23"/>
  <c r="X313" i="23" s="1"/>
  <c r="A313" i="23"/>
  <c r="Z312" i="23"/>
  <c r="W312" i="23"/>
  <c r="A312" i="23"/>
  <c r="Z311" i="23"/>
  <c r="W311" i="23"/>
  <c r="AB311" i="23" s="1"/>
  <c r="A311" i="23"/>
  <c r="AB310" i="23"/>
  <c r="Z310" i="23"/>
  <c r="X310" i="23"/>
  <c r="W310" i="23"/>
  <c r="A310" i="23"/>
  <c r="AB309" i="23"/>
  <c r="Z309" i="23"/>
  <c r="X309" i="23"/>
  <c r="W309" i="23"/>
  <c r="A309" i="23"/>
  <c r="AB308" i="23"/>
  <c r="Z308" i="23"/>
  <c r="X308" i="23"/>
  <c r="W308" i="23"/>
  <c r="A308" i="23"/>
  <c r="Z307" i="23"/>
  <c r="X307" i="23"/>
  <c r="W307" i="23"/>
  <c r="AB307" i="23" s="1"/>
  <c r="A307" i="23"/>
  <c r="Z306" i="23"/>
  <c r="X306" i="23"/>
  <c r="W306" i="23"/>
  <c r="AB306" i="23" s="1"/>
  <c r="A306" i="23"/>
  <c r="AB305" i="23"/>
  <c r="Z305" i="23"/>
  <c r="W305" i="23"/>
  <c r="X305" i="23" s="1"/>
  <c r="A305" i="23"/>
  <c r="Z304" i="23"/>
  <c r="W304" i="23"/>
  <c r="A304" i="23"/>
  <c r="AB303" i="23"/>
  <c r="Z303" i="23"/>
  <c r="X303" i="23"/>
  <c r="W303" i="23"/>
  <c r="A303" i="23"/>
  <c r="Z302" i="23"/>
  <c r="W302" i="23"/>
  <c r="A302" i="23"/>
  <c r="Z301" i="23"/>
  <c r="W301" i="23"/>
  <c r="AB301" i="23" s="1"/>
  <c r="A301" i="23"/>
  <c r="Z300" i="23"/>
  <c r="W300" i="23"/>
  <c r="A300" i="23"/>
  <c r="AB299" i="23"/>
  <c r="Z299" i="23"/>
  <c r="X299" i="23"/>
  <c r="W299" i="23"/>
  <c r="A299" i="23"/>
  <c r="AB298" i="23"/>
  <c r="Z298" i="23"/>
  <c r="X298" i="23"/>
  <c r="W298" i="23"/>
  <c r="A298" i="23"/>
  <c r="AB297" i="23"/>
  <c r="Z297" i="23"/>
  <c r="X297" i="23"/>
  <c r="W297" i="23"/>
  <c r="A297" i="23"/>
  <c r="Z296" i="23"/>
  <c r="W296" i="23"/>
  <c r="AB296" i="23" s="1"/>
  <c r="A296" i="23"/>
  <c r="Z295" i="23"/>
  <c r="X295" i="23"/>
  <c r="W295" i="23"/>
  <c r="AB295" i="23" s="1"/>
  <c r="A295" i="23"/>
  <c r="Z294" i="23"/>
  <c r="X294" i="23"/>
  <c r="W294" i="23"/>
  <c r="AB294" i="23" s="1"/>
  <c r="A294" i="23"/>
  <c r="AB293" i="23"/>
  <c r="Z293" i="23"/>
  <c r="W293" i="23"/>
  <c r="X293" i="23" s="1"/>
  <c r="A293" i="23"/>
  <c r="Z292" i="23"/>
  <c r="W292" i="23"/>
  <c r="A292" i="23"/>
  <c r="AB291" i="23"/>
  <c r="Z291" i="23"/>
  <c r="X291" i="23"/>
  <c r="W291" i="23"/>
  <c r="A291" i="23"/>
  <c r="Z290" i="23"/>
  <c r="W290" i="23"/>
  <c r="A290" i="23"/>
  <c r="AB289" i="23"/>
  <c r="Z289" i="23"/>
  <c r="W289" i="23"/>
  <c r="X289" i="23" s="1"/>
  <c r="A289" i="23"/>
  <c r="Z288" i="23"/>
  <c r="W288" i="23"/>
  <c r="A288" i="23"/>
  <c r="Z287" i="23"/>
  <c r="W287" i="23"/>
  <c r="AB287" i="23" s="1"/>
  <c r="A287" i="23"/>
  <c r="AB286" i="23"/>
  <c r="Z286" i="23"/>
  <c r="X286" i="23"/>
  <c r="W286" i="23"/>
  <c r="A286" i="23"/>
  <c r="AB285" i="23"/>
  <c r="Z285" i="23"/>
  <c r="X285" i="23"/>
  <c r="W285" i="23"/>
  <c r="A285" i="23"/>
  <c r="Z284" i="23"/>
  <c r="X284" i="23"/>
  <c r="W284" i="23"/>
  <c r="AB284" i="23" s="1"/>
  <c r="A284" i="23"/>
  <c r="Z283" i="23"/>
  <c r="X283" i="23"/>
  <c r="W283" i="23"/>
  <c r="AB283" i="23" s="1"/>
  <c r="A283" i="23"/>
  <c r="Z282" i="23"/>
  <c r="W282" i="23"/>
  <c r="AB282" i="23" s="1"/>
  <c r="A282" i="23"/>
  <c r="AB281" i="23"/>
  <c r="Z281" i="23"/>
  <c r="W281" i="23"/>
  <c r="X281" i="23" s="1"/>
  <c r="A281" i="23"/>
  <c r="Z280" i="23"/>
  <c r="X280" i="23"/>
  <c r="W280" i="23"/>
  <c r="AB280" i="23" s="1"/>
  <c r="A280" i="23"/>
  <c r="AB279" i="23"/>
  <c r="Z279" i="23"/>
  <c r="X279" i="23"/>
  <c r="W279" i="23"/>
  <c r="A279" i="23"/>
  <c r="Z278" i="23"/>
  <c r="W278" i="23"/>
  <c r="A278" i="23"/>
  <c r="AB277" i="23"/>
  <c r="Z277" i="23"/>
  <c r="X277" i="23"/>
  <c r="W277" i="23"/>
  <c r="A277" i="23"/>
  <c r="Z276" i="23"/>
  <c r="W276" i="23"/>
  <c r="A276" i="23"/>
  <c r="AB275" i="23"/>
  <c r="Z275" i="23"/>
  <c r="X275" i="23"/>
  <c r="W275" i="23"/>
  <c r="A275" i="23"/>
  <c r="AB274" i="23"/>
  <c r="Z274" i="23"/>
  <c r="X274" i="23"/>
  <c r="W274" i="23"/>
  <c r="A274" i="23"/>
  <c r="Z273" i="23"/>
  <c r="X273" i="23"/>
  <c r="W273" i="23"/>
  <c r="AB273" i="23" s="1"/>
  <c r="A273" i="23"/>
  <c r="Z272" i="23"/>
  <c r="X272" i="23"/>
  <c r="W272" i="23"/>
  <c r="AB272" i="23" s="1"/>
  <c r="A272" i="23"/>
  <c r="Z271" i="23"/>
  <c r="X271" i="23"/>
  <c r="W271" i="23"/>
  <c r="AB271" i="23" s="1"/>
  <c r="A271" i="23"/>
  <c r="AB270" i="23"/>
  <c r="Z270" i="23"/>
  <c r="X270" i="23"/>
  <c r="W270" i="23"/>
  <c r="A270" i="23"/>
  <c r="AB269" i="23"/>
  <c r="Z269" i="23"/>
  <c r="W269" i="23"/>
  <c r="X269" i="23" s="1"/>
  <c r="A269" i="23"/>
  <c r="Z268" i="23"/>
  <c r="W268" i="23"/>
  <c r="AB268" i="23" s="1"/>
  <c r="A268" i="23"/>
  <c r="AB267" i="23"/>
  <c r="Z267" i="23"/>
  <c r="X267" i="23"/>
  <c r="W267" i="23"/>
  <c r="A267" i="23"/>
  <c r="Z266" i="23"/>
  <c r="W266" i="23"/>
  <c r="A266" i="23"/>
  <c r="Z265" i="23"/>
  <c r="W265" i="23"/>
  <c r="AB265" i="23" s="1"/>
  <c r="A265" i="23"/>
  <c r="Z264" i="23"/>
  <c r="W264" i="23"/>
  <c r="A264" i="23"/>
  <c r="AB263" i="23"/>
  <c r="Z263" i="23"/>
  <c r="X263" i="23"/>
  <c r="W263" i="23"/>
  <c r="A263" i="23"/>
  <c r="AB262" i="23"/>
  <c r="Z262" i="23"/>
  <c r="X262" i="23"/>
  <c r="W262" i="23"/>
  <c r="A262" i="23"/>
  <c r="Z261" i="23"/>
  <c r="X261" i="23"/>
  <c r="W261" i="23"/>
  <c r="AB261" i="23" s="1"/>
  <c r="A261" i="23"/>
  <c r="Z260" i="23"/>
  <c r="W260" i="23"/>
  <c r="AB260" i="23" s="1"/>
  <c r="A260" i="23"/>
  <c r="Z259" i="23"/>
  <c r="X259" i="23"/>
  <c r="W259" i="23"/>
  <c r="AB259" i="23" s="1"/>
  <c r="A259" i="23"/>
  <c r="AB258" i="23"/>
  <c r="Z258" i="23"/>
  <c r="W258" i="23"/>
  <c r="X258" i="23" s="1"/>
  <c r="A258" i="23"/>
  <c r="AB257" i="23"/>
  <c r="Z257" i="23"/>
  <c r="W257" i="23"/>
  <c r="X257" i="23" s="1"/>
  <c r="A257" i="23"/>
  <c r="Z256" i="23"/>
  <c r="W256" i="23"/>
  <c r="AB256" i="23" s="1"/>
  <c r="A256" i="23"/>
  <c r="AB255" i="23"/>
  <c r="Z255" i="23"/>
  <c r="X255" i="23"/>
  <c r="W255" i="23"/>
  <c r="A255" i="23"/>
  <c r="Z254" i="23"/>
  <c r="W254" i="23"/>
  <c r="A254" i="23"/>
  <c r="Z253" i="23"/>
  <c r="W253" i="23"/>
  <c r="AB253" i="23" s="1"/>
  <c r="A253" i="23"/>
  <c r="Z252" i="23"/>
  <c r="W252" i="23"/>
  <c r="A252" i="23"/>
  <c r="Z251" i="23"/>
  <c r="X251" i="23"/>
  <c r="W251" i="23"/>
  <c r="AB251" i="23" s="1"/>
  <c r="A251" i="23"/>
  <c r="AB250" i="23"/>
  <c r="Z250" i="23"/>
  <c r="X250" i="23"/>
  <c r="W250" i="23"/>
  <c r="A250" i="23"/>
  <c r="Z249" i="23"/>
  <c r="W249" i="23"/>
  <c r="AB249" i="23" s="1"/>
  <c r="A249" i="23"/>
  <c r="Z248" i="23"/>
  <c r="W248" i="23"/>
  <c r="AB248" i="23" s="1"/>
  <c r="A248" i="23"/>
  <c r="Z247" i="23"/>
  <c r="X247" i="23"/>
  <c r="W247" i="23"/>
  <c r="AB247" i="23" s="1"/>
  <c r="A247" i="23"/>
  <c r="Z246" i="23"/>
  <c r="X246" i="23"/>
  <c r="W246" i="23"/>
  <c r="AB246" i="23" s="1"/>
  <c r="A246" i="23"/>
  <c r="AB245" i="23"/>
  <c r="Z245" i="23"/>
  <c r="W245" i="23"/>
  <c r="X245" i="23" s="1"/>
  <c r="A245" i="23"/>
  <c r="Z244" i="23"/>
  <c r="X244" i="23"/>
  <c r="W244" i="23"/>
  <c r="AB244" i="23" s="1"/>
  <c r="A244" i="23"/>
  <c r="AB243" i="23"/>
  <c r="Z243" i="23"/>
  <c r="X243" i="23"/>
  <c r="W243" i="23"/>
  <c r="A243" i="23"/>
  <c r="Z242" i="23"/>
  <c r="W242" i="23"/>
  <c r="A242" i="23"/>
  <c r="Z241" i="23"/>
  <c r="W241" i="23"/>
  <c r="AB241" i="23" s="1"/>
  <c r="A241" i="23"/>
  <c r="Z240" i="23"/>
  <c r="W240" i="23"/>
  <c r="A240" i="23"/>
  <c r="Z239" i="23"/>
  <c r="X239" i="23"/>
  <c r="W239" i="23"/>
  <c r="AB239" i="23" s="1"/>
  <c r="A239" i="23"/>
  <c r="AB238" i="23"/>
  <c r="Z238" i="23"/>
  <c r="X238" i="23"/>
  <c r="W238" i="23"/>
  <c r="A238" i="23"/>
  <c r="Z237" i="23"/>
  <c r="W237" i="23"/>
  <c r="AB237" i="23" s="1"/>
  <c r="A237" i="23"/>
  <c r="AB236" i="23"/>
  <c r="Z236" i="23"/>
  <c r="X236" i="23"/>
  <c r="W236" i="23"/>
  <c r="A236" i="23"/>
  <c r="Z235" i="23"/>
  <c r="X235" i="23"/>
  <c r="W235" i="23"/>
  <c r="AB235" i="23" s="1"/>
  <c r="A235" i="23"/>
  <c r="Z234" i="23"/>
  <c r="X234" i="23"/>
  <c r="W234" i="23"/>
  <c r="AB234" i="23" s="1"/>
  <c r="A234" i="23"/>
  <c r="AB233" i="23"/>
  <c r="Z233" i="23"/>
  <c r="W233" i="23"/>
  <c r="X233" i="23" s="1"/>
  <c r="A233" i="23"/>
  <c r="Z232" i="23"/>
  <c r="X232" i="23"/>
  <c r="W232" i="23"/>
  <c r="AB232" i="23" s="1"/>
  <c r="A232" i="23"/>
  <c r="AB231" i="23"/>
  <c r="Z231" i="23"/>
  <c r="X231" i="23"/>
  <c r="W231" i="23"/>
  <c r="A231" i="23"/>
  <c r="Z230" i="23"/>
  <c r="W230" i="23"/>
  <c r="A230" i="23"/>
  <c r="AB229" i="23"/>
  <c r="Z229" i="23"/>
  <c r="X229" i="23"/>
  <c r="W229" i="23"/>
  <c r="A229" i="23"/>
  <c r="Z228" i="23"/>
  <c r="W228" i="23"/>
  <c r="A228" i="23"/>
  <c r="Z227" i="23"/>
  <c r="W227" i="23"/>
  <c r="AB227" i="23" s="1"/>
  <c r="A227" i="23"/>
  <c r="AB226" i="23"/>
  <c r="Z226" i="23"/>
  <c r="X226" i="23"/>
  <c r="W226" i="23"/>
  <c r="A226" i="23"/>
  <c r="AB225" i="23"/>
  <c r="Z225" i="23"/>
  <c r="X225" i="23"/>
  <c r="W225" i="23"/>
  <c r="A225" i="23"/>
  <c r="AB224" i="23"/>
  <c r="Z224" i="23"/>
  <c r="X224" i="23"/>
  <c r="W224" i="23"/>
  <c r="A224" i="23"/>
  <c r="Z223" i="23"/>
  <c r="X223" i="23"/>
  <c r="W223" i="23"/>
  <c r="AB223" i="23" s="1"/>
  <c r="A223" i="23"/>
  <c r="Z222" i="23"/>
  <c r="W222" i="23"/>
  <c r="AB222" i="23" s="1"/>
  <c r="A222" i="23"/>
  <c r="AB221" i="23"/>
  <c r="Z221" i="23"/>
  <c r="W221" i="23"/>
  <c r="X221" i="23" s="1"/>
  <c r="A221" i="23"/>
  <c r="Z220" i="23"/>
  <c r="X220" i="23"/>
  <c r="W220" i="23"/>
  <c r="AB220" i="23" s="1"/>
  <c r="A220" i="23"/>
  <c r="AB219" i="23"/>
  <c r="Z219" i="23"/>
  <c r="X219" i="23"/>
  <c r="W219" i="23"/>
  <c r="A219" i="23"/>
  <c r="Z218" i="23"/>
  <c r="W218" i="23"/>
  <c r="A218" i="23"/>
  <c r="AB217" i="23"/>
  <c r="Z217" i="23"/>
  <c r="W217" i="23"/>
  <c r="X217" i="23" s="1"/>
  <c r="A217" i="23"/>
  <c r="Z216" i="23"/>
  <c r="W216" i="23"/>
  <c r="A216" i="23"/>
  <c r="Z215" i="23"/>
  <c r="W215" i="23"/>
  <c r="AB215" i="23" s="1"/>
  <c r="A215" i="23"/>
  <c r="AB214" i="23"/>
  <c r="Z214" i="23"/>
  <c r="X214" i="23"/>
  <c r="W214" i="23"/>
  <c r="A214" i="23"/>
  <c r="AB213" i="23"/>
  <c r="Z213" i="23"/>
  <c r="X213" i="23"/>
  <c r="W213" i="23"/>
  <c r="A213" i="23"/>
  <c r="AB212" i="23"/>
  <c r="Z212" i="23"/>
  <c r="X212" i="23"/>
  <c r="W212" i="23"/>
  <c r="A212" i="23"/>
  <c r="Z211" i="23"/>
  <c r="X211" i="23"/>
  <c r="W211" i="23"/>
  <c r="AB211" i="23" s="1"/>
  <c r="A211" i="23"/>
  <c r="Z210" i="23"/>
  <c r="W210" i="23"/>
  <c r="AB210" i="23" s="1"/>
  <c r="A210" i="23"/>
  <c r="AB209" i="23"/>
  <c r="Z209" i="23"/>
  <c r="W209" i="23"/>
  <c r="X209" i="23" s="1"/>
  <c r="A209" i="23"/>
  <c r="Z208" i="23"/>
  <c r="W208" i="23"/>
  <c r="AB208" i="23" s="1"/>
  <c r="A208" i="23"/>
  <c r="AB207" i="23"/>
  <c r="Z207" i="23"/>
  <c r="X207" i="23"/>
  <c r="W207" i="23"/>
  <c r="A207" i="23"/>
  <c r="AB206" i="23"/>
  <c r="Z206" i="23"/>
  <c r="W206" i="23"/>
  <c r="X206" i="23" s="1"/>
  <c r="A206" i="23"/>
  <c r="AB205" i="23"/>
  <c r="Z205" i="23"/>
  <c r="X205" i="23"/>
  <c r="W205" i="23"/>
  <c r="A205" i="23"/>
  <c r="Z204" i="23"/>
  <c r="W204" i="23"/>
  <c r="AB204" i="23" s="1"/>
  <c r="A204" i="23"/>
  <c r="Z203" i="23"/>
  <c r="W203" i="23"/>
  <c r="AB203" i="23" s="1"/>
  <c r="A203" i="23"/>
  <c r="AB202" i="23"/>
  <c r="Z202" i="23"/>
  <c r="X202" i="23"/>
  <c r="W202" i="23"/>
  <c r="A202" i="23"/>
  <c r="AB201" i="23"/>
  <c r="Z201" i="23"/>
  <c r="X201" i="23"/>
  <c r="W201" i="23"/>
  <c r="A201" i="23"/>
  <c r="AB200" i="23"/>
  <c r="Z200" i="23"/>
  <c r="X200" i="23"/>
  <c r="W200" i="23"/>
  <c r="A200" i="23"/>
  <c r="Z199" i="23"/>
  <c r="X199" i="23"/>
  <c r="W199" i="23"/>
  <c r="AB199" i="23" s="1"/>
  <c r="A199" i="23"/>
  <c r="Z198" i="23"/>
  <c r="W198" i="23"/>
  <c r="AB198" i="23" s="1"/>
  <c r="A198" i="23"/>
  <c r="AB197" i="23"/>
  <c r="Z197" i="23"/>
  <c r="W197" i="23"/>
  <c r="X197" i="23" s="1"/>
  <c r="A197" i="23"/>
  <c r="Z196" i="23"/>
  <c r="X196" i="23"/>
  <c r="W196" i="23"/>
  <c r="AB196" i="23" s="1"/>
  <c r="A196" i="23"/>
  <c r="AB195" i="23"/>
  <c r="Z195" i="23"/>
  <c r="X195" i="23"/>
  <c r="W195" i="23"/>
  <c r="A195" i="23"/>
  <c r="Z194" i="23"/>
  <c r="W194" i="23"/>
  <c r="X194" i="23" s="1"/>
  <c r="A194" i="23"/>
  <c r="AB193" i="23"/>
  <c r="Z193" i="23"/>
  <c r="X193" i="23"/>
  <c r="W193" i="23"/>
  <c r="A193" i="23"/>
  <c r="Z192" i="23"/>
  <c r="X192" i="23"/>
  <c r="W192" i="23"/>
  <c r="AB192" i="23" s="1"/>
  <c r="A192" i="23"/>
  <c r="Z191" i="23"/>
  <c r="W191" i="23"/>
  <c r="AB191" i="23" s="1"/>
  <c r="A191" i="23"/>
  <c r="AB190" i="23"/>
  <c r="Z190" i="23"/>
  <c r="X190" i="23"/>
  <c r="W190" i="23"/>
  <c r="A190" i="23"/>
  <c r="Z189" i="23"/>
  <c r="W189" i="23"/>
  <c r="AB189" i="23" s="1"/>
  <c r="A189" i="23"/>
  <c r="AB188" i="23"/>
  <c r="Z188" i="23"/>
  <c r="X188" i="23"/>
  <c r="W188" i="23"/>
  <c r="A188" i="23"/>
  <c r="Z187" i="23"/>
  <c r="X187" i="23"/>
  <c r="W187" i="23"/>
  <c r="AB187" i="23" s="1"/>
  <c r="A187" i="23"/>
  <c r="Z186" i="23"/>
  <c r="W186" i="23"/>
  <c r="AB186" i="23" s="1"/>
  <c r="A186" i="23"/>
  <c r="Z185" i="23"/>
  <c r="W185" i="23"/>
  <c r="X185" i="23" s="1"/>
  <c r="A185" i="23"/>
  <c r="Z184" i="23"/>
  <c r="X184" i="23"/>
  <c r="W184" i="23"/>
  <c r="AB184" i="23" s="1"/>
  <c r="A184" i="23"/>
  <c r="AB183" i="23"/>
  <c r="Z183" i="23"/>
  <c r="X183" i="23"/>
  <c r="W183" i="23"/>
  <c r="A183" i="23"/>
  <c r="Z182" i="23"/>
  <c r="W182" i="23"/>
  <c r="X182" i="23" s="1"/>
  <c r="A182" i="23"/>
  <c r="Z181" i="23"/>
  <c r="W181" i="23"/>
  <c r="AB181" i="23" s="1"/>
  <c r="A181" i="23"/>
  <c r="Z180" i="23"/>
  <c r="W180" i="23"/>
  <c r="AB180" i="23" s="1"/>
  <c r="A180" i="23"/>
  <c r="Z179" i="23"/>
  <c r="X179" i="23"/>
  <c r="W179" i="23"/>
  <c r="AB179" i="23" s="1"/>
  <c r="A179" i="23"/>
  <c r="AB178" i="23"/>
  <c r="Z178" i="23"/>
  <c r="X178" i="23"/>
  <c r="W178" i="23"/>
  <c r="A178" i="23"/>
  <c r="Z177" i="23"/>
  <c r="W177" i="23"/>
  <c r="AB177" i="23" s="1"/>
  <c r="A177" i="23"/>
  <c r="Z176" i="23"/>
  <c r="W176" i="23"/>
  <c r="AB176" i="23" s="1"/>
  <c r="A176" i="23"/>
  <c r="Z175" i="23"/>
  <c r="X175" i="23"/>
  <c r="W175" i="23"/>
  <c r="AB175" i="23" s="1"/>
  <c r="A175" i="23"/>
  <c r="Z174" i="23"/>
  <c r="X174" i="23"/>
  <c r="W174" i="23"/>
  <c r="AB174" i="23" s="1"/>
  <c r="A174" i="23"/>
  <c r="Z173" i="23"/>
  <c r="W173" i="23"/>
  <c r="X173" i="23" s="1"/>
  <c r="A173" i="23"/>
  <c r="Z172" i="23"/>
  <c r="X172" i="23"/>
  <c r="W172" i="23"/>
  <c r="AB172" i="23" s="1"/>
  <c r="A172" i="23"/>
  <c r="AB171" i="23"/>
  <c r="Z171" i="23"/>
  <c r="X171" i="23"/>
  <c r="W171" i="23"/>
  <c r="A171" i="23"/>
  <c r="AB170" i="23"/>
  <c r="Z170" i="23"/>
  <c r="W170" i="23"/>
  <c r="X170" i="23" s="1"/>
  <c r="A170" i="23"/>
  <c r="Z169" i="23"/>
  <c r="W169" i="23"/>
  <c r="AB169" i="23" s="1"/>
  <c r="A169" i="23"/>
  <c r="Z168" i="23"/>
  <c r="X168" i="23"/>
  <c r="W168" i="23"/>
  <c r="AB168" i="23" s="1"/>
  <c r="A168" i="23"/>
  <c r="AB167" i="23"/>
  <c r="Z167" i="23"/>
  <c r="W167" i="23"/>
  <c r="X167" i="23" s="1"/>
  <c r="A167" i="23"/>
  <c r="AB166" i="23"/>
  <c r="Z166" i="23"/>
  <c r="X166" i="23"/>
  <c r="W166" i="23"/>
  <c r="A166" i="23"/>
  <c r="Z165" i="23"/>
  <c r="W165" i="23"/>
  <c r="AB165" i="23" s="1"/>
  <c r="A165" i="23"/>
  <c r="Z164" i="23"/>
  <c r="W164" i="23"/>
  <c r="AB164" i="23" s="1"/>
  <c r="A164" i="23"/>
  <c r="Z163" i="23"/>
  <c r="X163" i="23"/>
  <c r="W163" i="23"/>
  <c r="AB163" i="23" s="1"/>
  <c r="A163" i="23"/>
  <c r="AB162" i="23"/>
  <c r="Z162" i="23"/>
  <c r="W162" i="23"/>
  <c r="X162" i="23" s="1"/>
  <c r="A162" i="23"/>
  <c r="Z161" i="23"/>
  <c r="W161" i="23"/>
  <c r="X161" i="23" s="1"/>
  <c r="A161" i="23"/>
  <c r="Z160" i="23"/>
  <c r="W160" i="23"/>
  <c r="AB160" i="23" s="1"/>
  <c r="A160" i="23"/>
  <c r="AB159" i="23"/>
  <c r="Z159" i="23"/>
  <c r="X159" i="23"/>
  <c r="W159" i="23"/>
  <c r="A159" i="23"/>
  <c r="AB158" i="23"/>
  <c r="Z158" i="23"/>
  <c r="W158" i="23"/>
  <c r="X158" i="23" s="1"/>
  <c r="A158" i="23"/>
  <c r="Z157" i="23"/>
  <c r="W157" i="23"/>
  <c r="AB157" i="23" s="1"/>
  <c r="A157" i="23"/>
  <c r="Z156" i="23"/>
  <c r="W156" i="23"/>
  <c r="AB156" i="23" s="1"/>
  <c r="A156" i="23"/>
  <c r="AB155" i="23"/>
  <c r="Z155" i="23"/>
  <c r="X155" i="23"/>
  <c r="W155" i="23"/>
  <c r="A155" i="23"/>
  <c r="AB154" i="23"/>
  <c r="Z154" i="23"/>
  <c r="X154" i="23"/>
  <c r="W154" i="23"/>
  <c r="A154" i="23"/>
  <c r="Z153" i="23"/>
  <c r="X153" i="23"/>
  <c r="W153" i="23"/>
  <c r="AB153" i="23" s="1"/>
  <c r="A153" i="23"/>
  <c r="Z152" i="23"/>
  <c r="W152" i="23"/>
  <c r="AB152" i="23" s="1"/>
  <c r="A152" i="23"/>
  <c r="Z151" i="23"/>
  <c r="X151" i="23"/>
  <c r="W151" i="23"/>
  <c r="AB151" i="23" s="1"/>
  <c r="A151" i="23"/>
  <c r="AB150" i="23"/>
  <c r="Z150" i="23"/>
  <c r="W150" i="23"/>
  <c r="X150" i="23" s="1"/>
  <c r="A150" i="23"/>
  <c r="AB149" i="23"/>
  <c r="Z149" i="23"/>
  <c r="W149" i="23"/>
  <c r="X149" i="23" s="1"/>
  <c r="A149" i="23"/>
  <c r="Z148" i="23"/>
  <c r="W148" i="23"/>
  <c r="AB148" i="23" s="1"/>
  <c r="A148" i="23"/>
  <c r="AB147" i="23"/>
  <c r="Z147" i="23"/>
  <c r="X147" i="23"/>
  <c r="W147" i="23"/>
  <c r="A147" i="23"/>
  <c r="AB146" i="23"/>
  <c r="Z146" i="23"/>
  <c r="W146" i="23"/>
  <c r="X146" i="23" s="1"/>
  <c r="A146" i="23"/>
  <c r="Z145" i="23"/>
  <c r="X145" i="23"/>
  <c r="W145" i="23"/>
  <c r="AB145" i="23" s="1"/>
  <c r="A145" i="23"/>
  <c r="Z144" i="23"/>
  <c r="X144" i="23"/>
  <c r="W144" i="23"/>
  <c r="AB144" i="23" s="1"/>
  <c r="A144" i="23"/>
  <c r="Z143" i="23"/>
  <c r="W143" i="23"/>
  <c r="AB143" i="23" s="1"/>
  <c r="A143" i="23"/>
  <c r="AB142" i="23"/>
  <c r="Z142" i="23"/>
  <c r="X142" i="23"/>
  <c r="W142" i="23"/>
  <c r="A142" i="23"/>
  <c r="AB141" i="23"/>
  <c r="Z141" i="23"/>
  <c r="W141" i="23"/>
  <c r="X141" i="23" s="1"/>
  <c r="A141" i="23"/>
  <c r="Z140" i="23"/>
  <c r="X140" i="23"/>
  <c r="W140" i="23"/>
  <c r="AB140" i="23" s="1"/>
  <c r="A140" i="23"/>
  <c r="Z139" i="23"/>
  <c r="X139" i="23"/>
  <c r="W139" i="23"/>
  <c r="AB139" i="23" s="1"/>
  <c r="A139" i="23"/>
  <c r="Z138" i="23"/>
  <c r="W138" i="23"/>
  <c r="AB138" i="23" s="1"/>
  <c r="A138" i="23"/>
  <c r="AB137" i="23"/>
  <c r="Z137" i="23"/>
  <c r="W137" i="23"/>
  <c r="X137" i="23" s="1"/>
  <c r="A137" i="23"/>
  <c r="Z136" i="23"/>
  <c r="W136" i="23"/>
  <c r="AB136" i="23" s="1"/>
  <c r="A136" i="23"/>
  <c r="AB135" i="23"/>
  <c r="Z135" i="23"/>
  <c r="X135" i="23"/>
  <c r="W135" i="23"/>
  <c r="A135" i="23"/>
  <c r="AB134" i="23"/>
  <c r="Z134" i="23"/>
  <c r="W134" i="23"/>
  <c r="X134" i="23" s="1"/>
  <c r="A134" i="23"/>
  <c r="AB133" i="23"/>
  <c r="Z133" i="23"/>
  <c r="W133" i="23"/>
  <c r="X133" i="23" s="1"/>
  <c r="A133" i="23"/>
  <c r="Z132" i="23"/>
  <c r="W132" i="23"/>
  <c r="AB132" i="23" s="1"/>
  <c r="A132" i="23"/>
  <c r="Z131" i="23"/>
  <c r="X131" i="23"/>
  <c r="W131" i="23"/>
  <c r="AB131" i="23" s="1"/>
  <c r="A131" i="23"/>
  <c r="AB130" i="23"/>
  <c r="Z130" i="23"/>
  <c r="X130" i="23"/>
  <c r="W130" i="23"/>
  <c r="A130" i="23"/>
  <c r="AB129" i="23"/>
  <c r="Z129" i="23"/>
  <c r="W129" i="23"/>
  <c r="X129" i="23" s="1"/>
  <c r="A129" i="23"/>
  <c r="AB128" i="23"/>
  <c r="Z128" i="23"/>
  <c r="W128" i="23"/>
  <c r="X128" i="23" s="1"/>
  <c r="A128" i="23"/>
  <c r="Z127" i="23"/>
  <c r="X127" i="23"/>
  <c r="W127" i="23"/>
  <c r="AB127" i="23" s="1"/>
  <c r="A127" i="23"/>
  <c r="Z126" i="23"/>
  <c r="W126" i="23"/>
  <c r="AB126" i="23" s="1"/>
  <c r="A126" i="23"/>
  <c r="Z125" i="23"/>
  <c r="W125" i="23"/>
  <c r="X125" i="23" s="1"/>
  <c r="A125" i="23"/>
  <c r="Z124" i="23"/>
  <c r="X124" i="23"/>
  <c r="W124" i="23"/>
  <c r="AB124" i="23" s="1"/>
  <c r="A124" i="23"/>
  <c r="AB123" i="23"/>
  <c r="Z123" i="23"/>
  <c r="X123" i="23"/>
  <c r="W123" i="23"/>
  <c r="A123" i="23"/>
  <c r="Z122" i="23"/>
  <c r="W122" i="23"/>
  <c r="X122" i="23" s="1"/>
  <c r="A122" i="23"/>
  <c r="AB121" i="23"/>
  <c r="Z121" i="23"/>
  <c r="W121" i="23"/>
  <c r="X121" i="23" s="1"/>
  <c r="A121" i="23"/>
  <c r="Z120" i="23"/>
  <c r="X120" i="23"/>
  <c r="W120" i="23"/>
  <c r="AB120" i="23" s="1"/>
  <c r="A120" i="23"/>
  <c r="Z119" i="23"/>
  <c r="W119" i="23"/>
  <c r="AB119" i="23" s="1"/>
  <c r="A119" i="23"/>
  <c r="AB118" i="23"/>
  <c r="Z118" i="23"/>
  <c r="X118" i="23"/>
  <c r="W118" i="23"/>
  <c r="A118" i="23"/>
  <c r="Z117" i="23"/>
  <c r="W117" i="23"/>
  <c r="AB117" i="23" s="1"/>
  <c r="A117" i="23"/>
  <c r="AB116" i="23"/>
  <c r="Z116" i="23"/>
  <c r="W116" i="23"/>
  <c r="X116" i="23" s="1"/>
  <c r="A116" i="23"/>
  <c r="Z115" i="23"/>
  <c r="X115" i="23"/>
  <c r="W115" i="23"/>
  <c r="AB115" i="23" s="1"/>
  <c r="A115" i="23"/>
  <c r="Z114" i="23"/>
  <c r="W114" i="23"/>
  <c r="AB114" i="23" s="1"/>
  <c r="A114" i="23"/>
  <c r="Z113" i="23"/>
  <c r="W113" i="23"/>
  <c r="X113" i="23" s="1"/>
  <c r="A113" i="23"/>
  <c r="Z112" i="23"/>
  <c r="W112" i="23"/>
  <c r="AB112" i="23" s="1"/>
  <c r="A112" i="23"/>
  <c r="AB111" i="23"/>
  <c r="Z111" i="23"/>
  <c r="X111" i="23"/>
  <c r="W111" i="23"/>
  <c r="A111" i="23"/>
  <c r="Z110" i="23"/>
  <c r="W110" i="23"/>
  <c r="X110" i="23" s="1"/>
  <c r="A110" i="23"/>
  <c r="Z109" i="23"/>
  <c r="W109" i="23"/>
  <c r="AB109" i="23" s="1"/>
  <c r="A109" i="23"/>
  <c r="Z108" i="23"/>
  <c r="X108" i="23"/>
  <c r="W108" i="23"/>
  <c r="AB108" i="23" s="1"/>
  <c r="A108" i="23"/>
  <c r="AB107" i="23"/>
  <c r="Z107" i="23"/>
  <c r="X107" i="23"/>
  <c r="W107" i="23"/>
  <c r="A107" i="23"/>
  <c r="AB106" i="23"/>
  <c r="Z106" i="23"/>
  <c r="X106" i="23"/>
  <c r="W106" i="23"/>
  <c r="A106" i="23"/>
  <c r="Z105" i="23"/>
  <c r="W105" i="23"/>
  <c r="AB105" i="23" s="1"/>
  <c r="A105" i="23"/>
  <c r="Z104" i="23"/>
  <c r="W104" i="23"/>
  <c r="AB104" i="23" s="1"/>
  <c r="A104" i="23"/>
  <c r="Z103" i="23"/>
  <c r="X103" i="23"/>
  <c r="W103" i="23"/>
  <c r="AB103" i="23" s="1"/>
  <c r="A103" i="23"/>
  <c r="AB102" i="23"/>
  <c r="Z102" i="23"/>
  <c r="X102" i="23"/>
  <c r="W102" i="23"/>
  <c r="A102" i="23"/>
  <c r="Z101" i="23"/>
  <c r="W101" i="23"/>
  <c r="X101" i="23" s="1"/>
  <c r="A101" i="23"/>
  <c r="Z100" i="23"/>
  <c r="W100" i="23"/>
  <c r="AB100" i="23" s="1"/>
  <c r="A100" i="23"/>
  <c r="AB99" i="23"/>
  <c r="Z99" i="23"/>
  <c r="X99" i="23"/>
  <c r="W99" i="23"/>
  <c r="A99" i="23"/>
  <c r="Z98" i="23"/>
  <c r="W98" i="23"/>
  <c r="X98" i="23" s="1"/>
  <c r="A98" i="23"/>
  <c r="Z97" i="23"/>
  <c r="W97" i="23"/>
  <c r="AB97" i="23" s="1"/>
  <c r="A97" i="23"/>
  <c r="Z96" i="23"/>
  <c r="X96" i="23"/>
  <c r="W96" i="23"/>
  <c r="AB96" i="23" s="1"/>
  <c r="A96" i="23"/>
  <c r="AB95" i="23"/>
  <c r="Z95" i="23"/>
  <c r="X95" i="23"/>
  <c r="W95" i="23"/>
  <c r="A95" i="23"/>
  <c r="AB94" i="23"/>
  <c r="Z94" i="23"/>
  <c r="X94" i="23"/>
  <c r="W94" i="23"/>
  <c r="A94" i="23"/>
  <c r="Z93" i="23"/>
  <c r="W93" i="23"/>
  <c r="AB93" i="23" s="1"/>
  <c r="A93" i="23"/>
  <c r="Z92" i="23"/>
  <c r="W92" i="23"/>
  <c r="AB92" i="23" s="1"/>
  <c r="A92" i="23"/>
  <c r="Z91" i="23"/>
  <c r="X91" i="23"/>
  <c r="W91" i="23"/>
  <c r="AB91" i="23" s="1"/>
  <c r="A91" i="23"/>
  <c r="AB90" i="23"/>
  <c r="Z90" i="23"/>
  <c r="X90" i="23"/>
  <c r="W90" i="23"/>
  <c r="A90" i="23"/>
  <c r="Z89" i="23"/>
  <c r="W89" i="23"/>
  <c r="X89" i="23" s="1"/>
  <c r="A89" i="23"/>
  <c r="Z88" i="23"/>
  <c r="W88" i="23"/>
  <c r="AB88" i="23" s="1"/>
  <c r="A88" i="23"/>
  <c r="AB87" i="23"/>
  <c r="Z87" i="23"/>
  <c r="X87" i="23"/>
  <c r="W87" i="23"/>
  <c r="A87" i="23"/>
  <c r="AB86" i="23"/>
  <c r="Z86" i="23"/>
  <c r="W86" i="23"/>
  <c r="X86" i="23" s="1"/>
  <c r="A86" i="23"/>
  <c r="Z85" i="23"/>
  <c r="W85" i="23"/>
  <c r="AB85" i="23" s="1"/>
  <c r="A85" i="23"/>
  <c r="Z84" i="23"/>
  <c r="W84" i="23"/>
  <c r="AB84" i="23" s="1"/>
  <c r="A84" i="23"/>
  <c r="AB83" i="23"/>
  <c r="Z83" i="23"/>
  <c r="X83" i="23"/>
  <c r="W83" i="23"/>
  <c r="A83" i="23"/>
  <c r="AB82" i="23"/>
  <c r="Z82" i="23"/>
  <c r="X82" i="23"/>
  <c r="W82" i="23"/>
  <c r="A82" i="23"/>
  <c r="AB81" i="23"/>
  <c r="Z81" i="23"/>
  <c r="X81" i="23"/>
  <c r="W81" i="23"/>
  <c r="A81" i="23"/>
  <c r="Z80" i="23"/>
  <c r="W80" i="23"/>
  <c r="AB80" i="23" s="1"/>
  <c r="A80" i="23"/>
  <c r="Z79" i="23"/>
  <c r="X79" i="23"/>
  <c r="W79" i="23"/>
  <c r="AB79" i="23" s="1"/>
  <c r="A79" i="23"/>
  <c r="AB78" i="23"/>
  <c r="Z78" i="23"/>
  <c r="X78" i="23"/>
  <c r="W78" i="23"/>
  <c r="A78" i="23"/>
  <c r="AB77" i="23"/>
  <c r="Z77" i="23"/>
  <c r="W77" i="23"/>
  <c r="X77" i="23" s="1"/>
  <c r="A77" i="23"/>
  <c r="Z76" i="23"/>
  <c r="W76" i="23"/>
  <c r="AB76" i="23" s="1"/>
  <c r="A76" i="23"/>
  <c r="AB75" i="23"/>
  <c r="Z75" i="23"/>
  <c r="X75" i="23"/>
  <c r="W75" i="23"/>
  <c r="A75" i="23"/>
  <c r="AB74" i="23"/>
  <c r="Z74" i="23"/>
  <c r="W74" i="23"/>
  <c r="X74" i="23" s="1"/>
  <c r="A74" i="23"/>
  <c r="AB73" i="23"/>
  <c r="Z73" i="23"/>
  <c r="W73" i="23"/>
  <c r="X73" i="23" s="1"/>
  <c r="A73" i="23"/>
  <c r="Z72" i="23"/>
  <c r="X72" i="23"/>
  <c r="W72" i="23"/>
  <c r="AB72" i="23" s="1"/>
  <c r="A72" i="23"/>
  <c r="Z71" i="23"/>
  <c r="W71" i="23"/>
  <c r="AB71" i="23" s="1"/>
  <c r="A71" i="23"/>
  <c r="AB70" i="23"/>
  <c r="Z70" i="23"/>
  <c r="X70" i="23"/>
  <c r="W70" i="23"/>
  <c r="A70" i="23"/>
  <c r="Z69" i="23"/>
  <c r="W69" i="23"/>
  <c r="AB69" i="23" s="1"/>
  <c r="A69" i="23"/>
  <c r="AB68" i="23"/>
  <c r="Z68" i="23"/>
  <c r="X68" i="23"/>
  <c r="W68" i="23"/>
  <c r="A68" i="23"/>
  <c r="Z67" i="23"/>
  <c r="X67" i="23"/>
  <c r="W67" i="23"/>
  <c r="AB67" i="23" s="1"/>
  <c r="A67" i="23"/>
  <c r="Z66" i="23"/>
  <c r="W66" i="23"/>
  <c r="AB66" i="23" s="1"/>
  <c r="A66" i="23"/>
  <c r="Z65" i="23"/>
  <c r="W65" i="23"/>
  <c r="X65" i="23" s="1"/>
  <c r="A65" i="23"/>
  <c r="AB64" i="23"/>
  <c r="Z64" i="23"/>
  <c r="W64" i="23"/>
  <c r="X64" i="23" s="1"/>
  <c r="A64" i="23"/>
  <c r="AB63" i="23"/>
  <c r="Z63" i="23"/>
  <c r="W63" i="23"/>
  <c r="X63" i="23" s="1"/>
  <c r="A63" i="23"/>
  <c r="Z62" i="23"/>
  <c r="X62" i="23"/>
  <c r="W62" i="23"/>
  <c r="AB62" i="23" s="1"/>
  <c r="A62" i="23"/>
  <c r="Z61" i="23"/>
  <c r="W61" i="23"/>
  <c r="AB61" i="23" s="1"/>
  <c r="A61" i="23"/>
  <c r="Z60" i="23"/>
  <c r="W60" i="23"/>
  <c r="AB60" i="23" s="1"/>
  <c r="A60" i="23"/>
  <c r="AB59" i="23"/>
  <c r="Z59" i="23"/>
  <c r="W59" i="23"/>
  <c r="X59" i="23" s="1"/>
  <c r="A59" i="23"/>
  <c r="AB58" i="23"/>
  <c r="Z58" i="23"/>
  <c r="X58" i="23"/>
  <c r="W58" i="23"/>
  <c r="A58" i="23"/>
  <c r="AB57" i="23"/>
  <c r="Z57" i="23"/>
  <c r="X57" i="23"/>
  <c r="W57" i="23"/>
  <c r="A57" i="23"/>
  <c r="AB56" i="23"/>
  <c r="Z56" i="23"/>
  <c r="X56" i="23"/>
  <c r="W56" i="23"/>
  <c r="A56" i="23"/>
  <c r="Z55" i="23"/>
  <c r="W55" i="23"/>
  <c r="AB55" i="23" s="1"/>
  <c r="A55" i="23"/>
  <c r="Z54" i="23"/>
  <c r="W54" i="23"/>
  <c r="AB54" i="23" s="1"/>
  <c r="A54" i="23"/>
  <c r="AB53" i="23"/>
  <c r="Z53" i="23"/>
  <c r="W53" i="23"/>
  <c r="X53" i="23" s="1"/>
  <c r="A53" i="23"/>
  <c r="Z52" i="23"/>
  <c r="X52" i="23"/>
  <c r="W52" i="23"/>
  <c r="AB52" i="23" s="1"/>
  <c r="A52" i="23"/>
  <c r="Z51" i="23"/>
  <c r="W51" i="23"/>
  <c r="AB51" i="23" s="1"/>
  <c r="A51" i="23"/>
  <c r="Z50" i="23"/>
  <c r="W50" i="23"/>
  <c r="AB50" i="23" s="1"/>
  <c r="A50" i="23"/>
  <c r="Z49" i="23"/>
  <c r="W49" i="23"/>
  <c r="AB49" i="23" s="1"/>
  <c r="A49" i="23"/>
  <c r="AB48" i="23"/>
  <c r="Z48" i="23"/>
  <c r="X48" i="23"/>
  <c r="W48" i="23"/>
  <c r="A48" i="23"/>
  <c r="AB47" i="23"/>
  <c r="Z47" i="23"/>
  <c r="X47" i="23"/>
  <c r="W47" i="23"/>
  <c r="A47" i="23"/>
  <c r="AB46" i="23"/>
  <c r="Z46" i="23"/>
  <c r="X46" i="23"/>
  <c r="W46" i="23"/>
  <c r="A46" i="23"/>
  <c r="Z45" i="23"/>
  <c r="W45" i="23"/>
  <c r="AB45" i="23" s="1"/>
  <c r="A45" i="23"/>
  <c r="Z44" i="23"/>
  <c r="X44" i="23"/>
  <c r="W44" i="23"/>
  <c r="AB44" i="23" s="1"/>
  <c r="A44" i="23"/>
  <c r="Z43" i="23"/>
  <c r="X43" i="23"/>
  <c r="W43" i="23"/>
  <c r="AB43" i="23" s="1"/>
  <c r="A43" i="23"/>
  <c r="AB42" i="23"/>
  <c r="Z42" i="23"/>
  <c r="X42" i="23"/>
  <c r="W42" i="23"/>
  <c r="A42" i="23"/>
  <c r="Z41" i="23"/>
  <c r="W41" i="23"/>
  <c r="X41" i="23" s="1"/>
  <c r="A41" i="23"/>
  <c r="Z40" i="23"/>
  <c r="W40" i="23"/>
  <c r="AB40" i="23" s="1"/>
  <c r="A40" i="23"/>
  <c r="Z39" i="23"/>
  <c r="W39" i="23"/>
  <c r="AB39" i="23" s="1"/>
  <c r="A39" i="23"/>
  <c r="AB38" i="23"/>
  <c r="Z38" i="23"/>
  <c r="X38" i="23"/>
  <c r="W38" i="23"/>
  <c r="A38" i="23"/>
  <c r="AB37" i="23"/>
  <c r="Z37" i="23"/>
  <c r="X37" i="23"/>
  <c r="W37" i="23"/>
  <c r="A37" i="23"/>
  <c r="AB36" i="23"/>
  <c r="Z36" i="23"/>
  <c r="X36" i="23"/>
  <c r="W36" i="23"/>
  <c r="A36" i="23"/>
  <c r="Z35" i="23"/>
  <c r="W35" i="23"/>
  <c r="AB35" i="23" s="1"/>
  <c r="A35" i="23"/>
  <c r="AB34" i="23"/>
  <c r="Z34" i="23"/>
  <c r="X34" i="23"/>
  <c r="W34" i="23"/>
  <c r="A34" i="23"/>
  <c r="Z33" i="23"/>
  <c r="W33" i="23"/>
  <c r="AB33" i="23" s="1"/>
  <c r="A33" i="23"/>
  <c r="AB32" i="23"/>
  <c r="Z32" i="23"/>
  <c r="W32" i="23"/>
  <c r="X32" i="23" s="1"/>
  <c r="A32" i="23"/>
  <c r="Z31" i="23"/>
  <c r="X31" i="23"/>
  <c r="W31" i="23"/>
  <c r="AB31" i="23" s="1"/>
  <c r="A31" i="23"/>
  <c r="Z30" i="23"/>
  <c r="W30" i="23"/>
  <c r="AB30" i="23" s="1"/>
  <c r="A30" i="23"/>
  <c r="Z29" i="23"/>
  <c r="W29" i="23"/>
  <c r="X29" i="23" s="1"/>
  <c r="A29" i="23"/>
  <c r="AB28" i="23"/>
  <c r="Z28" i="23"/>
  <c r="X28" i="23"/>
  <c r="W28" i="23"/>
  <c r="A28" i="23"/>
  <c r="AB27" i="23"/>
  <c r="Z27" i="23"/>
  <c r="X27" i="23"/>
  <c r="W27" i="23"/>
  <c r="A27" i="23"/>
  <c r="AB26" i="23"/>
  <c r="Z26" i="23"/>
  <c r="X26" i="23"/>
  <c r="W26" i="23"/>
  <c r="A26" i="23"/>
  <c r="Z25" i="23"/>
  <c r="W25" i="23"/>
  <c r="AB25" i="23" s="1"/>
  <c r="A25" i="23"/>
  <c r="Z24" i="23"/>
  <c r="X24" i="23"/>
  <c r="W24" i="23"/>
  <c r="AB24" i="23" s="1"/>
  <c r="A24" i="23"/>
  <c r="Z23" i="23"/>
  <c r="W23" i="23"/>
  <c r="AB23" i="23" s="1"/>
  <c r="A23" i="23"/>
  <c r="AB22" i="23"/>
  <c r="Z22" i="23"/>
  <c r="X22" i="23"/>
  <c r="W22" i="23"/>
  <c r="A22" i="23"/>
  <c r="AB21" i="23"/>
  <c r="Z21" i="23"/>
  <c r="W21" i="23"/>
  <c r="X21" i="23" s="1"/>
  <c r="A21" i="23"/>
  <c r="Z20" i="23"/>
  <c r="X20" i="23"/>
  <c r="W20" i="23"/>
  <c r="AB20" i="23" s="1"/>
  <c r="A20" i="23"/>
  <c r="Z19" i="23"/>
  <c r="X19" i="23"/>
  <c r="W19" i="23"/>
  <c r="AB19" i="23" s="1"/>
  <c r="A19" i="23"/>
  <c r="Z18" i="23"/>
  <c r="W18" i="23"/>
  <c r="AB18" i="23" s="1"/>
  <c r="A18" i="23"/>
  <c r="AB17" i="23"/>
  <c r="Z17" i="23"/>
  <c r="W17" i="23"/>
  <c r="X17" i="23" s="1"/>
  <c r="A17" i="23"/>
  <c r="AB16" i="23"/>
  <c r="Z16" i="23"/>
  <c r="X16" i="23"/>
  <c r="W16" i="23"/>
  <c r="A16" i="23"/>
  <c r="Z15" i="23"/>
  <c r="W15" i="23"/>
  <c r="AB15" i="23" s="1"/>
  <c r="A15" i="23"/>
  <c r="Z14" i="23"/>
  <c r="X14" i="23"/>
  <c r="W14" i="23"/>
  <c r="AB14" i="23" s="1"/>
  <c r="A14" i="23"/>
  <c r="Z13" i="23"/>
  <c r="W13" i="23"/>
  <c r="AB13" i="23" s="1"/>
  <c r="A13" i="23"/>
  <c r="AB12" i="23"/>
  <c r="Z12" i="23"/>
  <c r="W12" i="23"/>
  <c r="X12" i="23" s="1"/>
  <c r="A12" i="23"/>
  <c r="AB11" i="23"/>
  <c r="Z11" i="23"/>
  <c r="W11" i="23"/>
  <c r="X11" i="23" s="1"/>
  <c r="A11" i="23"/>
  <c r="Z10" i="23"/>
  <c r="X10" i="23"/>
  <c r="W10" i="23"/>
  <c r="AB10" i="23" s="1"/>
  <c r="A10" i="23"/>
  <c r="Z9" i="23"/>
  <c r="W9" i="23"/>
  <c r="AB9" i="23" s="1"/>
  <c r="A9" i="23"/>
  <c r="Z8" i="23"/>
  <c r="W8" i="23"/>
  <c r="AB8" i="23" s="1"/>
  <c r="A8" i="23"/>
  <c r="Z7" i="23"/>
  <c r="W7" i="23"/>
  <c r="AB7" i="23" s="1"/>
  <c r="A7" i="23"/>
  <c r="AB6" i="23"/>
  <c r="Z6" i="23"/>
  <c r="X6" i="23"/>
  <c r="W6" i="23"/>
  <c r="A6" i="23"/>
  <c r="AB5" i="23"/>
  <c r="Z5" i="23"/>
  <c r="X5" i="23"/>
  <c r="W5" i="23"/>
  <c r="A5" i="23"/>
  <c r="AB4" i="23"/>
  <c r="Z4" i="23"/>
  <c r="X4" i="23"/>
  <c r="W4" i="23"/>
  <c r="A4" i="23"/>
  <c r="Z3" i="23"/>
  <c r="W3" i="23"/>
  <c r="AB3" i="23" s="1"/>
  <c r="A3" i="23"/>
  <c r="Z2" i="23"/>
  <c r="X2" i="23"/>
  <c r="W2" i="23"/>
  <c r="AB2" i="23" s="1"/>
  <c r="A2" i="23"/>
  <c r="C15" i="20"/>
  <c r="C16" i="20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A643" i="8"/>
  <c r="A644" i="8"/>
  <c r="A645" i="8"/>
  <c r="A646" i="8"/>
  <c r="A647" i="8"/>
  <c r="A648" i="8"/>
  <c r="A649" i="8"/>
  <c r="A650" i="8"/>
  <c r="A651" i="8"/>
  <c r="A652" i="8"/>
  <c r="A653" i="8"/>
  <c r="A654" i="8"/>
  <c r="A655" i="8"/>
  <c r="A656" i="8"/>
  <c r="A657" i="8"/>
  <c r="A658" i="8"/>
  <c r="A659" i="8"/>
  <c r="A660" i="8"/>
  <c r="A661" i="8"/>
  <c r="A662" i="8"/>
  <c r="A663" i="8"/>
  <c r="A664" i="8"/>
  <c r="A665" i="8"/>
  <c r="A666" i="8"/>
  <c r="A667" i="8"/>
  <c r="A668" i="8"/>
  <c r="A669" i="8"/>
  <c r="A670" i="8"/>
  <c r="A671" i="8"/>
  <c r="A672" i="8"/>
  <c r="A673" i="8"/>
  <c r="A674" i="8"/>
  <c r="A675" i="8"/>
  <c r="A676" i="8"/>
  <c r="A677" i="8"/>
  <c r="A678" i="8"/>
  <c r="A679" i="8"/>
  <c r="A680" i="8"/>
  <c r="A681" i="8"/>
  <c r="A682" i="8"/>
  <c r="A683" i="8"/>
  <c r="A684" i="8"/>
  <c r="A685" i="8"/>
  <c r="A686" i="8"/>
  <c r="A687" i="8"/>
  <c r="A688" i="8"/>
  <c r="A689" i="8"/>
  <c r="A690" i="8"/>
  <c r="A691" i="8"/>
  <c r="A692" i="8"/>
  <c r="A693" i="8"/>
  <c r="A694" i="8"/>
  <c r="A695" i="8"/>
  <c r="A696" i="8"/>
  <c r="A697" i="8"/>
  <c r="A698" i="8"/>
  <c r="A699" i="8"/>
  <c r="A700" i="8"/>
  <c r="A701" i="8"/>
  <c r="A702" i="8"/>
  <c r="A703" i="8"/>
  <c r="A704" i="8"/>
  <c r="A705" i="8"/>
  <c r="A706" i="8"/>
  <c r="A707" i="8"/>
  <c r="A708" i="8"/>
  <c r="A709" i="8"/>
  <c r="A710" i="8"/>
  <c r="A711" i="8"/>
  <c r="A712" i="8"/>
  <c r="A713" i="8"/>
  <c r="A714" i="8"/>
  <c r="A715" i="8"/>
  <c r="A716" i="8"/>
  <c r="A717" i="8"/>
  <c r="A718" i="8"/>
  <c r="A719" i="8"/>
  <c r="A720" i="8"/>
  <c r="A721" i="8"/>
  <c r="A722" i="8"/>
  <c r="A723" i="8"/>
  <c r="A724" i="8"/>
  <c r="A725" i="8"/>
  <c r="A726" i="8"/>
  <c r="A727" i="8"/>
  <c r="A728" i="8"/>
  <c r="A729" i="8"/>
  <c r="A730" i="8"/>
  <c r="A731" i="8"/>
  <c r="A732" i="8"/>
  <c r="A733" i="8"/>
  <c r="A734" i="8"/>
  <c r="A735" i="8"/>
  <c r="A736" i="8"/>
  <c r="A737" i="8"/>
  <c r="A738" i="8"/>
  <c r="A739" i="8"/>
  <c r="A740" i="8"/>
  <c r="A741" i="8"/>
  <c r="A742" i="8"/>
  <c r="A743" i="8"/>
  <c r="A744" i="8"/>
  <c r="A745" i="8"/>
  <c r="A746" i="8"/>
  <c r="A747" i="8"/>
  <c r="A748" i="8"/>
  <c r="A749" i="8"/>
  <c r="A750" i="8"/>
  <c r="A751" i="8"/>
  <c r="A752" i="8"/>
  <c r="A753" i="8"/>
  <c r="A754" i="8"/>
  <c r="A755" i="8"/>
  <c r="A756" i="8"/>
  <c r="A757" i="8"/>
  <c r="A758" i="8"/>
  <c r="A759" i="8"/>
  <c r="A760" i="8"/>
  <c r="A761" i="8"/>
  <c r="A762" i="8"/>
  <c r="A763" i="8"/>
  <c r="A764" i="8"/>
  <c r="A765" i="8"/>
  <c r="A766" i="8"/>
  <c r="A767" i="8"/>
  <c r="A768" i="8"/>
  <c r="A769" i="8"/>
  <c r="A770" i="8"/>
  <c r="A771" i="8"/>
  <c r="A772" i="8"/>
  <c r="A773" i="8"/>
  <c r="A774" i="8"/>
  <c r="A775" i="8"/>
  <c r="A776" i="8"/>
  <c r="A777" i="8"/>
  <c r="A778" i="8"/>
  <c r="A779" i="8"/>
  <c r="A780" i="8"/>
  <c r="A781" i="8"/>
  <c r="A782" i="8"/>
  <c r="A783" i="8"/>
  <c r="A784" i="8"/>
  <c r="A785" i="8"/>
  <c r="A786" i="8"/>
  <c r="A787" i="8"/>
  <c r="A788" i="8"/>
  <c r="A789" i="8"/>
  <c r="A790" i="8"/>
  <c r="A791" i="8"/>
  <c r="A792" i="8"/>
  <c r="A793" i="8"/>
  <c r="A794" i="8"/>
  <c r="A795" i="8"/>
  <c r="A796" i="8"/>
  <c r="A797" i="8"/>
  <c r="A798" i="8"/>
  <c r="A799" i="8"/>
  <c r="A800" i="8"/>
  <c r="A801" i="8"/>
  <c r="A802" i="8"/>
  <c r="A803" i="8"/>
  <c r="A804" i="8"/>
  <c r="A805" i="8"/>
  <c r="A806" i="8"/>
  <c r="A807" i="8"/>
  <c r="A808" i="8"/>
  <c r="A809" i="8"/>
  <c r="A810" i="8"/>
  <c r="A811" i="8"/>
  <c r="A812" i="8"/>
  <c r="A813" i="8"/>
  <c r="A814" i="8"/>
  <c r="A815" i="8"/>
  <c r="A816" i="8"/>
  <c r="A817" i="8"/>
  <c r="A818" i="8"/>
  <c r="A819" i="8"/>
  <c r="A820" i="8"/>
  <c r="A821" i="8"/>
  <c r="A822" i="8"/>
  <c r="A823" i="8"/>
  <c r="A824" i="8"/>
  <c r="A825" i="8"/>
  <c r="A826" i="8"/>
  <c r="A827" i="8"/>
  <c r="A828" i="8"/>
  <c r="A829" i="8"/>
  <c r="A830" i="8"/>
  <c r="A831" i="8"/>
  <c r="A832" i="8"/>
  <c r="A833" i="8"/>
  <c r="A834" i="8"/>
  <c r="A835" i="8"/>
  <c r="A836" i="8"/>
  <c r="A837" i="8"/>
  <c r="A838" i="8"/>
  <c r="A839" i="8"/>
  <c r="A840" i="8"/>
  <c r="A841" i="8"/>
  <c r="A842" i="8"/>
  <c r="A843" i="8"/>
  <c r="A844" i="8"/>
  <c r="A845" i="8"/>
  <c r="A846" i="8"/>
  <c r="A847" i="8"/>
  <c r="A848" i="8"/>
  <c r="A849" i="8"/>
  <c r="A850" i="8"/>
  <c r="A851" i="8"/>
  <c r="A852" i="8"/>
  <c r="A853" i="8"/>
  <c r="A854" i="8"/>
  <c r="A855" i="8"/>
  <c r="A856" i="8"/>
  <c r="A857" i="8"/>
  <c r="A858" i="8"/>
  <c r="A859" i="8"/>
  <c r="A860" i="8"/>
  <c r="A861" i="8"/>
  <c r="A862" i="8"/>
  <c r="A863" i="8"/>
  <c r="A864" i="8"/>
  <c r="A865" i="8"/>
  <c r="A866" i="8"/>
  <c r="A867" i="8"/>
  <c r="A868" i="8"/>
  <c r="A869" i="8"/>
  <c r="A870" i="8"/>
  <c r="A871" i="8"/>
  <c r="A872" i="8"/>
  <c r="A873" i="8"/>
  <c r="A874" i="8"/>
  <c r="A875" i="8"/>
  <c r="A876" i="8"/>
  <c r="A877" i="8"/>
  <c r="A878" i="8"/>
  <c r="A879" i="8"/>
  <c r="A880" i="8"/>
  <c r="A881" i="8"/>
  <c r="A882" i="8"/>
  <c r="A883" i="8"/>
  <c r="A884" i="8"/>
  <c r="A885" i="8"/>
  <c r="A886" i="8"/>
  <c r="A887" i="8"/>
  <c r="A888" i="8"/>
  <c r="A889" i="8"/>
  <c r="A890" i="8"/>
  <c r="A891" i="8"/>
  <c r="A892" i="8"/>
  <c r="A893" i="8"/>
  <c r="A894" i="8"/>
  <c r="A895" i="8"/>
  <c r="A896" i="8"/>
  <c r="A897" i="8"/>
  <c r="A898" i="8"/>
  <c r="A899" i="8"/>
  <c r="A900" i="8"/>
  <c r="A901" i="8"/>
  <c r="A902" i="8"/>
  <c r="A903" i="8"/>
  <c r="A904" i="8"/>
  <c r="A905" i="8"/>
  <c r="A906" i="8"/>
  <c r="A907" i="8"/>
  <c r="A908" i="8"/>
  <c r="A909" i="8"/>
  <c r="A910" i="8"/>
  <c r="A911" i="8"/>
  <c r="A912" i="8"/>
  <c r="A913" i="8"/>
  <c r="A914" i="8"/>
  <c r="A915" i="8"/>
  <c r="A916" i="8"/>
  <c r="A917" i="8"/>
  <c r="A918" i="8"/>
  <c r="A919" i="8"/>
  <c r="A920" i="8"/>
  <c r="A921" i="8"/>
  <c r="A922" i="8"/>
  <c r="A923" i="8"/>
  <c r="A924" i="8"/>
  <c r="A925" i="8"/>
  <c r="A926" i="8"/>
  <c r="A927" i="8"/>
  <c r="A928" i="8"/>
  <c r="A929" i="8"/>
  <c r="A930" i="8"/>
  <c r="A931" i="8"/>
  <c r="A932" i="8"/>
  <c r="A933" i="8"/>
  <c r="A934" i="8"/>
  <c r="A935" i="8"/>
  <c r="A936" i="8"/>
  <c r="A937" i="8"/>
  <c r="A938" i="8"/>
  <c r="A939" i="8"/>
  <c r="A940" i="8"/>
  <c r="A941" i="8"/>
  <c r="A942" i="8"/>
  <c r="A943" i="8"/>
  <c r="A944" i="8"/>
  <c r="A945" i="8"/>
  <c r="A946" i="8"/>
  <c r="A947" i="8"/>
  <c r="A948" i="8"/>
  <c r="A949" i="8"/>
  <c r="A950" i="8"/>
  <c r="A951" i="8"/>
  <c r="A952" i="8"/>
  <c r="A953" i="8"/>
  <c r="A954" i="8"/>
  <c r="A955" i="8"/>
  <c r="A956" i="8"/>
  <c r="A957" i="8"/>
  <c r="A958" i="8"/>
  <c r="A959" i="8"/>
  <c r="A960" i="8"/>
  <c r="A961" i="8"/>
  <c r="A962" i="8"/>
  <c r="A963" i="8"/>
  <c r="A964" i="8"/>
  <c r="A965" i="8"/>
  <c r="A966" i="8"/>
  <c r="A967" i="8"/>
  <c r="A968" i="8"/>
  <c r="A969" i="8"/>
  <c r="A970" i="8"/>
  <c r="A971" i="8"/>
  <c r="A972" i="8"/>
  <c r="A973" i="8"/>
  <c r="A974" i="8"/>
  <c r="A975" i="8"/>
  <c r="A976" i="8"/>
  <c r="A977" i="8"/>
  <c r="A978" i="8"/>
  <c r="A979" i="8"/>
  <c r="A980" i="8"/>
  <c r="A981" i="8"/>
  <c r="A982" i="8"/>
  <c r="A983" i="8"/>
  <c r="A984" i="8"/>
  <c r="A985" i="8"/>
  <c r="A986" i="8"/>
  <c r="A987" i="8"/>
  <c r="A988" i="8"/>
  <c r="A989" i="8"/>
  <c r="A990" i="8"/>
  <c r="A991" i="8"/>
  <c r="A992" i="8"/>
  <c r="A993" i="8"/>
  <c r="A994" i="8"/>
  <c r="A995" i="8"/>
  <c r="A996" i="8"/>
  <c r="A997" i="8"/>
  <c r="A998" i="8"/>
  <c r="A999" i="8"/>
  <c r="A1000" i="8"/>
  <c r="A1001" i="8"/>
  <c r="A1002" i="8"/>
  <c r="A1003" i="8"/>
  <c r="A1004" i="8"/>
  <c r="A1005" i="8"/>
  <c r="A1006" i="8"/>
  <c r="A1007" i="8"/>
  <c r="A1008" i="8"/>
  <c r="A1009" i="8"/>
  <c r="A1010" i="8"/>
  <c r="A1011" i="8"/>
  <c r="A1012" i="8"/>
  <c r="A1013" i="8"/>
  <c r="A1014" i="8"/>
  <c r="A1015" i="8"/>
  <c r="A1016" i="8"/>
  <c r="A1017" i="8"/>
  <c r="A1018" i="8"/>
  <c r="A1019" i="8"/>
  <c r="A1020" i="8"/>
  <c r="A1021" i="8"/>
  <c r="A1022" i="8"/>
  <c r="A1023" i="8"/>
  <c r="A1024" i="8"/>
  <c r="A1025" i="8"/>
  <c r="A1026" i="8"/>
  <c r="A1027" i="8"/>
  <c r="A1028" i="8"/>
  <c r="A1029" i="8"/>
  <c r="A1030" i="8"/>
  <c r="A1031" i="8"/>
  <c r="A1032" i="8"/>
  <c r="A1033" i="8"/>
  <c r="A1034" i="8"/>
  <c r="A1035" i="8"/>
  <c r="A1036" i="8"/>
  <c r="A1037" i="8"/>
  <c r="A1038" i="8"/>
  <c r="A1039" i="8"/>
  <c r="A1040" i="8"/>
  <c r="A1041" i="8"/>
  <c r="A1042" i="8"/>
  <c r="A1043" i="8"/>
  <c r="A1044" i="8"/>
  <c r="A1045" i="8"/>
  <c r="A1046" i="8"/>
  <c r="A1047" i="8"/>
  <c r="A1048" i="8"/>
  <c r="A1049" i="8"/>
  <c r="A1050" i="8"/>
  <c r="A1051" i="8"/>
  <c r="A1052" i="8"/>
  <c r="A1053" i="8"/>
  <c r="A1054" i="8"/>
  <c r="A1055" i="8"/>
  <c r="A1056" i="8"/>
  <c r="A1057" i="8"/>
  <c r="A1058" i="8"/>
  <c r="A1059" i="8"/>
  <c r="A1060" i="8"/>
  <c r="A1061" i="8"/>
  <c r="A1062" i="8"/>
  <c r="A1063" i="8"/>
  <c r="A1064" i="8"/>
  <c r="A1065" i="8"/>
  <c r="A1066" i="8"/>
  <c r="A1067" i="8"/>
  <c r="A1068" i="8"/>
  <c r="A1069" i="8"/>
  <c r="A1070" i="8"/>
  <c r="A1071" i="8"/>
  <c r="A1072" i="8"/>
  <c r="A1073" i="8"/>
  <c r="A1074" i="8"/>
  <c r="A1075" i="8"/>
  <c r="A1076" i="8"/>
  <c r="A1077" i="8"/>
  <c r="A1078" i="8"/>
  <c r="A1079" i="8"/>
  <c r="A1080" i="8"/>
  <c r="A1081" i="8"/>
  <c r="A1082" i="8"/>
  <c r="A1083" i="8"/>
  <c r="A1084" i="8"/>
  <c r="A1085" i="8"/>
  <c r="A1086" i="8"/>
  <c r="A1087" i="8"/>
  <c r="A1088" i="8"/>
  <c r="A1089" i="8"/>
  <c r="A1090" i="8"/>
  <c r="A1091" i="8"/>
  <c r="A1092" i="8"/>
  <c r="A1093" i="8"/>
  <c r="A1094" i="8"/>
  <c r="A1095" i="8"/>
  <c r="A1096" i="8"/>
  <c r="A1097" i="8"/>
  <c r="A1098" i="8"/>
  <c r="A1099" i="8"/>
  <c r="A1100" i="8"/>
  <c r="A1101" i="8"/>
  <c r="A1102" i="8"/>
  <c r="A1103" i="8"/>
  <c r="A1104" i="8"/>
  <c r="A1105" i="8"/>
  <c r="A1106" i="8"/>
  <c r="A1107" i="8"/>
  <c r="A1108" i="8"/>
  <c r="A1109" i="8"/>
  <c r="A1110" i="8"/>
  <c r="A1111" i="8"/>
  <c r="A1112" i="8"/>
  <c r="A1113" i="8"/>
  <c r="A1114" i="8"/>
  <c r="A1115" i="8"/>
  <c r="A1116" i="8"/>
  <c r="A1117" i="8"/>
  <c r="A1118" i="8"/>
  <c r="A1119" i="8"/>
  <c r="A1120" i="8"/>
  <c r="A1121" i="8"/>
  <c r="A1122" i="8"/>
  <c r="A1123" i="8"/>
  <c r="A1124" i="8"/>
  <c r="A1125" i="8"/>
  <c r="A1126" i="8"/>
  <c r="A1127" i="8"/>
  <c r="A1128" i="8"/>
  <c r="A1129" i="8"/>
  <c r="A1130" i="8"/>
  <c r="A1131" i="8"/>
  <c r="A1132" i="8"/>
  <c r="A1133" i="8"/>
  <c r="A1134" i="8"/>
  <c r="A1135" i="8"/>
  <c r="A1136" i="8"/>
  <c r="A1137" i="8"/>
  <c r="A1138" i="8"/>
  <c r="A1139" i="8"/>
  <c r="A1140" i="8"/>
  <c r="A1141" i="8"/>
  <c r="A1142" i="8"/>
  <c r="A1143" i="8"/>
  <c r="A1144" i="8"/>
  <c r="A1145" i="8"/>
  <c r="A1146" i="8"/>
  <c r="A1147" i="8"/>
  <c r="A1148" i="8"/>
  <c r="A1149" i="8"/>
  <c r="A1150" i="8"/>
  <c r="A1151" i="8"/>
  <c r="A1152" i="8"/>
  <c r="A1153" i="8"/>
  <c r="A1154" i="8"/>
  <c r="A1155" i="8"/>
  <c r="A1156" i="8"/>
  <c r="A1157" i="8"/>
  <c r="A1158" i="8"/>
  <c r="A1159" i="8"/>
  <c r="A1160" i="8"/>
  <c r="A1161" i="8"/>
  <c r="A1162" i="8"/>
  <c r="A1163" i="8"/>
  <c r="A1164" i="8"/>
  <c r="A1165" i="8"/>
  <c r="A1166" i="8"/>
  <c r="A1167" i="8"/>
  <c r="A1168" i="8"/>
  <c r="A1169" i="8"/>
  <c r="A1170" i="8"/>
  <c r="A1171" i="8"/>
  <c r="A1172" i="8"/>
  <c r="A1173" i="8"/>
  <c r="A1174" i="8"/>
  <c r="A1175" i="8"/>
  <c r="A1176" i="8"/>
  <c r="A1177" i="8"/>
  <c r="A1178" i="8"/>
  <c r="A1179" i="8"/>
  <c r="A1180" i="8"/>
  <c r="A1181" i="8"/>
  <c r="A1182" i="8"/>
  <c r="A1183" i="8"/>
  <c r="A1184" i="8"/>
  <c r="A1185" i="8"/>
  <c r="A1186" i="8"/>
  <c r="A1187" i="8"/>
  <c r="A1188" i="8"/>
  <c r="A1189" i="8"/>
  <c r="A1190" i="8"/>
  <c r="A1191" i="8"/>
  <c r="A1192" i="8"/>
  <c r="A1193" i="8"/>
  <c r="A1194" i="8"/>
  <c r="A1195" i="8"/>
  <c r="A1196" i="8"/>
  <c r="A1197" i="8"/>
  <c r="A1198" i="8"/>
  <c r="A1199" i="8"/>
  <c r="A1200" i="8"/>
  <c r="A1201" i="8"/>
  <c r="A1202" i="8"/>
  <c r="A1203" i="8"/>
  <c r="A1204" i="8"/>
  <c r="A1205" i="8"/>
  <c r="A1206" i="8"/>
  <c r="A1207" i="8"/>
  <c r="A1208" i="8"/>
  <c r="A1209" i="8"/>
  <c r="A1210" i="8"/>
  <c r="A1211" i="8"/>
  <c r="A1212" i="8"/>
  <c r="A1213" i="8"/>
  <c r="A1214" i="8"/>
  <c r="A1215" i="8"/>
  <c r="A1216" i="8"/>
  <c r="A1217" i="8"/>
  <c r="A1218" i="8"/>
  <c r="A1219" i="8"/>
  <c r="A1220" i="8"/>
  <c r="A1221" i="8"/>
  <c r="A1222" i="8"/>
  <c r="A1223" i="8"/>
  <c r="A1224" i="8"/>
  <c r="A1225" i="8"/>
  <c r="A1226" i="8"/>
  <c r="A1227" i="8"/>
  <c r="A1228" i="8"/>
  <c r="A1229" i="8"/>
  <c r="A1230" i="8"/>
  <c r="A1231" i="8"/>
  <c r="A1232" i="8"/>
  <c r="A1233" i="8"/>
  <c r="A1234" i="8"/>
  <c r="A1235" i="8"/>
  <c r="A1236" i="8"/>
  <c r="A1237" i="8"/>
  <c r="A1238" i="8"/>
  <c r="A1239" i="8"/>
  <c r="A1240" i="8"/>
  <c r="A1241" i="8"/>
  <c r="A1242" i="8"/>
  <c r="A1243" i="8"/>
  <c r="A1244" i="8"/>
  <c r="A1245" i="8"/>
  <c r="A1246" i="8"/>
  <c r="A1247" i="8"/>
  <c r="A1248" i="8"/>
  <c r="A1249" i="8"/>
  <c r="A1250" i="8"/>
  <c r="A1251" i="8"/>
  <c r="A1252" i="8"/>
  <c r="A1253" i="8"/>
  <c r="A1254" i="8"/>
  <c r="A1255" i="8"/>
  <c r="A1256" i="8"/>
  <c r="A1257" i="8"/>
  <c r="A1258" i="8"/>
  <c r="A1259" i="8"/>
  <c r="A1260" i="8"/>
  <c r="A1261" i="8"/>
  <c r="A1262" i="8"/>
  <c r="A1263" i="8"/>
  <c r="A1264" i="8"/>
  <c r="A1265" i="8"/>
  <c r="A1266" i="8"/>
  <c r="A1267" i="8"/>
  <c r="A1268" i="8"/>
  <c r="A1269" i="8"/>
  <c r="A1270" i="8"/>
  <c r="A1271" i="8"/>
  <c r="A1272" i="8"/>
  <c r="A1273" i="8"/>
  <c r="A1274" i="8"/>
  <c r="A1275" i="8"/>
  <c r="A1276" i="8"/>
  <c r="A1277" i="8"/>
  <c r="A1278" i="8"/>
  <c r="A1279" i="8"/>
  <c r="A1280" i="8"/>
  <c r="A1281" i="8"/>
  <c r="A1282" i="8"/>
  <c r="A1283" i="8"/>
  <c r="A1284" i="8"/>
  <c r="A1285" i="8"/>
  <c r="A1286" i="8"/>
  <c r="A1287" i="8"/>
  <c r="A1288" i="8"/>
  <c r="A1289" i="8"/>
  <c r="A1290" i="8"/>
  <c r="A1291" i="8"/>
  <c r="A1292" i="8"/>
  <c r="A1293" i="8"/>
  <c r="A1294" i="8"/>
  <c r="A1295" i="8"/>
  <c r="A1296" i="8"/>
  <c r="A1297" i="8"/>
  <c r="A1298" i="8"/>
  <c r="A1299" i="8"/>
  <c r="A1300" i="8"/>
  <c r="A1301" i="8"/>
  <c r="A1302" i="8"/>
  <c r="A1303" i="8"/>
  <c r="A1304" i="8"/>
  <c r="A1305" i="8"/>
  <c r="A1306" i="8"/>
  <c r="A1307" i="8"/>
  <c r="A1308" i="8"/>
  <c r="A1309" i="8"/>
  <c r="A1310" i="8"/>
  <c r="A1311" i="8"/>
  <c r="A1312" i="8"/>
  <c r="A1313" i="8"/>
  <c r="A1314" i="8"/>
  <c r="A1315" i="8"/>
  <c r="A1316" i="8"/>
  <c r="A1317" i="8"/>
  <c r="A1318" i="8"/>
  <c r="A1319" i="8"/>
  <c r="A1320" i="8"/>
  <c r="A1321" i="8"/>
  <c r="A1322" i="8"/>
  <c r="A1323" i="8"/>
  <c r="A1324" i="8"/>
  <c r="A1325" i="8"/>
  <c r="A1326" i="8"/>
  <c r="A1327" i="8"/>
  <c r="A1328" i="8"/>
  <c r="A1329" i="8"/>
  <c r="A1330" i="8"/>
  <c r="A1331" i="8"/>
  <c r="A1332" i="8"/>
  <c r="A1333" i="8"/>
  <c r="A1334" i="8"/>
  <c r="A1335" i="8"/>
  <c r="A1336" i="8"/>
  <c r="A1337" i="8"/>
  <c r="A1338" i="8"/>
  <c r="A1339" i="8"/>
  <c r="A1340" i="8"/>
  <c r="A1341" i="8"/>
  <c r="A1342" i="8"/>
  <c r="A1343" i="8"/>
  <c r="A1344" i="8"/>
  <c r="A1345" i="8"/>
  <c r="A1346" i="8"/>
  <c r="A1347" i="8"/>
  <c r="A1348" i="8"/>
  <c r="A1349" i="8"/>
  <c r="A1350" i="8"/>
  <c r="A1351" i="8"/>
  <c r="A1352" i="8"/>
  <c r="A1353" i="8"/>
  <c r="A1354" i="8"/>
  <c r="A1355" i="8"/>
  <c r="A1356" i="8"/>
  <c r="A1357" i="8"/>
  <c r="A1358" i="8"/>
  <c r="A1359" i="8"/>
  <c r="A1360" i="8"/>
  <c r="A1361" i="8"/>
  <c r="A1362" i="8"/>
  <c r="A1363" i="8"/>
  <c r="A1364" i="8"/>
  <c r="A1365" i="8"/>
  <c r="A1366" i="8"/>
  <c r="A1367" i="8"/>
  <c r="A1368" i="8"/>
  <c r="A1369" i="8"/>
  <c r="A1370" i="8"/>
  <c r="A1371" i="8"/>
  <c r="A1372" i="8"/>
  <c r="A1373" i="8"/>
  <c r="A1374" i="8"/>
  <c r="A1375" i="8"/>
  <c r="A1376" i="8"/>
  <c r="A1377" i="8"/>
  <c r="A1378" i="8"/>
  <c r="A1379" i="8"/>
  <c r="A1380" i="8"/>
  <c r="A1381" i="8"/>
  <c r="A1382" i="8"/>
  <c r="A1383" i="8"/>
  <c r="A1384" i="8"/>
  <c r="A1385" i="8"/>
  <c r="A1386" i="8"/>
  <c r="A1387" i="8"/>
  <c r="A1388" i="8"/>
  <c r="A1389" i="8"/>
  <c r="A1390" i="8"/>
  <c r="A1391" i="8"/>
  <c r="A1392" i="8"/>
  <c r="A1393" i="8"/>
  <c r="A1394" i="8"/>
  <c r="A1395" i="8"/>
  <c r="A1396" i="8"/>
  <c r="A1397" i="8"/>
  <c r="A1398" i="8"/>
  <c r="A1399" i="8"/>
  <c r="A1400" i="8"/>
  <c r="A1401" i="8"/>
  <c r="A1402" i="8"/>
  <c r="A1403" i="8"/>
  <c r="A1404" i="8"/>
  <c r="A1405" i="8"/>
  <c r="A1406" i="8"/>
  <c r="A1407" i="8"/>
  <c r="A1408" i="8"/>
  <c r="A1409" i="8"/>
  <c r="A1410" i="8"/>
  <c r="A1411" i="8"/>
  <c r="A1412" i="8"/>
  <c r="A1413" i="8"/>
  <c r="A1414" i="8"/>
  <c r="A1415" i="8"/>
  <c r="A1416" i="8"/>
  <c r="A1417" i="8"/>
  <c r="A1418" i="8"/>
  <c r="A1419" i="8"/>
  <c r="A1420" i="8"/>
  <c r="A1421" i="8"/>
  <c r="A1422" i="8"/>
  <c r="A1423" i="8"/>
  <c r="A1424" i="8"/>
  <c r="A1425" i="8"/>
  <c r="A1426" i="8"/>
  <c r="A1427" i="8"/>
  <c r="A1428" i="8"/>
  <c r="A1429" i="8"/>
  <c r="A1430" i="8"/>
  <c r="A1431" i="8"/>
  <c r="A1432" i="8"/>
  <c r="A1433" i="8"/>
  <c r="A1434" i="8"/>
  <c r="A1435" i="8"/>
  <c r="A1436" i="8"/>
  <c r="A1437" i="8"/>
  <c r="A1438" i="8"/>
  <c r="A1439" i="8"/>
  <c r="A1440" i="8"/>
  <c r="A1441" i="8"/>
  <c r="A1442" i="8"/>
  <c r="A1443" i="8"/>
  <c r="A1444" i="8"/>
  <c r="A1445" i="8"/>
  <c r="A1446" i="8"/>
  <c r="A1447" i="8"/>
  <c r="A1448" i="8"/>
  <c r="A1449" i="8"/>
  <c r="A1450" i="8"/>
  <c r="A1451" i="8"/>
  <c r="A1452" i="8"/>
  <c r="A1453" i="8"/>
  <c r="A1454" i="8"/>
  <c r="A1455" i="8"/>
  <c r="A1456" i="8"/>
  <c r="A1457" i="8"/>
  <c r="A1458" i="8"/>
  <c r="A1459" i="8"/>
  <c r="A1460" i="8"/>
  <c r="A1461" i="8"/>
  <c r="A1462" i="8"/>
  <c r="A1463" i="8"/>
  <c r="A1464" i="8"/>
  <c r="A1465" i="8"/>
  <c r="A1466" i="8"/>
  <c r="A1467" i="8"/>
  <c r="A1468" i="8"/>
  <c r="A1469" i="8"/>
  <c r="A1470" i="8"/>
  <c r="A1471" i="8"/>
  <c r="A1472" i="8"/>
  <c r="A1473" i="8"/>
  <c r="A1474" i="8"/>
  <c r="A1475" i="8"/>
  <c r="A1476" i="8"/>
  <c r="A1477" i="8"/>
  <c r="A1478" i="8"/>
  <c r="A1479" i="8"/>
  <c r="A1480" i="8"/>
  <c r="A1481" i="8"/>
  <c r="A1482" i="8"/>
  <c r="A1483" i="8"/>
  <c r="A1484" i="8"/>
  <c r="A1485" i="8"/>
  <c r="A1486" i="8"/>
  <c r="A1487" i="8"/>
  <c r="A1488" i="8"/>
  <c r="A1489" i="8"/>
  <c r="A1490" i="8"/>
  <c r="A1491" i="8"/>
  <c r="A1492" i="8"/>
  <c r="A1493" i="8"/>
  <c r="A1494" i="8"/>
  <c r="A1495" i="8"/>
  <c r="A1496" i="8"/>
  <c r="A1497" i="8"/>
  <c r="A1498" i="8"/>
  <c r="A1499" i="8"/>
  <c r="A1500" i="8"/>
  <c r="A1501" i="8"/>
  <c r="A1502" i="8"/>
  <c r="A1503" i="8"/>
  <c r="A1504" i="8"/>
  <c r="A1505" i="8"/>
  <c r="A1506" i="8"/>
  <c r="A1507" i="8"/>
  <c r="A1508" i="8"/>
  <c r="A1509" i="8"/>
  <c r="A1510" i="8"/>
  <c r="A1511" i="8"/>
  <c r="A1512" i="8"/>
  <c r="A1513" i="8"/>
  <c r="A1514" i="8"/>
  <c r="A1515" i="8"/>
  <c r="A1516" i="8"/>
  <c r="A1517" i="8"/>
  <c r="A1518" i="8"/>
  <c r="A1519" i="8"/>
  <c r="A1520" i="8"/>
  <c r="A1521" i="8"/>
  <c r="A1522" i="8"/>
  <c r="A1523" i="8"/>
  <c r="A1524" i="8"/>
  <c r="A1525" i="8"/>
  <c r="A1526" i="8"/>
  <c r="A1527" i="8"/>
  <c r="A1528" i="8"/>
  <c r="A1529" i="8"/>
  <c r="A1530" i="8"/>
  <c r="A1531" i="8"/>
  <c r="A1532" i="8"/>
  <c r="A1533" i="8"/>
  <c r="A1534" i="8"/>
  <c r="A1535" i="8"/>
  <c r="A1536" i="8"/>
  <c r="A1537" i="8"/>
  <c r="A1538" i="8"/>
  <c r="A1539" i="8"/>
  <c r="A1540" i="8"/>
  <c r="A1541" i="8"/>
  <c r="A1542" i="8"/>
  <c r="A1543" i="8"/>
  <c r="A1544" i="8"/>
  <c r="A1545" i="8"/>
  <c r="A1546" i="8"/>
  <c r="A1547" i="8"/>
  <c r="A1548" i="8"/>
  <c r="A1549" i="8"/>
  <c r="A1550" i="8"/>
  <c r="A1551" i="8"/>
  <c r="A1552" i="8"/>
  <c r="A1553" i="8"/>
  <c r="A1554" i="8"/>
  <c r="A1555" i="8"/>
  <c r="A1556" i="8"/>
  <c r="A1557" i="8"/>
  <c r="A1558" i="8"/>
  <c r="A1559" i="8"/>
  <c r="A1560" i="8"/>
  <c r="A1561" i="8"/>
  <c r="A1562" i="8"/>
  <c r="A1563" i="8"/>
  <c r="A1564" i="8"/>
  <c r="A1565" i="8"/>
  <c r="A1566" i="8"/>
  <c r="A1567" i="8"/>
  <c r="A1568" i="8"/>
  <c r="A1569" i="8"/>
  <c r="A1570" i="8"/>
  <c r="A1571" i="8"/>
  <c r="A1572" i="8"/>
  <c r="A1573" i="8"/>
  <c r="A1574" i="8"/>
  <c r="A1575" i="8"/>
  <c r="A1576" i="8"/>
  <c r="A1577" i="8"/>
  <c r="A1578" i="8"/>
  <c r="A1579" i="8"/>
  <c r="A1580" i="8"/>
  <c r="A1581" i="8"/>
  <c r="A1582" i="8"/>
  <c r="A1583" i="8"/>
  <c r="A1584" i="8"/>
  <c r="A1585" i="8"/>
  <c r="A1586" i="8"/>
  <c r="A1587" i="8"/>
  <c r="A1588" i="8"/>
  <c r="A1589" i="8"/>
  <c r="A1590" i="8"/>
  <c r="A1591" i="8"/>
  <c r="A1592" i="8"/>
  <c r="A1593" i="8"/>
  <c r="A1594" i="8"/>
  <c r="A1595" i="8"/>
  <c r="A1596" i="8"/>
  <c r="A1597" i="8"/>
  <c r="A1598" i="8"/>
  <c r="A1599" i="8"/>
  <c r="A1600" i="8"/>
  <c r="A1601" i="8"/>
  <c r="A1602" i="8"/>
  <c r="A1603" i="8"/>
  <c r="A1604" i="8"/>
  <c r="A1605" i="8"/>
  <c r="A1606" i="8"/>
  <c r="A1607" i="8"/>
  <c r="A1608" i="8"/>
  <c r="A1609" i="8"/>
  <c r="A1610" i="8"/>
  <c r="A1611" i="8"/>
  <c r="A1612" i="8"/>
  <c r="A1613" i="8"/>
  <c r="A1614" i="8"/>
  <c r="A1615" i="8"/>
  <c r="A1616" i="8"/>
  <c r="A1617" i="8"/>
  <c r="A1618" i="8"/>
  <c r="A1619" i="8"/>
  <c r="A1620" i="8"/>
  <c r="A1621" i="8"/>
  <c r="A1622" i="8"/>
  <c r="A1623" i="8"/>
  <c r="A1624" i="8"/>
  <c r="A1625" i="8"/>
  <c r="A1626" i="8"/>
  <c r="A1627" i="8"/>
  <c r="A1628" i="8"/>
  <c r="A1629" i="8"/>
  <c r="A1630" i="8"/>
  <c r="A1631" i="8"/>
  <c r="A1632" i="8"/>
  <c r="A1633" i="8"/>
  <c r="A1634" i="8"/>
  <c r="A1635" i="8"/>
  <c r="A1636" i="8"/>
  <c r="A1637" i="8"/>
  <c r="A1638" i="8"/>
  <c r="A1639" i="8"/>
  <c r="A1640" i="8"/>
  <c r="A1641" i="8"/>
  <c r="A1642" i="8"/>
  <c r="A1643" i="8"/>
  <c r="A1644" i="8"/>
  <c r="A1645" i="8"/>
  <c r="A1646" i="8"/>
  <c r="A1647" i="8"/>
  <c r="A1648" i="8"/>
  <c r="A1649" i="8"/>
  <c r="A1650" i="8"/>
  <c r="A1651" i="8"/>
  <c r="A1652" i="8"/>
  <c r="A1653" i="8"/>
  <c r="A1654" i="8"/>
  <c r="A1655" i="8"/>
  <c r="A1656" i="8"/>
  <c r="A1657" i="8"/>
  <c r="A1658" i="8"/>
  <c r="A1659" i="8"/>
  <c r="A1660" i="8"/>
  <c r="A1661" i="8"/>
  <c r="A1662" i="8"/>
  <c r="A1663" i="8"/>
  <c r="A1664" i="8"/>
  <c r="A1665" i="8"/>
  <c r="A1666" i="8"/>
  <c r="A1667" i="8"/>
  <c r="A1668" i="8"/>
  <c r="A1669" i="8"/>
  <c r="A1670" i="8"/>
  <c r="A1671" i="8"/>
  <c r="A1672" i="8"/>
  <c r="A1673" i="8"/>
  <c r="A1674" i="8"/>
  <c r="A1675" i="8"/>
  <c r="A1676" i="8"/>
  <c r="A1677" i="8"/>
  <c r="A1678" i="8"/>
  <c r="A1679" i="8"/>
  <c r="A1680" i="8"/>
  <c r="A1681" i="8"/>
  <c r="A1682" i="8"/>
  <c r="A1683" i="8"/>
  <c r="A1684" i="8"/>
  <c r="A1685" i="8"/>
  <c r="A1686" i="8"/>
  <c r="A1687" i="8"/>
  <c r="A1688" i="8"/>
  <c r="A1689" i="8"/>
  <c r="A1690" i="8"/>
  <c r="A1691" i="8"/>
  <c r="A1692" i="8"/>
  <c r="A1693" i="8"/>
  <c r="A1694" i="8"/>
  <c r="A1695" i="8"/>
  <c r="A1696" i="8"/>
  <c r="A1697" i="8"/>
  <c r="A1698" i="8"/>
  <c r="A1699" i="8"/>
  <c r="A1700" i="8"/>
  <c r="A1701" i="8"/>
  <c r="A1702" i="8"/>
  <c r="A1703" i="8"/>
  <c r="A1704" i="8"/>
  <c r="A1705" i="8"/>
  <c r="A1706" i="8"/>
  <c r="A1707" i="8"/>
  <c r="A1708" i="8"/>
  <c r="A1709" i="8"/>
  <c r="A1710" i="8"/>
  <c r="A1711" i="8"/>
  <c r="A1712" i="8"/>
  <c r="A1713" i="8"/>
  <c r="A1714" i="8"/>
  <c r="A1715" i="8"/>
  <c r="A1716" i="8"/>
  <c r="A1717" i="8"/>
  <c r="A1718" i="8"/>
  <c r="A1719" i="8"/>
  <c r="A1720" i="8"/>
  <c r="A1721" i="8"/>
  <c r="A1722" i="8"/>
  <c r="A1723" i="8"/>
  <c r="A1724" i="8"/>
  <c r="A1725" i="8"/>
  <c r="A1726" i="8"/>
  <c r="A1727" i="8"/>
  <c r="A1728" i="8"/>
  <c r="A1729" i="8"/>
  <c r="A1730" i="8"/>
  <c r="A1731" i="8"/>
  <c r="A1732" i="8"/>
  <c r="A1733" i="8"/>
  <c r="A1734" i="8"/>
  <c r="A1735" i="8"/>
  <c r="A1736" i="8"/>
  <c r="A1737" i="8"/>
  <c r="A1738" i="8"/>
  <c r="A1739" i="8"/>
  <c r="A1740" i="8"/>
  <c r="A1741" i="8"/>
  <c r="A1742" i="8"/>
  <c r="A1743" i="8"/>
  <c r="A1744" i="8"/>
  <c r="A1745" i="8"/>
  <c r="A1746" i="8"/>
  <c r="A1747" i="8"/>
  <c r="A1748" i="8"/>
  <c r="A1749" i="8"/>
  <c r="A1750" i="8"/>
  <c r="A1751" i="8"/>
  <c r="A1752" i="8"/>
  <c r="A1753" i="8"/>
  <c r="A1754" i="8"/>
  <c r="A1755" i="8"/>
  <c r="A1756" i="8"/>
  <c r="A1757" i="8"/>
  <c r="A1758" i="8"/>
  <c r="A1759" i="8"/>
  <c r="A1760" i="8"/>
  <c r="A1761" i="8"/>
  <c r="A1762" i="8"/>
  <c r="A1763" i="8"/>
  <c r="A1764" i="8"/>
  <c r="A1765" i="8"/>
  <c r="A1766" i="8"/>
  <c r="A1767" i="8"/>
  <c r="A1768" i="8"/>
  <c r="A1769" i="8"/>
  <c r="A1770" i="8"/>
  <c r="A1771" i="8"/>
  <c r="A1772" i="8"/>
  <c r="A1773" i="8"/>
  <c r="A1774" i="8"/>
  <c r="A1775" i="8"/>
  <c r="A1776" i="8"/>
  <c r="A1777" i="8"/>
  <c r="A1778" i="8"/>
  <c r="A1779" i="8"/>
  <c r="A1780" i="8"/>
  <c r="A1781" i="8"/>
  <c r="A1782" i="8"/>
  <c r="A1783" i="8"/>
  <c r="A1784" i="8"/>
  <c r="A1785" i="8"/>
  <c r="A1786" i="8"/>
  <c r="A1787" i="8"/>
  <c r="A1788" i="8"/>
  <c r="A1789" i="8"/>
  <c r="A1790" i="8"/>
  <c r="A1791" i="8"/>
  <c r="A1792" i="8"/>
  <c r="A1793" i="8"/>
  <c r="A1794" i="8"/>
  <c r="A1795" i="8"/>
  <c r="A1796" i="8"/>
  <c r="A1797" i="8"/>
  <c r="A1798" i="8"/>
  <c r="A1799" i="8"/>
  <c r="A1800" i="8"/>
  <c r="A1801" i="8"/>
  <c r="A1802" i="8"/>
  <c r="A1803" i="8"/>
  <c r="A1804" i="8"/>
  <c r="A1805" i="8"/>
  <c r="A1806" i="8"/>
  <c r="A1807" i="8"/>
  <c r="A1808" i="8"/>
  <c r="A1809" i="8"/>
  <c r="A1810" i="8"/>
  <c r="A1811" i="8"/>
  <c r="A1812" i="8"/>
  <c r="A1813" i="8"/>
  <c r="A1814" i="8"/>
  <c r="A1815" i="8"/>
  <c r="A1816" i="8"/>
  <c r="A1817" i="8"/>
  <c r="A1818" i="8"/>
  <c r="A1819" i="8"/>
  <c r="A1820" i="8"/>
  <c r="A1821" i="8"/>
  <c r="A1822" i="8"/>
  <c r="A1823" i="8"/>
  <c r="A1824" i="8"/>
  <c r="A1825" i="8"/>
  <c r="A1826" i="8"/>
  <c r="A1827" i="8"/>
  <c r="A1828" i="8"/>
  <c r="A1829" i="8"/>
  <c r="A1830" i="8"/>
  <c r="A1831" i="8"/>
  <c r="A1832" i="8"/>
  <c r="A1833" i="8"/>
  <c r="A1834" i="8"/>
  <c r="A1835" i="8"/>
  <c r="A1836" i="8"/>
  <c r="A1837" i="8"/>
  <c r="A1838" i="8"/>
  <c r="A1839" i="8"/>
  <c r="A1840" i="8"/>
  <c r="A1841" i="8"/>
  <c r="A1842" i="8"/>
  <c r="A1843" i="8"/>
  <c r="A1844" i="8"/>
  <c r="A1845" i="8"/>
  <c r="A1846" i="8"/>
  <c r="A1847" i="8"/>
  <c r="A1848" i="8"/>
  <c r="A1849" i="8"/>
  <c r="A1850" i="8"/>
  <c r="A1851" i="8"/>
  <c r="A1852" i="8"/>
  <c r="A1853" i="8"/>
  <c r="A1854" i="8"/>
  <c r="A1855" i="8"/>
  <c r="A1856" i="8"/>
  <c r="A1857" i="8"/>
  <c r="A1858" i="8"/>
  <c r="A1859" i="8"/>
  <c r="A1860" i="8"/>
  <c r="A1861" i="8"/>
  <c r="A1862" i="8"/>
  <c r="A1863" i="8"/>
  <c r="A1864" i="8"/>
  <c r="A1865" i="8"/>
  <c r="A1866" i="8"/>
  <c r="A1867" i="8"/>
  <c r="A1868" i="8"/>
  <c r="A1869" i="8"/>
  <c r="A1870" i="8"/>
  <c r="A1871" i="8"/>
  <c r="A1872" i="8"/>
  <c r="A1873" i="8"/>
  <c r="A1874" i="8"/>
  <c r="A1875" i="8"/>
  <c r="A1876" i="8"/>
  <c r="A1877" i="8"/>
  <c r="A1878" i="8"/>
  <c r="A1879" i="8"/>
  <c r="A1880" i="8"/>
  <c r="A1881" i="8"/>
  <c r="A1882" i="8"/>
  <c r="A1883" i="8"/>
  <c r="A1884" i="8"/>
  <c r="A1885" i="8"/>
  <c r="A1886" i="8"/>
  <c r="A1887" i="8"/>
  <c r="A1888" i="8"/>
  <c r="A1889" i="8"/>
  <c r="A1890" i="8"/>
  <c r="A1891" i="8"/>
  <c r="A1892" i="8"/>
  <c r="A1893" i="8"/>
  <c r="A1894" i="8"/>
  <c r="A1895" i="8"/>
  <c r="A1896" i="8"/>
  <c r="A1897" i="8"/>
  <c r="A1898" i="8"/>
  <c r="A1899" i="8"/>
  <c r="A1900" i="8"/>
  <c r="A1901" i="8"/>
  <c r="A1902" i="8"/>
  <c r="A1903" i="8"/>
  <c r="A1904" i="8"/>
  <c r="A1905" i="8"/>
  <c r="A1906" i="8"/>
  <c r="A1907" i="8"/>
  <c r="A1908" i="8"/>
  <c r="A1909" i="8"/>
  <c r="A1910" i="8"/>
  <c r="A1911" i="8"/>
  <c r="A1912" i="8"/>
  <c r="A1913" i="8"/>
  <c r="A1914" i="8"/>
  <c r="A1915" i="8"/>
  <c r="A1916" i="8"/>
  <c r="A1917" i="8"/>
  <c r="A1918" i="8"/>
  <c r="A1919" i="8"/>
  <c r="A1920" i="8"/>
  <c r="A1921" i="8"/>
  <c r="A1922" i="8"/>
  <c r="A1923" i="8"/>
  <c r="A1924" i="8"/>
  <c r="A1925" i="8"/>
  <c r="A1926" i="8"/>
  <c r="A1927" i="8"/>
  <c r="A1928" i="8"/>
  <c r="A1929" i="8"/>
  <c r="A1930" i="8"/>
  <c r="A1931" i="8"/>
  <c r="A1932" i="8"/>
  <c r="A1933" i="8"/>
  <c r="A1934" i="8"/>
  <c r="A1935" i="8"/>
  <c r="A1936" i="8"/>
  <c r="A1937" i="8"/>
  <c r="A1938" i="8"/>
  <c r="A1939" i="8"/>
  <c r="A1940" i="8"/>
  <c r="A1941" i="8"/>
  <c r="A1942" i="8"/>
  <c r="A1943" i="8"/>
  <c r="A1944" i="8"/>
  <c r="A1945" i="8"/>
  <c r="A1946" i="8"/>
  <c r="A1947" i="8"/>
  <c r="A1948" i="8"/>
  <c r="A1949" i="8"/>
  <c r="A1950" i="8"/>
  <c r="A1951" i="8"/>
  <c r="A1952" i="8"/>
  <c r="A1953" i="8"/>
  <c r="A1954" i="8"/>
  <c r="A1955" i="8"/>
  <c r="A1956" i="8"/>
  <c r="A1957" i="8"/>
  <c r="A1958" i="8"/>
  <c r="A1959" i="8"/>
  <c r="A1960" i="8"/>
  <c r="A1961" i="8"/>
  <c r="A1962" i="8"/>
  <c r="A1963" i="8"/>
  <c r="A1964" i="8"/>
  <c r="A1965" i="8"/>
  <c r="A1966" i="8"/>
  <c r="A1967" i="8"/>
  <c r="A1968" i="8"/>
  <c r="A1969" i="8"/>
  <c r="A1970" i="8"/>
  <c r="A1971" i="8"/>
  <c r="A1972" i="8"/>
  <c r="A1973" i="8"/>
  <c r="A1974" i="8"/>
  <c r="A1975" i="8"/>
  <c r="A1976" i="8"/>
  <c r="A1977" i="8"/>
  <c r="A1978" i="8"/>
  <c r="A1979" i="8"/>
  <c r="A1980" i="8"/>
  <c r="A1981" i="8"/>
  <c r="A1982" i="8"/>
  <c r="A1983" i="8"/>
  <c r="A1984" i="8"/>
  <c r="A1985" i="8"/>
  <c r="A1986" i="8"/>
  <c r="A1987" i="8"/>
  <c r="A1988" i="8"/>
  <c r="A1989" i="8"/>
  <c r="A1990" i="8"/>
  <c r="A1991" i="8"/>
  <c r="A1992" i="8"/>
  <c r="A1993" i="8"/>
  <c r="A1994" i="8"/>
  <c r="A1995" i="8"/>
  <c r="A1996" i="8"/>
  <c r="A1997" i="8"/>
  <c r="A1998" i="8"/>
  <c r="A1999" i="8"/>
  <c r="A2000" i="8"/>
  <c r="A2001" i="8"/>
  <c r="A2002" i="8"/>
  <c r="A2003" i="8"/>
  <c r="A2004" i="8"/>
  <c r="A2005" i="8"/>
  <c r="A2006" i="8"/>
  <c r="A2007" i="8"/>
  <c r="A2008" i="8"/>
  <c r="A2009" i="8"/>
  <c r="A2010" i="8"/>
  <c r="A2011" i="8"/>
  <c r="A2012" i="8"/>
  <c r="A2013" i="8"/>
  <c r="A2014" i="8"/>
  <c r="A2015" i="8"/>
  <c r="A2016" i="8"/>
  <c r="A2017" i="8"/>
  <c r="A2018" i="8"/>
  <c r="A2019" i="8"/>
  <c r="A2020" i="8"/>
  <c r="A2021" i="8"/>
  <c r="A2022" i="8"/>
  <c r="A2023" i="8"/>
  <c r="A2024" i="8"/>
  <c r="A2025" i="8"/>
  <c r="A2026" i="8"/>
  <c r="A2027" i="8"/>
  <c r="A2028" i="8"/>
  <c r="A2029" i="8"/>
  <c r="A2030" i="8"/>
  <c r="A2031" i="8"/>
  <c r="A2032" i="8"/>
  <c r="A2033" i="8"/>
  <c r="A2034" i="8"/>
  <c r="A2035" i="8"/>
  <c r="A2036" i="8"/>
  <c r="A2037" i="8"/>
  <c r="A2038" i="8"/>
  <c r="A2039" i="8"/>
  <c r="A2040" i="8"/>
  <c r="A2041" i="8"/>
  <c r="A2042" i="8"/>
  <c r="A2043" i="8"/>
  <c r="A2044" i="8"/>
  <c r="A2045" i="8"/>
  <c r="A2046" i="8"/>
  <c r="A2047" i="8"/>
  <c r="A2048" i="8"/>
  <c r="A2049" i="8"/>
  <c r="A2050" i="8"/>
  <c r="A2051" i="8"/>
  <c r="A2052" i="8"/>
  <c r="A2053" i="8"/>
  <c r="A2054" i="8"/>
  <c r="A2055" i="8"/>
  <c r="A2056" i="8"/>
  <c r="A2057" i="8"/>
  <c r="A2058" i="8"/>
  <c r="A2059" i="8"/>
  <c r="A2060" i="8"/>
  <c r="A2061" i="8"/>
  <c r="A2062" i="8"/>
  <c r="A2063" i="8"/>
  <c r="A2064" i="8"/>
  <c r="A2065" i="8"/>
  <c r="A2066" i="8"/>
  <c r="A2067" i="8"/>
  <c r="A2068" i="8"/>
  <c r="A2069" i="8"/>
  <c r="A2070" i="8"/>
  <c r="A2071" i="8"/>
  <c r="A2072" i="8"/>
  <c r="A2073" i="8"/>
  <c r="A2074" i="8"/>
  <c r="A2075" i="8"/>
  <c r="A2076" i="8"/>
  <c r="A2077" i="8"/>
  <c r="A2078" i="8"/>
  <c r="A2079" i="8"/>
  <c r="A2080" i="8"/>
  <c r="A2081" i="8"/>
  <c r="A2082" i="8"/>
  <c r="A2083" i="8"/>
  <c r="A2084" i="8"/>
  <c r="A2085" i="8"/>
  <c r="A2086" i="8"/>
  <c r="A2087" i="8"/>
  <c r="A2088" i="8"/>
  <c r="A2089" i="8"/>
  <c r="A2090" i="8"/>
  <c r="A2091" i="8"/>
  <c r="A2092" i="8"/>
  <c r="A2093" i="8"/>
  <c r="A2094" i="8"/>
  <c r="A2095" i="8"/>
  <c r="A2096" i="8"/>
  <c r="A2097" i="8"/>
  <c r="A2098" i="8"/>
  <c r="A2099" i="8"/>
  <c r="A2100" i="8"/>
  <c r="A2101" i="8"/>
  <c r="A2102" i="8"/>
  <c r="A2103" i="8"/>
  <c r="A2104" i="8"/>
  <c r="A2105" i="8"/>
  <c r="A2106" i="8"/>
  <c r="A2107" i="8"/>
  <c r="A2108" i="8"/>
  <c r="A2109" i="8"/>
  <c r="A2110" i="8"/>
  <c r="A2111" i="8"/>
  <c r="A2112" i="8"/>
  <c r="A2113" i="8"/>
  <c r="A2114" i="8"/>
  <c r="A2115" i="8"/>
  <c r="A2116" i="8"/>
  <c r="A2117" i="8"/>
  <c r="A2118" i="8"/>
  <c r="A2119" i="8"/>
  <c r="A2120" i="8"/>
  <c r="A2121" i="8"/>
  <c r="A2122" i="8"/>
  <c r="A2123" i="8"/>
  <c r="A2124" i="8"/>
  <c r="A2125" i="8"/>
  <c r="A2126" i="8"/>
  <c r="A2127" i="8"/>
  <c r="A2128" i="8"/>
  <c r="A2129" i="8"/>
  <c r="A2130" i="8"/>
  <c r="A2131" i="8"/>
  <c r="A2132" i="8"/>
  <c r="A2133" i="8"/>
  <c r="A2134" i="8"/>
  <c r="A2135" i="8"/>
  <c r="A2136" i="8"/>
  <c r="A2137" i="8"/>
  <c r="A2138" i="8"/>
  <c r="A2139" i="8"/>
  <c r="A2140" i="8"/>
  <c r="A2141" i="8"/>
  <c r="A2142" i="8"/>
  <c r="A2143" i="8"/>
  <c r="A2144" i="8"/>
  <c r="A2145" i="8"/>
  <c r="A2146" i="8"/>
  <c r="A2147" i="8"/>
  <c r="A2148" i="8"/>
  <c r="A2149" i="8"/>
  <c r="A2150" i="8"/>
  <c r="A2151" i="8"/>
  <c r="A2152" i="8"/>
  <c r="A2153" i="8"/>
  <c r="A2154" i="8"/>
  <c r="A2155" i="8"/>
  <c r="A2156" i="8"/>
  <c r="A2157" i="8"/>
  <c r="A2158" i="8"/>
  <c r="A2159" i="8"/>
  <c r="A2160" i="8"/>
  <c r="A2161" i="8"/>
  <c r="A2162" i="8"/>
  <c r="A2163" i="8"/>
  <c r="A2164" i="8"/>
  <c r="A2165" i="8"/>
  <c r="A2166" i="8"/>
  <c r="A2167" i="8"/>
  <c r="A2168" i="8"/>
  <c r="A2169" i="8"/>
  <c r="A2170" i="8"/>
  <c r="A2171" i="8"/>
  <c r="A2172" i="8"/>
  <c r="A2173" i="8"/>
  <c r="A2174" i="8"/>
  <c r="A2175" i="8"/>
  <c r="A2176" i="8"/>
  <c r="A2177" i="8"/>
  <c r="A2178" i="8"/>
  <c r="A2179" i="8"/>
  <c r="A2180" i="8"/>
  <c r="A2181" i="8"/>
  <c r="A2182" i="8"/>
  <c r="A2183" i="8"/>
  <c r="A2184" i="8"/>
  <c r="A2185" i="8"/>
  <c r="A2186" i="8"/>
  <c r="A2187" i="8"/>
  <c r="A2188" i="8"/>
  <c r="A2189" i="8"/>
  <c r="A2190" i="8"/>
  <c r="A2191" i="8"/>
  <c r="A2192" i="8"/>
  <c r="A2193" i="8"/>
  <c r="A2194" i="8"/>
  <c r="A2195" i="8"/>
  <c r="A2196" i="8"/>
  <c r="A2197" i="8"/>
  <c r="A2198" i="8"/>
  <c r="A2199" i="8"/>
  <c r="A2200" i="8"/>
  <c r="A2201" i="8"/>
  <c r="A2202" i="8"/>
  <c r="A2203" i="8"/>
  <c r="A2204" i="8"/>
  <c r="A2205" i="8"/>
  <c r="A2206" i="8"/>
  <c r="A2207" i="8"/>
  <c r="A2208" i="8"/>
  <c r="A2209" i="8"/>
  <c r="A2210" i="8"/>
  <c r="A2211" i="8"/>
  <c r="A2212" i="8"/>
  <c r="A2213" i="8"/>
  <c r="A2214" i="8"/>
  <c r="A2215" i="8"/>
  <c r="A2216" i="8"/>
  <c r="A2217" i="8"/>
  <c r="A2218" i="8"/>
  <c r="A2219" i="8"/>
  <c r="A2220" i="8"/>
  <c r="A2221" i="8"/>
  <c r="A2222" i="8"/>
  <c r="A2223" i="8"/>
  <c r="A2224" i="8"/>
  <c r="A2225" i="8"/>
  <c r="A2226" i="8"/>
  <c r="A2227" i="8"/>
  <c r="A2228" i="8"/>
  <c r="A2229" i="8"/>
  <c r="A2230" i="8"/>
  <c r="A2231" i="8"/>
  <c r="A2232" i="8"/>
  <c r="A2233" i="8"/>
  <c r="A2234" i="8"/>
  <c r="A2235" i="8"/>
  <c r="A2236" i="8"/>
  <c r="A2237" i="8"/>
  <c r="A2238" i="8"/>
  <c r="A2239" i="8"/>
  <c r="A2240" i="8"/>
  <c r="A2241" i="8"/>
  <c r="A2242" i="8"/>
  <c r="A2243" i="8"/>
  <c r="A2244" i="8"/>
  <c r="A2245" i="8"/>
  <c r="A2246" i="8"/>
  <c r="A2247" i="8"/>
  <c r="A2248" i="8"/>
  <c r="A2249" i="8"/>
  <c r="A2250" i="8"/>
  <c r="A2251" i="8"/>
  <c r="A2252" i="8"/>
  <c r="A2253" i="8"/>
  <c r="A2254" i="8"/>
  <c r="A2255" i="8"/>
  <c r="A2256" i="8"/>
  <c r="A2257" i="8"/>
  <c r="A2258" i="8"/>
  <c r="A2259" i="8"/>
  <c r="A2260" i="8"/>
  <c r="A2261" i="8"/>
  <c r="A2262" i="8"/>
  <c r="A2263" i="8"/>
  <c r="A2264" i="8"/>
  <c r="A2265" i="8"/>
  <c r="A2266" i="8"/>
  <c r="A2267" i="8"/>
  <c r="A2268" i="8"/>
  <c r="A2269" i="8"/>
  <c r="A2270" i="8"/>
  <c r="A2271" i="8"/>
  <c r="A2272" i="8"/>
  <c r="A2273" i="8"/>
  <c r="A2274" i="8"/>
  <c r="A2275" i="8"/>
  <c r="A2276" i="8"/>
  <c r="A2277" i="8"/>
  <c r="A2278" i="8"/>
  <c r="A2279" i="8"/>
  <c r="A2280" i="8"/>
  <c r="A2281" i="8"/>
  <c r="A2282" i="8"/>
  <c r="A2283" i="8"/>
  <c r="A2284" i="8"/>
  <c r="A2285" i="8"/>
  <c r="A2286" i="8"/>
  <c r="A2287" i="8"/>
  <c r="A2288" i="8"/>
  <c r="A2289" i="8"/>
  <c r="A2290" i="8"/>
  <c r="A2291" i="8"/>
  <c r="A2292" i="8"/>
  <c r="A2293" i="8"/>
  <c r="A2294" i="8"/>
  <c r="A2295" i="8"/>
  <c r="A2296" i="8"/>
  <c r="A2297" i="8"/>
  <c r="A2298" i="8"/>
  <c r="A2299" i="8"/>
  <c r="A2300" i="8"/>
  <c r="A2301" i="8"/>
  <c r="A2302" i="8"/>
  <c r="A2303" i="8"/>
  <c r="A2304" i="8"/>
  <c r="A2305" i="8"/>
  <c r="A2306" i="8"/>
  <c r="A2307" i="8"/>
  <c r="A2308" i="8"/>
  <c r="A2309" i="8"/>
  <c r="A2310" i="8"/>
  <c r="A2311" i="8"/>
  <c r="A2312" i="8"/>
  <c r="A2313" i="8"/>
  <c r="A2314" i="8"/>
  <c r="A2315" i="8"/>
  <c r="A2316" i="8"/>
  <c r="A2317" i="8"/>
  <c r="A2318" i="8"/>
  <c r="A2319" i="8"/>
  <c r="A2320" i="8"/>
  <c r="A2321" i="8"/>
  <c r="A2322" i="8"/>
  <c r="A2323" i="8"/>
  <c r="A2324" i="8"/>
  <c r="A2325" i="8"/>
  <c r="A2326" i="8"/>
  <c r="A2327" i="8"/>
  <c r="A2328" i="8"/>
  <c r="A2329" i="8"/>
  <c r="A2330" i="8"/>
  <c r="A2331" i="8"/>
  <c r="A2332" i="8"/>
  <c r="A2333" i="8"/>
  <c r="A2334" i="8"/>
  <c r="A2335" i="8"/>
  <c r="A2336" i="8"/>
  <c r="A2337" i="8"/>
  <c r="A2338" i="8"/>
  <c r="A2339" i="8"/>
  <c r="A2340" i="8"/>
  <c r="A2341" i="8"/>
  <c r="A2342" i="8"/>
  <c r="A2343" i="8"/>
  <c r="A2344" i="8"/>
  <c r="A2345" i="8"/>
  <c r="A2346" i="8"/>
  <c r="A2347" i="8"/>
  <c r="A2348" i="8"/>
  <c r="A2349" i="8"/>
  <c r="A2350" i="8"/>
  <c r="A2351" i="8"/>
  <c r="A2352" i="8"/>
  <c r="A2353" i="8"/>
  <c r="A2354" i="8"/>
  <c r="A2355" i="8"/>
  <c r="A2356" i="8"/>
  <c r="A2357" i="8"/>
  <c r="A2358" i="8"/>
  <c r="A2359" i="8"/>
  <c r="A2360" i="8"/>
  <c r="A2361" i="8"/>
  <c r="A2362" i="8"/>
  <c r="A2363" i="8"/>
  <c r="A2364" i="8"/>
  <c r="A2365" i="8"/>
  <c r="A2366" i="8"/>
  <c r="A2367" i="8"/>
  <c r="A2368" i="8"/>
  <c r="A2369" i="8"/>
  <c r="A2370" i="8"/>
  <c r="A2371" i="8"/>
  <c r="A2372" i="8"/>
  <c r="A2373" i="8"/>
  <c r="A2374" i="8"/>
  <c r="A2375" i="8"/>
  <c r="A2376" i="8"/>
  <c r="A2377" i="8"/>
  <c r="A2378" i="8"/>
  <c r="A2379" i="8"/>
  <c r="A2380" i="8"/>
  <c r="A2381" i="8"/>
  <c r="A2382" i="8"/>
  <c r="A2383" i="8"/>
  <c r="A2384" i="8"/>
  <c r="A2385" i="8"/>
  <c r="A2386" i="8"/>
  <c r="A2387" i="8"/>
  <c r="A2388" i="8"/>
  <c r="A2389" i="8"/>
  <c r="A2390" i="8"/>
  <c r="A2391" i="8"/>
  <c r="A2392" i="8"/>
  <c r="A2393" i="8"/>
  <c r="A2394" i="8"/>
  <c r="A2395" i="8"/>
  <c r="A2396" i="8"/>
  <c r="A2397" i="8"/>
  <c r="A2398" i="8"/>
  <c r="A2399" i="8"/>
  <c r="A2400" i="8"/>
  <c r="A2401" i="8"/>
  <c r="A2402" i="8"/>
  <c r="A2403" i="8"/>
  <c r="A2404" i="8"/>
  <c r="A2405" i="8"/>
  <c r="A2406" i="8"/>
  <c r="A2407" i="8"/>
  <c r="A2408" i="8"/>
  <c r="A2409" i="8"/>
  <c r="A2410" i="8"/>
  <c r="A2411" i="8"/>
  <c r="A2412" i="8"/>
  <c r="A2413" i="8"/>
  <c r="A2414" i="8"/>
  <c r="A2415" i="8"/>
  <c r="A2416" i="8"/>
  <c r="A2417" i="8"/>
  <c r="A2418" i="8"/>
  <c r="A2419" i="8"/>
  <c r="A2420" i="8"/>
  <c r="A2421" i="8"/>
  <c r="A2422" i="8"/>
  <c r="A2423" i="8"/>
  <c r="A2424" i="8"/>
  <c r="A2425" i="8"/>
  <c r="A2426" i="8"/>
  <c r="A2427" i="8"/>
  <c r="A2428" i="8"/>
  <c r="A2429" i="8"/>
  <c r="A2430" i="8"/>
  <c r="A2431" i="8"/>
  <c r="A2432" i="8"/>
  <c r="A2433" i="8"/>
  <c r="A2434" i="8"/>
  <c r="A2435" i="8"/>
  <c r="A2436" i="8"/>
  <c r="A2437" i="8"/>
  <c r="A2438" i="8"/>
  <c r="A2439" i="8"/>
  <c r="A2440" i="8"/>
  <c r="A2441" i="8"/>
  <c r="A2442" i="8"/>
  <c r="A2443" i="8"/>
  <c r="A2444" i="8"/>
  <c r="A2445" i="8"/>
  <c r="A2446" i="8"/>
  <c r="A2447" i="8"/>
  <c r="A2448" i="8"/>
  <c r="A2449" i="8"/>
  <c r="A2450" i="8"/>
  <c r="A2451" i="8"/>
  <c r="A2452" i="8"/>
  <c r="A2453" i="8"/>
  <c r="A2454" i="8"/>
  <c r="A2455" i="8"/>
  <c r="A2456" i="8"/>
  <c r="A2457" i="8"/>
  <c r="A2458" i="8"/>
  <c r="A2459" i="8"/>
  <c r="A2460" i="8"/>
  <c r="A2461" i="8"/>
  <c r="A2462" i="8"/>
  <c r="A2463" i="8"/>
  <c r="A2464" i="8"/>
  <c r="A2465" i="8"/>
  <c r="A2466" i="8"/>
  <c r="A2467" i="8"/>
  <c r="A2468" i="8"/>
  <c r="A2469" i="8"/>
  <c r="A2470" i="8"/>
  <c r="A2471" i="8"/>
  <c r="A2472" i="8"/>
  <c r="A2473" i="8"/>
  <c r="A2474" i="8"/>
  <c r="A2475" i="8"/>
  <c r="A2476" i="8"/>
  <c r="A2477" i="8"/>
  <c r="A2478" i="8"/>
  <c r="A2479" i="8"/>
  <c r="A2480" i="8"/>
  <c r="A2481" i="8"/>
  <c r="A2482" i="8"/>
  <c r="A2483" i="8"/>
  <c r="A2484" i="8"/>
  <c r="A2485" i="8"/>
  <c r="A2486" i="8"/>
  <c r="A2487" i="8"/>
  <c r="A2488" i="8"/>
  <c r="A2489" i="8"/>
  <c r="A2490" i="8"/>
  <c r="A2491" i="8"/>
  <c r="A2492" i="8"/>
  <c r="A2493" i="8"/>
  <c r="A2494" i="8"/>
  <c r="A2495" i="8"/>
  <c r="A2496" i="8"/>
  <c r="A2497" i="8"/>
  <c r="A2498" i="8"/>
  <c r="A2499" i="8"/>
  <c r="A2500" i="8"/>
  <c r="A2501" i="8"/>
  <c r="A2502" i="8"/>
  <c r="A2503" i="8"/>
  <c r="A2504" i="8"/>
  <c r="A2505" i="8"/>
  <c r="A2506" i="8"/>
  <c r="A2507" i="8"/>
  <c r="A2508" i="8"/>
  <c r="A2509" i="8"/>
  <c r="A2510" i="8"/>
  <c r="A2511" i="8"/>
  <c r="A2512" i="8"/>
  <c r="A2513" i="8"/>
  <c r="A2514" i="8"/>
  <c r="A2515" i="8"/>
  <c r="A2516" i="8"/>
  <c r="A2517" i="8"/>
  <c r="A2518" i="8"/>
  <c r="A2519" i="8"/>
  <c r="A2520" i="8"/>
  <c r="A2521" i="8"/>
  <c r="A2522" i="8"/>
  <c r="A2523" i="8"/>
  <c r="A2524" i="8"/>
  <c r="A2525" i="8"/>
  <c r="A2526" i="8"/>
  <c r="A2527" i="8"/>
  <c r="A2528" i="8"/>
  <c r="A2529" i="8"/>
  <c r="A2530" i="8"/>
  <c r="A2531" i="8"/>
  <c r="A2532" i="8"/>
  <c r="A2533" i="8"/>
  <c r="A2534" i="8"/>
  <c r="A2535" i="8"/>
  <c r="A2536" i="8"/>
  <c r="A2537" i="8"/>
  <c r="A2538" i="8"/>
  <c r="A2539" i="8"/>
  <c r="A2540" i="8"/>
  <c r="A2541" i="8"/>
  <c r="A2542" i="8"/>
  <c r="A2543" i="8"/>
  <c r="A2544" i="8"/>
  <c r="A2545" i="8"/>
  <c r="A2546" i="8"/>
  <c r="A2547" i="8"/>
  <c r="A2548" i="8"/>
  <c r="A2549" i="8"/>
  <c r="A2550" i="8"/>
  <c r="A2551" i="8"/>
  <c r="A2552" i="8"/>
  <c r="A2553" i="8"/>
  <c r="A2554" i="8"/>
  <c r="A2555" i="8"/>
  <c r="A2556" i="8"/>
  <c r="A2557" i="8"/>
  <c r="A2558" i="8"/>
  <c r="A2559" i="8"/>
  <c r="A2560" i="8"/>
  <c r="A2561" i="8"/>
  <c r="A2562" i="8"/>
  <c r="A2563" i="8"/>
  <c r="A2564" i="8"/>
  <c r="A2565" i="8"/>
  <c r="A2566" i="8"/>
  <c r="A2567" i="8"/>
  <c r="A2568" i="8"/>
  <c r="A2569" i="8"/>
  <c r="A2570" i="8"/>
  <c r="A2571" i="8"/>
  <c r="A2572" i="8"/>
  <c r="A2573" i="8"/>
  <c r="A2574" i="8"/>
  <c r="A2575" i="8"/>
  <c r="A2576" i="8"/>
  <c r="A2577" i="8"/>
  <c r="A2578" i="8"/>
  <c r="A2579" i="8"/>
  <c r="A2580" i="8"/>
  <c r="A2581" i="8"/>
  <c r="A2582" i="8"/>
  <c r="A2583" i="8"/>
  <c r="A2584" i="8"/>
  <c r="A2585" i="8"/>
  <c r="A2586" i="8"/>
  <c r="A2587" i="8"/>
  <c r="A2588" i="8"/>
  <c r="A2589" i="8"/>
  <c r="A2590" i="8"/>
  <c r="A2591" i="8"/>
  <c r="A2592" i="8"/>
  <c r="A2593" i="8"/>
  <c r="A2594" i="8"/>
  <c r="A2595" i="8"/>
  <c r="A2596" i="8"/>
  <c r="A2597" i="8"/>
  <c r="A2598" i="8"/>
  <c r="A2599" i="8"/>
  <c r="A2600" i="8"/>
  <c r="A2601" i="8"/>
  <c r="A2602" i="8"/>
  <c r="A2603" i="8"/>
  <c r="A2604" i="8"/>
  <c r="A2605" i="8"/>
  <c r="A2606" i="8"/>
  <c r="A2607" i="8"/>
  <c r="A2608" i="8"/>
  <c r="A2609" i="8"/>
  <c r="A2610" i="8"/>
  <c r="A2611" i="8"/>
  <c r="A2612" i="8"/>
  <c r="A2613" i="8"/>
  <c r="A2614" i="8"/>
  <c r="A2615" i="8"/>
  <c r="A2616" i="8"/>
  <c r="A2617" i="8"/>
  <c r="A2618" i="8"/>
  <c r="A2619" i="8"/>
  <c r="A2620" i="8"/>
  <c r="A2621" i="8"/>
  <c r="A2622" i="8"/>
  <c r="A2623" i="8"/>
  <c r="A2624" i="8"/>
  <c r="A2625" i="8"/>
  <c r="A2626" i="8"/>
  <c r="A2627" i="8"/>
  <c r="A2628" i="8"/>
  <c r="A2629" i="8"/>
  <c r="A2630" i="8"/>
  <c r="A2631" i="8"/>
  <c r="A2632" i="8"/>
  <c r="A2633" i="8"/>
  <c r="A2634" i="8"/>
  <c r="A2635" i="8"/>
  <c r="A2636" i="8"/>
  <c r="A2637" i="8"/>
  <c r="A2638" i="8"/>
  <c r="A2639" i="8"/>
  <c r="A2640" i="8"/>
  <c r="A2641" i="8"/>
  <c r="A2642" i="8"/>
  <c r="A2643" i="8"/>
  <c r="A2644" i="8"/>
  <c r="A2645" i="8"/>
  <c r="A2646" i="8"/>
  <c r="A2647" i="8"/>
  <c r="A2648" i="8"/>
  <c r="A2649" i="8"/>
  <c r="A2650" i="8"/>
  <c r="A2651" i="8"/>
  <c r="A2652" i="8"/>
  <c r="A2653" i="8"/>
  <c r="A2654" i="8"/>
  <c r="A2655" i="8"/>
  <c r="A2656" i="8"/>
  <c r="A2657" i="8"/>
  <c r="A2658" i="8"/>
  <c r="A2659" i="8"/>
  <c r="A2660" i="8"/>
  <c r="A2661" i="8"/>
  <c r="A2662" i="8"/>
  <c r="A2663" i="8"/>
  <c r="A2664" i="8"/>
  <c r="A2665" i="8"/>
  <c r="A2666" i="8"/>
  <c r="A2667" i="8"/>
  <c r="A2668" i="8"/>
  <c r="A2669" i="8"/>
  <c r="A2670" i="8"/>
  <c r="A2671" i="8"/>
  <c r="A2672" i="8"/>
  <c r="A2673" i="8"/>
  <c r="A2674" i="8"/>
  <c r="A2675" i="8"/>
  <c r="A2676" i="8"/>
  <c r="A2677" i="8"/>
  <c r="A2678" i="8"/>
  <c r="A2679" i="8"/>
  <c r="A2680" i="8"/>
  <c r="A2681" i="8"/>
  <c r="A2682" i="8"/>
  <c r="A2683" i="8"/>
  <c r="A2684" i="8"/>
  <c r="A2685" i="8"/>
  <c r="A2686" i="8"/>
  <c r="A2687" i="8"/>
  <c r="A2688" i="8"/>
  <c r="A2689" i="8"/>
  <c r="A2690" i="8"/>
  <c r="A2691" i="8"/>
  <c r="A2692" i="8"/>
  <c r="A2693" i="8"/>
  <c r="A2694" i="8"/>
  <c r="A2695" i="8"/>
  <c r="A2696" i="8"/>
  <c r="A2697" i="8"/>
  <c r="A2698" i="8"/>
  <c r="A2699" i="8"/>
  <c r="A2700" i="8"/>
  <c r="A2701" i="8"/>
  <c r="A2702" i="8"/>
  <c r="A2703" i="8"/>
  <c r="A2704" i="8"/>
  <c r="A2705" i="8"/>
  <c r="A2706" i="8"/>
  <c r="A2707" i="8"/>
  <c r="A2708" i="8"/>
  <c r="A2709" i="8"/>
  <c r="A2710" i="8"/>
  <c r="A2711" i="8"/>
  <c r="A2712" i="8"/>
  <c r="A2713" i="8"/>
  <c r="A2714" i="8"/>
  <c r="A2715" i="8"/>
  <c r="A2716" i="8"/>
  <c r="A2717" i="8"/>
  <c r="A2718" i="8"/>
  <c r="A2719" i="8"/>
  <c r="A2720" i="8"/>
  <c r="A2721" i="8"/>
  <c r="A2722" i="8"/>
  <c r="A2723" i="8"/>
  <c r="A2724" i="8"/>
  <c r="A2725" i="8"/>
  <c r="A2726" i="8"/>
  <c r="A2727" i="8"/>
  <c r="A2728" i="8"/>
  <c r="A2729" i="8"/>
  <c r="A2730" i="8"/>
  <c r="A2731" i="8"/>
  <c r="A2732" i="8"/>
  <c r="A2733" i="8"/>
  <c r="A2734" i="8"/>
  <c r="A2735" i="8"/>
  <c r="A2736" i="8"/>
  <c r="A2737" i="8"/>
  <c r="A2738" i="8"/>
  <c r="A2739" i="8"/>
  <c r="A2740" i="8"/>
  <c r="A2741" i="8"/>
  <c r="A2742" i="8"/>
  <c r="A2743" i="8"/>
  <c r="A2744" i="8"/>
  <c r="A2745" i="8"/>
  <c r="A2746" i="8"/>
  <c r="A2747" i="8"/>
  <c r="A2748" i="8"/>
  <c r="A2749" i="8"/>
  <c r="A2750" i="8"/>
  <c r="A2751" i="8"/>
  <c r="A2752" i="8"/>
  <c r="A2753" i="8"/>
  <c r="A2754" i="8"/>
  <c r="A2755" i="8"/>
  <c r="A2756" i="8"/>
  <c r="A2757" i="8"/>
  <c r="A2758" i="8"/>
  <c r="A2759" i="8"/>
  <c r="A2760" i="8"/>
  <c r="A2761" i="8"/>
  <c r="A2762" i="8"/>
  <c r="A2763" i="8"/>
  <c r="A2764" i="8"/>
  <c r="A2765" i="8"/>
  <c r="A2766" i="8"/>
  <c r="A2767" i="8"/>
  <c r="A2768" i="8"/>
  <c r="A2769" i="8"/>
  <c r="A2770" i="8"/>
  <c r="A2771" i="8"/>
  <c r="A2772" i="8"/>
  <c r="A2773" i="8"/>
  <c r="A2774" i="8"/>
  <c r="A2775" i="8"/>
  <c r="A2776" i="8"/>
  <c r="A2777" i="8"/>
  <c r="A2778" i="8"/>
  <c r="A2779" i="8"/>
  <c r="A2780" i="8"/>
  <c r="A2781" i="8"/>
  <c r="A2782" i="8"/>
  <c r="A2783" i="8"/>
  <c r="A2784" i="8"/>
  <c r="A2785" i="8"/>
  <c r="A2786" i="8"/>
  <c r="A2787" i="8"/>
  <c r="A2788" i="8"/>
  <c r="A2789" i="8"/>
  <c r="A2790" i="8"/>
  <c r="A2791" i="8"/>
  <c r="A2792" i="8"/>
  <c r="A2793" i="8"/>
  <c r="A2794" i="8"/>
  <c r="A2795" i="8"/>
  <c r="A2796" i="8"/>
  <c r="A2797" i="8"/>
  <c r="A2798" i="8"/>
  <c r="A2799" i="8"/>
  <c r="A2800" i="8"/>
  <c r="A2801" i="8"/>
  <c r="A2802" i="8"/>
  <c r="A2803" i="8"/>
  <c r="A2804" i="8"/>
  <c r="A2805" i="8"/>
  <c r="A2806" i="8"/>
  <c r="A2807" i="8"/>
  <c r="A2808" i="8"/>
  <c r="A2809" i="8"/>
  <c r="A2810" i="8"/>
  <c r="A2811" i="8"/>
  <c r="A2812" i="8"/>
  <c r="A2813" i="8"/>
  <c r="A2814" i="8"/>
  <c r="A2815" i="8"/>
  <c r="A2816" i="8"/>
  <c r="A2817" i="8"/>
  <c r="A2818" i="8"/>
  <c r="A2819" i="8"/>
  <c r="A2820" i="8"/>
  <c r="A2821" i="8"/>
  <c r="A2822" i="8"/>
  <c r="A2823" i="8"/>
  <c r="A2824" i="8"/>
  <c r="A2825" i="8"/>
  <c r="A2826" i="8"/>
  <c r="A2827" i="8"/>
  <c r="A2828" i="8"/>
  <c r="A2829" i="8"/>
  <c r="A2830" i="8"/>
  <c r="A2831" i="8"/>
  <c r="A2832" i="8"/>
  <c r="A2833" i="8"/>
  <c r="A2834" i="8"/>
  <c r="A2835" i="8"/>
  <c r="A2836" i="8"/>
  <c r="A2837" i="8"/>
  <c r="A2838" i="8"/>
  <c r="A2839" i="8"/>
  <c r="A2840" i="8"/>
  <c r="A2841" i="8"/>
  <c r="A2842" i="8"/>
  <c r="A2843" i="8"/>
  <c r="A2844" i="8"/>
  <c r="A2845" i="8"/>
  <c r="A2846" i="8"/>
  <c r="A2847" i="8"/>
  <c r="A2848" i="8"/>
  <c r="A2849" i="8"/>
  <c r="A2850" i="8"/>
  <c r="A2851" i="8"/>
  <c r="A2852" i="8"/>
  <c r="A2853" i="8"/>
  <c r="A2854" i="8"/>
  <c r="A2855" i="8"/>
  <c r="A2856" i="8"/>
  <c r="A2857" i="8"/>
  <c r="A2858" i="8"/>
  <c r="A2859" i="8"/>
  <c r="A2860" i="8"/>
  <c r="A2861" i="8"/>
  <c r="A2862" i="8"/>
  <c r="A2863" i="8"/>
  <c r="A2864" i="8"/>
  <c r="A2865" i="8"/>
  <c r="A2866" i="8"/>
  <c r="A2867" i="8"/>
  <c r="A2868" i="8"/>
  <c r="A2869" i="8"/>
  <c r="A2870" i="8"/>
  <c r="A2871" i="8"/>
  <c r="A2872" i="8"/>
  <c r="A2873" i="8"/>
  <c r="A2874" i="8"/>
  <c r="A2875" i="8"/>
  <c r="A2876" i="8"/>
  <c r="A2877" i="8"/>
  <c r="A2878" i="8"/>
  <c r="A2879" i="8"/>
  <c r="A2880" i="8"/>
  <c r="A2881" i="8"/>
  <c r="A2882" i="8"/>
  <c r="A2883" i="8"/>
  <c r="A2884" i="8"/>
  <c r="A2885" i="8"/>
  <c r="A2886" i="8"/>
  <c r="A2887" i="8"/>
  <c r="A2888" i="8"/>
  <c r="A2889" i="8"/>
  <c r="A2890" i="8"/>
  <c r="A2891" i="8"/>
  <c r="A2892" i="8"/>
  <c r="A2893" i="8"/>
  <c r="A2894" i="8"/>
  <c r="A2895" i="8"/>
  <c r="A2896" i="8"/>
  <c r="A2897" i="8"/>
  <c r="A2898" i="8"/>
  <c r="A2899" i="8"/>
  <c r="A2900" i="8"/>
  <c r="A2901" i="8"/>
  <c r="A2902" i="8"/>
  <c r="A2903" i="8"/>
  <c r="A2904" i="8"/>
  <c r="A2905" i="8"/>
  <c r="A2906" i="8"/>
  <c r="A2907" i="8"/>
  <c r="A2908" i="8"/>
  <c r="A2909" i="8"/>
  <c r="A2910" i="8"/>
  <c r="A2911" i="8"/>
  <c r="A2912" i="8"/>
  <c r="A2913" i="8"/>
  <c r="A2914" i="8"/>
  <c r="A2915" i="8"/>
  <c r="A2916" i="8"/>
  <c r="A2917" i="8"/>
  <c r="A2918" i="8"/>
  <c r="A2919" i="8"/>
  <c r="A2920" i="8"/>
  <c r="A2921" i="8"/>
  <c r="A2922" i="8"/>
  <c r="A2923" i="8"/>
  <c r="A2924" i="8"/>
  <c r="A2925" i="8"/>
  <c r="A2926" i="8"/>
  <c r="A2927" i="8"/>
  <c r="A2928" i="8"/>
  <c r="A2929" i="8"/>
  <c r="A2930" i="8"/>
  <c r="A2931" i="8"/>
  <c r="A2932" i="8"/>
  <c r="A2933" i="8"/>
  <c r="A2934" i="8"/>
  <c r="A2935" i="8"/>
  <c r="A2936" i="8"/>
  <c r="A2937" i="8"/>
  <c r="A2938" i="8"/>
  <c r="A2939" i="8"/>
  <c r="A2940" i="8"/>
  <c r="A2941" i="8"/>
  <c r="A2942" i="8"/>
  <c r="A2943" i="8"/>
  <c r="A2944" i="8"/>
  <c r="A2945" i="8"/>
  <c r="A2946" i="8"/>
  <c r="A2947" i="8"/>
  <c r="A2948" i="8"/>
  <c r="A2949" i="8"/>
  <c r="A2950" i="8"/>
  <c r="A2951" i="8"/>
  <c r="A2952" i="8"/>
  <c r="A2953" i="8"/>
  <c r="A2954" i="8"/>
  <c r="A2955" i="8"/>
  <c r="A2956" i="8"/>
  <c r="A2957" i="8"/>
  <c r="A2958" i="8"/>
  <c r="A2959" i="8"/>
  <c r="A2960" i="8"/>
  <c r="A2961" i="8"/>
  <c r="A2962" i="8"/>
  <c r="A2963" i="8"/>
  <c r="A2964" i="8"/>
  <c r="A2965" i="8"/>
  <c r="A2966" i="8"/>
  <c r="A2967" i="8"/>
  <c r="A2968" i="8"/>
  <c r="A2969" i="8"/>
  <c r="A2970" i="8"/>
  <c r="A2971" i="8"/>
  <c r="A2972" i="8"/>
  <c r="A2973" i="8"/>
  <c r="A2974" i="8"/>
  <c r="A2975" i="8"/>
  <c r="A2976" i="8"/>
  <c r="A2977" i="8"/>
  <c r="A2978" i="8"/>
  <c r="A2979" i="8"/>
  <c r="A2980" i="8"/>
  <c r="A2981" i="8"/>
  <c r="A2982" i="8"/>
  <c r="A2983" i="8"/>
  <c r="A2984" i="8"/>
  <c r="A2985" i="8"/>
  <c r="A2986" i="8"/>
  <c r="A2987" i="8"/>
  <c r="A2988" i="8"/>
  <c r="A2989" i="8"/>
  <c r="A2990" i="8"/>
  <c r="A2991" i="8"/>
  <c r="A2992" i="8"/>
  <c r="A2993" i="8"/>
  <c r="A2994" i="8"/>
  <c r="A2995" i="8"/>
  <c r="A2996" i="8"/>
  <c r="A2997" i="8"/>
  <c r="A2998" i="8"/>
  <c r="A2999" i="8"/>
  <c r="A3000" i="8"/>
  <c r="A3001" i="8"/>
  <c r="A3002" i="8"/>
  <c r="A3003" i="8"/>
  <c r="A3004" i="8"/>
  <c r="A3005" i="8"/>
  <c r="A3006" i="8"/>
  <c r="A3007" i="8"/>
  <c r="A3008" i="8"/>
  <c r="A3009" i="8"/>
  <c r="A3010" i="8"/>
  <c r="A3011" i="8"/>
  <c r="A3012" i="8"/>
  <c r="A3013" i="8"/>
  <c r="A3014" i="8"/>
  <c r="A3015" i="8"/>
  <c r="A3016" i="8"/>
  <c r="A3017" i="8"/>
  <c r="A3018" i="8"/>
  <c r="A3019" i="8"/>
  <c r="A3020" i="8"/>
  <c r="A3021" i="8"/>
  <c r="A3022" i="8"/>
  <c r="A3023" i="8"/>
  <c r="A3024" i="8"/>
  <c r="A3025" i="8"/>
  <c r="A3026" i="8"/>
  <c r="A3027" i="8"/>
  <c r="A3028" i="8"/>
  <c r="A3029" i="8"/>
  <c r="A3030" i="8"/>
  <c r="A3031" i="8"/>
  <c r="A3032" i="8"/>
  <c r="A3033" i="8"/>
  <c r="A3034" i="8"/>
  <c r="A3035" i="8"/>
  <c r="A3036" i="8"/>
  <c r="A3037" i="8"/>
  <c r="A3038" i="8"/>
  <c r="A3039" i="8"/>
  <c r="A3040" i="8"/>
  <c r="A3041" i="8"/>
  <c r="A3042" i="8"/>
  <c r="A3043" i="8"/>
  <c r="A3044" i="8"/>
  <c r="A3045" i="8"/>
  <c r="A3046" i="8"/>
  <c r="A3047" i="8"/>
  <c r="A3048" i="8"/>
  <c r="A3049" i="8"/>
  <c r="A3050" i="8"/>
  <c r="A3051" i="8"/>
  <c r="A3052" i="8"/>
  <c r="A3053" i="8"/>
  <c r="A3054" i="8"/>
  <c r="A3055" i="8"/>
  <c r="A3056" i="8"/>
  <c r="A3057" i="8"/>
  <c r="A3058" i="8"/>
  <c r="A3059" i="8"/>
  <c r="A3060" i="8"/>
  <c r="A3061" i="8"/>
  <c r="A3062" i="8"/>
  <c r="A3063" i="8"/>
  <c r="A3064" i="8"/>
  <c r="A3065" i="8"/>
  <c r="A3066" i="8"/>
  <c r="A3067" i="8"/>
  <c r="A3068" i="8"/>
  <c r="A3069" i="8"/>
  <c r="A3070" i="8"/>
  <c r="A3071" i="8"/>
  <c r="A3072" i="8"/>
  <c r="A3073" i="8"/>
  <c r="A3074" i="8"/>
  <c r="A3075" i="8"/>
  <c r="A3076" i="8"/>
  <c r="A3077" i="8"/>
  <c r="A3078" i="8"/>
  <c r="A3079" i="8"/>
  <c r="A3080" i="8"/>
  <c r="A3081" i="8"/>
  <c r="A3082" i="8"/>
  <c r="A3083" i="8"/>
  <c r="A3084" i="8"/>
  <c r="A3085" i="8"/>
  <c r="A3086" i="8"/>
  <c r="A3087" i="8"/>
  <c r="A3088" i="8"/>
  <c r="A3089" i="8"/>
  <c r="A3090" i="8"/>
  <c r="A3091" i="8"/>
  <c r="A3092" i="8"/>
  <c r="A3093" i="8"/>
  <c r="A3094" i="8"/>
  <c r="A3095" i="8"/>
  <c r="A3096" i="8"/>
  <c r="A3097" i="8"/>
  <c r="A3098" i="8"/>
  <c r="A3099" i="8"/>
  <c r="A3100" i="8"/>
  <c r="A3101" i="8"/>
  <c r="A3102" i="8"/>
  <c r="A3103" i="8"/>
  <c r="A3104" i="8"/>
  <c r="A3105" i="8"/>
  <c r="A3106" i="8"/>
  <c r="A3107" i="8"/>
  <c r="A3108" i="8"/>
  <c r="A3109" i="8"/>
  <c r="A3110" i="8"/>
  <c r="A3111" i="8"/>
  <c r="A3112" i="8"/>
  <c r="A3113" i="8"/>
  <c r="A3114" i="8"/>
  <c r="A3115" i="8"/>
  <c r="A3116" i="8"/>
  <c r="A3117" i="8"/>
  <c r="A3118" i="8"/>
  <c r="A3119" i="8"/>
  <c r="A3120" i="8"/>
  <c r="A3121" i="8"/>
  <c r="A3122" i="8"/>
  <c r="A3123" i="8"/>
  <c r="A3124" i="8"/>
  <c r="A3125" i="8"/>
  <c r="A3126" i="8"/>
  <c r="A3127" i="8"/>
  <c r="A3128" i="8"/>
  <c r="A3129" i="8"/>
  <c r="A3130" i="8"/>
  <c r="A3131" i="8"/>
  <c r="A3132" i="8"/>
  <c r="A3133" i="8"/>
  <c r="A3134" i="8"/>
  <c r="A3135" i="8"/>
  <c r="A3136" i="8"/>
  <c r="A3137" i="8"/>
  <c r="A3138" i="8"/>
  <c r="A3139" i="8"/>
  <c r="A3140" i="8"/>
  <c r="A3141" i="8"/>
  <c r="A3142" i="8"/>
  <c r="A3143" i="8"/>
  <c r="A3144" i="8"/>
  <c r="A3145" i="8"/>
  <c r="A3146" i="8"/>
  <c r="A3147" i="8"/>
  <c r="A3148" i="8"/>
  <c r="A3149" i="8"/>
  <c r="A3150" i="8"/>
  <c r="A3151" i="8"/>
  <c r="A3152" i="8"/>
  <c r="A3153" i="8"/>
  <c r="A3154" i="8"/>
  <c r="A3155" i="8"/>
  <c r="A3156" i="8"/>
  <c r="A3157" i="8"/>
  <c r="A3158" i="8"/>
  <c r="A3159" i="8"/>
  <c r="A3160" i="8"/>
  <c r="A3161" i="8"/>
  <c r="A3162" i="8"/>
  <c r="A3163" i="8"/>
  <c r="A3164" i="8"/>
  <c r="A3165" i="8"/>
  <c r="A3166" i="8"/>
  <c r="A3167" i="8"/>
  <c r="A3168" i="8"/>
  <c r="A3169" i="8"/>
  <c r="A3170" i="8"/>
  <c r="A3171" i="8"/>
  <c r="A3172" i="8"/>
  <c r="A3173" i="8"/>
  <c r="A3174" i="8"/>
  <c r="A3175" i="8"/>
  <c r="A3176" i="8"/>
  <c r="A3177" i="8"/>
  <c r="A3178" i="8"/>
  <c r="A3179" i="8"/>
  <c r="A3180" i="8"/>
  <c r="A3181" i="8"/>
  <c r="A3182" i="8"/>
  <c r="A3183" i="8"/>
  <c r="A3184" i="8"/>
  <c r="A3185" i="8"/>
  <c r="A3186" i="8"/>
  <c r="A3187" i="8"/>
  <c r="A3188" i="8"/>
  <c r="A3189" i="8"/>
  <c r="A3190" i="8"/>
  <c r="A3191" i="8"/>
  <c r="A3192" i="8"/>
  <c r="A3193" i="8"/>
  <c r="A3194" i="8"/>
  <c r="A3195" i="8"/>
  <c r="A3196" i="8"/>
  <c r="A3197" i="8"/>
  <c r="A3198" i="8"/>
  <c r="A3199" i="8"/>
  <c r="A3200" i="8"/>
  <c r="A3201" i="8"/>
  <c r="A3202" i="8"/>
  <c r="A3203" i="8"/>
  <c r="A3204" i="8"/>
  <c r="A3205" i="8"/>
  <c r="A3206" i="8"/>
  <c r="A3207" i="8"/>
  <c r="A3208" i="8"/>
  <c r="A3209" i="8"/>
  <c r="A3210" i="8"/>
  <c r="A3211" i="8"/>
  <c r="A3212" i="8"/>
  <c r="A2" i="8"/>
  <c r="R13" i="20" s="1"/>
  <c r="G13" i="24" s="1"/>
  <c r="R1" i="20"/>
  <c r="Q1" i="20"/>
  <c r="M1" i="20"/>
  <c r="N1" i="20"/>
  <c r="O1" i="20"/>
  <c r="I1" i="20"/>
  <c r="J1" i="20"/>
  <c r="K1" i="20"/>
  <c r="G1" i="20"/>
  <c r="H1" i="20"/>
  <c r="E1" i="20"/>
  <c r="X571" i="8"/>
  <c r="X557" i="8"/>
  <c r="X959" i="8"/>
  <c r="X894" i="8"/>
  <c r="X895" i="8"/>
  <c r="X896" i="8"/>
  <c r="X897" i="8"/>
  <c r="X898" i="8"/>
  <c r="X899" i="8"/>
  <c r="X900" i="8"/>
  <c r="X901" i="8"/>
  <c r="X902" i="8"/>
  <c r="X903" i="8"/>
  <c r="X904" i="8"/>
  <c r="X905" i="8"/>
  <c r="X906" i="8"/>
  <c r="X907" i="8"/>
  <c r="X908" i="8"/>
  <c r="X909" i="8"/>
  <c r="X910" i="8"/>
  <c r="X911" i="8"/>
  <c r="X912" i="8"/>
  <c r="X913" i="8"/>
  <c r="X914" i="8"/>
  <c r="X915" i="8"/>
  <c r="X916" i="8"/>
  <c r="X917" i="8"/>
  <c r="X918" i="8"/>
  <c r="X919" i="8"/>
  <c r="X920" i="8"/>
  <c r="X921" i="8"/>
  <c r="X922" i="8"/>
  <c r="X923" i="8"/>
  <c r="X924" i="8"/>
  <c r="X925" i="8"/>
  <c r="X926" i="8"/>
  <c r="X927" i="8"/>
  <c r="X928" i="8"/>
  <c r="X929" i="8"/>
  <c r="X930" i="8"/>
  <c r="X931" i="8"/>
  <c r="X932" i="8"/>
  <c r="X933" i="8"/>
  <c r="X934" i="8"/>
  <c r="X935" i="8"/>
  <c r="X936" i="8"/>
  <c r="X937" i="8"/>
  <c r="X938" i="8"/>
  <c r="X939" i="8"/>
  <c r="X940" i="8"/>
  <c r="X941" i="8"/>
  <c r="X942" i="8"/>
  <c r="X943" i="8"/>
  <c r="X944" i="8"/>
  <c r="X945" i="8"/>
  <c r="X946" i="8"/>
  <c r="X947" i="8"/>
  <c r="X948" i="8"/>
  <c r="X949" i="8"/>
  <c r="X950" i="8"/>
  <c r="X951" i="8"/>
  <c r="X952" i="8"/>
  <c r="X953" i="8"/>
  <c r="X954" i="8"/>
  <c r="X955" i="8"/>
  <c r="X956" i="8"/>
  <c r="X957" i="8"/>
  <c r="X958" i="8"/>
  <c r="X960" i="8"/>
  <c r="X961" i="8"/>
  <c r="X962" i="8"/>
  <c r="X963" i="8"/>
  <c r="X964" i="8"/>
  <c r="X965" i="8"/>
  <c r="X966" i="8"/>
  <c r="X967" i="8"/>
  <c r="X968" i="8"/>
  <c r="X969" i="8"/>
  <c r="X970" i="8"/>
  <c r="X971" i="8"/>
  <c r="X972" i="8"/>
  <c r="X973" i="8"/>
  <c r="X974" i="8"/>
  <c r="X975" i="8"/>
  <c r="X976" i="8"/>
  <c r="X977" i="8"/>
  <c r="X978" i="8"/>
  <c r="X979" i="8"/>
  <c r="X980" i="8"/>
  <c r="X981" i="8"/>
  <c r="X982" i="8"/>
  <c r="X983" i="8"/>
  <c r="X984" i="8"/>
  <c r="X985" i="8"/>
  <c r="X986" i="8"/>
  <c r="X987" i="8"/>
  <c r="X988" i="8"/>
  <c r="X989" i="8"/>
  <c r="X990" i="8"/>
  <c r="X991" i="8"/>
  <c r="X992" i="8"/>
  <c r="X993" i="8"/>
  <c r="X994" i="8"/>
  <c r="X995" i="8"/>
  <c r="X996" i="8"/>
  <c r="X997" i="8"/>
  <c r="X998" i="8"/>
  <c r="X999" i="8"/>
  <c r="X1000" i="8"/>
  <c r="X1001" i="8"/>
  <c r="X1002" i="8"/>
  <c r="X1003" i="8"/>
  <c r="X1004" i="8"/>
  <c r="X1005" i="8"/>
  <c r="X1006" i="8"/>
  <c r="X1007" i="8"/>
  <c r="X1008" i="8"/>
  <c r="X1009" i="8"/>
  <c r="X1010" i="8"/>
  <c r="X1011" i="8"/>
  <c r="X1012" i="8"/>
  <c r="X1013" i="8"/>
  <c r="X1014" i="8"/>
  <c r="X1015" i="8"/>
  <c r="X1016" i="8"/>
  <c r="X1017" i="8"/>
  <c r="X1018" i="8"/>
  <c r="X1019" i="8"/>
  <c r="X1020" i="8"/>
  <c r="X1021" i="8"/>
  <c r="X1022" i="8"/>
  <c r="X1023" i="8"/>
  <c r="X1024" i="8"/>
  <c r="X1025" i="8"/>
  <c r="X1026" i="8"/>
  <c r="X1027" i="8"/>
  <c r="X1028" i="8"/>
  <c r="X1029" i="8"/>
  <c r="X1030" i="8"/>
  <c r="X1031" i="8"/>
  <c r="X1032" i="8"/>
  <c r="X1033" i="8"/>
  <c r="X1034" i="8"/>
  <c r="X1035" i="8"/>
  <c r="X1036" i="8"/>
  <c r="X1037" i="8"/>
  <c r="X1038" i="8"/>
  <c r="X1039" i="8"/>
  <c r="X1040" i="8"/>
  <c r="X1041" i="8"/>
  <c r="X1042" i="8"/>
  <c r="X1043" i="8"/>
  <c r="X1044" i="8"/>
  <c r="X1045" i="8"/>
  <c r="X1046" i="8"/>
  <c r="X1047" i="8"/>
  <c r="X1048" i="8"/>
  <c r="X1049" i="8"/>
  <c r="X1050" i="8"/>
  <c r="X1051" i="8"/>
  <c r="X1052" i="8"/>
  <c r="X1053" i="8"/>
  <c r="X1054" i="8"/>
  <c r="X1055" i="8"/>
  <c r="X1056" i="8"/>
  <c r="X1057" i="8"/>
  <c r="X1058" i="8"/>
  <c r="X1059" i="8"/>
  <c r="X1060" i="8"/>
  <c r="X1061" i="8"/>
  <c r="X1062" i="8"/>
  <c r="X1063" i="8"/>
  <c r="X1064" i="8"/>
  <c r="X1065" i="8"/>
  <c r="X1066" i="8"/>
  <c r="X1067" i="8"/>
  <c r="X1068" i="8"/>
  <c r="X1143" i="8"/>
  <c r="X1171" i="8"/>
  <c r="X1069" i="8"/>
  <c r="X1070" i="8"/>
  <c r="X1071" i="8"/>
  <c r="X1072" i="8"/>
  <c r="X1073" i="8"/>
  <c r="X1074" i="8"/>
  <c r="X1075" i="8"/>
  <c r="X1076" i="8"/>
  <c r="X1077" i="8"/>
  <c r="X1078" i="8"/>
  <c r="X1079" i="8"/>
  <c r="X1080" i="8"/>
  <c r="X1081" i="8"/>
  <c r="X1082" i="8"/>
  <c r="X1083" i="8"/>
  <c r="X1084" i="8"/>
  <c r="X1085" i="8"/>
  <c r="X1086" i="8"/>
  <c r="X1087" i="8"/>
  <c r="X1088" i="8"/>
  <c r="X1089" i="8"/>
  <c r="X1090" i="8"/>
  <c r="X1091" i="8"/>
  <c r="X1092" i="8"/>
  <c r="X1093" i="8"/>
  <c r="X1094" i="8"/>
  <c r="X1095" i="8"/>
  <c r="X1096" i="8"/>
  <c r="X1097" i="8"/>
  <c r="X1098" i="8"/>
  <c r="X1099" i="8"/>
  <c r="X1100" i="8"/>
  <c r="X1101" i="8"/>
  <c r="X1102" i="8"/>
  <c r="X1103" i="8"/>
  <c r="X1104" i="8"/>
  <c r="X1105" i="8"/>
  <c r="X1106" i="8"/>
  <c r="X1107" i="8"/>
  <c r="X1108" i="8"/>
  <c r="X1109" i="8"/>
  <c r="X1110" i="8"/>
  <c r="X1111" i="8"/>
  <c r="X1112" i="8"/>
  <c r="X1113" i="8"/>
  <c r="X1114" i="8"/>
  <c r="X1115" i="8"/>
  <c r="X1116" i="8"/>
  <c r="X1117" i="8"/>
  <c r="X1118" i="8"/>
  <c r="X1119" i="8"/>
  <c r="X1120" i="8"/>
  <c r="X1121" i="8"/>
  <c r="X1122" i="8"/>
  <c r="X1123" i="8"/>
  <c r="X1124" i="8"/>
  <c r="X1125" i="8"/>
  <c r="X1126" i="8"/>
  <c r="X1127" i="8"/>
  <c r="X1128" i="8"/>
  <c r="X1129" i="8"/>
  <c r="X1130" i="8"/>
  <c r="X1131" i="8"/>
  <c r="X1132" i="8"/>
  <c r="X1133" i="8"/>
  <c r="X1134" i="8"/>
  <c r="X1135" i="8"/>
  <c r="X1136" i="8"/>
  <c r="X1137" i="8"/>
  <c r="X1138" i="8"/>
  <c r="X1139" i="8"/>
  <c r="X1140" i="8"/>
  <c r="X1141" i="8"/>
  <c r="X1142" i="8"/>
  <c r="X1144" i="8"/>
  <c r="X1145" i="8"/>
  <c r="X1146" i="8"/>
  <c r="X1147" i="8"/>
  <c r="X1148" i="8"/>
  <c r="X1149" i="8"/>
  <c r="X1150" i="8"/>
  <c r="X1151" i="8"/>
  <c r="X1152" i="8"/>
  <c r="X1153" i="8"/>
  <c r="X1154" i="8"/>
  <c r="X1155" i="8"/>
  <c r="X1156" i="8"/>
  <c r="X1157" i="8"/>
  <c r="X1158" i="8"/>
  <c r="X1159" i="8"/>
  <c r="X1160" i="8"/>
  <c r="X1161" i="8"/>
  <c r="X1162" i="8"/>
  <c r="X1163" i="8"/>
  <c r="X1164" i="8"/>
  <c r="X1165" i="8"/>
  <c r="X1166" i="8"/>
  <c r="X1167" i="8"/>
  <c r="X1168" i="8"/>
  <c r="X1169" i="8"/>
  <c r="X1170" i="8"/>
  <c r="X1172" i="8"/>
  <c r="X1173" i="8"/>
  <c r="X1174" i="8"/>
  <c r="X1175" i="8"/>
  <c r="X1176" i="8"/>
  <c r="X1177" i="8"/>
  <c r="X1178" i="8"/>
  <c r="X1179" i="8"/>
  <c r="X1180" i="8"/>
  <c r="X1181" i="8"/>
  <c r="X1182" i="8"/>
  <c r="X1183" i="8"/>
  <c r="X1184" i="8"/>
  <c r="X1185" i="8"/>
  <c r="X1186" i="8"/>
  <c r="X1187" i="8"/>
  <c r="X1188" i="8"/>
  <c r="X1189" i="8"/>
  <c r="X1190" i="8"/>
  <c r="X1191" i="8"/>
  <c r="X1192" i="8"/>
  <c r="X1193" i="8"/>
  <c r="X1194" i="8"/>
  <c r="X1195" i="8"/>
  <c r="X1196" i="8"/>
  <c r="X1197" i="8"/>
  <c r="X1198" i="8"/>
  <c r="X1199" i="8"/>
  <c r="X1200" i="8"/>
  <c r="X1201" i="8"/>
  <c r="X1202" i="8"/>
  <c r="X1203" i="8"/>
  <c r="X1204" i="8"/>
  <c r="X1205" i="8"/>
  <c r="X1206" i="8"/>
  <c r="X1207" i="8"/>
  <c r="X1208" i="8"/>
  <c r="X1209" i="8"/>
  <c r="X1210" i="8"/>
  <c r="X1211" i="8"/>
  <c r="X1212" i="8"/>
  <c r="X1213" i="8"/>
  <c r="X1214" i="8"/>
  <c r="X1215" i="8"/>
  <c r="X1216" i="8"/>
  <c r="X1217" i="8"/>
  <c r="X1218" i="8"/>
  <c r="X1219" i="8"/>
  <c r="X1220" i="8"/>
  <c r="X1221" i="8"/>
  <c r="X1222" i="8"/>
  <c r="X1223" i="8"/>
  <c r="X1224" i="8"/>
  <c r="X1225" i="8"/>
  <c r="X1226" i="8"/>
  <c r="X1227" i="8"/>
  <c r="X1228" i="8"/>
  <c r="X1229" i="8"/>
  <c r="X1230" i="8"/>
  <c r="X1231" i="8"/>
  <c r="X1232" i="8"/>
  <c r="X1233" i="8"/>
  <c r="X1234" i="8"/>
  <c r="X1235" i="8"/>
  <c r="X1236" i="8"/>
  <c r="X1237" i="8"/>
  <c r="X1238" i="8"/>
  <c r="X1239" i="8"/>
  <c r="X1240" i="8"/>
  <c r="X1241" i="8"/>
  <c r="X1242" i="8"/>
  <c r="X1243" i="8"/>
  <c r="X1244" i="8"/>
  <c r="X1245" i="8"/>
  <c r="X1246" i="8"/>
  <c r="X1247" i="8"/>
  <c r="X1248" i="8"/>
  <c r="X1249" i="8"/>
  <c r="X1250" i="8"/>
  <c r="X1251" i="8"/>
  <c r="X1252" i="8"/>
  <c r="X1253" i="8"/>
  <c r="X1254" i="8"/>
  <c r="X1255" i="8"/>
  <c r="X1256" i="8"/>
  <c r="X1257" i="8"/>
  <c r="X1258" i="8"/>
  <c r="X1259" i="8"/>
  <c r="X1260" i="8"/>
  <c r="X1261" i="8"/>
  <c r="X1262" i="8"/>
  <c r="X1268" i="8"/>
  <c r="X1263" i="8"/>
  <c r="X1264" i="8"/>
  <c r="X1265" i="8"/>
  <c r="X1266" i="8"/>
  <c r="X1267" i="8"/>
  <c r="X1269" i="8"/>
  <c r="X1270" i="8"/>
  <c r="X1271" i="8"/>
  <c r="X1272" i="8"/>
  <c r="X1273" i="8"/>
  <c r="X1274" i="8"/>
  <c r="X1275" i="8"/>
  <c r="X1276" i="8"/>
  <c r="X1277" i="8"/>
  <c r="X1278" i="8"/>
  <c r="X1279" i="8"/>
  <c r="X1280" i="8"/>
  <c r="X1281" i="8"/>
  <c r="X1282" i="8"/>
  <c r="X1283" i="8"/>
  <c r="X1284" i="8"/>
  <c r="X1285" i="8"/>
  <c r="X1286" i="8"/>
  <c r="X1287" i="8"/>
  <c r="X1288" i="8"/>
  <c r="X1289" i="8"/>
  <c r="X1290" i="8"/>
  <c r="X1291" i="8"/>
  <c r="X1292" i="8"/>
  <c r="X1293" i="8"/>
  <c r="X1294" i="8"/>
  <c r="X1295" i="8"/>
  <c r="X1296" i="8"/>
  <c r="X1297" i="8"/>
  <c r="X1298" i="8"/>
  <c r="X1299" i="8"/>
  <c r="X1300" i="8"/>
  <c r="X1301" i="8"/>
  <c r="X1302" i="8"/>
  <c r="X1303" i="8"/>
  <c r="X1304" i="8"/>
  <c r="X1305" i="8"/>
  <c r="X1306" i="8"/>
  <c r="X1307" i="8"/>
  <c r="X1308" i="8"/>
  <c r="X1309" i="8"/>
  <c r="X1310" i="8"/>
  <c r="X1311" i="8"/>
  <c r="X1312" i="8"/>
  <c r="X1313" i="8"/>
  <c r="X1314" i="8"/>
  <c r="X1315" i="8"/>
  <c r="X1316" i="8"/>
  <c r="X1317" i="8"/>
  <c r="X1318" i="8"/>
  <c r="X1319" i="8"/>
  <c r="X1320" i="8"/>
  <c r="X1321" i="8"/>
  <c r="X1322" i="8"/>
  <c r="X1323" i="8"/>
  <c r="X1324" i="8"/>
  <c r="X1325" i="8"/>
  <c r="X1326" i="8"/>
  <c r="X1327" i="8"/>
  <c r="X1328" i="8"/>
  <c r="X1329" i="8"/>
  <c r="X1330" i="8"/>
  <c r="X1331" i="8"/>
  <c r="X1332" i="8"/>
  <c r="X1333" i="8"/>
  <c r="X1334" i="8"/>
  <c r="X1335" i="8"/>
  <c r="X1336" i="8"/>
  <c r="X1337" i="8"/>
  <c r="X1338" i="8"/>
  <c r="X1339" i="8"/>
  <c r="X1340" i="8"/>
  <c r="X1341" i="8"/>
  <c r="X1342" i="8"/>
  <c r="X1343" i="8"/>
  <c r="X1344" i="8"/>
  <c r="X1345" i="8"/>
  <c r="X1346" i="8"/>
  <c r="X1347" i="8"/>
  <c r="X1348" i="8"/>
  <c r="X1349" i="8"/>
  <c r="X1350" i="8"/>
  <c r="X1351" i="8"/>
  <c r="X1352" i="8"/>
  <c r="X1353" i="8"/>
  <c r="X1354" i="8"/>
  <c r="X1355" i="8"/>
  <c r="X1356" i="8"/>
  <c r="X1357" i="8"/>
  <c r="X1358" i="8"/>
  <c r="X1359" i="8"/>
  <c r="X1360" i="8"/>
  <c r="X1361" i="8"/>
  <c r="X1362" i="8"/>
  <c r="X1363" i="8"/>
  <c r="X1364" i="8"/>
  <c r="X1365" i="8"/>
  <c r="X1366" i="8"/>
  <c r="X1367" i="8"/>
  <c r="X1368" i="8"/>
  <c r="X1369" i="8"/>
  <c r="X1370" i="8"/>
  <c r="X1371" i="8"/>
  <c r="X1372" i="8"/>
  <c r="X1373" i="8"/>
  <c r="X1374" i="8"/>
  <c r="X1375" i="8"/>
  <c r="X1376" i="8"/>
  <c r="X1377" i="8"/>
  <c r="X1378" i="8"/>
  <c r="X1379" i="8"/>
  <c r="X1380" i="8"/>
  <c r="X1381" i="8"/>
  <c r="X1382" i="8"/>
  <c r="X1383" i="8"/>
  <c r="X1384" i="8"/>
  <c r="X1385" i="8"/>
  <c r="X1386" i="8"/>
  <c r="X1387" i="8"/>
  <c r="X1388" i="8"/>
  <c r="X1389" i="8"/>
  <c r="X1390" i="8"/>
  <c r="X1391" i="8"/>
  <c r="X1392" i="8"/>
  <c r="X1393" i="8"/>
  <c r="X1394" i="8"/>
  <c r="X1395" i="8"/>
  <c r="X1396" i="8"/>
  <c r="X1397" i="8"/>
  <c r="X1398" i="8"/>
  <c r="X1399" i="8"/>
  <c r="X1400" i="8"/>
  <c r="X1401" i="8"/>
  <c r="X1402" i="8"/>
  <c r="X1403" i="8"/>
  <c r="X1404" i="8"/>
  <c r="X1405" i="8"/>
  <c r="X1406" i="8"/>
  <c r="X1407" i="8"/>
  <c r="X1408" i="8"/>
  <c r="X1409" i="8"/>
  <c r="X1410" i="8"/>
  <c r="X1411" i="8"/>
  <c r="X1412" i="8"/>
  <c r="X1413" i="8"/>
  <c r="X1414" i="8"/>
  <c r="X1415" i="8"/>
  <c r="X1416" i="8"/>
  <c r="X1417" i="8"/>
  <c r="X1418" i="8"/>
  <c r="X1419" i="8"/>
  <c r="X1420" i="8"/>
  <c r="X1421" i="8"/>
  <c r="X1422" i="8"/>
  <c r="X1423" i="8"/>
  <c r="X1424" i="8"/>
  <c r="X1425" i="8"/>
  <c r="X1426" i="8"/>
  <c r="X1427" i="8"/>
  <c r="X1428" i="8"/>
  <c r="X1429" i="8"/>
  <c r="X1430" i="8"/>
  <c r="X1431" i="8"/>
  <c r="X1432" i="8"/>
  <c r="X1433" i="8"/>
  <c r="X1434" i="8"/>
  <c r="X1435" i="8"/>
  <c r="X1436" i="8"/>
  <c r="X1437" i="8"/>
  <c r="X1438" i="8"/>
  <c r="X1439" i="8"/>
  <c r="X1440" i="8"/>
  <c r="X1441" i="8"/>
  <c r="X1442" i="8"/>
  <c r="X1443" i="8"/>
  <c r="X1444" i="8"/>
  <c r="X1445" i="8"/>
  <c r="X1446" i="8"/>
  <c r="X1447" i="8"/>
  <c r="X1448" i="8"/>
  <c r="X1449" i="8"/>
  <c r="X1450" i="8"/>
  <c r="X1451" i="8"/>
  <c r="X1452" i="8"/>
  <c r="X1453" i="8"/>
  <c r="X1454" i="8"/>
  <c r="X1455" i="8"/>
  <c r="X1456" i="8"/>
  <c r="X1457" i="8"/>
  <c r="X1458" i="8"/>
  <c r="X1459" i="8"/>
  <c r="X1460" i="8"/>
  <c r="X1461" i="8"/>
  <c r="X1462" i="8"/>
  <c r="X1463" i="8"/>
  <c r="X1464" i="8"/>
  <c r="X1465" i="8"/>
  <c r="X1466" i="8"/>
  <c r="X1467" i="8"/>
  <c r="X1468" i="8"/>
  <c r="X1469" i="8"/>
  <c r="X1470" i="8"/>
  <c r="X1471" i="8"/>
  <c r="X1472" i="8"/>
  <c r="X1473" i="8"/>
  <c r="X1474" i="8"/>
  <c r="X1475" i="8"/>
  <c r="X1476" i="8"/>
  <c r="X1477" i="8"/>
  <c r="X1478" i="8"/>
  <c r="X1479" i="8"/>
  <c r="X1480" i="8"/>
  <c r="X1481" i="8"/>
  <c r="X1482" i="8"/>
  <c r="X1483" i="8"/>
  <c r="X1484" i="8"/>
  <c r="X1485" i="8"/>
  <c r="X1486" i="8"/>
  <c r="X1487" i="8"/>
  <c r="X1488" i="8"/>
  <c r="X1489" i="8"/>
  <c r="X1490" i="8"/>
  <c r="X1491" i="8"/>
  <c r="X1492" i="8"/>
  <c r="X1493" i="8"/>
  <c r="X1494" i="8"/>
  <c r="X1495" i="8"/>
  <c r="X1496" i="8"/>
  <c r="X1497" i="8"/>
  <c r="X1498" i="8"/>
  <c r="X1499" i="8"/>
  <c r="X1500" i="8"/>
  <c r="X1501" i="8"/>
  <c r="X1502" i="8"/>
  <c r="X1503" i="8"/>
  <c r="X1504" i="8"/>
  <c r="X1505" i="8"/>
  <c r="X1506" i="8"/>
  <c r="X1507" i="8"/>
  <c r="X1508" i="8"/>
  <c r="X1509" i="8"/>
  <c r="X1510" i="8"/>
  <c r="X1511" i="8"/>
  <c r="X1512" i="8"/>
  <c r="X1513" i="8"/>
  <c r="X1514" i="8"/>
  <c r="X1515" i="8"/>
  <c r="X1516" i="8"/>
  <c r="X1517" i="8"/>
  <c r="X1518" i="8"/>
  <c r="X1519" i="8"/>
  <c r="X1520" i="8"/>
  <c r="X1521" i="8"/>
  <c r="X1522" i="8"/>
  <c r="X1523" i="8"/>
  <c r="X1524" i="8"/>
  <c r="X1525" i="8"/>
  <c r="X1526" i="8"/>
  <c r="X1527" i="8"/>
  <c r="X1528" i="8"/>
  <c r="X1529" i="8"/>
  <c r="X1530" i="8"/>
  <c r="X1531" i="8"/>
  <c r="X1532" i="8"/>
  <c r="X1533" i="8"/>
  <c r="X1534" i="8"/>
  <c r="X1535" i="8"/>
  <c r="X1536" i="8"/>
  <c r="X1537" i="8"/>
  <c r="X1538" i="8"/>
  <c r="X1539" i="8"/>
  <c r="X1540" i="8"/>
  <c r="X1541" i="8"/>
  <c r="X1542" i="8"/>
  <c r="X1543" i="8"/>
  <c r="X1544" i="8"/>
  <c r="X1545" i="8"/>
  <c r="X1546" i="8"/>
  <c r="X1547" i="8"/>
  <c r="X1548" i="8"/>
  <c r="X1549" i="8"/>
  <c r="X1550" i="8"/>
  <c r="X1551" i="8"/>
  <c r="X1553" i="8"/>
  <c r="X1552" i="8"/>
  <c r="X1554" i="8"/>
  <c r="X1555" i="8"/>
  <c r="X1556" i="8"/>
  <c r="X1557" i="8"/>
  <c r="X1558" i="8"/>
  <c r="X1559" i="8"/>
  <c r="X1560" i="8"/>
  <c r="X1561" i="8"/>
  <c r="X1562" i="8"/>
  <c r="X1563" i="8"/>
  <c r="X1564" i="8"/>
  <c r="X1565" i="8"/>
  <c r="X1566" i="8"/>
  <c r="X1567" i="8"/>
  <c r="X1568" i="8"/>
  <c r="X1569" i="8"/>
  <c r="X1570" i="8"/>
  <c r="X1571" i="8"/>
  <c r="X1572" i="8"/>
  <c r="X1573" i="8"/>
  <c r="X1574" i="8"/>
  <c r="X1575" i="8"/>
  <c r="X1576" i="8"/>
  <c r="X1577" i="8"/>
  <c r="X1578" i="8"/>
  <c r="X1579" i="8"/>
  <c r="X1580" i="8"/>
  <c r="X1581" i="8"/>
  <c r="X1582" i="8"/>
  <c r="X1583" i="8"/>
  <c r="X1584" i="8"/>
  <c r="X1585" i="8"/>
  <c r="X1586" i="8"/>
  <c r="X1587" i="8"/>
  <c r="X1588" i="8"/>
  <c r="X1589" i="8"/>
  <c r="X1590" i="8"/>
  <c r="X1591" i="8"/>
  <c r="X1592" i="8"/>
  <c r="X1593" i="8"/>
  <c r="X1594" i="8"/>
  <c r="X1595" i="8"/>
  <c r="X1596" i="8"/>
  <c r="X1597" i="8"/>
  <c r="X1598" i="8"/>
  <c r="X1599" i="8"/>
  <c r="X1600" i="8"/>
  <c r="X1601" i="8"/>
  <c r="X1602" i="8"/>
  <c r="X1603" i="8"/>
  <c r="X1604" i="8"/>
  <c r="X1605" i="8"/>
  <c r="X1606" i="8"/>
  <c r="X1607" i="8"/>
  <c r="X1608" i="8"/>
  <c r="X1609" i="8"/>
  <c r="X1610" i="8"/>
  <c r="X1611" i="8"/>
  <c r="X1612" i="8"/>
  <c r="X1613" i="8"/>
  <c r="X1614" i="8"/>
  <c r="X1615" i="8"/>
  <c r="X1616" i="8"/>
  <c r="X1617" i="8"/>
  <c r="X1618" i="8"/>
  <c r="X1619" i="8"/>
  <c r="X1620" i="8"/>
  <c r="X1621" i="8"/>
  <c r="X1622" i="8"/>
  <c r="X1623" i="8"/>
  <c r="X1624" i="8"/>
  <c r="X1625" i="8"/>
  <c r="X1626" i="8"/>
  <c r="X1627" i="8"/>
  <c r="X1628" i="8"/>
  <c r="X1629" i="8"/>
  <c r="X1630" i="8"/>
  <c r="X1631" i="8"/>
  <c r="X1632" i="8"/>
  <c r="X1633" i="8"/>
  <c r="X1634" i="8"/>
  <c r="X1635" i="8"/>
  <c r="X1636" i="8"/>
  <c r="X1637" i="8"/>
  <c r="X1638" i="8"/>
  <c r="X1639" i="8"/>
  <c r="X1640" i="8"/>
  <c r="X1641" i="8"/>
  <c r="X1642" i="8"/>
  <c r="X1643" i="8"/>
  <c r="X1644" i="8"/>
  <c r="X1645" i="8"/>
  <c r="X1646" i="8"/>
  <c r="X1647" i="8"/>
  <c r="X1648" i="8"/>
  <c r="X1649" i="8"/>
  <c r="X1650" i="8"/>
  <c r="X1651" i="8"/>
  <c r="X1652" i="8"/>
  <c r="X1653" i="8"/>
  <c r="X1654" i="8"/>
  <c r="X1655" i="8"/>
  <c r="X1656" i="8"/>
  <c r="X1657" i="8"/>
  <c r="X1658" i="8"/>
  <c r="X1659" i="8"/>
  <c r="X1660" i="8"/>
  <c r="X1661" i="8"/>
  <c r="X1662" i="8"/>
  <c r="X1663" i="8"/>
  <c r="X1664" i="8"/>
  <c r="X1665" i="8"/>
  <c r="X1666" i="8"/>
  <c r="X1667" i="8"/>
  <c r="X1668" i="8"/>
  <c r="X1669" i="8"/>
  <c r="X1670" i="8"/>
  <c r="X1671" i="8"/>
  <c r="X1672" i="8"/>
  <c r="X1673" i="8"/>
  <c r="X1674" i="8"/>
  <c r="X1675" i="8"/>
  <c r="X1676" i="8"/>
  <c r="X1677" i="8"/>
  <c r="X1678" i="8"/>
  <c r="X1679" i="8"/>
  <c r="X1680" i="8"/>
  <c r="X1681" i="8"/>
  <c r="X1682" i="8"/>
  <c r="X1683" i="8"/>
  <c r="X1684" i="8"/>
  <c r="X1685" i="8"/>
  <c r="X1686" i="8"/>
  <c r="X1687" i="8"/>
  <c r="X1688" i="8"/>
  <c r="X1689" i="8"/>
  <c r="X1690" i="8"/>
  <c r="X1691" i="8"/>
  <c r="X1692" i="8"/>
  <c r="X1693" i="8"/>
  <c r="X1694" i="8"/>
  <c r="X1695" i="8"/>
  <c r="X1696" i="8"/>
  <c r="X1697" i="8"/>
  <c r="X1698" i="8"/>
  <c r="X1699" i="8"/>
  <c r="X1700" i="8"/>
  <c r="X1701" i="8"/>
  <c r="X1702" i="8"/>
  <c r="X1703" i="8"/>
  <c r="X1704" i="8"/>
  <c r="X1705" i="8"/>
  <c r="X1706" i="8"/>
  <c r="X1707" i="8"/>
  <c r="X1708" i="8"/>
  <c r="X1709" i="8"/>
  <c r="X1710" i="8"/>
  <c r="X1711" i="8"/>
  <c r="X1712" i="8"/>
  <c r="X1713" i="8"/>
  <c r="X1714" i="8"/>
  <c r="X1715" i="8"/>
  <c r="X1716" i="8"/>
  <c r="X1717" i="8"/>
  <c r="X1718" i="8"/>
  <c r="X1719" i="8"/>
  <c r="X1720" i="8"/>
  <c r="X1721" i="8"/>
  <c r="X1722" i="8"/>
  <c r="X1723" i="8"/>
  <c r="X1724" i="8"/>
  <c r="X1725" i="8"/>
  <c r="X1726" i="8"/>
  <c r="X1727" i="8"/>
  <c r="X1728" i="8"/>
  <c r="X1729" i="8"/>
  <c r="X1730" i="8"/>
  <c r="X1731" i="8"/>
  <c r="X1732" i="8"/>
  <c r="X1733" i="8"/>
  <c r="X1734" i="8"/>
  <c r="X1735" i="8"/>
  <c r="X1736" i="8"/>
  <c r="X1737" i="8"/>
  <c r="X1738" i="8"/>
  <c r="X1739" i="8"/>
  <c r="X1740" i="8"/>
  <c r="X1741" i="8"/>
  <c r="X1742" i="8"/>
  <c r="X1743" i="8"/>
  <c r="X1744" i="8"/>
  <c r="X1745" i="8"/>
  <c r="X1746" i="8"/>
  <c r="X1747" i="8"/>
  <c r="X1748" i="8"/>
  <c r="X1749" i="8"/>
  <c r="X1750" i="8"/>
  <c r="X1751" i="8"/>
  <c r="X1830" i="8"/>
  <c r="X1772" i="8"/>
  <c r="X1761" i="8"/>
  <c r="X1752" i="8"/>
  <c r="X1753" i="8"/>
  <c r="X1754" i="8"/>
  <c r="X1755" i="8"/>
  <c r="X1756" i="8"/>
  <c r="X1757" i="8"/>
  <c r="X1758" i="8"/>
  <c r="X1759" i="8"/>
  <c r="X1760" i="8"/>
  <c r="X1762" i="8"/>
  <c r="X1763" i="8"/>
  <c r="X1764" i="8"/>
  <c r="X1765" i="8"/>
  <c r="X1766" i="8"/>
  <c r="X1767" i="8"/>
  <c r="X1768" i="8"/>
  <c r="X1769" i="8"/>
  <c r="X1770" i="8"/>
  <c r="X1771" i="8"/>
  <c r="X1773" i="8"/>
  <c r="X1774" i="8"/>
  <c r="X1775" i="8"/>
  <c r="X1776" i="8"/>
  <c r="X1777" i="8"/>
  <c r="X1778" i="8"/>
  <c r="X1779" i="8"/>
  <c r="X1780" i="8"/>
  <c r="X1781" i="8"/>
  <c r="X1782" i="8"/>
  <c r="X1783" i="8"/>
  <c r="X1784" i="8"/>
  <c r="X1785" i="8"/>
  <c r="X1786" i="8"/>
  <c r="X1787" i="8"/>
  <c r="X1788" i="8"/>
  <c r="X1789" i="8"/>
  <c r="X1790" i="8"/>
  <c r="X1791" i="8"/>
  <c r="X1792" i="8"/>
  <c r="X1793" i="8"/>
  <c r="X1794" i="8"/>
  <c r="X1795" i="8"/>
  <c r="X1796" i="8"/>
  <c r="X1797" i="8"/>
  <c r="X1798" i="8"/>
  <c r="X1799" i="8"/>
  <c r="X1800" i="8"/>
  <c r="X1801" i="8"/>
  <c r="X1802" i="8"/>
  <c r="X1803" i="8"/>
  <c r="X1804" i="8"/>
  <c r="X1805" i="8"/>
  <c r="X1806" i="8"/>
  <c r="X1807" i="8"/>
  <c r="X1808" i="8"/>
  <c r="X1809" i="8"/>
  <c r="X1810" i="8"/>
  <c r="X1811" i="8"/>
  <c r="X1812" i="8"/>
  <c r="X1813" i="8"/>
  <c r="X1814" i="8"/>
  <c r="X1815" i="8"/>
  <c r="X1816" i="8"/>
  <c r="X1817" i="8"/>
  <c r="X1818" i="8"/>
  <c r="X1819" i="8"/>
  <c r="X1820" i="8"/>
  <c r="X1821" i="8"/>
  <c r="X1822" i="8"/>
  <c r="X1823" i="8"/>
  <c r="X1824" i="8"/>
  <c r="X1825" i="8"/>
  <c r="X1826" i="8"/>
  <c r="X1827" i="8"/>
  <c r="X1828" i="8"/>
  <c r="X1829" i="8"/>
  <c r="X1831" i="8"/>
  <c r="X1832" i="8"/>
  <c r="X1833" i="8"/>
  <c r="X1834" i="8"/>
  <c r="X1835" i="8"/>
  <c r="X1836" i="8"/>
  <c r="X1837" i="8"/>
  <c r="X1838" i="8"/>
  <c r="X1839" i="8"/>
  <c r="X1840" i="8"/>
  <c r="X1841" i="8"/>
  <c r="X1842" i="8"/>
  <c r="X1843" i="8"/>
  <c r="X1844" i="8"/>
  <c r="X1845" i="8"/>
  <c r="X1846" i="8"/>
  <c r="X1847" i="8"/>
  <c r="X1848" i="8"/>
  <c r="X1849" i="8"/>
  <c r="X1850" i="8"/>
  <c r="X1851" i="8"/>
  <c r="X1852" i="8"/>
  <c r="X1853" i="8"/>
  <c r="X1854" i="8"/>
  <c r="X1855" i="8"/>
  <c r="X1856" i="8"/>
  <c r="X1857" i="8"/>
  <c r="X1858" i="8"/>
  <c r="X1859" i="8"/>
  <c r="X1860" i="8"/>
  <c r="X1861" i="8"/>
  <c r="X1862" i="8"/>
  <c r="X1863" i="8"/>
  <c r="X1864" i="8"/>
  <c r="X1865" i="8"/>
  <c r="X1866" i="8"/>
  <c r="X1867" i="8"/>
  <c r="X1868" i="8"/>
  <c r="X1869" i="8"/>
  <c r="X1870" i="8"/>
  <c r="X1871" i="8"/>
  <c r="X1872" i="8"/>
  <c r="X1873" i="8"/>
  <c r="X1874" i="8"/>
  <c r="X1875" i="8"/>
  <c r="X1876" i="8"/>
  <c r="X1877" i="8"/>
  <c r="X1878" i="8"/>
  <c r="X1879" i="8"/>
  <c r="X1880" i="8"/>
  <c r="X1881" i="8"/>
  <c r="X1882" i="8"/>
  <c r="X1883" i="8"/>
  <c r="X1884" i="8"/>
  <c r="X1885" i="8"/>
  <c r="X1886" i="8"/>
  <c r="X1887" i="8"/>
  <c r="X1888" i="8"/>
  <c r="X1889" i="8"/>
  <c r="X1890" i="8"/>
  <c r="X1891" i="8"/>
  <c r="X1892" i="8"/>
  <c r="X1893" i="8"/>
  <c r="X1894" i="8"/>
  <c r="X1895" i="8"/>
  <c r="X1896" i="8"/>
  <c r="X1897" i="8"/>
  <c r="X1898" i="8"/>
  <c r="X1899" i="8"/>
  <c r="X1900" i="8"/>
  <c r="X1901" i="8"/>
  <c r="X1902" i="8"/>
  <c r="X1903" i="8"/>
  <c r="X1904" i="8"/>
  <c r="X1905" i="8"/>
  <c r="X1906" i="8"/>
  <c r="X1907" i="8"/>
  <c r="X1908" i="8"/>
  <c r="X1909" i="8"/>
  <c r="X1910" i="8"/>
  <c r="X1911" i="8"/>
  <c r="X1912" i="8"/>
  <c r="X1913" i="8"/>
  <c r="X1914" i="8"/>
  <c r="X1915" i="8"/>
  <c r="X1916" i="8"/>
  <c r="X1917" i="8"/>
  <c r="X1918" i="8"/>
  <c r="X1919" i="8"/>
  <c r="X1920" i="8"/>
  <c r="X1921" i="8"/>
  <c r="X1922" i="8"/>
  <c r="X1923" i="8"/>
  <c r="X1924" i="8"/>
  <c r="X1925" i="8"/>
  <c r="X1926" i="8"/>
  <c r="X1927" i="8"/>
  <c r="X1928" i="8"/>
  <c r="X1929" i="8"/>
  <c r="X1930" i="8"/>
  <c r="X1931" i="8"/>
  <c r="X1932" i="8"/>
  <c r="X1933" i="8"/>
  <c r="X1934" i="8"/>
  <c r="X1935" i="8"/>
  <c r="X1936" i="8"/>
  <c r="X1937" i="8"/>
  <c r="X1938" i="8"/>
  <c r="X1939" i="8"/>
  <c r="X1940" i="8"/>
  <c r="X1941" i="8"/>
  <c r="X1942" i="8"/>
  <c r="X1943" i="8"/>
  <c r="X1944" i="8"/>
  <c r="X1945" i="8"/>
  <c r="X1946" i="8"/>
  <c r="X1947" i="8"/>
  <c r="X1948" i="8"/>
  <c r="X1949" i="8"/>
  <c r="X1950" i="8"/>
  <c r="X1951" i="8"/>
  <c r="X1952" i="8"/>
  <c r="X1953" i="8"/>
  <c r="X1954" i="8"/>
  <c r="X1955" i="8"/>
  <c r="X1956" i="8"/>
  <c r="X1957" i="8"/>
  <c r="X1958" i="8"/>
  <c r="X1959" i="8"/>
  <c r="X1960" i="8"/>
  <c r="X1961" i="8"/>
  <c r="X1962" i="8"/>
  <c r="X1963" i="8"/>
  <c r="X1964" i="8"/>
  <c r="X1965" i="8"/>
  <c r="X1966" i="8"/>
  <c r="X1967" i="8"/>
  <c r="X1968" i="8"/>
  <c r="X1969" i="8"/>
  <c r="X1970" i="8"/>
  <c r="X1971" i="8"/>
  <c r="X1972" i="8"/>
  <c r="X1973" i="8"/>
  <c r="X1974" i="8"/>
  <c r="X1999" i="8"/>
  <c r="X2003" i="8"/>
  <c r="X1975" i="8"/>
  <c r="X1976" i="8"/>
  <c r="X1977" i="8"/>
  <c r="X1978" i="8"/>
  <c r="X1979" i="8"/>
  <c r="X1980" i="8"/>
  <c r="X1981" i="8"/>
  <c r="X1982" i="8"/>
  <c r="X1983" i="8"/>
  <c r="X1984" i="8"/>
  <c r="X1985" i="8"/>
  <c r="X1986" i="8"/>
  <c r="X1987" i="8"/>
  <c r="X1988" i="8"/>
  <c r="X1989" i="8"/>
  <c r="X1990" i="8"/>
  <c r="X1991" i="8"/>
  <c r="X1992" i="8"/>
  <c r="X1993" i="8"/>
  <c r="X1994" i="8"/>
  <c r="X1995" i="8"/>
  <c r="X1996" i="8"/>
  <c r="X1997" i="8"/>
  <c r="X1998" i="8"/>
  <c r="X2000" i="8"/>
  <c r="X2001" i="8"/>
  <c r="X2002" i="8"/>
  <c r="X2004" i="8"/>
  <c r="X2005" i="8"/>
  <c r="X2006" i="8"/>
  <c r="X2007" i="8"/>
  <c r="X2008" i="8"/>
  <c r="X2009" i="8"/>
  <c r="X2010" i="8"/>
  <c r="X2011" i="8"/>
  <c r="X2012" i="8"/>
  <c r="X2013" i="8"/>
  <c r="X2014" i="8"/>
  <c r="X2015" i="8"/>
  <c r="X2016" i="8"/>
  <c r="X2017" i="8"/>
  <c r="X2018" i="8"/>
  <c r="X2019" i="8"/>
  <c r="X2020" i="8"/>
  <c r="X2021" i="8"/>
  <c r="X2022" i="8"/>
  <c r="X2023" i="8"/>
  <c r="X2024" i="8"/>
  <c r="X2025" i="8"/>
  <c r="X2026" i="8"/>
  <c r="X2027" i="8"/>
  <c r="X2028" i="8"/>
  <c r="X2029" i="8"/>
  <c r="X2030" i="8"/>
  <c r="X2031" i="8"/>
  <c r="X2032" i="8"/>
  <c r="X2073" i="8"/>
  <c r="X2085" i="8"/>
  <c r="X2033" i="8"/>
  <c r="X2034" i="8"/>
  <c r="X2035" i="8"/>
  <c r="X2036" i="8"/>
  <c r="X2037" i="8"/>
  <c r="X2038" i="8"/>
  <c r="X2039" i="8"/>
  <c r="X2040" i="8"/>
  <c r="X2041" i="8"/>
  <c r="X2042" i="8"/>
  <c r="X2043" i="8"/>
  <c r="X2044" i="8"/>
  <c r="X2045" i="8"/>
  <c r="X2046" i="8"/>
  <c r="X2047" i="8"/>
  <c r="X2048" i="8"/>
  <c r="X2049" i="8"/>
  <c r="X2050" i="8"/>
  <c r="X2051" i="8"/>
  <c r="X2052" i="8"/>
  <c r="X2053" i="8"/>
  <c r="X2054" i="8"/>
  <c r="X2055" i="8"/>
  <c r="X2056" i="8"/>
  <c r="X2057" i="8"/>
  <c r="X2058" i="8"/>
  <c r="X2059" i="8"/>
  <c r="X2060" i="8"/>
  <c r="X2061" i="8"/>
  <c r="X2062" i="8"/>
  <c r="X2063" i="8"/>
  <c r="X2064" i="8"/>
  <c r="X2065" i="8"/>
  <c r="X2066" i="8"/>
  <c r="X2067" i="8"/>
  <c r="X2068" i="8"/>
  <c r="X2069" i="8"/>
  <c r="X2070" i="8"/>
  <c r="X2071" i="8"/>
  <c r="X2072" i="8"/>
  <c r="X2074" i="8"/>
  <c r="X2075" i="8"/>
  <c r="X2076" i="8"/>
  <c r="X2077" i="8"/>
  <c r="X2078" i="8"/>
  <c r="X2079" i="8"/>
  <c r="X2080" i="8"/>
  <c r="X2081" i="8"/>
  <c r="X2082" i="8"/>
  <c r="X2083" i="8"/>
  <c r="X2084" i="8"/>
  <c r="X2086" i="8"/>
  <c r="X2087" i="8"/>
  <c r="X2088" i="8"/>
  <c r="X2089" i="8"/>
  <c r="X2090" i="8"/>
  <c r="X2091" i="8"/>
  <c r="X2092" i="8"/>
  <c r="X2093" i="8"/>
  <c r="X2094" i="8"/>
  <c r="X2095" i="8"/>
  <c r="X2096" i="8"/>
  <c r="X2097" i="8"/>
  <c r="X2098" i="8"/>
  <c r="X2099" i="8"/>
  <c r="X2100" i="8"/>
  <c r="X2101" i="8"/>
  <c r="X2102" i="8"/>
  <c r="X2103" i="8"/>
  <c r="X2104" i="8"/>
  <c r="X2105" i="8"/>
  <c r="X2106" i="8"/>
  <c r="X2107" i="8"/>
  <c r="X2108" i="8"/>
  <c r="X2109" i="8"/>
  <c r="X2110" i="8"/>
  <c r="X2111" i="8"/>
  <c r="X2112" i="8"/>
  <c r="X2113" i="8"/>
  <c r="X2114" i="8"/>
  <c r="X2115" i="8"/>
  <c r="X2116" i="8"/>
  <c r="X2117" i="8"/>
  <c r="X2118" i="8"/>
  <c r="X2119" i="8"/>
  <c r="X2120" i="8"/>
  <c r="X2121" i="8"/>
  <c r="X2122" i="8"/>
  <c r="X2123" i="8"/>
  <c r="X2124" i="8"/>
  <c r="X2125" i="8"/>
  <c r="X2126" i="8"/>
  <c r="X2127" i="8"/>
  <c r="X2144" i="8"/>
  <c r="X2154" i="8"/>
  <c r="X2128" i="8"/>
  <c r="X2129" i="8"/>
  <c r="X2130" i="8"/>
  <c r="X2131" i="8"/>
  <c r="X2132" i="8"/>
  <c r="X2133" i="8"/>
  <c r="X2134" i="8"/>
  <c r="X2135" i="8"/>
  <c r="X2136" i="8"/>
  <c r="X2137" i="8"/>
  <c r="X2138" i="8"/>
  <c r="X2139" i="8"/>
  <c r="X2140" i="8"/>
  <c r="X2141" i="8"/>
  <c r="X2142" i="8"/>
  <c r="X2143" i="8"/>
  <c r="X2145" i="8"/>
  <c r="X2146" i="8"/>
  <c r="X2147" i="8"/>
  <c r="X2148" i="8"/>
  <c r="X2149" i="8"/>
  <c r="X2150" i="8"/>
  <c r="X2151" i="8"/>
  <c r="X2152" i="8"/>
  <c r="X2153" i="8"/>
  <c r="X2155" i="8"/>
  <c r="X2156" i="8"/>
  <c r="X2157" i="8"/>
  <c r="X2158" i="8"/>
  <c r="X2159" i="8"/>
  <c r="X2160" i="8"/>
  <c r="X2161" i="8"/>
  <c r="X2162" i="8"/>
  <c r="X2163" i="8"/>
  <c r="X2164" i="8"/>
  <c r="X2165" i="8"/>
  <c r="X2166" i="8"/>
  <c r="X2167" i="8"/>
  <c r="X2168" i="8"/>
  <c r="X2169" i="8"/>
  <c r="X2170" i="8"/>
  <c r="X2171" i="8"/>
  <c r="X2172" i="8"/>
  <c r="X2173" i="8"/>
  <c r="X2174" i="8"/>
  <c r="X2175" i="8"/>
  <c r="X2176" i="8"/>
  <c r="X2177" i="8"/>
  <c r="X2178" i="8"/>
  <c r="X2179" i="8"/>
  <c r="X2180" i="8"/>
  <c r="X2181" i="8"/>
  <c r="X2182" i="8"/>
  <c r="X2183" i="8"/>
  <c r="X2184" i="8"/>
  <c r="X2185" i="8"/>
  <c r="X2186" i="8"/>
  <c r="X2187" i="8"/>
  <c r="X2188" i="8"/>
  <c r="X2189" i="8"/>
  <c r="X2190" i="8"/>
  <c r="X2191" i="8"/>
  <c r="X2192" i="8"/>
  <c r="X2193" i="8"/>
  <c r="X2194" i="8"/>
  <c r="X2195" i="8"/>
  <c r="X2196" i="8"/>
  <c r="X2197" i="8"/>
  <c r="X2198" i="8"/>
  <c r="X2199" i="8"/>
  <c r="X2200" i="8"/>
  <c r="X2201" i="8"/>
  <c r="X2202" i="8"/>
  <c r="X2203" i="8"/>
  <c r="X2204" i="8"/>
  <c r="X2205" i="8"/>
  <c r="X2206" i="8"/>
  <c r="X2207" i="8"/>
  <c r="X2208" i="8"/>
  <c r="X2209" i="8"/>
  <c r="X2210" i="8"/>
  <c r="X2211" i="8"/>
  <c r="X2212" i="8"/>
  <c r="X2213" i="8"/>
  <c r="X2214" i="8"/>
  <c r="X2215" i="8"/>
  <c r="X2216" i="8"/>
  <c r="X2217" i="8"/>
  <c r="X2218" i="8"/>
  <c r="X2219" i="8"/>
  <c r="X2220" i="8"/>
  <c r="X2221" i="8"/>
  <c r="X2222" i="8"/>
  <c r="X2223" i="8"/>
  <c r="X2224" i="8"/>
  <c r="X2225" i="8"/>
  <c r="X2226" i="8"/>
  <c r="X2227" i="8"/>
  <c r="X2228" i="8"/>
  <c r="X2229" i="8"/>
  <c r="X2230" i="8"/>
  <c r="X2231" i="8"/>
  <c r="X2232" i="8"/>
  <c r="X2233" i="8"/>
  <c r="X2234" i="8"/>
  <c r="X2235" i="8"/>
  <c r="X2236" i="8"/>
  <c r="X2237" i="8"/>
  <c r="X2238" i="8"/>
  <c r="X2239" i="8"/>
  <c r="X2240" i="8"/>
  <c r="X2241" i="8"/>
  <c r="X2242" i="8"/>
  <c r="X2243" i="8"/>
  <c r="X2244" i="8"/>
  <c r="X2245" i="8"/>
  <c r="X2246" i="8"/>
  <c r="X2247" i="8"/>
  <c r="X2248" i="8"/>
  <c r="X2249" i="8"/>
  <c r="X2250" i="8"/>
  <c r="X2251" i="8"/>
  <c r="X2252" i="8"/>
  <c r="X2253" i="8"/>
  <c r="X2254" i="8"/>
  <c r="X2255" i="8"/>
  <c r="X2256" i="8"/>
  <c r="X2262" i="8"/>
  <c r="X2257" i="8"/>
  <c r="X2258" i="8"/>
  <c r="X2259" i="8"/>
  <c r="X2260" i="8"/>
  <c r="X2261" i="8"/>
  <c r="X2263" i="8"/>
  <c r="X2264" i="8"/>
  <c r="X2265" i="8"/>
  <c r="X2266" i="8"/>
  <c r="X2267" i="8"/>
  <c r="X2268" i="8"/>
  <c r="X2269" i="8"/>
  <c r="X2270" i="8"/>
  <c r="X2271" i="8"/>
  <c r="X2272" i="8"/>
  <c r="X2273" i="8"/>
  <c r="X2274" i="8"/>
  <c r="X2275" i="8"/>
  <c r="X2276" i="8"/>
  <c r="X2277" i="8"/>
  <c r="X2278" i="8"/>
  <c r="X2279" i="8"/>
  <c r="X2280" i="8"/>
  <c r="X2281" i="8"/>
  <c r="X2282" i="8"/>
  <c r="X2283" i="8"/>
  <c r="X2284" i="8"/>
  <c r="X2285" i="8"/>
  <c r="X2286" i="8"/>
  <c r="X2287" i="8"/>
  <c r="X2288" i="8"/>
  <c r="X2289" i="8"/>
  <c r="X2290" i="8"/>
  <c r="X2291" i="8"/>
  <c r="X2292" i="8"/>
  <c r="X2293" i="8"/>
  <c r="X2294" i="8"/>
  <c r="X2295" i="8"/>
  <c r="X2296" i="8"/>
  <c r="X2297" i="8"/>
  <c r="X2298" i="8"/>
  <c r="X2299" i="8"/>
  <c r="X2300" i="8"/>
  <c r="X2301" i="8"/>
  <c r="X2302" i="8"/>
  <c r="X2303" i="8"/>
  <c r="X2304" i="8"/>
  <c r="X2305" i="8"/>
  <c r="X2306" i="8"/>
  <c r="X2307" i="8"/>
  <c r="X2308" i="8"/>
  <c r="X2309" i="8"/>
  <c r="X2310" i="8"/>
  <c r="X2311" i="8"/>
  <c r="X2312" i="8"/>
  <c r="X2313" i="8"/>
  <c r="X2314" i="8"/>
  <c r="X2315" i="8"/>
  <c r="X2316" i="8"/>
  <c r="X2317" i="8"/>
  <c r="X2318" i="8"/>
  <c r="X2319" i="8"/>
  <c r="X2320" i="8"/>
  <c r="X2321" i="8"/>
  <c r="X2322" i="8"/>
  <c r="X2323" i="8"/>
  <c r="X2324" i="8"/>
  <c r="X2325" i="8"/>
  <c r="X2326" i="8"/>
  <c r="X2327" i="8"/>
  <c r="X2328" i="8"/>
  <c r="X2329" i="8"/>
  <c r="X2330" i="8"/>
  <c r="X2331" i="8"/>
  <c r="X2332" i="8"/>
  <c r="X2333" i="8"/>
  <c r="X2334" i="8"/>
  <c r="X2335" i="8"/>
  <c r="X2336" i="8"/>
  <c r="X2337" i="8"/>
  <c r="X2338" i="8"/>
  <c r="X2339" i="8"/>
  <c r="X2340" i="8"/>
  <c r="X2341" i="8"/>
  <c r="X2342" i="8"/>
  <c r="X2343" i="8"/>
  <c r="X2344" i="8"/>
  <c r="X2345" i="8"/>
  <c r="X2346" i="8"/>
  <c r="X2347" i="8"/>
  <c r="X2348" i="8"/>
  <c r="X2349" i="8"/>
  <c r="X2350" i="8"/>
  <c r="X2351" i="8"/>
  <c r="X2352" i="8"/>
  <c r="X2353" i="8"/>
  <c r="X2354" i="8"/>
  <c r="X2355" i="8"/>
  <c r="X2356" i="8"/>
  <c r="X2357" i="8"/>
  <c r="X2358" i="8"/>
  <c r="X2359" i="8"/>
  <c r="X2360" i="8"/>
  <c r="X2361" i="8"/>
  <c r="X2362" i="8"/>
  <c r="X2363" i="8"/>
  <c r="X2364" i="8"/>
  <c r="X2365" i="8"/>
  <c r="X2366" i="8"/>
  <c r="X2367" i="8"/>
  <c r="X2368" i="8"/>
  <c r="X2369" i="8"/>
  <c r="X2370" i="8"/>
  <c r="X2371" i="8"/>
  <c r="X2372" i="8"/>
  <c r="X2373" i="8"/>
  <c r="X2374" i="8"/>
  <c r="X2375" i="8"/>
  <c r="X2376" i="8"/>
  <c r="X2377" i="8"/>
  <c r="X2383" i="8"/>
  <c r="X2394" i="8"/>
  <c r="X2444" i="8"/>
  <c r="X2378" i="8"/>
  <c r="X2379" i="8"/>
  <c r="X2380" i="8"/>
  <c r="X2381" i="8"/>
  <c r="X2382" i="8"/>
  <c r="X2384" i="8"/>
  <c r="X2385" i="8"/>
  <c r="X2386" i="8"/>
  <c r="X2387" i="8"/>
  <c r="X2388" i="8"/>
  <c r="X2389" i="8"/>
  <c r="X2390" i="8"/>
  <c r="X2391" i="8"/>
  <c r="X2392" i="8"/>
  <c r="X2393" i="8"/>
  <c r="X2395" i="8"/>
  <c r="X2396" i="8"/>
  <c r="X2397" i="8"/>
  <c r="X2398" i="8"/>
  <c r="X2399" i="8"/>
  <c r="X2400" i="8"/>
  <c r="X2401" i="8"/>
  <c r="X2402" i="8"/>
  <c r="X2403" i="8"/>
  <c r="X2404" i="8"/>
  <c r="X2405" i="8"/>
  <c r="X2406" i="8"/>
  <c r="X2407" i="8"/>
  <c r="X2408" i="8"/>
  <c r="X2409" i="8"/>
  <c r="X2410" i="8"/>
  <c r="X2411" i="8"/>
  <c r="X2412" i="8"/>
  <c r="X2413" i="8"/>
  <c r="X2414" i="8"/>
  <c r="X2415" i="8"/>
  <c r="X2416" i="8"/>
  <c r="X2417" i="8"/>
  <c r="X2418" i="8"/>
  <c r="X2419" i="8"/>
  <c r="X2420" i="8"/>
  <c r="X2421" i="8"/>
  <c r="X2422" i="8"/>
  <c r="X2423" i="8"/>
  <c r="X2424" i="8"/>
  <c r="X2425" i="8"/>
  <c r="X2426" i="8"/>
  <c r="X2427" i="8"/>
  <c r="X2428" i="8"/>
  <c r="X2429" i="8"/>
  <c r="X2430" i="8"/>
  <c r="X2431" i="8"/>
  <c r="X2432" i="8"/>
  <c r="X2433" i="8"/>
  <c r="X2434" i="8"/>
  <c r="X2435" i="8"/>
  <c r="X2436" i="8"/>
  <c r="X2437" i="8"/>
  <c r="X2438" i="8"/>
  <c r="X2439" i="8"/>
  <c r="X2440" i="8"/>
  <c r="X2441" i="8"/>
  <c r="X2442" i="8"/>
  <c r="X2443" i="8"/>
  <c r="X2445" i="8"/>
  <c r="X2446" i="8"/>
  <c r="X2447" i="8"/>
  <c r="X2448" i="8"/>
  <c r="X2449" i="8"/>
  <c r="X2450" i="8"/>
  <c r="X2451" i="8"/>
  <c r="X2452" i="8"/>
  <c r="X2453" i="8"/>
  <c r="X2454" i="8"/>
  <c r="X2455" i="8"/>
  <c r="X2456" i="8"/>
  <c r="X2457" i="8"/>
  <c r="X2458" i="8"/>
  <c r="X2459" i="8"/>
  <c r="X2460" i="8"/>
  <c r="X2461" i="8"/>
  <c r="X2462" i="8"/>
  <c r="X2463" i="8"/>
  <c r="X2464" i="8"/>
  <c r="X2465" i="8"/>
  <c r="X2466" i="8"/>
  <c r="X2467" i="8"/>
  <c r="X2468" i="8"/>
  <c r="X2469" i="8"/>
  <c r="X2470" i="8"/>
  <c r="X2471" i="8"/>
  <c r="X2472" i="8"/>
  <c r="X2473" i="8"/>
  <c r="X2474" i="8"/>
  <c r="X2475" i="8"/>
  <c r="X2476" i="8"/>
  <c r="X2477" i="8"/>
  <c r="X2478" i="8"/>
  <c r="X2479" i="8"/>
  <c r="X2480" i="8"/>
  <c r="X2481" i="8"/>
  <c r="X2482" i="8"/>
  <c r="X2483" i="8"/>
  <c r="X2484" i="8"/>
  <c r="X2485" i="8"/>
  <c r="X2486" i="8"/>
  <c r="X2487" i="8"/>
  <c r="X2488" i="8"/>
  <c r="X2489" i="8"/>
  <c r="X2490" i="8"/>
  <c r="X2491" i="8"/>
  <c r="X2492" i="8"/>
  <c r="X2493" i="8"/>
  <c r="X2494" i="8"/>
  <c r="X2495" i="8"/>
  <c r="X2496" i="8"/>
  <c r="X2497" i="8"/>
  <c r="X2498" i="8"/>
  <c r="X2499" i="8"/>
  <c r="X2500" i="8"/>
  <c r="X2501" i="8"/>
  <c r="X2502" i="8"/>
  <c r="X2503" i="8"/>
  <c r="X2504" i="8"/>
  <c r="X2505" i="8"/>
  <c r="X2506" i="8"/>
  <c r="X2507" i="8"/>
  <c r="X2508" i="8"/>
  <c r="X2509" i="8"/>
  <c r="X2510" i="8"/>
  <c r="X2551" i="8"/>
  <c r="X2523" i="8"/>
  <c r="X2511" i="8"/>
  <c r="X2512" i="8"/>
  <c r="X2513" i="8"/>
  <c r="X2514" i="8"/>
  <c r="X2515" i="8"/>
  <c r="X2516" i="8"/>
  <c r="X2517" i="8"/>
  <c r="X2518" i="8"/>
  <c r="X2519" i="8"/>
  <c r="X2520" i="8"/>
  <c r="X2521" i="8"/>
  <c r="X2522" i="8"/>
  <c r="X2524" i="8"/>
  <c r="X2525" i="8"/>
  <c r="X2526" i="8"/>
  <c r="X2527" i="8"/>
  <c r="X2528" i="8"/>
  <c r="X2529" i="8"/>
  <c r="X2530" i="8"/>
  <c r="X2531" i="8"/>
  <c r="X2532" i="8"/>
  <c r="X2533" i="8"/>
  <c r="X2534" i="8"/>
  <c r="X2535" i="8"/>
  <c r="X2536" i="8"/>
  <c r="X2537" i="8"/>
  <c r="X2538" i="8"/>
  <c r="X2539" i="8"/>
  <c r="X2540" i="8"/>
  <c r="X2541" i="8"/>
  <c r="X2542" i="8"/>
  <c r="X2543" i="8"/>
  <c r="X2544" i="8"/>
  <c r="X2545" i="8"/>
  <c r="X2546" i="8"/>
  <c r="X2547" i="8"/>
  <c r="X2548" i="8"/>
  <c r="X2549" i="8"/>
  <c r="X2550" i="8"/>
  <c r="X2552" i="8"/>
  <c r="X2553" i="8"/>
  <c r="X2554" i="8"/>
  <c r="X2555" i="8"/>
  <c r="X2556" i="8"/>
  <c r="X2557" i="8"/>
  <c r="X2558" i="8"/>
  <c r="X2559" i="8"/>
  <c r="X2560" i="8"/>
  <c r="X2561" i="8"/>
  <c r="X2562" i="8"/>
  <c r="X2563" i="8"/>
  <c r="X2564" i="8"/>
  <c r="X2565" i="8"/>
  <c r="X2566" i="8"/>
  <c r="X2567" i="8"/>
  <c r="X2568" i="8"/>
  <c r="X2569" i="8"/>
  <c r="X2570" i="8"/>
  <c r="X2571" i="8"/>
  <c r="X2572" i="8"/>
  <c r="X2573" i="8"/>
  <c r="X2574" i="8"/>
  <c r="X2575" i="8"/>
  <c r="X2576" i="8"/>
  <c r="X2577" i="8"/>
  <c r="X2578" i="8"/>
  <c r="X2579" i="8"/>
  <c r="X2580" i="8"/>
  <c r="X2581" i="8"/>
  <c r="X2582" i="8"/>
  <c r="X2583" i="8"/>
  <c r="X2584" i="8"/>
  <c r="X2585" i="8"/>
  <c r="X2586" i="8"/>
  <c r="X2587" i="8"/>
  <c r="X2588" i="8"/>
  <c r="X2589" i="8"/>
  <c r="X2590" i="8"/>
  <c r="X2591" i="8"/>
  <c r="X2592" i="8"/>
  <c r="X2593" i="8"/>
  <c r="X2594" i="8"/>
  <c r="X2595" i="8"/>
  <c r="X2596" i="8"/>
  <c r="X2597" i="8"/>
  <c r="X2598" i="8"/>
  <c r="X2599" i="8"/>
  <c r="X2600" i="8"/>
  <c r="X2601" i="8"/>
  <c r="X2602" i="8"/>
  <c r="X2603" i="8"/>
  <c r="X2604" i="8"/>
  <c r="X2605" i="8"/>
  <c r="X2606" i="8"/>
  <c r="X2607" i="8"/>
  <c r="X2608" i="8"/>
  <c r="X2609" i="8"/>
  <c r="X2610" i="8"/>
  <c r="X2611" i="8"/>
  <c r="X2612" i="8"/>
  <c r="X2613" i="8"/>
  <c r="X2614" i="8"/>
  <c r="X2615" i="8"/>
  <c r="X2616" i="8"/>
  <c r="X2617" i="8"/>
  <c r="X2618" i="8"/>
  <c r="X2619" i="8"/>
  <c r="X2620" i="8"/>
  <c r="X2621" i="8"/>
  <c r="X2622" i="8"/>
  <c r="X2623" i="8"/>
  <c r="X2624" i="8"/>
  <c r="X2625" i="8"/>
  <c r="X2626" i="8"/>
  <c r="X2627" i="8"/>
  <c r="X2628" i="8"/>
  <c r="X2629" i="8"/>
  <c r="X2630" i="8"/>
  <c r="X2631" i="8"/>
  <c r="X2632" i="8"/>
  <c r="X2633" i="8"/>
  <c r="X2634" i="8"/>
  <c r="X2635" i="8"/>
  <c r="X2636" i="8"/>
  <c r="X2637" i="8"/>
  <c r="X2638" i="8"/>
  <c r="X2639" i="8"/>
  <c r="X2640" i="8"/>
  <c r="X2641" i="8"/>
  <c r="X2642" i="8"/>
  <c r="X2643" i="8"/>
  <c r="X2644" i="8"/>
  <c r="X2645" i="8"/>
  <c r="X2646" i="8"/>
  <c r="X2647" i="8"/>
  <c r="X2648" i="8"/>
  <c r="X2649" i="8"/>
  <c r="X2650" i="8"/>
  <c r="X2651" i="8"/>
  <c r="X2652" i="8"/>
  <c r="X2653" i="8"/>
  <c r="X2654" i="8"/>
  <c r="X2655" i="8"/>
  <c r="X2656" i="8"/>
  <c r="X2657" i="8"/>
  <c r="X2658" i="8"/>
  <c r="X2659" i="8"/>
  <c r="X2660" i="8"/>
  <c r="X2661" i="8"/>
  <c r="X2662" i="8"/>
  <c r="X2663" i="8"/>
  <c r="X2664" i="8"/>
  <c r="X2665" i="8"/>
  <c r="X2666" i="8"/>
  <c r="X2667" i="8"/>
  <c r="X2668" i="8"/>
  <c r="X2669" i="8"/>
  <c r="X2670" i="8"/>
  <c r="X2671" i="8"/>
  <c r="X2672" i="8"/>
  <c r="X2673" i="8"/>
  <c r="X2674" i="8"/>
  <c r="X2675" i="8"/>
  <c r="X2676" i="8"/>
  <c r="X2677" i="8"/>
  <c r="X2678" i="8"/>
  <c r="X2679" i="8"/>
  <c r="X2680" i="8"/>
  <c r="X2681" i="8"/>
  <c r="X2682" i="8"/>
  <c r="X2683" i="8"/>
  <c r="X2684" i="8"/>
  <c r="X2685" i="8"/>
  <c r="X2686" i="8"/>
  <c r="X2687" i="8"/>
  <c r="X2688" i="8"/>
  <c r="X2689" i="8"/>
  <c r="X2690" i="8"/>
  <c r="X2691" i="8"/>
  <c r="X2692" i="8"/>
  <c r="X2693" i="8"/>
  <c r="X2694" i="8"/>
  <c r="X2695" i="8"/>
  <c r="X2696" i="8"/>
  <c r="X2697" i="8"/>
  <c r="X2698" i="8"/>
  <c r="X2699" i="8"/>
  <c r="X2700" i="8"/>
  <c r="X2701" i="8"/>
  <c r="X2702" i="8"/>
  <c r="X2703" i="8"/>
  <c r="X2704" i="8"/>
  <c r="X2705" i="8"/>
  <c r="X2706" i="8"/>
  <c r="X2716" i="8"/>
  <c r="X2707" i="8"/>
  <c r="X2708" i="8"/>
  <c r="X2709" i="8"/>
  <c r="X2710" i="8"/>
  <c r="X2711" i="8"/>
  <c r="X2712" i="8"/>
  <c r="X2713" i="8"/>
  <c r="X2714" i="8"/>
  <c r="X2715" i="8"/>
  <c r="X2717" i="8"/>
  <c r="X2718" i="8"/>
  <c r="X2719" i="8"/>
  <c r="X2720" i="8"/>
  <c r="X2721" i="8"/>
  <c r="X2722" i="8"/>
  <c r="X2723" i="8"/>
  <c r="X2724" i="8"/>
  <c r="X2725" i="8"/>
  <c r="X2726" i="8"/>
  <c r="X2727" i="8"/>
  <c r="X2728" i="8"/>
  <c r="X2729" i="8"/>
  <c r="X2730" i="8"/>
  <c r="X2731" i="8"/>
  <c r="X2732" i="8"/>
  <c r="X2733" i="8"/>
  <c r="X2734" i="8"/>
  <c r="X2735" i="8"/>
  <c r="X2736" i="8"/>
  <c r="X2737" i="8"/>
  <c r="X2738" i="8"/>
  <c r="X2739" i="8"/>
  <c r="X2740" i="8"/>
  <c r="X2741" i="8"/>
  <c r="X2742" i="8"/>
  <c r="X2743" i="8"/>
  <c r="X2744" i="8"/>
  <c r="X2745" i="8"/>
  <c r="X2746" i="8"/>
  <c r="X2747" i="8"/>
  <c r="X2748" i="8"/>
  <c r="X2749" i="8"/>
  <c r="X2750" i="8"/>
  <c r="X2751" i="8"/>
  <c r="X2752" i="8"/>
  <c r="X2753" i="8"/>
  <c r="X2754" i="8"/>
  <c r="X2755" i="8"/>
  <c r="X2756" i="8"/>
  <c r="X2757" i="8"/>
  <c r="X2758" i="8"/>
  <c r="X2759" i="8"/>
  <c r="X2760" i="8"/>
  <c r="X2761" i="8"/>
  <c r="X2762" i="8"/>
  <c r="X2763" i="8"/>
  <c r="X2764" i="8"/>
  <c r="X2765" i="8"/>
  <c r="X2766" i="8"/>
  <c r="X2767" i="8"/>
  <c r="X2768" i="8"/>
  <c r="X2769" i="8"/>
  <c r="X2770" i="8"/>
  <c r="X2771" i="8"/>
  <c r="X2772" i="8"/>
  <c r="X2773" i="8"/>
  <c r="X2774" i="8"/>
  <c r="X2775" i="8"/>
  <c r="X2776" i="8"/>
  <c r="X2777" i="8"/>
  <c r="X2778" i="8"/>
  <c r="X2779" i="8"/>
  <c r="X2780" i="8"/>
  <c r="X2781" i="8"/>
  <c r="X2782" i="8"/>
  <c r="X2783" i="8"/>
  <c r="X2784" i="8"/>
  <c r="X2785" i="8"/>
  <c r="X2786" i="8"/>
  <c r="X2787" i="8"/>
  <c r="X2788" i="8"/>
  <c r="X2789" i="8"/>
  <c r="X2790" i="8"/>
  <c r="X2791" i="8"/>
  <c r="X2792" i="8"/>
  <c r="X2793" i="8"/>
  <c r="X2794" i="8"/>
  <c r="X2795" i="8"/>
  <c r="X2796" i="8"/>
  <c r="X2797" i="8"/>
  <c r="X2798" i="8"/>
  <c r="X2799" i="8"/>
  <c r="X2800" i="8"/>
  <c r="X2801" i="8"/>
  <c r="X2802" i="8"/>
  <c r="X2803" i="8"/>
  <c r="X2804" i="8"/>
  <c r="X2805" i="8"/>
  <c r="X2806" i="8"/>
  <c r="X2807" i="8"/>
  <c r="X2808" i="8"/>
  <c r="X2809" i="8"/>
  <c r="X2810" i="8"/>
  <c r="X2811" i="8"/>
  <c r="X2812" i="8"/>
  <c r="X2813" i="8"/>
  <c r="X2814" i="8"/>
  <c r="X2815" i="8"/>
  <c r="X2816" i="8"/>
  <c r="X2817" i="8"/>
  <c r="X2818" i="8"/>
  <c r="X2819" i="8"/>
  <c r="X2820" i="8"/>
  <c r="X2821" i="8"/>
  <c r="X2822" i="8"/>
  <c r="X2823" i="8"/>
  <c r="X2824" i="8"/>
  <c r="X2825" i="8"/>
  <c r="X2826" i="8"/>
  <c r="X2827" i="8"/>
  <c r="X2828" i="8"/>
  <c r="X2829" i="8"/>
  <c r="X2830" i="8"/>
  <c r="X2831" i="8"/>
  <c r="X2832" i="8"/>
  <c r="X2833" i="8"/>
  <c r="X2834" i="8"/>
  <c r="X2835" i="8"/>
  <c r="X2836" i="8"/>
  <c r="X2837" i="8"/>
  <c r="X2838" i="8"/>
  <c r="X2839" i="8"/>
  <c r="X2840" i="8"/>
  <c r="X2841" i="8"/>
  <c r="X2842" i="8"/>
  <c r="X2843" i="8"/>
  <c r="X2844" i="8"/>
  <c r="X2845" i="8"/>
  <c r="X2846" i="8"/>
  <c r="X2847" i="8"/>
  <c r="X2848" i="8"/>
  <c r="X2849" i="8"/>
  <c r="X2850" i="8"/>
  <c r="X2851" i="8"/>
  <c r="X2852" i="8"/>
  <c r="X2853" i="8"/>
  <c r="X2854" i="8"/>
  <c r="X2855" i="8"/>
  <c r="X2856" i="8"/>
  <c r="X2857" i="8"/>
  <c r="X2926" i="8"/>
  <c r="X2858" i="8"/>
  <c r="X2859" i="8"/>
  <c r="X2860" i="8"/>
  <c r="X2861" i="8"/>
  <c r="X2862" i="8"/>
  <c r="X2863" i="8"/>
  <c r="X2864" i="8"/>
  <c r="X2865" i="8"/>
  <c r="X2866" i="8"/>
  <c r="X2867" i="8"/>
  <c r="X2868" i="8"/>
  <c r="X2869" i="8"/>
  <c r="X2870" i="8"/>
  <c r="X2871" i="8"/>
  <c r="X2872" i="8"/>
  <c r="X2873" i="8"/>
  <c r="X2874" i="8"/>
  <c r="X2875" i="8"/>
  <c r="X2876" i="8"/>
  <c r="X2877" i="8"/>
  <c r="X2878" i="8"/>
  <c r="X2879" i="8"/>
  <c r="X2880" i="8"/>
  <c r="X2881" i="8"/>
  <c r="X2882" i="8"/>
  <c r="X2883" i="8"/>
  <c r="X2884" i="8"/>
  <c r="X2885" i="8"/>
  <c r="X2886" i="8"/>
  <c r="X2887" i="8"/>
  <c r="X2888" i="8"/>
  <c r="X2889" i="8"/>
  <c r="X2890" i="8"/>
  <c r="X2891" i="8"/>
  <c r="X2892" i="8"/>
  <c r="X2893" i="8"/>
  <c r="X2894" i="8"/>
  <c r="X2895" i="8"/>
  <c r="X2896" i="8"/>
  <c r="X2897" i="8"/>
  <c r="X2898" i="8"/>
  <c r="X2899" i="8"/>
  <c r="X2900" i="8"/>
  <c r="X2901" i="8"/>
  <c r="X2902" i="8"/>
  <c r="X2903" i="8"/>
  <c r="X2904" i="8"/>
  <c r="X2905" i="8"/>
  <c r="X2906" i="8"/>
  <c r="X2907" i="8"/>
  <c r="X2908" i="8"/>
  <c r="X2909" i="8"/>
  <c r="X2910" i="8"/>
  <c r="X2911" i="8"/>
  <c r="X2912" i="8"/>
  <c r="X2913" i="8"/>
  <c r="X2914" i="8"/>
  <c r="X2915" i="8"/>
  <c r="X2916" i="8"/>
  <c r="X2917" i="8"/>
  <c r="X2918" i="8"/>
  <c r="X2919" i="8"/>
  <c r="X2920" i="8"/>
  <c r="X2921" i="8"/>
  <c r="X2922" i="8"/>
  <c r="X2923" i="8"/>
  <c r="X2924" i="8"/>
  <c r="X2925" i="8"/>
  <c r="X2927" i="8"/>
  <c r="X2928" i="8"/>
  <c r="X2929" i="8"/>
  <c r="X2930" i="8"/>
  <c r="X2931" i="8"/>
  <c r="X2932" i="8"/>
  <c r="X2933" i="8"/>
  <c r="X2934" i="8"/>
  <c r="X2935" i="8"/>
  <c r="X2936" i="8"/>
  <c r="X2937" i="8"/>
  <c r="X2938" i="8"/>
  <c r="X2939" i="8"/>
  <c r="X2940" i="8"/>
  <c r="X2941" i="8"/>
  <c r="X2942" i="8"/>
  <c r="X2943" i="8"/>
  <c r="X2944" i="8"/>
  <c r="X2945" i="8"/>
  <c r="X2946" i="8"/>
  <c r="X2947" i="8"/>
  <c r="X2948" i="8"/>
  <c r="X2949" i="8"/>
  <c r="X2950" i="8"/>
  <c r="X2951" i="8"/>
  <c r="X2952" i="8"/>
  <c r="X2953" i="8"/>
  <c r="X2954" i="8"/>
  <c r="X2955" i="8"/>
  <c r="X2956" i="8"/>
  <c r="X2957" i="8"/>
  <c r="X2958" i="8"/>
  <c r="X2959" i="8"/>
  <c r="X2960" i="8"/>
  <c r="X2961" i="8"/>
  <c r="X2962" i="8"/>
  <c r="X3000" i="8"/>
  <c r="X2963" i="8"/>
  <c r="X2964" i="8"/>
  <c r="X2965" i="8"/>
  <c r="X2966" i="8"/>
  <c r="X2967" i="8"/>
  <c r="X2968" i="8"/>
  <c r="X2969" i="8"/>
  <c r="X2970" i="8"/>
  <c r="X2971" i="8"/>
  <c r="X2972" i="8"/>
  <c r="X2973" i="8"/>
  <c r="X2974" i="8"/>
  <c r="X2975" i="8"/>
  <c r="X2976" i="8"/>
  <c r="X2977" i="8"/>
  <c r="X2978" i="8"/>
  <c r="X2979" i="8"/>
  <c r="X2980" i="8"/>
  <c r="X2981" i="8"/>
  <c r="X2982" i="8"/>
  <c r="X2983" i="8"/>
  <c r="X2984" i="8"/>
  <c r="X2985" i="8"/>
  <c r="X2986" i="8"/>
  <c r="X2987" i="8"/>
  <c r="X2988" i="8"/>
  <c r="X2989" i="8"/>
  <c r="X2990" i="8"/>
  <c r="X2991" i="8"/>
  <c r="X2992" i="8"/>
  <c r="X2993" i="8"/>
  <c r="X2994" i="8"/>
  <c r="X2995" i="8"/>
  <c r="X2996" i="8"/>
  <c r="X2997" i="8"/>
  <c r="X2998" i="8"/>
  <c r="X2999" i="8"/>
  <c r="X3001" i="8"/>
  <c r="X3002" i="8"/>
  <c r="X3003" i="8"/>
  <c r="X3004" i="8"/>
  <c r="X3005" i="8"/>
  <c r="X3006" i="8"/>
  <c r="X3007" i="8"/>
  <c r="X3008" i="8"/>
  <c r="X3009" i="8"/>
  <c r="X3010" i="8"/>
  <c r="X3011" i="8"/>
  <c r="X3012" i="8"/>
  <c r="X3013" i="8"/>
  <c r="X3014" i="8"/>
  <c r="X3015" i="8"/>
  <c r="X3016" i="8"/>
  <c r="X3017" i="8"/>
  <c r="X3018" i="8"/>
  <c r="X3090" i="8"/>
  <c r="X3126" i="8"/>
  <c r="X3019" i="8"/>
  <c r="X3020" i="8"/>
  <c r="X3021" i="8"/>
  <c r="X3022" i="8"/>
  <c r="X3023" i="8"/>
  <c r="X3024" i="8"/>
  <c r="X3025" i="8"/>
  <c r="X3026" i="8"/>
  <c r="X3027" i="8"/>
  <c r="X3028" i="8"/>
  <c r="X3029" i="8"/>
  <c r="X3030" i="8"/>
  <c r="X3031" i="8"/>
  <c r="X3032" i="8"/>
  <c r="X3033" i="8"/>
  <c r="X3034" i="8"/>
  <c r="X3035" i="8"/>
  <c r="X3036" i="8"/>
  <c r="X3037" i="8"/>
  <c r="X3038" i="8"/>
  <c r="X3039" i="8"/>
  <c r="X3040" i="8"/>
  <c r="X3041" i="8"/>
  <c r="X3042" i="8"/>
  <c r="X3043" i="8"/>
  <c r="X3044" i="8"/>
  <c r="X3045" i="8"/>
  <c r="X3046" i="8"/>
  <c r="X3047" i="8"/>
  <c r="X3048" i="8"/>
  <c r="X3049" i="8"/>
  <c r="X3050" i="8"/>
  <c r="X3051" i="8"/>
  <c r="X3052" i="8"/>
  <c r="X3053" i="8"/>
  <c r="X3054" i="8"/>
  <c r="X3055" i="8"/>
  <c r="X3056" i="8"/>
  <c r="X3057" i="8"/>
  <c r="X3058" i="8"/>
  <c r="X3059" i="8"/>
  <c r="X3060" i="8"/>
  <c r="X3061" i="8"/>
  <c r="X3062" i="8"/>
  <c r="X3063" i="8"/>
  <c r="X3064" i="8"/>
  <c r="X3065" i="8"/>
  <c r="X3066" i="8"/>
  <c r="X3067" i="8"/>
  <c r="X3068" i="8"/>
  <c r="X3069" i="8"/>
  <c r="X3070" i="8"/>
  <c r="X3071" i="8"/>
  <c r="X3072" i="8"/>
  <c r="X3073" i="8"/>
  <c r="X3074" i="8"/>
  <c r="X3075" i="8"/>
  <c r="X3076" i="8"/>
  <c r="X3077" i="8"/>
  <c r="X3078" i="8"/>
  <c r="X3079" i="8"/>
  <c r="X3080" i="8"/>
  <c r="X3081" i="8"/>
  <c r="X3082" i="8"/>
  <c r="X3083" i="8"/>
  <c r="X3084" i="8"/>
  <c r="X3085" i="8"/>
  <c r="X3086" i="8"/>
  <c r="X3087" i="8"/>
  <c r="X3088" i="8"/>
  <c r="X3089" i="8"/>
  <c r="X3091" i="8"/>
  <c r="X3092" i="8"/>
  <c r="X3093" i="8"/>
  <c r="X3094" i="8"/>
  <c r="X3095" i="8"/>
  <c r="X3096" i="8"/>
  <c r="X3097" i="8"/>
  <c r="X3098" i="8"/>
  <c r="X3099" i="8"/>
  <c r="X3100" i="8"/>
  <c r="X3101" i="8"/>
  <c r="X3102" i="8"/>
  <c r="X3103" i="8"/>
  <c r="X3104" i="8"/>
  <c r="X3105" i="8"/>
  <c r="X3106" i="8"/>
  <c r="X3107" i="8"/>
  <c r="X3108" i="8"/>
  <c r="X3109" i="8"/>
  <c r="X3110" i="8"/>
  <c r="X3111" i="8"/>
  <c r="X3112" i="8"/>
  <c r="X3113" i="8"/>
  <c r="X3114" i="8"/>
  <c r="X3115" i="8"/>
  <c r="X3116" i="8"/>
  <c r="X3117" i="8"/>
  <c r="X3118" i="8"/>
  <c r="X3119" i="8"/>
  <c r="X3120" i="8"/>
  <c r="X3121" i="8"/>
  <c r="X3122" i="8"/>
  <c r="X3123" i="8"/>
  <c r="X3124" i="8"/>
  <c r="X3125" i="8"/>
  <c r="X3127" i="8"/>
  <c r="X3128" i="8"/>
  <c r="X3129" i="8"/>
  <c r="X3130" i="8"/>
  <c r="X3131" i="8"/>
  <c r="X3132" i="8"/>
  <c r="X3133" i="8"/>
  <c r="X3134" i="8"/>
  <c r="X3135" i="8"/>
  <c r="X3136" i="8"/>
  <c r="X3137" i="8"/>
  <c r="X3138" i="8"/>
  <c r="X3139" i="8"/>
  <c r="X3140" i="8"/>
  <c r="X3141" i="8"/>
  <c r="X3142" i="8"/>
  <c r="X3143" i="8"/>
  <c r="X3144" i="8"/>
  <c r="X3145" i="8"/>
  <c r="X3146" i="8"/>
  <c r="X3147" i="8"/>
  <c r="X3148" i="8"/>
  <c r="X3149" i="8"/>
  <c r="X3150" i="8"/>
  <c r="X3151" i="8"/>
  <c r="X3152" i="8"/>
  <c r="X3153" i="8"/>
  <c r="X3154" i="8"/>
  <c r="X3155" i="8"/>
  <c r="X3156" i="8"/>
  <c r="X3157" i="8"/>
  <c r="X3158" i="8"/>
  <c r="X3159" i="8"/>
  <c r="X3160" i="8"/>
  <c r="X3161" i="8"/>
  <c r="X3162" i="8"/>
  <c r="X3197" i="8"/>
  <c r="X3163" i="8"/>
  <c r="X3164" i="8"/>
  <c r="X3165" i="8"/>
  <c r="X3166" i="8"/>
  <c r="X3167" i="8"/>
  <c r="X3168" i="8"/>
  <c r="X3169" i="8"/>
  <c r="X3170" i="8"/>
  <c r="X3171" i="8"/>
  <c r="X3172" i="8"/>
  <c r="X3173" i="8"/>
  <c r="X3174" i="8"/>
  <c r="X3175" i="8"/>
  <c r="X3176" i="8"/>
  <c r="X3177" i="8"/>
  <c r="X3178" i="8"/>
  <c r="X3179" i="8"/>
  <c r="X3180" i="8"/>
  <c r="X3181" i="8"/>
  <c r="X3182" i="8"/>
  <c r="X3183" i="8"/>
  <c r="X3184" i="8"/>
  <c r="X3185" i="8"/>
  <c r="X3186" i="8"/>
  <c r="X3187" i="8"/>
  <c r="X3188" i="8"/>
  <c r="X3189" i="8"/>
  <c r="X3190" i="8"/>
  <c r="X3191" i="8"/>
  <c r="X3192" i="8"/>
  <c r="X3193" i="8"/>
  <c r="X3194" i="8"/>
  <c r="X3195" i="8"/>
  <c r="X3196" i="8"/>
  <c r="X3198" i="8"/>
  <c r="X3199" i="8"/>
  <c r="X3200" i="8"/>
  <c r="X3201" i="8"/>
  <c r="X3202" i="8"/>
  <c r="X3203" i="8"/>
  <c r="X3204" i="8"/>
  <c r="X3205" i="8"/>
  <c r="X3206" i="8"/>
  <c r="X3207" i="8"/>
  <c r="X3208" i="8"/>
  <c r="X3209" i="8"/>
  <c r="X3210" i="8"/>
  <c r="X3211" i="8"/>
  <c r="X3212" i="8"/>
  <c r="R15" i="20" l="1"/>
  <c r="R12" i="20"/>
  <c r="G12" i="24" s="1"/>
  <c r="R11" i="20"/>
  <c r="G11" i="24" s="1"/>
  <c r="R10" i="20"/>
  <c r="G10" i="24" s="1"/>
  <c r="R9" i="20"/>
  <c r="G9" i="24" s="1"/>
  <c r="R8" i="20"/>
  <c r="G8" i="24" s="1"/>
  <c r="R7" i="20"/>
  <c r="G7" i="24" s="1"/>
  <c r="R6" i="20"/>
  <c r="G6" i="24" s="1"/>
  <c r="R5" i="20"/>
  <c r="G5" i="24" s="1"/>
  <c r="R4" i="20"/>
  <c r="G4" i="24" s="1"/>
  <c r="R2" i="20"/>
  <c r="G2" i="24" s="1"/>
  <c r="R3" i="20"/>
  <c r="G3" i="24" s="1"/>
  <c r="R14" i="20"/>
  <c r="G14" i="24" s="1"/>
  <c r="R16" i="20"/>
  <c r="AF1509" i="8"/>
  <c r="AF3079" i="8"/>
  <c r="AF2261" i="8"/>
  <c r="AF3210" i="8"/>
  <c r="AF3198" i="8"/>
  <c r="AF3174" i="8"/>
  <c r="AF3138" i="8"/>
  <c r="AF3126" i="8"/>
  <c r="AF3114" i="8"/>
  <c r="AF3102" i="8"/>
  <c r="AF3090" i="8"/>
  <c r="AF3078" i="8"/>
  <c r="AF3066" i="8"/>
  <c r="AF3054" i="8"/>
  <c r="AF3042" i="8"/>
  <c r="AF3030" i="8"/>
  <c r="AF3018" i="8"/>
  <c r="AF3006" i="8"/>
  <c r="AF2994" i="8"/>
  <c r="AF2982" i="8"/>
  <c r="AF2970" i="8"/>
  <c r="AF2958" i="8"/>
  <c r="AF2946" i="8"/>
  <c r="AF2934" i="8"/>
  <c r="AF2922" i="8"/>
  <c r="AF2910" i="8"/>
  <c r="AF2898" i="8"/>
  <c r="AF2886" i="8"/>
  <c r="AF2874" i="8"/>
  <c r="AF2862" i="8"/>
  <c r="AF2850" i="8"/>
  <c r="AF2838" i="8"/>
  <c r="AF2826" i="8"/>
  <c r="AF2814" i="8"/>
  <c r="AF2802" i="8"/>
  <c r="AF2790" i="8"/>
  <c r="AF2778" i="8"/>
  <c r="AF2765" i="8"/>
  <c r="AF2752" i="8"/>
  <c r="AF2739" i="8"/>
  <c r="AF2726" i="8"/>
  <c r="AF2713" i="8"/>
  <c r="AF2700" i="8"/>
  <c r="AF2687" i="8"/>
  <c r="AF2674" i="8"/>
  <c r="AF2660" i="8"/>
  <c r="AF2647" i="8"/>
  <c r="AF2634" i="8"/>
  <c r="AF2621" i="8"/>
  <c r="AF2608" i="8"/>
  <c r="AF2595" i="8"/>
  <c r="AF2582" i="8"/>
  <c r="AF2569" i="8"/>
  <c r="AF2556" i="8"/>
  <c r="AF2543" i="8"/>
  <c r="AF2530" i="8"/>
  <c r="AF2516" i="8"/>
  <c r="AF2502" i="8"/>
  <c r="AF2487" i="8"/>
  <c r="AF2472" i="8"/>
  <c r="AF2454" i="8"/>
  <c r="AF2439" i="8"/>
  <c r="AF2424" i="8"/>
  <c r="AF2406" i="8"/>
  <c r="AF2391" i="8"/>
  <c r="AF2376" i="8"/>
  <c r="AF2358" i="8"/>
  <c r="AF2343" i="8"/>
  <c r="AF2328" i="8"/>
  <c r="AF2310" i="8"/>
  <c r="AF2295" i="8"/>
  <c r="AF2276" i="8"/>
  <c r="AF2260" i="8"/>
  <c r="AF2240" i="8"/>
  <c r="AF2224" i="8"/>
  <c r="AF2204" i="8"/>
  <c r="AF2185" i="8"/>
  <c r="AF2041" i="8"/>
  <c r="AF1886" i="8"/>
  <c r="AF1714" i="8"/>
  <c r="AF1538" i="8"/>
  <c r="AF3163" i="8"/>
  <c r="AF3103" i="8"/>
  <c r="AF2995" i="8"/>
  <c r="AF2959" i="8"/>
  <c r="AF2911" i="8"/>
  <c r="AF2875" i="8"/>
  <c r="AF2839" i="8"/>
  <c r="AF2791" i="8"/>
  <c r="AF2753" i="8"/>
  <c r="AF2714" i="8"/>
  <c r="AF2662" i="8"/>
  <c r="AF2622" i="8"/>
  <c r="AF2583" i="8"/>
  <c r="AF2531" i="8"/>
  <c r="AF2488" i="8"/>
  <c r="AF2425" i="8"/>
  <c r="AF2377" i="8"/>
  <c r="AF2359" i="8"/>
  <c r="AF2311" i="8"/>
  <c r="AF1728" i="8"/>
  <c r="AF3162" i="8"/>
  <c r="AF3209" i="8"/>
  <c r="AF3197" i="8"/>
  <c r="AF3185" i="8"/>
  <c r="AF3173" i="8"/>
  <c r="AF3161" i="8"/>
  <c r="AF3149" i="8"/>
  <c r="AF3137" i="8"/>
  <c r="AF3125" i="8"/>
  <c r="AF3113" i="8"/>
  <c r="AF3101" i="8"/>
  <c r="AF3089" i="8"/>
  <c r="AF3077" i="8"/>
  <c r="AF3065" i="8"/>
  <c r="AF3053" i="8"/>
  <c r="AF3041" i="8"/>
  <c r="AF3029" i="8"/>
  <c r="AF3017" i="8"/>
  <c r="AF3005" i="8"/>
  <c r="AF2993" i="8"/>
  <c r="AF2981" i="8"/>
  <c r="AF2969" i="8"/>
  <c r="AF2957" i="8"/>
  <c r="AF2945" i="8"/>
  <c r="AF2933" i="8"/>
  <c r="AF2921" i="8"/>
  <c r="AF2909" i="8"/>
  <c r="AF2897" i="8"/>
  <c r="AF2885" i="8"/>
  <c r="AF2873" i="8"/>
  <c r="AF2861" i="8"/>
  <c r="AF2849" i="8"/>
  <c r="AF2837" i="8"/>
  <c r="AF2825" i="8"/>
  <c r="AF2813" i="8"/>
  <c r="AF2801" i="8"/>
  <c r="AF2789" i="8"/>
  <c r="AF2777" i="8"/>
  <c r="AF2764" i="8"/>
  <c r="AF2751" i="8"/>
  <c r="AF2738" i="8"/>
  <c r="AF2725" i="8"/>
  <c r="AF2712" i="8"/>
  <c r="AF2699" i="8"/>
  <c r="AF2686" i="8"/>
  <c r="AF2672" i="8"/>
  <c r="AF2659" i="8"/>
  <c r="AF2646" i="8"/>
  <c r="AF2633" i="8"/>
  <c r="AF2620" i="8"/>
  <c r="AF2607" i="8"/>
  <c r="AF2594" i="8"/>
  <c r="AF2581" i="8"/>
  <c r="AF2568" i="8"/>
  <c r="AF2555" i="8"/>
  <c r="AF2542" i="8"/>
  <c r="AF2528" i="8"/>
  <c r="AF2515" i="8"/>
  <c r="AF2501" i="8"/>
  <c r="AF2486" i="8"/>
  <c r="AF2468" i="8"/>
  <c r="AF2453" i="8"/>
  <c r="AF2438" i="8"/>
  <c r="AF2420" i="8"/>
  <c r="AF2405" i="8"/>
  <c r="AF2390" i="8"/>
  <c r="AF2372" i="8"/>
  <c r="AF2357" i="8"/>
  <c r="AF2342" i="8"/>
  <c r="AF2324" i="8"/>
  <c r="AF2309" i="8"/>
  <c r="AF2294" i="8"/>
  <c r="AF2275" i="8"/>
  <c r="AF2259" i="8"/>
  <c r="AF2239" i="8"/>
  <c r="AF2223" i="8"/>
  <c r="AF2203" i="8"/>
  <c r="AF2173" i="8"/>
  <c r="AF2029" i="8"/>
  <c r="AF1872" i="8"/>
  <c r="AF1700" i="8"/>
  <c r="AF3" i="8"/>
  <c r="AF15" i="8"/>
  <c r="AF27" i="8"/>
  <c r="AF39" i="8"/>
  <c r="AF51" i="8"/>
  <c r="AF63" i="8"/>
  <c r="AF75" i="8"/>
  <c r="AF87" i="8"/>
  <c r="AF99" i="8"/>
  <c r="AF111" i="8"/>
  <c r="AF123" i="8"/>
  <c r="AF135" i="8"/>
  <c r="AF147" i="8"/>
  <c r="AF159" i="8"/>
  <c r="AF171" i="8"/>
  <c r="AF183" i="8"/>
  <c r="AF195" i="8"/>
  <c r="AF207" i="8"/>
  <c r="AF219" i="8"/>
  <c r="AF231" i="8"/>
  <c r="AF243" i="8"/>
  <c r="AF255" i="8"/>
  <c r="AF267" i="8"/>
  <c r="AF279" i="8"/>
  <c r="AF291" i="8"/>
  <c r="AF303" i="8"/>
  <c r="AF315" i="8"/>
  <c r="AF327" i="8"/>
  <c r="AF339" i="8"/>
  <c r="AF351" i="8"/>
  <c r="AF363" i="8"/>
  <c r="AF375" i="8"/>
  <c r="AF387" i="8"/>
  <c r="AF399" i="8"/>
  <c r="AF411" i="8"/>
  <c r="AF423" i="8"/>
  <c r="AF435" i="8"/>
  <c r="AF447" i="8"/>
  <c r="AF459" i="8"/>
  <c r="AF471" i="8"/>
  <c r="AF483" i="8"/>
  <c r="AF495" i="8"/>
  <c r="AF507" i="8"/>
  <c r="AF519" i="8"/>
  <c r="AF531" i="8"/>
  <c r="AF543" i="8"/>
  <c r="AF555" i="8"/>
  <c r="AF567" i="8"/>
  <c r="AF579" i="8"/>
  <c r="AF591" i="8"/>
  <c r="AF603" i="8"/>
  <c r="AF615" i="8"/>
  <c r="AF627" i="8"/>
  <c r="AF639" i="8"/>
  <c r="AF651" i="8"/>
  <c r="AF663" i="8"/>
  <c r="AF675" i="8"/>
  <c r="AF687" i="8"/>
  <c r="AF699" i="8"/>
  <c r="AF711" i="8"/>
  <c r="AF723" i="8"/>
  <c r="AF735" i="8"/>
  <c r="AF747" i="8"/>
  <c r="AF759" i="8"/>
  <c r="AF771" i="8"/>
  <c r="AF783" i="8"/>
  <c r="AF795" i="8"/>
  <c r="AF807" i="8"/>
  <c r="AF819" i="8"/>
  <c r="AF831" i="8"/>
  <c r="AF843" i="8"/>
  <c r="AF855" i="8"/>
  <c r="AF867" i="8"/>
  <c r="AF879" i="8"/>
  <c r="AF891" i="8"/>
  <c r="AF903" i="8"/>
  <c r="AF915" i="8"/>
  <c r="AF927" i="8"/>
  <c r="AF4" i="8"/>
  <c r="AF16" i="8"/>
  <c r="AF28" i="8"/>
  <c r="AF40" i="8"/>
  <c r="AF52" i="8"/>
  <c r="AF64" i="8"/>
  <c r="AF76" i="8"/>
  <c r="AF88" i="8"/>
  <c r="AF100" i="8"/>
  <c r="AF112" i="8"/>
  <c r="AF124" i="8"/>
  <c r="AF136" i="8"/>
  <c r="AF148" i="8"/>
  <c r="AF160" i="8"/>
  <c r="AF172" i="8"/>
  <c r="AF184" i="8"/>
  <c r="AF196" i="8"/>
  <c r="AF208" i="8"/>
  <c r="AF220" i="8"/>
  <c r="AF232" i="8"/>
  <c r="AF244" i="8"/>
  <c r="AF256" i="8"/>
  <c r="AF268" i="8"/>
  <c r="AF280" i="8"/>
  <c r="AF292" i="8"/>
  <c r="AF304" i="8"/>
  <c r="AF316" i="8"/>
  <c r="AF328" i="8"/>
  <c r="AF340" i="8"/>
  <c r="AF352" i="8"/>
  <c r="AF364" i="8"/>
  <c r="AF376" i="8"/>
  <c r="AF388" i="8"/>
  <c r="AF400" i="8"/>
  <c r="AF412" i="8"/>
  <c r="AF424" i="8"/>
  <c r="AF436" i="8"/>
  <c r="AF448" i="8"/>
  <c r="AF460" i="8"/>
  <c r="AF472" i="8"/>
  <c r="AF484" i="8"/>
  <c r="AF496" i="8"/>
  <c r="AF508" i="8"/>
  <c r="AF520" i="8"/>
  <c r="AF532" i="8"/>
  <c r="AF544" i="8"/>
  <c r="AF556" i="8"/>
  <c r="AF568" i="8"/>
  <c r="AF580" i="8"/>
  <c r="AF592" i="8"/>
  <c r="AF604" i="8"/>
  <c r="AF616" i="8"/>
  <c r="AF628" i="8"/>
  <c r="AF640" i="8"/>
  <c r="AF652" i="8"/>
  <c r="AF664" i="8"/>
  <c r="AF676" i="8"/>
  <c r="AF688" i="8"/>
  <c r="AF700" i="8"/>
  <c r="AF712" i="8"/>
  <c r="AF724" i="8"/>
  <c r="AF736" i="8"/>
  <c r="AF748" i="8"/>
  <c r="AF760" i="8"/>
  <c r="AF772" i="8"/>
  <c r="AF784" i="8"/>
  <c r="AF796" i="8"/>
  <c r="AF808" i="8"/>
  <c r="AF820" i="8"/>
  <c r="AF832" i="8"/>
  <c r="AF844" i="8"/>
  <c r="AF856" i="8"/>
  <c r="AF868" i="8"/>
  <c r="AF880" i="8"/>
  <c r="AF892" i="8"/>
  <c r="AF904" i="8"/>
  <c r="AF916" i="8"/>
  <c r="AF928" i="8"/>
  <c r="AF5" i="8"/>
  <c r="AF17" i="8"/>
  <c r="AF29" i="8"/>
  <c r="AF41" i="8"/>
  <c r="AF53" i="8"/>
  <c r="AF65" i="8"/>
  <c r="AF77" i="8"/>
  <c r="AF89" i="8"/>
  <c r="AF101" i="8"/>
  <c r="AF113" i="8"/>
  <c r="AF125" i="8"/>
  <c r="AF137" i="8"/>
  <c r="AF149" i="8"/>
  <c r="AF161" i="8"/>
  <c r="AF173" i="8"/>
  <c r="AF185" i="8"/>
  <c r="AF197" i="8"/>
  <c r="AF209" i="8"/>
  <c r="AF221" i="8"/>
  <c r="AF233" i="8"/>
  <c r="AF245" i="8"/>
  <c r="AF257" i="8"/>
  <c r="AF269" i="8"/>
  <c r="AF281" i="8"/>
  <c r="AF293" i="8"/>
  <c r="AF305" i="8"/>
  <c r="AF317" i="8"/>
  <c r="AF329" i="8"/>
  <c r="AF341" i="8"/>
  <c r="AF353" i="8"/>
  <c r="AF365" i="8"/>
  <c r="AF377" i="8"/>
  <c r="AF389" i="8"/>
  <c r="AF401" i="8"/>
  <c r="AF413" i="8"/>
  <c r="AF425" i="8"/>
  <c r="AF437" i="8"/>
  <c r="AF449" i="8"/>
  <c r="AF461" i="8"/>
  <c r="AF473" i="8"/>
  <c r="AF485" i="8"/>
  <c r="AF497" i="8"/>
  <c r="AF509" i="8"/>
  <c r="AF521" i="8"/>
  <c r="AF533" i="8"/>
  <c r="AF545" i="8"/>
  <c r="AF557" i="8"/>
  <c r="AF569" i="8"/>
  <c r="AF581" i="8"/>
  <c r="AF593" i="8"/>
  <c r="AF605" i="8"/>
  <c r="AF617" i="8"/>
  <c r="AF629" i="8"/>
  <c r="AF641" i="8"/>
  <c r="AF653" i="8"/>
  <c r="AF665" i="8"/>
  <c r="AF677" i="8"/>
  <c r="AF689" i="8"/>
  <c r="AF701" i="8"/>
  <c r="AF713" i="8"/>
  <c r="AF725" i="8"/>
  <c r="AF737" i="8"/>
  <c r="AF749" i="8"/>
  <c r="AF761" i="8"/>
  <c r="AF773" i="8"/>
  <c r="AF785" i="8"/>
  <c r="AF797" i="8"/>
  <c r="AF809" i="8"/>
  <c r="AF821" i="8"/>
  <c r="AF833" i="8"/>
  <c r="AF845" i="8"/>
  <c r="AF857" i="8"/>
  <c r="AF869" i="8"/>
  <c r="AF881" i="8"/>
  <c r="AF893" i="8"/>
  <c r="AF905" i="8"/>
  <c r="AF917" i="8"/>
  <c r="AF6" i="8"/>
  <c r="AF18" i="8"/>
  <c r="AF30" i="8"/>
  <c r="AF42" i="8"/>
  <c r="AF54" i="8"/>
  <c r="AF66" i="8"/>
  <c r="AF78" i="8"/>
  <c r="AF90" i="8"/>
  <c r="AF102" i="8"/>
  <c r="AF114" i="8"/>
  <c r="AF126" i="8"/>
  <c r="AF138" i="8"/>
  <c r="AF150" i="8"/>
  <c r="AF162" i="8"/>
  <c r="AF174" i="8"/>
  <c r="AF186" i="8"/>
  <c r="AF198" i="8"/>
  <c r="AF210" i="8"/>
  <c r="AF222" i="8"/>
  <c r="AF234" i="8"/>
  <c r="AF246" i="8"/>
  <c r="AF258" i="8"/>
  <c r="AF270" i="8"/>
  <c r="AF282" i="8"/>
  <c r="AF294" i="8"/>
  <c r="AF306" i="8"/>
  <c r="AF318" i="8"/>
  <c r="AF330" i="8"/>
  <c r="AF342" i="8"/>
  <c r="AF354" i="8"/>
  <c r="AF366" i="8"/>
  <c r="AF378" i="8"/>
  <c r="AF390" i="8"/>
  <c r="AF402" i="8"/>
  <c r="AF414" i="8"/>
  <c r="AF426" i="8"/>
  <c r="AF438" i="8"/>
  <c r="AF450" i="8"/>
  <c r="AF462" i="8"/>
  <c r="AF474" i="8"/>
  <c r="AF486" i="8"/>
  <c r="AF498" i="8"/>
  <c r="AF510" i="8"/>
  <c r="AF522" i="8"/>
  <c r="AF534" i="8"/>
  <c r="AF546" i="8"/>
  <c r="AF558" i="8"/>
  <c r="AF570" i="8"/>
  <c r="AF582" i="8"/>
  <c r="AF594" i="8"/>
  <c r="AF606" i="8"/>
  <c r="AF618" i="8"/>
  <c r="AF630" i="8"/>
  <c r="AF642" i="8"/>
  <c r="AF654" i="8"/>
  <c r="AF666" i="8"/>
  <c r="AF678" i="8"/>
  <c r="AF690" i="8"/>
  <c r="AF702" i="8"/>
  <c r="AF714" i="8"/>
  <c r="AF726" i="8"/>
  <c r="AF738" i="8"/>
  <c r="AF750" i="8"/>
  <c r="AF762" i="8"/>
  <c r="AF774" i="8"/>
  <c r="AF786" i="8"/>
  <c r="AF798" i="8"/>
  <c r="AF810" i="8"/>
  <c r="AF822" i="8"/>
  <c r="AF834" i="8"/>
  <c r="AF846" i="8"/>
  <c r="AF858" i="8"/>
  <c r="AF870" i="8"/>
  <c r="AF882" i="8"/>
  <c r="AF894" i="8"/>
  <c r="AF906" i="8"/>
  <c r="AF918" i="8"/>
  <c r="AF7" i="8"/>
  <c r="AF19" i="8"/>
  <c r="AF31" i="8"/>
  <c r="AF43" i="8"/>
  <c r="AF55" i="8"/>
  <c r="AF67" i="8"/>
  <c r="AF79" i="8"/>
  <c r="AF91" i="8"/>
  <c r="AF103" i="8"/>
  <c r="AF115" i="8"/>
  <c r="AF127" i="8"/>
  <c r="AF139" i="8"/>
  <c r="AF151" i="8"/>
  <c r="AF163" i="8"/>
  <c r="AF175" i="8"/>
  <c r="AF187" i="8"/>
  <c r="AF199" i="8"/>
  <c r="AF211" i="8"/>
  <c r="AF223" i="8"/>
  <c r="AF235" i="8"/>
  <c r="AF247" i="8"/>
  <c r="AF259" i="8"/>
  <c r="AF271" i="8"/>
  <c r="AF283" i="8"/>
  <c r="AF295" i="8"/>
  <c r="AF307" i="8"/>
  <c r="AF319" i="8"/>
  <c r="AF331" i="8"/>
  <c r="AF343" i="8"/>
  <c r="AF355" i="8"/>
  <c r="AF367" i="8"/>
  <c r="AF379" i="8"/>
  <c r="AF391" i="8"/>
  <c r="AF403" i="8"/>
  <c r="AF415" i="8"/>
  <c r="AF427" i="8"/>
  <c r="AF439" i="8"/>
  <c r="AF451" i="8"/>
  <c r="AF463" i="8"/>
  <c r="AF475" i="8"/>
  <c r="AF487" i="8"/>
  <c r="AF499" i="8"/>
  <c r="AF511" i="8"/>
  <c r="AF523" i="8"/>
  <c r="AF535" i="8"/>
  <c r="AF547" i="8"/>
  <c r="AF559" i="8"/>
  <c r="AF571" i="8"/>
  <c r="AF583" i="8"/>
  <c r="AF595" i="8"/>
  <c r="AF607" i="8"/>
  <c r="AF619" i="8"/>
  <c r="AF631" i="8"/>
  <c r="AF643" i="8"/>
  <c r="AF655" i="8"/>
  <c r="AF667" i="8"/>
  <c r="AF679" i="8"/>
  <c r="AF691" i="8"/>
  <c r="AF703" i="8"/>
  <c r="AF715" i="8"/>
  <c r="AF727" i="8"/>
  <c r="AF739" i="8"/>
  <c r="AF751" i="8"/>
  <c r="AF763" i="8"/>
  <c r="AF775" i="8"/>
  <c r="AF787" i="8"/>
  <c r="AF799" i="8"/>
  <c r="AF811" i="8"/>
  <c r="AF823" i="8"/>
  <c r="AF835" i="8"/>
  <c r="AF8" i="8"/>
  <c r="AF20" i="8"/>
  <c r="AF32" i="8"/>
  <c r="AF44" i="8"/>
  <c r="AF56" i="8"/>
  <c r="AF68" i="8"/>
  <c r="AF80" i="8"/>
  <c r="AF92" i="8"/>
  <c r="AF104" i="8"/>
  <c r="AF116" i="8"/>
  <c r="AF128" i="8"/>
  <c r="AF140" i="8"/>
  <c r="AF152" i="8"/>
  <c r="AF164" i="8"/>
  <c r="AF176" i="8"/>
  <c r="AF188" i="8"/>
  <c r="AF200" i="8"/>
  <c r="AF212" i="8"/>
  <c r="AF224" i="8"/>
  <c r="AF236" i="8"/>
  <c r="AF248" i="8"/>
  <c r="AF260" i="8"/>
  <c r="AF272" i="8"/>
  <c r="AF284" i="8"/>
  <c r="AF296" i="8"/>
  <c r="AF308" i="8"/>
  <c r="AF320" i="8"/>
  <c r="AF332" i="8"/>
  <c r="AF344" i="8"/>
  <c r="AF356" i="8"/>
  <c r="AF368" i="8"/>
  <c r="AF380" i="8"/>
  <c r="AF392" i="8"/>
  <c r="AF404" i="8"/>
  <c r="AF416" i="8"/>
  <c r="AF428" i="8"/>
  <c r="AF440" i="8"/>
  <c r="AF452" i="8"/>
  <c r="AF464" i="8"/>
  <c r="AF476" i="8"/>
  <c r="AF488" i="8"/>
  <c r="AF500" i="8"/>
  <c r="AF512" i="8"/>
  <c r="AF524" i="8"/>
  <c r="AF536" i="8"/>
  <c r="AF548" i="8"/>
  <c r="AF560" i="8"/>
  <c r="AF572" i="8"/>
  <c r="AF584" i="8"/>
  <c r="AF596" i="8"/>
  <c r="AF608" i="8"/>
  <c r="AF620" i="8"/>
  <c r="AF632" i="8"/>
  <c r="AF644" i="8"/>
  <c r="AF656" i="8"/>
  <c r="AF668" i="8"/>
  <c r="AF680" i="8"/>
  <c r="AF692" i="8"/>
  <c r="AF704" i="8"/>
  <c r="AF716" i="8"/>
  <c r="AF728" i="8"/>
  <c r="AF740" i="8"/>
  <c r="AF752" i="8"/>
  <c r="AF764" i="8"/>
  <c r="AF776" i="8"/>
  <c r="AF788" i="8"/>
  <c r="AF800" i="8"/>
  <c r="AF812" i="8"/>
  <c r="AF824" i="8"/>
  <c r="AF836" i="8"/>
  <c r="AF848" i="8"/>
  <c r="AF860" i="8"/>
  <c r="AF872" i="8"/>
  <c r="AF884" i="8"/>
  <c r="AF896" i="8"/>
  <c r="AF908" i="8"/>
  <c r="AF920" i="8"/>
  <c r="AF932" i="8"/>
  <c r="AF9" i="8"/>
  <c r="AF21" i="8"/>
  <c r="AF33" i="8"/>
  <c r="AF45" i="8"/>
  <c r="AF57" i="8"/>
  <c r="AF69" i="8"/>
  <c r="AF81" i="8"/>
  <c r="AF93" i="8"/>
  <c r="AF105" i="8"/>
  <c r="AF117" i="8"/>
  <c r="AF129" i="8"/>
  <c r="AF141" i="8"/>
  <c r="AF153" i="8"/>
  <c r="AF165" i="8"/>
  <c r="AF177" i="8"/>
  <c r="AF189" i="8"/>
  <c r="AF201" i="8"/>
  <c r="AF213" i="8"/>
  <c r="AF225" i="8"/>
  <c r="AF237" i="8"/>
  <c r="AF249" i="8"/>
  <c r="AF261" i="8"/>
  <c r="AF273" i="8"/>
  <c r="AF285" i="8"/>
  <c r="AF297" i="8"/>
  <c r="AF309" i="8"/>
  <c r="AF321" i="8"/>
  <c r="AF333" i="8"/>
  <c r="AF345" i="8"/>
  <c r="AF357" i="8"/>
  <c r="AF369" i="8"/>
  <c r="AF381" i="8"/>
  <c r="AF393" i="8"/>
  <c r="AF405" i="8"/>
  <c r="AF417" i="8"/>
  <c r="AF429" i="8"/>
  <c r="AF441" i="8"/>
  <c r="AF453" i="8"/>
  <c r="AF465" i="8"/>
  <c r="AF477" i="8"/>
  <c r="AF489" i="8"/>
  <c r="AF501" i="8"/>
  <c r="AF513" i="8"/>
  <c r="AF525" i="8"/>
  <c r="AF537" i="8"/>
  <c r="AF549" i="8"/>
  <c r="AF561" i="8"/>
  <c r="AF573" i="8"/>
  <c r="AF585" i="8"/>
  <c r="AF597" i="8"/>
  <c r="AF609" i="8"/>
  <c r="AF621" i="8"/>
  <c r="AF633" i="8"/>
  <c r="AF645" i="8"/>
  <c r="AF657" i="8"/>
  <c r="AF669" i="8"/>
  <c r="AF681" i="8"/>
  <c r="AF693" i="8"/>
  <c r="AF705" i="8"/>
  <c r="AF717" i="8"/>
  <c r="AF729" i="8"/>
  <c r="AF741" i="8"/>
  <c r="AF753" i="8"/>
  <c r="AF765" i="8"/>
  <c r="AF777" i="8"/>
  <c r="AF789" i="8"/>
  <c r="AF801" i="8"/>
  <c r="AF813" i="8"/>
  <c r="AF825" i="8"/>
  <c r="AF837" i="8"/>
  <c r="AF849" i="8"/>
  <c r="AF861" i="8"/>
  <c r="AF873" i="8"/>
  <c r="AF885" i="8"/>
  <c r="AF897" i="8"/>
  <c r="AF909" i="8"/>
  <c r="AF921" i="8"/>
  <c r="AF933" i="8"/>
  <c r="AF10" i="8"/>
  <c r="AF22" i="8"/>
  <c r="AF34" i="8"/>
  <c r="AF46" i="8"/>
  <c r="AF58" i="8"/>
  <c r="AF70" i="8"/>
  <c r="AF82" i="8"/>
  <c r="AF94" i="8"/>
  <c r="AF106" i="8"/>
  <c r="AF118" i="8"/>
  <c r="AF130" i="8"/>
  <c r="AF142" i="8"/>
  <c r="AF154" i="8"/>
  <c r="AF166" i="8"/>
  <c r="AF178" i="8"/>
  <c r="AF190" i="8"/>
  <c r="AF202" i="8"/>
  <c r="AF214" i="8"/>
  <c r="AF226" i="8"/>
  <c r="AF238" i="8"/>
  <c r="AF250" i="8"/>
  <c r="AF262" i="8"/>
  <c r="AF274" i="8"/>
  <c r="AF286" i="8"/>
  <c r="AF298" i="8"/>
  <c r="AF310" i="8"/>
  <c r="AF322" i="8"/>
  <c r="AF334" i="8"/>
  <c r="AF346" i="8"/>
  <c r="AF358" i="8"/>
  <c r="AF370" i="8"/>
  <c r="AF382" i="8"/>
  <c r="AF394" i="8"/>
  <c r="AF406" i="8"/>
  <c r="AF418" i="8"/>
  <c r="AF430" i="8"/>
  <c r="AF442" i="8"/>
  <c r="AF454" i="8"/>
  <c r="AF466" i="8"/>
  <c r="AF478" i="8"/>
  <c r="AF490" i="8"/>
  <c r="AF502" i="8"/>
  <c r="AF514" i="8"/>
  <c r="AF526" i="8"/>
  <c r="AF538" i="8"/>
  <c r="AF550" i="8"/>
  <c r="AF562" i="8"/>
  <c r="AF574" i="8"/>
  <c r="AF586" i="8"/>
  <c r="AF598" i="8"/>
  <c r="AF610" i="8"/>
  <c r="AF622" i="8"/>
  <c r="AF634" i="8"/>
  <c r="AF646" i="8"/>
  <c r="AF658" i="8"/>
  <c r="AF670" i="8"/>
  <c r="AF682" i="8"/>
  <c r="AF694" i="8"/>
  <c r="AF706" i="8"/>
  <c r="AF718" i="8"/>
  <c r="AF730" i="8"/>
  <c r="AF742" i="8"/>
  <c r="AF754" i="8"/>
  <c r="AF766" i="8"/>
  <c r="AF778" i="8"/>
  <c r="AF790" i="8"/>
  <c r="AF802" i="8"/>
  <c r="AF814" i="8"/>
  <c r="AF826" i="8"/>
  <c r="AF838" i="8"/>
  <c r="AF850" i="8"/>
  <c r="AF862" i="8"/>
  <c r="AF874" i="8"/>
  <c r="AF886" i="8"/>
  <c r="AF898" i="8"/>
  <c r="AF910" i="8"/>
  <c r="AF922" i="8"/>
  <c r="AF934" i="8"/>
  <c r="AF946" i="8"/>
  <c r="AF958" i="8"/>
  <c r="AF970" i="8"/>
  <c r="AF982" i="8"/>
  <c r="AF994" i="8"/>
  <c r="AF1006" i="8"/>
  <c r="AF1018" i="8"/>
  <c r="AF11" i="8"/>
  <c r="AF23" i="8"/>
  <c r="AF35" i="8"/>
  <c r="AF47" i="8"/>
  <c r="AF59" i="8"/>
  <c r="AF71" i="8"/>
  <c r="AF83" i="8"/>
  <c r="AF95" i="8"/>
  <c r="AF107" i="8"/>
  <c r="AF119" i="8"/>
  <c r="AF131" i="8"/>
  <c r="AF143" i="8"/>
  <c r="AF155" i="8"/>
  <c r="AF167" i="8"/>
  <c r="AF179" i="8"/>
  <c r="AF191" i="8"/>
  <c r="AF203" i="8"/>
  <c r="AF215" i="8"/>
  <c r="AF227" i="8"/>
  <c r="AF239" i="8"/>
  <c r="AF251" i="8"/>
  <c r="AF263" i="8"/>
  <c r="AF275" i="8"/>
  <c r="AF287" i="8"/>
  <c r="AF299" i="8"/>
  <c r="AF311" i="8"/>
  <c r="AF323" i="8"/>
  <c r="AF335" i="8"/>
  <c r="AF347" i="8"/>
  <c r="AF359" i="8"/>
  <c r="AF371" i="8"/>
  <c r="AF383" i="8"/>
  <c r="AF395" i="8"/>
  <c r="AF407" i="8"/>
  <c r="AF419" i="8"/>
  <c r="AF431" i="8"/>
  <c r="AF443" i="8"/>
  <c r="AF455" i="8"/>
  <c r="AF467" i="8"/>
  <c r="AF479" i="8"/>
  <c r="AF491" i="8"/>
  <c r="AF503" i="8"/>
  <c r="AF515" i="8"/>
  <c r="AF527" i="8"/>
  <c r="AF539" i="8"/>
  <c r="AF551" i="8"/>
  <c r="AF563" i="8"/>
  <c r="AF575" i="8"/>
  <c r="AF587" i="8"/>
  <c r="AF599" i="8"/>
  <c r="AF611" i="8"/>
  <c r="AF623" i="8"/>
  <c r="AF635" i="8"/>
  <c r="AF647" i="8"/>
  <c r="AF659" i="8"/>
  <c r="AF671" i="8"/>
  <c r="AF683" i="8"/>
  <c r="AF695" i="8"/>
  <c r="AF707" i="8"/>
  <c r="AF719" i="8"/>
  <c r="AF731" i="8"/>
  <c r="AF743" i="8"/>
  <c r="AF755" i="8"/>
  <c r="AF767" i="8"/>
  <c r="AF779" i="8"/>
  <c r="AF791" i="8"/>
  <c r="AF803" i="8"/>
  <c r="AF815" i="8"/>
  <c r="AF827" i="8"/>
  <c r="AF839" i="8"/>
  <c r="AF851" i="8"/>
  <c r="AF863" i="8"/>
  <c r="AF875" i="8"/>
  <c r="AF887" i="8"/>
  <c r="AF899" i="8"/>
  <c r="AF911" i="8"/>
  <c r="AF923" i="8"/>
  <c r="AF935" i="8"/>
  <c r="AF947" i="8"/>
  <c r="AF12" i="8"/>
  <c r="AF24" i="8"/>
  <c r="AF36" i="8"/>
  <c r="AF48" i="8"/>
  <c r="AF60" i="8"/>
  <c r="AF72" i="8"/>
  <c r="AF84" i="8"/>
  <c r="AF96" i="8"/>
  <c r="AF108" i="8"/>
  <c r="AF120" i="8"/>
  <c r="AF132" i="8"/>
  <c r="AF144" i="8"/>
  <c r="AF156" i="8"/>
  <c r="AF168" i="8"/>
  <c r="AF180" i="8"/>
  <c r="AF192" i="8"/>
  <c r="AF204" i="8"/>
  <c r="AF216" i="8"/>
  <c r="AF228" i="8"/>
  <c r="AF240" i="8"/>
  <c r="AF252" i="8"/>
  <c r="AF264" i="8"/>
  <c r="AF276" i="8"/>
  <c r="AF288" i="8"/>
  <c r="AF300" i="8"/>
  <c r="AF312" i="8"/>
  <c r="AF324" i="8"/>
  <c r="AF336" i="8"/>
  <c r="AF348" i="8"/>
  <c r="AF360" i="8"/>
  <c r="AF372" i="8"/>
  <c r="AF384" i="8"/>
  <c r="AF396" i="8"/>
  <c r="AF408" i="8"/>
  <c r="AF420" i="8"/>
  <c r="AF432" i="8"/>
  <c r="AF444" i="8"/>
  <c r="AF456" i="8"/>
  <c r="AF468" i="8"/>
  <c r="AF480" i="8"/>
  <c r="AF492" i="8"/>
  <c r="AF504" i="8"/>
  <c r="AF516" i="8"/>
  <c r="AF528" i="8"/>
  <c r="AF540" i="8"/>
  <c r="AF552" i="8"/>
  <c r="AF564" i="8"/>
  <c r="AF576" i="8"/>
  <c r="AF588" i="8"/>
  <c r="AF600" i="8"/>
  <c r="AF612" i="8"/>
  <c r="AF624" i="8"/>
  <c r="AF636" i="8"/>
  <c r="AF648" i="8"/>
  <c r="AF660" i="8"/>
  <c r="AF672" i="8"/>
  <c r="AF684" i="8"/>
  <c r="AF696" i="8"/>
  <c r="AF708" i="8"/>
  <c r="AF720" i="8"/>
  <c r="AF732" i="8"/>
  <c r="AF744" i="8"/>
  <c r="AF756" i="8"/>
  <c r="AF768" i="8"/>
  <c r="AF780" i="8"/>
  <c r="AF792" i="8"/>
  <c r="AF804" i="8"/>
  <c r="AF816" i="8"/>
  <c r="AF828" i="8"/>
  <c r="AF840" i="8"/>
  <c r="AF852" i="8"/>
  <c r="AF864" i="8"/>
  <c r="AF876" i="8"/>
  <c r="AF888" i="8"/>
  <c r="AF13" i="8"/>
  <c r="AF25" i="8"/>
  <c r="AF37" i="8"/>
  <c r="AF49" i="8"/>
  <c r="AF61" i="8"/>
  <c r="AF73" i="8"/>
  <c r="AF85" i="8"/>
  <c r="AF97" i="8"/>
  <c r="AF109" i="8"/>
  <c r="AF121" i="8"/>
  <c r="AF133" i="8"/>
  <c r="AF145" i="8"/>
  <c r="AF157" i="8"/>
  <c r="AF169" i="8"/>
  <c r="AF181" i="8"/>
  <c r="AF193" i="8"/>
  <c r="AF205" i="8"/>
  <c r="AF217" i="8"/>
  <c r="AF229" i="8"/>
  <c r="AF241" i="8"/>
  <c r="AF253" i="8"/>
  <c r="AF265" i="8"/>
  <c r="AF277" i="8"/>
  <c r="AF289" i="8"/>
  <c r="AF301" i="8"/>
  <c r="AF313" i="8"/>
  <c r="AF325" i="8"/>
  <c r="AF337" i="8"/>
  <c r="AF349" i="8"/>
  <c r="AF361" i="8"/>
  <c r="AF373" i="8"/>
  <c r="AF385" i="8"/>
  <c r="AF397" i="8"/>
  <c r="AF409" i="8"/>
  <c r="AF421" i="8"/>
  <c r="AF433" i="8"/>
  <c r="AF445" i="8"/>
  <c r="AF457" i="8"/>
  <c r="AF469" i="8"/>
  <c r="AF481" i="8"/>
  <c r="AF493" i="8"/>
  <c r="AF505" i="8"/>
  <c r="AF517" i="8"/>
  <c r="AF529" i="8"/>
  <c r="AF541" i="8"/>
  <c r="AF553" i="8"/>
  <c r="AF565" i="8"/>
  <c r="AF577" i="8"/>
  <c r="AF589" i="8"/>
  <c r="AF601" i="8"/>
  <c r="AF613" i="8"/>
  <c r="AF625" i="8"/>
  <c r="AF637" i="8"/>
  <c r="AF649" i="8"/>
  <c r="AF661" i="8"/>
  <c r="AF673" i="8"/>
  <c r="AF685" i="8"/>
  <c r="AF697" i="8"/>
  <c r="AF709" i="8"/>
  <c r="AF721" i="8"/>
  <c r="AF733" i="8"/>
  <c r="AF745" i="8"/>
  <c r="AF757" i="8"/>
  <c r="AF769" i="8"/>
  <c r="AF781" i="8"/>
  <c r="AF793" i="8"/>
  <c r="AF805" i="8"/>
  <c r="AF817" i="8"/>
  <c r="AF829" i="8"/>
  <c r="AF841" i="8"/>
  <c r="AF853" i="8"/>
  <c r="AF865" i="8"/>
  <c r="AF877" i="8"/>
  <c r="AF889" i="8"/>
  <c r="AF901" i="8"/>
  <c r="AF913" i="8"/>
  <c r="AF925" i="8"/>
  <c r="AF937" i="8"/>
  <c r="AF949" i="8"/>
  <c r="AF961" i="8"/>
  <c r="AF973" i="8"/>
  <c r="AF985" i="8"/>
  <c r="AF997" i="8"/>
  <c r="AF1009" i="8"/>
  <c r="AF1021" i="8"/>
  <c r="AF14" i="8"/>
  <c r="AF158" i="8"/>
  <c r="AF302" i="8"/>
  <c r="AF446" i="8"/>
  <c r="AF590" i="8"/>
  <c r="AF734" i="8"/>
  <c r="AF859" i="8"/>
  <c r="AF919" i="8"/>
  <c r="AF943" i="8"/>
  <c r="AF959" i="8"/>
  <c r="AF974" i="8"/>
  <c r="AF988" i="8"/>
  <c r="AF1002" i="8"/>
  <c r="AF1016" i="8"/>
  <c r="AF1030" i="8"/>
  <c r="AF1042" i="8"/>
  <c r="AF1054" i="8"/>
  <c r="AF1066" i="8"/>
  <c r="AF1078" i="8"/>
  <c r="AF1090" i="8"/>
  <c r="AF1102" i="8"/>
  <c r="AF1114" i="8"/>
  <c r="AF1126" i="8"/>
  <c r="AF1138" i="8"/>
  <c r="AF1150" i="8"/>
  <c r="AF1162" i="8"/>
  <c r="AF1174" i="8"/>
  <c r="AF1186" i="8"/>
  <c r="AF1198" i="8"/>
  <c r="AF1210" i="8"/>
  <c r="AF1222" i="8"/>
  <c r="AF1234" i="8"/>
  <c r="AF1246" i="8"/>
  <c r="AF1258" i="8"/>
  <c r="AF1270" i="8"/>
  <c r="AF1282" i="8"/>
  <c r="AF1294" i="8"/>
  <c r="AF1306" i="8"/>
  <c r="AF1318" i="8"/>
  <c r="AF1330" i="8"/>
  <c r="AF1342" i="8"/>
  <c r="AF1354" i="8"/>
  <c r="AF26" i="8"/>
  <c r="AF170" i="8"/>
  <c r="AF314" i="8"/>
  <c r="AF458" i="8"/>
  <c r="AF602" i="8"/>
  <c r="AF746" i="8"/>
  <c r="AF866" i="8"/>
  <c r="AF924" i="8"/>
  <c r="AF944" i="8"/>
  <c r="AF960" i="8"/>
  <c r="AF975" i="8"/>
  <c r="AF989" i="8"/>
  <c r="AF1003" i="8"/>
  <c r="AF1017" i="8"/>
  <c r="AF1031" i="8"/>
  <c r="AF1043" i="8"/>
  <c r="AF1055" i="8"/>
  <c r="AF1067" i="8"/>
  <c r="AF1079" i="8"/>
  <c r="AF1091" i="8"/>
  <c r="AF1103" i="8"/>
  <c r="AF1115" i="8"/>
  <c r="AF1127" i="8"/>
  <c r="AF1139" i="8"/>
  <c r="AF1151" i="8"/>
  <c r="AF1163" i="8"/>
  <c r="AF1175" i="8"/>
  <c r="AF1187" i="8"/>
  <c r="AF1199" i="8"/>
  <c r="AF1211" i="8"/>
  <c r="AF1223" i="8"/>
  <c r="AF1235" i="8"/>
  <c r="AF1247" i="8"/>
  <c r="AF1259" i="8"/>
  <c r="AF1271" i="8"/>
  <c r="AF1283" i="8"/>
  <c r="AF1295" i="8"/>
  <c r="AF1307" i="8"/>
  <c r="AF1319" i="8"/>
  <c r="AF1331" i="8"/>
  <c r="AF1343" i="8"/>
  <c r="AF1355" i="8"/>
  <c r="AF1367" i="8"/>
  <c r="AF1379" i="8"/>
  <c r="AF1391" i="8"/>
  <c r="AF1403" i="8"/>
  <c r="AF1415" i="8"/>
  <c r="AF1427" i="8"/>
  <c r="AF1439" i="8"/>
  <c r="AF1451" i="8"/>
  <c r="AF1463" i="8"/>
  <c r="AF1475" i="8"/>
  <c r="AF1487" i="8"/>
  <c r="AF1499" i="8"/>
  <c r="AF1511" i="8"/>
  <c r="AF1523" i="8"/>
  <c r="AF1535" i="8"/>
  <c r="AF38" i="8"/>
  <c r="AF182" i="8"/>
  <c r="AF326" i="8"/>
  <c r="AF470" i="8"/>
  <c r="AF614" i="8"/>
  <c r="AF758" i="8"/>
  <c r="AF871" i="8"/>
  <c r="AF926" i="8"/>
  <c r="AF945" i="8"/>
  <c r="AF962" i="8"/>
  <c r="AF976" i="8"/>
  <c r="AF990" i="8"/>
  <c r="AF1004" i="8"/>
  <c r="AF1019" i="8"/>
  <c r="AF1032" i="8"/>
  <c r="AF1044" i="8"/>
  <c r="AF1056" i="8"/>
  <c r="AF1068" i="8"/>
  <c r="AF1080" i="8"/>
  <c r="AF1092" i="8"/>
  <c r="AF1104" i="8"/>
  <c r="AF1116" i="8"/>
  <c r="AF1128" i="8"/>
  <c r="AF1140" i="8"/>
  <c r="AF1152" i="8"/>
  <c r="AF1164" i="8"/>
  <c r="AF1176" i="8"/>
  <c r="AF1188" i="8"/>
  <c r="AF1200" i="8"/>
  <c r="AF1212" i="8"/>
  <c r="AF1224" i="8"/>
  <c r="AF1236" i="8"/>
  <c r="AF1248" i="8"/>
  <c r="AF1260" i="8"/>
  <c r="AF1272" i="8"/>
  <c r="AF1284" i="8"/>
  <c r="AF1296" i="8"/>
  <c r="AF1308" i="8"/>
  <c r="AF1320" i="8"/>
  <c r="AF1332" i="8"/>
  <c r="AF1344" i="8"/>
  <c r="AF1356" i="8"/>
  <c r="AF1368" i="8"/>
  <c r="AF1380" i="8"/>
  <c r="AF1392" i="8"/>
  <c r="AF1404" i="8"/>
  <c r="AF1416" i="8"/>
  <c r="AF1428" i="8"/>
  <c r="AF1440" i="8"/>
  <c r="AF1452" i="8"/>
  <c r="AF1464" i="8"/>
  <c r="AF1476" i="8"/>
  <c r="AF1488" i="8"/>
  <c r="AF1500" i="8"/>
  <c r="AF1512" i="8"/>
  <c r="AF1524" i="8"/>
  <c r="AF50" i="8"/>
  <c r="AF194" i="8"/>
  <c r="AF338" i="8"/>
  <c r="AF482" i="8"/>
  <c r="AF626" i="8"/>
  <c r="AF770" i="8"/>
  <c r="AF878" i="8"/>
  <c r="AF929" i="8"/>
  <c r="AF948" i="8"/>
  <c r="AF963" i="8"/>
  <c r="AF977" i="8"/>
  <c r="AF991" i="8"/>
  <c r="AF1005" i="8"/>
  <c r="AF1020" i="8"/>
  <c r="AF1033" i="8"/>
  <c r="AF1045" i="8"/>
  <c r="AF1057" i="8"/>
  <c r="AF1069" i="8"/>
  <c r="AF1081" i="8"/>
  <c r="AF1093" i="8"/>
  <c r="AF1105" i="8"/>
  <c r="AF1117" i="8"/>
  <c r="AF1129" i="8"/>
  <c r="AF1141" i="8"/>
  <c r="AF1153" i="8"/>
  <c r="AF1165" i="8"/>
  <c r="AF1177" i="8"/>
  <c r="AF1189" i="8"/>
  <c r="AF1201" i="8"/>
  <c r="AF1213" i="8"/>
  <c r="AF1225" i="8"/>
  <c r="AF1237" i="8"/>
  <c r="AF1249" i="8"/>
  <c r="AF1261" i="8"/>
  <c r="AF1273" i="8"/>
  <c r="AF1285" i="8"/>
  <c r="AF1297" i="8"/>
  <c r="AF1309" i="8"/>
  <c r="AF1321" i="8"/>
  <c r="AF1333" i="8"/>
  <c r="AF1345" i="8"/>
  <c r="AF1357" i="8"/>
  <c r="AF1369" i="8"/>
  <c r="AF1381" i="8"/>
  <c r="AF1393" i="8"/>
  <c r="AF1405" i="8"/>
  <c r="AF1417" i="8"/>
  <c r="AF1429" i="8"/>
  <c r="AF1441" i="8"/>
  <c r="AF1453" i="8"/>
  <c r="AF1465" i="8"/>
  <c r="AF1477" i="8"/>
  <c r="AF1489" i="8"/>
  <c r="AF1501" i="8"/>
  <c r="AF1513" i="8"/>
  <c r="AF1525" i="8"/>
  <c r="AF1537" i="8"/>
  <c r="AF62" i="8"/>
  <c r="AF206" i="8"/>
  <c r="AF350" i="8"/>
  <c r="AF494" i="8"/>
  <c r="AF638" i="8"/>
  <c r="AF782" i="8"/>
  <c r="AF883" i="8"/>
  <c r="AF930" i="8"/>
  <c r="AF950" i="8"/>
  <c r="AF964" i="8"/>
  <c r="AF978" i="8"/>
  <c r="AF992" i="8"/>
  <c r="AF1007" i="8"/>
  <c r="AF1022" i="8"/>
  <c r="AF1034" i="8"/>
  <c r="AF1046" i="8"/>
  <c r="AF1058" i="8"/>
  <c r="AF1070" i="8"/>
  <c r="AF1082" i="8"/>
  <c r="AF1094" i="8"/>
  <c r="AF1106" i="8"/>
  <c r="AF1118" i="8"/>
  <c r="AF1130" i="8"/>
  <c r="AF1142" i="8"/>
  <c r="AF1154" i="8"/>
  <c r="AF1166" i="8"/>
  <c r="AF1178" i="8"/>
  <c r="AF1190" i="8"/>
  <c r="AF1202" i="8"/>
  <c r="AF1214" i="8"/>
  <c r="AF1226" i="8"/>
  <c r="AF1238" i="8"/>
  <c r="AF1250" i="8"/>
  <c r="AF1262" i="8"/>
  <c r="AF1274" i="8"/>
  <c r="AF1286" i="8"/>
  <c r="AF1298" i="8"/>
  <c r="AF1310" i="8"/>
  <c r="AF1322" i="8"/>
  <c r="AF1334" i="8"/>
  <c r="AF1346" i="8"/>
  <c r="AF1358" i="8"/>
  <c r="AF1370" i="8"/>
  <c r="AF1382" i="8"/>
  <c r="AF1394" i="8"/>
  <c r="AF1406" i="8"/>
  <c r="AF1418" i="8"/>
  <c r="AF1430" i="8"/>
  <c r="AF1442" i="8"/>
  <c r="AF1454" i="8"/>
  <c r="AF1466" i="8"/>
  <c r="AF1478" i="8"/>
  <c r="AF1490" i="8"/>
  <c r="AF1502" i="8"/>
  <c r="AF1514" i="8"/>
  <c r="AF74" i="8"/>
  <c r="AF218" i="8"/>
  <c r="AF362" i="8"/>
  <c r="AF506" i="8"/>
  <c r="AF650" i="8"/>
  <c r="AF794" i="8"/>
  <c r="AF890" i="8"/>
  <c r="AF931" i="8"/>
  <c r="AF951" i="8"/>
  <c r="AF965" i="8"/>
  <c r="AF979" i="8"/>
  <c r="AF993" i="8"/>
  <c r="AF1008" i="8"/>
  <c r="AF1023" i="8"/>
  <c r="AF1035" i="8"/>
  <c r="AF1047" i="8"/>
  <c r="AF1059" i="8"/>
  <c r="AF1071" i="8"/>
  <c r="AF1083" i="8"/>
  <c r="AF1095" i="8"/>
  <c r="AF1107" i="8"/>
  <c r="AF1119" i="8"/>
  <c r="AF1131" i="8"/>
  <c r="AF1143" i="8"/>
  <c r="AF1155" i="8"/>
  <c r="AF1167" i="8"/>
  <c r="AF1179" i="8"/>
  <c r="AF1191" i="8"/>
  <c r="AF1203" i="8"/>
  <c r="AF1215" i="8"/>
  <c r="AF1227" i="8"/>
  <c r="AF1239" i="8"/>
  <c r="AF1251" i="8"/>
  <c r="AF1263" i="8"/>
  <c r="AF1275" i="8"/>
  <c r="AF1287" i="8"/>
  <c r="AF1299" i="8"/>
  <c r="AF1311" i="8"/>
  <c r="AF1323" i="8"/>
  <c r="AF1335" i="8"/>
  <c r="AF1347" i="8"/>
  <c r="AF1359" i="8"/>
  <c r="AF1371" i="8"/>
  <c r="AF1383" i="8"/>
  <c r="AF1395" i="8"/>
  <c r="AF1407" i="8"/>
  <c r="AF1419" i="8"/>
  <c r="AF1431" i="8"/>
  <c r="AF1443" i="8"/>
  <c r="AF1455" i="8"/>
  <c r="AF1467" i="8"/>
  <c r="AF1479" i="8"/>
  <c r="AF1491" i="8"/>
  <c r="AF1503" i="8"/>
  <c r="AF1515" i="8"/>
  <c r="AF1527" i="8"/>
  <c r="AF86" i="8"/>
  <c r="AF230" i="8"/>
  <c r="AF374" i="8"/>
  <c r="AF518" i="8"/>
  <c r="AF662" i="8"/>
  <c r="AF806" i="8"/>
  <c r="AF895" i="8"/>
  <c r="AF936" i="8"/>
  <c r="AF952" i="8"/>
  <c r="AF966" i="8"/>
  <c r="AF980" i="8"/>
  <c r="AF995" i="8"/>
  <c r="AF1010" i="8"/>
  <c r="AF1024" i="8"/>
  <c r="AF1036" i="8"/>
  <c r="AF1048" i="8"/>
  <c r="AF1060" i="8"/>
  <c r="AF1072" i="8"/>
  <c r="AF1084" i="8"/>
  <c r="AF1096" i="8"/>
  <c r="AF1108" i="8"/>
  <c r="AF1120" i="8"/>
  <c r="AF1132" i="8"/>
  <c r="AF1144" i="8"/>
  <c r="AF1156" i="8"/>
  <c r="AF1168" i="8"/>
  <c r="AF1180" i="8"/>
  <c r="AF1192" i="8"/>
  <c r="AF1204" i="8"/>
  <c r="AF1216" i="8"/>
  <c r="AF1228" i="8"/>
  <c r="AF1240" i="8"/>
  <c r="AF1252" i="8"/>
  <c r="AF1264" i="8"/>
  <c r="AF1276" i="8"/>
  <c r="AF1288" i="8"/>
  <c r="AF1300" i="8"/>
  <c r="AF1312" i="8"/>
  <c r="AF1324" i="8"/>
  <c r="AF1336" i="8"/>
  <c r="AF1348" i="8"/>
  <c r="AF1360" i="8"/>
  <c r="AF1372" i="8"/>
  <c r="AF1384" i="8"/>
  <c r="AF1396" i="8"/>
  <c r="AF1408" i="8"/>
  <c r="AF1420" i="8"/>
  <c r="AF1432" i="8"/>
  <c r="AF1444" i="8"/>
  <c r="AF1456" i="8"/>
  <c r="AF1468" i="8"/>
  <c r="AF1480" i="8"/>
  <c r="AF1492" i="8"/>
  <c r="AF1504" i="8"/>
  <c r="AF98" i="8"/>
  <c r="AF242" i="8"/>
  <c r="AF386" i="8"/>
  <c r="AF530" i="8"/>
  <c r="AF674" i="8"/>
  <c r="AF818" i="8"/>
  <c r="AF900" i="8"/>
  <c r="AF938" i="8"/>
  <c r="AF953" i="8"/>
  <c r="AF967" i="8"/>
  <c r="AF981" i="8"/>
  <c r="AF996" i="8"/>
  <c r="AF1011" i="8"/>
  <c r="AF1025" i="8"/>
  <c r="AF1037" i="8"/>
  <c r="AF1049" i="8"/>
  <c r="AF1061" i="8"/>
  <c r="AF1073" i="8"/>
  <c r="AF1085" i="8"/>
  <c r="AF1097" i="8"/>
  <c r="AF1109" i="8"/>
  <c r="AF1121" i="8"/>
  <c r="AF1133" i="8"/>
  <c r="AF1145" i="8"/>
  <c r="AF1157" i="8"/>
  <c r="AF1169" i="8"/>
  <c r="AF1181" i="8"/>
  <c r="AF1193" i="8"/>
  <c r="AF1205" i="8"/>
  <c r="AF1217" i="8"/>
  <c r="AF1229" i="8"/>
  <c r="AF1241" i="8"/>
  <c r="AF1253" i="8"/>
  <c r="AF1265" i="8"/>
  <c r="AF1277" i="8"/>
  <c r="AF1289" i="8"/>
  <c r="AF1301" i="8"/>
  <c r="AF1313" i="8"/>
  <c r="AF1325" i="8"/>
  <c r="AF1337" i="8"/>
  <c r="AF1349" i="8"/>
  <c r="AF1361" i="8"/>
  <c r="AF1373" i="8"/>
  <c r="AF1385" i="8"/>
  <c r="AF1397" i="8"/>
  <c r="AF1409" i="8"/>
  <c r="AF1421" i="8"/>
  <c r="AF1433" i="8"/>
  <c r="AF1445" i="8"/>
  <c r="AF1457" i="8"/>
  <c r="AF1469" i="8"/>
  <c r="AF1481" i="8"/>
  <c r="AF1493" i="8"/>
  <c r="AF1505" i="8"/>
  <c r="AF1517" i="8"/>
  <c r="AF1529" i="8"/>
  <c r="AF1541" i="8"/>
  <c r="AF1553" i="8"/>
  <c r="AF1565" i="8"/>
  <c r="AF1577" i="8"/>
  <c r="AF1589" i="8"/>
  <c r="AF1601" i="8"/>
  <c r="AF1613" i="8"/>
  <c r="AF1625" i="8"/>
  <c r="AF1637" i="8"/>
  <c r="AF1649" i="8"/>
  <c r="AF1661" i="8"/>
  <c r="AF1673" i="8"/>
  <c r="AF1685" i="8"/>
  <c r="AF1697" i="8"/>
  <c r="AF1709" i="8"/>
  <c r="AF1721" i="8"/>
  <c r="AF1733" i="8"/>
  <c r="AF1745" i="8"/>
  <c r="AF1757" i="8"/>
  <c r="AF1769" i="8"/>
  <c r="AF1781" i="8"/>
  <c r="AF1793" i="8"/>
  <c r="AF1805" i="8"/>
  <c r="AF1817" i="8"/>
  <c r="AF1829" i="8"/>
  <c r="AF1841" i="8"/>
  <c r="AF1853" i="8"/>
  <c r="AF1865" i="8"/>
  <c r="AF1877" i="8"/>
  <c r="AF1889" i="8"/>
  <c r="AF1901" i="8"/>
  <c r="AF1913" i="8"/>
  <c r="AF1925" i="8"/>
  <c r="AF1937" i="8"/>
  <c r="AF1949" i="8"/>
  <c r="AF1961" i="8"/>
  <c r="AF1973" i="8"/>
  <c r="AF1985" i="8"/>
  <c r="AF1997" i="8"/>
  <c r="AF2009" i="8"/>
  <c r="AF110" i="8"/>
  <c r="AF254" i="8"/>
  <c r="AF398" i="8"/>
  <c r="AF542" i="8"/>
  <c r="AF686" i="8"/>
  <c r="AF830" i="8"/>
  <c r="AF902" i="8"/>
  <c r="AF939" i="8"/>
  <c r="AF954" i="8"/>
  <c r="AF968" i="8"/>
  <c r="AF983" i="8"/>
  <c r="AF998" i="8"/>
  <c r="AF1012" i="8"/>
  <c r="AF1026" i="8"/>
  <c r="AF1038" i="8"/>
  <c r="AF1050" i="8"/>
  <c r="AF1062" i="8"/>
  <c r="AF1074" i="8"/>
  <c r="AF1086" i="8"/>
  <c r="AF1098" i="8"/>
  <c r="AF1110" i="8"/>
  <c r="AF1122" i="8"/>
  <c r="AF1134" i="8"/>
  <c r="AF1146" i="8"/>
  <c r="AF1158" i="8"/>
  <c r="AF1170" i="8"/>
  <c r="AF1182" i="8"/>
  <c r="AF1194" i="8"/>
  <c r="AF1206" i="8"/>
  <c r="AF1218" i="8"/>
  <c r="AF1230" i="8"/>
  <c r="AF1242" i="8"/>
  <c r="AF1254" i="8"/>
  <c r="AF1266" i="8"/>
  <c r="AF1278" i="8"/>
  <c r="AF1290" i="8"/>
  <c r="AF1302" i="8"/>
  <c r="AF1314" i="8"/>
  <c r="AF1326" i="8"/>
  <c r="AF1338" i="8"/>
  <c r="AF1350" i="8"/>
  <c r="AF1362" i="8"/>
  <c r="AF1374" i="8"/>
  <c r="AF1386" i="8"/>
  <c r="AF1398" i="8"/>
  <c r="AF1410" i="8"/>
  <c r="AF1422" i="8"/>
  <c r="AF1434" i="8"/>
  <c r="AF1446" i="8"/>
  <c r="AF1458" i="8"/>
  <c r="AF1470" i="8"/>
  <c r="AF1482" i="8"/>
  <c r="AF1494" i="8"/>
  <c r="AF1506" i="8"/>
  <c r="AF1518" i="8"/>
  <c r="AF1530" i="8"/>
  <c r="AF1542" i="8"/>
  <c r="AF1554" i="8"/>
  <c r="AF1566" i="8"/>
  <c r="AF1578" i="8"/>
  <c r="AF1590" i="8"/>
  <c r="AF1602" i="8"/>
  <c r="AF1614" i="8"/>
  <c r="AF1626" i="8"/>
  <c r="AF1638" i="8"/>
  <c r="AF1650" i="8"/>
  <c r="AF1662" i="8"/>
  <c r="AF1674" i="8"/>
  <c r="AF1686" i="8"/>
  <c r="AF1698" i="8"/>
  <c r="AF1710" i="8"/>
  <c r="AF1722" i="8"/>
  <c r="AF1734" i="8"/>
  <c r="AF1746" i="8"/>
  <c r="AF1758" i="8"/>
  <c r="AF1770" i="8"/>
  <c r="AF1782" i="8"/>
  <c r="AF1794" i="8"/>
  <c r="AF1806" i="8"/>
  <c r="AF1818" i="8"/>
  <c r="AF1830" i="8"/>
  <c r="AF1842" i="8"/>
  <c r="AF1854" i="8"/>
  <c r="AF1866" i="8"/>
  <c r="AF1878" i="8"/>
  <c r="AF122" i="8"/>
  <c r="AF266" i="8"/>
  <c r="AF410" i="8"/>
  <c r="AF554" i="8"/>
  <c r="AF698" i="8"/>
  <c r="AF842" i="8"/>
  <c r="AF907" i="8"/>
  <c r="AF940" i="8"/>
  <c r="AF955" i="8"/>
  <c r="AF969" i="8"/>
  <c r="AF984" i="8"/>
  <c r="AF999" i="8"/>
  <c r="AF1013" i="8"/>
  <c r="AF1027" i="8"/>
  <c r="AF1039" i="8"/>
  <c r="AF1051" i="8"/>
  <c r="AF1063" i="8"/>
  <c r="AF1075" i="8"/>
  <c r="AF1087" i="8"/>
  <c r="AF1099" i="8"/>
  <c r="AF1111" i="8"/>
  <c r="AF1123" i="8"/>
  <c r="AF1135" i="8"/>
  <c r="AF1147" i="8"/>
  <c r="AF1159" i="8"/>
  <c r="AF1171" i="8"/>
  <c r="AF1183" i="8"/>
  <c r="AF1195" i="8"/>
  <c r="AF1207" i="8"/>
  <c r="AF1219" i="8"/>
  <c r="AF1231" i="8"/>
  <c r="AF1243" i="8"/>
  <c r="AF1255" i="8"/>
  <c r="AF1267" i="8"/>
  <c r="AF1279" i="8"/>
  <c r="AF1291" i="8"/>
  <c r="AF1303" i="8"/>
  <c r="AF1315" i="8"/>
  <c r="AF1327" i="8"/>
  <c r="AF1339" i="8"/>
  <c r="AF1351" i="8"/>
  <c r="AF1363" i="8"/>
  <c r="AF1375" i="8"/>
  <c r="AF1387" i="8"/>
  <c r="AF1399" i="8"/>
  <c r="AF1411" i="8"/>
  <c r="AF1423" i="8"/>
  <c r="AF1435" i="8"/>
  <c r="AF1447" i="8"/>
  <c r="AF1459" i="8"/>
  <c r="AF1471" i="8"/>
  <c r="AF1483" i="8"/>
  <c r="AF1495" i="8"/>
  <c r="AF1507" i="8"/>
  <c r="AF1519" i="8"/>
  <c r="AF1531" i="8"/>
  <c r="AF1543" i="8"/>
  <c r="AF1555" i="8"/>
  <c r="AF134" i="8"/>
  <c r="AF912" i="8"/>
  <c r="AF1014" i="8"/>
  <c r="AF1088" i="8"/>
  <c r="AF1160" i="8"/>
  <c r="AF1232" i="8"/>
  <c r="AF1304" i="8"/>
  <c r="AF1366" i="8"/>
  <c r="AF1414" i="8"/>
  <c r="AF1462" i="8"/>
  <c r="AF1510" i="8"/>
  <c r="AF1539" i="8"/>
  <c r="AF1557" i="8"/>
  <c r="AF1571" i="8"/>
  <c r="AF1585" i="8"/>
  <c r="AF1599" i="8"/>
  <c r="AF1615" i="8"/>
  <c r="AF1629" i="8"/>
  <c r="AF1643" i="8"/>
  <c r="AF1657" i="8"/>
  <c r="AF1671" i="8"/>
  <c r="AF1687" i="8"/>
  <c r="AF1701" i="8"/>
  <c r="AF1715" i="8"/>
  <c r="AF1729" i="8"/>
  <c r="AF1743" i="8"/>
  <c r="AF1759" i="8"/>
  <c r="AF1773" i="8"/>
  <c r="AF1787" i="8"/>
  <c r="AF1801" i="8"/>
  <c r="AF1815" i="8"/>
  <c r="AF1831" i="8"/>
  <c r="AF1845" i="8"/>
  <c r="AF1859" i="8"/>
  <c r="AF1873" i="8"/>
  <c r="AF1887" i="8"/>
  <c r="AF1900" i="8"/>
  <c r="AF1914" i="8"/>
  <c r="AF1927" i="8"/>
  <c r="AF1940" i="8"/>
  <c r="AF1953" i="8"/>
  <c r="AF1966" i="8"/>
  <c r="AF1979" i="8"/>
  <c r="AF1992" i="8"/>
  <c r="AF2005" i="8"/>
  <c r="AF2018" i="8"/>
  <c r="AF2030" i="8"/>
  <c r="AF2042" i="8"/>
  <c r="AF2054" i="8"/>
  <c r="AF2066" i="8"/>
  <c r="AF2078" i="8"/>
  <c r="AF2090" i="8"/>
  <c r="AF2102" i="8"/>
  <c r="AF2114" i="8"/>
  <c r="AF2126" i="8"/>
  <c r="AF2138" i="8"/>
  <c r="AF2150" i="8"/>
  <c r="AF2162" i="8"/>
  <c r="AF2174" i="8"/>
  <c r="AF146" i="8"/>
  <c r="AF914" i="8"/>
  <c r="AF1015" i="8"/>
  <c r="AF1089" i="8"/>
  <c r="AF1161" i="8"/>
  <c r="AF1233" i="8"/>
  <c r="AF1305" i="8"/>
  <c r="AF1376" i="8"/>
  <c r="AF1424" i="8"/>
  <c r="AF1472" i="8"/>
  <c r="AF1516" i="8"/>
  <c r="AF1540" i="8"/>
  <c r="AF1558" i="8"/>
  <c r="AF1572" i="8"/>
  <c r="AF1586" i="8"/>
  <c r="AF1600" i="8"/>
  <c r="AF1616" i="8"/>
  <c r="AF1630" i="8"/>
  <c r="AF1644" i="8"/>
  <c r="AF1658" i="8"/>
  <c r="AF1672" i="8"/>
  <c r="AF1688" i="8"/>
  <c r="AF1702" i="8"/>
  <c r="AF1716" i="8"/>
  <c r="AF1730" i="8"/>
  <c r="AF1744" i="8"/>
  <c r="AF1760" i="8"/>
  <c r="AF1774" i="8"/>
  <c r="AF1788" i="8"/>
  <c r="AF1802" i="8"/>
  <c r="AF1816" i="8"/>
  <c r="AF1832" i="8"/>
  <c r="AF1846" i="8"/>
  <c r="AF1860" i="8"/>
  <c r="AF1874" i="8"/>
  <c r="AF1888" i="8"/>
  <c r="AF1902" i="8"/>
  <c r="AF1915" i="8"/>
  <c r="AF1928" i="8"/>
  <c r="AF1941" i="8"/>
  <c r="AF1954" i="8"/>
  <c r="AF1967" i="8"/>
  <c r="AF1980" i="8"/>
  <c r="AF1993" i="8"/>
  <c r="AF2006" i="8"/>
  <c r="AF2019" i="8"/>
  <c r="AF2031" i="8"/>
  <c r="AF2043" i="8"/>
  <c r="AF2055" i="8"/>
  <c r="AF2067" i="8"/>
  <c r="AF2079" i="8"/>
  <c r="AF2091" i="8"/>
  <c r="AF2103" i="8"/>
  <c r="AF2115" i="8"/>
  <c r="AF2127" i="8"/>
  <c r="AF2139" i="8"/>
  <c r="AF2151" i="8"/>
  <c r="AF2163" i="8"/>
  <c r="AF2175" i="8"/>
  <c r="AF278" i="8"/>
  <c r="AF941" i="8"/>
  <c r="AF1028" i="8"/>
  <c r="AF1100" i="8"/>
  <c r="AF1172" i="8"/>
  <c r="AF1244" i="8"/>
  <c r="AF1316" i="8"/>
  <c r="AF1377" i="8"/>
  <c r="AF1425" i="8"/>
  <c r="AF1473" i="8"/>
  <c r="AF1520" i="8"/>
  <c r="AF1544" i="8"/>
  <c r="AF1559" i="8"/>
  <c r="AF1573" i="8"/>
  <c r="AF1587" i="8"/>
  <c r="AF1603" i="8"/>
  <c r="AF1617" i="8"/>
  <c r="AF1631" i="8"/>
  <c r="AF1645" i="8"/>
  <c r="AF1659" i="8"/>
  <c r="AF1675" i="8"/>
  <c r="AF1689" i="8"/>
  <c r="AF1703" i="8"/>
  <c r="AF1717" i="8"/>
  <c r="AF1731" i="8"/>
  <c r="AF1747" i="8"/>
  <c r="AF1761" i="8"/>
  <c r="AF1775" i="8"/>
  <c r="AF1789" i="8"/>
  <c r="AF1803" i="8"/>
  <c r="AF1819" i="8"/>
  <c r="AF1833" i="8"/>
  <c r="AF1847" i="8"/>
  <c r="AF1861" i="8"/>
  <c r="AF1875" i="8"/>
  <c r="AF1890" i="8"/>
  <c r="AF1903" i="8"/>
  <c r="AF1916" i="8"/>
  <c r="AF1929" i="8"/>
  <c r="AF1942" i="8"/>
  <c r="AF1955" i="8"/>
  <c r="AF1968" i="8"/>
  <c r="AF1981" i="8"/>
  <c r="AF1994" i="8"/>
  <c r="AF2007" i="8"/>
  <c r="AF2020" i="8"/>
  <c r="AF2032" i="8"/>
  <c r="AF2044" i="8"/>
  <c r="AF2056" i="8"/>
  <c r="AF2068" i="8"/>
  <c r="AF2080" i="8"/>
  <c r="AF2092" i="8"/>
  <c r="AF2104" i="8"/>
  <c r="AF2116" i="8"/>
  <c r="AF2128" i="8"/>
  <c r="AF2140" i="8"/>
  <c r="AF2152" i="8"/>
  <c r="AF2164" i="8"/>
  <c r="AF2176" i="8"/>
  <c r="AF290" i="8"/>
  <c r="AF942" i="8"/>
  <c r="AF1029" i="8"/>
  <c r="AF1101" i="8"/>
  <c r="AF1173" i="8"/>
  <c r="AF1245" i="8"/>
  <c r="AF1317" i="8"/>
  <c r="AF1378" i="8"/>
  <c r="AF1426" i="8"/>
  <c r="AF1474" i="8"/>
  <c r="AF1521" i="8"/>
  <c r="AF1545" i="8"/>
  <c r="AF1560" i="8"/>
  <c r="AF1574" i="8"/>
  <c r="AF1588" i="8"/>
  <c r="AF1604" i="8"/>
  <c r="AF1618" i="8"/>
  <c r="AF1632" i="8"/>
  <c r="AF1646" i="8"/>
  <c r="AF1660" i="8"/>
  <c r="AF1676" i="8"/>
  <c r="AF1690" i="8"/>
  <c r="AF1704" i="8"/>
  <c r="AF1718" i="8"/>
  <c r="AF1732" i="8"/>
  <c r="AF1748" i="8"/>
  <c r="AF1762" i="8"/>
  <c r="AF1776" i="8"/>
  <c r="AF1790" i="8"/>
  <c r="AF1804" i="8"/>
  <c r="AF1820" i="8"/>
  <c r="AF1834" i="8"/>
  <c r="AF1848" i="8"/>
  <c r="AF1862" i="8"/>
  <c r="AF1876" i="8"/>
  <c r="AF1891" i="8"/>
  <c r="AF1904" i="8"/>
  <c r="AF1917" i="8"/>
  <c r="AF1930" i="8"/>
  <c r="AF1943" i="8"/>
  <c r="AF1956" i="8"/>
  <c r="AF1969" i="8"/>
  <c r="AF1982" i="8"/>
  <c r="AF1995" i="8"/>
  <c r="AF2008" i="8"/>
  <c r="AF2021" i="8"/>
  <c r="AF2033" i="8"/>
  <c r="AF2045" i="8"/>
  <c r="AF2057" i="8"/>
  <c r="AF2069" i="8"/>
  <c r="AF2081" i="8"/>
  <c r="AF2093" i="8"/>
  <c r="AF2105" i="8"/>
  <c r="AF2117" i="8"/>
  <c r="AF2129" i="8"/>
  <c r="AF2141" i="8"/>
  <c r="AF2153" i="8"/>
  <c r="AF2165" i="8"/>
  <c r="AF2177" i="8"/>
  <c r="AF2189" i="8"/>
  <c r="AF422" i="8"/>
  <c r="AF956" i="8"/>
  <c r="AF1040" i="8"/>
  <c r="AF1112" i="8"/>
  <c r="AF1184" i="8"/>
  <c r="AF1256" i="8"/>
  <c r="AF1328" i="8"/>
  <c r="AF1388" i="8"/>
  <c r="AF1436" i="8"/>
  <c r="AF1484" i="8"/>
  <c r="AF1522" i="8"/>
  <c r="AF1546" i="8"/>
  <c r="AF1561" i="8"/>
  <c r="AF1575" i="8"/>
  <c r="AF1591" i="8"/>
  <c r="AF1605" i="8"/>
  <c r="AF1619" i="8"/>
  <c r="AF1633" i="8"/>
  <c r="AF1647" i="8"/>
  <c r="AF1663" i="8"/>
  <c r="AF1677" i="8"/>
  <c r="AF1691" i="8"/>
  <c r="AF1705" i="8"/>
  <c r="AF1719" i="8"/>
  <c r="AF1735" i="8"/>
  <c r="AF1749" i="8"/>
  <c r="AF1763" i="8"/>
  <c r="AF1777" i="8"/>
  <c r="AF1791" i="8"/>
  <c r="AF1807" i="8"/>
  <c r="AF1821" i="8"/>
  <c r="AF1835" i="8"/>
  <c r="AF1849" i="8"/>
  <c r="AF1863" i="8"/>
  <c r="AF1879" i="8"/>
  <c r="AF1892" i="8"/>
  <c r="AF1905" i="8"/>
  <c r="AF1918" i="8"/>
  <c r="AF1931" i="8"/>
  <c r="AF1944" i="8"/>
  <c r="AF1957" i="8"/>
  <c r="AF1970" i="8"/>
  <c r="AF1983" i="8"/>
  <c r="AF1996" i="8"/>
  <c r="AF2010" i="8"/>
  <c r="AF2022" i="8"/>
  <c r="AF2034" i="8"/>
  <c r="AF2046" i="8"/>
  <c r="AF2058" i="8"/>
  <c r="AF2070" i="8"/>
  <c r="AF2082" i="8"/>
  <c r="AF2094" i="8"/>
  <c r="AF2106" i="8"/>
  <c r="AF2118" i="8"/>
  <c r="AF2130" i="8"/>
  <c r="AF2142" i="8"/>
  <c r="AF2154" i="8"/>
  <c r="AF2166" i="8"/>
  <c r="AF2178" i="8"/>
  <c r="AF2190" i="8"/>
  <c r="AF434" i="8"/>
  <c r="AF957" i="8"/>
  <c r="AF1041" i="8"/>
  <c r="AF1113" i="8"/>
  <c r="AF1185" i="8"/>
  <c r="AF1257" i="8"/>
  <c r="AF1329" i="8"/>
  <c r="AF1389" i="8"/>
  <c r="AF1437" i="8"/>
  <c r="AF1485" i="8"/>
  <c r="AF1526" i="8"/>
  <c r="AF1547" i="8"/>
  <c r="AF1562" i="8"/>
  <c r="AF1576" i="8"/>
  <c r="AF1592" i="8"/>
  <c r="AF1606" i="8"/>
  <c r="AF1620" i="8"/>
  <c r="AF1634" i="8"/>
  <c r="AF1648" i="8"/>
  <c r="AF1664" i="8"/>
  <c r="AF1678" i="8"/>
  <c r="AF1692" i="8"/>
  <c r="AF1706" i="8"/>
  <c r="AF1720" i="8"/>
  <c r="AF1736" i="8"/>
  <c r="AF1750" i="8"/>
  <c r="AF1764" i="8"/>
  <c r="AF1778" i="8"/>
  <c r="AF1792" i="8"/>
  <c r="AF1808" i="8"/>
  <c r="AF1822" i="8"/>
  <c r="AF1836" i="8"/>
  <c r="AF1850" i="8"/>
  <c r="AF1864" i="8"/>
  <c r="AF1880" i="8"/>
  <c r="AF1893" i="8"/>
  <c r="AF1906" i="8"/>
  <c r="AF1919" i="8"/>
  <c r="AF1932" i="8"/>
  <c r="AF1945" i="8"/>
  <c r="AF1958" i="8"/>
  <c r="AF1971" i="8"/>
  <c r="AF1984" i="8"/>
  <c r="AF1998" i="8"/>
  <c r="AF2011" i="8"/>
  <c r="AF2023" i="8"/>
  <c r="AF2035" i="8"/>
  <c r="AF2047" i="8"/>
  <c r="AF2059" i="8"/>
  <c r="AF2071" i="8"/>
  <c r="AF2083" i="8"/>
  <c r="AF2095" i="8"/>
  <c r="AF2107" i="8"/>
  <c r="AF2119" i="8"/>
  <c r="AF2131" i="8"/>
  <c r="AF2143" i="8"/>
  <c r="AF2155" i="8"/>
  <c r="AF2167" i="8"/>
  <c r="AF2179" i="8"/>
  <c r="AF2191" i="8"/>
  <c r="AF566" i="8"/>
  <c r="AF971" i="8"/>
  <c r="AF1052" i="8"/>
  <c r="AF1124" i="8"/>
  <c r="AF1196" i="8"/>
  <c r="AF1268" i="8"/>
  <c r="AF1340" i="8"/>
  <c r="AF1390" i="8"/>
  <c r="AF1438" i="8"/>
  <c r="AF1486" i="8"/>
  <c r="AF1528" i="8"/>
  <c r="AF1548" i="8"/>
  <c r="AF1563" i="8"/>
  <c r="AF1579" i="8"/>
  <c r="AF1593" i="8"/>
  <c r="AF1607" i="8"/>
  <c r="AF1621" i="8"/>
  <c r="AF1635" i="8"/>
  <c r="AF1651" i="8"/>
  <c r="AF1665" i="8"/>
  <c r="AF1679" i="8"/>
  <c r="AF1693" i="8"/>
  <c r="AF1707" i="8"/>
  <c r="AF1723" i="8"/>
  <c r="AF1737" i="8"/>
  <c r="AF1751" i="8"/>
  <c r="AF1765" i="8"/>
  <c r="AF1779" i="8"/>
  <c r="AF1795" i="8"/>
  <c r="AF1809" i="8"/>
  <c r="AF1823" i="8"/>
  <c r="AF1837" i="8"/>
  <c r="AF1851" i="8"/>
  <c r="AF1867" i="8"/>
  <c r="AF1881" i="8"/>
  <c r="AF1894" i="8"/>
  <c r="AF1907" i="8"/>
  <c r="AF1920" i="8"/>
  <c r="AF1933" i="8"/>
  <c r="AF1946" i="8"/>
  <c r="AF1959" i="8"/>
  <c r="AF1972" i="8"/>
  <c r="AF1986" i="8"/>
  <c r="AF1999" i="8"/>
  <c r="AF2012" i="8"/>
  <c r="AF2024" i="8"/>
  <c r="AF2036" i="8"/>
  <c r="AF2048" i="8"/>
  <c r="AF2060" i="8"/>
  <c r="AF2072" i="8"/>
  <c r="AF2084" i="8"/>
  <c r="AF2096" i="8"/>
  <c r="AF2108" i="8"/>
  <c r="AF2120" i="8"/>
  <c r="AF2132" i="8"/>
  <c r="AF2144" i="8"/>
  <c r="AF2156" i="8"/>
  <c r="AF2168" i="8"/>
  <c r="AF2180" i="8"/>
  <c r="AF578" i="8"/>
  <c r="AF972" i="8"/>
  <c r="AF1053" i="8"/>
  <c r="AF1125" i="8"/>
  <c r="AF1197" i="8"/>
  <c r="AF1269" i="8"/>
  <c r="AF1341" i="8"/>
  <c r="AF1400" i="8"/>
  <c r="AF1448" i="8"/>
  <c r="AF1496" i="8"/>
  <c r="AF1532" i="8"/>
  <c r="AF1549" i="8"/>
  <c r="AF1564" i="8"/>
  <c r="AF1580" i="8"/>
  <c r="AF1594" i="8"/>
  <c r="AF1608" i="8"/>
  <c r="AF1622" i="8"/>
  <c r="AF1636" i="8"/>
  <c r="AF1652" i="8"/>
  <c r="AF1666" i="8"/>
  <c r="AF1680" i="8"/>
  <c r="AF1694" i="8"/>
  <c r="AF1708" i="8"/>
  <c r="AF1724" i="8"/>
  <c r="AF1738" i="8"/>
  <c r="AF1752" i="8"/>
  <c r="AF1766" i="8"/>
  <c r="AF1780" i="8"/>
  <c r="AF1796" i="8"/>
  <c r="AF1810" i="8"/>
  <c r="AF1824" i="8"/>
  <c r="AF1838" i="8"/>
  <c r="AF1852" i="8"/>
  <c r="AF1868" i="8"/>
  <c r="AF1882" i="8"/>
  <c r="AF1895" i="8"/>
  <c r="AF1908" i="8"/>
  <c r="AF1921" i="8"/>
  <c r="AF1934" i="8"/>
  <c r="AF1947" i="8"/>
  <c r="AF1960" i="8"/>
  <c r="AF1974" i="8"/>
  <c r="AF1987" i="8"/>
  <c r="AF2000" i="8"/>
  <c r="AF2013" i="8"/>
  <c r="AF2025" i="8"/>
  <c r="AF2037" i="8"/>
  <c r="AF2049" i="8"/>
  <c r="AF2061" i="8"/>
  <c r="AF2073" i="8"/>
  <c r="AF2085" i="8"/>
  <c r="AF2097" i="8"/>
  <c r="AF2109" i="8"/>
  <c r="AF2121" i="8"/>
  <c r="AF2133" i="8"/>
  <c r="AF2145" i="8"/>
  <c r="AF2157" i="8"/>
  <c r="AF2169" i="8"/>
  <c r="AF2181" i="8"/>
  <c r="AF2193" i="8"/>
  <c r="AF2205" i="8"/>
  <c r="AF2217" i="8"/>
  <c r="AF2229" i="8"/>
  <c r="AF2241" i="8"/>
  <c r="AF2253" i="8"/>
  <c r="AF2265" i="8"/>
  <c r="AF2277" i="8"/>
  <c r="AF2289" i="8"/>
  <c r="AF2301" i="8"/>
  <c r="AF2313" i="8"/>
  <c r="AF2325" i="8"/>
  <c r="AF2337" i="8"/>
  <c r="AF2349" i="8"/>
  <c r="AF2361" i="8"/>
  <c r="AF2373" i="8"/>
  <c r="AF2385" i="8"/>
  <c r="AF2397" i="8"/>
  <c r="AF2409" i="8"/>
  <c r="AF2421" i="8"/>
  <c r="AF2433" i="8"/>
  <c r="AF2445" i="8"/>
  <c r="AF2457" i="8"/>
  <c r="AF2469" i="8"/>
  <c r="AF2481" i="8"/>
  <c r="AF2493" i="8"/>
  <c r="AF2505" i="8"/>
  <c r="AF2517" i="8"/>
  <c r="AF2529" i="8"/>
  <c r="AF2541" i="8"/>
  <c r="AF2553" i="8"/>
  <c r="AF2565" i="8"/>
  <c r="AF2577" i="8"/>
  <c r="AF2589" i="8"/>
  <c r="AF2601" i="8"/>
  <c r="AF2613" i="8"/>
  <c r="AF2625" i="8"/>
  <c r="AF2637" i="8"/>
  <c r="AF2649" i="8"/>
  <c r="AF2661" i="8"/>
  <c r="AF2673" i="8"/>
  <c r="AF2685" i="8"/>
  <c r="AF2697" i="8"/>
  <c r="AF2709" i="8"/>
  <c r="AF2721" i="8"/>
  <c r="AF2733" i="8"/>
  <c r="AF2745" i="8"/>
  <c r="AF2757" i="8"/>
  <c r="AF2769" i="8"/>
  <c r="AF710" i="8"/>
  <c r="AF986" i="8"/>
  <c r="AF1064" i="8"/>
  <c r="AF1136" i="8"/>
  <c r="AF1208" i="8"/>
  <c r="AF1280" i="8"/>
  <c r="AF1352" i="8"/>
  <c r="AF1401" i="8"/>
  <c r="AF1449" i="8"/>
  <c r="AF1497" i="8"/>
  <c r="AF1533" i="8"/>
  <c r="AF1550" i="8"/>
  <c r="AF1567" i="8"/>
  <c r="AF1581" i="8"/>
  <c r="AF1595" i="8"/>
  <c r="AF1609" i="8"/>
  <c r="AF1623" i="8"/>
  <c r="AF1639" i="8"/>
  <c r="AF1653" i="8"/>
  <c r="AF1667" i="8"/>
  <c r="AF1681" i="8"/>
  <c r="AF1695" i="8"/>
  <c r="AF1711" i="8"/>
  <c r="AF1725" i="8"/>
  <c r="AF1739" i="8"/>
  <c r="AF1753" i="8"/>
  <c r="AF1767" i="8"/>
  <c r="AF1783" i="8"/>
  <c r="AF1797" i="8"/>
  <c r="AF1811" i="8"/>
  <c r="AF1825" i="8"/>
  <c r="AF1839" i="8"/>
  <c r="AF1855" i="8"/>
  <c r="AF1869" i="8"/>
  <c r="AF1883" i="8"/>
  <c r="AF1896" i="8"/>
  <c r="AF1909" i="8"/>
  <c r="AF1922" i="8"/>
  <c r="AF1935" i="8"/>
  <c r="AF1948" i="8"/>
  <c r="AF1962" i="8"/>
  <c r="AF1975" i="8"/>
  <c r="AF1988" i="8"/>
  <c r="AF2001" i="8"/>
  <c r="AF2014" i="8"/>
  <c r="AF2026" i="8"/>
  <c r="AF2038" i="8"/>
  <c r="AF2050" i="8"/>
  <c r="AF2062" i="8"/>
  <c r="AF2074" i="8"/>
  <c r="AF2086" i="8"/>
  <c r="AF2098" i="8"/>
  <c r="AF2110" i="8"/>
  <c r="AF2122" i="8"/>
  <c r="AF2134" i="8"/>
  <c r="AF2146" i="8"/>
  <c r="AF2158" i="8"/>
  <c r="AF2170" i="8"/>
  <c r="AF2182" i="8"/>
  <c r="AF2194" i="8"/>
  <c r="AF2206" i="8"/>
  <c r="AF2218" i="8"/>
  <c r="AF2230" i="8"/>
  <c r="AF2242" i="8"/>
  <c r="AF2254" i="8"/>
  <c r="AF2266" i="8"/>
  <c r="AF2278" i="8"/>
  <c r="AF2290" i="8"/>
  <c r="AF2302" i="8"/>
  <c r="AF2314" i="8"/>
  <c r="AF2326" i="8"/>
  <c r="AF2338" i="8"/>
  <c r="AF2350" i="8"/>
  <c r="AF2362" i="8"/>
  <c r="AF2374" i="8"/>
  <c r="AF2386" i="8"/>
  <c r="AF2398" i="8"/>
  <c r="AF2410" i="8"/>
  <c r="AF2422" i="8"/>
  <c r="AF2434" i="8"/>
  <c r="AF2446" i="8"/>
  <c r="AF2458" i="8"/>
  <c r="AF2470" i="8"/>
  <c r="AF2482" i="8"/>
  <c r="AF2494" i="8"/>
  <c r="AF2506" i="8"/>
  <c r="AF722" i="8"/>
  <c r="AF987" i="8"/>
  <c r="AF1065" i="8"/>
  <c r="AF1137" i="8"/>
  <c r="AF1209" i="8"/>
  <c r="AF1281" i="8"/>
  <c r="AF1353" i="8"/>
  <c r="AF1402" i="8"/>
  <c r="AF1450" i="8"/>
  <c r="AF1498" i="8"/>
  <c r="AF1534" i="8"/>
  <c r="AF1551" i="8"/>
  <c r="AF1568" i="8"/>
  <c r="AF1582" i="8"/>
  <c r="AF1596" i="8"/>
  <c r="AF1610" i="8"/>
  <c r="AF1624" i="8"/>
  <c r="AF1640" i="8"/>
  <c r="AF1654" i="8"/>
  <c r="AF1668" i="8"/>
  <c r="AF1682" i="8"/>
  <c r="AF1696" i="8"/>
  <c r="AF1712" i="8"/>
  <c r="AF1726" i="8"/>
  <c r="AF1740" i="8"/>
  <c r="AF1754" i="8"/>
  <c r="AF1768" i="8"/>
  <c r="AF1784" i="8"/>
  <c r="AF1798" i="8"/>
  <c r="AF1812" i="8"/>
  <c r="AF1826" i="8"/>
  <c r="AF1840" i="8"/>
  <c r="AF1856" i="8"/>
  <c r="AF1870" i="8"/>
  <c r="AF1884" i="8"/>
  <c r="AF1897" i="8"/>
  <c r="AF1910" i="8"/>
  <c r="AF1923" i="8"/>
  <c r="AF1936" i="8"/>
  <c r="AF1950" i="8"/>
  <c r="AF1963" i="8"/>
  <c r="AF1976" i="8"/>
  <c r="AF1989" i="8"/>
  <c r="AF2002" i="8"/>
  <c r="AF2015" i="8"/>
  <c r="AF2027" i="8"/>
  <c r="AF2039" i="8"/>
  <c r="AF2051" i="8"/>
  <c r="AF2063" i="8"/>
  <c r="AF2075" i="8"/>
  <c r="AF2087" i="8"/>
  <c r="AF2099" i="8"/>
  <c r="AF2111" i="8"/>
  <c r="AF2123" i="8"/>
  <c r="AF2135" i="8"/>
  <c r="AF2147" i="8"/>
  <c r="AF2159" i="8"/>
  <c r="AF2171" i="8"/>
  <c r="AF2183" i="8"/>
  <c r="AF2195" i="8"/>
  <c r="AF2207" i="8"/>
  <c r="AF2219" i="8"/>
  <c r="AF2231" i="8"/>
  <c r="AF2243" i="8"/>
  <c r="AF2255" i="8"/>
  <c r="AF2267" i="8"/>
  <c r="AF2279" i="8"/>
  <c r="AF2291" i="8"/>
  <c r="AF2303" i="8"/>
  <c r="AF2315" i="8"/>
  <c r="AF2327" i="8"/>
  <c r="AF2339" i="8"/>
  <c r="AF2351" i="8"/>
  <c r="AF2363" i="8"/>
  <c r="AF2375" i="8"/>
  <c r="AF2387" i="8"/>
  <c r="AF2399" i="8"/>
  <c r="AF2411" i="8"/>
  <c r="AF2423" i="8"/>
  <c r="AF2435" i="8"/>
  <c r="AF2447" i="8"/>
  <c r="AF2459" i="8"/>
  <c r="AF2471" i="8"/>
  <c r="AF2483" i="8"/>
  <c r="AF2495" i="8"/>
  <c r="AF847" i="8"/>
  <c r="AF1000" i="8"/>
  <c r="AF1076" i="8"/>
  <c r="AF1148" i="8"/>
  <c r="AF1220" i="8"/>
  <c r="AF1292" i="8"/>
  <c r="AF1364" i="8"/>
  <c r="AF1412" i="8"/>
  <c r="AF1460" i="8"/>
  <c r="AF1508" i="8"/>
  <c r="AF1536" i="8"/>
  <c r="AF1552" i="8"/>
  <c r="AF1569" i="8"/>
  <c r="AF1583" i="8"/>
  <c r="AF1597" i="8"/>
  <c r="AF1611" i="8"/>
  <c r="AF1627" i="8"/>
  <c r="AF1641" i="8"/>
  <c r="AF1655" i="8"/>
  <c r="AF1669" i="8"/>
  <c r="AF1683" i="8"/>
  <c r="AF1699" i="8"/>
  <c r="AF1713" i="8"/>
  <c r="AF1727" i="8"/>
  <c r="AF1741" i="8"/>
  <c r="AF1755" i="8"/>
  <c r="AF1771" i="8"/>
  <c r="AF1785" i="8"/>
  <c r="AF1799" i="8"/>
  <c r="AF1813" i="8"/>
  <c r="AF1827" i="8"/>
  <c r="AF1843" i="8"/>
  <c r="AF1857" i="8"/>
  <c r="AF1871" i="8"/>
  <c r="AF1885" i="8"/>
  <c r="AF1898" i="8"/>
  <c r="AF1911" i="8"/>
  <c r="AF1924" i="8"/>
  <c r="AF1938" i="8"/>
  <c r="AF1951" i="8"/>
  <c r="AF1964" i="8"/>
  <c r="AF1977" i="8"/>
  <c r="AF1990" i="8"/>
  <c r="AF2003" i="8"/>
  <c r="AF2016" i="8"/>
  <c r="AF2028" i="8"/>
  <c r="AF2040" i="8"/>
  <c r="AF2052" i="8"/>
  <c r="AF2064" i="8"/>
  <c r="AF2076" i="8"/>
  <c r="AF2088" i="8"/>
  <c r="AF2100" i="8"/>
  <c r="AF2112" i="8"/>
  <c r="AF2124" i="8"/>
  <c r="AF2136" i="8"/>
  <c r="AF2148" i="8"/>
  <c r="AF2160" i="8"/>
  <c r="AF2172" i="8"/>
  <c r="AF2184" i="8"/>
  <c r="AF2196" i="8"/>
  <c r="AF2208" i="8"/>
  <c r="AF2220" i="8"/>
  <c r="AF2232" i="8"/>
  <c r="AF2244" i="8"/>
  <c r="AF2256" i="8"/>
  <c r="AF2268" i="8"/>
  <c r="AF2280" i="8"/>
  <c r="AF3151" i="8"/>
  <c r="AF3091" i="8"/>
  <c r="AF2983" i="8"/>
  <c r="AF2947" i="8"/>
  <c r="AF2899" i="8"/>
  <c r="AF2863" i="8"/>
  <c r="AF2827" i="8"/>
  <c r="AF2779" i="8"/>
  <c r="AF2740" i="8"/>
  <c r="AF2688" i="8"/>
  <c r="AF2648" i="8"/>
  <c r="AF2609" i="8"/>
  <c r="AF2570" i="8"/>
  <c r="AF2518" i="8"/>
  <c r="AF2473" i="8"/>
  <c r="AF2440" i="8"/>
  <c r="AF2392" i="8"/>
  <c r="AF2344" i="8"/>
  <c r="AF2329" i="8"/>
  <c r="AF1556" i="8"/>
  <c r="AF3150" i="8"/>
  <c r="AF3208" i="8"/>
  <c r="AF3196" i="8"/>
  <c r="AF3184" i="8"/>
  <c r="AF3172" i="8"/>
  <c r="AF3160" i="8"/>
  <c r="AF3148" i="8"/>
  <c r="AF3136" i="8"/>
  <c r="AF3124" i="8"/>
  <c r="AF3112" i="8"/>
  <c r="AF3100" i="8"/>
  <c r="AF3088" i="8"/>
  <c r="AF3076" i="8"/>
  <c r="AF3064" i="8"/>
  <c r="AF3052" i="8"/>
  <c r="AF3040" i="8"/>
  <c r="AF3028" i="8"/>
  <c r="AF3016" i="8"/>
  <c r="AF3004" i="8"/>
  <c r="AF2992" i="8"/>
  <c r="AF2980" i="8"/>
  <c r="AF2968" i="8"/>
  <c r="AF2956" i="8"/>
  <c r="AF2944" i="8"/>
  <c r="AF2932" i="8"/>
  <c r="AF2920" i="8"/>
  <c r="AF2908" i="8"/>
  <c r="AF2896" i="8"/>
  <c r="AF2884" i="8"/>
  <c r="AF2872" i="8"/>
  <c r="AF2860" i="8"/>
  <c r="AF2848" i="8"/>
  <c r="AF2836" i="8"/>
  <c r="AF2824" i="8"/>
  <c r="AF2812" i="8"/>
  <c r="AF2800" i="8"/>
  <c r="AF2788" i="8"/>
  <c r="AF2776" i="8"/>
  <c r="AF2763" i="8"/>
  <c r="AF2750" i="8"/>
  <c r="AF2737" i="8"/>
  <c r="AF2724" i="8"/>
  <c r="AF2711" i="8"/>
  <c r="AF2698" i="8"/>
  <c r="AF2684" i="8"/>
  <c r="AF2671" i="8"/>
  <c r="AF2658" i="8"/>
  <c r="AF2645" i="8"/>
  <c r="AF2632" i="8"/>
  <c r="AF2619" i="8"/>
  <c r="AF2606" i="8"/>
  <c r="AF2593" i="8"/>
  <c r="AF2580" i="8"/>
  <c r="AF2567" i="8"/>
  <c r="AF2554" i="8"/>
  <c r="AF2540" i="8"/>
  <c r="AF2527" i="8"/>
  <c r="AF2514" i="8"/>
  <c r="AF2500" i="8"/>
  <c r="AF2485" i="8"/>
  <c r="AF2467" i="8"/>
  <c r="AF2452" i="8"/>
  <c r="AF2437" i="8"/>
  <c r="AF2419" i="8"/>
  <c r="AF2404" i="8"/>
  <c r="AF2389" i="8"/>
  <c r="AF2371" i="8"/>
  <c r="AF2356" i="8"/>
  <c r="AF2341" i="8"/>
  <c r="AF2323" i="8"/>
  <c r="AF2308" i="8"/>
  <c r="AF2293" i="8"/>
  <c r="AF2274" i="8"/>
  <c r="AF2258" i="8"/>
  <c r="AF2238" i="8"/>
  <c r="AF2222" i="8"/>
  <c r="AF2202" i="8"/>
  <c r="AF2161" i="8"/>
  <c r="AF2017" i="8"/>
  <c r="AF1858" i="8"/>
  <c r="AF1684" i="8"/>
  <c r="AF1461" i="8"/>
  <c r="AF3211" i="8"/>
  <c r="AF3139" i="8"/>
  <c r="AF3115" i="8"/>
  <c r="AF3031" i="8"/>
  <c r="AF2971" i="8"/>
  <c r="AF2935" i="8"/>
  <c r="AF2923" i="8"/>
  <c r="AF2887" i="8"/>
  <c r="AF2851" i="8"/>
  <c r="AF2815" i="8"/>
  <c r="AF2803" i="8"/>
  <c r="AF2766" i="8"/>
  <c r="AF2727" i="8"/>
  <c r="AF2701" i="8"/>
  <c r="AF2675" i="8"/>
  <c r="AF2635" i="8"/>
  <c r="AF2596" i="8"/>
  <c r="AF2557" i="8"/>
  <c r="AF2544" i="8"/>
  <c r="AF2503" i="8"/>
  <c r="AF2455" i="8"/>
  <c r="AF2407" i="8"/>
  <c r="AF2186" i="8"/>
  <c r="AF3186" i="8"/>
  <c r="AF3207" i="8"/>
  <c r="AF3195" i="8"/>
  <c r="AF3183" i="8"/>
  <c r="AF3171" i="8"/>
  <c r="AF3159" i="8"/>
  <c r="AF3147" i="8"/>
  <c r="AF3135" i="8"/>
  <c r="AF3123" i="8"/>
  <c r="AF3111" i="8"/>
  <c r="AF3099" i="8"/>
  <c r="AF3087" i="8"/>
  <c r="AF3075" i="8"/>
  <c r="AF3063" i="8"/>
  <c r="AF3051" i="8"/>
  <c r="AF3039" i="8"/>
  <c r="AF3027" i="8"/>
  <c r="AF3015" i="8"/>
  <c r="AF3003" i="8"/>
  <c r="AF2991" i="8"/>
  <c r="AF2979" i="8"/>
  <c r="AF2967" i="8"/>
  <c r="AF2955" i="8"/>
  <c r="AF2943" i="8"/>
  <c r="AF2931" i="8"/>
  <c r="AF2919" i="8"/>
  <c r="AF2907" i="8"/>
  <c r="AF2895" i="8"/>
  <c r="AF2883" i="8"/>
  <c r="AF2871" i="8"/>
  <c r="AF2859" i="8"/>
  <c r="AF2847" i="8"/>
  <c r="AF2835" i="8"/>
  <c r="AF2823" i="8"/>
  <c r="AF2811" i="8"/>
  <c r="AF2799" i="8"/>
  <c r="AF2787" i="8"/>
  <c r="AF2775" i="8"/>
  <c r="AF2762" i="8"/>
  <c r="AF2749" i="8"/>
  <c r="AF2736" i="8"/>
  <c r="AF2723" i="8"/>
  <c r="AF2710" i="8"/>
  <c r="AF2696" i="8"/>
  <c r="AF2683" i="8"/>
  <c r="AF2670" i="8"/>
  <c r="AF2657" i="8"/>
  <c r="AF2644" i="8"/>
  <c r="AF2631" i="8"/>
  <c r="AF2618" i="8"/>
  <c r="AF2605" i="8"/>
  <c r="AF2592" i="8"/>
  <c r="AF2579" i="8"/>
  <c r="AF2566" i="8"/>
  <c r="AF2552" i="8"/>
  <c r="AF2539" i="8"/>
  <c r="AF2526" i="8"/>
  <c r="AF2513" i="8"/>
  <c r="AF2499" i="8"/>
  <c r="AF2484" i="8"/>
  <c r="AF2466" i="8"/>
  <c r="AF2451" i="8"/>
  <c r="AF2436" i="8"/>
  <c r="AF2418" i="8"/>
  <c r="AF2403" i="8"/>
  <c r="AF2388" i="8"/>
  <c r="AF2370" i="8"/>
  <c r="AF2355" i="8"/>
  <c r="AF2340" i="8"/>
  <c r="AF2322" i="8"/>
  <c r="AF2307" i="8"/>
  <c r="AF2292" i="8"/>
  <c r="AF2273" i="8"/>
  <c r="AF2257" i="8"/>
  <c r="AF2237" i="8"/>
  <c r="AF2221" i="8"/>
  <c r="AF2201" i="8"/>
  <c r="AF2149" i="8"/>
  <c r="AF2004" i="8"/>
  <c r="AF1844" i="8"/>
  <c r="AF1670" i="8"/>
  <c r="AF1413" i="8"/>
  <c r="AF3175" i="8"/>
  <c r="AF3007" i="8"/>
  <c r="AF1899" i="8"/>
  <c r="AF3206" i="8"/>
  <c r="AF3194" i="8"/>
  <c r="AF3182" i="8"/>
  <c r="AF3170" i="8"/>
  <c r="AF3158" i="8"/>
  <c r="AF3146" i="8"/>
  <c r="AF3134" i="8"/>
  <c r="AF3122" i="8"/>
  <c r="AF3110" i="8"/>
  <c r="AF3098" i="8"/>
  <c r="AF3086" i="8"/>
  <c r="AF3074" i="8"/>
  <c r="AF3062" i="8"/>
  <c r="AF3050" i="8"/>
  <c r="AF3038" i="8"/>
  <c r="AF3026" i="8"/>
  <c r="AF3014" i="8"/>
  <c r="AF3002" i="8"/>
  <c r="AF2990" i="8"/>
  <c r="AF2978" i="8"/>
  <c r="AF2966" i="8"/>
  <c r="AF2954" i="8"/>
  <c r="AF2942" i="8"/>
  <c r="AF2930" i="8"/>
  <c r="AF2918" i="8"/>
  <c r="AF2906" i="8"/>
  <c r="AF2894" i="8"/>
  <c r="AF2882" i="8"/>
  <c r="AF2870" i="8"/>
  <c r="AF2858" i="8"/>
  <c r="AF2846" i="8"/>
  <c r="AF2834" i="8"/>
  <c r="AF2822" i="8"/>
  <c r="AF2810" i="8"/>
  <c r="AF2798" i="8"/>
  <c r="AF2786" i="8"/>
  <c r="AF2774" i="8"/>
  <c r="AF2761" i="8"/>
  <c r="AF2748" i="8"/>
  <c r="AF2735" i="8"/>
  <c r="AF2722" i="8"/>
  <c r="AF2708" i="8"/>
  <c r="AF2695" i="8"/>
  <c r="AF2682" i="8"/>
  <c r="AF2669" i="8"/>
  <c r="AF2656" i="8"/>
  <c r="AF2643" i="8"/>
  <c r="AF2630" i="8"/>
  <c r="AF2617" i="8"/>
  <c r="AF2604" i="8"/>
  <c r="AF2591" i="8"/>
  <c r="AF2578" i="8"/>
  <c r="AF2564" i="8"/>
  <c r="AF2551" i="8"/>
  <c r="AF2538" i="8"/>
  <c r="AF2525" i="8"/>
  <c r="AF2512" i="8"/>
  <c r="AF2498" i="8"/>
  <c r="AF2480" i="8"/>
  <c r="AF2465" i="8"/>
  <c r="AF2450" i="8"/>
  <c r="AF2432" i="8"/>
  <c r="AF2417" i="8"/>
  <c r="AF2402" i="8"/>
  <c r="AF2384" i="8"/>
  <c r="AF2369" i="8"/>
  <c r="AF2354" i="8"/>
  <c r="AF2336" i="8"/>
  <c r="AF2321" i="8"/>
  <c r="AF2306" i="8"/>
  <c r="AF2288" i="8"/>
  <c r="AF2272" i="8"/>
  <c r="AF2252" i="8"/>
  <c r="AF2236" i="8"/>
  <c r="AF2216" i="8"/>
  <c r="AF2200" i="8"/>
  <c r="AF2137" i="8"/>
  <c r="AF1991" i="8"/>
  <c r="AF1828" i="8"/>
  <c r="AF1656" i="8"/>
  <c r="AF1365" i="8"/>
  <c r="AF3187" i="8"/>
  <c r="AF3019" i="8"/>
  <c r="AF2053" i="8"/>
  <c r="AF3205" i="8"/>
  <c r="AF3193" i="8"/>
  <c r="AF3181" i="8"/>
  <c r="AF3169" i="8"/>
  <c r="AF3157" i="8"/>
  <c r="AF3145" i="8"/>
  <c r="AF3133" i="8"/>
  <c r="AF3121" i="8"/>
  <c r="AF3109" i="8"/>
  <c r="AF3097" i="8"/>
  <c r="AF3085" i="8"/>
  <c r="AF3073" i="8"/>
  <c r="AF3061" i="8"/>
  <c r="AF3049" i="8"/>
  <c r="AF3037" i="8"/>
  <c r="AF3025" i="8"/>
  <c r="AF3013" i="8"/>
  <c r="AF3001" i="8"/>
  <c r="AF2989" i="8"/>
  <c r="AF2977" i="8"/>
  <c r="AF2965" i="8"/>
  <c r="AF2953" i="8"/>
  <c r="AF2941" i="8"/>
  <c r="AF2929" i="8"/>
  <c r="AF2917" i="8"/>
  <c r="AF2905" i="8"/>
  <c r="AF2893" i="8"/>
  <c r="AF2881" i="8"/>
  <c r="AF2869" i="8"/>
  <c r="AF2857" i="8"/>
  <c r="AF2845" i="8"/>
  <c r="AF2833" i="8"/>
  <c r="AF2821" i="8"/>
  <c r="AF2809" i="8"/>
  <c r="AF2797" i="8"/>
  <c r="AF2785" i="8"/>
  <c r="AF2773" i="8"/>
  <c r="AF2760" i="8"/>
  <c r="AF2747" i="8"/>
  <c r="AF2734" i="8"/>
  <c r="AF2720" i="8"/>
  <c r="AF2707" i="8"/>
  <c r="AF2694" i="8"/>
  <c r="AF2681" i="8"/>
  <c r="AF2668" i="8"/>
  <c r="AF2655" i="8"/>
  <c r="AF2642" i="8"/>
  <c r="AF2629" i="8"/>
  <c r="AF2616" i="8"/>
  <c r="AF2603" i="8"/>
  <c r="AF2590" i="8"/>
  <c r="AF2576" i="8"/>
  <c r="AF2563" i="8"/>
  <c r="AF2550" i="8"/>
  <c r="AF2537" i="8"/>
  <c r="AF2524" i="8"/>
  <c r="AF2511" i="8"/>
  <c r="AF2497" i="8"/>
  <c r="AF2479" i="8"/>
  <c r="AF2464" i="8"/>
  <c r="AF2449" i="8"/>
  <c r="AF2431" i="8"/>
  <c r="AF2416" i="8"/>
  <c r="AF2401" i="8"/>
  <c r="AF2383" i="8"/>
  <c r="AF2368" i="8"/>
  <c r="AF2353" i="8"/>
  <c r="AF2335" i="8"/>
  <c r="AF2320" i="8"/>
  <c r="AF2305" i="8"/>
  <c r="AF2287" i="8"/>
  <c r="AF2271" i="8"/>
  <c r="AF2251" i="8"/>
  <c r="AF2235" i="8"/>
  <c r="AF2215" i="8"/>
  <c r="AF2199" i="8"/>
  <c r="AF2125" i="8"/>
  <c r="AF1978" i="8"/>
  <c r="AF1814" i="8"/>
  <c r="AF1642" i="8"/>
  <c r="AF1293" i="8"/>
  <c r="AF3199" i="8"/>
  <c r="AF3043" i="8"/>
  <c r="AF2209" i="8"/>
  <c r="AF3204" i="8"/>
  <c r="AF3192" i="8"/>
  <c r="AF3180" i="8"/>
  <c r="AF3168" i="8"/>
  <c r="AF3156" i="8"/>
  <c r="AF3144" i="8"/>
  <c r="AF3132" i="8"/>
  <c r="AF3120" i="8"/>
  <c r="AF3108" i="8"/>
  <c r="AF3096" i="8"/>
  <c r="AF3084" i="8"/>
  <c r="AF3072" i="8"/>
  <c r="AF3060" i="8"/>
  <c r="AF3048" i="8"/>
  <c r="AF3036" i="8"/>
  <c r="AF3024" i="8"/>
  <c r="AF3012" i="8"/>
  <c r="AF3000" i="8"/>
  <c r="AF2988" i="8"/>
  <c r="AF2976" i="8"/>
  <c r="AF2964" i="8"/>
  <c r="AF2952" i="8"/>
  <c r="AF2940" i="8"/>
  <c r="AF2928" i="8"/>
  <c r="AF2916" i="8"/>
  <c r="AF2904" i="8"/>
  <c r="AF2892" i="8"/>
  <c r="AF2880" i="8"/>
  <c r="AF2868" i="8"/>
  <c r="AF2856" i="8"/>
  <c r="AF2844" i="8"/>
  <c r="AF2832" i="8"/>
  <c r="AF2820" i="8"/>
  <c r="AF2808" i="8"/>
  <c r="AF2796" i="8"/>
  <c r="AF2784" i="8"/>
  <c r="AF2772" i="8"/>
  <c r="AF2759" i="8"/>
  <c r="AF2746" i="8"/>
  <c r="AF2732" i="8"/>
  <c r="AF2719" i="8"/>
  <c r="AF2706" i="8"/>
  <c r="AF2693" i="8"/>
  <c r="AF2680" i="8"/>
  <c r="AF2667" i="8"/>
  <c r="AF2654" i="8"/>
  <c r="AF2641" i="8"/>
  <c r="AF2628" i="8"/>
  <c r="AF2615" i="8"/>
  <c r="AF2602" i="8"/>
  <c r="AF2588" i="8"/>
  <c r="AF2575" i="8"/>
  <c r="AF2562" i="8"/>
  <c r="AF2549" i="8"/>
  <c r="AF2536" i="8"/>
  <c r="AF2523" i="8"/>
  <c r="AF2510" i="8"/>
  <c r="AF2496" i="8"/>
  <c r="AF2478" i="8"/>
  <c r="AF2463" i="8"/>
  <c r="AF2448" i="8"/>
  <c r="AF2430" i="8"/>
  <c r="AF2415" i="8"/>
  <c r="AF2400" i="8"/>
  <c r="AF2382" i="8"/>
  <c r="AF2367" i="8"/>
  <c r="AF2352" i="8"/>
  <c r="AF2334" i="8"/>
  <c r="AF2319" i="8"/>
  <c r="AF2304" i="8"/>
  <c r="AF2286" i="8"/>
  <c r="AF2270" i="8"/>
  <c r="AF2250" i="8"/>
  <c r="AF2234" i="8"/>
  <c r="AF2214" i="8"/>
  <c r="AF2198" i="8"/>
  <c r="AF2113" i="8"/>
  <c r="AF1965" i="8"/>
  <c r="AF1800" i="8"/>
  <c r="AF1628" i="8"/>
  <c r="AF1221" i="8"/>
  <c r="AF3127" i="8"/>
  <c r="AF2281" i="8"/>
  <c r="AF3203" i="8"/>
  <c r="AF3191" i="8"/>
  <c r="AF3179" i="8"/>
  <c r="AF3167" i="8"/>
  <c r="AF3155" i="8"/>
  <c r="AF3143" i="8"/>
  <c r="AF3131" i="8"/>
  <c r="AF3119" i="8"/>
  <c r="AF3107" i="8"/>
  <c r="AF3095" i="8"/>
  <c r="AF3083" i="8"/>
  <c r="AF3071" i="8"/>
  <c r="AF3059" i="8"/>
  <c r="AF3047" i="8"/>
  <c r="AF3035" i="8"/>
  <c r="AF3023" i="8"/>
  <c r="AF3011" i="8"/>
  <c r="AF2999" i="8"/>
  <c r="AF2987" i="8"/>
  <c r="AF2975" i="8"/>
  <c r="AF2963" i="8"/>
  <c r="AF2951" i="8"/>
  <c r="AF2939" i="8"/>
  <c r="AF2927" i="8"/>
  <c r="AF2915" i="8"/>
  <c r="AF2903" i="8"/>
  <c r="AF2891" i="8"/>
  <c r="AF2879" i="8"/>
  <c r="AF2867" i="8"/>
  <c r="AF2855" i="8"/>
  <c r="AF2843" i="8"/>
  <c r="AF2831" i="8"/>
  <c r="AF2819" i="8"/>
  <c r="AF2807" i="8"/>
  <c r="AF2795" i="8"/>
  <c r="AF2783" i="8"/>
  <c r="AF2771" i="8"/>
  <c r="AF2758" i="8"/>
  <c r="AF2744" i="8"/>
  <c r="AF2731" i="8"/>
  <c r="AF2718" i="8"/>
  <c r="AF2705" i="8"/>
  <c r="AF2692" i="8"/>
  <c r="AF2679" i="8"/>
  <c r="AF2666" i="8"/>
  <c r="AF2653" i="8"/>
  <c r="AF2640" i="8"/>
  <c r="AF2627" i="8"/>
  <c r="AF2614" i="8"/>
  <c r="AF2600" i="8"/>
  <c r="AF2587" i="8"/>
  <c r="AF2574" i="8"/>
  <c r="AF2561" i="8"/>
  <c r="AF2548" i="8"/>
  <c r="AF2535" i="8"/>
  <c r="AF2522" i="8"/>
  <c r="AF2509" i="8"/>
  <c r="AF2492" i="8"/>
  <c r="AF2477" i="8"/>
  <c r="AF2462" i="8"/>
  <c r="AF2444" i="8"/>
  <c r="AF2429" i="8"/>
  <c r="AF2414" i="8"/>
  <c r="AF2396" i="8"/>
  <c r="AF2381" i="8"/>
  <c r="AF2366" i="8"/>
  <c r="AF2348" i="8"/>
  <c r="AF2333" i="8"/>
  <c r="AF2318" i="8"/>
  <c r="AF2300" i="8"/>
  <c r="AF2285" i="8"/>
  <c r="AF2269" i="8"/>
  <c r="AF2249" i="8"/>
  <c r="AF2233" i="8"/>
  <c r="AF2213" i="8"/>
  <c r="AF2197" i="8"/>
  <c r="AF2101" i="8"/>
  <c r="AF1952" i="8"/>
  <c r="AF1786" i="8"/>
  <c r="AF1612" i="8"/>
  <c r="AF1149" i="8"/>
  <c r="AF3067" i="8"/>
  <c r="AF2225" i="8"/>
  <c r="AF3202" i="8"/>
  <c r="AF3190" i="8"/>
  <c r="AF3178" i="8"/>
  <c r="AF3166" i="8"/>
  <c r="AF3154" i="8"/>
  <c r="AF3142" i="8"/>
  <c r="AF3130" i="8"/>
  <c r="AF3118" i="8"/>
  <c r="AF3106" i="8"/>
  <c r="AF3094" i="8"/>
  <c r="AF3082" i="8"/>
  <c r="AF3070" i="8"/>
  <c r="AF3058" i="8"/>
  <c r="AF3046" i="8"/>
  <c r="AF3034" i="8"/>
  <c r="AF3022" i="8"/>
  <c r="AF3010" i="8"/>
  <c r="AF2998" i="8"/>
  <c r="AF2986" i="8"/>
  <c r="AF2974" i="8"/>
  <c r="AF2962" i="8"/>
  <c r="AF2950" i="8"/>
  <c r="AF2938" i="8"/>
  <c r="AF2926" i="8"/>
  <c r="AF2914" i="8"/>
  <c r="AF2902" i="8"/>
  <c r="AF2890" i="8"/>
  <c r="AF2878" i="8"/>
  <c r="AF2866" i="8"/>
  <c r="AF2854" i="8"/>
  <c r="AF2842" i="8"/>
  <c r="AF2830" i="8"/>
  <c r="AF2818" i="8"/>
  <c r="AF2806" i="8"/>
  <c r="AF2794" i="8"/>
  <c r="AF2782" i="8"/>
  <c r="AF2770" i="8"/>
  <c r="AF2756" i="8"/>
  <c r="AF2743" i="8"/>
  <c r="AF2730" i="8"/>
  <c r="AF2717" i="8"/>
  <c r="AF2704" i="8"/>
  <c r="AF2691" i="8"/>
  <c r="AF2678" i="8"/>
  <c r="AF2665" i="8"/>
  <c r="AF2652" i="8"/>
  <c r="AF2639" i="8"/>
  <c r="AF2626" i="8"/>
  <c r="AF2612" i="8"/>
  <c r="AF2599" i="8"/>
  <c r="AF2586" i="8"/>
  <c r="AF2573" i="8"/>
  <c r="AF2560" i="8"/>
  <c r="AF2547" i="8"/>
  <c r="AF2534" i="8"/>
  <c r="AF2521" i="8"/>
  <c r="AF2508" i="8"/>
  <c r="AF2491" i="8"/>
  <c r="AF2476" i="8"/>
  <c r="AF2461" i="8"/>
  <c r="AF2443" i="8"/>
  <c r="AF2428" i="8"/>
  <c r="AF2413" i="8"/>
  <c r="AF2395" i="8"/>
  <c r="AF2380" i="8"/>
  <c r="AF2365" i="8"/>
  <c r="AF2347" i="8"/>
  <c r="AF2332" i="8"/>
  <c r="AF2317" i="8"/>
  <c r="AF2299" i="8"/>
  <c r="AF2284" i="8"/>
  <c r="AF2264" i="8"/>
  <c r="AF2248" i="8"/>
  <c r="AF2228" i="8"/>
  <c r="AF2212" i="8"/>
  <c r="AF2192" i="8"/>
  <c r="AF2089" i="8"/>
  <c r="AF1939" i="8"/>
  <c r="AF1772" i="8"/>
  <c r="AF1598" i="8"/>
  <c r="AF1077" i="8"/>
  <c r="AF2296" i="8"/>
  <c r="AF2" i="8"/>
  <c r="AF3201" i="8"/>
  <c r="AF3189" i="8"/>
  <c r="AF3177" i="8"/>
  <c r="AF3165" i="8"/>
  <c r="AF3153" i="8"/>
  <c r="AF3141" i="8"/>
  <c r="AF3129" i="8"/>
  <c r="AF3117" i="8"/>
  <c r="AF3105" i="8"/>
  <c r="AF3093" i="8"/>
  <c r="AF3081" i="8"/>
  <c r="AF3069" i="8"/>
  <c r="AF3057" i="8"/>
  <c r="AF3045" i="8"/>
  <c r="AF3033" i="8"/>
  <c r="AF3021" i="8"/>
  <c r="AF3009" i="8"/>
  <c r="AF2997" i="8"/>
  <c r="AF2985" i="8"/>
  <c r="AF2973" i="8"/>
  <c r="AF2961" i="8"/>
  <c r="AF2949" i="8"/>
  <c r="AF2937" i="8"/>
  <c r="AF2925" i="8"/>
  <c r="AF2913" i="8"/>
  <c r="AF2901" i="8"/>
  <c r="AF2889" i="8"/>
  <c r="AF2877" i="8"/>
  <c r="AF2865" i="8"/>
  <c r="AF2853" i="8"/>
  <c r="AF2841" i="8"/>
  <c r="AF2829" i="8"/>
  <c r="AF2817" i="8"/>
  <c r="AF2805" i="8"/>
  <c r="AF2793" i="8"/>
  <c r="AF2781" i="8"/>
  <c r="AF2768" i="8"/>
  <c r="AF2755" i="8"/>
  <c r="AF2742" i="8"/>
  <c r="AF2729" i="8"/>
  <c r="AF2716" i="8"/>
  <c r="AF2703" i="8"/>
  <c r="AF2690" i="8"/>
  <c r="AF2677" i="8"/>
  <c r="AF2664" i="8"/>
  <c r="AF2651" i="8"/>
  <c r="AF2638" i="8"/>
  <c r="AF2624" i="8"/>
  <c r="AF2611" i="8"/>
  <c r="AF2598" i="8"/>
  <c r="AF2585" i="8"/>
  <c r="AF2572" i="8"/>
  <c r="AF2559" i="8"/>
  <c r="AF2546" i="8"/>
  <c r="AF2533" i="8"/>
  <c r="AF2520" i="8"/>
  <c r="AF2507" i="8"/>
  <c r="AF2490" i="8"/>
  <c r="AF2475" i="8"/>
  <c r="AF2460" i="8"/>
  <c r="AF2442" i="8"/>
  <c r="AF2427" i="8"/>
  <c r="AF2412" i="8"/>
  <c r="AF2394" i="8"/>
  <c r="AF2379" i="8"/>
  <c r="AF2364" i="8"/>
  <c r="AF2346" i="8"/>
  <c r="AF2331" i="8"/>
  <c r="AF2316" i="8"/>
  <c r="AF2298" i="8"/>
  <c r="AF2283" i="8"/>
  <c r="AF2263" i="8"/>
  <c r="AF2247" i="8"/>
  <c r="AF2227" i="8"/>
  <c r="AF2211" i="8"/>
  <c r="AF2188" i="8"/>
  <c r="AF2077" i="8"/>
  <c r="AF1926" i="8"/>
  <c r="AF1756" i="8"/>
  <c r="AF1584" i="8"/>
  <c r="AF1001" i="8"/>
  <c r="AF3055" i="8"/>
  <c r="AF2245" i="8"/>
  <c r="AF3212" i="8"/>
  <c r="AF3200" i="8"/>
  <c r="AF3188" i="8"/>
  <c r="AF3176" i="8"/>
  <c r="AF3164" i="8"/>
  <c r="AF3152" i="8"/>
  <c r="AF3140" i="8"/>
  <c r="AF3128" i="8"/>
  <c r="AF3116" i="8"/>
  <c r="AF3104" i="8"/>
  <c r="AF3092" i="8"/>
  <c r="AF3080" i="8"/>
  <c r="AF3068" i="8"/>
  <c r="AF3056" i="8"/>
  <c r="AF3044" i="8"/>
  <c r="AF3032" i="8"/>
  <c r="AF3020" i="8"/>
  <c r="AF3008" i="8"/>
  <c r="AF2996" i="8"/>
  <c r="AF2984" i="8"/>
  <c r="AF2972" i="8"/>
  <c r="AF2960" i="8"/>
  <c r="AF2948" i="8"/>
  <c r="AF2936" i="8"/>
  <c r="AF2924" i="8"/>
  <c r="AF2912" i="8"/>
  <c r="AF2900" i="8"/>
  <c r="AF2888" i="8"/>
  <c r="AF2876" i="8"/>
  <c r="AF2864" i="8"/>
  <c r="AF2852" i="8"/>
  <c r="AF2840" i="8"/>
  <c r="AF2828" i="8"/>
  <c r="AF2816" i="8"/>
  <c r="AF2804" i="8"/>
  <c r="AF2792" i="8"/>
  <c r="AF2780" i="8"/>
  <c r="AF2767" i="8"/>
  <c r="AF2754" i="8"/>
  <c r="AF2741" i="8"/>
  <c r="AF2728" i="8"/>
  <c r="AF2715" i="8"/>
  <c r="AF2702" i="8"/>
  <c r="AF2689" i="8"/>
  <c r="AF2676" i="8"/>
  <c r="AF2663" i="8"/>
  <c r="AF2650" i="8"/>
  <c r="AF2636" i="8"/>
  <c r="AF2623" i="8"/>
  <c r="AF2610" i="8"/>
  <c r="AF2597" i="8"/>
  <c r="AF2584" i="8"/>
  <c r="AF2571" i="8"/>
  <c r="AF2558" i="8"/>
  <c r="AF2545" i="8"/>
  <c r="AF2532" i="8"/>
  <c r="AF2519" i="8"/>
  <c r="AF2504" i="8"/>
  <c r="AF2489" i="8"/>
  <c r="AF2474" i="8"/>
  <c r="AF2456" i="8"/>
  <c r="AF2441" i="8"/>
  <c r="AF2426" i="8"/>
  <c r="AF2408" i="8"/>
  <c r="AF2393" i="8"/>
  <c r="AF2378" i="8"/>
  <c r="AF2360" i="8"/>
  <c r="AF2345" i="8"/>
  <c r="AF2330" i="8"/>
  <c r="AF2312" i="8"/>
  <c r="AF2297" i="8"/>
  <c r="AF2282" i="8"/>
  <c r="AF2262" i="8"/>
  <c r="AF2246" i="8"/>
  <c r="AF2226" i="8"/>
  <c r="AF2210" i="8"/>
  <c r="AF2187" i="8"/>
  <c r="AF2065" i="8"/>
  <c r="AF1912" i="8"/>
  <c r="AF1742" i="8"/>
  <c r="AF1570" i="8"/>
  <c r="AF854" i="8"/>
  <c r="Q6" i="20"/>
  <c r="P9" i="20"/>
  <c r="J15" i="20"/>
  <c r="H16" i="20"/>
  <c r="H14" i="20"/>
  <c r="C14" i="24" s="1"/>
  <c r="H13" i="20"/>
  <c r="G12" i="20"/>
  <c r="B12" i="24" s="1"/>
  <c r="G11" i="20"/>
  <c r="B11" i="24" s="1"/>
  <c r="G10" i="20"/>
  <c r="B10" i="24" s="1"/>
  <c r="F9" i="20"/>
  <c r="A9" i="20" s="1"/>
  <c r="H9" i="24" s="1"/>
  <c r="Q3" i="20"/>
  <c r="M2" i="20"/>
  <c r="J8" i="20"/>
  <c r="H7" i="20"/>
  <c r="C7" i="24" s="1"/>
  <c r="F6" i="20"/>
  <c r="P12" i="20"/>
  <c r="I15" i="20"/>
  <c r="G16" i="20"/>
  <c r="G14" i="20"/>
  <c r="B14" i="24" s="1"/>
  <c r="G13" i="20"/>
  <c r="B13" i="24" s="1"/>
  <c r="F12" i="20"/>
  <c r="A12" i="20" s="1"/>
  <c r="H12" i="24" s="1"/>
  <c r="F11" i="20"/>
  <c r="A11" i="20" s="1"/>
  <c r="H11" i="24" s="1"/>
  <c r="F10" i="20"/>
  <c r="A10" i="20" s="1"/>
  <c r="H10" i="24" s="1"/>
  <c r="E9" i="20"/>
  <c r="N3" i="20"/>
  <c r="K2" i="20"/>
  <c r="T2" i="20" s="1"/>
  <c r="F2" i="24" s="1"/>
  <c r="I8" i="20"/>
  <c r="G7" i="20"/>
  <c r="B7" i="24" s="1"/>
  <c r="E6" i="20"/>
  <c r="H15" i="20"/>
  <c r="F16" i="20"/>
  <c r="F14" i="20"/>
  <c r="A14" i="20" s="1"/>
  <c r="H14" i="24" s="1"/>
  <c r="F13" i="20"/>
  <c r="A13" i="20" s="1"/>
  <c r="H13" i="24" s="1"/>
  <c r="E12" i="20"/>
  <c r="E11" i="20"/>
  <c r="E10" i="20"/>
  <c r="Q4" i="20"/>
  <c r="M3" i="20"/>
  <c r="J2" i="20"/>
  <c r="H8" i="20"/>
  <c r="F7" i="20"/>
  <c r="Q5" i="20"/>
  <c r="G15" i="20"/>
  <c r="E16" i="20"/>
  <c r="E14" i="20"/>
  <c r="E13" i="20"/>
  <c r="Q11" i="20"/>
  <c r="Q10" i="20"/>
  <c r="Q9" i="20"/>
  <c r="N4" i="20"/>
  <c r="K3" i="20"/>
  <c r="T3" i="20" s="1"/>
  <c r="F3" i="24" s="1"/>
  <c r="I2" i="20"/>
  <c r="G8" i="20"/>
  <c r="B8" i="24" s="1"/>
  <c r="E7" i="20"/>
  <c r="N5" i="20"/>
  <c r="F15" i="20"/>
  <c r="Q14" i="20"/>
  <c r="Q13" i="20"/>
  <c r="Q12" i="20"/>
  <c r="P11" i="20"/>
  <c r="P10" i="20"/>
  <c r="O9" i="20"/>
  <c r="M4" i="20"/>
  <c r="J3" i="20"/>
  <c r="H2" i="20"/>
  <c r="C2" i="24" s="1"/>
  <c r="F8" i="20"/>
  <c r="M5" i="20"/>
  <c r="E15" i="20"/>
  <c r="P14" i="20"/>
  <c r="P13" i="20"/>
  <c r="O12" i="20"/>
  <c r="O11" i="20"/>
  <c r="O10" i="20"/>
  <c r="N9" i="20"/>
  <c r="K4" i="20"/>
  <c r="T4" i="20" s="1"/>
  <c r="F4" i="24" s="1"/>
  <c r="I3" i="20"/>
  <c r="G2" i="20"/>
  <c r="B2" i="24" s="1"/>
  <c r="E8" i="20"/>
  <c r="N6" i="20"/>
  <c r="K5" i="20"/>
  <c r="T5" i="20" s="1"/>
  <c r="F5" i="24" s="1"/>
  <c r="Q16" i="20"/>
  <c r="O14" i="20"/>
  <c r="O13" i="20"/>
  <c r="N12" i="20"/>
  <c r="N11" i="20"/>
  <c r="N10" i="20"/>
  <c r="M9" i="20"/>
  <c r="J4" i="20"/>
  <c r="H3" i="20"/>
  <c r="C3" i="24" s="1"/>
  <c r="F2" i="20"/>
  <c r="Q7" i="20"/>
  <c r="M6" i="20"/>
  <c r="J5" i="20"/>
  <c r="N16" i="20"/>
  <c r="B16" i="20" s="1"/>
  <c r="N14" i="20"/>
  <c r="N13" i="20"/>
  <c r="M12" i="20"/>
  <c r="M11" i="20"/>
  <c r="M10" i="20"/>
  <c r="I4" i="20"/>
  <c r="G3" i="20"/>
  <c r="B3" i="24" s="1"/>
  <c r="E2" i="20"/>
  <c r="N7" i="20"/>
  <c r="K6" i="20"/>
  <c r="T6" i="20" s="1"/>
  <c r="F6" i="24" s="1"/>
  <c r="I5" i="20"/>
  <c r="Q15" i="20"/>
  <c r="M16" i="20"/>
  <c r="M14" i="20"/>
  <c r="M13" i="20"/>
  <c r="H4" i="20"/>
  <c r="C4" i="24" s="1"/>
  <c r="F3" i="20"/>
  <c r="Q8" i="20"/>
  <c r="M7" i="20"/>
  <c r="J6" i="20"/>
  <c r="H5" i="20"/>
  <c r="C5" i="24" s="1"/>
  <c r="N15" i="20"/>
  <c r="K16" i="20"/>
  <c r="T16" i="20" s="1"/>
  <c r="I9" i="20"/>
  <c r="G4" i="20"/>
  <c r="B4" i="24" s="1"/>
  <c r="E3" i="20"/>
  <c r="N8" i="20"/>
  <c r="K7" i="20"/>
  <c r="T7" i="20" s="1"/>
  <c r="F7" i="24" s="1"/>
  <c r="I6" i="20"/>
  <c r="G5" i="20"/>
  <c r="B5" i="24" s="1"/>
  <c r="M15" i="20"/>
  <c r="J16" i="20"/>
  <c r="I12" i="20"/>
  <c r="I11" i="20"/>
  <c r="I10" i="20"/>
  <c r="H9" i="20"/>
  <c r="F4" i="20"/>
  <c r="Q2" i="20"/>
  <c r="M8" i="20"/>
  <c r="J7" i="20"/>
  <c r="H6" i="20"/>
  <c r="C6" i="24" s="1"/>
  <c r="F5" i="20"/>
  <c r="K15" i="20"/>
  <c r="T15" i="20" s="1"/>
  <c r="I16" i="20"/>
  <c r="I14" i="20"/>
  <c r="I13" i="20"/>
  <c r="H12" i="20"/>
  <c r="C12" i="24" s="1"/>
  <c r="H11" i="20"/>
  <c r="H10" i="20"/>
  <c r="G9" i="20"/>
  <c r="B9" i="24" s="1"/>
  <c r="E4" i="20"/>
  <c r="N2" i="20"/>
  <c r="K8" i="20"/>
  <c r="T8" i="20" s="1"/>
  <c r="F8" i="24" s="1"/>
  <c r="I7" i="20"/>
  <c r="G6" i="20"/>
  <c r="B6" i="24" s="1"/>
  <c r="E5" i="20"/>
  <c r="X3" i="23"/>
  <c r="X15" i="23"/>
  <c r="X25" i="23"/>
  <c r="X30" i="23"/>
  <c r="X35" i="23"/>
  <c r="X45" i="23"/>
  <c r="X80" i="23"/>
  <c r="X85" i="23"/>
  <c r="X93" i="23"/>
  <c r="X114" i="23"/>
  <c r="X119" i="23"/>
  <c r="X132" i="23"/>
  <c r="X208" i="23"/>
  <c r="AB216" i="23"/>
  <c r="X216" i="23"/>
  <c r="X265" i="23"/>
  <c r="AB312" i="23"/>
  <c r="X312" i="23"/>
  <c r="X318" i="23"/>
  <c r="X355" i="23"/>
  <c r="AB355" i="23"/>
  <c r="AB406" i="23"/>
  <c r="X406" i="23"/>
  <c r="AB501" i="23"/>
  <c r="X501" i="23"/>
  <c r="X326" i="23"/>
  <c r="AB326" i="23"/>
  <c r="X8" i="23"/>
  <c r="X40" i="23"/>
  <c r="X50" i="23"/>
  <c r="X55" i="23"/>
  <c r="X60" i="23"/>
  <c r="AB98" i="23"/>
  <c r="X148" i="23"/>
  <c r="AB161" i="23"/>
  <c r="X164" i="23"/>
  <c r="X169" i="23"/>
  <c r="X177" i="23"/>
  <c r="X198" i="23"/>
  <c r="X203" i="23"/>
  <c r="X222" i="23"/>
  <c r="X227" i="23"/>
  <c r="X230" i="23"/>
  <c r="AB230" i="23"/>
  <c r="X249" i="23"/>
  <c r="X260" i="23"/>
  <c r="X268" i="23"/>
  <c r="AB276" i="23"/>
  <c r="X276" i="23"/>
  <c r="X301" i="23"/>
  <c r="AB304" i="23"/>
  <c r="X304" i="23"/>
  <c r="X349" i="23"/>
  <c r="AB352" i="23"/>
  <c r="X352" i="23"/>
  <c r="AB458" i="23"/>
  <c r="X458" i="23"/>
  <c r="X498" i="23"/>
  <c r="AB498" i="23"/>
  <c r="AB525" i="23"/>
  <c r="X525" i="23"/>
  <c r="AB702" i="23"/>
  <c r="X702" i="23"/>
  <c r="X878" i="23"/>
  <c r="AB878" i="23"/>
  <c r="X893" i="23"/>
  <c r="AB893" i="23"/>
  <c r="X13" i="23"/>
  <c r="X18" i="23"/>
  <c r="X23" i="23"/>
  <c r="X33" i="23"/>
  <c r="X88" i="23"/>
  <c r="AB101" i="23"/>
  <c r="X104" i="23"/>
  <c r="X109" i="23"/>
  <c r="X117" i="23"/>
  <c r="X138" i="23"/>
  <c r="X143" i="23"/>
  <c r="X156" i="23"/>
  <c r="AB182" i="23"/>
  <c r="X241" i="23"/>
  <c r="X282" i="23"/>
  <c r="X287" i="23"/>
  <c r="X290" i="23"/>
  <c r="AB290" i="23"/>
  <c r="X296" i="23"/>
  <c r="X335" i="23"/>
  <c r="X338" i="23"/>
  <c r="AB338" i="23"/>
  <c r="X367" i="23"/>
  <c r="X370" i="23"/>
  <c r="AB384" i="23"/>
  <c r="X384" i="23"/>
  <c r="AB449" i="23"/>
  <c r="X449" i="23"/>
  <c r="AB477" i="23"/>
  <c r="X477" i="23"/>
  <c r="X522" i="23"/>
  <c r="AB522" i="23"/>
  <c r="AB549" i="23"/>
  <c r="X549" i="23"/>
  <c r="X848" i="23"/>
  <c r="AB848" i="23"/>
  <c r="AB396" i="23"/>
  <c r="X396" i="23"/>
  <c r="AB65" i="23"/>
  <c r="AB122" i="23"/>
  <c r="AB185" i="23"/>
  <c r="AB252" i="23"/>
  <c r="X252" i="23"/>
  <c r="AB324" i="23"/>
  <c r="X324" i="23"/>
  <c r="AB390" i="23"/>
  <c r="AB434" i="23"/>
  <c r="X434" i="23"/>
  <c r="X474" i="23"/>
  <c r="AB474" i="23"/>
  <c r="X546" i="23"/>
  <c r="AB546" i="23"/>
  <c r="AB819" i="23"/>
  <c r="X819" i="23"/>
  <c r="X845" i="23"/>
  <c r="AB845" i="23"/>
  <c r="X254" i="23"/>
  <c r="AB254" i="23"/>
  <c r="AB482" i="23"/>
  <c r="X482" i="23"/>
  <c r="AB554" i="23"/>
  <c r="X554" i="23"/>
  <c r="X112" i="23"/>
  <c r="AB125" i="23"/>
  <c r="X180" i="23"/>
  <c r="X266" i="23"/>
  <c r="AB266" i="23"/>
  <c r="AB316" i="23"/>
  <c r="X316" i="23"/>
  <c r="X362" i="23"/>
  <c r="AB425" i="23"/>
  <c r="X425" i="23"/>
  <c r="AB453" i="23"/>
  <c r="X453" i="23"/>
  <c r="X807" i="23"/>
  <c r="AB807" i="23"/>
  <c r="AB228" i="23"/>
  <c r="X228" i="23"/>
  <c r="X302" i="23"/>
  <c r="AB302" i="23"/>
  <c r="X350" i="23"/>
  <c r="AB350" i="23"/>
  <c r="AB444" i="23"/>
  <c r="X444" i="23"/>
  <c r="X450" i="23"/>
  <c r="AB450" i="23"/>
  <c r="X9" i="23"/>
  <c r="X51" i="23"/>
  <c r="X61" i="23"/>
  <c r="X66" i="23"/>
  <c r="X71" i="23"/>
  <c r="X136" i="23"/>
  <c r="X152" i="23"/>
  <c r="X157" i="23"/>
  <c r="X165" i="23"/>
  <c r="X186" i="23"/>
  <c r="X191" i="23"/>
  <c r="X204" i="23"/>
  <c r="X242" i="23"/>
  <c r="AB242" i="23"/>
  <c r="AB288" i="23"/>
  <c r="X288" i="23"/>
  <c r="AB336" i="23"/>
  <c r="X336" i="23"/>
  <c r="AB376" i="23"/>
  <c r="X376" i="23"/>
  <c r="AB388" i="23"/>
  <c r="X388" i="23"/>
  <c r="AB410" i="23"/>
  <c r="X410" i="23"/>
  <c r="AB429" i="23"/>
  <c r="X429" i="23"/>
  <c r="X749" i="23"/>
  <c r="AB749" i="23"/>
  <c r="AB757" i="23"/>
  <c r="X757" i="23"/>
  <c r="AB41" i="23"/>
  <c r="X76" i="23"/>
  <c r="AB89" i="23"/>
  <c r="X92" i="23"/>
  <c r="X97" i="23"/>
  <c r="X105" i="23"/>
  <c r="X126" i="23"/>
  <c r="X253" i="23"/>
  <c r="X325" i="23"/>
  <c r="AB328" i="23"/>
  <c r="X328" i="23"/>
  <c r="X357" i="23"/>
  <c r="AB360" i="23"/>
  <c r="X360" i="23"/>
  <c r="AB401" i="23"/>
  <c r="X401" i="23"/>
  <c r="AB420" i="23"/>
  <c r="X420" i="23"/>
  <c r="X426" i="23"/>
  <c r="AB426" i="23"/>
  <c r="X7" i="23"/>
  <c r="X39" i="23"/>
  <c r="X49" i="23"/>
  <c r="X54" i="23"/>
  <c r="X69" i="23"/>
  <c r="X84" i="23"/>
  <c r="AB110" i="23"/>
  <c r="X160" i="23"/>
  <c r="AB173" i="23"/>
  <c r="X176" i="23"/>
  <c r="X181" i="23"/>
  <c r="X189" i="23"/>
  <c r="X210" i="23"/>
  <c r="X215" i="23"/>
  <c r="X218" i="23"/>
  <c r="AB218" i="23"/>
  <c r="X237" i="23"/>
  <c r="X248" i="23"/>
  <c r="X256" i="23"/>
  <c r="AB264" i="23"/>
  <c r="X264" i="23"/>
  <c r="X311" i="23"/>
  <c r="X314" i="23"/>
  <c r="AB314" i="23"/>
  <c r="X320" i="23"/>
  <c r="AB713" i="23"/>
  <c r="X713" i="23"/>
  <c r="X743" i="23"/>
  <c r="AB743" i="23"/>
  <c r="AB29" i="23"/>
  <c r="X100" i="23"/>
  <c r="AB113" i="23"/>
  <c r="AB194" i="23"/>
  <c r="X278" i="23"/>
  <c r="AB278" i="23"/>
  <c r="AB300" i="23"/>
  <c r="X300" i="23"/>
  <c r="AB348" i="23"/>
  <c r="X348" i="23"/>
  <c r="AB405" i="23"/>
  <c r="X405" i="23"/>
  <c r="X411" i="23"/>
  <c r="AB411" i="23"/>
  <c r="AB430" i="23"/>
  <c r="X430" i="23"/>
  <c r="AB506" i="23"/>
  <c r="X506" i="23"/>
  <c r="AB738" i="23"/>
  <c r="X738" i="23"/>
  <c r="AB240" i="23"/>
  <c r="X240" i="23"/>
  <c r="AB292" i="23"/>
  <c r="X292" i="23"/>
  <c r="AB340" i="23"/>
  <c r="X340" i="23"/>
  <c r="X402" i="23"/>
  <c r="AB402" i="23"/>
  <c r="AB530" i="23"/>
  <c r="X530" i="23"/>
  <c r="X707" i="23"/>
  <c r="AB707" i="23"/>
  <c r="AB381" i="23"/>
  <c r="AB386" i="23"/>
  <c r="AB391" i="23"/>
  <c r="AB415" i="23"/>
  <c r="AB439" i="23"/>
  <c r="AB463" i="23"/>
  <c r="AB487" i="23"/>
  <c r="AB511" i="23"/>
  <c r="AB535" i="23"/>
  <c r="AB562" i="23"/>
  <c r="AB804" i="23"/>
  <c r="X804" i="23"/>
  <c r="X560" i="23"/>
  <c r="X721" i="23"/>
  <c r="AB764" i="23"/>
  <c r="X764" i="23"/>
  <c r="AB774" i="23"/>
  <c r="X774" i="23"/>
  <c r="X786" i="23"/>
  <c r="AB786" i="23"/>
  <c r="AB816" i="23"/>
  <c r="X816" i="23"/>
  <c r="AB356" i="23"/>
  <c r="X356" i="23"/>
  <c r="AB392" i="23"/>
  <c r="X392" i="23"/>
  <c r="AB565" i="23"/>
  <c r="AB699" i="23"/>
  <c r="AB710" i="23"/>
  <c r="AB735" i="23"/>
  <c r="AB746" i="23"/>
  <c r="X771" i="23"/>
  <c r="AB771" i="23"/>
  <c r="AB820" i="23"/>
  <c r="X820" i="23"/>
  <c r="AB826" i="23"/>
  <c r="X826" i="23"/>
  <c r="AB836" i="23"/>
  <c r="X836" i="23"/>
  <c r="X854" i="23"/>
  <c r="AB854" i="23"/>
  <c r="AB846" i="23"/>
  <c r="X846" i="23"/>
  <c r="X714" i="23"/>
  <c r="X725" i="23"/>
  <c r="X843" i="23"/>
  <c r="AB843" i="23"/>
  <c r="AB876" i="23"/>
  <c r="X876" i="23"/>
  <c r="X454" i="23"/>
  <c r="X478" i="23"/>
  <c r="X502" i="23"/>
  <c r="X526" i="23"/>
  <c r="X550" i="23"/>
  <c r="X577" i="23"/>
  <c r="X601" i="23"/>
  <c r="X625" i="23"/>
  <c r="X649" i="23"/>
  <c r="X673" i="23"/>
  <c r="X697" i="23"/>
  <c r="AB719" i="23"/>
  <c r="AB762" i="23"/>
  <c r="X762" i="23"/>
  <c r="AB802" i="23"/>
  <c r="AB805" i="23"/>
  <c r="X858" i="23"/>
  <c r="AB858" i="23"/>
  <c r="AB879" i="23"/>
  <c r="AB891" i="23"/>
  <c r="X891" i="23"/>
  <c r="AB380" i="23"/>
  <c r="X380" i="23"/>
  <c r="X393" i="23"/>
  <c r="X398" i="23"/>
  <c r="X417" i="23"/>
  <c r="AB435" i="23"/>
  <c r="AB459" i="23"/>
  <c r="AB483" i="23"/>
  <c r="AB759" i="23"/>
  <c r="X759" i="23"/>
  <c r="AB814" i="23"/>
  <c r="X814" i="23"/>
  <c r="AB834" i="23"/>
  <c r="X834" i="23"/>
  <c r="X591" i="23"/>
  <c r="X615" i="23"/>
  <c r="X639" i="23"/>
  <c r="X663" i="23"/>
  <c r="X687" i="23"/>
  <c r="X706" i="23"/>
  <c r="X766" i="23"/>
  <c r="AB766" i="23"/>
  <c r="AB824" i="23"/>
  <c r="X824" i="23"/>
  <c r="AB831" i="23"/>
  <c r="X831" i="23"/>
  <c r="X468" i="23"/>
  <c r="X473" i="23"/>
  <c r="X492" i="23"/>
  <c r="X497" i="23"/>
  <c r="X516" i="23"/>
  <c r="X521" i="23"/>
  <c r="X540" i="23"/>
  <c r="X545" i="23"/>
  <c r="X559" i="23"/>
  <c r="X564" i="23"/>
  <c r="X594" i="23"/>
  <c r="X618" i="23"/>
  <c r="X642" i="23"/>
  <c r="X666" i="23"/>
  <c r="X690" i="23"/>
  <c r="X701" i="23"/>
  <c r="X726" i="23"/>
  <c r="X737" i="23"/>
  <c r="X828" i="23"/>
  <c r="AB828" i="23"/>
  <c r="X838" i="23"/>
  <c r="AB838" i="23"/>
  <c r="AB866" i="23"/>
  <c r="AB892" i="23"/>
  <c r="X892" i="23"/>
  <c r="AB575" i="23"/>
  <c r="AB599" i="23"/>
  <c r="AB623" i="23"/>
  <c r="X776" i="23"/>
  <c r="AB776" i="23"/>
  <c r="AB368" i="23"/>
  <c r="X368" i="23"/>
  <c r="X567" i="23"/>
  <c r="AB578" i="23"/>
  <c r="AB602" i="23"/>
  <c r="AB626" i="23"/>
  <c r="AB650" i="23"/>
  <c r="AB674" i="23"/>
  <c r="AB698" i="23"/>
  <c r="AB723" i="23"/>
  <c r="AB734" i="23"/>
  <c r="X782" i="23"/>
  <c r="AB782" i="23"/>
  <c r="AB886" i="23"/>
  <c r="X886" i="23"/>
  <c r="X404" i="23"/>
  <c r="X416" i="23"/>
  <c r="X428" i="23"/>
  <c r="X440" i="23"/>
  <c r="X452" i="23"/>
  <c r="X464" i="23"/>
  <c r="X476" i="23"/>
  <c r="X488" i="23"/>
  <c r="X500" i="23"/>
  <c r="X512" i="23"/>
  <c r="X524" i="23"/>
  <c r="X536" i="23"/>
  <c r="X548" i="23"/>
  <c r="X558" i="23"/>
  <c r="X570" i="23"/>
  <c r="X580" i="23"/>
  <c r="X592" i="23"/>
  <c r="X604" i="23"/>
  <c r="X616" i="23"/>
  <c r="X628" i="23"/>
  <c r="X640" i="23"/>
  <c r="X652" i="23"/>
  <c r="X664" i="23"/>
  <c r="X676" i="23"/>
  <c r="X688" i="23"/>
  <c r="X700" i="23"/>
  <c r="X712" i="23"/>
  <c r="X724" i="23"/>
  <c r="X736" i="23"/>
  <c r="X748" i="23"/>
  <c r="X760" i="23"/>
  <c r="X765" i="23"/>
  <c r="X785" i="23"/>
  <c r="X817" i="23"/>
  <c r="X827" i="23"/>
  <c r="X832" i="23"/>
  <c r="X837" i="23"/>
  <c r="X857" i="23"/>
  <c r="X889" i="23"/>
  <c r="AB770" i="23"/>
  <c r="AB842" i="23"/>
  <c r="N4" i="9"/>
  <c r="O4" i="9"/>
  <c r="N5" i="9"/>
  <c r="O5" i="9"/>
  <c r="M4" i="9"/>
  <c r="M5" i="9"/>
  <c r="W573" i="8"/>
  <c r="W564" i="8"/>
  <c r="W3" i="8"/>
  <c r="AB3" i="8" s="1"/>
  <c r="W16" i="8"/>
  <c r="X16" i="8" s="1"/>
  <c r="W13" i="8"/>
  <c r="W18" i="8"/>
  <c r="AB18" i="8" s="1"/>
  <c r="W17" i="8"/>
  <c r="AB17" i="8" s="1"/>
  <c r="W19" i="8"/>
  <c r="AB19" i="8" s="1"/>
  <c r="W11" i="8"/>
  <c r="AB11" i="8" s="1"/>
  <c r="W14" i="8"/>
  <c r="X14" i="8" s="1"/>
  <c r="W15" i="8"/>
  <c r="X15" i="8" s="1"/>
  <c r="W5" i="8"/>
  <c r="X5" i="8" s="1"/>
  <c r="W6" i="8"/>
  <c r="X6" i="8" s="1"/>
  <c r="W8" i="8"/>
  <c r="X8" i="8" s="1"/>
  <c r="W9" i="8"/>
  <c r="AB9" i="8" s="1"/>
  <c r="W12" i="8"/>
  <c r="W10" i="8"/>
  <c r="X10" i="8" s="1"/>
  <c r="W4" i="8"/>
  <c r="AB4" i="8" s="1"/>
  <c r="W20" i="8"/>
  <c r="W21" i="8"/>
  <c r="AB21" i="8" s="1"/>
  <c r="W7" i="8"/>
  <c r="AB7" i="8" s="1"/>
  <c r="W2" i="8"/>
  <c r="W56" i="8"/>
  <c r="AB56" i="8" s="1"/>
  <c r="W166" i="8"/>
  <c r="AB166" i="8" s="1"/>
  <c r="W91" i="8"/>
  <c r="AB91" i="8" s="1"/>
  <c r="W343" i="8"/>
  <c r="X343" i="8" s="1"/>
  <c r="W188" i="8"/>
  <c r="AB188" i="8" s="1"/>
  <c r="W299" i="8"/>
  <c r="X299" i="8" s="1"/>
  <c r="W282" i="8"/>
  <c r="X282" i="8" s="1"/>
  <c r="W296" i="8"/>
  <c r="W261" i="8"/>
  <c r="X261" i="8" s="1"/>
  <c r="W49" i="8"/>
  <c r="AB49" i="8" s="1"/>
  <c r="W260" i="8"/>
  <c r="X260" i="8" s="1"/>
  <c r="W200" i="8"/>
  <c r="X200" i="8" s="1"/>
  <c r="W214" i="8"/>
  <c r="W262" i="8"/>
  <c r="W196" i="8"/>
  <c r="AB196" i="8" s="1"/>
  <c r="W61" i="8"/>
  <c r="AB61" i="8" s="1"/>
  <c r="W253" i="8"/>
  <c r="W519" i="8"/>
  <c r="X519" i="8" s="1"/>
  <c r="W238" i="8"/>
  <c r="X238" i="8" s="1"/>
  <c r="W312" i="8"/>
  <c r="W82" i="8"/>
  <c r="AB82" i="8" s="1"/>
  <c r="W305" i="8"/>
  <c r="W191" i="8"/>
  <c r="AB191" i="8" s="1"/>
  <c r="W332" i="8"/>
  <c r="X332" i="8" s="1"/>
  <c r="W245" i="8"/>
  <c r="X245" i="8" s="1"/>
  <c r="W118" i="8"/>
  <c r="W219" i="8"/>
  <c r="AB219" i="8" s="1"/>
  <c r="W182" i="8"/>
  <c r="AB182" i="8" s="1"/>
  <c r="W201" i="8"/>
  <c r="AB201" i="8" s="1"/>
  <c r="W71" i="8"/>
  <c r="W139" i="8"/>
  <c r="W283" i="8"/>
  <c r="W291" i="8"/>
  <c r="X291" i="8" s="1"/>
  <c r="W547" i="8"/>
  <c r="W66" i="8"/>
  <c r="AB66" i="8" s="1"/>
  <c r="W210" i="8"/>
  <c r="W162" i="8"/>
  <c r="W63" i="8"/>
  <c r="AB63" i="8" s="1"/>
  <c r="W527" i="8"/>
  <c r="W202" i="8"/>
  <c r="W236" i="8"/>
  <c r="AB236" i="8" s="1"/>
  <c r="W254" i="8"/>
  <c r="X254" i="8" s="1"/>
  <c r="W529" i="8"/>
  <c r="X529" i="8" s="1"/>
  <c r="W545" i="8"/>
  <c r="W105" i="8"/>
  <c r="X105" i="8" s="1"/>
  <c r="W271" i="8"/>
  <c r="W548" i="8"/>
  <c r="X548" i="8" s="1"/>
  <c r="W177" i="8"/>
  <c r="X177" i="8" s="1"/>
  <c r="W295" i="8"/>
  <c r="X295" i="8" s="1"/>
  <c r="W321" i="8"/>
  <c r="X321" i="8" s="1"/>
  <c r="W239" i="8"/>
  <c r="X239" i="8" s="1"/>
  <c r="W226" i="8"/>
  <c r="AB226" i="8" s="1"/>
  <c r="W235" i="8"/>
  <c r="AB235" i="8" s="1"/>
  <c r="W65" i="8"/>
  <c r="X65" i="8" s="1"/>
  <c r="W160" i="8"/>
  <c r="X160" i="8" s="1"/>
  <c r="W345" i="8"/>
  <c r="W148" i="8"/>
  <c r="AB148" i="8" s="1"/>
  <c r="W124" i="8"/>
  <c r="AB124" i="8" s="1"/>
  <c r="W218" i="8"/>
  <c r="AB218" i="8" s="1"/>
  <c r="W338" i="8"/>
  <c r="X338" i="8" s="1"/>
  <c r="W336" i="8"/>
  <c r="X336" i="8" s="1"/>
  <c r="W80" i="8"/>
  <c r="W244" i="8"/>
  <c r="W228" i="8"/>
  <c r="AB228" i="8" s="1"/>
  <c r="W134" i="8"/>
  <c r="AB134" i="8" s="1"/>
  <c r="W158" i="8"/>
  <c r="W233" i="8"/>
  <c r="X233" i="8" s="1"/>
  <c r="W272" i="8"/>
  <c r="W269" i="8"/>
  <c r="X269" i="8" s="1"/>
  <c r="W550" i="8"/>
  <c r="X550" i="8" s="1"/>
  <c r="W25" i="8"/>
  <c r="AB25" i="8" s="1"/>
  <c r="W330" i="8"/>
  <c r="X330" i="8" s="1"/>
  <c r="W225" i="8"/>
  <c r="X225" i="8" s="1"/>
  <c r="W67" i="8"/>
  <c r="AB67" i="8" s="1"/>
  <c r="W270" i="8"/>
  <c r="W145" i="8"/>
  <c r="W113" i="8"/>
  <c r="AB113" i="8" s="1"/>
  <c r="W168" i="8"/>
  <c r="X168" i="8" s="1"/>
  <c r="W335" i="8"/>
  <c r="X335" i="8" s="1"/>
  <c r="W555" i="8"/>
  <c r="W528" i="8"/>
  <c r="W50" i="8"/>
  <c r="AB50" i="8" s="1"/>
  <c r="W62" i="8"/>
  <c r="W195" i="8"/>
  <c r="X195" i="8" s="1"/>
  <c r="W24" i="8"/>
  <c r="X24" i="8" s="1"/>
  <c r="W57" i="8"/>
  <c r="AB57" i="8" s="1"/>
  <c r="W267" i="8"/>
  <c r="W204" i="8"/>
  <c r="AB204" i="8" s="1"/>
  <c r="W126" i="8"/>
  <c r="AB126" i="8" s="1"/>
  <c r="W198" i="8"/>
  <c r="W220" i="8"/>
  <c r="W337" i="8"/>
  <c r="W315" i="8"/>
  <c r="W209" i="8"/>
  <c r="AB209" i="8" s="1"/>
  <c r="W223" i="8"/>
  <c r="AB223" i="8" s="1"/>
  <c r="W112" i="8"/>
  <c r="X112" i="8" s="1"/>
  <c r="W324" i="8"/>
  <c r="X324" i="8" s="1"/>
  <c r="W258" i="8"/>
  <c r="X258" i="8" s="1"/>
  <c r="W242" i="8"/>
  <c r="AB242" i="8" s="1"/>
  <c r="W212" i="8"/>
  <c r="AB212" i="8" s="1"/>
  <c r="W47" i="8"/>
  <c r="AB47" i="8" s="1"/>
  <c r="W551" i="8"/>
  <c r="W259" i="8"/>
  <c r="X259" i="8" s="1"/>
  <c r="W128" i="8"/>
  <c r="AB128" i="8" s="1"/>
  <c r="W87" i="8"/>
  <c r="W69" i="8"/>
  <c r="AB69" i="8" s="1"/>
  <c r="W317" i="8"/>
  <c r="W186" i="8"/>
  <c r="X186" i="8" s="1"/>
  <c r="W206" i="8"/>
  <c r="X206" i="8" s="1"/>
  <c r="W340" i="8"/>
  <c r="W172" i="8"/>
  <c r="X172" i="8" s="1"/>
  <c r="W275" i="8"/>
  <c r="X275" i="8" s="1"/>
  <c r="W318" i="8"/>
  <c r="W279" i="8"/>
  <c r="X279" i="8" s="1"/>
  <c r="W102" i="8"/>
  <c r="W189" i="8"/>
  <c r="AB189" i="8" s="1"/>
  <c r="W86" i="8"/>
  <c r="AB86" i="8" s="1"/>
  <c r="W320" i="8"/>
  <c r="W29" i="8"/>
  <c r="W537" i="8"/>
  <c r="X537" i="8" s="1"/>
  <c r="W143" i="8"/>
  <c r="X143" i="8" s="1"/>
  <c r="W553" i="8"/>
  <c r="W323" i="8"/>
  <c r="W285" i="8"/>
  <c r="W111" i="8"/>
  <c r="AB111" i="8" s="1"/>
  <c r="W237" i="8"/>
  <c r="X237" i="8" s="1"/>
  <c r="W26" i="8"/>
  <c r="X26" i="8" s="1"/>
  <c r="W241" i="8"/>
  <c r="AB241" i="8" s="1"/>
  <c r="W287" i="8"/>
  <c r="W190" i="8"/>
  <c r="AB190" i="8" s="1"/>
  <c r="W98" i="8"/>
  <c r="AB98" i="8" s="1"/>
  <c r="W79" i="8"/>
  <c r="X79" i="8" s="1"/>
  <c r="W115" i="8"/>
  <c r="X115" i="8" s="1"/>
  <c r="W180" i="8"/>
  <c r="X180" i="8" s="1"/>
  <c r="W95" i="8"/>
  <c r="AB95" i="8" s="1"/>
  <c r="W141" i="8"/>
  <c r="AB141" i="8" s="1"/>
  <c r="W549" i="8"/>
  <c r="W280" i="8"/>
  <c r="X280" i="8" s="1"/>
  <c r="W159" i="8"/>
  <c r="X159" i="8" s="1"/>
  <c r="W176" i="8"/>
  <c r="AB176" i="8" s="1"/>
  <c r="W136" i="8"/>
  <c r="W232" i="8"/>
  <c r="AB232" i="8" s="1"/>
  <c r="W255" i="8"/>
  <c r="W125" i="8"/>
  <c r="X125" i="8" s="1"/>
  <c r="W42" i="8"/>
  <c r="W286" i="8"/>
  <c r="W149" i="8"/>
  <c r="AB149" i="8" s="1"/>
  <c r="W52" i="8"/>
  <c r="W107" i="8"/>
  <c r="X107" i="8" s="1"/>
  <c r="W146" i="8"/>
  <c r="X146" i="8" s="1"/>
  <c r="W328" i="8"/>
  <c r="X328" i="8" s="1"/>
  <c r="W39" i="8"/>
  <c r="AB39" i="8" s="1"/>
  <c r="W348" i="8"/>
  <c r="W546" i="8"/>
  <c r="W147" i="8"/>
  <c r="W153" i="8"/>
  <c r="X153" i="8" s="1"/>
  <c r="W89" i="8"/>
  <c r="W121" i="8"/>
  <c r="AB121" i="8" s="1"/>
  <c r="W45" i="8"/>
  <c r="AB45" i="8" s="1"/>
  <c r="W194" i="8"/>
  <c r="AB194" i="8" s="1"/>
  <c r="W211" i="8"/>
  <c r="AB211" i="8" s="1"/>
  <c r="W169" i="8"/>
  <c r="X169" i="8" s="1"/>
  <c r="W179" i="8"/>
  <c r="X179" i="8" s="1"/>
  <c r="W129" i="8"/>
  <c r="AB129" i="8" s="1"/>
  <c r="W138" i="8"/>
  <c r="AB138" i="8" s="1"/>
  <c r="W319" i="8"/>
  <c r="W178" i="8"/>
  <c r="AB178" i="8" s="1"/>
  <c r="W120" i="8"/>
  <c r="X120" i="8" s="1"/>
  <c r="W151" i="8"/>
  <c r="X151" i="8" s="1"/>
  <c r="W250" i="8"/>
  <c r="X250" i="8" s="1"/>
  <c r="W135" i="8"/>
  <c r="AB135" i="8" s="1"/>
  <c r="W314" i="8"/>
  <c r="W75" i="8"/>
  <c r="AB75" i="8" s="1"/>
  <c r="W137" i="8"/>
  <c r="X137" i="8" s="1"/>
  <c r="W535" i="8"/>
  <c r="X535" i="8" s="1"/>
  <c r="W308" i="8"/>
  <c r="W106" i="8"/>
  <c r="W552" i="8"/>
  <c r="W55" i="8"/>
  <c r="AB55" i="8" s="1"/>
  <c r="W77" i="8"/>
  <c r="W224" i="8"/>
  <c r="W60" i="8"/>
  <c r="AB60" i="8" s="1"/>
  <c r="W207" i="8"/>
  <c r="AB207" i="8" s="1"/>
  <c r="W41" i="8"/>
  <c r="W302" i="8"/>
  <c r="W331" i="8"/>
  <c r="X331" i="8" s="1"/>
  <c r="W230" i="8"/>
  <c r="X230" i="8" s="1"/>
  <c r="W173" i="8"/>
  <c r="AB173" i="8" s="1"/>
  <c r="W46" i="8"/>
  <c r="AB46" i="8" s="1"/>
  <c r="W350" i="8"/>
  <c r="W256" i="8"/>
  <c r="X256" i="8" s="1"/>
  <c r="W35" i="8"/>
  <c r="X35" i="8" s="1"/>
  <c r="W156" i="8"/>
  <c r="X156" i="8" s="1"/>
  <c r="W37" i="8"/>
  <c r="X37" i="8" s="1"/>
  <c r="W333" i="8"/>
  <c r="W530" i="8"/>
  <c r="W130" i="8"/>
  <c r="AB130" i="8" s="1"/>
  <c r="W34" i="8"/>
  <c r="X34" i="8" s="1"/>
  <c r="W215" i="8"/>
  <c r="W96" i="8"/>
  <c r="AB96" i="8" s="1"/>
  <c r="W277" i="8"/>
  <c r="W344" i="8"/>
  <c r="W541" i="8"/>
  <c r="W313" i="8"/>
  <c r="X313" i="8" s="1"/>
  <c r="W187" i="8"/>
  <c r="X187" i="8" s="1"/>
  <c r="W36" i="8"/>
  <c r="X36" i="8" s="1"/>
  <c r="W152" i="8"/>
  <c r="X152" i="8" s="1"/>
  <c r="W326" i="8"/>
  <c r="W84" i="8"/>
  <c r="AB84" i="8" s="1"/>
  <c r="W248" i="8"/>
  <c r="X248" i="8" s="1"/>
  <c r="W300" i="8"/>
  <c r="X300" i="8" s="1"/>
  <c r="W31" i="8"/>
  <c r="AB31" i="8" s="1"/>
  <c r="W101" i="8"/>
  <c r="W339" i="8"/>
  <c r="W346" i="8"/>
  <c r="W281" i="8"/>
  <c r="X281" i="8" s="1"/>
  <c r="W72" i="8"/>
  <c r="X72" i="8" s="1"/>
  <c r="W94" i="8"/>
  <c r="X94" i="8" s="1"/>
  <c r="W197" i="8"/>
  <c r="AB197" i="8" s="1"/>
  <c r="W217" i="8"/>
  <c r="W292" i="8"/>
  <c r="W240" i="8"/>
  <c r="X240" i="8" s="1"/>
  <c r="W22" i="8"/>
  <c r="W164" i="8"/>
  <c r="AB164" i="8" s="1"/>
  <c r="W184" i="8"/>
  <c r="X184" i="8" s="1"/>
  <c r="W222" i="8"/>
  <c r="AB222" i="8" s="1"/>
  <c r="W70" i="8"/>
  <c r="W116" i="8"/>
  <c r="X116" i="8" s="1"/>
  <c r="W131" i="8"/>
  <c r="X131" i="8" s="1"/>
  <c r="W246" i="8"/>
  <c r="W297" i="8"/>
  <c r="W205" i="8"/>
  <c r="AB205" i="8" s="1"/>
  <c r="W103" i="8"/>
  <c r="AB103" i="8" s="1"/>
  <c r="W76" i="8"/>
  <c r="X76" i="8" s="1"/>
  <c r="W85" i="8"/>
  <c r="W294" i="8"/>
  <c r="W199" i="8"/>
  <c r="AB199" i="8" s="1"/>
  <c r="W28" i="8"/>
  <c r="AB28" i="8" s="1"/>
  <c r="W325" i="8"/>
  <c r="W127" i="8"/>
  <c r="W122" i="8"/>
  <c r="W309" i="8"/>
  <c r="X309" i="8" s="1"/>
  <c r="W33" i="8"/>
  <c r="AB33" i="8" s="1"/>
  <c r="W252" i="8"/>
  <c r="W175" i="8"/>
  <c r="AB175" i="8" s="1"/>
  <c r="W221" i="8"/>
  <c r="W265" i="8"/>
  <c r="X265" i="8" s="1"/>
  <c r="W311" i="8"/>
  <c r="W171" i="8"/>
  <c r="W208" i="8"/>
  <c r="AB208" i="8" s="1"/>
  <c r="W342" i="8"/>
  <c r="W521" i="8"/>
  <c r="X521" i="8" s="1"/>
  <c r="W27" i="8"/>
  <c r="X27" i="8" s="1"/>
  <c r="W288" i="8"/>
  <c r="W155" i="8"/>
  <c r="AB155" i="8" s="1"/>
  <c r="W347" i="8"/>
  <c r="X347" i="8" s="1"/>
  <c r="W90" i="8"/>
  <c r="AB90" i="8" s="1"/>
  <c r="W93" i="8"/>
  <c r="X93" i="8" s="1"/>
  <c r="W341" i="8"/>
  <c r="X341" i="8" s="1"/>
  <c r="W322" i="8"/>
  <c r="W185" i="8"/>
  <c r="AB185" i="8" s="1"/>
  <c r="W92" i="8"/>
  <c r="AB92" i="8" s="1"/>
  <c r="W32" i="8"/>
  <c r="W23" i="8"/>
  <c r="X23" i="8" s="1"/>
  <c r="W53" i="8"/>
  <c r="X53" i="8" s="1"/>
  <c r="W227" i="8"/>
  <c r="X227" i="8" s="1"/>
  <c r="W231" i="8"/>
  <c r="AB231" i="8" s="1"/>
  <c r="W349" i="8"/>
  <c r="W257" i="8"/>
  <c r="W154" i="8"/>
  <c r="W304" i="8"/>
  <c r="X304" i="8" s="1"/>
  <c r="W100" i="8"/>
  <c r="AB100" i="8" s="1"/>
  <c r="W123" i="8"/>
  <c r="AB123" i="8" s="1"/>
  <c r="W329" i="8"/>
  <c r="W316" i="8"/>
  <c r="W306" i="8"/>
  <c r="X306" i="8" s="1"/>
  <c r="W40" i="8"/>
  <c r="X40" i="8" s="1"/>
  <c r="W301" i="8"/>
  <c r="X301" i="8" s="1"/>
  <c r="W58" i="8"/>
  <c r="AB58" i="8" s="1"/>
  <c r="W59" i="8"/>
  <c r="AB59" i="8" s="1"/>
  <c r="W54" i="8"/>
  <c r="AB54" i="8" s="1"/>
  <c r="W274" i="8"/>
  <c r="X274" i="8" s="1"/>
  <c r="W203" i="8"/>
  <c r="X203" i="8" s="1"/>
  <c r="W163" i="8"/>
  <c r="AB163" i="8" s="1"/>
  <c r="W64" i="8"/>
  <c r="W140" i="8"/>
  <c r="AB140" i="8" s="1"/>
  <c r="W51" i="8"/>
  <c r="AB51" i="8" s="1"/>
  <c r="W104" i="8"/>
  <c r="X104" i="8" s="1"/>
  <c r="W554" i="8"/>
  <c r="X554" i="8" s="1"/>
  <c r="W132" i="8"/>
  <c r="AB132" i="8" s="1"/>
  <c r="W119" i="8"/>
  <c r="AB119" i="8" s="1"/>
  <c r="W83" i="8"/>
  <c r="W307" i="8"/>
  <c r="W334" i="8"/>
  <c r="X334" i="8" s="1"/>
  <c r="W133" i="8"/>
  <c r="X133" i="8" s="1"/>
  <c r="W229" i="8"/>
  <c r="AB229" i="8" s="1"/>
  <c r="W97" i="8"/>
  <c r="AB97" i="8" s="1"/>
  <c r="W157" i="8"/>
  <c r="AB157" i="8" s="1"/>
  <c r="W192" i="8"/>
  <c r="W284" i="8"/>
  <c r="X284" i="8" s="1"/>
  <c r="W43" i="8"/>
  <c r="W165" i="8"/>
  <c r="AB165" i="8" s="1"/>
  <c r="W276" i="8"/>
  <c r="W142" i="8"/>
  <c r="AB142" i="8" s="1"/>
  <c r="W181" i="8"/>
  <c r="AB181" i="8" s="1"/>
  <c r="W48" i="8"/>
  <c r="W193" i="8"/>
  <c r="X193" i="8" s="1"/>
  <c r="W68" i="8"/>
  <c r="X68" i="8" s="1"/>
  <c r="W109" i="8"/>
  <c r="AB109" i="8" s="1"/>
  <c r="W351" i="8"/>
  <c r="W534" i="8"/>
  <c r="W278" i="8"/>
  <c r="X278" i="8" s="1"/>
  <c r="W234" i="8"/>
  <c r="X234" i="8" s="1"/>
  <c r="W327" i="8"/>
  <c r="X327" i="8" s="1"/>
  <c r="W38" i="8"/>
  <c r="AB38" i="8" s="1"/>
  <c r="W88" i="8"/>
  <c r="AB88" i="8" s="1"/>
  <c r="W266" i="8"/>
  <c r="W108" i="8"/>
  <c r="X108" i="8" s="1"/>
  <c r="W251" i="8"/>
  <c r="X251" i="8" s="1"/>
  <c r="W264" i="8"/>
  <c r="W536" i="8"/>
  <c r="X536" i="8" s="1"/>
  <c r="W263" i="8"/>
  <c r="W167" i="8"/>
  <c r="AB167" i="8" s="1"/>
  <c r="W298" i="8"/>
  <c r="X298" i="8" s="1"/>
  <c r="W144" i="8"/>
  <c r="W273" i="8"/>
  <c r="W268" i="8"/>
  <c r="W110" i="8"/>
  <c r="O7" i="20" s="1"/>
  <c r="W290" i="8"/>
  <c r="W114" i="8"/>
  <c r="W293" i="8"/>
  <c r="X293" i="8" s="1"/>
  <c r="W247" i="8"/>
  <c r="W249" i="8"/>
  <c r="W310" i="8"/>
  <c r="W216" i="8"/>
  <c r="W161" i="8"/>
  <c r="X161" i="8" s="1"/>
  <c r="W117" i="8"/>
  <c r="X117" i="8" s="1"/>
  <c r="W78" i="8"/>
  <c r="AB78" i="8" s="1"/>
  <c r="W170" i="8"/>
  <c r="AB170" i="8" s="1"/>
  <c r="W30" i="8"/>
  <c r="AB30" i="8" s="1"/>
  <c r="W81" i="8"/>
  <c r="AB81" i="8" s="1"/>
  <c r="W303" i="8"/>
  <c r="X303" i="8" s="1"/>
  <c r="W243" i="8"/>
  <c r="X243" i="8" s="1"/>
  <c r="W44" i="8"/>
  <c r="AB44" i="8" s="1"/>
  <c r="W289" i="8"/>
  <c r="W213" i="8"/>
  <c r="AB213" i="8" s="1"/>
  <c r="W73" i="8"/>
  <c r="AB73" i="8" s="1"/>
  <c r="W544" i="8"/>
  <c r="X544" i="8" s="1"/>
  <c r="W99" i="8"/>
  <c r="X99" i="8" s="1"/>
  <c r="W183" i="8"/>
  <c r="X183" i="8" s="1"/>
  <c r="W174" i="8"/>
  <c r="AB174" i="8" s="1"/>
  <c r="W540" i="8"/>
  <c r="W74" i="8"/>
  <c r="AB74" i="8" s="1"/>
  <c r="W150" i="8"/>
  <c r="W397" i="8"/>
  <c r="X397" i="8" s="1"/>
  <c r="W367" i="8"/>
  <c r="W542" i="8"/>
  <c r="X542" i="8" s="1"/>
  <c r="W464" i="8"/>
  <c r="W411" i="8"/>
  <c r="W461" i="8"/>
  <c r="X461" i="8" s="1"/>
  <c r="W499" i="8"/>
  <c r="X499" i="8" s="1"/>
  <c r="W355" i="8"/>
  <c r="W466" i="8"/>
  <c r="W495" i="8"/>
  <c r="X495" i="8" s="1"/>
  <c r="W357" i="8"/>
  <c r="W412" i="8"/>
  <c r="X412" i="8" s="1"/>
  <c r="W450" i="8"/>
  <c r="X450" i="8" s="1"/>
  <c r="W483" i="8"/>
  <c r="W362" i="8"/>
  <c r="W505" i="8"/>
  <c r="W418" i="8"/>
  <c r="X418" i="8" s="1"/>
  <c r="W453" i="8"/>
  <c r="X453" i="8" s="1"/>
  <c r="W522" i="8"/>
  <c r="X522" i="8" s="1"/>
  <c r="W438" i="8"/>
  <c r="W447" i="8"/>
  <c r="W387" i="8"/>
  <c r="W404" i="8"/>
  <c r="W439" i="8"/>
  <c r="X439" i="8" s="1"/>
  <c r="W388" i="8"/>
  <c r="X388" i="8" s="1"/>
  <c r="W391" i="8"/>
  <c r="X391" i="8" s="1"/>
  <c r="W379" i="8"/>
  <c r="W494" i="8"/>
  <c r="W531" i="8"/>
  <c r="W370" i="8"/>
  <c r="X370" i="8" s="1"/>
  <c r="W408" i="8"/>
  <c r="X408" i="8" s="1"/>
  <c r="W465" i="8"/>
  <c r="X465" i="8" s="1"/>
  <c r="W378" i="8"/>
  <c r="W398" i="8"/>
  <c r="W498" i="8"/>
  <c r="W396" i="8"/>
  <c r="X396" i="8" s="1"/>
  <c r="W493" i="8"/>
  <c r="X493" i="8" s="1"/>
  <c r="W442" i="8"/>
  <c r="W460" i="8"/>
  <c r="X460" i="8" s="1"/>
  <c r="W459" i="8"/>
  <c r="W377" i="8"/>
  <c r="W476" i="8"/>
  <c r="X476" i="8" s="1"/>
  <c r="W524" i="8"/>
  <c r="X524" i="8" s="1"/>
  <c r="W486" i="8"/>
  <c r="W353" i="8"/>
  <c r="X353" i="8" s="1"/>
  <c r="W417" i="8"/>
  <c r="X417" i="8" s="1"/>
  <c r="W423" i="8"/>
  <c r="W514" i="8"/>
  <c r="X514" i="8" s="1"/>
  <c r="W467" i="8"/>
  <c r="X467" i="8" s="1"/>
  <c r="W427" i="8"/>
  <c r="W455" i="8"/>
  <c r="W520" i="8"/>
  <c r="W399" i="8"/>
  <c r="X399" i="8" s="1"/>
  <c r="W380" i="8"/>
  <c r="X380" i="8" s="1"/>
  <c r="W354" i="8"/>
  <c r="X354" i="8" s="1"/>
  <c r="W416" i="8"/>
  <c r="W372" i="8"/>
  <c r="W401" i="8"/>
  <c r="W492" i="8"/>
  <c r="W489" i="8"/>
  <c r="X489" i="8" s="1"/>
  <c r="W440" i="8"/>
  <c r="X440" i="8" s="1"/>
  <c r="W491" i="8"/>
  <c r="W517" i="8"/>
  <c r="W474" i="8"/>
  <c r="W407" i="8"/>
  <c r="W400" i="8"/>
  <c r="X400" i="8" s="1"/>
  <c r="W480" i="8"/>
  <c r="X480" i="8" s="1"/>
  <c r="W434" i="8"/>
  <c r="X434" i="8" s="1"/>
  <c r="W369" i="8"/>
  <c r="W410" i="8"/>
  <c r="W390" i="8"/>
  <c r="W437" i="8"/>
  <c r="X437" i="8" s="1"/>
  <c r="W478" i="8"/>
  <c r="X478" i="8" s="1"/>
  <c r="W470" i="8"/>
  <c r="W510" i="8"/>
  <c r="X510" i="8" s="1"/>
  <c r="W515" i="8"/>
  <c r="W500" i="8"/>
  <c r="W538" i="8"/>
  <c r="X538" i="8" s="1"/>
  <c r="W463" i="8"/>
  <c r="X463" i="8" s="1"/>
  <c r="W477" i="8"/>
  <c r="W414" i="8"/>
  <c r="X414" i="8" s="1"/>
  <c r="W507" i="8"/>
  <c r="X507" i="8" s="1"/>
  <c r="W433" i="8"/>
  <c r="W366" i="8"/>
  <c r="X366" i="8" s="1"/>
  <c r="W420" i="8"/>
  <c r="X420" i="8" s="1"/>
  <c r="W503" i="8"/>
  <c r="W539" i="8"/>
  <c r="W374" i="8"/>
  <c r="W512" i="8"/>
  <c r="X512" i="8" s="1"/>
  <c r="W384" i="8"/>
  <c r="X384" i="8" s="1"/>
  <c r="W432" i="8"/>
  <c r="X432" i="8" s="1"/>
  <c r="W429" i="8"/>
  <c r="W472" i="8"/>
  <c r="W409" i="8"/>
  <c r="W481" i="8"/>
  <c r="W533" i="8"/>
  <c r="X533" i="8" s="1"/>
  <c r="W386" i="8"/>
  <c r="X386" i="8" s="1"/>
  <c r="W365" i="8"/>
  <c r="X365" i="8" s="1"/>
  <c r="W516" i="8"/>
  <c r="W406" i="8"/>
  <c r="W488" i="8"/>
  <c r="W526" i="8"/>
  <c r="X526" i="8" s="1"/>
  <c r="W444" i="8"/>
  <c r="X444" i="8" s="1"/>
  <c r="W484" i="8"/>
  <c r="X484" i="8" s="1"/>
  <c r="W443" i="8"/>
  <c r="W424" i="8"/>
  <c r="W513" i="8"/>
  <c r="W394" i="8"/>
  <c r="X394" i="8" s="1"/>
  <c r="W426" i="8"/>
  <c r="X426" i="8" s="1"/>
  <c r="W383" i="8"/>
  <c r="W403" i="8"/>
  <c r="X403" i="8" s="1"/>
  <c r="W445" i="8"/>
  <c r="W452" i="8"/>
  <c r="W368" i="8"/>
  <c r="X368" i="8" s="1"/>
  <c r="W421" i="8"/>
  <c r="X421" i="8" s="1"/>
  <c r="W352" i="8"/>
  <c r="X352" i="8" s="1"/>
  <c r="W532" i="8"/>
  <c r="X532" i="8" s="1"/>
  <c r="W487" i="8"/>
  <c r="X487" i="8" s="1"/>
  <c r="W359" i="8"/>
  <c r="W364" i="8"/>
  <c r="X364" i="8" s="1"/>
  <c r="W428" i="8"/>
  <c r="X428" i="8" s="1"/>
  <c r="W415" i="8"/>
  <c r="W361" i="8"/>
  <c r="W473" i="8"/>
  <c r="W360" i="8"/>
  <c r="X360" i="8" s="1"/>
  <c r="W358" i="8"/>
  <c r="X358" i="8" s="1"/>
  <c r="W389" i="8"/>
  <c r="W508" i="8"/>
  <c r="W448" i="8"/>
  <c r="W506" i="8"/>
  <c r="W525" i="8"/>
  <c r="W482" i="8"/>
  <c r="X482" i="8" s="1"/>
  <c r="W511" i="8"/>
  <c r="W385" i="8"/>
  <c r="W504" i="8"/>
  <c r="W454" i="8"/>
  <c r="W475" i="8"/>
  <c r="W449" i="8"/>
  <c r="W392" i="8"/>
  <c r="W518" i="8"/>
  <c r="X518" i="8" s="1"/>
  <c r="W356" i="8"/>
  <c r="X356" i="8" s="1"/>
  <c r="W431" i="8"/>
  <c r="W422" i="8"/>
  <c r="W501" i="8"/>
  <c r="W543" i="8"/>
  <c r="W373" i="8"/>
  <c r="X373" i="8" s="1"/>
  <c r="W425" i="8"/>
  <c r="W490" i="8"/>
  <c r="W458" i="8"/>
  <c r="W479" i="8"/>
  <c r="W430" i="8"/>
  <c r="W435" i="8"/>
  <c r="W376" i="8"/>
  <c r="W456" i="8"/>
  <c r="W457" i="8"/>
  <c r="W363" i="8"/>
  <c r="W502" i="8"/>
  <c r="W375" i="8"/>
  <c r="W395" i="8"/>
  <c r="W419" i="8"/>
  <c r="W451" i="8"/>
  <c r="W382" i="8"/>
  <c r="W471" i="8"/>
  <c r="W523" i="8"/>
  <c r="W381" i="8"/>
  <c r="W468" i="8"/>
  <c r="O5" i="20" s="1"/>
  <c r="W509" i="8"/>
  <c r="W371" i="8"/>
  <c r="W497" i="8"/>
  <c r="W485" i="8"/>
  <c r="W496" i="8"/>
  <c r="W393" i="8"/>
  <c r="W469" i="8"/>
  <c r="W446" i="8"/>
  <c r="X446" i="8" s="1"/>
  <c r="W413" i="8"/>
  <c r="W462" i="8"/>
  <c r="X462" i="8" s="1"/>
  <c r="W405" i="8"/>
  <c r="W441" i="8"/>
  <c r="W436" i="8"/>
  <c r="W402" i="8"/>
  <c r="W602" i="8"/>
  <c r="W690" i="8"/>
  <c r="W659" i="8"/>
  <c r="W607" i="8"/>
  <c r="W756" i="8"/>
  <c r="W618" i="8"/>
  <c r="W674" i="8"/>
  <c r="W647" i="8"/>
  <c r="W609" i="8"/>
  <c r="X609" i="8" s="1"/>
  <c r="W688" i="8"/>
  <c r="W758" i="8"/>
  <c r="W676" i="8"/>
  <c r="W770" i="8"/>
  <c r="W601" i="8"/>
  <c r="W682" i="8"/>
  <c r="W638" i="8"/>
  <c r="W625" i="8"/>
  <c r="W707" i="8"/>
  <c r="W763" i="8"/>
  <c r="W732" i="8"/>
  <c r="W689" i="8"/>
  <c r="W578" i="8"/>
  <c r="W598" i="8"/>
  <c r="W666" i="8"/>
  <c r="X666" i="8" s="1"/>
  <c r="W603" i="8"/>
  <c r="W642" i="8"/>
  <c r="W599" i="8"/>
  <c r="W716" i="8"/>
  <c r="W691" i="8"/>
  <c r="W608" i="8"/>
  <c r="W660" i="8"/>
  <c r="X660" i="8" s="1"/>
  <c r="W708" i="8"/>
  <c r="X708" i="8" s="1"/>
  <c r="W695" i="8"/>
  <c r="W693" i="8"/>
  <c r="W596" i="8"/>
  <c r="W729" i="8"/>
  <c r="W705" i="8"/>
  <c r="X705" i="8" s="1"/>
  <c r="W759" i="8"/>
  <c r="W661" i="8"/>
  <c r="W559" i="8"/>
  <c r="W591" i="8"/>
  <c r="W715" i="8"/>
  <c r="W764" i="8"/>
  <c r="X764" i="8" s="1"/>
  <c r="W641" i="8"/>
  <c r="W736" i="8"/>
  <c r="W767" i="8"/>
  <c r="W575" i="8"/>
  <c r="W653" i="8"/>
  <c r="W762" i="8"/>
  <c r="X762" i="8" s="1"/>
  <c r="W587" i="8"/>
  <c r="X587" i="8" s="1"/>
  <c r="W782" i="8"/>
  <c r="W646" i="8"/>
  <c r="W730" i="8"/>
  <c r="W636" i="8"/>
  <c r="W665" i="8"/>
  <c r="W673" i="8"/>
  <c r="W627" i="8"/>
  <c r="W592" i="8"/>
  <c r="W586" i="8"/>
  <c r="W623" i="8"/>
  <c r="X623" i="8" s="1"/>
  <c r="W781" i="8"/>
  <c r="X781" i="8" s="1"/>
  <c r="W628" i="8"/>
  <c r="W722" i="8"/>
  <c r="W644" i="8"/>
  <c r="W686" i="8"/>
  <c r="W790" i="8"/>
  <c r="X790" i="8" s="1"/>
  <c r="W754" i="8"/>
  <c r="X754" i="8" s="1"/>
  <c r="W745" i="8"/>
  <c r="W662" i="8"/>
  <c r="W777" i="8"/>
  <c r="W632" i="8"/>
  <c r="W701" i="8"/>
  <c r="W655" i="8"/>
  <c r="X655" i="8" s="1"/>
  <c r="W670" i="8"/>
  <c r="W699" i="8"/>
  <c r="W766" i="8"/>
  <c r="W744" i="8"/>
  <c r="W583" i="8"/>
  <c r="W621" i="8"/>
  <c r="X621" i="8" s="1"/>
  <c r="W639" i="8"/>
  <c r="X639" i="8" s="1"/>
  <c r="W650" i="8"/>
  <c r="W725" i="8"/>
  <c r="W622" i="8"/>
  <c r="W694" i="8"/>
  <c r="X694" i="8" s="1"/>
  <c r="W706" i="8"/>
  <c r="X706" i="8" s="1"/>
  <c r="W600" i="8"/>
  <c r="W605" i="8"/>
  <c r="W610" i="8"/>
  <c r="W584" i="8"/>
  <c r="W785" i="8"/>
  <c r="W593" i="8"/>
  <c r="W630" i="8"/>
  <c r="W750" i="8"/>
  <c r="W710" i="8"/>
  <c r="W718" i="8"/>
  <c r="W792" i="8"/>
  <c r="W704" i="8"/>
  <c r="W751" i="8"/>
  <c r="W791" i="8"/>
  <c r="W683" i="8"/>
  <c r="W667" i="8"/>
  <c r="W740" i="8"/>
  <c r="X740" i="8" s="1"/>
  <c r="W648" i="8"/>
  <c r="X648" i="8" s="1"/>
  <c r="W616" i="8"/>
  <c r="X616" i="8" s="1"/>
  <c r="W772" i="8"/>
  <c r="W633" i="8"/>
  <c r="W755" i="8"/>
  <c r="W738" i="8"/>
  <c r="W746" i="8"/>
  <c r="X746" i="8" s="1"/>
  <c r="W711" i="8"/>
  <c r="X711" i="8" s="1"/>
  <c r="W780" i="8"/>
  <c r="W787" i="8"/>
  <c r="W606" i="8"/>
  <c r="W717" i="8"/>
  <c r="W620" i="8"/>
  <c r="X620" i="8" s="1"/>
  <c r="W619" i="8"/>
  <c r="W726" i="8"/>
  <c r="W681" i="8"/>
  <c r="W589" i="8"/>
  <c r="W560" i="8"/>
  <c r="W713" i="8"/>
  <c r="X713" i="8" s="1"/>
  <c r="W796" i="8"/>
  <c r="W577" i="8"/>
  <c r="W678" i="8"/>
  <c r="W594" i="8"/>
  <c r="X594" i="8" s="1"/>
  <c r="W731" i="8"/>
  <c r="X731" i="8" s="1"/>
  <c r="W775" i="8"/>
  <c r="W677" i="8"/>
  <c r="W649" i="8"/>
  <c r="W784" i="8"/>
  <c r="W768" i="8"/>
  <c r="W743" i="8"/>
  <c r="X743" i="8" s="1"/>
  <c r="W795" i="8"/>
  <c r="X795" i="8" s="1"/>
  <c r="W728" i="8"/>
  <c r="W774" i="8"/>
  <c r="W757" i="8"/>
  <c r="W626" i="8"/>
  <c r="W748" i="8"/>
  <c r="W692" i="8"/>
  <c r="X692" i="8" s="1"/>
  <c r="W671" i="8"/>
  <c r="W604" i="8"/>
  <c r="W580" i="8"/>
  <c r="W742" i="8"/>
  <c r="W697" i="8"/>
  <c r="W617" i="8"/>
  <c r="X617" i="8" s="1"/>
  <c r="W709" i="8"/>
  <c r="W634" i="8"/>
  <c r="W685" i="8"/>
  <c r="W588" i="8"/>
  <c r="W747" i="8"/>
  <c r="W664" i="8"/>
  <c r="X664" i="8" s="1"/>
  <c r="W741" i="8"/>
  <c r="X741" i="8" s="1"/>
  <c r="W567" i="8"/>
  <c r="W749" i="8"/>
  <c r="O4" i="20" s="1"/>
  <c r="W654" i="8"/>
  <c r="W668" i="8"/>
  <c r="W735" i="8"/>
  <c r="X735" i="8" s="1"/>
  <c r="W773" i="8"/>
  <c r="W776" i="8"/>
  <c r="W613" i="8"/>
  <c r="W719" i="8"/>
  <c r="W734" i="8"/>
  <c r="W629" i="8"/>
  <c r="X629" i="8" s="1"/>
  <c r="W739" i="8"/>
  <c r="W631" i="8"/>
  <c r="X631" i="8" s="1"/>
  <c r="W669" i="8"/>
  <c r="X669" i="8" s="1"/>
  <c r="W703" i="8"/>
  <c r="W778" i="8"/>
  <c r="W652" i="8"/>
  <c r="W656" i="8"/>
  <c r="W640" i="8"/>
  <c r="W679" i="8"/>
  <c r="W612" i="8"/>
  <c r="W574" i="8"/>
  <c r="W624" i="8"/>
  <c r="X624" i="8" s="1"/>
  <c r="W611" i="8"/>
  <c r="W761" i="8"/>
  <c r="W788" i="8"/>
  <c r="W702" i="8"/>
  <c r="W579" i="8"/>
  <c r="X579" i="8" s="1"/>
  <c r="W645" i="8"/>
  <c r="X645" i="8" s="1"/>
  <c r="W765" i="8"/>
  <c r="W720" i="8"/>
  <c r="W793" i="8"/>
  <c r="W570" i="8"/>
  <c r="W752" i="8"/>
  <c r="W672" i="8"/>
  <c r="X672" i="8" s="1"/>
  <c r="W651" i="8"/>
  <c r="W696" i="8"/>
  <c r="W637" i="8"/>
  <c r="W698" i="8"/>
  <c r="W786" i="8"/>
  <c r="X786" i="8" s="1"/>
  <c r="W684" i="8"/>
  <c r="X684" i="8" s="1"/>
  <c r="W663" i="8"/>
  <c r="W643" i="8"/>
  <c r="W597" i="8"/>
  <c r="W590" i="8"/>
  <c r="X590" i="8" s="1"/>
  <c r="W789" i="8"/>
  <c r="W675" i="8"/>
  <c r="W783" i="8"/>
  <c r="W614" i="8"/>
  <c r="W680" i="8"/>
  <c r="W779" i="8"/>
  <c r="W568" i="8"/>
  <c r="X568" i="8" s="1"/>
  <c r="W700" i="8"/>
  <c r="X700" i="8" s="1"/>
  <c r="W595" i="8"/>
  <c r="X595" i="8" s="1"/>
  <c r="W714" i="8"/>
  <c r="W727" i="8"/>
  <c r="W712" i="8"/>
  <c r="W658" i="8"/>
  <c r="X658" i="8" s="1"/>
  <c r="W760" i="8"/>
  <c r="X760" i="8" s="1"/>
  <c r="W733" i="8"/>
  <c r="X733" i="8" s="1"/>
  <c r="W724" i="8"/>
  <c r="W737" i="8"/>
  <c r="W657" i="8"/>
  <c r="W794" i="8"/>
  <c r="W769" i="8"/>
  <c r="X769" i="8" s="1"/>
  <c r="W723" i="8"/>
  <c r="W569" i="8"/>
  <c r="W687" i="8"/>
  <c r="W721" i="8"/>
  <c r="X721" i="8" s="1"/>
  <c r="W771" i="8"/>
  <c r="W753" i="8"/>
  <c r="X753" i="8" s="1"/>
  <c r="W635" i="8"/>
  <c r="X635" i="8" s="1"/>
  <c r="W615" i="8"/>
  <c r="W885" i="8"/>
  <c r="W851" i="8"/>
  <c r="W825" i="8"/>
  <c r="W839" i="8"/>
  <c r="X839" i="8" s="1"/>
  <c r="W850" i="8"/>
  <c r="W804" i="8"/>
  <c r="W566" i="8"/>
  <c r="W858" i="8"/>
  <c r="W869" i="8"/>
  <c r="W813" i="8"/>
  <c r="X813" i="8" s="1"/>
  <c r="W867" i="8"/>
  <c r="X867" i="8" s="1"/>
  <c r="W822" i="8"/>
  <c r="X822" i="8" s="1"/>
  <c r="W803" i="8"/>
  <c r="X803" i="8" s="1"/>
  <c r="W809" i="8"/>
  <c r="W565" i="8"/>
  <c r="W832" i="8"/>
  <c r="W838" i="8"/>
  <c r="W814" i="8"/>
  <c r="W806" i="8"/>
  <c r="W876" i="8"/>
  <c r="W826" i="8"/>
  <c r="X826" i="8" s="1"/>
  <c r="W848" i="8"/>
  <c r="X848" i="8" s="1"/>
  <c r="W811" i="8"/>
  <c r="X811" i="8" s="1"/>
  <c r="W844" i="8"/>
  <c r="W817" i="8"/>
  <c r="W890" i="8"/>
  <c r="W846" i="8"/>
  <c r="W886" i="8"/>
  <c r="X886" i="8" s="1"/>
  <c r="W843" i="8"/>
  <c r="W875" i="8"/>
  <c r="W835" i="8"/>
  <c r="W824" i="8"/>
  <c r="W828" i="8"/>
  <c r="W874" i="8"/>
  <c r="X874" i="8" s="1"/>
  <c r="W585" i="8"/>
  <c r="W799" i="8"/>
  <c r="W893" i="8"/>
  <c r="W847" i="8"/>
  <c r="W562" i="8"/>
  <c r="W862" i="8"/>
  <c r="X862" i="8" s="1"/>
  <c r="W879" i="8"/>
  <c r="W852" i="8"/>
  <c r="W855" i="8"/>
  <c r="W859" i="8"/>
  <c r="W563" i="8"/>
  <c r="X563" i="8" s="1"/>
  <c r="W889" i="8"/>
  <c r="W854" i="8"/>
  <c r="W572" i="8"/>
  <c r="W871" i="8"/>
  <c r="W827" i="8"/>
  <c r="W878" i="8"/>
  <c r="X878" i="8" s="1"/>
  <c r="W823" i="8"/>
  <c r="X823" i="8" s="1"/>
  <c r="W882" i="8"/>
  <c r="X882" i="8" s="1"/>
  <c r="W810" i="8"/>
  <c r="W801" i="8"/>
  <c r="W582" i="8"/>
  <c r="W853" i="8"/>
  <c r="X853" i="8" s="1"/>
  <c r="W581" i="8"/>
  <c r="X581" i="8" s="1"/>
  <c r="W860" i="8"/>
  <c r="X860" i="8" s="1"/>
  <c r="W880" i="8"/>
  <c r="W865" i="8"/>
  <c r="W873" i="8"/>
  <c r="W856" i="8"/>
  <c r="W815" i="8"/>
  <c r="X815" i="8" s="1"/>
  <c r="W808" i="8"/>
  <c r="X808" i="8" s="1"/>
  <c r="W837" i="8"/>
  <c r="W797" i="8"/>
  <c r="W805" i="8"/>
  <c r="W816" i="8"/>
  <c r="W556" i="8"/>
  <c r="X556" i="8" s="1"/>
  <c r="W872" i="8"/>
  <c r="X872" i="8" s="1"/>
  <c r="W868" i="8"/>
  <c r="X868" i="8" s="1"/>
  <c r="W798" i="8"/>
  <c r="W863" i="8"/>
  <c r="W833" i="8"/>
  <c r="W877" i="8"/>
  <c r="X877" i="8" s="1"/>
  <c r="W887" i="8"/>
  <c r="W842" i="8"/>
  <c r="W800" i="8"/>
  <c r="W849" i="8"/>
  <c r="W819" i="8"/>
  <c r="W818" i="8"/>
  <c r="X818" i="8" s="1"/>
  <c r="W884" i="8"/>
  <c r="W821" i="8"/>
  <c r="W807" i="8"/>
  <c r="W576" i="8"/>
  <c r="W820" i="8"/>
  <c r="W881" i="8"/>
  <c r="W829" i="8"/>
  <c r="W840" i="8"/>
  <c r="O2" i="20" s="1"/>
  <c r="W864" i="8"/>
  <c r="W841" i="8"/>
  <c r="W830" i="8"/>
  <c r="W883" i="8"/>
  <c r="X883" i="8" s="1"/>
  <c r="W812" i="8"/>
  <c r="W845" i="8"/>
  <c r="W866" i="8"/>
  <c r="W857" i="8"/>
  <c r="O3" i="20" s="1"/>
  <c r="W891" i="8"/>
  <c r="X891" i="8" s="1"/>
  <c r="W888" i="8"/>
  <c r="X888" i="8" s="1"/>
  <c r="W558" i="8"/>
  <c r="W861" i="8"/>
  <c r="W836" i="8"/>
  <c r="W561" i="8"/>
  <c r="W802" i="8"/>
  <c r="X802" i="8" s="1"/>
  <c r="W834" i="8"/>
  <c r="X834" i="8" s="1"/>
  <c r="W892" i="8"/>
  <c r="W831" i="8"/>
  <c r="W870" i="8"/>
  <c r="AB571" i="8"/>
  <c r="AB557" i="8"/>
  <c r="AB1011" i="8"/>
  <c r="AB1058" i="8"/>
  <c r="AB974" i="8"/>
  <c r="AB1019" i="8"/>
  <c r="AB972" i="8"/>
  <c r="AB1040" i="8"/>
  <c r="AB966" i="8"/>
  <c r="AB1021" i="8"/>
  <c r="AB1046" i="8"/>
  <c r="AB984" i="8"/>
  <c r="AB1041" i="8"/>
  <c r="AB1047" i="8"/>
  <c r="AB1013" i="8"/>
  <c r="AB991" i="8"/>
  <c r="AB1060" i="8"/>
  <c r="AB1044" i="8"/>
  <c r="AB1055" i="8"/>
  <c r="AB962" i="8"/>
  <c r="AB1036" i="8"/>
  <c r="AB987" i="8"/>
  <c r="AB951" i="8"/>
  <c r="AB993" i="8"/>
  <c r="AB1035" i="8"/>
  <c r="AB1056" i="8"/>
  <c r="AB1059" i="8"/>
  <c r="AB1045" i="8"/>
  <c r="AB944" i="8"/>
  <c r="AB978" i="8"/>
  <c r="AB1066" i="8"/>
  <c r="AB924" i="8"/>
  <c r="AB1048" i="8"/>
  <c r="AB1038" i="8"/>
  <c r="AB964" i="8"/>
  <c r="AB1054" i="8"/>
  <c r="AB896" i="8"/>
  <c r="AB1039" i="8"/>
  <c r="AB908" i="8"/>
  <c r="AB953" i="8"/>
  <c r="AB1008" i="8"/>
  <c r="AB894" i="8"/>
  <c r="AB992" i="8"/>
  <c r="AB901" i="8"/>
  <c r="AB902" i="8"/>
  <c r="AB910" i="8"/>
  <c r="AB1034" i="8"/>
  <c r="AB982" i="8"/>
  <c r="AB1061" i="8"/>
  <c r="AB965" i="8"/>
  <c r="AB895" i="8"/>
  <c r="AB997" i="8"/>
  <c r="AB1017" i="8"/>
  <c r="AB994" i="8"/>
  <c r="AB1057" i="8"/>
  <c r="AB897" i="8"/>
  <c r="AB1029" i="8"/>
  <c r="AB969" i="8"/>
  <c r="AB899" i="8"/>
  <c r="AB907" i="8"/>
  <c r="AB900" i="8"/>
  <c r="AB1022" i="8"/>
  <c r="AB1064" i="8"/>
  <c r="AB958" i="8"/>
  <c r="AB904" i="8"/>
  <c r="AB976" i="8"/>
  <c r="AB906" i="8"/>
  <c r="AB1012" i="8"/>
  <c r="AB995" i="8"/>
  <c r="AB1067" i="8"/>
  <c r="AB898" i="8"/>
  <c r="AB1043" i="8"/>
  <c r="AB1005" i="8"/>
  <c r="AB952" i="8"/>
  <c r="AB923" i="8"/>
  <c r="AB932" i="8"/>
  <c r="AB939" i="8"/>
  <c r="AB935" i="8"/>
  <c r="AB925" i="8"/>
  <c r="AB1053" i="8"/>
  <c r="AB1050" i="8"/>
  <c r="AB975" i="8"/>
  <c r="AB961" i="8"/>
  <c r="AB1037" i="8"/>
  <c r="AB1051" i="8"/>
  <c r="AB1042" i="8"/>
  <c r="AB913" i="8"/>
  <c r="AB914" i="8"/>
  <c r="AB916" i="8"/>
  <c r="AB1032" i="8"/>
  <c r="AB1049" i="8"/>
  <c r="AB920" i="8"/>
  <c r="AB912" i="8"/>
  <c r="AB911" i="8"/>
  <c r="AB1014" i="8"/>
  <c r="AB971" i="8"/>
  <c r="AB917" i="8"/>
  <c r="AB981" i="8"/>
  <c r="AB1015" i="8"/>
  <c r="AB979" i="8"/>
  <c r="AB957" i="8"/>
  <c r="AB931" i="8"/>
  <c r="AB929" i="8"/>
  <c r="AB933" i="8"/>
  <c r="AB1052" i="8"/>
  <c r="AB930" i="8"/>
  <c r="AB960" i="8"/>
  <c r="AB919" i="8"/>
  <c r="AB963" i="8"/>
  <c r="AB947" i="8"/>
  <c r="AB1023" i="8"/>
  <c r="AB983" i="8"/>
  <c r="AB973" i="8"/>
  <c r="AB937" i="8"/>
  <c r="AB968" i="8"/>
  <c r="AB1063" i="8"/>
  <c r="AB1027" i="8"/>
  <c r="AB922" i="8"/>
  <c r="AB985" i="8"/>
  <c r="AB956" i="8"/>
  <c r="AB1028" i="8"/>
  <c r="AB1030" i="8"/>
  <c r="AB948" i="8"/>
  <c r="AB1031" i="8"/>
  <c r="AB1020" i="8"/>
  <c r="AB999" i="8"/>
  <c r="AB1000" i="8"/>
  <c r="AB967" i="8"/>
  <c r="AB942" i="8"/>
  <c r="AB909" i="8"/>
  <c r="AB936" i="8"/>
  <c r="AB954" i="8"/>
  <c r="AB940" i="8"/>
  <c r="AB1010" i="8"/>
  <c r="AB955" i="8"/>
  <c r="AB949" i="8"/>
  <c r="AB989" i="8"/>
  <c r="AB950" i="8"/>
  <c r="AB941" i="8"/>
  <c r="AB921" i="8"/>
  <c r="AB2406" i="8"/>
  <c r="AB2451" i="8"/>
  <c r="AB2407" i="8"/>
  <c r="AB2408" i="8"/>
  <c r="AB2399" i="8"/>
  <c r="AB2402" i="8"/>
  <c r="AB2388" i="8"/>
  <c r="AB2490" i="8"/>
  <c r="AB2483" i="8"/>
  <c r="AB2385" i="8"/>
  <c r="AB2396" i="8"/>
  <c r="AB2475" i="8"/>
  <c r="AB2476" i="8"/>
  <c r="AB2439" i="8"/>
  <c r="AB2507" i="8"/>
  <c r="AB2425" i="8"/>
  <c r="AB2426" i="8"/>
  <c r="AB2453" i="8"/>
  <c r="AB2398" i="8"/>
  <c r="AB2447" i="8"/>
  <c r="AB2421" i="8"/>
  <c r="AB2487" i="8"/>
  <c r="AB2389" i="8"/>
  <c r="AB2420" i="8"/>
  <c r="AB2409" i="8"/>
  <c r="AB2509" i="8"/>
  <c r="AB2474" i="8"/>
  <c r="AB2443" i="8"/>
  <c r="AB2403" i="8"/>
  <c r="AB2503" i="8"/>
  <c r="AB2484" i="8"/>
  <c r="AB2390" i="8"/>
  <c r="AB2418" i="8"/>
  <c r="AB2479" i="8"/>
  <c r="AB2410" i="8"/>
  <c r="AB2446" i="8"/>
  <c r="AB2391" i="8"/>
  <c r="AB2497" i="8"/>
  <c r="AB2412" i="8"/>
  <c r="AB2442" i="8"/>
  <c r="AB2472" i="8"/>
  <c r="AB2416" i="8"/>
  <c r="AB2424" i="8"/>
  <c r="AB2422" i="8"/>
  <c r="AB2481" i="8"/>
  <c r="AB2386" i="8"/>
  <c r="AB2506" i="8"/>
  <c r="AB2435" i="8"/>
  <c r="AB2380" i="8"/>
  <c r="AB2488" i="8"/>
  <c r="AB2387" i="8"/>
  <c r="AB2462" i="8"/>
  <c r="AB2381" i="8"/>
  <c r="AB2382" i="8"/>
  <c r="AB2440" i="8"/>
  <c r="AB2384" i="8"/>
  <c r="AB2429" i="8"/>
  <c r="AB2505" i="8"/>
  <c r="AB2430" i="8"/>
  <c r="AB2431" i="8"/>
  <c r="AB2432" i="8"/>
  <c r="AB2499" i="8"/>
  <c r="AB2379" i="8"/>
  <c r="AB2471" i="8"/>
  <c r="AB2397" i="8"/>
  <c r="AB2489" i="8"/>
  <c r="AB2501" i="8"/>
  <c r="AB2496" i="8"/>
  <c r="AB2494" i="8"/>
  <c r="AB2457" i="8"/>
  <c r="AB2470" i="8"/>
  <c r="AB2419" i="8"/>
  <c r="AB2469" i="8"/>
  <c r="AB2433" i="8"/>
  <c r="AB2456" i="8"/>
  <c r="AB2473" i="8"/>
  <c r="AB2498" i="8"/>
  <c r="AB2428" i="8"/>
  <c r="AB2395" i="8"/>
  <c r="AB2463" i="8"/>
  <c r="AB2445" i="8"/>
  <c r="AB2468" i="8"/>
  <c r="AB2438" i="8"/>
  <c r="AB2437" i="8"/>
  <c r="AB2404" i="8"/>
  <c r="AB2455" i="8"/>
  <c r="AB2449" i="8"/>
  <c r="AB2405" i="8"/>
  <c r="AB2536" i="8"/>
  <c r="AB2521" i="8"/>
  <c r="AB2607" i="8"/>
  <c r="AB2514" i="8"/>
  <c r="AB2562" i="8"/>
  <c r="AB2560" i="8"/>
  <c r="AB2510" i="8"/>
  <c r="AB2522" i="8"/>
  <c r="AB2553" i="8"/>
  <c r="AB2518" i="8"/>
  <c r="AB2535" i="8"/>
  <c r="AB2604" i="8"/>
  <c r="AB2581" i="8"/>
  <c r="AB2520" i="8"/>
  <c r="AB2586" i="8"/>
  <c r="AB2554" i="8"/>
  <c r="AB2519" i="8"/>
  <c r="AB2578" i="8"/>
  <c r="AB2511" i="8"/>
  <c r="AB2537" i="8"/>
  <c r="AB2618" i="8"/>
  <c r="AB2573" i="8"/>
  <c r="AB2533" i="8"/>
  <c r="AB2569" i="8"/>
  <c r="AB2551" i="8"/>
  <c r="AB2565" i="8"/>
  <c r="AB2564" i="8"/>
  <c r="AB2546" i="8"/>
  <c r="AB2570" i="8"/>
  <c r="AB2527" i="8"/>
  <c r="AB2539" i="8"/>
  <c r="AB2528" i="8"/>
  <c r="AB2525" i="8"/>
  <c r="AB2614" i="8"/>
  <c r="AB2612" i="8"/>
  <c r="AB2595" i="8"/>
  <c r="AB2516" i="8"/>
  <c r="AB2600" i="8"/>
  <c r="AB2603" i="8"/>
  <c r="AB2610" i="8"/>
  <c r="AB2545" i="8"/>
  <c r="AB2588" i="8"/>
  <c r="AB2526" i="8"/>
  <c r="AB2540" i="8"/>
  <c r="AB2550" i="8"/>
  <c r="AB2577" i="8"/>
  <c r="AB2543" i="8"/>
  <c r="AB2558" i="8"/>
  <c r="AB2530" i="8"/>
  <c r="AB2580" i="8"/>
  <c r="AB2576" i="8"/>
  <c r="AB2538" i="8"/>
  <c r="AB2575" i="8"/>
  <c r="AB2615" i="8"/>
  <c r="AB2608" i="8"/>
  <c r="AB2596" i="8"/>
  <c r="AB2606" i="8"/>
  <c r="AB2542" i="8"/>
  <c r="AB2512" i="8"/>
  <c r="AB2563" i="8"/>
  <c r="AB2579" i="8"/>
  <c r="AB2531" i="8"/>
  <c r="AB2590" i="8"/>
  <c r="AB2572" i="8"/>
  <c r="AB2559" i="8"/>
  <c r="AB2583" i="8"/>
  <c r="AB2598" i="8"/>
  <c r="AB2557" i="8"/>
  <c r="AB2555" i="8"/>
  <c r="AB2602" i="8"/>
  <c r="AB2616" i="8"/>
  <c r="AB2567" i="8"/>
  <c r="AB2620" i="8"/>
  <c r="AB2574" i="8"/>
  <c r="AB2597" i="8"/>
  <c r="AB2613" i="8"/>
  <c r="AB2609" i="8"/>
  <c r="AB2556" i="8"/>
  <c r="AB2541" i="8"/>
  <c r="AB2617" i="8"/>
  <c r="AB2587" i="8"/>
  <c r="AB2561" i="8"/>
  <c r="AB2547" i="8"/>
  <c r="AB2513" i="8"/>
  <c r="AB2594" i="8"/>
  <c r="AB2611" i="8"/>
  <c r="AB2585" i="8"/>
  <c r="AB2568" i="8"/>
  <c r="AB2589" i="8"/>
  <c r="AB2534" i="8"/>
  <c r="AB2523" i="8"/>
  <c r="AB2599" i="8"/>
  <c r="AB2619" i="8"/>
  <c r="AB2548" i="8"/>
  <c r="AB2584" i="8"/>
  <c r="AB2549" i="8"/>
  <c r="AB2571" i="8"/>
  <c r="AB2532" i="8"/>
  <c r="AB2552" i="8"/>
  <c r="AB2638" i="8"/>
  <c r="AB2648" i="8"/>
  <c r="AB2630" i="8"/>
  <c r="AB2643" i="8"/>
  <c r="AB2646" i="8"/>
  <c r="AB2659" i="8"/>
  <c r="AB2645" i="8"/>
  <c r="AB2654" i="8"/>
  <c r="AB2662" i="8"/>
  <c r="AB2639" i="8"/>
  <c r="AB2631" i="8"/>
  <c r="AB2667" i="8"/>
  <c r="AB2634" i="8"/>
  <c r="AB2640" i="8"/>
  <c r="AB2641" i="8"/>
  <c r="AB2635" i="8"/>
  <c r="AB2633" i="8"/>
  <c r="AB2625" i="8"/>
  <c r="AB2626" i="8"/>
  <c r="AB2651" i="8"/>
  <c r="AB2621" i="8"/>
  <c r="AB2632" i="8"/>
  <c r="AB2668" i="8"/>
  <c r="AB2627" i="8"/>
  <c r="AB2624" i="8"/>
  <c r="AB2622" i="8"/>
  <c r="AB2658" i="8"/>
  <c r="AB2660" i="8"/>
  <c r="AB2652" i="8"/>
  <c r="AB2653" i="8"/>
  <c r="AB2629" i="8"/>
  <c r="AB2656" i="8"/>
  <c r="AB2655" i="8"/>
  <c r="AB2697" i="8"/>
  <c r="AB2694" i="8"/>
  <c r="AB2691" i="8"/>
  <c r="AB2698" i="8"/>
  <c r="AB2683" i="8"/>
  <c r="AB2701" i="8"/>
  <c r="AB2702" i="8"/>
  <c r="AB2682" i="8"/>
  <c r="AB2680" i="8"/>
  <c r="AB2689" i="8"/>
  <c r="AB2700" i="8"/>
  <c r="AB2686" i="8"/>
  <c r="AB2699" i="8"/>
  <c r="AB2688" i="8"/>
  <c r="AB2705" i="8"/>
  <c r="AB2703" i="8"/>
  <c r="AB2690" i="8"/>
  <c r="AB2684" i="8"/>
  <c r="AB2692" i="8"/>
  <c r="AB2681" i="8"/>
  <c r="AB2670" i="8"/>
  <c r="AB2677" i="8"/>
  <c r="AB2679" i="8"/>
  <c r="AB2672" i="8"/>
  <c r="AB2671" i="8"/>
  <c r="AB2685" i="8"/>
  <c r="AB2673" i="8"/>
  <c r="AB2695" i="8"/>
  <c r="AB2706" i="8"/>
  <c r="AB2704" i="8"/>
  <c r="AB2678" i="8"/>
  <c r="AB2674" i="8"/>
  <c r="AB2687" i="8"/>
  <c r="AB2676" i="8"/>
  <c r="AB2713" i="8"/>
  <c r="AB2729" i="8"/>
  <c r="AB2734" i="8"/>
  <c r="AB2743" i="8"/>
  <c r="AB2726" i="8"/>
  <c r="AB2744" i="8"/>
  <c r="AB2715" i="8"/>
  <c r="AB2721" i="8"/>
  <c r="AB2714" i="8"/>
  <c r="AB2724" i="8"/>
  <c r="AB2718" i="8"/>
  <c r="AB2738" i="8"/>
  <c r="AB2730" i="8"/>
  <c r="AB2722" i="8"/>
  <c r="AB2736" i="8"/>
  <c r="AB2717" i="8"/>
  <c r="AB2711" i="8"/>
  <c r="AB2733" i="8"/>
  <c r="AB2708" i="8"/>
  <c r="AB2739" i="8"/>
  <c r="AB2731" i="8"/>
  <c r="AB2740" i="8"/>
  <c r="AB2735" i="8"/>
  <c r="AB2732" i="8"/>
  <c r="AB2725" i="8"/>
  <c r="AB2712" i="8"/>
  <c r="AB2709" i="8"/>
  <c r="AB2817" i="8"/>
  <c r="AB2793" i="8"/>
  <c r="AB2772" i="8"/>
  <c r="AB2832" i="8"/>
  <c r="AB2815" i="8"/>
  <c r="AB2828" i="8"/>
  <c r="AB2841" i="8"/>
  <c r="AB2831" i="8"/>
  <c r="AB2811" i="8"/>
  <c r="AB2854" i="8"/>
  <c r="AB2816" i="8"/>
  <c r="AB2767" i="8"/>
  <c r="AB2798" i="8"/>
  <c r="AB2848" i="8"/>
  <c r="AB2803" i="8"/>
  <c r="AB2834" i="8"/>
  <c r="AB2749" i="8"/>
  <c r="AB2766" i="8"/>
  <c r="AB2801" i="8"/>
  <c r="AB2821" i="8"/>
  <c r="AB2776" i="8"/>
  <c r="AB2840" i="8"/>
  <c r="AB2818" i="8"/>
  <c r="AB2829" i="8"/>
  <c r="AB2752" i="8"/>
  <c r="AB2835" i="8"/>
  <c r="AB2762" i="8"/>
  <c r="AB2839" i="8"/>
  <c r="AB2843" i="8"/>
  <c r="AB2786" i="8"/>
  <c r="AB2863" i="8"/>
  <c r="AB2923" i="8"/>
  <c r="AB2914" i="8"/>
  <c r="AB2886" i="8"/>
  <c r="AB2927" i="8"/>
  <c r="AB2937" i="8"/>
  <c r="AB2915" i="8"/>
  <c r="AB2897" i="8"/>
  <c r="AB2926" i="8"/>
  <c r="AB2931" i="8"/>
  <c r="AB2852" i="8"/>
  <c r="AB2850" i="8"/>
  <c r="AB2853" i="8"/>
  <c r="AB2802" i="8"/>
  <c r="AB2761" i="8"/>
  <c r="AB2814" i="8"/>
  <c r="AB2778" i="8"/>
  <c r="AB2827" i="8"/>
  <c r="AB2806" i="8"/>
  <c r="AB2779" i="8"/>
  <c r="AB2753" i="8"/>
  <c r="AB2769" i="8"/>
  <c r="AB2964" i="8"/>
  <c r="AB2998" i="8"/>
  <c r="AB2999" i="8"/>
  <c r="AB3011" i="8"/>
  <c r="AB2989" i="8"/>
  <c r="AB2991" i="8"/>
  <c r="AB2984" i="8"/>
  <c r="AB3015" i="8"/>
  <c r="AB3016" i="8"/>
  <c r="AB2990" i="8"/>
  <c r="AB2977" i="8"/>
  <c r="AB3018" i="8"/>
  <c r="AB3005" i="8"/>
  <c r="AB3012" i="8"/>
  <c r="AB3004" i="8"/>
  <c r="AB3000" i="8"/>
  <c r="AB3002" i="8"/>
  <c r="AB3008" i="8"/>
  <c r="AB3014" i="8"/>
  <c r="AB2970" i="8"/>
  <c r="AB2992" i="8"/>
  <c r="AB2966" i="8"/>
  <c r="AB3010" i="8"/>
  <c r="AB2971" i="8"/>
  <c r="AB2972" i="8"/>
  <c r="AB2981" i="8"/>
  <c r="AB2995" i="8"/>
  <c r="AB2963" i="8"/>
  <c r="AB2983" i="8"/>
  <c r="AB2994" i="8"/>
  <c r="AB3017" i="8"/>
  <c r="AB2967" i="8"/>
  <c r="AB2969" i="8"/>
  <c r="AB2982" i="8"/>
  <c r="AB2996" i="8"/>
  <c r="AB3087" i="8"/>
  <c r="AB3099" i="8"/>
  <c r="AB3075" i="8"/>
  <c r="AB3091" i="8"/>
  <c r="AB3040" i="8"/>
  <c r="AB3104" i="8"/>
  <c r="AB3076" i="8"/>
  <c r="AB3146" i="8"/>
  <c r="AB3074" i="8"/>
  <c r="AB3088" i="8"/>
  <c r="AB3154" i="8"/>
  <c r="AB3023" i="8"/>
  <c r="AB3073" i="8"/>
  <c r="AB3156" i="8"/>
  <c r="AB3056" i="8"/>
  <c r="AB3109" i="8"/>
  <c r="AB3101" i="8"/>
  <c r="AB3059" i="8"/>
  <c r="AB3029" i="8"/>
  <c r="AB3083" i="8"/>
  <c r="AB3130" i="8"/>
  <c r="AB3093" i="8"/>
  <c r="AB3150" i="8"/>
  <c r="AB3123" i="8"/>
  <c r="AB3115" i="8"/>
  <c r="AB3055" i="8"/>
  <c r="AB3148" i="8"/>
  <c r="AB3089" i="8"/>
  <c r="AB3080" i="8"/>
  <c r="AB3100" i="8"/>
  <c r="AB3137" i="8"/>
  <c r="AB3090" i="8"/>
  <c r="AB3068" i="8"/>
  <c r="AB3135" i="8"/>
  <c r="AB3117" i="8"/>
  <c r="AB3116" i="8"/>
  <c r="AB3057" i="8"/>
  <c r="AB3070" i="8"/>
  <c r="AB3128" i="8"/>
  <c r="AB3078" i="8"/>
  <c r="AB3081" i="8"/>
  <c r="AB3042" i="8"/>
  <c r="AB3028" i="8"/>
  <c r="AB3036" i="8"/>
  <c r="AB3071" i="8"/>
  <c r="AB3133" i="8"/>
  <c r="AB3039" i="8"/>
  <c r="AB3030" i="8"/>
  <c r="AB3052" i="8"/>
  <c r="AB3129" i="8"/>
  <c r="AB3127" i="8"/>
  <c r="AB3110" i="8"/>
  <c r="AB3155" i="8"/>
  <c r="AB3152" i="8"/>
  <c r="AB3021" i="8"/>
  <c r="AB3105" i="8"/>
  <c r="AB3107" i="8"/>
  <c r="AB3161" i="8"/>
  <c r="AB3038" i="8"/>
  <c r="AB3106" i="8"/>
  <c r="AB3045" i="8"/>
  <c r="AB3019" i="8"/>
  <c r="AB3041" i="8"/>
  <c r="AB3108" i="8"/>
  <c r="AB3025" i="8"/>
  <c r="AB3111" i="8"/>
  <c r="AB3047" i="8"/>
  <c r="AB3122" i="8"/>
  <c r="AB3020" i="8"/>
  <c r="AB3049" i="8"/>
  <c r="AB3077" i="8"/>
  <c r="AB3032" i="8"/>
  <c r="AB3118" i="8"/>
  <c r="AB3037" i="8"/>
  <c r="AB3147" i="8"/>
  <c r="AB3159" i="8"/>
  <c r="AB3119" i="8"/>
  <c r="AB3102" i="8"/>
  <c r="AB3112" i="8"/>
  <c r="AB3131" i="8"/>
  <c r="AB3035" i="8"/>
  <c r="AB3058" i="8"/>
  <c r="AB3031" i="8"/>
  <c r="AB3086" i="8"/>
  <c r="AB3162" i="8"/>
  <c r="AB3034" i="8"/>
  <c r="AB3027" i="8"/>
  <c r="AB3084" i="8"/>
  <c r="AB3094" i="8"/>
  <c r="AB3043" i="8"/>
  <c r="AB3022" i="8"/>
  <c r="AB3158" i="8"/>
  <c r="AB3051" i="8"/>
  <c r="AB3124" i="8"/>
  <c r="AB3144" i="8"/>
  <c r="AB3153" i="8"/>
  <c r="AB3061" i="8"/>
  <c r="AB3096" i="8"/>
  <c r="AB3097" i="8"/>
  <c r="AB3054" i="8"/>
  <c r="AB3062" i="8"/>
  <c r="AB3082" i="8"/>
  <c r="AB1184" i="8"/>
  <c r="AB1162" i="8"/>
  <c r="AB1202" i="8"/>
  <c r="AB1133" i="8"/>
  <c r="AB1179" i="8"/>
  <c r="AB1228" i="8"/>
  <c r="AB1142" i="8"/>
  <c r="AB1195" i="8"/>
  <c r="AB1115" i="8"/>
  <c r="AB1084" i="8"/>
  <c r="AB1177" i="8"/>
  <c r="AB1114" i="8"/>
  <c r="AB1197" i="8"/>
  <c r="AB1227" i="8"/>
  <c r="AB1146" i="8"/>
  <c r="AB1092" i="8"/>
  <c r="AB1075" i="8"/>
  <c r="AB1079" i="8"/>
  <c r="AB1186" i="8"/>
  <c r="AB1087" i="8"/>
  <c r="AB1082" i="8"/>
  <c r="AB1194" i="8"/>
  <c r="AB1182" i="8"/>
  <c r="AB1109" i="8"/>
  <c r="AB1141" i="8"/>
  <c r="AB1096" i="8"/>
  <c r="AB1166" i="8"/>
  <c r="AB1159" i="8"/>
  <c r="AB1080" i="8"/>
  <c r="AB1198" i="8"/>
  <c r="AB1137" i="8"/>
  <c r="AB1173" i="8"/>
  <c r="AB1090" i="8"/>
  <c r="AB1107" i="8"/>
  <c r="AB1192" i="8"/>
  <c r="AB1230" i="8"/>
  <c r="AB1154" i="8"/>
  <c r="AB1193" i="8"/>
  <c r="AB1120" i="8"/>
  <c r="AB1168" i="8"/>
  <c r="AB1121" i="8"/>
  <c r="AB1085" i="8"/>
  <c r="AB1212" i="8"/>
  <c r="AB1157" i="8"/>
  <c r="AB1246" i="8"/>
  <c r="AB1095" i="8"/>
  <c r="AB1150" i="8"/>
  <c r="AB1217" i="8"/>
  <c r="AB1183" i="8"/>
  <c r="AB1149" i="8"/>
  <c r="AB1164" i="8"/>
  <c r="AB1201" i="8"/>
  <c r="AB1170" i="8"/>
  <c r="AB1103" i="8"/>
  <c r="AB1126" i="8"/>
  <c r="AB1213" i="8"/>
  <c r="AB1083" i="8"/>
  <c r="AB1169" i="8"/>
  <c r="AB1218" i="8"/>
  <c r="AB1111" i="8"/>
  <c r="AB1102" i="8"/>
  <c r="AB1152" i="8"/>
  <c r="AB1209" i="8"/>
  <c r="AB1225" i="8"/>
  <c r="AB1138" i="8"/>
  <c r="AB1130" i="8"/>
  <c r="AB1199" i="8"/>
  <c r="AB1143" i="8"/>
  <c r="AB1145" i="8"/>
  <c r="AB1167" i="8"/>
  <c r="AB1204" i="8"/>
  <c r="AB1100" i="8"/>
  <c r="AB1188" i="8"/>
  <c r="AB1200" i="8"/>
  <c r="AB1139" i="8"/>
  <c r="AB1094" i="8"/>
  <c r="AB1140" i="8"/>
  <c r="AB1110" i="8"/>
  <c r="AB1089" i="8"/>
  <c r="AB1097" i="8"/>
  <c r="AB1108" i="8"/>
  <c r="AB1215" i="8"/>
  <c r="AB1165" i="8"/>
  <c r="AB1156" i="8"/>
  <c r="AB1105" i="8"/>
  <c r="AB1117" i="8"/>
  <c r="AB1174" i="8"/>
  <c r="AB1104" i="8"/>
  <c r="AB1091" i="8"/>
  <c r="AB1151" i="8"/>
  <c r="AB1106" i="8"/>
  <c r="AB1116" i="8"/>
  <c r="AB1180" i="8"/>
  <c r="AB1127" i="8"/>
  <c r="AB1254" i="8"/>
  <c r="AB1262" i="8"/>
  <c r="AB1256" i="8"/>
  <c r="AB1224" i="8"/>
  <c r="AB1258" i="8"/>
  <c r="AB1247" i="8"/>
  <c r="AB1245" i="8"/>
  <c r="AB1229" i="8"/>
  <c r="AB1236" i="8"/>
  <c r="AB1257" i="8"/>
  <c r="AB1187" i="8"/>
  <c r="AB1206" i="8"/>
  <c r="AB1070" i="8"/>
  <c r="AB1219" i="8"/>
  <c r="AB1148" i="8"/>
  <c r="AB1069" i="8"/>
  <c r="AB1189" i="8"/>
  <c r="AB1129" i="8"/>
  <c r="AB1203" i="8"/>
  <c r="AB1122" i="8"/>
  <c r="AB1076" i="8"/>
  <c r="AB1077" i="8"/>
  <c r="AB1241" i="8"/>
  <c r="AB1125" i="8"/>
  <c r="AB1153" i="8"/>
  <c r="AB1235" i="8"/>
  <c r="AB1071" i="8"/>
  <c r="AB1196" i="8"/>
  <c r="AB1131" i="8"/>
  <c r="AB1242" i="8"/>
  <c r="AB1220" i="8"/>
  <c r="AB1243" i="8"/>
  <c r="AB1251" i="8"/>
  <c r="AB1098" i="8"/>
  <c r="AB1099" i="8"/>
  <c r="AB1190" i="8"/>
  <c r="AB1074" i="8"/>
  <c r="AB1163" i="8"/>
  <c r="AB1119" i="8"/>
  <c r="AB1160" i="8"/>
  <c r="AB1211" i="8"/>
  <c r="AB1249" i="8"/>
  <c r="AB1135" i="8"/>
  <c r="AB1185" i="8"/>
  <c r="AB1112" i="8"/>
  <c r="AB1259" i="8"/>
  <c r="AB1175" i="8"/>
  <c r="AB1073" i="8"/>
  <c r="AB1078" i="8"/>
  <c r="AB1238" i="8"/>
  <c r="AB1176" i="8"/>
  <c r="AB1250" i="8"/>
  <c r="AB1255" i="8"/>
  <c r="AB1161" i="8"/>
  <c r="AB1123" i="8"/>
  <c r="AB1136" i="8"/>
  <c r="AB1207" i="8"/>
  <c r="AB1260" i="8"/>
  <c r="AB1144" i="8"/>
  <c r="AB1113" i="8"/>
  <c r="AB1252" i="8"/>
  <c r="AB1226" i="8"/>
  <c r="AB1239" i="8"/>
  <c r="AB1191" i="8"/>
  <c r="AB1132" i="8"/>
  <c r="AB1240" i="8"/>
  <c r="AB1261" i="8"/>
  <c r="AB1210" i="8"/>
  <c r="AB1216" i="8"/>
  <c r="AB3166" i="8"/>
  <c r="AB3173" i="8"/>
  <c r="AB3169" i="8"/>
  <c r="AB3207" i="8"/>
  <c r="AB3168" i="8"/>
  <c r="AB3164" i="8"/>
  <c r="AB3163" i="8"/>
  <c r="AB3178" i="8"/>
  <c r="AB3172" i="8"/>
  <c r="AB3204" i="8"/>
  <c r="AB3194" i="8"/>
  <c r="AB3185" i="8"/>
  <c r="AB3196" i="8"/>
  <c r="AB3188" i="8"/>
  <c r="AB3205" i="8"/>
  <c r="AB3176" i="8"/>
  <c r="AB3171" i="8"/>
  <c r="AB3170" i="8"/>
  <c r="AB3181" i="8"/>
  <c r="AB3209" i="8"/>
  <c r="AB3184" i="8"/>
  <c r="AB3190" i="8"/>
  <c r="AB3183" i="8"/>
  <c r="AB3191" i="8"/>
  <c r="AB3192" i="8"/>
  <c r="AB2913" i="8"/>
  <c r="AB2907" i="8"/>
  <c r="AB2876" i="8"/>
  <c r="AB2893" i="8"/>
  <c r="AB2909" i="8"/>
  <c r="AB2939" i="8"/>
  <c r="AB2938" i="8"/>
  <c r="AB2935" i="8"/>
  <c r="AB2930" i="8"/>
  <c r="AB2910" i="8"/>
  <c r="AB2902" i="8"/>
  <c r="AB2940" i="8"/>
  <c r="AB2887" i="8"/>
  <c r="AB2918" i="8"/>
  <c r="AB2858" i="8"/>
  <c r="AB2928" i="8"/>
  <c r="AB2903" i="8"/>
  <c r="AB2871" i="8"/>
  <c r="AB2961" i="8"/>
  <c r="AB2953" i="8"/>
  <c r="AB2962" i="8"/>
  <c r="AB2954" i="8"/>
  <c r="AB2859" i="8"/>
  <c r="AB2862" i="8"/>
  <c r="AB2943" i="8"/>
  <c r="AB2922" i="8"/>
  <c r="AB2908" i="8"/>
  <c r="AB2947" i="8"/>
  <c r="AB2956" i="8"/>
  <c r="AB2949" i="8"/>
  <c r="AB2960" i="8"/>
  <c r="AB2879" i="8"/>
  <c r="AB2911" i="8"/>
  <c r="AB2869" i="8"/>
  <c r="AB2877" i="8"/>
  <c r="AB2872" i="8"/>
  <c r="AB2885" i="8"/>
  <c r="AB2920" i="8"/>
  <c r="AB2925" i="8"/>
  <c r="AB2912" i="8"/>
  <c r="AB2881" i="8"/>
  <c r="AB2889" i="8"/>
  <c r="AB2865" i="8"/>
  <c r="AB2868" i="8"/>
  <c r="AB2882" i="8"/>
  <c r="AB2804" i="8"/>
  <c r="AB2794" i="8"/>
  <c r="AB2771" i="8"/>
  <c r="AB2758" i="8"/>
  <c r="AB2837" i="8"/>
  <c r="AB2773" i="8"/>
  <c r="AB2836" i="8"/>
  <c r="AB2799" i="8"/>
  <c r="AB2795" i="8"/>
  <c r="AB2820" i="8"/>
  <c r="AB2823" i="8"/>
  <c r="AB2791" i="8"/>
  <c r="AB2819" i="8"/>
  <c r="AB2824" i="8"/>
  <c r="AB2788" i="8"/>
  <c r="AB2844" i="8"/>
  <c r="AB2756" i="8"/>
  <c r="AB2750" i="8"/>
  <c r="AB2775" i="8"/>
  <c r="AB2790" i="8"/>
  <c r="AB2838" i="8"/>
  <c r="AB2825" i="8"/>
  <c r="AB2800" i="8"/>
  <c r="AB2783" i="8"/>
  <c r="AB2754" i="8"/>
  <c r="AB2774" i="8"/>
  <c r="AB2822" i="8"/>
  <c r="AB2747" i="8"/>
  <c r="AB2826" i="8"/>
  <c r="AB2763" i="8"/>
  <c r="AB2748" i="8"/>
  <c r="AB2759" i="8"/>
  <c r="AB2760" i="8"/>
  <c r="AB2856" i="8"/>
  <c r="AB1303" i="8"/>
  <c r="AB1278" i="8"/>
  <c r="AB1306" i="8"/>
  <c r="AB1312" i="8"/>
  <c r="AB1300" i="8"/>
  <c r="AB1523" i="8"/>
  <c r="AB1328" i="8"/>
  <c r="AB1492" i="8"/>
  <c r="AB1366" i="8"/>
  <c r="AB1294" i="8"/>
  <c r="AB1288" i="8"/>
  <c r="AB1277" i="8"/>
  <c r="AB1527" i="8"/>
  <c r="AB1272" i="8"/>
  <c r="AB1454" i="8"/>
  <c r="AB1340" i="8"/>
  <c r="AB1269" i="8"/>
  <c r="AB1280" i="8"/>
  <c r="AB1307" i="8"/>
  <c r="AB1375" i="8"/>
  <c r="AB1296" i="8"/>
  <c r="AB1311" i="8"/>
  <c r="AB1271" i="8"/>
  <c r="AB1291" i="8"/>
  <c r="AB1292" i="8"/>
  <c r="AB1297" i="8"/>
  <c r="AB1265" i="8"/>
  <c r="AB1298" i="8"/>
  <c r="AB1443" i="8"/>
  <c r="AB1270" i="8"/>
  <c r="AB1287" i="8"/>
  <c r="AB1263" i="8"/>
  <c r="AB1403" i="8"/>
  <c r="AB1275" i="8"/>
  <c r="AB1279" i="8"/>
  <c r="AB1304" i="8"/>
  <c r="AB1329" i="8"/>
  <c r="AB1281" i="8"/>
  <c r="AB1471" i="8"/>
  <c r="AB1301" i="8"/>
  <c r="AB1274" i="8"/>
  <c r="AB1293" i="8"/>
  <c r="AB1385" i="8"/>
  <c r="AB1266" i="8"/>
  <c r="AB1500" i="8"/>
  <c r="AB1483" i="8"/>
  <c r="AB1360" i="8"/>
  <c r="AB1295" i="8"/>
  <c r="AB1319" i="8"/>
  <c r="AB1394" i="8"/>
  <c r="AB1399" i="8"/>
  <c r="AB1400" i="8"/>
  <c r="AB1475" i="8"/>
  <c r="AB1392" i="8"/>
  <c r="AB1534" i="8"/>
  <c r="AB1344" i="8"/>
  <c r="AB1337" i="8"/>
  <c r="AB1355" i="8"/>
  <c r="AB1377" i="8"/>
  <c r="AB1324" i="8"/>
  <c r="AB1397" i="8"/>
  <c r="AB1405" i="8"/>
  <c r="AB1308" i="8"/>
  <c r="AB1325" i="8"/>
  <c r="AB1442" i="8"/>
  <c r="AB1505" i="8"/>
  <c r="AB1283" i="8"/>
  <c r="AB1453" i="8"/>
  <c r="AB1524" i="8"/>
  <c r="AB1540" i="8"/>
  <c r="AB1522" i="8"/>
  <c r="AB1423" i="8"/>
  <c r="AB1318" i="8"/>
  <c r="AB1420" i="8"/>
  <c r="AB1395" i="8"/>
  <c r="AB1317" i="8"/>
  <c r="AB1320" i="8"/>
  <c r="AB1434" i="8"/>
  <c r="AB1379" i="8"/>
  <c r="AB1273" i="8"/>
  <c r="AB1378" i="8"/>
  <c r="AB1435" i="8"/>
  <c r="AB1367" i="8"/>
  <c r="AB1418" i="8"/>
  <c r="AB1289" i="8"/>
  <c r="AB1331" i="8"/>
  <c r="AB1326" i="8"/>
  <c r="AB1349" i="8"/>
  <c r="AB1333" i="8"/>
  <c r="AB1504" i="8"/>
  <c r="AB1284" i="8"/>
  <c r="AB1327" i="8"/>
  <c r="AB1508" i="8"/>
  <c r="AB1374" i="8"/>
  <c r="AB1390" i="8"/>
  <c r="AB1506" i="8"/>
  <c r="AB1550" i="8"/>
  <c r="AB1384" i="8"/>
  <c r="AB1545" i="8"/>
  <c r="AB1368" i="8"/>
  <c r="AB1339" i="8"/>
  <c r="AB1401" i="8"/>
  <c r="AB1359" i="8"/>
  <c r="AB1348" i="8"/>
  <c r="AB1536" i="8"/>
  <c r="AB1313" i="8"/>
  <c r="AB1388" i="8"/>
  <c r="AB1314" i="8"/>
  <c r="AB1402" i="8"/>
  <c r="AB1356" i="8"/>
  <c r="AB1315" i="8"/>
  <c r="AB1346" i="8"/>
  <c r="AB1516" i="8"/>
  <c r="AB1338" i="8"/>
  <c r="AB1422" i="8"/>
  <c r="AB1406" i="8"/>
  <c r="AB1421" i="8"/>
  <c r="AB1412" i="8"/>
  <c r="AB1458" i="8"/>
  <c r="AB1282" i="8"/>
  <c r="AB1358" i="8"/>
  <c r="AB1268" i="8"/>
  <c r="AB1354" i="8"/>
  <c r="AB1290" i="8"/>
  <c r="AB1350" i="8"/>
  <c r="AB1391" i="8"/>
  <c r="AB1413" i="8"/>
  <c r="AB1363" i="8"/>
  <c r="AB1398" i="8"/>
  <c r="AB1511" i="8"/>
  <c r="AB1299" i="8"/>
  <c r="AB1309" i="8"/>
  <c r="AB1419" i="8"/>
  <c r="AB1276" i="8"/>
  <c r="AB1316" i="8"/>
  <c r="AB1380" i="8"/>
  <c r="AB1310" i="8"/>
  <c r="AB1518" i="8"/>
  <c r="AB1347" i="8"/>
  <c r="AB1381" i="8"/>
  <c r="AB1528" i="8"/>
  <c r="AB1335" i="8"/>
  <c r="AB1497" i="8"/>
  <c r="AB1547" i="8"/>
  <c r="AB1411" i="8"/>
  <c r="AB1526" i="8"/>
  <c r="AB1365" i="8"/>
  <c r="AB1332" i="8"/>
  <c r="AB1345" i="8"/>
  <c r="AB1342" i="8"/>
  <c r="AB1382" i="8"/>
  <c r="AB1456" i="8"/>
  <c r="AB1461" i="8"/>
  <c r="AB1439" i="8"/>
  <c r="AB1468" i="8"/>
  <c r="AB1429" i="8"/>
  <c r="AB1481" i="8"/>
  <c r="AB1302" i="8"/>
  <c r="AB1444" i="8"/>
  <c r="AB1495" i="8"/>
  <c r="AB1462" i="8"/>
  <c r="AB1520" i="8"/>
  <c r="AB1436" i="8"/>
  <c r="AB1364" i="8"/>
  <c r="AB1404" i="8"/>
  <c r="AB1546" i="8"/>
  <c r="AB1493" i="8"/>
  <c r="AB1407" i="8"/>
  <c r="AB1424" i="8"/>
  <c r="AB1341" i="8"/>
  <c r="AB1473" i="8"/>
  <c r="AB1321" i="8"/>
  <c r="AB1542" i="8"/>
  <c r="AB1478" i="8"/>
  <c r="AB1351" i="8"/>
  <c r="AB1474" i="8"/>
  <c r="AB1463" i="8"/>
  <c r="AB1491" i="8"/>
  <c r="AB1477" i="8"/>
  <c r="AB1449" i="8"/>
  <c r="AB1455" i="8"/>
  <c r="AB1521" i="8"/>
  <c r="AB1485" i="8"/>
  <c r="AB1387" i="8"/>
  <c r="AB1496" i="8"/>
  <c r="AB1464" i="8"/>
  <c r="AB1427" i="8"/>
  <c r="AB1538" i="8"/>
  <c r="AB1362" i="8"/>
  <c r="AB1514" i="8"/>
  <c r="AB1499" i="8"/>
  <c r="AB1383" i="8"/>
  <c r="AB1369" i="8"/>
  <c r="AB1343" i="8"/>
  <c r="AB1428" i="8"/>
  <c r="AB1513" i="8"/>
  <c r="AB1322" i="8"/>
  <c r="AB1448" i="8"/>
  <c r="AB1489" i="8"/>
  <c r="AB1519" i="8"/>
  <c r="AB1430" i="8"/>
  <c r="AB1441" i="8"/>
  <c r="AB1494" i="8"/>
  <c r="AB1408" i="8"/>
  <c r="AB1535" i="8"/>
  <c r="AB1389" i="8"/>
  <c r="AB1548" i="8"/>
  <c r="AB1470" i="8"/>
  <c r="AB1479" i="8"/>
  <c r="AB1352" i="8"/>
  <c r="AB1409" i="8"/>
  <c r="AB1512" i="8"/>
  <c r="AB1396" i="8"/>
  <c r="AB1537" i="8"/>
  <c r="AB1467" i="8"/>
  <c r="AB1507" i="8"/>
  <c r="AB1465" i="8"/>
  <c r="AB1532" i="8"/>
  <c r="AB1510" i="8"/>
  <c r="AB1431" i="8"/>
  <c r="AB1529" i="8"/>
  <c r="AB1482" i="8"/>
  <c r="AB1486" i="8"/>
  <c r="AB1533" i="8"/>
  <c r="AB1372" i="8"/>
  <c r="AB1410" i="8"/>
  <c r="AB1370" i="8"/>
  <c r="AB1551" i="8"/>
  <c r="AB1415" i="8"/>
  <c r="AB1416" i="8"/>
  <c r="AB1361" i="8"/>
  <c r="AB1440" i="8"/>
  <c r="AB1450" i="8"/>
  <c r="AB1445" i="8"/>
  <c r="AB1353" i="8"/>
  <c r="AB1371" i="8"/>
  <c r="AB1357" i="8"/>
  <c r="AB1438" i="8"/>
  <c r="AB1336" i="8"/>
  <c r="AB1543" i="8"/>
  <c r="AB1466" i="8"/>
  <c r="AB1488" i="8"/>
  <c r="AB1484" i="8"/>
  <c r="AB1517" i="8"/>
  <c r="AB1432" i="8"/>
  <c r="AB1490" i="8"/>
  <c r="AB1376" i="8"/>
  <c r="AB1531" i="8"/>
  <c r="AB1480" i="8"/>
  <c r="AB1425" i="8"/>
  <c r="AB1501" i="8"/>
  <c r="AB1549" i="8"/>
  <c r="AB1487" i="8"/>
  <c r="AB1323" i="8"/>
  <c r="AB1373" i="8"/>
  <c r="AB1457" i="8"/>
  <c r="AB1472" i="8"/>
  <c r="AB1544" i="8"/>
  <c r="AB1469" i="8"/>
  <c r="AB1417" i="8"/>
  <c r="AB1459" i="8"/>
  <c r="AB1515" i="8"/>
  <c r="AB1539" i="8"/>
  <c r="AB1414" i="8"/>
  <c r="AB1446" i="8"/>
  <c r="AB1498" i="8"/>
  <c r="AB1426" i="8"/>
  <c r="AB1509" i="8"/>
  <c r="AB1633" i="8"/>
  <c r="AB1625" i="8"/>
  <c r="AB1601" i="8"/>
  <c r="AB1609" i="8"/>
  <c r="AB1683" i="8"/>
  <c r="AB1676" i="8"/>
  <c r="AB1580" i="8"/>
  <c r="AB1567" i="8"/>
  <c r="AB1559" i="8"/>
  <c r="AB1574" i="8"/>
  <c r="AB1650" i="8"/>
  <c r="AB1586" i="8"/>
  <c r="AB1564" i="8"/>
  <c r="AB1626" i="8"/>
  <c r="AB1582" i="8"/>
  <c r="AB1568" i="8"/>
  <c r="AB1602" i="8"/>
  <c r="AB1585" i="8"/>
  <c r="AB1648" i="8"/>
  <c r="AB1642" i="8"/>
  <c r="AB1634" i="8"/>
  <c r="AB1594" i="8"/>
  <c r="AB1661" i="8"/>
  <c r="AB1646" i="8"/>
  <c r="AB1575" i="8"/>
  <c r="AB1677" i="8"/>
  <c r="AB1691" i="8"/>
  <c r="AB1560" i="8"/>
  <c r="AB1615" i="8"/>
  <c r="AB1598" i="8"/>
  <c r="AB1672" i="8"/>
  <c r="AB1562" i="8"/>
  <c r="AB1658" i="8"/>
  <c r="AB1569" i="8"/>
  <c r="AB1643" i="8"/>
  <c r="AB1640" i="8"/>
  <c r="AB1596" i="8"/>
  <c r="AB1635" i="8"/>
  <c r="AB1627" i="8"/>
  <c r="AB1617" i="8"/>
  <c r="AB1664" i="8"/>
  <c r="AB1651" i="8"/>
  <c r="AB1632" i="8"/>
  <c r="AB1572" i="8"/>
  <c r="AB1660" i="8"/>
  <c r="AB1612" i="8"/>
  <c r="AB1637" i="8"/>
  <c r="AB1673" i="8"/>
  <c r="AB1675" i="8"/>
  <c r="AB1606" i="8"/>
  <c r="AB1628" i="8"/>
  <c r="AB1629" i="8"/>
  <c r="AB1579" i="8"/>
  <c r="AB1553" i="8"/>
  <c r="AB1621" i="8"/>
  <c r="AB1630" i="8"/>
  <c r="AB1610" i="8"/>
  <c r="AB1631" i="8"/>
  <c r="AB1611" i="8"/>
  <c r="AB1705" i="8"/>
  <c r="AB1573" i="8"/>
  <c r="AB1600" i="8"/>
  <c r="AB1622" i="8"/>
  <c r="AB1613" i="8"/>
  <c r="AB1607" i="8"/>
  <c r="AB1647" i="8"/>
  <c r="AB1674" i="8"/>
  <c r="AB1608" i="8"/>
  <c r="AB1636" i="8"/>
  <c r="AB1623" i="8"/>
  <c r="AB1729" i="8"/>
  <c r="AB1680" i="8"/>
  <c r="AB1652" i="8"/>
  <c r="AB1739" i="8"/>
  <c r="AB1720" i="8"/>
  <c r="AB1666" i="8"/>
  <c r="AB1742" i="8"/>
  <c r="AB1707" i="8"/>
  <c r="AB1731" i="8"/>
  <c r="AB1685" i="8"/>
  <c r="AB1604" i="8"/>
  <c r="AB1581" i="8"/>
  <c r="AB1554" i="8"/>
  <c r="AB1695" i="8"/>
  <c r="AB1605" i="8"/>
  <c r="AB1668" i="8"/>
  <c r="AB1721" i="8"/>
  <c r="AB1654" i="8"/>
  <c r="AB1751" i="8"/>
  <c r="AB1667" i="8"/>
  <c r="AB1726" i="8"/>
  <c r="AB1715" i="8"/>
  <c r="AB1710" i="8"/>
  <c r="AB1697" i="8"/>
  <c r="AB1686" i="8"/>
  <c r="AB1716" i="8"/>
  <c r="AB1748" i="8"/>
  <c r="AB1692" i="8"/>
  <c r="AB1743" i="8"/>
  <c r="AB1711" i="8"/>
  <c r="AB1590" i="8"/>
  <c r="AB1746" i="8"/>
  <c r="AB1670" i="8"/>
  <c r="AB1709" i="8"/>
  <c r="AB1744" i="8"/>
  <c r="AB1740" i="8"/>
  <c r="AB1690" i="8"/>
  <c r="AB1702" i="8"/>
  <c r="AB1730" i="8"/>
  <c r="AB1747" i="8"/>
  <c r="AB1659" i="8"/>
  <c r="AB1701" i="8"/>
  <c r="AB1624" i="8"/>
  <c r="AB1750" i="8"/>
  <c r="AB1713" i="8"/>
  <c r="AB1728" i="8"/>
  <c r="AB1663" i="8"/>
  <c r="AB1699" i="8"/>
  <c r="AB1714" i="8"/>
  <c r="AB1584" i="8"/>
  <c r="AB1649" i="8"/>
  <c r="AB1698" i="8"/>
  <c r="AB1725" i="8"/>
  <c r="AB1595" i="8"/>
  <c r="AB1723" i="8"/>
  <c r="AB1719" i="8"/>
  <c r="AB1552" i="8"/>
  <c r="AB1641" i="8"/>
  <c r="AB1655" i="8"/>
  <c r="AB1616" i="8"/>
  <c r="AB1669" i="8"/>
  <c r="AB1591" i="8"/>
  <c r="AB1556" i="8"/>
  <c r="AB1736" i="8"/>
  <c r="AB1735" i="8"/>
  <c r="AB1684" i="8"/>
  <c r="AB1732" i="8"/>
  <c r="AB1689" i="8"/>
  <c r="AB1693" i="8"/>
  <c r="AB1557" i="8"/>
  <c r="AB1592" i="8"/>
  <c r="AB1656" i="8"/>
  <c r="AB1678" i="8"/>
  <c r="AB1576" i="8"/>
  <c r="AB1681" i="8"/>
  <c r="AB1558" i="8"/>
  <c r="AB1662" i="8"/>
  <c r="AB1717" i="8"/>
  <c r="AB1687" i="8"/>
  <c r="AB1700" i="8"/>
  <c r="AB1722" i="8"/>
  <c r="AB1688" i="8"/>
  <c r="AB1679" i="8"/>
  <c r="AB1733" i="8"/>
  <c r="AB1671" i="8"/>
  <c r="AB1738" i="8"/>
  <c r="AB1644" i="8"/>
  <c r="AB1593" i="8"/>
  <c r="AB1712" i="8"/>
  <c r="AB1703" i="8"/>
  <c r="AB1708" i="8"/>
  <c r="AB1614" i="8"/>
  <c r="AB1653" i="8"/>
  <c r="AB1561" i="8"/>
  <c r="AB1583" i="8"/>
  <c r="AB1734" i="8"/>
  <c r="AB1745" i="8"/>
  <c r="AB1741" i="8"/>
  <c r="AB1563" i="8"/>
  <c r="AB1657" i="8"/>
  <c r="AB1571" i="8"/>
  <c r="AB1957" i="8"/>
  <c r="AB1890" i="8"/>
  <c r="AB1877" i="8"/>
  <c r="AB1963" i="8"/>
  <c r="AB1899" i="8"/>
  <c r="AB1939" i="8"/>
  <c r="AB1961" i="8"/>
  <c r="AB1955" i="8"/>
  <c r="AB1898" i="8"/>
  <c r="AB1931" i="8"/>
  <c r="AB1937" i="8"/>
  <c r="AB1874" i="8"/>
  <c r="AB1817" i="8"/>
  <c r="AB1869" i="8"/>
  <c r="AB1834" i="8"/>
  <c r="AB1878" i="8"/>
  <c r="AB1830" i="8"/>
  <c r="AB1940" i="8"/>
  <c r="AB1870" i="8"/>
  <c r="AB1970" i="8"/>
  <c r="AB1812" i="8"/>
  <c r="AB1804" i="8"/>
  <c r="AB1805" i="8"/>
  <c r="AB1826" i="8"/>
  <c r="AB1883" i="8"/>
  <c r="AB1906" i="8"/>
  <c r="AB1803" i="8"/>
  <c r="AB1888" i="8"/>
  <c r="AB1849" i="8"/>
  <c r="AB1824" i="8"/>
  <c r="AB1893" i="8"/>
  <c r="AB1818" i="8"/>
  <c r="AB1806" i="8"/>
  <c r="AB1783" i="8"/>
  <c r="AB1852" i="8"/>
  <c r="AB1856" i="8"/>
  <c r="AB1845" i="8"/>
  <c r="AB1846" i="8"/>
  <c r="AB1891" i="8"/>
  <c r="AB1857" i="8"/>
  <c r="AB1794" i="8"/>
  <c r="AB1816" i="8"/>
  <c r="AB1860" i="8"/>
  <c r="AB1928" i="8"/>
  <c r="AB1820" i="8"/>
  <c r="AB1767" i="8"/>
  <c r="AB1784" i="8"/>
  <c r="AB1859" i="8"/>
  <c r="AB1851" i="8"/>
  <c r="AB1867" i="8"/>
  <c r="AB1965" i="8"/>
  <c r="AB1936" i="8"/>
  <c r="AB1765" i="8"/>
  <c r="AB1769" i="8"/>
  <c r="AB1753" i="8"/>
  <c r="AB1755" i="8"/>
  <c r="AB1814" i="8"/>
  <c r="AB1925" i="8"/>
  <c r="AB1900" i="8"/>
  <c r="AB1873" i="8"/>
  <c r="AB1811" i="8"/>
  <c r="AB1910" i="8"/>
  <c r="AB1946" i="8"/>
  <c r="AB1780" i="8"/>
  <c r="AB1932" i="8"/>
  <c r="AB1918" i="8"/>
  <c r="AB1854" i="8"/>
  <c r="AB1788" i="8"/>
  <c r="AB1889" i="8"/>
  <c r="AB1772" i="8"/>
  <c r="AB1787" i="8"/>
  <c r="AB1969" i="8"/>
  <c r="AB1916" i="8"/>
  <c r="AB1756" i="8"/>
  <c r="AB1909" i="8"/>
  <c r="AB1864" i="8"/>
  <c r="AB1853" i="8"/>
  <c r="AB1799" i="8"/>
  <c r="AB1775" i="8"/>
  <c r="AB1802" i="8"/>
  <c r="AB1917" i="8"/>
  <c r="AB1941" i="8"/>
  <c r="AB1871" i="8"/>
  <c r="AB1912" i="8"/>
  <c r="AB1768" i="8"/>
  <c r="AB1822" i="8"/>
  <c r="AB1798" i="8"/>
  <c r="AB1907" i="8"/>
  <c r="AB1881" i="8"/>
  <c r="AB1879" i="8"/>
  <c r="AB1833" i="8"/>
  <c r="AB1914" i="8"/>
  <c r="AB1757" i="8"/>
  <c r="AB1832" i="8"/>
  <c r="AB1964" i="8"/>
  <c r="AB1920" i="8"/>
  <c r="AB1966" i="8"/>
  <c r="AB1776" i="8"/>
  <c r="AB1862" i="8"/>
  <c r="AB1839" i="8"/>
  <c r="AB1778" i="8"/>
  <c r="AB1796" i="8"/>
  <c r="AB1813" i="8"/>
  <c r="AB1974" i="8"/>
  <c r="AB1807" i="8"/>
  <c r="AB1951" i="8"/>
  <c r="AB1789" i="8"/>
  <c r="AB1759" i="8"/>
  <c r="AB1948" i="8"/>
  <c r="AB1808" i="8"/>
  <c r="AB1837" i="8"/>
  <c r="AB1894" i="8"/>
  <c r="AB1793" i="8"/>
  <c r="AB1942" i="8"/>
  <c r="AB1823" i="8"/>
  <c r="AB1922" i="8"/>
  <c r="AB1884" i="8"/>
  <c r="AB1908" i="8"/>
  <c r="AB1838" i="8"/>
  <c r="AB1866" i="8"/>
  <c r="AB1771" i="8"/>
  <c r="AB1885" i="8"/>
  <c r="AB1911" i="8"/>
  <c r="AB1835" i="8"/>
  <c r="AB1934" i="8"/>
  <c r="AB1865" i="8"/>
  <c r="AB1927" i="8"/>
  <c r="AB1840" i="8"/>
  <c r="AB1972" i="8"/>
  <c r="AB1763" i="8"/>
  <c r="AB1841" i="8"/>
  <c r="AB1944" i="8"/>
  <c r="AB1829" i="8"/>
  <c r="AB1876" i="8"/>
  <c r="AB1960" i="8"/>
  <c r="AB1950" i="8"/>
  <c r="AB1887" i="8"/>
  <c r="AB1770" i="8"/>
  <c r="AB1831" i="8"/>
  <c r="AB1819" i="8"/>
  <c r="AB1766" i="8"/>
  <c r="AB1764" i="8"/>
  <c r="AB1875" i="8"/>
  <c r="AB1861" i="8"/>
  <c r="AB1850" i="8"/>
  <c r="AB1896" i="8"/>
  <c r="AB1971" i="8"/>
  <c r="AB1779" i="8"/>
  <c r="AB1781" i="8"/>
  <c r="AB1782" i="8"/>
  <c r="AB1930" i="8"/>
  <c r="AB1926" i="8"/>
  <c r="AB1773" i="8"/>
  <c r="AB1959" i="8"/>
  <c r="AB1791" i="8"/>
  <c r="AB1777" i="8"/>
  <c r="AB1774" i="8"/>
  <c r="AB1905" i="8"/>
  <c r="AB1973" i="8"/>
  <c r="AB1842" i="8"/>
  <c r="AB1938" i="8"/>
  <c r="AB1913" i="8"/>
  <c r="AB1943" i="8"/>
  <c r="AB1761" i="8"/>
  <c r="AB1897" i="8"/>
  <c r="AB1962" i="8"/>
  <c r="AB1752" i="8"/>
  <c r="AB1947" i="8"/>
  <c r="AB1935" i="8"/>
  <c r="AB1843" i="8"/>
  <c r="AB1821" i="8"/>
  <c r="AB1825" i="8"/>
  <c r="AB1863" i="8"/>
  <c r="AB1921" i="8"/>
  <c r="AB1800" i="8"/>
  <c r="AB1933" i="8"/>
  <c r="AB1844" i="8"/>
  <c r="AB1895" i="8"/>
  <c r="AB1953" i="8"/>
  <c r="AB1892" i="8"/>
  <c r="AB1949" i="8"/>
  <c r="AB1952" i="8"/>
  <c r="AB1882" i="8"/>
  <c r="AB1956" i="8"/>
  <c r="AB1815" i="8"/>
  <c r="AB1968" i="8"/>
  <c r="AB1809" i="8"/>
  <c r="AB1810" i="8"/>
  <c r="AB1786" i="8"/>
  <c r="AB1828" i="8"/>
  <c r="AB1855" i="8"/>
  <c r="AB1902" i="8"/>
  <c r="AB1754" i="8"/>
  <c r="AB1988" i="8"/>
  <c r="AB1975" i="8"/>
  <c r="AB1977" i="8"/>
  <c r="AB1989" i="8"/>
  <c r="AB1981" i="8"/>
  <c r="AB2006" i="8"/>
  <c r="AB2016" i="8"/>
  <c r="AB2009" i="8"/>
  <c r="AB1976" i="8"/>
  <c r="AB1985" i="8"/>
  <c r="AB1984" i="8"/>
  <c r="AB1999" i="8"/>
  <c r="AB2013" i="8"/>
  <c r="AB1983" i="8"/>
  <c r="AB1978" i="8"/>
  <c r="AB1994" i="8"/>
  <c r="AB1993" i="8"/>
  <c r="AB1986" i="8"/>
  <c r="AB1987" i="8"/>
  <c r="AB2029" i="8"/>
  <c r="AB2015" i="8"/>
  <c r="AB2012" i="8"/>
  <c r="AB2024" i="8"/>
  <c r="AB2032" i="8"/>
  <c r="AB2000" i="8"/>
  <c r="AB1995" i="8"/>
  <c r="AB1998" i="8"/>
  <c r="AB2021" i="8"/>
  <c r="AB2022" i="8"/>
  <c r="AB1982" i="8"/>
  <c r="AB2008" i="8"/>
  <c r="AB2038" i="8"/>
  <c r="AB2089" i="8"/>
  <c r="AB2033" i="8"/>
  <c r="AB2086" i="8"/>
  <c r="AB2046" i="8"/>
  <c r="AB2057" i="8"/>
  <c r="AB2109" i="8"/>
  <c r="AB2103" i="8"/>
  <c r="AB2079" i="8"/>
  <c r="AB2125" i="8"/>
  <c r="AB2098" i="8"/>
  <c r="AB2035" i="8"/>
  <c r="AB2096" i="8"/>
  <c r="AB2083" i="8"/>
  <c r="AB2080" i="8"/>
  <c r="AB2064" i="8"/>
  <c r="AB2070" i="8"/>
  <c r="AB2054" i="8"/>
  <c r="AB2060" i="8"/>
  <c r="AB2068" i="8"/>
  <c r="AB2069" i="8"/>
  <c r="AB2071" i="8"/>
  <c r="AB2088" i="8"/>
  <c r="AB2101" i="8"/>
  <c r="AB2055" i="8"/>
  <c r="AB2105" i="8"/>
  <c r="AB2100" i="8"/>
  <c r="AB2077" i="8"/>
  <c r="AB2065" i="8"/>
  <c r="AB2091" i="8"/>
  <c r="AB2115" i="8"/>
  <c r="AB2087" i="8"/>
  <c r="AB2106" i="8"/>
  <c r="AB2059" i="8"/>
  <c r="AB2053" i="8"/>
  <c r="AB2067" i="8"/>
  <c r="AB2093" i="8"/>
  <c r="AB2108" i="8"/>
  <c r="AB2052" i="8"/>
  <c r="AB2110" i="8"/>
  <c r="AB2047" i="8"/>
  <c r="AB2094" i="8"/>
  <c r="AB2084" i="8"/>
  <c r="AB2095" i="8"/>
  <c r="AB2050" i="8"/>
  <c r="AB2126" i="8"/>
  <c r="AB2118" i="8"/>
  <c r="AB2061" i="8"/>
  <c r="AB2075" i="8"/>
  <c r="AB2051" i="8"/>
  <c r="AB2104" i="8"/>
  <c r="AB2122" i="8"/>
  <c r="AB2141" i="8"/>
  <c r="AB2129" i="8"/>
  <c r="AB2128" i="8"/>
  <c r="AB2157" i="8"/>
  <c r="AB2151" i="8"/>
  <c r="AB2183" i="8"/>
  <c r="AB2132" i="8"/>
  <c r="AB2146" i="8"/>
  <c r="AB2162" i="8"/>
  <c r="AB2175" i="8"/>
  <c r="AB2160" i="8"/>
  <c r="AB2130" i="8"/>
  <c r="AB2131" i="8"/>
  <c r="AB2135" i="8"/>
  <c r="AB2211" i="8"/>
  <c r="AB2142" i="8"/>
  <c r="AB2168" i="8"/>
  <c r="AB2163" i="8"/>
  <c r="AB2247" i="8"/>
  <c r="AB2143" i="8"/>
  <c r="AB2197" i="8"/>
  <c r="AB2161" i="8"/>
  <c r="AB2156" i="8"/>
  <c r="AB2169" i="8"/>
  <c r="AB2139" i="8"/>
  <c r="AB2171" i="8"/>
  <c r="AB2253" i="8"/>
  <c r="AB2207" i="8"/>
  <c r="AB2179" i="8"/>
  <c r="AB2136" i="8"/>
  <c r="AB2250" i="8"/>
  <c r="AB2145" i="8"/>
  <c r="AB2226" i="8"/>
  <c r="AB2220" i="8"/>
  <c r="AB2165" i="8"/>
  <c r="AB2180" i="8"/>
  <c r="AB2184" i="8"/>
  <c r="AB2187" i="8"/>
  <c r="AB2255" i="8"/>
  <c r="AB2233" i="8"/>
  <c r="AB2223" i="8"/>
  <c r="AB2137" i="8"/>
  <c r="AB2147" i="8"/>
  <c r="AB2202" i="8"/>
  <c r="AB2229" i="8"/>
  <c r="AB2232" i="8"/>
  <c r="AB2185" i="8"/>
  <c r="AB2213" i="8"/>
  <c r="AB2198" i="8"/>
  <c r="AB2256" i="8"/>
  <c r="AB2152" i="8"/>
  <c r="AB2236" i="8"/>
  <c r="AB2245" i="8"/>
  <c r="AB2166" i="8"/>
  <c r="AB2227" i="8"/>
  <c r="AB2251" i="8"/>
  <c r="AB2199" i="8"/>
  <c r="AB2234" i="8"/>
  <c r="AB2203" i="8"/>
  <c r="AB2144" i="8"/>
  <c r="AB2215" i="8"/>
  <c r="AB2188" i="8"/>
  <c r="AB2153" i="8"/>
  <c r="AB2133" i="8"/>
  <c r="AB2134" i="8"/>
  <c r="AB2231" i="8"/>
  <c r="AB2243" i="8"/>
  <c r="AB2235" i="8"/>
  <c r="AB2192" i="8"/>
  <c r="AB2237" i="8"/>
  <c r="AB2193" i="8"/>
  <c r="AB2241" i="8"/>
  <c r="AB2149" i="8"/>
  <c r="AB2246" i="8"/>
  <c r="AB2167" i="8"/>
  <c r="AB2248" i="8"/>
  <c r="AB2212" i="8"/>
  <c r="AB2218" i="8"/>
  <c r="AB2172" i="8"/>
  <c r="AB2140" i="8"/>
  <c r="AB2240" i="8"/>
  <c r="AB2242" i="8"/>
  <c r="AB2209" i="8"/>
  <c r="AB2252" i="8"/>
  <c r="AB2219" i="8"/>
  <c r="AB2249" i="8"/>
  <c r="AB2191" i="8"/>
  <c r="AB2200" i="8"/>
  <c r="AB2216" i="8"/>
  <c r="AB2222" i="8"/>
  <c r="AB2230" i="8"/>
  <c r="AB2214" i="8"/>
  <c r="AB2201" i="8"/>
  <c r="AB2221" i="8"/>
  <c r="AB2210" i="8"/>
  <c r="AB2186" i="8"/>
  <c r="AB2228" i="8"/>
  <c r="AB2181" i="8"/>
  <c r="AB2204" i="8"/>
  <c r="AB2182" i="8"/>
  <c r="AB2194" i="8"/>
  <c r="AB2190" i="8"/>
  <c r="AB2205" i="8"/>
  <c r="AB2224" i="8"/>
  <c r="AB2159" i="8"/>
  <c r="AB2366" i="8"/>
  <c r="AB2294" i="8"/>
  <c r="AB2257" i="8"/>
  <c r="AB2309" i="8"/>
  <c r="AB2310" i="8"/>
  <c r="AB2270" i="8"/>
  <c r="AB2339" i="8"/>
  <c r="AB2311" i="8"/>
  <c r="AB2355" i="8"/>
  <c r="AB2302" i="8"/>
  <c r="AB2312" i="8"/>
  <c r="AB2313" i="8"/>
  <c r="AB2326" i="8"/>
  <c r="AB2308" i="8"/>
  <c r="AB2258" i="8"/>
  <c r="AB2340" i="8"/>
  <c r="AB2337" i="8"/>
  <c r="AB2331" i="8"/>
  <c r="AB2267" i="8"/>
  <c r="AB2373" i="8"/>
  <c r="AB2346" i="8"/>
  <c r="AB2334" i="8"/>
  <c r="AB2287" i="8"/>
  <c r="AB2290" i="8"/>
  <c r="AB2274" i="8"/>
  <c r="AB2275" i="8"/>
  <c r="AB2262" i="8"/>
  <c r="AB2271" i="8"/>
  <c r="AB2333" i="8"/>
  <c r="AB2352" i="8"/>
  <c r="AB2276" i="8"/>
  <c r="AB2341" i="8"/>
  <c r="AB2368" i="8"/>
  <c r="AB2277" i="8"/>
  <c r="AB2285" i="8"/>
  <c r="AB2289" i="8"/>
  <c r="AB2278" i="8"/>
  <c r="AB2284" i="8"/>
  <c r="AB2336" i="8"/>
  <c r="AB2298" i="8"/>
  <c r="AB2288" i="8"/>
  <c r="AB2305" i="8"/>
  <c r="AB2325" i="8"/>
  <c r="AB2296" i="8"/>
  <c r="AB2295" i="8"/>
  <c r="AB2306" i="8"/>
  <c r="AB2332" i="8"/>
  <c r="AB2282" i="8"/>
  <c r="AB2358" i="8"/>
  <c r="AB2264" i="8"/>
  <c r="AB2260" i="8"/>
  <c r="AB2269" i="8"/>
  <c r="AB2327" i="8"/>
  <c r="AB2328" i="8"/>
  <c r="AB2350" i="8"/>
  <c r="AB2280" i="8"/>
  <c r="AB2299" i="8"/>
  <c r="AB2345" i="8"/>
  <c r="AB2360" i="8"/>
  <c r="AB2361" i="8"/>
  <c r="AB2261" i="8"/>
  <c r="AB2323" i="8"/>
  <c r="AB2347" i="8"/>
  <c r="AB2362" i="8"/>
  <c r="AB2377" i="8"/>
  <c r="AB2318" i="8"/>
  <c r="AB2281" i="8"/>
  <c r="AB2364" i="8"/>
  <c r="AB2363" i="8"/>
  <c r="AB2319" i="8"/>
  <c r="AB2273" i="8"/>
  <c r="AB2357" i="8"/>
  <c r="AB2351" i="8"/>
  <c r="AB2348" i="8"/>
  <c r="AB2301" i="8"/>
  <c r="AB2329" i="8"/>
  <c r="AB2322" i="8"/>
  <c r="AB2376" i="8"/>
  <c r="AB2315" i="8"/>
  <c r="AB2354" i="8"/>
  <c r="AB2321" i="8"/>
  <c r="AB2292" i="8"/>
  <c r="AB2259" i="8"/>
  <c r="AB2279" i="8"/>
  <c r="AB2316" i="8"/>
  <c r="AB2344" i="8"/>
  <c r="AB2372" i="8"/>
  <c r="AB2307" i="8"/>
  <c r="AB2349" i="8"/>
  <c r="AB2265" i="8"/>
  <c r="AB2343" i="8"/>
  <c r="AB2266" i="8"/>
  <c r="AB2375" i="8"/>
  <c r="AB2286" i="8"/>
  <c r="AB2370" i="8"/>
  <c r="AB2263" i="8"/>
  <c r="AB2320" i="8"/>
  <c r="AB2371" i="8"/>
  <c r="AB2297" i="8"/>
  <c r="AB2338" i="8"/>
  <c r="AB2353" i="8"/>
  <c r="AB2356" i="8"/>
  <c r="AB2324" i="8"/>
  <c r="AB2272" i="8"/>
  <c r="AB2317" i="8"/>
  <c r="AB2291" i="8"/>
  <c r="AB2304" i="8"/>
  <c r="AB903" i="8"/>
  <c r="AB988" i="8"/>
  <c r="AB1033" i="8"/>
  <c r="AB1062" i="8"/>
  <c r="AB998" i="8"/>
  <c r="AB1065" i="8"/>
  <c r="AB1018" i="8"/>
  <c r="AB1025" i="8"/>
  <c r="AB905" i="8"/>
  <c r="AB1026" i="8"/>
  <c r="AB986" i="8"/>
  <c r="AB1002" i="8"/>
  <c r="AB1068" i="8"/>
  <c r="AB1009" i="8"/>
  <c r="AB970" i="8"/>
  <c r="AB1001" i="8"/>
  <c r="AB918" i="8"/>
  <c r="AB959" i="8"/>
  <c r="AB945" i="8"/>
  <c r="AB938" i="8"/>
  <c r="AB1016" i="8"/>
  <c r="AB996" i="8"/>
  <c r="AB990" i="8"/>
  <c r="AB927" i="8"/>
  <c r="AB943" i="8"/>
  <c r="AB977" i="8"/>
  <c r="AB926" i="8"/>
  <c r="AB1006" i="8"/>
  <c r="AB1024" i="8"/>
  <c r="AB1003" i="8"/>
  <c r="AB1004" i="8"/>
  <c r="AB1007" i="8"/>
  <c r="AB928" i="8"/>
  <c r="AB980" i="8"/>
  <c r="AB946" i="8"/>
  <c r="AB915" i="8"/>
  <c r="AB934" i="8"/>
  <c r="AB2459" i="8"/>
  <c r="AB2491" i="8"/>
  <c r="AB2383" i="8"/>
  <c r="AB2454" i="8"/>
  <c r="AB2392" i="8"/>
  <c r="AB2485" i="8"/>
  <c r="AB2427" i="8"/>
  <c r="AB2393" i="8"/>
  <c r="AB2400" i="8"/>
  <c r="AB2504" i="8"/>
  <c r="AB2508" i="8"/>
  <c r="AB2467" i="8"/>
  <c r="AB2461" i="8"/>
  <c r="AB2502" i="8"/>
  <c r="AB2465" i="8"/>
  <c r="AB2434" i="8"/>
  <c r="AB2394" i="8"/>
  <c r="AB2464" i="8"/>
  <c r="AB2495" i="8"/>
  <c r="AB2448" i="8"/>
  <c r="AB2482" i="8"/>
  <c r="AB2411" i="8"/>
  <c r="AB2486" i="8"/>
  <c r="AB2492" i="8"/>
  <c r="AB2478" i="8"/>
  <c r="AB2417" i="8"/>
  <c r="AB2493" i="8"/>
  <c r="AB2450" i="8"/>
  <c r="AB2460" i="8"/>
  <c r="AB2436" i="8"/>
  <c r="AB2500" i="8"/>
  <c r="AB2458" i="8"/>
  <c r="AB2423" i="8"/>
  <c r="AB2480" i="8"/>
  <c r="AB2378" i="8"/>
  <c r="AB2452" i="8"/>
  <c r="AB2477" i="8"/>
  <c r="AB2413" i="8"/>
  <c r="AB2414" i="8"/>
  <c r="AB2441" i="8"/>
  <c r="AB2466" i="8"/>
  <c r="AB2444" i="8"/>
  <c r="AB2415" i="8"/>
  <c r="AB2401" i="8"/>
  <c r="AB2515" i="8"/>
  <c r="AB2592" i="8"/>
  <c r="AB2605" i="8"/>
  <c r="AB2517" i="8"/>
  <c r="AB2544" i="8"/>
  <c r="AB2601" i="8"/>
  <c r="AB2529" i="8"/>
  <c r="AB2593" i="8"/>
  <c r="AB2566" i="8"/>
  <c r="AB2591" i="8"/>
  <c r="AB2524" i="8"/>
  <c r="AB2582" i="8"/>
  <c r="AB2642" i="8"/>
  <c r="AB2647" i="8"/>
  <c r="AB2637" i="8"/>
  <c r="AB2636" i="8"/>
  <c r="AB2623" i="8"/>
  <c r="AB2644" i="8"/>
  <c r="AB2650" i="8"/>
  <c r="AB2663" i="8"/>
  <c r="AB2661" i="8"/>
  <c r="AB2669" i="8"/>
  <c r="AB2649" i="8"/>
  <c r="AB2628" i="8"/>
  <c r="AB2665" i="8"/>
  <c r="AB2657" i="8"/>
  <c r="AB2666" i="8"/>
  <c r="AB2664" i="8"/>
  <c r="AB2675" i="8"/>
  <c r="AB2696" i="8"/>
  <c r="AB2693" i="8"/>
  <c r="AB2719" i="8"/>
  <c r="AB2723" i="8"/>
  <c r="AB2720" i="8"/>
  <c r="AB2737" i="8"/>
  <c r="AB2727" i="8"/>
  <c r="AB2741" i="8"/>
  <c r="AB2742" i="8"/>
  <c r="AB2710" i="8"/>
  <c r="AB2716" i="8"/>
  <c r="AB2745" i="8"/>
  <c r="AB2707" i="8"/>
  <c r="AB2728" i="8"/>
  <c r="AB2810" i="8"/>
  <c r="AB2867" i="8"/>
  <c r="AB2904" i="8"/>
  <c r="AB2884" i="8"/>
  <c r="AB2890" i="8"/>
  <c r="AB2932" i="8"/>
  <c r="AB2934" i="8"/>
  <c r="AB2895" i="8"/>
  <c r="AB2878" i="8"/>
  <c r="AB2905" i="8"/>
  <c r="AB2751" i="8"/>
  <c r="AB2755" i="8"/>
  <c r="AB2757" i="8"/>
  <c r="AB2851" i="8"/>
  <c r="AB2785" i="8"/>
  <c r="AB2770" i="8"/>
  <c r="AB2857" i="8"/>
  <c r="AB2789" i="8"/>
  <c r="AB2805" i="8"/>
  <c r="AB2781" i="8"/>
  <c r="AB2784" i="8"/>
  <c r="AB3009" i="8"/>
  <c r="AB3007" i="8"/>
  <c r="AB2986" i="8"/>
  <c r="AB3006" i="8"/>
  <c r="AB3003" i="8"/>
  <c r="AB2976" i="8"/>
  <c r="AB2997" i="8"/>
  <c r="AB2979" i="8"/>
  <c r="AB2978" i="8"/>
  <c r="AB3013" i="8"/>
  <c r="AB2974" i="8"/>
  <c r="AB2980" i="8"/>
  <c r="AB2965" i="8"/>
  <c r="AB3001" i="8"/>
  <c r="AB2968" i="8"/>
  <c r="AB2987" i="8"/>
  <c r="AB2988" i="8"/>
  <c r="AB2993" i="8"/>
  <c r="AB2975" i="8"/>
  <c r="AB2973" i="8"/>
  <c r="AB2985" i="8"/>
  <c r="AB3126" i="8"/>
  <c r="AB3079" i="8"/>
  <c r="AB3141" i="8"/>
  <c r="AB3136" i="8"/>
  <c r="AB3139" i="8"/>
  <c r="AB3138" i="8"/>
  <c r="AB3157" i="8"/>
  <c r="AB3142" i="8"/>
  <c r="AB3033" i="8"/>
  <c r="AB3145" i="8"/>
  <c r="AB3125" i="8"/>
  <c r="AB3113" i="8"/>
  <c r="AB3134" i="8"/>
  <c r="AB3064" i="8"/>
  <c r="AB3160" i="8"/>
  <c r="AB3046" i="8"/>
  <c r="AB3140" i="8"/>
  <c r="AB3121" i="8"/>
  <c r="AB3114" i="8"/>
  <c r="AB3149" i="8"/>
  <c r="AB3143" i="8"/>
  <c r="AB3085" i="8"/>
  <c r="AB3132" i="8"/>
  <c r="AB3103" i="8"/>
  <c r="AB3072" i="8"/>
  <c r="AB3098" i="8"/>
  <c r="AB3024" i="8"/>
  <c r="AB3048" i="8"/>
  <c r="AB3044" i="8"/>
  <c r="AB3151" i="8"/>
  <c r="AB3095" i="8"/>
  <c r="AB3050" i="8"/>
  <c r="AB3065" i="8"/>
  <c r="AB3063" i="8"/>
  <c r="AB3066" i="8"/>
  <c r="AB3053" i="8"/>
  <c r="AB3026" i="8"/>
  <c r="AB3060" i="8"/>
  <c r="AB3092" i="8"/>
  <c r="AB3120" i="8"/>
  <c r="AB3067" i="8"/>
  <c r="AB3069" i="8"/>
  <c r="AB1231" i="8"/>
  <c r="AB1232" i="8"/>
  <c r="AB1147" i="8"/>
  <c r="AB1124" i="8"/>
  <c r="AB1118" i="8"/>
  <c r="AB1244" i="8"/>
  <c r="AB1101" i="8"/>
  <c r="AB1171" i="8"/>
  <c r="AB1093" i="8"/>
  <c r="AB1233" i="8"/>
  <c r="AB1081" i="8"/>
  <c r="AB1237" i="8"/>
  <c r="AB1208" i="8"/>
  <c r="AB1086" i="8"/>
  <c r="AB1234" i="8"/>
  <c r="AB1155" i="8"/>
  <c r="AB1072" i="8"/>
  <c r="AB1214" i="8"/>
  <c r="AB1221" i="8"/>
  <c r="AB1222" i="8"/>
  <c r="AB1178" i="8"/>
  <c r="AB1134" i="8"/>
  <c r="AB1253" i="8"/>
  <c r="AB1088" i="8"/>
  <c r="AB1205" i="8"/>
  <c r="AB1128" i="8"/>
  <c r="AB1181" i="8"/>
  <c r="AB1223" i="8"/>
  <c r="AB1248" i="8"/>
  <c r="AB1158" i="8"/>
  <c r="AB1172" i="8"/>
  <c r="AB3203" i="8"/>
  <c r="AB3180" i="8"/>
  <c r="AB3206" i="8"/>
  <c r="AB3198" i="8"/>
  <c r="AB3200" i="8"/>
  <c r="AB3202" i="8"/>
  <c r="AB3212" i="8"/>
  <c r="AB3165" i="8"/>
  <c r="AB3187" i="8"/>
  <c r="AB3211" i="8"/>
  <c r="AB3201" i="8"/>
  <c r="AB3208" i="8"/>
  <c r="AB3167" i="8"/>
  <c r="AB3175" i="8"/>
  <c r="AB3179" i="8"/>
  <c r="AB3199" i="8"/>
  <c r="AB3177" i="8"/>
  <c r="AB3189" i="8"/>
  <c r="AB3197" i="8"/>
  <c r="AB3186" i="8"/>
  <c r="AB3210" i="8"/>
  <c r="AB3195" i="8"/>
  <c r="AB3174" i="8"/>
  <c r="AB3193" i="8"/>
  <c r="AB3182" i="8"/>
  <c r="AB2955" i="8"/>
  <c r="AB2944" i="8"/>
  <c r="AB2957" i="8"/>
  <c r="AB2959" i="8"/>
  <c r="AB2946" i="8"/>
  <c r="AB2870" i="8"/>
  <c r="AB2900" i="8"/>
  <c r="AB2906" i="8"/>
  <c r="AB2894" i="8"/>
  <c r="AB2883" i="8"/>
  <c r="AB2873" i="8"/>
  <c r="AB2874" i="8"/>
  <c r="AB2942" i="8"/>
  <c r="AB2936" i="8"/>
  <c r="AB2941" i="8"/>
  <c r="AB2945" i="8"/>
  <c r="AB2933" i="8"/>
  <c r="AB2921" i="8"/>
  <c r="AB2860" i="8"/>
  <c r="AB2861" i="8"/>
  <c r="AB2952" i="8"/>
  <c r="AB2898" i="8"/>
  <c r="AB2880" i="8"/>
  <c r="AB2951" i="8"/>
  <c r="AB2948" i="8"/>
  <c r="AB2958" i="8"/>
  <c r="AB2919" i="8"/>
  <c r="AB2924" i="8"/>
  <c r="AB2950" i="8"/>
  <c r="AB2864" i="8"/>
  <c r="AB2896" i="8"/>
  <c r="AB2891" i="8"/>
  <c r="AB2888" i="8"/>
  <c r="AB2892" i="8"/>
  <c r="AB2901" i="8"/>
  <c r="AB2917" i="8"/>
  <c r="AB2916" i="8"/>
  <c r="AB2929" i="8"/>
  <c r="AB2866" i="8"/>
  <c r="AB2875" i="8"/>
  <c r="AB2899" i="8"/>
  <c r="AB2807" i="8"/>
  <c r="AB2812" i="8"/>
  <c r="AB2808" i="8"/>
  <c r="AB2830" i="8"/>
  <c r="AB2780" i="8"/>
  <c r="AB2846" i="8"/>
  <c r="AB2777" i="8"/>
  <c r="AB2792" i="8"/>
  <c r="AB2845" i="8"/>
  <c r="AB2849" i="8"/>
  <c r="AB2768" i="8"/>
  <c r="AB2809" i="8"/>
  <c r="AB2782" i="8"/>
  <c r="AB2764" i="8"/>
  <c r="AB2842" i="8"/>
  <c r="AB2813" i="8"/>
  <c r="AB2833" i="8"/>
  <c r="AB2855" i="8"/>
  <c r="AB2847" i="8"/>
  <c r="AB2796" i="8"/>
  <c r="AB2746" i="8"/>
  <c r="AB2787" i="8"/>
  <c r="AB2797" i="8"/>
  <c r="AB2765" i="8"/>
  <c r="AB1305" i="8"/>
  <c r="AB1330" i="8"/>
  <c r="AB1503" i="8"/>
  <c r="AB1285" i="8"/>
  <c r="AB1267" i="8"/>
  <c r="AB1286" i="8"/>
  <c r="AB1264" i="8"/>
  <c r="AB1334" i="8"/>
  <c r="AB1451" i="8"/>
  <c r="AB1502" i="8"/>
  <c r="AB1386" i="8"/>
  <c r="AB1541" i="8"/>
  <c r="AB1447" i="8"/>
  <c r="AB1452" i="8"/>
  <c r="AB1476" i="8"/>
  <c r="AB1525" i="8"/>
  <c r="AB1433" i="8"/>
  <c r="AB1393" i="8"/>
  <c r="AB1530" i="8"/>
  <c r="AB1437" i="8"/>
  <c r="AB1460" i="8"/>
  <c r="AB1599" i="8"/>
  <c r="AB1638" i="8"/>
  <c r="AB1603" i="8"/>
  <c r="AB1555" i="8"/>
  <c r="AB1578" i="8"/>
  <c r="AB1645" i="8"/>
  <c r="AB1620" i="8"/>
  <c r="AB1587" i="8"/>
  <c r="AB1639" i="8"/>
  <c r="AB1597" i="8"/>
  <c r="AB1618" i="8"/>
  <c r="AB1704" i="8"/>
  <c r="AB1619" i="8"/>
  <c r="AB1724" i="8"/>
  <c r="AB1696" i="8"/>
  <c r="AB1718" i="8"/>
  <c r="AB1727" i="8"/>
  <c r="AB1706" i="8"/>
  <c r="AB1589" i="8"/>
  <c r="AB1749" i="8"/>
  <c r="AB1588" i="8"/>
  <c r="AB1682" i="8"/>
  <c r="AB1566" i="8"/>
  <c r="AB1570" i="8"/>
  <c r="AB1665" i="8"/>
  <c r="AB1737" i="8"/>
  <c r="AB1694" i="8"/>
  <c r="AB1565" i="8"/>
  <c r="AB1577" i="8"/>
  <c r="AB1847" i="8"/>
  <c r="AB1872" i="8"/>
  <c r="AB1924" i="8"/>
  <c r="AB1790" i="8"/>
  <c r="AB1827" i="8"/>
  <c r="AB1848" i="8"/>
  <c r="AB1929" i="8"/>
  <c r="AB1903" i="8"/>
  <c r="AB1958" i="8"/>
  <c r="AB1836" i="8"/>
  <c r="AB1868" i="8"/>
  <c r="AB1919" i="8"/>
  <c r="AB1760" i="8"/>
  <c r="AB1954" i="8"/>
  <c r="AB1762" i="8"/>
  <c r="AB1795" i="8"/>
  <c r="AB1785" i="8"/>
  <c r="AB1858" i="8"/>
  <c r="AB1945" i="8"/>
  <c r="AB1758" i="8"/>
  <c r="AB1792" i="8"/>
  <c r="AB1967" i="8"/>
  <c r="AB1904" i="8"/>
  <c r="AB1886" i="8"/>
  <c r="AB1901" i="8"/>
  <c r="AB1915" i="8"/>
  <c r="AB1880" i="8"/>
  <c r="AB1797" i="8"/>
  <c r="AB1801" i="8"/>
  <c r="AB1923" i="8"/>
  <c r="AB1979" i="8"/>
  <c r="AB2023" i="8"/>
  <c r="AB1996" i="8"/>
  <c r="AB2031" i="8"/>
  <c r="AB2011" i="8"/>
  <c r="AB2020" i="8"/>
  <c r="AB1997" i="8"/>
  <c r="AB2030" i="8"/>
  <c r="AB2028" i="8"/>
  <c r="AB1991" i="8"/>
  <c r="AB1990" i="8"/>
  <c r="AB2010" i="8"/>
  <c r="AB1992" i="8"/>
  <c r="AB2004" i="8"/>
  <c r="AB2003" i="8"/>
  <c r="AB2025" i="8"/>
  <c r="AB2019" i="8"/>
  <c r="AB2018" i="8"/>
  <c r="AB2002" i="8"/>
  <c r="AB2014" i="8"/>
  <c r="AB2005" i="8"/>
  <c r="AB2001" i="8"/>
  <c r="AB2007" i="8"/>
  <c r="AB2027" i="8"/>
  <c r="AB2026" i="8"/>
  <c r="AB1980" i="8"/>
  <c r="AB2017" i="8"/>
  <c r="AB2114" i="8"/>
  <c r="AB2043" i="8"/>
  <c r="AB2082" i="8"/>
  <c r="AB2040" i="8"/>
  <c r="AB2078" i="8"/>
  <c r="AB2056" i="8"/>
  <c r="AB2062" i="8"/>
  <c r="AB2081" i="8"/>
  <c r="AB2102" i="8"/>
  <c r="AB2090" i="8"/>
  <c r="AB2037" i="8"/>
  <c r="AB2117" i="8"/>
  <c r="AB2092" i="8"/>
  <c r="AB2063" i="8"/>
  <c r="AB2123" i="8"/>
  <c r="AB2076" i="8"/>
  <c r="AB2124" i="8"/>
  <c r="AB2073" i="8"/>
  <c r="AB2121" i="8"/>
  <c r="AB2041" i="8"/>
  <c r="AB2099" i="8"/>
  <c r="AB2066" i="8"/>
  <c r="AB2058" i="8"/>
  <c r="AB2045" i="8"/>
  <c r="AB2044" i="8"/>
  <c r="AB2072" i="8"/>
  <c r="AB2127" i="8"/>
  <c r="AB2042" i="8"/>
  <c r="AB2034" i="8"/>
  <c r="AB2097" i="8"/>
  <c r="AB2107" i="8"/>
  <c r="AB2116" i="8"/>
  <c r="AB2111" i="8"/>
  <c r="AB2039" i="8"/>
  <c r="AB2085" i="8"/>
  <c r="AB2113" i="8"/>
  <c r="AB2119" i="8"/>
  <c r="AB2074" i="8"/>
  <c r="AB2048" i="8"/>
  <c r="AB2120" i="8"/>
  <c r="AB2049" i="8"/>
  <c r="AB2036" i="8"/>
  <c r="AB2112" i="8"/>
  <c r="AB2208" i="8"/>
  <c r="AB2155" i="8"/>
  <c r="AB2174" i="8"/>
  <c r="AB2148" i="8"/>
  <c r="AB2189" i="8"/>
  <c r="AB2195" i="8"/>
  <c r="AB2177" i="8"/>
  <c r="AB2158" i="8"/>
  <c r="AB2170" i="8"/>
  <c r="AB2178" i="8"/>
  <c r="AB2164" i="8"/>
  <c r="AB2176" i="8"/>
  <c r="AB2225" i="8"/>
  <c r="AB2254" i="8"/>
  <c r="AB2150" i="8"/>
  <c r="AB2196" i="8"/>
  <c r="AB2138" i="8"/>
  <c r="AB2244" i="8"/>
  <c r="AB2206" i="8"/>
  <c r="AB2217" i="8"/>
  <c r="AB2238" i="8"/>
  <c r="AB2239" i="8"/>
  <c r="AB2173" i="8"/>
  <c r="AB2154" i="8"/>
  <c r="AB2369" i="8"/>
  <c r="AB2303" i="8"/>
  <c r="AB2374" i="8"/>
  <c r="AB2300" i="8"/>
  <c r="AB2330" i="8"/>
  <c r="AB2314" i="8"/>
  <c r="AB2367" i="8"/>
  <c r="AB2365" i="8"/>
  <c r="AB2342" i="8"/>
  <c r="AB2359" i="8"/>
  <c r="AB2293" i="8"/>
  <c r="AB2335" i="8"/>
  <c r="AB2283" i="8"/>
  <c r="AB2268" i="8"/>
  <c r="AT4" i="18"/>
  <c r="AT5" i="18"/>
  <c r="AT6" i="18"/>
  <c r="AT7" i="18"/>
  <c r="AT8" i="18"/>
  <c r="AT9" i="18"/>
  <c r="AT10" i="18"/>
  <c r="AT11" i="18"/>
  <c r="AT12" i="18"/>
  <c r="AT13" i="18"/>
  <c r="AT14" i="18"/>
  <c r="AT15" i="18"/>
  <c r="AT16" i="18"/>
  <c r="AT17" i="18"/>
  <c r="AT18" i="18"/>
  <c r="AT19" i="18"/>
  <c r="AT20" i="18"/>
  <c r="AT21" i="18"/>
  <c r="AT22" i="18"/>
  <c r="AT23" i="18"/>
  <c r="AT24" i="18"/>
  <c r="AT25" i="18"/>
  <c r="AT26" i="18"/>
  <c r="AT27" i="18"/>
  <c r="AT28" i="18"/>
  <c r="AT29" i="18"/>
  <c r="AT30" i="18"/>
  <c r="AT31" i="18"/>
  <c r="AT32" i="18"/>
  <c r="AT33" i="18"/>
  <c r="AT34" i="18"/>
  <c r="AT35" i="18"/>
  <c r="AT36" i="18"/>
  <c r="AT37" i="18"/>
  <c r="AT38" i="18"/>
  <c r="AT39" i="18"/>
  <c r="AT40" i="18"/>
  <c r="AT41" i="18"/>
  <c r="AT42" i="18"/>
  <c r="AT43" i="18"/>
  <c r="AT44" i="18"/>
  <c r="AT45" i="18"/>
  <c r="AT46" i="18"/>
  <c r="AT47" i="18"/>
  <c r="AT48" i="18"/>
  <c r="AT49" i="18"/>
  <c r="AT50" i="18"/>
  <c r="AT51" i="18"/>
  <c r="AT52" i="18"/>
  <c r="AT53" i="18"/>
  <c r="AT54" i="18"/>
  <c r="AT55" i="18"/>
  <c r="AT56" i="18"/>
  <c r="AT57" i="18"/>
  <c r="AT58" i="18"/>
  <c r="AT59" i="18"/>
  <c r="AT60" i="18"/>
  <c r="AT61" i="18"/>
  <c r="AT62" i="18"/>
  <c r="AT63" i="18"/>
  <c r="AT64" i="18"/>
  <c r="AT65" i="18"/>
  <c r="AT66" i="18"/>
  <c r="AT67" i="18"/>
  <c r="AT68" i="18"/>
  <c r="AT69" i="18"/>
  <c r="AT70" i="18"/>
  <c r="AT71" i="18"/>
  <c r="AT72" i="18"/>
  <c r="AT73" i="18"/>
  <c r="AT74" i="18"/>
  <c r="AT75" i="18"/>
  <c r="AT76" i="18"/>
  <c r="AT77" i="18"/>
  <c r="AT78" i="18"/>
  <c r="AT79" i="18"/>
  <c r="AT80" i="18"/>
  <c r="AT81" i="18"/>
  <c r="AT82" i="18"/>
  <c r="AT83" i="18"/>
  <c r="AT84" i="18"/>
  <c r="AT85" i="18"/>
  <c r="AT86" i="18"/>
  <c r="AT87" i="18"/>
  <c r="AT88" i="18"/>
  <c r="AT89" i="18"/>
  <c r="AT90" i="18"/>
  <c r="AT91" i="18"/>
  <c r="AT92" i="18"/>
  <c r="AT93" i="18"/>
  <c r="AT94" i="18"/>
  <c r="AT95" i="18"/>
  <c r="AT96" i="18"/>
  <c r="AT97" i="18"/>
  <c r="AT98" i="18"/>
  <c r="AT99" i="18"/>
  <c r="AT100" i="18"/>
  <c r="AT101" i="18"/>
  <c r="AT102" i="18"/>
  <c r="AT103" i="18"/>
  <c r="AT104" i="18"/>
  <c r="AT105" i="18"/>
  <c r="AT106" i="18"/>
  <c r="AT107" i="18"/>
  <c r="AT108" i="18"/>
  <c r="AT109" i="18"/>
  <c r="AT110" i="18"/>
  <c r="AT111" i="18"/>
  <c r="AT112" i="18"/>
  <c r="AT113" i="18"/>
  <c r="AT114" i="18"/>
  <c r="AT115" i="18"/>
  <c r="AT116" i="18"/>
  <c r="AT117" i="18"/>
  <c r="AT118" i="18"/>
  <c r="AT119" i="18"/>
  <c r="AT120" i="18"/>
  <c r="AT121" i="18"/>
  <c r="AT122" i="18"/>
  <c r="AT123" i="18"/>
  <c r="AT124" i="18"/>
  <c r="AT125" i="18"/>
  <c r="AT126" i="18"/>
  <c r="AT127" i="18"/>
  <c r="AT128" i="18"/>
  <c r="AT129" i="18"/>
  <c r="AT130" i="18"/>
  <c r="AT131" i="18"/>
  <c r="AT132" i="18"/>
  <c r="AT133" i="18"/>
  <c r="AT134" i="18"/>
  <c r="AT135" i="18"/>
  <c r="AT136" i="18"/>
  <c r="AT137" i="18"/>
  <c r="AT138" i="18"/>
  <c r="AT139" i="18"/>
  <c r="AT140" i="18"/>
  <c r="AT141" i="18"/>
  <c r="AT142" i="18"/>
  <c r="AT143" i="18"/>
  <c r="AT144" i="18"/>
  <c r="AT145" i="18"/>
  <c r="AT146" i="18"/>
  <c r="AT147" i="18"/>
  <c r="AT148" i="18"/>
  <c r="AT149" i="18"/>
  <c r="AT150" i="18"/>
  <c r="AT151" i="18"/>
  <c r="AT152" i="18"/>
  <c r="AT153" i="18"/>
  <c r="AT154" i="18"/>
  <c r="AT155" i="18"/>
  <c r="AT156" i="18"/>
  <c r="AT157" i="18"/>
  <c r="AT158" i="18"/>
  <c r="AT159" i="18"/>
  <c r="AT160" i="18"/>
  <c r="AT161" i="18"/>
  <c r="AT162" i="18"/>
  <c r="AT163" i="18"/>
  <c r="AT164" i="18"/>
  <c r="AT165" i="18"/>
  <c r="AT166" i="18"/>
  <c r="AT167" i="18"/>
  <c r="AT168" i="18"/>
  <c r="AT169" i="18"/>
  <c r="AT170" i="18"/>
  <c r="AT171" i="18"/>
  <c r="AT172" i="18"/>
  <c r="AT173" i="18"/>
  <c r="AT174" i="18"/>
  <c r="AT175" i="18"/>
  <c r="AT176" i="18"/>
  <c r="AT177" i="18"/>
  <c r="AT178" i="18"/>
  <c r="AT179" i="18"/>
  <c r="AT180" i="18"/>
  <c r="AT181" i="18"/>
  <c r="AT182" i="18"/>
  <c r="AT183" i="18"/>
  <c r="AT184" i="18"/>
  <c r="AT185" i="18"/>
  <c r="AT186" i="18"/>
  <c r="AT187" i="18"/>
  <c r="AT188" i="18"/>
  <c r="AT189" i="18"/>
  <c r="AT190" i="18"/>
  <c r="AT191" i="18"/>
  <c r="AT192" i="18"/>
  <c r="AT193" i="18"/>
  <c r="AT194" i="18"/>
  <c r="AT195" i="18"/>
  <c r="AT196" i="18"/>
  <c r="AT197" i="18"/>
  <c r="AT198" i="18"/>
  <c r="AT199" i="18"/>
  <c r="AT200" i="18"/>
  <c r="AT201" i="18"/>
  <c r="AT202" i="18"/>
  <c r="AT203" i="18"/>
  <c r="AT204" i="18"/>
  <c r="AT205" i="18"/>
  <c r="AT206" i="18"/>
  <c r="AT207" i="18"/>
  <c r="AT208" i="18"/>
  <c r="AT209" i="18"/>
  <c r="AT210" i="18"/>
  <c r="AT211" i="18"/>
  <c r="AT212" i="18"/>
  <c r="AT213" i="18"/>
  <c r="AT214" i="18"/>
  <c r="AT215" i="18"/>
  <c r="AT216" i="18"/>
  <c r="AT217" i="18"/>
  <c r="AT218" i="18"/>
  <c r="AT219" i="18"/>
  <c r="AT220" i="18"/>
  <c r="AT221" i="18"/>
  <c r="AT222" i="18"/>
  <c r="AT223" i="18"/>
  <c r="AT224" i="18"/>
  <c r="AT225" i="18"/>
  <c r="AT226" i="18"/>
  <c r="AT227" i="18"/>
  <c r="AT228" i="18"/>
  <c r="AT229" i="18"/>
  <c r="AT230" i="18"/>
  <c r="AT231" i="18"/>
  <c r="AT232" i="18"/>
  <c r="AT233" i="18"/>
  <c r="AT234" i="18"/>
  <c r="AT235" i="18"/>
  <c r="AT236" i="18"/>
  <c r="AT237" i="18"/>
  <c r="AT238" i="18"/>
  <c r="AT239" i="18"/>
  <c r="AT240" i="18"/>
  <c r="AT241" i="18"/>
  <c r="AT242" i="18"/>
  <c r="AT243" i="18"/>
  <c r="AT244" i="18"/>
  <c r="AT245" i="18"/>
  <c r="AT246" i="18"/>
  <c r="AT247" i="18"/>
  <c r="AT248" i="18"/>
  <c r="AT249" i="18"/>
  <c r="AT250" i="18"/>
  <c r="AT251" i="18"/>
  <c r="AT252" i="18"/>
  <c r="AT253" i="18"/>
  <c r="AT254" i="18"/>
  <c r="AT255" i="18"/>
  <c r="AT256" i="18"/>
  <c r="AT257" i="18"/>
  <c r="AT258" i="18"/>
  <c r="AT259" i="18"/>
  <c r="AT260" i="18"/>
  <c r="AT261" i="18"/>
  <c r="AT262" i="18"/>
  <c r="AT263" i="18"/>
  <c r="AT264" i="18"/>
  <c r="AT265" i="18"/>
  <c r="AT266" i="18"/>
  <c r="AT267" i="18"/>
  <c r="AT268" i="18"/>
  <c r="AT269" i="18"/>
  <c r="AT270" i="18"/>
  <c r="AT271" i="18"/>
  <c r="AT272" i="18"/>
  <c r="AT273" i="18"/>
  <c r="AT274" i="18"/>
  <c r="AT275" i="18"/>
  <c r="AT276" i="18"/>
  <c r="AT277" i="18"/>
  <c r="AT278" i="18"/>
  <c r="AT279" i="18"/>
  <c r="AT280" i="18"/>
  <c r="AT281" i="18"/>
  <c r="AT282" i="18"/>
  <c r="AT283" i="18"/>
  <c r="AT284" i="18"/>
  <c r="AT285" i="18"/>
  <c r="AT286" i="18"/>
  <c r="AT287" i="18"/>
  <c r="AT288" i="18"/>
  <c r="AT289" i="18"/>
  <c r="AT290" i="18"/>
  <c r="AT291" i="18"/>
  <c r="AT292" i="18"/>
  <c r="AT293" i="18"/>
  <c r="AT294" i="18"/>
  <c r="AT295" i="18"/>
  <c r="AT296" i="18"/>
  <c r="AT297" i="18"/>
  <c r="AT298" i="18"/>
  <c r="AT299" i="18"/>
  <c r="AT300" i="18"/>
  <c r="AT301" i="18"/>
  <c r="AT302" i="18"/>
  <c r="AT303" i="18"/>
  <c r="AT304" i="18"/>
  <c r="AT305" i="18"/>
  <c r="AT306" i="18"/>
  <c r="AT307" i="18"/>
  <c r="AT308" i="18"/>
  <c r="AT309" i="18"/>
  <c r="AT310" i="18"/>
  <c r="AT311" i="18"/>
  <c r="AT312" i="18"/>
  <c r="AT313" i="18"/>
  <c r="AT314" i="18"/>
  <c r="AT315" i="18"/>
  <c r="AT316" i="18"/>
  <c r="AT317" i="18"/>
  <c r="AT318" i="18"/>
  <c r="AT319" i="18"/>
  <c r="AT320" i="18"/>
  <c r="AT321" i="18"/>
  <c r="AT322" i="18"/>
  <c r="AT323" i="18"/>
  <c r="AT324" i="18"/>
  <c r="AT325" i="18"/>
  <c r="AT326" i="18"/>
  <c r="AT327" i="18"/>
  <c r="AT328" i="18"/>
  <c r="AT329" i="18"/>
  <c r="AT330" i="18"/>
  <c r="AT331" i="18"/>
  <c r="AT332" i="18"/>
  <c r="AT333" i="18"/>
  <c r="AT334" i="18"/>
  <c r="AT335" i="18"/>
  <c r="AT336" i="18"/>
  <c r="AT337" i="18"/>
  <c r="AT338" i="18"/>
  <c r="AT339" i="18"/>
  <c r="AT340" i="18"/>
  <c r="AT341" i="18"/>
  <c r="AT342" i="18"/>
  <c r="AT343" i="18"/>
  <c r="AT344" i="18"/>
  <c r="AT345" i="18"/>
  <c r="AT346" i="18"/>
  <c r="AT347" i="18"/>
  <c r="AT348" i="18"/>
  <c r="AT349" i="18"/>
  <c r="AT350" i="18"/>
  <c r="AT351" i="18"/>
  <c r="AT352" i="18"/>
  <c r="AT353" i="18"/>
  <c r="AT354" i="18"/>
  <c r="AT355" i="18"/>
  <c r="AT356" i="18"/>
  <c r="AT357" i="18"/>
  <c r="AT358" i="18"/>
  <c r="AT359" i="18"/>
  <c r="AT360" i="18"/>
  <c r="AT361" i="18"/>
  <c r="AT362" i="18"/>
  <c r="AT363" i="18"/>
  <c r="AT364" i="18"/>
  <c r="AT365" i="18"/>
  <c r="AT366" i="18"/>
  <c r="AT367" i="18"/>
  <c r="AT368" i="18"/>
  <c r="AT369" i="18"/>
  <c r="AT370" i="18"/>
  <c r="AT371" i="18"/>
  <c r="AT372" i="18"/>
  <c r="AT373" i="18"/>
  <c r="AT374" i="18"/>
  <c r="AT375" i="18"/>
  <c r="AT376" i="18"/>
  <c r="AT377" i="18"/>
  <c r="AT378" i="18"/>
  <c r="AT379" i="18"/>
  <c r="AT380" i="18"/>
  <c r="AT381" i="18"/>
  <c r="AT382" i="18"/>
  <c r="AT383" i="18"/>
  <c r="AT384" i="18"/>
  <c r="AT385" i="18"/>
  <c r="AT386" i="18"/>
  <c r="AT387" i="18"/>
  <c r="AT388" i="18"/>
  <c r="AT389" i="18"/>
  <c r="AT390" i="18"/>
  <c r="AT391" i="18"/>
  <c r="AT392" i="18"/>
  <c r="AT393" i="18"/>
  <c r="AT394" i="18"/>
  <c r="AT395" i="18"/>
  <c r="AT396" i="18"/>
  <c r="AT397" i="18"/>
  <c r="AT398" i="18"/>
  <c r="AT399" i="18"/>
  <c r="AT400" i="18"/>
  <c r="AT401" i="18"/>
  <c r="AT402" i="18"/>
  <c r="AT403" i="18"/>
  <c r="AT404" i="18"/>
  <c r="AT405" i="18"/>
  <c r="AT406" i="18"/>
  <c r="AT407" i="18"/>
  <c r="AT408" i="18"/>
  <c r="AT409" i="18"/>
  <c r="AT410" i="18"/>
  <c r="AT411" i="18"/>
  <c r="AT412" i="18"/>
  <c r="AT413" i="18"/>
  <c r="AT414" i="18"/>
  <c r="AT415" i="18"/>
  <c r="AT416" i="18"/>
  <c r="AT417" i="18"/>
  <c r="AT418" i="18"/>
  <c r="AT419" i="18"/>
  <c r="AT420" i="18"/>
  <c r="AT421" i="18"/>
  <c r="AT422" i="18"/>
  <c r="AT423" i="18"/>
  <c r="AT424" i="18"/>
  <c r="AT425" i="18"/>
  <c r="AT426" i="18"/>
  <c r="AT427" i="18"/>
  <c r="AT428" i="18"/>
  <c r="AT429" i="18"/>
  <c r="AT430" i="18"/>
  <c r="AT431" i="18"/>
  <c r="AT432" i="18"/>
  <c r="AT433" i="18"/>
  <c r="AT434" i="18"/>
  <c r="AT435" i="18"/>
  <c r="AT436" i="18"/>
  <c r="AT437" i="18"/>
  <c r="AT438" i="18"/>
  <c r="AT439" i="18"/>
  <c r="AT440" i="18"/>
  <c r="AT441" i="18"/>
  <c r="AT442" i="18"/>
  <c r="AT443" i="18"/>
  <c r="AT444" i="18"/>
  <c r="AT445" i="18"/>
  <c r="AT446" i="18"/>
  <c r="AT447" i="18"/>
  <c r="AT448" i="18"/>
  <c r="AT449" i="18"/>
  <c r="AT450" i="18"/>
  <c r="AT451" i="18"/>
  <c r="AT452" i="18"/>
  <c r="AT453" i="18"/>
  <c r="AT454" i="18"/>
  <c r="AT455" i="18"/>
  <c r="AT456" i="18"/>
  <c r="AT457" i="18"/>
  <c r="AT458" i="18"/>
  <c r="AT459" i="18"/>
  <c r="AT460" i="18"/>
  <c r="AT461" i="18"/>
  <c r="AT462" i="18"/>
  <c r="AT463" i="18"/>
  <c r="AT464" i="18"/>
  <c r="AT465" i="18"/>
  <c r="AT466" i="18"/>
  <c r="AT467" i="18"/>
  <c r="AT468" i="18"/>
  <c r="AT469" i="18"/>
  <c r="AT470" i="18"/>
  <c r="AT471" i="18"/>
  <c r="AT472" i="18"/>
  <c r="AT473" i="18"/>
  <c r="AT474" i="18"/>
  <c r="AT475" i="18"/>
  <c r="AT476" i="18"/>
  <c r="AT477" i="18"/>
  <c r="AT478" i="18"/>
  <c r="AT479" i="18"/>
  <c r="AT480" i="18"/>
  <c r="AT481" i="18"/>
  <c r="AT482" i="18"/>
  <c r="AT483" i="18"/>
  <c r="AT484" i="18"/>
  <c r="AT485" i="18"/>
  <c r="AT486" i="18"/>
  <c r="AT487" i="18"/>
  <c r="AT488" i="18"/>
  <c r="AT489" i="18"/>
  <c r="AT490" i="18"/>
  <c r="AT491" i="18"/>
  <c r="AT492" i="18"/>
  <c r="AT493" i="18"/>
  <c r="AT494" i="18"/>
  <c r="AT495" i="18"/>
  <c r="AT496" i="18"/>
  <c r="AT497" i="18"/>
  <c r="AT498" i="18"/>
  <c r="AT499" i="18"/>
  <c r="AT500" i="18"/>
  <c r="AT501" i="18"/>
  <c r="AT502" i="18"/>
  <c r="AT503" i="18"/>
  <c r="AT504" i="18"/>
  <c r="AT505" i="18"/>
  <c r="AT506" i="18"/>
  <c r="AT507" i="18"/>
  <c r="AT508" i="18"/>
  <c r="AT509" i="18"/>
  <c r="AT510" i="18"/>
  <c r="AT511" i="18"/>
  <c r="AT512" i="18"/>
  <c r="AT513" i="18"/>
  <c r="AT514" i="18"/>
  <c r="AT515" i="18"/>
  <c r="AT516" i="18"/>
  <c r="AT517" i="18"/>
  <c r="AT518" i="18"/>
  <c r="AT519" i="18"/>
  <c r="AT520" i="18"/>
  <c r="AT521" i="18"/>
  <c r="AT522" i="18"/>
  <c r="AT523" i="18"/>
  <c r="AT524" i="18"/>
  <c r="AT525" i="18"/>
  <c r="AT526" i="18"/>
  <c r="AT527" i="18"/>
  <c r="AT528" i="18"/>
  <c r="AT529" i="18"/>
  <c r="AT530" i="18"/>
  <c r="AT531" i="18"/>
  <c r="AT532" i="18"/>
  <c r="AT533" i="18"/>
  <c r="AT534" i="18"/>
  <c r="AT535" i="18"/>
  <c r="AT536" i="18"/>
  <c r="AT537" i="18"/>
  <c r="AT538" i="18"/>
  <c r="AT539" i="18"/>
  <c r="AT540" i="18"/>
  <c r="AT541" i="18"/>
  <c r="AT542" i="18"/>
  <c r="AT543" i="18"/>
  <c r="AT544" i="18"/>
  <c r="AT545" i="18"/>
  <c r="AT546" i="18"/>
  <c r="AT547" i="18"/>
  <c r="AT548" i="18"/>
  <c r="AT549" i="18"/>
  <c r="AT550" i="18"/>
  <c r="AT551" i="18"/>
  <c r="AT552" i="18"/>
  <c r="AT553" i="18"/>
  <c r="AT554" i="18"/>
  <c r="AT555" i="18"/>
  <c r="AT556" i="18"/>
  <c r="AT557" i="18"/>
  <c r="AT558" i="18"/>
  <c r="AT559" i="18"/>
  <c r="AT560" i="18"/>
  <c r="AT561" i="18"/>
  <c r="AT562" i="18"/>
  <c r="AT563" i="18"/>
  <c r="AT564" i="18"/>
  <c r="AT565" i="18"/>
  <c r="AT566" i="18"/>
  <c r="AT567" i="18"/>
  <c r="AT568" i="18"/>
  <c r="AT569" i="18"/>
  <c r="AT570" i="18"/>
  <c r="AT571" i="18"/>
  <c r="AT572" i="18"/>
  <c r="AT573" i="18"/>
  <c r="AT574" i="18"/>
  <c r="AT575" i="18"/>
  <c r="AT576" i="18"/>
  <c r="AT577" i="18"/>
  <c r="AT578" i="18"/>
  <c r="AT579" i="18"/>
  <c r="AT580" i="18"/>
  <c r="AT581" i="18"/>
  <c r="AT582" i="18"/>
  <c r="AT583" i="18"/>
  <c r="AT584" i="18"/>
  <c r="AT585" i="18"/>
  <c r="AT586" i="18"/>
  <c r="AT587" i="18"/>
  <c r="AT588" i="18"/>
  <c r="AT589" i="18"/>
  <c r="AT590" i="18"/>
  <c r="AT591" i="18"/>
  <c r="AT592" i="18"/>
  <c r="AT593" i="18"/>
  <c r="AT594" i="18"/>
  <c r="AT595" i="18"/>
  <c r="AT596" i="18"/>
  <c r="AT597" i="18"/>
  <c r="AT598" i="18"/>
  <c r="AT599" i="18"/>
  <c r="AT600" i="18"/>
  <c r="AT601" i="18"/>
  <c r="AT602" i="18"/>
  <c r="AT603" i="18"/>
  <c r="AT604" i="18"/>
  <c r="AT605" i="18"/>
  <c r="AT606" i="18"/>
  <c r="AT607" i="18"/>
  <c r="AT608" i="18"/>
  <c r="AT609" i="18"/>
  <c r="AT610" i="18"/>
  <c r="AT611" i="18"/>
  <c r="AT612" i="18"/>
  <c r="AT613" i="18"/>
  <c r="AT614" i="18"/>
  <c r="AT615" i="18"/>
  <c r="AT616" i="18"/>
  <c r="AT617" i="18"/>
  <c r="AT618" i="18"/>
  <c r="AT619" i="18"/>
  <c r="AT620" i="18"/>
  <c r="AT621" i="18"/>
  <c r="AT622" i="18"/>
  <c r="AT623" i="18"/>
  <c r="AT624" i="18"/>
  <c r="AT625" i="18"/>
  <c r="AT626" i="18"/>
  <c r="AT627" i="18"/>
  <c r="AT628" i="18"/>
  <c r="AT629" i="18"/>
  <c r="AT630" i="18"/>
  <c r="AT631" i="18"/>
  <c r="AT632" i="18"/>
  <c r="AT633" i="18"/>
  <c r="AT634" i="18"/>
  <c r="AT635" i="18"/>
  <c r="AT636" i="18"/>
  <c r="AT637" i="18"/>
  <c r="AT638" i="18"/>
  <c r="AT639" i="18"/>
  <c r="AT640" i="18"/>
  <c r="AT641" i="18"/>
  <c r="AT642" i="18"/>
  <c r="AT643" i="18"/>
  <c r="AT644" i="18"/>
  <c r="AT645" i="18"/>
  <c r="AT646" i="18"/>
  <c r="AT647" i="18"/>
  <c r="AT648" i="18"/>
  <c r="AT649" i="18"/>
  <c r="AT650" i="18"/>
  <c r="AT651" i="18"/>
  <c r="AT652" i="18"/>
  <c r="AT653" i="18"/>
  <c r="AT654" i="18"/>
  <c r="AT655" i="18"/>
  <c r="AT656" i="18"/>
  <c r="AT657" i="18"/>
  <c r="AT658" i="18"/>
  <c r="AT659" i="18"/>
  <c r="AT660" i="18"/>
  <c r="AT661" i="18"/>
  <c r="AT662" i="18"/>
  <c r="AT663" i="18"/>
  <c r="AT664" i="18"/>
  <c r="AT665" i="18"/>
  <c r="AT666" i="18"/>
  <c r="AT667" i="18"/>
  <c r="AT668" i="18"/>
  <c r="AT669" i="18"/>
  <c r="AT670" i="18"/>
  <c r="AT671" i="18"/>
  <c r="AT672" i="18"/>
  <c r="AT673" i="18"/>
  <c r="AT674" i="18"/>
  <c r="AT675" i="18"/>
  <c r="AT676" i="18"/>
  <c r="AT677" i="18"/>
  <c r="AT678" i="18"/>
  <c r="AT679" i="18"/>
  <c r="AT680" i="18"/>
  <c r="AT681" i="18"/>
  <c r="AT682" i="18"/>
  <c r="AT683" i="18"/>
  <c r="AT684" i="18"/>
  <c r="AT685" i="18"/>
  <c r="AT686" i="18"/>
  <c r="AT687" i="18"/>
  <c r="AT688" i="18"/>
  <c r="AT689" i="18"/>
  <c r="AT690" i="18"/>
  <c r="AT691" i="18"/>
  <c r="AT692" i="18"/>
  <c r="AT693" i="18"/>
  <c r="AT694" i="18"/>
  <c r="AT695" i="18"/>
  <c r="AT696" i="18"/>
  <c r="AT697" i="18"/>
  <c r="AT698" i="18"/>
  <c r="AT699" i="18"/>
  <c r="AT700" i="18"/>
  <c r="AT701" i="18"/>
  <c r="AT702" i="18"/>
  <c r="AT703" i="18"/>
  <c r="AT704" i="18"/>
  <c r="AT705" i="18"/>
  <c r="AT706" i="18"/>
  <c r="AT707" i="18"/>
  <c r="AT708" i="18"/>
  <c r="AT709" i="18"/>
  <c r="AT710" i="18"/>
  <c r="AT711" i="18"/>
  <c r="AT712" i="18"/>
  <c r="AT713" i="18"/>
  <c r="AT714" i="18"/>
  <c r="AT715" i="18"/>
  <c r="AT716" i="18"/>
  <c r="AT717" i="18"/>
  <c r="AT718" i="18"/>
  <c r="AT719" i="18"/>
  <c r="AT720" i="18"/>
  <c r="AT721" i="18"/>
  <c r="AT722" i="18"/>
  <c r="AT723" i="18"/>
  <c r="AT724" i="18"/>
  <c r="AT725" i="18"/>
  <c r="AT726" i="18"/>
  <c r="AT727" i="18"/>
  <c r="AT728" i="18"/>
  <c r="AT729" i="18"/>
  <c r="AT730" i="18"/>
  <c r="AT731" i="18"/>
  <c r="AT732" i="18"/>
  <c r="AT733" i="18"/>
  <c r="AT734" i="18"/>
  <c r="AT735" i="18"/>
  <c r="AT736" i="18"/>
  <c r="AT737" i="18"/>
  <c r="AT738" i="18"/>
  <c r="AT739" i="18"/>
  <c r="AT740" i="18"/>
  <c r="AT741" i="18"/>
  <c r="AT742" i="18"/>
  <c r="AT743" i="18"/>
  <c r="AT744" i="18"/>
  <c r="AT745" i="18"/>
  <c r="AT746" i="18"/>
  <c r="AT747" i="18"/>
  <c r="AT748" i="18"/>
  <c r="AT749" i="18"/>
  <c r="AT750" i="18"/>
  <c r="AT751" i="18"/>
  <c r="AT752" i="18"/>
  <c r="AT753" i="18"/>
  <c r="AT754" i="18"/>
  <c r="AT755" i="18"/>
  <c r="AT756" i="18"/>
  <c r="AT757" i="18"/>
  <c r="AT758" i="18"/>
  <c r="AT759" i="18"/>
  <c r="AT760" i="18"/>
  <c r="AT761" i="18"/>
  <c r="AT762" i="18"/>
  <c r="AT763" i="18"/>
  <c r="AT764" i="18"/>
  <c r="AT765" i="18"/>
  <c r="AT766" i="18"/>
  <c r="AT767" i="18"/>
  <c r="AT768" i="18"/>
  <c r="AT769" i="18"/>
  <c r="AT770" i="18"/>
  <c r="AT771" i="18"/>
  <c r="AT772" i="18"/>
  <c r="AT773" i="18"/>
  <c r="AT774" i="18"/>
  <c r="AT775" i="18"/>
  <c r="AT776" i="18"/>
  <c r="AT777" i="18"/>
  <c r="AT778" i="18"/>
  <c r="AT779" i="18"/>
  <c r="AT780" i="18"/>
  <c r="AT781" i="18"/>
  <c r="AT782" i="18"/>
  <c r="AT783" i="18"/>
  <c r="AT784" i="18"/>
  <c r="AT785" i="18"/>
  <c r="AT786" i="18"/>
  <c r="AT787" i="18"/>
  <c r="AT788" i="18"/>
  <c r="AT789" i="18"/>
  <c r="AT790" i="18"/>
  <c r="AT791" i="18"/>
  <c r="AT792" i="18"/>
  <c r="AT793" i="18"/>
  <c r="AT794" i="18"/>
  <c r="AT795" i="18"/>
  <c r="AT796" i="18"/>
  <c r="AT797" i="18"/>
  <c r="AT798" i="18"/>
  <c r="AT799" i="18"/>
  <c r="AT800" i="18"/>
  <c r="AT801" i="18"/>
  <c r="AT802" i="18"/>
  <c r="AT803" i="18"/>
  <c r="AT804" i="18"/>
  <c r="AT805" i="18"/>
  <c r="AT806" i="18"/>
  <c r="AT807" i="18"/>
  <c r="AT808" i="18"/>
  <c r="AT809" i="18"/>
  <c r="AT810" i="18"/>
  <c r="AT811" i="18"/>
  <c r="AT812" i="18"/>
  <c r="AT813" i="18"/>
  <c r="AT814" i="18"/>
  <c r="AT815" i="18"/>
  <c r="AT816" i="18"/>
  <c r="AT817" i="18"/>
  <c r="AT818" i="18"/>
  <c r="AT819" i="18"/>
  <c r="AT820" i="18"/>
  <c r="AT821" i="18"/>
  <c r="AT822" i="18"/>
  <c r="AT823" i="18"/>
  <c r="AT824" i="18"/>
  <c r="AT825" i="18"/>
  <c r="AT826" i="18"/>
  <c r="AT827" i="18"/>
  <c r="AT828" i="18"/>
  <c r="AT829" i="18"/>
  <c r="AT830" i="18"/>
  <c r="AT831" i="18"/>
  <c r="AT832" i="18"/>
  <c r="AT833" i="18"/>
  <c r="AT834" i="18"/>
  <c r="AT835" i="18"/>
  <c r="AT836" i="18"/>
  <c r="AT837" i="18"/>
  <c r="AT838" i="18"/>
  <c r="AT839" i="18"/>
  <c r="AT840" i="18"/>
  <c r="AT841" i="18"/>
  <c r="AT842" i="18"/>
  <c r="AT843" i="18"/>
  <c r="AT844" i="18"/>
  <c r="AT845" i="18"/>
  <c r="AT846" i="18"/>
  <c r="AT847" i="18"/>
  <c r="AT848" i="18"/>
  <c r="AT849" i="18"/>
  <c r="AT850" i="18"/>
  <c r="AT851" i="18"/>
  <c r="AT852" i="18"/>
  <c r="AT853" i="18"/>
  <c r="AT854" i="18"/>
  <c r="AT855" i="18"/>
  <c r="AT856" i="18"/>
  <c r="AT857" i="18"/>
  <c r="AT858" i="18"/>
  <c r="AT859" i="18"/>
  <c r="AT860" i="18"/>
  <c r="AT861" i="18"/>
  <c r="AT862" i="18"/>
  <c r="AT863" i="18"/>
  <c r="AT864" i="18"/>
  <c r="AT865" i="18"/>
  <c r="AT866" i="18"/>
  <c r="AT867" i="18"/>
  <c r="AT868" i="18"/>
  <c r="AT869" i="18"/>
  <c r="AT870" i="18"/>
  <c r="AT871" i="18"/>
  <c r="AT872" i="18"/>
  <c r="AT873" i="18"/>
  <c r="AT874" i="18"/>
  <c r="AT875" i="18"/>
  <c r="AT876" i="18"/>
  <c r="AT877" i="18"/>
  <c r="AT878" i="18"/>
  <c r="AT879" i="18"/>
  <c r="AT880" i="18"/>
  <c r="AT881" i="18"/>
  <c r="AT882" i="18"/>
  <c r="AT883" i="18"/>
  <c r="AT884" i="18"/>
  <c r="AT885" i="18"/>
  <c r="AT886" i="18"/>
  <c r="AT887" i="18"/>
  <c r="AT888" i="18"/>
  <c r="AT889" i="18"/>
  <c r="AT890" i="18"/>
  <c r="AT891" i="18"/>
  <c r="AT892" i="18"/>
  <c r="AT893" i="18"/>
  <c r="AT894" i="18"/>
  <c r="AT895" i="18"/>
  <c r="AT896" i="18"/>
  <c r="AT897" i="18"/>
  <c r="AT898" i="18"/>
  <c r="AT899" i="18"/>
  <c r="AT900" i="18"/>
  <c r="AT901" i="18"/>
  <c r="AT902" i="18"/>
  <c r="AT903" i="18"/>
  <c r="AT904" i="18"/>
  <c r="AT905" i="18"/>
  <c r="AT906" i="18"/>
  <c r="AT907" i="18"/>
  <c r="AT908" i="18"/>
  <c r="AT909" i="18"/>
  <c r="AT910" i="18"/>
  <c r="AT911" i="18"/>
  <c r="AT912" i="18"/>
  <c r="AT913" i="18"/>
  <c r="AT914" i="18"/>
  <c r="AT915" i="18"/>
  <c r="AT916" i="18"/>
  <c r="AT917" i="18"/>
  <c r="AT918" i="18"/>
  <c r="AT919" i="18"/>
  <c r="AT920" i="18"/>
  <c r="AT921" i="18"/>
  <c r="AT922" i="18"/>
  <c r="AT923" i="18"/>
  <c r="AT924" i="18"/>
  <c r="AT925" i="18"/>
  <c r="AT926" i="18"/>
  <c r="AT927" i="18"/>
  <c r="AT928" i="18"/>
  <c r="AT929" i="18"/>
  <c r="AT930" i="18"/>
  <c r="AT931" i="18"/>
  <c r="AT932" i="18"/>
  <c r="AT933" i="18"/>
  <c r="AT934" i="18"/>
  <c r="AT935" i="18"/>
  <c r="AT936" i="18"/>
  <c r="AT937" i="18"/>
  <c r="AT938" i="18"/>
  <c r="AT939" i="18"/>
  <c r="AT940" i="18"/>
  <c r="AT941" i="18"/>
  <c r="AT942" i="18"/>
  <c r="AT943" i="18"/>
  <c r="AT944" i="18"/>
  <c r="AT945" i="18"/>
  <c r="AT946" i="18"/>
  <c r="AT947" i="18"/>
  <c r="AT948" i="18"/>
  <c r="AT949" i="18"/>
  <c r="AT950" i="18"/>
  <c r="AT951" i="18"/>
  <c r="AT952" i="18"/>
  <c r="AT953" i="18"/>
  <c r="AT954" i="18"/>
  <c r="AT955" i="18"/>
  <c r="AT956" i="18"/>
  <c r="AT957" i="18"/>
  <c r="AT958" i="18"/>
  <c r="AT959" i="18"/>
  <c r="AT960" i="18"/>
  <c r="AT961" i="18"/>
  <c r="AT962" i="18"/>
  <c r="AT963" i="18"/>
  <c r="AT964" i="18"/>
  <c r="AT965" i="18"/>
  <c r="AT966" i="18"/>
  <c r="AT967" i="18"/>
  <c r="AT968" i="18"/>
  <c r="AT969" i="18"/>
  <c r="AT970" i="18"/>
  <c r="AT971" i="18"/>
  <c r="AT972" i="18"/>
  <c r="AT973" i="18"/>
  <c r="AT974" i="18"/>
  <c r="AT975" i="18"/>
  <c r="AT976" i="18"/>
  <c r="AT977" i="18"/>
  <c r="AT978" i="18"/>
  <c r="AT979" i="18"/>
  <c r="AT980" i="18"/>
  <c r="AT981" i="18"/>
  <c r="AT982" i="18"/>
  <c r="AT983" i="18"/>
  <c r="AT984" i="18"/>
  <c r="AT985" i="18"/>
  <c r="AT986" i="18"/>
  <c r="AT987" i="18"/>
  <c r="AT988" i="18"/>
  <c r="AT989" i="18"/>
  <c r="AT990" i="18"/>
  <c r="AT991" i="18"/>
  <c r="AT992" i="18"/>
  <c r="AT993" i="18"/>
  <c r="AT994" i="18"/>
  <c r="AT995" i="18"/>
  <c r="AT996" i="18"/>
  <c r="AT997" i="18"/>
  <c r="AT998" i="18"/>
  <c r="AT999" i="18"/>
  <c r="AT1000" i="18"/>
  <c r="AT1001" i="18"/>
  <c r="AT1002" i="18"/>
  <c r="AT1003" i="18"/>
  <c r="AT1004" i="18"/>
  <c r="AT1005" i="18"/>
  <c r="AT1006" i="18"/>
  <c r="AT1007" i="18"/>
  <c r="AT1008" i="18"/>
  <c r="AT1009" i="18"/>
  <c r="AT1010" i="18"/>
  <c r="AT1011" i="18"/>
  <c r="AT1012" i="18"/>
  <c r="AT1013" i="18"/>
  <c r="AT1014" i="18"/>
  <c r="AT1015" i="18"/>
  <c r="AT1016" i="18"/>
  <c r="AT1017" i="18"/>
  <c r="AT1018" i="18"/>
  <c r="AT1019" i="18"/>
  <c r="AT1020" i="18"/>
  <c r="AT1021" i="18"/>
  <c r="AT1022" i="18"/>
  <c r="AT1023" i="18"/>
  <c r="AT1024" i="18"/>
  <c r="AT1025" i="18"/>
  <c r="AT1026" i="18"/>
  <c r="AT1027" i="18"/>
  <c r="AT1028" i="18"/>
  <c r="AT1029" i="18"/>
  <c r="AT1030" i="18"/>
  <c r="AT1031" i="18"/>
  <c r="AT1032" i="18"/>
  <c r="AT1033" i="18"/>
  <c r="AT1034" i="18"/>
  <c r="AT1035" i="18"/>
  <c r="AT1036" i="18"/>
  <c r="AT1037" i="18"/>
  <c r="AT1038" i="18"/>
  <c r="AT1039" i="18"/>
  <c r="AT1040" i="18"/>
  <c r="AT1041" i="18"/>
  <c r="AT1042" i="18"/>
  <c r="AT1043" i="18"/>
  <c r="AT1044" i="18"/>
  <c r="AT1045" i="18"/>
  <c r="AT1046" i="18"/>
  <c r="AT1047" i="18"/>
  <c r="AT1048" i="18"/>
  <c r="AT1049" i="18"/>
  <c r="AT1050" i="18"/>
  <c r="AT1051" i="18"/>
  <c r="AT1052" i="18"/>
  <c r="AT1053" i="18"/>
  <c r="AT1054" i="18"/>
  <c r="AT1055" i="18"/>
  <c r="AT1056" i="18"/>
  <c r="AT1057" i="18"/>
  <c r="AT1058" i="18"/>
  <c r="AT1059" i="18"/>
  <c r="AT1060" i="18"/>
  <c r="AT1061" i="18"/>
  <c r="AT1062" i="18"/>
  <c r="AT1063" i="18"/>
  <c r="AT1064" i="18"/>
  <c r="AT1065" i="18"/>
  <c r="AT1066" i="18"/>
  <c r="AT1067" i="18"/>
  <c r="AT1068" i="18"/>
  <c r="AT1069" i="18"/>
  <c r="AT1070" i="18"/>
  <c r="AT1071" i="18"/>
  <c r="AT1072" i="18"/>
  <c r="AT1073" i="18"/>
  <c r="AT1074" i="18"/>
  <c r="AT1075" i="18"/>
  <c r="AT1076" i="18"/>
  <c r="AT1077" i="18"/>
  <c r="AT1078" i="18"/>
  <c r="AT1079" i="18"/>
  <c r="AT1080" i="18"/>
  <c r="AT1081" i="18"/>
  <c r="AT1082" i="18"/>
  <c r="AT1083" i="18"/>
  <c r="AT1084" i="18"/>
  <c r="AT1085" i="18"/>
  <c r="AT1086" i="18"/>
  <c r="AT1087" i="18"/>
  <c r="AT1088" i="18"/>
  <c r="AT1089" i="18"/>
  <c r="AT1090" i="18"/>
  <c r="AT1091" i="18"/>
  <c r="AT1092" i="18"/>
  <c r="AT1093" i="18"/>
  <c r="AT1094" i="18"/>
  <c r="AT1095" i="18"/>
  <c r="AT1096" i="18"/>
  <c r="AT1097" i="18"/>
  <c r="AT1098" i="18"/>
  <c r="AT1099" i="18"/>
  <c r="AT1100" i="18"/>
  <c r="AT1101" i="18"/>
  <c r="AT1102" i="18"/>
  <c r="AT1103" i="18"/>
  <c r="AT1104" i="18"/>
  <c r="AT1105" i="18"/>
  <c r="AT1106" i="18"/>
  <c r="AT1107" i="18"/>
  <c r="AT1108" i="18"/>
  <c r="AT1109" i="18"/>
  <c r="AT1110" i="18"/>
  <c r="AT1111" i="18"/>
  <c r="AT1112" i="18"/>
  <c r="AT1113" i="18"/>
  <c r="AT1114" i="18"/>
  <c r="AT1115" i="18"/>
  <c r="AT1116" i="18"/>
  <c r="AT1117" i="18"/>
  <c r="AT1118" i="18"/>
  <c r="AT1119" i="18"/>
  <c r="AT1120" i="18"/>
  <c r="AT1121" i="18"/>
  <c r="AT1122" i="18"/>
  <c r="AT1123" i="18"/>
  <c r="AT1124" i="18"/>
  <c r="AT1125" i="18"/>
  <c r="AT1126" i="18"/>
  <c r="AT1127" i="18"/>
  <c r="AT1128" i="18"/>
  <c r="AT1129" i="18"/>
  <c r="AT1130" i="18"/>
  <c r="AT1131" i="18"/>
  <c r="AT1132" i="18"/>
  <c r="AT1133" i="18"/>
  <c r="AT1134" i="18"/>
  <c r="AT1135" i="18"/>
  <c r="AT1136" i="18"/>
  <c r="AT1137" i="18"/>
  <c r="AT1138" i="18"/>
  <c r="AT1139" i="18"/>
  <c r="AT1140" i="18"/>
  <c r="AT1141" i="18"/>
  <c r="AT1142" i="18"/>
  <c r="AT1143" i="18"/>
  <c r="AT1144" i="18"/>
  <c r="AT1145" i="18"/>
  <c r="AT1146" i="18"/>
  <c r="AT1147" i="18"/>
  <c r="AT1148" i="18"/>
  <c r="AT1149" i="18"/>
  <c r="AT1150" i="18"/>
  <c r="AT1151" i="18"/>
  <c r="AT1152" i="18"/>
  <c r="AT1153" i="18"/>
  <c r="AT1154" i="18"/>
  <c r="AT1155" i="18"/>
  <c r="AT1156" i="18"/>
  <c r="AT1157" i="18"/>
  <c r="AT1158" i="18"/>
  <c r="AT1159" i="18"/>
  <c r="AT1160" i="18"/>
  <c r="AT1161" i="18"/>
  <c r="AT1162" i="18"/>
  <c r="AT1163" i="18"/>
  <c r="AT1164" i="18"/>
  <c r="AT1165" i="18"/>
  <c r="AT1166" i="18"/>
  <c r="AT1167" i="18"/>
  <c r="AT1168" i="18"/>
  <c r="AT1169" i="18"/>
  <c r="AT1170" i="18"/>
  <c r="AT1171" i="18"/>
  <c r="AT1172" i="18"/>
  <c r="AT1173" i="18"/>
  <c r="AT1174" i="18"/>
  <c r="AT1175" i="18"/>
  <c r="AT1176" i="18"/>
  <c r="AT1177" i="18"/>
  <c r="AT1178" i="18"/>
  <c r="AT1179" i="18"/>
  <c r="AT1180" i="18"/>
  <c r="AT1181" i="18"/>
  <c r="AT1182" i="18"/>
  <c r="AT1183" i="18"/>
  <c r="AT1184" i="18"/>
  <c r="AT1185" i="18"/>
  <c r="AT1186" i="18"/>
  <c r="AT1187" i="18"/>
  <c r="AT1188" i="18"/>
  <c r="AT1189" i="18"/>
  <c r="AT1190" i="18"/>
  <c r="AT1191" i="18"/>
  <c r="AT1192" i="18"/>
  <c r="AT1193" i="18"/>
  <c r="AT1194" i="18"/>
  <c r="AT1195" i="18"/>
  <c r="AT1196" i="18"/>
  <c r="AT1197" i="18"/>
  <c r="AT1198" i="18"/>
  <c r="AT1199" i="18"/>
  <c r="AT1200" i="18"/>
  <c r="AT1201" i="18"/>
  <c r="AT1202" i="18"/>
  <c r="AT1203" i="18"/>
  <c r="AT1204" i="18"/>
  <c r="AT1205" i="18"/>
  <c r="AT1206" i="18"/>
  <c r="AT1207" i="18"/>
  <c r="AT1208" i="18"/>
  <c r="AT1209" i="18"/>
  <c r="AT1210" i="18"/>
  <c r="AT1211" i="18"/>
  <c r="AT1212" i="18"/>
  <c r="AT1213" i="18"/>
  <c r="AT1214" i="18"/>
  <c r="AT1215" i="18"/>
  <c r="AT1216" i="18"/>
  <c r="AT1217" i="18"/>
  <c r="AT1218" i="18"/>
  <c r="AT1219" i="18"/>
  <c r="AT1220" i="18"/>
  <c r="AT1221" i="18"/>
  <c r="AT1222" i="18"/>
  <c r="AT1223" i="18"/>
  <c r="AT1224" i="18"/>
  <c r="AT1225" i="18"/>
  <c r="AT1226" i="18"/>
  <c r="AT1227" i="18"/>
  <c r="AT1228" i="18"/>
  <c r="AT1229" i="18"/>
  <c r="AT1230" i="18"/>
  <c r="AT1231" i="18"/>
  <c r="AT1232" i="18"/>
  <c r="AT1233" i="18"/>
  <c r="AT1234" i="18"/>
  <c r="AT1235" i="18"/>
  <c r="AT1236" i="18"/>
  <c r="AT1237" i="18"/>
  <c r="AT1238" i="18"/>
  <c r="AT1239" i="18"/>
  <c r="AT1240" i="18"/>
  <c r="AT1241" i="18"/>
  <c r="AT1242" i="18"/>
  <c r="AT1243" i="18"/>
  <c r="AT1244" i="18"/>
  <c r="AT1245" i="18"/>
  <c r="AT1246" i="18"/>
  <c r="AT1247" i="18"/>
  <c r="AT1248" i="18"/>
  <c r="AT1249" i="18"/>
  <c r="AT1250" i="18"/>
  <c r="AT1251" i="18"/>
  <c r="AT1252" i="18"/>
  <c r="AT1253" i="18"/>
  <c r="AT1254" i="18"/>
  <c r="AT1255" i="18"/>
  <c r="AT1256" i="18"/>
  <c r="AT1257" i="18"/>
  <c r="AT1258" i="18"/>
  <c r="AT1259" i="18"/>
  <c r="AT1260" i="18"/>
  <c r="AT1261" i="18"/>
  <c r="AT1262" i="18"/>
  <c r="AT1263" i="18"/>
  <c r="AT1264" i="18"/>
  <c r="AT1265" i="18"/>
  <c r="AT1266" i="18"/>
  <c r="AT1267" i="18"/>
  <c r="AT1268" i="18"/>
  <c r="AT1269" i="18"/>
  <c r="AT1270" i="18"/>
  <c r="AT1271" i="18"/>
  <c r="AT1272" i="18"/>
  <c r="AT1273" i="18"/>
  <c r="AT1274" i="18"/>
  <c r="AT1275" i="18"/>
  <c r="AT1276" i="18"/>
  <c r="AT1277" i="18"/>
  <c r="AT1278" i="18"/>
  <c r="AT1279" i="18"/>
  <c r="AT1280" i="18"/>
  <c r="AT1281" i="18"/>
  <c r="AT1282" i="18"/>
  <c r="AT1283" i="18"/>
  <c r="AT1284" i="18"/>
  <c r="AT1285" i="18"/>
  <c r="AT1286" i="18"/>
  <c r="AT1287" i="18"/>
  <c r="AT1288" i="18"/>
  <c r="AT1289" i="18"/>
  <c r="AT1290" i="18"/>
  <c r="AT1291" i="18"/>
  <c r="AT1292" i="18"/>
  <c r="AT1293" i="18"/>
  <c r="AT1294" i="18"/>
  <c r="AT1295" i="18"/>
  <c r="AT1296" i="18"/>
  <c r="AT1297" i="18"/>
  <c r="AT1298" i="18"/>
  <c r="AT1299" i="18"/>
  <c r="AT1300" i="18"/>
  <c r="AT1301" i="18"/>
  <c r="AT1302" i="18"/>
  <c r="AT1303" i="18"/>
  <c r="AT1304" i="18"/>
  <c r="AT1305" i="18"/>
  <c r="AT1306" i="18"/>
  <c r="AT1307" i="18"/>
  <c r="AT1308" i="18"/>
  <c r="AT1309" i="18"/>
  <c r="AT1310" i="18"/>
  <c r="AT1311" i="18"/>
  <c r="AT1312" i="18"/>
  <c r="AT1313" i="18"/>
  <c r="AT1314" i="18"/>
  <c r="AT1315" i="18"/>
  <c r="AT1316" i="18"/>
  <c r="AT1317" i="18"/>
  <c r="AT1318" i="18"/>
  <c r="AT1319" i="18"/>
  <c r="AT1320" i="18"/>
  <c r="AT1321" i="18"/>
  <c r="AT1322" i="18"/>
  <c r="AT1323" i="18"/>
  <c r="AT1324" i="18"/>
  <c r="AT1325" i="18"/>
  <c r="AT1326" i="18"/>
  <c r="AT1327" i="18"/>
  <c r="AT1328" i="18"/>
  <c r="AT1329" i="18"/>
  <c r="AT1330" i="18"/>
  <c r="AT1331" i="18"/>
  <c r="AT1332" i="18"/>
  <c r="AT1333" i="18"/>
  <c r="AT1334" i="18"/>
  <c r="AT1335" i="18"/>
  <c r="AT1336" i="18"/>
  <c r="AT1337" i="18"/>
  <c r="AT1338" i="18"/>
  <c r="AT1339" i="18"/>
  <c r="AT1340" i="18"/>
  <c r="AT1341" i="18"/>
  <c r="AT1342" i="18"/>
  <c r="AT1343" i="18"/>
  <c r="AT1344" i="18"/>
  <c r="AT1345" i="18"/>
  <c r="AT1346" i="18"/>
  <c r="AT1347" i="18"/>
  <c r="AT1348" i="18"/>
  <c r="AT1349" i="18"/>
  <c r="AT1350" i="18"/>
  <c r="AT1351" i="18"/>
  <c r="AT1352" i="18"/>
  <c r="AT1353" i="18"/>
  <c r="AT1354" i="18"/>
  <c r="AT1355" i="18"/>
  <c r="AT1356" i="18"/>
  <c r="AT1357" i="18"/>
  <c r="AT1358" i="18"/>
  <c r="AT1359" i="18"/>
  <c r="AT1360" i="18"/>
  <c r="AT1361" i="18"/>
  <c r="AT1362" i="18"/>
  <c r="AT1363" i="18"/>
  <c r="AT1364" i="18"/>
  <c r="AT1365" i="18"/>
  <c r="AT1366" i="18"/>
  <c r="AT1367" i="18"/>
  <c r="AT1368" i="18"/>
  <c r="AT1369" i="18"/>
  <c r="AT1370" i="18"/>
  <c r="AT1371" i="18"/>
  <c r="AT1372" i="18"/>
  <c r="AT1373" i="18"/>
  <c r="AT1374" i="18"/>
  <c r="AT1375" i="18"/>
  <c r="AT1376" i="18"/>
  <c r="AT1377" i="18"/>
  <c r="AT1378" i="18"/>
  <c r="AT1379" i="18"/>
  <c r="AT1380" i="18"/>
  <c r="AT1381" i="18"/>
  <c r="AT1382" i="18"/>
  <c r="AT1383" i="18"/>
  <c r="AT1384" i="18"/>
  <c r="AT1385" i="18"/>
  <c r="AT1386" i="18"/>
  <c r="AT1387" i="18"/>
  <c r="AT1388" i="18"/>
  <c r="AT1389" i="18"/>
  <c r="AT1390" i="18"/>
  <c r="AT1391" i="18"/>
  <c r="AT1392" i="18"/>
  <c r="AT1393" i="18"/>
  <c r="AT1394" i="18"/>
  <c r="AT1395" i="18"/>
  <c r="AT1396" i="18"/>
  <c r="AT1397" i="18"/>
  <c r="AT1398" i="18"/>
  <c r="AT1399" i="18"/>
  <c r="AT1400" i="18"/>
  <c r="AT1401" i="18"/>
  <c r="AT1402" i="18"/>
  <c r="AT1403" i="18"/>
  <c r="AT1404" i="18"/>
  <c r="AT1405" i="18"/>
  <c r="AT1406" i="18"/>
  <c r="AT1407" i="18"/>
  <c r="AT1408" i="18"/>
  <c r="AT1409" i="18"/>
  <c r="AT1410" i="18"/>
  <c r="AT1411" i="18"/>
  <c r="AT1412" i="18"/>
  <c r="AT1413" i="18"/>
  <c r="AT1414" i="18"/>
  <c r="AT1415" i="18"/>
  <c r="AT1416" i="18"/>
  <c r="AT1417" i="18"/>
  <c r="AT1418" i="18"/>
  <c r="AT1419" i="18"/>
  <c r="AT1420" i="18"/>
  <c r="AT1421" i="18"/>
  <c r="AT1422" i="18"/>
  <c r="AT1423" i="18"/>
  <c r="AT1424" i="18"/>
  <c r="AT1425" i="18"/>
  <c r="AT1426" i="18"/>
  <c r="AT1427" i="18"/>
  <c r="AT1428" i="18"/>
  <c r="AT1429" i="18"/>
  <c r="AT1430" i="18"/>
  <c r="AT1431" i="18"/>
  <c r="AT1432" i="18"/>
  <c r="AT1433" i="18"/>
  <c r="AT1434" i="18"/>
  <c r="AT1435" i="18"/>
  <c r="AT1436" i="18"/>
  <c r="AT1437" i="18"/>
  <c r="AT1438" i="18"/>
  <c r="AT1439" i="18"/>
  <c r="AT1440" i="18"/>
  <c r="AT1441" i="18"/>
  <c r="AT1442" i="18"/>
  <c r="AT1443" i="18"/>
  <c r="AT1444" i="18"/>
  <c r="AT1445" i="18"/>
  <c r="AT1446" i="18"/>
  <c r="AT1447" i="18"/>
  <c r="AT1448" i="18"/>
  <c r="AT1449" i="18"/>
  <c r="AT1450" i="18"/>
  <c r="AT1451" i="18"/>
  <c r="AT1452" i="18"/>
  <c r="AT1453" i="18"/>
  <c r="AT1454" i="18"/>
  <c r="AT1455" i="18"/>
  <c r="AT1456" i="18"/>
  <c r="AT1457" i="18"/>
  <c r="AT1458" i="18"/>
  <c r="AT1459" i="18"/>
  <c r="AT1460" i="18"/>
  <c r="AT1461" i="18"/>
  <c r="AT1462" i="18"/>
  <c r="AT1463" i="18"/>
  <c r="AT1464" i="18"/>
  <c r="AT1465" i="18"/>
  <c r="AT1466" i="18"/>
  <c r="AT1467" i="18"/>
  <c r="AT1468" i="18"/>
  <c r="AT1469" i="18"/>
  <c r="AT1470" i="18"/>
  <c r="AT1471" i="18"/>
  <c r="AT1472" i="18"/>
  <c r="AT1473" i="18"/>
  <c r="AT1474" i="18"/>
  <c r="AT1475" i="18"/>
  <c r="AT1476" i="18"/>
  <c r="AT1477" i="18"/>
  <c r="AT1478" i="18"/>
  <c r="AT1479" i="18"/>
  <c r="AT1480" i="18"/>
  <c r="AT1481" i="18"/>
  <c r="AT1482" i="18"/>
  <c r="AT1483" i="18"/>
  <c r="AT1484" i="18"/>
  <c r="AT1485" i="18"/>
  <c r="AT1486" i="18"/>
  <c r="AT1487" i="18"/>
  <c r="AT1488" i="18"/>
  <c r="AT1489" i="18"/>
  <c r="AT1490" i="18"/>
  <c r="AT1491" i="18"/>
  <c r="AT1492" i="18"/>
  <c r="AT1493" i="18"/>
  <c r="AT1494" i="18"/>
  <c r="AT1495" i="18"/>
  <c r="AT1496" i="18"/>
  <c r="AT1497" i="18"/>
  <c r="AT1498" i="18"/>
  <c r="AT1499" i="18"/>
  <c r="AT1500" i="18"/>
  <c r="AT1501" i="18"/>
  <c r="AT1502" i="18"/>
  <c r="AT1503" i="18"/>
  <c r="AT1504" i="18"/>
  <c r="AT1505" i="18"/>
  <c r="AT1506" i="18"/>
  <c r="AT1507" i="18"/>
  <c r="AT1508" i="18"/>
  <c r="AT1509" i="18"/>
  <c r="AT1510" i="18"/>
  <c r="AT1511" i="18"/>
  <c r="AT1512" i="18"/>
  <c r="AT1513" i="18"/>
  <c r="AT1514" i="18"/>
  <c r="AT1515" i="18"/>
  <c r="AT1516" i="18"/>
  <c r="AT1517" i="18"/>
  <c r="AT1518" i="18"/>
  <c r="AT1519" i="18"/>
  <c r="AT1520" i="18"/>
  <c r="AT1521" i="18"/>
  <c r="AT1522" i="18"/>
  <c r="AT1523" i="18"/>
  <c r="AT1524" i="18"/>
  <c r="AT1525" i="18"/>
  <c r="AT1526" i="18"/>
  <c r="AT1527" i="18"/>
  <c r="AT1528" i="18"/>
  <c r="AT1529" i="18"/>
  <c r="AT1530" i="18"/>
  <c r="AT1531" i="18"/>
  <c r="AT1532" i="18"/>
  <c r="AT1533" i="18"/>
  <c r="AT1534" i="18"/>
  <c r="AT1535" i="18"/>
  <c r="AT1536" i="18"/>
  <c r="AT1537" i="18"/>
  <c r="AT1538" i="18"/>
  <c r="AT1539" i="18"/>
  <c r="AT1540" i="18"/>
  <c r="AT1541" i="18"/>
  <c r="AT1542" i="18"/>
  <c r="AT1543" i="18"/>
  <c r="AT1544" i="18"/>
  <c r="AT1545" i="18"/>
  <c r="AT1546" i="18"/>
  <c r="AT1547" i="18"/>
  <c r="AT1548" i="18"/>
  <c r="AT1549" i="18"/>
  <c r="AT1550" i="18"/>
  <c r="AT1551" i="18"/>
  <c r="AT1552" i="18"/>
  <c r="AT1553" i="18"/>
  <c r="AT1554" i="18"/>
  <c r="AT1555" i="18"/>
  <c r="AT1556" i="18"/>
  <c r="AT1557" i="18"/>
  <c r="AT1558" i="18"/>
  <c r="AT1559" i="18"/>
  <c r="AT1560" i="18"/>
  <c r="AT1561" i="18"/>
  <c r="AT1562" i="18"/>
  <c r="AT1563" i="18"/>
  <c r="AT1564" i="18"/>
  <c r="AT1565" i="18"/>
  <c r="AT1566" i="18"/>
  <c r="AT1567" i="18"/>
  <c r="AT1568" i="18"/>
  <c r="AT1569" i="18"/>
  <c r="AT1570" i="18"/>
  <c r="AT1571" i="18"/>
  <c r="AT1572" i="18"/>
  <c r="AT1573" i="18"/>
  <c r="AT1574" i="18"/>
  <c r="AT1575" i="18"/>
  <c r="AT1576" i="18"/>
  <c r="AT1577" i="18"/>
  <c r="AT1578" i="18"/>
  <c r="AT1579" i="18"/>
  <c r="AT1580" i="18"/>
  <c r="AT1581" i="18"/>
  <c r="AT1582" i="18"/>
  <c r="AT1583" i="18"/>
  <c r="AT1584" i="18"/>
  <c r="AT1585" i="18"/>
  <c r="AT1586" i="18"/>
  <c r="AT1587" i="18"/>
  <c r="AT1588" i="18"/>
  <c r="AT1589" i="18"/>
  <c r="AT1590" i="18"/>
  <c r="AT1591" i="18"/>
  <c r="AT1592" i="18"/>
  <c r="AT1593" i="18"/>
  <c r="AT1594" i="18"/>
  <c r="AT1595" i="18"/>
  <c r="AT1596" i="18"/>
  <c r="AT1597" i="18"/>
  <c r="AT1598" i="18"/>
  <c r="AT1599" i="18"/>
  <c r="AT1600" i="18"/>
  <c r="AT1601" i="18"/>
  <c r="AT1602" i="18"/>
  <c r="AT1603" i="18"/>
  <c r="AT1604" i="18"/>
  <c r="AT1605" i="18"/>
  <c r="AT1606" i="18"/>
  <c r="AT1607" i="18"/>
  <c r="AT1608" i="18"/>
  <c r="AT1609" i="18"/>
  <c r="AT1610" i="18"/>
  <c r="AT1611" i="18"/>
  <c r="AT1612" i="18"/>
  <c r="AT1613" i="18"/>
  <c r="AT1614" i="18"/>
  <c r="AT1615" i="18"/>
  <c r="AT1616" i="18"/>
  <c r="AT1617" i="18"/>
  <c r="AT1618" i="18"/>
  <c r="AT1619" i="18"/>
  <c r="AT1620" i="18"/>
  <c r="AT1621" i="18"/>
  <c r="AT1622" i="18"/>
  <c r="AT1623" i="18"/>
  <c r="AT1624" i="18"/>
  <c r="AT1625" i="18"/>
  <c r="AT1626" i="18"/>
  <c r="AT1627" i="18"/>
  <c r="AT1628" i="18"/>
  <c r="AT1629" i="18"/>
  <c r="AT1630" i="18"/>
  <c r="AT1631" i="18"/>
  <c r="AT1632" i="18"/>
  <c r="AT1633" i="18"/>
  <c r="AT1634" i="18"/>
  <c r="AT1635" i="18"/>
  <c r="AT1636" i="18"/>
  <c r="AT1637" i="18"/>
  <c r="AT1638" i="18"/>
  <c r="AT1639" i="18"/>
  <c r="AT1640" i="18"/>
  <c r="AT1641" i="18"/>
  <c r="AT1642" i="18"/>
  <c r="AT1643" i="18"/>
  <c r="AT1644" i="18"/>
  <c r="AT1645" i="18"/>
  <c r="AT1646" i="18"/>
  <c r="AT1647" i="18"/>
  <c r="AT1648" i="18"/>
  <c r="AT1649" i="18"/>
  <c r="AT1650" i="18"/>
  <c r="AT1651" i="18"/>
  <c r="AT1652" i="18"/>
  <c r="AT1653" i="18"/>
  <c r="AT1654" i="18"/>
  <c r="AT1655" i="18"/>
  <c r="AT1656" i="18"/>
  <c r="AT1657" i="18"/>
  <c r="AT1658" i="18"/>
  <c r="AT1659" i="18"/>
  <c r="AT1660" i="18"/>
  <c r="AT1661" i="18"/>
  <c r="AT1662" i="18"/>
  <c r="AT1663" i="18"/>
  <c r="AT1664" i="18"/>
  <c r="AT1665" i="18"/>
  <c r="AT1666" i="18"/>
  <c r="AT1667" i="18"/>
  <c r="AT1668" i="18"/>
  <c r="AT1669" i="18"/>
  <c r="AT1670" i="18"/>
  <c r="AT1671" i="18"/>
  <c r="AT1672" i="18"/>
  <c r="AT1673" i="18"/>
  <c r="AT1674" i="18"/>
  <c r="AT1675" i="18"/>
  <c r="AT1676" i="18"/>
  <c r="AT1677" i="18"/>
  <c r="AT1678" i="18"/>
  <c r="AT1679" i="18"/>
  <c r="AT1680" i="18"/>
  <c r="AT1681" i="18"/>
  <c r="AT1682" i="18"/>
  <c r="AT1683" i="18"/>
  <c r="AT1684" i="18"/>
  <c r="AT1685" i="18"/>
  <c r="AT1686" i="18"/>
  <c r="AT1687" i="18"/>
  <c r="AT1688" i="18"/>
  <c r="AT1689" i="18"/>
  <c r="AT1690" i="18"/>
  <c r="AT1691" i="18"/>
  <c r="AT1692" i="18"/>
  <c r="AT1693" i="18"/>
  <c r="AT1694" i="18"/>
  <c r="AT1695" i="18"/>
  <c r="AT1696" i="18"/>
  <c r="AT1697" i="18"/>
  <c r="AT1698" i="18"/>
  <c r="AT1699" i="18"/>
  <c r="AT1700" i="18"/>
  <c r="AT1701" i="18"/>
  <c r="AT1702" i="18"/>
  <c r="AT1703" i="18"/>
  <c r="AT1704" i="18"/>
  <c r="AT1705" i="18"/>
  <c r="AT1706" i="18"/>
  <c r="AT1707" i="18"/>
  <c r="AT1708" i="18"/>
  <c r="AT1709" i="18"/>
  <c r="AT1710" i="18"/>
  <c r="AT1711" i="18"/>
  <c r="AT1712" i="18"/>
  <c r="AT1713" i="18"/>
  <c r="AT1714" i="18"/>
  <c r="AT1715" i="18"/>
  <c r="AT1716" i="18"/>
  <c r="AT1717" i="18"/>
  <c r="AT1718" i="18"/>
  <c r="AT1719" i="18"/>
  <c r="AT1720" i="18"/>
  <c r="AT1721" i="18"/>
  <c r="AT1722" i="18"/>
  <c r="AT1723" i="18"/>
  <c r="AT1724" i="18"/>
  <c r="AT1725" i="18"/>
  <c r="AT1726" i="18"/>
  <c r="AT1727" i="18"/>
  <c r="AT1728" i="18"/>
  <c r="AT1729" i="18"/>
  <c r="AT1730" i="18"/>
  <c r="AT1731" i="18"/>
  <c r="AT1732" i="18"/>
  <c r="AT1733" i="18"/>
  <c r="AT1734" i="18"/>
  <c r="AT1735" i="18"/>
  <c r="AT1736" i="18"/>
  <c r="AT1737" i="18"/>
  <c r="AT1738" i="18"/>
  <c r="AT1739" i="18"/>
  <c r="AT1740" i="18"/>
  <c r="AT1741" i="18"/>
  <c r="AT1742" i="18"/>
  <c r="AT1743" i="18"/>
  <c r="AT1744" i="18"/>
  <c r="AT1745" i="18"/>
  <c r="AT1746" i="18"/>
  <c r="AT1747" i="18"/>
  <c r="AT1748" i="18"/>
  <c r="AT1749" i="18"/>
  <c r="AT1750" i="18"/>
  <c r="AT1751" i="18"/>
  <c r="AT1752" i="18"/>
  <c r="AT1753" i="18"/>
  <c r="AT1754" i="18"/>
  <c r="AT1755" i="18"/>
  <c r="AT1756" i="18"/>
  <c r="AT1757" i="18"/>
  <c r="AT1758" i="18"/>
  <c r="AT1759" i="18"/>
  <c r="AT1760" i="18"/>
  <c r="AT1761" i="18"/>
  <c r="AT1762" i="18"/>
  <c r="AT1763" i="18"/>
  <c r="AT1764" i="18"/>
  <c r="AT1765" i="18"/>
  <c r="AT1766" i="18"/>
  <c r="AT1767" i="18"/>
  <c r="AT1768" i="18"/>
  <c r="AT1769" i="18"/>
  <c r="AT1770" i="18"/>
  <c r="AT1771" i="18"/>
  <c r="AT1772" i="18"/>
  <c r="AT1773" i="18"/>
  <c r="AT1774" i="18"/>
  <c r="AT1775" i="18"/>
  <c r="AT1776" i="18"/>
  <c r="AT1777" i="18"/>
  <c r="AT1778" i="18"/>
  <c r="AT1779" i="18"/>
  <c r="AT1780" i="18"/>
  <c r="AT1781" i="18"/>
  <c r="AT1782" i="18"/>
  <c r="AT1783" i="18"/>
  <c r="AT1784" i="18"/>
  <c r="AT1785" i="18"/>
  <c r="AT1786" i="18"/>
  <c r="AT1787" i="18"/>
  <c r="AT1788" i="18"/>
  <c r="AT1789" i="18"/>
  <c r="AT1790" i="18"/>
  <c r="AT1791" i="18"/>
  <c r="AT1792" i="18"/>
  <c r="AT1793" i="18"/>
  <c r="AT1794" i="18"/>
  <c r="AT1795" i="18"/>
  <c r="AT1796" i="18"/>
  <c r="AT1797" i="18"/>
  <c r="AT1798" i="18"/>
  <c r="AT1799" i="18"/>
  <c r="AT1800" i="18"/>
  <c r="AT1801" i="18"/>
  <c r="AT1802" i="18"/>
  <c r="AT1803" i="18"/>
  <c r="AT1804" i="18"/>
  <c r="AT1805" i="18"/>
  <c r="AT1806" i="18"/>
  <c r="AT1807" i="18"/>
  <c r="AT1808" i="18"/>
  <c r="AT1809" i="18"/>
  <c r="AT1810" i="18"/>
  <c r="AT1811" i="18"/>
  <c r="AT1812" i="18"/>
  <c r="AT1813" i="18"/>
  <c r="AT1814" i="18"/>
  <c r="AT1815" i="18"/>
  <c r="AT1816" i="18"/>
  <c r="AT1817" i="18"/>
  <c r="AT1818" i="18"/>
  <c r="AT1819" i="18"/>
  <c r="AT1820" i="18"/>
  <c r="AT1821" i="18"/>
  <c r="AT1822" i="18"/>
  <c r="AT1823" i="18"/>
  <c r="AT1824" i="18"/>
  <c r="AT1825" i="18"/>
  <c r="AT1826" i="18"/>
  <c r="AT1827" i="18"/>
  <c r="AT1828" i="18"/>
  <c r="AT1829" i="18"/>
  <c r="AT1830" i="18"/>
  <c r="AT1831" i="18"/>
  <c r="AT1832" i="18"/>
  <c r="AT1833" i="18"/>
  <c r="AT1834" i="18"/>
  <c r="AT1835" i="18"/>
  <c r="AT1836" i="18"/>
  <c r="AT1837" i="18"/>
  <c r="AT1838" i="18"/>
  <c r="AT1839" i="18"/>
  <c r="AT1840" i="18"/>
  <c r="AT1841" i="18"/>
  <c r="AT1842" i="18"/>
  <c r="AT1843" i="18"/>
  <c r="AT1844" i="18"/>
  <c r="AT1845" i="18"/>
  <c r="AT1846" i="18"/>
  <c r="AT1847" i="18"/>
  <c r="AT1848" i="18"/>
  <c r="AT1849" i="18"/>
  <c r="AT1850" i="18"/>
  <c r="AT1851" i="18"/>
  <c r="AT1852" i="18"/>
  <c r="AT1853" i="18"/>
  <c r="AT1854" i="18"/>
  <c r="AT1855" i="18"/>
  <c r="AT1856" i="18"/>
  <c r="AT1857" i="18"/>
  <c r="AT1858" i="18"/>
  <c r="AT1859" i="18"/>
  <c r="AT1860" i="18"/>
  <c r="AT1861" i="18"/>
  <c r="AT1862" i="18"/>
  <c r="AT1863" i="18"/>
  <c r="AT1864" i="18"/>
  <c r="AT1865" i="18"/>
  <c r="AT1866" i="18"/>
  <c r="AT1867" i="18"/>
  <c r="AT1868" i="18"/>
  <c r="AT1869" i="18"/>
  <c r="AT1870" i="18"/>
  <c r="AT1871" i="18"/>
  <c r="AT1872" i="18"/>
  <c r="AT1873" i="18"/>
  <c r="AT1874" i="18"/>
  <c r="AT1875" i="18"/>
  <c r="AT1876" i="18"/>
  <c r="AT1877" i="18"/>
  <c r="AT1878" i="18"/>
  <c r="AT1879" i="18"/>
  <c r="AT1880" i="18"/>
  <c r="AT1881" i="18"/>
  <c r="AT1882" i="18"/>
  <c r="AT1883" i="18"/>
  <c r="AT1884" i="18"/>
  <c r="AT1885" i="18"/>
  <c r="AT1886" i="18"/>
  <c r="AT1887" i="18"/>
  <c r="AT1888" i="18"/>
  <c r="AT1889" i="18"/>
  <c r="AT1890" i="18"/>
  <c r="AT1891" i="18"/>
  <c r="AT1892" i="18"/>
  <c r="AT1893" i="18"/>
  <c r="AT1894" i="18"/>
  <c r="AT1895" i="18"/>
  <c r="AT1896" i="18"/>
  <c r="AT1897" i="18"/>
  <c r="AT1898" i="18"/>
  <c r="AT1899" i="18"/>
  <c r="AT1900" i="18"/>
  <c r="AT1901" i="18"/>
  <c r="AT1902" i="18"/>
  <c r="AT1903" i="18"/>
  <c r="AT1904" i="18"/>
  <c r="AT1905" i="18"/>
  <c r="AT1906" i="18"/>
  <c r="AT1907" i="18"/>
  <c r="AT1908" i="18"/>
  <c r="AT1909" i="18"/>
  <c r="AT1910" i="18"/>
  <c r="AT1911" i="18"/>
  <c r="AT1912" i="18"/>
  <c r="AT1913" i="18"/>
  <c r="AT1914" i="18"/>
  <c r="AT1915" i="18"/>
  <c r="AT1916" i="18"/>
  <c r="AT1917" i="18"/>
  <c r="AT1918" i="18"/>
  <c r="AT1919" i="18"/>
  <c r="AT1920" i="18"/>
  <c r="AT1921" i="18"/>
  <c r="AT1922" i="18"/>
  <c r="AT1923" i="18"/>
  <c r="AT1924" i="18"/>
  <c r="AT1925" i="18"/>
  <c r="AT1926" i="18"/>
  <c r="AT1927" i="18"/>
  <c r="AT1928" i="18"/>
  <c r="AT1929" i="18"/>
  <c r="AT1930" i="18"/>
  <c r="AT1931" i="18"/>
  <c r="AT1932" i="18"/>
  <c r="AT1933" i="18"/>
  <c r="AT1934" i="18"/>
  <c r="AT1935" i="18"/>
  <c r="AT1936" i="18"/>
  <c r="AT1937" i="18"/>
  <c r="AT1938" i="18"/>
  <c r="AT1939" i="18"/>
  <c r="AT1940" i="18"/>
  <c r="AT1941" i="18"/>
  <c r="AT1942" i="18"/>
  <c r="AT1943" i="18"/>
  <c r="AT1944" i="18"/>
  <c r="AT1945" i="18"/>
  <c r="AT1946" i="18"/>
  <c r="AT1947" i="18"/>
  <c r="AT1948" i="18"/>
  <c r="AT1949" i="18"/>
  <c r="AT1950" i="18"/>
  <c r="AT1951" i="18"/>
  <c r="AT1952" i="18"/>
  <c r="AT1953" i="18"/>
  <c r="AT1954" i="18"/>
  <c r="AT1955" i="18"/>
  <c r="AT1956" i="18"/>
  <c r="AT1957" i="18"/>
  <c r="AT1958" i="18"/>
  <c r="AT1959" i="18"/>
  <c r="AT1960" i="18"/>
  <c r="AT1961" i="18"/>
  <c r="AT1962" i="18"/>
  <c r="AT1963" i="18"/>
  <c r="AT1964" i="18"/>
  <c r="AT1965" i="18"/>
  <c r="AT1966" i="18"/>
  <c r="AT1967" i="18"/>
  <c r="AT1968" i="18"/>
  <c r="AT1969" i="18"/>
  <c r="AT1970" i="18"/>
  <c r="AT1971" i="18"/>
  <c r="AT1972" i="18"/>
  <c r="AT1973" i="18"/>
  <c r="AT1974" i="18"/>
  <c r="AT1975" i="18"/>
  <c r="AT1976" i="18"/>
  <c r="AT1977" i="18"/>
  <c r="AT1978" i="18"/>
  <c r="AT1979" i="18"/>
  <c r="AT1980" i="18"/>
  <c r="AT1981" i="18"/>
  <c r="AT1982" i="18"/>
  <c r="AT1983" i="18"/>
  <c r="AT1984" i="18"/>
  <c r="AT1985" i="18"/>
  <c r="AT1986" i="18"/>
  <c r="AT1987" i="18"/>
  <c r="AT1988" i="18"/>
  <c r="AT1989" i="18"/>
  <c r="AT1990" i="18"/>
  <c r="AT1991" i="18"/>
  <c r="AT1992" i="18"/>
  <c r="AT1993" i="18"/>
  <c r="AT1994" i="18"/>
  <c r="AT1995" i="18"/>
  <c r="AT1996" i="18"/>
  <c r="AT1997" i="18"/>
  <c r="AT1998" i="18"/>
  <c r="AT1999" i="18"/>
  <c r="AT2000" i="18"/>
  <c r="AT2001" i="18"/>
  <c r="AT2002" i="18"/>
  <c r="AT2003" i="18"/>
  <c r="AT2004" i="18"/>
  <c r="AT2005" i="18"/>
  <c r="AT2006" i="18"/>
  <c r="AT2007" i="18"/>
  <c r="AT2008" i="18"/>
  <c r="AT2009" i="18"/>
  <c r="AT2010" i="18"/>
  <c r="AT2011" i="18"/>
  <c r="AT2012" i="18"/>
  <c r="AT2013" i="18"/>
  <c r="AT2014" i="18"/>
  <c r="AT2015" i="18"/>
  <c r="AT2016" i="18"/>
  <c r="AT2017" i="18"/>
  <c r="AT2018" i="18"/>
  <c r="AT2019" i="18"/>
  <c r="AT2020" i="18"/>
  <c r="AT2021" i="18"/>
  <c r="AT2022" i="18"/>
  <c r="AT2023" i="18"/>
  <c r="AT2024" i="18"/>
  <c r="AT2025" i="18"/>
  <c r="AT2026" i="18"/>
  <c r="AT2027" i="18"/>
  <c r="AT2028" i="18"/>
  <c r="AT2029" i="18"/>
  <c r="AT2030" i="18"/>
  <c r="AT2031" i="18"/>
  <c r="AT2032" i="18"/>
  <c r="AT2033" i="18"/>
  <c r="AT2034" i="18"/>
  <c r="AT2035" i="18"/>
  <c r="AT2036" i="18"/>
  <c r="AT2037" i="18"/>
  <c r="AT2038" i="18"/>
  <c r="AT2039" i="18"/>
  <c r="AT2040" i="18"/>
  <c r="AT2041" i="18"/>
  <c r="AT2042" i="18"/>
  <c r="AT2043" i="18"/>
  <c r="AT2044" i="18"/>
  <c r="AT2045" i="18"/>
  <c r="AT2046" i="18"/>
  <c r="AT2047" i="18"/>
  <c r="AT2048" i="18"/>
  <c r="AT2049" i="18"/>
  <c r="AT2050" i="18"/>
  <c r="AT2051" i="18"/>
  <c r="AT2052" i="18"/>
  <c r="AT2053" i="18"/>
  <c r="AT2054" i="18"/>
  <c r="AT2055" i="18"/>
  <c r="AT2056" i="18"/>
  <c r="AT2057" i="18"/>
  <c r="AT2058" i="18"/>
  <c r="AT2059" i="18"/>
  <c r="AT2060" i="18"/>
  <c r="AT2061" i="18"/>
  <c r="AT2062" i="18"/>
  <c r="AT2063" i="18"/>
  <c r="AT2064" i="18"/>
  <c r="AT2065" i="18"/>
  <c r="AT2066" i="18"/>
  <c r="AT2067" i="18"/>
  <c r="AT2068" i="18"/>
  <c r="AT2069" i="18"/>
  <c r="AT2070" i="18"/>
  <c r="AT2071" i="18"/>
  <c r="AT2072" i="18"/>
  <c r="AT2073" i="18"/>
  <c r="AT2074" i="18"/>
  <c r="AT2075" i="18"/>
  <c r="AT2076" i="18"/>
  <c r="AT2077" i="18"/>
  <c r="AT2078" i="18"/>
  <c r="AT2079" i="18"/>
  <c r="AT2080" i="18"/>
  <c r="AT2081" i="18"/>
  <c r="AT2082" i="18"/>
  <c r="AT2083" i="18"/>
  <c r="AT2084" i="18"/>
  <c r="AT2085" i="18"/>
  <c r="AT2086" i="18"/>
  <c r="AT2087" i="18"/>
  <c r="AT2088" i="18"/>
  <c r="AT2089" i="18"/>
  <c r="AT2090" i="18"/>
  <c r="AT2091" i="18"/>
  <c r="AT2092" i="18"/>
  <c r="AT2093" i="18"/>
  <c r="AT2094" i="18"/>
  <c r="AT2095" i="18"/>
  <c r="AT2096" i="18"/>
  <c r="AT2097" i="18"/>
  <c r="AT2098" i="18"/>
  <c r="AT2099" i="18"/>
  <c r="AT2100" i="18"/>
  <c r="AT2101" i="18"/>
  <c r="AT2102" i="18"/>
  <c r="AT2103" i="18"/>
  <c r="AT2104" i="18"/>
  <c r="AT2105" i="18"/>
  <c r="AT2106" i="18"/>
  <c r="AT2107" i="18"/>
  <c r="AT2108" i="18"/>
  <c r="AT2109" i="18"/>
  <c r="AT2110" i="18"/>
  <c r="AT2111" i="18"/>
  <c r="AT2112" i="18"/>
  <c r="AT2113" i="18"/>
  <c r="AT2114" i="18"/>
  <c r="AT2115" i="18"/>
  <c r="AT2116" i="18"/>
  <c r="AT2117" i="18"/>
  <c r="AT2118" i="18"/>
  <c r="AT2119" i="18"/>
  <c r="AT2120" i="18"/>
  <c r="AT2121" i="18"/>
  <c r="AT2122" i="18"/>
  <c r="AT2123" i="18"/>
  <c r="AT2124" i="18"/>
  <c r="AT2125" i="18"/>
  <c r="AT2126" i="18"/>
  <c r="AT2127" i="18"/>
  <c r="AT2128" i="18"/>
  <c r="AT2129" i="18"/>
  <c r="AT2130" i="18"/>
  <c r="AT2131" i="18"/>
  <c r="AT2132" i="18"/>
  <c r="AT2133" i="18"/>
  <c r="AT2134" i="18"/>
  <c r="AT2135" i="18"/>
  <c r="AT2136" i="18"/>
  <c r="AT2137" i="18"/>
  <c r="AT2138" i="18"/>
  <c r="AT2139" i="18"/>
  <c r="AT2140" i="18"/>
  <c r="AT2141" i="18"/>
  <c r="AT2142" i="18"/>
  <c r="AT2143" i="18"/>
  <c r="AT2144" i="18"/>
  <c r="AT2145" i="18"/>
  <c r="AT2146" i="18"/>
  <c r="AT2147" i="18"/>
  <c r="AT2148" i="18"/>
  <c r="AT2149" i="18"/>
  <c r="AT2150" i="18"/>
  <c r="AT2151" i="18"/>
  <c r="AT2152" i="18"/>
  <c r="AT2153" i="18"/>
  <c r="AT2154" i="18"/>
  <c r="AT2155" i="18"/>
  <c r="AT2156" i="18"/>
  <c r="AT2157" i="18"/>
  <c r="AT2158" i="18"/>
  <c r="AT2159" i="18"/>
  <c r="AT2160" i="18"/>
  <c r="AT2161" i="18"/>
  <c r="AT2162" i="18"/>
  <c r="AT2163" i="18"/>
  <c r="AT2164" i="18"/>
  <c r="AT2165" i="18"/>
  <c r="AT2166" i="18"/>
  <c r="AT2167" i="18"/>
  <c r="AT2168" i="18"/>
  <c r="AT2169" i="18"/>
  <c r="AT2170" i="18"/>
  <c r="AT2171" i="18"/>
  <c r="AT2172" i="18"/>
  <c r="AT2173" i="18"/>
  <c r="AT2174" i="18"/>
  <c r="AT2175" i="18"/>
  <c r="AT2176" i="18"/>
  <c r="AT2177" i="18"/>
  <c r="AT2178" i="18"/>
  <c r="AT2179" i="18"/>
  <c r="AT2180" i="18"/>
  <c r="AT2181" i="18"/>
  <c r="AT2182" i="18"/>
  <c r="AT2183" i="18"/>
  <c r="AT2184" i="18"/>
  <c r="AT2185" i="18"/>
  <c r="AT2186" i="18"/>
  <c r="AT2187" i="18"/>
  <c r="AT2188" i="18"/>
  <c r="AT2189" i="18"/>
  <c r="AT2190" i="18"/>
  <c r="AT2191" i="18"/>
  <c r="AT2192" i="18"/>
  <c r="AT2193" i="18"/>
  <c r="AT2194" i="18"/>
  <c r="AT2195" i="18"/>
  <c r="AT2196" i="18"/>
  <c r="AT2197" i="18"/>
  <c r="AT2198" i="18"/>
  <c r="AT2199" i="18"/>
  <c r="AT2200" i="18"/>
  <c r="AT2201" i="18"/>
  <c r="AT2202" i="18"/>
  <c r="AT2203" i="18"/>
  <c r="AT2204" i="18"/>
  <c r="AT2205" i="18"/>
  <c r="AT2206" i="18"/>
  <c r="AT2207" i="18"/>
  <c r="AT2208" i="18"/>
  <c r="AT2209" i="18"/>
  <c r="AT2210" i="18"/>
  <c r="AT2211" i="18"/>
  <c r="AT2212" i="18"/>
  <c r="AT2213" i="18"/>
  <c r="AT2214" i="18"/>
  <c r="AT2215" i="18"/>
  <c r="AT2216" i="18"/>
  <c r="AT2217" i="18"/>
  <c r="AT2218" i="18"/>
  <c r="AT2219" i="18"/>
  <c r="AT2220" i="18"/>
  <c r="AT2221" i="18"/>
  <c r="AT2222" i="18"/>
  <c r="AT2223" i="18"/>
  <c r="AT2224" i="18"/>
  <c r="AT2225" i="18"/>
  <c r="AT2226" i="18"/>
  <c r="AT2227" i="18"/>
  <c r="AT2228" i="18"/>
  <c r="AT2229" i="18"/>
  <c r="AT2230" i="18"/>
  <c r="AT2231" i="18"/>
  <c r="AT2232" i="18"/>
  <c r="AT2233" i="18"/>
  <c r="AT2234" i="18"/>
  <c r="AT2235" i="18"/>
  <c r="AT2236" i="18"/>
  <c r="AT2237" i="18"/>
  <c r="AT2238" i="18"/>
  <c r="AT2239" i="18"/>
  <c r="AT2240" i="18"/>
  <c r="AT2241" i="18"/>
  <c r="AT2242" i="18"/>
  <c r="AT2243" i="18"/>
  <c r="AT2244" i="18"/>
  <c r="AT2245" i="18"/>
  <c r="AT2246" i="18"/>
  <c r="AT2247" i="18"/>
  <c r="AT2248" i="18"/>
  <c r="AT2249" i="18"/>
  <c r="AT2250" i="18"/>
  <c r="AT2251" i="18"/>
  <c r="AT2252" i="18"/>
  <c r="AT2253" i="18"/>
  <c r="AT2254" i="18"/>
  <c r="AT2255" i="18"/>
  <c r="AT2256" i="18"/>
  <c r="AT2257" i="18"/>
  <c r="AT2258" i="18"/>
  <c r="AT2259" i="18"/>
  <c r="AT2260" i="18"/>
  <c r="AT2261" i="18"/>
  <c r="AT2262" i="18"/>
  <c r="AT2263" i="18"/>
  <c r="AT2264" i="18"/>
  <c r="AT2265" i="18"/>
  <c r="AT2266" i="18"/>
  <c r="AT2267" i="18"/>
  <c r="AT2268" i="18"/>
  <c r="AT2269" i="18"/>
  <c r="AT2270" i="18"/>
  <c r="AT2271" i="18"/>
  <c r="AT2272" i="18"/>
  <c r="AT2273" i="18"/>
  <c r="AT2274" i="18"/>
  <c r="AT2275" i="18"/>
  <c r="AT2276" i="18"/>
  <c r="AT2277" i="18"/>
  <c r="AT2278" i="18"/>
  <c r="AT2279" i="18"/>
  <c r="AT2280" i="18"/>
  <c r="AT2281" i="18"/>
  <c r="AT2282" i="18"/>
  <c r="AT2283" i="18"/>
  <c r="AT2284" i="18"/>
  <c r="AT2285" i="18"/>
  <c r="AT2286" i="18"/>
  <c r="AT2287" i="18"/>
  <c r="AT2288" i="18"/>
  <c r="AT2289" i="18"/>
  <c r="AT2290" i="18"/>
  <c r="AT2291" i="18"/>
  <c r="AT2292" i="18"/>
  <c r="AT2293" i="18"/>
  <c r="AT2294" i="18"/>
  <c r="AT2295" i="18"/>
  <c r="AT2296" i="18"/>
  <c r="AT2297" i="18"/>
  <c r="AT2298" i="18"/>
  <c r="AT2299" i="18"/>
  <c r="AT2300" i="18"/>
  <c r="AT2301" i="18"/>
  <c r="AT2302" i="18"/>
  <c r="AT2303" i="18"/>
  <c r="AT2304" i="18"/>
  <c r="AT2305" i="18"/>
  <c r="AT2306" i="18"/>
  <c r="AT2307" i="18"/>
  <c r="AT2308" i="18"/>
  <c r="AT2309" i="18"/>
  <c r="AT2310" i="18"/>
  <c r="AT2311" i="18"/>
  <c r="AT2312" i="18"/>
  <c r="AT2313" i="18"/>
  <c r="AT2314" i="18"/>
  <c r="AT2315" i="18"/>
  <c r="AT2316" i="18"/>
  <c r="AT2317" i="18"/>
  <c r="AT2318" i="18"/>
  <c r="AT2319" i="18"/>
  <c r="AT2320" i="18"/>
  <c r="AT2321" i="18"/>
  <c r="AT3" i="18"/>
  <c r="AQ315" i="18"/>
  <c r="AQ924" i="18"/>
  <c r="AQ1245" i="18"/>
  <c r="AQ1577" i="18"/>
  <c r="AQ1951" i="18"/>
  <c r="AQ1973" i="18"/>
  <c r="AP4" i="18"/>
  <c r="AP5" i="18"/>
  <c r="AP6" i="18"/>
  <c r="AP7" i="18"/>
  <c r="AP8" i="18"/>
  <c r="AP9" i="18"/>
  <c r="AP10" i="18"/>
  <c r="AP11" i="18"/>
  <c r="AP12" i="18"/>
  <c r="AP13" i="18"/>
  <c r="AP14" i="18"/>
  <c r="AP15" i="18"/>
  <c r="AP16" i="18"/>
  <c r="AP17" i="18"/>
  <c r="AP18" i="18"/>
  <c r="AP19" i="18"/>
  <c r="AP20" i="18"/>
  <c r="AP21" i="18"/>
  <c r="AP22" i="18"/>
  <c r="AP23" i="18"/>
  <c r="AP24" i="18"/>
  <c r="AP25" i="18"/>
  <c r="AP26" i="18"/>
  <c r="AP27" i="18"/>
  <c r="AP28" i="18"/>
  <c r="AP29" i="18"/>
  <c r="AP30" i="18"/>
  <c r="AP31" i="18"/>
  <c r="AP32" i="18"/>
  <c r="AP33" i="18"/>
  <c r="AP34" i="18"/>
  <c r="AP35" i="18"/>
  <c r="AP36" i="18"/>
  <c r="AP37" i="18"/>
  <c r="AP38" i="18"/>
  <c r="AP39" i="18"/>
  <c r="AP40" i="18"/>
  <c r="AP41" i="18"/>
  <c r="AP42" i="18"/>
  <c r="AP43" i="18"/>
  <c r="AP44" i="18"/>
  <c r="AP45" i="18"/>
  <c r="AP46" i="18"/>
  <c r="AP47" i="18"/>
  <c r="AP48" i="18"/>
  <c r="AP49" i="18"/>
  <c r="AP50" i="18"/>
  <c r="AP51" i="18"/>
  <c r="AP52" i="18"/>
  <c r="AP53" i="18"/>
  <c r="AP54" i="18"/>
  <c r="AP55" i="18"/>
  <c r="AP56" i="18"/>
  <c r="AP57" i="18"/>
  <c r="AP58" i="18"/>
  <c r="AP59" i="18"/>
  <c r="AP60" i="18"/>
  <c r="AP61" i="18"/>
  <c r="AP62" i="18"/>
  <c r="AP63" i="18"/>
  <c r="AP64" i="18"/>
  <c r="AP65" i="18"/>
  <c r="AP66" i="18"/>
  <c r="AP67" i="18"/>
  <c r="AP68" i="18"/>
  <c r="AP69" i="18"/>
  <c r="AP70" i="18"/>
  <c r="AP71" i="18"/>
  <c r="AP72" i="18"/>
  <c r="AP73" i="18"/>
  <c r="AP74" i="18"/>
  <c r="AP75" i="18"/>
  <c r="AP76" i="18"/>
  <c r="AP77" i="18"/>
  <c r="AP78" i="18"/>
  <c r="AP79" i="18"/>
  <c r="AP80" i="18"/>
  <c r="AP81" i="18"/>
  <c r="AP82" i="18"/>
  <c r="AP83" i="18"/>
  <c r="AP84" i="18"/>
  <c r="AP85" i="18"/>
  <c r="AP86" i="18"/>
  <c r="AP87" i="18"/>
  <c r="AP88" i="18"/>
  <c r="AP89" i="18"/>
  <c r="AP90" i="18"/>
  <c r="AP91" i="18"/>
  <c r="AP92" i="18"/>
  <c r="AP93" i="18"/>
  <c r="AP94" i="18"/>
  <c r="AP95" i="18"/>
  <c r="AP96" i="18"/>
  <c r="AP97" i="18"/>
  <c r="AP98" i="18"/>
  <c r="AP99" i="18"/>
  <c r="AP100" i="18"/>
  <c r="AP101" i="18"/>
  <c r="AP102" i="18"/>
  <c r="AP103" i="18"/>
  <c r="AP104" i="18"/>
  <c r="AP105" i="18"/>
  <c r="AP106" i="18"/>
  <c r="AP107" i="18"/>
  <c r="AP108" i="18"/>
  <c r="AP109" i="18"/>
  <c r="AP110" i="18"/>
  <c r="AP111" i="18"/>
  <c r="AP112" i="18"/>
  <c r="AP113" i="18"/>
  <c r="AP114" i="18"/>
  <c r="AP115" i="18"/>
  <c r="AP116" i="18"/>
  <c r="AP117" i="18"/>
  <c r="AP118" i="18"/>
  <c r="AP119" i="18"/>
  <c r="AP120" i="18"/>
  <c r="AP121" i="18"/>
  <c r="AP122" i="18"/>
  <c r="AP123" i="18"/>
  <c r="AP124" i="18"/>
  <c r="AP125" i="18"/>
  <c r="AP126" i="18"/>
  <c r="AP127" i="18"/>
  <c r="AP128" i="18"/>
  <c r="AP129" i="18"/>
  <c r="AP130" i="18"/>
  <c r="AP131" i="18"/>
  <c r="AP132" i="18"/>
  <c r="AP133" i="18"/>
  <c r="AP134" i="18"/>
  <c r="AP135" i="18"/>
  <c r="AP136" i="18"/>
  <c r="AP137" i="18"/>
  <c r="AP138" i="18"/>
  <c r="AP139" i="18"/>
  <c r="AP140" i="18"/>
  <c r="AP141" i="18"/>
  <c r="AP142" i="18"/>
  <c r="AP143" i="18"/>
  <c r="AP144" i="18"/>
  <c r="AP145" i="18"/>
  <c r="AP146" i="18"/>
  <c r="AP147" i="18"/>
  <c r="AP148" i="18"/>
  <c r="AP149" i="18"/>
  <c r="AP150" i="18"/>
  <c r="AP151" i="18"/>
  <c r="AP152" i="18"/>
  <c r="AP153" i="18"/>
  <c r="AP154" i="18"/>
  <c r="AP155" i="18"/>
  <c r="AP156" i="18"/>
  <c r="AP157" i="18"/>
  <c r="AP158" i="18"/>
  <c r="AP159" i="18"/>
  <c r="AP160" i="18"/>
  <c r="AP161" i="18"/>
  <c r="AP162" i="18"/>
  <c r="AP163" i="18"/>
  <c r="AP164" i="18"/>
  <c r="AP165" i="18"/>
  <c r="AP166" i="18"/>
  <c r="AP167" i="18"/>
  <c r="AP168" i="18"/>
  <c r="AP169" i="18"/>
  <c r="AP170" i="18"/>
  <c r="AP171" i="18"/>
  <c r="AP172" i="18"/>
  <c r="AP173" i="18"/>
  <c r="AP174" i="18"/>
  <c r="AP175" i="18"/>
  <c r="AP176" i="18"/>
  <c r="AP177" i="18"/>
  <c r="AP178" i="18"/>
  <c r="AP179" i="18"/>
  <c r="AP180" i="18"/>
  <c r="AP181" i="18"/>
  <c r="AP182" i="18"/>
  <c r="AP183" i="18"/>
  <c r="AP184" i="18"/>
  <c r="AP185" i="18"/>
  <c r="AP186" i="18"/>
  <c r="AP187" i="18"/>
  <c r="AP188" i="18"/>
  <c r="AP189" i="18"/>
  <c r="AP190" i="18"/>
  <c r="AP191" i="18"/>
  <c r="AP192" i="18"/>
  <c r="AP193" i="18"/>
  <c r="AP194" i="18"/>
  <c r="AP195" i="18"/>
  <c r="AP196" i="18"/>
  <c r="AP197" i="18"/>
  <c r="AP198" i="18"/>
  <c r="AP199" i="18"/>
  <c r="AP200" i="18"/>
  <c r="AP201" i="18"/>
  <c r="AP202" i="18"/>
  <c r="AP203" i="18"/>
  <c r="AP204" i="18"/>
  <c r="AP205" i="18"/>
  <c r="AP206" i="18"/>
  <c r="AP207" i="18"/>
  <c r="AP208" i="18"/>
  <c r="AP209" i="18"/>
  <c r="AP210" i="18"/>
  <c r="AP211" i="18"/>
  <c r="AP212" i="18"/>
  <c r="AP213" i="18"/>
  <c r="AP214" i="18"/>
  <c r="AP215" i="18"/>
  <c r="AP216" i="18"/>
  <c r="AP217" i="18"/>
  <c r="AP218" i="18"/>
  <c r="AP219" i="18"/>
  <c r="AP220" i="18"/>
  <c r="AP221" i="18"/>
  <c r="AP222" i="18"/>
  <c r="AP223" i="18"/>
  <c r="AP224" i="18"/>
  <c r="AP225" i="18"/>
  <c r="AP226" i="18"/>
  <c r="AP227" i="18"/>
  <c r="AP228" i="18"/>
  <c r="AP229" i="18"/>
  <c r="AP230" i="18"/>
  <c r="AP231" i="18"/>
  <c r="AP232" i="18"/>
  <c r="AP233" i="18"/>
  <c r="AP234" i="18"/>
  <c r="AP235" i="18"/>
  <c r="AP236" i="18"/>
  <c r="AP237" i="18"/>
  <c r="AP238" i="18"/>
  <c r="AP239" i="18"/>
  <c r="AP240" i="18"/>
  <c r="AP241" i="18"/>
  <c r="AP242" i="18"/>
  <c r="AP243" i="18"/>
  <c r="AP244" i="18"/>
  <c r="AP245" i="18"/>
  <c r="AP246" i="18"/>
  <c r="AP247" i="18"/>
  <c r="AP248" i="18"/>
  <c r="AP249" i="18"/>
  <c r="AP250" i="18"/>
  <c r="AP251" i="18"/>
  <c r="AP252" i="18"/>
  <c r="AP253" i="18"/>
  <c r="AP254" i="18"/>
  <c r="AP255" i="18"/>
  <c r="AP256" i="18"/>
  <c r="AP257" i="18"/>
  <c r="AP258" i="18"/>
  <c r="AP259" i="18"/>
  <c r="AP260" i="18"/>
  <c r="AP261" i="18"/>
  <c r="AP262" i="18"/>
  <c r="AP263" i="18"/>
  <c r="AP264" i="18"/>
  <c r="AP265" i="18"/>
  <c r="AP266" i="18"/>
  <c r="AP267" i="18"/>
  <c r="AP268" i="18"/>
  <c r="AP269" i="18"/>
  <c r="AP270" i="18"/>
  <c r="AP271" i="18"/>
  <c r="AP272" i="18"/>
  <c r="AP273" i="18"/>
  <c r="AP274" i="18"/>
  <c r="AP275" i="18"/>
  <c r="AP276" i="18"/>
  <c r="AP277" i="18"/>
  <c r="AP278" i="18"/>
  <c r="AP279" i="18"/>
  <c r="AP280" i="18"/>
  <c r="AP281" i="18"/>
  <c r="AP282" i="18"/>
  <c r="AP283" i="18"/>
  <c r="AP284" i="18"/>
  <c r="AP285" i="18"/>
  <c r="AP286" i="18"/>
  <c r="AP287" i="18"/>
  <c r="AP288" i="18"/>
  <c r="AP289" i="18"/>
  <c r="AP290" i="18"/>
  <c r="AP291" i="18"/>
  <c r="AP292" i="18"/>
  <c r="AP293" i="18"/>
  <c r="AP294" i="18"/>
  <c r="AP295" i="18"/>
  <c r="AP296" i="18"/>
  <c r="AP297" i="18"/>
  <c r="AP298" i="18"/>
  <c r="AP299" i="18"/>
  <c r="AP300" i="18"/>
  <c r="AP301" i="18"/>
  <c r="AP302" i="18"/>
  <c r="AP303" i="18"/>
  <c r="AP304" i="18"/>
  <c r="AP305" i="18"/>
  <c r="AP306" i="18"/>
  <c r="AP307" i="18"/>
  <c r="AP308" i="18"/>
  <c r="AP309" i="18"/>
  <c r="AP310" i="18"/>
  <c r="AP311" i="18"/>
  <c r="AP312" i="18"/>
  <c r="AP313" i="18"/>
  <c r="AP314" i="18"/>
  <c r="AP315" i="18"/>
  <c r="AP316" i="18"/>
  <c r="AP317" i="18"/>
  <c r="AP318" i="18"/>
  <c r="AP319" i="18"/>
  <c r="AP320" i="18"/>
  <c r="AP321" i="18"/>
  <c r="AP322" i="18"/>
  <c r="AP323" i="18"/>
  <c r="AP324" i="18"/>
  <c r="AP325" i="18"/>
  <c r="AP326" i="18"/>
  <c r="AP327" i="18"/>
  <c r="AP328" i="18"/>
  <c r="AP329" i="18"/>
  <c r="AP330" i="18"/>
  <c r="AP331" i="18"/>
  <c r="AP332" i="18"/>
  <c r="AP333" i="18"/>
  <c r="AP334" i="18"/>
  <c r="AP335" i="18"/>
  <c r="AP336" i="18"/>
  <c r="AP337" i="18"/>
  <c r="AP338" i="18"/>
  <c r="AP339" i="18"/>
  <c r="AP340" i="18"/>
  <c r="AP341" i="18"/>
  <c r="AP342" i="18"/>
  <c r="AP343" i="18"/>
  <c r="AP344" i="18"/>
  <c r="AP345" i="18"/>
  <c r="AP346" i="18"/>
  <c r="AP347" i="18"/>
  <c r="AP348" i="18"/>
  <c r="AP349" i="18"/>
  <c r="AP350" i="18"/>
  <c r="AP351" i="18"/>
  <c r="AP352" i="18"/>
  <c r="AP353" i="18"/>
  <c r="AP354" i="18"/>
  <c r="AP355" i="18"/>
  <c r="AP356" i="18"/>
  <c r="AP357" i="18"/>
  <c r="AP358" i="18"/>
  <c r="AP359" i="18"/>
  <c r="AP360" i="18"/>
  <c r="AP361" i="18"/>
  <c r="AP362" i="18"/>
  <c r="AP363" i="18"/>
  <c r="AP364" i="18"/>
  <c r="AP365" i="18"/>
  <c r="AP366" i="18"/>
  <c r="AP367" i="18"/>
  <c r="AP368" i="18"/>
  <c r="AP369" i="18"/>
  <c r="AP370" i="18"/>
  <c r="AP371" i="18"/>
  <c r="AP372" i="18"/>
  <c r="AP373" i="18"/>
  <c r="AP374" i="18"/>
  <c r="AP375" i="18"/>
  <c r="AP376" i="18"/>
  <c r="AP377" i="18"/>
  <c r="AP378" i="18"/>
  <c r="AP379" i="18"/>
  <c r="AP380" i="18"/>
  <c r="AP381" i="18"/>
  <c r="AP382" i="18"/>
  <c r="AP383" i="18"/>
  <c r="AP384" i="18"/>
  <c r="AP385" i="18"/>
  <c r="AP386" i="18"/>
  <c r="AP387" i="18"/>
  <c r="AP388" i="18"/>
  <c r="AP389" i="18"/>
  <c r="AP390" i="18"/>
  <c r="AP391" i="18"/>
  <c r="AP392" i="18"/>
  <c r="AP393" i="18"/>
  <c r="AP394" i="18"/>
  <c r="AP395" i="18"/>
  <c r="AP396" i="18"/>
  <c r="AP397" i="18"/>
  <c r="AP398" i="18"/>
  <c r="AP399" i="18"/>
  <c r="AP400" i="18"/>
  <c r="AP401" i="18"/>
  <c r="AP402" i="18"/>
  <c r="AP403" i="18"/>
  <c r="AP404" i="18"/>
  <c r="AP405" i="18"/>
  <c r="AP406" i="18"/>
  <c r="AP407" i="18"/>
  <c r="AP408" i="18"/>
  <c r="AP409" i="18"/>
  <c r="AP410" i="18"/>
  <c r="AP411" i="18"/>
  <c r="AP412" i="18"/>
  <c r="AP413" i="18"/>
  <c r="AP414" i="18"/>
  <c r="AP415" i="18"/>
  <c r="AP416" i="18"/>
  <c r="AP417" i="18"/>
  <c r="AP418" i="18"/>
  <c r="AP419" i="18"/>
  <c r="AP420" i="18"/>
  <c r="AP421" i="18"/>
  <c r="AP422" i="18"/>
  <c r="AP423" i="18"/>
  <c r="AP424" i="18"/>
  <c r="AP425" i="18"/>
  <c r="AP426" i="18"/>
  <c r="AP427" i="18"/>
  <c r="AP428" i="18"/>
  <c r="AP429" i="18"/>
  <c r="AP430" i="18"/>
  <c r="AP431" i="18"/>
  <c r="AP432" i="18"/>
  <c r="AP433" i="18"/>
  <c r="AP434" i="18"/>
  <c r="AP435" i="18"/>
  <c r="AP436" i="18"/>
  <c r="AP437" i="18"/>
  <c r="AP438" i="18"/>
  <c r="AP439" i="18"/>
  <c r="AP440" i="18"/>
  <c r="AP441" i="18"/>
  <c r="AP442" i="18"/>
  <c r="AP443" i="18"/>
  <c r="AP444" i="18"/>
  <c r="AP445" i="18"/>
  <c r="AP446" i="18"/>
  <c r="AP447" i="18"/>
  <c r="AP448" i="18"/>
  <c r="AP449" i="18"/>
  <c r="AP450" i="18"/>
  <c r="AP451" i="18"/>
  <c r="AP452" i="18"/>
  <c r="AP453" i="18"/>
  <c r="AP454" i="18"/>
  <c r="AP455" i="18"/>
  <c r="AP456" i="18"/>
  <c r="AP457" i="18"/>
  <c r="AP458" i="18"/>
  <c r="AP459" i="18"/>
  <c r="AP460" i="18"/>
  <c r="AP461" i="18"/>
  <c r="AP462" i="18"/>
  <c r="AP463" i="18"/>
  <c r="AP464" i="18"/>
  <c r="AP465" i="18"/>
  <c r="AP466" i="18"/>
  <c r="AP467" i="18"/>
  <c r="AP468" i="18"/>
  <c r="AP469" i="18"/>
  <c r="AP470" i="18"/>
  <c r="AP471" i="18"/>
  <c r="AP472" i="18"/>
  <c r="AP473" i="18"/>
  <c r="AP474" i="18"/>
  <c r="AP475" i="18"/>
  <c r="AP476" i="18"/>
  <c r="AP477" i="18"/>
  <c r="AP478" i="18"/>
  <c r="AP479" i="18"/>
  <c r="AP480" i="18"/>
  <c r="AP481" i="18"/>
  <c r="AP482" i="18"/>
  <c r="AP483" i="18"/>
  <c r="AP484" i="18"/>
  <c r="AP485" i="18"/>
  <c r="AP486" i="18"/>
  <c r="AP487" i="18"/>
  <c r="AP488" i="18"/>
  <c r="AP489" i="18"/>
  <c r="AP490" i="18"/>
  <c r="AP491" i="18"/>
  <c r="AP492" i="18"/>
  <c r="AP493" i="18"/>
  <c r="AP494" i="18"/>
  <c r="AP495" i="18"/>
  <c r="AP496" i="18"/>
  <c r="AP497" i="18"/>
  <c r="AP498" i="18"/>
  <c r="AP499" i="18"/>
  <c r="AP500" i="18"/>
  <c r="AP501" i="18"/>
  <c r="AP502" i="18"/>
  <c r="AP503" i="18"/>
  <c r="AP504" i="18"/>
  <c r="AP505" i="18"/>
  <c r="AP506" i="18"/>
  <c r="AP507" i="18"/>
  <c r="AP508" i="18"/>
  <c r="AP509" i="18"/>
  <c r="AP510" i="18"/>
  <c r="AP511" i="18"/>
  <c r="AP512" i="18"/>
  <c r="AP513" i="18"/>
  <c r="AP514" i="18"/>
  <c r="AP515" i="18"/>
  <c r="AP516" i="18"/>
  <c r="AP517" i="18"/>
  <c r="AP518" i="18"/>
  <c r="AP519" i="18"/>
  <c r="AP520" i="18"/>
  <c r="AP521" i="18"/>
  <c r="AP522" i="18"/>
  <c r="AP523" i="18"/>
  <c r="AP524" i="18"/>
  <c r="AP525" i="18"/>
  <c r="AP526" i="18"/>
  <c r="AP527" i="18"/>
  <c r="AP528" i="18"/>
  <c r="AP529" i="18"/>
  <c r="AP530" i="18"/>
  <c r="AP531" i="18"/>
  <c r="AP532" i="18"/>
  <c r="AP533" i="18"/>
  <c r="AP534" i="18"/>
  <c r="AP535" i="18"/>
  <c r="AP536" i="18"/>
  <c r="AP537" i="18"/>
  <c r="AP538" i="18"/>
  <c r="AP539" i="18"/>
  <c r="AP540" i="18"/>
  <c r="AP541" i="18"/>
  <c r="AP542" i="18"/>
  <c r="AP543" i="18"/>
  <c r="AP544" i="18"/>
  <c r="AP545" i="18"/>
  <c r="AP546" i="18"/>
  <c r="AP547" i="18"/>
  <c r="AP548" i="18"/>
  <c r="AP549" i="18"/>
  <c r="AP550" i="18"/>
  <c r="AP551" i="18"/>
  <c r="AP552" i="18"/>
  <c r="AP553" i="18"/>
  <c r="AP554" i="18"/>
  <c r="AP555" i="18"/>
  <c r="AP556" i="18"/>
  <c r="AP557" i="18"/>
  <c r="AP558" i="18"/>
  <c r="AP559" i="18"/>
  <c r="AP560" i="18"/>
  <c r="AP561" i="18"/>
  <c r="AP562" i="18"/>
  <c r="AP563" i="18"/>
  <c r="AP564" i="18"/>
  <c r="AP565" i="18"/>
  <c r="AP566" i="18"/>
  <c r="AP567" i="18"/>
  <c r="AP568" i="18"/>
  <c r="AP569" i="18"/>
  <c r="AP570" i="18"/>
  <c r="AP571" i="18"/>
  <c r="AP572" i="18"/>
  <c r="AP573" i="18"/>
  <c r="AP574" i="18"/>
  <c r="AP575" i="18"/>
  <c r="AP576" i="18"/>
  <c r="AP577" i="18"/>
  <c r="AP578" i="18"/>
  <c r="AP579" i="18"/>
  <c r="AP580" i="18"/>
  <c r="AP581" i="18"/>
  <c r="AP582" i="18"/>
  <c r="AP583" i="18"/>
  <c r="AP584" i="18"/>
  <c r="AP585" i="18"/>
  <c r="AP586" i="18"/>
  <c r="AP587" i="18"/>
  <c r="AP588" i="18"/>
  <c r="AP589" i="18"/>
  <c r="AP590" i="18"/>
  <c r="AP591" i="18"/>
  <c r="AP592" i="18"/>
  <c r="AP593" i="18"/>
  <c r="AP594" i="18"/>
  <c r="AP595" i="18"/>
  <c r="AP596" i="18"/>
  <c r="AP597" i="18"/>
  <c r="AP598" i="18"/>
  <c r="AP599" i="18"/>
  <c r="AP600" i="18"/>
  <c r="AP601" i="18"/>
  <c r="AP602" i="18"/>
  <c r="AP603" i="18"/>
  <c r="AP604" i="18"/>
  <c r="AP605" i="18"/>
  <c r="AP606" i="18"/>
  <c r="AP607" i="18"/>
  <c r="AP608" i="18"/>
  <c r="AP609" i="18"/>
  <c r="AP610" i="18"/>
  <c r="AP611" i="18"/>
  <c r="AP612" i="18"/>
  <c r="AP613" i="18"/>
  <c r="AP614" i="18"/>
  <c r="AP615" i="18"/>
  <c r="AP616" i="18"/>
  <c r="AP617" i="18"/>
  <c r="AP618" i="18"/>
  <c r="AP619" i="18"/>
  <c r="AP620" i="18"/>
  <c r="AP621" i="18"/>
  <c r="AP622" i="18"/>
  <c r="AP623" i="18"/>
  <c r="AP624" i="18"/>
  <c r="AP625" i="18"/>
  <c r="AP626" i="18"/>
  <c r="AP627" i="18"/>
  <c r="AP628" i="18"/>
  <c r="AP629" i="18"/>
  <c r="AP630" i="18"/>
  <c r="AP631" i="18"/>
  <c r="AP632" i="18"/>
  <c r="AP633" i="18"/>
  <c r="AP634" i="18"/>
  <c r="AP635" i="18"/>
  <c r="AP636" i="18"/>
  <c r="AP637" i="18"/>
  <c r="AP638" i="18"/>
  <c r="AP639" i="18"/>
  <c r="AP640" i="18"/>
  <c r="AP641" i="18"/>
  <c r="AP642" i="18"/>
  <c r="AP643" i="18"/>
  <c r="AP644" i="18"/>
  <c r="AP645" i="18"/>
  <c r="AP646" i="18"/>
  <c r="AP647" i="18"/>
  <c r="AP648" i="18"/>
  <c r="AP649" i="18"/>
  <c r="AP650" i="18"/>
  <c r="AP651" i="18"/>
  <c r="AP652" i="18"/>
  <c r="AP653" i="18"/>
  <c r="AP654" i="18"/>
  <c r="AP655" i="18"/>
  <c r="AP656" i="18"/>
  <c r="AP657" i="18"/>
  <c r="AP658" i="18"/>
  <c r="AP659" i="18"/>
  <c r="AP660" i="18"/>
  <c r="AP661" i="18"/>
  <c r="AP662" i="18"/>
  <c r="AP663" i="18"/>
  <c r="AP664" i="18"/>
  <c r="AP665" i="18"/>
  <c r="AP666" i="18"/>
  <c r="AP667" i="18"/>
  <c r="AP668" i="18"/>
  <c r="AP669" i="18"/>
  <c r="AP670" i="18"/>
  <c r="AP671" i="18"/>
  <c r="AP672" i="18"/>
  <c r="AP673" i="18"/>
  <c r="AP674" i="18"/>
  <c r="AP675" i="18"/>
  <c r="AP676" i="18"/>
  <c r="AP677" i="18"/>
  <c r="AP678" i="18"/>
  <c r="AP679" i="18"/>
  <c r="AP680" i="18"/>
  <c r="AP681" i="18"/>
  <c r="AP682" i="18"/>
  <c r="AP683" i="18"/>
  <c r="AP684" i="18"/>
  <c r="AP685" i="18"/>
  <c r="AP686" i="18"/>
  <c r="AP687" i="18"/>
  <c r="AP688" i="18"/>
  <c r="AP689" i="18"/>
  <c r="AP690" i="18"/>
  <c r="AP691" i="18"/>
  <c r="AP692" i="18"/>
  <c r="AP693" i="18"/>
  <c r="AP694" i="18"/>
  <c r="AP695" i="18"/>
  <c r="AP696" i="18"/>
  <c r="AP697" i="18"/>
  <c r="AP698" i="18"/>
  <c r="AP699" i="18"/>
  <c r="AP700" i="18"/>
  <c r="AP701" i="18"/>
  <c r="AP702" i="18"/>
  <c r="AP703" i="18"/>
  <c r="AP704" i="18"/>
  <c r="AP705" i="18"/>
  <c r="AP706" i="18"/>
  <c r="AP707" i="18"/>
  <c r="AP708" i="18"/>
  <c r="AP709" i="18"/>
  <c r="AP710" i="18"/>
  <c r="AP711" i="18"/>
  <c r="AP712" i="18"/>
  <c r="AP713" i="18"/>
  <c r="AP714" i="18"/>
  <c r="AP715" i="18"/>
  <c r="AP716" i="18"/>
  <c r="AP717" i="18"/>
  <c r="AP718" i="18"/>
  <c r="AP719" i="18"/>
  <c r="AP720" i="18"/>
  <c r="AP721" i="18"/>
  <c r="AP722" i="18"/>
  <c r="AP723" i="18"/>
  <c r="AP724" i="18"/>
  <c r="AP725" i="18"/>
  <c r="AP726" i="18"/>
  <c r="AP727" i="18"/>
  <c r="AP728" i="18"/>
  <c r="AP729" i="18"/>
  <c r="AP730" i="18"/>
  <c r="AP731" i="18"/>
  <c r="AP732" i="18"/>
  <c r="AP733" i="18"/>
  <c r="AP734" i="18"/>
  <c r="AP735" i="18"/>
  <c r="AP736" i="18"/>
  <c r="AP737" i="18"/>
  <c r="AP738" i="18"/>
  <c r="AP739" i="18"/>
  <c r="AP740" i="18"/>
  <c r="AP741" i="18"/>
  <c r="AP742" i="18"/>
  <c r="AP743" i="18"/>
  <c r="AP744" i="18"/>
  <c r="AP745" i="18"/>
  <c r="AP746" i="18"/>
  <c r="AP747" i="18"/>
  <c r="AP748" i="18"/>
  <c r="AP749" i="18"/>
  <c r="AP750" i="18"/>
  <c r="AP751" i="18"/>
  <c r="AP752" i="18"/>
  <c r="AP753" i="18"/>
  <c r="AP754" i="18"/>
  <c r="AP755" i="18"/>
  <c r="AP756" i="18"/>
  <c r="AP757" i="18"/>
  <c r="AP758" i="18"/>
  <c r="AP759" i="18"/>
  <c r="AP760" i="18"/>
  <c r="AP761" i="18"/>
  <c r="AP762" i="18"/>
  <c r="AP763" i="18"/>
  <c r="AP764" i="18"/>
  <c r="AP765" i="18"/>
  <c r="AP766" i="18"/>
  <c r="AP767" i="18"/>
  <c r="AP768" i="18"/>
  <c r="AP769" i="18"/>
  <c r="AP770" i="18"/>
  <c r="AP771" i="18"/>
  <c r="AP772" i="18"/>
  <c r="AP773" i="18"/>
  <c r="AP774" i="18"/>
  <c r="AP775" i="18"/>
  <c r="AP776" i="18"/>
  <c r="AP777" i="18"/>
  <c r="AP778" i="18"/>
  <c r="AP779" i="18"/>
  <c r="AP780" i="18"/>
  <c r="AP781" i="18"/>
  <c r="AP782" i="18"/>
  <c r="AP783" i="18"/>
  <c r="AP784" i="18"/>
  <c r="AP785" i="18"/>
  <c r="AP786" i="18"/>
  <c r="AP787" i="18"/>
  <c r="AP788" i="18"/>
  <c r="AP789" i="18"/>
  <c r="AP790" i="18"/>
  <c r="AP791" i="18"/>
  <c r="AP792" i="18"/>
  <c r="AP793" i="18"/>
  <c r="AP794" i="18"/>
  <c r="AP795" i="18"/>
  <c r="AP796" i="18"/>
  <c r="AP797" i="18"/>
  <c r="AP798" i="18"/>
  <c r="AP799" i="18"/>
  <c r="AP800" i="18"/>
  <c r="AP801" i="18"/>
  <c r="AP802" i="18"/>
  <c r="AP803" i="18"/>
  <c r="AP804" i="18"/>
  <c r="AP805" i="18"/>
  <c r="AP806" i="18"/>
  <c r="AP807" i="18"/>
  <c r="AP808" i="18"/>
  <c r="AP809" i="18"/>
  <c r="AP810" i="18"/>
  <c r="AP811" i="18"/>
  <c r="AP812" i="18"/>
  <c r="AP813" i="18"/>
  <c r="AP814" i="18"/>
  <c r="AP815" i="18"/>
  <c r="AP816" i="18"/>
  <c r="AP817" i="18"/>
  <c r="AP818" i="18"/>
  <c r="AP819" i="18"/>
  <c r="AP820" i="18"/>
  <c r="AP821" i="18"/>
  <c r="AP822" i="18"/>
  <c r="AP823" i="18"/>
  <c r="AP824" i="18"/>
  <c r="AP825" i="18"/>
  <c r="AP826" i="18"/>
  <c r="AP827" i="18"/>
  <c r="AP828" i="18"/>
  <c r="AP829" i="18"/>
  <c r="AP830" i="18"/>
  <c r="AP831" i="18"/>
  <c r="AP832" i="18"/>
  <c r="AP833" i="18"/>
  <c r="AP834" i="18"/>
  <c r="AP835" i="18"/>
  <c r="AP836" i="18"/>
  <c r="AP837" i="18"/>
  <c r="AP838" i="18"/>
  <c r="AP839" i="18"/>
  <c r="AP840" i="18"/>
  <c r="AP841" i="18"/>
  <c r="AP842" i="18"/>
  <c r="AP843" i="18"/>
  <c r="AP844" i="18"/>
  <c r="AP845" i="18"/>
  <c r="AP846" i="18"/>
  <c r="AP847" i="18"/>
  <c r="AP848" i="18"/>
  <c r="AP849" i="18"/>
  <c r="AP850" i="18"/>
  <c r="AP851" i="18"/>
  <c r="AP852" i="18"/>
  <c r="AP853" i="18"/>
  <c r="AP854" i="18"/>
  <c r="AP855" i="18"/>
  <c r="AP856" i="18"/>
  <c r="AP857" i="18"/>
  <c r="AP858" i="18"/>
  <c r="AP859" i="18"/>
  <c r="AP860" i="18"/>
  <c r="AP861" i="18"/>
  <c r="AP862" i="18"/>
  <c r="AP863" i="18"/>
  <c r="AP864" i="18"/>
  <c r="AP865" i="18"/>
  <c r="AP866" i="18"/>
  <c r="AP867" i="18"/>
  <c r="AP868" i="18"/>
  <c r="AP869" i="18"/>
  <c r="AP870" i="18"/>
  <c r="AP871" i="18"/>
  <c r="AP872" i="18"/>
  <c r="AP873" i="18"/>
  <c r="AP874" i="18"/>
  <c r="AP875" i="18"/>
  <c r="AP876" i="18"/>
  <c r="AP877" i="18"/>
  <c r="AP878" i="18"/>
  <c r="AP879" i="18"/>
  <c r="AP880" i="18"/>
  <c r="AP881" i="18"/>
  <c r="AP882" i="18"/>
  <c r="AP883" i="18"/>
  <c r="AP884" i="18"/>
  <c r="AP885" i="18"/>
  <c r="AP886" i="18"/>
  <c r="AP887" i="18"/>
  <c r="AP888" i="18"/>
  <c r="AP889" i="18"/>
  <c r="AP890" i="18"/>
  <c r="AP891" i="18"/>
  <c r="AP892" i="18"/>
  <c r="AP893" i="18"/>
  <c r="AP894" i="18"/>
  <c r="AP895" i="18"/>
  <c r="AP896" i="18"/>
  <c r="AP897" i="18"/>
  <c r="AP898" i="18"/>
  <c r="AP899" i="18"/>
  <c r="AP900" i="18"/>
  <c r="AP901" i="18"/>
  <c r="AP902" i="18"/>
  <c r="AP903" i="18"/>
  <c r="AP904" i="18"/>
  <c r="AP905" i="18"/>
  <c r="AP906" i="18"/>
  <c r="AP907" i="18"/>
  <c r="AP908" i="18"/>
  <c r="AP909" i="18"/>
  <c r="AP910" i="18"/>
  <c r="AP911" i="18"/>
  <c r="AP912" i="18"/>
  <c r="AP913" i="18"/>
  <c r="AP914" i="18"/>
  <c r="AP915" i="18"/>
  <c r="AP916" i="18"/>
  <c r="AP917" i="18"/>
  <c r="AP918" i="18"/>
  <c r="AP919" i="18"/>
  <c r="AP920" i="18"/>
  <c r="AP921" i="18"/>
  <c r="AP922" i="18"/>
  <c r="AP923" i="18"/>
  <c r="AP924" i="18"/>
  <c r="AP925" i="18"/>
  <c r="AP926" i="18"/>
  <c r="AP927" i="18"/>
  <c r="AP928" i="18"/>
  <c r="AP929" i="18"/>
  <c r="AP930" i="18"/>
  <c r="AP931" i="18"/>
  <c r="AP932" i="18"/>
  <c r="AP933" i="18"/>
  <c r="AP934" i="18"/>
  <c r="AP935" i="18"/>
  <c r="AP936" i="18"/>
  <c r="AP937" i="18"/>
  <c r="AP938" i="18"/>
  <c r="AP939" i="18"/>
  <c r="AP940" i="18"/>
  <c r="AP941" i="18"/>
  <c r="AP942" i="18"/>
  <c r="AP943" i="18"/>
  <c r="AP944" i="18"/>
  <c r="AP945" i="18"/>
  <c r="AP946" i="18"/>
  <c r="AP947" i="18"/>
  <c r="AP948" i="18"/>
  <c r="AP949" i="18"/>
  <c r="AP950" i="18"/>
  <c r="AP951" i="18"/>
  <c r="AP952" i="18"/>
  <c r="AP953" i="18"/>
  <c r="AP954" i="18"/>
  <c r="AP955" i="18"/>
  <c r="AP956" i="18"/>
  <c r="AP957" i="18"/>
  <c r="AP958" i="18"/>
  <c r="AP959" i="18"/>
  <c r="AP960" i="18"/>
  <c r="AP961" i="18"/>
  <c r="AP962" i="18"/>
  <c r="AP963" i="18"/>
  <c r="AP964" i="18"/>
  <c r="AP965" i="18"/>
  <c r="AP966" i="18"/>
  <c r="AP967" i="18"/>
  <c r="AP968" i="18"/>
  <c r="AP969" i="18"/>
  <c r="AP970" i="18"/>
  <c r="AP971" i="18"/>
  <c r="AP972" i="18"/>
  <c r="AP973" i="18"/>
  <c r="AP974" i="18"/>
  <c r="AP975" i="18"/>
  <c r="AP976" i="18"/>
  <c r="AP977" i="18"/>
  <c r="AP978" i="18"/>
  <c r="AP979" i="18"/>
  <c r="AP980" i="18"/>
  <c r="AP981" i="18"/>
  <c r="AP982" i="18"/>
  <c r="AP983" i="18"/>
  <c r="AP984" i="18"/>
  <c r="AP985" i="18"/>
  <c r="AP986" i="18"/>
  <c r="AP987" i="18"/>
  <c r="AP988" i="18"/>
  <c r="AP989" i="18"/>
  <c r="AP990" i="18"/>
  <c r="AP991" i="18"/>
  <c r="AP992" i="18"/>
  <c r="AP993" i="18"/>
  <c r="AP994" i="18"/>
  <c r="AP995" i="18"/>
  <c r="AP996" i="18"/>
  <c r="AP997" i="18"/>
  <c r="AP998" i="18"/>
  <c r="AP999" i="18"/>
  <c r="AP1000" i="18"/>
  <c r="AP1001" i="18"/>
  <c r="AP1002" i="18"/>
  <c r="AP1003" i="18"/>
  <c r="AP1004" i="18"/>
  <c r="AP1005" i="18"/>
  <c r="AP1006" i="18"/>
  <c r="AP1007" i="18"/>
  <c r="AP1008" i="18"/>
  <c r="AP1009" i="18"/>
  <c r="AP1010" i="18"/>
  <c r="AP1011" i="18"/>
  <c r="AP1012" i="18"/>
  <c r="AP1013" i="18"/>
  <c r="AP1014" i="18"/>
  <c r="AP1015" i="18"/>
  <c r="AP1016" i="18"/>
  <c r="AP1017" i="18"/>
  <c r="AP1018" i="18"/>
  <c r="AP1019" i="18"/>
  <c r="AP1020" i="18"/>
  <c r="AP1021" i="18"/>
  <c r="AP1022" i="18"/>
  <c r="AP1023" i="18"/>
  <c r="AP1024" i="18"/>
  <c r="AP1025" i="18"/>
  <c r="AP1026" i="18"/>
  <c r="AP1027" i="18"/>
  <c r="AP1028" i="18"/>
  <c r="AP1029" i="18"/>
  <c r="AP1030" i="18"/>
  <c r="AP1031" i="18"/>
  <c r="AP1032" i="18"/>
  <c r="AP1033" i="18"/>
  <c r="AP1034" i="18"/>
  <c r="AP1035" i="18"/>
  <c r="AP1036" i="18"/>
  <c r="AP1037" i="18"/>
  <c r="AP1038" i="18"/>
  <c r="AP1039" i="18"/>
  <c r="AP1040" i="18"/>
  <c r="AP1041" i="18"/>
  <c r="AP1042" i="18"/>
  <c r="AP1043" i="18"/>
  <c r="AP1044" i="18"/>
  <c r="AP1045" i="18"/>
  <c r="AP1046" i="18"/>
  <c r="AP1047" i="18"/>
  <c r="AP1048" i="18"/>
  <c r="AP1049" i="18"/>
  <c r="AP1050" i="18"/>
  <c r="AP1051" i="18"/>
  <c r="AP1052" i="18"/>
  <c r="AP1053" i="18"/>
  <c r="AP1054" i="18"/>
  <c r="AP1055" i="18"/>
  <c r="AP1056" i="18"/>
  <c r="AP1057" i="18"/>
  <c r="AP1058" i="18"/>
  <c r="AP1059" i="18"/>
  <c r="AP1060" i="18"/>
  <c r="AP1061" i="18"/>
  <c r="AP1062" i="18"/>
  <c r="AP1063" i="18"/>
  <c r="AP1064" i="18"/>
  <c r="AP1065" i="18"/>
  <c r="AP1066" i="18"/>
  <c r="AP1067" i="18"/>
  <c r="AP1068" i="18"/>
  <c r="AP1069" i="18"/>
  <c r="AP1070" i="18"/>
  <c r="AP1071" i="18"/>
  <c r="AP1072" i="18"/>
  <c r="AP1073" i="18"/>
  <c r="AP1074" i="18"/>
  <c r="AP1075" i="18"/>
  <c r="AP1076" i="18"/>
  <c r="AP1077" i="18"/>
  <c r="AP1078" i="18"/>
  <c r="AP1079" i="18"/>
  <c r="AP1080" i="18"/>
  <c r="AP1081" i="18"/>
  <c r="AP1082" i="18"/>
  <c r="AP1083" i="18"/>
  <c r="AP1084" i="18"/>
  <c r="AP1085" i="18"/>
  <c r="AP1086" i="18"/>
  <c r="AP1087" i="18"/>
  <c r="AP1088" i="18"/>
  <c r="AP1089" i="18"/>
  <c r="AP1090" i="18"/>
  <c r="AP1091" i="18"/>
  <c r="AP1092" i="18"/>
  <c r="AP1093" i="18"/>
  <c r="AP1094" i="18"/>
  <c r="AP1095" i="18"/>
  <c r="AP1096" i="18"/>
  <c r="AP1097" i="18"/>
  <c r="AP1098" i="18"/>
  <c r="AP1099" i="18"/>
  <c r="AP1100" i="18"/>
  <c r="AP1101" i="18"/>
  <c r="AP1102" i="18"/>
  <c r="AP1103" i="18"/>
  <c r="AP1104" i="18"/>
  <c r="AP1105" i="18"/>
  <c r="AP1106" i="18"/>
  <c r="AP1107" i="18"/>
  <c r="AP1108" i="18"/>
  <c r="AP1109" i="18"/>
  <c r="AP1110" i="18"/>
  <c r="AP1111" i="18"/>
  <c r="AP1112" i="18"/>
  <c r="AP1113" i="18"/>
  <c r="AP1114" i="18"/>
  <c r="AP1115" i="18"/>
  <c r="AP1116" i="18"/>
  <c r="AP1117" i="18"/>
  <c r="AP1118" i="18"/>
  <c r="AP1119" i="18"/>
  <c r="AP1120" i="18"/>
  <c r="AP1121" i="18"/>
  <c r="AP1122" i="18"/>
  <c r="AP1123" i="18"/>
  <c r="AP1124" i="18"/>
  <c r="AP1125" i="18"/>
  <c r="AP1126" i="18"/>
  <c r="AP1127" i="18"/>
  <c r="AP1128" i="18"/>
  <c r="AP1129" i="18"/>
  <c r="AP1130" i="18"/>
  <c r="AP1131" i="18"/>
  <c r="AP1132" i="18"/>
  <c r="AP1133" i="18"/>
  <c r="AP1134" i="18"/>
  <c r="AP1135" i="18"/>
  <c r="AP1136" i="18"/>
  <c r="AP1137" i="18"/>
  <c r="AP1138" i="18"/>
  <c r="AP1139" i="18"/>
  <c r="AP1140" i="18"/>
  <c r="AP1141" i="18"/>
  <c r="AP1142" i="18"/>
  <c r="AP1143" i="18"/>
  <c r="AP1144" i="18"/>
  <c r="AP1145" i="18"/>
  <c r="AP1146" i="18"/>
  <c r="AP1147" i="18"/>
  <c r="AP1148" i="18"/>
  <c r="AP1149" i="18"/>
  <c r="AP1150" i="18"/>
  <c r="AP1151" i="18"/>
  <c r="AP1152" i="18"/>
  <c r="AP1153" i="18"/>
  <c r="AP1154" i="18"/>
  <c r="AP1155" i="18"/>
  <c r="AP1156" i="18"/>
  <c r="AP1157" i="18"/>
  <c r="AP1158" i="18"/>
  <c r="AP1159" i="18"/>
  <c r="AP1160" i="18"/>
  <c r="AP1161" i="18"/>
  <c r="AP1162" i="18"/>
  <c r="AP1163" i="18"/>
  <c r="AP1164" i="18"/>
  <c r="AP1165" i="18"/>
  <c r="AP1166" i="18"/>
  <c r="AP1167" i="18"/>
  <c r="AP1168" i="18"/>
  <c r="AP1169" i="18"/>
  <c r="AP1170" i="18"/>
  <c r="AP1171" i="18"/>
  <c r="AP1172" i="18"/>
  <c r="AP1173" i="18"/>
  <c r="AP1174" i="18"/>
  <c r="AP1175" i="18"/>
  <c r="AP1176" i="18"/>
  <c r="AP1177" i="18"/>
  <c r="AP1178" i="18"/>
  <c r="AP1179" i="18"/>
  <c r="AP1180" i="18"/>
  <c r="AP1181" i="18"/>
  <c r="AP1182" i="18"/>
  <c r="AP1183" i="18"/>
  <c r="AP1184" i="18"/>
  <c r="AP1185" i="18"/>
  <c r="AP1186" i="18"/>
  <c r="AP1187" i="18"/>
  <c r="AP1188" i="18"/>
  <c r="AP1189" i="18"/>
  <c r="AP1190" i="18"/>
  <c r="AP1191" i="18"/>
  <c r="AP1192" i="18"/>
  <c r="AP1193" i="18"/>
  <c r="AP1194" i="18"/>
  <c r="AP1195" i="18"/>
  <c r="AP1196" i="18"/>
  <c r="AP1197" i="18"/>
  <c r="AP1198" i="18"/>
  <c r="AP1199" i="18"/>
  <c r="AP1200" i="18"/>
  <c r="AP1201" i="18"/>
  <c r="AP1202" i="18"/>
  <c r="AP1203" i="18"/>
  <c r="AP1204" i="18"/>
  <c r="AP1205" i="18"/>
  <c r="AP1206" i="18"/>
  <c r="AP1207" i="18"/>
  <c r="AP1208" i="18"/>
  <c r="AP1209" i="18"/>
  <c r="AP1210" i="18"/>
  <c r="AP1211" i="18"/>
  <c r="AP1212" i="18"/>
  <c r="AP1213" i="18"/>
  <c r="AP1214" i="18"/>
  <c r="AP1215" i="18"/>
  <c r="AP1216" i="18"/>
  <c r="AP1217" i="18"/>
  <c r="AP1218" i="18"/>
  <c r="AP1219" i="18"/>
  <c r="AP1220" i="18"/>
  <c r="AP1221" i="18"/>
  <c r="AP1222" i="18"/>
  <c r="AP1223" i="18"/>
  <c r="AP1224" i="18"/>
  <c r="AP1225" i="18"/>
  <c r="AP1226" i="18"/>
  <c r="AP1227" i="18"/>
  <c r="AP1228" i="18"/>
  <c r="AP1229" i="18"/>
  <c r="AP1230" i="18"/>
  <c r="AP1231" i="18"/>
  <c r="AP1232" i="18"/>
  <c r="AP1233" i="18"/>
  <c r="AP1234" i="18"/>
  <c r="AP1235" i="18"/>
  <c r="AP1236" i="18"/>
  <c r="AP1237" i="18"/>
  <c r="AP1238" i="18"/>
  <c r="AP1239" i="18"/>
  <c r="AP1240" i="18"/>
  <c r="AP1241" i="18"/>
  <c r="AP1242" i="18"/>
  <c r="AP1243" i="18"/>
  <c r="AP1244" i="18"/>
  <c r="AP1245" i="18"/>
  <c r="AP1246" i="18"/>
  <c r="AP1247" i="18"/>
  <c r="AP1248" i="18"/>
  <c r="AP1249" i="18"/>
  <c r="AP1250" i="18"/>
  <c r="AP1251" i="18"/>
  <c r="AP1252" i="18"/>
  <c r="AP1253" i="18"/>
  <c r="AP1254" i="18"/>
  <c r="AP1255" i="18"/>
  <c r="AP1256" i="18"/>
  <c r="AP1257" i="18"/>
  <c r="AP1258" i="18"/>
  <c r="AP1259" i="18"/>
  <c r="AP1260" i="18"/>
  <c r="AP1261" i="18"/>
  <c r="AP1262" i="18"/>
  <c r="AP1263" i="18"/>
  <c r="AP1264" i="18"/>
  <c r="AP1265" i="18"/>
  <c r="AP1266" i="18"/>
  <c r="AP1267" i="18"/>
  <c r="AP1268" i="18"/>
  <c r="AP1269" i="18"/>
  <c r="AP1270" i="18"/>
  <c r="AP1271" i="18"/>
  <c r="AP1272" i="18"/>
  <c r="AP1273" i="18"/>
  <c r="AP1274" i="18"/>
  <c r="AP1275" i="18"/>
  <c r="AP1276" i="18"/>
  <c r="AP1277" i="18"/>
  <c r="AP1278" i="18"/>
  <c r="AP1279" i="18"/>
  <c r="AP1280" i="18"/>
  <c r="AP1281" i="18"/>
  <c r="AP1282" i="18"/>
  <c r="AP1283" i="18"/>
  <c r="AP1284" i="18"/>
  <c r="AP1285" i="18"/>
  <c r="AP1286" i="18"/>
  <c r="AP1287" i="18"/>
  <c r="AP1288" i="18"/>
  <c r="AP1289" i="18"/>
  <c r="AP1290" i="18"/>
  <c r="AP1291" i="18"/>
  <c r="AP1292" i="18"/>
  <c r="AP1293" i="18"/>
  <c r="AP1294" i="18"/>
  <c r="AP1295" i="18"/>
  <c r="AP1296" i="18"/>
  <c r="AP1297" i="18"/>
  <c r="AP1298" i="18"/>
  <c r="AP1299" i="18"/>
  <c r="AP1300" i="18"/>
  <c r="AP1301" i="18"/>
  <c r="AP1302" i="18"/>
  <c r="AP1303" i="18"/>
  <c r="AP1304" i="18"/>
  <c r="AP1305" i="18"/>
  <c r="AP1306" i="18"/>
  <c r="AP1307" i="18"/>
  <c r="AP1308" i="18"/>
  <c r="AP1309" i="18"/>
  <c r="AP1310" i="18"/>
  <c r="AP1311" i="18"/>
  <c r="AP1312" i="18"/>
  <c r="AP1313" i="18"/>
  <c r="AP1314" i="18"/>
  <c r="AP1315" i="18"/>
  <c r="AP1316" i="18"/>
  <c r="AP1317" i="18"/>
  <c r="AP1318" i="18"/>
  <c r="AP1319" i="18"/>
  <c r="AP1320" i="18"/>
  <c r="AP1321" i="18"/>
  <c r="AP1322" i="18"/>
  <c r="AP1323" i="18"/>
  <c r="AP1324" i="18"/>
  <c r="AP1325" i="18"/>
  <c r="AP1326" i="18"/>
  <c r="AP1327" i="18"/>
  <c r="AP1328" i="18"/>
  <c r="AP1329" i="18"/>
  <c r="AP1330" i="18"/>
  <c r="AP1331" i="18"/>
  <c r="AP1332" i="18"/>
  <c r="AP1333" i="18"/>
  <c r="AP1334" i="18"/>
  <c r="AP1335" i="18"/>
  <c r="AP1336" i="18"/>
  <c r="AP1337" i="18"/>
  <c r="AP1338" i="18"/>
  <c r="AP1339" i="18"/>
  <c r="AP1340" i="18"/>
  <c r="AP1341" i="18"/>
  <c r="AP1342" i="18"/>
  <c r="AP1343" i="18"/>
  <c r="AP1344" i="18"/>
  <c r="AP1345" i="18"/>
  <c r="AP1346" i="18"/>
  <c r="AP1347" i="18"/>
  <c r="AP1348" i="18"/>
  <c r="AP1349" i="18"/>
  <c r="AP1350" i="18"/>
  <c r="AP1351" i="18"/>
  <c r="AP1352" i="18"/>
  <c r="AP1353" i="18"/>
  <c r="AP1354" i="18"/>
  <c r="AP1355" i="18"/>
  <c r="AP1356" i="18"/>
  <c r="AP1357" i="18"/>
  <c r="AP1358" i="18"/>
  <c r="AP1359" i="18"/>
  <c r="AP1360" i="18"/>
  <c r="AP1361" i="18"/>
  <c r="AP1362" i="18"/>
  <c r="AP1363" i="18"/>
  <c r="AP1364" i="18"/>
  <c r="AP1365" i="18"/>
  <c r="AP1366" i="18"/>
  <c r="AP1367" i="18"/>
  <c r="AP1368" i="18"/>
  <c r="AP1369" i="18"/>
  <c r="AP1370" i="18"/>
  <c r="AP1371" i="18"/>
  <c r="AP1372" i="18"/>
  <c r="AP1373" i="18"/>
  <c r="AP1374" i="18"/>
  <c r="AP1375" i="18"/>
  <c r="AP1376" i="18"/>
  <c r="AP1377" i="18"/>
  <c r="AP1378" i="18"/>
  <c r="AP1379" i="18"/>
  <c r="AP1380" i="18"/>
  <c r="AP1381" i="18"/>
  <c r="AP1382" i="18"/>
  <c r="AP1383" i="18"/>
  <c r="AP1384" i="18"/>
  <c r="AP1385" i="18"/>
  <c r="AP1386" i="18"/>
  <c r="AP1387" i="18"/>
  <c r="AP1388" i="18"/>
  <c r="AP1389" i="18"/>
  <c r="AP1390" i="18"/>
  <c r="AP1391" i="18"/>
  <c r="AP1392" i="18"/>
  <c r="AP1393" i="18"/>
  <c r="AP1394" i="18"/>
  <c r="AP1395" i="18"/>
  <c r="AP1396" i="18"/>
  <c r="AP1397" i="18"/>
  <c r="AP1398" i="18"/>
  <c r="AP1399" i="18"/>
  <c r="AP1400" i="18"/>
  <c r="AP1401" i="18"/>
  <c r="AP1402" i="18"/>
  <c r="AP1403" i="18"/>
  <c r="AP1404" i="18"/>
  <c r="AP1405" i="18"/>
  <c r="AP1406" i="18"/>
  <c r="AP1407" i="18"/>
  <c r="AP1408" i="18"/>
  <c r="AP1409" i="18"/>
  <c r="AP1410" i="18"/>
  <c r="AP1411" i="18"/>
  <c r="AP1412" i="18"/>
  <c r="AP1413" i="18"/>
  <c r="AP1414" i="18"/>
  <c r="AP1415" i="18"/>
  <c r="AP1416" i="18"/>
  <c r="AP1417" i="18"/>
  <c r="AP1418" i="18"/>
  <c r="AP1419" i="18"/>
  <c r="AP1420" i="18"/>
  <c r="AP1421" i="18"/>
  <c r="AP1422" i="18"/>
  <c r="AP1423" i="18"/>
  <c r="AP1424" i="18"/>
  <c r="AP1425" i="18"/>
  <c r="AP1426" i="18"/>
  <c r="AP1427" i="18"/>
  <c r="AP1428" i="18"/>
  <c r="AP1429" i="18"/>
  <c r="AP1430" i="18"/>
  <c r="AP1431" i="18"/>
  <c r="AP1432" i="18"/>
  <c r="AP1433" i="18"/>
  <c r="AP1434" i="18"/>
  <c r="AP1435" i="18"/>
  <c r="AP1436" i="18"/>
  <c r="AP1437" i="18"/>
  <c r="AP1438" i="18"/>
  <c r="AP1439" i="18"/>
  <c r="AP1440" i="18"/>
  <c r="AP1441" i="18"/>
  <c r="AP1442" i="18"/>
  <c r="AP1443" i="18"/>
  <c r="AP1444" i="18"/>
  <c r="AP1445" i="18"/>
  <c r="AP1446" i="18"/>
  <c r="AP1447" i="18"/>
  <c r="AP1448" i="18"/>
  <c r="AP1449" i="18"/>
  <c r="AP1450" i="18"/>
  <c r="AP1451" i="18"/>
  <c r="AP1452" i="18"/>
  <c r="AP1453" i="18"/>
  <c r="AP1454" i="18"/>
  <c r="AP1455" i="18"/>
  <c r="AP1456" i="18"/>
  <c r="AP1457" i="18"/>
  <c r="AP1458" i="18"/>
  <c r="AP1459" i="18"/>
  <c r="AP1460" i="18"/>
  <c r="AP1461" i="18"/>
  <c r="AP1462" i="18"/>
  <c r="AP1463" i="18"/>
  <c r="AP1464" i="18"/>
  <c r="AP1465" i="18"/>
  <c r="AP1466" i="18"/>
  <c r="AP1467" i="18"/>
  <c r="AP1468" i="18"/>
  <c r="AP1469" i="18"/>
  <c r="AP1470" i="18"/>
  <c r="AP1471" i="18"/>
  <c r="AP1472" i="18"/>
  <c r="AP1473" i="18"/>
  <c r="AP1474" i="18"/>
  <c r="AP1475" i="18"/>
  <c r="AP1476" i="18"/>
  <c r="AP1477" i="18"/>
  <c r="AP1478" i="18"/>
  <c r="AP1479" i="18"/>
  <c r="AP1480" i="18"/>
  <c r="AP1481" i="18"/>
  <c r="AP1482" i="18"/>
  <c r="AP1483" i="18"/>
  <c r="AP1484" i="18"/>
  <c r="AP1485" i="18"/>
  <c r="AP1486" i="18"/>
  <c r="AP1487" i="18"/>
  <c r="AP1488" i="18"/>
  <c r="AP1489" i="18"/>
  <c r="AP1490" i="18"/>
  <c r="AP1491" i="18"/>
  <c r="AP1492" i="18"/>
  <c r="AP1493" i="18"/>
  <c r="AP1494" i="18"/>
  <c r="AP1495" i="18"/>
  <c r="AP1496" i="18"/>
  <c r="AP1497" i="18"/>
  <c r="AP1498" i="18"/>
  <c r="AP1499" i="18"/>
  <c r="AP1500" i="18"/>
  <c r="AP1501" i="18"/>
  <c r="AP1502" i="18"/>
  <c r="AP1503" i="18"/>
  <c r="AP1504" i="18"/>
  <c r="AP1505" i="18"/>
  <c r="AP1506" i="18"/>
  <c r="AP1507" i="18"/>
  <c r="AP1508" i="18"/>
  <c r="AP1509" i="18"/>
  <c r="AP1510" i="18"/>
  <c r="AP1511" i="18"/>
  <c r="AP1512" i="18"/>
  <c r="AP1513" i="18"/>
  <c r="AP1514" i="18"/>
  <c r="AP1515" i="18"/>
  <c r="AP1516" i="18"/>
  <c r="AP1517" i="18"/>
  <c r="AP1518" i="18"/>
  <c r="AP1519" i="18"/>
  <c r="AP1520" i="18"/>
  <c r="AP1521" i="18"/>
  <c r="AP1522" i="18"/>
  <c r="AP1523" i="18"/>
  <c r="AP1524" i="18"/>
  <c r="AP1525" i="18"/>
  <c r="AP1526" i="18"/>
  <c r="AP1527" i="18"/>
  <c r="AP1528" i="18"/>
  <c r="AP1529" i="18"/>
  <c r="AP1530" i="18"/>
  <c r="AP1531" i="18"/>
  <c r="AP1532" i="18"/>
  <c r="AP1533" i="18"/>
  <c r="AP1534" i="18"/>
  <c r="AP1535" i="18"/>
  <c r="AP1536" i="18"/>
  <c r="AP1537" i="18"/>
  <c r="AP1538" i="18"/>
  <c r="AP1539" i="18"/>
  <c r="AP1540" i="18"/>
  <c r="AP1541" i="18"/>
  <c r="AP1542" i="18"/>
  <c r="AP1543" i="18"/>
  <c r="AP1544" i="18"/>
  <c r="AP1545" i="18"/>
  <c r="AP1546" i="18"/>
  <c r="AP1547" i="18"/>
  <c r="AP1548" i="18"/>
  <c r="AP1549" i="18"/>
  <c r="AP1550" i="18"/>
  <c r="AP1551" i="18"/>
  <c r="AP1552" i="18"/>
  <c r="AP1553" i="18"/>
  <c r="AP1554" i="18"/>
  <c r="AP1555" i="18"/>
  <c r="AP1556" i="18"/>
  <c r="AP1557" i="18"/>
  <c r="AP1558" i="18"/>
  <c r="AP1559" i="18"/>
  <c r="AP1560" i="18"/>
  <c r="AP1561" i="18"/>
  <c r="AP1562" i="18"/>
  <c r="AP1563" i="18"/>
  <c r="AP1564" i="18"/>
  <c r="AP1565" i="18"/>
  <c r="AP1566" i="18"/>
  <c r="AP1567" i="18"/>
  <c r="AP1568" i="18"/>
  <c r="AP1569" i="18"/>
  <c r="AP1570" i="18"/>
  <c r="AP1571" i="18"/>
  <c r="AP1572" i="18"/>
  <c r="AP1573" i="18"/>
  <c r="AP1574" i="18"/>
  <c r="AP1575" i="18"/>
  <c r="AP1576" i="18"/>
  <c r="AP1577" i="18"/>
  <c r="AP1578" i="18"/>
  <c r="AP1579" i="18"/>
  <c r="AP1580" i="18"/>
  <c r="AP1581" i="18"/>
  <c r="AP1582" i="18"/>
  <c r="AP1583" i="18"/>
  <c r="AP1584" i="18"/>
  <c r="AP1585" i="18"/>
  <c r="AP1586" i="18"/>
  <c r="AP1587" i="18"/>
  <c r="AP1588" i="18"/>
  <c r="AP1589" i="18"/>
  <c r="AP1590" i="18"/>
  <c r="AP1591" i="18"/>
  <c r="AP1592" i="18"/>
  <c r="AP1593" i="18"/>
  <c r="AP1594" i="18"/>
  <c r="AP1595" i="18"/>
  <c r="AP1596" i="18"/>
  <c r="AP1597" i="18"/>
  <c r="AP1598" i="18"/>
  <c r="AP1599" i="18"/>
  <c r="AP1600" i="18"/>
  <c r="AP1601" i="18"/>
  <c r="AP1602" i="18"/>
  <c r="AP1603" i="18"/>
  <c r="AP1604" i="18"/>
  <c r="AP1605" i="18"/>
  <c r="AP1606" i="18"/>
  <c r="AP1607" i="18"/>
  <c r="AP1608" i="18"/>
  <c r="AP1609" i="18"/>
  <c r="AP1610" i="18"/>
  <c r="AP1611" i="18"/>
  <c r="AP1612" i="18"/>
  <c r="AP1613" i="18"/>
  <c r="AP1614" i="18"/>
  <c r="AP1615" i="18"/>
  <c r="AP1616" i="18"/>
  <c r="AP1617" i="18"/>
  <c r="AP1618" i="18"/>
  <c r="AP1619" i="18"/>
  <c r="AP1620" i="18"/>
  <c r="AP1621" i="18"/>
  <c r="AP1622" i="18"/>
  <c r="AP1623" i="18"/>
  <c r="AP1624" i="18"/>
  <c r="AP1625" i="18"/>
  <c r="AP1626" i="18"/>
  <c r="AP1627" i="18"/>
  <c r="AP1628" i="18"/>
  <c r="AP1629" i="18"/>
  <c r="AP1630" i="18"/>
  <c r="AP1631" i="18"/>
  <c r="AP1632" i="18"/>
  <c r="AP1633" i="18"/>
  <c r="AP1634" i="18"/>
  <c r="AP1635" i="18"/>
  <c r="AP1636" i="18"/>
  <c r="AP1637" i="18"/>
  <c r="AP1638" i="18"/>
  <c r="AP1639" i="18"/>
  <c r="AP1640" i="18"/>
  <c r="AP1641" i="18"/>
  <c r="AP1642" i="18"/>
  <c r="AP1643" i="18"/>
  <c r="AP1644" i="18"/>
  <c r="AP1645" i="18"/>
  <c r="AP1646" i="18"/>
  <c r="AP1647" i="18"/>
  <c r="AP1648" i="18"/>
  <c r="AP1649" i="18"/>
  <c r="AP1650" i="18"/>
  <c r="AP1651" i="18"/>
  <c r="AP1652" i="18"/>
  <c r="AP1653" i="18"/>
  <c r="AP1654" i="18"/>
  <c r="AP1655" i="18"/>
  <c r="AP1656" i="18"/>
  <c r="AP1657" i="18"/>
  <c r="AP1658" i="18"/>
  <c r="AP1659" i="18"/>
  <c r="AP1660" i="18"/>
  <c r="AP1661" i="18"/>
  <c r="AP1662" i="18"/>
  <c r="AP1663" i="18"/>
  <c r="AP1664" i="18"/>
  <c r="AP1665" i="18"/>
  <c r="AP1666" i="18"/>
  <c r="AP1667" i="18"/>
  <c r="AP1668" i="18"/>
  <c r="AP1669" i="18"/>
  <c r="AP1670" i="18"/>
  <c r="AP1671" i="18"/>
  <c r="AP1672" i="18"/>
  <c r="AP1673" i="18"/>
  <c r="AP1674" i="18"/>
  <c r="AP1675" i="18"/>
  <c r="AP1676" i="18"/>
  <c r="AP1677" i="18"/>
  <c r="AP1678" i="18"/>
  <c r="AP1679" i="18"/>
  <c r="AP1680" i="18"/>
  <c r="AP1681" i="18"/>
  <c r="AP1682" i="18"/>
  <c r="AP1683" i="18"/>
  <c r="AP1684" i="18"/>
  <c r="AP1685" i="18"/>
  <c r="AP1686" i="18"/>
  <c r="AP1687" i="18"/>
  <c r="AP1688" i="18"/>
  <c r="AP1689" i="18"/>
  <c r="AP1690" i="18"/>
  <c r="AP1691" i="18"/>
  <c r="AP1692" i="18"/>
  <c r="AP1693" i="18"/>
  <c r="AP1694" i="18"/>
  <c r="AP1695" i="18"/>
  <c r="AP1696" i="18"/>
  <c r="AP1697" i="18"/>
  <c r="AP1698" i="18"/>
  <c r="AP1699" i="18"/>
  <c r="AP1700" i="18"/>
  <c r="AP1701" i="18"/>
  <c r="AP1702" i="18"/>
  <c r="AP1703" i="18"/>
  <c r="AP1704" i="18"/>
  <c r="AP1705" i="18"/>
  <c r="AP1706" i="18"/>
  <c r="AP1707" i="18"/>
  <c r="AP1708" i="18"/>
  <c r="AP1709" i="18"/>
  <c r="AP1710" i="18"/>
  <c r="AP1711" i="18"/>
  <c r="AP1712" i="18"/>
  <c r="AP1713" i="18"/>
  <c r="AP1714" i="18"/>
  <c r="AP1715" i="18"/>
  <c r="AP1716" i="18"/>
  <c r="AP1717" i="18"/>
  <c r="AP1718" i="18"/>
  <c r="AP1719" i="18"/>
  <c r="AP1720" i="18"/>
  <c r="AP1721" i="18"/>
  <c r="AP1722" i="18"/>
  <c r="AP1723" i="18"/>
  <c r="AP1724" i="18"/>
  <c r="AP1725" i="18"/>
  <c r="AP1726" i="18"/>
  <c r="AP1727" i="18"/>
  <c r="AP1728" i="18"/>
  <c r="AP1729" i="18"/>
  <c r="AP1730" i="18"/>
  <c r="AP1731" i="18"/>
  <c r="AP1732" i="18"/>
  <c r="AP1733" i="18"/>
  <c r="AP1734" i="18"/>
  <c r="AP1735" i="18"/>
  <c r="AP1736" i="18"/>
  <c r="AP1737" i="18"/>
  <c r="AP1738" i="18"/>
  <c r="AP1739" i="18"/>
  <c r="AP1740" i="18"/>
  <c r="AP1741" i="18"/>
  <c r="AP1742" i="18"/>
  <c r="AP1743" i="18"/>
  <c r="AP1744" i="18"/>
  <c r="AP1745" i="18"/>
  <c r="AP1746" i="18"/>
  <c r="AP1747" i="18"/>
  <c r="AP1748" i="18"/>
  <c r="AP1749" i="18"/>
  <c r="AP1750" i="18"/>
  <c r="AP1751" i="18"/>
  <c r="AP1752" i="18"/>
  <c r="AP1753" i="18"/>
  <c r="AP1754" i="18"/>
  <c r="AP1755" i="18"/>
  <c r="AP1756" i="18"/>
  <c r="AP1757" i="18"/>
  <c r="AP1758" i="18"/>
  <c r="AP1759" i="18"/>
  <c r="AP1760" i="18"/>
  <c r="AP1761" i="18"/>
  <c r="AP1762" i="18"/>
  <c r="AP1763" i="18"/>
  <c r="AP1764" i="18"/>
  <c r="AP1765" i="18"/>
  <c r="AP1766" i="18"/>
  <c r="AP1767" i="18"/>
  <c r="AP1768" i="18"/>
  <c r="AP1769" i="18"/>
  <c r="AP1770" i="18"/>
  <c r="AP1771" i="18"/>
  <c r="AP1772" i="18"/>
  <c r="AP1773" i="18"/>
  <c r="AP1774" i="18"/>
  <c r="AP1775" i="18"/>
  <c r="AP1776" i="18"/>
  <c r="AP1777" i="18"/>
  <c r="AP1778" i="18"/>
  <c r="AP1779" i="18"/>
  <c r="AP1780" i="18"/>
  <c r="AP1781" i="18"/>
  <c r="AP1782" i="18"/>
  <c r="AP1783" i="18"/>
  <c r="AP1784" i="18"/>
  <c r="AP1785" i="18"/>
  <c r="AP1786" i="18"/>
  <c r="AP1787" i="18"/>
  <c r="AP1788" i="18"/>
  <c r="AP1789" i="18"/>
  <c r="AP1790" i="18"/>
  <c r="AP1791" i="18"/>
  <c r="AP1792" i="18"/>
  <c r="AP1793" i="18"/>
  <c r="AP1794" i="18"/>
  <c r="AP1795" i="18"/>
  <c r="AP1796" i="18"/>
  <c r="AP1797" i="18"/>
  <c r="AP1798" i="18"/>
  <c r="AP1799" i="18"/>
  <c r="AP1800" i="18"/>
  <c r="AP1801" i="18"/>
  <c r="AP1802" i="18"/>
  <c r="AP1803" i="18"/>
  <c r="AP1804" i="18"/>
  <c r="AP1805" i="18"/>
  <c r="AP1806" i="18"/>
  <c r="AP1807" i="18"/>
  <c r="AP1808" i="18"/>
  <c r="AP1809" i="18"/>
  <c r="AP1810" i="18"/>
  <c r="AP1811" i="18"/>
  <c r="AP1812" i="18"/>
  <c r="AP1813" i="18"/>
  <c r="AP1814" i="18"/>
  <c r="AP1815" i="18"/>
  <c r="AP1816" i="18"/>
  <c r="AP1817" i="18"/>
  <c r="AP1818" i="18"/>
  <c r="AP1819" i="18"/>
  <c r="AP1820" i="18"/>
  <c r="AP1821" i="18"/>
  <c r="AP1822" i="18"/>
  <c r="AP1823" i="18"/>
  <c r="AP1824" i="18"/>
  <c r="AP1825" i="18"/>
  <c r="AP1826" i="18"/>
  <c r="AP1827" i="18"/>
  <c r="AP1828" i="18"/>
  <c r="AP1829" i="18"/>
  <c r="AP1830" i="18"/>
  <c r="AP1831" i="18"/>
  <c r="AP1832" i="18"/>
  <c r="AP1833" i="18"/>
  <c r="AP1834" i="18"/>
  <c r="AP1835" i="18"/>
  <c r="AP1836" i="18"/>
  <c r="AP1837" i="18"/>
  <c r="AP1838" i="18"/>
  <c r="AP1839" i="18"/>
  <c r="AP1840" i="18"/>
  <c r="AP1841" i="18"/>
  <c r="AP1842" i="18"/>
  <c r="AP1843" i="18"/>
  <c r="AP1844" i="18"/>
  <c r="AP1845" i="18"/>
  <c r="AP1846" i="18"/>
  <c r="AP1847" i="18"/>
  <c r="AP1848" i="18"/>
  <c r="AP1849" i="18"/>
  <c r="AP1850" i="18"/>
  <c r="AP1851" i="18"/>
  <c r="AP1852" i="18"/>
  <c r="AP1853" i="18"/>
  <c r="AP1854" i="18"/>
  <c r="AP1855" i="18"/>
  <c r="AP1856" i="18"/>
  <c r="AP1857" i="18"/>
  <c r="AP1858" i="18"/>
  <c r="AP1859" i="18"/>
  <c r="AP1860" i="18"/>
  <c r="AP1861" i="18"/>
  <c r="AP1862" i="18"/>
  <c r="AP1863" i="18"/>
  <c r="AP1864" i="18"/>
  <c r="AP1865" i="18"/>
  <c r="AP1866" i="18"/>
  <c r="AP1867" i="18"/>
  <c r="AP1868" i="18"/>
  <c r="AP1869" i="18"/>
  <c r="AP1870" i="18"/>
  <c r="AP1871" i="18"/>
  <c r="AP1872" i="18"/>
  <c r="AP1873" i="18"/>
  <c r="AP1874" i="18"/>
  <c r="AP1875" i="18"/>
  <c r="AP1876" i="18"/>
  <c r="AP1877" i="18"/>
  <c r="AP1878" i="18"/>
  <c r="AP1879" i="18"/>
  <c r="AP1880" i="18"/>
  <c r="AP1881" i="18"/>
  <c r="AP1882" i="18"/>
  <c r="AP1883" i="18"/>
  <c r="AP1884" i="18"/>
  <c r="AP1885" i="18"/>
  <c r="AP1886" i="18"/>
  <c r="AP1887" i="18"/>
  <c r="AP1888" i="18"/>
  <c r="AP1889" i="18"/>
  <c r="AP1890" i="18"/>
  <c r="AP1891" i="18"/>
  <c r="AP1892" i="18"/>
  <c r="AP1893" i="18"/>
  <c r="AP1894" i="18"/>
  <c r="AP1895" i="18"/>
  <c r="AP1896" i="18"/>
  <c r="AP1897" i="18"/>
  <c r="AP1898" i="18"/>
  <c r="AP1899" i="18"/>
  <c r="AP1900" i="18"/>
  <c r="AP1901" i="18"/>
  <c r="AP1902" i="18"/>
  <c r="AP1903" i="18"/>
  <c r="AP1904" i="18"/>
  <c r="AP1905" i="18"/>
  <c r="AP1906" i="18"/>
  <c r="AP1907" i="18"/>
  <c r="AP1908" i="18"/>
  <c r="AP1909" i="18"/>
  <c r="AP1910" i="18"/>
  <c r="AP1911" i="18"/>
  <c r="AP1912" i="18"/>
  <c r="AP1913" i="18"/>
  <c r="AP1914" i="18"/>
  <c r="AP1915" i="18"/>
  <c r="AP1916" i="18"/>
  <c r="AP1917" i="18"/>
  <c r="AP1918" i="18"/>
  <c r="AP1919" i="18"/>
  <c r="AP1920" i="18"/>
  <c r="AP1921" i="18"/>
  <c r="AP1922" i="18"/>
  <c r="AP1923" i="18"/>
  <c r="AP1924" i="18"/>
  <c r="AP1925" i="18"/>
  <c r="AP1926" i="18"/>
  <c r="AP1927" i="18"/>
  <c r="AP1928" i="18"/>
  <c r="AP1929" i="18"/>
  <c r="AP1930" i="18"/>
  <c r="AP1931" i="18"/>
  <c r="AP1932" i="18"/>
  <c r="AP1933" i="18"/>
  <c r="AP1934" i="18"/>
  <c r="AP1935" i="18"/>
  <c r="AP1936" i="18"/>
  <c r="AP1937" i="18"/>
  <c r="AP1938" i="18"/>
  <c r="AP1939" i="18"/>
  <c r="AP1940" i="18"/>
  <c r="AP1941" i="18"/>
  <c r="AP1942" i="18"/>
  <c r="AP1943" i="18"/>
  <c r="AP1944" i="18"/>
  <c r="AP1945" i="18"/>
  <c r="AP1946" i="18"/>
  <c r="AP1947" i="18"/>
  <c r="AP1948" i="18"/>
  <c r="AP1949" i="18"/>
  <c r="AP1950" i="18"/>
  <c r="AP1951" i="18"/>
  <c r="AP1952" i="18"/>
  <c r="AP1953" i="18"/>
  <c r="AP1954" i="18"/>
  <c r="AP1955" i="18"/>
  <c r="AP1956" i="18"/>
  <c r="AP1957" i="18"/>
  <c r="AP1958" i="18"/>
  <c r="AP1959" i="18"/>
  <c r="AP1960" i="18"/>
  <c r="AP1961" i="18"/>
  <c r="AP1962" i="18"/>
  <c r="AP1963" i="18"/>
  <c r="AP1964" i="18"/>
  <c r="AP1965" i="18"/>
  <c r="AP1966" i="18"/>
  <c r="AP1967" i="18"/>
  <c r="AP1968" i="18"/>
  <c r="AP1969" i="18"/>
  <c r="AP1970" i="18"/>
  <c r="AP1971" i="18"/>
  <c r="AP1972" i="18"/>
  <c r="AP1973" i="18"/>
  <c r="AP1974" i="18"/>
  <c r="AP1975" i="18"/>
  <c r="AP1976" i="18"/>
  <c r="AP1977" i="18"/>
  <c r="AP1978" i="18"/>
  <c r="AP1979" i="18"/>
  <c r="AP1980" i="18"/>
  <c r="AP1981" i="18"/>
  <c r="AP1982" i="18"/>
  <c r="AP1983" i="18"/>
  <c r="AP1984" i="18"/>
  <c r="AP1985" i="18"/>
  <c r="AP1986" i="18"/>
  <c r="AP1987" i="18"/>
  <c r="AP1988" i="18"/>
  <c r="AP1989" i="18"/>
  <c r="AP1990" i="18"/>
  <c r="AP1991" i="18"/>
  <c r="AP1992" i="18"/>
  <c r="AP1993" i="18"/>
  <c r="AP1994" i="18"/>
  <c r="AP1995" i="18"/>
  <c r="AP1996" i="18"/>
  <c r="AP1997" i="18"/>
  <c r="AP1998" i="18"/>
  <c r="AP1999" i="18"/>
  <c r="AP2000" i="18"/>
  <c r="AP2001" i="18"/>
  <c r="AP2002" i="18"/>
  <c r="AP2003" i="18"/>
  <c r="AP2004" i="18"/>
  <c r="AP2005" i="18"/>
  <c r="AP2006" i="18"/>
  <c r="AP2007" i="18"/>
  <c r="AP2008" i="18"/>
  <c r="AP2009" i="18"/>
  <c r="AP2010" i="18"/>
  <c r="AP2011" i="18"/>
  <c r="AP2012" i="18"/>
  <c r="AP2013" i="18"/>
  <c r="AP2014" i="18"/>
  <c r="AP2015" i="18"/>
  <c r="AP2016" i="18"/>
  <c r="AP2017" i="18"/>
  <c r="AP2018" i="18"/>
  <c r="AP2019" i="18"/>
  <c r="AP2020" i="18"/>
  <c r="AP2021" i="18"/>
  <c r="AP2022" i="18"/>
  <c r="AP2023" i="18"/>
  <c r="AP2024" i="18"/>
  <c r="AP2025" i="18"/>
  <c r="AP2026" i="18"/>
  <c r="AP2027" i="18"/>
  <c r="AP2028" i="18"/>
  <c r="AP2029" i="18"/>
  <c r="AP2030" i="18"/>
  <c r="AP2031" i="18"/>
  <c r="AP2032" i="18"/>
  <c r="AP2033" i="18"/>
  <c r="AP2034" i="18"/>
  <c r="AP2035" i="18"/>
  <c r="AP2036" i="18"/>
  <c r="AP2037" i="18"/>
  <c r="AP2038" i="18"/>
  <c r="AP2039" i="18"/>
  <c r="AP2040" i="18"/>
  <c r="AP2041" i="18"/>
  <c r="AP2042" i="18"/>
  <c r="AP2043" i="18"/>
  <c r="AP2044" i="18"/>
  <c r="AP2045" i="18"/>
  <c r="AP2046" i="18"/>
  <c r="AP2047" i="18"/>
  <c r="AP2048" i="18"/>
  <c r="AP2049" i="18"/>
  <c r="AP2050" i="18"/>
  <c r="AP2051" i="18"/>
  <c r="AP2052" i="18"/>
  <c r="AP2053" i="18"/>
  <c r="AP2054" i="18"/>
  <c r="AP2055" i="18"/>
  <c r="AP2056" i="18"/>
  <c r="AP2057" i="18"/>
  <c r="AP2058" i="18"/>
  <c r="AP2059" i="18"/>
  <c r="AP2060" i="18"/>
  <c r="AP2061" i="18"/>
  <c r="AP2062" i="18"/>
  <c r="AP2063" i="18"/>
  <c r="AP2064" i="18"/>
  <c r="AP2065" i="18"/>
  <c r="AP2066" i="18"/>
  <c r="AP2067" i="18"/>
  <c r="AP2068" i="18"/>
  <c r="AP2069" i="18"/>
  <c r="AP2070" i="18"/>
  <c r="AP2071" i="18"/>
  <c r="AP2072" i="18"/>
  <c r="AP2073" i="18"/>
  <c r="AP2074" i="18"/>
  <c r="AP2075" i="18"/>
  <c r="AP2076" i="18"/>
  <c r="AP2077" i="18"/>
  <c r="AP2078" i="18"/>
  <c r="AP2079" i="18"/>
  <c r="AP2080" i="18"/>
  <c r="AP2081" i="18"/>
  <c r="AP2082" i="18"/>
  <c r="AP2083" i="18"/>
  <c r="AP2084" i="18"/>
  <c r="AP2085" i="18"/>
  <c r="AP2086" i="18"/>
  <c r="AP2087" i="18"/>
  <c r="AP2088" i="18"/>
  <c r="AP2089" i="18"/>
  <c r="AP2090" i="18"/>
  <c r="AP2091" i="18"/>
  <c r="AP2092" i="18"/>
  <c r="AP2093" i="18"/>
  <c r="AP2094" i="18"/>
  <c r="AP2095" i="18"/>
  <c r="AP2096" i="18"/>
  <c r="AP2097" i="18"/>
  <c r="AP2098" i="18"/>
  <c r="AP2099" i="18"/>
  <c r="AP2100" i="18"/>
  <c r="AP2101" i="18"/>
  <c r="AP2102" i="18"/>
  <c r="AP2103" i="18"/>
  <c r="AP2104" i="18"/>
  <c r="AP2105" i="18"/>
  <c r="AP2106" i="18"/>
  <c r="AP2107" i="18"/>
  <c r="AP2108" i="18"/>
  <c r="AP2109" i="18"/>
  <c r="AP2110" i="18"/>
  <c r="AP2111" i="18"/>
  <c r="AP2112" i="18"/>
  <c r="AP2113" i="18"/>
  <c r="AP2114" i="18"/>
  <c r="AP2115" i="18"/>
  <c r="AP2116" i="18"/>
  <c r="AP2117" i="18"/>
  <c r="AP2118" i="18"/>
  <c r="AP2119" i="18"/>
  <c r="AP2120" i="18"/>
  <c r="AP2121" i="18"/>
  <c r="AP2122" i="18"/>
  <c r="AP2123" i="18"/>
  <c r="AP2124" i="18"/>
  <c r="AP2125" i="18"/>
  <c r="AP2126" i="18"/>
  <c r="AP2127" i="18"/>
  <c r="AP2128" i="18"/>
  <c r="AP2129" i="18"/>
  <c r="AP2130" i="18"/>
  <c r="AP2131" i="18"/>
  <c r="AP2132" i="18"/>
  <c r="AP2133" i="18"/>
  <c r="AP2134" i="18"/>
  <c r="AP2135" i="18"/>
  <c r="AP2136" i="18"/>
  <c r="AP2137" i="18"/>
  <c r="AP2138" i="18"/>
  <c r="AP2139" i="18"/>
  <c r="AP2140" i="18"/>
  <c r="AP2141" i="18"/>
  <c r="AP2142" i="18"/>
  <c r="AP2143" i="18"/>
  <c r="AP2144" i="18"/>
  <c r="AP2145" i="18"/>
  <c r="AP2146" i="18"/>
  <c r="AP2147" i="18"/>
  <c r="AP2148" i="18"/>
  <c r="AP2149" i="18"/>
  <c r="AP2150" i="18"/>
  <c r="AP2151" i="18"/>
  <c r="AP2152" i="18"/>
  <c r="AP2153" i="18"/>
  <c r="AP2154" i="18"/>
  <c r="AP2155" i="18"/>
  <c r="AP2156" i="18"/>
  <c r="AP2157" i="18"/>
  <c r="AP2158" i="18"/>
  <c r="AP2159" i="18"/>
  <c r="AP2160" i="18"/>
  <c r="AP2161" i="18"/>
  <c r="AP2162" i="18"/>
  <c r="AP2163" i="18"/>
  <c r="AP2164" i="18"/>
  <c r="AP2165" i="18"/>
  <c r="AP2166" i="18"/>
  <c r="AP2167" i="18"/>
  <c r="AP2168" i="18"/>
  <c r="AP2169" i="18"/>
  <c r="AP2170" i="18"/>
  <c r="AP2171" i="18"/>
  <c r="AP2172" i="18"/>
  <c r="AP2173" i="18"/>
  <c r="AP2174" i="18"/>
  <c r="AP2175" i="18"/>
  <c r="AP2176" i="18"/>
  <c r="AP2177" i="18"/>
  <c r="AP2178" i="18"/>
  <c r="AP2179" i="18"/>
  <c r="AP2180" i="18"/>
  <c r="AP2181" i="18"/>
  <c r="AP2182" i="18"/>
  <c r="AP2183" i="18"/>
  <c r="AP2184" i="18"/>
  <c r="AP2185" i="18"/>
  <c r="AP2186" i="18"/>
  <c r="AP2187" i="18"/>
  <c r="AP2188" i="18"/>
  <c r="AP2189" i="18"/>
  <c r="AP2190" i="18"/>
  <c r="AP2191" i="18"/>
  <c r="AP2192" i="18"/>
  <c r="AP2193" i="18"/>
  <c r="AP2194" i="18"/>
  <c r="AP2195" i="18"/>
  <c r="AP2196" i="18"/>
  <c r="AP2197" i="18"/>
  <c r="AP2198" i="18"/>
  <c r="AP2199" i="18"/>
  <c r="AP2200" i="18"/>
  <c r="AP2201" i="18"/>
  <c r="AP2202" i="18"/>
  <c r="AP2203" i="18"/>
  <c r="AP2204" i="18"/>
  <c r="AP2205" i="18"/>
  <c r="AP2206" i="18"/>
  <c r="AP2207" i="18"/>
  <c r="AP2208" i="18"/>
  <c r="AP2209" i="18"/>
  <c r="AP2210" i="18"/>
  <c r="AP2211" i="18"/>
  <c r="AP2212" i="18"/>
  <c r="AP2213" i="18"/>
  <c r="AP2214" i="18"/>
  <c r="AP2215" i="18"/>
  <c r="AP2216" i="18"/>
  <c r="AP2217" i="18"/>
  <c r="AP2218" i="18"/>
  <c r="AP2219" i="18"/>
  <c r="AP2220" i="18"/>
  <c r="AP2221" i="18"/>
  <c r="AP2222" i="18"/>
  <c r="AP2223" i="18"/>
  <c r="AP2224" i="18"/>
  <c r="AP2225" i="18"/>
  <c r="AP2226" i="18"/>
  <c r="AP2227" i="18"/>
  <c r="AP2228" i="18"/>
  <c r="AP2229" i="18"/>
  <c r="AP2230" i="18"/>
  <c r="AP2231" i="18"/>
  <c r="AP2232" i="18"/>
  <c r="AP2233" i="18"/>
  <c r="AP2234" i="18"/>
  <c r="AP2235" i="18"/>
  <c r="AP2236" i="18"/>
  <c r="AP2237" i="18"/>
  <c r="AP2238" i="18"/>
  <c r="AP2239" i="18"/>
  <c r="AP2240" i="18"/>
  <c r="AP2241" i="18"/>
  <c r="AP2242" i="18"/>
  <c r="AP2243" i="18"/>
  <c r="AP2244" i="18"/>
  <c r="AP2245" i="18"/>
  <c r="AP2246" i="18"/>
  <c r="AP2247" i="18"/>
  <c r="AP2248" i="18"/>
  <c r="AP2249" i="18"/>
  <c r="AP2250" i="18"/>
  <c r="AP2251" i="18"/>
  <c r="AP2252" i="18"/>
  <c r="AP2253" i="18"/>
  <c r="AP2254" i="18"/>
  <c r="AP2255" i="18"/>
  <c r="AP2256" i="18"/>
  <c r="AP2257" i="18"/>
  <c r="AP2258" i="18"/>
  <c r="AP2259" i="18"/>
  <c r="AP2260" i="18"/>
  <c r="AP2261" i="18"/>
  <c r="AP2262" i="18"/>
  <c r="AP2263" i="18"/>
  <c r="AP2264" i="18"/>
  <c r="AP2265" i="18"/>
  <c r="AP2266" i="18"/>
  <c r="AP2267" i="18"/>
  <c r="AP2268" i="18"/>
  <c r="AP2269" i="18"/>
  <c r="AP2270" i="18"/>
  <c r="AP2271" i="18"/>
  <c r="AP2272" i="18"/>
  <c r="AP2273" i="18"/>
  <c r="AP2274" i="18"/>
  <c r="AP2275" i="18"/>
  <c r="AP2276" i="18"/>
  <c r="AP2277" i="18"/>
  <c r="AP2278" i="18"/>
  <c r="AP2279" i="18"/>
  <c r="AP2280" i="18"/>
  <c r="AP2281" i="18"/>
  <c r="AP2282" i="18"/>
  <c r="AP2283" i="18"/>
  <c r="AP2284" i="18"/>
  <c r="AP2285" i="18"/>
  <c r="AP2286" i="18"/>
  <c r="AP2287" i="18"/>
  <c r="AP2288" i="18"/>
  <c r="AP2289" i="18"/>
  <c r="AP2290" i="18"/>
  <c r="AP2291" i="18"/>
  <c r="AP2292" i="18"/>
  <c r="AP2293" i="18"/>
  <c r="AP2294" i="18"/>
  <c r="AP2295" i="18"/>
  <c r="AP2296" i="18"/>
  <c r="AP2297" i="18"/>
  <c r="AP2298" i="18"/>
  <c r="AP2299" i="18"/>
  <c r="AP2300" i="18"/>
  <c r="AP2301" i="18"/>
  <c r="AP2302" i="18"/>
  <c r="AP2303" i="18"/>
  <c r="AP2304" i="18"/>
  <c r="AP2305" i="18"/>
  <c r="AP2306" i="18"/>
  <c r="AP2307" i="18"/>
  <c r="AP2308" i="18"/>
  <c r="AP2309" i="18"/>
  <c r="AP2310" i="18"/>
  <c r="AP2311" i="18"/>
  <c r="AP2312" i="18"/>
  <c r="AP2313" i="18"/>
  <c r="AP2314" i="18"/>
  <c r="AP2315" i="18"/>
  <c r="AP2316" i="18"/>
  <c r="AP2317" i="18"/>
  <c r="AP2318" i="18"/>
  <c r="AP2319" i="18"/>
  <c r="AP2320" i="18"/>
  <c r="AP2321" i="18"/>
  <c r="AP3" i="18"/>
  <c r="AO356" i="18"/>
  <c r="AO771" i="18"/>
  <c r="AO1094" i="18"/>
  <c r="AO1442" i="18"/>
  <c r="AO1506" i="18"/>
  <c r="AO2007" i="18"/>
  <c r="AO2067" i="18"/>
  <c r="AO2104" i="18"/>
  <c r="AN20" i="18"/>
  <c r="AO20" i="18" s="1"/>
  <c r="AN46" i="18"/>
  <c r="AO46" i="18" s="1"/>
  <c r="AN52" i="18"/>
  <c r="AO52" i="18" s="1"/>
  <c r="AN92" i="18"/>
  <c r="AO92" i="18" s="1"/>
  <c r="AN118" i="18"/>
  <c r="AO118" i="18" s="1"/>
  <c r="AN124" i="18"/>
  <c r="AO124" i="18" s="1"/>
  <c r="AN164" i="18"/>
  <c r="AO164" i="18" s="1"/>
  <c r="AN190" i="18"/>
  <c r="AO190" i="18" s="1"/>
  <c r="AN196" i="18"/>
  <c r="AO196" i="18" s="1"/>
  <c r="AN236" i="18"/>
  <c r="AO236" i="18" s="1"/>
  <c r="AN262" i="18"/>
  <c r="AO262" i="18" s="1"/>
  <c r="AN268" i="18"/>
  <c r="AO268" i="18" s="1"/>
  <c r="AN308" i="18"/>
  <c r="AO308" i="18" s="1"/>
  <c r="AN334" i="18"/>
  <c r="AO334" i="18" s="1"/>
  <c r="AN340" i="18"/>
  <c r="AO340" i="18" s="1"/>
  <c r="AN380" i="18"/>
  <c r="AO380" i="18" s="1"/>
  <c r="AN406" i="18"/>
  <c r="AO406" i="18" s="1"/>
  <c r="AN412" i="18"/>
  <c r="AO412" i="18" s="1"/>
  <c r="AN452" i="18"/>
  <c r="AO452" i="18" s="1"/>
  <c r="AN478" i="18"/>
  <c r="AO478" i="18" s="1"/>
  <c r="AN484" i="18"/>
  <c r="AO484" i="18" s="1"/>
  <c r="AN524" i="18"/>
  <c r="AO524" i="18" s="1"/>
  <c r="AN550" i="18"/>
  <c r="AO550" i="18" s="1"/>
  <c r="AN556" i="18"/>
  <c r="AO556" i="18" s="1"/>
  <c r="AN596" i="18"/>
  <c r="AO596" i="18" s="1"/>
  <c r="AN622" i="18"/>
  <c r="AO622" i="18" s="1"/>
  <c r="AN628" i="18"/>
  <c r="AO628" i="18" s="1"/>
  <c r="AN668" i="18"/>
  <c r="AO668" i="18" s="1"/>
  <c r="AN694" i="18"/>
  <c r="AO694" i="18" s="1"/>
  <c r="AN700" i="18"/>
  <c r="AO700" i="18" s="1"/>
  <c r="AN740" i="18"/>
  <c r="AO740" i="18" s="1"/>
  <c r="AN766" i="18"/>
  <c r="AO766" i="18" s="1"/>
  <c r="AN800" i="18"/>
  <c r="AO800" i="18" s="1"/>
  <c r="AN852" i="18"/>
  <c r="AO852" i="18" s="1"/>
  <c r="AN874" i="18"/>
  <c r="AO874" i="18" s="1"/>
  <c r="AN875" i="18"/>
  <c r="AO875" i="18" s="1"/>
  <c r="AN928" i="18"/>
  <c r="AO928" i="18" s="1"/>
  <c r="AN982" i="18"/>
  <c r="AO982" i="18" s="1"/>
  <c r="AN1032" i="18"/>
  <c r="AO1032" i="18" s="1"/>
  <c r="AN1036" i="18"/>
  <c r="AO1036" i="18" s="1"/>
  <c r="AN1054" i="18"/>
  <c r="AO1054" i="18" s="1"/>
  <c r="AN1089" i="18"/>
  <c r="AO1089" i="18" s="1"/>
  <c r="AN1140" i="18"/>
  <c r="AO1140" i="18" s="1"/>
  <c r="AN1144" i="18"/>
  <c r="AO1144" i="18" s="1"/>
  <c r="AN1162" i="18"/>
  <c r="AO1162" i="18" s="1"/>
  <c r="AN1196" i="18"/>
  <c r="AO1196" i="18" s="1"/>
  <c r="AN1216" i="18"/>
  <c r="AO1216" i="18" s="1"/>
  <c r="AN1248" i="18"/>
  <c r="AO1248" i="18" s="1"/>
  <c r="AN1269" i="18"/>
  <c r="AO1269" i="18" s="1"/>
  <c r="AN1304" i="18"/>
  <c r="AO1304" i="18" s="1"/>
  <c r="AN1320" i="18"/>
  <c r="AO1320" i="18" s="1"/>
  <c r="AN1342" i="18"/>
  <c r="AO1342" i="18" s="1"/>
  <c r="AN1376" i="18"/>
  <c r="AO1376" i="18" s="1"/>
  <c r="AN1428" i="18"/>
  <c r="AO1428" i="18" s="1"/>
  <c r="AN1450" i="18"/>
  <c r="AO1450" i="18" s="1"/>
  <c r="AN1451" i="18"/>
  <c r="AO1451" i="18" s="1"/>
  <c r="AN1504" i="18"/>
  <c r="AO1504" i="18" s="1"/>
  <c r="AN1558" i="18"/>
  <c r="AO1558" i="18" s="1"/>
  <c r="AN1608" i="18"/>
  <c r="AO1608" i="18" s="1"/>
  <c r="AN1612" i="18"/>
  <c r="AO1612" i="18" s="1"/>
  <c r="AN1630" i="18"/>
  <c r="AO1630" i="18" s="1"/>
  <c r="AN1665" i="18"/>
  <c r="AO1665" i="18" s="1"/>
  <c r="AN1716" i="18"/>
  <c r="AO1716" i="18" s="1"/>
  <c r="AN1720" i="18"/>
  <c r="AO1720" i="18" s="1"/>
  <c r="AN1738" i="18"/>
  <c r="AO1738" i="18" s="1"/>
  <c r="AN1772" i="18"/>
  <c r="AO1772" i="18" s="1"/>
  <c r="AN1792" i="18"/>
  <c r="AO1792" i="18" s="1"/>
  <c r="AN1824" i="18"/>
  <c r="AO1824" i="18" s="1"/>
  <c r="AN1845" i="18"/>
  <c r="AO1845" i="18" s="1"/>
  <c r="AN1880" i="18"/>
  <c r="AO1880" i="18" s="1"/>
  <c r="AN1896" i="18"/>
  <c r="AO1896" i="18" s="1"/>
  <c r="AN1918" i="18"/>
  <c r="AO1918" i="18" s="1"/>
  <c r="AN1952" i="18"/>
  <c r="AO1952" i="18" s="1"/>
  <c r="AN2004" i="18"/>
  <c r="AO2004" i="18" s="1"/>
  <c r="AN2027" i="18"/>
  <c r="AO2027" i="18" s="1"/>
  <c r="AN2134" i="18"/>
  <c r="AO2134" i="18" s="1"/>
  <c r="AN2184" i="18"/>
  <c r="AO2184" i="18" s="1"/>
  <c r="AN2188" i="18"/>
  <c r="AO2188" i="18" s="1"/>
  <c r="AN2206" i="18"/>
  <c r="AO2206" i="18" s="1"/>
  <c r="AN2241" i="18"/>
  <c r="AO2241" i="18" s="1"/>
  <c r="AN2292" i="18"/>
  <c r="AO2292" i="18" s="1"/>
  <c r="AN2296" i="18"/>
  <c r="AO2296" i="18" s="1"/>
  <c r="AN2314" i="18"/>
  <c r="AO2314" i="18" s="1"/>
  <c r="AI4" i="18"/>
  <c r="AJ4" i="18"/>
  <c r="AI5" i="18"/>
  <c r="AJ5" i="18"/>
  <c r="AI6" i="18"/>
  <c r="AJ6" i="18"/>
  <c r="AI7" i="18"/>
  <c r="AJ7" i="18"/>
  <c r="AI8" i="18"/>
  <c r="AJ8" i="18"/>
  <c r="AI9" i="18"/>
  <c r="AJ9" i="18"/>
  <c r="AI10" i="18"/>
  <c r="AJ10" i="18"/>
  <c r="AI11" i="18"/>
  <c r="AJ11" i="18"/>
  <c r="AI12" i="18"/>
  <c r="AJ12" i="18"/>
  <c r="AI13" i="18"/>
  <c r="AJ13" i="18"/>
  <c r="AI14" i="18"/>
  <c r="AJ14" i="18"/>
  <c r="AI15" i="18"/>
  <c r="AJ15" i="18"/>
  <c r="AI16" i="18"/>
  <c r="AJ16" i="18"/>
  <c r="AI17" i="18"/>
  <c r="AJ17" i="18"/>
  <c r="AI18" i="18"/>
  <c r="AJ18" i="18"/>
  <c r="AI19" i="18"/>
  <c r="AJ19" i="18"/>
  <c r="AI20" i="18"/>
  <c r="AJ20" i="18"/>
  <c r="AI21" i="18"/>
  <c r="AJ21" i="18"/>
  <c r="AI22" i="18"/>
  <c r="AJ22" i="18"/>
  <c r="AI23" i="18"/>
  <c r="AJ23" i="18"/>
  <c r="AI24" i="18"/>
  <c r="AJ24" i="18"/>
  <c r="AI25" i="18"/>
  <c r="AJ25" i="18"/>
  <c r="AI26" i="18"/>
  <c r="AJ26" i="18"/>
  <c r="AI27" i="18"/>
  <c r="AJ27" i="18"/>
  <c r="AI28" i="18"/>
  <c r="AJ28" i="18"/>
  <c r="AI29" i="18"/>
  <c r="AJ29" i="18"/>
  <c r="AI30" i="18"/>
  <c r="AJ30" i="18"/>
  <c r="AI31" i="18"/>
  <c r="AJ31" i="18"/>
  <c r="AI32" i="18"/>
  <c r="AJ32" i="18"/>
  <c r="AI33" i="18"/>
  <c r="AJ33" i="18"/>
  <c r="AI34" i="18"/>
  <c r="AJ34" i="18"/>
  <c r="AI35" i="18"/>
  <c r="AJ35" i="18"/>
  <c r="AI36" i="18"/>
  <c r="AJ36" i="18"/>
  <c r="AI37" i="18"/>
  <c r="AJ37" i="18"/>
  <c r="AI38" i="18"/>
  <c r="AJ38" i="18"/>
  <c r="AI39" i="18"/>
  <c r="AJ39" i="18"/>
  <c r="AI40" i="18"/>
  <c r="AJ40" i="18"/>
  <c r="AI41" i="18"/>
  <c r="AJ41" i="18"/>
  <c r="AI42" i="18"/>
  <c r="AJ42" i="18"/>
  <c r="AI43" i="18"/>
  <c r="AJ43" i="18"/>
  <c r="AI44" i="18"/>
  <c r="AJ44" i="18"/>
  <c r="AI45" i="18"/>
  <c r="AJ45" i="18"/>
  <c r="AI46" i="18"/>
  <c r="AJ46" i="18"/>
  <c r="AI47" i="18"/>
  <c r="AJ47" i="18"/>
  <c r="AI48" i="18"/>
  <c r="AJ48" i="18"/>
  <c r="AI49" i="18"/>
  <c r="AJ49" i="18"/>
  <c r="AI50" i="18"/>
  <c r="AJ50" i="18"/>
  <c r="AI51" i="18"/>
  <c r="AJ51" i="18"/>
  <c r="AI52" i="18"/>
  <c r="AJ52" i="18"/>
  <c r="AI53" i="18"/>
  <c r="AJ53" i="18"/>
  <c r="AI54" i="18"/>
  <c r="AJ54" i="18"/>
  <c r="AI55" i="18"/>
  <c r="AJ55" i="18"/>
  <c r="AI56" i="18"/>
  <c r="AJ56" i="18"/>
  <c r="AI57" i="18"/>
  <c r="AJ57" i="18"/>
  <c r="AI58" i="18"/>
  <c r="AJ58" i="18"/>
  <c r="AI59" i="18"/>
  <c r="AJ59" i="18"/>
  <c r="AI60" i="18"/>
  <c r="AJ60" i="18"/>
  <c r="AI61" i="18"/>
  <c r="AJ61" i="18"/>
  <c r="AI62" i="18"/>
  <c r="AJ62" i="18"/>
  <c r="AI63" i="18"/>
  <c r="AJ63" i="18"/>
  <c r="AI64" i="18"/>
  <c r="AJ64" i="18"/>
  <c r="AI65" i="18"/>
  <c r="AJ65" i="18"/>
  <c r="AI66" i="18"/>
  <c r="AJ66" i="18"/>
  <c r="AI67" i="18"/>
  <c r="AJ67" i="18"/>
  <c r="AI68" i="18"/>
  <c r="AJ68" i="18"/>
  <c r="AI69" i="18"/>
  <c r="AJ69" i="18"/>
  <c r="AI70" i="18"/>
  <c r="AJ70" i="18"/>
  <c r="AI71" i="18"/>
  <c r="AJ71" i="18"/>
  <c r="AI72" i="18"/>
  <c r="AJ72" i="18"/>
  <c r="AI73" i="18"/>
  <c r="AJ73" i="18"/>
  <c r="AI74" i="18"/>
  <c r="AJ74" i="18"/>
  <c r="AI75" i="18"/>
  <c r="AJ75" i="18"/>
  <c r="AI76" i="18"/>
  <c r="AJ76" i="18"/>
  <c r="AI77" i="18"/>
  <c r="AJ77" i="18"/>
  <c r="AI78" i="18"/>
  <c r="AJ78" i="18"/>
  <c r="AI79" i="18"/>
  <c r="AJ79" i="18"/>
  <c r="AI80" i="18"/>
  <c r="AJ80" i="18"/>
  <c r="AI81" i="18"/>
  <c r="AJ81" i="18"/>
  <c r="AI82" i="18"/>
  <c r="AJ82" i="18"/>
  <c r="AI83" i="18"/>
  <c r="AJ83" i="18"/>
  <c r="AI84" i="18"/>
  <c r="AJ84" i="18"/>
  <c r="AI85" i="18"/>
  <c r="AJ85" i="18"/>
  <c r="AI86" i="18"/>
  <c r="AJ86" i="18"/>
  <c r="AI87" i="18"/>
  <c r="AJ87" i="18"/>
  <c r="AI88" i="18"/>
  <c r="AJ88" i="18"/>
  <c r="AI89" i="18"/>
  <c r="AJ89" i="18"/>
  <c r="AI90" i="18"/>
  <c r="AJ90" i="18"/>
  <c r="AI91" i="18"/>
  <c r="AJ91" i="18"/>
  <c r="AI92" i="18"/>
  <c r="AJ92" i="18"/>
  <c r="AI93" i="18"/>
  <c r="AJ93" i="18"/>
  <c r="AI94" i="18"/>
  <c r="AJ94" i="18"/>
  <c r="AI95" i="18"/>
  <c r="AJ95" i="18"/>
  <c r="AI96" i="18"/>
  <c r="AJ96" i="18"/>
  <c r="AI97" i="18"/>
  <c r="AJ97" i="18"/>
  <c r="AI98" i="18"/>
  <c r="AJ98" i="18"/>
  <c r="AI99" i="18"/>
  <c r="AJ99" i="18"/>
  <c r="AI100" i="18"/>
  <c r="AJ100" i="18"/>
  <c r="AI101" i="18"/>
  <c r="AJ101" i="18"/>
  <c r="AI102" i="18"/>
  <c r="AJ102" i="18"/>
  <c r="AI103" i="18"/>
  <c r="AJ103" i="18"/>
  <c r="AI104" i="18"/>
  <c r="AJ104" i="18"/>
  <c r="AI105" i="18"/>
  <c r="AJ105" i="18"/>
  <c r="AI106" i="18"/>
  <c r="AJ106" i="18"/>
  <c r="AI107" i="18"/>
  <c r="AJ107" i="18"/>
  <c r="AI108" i="18"/>
  <c r="AJ108" i="18"/>
  <c r="AI109" i="18"/>
  <c r="AJ109" i="18"/>
  <c r="AI110" i="18"/>
  <c r="AJ110" i="18"/>
  <c r="AI111" i="18"/>
  <c r="AJ111" i="18"/>
  <c r="AI112" i="18"/>
  <c r="AJ112" i="18"/>
  <c r="AI113" i="18"/>
  <c r="AJ113" i="18"/>
  <c r="AI114" i="18"/>
  <c r="AJ114" i="18"/>
  <c r="AI115" i="18"/>
  <c r="AJ115" i="18"/>
  <c r="AI116" i="18"/>
  <c r="AJ116" i="18"/>
  <c r="AI117" i="18"/>
  <c r="AJ117" i="18"/>
  <c r="AI118" i="18"/>
  <c r="AJ118" i="18"/>
  <c r="AI119" i="18"/>
  <c r="AJ119" i="18"/>
  <c r="AI120" i="18"/>
  <c r="AJ120" i="18"/>
  <c r="AI121" i="18"/>
  <c r="AJ121" i="18"/>
  <c r="AI122" i="18"/>
  <c r="AJ122" i="18"/>
  <c r="AI123" i="18"/>
  <c r="AJ123" i="18"/>
  <c r="AI124" i="18"/>
  <c r="AJ124" i="18"/>
  <c r="AI125" i="18"/>
  <c r="AJ125" i="18"/>
  <c r="AI126" i="18"/>
  <c r="AJ126" i="18"/>
  <c r="AI127" i="18"/>
  <c r="AJ127" i="18"/>
  <c r="AI128" i="18"/>
  <c r="AJ128" i="18"/>
  <c r="AI129" i="18"/>
  <c r="AJ129" i="18"/>
  <c r="AI130" i="18"/>
  <c r="AJ130" i="18"/>
  <c r="AI131" i="18"/>
  <c r="AJ131" i="18"/>
  <c r="AI132" i="18"/>
  <c r="AJ132" i="18"/>
  <c r="AI133" i="18"/>
  <c r="AJ133" i="18"/>
  <c r="AI134" i="18"/>
  <c r="AJ134" i="18"/>
  <c r="AI135" i="18"/>
  <c r="AJ135" i="18"/>
  <c r="AI136" i="18"/>
  <c r="AJ136" i="18"/>
  <c r="AI137" i="18"/>
  <c r="AJ137" i="18"/>
  <c r="AI138" i="18"/>
  <c r="AJ138" i="18"/>
  <c r="AI139" i="18"/>
  <c r="AJ139" i="18"/>
  <c r="AI140" i="18"/>
  <c r="AJ140" i="18"/>
  <c r="AI141" i="18"/>
  <c r="AJ141" i="18"/>
  <c r="AI142" i="18"/>
  <c r="AJ142" i="18"/>
  <c r="AI143" i="18"/>
  <c r="AJ143" i="18"/>
  <c r="AI144" i="18"/>
  <c r="AJ144" i="18"/>
  <c r="AI145" i="18"/>
  <c r="AJ145" i="18"/>
  <c r="AI146" i="18"/>
  <c r="AJ146" i="18"/>
  <c r="AI147" i="18"/>
  <c r="AJ147" i="18"/>
  <c r="AI148" i="18"/>
  <c r="AJ148" i="18"/>
  <c r="AI149" i="18"/>
  <c r="AJ149" i="18"/>
  <c r="AI150" i="18"/>
  <c r="AJ150" i="18"/>
  <c r="AI151" i="18"/>
  <c r="AJ151" i="18"/>
  <c r="AI152" i="18"/>
  <c r="AJ152" i="18"/>
  <c r="AI153" i="18"/>
  <c r="AJ153" i="18"/>
  <c r="AI154" i="18"/>
  <c r="AJ154" i="18"/>
  <c r="AI155" i="18"/>
  <c r="AJ155" i="18"/>
  <c r="AI156" i="18"/>
  <c r="AJ156" i="18"/>
  <c r="AI157" i="18"/>
  <c r="AJ157" i="18"/>
  <c r="AI158" i="18"/>
  <c r="AJ158" i="18"/>
  <c r="AI159" i="18"/>
  <c r="AJ159" i="18"/>
  <c r="AI160" i="18"/>
  <c r="AJ160" i="18"/>
  <c r="AI161" i="18"/>
  <c r="AJ161" i="18"/>
  <c r="AI162" i="18"/>
  <c r="AJ162" i="18"/>
  <c r="AI163" i="18"/>
  <c r="AJ163" i="18"/>
  <c r="AI164" i="18"/>
  <c r="AJ164" i="18"/>
  <c r="AI165" i="18"/>
  <c r="AJ165" i="18"/>
  <c r="AI166" i="18"/>
  <c r="AJ166" i="18"/>
  <c r="AI167" i="18"/>
  <c r="AJ167" i="18"/>
  <c r="AI168" i="18"/>
  <c r="AJ168" i="18"/>
  <c r="AI169" i="18"/>
  <c r="AJ169" i="18"/>
  <c r="AI170" i="18"/>
  <c r="AJ170" i="18"/>
  <c r="AI171" i="18"/>
  <c r="AJ171" i="18"/>
  <c r="AI172" i="18"/>
  <c r="AJ172" i="18"/>
  <c r="AI173" i="18"/>
  <c r="AJ173" i="18"/>
  <c r="AI174" i="18"/>
  <c r="AJ174" i="18"/>
  <c r="AI175" i="18"/>
  <c r="AJ175" i="18"/>
  <c r="AI176" i="18"/>
  <c r="AJ176" i="18"/>
  <c r="AI177" i="18"/>
  <c r="AJ177" i="18"/>
  <c r="AI178" i="18"/>
  <c r="AJ178" i="18"/>
  <c r="AI179" i="18"/>
  <c r="AJ179" i="18"/>
  <c r="AI180" i="18"/>
  <c r="AJ180" i="18"/>
  <c r="AI181" i="18"/>
  <c r="AJ181" i="18"/>
  <c r="AI182" i="18"/>
  <c r="AJ182" i="18"/>
  <c r="AI183" i="18"/>
  <c r="AJ183" i="18"/>
  <c r="AI184" i="18"/>
  <c r="AJ184" i="18"/>
  <c r="AI185" i="18"/>
  <c r="AJ185" i="18"/>
  <c r="AI186" i="18"/>
  <c r="AJ186" i="18"/>
  <c r="AI187" i="18"/>
  <c r="AJ187" i="18"/>
  <c r="AI188" i="18"/>
  <c r="AJ188" i="18"/>
  <c r="AI189" i="18"/>
  <c r="AJ189" i="18"/>
  <c r="AI190" i="18"/>
  <c r="AJ190" i="18"/>
  <c r="AI191" i="18"/>
  <c r="AJ191" i="18"/>
  <c r="AI192" i="18"/>
  <c r="AJ192" i="18"/>
  <c r="AI193" i="18"/>
  <c r="AJ193" i="18"/>
  <c r="AI194" i="18"/>
  <c r="AJ194" i="18"/>
  <c r="AI195" i="18"/>
  <c r="AJ195" i="18"/>
  <c r="AI196" i="18"/>
  <c r="AJ196" i="18"/>
  <c r="AI197" i="18"/>
  <c r="AJ197" i="18"/>
  <c r="AI198" i="18"/>
  <c r="AJ198" i="18"/>
  <c r="AI199" i="18"/>
  <c r="AJ199" i="18"/>
  <c r="AI200" i="18"/>
  <c r="AJ200" i="18"/>
  <c r="AI201" i="18"/>
  <c r="AJ201" i="18"/>
  <c r="AI202" i="18"/>
  <c r="AJ202" i="18"/>
  <c r="AI203" i="18"/>
  <c r="AJ203" i="18"/>
  <c r="AI204" i="18"/>
  <c r="AJ204" i="18"/>
  <c r="AI205" i="18"/>
  <c r="AJ205" i="18"/>
  <c r="AI206" i="18"/>
  <c r="AJ206" i="18"/>
  <c r="AI207" i="18"/>
  <c r="AJ207" i="18"/>
  <c r="AI208" i="18"/>
  <c r="AJ208" i="18"/>
  <c r="AI209" i="18"/>
  <c r="AJ209" i="18"/>
  <c r="AI210" i="18"/>
  <c r="AJ210" i="18"/>
  <c r="AI211" i="18"/>
  <c r="AJ211" i="18"/>
  <c r="AI212" i="18"/>
  <c r="AJ212" i="18"/>
  <c r="AI213" i="18"/>
  <c r="AJ213" i="18"/>
  <c r="AI214" i="18"/>
  <c r="AJ214" i="18"/>
  <c r="AI215" i="18"/>
  <c r="AJ215" i="18"/>
  <c r="AI216" i="18"/>
  <c r="AJ216" i="18"/>
  <c r="AI217" i="18"/>
  <c r="AJ217" i="18"/>
  <c r="AI218" i="18"/>
  <c r="AJ218" i="18"/>
  <c r="AI219" i="18"/>
  <c r="AJ219" i="18"/>
  <c r="AI220" i="18"/>
  <c r="AJ220" i="18"/>
  <c r="AI221" i="18"/>
  <c r="AJ221" i="18"/>
  <c r="AI222" i="18"/>
  <c r="AJ222" i="18"/>
  <c r="AI223" i="18"/>
  <c r="AJ223" i="18"/>
  <c r="AI224" i="18"/>
  <c r="AJ224" i="18"/>
  <c r="AI225" i="18"/>
  <c r="AJ225" i="18"/>
  <c r="AI226" i="18"/>
  <c r="AJ226" i="18"/>
  <c r="AI227" i="18"/>
  <c r="AJ227" i="18"/>
  <c r="AI228" i="18"/>
  <c r="AJ228" i="18"/>
  <c r="AI229" i="18"/>
  <c r="AJ229" i="18"/>
  <c r="AI230" i="18"/>
  <c r="AJ230" i="18"/>
  <c r="AI231" i="18"/>
  <c r="AJ231" i="18"/>
  <c r="AI232" i="18"/>
  <c r="AJ232" i="18"/>
  <c r="AI233" i="18"/>
  <c r="AJ233" i="18"/>
  <c r="AI234" i="18"/>
  <c r="AJ234" i="18"/>
  <c r="AI235" i="18"/>
  <c r="AJ235" i="18"/>
  <c r="AI236" i="18"/>
  <c r="AJ236" i="18"/>
  <c r="AI237" i="18"/>
  <c r="AJ237" i="18"/>
  <c r="AI238" i="18"/>
  <c r="AJ238" i="18"/>
  <c r="AI239" i="18"/>
  <c r="AJ239" i="18"/>
  <c r="AI240" i="18"/>
  <c r="AJ240" i="18"/>
  <c r="AI241" i="18"/>
  <c r="AJ241" i="18"/>
  <c r="AI242" i="18"/>
  <c r="AJ242" i="18"/>
  <c r="AI243" i="18"/>
  <c r="AJ243" i="18"/>
  <c r="AI244" i="18"/>
  <c r="AJ244" i="18"/>
  <c r="AI245" i="18"/>
  <c r="AJ245" i="18"/>
  <c r="AI246" i="18"/>
  <c r="AJ246" i="18"/>
  <c r="AI247" i="18"/>
  <c r="AJ247" i="18"/>
  <c r="AI248" i="18"/>
  <c r="AJ248" i="18"/>
  <c r="AI249" i="18"/>
  <c r="AJ249" i="18"/>
  <c r="AI250" i="18"/>
  <c r="AJ250" i="18"/>
  <c r="AI251" i="18"/>
  <c r="AJ251" i="18"/>
  <c r="AI252" i="18"/>
  <c r="AJ252" i="18"/>
  <c r="AI253" i="18"/>
  <c r="AJ253" i="18"/>
  <c r="AI254" i="18"/>
  <c r="AJ254" i="18"/>
  <c r="AI255" i="18"/>
  <c r="AJ255" i="18"/>
  <c r="AI256" i="18"/>
  <c r="AJ256" i="18"/>
  <c r="AI257" i="18"/>
  <c r="AJ257" i="18"/>
  <c r="AI258" i="18"/>
  <c r="AJ258" i="18"/>
  <c r="AI259" i="18"/>
  <c r="AJ259" i="18"/>
  <c r="AI260" i="18"/>
  <c r="AJ260" i="18"/>
  <c r="AI261" i="18"/>
  <c r="AJ261" i="18"/>
  <c r="AI262" i="18"/>
  <c r="AJ262" i="18"/>
  <c r="AI263" i="18"/>
  <c r="AJ263" i="18"/>
  <c r="AI264" i="18"/>
  <c r="AJ264" i="18"/>
  <c r="AI265" i="18"/>
  <c r="AJ265" i="18"/>
  <c r="AI266" i="18"/>
  <c r="AJ266" i="18"/>
  <c r="AI267" i="18"/>
  <c r="AJ267" i="18"/>
  <c r="AI268" i="18"/>
  <c r="AJ268" i="18"/>
  <c r="AI269" i="18"/>
  <c r="AJ269" i="18"/>
  <c r="AI270" i="18"/>
  <c r="AJ270" i="18"/>
  <c r="AI271" i="18"/>
  <c r="AJ271" i="18"/>
  <c r="AI272" i="18"/>
  <c r="AJ272" i="18"/>
  <c r="AI273" i="18"/>
  <c r="AJ273" i="18"/>
  <c r="AI274" i="18"/>
  <c r="AJ274" i="18"/>
  <c r="AI275" i="18"/>
  <c r="AJ275" i="18"/>
  <c r="AI276" i="18"/>
  <c r="AJ276" i="18"/>
  <c r="AI277" i="18"/>
  <c r="AJ277" i="18"/>
  <c r="AI278" i="18"/>
  <c r="AJ278" i="18"/>
  <c r="AI279" i="18"/>
  <c r="AJ279" i="18"/>
  <c r="AI280" i="18"/>
  <c r="AJ280" i="18"/>
  <c r="AI281" i="18"/>
  <c r="AJ281" i="18"/>
  <c r="AI282" i="18"/>
  <c r="AJ282" i="18"/>
  <c r="AI283" i="18"/>
  <c r="AJ283" i="18"/>
  <c r="AI284" i="18"/>
  <c r="AJ284" i="18"/>
  <c r="AI285" i="18"/>
  <c r="AJ285" i="18"/>
  <c r="AI286" i="18"/>
  <c r="AJ286" i="18"/>
  <c r="AI287" i="18"/>
  <c r="AJ287" i="18"/>
  <c r="AI288" i="18"/>
  <c r="AJ288" i="18"/>
  <c r="AI289" i="18"/>
  <c r="AJ289" i="18"/>
  <c r="AI290" i="18"/>
  <c r="AJ290" i="18"/>
  <c r="AI291" i="18"/>
  <c r="AJ291" i="18"/>
  <c r="AI292" i="18"/>
  <c r="AJ292" i="18"/>
  <c r="AI293" i="18"/>
  <c r="AJ293" i="18"/>
  <c r="AI294" i="18"/>
  <c r="AJ294" i="18"/>
  <c r="AI295" i="18"/>
  <c r="AJ295" i="18"/>
  <c r="AI296" i="18"/>
  <c r="AJ296" i="18"/>
  <c r="AI297" i="18"/>
  <c r="AJ297" i="18"/>
  <c r="AI298" i="18"/>
  <c r="AJ298" i="18"/>
  <c r="AI299" i="18"/>
  <c r="AJ299" i="18"/>
  <c r="AI300" i="18"/>
  <c r="AJ300" i="18"/>
  <c r="AI301" i="18"/>
  <c r="AJ301" i="18"/>
  <c r="AI302" i="18"/>
  <c r="AJ302" i="18"/>
  <c r="AI303" i="18"/>
  <c r="AJ303" i="18"/>
  <c r="AI304" i="18"/>
  <c r="AJ304" i="18"/>
  <c r="AI305" i="18"/>
  <c r="AJ305" i="18"/>
  <c r="AI306" i="18"/>
  <c r="AJ306" i="18"/>
  <c r="AI307" i="18"/>
  <c r="AJ307" i="18"/>
  <c r="AI308" i="18"/>
  <c r="AJ308" i="18"/>
  <c r="AI309" i="18"/>
  <c r="AJ309" i="18"/>
  <c r="AI310" i="18"/>
  <c r="AJ310" i="18"/>
  <c r="AI311" i="18"/>
  <c r="AJ311" i="18"/>
  <c r="AI312" i="18"/>
  <c r="AJ312" i="18"/>
  <c r="AI313" i="18"/>
  <c r="AJ313" i="18"/>
  <c r="AI314" i="18"/>
  <c r="AJ314" i="18"/>
  <c r="AI315" i="18"/>
  <c r="AJ315" i="18"/>
  <c r="AI316" i="18"/>
  <c r="AJ316" i="18"/>
  <c r="AI317" i="18"/>
  <c r="AJ317" i="18"/>
  <c r="AI318" i="18"/>
  <c r="AJ318" i="18"/>
  <c r="AI319" i="18"/>
  <c r="AJ319" i="18"/>
  <c r="AI320" i="18"/>
  <c r="AJ320" i="18"/>
  <c r="AI321" i="18"/>
  <c r="AJ321" i="18"/>
  <c r="AI322" i="18"/>
  <c r="AJ322" i="18"/>
  <c r="AI323" i="18"/>
  <c r="AJ323" i="18"/>
  <c r="AI324" i="18"/>
  <c r="AJ324" i="18"/>
  <c r="AI325" i="18"/>
  <c r="AJ325" i="18"/>
  <c r="AI326" i="18"/>
  <c r="AJ326" i="18"/>
  <c r="AI327" i="18"/>
  <c r="AJ327" i="18"/>
  <c r="AI328" i="18"/>
  <c r="AJ328" i="18"/>
  <c r="AI329" i="18"/>
  <c r="AJ329" i="18"/>
  <c r="AI330" i="18"/>
  <c r="AJ330" i="18"/>
  <c r="AI331" i="18"/>
  <c r="AJ331" i="18"/>
  <c r="AI332" i="18"/>
  <c r="AJ332" i="18"/>
  <c r="AI333" i="18"/>
  <c r="AJ333" i="18"/>
  <c r="AI334" i="18"/>
  <c r="AJ334" i="18"/>
  <c r="AI335" i="18"/>
  <c r="AJ335" i="18"/>
  <c r="AI336" i="18"/>
  <c r="AJ336" i="18"/>
  <c r="AI337" i="18"/>
  <c r="AJ337" i="18"/>
  <c r="AI338" i="18"/>
  <c r="AJ338" i="18"/>
  <c r="AI339" i="18"/>
  <c r="AJ339" i="18"/>
  <c r="AI340" i="18"/>
  <c r="AJ340" i="18"/>
  <c r="AI341" i="18"/>
  <c r="AJ341" i="18"/>
  <c r="AI342" i="18"/>
  <c r="AJ342" i="18"/>
  <c r="AI343" i="18"/>
  <c r="AJ343" i="18"/>
  <c r="AI344" i="18"/>
  <c r="AJ344" i="18"/>
  <c r="AI345" i="18"/>
  <c r="AJ345" i="18"/>
  <c r="AI346" i="18"/>
  <c r="AJ346" i="18"/>
  <c r="AI347" i="18"/>
  <c r="AJ347" i="18"/>
  <c r="AI348" i="18"/>
  <c r="AJ348" i="18"/>
  <c r="AI349" i="18"/>
  <c r="AJ349" i="18"/>
  <c r="AI350" i="18"/>
  <c r="AJ350" i="18"/>
  <c r="AI351" i="18"/>
  <c r="AJ351" i="18"/>
  <c r="AI352" i="18"/>
  <c r="AJ352" i="18"/>
  <c r="AI353" i="18"/>
  <c r="AJ353" i="18"/>
  <c r="AI354" i="18"/>
  <c r="AJ354" i="18"/>
  <c r="AI355" i="18"/>
  <c r="AJ355" i="18"/>
  <c r="AI356" i="18"/>
  <c r="AJ356" i="18"/>
  <c r="AI357" i="18"/>
  <c r="AJ357" i="18"/>
  <c r="AI358" i="18"/>
  <c r="AJ358" i="18"/>
  <c r="AI359" i="18"/>
  <c r="AJ359" i="18"/>
  <c r="AI360" i="18"/>
  <c r="AJ360" i="18"/>
  <c r="AI361" i="18"/>
  <c r="AJ361" i="18"/>
  <c r="AI362" i="18"/>
  <c r="AJ362" i="18"/>
  <c r="AI363" i="18"/>
  <c r="AJ363" i="18"/>
  <c r="AI364" i="18"/>
  <c r="AJ364" i="18"/>
  <c r="AI365" i="18"/>
  <c r="AJ365" i="18"/>
  <c r="AI366" i="18"/>
  <c r="AJ366" i="18"/>
  <c r="AI367" i="18"/>
  <c r="AJ367" i="18"/>
  <c r="AI368" i="18"/>
  <c r="AJ368" i="18"/>
  <c r="AI369" i="18"/>
  <c r="AJ369" i="18"/>
  <c r="AI370" i="18"/>
  <c r="AJ370" i="18"/>
  <c r="AI371" i="18"/>
  <c r="AJ371" i="18"/>
  <c r="AI372" i="18"/>
  <c r="AJ372" i="18"/>
  <c r="AI373" i="18"/>
  <c r="AJ373" i="18"/>
  <c r="AI374" i="18"/>
  <c r="AJ374" i="18"/>
  <c r="AI375" i="18"/>
  <c r="AJ375" i="18"/>
  <c r="AI376" i="18"/>
  <c r="AJ376" i="18"/>
  <c r="AI377" i="18"/>
  <c r="AJ377" i="18"/>
  <c r="AI378" i="18"/>
  <c r="AJ378" i="18"/>
  <c r="AI379" i="18"/>
  <c r="AJ379" i="18"/>
  <c r="AI380" i="18"/>
  <c r="AJ380" i="18"/>
  <c r="AI381" i="18"/>
  <c r="AJ381" i="18"/>
  <c r="AI382" i="18"/>
  <c r="AJ382" i="18"/>
  <c r="AI383" i="18"/>
  <c r="AJ383" i="18"/>
  <c r="AI384" i="18"/>
  <c r="AJ384" i="18"/>
  <c r="AI385" i="18"/>
  <c r="AJ385" i="18"/>
  <c r="AI386" i="18"/>
  <c r="AJ386" i="18"/>
  <c r="AI387" i="18"/>
  <c r="AJ387" i="18"/>
  <c r="AI388" i="18"/>
  <c r="AJ388" i="18"/>
  <c r="AI389" i="18"/>
  <c r="AJ389" i="18"/>
  <c r="AI390" i="18"/>
  <c r="AJ390" i="18"/>
  <c r="AI391" i="18"/>
  <c r="AJ391" i="18"/>
  <c r="AI392" i="18"/>
  <c r="AJ392" i="18"/>
  <c r="AI393" i="18"/>
  <c r="AJ393" i="18"/>
  <c r="AI394" i="18"/>
  <c r="AJ394" i="18"/>
  <c r="AI395" i="18"/>
  <c r="AJ395" i="18"/>
  <c r="AI396" i="18"/>
  <c r="AJ396" i="18"/>
  <c r="AI397" i="18"/>
  <c r="AJ397" i="18"/>
  <c r="AI398" i="18"/>
  <c r="AJ398" i="18"/>
  <c r="AI399" i="18"/>
  <c r="AJ399" i="18"/>
  <c r="AI400" i="18"/>
  <c r="AJ400" i="18"/>
  <c r="AI401" i="18"/>
  <c r="AJ401" i="18"/>
  <c r="AI402" i="18"/>
  <c r="AJ402" i="18"/>
  <c r="AI403" i="18"/>
  <c r="AJ403" i="18"/>
  <c r="AI404" i="18"/>
  <c r="AJ404" i="18"/>
  <c r="AI405" i="18"/>
  <c r="AJ405" i="18"/>
  <c r="AI406" i="18"/>
  <c r="AJ406" i="18"/>
  <c r="AI407" i="18"/>
  <c r="AJ407" i="18"/>
  <c r="AI408" i="18"/>
  <c r="AJ408" i="18"/>
  <c r="AI409" i="18"/>
  <c r="AJ409" i="18"/>
  <c r="AI410" i="18"/>
  <c r="AJ410" i="18"/>
  <c r="AI411" i="18"/>
  <c r="AJ411" i="18"/>
  <c r="AI412" i="18"/>
  <c r="AJ412" i="18"/>
  <c r="AI413" i="18"/>
  <c r="AJ413" i="18"/>
  <c r="AI414" i="18"/>
  <c r="AJ414" i="18"/>
  <c r="AI415" i="18"/>
  <c r="AJ415" i="18"/>
  <c r="AI416" i="18"/>
  <c r="AJ416" i="18"/>
  <c r="AI417" i="18"/>
  <c r="AJ417" i="18"/>
  <c r="AI418" i="18"/>
  <c r="AJ418" i="18"/>
  <c r="AI419" i="18"/>
  <c r="AJ419" i="18"/>
  <c r="AI420" i="18"/>
  <c r="AJ420" i="18"/>
  <c r="AI421" i="18"/>
  <c r="AJ421" i="18"/>
  <c r="AI422" i="18"/>
  <c r="AJ422" i="18"/>
  <c r="AI423" i="18"/>
  <c r="AJ423" i="18"/>
  <c r="AI424" i="18"/>
  <c r="AJ424" i="18"/>
  <c r="AI425" i="18"/>
  <c r="AJ425" i="18"/>
  <c r="AI426" i="18"/>
  <c r="AJ426" i="18"/>
  <c r="AI427" i="18"/>
  <c r="AJ427" i="18"/>
  <c r="AI428" i="18"/>
  <c r="AJ428" i="18"/>
  <c r="AI429" i="18"/>
  <c r="AJ429" i="18"/>
  <c r="AI430" i="18"/>
  <c r="AJ430" i="18"/>
  <c r="AI431" i="18"/>
  <c r="AJ431" i="18"/>
  <c r="AI432" i="18"/>
  <c r="AJ432" i="18"/>
  <c r="AI433" i="18"/>
  <c r="AJ433" i="18"/>
  <c r="AI434" i="18"/>
  <c r="AJ434" i="18"/>
  <c r="AI435" i="18"/>
  <c r="AJ435" i="18"/>
  <c r="AI436" i="18"/>
  <c r="AJ436" i="18"/>
  <c r="AI437" i="18"/>
  <c r="AJ437" i="18"/>
  <c r="AI438" i="18"/>
  <c r="AJ438" i="18"/>
  <c r="AI439" i="18"/>
  <c r="AJ439" i="18"/>
  <c r="AI440" i="18"/>
  <c r="AJ440" i="18"/>
  <c r="AI441" i="18"/>
  <c r="AJ441" i="18"/>
  <c r="AI442" i="18"/>
  <c r="AJ442" i="18"/>
  <c r="AI443" i="18"/>
  <c r="AJ443" i="18"/>
  <c r="AI444" i="18"/>
  <c r="AJ444" i="18"/>
  <c r="AI445" i="18"/>
  <c r="AJ445" i="18"/>
  <c r="AI446" i="18"/>
  <c r="AJ446" i="18"/>
  <c r="AI447" i="18"/>
  <c r="AJ447" i="18"/>
  <c r="AI448" i="18"/>
  <c r="AJ448" i="18"/>
  <c r="AI449" i="18"/>
  <c r="AJ449" i="18"/>
  <c r="AI450" i="18"/>
  <c r="AJ450" i="18"/>
  <c r="AI451" i="18"/>
  <c r="AJ451" i="18"/>
  <c r="AI452" i="18"/>
  <c r="AJ452" i="18"/>
  <c r="AI453" i="18"/>
  <c r="AJ453" i="18"/>
  <c r="AI454" i="18"/>
  <c r="AJ454" i="18"/>
  <c r="AI455" i="18"/>
  <c r="AJ455" i="18"/>
  <c r="AI456" i="18"/>
  <c r="AJ456" i="18"/>
  <c r="AI457" i="18"/>
  <c r="AJ457" i="18"/>
  <c r="AI458" i="18"/>
  <c r="AJ458" i="18"/>
  <c r="AI459" i="18"/>
  <c r="AJ459" i="18"/>
  <c r="AI460" i="18"/>
  <c r="AJ460" i="18"/>
  <c r="AI461" i="18"/>
  <c r="AJ461" i="18"/>
  <c r="AI462" i="18"/>
  <c r="AJ462" i="18"/>
  <c r="AI463" i="18"/>
  <c r="AJ463" i="18"/>
  <c r="AI464" i="18"/>
  <c r="AJ464" i="18"/>
  <c r="AI465" i="18"/>
  <c r="AJ465" i="18"/>
  <c r="AI466" i="18"/>
  <c r="AJ466" i="18"/>
  <c r="AI467" i="18"/>
  <c r="AJ467" i="18"/>
  <c r="AI468" i="18"/>
  <c r="AJ468" i="18"/>
  <c r="AI469" i="18"/>
  <c r="AJ469" i="18"/>
  <c r="AI470" i="18"/>
  <c r="AJ470" i="18"/>
  <c r="AI471" i="18"/>
  <c r="AJ471" i="18"/>
  <c r="AI472" i="18"/>
  <c r="AJ472" i="18"/>
  <c r="AI473" i="18"/>
  <c r="AJ473" i="18"/>
  <c r="AI474" i="18"/>
  <c r="AJ474" i="18"/>
  <c r="AI475" i="18"/>
  <c r="AJ475" i="18"/>
  <c r="AI476" i="18"/>
  <c r="AJ476" i="18"/>
  <c r="AI477" i="18"/>
  <c r="AJ477" i="18"/>
  <c r="AI478" i="18"/>
  <c r="AJ478" i="18"/>
  <c r="AI479" i="18"/>
  <c r="AJ479" i="18"/>
  <c r="AI480" i="18"/>
  <c r="AJ480" i="18"/>
  <c r="AI481" i="18"/>
  <c r="AJ481" i="18"/>
  <c r="AI482" i="18"/>
  <c r="AJ482" i="18"/>
  <c r="AI483" i="18"/>
  <c r="AJ483" i="18"/>
  <c r="AI484" i="18"/>
  <c r="AJ484" i="18"/>
  <c r="AI485" i="18"/>
  <c r="AJ485" i="18"/>
  <c r="AI486" i="18"/>
  <c r="AJ486" i="18"/>
  <c r="AI487" i="18"/>
  <c r="AJ487" i="18"/>
  <c r="AI488" i="18"/>
  <c r="AJ488" i="18"/>
  <c r="AI489" i="18"/>
  <c r="AJ489" i="18"/>
  <c r="AI490" i="18"/>
  <c r="AJ490" i="18"/>
  <c r="AI491" i="18"/>
  <c r="AJ491" i="18"/>
  <c r="AI492" i="18"/>
  <c r="AJ492" i="18"/>
  <c r="AI493" i="18"/>
  <c r="AJ493" i="18"/>
  <c r="AI494" i="18"/>
  <c r="AJ494" i="18"/>
  <c r="AI495" i="18"/>
  <c r="AJ495" i="18"/>
  <c r="AI496" i="18"/>
  <c r="AJ496" i="18"/>
  <c r="AI497" i="18"/>
  <c r="AJ497" i="18"/>
  <c r="AI498" i="18"/>
  <c r="AJ498" i="18"/>
  <c r="AI499" i="18"/>
  <c r="AJ499" i="18"/>
  <c r="AI500" i="18"/>
  <c r="AJ500" i="18"/>
  <c r="AI501" i="18"/>
  <c r="AJ501" i="18"/>
  <c r="AI502" i="18"/>
  <c r="AJ502" i="18"/>
  <c r="AI503" i="18"/>
  <c r="AJ503" i="18"/>
  <c r="AI504" i="18"/>
  <c r="AJ504" i="18"/>
  <c r="AI505" i="18"/>
  <c r="AJ505" i="18"/>
  <c r="AI506" i="18"/>
  <c r="AJ506" i="18"/>
  <c r="AI507" i="18"/>
  <c r="AJ507" i="18"/>
  <c r="AI508" i="18"/>
  <c r="AJ508" i="18"/>
  <c r="AI509" i="18"/>
  <c r="AJ509" i="18"/>
  <c r="AI510" i="18"/>
  <c r="AJ510" i="18"/>
  <c r="AI511" i="18"/>
  <c r="AJ511" i="18"/>
  <c r="AI512" i="18"/>
  <c r="AJ512" i="18"/>
  <c r="AI513" i="18"/>
  <c r="AJ513" i="18"/>
  <c r="AI514" i="18"/>
  <c r="AJ514" i="18"/>
  <c r="AI515" i="18"/>
  <c r="AJ515" i="18"/>
  <c r="AI516" i="18"/>
  <c r="AJ516" i="18"/>
  <c r="AI517" i="18"/>
  <c r="AJ517" i="18"/>
  <c r="AI518" i="18"/>
  <c r="AJ518" i="18"/>
  <c r="AI519" i="18"/>
  <c r="AJ519" i="18"/>
  <c r="AI520" i="18"/>
  <c r="AJ520" i="18"/>
  <c r="AI521" i="18"/>
  <c r="AJ521" i="18"/>
  <c r="AI522" i="18"/>
  <c r="AJ522" i="18"/>
  <c r="AI523" i="18"/>
  <c r="AJ523" i="18"/>
  <c r="AI524" i="18"/>
  <c r="AJ524" i="18"/>
  <c r="AI525" i="18"/>
  <c r="AJ525" i="18"/>
  <c r="AI526" i="18"/>
  <c r="AJ526" i="18"/>
  <c r="AI527" i="18"/>
  <c r="AJ527" i="18"/>
  <c r="AI528" i="18"/>
  <c r="AJ528" i="18"/>
  <c r="AI529" i="18"/>
  <c r="AJ529" i="18"/>
  <c r="AI530" i="18"/>
  <c r="AJ530" i="18"/>
  <c r="AI531" i="18"/>
  <c r="AJ531" i="18"/>
  <c r="AI532" i="18"/>
  <c r="AJ532" i="18"/>
  <c r="AI533" i="18"/>
  <c r="AJ533" i="18"/>
  <c r="AI534" i="18"/>
  <c r="AJ534" i="18"/>
  <c r="AI535" i="18"/>
  <c r="AJ535" i="18"/>
  <c r="AI536" i="18"/>
  <c r="AJ536" i="18"/>
  <c r="AI537" i="18"/>
  <c r="AJ537" i="18"/>
  <c r="AI538" i="18"/>
  <c r="AJ538" i="18"/>
  <c r="AI539" i="18"/>
  <c r="AJ539" i="18"/>
  <c r="AI540" i="18"/>
  <c r="AJ540" i="18"/>
  <c r="AI541" i="18"/>
  <c r="AJ541" i="18"/>
  <c r="AI542" i="18"/>
  <c r="AJ542" i="18"/>
  <c r="AI543" i="18"/>
  <c r="AJ543" i="18"/>
  <c r="AI544" i="18"/>
  <c r="AJ544" i="18"/>
  <c r="AI545" i="18"/>
  <c r="AJ545" i="18"/>
  <c r="AI546" i="18"/>
  <c r="AJ546" i="18"/>
  <c r="AI547" i="18"/>
  <c r="AJ547" i="18"/>
  <c r="AI548" i="18"/>
  <c r="AJ548" i="18"/>
  <c r="AI549" i="18"/>
  <c r="AJ549" i="18"/>
  <c r="AI550" i="18"/>
  <c r="AJ550" i="18"/>
  <c r="AI551" i="18"/>
  <c r="AJ551" i="18"/>
  <c r="AI552" i="18"/>
  <c r="AJ552" i="18"/>
  <c r="AI553" i="18"/>
  <c r="AJ553" i="18"/>
  <c r="AI554" i="18"/>
  <c r="AJ554" i="18"/>
  <c r="AI555" i="18"/>
  <c r="AJ555" i="18"/>
  <c r="AI556" i="18"/>
  <c r="AJ556" i="18"/>
  <c r="AI557" i="18"/>
  <c r="AJ557" i="18"/>
  <c r="AI558" i="18"/>
  <c r="AJ558" i="18"/>
  <c r="AI559" i="18"/>
  <c r="AJ559" i="18"/>
  <c r="AI560" i="18"/>
  <c r="AJ560" i="18"/>
  <c r="AI561" i="18"/>
  <c r="AJ561" i="18"/>
  <c r="AI562" i="18"/>
  <c r="AJ562" i="18"/>
  <c r="AI563" i="18"/>
  <c r="AJ563" i="18"/>
  <c r="AI564" i="18"/>
  <c r="AJ564" i="18"/>
  <c r="AI565" i="18"/>
  <c r="AJ565" i="18"/>
  <c r="AI566" i="18"/>
  <c r="AJ566" i="18"/>
  <c r="AI567" i="18"/>
  <c r="AJ567" i="18"/>
  <c r="AI568" i="18"/>
  <c r="AJ568" i="18"/>
  <c r="AI569" i="18"/>
  <c r="AJ569" i="18"/>
  <c r="AI570" i="18"/>
  <c r="AJ570" i="18"/>
  <c r="AI571" i="18"/>
  <c r="AJ571" i="18"/>
  <c r="AI572" i="18"/>
  <c r="AJ572" i="18"/>
  <c r="AI573" i="18"/>
  <c r="AJ573" i="18"/>
  <c r="AI574" i="18"/>
  <c r="AJ574" i="18"/>
  <c r="AI575" i="18"/>
  <c r="AJ575" i="18"/>
  <c r="AI576" i="18"/>
  <c r="AJ576" i="18"/>
  <c r="AI577" i="18"/>
  <c r="AJ577" i="18"/>
  <c r="AI578" i="18"/>
  <c r="AJ578" i="18"/>
  <c r="AI579" i="18"/>
  <c r="AJ579" i="18"/>
  <c r="AI580" i="18"/>
  <c r="AJ580" i="18"/>
  <c r="AI581" i="18"/>
  <c r="AJ581" i="18"/>
  <c r="AI582" i="18"/>
  <c r="AJ582" i="18"/>
  <c r="AI583" i="18"/>
  <c r="AJ583" i="18"/>
  <c r="AI584" i="18"/>
  <c r="AJ584" i="18"/>
  <c r="AI585" i="18"/>
  <c r="AJ585" i="18"/>
  <c r="AI586" i="18"/>
  <c r="AJ586" i="18"/>
  <c r="AI587" i="18"/>
  <c r="AJ587" i="18"/>
  <c r="AI588" i="18"/>
  <c r="AJ588" i="18"/>
  <c r="AI589" i="18"/>
  <c r="AJ589" i="18"/>
  <c r="AI590" i="18"/>
  <c r="AJ590" i="18"/>
  <c r="AI591" i="18"/>
  <c r="AJ591" i="18"/>
  <c r="AI592" i="18"/>
  <c r="AJ592" i="18"/>
  <c r="AI593" i="18"/>
  <c r="AJ593" i="18"/>
  <c r="AI594" i="18"/>
  <c r="AJ594" i="18"/>
  <c r="AI595" i="18"/>
  <c r="AJ595" i="18"/>
  <c r="AI596" i="18"/>
  <c r="AJ596" i="18"/>
  <c r="AI597" i="18"/>
  <c r="AJ597" i="18"/>
  <c r="AI598" i="18"/>
  <c r="AJ598" i="18"/>
  <c r="AI599" i="18"/>
  <c r="AJ599" i="18"/>
  <c r="AI600" i="18"/>
  <c r="AJ600" i="18"/>
  <c r="AI601" i="18"/>
  <c r="AJ601" i="18"/>
  <c r="AI602" i="18"/>
  <c r="AJ602" i="18"/>
  <c r="AI603" i="18"/>
  <c r="AJ603" i="18"/>
  <c r="AI604" i="18"/>
  <c r="AJ604" i="18"/>
  <c r="AI605" i="18"/>
  <c r="AJ605" i="18"/>
  <c r="AI606" i="18"/>
  <c r="AJ606" i="18"/>
  <c r="AI607" i="18"/>
  <c r="AJ607" i="18"/>
  <c r="AI608" i="18"/>
  <c r="AJ608" i="18"/>
  <c r="AI609" i="18"/>
  <c r="AJ609" i="18"/>
  <c r="AI610" i="18"/>
  <c r="AJ610" i="18"/>
  <c r="AI611" i="18"/>
  <c r="AJ611" i="18"/>
  <c r="AI612" i="18"/>
  <c r="AJ612" i="18"/>
  <c r="AI613" i="18"/>
  <c r="AJ613" i="18"/>
  <c r="AI614" i="18"/>
  <c r="AJ614" i="18"/>
  <c r="AI615" i="18"/>
  <c r="AJ615" i="18"/>
  <c r="AI616" i="18"/>
  <c r="AJ616" i="18"/>
  <c r="AI617" i="18"/>
  <c r="AJ617" i="18"/>
  <c r="AI618" i="18"/>
  <c r="AJ618" i="18"/>
  <c r="AI619" i="18"/>
  <c r="AJ619" i="18"/>
  <c r="AI620" i="18"/>
  <c r="AJ620" i="18"/>
  <c r="AI621" i="18"/>
  <c r="AJ621" i="18"/>
  <c r="AI622" i="18"/>
  <c r="AJ622" i="18"/>
  <c r="AI623" i="18"/>
  <c r="AJ623" i="18"/>
  <c r="AI624" i="18"/>
  <c r="AJ624" i="18"/>
  <c r="AI625" i="18"/>
  <c r="AJ625" i="18"/>
  <c r="AI626" i="18"/>
  <c r="AJ626" i="18"/>
  <c r="AI627" i="18"/>
  <c r="AJ627" i="18"/>
  <c r="AI628" i="18"/>
  <c r="AJ628" i="18"/>
  <c r="AI629" i="18"/>
  <c r="AJ629" i="18"/>
  <c r="AI630" i="18"/>
  <c r="AJ630" i="18"/>
  <c r="AI631" i="18"/>
  <c r="AJ631" i="18"/>
  <c r="AI632" i="18"/>
  <c r="AJ632" i="18"/>
  <c r="AI633" i="18"/>
  <c r="AJ633" i="18"/>
  <c r="AI634" i="18"/>
  <c r="AJ634" i="18"/>
  <c r="AI635" i="18"/>
  <c r="AJ635" i="18"/>
  <c r="AI636" i="18"/>
  <c r="AJ636" i="18"/>
  <c r="AI637" i="18"/>
  <c r="AJ637" i="18"/>
  <c r="AI638" i="18"/>
  <c r="AJ638" i="18"/>
  <c r="AI639" i="18"/>
  <c r="AJ639" i="18"/>
  <c r="AI640" i="18"/>
  <c r="AJ640" i="18"/>
  <c r="AI641" i="18"/>
  <c r="AJ641" i="18"/>
  <c r="AI642" i="18"/>
  <c r="AJ642" i="18"/>
  <c r="AI643" i="18"/>
  <c r="AJ643" i="18"/>
  <c r="AI644" i="18"/>
  <c r="AJ644" i="18"/>
  <c r="AI645" i="18"/>
  <c r="AJ645" i="18"/>
  <c r="AI646" i="18"/>
  <c r="AJ646" i="18"/>
  <c r="AI647" i="18"/>
  <c r="AJ647" i="18"/>
  <c r="AI648" i="18"/>
  <c r="AJ648" i="18"/>
  <c r="AI649" i="18"/>
  <c r="AJ649" i="18"/>
  <c r="AI650" i="18"/>
  <c r="AJ650" i="18"/>
  <c r="AI651" i="18"/>
  <c r="AJ651" i="18"/>
  <c r="AI652" i="18"/>
  <c r="AJ652" i="18"/>
  <c r="AI653" i="18"/>
  <c r="AJ653" i="18"/>
  <c r="AI654" i="18"/>
  <c r="AJ654" i="18"/>
  <c r="AI655" i="18"/>
  <c r="AJ655" i="18"/>
  <c r="AI656" i="18"/>
  <c r="AJ656" i="18"/>
  <c r="AI657" i="18"/>
  <c r="AJ657" i="18"/>
  <c r="AI658" i="18"/>
  <c r="AJ658" i="18"/>
  <c r="AI659" i="18"/>
  <c r="AJ659" i="18"/>
  <c r="AI660" i="18"/>
  <c r="AJ660" i="18"/>
  <c r="AI661" i="18"/>
  <c r="AJ661" i="18"/>
  <c r="AI662" i="18"/>
  <c r="AJ662" i="18"/>
  <c r="AI663" i="18"/>
  <c r="AJ663" i="18"/>
  <c r="AI664" i="18"/>
  <c r="AJ664" i="18"/>
  <c r="AI665" i="18"/>
  <c r="AJ665" i="18"/>
  <c r="AI666" i="18"/>
  <c r="AJ666" i="18"/>
  <c r="AI667" i="18"/>
  <c r="AJ667" i="18"/>
  <c r="AI668" i="18"/>
  <c r="AJ668" i="18"/>
  <c r="AI669" i="18"/>
  <c r="AJ669" i="18"/>
  <c r="AI670" i="18"/>
  <c r="AJ670" i="18"/>
  <c r="AI671" i="18"/>
  <c r="AJ671" i="18"/>
  <c r="AI672" i="18"/>
  <c r="AJ672" i="18"/>
  <c r="AI673" i="18"/>
  <c r="AJ673" i="18"/>
  <c r="AI674" i="18"/>
  <c r="AJ674" i="18"/>
  <c r="AI675" i="18"/>
  <c r="AJ675" i="18"/>
  <c r="AI676" i="18"/>
  <c r="AJ676" i="18"/>
  <c r="AI677" i="18"/>
  <c r="AJ677" i="18"/>
  <c r="AI678" i="18"/>
  <c r="AJ678" i="18"/>
  <c r="AI679" i="18"/>
  <c r="AJ679" i="18"/>
  <c r="AI680" i="18"/>
  <c r="AJ680" i="18"/>
  <c r="AI681" i="18"/>
  <c r="AJ681" i="18"/>
  <c r="AI682" i="18"/>
  <c r="AJ682" i="18"/>
  <c r="AI683" i="18"/>
  <c r="AJ683" i="18"/>
  <c r="AI684" i="18"/>
  <c r="AJ684" i="18"/>
  <c r="AI685" i="18"/>
  <c r="AJ685" i="18"/>
  <c r="AI686" i="18"/>
  <c r="AJ686" i="18"/>
  <c r="AI687" i="18"/>
  <c r="AJ687" i="18"/>
  <c r="AI688" i="18"/>
  <c r="AJ688" i="18"/>
  <c r="AI689" i="18"/>
  <c r="AJ689" i="18"/>
  <c r="AI690" i="18"/>
  <c r="AJ690" i="18"/>
  <c r="AI691" i="18"/>
  <c r="AJ691" i="18"/>
  <c r="AI692" i="18"/>
  <c r="AJ692" i="18"/>
  <c r="AI693" i="18"/>
  <c r="AJ693" i="18"/>
  <c r="AI694" i="18"/>
  <c r="AJ694" i="18"/>
  <c r="AI695" i="18"/>
  <c r="AJ695" i="18"/>
  <c r="AI696" i="18"/>
  <c r="AJ696" i="18"/>
  <c r="AI697" i="18"/>
  <c r="AJ697" i="18"/>
  <c r="AI698" i="18"/>
  <c r="AJ698" i="18"/>
  <c r="AI699" i="18"/>
  <c r="AJ699" i="18"/>
  <c r="AI700" i="18"/>
  <c r="AJ700" i="18"/>
  <c r="AI701" i="18"/>
  <c r="AJ701" i="18"/>
  <c r="AI702" i="18"/>
  <c r="AJ702" i="18"/>
  <c r="AI703" i="18"/>
  <c r="AJ703" i="18"/>
  <c r="AI704" i="18"/>
  <c r="AJ704" i="18"/>
  <c r="AI705" i="18"/>
  <c r="AJ705" i="18"/>
  <c r="AI706" i="18"/>
  <c r="AJ706" i="18"/>
  <c r="AI707" i="18"/>
  <c r="AJ707" i="18"/>
  <c r="AI708" i="18"/>
  <c r="AJ708" i="18"/>
  <c r="AI709" i="18"/>
  <c r="AJ709" i="18"/>
  <c r="AI710" i="18"/>
  <c r="AJ710" i="18"/>
  <c r="AI711" i="18"/>
  <c r="AJ711" i="18"/>
  <c r="AI712" i="18"/>
  <c r="AJ712" i="18"/>
  <c r="AI713" i="18"/>
  <c r="AJ713" i="18"/>
  <c r="AI714" i="18"/>
  <c r="AJ714" i="18"/>
  <c r="AI715" i="18"/>
  <c r="AJ715" i="18"/>
  <c r="AI716" i="18"/>
  <c r="AJ716" i="18"/>
  <c r="AI717" i="18"/>
  <c r="AJ717" i="18"/>
  <c r="AI718" i="18"/>
  <c r="AJ718" i="18"/>
  <c r="AI719" i="18"/>
  <c r="AJ719" i="18"/>
  <c r="AI720" i="18"/>
  <c r="AJ720" i="18"/>
  <c r="AI721" i="18"/>
  <c r="AJ721" i="18"/>
  <c r="AI722" i="18"/>
  <c r="AJ722" i="18"/>
  <c r="AI723" i="18"/>
  <c r="AJ723" i="18"/>
  <c r="AI724" i="18"/>
  <c r="AJ724" i="18"/>
  <c r="AI725" i="18"/>
  <c r="AJ725" i="18"/>
  <c r="AI726" i="18"/>
  <c r="AJ726" i="18"/>
  <c r="AI727" i="18"/>
  <c r="AJ727" i="18"/>
  <c r="AI728" i="18"/>
  <c r="AJ728" i="18"/>
  <c r="AI729" i="18"/>
  <c r="AJ729" i="18"/>
  <c r="AI730" i="18"/>
  <c r="AJ730" i="18"/>
  <c r="AI731" i="18"/>
  <c r="AJ731" i="18"/>
  <c r="AI732" i="18"/>
  <c r="AJ732" i="18"/>
  <c r="AI733" i="18"/>
  <c r="AJ733" i="18"/>
  <c r="AI734" i="18"/>
  <c r="AJ734" i="18"/>
  <c r="AI735" i="18"/>
  <c r="AJ735" i="18"/>
  <c r="AI736" i="18"/>
  <c r="AJ736" i="18"/>
  <c r="AI737" i="18"/>
  <c r="AJ737" i="18"/>
  <c r="AI738" i="18"/>
  <c r="AJ738" i="18"/>
  <c r="AI739" i="18"/>
  <c r="AJ739" i="18"/>
  <c r="AI740" i="18"/>
  <c r="AJ740" i="18"/>
  <c r="AI741" i="18"/>
  <c r="AJ741" i="18"/>
  <c r="AI742" i="18"/>
  <c r="AJ742" i="18"/>
  <c r="AI743" i="18"/>
  <c r="AJ743" i="18"/>
  <c r="AI744" i="18"/>
  <c r="AJ744" i="18"/>
  <c r="AI745" i="18"/>
  <c r="AJ745" i="18"/>
  <c r="AI746" i="18"/>
  <c r="AJ746" i="18"/>
  <c r="AI747" i="18"/>
  <c r="AJ747" i="18"/>
  <c r="AI748" i="18"/>
  <c r="AJ748" i="18"/>
  <c r="AI749" i="18"/>
  <c r="AJ749" i="18"/>
  <c r="AI750" i="18"/>
  <c r="AJ750" i="18"/>
  <c r="AI751" i="18"/>
  <c r="AJ751" i="18"/>
  <c r="AI752" i="18"/>
  <c r="AJ752" i="18"/>
  <c r="AI753" i="18"/>
  <c r="AJ753" i="18"/>
  <c r="AI754" i="18"/>
  <c r="AJ754" i="18"/>
  <c r="AI755" i="18"/>
  <c r="AJ755" i="18"/>
  <c r="AI756" i="18"/>
  <c r="AJ756" i="18"/>
  <c r="AI757" i="18"/>
  <c r="AJ757" i="18"/>
  <c r="AI758" i="18"/>
  <c r="AJ758" i="18"/>
  <c r="AI759" i="18"/>
  <c r="AJ759" i="18"/>
  <c r="AI760" i="18"/>
  <c r="AJ760" i="18"/>
  <c r="AI761" i="18"/>
  <c r="AJ761" i="18"/>
  <c r="AI762" i="18"/>
  <c r="AJ762" i="18"/>
  <c r="AI763" i="18"/>
  <c r="AJ763" i="18"/>
  <c r="AI764" i="18"/>
  <c r="AJ764" i="18"/>
  <c r="AI765" i="18"/>
  <c r="AJ765" i="18"/>
  <c r="AI766" i="18"/>
  <c r="AJ766" i="18"/>
  <c r="AI767" i="18"/>
  <c r="AJ767" i="18"/>
  <c r="AI768" i="18"/>
  <c r="AJ768" i="18"/>
  <c r="AI769" i="18"/>
  <c r="AJ769" i="18"/>
  <c r="AI770" i="18"/>
  <c r="AJ770" i="18"/>
  <c r="AI771" i="18"/>
  <c r="AJ771" i="18"/>
  <c r="AI772" i="18"/>
  <c r="AJ772" i="18"/>
  <c r="AI773" i="18"/>
  <c r="AJ773" i="18"/>
  <c r="AI774" i="18"/>
  <c r="AJ774" i="18"/>
  <c r="AI775" i="18"/>
  <c r="AJ775" i="18"/>
  <c r="AI776" i="18"/>
  <c r="AJ776" i="18"/>
  <c r="AI777" i="18"/>
  <c r="AJ777" i="18"/>
  <c r="AI778" i="18"/>
  <c r="AJ778" i="18"/>
  <c r="AI779" i="18"/>
  <c r="AJ779" i="18"/>
  <c r="AI780" i="18"/>
  <c r="AJ780" i="18"/>
  <c r="AI781" i="18"/>
  <c r="AJ781" i="18"/>
  <c r="AI782" i="18"/>
  <c r="AJ782" i="18"/>
  <c r="AI783" i="18"/>
  <c r="AJ783" i="18"/>
  <c r="AI784" i="18"/>
  <c r="AJ784" i="18"/>
  <c r="AI785" i="18"/>
  <c r="AJ785" i="18"/>
  <c r="AI786" i="18"/>
  <c r="AJ786" i="18"/>
  <c r="AI787" i="18"/>
  <c r="AJ787" i="18"/>
  <c r="AI788" i="18"/>
  <c r="AJ788" i="18"/>
  <c r="AI789" i="18"/>
  <c r="AJ789" i="18"/>
  <c r="AI790" i="18"/>
  <c r="AJ790" i="18"/>
  <c r="AI791" i="18"/>
  <c r="AJ791" i="18"/>
  <c r="AI792" i="18"/>
  <c r="AJ792" i="18"/>
  <c r="AI793" i="18"/>
  <c r="AJ793" i="18"/>
  <c r="AI794" i="18"/>
  <c r="AJ794" i="18"/>
  <c r="AI795" i="18"/>
  <c r="AJ795" i="18"/>
  <c r="AI796" i="18"/>
  <c r="AJ796" i="18"/>
  <c r="AI797" i="18"/>
  <c r="AJ797" i="18"/>
  <c r="AI798" i="18"/>
  <c r="AJ798" i="18"/>
  <c r="AI799" i="18"/>
  <c r="AJ799" i="18"/>
  <c r="AI800" i="18"/>
  <c r="AJ800" i="18"/>
  <c r="AI801" i="18"/>
  <c r="AJ801" i="18"/>
  <c r="AI802" i="18"/>
  <c r="AJ802" i="18"/>
  <c r="AI803" i="18"/>
  <c r="AJ803" i="18"/>
  <c r="AI804" i="18"/>
  <c r="AJ804" i="18"/>
  <c r="AI805" i="18"/>
  <c r="AJ805" i="18"/>
  <c r="AI806" i="18"/>
  <c r="AJ806" i="18"/>
  <c r="AI807" i="18"/>
  <c r="AJ807" i="18"/>
  <c r="AI808" i="18"/>
  <c r="AJ808" i="18"/>
  <c r="AI809" i="18"/>
  <c r="AJ809" i="18"/>
  <c r="AI810" i="18"/>
  <c r="AJ810" i="18"/>
  <c r="AI811" i="18"/>
  <c r="AJ811" i="18"/>
  <c r="AI812" i="18"/>
  <c r="AJ812" i="18"/>
  <c r="AI813" i="18"/>
  <c r="AJ813" i="18"/>
  <c r="AI814" i="18"/>
  <c r="AJ814" i="18"/>
  <c r="AI815" i="18"/>
  <c r="AJ815" i="18"/>
  <c r="AI816" i="18"/>
  <c r="AJ816" i="18"/>
  <c r="AI817" i="18"/>
  <c r="AJ817" i="18"/>
  <c r="AI818" i="18"/>
  <c r="AJ818" i="18"/>
  <c r="AI819" i="18"/>
  <c r="AJ819" i="18"/>
  <c r="AI820" i="18"/>
  <c r="AJ820" i="18"/>
  <c r="AI821" i="18"/>
  <c r="AJ821" i="18"/>
  <c r="AI822" i="18"/>
  <c r="AJ822" i="18"/>
  <c r="AI823" i="18"/>
  <c r="AJ823" i="18"/>
  <c r="AI824" i="18"/>
  <c r="AJ824" i="18"/>
  <c r="AI825" i="18"/>
  <c r="AJ825" i="18"/>
  <c r="AI826" i="18"/>
  <c r="AJ826" i="18"/>
  <c r="AI827" i="18"/>
  <c r="AJ827" i="18"/>
  <c r="AI828" i="18"/>
  <c r="AJ828" i="18"/>
  <c r="AI829" i="18"/>
  <c r="AJ829" i="18"/>
  <c r="AI830" i="18"/>
  <c r="AJ830" i="18"/>
  <c r="AI831" i="18"/>
  <c r="AJ831" i="18"/>
  <c r="AI832" i="18"/>
  <c r="AJ832" i="18"/>
  <c r="AI833" i="18"/>
  <c r="AJ833" i="18"/>
  <c r="AI834" i="18"/>
  <c r="AJ834" i="18"/>
  <c r="AI835" i="18"/>
  <c r="AJ835" i="18"/>
  <c r="AI836" i="18"/>
  <c r="AJ836" i="18"/>
  <c r="AI837" i="18"/>
  <c r="AJ837" i="18"/>
  <c r="AI838" i="18"/>
  <c r="AJ838" i="18"/>
  <c r="AI839" i="18"/>
  <c r="AJ839" i="18"/>
  <c r="AI840" i="18"/>
  <c r="AJ840" i="18"/>
  <c r="AI841" i="18"/>
  <c r="AJ841" i="18"/>
  <c r="AI842" i="18"/>
  <c r="AJ842" i="18"/>
  <c r="AI843" i="18"/>
  <c r="AJ843" i="18"/>
  <c r="AI844" i="18"/>
  <c r="AJ844" i="18"/>
  <c r="AI845" i="18"/>
  <c r="AJ845" i="18"/>
  <c r="AI846" i="18"/>
  <c r="AJ846" i="18"/>
  <c r="AI847" i="18"/>
  <c r="AJ847" i="18"/>
  <c r="AI848" i="18"/>
  <c r="AJ848" i="18"/>
  <c r="AI849" i="18"/>
  <c r="AJ849" i="18"/>
  <c r="AI850" i="18"/>
  <c r="AJ850" i="18"/>
  <c r="AI851" i="18"/>
  <c r="AJ851" i="18"/>
  <c r="AI852" i="18"/>
  <c r="AJ852" i="18"/>
  <c r="AI853" i="18"/>
  <c r="AJ853" i="18"/>
  <c r="AI854" i="18"/>
  <c r="AJ854" i="18"/>
  <c r="AI855" i="18"/>
  <c r="AJ855" i="18"/>
  <c r="AI856" i="18"/>
  <c r="AJ856" i="18"/>
  <c r="AI857" i="18"/>
  <c r="AJ857" i="18"/>
  <c r="AI858" i="18"/>
  <c r="AJ858" i="18"/>
  <c r="AI859" i="18"/>
  <c r="AJ859" i="18"/>
  <c r="AI860" i="18"/>
  <c r="AJ860" i="18"/>
  <c r="AI861" i="18"/>
  <c r="AJ861" i="18"/>
  <c r="AI862" i="18"/>
  <c r="AJ862" i="18"/>
  <c r="AI863" i="18"/>
  <c r="AJ863" i="18"/>
  <c r="AI864" i="18"/>
  <c r="AJ864" i="18"/>
  <c r="AI865" i="18"/>
  <c r="AJ865" i="18"/>
  <c r="AI866" i="18"/>
  <c r="AJ866" i="18"/>
  <c r="AI867" i="18"/>
  <c r="AJ867" i="18"/>
  <c r="AI868" i="18"/>
  <c r="AJ868" i="18"/>
  <c r="AI869" i="18"/>
  <c r="AJ869" i="18"/>
  <c r="AI870" i="18"/>
  <c r="AJ870" i="18"/>
  <c r="AI871" i="18"/>
  <c r="AJ871" i="18"/>
  <c r="AI872" i="18"/>
  <c r="AJ872" i="18"/>
  <c r="AI873" i="18"/>
  <c r="AJ873" i="18"/>
  <c r="AI874" i="18"/>
  <c r="AJ874" i="18"/>
  <c r="AI875" i="18"/>
  <c r="AJ875" i="18"/>
  <c r="AI876" i="18"/>
  <c r="AJ876" i="18"/>
  <c r="AI877" i="18"/>
  <c r="AJ877" i="18"/>
  <c r="AI878" i="18"/>
  <c r="AJ878" i="18"/>
  <c r="AI879" i="18"/>
  <c r="AJ879" i="18"/>
  <c r="AI880" i="18"/>
  <c r="AJ880" i="18"/>
  <c r="AI881" i="18"/>
  <c r="AJ881" i="18"/>
  <c r="AI882" i="18"/>
  <c r="AJ882" i="18"/>
  <c r="AI883" i="18"/>
  <c r="AJ883" i="18"/>
  <c r="AI884" i="18"/>
  <c r="AJ884" i="18"/>
  <c r="AI885" i="18"/>
  <c r="AJ885" i="18"/>
  <c r="AI886" i="18"/>
  <c r="AJ886" i="18"/>
  <c r="AI887" i="18"/>
  <c r="AJ887" i="18"/>
  <c r="AI888" i="18"/>
  <c r="AJ888" i="18"/>
  <c r="AI889" i="18"/>
  <c r="AJ889" i="18"/>
  <c r="AI890" i="18"/>
  <c r="AJ890" i="18"/>
  <c r="AI891" i="18"/>
  <c r="AJ891" i="18"/>
  <c r="AI892" i="18"/>
  <c r="AJ892" i="18"/>
  <c r="AI893" i="18"/>
  <c r="AJ893" i="18"/>
  <c r="AI894" i="18"/>
  <c r="AJ894" i="18"/>
  <c r="AI895" i="18"/>
  <c r="AJ895" i="18"/>
  <c r="AI896" i="18"/>
  <c r="AJ896" i="18"/>
  <c r="AI897" i="18"/>
  <c r="AJ897" i="18"/>
  <c r="AI898" i="18"/>
  <c r="AJ898" i="18"/>
  <c r="AI899" i="18"/>
  <c r="AJ899" i="18"/>
  <c r="AI900" i="18"/>
  <c r="AJ900" i="18"/>
  <c r="AI901" i="18"/>
  <c r="AJ901" i="18"/>
  <c r="AI902" i="18"/>
  <c r="AJ902" i="18"/>
  <c r="AI903" i="18"/>
  <c r="AJ903" i="18"/>
  <c r="AI904" i="18"/>
  <c r="AJ904" i="18"/>
  <c r="AI905" i="18"/>
  <c r="AJ905" i="18"/>
  <c r="AI906" i="18"/>
  <c r="AJ906" i="18"/>
  <c r="AI907" i="18"/>
  <c r="AJ907" i="18"/>
  <c r="AI908" i="18"/>
  <c r="AJ908" i="18"/>
  <c r="AI909" i="18"/>
  <c r="AJ909" i="18"/>
  <c r="AI910" i="18"/>
  <c r="AJ910" i="18"/>
  <c r="AI911" i="18"/>
  <c r="AJ911" i="18"/>
  <c r="AI912" i="18"/>
  <c r="AJ912" i="18"/>
  <c r="AI913" i="18"/>
  <c r="AJ913" i="18"/>
  <c r="AI914" i="18"/>
  <c r="AJ914" i="18"/>
  <c r="AI915" i="18"/>
  <c r="AJ915" i="18"/>
  <c r="AI916" i="18"/>
  <c r="AJ916" i="18"/>
  <c r="AI917" i="18"/>
  <c r="AJ917" i="18"/>
  <c r="AI918" i="18"/>
  <c r="AJ918" i="18"/>
  <c r="AI919" i="18"/>
  <c r="AJ919" i="18"/>
  <c r="AI920" i="18"/>
  <c r="AJ920" i="18"/>
  <c r="AI921" i="18"/>
  <c r="AJ921" i="18"/>
  <c r="AI922" i="18"/>
  <c r="AJ922" i="18"/>
  <c r="AI923" i="18"/>
  <c r="AJ923" i="18"/>
  <c r="AI924" i="18"/>
  <c r="AJ924" i="18"/>
  <c r="AI925" i="18"/>
  <c r="AJ925" i="18"/>
  <c r="AI926" i="18"/>
  <c r="AJ926" i="18"/>
  <c r="AI927" i="18"/>
  <c r="AJ927" i="18"/>
  <c r="AI928" i="18"/>
  <c r="AJ928" i="18"/>
  <c r="AI929" i="18"/>
  <c r="AJ929" i="18"/>
  <c r="AI930" i="18"/>
  <c r="AJ930" i="18"/>
  <c r="AI931" i="18"/>
  <c r="AJ931" i="18"/>
  <c r="AI932" i="18"/>
  <c r="AJ932" i="18"/>
  <c r="AI933" i="18"/>
  <c r="AJ933" i="18"/>
  <c r="AI934" i="18"/>
  <c r="AJ934" i="18"/>
  <c r="AI935" i="18"/>
  <c r="AJ935" i="18"/>
  <c r="AI936" i="18"/>
  <c r="AJ936" i="18"/>
  <c r="AI937" i="18"/>
  <c r="AJ937" i="18"/>
  <c r="AI938" i="18"/>
  <c r="AJ938" i="18"/>
  <c r="AI939" i="18"/>
  <c r="AJ939" i="18"/>
  <c r="AI940" i="18"/>
  <c r="AJ940" i="18"/>
  <c r="AI941" i="18"/>
  <c r="AJ941" i="18"/>
  <c r="AI942" i="18"/>
  <c r="AJ942" i="18"/>
  <c r="AI943" i="18"/>
  <c r="AJ943" i="18"/>
  <c r="AI944" i="18"/>
  <c r="AJ944" i="18"/>
  <c r="AI945" i="18"/>
  <c r="AJ945" i="18"/>
  <c r="AI946" i="18"/>
  <c r="AJ946" i="18"/>
  <c r="AI947" i="18"/>
  <c r="AJ947" i="18"/>
  <c r="AI948" i="18"/>
  <c r="AJ948" i="18"/>
  <c r="AI949" i="18"/>
  <c r="AJ949" i="18"/>
  <c r="AI950" i="18"/>
  <c r="AJ950" i="18"/>
  <c r="AI951" i="18"/>
  <c r="AJ951" i="18"/>
  <c r="AI952" i="18"/>
  <c r="AJ952" i="18"/>
  <c r="AI953" i="18"/>
  <c r="AJ953" i="18"/>
  <c r="AI954" i="18"/>
  <c r="AJ954" i="18"/>
  <c r="AI955" i="18"/>
  <c r="AJ955" i="18"/>
  <c r="AI956" i="18"/>
  <c r="AJ956" i="18"/>
  <c r="AI957" i="18"/>
  <c r="AJ957" i="18"/>
  <c r="AI958" i="18"/>
  <c r="AJ958" i="18"/>
  <c r="AI959" i="18"/>
  <c r="AJ959" i="18"/>
  <c r="AI960" i="18"/>
  <c r="AJ960" i="18"/>
  <c r="AI961" i="18"/>
  <c r="AJ961" i="18"/>
  <c r="AI962" i="18"/>
  <c r="AJ962" i="18"/>
  <c r="AI963" i="18"/>
  <c r="AJ963" i="18"/>
  <c r="AI964" i="18"/>
  <c r="AJ964" i="18"/>
  <c r="AI965" i="18"/>
  <c r="AJ965" i="18"/>
  <c r="AI966" i="18"/>
  <c r="AJ966" i="18"/>
  <c r="AI967" i="18"/>
  <c r="AJ967" i="18"/>
  <c r="AI968" i="18"/>
  <c r="AJ968" i="18"/>
  <c r="AI969" i="18"/>
  <c r="AJ969" i="18"/>
  <c r="AI970" i="18"/>
  <c r="AJ970" i="18"/>
  <c r="AI971" i="18"/>
  <c r="AJ971" i="18"/>
  <c r="AI972" i="18"/>
  <c r="AJ972" i="18"/>
  <c r="AI973" i="18"/>
  <c r="AJ973" i="18"/>
  <c r="AI974" i="18"/>
  <c r="AJ974" i="18"/>
  <c r="AI975" i="18"/>
  <c r="AJ975" i="18"/>
  <c r="AI976" i="18"/>
  <c r="AJ976" i="18"/>
  <c r="AI977" i="18"/>
  <c r="AJ977" i="18"/>
  <c r="AI978" i="18"/>
  <c r="AJ978" i="18"/>
  <c r="AI979" i="18"/>
  <c r="AJ979" i="18"/>
  <c r="AI980" i="18"/>
  <c r="AJ980" i="18"/>
  <c r="AI981" i="18"/>
  <c r="AJ981" i="18"/>
  <c r="AI982" i="18"/>
  <c r="AJ982" i="18"/>
  <c r="AI983" i="18"/>
  <c r="AJ983" i="18"/>
  <c r="AI984" i="18"/>
  <c r="AJ984" i="18"/>
  <c r="AI985" i="18"/>
  <c r="AJ985" i="18"/>
  <c r="AI986" i="18"/>
  <c r="AJ986" i="18"/>
  <c r="AI987" i="18"/>
  <c r="AJ987" i="18"/>
  <c r="AI988" i="18"/>
  <c r="AJ988" i="18"/>
  <c r="AI989" i="18"/>
  <c r="AJ989" i="18"/>
  <c r="AI990" i="18"/>
  <c r="AJ990" i="18"/>
  <c r="AI991" i="18"/>
  <c r="AJ991" i="18"/>
  <c r="AI992" i="18"/>
  <c r="AJ992" i="18"/>
  <c r="AI993" i="18"/>
  <c r="AJ993" i="18"/>
  <c r="AI994" i="18"/>
  <c r="AJ994" i="18"/>
  <c r="AI995" i="18"/>
  <c r="AJ995" i="18"/>
  <c r="AI996" i="18"/>
  <c r="AJ996" i="18"/>
  <c r="AI997" i="18"/>
  <c r="AJ997" i="18"/>
  <c r="AI998" i="18"/>
  <c r="AJ998" i="18"/>
  <c r="AI999" i="18"/>
  <c r="AJ999" i="18"/>
  <c r="AI1000" i="18"/>
  <c r="AJ1000" i="18"/>
  <c r="AI1001" i="18"/>
  <c r="AJ1001" i="18"/>
  <c r="AI1002" i="18"/>
  <c r="AJ1002" i="18"/>
  <c r="AI1003" i="18"/>
  <c r="AJ1003" i="18"/>
  <c r="AI1004" i="18"/>
  <c r="AJ1004" i="18"/>
  <c r="AI1005" i="18"/>
  <c r="AJ1005" i="18"/>
  <c r="AI1006" i="18"/>
  <c r="AJ1006" i="18"/>
  <c r="AI1007" i="18"/>
  <c r="AJ1007" i="18"/>
  <c r="AI1008" i="18"/>
  <c r="AJ1008" i="18"/>
  <c r="AI1009" i="18"/>
  <c r="AJ1009" i="18"/>
  <c r="AI1010" i="18"/>
  <c r="AJ1010" i="18"/>
  <c r="AI1011" i="18"/>
  <c r="AJ1011" i="18"/>
  <c r="AI1012" i="18"/>
  <c r="AJ1012" i="18"/>
  <c r="AI1013" i="18"/>
  <c r="AJ1013" i="18"/>
  <c r="AI1014" i="18"/>
  <c r="AJ1014" i="18"/>
  <c r="AI1015" i="18"/>
  <c r="AJ1015" i="18"/>
  <c r="AI1016" i="18"/>
  <c r="AJ1016" i="18"/>
  <c r="AI1017" i="18"/>
  <c r="AJ1017" i="18"/>
  <c r="AI1018" i="18"/>
  <c r="AJ1018" i="18"/>
  <c r="AI1019" i="18"/>
  <c r="AJ1019" i="18"/>
  <c r="AI1020" i="18"/>
  <c r="AJ1020" i="18"/>
  <c r="AI1021" i="18"/>
  <c r="AJ1021" i="18"/>
  <c r="AI1022" i="18"/>
  <c r="AJ1022" i="18"/>
  <c r="AI1023" i="18"/>
  <c r="AJ1023" i="18"/>
  <c r="AI1024" i="18"/>
  <c r="AJ1024" i="18"/>
  <c r="AI1025" i="18"/>
  <c r="AJ1025" i="18"/>
  <c r="AI1026" i="18"/>
  <c r="AJ1026" i="18"/>
  <c r="AI1027" i="18"/>
  <c r="AJ1027" i="18"/>
  <c r="AI1028" i="18"/>
  <c r="AJ1028" i="18"/>
  <c r="AI1029" i="18"/>
  <c r="AJ1029" i="18"/>
  <c r="AI1030" i="18"/>
  <c r="AJ1030" i="18"/>
  <c r="AI1031" i="18"/>
  <c r="AJ1031" i="18"/>
  <c r="AI1032" i="18"/>
  <c r="AJ1032" i="18"/>
  <c r="AI1033" i="18"/>
  <c r="AJ1033" i="18"/>
  <c r="AI1034" i="18"/>
  <c r="AJ1034" i="18"/>
  <c r="AI1035" i="18"/>
  <c r="AJ1035" i="18"/>
  <c r="AI1036" i="18"/>
  <c r="AJ1036" i="18"/>
  <c r="AI1037" i="18"/>
  <c r="AJ1037" i="18"/>
  <c r="AI1038" i="18"/>
  <c r="AJ1038" i="18"/>
  <c r="AI1039" i="18"/>
  <c r="AJ1039" i="18"/>
  <c r="AI1040" i="18"/>
  <c r="AJ1040" i="18"/>
  <c r="AI1041" i="18"/>
  <c r="AJ1041" i="18"/>
  <c r="AI1042" i="18"/>
  <c r="AJ1042" i="18"/>
  <c r="AI1043" i="18"/>
  <c r="AJ1043" i="18"/>
  <c r="AI1044" i="18"/>
  <c r="AJ1044" i="18"/>
  <c r="AI1045" i="18"/>
  <c r="AJ1045" i="18"/>
  <c r="AI1046" i="18"/>
  <c r="AJ1046" i="18"/>
  <c r="AI1047" i="18"/>
  <c r="AJ1047" i="18"/>
  <c r="AI1048" i="18"/>
  <c r="AJ1048" i="18"/>
  <c r="AI1049" i="18"/>
  <c r="AJ1049" i="18"/>
  <c r="AI1050" i="18"/>
  <c r="AJ1050" i="18"/>
  <c r="AI1051" i="18"/>
  <c r="AJ1051" i="18"/>
  <c r="AI1052" i="18"/>
  <c r="AJ1052" i="18"/>
  <c r="AI1053" i="18"/>
  <c r="AJ1053" i="18"/>
  <c r="AI1054" i="18"/>
  <c r="AJ1054" i="18"/>
  <c r="AI1055" i="18"/>
  <c r="AJ1055" i="18"/>
  <c r="AI1056" i="18"/>
  <c r="AJ1056" i="18"/>
  <c r="AI1057" i="18"/>
  <c r="AJ1057" i="18"/>
  <c r="AI1058" i="18"/>
  <c r="AJ1058" i="18"/>
  <c r="AI1059" i="18"/>
  <c r="AJ1059" i="18"/>
  <c r="AI1060" i="18"/>
  <c r="AJ1060" i="18"/>
  <c r="AI1061" i="18"/>
  <c r="AJ1061" i="18"/>
  <c r="AI1062" i="18"/>
  <c r="AJ1062" i="18"/>
  <c r="AI1063" i="18"/>
  <c r="AJ1063" i="18"/>
  <c r="AI1064" i="18"/>
  <c r="AJ1064" i="18"/>
  <c r="AI1065" i="18"/>
  <c r="AJ1065" i="18"/>
  <c r="AI1066" i="18"/>
  <c r="AJ1066" i="18"/>
  <c r="AI1067" i="18"/>
  <c r="AJ1067" i="18"/>
  <c r="AI1068" i="18"/>
  <c r="AJ1068" i="18"/>
  <c r="AI1069" i="18"/>
  <c r="AJ1069" i="18"/>
  <c r="AI1070" i="18"/>
  <c r="AJ1070" i="18"/>
  <c r="AI1071" i="18"/>
  <c r="AJ1071" i="18"/>
  <c r="AI1072" i="18"/>
  <c r="AJ1072" i="18"/>
  <c r="AI1073" i="18"/>
  <c r="AJ1073" i="18"/>
  <c r="AI1074" i="18"/>
  <c r="AJ1074" i="18"/>
  <c r="AI1075" i="18"/>
  <c r="AJ1075" i="18"/>
  <c r="AI1076" i="18"/>
  <c r="AJ1076" i="18"/>
  <c r="AI1077" i="18"/>
  <c r="AJ1077" i="18"/>
  <c r="AI1078" i="18"/>
  <c r="AJ1078" i="18"/>
  <c r="AI1079" i="18"/>
  <c r="AJ1079" i="18"/>
  <c r="AI1080" i="18"/>
  <c r="AJ1080" i="18"/>
  <c r="AI1081" i="18"/>
  <c r="AJ1081" i="18"/>
  <c r="AI1082" i="18"/>
  <c r="AJ1082" i="18"/>
  <c r="AI1083" i="18"/>
  <c r="AJ1083" i="18"/>
  <c r="AI1084" i="18"/>
  <c r="AJ1084" i="18"/>
  <c r="AI1085" i="18"/>
  <c r="AJ1085" i="18"/>
  <c r="AI1086" i="18"/>
  <c r="AJ1086" i="18"/>
  <c r="AI1087" i="18"/>
  <c r="AJ1087" i="18"/>
  <c r="AI1088" i="18"/>
  <c r="AJ1088" i="18"/>
  <c r="AI1089" i="18"/>
  <c r="AJ1089" i="18"/>
  <c r="AI1090" i="18"/>
  <c r="AJ1090" i="18"/>
  <c r="AI1091" i="18"/>
  <c r="AJ1091" i="18"/>
  <c r="AI1092" i="18"/>
  <c r="AJ1092" i="18"/>
  <c r="AI1093" i="18"/>
  <c r="AJ1093" i="18"/>
  <c r="AI1094" i="18"/>
  <c r="AJ1094" i="18"/>
  <c r="AI1095" i="18"/>
  <c r="AJ1095" i="18"/>
  <c r="AI1096" i="18"/>
  <c r="AJ1096" i="18"/>
  <c r="AI1097" i="18"/>
  <c r="AJ1097" i="18"/>
  <c r="AI1098" i="18"/>
  <c r="AJ1098" i="18"/>
  <c r="AI1099" i="18"/>
  <c r="AJ1099" i="18"/>
  <c r="AI1100" i="18"/>
  <c r="AJ1100" i="18"/>
  <c r="AI1101" i="18"/>
  <c r="AJ1101" i="18"/>
  <c r="AI1102" i="18"/>
  <c r="AJ1102" i="18"/>
  <c r="AI1103" i="18"/>
  <c r="AJ1103" i="18"/>
  <c r="AI1104" i="18"/>
  <c r="AJ1104" i="18"/>
  <c r="AI1105" i="18"/>
  <c r="AJ1105" i="18"/>
  <c r="AI1106" i="18"/>
  <c r="AJ1106" i="18"/>
  <c r="AI1107" i="18"/>
  <c r="AJ1107" i="18"/>
  <c r="AI1108" i="18"/>
  <c r="AJ1108" i="18"/>
  <c r="AI1109" i="18"/>
  <c r="AJ1109" i="18"/>
  <c r="AI1110" i="18"/>
  <c r="AJ1110" i="18"/>
  <c r="AI1111" i="18"/>
  <c r="AJ1111" i="18"/>
  <c r="AI1112" i="18"/>
  <c r="AJ1112" i="18"/>
  <c r="AI1113" i="18"/>
  <c r="AJ1113" i="18"/>
  <c r="AI1114" i="18"/>
  <c r="AJ1114" i="18"/>
  <c r="AI1115" i="18"/>
  <c r="AJ1115" i="18"/>
  <c r="AI1116" i="18"/>
  <c r="AJ1116" i="18"/>
  <c r="AI1117" i="18"/>
  <c r="AJ1117" i="18"/>
  <c r="AI1118" i="18"/>
  <c r="AJ1118" i="18"/>
  <c r="AI1119" i="18"/>
  <c r="AJ1119" i="18"/>
  <c r="AI1120" i="18"/>
  <c r="AJ1120" i="18"/>
  <c r="AI1121" i="18"/>
  <c r="AJ1121" i="18"/>
  <c r="AI1122" i="18"/>
  <c r="AJ1122" i="18"/>
  <c r="AI1123" i="18"/>
  <c r="AJ1123" i="18"/>
  <c r="AI1124" i="18"/>
  <c r="AJ1124" i="18"/>
  <c r="AI1125" i="18"/>
  <c r="AJ1125" i="18"/>
  <c r="AI1126" i="18"/>
  <c r="AJ1126" i="18"/>
  <c r="AI1127" i="18"/>
  <c r="AJ1127" i="18"/>
  <c r="AI1128" i="18"/>
  <c r="AJ1128" i="18"/>
  <c r="AI1129" i="18"/>
  <c r="AJ1129" i="18"/>
  <c r="AI1130" i="18"/>
  <c r="AJ1130" i="18"/>
  <c r="AI1131" i="18"/>
  <c r="AJ1131" i="18"/>
  <c r="AI1132" i="18"/>
  <c r="AJ1132" i="18"/>
  <c r="AI1133" i="18"/>
  <c r="AJ1133" i="18"/>
  <c r="AI1134" i="18"/>
  <c r="AJ1134" i="18"/>
  <c r="AI1135" i="18"/>
  <c r="AJ1135" i="18"/>
  <c r="AI1136" i="18"/>
  <c r="AJ1136" i="18"/>
  <c r="AI1137" i="18"/>
  <c r="AJ1137" i="18"/>
  <c r="AI1138" i="18"/>
  <c r="AJ1138" i="18"/>
  <c r="AI1139" i="18"/>
  <c r="AJ1139" i="18"/>
  <c r="AI1140" i="18"/>
  <c r="AJ1140" i="18"/>
  <c r="AI1141" i="18"/>
  <c r="AJ1141" i="18"/>
  <c r="AI1142" i="18"/>
  <c r="AJ1142" i="18"/>
  <c r="AI1143" i="18"/>
  <c r="AJ1143" i="18"/>
  <c r="AI1144" i="18"/>
  <c r="AJ1144" i="18"/>
  <c r="AI1145" i="18"/>
  <c r="AJ1145" i="18"/>
  <c r="AI1146" i="18"/>
  <c r="AJ1146" i="18"/>
  <c r="AI1147" i="18"/>
  <c r="AJ1147" i="18"/>
  <c r="AI1148" i="18"/>
  <c r="AJ1148" i="18"/>
  <c r="AI1149" i="18"/>
  <c r="AJ1149" i="18"/>
  <c r="AI1150" i="18"/>
  <c r="AJ1150" i="18"/>
  <c r="AI1151" i="18"/>
  <c r="AJ1151" i="18"/>
  <c r="AI1152" i="18"/>
  <c r="AJ1152" i="18"/>
  <c r="AI1153" i="18"/>
  <c r="AJ1153" i="18"/>
  <c r="AI1154" i="18"/>
  <c r="AJ1154" i="18"/>
  <c r="AI1155" i="18"/>
  <c r="AJ1155" i="18"/>
  <c r="AI1156" i="18"/>
  <c r="AJ1156" i="18"/>
  <c r="AI1157" i="18"/>
  <c r="AJ1157" i="18"/>
  <c r="AI1158" i="18"/>
  <c r="AJ1158" i="18"/>
  <c r="AI1159" i="18"/>
  <c r="AJ1159" i="18"/>
  <c r="AI1160" i="18"/>
  <c r="AJ1160" i="18"/>
  <c r="AI1161" i="18"/>
  <c r="AJ1161" i="18"/>
  <c r="AI1162" i="18"/>
  <c r="AJ1162" i="18"/>
  <c r="AI1163" i="18"/>
  <c r="AJ1163" i="18"/>
  <c r="AI1164" i="18"/>
  <c r="AJ1164" i="18"/>
  <c r="AI1165" i="18"/>
  <c r="AJ1165" i="18"/>
  <c r="AI1166" i="18"/>
  <c r="AJ1166" i="18"/>
  <c r="AI1167" i="18"/>
  <c r="AJ1167" i="18"/>
  <c r="AI1168" i="18"/>
  <c r="AJ1168" i="18"/>
  <c r="AI1169" i="18"/>
  <c r="AJ1169" i="18"/>
  <c r="AI1170" i="18"/>
  <c r="AJ1170" i="18"/>
  <c r="AI1171" i="18"/>
  <c r="AJ1171" i="18"/>
  <c r="AI1172" i="18"/>
  <c r="AJ1172" i="18"/>
  <c r="AI1173" i="18"/>
  <c r="AJ1173" i="18"/>
  <c r="AI1174" i="18"/>
  <c r="AJ1174" i="18"/>
  <c r="AI1175" i="18"/>
  <c r="AJ1175" i="18"/>
  <c r="AI1176" i="18"/>
  <c r="AJ1176" i="18"/>
  <c r="AI1177" i="18"/>
  <c r="AJ1177" i="18"/>
  <c r="AI1178" i="18"/>
  <c r="AJ1178" i="18"/>
  <c r="AI1179" i="18"/>
  <c r="AJ1179" i="18"/>
  <c r="AI1180" i="18"/>
  <c r="AJ1180" i="18"/>
  <c r="AI1181" i="18"/>
  <c r="AJ1181" i="18"/>
  <c r="AI1182" i="18"/>
  <c r="AJ1182" i="18"/>
  <c r="AI1183" i="18"/>
  <c r="AJ1183" i="18"/>
  <c r="AI1184" i="18"/>
  <c r="AJ1184" i="18"/>
  <c r="AI1185" i="18"/>
  <c r="AJ1185" i="18"/>
  <c r="AI1186" i="18"/>
  <c r="AJ1186" i="18"/>
  <c r="AI1187" i="18"/>
  <c r="AJ1187" i="18"/>
  <c r="AI1188" i="18"/>
  <c r="AJ1188" i="18"/>
  <c r="AI1189" i="18"/>
  <c r="AJ1189" i="18"/>
  <c r="AI1190" i="18"/>
  <c r="AJ1190" i="18"/>
  <c r="AI1191" i="18"/>
  <c r="AJ1191" i="18"/>
  <c r="AI1192" i="18"/>
  <c r="AJ1192" i="18"/>
  <c r="AI1193" i="18"/>
  <c r="AJ1193" i="18"/>
  <c r="AI1194" i="18"/>
  <c r="AJ1194" i="18"/>
  <c r="AI1195" i="18"/>
  <c r="AJ1195" i="18"/>
  <c r="AI1196" i="18"/>
  <c r="AJ1196" i="18"/>
  <c r="AI1197" i="18"/>
  <c r="AJ1197" i="18"/>
  <c r="AI1198" i="18"/>
  <c r="AJ1198" i="18"/>
  <c r="AI1199" i="18"/>
  <c r="AJ1199" i="18"/>
  <c r="AI1200" i="18"/>
  <c r="AJ1200" i="18"/>
  <c r="AI1201" i="18"/>
  <c r="AJ1201" i="18"/>
  <c r="AI1202" i="18"/>
  <c r="AJ1202" i="18"/>
  <c r="AI1203" i="18"/>
  <c r="AJ1203" i="18"/>
  <c r="AI1204" i="18"/>
  <c r="AJ1204" i="18"/>
  <c r="AI1205" i="18"/>
  <c r="AJ1205" i="18"/>
  <c r="AI1206" i="18"/>
  <c r="AJ1206" i="18"/>
  <c r="AI1207" i="18"/>
  <c r="AJ1207" i="18"/>
  <c r="AI1208" i="18"/>
  <c r="AJ1208" i="18"/>
  <c r="AI1209" i="18"/>
  <c r="AJ1209" i="18"/>
  <c r="AI1210" i="18"/>
  <c r="AJ1210" i="18"/>
  <c r="AI1211" i="18"/>
  <c r="AJ1211" i="18"/>
  <c r="AI1212" i="18"/>
  <c r="AJ1212" i="18"/>
  <c r="AI1213" i="18"/>
  <c r="AJ1213" i="18"/>
  <c r="AI1214" i="18"/>
  <c r="AJ1214" i="18"/>
  <c r="AI1215" i="18"/>
  <c r="AJ1215" i="18"/>
  <c r="AI1216" i="18"/>
  <c r="AJ1216" i="18"/>
  <c r="AI1217" i="18"/>
  <c r="AJ1217" i="18"/>
  <c r="AI1218" i="18"/>
  <c r="AJ1218" i="18"/>
  <c r="AI1219" i="18"/>
  <c r="AJ1219" i="18"/>
  <c r="AI1220" i="18"/>
  <c r="AJ1220" i="18"/>
  <c r="AI1221" i="18"/>
  <c r="AJ1221" i="18"/>
  <c r="AI1222" i="18"/>
  <c r="AJ1222" i="18"/>
  <c r="AI1223" i="18"/>
  <c r="AJ1223" i="18"/>
  <c r="AI1224" i="18"/>
  <c r="AJ1224" i="18"/>
  <c r="AI1225" i="18"/>
  <c r="AJ1225" i="18"/>
  <c r="AI1226" i="18"/>
  <c r="AJ1226" i="18"/>
  <c r="AI1227" i="18"/>
  <c r="AJ1227" i="18"/>
  <c r="AI1228" i="18"/>
  <c r="AJ1228" i="18"/>
  <c r="AI1229" i="18"/>
  <c r="AJ1229" i="18"/>
  <c r="AI1230" i="18"/>
  <c r="AJ1230" i="18"/>
  <c r="AI1231" i="18"/>
  <c r="AJ1231" i="18"/>
  <c r="AI1232" i="18"/>
  <c r="AJ1232" i="18"/>
  <c r="AI1233" i="18"/>
  <c r="AJ1233" i="18"/>
  <c r="AI1234" i="18"/>
  <c r="AJ1234" i="18"/>
  <c r="AI1235" i="18"/>
  <c r="AJ1235" i="18"/>
  <c r="AI1236" i="18"/>
  <c r="AJ1236" i="18"/>
  <c r="AI1237" i="18"/>
  <c r="AJ1237" i="18"/>
  <c r="AI1238" i="18"/>
  <c r="AJ1238" i="18"/>
  <c r="AI1239" i="18"/>
  <c r="AJ1239" i="18"/>
  <c r="AI1240" i="18"/>
  <c r="AJ1240" i="18"/>
  <c r="AI1241" i="18"/>
  <c r="AJ1241" i="18"/>
  <c r="AI1242" i="18"/>
  <c r="AJ1242" i="18"/>
  <c r="AI1243" i="18"/>
  <c r="AJ1243" i="18"/>
  <c r="AI1244" i="18"/>
  <c r="AJ1244" i="18"/>
  <c r="AI1245" i="18"/>
  <c r="AJ1245" i="18"/>
  <c r="AI1246" i="18"/>
  <c r="AJ1246" i="18"/>
  <c r="AI1247" i="18"/>
  <c r="AJ1247" i="18"/>
  <c r="AI1248" i="18"/>
  <c r="AJ1248" i="18"/>
  <c r="AI1249" i="18"/>
  <c r="AJ1249" i="18"/>
  <c r="AI1250" i="18"/>
  <c r="AJ1250" i="18"/>
  <c r="AI1251" i="18"/>
  <c r="AJ1251" i="18"/>
  <c r="AI1252" i="18"/>
  <c r="AJ1252" i="18"/>
  <c r="AI1253" i="18"/>
  <c r="AJ1253" i="18"/>
  <c r="AI1254" i="18"/>
  <c r="AJ1254" i="18"/>
  <c r="AI1255" i="18"/>
  <c r="AJ1255" i="18"/>
  <c r="AI1256" i="18"/>
  <c r="AJ1256" i="18"/>
  <c r="AI1257" i="18"/>
  <c r="AJ1257" i="18"/>
  <c r="AI1258" i="18"/>
  <c r="AJ1258" i="18"/>
  <c r="AI1259" i="18"/>
  <c r="AJ1259" i="18"/>
  <c r="AI1260" i="18"/>
  <c r="AJ1260" i="18"/>
  <c r="AI1261" i="18"/>
  <c r="AJ1261" i="18"/>
  <c r="AI1262" i="18"/>
  <c r="AJ1262" i="18"/>
  <c r="AI1263" i="18"/>
  <c r="AJ1263" i="18"/>
  <c r="AI1264" i="18"/>
  <c r="AJ1264" i="18"/>
  <c r="AI1265" i="18"/>
  <c r="AJ1265" i="18"/>
  <c r="AI1266" i="18"/>
  <c r="AJ1266" i="18"/>
  <c r="AI1267" i="18"/>
  <c r="AJ1267" i="18"/>
  <c r="AI1268" i="18"/>
  <c r="AJ1268" i="18"/>
  <c r="AI1269" i="18"/>
  <c r="AJ1269" i="18"/>
  <c r="AI1270" i="18"/>
  <c r="AJ1270" i="18"/>
  <c r="AI1271" i="18"/>
  <c r="AJ1271" i="18"/>
  <c r="AI1272" i="18"/>
  <c r="AJ1272" i="18"/>
  <c r="AI1273" i="18"/>
  <c r="AJ1273" i="18"/>
  <c r="AI1274" i="18"/>
  <c r="AJ1274" i="18"/>
  <c r="AI1275" i="18"/>
  <c r="AJ1275" i="18"/>
  <c r="AI1276" i="18"/>
  <c r="AJ1276" i="18"/>
  <c r="AI1277" i="18"/>
  <c r="AJ1277" i="18"/>
  <c r="AI1278" i="18"/>
  <c r="AJ1278" i="18"/>
  <c r="AI1279" i="18"/>
  <c r="AJ1279" i="18"/>
  <c r="AI1280" i="18"/>
  <c r="AJ1280" i="18"/>
  <c r="AI1281" i="18"/>
  <c r="AJ1281" i="18"/>
  <c r="AI1282" i="18"/>
  <c r="AJ1282" i="18"/>
  <c r="AI1283" i="18"/>
  <c r="AJ1283" i="18"/>
  <c r="AI1284" i="18"/>
  <c r="AJ1284" i="18"/>
  <c r="AI1285" i="18"/>
  <c r="AJ1285" i="18"/>
  <c r="AI1286" i="18"/>
  <c r="AJ1286" i="18"/>
  <c r="AI1287" i="18"/>
  <c r="AJ1287" i="18"/>
  <c r="AI1288" i="18"/>
  <c r="AJ1288" i="18"/>
  <c r="AI1289" i="18"/>
  <c r="AJ1289" i="18"/>
  <c r="AI1290" i="18"/>
  <c r="AJ1290" i="18"/>
  <c r="AI1291" i="18"/>
  <c r="AJ1291" i="18"/>
  <c r="AI1292" i="18"/>
  <c r="AJ1292" i="18"/>
  <c r="AI1293" i="18"/>
  <c r="AJ1293" i="18"/>
  <c r="AI1294" i="18"/>
  <c r="AJ1294" i="18"/>
  <c r="AI1295" i="18"/>
  <c r="AJ1295" i="18"/>
  <c r="AI1296" i="18"/>
  <c r="AJ1296" i="18"/>
  <c r="AI1297" i="18"/>
  <c r="AJ1297" i="18"/>
  <c r="AI1298" i="18"/>
  <c r="AJ1298" i="18"/>
  <c r="AI1299" i="18"/>
  <c r="AJ1299" i="18"/>
  <c r="AI1300" i="18"/>
  <c r="AJ1300" i="18"/>
  <c r="AI1301" i="18"/>
  <c r="AJ1301" i="18"/>
  <c r="AI1302" i="18"/>
  <c r="AJ1302" i="18"/>
  <c r="AI1303" i="18"/>
  <c r="AJ1303" i="18"/>
  <c r="AI1304" i="18"/>
  <c r="AJ1304" i="18"/>
  <c r="AI1305" i="18"/>
  <c r="AJ1305" i="18"/>
  <c r="AI1306" i="18"/>
  <c r="AJ1306" i="18"/>
  <c r="AI1307" i="18"/>
  <c r="AJ1307" i="18"/>
  <c r="AI1308" i="18"/>
  <c r="AJ1308" i="18"/>
  <c r="AI1309" i="18"/>
  <c r="AJ1309" i="18"/>
  <c r="AI1310" i="18"/>
  <c r="AJ1310" i="18"/>
  <c r="AI1311" i="18"/>
  <c r="AJ1311" i="18"/>
  <c r="AI1312" i="18"/>
  <c r="AJ1312" i="18"/>
  <c r="AI1313" i="18"/>
  <c r="AJ1313" i="18"/>
  <c r="AI1314" i="18"/>
  <c r="AJ1314" i="18"/>
  <c r="AI1315" i="18"/>
  <c r="AJ1315" i="18"/>
  <c r="AI1316" i="18"/>
  <c r="AJ1316" i="18"/>
  <c r="AI1317" i="18"/>
  <c r="AJ1317" i="18"/>
  <c r="AI1318" i="18"/>
  <c r="AJ1318" i="18"/>
  <c r="AI1319" i="18"/>
  <c r="AJ1319" i="18"/>
  <c r="AI1320" i="18"/>
  <c r="AJ1320" i="18"/>
  <c r="AI1321" i="18"/>
  <c r="AJ1321" i="18"/>
  <c r="AI1322" i="18"/>
  <c r="AJ1322" i="18"/>
  <c r="AI1323" i="18"/>
  <c r="AJ1323" i="18"/>
  <c r="AI1324" i="18"/>
  <c r="AJ1324" i="18"/>
  <c r="AI1325" i="18"/>
  <c r="AJ1325" i="18"/>
  <c r="AI1326" i="18"/>
  <c r="AJ1326" i="18"/>
  <c r="AI1327" i="18"/>
  <c r="AJ1327" i="18"/>
  <c r="AI1328" i="18"/>
  <c r="AJ1328" i="18"/>
  <c r="AI1329" i="18"/>
  <c r="AJ1329" i="18"/>
  <c r="AI1330" i="18"/>
  <c r="AJ1330" i="18"/>
  <c r="AI1331" i="18"/>
  <c r="AJ1331" i="18"/>
  <c r="AI1332" i="18"/>
  <c r="AJ1332" i="18"/>
  <c r="AI1333" i="18"/>
  <c r="AJ1333" i="18"/>
  <c r="AI1334" i="18"/>
  <c r="AJ1334" i="18"/>
  <c r="AI1335" i="18"/>
  <c r="AJ1335" i="18"/>
  <c r="AI1336" i="18"/>
  <c r="AJ1336" i="18"/>
  <c r="AI1337" i="18"/>
  <c r="AJ1337" i="18"/>
  <c r="AI1338" i="18"/>
  <c r="AJ1338" i="18"/>
  <c r="AI1339" i="18"/>
  <c r="AJ1339" i="18"/>
  <c r="AI1340" i="18"/>
  <c r="AJ1340" i="18"/>
  <c r="AI1341" i="18"/>
  <c r="AJ1341" i="18"/>
  <c r="AI1342" i="18"/>
  <c r="AJ1342" i="18"/>
  <c r="AI1343" i="18"/>
  <c r="AJ1343" i="18"/>
  <c r="AI1344" i="18"/>
  <c r="AJ1344" i="18"/>
  <c r="AI1345" i="18"/>
  <c r="AJ1345" i="18"/>
  <c r="AI1346" i="18"/>
  <c r="AJ1346" i="18"/>
  <c r="AI1347" i="18"/>
  <c r="AJ1347" i="18"/>
  <c r="AI1348" i="18"/>
  <c r="AJ1348" i="18"/>
  <c r="AI1349" i="18"/>
  <c r="AJ1349" i="18"/>
  <c r="AI1350" i="18"/>
  <c r="AJ1350" i="18"/>
  <c r="AI1351" i="18"/>
  <c r="AJ1351" i="18"/>
  <c r="AI1352" i="18"/>
  <c r="AJ1352" i="18"/>
  <c r="AI1353" i="18"/>
  <c r="AJ1353" i="18"/>
  <c r="AI1354" i="18"/>
  <c r="AJ1354" i="18"/>
  <c r="AI1355" i="18"/>
  <c r="AJ1355" i="18"/>
  <c r="AI1356" i="18"/>
  <c r="AJ1356" i="18"/>
  <c r="AI1357" i="18"/>
  <c r="AJ1357" i="18"/>
  <c r="AI1358" i="18"/>
  <c r="AJ1358" i="18"/>
  <c r="AI1359" i="18"/>
  <c r="AJ1359" i="18"/>
  <c r="AI1360" i="18"/>
  <c r="AJ1360" i="18"/>
  <c r="AI1361" i="18"/>
  <c r="AJ1361" i="18"/>
  <c r="AI1362" i="18"/>
  <c r="AJ1362" i="18"/>
  <c r="AI1363" i="18"/>
  <c r="AJ1363" i="18"/>
  <c r="AI1364" i="18"/>
  <c r="AJ1364" i="18"/>
  <c r="AI1365" i="18"/>
  <c r="AJ1365" i="18"/>
  <c r="AI1366" i="18"/>
  <c r="AJ1366" i="18"/>
  <c r="AI1367" i="18"/>
  <c r="AJ1367" i="18"/>
  <c r="AI1368" i="18"/>
  <c r="AJ1368" i="18"/>
  <c r="AI1369" i="18"/>
  <c r="AJ1369" i="18"/>
  <c r="AI1370" i="18"/>
  <c r="AJ1370" i="18"/>
  <c r="AI1371" i="18"/>
  <c r="AJ1371" i="18"/>
  <c r="AI1372" i="18"/>
  <c r="AJ1372" i="18"/>
  <c r="AI1373" i="18"/>
  <c r="AJ1373" i="18"/>
  <c r="AI1374" i="18"/>
  <c r="AJ1374" i="18"/>
  <c r="AI1375" i="18"/>
  <c r="AJ1375" i="18"/>
  <c r="AI1376" i="18"/>
  <c r="AJ1376" i="18"/>
  <c r="AI1377" i="18"/>
  <c r="AJ1377" i="18"/>
  <c r="AI1378" i="18"/>
  <c r="AJ1378" i="18"/>
  <c r="AI1379" i="18"/>
  <c r="AJ1379" i="18"/>
  <c r="AI1380" i="18"/>
  <c r="AJ1380" i="18"/>
  <c r="AI1381" i="18"/>
  <c r="AJ1381" i="18"/>
  <c r="AI1382" i="18"/>
  <c r="AJ1382" i="18"/>
  <c r="AI1383" i="18"/>
  <c r="AJ1383" i="18"/>
  <c r="AI1384" i="18"/>
  <c r="AJ1384" i="18"/>
  <c r="AI1385" i="18"/>
  <c r="AJ1385" i="18"/>
  <c r="AI1386" i="18"/>
  <c r="AJ1386" i="18"/>
  <c r="AI1387" i="18"/>
  <c r="AJ1387" i="18"/>
  <c r="AI1388" i="18"/>
  <c r="AJ1388" i="18"/>
  <c r="AI1389" i="18"/>
  <c r="AJ1389" i="18"/>
  <c r="AI1390" i="18"/>
  <c r="AJ1390" i="18"/>
  <c r="AI1391" i="18"/>
  <c r="AJ1391" i="18"/>
  <c r="AI1392" i="18"/>
  <c r="AJ1392" i="18"/>
  <c r="AI1393" i="18"/>
  <c r="AJ1393" i="18"/>
  <c r="AI1394" i="18"/>
  <c r="AJ1394" i="18"/>
  <c r="AI1395" i="18"/>
  <c r="AJ1395" i="18"/>
  <c r="AI1396" i="18"/>
  <c r="AJ1396" i="18"/>
  <c r="AI1397" i="18"/>
  <c r="AJ1397" i="18"/>
  <c r="AI1398" i="18"/>
  <c r="AJ1398" i="18"/>
  <c r="AI1399" i="18"/>
  <c r="AJ1399" i="18"/>
  <c r="AI1400" i="18"/>
  <c r="AJ1400" i="18"/>
  <c r="AI1401" i="18"/>
  <c r="AJ1401" i="18"/>
  <c r="AI1402" i="18"/>
  <c r="AJ1402" i="18"/>
  <c r="AI1403" i="18"/>
  <c r="AJ1403" i="18"/>
  <c r="AI1404" i="18"/>
  <c r="AJ1404" i="18"/>
  <c r="AI1405" i="18"/>
  <c r="AJ1405" i="18"/>
  <c r="AI1406" i="18"/>
  <c r="AJ1406" i="18"/>
  <c r="AI1407" i="18"/>
  <c r="AJ1407" i="18"/>
  <c r="AI1408" i="18"/>
  <c r="AJ1408" i="18"/>
  <c r="AI1409" i="18"/>
  <c r="AJ1409" i="18"/>
  <c r="AI1410" i="18"/>
  <c r="AJ1410" i="18"/>
  <c r="AI1411" i="18"/>
  <c r="AJ1411" i="18"/>
  <c r="AI1412" i="18"/>
  <c r="AJ1412" i="18"/>
  <c r="AI1413" i="18"/>
  <c r="AJ1413" i="18"/>
  <c r="AI1414" i="18"/>
  <c r="AJ1414" i="18"/>
  <c r="AI1415" i="18"/>
  <c r="AJ1415" i="18"/>
  <c r="AI1416" i="18"/>
  <c r="AJ1416" i="18"/>
  <c r="AI1417" i="18"/>
  <c r="AJ1417" i="18"/>
  <c r="AI1418" i="18"/>
  <c r="AJ1418" i="18"/>
  <c r="AI1419" i="18"/>
  <c r="AJ1419" i="18"/>
  <c r="AI1420" i="18"/>
  <c r="AJ1420" i="18"/>
  <c r="AI1421" i="18"/>
  <c r="AJ1421" i="18"/>
  <c r="AI1422" i="18"/>
  <c r="AJ1422" i="18"/>
  <c r="AI1423" i="18"/>
  <c r="AJ1423" i="18"/>
  <c r="AI1424" i="18"/>
  <c r="AJ1424" i="18"/>
  <c r="AI1425" i="18"/>
  <c r="AJ1425" i="18"/>
  <c r="AI1426" i="18"/>
  <c r="AJ1426" i="18"/>
  <c r="AI1427" i="18"/>
  <c r="AJ1427" i="18"/>
  <c r="AI1428" i="18"/>
  <c r="AJ1428" i="18"/>
  <c r="AI1429" i="18"/>
  <c r="AJ1429" i="18"/>
  <c r="AI1430" i="18"/>
  <c r="AJ1430" i="18"/>
  <c r="AI1431" i="18"/>
  <c r="AJ1431" i="18"/>
  <c r="AI1432" i="18"/>
  <c r="AJ1432" i="18"/>
  <c r="AI1433" i="18"/>
  <c r="AJ1433" i="18"/>
  <c r="AI1434" i="18"/>
  <c r="AJ1434" i="18"/>
  <c r="AI1435" i="18"/>
  <c r="AJ1435" i="18"/>
  <c r="AI1436" i="18"/>
  <c r="AJ1436" i="18"/>
  <c r="AI1437" i="18"/>
  <c r="AJ1437" i="18"/>
  <c r="AI1438" i="18"/>
  <c r="AJ1438" i="18"/>
  <c r="AI1439" i="18"/>
  <c r="AJ1439" i="18"/>
  <c r="AI1440" i="18"/>
  <c r="AJ1440" i="18"/>
  <c r="AI1441" i="18"/>
  <c r="AJ1441" i="18"/>
  <c r="AI1442" i="18"/>
  <c r="AJ1442" i="18"/>
  <c r="AI1443" i="18"/>
  <c r="AJ1443" i="18"/>
  <c r="AI1444" i="18"/>
  <c r="AJ1444" i="18"/>
  <c r="AI1445" i="18"/>
  <c r="AJ1445" i="18"/>
  <c r="AI1446" i="18"/>
  <c r="AJ1446" i="18"/>
  <c r="AI1447" i="18"/>
  <c r="AJ1447" i="18"/>
  <c r="AI1448" i="18"/>
  <c r="AJ1448" i="18"/>
  <c r="AI1449" i="18"/>
  <c r="AJ1449" i="18"/>
  <c r="AI1450" i="18"/>
  <c r="AJ1450" i="18"/>
  <c r="AI1451" i="18"/>
  <c r="AJ1451" i="18"/>
  <c r="AI1452" i="18"/>
  <c r="AJ1452" i="18"/>
  <c r="AI1453" i="18"/>
  <c r="AJ1453" i="18"/>
  <c r="AI1454" i="18"/>
  <c r="AJ1454" i="18"/>
  <c r="AI1455" i="18"/>
  <c r="AJ1455" i="18"/>
  <c r="AI1456" i="18"/>
  <c r="AJ1456" i="18"/>
  <c r="AI1457" i="18"/>
  <c r="AJ1457" i="18"/>
  <c r="AI1458" i="18"/>
  <c r="AJ1458" i="18"/>
  <c r="AI1459" i="18"/>
  <c r="AJ1459" i="18"/>
  <c r="AI1460" i="18"/>
  <c r="AJ1460" i="18"/>
  <c r="AI1461" i="18"/>
  <c r="AJ1461" i="18"/>
  <c r="AI1462" i="18"/>
  <c r="AJ1462" i="18"/>
  <c r="AI1463" i="18"/>
  <c r="AJ1463" i="18"/>
  <c r="AI1464" i="18"/>
  <c r="AJ1464" i="18"/>
  <c r="AI1465" i="18"/>
  <c r="AJ1465" i="18"/>
  <c r="AI1466" i="18"/>
  <c r="AJ1466" i="18"/>
  <c r="AI1467" i="18"/>
  <c r="AJ1467" i="18"/>
  <c r="AI1468" i="18"/>
  <c r="AJ1468" i="18"/>
  <c r="AI1469" i="18"/>
  <c r="AJ1469" i="18"/>
  <c r="AI1470" i="18"/>
  <c r="AJ1470" i="18"/>
  <c r="AI1471" i="18"/>
  <c r="AJ1471" i="18"/>
  <c r="AI1472" i="18"/>
  <c r="AJ1472" i="18"/>
  <c r="AI1473" i="18"/>
  <c r="AJ1473" i="18"/>
  <c r="AI1474" i="18"/>
  <c r="AJ1474" i="18"/>
  <c r="AI1475" i="18"/>
  <c r="AJ1475" i="18"/>
  <c r="AI1476" i="18"/>
  <c r="AJ1476" i="18"/>
  <c r="AI1477" i="18"/>
  <c r="AJ1477" i="18"/>
  <c r="AI1478" i="18"/>
  <c r="AJ1478" i="18"/>
  <c r="AI1479" i="18"/>
  <c r="AJ1479" i="18"/>
  <c r="AI1480" i="18"/>
  <c r="AJ1480" i="18"/>
  <c r="AI1481" i="18"/>
  <c r="AJ1481" i="18"/>
  <c r="AI1482" i="18"/>
  <c r="AJ1482" i="18"/>
  <c r="AI1483" i="18"/>
  <c r="AJ1483" i="18"/>
  <c r="AI1484" i="18"/>
  <c r="AJ1484" i="18"/>
  <c r="AI1485" i="18"/>
  <c r="AJ1485" i="18"/>
  <c r="AI1486" i="18"/>
  <c r="AJ1486" i="18"/>
  <c r="AI1487" i="18"/>
  <c r="AJ1487" i="18"/>
  <c r="AI1488" i="18"/>
  <c r="AJ1488" i="18"/>
  <c r="AI1489" i="18"/>
  <c r="AJ1489" i="18"/>
  <c r="AI1490" i="18"/>
  <c r="AJ1490" i="18"/>
  <c r="AI1491" i="18"/>
  <c r="AJ1491" i="18"/>
  <c r="AI1492" i="18"/>
  <c r="AJ1492" i="18"/>
  <c r="AI1493" i="18"/>
  <c r="AJ1493" i="18"/>
  <c r="AI1494" i="18"/>
  <c r="AJ1494" i="18"/>
  <c r="AI1495" i="18"/>
  <c r="AJ1495" i="18"/>
  <c r="AI1496" i="18"/>
  <c r="AJ1496" i="18"/>
  <c r="AI1497" i="18"/>
  <c r="AJ1497" i="18"/>
  <c r="AI1498" i="18"/>
  <c r="AJ1498" i="18"/>
  <c r="AI1499" i="18"/>
  <c r="AJ1499" i="18"/>
  <c r="AI1500" i="18"/>
  <c r="AJ1500" i="18"/>
  <c r="AI1501" i="18"/>
  <c r="AJ1501" i="18"/>
  <c r="AI1502" i="18"/>
  <c r="AJ1502" i="18"/>
  <c r="AI1503" i="18"/>
  <c r="AJ1503" i="18"/>
  <c r="AI1504" i="18"/>
  <c r="AJ1504" i="18"/>
  <c r="AI1505" i="18"/>
  <c r="AJ1505" i="18"/>
  <c r="AI1506" i="18"/>
  <c r="AJ1506" i="18"/>
  <c r="AI1507" i="18"/>
  <c r="AJ1507" i="18"/>
  <c r="AI1508" i="18"/>
  <c r="AJ1508" i="18"/>
  <c r="AI1509" i="18"/>
  <c r="AJ1509" i="18"/>
  <c r="AI1510" i="18"/>
  <c r="AJ1510" i="18"/>
  <c r="AI1511" i="18"/>
  <c r="AJ1511" i="18"/>
  <c r="AI1512" i="18"/>
  <c r="AJ1512" i="18"/>
  <c r="AI1513" i="18"/>
  <c r="AJ1513" i="18"/>
  <c r="AI1514" i="18"/>
  <c r="AJ1514" i="18"/>
  <c r="AI1515" i="18"/>
  <c r="AJ1515" i="18"/>
  <c r="AI1516" i="18"/>
  <c r="AJ1516" i="18"/>
  <c r="AI1517" i="18"/>
  <c r="AJ1517" i="18"/>
  <c r="AI1518" i="18"/>
  <c r="AJ1518" i="18"/>
  <c r="AI1519" i="18"/>
  <c r="AJ1519" i="18"/>
  <c r="AI1520" i="18"/>
  <c r="AJ1520" i="18"/>
  <c r="AI1521" i="18"/>
  <c r="AJ1521" i="18"/>
  <c r="AI1522" i="18"/>
  <c r="AJ1522" i="18"/>
  <c r="AI1523" i="18"/>
  <c r="AJ1523" i="18"/>
  <c r="AI1524" i="18"/>
  <c r="AJ1524" i="18"/>
  <c r="AI1525" i="18"/>
  <c r="AJ1525" i="18"/>
  <c r="AI1526" i="18"/>
  <c r="AJ1526" i="18"/>
  <c r="AI1527" i="18"/>
  <c r="AJ1527" i="18"/>
  <c r="AI1528" i="18"/>
  <c r="AJ1528" i="18"/>
  <c r="AI1529" i="18"/>
  <c r="AJ1529" i="18"/>
  <c r="AI1530" i="18"/>
  <c r="AJ1530" i="18"/>
  <c r="AI1531" i="18"/>
  <c r="AJ1531" i="18"/>
  <c r="AI1532" i="18"/>
  <c r="AJ1532" i="18"/>
  <c r="AI1533" i="18"/>
  <c r="AJ1533" i="18"/>
  <c r="AI1534" i="18"/>
  <c r="AJ1534" i="18"/>
  <c r="AI1535" i="18"/>
  <c r="AJ1535" i="18"/>
  <c r="AI1536" i="18"/>
  <c r="AJ1536" i="18"/>
  <c r="AI1537" i="18"/>
  <c r="AJ1537" i="18"/>
  <c r="AI1538" i="18"/>
  <c r="AJ1538" i="18"/>
  <c r="AI1539" i="18"/>
  <c r="AJ1539" i="18"/>
  <c r="AI1540" i="18"/>
  <c r="AJ1540" i="18"/>
  <c r="AI1541" i="18"/>
  <c r="AJ1541" i="18"/>
  <c r="AI1542" i="18"/>
  <c r="AJ1542" i="18"/>
  <c r="AI1543" i="18"/>
  <c r="AJ1543" i="18"/>
  <c r="AI1544" i="18"/>
  <c r="AJ1544" i="18"/>
  <c r="AI1545" i="18"/>
  <c r="AJ1545" i="18"/>
  <c r="AI1546" i="18"/>
  <c r="AJ1546" i="18"/>
  <c r="AI1547" i="18"/>
  <c r="AJ1547" i="18"/>
  <c r="AI1548" i="18"/>
  <c r="AJ1548" i="18"/>
  <c r="AI1549" i="18"/>
  <c r="AJ1549" i="18"/>
  <c r="AI1550" i="18"/>
  <c r="AJ1550" i="18"/>
  <c r="AI1551" i="18"/>
  <c r="AJ1551" i="18"/>
  <c r="AI1552" i="18"/>
  <c r="AJ1552" i="18"/>
  <c r="AI1553" i="18"/>
  <c r="AJ1553" i="18"/>
  <c r="AI1554" i="18"/>
  <c r="AJ1554" i="18"/>
  <c r="AI1555" i="18"/>
  <c r="AJ1555" i="18"/>
  <c r="AI1556" i="18"/>
  <c r="AJ1556" i="18"/>
  <c r="AI1557" i="18"/>
  <c r="AJ1557" i="18"/>
  <c r="AI1558" i="18"/>
  <c r="AJ1558" i="18"/>
  <c r="AI1559" i="18"/>
  <c r="AJ1559" i="18"/>
  <c r="AI1560" i="18"/>
  <c r="AJ1560" i="18"/>
  <c r="AI1561" i="18"/>
  <c r="AJ1561" i="18"/>
  <c r="AI1562" i="18"/>
  <c r="AJ1562" i="18"/>
  <c r="AI1563" i="18"/>
  <c r="AJ1563" i="18"/>
  <c r="AI1564" i="18"/>
  <c r="AJ1564" i="18"/>
  <c r="AI1565" i="18"/>
  <c r="AJ1565" i="18"/>
  <c r="AI1566" i="18"/>
  <c r="AJ1566" i="18"/>
  <c r="AI1567" i="18"/>
  <c r="AJ1567" i="18"/>
  <c r="AI1568" i="18"/>
  <c r="AJ1568" i="18"/>
  <c r="AI1569" i="18"/>
  <c r="AJ1569" i="18"/>
  <c r="AI1570" i="18"/>
  <c r="AJ1570" i="18"/>
  <c r="AI1571" i="18"/>
  <c r="AJ1571" i="18"/>
  <c r="AI1572" i="18"/>
  <c r="AJ1572" i="18"/>
  <c r="AI1573" i="18"/>
  <c r="AJ1573" i="18"/>
  <c r="AI1574" i="18"/>
  <c r="AJ1574" i="18"/>
  <c r="AI1575" i="18"/>
  <c r="AJ1575" i="18"/>
  <c r="AI1576" i="18"/>
  <c r="AJ1576" i="18"/>
  <c r="AI1577" i="18"/>
  <c r="AJ1577" i="18"/>
  <c r="AI1578" i="18"/>
  <c r="AJ1578" i="18"/>
  <c r="AI1579" i="18"/>
  <c r="AJ1579" i="18"/>
  <c r="AI1580" i="18"/>
  <c r="AJ1580" i="18"/>
  <c r="AI1581" i="18"/>
  <c r="AJ1581" i="18"/>
  <c r="AI1582" i="18"/>
  <c r="AJ1582" i="18"/>
  <c r="AI1583" i="18"/>
  <c r="AJ1583" i="18"/>
  <c r="AI1584" i="18"/>
  <c r="AJ1584" i="18"/>
  <c r="AI1585" i="18"/>
  <c r="AJ1585" i="18"/>
  <c r="AI1586" i="18"/>
  <c r="AJ1586" i="18"/>
  <c r="AI1587" i="18"/>
  <c r="AJ1587" i="18"/>
  <c r="AI1588" i="18"/>
  <c r="AJ1588" i="18"/>
  <c r="AI1589" i="18"/>
  <c r="AJ1589" i="18"/>
  <c r="AI1590" i="18"/>
  <c r="AJ1590" i="18"/>
  <c r="AI1591" i="18"/>
  <c r="AJ1591" i="18"/>
  <c r="AI1592" i="18"/>
  <c r="AJ1592" i="18"/>
  <c r="AI1593" i="18"/>
  <c r="AJ1593" i="18"/>
  <c r="AI1594" i="18"/>
  <c r="AJ1594" i="18"/>
  <c r="AI1595" i="18"/>
  <c r="AJ1595" i="18"/>
  <c r="AI1596" i="18"/>
  <c r="AJ1596" i="18"/>
  <c r="AI1597" i="18"/>
  <c r="AJ1597" i="18"/>
  <c r="AI1598" i="18"/>
  <c r="AJ1598" i="18"/>
  <c r="AI1599" i="18"/>
  <c r="AJ1599" i="18"/>
  <c r="AI1600" i="18"/>
  <c r="AJ1600" i="18"/>
  <c r="AI1601" i="18"/>
  <c r="AJ1601" i="18"/>
  <c r="AI1602" i="18"/>
  <c r="AJ1602" i="18"/>
  <c r="AI1603" i="18"/>
  <c r="AJ1603" i="18"/>
  <c r="AI1604" i="18"/>
  <c r="AJ1604" i="18"/>
  <c r="AI1605" i="18"/>
  <c r="AJ1605" i="18"/>
  <c r="AI1606" i="18"/>
  <c r="AJ1606" i="18"/>
  <c r="AI1607" i="18"/>
  <c r="AJ1607" i="18"/>
  <c r="AI1608" i="18"/>
  <c r="AJ1608" i="18"/>
  <c r="AI1609" i="18"/>
  <c r="AJ1609" i="18"/>
  <c r="AI1610" i="18"/>
  <c r="AJ1610" i="18"/>
  <c r="AI1611" i="18"/>
  <c r="AJ1611" i="18"/>
  <c r="AI1612" i="18"/>
  <c r="AJ1612" i="18"/>
  <c r="AI1613" i="18"/>
  <c r="AJ1613" i="18"/>
  <c r="AI1614" i="18"/>
  <c r="AJ1614" i="18"/>
  <c r="AI1615" i="18"/>
  <c r="AJ1615" i="18"/>
  <c r="AI1616" i="18"/>
  <c r="AJ1616" i="18"/>
  <c r="AI1617" i="18"/>
  <c r="AJ1617" i="18"/>
  <c r="AI1618" i="18"/>
  <c r="AJ1618" i="18"/>
  <c r="AI1619" i="18"/>
  <c r="AJ1619" i="18"/>
  <c r="AI1620" i="18"/>
  <c r="AJ1620" i="18"/>
  <c r="AI1621" i="18"/>
  <c r="AJ1621" i="18"/>
  <c r="AI1622" i="18"/>
  <c r="AJ1622" i="18"/>
  <c r="AI1623" i="18"/>
  <c r="AJ1623" i="18"/>
  <c r="AI1624" i="18"/>
  <c r="AJ1624" i="18"/>
  <c r="AI1625" i="18"/>
  <c r="AJ1625" i="18"/>
  <c r="AI1626" i="18"/>
  <c r="AJ1626" i="18"/>
  <c r="AI1627" i="18"/>
  <c r="AJ1627" i="18"/>
  <c r="AI1628" i="18"/>
  <c r="AJ1628" i="18"/>
  <c r="AI1629" i="18"/>
  <c r="AJ1629" i="18"/>
  <c r="AI1630" i="18"/>
  <c r="AJ1630" i="18"/>
  <c r="AI1631" i="18"/>
  <c r="AJ1631" i="18"/>
  <c r="AI1632" i="18"/>
  <c r="AJ1632" i="18"/>
  <c r="AI1633" i="18"/>
  <c r="AJ1633" i="18"/>
  <c r="AI1634" i="18"/>
  <c r="AJ1634" i="18"/>
  <c r="AI1635" i="18"/>
  <c r="AJ1635" i="18"/>
  <c r="AI1636" i="18"/>
  <c r="AJ1636" i="18"/>
  <c r="AI1637" i="18"/>
  <c r="AJ1637" i="18"/>
  <c r="AI1638" i="18"/>
  <c r="AJ1638" i="18"/>
  <c r="AI1639" i="18"/>
  <c r="AJ1639" i="18"/>
  <c r="AI1640" i="18"/>
  <c r="AJ1640" i="18"/>
  <c r="AI1641" i="18"/>
  <c r="AJ1641" i="18"/>
  <c r="AI1642" i="18"/>
  <c r="AJ1642" i="18"/>
  <c r="AI1643" i="18"/>
  <c r="AJ1643" i="18"/>
  <c r="AI1644" i="18"/>
  <c r="AJ1644" i="18"/>
  <c r="AI1645" i="18"/>
  <c r="AJ1645" i="18"/>
  <c r="AI1646" i="18"/>
  <c r="AJ1646" i="18"/>
  <c r="AI1647" i="18"/>
  <c r="AJ1647" i="18"/>
  <c r="AI1648" i="18"/>
  <c r="AJ1648" i="18"/>
  <c r="AI1649" i="18"/>
  <c r="AJ1649" i="18"/>
  <c r="AI1650" i="18"/>
  <c r="AJ1650" i="18"/>
  <c r="AI1651" i="18"/>
  <c r="AJ1651" i="18"/>
  <c r="AI1652" i="18"/>
  <c r="AJ1652" i="18"/>
  <c r="AI1653" i="18"/>
  <c r="AJ1653" i="18"/>
  <c r="AI1654" i="18"/>
  <c r="AJ1654" i="18"/>
  <c r="AI1655" i="18"/>
  <c r="AJ1655" i="18"/>
  <c r="AI1656" i="18"/>
  <c r="AJ1656" i="18"/>
  <c r="AI1657" i="18"/>
  <c r="AJ1657" i="18"/>
  <c r="AI1658" i="18"/>
  <c r="AJ1658" i="18"/>
  <c r="AI1659" i="18"/>
  <c r="AJ1659" i="18"/>
  <c r="AI1660" i="18"/>
  <c r="AJ1660" i="18"/>
  <c r="AI1661" i="18"/>
  <c r="AJ1661" i="18"/>
  <c r="AI1662" i="18"/>
  <c r="AJ1662" i="18"/>
  <c r="AI1663" i="18"/>
  <c r="AJ1663" i="18"/>
  <c r="AI1664" i="18"/>
  <c r="AJ1664" i="18"/>
  <c r="AI1665" i="18"/>
  <c r="AJ1665" i="18"/>
  <c r="AI1666" i="18"/>
  <c r="AJ1666" i="18"/>
  <c r="AI1667" i="18"/>
  <c r="AJ1667" i="18"/>
  <c r="AI1668" i="18"/>
  <c r="AJ1668" i="18"/>
  <c r="AI1669" i="18"/>
  <c r="AJ1669" i="18"/>
  <c r="AI1670" i="18"/>
  <c r="AJ1670" i="18"/>
  <c r="AI1671" i="18"/>
  <c r="AJ1671" i="18"/>
  <c r="AI1672" i="18"/>
  <c r="AJ1672" i="18"/>
  <c r="AI1673" i="18"/>
  <c r="AJ1673" i="18"/>
  <c r="AI1674" i="18"/>
  <c r="AJ1674" i="18"/>
  <c r="AI1675" i="18"/>
  <c r="AJ1675" i="18"/>
  <c r="AI1676" i="18"/>
  <c r="AJ1676" i="18"/>
  <c r="AI1677" i="18"/>
  <c r="AJ1677" i="18"/>
  <c r="AI1678" i="18"/>
  <c r="AJ1678" i="18"/>
  <c r="AI1679" i="18"/>
  <c r="AJ1679" i="18"/>
  <c r="AI1680" i="18"/>
  <c r="AJ1680" i="18"/>
  <c r="AI1681" i="18"/>
  <c r="AJ1681" i="18"/>
  <c r="AI1682" i="18"/>
  <c r="AJ1682" i="18"/>
  <c r="AI1683" i="18"/>
  <c r="AJ1683" i="18"/>
  <c r="AI1684" i="18"/>
  <c r="AJ1684" i="18"/>
  <c r="AI1685" i="18"/>
  <c r="AJ1685" i="18"/>
  <c r="AI1686" i="18"/>
  <c r="AJ1686" i="18"/>
  <c r="AI1687" i="18"/>
  <c r="AJ1687" i="18"/>
  <c r="AI1688" i="18"/>
  <c r="AJ1688" i="18"/>
  <c r="AI1689" i="18"/>
  <c r="AJ1689" i="18"/>
  <c r="AI1690" i="18"/>
  <c r="AJ1690" i="18"/>
  <c r="AI1691" i="18"/>
  <c r="AJ1691" i="18"/>
  <c r="AI1692" i="18"/>
  <c r="AJ1692" i="18"/>
  <c r="AI1693" i="18"/>
  <c r="AJ1693" i="18"/>
  <c r="AI1694" i="18"/>
  <c r="AJ1694" i="18"/>
  <c r="AI1695" i="18"/>
  <c r="AJ1695" i="18"/>
  <c r="AI1696" i="18"/>
  <c r="AJ1696" i="18"/>
  <c r="AI1697" i="18"/>
  <c r="AJ1697" i="18"/>
  <c r="AI1698" i="18"/>
  <c r="AJ1698" i="18"/>
  <c r="AI1699" i="18"/>
  <c r="AJ1699" i="18"/>
  <c r="AI1700" i="18"/>
  <c r="AJ1700" i="18"/>
  <c r="AI1701" i="18"/>
  <c r="AJ1701" i="18"/>
  <c r="AI1702" i="18"/>
  <c r="AJ1702" i="18"/>
  <c r="AI1703" i="18"/>
  <c r="AJ1703" i="18"/>
  <c r="AI1704" i="18"/>
  <c r="AJ1704" i="18"/>
  <c r="AI1705" i="18"/>
  <c r="AJ1705" i="18"/>
  <c r="AI1706" i="18"/>
  <c r="AJ1706" i="18"/>
  <c r="AI1707" i="18"/>
  <c r="AJ1707" i="18"/>
  <c r="AI1708" i="18"/>
  <c r="AJ1708" i="18"/>
  <c r="AI1709" i="18"/>
  <c r="AJ1709" i="18"/>
  <c r="AI1710" i="18"/>
  <c r="AJ1710" i="18"/>
  <c r="AI1711" i="18"/>
  <c r="AJ1711" i="18"/>
  <c r="AI1712" i="18"/>
  <c r="AJ1712" i="18"/>
  <c r="AI1713" i="18"/>
  <c r="AJ1713" i="18"/>
  <c r="AI1714" i="18"/>
  <c r="AJ1714" i="18"/>
  <c r="AI1715" i="18"/>
  <c r="AJ1715" i="18"/>
  <c r="AI1716" i="18"/>
  <c r="AJ1716" i="18"/>
  <c r="AI1717" i="18"/>
  <c r="AJ1717" i="18"/>
  <c r="AI1718" i="18"/>
  <c r="AJ1718" i="18"/>
  <c r="AI1719" i="18"/>
  <c r="AJ1719" i="18"/>
  <c r="AI1720" i="18"/>
  <c r="AJ1720" i="18"/>
  <c r="AI1721" i="18"/>
  <c r="AJ1721" i="18"/>
  <c r="AI1722" i="18"/>
  <c r="AJ1722" i="18"/>
  <c r="AI1723" i="18"/>
  <c r="AJ1723" i="18"/>
  <c r="AI1724" i="18"/>
  <c r="AJ1724" i="18"/>
  <c r="AI1725" i="18"/>
  <c r="AJ1725" i="18"/>
  <c r="AI1726" i="18"/>
  <c r="AJ1726" i="18"/>
  <c r="AI1727" i="18"/>
  <c r="AJ1727" i="18"/>
  <c r="AI1728" i="18"/>
  <c r="AJ1728" i="18"/>
  <c r="AI1729" i="18"/>
  <c r="AJ1729" i="18"/>
  <c r="AI1730" i="18"/>
  <c r="AJ1730" i="18"/>
  <c r="AI1731" i="18"/>
  <c r="AJ1731" i="18"/>
  <c r="AI1732" i="18"/>
  <c r="AJ1732" i="18"/>
  <c r="AI1733" i="18"/>
  <c r="AJ1733" i="18"/>
  <c r="AI1734" i="18"/>
  <c r="AJ1734" i="18"/>
  <c r="AI1735" i="18"/>
  <c r="AJ1735" i="18"/>
  <c r="AI1736" i="18"/>
  <c r="AJ1736" i="18"/>
  <c r="AI1737" i="18"/>
  <c r="AJ1737" i="18"/>
  <c r="AI1738" i="18"/>
  <c r="AJ1738" i="18"/>
  <c r="AI1739" i="18"/>
  <c r="AJ1739" i="18"/>
  <c r="AI1740" i="18"/>
  <c r="AJ1740" i="18"/>
  <c r="AI1741" i="18"/>
  <c r="AJ1741" i="18"/>
  <c r="AI1742" i="18"/>
  <c r="AJ1742" i="18"/>
  <c r="AI1743" i="18"/>
  <c r="AJ1743" i="18"/>
  <c r="AI1744" i="18"/>
  <c r="AJ1744" i="18"/>
  <c r="AI1745" i="18"/>
  <c r="AJ1745" i="18"/>
  <c r="AI1746" i="18"/>
  <c r="AJ1746" i="18"/>
  <c r="AI1747" i="18"/>
  <c r="AJ1747" i="18"/>
  <c r="AI1748" i="18"/>
  <c r="AJ1748" i="18"/>
  <c r="AI1749" i="18"/>
  <c r="AJ1749" i="18"/>
  <c r="AI1750" i="18"/>
  <c r="AJ1750" i="18"/>
  <c r="AI1751" i="18"/>
  <c r="AJ1751" i="18"/>
  <c r="AI1752" i="18"/>
  <c r="AJ1752" i="18"/>
  <c r="AI1753" i="18"/>
  <c r="AJ1753" i="18"/>
  <c r="AI1754" i="18"/>
  <c r="AJ1754" i="18"/>
  <c r="AI1755" i="18"/>
  <c r="AJ1755" i="18"/>
  <c r="AI1756" i="18"/>
  <c r="AJ1756" i="18"/>
  <c r="AI1757" i="18"/>
  <c r="AJ1757" i="18"/>
  <c r="AI1758" i="18"/>
  <c r="AJ1758" i="18"/>
  <c r="AI1759" i="18"/>
  <c r="AJ1759" i="18"/>
  <c r="AI1760" i="18"/>
  <c r="AJ1760" i="18"/>
  <c r="AI1761" i="18"/>
  <c r="AJ1761" i="18"/>
  <c r="AI1762" i="18"/>
  <c r="AJ1762" i="18"/>
  <c r="AI1763" i="18"/>
  <c r="AJ1763" i="18"/>
  <c r="AI1764" i="18"/>
  <c r="AJ1764" i="18"/>
  <c r="AI1765" i="18"/>
  <c r="AJ1765" i="18"/>
  <c r="AI1766" i="18"/>
  <c r="AJ1766" i="18"/>
  <c r="AI1767" i="18"/>
  <c r="AJ1767" i="18"/>
  <c r="AI1768" i="18"/>
  <c r="AJ1768" i="18"/>
  <c r="AI1769" i="18"/>
  <c r="AJ1769" i="18"/>
  <c r="AI1770" i="18"/>
  <c r="AJ1770" i="18"/>
  <c r="AI1771" i="18"/>
  <c r="AJ1771" i="18"/>
  <c r="AI1772" i="18"/>
  <c r="AJ1772" i="18"/>
  <c r="AI1773" i="18"/>
  <c r="AJ1773" i="18"/>
  <c r="AI1774" i="18"/>
  <c r="AJ1774" i="18"/>
  <c r="AI1775" i="18"/>
  <c r="AJ1775" i="18"/>
  <c r="AI1776" i="18"/>
  <c r="AJ1776" i="18"/>
  <c r="AI1777" i="18"/>
  <c r="AJ1777" i="18"/>
  <c r="AI1778" i="18"/>
  <c r="AJ1778" i="18"/>
  <c r="AI1779" i="18"/>
  <c r="AJ1779" i="18"/>
  <c r="AI1780" i="18"/>
  <c r="AJ1780" i="18"/>
  <c r="AI1781" i="18"/>
  <c r="AJ1781" i="18"/>
  <c r="AI1782" i="18"/>
  <c r="AJ1782" i="18"/>
  <c r="AI1783" i="18"/>
  <c r="AJ1783" i="18"/>
  <c r="AI1784" i="18"/>
  <c r="AJ1784" i="18"/>
  <c r="AI1785" i="18"/>
  <c r="AJ1785" i="18"/>
  <c r="AI1786" i="18"/>
  <c r="AJ1786" i="18"/>
  <c r="AI1787" i="18"/>
  <c r="AJ1787" i="18"/>
  <c r="AI1788" i="18"/>
  <c r="AJ1788" i="18"/>
  <c r="AI1789" i="18"/>
  <c r="AJ1789" i="18"/>
  <c r="AI1790" i="18"/>
  <c r="AJ1790" i="18"/>
  <c r="AI1791" i="18"/>
  <c r="AJ1791" i="18"/>
  <c r="AI1792" i="18"/>
  <c r="AJ1792" i="18"/>
  <c r="AI1793" i="18"/>
  <c r="AJ1793" i="18"/>
  <c r="AI1794" i="18"/>
  <c r="AJ1794" i="18"/>
  <c r="AI1795" i="18"/>
  <c r="AJ1795" i="18"/>
  <c r="AI1796" i="18"/>
  <c r="AJ1796" i="18"/>
  <c r="AI1797" i="18"/>
  <c r="AJ1797" i="18"/>
  <c r="AI1798" i="18"/>
  <c r="AJ1798" i="18"/>
  <c r="AI1799" i="18"/>
  <c r="AJ1799" i="18"/>
  <c r="AI1800" i="18"/>
  <c r="AJ1800" i="18"/>
  <c r="AI1801" i="18"/>
  <c r="AJ1801" i="18"/>
  <c r="AI1802" i="18"/>
  <c r="AJ1802" i="18"/>
  <c r="AI1803" i="18"/>
  <c r="AJ1803" i="18"/>
  <c r="AI1804" i="18"/>
  <c r="AJ1804" i="18"/>
  <c r="AI1805" i="18"/>
  <c r="AJ1805" i="18"/>
  <c r="AI1806" i="18"/>
  <c r="AJ1806" i="18"/>
  <c r="AI1807" i="18"/>
  <c r="AJ1807" i="18"/>
  <c r="AI1808" i="18"/>
  <c r="AJ1808" i="18"/>
  <c r="AI1809" i="18"/>
  <c r="AJ1809" i="18"/>
  <c r="AI1810" i="18"/>
  <c r="AJ1810" i="18"/>
  <c r="AI1811" i="18"/>
  <c r="AJ1811" i="18"/>
  <c r="AI1812" i="18"/>
  <c r="AJ1812" i="18"/>
  <c r="AI1813" i="18"/>
  <c r="AJ1813" i="18"/>
  <c r="AI1814" i="18"/>
  <c r="AJ1814" i="18"/>
  <c r="AI1815" i="18"/>
  <c r="AJ1815" i="18"/>
  <c r="AI1816" i="18"/>
  <c r="AJ1816" i="18"/>
  <c r="AI1817" i="18"/>
  <c r="AJ1817" i="18"/>
  <c r="AI1818" i="18"/>
  <c r="AJ1818" i="18"/>
  <c r="AI1819" i="18"/>
  <c r="AJ1819" i="18"/>
  <c r="AI1820" i="18"/>
  <c r="AJ1820" i="18"/>
  <c r="AI1821" i="18"/>
  <c r="AJ1821" i="18"/>
  <c r="AI1822" i="18"/>
  <c r="AJ1822" i="18"/>
  <c r="AI1823" i="18"/>
  <c r="AJ1823" i="18"/>
  <c r="AI1824" i="18"/>
  <c r="AJ1824" i="18"/>
  <c r="AI1825" i="18"/>
  <c r="AJ1825" i="18"/>
  <c r="AI1826" i="18"/>
  <c r="AJ1826" i="18"/>
  <c r="AI1827" i="18"/>
  <c r="AJ1827" i="18"/>
  <c r="AI1828" i="18"/>
  <c r="AJ1828" i="18"/>
  <c r="AI1829" i="18"/>
  <c r="AJ1829" i="18"/>
  <c r="AI1830" i="18"/>
  <c r="AJ1830" i="18"/>
  <c r="AI1831" i="18"/>
  <c r="AJ1831" i="18"/>
  <c r="AI1832" i="18"/>
  <c r="AJ1832" i="18"/>
  <c r="AI1833" i="18"/>
  <c r="AJ1833" i="18"/>
  <c r="AI1834" i="18"/>
  <c r="AJ1834" i="18"/>
  <c r="AI1835" i="18"/>
  <c r="AJ1835" i="18"/>
  <c r="AI1836" i="18"/>
  <c r="AJ1836" i="18"/>
  <c r="AI1837" i="18"/>
  <c r="AJ1837" i="18"/>
  <c r="AI1838" i="18"/>
  <c r="AJ1838" i="18"/>
  <c r="AI1839" i="18"/>
  <c r="AJ1839" i="18"/>
  <c r="AI1840" i="18"/>
  <c r="AJ1840" i="18"/>
  <c r="AI1841" i="18"/>
  <c r="AJ1841" i="18"/>
  <c r="AI1842" i="18"/>
  <c r="AJ1842" i="18"/>
  <c r="AI1843" i="18"/>
  <c r="AJ1843" i="18"/>
  <c r="AI1844" i="18"/>
  <c r="AJ1844" i="18"/>
  <c r="AI1845" i="18"/>
  <c r="AJ1845" i="18"/>
  <c r="AI1846" i="18"/>
  <c r="AJ1846" i="18"/>
  <c r="AI1847" i="18"/>
  <c r="AJ1847" i="18"/>
  <c r="AI1848" i="18"/>
  <c r="AJ1848" i="18"/>
  <c r="AI1849" i="18"/>
  <c r="AJ1849" i="18"/>
  <c r="AI1850" i="18"/>
  <c r="AJ1850" i="18"/>
  <c r="AI1851" i="18"/>
  <c r="AJ1851" i="18"/>
  <c r="AI1852" i="18"/>
  <c r="AJ1852" i="18"/>
  <c r="AI1853" i="18"/>
  <c r="AJ1853" i="18"/>
  <c r="AI1854" i="18"/>
  <c r="AJ1854" i="18"/>
  <c r="AI1855" i="18"/>
  <c r="AJ1855" i="18"/>
  <c r="AI1856" i="18"/>
  <c r="AJ1856" i="18"/>
  <c r="AI1857" i="18"/>
  <c r="AJ1857" i="18"/>
  <c r="AI1858" i="18"/>
  <c r="AJ1858" i="18"/>
  <c r="AI1859" i="18"/>
  <c r="AJ1859" i="18"/>
  <c r="AI1860" i="18"/>
  <c r="AJ1860" i="18"/>
  <c r="AI1861" i="18"/>
  <c r="AJ1861" i="18"/>
  <c r="AI1862" i="18"/>
  <c r="AJ1862" i="18"/>
  <c r="AI1863" i="18"/>
  <c r="AJ1863" i="18"/>
  <c r="AI1864" i="18"/>
  <c r="AJ1864" i="18"/>
  <c r="AI1865" i="18"/>
  <c r="AJ1865" i="18"/>
  <c r="AI1866" i="18"/>
  <c r="AJ1866" i="18"/>
  <c r="AI1867" i="18"/>
  <c r="AJ1867" i="18"/>
  <c r="AI1868" i="18"/>
  <c r="AJ1868" i="18"/>
  <c r="AI1869" i="18"/>
  <c r="AJ1869" i="18"/>
  <c r="AI1870" i="18"/>
  <c r="AJ1870" i="18"/>
  <c r="AI1871" i="18"/>
  <c r="AJ1871" i="18"/>
  <c r="AI1872" i="18"/>
  <c r="AJ1872" i="18"/>
  <c r="AI1873" i="18"/>
  <c r="AJ1873" i="18"/>
  <c r="AI1874" i="18"/>
  <c r="AJ1874" i="18"/>
  <c r="AI1875" i="18"/>
  <c r="AJ1875" i="18"/>
  <c r="AI1876" i="18"/>
  <c r="AJ1876" i="18"/>
  <c r="AI1877" i="18"/>
  <c r="AJ1877" i="18"/>
  <c r="AI1878" i="18"/>
  <c r="AJ1878" i="18"/>
  <c r="AI1879" i="18"/>
  <c r="AJ1879" i="18"/>
  <c r="AI1880" i="18"/>
  <c r="AJ1880" i="18"/>
  <c r="AI1881" i="18"/>
  <c r="AJ1881" i="18"/>
  <c r="AI1882" i="18"/>
  <c r="AJ1882" i="18"/>
  <c r="AI1883" i="18"/>
  <c r="AJ1883" i="18"/>
  <c r="AI1884" i="18"/>
  <c r="AJ1884" i="18"/>
  <c r="AI1885" i="18"/>
  <c r="AJ1885" i="18"/>
  <c r="AI1886" i="18"/>
  <c r="AJ1886" i="18"/>
  <c r="AI1887" i="18"/>
  <c r="AJ1887" i="18"/>
  <c r="AI1888" i="18"/>
  <c r="AJ1888" i="18"/>
  <c r="AI1889" i="18"/>
  <c r="AJ1889" i="18"/>
  <c r="AI1890" i="18"/>
  <c r="AJ1890" i="18"/>
  <c r="AI1891" i="18"/>
  <c r="AJ1891" i="18"/>
  <c r="AI1892" i="18"/>
  <c r="AJ1892" i="18"/>
  <c r="AI1893" i="18"/>
  <c r="AJ1893" i="18"/>
  <c r="AI1894" i="18"/>
  <c r="AJ1894" i="18"/>
  <c r="AI1895" i="18"/>
  <c r="AJ1895" i="18"/>
  <c r="AI1896" i="18"/>
  <c r="AJ1896" i="18"/>
  <c r="AI1897" i="18"/>
  <c r="AJ1897" i="18"/>
  <c r="AI1898" i="18"/>
  <c r="AJ1898" i="18"/>
  <c r="AI1899" i="18"/>
  <c r="AJ1899" i="18"/>
  <c r="AI1900" i="18"/>
  <c r="AJ1900" i="18"/>
  <c r="AI1901" i="18"/>
  <c r="AJ1901" i="18"/>
  <c r="AI1902" i="18"/>
  <c r="AJ1902" i="18"/>
  <c r="AI1903" i="18"/>
  <c r="AJ1903" i="18"/>
  <c r="AI1904" i="18"/>
  <c r="AJ1904" i="18"/>
  <c r="AI1905" i="18"/>
  <c r="AJ1905" i="18"/>
  <c r="AI1906" i="18"/>
  <c r="AJ1906" i="18"/>
  <c r="AI1907" i="18"/>
  <c r="AJ1907" i="18"/>
  <c r="AI1908" i="18"/>
  <c r="AJ1908" i="18"/>
  <c r="AI1909" i="18"/>
  <c r="AJ1909" i="18"/>
  <c r="AI1910" i="18"/>
  <c r="AJ1910" i="18"/>
  <c r="AI1911" i="18"/>
  <c r="AJ1911" i="18"/>
  <c r="AI1912" i="18"/>
  <c r="AJ1912" i="18"/>
  <c r="AI1913" i="18"/>
  <c r="AJ1913" i="18"/>
  <c r="AI1914" i="18"/>
  <c r="AJ1914" i="18"/>
  <c r="AI1915" i="18"/>
  <c r="AJ1915" i="18"/>
  <c r="AI1916" i="18"/>
  <c r="AJ1916" i="18"/>
  <c r="AI1917" i="18"/>
  <c r="AJ1917" i="18"/>
  <c r="AI1918" i="18"/>
  <c r="AJ1918" i="18"/>
  <c r="AI1919" i="18"/>
  <c r="AJ1919" i="18"/>
  <c r="AI1920" i="18"/>
  <c r="AJ1920" i="18"/>
  <c r="AI1921" i="18"/>
  <c r="AJ1921" i="18"/>
  <c r="AI1922" i="18"/>
  <c r="AJ1922" i="18"/>
  <c r="AI1923" i="18"/>
  <c r="AJ1923" i="18"/>
  <c r="AI1924" i="18"/>
  <c r="AJ1924" i="18"/>
  <c r="AI1925" i="18"/>
  <c r="AJ1925" i="18"/>
  <c r="AI1926" i="18"/>
  <c r="AJ1926" i="18"/>
  <c r="AI1927" i="18"/>
  <c r="AJ1927" i="18"/>
  <c r="AI1928" i="18"/>
  <c r="AJ1928" i="18"/>
  <c r="AI1929" i="18"/>
  <c r="AJ1929" i="18"/>
  <c r="AI1930" i="18"/>
  <c r="AJ1930" i="18"/>
  <c r="AI1931" i="18"/>
  <c r="AJ1931" i="18"/>
  <c r="AI1932" i="18"/>
  <c r="AJ1932" i="18"/>
  <c r="AI1933" i="18"/>
  <c r="AJ1933" i="18"/>
  <c r="AI1934" i="18"/>
  <c r="AJ1934" i="18"/>
  <c r="AI1935" i="18"/>
  <c r="AJ1935" i="18"/>
  <c r="AI1936" i="18"/>
  <c r="AJ1936" i="18"/>
  <c r="AI1937" i="18"/>
  <c r="AJ1937" i="18"/>
  <c r="AI1938" i="18"/>
  <c r="AJ1938" i="18"/>
  <c r="AI1939" i="18"/>
  <c r="AJ1939" i="18"/>
  <c r="AI1940" i="18"/>
  <c r="AJ1940" i="18"/>
  <c r="AI1941" i="18"/>
  <c r="AJ1941" i="18"/>
  <c r="AI1942" i="18"/>
  <c r="AJ1942" i="18"/>
  <c r="AI1943" i="18"/>
  <c r="AJ1943" i="18"/>
  <c r="AI1944" i="18"/>
  <c r="AJ1944" i="18"/>
  <c r="AI1945" i="18"/>
  <c r="AJ1945" i="18"/>
  <c r="AI1946" i="18"/>
  <c r="AJ1946" i="18"/>
  <c r="AI1947" i="18"/>
  <c r="AJ1947" i="18"/>
  <c r="AI1948" i="18"/>
  <c r="AJ1948" i="18"/>
  <c r="AI1949" i="18"/>
  <c r="AJ1949" i="18"/>
  <c r="AI1950" i="18"/>
  <c r="AJ1950" i="18"/>
  <c r="AI1951" i="18"/>
  <c r="AJ1951" i="18"/>
  <c r="AI1952" i="18"/>
  <c r="AJ1952" i="18"/>
  <c r="AI1953" i="18"/>
  <c r="AJ1953" i="18"/>
  <c r="AI1954" i="18"/>
  <c r="AJ1954" i="18"/>
  <c r="AI1955" i="18"/>
  <c r="AJ1955" i="18"/>
  <c r="AI1956" i="18"/>
  <c r="AJ1956" i="18"/>
  <c r="AI1957" i="18"/>
  <c r="AJ1957" i="18"/>
  <c r="AI1958" i="18"/>
  <c r="AJ1958" i="18"/>
  <c r="AI1959" i="18"/>
  <c r="AJ1959" i="18"/>
  <c r="AI1960" i="18"/>
  <c r="AJ1960" i="18"/>
  <c r="AI1961" i="18"/>
  <c r="AJ1961" i="18"/>
  <c r="AI1962" i="18"/>
  <c r="AJ1962" i="18"/>
  <c r="AI1963" i="18"/>
  <c r="AJ1963" i="18"/>
  <c r="AI1964" i="18"/>
  <c r="AJ1964" i="18"/>
  <c r="AI1965" i="18"/>
  <c r="AJ1965" i="18"/>
  <c r="AI1966" i="18"/>
  <c r="AJ1966" i="18"/>
  <c r="AI1967" i="18"/>
  <c r="AJ1967" i="18"/>
  <c r="AI1968" i="18"/>
  <c r="AJ1968" i="18"/>
  <c r="AI1969" i="18"/>
  <c r="AJ1969" i="18"/>
  <c r="AI1970" i="18"/>
  <c r="AJ1970" i="18"/>
  <c r="AI1971" i="18"/>
  <c r="AJ1971" i="18"/>
  <c r="AI1972" i="18"/>
  <c r="AJ1972" i="18"/>
  <c r="AI1973" i="18"/>
  <c r="AJ1973" i="18"/>
  <c r="AI1974" i="18"/>
  <c r="AJ1974" i="18"/>
  <c r="AI1975" i="18"/>
  <c r="AJ1975" i="18"/>
  <c r="AI1976" i="18"/>
  <c r="AJ1976" i="18"/>
  <c r="AI1977" i="18"/>
  <c r="AJ1977" i="18"/>
  <c r="AI1978" i="18"/>
  <c r="AJ1978" i="18"/>
  <c r="AI1979" i="18"/>
  <c r="AJ1979" i="18"/>
  <c r="AI1980" i="18"/>
  <c r="AJ1980" i="18"/>
  <c r="AI1981" i="18"/>
  <c r="AJ1981" i="18"/>
  <c r="AI1982" i="18"/>
  <c r="AJ1982" i="18"/>
  <c r="AI1983" i="18"/>
  <c r="AJ1983" i="18"/>
  <c r="AI1984" i="18"/>
  <c r="AJ1984" i="18"/>
  <c r="AI1985" i="18"/>
  <c r="AJ1985" i="18"/>
  <c r="AI1986" i="18"/>
  <c r="AJ1986" i="18"/>
  <c r="AI1987" i="18"/>
  <c r="AJ1987" i="18"/>
  <c r="AI1988" i="18"/>
  <c r="AJ1988" i="18"/>
  <c r="AI1989" i="18"/>
  <c r="AJ1989" i="18"/>
  <c r="AI1990" i="18"/>
  <c r="AJ1990" i="18"/>
  <c r="AI1991" i="18"/>
  <c r="AJ1991" i="18"/>
  <c r="AI1992" i="18"/>
  <c r="AJ1992" i="18"/>
  <c r="AI1993" i="18"/>
  <c r="AJ1993" i="18"/>
  <c r="AI1994" i="18"/>
  <c r="AJ1994" i="18"/>
  <c r="AI1995" i="18"/>
  <c r="AJ1995" i="18"/>
  <c r="AI1996" i="18"/>
  <c r="AJ1996" i="18"/>
  <c r="AI1997" i="18"/>
  <c r="AJ1997" i="18"/>
  <c r="AI1998" i="18"/>
  <c r="AJ1998" i="18"/>
  <c r="AI1999" i="18"/>
  <c r="AJ1999" i="18"/>
  <c r="AI2000" i="18"/>
  <c r="AJ2000" i="18"/>
  <c r="AI2001" i="18"/>
  <c r="AJ2001" i="18"/>
  <c r="AI2002" i="18"/>
  <c r="AJ2002" i="18"/>
  <c r="AI2003" i="18"/>
  <c r="AJ2003" i="18"/>
  <c r="AI2004" i="18"/>
  <c r="AJ2004" i="18"/>
  <c r="AI2005" i="18"/>
  <c r="AJ2005" i="18"/>
  <c r="AI2006" i="18"/>
  <c r="AJ2006" i="18"/>
  <c r="AI2007" i="18"/>
  <c r="AJ2007" i="18"/>
  <c r="AI2008" i="18"/>
  <c r="AJ2008" i="18"/>
  <c r="AI2009" i="18"/>
  <c r="AJ2009" i="18"/>
  <c r="AI2010" i="18"/>
  <c r="AJ2010" i="18"/>
  <c r="AI2011" i="18"/>
  <c r="AJ2011" i="18"/>
  <c r="AI2012" i="18"/>
  <c r="AJ2012" i="18"/>
  <c r="AI2013" i="18"/>
  <c r="AJ2013" i="18"/>
  <c r="AI2014" i="18"/>
  <c r="AJ2014" i="18"/>
  <c r="AI2015" i="18"/>
  <c r="AJ2015" i="18"/>
  <c r="AI2016" i="18"/>
  <c r="AJ2016" i="18"/>
  <c r="AI2017" i="18"/>
  <c r="AJ2017" i="18"/>
  <c r="AI2018" i="18"/>
  <c r="AJ2018" i="18"/>
  <c r="AI2019" i="18"/>
  <c r="AJ2019" i="18"/>
  <c r="AI2020" i="18"/>
  <c r="AJ2020" i="18"/>
  <c r="AI2021" i="18"/>
  <c r="AJ2021" i="18"/>
  <c r="AI2022" i="18"/>
  <c r="AJ2022" i="18"/>
  <c r="AI2023" i="18"/>
  <c r="AJ2023" i="18"/>
  <c r="AI2024" i="18"/>
  <c r="AJ2024" i="18"/>
  <c r="AI2025" i="18"/>
  <c r="AJ2025" i="18"/>
  <c r="AI2026" i="18"/>
  <c r="AJ2026" i="18"/>
  <c r="AI2027" i="18"/>
  <c r="AJ2027" i="18"/>
  <c r="AI2028" i="18"/>
  <c r="AJ2028" i="18"/>
  <c r="AI2029" i="18"/>
  <c r="AJ2029" i="18"/>
  <c r="AI2030" i="18"/>
  <c r="AJ2030" i="18"/>
  <c r="AI2031" i="18"/>
  <c r="AJ2031" i="18"/>
  <c r="AI2032" i="18"/>
  <c r="AJ2032" i="18"/>
  <c r="AI2033" i="18"/>
  <c r="AJ2033" i="18"/>
  <c r="AI2034" i="18"/>
  <c r="AJ2034" i="18"/>
  <c r="AI2035" i="18"/>
  <c r="AJ2035" i="18"/>
  <c r="AI2036" i="18"/>
  <c r="AJ2036" i="18"/>
  <c r="AI2037" i="18"/>
  <c r="AJ2037" i="18"/>
  <c r="AI2038" i="18"/>
  <c r="AJ2038" i="18"/>
  <c r="AI2039" i="18"/>
  <c r="AJ2039" i="18"/>
  <c r="AI2040" i="18"/>
  <c r="AJ2040" i="18"/>
  <c r="AI2041" i="18"/>
  <c r="AJ2041" i="18"/>
  <c r="AI2042" i="18"/>
  <c r="AJ2042" i="18"/>
  <c r="AI2043" i="18"/>
  <c r="AJ2043" i="18"/>
  <c r="AI2044" i="18"/>
  <c r="AJ2044" i="18"/>
  <c r="AI2045" i="18"/>
  <c r="AJ2045" i="18"/>
  <c r="AI2046" i="18"/>
  <c r="AJ2046" i="18"/>
  <c r="AI2047" i="18"/>
  <c r="AJ2047" i="18"/>
  <c r="AI2048" i="18"/>
  <c r="AJ2048" i="18"/>
  <c r="AI2049" i="18"/>
  <c r="AJ2049" i="18"/>
  <c r="AI2050" i="18"/>
  <c r="AJ2050" i="18"/>
  <c r="AI2051" i="18"/>
  <c r="AJ2051" i="18"/>
  <c r="AI2052" i="18"/>
  <c r="AJ2052" i="18"/>
  <c r="AI2053" i="18"/>
  <c r="AJ2053" i="18"/>
  <c r="AI2054" i="18"/>
  <c r="AJ2054" i="18"/>
  <c r="AI2055" i="18"/>
  <c r="AJ2055" i="18"/>
  <c r="AI2056" i="18"/>
  <c r="AJ2056" i="18"/>
  <c r="AI2057" i="18"/>
  <c r="AJ2057" i="18"/>
  <c r="AI2058" i="18"/>
  <c r="AJ2058" i="18"/>
  <c r="AI2059" i="18"/>
  <c r="AJ2059" i="18"/>
  <c r="AI2060" i="18"/>
  <c r="AJ2060" i="18"/>
  <c r="AI2061" i="18"/>
  <c r="AJ2061" i="18"/>
  <c r="AI2062" i="18"/>
  <c r="AJ2062" i="18"/>
  <c r="AI2063" i="18"/>
  <c r="AJ2063" i="18"/>
  <c r="AI2064" i="18"/>
  <c r="AJ2064" i="18"/>
  <c r="AI2065" i="18"/>
  <c r="AJ2065" i="18"/>
  <c r="AI2066" i="18"/>
  <c r="AJ2066" i="18"/>
  <c r="AI2067" i="18"/>
  <c r="AJ2067" i="18"/>
  <c r="AI2068" i="18"/>
  <c r="AJ2068" i="18"/>
  <c r="AI2069" i="18"/>
  <c r="AJ2069" i="18"/>
  <c r="AI2070" i="18"/>
  <c r="AJ2070" i="18"/>
  <c r="AI2071" i="18"/>
  <c r="AJ2071" i="18"/>
  <c r="AI2072" i="18"/>
  <c r="AJ2072" i="18"/>
  <c r="AI2073" i="18"/>
  <c r="AJ2073" i="18"/>
  <c r="AI2074" i="18"/>
  <c r="AJ2074" i="18"/>
  <c r="AI2075" i="18"/>
  <c r="AJ2075" i="18"/>
  <c r="AI2076" i="18"/>
  <c r="AJ2076" i="18"/>
  <c r="AI2077" i="18"/>
  <c r="AJ2077" i="18"/>
  <c r="AI2078" i="18"/>
  <c r="AJ2078" i="18"/>
  <c r="AI2079" i="18"/>
  <c r="AJ2079" i="18"/>
  <c r="AI2080" i="18"/>
  <c r="AJ2080" i="18"/>
  <c r="AI2081" i="18"/>
  <c r="AJ2081" i="18"/>
  <c r="AI2082" i="18"/>
  <c r="AJ2082" i="18"/>
  <c r="AI2083" i="18"/>
  <c r="AJ2083" i="18"/>
  <c r="AI2084" i="18"/>
  <c r="AJ2084" i="18"/>
  <c r="AI2085" i="18"/>
  <c r="AJ2085" i="18"/>
  <c r="AI2086" i="18"/>
  <c r="AJ2086" i="18"/>
  <c r="AI2087" i="18"/>
  <c r="AJ2087" i="18"/>
  <c r="AI2088" i="18"/>
  <c r="AJ2088" i="18"/>
  <c r="AI2089" i="18"/>
  <c r="AJ2089" i="18"/>
  <c r="AI2090" i="18"/>
  <c r="AJ2090" i="18"/>
  <c r="AI2091" i="18"/>
  <c r="AJ2091" i="18"/>
  <c r="AI2092" i="18"/>
  <c r="AJ2092" i="18"/>
  <c r="AI2093" i="18"/>
  <c r="AJ2093" i="18"/>
  <c r="AI2094" i="18"/>
  <c r="AJ2094" i="18"/>
  <c r="AI2095" i="18"/>
  <c r="AJ2095" i="18"/>
  <c r="AI2096" i="18"/>
  <c r="AJ2096" i="18"/>
  <c r="AI2097" i="18"/>
  <c r="AJ2097" i="18"/>
  <c r="AI2098" i="18"/>
  <c r="AJ2098" i="18"/>
  <c r="AI2099" i="18"/>
  <c r="AJ2099" i="18"/>
  <c r="AI2100" i="18"/>
  <c r="AJ2100" i="18"/>
  <c r="AI2101" i="18"/>
  <c r="AJ2101" i="18"/>
  <c r="AI2102" i="18"/>
  <c r="AJ2102" i="18"/>
  <c r="AI2103" i="18"/>
  <c r="AJ2103" i="18"/>
  <c r="AI2104" i="18"/>
  <c r="AJ2104" i="18"/>
  <c r="AI2105" i="18"/>
  <c r="AJ2105" i="18"/>
  <c r="AI2106" i="18"/>
  <c r="AJ2106" i="18"/>
  <c r="AI2107" i="18"/>
  <c r="AJ2107" i="18"/>
  <c r="AI2108" i="18"/>
  <c r="AJ2108" i="18"/>
  <c r="AI2109" i="18"/>
  <c r="AJ2109" i="18"/>
  <c r="AI2110" i="18"/>
  <c r="AJ2110" i="18"/>
  <c r="AI2111" i="18"/>
  <c r="AJ2111" i="18"/>
  <c r="AI2112" i="18"/>
  <c r="AJ2112" i="18"/>
  <c r="AI2113" i="18"/>
  <c r="AJ2113" i="18"/>
  <c r="AI2114" i="18"/>
  <c r="AJ2114" i="18"/>
  <c r="AI2115" i="18"/>
  <c r="AJ2115" i="18"/>
  <c r="AI2116" i="18"/>
  <c r="AJ2116" i="18"/>
  <c r="AI2117" i="18"/>
  <c r="AJ2117" i="18"/>
  <c r="AI2118" i="18"/>
  <c r="AJ2118" i="18"/>
  <c r="AI2119" i="18"/>
  <c r="AJ2119" i="18"/>
  <c r="AI2120" i="18"/>
  <c r="AJ2120" i="18"/>
  <c r="AI2121" i="18"/>
  <c r="AJ2121" i="18"/>
  <c r="AI2122" i="18"/>
  <c r="AJ2122" i="18"/>
  <c r="AI2123" i="18"/>
  <c r="AJ2123" i="18"/>
  <c r="AI2124" i="18"/>
  <c r="AJ2124" i="18"/>
  <c r="AI2125" i="18"/>
  <c r="AJ2125" i="18"/>
  <c r="AI2126" i="18"/>
  <c r="AJ2126" i="18"/>
  <c r="AI2127" i="18"/>
  <c r="AJ2127" i="18"/>
  <c r="AI2128" i="18"/>
  <c r="AJ2128" i="18"/>
  <c r="AI2129" i="18"/>
  <c r="AJ2129" i="18"/>
  <c r="AI2130" i="18"/>
  <c r="AJ2130" i="18"/>
  <c r="AI2131" i="18"/>
  <c r="AJ2131" i="18"/>
  <c r="AI2132" i="18"/>
  <c r="AJ2132" i="18"/>
  <c r="AI2133" i="18"/>
  <c r="AJ2133" i="18"/>
  <c r="AI2134" i="18"/>
  <c r="AJ2134" i="18"/>
  <c r="AI2135" i="18"/>
  <c r="AJ2135" i="18"/>
  <c r="AI2136" i="18"/>
  <c r="AJ2136" i="18"/>
  <c r="AI2137" i="18"/>
  <c r="AJ2137" i="18"/>
  <c r="AI2138" i="18"/>
  <c r="AJ2138" i="18"/>
  <c r="AI2139" i="18"/>
  <c r="AJ2139" i="18"/>
  <c r="AI2140" i="18"/>
  <c r="AJ2140" i="18"/>
  <c r="AI2141" i="18"/>
  <c r="AJ2141" i="18"/>
  <c r="AI2142" i="18"/>
  <c r="AJ2142" i="18"/>
  <c r="AI2143" i="18"/>
  <c r="AJ2143" i="18"/>
  <c r="AI2144" i="18"/>
  <c r="AJ2144" i="18"/>
  <c r="AI2145" i="18"/>
  <c r="AJ2145" i="18"/>
  <c r="AI2146" i="18"/>
  <c r="AJ2146" i="18"/>
  <c r="AI2147" i="18"/>
  <c r="AJ2147" i="18"/>
  <c r="AI2148" i="18"/>
  <c r="AJ2148" i="18"/>
  <c r="AI2149" i="18"/>
  <c r="AJ2149" i="18"/>
  <c r="AI2150" i="18"/>
  <c r="AJ2150" i="18"/>
  <c r="AI2151" i="18"/>
  <c r="AJ2151" i="18"/>
  <c r="AI2152" i="18"/>
  <c r="AJ2152" i="18"/>
  <c r="AI2153" i="18"/>
  <c r="AJ2153" i="18"/>
  <c r="AI2154" i="18"/>
  <c r="AJ2154" i="18"/>
  <c r="AI2155" i="18"/>
  <c r="AJ2155" i="18"/>
  <c r="AI2156" i="18"/>
  <c r="AJ2156" i="18"/>
  <c r="AI2157" i="18"/>
  <c r="AJ2157" i="18"/>
  <c r="AI2158" i="18"/>
  <c r="AJ2158" i="18"/>
  <c r="AI2159" i="18"/>
  <c r="AJ2159" i="18"/>
  <c r="AI2160" i="18"/>
  <c r="AJ2160" i="18"/>
  <c r="AI2161" i="18"/>
  <c r="AJ2161" i="18"/>
  <c r="AI2162" i="18"/>
  <c r="AJ2162" i="18"/>
  <c r="AI2163" i="18"/>
  <c r="AJ2163" i="18"/>
  <c r="AI2164" i="18"/>
  <c r="AJ2164" i="18"/>
  <c r="AI2165" i="18"/>
  <c r="AJ2165" i="18"/>
  <c r="AI2166" i="18"/>
  <c r="AJ2166" i="18"/>
  <c r="AI2167" i="18"/>
  <c r="AJ2167" i="18"/>
  <c r="AI2168" i="18"/>
  <c r="AJ2168" i="18"/>
  <c r="AI2169" i="18"/>
  <c r="AJ2169" i="18"/>
  <c r="AI2170" i="18"/>
  <c r="AJ2170" i="18"/>
  <c r="AI2171" i="18"/>
  <c r="AJ2171" i="18"/>
  <c r="AI2172" i="18"/>
  <c r="AJ2172" i="18"/>
  <c r="AI2173" i="18"/>
  <c r="AJ2173" i="18"/>
  <c r="AI2174" i="18"/>
  <c r="AJ2174" i="18"/>
  <c r="AI2175" i="18"/>
  <c r="AJ2175" i="18"/>
  <c r="AI2176" i="18"/>
  <c r="AJ2176" i="18"/>
  <c r="AI2177" i="18"/>
  <c r="AJ2177" i="18"/>
  <c r="AI2178" i="18"/>
  <c r="AJ2178" i="18"/>
  <c r="AI2179" i="18"/>
  <c r="AJ2179" i="18"/>
  <c r="AI2180" i="18"/>
  <c r="AJ2180" i="18"/>
  <c r="AI2181" i="18"/>
  <c r="AJ2181" i="18"/>
  <c r="AI2182" i="18"/>
  <c r="AJ2182" i="18"/>
  <c r="AI2183" i="18"/>
  <c r="AJ2183" i="18"/>
  <c r="AI2184" i="18"/>
  <c r="AJ2184" i="18"/>
  <c r="AI2185" i="18"/>
  <c r="AJ2185" i="18"/>
  <c r="AI2186" i="18"/>
  <c r="AJ2186" i="18"/>
  <c r="AI2187" i="18"/>
  <c r="AJ2187" i="18"/>
  <c r="AI2188" i="18"/>
  <c r="AJ2188" i="18"/>
  <c r="AI2189" i="18"/>
  <c r="AJ2189" i="18"/>
  <c r="AI2190" i="18"/>
  <c r="AJ2190" i="18"/>
  <c r="AI2191" i="18"/>
  <c r="AJ2191" i="18"/>
  <c r="AI2192" i="18"/>
  <c r="AJ2192" i="18"/>
  <c r="AI2193" i="18"/>
  <c r="AJ2193" i="18"/>
  <c r="AI2194" i="18"/>
  <c r="AJ2194" i="18"/>
  <c r="AI2195" i="18"/>
  <c r="AJ2195" i="18"/>
  <c r="AI2196" i="18"/>
  <c r="AJ2196" i="18"/>
  <c r="AI2197" i="18"/>
  <c r="AJ2197" i="18"/>
  <c r="AI2198" i="18"/>
  <c r="AJ2198" i="18"/>
  <c r="AI2199" i="18"/>
  <c r="AJ2199" i="18"/>
  <c r="AI2200" i="18"/>
  <c r="AJ2200" i="18"/>
  <c r="AI2201" i="18"/>
  <c r="AJ2201" i="18"/>
  <c r="AI2202" i="18"/>
  <c r="AJ2202" i="18"/>
  <c r="AI2203" i="18"/>
  <c r="AJ2203" i="18"/>
  <c r="AI2204" i="18"/>
  <c r="AJ2204" i="18"/>
  <c r="AI2205" i="18"/>
  <c r="AJ2205" i="18"/>
  <c r="AI2206" i="18"/>
  <c r="AJ2206" i="18"/>
  <c r="AI2207" i="18"/>
  <c r="AJ2207" i="18"/>
  <c r="AI2208" i="18"/>
  <c r="AJ2208" i="18"/>
  <c r="AI2209" i="18"/>
  <c r="AJ2209" i="18"/>
  <c r="AI2210" i="18"/>
  <c r="AJ2210" i="18"/>
  <c r="AI2211" i="18"/>
  <c r="AJ2211" i="18"/>
  <c r="AI2212" i="18"/>
  <c r="AJ2212" i="18"/>
  <c r="AI2213" i="18"/>
  <c r="AJ2213" i="18"/>
  <c r="AI2214" i="18"/>
  <c r="AJ2214" i="18"/>
  <c r="AI2215" i="18"/>
  <c r="AJ2215" i="18"/>
  <c r="AI2216" i="18"/>
  <c r="AJ2216" i="18"/>
  <c r="AI2217" i="18"/>
  <c r="AJ2217" i="18"/>
  <c r="AI2218" i="18"/>
  <c r="AJ2218" i="18"/>
  <c r="AI2219" i="18"/>
  <c r="AJ2219" i="18"/>
  <c r="AI2220" i="18"/>
  <c r="AJ2220" i="18"/>
  <c r="AI2221" i="18"/>
  <c r="AJ2221" i="18"/>
  <c r="AI2222" i="18"/>
  <c r="AJ2222" i="18"/>
  <c r="AI2223" i="18"/>
  <c r="AJ2223" i="18"/>
  <c r="AI2224" i="18"/>
  <c r="AJ2224" i="18"/>
  <c r="AI2225" i="18"/>
  <c r="AJ2225" i="18"/>
  <c r="AI2226" i="18"/>
  <c r="AJ2226" i="18"/>
  <c r="AI2227" i="18"/>
  <c r="AJ2227" i="18"/>
  <c r="AI2228" i="18"/>
  <c r="AJ2228" i="18"/>
  <c r="AI2229" i="18"/>
  <c r="AJ2229" i="18"/>
  <c r="AI2230" i="18"/>
  <c r="AJ2230" i="18"/>
  <c r="AI2231" i="18"/>
  <c r="AJ2231" i="18"/>
  <c r="AI2232" i="18"/>
  <c r="AJ2232" i="18"/>
  <c r="AI2233" i="18"/>
  <c r="AJ2233" i="18"/>
  <c r="AI2234" i="18"/>
  <c r="AJ2234" i="18"/>
  <c r="AI2235" i="18"/>
  <c r="AJ2235" i="18"/>
  <c r="AI2236" i="18"/>
  <c r="AJ2236" i="18"/>
  <c r="AI2237" i="18"/>
  <c r="AJ2237" i="18"/>
  <c r="AI2238" i="18"/>
  <c r="AJ2238" i="18"/>
  <c r="AI2239" i="18"/>
  <c r="AJ2239" i="18"/>
  <c r="AI2240" i="18"/>
  <c r="AJ2240" i="18"/>
  <c r="AI2241" i="18"/>
  <c r="AJ2241" i="18"/>
  <c r="AI2242" i="18"/>
  <c r="AJ2242" i="18"/>
  <c r="AI2243" i="18"/>
  <c r="AJ2243" i="18"/>
  <c r="AI2244" i="18"/>
  <c r="AJ2244" i="18"/>
  <c r="AI2245" i="18"/>
  <c r="AJ2245" i="18"/>
  <c r="AI2246" i="18"/>
  <c r="AJ2246" i="18"/>
  <c r="AI2247" i="18"/>
  <c r="AJ2247" i="18"/>
  <c r="AI2248" i="18"/>
  <c r="AJ2248" i="18"/>
  <c r="AI2249" i="18"/>
  <c r="AJ2249" i="18"/>
  <c r="AI2250" i="18"/>
  <c r="AJ2250" i="18"/>
  <c r="AI2251" i="18"/>
  <c r="AJ2251" i="18"/>
  <c r="AI2252" i="18"/>
  <c r="AJ2252" i="18"/>
  <c r="AI2253" i="18"/>
  <c r="AJ2253" i="18"/>
  <c r="AI2254" i="18"/>
  <c r="AJ2254" i="18"/>
  <c r="AI2255" i="18"/>
  <c r="AJ2255" i="18"/>
  <c r="AI2256" i="18"/>
  <c r="AJ2256" i="18"/>
  <c r="AI2257" i="18"/>
  <c r="AJ2257" i="18"/>
  <c r="AI2258" i="18"/>
  <c r="AJ2258" i="18"/>
  <c r="AI2259" i="18"/>
  <c r="AJ2259" i="18"/>
  <c r="AI2260" i="18"/>
  <c r="AJ2260" i="18"/>
  <c r="AI2261" i="18"/>
  <c r="AJ2261" i="18"/>
  <c r="AI2262" i="18"/>
  <c r="AJ2262" i="18"/>
  <c r="AI2263" i="18"/>
  <c r="AJ2263" i="18"/>
  <c r="AI2264" i="18"/>
  <c r="AJ2264" i="18"/>
  <c r="AI2265" i="18"/>
  <c r="AJ2265" i="18"/>
  <c r="AI2266" i="18"/>
  <c r="AJ2266" i="18"/>
  <c r="AI2267" i="18"/>
  <c r="AJ2267" i="18"/>
  <c r="AI2268" i="18"/>
  <c r="AJ2268" i="18"/>
  <c r="AI2269" i="18"/>
  <c r="AJ2269" i="18"/>
  <c r="AI2270" i="18"/>
  <c r="AJ2270" i="18"/>
  <c r="AI2271" i="18"/>
  <c r="AJ2271" i="18"/>
  <c r="AI2272" i="18"/>
  <c r="AJ2272" i="18"/>
  <c r="AI2273" i="18"/>
  <c r="AJ2273" i="18"/>
  <c r="AI2274" i="18"/>
  <c r="AJ2274" i="18"/>
  <c r="AI2275" i="18"/>
  <c r="AJ2275" i="18"/>
  <c r="AI2276" i="18"/>
  <c r="AJ2276" i="18"/>
  <c r="AI2277" i="18"/>
  <c r="AJ2277" i="18"/>
  <c r="AI2278" i="18"/>
  <c r="AJ2278" i="18"/>
  <c r="AI2279" i="18"/>
  <c r="AJ2279" i="18"/>
  <c r="AI2280" i="18"/>
  <c r="AJ2280" i="18"/>
  <c r="AI2281" i="18"/>
  <c r="AJ2281" i="18"/>
  <c r="AI2282" i="18"/>
  <c r="AJ2282" i="18"/>
  <c r="AI2283" i="18"/>
  <c r="AJ2283" i="18"/>
  <c r="AI2284" i="18"/>
  <c r="AJ2284" i="18"/>
  <c r="AI2285" i="18"/>
  <c r="AJ2285" i="18"/>
  <c r="AI2286" i="18"/>
  <c r="AJ2286" i="18"/>
  <c r="AI2287" i="18"/>
  <c r="AJ2287" i="18"/>
  <c r="AI2288" i="18"/>
  <c r="AJ2288" i="18"/>
  <c r="AI2289" i="18"/>
  <c r="AJ2289" i="18"/>
  <c r="AI2290" i="18"/>
  <c r="AJ2290" i="18"/>
  <c r="AI2291" i="18"/>
  <c r="AJ2291" i="18"/>
  <c r="AI2292" i="18"/>
  <c r="AJ2292" i="18"/>
  <c r="AI2293" i="18"/>
  <c r="AJ2293" i="18"/>
  <c r="AI2294" i="18"/>
  <c r="AJ2294" i="18"/>
  <c r="AI2295" i="18"/>
  <c r="AJ2295" i="18"/>
  <c r="AI2296" i="18"/>
  <c r="AJ2296" i="18"/>
  <c r="AI2297" i="18"/>
  <c r="AJ2297" i="18"/>
  <c r="AI2298" i="18"/>
  <c r="AJ2298" i="18"/>
  <c r="AI2299" i="18"/>
  <c r="AJ2299" i="18"/>
  <c r="AI2300" i="18"/>
  <c r="AJ2300" i="18"/>
  <c r="AI2301" i="18"/>
  <c r="AJ2301" i="18"/>
  <c r="AI2302" i="18"/>
  <c r="AJ2302" i="18"/>
  <c r="AI2303" i="18"/>
  <c r="AJ2303" i="18"/>
  <c r="AI2304" i="18"/>
  <c r="AJ2304" i="18"/>
  <c r="AI2305" i="18"/>
  <c r="AJ2305" i="18"/>
  <c r="AI2306" i="18"/>
  <c r="AJ2306" i="18"/>
  <c r="AI2307" i="18"/>
  <c r="AJ2307" i="18"/>
  <c r="AI2308" i="18"/>
  <c r="AJ2308" i="18"/>
  <c r="AI2309" i="18"/>
  <c r="AJ2309" i="18"/>
  <c r="AI2310" i="18"/>
  <c r="AJ2310" i="18"/>
  <c r="AI2311" i="18"/>
  <c r="AJ2311" i="18"/>
  <c r="AI2312" i="18"/>
  <c r="AJ2312" i="18"/>
  <c r="AI2313" i="18"/>
  <c r="AJ2313" i="18"/>
  <c r="AI2314" i="18"/>
  <c r="AJ2314" i="18"/>
  <c r="AI2315" i="18"/>
  <c r="AJ2315" i="18"/>
  <c r="AI2316" i="18"/>
  <c r="AJ2316" i="18"/>
  <c r="AI2317" i="18"/>
  <c r="AJ2317" i="18"/>
  <c r="AI2318" i="18"/>
  <c r="AJ2318" i="18"/>
  <c r="AI2319" i="18"/>
  <c r="AJ2319" i="18"/>
  <c r="AI2320" i="18"/>
  <c r="AJ2320" i="18"/>
  <c r="AI2321" i="18"/>
  <c r="AJ2321" i="18"/>
  <c r="AJ3" i="18"/>
  <c r="AI3" i="18"/>
  <c r="AD4" i="18"/>
  <c r="AD5" i="18"/>
  <c r="AD6" i="18"/>
  <c r="AD7" i="18"/>
  <c r="AD8" i="18"/>
  <c r="AD9" i="18"/>
  <c r="AD10" i="18"/>
  <c r="AD11" i="18"/>
  <c r="AD12" i="18"/>
  <c r="AD13" i="18"/>
  <c r="AD14" i="18"/>
  <c r="AD15" i="18"/>
  <c r="AD16" i="18"/>
  <c r="AD17" i="18"/>
  <c r="AD18" i="18"/>
  <c r="AD19" i="18"/>
  <c r="AD20" i="18"/>
  <c r="AD21" i="18"/>
  <c r="AD22" i="18"/>
  <c r="AD23" i="18"/>
  <c r="AD24" i="18"/>
  <c r="AD25" i="18"/>
  <c r="AD26" i="18"/>
  <c r="AD27" i="18"/>
  <c r="AD28" i="18"/>
  <c r="AD29" i="18"/>
  <c r="AD30" i="18"/>
  <c r="AD31" i="18"/>
  <c r="AD32" i="18"/>
  <c r="AD33" i="18"/>
  <c r="AD34" i="18"/>
  <c r="AD35" i="18"/>
  <c r="AD36" i="18"/>
  <c r="AD37" i="18"/>
  <c r="AD38" i="18"/>
  <c r="AD39" i="18"/>
  <c r="AD40" i="18"/>
  <c r="AD41" i="18"/>
  <c r="AD42" i="18"/>
  <c r="AD43" i="18"/>
  <c r="AD44" i="18"/>
  <c r="AD45" i="18"/>
  <c r="AD46" i="18"/>
  <c r="AD47" i="18"/>
  <c r="AD48" i="18"/>
  <c r="AD49" i="18"/>
  <c r="AD50" i="18"/>
  <c r="AD51" i="18"/>
  <c r="AD52" i="18"/>
  <c r="AD53" i="18"/>
  <c r="AD54" i="18"/>
  <c r="AD55" i="18"/>
  <c r="AD56" i="18"/>
  <c r="AD57" i="18"/>
  <c r="AD58" i="18"/>
  <c r="AD59" i="18"/>
  <c r="AD60" i="18"/>
  <c r="AD61" i="18"/>
  <c r="AD62" i="18"/>
  <c r="AD63" i="18"/>
  <c r="AD64" i="18"/>
  <c r="AD65" i="18"/>
  <c r="AD66" i="18"/>
  <c r="AD67" i="18"/>
  <c r="AD68" i="18"/>
  <c r="AD69" i="18"/>
  <c r="AD70" i="18"/>
  <c r="AD71" i="18"/>
  <c r="AD72" i="18"/>
  <c r="AD73" i="18"/>
  <c r="AD74" i="18"/>
  <c r="AD75" i="18"/>
  <c r="AD76" i="18"/>
  <c r="AD77" i="18"/>
  <c r="AD78" i="18"/>
  <c r="AD79" i="18"/>
  <c r="AD80" i="18"/>
  <c r="AD81" i="18"/>
  <c r="AD82" i="18"/>
  <c r="AD83" i="18"/>
  <c r="AD84" i="18"/>
  <c r="AD85" i="18"/>
  <c r="AD86" i="18"/>
  <c r="AD87" i="18"/>
  <c r="AD88" i="18"/>
  <c r="AD89" i="18"/>
  <c r="AD90" i="18"/>
  <c r="AD91" i="18"/>
  <c r="AD92" i="18"/>
  <c r="AD93" i="18"/>
  <c r="AD94" i="18"/>
  <c r="AD95" i="18"/>
  <c r="AD96" i="18"/>
  <c r="AD97" i="18"/>
  <c r="AD98" i="18"/>
  <c r="AD99" i="18"/>
  <c r="AD100" i="18"/>
  <c r="AD101" i="18"/>
  <c r="AD102" i="18"/>
  <c r="AD103" i="18"/>
  <c r="AD104" i="18"/>
  <c r="AD105" i="18"/>
  <c r="AD106" i="18"/>
  <c r="AD107" i="18"/>
  <c r="AD108" i="18"/>
  <c r="AD109" i="18"/>
  <c r="AD110" i="18"/>
  <c r="AD111" i="18"/>
  <c r="AD112" i="18"/>
  <c r="AD113" i="18"/>
  <c r="AD114" i="18"/>
  <c r="AD115" i="18"/>
  <c r="AD116" i="18"/>
  <c r="AD117" i="18"/>
  <c r="AD118" i="18"/>
  <c r="AD119" i="18"/>
  <c r="AD120" i="18"/>
  <c r="AD121" i="18"/>
  <c r="AD122" i="18"/>
  <c r="AD123" i="18"/>
  <c r="AD124" i="18"/>
  <c r="AD125" i="18"/>
  <c r="AD126" i="18"/>
  <c r="AD127" i="18"/>
  <c r="AD128" i="18"/>
  <c r="AD129" i="18"/>
  <c r="AD130" i="18"/>
  <c r="AD131" i="18"/>
  <c r="AD132" i="18"/>
  <c r="AD133" i="18"/>
  <c r="AD134" i="18"/>
  <c r="AD135" i="18"/>
  <c r="AD136" i="18"/>
  <c r="AD137" i="18"/>
  <c r="AD138" i="18"/>
  <c r="AD139" i="18"/>
  <c r="AD140" i="18"/>
  <c r="AD141" i="18"/>
  <c r="AD142" i="18"/>
  <c r="AD143" i="18"/>
  <c r="AD144" i="18"/>
  <c r="AD145" i="18"/>
  <c r="AD146" i="18"/>
  <c r="AD147" i="18"/>
  <c r="AD148" i="18"/>
  <c r="AD149" i="18"/>
  <c r="AD150" i="18"/>
  <c r="AD151" i="18"/>
  <c r="AD152" i="18"/>
  <c r="AD153" i="18"/>
  <c r="AD154" i="18"/>
  <c r="AD155" i="18"/>
  <c r="AD156" i="18"/>
  <c r="AD157" i="18"/>
  <c r="AD158" i="18"/>
  <c r="AD159" i="18"/>
  <c r="AD160" i="18"/>
  <c r="AD161" i="18"/>
  <c r="AD162" i="18"/>
  <c r="AD163" i="18"/>
  <c r="AD164" i="18"/>
  <c r="AD165" i="18"/>
  <c r="AD166" i="18"/>
  <c r="AD167" i="18"/>
  <c r="AD168" i="18"/>
  <c r="AD169" i="18"/>
  <c r="AD170" i="18"/>
  <c r="AD171" i="18"/>
  <c r="AD172" i="18"/>
  <c r="AD173" i="18"/>
  <c r="AD174" i="18"/>
  <c r="AD175" i="18"/>
  <c r="AD176" i="18"/>
  <c r="AD177" i="18"/>
  <c r="AD178" i="18"/>
  <c r="AD179" i="18"/>
  <c r="AD180" i="18"/>
  <c r="AD181" i="18"/>
  <c r="AD182" i="18"/>
  <c r="AD183" i="18"/>
  <c r="AD184" i="18"/>
  <c r="AD185" i="18"/>
  <c r="AD186" i="18"/>
  <c r="AD187" i="18"/>
  <c r="AD188" i="18"/>
  <c r="AD189" i="18"/>
  <c r="AD190" i="18"/>
  <c r="AD191" i="18"/>
  <c r="AD192" i="18"/>
  <c r="AD193" i="18"/>
  <c r="AD194" i="18"/>
  <c r="AD195" i="18"/>
  <c r="AD196" i="18"/>
  <c r="AD197" i="18"/>
  <c r="AD198" i="18"/>
  <c r="AD199" i="18"/>
  <c r="AD200" i="18"/>
  <c r="AD201" i="18"/>
  <c r="AD202" i="18"/>
  <c r="AD203" i="18"/>
  <c r="AD204" i="18"/>
  <c r="AD205" i="18"/>
  <c r="AD206" i="18"/>
  <c r="AD207" i="18"/>
  <c r="AD208" i="18"/>
  <c r="AD209" i="18"/>
  <c r="AD210" i="18"/>
  <c r="AD211" i="18"/>
  <c r="AD212" i="18"/>
  <c r="AD213" i="18"/>
  <c r="AD214" i="18"/>
  <c r="AD215" i="18"/>
  <c r="AD216" i="18"/>
  <c r="AD217" i="18"/>
  <c r="AD218" i="18"/>
  <c r="AD219" i="18"/>
  <c r="AD220" i="18"/>
  <c r="AD221" i="18"/>
  <c r="AD222" i="18"/>
  <c r="AD223" i="18"/>
  <c r="AD224" i="18"/>
  <c r="AD225" i="18"/>
  <c r="AD226" i="18"/>
  <c r="AD227" i="18"/>
  <c r="AD228" i="18"/>
  <c r="AD229" i="18"/>
  <c r="AD230" i="18"/>
  <c r="AD231" i="18"/>
  <c r="AD232" i="18"/>
  <c r="AD233" i="18"/>
  <c r="AD234" i="18"/>
  <c r="AD235" i="18"/>
  <c r="AD236" i="18"/>
  <c r="AD237" i="18"/>
  <c r="AD238" i="18"/>
  <c r="AD239" i="18"/>
  <c r="AD240" i="18"/>
  <c r="AD241" i="18"/>
  <c r="AD242" i="18"/>
  <c r="AD243" i="18"/>
  <c r="AD244" i="18"/>
  <c r="AD245" i="18"/>
  <c r="AD246" i="18"/>
  <c r="AD247" i="18"/>
  <c r="AD248" i="18"/>
  <c r="AD249" i="18"/>
  <c r="AD250" i="18"/>
  <c r="AD251" i="18"/>
  <c r="AD252" i="18"/>
  <c r="AD253" i="18"/>
  <c r="AD254" i="18"/>
  <c r="AD255" i="18"/>
  <c r="AD256" i="18"/>
  <c r="AD257" i="18"/>
  <c r="AD258" i="18"/>
  <c r="AD259" i="18"/>
  <c r="AD260" i="18"/>
  <c r="AD261" i="18"/>
  <c r="AD262" i="18"/>
  <c r="AD263" i="18"/>
  <c r="AD264" i="18"/>
  <c r="AD265" i="18"/>
  <c r="AD266" i="18"/>
  <c r="AD267" i="18"/>
  <c r="AD268" i="18"/>
  <c r="AD269" i="18"/>
  <c r="AD270" i="18"/>
  <c r="AD271" i="18"/>
  <c r="AD272" i="18"/>
  <c r="AD273" i="18"/>
  <c r="AD274" i="18"/>
  <c r="AD275" i="18"/>
  <c r="AD276" i="18"/>
  <c r="AD277" i="18"/>
  <c r="AD278" i="18"/>
  <c r="AD279" i="18"/>
  <c r="AD280" i="18"/>
  <c r="AD281" i="18"/>
  <c r="AD282" i="18"/>
  <c r="AD283" i="18"/>
  <c r="AD284" i="18"/>
  <c r="AD285" i="18"/>
  <c r="AD286" i="18"/>
  <c r="AD287" i="18"/>
  <c r="AD288" i="18"/>
  <c r="AD289" i="18"/>
  <c r="AD290" i="18"/>
  <c r="AD291" i="18"/>
  <c r="AD292" i="18"/>
  <c r="AD293" i="18"/>
  <c r="AD294" i="18"/>
  <c r="AD295" i="18"/>
  <c r="AD296" i="18"/>
  <c r="AD297" i="18"/>
  <c r="AD298" i="18"/>
  <c r="AD299" i="18"/>
  <c r="AD300" i="18"/>
  <c r="AD301" i="18"/>
  <c r="AD302" i="18"/>
  <c r="AD303" i="18"/>
  <c r="AD304" i="18"/>
  <c r="AD305" i="18"/>
  <c r="AD306" i="18"/>
  <c r="AD307" i="18"/>
  <c r="AD308" i="18"/>
  <c r="AD309" i="18"/>
  <c r="AD310" i="18"/>
  <c r="AD311" i="18"/>
  <c r="AD312" i="18"/>
  <c r="AD313" i="18"/>
  <c r="AD314" i="18"/>
  <c r="AD315" i="18"/>
  <c r="AD316" i="18"/>
  <c r="AD317" i="18"/>
  <c r="AD318" i="18"/>
  <c r="AD319" i="18"/>
  <c r="AD320" i="18"/>
  <c r="AD321" i="18"/>
  <c r="AD322" i="18"/>
  <c r="AD323" i="18"/>
  <c r="AD324" i="18"/>
  <c r="AD325" i="18"/>
  <c r="AD326" i="18"/>
  <c r="AD327" i="18"/>
  <c r="AD328" i="18"/>
  <c r="AD329" i="18"/>
  <c r="AD330" i="18"/>
  <c r="AD331" i="18"/>
  <c r="AD332" i="18"/>
  <c r="AD333" i="18"/>
  <c r="AD334" i="18"/>
  <c r="AD335" i="18"/>
  <c r="AD336" i="18"/>
  <c r="AD337" i="18"/>
  <c r="AD338" i="18"/>
  <c r="AD339" i="18"/>
  <c r="AD340" i="18"/>
  <c r="AD341" i="18"/>
  <c r="AD342" i="18"/>
  <c r="AD343" i="18"/>
  <c r="AD344" i="18"/>
  <c r="AD345" i="18"/>
  <c r="AD346" i="18"/>
  <c r="AD347" i="18"/>
  <c r="AD348" i="18"/>
  <c r="AD349" i="18"/>
  <c r="AD350" i="18"/>
  <c r="AD351" i="18"/>
  <c r="AD352" i="18"/>
  <c r="AD353" i="18"/>
  <c r="AD354" i="18"/>
  <c r="AD355" i="18"/>
  <c r="AD356" i="18"/>
  <c r="AD357" i="18"/>
  <c r="AD358" i="18"/>
  <c r="AD359" i="18"/>
  <c r="AD360" i="18"/>
  <c r="AD361" i="18"/>
  <c r="AD362" i="18"/>
  <c r="AD363" i="18"/>
  <c r="AD364" i="18"/>
  <c r="AD365" i="18"/>
  <c r="AD366" i="18"/>
  <c r="AD367" i="18"/>
  <c r="AD368" i="18"/>
  <c r="AD369" i="18"/>
  <c r="AD370" i="18"/>
  <c r="AD371" i="18"/>
  <c r="AD372" i="18"/>
  <c r="AD373" i="18"/>
  <c r="AD374" i="18"/>
  <c r="AD375" i="18"/>
  <c r="AD376" i="18"/>
  <c r="AD377" i="18"/>
  <c r="AD378" i="18"/>
  <c r="AD379" i="18"/>
  <c r="AD380" i="18"/>
  <c r="AD381" i="18"/>
  <c r="AD382" i="18"/>
  <c r="AD383" i="18"/>
  <c r="AD384" i="18"/>
  <c r="AD385" i="18"/>
  <c r="AD386" i="18"/>
  <c r="AD387" i="18"/>
  <c r="AD388" i="18"/>
  <c r="AD389" i="18"/>
  <c r="AD390" i="18"/>
  <c r="AD391" i="18"/>
  <c r="AD392" i="18"/>
  <c r="AD393" i="18"/>
  <c r="AD394" i="18"/>
  <c r="AD395" i="18"/>
  <c r="AD396" i="18"/>
  <c r="AD397" i="18"/>
  <c r="AD398" i="18"/>
  <c r="AD399" i="18"/>
  <c r="AD400" i="18"/>
  <c r="AD401" i="18"/>
  <c r="AD402" i="18"/>
  <c r="AD403" i="18"/>
  <c r="AD404" i="18"/>
  <c r="AD405" i="18"/>
  <c r="AD406" i="18"/>
  <c r="AD407" i="18"/>
  <c r="AD408" i="18"/>
  <c r="AD409" i="18"/>
  <c r="AD410" i="18"/>
  <c r="AD411" i="18"/>
  <c r="AD412" i="18"/>
  <c r="AD413" i="18"/>
  <c r="AD414" i="18"/>
  <c r="AD415" i="18"/>
  <c r="AD416" i="18"/>
  <c r="AD417" i="18"/>
  <c r="AD418" i="18"/>
  <c r="AD419" i="18"/>
  <c r="AD420" i="18"/>
  <c r="AD421" i="18"/>
  <c r="AD422" i="18"/>
  <c r="AD423" i="18"/>
  <c r="AD424" i="18"/>
  <c r="AD425" i="18"/>
  <c r="AD426" i="18"/>
  <c r="AD427" i="18"/>
  <c r="AD428" i="18"/>
  <c r="AD429" i="18"/>
  <c r="AD430" i="18"/>
  <c r="AD431" i="18"/>
  <c r="AD432" i="18"/>
  <c r="AD433" i="18"/>
  <c r="AD434" i="18"/>
  <c r="AD435" i="18"/>
  <c r="AD436" i="18"/>
  <c r="AD437" i="18"/>
  <c r="AD438" i="18"/>
  <c r="AD439" i="18"/>
  <c r="AD440" i="18"/>
  <c r="AD441" i="18"/>
  <c r="AD442" i="18"/>
  <c r="AD443" i="18"/>
  <c r="AD444" i="18"/>
  <c r="AD445" i="18"/>
  <c r="AD446" i="18"/>
  <c r="AD447" i="18"/>
  <c r="AD448" i="18"/>
  <c r="AD449" i="18"/>
  <c r="AD450" i="18"/>
  <c r="AD451" i="18"/>
  <c r="AD452" i="18"/>
  <c r="AD453" i="18"/>
  <c r="AD454" i="18"/>
  <c r="AD455" i="18"/>
  <c r="AD456" i="18"/>
  <c r="AD457" i="18"/>
  <c r="AD458" i="18"/>
  <c r="AD459" i="18"/>
  <c r="AD460" i="18"/>
  <c r="AD461" i="18"/>
  <c r="AD462" i="18"/>
  <c r="AD463" i="18"/>
  <c r="AD464" i="18"/>
  <c r="AD465" i="18"/>
  <c r="AD466" i="18"/>
  <c r="AD467" i="18"/>
  <c r="AD468" i="18"/>
  <c r="AD469" i="18"/>
  <c r="AD470" i="18"/>
  <c r="AD471" i="18"/>
  <c r="AD472" i="18"/>
  <c r="AD473" i="18"/>
  <c r="AD474" i="18"/>
  <c r="AD475" i="18"/>
  <c r="AD476" i="18"/>
  <c r="AD477" i="18"/>
  <c r="AD478" i="18"/>
  <c r="AD479" i="18"/>
  <c r="AD480" i="18"/>
  <c r="AD481" i="18"/>
  <c r="AD482" i="18"/>
  <c r="AD483" i="18"/>
  <c r="AD484" i="18"/>
  <c r="AD485" i="18"/>
  <c r="AD486" i="18"/>
  <c r="AD487" i="18"/>
  <c r="AD488" i="18"/>
  <c r="AD489" i="18"/>
  <c r="AD490" i="18"/>
  <c r="AD491" i="18"/>
  <c r="AD492" i="18"/>
  <c r="AD493" i="18"/>
  <c r="AD494" i="18"/>
  <c r="AD495" i="18"/>
  <c r="AD496" i="18"/>
  <c r="AD497" i="18"/>
  <c r="AD498" i="18"/>
  <c r="AD499" i="18"/>
  <c r="AD500" i="18"/>
  <c r="AD501" i="18"/>
  <c r="AD502" i="18"/>
  <c r="AD503" i="18"/>
  <c r="AD504" i="18"/>
  <c r="AD505" i="18"/>
  <c r="AD506" i="18"/>
  <c r="AD507" i="18"/>
  <c r="AD508" i="18"/>
  <c r="AD509" i="18"/>
  <c r="AD510" i="18"/>
  <c r="AD511" i="18"/>
  <c r="AD512" i="18"/>
  <c r="AD513" i="18"/>
  <c r="AD514" i="18"/>
  <c r="AD515" i="18"/>
  <c r="AD516" i="18"/>
  <c r="AD517" i="18"/>
  <c r="AD518" i="18"/>
  <c r="AD519" i="18"/>
  <c r="AD520" i="18"/>
  <c r="AD521" i="18"/>
  <c r="AD522" i="18"/>
  <c r="AD523" i="18"/>
  <c r="AD524" i="18"/>
  <c r="AD525" i="18"/>
  <c r="AD526" i="18"/>
  <c r="AD527" i="18"/>
  <c r="AD528" i="18"/>
  <c r="AD529" i="18"/>
  <c r="AD530" i="18"/>
  <c r="AD531" i="18"/>
  <c r="AD532" i="18"/>
  <c r="AD533" i="18"/>
  <c r="AD534" i="18"/>
  <c r="AD535" i="18"/>
  <c r="AD536" i="18"/>
  <c r="AD537" i="18"/>
  <c r="AD538" i="18"/>
  <c r="AD539" i="18"/>
  <c r="AD540" i="18"/>
  <c r="AD541" i="18"/>
  <c r="AD542" i="18"/>
  <c r="AD543" i="18"/>
  <c r="AD544" i="18"/>
  <c r="AD545" i="18"/>
  <c r="AD546" i="18"/>
  <c r="AD547" i="18"/>
  <c r="AD548" i="18"/>
  <c r="AD549" i="18"/>
  <c r="AD550" i="18"/>
  <c r="AD551" i="18"/>
  <c r="AD552" i="18"/>
  <c r="AD553" i="18"/>
  <c r="AD554" i="18"/>
  <c r="AD555" i="18"/>
  <c r="AD556" i="18"/>
  <c r="AD557" i="18"/>
  <c r="AD558" i="18"/>
  <c r="AD559" i="18"/>
  <c r="AD560" i="18"/>
  <c r="AD561" i="18"/>
  <c r="AD562" i="18"/>
  <c r="AD563" i="18"/>
  <c r="AD564" i="18"/>
  <c r="AD565" i="18"/>
  <c r="AD566" i="18"/>
  <c r="AD567" i="18"/>
  <c r="AD568" i="18"/>
  <c r="AD569" i="18"/>
  <c r="AD570" i="18"/>
  <c r="AD571" i="18"/>
  <c r="AD572" i="18"/>
  <c r="AD573" i="18"/>
  <c r="AD574" i="18"/>
  <c r="AD575" i="18"/>
  <c r="AD576" i="18"/>
  <c r="AD577" i="18"/>
  <c r="AD578" i="18"/>
  <c r="AD579" i="18"/>
  <c r="AD580" i="18"/>
  <c r="AD581" i="18"/>
  <c r="AD582" i="18"/>
  <c r="AD583" i="18"/>
  <c r="AD584" i="18"/>
  <c r="AD585" i="18"/>
  <c r="AD586" i="18"/>
  <c r="AD587" i="18"/>
  <c r="AD588" i="18"/>
  <c r="AD589" i="18"/>
  <c r="AD590" i="18"/>
  <c r="AD591" i="18"/>
  <c r="AD592" i="18"/>
  <c r="AD593" i="18"/>
  <c r="AD594" i="18"/>
  <c r="AD595" i="18"/>
  <c r="AD596" i="18"/>
  <c r="AD597" i="18"/>
  <c r="AD598" i="18"/>
  <c r="AD599" i="18"/>
  <c r="AD600" i="18"/>
  <c r="AD601" i="18"/>
  <c r="AD602" i="18"/>
  <c r="AD603" i="18"/>
  <c r="AD604" i="18"/>
  <c r="AD605" i="18"/>
  <c r="AD606" i="18"/>
  <c r="AD607" i="18"/>
  <c r="AD608" i="18"/>
  <c r="AD609" i="18"/>
  <c r="AD610" i="18"/>
  <c r="AD611" i="18"/>
  <c r="AD612" i="18"/>
  <c r="AD613" i="18"/>
  <c r="AD614" i="18"/>
  <c r="AD615" i="18"/>
  <c r="AD616" i="18"/>
  <c r="AD617" i="18"/>
  <c r="AD618" i="18"/>
  <c r="AD619" i="18"/>
  <c r="AD620" i="18"/>
  <c r="AD621" i="18"/>
  <c r="AD622" i="18"/>
  <c r="AD623" i="18"/>
  <c r="AD624" i="18"/>
  <c r="AD625" i="18"/>
  <c r="AD626" i="18"/>
  <c r="AD627" i="18"/>
  <c r="AD628" i="18"/>
  <c r="AD629" i="18"/>
  <c r="AD630" i="18"/>
  <c r="AD631" i="18"/>
  <c r="AD632" i="18"/>
  <c r="AD633" i="18"/>
  <c r="AD634" i="18"/>
  <c r="AD635" i="18"/>
  <c r="AD636" i="18"/>
  <c r="AD637" i="18"/>
  <c r="AD638" i="18"/>
  <c r="AD639" i="18"/>
  <c r="AD640" i="18"/>
  <c r="AD641" i="18"/>
  <c r="AD642" i="18"/>
  <c r="AD643" i="18"/>
  <c r="AD644" i="18"/>
  <c r="AD645" i="18"/>
  <c r="AD646" i="18"/>
  <c r="AD647" i="18"/>
  <c r="AD648" i="18"/>
  <c r="AD649" i="18"/>
  <c r="AD650" i="18"/>
  <c r="AD651" i="18"/>
  <c r="AD652" i="18"/>
  <c r="AD653" i="18"/>
  <c r="AD654" i="18"/>
  <c r="AD655" i="18"/>
  <c r="AD656" i="18"/>
  <c r="AD657" i="18"/>
  <c r="AD658" i="18"/>
  <c r="AD659" i="18"/>
  <c r="AD660" i="18"/>
  <c r="AD661" i="18"/>
  <c r="AD662" i="18"/>
  <c r="AD663" i="18"/>
  <c r="AD664" i="18"/>
  <c r="AD665" i="18"/>
  <c r="AD666" i="18"/>
  <c r="AD667" i="18"/>
  <c r="AD668" i="18"/>
  <c r="AD669" i="18"/>
  <c r="AD670" i="18"/>
  <c r="AD671" i="18"/>
  <c r="AD672" i="18"/>
  <c r="AD673" i="18"/>
  <c r="AD674" i="18"/>
  <c r="AD675" i="18"/>
  <c r="AD676" i="18"/>
  <c r="AD677" i="18"/>
  <c r="AD678" i="18"/>
  <c r="AD679" i="18"/>
  <c r="AD680" i="18"/>
  <c r="AD681" i="18"/>
  <c r="AD682" i="18"/>
  <c r="AD683" i="18"/>
  <c r="AD684" i="18"/>
  <c r="AD685" i="18"/>
  <c r="AD686" i="18"/>
  <c r="AD687" i="18"/>
  <c r="AD688" i="18"/>
  <c r="AD689" i="18"/>
  <c r="AD690" i="18"/>
  <c r="AD691" i="18"/>
  <c r="AD692" i="18"/>
  <c r="AD693" i="18"/>
  <c r="AD694" i="18"/>
  <c r="AD695" i="18"/>
  <c r="AD696" i="18"/>
  <c r="AD697" i="18"/>
  <c r="AD698" i="18"/>
  <c r="AD699" i="18"/>
  <c r="AD700" i="18"/>
  <c r="AD701" i="18"/>
  <c r="AD702" i="18"/>
  <c r="AD703" i="18"/>
  <c r="AD704" i="18"/>
  <c r="AD705" i="18"/>
  <c r="AD706" i="18"/>
  <c r="AD707" i="18"/>
  <c r="AD708" i="18"/>
  <c r="AD709" i="18"/>
  <c r="AD710" i="18"/>
  <c r="AD711" i="18"/>
  <c r="AD712" i="18"/>
  <c r="AD713" i="18"/>
  <c r="AD714" i="18"/>
  <c r="AD715" i="18"/>
  <c r="AD716" i="18"/>
  <c r="AD717" i="18"/>
  <c r="AD718" i="18"/>
  <c r="AD719" i="18"/>
  <c r="AD720" i="18"/>
  <c r="AD721" i="18"/>
  <c r="AD722" i="18"/>
  <c r="AD723" i="18"/>
  <c r="AD724" i="18"/>
  <c r="AD725" i="18"/>
  <c r="AD726" i="18"/>
  <c r="AD727" i="18"/>
  <c r="AD728" i="18"/>
  <c r="AD729" i="18"/>
  <c r="AD730" i="18"/>
  <c r="AD731" i="18"/>
  <c r="AD732" i="18"/>
  <c r="AD733" i="18"/>
  <c r="AD734" i="18"/>
  <c r="AD735" i="18"/>
  <c r="AD736" i="18"/>
  <c r="AD737" i="18"/>
  <c r="AD738" i="18"/>
  <c r="AD739" i="18"/>
  <c r="AD740" i="18"/>
  <c r="AD741" i="18"/>
  <c r="AD742" i="18"/>
  <c r="AD743" i="18"/>
  <c r="AD744" i="18"/>
  <c r="AD745" i="18"/>
  <c r="AD746" i="18"/>
  <c r="AD747" i="18"/>
  <c r="AD748" i="18"/>
  <c r="AD749" i="18"/>
  <c r="AD750" i="18"/>
  <c r="AD751" i="18"/>
  <c r="AD752" i="18"/>
  <c r="AD753" i="18"/>
  <c r="AD754" i="18"/>
  <c r="AD755" i="18"/>
  <c r="AD756" i="18"/>
  <c r="AD757" i="18"/>
  <c r="AD758" i="18"/>
  <c r="AD759" i="18"/>
  <c r="AD760" i="18"/>
  <c r="AD761" i="18"/>
  <c r="AD762" i="18"/>
  <c r="AD763" i="18"/>
  <c r="AD764" i="18"/>
  <c r="AD765" i="18"/>
  <c r="AD766" i="18"/>
  <c r="AD767" i="18"/>
  <c r="AD768" i="18"/>
  <c r="AD769" i="18"/>
  <c r="AD770" i="18"/>
  <c r="AD771" i="18"/>
  <c r="AD772" i="18"/>
  <c r="AD773" i="18"/>
  <c r="AD774" i="18"/>
  <c r="AD775" i="18"/>
  <c r="AD776" i="18"/>
  <c r="AD777" i="18"/>
  <c r="AD778" i="18"/>
  <c r="AD779" i="18"/>
  <c r="AD780" i="18"/>
  <c r="AD781" i="18"/>
  <c r="AD782" i="18"/>
  <c r="AD783" i="18"/>
  <c r="AD784" i="18"/>
  <c r="AD785" i="18"/>
  <c r="AD786" i="18"/>
  <c r="AD787" i="18"/>
  <c r="AD788" i="18"/>
  <c r="AD789" i="18"/>
  <c r="AD790" i="18"/>
  <c r="AD791" i="18"/>
  <c r="AD792" i="18"/>
  <c r="AD793" i="18"/>
  <c r="AD794" i="18"/>
  <c r="AD795" i="18"/>
  <c r="AD796" i="18"/>
  <c r="AD797" i="18"/>
  <c r="AD798" i="18"/>
  <c r="AD799" i="18"/>
  <c r="AD800" i="18"/>
  <c r="AD801" i="18"/>
  <c r="AD802" i="18"/>
  <c r="AD803" i="18"/>
  <c r="AD804" i="18"/>
  <c r="AD805" i="18"/>
  <c r="AD806" i="18"/>
  <c r="AD807" i="18"/>
  <c r="AD808" i="18"/>
  <c r="AD809" i="18"/>
  <c r="AD810" i="18"/>
  <c r="AD811" i="18"/>
  <c r="AD812" i="18"/>
  <c r="AD813" i="18"/>
  <c r="AD814" i="18"/>
  <c r="AD815" i="18"/>
  <c r="AD816" i="18"/>
  <c r="AD817" i="18"/>
  <c r="AD818" i="18"/>
  <c r="AD819" i="18"/>
  <c r="AD820" i="18"/>
  <c r="AD821" i="18"/>
  <c r="AD822" i="18"/>
  <c r="AD823" i="18"/>
  <c r="AD824" i="18"/>
  <c r="AD825" i="18"/>
  <c r="AD826" i="18"/>
  <c r="AD827" i="18"/>
  <c r="AD828" i="18"/>
  <c r="AD829" i="18"/>
  <c r="AD830" i="18"/>
  <c r="AD831" i="18"/>
  <c r="AD832" i="18"/>
  <c r="AD833" i="18"/>
  <c r="AD834" i="18"/>
  <c r="AD835" i="18"/>
  <c r="AD836" i="18"/>
  <c r="AD837" i="18"/>
  <c r="AD838" i="18"/>
  <c r="AD839" i="18"/>
  <c r="AD840" i="18"/>
  <c r="AD841" i="18"/>
  <c r="AD842" i="18"/>
  <c r="AD843" i="18"/>
  <c r="AD844" i="18"/>
  <c r="AD845" i="18"/>
  <c r="AD846" i="18"/>
  <c r="AD847" i="18"/>
  <c r="AD848" i="18"/>
  <c r="AD849" i="18"/>
  <c r="AD850" i="18"/>
  <c r="AD851" i="18"/>
  <c r="AD852" i="18"/>
  <c r="AD853" i="18"/>
  <c r="AD854" i="18"/>
  <c r="AD855" i="18"/>
  <c r="AD856" i="18"/>
  <c r="AD857" i="18"/>
  <c r="AD858" i="18"/>
  <c r="AD859" i="18"/>
  <c r="AD860" i="18"/>
  <c r="AD861" i="18"/>
  <c r="AD862" i="18"/>
  <c r="AD863" i="18"/>
  <c r="AD864" i="18"/>
  <c r="AD865" i="18"/>
  <c r="AD866" i="18"/>
  <c r="AD867" i="18"/>
  <c r="AD868" i="18"/>
  <c r="AD869" i="18"/>
  <c r="AD870" i="18"/>
  <c r="AD871" i="18"/>
  <c r="AD872" i="18"/>
  <c r="AD873" i="18"/>
  <c r="AD874" i="18"/>
  <c r="AD875" i="18"/>
  <c r="AD876" i="18"/>
  <c r="AD877" i="18"/>
  <c r="AD878" i="18"/>
  <c r="AD879" i="18"/>
  <c r="AD880" i="18"/>
  <c r="AD881" i="18"/>
  <c r="AD882" i="18"/>
  <c r="AD883" i="18"/>
  <c r="AD884" i="18"/>
  <c r="AD885" i="18"/>
  <c r="AD886" i="18"/>
  <c r="AD887" i="18"/>
  <c r="AD888" i="18"/>
  <c r="AD889" i="18"/>
  <c r="AD890" i="18"/>
  <c r="AD891" i="18"/>
  <c r="AD892" i="18"/>
  <c r="AD893" i="18"/>
  <c r="AD894" i="18"/>
  <c r="AD895" i="18"/>
  <c r="AD896" i="18"/>
  <c r="AD897" i="18"/>
  <c r="AD898" i="18"/>
  <c r="AD899" i="18"/>
  <c r="AD900" i="18"/>
  <c r="AD901" i="18"/>
  <c r="AD902" i="18"/>
  <c r="AD903" i="18"/>
  <c r="AD904" i="18"/>
  <c r="AD905" i="18"/>
  <c r="AD906" i="18"/>
  <c r="AD907" i="18"/>
  <c r="AD908" i="18"/>
  <c r="AD909" i="18"/>
  <c r="AD910" i="18"/>
  <c r="AD911" i="18"/>
  <c r="AD912" i="18"/>
  <c r="AD913" i="18"/>
  <c r="AD914" i="18"/>
  <c r="AD915" i="18"/>
  <c r="AD916" i="18"/>
  <c r="AD917" i="18"/>
  <c r="AD918" i="18"/>
  <c r="AD919" i="18"/>
  <c r="AD920" i="18"/>
  <c r="AD921" i="18"/>
  <c r="AD922" i="18"/>
  <c r="AD923" i="18"/>
  <c r="AD924" i="18"/>
  <c r="AD925" i="18"/>
  <c r="AD926" i="18"/>
  <c r="AD927" i="18"/>
  <c r="AD928" i="18"/>
  <c r="AD929" i="18"/>
  <c r="AD930" i="18"/>
  <c r="AD931" i="18"/>
  <c r="AD932" i="18"/>
  <c r="AD933" i="18"/>
  <c r="AD934" i="18"/>
  <c r="AD935" i="18"/>
  <c r="AD936" i="18"/>
  <c r="AD937" i="18"/>
  <c r="AD938" i="18"/>
  <c r="AD939" i="18"/>
  <c r="AD940" i="18"/>
  <c r="AD941" i="18"/>
  <c r="AD942" i="18"/>
  <c r="AD943" i="18"/>
  <c r="AD944" i="18"/>
  <c r="AD945" i="18"/>
  <c r="AD946" i="18"/>
  <c r="AD947" i="18"/>
  <c r="AD948" i="18"/>
  <c r="AD949" i="18"/>
  <c r="AD950" i="18"/>
  <c r="AD951" i="18"/>
  <c r="AD952" i="18"/>
  <c r="AD953" i="18"/>
  <c r="AD954" i="18"/>
  <c r="AD955" i="18"/>
  <c r="AD956" i="18"/>
  <c r="AD957" i="18"/>
  <c r="AD958" i="18"/>
  <c r="AD959" i="18"/>
  <c r="AD960" i="18"/>
  <c r="AD961" i="18"/>
  <c r="AD962" i="18"/>
  <c r="AD963" i="18"/>
  <c r="AD964" i="18"/>
  <c r="AD965" i="18"/>
  <c r="AD966" i="18"/>
  <c r="AD967" i="18"/>
  <c r="AD968" i="18"/>
  <c r="AD969" i="18"/>
  <c r="AD970" i="18"/>
  <c r="AD971" i="18"/>
  <c r="AD972" i="18"/>
  <c r="AD973" i="18"/>
  <c r="AD974" i="18"/>
  <c r="AD975" i="18"/>
  <c r="AD976" i="18"/>
  <c r="AD977" i="18"/>
  <c r="AD978" i="18"/>
  <c r="AD979" i="18"/>
  <c r="AD980" i="18"/>
  <c r="AD981" i="18"/>
  <c r="AD982" i="18"/>
  <c r="AD983" i="18"/>
  <c r="AD984" i="18"/>
  <c r="AD985" i="18"/>
  <c r="AD986" i="18"/>
  <c r="AD987" i="18"/>
  <c r="AD988" i="18"/>
  <c r="AD989" i="18"/>
  <c r="AD990" i="18"/>
  <c r="AD991" i="18"/>
  <c r="AD992" i="18"/>
  <c r="AD993" i="18"/>
  <c r="AD994" i="18"/>
  <c r="AD995" i="18"/>
  <c r="AD996" i="18"/>
  <c r="AD997" i="18"/>
  <c r="AD998" i="18"/>
  <c r="AD999" i="18"/>
  <c r="AD1000" i="18"/>
  <c r="AD1001" i="18"/>
  <c r="AD1002" i="18"/>
  <c r="AD1003" i="18"/>
  <c r="AD1004" i="18"/>
  <c r="AD1005" i="18"/>
  <c r="AD1006" i="18"/>
  <c r="AD1007" i="18"/>
  <c r="AD1008" i="18"/>
  <c r="AD1009" i="18"/>
  <c r="AD1010" i="18"/>
  <c r="AD1011" i="18"/>
  <c r="AD1012" i="18"/>
  <c r="AD1013" i="18"/>
  <c r="AD1014" i="18"/>
  <c r="AD1015" i="18"/>
  <c r="AD1016" i="18"/>
  <c r="AD1017" i="18"/>
  <c r="AD1018" i="18"/>
  <c r="AD1019" i="18"/>
  <c r="AD1020" i="18"/>
  <c r="AD1021" i="18"/>
  <c r="AD1022" i="18"/>
  <c r="AD1023" i="18"/>
  <c r="AD1024" i="18"/>
  <c r="AD1025" i="18"/>
  <c r="AD1026" i="18"/>
  <c r="AD1027" i="18"/>
  <c r="AD1028" i="18"/>
  <c r="AD1029" i="18"/>
  <c r="AD1030" i="18"/>
  <c r="AD1031" i="18"/>
  <c r="AD1032" i="18"/>
  <c r="AD1033" i="18"/>
  <c r="AD1034" i="18"/>
  <c r="AD1035" i="18"/>
  <c r="AD1036" i="18"/>
  <c r="AD1037" i="18"/>
  <c r="AD1038" i="18"/>
  <c r="AD1039" i="18"/>
  <c r="AD1040" i="18"/>
  <c r="AD1041" i="18"/>
  <c r="AD1042" i="18"/>
  <c r="AD1043" i="18"/>
  <c r="AD1044" i="18"/>
  <c r="AD1045" i="18"/>
  <c r="AD1046" i="18"/>
  <c r="AD1047" i="18"/>
  <c r="AD1048" i="18"/>
  <c r="AD1049" i="18"/>
  <c r="AD1050" i="18"/>
  <c r="AD1051" i="18"/>
  <c r="AD1052" i="18"/>
  <c r="AD1053" i="18"/>
  <c r="AD1054" i="18"/>
  <c r="AD1055" i="18"/>
  <c r="AD1056" i="18"/>
  <c r="AD1057" i="18"/>
  <c r="AD1058" i="18"/>
  <c r="AD1059" i="18"/>
  <c r="AD1060" i="18"/>
  <c r="AD1061" i="18"/>
  <c r="AD1062" i="18"/>
  <c r="AD1063" i="18"/>
  <c r="AD1064" i="18"/>
  <c r="AD1065" i="18"/>
  <c r="AD1066" i="18"/>
  <c r="AD1067" i="18"/>
  <c r="AD1068" i="18"/>
  <c r="AD1069" i="18"/>
  <c r="AD1070" i="18"/>
  <c r="AD1071" i="18"/>
  <c r="AD1072" i="18"/>
  <c r="AD1073" i="18"/>
  <c r="AD1074" i="18"/>
  <c r="AD1075" i="18"/>
  <c r="AD1076" i="18"/>
  <c r="AD1077" i="18"/>
  <c r="AD1078" i="18"/>
  <c r="AD1079" i="18"/>
  <c r="AD1080" i="18"/>
  <c r="AD1081" i="18"/>
  <c r="AD1082" i="18"/>
  <c r="AD1083" i="18"/>
  <c r="AD1084" i="18"/>
  <c r="AD1085" i="18"/>
  <c r="AD1086" i="18"/>
  <c r="AD1087" i="18"/>
  <c r="AD1088" i="18"/>
  <c r="AD1089" i="18"/>
  <c r="AD1090" i="18"/>
  <c r="AD1091" i="18"/>
  <c r="AD1092" i="18"/>
  <c r="AD1093" i="18"/>
  <c r="AD1094" i="18"/>
  <c r="AD1095" i="18"/>
  <c r="AD1096" i="18"/>
  <c r="AD1097" i="18"/>
  <c r="AD1098" i="18"/>
  <c r="AD1099" i="18"/>
  <c r="AD1100" i="18"/>
  <c r="AD1101" i="18"/>
  <c r="AD1102" i="18"/>
  <c r="AD1103" i="18"/>
  <c r="AD1104" i="18"/>
  <c r="AD1105" i="18"/>
  <c r="AD1106" i="18"/>
  <c r="AD1107" i="18"/>
  <c r="AD1108" i="18"/>
  <c r="AD1109" i="18"/>
  <c r="AD1110" i="18"/>
  <c r="AD1111" i="18"/>
  <c r="AD1112" i="18"/>
  <c r="AD1113" i="18"/>
  <c r="AD1114" i="18"/>
  <c r="AD1115" i="18"/>
  <c r="AD1116" i="18"/>
  <c r="AD1117" i="18"/>
  <c r="AD1118" i="18"/>
  <c r="AD1119" i="18"/>
  <c r="AD1120" i="18"/>
  <c r="AD1121" i="18"/>
  <c r="AD1122" i="18"/>
  <c r="AD1123" i="18"/>
  <c r="AD1124" i="18"/>
  <c r="AD1125" i="18"/>
  <c r="AD1126" i="18"/>
  <c r="AD1127" i="18"/>
  <c r="AD1128" i="18"/>
  <c r="AD1129" i="18"/>
  <c r="AD1130" i="18"/>
  <c r="AD1131" i="18"/>
  <c r="AD1132" i="18"/>
  <c r="AD1133" i="18"/>
  <c r="AD1134" i="18"/>
  <c r="AD1135" i="18"/>
  <c r="AD1136" i="18"/>
  <c r="AD1137" i="18"/>
  <c r="AD1138" i="18"/>
  <c r="AD1139" i="18"/>
  <c r="AD1140" i="18"/>
  <c r="AD1141" i="18"/>
  <c r="AD1142" i="18"/>
  <c r="AD1143" i="18"/>
  <c r="AD1144" i="18"/>
  <c r="AD1145" i="18"/>
  <c r="AD1146" i="18"/>
  <c r="AD1147" i="18"/>
  <c r="AD1148" i="18"/>
  <c r="AD1149" i="18"/>
  <c r="AD1150" i="18"/>
  <c r="AD1151" i="18"/>
  <c r="AD1152" i="18"/>
  <c r="AD1153" i="18"/>
  <c r="AD1154" i="18"/>
  <c r="AD1155" i="18"/>
  <c r="AD1156" i="18"/>
  <c r="AD1157" i="18"/>
  <c r="AD1158" i="18"/>
  <c r="AD1159" i="18"/>
  <c r="AD1160" i="18"/>
  <c r="AD1161" i="18"/>
  <c r="AD1162" i="18"/>
  <c r="AD1163" i="18"/>
  <c r="AD1164" i="18"/>
  <c r="AD1165" i="18"/>
  <c r="AD1166" i="18"/>
  <c r="AD1167" i="18"/>
  <c r="AD1168" i="18"/>
  <c r="AD1169" i="18"/>
  <c r="AD1170" i="18"/>
  <c r="AD1171" i="18"/>
  <c r="AD1172" i="18"/>
  <c r="AD1173" i="18"/>
  <c r="AD1174" i="18"/>
  <c r="AD1175" i="18"/>
  <c r="AD1176" i="18"/>
  <c r="AD1177" i="18"/>
  <c r="AD1178" i="18"/>
  <c r="AD1179" i="18"/>
  <c r="AD1180" i="18"/>
  <c r="AD1181" i="18"/>
  <c r="AD1182" i="18"/>
  <c r="AD1183" i="18"/>
  <c r="AD1184" i="18"/>
  <c r="AD1185" i="18"/>
  <c r="AD1186" i="18"/>
  <c r="AD1187" i="18"/>
  <c r="AD1188" i="18"/>
  <c r="AD1189" i="18"/>
  <c r="AD1190" i="18"/>
  <c r="AD1191" i="18"/>
  <c r="AD1192" i="18"/>
  <c r="AD1193" i="18"/>
  <c r="AD1194" i="18"/>
  <c r="AD1195" i="18"/>
  <c r="AD1196" i="18"/>
  <c r="AD1197" i="18"/>
  <c r="AD1198" i="18"/>
  <c r="AD1199" i="18"/>
  <c r="AD1200" i="18"/>
  <c r="AD1201" i="18"/>
  <c r="AD1202" i="18"/>
  <c r="AD1203" i="18"/>
  <c r="AD1204" i="18"/>
  <c r="AD1205" i="18"/>
  <c r="AD1206" i="18"/>
  <c r="AD1207" i="18"/>
  <c r="AD1208" i="18"/>
  <c r="AD1209" i="18"/>
  <c r="AD1210" i="18"/>
  <c r="AD1211" i="18"/>
  <c r="AD1212" i="18"/>
  <c r="AD1213" i="18"/>
  <c r="AD1214" i="18"/>
  <c r="AD1215" i="18"/>
  <c r="AD1216" i="18"/>
  <c r="AD1217" i="18"/>
  <c r="AD1218" i="18"/>
  <c r="AD1219" i="18"/>
  <c r="AD1220" i="18"/>
  <c r="AD1221" i="18"/>
  <c r="AD1222" i="18"/>
  <c r="AD1223" i="18"/>
  <c r="AD1224" i="18"/>
  <c r="AD1225" i="18"/>
  <c r="AD1226" i="18"/>
  <c r="AD1227" i="18"/>
  <c r="AD1228" i="18"/>
  <c r="AD1229" i="18"/>
  <c r="AD1230" i="18"/>
  <c r="AD1231" i="18"/>
  <c r="AD1232" i="18"/>
  <c r="AD1233" i="18"/>
  <c r="AD1234" i="18"/>
  <c r="AD1235" i="18"/>
  <c r="AD1236" i="18"/>
  <c r="AD1237" i="18"/>
  <c r="AD1238" i="18"/>
  <c r="AD1239" i="18"/>
  <c r="AD1240" i="18"/>
  <c r="AD1241" i="18"/>
  <c r="AD1242" i="18"/>
  <c r="AD1243" i="18"/>
  <c r="AD1244" i="18"/>
  <c r="AD1245" i="18"/>
  <c r="AD1246" i="18"/>
  <c r="AD1247" i="18"/>
  <c r="AD1248" i="18"/>
  <c r="AD1249" i="18"/>
  <c r="AD1250" i="18"/>
  <c r="AD1251" i="18"/>
  <c r="AD1252" i="18"/>
  <c r="AD1253" i="18"/>
  <c r="AD1254" i="18"/>
  <c r="AD1255" i="18"/>
  <c r="AD1256" i="18"/>
  <c r="AD1257" i="18"/>
  <c r="AD1258" i="18"/>
  <c r="AD1259" i="18"/>
  <c r="AD1260" i="18"/>
  <c r="AD1261" i="18"/>
  <c r="AD1262" i="18"/>
  <c r="AD1263" i="18"/>
  <c r="AD1264" i="18"/>
  <c r="AD1265" i="18"/>
  <c r="AD1266" i="18"/>
  <c r="AD1267" i="18"/>
  <c r="AD1268" i="18"/>
  <c r="AD1269" i="18"/>
  <c r="AD1270" i="18"/>
  <c r="AD1271" i="18"/>
  <c r="AD1272" i="18"/>
  <c r="AD1273" i="18"/>
  <c r="AD1274" i="18"/>
  <c r="AD1275" i="18"/>
  <c r="AD1276" i="18"/>
  <c r="AD1277" i="18"/>
  <c r="AD1278" i="18"/>
  <c r="AD1279" i="18"/>
  <c r="AD1280" i="18"/>
  <c r="AD1281" i="18"/>
  <c r="AD1282" i="18"/>
  <c r="AD1283" i="18"/>
  <c r="AD1284" i="18"/>
  <c r="AD1285" i="18"/>
  <c r="AD1286" i="18"/>
  <c r="AD1287" i="18"/>
  <c r="AD1288" i="18"/>
  <c r="AD1289" i="18"/>
  <c r="AD1290" i="18"/>
  <c r="AD1291" i="18"/>
  <c r="AD1292" i="18"/>
  <c r="AD1293" i="18"/>
  <c r="AD1294" i="18"/>
  <c r="AD1295" i="18"/>
  <c r="AD1296" i="18"/>
  <c r="AD1297" i="18"/>
  <c r="AD1298" i="18"/>
  <c r="AD1299" i="18"/>
  <c r="AD1300" i="18"/>
  <c r="AD1301" i="18"/>
  <c r="AD1302" i="18"/>
  <c r="AD1303" i="18"/>
  <c r="AD1304" i="18"/>
  <c r="AD1305" i="18"/>
  <c r="AD1306" i="18"/>
  <c r="AD1307" i="18"/>
  <c r="AD1308" i="18"/>
  <c r="AD1309" i="18"/>
  <c r="AD1310" i="18"/>
  <c r="AD1311" i="18"/>
  <c r="AD1312" i="18"/>
  <c r="AD1313" i="18"/>
  <c r="AD1314" i="18"/>
  <c r="AD1315" i="18"/>
  <c r="AD1316" i="18"/>
  <c r="AD1317" i="18"/>
  <c r="AD1318" i="18"/>
  <c r="AD1319" i="18"/>
  <c r="AD1320" i="18"/>
  <c r="AD1321" i="18"/>
  <c r="AD1322" i="18"/>
  <c r="AD1323" i="18"/>
  <c r="AD1324" i="18"/>
  <c r="AD1325" i="18"/>
  <c r="AD1326" i="18"/>
  <c r="AD1327" i="18"/>
  <c r="AD1328" i="18"/>
  <c r="AD1329" i="18"/>
  <c r="AD1330" i="18"/>
  <c r="AD1331" i="18"/>
  <c r="AD1332" i="18"/>
  <c r="AD1333" i="18"/>
  <c r="AD1334" i="18"/>
  <c r="AD1335" i="18"/>
  <c r="AD1336" i="18"/>
  <c r="AD1337" i="18"/>
  <c r="AD1338" i="18"/>
  <c r="AD1339" i="18"/>
  <c r="AD1340" i="18"/>
  <c r="AD1341" i="18"/>
  <c r="AD1342" i="18"/>
  <c r="AD1343" i="18"/>
  <c r="AD1344" i="18"/>
  <c r="AD1345" i="18"/>
  <c r="AD1346" i="18"/>
  <c r="AD1347" i="18"/>
  <c r="AD1348" i="18"/>
  <c r="AD1349" i="18"/>
  <c r="AD1350" i="18"/>
  <c r="AD1351" i="18"/>
  <c r="AD1352" i="18"/>
  <c r="AD1353" i="18"/>
  <c r="AD1354" i="18"/>
  <c r="AD1355" i="18"/>
  <c r="AD1356" i="18"/>
  <c r="AD1357" i="18"/>
  <c r="AD1358" i="18"/>
  <c r="AD1359" i="18"/>
  <c r="AD1360" i="18"/>
  <c r="AD1361" i="18"/>
  <c r="AD1362" i="18"/>
  <c r="AD1363" i="18"/>
  <c r="AD1364" i="18"/>
  <c r="AD1365" i="18"/>
  <c r="AD1366" i="18"/>
  <c r="AD1367" i="18"/>
  <c r="AD1368" i="18"/>
  <c r="AD1369" i="18"/>
  <c r="AD1370" i="18"/>
  <c r="AD1371" i="18"/>
  <c r="AD1372" i="18"/>
  <c r="AD1373" i="18"/>
  <c r="AD1374" i="18"/>
  <c r="AD1375" i="18"/>
  <c r="AD1376" i="18"/>
  <c r="AD1377" i="18"/>
  <c r="AD1378" i="18"/>
  <c r="AD1379" i="18"/>
  <c r="AD1380" i="18"/>
  <c r="AD1381" i="18"/>
  <c r="AD1382" i="18"/>
  <c r="AD1383" i="18"/>
  <c r="AD1384" i="18"/>
  <c r="AD1385" i="18"/>
  <c r="AD1386" i="18"/>
  <c r="AD1387" i="18"/>
  <c r="AD1388" i="18"/>
  <c r="AD1389" i="18"/>
  <c r="AD1390" i="18"/>
  <c r="AD1391" i="18"/>
  <c r="AD1392" i="18"/>
  <c r="AD1393" i="18"/>
  <c r="AD1394" i="18"/>
  <c r="AD1395" i="18"/>
  <c r="AD1396" i="18"/>
  <c r="AD1397" i="18"/>
  <c r="AD1398" i="18"/>
  <c r="AD1399" i="18"/>
  <c r="AD1400" i="18"/>
  <c r="AD1401" i="18"/>
  <c r="AD1402" i="18"/>
  <c r="AD1403" i="18"/>
  <c r="AD1404" i="18"/>
  <c r="AD1405" i="18"/>
  <c r="AD1406" i="18"/>
  <c r="AD1407" i="18"/>
  <c r="AD1408" i="18"/>
  <c r="AD1409" i="18"/>
  <c r="AD1410" i="18"/>
  <c r="AD1411" i="18"/>
  <c r="AD1412" i="18"/>
  <c r="AD1413" i="18"/>
  <c r="AD1414" i="18"/>
  <c r="AD1415" i="18"/>
  <c r="AD1416" i="18"/>
  <c r="AD1417" i="18"/>
  <c r="AD1418" i="18"/>
  <c r="AD1419" i="18"/>
  <c r="AD1420" i="18"/>
  <c r="AD1421" i="18"/>
  <c r="AD1422" i="18"/>
  <c r="AD1423" i="18"/>
  <c r="AD1424" i="18"/>
  <c r="AD1425" i="18"/>
  <c r="AD1426" i="18"/>
  <c r="AD1427" i="18"/>
  <c r="AD1428" i="18"/>
  <c r="AD1429" i="18"/>
  <c r="AD1430" i="18"/>
  <c r="AD1431" i="18"/>
  <c r="AD1432" i="18"/>
  <c r="AD1433" i="18"/>
  <c r="AD1434" i="18"/>
  <c r="AD1435" i="18"/>
  <c r="AD1436" i="18"/>
  <c r="AD1437" i="18"/>
  <c r="AD1438" i="18"/>
  <c r="AD1439" i="18"/>
  <c r="AD1440" i="18"/>
  <c r="AD1441" i="18"/>
  <c r="AD1442" i="18"/>
  <c r="AD1443" i="18"/>
  <c r="AD1444" i="18"/>
  <c r="AD1445" i="18"/>
  <c r="AD1446" i="18"/>
  <c r="AD1447" i="18"/>
  <c r="AD1448" i="18"/>
  <c r="AD1449" i="18"/>
  <c r="AD1450" i="18"/>
  <c r="AD1451" i="18"/>
  <c r="AD1452" i="18"/>
  <c r="AD1453" i="18"/>
  <c r="AD1454" i="18"/>
  <c r="AD1455" i="18"/>
  <c r="AD1456" i="18"/>
  <c r="AD1457" i="18"/>
  <c r="AD1458" i="18"/>
  <c r="AD1459" i="18"/>
  <c r="AD1460" i="18"/>
  <c r="AD1461" i="18"/>
  <c r="AD1462" i="18"/>
  <c r="AD1463" i="18"/>
  <c r="AD1464" i="18"/>
  <c r="AD1465" i="18"/>
  <c r="AD1466" i="18"/>
  <c r="AD1467" i="18"/>
  <c r="AD1468" i="18"/>
  <c r="AD1469" i="18"/>
  <c r="AD1470" i="18"/>
  <c r="AD1471" i="18"/>
  <c r="AD1472" i="18"/>
  <c r="AD1473" i="18"/>
  <c r="AD1474" i="18"/>
  <c r="AD1475" i="18"/>
  <c r="AD1476" i="18"/>
  <c r="AD1477" i="18"/>
  <c r="AD1478" i="18"/>
  <c r="AD1479" i="18"/>
  <c r="AD1480" i="18"/>
  <c r="AD1481" i="18"/>
  <c r="AD1482" i="18"/>
  <c r="AD1483" i="18"/>
  <c r="AD1484" i="18"/>
  <c r="AD1485" i="18"/>
  <c r="AD1486" i="18"/>
  <c r="AD1487" i="18"/>
  <c r="AD1488" i="18"/>
  <c r="AD1489" i="18"/>
  <c r="AD1490" i="18"/>
  <c r="AD1491" i="18"/>
  <c r="AD1492" i="18"/>
  <c r="AD1493" i="18"/>
  <c r="AD1494" i="18"/>
  <c r="AD1495" i="18"/>
  <c r="AD1496" i="18"/>
  <c r="AD1497" i="18"/>
  <c r="AD1498" i="18"/>
  <c r="AD1499" i="18"/>
  <c r="AD1500" i="18"/>
  <c r="AD1501" i="18"/>
  <c r="AD1502" i="18"/>
  <c r="AD1503" i="18"/>
  <c r="AD1504" i="18"/>
  <c r="AD1505" i="18"/>
  <c r="AD1506" i="18"/>
  <c r="AD1507" i="18"/>
  <c r="AD1508" i="18"/>
  <c r="AD1509" i="18"/>
  <c r="AD1510" i="18"/>
  <c r="AD1511" i="18"/>
  <c r="AD1512" i="18"/>
  <c r="AD1513" i="18"/>
  <c r="AD1514" i="18"/>
  <c r="AD1515" i="18"/>
  <c r="AD1516" i="18"/>
  <c r="AD1517" i="18"/>
  <c r="AD1518" i="18"/>
  <c r="AD1519" i="18"/>
  <c r="AD1520" i="18"/>
  <c r="AD1521" i="18"/>
  <c r="AD1522" i="18"/>
  <c r="AD1523" i="18"/>
  <c r="AD1524" i="18"/>
  <c r="AD1525" i="18"/>
  <c r="AD1526" i="18"/>
  <c r="AD1527" i="18"/>
  <c r="AD1528" i="18"/>
  <c r="AD1529" i="18"/>
  <c r="AD1530" i="18"/>
  <c r="AD1531" i="18"/>
  <c r="AD1532" i="18"/>
  <c r="AD1533" i="18"/>
  <c r="AD1534" i="18"/>
  <c r="AD1535" i="18"/>
  <c r="AD1536" i="18"/>
  <c r="AD1537" i="18"/>
  <c r="AD1538" i="18"/>
  <c r="AD1539" i="18"/>
  <c r="AD1540" i="18"/>
  <c r="AD1541" i="18"/>
  <c r="AD1542" i="18"/>
  <c r="AD1543" i="18"/>
  <c r="AD1544" i="18"/>
  <c r="AD1545" i="18"/>
  <c r="AD1546" i="18"/>
  <c r="AD1547" i="18"/>
  <c r="AD1548" i="18"/>
  <c r="AD1549" i="18"/>
  <c r="AD1550" i="18"/>
  <c r="AD1551" i="18"/>
  <c r="AD1552" i="18"/>
  <c r="AD1553" i="18"/>
  <c r="AD1554" i="18"/>
  <c r="AD1555" i="18"/>
  <c r="AD1556" i="18"/>
  <c r="AD1557" i="18"/>
  <c r="AD1558" i="18"/>
  <c r="AD1559" i="18"/>
  <c r="AD1560" i="18"/>
  <c r="AD1561" i="18"/>
  <c r="AD1562" i="18"/>
  <c r="AD1563" i="18"/>
  <c r="AD1564" i="18"/>
  <c r="AD1565" i="18"/>
  <c r="AD1566" i="18"/>
  <c r="AD1567" i="18"/>
  <c r="AD1568" i="18"/>
  <c r="AD1569" i="18"/>
  <c r="AD1570" i="18"/>
  <c r="AD1571" i="18"/>
  <c r="AD1572" i="18"/>
  <c r="AD1573" i="18"/>
  <c r="AD1574" i="18"/>
  <c r="AD1575" i="18"/>
  <c r="AD1576" i="18"/>
  <c r="AD1577" i="18"/>
  <c r="AD1578" i="18"/>
  <c r="AD1579" i="18"/>
  <c r="AD1580" i="18"/>
  <c r="AD1581" i="18"/>
  <c r="AD1582" i="18"/>
  <c r="AD1583" i="18"/>
  <c r="AD1584" i="18"/>
  <c r="AD1585" i="18"/>
  <c r="AD1586" i="18"/>
  <c r="AD1587" i="18"/>
  <c r="AD1588" i="18"/>
  <c r="AD1589" i="18"/>
  <c r="AD1590" i="18"/>
  <c r="AD1591" i="18"/>
  <c r="AD1592" i="18"/>
  <c r="AD1593" i="18"/>
  <c r="AD1594" i="18"/>
  <c r="AD1595" i="18"/>
  <c r="AD1596" i="18"/>
  <c r="AD1597" i="18"/>
  <c r="AD1598" i="18"/>
  <c r="AD1599" i="18"/>
  <c r="AD1600" i="18"/>
  <c r="AD1601" i="18"/>
  <c r="AD1602" i="18"/>
  <c r="AD1603" i="18"/>
  <c r="AD1604" i="18"/>
  <c r="AD1605" i="18"/>
  <c r="AD1606" i="18"/>
  <c r="AD1607" i="18"/>
  <c r="AD1608" i="18"/>
  <c r="AD1609" i="18"/>
  <c r="AD1610" i="18"/>
  <c r="AD1611" i="18"/>
  <c r="AD1612" i="18"/>
  <c r="AD1613" i="18"/>
  <c r="AD1614" i="18"/>
  <c r="AD1615" i="18"/>
  <c r="AD1616" i="18"/>
  <c r="AD1617" i="18"/>
  <c r="AD1618" i="18"/>
  <c r="AD1619" i="18"/>
  <c r="AD1620" i="18"/>
  <c r="AD1621" i="18"/>
  <c r="AD1622" i="18"/>
  <c r="AD1623" i="18"/>
  <c r="AD1624" i="18"/>
  <c r="AD1625" i="18"/>
  <c r="AD1626" i="18"/>
  <c r="AD1627" i="18"/>
  <c r="AD1628" i="18"/>
  <c r="AD1629" i="18"/>
  <c r="AD1630" i="18"/>
  <c r="AD1631" i="18"/>
  <c r="AD1632" i="18"/>
  <c r="AD1633" i="18"/>
  <c r="AD1634" i="18"/>
  <c r="AD1635" i="18"/>
  <c r="AD1636" i="18"/>
  <c r="AD1637" i="18"/>
  <c r="AD1638" i="18"/>
  <c r="AD1639" i="18"/>
  <c r="AD1640" i="18"/>
  <c r="AD1641" i="18"/>
  <c r="AD1642" i="18"/>
  <c r="AD1643" i="18"/>
  <c r="AD1644" i="18"/>
  <c r="AD1645" i="18"/>
  <c r="AD1646" i="18"/>
  <c r="AD1647" i="18"/>
  <c r="AD1648" i="18"/>
  <c r="AD1649" i="18"/>
  <c r="AD1650" i="18"/>
  <c r="AD1651" i="18"/>
  <c r="AD1652" i="18"/>
  <c r="AD1653" i="18"/>
  <c r="AD1654" i="18"/>
  <c r="AD1655" i="18"/>
  <c r="AD1656" i="18"/>
  <c r="AD1657" i="18"/>
  <c r="AD1658" i="18"/>
  <c r="AD1659" i="18"/>
  <c r="AD1660" i="18"/>
  <c r="AD1661" i="18"/>
  <c r="AD1662" i="18"/>
  <c r="AD1663" i="18"/>
  <c r="AD1664" i="18"/>
  <c r="AD1665" i="18"/>
  <c r="AD1666" i="18"/>
  <c r="AD1667" i="18"/>
  <c r="AD1668" i="18"/>
  <c r="AD1669" i="18"/>
  <c r="AD1670" i="18"/>
  <c r="AD1671" i="18"/>
  <c r="AD1672" i="18"/>
  <c r="AD1673" i="18"/>
  <c r="AD1674" i="18"/>
  <c r="AD1675" i="18"/>
  <c r="AD1676" i="18"/>
  <c r="AD1677" i="18"/>
  <c r="AD1678" i="18"/>
  <c r="AD1679" i="18"/>
  <c r="AD1680" i="18"/>
  <c r="AD1681" i="18"/>
  <c r="AD1682" i="18"/>
  <c r="AD1683" i="18"/>
  <c r="AD1684" i="18"/>
  <c r="AD1685" i="18"/>
  <c r="AD1686" i="18"/>
  <c r="AD1687" i="18"/>
  <c r="AD1688" i="18"/>
  <c r="AD1689" i="18"/>
  <c r="AD1690" i="18"/>
  <c r="AD1691" i="18"/>
  <c r="AD1692" i="18"/>
  <c r="AD1693" i="18"/>
  <c r="AD1694" i="18"/>
  <c r="AD1695" i="18"/>
  <c r="AD1696" i="18"/>
  <c r="AD1697" i="18"/>
  <c r="AD1698" i="18"/>
  <c r="AD1699" i="18"/>
  <c r="AD1700" i="18"/>
  <c r="AD1701" i="18"/>
  <c r="AD1702" i="18"/>
  <c r="AD1703" i="18"/>
  <c r="AD1704" i="18"/>
  <c r="AD1705" i="18"/>
  <c r="AD1706" i="18"/>
  <c r="AD1707" i="18"/>
  <c r="AD1708" i="18"/>
  <c r="AD1709" i="18"/>
  <c r="AD1710" i="18"/>
  <c r="AD1711" i="18"/>
  <c r="AD1712" i="18"/>
  <c r="AD1713" i="18"/>
  <c r="AD1714" i="18"/>
  <c r="AD1715" i="18"/>
  <c r="AD1716" i="18"/>
  <c r="AD1717" i="18"/>
  <c r="AD1718" i="18"/>
  <c r="AD1719" i="18"/>
  <c r="AD1720" i="18"/>
  <c r="AD1721" i="18"/>
  <c r="AD1722" i="18"/>
  <c r="AD1723" i="18"/>
  <c r="AD1724" i="18"/>
  <c r="AD1725" i="18"/>
  <c r="AD1726" i="18"/>
  <c r="AD1727" i="18"/>
  <c r="AD1728" i="18"/>
  <c r="AD1729" i="18"/>
  <c r="AD1730" i="18"/>
  <c r="AD1731" i="18"/>
  <c r="AD1732" i="18"/>
  <c r="AD1733" i="18"/>
  <c r="AD1734" i="18"/>
  <c r="AD1735" i="18"/>
  <c r="AD1736" i="18"/>
  <c r="AD1737" i="18"/>
  <c r="AD1738" i="18"/>
  <c r="AD1739" i="18"/>
  <c r="AD1740" i="18"/>
  <c r="AD1741" i="18"/>
  <c r="AD1742" i="18"/>
  <c r="AD1743" i="18"/>
  <c r="AD1744" i="18"/>
  <c r="AD1745" i="18"/>
  <c r="AD1746" i="18"/>
  <c r="AD1747" i="18"/>
  <c r="AD1748" i="18"/>
  <c r="AD1749" i="18"/>
  <c r="AD1750" i="18"/>
  <c r="AD1751" i="18"/>
  <c r="AD1752" i="18"/>
  <c r="AD1753" i="18"/>
  <c r="AD1754" i="18"/>
  <c r="AD1755" i="18"/>
  <c r="AD1756" i="18"/>
  <c r="AD1757" i="18"/>
  <c r="AD1758" i="18"/>
  <c r="AD1759" i="18"/>
  <c r="AD1760" i="18"/>
  <c r="AD1761" i="18"/>
  <c r="AD1762" i="18"/>
  <c r="AD1763" i="18"/>
  <c r="AD1764" i="18"/>
  <c r="AD1765" i="18"/>
  <c r="AD1766" i="18"/>
  <c r="AD1767" i="18"/>
  <c r="AD1768" i="18"/>
  <c r="AD1769" i="18"/>
  <c r="AD1770" i="18"/>
  <c r="AD1771" i="18"/>
  <c r="AD1772" i="18"/>
  <c r="AD1773" i="18"/>
  <c r="AD1774" i="18"/>
  <c r="AD1775" i="18"/>
  <c r="AD1776" i="18"/>
  <c r="AD1777" i="18"/>
  <c r="AD1778" i="18"/>
  <c r="AD1779" i="18"/>
  <c r="AD1780" i="18"/>
  <c r="AD1781" i="18"/>
  <c r="AD1782" i="18"/>
  <c r="AD1783" i="18"/>
  <c r="AD1784" i="18"/>
  <c r="AD1785" i="18"/>
  <c r="AD1786" i="18"/>
  <c r="AD1787" i="18"/>
  <c r="AD1788" i="18"/>
  <c r="AD1789" i="18"/>
  <c r="AD1790" i="18"/>
  <c r="AD1791" i="18"/>
  <c r="AD1792" i="18"/>
  <c r="AD1793" i="18"/>
  <c r="AD1794" i="18"/>
  <c r="AD1795" i="18"/>
  <c r="AD1796" i="18"/>
  <c r="AD1797" i="18"/>
  <c r="AD1798" i="18"/>
  <c r="AD1799" i="18"/>
  <c r="AD1800" i="18"/>
  <c r="AD1801" i="18"/>
  <c r="AD1802" i="18"/>
  <c r="AD1803" i="18"/>
  <c r="AD1804" i="18"/>
  <c r="AD1805" i="18"/>
  <c r="AD1806" i="18"/>
  <c r="AD1807" i="18"/>
  <c r="AD1808" i="18"/>
  <c r="AD1809" i="18"/>
  <c r="AD1810" i="18"/>
  <c r="AD1811" i="18"/>
  <c r="AD1812" i="18"/>
  <c r="AD1813" i="18"/>
  <c r="AD1814" i="18"/>
  <c r="AD1815" i="18"/>
  <c r="AD1816" i="18"/>
  <c r="AD1817" i="18"/>
  <c r="AD1818" i="18"/>
  <c r="AD1819" i="18"/>
  <c r="AD1820" i="18"/>
  <c r="AD1821" i="18"/>
  <c r="AD1822" i="18"/>
  <c r="AD1823" i="18"/>
  <c r="AD1824" i="18"/>
  <c r="AD1825" i="18"/>
  <c r="AD1826" i="18"/>
  <c r="AD1827" i="18"/>
  <c r="AD1828" i="18"/>
  <c r="AD1829" i="18"/>
  <c r="AD1830" i="18"/>
  <c r="AD1831" i="18"/>
  <c r="AD1832" i="18"/>
  <c r="AD1833" i="18"/>
  <c r="AD1834" i="18"/>
  <c r="AD1835" i="18"/>
  <c r="AD1836" i="18"/>
  <c r="AD1837" i="18"/>
  <c r="AD1838" i="18"/>
  <c r="AD1839" i="18"/>
  <c r="AD1840" i="18"/>
  <c r="AD1841" i="18"/>
  <c r="AD1842" i="18"/>
  <c r="AD1843" i="18"/>
  <c r="AD1844" i="18"/>
  <c r="AD1845" i="18"/>
  <c r="AD1846" i="18"/>
  <c r="AD1847" i="18"/>
  <c r="AD1848" i="18"/>
  <c r="AD1849" i="18"/>
  <c r="AD1850" i="18"/>
  <c r="AD1851" i="18"/>
  <c r="AD1852" i="18"/>
  <c r="AD1853" i="18"/>
  <c r="AD1854" i="18"/>
  <c r="AD1855" i="18"/>
  <c r="AD1856" i="18"/>
  <c r="AD1857" i="18"/>
  <c r="AD1858" i="18"/>
  <c r="AD1859" i="18"/>
  <c r="AD1860" i="18"/>
  <c r="AD1861" i="18"/>
  <c r="AD1862" i="18"/>
  <c r="AD1863" i="18"/>
  <c r="AD1864" i="18"/>
  <c r="AD1865" i="18"/>
  <c r="AD1866" i="18"/>
  <c r="AD1867" i="18"/>
  <c r="AD1868" i="18"/>
  <c r="AD1869" i="18"/>
  <c r="AD1870" i="18"/>
  <c r="AD1871" i="18"/>
  <c r="AD1872" i="18"/>
  <c r="AD1873" i="18"/>
  <c r="AD1874" i="18"/>
  <c r="AD1875" i="18"/>
  <c r="AD1876" i="18"/>
  <c r="AD1877" i="18"/>
  <c r="AD1878" i="18"/>
  <c r="AD1879" i="18"/>
  <c r="AD1880" i="18"/>
  <c r="AD1881" i="18"/>
  <c r="AD1882" i="18"/>
  <c r="AD1883" i="18"/>
  <c r="AD1884" i="18"/>
  <c r="AD1885" i="18"/>
  <c r="AD1886" i="18"/>
  <c r="AD1887" i="18"/>
  <c r="AD1888" i="18"/>
  <c r="AD1889" i="18"/>
  <c r="AD1890" i="18"/>
  <c r="AD1891" i="18"/>
  <c r="AD1892" i="18"/>
  <c r="AD1893" i="18"/>
  <c r="AD1894" i="18"/>
  <c r="AD1895" i="18"/>
  <c r="AD1896" i="18"/>
  <c r="AD1897" i="18"/>
  <c r="AD1898" i="18"/>
  <c r="AD1899" i="18"/>
  <c r="AD1900" i="18"/>
  <c r="AD1901" i="18"/>
  <c r="AD1902" i="18"/>
  <c r="AD1903" i="18"/>
  <c r="AD1904" i="18"/>
  <c r="AD1905" i="18"/>
  <c r="AD1906" i="18"/>
  <c r="AD1907" i="18"/>
  <c r="AD1908" i="18"/>
  <c r="AD1909" i="18"/>
  <c r="AD1910" i="18"/>
  <c r="AD1911" i="18"/>
  <c r="AD1912" i="18"/>
  <c r="AD1913" i="18"/>
  <c r="AD1914" i="18"/>
  <c r="AD1915" i="18"/>
  <c r="AD1916" i="18"/>
  <c r="AD1917" i="18"/>
  <c r="AD1918" i="18"/>
  <c r="AD1919" i="18"/>
  <c r="AD1920" i="18"/>
  <c r="AD1921" i="18"/>
  <c r="AD1922" i="18"/>
  <c r="AD1923" i="18"/>
  <c r="AD1924" i="18"/>
  <c r="AD1925" i="18"/>
  <c r="AD1926" i="18"/>
  <c r="AD1927" i="18"/>
  <c r="AD1928" i="18"/>
  <c r="AD1929" i="18"/>
  <c r="AD1930" i="18"/>
  <c r="AD1931" i="18"/>
  <c r="AD1932" i="18"/>
  <c r="AD1933" i="18"/>
  <c r="AD1934" i="18"/>
  <c r="AD1935" i="18"/>
  <c r="AD1936" i="18"/>
  <c r="AD1937" i="18"/>
  <c r="AD1938" i="18"/>
  <c r="AD1939" i="18"/>
  <c r="AD1940" i="18"/>
  <c r="AD1941" i="18"/>
  <c r="AD1942" i="18"/>
  <c r="AD1943" i="18"/>
  <c r="AD1944" i="18"/>
  <c r="AD1945" i="18"/>
  <c r="AD1946" i="18"/>
  <c r="AD1947" i="18"/>
  <c r="AD1948" i="18"/>
  <c r="AD1949" i="18"/>
  <c r="AD1950" i="18"/>
  <c r="AD1951" i="18"/>
  <c r="AD1952" i="18"/>
  <c r="AD1953" i="18"/>
  <c r="AD1954" i="18"/>
  <c r="AD1955" i="18"/>
  <c r="AD1956" i="18"/>
  <c r="AD1957" i="18"/>
  <c r="AD1958" i="18"/>
  <c r="AD1959" i="18"/>
  <c r="AD1960" i="18"/>
  <c r="AD1961" i="18"/>
  <c r="AD1962" i="18"/>
  <c r="AD1963" i="18"/>
  <c r="AD1964" i="18"/>
  <c r="AD1965" i="18"/>
  <c r="AD1966" i="18"/>
  <c r="AD1967" i="18"/>
  <c r="AD1968" i="18"/>
  <c r="AD1969" i="18"/>
  <c r="AD1970" i="18"/>
  <c r="AD1971" i="18"/>
  <c r="AD1972" i="18"/>
  <c r="AD1973" i="18"/>
  <c r="AD1974" i="18"/>
  <c r="AD1975" i="18"/>
  <c r="AD1976" i="18"/>
  <c r="AD1977" i="18"/>
  <c r="AD1978" i="18"/>
  <c r="AD1979" i="18"/>
  <c r="AD1980" i="18"/>
  <c r="AD1981" i="18"/>
  <c r="AD1982" i="18"/>
  <c r="AD1983" i="18"/>
  <c r="AD1984" i="18"/>
  <c r="AD1985" i="18"/>
  <c r="AD1986" i="18"/>
  <c r="AD1987" i="18"/>
  <c r="AD1988" i="18"/>
  <c r="AD1989" i="18"/>
  <c r="AD1990" i="18"/>
  <c r="AD1991" i="18"/>
  <c r="AD1992" i="18"/>
  <c r="AD1993" i="18"/>
  <c r="AD1994" i="18"/>
  <c r="AD1995" i="18"/>
  <c r="AD1996" i="18"/>
  <c r="AD1997" i="18"/>
  <c r="AD1998" i="18"/>
  <c r="AD1999" i="18"/>
  <c r="AD2000" i="18"/>
  <c r="AD2001" i="18"/>
  <c r="AD2002" i="18"/>
  <c r="AD2003" i="18"/>
  <c r="AD2004" i="18"/>
  <c r="AD2005" i="18"/>
  <c r="AD2006" i="18"/>
  <c r="AD2007" i="18"/>
  <c r="AD2008" i="18"/>
  <c r="AD2009" i="18"/>
  <c r="AD2010" i="18"/>
  <c r="AD2011" i="18"/>
  <c r="AD2012" i="18"/>
  <c r="AD2013" i="18"/>
  <c r="AD2014" i="18"/>
  <c r="AD2015" i="18"/>
  <c r="AD2016" i="18"/>
  <c r="AD2017" i="18"/>
  <c r="AD2018" i="18"/>
  <c r="AD2019" i="18"/>
  <c r="AD2020" i="18"/>
  <c r="AD2021" i="18"/>
  <c r="AD2022" i="18"/>
  <c r="AD2023" i="18"/>
  <c r="AD2024" i="18"/>
  <c r="AD2025" i="18"/>
  <c r="AD2026" i="18"/>
  <c r="AD2027" i="18"/>
  <c r="AD2028" i="18"/>
  <c r="AD2029" i="18"/>
  <c r="AD2030" i="18"/>
  <c r="AD2031" i="18"/>
  <c r="AD2032" i="18"/>
  <c r="AD2033" i="18"/>
  <c r="AD2034" i="18"/>
  <c r="AD2035" i="18"/>
  <c r="AD2036" i="18"/>
  <c r="AD2037" i="18"/>
  <c r="AD2038" i="18"/>
  <c r="AD2039" i="18"/>
  <c r="AD2040" i="18"/>
  <c r="AD2041" i="18"/>
  <c r="AD2042" i="18"/>
  <c r="AD2043" i="18"/>
  <c r="AD2044" i="18"/>
  <c r="AD2045" i="18"/>
  <c r="AD2046" i="18"/>
  <c r="AD2047" i="18"/>
  <c r="AD2048" i="18"/>
  <c r="AD2049" i="18"/>
  <c r="AD2050" i="18"/>
  <c r="AD2051" i="18"/>
  <c r="AD2052" i="18"/>
  <c r="AD2053" i="18"/>
  <c r="AD2054" i="18"/>
  <c r="AD2055" i="18"/>
  <c r="AD2056" i="18"/>
  <c r="AD2057" i="18"/>
  <c r="AD2058" i="18"/>
  <c r="AD2059" i="18"/>
  <c r="AD2060" i="18"/>
  <c r="AD2061" i="18"/>
  <c r="AD2062" i="18"/>
  <c r="AD2063" i="18"/>
  <c r="AD2064" i="18"/>
  <c r="AD2065" i="18"/>
  <c r="AD2066" i="18"/>
  <c r="AD2067" i="18"/>
  <c r="AD2068" i="18"/>
  <c r="AD2069" i="18"/>
  <c r="AD2070" i="18"/>
  <c r="AD2071" i="18"/>
  <c r="AD2072" i="18"/>
  <c r="AD2073" i="18"/>
  <c r="AD2074" i="18"/>
  <c r="AD2075" i="18"/>
  <c r="AD2076" i="18"/>
  <c r="AD2077" i="18"/>
  <c r="AD2078" i="18"/>
  <c r="AD2079" i="18"/>
  <c r="AD2080" i="18"/>
  <c r="AD2081" i="18"/>
  <c r="AD2082" i="18"/>
  <c r="AD2083" i="18"/>
  <c r="AD2084" i="18"/>
  <c r="AD2085" i="18"/>
  <c r="AD2086" i="18"/>
  <c r="AD2087" i="18"/>
  <c r="AD2088" i="18"/>
  <c r="AD2089" i="18"/>
  <c r="AD2090" i="18"/>
  <c r="AD2091" i="18"/>
  <c r="AD2092" i="18"/>
  <c r="AD2093" i="18"/>
  <c r="AD2094" i="18"/>
  <c r="AD2095" i="18"/>
  <c r="AD2096" i="18"/>
  <c r="AD2097" i="18"/>
  <c r="AD2098" i="18"/>
  <c r="AD2099" i="18"/>
  <c r="AD2100" i="18"/>
  <c r="AD2101" i="18"/>
  <c r="AD2102" i="18"/>
  <c r="AD2103" i="18"/>
  <c r="AD2104" i="18"/>
  <c r="AD2105" i="18"/>
  <c r="AD2106" i="18"/>
  <c r="AD2107" i="18"/>
  <c r="AD2108" i="18"/>
  <c r="AD2109" i="18"/>
  <c r="AD2110" i="18"/>
  <c r="AD2111" i="18"/>
  <c r="AD2112" i="18"/>
  <c r="AD2113" i="18"/>
  <c r="AD2114" i="18"/>
  <c r="AD2115" i="18"/>
  <c r="AD2116" i="18"/>
  <c r="AD2117" i="18"/>
  <c r="AD2118" i="18"/>
  <c r="AD2119" i="18"/>
  <c r="AD2120" i="18"/>
  <c r="AD2121" i="18"/>
  <c r="AD2122" i="18"/>
  <c r="AD2123" i="18"/>
  <c r="AD2124" i="18"/>
  <c r="AD2125" i="18"/>
  <c r="AD2126" i="18"/>
  <c r="AD2127" i="18"/>
  <c r="AD2128" i="18"/>
  <c r="AD2129" i="18"/>
  <c r="AD2130" i="18"/>
  <c r="AD2131" i="18"/>
  <c r="AD2132" i="18"/>
  <c r="AD2133" i="18"/>
  <c r="AD2134" i="18"/>
  <c r="AD2135" i="18"/>
  <c r="AD2136" i="18"/>
  <c r="AD2137" i="18"/>
  <c r="AD2138" i="18"/>
  <c r="AD2139" i="18"/>
  <c r="AD2140" i="18"/>
  <c r="AD2141" i="18"/>
  <c r="AD2142" i="18"/>
  <c r="AD2143" i="18"/>
  <c r="AD2144" i="18"/>
  <c r="AD2145" i="18"/>
  <c r="AD2146" i="18"/>
  <c r="AD2147" i="18"/>
  <c r="AD2148" i="18"/>
  <c r="AD2149" i="18"/>
  <c r="AD2150" i="18"/>
  <c r="AD2151" i="18"/>
  <c r="AD2152" i="18"/>
  <c r="AD2153" i="18"/>
  <c r="AD2154" i="18"/>
  <c r="AD2155" i="18"/>
  <c r="AD2156" i="18"/>
  <c r="AD2157" i="18"/>
  <c r="AD2158" i="18"/>
  <c r="AD2159" i="18"/>
  <c r="AD2160" i="18"/>
  <c r="AD2161" i="18"/>
  <c r="AD2162" i="18"/>
  <c r="AD2163" i="18"/>
  <c r="AD2164" i="18"/>
  <c r="AD2165" i="18"/>
  <c r="AD2166" i="18"/>
  <c r="AD2167" i="18"/>
  <c r="AD2168" i="18"/>
  <c r="AD2169" i="18"/>
  <c r="AD2170" i="18"/>
  <c r="AD2171" i="18"/>
  <c r="AD2172" i="18"/>
  <c r="AD2173" i="18"/>
  <c r="AD2174" i="18"/>
  <c r="AD2175" i="18"/>
  <c r="AD2176" i="18"/>
  <c r="AD2177" i="18"/>
  <c r="AD2178" i="18"/>
  <c r="AD2179" i="18"/>
  <c r="AD2180" i="18"/>
  <c r="AD2181" i="18"/>
  <c r="AD2182" i="18"/>
  <c r="AD2183" i="18"/>
  <c r="AD2184" i="18"/>
  <c r="AD2185" i="18"/>
  <c r="AD2186" i="18"/>
  <c r="AD2187" i="18"/>
  <c r="AD2188" i="18"/>
  <c r="AD2189" i="18"/>
  <c r="AD2190" i="18"/>
  <c r="AD2191" i="18"/>
  <c r="AD2192" i="18"/>
  <c r="AD2193" i="18"/>
  <c r="AD2194" i="18"/>
  <c r="AD2195" i="18"/>
  <c r="AD2196" i="18"/>
  <c r="AD2197" i="18"/>
  <c r="AD2198" i="18"/>
  <c r="AD2199" i="18"/>
  <c r="AD2200" i="18"/>
  <c r="AD2201" i="18"/>
  <c r="AD2202" i="18"/>
  <c r="AD2203" i="18"/>
  <c r="AD2204" i="18"/>
  <c r="AD2205" i="18"/>
  <c r="AD2206" i="18"/>
  <c r="AD2207" i="18"/>
  <c r="AD2208" i="18"/>
  <c r="AD2209" i="18"/>
  <c r="AD2210" i="18"/>
  <c r="AD2211" i="18"/>
  <c r="AD2212" i="18"/>
  <c r="AD2213" i="18"/>
  <c r="AD2214" i="18"/>
  <c r="AD2215" i="18"/>
  <c r="AD2216" i="18"/>
  <c r="AD2217" i="18"/>
  <c r="AD2218" i="18"/>
  <c r="AD2219" i="18"/>
  <c r="AD2220" i="18"/>
  <c r="AD2221" i="18"/>
  <c r="AD2222" i="18"/>
  <c r="AD2223" i="18"/>
  <c r="AD2224" i="18"/>
  <c r="AD2225" i="18"/>
  <c r="AD2226" i="18"/>
  <c r="AD2227" i="18"/>
  <c r="AD2228" i="18"/>
  <c r="AD2229" i="18"/>
  <c r="AD2230" i="18"/>
  <c r="AD2231" i="18"/>
  <c r="AD2232" i="18"/>
  <c r="AD2233" i="18"/>
  <c r="AD2234" i="18"/>
  <c r="AD2235" i="18"/>
  <c r="AD2236" i="18"/>
  <c r="AD2237" i="18"/>
  <c r="AD2238" i="18"/>
  <c r="AD2239" i="18"/>
  <c r="AD2240" i="18"/>
  <c r="AD2241" i="18"/>
  <c r="AD2242" i="18"/>
  <c r="AD2243" i="18"/>
  <c r="AD2244" i="18"/>
  <c r="AD2245" i="18"/>
  <c r="AD2246" i="18"/>
  <c r="AD2247" i="18"/>
  <c r="AD2248" i="18"/>
  <c r="AD2249" i="18"/>
  <c r="AD2250" i="18"/>
  <c r="AD2251" i="18"/>
  <c r="AD2252" i="18"/>
  <c r="AD2253" i="18"/>
  <c r="AD2254" i="18"/>
  <c r="AD2255" i="18"/>
  <c r="AD2256" i="18"/>
  <c r="AD2257" i="18"/>
  <c r="AD2258" i="18"/>
  <c r="AD2259" i="18"/>
  <c r="AD2260" i="18"/>
  <c r="AD2261" i="18"/>
  <c r="AD2262" i="18"/>
  <c r="AD2263" i="18"/>
  <c r="AD2264" i="18"/>
  <c r="AD2265" i="18"/>
  <c r="AD2266" i="18"/>
  <c r="AD2267" i="18"/>
  <c r="AD2268" i="18"/>
  <c r="AD2269" i="18"/>
  <c r="AD2270" i="18"/>
  <c r="AD2271" i="18"/>
  <c r="AD2272" i="18"/>
  <c r="AD2273" i="18"/>
  <c r="AD2274" i="18"/>
  <c r="AD2275" i="18"/>
  <c r="AD2276" i="18"/>
  <c r="AD2277" i="18"/>
  <c r="AD2278" i="18"/>
  <c r="AD2279" i="18"/>
  <c r="AD2280" i="18"/>
  <c r="AD2281" i="18"/>
  <c r="AD2282" i="18"/>
  <c r="AD2283" i="18"/>
  <c r="AD2284" i="18"/>
  <c r="AD2285" i="18"/>
  <c r="AD2286" i="18"/>
  <c r="AD2287" i="18"/>
  <c r="AD2288" i="18"/>
  <c r="AD2289" i="18"/>
  <c r="AD2290" i="18"/>
  <c r="AD2291" i="18"/>
  <c r="AD2292" i="18"/>
  <c r="AD2293" i="18"/>
  <c r="AD2294" i="18"/>
  <c r="AD2295" i="18"/>
  <c r="AD2296" i="18"/>
  <c r="AD2297" i="18"/>
  <c r="AD2298" i="18"/>
  <c r="AD2299" i="18"/>
  <c r="AD2300" i="18"/>
  <c r="AD2301" i="18"/>
  <c r="AD2302" i="18"/>
  <c r="AD2303" i="18"/>
  <c r="AD2304" i="18"/>
  <c r="AD2305" i="18"/>
  <c r="AD2306" i="18"/>
  <c r="AD2307" i="18"/>
  <c r="AD2308" i="18"/>
  <c r="AD2309" i="18"/>
  <c r="AD2310" i="18"/>
  <c r="AD2311" i="18"/>
  <c r="AD2312" i="18"/>
  <c r="AD2313" i="18"/>
  <c r="AD2314" i="18"/>
  <c r="AD2315" i="18"/>
  <c r="AD2316" i="18"/>
  <c r="AD2317" i="18"/>
  <c r="AD2318" i="18"/>
  <c r="AD2319" i="18"/>
  <c r="AD2320" i="18"/>
  <c r="AD2321" i="18"/>
  <c r="AD3" i="18"/>
  <c r="Y4" i="18"/>
  <c r="AQ4" i="18" s="1"/>
  <c r="Y5" i="18"/>
  <c r="AQ5" i="18" s="1"/>
  <c r="Y6" i="18"/>
  <c r="AQ6" i="18" s="1"/>
  <c r="Y7" i="18"/>
  <c r="AQ7" i="18" s="1"/>
  <c r="Y8" i="18"/>
  <c r="AQ8" i="18" s="1"/>
  <c r="Y9" i="18"/>
  <c r="AQ9" i="18" s="1"/>
  <c r="Y10" i="18"/>
  <c r="AQ10" i="18" s="1"/>
  <c r="Y11" i="18"/>
  <c r="AQ11" i="18" s="1"/>
  <c r="Y12" i="18"/>
  <c r="AQ12" i="18" s="1"/>
  <c r="Y13" i="18"/>
  <c r="AQ13" i="18" s="1"/>
  <c r="Y14" i="18"/>
  <c r="AQ14" i="18" s="1"/>
  <c r="Y15" i="18"/>
  <c r="AQ15" i="18" s="1"/>
  <c r="Y16" i="18"/>
  <c r="AQ16" i="18" s="1"/>
  <c r="Y17" i="18"/>
  <c r="AQ17" i="18" s="1"/>
  <c r="Y18" i="18"/>
  <c r="AQ18" i="18" s="1"/>
  <c r="Y19" i="18"/>
  <c r="AQ19" i="18" s="1"/>
  <c r="Y20" i="18"/>
  <c r="AQ20" i="18" s="1"/>
  <c r="Y21" i="18"/>
  <c r="AQ21" i="18" s="1"/>
  <c r="Y22" i="18"/>
  <c r="AQ22" i="18" s="1"/>
  <c r="Y23" i="18"/>
  <c r="AQ23" i="18" s="1"/>
  <c r="Y24" i="18"/>
  <c r="AQ24" i="18" s="1"/>
  <c r="Y25" i="18"/>
  <c r="AQ25" i="18" s="1"/>
  <c r="Y26" i="18"/>
  <c r="AQ26" i="18" s="1"/>
  <c r="Y27" i="18"/>
  <c r="AQ27" i="18" s="1"/>
  <c r="Y28" i="18"/>
  <c r="AQ28" i="18" s="1"/>
  <c r="Y29" i="18"/>
  <c r="AQ29" i="18" s="1"/>
  <c r="Y30" i="18"/>
  <c r="AQ30" i="18" s="1"/>
  <c r="Y31" i="18"/>
  <c r="AQ31" i="18" s="1"/>
  <c r="Y32" i="18"/>
  <c r="AQ32" i="18" s="1"/>
  <c r="Y33" i="18"/>
  <c r="AQ33" i="18" s="1"/>
  <c r="Y34" i="18"/>
  <c r="AQ34" i="18" s="1"/>
  <c r="Y35" i="18"/>
  <c r="AQ35" i="18" s="1"/>
  <c r="Y36" i="18"/>
  <c r="AQ36" i="18" s="1"/>
  <c r="Y37" i="18"/>
  <c r="AQ37" i="18" s="1"/>
  <c r="Y38" i="18"/>
  <c r="AQ38" i="18" s="1"/>
  <c r="Y39" i="18"/>
  <c r="AQ39" i="18" s="1"/>
  <c r="Y40" i="18"/>
  <c r="AQ40" i="18" s="1"/>
  <c r="Y41" i="18"/>
  <c r="AQ41" i="18" s="1"/>
  <c r="Y42" i="18"/>
  <c r="AQ42" i="18" s="1"/>
  <c r="Y43" i="18"/>
  <c r="AQ43" i="18" s="1"/>
  <c r="Y44" i="18"/>
  <c r="AQ44" i="18" s="1"/>
  <c r="Y45" i="18"/>
  <c r="AQ45" i="18" s="1"/>
  <c r="Y46" i="18"/>
  <c r="AQ46" i="18" s="1"/>
  <c r="Y47" i="18"/>
  <c r="AQ47" i="18" s="1"/>
  <c r="Y48" i="18"/>
  <c r="AQ48" i="18" s="1"/>
  <c r="Y49" i="18"/>
  <c r="AQ49" i="18" s="1"/>
  <c r="Y50" i="18"/>
  <c r="AQ50" i="18" s="1"/>
  <c r="Y51" i="18"/>
  <c r="AQ51" i="18" s="1"/>
  <c r="Y52" i="18"/>
  <c r="AQ52" i="18" s="1"/>
  <c r="Y53" i="18"/>
  <c r="AQ53" i="18" s="1"/>
  <c r="Y54" i="18"/>
  <c r="AQ54" i="18" s="1"/>
  <c r="Y55" i="18"/>
  <c r="AQ55" i="18" s="1"/>
  <c r="Y56" i="18"/>
  <c r="AQ56" i="18" s="1"/>
  <c r="Y57" i="18"/>
  <c r="AQ57" i="18" s="1"/>
  <c r="Y58" i="18"/>
  <c r="AQ58" i="18" s="1"/>
  <c r="Y59" i="18"/>
  <c r="AQ59" i="18" s="1"/>
  <c r="Y60" i="18"/>
  <c r="AQ60" i="18" s="1"/>
  <c r="Y61" i="18"/>
  <c r="AQ61" i="18" s="1"/>
  <c r="Y62" i="18"/>
  <c r="AQ62" i="18" s="1"/>
  <c r="Y63" i="18"/>
  <c r="AQ63" i="18" s="1"/>
  <c r="Y64" i="18"/>
  <c r="AQ64" i="18" s="1"/>
  <c r="Y65" i="18"/>
  <c r="AQ65" i="18" s="1"/>
  <c r="Y66" i="18"/>
  <c r="AQ66" i="18" s="1"/>
  <c r="Y67" i="18"/>
  <c r="AQ67" i="18" s="1"/>
  <c r="Y68" i="18"/>
  <c r="AQ68" i="18" s="1"/>
  <c r="Y69" i="18"/>
  <c r="AQ69" i="18" s="1"/>
  <c r="Y70" i="18"/>
  <c r="AQ70" i="18" s="1"/>
  <c r="Y71" i="18"/>
  <c r="AQ71" i="18" s="1"/>
  <c r="Y72" i="18"/>
  <c r="AQ72" i="18" s="1"/>
  <c r="Y73" i="18"/>
  <c r="AQ73" i="18" s="1"/>
  <c r="Y74" i="18"/>
  <c r="AQ74" i="18" s="1"/>
  <c r="Y75" i="18"/>
  <c r="AQ75" i="18" s="1"/>
  <c r="Y76" i="18"/>
  <c r="AQ76" i="18" s="1"/>
  <c r="Y77" i="18"/>
  <c r="AQ77" i="18" s="1"/>
  <c r="Y78" i="18"/>
  <c r="AQ78" i="18" s="1"/>
  <c r="Y79" i="18"/>
  <c r="AQ79" i="18" s="1"/>
  <c r="Y80" i="18"/>
  <c r="AQ80" i="18" s="1"/>
  <c r="Y81" i="18"/>
  <c r="AQ81" i="18" s="1"/>
  <c r="Y82" i="18"/>
  <c r="AQ82" i="18" s="1"/>
  <c r="Y83" i="18"/>
  <c r="AQ83" i="18" s="1"/>
  <c r="Y84" i="18"/>
  <c r="AQ84" i="18" s="1"/>
  <c r="Y85" i="18"/>
  <c r="AQ85" i="18" s="1"/>
  <c r="Y86" i="18"/>
  <c r="AQ86" i="18" s="1"/>
  <c r="Y87" i="18"/>
  <c r="AQ87" i="18" s="1"/>
  <c r="Y88" i="18"/>
  <c r="AQ88" i="18" s="1"/>
  <c r="Y89" i="18"/>
  <c r="AQ89" i="18" s="1"/>
  <c r="Y90" i="18"/>
  <c r="AQ90" i="18" s="1"/>
  <c r="Y91" i="18"/>
  <c r="AQ91" i="18" s="1"/>
  <c r="Y92" i="18"/>
  <c r="AQ92" i="18" s="1"/>
  <c r="Y93" i="18"/>
  <c r="AQ93" i="18" s="1"/>
  <c r="Y94" i="18"/>
  <c r="AQ94" i="18" s="1"/>
  <c r="Y95" i="18"/>
  <c r="AQ95" i="18" s="1"/>
  <c r="Y96" i="18"/>
  <c r="AQ96" i="18" s="1"/>
  <c r="Y97" i="18"/>
  <c r="AQ97" i="18" s="1"/>
  <c r="Y98" i="18"/>
  <c r="AQ98" i="18" s="1"/>
  <c r="Y99" i="18"/>
  <c r="AQ99" i="18" s="1"/>
  <c r="Y100" i="18"/>
  <c r="AQ100" i="18" s="1"/>
  <c r="Y101" i="18"/>
  <c r="AQ101" i="18" s="1"/>
  <c r="Y102" i="18"/>
  <c r="AQ102" i="18" s="1"/>
  <c r="Y103" i="18"/>
  <c r="AQ103" i="18" s="1"/>
  <c r="Y104" i="18"/>
  <c r="AQ104" i="18" s="1"/>
  <c r="Y105" i="18"/>
  <c r="AQ105" i="18" s="1"/>
  <c r="Y106" i="18"/>
  <c r="AQ106" i="18" s="1"/>
  <c r="Y107" i="18"/>
  <c r="AQ107" i="18" s="1"/>
  <c r="Y108" i="18"/>
  <c r="AQ108" i="18" s="1"/>
  <c r="Y109" i="18"/>
  <c r="AQ109" i="18" s="1"/>
  <c r="Y110" i="18"/>
  <c r="AQ110" i="18" s="1"/>
  <c r="Y111" i="18"/>
  <c r="AQ111" i="18" s="1"/>
  <c r="Y112" i="18"/>
  <c r="AQ112" i="18" s="1"/>
  <c r="Y113" i="18"/>
  <c r="AQ113" i="18" s="1"/>
  <c r="Y114" i="18"/>
  <c r="AQ114" i="18" s="1"/>
  <c r="Y115" i="18"/>
  <c r="AQ115" i="18" s="1"/>
  <c r="Y116" i="18"/>
  <c r="AQ116" i="18" s="1"/>
  <c r="Y117" i="18"/>
  <c r="AQ117" i="18" s="1"/>
  <c r="Y118" i="18"/>
  <c r="AQ118" i="18" s="1"/>
  <c r="Y119" i="18"/>
  <c r="AQ119" i="18" s="1"/>
  <c r="Y120" i="18"/>
  <c r="AQ120" i="18" s="1"/>
  <c r="Y121" i="18"/>
  <c r="AQ121" i="18" s="1"/>
  <c r="Y122" i="18"/>
  <c r="AQ122" i="18" s="1"/>
  <c r="Y123" i="18"/>
  <c r="AQ123" i="18" s="1"/>
  <c r="Y124" i="18"/>
  <c r="AQ124" i="18" s="1"/>
  <c r="Y125" i="18"/>
  <c r="AQ125" i="18" s="1"/>
  <c r="Y126" i="18"/>
  <c r="AQ126" i="18" s="1"/>
  <c r="Y127" i="18"/>
  <c r="AQ127" i="18" s="1"/>
  <c r="Y128" i="18"/>
  <c r="AQ128" i="18" s="1"/>
  <c r="Y129" i="18"/>
  <c r="AQ129" i="18" s="1"/>
  <c r="Y130" i="18"/>
  <c r="AQ130" i="18" s="1"/>
  <c r="Y131" i="18"/>
  <c r="AQ131" i="18" s="1"/>
  <c r="Y132" i="18"/>
  <c r="AQ132" i="18" s="1"/>
  <c r="Y133" i="18"/>
  <c r="AQ133" i="18" s="1"/>
  <c r="Y134" i="18"/>
  <c r="AQ134" i="18" s="1"/>
  <c r="Y135" i="18"/>
  <c r="AQ135" i="18" s="1"/>
  <c r="Y136" i="18"/>
  <c r="AQ136" i="18" s="1"/>
  <c r="Y137" i="18"/>
  <c r="AQ137" i="18" s="1"/>
  <c r="Y138" i="18"/>
  <c r="AQ138" i="18" s="1"/>
  <c r="Y139" i="18"/>
  <c r="AQ139" i="18" s="1"/>
  <c r="Y140" i="18"/>
  <c r="AQ140" i="18" s="1"/>
  <c r="Y141" i="18"/>
  <c r="AQ141" i="18" s="1"/>
  <c r="Y142" i="18"/>
  <c r="AQ142" i="18" s="1"/>
  <c r="Y143" i="18"/>
  <c r="AQ143" i="18" s="1"/>
  <c r="Y144" i="18"/>
  <c r="AQ144" i="18" s="1"/>
  <c r="Y145" i="18"/>
  <c r="AQ145" i="18" s="1"/>
  <c r="Y146" i="18"/>
  <c r="AQ146" i="18" s="1"/>
  <c r="Y147" i="18"/>
  <c r="AQ147" i="18" s="1"/>
  <c r="Y148" i="18"/>
  <c r="AQ148" i="18" s="1"/>
  <c r="Y149" i="18"/>
  <c r="AQ149" i="18" s="1"/>
  <c r="Y150" i="18"/>
  <c r="AQ150" i="18" s="1"/>
  <c r="Y151" i="18"/>
  <c r="AQ151" i="18" s="1"/>
  <c r="Y152" i="18"/>
  <c r="AQ152" i="18" s="1"/>
  <c r="Y153" i="18"/>
  <c r="AQ153" i="18" s="1"/>
  <c r="Y154" i="18"/>
  <c r="AQ154" i="18" s="1"/>
  <c r="Y155" i="18"/>
  <c r="AQ155" i="18" s="1"/>
  <c r="Y156" i="18"/>
  <c r="AQ156" i="18" s="1"/>
  <c r="Y157" i="18"/>
  <c r="AQ157" i="18" s="1"/>
  <c r="Y158" i="18"/>
  <c r="AQ158" i="18" s="1"/>
  <c r="Y159" i="18"/>
  <c r="AQ159" i="18" s="1"/>
  <c r="Y160" i="18"/>
  <c r="AQ160" i="18" s="1"/>
  <c r="Y161" i="18"/>
  <c r="AQ161" i="18" s="1"/>
  <c r="Y162" i="18"/>
  <c r="AQ162" i="18" s="1"/>
  <c r="Y163" i="18"/>
  <c r="AQ163" i="18" s="1"/>
  <c r="Y164" i="18"/>
  <c r="AQ164" i="18" s="1"/>
  <c r="Y165" i="18"/>
  <c r="AQ165" i="18" s="1"/>
  <c r="Y166" i="18"/>
  <c r="AQ166" i="18" s="1"/>
  <c r="Y167" i="18"/>
  <c r="AQ167" i="18" s="1"/>
  <c r="Y168" i="18"/>
  <c r="AQ168" i="18" s="1"/>
  <c r="Y169" i="18"/>
  <c r="AQ169" i="18" s="1"/>
  <c r="Y170" i="18"/>
  <c r="AQ170" i="18" s="1"/>
  <c r="Y171" i="18"/>
  <c r="AQ171" i="18" s="1"/>
  <c r="Y172" i="18"/>
  <c r="AQ172" i="18" s="1"/>
  <c r="Y173" i="18"/>
  <c r="AQ173" i="18" s="1"/>
  <c r="Y174" i="18"/>
  <c r="AQ174" i="18" s="1"/>
  <c r="Y175" i="18"/>
  <c r="AQ175" i="18" s="1"/>
  <c r="Y176" i="18"/>
  <c r="AQ176" i="18" s="1"/>
  <c r="Y177" i="18"/>
  <c r="AQ177" i="18" s="1"/>
  <c r="Y178" i="18"/>
  <c r="AQ178" i="18" s="1"/>
  <c r="Y179" i="18"/>
  <c r="AQ179" i="18" s="1"/>
  <c r="Y180" i="18"/>
  <c r="AQ180" i="18" s="1"/>
  <c r="Y181" i="18"/>
  <c r="AQ181" i="18" s="1"/>
  <c r="Y182" i="18"/>
  <c r="AQ182" i="18" s="1"/>
  <c r="Y183" i="18"/>
  <c r="AQ183" i="18" s="1"/>
  <c r="Y184" i="18"/>
  <c r="AQ184" i="18" s="1"/>
  <c r="Y185" i="18"/>
  <c r="AQ185" i="18" s="1"/>
  <c r="Y186" i="18"/>
  <c r="AQ186" i="18" s="1"/>
  <c r="Y187" i="18"/>
  <c r="AQ187" i="18" s="1"/>
  <c r="Y188" i="18"/>
  <c r="AQ188" i="18" s="1"/>
  <c r="Y189" i="18"/>
  <c r="AQ189" i="18" s="1"/>
  <c r="Y190" i="18"/>
  <c r="AQ190" i="18" s="1"/>
  <c r="Y191" i="18"/>
  <c r="AQ191" i="18" s="1"/>
  <c r="Y192" i="18"/>
  <c r="AQ192" i="18" s="1"/>
  <c r="Y193" i="18"/>
  <c r="AQ193" i="18" s="1"/>
  <c r="Y194" i="18"/>
  <c r="AQ194" i="18" s="1"/>
  <c r="Y195" i="18"/>
  <c r="AQ195" i="18" s="1"/>
  <c r="Y196" i="18"/>
  <c r="AQ196" i="18" s="1"/>
  <c r="Y197" i="18"/>
  <c r="AQ197" i="18" s="1"/>
  <c r="Y198" i="18"/>
  <c r="AQ198" i="18" s="1"/>
  <c r="Y199" i="18"/>
  <c r="AQ199" i="18" s="1"/>
  <c r="Y200" i="18"/>
  <c r="AQ200" i="18" s="1"/>
  <c r="Y201" i="18"/>
  <c r="AQ201" i="18" s="1"/>
  <c r="Y202" i="18"/>
  <c r="AQ202" i="18" s="1"/>
  <c r="Y203" i="18"/>
  <c r="AQ203" i="18" s="1"/>
  <c r="Y204" i="18"/>
  <c r="AQ204" i="18" s="1"/>
  <c r="Y205" i="18"/>
  <c r="AQ205" i="18" s="1"/>
  <c r="Y206" i="18"/>
  <c r="AQ206" i="18" s="1"/>
  <c r="Y207" i="18"/>
  <c r="AQ207" i="18" s="1"/>
  <c r="Y208" i="18"/>
  <c r="AQ208" i="18" s="1"/>
  <c r="Y209" i="18"/>
  <c r="AQ209" i="18" s="1"/>
  <c r="Y210" i="18"/>
  <c r="AQ210" i="18" s="1"/>
  <c r="Y211" i="18"/>
  <c r="AQ211" i="18" s="1"/>
  <c r="Y212" i="18"/>
  <c r="AQ212" i="18" s="1"/>
  <c r="Y213" i="18"/>
  <c r="AQ213" i="18" s="1"/>
  <c r="Y214" i="18"/>
  <c r="AQ214" i="18" s="1"/>
  <c r="Y215" i="18"/>
  <c r="AQ215" i="18" s="1"/>
  <c r="Y216" i="18"/>
  <c r="AQ216" i="18" s="1"/>
  <c r="Y217" i="18"/>
  <c r="AQ217" i="18" s="1"/>
  <c r="Y218" i="18"/>
  <c r="AQ218" i="18" s="1"/>
  <c r="Y219" i="18"/>
  <c r="AQ219" i="18" s="1"/>
  <c r="Y220" i="18"/>
  <c r="AQ220" i="18" s="1"/>
  <c r="Y221" i="18"/>
  <c r="AQ221" i="18" s="1"/>
  <c r="Y222" i="18"/>
  <c r="AQ222" i="18" s="1"/>
  <c r="Y223" i="18"/>
  <c r="AQ223" i="18" s="1"/>
  <c r="Y224" i="18"/>
  <c r="AQ224" i="18" s="1"/>
  <c r="Y225" i="18"/>
  <c r="AQ225" i="18" s="1"/>
  <c r="Y226" i="18"/>
  <c r="AQ226" i="18" s="1"/>
  <c r="Y227" i="18"/>
  <c r="AQ227" i="18" s="1"/>
  <c r="Y228" i="18"/>
  <c r="AQ228" i="18" s="1"/>
  <c r="Y229" i="18"/>
  <c r="AQ229" i="18" s="1"/>
  <c r="Y230" i="18"/>
  <c r="AQ230" i="18" s="1"/>
  <c r="Y231" i="18"/>
  <c r="AQ231" i="18" s="1"/>
  <c r="Y232" i="18"/>
  <c r="AQ232" i="18" s="1"/>
  <c r="Y233" i="18"/>
  <c r="AQ233" i="18" s="1"/>
  <c r="Y234" i="18"/>
  <c r="AQ234" i="18" s="1"/>
  <c r="Y235" i="18"/>
  <c r="AQ235" i="18" s="1"/>
  <c r="Y236" i="18"/>
  <c r="AQ236" i="18" s="1"/>
  <c r="Y237" i="18"/>
  <c r="AQ237" i="18" s="1"/>
  <c r="Y238" i="18"/>
  <c r="AQ238" i="18" s="1"/>
  <c r="Y239" i="18"/>
  <c r="AQ239" i="18" s="1"/>
  <c r="Y240" i="18"/>
  <c r="AQ240" i="18" s="1"/>
  <c r="Y241" i="18"/>
  <c r="AQ241" i="18" s="1"/>
  <c r="Y242" i="18"/>
  <c r="AQ242" i="18" s="1"/>
  <c r="Y243" i="18"/>
  <c r="AQ243" i="18" s="1"/>
  <c r="Y244" i="18"/>
  <c r="AQ244" i="18" s="1"/>
  <c r="Y245" i="18"/>
  <c r="AQ245" i="18" s="1"/>
  <c r="Y246" i="18"/>
  <c r="AQ246" i="18" s="1"/>
  <c r="Y247" i="18"/>
  <c r="AQ247" i="18" s="1"/>
  <c r="Y248" i="18"/>
  <c r="AQ248" i="18" s="1"/>
  <c r="Y249" i="18"/>
  <c r="AQ249" i="18" s="1"/>
  <c r="Y250" i="18"/>
  <c r="AQ250" i="18" s="1"/>
  <c r="Y251" i="18"/>
  <c r="AQ251" i="18" s="1"/>
  <c r="Y252" i="18"/>
  <c r="AQ252" i="18" s="1"/>
  <c r="Y253" i="18"/>
  <c r="AQ253" i="18" s="1"/>
  <c r="Y254" i="18"/>
  <c r="AQ254" i="18" s="1"/>
  <c r="Y255" i="18"/>
  <c r="AQ255" i="18" s="1"/>
  <c r="Y256" i="18"/>
  <c r="AQ256" i="18" s="1"/>
  <c r="Y257" i="18"/>
  <c r="AQ257" i="18" s="1"/>
  <c r="Y258" i="18"/>
  <c r="AQ258" i="18" s="1"/>
  <c r="Y259" i="18"/>
  <c r="AQ259" i="18" s="1"/>
  <c r="Y260" i="18"/>
  <c r="AQ260" i="18" s="1"/>
  <c r="Y261" i="18"/>
  <c r="AQ261" i="18" s="1"/>
  <c r="Y262" i="18"/>
  <c r="AQ262" i="18" s="1"/>
  <c r="Y263" i="18"/>
  <c r="AQ263" i="18" s="1"/>
  <c r="Y264" i="18"/>
  <c r="AQ264" i="18" s="1"/>
  <c r="Y265" i="18"/>
  <c r="AQ265" i="18" s="1"/>
  <c r="Y266" i="18"/>
  <c r="AQ266" i="18" s="1"/>
  <c r="Y267" i="18"/>
  <c r="AQ267" i="18" s="1"/>
  <c r="Y268" i="18"/>
  <c r="AQ268" i="18" s="1"/>
  <c r="Y269" i="18"/>
  <c r="AQ269" i="18" s="1"/>
  <c r="Y270" i="18"/>
  <c r="AQ270" i="18" s="1"/>
  <c r="Y271" i="18"/>
  <c r="AQ271" i="18" s="1"/>
  <c r="Y272" i="18"/>
  <c r="AQ272" i="18" s="1"/>
  <c r="Y273" i="18"/>
  <c r="AQ273" i="18" s="1"/>
  <c r="Y274" i="18"/>
  <c r="AQ274" i="18" s="1"/>
  <c r="Y275" i="18"/>
  <c r="AQ275" i="18" s="1"/>
  <c r="Y276" i="18"/>
  <c r="AQ276" i="18" s="1"/>
  <c r="Y277" i="18"/>
  <c r="AQ277" i="18" s="1"/>
  <c r="Y278" i="18"/>
  <c r="AQ278" i="18" s="1"/>
  <c r="Y279" i="18"/>
  <c r="AQ279" i="18" s="1"/>
  <c r="Y280" i="18"/>
  <c r="AQ280" i="18" s="1"/>
  <c r="Y281" i="18"/>
  <c r="AQ281" i="18" s="1"/>
  <c r="Y282" i="18"/>
  <c r="AQ282" i="18" s="1"/>
  <c r="Y283" i="18"/>
  <c r="AQ283" i="18" s="1"/>
  <c r="Y284" i="18"/>
  <c r="AQ284" i="18" s="1"/>
  <c r="Y285" i="18"/>
  <c r="AQ285" i="18" s="1"/>
  <c r="Y286" i="18"/>
  <c r="AQ286" i="18" s="1"/>
  <c r="Y287" i="18"/>
  <c r="AQ287" i="18" s="1"/>
  <c r="Y288" i="18"/>
  <c r="AQ288" i="18" s="1"/>
  <c r="Y289" i="18"/>
  <c r="AQ289" i="18" s="1"/>
  <c r="Y290" i="18"/>
  <c r="AQ290" i="18" s="1"/>
  <c r="Y291" i="18"/>
  <c r="AQ291" i="18" s="1"/>
  <c r="Y292" i="18"/>
  <c r="AQ292" i="18" s="1"/>
  <c r="Y293" i="18"/>
  <c r="AQ293" i="18" s="1"/>
  <c r="Y294" i="18"/>
  <c r="AQ294" i="18" s="1"/>
  <c r="Y295" i="18"/>
  <c r="AQ295" i="18" s="1"/>
  <c r="Y296" i="18"/>
  <c r="AQ296" i="18" s="1"/>
  <c r="Y297" i="18"/>
  <c r="AQ297" i="18" s="1"/>
  <c r="Y298" i="18"/>
  <c r="AQ298" i="18" s="1"/>
  <c r="Y299" i="18"/>
  <c r="AQ299" i="18" s="1"/>
  <c r="Y300" i="18"/>
  <c r="AQ300" i="18" s="1"/>
  <c r="Y301" i="18"/>
  <c r="AQ301" i="18" s="1"/>
  <c r="Y302" i="18"/>
  <c r="AQ302" i="18" s="1"/>
  <c r="Y303" i="18"/>
  <c r="AQ303" i="18" s="1"/>
  <c r="Y304" i="18"/>
  <c r="AQ304" i="18" s="1"/>
  <c r="Y305" i="18"/>
  <c r="AQ305" i="18" s="1"/>
  <c r="Y306" i="18"/>
  <c r="AQ306" i="18" s="1"/>
  <c r="Y307" i="18"/>
  <c r="AQ307" i="18" s="1"/>
  <c r="Y308" i="18"/>
  <c r="AQ308" i="18" s="1"/>
  <c r="Y309" i="18"/>
  <c r="AQ309" i="18" s="1"/>
  <c r="Y310" i="18"/>
  <c r="AQ310" i="18" s="1"/>
  <c r="Y311" i="18"/>
  <c r="AQ311" i="18" s="1"/>
  <c r="Y312" i="18"/>
  <c r="AQ312" i="18" s="1"/>
  <c r="Y313" i="18"/>
  <c r="AQ313" i="18" s="1"/>
  <c r="Y314" i="18"/>
  <c r="AQ314" i="18" s="1"/>
  <c r="Y315" i="18"/>
  <c r="Y316" i="18"/>
  <c r="AQ316" i="18" s="1"/>
  <c r="Y317" i="18"/>
  <c r="AQ317" i="18" s="1"/>
  <c r="Y318" i="18"/>
  <c r="AQ318" i="18" s="1"/>
  <c r="Y319" i="18"/>
  <c r="AQ319" i="18" s="1"/>
  <c r="Y320" i="18"/>
  <c r="AQ320" i="18" s="1"/>
  <c r="Y321" i="18"/>
  <c r="AQ321" i="18" s="1"/>
  <c r="Y322" i="18"/>
  <c r="AQ322" i="18" s="1"/>
  <c r="Y323" i="18"/>
  <c r="AQ323" i="18" s="1"/>
  <c r="Y324" i="18"/>
  <c r="AQ324" i="18" s="1"/>
  <c r="Y325" i="18"/>
  <c r="AQ325" i="18" s="1"/>
  <c r="Y326" i="18"/>
  <c r="AQ326" i="18" s="1"/>
  <c r="Y327" i="18"/>
  <c r="AQ327" i="18" s="1"/>
  <c r="Y328" i="18"/>
  <c r="AQ328" i="18" s="1"/>
  <c r="Y329" i="18"/>
  <c r="AQ329" i="18" s="1"/>
  <c r="Y330" i="18"/>
  <c r="AQ330" i="18" s="1"/>
  <c r="Y331" i="18"/>
  <c r="AQ331" i="18" s="1"/>
  <c r="Y332" i="18"/>
  <c r="AQ332" i="18" s="1"/>
  <c r="Y333" i="18"/>
  <c r="AQ333" i="18" s="1"/>
  <c r="Y334" i="18"/>
  <c r="AQ334" i="18" s="1"/>
  <c r="Y335" i="18"/>
  <c r="AQ335" i="18" s="1"/>
  <c r="Y336" i="18"/>
  <c r="AQ336" i="18" s="1"/>
  <c r="Y337" i="18"/>
  <c r="AQ337" i="18" s="1"/>
  <c r="Y338" i="18"/>
  <c r="AQ338" i="18" s="1"/>
  <c r="Y339" i="18"/>
  <c r="AQ339" i="18" s="1"/>
  <c r="Y340" i="18"/>
  <c r="AQ340" i="18" s="1"/>
  <c r="Y341" i="18"/>
  <c r="AQ341" i="18" s="1"/>
  <c r="Y342" i="18"/>
  <c r="AQ342" i="18" s="1"/>
  <c r="Y343" i="18"/>
  <c r="AQ343" i="18" s="1"/>
  <c r="Y344" i="18"/>
  <c r="AQ344" i="18" s="1"/>
  <c r="Y345" i="18"/>
  <c r="AQ345" i="18" s="1"/>
  <c r="Y346" i="18"/>
  <c r="AQ346" i="18" s="1"/>
  <c r="Y347" i="18"/>
  <c r="AQ347" i="18" s="1"/>
  <c r="Y348" i="18"/>
  <c r="AQ348" i="18" s="1"/>
  <c r="Y349" i="18"/>
  <c r="AQ349" i="18" s="1"/>
  <c r="Y350" i="18"/>
  <c r="AQ350" i="18" s="1"/>
  <c r="Y351" i="18"/>
  <c r="AQ351" i="18" s="1"/>
  <c r="Y352" i="18"/>
  <c r="AQ352" i="18" s="1"/>
  <c r="Y353" i="18"/>
  <c r="AQ353" i="18" s="1"/>
  <c r="Y354" i="18"/>
  <c r="AQ354" i="18" s="1"/>
  <c r="Y355" i="18"/>
  <c r="AQ355" i="18" s="1"/>
  <c r="Y356" i="18"/>
  <c r="AQ356" i="18" s="1"/>
  <c r="Y357" i="18"/>
  <c r="AQ357" i="18" s="1"/>
  <c r="Y358" i="18"/>
  <c r="AQ358" i="18" s="1"/>
  <c r="Y359" i="18"/>
  <c r="AQ359" i="18" s="1"/>
  <c r="Y360" i="18"/>
  <c r="AQ360" i="18" s="1"/>
  <c r="Y361" i="18"/>
  <c r="AQ361" i="18" s="1"/>
  <c r="Y362" i="18"/>
  <c r="AQ362" i="18" s="1"/>
  <c r="Y363" i="18"/>
  <c r="AQ363" i="18" s="1"/>
  <c r="Y364" i="18"/>
  <c r="AQ364" i="18" s="1"/>
  <c r="Y365" i="18"/>
  <c r="AQ365" i="18" s="1"/>
  <c r="Y366" i="18"/>
  <c r="AQ366" i="18" s="1"/>
  <c r="Y367" i="18"/>
  <c r="AQ367" i="18" s="1"/>
  <c r="Y368" i="18"/>
  <c r="AQ368" i="18" s="1"/>
  <c r="Y369" i="18"/>
  <c r="AQ369" i="18" s="1"/>
  <c r="Y370" i="18"/>
  <c r="AQ370" i="18" s="1"/>
  <c r="Y371" i="18"/>
  <c r="AQ371" i="18" s="1"/>
  <c r="Y372" i="18"/>
  <c r="AQ372" i="18" s="1"/>
  <c r="Y373" i="18"/>
  <c r="AQ373" i="18" s="1"/>
  <c r="Y374" i="18"/>
  <c r="AQ374" i="18" s="1"/>
  <c r="Y375" i="18"/>
  <c r="AQ375" i="18" s="1"/>
  <c r="Y376" i="18"/>
  <c r="AQ376" i="18" s="1"/>
  <c r="Y377" i="18"/>
  <c r="AQ377" i="18" s="1"/>
  <c r="Y378" i="18"/>
  <c r="AQ378" i="18" s="1"/>
  <c r="Y379" i="18"/>
  <c r="AQ379" i="18" s="1"/>
  <c r="Y380" i="18"/>
  <c r="AQ380" i="18" s="1"/>
  <c r="Y381" i="18"/>
  <c r="AQ381" i="18" s="1"/>
  <c r="Y382" i="18"/>
  <c r="AQ382" i="18" s="1"/>
  <c r="Y383" i="18"/>
  <c r="AQ383" i="18" s="1"/>
  <c r="Y384" i="18"/>
  <c r="AQ384" i="18" s="1"/>
  <c r="Y385" i="18"/>
  <c r="AQ385" i="18" s="1"/>
  <c r="Y386" i="18"/>
  <c r="AQ386" i="18" s="1"/>
  <c r="Y387" i="18"/>
  <c r="AQ387" i="18" s="1"/>
  <c r="Y388" i="18"/>
  <c r="AQ388" i="18" s="1"/>
  <c r="Y389" i="18"/>
  <c r="AQ389" i="18" s="1"/>
  <c r="Y390" i="18"/>
  <c r="AQ390" i="18" s="1"/>
  <c r="Y391" i="18"/>
  <c r="AQ391" i="18" s="1"/>
  <c r="Y392" i="18"/>
  <c r="AQ392" i="18" s="1"/>
  <c r="Y393" i="18"/>
  <c r="AQ393" i="18" s="1"/>
  <c r="Y394" i="18"/>
  <c r="AQ394" i="18" s="1"/>
  <c r="Y395" i="18"/>
  <c r="AQ395" i="18" s="1"/>
  <c r="Y396" i="18"/>
  <c r="AQ396" i="18" s="1"/>
  <c r="Y397" i="18"/>
  <c r="AQ397" i="18" s="1"/>
  <c r="Y398" i="18"/>
  <c r="AQ398" i="18" s="1"/>
  <c r="Y399" i="18"/>
  <c r="AQ399" i="18" s="1"/>
  <c r="Y400" i="18"/>
  <c r="AQ400" i="18" s="1"/>
  <c r="Y401" i="18"/>
  <c r="AQ401" i="18" s="1"/>
  <c r="Y402" i="18"/>
  <c r="AQ402" i="18" s="1"/>
  <c r="Y403" i="18"/>
  <c r="AQ403" i="18" s="1"/>
  <c r="Y404" i="18"/>
  <c r="AQ404" i="18" s="1"/>
  <c r="Y405" i="18"/>
  <c r="AQ405" i="18" s="1"/>
  <c r="Y406" i="18"/>
  <c r="AQ406" i="18" s="1"/>
  <c r="Y407" i="18"/>
  <c r="AQ407" i="18" s="1"/>
  <c r="Y408" i="18"/>
  <c r="AQ408" i="18" s="1"/>
  <c r="Y409" i="18"/>
  <c r="AQ409" i="18" s="1"/>
  <c r="Y410" i="18"/>
  <c r="AQ410" i="18" s="1"/>
  <c r="Y411" i="18"/>
  <c r="AQ411" i="18" s="1"/>
  <c r="Y412" i="18"/>
  <c r="AQ412" i="18" s="1"/>
  <c r="Y413" i="18"/>
  <c r="AQ413" i="18" s="1"/>
  <c r="Y414" i="18"/>
  <c r="AQ414" i="18" s="1"/>
  <c r="Y415" i="18"/>
  <c r="AQ415" i="18" s="1"/>
  <c r="Y416" i="18"/>
  <c r="AQ416" i="18" s="1"/>
  <c r="Y417" i="18"/>
  <c r="AQ417" i="18" s="1"/>
  <c r="Y418" i="18"/>
  <c r="AQ418" i="18" s="1"/>
  <c r="Y419" i="18"/>
  <c r="AQ419" i="18" s="1"/>
  <c r="Y420" i="18"/>
  <c r="AQ420" i="18" s="1"/>
  <c r="Y421" i="18"/>
  <c r="AQ421" i="18" s="1"/>
  <c r="Y422" i="18"/>
  <c r="AQ422" i="18" s="1"/>
  <c r="Y423" i="18"/>
  <c r="AQ423" i="18" s="1"/>
  <c r="Y424" i="18"/>
  <c r="AQ424" i="18" s="1"/>
  <c r="Y425" i="18"/>
  <c r="AQ425" i="18" s="1"/>
  <c r="Y426" i="18"/>
  <c r="AQ426" i="18" s="1"/>
  <c r="Y427" i="18"/>
  <c r="AQ427" i="18" s="1"/>
  <c r="Y428" i="18"/>
  <c r="AQ428" i="18" s="1"/>
  <c r="Y429" i="18"/>
  <c r="AQ429" i="18" s="1"/>
  <c r="Y430" i="18"/>
  <c r="AQ430" i="18" s="1"/>
  <c r="Y431" i="18"/>
  <c r="AQ431" i="18" s="1"/>
  <c r="Y432" i="18"/>
  <c r="AQ432" i="18" s="1"/>
  <c r="Y433" i="18"/>
  <c r="AQ433" i="18" s="1"/>
  <c r="Y434" i="18"/>
  <c r="AQ434" i="18" s="1"/>
  <c r="Y435" i="18"/>
  <c r="AQ435" i="18" s="1"/>
  <c r="Y436" i="18"/>
  <c r="AQ436" i="18" s="1"/>
  <c r="Y437" i="18"/>
  <c r="AQ437" i="18" s="1"/>
  <c r="Y438" i="18"/>
  <c r="AQ438" i="18" s="1"/>
  <c r="Y439" i="18"/>
  <c r="AQ439" i="18" s="1"/>
  <c r="Y440" i="18"/>
  <c r="AQ440" i="18" s="1"/>
  <c r="Y441" i="18"/>
  <c r="AQ441" i="18" s="1"/>
  <c r="Y442" i="18"/>
  <c r="AQ442" i="18" s="1"/>
  <c r="Y443" i="18"/>
  <c r="AQ443" i="18" s="1"/>
  <c r="Y444" i="18"/>
  <c r="AQ444" i="18" s="1"/>
  <c r="Y445" i="18"/>
  <c r="AQ445" i="18" s="1"/>
  <c r="Y446" i="18"/>
  <c r="AQ446" i="18" s="1"/>
  <c r="Y447" i="18"/>
  <c r="AQ447" i="18" s="1"/>
  <c r="Y448" i="18"/>
  <c r="AQ448" i="18" s="1"/>
  <c r="Y449" i="18"/>
  <c r="AQ449" i="18" s="1"/>
  <c r="Y450" i="18"/>
  <c r="AQ450" i="18" s="1"/>
  <c r="Y451" i="18"/>
  <c r="AQ451" i="18" s="1"/>
  <c r="Y452" i="18"/>
  <c r="AQ452" i="18" s="1"/>
  <c r="Y453" i="18"/>
  <c r="AQ453" i="18" s="1"/>
  <c r="Y454" i="18"/>
  <c r="AQ454" i="18" s="1"/>
  <c r="Y455" i="18"/>
  <c r="AQ455" i="18" s="1"/>
  <c r="Y456" i="18"/>
  <c r="AQ456" i="18" s="1"/>
  <c r="Y457" i="18"/>
  <c r="AQ457" i="18" s="1"/>
  <c r="Y458" i="18"/>
  <c r="AQ458" i="18" s="1"/>
  <c r="Y459" i="18"/>
  <c r="AQ459" i="18" s="1"/>
  <c r="Y460" i="18"/>
  <c r="AQ460" i="18" s="1"/>
  <c r="Y461" i="18"/>
  <c r="AQ461" i="18" s="1"/>
  <c r="Y462" i="18"/>
  <c r="AQ462" i="18" s="1"/>
  <c r="Y463" i="18"/>
  <c r="AQ463" i="18" s="1"/>
  <c r="Y464" i="18"/>
  <c r="AQ464" i="18" s="1"/>
  <c r="Y465" i="18"/>
  <c r="AQ465" i="18" s="1"/>
  <c r="Y466" i="18"/>
  <c r="AQ466" i="18" s="1"/>
  <c r="Y467" i="18"/>
  <c r="AQ467" i="18" s="1"/>
  <c r="Y468" i="18"/>
  <c r="AQ468" i="18" s="1"/>
  <c r="Y469" i="18"/>
  <c r="AQ469" i="18" s="1"/>
  <c r="Y470" i="18"/>
  <c r="AQ470" i="18" s="1"/>
  <c r="Y471" i="18"/>
  <c r="AQ471" i="18" s="1"/>
  <c r="Y472" i="18"/>
  <c r="AQ472" i="18" s="1"/>
  <c r="Y473" i="18"/>
  <c r="AQ473" i="18" s="1"/>
  <c r="Y474" i="18"/>
  <c r="AQ474" i="18" s="1"/>
  <c r="Y475" i="18"/>
  <c r="AQ475" i="18" s="1"/>
  <c r="Y476" i="18"/>
  <c r="AQ476" i="18" s="1"/>
  <c r="Y477" i="18"/>
  <c r="AQ477" i="18" s="1"/>
  <c r="Y478" i="18"/>
  <c r="AQ478" i="18" s="1"/>
  <c r="Y479" i="18"/>
  <c r="AQ479" i="18" s="1"/>
  <c r="Y480" i="18"/>
  <c r="AQ480" i="18" s="1"/>
  <c r="Y481" i="18"/>
  <c r="AQ481" i="18" s="1"/>
  <c r="Y482" i="18"/>
  <c r="AQ482" i="18" s="1"/>
  <c r="Y483" i="18"/>
  <c r="AQ483" i="18" s="1"/>
  <c r="Y484" i="18"/>
  <c r="AQ484" i="18" s="1"/>
  <c r="Y485" i="18"/>
  <c r="AQ485" i="18" s="1"/>
  <c r="Y486" i="18"/>
  <c r="AQ486" i="18" s="1"/>
  <c r="Y487" i="18"/>
  <c r="AQ487" i="18" s="1"/>
  <c r="Y488" i="18"/>
  <c r="AQ488" i="18" s="1"/>
  <c r="Y489" i="18"/>
  <c r="AQ489" i="18" s="1"/>
  <c r="Y490" i="18"/>
  <c r="AQ490" i="18" s="1"/>
  <c r="Y491" i="18"/>
  <c r="AQ491" i="18" s="1"/>
  <c r="Y492" i="18"/>
  <c r="AQ492" i="18" s="1"/>
  <c r="Y493" i="18"/>
  <c r="AQ493" i="18" s="1"/>
  <c r="Y494" i="18"/>
  <c r="AQ494" i="18" s="1"/>
  <c r="Y495" i="18"/>
  <c r="AQ495" i="18" s="1"/>
  <c r="Y496" i="18"/>
  <c r="AQ496" i="18" s="1"/>
  <c r="Y497" i="18"/>
  <c r="AQ497" i="18" s="1"/>
  <c r="Y498" i="18"/>
  <c r="AQ498" i="18" s="1"/>
  <c r="Y499" i="18"/>
  <c r="AQ499" i="18" s="1"/>
  <c r="Y500" i="18"/>
  <c r="AQ500" i="18" s="1"/>
  <c r="Y501" i="18"/>
  <c r="AQ501" i="18" s="1"/>
  <c r="Y502" i="18"/>
  <c r="AQ502" i="18" s="1"/>
  <c r="Y503" i="18"/>
  <c r="AQ503" i="18" s="1"/>
  <c r="Y504" i="18"/>
  <c r="AQ504" i="18" s="1"/>
  <c r="Y505" i="18"/>
  <c r="AQ505" i="18" s="1"/>
  <c r="Y506" i="18"/>
  <c r="AQ506" i="18" s="1"/>
  <c r="Y507" i="18"/>
  <c r="AQ507" i="18" s="1"/>
  <c r="Y508" i="18"/>
  <c r="AQ508" i="18" s="1"/>
  <c r="Y509" i="18"/>
  <c r="AQ509" i="18" s="1"/>
  <c r="Y510" i="18"/>
  <c r="AQ510" i="18" s="1"/>
  <c r="Y511" i="18"/>
  <c r="AQ511" i="18" s="1"/>
  <c r="Y512" i="18"/>
  <c r="AQ512" i="18" s="1"/>
  <c r="Y513" i="18"/>
  <c r="AQ513" i="18" s="1"/>
  <c r="Y514" i="18"/>
  <c r="AQ514" i="18" s="1"/>
  <c r="Y515" i="18"/>
  <c r="AQ515" i="18" s="1"/>
  <c r="Y516" i="18"/>
  <c r="AQ516" i="18" s="1"/>
  <c r="Y517" i="18"/>
  <c r="AQ517" i="18" s="1"/>
  <c r="Y518" i="18"/>
  <c r="AQ518" i="18" s="1"/>
  <c r="Y519" i="18"/>
  <c r="AQ519" i="18" s="1"/>
  <c r="Y520" i="18"/>
  <c r="AQ520" i="18" s="1"/>
  <c r="Y521" i="18"/>
  <c r="AQ521" i="18" s="1"/>
  <c r="Y522" i="18"/>
  <c r="AQ522" i="18" s="1"/>
  <c r="Y523" i="18"/>
  <c r="AQ523" i="18" s="1"/>
  <c r="Y524" i="18"/>
  <c r="AQ524" i="18" s="1"/>
  <c r="Y525" i="18"/>
  <c r="AQ525" i="18" s="1"/>
  <c r="Y526" i="18"/>
  <c r="AQ526" i="18" s="1"/>
  <c r="Y527" i="18"/>
  <c r="AQ527" i="18" s="1"/>
  <c r="Y528" i="18"/>
  <c r="AQ528" i="18" s="1"/>
  <c r="Y529" i="18"/>
  <c r="AQ529" i="18" s="1"/>
  <c r="Y530" i="18"/>
  <c r="AQ530" i="18" s="1"/>
  <c r="Y531" i="18"/>
  <c r="AQ531" i="18" s="1"/>
  <c r="Y532" i="18"/>
  <c r="AQ532" i="18" s="1"/>
  <c r="Y533" i="18"/>
  <c r="AQ533" i="18" s="1"/>
  <c r="Y534" i="18"/>
  <c r="AQ534" i="18" s="1"/>
  <c r="Y535" i="18"/>
  <c r="AQ535" i="18" s="1"/>
  <c r="Y536" i="18"/>
  <c r="AQ536" i="18" s="1"/>
  <c r="Y537" i="18"/>
  <c r="AQ537" i="18" s="1"/>
  <c r="Y538" i="18"/>
  <c r="AQ538" i="18" s="1"/>
  <c r="Y539" i="18"/>
  <c r="AQ539" i="18" s="1"/>
  <c r="Y540" i="18"/>
  <c r="AQ540" i="18" s="1"/>
  <c r="Y541" i="18"/>
  <c r="AQ541" i="18" s="1"/>
  <c r="Y542" i="18"/>
  <c r="AQ542" i="18" s="1"/>
  <c r="Y543" i="18"/>
  <c r="AQ543" i="18" s="1"/>
  <c r="Y544" i="18"/>
  <c r="AQ544" i="18" s="1"/>
  <c r="Y545" i="18"/>
  <c r="AQ545" i="18" s="1"/>
  <c r="Y546" i="18"/>
  <c r="AQ546" i="18" s="1"/>
  <c r="Y547" i="18"/>
  <c r="AQ547" i="18" s="1"/>
  <c r="Y548" i="18"/>
  <c r="AQ548" i="18" s="1"/>
  <c r="Y549" i="18"/>
  <c r="AQ549" i="18" s="1"/>
  <c r="Y550" i="18"/>
  <c r="AQ550" i="18" s="1"/>
  <c r="Y551" i="18"/>
  <c r="AQ551" i="18" s="1"/>
  <c r="Y552" i="18"/>
  <c r="AQ552" i="18" s="1"/>
  <c r="Y553" i="18"/>
  <c r="AQ553" i="18" s="1"/>
  <c r="Y554" i="18"/>
  <c r="AQ554" i="18" s="1"/>
  <c r="Y555" i="18"/>
  <c r="AQ555" i="18" s="1"/>
  <c r="Y556" i="18"/>
  <c r="AQ556" i="18" s="1"/>
  <c r="Y557" i="18"/>
  <c r="AQ557" i="18" s="1"/>
  <c r="Y558" i="18"/>
  <c r="AQ558" i="18" s="1"/>
  <c r="Y559" i="18"/>
  <c r="AQ559" i="18" s="1"/>
  <c r="Y560" i="18"/>
  <c r="AQ560" i="18" s="1"/>
  <c r="Y561" i="18"/>
  <c r="AQ561" i="18" s="1"/>
  <c r="Y562" i="18"/>
  <c r="AQ562" i="18" s="1"/>
  <c r="Y563" i="18"/>
  <c r="AQ563" i="18" s="1"/>
  <c r="Y564" i="18"/>
  <c r="AQ564" i="18" s="1"/>
  <c r="Y565" i="18"/>
  <c r="AQ565" i="18" s="1"/>
  <c r="Y566" i="18"/>
  <c r="AQ566" i="18" s="1"/>
  <c r="Y567" i="18"/>
  <c r="AQ567" i="18" s="1"/>
  <c r="Y568" i="18"/>
  <c r="AQ568" i="18" s="1"/>
  <c r="Y569" i="18"/>
  <c r="AQ569" i="18" s="1"/>
  <c r="Y570" i="18"/>
  <c r="AQ570" i="18" s="1"/>
  <c r="Y571" i="18"/>
  <c r="AQ571" i="18" s="1"/>
  <c r="Y572" i="18"/>
  <c r="AQ572" i="18" s="1"/>
  <c r="Y573" i="18"/>
  <c r="AQ573" i="18" s="1"/>
  <c r="Y574" i="18"/>
  <c r="AQ574" i="18" s="1"/>
  <c r="Y575" i="18"/>
  <c r="AQ575" i="18" s="1"/>
  <c r="Y576" i="18"/>
  <c r="AQ576" i="18" s="1"/>
  <c r="Y577" i="18"/>
  <c r="AQ577" i="18" s="1"/>
  <c r="Y578" i="18"/>
  <c r="AQ578" i="18" s="1"/>
  <c r="Y579" i="18"/>
  <c r="AQ579" i="18" s="1"/>
  <c r="Y580" i="18"/>
  <c r="AQ580" i="18" s="1"/>
  <c r="Y581" i="18"/>
  <c r="AQ581" i="18" s="1"/>
  <c r="Y582" i="18"/>
  <c r="AQ582" i="18" s="1"/>
  <c r="Y583" i="18"/>
  <c r="AQ583" i="18" s="1"/>
  <c r="Y584" i="18"/>
  <c r="AQ584" i="18" s="1"/>
  <c r="Y585" i="18"/>
  <c r="AQ585" i="18" s="1"/>
  <c r="Y586" i="18"/>
  <c r="AQ586" i="18" s="1"/>
  <c r="Y587" i="18"/>
  <c r="AQ587" i="18" s="1"/>
  <c r="Y588" i="18"/>
  <c r="AQ588" i="18" s="1"/>
  <c r="Y589" i="18"/>
  <c r="AQ589" i="18" s="1"/>
  <c r="Y590" i="18"/>
  <c r="AQ590" i="18" s="1"/>
  <c r="Y591" i="18"/>
  <c r="AQ591" i="18" s="1"/>
  <c r="Y592" i="18"/>
  <c r="AQ592" i="18" s="1"/>
  <c r="Y593" i="18"/>
  <c r="AQ593" i="18" s="1"/>
  <c r="Y594" i="18"/>
  <c r="AQ594" i="18" s="1"/>
  <c r="Y595" i="18"/>
  <c r="AQ595" i="18" s="1"/>
  <c r="Y596" i="18"/>
  <c r="AQ596" i="18" s="1"/>
  <c r="Y597" i="18"/>
  <c r="AQ597" i="18" s="1"/>
  <c r="Y598" i="18"/>
  <c r="AQ598" i="18" s="1"/>
  <c r="Y599" i="18"/>
  <c r="AQ599" i="18" s="1"/>
  <c r="Y600" i="18"/>
  <c r="AQ600" i="18" s="1"/>
  <c r="Y601" i="18"/>
  <c r="AQ601" i="18" s="1"/>
  <c r="Y602" i="18"/>
  <c r="AQ602" i="18" s="1"/>
  <c r="Y603" i="18"/>
  <c r="AQ603" i="18" s="1"/>
  <c r="Y604" i="18"/>
  <c r="AQ604" i="18" s="1"/>
  <c r="Y605" i="18"/>
  <c r="AQ605" i="18" s="1"/>
  <c r="Y606" i="18"/>
  <c r="AQ606" i="18" s="1"/>
  <c r="Y607" i="18"/>
  <c r="AQ607" i="18" s="1"/>
  <c r="Y608" i="18"/>
  <c r="AQ608" i="18" s="1"/>
  <c r="Y609" i="18"/>
  <c r="AQ609" i="18" s="1"/>
  <c r="Y610" i="18"/>
  <c r="AQ610" i="18" s="1"/>
  <c r="Y611" i="18"/>
  <c r="AQ611" i="18" s="1"/>
  <c r="Y612" i="18"/>
  <c r="AQ612" i="18" s="1"/>
  <c r="Y613" i="18"/>
  <c r="AQ613" i="18" s="1"/>
  <c r="Y614" i="18"/>
  <c r="AQ614" i="18" s="1"/>
  <c r="Y615" i="18"/>
  <c r="AQ615" i="18" s="1"/>
  <c r="Y616" i="18"/>
  <c r="AQ616" i="18" s="1"/>
  <c r="Y617" i="18"/>
  <c r="AQ617" i="18" s="1"/>
  <c r="Y618" i="18"/>
  <c r="AQ618" i="18" s="1"/>
  <c r="Y619" i="18"/>
  <c r="AQ619" i="18" s="1"/>
  <c r="Y620" i="18"/>
  <c r="AQ620" i="18" s="1"/>
  <c r="Y621" i="18"/>
  <c r="AQ621" i="18" s="1"/>
  <c r="Y622" i="18"/>
  <c r="AQ622" i="18" s="1"/>
  <c r="Y623" i="18"/>
  <c r="AQ623" i="18" s="1"/>
  <c r="Y624" i="18"/>
  <c r="AQ624" i="18" s="1"/>
  <c r="Y625" i="18"/>
  <c r="AQ625" i="18" s="1"/>
  <c r="Y626" i="18"/>
  <c r="AQ626" i="18" s="1"/>
  <c r="Y627" i="18"/>
  <c r="AQ627" i="18" s="1"/>
  <c r="Y628" i="18"/>
  <c r="AQ628" i="18" s="1"/>
  <c r="Y629" i="18"/>
  <c r="AQ629" i="18" s="1"/>
  <c r="Y630" i="18"/>
  <c r="AQ630" i="18" s="1"/>
  <c r="Y631" i="18"/>
  <c r="AQ631" i="18" s="1"/>
  <c r="Y632" i="18"/>
  <c r="AQ632" i="18" s="1"/>
  <c r="Y633" i="18"/>
  <c r="AQ633" i="18" s="1"/>
  <c r="Y634" i="18"/>
  <c r="AQ634" i="18" s="1"/>
  <c r="Y635" i="18"/>
  <c r="AQ635" i="18" s="1"/>
  <c r="Y636" i="18"/>
  <c r="AQ636" i="18" s="1"/>
  <c r="Y637" i="18"/>
  <c r="AQ637" i="18" s="1"/>
  <c r="Y638" i="18"/>
  <c r="AQ638" i="18" s="1"/>
  <c r="Y639" i="18"/>
  <c r="AQ639" i="18" s="1"/>
  <c r="Y640" i="18"/>
  <c r="AQ640" i="18" s="1"/>
  <c r="Y641" i="18"/>
  <c r="AQ641" i="18" s="1"/>
  <c r="Y642" i="18"/>
  <c r="AQ642" i="18" s="1"/>
  <c r="Y643" i="18"/>
  <c r="AQ643" i="18" s="1"/>
  <c r="Y644" i="18"/>
  <c r="AQ644" i="18" s="1"/>
  <c r="Y645" i="18"/>
  <c r="AQ645" i="18" s="1"/>
  <c r="Y646" i="18"/>
  <c r="AQ646" i="18" s="1"/>
  <c r="Y647" i="18"/>
  <c r="AQ647" i="18" s="1"/>
  <c r="Y648" i="18"/>
  <c r="AQ648" i="18" s="1"/>
  <c r="Y649" i="18"/>
  <c r="AQ649" i="18" s="1"/>
  <c r="Y650" i="18"/>
  <c r="AQ650" i="18" s="1"/>
  <c r="Y651" i="18"/>
  <c r="AQ651" i="18" s="1"/>
  <c r="Y652" i="18"/>
  <c r="AQ652" i="18" s="1"/>
  <c r="Y653" i="18"/>
  <c r="AQ653" i="18" s="1"/>
  <c r="Y654" i="18"/>
  <c r="AQ654" i="18" s="1"/>
  <c r="Y655" i="18"/>
  <c r="AQ655" i="18" s="1"/>
  <c r="Y656" i="18"/>
  <c r="AQ656" i="18" s="1"/>
  <c r="Y657" i="18"/>
  <c r="AQ657" i="18" s="1"/>
  <c r="Y658" i="18"/>
  <c r="AQ658" i="18" s="1"/>
  <c r="Y659" i="18"/>
  <c r="AQ659" i="18" s="1"/>
  <c r="Y660" i="18"/>
  <c r="AQ660" i="18" s="1"/>
  <c r="Y661" i="18"/>
  <c r="AQ661" i="18" s="1"/>
  <c r="Y662" i="18"/>
  <c r="AQ662" i="18" s="1"/>
  <c r="Y663" i="18"/>
  <c r="AQ663" i="18" s="1"/>
  <c r="Y664" i="18"/>
  <c r="AQ664" i="18" s="1"/>
  <c r="Y665" i="18"/>
  <c r="AQ665" i="18" s="1"/>
  <c r="Y666" i="18"/>
  <c r="AQ666" i="18" s="1"/>
  <c r="Y667" i="18"/>
  <c r="AQ667" i="18" s="1"/>
  <c r="Y668" i="18"/>
  <c r="AQ668" i="18" s="1"/>
  <c r="Y669" i="18"/>
  <c r="AQ669" i="18" s="1"/>
  <c r="Y670" i="18"/>
  <c r="AQ670" i="18" s="1"/>
  <c r="Y671" i="18"/>
  <c r="AQ671" i="18" s="1"/>
  <c r="Y672" i="18"/>
  <c r="AQ672" i="18" s="1"/>
  <c r="Y673" i="18"/>
  <c r="AQ673" i="18" s="1"/>
  <c r="Y674" i="18"/>
  <c r="AQ674" i="18" s="1"/>
  <c r="Y675" i="18"/>
  <c r="AQ675" i="18" s="1"/>
  <c r="Y676" i="18"/>
  <c r="AQ676" i="18" s="1"/>
  <c r="Y677" i="18"/>
  <c r="AQ677" i="18" s="1"/>
  <c r="Y678" i="18"/>
  <c r="AQ678" i="18" s="1"/>
  <c r="Y679" i="18"/>
  <c r="AQ679" i="18" s="1"/>
  <c r="Y680" i="18"/>
  <c r="AQ680" i="18" s="1"/>
  <c r="Y681" i="18"/>
  <c r="AQ681" i="18" s="1"/>
  <c r="Y682" i="18"/>
  <c r="AQ682" i="18" s="1"/>
  <c r="Y683" i="18"/>
  <c r="AQ683" i="18" s="1"/>
  <c r="Y684" i="18"/>
  <c r="AQ684" i="18" s="1"/>
  <c r="Y685" i="18"/>
  <c r="AQ685" i="18" s="1"/>
  <c r="Y686" i="18"/>
  <c r="AQ686" i="18" s="1"/>
  <c r="Y687" i="18"/>
  <c r="AQ687" i="18" s="1"/>
  <c r="Y688" i="18"/>
  <c r="AQ688" i="18" s="1"/>
  <c r="Y689" i="18"/>
  <c r="AQ689" i="18" s="1"/>
  <c r="Y690" i="18"/>
  <c r="AQ690" i="18" s="1"/>
  <c r="Y691" i="18"/>
  <c r="AQ691" i="18" s="1"/>
  <c r="Y692" i="18"/>
  <c r="AQ692" i="18" s="1"/>
  <c r="Y693" i="18"/>
  <c r="AQ693" i="18" s="1"/>
  <c r="Y694" i="18"/>
  <c r="AQ694" i="18" s="1"/>
  <c r="Y695" i="18"/>
  <c r="AQ695" i="18" s="1"/>
  <c r="Y696" i="18"/>
  <c r="AQ696" i="18" s="1"/>
  <c r="Y697" i="18"/>
  <c r="AQ697" i="18" s="1"/>
  <c r="Y698" i="18"/>
  <c r="AQ698" i="18" s="1"/>
  <c r="Y699" i="18"/>
  <c r="AQ699" i="18" s="1"/>
  <c r="Y700" i="18"/>
  <c r="AQ700" i="18" s="1"/>
  <c r="Y701" i="18"/>
  <c r="AQ701" i="18" s="1"/>
  <c r="Y702" i="18"/>
  <c r="AQ702" i="18" s="1"/>
  <c r="Y703" i="18"/>
  <c r="AQ703" i="18" s="1"/>
  <c r="Y704" i="18"/>
  <c r="AQ704" i="18" s="1"/>
  <c r="Y705" i="18"/>
  <c r="AQ705" i="18" s="1"/>
  <c r="Y706" i="18"/>
  <c r="AQ706" i="18" s="1"/>
  <c r="Y707" i="18"/>
  <c r="AQ707" i="18" s="1"/>
  <c r="Y708" i="18"/>
  <c r="AQ708" i="18" s="1"/>
  <c r="Y709" i="18"/>
  <c r="AQ709" i="18" s="1"/>
  <c r="Y710" i="18"/>
  <c r="AQ710" i="18" s="1"/>
  <c r="Y711" i="18"/>
  <c r="AQ711" i="18" s="1"/>
  <c r="Y712" i="18"/>
  <c r="AQ712" i="18" s="1"/>
  <c r="Y713" i="18"/>
  <c r="AQ713" i="18" s="1"/>
  <c r="Y714" i="18"/>
  <c r="AQ714" i="18" s="1"/>
  <c r="Y715" i="18"/>
  <c r="AQ715" i="18" s="1"/>
  <c r="Y716" i="18"/>
  <c r="AQ716" i="18" s="1"/>
  <c r="Y717" i="18"/>
  <c r="AQ717" i="18" s="1"/>
  <c r="Y718" i="18"/>
  <c r="AQ718" i="18" s="1"/>
  <c r="Y719" i="18"/>
  <c r="AQ719" i="18" s="1"/>
  <c r="Y720" i="18"/>
  <c r="AQ720" i="18" s="1"/>
  <c r="Y721" i="18"/>
  <c r="AQ721" i="18" s="1"/>
  <c r="Y722" i="18"/>
  <c r="AQ722" i="18" s="1"/>
  <c r="Y723" i="18"/>
  <c r="AQ723" i="18" s="1"/>
  <c r="Y724" i="18"/>
  <c r="AQ724" i="18" s="1"/>
  <c r="Y725" i="18"/>
  <c r="AQ725" i="18" s="1"/>
  <c r="Y726" i="18"/>
  <c r="AQ726" i="18" s="1"/>
  <c r="Y727" i="18"/>
  <c r="AQ727" i="18" s="1"/>
  <c r="Y728" i="18"/>
  <c r="AQ728" i="18" s="1"/>
  <c r="Y729" i="18"/>
  <c r="AQ729" i="18" s="1"/>
  <c r="Y730" i="18"/>
  <c r="AQ730" i="18" s="1"/>
  <c r="Y731" i="18"/>
  <c r="AQ731" i="18" s="1"/>
  <c r="Y732" i="18"/>
  <c r="AQ732" i="18" s="1"/>
  <c r="Y733" i="18"/>
  <c r="AQ733" i="18" s="1"/>
  <c r="Y734" i="18"/>
  <c r="AQ734" i="18" s="1"/>
  <c r="Y735" i="18"/>
  <c r="AQ735" i="18" s="1"/>
  <c r="Y736" i="18"/>
  <c r="AQ736" i="18" s="1"/>
  <c r="Y737" i="18"/>
  <c r="AQ737" i="18" s="1"/>
  <c r="Y738" i="18"/>
  <c r="AQ738" i="18" s="1"/>
  <c r="Y739" i="18"/>
  <c r="AQ739" i="18" s="1"/>
  <c r="Y740" i="18"/>
  <c r="AQ740" i="18" s="1"/>
  <c r="Y741" i="18"/>
  <c r="AQ741" i="18" s="1"/>
  <c r="Y742" i="18"/>
  <c r="AQ742" i="18" s="1"/>
  <c r="Y743" i="18"/>
  <c r="AQ743" i="18" s="1"/>
  <c r="Y744" i="18"/>
  <c r="AQ744" i="18" s="1"/>
  <c r="Y745" i="18"/>
  <c r="AQ745" i="18" s="1"/>
  <c r="Y746" i="18"/>
  <c r="AQ746" i="18" s="1"/>
  <c r="Y747" i="18"/>
  <c r="AQ747" i="18" s="1"/>
  <c r="Y748" i="18"/>
  <c r="AQ748" i="18" s="1"/>
  <c r="Y749" i="18"/>
  <c r="AQ749" i="18" s="1"/>
  <c r="Y750" i="18"/>
  <c r="AQ750" i="18" s="1"/>
  <c r="Y751" i="18"/>
  <c r="AQ751" i="18" s="1"/>
  <c r="Y752" i="18"/>
  <c r="AQ752" i="18" s="1"/>
  <c r="Y753" i="18"/>
  <c r="AQ753" i="18" s="1"/>
  <c r="Y754" i="18"/>
  <c r="AQ754" i="18" s="1"/>
  <c r="Y755" i="18"/>
  <c r="AQ755" i="18" s="1"/>
  <c r="Y756" i="18"/>
  <c r="AQ756" i="18" s="1"/>
  <c r="Y757" i="18"/>
  <c r="AQ757" i="18" s="1"/>
  <c r="Y758" i="18"/>
  <c r="AQ758" i="18" s="1"/>
  <c r="Y759" i="18"/>
  <c r="AQ759" i="18" s="1"/>
  <c r="Y760" i="18"/>
  <c r="AQ760" i="18" s="1"/>
  <c r="Y761" i="18"/>
  <c r="AQ761" i="18" s="1"/>
  <c r="Y762" i="18"/>
  <c r="AQ762" i="18" s="1"/>
  <c r="Y763" i="18"/>
  <c r="AQ763" i="18" s="1"/>
  <c r="Y764" i="18"/>
  <c r="AQ764" i="18" s="1"/>
  <c r="Y765" i="18"/>
  <c r="AQ765" i="18" s="1"/>
  <c r="Y766" i="18"/>
  <c r="AQ766" i="18" s="1"/>
  <c r="Y767" i="18"/>
  <c r="AQ767" i="18" s="1"/>
  <c r="Y768" i="18"/>
  <c r="AQ768" i="18" s="1"/>
  <c r="Y769" i="18"/>
  <c r="AQ769" i="18" s="1"/>
  <c r="Y770" i="18"/>
  <c r="AQ770" i="18" s="1"/>
  <c r="Y771" i="18"/>
  <c r="AQ771" i="18" s="1"/>
  <c r="Y772" i="18"/>
  <c r="AQ772" i="18" s="1"/>
  <c r="Y773" i="18"/>
  <c r="AQ773" i="18" s="1"/>
  <c r="Y774" i="18"/>
  <c r="AQ774" i="18" s="1"/>
  <c r="Y775" i="18"/>
  <c r="AQ775" i="18" s="1"/>
  <c r="Y776" i="18"/>
  <c r="AQ776" i="18" s="1"/>
  <c r="Y777" i="18"/>
  <c r="AQ777" i="18" s="1"/>
  <c r="Y778" i="18"/>
  <c r="AQ778" i="18" s="1"/>
  <c r="Y779" i="18"/>
  <c r="AQ779" i="18" s="1"/>
  <c r="Y780" i="18"/>
  <c r="AQ780" i="18" s="1"/>
  <c r="Y781" i="18"/>
  <c r="AQ781" i="18" s="1"/>
  <c r="Y782" i="18"/>
  <c r="AQ782" i="18" s="1"/>
  <c r="Y783" i="18"/>
  <c r="AQ783" i="18" s="1"/>
  <c r="Y784" i="18"/>
  <c r="AQ784" i="18" s="1"/>
  <c r="Y785" i="18"/>
  <c r="AQ785" i="18" s="1"/>
  <c r="Y786" i="18"/>
  <c r="AQ786" i="18" s="1"/>
  <c r="Y787" i="18"/>
  <c r="AQ787" i="18" s="1"/>
  <c r="Y788" i="18"/>
  <c r="AQ788" i="18" s="1"/>
  <c r="Y789" i="18"/>
  <c r="AQ789" i="18" s="1"/>
  <c r="Y790" i="18"/>
  <c r="AQ790" i="18" s="1"/>
  <c r="Y791" i="18"/>
  <c r="AQ791" i="18" s="1"/>
  <c r="Y792" i="18"/>
  <c r="AQ792" i="18" s="1"/>
  <c r="Y793" i="18"/>
  <c r="AQ793" i="18" s="1"/>
  <c r="Y794" i="18"/>
  <c r="AQ794" i="18" s="1"/>
  <c r="Y795" i="18"/>
  <c r="AQ795" i="18" s="1"/>
  <c r="Y796" i="18"/>
  <c r="AQ796" i="18" s="1"/>
  <c r="Y797" i="18"/>
  <c r="AQ797" i="18" s="1"/>
  <c r="Y798" i="18"/>
  <c r="AQ798" i="18" s="1"/>
  <c r="Y799" i="18"/>
  <c r="AQ799" i="18" s="1"/>
  <c r="Y800" i="18"/>
  <c r="AQ800" i="18" s="1"/>
  <c r="Y801" i="18"/>
  <c r="AQ801" i="18" s="1"/>
  <c r="Y802" i="18"/>
  <c r="AQ802" i="18" s="1"/>
  <c r="Y803" i="18"/>
  <c r="AQ803" i="18" s="1"/>
  <c r="Y804" i="18"/>
  <c r="AQ804" i="18" s="1"/>
  <c r="Y805" i="18"/>
  <c r="AQ805" i="18" s="1"/>
  <c r="Y806" i="18"/>
  <c r="AQ806" i="18" s="1"/>
  <c r="Y807" i="18"/>
  <c r="AQ807" i="18" s="1"/>
  <c r="Y808" i="18"/>
  <c r="AQ808" i="18" s="1"/>
  <c r="Y809" i="18"/>
  <c r="AQ809" i="18" s="1"/>
  <c r="Y810" i="18"/>
  <c r="AQ810" i="18" s="1"/>
  <c r="Y811" i="18"/>
  <c r="AQ811" i="18" s="1"/>
  <c r="Y812" i="18"/>
  <c r="AQ812" i="18" s="1"/>
  <c r="Y813" i="18"/>
  <c r="AQ813" i="18" s="1"/>
  <c r="Y814" i="18"/>
  <c r="AQ814" i="18" s="1"/>
  <c r="Y815" i="18"/>
  <c r="AQ815" i="18" s="1"/>
  <c r="Y816" i="18"/>
  <c r="AQ816" i="18" s="1"/>
  <c r="Y817" i="18"/>
  <c r="AQ817" i="18" s="1"/>
  <c r="Y818" i="18"/>
  <c r="AQ818" i="18" s="1"/>
  <c r="Y819" i="18"/>
  <c r="AQ819" i="18" s="1"/>
  <c r="Y820" i="18"/>
  <c r="AQ820" i="18" s="1"/>
  <c r="Y821" i="18"/>
  <c r="AQ821" i="18" s="1"/>
  <c r="Y822" i="18"/>
  <c r="AQ822" i="18" s="1"/>
  <c r="Y823" i="18"/>
  <c r="AQ823" i="18" s="1"/>
  <c r="Y824" i="18"/>
  <c r="AQ824" i="18" s="1"/>
  <c r="Y825" i="18"/>
  <c r="AQ825" i="18" s="1"/>
  <c r="Y826" i="18"/>
  <c r="AQ826" i="18" s="1"/>
  <c r="Y827" i="18"/>
  <c r="AQ827" i="18" s="1"/>
  <c r="Y828" i="18"/>
  <c r="AQ828" i="18" s="1"/>
  <c r="Y829" i="18"/>
  <c r="AQ829" i="18" s="1"/>
  <c r="Y830" i="18"/>
  <c r="AQ830" i="18" s="1"/>
  <c r="Y831" i="18"/>
  <c r="AQ831" i="18" s="1"/>
  <c r="Y832" i="18"/>
  <c r="AQ832" i="18" s="1"/>
  <c r="Y833" i="18"/>
  <c r="AQ833" i="18" s="1"/>
  <c r="Y834" i="18"/>
  <c r="AQ834" i="18" s="1"/>
  <c r="Y835" i="18"/>
  <c r="AQ835" i="18" s="1"/>
  <c r="Y836" i="18"/>
  <c r="AQ836" i="18" s="1"/>
  <c r="Y837" i="18"/>
  <c r="AQ837" i="18" s="1"/>
  <c r="Y838" i="18"/>
  <c r="AQ838" i="18" s="1"/>
  <c r="Y839" i="18"/>
  <c r="AQ839" i="18" s="1"/>
  <c r="Y840" i="18"/>
  <c r="AQ840" i="18" s="1"/>
  <c r="Y841" i="18"/>
  <c r="AQ841" i="18" s="1"/>
  <c r="Y842" i="18"/>
  <c r="AQ842" i="18" s="1"/>
  <c r="Y843" i="18"/>
  <c r="AQ843" i="18" s="1"/>
  <c r="Y844" i="18"/>
  <c r="AQ844" i="18" s="1"/>
  <c r="Y845" i="18"/>
  <c r="AQ845" i="18" s="1"/>
  <c r="Y846" i="18"/>
  <c r="AQ846" i="18" s="1"/>
  <c r="Y847" i="18"/>
  <c r="AQ847" i="18" s="1"/>
  <c r="Y848" i="18"/>
  <c r="AQ848" i="18" s="1"/>
  <c r="Y849" i="18"/>
  <c r="AQ849" i="18" s="1"/>
  <c r="Y850" i="18"/>
  <c r="AQ850" i="18" s="1"/>
  <c r="Y851" i="18"/>
  <c r="AQ851" i="18" s="1"/>
  <c r="Y852" i="18"/>
  <c r="AQ852" i="18" s="1"/>
  <c r="Y853" i="18"/>
  <c r="AQ853" i="18" s="1"/>
  <c r="Y854" i="18"/>
  <c r="AQ854" i="18" s="1"/>
  <c r="Y855" i="18"/>
  <c r="AQ855" i="18" s="1"/>
  <c r="Y856" i="18"/>
  <c r="AQ856" i="18" s="1"/>
  <c r="Y857" i="18"/>
  <c r="AQ857" i="18" s="1"/>
  <c r="Y858" i="18"/>
  <c r="AQ858" i="18" s="1"/>
  <c r="Y859" i="18"/>
  <c r="AQ859" i="18" s="1"/>
  <c r="Y860" i="18"/>
  <c r="AQ860" i="18" s="1"/>
  <c r="Y861" i="18"/>
  <c r="AQ861" i="18" s="1"/>
  <c r="Y862" i="18"/>
  <c r="AQ862" i="18" s="1"/>
  <c r="Y863" i="18"/>
  <c r="AQ863" i="18" s="1"/>
  <c r="Y864" i="18"/>
  <c r="AQ864" i="18" s="1"/>
  <c r="Y865" i="18"/>
  <c r="AQ865" i="18" s="1"/>
  <c r="Y866" i="18"/>
  <c r="AQ866" i="18" s="1"/>
  <c r="Y867" i="18"/>
  <c r="AQ867" i="18" s="1"/>
  <c r="Y868" i="18"/>
  <c r="AQ868" i="18" s="1"/>
  <c r="Y869" i="18"/>
  <c r="AQ869" i="18" s="1"/>
  <c r="Y870" i="18"/>
  <c r="AQ870" i="18" s="1"/>
  <c r="Y871" i="18"/>
  <c r="AQ871" i="18" s="1"/>
  <c r="Y872" i="18"/>
  <c r="AQ872" i="18" s="1"/>
  <c r="Y873" i="18"/>
  <c r="AQ873" i="18" s="1"/>
  <c r="Y874" i="18"/>
  <c r="AQ874" i="18" s="1"/>
  <c r="Y875" i="18"/>
  <c r="AQ875" i="18" s="1"/>
  <c r="Y876" i="18"/>
  <c r="AQ876" i="18" s="1"/>
  <c r="Y877" i="18"/>
  <c r="AQ877" i="18" s="1"/>
  <c r="Y878" i="18"/>
  <c r="AQ878" i="18" s="1"/>
  <c r="Y879" i="18"/>
  <c r="AQ879" i="18" s="1"/>
  <c r="Y880" i="18"/>
  <c r="AQ880" i="18" s="1"/>
  <c r="Y881" i="18"/>
  <c r="AQ881" i="18" s="1"/>
  <c r="Y882" i="18"/>
  <c r="AQ882" i="18" s="1"/>
  <c r="Y883" i="18"/>
  <c r="AQ883" i="18" s="1"/>
  <c r="Y884" i="18"/>
  <c r="AQ884" i="18" s="1"/>
  <c r="Y885" i="18"/>
  <c r="AQ885" i="18" s="1"/>
  <c r="Y886" i="18"/>
  <c r="AQ886" i="18" s="1"/>
  <c r="Y887" i="18"/>
  <c r="AQ887" i="18" s="1"/>
  <c r="Y888" i="18"/>
  <c r="AQ888" i="18" s="1"/>
  <c r="Y889" i="18"/>
  <c r="AQ889" i="18" s="1"/>
  <c r="Y890" i="18"/>
  <c r="AQ890" i="18" s="1"/>
  <c r="Y891" i="18"/>
  <c r="AQ891" i="18" s="1"/>
  <c r="Y892" i="18"/>
  <c r="AQ892" i="18" s="1"/>
  <c r="Y893" i="18"/>
  <c r="AQ893" i="18" s="1"/>
  <c r="Y894" i="18"/>
  <c r="AQ894" i="18" s="1"/>
  <c r="Y895" i="18"/>
  <c r="AQ895" i="18" s="1"/>
  <c r="Y896" i="18"/>
  <c r="AQ896" i="18" s="1"/>
  <c r="Y897" i="18"/>
  <c r="AQ897" i="18" s="1"/>
  <c r="Y898" i="18"/>
  <c r="AQ898" i="18" s="1"/>
  <c r="Y899" i="18"/>
  <c r="AQ899" i="18" s="1"/>
  <c r="Y900" i="18"/>
  <c r="AQ900" i="18" s="1"/>
  <c r="Y901" i="18"/>
  <c r="AQ901" i="18" s="1"/>
  <c r="Y902" i="18"/>
  <c r="AQ902" i="18" s="1"/>
  <c r="Y903" i="18"/>
  <c r="AQ903" i="18" s="1"/>
  <c r="Y904" i="18"/>
  <c r="AQ904" i="18" s="1"/>
  <c r="Y905" i="18"/>
  <c r="AQ905" i="18" s="1"/>
  <c r="Y906" i="18"/>
  <c r="AQ906" i="18" s="1"/>
  <c r="Y907" i="18"/>
  <c r="AQ907" i="18" s="1"/>
  <c r="Y908" i="18"/>
  <c r="AQ908" i="18" s="1"/>
  <c r="Y909" i="18"/>
  <c r="AQ909" i="18" s="1"/>
  <c r="Y910" i="18"/>
  <c r="AQ910" i="18" s="1"/>
  <c r="Y911" i="18"/>
  <c r="AQ911" i="18" s="1"/>
  <c r="Y912" i="18"/>
  <c r="AQ912" i="18" s="1"/>
  <c r="Y913" i="18"/>
  <c r="AQ913" i="18" s="1"/>
  <c r="Y914" i="18"/>
  <c r="AQ914" i="18" s="1"/>
  <c r="Y915" i="18"/>
  <c r="AQ915" i="18" s="1"/>
  <c r="Y916" i="18"/>
  <c r="AQ916" i="18" s="1"/>
  <c r="Y917" i="18"/>
  <c r="AQ917" i="18" s="1"/>
  <c r="Y918" i="18"/>
  <c r="AQ918" i="18" s="1"/>
  <c r="Y919" i="18"/>
  <c r="AQ919" i="18" s="1"/>
  <c r="Y920" i="18"/>
  <c r="AQ920" i="18" s="1"/>
  <c r="Y921" i="18"/>
  <c r="AQ921" i="18" s="1"/>
  <c r="Y922" i="18"/>
  <c r="AQ922" i="18" s="1"/>
  <c r="Y923" i="18"/>
  <c r="AQ923" i="18" s="1"/>
  <c r="Y924" i="18"/>
  <c r="Y925" i="18"/>
  <c r="AQ925" i="18" s="1"/>
  <c r="Y926" i="18"/>
  <c r="AQ926" i="18" s="1"/>
  <c r="Y927" i="18"/>
  <c r="AQ927" i="18" s="1"/>
  <c r="Y928" i="18"/>
  <c r="AQ928" i="18" s="1"/>
  <c r="Y929" i="18"/>
  <c r="AQ929" i="18" s="1"/>
  <c r="Y930" i="18"/>
  <c r="AQ930" i="18" s="1"/>
  <c r="Y931" i="18"/>
  <c r="AQ931" i="18" s="1"/>
  <c r="Y932" i="18"/>
  <c r="AQ932" i="18" s="1"/>
  <c r="Y933" i="18"/>
  <c r="AQ933" i="18" s="1"/>
  <c r="Y934" i="18"/>
  <c r="AQ934" i="18" s="1"/>
  <c r="Y935" i="18"/>
  <c r="AQ935" i="18" s="1"/>
  <c r="Y936" i="18"/>
  <c r="AQ936" i="18" s="1"/>
  <c r="Y937" i="18"/>
  <c r="AQ937" i="18" s="1"/>
  <c r="Y938" i="18"/>
  <c r="AQ938" i="18" s="1"/>
  <c r="Y939" i="18"/>
  <c r="AQ939" i="18" s="1"/>
  <c r="Y940" i="18"/>
  <c r="AQ940" i="18" s="1"/>
  <c r="Y941" i="18"/>
  <c r="AQ941" i="18" s="1"/>
  <c r="Y942" i="18"/>
  <c r="AQ942" i="18" s="1"/>
  <c r="Y943" i="18"/>
  <c r="AQ943" i="18" s="1"/>
  <c r="Y944" i="18"/>
  <c r="AQ944" i="18" s="1"/>
  <c r="Y945" i="18"/>
  <c r="AQ945" i="18" s="1"/>
  <c r="Y946" i="18"/>
  <c r="AQ946" i="18" s="1"/>
  <c r="Y947" i="18"/>
  <c r="AQ947" i="18" s="1"/>
  <c r="Y948" i="18"/>
  <c r="AQ948" i="18" s="1"/>
  <c r="Y949" i="18"/>
  <c r="AQ949" i="18" s="1"/>
  <c r="Y950" i="18"/>
  <c r="AQ950" i="18" s="1"/>
  <c r="Y951" i="18"/>
  <c r="AQ951" i="18" s="1"/>
  <c r="Y952" i="18"/>
  <c r="AQ952" i="18" s="1"/>
  <c r="Y953" i="18"/>
  <c r="AQ953" i="18" s="1"/>
  <c r="Y954" i="18"/>
  <c r="AQ954" i="18" s="1"/>
  <c r="Y955" i="18"/>
  <c r="AQ955" i="18" s="1"/>
  <c r="Y956" i="18"/>
  <c r="AQ956" i="18" s="1"/>
  <c r="Y957" i="18"/>
  <c r="AQ957" i="18" s="1"/>
  <c r="Y958" i="18"/>
  <c r="AQ958" i="18" s="1"/>
  <c r="Y959" i="18"/>
  <c r="AQ959" i="18" s="1"/>
  <c r="Y960" i="18"/>
  <c r="AQ960" i="18" s="1"/>
  <c r="Y961" i="18"/>
  <c r="AQ961" i="18" s="1"/>
  <c r="Y962" i="18"/>
  <c r="AQ962" i="18" s="1"/>
  <c r="Y963" i="18"/>
  <c r="AQ963" i="18" s="1"/>
  <c r="Y964" i="18"/>
  <c r="AQ964" i="18" s="1"/>
  <c r="Y965" i="18"/>
  <c r="AQ965" i="18" s="1"/>
  <c r="Y966" i="18"/>
  <c r="AQ966" i="18" s="1"/>
  <c r="Y967" i="18"/>
  <c r="AQ967" i="18" s="1"/>
  <c r="Y968" i="18"/>
  <c r="AQ968" i="18" s="1"/>
  <c r="Y969" i="18"/>
  <c r="AQ969" i="18" s="1"/>
  <c r="Y970" i="18"/>
  <c r="AQ970" i="18" s="1"/>
  <c r="Y971" i="18"/>
  <c r="AQ971" i="18" s="1"/>
  <c r="Y972" i="18"/>
  <c r="AQ972" i="18" s="1"/>
  <c r="Y973" i="18"/>
  <c r="AQ973" i="18" s="1"/>
  <c r="Y974" i="18"/>
  <c r="AQ974" i="18" s="1"/>
  <c r="Y975" i="18"/>
  <c r="AQ975" i="18" s="1"/>
  <c r="Y976" i="18"/>
  <c r="AQ976" i="18" s="1"/>
  <c r="Y977" i="18"/>
  <c r="AQ977" i="18" s="1"/>
  <c r="Y978" i="18"/>
  <c r="AQ978" i="18" s="1"/>
  <c r="Y979" i="18"/>
  <c r="AQ979" i="18" s="1"/>
  <c r="Y980" i="18"/>
  <c r="AQ980" i="18" s="1"/>
  <c r="Y981" i="18"/>
  <c r="AQ981" i="18" s="1"/>
  <c r="Y982" i="18"/>
  <c r="AQ982" i="18" s="1"/>
  <c r="Y983" i="18"/>
  <c r="AQ983" i="18" s="1"/>
  <c r="Y984" i="18"/>
  <c r="AQ984" i="18" s="1"/>
  <c r="Y985" i="18"/>
  <c r="AQ985" i="18" s="1"/>
  <c r="Y986" i="18"/>
  <c r="AQ986" i="18" s="1"/>
  <c r="Y987" i="18"/>
  <c r="AQ987" i="18" s="1"/>
  <c r="Y988" i="18"/>
  <c r="AQ988" i="18" s="1"/>
  <c r="Y989" i="18"/>
  <c r="AQ989" i="18" s="1"/>
  <c r="Y990" i="18"/>
  <c r="AQ990" i="18" s="1"/>
  <c r="Y991" i="18"/>
  <c r="AQ991" i="18" s="1"/>
  <c r="Y992" i="18"/>
  <c r="AQ992" i="18" s="1"/>
  <c r="Y993" i="18"/>
  <c r="AQ993" i="18" s="1"/>
  <c r="Y994" i="18"/>
  <c r="AQ994" i="18" s="1"/>
  <c r="Y995" i="18"/>
  <c r="AQ995" i="18" s="1"/>
  <c r="Y996" i="18"/>
  <c r="AQ996" i="18" s="1"/>
  <c r="Y997" i="18"/>
  <c r="AQ997" i="18" s="1"/>
  <c r="Y998" i="18"/>
  <c r="AQ998" i="18" s="1"/>
  <c r="Y999" i="18"/>
  <c r="AQ999" i="18" s="1"/>
  <c r="Y1000" i="18"/>
  <c r="AQ1000" i="18" s="1"/>
  <c r="Y1001" i="18"/>
  <c r="AQ1001" i="18" s="1"/>
  <c r="Y1002" i="18"/>
  <c r="AQ1002" i="18" s="1"/>
  <c r="Y1003" i="18"/>
  <c r="AQ1003" i="18" s="1"/>
  <c r="Y1004" i="18"/>
  <c r="AQ1004" i="18" s="1"/>
  <c r="Y1005" i="18"/>
  <c r="AQ1005" i="18" s="1"/>
  <c r="Y1006" i="18"/>
  <c r="AQ1006" i="18" s="1"/>
  <c r="Y1007" i="18"/>
  <c r="AQ1007" i="18" s="1"/>
  <c r="Y1008" i="18"/>
  <c r="AQ1008" i="18" s="1"/>
  <c r="Y1009" i="18"/>
  <c r="AQ1009" i="18" s="1"/>
  <c r="Y1010" i="18"/>
  <c r="AQ1010" i="18" s="1"/>
  <c r="Y1011" i="18"/>
  <c r="AQ1011" i="18" s="1"/>
  <c r="Y1012" i="18"/>
  <c r="AQ1012" i="18" s="1"/>
  <c r="Y1013" i="18"/>
  <c r="AQ1013" i="18" s="1"/>
  <c r="Y1014" i="18"/>
  <c r="AQ1014" i="18" s="1"/>
  <c r="Y1015" i="18"/>
  <c r="AQ1015" i="18" s="1"/>
  <c r="Y1016" i="18"/>
  <c r="AQ1016" i="18" s="1"/>
  <c r="Y1017" i="18"/>
  <c r="AQ1017" i="18" s="1"/>
  <c r="Y1018" i="18"/>
  <c r="AQ1018" i="18" s="1"/>
  <c r="Y1019" i="18"/>
  <c r="AQ1019" i="18" s="1"/>
  <c r="Y1020" i="18"/>
  <c r="AQ1020" i="18" s="1"/>
  <c r="Y1021" i="18"/>
  <c r="AQ1021" i="18" s="1"/>
  <c r="Y1022" i="18"/>
  <c r="AQ1022" i="18" s="1"/>
  <c r="Y1023" i="18"/>
  <c r="AQ1023" i="18" s="1"/>
  <c r="Y1024" i="18"/>
  <c r="AQ1024" i="18" s="1"/>
  <c r="Y1025" i="18"/>
  <c r="AQ1025" i="18" s="1"/>
  <c r="Y1026" i="18"/>
  <c r="AQ1026" i="18" s="1"/>
  <c r="Y1027" i="18"/>
  <c r="AQ1027" i="18" s="1"/>
  <c r="Y1028" i="18"/>
  <c r="AQ1028" i="18" s="1"/>
  <c r="Y1029" i="18"/>
  <c r="AQ1029" i="18" s="1"/>
  <c r="Y1030" i="18"/>
  <c r="AQ1030" i="18" s="1"/>
  <c r="Y1031" i="18"/>
  <c r="AQ1031" i="18" s="1"/>
  <c r="Y1032" i="18"/>
  <c r="AQ1032" i="18" s="1"/>
  <c r="Y1033" i="18"/>
  <c r="AQ1033" i="18" s="1"/>
  <c r="Y1034" i="18"/>
  <c r="AQ1034" i="18" s="1"/>
  <c r="Y1035" i="18"/>
  <c r="AQ1035" i="18" s="1"/>
  <c r="Y1036" i="18"/>
  <c r="AQ1036" i="18" s="1"/>
  <c r="Y1037" i="18"/>
  <c r="AQ1037" i="18" s="1"/>
  <c r="Y1038" i="18"/>
  <c r="AQ1038" i="18" s="1"/>
  <c r="Y1039" i="18"/>
  <c r="AQ1039" i="18" s="1"/>
  <c r="Y1040" i="18"/>
  <c r="AQ1040" i="18" s="1"/>
  <c r="Y1041" i="18"/>
  <c r="AQ1041" i="18" s="1"/>
  <c r="Y1042" i="18"/>
  <c r="AQ1042" i="18" s="1"/>
  <c r="Y1043" i="18"/>
  <c r="AQ1043" i="18" s="1"/>
  <c r="Y1044" i="18"/>
  <c r="AQ1044" i="18" s="1"/>
  <c r="Y1045" i="18"/>
  <c r="AQ1045" i="18" s="1"/>
  <c r="Y1046" i="18"/>
  <c r="AQ1046" i="18" s="1"/>
  <c r="Y1047" i="18"/>
  <c r="AQ1047" i="18" s="1"/>
  <c r="Y1048" i="18"/>
  <c r="AQ1048" i="18" s="1"/>
  <c r="Y1049" i="18"/>
  <c r="AQ1049" i="18" s="1"/>
  <c r="Y1050" i="18"/>
  <c r="AQ1050" i="18" s="1"/>
  <c r="Y1051" i="18"/>
  <c r="AQ1051" i="18" s="1"/>
  <c r="Y1052" i="18"/>
  <c r="AQ1052" i="18" s="1"/>
  <c r="Y1053" i="18"/>
  <c r="AQ1053" i="18" s="1"/>
  <c r="Y1054" i="18"/>
  <c r="AQ1054" i="18" s="1"/>
  <c r="Y1055" i="18"/>
  <c r="AQ1055" i="18" s="1"/>
  <c r="Y1056" i="18"/>
  <c r="AQ1056" i="18" s="1"/>
  <c r="Y1057" i="18"/>
  <c r="AQ1057" i="18" s="1"/>
  <c r="Y1058" i="18"/>
  <c r="AQ1058" i="18" s="1"/>
  <c r="Y1059" i="18"/>
  <c r="AQ1059" i="18" s="1"/>
  <c r="Y1060" i="18"/>
  <c r="AQ1060" i="18" s="1"/>
  <c r="Y1061" i="18"/>
  <c r="AQ1061" i="18" s="1"/>
  <c r="Y1062" i="18"/>
  <c r="AQ1062" i="18" s="1"/>
  <c r="Y1063" i="18"/>
  <c r="AQ1063" i="18" s="1"/>
  <c r="Y1064" i="18"/>
  <c r="AQ1064" i="18" s="1"/>
  <c r="Y1065" i="18"/>
  <c r="AQ1065" i="18" s="1"/>
  <c r="Y1066" i="18"/>
  <c r="AQ1066" i="18" s="1"/>
  <c r="Y1067" i="18"/>
  <c r="AQ1067" i="18" s="1"/>
  <c r="Y1068" i="18"/>
  <c r="AQ1068" i="18" s="1"/>
  <c r="Y1069" i="18"/>
  <c r="AQ1069" i="18" s="1"/>
  <c r="Y1070" i="18"/>
  <c r="AQ1070" i="18" s="1"/>
  <c r="Y1071" i="18"/>
  <c r="AQ1071" i="18" s="1"/>
  <c r="Y1072" i="18"/>
  <c r="AQ1072" i="18" s="1"/>
  <c r="Y1073" i="18"/>
  <c r="AQ1073" i="18" s="1"/>
  <c r="Y1074" i="18"/>
  <c r="AQ1074" i="18" s="1"/>
  <c r="Y1075" i="18"/>
  <c r="AQ1075" i="18" s="1"/>
  <c r="Y1076" i="18"/>
  <c r="AQ1076" i="18" s="1"/>
  <c r="Y1077" i="18"/>
  <c r="AQ1077" i="18" s="1"/>
  <c r="Y1078" i="18"/>
  <c r="AQ1078" i="18" s="1"/>
  <c r="Y1079" i="18"/>
  <c r="AQ1079" i="18" s="1"/>
  <c r="Y1080" i="18"/>
  <c r="AQ1080" i="18" s="1"/>
  <c r="Y1081" i="18"/>
  <c r="AQ1081" i="18" s="1"/>
  <c r="Y1082" i="18"/>
  <c r="AQ1082" i="18" s="1"/>
  <c r="Y1083" i="18"/>
  <c r="AQ1083" i="18" s="1"/>
  <c r="Y1084" i="18"/>
  <c r="AQ1084" i="18" s="1"/>
  <c r="Y1085" i="18"/>
  <c r="AQ1085" i="18" s="1"/>
  <c r="Y1086" i="18"/>
  <c r="AQ1086" i="18" s="1"/>
  <c r="Y1087" i="18"/>
  <c r="AQ1087" i="18" s="1"/>
  <c r="Y1088" i="18"/>
  <c r="AQ1088" i="18" s="1"/>
  <c r="Y1089" i="18"/>
  <c r="AQ1089" i="18" s="1"/>
  <c r="Y1090" i="18"/>
  <c r="AQ1090" i="18" s="1"/>
  <c r="Y1091" i="18"/>
  <c r="AQ1091" i="18" s="1"/>
  <c r="Y1092" i="18"/>
  <c r="AQ1092" i="18" s="1"/>
  <c r="Y1093" i="18"/>
  <c r="AQ1093" i="18" s="1"/>
  <c r="Y1094" i="18"/>
  <c r="AQ1094" i="18" s="1"/>
  <c r="Y1095" i="18"/>
  <c r="AQ1095" i="18" s="1"/>
  <c r="Y1096" i="18"/>
  <c r="AQ1096" i="18" s="1"/>
  <c r="Y1097" i="18"/>
  <c r="AQ1097" i="18" s="1"/>
  <c r="Y1098" i="18"/>
  <c r="AQ1098" i="18" s="1"/>
  <c r="Y1099" i="18"/>
  <c r="AQ1099" i="18" s="1"/>
  <c r="Y1100" i="18"/>
  <c r="AQ1100" i="18" s="1"/>
  <c r="Y1101" i="18"/>
  <c r="AQ1101" i="18" s="1"/>
  <c r="Y1102" i="18"/>
  <c r="AQ1102" i="18" s="1"/>
  <c r="Y1103" i="18"/>
  <c r="AQ1103" i="18" s="1"/>
  <c r="Y1104" i="18"/>
  <c r="AQ1104" i="18" s="1"/>
  <c r="Y1105" i="18"/>
  <c r="AQ1105" i="18" s="1"/>
  <c r="Y1106" i="18"/>
  <c r="AQ1106" i="18" s="1"/>
  <c r="Y1107" i="18"/>
  <c r="AQ1107" i="18" s="1"/>
  <c r="Y1108" i="18"/>
  <c r="AQ1108" i="18" s="1"/>
  <c r="Y1109" i="18"/>
  <c r="AQ1109" i="18" s="1"/>
  <c r="Y1110" i="18"/>
  <c r="AQ1110" i="18" s="1"/>
  <c r="Y1111" i="18"/>
  <c r="AQ1111" i="18" s="1"/>
  <c r="Y1112" i="18"/>
  <c r="AQ1112" i="18" s="1"/>
  <c r="Y1113" i="18"/>
  <c r="AQ1113" i="18" s="1"/>
  <c r="Y1114" i="18"/>
  <c r="AQ1114" i="18" s="1"/>
  <c r="Y1115" i="18"/>
  <c r="AQ1115" i="18" s="1"/>
  <c r="Y1116" i="18"/>
  <c r="AQ1116" i="18" s="1"/>
  <c r="Y1117" i="18"/>
  <c r="AQ1117" i="18" s="1"/>
  <c r="Y1118" i="18"/>
  <c r="AQ1118" i="18" s="1"/>
  <c r="Y1119" i="18"/>
  <c r="AQ1119" i="18" s="1"/>
  <c r="Y1120" i="18"/>
  <c r="AQ1120" i="18" s="1"/>
  <c r="Y1121" i="18"/>
  <c r="AQ1121" i="18" s="1"/>
  <c r="Y1122" i="18"/>
  <c r="AQ1122" i="18" s="1"/>
  <c r="Y1123" i="18"/>
  <c r="AQ1123" i="18" s="1"/>
  <c r="Y1124" i="18"/>
  <c r="AQ1124" i="18" s="1"/>
  <c r="Y1125" i="18"/>
  <c r="AQ1125" i="18" s="1"/>
  <c r="Y1126" i="18"/>
  <c r="AQ1126" i="18" s="1"/>
  <c r="Y1127" i="18"/>
  <c r="AQ1127" i="18" s="1"/>
  <c r="Y1128" i="18"/>
  <c r="AQ1128" i="18" s="1"/>
  <c r="Y1129" i="18"/>
  <c r="AQ1129" i="18" s="1"/>
  <c r="Y1130" i="18"/>
  <c r="AQ1130" i="18" s="1"/>
  <c r="Y1131" i="18"/>
  <c r="AQ1131" i="18" s="1"/>
  <c r="Y1132" i="18"/>
  <c r="AQ1132" i="18" s="1"/>
  <c r="Y1133" i="18"/>
  <c r="AQ1133" i="18" s="1"/>
  <c r="Y1134" i="18"/>
  <c r="AQ1134" i="18" s="1"/>
  <c r="Y1135" i="18"/>
  <c r="AQ1135" i="18" s="1"/>
  <c r="Y1136" i="18"/>
  <c r="AQ1136" i="18" s="1"/>
  <c r="Y1137" i="18"/>
  <c r="AQ1137" i="18" s="1"/>
  <c r="Y1138" i="18"/>
  <c r="AQ1138" i="18" s="1"/>
  <c r="Y1139" i="18"/>
  <c r="AQ1139" i="18" s="1"/>
  <c r="Y1140" i="18"/>
  <c r="AQ1140" i="18" s="1"/>
  <c r="Y1141" i="18"/>
  <c r="AQ1141" i="18" s="1"/>
  <c r="Y1142" i="18"/>
  <c r="AQ1142" i="18" s="1"/>
  <c r="Y1143" i="18"/>
  <c r="AQ1143" i="18" s="1"/>
  <c r="Y1144" i="18"/>
  <c r="AQ1144" i="18" s="1"/>
  <c r="Y1145" i="18"/>
  <c r="AQ1145" i="18" s="1"/>
  <c r="Y1146" i="18"/>
  <c r="AQ1146" i="18" s="1"/>
  <c r="Y1147" i="18"/>
  <c r="AQ1147" i="18" s="1"/>
  <c r="Y1148" i="18"/>
  <c r="AQ1148" i="18" s="1"/>
  <c r="Y1149" i="18"/>
  <c r="AQ1149" i="18" s="1"/>
  <c r="Y1150" i="18"/>
  <c r="AQ1150" i="18" s="1"/>
  <c r="Y1151" i="18"/>
  <c r="AQ1151" i="18" s="1"/>
  <c r="Y1152" i="18"/>
  <c r="AQ1152" i="18" s="1"/>
  <c r="Y1153" i="18"/>
  <c r="AQ1153" i="18" s="1"/>
  <c r="Y1154" i="18"/>
  <c r="AQ1154" i="18" s="1"/>
  <c r="Y1155" i="18"/>
  <c r="AQ1155" i="18" s="1"/>
  <c r="Y1156" i="18"/>
  <c r="AQ1156" i="18" s="1"/>
  <c r="Y1157" i="18"/>
  <c r="AQ1157" i="18" s="1"/>
  <c r="Y1158" i="18"/>
  <c r="AQ1158" i="18" s="1"/>
  <c r="Y1159" i="18"/>
  <c r="AQ1159" i="18" s="1"/>
  <c r="Y1160" i="18"/>
  <c r="AQ1160" i="18" s="1"/>
  <c r="Y1161" i="18"/>
  <c r="AQ1161" i="18" s="1"/>
  <c r="Y1162" i="18"/>
  <c r="AQ1162" i="18" s="1"/>
  <c r="Y1163" i="18"/>
  <c r="AQ1163" i="18" s="1"/>
  <c r="Y1164" i="18"/>
  <c r="AQ1164" i="18" s="1"/>
  <c r="Y1165" i="18"/>
  <c r="AQ1165" i="18" s="1"/>
  <c r="Y1166" i="18"/>
  <c r="AQ1166" i="18" s="1"/>
  <c r="Y1167" i="18"/>
  <c r="AQ1167" i="18" s="1"/>
  <c r="Y1168" i="18"/>
  <c r="AQ1168" i="18" s="1"/>
  <c r="Y1169" i="18"/>
  <c r="AQ1169" i="18" s="1"/>
  <c r="Y1170" i="18"/>
  <c r="AQ1170" i="18" s="1"/>
  <c r="Y1171" i="18"/>
  <c r="AQ1171" i="18" s="1"/>
  <c r="Y1172" i="18"/>
  <c r="AQ1172" i="18" s="1"/>
  <c r="Y1173" i="18"/>
  <c r="AQ1173" i="18" s="1"/>
  <c r="Y1174" i="18"/>
  <c r="AQ1174" i="18" s="1"/>
  <c r="Y1175" i="18"/>
  <c r="AQ1175" i="18" s="1"/>
  <c r="Y1176" i="18"/>
  <c r="AQ1176" i="18" s="1"/>
  <c r="Y1177" i="18"/>
  <c r="AQ1177" i="18" s="1"/>
  <c r="Y1178" i="18"/>
  <c r="AQ1178" i="18" s="1"/>
  <c r="Y1179" i="18"/>
  <c r="AQ1179" i="18" s="1"/>
  <c r="Y1180" i="18"/>
  <c r="AQ1180" i="18" s="1"/>
  <c r="Y1181" i="18"/>
  <c r="AQ1181" i="18" s="1"/>
  <c r="Y1182" i="18"/>
  <c r="AQ1182" i="18" s="1"/>
  <c r="Y1183" i="18"/>
  <c r="AQ1183" i="18" s="1"/>
  <c r="Y1184" i="18"/>
  <c r="AQ1184" i="18" s="1"/>
  <c r="Y1185" i="18"/>
  <c r="AQ1185" i="18" s="1"/>
  <c r="Y1186" i="18"/>
  <c r="AQ1186" i="18" s="1"/>
  <c r="Y1187" i="18"/>
  <c r="AQ1187" i="18" s="1"/>
  <c r="Y1188" i="18"/>
  <c r="AQ1188" i="18" s="1"/>
  <c r="Y1189" i="18"/>
  <c r="AQ1189" i="18" s="1"/>
  <c r="Y1190" i="18"/>
  <c r="AQ1190" i="18" s="1"/>
  <c r="Y1191" i="18"/>
  <c r="AQ1191" i="18" s="1"/>
  <c r="Y1192" i="18"/>
  <c r="AQ1192" i="18" s="1"/>
  <c r="Y1193" i="18"/>
  <c r="AQ1193" i="18" s="1"/>
  <c r="Y1194" i="18"/>
  <c r="AQ1194" i="18" s="1"/>
  <c r="Y1195" i="18"/>
  <c r="AQ1195" i="18" s="1"/>
  <c r="Y1196" i="18"/>
  <c r="AQ1196" i="18" s="1"/>
  <c r="Y1197" i="18"/>
  <c r="AQ1197" i="18" s="1"/>
  <c r="Y1198" i="18"/>
  <c r="AQ1198" i="18" s="1"/>
  <c r="Y1199" i="18"/>
  <c r="AQ1199" i="18" s="1"/>
  <c r="Y1200" i="18"/>
  <c r="AQ1200" i="18" s="1"/>
  <c r="Y1201" i="18"/>
  <c r="AQ1201" i="18" s="1"/>
  <c r="Y1202" i="18"/>
  <c r="AQ1202" i="18" s="1"/>
  <c r="Y1203" i="18"/>
  <c r="AQ1203" i="18" s="1"/>
  <c r="Y1204" i="18"/>
  <c r="AQ1204" i="18" s="1"/>
  <c r="Y1205" i="18"/>
  <c r="AQ1205" i="18" s="1"/>
  <c r="Y1206" i="18"/>
  <c r="AQ1206" i="18" s="1"/>
  <c r="Y1207" i="18"/>
  <c r="AQ1207" i="18" s="1"/>
  <c r="Y1208" i="18"/>
  <c r="AQ1208" i="18" s="1"/>
  <c r="Y1209" i="18"/>
  <c r="AQ1209" i="18" s="1"/>
  <c r="Y1210" i="18"/>
  <c r="AQ1210" i="18" s="1"/>
  <c r="Y1211" i="18"/>
  <c r="AQ1211" i="18" s="1"/>
  <c r="Y1212" i="18"/>
  <c r="AQ1212" i="18" s="1"/>
  <c r="Y1213" i="18"/>
  <c r="AQ1213" i="18" s="1"/>
  <c r="Y1214" i="18"/>
  <c r="AQ1214" i="18" s="1"/>
  <c r="Y1215" i="18"/>
  <c r="AQ1215" i="18" s="1"/>
  <c r="Y1216" i="18"/>
  <c r="AQ1216" i="18" s="1"/>
  <c r="Y1217" i="18"/>
  <c r="AQ1217" i="18" s="1"/>
  <c r="Y1218" i="18"/>
  <c r="AQ1218" i="18" s="1"/>
  <c r="Y1219" i="18"/>
  <c r="AQ1219" i="18" s="1"/>
  <c r="Y1220" i="18"/>
  <c r="AQ1220" i="18" s="1"/>
  <c r="Y1221" i="18"/>
  <c r="AQ1221" i="18" s="1"/>
  <c r="Y1222" i="18"/>
  <c r="AQ1222" i="18" s="1"/>
  <c r="Y1223" i="18"/>
  <c r="AQ1223" i="18" s="1"/>
  <c r="Y1224" i="18"/>
  <c r="AQ1224" i="18" s="1"/>
  <c r="Y1225" i="18"/>
  <c r="AQ1225" i="18" s="1"/>
  <c r="Y1226" i="18"/>
  <c r="AQ1226" i="18" s="1"/>
  <c r="Y1227" i="18"/>
  <c r="AQ1227" i="18" s="1"/>
  <c r="Y1228" i="18"/>
  <c r="AQ1228" i="18" s="1"/>
  <c r="Y1229" i="18"/>
  <c r="AQ1229" i="18" s="1"/>
  <c r="Y1230" i="18"/>
  <c r="AQ1230" i="18" s="1"/>
  <c r="Y1231" i="18"/>
  <c r="AQ1231" i="18" s="1"/>
  <c r="Y1232" i="18"/>
  <c r="AQ1232" i="18" s="1"/>
  <c r="Y1233" i="18"/>
  <c r="AQ1233" i="18" s="1"/>
  <c r="Y1234" i="18"/>
  <c r="AQ1234" i="18" s="1"/>
  <c r="Y1235" i="18"/>
  <c r="AQ1235" i="18" s="1"/>
  <c r="Y1236" i="18"/>
  <c r="AQ1236" i="18" s="1"/>
  <c r="Y1237" i="18"/>
  <c r="AQ1237" i="18" s="1"/>
  <c r="Y1238" i="18"/>
  <c r="AQ1238" i="18" s="1"/>
  <c r="Y1239" i="18"/>
  <c r="AQ1239" i="18" s="1"/>
  <c r="Y1240" i="18"/>
  <c r="AQ1240" i="18" s="1"/>
  <c r="Y1241" i="18"/>
  <c r="AQ1241" i="18" s="1"/>
  <c r="Y1242" i="18"/>
  <c r="AQ1242" i="18" s="1"/>
  <c r="Y1243" i="18"/>
  <c r="AQ1243" i="18" s="1"/>
  <c r="Y1244" i="18"/>
  <c r="AQ1244" i="18" s="1"/>
  <c r="Y1245" i="18"/>
  <c r="Y1246" i="18"/>
  <c r="AQ1246" i="18" s="1"/>
  <c r="Y1247" i="18"/>
  <c r="AQ1247" i="18" s="1"/>
  <c r="Y1248" i="18"/>
  <c r="AQ1248" i="18" s="1"/>
  <c r="Y1249" i="18"/>
  <c r="AQ1249" i="18" s="1"/>
  <c r="Y1250" i="18"/>
  <c r="AQ1250" i="18" s="1"/>
  <c r="Y1251" i="18"/>
  <c r="AQ1251" i="18" s="1"/>
  <c r="Y1252" i="18"/>
  <c r="AQ1252" i="18" s="1"/>
  <c r="Y1253" i="18"/>
  <c r="AQ1253" i="18" s="1"/>
  <c r="Y1254" i="18"/>
  <c r="AQ1254" i="18" s="1"/>
  <c r="Y1255" i="18"/>
  <c r="AQ1255" i="18" s="1"/>
  <c r="Y1256" i="18"/>
  <c r="AQ1256" i="18" s="1"/>
  <c r="Y1257" i="18"/>
  <c r="AQ1257" i="18" s="1"/>
  <c r="Y1258" i="18"/>
  <c r="AQ1258" i="18" s="1"/>
  <c r="Y1259" i="18"/>
  <c r="AQ1259" i="18" s="1"/>
  <c r="Y1260" i="18"/>
  <c r="AQ1260" i="18" s="1"/>
  <c r="Y1261" i="18"/>
  <c r="AQ1261" i="18" s="1"/>
  <c r="Y1262" i="18"/>
  <c r="AQ1262" i="18" s="1"/>
  <c r="Y1263" i="18"/>
  <c r="AQ1263" i="18" s="1"/>
  <c r="Y1264" i="18"/>
  <c r="AQ1264" i="18" s="1"/>
  <c r="Y1265" i="18"/>
  <c r="AQ1265" i="18" s="1"/>
  <c r="Y1266" i="18"/>
  <c r="AQ1266" i="18" s="1"/>
  <c r="Y1267" i="18"/>
  <c r="AQ1267" i="18" s="1"/>
  <c r="Y1268" i="18"/>
  <c r="AQ1268" i="18" s="1"/>
  <c r="Y1269" i="18"/>
  <c r="AQ1269" i="18" s="1"/>
  <c r="Y1270" i="18"/>
  <c r="AQ1270" i="18" s="1"/>
  <c r="Y1271" i="18"/>
  <c r="AQ1271" i="18" s="1"/>
  <c r="Y1272" i="18"/>
  <c r="AQ1272" i="18" s="1"/>
  <c r="Y1273" i="18"/>
  <c r="AQ1273" i="18" s="1"/>
  <c r="Y1274" i="18"/>
  <c r="AQ1274" i="18" s="1"/>
  <c r="Y1275" i="18"/>
  <c r="AQ1275" i="18" s="1"/>
  <c r="Y1276" i="18"/>
  <c r="AQ1276" i="18" s="1"/>
  <c r="Y1277" i="18"/>
  <c r="AQ1277" i="18" s="1"/>
  <c r="Y1278" i="18"/>
  <c r="AQ1278" i="18" s="1"/>
  <c r="Y1279" i="18"/>
  <c r="AQ1279" i="18" s="1"/>
  <c r="Y1280" i="18"/>
  <c r="AQ1280" i="18" s="1"/>
  <c r="Y1281" i="18"/>
  <c r="AQ1281" i="18" s="1"/>
  <c r="Y1282" i="18"/>
  <c r="AQ1282" i="18" s="1"/>
  <c r="Y1283" i="18"/>
  <c r="AQ1283" i="18" s="1"/>
  <c r="Y1284" i="18"/>
  <c r="AQ1284" i="18" s="1"/>
  <c r="Y1285" i="18"/>
  <c r="AQ1285" i="18" s="1"/>
  <c r="Y1286" i="18"/>
  <c r="AQ1286" i="18" s="1"/>
  <c r="Y1287" i="18"/>
  <c r="AQ1287" i="18" s="1"/>
  <c r="Y1288" i="18"/>
  <c r="AQ1288" i="18" s="1"/>
  <c r="Y1289" i="18"/>
  <c r="AQ1289" i="18" s="1"/>
  <c r="Y1290" i="18"/>
  <c r="AQ1290" i="18" s="1"/>
  <c r="Y1291" i="18"/>
  <c r="AQ1291" i="18" s="1"/>
  <c r="Y1292" i="18"/>
  <c r="AQ1292" i="18" s="1"/>
  <c r="Y1293" i="18"/>
  <c r="AQ1293" i="18" s="1"/>
  <c r="Y1294" i="18"/>
  <c r="AQ1294" i="18" s="1"/>
  <c r="Y1295" i="18"/>
  <c r="AQ1295" i="18" s="1"/>
  <c r="Y1296" i="18"/>
  <c r="AQ1296" i="18" s="1"/>
  <c r="Y1297" i="18"/>
  <c r="AQ1297" i="18" s="1"/>
  <c r="Y1298" i="18"/>
  <c r="AQ1298" i="18" s="1"/>
  <c r="Y1299" i="18"/>
  <c r="AQ1299" i="18" s="1"/>
  <c r="Y1300" i="18"/>
  <c r="AQ1300" i="18" s="1"/>
  <c r="Y1301" i="18"/>
  <c r="AQ1301" i="18" s="1"/>
  <c r="Y1302" i="18"/>
  <c r="AQ1302" i="18" s="1"/>
  <c r="Y1303" i="18"/>
  <c r="AQ1303" i="18" s="1"/>
  <c r="Y1304" i="18"/>
  <c r="AQ1304" i="18" s="1"/>
  <c r="Y1305" i="18"/>
  <c r="AQ1305" i="18" s="1"/>
  <c r="Y1306" i="18"/>
  <c r="AQ1306" i="18" s="1"/>
  <c r="Y1307" i="18"/>
  <c r="AQ1307" i="18" s="1"/>
  <c r="Y1308" i="18"/>
  <c r="AQ1308" i="18" s="1"/>
  <c r="Y1309" i="18"/>
  <c r="AQ1309" i="18" s="1"/>
  <c r="Y1310" i="18"/>
  <c r="AQ1310" i="18" s="1"/>
  <c r="Y1311" i="18"/>
  <c r="AQ1311" i="18" s="1"/>
  <c r="Y1312" i="18"/>
  <c r="AQ1312" i="18" s="1"/>
  <c r="Y1313" i="18"/>
  <c r="AQ1313" i="18" s="1"/>
  <c r="Y1314" i="18"/>
  <c r="AQ1314" i="18" s="1"/>
  <c r="Y1315" i="18"/>
  <c r="AQ1315" i="18" s="1"/>
  <c r="Y1316" i="18"/>
  <c r="AQ1316" i="18" s="1"/>
  <c r="Y1317" i="18"/>
  <c r="AQ1317" i="18" s="1"/>
  <c r="Y1318" i="18"/>
  <c r="AQ1318" i="18" s="1"/>
  <c r="Y1319" i="18"/>
  <c r="AQ1319" i="18" s="1"/>
  <c r="Y1320" i="18"/>
  <c r="AQ1320" i="18" s="1"/>
  <c r="Y1321" i="18"/>
  <c r="AQ1321" i="18" s="1"/>
  <c r="Y1322" i="18"/>
  <c r="AQ1322" i="18" s="1"/>
  <c r="Y1323" i="18"/>
  <c r="AQ1323" i="18" s="1"/>
  <c r="Y1324" i="18"/>
  <c r="AQ1324" i="18" s="1"/>
  <c r="Y1325" i="18"/>
  <c r="AQ1325" i="18" s="1"/>
  <c r="Y1326" i="18"/>
  <c r="AQ1326" i="18" s="1"/>
  <c r="Y1327" i="18"/>
  <c r="AQ1327" i="18" s="1"/>
  <c r="Y1328" i="18"/>
  <c r="AQ1328" i="18" s="1"/>
  <c r="Y1329" i="18"/>
  <c r="AQ1329" i="18" s="1"/>
  <c r="Y1330" i="18"/>
  <c r="AQ1330" i="18" s="1"/>
  <c r="Y1331" i="18"/>
  <c r="AQ1331" i="18" s="1"/>
  <c r="Y1332" i="18"/>
  <c r="AQ1332" i="18" s="1"/>
  <c r="Y1333" i="18"/>
  <c r="AQ1333" i="18" s="1"/>
  <c r="Y1334" i="18"/>
  <c r="AQ1334" i="18" s="1"/>
  <c r="Y1335" i="18"/>
  <c r="AQ1335" i="18" s="1"/>
  <c r="Y1336" i="18"/>
  <c r="AQ1336" i="18" s="1"/>
  <c r="Y1337" i="18"/>
  <c r="AQ1337" i="18" s="1"/>
  <c r="Y1338" i="18"/>
  <c r="AQ1338" i="18" s="1"/>
  <c r="Y1339" i="18"/>
  <c r="AQ1339" i="18" s="1"/>
  <c r="Y1340" i="18"/>
  <c r="AQ1340" i="18" s="1"/>
  <c r="Y1341" i="18"/>
  <c r="AQ1341" i="18" s="1"/>
  <c r="Y1342" i="18"/>
  <c r="AQ1342" i="18" s="1"/>
  <c r="Y1343" i="18"/>
  <c r="AQ1343" i="18" s="1"/>
  <c r="Y1344" i="18"/>
  <c r="AQ1344" i="18" s="1"/>
  <c r="Y1345" i="18"/>
  <c r="AQ1345" i="18" s="1"/>
  <c r="Y1346" i="18"/>
  <c r="AQ1346" i="18" s="1"/>
  <c r="Y1347" i="18"/>
  <c r="AQ1347" i="18" s="1"/>
  <c r="Y1348" i="18"/>
  <c r="AQ1348" i="18" s="1"/>
  <c r="Y1349" i="18"/>
  <c r="AQ1349" i="18" s="1"/>
  <c r="Y1350" i="18"/>
  <c r="AQ1350" i="18" s="1"/>
  <c r="Y1351" i="18"/>
  <c r="AQ1351" i="18" s="1"/>
  <c r="Y1352" i="18"/>
  <c r="AQ1352" i="18" s="1"/>
  <c r="Y1353" i="18"/>
  <c r="AQ1353" i="18" s="1"/>
  <c r="Y1354" i="18"/>
  <c r="AQ1354" i="18" s="1"/>
  <c r="Y1355" i="18"/>
  <c r="AQ1355" i="18" s="1"/>
  <c r="Y1356" i="18"/>
  <c r="AQ1356" i="18" s="1"/>
  <c r="Y1357" i="18"/>
  <c r="AQ1357" i="18" s="1"/>
  <c r="Y1358" i="18"/>
  <c r="AQ1358" i="18" s="1"/>
  <c r="Y1359" i="18"/>
  <c r="AQ1359" i="18" s="1"/>
  <c r="Y1360" i="18"/>
  <c r="AQ1360" i="18" s="1"/>
  <c r="Y1361" i="18"/>
  <c r="AQ1361" i="18" s="1"/>
  <c r="Y1362" i="18"/>
  <c r="AQ1362" i="18" s="1"/>
  <c r="Y1363" i="18"/>
  <c r="AQ1363" i="18" s="1"/>
  <c r="Y1364" i="18"/>
  <c r="AQ1364" i="18" s="1"/>
  <c r="Y1365" i="18"/>
  <c r="AQ1365" i="18" s="1"/>
  <c r="Y1366" i="18"/>
  <c r="AQ1366" i="18" s="1"/>
  <c r="Y1367" i="18"/>
  <c r="AQ1367" i="18" s="1"/>
  <c r="Y1368" i="18"/>
  <c r="AQ1368" i="18" s="1"/>
  <c r="Y1369" i="18"/>
  <c r="AQ1369" i="18" s="1"/>
  <c r="Y1370" i="18"/>
  <c r="AQ1370" i="18" s="1"/>
  <c r="Y1371" i="18"/>
  <c r="AQ1371" i="18" s="1"/>
  <c r="Y1372" i="18"/>
  <c r="AQ1372" i="18" s="1"/>
  <c r="Y1373" i="18"/>
  <c r="AQ1373" i="18" s="1"/>
  <c r="Y1374" i="18"/>
  <c r="AQ1374" i="18" s="1"/>
  <c r="Y1375" i="18"/>
  <c r="AQ1375" i="18" s="1"/>
  <c r="Y1376" i="18"/>
  <c r="AQ1376" i="18" s="1"/>
  <c r="Y1377" i="18"/>
  <c r="AQ1377" i="18" s="1"/>
  <c r="Y1378" i="18"/>
  <c r="AQ1378" i="18" s="1"/>
  <c r="Y1379" i="18"/>
  <c r="AQ1379" i="18" s="1"/>
  <c r="Y1380" i="18"/>
  <c r="AQ1380" i="18" s="1"/>
  <c r="Y1381" i="18"/>
  <c r="AQ1381" i="18" s="1"/>
  <c r="Y1382" i="18"/>
  <c r="AQ1382" i="18" s="1"/>
  <c r="Y1383" i="18"/>
  <c r="AQ1383" i="18" s="1"/>
  <c r="Y1384" i="18"/>
  <c r="AQ1384" i="18" s="1"/>
  <c r="Y1385" i="18"/>
  <c r="AQ1385" i="18" s="1"/>
  <c r="Y1386" i="18"/>
  <c r="AQ1386" i="18" s="1"/>
  <c r="Y1387" i="18"/>
  <c r="AQ1387" i="18" s="1"/>
  <c r="Y1388" i="18"/>
  <c r="AQ1388" i="18" s="1"/>
  <c r="Y1389" i="18"/>
  <c r="AQ1389" i="18" s="1"/>
  <c r="Y1390" i="18"/>
  <c r="AQ1390" i="18" s="1"/>
  <c r="Y1391" i="18"/>
  <c r="AQ1391" i="18" s="1"/>
  <c r="Y1392" i="18"/>
  <c r="AQ1392" i="18" s="1"/>
  <c r="Y1393" i="18"/>
  <c r="AQ1393" i="18" s="1"/>
  <c r="Y1394" i="18"/>
  <c r="AQ1394" i="18" s="1"/>
  <c r="Y1395" i="18"/>
  <c r="AQ1395" i="18" s="1"/>
  <c r="Y1396" i="18"/>
  <c r="AQ1396" i="18" s="1"/>
  <c r="Y1397" i="18"/>
  <c r="AQ1397" i="18" s="1"/>
  <c r="Y1398" i="18"/>
  <c r="AQ1398" i="18" s="1"/>
  <c r="Y1399" i="18"/>
  <c r="AQ1399" i="18" s="1"/>
  <c r="Y1400" i="18"/>
  <c r="AQ1400" i="18" s="1"/>
  <c r="Y1401" i="18"/>
  <c r="AQ1401" i="18" s="1"/>
  <c r="Y1402" i="18"/>
  <c r="AQ1402" i="18" s="1"/>
  <c r="Y1403" i="18"/>
  <c r="AQ1403" i="18" s="1"/>
  <c r="Y1404" i="18"/>
  <c r="AQ1404" i="18" s="1"/>
  <c r="Y1405" i="18"/>
  <c r="AQ1405" i="18" s="1"/>
  <c r="Y1406" i="18"/>
  <c r="AQ1406" i="18" s="1"/>
  <c r="Y1407" i="18"/>
  <c r="AQ1407" i="18" s="1"/>
  <c r="Y1408" i="18"/>
  <c r="AQ1408" i="18" s="1"/>
  <c r="Y1409" i="18"/>
  <c r="AQ1409" i="18" s="1"/>
  <c r="Y1410" i="18"/>
  <c r="AQ1410" i="18" s="1"/>
  <c r="Y1411" i="18"/>
  <c r="AQ1411" i="18" s="1"/>
  <c r="Y1412" i="18"/>
  <c r="AQ1412" i="18" s="1"/>
  <c r="Y1413" i="18"/>
  <c r="AQ1413" i="18" s="1"/>
  <c r="Y1414" i="18"/>
  <c r="AQ1414" i="18" s="1"/>
  <c r="Y1415" i="18"/>
  <c r="AQ1415" i="18" s="1"/>
  <c r="Y1416" i="18"/>
  <c r="AQ1416" i="18" s="1"/>
  <c r="Y1417" i="18"/>
  <c r="AQ1417" i="18" s="1"/>
  <c r="Y1418" i="18"/>
  <c r="AQ1418" i="18" s="1"/>
  <c r="Y1419" i="18"/>
  <c r="AQ1419" i="18" s="1"/>
  <c r="Y1420" i="18"/>
  <c r="AQ1420" i="18" s="1"/>
  <c r="Y1421" i="18"/>
  <c r="AQ1421" i="18" s="1"/>
  <c r="Y1422" i="18"/>
  <c r="AQ1422" i="18" s="1"/>
  <c r="Y1423" i="18"/>
  <c r="AQ1423" i="18" s="1"/>
  <c r="Y1424" i="18"/>
  <c r="AQ1424" i="18" s="1"/>
  <c r="Y1425" i="18"/>
  <c r="AQ1425" i="18" s="1"/>
  <c r="Y1426" i="18"/>
  <c r="AQ1426" i="18" s="1"/>
  <c r="Y1427" i="18"/>
  <c r="AQ1427" i="18" s="1"/>
  <c r="Y1428" i="18"/>
  <c r="AQ1428" i="18" s="1"/>
  <c r="Y1429" i="18"/>
  <c r="AQ1429" i="18" s="1"/>
  <c r="Y1430" i="18"/>
  <c r="AQ1430" i="18" s="1"/>
  <c r="Y1431" i="18"/>
  <c r="AQ1431" i="18" s="1"/>
  <c r="Y1432" i="18"/>
  <c r="AQ1432" i="18" s="1"/>
  <c r="Y1433" i="18"/>
  <c r="AQ1433" i="18" s="1"/>
  <c r="Y1434" i="18"/>
  <c r="AQ1434" i="18" s="1"/>
  <c r="Y1435" i="18"/>
  <c r="AQ1435" i="18" s="1"/>
  <c r="Y1436" i="18"/>
  <c r="AQ1436" i="18" s="1"/>
  <c r="Y1437" i="18"/>
  <c r="AQ1437" i="18" s="1"/>
  <c r="Y1438" i="18"/>
  <c r="AQ1438" i="18" s="1"/>
  <c r="Y1439" i="18"/>
  <c r="AQ1439" i="18" s="1"/>
  <c r="Y1440" i="18"/>
  <c r="AQ1440" i="18" s="1"/>
  <c r="Y1441" i="18"/>
  <c r="AQ1441" i="18" s="1"/>
  <c r="Y1442" i="18"/>
  <c r="AQ1442" i="18" s="1"/>
  <c r="Y1443" i="18"/>
  <c r="AQ1443" i="18" s="1"/>
  <c r="Y1444" i="18"/>
  <c r="AQ1444" i="18" s="1"/>
  <c r="Y1445" i="18"/>
  <c r="AQ1445" i="18" s="1"/>
  <c r="Y1446" i="18"/>
  <c r="AQ1446" i="18" s="1"/>
  <c r="Y1447" i="18"/>
  <c r="AQ1447" i="18" s="1"/>
  <c r="Y1448" i="18"/>
  <c r="AQ1448" i="18" s="1"/>
  <c r="Y1449" i="18"/>
  <c r="AQ1449" i="18" s="1"/>
  <c r="Y1450" i="18"/>
  <c r="AQ1450" i="18" s="1"/>
  <c r="Y1451" i="18"/>
  <c r="AQ1451" i="18" s="1"/>
  <c r="Y1452" i="18"/>
  <c r="AQ1452" i="18" s="1"/>
  <c r="Y1453" i="18"/>
  <c r="AQ1453" i="18" s="1"/>
  <c r="Y1454" i="18"/>
  <c r="AQ1454" i="18" s="1"/>
  <c r="Y1455" i="18"/>
  <c r="AQ1455" i="18" s="1"/>
  <c r="Y1456" i="18"/>
  <c r="AQ1456" i="18" s="1"/>
  <c r="Y1457" i="18"/>
  <c r="AQ1457" i="18" s="1"/>
  <c r="Y1458" i="18"/>
  <c r="AQ1458" i="18" s="1"/>
  <c r="Y1459" i="18"/>
  <c r="AQ1459" i="18" s="1"/>
  <c r="Y1460" i="18"/>
  <c r="AQ1460" i="18" s="1"/>
  <c r="Y1461" i="18"/>
  <c r="AQ1461" i="18" s="1"/>
  <c r="Y1462" i="18"/>
  <c r="AQ1462" i="18" s="1"/>
  <c r="Y1463" i="18"/>
  <c r="AQ1463" i="18" s="1"/>
  <c r="Y1464" i="18"/>
  <c r="AQ1464" i="18" s="1"/>
  <c r="Y1465" i="18"/>
  <c r="AQ1465" i="18" s="1"/>
  <c r="Y1466" i="18"/>
  <c r="AQ1466" i="18" s="1"/>
  <c r="Y1467" i="18"/>
  <c r="AQ1467" i="18" s="1"/>
  <c r="Y1468" i="18"/>
  <c r="AQ1468" i="18" s="1"/>
  <c r="Y1469" i="18"/>
  <c r="AQ1469" i="18" s="1"/>
  <c r="Y1470" i="18"/>
  <c r="AQ1470" i="18" s="1"/>
  <c r="Y1471" i="18"/>
  <c r="AQ1471" i="18" s="1"/>
  <c r="Y1472" i="18"/>
  <c r="AQ1472" i="18" s="1"/>
  <c r="Y1473" i="18"/>
  <c r="AQ1473" i="18" s="1"/>
  <c r="Y1474" i="18"/>
  <c r="AQ1474" i="18" s="1"/>
  <c r="Y1475" i="18"/>
  <c r="AQ1475" i="18" s="1"/>
  <c r="Y1476" i="18"/>
  <c r="AQ1476" i="18" s="1"/>
  <c r="Y1477" i="18"/>
  <c r="AQ1477" i="18" s="1"/>
  <c r="Y1478" i="18"/>
  <c r="AQ1478" i="18" s="1"/>
  <c r="Y1479" i="18"/>
  <c r="AQ1479" i="18" s="1"/>
  <c r="Y1480" i="18"/>
  <c r="AQ1480" i="18" s="1"/>
  <c r="Y1481" i="18"/>
  <c r="AQ1481" i="18" s="1"/>
  <c r="Y1482" i="18"/>
  <c r="AQ1482" i="18" s="1"/>
  <c r="Y1483" i="18"/>
  <c r="AQ1483" i="18" s="1"/>
  <c r="Y1484" i="18"/>
  <c r="AQ1484" i="18" s="1"/>
  <c r="Y1485" i="18"/>
  <c r="AQ1485" i="18" s="1"/>
  <c r="Y1486" i="18"/>
  <c r="AQ1486" i="18" s="1"/>
  <c r="Y1487" i="18"/>
  <c r="AQ1487" i="18" s="1"/>
  <c r="Y1488" i="18"/>
  <c r="AQ1488" i="18" s="1"/>
  <c r="Y1489" i="18"/>
  <c r="AQ1489" i="18" s="1"/>
  <c r="Y1490" i="18"/>
  <c r="AQ1490" i="18" s="1"/>
  <c r="Y1491" i="18"/>
  <c r="AQ1491" i="18" s="1"/>
  <c r="Y1492" i="18"/>
  <c r="AQ1492" i="18" s="1"/>
  <c r="Y1493" i="18"/>
  <c r="AQ1493" i="18" s="1"/>
  <c r="Y1494" i="18"/>
  <c r="AQ1494" i="18" s="1"/>
  <c r="Y1495" i="18"/>
  <c r="AQ1495" i="18" s="1"/>
  <c r="Y1496" i="18"/>
  <c r="AQ1496" i="18" s="1"/>
  <c r="Y1497" i="18"/>
  <c r="AQ1497" i="18" s="1"/>
  <c r="Y1498" i="18"/>
  <c r="AQ1498" i="18" s="1"/>
  <c r="Y1499" i="18"/>
  <c r="AQ1499" i="18" s="1"/>
  <c r="Y1500" i="18"/>
  <c r="AQ1500" i="18" s="1"/>
  <c r="Y1501" i="18"/>
  <c r="AQ1501" i="18" s="1"/>
  <c r="Y1502" i="18"/>
  <c r="AQ1502" i="18" s="1"/>
  <c r="Y1503" i="18"/>
  <c r="AQ1503" i="18" s="1"/>
  <c r="Y1504" i="18"/>
  <c r="AQ1504" i="18" s="1"/>
  <c r="Y1505" i="18"/>
  <c r="AQ1505" i="18" s="1"/>
  <c r="Y1506" i="18"/>
  <c r="AQ1506" i="18" s="1"/>
  <c r="Y1507" i="18"/>
  <c r="AQ1507" i="18" s="1"/>
  <c r="Y1508" i="18"/>
  <c r="AQ1508" i="18" s="1"/>
  <c r="Y1509" i="18"/>
  <c r="AQ1509" i="18" s="1"/>
  <c r="Y1510" i="18"/>
  <c r="AQ1510" i="18" s="1"/>
  <c r="Y1511" i="18"/>
  <c r="AQ1511" i="18" s="1"/>
  <c r="Y1512" i="18"/>
  <c r="AQ1512" i="18" s="1"/>
  <c r="Y1513" i="18"/>
  <c r="AQ1513" i="18" s="1"/>
  <c r="Y1514" i="18"/>
  <c r="AQ1514" i="18" s="1"/>
  <c r="Y1515" i="18"/>
  <c r="AQ1515" i="18" s="1"/>
  <c r="Y1516" i="18"/>
  <c r="AQ1516" i="18" s="1"/>
  <c r="Y1517" i="18"/>
  <c r="AQ1517" i="18" s="1"/>
  <c r="Y1518" i="18"/>
  <c r="AQ1518" i="18" s="1"/>
  <c r="Y1519" i="18"/>
  <c r="AQ1519" i="18" s="1"/>
  <c r="Y1520" i="18"/>
  <c r="AQ1520" i="18" s="1"/>
  <c r="Y1521" i="18"/>
  <c r="AQ1521" i="18" s="1"/>
  <c r="Y1522" i="18"/>
  <c r="AQ1522" i="18" s="1"/>
  <c r="Y1523" i="18"/>
  <c r="AQ1523" i="18" s="1"/>
  <c r="Y1524" i="18"/>
  <c r="AQ1524" i="18" s="1"/>
  <c r="Y1525" i="18"/>
  <c r="AQ1525" i="18" s="1"/>
  <c r="Y1526" i="18"/>
  <c r="AQ1526" i="18" s="1"/>
  <c r="Y1527" i="18"/>
  <c r="AQ1527" i="18" s="1"/>
  <c r="Y1528" i="18"/>
  <c r="AQ1528" i="18" s="1"/>
  <c r="Y1529" i="18"/>
  <c r="AQ1529" i="18" s="1"/>
  <c r="Y1530" i="18"/>
  <c r="AQ1530" i="18" s="1"/>
  <c r="Y1531" i="18"/>
  <c r="AQ1531" i="18" s="1"/>
  <c r="Y1532" i="18"/>
  <c r="AQ1532" i="18" s="1"/>
  <c r="Y1533" i="18"/>
  <c r="AQ1533" i="18" s="1"/>
  <c r="Y1534" i="18"/>
  <c r="AQ1534" i="18" s="1"/>
  <c r="Y1535" i="18"/>
  <c r="AQ1535" i="18" s="1"/>
  <c r="Y1536" i="18"/>
  <c r="AQ1536" i="18" s="1"/>
  <c r="Y1537" i="18"/>
  <c r="AQ1537" i="18" s="1"/>
  <c r="Y1538" i="18"/>
  <c r="AQ1538" i="18" s="1"/>
  <c r="Y1539" i="18"/>
  <c r="AQ1539" i="18" s="1"/>
  <c r="Y1540" i="18"/>
  <c r="AQ1540" i="18" s="1"/>
  <c r="Y1541" i="18"/>
  <c r="AQ1541" i="18" s="1"/>
  <c r="Y1542" i="18"/>
  <c r="AQ1542" i="18" s="1"/>
  <c r="Y1543" i="18"/>
  <c r="AQ1543" i="18" s="1"/>
  <c r="Y1544" i="18"/>
  <c r="AQ1544" i="18" s="1"/>
  <c r="Y1545" i="18"/>
  <c r="AQ1545" i="18" s="1"/>
  <c r="Y1546" i="18"/>
  <c r="AQ1546" i="18" s="1"/>
  <c r="Y1547" i="18"/>
  <c r="AQ1547" i="18" s="1"/>
  <c r="Y1548" i="18"/>
  <c r="AQ1548" i="18" s="1"/>
  <c r="Y1549" i="18"/>
  <c r="AQ1549" i="18" s="1"/>
  <c r="Y1550" i="18"/>
  <c r="AQ1550" i="18" s="1"/>
  <c r="Y1551" i="18"/>
  <c r="AQ1551" i="18" s="1"/>
  <c r="Y1552" i="18"/>
  <c r="AQ1552" i="18" s="1"/>
  <c r="Y1553" i="18"/>
  <c r="AQ1553" i="18" s="1"/>
  <c r="Y1554" i="18"/>
  <c r="AQ1554" i="18" s="1"/>
  <c r="Y1555" i="18"/>
  <c r="AQ1555" i="18" s="1"/>
  <c r="Y1556" i="18"/>
  <c r="AQ1556" i="18" s="1"/>
  <c r="Y1557" i="18"/>
  <c r="AQ1557" i="18" s="1"/>
  <c r="Y1558" i="18"/>
  <c r="AQ1558" i="18" s="1"/>
  <c r="Y1559" i="18"/>
  <c r="AQ1559" i="18" s="1"/>
  <c r="Y1560" i="18"/>
  <c r="AQ1560" i="18" s="1"/>
  <c r="Y1561" i="18"/>
  <c r="AQ1561" i="18" s="1"/>
  <c r="Y1562" i="18"/>
  <c r="AQ1562" i="18" s="1"/>
  <c r="Y1563" i="18"/>
  <c r="AQ1563" i="18" s="1"/>
  <c r="Y1564" i="18"/>
  <c r="AQ1564" i="18" s="1"/>
  <c r="Y1565" i="18"/>
  <c r="AQ1565" i="18" s="1"/>
  <c r="Y1566" i="18"/>
  <c r="AQ1566" i="18" s="1"/>
  <c r="Y1567" i="18"/>
  <c r="AQ1567" i="18" s="1"/>
  <c r="Y1568" i="18"/>
  <c r="AQ1568" i="18" s="1"/>
  <c r="Y1569" i="18"/>
  <c r="AQ1569" i="18" s="1"/>
  <c r="Y1570" i="18"/>
  <c r="AQ1570" i="18" s="1"/>
  <c r="Y1571" i="18"/>
  <c r="AQ1571" i="18" s="1"/>
  <c r="Y1572" i="18"/>
  <c r="AQ1572" i="18" s="1"/>
  <c r="Y1573" i="18"/>
  <c r="AQ1573" i="18" s="1"/>
  <c r="Y1574" i="18"/>
  <c r="AQ1574" i="18" s="1"/>
  <c r="Y1575" i="18"/>
  <c r="AQ1575" i="18" s="1"/>
  <c r="Y1576" i="18"/>
  <c r="AQ1576" i="18" s="1"/>
  <c r="Y1577" i="18"/>
  <c r="Y1578" i="18"/>
  <c r="AQ1578" i="18" s="1"/>
  <c r="Y1579" i="18"/>
  <c r="AQ1579" i="18" s="1"/>
  <c r="Y1580" i="18"/>
  <c r="AQ1580" i="18" s="1"/>
  <c r="Y1581" i="18"/>
  <c r="AQ1581" i="18" s="1"/>
  <c r="Y1582" i="18"/>
  <c r="AQ1582" i="18" s="1"/>
  <c r="Y1583" i="18"/>
  <c r="AQ1583" i="18" s="1"/>
  <c r="Y1584" i="18"/>
  <c r="AQ1584" i="18" s="1"/>
  <c r="Y1585" i="18"/>
  <c r="AQ1585" i="18" s="1"/>
  <c r="Y1586" i="18"/>
  <c r="AQ1586" i="18" s="1"/>
  <c r="Y1587" i="18"/>
  <c r="AQ1587" i="18" s="1"/>
  <c r="Y1588" i="18"/>
  <c r="AQ1588" i="18" s="1"/>
  <c r="Y1589" i="18"/>
  <c r="AQ1589" i="18" s="1"/>
  <c r="Y1590" i="18"/>
  <c r="AQ1590" i="18" s="1"/>
  <c r="Y1591" i="18"/>
  <c r="AQ1591" i="18" s="1"/>
  <c r="Y1592" i="18"/>
  <c r="AQ1592" i="18" s="1"/>
  <c r="Y1593" i="18"/>
  <c r="AQ1593" i="18" s="1"/>
  <c r="Y1594" i="18"/>
  <c r="AQ1594" i="18" s="1"/>
  <c r="Y1595" i="18"/>
  <c r="AQ1595" i="18" s="1"/>
  <c r="Y1596" i="18"/>
  <c r="AQ1596" i="18" s="1"/>
  <c r="Y1597" i="18"/>
  <c r="AQ1597" i="18" s="1"/>
  <c r="Y1598" i="18"/>
  <c r="AQ1598" i="18" s="1"/>
  <c r="Y1599" i="18"/>
  <c r="AQ1599" i="18" s="1"/>
  <c r="Y1600" i="18"/>
  <c r="AQ1600" i="18" s="1"/>
  <c r="Y1601" i="18"/>
  <c r="AQ1601" i="18" s="1"/>
  <c r="Y1602" i="18"/>
  <c r="AQ1602" i="18" s="1"/>
  <c r="Y1603" i="18"/>
  <c r="AQ1603" i="18" s="1"/>
  <c r="Y1604" i="18"/>
  <c r="AQ1604" i="18" s="1"/>
  <c r="Y1605" i="18"/>
  <c r="AQ1605" i="18" s="1"/>
  <c r="Y1606" i="18"/>
  <c r="AQ1606" i="18" s="1"/>
  <c r="Y1607" i="18"/>
  <c r="AQ1607" i="18" s="1"/>
  <c r="Y1608" i="18"/>
  <c r="AQ1608" i="18" s="1"/>
  <c r="Y1609" i="18"/>
  <c r="AQ1609" i="18" s="1"/>
  <c r="Y1610" i="18"/>
  <c r="AQ1610" i="18" s="1"/>
  <c r="Y1611" i="18"/>
  <c r="AQ1611" i="18" s="1"/>
  <c r="Y1612" i="18"/>
  <c r="AQ1612" i="18" s="1"/>
  <c r="Y1613" i="18"/>
  <c r="AQ1613" i="18" s="1"/>
  <c r="Y1614" i="18"/>
  <c r="AQ1614" i="18" s="1"/>
  <c r="Y1615" i="18"/>
  <c r="AQ1615" i="18" s="1"/>
  <c r="Y1616" i="18"/>
  <c r="AQ1616" i="18" s="1"/>
  <c r="Y1617" i="18"/>
  <c r="AQ1617" i="18" s="1"/>
  <c r="Y1618" i="18"/>
  <c r="AQ1618" i="18" s="1"/>
  <c r="Y1619" i="18"/>
  <c r="AQ1619" i="18" s="1"/>
  <c r="Y1620" i="18"/>
  <c r="AQ1620" i="18" s="1"/>
  <c r="Y1621" i="18"/>
  <c r="AQ1621" i="18" s="1"/>
  <c r="Y1622" i="18"/>
  <c r="AQ1622" i="18" s="1"/>
  <c r="Y1623" i="18"/>
  <c r="AQ1623" i="18" s="1"/>
  <c r="Y1624" i="18"/>
  <c r="AQ1624" i="18" s="1"/>
  <c r="Y1625" i="18"/>
  <c r="AQ1625" i="18" s="1"/>
  <c r="Y1626" i="18"/>
  <c r="AQ1626" i="18" s="1"/>
  <c r="Y1627" i="18"/>
  <c r="AQ1627" i="18" s="1"/>
  <c r="Y1628" i="18"/>
  <c r="AQ1628" i="18" s="1"/>
  <c r="Y1629" i="18"/>
  <c r="AQ1629" i="18" s="1"/>
  <c r="Y1630" i="18"/>
  <c r="AQ1630" i="18" s="1"/>
  <c r="Y1631" i="18"/>
  <c r="AQ1631" i="18" s="1"/>
  <c r="Y1632" i="18"/>
  <c r="AQ1632" i="18" s="1"/>
  <c r="Y1633" i="18"/>
  <c r="AQ1633" i="18" s="1"/>
  <c r="Y1634" i="18"/>
  <c r="AQ1634" i="18" s="1"/>
  <c r="Y1635" i="18"/>
  <c r="AQ1635" i="18" s="1"/>
  <c r="Y1636" i="18"/>
  <c r="AQ1636" i="18" s="1"/>
  <c r="Y1637" i="18"/>
  <c r="AQ1637" i="18" s="1"/>
  <c r="Y1638" i="18"/>
  <c r="AQ1638" i="18" s="1"/>
  <c r="Y1639" i="18"/>
  <c r="AQ1639" i="18" s="1"/>
  <c r="Y1640" i="18"/>
  <c r="AQ1640" i="18" s="1"/>
  <c r="Y1641" i="18"/>
  <c r="AQ1641" i="18" s="1"/>
  <c r="Y1642" i="18"/>
  <c r="AQ1642" i="18" s="1"/>
  <c r="Y1643" i="18"/>
  <c r="AQ1643" i="18" s="1"/>
  <c r="Y1644" i="18"/>
  <c r="AQ1644" i="18" s="1"/>
  <c r="Y1645" i="18"/>
  <c r="AQ1645" i="18" s="1"/>
  <c r="Y1646" i="18"/>
  <c r="AQ1646" i="18" s="1"/>
  <c r="Y1647" i="18"/>
  <c r="AQ1647" i="18" s="1"/>
  <c r="Y1648" i="18"/>
  <c r="AQ1648" i="18" s="1"/>
  <c r="Y1649" i="18"/>
  <c r="AQ1649" i="18" s="1"/>
  <c r="Y1650" i="18"/>
  <c r="AQ1650" i="18" s="1"/>
  <c r="Y1651" i="18"/>
  <c r="AQ1651" i="18" s="1"/>
  <c r="Y1652" i="18"/>
  <c r="AQ1652" i="18" s="1"/>
  <c r="Y1653" i="18"/>
  <c r="AQ1653" i="18" s="1"/>
  <c r="Y1654" i="18"/>
  <c r="AQ1654" i="18" s="1"/>
  <c r="Y1655" i="18"/>
  <c r="AQ1655" i="18" s="1"/>
  <c r="Y1656" i="18"/>
  <c r="AQ1656" i="18" s="1"/>
  <c r="Y1657" i="18"/>
  <c r="AQ1657" i="18" s="1"/>
  <c r="Y1658" i="18"/>
  <c r="AQ1658" i="18" s="1"/>
  <c r="Y1659" i="18"/>
  <c r="AQ1659" i="18" s="1"/>
  <c r="Y1660" i="18"/>
  <c r="AQ1660" i="18" s="1"/>
  <c r="Y1661" i="18"/>
  <c r="AQ1661" i="18" s="1"/>
  <c r="Y1662" i="18"/>
  <c r="AQ1662" i="18" s="1"/>
  <c r="Y1663" i="18"/>
  <c r="AQ1663" i="18" s="1"/>
  <c r="Y1664" i="18"/>
  <c r="AQ1664" i="18" s="1"/>
  <c r="Y1665" i="18"/>
  <c r="AQ1665" i="18" s="1"/>
  <c r="Y1666" i="18"/>
  <c r="AQ1666" i="18" s="1"/>
  <c r="Y1667" i="18"/>
  <c r="AQ1667" i="18" s="1"/>
  <c r="Y1668" i="18"/>
  <c r="AQ1668" i="18" s="1"/>
  <c r="Y1669" i="18"/>
  <c r="AQ1669" i="18" s="1"/>
  <c r="Y1670" i="18"/>
  <c r="AQ1670" i="18" s="1"/>
  <c r="Y1671" i="18"/>
  <c r="AQ1671" i="18" s="1"/>
  <c r="Y1672" i="18"/>
  <c r="AQ1672" i="18" s="1"/>
  <c r="Y1673" i="18"/>
  <c r="AQ1673" i="18" s="1"/>
  <c r="Y1674" i="18"/>
  <c r="AQ1674" i="18" s="1"/>
  <c r="Y1675" i="18"/>
  <c r="AQ1675" i="18" s="1"/>
  <c r="Y1676" i="18"/>
  <c r="AQ1676" i="18" s="1"/>
  <c r="Y1677" i="18"/>
  <c r="AQ1677" i="18" s="1"/>
  <c r="Y1678" i="18"/>
  <c r="AQ1678" i="18" s="1"/>
  <c r="Y1679" i="18"/>
  <c r="AQ1679" i="18" s="1"/>
  <c r="Y1680" i="18"/>
  <c r="AQ1680" i="18" s="1"/>
  <c r="Y1681" i="18"/>
  <c r="AQ1681" i="18" s="1"/>
  <c r="Y1682" i="18"/>
  <c r="AQ1682" i="18" s="1"/>
  <c r="Y1683" i="18"/>
  <c r="AQ1683" i="18" s="1"/>
  <c r="Y1684" i="18"/>
  <c r="AQ1684" i="18" s="1"/>
  <c r="Y1685" i="18"/>
  <c r="AQ1685" i="18" s="1"/>
  <c r="Y1686" i="18"/>
  <c r="AQ1686" i="18" s="1"/>
  <c r="Y1687" i="18"/>
  <c r="AQ1687" i="18" s="1"/>
  <c r="Y1688" i="18"/>
  <c r="AQ1688" i="18" s="1"/>
  <c r="Y1689" i="18"/>
  <c r="AQ1689" i="18" s="1"/>
  <c r="Y1690" i="18"/>
  <c r="AQ1690" i="18" s="1"/>
  <c r="Y1691" i="18"/>
  <c r="AQ1691" i="18" s="1"/>
  <c r="Y1692" i="18"/>
  <c r="AQ1692" i="18" s="1"/>
  <c r="Y1693" i="18"/>
  <c r="AQ1693" i="18" s="1"/>
  <c r="Y1694" i="18"/>
  <c r="AQ1694" i="18" s="1"/>
  <c r="Y1695" i="18"/>
  <c r="AQ1695" i="18" s="1"/>
  <c r="Y1696" i="18"/>
  <c r="AQ1696" i="18" s="1"/>
  <c r="Y1697" i="18"/>
  <c r="AQ1697" i="18" s="1"/>
  <c r="Y1698" i="18"/>
  <c r="AQ1698" i="18" s="1"/>
  <c r="Y1699" i="18"/>
  <c r="AQ1699" i="18" s="1"/>
  <c r="Y1700" i="18"/>
  <c r="AQ1700" i="18" s="1"/>
  <c r="Y1701" i="18"/>
  <c r="AQ1701" i="18" s="1"/>
  <c r="Y1702" i="18"/>
  <c r="AQ1702" i="18" s="1"/>
  <c r="Y1703" i="18"/>
  <c r="AQ1703" i="18" s="1"/>
  <c r="Y1704" i="18"/>
  <c r="AQ1704" i="18" s="1"/>
  <c r="Y1705" i="18"/>
  <c r="AQ1705" i="18" s="1"/>
  <c r="Y1706" i="18"/>
  <c r="AQ1706" i="18" s="1"/>
  <c r="Y1707" i="18"/>
  <c r="AQ1707" i="18" s="1"/>
  <c r="Y1708" i="18"/>
  <c r="AQ1708" i="18" s="1"/>
  <c r="Y1709" i="18"/>
  <c r="AQ1709" i="18" s="1"/>
  <c r="Y1710" i="18"/>
  <c r="AQ1710" i="18" s="1"/>
  <c r="Y1711" i="18"/>
  <c r="AQ1711" i="18" s="1"/>
  <c r="Y1712" i="18"/>
  <c r="AQ1712" i="18" s="1"/>
  <c r="Y1713" i="18"/>
  <c r="AQ1713" i="18" s="1"/>
  <c r="Y1714" i="18"/>
  <c r="AQ1714" i="18" s="1"/>
  <c r="Y1715" i="18"/>
  <c r="AQ1715" i="18" s="1"/>
  <c r="Y1716" i="18"/>
  <c r="AQ1716" i="18" s="1"/>
  <c r="Y1717" i="18"/>
  <c r="AQ1717" i="18" s="1"/>
  <c r="Y1718" i="18"/>
  <c r="AQ1718" i="18" s="1"/>
  <c r="Y1719" i="18"/>
  <c r="AQ1719" i="18" s="1"/>
  <c r="Y1720" i="18"/>
  <c r="AQ1720" i="18" s="1"/>
  <c r="Y1721" i="18"/>
  <c r="AQ1721" i="18" s="1"/>
  <c r="Y1722" i="18"/>
  <c r="AQ1722" i="18" s="1"/>
  <c r="Y1723" i="18"/>
  <c r="AQ1723" i="18" s="1"/>
  <c r="Y1724" i="18"/>
  <c r="AQ1724" i="18" s="1"/>
  <c r="Y1725" i="18"/>
  <c r="AQ1725" i="18" s="1"/>
  <c r="Y1726" i="18"/>
  <c r="AQ1726" i="18" s="1"/>
  <c r="Y1727" i="18"/>
  <c r="AQ1727" i="18" s="1"/>
  <c r="Y1728" i="18"/>
  <c r="AQ1728" i="18" s="1"/>
  <c r="Y1729" i="18"/>
  <c r="AQ1729" i="18" s="1"/>
  <c r="Y1730" i="18"/>
  <c r="AQ1730" i="18" s="1"/>
  <c r="Y1731" i="18"/>
  <c r="AQ1731" i="18" s="1"/>
  <c r="Y1732" i="18"/>
  <c r="AQ1732" i="18" s="1"/>
  <c r="Y1733" i="18"/>
  <c r="AQ1733" i="18" s="1"/>
  <c r="Y1734" i="18"/>
  <c r="AQ1734" i="18" s="1"/>
  <c r="Y1735" i="18"/>
  <c r="AQ1735" i="18" s="1"/>
  <c r="Y1736" i="18"/>
  <c r="AQ1736" i="18" s="1"/>
  <c r="Y1737" i="18"/>
  <c r="AQ1737" i="18" s="1"/>
  <c r="Y1738" i="18"/>
  <c r="AQ1738" i="18" s="1"/>
  <c r="Y1739" i="18"/>
  <c r="AQ1739" i="18" s="1"/>
  <c r="Y1740" i="18"/>
  <c r="AQ1740" i="18" s="1"/>
  <c r="Y1741" i="18"/>
  <c r="AQ1741" i="18" s="1"/>
  <c r="Y1742" i="18"/>
  <c r="AQ1742" i="18" s="1"/>
  <c r="Y1743" i="18"/>
  <c r="AQ1743" i="18" s="1"/>
  <c r="Y1744" i="18"/>
  <c r="AQ1744" i="18" s="1"/>
  <c r="Y1745" i="18"/>
  <c r="AQ1745" i="18" s="1"/>
  <c r="Y1746" i="18"/>
  <c r="AQ1746" i="18" s="1"/>
  <c r="Y1747" i="18"/>
  <c r="AQ1747" i="18" s="1"/>
  <c r="Y1748" i="18"/>
  <c r="AQ1748" i="18" s="1"/>
  <c r="Y1749" i="18"/>
  <c r="AQ1749" i="18" s="1"/>
  <c r="Y1750" i="18"/>
  <c r="AQ1750" i="18" s="1"/>
  <c r="Y1751" i="18"/>
  <c r="AQ1751" i="18" s="1"/>
  <c r="Y1752" i="18"/>
  <c r="AQ1752" i="18" s="1"/>
  <c r="Y1753" i="18"/>
  <c r="AQ1753" i="18" s="1"/>
  <c r="Y1754" i="18"/>
  <c r="AQ1754" i="18" s="1"/>
  <c r="Y1755" i="18"/>
  <c r="AQ1755" i="18" s="1"/>
  <c r="Y1756" i="18"/>
  <c r="AQ1756" i="18" s="1"/>
  <c r="Y1757" i="18"/>
  <c r="AQ1757" i="18" s="1"/>
  <c r="Y1758" i="18"/>
  <c r="AQ1758" i="18" s="1"/>
  <c r="Y1759" i="18"/>
  <c r="AQ1759" i="18" s="1"/>
  <c r="Y1760" i="18"/>
  <c r="AQ1760" i="18" s="1"/>
  <c r="Y1761" i="18"/>
  <c r="AQ1761" i="18" s="1"/>
  <c r="Y1762" i="18"/>
  <c r="AQ1762" i="18" s="1"/>
  <c r="Y1763" i="18"/>
  <c r="AQ1763" i="18" s="1"/>
  <c r="Y1764" i="18"/>
  <c r="AQ1764" i="18" s="1"/>
  <c r="Y1765" i="18"/>
  <c r="AQ1765" i="18" s="1"/>
  <c r="Y1766" i="18"/>
  <c r="AQ1766" i="18" s="1"/>
  <c r="Y1767" i="18"/>
  <c r="AQ1767" i="18" s="1"/>
  <c r="Y1768" i="18"/>
  <c r="AQ1768" i="18" s="1"/>
  <c r="Y1769" i="18"/>
  <c r="AQ1769" i="18" s="1"/>
  <c r="Y1770" i="18"/>
  <c r="AQ1770" i="18" s="1"/>
  <c r="Y1771" i="18"/>
  <c r="AQ1771" i="18" s="1"/>
  <c r="Y1772" i="18"/>
  <c r="AQ1772" i="18" s="1"/>
  <c r="Y1773" i="18"/>
  <c r="AQ1773" i="18" s="1"/>
  <c r="Y1774" i="18"/>
  <c r="AQ1774" i="18" s="1"/>
  <c r="Y1775" i="18"/>
  <c r="AQ1775" i="18" s="1"/>
  <c r="Y1776" i="18"/>
  <c r="AQ1776" i="18" s="1"/>
  <c r="Y1777" i="18"/>
  <c r="AQ1777" i="18" s="1"/>
  <c r="Y1778" i="18"/>
  <c r="AQ1778" i="18" s="1"/>
  <c r="Y1779" i="18"/>
  <c r="AQ1779" i="18" s="1"/>
  <c r="Y1780" i="18"/>
  <c r="AQ1780" i="18" s="1"/>
  <c r="Y1781" i="18"/>
  <c r="AQ1781" i="18" s="1"/>
  <c r="Y1782" i="18"/>
  <c r="AQ1782" i="18" s="1"/>
  <c r="Y1783" i="18"/>
  <c r="AQ1783" i="18" s="1"/>
  <c r="Y1784" i="18"/>
  <c r="AQ1784" i="18" s="1"/>
  <c r="Y1785" i="18"/>
  <c r="AQ1785" i="18" s="1"/>
  <c r="Y1786" i="18"/>
  <c r="AQ1786" i="18" s="1"/>
  <c r="Y1787" i="18"/>
  <c r="AQ1787" i="18" s="1"/>
  <c r="Y1788" i="18"/>
  <c r="AQ1788" i="18" s="1"/>
  <c r="Y1789" i="18"/>
  <c r="AQ1789" i="18" s="1"/>
  <c r="Y1790" i="18"/>
  <c r="AQ1790" i="18" s="1"/>
  <c r="Y1791" i="18"/>
  <c r="AQ1791" i="18" s="1"/>
  <c r="Y1792" i="18"/>
  <c r="AQ1792" i="18" s="1"/>
  <c r="Y1793" i="18"/>
  <c r="AQ1793" i="18" s="1"/>
  <c r="Y1794" i="18"/>
  <c r="AQ1794" i="18" s="1"/>
  <c r="Y1795" i="18"/>
  <c r="AQ1795" i="18" s="1"/>
  <c r="Y1796" i="18"/>
  <c r="AQ1796" i="18" s="1"/>
  <c r="Y1797" i="18"/>
  <c r="AQ1797" i="18" s="1"/>
  <c r="Y1798" i="18"/>
  <c r="AQ1798" i="18" s="1"/>
  <c r="Y1799" i="18"/>
  <c r="AQ1799" i="18" s="1"/>
  <c r="Y1800" i="18"/>
  <c r="AQ1800" i="18" s="1"/>
  <c r="Y1801" i="18"/>
  <c r="AQ1801" i="18" s="1"/>
  <c r="Y1802" i="18"/>
  <c r="AQ1802" i="18" s="1"/>
  <c r="Y1803" i="18"/>
  <c r="AQ1803" i="18" s="1"/>
  <c r="Y1804" i="18"/>
  <c r="AQ1804" i="18" s="1"/>
  <c r="Y1805" i="18"/>
  <c r="AQ1805" i="18" s="1"/>
  <c r="Y1806" i="18"/>
  <c r="AQ1806" i="18" s="1"/>
  <c r="Y1807" i="18"/>
  <c r="AQ1807" i="18" s="1"/>
  <c r="Y1808" i="18"/>
  <c r="AQ1808" i="18" s="1"/>
  <c r="Y1809" i="18"/>
  <c r="AQ1809" i="18" s="1"/>
  <c r="Y1810" i="18"/>
  <c r="AQ1810" i="18" s="1"/>
  <c r="Y1811" i="18"/>
  <c r="AQ1811" i="18" s="1"/>
  <c r="Y1812" i="18"/>
  <c r="AQ1812" i="18" s="1"/>
  <c r="Y1813" i="18"/>
  <c r="AQ1813" i="18" s="1"/>
  <c r="Y1814" i="18"/>
  <c r="AQ1814" i="18" s="1"/>
  <c r="Y1815" i="18"/>
  <c r="AQ1815" i="18" s="1"/>
  <c r="Y1816" i="18"/>
  <c r="AQ1816" i="18" s="1"/>
  <c r="Y1817" i="18"/>
  <c r="AQ1817" i="18" s="1"/>
  <c r="Y1818" i="18"/>
  <c r="AQ1818" i="18" s="1"/>
  <c r="Y1819" i="18"/>
  <c r="AQ1819" i="18" s="1"/>
  <c r="Y1820" i="18"/>
  <c r="AQ1820" i="18" s="1"/>
  <c r="Y1821" i="18"/>
  <c r="AQ1821" i="18" s="1"/>
  <c r="Y1822" i="18"/>
  <c r="AQ1822" i="18" s="1"/>
  <c r="Y1823" i="18"/>
  <c r="AQ1823" i="18" s="1"/>
  <c r="Y1824" i="18"/>
  <c r="AQ1824" i="18" s="1"/>
  <c r="Y1825" i="18"/>
  <c r="AQ1825" i="18" s="1"/>
  <c r="Y1826" i="18"/>
  <c r="AQ1826" i="18" s="1"/>
  <c r="Y1827" i="18"/>
  <c r="AQ1827" i="18" s="1"/>
  <c r="Y1828" i="18"/>
  <c r="AQ1828" i="18" s="1"/>
  <c r="Y1829" i="18"/>
  <c r="AQ1829" i="18" s="1"/>
  <c r="Y1830" i="18"/>
  <c r="AQ1830" i="18" s="1"/>
  <c r="Y1831" i="18"/>
  <c r="AQ1831" i="18" s="1"/>
  <c r="Y1832" i="18"/>
  <c r="AQ1832" i="18" s="1"/>
  <c r="Y1833" i="18"/>
  <c r="AQ1833" i="18" s="1"/>
  <c r="Y1834" i="18"/>
  <c r="AQ1834" i="18" s="1"/>
  <c r="Y1835" i="18"/>
  <c r="AQ1835" i="18" s="1"/>
  <c r="Y1836" i="18"/>
  <c r="AQ1836" i="18" s="1"/>
  <c r="Y1837" i="18"/>
  <c r="AQ1837" i="18" s="1"/>
  <c r="Y1838" i="18"/>
  <c r="AQ1838" i="18" s="1"/>
  <c r="Y1839" i="18"/>
  <c r="AQ1839" i="18" s="1"/>
  <c r="Y1840" i="18"/>
  <c r="AQ1840" i="18" s="1"/>
  <c r="Y1841" i="18"/>
  <c r="AQ1841" i="18" s="1"/>
  <c r="Y1842" i="18"/>
  <c r="AQ1842" i="18" s="1"/>
  <c r="Y1843" i="18"/>
  <c r="AQ1843" i="18" s="1"/>
  <c r="Y1844" i="18"/>
  <c r="AQ1844" i="18" s="1"/>
  <c r="Y1845" i="18"/>
  <c r="AQ1845" i="18" s="1"/>
  <c r="Y1846" i="18"/>
  <c r="AQ1846" i="18" s="1"/>
  <c r="Y1847" i="18"/>
  <c r="AQ1847" i="18" s="1"/>
  <c r="Y1848" i="18"/>
  <c r="AQ1848" i="18" s="1"/>
  <c r="Y1849" i="18"/>
  <c r="AQ1849" i="18" s="1"/>
  <c r="Y1850" i="18"/>
  <c r="AQ1850" i="18" s="1"/>
  <c r="Y1851" i="18"/>
  <c r="AQ1851" i="18" s="1"/>
  <c r="Y1852" i="18"/>
  <c r="AQ1852" i="18" s="1"/>
  <c r="Y1853" i="18"/>
  <c r="AQ1853" i="18" s="1"/>
  <c r="Y1854" i="18"/>
  <c r="AQ1854" i="18" s="1"/>
  <c r="Y1855" i="18"/>
  <c r="AQ1855" i="18" s="1"/>
  <c r="Y1856" i="18"/>
  <c r="AQ1856" i="18" s="1"/>
  <c r="Y1857" i="18"/>
  <c r="AQ1857" i="18" s="1"/>
  <c r="Y1858" i="18"/>
  <c r="AQ1858" i="18" s="1"/>
  <c r="Y1859" i="18"/>
  <c r="AQ1859" i="18" s="1"/>
  <c r="Y1860" i="18"/>
  <c r="AQ1860" i="18" s="1"/>
  <c r="Y1861" i="18"/>
  <c r="AQ1861" i="18" s="1"/>
  <c r="Y1862" i="18"/>
  <c r="AQ1862" i="18" s="1"/>
  <c r="Y1863" i="18"/>
  <c r="AQ1863" i="18" s="1"/>
  <c r="Y1864" i="18"/>
  <c r="AQ1864" i="18" s="1"/>
  <c r="Y1865" i="18"/>
  <c r="AQ1865" i="18" s="1"/>
  <c r="Y1866" i="18"/>
  <c r="AQ1866" i="18" s="1"/>
  <c r="Y1867" i="18"/>
  <c r="AQ1867" i="18" s="1"/>
  <c r="Y1868" i="18"/>
  <c r="AQ1868" i="18" s="1"/>
  <c r="Y1869" i="18"/>
  <c r="AQ1869" i="18" s="1"/>
  <c r="Y1870" i="18"/>
  <c r="AQ1870" i="18" s="1"/>
  <c r="Y1871" i="18"/>
  <c r="AQ1871" i="18" s="1"/>
  <c r="Y1872" i="18"/>
  <c r="AQ1872" i="18" s="1"/>
  <c r="Y1873" i="18"/>
  <c r="AQ1873" i="18" s="1"/>
  <c r="Y1874" i="18"/>
  <c r="AQ1874" i="18" s="1"/>
  <c r="Y1875" i="18"/>
  <c r="AQ1875" i="18" s="1"/>
  <c r="Y1876" i="18"/>
  <c r="AQ1876" i="18" s="1"/>
  <c r="Y1877" i="18"/>
  <c r="AQ1877" i="18" s="1"/>
  <c r="Y1878" i="18"/>
  <c r="AQ1878" i="18" s="1"/>
  <c r="Y1879" i="18"/>
  <c r="AQ1879" i="18" s="1"/>
  <c r="Y1880" i="18"/>
  <c r="AQ1880" i="18" s="1"/>
  <c r="Y1881" i="18"/>
  <c r="AQ1881" i="18" s="1"/>
  <c r="Y1882" i="18"/>
  <c r="AQ1882" i="18" s="1"/>
  <c r="Y1883" i="18"/>
  <c r="AQ1883" i="18" s="1"/>
  <c r="Y1884" i="18"/>
  <c r="AQ1884" i="18" s="1"/>
  <c r="Y1885" i="18"/>
  <c r="AQ1885" i="18" s="1"/>
  <c r="Y1886" i="18"/>
  <c r="AQ1886" i="18" s="1"/>
  <c r="Y1887" i="18"/>
  <c r="AQ1887" i="18" s="1"/>
  <c r="Y1888" i="18"/>
  <c r="AQ1888" i="18" s="1"/>
  <c r="Y1889" i="18"/>
  <c r="AQ1889" i="18" s="1"/>
  <c r="Y1890" i="18"/>
  <c r="AQ1890" i="18" s="1"/>
  <c r="Y1891" i="18"/>
  <c r="AQ1891" i="18" s="1"/>
  <c r="Y1892" i="18"/>
  <c r="AQ1892" i="18" s="1"/>
  <c r="Y1893" i="18"/>
  <c r="AQ1893" i="18" s="1"/>
  <c r="Y1894" i="18"/>
  <c r="AQ1894" i="18" s="1"/>
  <c r="Y1895" i="18"/>
  <c r="AQ1895" i="18" s="1"/>
  <c r="Y1896" i="18"/>
  <c r="AQ1896" i="18" s="1"/>
  <c r="Y1897" i="18"/>
  <c r="AQ1897" i="18" s="1"/>
  <c r="Y1898" i="18"/>
  <c r="AQ1898" i="18" s="1"/>
  <c r="Y1899" i="18"/>
  <c r="AQ1899" i="18" s="1"/>
  <c r="Y1900" i="18"/>
  <c r="AQ1900" i="18" s="1"/>
  <c r="Y1901" i="18"/>
  <c r="AQ1901" i="18" s="1"/>
  <c r="Y1902" i="18"/>
  <c r="AQ1902" i="18" s="1"/>
  <c r="Y1903" i="18"/>
  <c r="AQ1903" i="18" s="1"/>
  <c r="Y1904" i="18"/>
  <c r="AQ1904" i="18" s="1"/>
  <c r="Y1905" i="18"/>
  <c r="AQ1905" i="18" s="1"/>
  <c r="Y1906" i="18"/>
  <c r="AQ1906" i="18" s="1"/>
  <c r="Y1907" i="18"/>
  <c r="AQ1907" i="18" s="1"/>
  <c r="Y1908" i="18"/>
  <c r="AQ1908" i="18" s="1"/>
  <c r="Y1909" i="18"/>
  <c r="AQ1909" i="18" s="1"/>
  <c r="Y1910" i="18"/>
  <c r="AQ1910" i="18" s="1"/>
  <c r="Y1911" i="18"/>
  <c r="AQ1911" i="18" s="1"/>
  <c r="Y1912" i="18"/>
  <c r="AQ1912" i="18" s="1"/>
  <c r="Y1913" i="18"/>
  <c r="AQ1913" i="18" s="1"/>
  <c r="Y1914" i="18"/>
  <c r="AQ1914" i="18" s="1"/>
  <c r="Y1915" i="18"/>
  <c r="AQ1915" i="18" s="1"/>
  <c r="Y1916" i="18"/>
  <c r="AQ1916" i="18" s="1"/>
  <c r="Y1917" i="18"/>
  <c r="AQ1917" i="18" s="1"/>
  <c r="Y1918" i="18"/>
  <c r="AQ1918" i="18" s="1"/>
  <c r="Y1919" i="18"/>
  <c r="AQ1919" i="18" s="1"/>
  <c r="Y1920" i="18"/>
  <c r="AQ1920" i="18" s="1"/>
  <c r="Y1921" i="18"/>
  <c r="AQ1921" i="18" s="1"/>
  <c r="Y1922" i="18"/>
  <c r="AQ1922" i="18" s="1"/>
  <c r="Y1923" i="18"/>
  <c r="AQ1923" i="18" s="1"/>
  <c r="Y1924" i="18"/>
  <c r="AQ1924" i="18" s="1"/>
  <c r="Y1925" i="18"/>
  <c r="AQ1925" i="18" s="1"/>
  <c r="Y1926" i="18"/>
  <c r="AQ1926" i="18" s="1"/>
  <c r="Y1927" i="18"/>
  <c r="AQ1927" i="18" s="1"/>
  <c r="Y1928" i="18"/>
  <c r="AQ1928" i="18" s="1"/>
  <c r="Y1929" i="18"/>
  <c r="AQ1929" i="18" s="1"/>
  <c r="Y1930" i="18"/>
  <c r="AQ1930" i="18" s="1"/>
  <c r="Y1931" i="18"/>
  <c r="AQ1931" i="18" s="1"/>
  <c r="Y1932" i="18"/>
  <c r="AQ1932" i="18" s="1"/>
  <c r="Y1933" i="18"/>
  <c r="AQ1933" i="18" s="1"/>
  <c r="Y1934" i="18"/>
  <c r="AQ1934" i="18" s="1"/>
  <c r="Y1935" i="18"/>
  <c r="AQ1935" i="18" s="1"/>
  <c r="Y1936" i="18"/>
  <c r="AQ1936" i="18" s="1"/>
  <c r="Y1937" i="18"/>
  <c r="AQ1937" i="18" s="1"/>
  <c r="Y1938" i="18"/>
  <c r="AQ1938" i="18" s="1"/>
  <c r="Y1939" i="18"/>
  <c r="AQ1939" i="18" s="1"/>
  <c r="Y1940" i="18"/>
  <c r="AQ1940" i="18" s="1"/>
  <c r="Y1941" i="18"/>
  <c r="AQ1941" i="18" s="1"/>
  <c r="Y1942" i="18"/>
  <c r="AQ1942" i="18" s="1"/>
  <c r="Y1943" i="18"/>
  <c r="AQ1943" i="18" s="1"/>
  <c r="Y1944" i="18"/>
  <c r="AQ1944" i="18" s="1"/>
  <c r="Y1945" i="18"/>
  <c r="AQ1945" i="18" s="1"/>
  <c r="Y1946" i="18"/>
  <c r="AQ1946" i="18" s="1"/>
  <c r="Y1947" i="18"/>
  <c r="AQ1947" i="18" s="1"/>
  <c r="Y1948" i="18"/>
  <c r="AQ1948" i="18" s="1"/>
  <c r="Y1949" i="18"/>
  <c r="AQ1949" i="18" s="1"/>
  <c r="Y1950" i="18"/>
  <c r="AQ1950" i="18" s="1"/>
  <c r="Y1951" i="18"/>
  <c r="Y1952" i="18"/>
  <c r="AQ1952" i="18" s="1"/>
  <c r="Y1953" i="18"/>
  <c r="AQ1953" i="18" s="1"/>
  <c r="Y1954" i="18"/>
  <c r="AQ1954" i="18" s="1"/>
  <c r="Y1955" i="18"/>
  <c r="AQ1955" i="18" s="1"/>
  <c r="Y1956" i="18"/>
  <c r="AQ1956" i="18" s="1"/>
  <c r="Y1957" i="18"/>
  <c r="AQ1957" i="18" s="1"/>
  <c r="Y1958" i="18"/>
  <c r="AQ1958" i="18" s="1"/>
  <c r="Y1959" i="18"/>
  <c r="AQ1959" i="18" s="1"/>
  <c r="Y1960" i="18"/>
  <c r="AQ1960" i="18" s="1"/>
  <c r="Y1961" i="18"/>
  <c r="AQ1961" i="18" s="1"/>
  <c r="Y1962" i="18"/>
  <c r="AQ1962" i="18" s="1"/>
  <c r="Y1963" i="18"/>
  <c r="AQ1963" i="18" s="1"/>
  <c r="Y1964" i="18"/>
  <c r="AQ1964" i="18" s="1"/>
  <c r="Y1965" i="18"/>
  <c r="AQ1965" i="18" s="1"/>
  <c r="Y1966" i="18"/>
  <c r="AQ1966" i="18" s="1"/>
  <c r="Y1967" i="18"/>
  <c r="AQ1967" i="18" s="1"/>
  <c r="Y1968" i="18"/>
  <c r="AQ1968" i="18" s="1"/>
  <c r="Y1969" i="18"/>
  <c r="AQ1969" i="18" s="1"/>
  <c r="Y1970" i="18"/>
  <c r="AQ1970" i="18" s="1"/>
  <c r="Y1971" i="18"/>
  <c r="AQ1971" i="18" s="1"/>
  <c r="Y1972" i="18"/>
  <c r="AQ1972" i="18" s="1"/>
  <c r="Y1973" i="18"/>
  <c r="Y1974" i="18"/>
  <c r="AQ1974" i="18" s="1"/>
  <c r="Y1975" i="18"/>
  <c r="AQ1975" i="18" s="1"/>
  <c r="Y1976" i="18"/>
  <c r="AQ1976" i="18" s="1"/>
  <c r="Y1977" i="18"/>
  <c r="AQ1977" i="18" s="1"/>
  <c r="Y1978" i="18"/>
  <c r="AQ1978" i="18" s="1"/>
  <c r="Y1979" i="18"/>
  <c r="AQ1979" i="18" s="1"/>
  <c r="Y1980" i="18"/>
  <c r="AQ1980" i="18" s="1"/>
  <c r="Y1981" i="18"/>
  <c r="AQ1981" i="18" s="1"/>
  <c r="Y1982" i="18"/>
  <c r="AQ1982" i="18" s="1"/>
  <c r="Y1983" i="18"/>
  <c r="AQ1983" i="18" s="1"/>
  <c r="Y1984" i="18"/>
  <c r="AQ1984" i="18" s="1"/>
  <c r="Y1985" i="18"/>
  <c r="AQ1985" i="18" s="1"/>
  <c r="Y1986" i="18"/>
  <c r="AQ1986" i="18" s="1"/>
  <c r="Y1987" i="18"/>
  <c r="AQ1987" i="18" s="1"/>
  <c r="Y1988" i="18"/>
  <c r="AQ1988" i="18" s="1"/>
  <c r="Y1989" i="18"/>
  <c r="AQ1989" i="18" s="1"/>
  <c r="Y1990" i="18"/>
  <c r="AQ1990" i="18" s="1"/>
  <c r="Y1991" i="18"/>
  <c r="AQ1991" i="18" s="1"/>
  <c r="Y1992" i="18"/>
  <c r="AQ1992" i="18" s="1"/>
  <c r="Y1993" i="18"/>
  <c r="AQ1993" i="18" s="1"/>
  <c r="Y1994" i="18"/>
  <c r="AQ1994" i="18" s="1"/>
  <c r="Y1995" i="18"/>
  <c r="AQ1995" i="18" s="1"/>
  <c r="Y1996" i="18"/>
  <c r="AQ1996" i="18" s="1"/>
  <c r="Y1997" i="18"/>
  <c r="AQ1997" i="18" s="1"/>
  <c r="Y1998" i="18"/>
  <c r="AQ1998" i="18" s="1"/>
  <c r="Y1999" i="18"/>
  <c r="AQ1999" i="18" s="1"/>
  <c r="Y2000" i="18"/>
  <c r="AQ2000" i="18" s="1"/>
  <c r="Y2001" i="18"/>
  <c r="AQ2001" i="18" s="1"/>
  <c r="Y2002" i="18"/>
  <c r="AQ2002" i="18" s="1"/>
  <c r="Y2003" i="18"/>
  <c r="AQ2003" i="18" s="1"/>
  <c r="Y2004" i="18"/>
  <c r="AQ2004" i="18" s="1"/>
  <c r="Y2005" i="18"/>
  <c r="AQ2005" i="18" s="1"/>
  <c r="Y2006" i="18"/>
  <c r="AQ2006" i="18" s="1"/>
  <c r="Y2007" i="18"/>
  <c r="AQ2007" i="18" s="1"/>
  <c r="Y2008" i="18"/>
  <c r="AQ2008" i="18" s="1"/>
  <c r="Y2009" i="18"/>
  <c r="AQ2009" i="18" s="1"/>
  <c r="Y2010" i="18"/>
  <c r="AQ2010" i="18" s="1"/>
  <c r="Y2011" i="18"/>
  <c r="AQ2011" i="18" s="1"/>
  <c r="Y2012" i="18"/>
  <c r="AQ2012" i="18" s="1"/>
  <c r="Y2013" i="18"/>
  <c r="AQ2013" i="18" s="1"/>
  <c r="Y2014" i="18"/>
  <c r="AQ2014" i="18" s="1"/>
  <c r="Y2015" i="18"/>
  <c r="AQ2015" i="18" s="1"/>
  <c r="Y2016" i="18"/>
  <c r="AQ2016" i="18" s="1"/>
  <c r="Y2017" i="18"/>
  <c r="AQ2017" i="18" s="1"/>
  <c r="Y2018" i="18"/>
  <c r="AQ2018" i="18" s="1"/>
  <c r="Y2019" i="18"/>
  <c r="AQ2019" i="18" s="1"/>
  <c r="Y2020" i="18"/>
  <c r="AQ2020" i="18" s="1"/>
  <c r="Y2021" i="18"/>
  <c r="AQ2021" i="18" s="1"/>
  <c r="Y2022" i="18"/>
  <c r="AQ2022" i="18" s="1"/>
  <c r="Y2023" i="18"/>
  <c r="AQ2023" i="18" s="1"/>
  <c r="Y2024" i="18"/>
  <c r="AQ2024" i="18" s="1"/>
  <c r="Y2025" i="18"/>
  <c r="AQ2025" i="18" s="1"/>
  <c r="Y2026" i="18"/>
  <c r="AQ2026" i="18" s="1"/>
  <c r="Y2027" i="18"/>
  <c r="AQ2027" i="18" s="1"/>
  <c r="Y2028" i="18"/>
  <c r="AQ2028" i="18" s="1"/>
  <c r="Y2029" i="18"/>
  <c r="AQ2029" i="18" s="1"/>
  <c r="Y2030" i="18"/>
  <c r="AQ2030" i="18" s="1"/>
  <c r="Y2031" i="18"/>
  <c r="AQ2031" i="18" s="1"/>
  <c r="Y2032" i="18"/>
  <c r="AQ2032" i="18" s="1"/>
  <c r="Y2033" i="18"/>
  <c r="AQ2033" i="18" s="1"/>
  <c r="Y2034" i="18"/>
  <c r="AQ2034" i="18" s="1"/>
  <c r="Y2035" i="18"/>
  <c r="AQ2035" i="18" s="1"/>
  <c r="Y2036" i="18"/>
  <c r="AQ2036" i="18" s="1"/>
  <c r="Y2037" i="18"/>
  <c r="AQ2037" i="18" s="1"/>
  <c r="Y2038" i="18"/>
  <c r="AQ2038" i="18" s="1"/>
  <c r="Y2039" i="18"/>
  <c r="AQ2039" i="18" s="1"/>
  <c r="Y2040" i="18"/>
  <c r="AQ2040" i="18" s="1"/>
  <c r="Y2041" i="18"/>
  <c r="AQ2041" i="18" s="1"/>
  <c r="Y2042" i="18"/>
  <c r="AQ2042" i="18" s="1"/>
  <c r="Y2043" i="18"/>
  <c r="AQ2043" i="18" s="1"/>
  <c r="Y2044" i="18"/>
  <c r="AQ2044" i="18" s="1"/>
  <c r="Y2045" i="18"/>
  <c r="AQ2045" i="18" s="1"/>
  <c r="Y2046" i="18"/>
  <c r="AQ2046" i="18" s="1"/>
  <c r="Y2047" i="18"/>
  <c r="AQ2047" i="18" s="1"/>
  <c r="Y2048" i="18"/>
  <c r="AQ2048" i="18" s="1"/>
  <c r="Y2049" i="18"/>
  <c r="AQ2049" i="18" s="1"/>
  <c r="Y2050" i="18"/>
  <c r="AQ2050" i="18" s="1"/>
  <c r="Y2051" i="18"/>
  <c r="AQ2051" i="18" s="1"/>
  <c r="Y2052" i="18"/>
  <c r="AQ2052" i="18" s="1"/>
  <c r="Y2053" i="18"/>
  <c r="AQ2053" i="18" s="1"/>
  <c r="Y2054" i="18"/>
  <c r="AQ2054" i="18" s="1"/>
  <c r="Y2055" i="18"/>
  <c r="AQ2055" i="18" s="1"/>
  <c r="Y2056" i="18"/>
  <c r="AQ2056" i="18" s="1"/>
  <c r="Y2057" i="18"/>
  <c r="AQ2057" i="18" s="1"/>
  <c r="Y2058" i="18"/>
  <c r="AQ2058" i="18" s="1"/>
  <c r="Y2059" i="18"/>
  <c r="AQ2059" i="18" s="1"/>
  <c r="Y2060" i="18"/>
  <c r="AQ2060" i="18" s="1"/>
  <c r="Y2061" i="18"/>
  <c r="AQ2061" i="18" s="1"/>
  <c r="Y2062" i="18"/>
  <c r="AQ2062" i="18" s="1"/>
  <c r="Y2063" i="18"/>
  <c r="AQ2063" i="18" s="1"/>
  <c r="Y2064" i="18"/>
  <c r="AQ2064" i="18" s="1"/>
  <c r="Y2065" i="18"/>
  <c r="AQ2065" i="18" s="1"/>
  <c r="Y2066" i="18"/>
  <c r="AQ2066" i="18" s="1"/>
  <c r="Y2067" i="18"/>
  <c r="AQ2067" i="18" s="1"/>
  <c r="Y2068" i="18"/>
  <c r="AQ2068" i="18" s="1"/>
  <c r="Y2069" i="18"/>
  <c r="AQ2069" i="18" s="1"/>
  <c r="Y2070" i="18"/>
  <c r="AQ2070" i="18" s="1"/>
  <c r="Y2071" i="18"/>
  <c r="AQ2071" i="18" s="1"/>
  <c r="Y2072" i="18"/>
  <c r="AQ2072" i="18" s="1"/>
  <c r="Y2073" i="18"/>
  <c r="AQ2073" i="18" s="1"/>
  <c r="Y2074" i="18"/>
  <c r="AQ2074" i="18" s="1"/>
  <c r="Y2075" i="18"/>
  <c r="AQ2075" i="18" s="1"/>
  <c r="Y2076" i="18"/>
  <c r="AQ2076" i="18" s="1"/>
  <c r="Y2077" i="18"/>
  <c r="AQ2077" i="18" s="1"/>
  <c r="Y2078" i="18"/>
  <c r="AQ2078" i="18" s="1"/>
  <c r="Y2079" i="18"/>
  <c r="AQ2079" i="18" s="1"/>
  <c r="Y2080" i="18"/>
  <c r="AQ2080" i="18" s="1"/>
  <c r="Y2081" i="18"/>
  <c r="AQ2081" i="18" s="1"/>
  <c r="Y2082" i="18"/>
  <c r="AQ2082" i="18" s="1"/>
  <c r="Y2083" i="18"/>
  <c r="AQ2083" i="18" s="1"/>
  <c r="Y2084" i="18"/>
  <c r="AQ2084" i="18" s="1"/>
  <c r="Y2085" i="18"/>
  <c r="AQ2085" i="18" s="1"/>
  <c r="Y2086" i="18"/>
  <c r="AQ2086" i="18" s="1"/>
  <c r="Y2087" i="18"/>
  <c r="AQ2087" i="18" s="1"/>
  <c r="Y2088" i="18"/>
  <c r="AQ2088" i="18" s="1"/>
  <c r="Y2089" i="18"/>
  <c r="AQ2089" i="18" s="1"/>
  <c r="Y2090" i="18"/>
  <c r="AQ2090" i="18" s="1"/>
  <c r="Y2091" i="18"/>
  <c r="AQ2091" i="18" s="1"/>
  <c r="Y2092" i="18"/>
  <c r="AQ2092" i="18" s="1"/>
  <c r="Y2093" i="18"/>
  <c r="AQ2093" i="18" s="1"/>
  <c r="Y2094" i="18"/>
  <c r="AQ2094" i="18" s="1"/>
  <c r="Y2095" i="18"/>
  <c r="AQ2095" i="18" s="1"/>
  <c r="Y2096" i="18"/>
  <c r="AQ2096" i="18" s="1"/>
  <c r="Y2097" i="18"/>
  <c r="AQ2097" i="18" s="1"/>
  <c r="Y2098" i="18"/>
  <c r="AQ2098" i="18" s="1"/>
  <c r="Y2099" i="18"/>
  <c r="AQ2099" i="18" s="1"/>
  <c r="Y2100" i="18"/>
  <c r="AQ2100" i="18" s="1"/>
  <c r="Y2101" i="18"/>
  <c r="AQ2101" i="18" s="1"/>
  <c r="Y2102" i="18"/>
  <c r="AQ2102" i="18" s="1"/>
  <c r="Y2103" i="18"/>
  <c r="AQ2103" i="18" s="1"/>
  <c r="Y2104" i="18"/>
  <c r="AQ2104" i="18" s="1"/>
  <c r="Y2105" i="18"/>
  <c r="AQ2105" i="18" s="1"/>
  <c r="Y2106" i="18"/>
  <c r="AQ2106" i="18" s="1"/>
  <c r="Y2107" i="18"/>
  <c r="AQ2107" i="18" s="1"/>
  <c r="Y2108" i="18"/>
  <c r="AQ2108" i="18" s="1"/>
  <c r="Y2109" i="18"/>
  <c r="AQ2109" i="18" s="1"/>
  <c r="Y2110" i="18"/>
  <c r="AQ2110" i="18" s="1"/>
  <c r="Y2111" i="18"/>
  <c r="AQ2111" i="18" s="1"/>
  <c r="Y2112" i="18"/>
  <c r="AQ2112" i="18" s="1"/>
  <c r="Y2113" i="18"/>
  <c r="AQ2113" i="18" s="1"/>
  <c r="Y2114" i="18"/>
  <c r="AQ2114" i="18" s="1"/>
  <c r="Y2115" i="18"/>
  <c r="AQ2115" i="18" s="1"/>
  <c r="Y2116" i="18"/>
  <c r="AQ2116" i="18" s="1"/>
  <c r="Y2117" i="18"/>
  <c r="AQ2117" i="18" s="1"/>
  <c r="Y2118" i="18"/>
  <c r="AQ2118" i="18" s="1"/>
  <c r="Y2119" i="18"/>
  <c r="AQ2119" i="18" s="1"/>
  <c r="Y2120" i="18"/>
  <c r="AQ2120" i="18" s="1"/>
  <c r="Y2121" i="18"/>
  <c r="AQ2121" i="18" s="1"/>
  <c r="Y2122" i="18"/>
  <c r="AQ2122" i="18" s="1"/>
  <c r="Y2123" i="18"/>
  <c r="AQ2123" i="18" s="1"/>
  <c r="Y2124" i="18"/>
  <c r="AQ2124" i="18" s="1"/>
  <c r="Y2125" i="18"/>
  <c r="AQ2125" i="18" s="1"/>
  <c r="Y2126" i="18"/>
  <c r="AQ2126" i="18" s="1"/>
  <c r="Y2127" i="18"/>
  <c r="AQ2127" i="18" s="1"/>
  <c r="Y2128" i="18"/>
  <c r="AQ2128" i="18" s="1"/>
  <c r="Y2129" i="18"/>
  <c r="AQ2129" i="18" s="1"/>
  <c r="Y2130" i="18"/>
  <c r="AQ2130" i="18" s="1"/>
  <c r="Y2131" i="18"/>
  <c r="AQ2131" i="18" s="1"/>
  <c r="Y2132" i="18"/>
  <c r="AQ2132" i="18" s="1"/>
  <c r="Y2133" i="18"/>
  <c r="AQ2133" i="18" s="1"/>
  <c r="Y2134" i="18"/>
  <c r="AQ2134" i="18" s="1"/>
  <c r="Y2135" i="18"/>
  <c r="AQ2135" i="18" s="1"/>
  <c r="Y2136" i="18"/>
  <c r="AQ2136" i="18" s="1"/>
  <c r="Y2137" i="18"/>
  <c r="AQ2137" i="18" s="1"/>
  <c r="Y2138" i="18"/>
  <c r="AQ2138" i="18" s="1"/>
  <c r="Y2139" i="18"/>
  <c r="AQ2139" i="18" s="1"/>
  <c r="Y2140" i="18"/>
  <c r="AQ2140" i="18" s="1"/>
  <c r="Y2141" i="18"/>
  <c r="AQ2141" i="18" s="1"/>
  <c r="Y2142" i="18"/>
  <c r="AQ2142" i="18" s="1"/>
  <c r="Y2143" i="18"/>
  <c r="AQ2143" i="18" s="1"/>
  <c r="Y2144" i="18"/>
  <c r="AQ2144" i="18" s="1"/>
  <c r="Y2145" i="18"/>
  <c r="AQ2145" i="18" s="1"/>
  <c r="Y2146" i="18"/>
  <c r="AQ2146" i="18" s="1"/>
  <c r="Y2147" i="18"/>
  <c r="AQ2147" i="18" s="1"/>
  <c r="Y2148" i="18"/>
  <c r="AQ2148" i="18" s="1"/>
  <c r="Y2149" i="18"/>
  <c r="AQ2149" i="18" s="1"/>
  <c r="Y2150" i="18"/>
  <c r="AQ2150" i="18" s="1"/>
  <c r="Y2151" i="18"/>
  <c r="AQ2151" i="18" s="1"/>
  <c r="Y2152" i="18"/>
  <c r="AQ2152" i="18" s="1"/>
  <c r="Y2153" i="18"/>
  <c r="AQ2153" i="18" s="1"/>
  <c r="Y2154" i="18"/>
  <c r="AQ2154" i="18" s="1"/>
  <c r="Y2155" i="18"/>
  <c r="AQ2155" i="18" s="1"/>
  <c r="Y2156" i="18"/>
  <c r="AQ2156" i="18" s="1"/>
  <c r="Y2157" i="18"/>
  <c r="AQ2157" i="18" s="1"/>
  <c r="Y2158" i="18"/>
  <c r="AQ2158" i="18" s="1"/>
  <c r="Y2159" i="18"/>
  <c r="AQ2159" i="18" s="1"/>
  <c r="Y2160" i="18"/>
  <c r="AQ2160" i="18" s="1"/>
  <c r="Y2161" i="18"/>
  <c r="AQ2161" i="18" s="1"/>
  <c r="Y2162" i="18"/>
  <c r="AQ2162" i="18" s="1"/>
  <c r="Y2163" i="18"/>
  <c r="AQ2163" i="18" s="1"/>
  <c r="Y2164" i="18"/>
  <c r="AQ2164" i="18" s="1"/>
  <c r="Y2165" i="18"/>
  <c r="AQ2165" i="18" s="1"/>
  <c r="Y2166" i="18"/>
  <c r="AQ2166" i="18" s="1"/>
  <c r="Y2167" i="18"/>
  <c r="AQ2167" i="18" s="1"/>
  <c r="Y2168" i="18"/>
  <c r="AQ2168" i="18" s="1"/>
  <c r="Y2169" i="18"/>
  <c r="AQ2169" i="18" s="1"/>
  <c r="Y2170" i="18"/>
  <c r="AQ2170" i="18" s="1"/>
  <c r="Y2171" i="18"/>
  <c r="AQ2171" i="18" s="1"/>
  <c r="Y2172" i="18"/>
  <c r="AQ2172" i="18" s="1"/>
  <c r="Y2173" i="18"/>
  <c r="AQ2173" i="18" s="1"/>
  <c r="Y2174" i="18"/>
  <c r="AQ2174" i="18" s="1"/>
  <c r="Y2175" i="18"/>
  <c r="AQ2175" i="18" s="1"/>
  <c r="Y2176" i="18"/>
  <c r="AQ2176" i="18" s="1"/>
  <c r="Y2177" i="18"/>
  <c r="AQ2177" i="18" s="1"/>
  <c r="Y2178" i="18"/>
  <c r="AQ2178" i="18" s="1"/>
  <c r="Y2179" i="18"/>
  <c r="AQ2179" i="18" s="1"/>
  <c r="Y2180" i="18"/>
  <c r="AQ2180" i="18" s="1"/>
  <c r="Y2181" i="18"/>
  <c r="AQ2181" i="18" s="1"/>
  <c r="Y2182" i="18"/>
  <c r="AQ2182" i="18" s="1"/>
  <c r="Y2183" i="18"/>
  <c r="AQ2183" i="18" s="1"/>
  <c r="Y2184" i="18"/>
  <c r="AQ2184" i="18" s="1"/>
  <c r="Y2185" i="18"/>
  <c r="AQ2185" i="18" s="1"/>
  <c r="Y2186" i="18"/>
  <c r="AQ2186" i="18" s="1"/>
  <c r="Y2187" i="18"/>
  <c r="AQ2187" i="18" s="1"/>
  <c r="Y2188" i="18"/>
  <c r="AQ2188" i="18" s="1"/>
  <c r="Y2189" i="18"/>
  <c r="AQ2189" i="18" s="1"/>
  <c r="Y2190" i="18"/>
  <c r="AQ2190" i="18" s="1"/>
  <c r="Y2191" i="18"/>
  <c r="AQ2191" i="18" s="1"/>
  <c r="Y2192" i="18"/>
  <c r="AQ2192" i="18" s="1"/>
  <c r="Y2193" i="18"/>
  <c r="AQ2193" i="18" s="1"/>
  <c r="Y2194" i="18"/>
  <c r="AQ2194" i="18" s="1"/>
  <c r="Y2195" i="18"/>
  <c r="AQ2195" i="18" s="1"/>
  <c r="Y2196" i="18"/>
  <c r="AQ2196" i="18" s="1"/>
  <c r="Y2197" i="18"/>
  <c r="AQ2197" i="18" s="1"/>
  <c r="Y2198" i="18"/>
  <c r="AQ2198" i="18" s="1"/>
  <c r="Y2199" i="18"/>
  <c r="AQ2199" i="18" s="1"/>
  <c r="Y2200" i="18"/>
  <c r="AQ2200" i="18" s="1"/>
  <c r="Y2201" i="18"/>
  <c r="AQ2201" i="18" s="1"/>
  <c r="Y2202" i="18"/>
  <c r="AQ2202" i="18" s="1"/>
  <c r="Y2203" i="18"/>
  <c r="AQ2203" i="18" s="1"/>
  <c r="Y2204" i="18"/>
  <c r="AQ2204" i="18" s="1"/>
  <c r="Y2205" i="18"/>
  <c r="AQ2205" i="18" s="1"/>
  <c r="Y2206" i="18"/>
  <c r="AQ2206" i="18" s="1"/>
  <c r="Y2207" i="18"/>
  <c r="AQ2207" i="18" s="1"/>
  <c r="Y2208" i="18"/>
  <c r="AQ2208" i="18" s="1"/>
  <c r="Y2209" i="18"/>
  <c r="AQ2209" i="18" s="1"/>
  <c r="Y2210" i="18"/>
  <c r="AQ2210" i="18" s="1"/>
  <c r="Y2211" i="18"/>
  <c r="AQ2211" i="18" s="1"/>
  <c r="Y2212" i="18"/>
  <c r="AQ2212" i="18" s="1"/>
  <c r="Y2213" i="18"/>
  <c r="AQ2213" i="18" s="1"/>
  <c r="Y2214" i="18"/>
  <c r="AQ2214" i="18" s="1"/>
  <c r="Y2215" i="18"/>
  <c r="AQ2215" i="18" s="1"/>
  <c r="Y2216" i="18"/>
  <c r="AQ2216" i="18" s="1"/>
  <c r="Y2217" i="18"/>
  <c r="AQ2217" i="18" s="1"/>
  <c r="Y2218" i="18"/>
  <c r="AQ2218" i="18" s="1"/>
  <c r="Y2219" i="18"/>
  <c r="AQ2219" i="18" s="1"/>
  <c r="Y2220" i="18"/>
  <c r="AQ2220" i="18" s="1"/>
  <c r="Y2221" i="18"/>
  <c r="AQ2221" i="18" s="1"/>
  <c r="Y2222" i="18"/>
  <c r="AQ2222" i="18" s="1"/>
  <c r="Y2223" i="18"/>
  <c r="AQ2223" i="18" s="1"/>
  <c r="Y2224" i="18"/>
  <c r="AQ2224" i="18" s="1"/>
  <c r="Y2225" i="18"/>
  <c r="AQ2225" i="18" s="1"/>
  <c r="Y2226" i="18"/>
  <c r="AQ2226" i="18" s="1"/>
  <c r="Y2227" i="18"/>
  <c r="AQ2227" i="18" s="1"/>
  <c r="Y2228" i="18"/>
  <c r="AQ2228" i="18" s="1"/>
  <c r="Y2229" i="18"/>
  <c r="AQ2229" i="18" s="1"/>
  <c r="Y2230" i="18"/>
  <c r="AQ2230" i="18" s="1"/>
  <c r="Y2231" i="18"/>
  <c r="AQ2231" i="18" s="1"/>
  <c r="Y2232" i="18"/>
  <c r="AQ2232" i="18" s="1"/>
  <c r="Y2233" i="18"/>
  <c r="AQ2233" i="18" s="1"/>
  <c r="Y2234" i="18"/>
  <c r="AQ2234" i="18" s="1"/>
  <c r="Y2235" i="18"/>
  <c r="AQ2235" i="18" s="1"/>
  <c r="Y2236" i="18"/>
  <c r="AQ2236" i="18" s="1"/>
  <c r="Y2237" i="18"/>
  <c r="AQ2237" i="18" s="1"/>
  <c r="Y2238" i="18"/>
  <c r="AQ2238" i="18" s="1"/>
  <c r="Y2239" i="18"/>
  <c r="AQ2239" i="18" s="1"/>
  <c r="Y2240" i="18"/>
  <c r="AQ2240" i="18" s="1"/>
  <c r="Y2241" i="18"/>
  <c r="AQ2241" i="18" s="1"/>
  <c r="Y2242" i="18"/>
  <c r="AQ2242" i="18" s="1"/>
  <c r="Y2243" i="18"/>
  <c r="AQ2243" i="18" s="1"/>
  <c r="Y2244" i="18"/>
  <c r="AQ2244" i="18" s="1"/>
  <c r="Y2245" i="18"/>
  <c r="AQ2245" i="18" s="1"/>
  <c r="Y2246" i="18"/>
  <c r="AQ2246" i="18" s="1"/>
  <c r="Y2247" i="18"/>
  <c r="AQ2247" i="18" s="1"/>
  <c r="Y2248" i="18"/>
  <c r="AQ2248" i="18" s="1"/>
  <c r="Y2249" i="18"/>
  <c r="AQ2249" i="18" s="1"/>
  <c r="Y2250" i="18"/>
  <c r="AQ2250" i="18" s="1"/>
  <c r="Y2251" i="18"/>
  <c r="AQ2251" i="18" s="1"/>
  <c r="Y2252" i="18"/>
  <c r="AQ2252" i="18" s="1"/>
  <c r="Y2253" i="18"/>
  <c r="AQ2253" i="18" s="1"/>
  <c r="Y2254" i="18"/>
  <c r="AQ2254" i="18" s="1"/>
  <c r="Y2255" i="18"/>
  <c r="AQ2255" i="18" s="1"/>
  <c r="Y2256" i="18"/>
  <c r="AQ2256" i="18" s="1"/>
  <c r="Y2257" i="18"/>
  <c r="AQ2257" i="18" s="1"/>
  <c r="Y2258" i="18"/>
  <c r="AQ2258" i="18" s="1"/>
  <c r="Y2259" i="18"/>
  <c r="AQ2259" i="18" s="1"/>
  <c r="Y2260" i="18"/>
  <c r="AQ2260" i="18" s="1"/>
  <c r="Y2261" i="18"/>
  <c r="AQ2261" i="18" s="1"/>
  <c r="Y2262" i="18"/>
  <c r="AQ2262" i="18" s="1"/>
  <c r="Y2263" i="18"/>
  <c r="AQ2263" i="18" s="1"/>
  <c r="Y2264" i="18"/>
  <c r="AQ2264" i="18" s="1"/>
  <c r="Y2265" i="18"/>
  <c r="AQ2265" i="18" s="1"/>
  <c r="Y2266" i="18"/>
  <c r="AQ2266" i="18" s="1"/>
  <c r="Y2267" i="18"/>
  <c r="AQ2267" i="18" s="1"/>
  <c r="Y2268" i="18"/>
  <c r="AQ2268" i="18" s="1"/>
  <c r="Y2269" i="18"/>
  <c r="AQ2269" i="18" s="1"/>
  <c r="Y2270" i="18"/>
  <c r="AQ2270" i="18" s="1"/>
  <c r="Y2271" i="18"/>
  <c r="AQ2271" i="18" s="1"/>
  <c r="Y2272" i="18"/>
  <c r="AQ2272" i="18" s="1"/>
  <c r="Y2273" i="18"/>
  <c r="AQ2273" i="18" s="1"/>
  <c r="Y2274" i="18"/>
  <c r="AQ2274" i="18" s="1"/>
  <c r="Y2275" i="18"/>
  <c r="AQ2275" i="18" s="1"/>
  <c r="Y2276" i="18"/>
  <c r="AQ2276" i="18" s="1"/>
  <c r="Y2277" i="18"/>
  <c r="AQ2277" i="18" s="1"/>
  <c r="Y2278" i="18"/>
  <c r="AQ2278" i="18" s="1"/>
  <c r="Y2279" i="18"/>
  <c r="AQ2279" i="18" s="1"/>
  <c r="Y2280" i="18"/>
  <c r="AQ2280" i="18" s="1"/>
  <c r="Y2281" i="18"/>
  <c r="AQ2281" i="18" s="1"/>
  <c r="Y2282" i="18"/>
  <c r="AQ2282" i="18" s="1"/>
  <c r="Y2283" i="18"/>
  <c r="AQ2283" i="18" s="1"/>
  <c r="Y2284" i="18"/>
  <c r="AQ2284" i="18" s="1"/>
  <c r="Y2285" i="18"/>
  <c r="AQ2285" i="18" s="1"/>
  <c r="Y2286" i="18"/>
  <c r="AQ2286" i="18" s="1"/>
  <c r="Y2287" i="18"/>
  <c r="AQ2287" i="18" s="1"/>
  <c r="Y2288" i="18"/>
  <c r="AQ2288" i="18" s="1"/>
  <c r="Y2289" i="18"/>
  <c r="AQ2289" i="18" s="1"/>
  <c r="Y2290" i="18"/>
  <c r="AQ2290" i="18" s="1"/>
  <c r="Y2291" i="18"/>
  <c r="AQ2291" i="18" s="1"/>
  <c r="Y2292" i="18"/>
  <c r="AQ2292" i="18" s="1"/>
  <c r="Y2293" i="18"/>
  <c r="AQ2293" i="18" s="1"/>
  <c r="Y2294" i="18"/>
  <c r="AQ2294" i="18" s="1"/>
  <c r="Y2295" i="18"/>
  <c r="AQ2295" i="18" s="1"/>
  <c r="Y2296" i="18"/>
  <c r="AQ2296" i="18" s="1"/>
  <c r="Y2297" i="18"/>
  <c r="AQ2297" i="18" s="1"/>
  <c r="Y2298" i="18"/>
  <c r="AQ2298" i="18" s="1"/>
  <c r="Y2299" i="18"/>
  <c r="AQ2299" i="18" s="1"/>
  <c r="Y2300" i="18"/>
  <c r="AQ2300" i="18" s="1"/>
  <c r="Y2301" i="18"/>
  <c r="AQ2301" i="18" s="1"/>
  <c r="Y2302" i="18"/>
  <c r="AQ2302" i="18" s="1"/>
  <c r="Y2303" i="18"/>
  <c r="AQ2303" i="18" s="1"/>
  <c r="Y2304" i="18"/>
  <c r="AQ2304" i="18" s="1"/>
  <c r="Y2305" i="18"/>
  <c r="AQ2305" i="18" s="1"/>
  <c r="Y2306" i="18"/>
  <c r="AQ2306" i="18" s="1"/>
  <c r="Y2307" i="18"/>
  <c r="AQ2307" i="18" s="1"/>
  <c r="Y2308" i="18"/>
  <c r="AQ2308" i="18" s="1"/>
  <c r="Y2309" i="18"/>
  <c r="AQ2309" i="18" s="1"/>
  <c r="Y2310" i="18"/>
  <c r="AQ2310" i="18" s="1"/>
  <c r="Y2311" i="18"/>
  <c r="AQ2311" i="18" s="1"/>
  <c r="Y2312" i="18"/>
  <c r="AQ2312" i="18" s="1"/>
  <c r="Y2313" i="18"/>
  <c r="AQ2313" i="18" s="1"/>
  <c r="Y2314" i="18"/>
  <c r="AQ2314" i="18" s="1"/>
  <c r="Y2315" i="18"/>
  <c r="AQ2315" i="18" s="1"/>
  <c r="Y2316" i="18"/>
  <c r="AQ2316" i="18" s="1"/>
  <c r="Y2317" i="18"/>
  <c r="AQ2317" i="18" s="1"/>
  <c r="Y2318" i="18"/>
  <c r="AQ2318" i="18" s="1"/>
  <c r="Y2319" i="18"/>
  <c r="AQ2319" i="18" s="1"/>
  <c r="Y2320" i="18"/>
  <c r="AQ2320" i="18" s="1"/>
  <c r="Y2321" i="18"/>
  <c r="AQ2321" i="18" s="1"/>
  <c r="Y3" i="18"/>
  <c r="AQ3" i="18" s="1"/>
  <c r="T4" i="18"/>
  <c r="AN4" i="18" s="1"/>
  <c r="AO4" i="18" s="1"/>
  <c r="V4" i="18"/>
  <c r="T5" i="18"/>
  <c r="AN5" i="18" s="1"/>
  <c r="AO5" i="18" s="1"/>
  <c r="V5" i="18"/>
  <c r="T6" i="18"/>
  <c r="AN6" i="18" s="1"/>
  <c r="AO6" i="18" s="1"/>
  <c r="V6" i="18"/>
  <c r="T7" i="18"/>
  <c r="AN7" i="18" s="1"/>
  <c r="AO7" i="18" s="1"/>
  <c r="V7" i="18"/>
  <c r="T8" i="18"/>
  <c r="AN8" i="18" s="1"/>
  <c r="AO8" i="18" s="1"/>
  <c r="V8" i="18"/>
  <c r="T9" i="18"/>
  <c r="AN9" i="18" s="1"/>
  <c r="AO9" i="18" s="1"/>
  <c r="V9" i="18"/>
  <c r="T10" i="18"/>
  <c r="AN10" i="18" s="1"/>
  <c r="AO10" i="18" s="1"/>
  <c r="V10" i="18"/>
  <c r="T11" i="18"/>
  <c r="AN11" i="18" s="1"/>
  <c r="AO11" i="18" s="1"/>
  <c r="V11" i="18"/>
  <c r="T12" i="18"/>
  <c r="AN12" i="18" s="1"/>
  <c r="AO12" i="18" s="1"/>
  <c r="V12" i="18"/>
  <c r="T13" i="18"/>
  <c r="AN13" i="18" s="1"/>
  <c r="AO13" i="18" s="1"/>
  <c r="V13" i="18"/>
  <c r="T14" i="18"/>
  <c r="AN14" i="18" s="1"/>
  <c r="AO14" i="18" s="1"/>
  <c r="V14" i="18"/>
  <c r="T15" i="18"/>
  <c r="AN15" i="18" s="1"/>
  <c r="AO15" i="18" s="1"/>
  <c r="V15" i="18"/>
  <c r="T16" i="18"/>
  <c r="AN16" i="18" s="1"/>
  <c r="AO16" i="18" s="1"/>
  <c r="V16" i="18"/>
  <c r="T17" i="18"/>
  <c r="AN17" i="18" s="1"/>
  <c r="AO17" i="18" s="1"/>
  <c r="V17" i="18"/>
  <c r="T18" i="18"/>
  <c r="AN18" i="18" s="1"/>
  <c r="AO18" i="18" s="1"/>
  <c r="V18" i="18"/>
  <c r="T19" i="18"/>
  <c r="AN19" i="18" s="1"/>
  <c r="AO19" i="18" s="1"/>
  <c r="V19" i="18"/>
  <c r="T20" i="18"/>
  <c r="V20" i="18"/>
  <c r="T21" i="18"/>
  <c r="AN21" i="18" s="1"/>
  <c r="AO21" i="18" s="1"/>
  <c r="V21" i="18"/>
  <c r="T22" i="18"/>
  <c r="AN22" i="18" s="1"/>
  <c r="AO22" i="18" s="1"/>
  <c r="V22" i="18"/>
  <c r="T23" i="18"/>
  <c r="AN23" i="18" s="1"/>
  <c r="AO23" i="18" s="1"/>
  <c r="V23" i="18"/>
  <c r="T24" i="18"/>
  <c r="AN24" i="18" s="1"/>
  <c r="AO24" i="18" s="1"/>
  <c r="V24" i="18"/>
  <c r="T25" i="18"/>
  <c r="AN25" i="18" s="1"/>
  <c r="AO25" i="18" s="1"/>
  <c r="V25" i="18"/>
  <c r="T26" i="18"/>
  <c r="AN26" i="18" s="1"/>
  <c r="AO26" i="18" s="1"/>
  <c r="V26" i="18"/>
  <c r="T27" i="18"/>
  <c r="AN27" i="18" s="1"/>
  <c r="AO27" i="18" s="1"/>
  <c r="V27" i="18"/>
  <c r="T28" i="18"/>
  <c r="AN28" i="18" s="1"/>
  <c r="AO28" i="18" s="1"/>
  <c r="V28" i="18"/>
  <c r="T29" i="18"/>
  <c r="AN29" i="18" s="1"/>
  <c r="AO29" i="18" s="1"/>
  <c r="V29" i="18"/>
  <c r="T30" i="18"/>
  <c r="AN30" i="18" s="1"/>
  <c r="AO30" i="18" s="1"/>
  <c r="V30" i="18"/>
  <c r="T31" i="18"/>
  <c r="AN31" i="18" s="1"/>
  <c r="AO31" i="18" s="1"/>
  <c r="V31" i="18"/>
  <c r="T32" i="18"/>
  <c r="AN32" i="18" s="1"/>
  <c r="AO32" i="18" s="1"/>
  <c r="V32" i="18"/>
  <c r="T33" i="18"/>
  <c r="AN33" i="18" s="1"/>
  <c r="AO33" i="18" s="1"/>
  <c r="V33" i="18"/>
  <c r="T34" i="18"/>
  <c r="AN34" i="18" s="1"/>
  <c r="AO34" i="18" s="1"/>
  <c r="V34" i="18"/>
  <c r="T35" i="18"/>
  <c r="AN35" i="18" s="1"/>
  <c r="AO35" i="18" s="1"/>
  <c r="V35" i="18"/>
  <c r="T36" i="18"/>
  <c r="AN36" i="18" s="1"/>
  <c r="AO36" i="18" s="1"/>
  <c r="V36" i="18"/>
  <c r="T37" i="18"/>
  <c r="AN37" i="18" s="1"/>
  <c r="AO37" i="18" s="1"/>
  <c r="V37" i="18"/>
  <c r="T38" i="18"/>
  <c r="AN38" i="18" s="1"/>
  <c r="AO38" i="18" s="1"/>
  <c r="V38" i="18"/>
  <c r="T39" i="18"/>
  <c r="AN39" i="18" s="1"/>
  <c r="AO39" i="18" s="1"/>
  <c r="V39" i="18"/>
  <c r="T40" i="18"/>
  <c r="AN40" i="18" s="1"/>
  <c r="AO40" i="18" s="1"/>
  <c r="V40" i="18"/>
  <c r="T41" i="18"/>
  <c r="AN41" i="18" s="1"/>
  <c r="AO41" i="18" s="1"/>
  <c r="V41" i="18"/>
  <c r="T42" i="18"/>
  <c r="AN42" i="18" s="1"/>
  <c r="AO42" i="18" s="1"/>
  <c r="V42" i="18"/>
  <c r="T43" i="18"/>
  <c r="AN43" i="18" s="1"/>
  <c r="AO43" i="18" s="1"/>
  <c r="V43" i="18"/>
  <c r="T44" i="18"/>
  <c r="AN44" i="18" s="1"/>
  <c r="AO44" i="18" s="1"/>
  <c r="V44" i="18"/>
  <c r="T45" i="18"/>
  <c r="AN45" i="18" s="1"/>
  <c r="AO45" i="18" s="1"/>
  <c r="V45" i="18"/>
  <c r="T46" i="18"/>
  <c r="V46" i="18"/>
  <c r="T47" i="18"/>
  <c r="AN47" i="18" s="1"/>
  <c r="AO47" i="18" s="1"/>
  <c r="V47" i="18"/>
  <c r="T48" i="18"/>
  <c r="AN48" i="18" s="1"/>
  <c r="AO48" i="18" s="1"/>
  <c r="V48" i="18"/>
  <c r="T49" i="18"/>
  <c r="AN49" i="18" s="1"/>
  <c r="AO49" i="18" s="1"/>
  <c r="V49" i="18"/>
  <c r="T50" i="18"/>
  <c r="AN50" i="18" s="1"/>
  <c r="AO50" i="18" s="1"/>
  <c r="V50" i="18"/>
  <c r="T51" i="18"/>
  <c r="AN51" i="18" s="1"/>
  <c r="AO51" i="18" s="1"/>
  <c r="V51" i="18"/>
  <c r="T52" i="18"/>
  <c r="V52" i="18"/>
  <c r="T53" i="18"/>
  <c r="AN53" i="18" s="1"/>
  <c r="AO53" i="18" s="1"/>
  <c r="V53" i="18"/>
  <c r="T54" i="18"/>
  <c r="AN54" i="18" s="1"/>
  <c r="AO54" i="18" s="1"/>
  <c r="V54" i="18"/>
  <c r="T55" i="18"/>
  <c r="AN55" i="18" s="1"/>
  <c r="AO55" i="18" s="1"/>
  <c r="V55" i="18"/>
  <c r="T56" i="18"/>
  <c r="AN56" i="18" s="1"/>
  <c r="AO56" i="18" s="1"/>
  <c r="V56" i="18"/>
  <c r="T57" i="18"/>
  <c r="AN57" i="18" s="1"/>
  <c r="AO57" i="18" s="1"/>
  <c r="V57" i="18"/>
  <c r="T58" i="18"/>
  <c r="AN58" i="18" s="1"/>
  <c r="AO58" i="18" s="1"/>
  <c r="V58" i="18"/>
  <c r="T59" i="18"/>
  <c r="AN59" i="18" s="1"/>
  <c r="AO59" i="18" s="1"/>
  <c r="V59" i="18"/>
  <c r="T60" i="18"/>
  <c r="AN60" i="18" s="1"/>
  <c r="AO60" i="18" s="1"/>
  <c r="V60" i="18"/>
  <c r="T61" i="18"/>
  <c r="AN61" i="18" s="1"/>
  <c r="AO61" i="18" s="1"/>
  <c r="V61" i="18"/>
  <c r="T62" i="18"/>
  <c r="AN62" i="18" s="1"/>
  <c r="AO62" i="18" s="1"/>
  <c r="V62" i="18"/>
  <c r="T63" i="18"/>
  <c r="AN63" i="18" s="1"/>
  <c r="AO63" i="18" s="1"/>
  <c r="V63" i="18"/>
  <c r="T64" i="18"/>
  <c r="AN64" i="18" s="1"/>
  <c r="AO64" i="18" s="1"/>
  <c r="V64" i="18"/>
  <c r="T65" i="18"/>
  <c r="AN65" i="18" s="1"/>
  <c r="AO65" i="18" s="1"/>
  <c r="V65" i="18"/>
  <c r="T66" i="18"/>
  <c r="AN66" i="18" s="1"/>
  <c r="AO66" i="18" s="1"/>
  <c r="V66" i="18"/>
  <c r="T67" i="18"/>
  <c r="AN67" i="18" s="1"/>
  <c r="AO67" i="18" s="1"/>
  <c r="V67" i="18"/>
  <c r="T68" i="18"/>
  <c r="AN68" i="18" s="1"/>
  <c r="AO68" i="18" s="1"/>
  <c r="V68" i="18"/>
  <c r="T69" i="18"/>
  <c r="AN69" i="18" s="1"/>
  <c r="AO69" i="18" s="1"/>
  <c r="V69" i="18"/>
  <c r="T70" i="18"/>
  <c r="AN70" i="18" s="1"/>
  <c r="AO70" i="18" s="1"/>
  <c r="V70" i="18"/>
  <c r="T71" i="18"/>
  <c r="AN71" i="18" s="1"/>
  <c r="AO71" i="18" s="1"/>
  <c r="V71" i="18"/>
  <c r="T72" i="18"/>
  <c r="AN72" i="18" s="1"/>
  <c r="AO72" i="18" s="1"/>
  <c r="V72" i="18"/>
  <c r="T73" i="18"/>
  <c r="AN73" i="18" s="1"/>
  <c r="AO73" i="18" s="1"/>
  <c r="V73" i="18"/>
  <c r="T74" i="18"/>
  <c r="AN74" i="18" s="1"/>
  <c r="AO74" i="18" s="1"/>
  <c r="V74" i="18"/>
  <c r="T75" i="18"/>
  <c r="AN75" i="18" s="1"/>
  <c r="AO75" i="18" s="1"/>
  <c r="V75" i="18"/>
  <c r="T76" i="18"/>
  <c r="AN76" i="18" s="1"/>
  <c r="AO76" i="18" s="1"/>
  <c r="V76" i="18"/>
  <c r="T77" i="18"/>
  <c r="AN77" i="18" s="1"/>
  <c r="AO77" i="18" s="1"/>
  <c r="V77" i="18"/>
  <c r="T78" i="18"/>
  <c r="AN78" i="18" s="1"/>
  <c r="AO78" i="18" s="1"/>
  <c r="V78" i="18"/>
  <c r="T79" i="18"/>
  <c r="AN79" i="18" s="1"/>
  <c r="AO79" i="18" s="1"/>
  <c r="V79" i="18"/>
  <c r="T80" i="18"/>
  <c r="AN80" i="18" s="1"/>
  <c r="AO80" i="18" s="1"/>
  <c r="V80" i="18"/>
  <c r="T81" i="18"/>
  <c r="AN81" i="18" s="1"/>
  <c r="AO81" i="18" s="1"/>
  <c r="V81" i="18"/>
  <c r="T82" i="18"/>
  <c r="AN82" i="18" s="1"/>
  <c r="AO82" i="18" s="1"/>
  <c r="V82" i="18"/>
  <c r="T83" i="18"/>
  <c r="AN83" i="18" s="1"/>
  <c r="AO83" i="18" s="1"/>
  <c r="V83" i="18"/>
  <c r="T84" i="18"/>
  <c r="AN84" i="18" s="1"/>
  <c r="AO84" i="18" s="1"/>
  <c r="V84" i="18"/>
  <c r="T85" i="18"/>
  <c r="AN85" i="18" s="1"/>
  <c r="AO85" i="18" s="1"/>
  <c r="V85" i="18"/>
  <c r="T86" i="18"/>
  <c r="AN86" i="18" s="1"/>
  <c r="AO86" i="18" s="1"/>
  <c r="V86" i="18"/>
  <c r="T87" i="18"/>
  <c r="AN87" i="18" s="1"/>
  <c r="AO87" i="18" s="1"/>
  <c r="V87" i="18"/>
  <c r="T88" i="18"/>
  <c r="AN88" i="18" s="1"/>
  <c r="AO88" i="18" s="1"/>
  <c r="V88" i="18"/>
  <c r="T89" i="18"/>
  <c r="AN89" i="18" s="1"/>
  <c r="AO89" i="18" s="1"/>
  <c r="V89" i="18"/>
  <c r="T90" i="18"/>
  <c r="AN90" i="18" s="1"/>
  <c r="AO90" i="18" s="1"/>
  <c r="V90" i="18"/>
  <c r="T91" i="18"/>
  <c r="AN91" i="18" s="1"/>
  <c r="AO91" i="18" s="1"/>
  <c r="V91" i="18"/>
  <c r="T92" i="18"/>
  <c r="V92" i="18"/>
  <c r="T93" i="18"/>
  <c r="AN93" i="18" s="1"/>
  <c r="AO93" i="18" s="1"/>
  <c r="V93" i="18"/>
  <c r="T94" i="18"/>
  <c r="AN94" i="18" s="1"/>
  <c r="AO94" i="18" s="1"/>
  <c r="V94" i="18"/>
  <c r="T95" i="18"/>
  <c r="AN95" i="18" s="1"/>
  <c r="AO95" i="18" s="1"/>
  <c r="V95" i="18"/>
  <c r="T96" i="18"/>
  <c r="AN96" i="18" s="1"/>
  <c r="AO96" i="18" s="1"/>
  <c r="V96" i="18"/>
  <c r="T97" i="18"/>
  <c r="AN97" i="18" s="1"/>
  <c r="AO97" i="18" s="1"/>
  <c r="V97" i="18"/>
  <c r="T98" i="18"/>
  <c r="AN98" i="18" s="1"/>
  <c r="AO98" i="18" s="1"/>
  <c r="V98" i="18"/>
  <c r="T99" i="18"/>
  <c r="AN99" i="18" s="1"/>
  <c r="AO99" i="18" s="1"/>
  <c r="V99" i="18"/>
  <c r="T100" i="18"/>
  <c r="AN100" i="18" s="1"/>
  <c r="AO100" i="18" s="1"/>
  <c r="V100" i="18"/>
  <c r="T101" i="18"/>
  <c r="AN101" i="18" s="1"/>
  <c r="AO101" i="18" s="1"/>
  <c r="V101" i="18"/>
  <c r="T102" i="18"/>
  <c r="AN102" i="18" s="1"/>
  <c r="AO102" i="18" s="1"/>
  <c r="V102" i="18"/>
  <c r="T103" i="18"/>
  <c r="AN103" i="18" s="1"/>
  <c r="AO103" i="18" s="1"/>
  <c r="V103" i="18"/>
  <c r="T104" i="18"/>
  <c r="AN104" i="18" s="1"/>
  <c r="AO104" i="18" s="1"/>
  <c r="V104" i="18"/>
  <c r="T105" i="18"/>
  <c r="AN105" i="18" s="1"/>
  <c r="AO105" i="18" s="1"/>
  <c r="V105" i="18"/>
  <c r="T106" i="18"/>
  <c r="AN106" i="18" s="1"/>
  <c r="AO106" i="18" s="1"/>
  <c r="V106" i="18"/>
  <c r="T107" i="18"/>
  <c r="AN107" i="18" s="1"/>
  <c r="AO107" i="18" s="1"/>
  <c r="V107" i="18"/>
  <c r="T108" i="18"/>
  <c r="AN108" i="18" s="1"/>
  <c r="AO108" i="18" s="1"/>
  <c r="V108" i="18"/>
  <c r="T109" i="18"/>
  <c r="AN109" i="18" s="1"/>
  <c r="AO109" i="18" s="1"/>
  <c r="V109" i="18"/>
  <c r="T110" i="18"/>
  <c r="AN110" i="18" s="1"/>
  <c r="AO110" i="18" s="1"/>
  <c r="V110" i="18"/>
  <c r="T111" i="18"/>
  <c r="AN111" i="18" s="1"/>
  <c r="AO111" i="18" s="1"/>
  <c r="V111" i="18"/>
  <c r="T112" i="18"/>
  <c r="AN112" i="18" s="1"/>
  <c r="AO112" i="18" s="1"/>
  <c r="V112" i="18"/>
  <c r="T113" i="18"/>
  <c r="AN113" i="18" s="1"/>
  <c r="AO113" i="18" s="1"/>
  <c r="V113" i="18"/>
  <c r="T114" i="18"/>
  <c r="AN114" i="18" s="1"/>
  <c r="AO114" i="18" s="1"/>
  <c r="V114" i="18"/>
  <c r="T115" i="18"/>
  <c r="AN115" i="18" s="1"/>
  <c r="AO115" i="18" s="1"/>
  <c r="V115" i="18"/>
  <c r="T116" i="18"/>
  <c r="AN116" i="18" s="1"/>
  <c r="AO116" i="18" s="1"/>
  <c r="V116" i="18"/>
  <c r="T117" i="18"/>
  <c r="AN117" i="18" s="1"/>
  <c r="AO117" i="18" s="1"/>
  <c r="V117" i="18"/>
  <c r="T118" i="18"/>
  <c r="V118" i="18"/>
  <c r="T119" i="18"/>
  <c r="AN119" i="18" s="1"/>
  <c r="AO119" i="18" s="1"/>
  <c r="V119" i="18"/>
  <c r="T120" i="18"/>
  <c r="AN120" i="18" s="1"/>
  <c r="AO120" i="18" s="1"/>
  <c r="V120" i="18"/>
  <c r="T121" i="18"/>
  <c r="AN121" i="18" s="1"/>
  <c r="AO121" i="18" s="1"/>
  <c r="V121" i="18"/>
  <c r="T122" i="18"/>
  <c r="AN122" i="18" s="1"/>
  <c r="AO122" i="18" s="1"/>
  <c r="V122" i="18"/>
  <c r="T123" i="18"/>
  <c r="AN123" i="18" s="1"/>
  <c r="AO123" i="18" s="1"/>
  <c r="V123" i="18"/>
  <c r="T124" i="18"/>
  <c r="V124" i="18"/>
  <c r="T125" i="18"/>
  <c r="AN125" i="18" s="1"/>
  <c r="AO125" i="18" s="1"/>
  <c r="V125" i="18"/>
  <c r="T126" i="18"/>
  <c r="AN126" i="18" s="1"/>
  <c r="AO126" i="18" s="1"/>
  <c r="V126" i="18"/>
  <c r="T127" i="18"/>
  <c r="AN127" i="18" s="1"/>
  <c r="AO127" i="18" s="1"/>
  <c r="V127" i="18"/>
  <c r="T128" i="18"/>
  <c r="AN128" i="18" s="1"/>
  <c r="AO128" i="18" s="1"/>
  <c r="V128" i="18"/>
  <c r="T129" i="18"/>
  <c r="AN129" i="18" s="1"/>
  <c r="AO129" i="18" s="1"/>
  <c r="V129" i="18"/>
  <c r="T130" i="18"/>
  <c r="AN130" i="18" s="1"/>
  <c r="AO130" i="18" s="1"/>
  <c r="V130" i="18"/>
  <c r="T131" i="18"/>
  <c r="AN131" i="18" s="1"/>
  <c r="AO131" i="18" s="1"/>
  <c r="V131" i="18"/>
  <c r="T132" i="18"/>
  <c r="AN132" i="18" s="1"/>
  <c r="AO132" i="18" s="1"/>
  <c r="V132" i="18"/>
  <c r="T133" i="18"/>
  <c r="AN133" i="18" s="1"/>
  <c r="AO133" i="18" s="1"/>
  <c r="V133" i="18"/>
  <c r="T134" i="18"/>
  <c r="AN134" i="18" s="1"/>
  <c r="AO134" i="18" s="1"/>
  <c r="V134" i="18"/>
  <c r="T135" i="18"/>
  <c r="AN135" i="18" s="1"/>
  <c r="AO135" i="18" s="1"/>
  <c r="V135" i="18"/>
  <c r="T136" i="18"/>
  <c r="AN136" i="18" s="1"/>
  <c r="AO136" i="18" s="1"/>
  <c r="V136" i="18"/>
  <c r="T137" i="18"/>
  <c r="AN137" i="18" s="1"/>
  <c r="AO137" i="18" s="1"/>
  <c r="V137" i="18"/>
  <c r="T138" i="18"/>
  <c r="AN138" i="18" s="1"/>
  <c r="AO138" i="18" s="1"/>
  <c r="V138" i="18"/>
  <c r="T139" i="18"/>
  <c r="AN139" i="18" s="1"/>
  <c r="AO139" i="18" s="1"/>
  <c r="V139" i="18"/>
  <c r="T140" i="18"/>
  <c r="AN140" i="18" s="1"/>
  <c r="AO140" i="18" s="1"/>
  <c r="V140" i="18"/>
  <c r="T141" i="18"/>
  <c r="AN141" i="18" s="1"/>
  <c r="AO141" i="18" s="1"/>
  <c r="V141" i="18"/>
  <c r="T142" i="18"/>
  <c r="AN142" i="18" s="1"/>
  <c r="AO142" i="18" s="1"/>
  <c r="V142" i="18"/>
  <c r="T143" i="18"/>
  <c r="AN143" i="18" s="1"/>
  <c r="AO143" i="18" s="1"/>
  <c r="V143" i="18"/>
  <c r="T144" i="18"/>
  <c r="AN144" i="18" s="1"/>
  <c r="AO144" i="18" s="1"/>
  <c r="V144" i="18"/>
  <c r="T145" i="18"/>
  <c r="AN145" i="18" s="1"/>
  <c r="AO145" i="18" s="1"/>
  <c r="V145" i="18"/>
  <c r="T146" i="18"/>
  <c r="AN146" i="18" s="1"/>
  <c r="AO146" i="18" s="1"/>
  <c r="V146" i="18"/>
  <c r="T147" i="18"/>
  <c r="AN147" i="18" s="1"/>
  <c r="AO147" i="18" s="1"/>
  <c r="V147" i="18"/>
  <c r="T148" i="18"/>
  <c r="AN148" i="18" s="1"/>
  <c r="AO148" i="18" s="1"/>
  <c r="V148" i="18"/>
  <c r="T149" i="18"/>
  <c r="AN149" i="18" s="1"/>
  <c r="AO149" i="18" s="1"/>
  <c r="V149" i="18"/>
  <c r="T150" i="18"/>
  <c r="AN150" i="18" s="1"/>
  <c r="AO150" i="18" s="1"/>
  <c r="V150" i="18"/>
  <c r="T151" i="18"/>
  <c r="AN151" i="18" s="1"/>
  <c r="AO151" i="18" s="1"/>
  <c r="V151" i="18"/>
  <c r="T152" i="18"/>
  <c r="AN152" i="18" s="1"/>
  <c r="AO152" i="18" s="1"/>
  <c r="V152" i="18"/>
  <c r="T153" i="18"/>
  <c r="AN153" i="18" s="1"/>
  <c r="AO153" i="18" s="1"/>
  <c r="V153" i="18"/>
  <c r="T154" i="18"/>
  <c r="AN154" i="18" s="1"/>
  <c r="AO154" i="18" s="1"/>
  <c r="V154" i="18"/>
  <c r="T155" i="18"/>
  <c r="AN155" i="18" s="1"/>
  <c r="AO155" i="18" s="1"/>
  <c r="V155" i="18"/>
  <c r="T156" i="18"/>
  <c r="AN156" i="18" s="1"/>
  <c r="AO156" i="18" s="1"/>
  <c r="V156" i="18"/>
  <c r="T157" i="18"/>
  <c r="AN157" i="18" s="1"/>
  <c r="AO157" i="18" s="1"/>
  <c r="V157" i="18"/>
  <c r="T158" i="18"/>
  <c r="AN158" i="18" s="1"/>
  <c r="AO158" i="18" s="1"/>
  <c r="V158" i="18"/>
  <c r="T159" i="18"/>
  <c r="AN159" i="18" s="1"/>
  <c r="AO159" i="18" s="1"/>
  <c r="V159" i="18"/>
  <c r="T160" i="18"/>
  <c r="AN160" i="18" s="1"/>
  <c r="AO160" i="18" s="1"/>
  <c r="V160" i="18"/>
  <c r="T161" i="18"/>
  <c r="AN161" i="18" s="1"/>
  <c r="AO161" i="18" s="1"/>
  <c r="V161" i="18"/>
  <c r="T162" i="18"/>
  <c r="AN162" i="18" s="1"/>
  <c r="AO162" i="18" s="1"/>
  <c r="V162" i="18"/>
  <c r="T163" i="18"/>
  <c r="AN163" i="18" s="1"/>
  <c r="AO163" i="18" s="1"/>
  <c r="V163" i="18"/>
  <c r="T164" i="18"/>
  <c r="V164" i="18"/>
  <c r="T165" i="18"/>
  <c r="AN165" i="18" s="1"/>
  <c r="AO165" i="18" s="1"/>
  <c r="V165" i="18"/>
  <c r="T166" i="18"/>
  <c r="AN166" i="18" s="1"/>
  <c r="AO166" i="18" s="1"/>
  <c r="V166" i="18"/>
  <c r="T167" i="18"/>
  <c r="AN167" i="18" s="1"/>
  <c r="AO167" i="18" s="1"/>
  <c r="V167" i="18"/>
  <c r="T168" i="18"/>
  <c r="AN168" i="18" s="1"/>
  <c r="AO168" i="18" s="1"/>
  <c r="V168" i="18"/>
  <c r="T169" i="18"/>
  <c r="AN169" i="18" s="1"/>
  <c r="AO169" i="18" s="1"/>
  <c r="V169" i="18"/>
  <c r="T170" i="18"/>
  <c r="AN170" i="18" s="1"/>
  <c r="AO170" i="18" s="1"/>
  <c r="V170" i="18"/>
  <c r="T171" i="18"/>
  <c r="AN171" i="18" s="1"/>
  <c r="AO171" i="18" s="1"/>
  <c r="V171" i="18"/>
  <c r="T172" i="18"/>
  <c r="AN172" i="18" s="1"/>
  <c r="AO172" i="18" s="1"/>
  <c r="V172" i="18"/>
  <c r="T173" i="18"/>
  <c r="AN173" i="18" s="1"/>
  <c r="AO173" i="18" s="1"/>
  <c r="V173" i="18"/>
  <c r="T174" i="18"/>
  <c r="AN174" i="18" s="1"/>
  <c r="AO174" i="18" s="1"/>
  <c r="V174" i="18"/>
  <c r="T175" i="18"/>
  <c r="AN175" i="18" s="1"/>
  <c r="AO175" i="18" s="1"/>
  <c r="V175" i="18"/>
  <c r="T176" i="18"/>
  <c r="AN176" i="18" s="1"/>
  <c r="AO176" i="18" s="1"/>
  <c r="V176" i="18"/>
  <c r="T177" i="18"/>
  <c r="AN177" i="18" s="1"/>
  <c r="AO177" i="18" s="1"/>
  <c r="V177" i="18"/>
  <c r="T178" i="18"/>
  <c r="AN178" i="18" s="1"/>
  <c r="AO178" i="18" s="1"/>
  <c r="V178" i="18"/>
  <c r="T179" i="18"/>
  <c r="AN179" i="18" s="1"/>
  <c r="AO179" i="18" s="1"/>
  <c r="V179" i="18"/>
  <c r="T180" i="18"/>
  <c r="AN180" i="18" s="1"/>
  <c r="AO180" i="18" s="1"/>
  <c r="V180" i="18"/>
  <c r="T181" i="18"/>
  <c r="AN181" i="18" s="1"/>
  <c r="AO181" i="18" s="1"/>
  <c r="V181" i="18"/>
  <c r="T182" i="18"/>
  <c r="AN182" i="18" s="1"/>
  <c r="AO182" i="18" s="1"/>
  <c r="V182" i="18"/>
  <c r="T183" i="18"/>
  <c r="AN183" i="18" s="1"/>
  <c r="AO183" i="18" s="1"/>
  <c r="V183" i="18"/>
  <c r="T184" i="18"/>
  <c r="AN184" i="18" s="1"/>
  <c r="AO184" i="18" s="1"/>
  <c r="V184" i="18"/>
  <c r="T185" i="18"/>
  <c r="AN185" i="18" s="1"/>
  <c r="AO185" i="18" s="1"/>
  <c r="V185" i="18"/>
  <c r="T186" i="18"/>
  <c r="AN186" i="18" s="1"/>
  <c r="AO186" i="18" s="1"/>
  <c r="V186" i="18"/>
  <c r="T187" i="18"/>
  <c r="AN187" i="18" s="1"/>
  <c r="AO187" i="18" s="1"/>
  <c r="V187" i="18"/>
  <c r="T188" i="18"/>
  <c r="AN188" i="18" s="1"/>
  <c r="AO188" i="18" s="1"/>
  <c r="V188" i="18"/>
  <c r="T189" i="18"/>
  <c r="AN189" i="18" s="1"/>
  <c r="AO189" i="18" s="1"/>
  <c r="V189" i="18"/>
  <c r="T190" i="18"/>
  <c r="V190" i="18"/>
  <c r="T191" i="18"/>
  <c r="AN191" i="18" s="1"/>
  <c r="AO191" i="18" s="1"/>
  <c r="V191" i="18"/>
  <c r="T192" i="18"/>
  <c r="AN192" i="18" s="1"/>
  <c r="AO192" i="18" s="1"/>
  <c r="V192" i="18"/>
  <c r="T193" i="18"/>
  <c r="AN193" i="18" s="1"/>
  <c r="AO193" i="18" s="1"/>
  <c r="V193" i="18"/>
  <c r="T194" i="18"/>
  <c r="AN194" i="18" s="1"/>
  <c r="AO194" i="18" s="1"/>
  <c r="V194" i="18"/>
  <c r="T195" i="18"/>
  <c r="AN195" i="18" s="1"/>
  <c r="AO195" i="18" s="1"/>
  <c r="V195" i="18"/>
  <c r="T196" i="18"/>
  <c r="V196" i="18"/>
  <c r="T197" i="18"/>
  <c r="AN197" i="18" s="1"/>
  <c r="AO197" i="18" s="1"/>
  <c r="V197" i="18"/>
  <c r="T198" i="18"/>
  <c r="AN198" i="18" s="1"/>
  <c r="AO198" i="18" s="1"/>
  <c r="V198" i="18"/>
  <c r="T199" i="18"/>
  <c r="AN199" i="18" s="1"/>
  <c r="AO199" i="18" s="1"/>
  <c r="V199" i="18"/>
  <c r="T200" i="18"/>
  <c r="AN200" i="18" s="1"/>
  <c r="AO200" i="18" s="1"/>
  <c r="V200" i="18"/>
  <c r="T201" i="18"/>
  <c r="AN201" i="18" s="1"/>
  <c r="AO201" i="18" s="1"/>
  <c r="V201" i="18"/>
  <c r="T202" i="18"/>
  <c r="AN202" i="18" s="1"/>
  <c r="AO202" i="18" s="1"/>
  <c r="V202" i="18"/>
  <c r="T203" i="18"/>
  <c r="AN203" i="18" s="1"/>
  <c r="AO203" i="18" s="1"/>
  <c r="V203" i="18"/>
  <c r="T204" i="18"/>
  <c r="AN204" i="18" s="1"/>
  <c r="AO204" i="18" s="1"/>
  <c r="V204" i="18"/>
  <c r="T205" i="18"/>
  <c r="AN205" i="18" s="1"/>
  <c r="AO205" i="18" s="1"/>
  <c r="V205" i="18"/>
  <c r="T206" i="18"/>
  <c r="AN206" i="18" s="1"/>
  <c r="AO206" i="18" s="1"/>
  <c r="V206" i="18"/>
  <c r="T207" i="18"/>
  <c r="AN207" i="18" s="1"/>
  <c r="AO207" i="18" s="1"/>
  <c r="V207" i="18"/>
  <c r="T208" i="18"/>
  <c r="AN208" i="18" s="1"/>
  <c r="AO208" i="18" s="1"/>
  <c r="V208" i="18"/>
  <c r="T209" i="18"/>
  <c r="AN209" i="18" s="1"/>
  <c r="AO209" i="18" s="1"/>
  <c r="V209" i="18"/>
  <c r="T210" i="18"/>
  <c r="AN210" i="18" s="1"/>
  <c r="AO210" i="18" s="1"/>
  <c r="V210" i="18"/>
  <c r="T211" i="18"/>
  <c r="AN211" i="18" s="1"/>
  <c r="AO211" i="18" s="1"/>
  <c r="V211" i="18"/>
  <c r="T212" i="18"/>
  <c r="AN212" i="18" s="1"/>
  <c r="AO212" i="18" s="1"/>
  <c r="V212" i="18"/>
  <c r="T213" i="18"/>
  <c r="AN213" i="18" s="1"/>
  <c r="AO213" i="18" s="1"/>
  <c r="V213" i="18"/>
  <c r="T214" i="18"/>
  <c r="AN214" i="18" s="1"/>
  <c r="AO214" i="18" s="1"/>
  <c r="V214" i="18"/>
  <c r="T215" i="18"/>
  <c r="AN215" i="18" s="1"/>
  <c r="AO215" i="18" s="1"/>
  <c r="V215" i="18"/>
  <c r="T216" i="18"/>
  <c r="AN216" i="18" s="1"/>
  <c r="AO216" i="18" s="1"/>
  <c r="V216" i="18"/>
  <c r="T217" i="18"/>
  <c r="AN217" i="18" s="1"/>
  <c r="AO217" i="18" s="1"/>
  <c r="V217" i="18"/>
  <c r="T218" i="18"/>
  <c r="AN218" i="18" s="1"/>
  <c r="AO218" i="18" s="1"/>
  <c r="V218" i="18"/>
  <c r="T219" i="18"/>
  <c r="AN219" i="18" s="1"/>
  <c r="AO219" i="18" s="1"/>
  <c r="V219" i="18"/>
  <c r="T220" i="18"/>
  <c r="AN220" i="18" s="1"/>
  <c r="AO220" i="18" s="1"/>
  <c r="V220" i="18"/>
  <c r="T221" i="18"/>
  <c r="AN221" i="18" s="1"/>
  <c r="AO221" i="18" s="1"/>
  <c r="V221" i="18"/>
  <c r="T222" i="18"/>
  <c r="AN222" i="18" s="1"/>
  <c r="AO222" i="18" s="1"/>
  <c r="V222" i="18"/>
  <c r="T223" i="18"/>
  <c r="AN223" i="18" s="1"/>
  <c r="AO223" i="18" s="1"/>
  <c r="V223" i="18"/>
  <c r="T224" i="18"/>
  <c r="AN224" i="18" s="1"/>
  <c r="AO224" i="18" s="1"/>
  <c r="V224" i="18"/>
  <c r="T225" i="18"/>
  <c r="AN225" i="18" s="1"/>
  <c r="AO225" i="18" s="1"/>
  <c r="V225" i="18"/>
  <c r="T226" i="18"/>
  <c r="AN226" i="18" s="1"/>
  <c r="AO226" i="18" s="1"/>
  <c r="V226" i="18"/>
  <c r="T227" i="18"/>
  <c r="AN227" i="18" s="1"/>
  <c r="AO227" i="18" s="1"/>
  <c r="V227" i="18"/>
  <c r="T228" i="18"/>
  <c r="AN228" i="18" s="1"/>
  <c r="AO228" i="18" s="1"/>
  <c r="V228" i="18"/>
  <c r="T229" i="18"/>
  <c r="AN229" i="18" s="1"/>
  <c r="AO229" i="18" s="1"/>
  <c r="V229" i="18"/>
  <c r="T230" i="18"/>
  <c r="AN230" i="18" s="1"/>
  <c r="AO230" i="18" s="1"/>
  <c r="V230" i="18"/>
  <c r="T231" i="18"/>
  <c r="AN231" i="18" s="1"/>
  <c r="AO231" i="18" s="1"/>
  <c r="V231" i="18"/>
  <c r="T232" i="18"/>
  <c r="AN232" i="18" s="1"/>
  <c r="AO232" i="18" s="1"/>
  <c r="V232" i="18"/>
  <c r="T233" i="18"/>
  <c r="AN233" i="18" s="1"/>
  <c r="AO233" i="18" s="1"/>
  <c r="V233" i="18"/>
  <c r="T234" i="18"/>
  <c r="AN234" i="18" s="1"/>
  <c r="AO234" i="18" s="1"/>
  <c r="V234" i="18"/>
  <c r="T235" i="18"/>
  <c r="AN235" i="18" s="1"/>
  <c r="AO235" i="18" s="1"/>
  <c r="V235" i="18"/>
  <c r="T236" i="18"/>
  <c r="V236" i="18"/>
  <c r="T237" i="18"/>
  <c r="AN237" i="18" s="1"/>
  <c r="AO237" i="18" s="1"/>
  <c r="V237" i="18"/>
  <c r="T238" i="18"/>
  <c r="AN238" i="18" s="1"/>
  <c r="AO238" i="18" s="1"/>
  <c r="V238" i="18"/>
  <c r="T239" i="18"/>
  <c r="AN239" i="18" s="1"/>
  <c r="AO239" i="18" s="1"/>
  <c r="V239" i="18"/>
  <c r="T240" i="18"/>
  <c r="AN240" i="18" s="1"/>
  <c r="AO240" i="18" s="1"/>
  <c r="V240" i="18"/>
  <c r="T241" i="18"/>
  <c r="AN241" i="18" s="1"/>
  <c r="AO241" i="18" s="1"/>
  <c r="V241" i="18"/>
  <c r="T242" i="18"/>
  <c r="AN242" i="18" s="1"/>
  <c r="AO242" i="18" s="1"/>
  <c r="V242" i="18"/>
  <c r="T243" i="18"/>
  <c r="AN243" i="18" s="1"/>
  <c r="AO243" i="18" s="1"/>
  <c r="V243" i="18"/>
  <c r="T244" i="18"/>
  <c r="AN244" i="18" s="1"/>
  <c r="AO244" i="18" s="1"/>
  <c r="V244" i="18"/>
  <c r="T245" i="18"/>
  <c r="AN245" i="18" s="1"/>
  <c r="AO245" i="18" s="1"/>
  <c r="V245" i="18"/>
  <c r="T246" i="18"/>
  <c r="AN246" i="18" s="1"/>
  <c r="AO246" i="18" s="1"/>
  <c r="V246" i="18"/>
  <c r="T247" i="18"/>
  <c r="AN247" i="18" s="1"/>
  <c r="AO247" i="18" s="1"/>
  <c r="V247" i="18"/>
  <c r="T248" i="18"/>
  <c r="AN248" i="18" s="1"/>
  <c r="AO248" i="18" s="1"/>
  <c r="V248" i="18"/>
  <c r="T249" i="18"/>
  <c r="AN249" i="18" s="1"/>
  <c r="AO249" i="18" s="1"/>
  <c r="V249" i="18"/>
  <c r="T250" i="18"/>
  <c r="AN250" i="18" s="1"/>
  <c r="AO250" i="18" s="1"/>
  <c r="V250" i="18"/>
  <c r="T251" i="18"/>
  <c r="AN251" i="18" s="1"/>
  <c r="AO251" i="18" s="1"/>
  <c r="V251" i="18"/>
  <c r="T252" i="18"/>
  <c r="AN252" i="18" s="1"/>
  <c r="AO252" i="18" s="1"/>
  <c r="V252" i="18"/>
  <c r="T253" i="18"/>
  <c r="AN253" i="18" s="1"/>
  <c r="AO253" i="18" s="1"/>
  <c r="V253" i="18"/>
  <c r="T254" i="18"/>
  <c r="AN254" i="18" s="1"/>
  <c r="AO254" i="18" s="1"/>
  <c r="V254" i="18"/>
  <c r="T255" i="18"/>
  <c r="AN255" i="18" s="1"/>
  <c r="AO255" i="18" s="1"/>
  <c r="V255" i="18"/>
  <c r="T256" i="18"/>
  <c r="AN256" i="18" s="1"/>
  <c r="AO256" i="18" s="1"/>
  <c r="V256" i="18"/>
  <c r="T257" i="18"/>
  <c r="AN257" i="18" s="1"/>
  <c r="AO257" i="18" s="1"/>
  <c r="V257" i="18"/>
  <c r="T258" i="18"/>
  <c r="AN258" i="18" s="1"/>
  <c r="AO258" i="18" s="1"/>
  <c r="V258" i="18"/>
  <c r="T259" i="18"/>
  <c r="AN259" i="18" s="1"/>
  <c r="AO259" i="18" s="1"/>
  <c r="V259" i="18"/>
  <c r="T260" i="18"/>
  <c r="AN260" i="18" s="1"/>
  <c r="AO260" i="18" s="1"/>
  <c r="V260" i="18"/>
  <c r="T261" i="18"/>
  <c r="AN261" i="18" s="1"/>
  <c r="AO261" i="18" s="1"/>
  <c r="V261" i="18"/>
  <c r="T262" i="18"/>
  <c r="V262" i="18"/>
  <c r="T263" i="18"/>
  <c r="AN263" i="18" s="1"/>
  <c r="AO263" i="18" s="1"/>
  <c r="V263" i="18"/>
  <c r="T264" i="18"/>
  <c r="AN264" i="18" s="1"/>
  <c r="AO264" i="18" s="1"/>
  <c r="V264" i="18"/>
  <c r="T265" i="18"/>
  <c r="AN265" i="18" s="1"/>
  <c r="AO265" i="18" s="1"/>
  <c r="V265" i="18"/>
  <c r="T266" i="18"/>
  <c r="AN266" i="18" s="1"/>
  <c r="AO266" i="18" s="1"/>
  <c r="V266" i="18"/>
  <c r="T267" i="18"/>
  <c r="AN267" i="18" s="1"/>
  <c r="AO267" i="18" s="1"/>
  <c r="V267" i="18"/>
  <c r="T268" i="18"/>
  <c r="V268" i="18"/>
  <c r="T269" i="18"/>
  <c r="AN269" i="18" s="1"/>
  <c r="AO269" i="18" s="1"/>
  <c r="V269" i="18"/>
  <c r="T270" i="18"/>
  <c r="AN270" i="18" s="1"/>
  <c r="AO270" i="18" s="1"/>
  <c r="V270" i="18"/>
  <c r="T271" i="18"/>
  <c r="AN271" i="18" s="1"/>
  <c r="AO271" i="18" s="1"/>
  <c r="V271" i="18"/>
  <c r="T272" i="18"/>
  <c r="AN272" i="18" s="1"/>
  <c r="AO272" i="18" s="1"/>
  <c r="V272" i="18"/>
  <c r="T273" i="18"/>
  <c r="AN273" i="18" s="1"/>
  <c r="AO273" i="18" s="1"/>
  <c r="V273" i="18"/>
  <c r="T274" i="18"/>
  <c r="AN274" i="18" s="1"/>
  <c r="AO274" i="18" s="1"/>
  <c r="V274" i="18"/>
  <c r="T275" i="18"/>
  <c r="AN275" i="18" s="1"/>
  <c r="AO275" i="18" s="1"/>
  <c r="V275" i="18"/>
  <c r="T276" i="18"/>
  <c r="AN276" i="18" s="1"/>
  <c r="AO276" i="18" s="1"/>
  <c r="V276" i="18"/>
  <c r="T277" i="18"/>
  <c r="AN277" i="18" s="1"/>
  <c r="AO277" i="18" s="1"/>
  <c r="V277" i="18"/>
  <c r="T278" i="18"/>
  <c r="AN278" i="18" s="1"/>
  <c r="AO278" i="18" s="1"/>
  <c r="V278" i="18"/>
  <c r="T279" i="18"/>
  <c r="AN279" i="18" s="1"/>
  <c r="AO279" i="18" s="1"/>
  <c r="V279" i="18"/>
  <c r="T280" i="18"/>
  <c r="AN280" i="18" s="1"/>
  <c r="AO280" i="18" s="1"/>
  <c r="V280" i="18"/>
  <c r="T281" i="18"/>
  <c r="AN281" i="18" s="1"/>
  <c r="AO281" i="18" s="1"/>
  <c r="V281" i="18"/>
  <c r="T282" i="18"/>
  <c r="AN282" i="18" s="1"/>
  <c r="AO282" i="18" s="1"/>
  <c r="V282" i="18"/>
  <c r="T283" i="18"/>
  <c r="AN283" i="18" s="1"/>
  <c r="AO283" i="18" s="1"/>
  <c r="V283" i="18"/>
  <c r="T284" i="18"/>
  <c r="AN284" i="18" s="1"/>
  <c r="AO284" i="18" s="1"/>
  <c r="V284" i="18"/>
  <c r="T285" i="18"/>
  <c r="AN285" i="18" s="1"/>
  <c r="AO285" i="18" s="1"/>
  <c r="V285" i="18"/>
  <c r="T286" i="18"/>
  <c r="AN286" i="18" s="1"/>
  <c r="AO286" i="18" s="1"/>
  <c r="V286" i="18"/>
  <c r="T287" i="18"/>
  <c r="AN287" i="18" s="1"/>
  <c r="AO287" i="18" s="1"/>
  <c r="V287" i="18"/>
  <c r="T288" i="18"/>
  <c r="AN288" i="18" s="1"/>
  <c r="AO288" i="18" s="1"/>
  <c r="V288" i="18"/>
  <c r="T289" i="18"/>
  <c r="AN289" i="18" s="1"/>
  <c r="AO289" i="18" s="1"/>
  <c r="V289" i="18"/>
  <c r="T290" i="18"/>
  <c r="AN290" i="18" s="1"/>
  <c r="AO290" i="18" s="1"/>
  <c r="V290" i="18"/>
  <c r="T291" i="18"/>
  <c r="AN291" i="18" s="1"/>
  <c r="AO291" i="18" s="1"/>
  <c r="V291" i="18"/>
  <c r="T292" i="18"/>
  <c r="AN292" i="18" s="1"/>
  <c r="AO292" i="18" s="1"/>
  <c r="V292" i="18"/>
  <c r="T293" i="18"/>
  <c r="AN293" i="18" s="1"/>
  <c r="AO293" i="18" s="1"/>
  <c r="V293" i="18"/>
  <c r="T294" i="18"/>
  <c r="AN294" i="18" s="1"/>
  <c r="AO294" i="18" s="1"/>
  <c r="V294" i="18"/>
  <c r="T295" i="18"/>
  <c r="AN295" i="18" s="1"/>
  <c r="AO295" i="18" s="1"/>
  <c r="V295" i="18"/>
  <c r="T296" i="18"/>
  <c r="AN296" i="18" s="1"/>
  <c r="AO296" i="18" s="1"/>
  <c r="V296" i="18"/>
  <c r="T297" i="18"/>
  <c r="AN297" i="18" s="1"/>
  <c r="AO297" i="18" s="1"/>
  <c r="V297" i="18"/>
  <c r="T298" i="18"/>
  <c r="AN298" i="18" s="1"/>
  <c r="AO298" i="18" s="1"/>
  <c r="V298" i="18"/>
  <c r="T299" i="18"/>
  <c r="AN299" i="18" s="1"/>
  <c r="AO299" i="18" s="1"/>
  <c r="V299" i="18"/>
  <c r="T300" i="18"/>
  <c r="AN300" i="18" s="1"/>
  <c r="AO300" i="18" s="1"/>
  <c r="V300" i="18"/>
  <c r="T301" i="18"/>
  <c r="AN301" i="18" s="1"/>
  <c r="AO301" i="18" s="1"/>
  <c r="V301" i="18"/>
  <c r="T302" i="18"/>
  <c r="AN302" i="18" s="1"/>
  <c r="AO302" i="18" s="1"/>
  <c r="V302" i="18"/>
  <c r="T303" i="18"/>
  <c r="AN303" i="18" s="1"/>
  <c r="AO303" i="18" s="1"/>
  <c r="V303" i="18"/>
  <c r="T304" i="18"/>
  <c r="AN304" i="18" s="1"/>
  <c r="AO304" i="18" s="1"/>
  <c r="V304" i="18"/>
  <c r="T305" i="18"/>
  <c r="AN305" i="18" s="1"/>
  <c r="AO305" i="18" s="1"/>
  <c r="V305" i="18"/>
  <c r="T306" i="18"/>
  <c r="AN306" i="18" s="1"/>
  <c r="AO306" i="18" s="1"/>
  <c r="V306" i="18"/>
  <c r="T307" i="18"/>
  <c r="AN307" i="18" s="1"/>
  <c r="AO307" i="18" s="1"/>
  <c r="V307" i="18"/>
  <c r="T308" i="18"/>
  <c r="V308" i="18"/>
  <c r="T309" i="18"/>
  <c r="AN309" i="18" s="1"/>
  <c r="AO309" i="18" s="1"/>
  <c r="V309" i="18"/>
  <c r="T310" i="18"/>
  <c r="AN310" i="18" s="1"/>
  <c r="AO310" i="18" s="1"/>
  <c r="V310" i="18"/>
  <c r="T311" i="18"/>
  <c r="AN311" i="18" s="1"/>
  <c r="AO311" i="18" s="1"/>
  <c r="V311" i="18"/>
  <c r="T312" i="18"/>
  <c r="AN312" i="18" s="1"/>
  <c r="AO312" i="18" s="1"/>
  <c r="V312" i="18"/>
  <c r="T313" i="18"/>
  <c r="AN313" i="18" s="1"/>
  <c r="AO313" i="18" s="1"/>
  <c r="V313" i="18"/>
  <c r="T314" i="18"/>
  <c r="AN314" i="18" s="1"/>
  <c r="AO314" i="18" s="1"/>
  <c r="V314" i="18"/>
  <c r="T315" i="18"/>
  <c r="AN315" i="18" s="1"/>
  <c r="AO315" i="18" s="1"/>
  <c r="V315" i="18"/>
  <c r="T316" i="18"/>
  <c r="AN316" i="18" s="1"/>
  <c r="AO316" i="18" s="1"/>
  <c r="V316" i="18"/>
  <c r="T317" i="18"/>
  <c r="AN317" i="18" s="1"/>
  <c r="AO317" i="18" s="1"/>
  <c r="V317" i="18"/>
  <c r="T318" i="18"/>
  <c r="AN318" i="18" s="1"/>
  <c r="AO318" i="18" s="1"/>
  <c r="V318" i="18"/>
  <c r="T319" i="18"/>
  <c r="AN319" i="18" s="1"/>
  <c r="AO319" i="18" s="1"/>
  <c r="V319" i="18"/>
  <c r="T320" i="18"/>
  <c r="AN320" i="18" s="1"/>
  <c r="AO320" i="18" s="1"/>
  <c r="V320" i="18"/>
  <c r="T321" i="18"/>
  <c r="AN321" i="18" s="1"/>
  <c r="AO321" i="18" s="1"/>
  <c r="V321" i="18"/>
  <c r="T322" i="18"/>
  <c r="AN322" i="18" s="1"/>
  <c r="AO322" i="18" s="1"/>
  <c r="V322" i="18"/>
  <c r="T323" i="18"/>
  <c r="AN323" i="18" s="1"/>
  <c r="AO323" i="18" s="1"/>
  <c r="V323" i="18"/>
  <c r="T324" i="18"/>
  <c r="AN324" i="18" s="1"/>
  <c r="AO324" i="18" s="1"/>
  <c r="V324" i="18"/>
  <c r="T325" i="18"/>
  <c r="AN325" i="18" s="1"/>
  <c r="AO325" i="18" s="1"/>
  <c r="V325" i="18"/>
  <c r="T326" i="18"/>
  <c r="AN326" i="18" s="1"/>
  <c r="AO326" i="18" s="1"/>
  <c r="V326" i="18"/>
  <c r="T327" i="18"/>
  <c r="AN327" i="18" s="1"/>
  <c r="AO327" i="18" s="1"/>
  <c r="V327" i="18"/>
  <c r="T328" i="18"/>
  <c r="AN328" i="18" s="1"/>
  <c r="AO328" i="18" s="1"/>
  <c r="V328" i="18"/>
  <c r="T329" i="18"/>
  <c r="AN329" i="18" s="1"/>
  <c r="AO329" i="18" s="1"/>
  <c r="V329" i="18"/>
  <c r="T330" i="18"/>
  <c r="AN330" i="18" s="1"/>
  <c r="AO330" i="18" s="1"/>
  <c r="V330" i="18"/>
  <c r="T331" i="18"/>
  <c r="AN331" i="18" s="1"/>
  <c r="AO331" i="18" s="1"/>
  <c r="V331" i="18"/>
  <c r="T332" i="18"/>
  <c r="AN332" i="18" s="1"/>
  <c r="AO332" i="18" s="1"/>
  <c r="V332" i="18"/>
  <c r="T333" i="18"/>
  <c r="AN333" i="18" s="1"/>
  <c r="AO333" i="18" s="1"/>
  <c r="V333" i="18"/>
  <c r="T334" i="18"/>
  <c r="V334" i="18"/>
  <c r="T335" i="18"/>
  <c r="AN335" i="18" s="1"/>
  <c r="AO335" i="18" s="1"/>
  <c r="V335" i="18"/>
  <c r="T336" i="18"/>
  <c r="AN336" i="18" s="1"/>
  <c r="AO336" i="18" s="1"/>
  <c r="V336" i="18"/>
  <c r="T337" i="18"/>
  <c r="AN337" i="18" s="1"/>
  <c r="AO337" i="18" s="1"/>
  <c r="V337" i="18"/>
  <c r="T338" i="18"/>
  <c r="AN338" i="18" s="1"/>
  <c r="AO338" i="18" s="1"/>
  <c r="V338" i="18"/>
  <c r="T339" i="18"/>
  <c r="AN339" i="18" s="1"/>
  <c r="AO339" i="18" s="1"/>
  <c r="V339" i="18"/>
  <c r="T340" i="18"/>
  <c r="V340" i="18"/>
  <c r="T341" i="18"/>
  <c r="AN341" i="18" s="1"/>
  <c r="AO341" i="18" s="1"/>
  <c r="V341" i="18"/>
  <c r="T342" i="18"/>
  <c r="AN342" i="18" s="1"/>
  <c r="AO342" i="18" s="1"/>
  <c r="V342" i="18"/>
  <c r="T343" i="18"/>
  <c r="AN343" i="18" s="1"/>
  <c r="AO343" i="18" s="1"/>
  <c r="V343" i="18"/>
  <c r="T344" i="18"/>
  <c r="AN344" i="18" s="1"/>
  <c r="AO344" i="18" s="1"/>
  <c r="V344" i="18"/>
  <c r="T345" i="18"/>
  <c r="AN345" i="18" s="1"/>
  <c r="AO345" i="18" s="1"/>
  <c r="V345" i="18"/>
  <c r="T346" i="18"/>
  <c r="AN346" i="18" s="1"/>
  <c r="AO346" i="18" s="1"/>
  <c r="V346" i="18"/>
  <c r="T347" i="18"/>
  <c r="AN347" i="18" s="1"/>
  <c r="AO347" i="18" s="1"/>
  <c r="V347" i="18"/>
  <c r="T348" i="18"/>
  <c r="AN348" i="18" s="1"/>
  <c r="AO348" i="18" s="1"/>
  <c r="V348" i="18"/>
  <c r="T349" i="18"/>
  <c r="AN349" i="18" s="1"/>
  <c r="AO349" i="18" s="1"/>
  <c r="V349" i="18"/>
  <c r="T350" i="18"/>
  <c r="AN350" i="18" s="1"/>
  <c r="AO350" i="18" s="1"/>
  <c r="V350" i="18"/>
  <c r="T351" i="18"/>
  <c r="AN351" i="18" s="1"/>
  <c r="AO351" i="18" s="1"/>
  <c r="V351" i="18"/>
  <c r="T352" i="18"/>
  <c r="AN352" i="18" s="1"/>
  <c r="AO352" i="18" s="1"/>
  <c r="V352" i="18"/>
  <c r="T353" i="18"/>
  <c r="AN353" i="18" s="1"/>
  <c r="AO353" i="18" s="1"/>
  <c r="V353" i="18"/>
  <c r="T354" i="18"/>
  <c r="AN354" i="18" s="1"/>
  <c r="AO354" i="18" s="1"/>
  <c r="V354" i="18"/>
  <c r="T355" i="18"/>
  <c r="AN355" i="18" s="1"/>
  <c r="AO355" i="18" s="1"/>
  <c r="V355" i="18"/>
  <c r="T356" i="18"/>
  <c r="AN356" i="18" s="1"/>
  <c r="V356" i="18"/>
  <c r="T357" i="18"/>
  <c r="AN357" i="18" s="1"/>
  <c r="AO357" i="18" s="1"/>
  <c r="V357" i="18"/>
  <c r="T358" i="18"/>
  <c r="AN358" i="18" s="1"/>
  <c r="AO358" i="18" s="1"/>
  <c r="V358" i="18"/>
  <c r="T359" i="18"/>
  <c r="AN359" i="18" s="1"/>
  <c r="AO359" i="18" s="1"/>
  <c r="V359" i="18"/>
  <c r="T360" i="18"/>
  <c r="AN360" i="18" s="1"/>
  <c r="AO360" i="18" s="1"/>
  <c r="V360" i="18"/>
  <c r="T361" i="18"/>
  <c r="AN361" i="18" s="1"/>
  <c r="AO361" i="18" s="1"/>
  <c r="V361" i="18"/>
  <c r="T362" i="18"/>
  <c r="AN362" i="18" s="1"/>
  <c r="AO362" i="18" s="1"/>
  <c r="V362" i="18"/>
  <c r="T363" i="18"/>
  <c r="AN363" i="18" s="1"/>
  <c r="AO363" i="18" s="1"/>
  <c r="V363" i="18"/>
  <c r="T364" i="18"/>
  <c r="AN364" i="18" s="1"/>
  <c r="AO364" i="18" s="1"/>
  <c r="V364" i="18"/>
  <c r="T365" i="18"/>
  <c r="AN365" i="18" s="1"/>
  <c r="AO365" i="18" s="1"/>
  <c r="V365" i="18"/>
  <c r="T366" i="18"/>
  <c r="AN366" i="18" s="1"/>
  <c r="AO366" i="18" s="1"/>
  <c r="V366" i="18"/>
  <c r="T367" i="18"/>
  <c r="AN367" i="18" s="1"/>
  <c r="AO367" i="18" s="1"/>
  <c r="V367" i="18"/>
  <c r="T368" i="18"/>
  <c r="AN368" i="18" s="1"/>
  <c r="AO368" i="18" s="1"/>
  <c r="V368" i="18"/>
  <c r="T369" i="18"/>
  <c r="AN369" i="18" s="1"/>
  <c r="AO369" i="18" s="1"/>
  <c r="V369" i="18"/>
  <c r="T370" i="18"/>
  <c r="AN370" i="18" s="1"/>
  <c r="AO370" i="18" s="1"/>
  <c r="V370" i="18"/>
  <c r="T371" i="18"/>
  <c r="AN371" i="18" s="1"/>
  <c r="AO371" i="18" s="1"/>
  <c r="V371" i="18"/>
  <c r="T372" i="18"/>
  <c r="AN372" i="18" s="1"/>
  <c r="AO372" i="18" s="1"/>
  <c r="V372" i="18"/>
  <c r="T373" i="18"/>
  <c r="AN373" i="18" s="1"/>
  <c r="AO373" i="18" s="1"/>
  <c r="V373" i="18"/>
  <c r="T374" i="18"/>
  <c r="AN374" i="18" s="1"/>
  <c r="AO374" i="18" s="1"/>
  <c r="V374" i="18"/>
  <c r="T375" i="18"/>
  <c r="AN375" i="18" s="1"/>
  <c r="AO375" i="18" s="1"/>
  <c r="V375" i="18"/>
  <c r="T376" i="18"/>
  <c r="AN376" i="18" s="1"/>
  <c r="AO376" i="18" s="1"/>
  <c r="V376" i="18"/>
  <c r="T377" i="18"/>
  <c r="AN377" i="18" s="1"/>
  <c r="AO377" i="18" s="1"/>
  <c r="V377" i="18"/>
  <c r="T378" i="18"/>
  <c r="AN378" i="18" s="1"/>
  <c r="AO378" i="18" s="1"/>
  <c r="V378" i="18"/>
  <c r="T379" i="18"/>
  <c r="AN379" i="18" s="1"/>
  <c r="AO379" i="18" s="1"/>
  <c r="V379" i="18"/>
  <c r="T380" i="18"/>
  <c r="V380" i="18"/>
  <c r="T381" i="18"/>
  <c r="AN381" i="18" s="1"/>
  <c r="AO381" i="18" s="1"/>
  <c r="V381" i="18"/>
  <c r="T382" i="18"/>
  <c r="AN382" i="18" s="1"/>
  <c r="AO382" i="18" s="1"/>
  <c r="V382" i="18"/>
  <c r="T383" i="18"/>
  <c r="AN383" i="18" s="1"/>
  <c r="AO383" i="18" s="1"/>
  <c r="V383" i="18"/>
  <c r="T384" i="18"/>
  <c r="AN384" i="18" s="1"/>
  <c r="AO384" i="18" s="1"/>
  <c r="V384" i="18"/>
  <c r="T385" i="18"/>
  <c r="AN385" i="18" s="1"/>
  <c r="AO385" i="18" s="1"/>
  <c r="V385" i="18"/>
  <c r="T386" i="18"/>
  <c r="AN386" i="18" s="1"/>
  <c r="AO386" i="18" s="1"/>
  <c r="V386" i="18"/>
  <c r="T387" i="18"/>
  <c r="AN387" i="18" s="1"/>
  <c r="AO387" i="18" s="1"/>
  <c r="V387" i="18"/>
  <c r="T388" i="18"/>
  <c r="AN388" i="18" s="1"/>
  <c r="AO388" i="18" s="1"/>
  <c r="V388" i="18"/>
  <c r="T389" i="18"/>
  <c r="AN389" i="18" s="1"/>
  <c r="AO389" i="18" s="1"/>
  <c r="V389" i="18"/>
  <c r="T390" i="18"/>
  <c r="AN390" i="18" s="1"/>
  <c r="AO390" i="18" s="1"/>
  <c r="V390" i="18"/>
  <c r="T391" i="18"/>
  <c r="AN391" i="18" s="1"/>
  <c r="AO391" i="18" s="1"/>
  <c r="V391" i="18"/>
  <c r="T392" i="18"/>
  <c r="AN392" i="18" s="1"/>
  <c r="AO392" i="18" s="1"/>
  <c r="V392" i="18"/>
  <c r="T393" i="18"/>
  <c r="AN393" i="18" s="1"/>
  <c r="AO393" i="18" s="1"/>
  <c r="V393" i="18"/>
  <c r="T394" i="18"/>
  <c r="AN394" i="18" s="1"/>
  <c r="AO394" i="18" s="1"/>
  <c r="V394" i="18"/>
  <c r="T395" i="18"/>
  <c r="AN395" i="18" s="1"/>
  <c r="AO395" i="18" s="1"/>
  <c r="V395" i="18"/>
  <c r="T396" i="18"/>
  <c r="AN396" i="18" s="1"/>
  <c r="AO396" i="18" s="1"/>
  <c r="V396" i="18"/>
  <c r="T397" i="18"/>
  <c r="AN397" i="18" s="1"/>
  <c r="AO397" i="18" s="1"/>
  <c r="V397" i="18"/>
  <c r="T398" i="18"/>
  <c r="AN398" i="18" s="1"/>
  <c r="AO398" i="18" s="1"/>
  <c r="V398" i="18"/>
  <c r="T399" i="18"/>
  <c r="AN399" i="18" s="1"/>
  <c r="AO399" i="18" s="1"/>
  <c r="V399" i="18"/>
  <c r="T400" i="18"/>
  <c r="AN400" i="18" s="1"/>
  <c r="AO400" i="18" s="1"/>
  <c r="V400" i="18"/>
  <c r="T401" i="18"/>
  <c r="AN401" i="18" s="1"/>
  <c r="AO401" i="18" s="1"/>
  <c r="V401" i="18"/>
  <c r="T402" i="18"/>
  <c r="AN402" i="18" s="1"/>
  <c r="AO402" i="18" s="1"/>
  <c r="V402" i="18"/>
  <c r="T403" i="18"/>
  <c r="AN403" i="18" s="1"/>
  <c r="AO403" i="18" s="1"/>
  <c r="V403" i="18"/>
  <c r="T404" i="18"/>
  <c r="AN404" i="18" s="1"/>
  <c r="AO404" i="18" s="1"/>
  <c r="V404" i="18"/>
  <c r="T405" i="18"/>
  <c r="AN405" i="18" s="1"/>
  <c r="AO405" i="18" s="1"/>
  <c r="V405" i="18"/>
  <c r="T406" i="18"/>
  <c r="V406" i="18"/>
  <c r="T407" i="18"/>
  <c r="AN407" i="18" s="1"/>
  <c r="AO407" i="18" s="1"/>
  <c r="V407" i="18"/>
  <c r="T408" i="18"/>
  <c r="AN408" i="18" s="1"/>
  <c r="AO408" i="18" s="1"/>
  <c r="V408" i="18"/>
  <c r="T409" i="18"/>
  <c r="AN409" i="18" s="1"/>
  <c r="AO409" i="18" s="1"/>
  <c r="V409" i="18"/>
  <c r="T410" i="18"/>
  <c r="AN410" i="18" s="1"/>
  <c r="AO410" i="18" s="1"/>
  <c r="V410" i="18"/>
  <c r="T411" i="18"/>
  <c r="AN411" i="18" s="1"/>
  <c r="AO411" i="18" s="1"/>
  <c r="V411" i="18"/>
  <c r="T412" i="18"/>
  <c r="V412" i="18"/>
  <c r="T413" i="18"/>
  <c r="AN413" i="18" s="1"/>
  <c r="AO413" i="18" s="1"/>
  <c r="V413" i="18"/>
  <c r="T414" i="18"/>
  <c r="AN414" i="18" s="1"/>
  <c r="AO414" i="18" s="1"/>
  <c r="V414" i="18"/>
  <c r="T415" i="18"/>
  <c r="AN415" i="18" s="1"/>
  <c r="AO415" i="18" s="1"/>
  <c r="V415" i="18"/>
  <c r="T416" i="18"/>
  <c r="AN416" i="18" s="1"/>
  <c r="AO416" i="18" s="1"/>
  <c r="V416" i="18"/>
  <c r="T417" i="18"/>
  <c r="AN417" i="18" s="1"/>
  <c r="AO417" i="18" s="1"/>
  <c r="V417" i="18"/>
  <c r="T418" i="18"/>
  <c r="AN418" i="18" s="1"/>
  <c r="AO418" i="18" s="1"/>
  <c r="V418" i="18"/>
  <c r="T419" i="18"/>
  <c r="AN419" i="18" s="1"/>
  <c r="AO419" i="18" s="1"/>
  <c r="V419" i="18"/>
  <c r="T420" i="18"/>
  <c r="AN420" i="18" s="1"/>
  <c r="AO420" i="18" s="1"/>
  <c r="V420" i="18"/>
  <c r="T421" i="18"/>
  <c r="AN421" i="18" s="1"/>
  <c r="AO421" i="18" s="1"/>
  <c r="V421" i="18"/>
  <c r="T422" i="18"/>
  <c r="AN422" i="18" s="1"/>
  <c r="AO422" i="18" s="1"/>
  <c r="V422" i="18"/>
  <c r="T423" i="18"/>
  <c r="AN423" i="18" s="1"/>
  <c r="AO423" i="18" s="1"/>
  <c r="V423" i="18"/>
  <c r="T424" i="18"/>
  <c r="AN424" i="18" s="1"/>
  <c r="AO424" i="18" s="1"/>
  <c r="V424" i="18"/>
  <c r="T425" i="18"/>
  <c r="AN425" i="18" s="1"/>
  <c r="AO425" i="18" s="1"/>
  <c r="V425" i="18"/>
  <c r="T426" i="18"/>
  <c r="AN426" i="18" s="1"/>
  <c r="AO426" i="18" s="1"/>
  <c r="V426" i="18"/>
  <c r="T427" i="18"/>
  <c r="AN427" i="18" s="1"/>
  <c r="AO427" i="18" s="1"/>
  <c r="V427" i="18"/>
  <c r="T428" i="18"/>
  <c r="AN428" i="18" s="1"/>
  <c r="AO428" i="18" s="1"/>
  <c r="V428" i="18"/>
  <c r="T429" i="18"/>
  <c r="AN429" i="18" s="1"/>
  <c r="AO429" i="18" s="1"/>
  <c r="V429" i="18"/>
  <c r="T430" i="18"/>
  <c r="AN430" i="18" s="1"/>
  <c r="AO430" i="18" s="1"/>
  <c r="V430" i="18"/>
  <c r="T431" i="18"/>
  <c r="AN431" i="18" s="1"/>
  <c r="AO431" i="18" s="1"/>
  <c r="V431" i="18"/>
  <c r="T432" i="18"/>
  <c r="AN432" i="18" s="1"/>
  <c r="AO432" i="18" s="1"/>
  <c r="V432" i="18"/>
  <c r="T433" i="18"/>
  <c r="AN433" i="18" s="1"/>
  <c r="AO433" i="18" s="1"/>
  <c r="V433" i="18"/>
  <c r="T434" i="18"/>
  <c r="AN434" i="18" s="1"/>
  <c r="AO434" i="18" s="1"/>
  <c r="V434" i="18"/>
  <c r="T435" i="18"/>
  <c r="AN435" i="18" s="1"/>
  <c r="AO435" i="18" s="1"/>
  <c r="V435" i="18"/>
  <c r="T436" i="18"/>
  <c r="AN436" i="18" s="1"/>
  <c r="AO436" i="18" s="1"/>
  <c r="V436" i="18"/>
  <c r="T437" i="18"/>
  <c r="AN437" i="18" s="1"/>
  <c r="AO437" i="18" s="1"/>
  <c r="V437" i="18"/>
  <c r="T438" i="18"/>
  <c r="AN438" i="18" s="1"/>
  <c r="AO438" i="18" s="1"/>
  <c r="V438" i="18"/>
  <c r="T439" i="18"/>
  <c r="AN439" i="18" s="1"/>
  <c r="AO439" i="18" s="1"/>
  <c r="V439" i="18"/>
  <c r="T440" i="18"/>
  <c r="AN440" i="18" s="1"/>
  <c r="AO440" i="18" s="1"/>
  <c r="V440" i="18"/>
  <c r="T441" i="18"/>
  <c r="AN441" i="18" s="1"/>
  <c r="AO441" i="18" s="1"/>
  <c r="V441" i="18"/>
  <c r="T442" i="18"/>
  <c r="AN442" i="18" s="1"/>
  <c r="AO442" i="18" s="1"/>
  <c r="V442" i="18"/>
  <c r="T443" i="18"/>
  <c r="AN443" i="18" s="1"/>
  <c r="AO443" i="18" s="1"/>
  <c r="V443" i="18"/>
  <c r="T444" i="18"/>
  <c r="AN444" i="18" s="1"/>
  <c r="AO444" i="18" s="1"/>
  <c r="V444" i="18"/>
  <c r="T445" i="18"/>
  <c r="AN445" i="18" s="1"/>
  <c r="AO445" i="18" s="1"/>
  <c r="V445" i="18"/>
  <c r="T446" i="18"/>
  <c r="AN446" i="18" s="1"/>
  <c r="AO446" i="18" s="1"/>
  <c r="V446" i="18"/>
  <c r="T447" i="18"/>
  <c r="AN447" i="18" s="1"/>
  <c r="AO447" i="18" s="1"/>
  <c r="V447" i="18"/>
  <c r="T448" i="18"/>
  <c r="AN448" i="18" s="1"/>
  <c r="AO448" i="18" s="1"/>
  <c r="V448" i="18"/>
  <c r="T449" i="18"/>
  <c r="AN449" i="18" s="1"/>
  <c r="AO449" i="18" s="1"/>
  <c r="V449" i="18"/>
  <c r="T450" i="18"/>
  <c r="AN450" i="18" s="1"/>
  <c r="AO450" i="18" s="1"/>
  <c r="V450" i="18"/>
  <c r="T451" i="18"/>
  <c r="AN451" i="18" s="1"/>
  <c r="AO451" i="18" s="1"/>
  <c r="V451" i="18"/>
  <c r="T452" i="18"/>
  <c r="V452" i="18"/>
  <c r="T453" i="18"/>
  <c r="AN453" i="18" s="1"/>
  <c r="AO453" i="18" s="1"/>
  <c r="V453" i="18"/>
  <c r="T454" i="18"/>
  <c r="AN454" i="18" s="1"/>
  <c r="AO454" i="18" s="1"/>
  <c r="V454" i="18"/>
  <c r="T455" i="18"/>
  <c r="AN455" i="18" s="1"/>
  <c r="AO455" i="18" s="1"/>
  <c r="V455" i="18"/>
  <c r="T456" i="18"/>
  <c r="AN456" i="18" s="1"/>
  <c r="AO456" i="18" s="1"/>
  <c r="V456" i="18"/>
  <c r="T457" i="18"/>
  <c r="AN457" i="18" s="1"/>
  <c r="AO457" i="18" s="1"/>
  <c r="V457" i="18"/>
  <c r="T458" i="18"/>
  <c r="AN458" i="18" s="1"/>
  <c r="AO458" i="18" s="1"/>
  <c r="V458" i="18"/>
  <c r="T459" i="18"/>
  <c r="AN459" i="18" s="1"/>
  <c r="AO459" i="18" s="1"/>
  <c r="V459" i="18"/>
  <c r="T460" i="18"/>
  <c r="AN460" i="18" s="1"/>
  <c r="AO460" i="18" s="1"/>
  <c r="V460" i="18"/>
  <c r="T461" i="18"/>
  <c r="AN461" i="18" s="1"/>
  <c r="AO461" i="18" s="1"/>
  <c r="V461" i="18"/>
  <c r="T462" i="18"/>
  <c r="AN462" i="18" s="1"/>
  <c r="AO462" i="18" s="1"/>
  <c r="V462" i="18"/>
  <c r="T463" i="18"/>
  <c r="AN463" i="18" s="1"/>
  <c r="AO463" i="18" s="1"/>
  <c r="V463" i="18"/>
  <c r="T464" i="18"/>
  <c r="AN464" i="18" s="1"/>
  <c r="AO464" i="18" s="1"/>
  <c r="V464" i="18"/>
  <c r="T465" i="18"/>
  <c r="AN465" i="18" s="1"/>
  <c r="AO465" i="18" s="1"/>
  <c r="V465" i="18"/>
  <c r="T466" i="18"/>
  <c r="AN466" i="18" s="1"/>
  <c r="AO466" i="18" s="1"/>
  <c r="V466" i="18"/>
  <c r="T467" i="18"/>
  <c r="AN467" i="18" s="1"/>
  <c r="AO467" i="18" s="1"/>
  <c r="V467" i="18"/>
  <c r="T468" i="18"/>
  <c r="AN468" i="18" s="1"/>
  <c r="AO468" i="18" s="1"/>
  <c r="V468" i="18"/>
  <c r="T469" i="18"/>
  <c r="AN469" i="18" s="1"/>
  <c r="AO469" i="18" s="1"/>
  <c r="V469" i="18"/>
  <c r="T470" i="18"/>
  <c r="AN470" i="18" s="1"/>
  <c r="AO470" i="18" s="1"/>
  <c r="V470" i="18"/>
  <c r="T471" i="18"/>
  <c r="AN471" i="18" s="1"/>
  <c r="AO471" i="18" s="1"/>
  <c r="V471" i="18"/>
  <c r="T472" i="18"/>
  <c r="AN472" i="18" s="1"/>
  <c r="AO472" i="18" s="1"/>
  <c r="V472" i="18"/>
  <c r="T473" i="18"/>
  <c r="AN473" i="18" s="1"/>
  <c r="AO473" i="18" s="1"/>
  <c r="V473" i="18"/>
  <c r="T474" i="18"/>
  <c r="AN474" i="18" s="1"/>
  <c r="AO474" i="18" s="1"/>
  <c r="V474" i="18"/>
  <c r="T475" i="18"/>
  <c r="AN475" i="18" s="1"/>
  <c r="AO475" i="18" s="1"/>
  <c r="V475" i="18"/>
  <c r="T476" i="18"/>
  <c r="AN476" i="18" s="1"/>
  <c r="AO476" i="18" s="1"/>
  <c r="V476" i="18"/>
  <c r="T477" i="18"/>
  <c r="AN477" i="18" s="1"/>
  <c r="AO477" i="18" s="1"/>
  <c r="V477" i="18"/>
  <c r="T478" i="18"/>
  <c r="V478" i="18"/>
  <c r="T479" i="18"/>
  <c r="AN479" i="18" s="1"/>
  <c r="AO479" i="18" s="1"/>
  <c r="V479" i="18"/>
  <c r="T480" i="18"/>
  <c r="AN480" i="18" s="1"/>
  <c r="AO480" i="18" s="1"/>
  <c r="V480" i="18"/>
  <c r="T481" i="18"/>
  <c r="AN481" i="18" s="1"/>
  <c r="AO481" i="18" s="1"/>
  <c r="V481" i="18"/>
  <c r="T482" i="18"/>
  <c r="AN482" i="18" s="1"/>
  <c r="AO482" i="18" s="1"/>
  <c r="V482" i="18"/>
  <c r="T483" i="18"/>
  <c r="AN483" i="18" s="1"/>
  <c r="AO483" i="18" s="1"/>
  <c r="V483" i="18"/>
  <c r="T484" i="18"/>
  <c r="V484" i="18"/>
  <c r="T485" i="18"/>
  <c r="AN485" i="18" s="1"/>
  <c r="AO485" i="18" s="1"/>
  <c r="V485" i="18"/>
  <c r="T486" i="18"/>
  <c r="AN486" i="18" s="1"/>
  <c r="AO486" i="18" s="1"/>
  <c r="V486" i="18"/>
  <c r="T487" i="18"/>
  <c r="AN487" i="18" s="1"/>
  <c r="AO487" i="18" s="1"/>
  <c r="V487" i="18"/>
  <c r="T488" i="18"/>
  <c r="AN488" i="18" s="1"/>
  <c r="AO488" i="18" s="1"/>
  <c r="V488" i="18"/>
  <c r="T489" i="18"/>
  <c r="AN489" i="18" s="1"/>
  <c r="AO489" i="18" s="1"/>
  <c r="V489" i="18"/>
  <c r="T490" i="18"/>
  <c r="AN490" i="18" s="1"/>
  <c r="AO490" i="18" s="1"/>
  <c r="V490" i="18"/>
  <c r="T491" i="18"/>
  <c r="AN491" i="18" s="1"/>
  <c r="AO491" i="18" s="1"/>
  <c r="V491" i="18"/>
  <c r="T492" i="18"/>
  <c r="AN492" i="18" s="1"/>
  <c r="AO492" i="18" s="1"/>
  <c r="V492" i="18"/>
  <c r="T493" i="18"/>
  <c r="AN493" i="18" s="1"/>
  <c r="AO493" i="18" s="1"/>
  <c r="V493" i="18"/>
  <c r="T494" i="18"/>
  <c r="AN494" i="18" s="1"/>
  <c r="AO494" i="18" s="1"/>
  <c r="V494" i="18"/>
  <c r="T495" i="18"/>
  <c r="AN495" i="18" s="1"/>
  <c r="AO495" i="18" s="1"/>
  <c r="V495" i="18"/>
  <c r="T496" i="18"/>
  <c r="AN496" i="18" s="1"/>
  <c r="AO496" i="18" s="1"/>
  <c r="V496" i="18"/>
  <c r="T497" i="18"/>
  <c r="AN497" i="18" s="1"/>
  <c r="AO497" i="18" s="1"/>
  <c r="V497" i="18"/>
  <c r="T498" i="18"/>
  <c r="AN498" i="18" s="1"/>
  <c r="AO498" i="18" s="1"/>
  <c r="V498" i="18"/>
  <c r="T499" i="18"/>
  <c r="AN499" i="18" s="1"/>
  <c r="AO499" i="18" s="1"/>
  <c r="V499" i="18"/>
  <c r="T500" i="18"/>
  <c r="AN500" i="18" s="1"/>
  <c r="AO500" i="18" s="1"/>
  <c r="V500" i="18"/>
  <c r="T501" i="18"/>
  <c r="AN501" i="18" s="1"/>
  <c r="AO501" i="18" s="1"/>
  <c r="V501" i="18"/>
  <c r="T502" i="18"/>
  <c r="AN502" i="18" s="1"/>
  <c r="AO502" i="18" s="1"/>
  <c r="V502" i="18"/>
  <c r="T503" i="18"/>
  <c r="AN503" i="18" s="1"/>
  <c r="AO503" i="18" s="1"/>
  <c r="V503" i="18"/>
  <c r="T504" i="18"/>
  <c r="AN504" i="18" s="1"/>
  <c r="AO504" i="18" s="1"/>
  <c r="V504" i="18"/>
  <c r="T505" i="18"/>
  <c r="AN505" i="18" s="1"/>
  <c r="AO505" i="18" s="1"/>
  <c r="V505" i="18"/>
  <c r="T506" i="18"/>
  <c r="AN506" i="18" s="1"/>
  <c r="AO506" i="18" s="1"/>
  <c r="V506" i="18"/>
  <c r="T507" i="18"/>
  <c r="AN507" i="18" s="1"/>
  <c r="AO507" i="18" s="1"/>
  <c r="V507" i="18"/>
  <c r="T508" i="18"/>
  <c r="AN508" i="18" s="1"/>
  <c r="AO508" i="18" s="1"/>
  <c r="V508" i="18"/>
  <c r="T509" i="18"/>
  <c r="AN509" i="18" s="1"/>
  <c r="AO509" i="18" s="1"/>
  <c r="V509" i="18"/>
  <c r="T510" i="18"/>
  <c r="AN510" i="18" s="1"/>
  <c r="AO510" i="18" s="1"/>
  <c r="V510" i="18"/>
  <c r="T511" i="18"/>
  <c r="AN511" i="18" s="1"/>
  <c r="AO511" i="18" s="1"/>
  <c r="V511" i="18"/>
  <c r="T512" i="18"/>
  <c r="AN512" i="18" s="1"/>
  <c r="AO512" i="18" s="1"/>
  <c r="V512" i="18"/>
  <c r="T513" i="18"/>
  <c r="AN513" i="18" s="1"/>
  <c r="AO513" i="18" s="1"/>
  <c r="V513" i="18"/>
  <c r="T514" i="18"/>
  <c r="AN514" i="18" s="1"/>
  <c r="AO514" i="18" s="1"/>
  <c r="V514" i="18"/>
  <c r="T515" i="18"/>
  <c r="AN515" i="18" s="1"/>
  <c r="AO515" i="18" s="1"/>
  <c r="V515" i="18"/>
  <c r="T516" i="18"/>
  <c r="AN516" i="18" s="1"/>
  <c r="AO516" i="18" s="1"/>
  <c r="V516" i="18"/>
  <c r="T517" i="18"/>
  <c r="AN517" i="18" s="1"/>
  <c r="AO517" i="18" s="1"/>
  <c r="V517" i="18"/>
  <c r="T518" i="18"/>
  <c r="AN518" i="18" s="1"/>
  <c r="AO518" i="18" s="1"/>
  <c r="V518" i="18"/>
  <c r="T519" i="18"/>
  <c r="AN519" i="18" s="1"/>
  <c r="AO519" i="18" s="1"/>
  <c r="V519" i="18"/>
  <c r="T520" i="18"/>
  <c r="AN520" i="18" s="1"/>
  <c r="AO520" i="18" s="1"/>
  <c r="V520" i="18"/>
  <c r="T521" i="18"/>
  <c r="AN521" i="18" s="1"/>
  <c r="AO521" i="18" s="1"/>
  <c r="V521" i="18"/>
  <c r="T522" i="18"/>
  <c r="AN522" i="18" s="1"/>
  <c r="AO522" i="18" s="1"/>
  <c r="V522" i="18"/>
  <c r="T523" i="18"/>
  <c r="AN523" i="18" s="1"/>
  <c r="AO523" i="18" s="1"/>
  <c r="V523" i="18"/>
  <c r="T524" i="18"/>
  <c r="V524" i="18"/>
  <c r="T525" i="18"/>
  <c r="AN525" i="18" s="1"/>
  <c r="AO525" i="18" s="1"/>
  <c r="V525" i="18"/>
  <c r="T526" i="18"/>
  <c r="AN526" i="18" s="1"/>
  <c r="AO526" i="18" s="1"/>
  <c r="V526" i="18"/>
  <c r="T527" i="18"/>
  <c r="AN527" i="18" s="1"/>
  <c r="AO527" i="18" s="1"/>
  <c r="V527" i="18"/>
  <c r="T528" i="18"/>
  <c r="AN528" i="18" s="1"/>
  <c r="AO528" i="18" s="1"/>
  <c r="V528" i="18"/>
  <c r="T529" i="18"/>
  <c r="AN529" i="18" s="1"/>
  <c r="AO529" i="18" s="1"/>
  <c r="V529" i="18"/>
  <c r="T530" i="18"/>
  <c r="AN530" i="18" s="1"/>
  <c r="AO530" i="18" s="1"/>
  <c r="V530" i="18"/>
  <c r="T531" i="18"/>
  <c r="AN531" i="18" s="1"/>
  <c r="AO531" i="18" s="1"/>
  <c r="V531" i="18"/>
  <c r="T532" i="18"/>
  <c r="AN532" i="18" s="1"/>
  <c r="AO532" i="18" s="1"/>
  <c r="V532" i="18"/>
  <c r="T533" i="18"/>
  <c r="AN533" i="18" s="1"/>
  <c r="AO533" i="18" s="1"/>
  <c r="V533" i="18"/>
  <c r="T534" i="18"/>
  <c r="AN534" i="18" s="1"/>
  <c r="AO534" i="18" s="1"/>
  <c r="V534" i="18"/>
  <c r="T535" i="18"/>
  <c r="AN535" i="18" s="1"/>
  <c r="AO535" i="18" s="1"/>
  <c r="V535" i="18"/>
  <c r="T536" i="18"/>
  <c r="AN536" i="18" s="1"/>
  <c r="AO536" i="18" s="1"/>
  <c r="V536" i="18"/>
  <c r="T537" i="18"/>
  <c r="AN537" i="18" s="1"/>
  <c r="AO537" i="18" s="1"/>
  <c r="V537" i="18"/>
  <c r="T538" i="18"/>
  <c r="AN538" i="18" s="1"/>
  <c r="AO538" i="18" s="1"/>
  <c r="V538" i="18"/>
  <c r="T539" i="18"/>
  <c r="AN539" i="18" s="1"/>
  <c r="AO539" i="18" s="1"/>
  <c r="V539" i="18"/>
  <c r="T540" i="18"/>
  <c r="AN540" i="18" s="1"/>
  <c r="AO540" i="18" s="1"/>
  <c r="V540" i="18"/>
  <c r="T541" i="18"/>
  <c r="AN541" i="18" s="1"/>
  <c r="AO541" i="18" s="1"/>
  <c r="V541" i="18"/>
  <c r="T542" i="18"/>
  <c r="AN542" i="18" s="1"/>
  <c r="AO542" i="18" s="1"/>
  <c r="V542" i="18"/>
  <c r="T543" i="18"/>
  <c r="AN543" i="18" s="1"/>
  <c r="AO543" i="18" s="1"/>
  <c r="V543" i="18"/>
  <c r="T544" i="18"/>
  <c r="AN544" i="18" s="1"/>
  <c r="AO544" i="18" s="1"/>
  <c r="V544" i="18"/>
  <c r="T545" i="18"/>
  <c r="AN545" i="18" s="1"/>
  <c r="AO545" i="18" s="1"/>
  <c r="V545" i="18"/>
  <c r="T546" i="18"/>
  <c r="AN546" i="18" s="1"/>
  <c r="AO546" i="18" s="1"/>
  <c r="V546" i="18"/>
  <c r="T547" i="18"/>
  <c r="AN547" i="18" s="1"/>
  <c r="AO547" i="18" s="1"/>
  <c r="V547" i="18"/>
  <c r="T548" i="18"/>
  <c r="AN548" i="18" s="1"/>
  <c r="AO548" i="18" s="1"/>
  <c r="V548" i="18"/>
  <c r="T549" i="18"/>
  <c r="AN549" i="18" s="1"/>
  <c r="AO549" i="18" s="1"/>
  <c r="V549" i="18"/>
  <c r="T550" i="18"/>
  <c r="V550" i="18"/>
  <c r="T551" i="18"/>
  <c r="AN551" i="18" s="1"/>
  <c r="AO551" i="18" s="1"/>
  <c r="V551" i="18"/>
  <c r="T552" i="18"/>
  <c r="AN552" i="18" s="1"/>
  <c r="AO552" i="18" s="1"/>
  <c r="V552" i="18"/>
  <c r="T553" i="18"/>
  <c r="AN553" i="18" s="1"/>
  <c r="AO553" i="18" s="1"/>
  <c r="V553" i="18"/>
  <c r="T554" i="18"/>
  <c r="AN554" i="18" s="1"/>
  <c r="AO554" i="18" s="1"/>
  <c r="V554" i="18"/>
  <c r="T555" i="18"/>
  <c r="AN555" i="18" s="1"/>
  <c r="AO555" i="18" s="1"/>
  <c r="V555" i="18"/>
  <c r="T556" i="18"/>
  <c r="V556" i="18"/>
  <c r="T557" i="18"/>
  <c r="AN557" i="18" s="1"/>
  <c r="AO557" i="18" s="1"/>
  <c r="V557" i="18"/>
  <c r="T558" i="18"/>
  <c r="AN558" i="18" s="1"/>
  <c r="AO558" i="18" s="1"/>
  <c r="V558" i="18"/>
  <c r="T559" i="18"/>
  <c r="AN559" i="18" s="1"/>
  <c r="AO559" i="18" s="1"/>
  <c r="V559" i="18"/>
  <c r="T560" i="18"/>
  <c r="AN560" i="18" s="1"/>
  <c r="AO560" i="18" s="1"/>
  <c r="V560" i="18"/>
  <c r="T561" i="18"/>
  <c r="AN561" i="18" s="1"/>
  <c r="AO561" i="18" s="1"/>
  <c r="V561" i="18"/>
  <c r="T562" i="18"/>
  <c r="AN562" i="18" s="1"/>
  <c r="AO562" i="18" s="1"/>
  <c r="V562" i="18"/>
  <c r="T563" i="18"/>
  <c r="AN563" i="18" s="1"/>
  <c r="AO563" i="18" s="1"/>
  <c r="V563" i="18"/>
  <c r="T564" i="18"/>
  <c r="AN564" i="18" s="1"/>
  <c r="AO564" i="18" s="1"/>
  <c r="V564" i="18"/>
  <c r="T565" i="18"/>
  <c r="AN565" i="18" s="1"/>
  <c r="AO565" i="18" s="1"/>
  <c r="V565" i="18"/>
  <c r="T566" i="18"/>
  <c r="AN566" i="18" s="1"/>
  <c r="AO566" i="18" s="1"/>
  <c r="V566" i="18"/>
  <c r="T567" i="18"/>
  <c r="AN567" i="18" s="1"/>
  <c r="AO567" i="18" s="1"/>
  <c r="V567" i="18"/>
  <c r="T568" i="18"/>
  <c r="AN568" i="18" s="1"/>
  <c r="AO568" i="18" s="1"/>
  <c r="V568" i="18"/>
  <c r="T569" i="18"/>
  <c r="AN569" i="18" s="1"/>
  <c r="AO569" i="18" s="1"/>
  <c r="V569" i="18"/>
  <c r="T570" i="18"/>
  <c r="AN570" i="18" s="1"/>
  <c r="AO570" i="18" s="1"/>
  <c r="V570" i="18"/>
  <c r="T571" i="18"/>
  <c r="AN571" i="18" s="1"/>
  <c r="AO571" i="18" s="1"/>
  <c r="V571" i="18"/>
  <c r="T572" i="18"/>
  <c r="AN572" i="18" s="1"/>
  <c r="AO572" i="18" s="1"/>
  <c r="V572" i="18"/>
  <c r="T573" i="18"/>
  <c r="AN573" i="18" s="1"/>
  <c r="AO573" i="18" s="1"/>
  <c r="V573" i="18"/>
  <c r="T574" i="18"/>
  <c r="AN574" i="18" s="1"/>
  <c r="AO574" i="18" s="1"/>
  <c r="V574" i="18"/>
  <c r="T575" i="18"/>
  <c r="AN575" i="18" s="1"/>
  <c r="AO575" i="18" s="1"/>
  <c r="V575" i="18"/>
  <c r="T576" i="18"/>
  <c r="AN576" i="18" s="1"/>
  <c r="AO576" i="18" s="1"/>
  <c r="V576" i="18"/>
  <c r="T577" i="18"/>
  <c r="AN577" i="18" s="1"/>
  <c r="AO577" i="18" s="1"/>
  <c r="V577" i="18"/>
  <c r="T578" i="18"/>
  <c r="AN578" i="18" s="1"/>
  <c r="AO578" i="18" s="1"/>
  <c r="V578" i="18"/>
  <c r="T579" i="18"/>
  <c r="AN579" i="18" s="1"/>
  <c r="AO579" i="18" s="1"/>
  <c r="V579" i="18"/>
  <c r="T580" i="18"/>
  <c r="AN580" i="18" s="1"/>
  <c r="AO580" i="18" s="1"/>
  <c r="V580" i="18"/>
  <c r="T581" i="18"/>
  <c r="AN581" i="18" s="1"/>
  <c r="AO581" i="18" s="1"/>
  <c r="V581" i="18"/>
  <c r="T582" i="18"/>
  <c r="AN582" i="18" s="1"/>
  <c r="AO582" i="18" s="1"/>
  <c r="V582" i="18"/>
  <c r="T583" i="18"/>
  <c r="AN583" i="18" s="1"/>
  <c r="AO583" i="18" s="1"/>
  <c r="V583" i="18"/>
  <c r="T584" i="18"/>
  <c r="AN584" i="18" s="1"/>
  <c r="AO584" i="18" s="1"/>
  <c r="V584" i="18"/>
  <c r="T585" i="18"/>
  <c r="AN585" i="18" s="1"/>
  <c r="AO585" i="18" s="1"/>
  <c r="V585" i="18"/>
  <c r="T586" i="18"/>
  <c r="AN586" i="18" s="1"/>
  <c r="AO586" i="18" s="1"/>
  <c r="V586" i="18"/>
  <c r="T587" i="18"/>
  <c r="AN587" i="18" s="1"/>
  <c r="AO587" i="18" s="1"/>
  <c r="V587" i="18"/>
  <c r="T588" i="18"/>
  <c r="AN588" i="18" s="1"/>
  <c r="AO588" i="18" s="1"/>
  <c r="V588" i="18"/>
  <c r="T589" i="18"/>
  <c r="AN589" i="18" s="1"/>
  <c r="AO589" i="18" s="1"/>
  <c r="V589" i="18"/>
  <c r="T590" i="18"/>
  <c r="AN590" i="18" s="1"/>
  <c r="AO590" i="18" s="1"/>
  <c r="V590" i="18"/>
  <c r="T591" i="18"/>
  <c r="AN591" i="18" s="1"/>
  <c r="AO591" i="18" s="1"/>
  <c r="V591" i="18"/>
  <c r="T592" i="18"/>
  <c r="AN592" i="18" s="1"/>
  <c r="AO592" i="18" s="1"/>
  <c r="V592" i="18"/>
  <c r="T593" i="18"/>
  <c r="AN593" i="18" s="1"/>
  <c r="AO593" i="18" s="1"/>
  <c r="V593" i="18"/>
  <c r="T594" i="18"/>
  <c r="AN594" i="18" s="1"/>
  <c r="AO594" i="18" s="1"/>
  <c r="V594" i="18"/>
  <c r="T595" i="18"/>
  <c r="AN595" i="18" s="1"/>
  <c r="AO595" i="18" s="1"/>
  <c r="V595" i="18"/>
  <c r="T596" i="18"/>
  <c r="V596" i="18"/>
  <c r="T597" i="18"/>
  <c r="AN597" i="18" s="1"/>
  <c r="AO597" i="18" s="1"/>
  <c r="V597" i="18"/>
  <c r="T598" i="18"/>
  <c r="AN598" i="18" s="1"/>
  <c r="AO598" i="18" s="1"/>
  <c r="V598" i="18"/>
  <c r="T599" i="18"/>
  <c r="AN599" i="18" s="1"/>
  <c r="AO599" i="18" s="1"/>
  <c r="V599" i="18"/>
  <c r="T600" i="18"/>
  <c r="AN600" i="18" s="1"/>
  <c r="AO600" i="18" s="1"/>
  <c r="V600" i="18"/>
  <c r="T601" i="18"/>
  <c r="AN601" i="18" s="1"/>
  <c r="AO601" i="18" s="1"/>
  <c r="V601" i="18"/>
  <c r="T602" i="18"/>
  <c r="AN602" i="18" s="1"/>
  <c r="AO602" i="18" s="1"/>
  <c r="V602" i="18"/>
  <c r="T603" i="18"/>
  <c r="AN603" i="18" s="1"/>
  <c r="AO603" i="18" s="1"/>
  <c r="V603" i="18"/>
  <c r="T604" i="18"/>
  <c r="AN604" i="18" s="1"/>
  <c r="AO604" i="18" s="1"/>
  <c r="V604" i="18"/>
  <c r="T605" i="18"/>
  <c r="AN605" i="18" s="1"/>
  <c r="AO605" i="18" s="1"/>
  <c r="V605" i="18"/>
  <c r="T606" i="18"/>
  <c r="AN606" i="18" s="1"/>
  <c r="AO606" i="18" s="1"/>
  <c r="V606" i="18"/>
  <c r="T607" i="18"/>
  <c r="AN607" i="18" s="1"/>
  <c r="AO607" i="18" s="1"/>
  <c r="V607" i="18"/>
  <c r="T608" i="18"/>
  <c r="AN608" i="18" s="1"/>
  <c r="AO608" i="18" s="1"/>
  <c r="V608" i="18"/>
  <c r="T609" i="18"/>
  <c r="AN609" i="18" s="1"/>
  <c r="AO609" i="18" s="1"/>
  <c r="V609" i="18"/>
  <c r="T610" i="18"/>
  <c r="AN610" i="18" s="1"/>
  <c r="AO610" i="18" s="1"/>
  <c r="V610" i="18"/>
  <c r="T611" i="18"/>
  <c r="AN611" i="18" s="1"/>
  <c r="AO611" i="18" s="1"/>
  <c r="V611" i="18"/>
  <c r="T612" i="18"/>
  <c r="AN612" i="18" s="1"/>
  <c r="AO612" i="18" s="1"/>
  <c r="V612" i="18"/>
  <c r="T613" i="18"/>
  <c r="AN613" i="18" s="1"/>
  <c r="AO613" i="18" s="1"/>
  <c r="V613" i="18"/>
  <c r="T614" i="18"/>
  <c r="AN614" i="18" s="1"/>
  <c r="AO614" i="18" s="1"/>
  <c r="V614" i="18"/>
  <c r="T615" i="18"/>
  <c r="AN615" i="18" s="1"/>
  <c r="AO615" i="18" s="1"/>
  <c r="V615" i="18"/>
  <c r="T616" i="18"/>
  <c r="AN616" i="18" s="1"/>
  <c r="AO616" i="18" s="1"/>
  <c r="V616" i="18"/>
  <c r="T617" i="18"/>
  <c r="AN617" i="18" s="1"/>
  <c r="AO617" i="18" s="1"/>
  <c r="V617" i="18"/>
  <c r="T618" i="18"/>
  <c r="AN618" i="18" s="1"/>
  <c r="AO618" i="18" s="1"/>
  <c r="V618" i="18"/>
  <c r="T619" i="18"/>
  <c r="AN619" i="18" s="1"/>
  <c r="AO619" i="18" s="1"/>
  <c r="V619" i="18"/>
  <c r="T620" i="18"/>
  <c r="AN620" i="18" s="1"/>
  <c r="AO620" i="18" s="1"/>
  <c r="V620" i="18"/>
  <c r="T621" i="18"/>
  <c r="AN621" i="18" s="1"/>
  <c r="AO621" i="18" s="1"/>
  <c r="V621" i="18"/>
  <c r="T622" i="18"/>
  <c r="V622" i="18"/>
  <c r="T623" i="18"/>
  <c r="AN623" i="18" s="1"/>
  <c r="AO623" i="18" s="1"/>
  <c r="V623" i="18"/>
  <c r="T624" i="18"/>
  <c r="AN624" i="18" s="1"/>
  <c r="AO624" i="18" s="1"/>
  <c r="V624" i="18"/>
  <c r="T625" i="18"/>
  <c r="AN625" i="18" s="1"/>
  <c r="AO625" i="18" s="1"/>
  <c r="V625" i="18"/>
  <c r="T626" i="18"/>
  <c r="AN626" i="18" s="1"/>
  <c r="AO626" i="18" s="1"/>
  <c r="V626" i="18"/>
  <c r="T627" i="18"/>
  <c r="AN627" i="18" s="1"/>
  <c r="AO627" i="18" s="1"/>
  <c r="V627" i="18"/>
  <c r="T628" i="18"/>
  <c r="V628" i="18"/>
  <c r="T629" i="18"/>
  <c r="AN629" i="18" s="1"/>
  <c r="AO629" i="18" s="1"/>
  <c r="V629" i="18"/>
  <c r="T630" i="18"/>
  <c r="AN630" i="18" s="1"/>
  <c r="AO630" i="18" s="1"/>
  <c r="V630" i="18"/>
  <c r="T631" i="18"/>
  <c r="AN631" i="18" s="1"/>
  <c r="AO631" i="18" s="1"/>
  <c r="V631" i="18"/>
  <c r="T632" i="18"/>
  <c r="AN632" i="18" s="1"/>
  <c r="AO632" i="18" s="1"/>
  <c r="V632" i="18"/>
  <c r="T633" i="18"/>
  <c r="AN633" i="18" s="1"/>
  <c r="AO633" i="18" s="1"/>
  <c r="V633" i="18"/>
  <c r="T634" i="18"/>
  <c r="AN634" i="18" s="1"/>
  <c r="AO634" i="18" s="1"/>
  <c r="V634" i="18"/>
  <c r="T635" i="18"/>
  <c r="AN635" i="18" s="1"/>
  <c r="AO635" i="18" s="1"/>
  <c r="V635" i="18"/>
  <c r="T636" i="18"/>
  <c r="AN636" i="18" s="1"/>
  <c r="AO636" i="18" s="1"/>
  <c r="V636" i="18"/>
  <c r="T637" i="18"/>
  <c r="AN637" i="18" s="1"/>
  <c r="AO637" i="18" s="1"/>
  <c r="V637" i="18"/>
  <c r="T638" i="18"/>
  <c r="AN638" i="18" s="1"/>
  <c r="AO638" i="18" s="1"/>
  <c r="V638" i="18"/>
  <c r="T639" i="18"/>
  <c r="AN639" i="18" s="1"/>
  <c r="AO639" i="18" s="1"/>
  <c r="V639" i="18"/>
  <c r="T640" i="18"/>
  <c r="AN640" i="18" s="1"/>
  <c r="AO640" i="18" s="1"/>
  <c r="V640" i="18"/>
  <c r="T641" i="18"/>
  <c r="AN641" i="18" s="1"/>
  <c r="AO641" i="18" s="1"/>
  <c r="V641" i="18"/>
  <c r="T642" i="18"/>
  <c r="AN642" i="18" s="1"/>
  <c r="AO642" i="18" s="1"/>
  <c r="V642" i="18"/>
  <c r="T643" i="18"/>
  <c r="AN643" i="18" s="1"/>
  <c r="AO643" i="18" s="1"/>
  <c r="V643" i="18"/>
  <c r="T644" i="18"/>
  <c r="AN644" i="18" s="1"/>
  <c r="AO644" i="18" s="1"/>
  <c r="V644" i="18"/>
  <c r="T645" i="18"/>
  <c r="AN645" i="18" s="1"/>
  <c r="AO645" i="18" s="1"/>
  <c r="V645" i="18"/>
  <c r="T646" i="18"/>
  <c r="AN646" i="18" s="1"/>
  <c r="AO646" i="18" s="1"/>
  <c r="V646" i="18"/>
  <c r="T647" i="18"/>
  <c r="AN647" i="18" s="1"/>
  <c r="AO647" i="18" s="1"/>
  <c r="V647" i="18"/>
  <c r="T648" i="18"/>
  <c r="AN648" i="18" s="1"/>
  <c r="AO648" i="18" s="1"/>
  <c r="V648" i="18"/>
  <c r="T649" i="18"/>
  <c r="AN649" i="18" s="1"/>
  <c r="AO649" i="18" s="1"/>
  <c r="V649" i="18"/>
  <c r="T650" i="18"/>
  <c r="AN650" i="18" s="1"/>
  <c r="AO650" i="18" s="1"/>
  <c r="V650" i="18"/>
  <c r="T651" i="18"/>
  <c r="AN651" i="18" s="1"/>
  <c r="AO651" i="18" s="1"/>
  <c r="V651" i="18"/>
  <c r="T652" i="18"/>
  <c r="AN652" i="18" s="1"/>
  <c r="AO652" i="18" s="1"/>
  <c r="V652" i="18"/>
  <c r="T653" i="18"/>
  <c r="AN653" i="18" s="1"/>
  <c r="AO653" i="18" s="1"/>
  <c r="V653" i="18"/>
  <c r="T654" i="18"/>
  <c r="AN654" i="18" s="1"/>
  <c r="AO654" i="18" s="1"/>
  <c r="V654" i="18"/>
  <c r="T655" i="18"/>
  <c r="AN655" i="18" s="1"/>
  <c r="AO655" i="18" s="1"/>
  <c r="V655" i="18"/>
  <c r="T656" i="18"/>
  <c r="AN656" i="18" s="1"/>
  <c r="AO656" i="18" s="1"/>
  <c r="V656" i="18"/>
  <c r="T657" i="18"/>
  <c r="AN657" i="18" s="1"/>
  <c r="AO657" i="18" s="1"/>
  <c r="V657" i="18"/>
  <c r="T658" i="18"/>
  <c r="AN658" i="18" s="1"/>
  <c r="AO658" i="18" s="1"/>
  <c r="V658" i="18"/>
  <c r="T659" i="18"/>
  <c r="AN659" i="18" s="1"/>
  <c r="AO659" i="18" s="1"/>
  <c r="V659" i="18"/>
  <c r="T660" i="18"/>
  <c r="AN660" i="18" s="1"/>
  <c r="AO660" i="18" s="1"/>
  <c r="V660" i="18"/>
  <c r="T661" i="18"/>
  <c r="AN661" i="18" s="1"/>
  <c r="AO661" i="18" s="1"/>
  <c r="V661" i="18"/>
  <c r="T662" i="18"/>
  <c r="AN662" i="18" s="1"/>
  <c r="AO662" i="18" s="1"/>
  <c r="V662" i="18"/>
  <c r="T663" i="18"/>
  <c r="AN663" i="18" s="1"/>
  <c r="AO663" i="18" s="1"/>
  <c r="V663" i="18"/>
  <c r="T664" i="18"/>
  <c r="AN664" i="18" s="1"/>
  <c r="AO664" i="18" s="1"/>
  <c r="V664" i="18"/>
  <c r="T665" i="18"/>
  <c r="AN665" i="18" s="1"/>
  <c r="AO665" i="18" s="1"/>
  <c r="V665" i="18"/>
  <c r="T666" i="18"/>
  <c r="AN666" i="18" s="1"/>
  <c r="AO666" i="18" s="1"/>
  <c r="V666" i="18"/>
  <c r="T667" i="18"/>
  <c r="AN667" i="18" s="1"/>
  <c r="AO667" i="18" s="1"/>
  <c r="V667" i="18"/>
  <c r="T668" i="18"/>
  <c r="V668" i="18"/>
  <c r="T669" i="18"/>
  <c r="AN669" i="18" s="1"/>
  <c r="AO669" i="18" s="1"/>
  <c r="V669" i="18"/>
  <c r="T670" i="18"/>
  <c r="AN670" i="18" s="1"/>
  <c r="AO670" i="18" s="1"/>
  <c r="V670" i="18"/>
  <c r="T671" i="18"/>
  <c r="AN671" i="18" s="1"/>
  <c r="AO671" i="18" s="1"/>
  <c r="V671" i="18"/>
  <c r="T672" i="18"/>
  <c r="AN672" i="18" s="1"/>
  <c r="AO672" i="18" s="1"/>
  <c r="V672" i="18"/>
  <c r="T673" i="18"/>
  <c r="AN673" i="18" s="1"/>
  <c r="AO673" i="18" s="1"/>
  <c r="V673" i="18"/>
  <c r="T674" i="18"/>
  <c r="AN674" i="18" s="1"/>
  <c r="AO674" i="18" s="1"/>
  <c r="V674" i="18"/>
  <c r="T675" i="18"/>
  <c r="AN675" i="18" s="1"/>
  <c r="AO675" i="18" s="1"/>
  <c r="V675" i="18"/>
  <c r="T676" i="18"/>
  <c r="AN676" i="18" s="1"/>
  <c r="AO676" i="18" s="1"/>
  <c r="V676" i="18"/>
  <c r="T677" i="18"/>
  <c r="AN677" i="18" s="1"/>
  <c r="AO677" i="18" s="1"/>
  <c r="V677" i="18"/>
  <c r="T678" i="18"/>
  <c r="AN678" i="18" s="1"/>
  <c r="AO678" i="18" s="1"/>
  <c r="V678" i="18"/>
  <c r="T679" i="18"/>
  <c r="AN679" i="18" s="1"/>
  <c r="AO679" i="18" s="1"/>
  <c r="V679" i="18"/>
  <c r="T680" i="18"/>
  <c r="AN680" i="18" s="1"/>
  <c r="AO680" i="18" s="1"/>
  <c r="V680" i="18"/>
  <c r="T681" i="18"/>
  <c r="AN681" i="18" s="1"/>
  <c r="AO681" i="18" s="1"/>
  <c r="V681" i="18"/>
  <c r="T682" i="18"/>
  <c r="AN682" i="18" s="1"/>
  <c r="AO682" i="18" s="1"/>
  <c r="V682" i="18"/>
  <c r="T683" i="18"/>
  <c r="AN683" i="18" s="1"/>
  <c r="AO683" i="18" s="1"/>
  <c r="V683" i="18"/>
  <c r="T684" i="18"/>
  <c r="AN684" i="18" s="1"/>
  <c r="AO684" i="18" s="1"/>
  <c r="V684" i="18"/>
  <c r="T685" i="18"/>
  <c r="AN685" i="18" s="1"/>
  <c r="AO685" i="18" s="1"/>
  <c r="V685" i="18"/>
  <c r="T686" i="18"/>
  <c r="AN686" i="18" s="1"/>
  <c r="AO686" i="18" s="1"/>
  <c r="V686" i="18"/>
  <c r="T687" i="18"/>
  <c r="AN687" i="18" s="1"/>
  <c r="AO687" i="18" s="1"/>
  <c r="V687" i="18"/>
  <c r="T688" i="18"/>
  <c r="AN688" i="18" s="1"/>
  <c r="AO688" i="18" s="1"/>
  <c r="V688" i="18"/>
  <c r="T689" i="18"/>
  <c r="AN689" i="18" s="1"/>
  <c r="AO689" i="18" s="1"/>
  <c r="V689" i="18"/>
  <c r="T690" i="18"/>
  <c r="AN690" i="18" s="1"/>
  <c r="AO690" i="18" s="1"/>
  <c r="V690" i="18"/>
  <c r="T691" i="18"/>
  <c r="AN691" i="18" s="1"/>
  <c r="AO691" i="18" s="1"/>
  <c r="V691" i="18"/>
  <c r="T692" i="18"/>
  <c r="AN692" i="18" s="1"/>
  <c r="AO692" i="18" s="1"/>
  <c r="V692" i="18"/>
  <c r="T693" i="18"/>
  <c r="AN693" i="18" s="1"/>
  <c r="AO693" i="18" s="1"/>
  <c r="V693" i="18"/>
  <c r="T694" i="18"/>
  <c r="V694" i="18"/>
  <c r="T695" i="18"/>
  <c r="AN695" i="18" s="1"/>
  <c r="AO695" i="18" s="1"/>
  <c r="V695" i="18"/>
  <c r="T696" i="18"/>
  <c r="AN696" i="18" s="1"/>
  <c r="AO696" i="18" s="1"/>
  <c r="V696" i="18"/>
  <c r="T697" i="18"/>
  <c r="AN697" i="18" s="1"/>
  <c r="AO697" i="18" s="1"/>
  <c r="V697" i="18"/>
  <c r="T698" i="18"/>
  <c r="AN698" i="18" s="1"/>
  <c r="AO698" i="18" s="1"/>
  <c r="V698" i="18"/>
  <c r="T699" i="18"/>
  <c r="AN699" i="18" s="1"/>
  <c r="AO699" i="18" s="1"/>
  <c r="V699" i="18"/>
  <c r="T700" i="18"/>
  <c r="V700" i="18"/>
  <c r="T701" i="18"/>
  <c r="AN701" i="18" s="1"/>
  <c r="AO701" i="18" s="1"/>
  <c r="V701" i="18"/>
  <c r="T702" i="18"/>
  <c r="AN702" i="18" s="1"/>
  <c r="AO702" i="18" s="1"/>
  <c r="V702" i="18"/>
  <c r="T703" i="18"/>
  <c r="AN703" i="18" s="1"/>
  <c r="AO703" i="18" s="1"/>
  <c r="V703" i="18"/>
  <c r="T704" i="18"/>
  <c r="AN704" i="18" s="1"/>
  <c r="AO704" i="18" s="1"/>
  <c r="V704" i="18"/>
  <c r="T705" i="18"/>
  <c r="AN705" i="18" s="1"/>
  <c r="AO705" i="18" s="1"/>
  <c r="V705" i="18"/>
  <c r="T706" i="18"/>
  <c r="AN706" i="18" s="1"/>
  <c r="AO706" i="18" s="1"/>
  <c r="V706" i="18"/>
  <c r="T707" i="18"/>
  <c r="AN707" i="18" s="1"/>
  <c r="AO707" i="18" s="1"/>
  <c r="V707" i="18"/>
  <c r="T708" i="18"/>
  <c r="AN708" i="18" s="1"/>
  <c r="AO708" i="18" s="1"/>
  <c r="V708" i="18"/>
  <c r="T709" i="18"/>
  <c r="AN709" i="18" s="1"/>
  <c r="AO709" i="18" s="1"/>
  <c r="V709" i="18"/>
  <c r="T710" i="18"/>
  <c r="AN710" i="18" s="1"/>
  <c r="AO710" i="18" s="1"/>
  <c r="V710" i="18"/>
  <c r="T711" i="18"/>
  <c r="AN711" i="18" s="1"/>
  <c r="AO711" i="18" s="1"/>
  <c r="V711" i="18"/>
  <c r="T712" i="18"/>
  <c r="AN712" i="18" s="1"/>
  <c r="AO712" i="18" s="1"/>
  <c r="V712" i="18"/>
  <c r="T713" i="18"/>
  <c r="AN713" i="18" s="1"/>
  <c r="AO713" i="18" s="1"/>
  <c r="V713" i="18"/>
  <c r="T714" i="18"/>
  <c r="AN714" i="18" s="1"/>
  <c r="AO714" i="18" s="1"/>
  <c r="V714" i="18"/>
  <c r="T715" i="18"/>
  <c r="AN715" i="18" s="1"/>
  <c r="AO715" i="18" s="1"/>
  <c r="V715" i="18"/>
  <c r="T716" i="18"/>
  <c r="AN716" i="18" s="1"/>
  <c r="AO716" i="18" s="1"/>
  <c r="V716" i="18"/>
  <c r="T717" i="18"/>
  <c r="AN717" i="18" s="1"/>
  <c r="AO717" i="18" s="1"/>
  <c r="V717" i="18"/>
  <c r="T718" i="18"/>
  <c r="AN718" i="18" s="1"/>
  <c r="AO718" i="18" s="1"/>
  <c r="V718" i="18"/>
  <c r="T719" i="18"/>
  <c r="AN719" i="18" s="1"/>
  <c r="AO719" i="18" s="1"/>
  <c r="V719" i="18"/>
  <c r="T720" i="18"/>
  <c r="AN720" i="18" s="1"/>
  <c r="AO720" i="18" s="1"/>
  <c r="V720" i="18"/>
  <c r="T721" i="18"/>
  <c r="AN721" i="18" s="1"/>
  <c r="AO721" i="18" s="1"/>
  <c r="V721" i="18"/>
  <c r="T722" i="18"/>
  <c r="AN722" i="18" s="1"/>
  <c r="AO722" i="18" s="1"/>
  <c r="V722" i="18"/>
  <c r="T723" i="18"/>
  <c r="AN723" i="18" s="1"/>
  <c r="AO723" i="18" s="1"/>
  <c r="V723" i="18"/>
  <c r="T724" i="18"/>
  <c r="AN724" i="18" s="1"/>
  <c r="AO724" i="18" s="1"/>
  <c r="V724" i="18"/>
  <c r="T725" i="18"/>
  <c r="AN725" i="18" s="1"/>
  <c r="AO725" i="18" s="1"/>
  <c r="V725" i="18"/>
  <c r="T726" i="18"/>
  <c r="AN726" i="18" s="1"/>
  <c r="AO726" i="18" s="1"/>
  <c r="V726" i="18"/>
  <c r="T727" i="18"/>
  <c r="AN727" i="18" s="1"/>
  <c r="AO727" i="18" s="1"/>
  <c r="V727" i="18"/>
  <c r="T728" i="18"/>
  <c r="AN728" i="18" s="1"/>
  <c r="AO728" i="18" s="1"/>
  <c r="V728" i="18"/>
  <c r="T729" i="18"/>
  <c r="AN729" i="18" s="1"/>
  <c r="AO729" i="18" s="1"/>
  <c r="V729" i="18"/>
  <c r="T730" i="18"/>
  <c r="AN730" i="18" s="1"/>
  <c r="AO730" i="18" s="1"/>
  <c r="V730" i="18"/>
  <c r="T731" i="18"/>
  <c r="AN731" i="18" s="1"/>
  <c r="AO731" i="18" s="1"/>
  <c r="V731" i="18"/>
  <c r="T732" i="18"/>
  <c r="AN732" i="18" s="1"/>
  <c r="AO732" i="18" s="1"/>
  <c r="V732" i="18"/>
  <c r="T733" i="18"/>
  <c r="AN733" i="18" s="1"/>
  <c r="AO733" i="18" s="1"/>
  <c r="V733" i="18"/>
  <c r="T734" i="18"/>
  <c r="AN734" i="18" s="1"/>
  <c r="AO734" i="18" s="1"/>
  <c r="V734" i="18"/>
  <c r="T735" i="18"/>
  <c r="AN735" i="18" s="1"/>
  <c r="AO735" i="18" s="1"/>
  <c r="V735" i="18"/>
  <c r="T736" i="18"/>
  <c r="AN736" i="18" s="1"/>
  <c r="AO736" i="18" s="1"/>
  <c r="V736" i="18"/>
  <c r="T737" i="18"/>
  <c r="AN737" i="18" s="1"/>
  <c r="AO737" i="18" s="1"/>
  <c r="V737" i="18"/>
  <c r="T738" i="18"/>
  <c r="AN738" i="18" s="1"/>
  <c r="AO738" i="18" s="1"/>
  <c r="V738" i="18"/>
  <c r="T739" i="18"/>
  <c r="AN739" i="18" s="1"/>
  <c r="AO739" i="18" s="1"/>
  <c r="V739" i="18"/>
  <c r="T740" i="18"/>
  <c r="V740" i="18"/>
  <c r="T741" i="18"/>
  <c r="AN741" i="18" s="1"/>
  <c r="AO741" i="18" s="1"/>
  <c r="V741" i="18"/>
  <c r="T742" i="18"/>
  <c r="AN742" i="18" s="1"/>
  <c r="AO742" i="18" s="1"/>
  <c r="V742" i="18"/>
  <c r="T743" i="18"/>
  <c r="AN743" i="18" s="1"/>
  <c r="AO743" i="18" s="1"/>
  <c r="V743" i="18"/>
  <c r="T744" i="18"/>
  <c r="AN744" i="18" s="1"/>
  <c r="AO744" i="18" s="1"/>
  <c r="V744" i="18"/>
  <c r="T745" i="18"/>
  <c r="AN745" i="18" s="1"/>
  <c r="AO745" i="18" s="1"/>
  <c r="V745" i="18"/>
  <c r="T746" i="18"/>
  <c r="AN746" i="18" s="1"/>
  <c r="AO746" i="18" s="1"/>
  <c r="V746" i="18"/>
  <c r="T747" i="18"/>
  <c r="AN747" i="18" s="1"/>
  <c r="AO747" i="18" s="1"/>
  <c r="V747" i="18"/>
  <c r="T748" i="18"/>
  <c r="AN748" i="18" s="1"/>
  <c r="AO748" i="18" s="1"/>
  <c r="V748" i="18"/>
  <c r="T749" i="18"/>
  <c r="AN749" i="18" s="1"/>
  <c r="AO749" i="18" s="1"/>
  <c r="V749" i="18"/>
  <c r="T750" i="18"/>
  <c r="AN750" i="18" s="1"/>
  <c r="AO750" i="18" s="1"/>
  <c r="V750" i="18"/>
  <c r="T751" i="18"/>
  <c r="AN751" i="18" s="1"/>
  <c r="AO751" i="18" s="1"/>
  <c r="V751" i="18"/>
  <c r="T752" i="18"/>
  <c r="AN752" i="18" s="1"/>
  <c r="AO752" i="18" s="1"/>
  <c r="V752" i="18"/>
  <c r="T753" i="18"/>
  <c r="AN753" i="18" s="1"/>
  <c r="AO753" i="18" s="1"/>
  <c r="V753" i="18"/>
  <c r="T754" i="18"/>
  <c r="AN754" i="18" s="1"/>
  <c r="AO754" i="18" s="1"/>
  <c r="V754" i="18"/>
  <c r="T755" i="18"/>
  <c r="AN755" i="18" s="1"/>
  <c r="AO755" i="18" s="1"/>
  <c r="V755" i="18"/>
  <c r="T756" i="18"/>
  <c r="AN756" i="18" s="1"/>
  <c r="AO756" i="18" s="1"/>
  <c r="V756" i="18"/>
  <c r="T757" i="18"/>
  <c r="AN757" i="18" s="1"/>
  <c r="AO757" i="18" s="1"/>
  <c r="V757" i="18"/>
  <c r="T758" i="18"/>
  <c r="AN758" i="18" s="1"/>
  <c r="AO758" i="18" s="1"/>
  <c r="V758" i="18"/>
  <c r="T759" i="18"/>
  <c r="AN759" i="18" s="1"/>
  <c r="AO759" i="18" s="1"/>
  <c r="V759" i="18"/>
  <c r="T760" i="18"/>
  <c r="AN760" i="18" s="1"/>
  <c r="AO760" i="18" s="1"/>
  <c r="V760" i="18"/>
  <c r="T761" i="18"/>
  <c r="AN761" i="18" s="1"/>
  <c r="AO761" i="18" s="1"/>
  <c r="V761" i="18"/>
  <c r="T762" i="18"/>
  <c r="AN762" i="18" s="1"/>
  <c r="AO762" i="18" s="1"/>
  <c r="V762" i="18"/>
  <c r="T763" i="18"/>
  <c r="AN763" i="18" s="1"/>
  <c r="AO763" i="18" s="1"/>
  <c r="V763" i="18"/>
  <c r="T764" i="18"/>
  <c r="AN764" i="18" s="1"/>
  <c r="AO764" i="18" s="1"/>
  <c r="V764" i="18"/>
  <c r="T765" i="18"/>
  <c r="AN765" i="18" s="1"/>
  <c r="AO765" i="18" s="1"/>
  <c r="V765" i="18"/>
  <c r="T766" i="18"/>
  <c r="V766" i="18"/>
  <c r="T767" i="18"/>
  <c r="AN767" i="18" s="1"/>
  <c r="AO767" i="18" s="1"/>
  <c r="V767" i="18"/>
  <c r="T768" i="18"/>
  <c r="AN768" i="18" s="1"/>
  <c r="AO768" i="18" s="1"/>
  <c r="V768" i="18"/>
  <c r="T769" i="18"/>
  <c r="AN769" i="18" s="1"/>
  <c r="AO769" i="18" s="1"/>
  <c r="V769" i="18"/>
  <c r="T770" i="18"/>
  <c r="AN770" i="18" s="1"/>
  <c r="AO770" i="18" s="1"/>
  <c r="V770" i="18"/>
  <c r="T771" i="18"/>
  <c r="AN771" i="18" s="1"/>
  <c r="V771" i="18"/>
  <c r="T772" i="18"/>
  <c r="AN772" i="18" s="1"/>
  <c r="AO772" i="18" s="1"/>
  <c r="V772" i="18"/>
  <c r="T773" i="18"/>
  <c r="AN773" i="18" s="1"/>
  <c r="AO773" i="18" s="1"/>
  <c r="V773" i="18"/>
  <c r="T774" i="18"/>
  <c r="AN774" i="18" s="1"/>
  <c r="AO774" i="18" s="1"/>
  <c r="V774" i="18"/>
  <c r="T775" i="18"/>
  <c r="AN775" i="18" s="1"/>
  <c r="AO775" i="18" s="1"/>
  <c r="V775" i="18"/>
  <c r="T776" i="18"/>
  <c r="AN776" i="18" s="1"/>
  <c r="AO776" i="18" s="1"/>
  <c r="V776" i="18"/>
  <c r="T777" i="18"/>
  <c r="AN777" i="18" s="1"/>
  <c r="AO777" i="18" s="1"/>
  <c r="V777" i="18"/>
  <c r="T778" i="18"/>
  <c r="AN778" i="18" s="1"/>
  <c r="AO778" i="18" s="1"/>
  <c r="V778" i="18"/>
  <c r="T779" i="18"/>
  <c r="AN779" i="18" s="1"/>
  <c r="AO779" i="18" s="1"/>
  <c r="V779" i="18"/>
  <c r="T780" i="18"/>
  <c r="AN780" i="18" s="1"/>
  <c r="AO780" i="18" s="1"/>
  <c r="V780" i="18"/>
  <c r="T781" i="18"/>
  <c r="AN781" i="18" s="1"/>
  <c r="AO781" i="18" s="1"/>
  <c r="V781" i="18"/>
  <c r="T782" i="18"/>
  <c r="AN782" i="18" s="1"/>
  <c r="AO782" i="18" s="1"/>
  <c r="V782" i="18"/>
  <c r="T783" i="18"/>
  <c r="AN783" i="18" s="1"/>
  <c r="AO783" i="18" s="1"/>
  <c r="V783" i="18"/>
  <c r="T784" i="18"/>
  <c r="AN784" i="18" s="1"/>
  <c r="AO784" i="18" s="1"/>
  <c r="V784" i="18"/>
  <c r="T785" i="18"/>
  <c r="AN785" i="18" s="1"/>
  <c r="AO785" i="18" s="1"/>
  <c r="V785" i="18"/>
  <c r="T786" i="18"/>
  <c r="AN786" i="18" s="1"/>
  <c r="AO786" i="18" s="1"/>
  <c r="V786" i="18"/>
  <c r="T787" i="18"/>
  <c r="AN787" i="18" s="1"/>
  <c r="AO787" i="18" s="1"/>
  <c r="V787" i="18"/>
  <c r="T788" i="18"/>
  <c r="AN788" i="18" s="1"/>
  <c r="AO788" i="18" s="1"/>
  <c r="V788" i="18"/>
  <c r="T789" i="18"/>
  <c r="AN789" i="18" s="1"/>
  <c r="AO789" i="18" s="1"/>
  <c r="V789" i="18"/>
  <c r="T790" i="18"/>
  <c r="AN790" i="18" s="1"/>
  <c r="AO790" i="18" s="1"/>
  <c r="V790" i="18"/>
  <c r="T791" i="18"/>
  <c r="AN791" i="18" s="1"/>
  <c r="AO791" i="18" s="1"/>
  <c r="V791" i="18"/>
  <c r="T792" i="18"/>
  <c r="AN792" i="18" s="1"/>
  <c r="AO792" i="18" s="1"/>
  <c r="V792" i="18"/>
  <c r="T793" i="18"/>
  <c r="AN793" i="18" s="1"/>
  <c r="AO793" i="18" s="1"/>
  <c r="V793" i="18"/>
  <c r="T794" i="18"/>
  <c r="AN794" i="18" s="1"/>
  <c r="AO794" i="18" s="1"/>
  <c r="V794" i="18"/>
  <c r="T795" i="18"/>
  <c r="AN795" i="18" s="1"/>
  <c r="AO795" i="18" s="1"/>
  <c r="V795" i="18"/>
  <c r="T796" i="18"/>
  <c r="AN796" i="18" s="1"/>
  <c r="AO796" i="18" s="1"/>
  <c r="V796" i="18"/>
  <c r="T797" i="18"/>
  <c r="AN797" i="18" s="1"/>
  <c r="AO797" i="18" s="1"/>
  <c r="V797" i="18"/>
  <c r="T798" i="18"/>
  <c r="AN798" i="18" s="1"/>
  <c r="AO798" i="18" s="1"/>
  <c r="V798" i="18"/>
  <c r="T799" i="18"/>
  <c r="AN799" i="18" s="1"/>
  <c r="AO799" i="18" s="1"/>
  <c r="V799" i="18"/>
  <c r="T800" i="18"/>
  <c r="V800" i="18"/>
  <c r="T801" i="18"/>
  <c r="AN801" i="18" s="1"/>
  <c r="AO801" i="18" s="1"/>
  <c r="V801" i="18"/>
  <c r="T802" i="18"/>
  <c r="AN802" i="18" s="1"/>
  <c r="AO802" i="18" s="1"/>
  <c r="V802" i="18"/>
  <c r="T803" i="18"/>
  <c r="AN803" i="18" s="1"/>
  <c r="AO803" i="18" s="1"/>
  <c r="V803" i="18"/>
  <c r="T804" i="18"/>
  <c r="AN804" i="18" s="1"/>
  <c r="AO804" i="18" s="1"/>
  <c r="V804" i="18"/>
  <c r="T805" i="18"/>
  <c r="AN805" i="18" s="1"/>
  <c r="AO805" i="18" s="1"/>
  <c r="V805" i="18"/>
  <c r="T806" i="18"/>
  <c r="AN806" i="18" s="1"/>
  <c r="AO806" i="18" s="1"/>
  <c r="V806" i="18"/>
  <c r="T807" i="18"/>
  <c r="AN807" i="18" s="1"/>
  <c r="AO807" i="18" s="1"/>
  <c r="V807" i="18"/>
  <c r="T808" i="18"/>
  <c r="AN808" i="18" s="1"/>
  <c r="AO808" i="18" s="1"/>
  <c r="V808" i="18"/>
  <c r="T809" i="18"/>
  <c r="AN809" i="18" s="1"/>
  <c r="AO809" i="18" s="1"/>
  <c r="V809" i="18"/>
  <c r="T810" i="18"/>
  <c r="AN810" i="18" s="1"/>
  <c r="AO810" i="18" s="1"/>
  <c r="V810" i="18"/>
  <c r="T811" i="18"/>
  <c r="AN811" i="18" s="1"/>
  <c r="AO811" i="18" s="1"/>
  <c r="V811" i="18"/>
  <c r="T812" i="18"/>
  <c r="AN812" i="18" s="1"/>
  <c r="AO812" i="18" s="1"/>
  <c r="V812" i="18"/>
  <c r="T813" i="18"/>
  <c r="AN813" i="18" s="1"/>
  <c r="AO813" i="18" s="1"/>
  <c r="V813" i="18"/>
  <c r="T814" i="18"/>
  <c r="AN814" i="18" s="1"/>
  <c r="AO814" i="18" s="1"/>
  <c r="V814" i="18"/>
  <c r="T815" i="18"/>
  <c r="AN815" i="18" s="1"/>
  <c r="AO815" i="18" s="1"/>
  <c r="V815" i="18"/>
  <c r="T816" i="18"/>
  <c r="AN816" i="18" s="1"/>
  <c r="AO816" i="18" s="1"/>
  <c r="V816" i="18"/>
  <c r="T817" i="18"/>
  <c r="AN817" i="18" s="1"/>
  <c r="AO817" i="18" s="1"/>
  <c r="V817" i="18"/>
  <c r="T818" i="18"/>
  <c r="AN818" i="18" s="1"/>
  <c r="AO818" i="18" s="1"/>
  <c r="V818" i="18"/>
  <c r="T819" i="18"/>
  <c r="AN819" i="18" s="1"/>
  <c r="AO819" i="18" s="1"/>
  <c r="V819" i="18"/>
  <c r="T820" i="18"/>
  <c r="AN820" i="18" s="1"/>
  <c r="AO820" i="18" s="1"/>
  <c r="V820" i="18"/>
  <c r="T821" i="18"/>
  <c r="AN821" i="18" s="1"/>
  <c r="AO821" i="18" s="1"/>
  <c r="V821" i="18"/>
  <c r="T822" i="18"/>
  <c r="AN822" i="18" s="1"/>
  <c r="AO822" i="18" s="1"/>
  <c r="V822" i="18"/>
  <c r="T823" i="18"/>
  <c r="AN823" i="18" s="1"/>
  <c r="AO823" i="18" s="1"/>
  <c r="V823" i="18"/>
  <c r="T824" i="18"/>
  <c r="AN824" i="18" s="1"/>
  <c r="AO824" i="18" s="1"/>
  <c r="V824" i="18"/>
  <c r="T825" i="18"/>
  <c r="AN825" i="18" s="1"/>
  <c r="AO825" i="18" s="1"/>
  <c r="V825" i="18"/>
  <c r="T826" i="18"/>
  <c r="AN826" i="18" s="1"/>
  <c r="AO826" i="18" s="1"/>
  <c r="V826" i="18"/>
  <c r="T827" i="18"/>
  <c r="AN827" i="18" s="1"/>
  <c r="AO827" i="18" s="1"/>
  <c r="V827" i="18"/>
  <c r="T828" i="18"/>
  <c r="AN828" i="18" s="1"/>
  <c r="AO828" i="18" s="1"/>
  <c r="V828" i="18"/>
  <c r="T829" i="18"/>
  <c r="AN829" i="18" s="1"/>
  <c r="AO829" i="18" s="1"/>
  <c r="V829" i="18"/>
  <c r="T830" i="18"/>
  <c r="AN830" i="18" s="1"/>
  <c r="AO830" i="18" s="1"/>
  <c r="V830" i="18"/>
  <c r="T831" i="18"/>
  <c r="AN831" i="18" s="1"/>
  <c r="AO831" i="18" s="1"/>
  <c r="V831" i="18"/>
  <c r="T832" i="18"/>
  <c r="AN832" i="18" s="1"/>
  <c r="AO832" i="18" s="1"/>
  <c r="V832" i="18"/>
  <c r="T833" i="18"/>
  <c r="AN833" i="18" s="1"/>
  <c r="AO833" i="18" s="1"/>
  <c r="V833" i="18"/>
  <c r="T834" i="18"/>
  <c r="AN834" i="18" s="1"/>
  <c r="AO834" i="18" s="1"/>
  <c r="V834" i="18"/>
  <c r="T835" i="18"/>
  <c r="AN835" i="18" s="1"/>
  <c r="AO835" i="18" s="1"/>
  <c r="V835" i="18"/>
  <c r="T836" i="18"/>
  <c r="AN836" i="18" s="1"/>
  <c r="AO836" i="18" s="1"/>
  <c r="V836" i="18"/>
  <c r="T837" i="18"/>
  <c r="AN837" i="18" s="1"/>
  <c r="AO837" i="18" s="1"/>
  <c r="V837" i="18"/>
  <c r="T838" i="18"/>
  <c r="AN838" i="18" s="1"/>
  <c r="AO838" i="18" s="1"/>
  <c r="V838" i="18"/>
  <c r="T839" i="18"/>
  <c r="AN839" i="18" s="1"/>
  <c r="AO839" i="18" s="1"/>
  <c r="V839" i="18"/>
  <c r="T840" i="18"/>
  <c r="AN840" i="18" s="1"/>
  <c r="AO840" i="18" s="1"/>
  <c r="V840" i="18"/>
  <c r="T841" i="18"/>
  <c r="AN841" i="18" s="1"/>
  <c r="AO841" i="18" s="1"/>
  <c r="V841" i="18"/>
  <c r="T842" i="18"/>
  <c r="AN842" i="18" s="1"/>
  <c r="AO842" i="18" s="1"/>
  <c r="V842" i="18"/>
  <c r="T843" i="18"/>
  <c r="AN843" i="18" s="1"/>
  <c r="AO843" i="18" s="1"/>
  <c r="V843" i="18"/>
  <c r="T844" i="18"/>
  <c r="AN844" i="18" s="1"/>
  <c r="AO844" i="18" s="1"/>
  <c r="V844" i="18"/>
  <c r="T845" i="18"/>
  <c r="AN845" i="18" s="1"/>
  <c r="AO845" i="18" s="1"/>
  <c r="V845" i="18"/>
  <c r="T846" i="18"/>
  <c r="AN846" i="18" s="1"/>
  <c r="AO846" i="18" s="1"/>
  <c r="V846" i="18"/>
  <c r="T847" i="18"/>
  <c r="AN847" i="18" s="1"/>
  <c r="AO847" i="18" s="1"/>
  <c r="V847" i="18"/>
  <c r="T848" i="18"/>
  <c r="AN848" i="18" s="1"/>
  <c r="AO848" i="18" s="1"/>
  <c r="V848" i="18"/>
  <c r="T849" i="18"/>
  <c r="AN849" i="18" s="1"/>
  <c r="AO849" i="18" s="1"/>
  <c r="V849" i="18"/>
  <c r="T850" i="18"/>
  <c r="AN850" i="18" s="1"/>
  <c r="AO850" i="18" s="1"/>
  <c r="V850" i="18"/>
  <c r="T851" i="18"/>
  <c r="AN851" i="18" s="1"/>
  <c r="AO851" i="18" s="1"/>
  <c r="V851" i="18"/>
  <c r="T852" i="18"/>
  <c r="V852" i="18"/>
  <c r="T853" i="18"/>
  <c r="AN853" i="18" s="1"/>
  <c r="AO853" i="18" s="1"/>
  <c r="V853" i="18"/>
  <c r="T854" i="18"/>
  <c r="AN854" i="18" s="1"/>
  <c r="AO854" i="18" s="1"/>
  <c r="V854" i="18"/>
  <c r="T855" i="18"/>
  <c r="AN855" i="18" s="1"/>
  <c r="AO855" i="18" s="1"/>
  <c r="V855" i="18"/>
  <c r="T856" i="18"/>
  <c r="AN856" i="18" s="1"/>
  <c r="AO856" i="18" s="1"/>
  <c r="V856" i="18"/>
  <c r="T857" i="18"/>
  <c r="AN857" i="18" s="1"/>
  <c r="AO857" i="18" s="1"/>
  <c r="V857" i="18"/>
  <c r="T858" i="18"/>
  <c r="AN858" i="18" s="1"/>
  <c r="AO858" i="18" s="1"/>
  <c r="V858" i="18"/>
  <c r="T859" i="18"/>
  <c r="AN859" i="18" s="1"/>
  <c r="AO859" i="18" s="1"/>
  <c r="V859" i="18"/>
  <c r="T860" i="18"/>
  <c r="AN860" i="18" s="1"/>
  <c r="AO860" i="18" s="1"/>
  <c r="V860" i="18"/>
  <c r="T861" i="18"/>
  <c r="AN861" i="18" s="1"/>
  <c r="AO861" i="18" s="1"/>
  <c r="V861" i="18"/>
  <c r="T862" i="18"/>
  <c r="AN862" i="18" s="1"/>
  <c r="AO862" i="18" s="1"/>
  <c r="V862" i="18"/>
  <c r="T863" i="18"/>
  <c r="AN863" i="18" s="1"/>
  <c r="AO863" i="18" s="1"/>
  <c r="V863" i="18"/>
  <c r="T864" i="18"/>
  <c r="AN864" i="18" s="1"/>
  <c r="AO864" i="18" s="1"/>
  <c r="V864" i="18"/>
  <c r="T865" i="18"/>
  <c r="AN865" i="18" s="1"/>
  <c r="AO865" i="18" s="1"/>
  <c r="V865" i="18"/>
  <c r="T866" i="18"/>
  <c r="AN866" i="18" s="1"/>
  <c r="AO866" i="18" s="1"/>
  <c r="V866" i="18"/>
  <c r="T867" i="18"/>
  <c r="AN867" i="18" s="1"/>
  <c r="AO867" i="18" s="1"/>
  <c r="V867" i="18"/>
  <c r="T868" i="18"/>
  <c r="AN868" i="18" s="1"/>
  <c r="AO868" i="18" s="1"/>
  <c r="V868" i="18"/>
  <c r="T869" i="18"/>
  <c r="AN869" i="18" s="1"/>
  <c r="AO869" i="18" s="1"/>
  <c r="V869" i="18"/>
  <c r="T870" i="18"/>
  <c r="AN870" i="18" s="1"/>
  <c r="AO870" i="18" s="1"/>
  <c r="V870" i="18"/>
  <c r="T871" i="18"/>
  <c r="AN871" i="18" s="1"/>
  <c r="AO871" i="18" s="1"/>
  <c r="V871" i="18"/>
  <c r="T872" i="18"/>
  <c r="AN872" i="18" s="1"/>
  <c r="AO872" i="18" s="1"/>
  <c r="V872" i="18"/>
  <c r="T873" i="18"/>
  <c r="AN873" i="18" s="1"/>
  <c r="AO873" i="18" s="1"/>
  <c r="V873" i="18"/>
  <c r="T874" i="18"/>
  <c r="V874" i="18"/>
  <c r="T875" i="18"/>
  <c r="V875" i="18"/>
  <c r="T876" i="18"/>
  <c r="AN876" i="18" s="1"/>
  <c r="AO876" i="18" s="1"/>
  <c r="V876" i="18"/>
  <c r="T877" i="18"/>
  <c r="AN877" i="18" s="1"/>
  <c r="AO877" i="18" s="1"/>
  <c r="V877" i="18"/>
  <c r="T878" i="18"/>
  <c r="AN878" i="18" s="1"/>
  <c r="AO878" i="18" s="1"/>
  <c r="V878" i="18"/>
  <c r="T879" i="18"/>
  <c r="AN879" i="18" s="1"/>
  <c r="AO879" i="18" s="1"/>
  <c r="V879" i="18"/>
  <c r="T880" i="18"/>
  <c r="AN880" i="18" s="1"/>
  <c r="AO880" i="18" s="1"/>
  <c r="V880" i="18"/>
  <c r="T881" i="18"/>
  <c r="AN881" i="18" s="1"/>
  <c r="AO881" i="18" s="1"/>
  <c r="V881" i="18"/>
  <c r="T882" i="18"/>
  <c r="AN882" i="18" s="1"/>
  <c r="AO882" i="18" s="1"/>
  <c r="V882" i="18"/>
  <c r="T883" i="18"/>
  <c r="AN883" i="18" s="1"/>
  <c r="AO883" i="18" s="1"/>
  <c r="V883" i="18"/>
  <c r="T884" i="18"/>
  <c r="AN884" i="18" s="1"/>
  <c r="AO884" i="18" s="1"/>
  <c r="V884" i="18"/>
  <c r="T885" i="18"/>
  <c r="AN885" i="18" s="1"/>
  <c r="AO885" i="18" s="1"/>
  <c r="V885" i="18"/>
  <c r="T886" i="18"/>
  <c r="AN886" i="18" s="1"/>
  <c r="AO886" i="18" s="1"/>
  <c r="V886" i="18"/>
  <c r="T887" i="18"/>
  <c r="AN887" i="18" s="1"/>
  <c r="AO887" i="18" s="1"/>
  <c r="V887" i="18"/>
  <c r="T888" i="18"/>
  <c r="AN888" i="18" s="1"/>
  <c r="AO888" i="18" s="1"/>
  <c r="V888" i="18"/>
  <c r="T889" i="18"/>
  <c r="AN889" i="18" s="1"/>
  <c r="AO889" i="18" s="1"/>
  <c r="V889" i="18"/>
  <c r="T890" i="18"/>
  <c r="AN890" i="18" s="1"/>
  <c r="AO890" i="18" s="1"/>
  <c r="V890" i="18"/>
  <c r="T891" i="18"/>
  <c r="AN891" i="18" s="1"/>
  <c r="AO891" i="18" s="1"/>
  <c r="V891" i="18"/>
  <c r="T892" i="18"/>
  <c r="AN892" i="18" s="1"/>
  <c r="AO892" i="18" s="1"/>
  <c r="V892" i="18"/>
  <c r="T893" i="18"/>
  <c r="AN893" i="18" s="1"/>
  <c r="AO893" i="18" s="1"/>
  <c r="V893" i="18"/>
  <c r="T894" i="18"/>
  <c r="AN894" i="18" s="1"/>
  <c r="AO894" i="18" s="1"/>
  <c r="V894" i="18"/>
  <c r="T895" i="18"/>
  <c r="AN895" i="18" s="1"/>
  <c r="AO895" i="18" s="1"/>
  <c r="V895" i="18"/>
  <c r="T896" i="18"/>
  <c r="AN896" i="18" s="1"/>
  <c r="AO896" i="18" s="1"/>
  <c r="V896" i="18"/>
  <c r="T897" i="18"/>
  <c r="AN897" i="18" s="1"/>
  <c r="AO897" i="18" s="1"/>
  <c r="V897" i="18"/>
  <c r="T898" i="18"/>
  <c r="AN898" i="18" s="1"/>
  <c r="AO898" i="18" s="1"/>
  <c r="V898" i="18"/>
  <c r="T899" i="18"/>
  <c r="AN899" i="18" s="1"/>
  <c r="AO899" i="18" s="1"/>
  <c r="V899" i="18"/>
  <c r="T900" i="18"/>
  <c r="AN900" i="18" s="1"/>
  <c r="AO900" i="18" s="1"/>
  <c r="V900" i="18"/>
  <c r="T901" i="18"/>
  <c r="AN901" i="18" s="1"/>
  <c r="AO901" i="18" s="1"/>
  <c r="V901" i="18"/>
  <c r="T902" i="18"/>
  <c r="AN902" i="18" s="1"/>
  <c r="AO902" i="18" s="1"/>
  <c r="V902" i="18"/>
  <c r="T903" i="18"/>
  <c r="AN903" i="18" s="1"/>
  <c r="AO903" i="18" s="1"/>
  <c r="V903" i="18"/>
  <c r="T904" i="18"/>
  <c r="AN904" i="18" s="1"/>
  <c r="AO904" i="18" s="1"/>
  <c r="V904" i="18"/>
  <c r="T905" i="18"/>
  <c r="AN905" i="18" s="1"/>
  <c r="AO905" i="18" s="1"/>
  <c r="V905" i="18"/>
  <c r="T906" i="18"/>
  <c r="AN906" i="18" s="1"/>
  <c r="AO906" i="18" s="1"/>
  <c r="V906" i="18"/>
  <c r="T907" i="18"/>
  <c r="AN907" i="18" s="1"/>
  <c r="AO907" i="18" s="1"/>
  <c r="V907" i="18"/>
  <c r="T908" i="18"/>
  <c r="AN908" i="18" s="1"/>
  <c r="AO908" i="18" s="1"/>
  <c r="V908" i="18"/>
  <c r="T909" i="18"/>
  <c r="AN909" i="18" s="1"/>
  <c r="AO909" i="18" s="1"/>
  <c r="V909" i="18"/>
  <c r="T910" i="18"/>
  <c r="AN910" i="18" s="1"/>
  <c r="AO910" i="18" s="1"/>
  <c r="V910" i="18"/>
  <c r="T911" i="18"/>
  <c r="AN911" i="18" s="1"/>
  <c r="AO911" i="18" s="1"/>
  <c r="V911" i="18"/>
  <c r="T912" i="18"/>
  <c r="AN912" i="18" s="1"/>
  <c r="AO912" i="18" s="1"/>
  <c r="V912" i="18"/>
  <c r="T913" i="18"/>
  <c r="AN913" i="18" s="1"/>
  <c r="AO913" i="18" s="1"/>
  <c r="V913" i="18"/>
  <c r="T914" i="18"/>
  <c r="AN914" i="18" s="1"/>
  <c r="AO914" i="18" s="1"/>
  <c r="V914" i="18"/>
  <c r="T915" i="18"/>
  <c r="AN915" i="18" s="1"/>
  <c r="AO915" i="18" s="1"/>
  <c r="V915" i="18"/>
  <c r="T916" i="18"/>
  <c r="AN916" i="18" s="1"/>
  <c r="AO916" i="18" s="1"/>
  <c r="V916" i="18"/>
  <c r="T917" i="18"/>
  <c r="AN917" i="18" s="1"/>
  <c r="AO917" i="18" s="1"/>
  <c r="V917" i="18"/>
  <c r="T918" i="18"/>
  <c r="AN918" i="18" s="1"/>
  <c r="AO918" i="18" s="1"/>
  <c r="V918" i="18"/>
  <c r="T919" i="18"/>
  <c r="AN919" i="18" s="1"/>
  <c r="AO919" i="18" s="1"/>
  <c r="V919" i="18"/>
  <c r="T920" i="18"/>
  <c r="AN920" i="18" s="1"/>
  <c r="AO920" i="18" s="1"/>
  <c r="V920" i="18"/>
  <c r="T921" i="18"/>
  <c r="AN921" i="18" s="1"/>
  <c r="AO921" i="18" s="1"/>
  <c r="V921" i="18"/>
  <c r="T922" i="18"/>
  <c r="AN922" i="18" s="1"/>
  <c r="AO922" i="18" s="1"/>
  <c r="V922" i="18"/>
  <c r="T923" i="18"/>
  <c r="AN923" i="18" s="1"/>
  <c r="AO923" i="18" s="1"/>
  <c r="V923" i="18"/>
  <c r="T924" i="18"/>
  <c r="AN924" i="18" s="1"/>
  <c r="AO924" i="18" s="1"/>
  <c r="V924" i="18"/>
  <c r="T925" i="18"/>
  <c r="AN925" i="18" s="1"/>
  <c r="AO925" i="18" s="1"/>
  <c r="V925" i="18"/>
  <c r="T926" i="18"/>
  <c r="AN926" i="18" s="1"/>
  <c r="AO926" i="18" s="1"/>
  <c r="V926" i="18"/>
  <c r="T927" i="18"/>
  <c r="AN927" i="18" s="1"/>
  <c r="AO927" i="18" s="1"/>
  <c r="V927" i="18"/>
  <c r="T928" i="18"/>
  <c r="V928" i="18"/>
  <c r="T929" i="18"/>
  <c r="AN929" i="18" s="1"/>
  <c r="AO929" i="18" s="1"/>
  <c r="V929" i="18"/>
  <c r="T930" i="18"/>
  <c r="AN930" i="18" s="1"/>
  <c r="AO930" i="18" s="1"/>
  <c r="V930" i="18"/>
  <c r="T931" i="18"/>
  <c r="AN931" i="18" s="1"/>
  <c r="AO931" i="18" s="1"/>
  <c r="V931" i="18"/>
  <c r="T932" i="18"/>
  <c r="AN932" i="18" s="1"/>
  <c r="AO932" i="18" s="1"/>
  <c r="V932" i="18"/>
  <c r="T933" i="18"/>
  <c r="AN933" i="18" s="1"/>
  <c r="AO933" i="18" s="1"/>
  <c r="V933" i="18"/>
  <c r="T934" i="18"/>
  <c r="AN934" i="18" s="1"/>
  <c r="AO934" i="18" s="1"/>
  <c r="V934" i="18"/>
  <c r="T935" i="18"/>
  <c r="AN935" i="18" s="1"/>
  <c r="AO935" i="18" s="1"/>
  <c r="V935" i="18"/>
  <c r="T936" i="18"/>
  <c r="AN936" i="18" s="1"/>
  <c r="AO936" i="18" s="1"/>
  <c r="V936" i="18"/>
  <c r="T937" i="18"/>
  <c r="AN937" i="18" s="1"/>
  <c r="AO937" i="18" s="1"/>
  <c r="V937" i="18"/>
  <c r="T938" i="18"/>
  <c r="AN938" i="18" s="1"/>
  <c r="AO938" i="18" s="1"/>
  <c r="V938" i="18"/>
  <c r="T939" i="18"/>
  <c r="AN939" i="18" s="1"/>
  <c r="AO939" i="18" s="1"/>
  <c r="V939" i="18"/>
  <c r="T940" i="18"/>
  <c r="AN940" i="18" s="1"/>
  <c r="AO940" i="18" s="1"/>
  <c r="V940" i="18"/>
  <c r="T941" i="18"/>
  <c r="AN941" i="18" s="1"/>
  <c r="AO941" i="18" s="1"/>
  <c r="V941" i="18"/>
  <c r="T942" i="18"/>
  <c r="AN942" i="18" s="1"/>
  <c r="AO942" i="18" s="1"/>
  <c r="V942" i="18"/>
  <c r="T943" i="18"/>
  <c r="AN943" i="18" s="1"/>
  <c r="AO943" i="18" s="1"/>
  <c r="V943" i="18"/>
  <c r="T944" i="18"/>
  <c r="AN944" i="18" s="1"/>
  <c r="AO944" i="18" s="1"/>
  <c r="V944" i="18"/>
  <c r="T945" i="18"/>
  <c r="AN945" i="18" s="1"/>
  <c r="AO945" i="18" s="1"/>
  <c r="V945" i="18"/>
  <c r="T946" i="18"/>
  <c r="AN946" i="18" s="1"/>
  <c r="AO946" i="18" s="1"/>
  <c r="V946" i="18"/>
  <c r="T947" i="18"/>
  <c r="AN947" i="18" s="1"/>
  <c r="AO947" i="18" s="1"/>
  <c r="V947" i="18"/>
  <c r="T948" i="18"/>
  <c r="AN948" i="18" s="1"/>
  <c r="AO948" i="18" s="1"/>
  <c r="V948" i="18"/>
  <c r="T949" i="18"/>
  <c r="AN949" i="18" s="1"/>
  <c r="AO949" i="18" s="1"/>
  <c r="V949" i="18"/>
  <c r="T950" i="18"/>
  <c r="AN950" i="18" s="1"/>
  <c r="AO950" i="18" s="1"/>
  <c r="V950" i="18"/>
  <c r="T951" i="18"/>
  <c r="AN951" i="18" s="1"/>
  <c r="AO951" i="18" s="1"/>
  <c r="V951" i="18"/>
  <c r="T952" i="18"/>
  <c r="AN952" i="18" s="1"/>
  <c r="AO952" i="18" s="1"/>
  <c r="V952" i="18"/>
  <c r="T953" i="18"/>
  <c r="AN953" i="18" s="1"/>
  <c r="AO953" i="18" s="1"/>
  <c r="V953" i="18"/>
  <c r="T954" i="18"/>
  <c r="AN954" i="18" s="1"/>
  <c r="AO954" i="18" s="1"/>
  <c r="V954" i="18"/>
  <c r="T955" i="18"/>
  <c r="AN955" i="18" s="1"/>
  <c r="AO955" i="18" s="1"/>
  <c r="V955" i="18"/>
  <c r="T956" i="18"/>
  <c r="AN956" i="18" s="1"/>
  <c r="AO956" i="18" s="1"/>
  <c r="V956" i="18"/>
  <c r="T957" i="18"/>
  <c r="AN957" i="18" s="1"/>
  <c r="AO957" i="18" s="1"/>
  <c r="V957" i="18"/>
  <c r="T958" i="18"/>
  <c r="AN958" i="18" s="1"/>
  <c r="AO958" i="18" s="1"/>
  <c r="V958" i="18"/>
  <c r="T959" i="18"/>
  <c r="AN959" i="18" s="1"/>
  <c r="AO959" i="18" s="1"/>
  <c r="V959" i="18"/>
  <c r="T960" i="18"/>
  <c r="AN960" i="18" s="1"/>
  <c r="AO960" i="18" s="1"/>
  <c r="V960" i="18"/>
  <c r="T961" i="18"/>
  <c r="AN961" i="18" s="1"/>
  <c r="AO961" i="18" s="1"/>
  <c r="V961" i="18"/>
  <c r="T962" i="18"/>
  <c r="AN962" i="18" s="1"/>
  <c r="AO962" i="18" s="1"/>
  <c r="V962" i="18"/>
  <c r="T963" i="18"/>
  <c r="AN963" i="18" s="1"/>
  <c r="AO963" i="18" s="1"/>
  <c r="V963" i="18"/>
  <c r="T964" i="18"/>
  <c r="AN964" i="18" s="1"/>
  <c r="AO964" i="18" s="1"/>
  <c r="V964" i="18"/>
  <c r="T965" i="18"/>
  <c r="AN965" i="18" s="1"/>
  <c r="AO965" i="18" s="1"/>
  <c r="V965" i="18"/>
  <c r="T966" i="18"/>
  <c r="AN966" i="18" s="1"/>
  <c r="AO966" i="18" s="1"/>
  <c r="V966" i="18"/>
  <c r="T967" i="18"/>
  <c r="AN967" i="18" s="1"/>
  <c r="AO967" i="18" s="1"/>
  <c r="V967" i="18"/>
  <c r="T968" i="18"/>
  <c r="AN968" i="18" s="1"/>
  <c r="AO968" i="18" s="1"/>
  <c r="V968" i="18"/>
  <c r="T969" i="18"/>
  <c r="AN969" i="18" s="1"/>
  <c r="AO969" i="18" s="1"/>
  <c r="V969" i="18"/>
  <c r="T970" i="18"/>
  <c r="AN970" i="18" s="1"/>
  <c r="AO970" i="18" s="1"/>
  <c r="V970" i="18"/>
  <c r="T971" i="18"/>
  <c r="AN971" i="18" s="1"/>
  <c r="AO971" i="18" s="1"/>
  <c r="V971" i="18"/>
  <c r="T972" i="18"/>
  <c r="AN972" i="18" s="1"/>
  <c r="AO972" i="18" s="1"/>
  <c r="V972" i="18"/>
  <c r="T973" i="18"/>
  <c r="AN973" i="18" s="1"/>
  <c r="AO973" i="18" s="1"/>
  <c r="V973" i="18"/>
  <c r="T974" i="18"/>
  <c r="AN974" i="18" s="1"/>
  <c r="AO974" i="18" s="1"/>
  <c r="V974" i="18"/>
  <c r="T975" i="18"/>
  <c r="AN975" i="18" s="1"/>
  <c r="AO975" i="18" s="1"/>
  <c r="V975" i="18"/>
  <c r="T976" i="18"/>
  <c r="AN976" i="18" s="1"/>
  <c r="AO976" i="18" s="1"/>
  <c r="V976" i="18"/>
  <c r="T977" i="18"/>
  <c r="AN977" i="18" s="1"/>
  <c r="AO977" i="18" s="1"/>
  <c r="V977" i="18"/>
  <c r="T978" i="18"/>
  <c r="AN978" i="18" s="1"/>
  <c r="AO978" i="18" s="1"/>
  <c r="V978" i="18"/>
  <c r="T979" i="18"/>
  <c r="AN979" i="18" s="1"/>
  <c r="AO979" i="18" s="1"/>
  <c r="V979" i="18"/>
  <c r="T980" i="18"/>
  <c r="AN980" i="18" s="1"/>
  <c r="AO980" i="18" s="1"/>
  <c r="V980" i="18"/>
  <c r="T981" i="18"/>
  <c r="AN981" i="18" s="1"/>
  <c r="AO981" i="18" s="1"/>
  <c r="V981" i="18"/>
  <c r="T982" i="18"/>
  <c r="V982" i="18"/>
  <c r="T983" i="18"/>
  <c r="AN983" i="18" s="1"/>
  <c r="AO983" i="18" s="1"/>
  <c r="V983" i="18"/>
  <c r="T984" i="18"/>
  <c r="AN984" i="18" s="1"/>
  <c r="AO984" i="18" s="1"/>
  <c r="V984" i="18"/>
  <c r="T985" i="18"/>
  <c r="AN985" i="18" s="1"/>
  <c r="AO985" i="18" s="1"/>
  <c r="V985" i="18"/>
  <c r="T986" i="18"/>
  <c r="AN986" i="18" s="1"/>
  <c r="AO986" i="18" s="1"/>
  <c r="V986" i="18"/>
  <c r="T987" i="18"/>
  <c r="AN987" i="18" s="1"/>
  <c r="AO987" i="18" s="1"/>
  <c r="V987" i="18"/>
  <c r="T988" i="18"/>
  <c r="AN988" i="18" s="1"/>
  <c r="AO988" i="18" s="1"/>
  <c r="V988" i="18"/>
  <c r="T989" i="18"/>
  <c r="AN989" i="18" s="1"/>
  <c r="AO989" i="18" s="1"/>
  <c r="V989" i="18"/>
  <c r="T990" i="18"/>
  <c r="AN990" i="18" s="1"/>
  <c r="AO990" i="18" s="1"/>
  <c r="V990" i="18"/>
  <c r="T991" i="18"/>
  <c r="AN991" i="18" s="1"/>
  <c r="AO991" i="18" s="1"/>
  <c r="V991" i="18"/>
  <c r="T992" i="18"/>
  <c r="AN992" i="18" s="1"/>
  <c r="AO992" i="18" s="1"/>
  <c r="V992" i="18"/>
  <c r="T993" i="18"/>
  <c r="AN993" i="18" s="1"/>
  <c r="AO993" i="18" s="1"/>
  <c r="V993" i="18"/>
  <c r="T994" i="18"/>
  <c r="AN994" i="18" s="1"/>
  <c r="AO994" i="18" s="1"/>
  <c r="V994" i="18"/>
  <c r="T995" i="18"/>
  <c r="AN995" i="18" s="1"/>
  <c r="AO995" i="18" s="1"/>
  <c r="V995" i="18"/>
  <c r="T996" i="18"/>
  <c r="AN996" i="18" s="1"/>
  <c r="AO996" i="18" s="1"/>
  <c r="V996" i="18"/>
  <c r="T997" i="18"/>
  <c r="AN997" i="18" s="1"/>
  <c r="AO997" i="18" s="1"/>
  <c r="V997" i="18"/>
  <c r="T998" i="18"/>
  <c r="AN998" i="18" s="1"/>
  <c r="AO998" i="18" s="1"/>
  <c r="V998" i="18"/>
  <c r="T999" i="18"/>
  <c r="AN999" i="18" s="1"/>
  <c r="AO999" i="18" s="1"/>
  <c r="V999" i="18"/>
  <c r="T1000" i="18"/>
  <c r="AN1000" i="18" s="1"/>
  <c r="AO1000" i="18" s="1"/>
  <c r="V1000" i="18"/>
  <c r="T1001" i="18"/>
  <c r="AN1001" i="18" s="1"/>
  <c r="AO1001" i="18" s="1"/>
  <c r="V1001" i="18"/>
  <c r="T1002" i="18"/>
  <c r="AN1002" i="18" s="1"/>
  <c r="AO1002" i="18" s="1"/>
  <c r="V1002" i="18"/>
  <c r="T1003" i="18"/>
  <c r="AN1003" i="18" s="1"/>
  <c r="AO1003" i="18" s="1"/>
  <c r="V1003" i="18"/>
  <c r="T1004" i="18"/>
  <c r="AN1004" i="18" s="1"/>
  <c r="AO1004" i="18" s="1"/>
  <c r="V1004" i="18"/>
  <c r="T1005" i="18"/>
  <c r="AN1005" i="18" s="1"/>
  <c r="AO1005" i="18" s="1"/>
  <c r="V1005" i="18"/>
  <c r="T1006" i="18"/>
  <c r="AN1006" i="18" s="1"/>
  <c r="AO1006" i="18" s="1"/>
  <c r="V1006" i="18"/>
  <c r="T1007" i="18"/>
  <c r="AN1007" i="18" s="1"/>
  <c r="AO1007" i="18" s="1"/>
  <c r="V1007" i="18"/>
  <c r="T1008" i="18"/>
  <c r="AN1008" i="18" s="1"/>
  <c r="AO1008" i="18" s="1"/>
  <c r="V1008" i="18"/>
  <c r="T1009" i="18"/>
  <c r="AN1009" i="18" s="1"/>
  <c r="AO1009" i="18" s="1"/>
  <c r="V1009" i="18"/>
  <c r="T1010" i="18"/>
  <c r="AN1010" i="18" s="1"/>
  <c r="AO1010" i="18" s="1"/>
  <c r="V1010" i="18"/>
  <c r="T1011" i="18"/>
  <c r="AN1011" i="18" s="1"/>
  <c r="AO1011" i="18" s="1"/>
  <c r="V1011" i="18"/>
  <c r="T1012" i="18"/>
  <c r="AN1012" i="18" s="1"/>
  <c r="AO1012" i="18" s="1"/>
  <c r="V1012" i="18"/>
  <c r="T1013" i="18"/>
  <c r="AN1013" i="18" s="1"/>
  <c r="AO1013" i="18" s="1"/>
  <c r="V1013" i="18"/>
  <c r="T1014" i="18"/>
  <c r="AN1014" i="18" s="1"/>
  <c r="AO1014" i="18" s="1"/>
  <c r="V1014" i="18"/>
  <c r="T1015" i="18"/>
  <c r="AN1015" i="18" s="1"/>
  <c r="AO1015" i="18" s="1"/>
  <c r="V1015" i="18"/>
  <c r="T1016" i="18"/>
  <c r="AN1016" i="18" s="1"/>
  <c r="AO1016" i="18" s="1"/>
  <c r="V1016" i="18"/>
  <c r="T1017" i="18"/>
  <c r="AN1017" i="18" s="1"/>
  <c r="AO1017" i="18" s="1"/>
  <c r="V1017" i="18"/>
  <c r="T1018" i="18"/>
  <c r="AN1018" i="18" s="1"/>
  <c r="AO1018" i="18" s="1"/>
  <c r="V1018" i="18"/>
  <c r="T1019" i="18"/>
  <c r="AN1019" i="18" s="1"/>
  <c r="AO1019" i="18" s="1"/>
  <c r="V1019" i="18"/>
  <c r="T1020" i="18"/>
  <c r="AN1020" i="18" s="1"/>
  <c r="AO1020" i="18" s="1"/>
  <c r="V1020" i="18"/>
  <c r="T1021" i="18"/>
  <c r="AN1021" i="18" s="1"/>
  <c r="AO1021" i="18" s="1"/>
  <c r="V1021" i="18"/>
  <c r="T1022" i="18"/>
  <c r="AN1022" i="18" s="1"/>
  <c r="AO1022" i="18" s="1"/>
  <c r="V1022" i="18"/>
  <c r="T1023" i="18"/>
  <c r="AN1023" i="18" s="1"/>
  <c r="AO1023" i="18" s="1"/>
  <c r="V1023" i="18"/>
  <c r="T1024" i="18"/>
  <c r="AN1024" i="18" s="1"/>
  <c r="AO1024" i="18" s="1"/>
  <c r="V1024" i="18"/>
  <c r="T1025" i="18"/>
  <c r="AN1025" i="18" s="1"/>
  <c r="AO1025" i="18" s="1"/>
  <c r="V1025" i="18"/>
  <c r="T1026" i="18"/>
  <c r="AN1026" i="18" s="1"/>
  <c r="AO1026" i="18" s="1"/>
  <c r="V1026" i="18"/>
  <c r="T1027" i="18"/>
  <c r="AN1027" i="18" s="1"/>
  <c r="AO1027" i="18" s="1"/>
  <c r="V1027" i="18"/>
  <c r="T1028" i="18"/>
  <c r="AN1028" i="18" s="1"/>
  <c r="AO1028" i="18" s="1"/>
  <c r="V1028" i="18"/>
  <c r="T1029" i="18"/>
  <c r="AN1029" i="18" s="1"/>
  <c r="AO1029" i="18" s="1"/>
  <c r="V1029" i="18"/>
  <c r="T1030" i="18"/>
  <c r="AN1030" i="18" s="1"/>
  <c r="AO1030" i="18" s="1"/>
  <c r="V1030" i="18"/>
  <c r="T1031" i="18"/>
  <c r="AN1031" i="18" s="1"/>
  <c r="AO1031" i="18" s="1"/>
  <c r="V1031" i="18"/>
  <c r="T1032" i="18"/>
  <c r="V1032" i="18"/>
  <c r="T1033" i="18"/>
  <c r="AN1033" i="18" s="1"/>
  <c r="AO1033" i="18" s="1"/>
  <c r="V1033" i="18"/>
  <c r="T1034" i="18"/>
  <c r="AN1034" i="18" s="1"/>
  <c r="AO1034" i="18" s="1"/>
  <c r="V1034" i="18"/>
  <c r="T1035" i="18"/>
  <c r="AN1035" i="18" s="1"/>
  <c r="AO1035" i="18" s="1"/>
  <c r="V1035" i="18"/>
  <c r="T1036" i="18"/>
  <c r="V1036" i="18"/>
  <c r="T1037" i="18"/>
  <c r="AN1037" i="18" s="1"/>
  <c r="AO1037" i="18" s="1"/>
  <c r="V1037" i="18"/>
  <c r="T1038" i="18"/>
  <c r="AN1038" i="18" s="1"/>
  <c r="AO1038" i="18" s="1"/>
  <c r="V1038" i="18"/>
  <c r="T1039" i="18"/>
  <c r="AN1039" i="18" s="1"/>
  <c r="AO1039" i="18" s="1"/>
  <c r="V1039" i="18"/>
  <c r="T1040" i="18"/>
  <c r="AN1040" i="18" s="1"/>
  <c r="AO1040" i="18" s="1"/>
  <c r="V1040" i="18"/>
  <c r="T1041" i="18"/>
  <c r="AN1041" i="18" s="1"/>
  <c r="AO1041" i="18" s="1"/>
  <c r="V1041" i="18"/>
  <c r="T1042" i="18"/>
  <c r="AN1042" i="18" s="1"/>
  <c r="AO1042" i="18" s="1"/>
  <c r="V1042" i="18"/>
  <c r="T1043" i="18"/>
  <c r="AN1043" i="18" s="1"/>
  <c r="AO1043" i="18" s="1"/>
  <c r="V1043" i="18"/>
  <c r="T1044" i="18"/>
  <c r="AN1044" i="18" s="1"/>
  <c r="AO1044" i="18" s="1"/>
  <c r="V1044" i="18"/>
  <c r="T1045" i="18"/>
  <c r="AN1045" i="18" s="1"/>
  <c r="AO1045" i="18" s="1"/>
  <c r="V1045" i="18"/>
  <c r="T1046" i="18"/>
  <c r="AN1046" i="18" s="1"/>
  <c r="AO1046" i="18" s="1"/>
  <c r="V1046" i="18"/>
  <c r="T1047" i="18"/>
  <c r="AN1047" i="18" s="1"/>
  <c r="AO1047" i="18" s="1"/>
  <c r="V1047" i="18"/>
  <c r="T1048" i="18"/>
  <c r="AN1048" i="18" s="1"/>
  <c r="AO1048" i="18" s="1"/>
  <c r="V1048" i="18"/>
  <c r="T1049" i="18"/>
  <c r="AN1049" i="18" s="1"/>
  <c r="AO1049" i="18" s="1"/>
  <c r="V1049" i="18"/>
  <c r="T1050" i="18"/>
  <c r="AN1050" i="18" s="1"/>
  <c r="AO1050" i="18" s="1"/>
  <c r="V1050" i="18"/>
  <c r="T1051" i="18"/>
  <c r="AN1051" i="18" s="1"/>
  <c r="AO1051" i="18" s="1"/>
  <c r="V1051" i="18"/>
  <c r="T1052" i="18"/>
  <c r="AN1052" i="18" s="1"/>
  <c r="AO1052" i="18" s="1"/>
  <c r="V1052" i="18"/>
  <c r="T1053" i="18"/>
  <c r="AN1053" i="18" s="1"/>
  <c r="AO1053" i="18" s="1"/>
  <c r="V1053" i="18"/>
  <c r="T1054" i="18"/>
  <c r="V1054" i="18"/>
  <c r="T1055" i="18"/>
  <c r="AN1055" i="18" s="1"/>
  <c r="AO1055" i="18" s="1"/>
  <c r="V1055" i="18"/>
  <c r="T1056" i="18"/>
  <c r="AN1056" i="18" s="1"/>
  <c r="AO1056" i="18" s="1"/>
  <c r="V1056" i="18"/>
  <c r="T1057" i="18"/>
  <c r="AN1057" i="18" s="1"/>
  <c r="AO1057" i="18" s="1"/>
  <c r="V1057" i="18"/>
  <c r="T1058" i="18"/>
  <c r="AN1058" i="18" s="1"/>
  <c r="AO1058" i="18" s="1"/>
  <c r="V1058" i="18"/>
  <c r="T1059" i="18"/>
  <c r="AN1059" i="18" s="1"/>
  <c r="AO1059" i="18" s="1"/>
  <c r="V1059" i="18"/>
  <c r="T1060" i="18"/>
  <c r="AN1060" i="18" s="1"/>
  <c r="AO1060" i="18" s="1"/>
  <c r="V1060" i="18"/>
  <c r="T1061" i="18"/>
  <c r="AN1061" i="18" s="1"/>
  <c r="AO1061" i="18" s="1"/>
  <c r="V1061" i="18"/>
  <c r="T1062" i="18"/>
  <c r="AN1062" i="18" s="1"/>
  <c r="AO1062" i="18" s="1"/>
  <c r="V1062" i="18"/>
  <c r="T1063" i="18"/>
  <c r="AN1063" i="18" s="1"/>
  <c r="AO1063" i="18" s="1"/>
  <c r="V1063" i="18"/>
  <c r="T1064" i="18"/>
  <c r="AN1064" i="18" s="1"/>
  <c r="AO1064" i="18" s="1"/>
  <c r="V1064" i="18"/>
  <c r="T1065" i="18"/>
  <c r="AN1065" i="18" s="1"/>
  <c r="AO1065" i="18" s="1"/>
  <c r="V1065" i="18"/>
  <c r="T1066" i="18"/>
  <c r="AN1066" i="18" s="1"/>
  <c r="AO1066" i="18" s="1"/>
  <c r="V1066" i="18"/>
  <c r="T1067" i="18"/>
  <c r="AN1067" i="18" s="1"/>
  <c r="AO1067" i="18" s="1"/>
  <c r="V1067" i="18"/>
  <c r="T1068" i="18"/>
  <c r="AN1068" i="18" s="1"/>
  <c r="AO1068" i="18" s="1"/>
  <c r="V1068" i="18"/>
  <c r="T1069" i="18"/>
  <c r="AN1069" i="18" s="1"/>
  <c r="AO1069" i="18" s="1"/>
  <c r="V1069" i="18"/>
  <c r="T1070" i="18"/>
  <c r="AN1070" i="18" s="1"/>
  <c r="AO1070" i="18" s="1"/>
  <c r="V1070" i="18"/>
  <c r="T1071" i="18"/>
  <c r="AN1071" i="18" s="1"/>
  <c r="AO1071" i="18" s="1"/>
  <c r="V1071" i="18"/>
  <c r="T1072" i="18"/>
  <c r="AN1072" i="18" s="1"/>
  <c r="AO1072" i="18" s="1"/>
  <c r="V1072" i="18"/>
  <c r="T1073" i="18"/>
  <c r="AN1073" i="18" s="1"/>
  <c r="AO1073" i="18" s="1"/>
  <c r="V1073" i="18"/>
  <c r="T1074" i="18"/>
  <c r="AN1074" i="18" s="1"/>
  <c r="AO1074" i="18" s="1"/>
  <c r="V1074" i="18"/>
  <c r="T1075" i="18"/>
  <c r="AN1075" i="18" s="1"/>
  <c r="AO1075" i="18" s="1"/>
  <c r="V1075" i="18"/>
  <c r="T1076" i="18"/>
  <c r="AN1076" i="18" s="1"/>
  <c r="AO1076" i="18" s="1"/>
  <c r="V1076" i="18"/>
  <c r="T1077" i="18"/>
  <c r="AN1077" i="18" s="1"/>
  <c r="AO1077" i="18" s="1"/>
  <c r="V1077" i="18"/>
  <c r="T1078" i="18"/>
  <c r="AN1078" i="18" s="1"/>
  <c r="AO1078" i="18" s="1"/>
  <c r="V1078" i="18"/>
  <c r="T1079" i="18"/>
  <c r="AN1079" i="18" s="1"/>
  <c r="AO1079" i="18" s="1"/>
  <c r="V1079" i="18"/>
  <c r="T1080" i="18"/>
  <c r="AN1080" i="18" s="1"/>
  <c r="AO1080" i="18" s="1"/>
  <c r="V1080" i="18"/>
  <c r="T1081" i="18"/>
  <c r="AN1081" i="18" s="1"/>
  <c r="AO1081" i="18" s="1"/>
  <c r="V1081" i="18"/>
  <c r="T1082" i="18"/>
  <c r="AN1082" i="18" s="1"/>
  <c r="AO1082" i="18" s="1"/>
  <c r="V1082" i="18"/>
  <c r="T1083" i="18"/>
  <c r="AN1083" i="18" s="1"/>
  <c r="AO1083" i="18" s="1"/>
  <c r="V1083" i="18"/>
  <c r="T1084" i="18"/>
  <c r="AN1084" i="18" s="1"/>
  <c r="AO1084" i="18" s="1"/>
  <c r="V1084" i="18"/>
  <c r="T1085" i="18"/>
  <c r="AN1085" i="18" s="1"/>
  <c r="AO1085" i="18" s="1"/>
  <c r="V1085" i="18"/>
  <c r="T1086" i="18"/>
  <c r="AN1086" i="18" s="1"/>
  <c r="AO1086" i="18" s="1"/>
  <c r="V1086" i="18"/>
  <c r="T1087" i="18"/>
  <c r="AN1087" i="18" s="1"/>
  <c r="AO1087" i="18" s="1"/>
  <c r="V1087" i="18"/>
  <c r="T1088" i="18"/>
  <c r="AN1088" i="18" s="1"/>
  <c r="AO1088" i="18" s="1"/>
  <c r="V1088" i="18"/>
  <c r="T1089" i="18"/>
  <c r="V1089" i="18"/>
  <c r="T1090" i="18"/>
  <c r="AN1090" i="18" s="1"/>
  <c r="AO1090" i="18" s="1"/>
  <c r="V1090" i="18"/>
  <c r="T1091" i="18"/>
  <c r="AN1091" i="18" s="1"/>
  <c r="AO1091" i="18" s="1"/>
  <c r="V1091" i="18"/>
  <c r="T1092" i="18"/>
  <c r="AN1092" i="18" s="1"/>
  <c r="AO1092" i="18" s="1"/>
  <c r="V1092" i="18"/>
  <c r="T1093" i="18"/>
  <c r="AN1093" i="18" s="1"/>
  <c r="AO1093" i="18" s="1"/>
  <c r="V1093" i="18"/>
  <c r="T1094" i="18"/>
  <c r="AN1094" i="18" s="1"/>
  <c r="V1094" i="18"/>
  <c r="T1095" i="18"/>
  <c r="AN1095" i="18" s="1"/>
  <c r="AO1095" i="18" s="1"/>
  <c r="V1095" i="18"/>
  <c r="T1096" i="18"/>
  <c r="AN1096" i="18" s="1"/>
  <c r="AO1096" i="18" s="1"/>
  <c r="V1096" i="18"/>
  <c r="T1097" i="18"/>
  <c r="AN1097" i="18" s="1"/>
  <c r="AO1097" i="18" s="1"/>
  <c r="V1097" i="18"/>
  <c r="T1098" i="18"/>
  <c r="AN1098" i="18" s="1"/>
  <c r="AO1098" i="18" s="1"/>
  <c r="V1098" i="18"/>
  <c r="T1099" i="18"/>
  <c r="AN1099" i="18" s="1"/>
  <c r="AO1099" i="18" s="1"/>
  <c r="V1099" i="18"/>
  <c r="T1100" i="18"/>
  <c r="AN1100" i="18" s="1"/>
  <c r="AO1100" i="18" s="1"/>
  <c r="V1100" i="18"/>
  <c r="T1101" i="18"/>
  <c r="AN1101" i="18" s="1"/>
  <c r="AO1101" i="18" s="1"/>
  <c r="V1101" i="18"/>
  <c r="T1102" i="18"/>
  <c r="AN1102" i="18" s="1"/>
  <c r="AO1102" i="18" s="1"/>
  <c r="V1102" i="18"/>
  <c r="T1103" i="18"/>
  <c r="AN1103" i="18" s="1"/>
  <c r="AO1103" i="18" s="1"/>
  <c r="V1103" i="18"/>
  <c r="T1104" i="18"/>
  <c r="AN1104" i="18" s="1"/>
  <c r="AO1104" i="18" s="1"/>
  <c r="V1104" i="18"/>
  <c r="T1105" i="18"/>
  <c r="AN1105" i="18" s="1"/>
  <c r="AO1105" i="18" s="1"/>
  <c r="V1105" i="18"/>
  <c r="T1106" i="18"/>
  <c r="AN1106" i="18" s="1"/>
  <c r="AO1106" i="18" s="1"/>
  <c r="V1106" i="18"/>
  <c r="T1107" i="18"/>
  <c r="AN1107" i="18" s="1"/>
  <c r="AO1107" i="18" s="1"/>
  <c r="V1107" i="18"/>
  <c r="T1108" i="18"/>
  <c r="AN1108" i="18" s="1"/>
  <c r="AO1108" i="18" s="1"/>
  <c r="V1108" i="18"/>
  <c r="T1109" i="18"/>
  <c r="AN1109" i="18" s="1"/>
  <c r="AO1109" i="18" s="1"/>
  <c r="V1109" i="18"/>
  <c r="T1110" i="18"/>
  <c r="AN1110" i="18" s="1"/>
  <c r="AO1110" i="18" s="1"/>
  <c r="V1110" i="18"/>
  <c r="T1111" i="18"/>
  <c r="AN1111" i="18" s="1"/>
  <c r="AO1111" i="18" s="1"/>
  <c r="V1111" i="18"/>
  <c r="T1112" i="18"/>
  <c r="AN1112" i="18" s="1"/>
  <c r="AO1112" i="18" s="1"/>
  <c r="V1112" i="18"/>
  <c r="T1113" i="18"/>
  <c r="AN1113" i="18" s="1"/>
  <c r="AO1113" i="18" s="1"/>
  <c r="V1113" i="18"/>
  <c r="T1114" i="18"/>
  <c r="AN1114" i="18" s="1"/>
  <c r="AO1114" i="18" s="1"/>
  <c r="V1114" i="18"/>
  <c r="T1115" i="18"/>
  <c r="AN1115" i="18" s="1"/>
  <c r="AO1115" i="18" s="1"/>
  <c r="V1115" i="18"/>
  <c r="T1116" i="18"/>
  <c r="AN1116" i="18" s="1"/>
  <c r="AO1116" i="18" s="1"/>
  <c r="V1116" i="18"/>
  <c r="T1117" i="18"/>
  <c r="AN1117" i="18" s="1"/>
  <c r="AO1117" i="18" s="1"/>
  <c r="V1117" i="18"/>
  <c r="T1118" i="18"/>
  <c r="AN1118" i="18" s="1"/>
  <c r="AO1118" i="18" s="1"/>
  <c r="V1118" i="18"/>
  <c r="T1119" i="18"/>
  <c r="AN1119" i="18" s="1"/>
  <c r="AO1119" i="18" s="1"/>
  <c r="V1119" i="18"/>
  <c r="T1120" i="18"/>
  <c r="AN1120" i="18" s="1"/>
  <c r="AO1120" i="18" s="1"/>
  <c r="V1120" i="18"/>
  <c r="T1121" i="18"/>
  <c r="AN1121" i="18" s="1"/>
  <c r="AO1121" i="18" s="1"/>
  <c r="V1121" i="18"/>
  <c r="T1122" i="18"/>
  <c r="AN1122" i="18" s="1"/>
  <c r="AO1122" i="18" s="1"/>
  <c r="V1122" i="18"/>
  <c r="T1123" i="18"/>
  <c r="AN1123" i="18" s="1"/>
  <c r="AO1123" i="18" s="1"/>
  <c r="V1123" i="18"/>
  <c r="T1124" i="18"/>
  <c r="AN1124" i="18" s="1"/>
  <c r="AO1124" i="18" s="1"/>
  <c r="V1124" i="18"/>
  <c r="T1125" i="18"/>
  <c r="AN1125" i="18" s="1"/>
  <c r="AO1125" i="18" s="1"/>
  <c r="V1125" i="18"/>
  <c r="T1126" i="18"/>
  <c r="AN1126" i="18" s="1"/>
  <c r="AO1126" i="18" s="1"/>
  <c r="V1126" i="18"/>
  <c r="T1127" i="18"/>
  <c r="AN1127" i="18" s="1"/>
  <c r="AO1127" i="18" s="1"/>
  <c r="V1127" i="18"/>
  <c r="T1128" i="18"/>
  <c r="AN1128" i="18" s="1"/>
  <c r="AO1128" i="18" s="1"/>
  <c r="V1128" i="18"/>
  <c r="T1129" i="18"/>
  <c r="AN1129" i="18" s="1"/>
  <c r="AO1129" i="18" s="1"/>
  <c r="V1129" i="18"/>
  <c r="T1130" i="18"/>
  <c r="AN1130" i="18" s="1"/>
  <c r="AO1130" i="18" s="1"/>
  <c r="V1130" i="18"/>
  <c r="T1131" i="18"/>
  <c r="AN1131" i="18" s="1"/>
  <c r="AO1131" i="18" s="1"/>
  <c r="V1131" i="18"/>
  <c r="T1132" i="18"/>
  <c r="AN1132" i="18" s="1"/>
  <c r="AO1132" i="18" s="1"/>
  <c r="V1132" i="18"/>
  <c r="T1133" i="18"/>
  <c r="AN1133" i="18" s="1"/>
  <c r="AO1133" i="18" s="1"/>
  <c r="V1133" i="18"/>
  <c r="T1134" i="18"/>
  <c r="AN1134" i="18" s="1"/>
  <c r="AO1134" i="18" s="1"/>
  <c r="V1134" i="18"/>
  <c r="T1135" i="18"/>
  <c r="AN1135" i="18" s="1"/>
  <c r="AO1135" i="18" s="1"/>
  <c r="V1135" i="18"/>
  <c r="T1136" i="18"/>
  <c r="AN1136" i="18" s="1"/>
  <c r="AO1136" i="18" s="1"/>
  <c r="V1136" i="18"/>
  <c r="T1137" i="18"/>
  <c r="AN1137" i="18" s="1"/>
  <c r="AO1137" i="18" s="1"/>
  <c r="V1137" i="18"/>
  <c r="T1138" i="18"/>
  <c r="AN1138" i="18" s="1"/>
  <c r="AO1138" i="18" s="1"/>
  <c r="V1138" i="18"/>
  <c r="T1139" i="18"/>
  <c r="AN1139" i="18" s="1"/>
  <c r="AO1139" i="18" s="1"/>
  <c r="V1139" i="18"/>
  <c r="T1140" i="18"/>
  <c r="V1140" i="18"/>
  <c r="T1141" i="18"/>
  <c r="AN1141" i="18" s="1"/>
  <c r="AO1141" i="18" s="1"/>
  <c r="V1141" i="18"/>
  <c r="T1142" i="18"/>
  <c r="AN1142" i="18" s="1"/>
  <c r="AO1142" i="18" s="1"/>
  <c r="V1142" i="18"/>
  <c r="T1143" i="18"/>
  <c r="AN1143" i="18" s="1"/>
  <c r="AO1143" i="18" s="1"/>
  <c r="V1143" i="18"/>
  <c r="T1144" i="18"/>
  <c r="V1144" i="18"/>
  <c r="T1145" i="18"/>
  <c r="AN1145" i="18" s="1"/>
  <c r="AO1145" i="18" s="1"/>
  <c r="V1145" i="18"/>
  <c r="T1146" i="18"/>
  <c r="AN1146" i="18" s="1"/>
  <c r="AO1146" i="18" s="1"/>
  <c r="V1146" i="18"/>
  <c r="T1147" i="18"/>
  <c r="AN1147" i="18" s="1"/>
  <c r="AO1147" i="18" s="1"/>
  <c r="V1147" i="18"/>
  <c r="T1148" i="18"/>
  <c r="AN1148" i="18" s="1"/>
  <c r="AO1148" i="18" s="1"/>
  <c r="V1148" i="18"/>
  <c r="T1149" i="18"/>
  <c r="AN1149" i="18" s="1"/>
  <c r="AO1149" i="18" s="1"/>
  <c r="V1149" i="18"/>
  <c r="T1150" i="18"/>
  <c r="AN1150" i="18" s="1"/>
  <c r="AO1150" i="18" s="1"/>
  <c r="V1150" i="18"/>
  <c r="T1151" i="18"/>
  <c r="AN1151" i="18" s="1"/>
  <c r="AO1151" i="18" s="1"/>
  <c r="V1151" i="18"/>
  <c r="T1152" i="18"/>
  <c r="AN1152" i="18" s="1"/>
  <c r="AO1152" i="18" s="1"/>
  <c r="V1152" i="18"/>
  <c r="T1153" i="18"/>
  <c r="AN1153" i="18" s="1"/>
  <c r="AO1153" i="18" s="1"/>
  <c r="V1153" i="18"/>
  <c r="T1154" i="18"/>
  <c r="AN1154" i="18" s="1"/>
  <c r="AO1154" i="18" s="1"/>
  <c r="V1154" i="18"/>
  <c r="T1155" i="18"/>
  <c r="AN1155" i="18" s="1"/>
  <c r="AO1155" i="18" s="1"/>
  <c r="V1155" i="18"/>
  <c r="T1156" i="18"/>
  <c r="AN1156" i="18" s="1"/>
  <c r="AO1156" i="18" s="1"/>
  <c r="V1156" i="18"/>
  <c r="T1157" i="18"/>
  <c r="AN1157" i="18" s="1"/>
  <c r="AO1157" i="18" s="1"/>
  <c r="V1157" i="18"/>
  <c r="T1158" i="18"/>
  <c r="AN1158" i="18" s="1"/>
  <c r="AO1158" i="18" s="1"/>
  <c r="V1158" i="18"/>
  <c r="T1159" i="18"/>
  <c r="AN1159" i="18" s="1"/>
  <c r="AO1159" i="18" s="1"/>
  <c r="V1159" i="18"/>
  <c r="T1160" i="18"/>
  <c r="AN1160" i="18" s="1"/>
  <c r="AO1160" i="18" s="1"/>
  <c r="V1160" i="18"/>
  <c r="T1161" i="18"/>
  <c r="AN1161" i="18" s="1"/>
  <c r="AO1161" i="18" s="1"/>
  <c r="V1161" i="18"/>
  <c r="T1162" i="18"/>
  <c r="V1162" i="18"/>
  <c r="T1163" i="18"/>
  <c r="AN1163" i="18" s="1"/>
  <c r="AO1163" i="18" s="1"/>
  <c r="V1163" i="18"/>
  <c r="T1164" i="18"/>
  <c r="AN1164" i="18" s="1"/>
  <c r="AO1164" i="18" s="1"/>
  <c r="V1164" i="18"/>
  <c r="T1165" i="18"/>
  <c r="AN1165" i="18" s="1"/>
  <c r="AO1165" i="18" s="1"/>
  <c r="V1165" i="18"/>
  <c r="T1166" i="18"/>
  <c r="AN1166" i="18" s="1"/>
  <c r="AO1166" i="18" s="1"/>
  <c r="V1166" i="18"/>
  <c r="T1167" i="18"/>
  <c r="AN1167" i="18" s="1"/>
  <c r="AO1167" i="18" s="1"/>
  <c r="V1167" i="18"/>
  <c r="T1168" i="18"/>
  <c r="AN1168" i="18" s="1"/>
  <c r="AO1168" i="18" s="1"/>
  <c r="V1168" i="18"/>
  <c r="T1169" i="18"/>
  <c r="AN1169" i="18" s="1"/>
  <c r="AO1169" i="18" s="1"/>
  <c r="V1169" i="18"/>
  <c r="T1170" i="18"/>
  <c r="AN1170" i="18" s="1"/>
  <c r="AO1170" i="18" s="1"/>
  <c r="V1170" i="18"/>
  <c r="T1171" i="18"/>
  <c r="AN1171" i="18" s="1"/>
  <c r="AO1171" i="18" s="1"/>
  <c r="V1171" i="18"/>
  <c r="T1172" i="18"/>
  <c r="AN1172" i="18" s="1"/>
  <c r="AO1172" i="18" s="1"/>
  <c r="V1172" i="18"/>
  <c r="T1173" i="18"/>
  <c r="AN1173" i="18" s="1"/>
  <c r="AO1173" i="18" s="1"/>
  <c r="V1173" i="18"/>
  <c r="T1174" i="18"/>
  <c r="AN1174" i="18" s="1"/>
  <c r="AO1174" i="18" s="1"/>
  <c r="V1174" i="18"/>
  <c r="T1175" i="18"/>
  <c r="AN1175" i="18" s="1"/>
  <c r="AO1175" i="18" s="1"/>
  <c r="V1175" i="18"/>
  <c r="T1176" i="18"/>
  <c r="AN1176" i="18" s="1"/>
  <c r="AO1176" i="18" s="1"/>
  <c r="V1176" i="18"/>
  <c r="T1177" i="18"/>
  <c r="AN1177" i="18" s="1"/>
  <c r="AO1177" i="18" s="1"/>
  <c r="V1177" i="18"/>
  <c r="T1178" i="18"/>
  <c r="AN1178" i="18" s="1"/>
  <c r="AO1178" i="18" s="1"/>
  <c r="V1178" i="18"/>
  <c r="T1179" i="18"/>
  <c r="AN1179" i="18" s="1"/>
  <c r="AO1179" i="18" s="1"/>
  <c r="V1179" i="18"/>
  <c r="T1180" i="18"/>
  <c r="AN1180" i="18" s="1"/>
  <c r="AO1180" i="18" s="1"/>
  <c r="V1180" i="18"/>
  <c r="T1181" i="18"/>
  <c r="AN1181" i="18" s="1"/>
  <c r="AO1181" i="18" s="1"/>
  <c r="V1181" i="18"/>
  <c r="T1182" i="18"/>
  <c r="AN1182" i="18" s="1"/>
  <c r="AO1182" i="18" s="1"/>
  <c r="V1182" i="18"/>
  <c r="T1183" i="18"/>
  <c r="AN1183" i="18" s="1"/>
  <c r="AO1183" i="18" s="1"/>
  <c r="V1183" i="18"/>
  <c r="T1184" i="18"/>
  <c r="AN1184" i="18" s="1"/>
  <c r="AO1184" i="18" s="1"/>
  <c r="V1184" i="18"/>
  <c r="T1185" i="18"/>
  <c r="AN1185" i="18" s="1"/>
  <c r="AO1185" i="18" s="1"/>
  <c r="V1185" i="18"/>
  <c r="T1186" i="18"/>
  <c r="AN1186" i="18" s="1"/>
  <c r="AO1186" i="18" s="1"/>
  <c r="V1186" i="18"/>
  <c r="T1187" i="18"/>
  <c r="AN1187" i="18" s="1"/>
  <c r="AO1187" i="18" s="1"/>
  <c r="V1187" i="18"/>
  <c r="T1188" i="18"/>
  <c r="AN1188" i="18" s="1"/>
  <c r="AO1188" i="18" s="1"/>
  <c r="V1188" i="18"/>
  <c r="T1189" i="18"/>
  <c r="AN1189" i="18" s="1"/>
  <c r="AO1189" i="18" s="1"/>
  <c r="V1189" i="18"/>
  <c r="T1190" i="18"/>
  <c r="AN1190" i="18" s="1"/>
  <c r="AO1190" i="18" s="1"/>
  <c r="V1190" i="18"/>
  <c r="T1191" i="18"/>
  <c r="AN1191" i="18" s="1"/>
  <c r="AO1191" i="18" s="1"/>
  <c r="V1191" i="18"/>
  <c r="T1192" i="18"/>
  <c r="AN1192" i="18" s="1"/>
  <c r="AO1192" i="18" s="1"/>
  <c r="V1192" i="18"/>
  <c r="T1193" i="18"/>
  <c r="AN1193" i="18" s="1"/>
  <c r="AO1193" i="18" s="1"/>
  <c r="V1193" i="18"/>
  <c r="T1194" i="18"/>
  <c r="AN1194" i="18" s="1"/>
  <c r="AO1194" i="18" s="1"/>
  <c r="V1194" i="18"/>
  <c r="T1195" i="18"/>
  <c r="AN1195" i="18" s="1"/>
  <c r="AO1195" i="18" s="1"/>
  <c r="V1195" i="18"/>
  <c r="T1196" i="18"/>
  <c r="V1196" i="18"/>
  <c r="T1197" i="18"/>
  <c r="AN1197" i="18" s="1"/>
  <c r="AO1197" i="18" s="1"/>
  <c r="V1197" i="18"/>
  <c r="T1198" i="18"/>
  <c r="AN1198" i="18" s="1"/>
  <c r="AO1198" i="18" s="1"/>
  <c r="V1198" i="18"/>
  <c r="T1199" i="18"/>
  <c r="AN1199" i="18" s="1"/>
  <c r="AO1199" i="18" s="1"/>
  <c r="V1199" i="18"/>
  <c r="T1200" i="18"/>
  <c r="AN1200" i="18" s="1"/>
  <c r="AO1200" i="18" s="1"/>
  <c r="V1200" i="18"/>
  <c r="T1201" i="18"/>
  <c r="AN1201" i="18" s="1"/>
  <c r="AO1201" i="18" s="1"/>
  <c r="V1201" i="18"/>
  <c r="T1202" i="18"/>
  <c r="AN1202" i="18" s="1"/>
  <c r="AO1202" i="18" s="1"/>
  <c r="V1202" i="18"/>
  <c r="T1203" i="18"/>
  <c r="AN1203" i="18" s="1"/>
  <c r="AO1203" i="18" s="1"/>
  <c r="V1203" i="18"/>
  <c r="T1204" i="18"/>
  <c r="AN1204" i="18" s="1"/>
  <c r="AO1204" i="18" s="1"/>
  <c r="V1204" i="18"/>
  <c r="T1205" i="18"/>
  <c r="AN1205" i="18" s="1"/>
  <c r="AO1205" i="18" s="1"/>
  <c r="V1205" i="18"/>
  <c r="T1206" i="18"/>
  <c r="AN1206" i="18" s="1"/>
  <c r="AO1206" i="18" s="1"/>
  <c r="V1206" i="18"/>
  <c r="T1207" i="18"/>
  <c r="AN1207" i="18" s="1"/>
  <c r="AO1207" i="18" s="1"/>
  <c r="V1207" i="18"/>
  <c r="T1208" i="18"/>
  <c r="AN1208" i="18" s="1"/>
  <c r="AO1208" i="18" s="1"/>
  <c r="V1208" i="18"/>
  <c r="T1209" i="18"/>
  <c r="AN1209" i="18" s="1"/>
  <c r="AO1209" i="18" s="1"/>
  <c r="V1209" i="18"/>
  <c r="T1210" i="18"/>
  <c r="AN1210" i="18" s="1"/>
  <c r="AO1210" i="18" s="1"/>
  <c r="V1210" i="18"/>
  <c r="T1211" i="18"/>
  <c r="AN1211" i="18" s="1"/>
  <c r="AO1211" i="18" s="1"/>
  <c r="V1211" i="18"/>
  <c r="T1212" i="18"/>
  <c r="AN1212" i="18" s="1"/>
  <c r="AO1212" i="18" s="1"/>
  <c r="V1212" i="18"/>
  <c r="T1213" i="18"/>
  <c r="AN1213" i="18" s="1"/>
  <c r="AO1213" i="18" s="1"/>
  <c r="V1213" i="18"/>
  <c r="T1214" i="18"/>
  <c r="AN1214" i="18" s="1"/>
  <c r="AO1214" i="18" s="1"/>
  <c r="V1214" i="18"/>
  <c r="T1215" i="18"/>
  <c r="AN1215" i="18" s="1"/>
  <c r="AO1215" i="18" s="1"/>
  <c r="V1215" i="18"/>
  <c r="T1216" i="18"/>
  <c r="V1216" i="18"/>
  <c r="T1217" i="18"/>
  <c r="AN1217" i="18" s="1"/>
  <c r="AO1217" i="18" s="1"/>
  <c r="V1217" i="18"/>
  <c r="T1218" i="18"/>
  <c r="AN1218" i="18" s="1"/>
  <c r="AO1218" i="18" s="1"/>
  <c r="V1218" i="18"/>
  <c r="T1219" i="18"/>
  <c r="AN1219" i="18" s="1"/>
  <c r="AO1219" i="18" s="1"/>
  <c r="V1219" i="18"/>
  <c r="T1220" i="18"/>
  <c r="AN1220" i="18" s="1"/>
  <c r="AO1220" i="18" s="1"/>
  <c r="V1220" i="18"/>
  <c r="T1221" i="18"/>
  <c r="AN1221" i="18" s="1"/>
  <c r="AO1221" i="18" s="1"/>
  <c r="V1221" i="18"/>
  <c r="T1222" i="18"/>
  <c r="AN1222" i="18" s="1"/>
  <c r="AO1222" i="18" s="1"/>
  <c r="V1222" i="18"/>
  <c r="T1223" i="18"/>
  <c r="AN1223" i="18" s="1"/>
  <c r="AO1223" i="18" s="1"/>
  <c r="V1223" i="18"/>
  <c r="T1224" i="18"/>
  <c r="AN1224" i="18" s="1"/>
  <c r="AO1224" i="18" s="1"/>
  <c r="V1224" i="18"/>
  <c r="T1225" i="18"/>
  <c r="AN1225" i="18" s="1"/>
  <c r="AO1225" i="18" s="1"/>
  <c r="V1225" i="18"/>
  <c r="T1226" i="18"/>
  <c r="AN1226" i="18" s="1"/>
  <c r="AO1226" i="18" s="1"/>
  <c r="V1226" i="18"/>
  <c r="T1227" i="18"/>
  <c r="AN1227" i="18" s="1"/>
  <c r="AO1227" i="18" s="1"/>
  <c r="V1227" i="18"/>
  <c r="T1228" i="18"/>
  <c r="AN1228" i="18" s="1"/>
  <c r="AO1228" i="18" s="1"/>
  <c r="V1228" i="18"/>
  <c r="T1229" i="18"/>
  <c r="AN1229" i="18" s="1"/>
  <c r="AO1229" i="18" s="1"/>
  <c r="V1229" i="18"/>
  <c r="T1230" i="18"/>
  <c r="AN1230" i="18" s="1"/>
  <c r="AO1230" i="18" s="1"/>
  <c r="V1230" i="18"/>
  <c r="T1231" i="18"/>
  <c r="AN1231" i="18" s="1"/>
  <c r="AO1231" i="18" s="1"/>
  <c r="V1231" i="18"/>
  <c r="T1232" i="18"/>
  <c r="AN1232" i="18" s="1"/>
  <c r="AO1232" i="18" s="1"/>
  <c r="V1232" i="18"/>
  <c r="T1233" i="18"/>
  <c r="AN1233" i="18" s="1"/>
  <c r="AO1233" i="18" s="1"/>
  <c r="V1233" i="18"/>
  <c r="T1234" i="18"/>
  <c r="AN1234" i="18" s="1"/>
  <c r="AO1234" i="18" s="1"/>
  <c r="V1234" i="18"/>
  <c r="T1235" i="18"/>
  <c r="AN1235" i="18" s="1"/>
  <c r="AO1235" i="18" s="1"/>
  <c r="V1235" i="18"/>
  <c r="T1236" i="18"/>
  <c r="AN1236" i="18" s="1"/>
  <c r="AO1236" i="18" s="1"/>
  <c r="V1236" i="18"/>
  <c r="T1237" i="18"/>
  <c r="AN1237" i="18" s="1"/>
  <c r="AO1237" i="18" s="1"/>
  <c r="V1237" i="18"/>
  <c r="T1238" i="18"/>
  <c r="AN1238" i="18" s="1"/>
  <c r="AO1238" i="18" s="1"/>
  <c r="V1238" i="18"/>
  <c r="T1239" i="18"/>
  <c r="AN1239" i="18" s="1"/>
  <c r="AO1239" i="18" s="1"/>
  <c r="V1239" i="18"/>
  <c r="T1240" i="18"/>
  <c r="AN1240" i="18" s="1"/>
  <c r="AO1240" i="18" s="1"/>
  <c r="V1240" i="18"/>
  <c r="T1241" i="18"/>
  <c r="AN1241" i="18" s="1"/>
  <c r="AO1241" i="18" s="1"/>
  <c r="V1241" i="18"/>
  <c r="T1242" i="18"/>
  <c r="AN1242" i="18" s="1"/>
  <c r="AO1242" i="18" s="1"/>
  <c r="V1242" i="18"/>
  <c r="T1243" i="18"/>
  <c r="AN1243" i="18" s="1"/>
  <c r="AO1243" i="18" s="1"/>
  <c r="V1243" i="18"/>
  <c r="T1244" i="18"/>
  <c r="AN1244" i="18" s="1"/>
  <c r="AO1244" i="18" s="1"/>
  <c r="V1244" i="18"/>
  <c r="T1245" i="18"/>
  <c r="AN1245" i="18" s="1"/>
  <c r="AO1245" i="18" s="1"/>
  <c r="V1245" i="18"/>
  <c r="T1246" i="18"/>
  <c r="AN1246" i="18" s="1"/>
  <c r="AO1246" i="18" s="1"/>
  <c r="V1246" i="18"/>
  <c r="T1247" i="18"/>
  <c r="AN1247" i="18" s="1"/>
  <c r="AO1247" i="18" s="1"/>
  <c r="V1247" i="18"/>
  <c r="T1248" i="18"/>
  <c r="V1248" i="18"/>
  <c r="T1249" i="18"/>
  <c r="AN1249" i="18" s="1"/>
  <c r="AO1249" i="18" s="1"/>
  <c r="V1249" i="18"/>
  <c r="T1250" i="18"/>
  <c r="AN1250" i="18" s="1"/>
  <c r="AO1250" i="18" s="1"/>
  <c r="V1250" i="18"/>
  <c r="T1251" i="18"/>
  <c r="AN1251" i="18" s="1"/>
  <c r="AO1251" i="18" s="1"/>
  <c r="V1251" i="18"/>
  <c r="T1252" i="18"/>
  <c r="AN1252" i="18" s="1"/>
  <c r="AO1252" i="18" s="1"/>
  <c r="V1252" i="18"/>
  <c r="T1253" i="18"/>
  <c r="AN1253" i="18" s="1"/>
  <c r="AO1253" i="18" s="1"/>
  <c r="V1253" i="18"/>
  <c r="T1254" i="18"/>
  <c r="AN1254" i="18" s="1"/>
  <c r="AO1254" i="18" s="1"/>
  <c r="V1254" i="18"/>
  <c r="T1255" i="18"/>
  <c r="AN1255" i="18" s="1"/>
  <c r="AO1255" i="18" s="1"/>
  <c r="V1255" i="18"/>
  <c r="T1256" i="18"/>
  <c r="AN1256" i="18" s="1"/>
  <c r="AO1256" i="18" s="1"/>
  <c r="V1256" i="18"/>
  <c r="T1257" i="18"/>
  <c r="AN1257" i="18" s="1"/>
  <c r="AO1257" i="18" s="1"/>
  <c r="V1257" i="18"/>
  <c r="T1258" i="18"/>
  <c r="AN1258" i="18" s="1"/>
  <c r="AO1258" i="18" s="1"/>
  <c r="V1258" i="18"/>
  <c r="T1259" i="18"/>
  <c r="AN1259" i="18" s="1"/>
  <c r="AO1259" i="18" s="1"/>
  <c r="V1259" i="18"/>
  <c r="T1260" i="18"/>
  <c r="AN1260" i="18" s="1"/>
  <c r="AO1260" i="18" s="1"/>
  <c r="V1260" i="18"/>
  <c r="T1261" i="18"/>
  <c r="AN1261" i="18" s="1"/>
  <c r="AO1261" i="18" s="1"/>
  <c r="V1261" i="18"/>
  <c r="T1262" i="18"/>
  <c r="AN1262" i="18" s="1"/>
  <c r="AO1262" i="18" s="1"/>
  <c r="V1262" i="18"/>
  <c r="T1263" i="18"/>
  <c r="AN1263" i="18" s="1"/>
  <c r="AO1263" i="18" s="1"/>
  <c r="V1263" i="18"/>
  <c r="T1264" i="18"/>
  <c r="AN1264" i="18" s="1"/>
  <c r="AO1264" i="18" s="1"/>
  <c r="V1264" i="18"/>
  <c r="T1265" i="18"/>
  <c r="AN1265" i="18" s="1"/>
  <c r="AO1265" i="18" s="1"/>
  <c r="V1265" i="18"/>
  <c r="T1266" i="18"/>
  <c r="AN1266" i="18" s="1"/>
  <c r="AO1266" i="18" s="1"/>
  <c r="V1266" i="18"/>
  <c r="T1267" i="18"/>
  <c r="AN1267" i="18" s="1"/>
  <c r="AO1267" i="18" s="1"/>
  <c r="V1267" i="18"/>
  <c r="T1268" i="18"/>
  <c r="AN1268" i="18" s="1"/>
  <c r="AO1268" i="18" s="1"/>
  <c r="V1268" i="18"/>
  <c r="T1269" i="18"/>
  <c r="V1269" i="18"/>
  <c r="T1270" i="18"/>
  <c r="AN1270" i="18" s="1"/>
  <c r="AO1270" i="18" s="1"/>
  <c r="V1270" i="18"/>
  <c r="T1271" i="18"/>
  <c r="AN1271" i="18" s="1"/>
  <c r="AO1271" i="18" s="1"/>
  <c r="V1271" i="18"/>
  <c r="T1272" i="18"/>
  <c r="AN1272" i="18" s="1"/>
  <c r="AO1272" i="18" s="1"/>
  <c r="V1272" i="18"/>
  <c r="T1273" i="18"/>
  <c r="AN1273" i="18" s="1"/>
  <c r="AO1273" i="18" s="1"/>
  <c r="V1273" i="18"/>
  <c r="T1274" i="18"/>
  <c r="AN1274" i="18" s="1"/>
  <c r="AO1274" i="18" s="1"/>
  <c r="V1274" i="18"/>
  <c r="T1275" i="18"/>
  <c r="AN1275" i="18" s="1"/>
  <c r="AO1275" i="18" s="1"/>
  <c r="V1275" i="18"/>
  <c r="T1276" i="18"/>
  <c r="AN1276" i="18" s="1"/>
  <c r="AO1276" i="18" s="1"/>
  <c r="V1276" i="18"/>
  <c r="T1277" i="18"/>
  <c r="AN1277" i="18" s="1"/>
  <c r="AO1277" i="18" s="1"/>
  <c r="V1277" i="18"/>
  <c r="T1278" i="18"/>
  <c r="AN1278" i="18" s="1"/>
  <c r="AO1278" i="18" s="1"/>
  <c r="V1278" i="18"/>
  <c r="T1279" i="18"/>
  <c r="AN1279" i="18" s="1"/>
  <c r="AO1279" i="18" s="1"/>
  <c r="V1279" i="18"/>
  <c r="T1280" i="18"/>
  <c r="AN1280" i="18" s="1"/>
  <c r="AO1280" i="18" s="1"/>
  <c r="V1280" i="18"/>
  <c r="T1281" i="18"/>
  <c r="AN1281" i="18" s="1"/>
  <c r="AO1281" i="18" s="1"/>
  <c r="V1281" i="18"/>
  <c r="T1282" i="18"/>
  <c r="AN1282" i="18" s="1"/>
  <c r="AO1282" i="18" s="1"/>
  <c r="V1282" i="18"/>
  <c r="T1283" i="18"/>
  <c r="AN1283" i="18" s="1"/>
  <c r="AO1283" i="18" s="1"/>
  <c r="V1283" i="18"/>
  <c r="T1284" i="18"/>
  <c r="AN1284" i="18" s="1"/>
  <c r="AO1284" i="18" s="1"/>
  <c r="V1284" i="18"/>
  <c r="T1285" i="18"/>
  <c r="AN1285" i="18" s="1"/>
  <c r="AO1285" i="18" s="1"/>
  <c r="V1285" i="18"/>
  <c r="T1286" i="18"/>
  <c r="AN1286" i="18" s="1"/>
  <c r="AO1286" i="18" s="1"/>
  <c r="V1286" i="18"/>
  <c r="T1287" i="18"/>
  <c r="AN1287" i="18" s="1"/>
  <c r="AO1287" i="18" s="1"/>
  <c r="V1287" i="18"/>
  <c r="T1288" i="18"/>
  <c r="AN1288" i="18" s="1"/>
  <c r="AO1288" i="18" s="1"/>
  <c r="V1288" i="18"/>
  <c r="T1289" i="18"/>
  <c r="AN1289" i="18" s="1"/>
  <c r="AO1289" i="18" s="1"/>
  <c r="V1289" i="18"/>
  <c r="T1290" i="18"/>
  <c r="AN1290" i="18" s="1"/>
  <c r="AO1290" i="18" s="1"/>
  <c r="V1290" i="18"/>
  <c r="T1291" i="18"/>
  <c r="AN1291" i="18" s="1"/>
  <c r="AO1291" i="18" s="1"/>
  <c r="V1291" i="18"/>
  <c r="T1292" i="18"/>
  <c r="AN1292" i="18" s="1"/>
  <c r="AO1292" i="18" s="1"/>
  <c r="V1292" i="18"/>
  <c r="T1293" i="18"/>
  <c r="AN1293" i="18" s="1"/>
  <c r="AO1293" i="18" s="1"/>
  <c r="V1293" i="18"/>
  <c r="T1294" i="18"/>
  <c r="AN1294" i="18" s="1"/>
  <c r="AO1294" i="18" s="1"/>
  <c r="V1294" i="18"/>
  <c r="T1295" i="18"/>
  <c r="AN1295" i="18" s="1"/>
  <c r="AO1295" i="18" s="1"/>
  <c r="V1295" i="18"/>
  <c r="T1296" i="18"/>
  <c r="AN1296" i="18" s="1"/>
  <c r="AO1296" i="18" s="1"/>
  <c r="V1296" i="18"/>
  <c r="T1297" i="18"/>
  <c r="AN1297" i="18" s="1"/>
  <c r="AO1297" i="18" s="1"/>
  <c r="V1297" i="18"/>
  <c r="T1298" i="18"/>
  <c r="AN1298" i="18" s="1"/>
  <c r="AO1298" i="18" s="1"/>
  <c r="V1298" i="18"/>
  <c r="T1299" i="18"/>
  <c r="AN1299" i="18" s="1"/>
  <c r="AO1299" i="18" s="1"/>
  <c r="V1299" i="18"/>
  <c r="T1300" i="18"/>
  <c r="AN1300" i="18" s="1"/>
  <c r="AO1300" i="18" s="1"/>
  <c r="V1300" i="18"/>
  <c r="T1301" i="18"/>
  <c r="AN1301" i="18" s="1"/>
  <c r="AO1301" i="18" s="1"/>
  <c r="V1301" i="18"/>
  <c r="T1302" i="18"/>
  <c r="AN1302" i="18" s="1"/>
  <c r="AO1302" i="18" s="1"/>
  <c r="V1302" i="18"/>
  <c r="T1303" i="18"/>
  <c r="AN1303" i="18" s="1"/>
  <c r="AO1303" i="18" s="1"/>
  <c r="V1303" i="18"/>
  <c r="T1304" i="18"/>
  <c r="V1304" i="18"/>
  <c r="T1305" i="18"/>
  <c r="AN1305" i="18" s="1"/>
  <c r="AO1305" i="18" s="1"/>
  <c r="V1305" i="18"/>
  <c r="T1306" i="18"/>
  <c r="AN1306" i="18" s="1"/>
  <c r="AO1306" i="18" s="1"/>
  <c r="V1306" i="18"/>
  <c r="T1307" i="18"/>
  <c r="AN1307" i="18" s="1"/>
  <c r="AO1307" i="18" s="1"/>
  <c r="V1307" i="18"/>
  <c r="T1308" i="18"/>
  <c r="AN1308" i="18" s="1"/>
  <c r="AO1308" i="18" s="1"/>
  <c r="V1308" i="18"/>
  <c r="T1309" i="18"/>
  <c r="AN1309" i="18" s="1"/>
  <c r="AO1309" i="18" s="1"/>
  <c r="V1309" i="18"/>
  <c r="T1310" i="18"/>
  <c r="AN1310" i="18" s="1"/>
  <c r="AO1310" i="18" s="1"/>
  <c r="V1310" i="18"/>
  <c r="T1311" i="18"/>
  <c r="AN1311" i="18" s="1"/>
  <c r="AO1311" i="18" s="1"/>
  <c r="V1311" i="18"/>
  <c r="T1312" i="18"/>
  <c r="AN1312" i="18" s="1"/>
  <c r="AO1312" i="18" s="1"/>
  <c r="V1312" i="18"/>
  <c r="T1313" i="18"/>
  <c r="AN1313" i="18" s="1"/>
  <c r="AO1313" i="18" s="1"/>
  <c r="V1313" i="18"/>
  <c r="T1314" i="18"/>
  <c r="AN1314" i="18" s="1"/>
  <c r="AO1314" i="18" s="1"/>
  <c r="V1314" i="18"/>
  <c r="T1315" i="18"/>
  <c r="AN1315" i="18" s="1"/>
  <c r="AO1315" i="18" s="1"/>
  <c r="V1315" i="18"/>
  <c r="T1316" i="18"/>
  <c r="AN1316" i="18" s="1"/>
  <c r="AO1316" i="18" s="1"/>
  <c r="V1316" i="18"/>
  <c r="T1317" i="18"/>
  <c r="AN1317" i="18" s="1"/>
  <c r="AO1317" i="18" s="1"/>
  <c r="V1317" i="18"/>
  <c r="T1318" i="18"/>
  <c r="AN1318" i="18" s="1"/>
  <c r="AO1318" i="18" s="1"/>
  <c r="V1318" i="18"/>
  <c r="T1319" i="18"/>
  <c r="AN1319" i="18" s="1"/>
  <c r="AO1319" i="18" s="1"/>
  <c r="V1319" i="18"/>
  <c r="T1320" i="18"/>
  <c r="V1320" i="18"/>
  <c r="T1321" i="18"/>
  <c r="AN1321" i="18" s="1"/>
  <c r="AO1321" i="18" s="1"/>
  <c r="V1321" i="18"/>
  <c r="T1322" i="18"/>
  <c r="AN1322" i="18" s="1"/>
  <c r="AO1322" i="18" s="1"/>
  <c r="V1322" i="18"/>
  <c r="T1323" i="18"/>
  <c r="AN1323" i="18" s="1"/>
  <c r="AO1323" i="18" s="1"/>
  <c r="V1323" i="18"/>
  <c r="T1324" i="18"/>
  <c r="AN1324" i="18" s="1"/>
  <c r="AO1324" i="18" s="1"/>
  <c r="V1324" i="18"/>
  <c r="T1325" i="18"/>
  <c r="AN1325" i="18" s="1"/>
  <c r="AO1325" i="18" s="1"/>
  <c r="V1325" i="18"/>
  <c r="T1326" i="18"/>
  <c r="AN1326" i="18" s="1"/>
  <c r="AO1326" i="18" s="1"/>
  <c r="V1326" i="18"/>
  <c r="T1327" i="18"/>
  <c r="AN1327" i="18" s="1"/>
  <c r="AO1327" i="18" s="1"/>
  <c r="V1327" i="18"/>
  <c r="T1328" i="18"/>
  <c r="AN1328" i="18" s="1"/>
  <c r="AO1328" i="18" s="1"/>
  <c r="V1328" i="18"/>
  <c r="T1329" i="18"/>
  <c r="AN1329" i="18" s="1"/>
  <c r="AO1329" i="18" s="1"/>
  <c r="V1329" i="18"/>
  <c r="T1330" i="18"/>
  <c r="AN1330" i="18" s="1"/>
  <c r="AO1330" i="18" s="1"/>
  <c r="V1330" i="18"/>
  <c r="T1331" i="18"/>
  <c r="AN1331" i="18" s="1"/>
  <c r="AO1331" i="18" s="1"/>
  <c r="V1331" i="18"/>
  <c r="T1332" i="18"/>
  <c r="AN1332" i="18" s="1"/>
  <c r="AO1332" i="18" s="1"/>
  <c r="V1332" i="18"/>
  <c r="T1333" i="18"/>
  <c r="AN1333" i="18" s="1"/>
  <c r="AO1333" i="18" s="1"/>
  <c r="V1333" i="18"/>
  <c r="T1334" i="18"/>
  <c r="AN1334" i="18" s="1"/>
  <c r="AO1334" i="18" s="1"/>
  <c r="V1334" i="18"/>
  <c r="T1335" i="18"/>
  <c r="AN1335" i="18" s="1"/>
  <c r="AO1335" i="18" s="1"/>
  <c r="V1335" i="18"/>
  <c r="T1336" i="18"/>
  <c r="AN1336" i="18" s="1"/>
  <c r="AO1336" i="18" s="1"/>
  <c r="V1336" i="18"/>
  <c r="T1337" i="18"/>
  <c r="AN1337" i="18" s="1"/>
  <c r="AO1337" i="18" s="1"/>
  <c r="V1337" i="18"/>
  <c r="T1338" i="18"/>
  <c r="AN1338" i="18" s="1"/>
  <c r="AO1338" i="18" s="1"/>
  <c r="V1338" i="18"/>
  <c r="T1339" i="18"/>
  <c r="AN1339" i="18" s="1"/>
  <c r="AO1339" i="18" s="1"/>
  <c r="V1339" i="18"/>
  <c r="T1340" i="18"/>
  <c r="AN1340" i="18" s="1"/>
  <c r="AO1340" i="18" s="1"/>
  <c r="V1340" i="18"/>
  <c r="T1341" i="18"/>
  <c r="AN1341" i="18" s="1"/>
  <c r="AO1341" i="18" s="1"/>
  <c r="V1341" i="18"/>
  <c r="T1342" i="18"/>
  <c r="V1342" i="18"/>
  <c r="T1343" i="18"/>
  <c r="AN1343" i="18" s="1"/>
  <c r="AO1343" i="18" s="1"/>
  <c r="V1343" i="18"/>
  <c r="T1344" i="18"/>
  <c r="AN1344" i="18" s="1"/>
  <c r="AO1344" i="18" s="1"/>
  <c r="V1344" i="18"/>
  <c r="T1345" i="18"/>
  <c r="AN1345" i="18" s="1"/>
  <c r="AO1345" i="18" s="1"/>
  <c r="V1345" i="18"/>
  <c r="T1346" i="18"/>
  <c r="AN1346" i="18" s="1"/>
  <c r="AO1346" i="18" s="1"/>
  <c r="V1346" i="18"/>
  <c r="T1347" i="18"/>
  <c r="AN1347" i="18" s="1"/>
  <c r="AO1347" i="18" s="1"/>
  <c r="V1347" i="18"/>
  <c r="T1348" i="18"/>
  <c r="AN1348" i="18" s="1"/>
  <c r="AO1348" i="18" s="1"/>
  <c r="V1348" i="18"/>
  <c r="T1349" i="18"/>
  <c r="AN1349" i="18" s="1"/>
  <c r="AO1349" i="18" s="1"/>
  <c r="V1349" i="18"/>
  <c r="T1350" i="18"/>
  <c r="AN1350" i="18" s="1"/>
  <c r="AO1350" i="18" s="1"/>
  <c r="V1350" i="18"/>
  <c r="T1351" i="18"/>
  <c r="AN1351" i="18" s="1"/>
  <c r="AO1351" i="18" s="1"/>
  <c r="V1351" i="18"/>
  <c r="T1352" i="18"/>
  <c r="AN1352" i="18" s="1"/>
  <c r="AO1352" i="18" s="1"/>
  <c r="V1352" i="18"/>
  <c r="T1353" i="18"/>
  <c r="AN1353" i="18" s="1"/>
  <c r="AO1353" i="18" s="1"/>
  <c r="V1353" i="18"/>
  <c r="T1354" i="18"/>
  <c r="AN1354" i="18" s="1"/>
  <c r="AO1354" i="18" s="1"/>
  <c r="V1354" i="18"/>
  <c r="T1355" i="18"/>
  <c r="AN1355" i="18" s="1"/>
  <c r="AO1355" i="18" s="1"/>
  <c r="V1355" i="18"/>
  <c r="T1356" i="18"/>
  <c r="AN1356" i="18" s="1"/>
  <c r="AO1356" i="18" s="1"/>
  <c r="V1356" i="18"/>
  <c r="T1357" i="18"/>
  <c r="AN1357" i="18" s="1"/>
  <c r="AO1357" i="18" s="1"/>
  <c r="V1357" i="18"/>
  <c r="T1358" i="18"/>
  <c r="AN1358" i="18" s="1"/>
  <c r="AO1358" i="18" s="1"/>
  <c r="V1358" i="18"/>
  <c r="T1359" i="18"/>
  <c r="AN1359" i="18" s="1"/>
  <c r="AO1359" i="18" s="1"/>
  <c r="V1359" i="18"/>
  <c r="T1360" i="18"/>
  <c r="AN1360" i="18" s="1"/>
  <c r="AO1360" i="18" s="1"/>
  <c r="V1360" i="18"/>
  <c r="T1361" i="18"/>
  <c r="AN1361" i="18" s="1"/>
  <c r="AO1361" i="18" s="1"/>
  <c r="V1361" i="18"/>
  <c r="T1362" i="18"/>
  <c r="AN1362" i="18" s="1"/>
  <c r="AO1362" i="18" s="1"/>
  <c r="V1362" i="18"/>
  <c r="T1363" i="18"/>
  <c r="AN1363" i="18" s="1"/>
  <c r="AO1363" i="18" s="1"/>
  <c r="V1363" i="18"/>
  <c r="T1364" i="18"/>
  <c r="AN1364" i="18" s="1"/>
  <c r="AO1364" i="18" s="1"/>
  <c r="V1364" i="18"/>
  <c r="T1365" i="18"/>
  <c r="AN1365" i="18" s="1"/>
  <c r="AO1365" i="18" s="1"/>
  <c r="V1365" i="18"/>
  <c r="T1366" i="18"/>
  <c r="AN1366" i="18" s="1"/>
  <c r="AO1366" i="18" s="1"/>
  <c r="V1366" i="18"/>
  <c r="T1367" i="18"/>
  <c r="AN1367" i="18" s="1"/>
  <c r="AO1367" i="18" s="1"/>
  <c r="V1367" i="18"/>
  <c r="T1368" i="18"/>
  <c r="AN1368" i="18" s="1"/>
  <c r="AO1368" i="18" s="1"/>
  <c r="V1368" i="18"/>
  <c r="T1369" i="18"/>
  <c r="AN1369" i="18" s="1"/>
  <c r="AO1369" i="18" s="1"/>
  <c r="V1369" i="18"/>
  <c r="T1370" i="18"/>
  <c r="AN1370" i="18" s="1"/>
  <c r="AO1370" i="18" s="1"/>
  <c r="V1370" i="18"/>
  <c r="T1371" i="18"/>
  <c r="AN1371" i="18" s="1"/>
  <c r="AO1371" i="18" s="1"/>
  <c r="V1371" i="18"/>
  <c r="T1372" i="18"/>
  <c r="AN1372" i="18" s="1"/>
  <c r="AO1372" i="18" s="1"/>
  <c r="V1372" i="18"/>
  <c r="T1373" i="18"/>
  <c r="AN1373" i="18" s="1"/>
  <c r="AO1373" i="18" s="1"/>
  <c r="V1373" i="18"/>
  <c r="T1374" i="18"/>
  <c r="AN1374" i="18" s="1"/>
  <c r="AO1374" i="18" s="1"/>
  <c r="V1374" i="18"/>
  <c r="T1375" i="18"/>
  <c r="AN1375" i="18" s="1"/>
  <c r="AO1375" i="18" s="1"/>
  <c r="V1375" i="18"/>
  <c r="T1376" i="18"/>
  <c r="V1376" i="18"/>
  <c r="T1377" i="18"/>
  <c r="AN1377" i="18" s="1"/>
  <c r="AO1377" i="18" s="1"/>
  <c r="V1377" i="18"/>
  <c r="T1378" i="18"/>
  <c r="AN1378" i="18" s="1"/>
  <c r="AO1378" i="18" s="1"/>
  <c r="V1378" i="18"/>
  <c r="T1379" i="18"/>
  <c r="AN1379" i="18" s="1"/>
  <c r="AO1379" i="18" s="1"/>
  <c r="V1379" i="18"/>
  <c r="T1380" i="18"/>
  <c r="AN1380" i="18" s="1"/>
  <c r="AO1380" i="18" s="1"/>
  <c r="V1380" i="18"/>
  <c r="T1381" i="18"/>
  <c r="AN1381" i="18" s="1"/>
  <c r="AO1381" i="18" s="1"/>
  <c r="V1381" i="18"/>
  <c r="T1382" i="18"/>
  <c r="AN1382" i="18" s="1"/>
  <c r="AO1382" i="18" s="1"/>
  <c r="V1382" i="18"/>
  <c r="T1383" i="18"/>
  <c r="AN1383" i="18" s="1"/>
  <c r="AO1383" i="18" s="1"/>
  <c r="V1383" i="18"/>
  <c r="T1384" i="18"/>
  <c r="AN1384" i="18" s="1"/>
  <c r="AO1384" i="18" s="1"/>
  <c r="V1384" i="18"/>
  <c r="T1385" i="18"/>
  <c r="AN1385" i="18" s="1"/>
  <c r="AO1385" i="18" s="1"/>
  <c r="V1385" i="18"/>
  <c r="T1386" i="18"/>
  <c r="AN1386" i="18" s="1"/>
  <c r="AO1386" i="18" s="1"/>
  <c r="V1386" i="18"/>
  <c r="T1387" i="18"/>
  <c r="AN1387" i="18" s="1"/>
  <c r="AO1387" i="18" s="1"/>
  <c r="V1387" i="18"/>
  <c r="T1388" i="18"/>
  <c r="AN1388" i="18" s="1"/>
  <c r="AO1388" i="18" s="1"/>
  <c r="V1388" i="18"/>
  <c r="T1389" i="18"/>
  <c r="AN1389" i="18" s="1"/>
  <c r="AO1389" i="18" s="1"/>
  <c r="V1389" i="18"/>
  <c r="T1390" i="18"/>
  <c r="AN1390" i="18" s="1"/>
  <c r="AO1390" i="18" s="1"/>
  <c r="V1390" i="18"/>
  <c r="T1391" i="18"/>
  <c r="AN1391" i="18" s="1"/>
  <c r="AO1391" i="18" s="1"/>
  <c r="V1391" i="18"/>
  <c r="T1392" i="18"/>
  <c r="AN1392" i="18" s="1"/>
  <c r="AO1392" i="18" s="1"/>
  <c r="V1392" i="18"/>
  <c r="T1393" i="18"/>
  <c r="AN1393" i="18" s="1"/>
  <c r="AO1393" i="18" s="1"/>
  <c r="V1393" i="18"/>
  <c r="T1394" i="18"/>
  <c r="AN1394" i="18" s="1"/>
  <c r="AO1394" i="18" s="1"/>
  <c r="V1394" i="18"/>
  <c r="T1395" i="18"/>
  <c r="AN1395" i="18" s="1"/>
  <c r="AO1395" i="18" s="1"/>
  <c r="V1395" i="18"/>
  <c r="T1396" i="18"/>
  <c r="AN1396" i="18" s="1"/>
  <c r="AO1396" i="18" s="1"/>
  <c r="V1396" i="18"/>
  <c r="T1397" i="18"/>
  <c r="AN1397" i="18" s="1"/>
  <c r="AO1397" i="18" s="1"/>
  <c r="V1397" i="18"/>
  <c r="T1398" i="18"/>
  <c r="AN1398" i="18" s="1"/>
  <c r="AO1398" i="18" s="1"/>
  <c r="V1398" i="18"/>
  <c r="T1399" i="18"/>
  <c r="AN1399" i="18" s="1"/>
  <c r="AO1399" i="18" s="1"/>
  <c r="V1399" i="18"/>
  <c r="T1400" i="18"/>
  <c r="AN1400" i="18" s="1"/>
  <c r="AO1400" i="18" s="1"/>
  <c r="V1400" i="18"/>
  <c r="T1401" i="18"/>
  <c r="AN1401" i="18" s="1"/>
  <c r="AO1401" i="18" s="1"/>
  <c r="V1401" i="18"/>
  <c r="T1402" i="18"/>
  <c r="AN1402" i="18" s="1"/>
  <c r="AO1402" i="18" s="1"/>
  <c r="V1402" i="18"/>
  <c r="T1403" i="18"/>
  <c r="AN1403" i="18" s="1"/>
  <c r="AO1403" i="18" s="1"/>
  <c r="V1403" i="18"/>
  <c r="T1404" i="18"/>
  <c r="AN1404" i="18" s="1"/>
  <c r="AO1404" i="18" s="1"/>
  <c r="V1404" i="18"/>
  <c r="T1405" i="18"/>
  <c r="AN1405" i="18" s="1"/>
  <c r="AO1405" i="18" s="1"/>
  <c r="V1405" i="18"/>
  <c r="T1406" i="18"/>
  <c r="AN1406" i="18" s="1"/>
  <c r="AO1406" i="18" s="1"/>
  <c r="V1406" i="18"/>
  <c r="T1407" i="18"/>
  <c r="AN1407" i="18" s="1"/>
  <c r="AO1407" i="18" s="1"/>
  <c r="V1407" i="18"/>
  <c r="T1408" i="18"/>
  <c r="AN1408" i="18" s="1"/>
  <c r="AO1408" i="18" s="1"/>
  <c r="V1408" i="18"/>
  <c r="T1409" i="18"/>
  <c r="AN1409" i="18" s="1"/>
  <c r="AO1409" i="18" s="1"/>
  <c r="V1409" i="18"/>
  <c r="T1410" i="18"/>
  <c r="AN1410" i="18" s="1"/>
  <c r="AO1410" i="18" s="1"/>
  <c r="V1410" i="18"/>
  <c r="T1411" i="18"/>
  <c r="AN1411" i="18" s="1"/>
  <c r="AO1411" i="18" s="1"/>
  <c r="V1411" i="18"/>
  <c r="T1412" i="18"/>
  <c r="AN1412" i="18" s="1"/>
  <c r="AO1412" i="18" s="1"/>
  <c r="V1412" i="18"/>
  <c r="T1413" i="18"/>
  <c r="AN1413" i="18" s="1"/>
  <c r="AO1413" i="18" s="1"/>
  <c r="V1413" i="18"/>
  <c r="T1414" i="18"/>
  <c r="AN1414" i="18" s="1"/>
  <c r="AO1414" i="18" s="1"/>
  <c r="V1414" i="18"/>
  <c r="T1415" i="18"/>
  <c r="AN1415" i="18" s="1"/>
  <c r="AO1415" i="18" s="1"/>
  <c r="V1415" i="18"/>
  <c r="T1416" i="18"/>
  <c r="AN1416" i="18" s="1"/>
  <c r="AO1416" i="18" s="1"/>
  <c r="V1416" i="18"/>
  <c r="T1417" i="18"/>
  <c r="AN1417" i="18" s="1"/>
  <c r="AO1417" i="18" s="1"/>
  <c r="V1417" i="18"/>
  <c r="T1418" i="18"/>
  <c r="AN1418" i="18" s="1"/>
  <c r="AO1418" i="18" s="1"/>
  <c r="V1418" i="18"/>
  <c r="T1419" i="18"/>
  <c r="AN1419" i="18" s="1"/>
  <c r="AO1419" i="18" s="1"/>
  <c r="V1419" i="18"/>
  <c r="T1420" i="18"/>
  <c r="AN1420" i="18" s="1"/>
  <c r="AO1420" i="18" s="1"/>
  <c r="V1420" i="18"/>
  <c r="T1421" i="18"/>
  <c r="AN1421" i="18" s="1"/>
  <c r="AO1421" i="18" s="1"/>
  <c r="V1421" i="18"/>
  <c r="T1422" i="18"/>
  <c r="AN1422" i="18" s="1"/>
  <c r="AO1422" i="18" s="1"/>
  <c r="V1422" i="18"/>
  <c r="T1423" i="18"/>
  <c r="AN1423" i="18" s="1"/>
  <c r="AO1423" i="18" s="1"/>
  <c r="V1423" i="18"/>
  <c r="T1424" i="18"/>
  <c r="AN1424" i="18" s="1"/>
  <c r="AO1424" i="18" s="1"/>
  <c r="V1424" i="18"/>
  <c r="T1425" i="18"/>
  <c r="AN1425" i="18" s="1"/>
  <c r="AO1425" i="18" s="1"/>
  <c r="V1425" i="18"/>
  <c r="T1426" i="18"/>
  <c r="AN1426" i="18" s="1"/>
  <c r="AO1426" i="18" s="1"/>
  <c r="V1426" i="18"/>
  <c r="T1427" i="18"/>
  <c r="AN1427" i="18" s="1"/>
  <c r="AO1427" i="18" s="1"/>
  <c r="V1427" i="18"/>
  <c r="T1428" i="18"/>
  <c r="V1428" i="18"/>
  <c r="T1429" i="18"/>
  <c r="AN1429" i="18" s="1"/>
  <c r="AO1429" i="18" s="1"/>
  <c r="V1429" i="18"/>
  <c r="T1430" i="18"/>
  <c r="AN1430" i="18" s="1"/>
  <c r="AO1430" i="18" s="1"/>
  <c r="V1430" i="18"/>
  <c r="T1431" i="18"/>
  <c r="AN1431" i="18" s="1"/>
  <c r="AO1431" i="18" s="1"/>
  <c r="V1431" i="18"/>
  <c r="T1432" i="18"/>
  <c r="AN1432" i="18" s="1"/>
  <c r="AO1432" i="18" s="1"/>
  <c r="V1432" i="18"/>
  <c r="T1433" i="18"/>
  <c r="AN1433" i="18" s="1"/>
  <c r="AO1433" i="18" s="1"/>
  <c r="V1433" i="18"/>
  <c r="T1434" i="18"/>
  <c r="AN1434" i="18" s="1"/>
  <c r="AO1434" i="18" s="1"/>
  <c r="V1434" i="18"/>
  <c r="T1435" i="18"/>
  <c r="AN1435" i="18" s="1"/>
  <c r="AO1435" i="18" s="1"/>
  <c r="V1435" i="18"/>
  <c r="T1436" i="18"/>
  <c r="AN1436" i="18" s="1"/>
  <c r="AO1436" i="18" s="1"/>
  <c r="V1436" i="18"/>
  <c r="T1437" i="18"/>
  <c r="AN1437" i="18" s="1"/>
  <c r="AO1437" i="18" s="1"/>
  <c r="V1437" i="18"/>
  <c r="T1438" i="18"/>
  <c r="AN1438" i="18" s="1"/>
  <c r="AO1438" i="18" s="1"/>
  <c r="V1438" i="18"/>
  <c r="T1439" i="18"/>
  <c r="AN1439" i="18" s="1"/>
  <c r="AO1439" i="18" s="1"/>
  <c r="V1439" i="18"/>
  <c r="T1440" i="18"/>
  <c r="AN1440" i="18" s="1"/>
  <c r="AO1440" i="18" s="1"/>
  <c r="V1440" i="18"/>
  <c r="T1441" i="18"/>
  <c r="AN1441" i="18" s="1"/>
  <c r="AO1441" i="18" s="1"/>
  <c r="V1441" i="18"/>
  <c r="T1442" i="18"/>
  <c r="AN1442" i="18" s="1"/>
  <c r="V1442" i="18"/>
  <c r="T1443" i="18"/>
  <c r="AN1443" i="18" s="1"/>
  <c r="AO1443" i="18" s="1"/>
  <c r="V1443" i="18"/>
  <c r="T1444" i="18"/>
  <c r="AN1444" i="18" s="1"/>
  <c r="AO1444" i="18" s="1"/>
  <c r="V1444" i="18"/>
  <c r="T1445" i="18"/>
  <c r="AN1445" i="18" s="1"/>
  <c r="AO1445" i="18" s="1"/>
  <c r="V1445" i="18"/>
  <c r="T1446" i="18"/>
  <c r="AN1446" i="18" s="1"/>
  <c r="AO1446" i="18" s="1"/>
  <c r="V1446" i="18"/>
  <c r="T1447" i="18"/>
  <c r="AN1447" i="18" s="1"/>
  <c r="AO1447" i="18" s="1"/>
  <c r="V1447" i="18"/>
  <c r="T1448" i="18"/>
  <c r="AN1448" i="18" s="1"/>
  <c r="AO1448" i="18" s="1"/>
  <c r="V1448" i="18"/>
  <c r="T1449" i="18"/>
  <c r="AN1449" i="18" s="1"/>
  <c r="AO1449" i="18" s="1"/>
  <c r="V1449" i="18"/>
  <c r="T1450" i="18"/>
  <c r="V1450" i="18"/>
  <c r="T1451" i="18"/>
  <c r="V1451" i="18"/>
  <c r="T1452" i="18"/>
  <c r="AN1452" i="18" s="1"/>
  <c r="AO1452" i="18" s="1"/>
  <c r="V1452" i="18"/>
  <c r="T1453" i="18"/>
  <c r="AN1453" i="18" s="1"/>
  <c r="AO1453" i="18" s="1"/>
  <c r="V1453" i="18"/>
  <c r="T1454" i="18"/>
  <c r="AN1454" i="18" s="1"/>
  <c r="AO1454" i="18" s="1"/>
  <c r="V1454" i="18"/>
  <c r="T1455" i="18"/>
  <c r="AN1455" i="18" s="1"/>
  <c r="AO1455" i="18" s="1"/>
  <c r="V1455" i="18"/>
  <c r="T1456" i="18"/>
  <c r="AN1456" i="18" s="1"/>
  <c r="AO1456" i="18" s="1"/>
  <c r="V1456" i="18"/>
  <c r="T1457" i="18"/>
  <c r="AN1457" i="18" s="1"/>
  <c r="AO1457" i="18" s="1"/>
  <c r="V1457" i="18"/>
  <c r="T1458" i="18"/>
  <c r="AN1458" i="18" s="1"/>
  <c r="AO1458" i="18" s="1"/>
  <c r="V1458" i="18"/>
  <c r="T1459" i="18"/>
  <c r="AN1459" i="18" s="1"/>
  <c r="AO1459" i="18" s="1"/>
  <c r="V1459" i="18"/>
  <c r="T1460" i="18"/>
  <c r="AN1460" i="18" s="1"/>
  <c r="AO1460" i="18" s="1"/>
  <c r="V1460" i="18"/>
  <c r="T1461" i="18"/>
  <c r="AN1461" i="18" s="1"/>
  <c r="AO1461" i="18" s="1"/>
  <c r="V1461" i="18"/>
  <c r="T1462" i="18"/>
  <c r="AN1462" i="18" s="1"/>
  <c r="AO1462" i="18" s="1"/>
  <c r="V1462" i="18"/>
  <c r="T1463" i="18"/>
  <c r="AN1463" i="18" s="1"/>
  <c r="AO1463" i="18" s="1"/>
  <c r="V1463" i="18"/>
  <c r="T1464" i="18"/>
  <c r="AN1464" i="18" s="1"/>
  <c r="AO1464" i="18" s="1"/>
  <c r="V1464" i="18"/>
  <c r="T1465" i="18"/>
  <c r="AN1465" i="18" s="1"/>
  <c r="AO1465" i="18" s="1"/>
  <c r="V1465" i="18"/>
  <c r="T1466" i="18"/>
  <c r="AN1466" i="18" s="1"/>
  <c r="AO1466" i="18" s="1"/>
  <c r="V1466" i="18"/>
  <c r="T1467" i="18"/>
  <c r="AN1467" i="18" s="1"/>
  <c r="AO1467" i="18" s="1"/>
  <c r="V1467" i="18"/>
  <c r="T1468" i="18"/>
  <c r="AN1468" i="18" s="1"/>
  <c r="AO1468" i="18" s="1"/>
  <c r="V1468" i="18"/>
  <c r="T1469" i="18"/>
  <c r="AN1469" i="18" s="1"/>
  <c r="AO1469" i="18" s="1"/>
  <c r="V1469" i="18"/>
  <c r="T1470" i="18"/>
  <c r="AN1470" i="18" s="1"/>
  <c r="AO1470" i="18" s="1"/>
  <c r="V1470" i="18"/>
  <c r="T1471" i="18"/>
  <c r="AN1471" i="18" s="1"/>
  <c r="AO1471" i="18" s="1"/>
  <c r="V1471" i="18"/>
  <c r="T1472" i="18"/>
  <c r="AN1472" i="18" s="1"/>
  <c r="AO1472" i="18" s="1"/>
  <c r="V1472" i="18"/>
  <c r="T1473" i="18"/>
  <c r="AN1473" i="18" s="1"/>
  <c r="AO1473" i="18" s="1"/>
  <c r="V1473" i="18"/>
  <c r="T1474" i="18"/>
  <c r="AN1474" i="18" s="1"/>
  <c r="AO1474" i="18" s="1"/>
  <c r="V1474" i="18"/>
  <c r="T1475" i="18"/>
  <c r="AN1475" i="18" s="1"/>
  <c r="AO1475" i="18" s="1"/>
  <c r="V1475" i="18"/>
  <c r="T1476" i="18"/>
  <c r="AN1476" i="18" s="1"/>
  <c r="AO1476" i="18" s="1"/>
  <c r="V1476" i="18"/>
  <c r="T1477" i="18"/>
  <c r="AN1477" i="18" s="1"/>
  <c r="AO1477" i="18" s="1"/>
  <c r="V1477" i="18"/>
  <c r="T1478" i="18"/>
  <c r="AN1478" i="18" s="1"/>
  <c r="AO1478" i="18" s="1"/>
  <c r="V1478" i="18"/>
  <c r="T1479" i="18"/>
  <c r="AN1479" i="18" s="1"/>
  <c r="AO1479" i="18" s="1"/>
  <c r="V1479" i="18"/>
  <c r="T1480" i="18"/>
  <c r="AN1480" i="18" s="1"/>
  <c r="AO1480" i="18" s="1"/>
  <c r="V1480" i="18"/>
  <c r="T1481" i="18"/>
  <c r="AN1481" i="18" s="1"/>
  <c r="AO1481" i="18" s="1"/>
  <c r="V1481" i="18"/>
  <c r="T1482" i="18"/>
  <c r="AN1482" i="18" s="1"/>
  <c r="AO1482" i="18" s="1"/>
  <c r="V1482" i="18"/>
  <c r="T1483" i="18"/>
  <c r="AN1483" i="18" s="1"/>
  <c r="AO1483" i="18" s="1"/>
  <c r="V1483" i="18"/>
  <c r="T1484" i="18"/>
  <c r="AN1484" i="18" s="1"/>
  <c r="AO1484" i="18" s="1"/>
  <c r="V1484" i="18"/>
  <c r="T1485" i="18"/>
  <c r="AN1485" i="18" s="1"/>
  <c r="AO1485" i="18" s="1"/>
  <c r="V1485" i="18"/>
  <c r="T1486" i="18"/>
  <c r="AN1486" i="18" s="1"/>
  <c r="AO1486" i="18" s="1"/>
  <c r="V1486" i="18"/>
  <c r="T1487" i="18"/>
  <c r="AN1487" i="18" s="1"/>
  <c r="AO1487" i="18" s="1"/>
  <c r="V1487" i="18"/>
  <c r="T1488" i="18"/>
  <c r="AN1488" i="18" s="1"/>
  <c r="AO1488" i="18" s="1"/>
  <c r="V1488" i="18"/>
  <c r="T1489" i="18"/>
  <c r="AN1489" i="18" s="1"/>
  <c r="AO1489" i="18" s="1"/>
  <c r="V1489" i="18"/>
  <c r="T1490" i="18"/>
  <c r="AN1490" i="18" s="1"/>
  <c r="AO1490" i="18" s="1"/>
  <c r="V1490" i="18"/>
  <c r="T1491" i="18"/>
  <c r="AN1491" i="18" s="1"/>
  <c r="AO1491" i="18" s="1"/>
  <c r="V1491" i="18"/>
  <c r="T1492" i="18"/>
  <c r="AN1492" i="18" s="1"/>
  <c r="AO1492" i="18" s="1"/>
  <c r="V1492" i="18"/>
  <c r="T1493" i="18"/>
  <c r="AN1493" i="18" s="1"/>
  <c r="AO1493" i="18" s="1"/>
  <c r="V1493" i="18"/>
  <c r="T1494" i="18"/>
  <c r="AN1494" i="18" s="1"/>
  <c r="AO1494" i="18" s="1"/>
  <c r="V1494" i="18"/>
  <c r="T1495" i="18"/>
  <c r="AN1495" i="18" s="1"/>
  <c r="AO1495" i="18" s="1"/>
  <c r="V1495" i="18"/>
  <c r="T1496" i="18"/>
  <c r="AN1496" i="18" s="1"/>
  <c r="AO1496" i="18" s="1"/>
  <c r="V1496" i="18"/>
  <c r="T1497" i="18"/>
  <c r="AN1497" i="18" s="1"/>
  <c r="AO1497" i="18" s="1"/>
  <c r="V1497" i="18"/>
  <c r="T1498" i="18"/>
  <c r="AN1498" i="18" s="1"/>
  <c r="AO1498" i="18" s="1"/>
  <c r="V1498" i="18"/>
  <c r="T1499" i="18"/>
  <c r="AN1499" i="18" s="1"/>
  <c r="AO1499" i="18" s="1"/>
  <c r="V1499" i="18"/>
  <c r="T1500" i="18"/>
  <c r="AN1500" i="18" s="1"/>
  <c r="AO1500" i="18" s="1"/>
  <c r="V1500" i="18"/>
  <c r="T1501" i="18"/>
  <c r="AN1501" i="18" s="1"/>
  <c r="AO1501" i="18" s="1"/>
  <c r="V1501" i="18"/>
  <c r="T1502" i="18"/>
  <c r="AN1502" i="18" s="1"/>
  <c r="AO1502" i="18" s="1"/>
  <c r="V1502" i="18"/>
  <c r="T1503" i="18"/>
  <c r="AN1503" i="18" s="1"/>
  <c r="AO1503" i="18" s="1"/>
  <c r="V1503" i="18"/>
  <c r="T1504" i="18"/>
  <c r="V1504" i="18"/>
  <c r="T1505" i="18"/>
  <c r="AN1505" i="18" s="1"/>
  <c r="AO1505" i="18" s="1"/>
  <c r="V1505" i="18"/>
  <c r="T1506" i="18"/>
  <c r="AN1506" i="18" s="1"/>
  <c r="V1506" i="18"/>
  <c r="T1507" i="18"/>
  <c r="AN1507" i="18" s="1"/>
  <c r="AO1507" i="18" s="1"/>
  <c r="V1507" i="18"/>
  <c r="T1508" i="18"/>
  <c r="AN1508" i="18" s="1"/>
  <c r="AO1508" i="18" s="1"/>
  <c r="V1508" i="18"/>
  <c r="T1509" i="18"/>
  <c r="AN1509" i="18" s="1"/>
  <c r="AO1509" i="18" s="1"/>
  <c r="V1509" i="18"/>
  <c r="T1510" i="18"/>
  <c r="AN1510" i="18" s="1"/>
  <c r="AO1510" i="18" s="1"/>
  <c r="V1510" i="18"/>
  <c r="T1511" i="18"/>
  <c r="AN1511" i="18" s="1"/>
  <c r="AO1511" i="18" s="1"/>
  <c r="V1511" i="18"/>
  <c r="T1512" i="18"/>
  <c r="AN1512" i="18" s="1"/>
  <c r="AO1512" i="18" s="1"/>
  <c r="V1512" i="18"/>
  <c r="T1513" i="18"/>
  <c r="AN1513" i="18" s="1"/>
  <c r="AO1513" i="18" s="1"/>
  <c r="V1513" i="18"/>
  <c r="T1514" i="18"/>
  <c r="AN1514" i="18" s="1"/>
  <c r="AO1514" i="18" s="1"/>
  <c r="V1514" i="18"/>
  <c r="T1515" i="18"/>
  <c r="AN1515" i="18" s="1"/>
  <c r="AO1515" i="18" s="1"/>
  <c r="V1515" i="18"/>
  <c r="T1516" i="18"/>
  <c r="AN1516" i="18" s="1"/>
  <c r="AO1516" i="18" s="1"/>
  <c r="V1516" i="18"/>
  <c r="T1517" i="18"/>
  <c r="AN1517" i="18" s="1"/>
  <c r="AO1517" i="18" s="1"/>
  <c r="V1517" i="18"/>
  <c r="T1518" i="18"/>
  <c r="AN1518" i="18" s="1"/>
  <c r="AO1518" i="18" s="1"/>
  <c r="V1518" i="18"/>
  <c r="T1519" i="18"/>
  <c r="AN1519" i="18" s="1"/>
  <c r="AO1519" i="18" s="1"/>
  <c r="V1519" i="18"/>
  <c r="T1520" i="18"/>
  <c r="AN1520" i="18" s="1"/>
  <c r="AO1520" i="18" s="1"/>
  <c r="V1520" i="18"/>
  <c r="T1521" i="18"/>
  <c r="AN1521" i="18" s="1"/>
  <c r="AO1521" i="18" s="1"/>
  <c r="V1521" i="18"/>
  <c r="T1522" i="18"/>
  <c r="AN1522" i="18" s="1"/>
  <c r="AO1522" i="18" s="1"/>
  <c r="V1522" i="18"/>
  <c r="T1523" i="18"/>
  <c r="AN1523" i="18" s="1"/>
  <c r="AO1523" i="18" s="1"/>
  <c r="V1523" i="18"/>
  <c r="T1524" i="18"/>
  <c r="AN1524" i="18" s="1"/>
  <c r="AO1524" i="18" s="1"/>
  <c r="V1524" i="18"/>
  <c r="T1525" i="18"/>
  <c r="AN1525" i="18" s="1"/>
  <c r="AO1525" i="18" s="1"/>
  <c r="V1525" i="18"/>
  <c r="T1526" i="18"/>
  <c r="AN1526" i="18" s="1"/>
  <c r="AO1526" i="18" s="1"/>
  <c r="V1526" i="18"/>
  <c r="T1527" i="18"/>
  <c r="AN1527" i="18" s="1"/>
  <c r="AO1527" i="18" s="1"/>
  <c r="V1527" i="18"/>
  <c r="T1528" i="18"/>
  <c r="AN1528" i="18" s="1"/>
  <c r="AO1528" i="18" s="1"/>
  <c r="V1528" i="18"/>
  <c r="T1529" i="18"/>
  <c r="AN1529" i="18" s="1"/>
  <c r="AO1529" i="18" s="1"/>
  <c r="V1529" i="18"/>
  <c r="T1530" i="18"/>
  <c r="AN1530" i="18" s="1"/>
  <c r="AO1530" i="18" s="1"/>
  <c r="V1530" i="18"/>
  <c r="T1531" i="18"/>
  <c r="AN1531" i="18" s="1"/>
  <c r="AO1531" i="18" s="1"/>
  <c r="V1531" i="18"/>
  <c r="T1532" i="18"/>
  <c r="AN1532" i="18" s="1"/>
  <c r="AO1532" i="18" s="1"/>
  <c r="V1532" i="18"/>
  <c r="T1533" i="18"/>
  <c r="AN1533" i="18" s="1"/>
  <c r="AO1533" i="18" s="1"/>
  <c r="V1533" i="18"/>
  <c r="T1534" i="18"/>
  <c r="AN1534" i="18" s="1"/>
  <c r="AO1534" i="18" s="1"/>
  <c r="V1534" i="18"/>
  <c r="T1535" i="18"/>
  <c r="AN1535" i="18" s="1"/>
  <c r="AO1535" i="18" s="1"/>
  <c r="V1535" i="18"/>
  <c r="T1536" i="18"/>
  <c r="AN1536" i="18" s="1"/>
  <c r="AO1536" i="18" s="1"/>
  <c r="V1536" i="18"/>
  <c r="T1537" i="18"/>
  <c r="AN1537" i="18" s="1"/>
  <c r="AO1537" i="18" s="1"/>
  <c r="V1537" i="18"/>
  <c r="T1538" i="18"/>
  <c r="AN1538" i="18" s="1"/>
  <c r="AO1538" i="18" s="1"/>
  <c r="V1538" i="18"/>
  <c r="T1539" i="18"/>
  <c r="AN1539" i="18" s="1"/>
  <c r="AO1539" i="18" s="1"/>
  <c r="V1539" i="18"/>
  <c r="T1540" i="18"/>
  <c r="AN1540" i="18" s="1"/>
  <c r="AO1540" i="18" s="1"/>
  <c r="V1540" i="18"/>
  <c r="T1541" i="18"/>
  <c r="AN1541" i="18" s="1"/>
  <c r="AO1541" i="18" s="1"/>
  <c r="V1541" i="18"/>
  <c r="T1542" i="18"/>
  <c r="AN1542" i="18" s="1"/>
  <c r="AO1542" i="18" s="1"/>
  <c r="V1542" i="18"/>
  <c r="T1543" i="18"/>
  <c r="AN1543" i="18" s="1"/>
  <c r="AO1543" i="18" s="1"/>
  <c r="V1543" i="18"/>
  <c r="T1544" i="18"/>
  <c r="AN1544" i="18" s="1"/>
  <c r="AO1544" i="18" s="1"/>
  <c r="V1544" i="18"/>
  <c r="T1545" i="18"/>
  <c r="AN1545" i="18" s="1"/>
  <c r="AO1545" i="18" s="1"/>
  <c r="V1545" i="18"/>
  <c r="T1546" i="18"/>
  <c r="AN1546" i="18" s="1"/>
  <c r="AO1546" i="18" s="1"/>
  <c r="V1546" i="18"/>
  <c r="T1547" i="18"/>
  <c r="AN1547" i="18" s="1"/>
  <c r="AO1547" i="18" s="1"/>
  <c r="V1547" i="18"/>
  <c r="T1548" i="18"/>
  <c r="AN1548" i="18" s="1"/>
  <c r="AO1548" i="18" s="1"/>
  <c r="V1548" i="18"/>
  <c r="T1549" i="18"/>
  <c r="AN1549" i="18" s="1"/>
  <c r="AO1549" i="18" s="1"/>
  <c r="V1549" i="18"/>
  <c r="T1550" i="18"/>
  <c r="AN1550" i="18" s="1"/>
  <c r="AO1550" i="18" s="1"/>
  <c r="V1550" i="18"/>
  <c r="T1551" i="18"/>
  <c r="AN1551" i="18" s="1"/>
  <c r="AO1551" i="18" s="1"/>
  <c r="V1551" i="18"/>
  <c r="T1552" i="18"/>
  <c r="AN1552" i="18" s="1"/>
  <c r="AO1552" i="18" s="1"/>
  <c r="V1552" i="18"/>
  <c r="T1553" i="18"/>
  <c r="AN1553" i="18" s="1"/>
  <c r="AO1553" i="18" s="1"/>
  <c r="V1553" i="18"/>
  <c r="T1554" i="18"/>
  <c r="AN1554" i="18" s="1"/>
  <c r="AO1554" i="18" s="1"/>
  <c r="V1554" i="18"/>
  <c r="T1555" i="18"/>
  <c r="AN1555" i="18" s="1"/>
  <c r="AO1555" i="18" s="1"/>
  <c r="V1555" i="18"/>
  <c r="T1556" i="18"/>
  <c r="AN1556" i="18" s="1"/>
  <c r="AO1556" i="18" s="1"/>
  <c r="V1556" i="18"/>
  <c r="T1557" i="18"/>
  <c r="AN1557" i="18" s="1"/>
  <c r="AO1557" i="18" s="1"/>
  <c r="V1557" i="18"/>
  <c r="T1558" i="18"/>
  <c r="V1558" i="18"/>
  <c r="T1559" i="18"/>
  <c r="AN1559" i="18" s="1"/>
  <c r="AO1559" i="18" s="1"/>
  <c r="V1559" i="18"/>
  <c r="T1560" i="18"/>
  <c r="AN1560" i="18" s="1"/>
  <c r="AO1560" i="18" s="1"/>
  <c r="V1560" i="18"/>
  <c r="T1561" i="18"/>
  <c r="AN1561" i="18" s="1"/>
  <c r="AO1561" i="18" s="1"/>
  <c r="V1561" i="18"/>
  <c r="T1562" i="18"/>
  <c r="AN1562" i="18" s="1"/>
  <c r="AO1562" i="18" s="1"/>
  <c r="V1562" i="18"/>
  <c r="T1563" i="18"/>
  <c r="AN1563" i="18" s="1"/>
  <c r="AO1563" i="18" s="1"/>
  <c r="V1563" i="18"/>
  <c r="T1564" i="18"/>
  <c r="AN1564" i="18" s="1"/>
  <c r="AO1564" i="18" s="1"/>
  <c r="V1564" i="18"/>
  <c r="T1565" i="18"/>
  <c r="AN1565" i="18" s="1"/>
  <c r="AO1565" i="18" s="1"/>
  <c r="V1565" i="18"/>
  <c r="T1566" i="18"/>
  <c r="AN1566" i="18" s="1"/>
  <c r="AO1566" i="18" s="1"/>
  <c r="V1566" i="18"/>
  <c r="T1567" i="18"/>
  <c r="AN1567" i="18" s="1"/>
  <c r="AO1567" i="18" s="1"/>
  <c r="V1567" i="18"/>
  <c r="T1568" i="18"/>
  <c r="AN1568" i="18" s="1"/>
  <c r="AO1568" i="18" s="1"/>
  <c r="V1568" i="18"/>
  <c r="T1569" i="18"/>
  <c r="AN1569" i="18" s="1"/>
  <c r="AO1569" i="18" s="1"/>
  <c r="V1569" i="18"/>
  <c r="T1570" i="18"/>
  <c r="AN1570" i="18" s="1"/>
  <c r="AO1570" i="18" s="1"/>
  <c r="V1570" i="18"/>
  <c r="T1571" i="18"/>
  <c r="AN1571" i="18" s="1"/>
  <c r="AO1571" i="18" s="1"/>
  <c r="V1571" i="18"/>
  <c r="T1572" i="18"/>
  <c r="AN1572" i="18" s="1"/>
  <c r="AO1572" i="18" s="1"/>
  <c r="V1572" i="18"/>
  <c r="T1573" i="18"/>
  <c r="AN1573" i="18" s="1"/>
  <c r="AO1573" i="18" s="1"/>
  <c r="V1573" i="18"/>
  <c r="T1574" i="18"/>
  <c r="AN1574" i="18" s="1"/>
  <c r="AO1574" i="18" s="1"/>
  <c r="V1574" i="18"/>
  <c r="T1575" i="18"/>
  <c r="AN1575" i="18" s="1"/>
  <c r="AO1575" i="18" s="1"/>
  <c r="V1575" i="18"/>
  <c r="T1576" i="18"/>
  <c r="AN1576" i="18" s="1"/>
  <c r="AO1576" i="18" s="1"/>
  <c r="V1576" i="18"/>
  <c r="T1577" i="18"/>
  <c r="AN1577" i="18" s="1"/>
  <c r="AO1577" i="18" s="1"/>
  <c r="V1577" i="18"/>
  <c r="T1578" i="18"/>
  <c r="AN1578" i="18" s="1"/>
  <c r="AO1578" i="18" s="1"/>
  <c r="V1578" i="18"/>
  <c r="T1579" i="18"/>
  <c r="AN1579" i="18" s="1"/>
  <c r="AO1579" i="18" s="1"/>
  <c r="V1579" i="18"/>
  <c r="T1580" i="18"/>
  <c r="AN1580" i="18" s="1"/>
  <c r="AO1580" i="18" s="1"/>
  <c r="V1580" i="18"/>
  <c r="T1581" i="18"/>
  <c r="AN1581" i="18" s="1"/>
  <c r="AO1581" i="18" s="1"/>
  <c r="V1581" i="18"/>
  <c r="T1582" i="18"/>
  <c r="AN1582" i="18" s="1"/>
  <c r="AO1582" i="18" s="1"/>
  <c r="V1582" i="18"/>
  <c r="T1583" i="18"/>
  <c r="AN1583" i="18" s="1"/>
  <c r="AO1583" i="18" s="1"/>
  <c r="V1583" i="18"/>
  <c r="T1584" i="18"/>
  <c r="AN1584" i="18" s="1"/>
  <c r="AO1584" i="18" s="1"/>
  <c r="V1584" i="18"/>
  <c r="T1585" i="18"/>
  <c r="AN1585" i="18" s="1"/>
  <c r="AO1585" i="18" s="1"/>
  <c r="V1585" i="18"/>
  <c r="T1586" i="18"/>
  <c r="AN1586" i="18" s="1"/>
  <c r="AO1586" i="18" s="1"/>
  <c r="V1586" i="18"/>
  <c r="T1587" i="18"/>
  <c r="AN1587" i="18" s="1"/>
  <c r="AO1587" i="18" s="1"/>
  <c r="V1587" i="18"/>
  <c r="T1588" i="18"/>
  <c r="AN1588" i="18" s="1"/>
  <c r="AO1588" i="18" s="1"/>
  <c r="V1588" i="18"/>
  <c r="T1589" i="18"/>
  <c r="AN1589" i="18" s="1"/>
  <c r="AO1589" i="18" s="1"/>
  <c r="V1589" i="18"/>
  <c r="T1590" i="18"/>
  <c r="AN1590" i="18" s="1"/>
  <c r="AO1590" i="18" s="1"/>
  <c r="V1590" i="18"/>
  <c r="T1591" i="18"/>
  <c r="AN1591" i="18" s="1"/>
  <c r="AO1591" i="18" s="1"/>
  <c r="V1591" i="18"/>
  <c r="T1592" i="18"/>
  <c r="AN1592" i="18" s="1"/>
  <c r="AO1592" i="18" s="1"/>
  <c r="V1592" i="18"/>
  <c r="T1593" i="18"/>
  <c r="AN1593" i="18" s="1"/>
  <c r="AO1593" i="18" s="1"/>
  <c r="V1593" i="18"/>
  <c r="T1594" i="18"/>
  <c r="AN1594" i="18" s="1"/>
  <c r="AO1594" i="18" s="1"/>
  <c r="V1594" i="18"/>
  <c r="T1595" i="18"/>
  <c r="AN1595" i="18" s="1"/>
  <c r="AO1595" i="18" s="1"/>
  <c r="V1595" i="18"/>
  <c r="T1596" i="18"/>
  <c r="AN1596" i="18" s="1"/>
  <c r="AO1596" i="18" s="1"/>
  <c r="V1596" i="18"/>
  <c r="T1597" i="18"/>
  <c r="AN1597" i="18" s="1"/>
  <c r="AO1597" i="18" s="1"/>
  <c r="V1597" i="18"/>
  <c r="T1598" i="18"/>
  <c r="AN1598" i="18" s="1"/>
  <c r="AO1598" i="18" s="1"/>
  <c r="V1598" i="18"/>
  <c r="T1599" i="18"/>
  <c r="AN1599" i="18" s="1"/>
  <c r="AO1599" i="18" s="1"/>
  <c r="V1599" i="18"/>
  <c r="T1600" i="18"/>
  <c r="AN1600" i="18" s="1"/>
  <c r="AO1600" i="18" s="1"/>
  <c r="V1600" i="18"/>
  <c r="T1601" i="18"/>
  <c r="AN1601" i="18" s="1"/>
  <c r="AO1601" i="18" s="1"/>
  <c r="V1601" i="18"/>
  <c r="T1602" i="18"/>
  <c r="AN1602" i="18" s="1"/>
  <c r="AO1602" i="18" s="1"/>
  <c r="V1602" i="18"/>
  <c r="T1603" i="18"/>
  <c r="AN1603" i="18" s="1"/>
  <c r="AO1603" i="18" s="1"/>
  <c r="V1603" i="18"/>
  <c r="T1604" i="18"/>
  <c r="AN1604" i="18" s="1"/>
  <c r="AO1604" i="18" s="1"/>
  <c r="V1604" i="18"/>
  <c r="T1605" i="18"/>
  <c r="AN1605" i="18" s="1"/>
  <c r="AO1605" i="18" s="1"/>
  <c r="V1605" i="18"/>
  <c r="T1606" i="18"/>
  <c r="AN1606" i="18" s="1"/>
  <c r="AO1606" i="18" s="1"/>
  <c r="V1606" i="18"/>
  <c r="T1607" i="18"/>
  <c r="AN1607" i="18" s="1"/>
  <c r="AO1607" i="18" s="1"/>
  <c r="V1607" i="18"/>
  <c r="T1608" i="18"/>
  <c r="V1608" i="18"/>
  <c r="T1609" i="18"/>
  <c r="AN1609" i="18" s="1"/>
  <c r="AO1609" i="18" s="1"/>
  <c r="V1609" i="18"/>
  <c r="T1610" i="18"/>
  <c r="AN1610" i="18" s="1"/>
  <c r="AO1610" i="18" s="1"/>
  <c r="V1610" i="18"/>
  <c r="T1611" i="18"/>
  <c r="AN1611" i="18" s="1"/>
  <c r="AO1611" i="18" s="1"/>
  <c r="V1611" i="18"/>
  <c r="T1612" i="18"/>
  <c r="V1612" i="18"/>
  <c r="T1613" i="18"/>
  <c r="AN1613" i="18" s="1"/>
  <c r="AO1613" i="18" s="1"/>
  <c r="V1613" i="18"/>
  <c r="T1614" i="18"/>
  <c r="AN1614" i="18" s="1"/>
  <c r="AO1614" i="18" s="1"/>
  <c r="V1614" i="18"/>
  <c r="T1615" i="18"/>
  <c r="AN1615" i="18" s="1"/>
  <c r="AO1615" i="18" s="1"/>
  <c r="V1615" i="18"/>
  <c r="T1616" i="18"/>
  <c r="AN1616" i="18" s="1"/>
  <c r="AO1616" i="18" s="1"/>
  <c r="V1616" i="18"/>
  <c r="T1617" i="18"/>
  <c r="AN1617" i="18" s="1"/>
  <c r="AO1617" i="18" s="1"/>
  <c r="V1617" i="18"/>
  <c r="T1618" i="18"/>
  <c r="AN1618" i="18" s="1"/>
  <c r="AO1618" i="18" s="1"/>
  <c r="V1618" i="18"/>
  <c r="T1619" i="18"/>
  <c r="AN1619" i="18" s="1"/>
  <c r="AO1619" i="18" s="1"/>
  <c r="V1619" i="18"/>
  <c r="T1620" i="18"/>
  <c r="AN1620" i="18" s="1"/>
  <c r="AO1620" i="18" s="1"/>
  <c r="V1620" i="18"/>
  <c r="T1621" i="18"/>
  <c r="AN1621" i="18" s="1"/>
  <c r="AO1621" i="18" s="1"/>
  <c r="V1621" i="18"/>
  <c r="T1622" i="18"/>
  <c r="AN1622" i="18" s="1"/>
  <c r="AO1622" i="18" s="1"/>
  <c r="V1622" i="18"/>
  <c r="T1623" i="18"/>
  <c r="AN1623" i="18" s="1"/>
  <c r="AO1623" i="18" s="1"/>
  <c r="V1623" i="18"/>
  <c r="T1624" i="18"/>
  <c r="AN1624" i="18" s="1"/>
  <c r="AO1624" i="18" s="1"/>
  <c r="V1624" i="18"/>
  <c r="T1625" i="18"/>
  <c r="AN1625" i="18" s="1"/>
  <c r="AO1625" i="18" s="1"/>
  <c r="V1625" i="18"/>
  <c r="T1626" i="18"/>
  <c r="AN1626" i="18" s="1"/>
  <c r="AO1626" i="18" s="1"/>
  <c r="V1626" i="18"/>
  <c r="T1627" i="18"/>
  <c r="AN1627" i="18" s="1"/>
  <c r="AO1627" i="18" s="1"/>
  <c r="V1627" i="18"/>
  <c r="T1628" i="18"/>
  <c r="AN1628" i="18" s="1"/>
  <c r="AO1628" i="18" s="1"/>
  <c r="V1628" i="18"/>
  <c r="T1629" i="18"/>
  <c r="AN1629" i="18" s="1"/>
  <c r="AO1629" i="18" s="1"/>
  <c r="V1629" i="18"/>
  <c r="T1630" i="18"/>
  <c r="V1630" i="18"/>
  <c r="T1631" i="18"/>
  <c r="AN1631" i="18" s="1"/>
  <c r="AO1631" i="18" s="1"/>
  <c r="V1631" i="18"/>
  <c r="T1632" i="18"/>
  <c r="AN1632" i="18" s="1"/>
  <c r="AO1632" i="18" s="1"/>
  <c r="V1632" i="18"/>
  <c r="T1633" i="18"/>
  <c r="AN1633" i="18" s="1"/>
  <c r="AO1633" i="18" s="1"/>
  <c r="V1633" i="18"/>
  <c r="T1634" i="18"/>
  <c r="AN1634" i="18" s="1"/>
  <c r="AO1634" i="18" s="1"/>
  <c r="V1634" i="18"/>
  <c r="T1635" i="18"/>
  <c r="AN1635" i="18" s="1"/>
  <c r="AO1635" i="18" s="1"/>
  <c r="V1635" i="18"/>
  <c r="T1636" i="18"/>
  <c r="AN1636" i="18" s="1"/>
  <c r="AO1636" i="18" s="1"/>
  <c r="V1636" i="18"/>
  <c r="T1637" i="18"/>
  <c r="AN1637" i="18" s="1"/>
  <c r="AO1637" i="18" s="1"/>
  <c r="V1637" i="18"/>
  <c r="T1638" i="18"/>
  <c r="AN1638" i="18" s="1"/>
  <c r="AO1638" i="18" s="1"/>
  <c r="V1638" i="18"/>
  <c r="T1639" i="18"/>
  <c r="AN1639" i="18" s="1"/>
  <c r="AO1639" i="18" s="1"/>
  <c r="V1639" i="18"/>
  <c r="T1640" i="18"/>
  <c r="AN1640" i="18" s="1"/>
  <c r="AO1640" i="18" s="1"/>
  <c r="V1640" i="18"/>
  <c r="T1641" i="18"/>
  <c r="AN1641" i="18" s="1"/>
  <c r="AO1641" i="18" s="1"/>
  <c r="V1641" i="18"/>
  <c r="T1642" i="18"/>
  <c r="AN1642" i="18" s="1"/>
  <c r="AO1642" i="18" s="1"/>
  <c r="V1642" i="18"/>
  <c r="T1643" i="18"/>
  <c r="AN1643" i="18" s="1"/>
  <c r="AO1643" i="18" s="1"/>
  <c r="V1643" i="18"/>
  <c r="T1644" i="18"/>
  <c r="AN1644" i="18" s="1"/>
  <c r="AO1644" i="18" s="1"/>
  <c r="V1644" i="18"/>
  <c r="T1645" i="18"/>
  <c r="AN1645" i="18" s="1"/>
  <c r="AO1645" i="18" s="1"/>
  <c r="V1645" i="18"/>
  <c r="T1646" i="18"/>
  <c r="AN1646" i="18" s="1"/>
  <c r="AO1646" i="18" s="1"/>
  <c r="V1646" i="18"/>
  <c r="T1647" i="18"/>
  <c r="AN1647" i="18" s="1"/>
  <c r="AO1647" i="18" s="1"/>
  <c r="V1647" i="18"/>
  <c r="T1648" i="18"/>
  <c r="AN1648" i="18" s="1"/>
  <c r="AO1648" i="18" s="1"/>
  <c r="V1648" i="18"/>
  <c r="T1649" i="18"/>
  <c r="AN1649" i="18" s="1"/>
  <c r="AO1649" i="18" s="1"/>
  <c r="V1649" i="18"/>
  <c r="T1650" i="18"/>
  <c r="AN1650" i="18" s="1"/>
  <c r="AO1650" i="18" s="1"/>
  <c r="V1650" i="18"/>
  <c r="T1651" i="18"/>
  <c r="AN1651" i="18" s="1"/>
  <c r="AO1651" i="18" s="1"/>
  <c r="V1651" i="18"/>
  <c r="T1652" i="18"/>
  <c r="AN1652" i="18" s="1"/>
  <c r="AO1652" i="18" s="1"/>
  <c r="V1652" i="18"/>
  <c r="T1653" i="18"/>
  <c r="AN1653" i="18" s="1"/>
  <c r="AO1653" i="18" s="1"/>
  <c r="V1653" i="18"/>
  <c r="T1654" i="18"/>
  <c r="AN1654" i="18" s="1"/>
  <c r="AO1654" i="18" s="1"/>
  <c r="V1654" i="18"/>
  <c r="T1655" i="18"/>
  <c r="AN1655" i="18" s="1"/>
  <c r="AO1655" i="18" s="1"/>
  <c r="V1655" i="18"/>
  <c r="T1656" i="18"/>
  <c r="AN1656" i="18" s="1"/>
  <c r="AO1656" i="18" s="1"/>
  <c r="V1656" i="18"/>
  <c r="T1657" i="18"/>
  <c r="AN1657" i="18" s="1"/>
  <c r="AO1657" i="18" s="1"/>
  <c r="V1657" i="18"/>
  <c r="T1658" i="18"/>
  <c r="AN1658" i="18" s="1"/>
  <c r="AO1658" i="18" s="1"/>
  <c r="V1658" i="18"/>
  <c r="T1659" i="18"/>
  <c r="AN1659" i="18" s="1"/>
  <c r="AO1659" i="18" s="1"/>
  <c r="V1659" i="18"/>
  <c r="T1660" i="18"/>
  <c r="AN1660" i="18" s="1"/>
  <c r="AO1660" i="18" s="1"/>
  <c r="V1660" i="18"/>
  <c r="T1661" i="18"/>
  <c r="AN1661" i="18" s="1"/>
  <c r="AO1661" i="18" s="1"/>
  <c r="V1661" i="18"/>
  <c r="T1662" i="18"/>
  <c r="AN1662" i="18" s="1"/>
  <c r="AO1662" i="18" s="1"/>
  <c r="V1662" i="18"/>
  <c r="T1663" i="18"/>
  <c r="AN1663" i="18" s="1"/>
  <c r="AO1663" i="18" s="1"/>
  <c r="V1663" i="18"/>
  <c r="T1664" i="18"/>
  <c r="AN1664" i="18" s="1"/>
  <c r="AO1664" i="18" s="1"/>
  <c r="V1664" i="18"/>
  <c r="T1665" i="18"/>
  <c r="V1665" i="18"/>
  <c r="T1666" i="18"/>
  <c r="AN1666" i="18" s="1"/>
  <c r="AO1666" i="18" s="1"/>
  <c r="V1666" i="18"/>
  <c r="T1667" i="18"/>
  <c r="AN1667" i="18" s="1"/>
  <c r="AO1667" i="18" s="1"/>
  <c r="V1667" i="18"/>
  <c r="T1668" i="18"/>
  <c r="AN1668" i="18" s="1"/>
  <c r="AO1668" i="18" s="1"/>
  <c r="V1668" i="18"/>
  <c r="T1669" i="18"/>
  <c r="AN1669" i="18" s="1"/>
  <c r="AO1669" i="18" s="1"/>
  <c r="V1669" i="18"/>
  <c r="T1670" i="18"/>
  <c r="AN1670" i="18" s="1"/>
  <c r="AO1670" i="18" s="1"/>
  <c r="V1670" i="18"/>
  <c r="T1671" i="18"/>
  <c r="AN1671" i="18" s="1"/>
  <c r="AO1671" i="18" s="1"/>
  <c r="V1671" i="18"/>
  <c r="T1672" i="18"/>
  <c r="AN1672" i="18" s="1"/>
  <c r="AO1672" i="18" s="1"/>
  <c r="V1672" i="18"/>
  <c r="T1673" i="18"/>
  <c r="AN1673" i="18" s="1"/>
  <c r="AO1673" i="18" s="1"/>
  <c r="V1673" i="18"/>
  <c r="T1674" i="18"/>
  <c r="AN1674" i="18" s="1"/>
  <c r="AO1674" i="18" s="1"/>
  <c r="V1674" i="18"/>
  <c r="T1675" i="18"/>
  <c r="AN1675" i="18" s="1"/>
  <c r="AO1675" i="18" s="1"/>
  <c r="V1675" i="18"/>
  <c r="T1676" i="18"/>
  <c r="AN1676" i="18" s="1"/>
  <c r="AO1676" i="18" s="1"/>
  <c r="V1676" i="18"/>
  <c r="T1677" i="18"/>
  <c r="AN1677" i="18" s="1"/>
  <c r="AO1677" i="18" s="1"/>
  <c r="V1677" i="18"/>
  <c r="T1678" i="18"/>
  <c r="AN1678" i="18" s="1"/>
  <c r="AO1678" i="18" s="1"/>
  <c r="V1678" i="18"/>
  <c r="T1679" i="18"/>
  <c r="AN1679" i="18" s="1"/>
  <c r="AO1679" i="18" s="1"/>
  <c r="V1679" i="18"/>
  <c r="T1680" i="18"/>
  <c r="AN1680" i="18" s="1"/>
  <c r="AO1680" i="18" s="1"/>
  <c r="V1680" i="18"/>
  <c r="T1681" i="18"/>
  <c r="AN1681" i="18" s="1"/>
  <c r="AO1681" i="18" s="1"/>
  <c r="V1681" i="18"/>
  <c r="T1682" i="18"/>
  <c r="AN1682" i="18" s="1"/>
  <c r="AO1682" i="18" s="1"/>
  <c r="V1682" i="18"/>
  <c r="T1683" i="18"/>
  <c r="AN1683" i="18" s="1"/>
  <c r="AO1683" i="18" s="1"/>
  <c r="V1683" i="18"/>
  <c r="T1684" i="18"/>
  <c r="AN1684" i="18" s="1"/>
  <c r="AO1684" i="18" s="1"/>
  <c r="V1684" i="18"/>
  <c r="T1685" i="18"/>
  <c r="AN1685" i="18" s="1"/>
  <c r="AO1685" i="18" s="1"/>
  <c r="V1685" i="18"/>
  <c r="T1686" i="18"/>
  <c r="AN1686" i="18" s="1"/>
  <c r="AO1686" i="18" s="1"/>
  <c r="V1686" i="18"/>
  <c r="T1687" i="18"/>
  <c r="AN1687" i="18" s="1"/>
  <c r="AO1687" i="18" s="1"/>
  <c r="V1687" i="18"/>
  <c r="T1688" i="18"/>
  <c r="AN1688" i="18" s="1"/>
  <c r="AO1688" i="18" s="1"/>
  <c r="V1688" i="18"/>
  <c r="T1689" i="18"/>
  <c r="AN1689" i="18" s="1"/>
  <c r="AO1689" i="18" s="1"/>
  <c r="V1689" i="18"/>
  <c r="T1690" i="18"/>
  <c r="AN1690" i="18" s="1"/>
  <c r="AO1690" i="18" s="1"/>
  <c r="V1690" i="18"/>
  <c r="T1691" i="18"/>
  <c r="AN1691" i="18" s="1"/>
  <c r="AO1691" i="18" s="1"/>
  <c r="V1691" i="18"/>
  <c r="T1692" i="18"/>
  <c r="AN1692" i="18" s="1"/>
  <c r="AO1692" i="18" s="1"/>
  <c r="V1692" i="18"/>
  <c r="T1693" i="18"/>
  <c r="AN1693" i="18" s="1"/>
  <c r="AO1693" i="18" s="1"/>
  <c r="V1693" i="18"/>
  <c r="T1694" i="18"/>
  <c r="AN1694" i="18" s="1"/>
  <c r="AO1694" i="18" s="1"/>
  <c r="V1694" i="18"/>
  <c r="T1695" i="18"/>
  <c r="AN1695" i="18" s="1"/>
  <c r="AO1695" i="18" s="1"/>
  <c r="V1695" i="18"/>
  <c r="T1696" i="18"/>
  <c r="AN1696" i="18" s="1"/>
  <c r="AO1696" i="18" s="1"/>
  <c r="V1696" i="18"/>
  <c r="T1697" i="18"/>
  <c r="AN1697" i="18" s="1"/>
  <c r="AO1697" i="18" s="1"/>
  <c r="V1697" i="18"/>
  <c r="T1698" i="18"/>
  <c r="AN1698" i="18" s="1"/>
  <c r="AO1698" i="18" s="1"/>
  <c r="V1698" i="18"/>
  <c r="T1699" i="18"/>
  <c r="AN1699" i="18" s="1"/>
  <c r="AO1699" i="18" s="1"/>
  <c r="V1699" i="18"/>
  <c r="T1700" i="18"/>
  <c r="AN1700" i="18" s="1"/>
  <c r="AO1700" i="18" s="1"/>
  <c r="V1700" i="18"/>
  <c r="T1701" i="18"/>
  <c r="AN1701" i="18" s="1"/>
  <c r="AO1701" i="18" s="1"/>
  <c r="V1701" i="18"/>
  <c r="T1702" i="18"/>
  <c r="AN1702" i="18" s="1"/>
  <c r="AO1702" i="18" s="1"/>
  <c r="V1702" i="18"/>
  <c r="T1703" i="18"/>
  <c r="AN1703" i="18" s="1"/>
  <c r="AO1703" i="18" s="1"/>
  <c r="V1703" i="18"/>
  <c r="T1704" i="18"/>
  <c r="AN1704" i="18" s="1"/>
  <c r="AO1704" i="18" s="1"/>
  <c r="V1704" i="18"/>
  <c r="T1705" i="18"/>
  <c r="AN1705" i="18" s="1"/>
  <c r="AO1705" i="18" s="1"/>
  <c r="V1705" i="18"/>
  <c r="T1706" i="18"/>
  <c r="AN1706" i="18" s="1"/>
  <c r="AO1706" i="18" s="1"/>
  <c r="V1706" i="18"/>
  <c r="T1707" i="18"/>
  <c r="AN1707" i="18" s="1"/>
  <c r="AO1707" i="18" s="1"/>
  <c r="V1707" i="18"/>
  <c r="T1708" i="18"/>
  <c r="AN1708" i="18" s="1"/>
  <c r="AO1708" i="18" s="1"/>
  <c r="V1708" i="18"/>
  <c r="T1709" i="18"/>
  <c r="AN1709" i="18" s="1"/>
  <c r="AO1709" i="18" s="1"/>
  <c r="V1709" i="18"/>
  <c r="T1710" i="18"/>
  <c r="AN1710" i="18" s="1"/>
  <c r="AO1710" i="18" s="1"/>
  <c r="V1710" i="18"/>
  <c r="T1711" i="18"/>
  <c r="AN1711" i="18" s="1"/>
  <c r="AO1711" i="18" s="1"/>
  <c r="V1711" i="18"/>
  <c r="T1712" i="18"/>
  <c r="AN1712" i="18" s="1"/>
  <c r="AO1712" i="18" s="1"/>
  <c r="V1712" i="18"/>
  <c r="T1713" i="18"/>
  <c r="AN1713" i="18" s="1"/>
  <c r="AO1713" i="18" s="1"/>
  <c r="V1713" i="18"/>
  <c r="T1714" i="18"/>
  <c r="AN1714" i="18" s="1"/>
  <c r="AO1714" i="18" s="1"/>
  <c r="V1714" i="18"/>
  <c r="T1715" i="18"/>
  <c r="AN1715" i="18" s="1"/>
  <c r="AO1715" i="18" s="1"/>
  <c r="V1715" i="18"/>
  <c r="T1716" i="18"/>
  <c r="V1716" i="18"/>
  <c r="T1717" i="18"/>
  <c r="AN1717" i="18" s="1"/>
  <c r="AO1717" i="18" s="1"/>
  <c r="V1717" i="18"/>
  <c r="T1718" i="18"/>
  <c r="AN1718" i="18" s="1"/>
  <c r="AO1718" i="18" s="1"/>
  <c r="V1718" i="18"/>
  <c r="T1719" i="18"/>
  <c r="AN1719" i="18" s="1"/>
  <c r="AO1719" i="18" s="1"/>
  <c r="V1719" i="18"/>
  <c r="T1720" i="18"/>
  <c r="V1720" i="18"/>
  <c r="T1721" i="18"/>
  <c r="AN1721" i="18" s="1"/>
  <c r="AO1721" i="18" s="1"/>
  <c r="V1721" i="18"/>
  <c r="T1722" i="18"/>
  <c r="AN1722" i="18" s="1"/>
  <c r="AO1722" i="18" s="1"/>
  <c r="V1722" i="18"/>
  <c r="T1723" i="18"/>
  <c r="AN1723" i="18" s="1"/>
  <c r="AO1723" i="18" s="1"/>
  <c r="V1723" i="18"/>
  <c r="T1724" i="18"/>
  <c r="AN1724" i="18" s="1"/>
  <c r="AO1724" i="18" s="1"/>
  <c r="V1724" i="18"/>
  <c r="T1725" i="18"/>
  <c r="AN1725" i="18" s="1"/>
  <c r="AO1725" i="18" s="1"/>
  <c r="V1725" i="18"/>
  <c r="T1726" i="18"/>
  <c r="AN1726" i="18" s="1"/>
  <c r="AO1726" i="18" s="1"/>
  <c r="V1726" i="18"/>
  <c r="T1727" i="18"/>
  <c r="AN1727" i="18" s="1"/>
  <c r="AO1727" i="18" s="1"/>
  <c r="V1727" i="18"/>
  <c r="T1728" i="18"/>
  <c r="AN1728" i="18" s="1"/>
  <c r="AO1728" i="18" s="1"/>
  <c r="V1728" i="18"/>
  <c r="T1729" i="18"/>
  <c r="AN1729" i="18" s="1"/>
  <c r="AO1729" i="18" s="1"/>
  <c r="V1729" i="18"/>
  <c r="T1730" i="18"/>
  <c r="AN1730" i="18" s="1"/>
  <c r="AO1730" i="18" s="1"/>
  <c r="V1730" i="18"/>
  <c r="T1731" i="18"/>
  <c r="AN1731" i="18" s="1"/>
  <c r="AO1731" i="18" s="1"/>
  <c r="V1731" i="18"/>
  <c r="T1732" i="18"/>
  <c r="AN1732" i="18" s="1"/>
  <c r="AO1732" i="18" s="1"/>
  <c r="V1732" i="18"/>
  <c r="T1733" i="18"/>
  <c r="AN1733" i="18" s="1"/>
  <c r="AO1733" i="18" s="1"/>
  <c r="V1733" i="18"/>
  <c r="T1734" i="18"/>
  <c r="AN1734" i="18" s="1"/>
  <c r="AO1734" i="18" s="1"/>
  <c r="V1734" i="18"/>
  <c r="T1735" i="18"/>
  <c r="AN1735" i="18" s="1"/>
  <c r="AO1735" i="18" s="1"/>
  <c r="V1735" i="18"/>
  <c r="T1736" i="18"/>
  <c r="AN1736" i="18" s="1"/>
  <c r="AO1736" i="18" s="1"/>
  <c r="V1736" i="18"/>
  <c r="T1737" i="18"/>
  <c r="AN1737" i="18" s="1"/>
  <c r="AO1737" i="18" s="1"/>
  <c r="V1737" i="18"/>
  <c r="T1738" i="18"/>
  <c r="V1738" i="18"/>
  <c r="T1739" i="18"/>
  <c r="AN1739" i="18" s="1"/>
  <c r="AO1739" i="18" s="1"/>
  <c r="V1739" i="18"/>
  <c r="T1740" i="18"/>
  <c r="AN1740" i="18" s="1"/>
  <c r="AO1740" i="18" s="1"/>
  <c r="V1740" i="18"/>
  <c r="T1741" i="18"/>
  <c r="AN1741" i="18" s="1"/>
  <c r="AO1741" i="18" s="1"/>
  <c r="V1741" i="18"/>
  <c r="T1742" i="18"/>
  <c r="AN1742" i="18" s="1"/>
  <c r="AO1742" i="18" s="1"/>
  <c r="V1742" i="18"/>
  <c r="T1743" i="18"/>
  <c r="AN1743" i="18" s="1"/>
  <c r="AO1743" i="18" s="1"/>
  <c r="V1743" i="18"/>
  <c r="T1744" i="18"/>
  <c r="AN1744" i="18" s="1"/>
  <c r="AO1744" i="18" s="1"/>
  <c r="V1744" i="18"/>
  <c r="T1745" i="18"/>
  <c r="AN1745" i="18" s="1"/>
  <c r="AO1745" i="18" s="1"/>
  <c r="V1745" i="18"/>
  <c r="T1746" i="18"/>
  <c r="AN1746" i="18" s="1"/>
  <c r="AO1746" i="18" s="1"/>
  <c r="V1746" i="18"/>
  <c r="T1747" i="18"/>
  <c r="AN1747" i="18" s="1"/>
  <c r="AO1747" i="18" s="1"/>
  <c r="V1747" i="18"/>
  <c r="T1748" i="18"/>
  <c r="AN1748" i="18" s="1"/>
  <c r="AO1748" i="18" s="1"/>
  <c r="V1748" i="18"/>
  <c r="T1749" i="18"/>
  <c r="AN1749" i="18" s="1"/>
  <c r="AO1749" i="18" s="1"/>
  <c r="V1749" i="18"/>
  <c r="T1750" i="18"/>
  <c r="AN1750" i="18" s="1"/>
  <c r="AO1750" i="18" s="1"/>
  <c r="V1750" i="18"/>
  <c r="T1751" i="18"/>
  <c r="AN1751" i="18" s="1"/>
  <c r="AO1751" i="18" s="1"/>
  <c r="V1751" i="18"/>
  <c r="T1752" i="18"/>
  <c r="AN1752" i="18" s="1"/>
  <c r="AO1752" i="18" s="1"/>
  <c r="V1752" i="18"/>
  <c r="T1753" i="18"/>
  <c r="AN1753" i="18" s="1"/>
  <c r="AO1753" i="18" s="1"/>
  <c r="V1753" i="18"/>
  <c r="T1754" i="18"/>
  <c r="AN1754" i="18" s="1"/>
  <c r="AO1754" i="18" s="1"/>
  <c r="V1754" i="18"/>
  <c r="T1755" i="18"/>
  <c r="AN1755" i="18" s="1"/>
  <c r="AO1755" i="18" s="1"/>
  <c r="V1755" i="18"/>
  <c r="T1756" i="18"/>
  <c r="AN1756" i="18" s="1"/>
  <c r="AO1756" i="18" s="1"/>
  <c r="V1756" i="18"/>
  <c r="T1757" i="18"/>
  <c r="AN1757" i="18" s="1"/>
  <c r="AO1757" i="18" s="1"/>
  <c r="V1757" i="18"/>
  <c r="T1758" i="18"/>
  <c r="AN1758" i="18" s="1"/>
  <c r="AO1758" i="18" s="1"/>
  <c r="V1758" i="18"/>
  <c r="T1759" i="18"/>
  <c r="AN1759" i="18" s="1"/>
  <c r="AO1759" i="18" s="1"/>
  <c r="V1759" i="18"/>
  <c r="T1760" i="18"/>
  <c r="AN1760" i="18" s="1"/>
  <c r="AO1760" i="18" s="1"/>
  <c r="V1760" i="18"/>
  <c r="T1761" i="18"/>
  <c r="AN1761" i="18" s="1"/>
  <c r="AO1761" i="18" s="1"/>
  <c r="V1761" i="18"/>
  <c r="T1762" i="18"/>
  <c r="AN1762" i="18" s="1"/>
  <c r="AO1762" i="18" s="1"/>
  <c r="V1762" i="18"/>
  <c r="T1763" i="18"/>
  <c r="AN1763" i="18" s="1"/>
  <c r="AO1763" i="18" s="1"/>
  <c r="V1763" i="18"/>
  <c r="T1764" i="18"/>
  <c r="AN1764" i="18" s="1"/>
  <c r="AO1764" i="18" s="1"/>
  <c r="V1764" i="18"/>
  <c r="T1765" i="18"/>
  <c r="AN1765" i="18" s="1"/>
  <c r="AO1765" i="18" s="1"/>
  <c r="V1765" i="18"/>
  <c r="T1766" i="18"/>
  <c r="AN1766" i="18" s="1"/>
  <c r="AO1766" i="18" s="1"/>
  <c r="V1766" i="18"/>
  <c r="T1767" i="18"/>
  <c r="AN1767" i="18" s="1"/>
  <c r="AO1767" i="18" s="1"/>
  <c r="V1767" i="18"/>
  <c r="T1768" i="18"/>
  <c r="AN1768" i="18" s="1"/>
  <c r="AO1768" i="18" s="1"/>
  <c r="V1768" i="18"/>
  <c r="T1769" i="18"/>
  <c r="AN1769" i="18" s="1"/>
  <c r="AO1769" i="18" s="1"/>
  <c r="V1769" i="18"/>
  <c r="T1770" i="18"/>
  <c r="AN1770" i="18" s="1"/>
  <c r="AO1770" i="18" s="1"/>
  <c r="V1770" i="18"/>
  <c r="T1771" i="18"/>
  <c r="AN1771" i="18" s="1"/>
  <c r="AO1771" i="18" s="1"/>
  <c r="V1771" i="18"/>
  <c r="T1772" i="18"/>
  <c r="V1772" i="18"/>
  <c r="T1773" i="18"/>
  <c r="AN1773" i="18" s="1"/>
  <c r="AO1773" i="18" s="1"/>
  <c r="V1773" i="18"/>
  <c r="T1774" i="18"/>
  <c r="AN1774" i="18" s="1"/>
  <c r="AO1774" i="18" s="1"/>
  <c r="V1774" i="18"/>
  <c r="T1775" i="18"/>
  <c r="AN1775" i="18" s="1"/>
  <c r="AO1775" i="18" s="1"/>
  <c r="V1775" i="18"/>
  <c r="T1776" i="18"/>
  <c r="AN1776" i="18" s="1"/>
  <c r="AO1776" i="18" s="1"/>
  <c r="V1776" i="18"/>
  <c r="T1777" i="18"/>
  <c r="AN1777" i="18" s="1"/>
  <c r="AO1777" i="18" s="1"/>
  <c r="V1777" i="18"/>
  <c r="T1778" i="18"/>
  <c r="AN1778" i="18" s="1"/>
  <c r="AO1778" i="18" s="1"/>
  <c r="V1778" i="18"/>
  <c r="T1779" i="18"/>
  <c r="AN1779" i="18" s="1"/>
  <c r="AO1779" i="18" s="1"/>
  <c r="V1779" i="18"/>
  <c r="T1780" i="18"/>
  <c r="AN1780" i="18" s="1"/>
  <c r="AO1780" i="18" s="1"/>
  <c r="V1780" i="18"/>
  <c r="T1781" i="18"/>
  <c r="AN1781" i="18" s="1"/>
  <c r="AO1781" i="18" s="1"/>
  <c r="V1781" i="18"/>
  <c r="T1782" i="18"/>
  <c r="AN1782" i="18" s="1"/>
  <c r="AO1782" i="18" s="1"/>
  <c r="V1782" i="18"/>
  <c r="T1783" i="18"/>
  <c r="AN1783" i="18" s="1"/>
  <c r="AO1783" i="18" s="1"/>
  <c r="V1783" i="18"/>
  <c r="T1784" i="18"/>
  <c r="AN1784" i="18" s="1"/>
  <c r="AO1784" i="18" s="1"/>
  <c r="V1784" i="18"/>
  <c r="T1785" i="18"/>
  <c r="AN1785" i="18" s="1"/>
  <c r="AO1785" i="18" s="1"/>
  <c r="V1785" i="18"/>
  <c r="T1786" i="18"/>
  <c r="AN1786" i="18" s="1"/>
  <c r="AO1786" i="18" s="1"/>
  <c r="V1786" i="18"/>
  <c r="T1787" i="18"/>
  <c r="AN1787" i="18" s="1"/>
  <c r="AO1787" i="18" s="1"/>
  <c r="V1787" i="18"/>
  <c r="T1788" i="18"/>
  <c r="AN1788" i="18" s="1"/>
  <c r="AO1788" i="18" s="1"/>
  <c r="V1788" i="18"/>
  <c r="T1789" i="18"/>
  <c r="AN1789" i="18" s="1"/>
  <c r="AO1789" i="18" s="1"/>
  <c r="V1789" i="18"/>
  <c r="T1790" i="18"/>
  <c r="AN1790" i="18" s="1"/>
  <c r="AO1790" i="18" s="1"/>
  <c r="V1790" i="18"/>
  <c r="T1791" i="18"/>
  <c r="AN1791" i="18" s="1"/>
  <c r="AO1791" i="18" s="1"/>
  <c r="V1791" i="18"/>
  <c r="T1792" i="18"/>
  <c r="V1792" i="18"/>
  <c r="T1793" i="18"/>
  <c r="AN1793" i="18" s="1"/>
  <c r="AO1793" i="18" s="1"/>
  <c r="V1793" i="18"/>
  <c r="T1794" i="18"/>
  <c r="AN1794" i="18" s="1"/>
  <c r="AO1794" i="18" s="1"/>
  <c r="V1794" i="18"/>
  <c r="T1795" i="18"/>
  <c r="AN1795" i="18" s="1"/>
  <c r="AO1795" i="18" s="1"/>
  <c r="V1795" i="18"/>
  <c r="T1796" i="18"/>
  <c r="AN1796" i="18" s="1"/>
  <c r="AO1796" i="18" s="1"/>
  <c r="V1796" i="18"/>
  <c r="T1797" i="18"/>
  <c r="AN1797" i="18" s="1"/>
  <c r="AO1797" i="18" s="1"/>
  <c r="V1797" i="18"/>
  <c r="T1798" i="18"/>
  <c r="AN1798" i="18" s="1"/>
  <c r="AO1798" i="18" s="1"/>
  <c r="V1798" i="18"/>
  <c r="T1799" i="18"/>
  <c r="AN1799" i="18" s="1"/>
  <c r="AO1799" i="18" s="1"/>
  <c r="V1799" i="18"/>
  <c r="T1800" i="18"/>
  <c r="AN1800" i="18" s="1"/>
  <c r="AO1800" i="18" s="1"/>
  <c r="V1800" i="18"/>
  <c r="T1801" i="18"/>
  <c r="AN1801" i="18" s="1"/>
  <c r="AO1801" i="18" s="1"/>
  <c r="V1801" i="18"/>
  <c r="T1802" i="18"/>
  <c r="AN1802" i="18" s="1"/>
  <c r="AO1802" i="18" s="1"/>
  <c r="V1802" i="18"/>
  <c r="T1803" i="18"/>
  <c r="AN1803" i="18" s="1"/>
  <c r="AO1803" i="18" s="1"/>
  <c r="V1803" i="18"/>
  <c r="T1804" i="18"/>
  <c r="AN1804" i="18" s="1"/>
  <c r="AO1804" i="18" s="1"/>
  <c r="V1804" i="18"/>
  <c r="T1805" i="18"/>
  <c r="AN1805" i="18" s="1"/>
  <c r="AO1805" i="18" s="1"/>
  <c r="V1805" i="18"/>
  <c r="T1806" i="18"/>
  <c r="AN1806" i="18" s="1"/>
  <c r="AO1806" i="18" s="1"/>
  <c r="V1806" i="18"/>
  <c r="T1807" i="18"/>
  <c r="AN1807" i="18" s="1"/>
  <c r="AO1807" i="18" s="1"/>
  <c r="V1807" i="18"/>
  <c r="T1808" i="18"/>
  <c r="AN1808" i="18" s="1"/>
  <c r="AO1808" i="18" s="1"/>
  <c r="V1808" i="18"/>
  <c r="T1809" i="18"/>
  <c r="AN1809" i="18" s="1"/>
  <c r="AO1809" i="18" s="1"/>
  <c r="V1809" i="18"/>
  <c r="T1810" i="18"/>
  <c r="AN1810" i="18" s="1"/>
  <c r="AO1810" i="18" s="1"/>
  <c r="V1810" i="18"/>
  <c r="T1811" i="18"/>
  <c r="AN1811" i="18" s="1"/>
  <c r="AO1811" i="18" s="1"/>
  <c r="V1811" i="18"/>
  <c r="T1812" i="18"/>
  <c r="AN1812" i="18" s="1"/>
  <c r="AO1812" i="18" s="1"/>
  <c r="V1812" i="18"/>
  <c r="T1813" i="18"/>
  <c r="AN1813" i="18" s="1"/>
  <c r="AO1813" i="18" s="1"/>
  <c r="V1813" i="18"/>
  <c r="T1814" i="18"/>
  <c r="AN1814" i="18" s="1"/>
  <c r="AO1814" i="18" s="1"/>
  <c r="V1814" i="18"/>
  <c r="T1815" i="18"/>
  <c r="AN1815" i="18" s="1"/>
  <c r="AO1815" i="18" s="1"/>
  <c r="V1815" i="18"/>
  <c r="T1816" i="18"/>
  <c r="AN1816" i="18" s="1"/>
  <c r="AO1816" i="18" s="1"/>
  <c r="V1816" i="18"/>
  <c r="T1817" i="18"/>
  <c r="AN1817" i="18" s="1"/>
  <c r="AO1817" i="18" s="1"/>
  <c r="V1817" i="18"/>
  <c r="T1818" i="18"/>
  <c r="AN1818" i="18" s="1"/>
  <c r="AO1818" i="18" s="1"/>
  <c r="V1818" i="18"/>
  <c r="T1819" i="18"/>
  <c r="AN1819" i="18" s="1"/>
  <c r="AO1819" i="18" s="1"/>
  <c r="V1819" i="18"/>
  <c r="T1820" i="18"/>
  <c r="AN1820" i="18" s="1"/>
  <c r="AO1820" i="18" s="1"/>
  <c r="V1820" i="18"/>
  <c r="T1821" i="18"/>
  <c r="AN1821" i="18" s="1"/>
  <c r="AO1821" i="18" s="1"/>
  <c r="V1821" i="18"/>
  <c r="T1822" i="18"/>
  <c r="AN1822" i="18" s="1"/>
  <c r="AO1822" i="18" s="1"/>
  <c r="V1822" i="18"/>
  <c r="T1823" i="18"/>
  <c r="AN1823" i="18" s="1"/>
  <c r="AO1823" i="18" s="1"/>
  <c r="V1823" i="18"/>
  <c r="T1824" i="18"/>
  <c r="V1824" i="18"/>
  <c r="T1825" i="18"/>
  <c r="AN1825" i="18" s="1"/>
  <c r="AO1825" i="18" s="1"/>
  <c r="V1825" i="18"/>
  <c r="T1826" i="18"/>
  <c r="AN1826" i="18" s="1"/>
  <c r="AO1826" i="18" s="1"/>
  <c r="V1826" i="18"/>
  <c r="T1827" i="18"/>
  <c r="AN1827" i="18" s="1"/>
  <c r="AO1827" i="18" s="1"/>
  <c r="V1827" i="18"/>
  <c r="T1828" i="18"/>
  <c r="AN1828" i="18" s="1"/>
  <c r="AO1828" i="18" s="1"/>
  <c r="V1828" i="18"/>
  <c r="T1829" i="18"/>
  <c r="AN1829" i="18" s="1"/>
  <c r="AO1829" i="18" s="1"/>
  <c r="V1829" i="18"/>
  <c r="T1830" i="18"/>
  <c r="AN1830" i="18" s="1"/>
  <c r="AO1830" i="18" s="1"/>
  <c r="V1830" i="18"/>
  <c r="T1831" i="18"/>
  <c r="AN1831" i="18" s="1"/>
  <c r="AO1831" i="18" s="1"/>
  <c r="V1831" i="18"/>
  <c r="T1832" i="18"/>
  <c r="AN1832" i="18" s="1"/>
  <c r="AO1832" i="18" s="1"/>
  <c r="V1832" i="18"/>
  <c r="T1833" i="18"/>
  <c r="AN1833" i="18" s="1"/>
  <c r="AO1833" i="18" s="1"/>
  <c r="V1833" i="18"/>
  <c r="T1834" i="18"/>
  <c r="AN1834" i="18" s="1"/>
  <c r="AO1834" i="18" s="1"/>
  <c r="V1834" i="18"/>
  <c r="T1835" i="18"/>
  <c r="AN1835" i="18" s="1"/>
  <c r="AO1835" i="18" s="1"/>
  <c r="V1835" i="18"/>
  <c r="T1836" i="18"/>
  <c r="AN1836" i="18" s="1"/>
  <c r="AO1836" i="18" s="1"/>
  <c r="V1836" i="18"/>
  <c r="T1837" i="18"/>
  <c r="AN1837" i="18" s="1"/>
  <c r="AO1837" i="18" s="1"/>
  <c r="V1837" i="18"/>
  <c r="T1838" i="18"/>
  <c r="AN1838" i="18" s="1"/>
  <c r="AO1838" i="18" s="1"/>
  <c r="V1838" i="18"/>
  <c r="T1839" i="18"/>
  <c r="AN1839" i="18" s="1"/>
  <c r="AO1839" i="18" s="1"/>
  <c r="V1839" i="18"/>
  <c r="T1840" i="18"/>
  <c r="AN1840" i="18" s="1"/>
  <c r="AO1840" i="18" s="1"/>
  <c r="V1840" i="18"/>
  <c r="T1841" i="18"/>
  <c r="AN1841" i="18" s="1"/>
  <c r="AO1841" i="18" s="1"/>
  <c r="V1841" i="18"/>
  <c r="T1842" i="18"/>
  <c r="AN1842" i="18" s="1"/>
  <c r="AO1842" i="18" s="1"/>
  <c r="V1842" i="18"/>
  <c r="T1843" i="18"/>
  <c r="AN1843" i="18" s="1"/>
  <c r="AO1843" i="18" s="1"/>
  <c r="V1843" i="18"/>
  <c r="T1844" i="18"/>
  <c r="AN1844" i="18" s="1"/>
  <c r="AO1844" i="18" s="1"/>
  <c r="V1844" i="18"/>
  <c r="T1845" i="18"/>
  <c r="V1845" i="18"/>
  <c r="T1846" i="18"/>
  <c r="AN1846" i="18" s="1"/>
  <c r="AO1846" i="18" s="1"/>
  <c r="V1846" i="18"/>
  <c r="T1847" i="18"/>
  <c r="AN1847" i="18" s="1"/>
  <c r="AO1847" i="18" s="1"/>
  <c r="V1847" i="18"/>
  <c r="T1848" i="18"/>
  <c r="AN1848" i="18" s="1"/>
  <c r="AO1848" i="18" s="1"/>
  <c r="V1848" i="18"/>
  <c r="T1849" i="18"/>
  <c r="AN1849" i="18" s="1"/>
  <c r="AO1849" i="18" s="1"/>
  <c r="V1849" i="18"/>
  <c r="T1850" i="18"/>
  <c r="AN1850" i="18" s="1"/>
  <c r="AO1850" i="18" s="1"/>
  <c r="V1850" i="18"/>
  <c r="T1851" i="18"/>
  <c r="AN1851" i="18" s="1"/>
  <c r="AO1851" i="18" s="1"/>
  <c r="V1851" i="18"/>
  <c r="T1852" i="18"/>
  <c r="AN1852" i="18" s="1"/>
  <c r="AO1852" i="18" s="1"/>
  <c r="V1852" i="18"/>
  <c r="T1853" i="18"/>
  <c r="AN1853" i="18" s="1"/>
  <c r="AO1853" i="18" s="1"/>
  <c r="V1853" i="18"/>
  <c r="T1854" i="18"/>
  <c r="AN1854" i="18" s="1"/>
  <c r="AO1854" i="18" s="1"/>
  <c r="V1854" i="18"/>
  <c r="T1855" i="18"/>
  <c r="AN1855" i="18" s="1"/>
  <c r="AO1855" i="18" s="1"/>
  <c r="V1855" i="18"/>
  <c r="T1856" i="18"/>
  <c r="AN1856" i="18" s="1"/>
  <c r="AO1856" i="18" s="1"/>
  <c r="V1856" i="18"/>
  <c r="T1857" i="18"/>
  <c r="AN1857" i="18" s="1"/>
  <c r="AO1857" i="18" s="1"/>
  <c r="V1857" i="18"/>
  <c r="T1858" i="18"/>
  <c r="AN1858" i="18" s="1"/>
  <c r="AO1858" i="18" s="1"/>
  <c r="V1858" i="18"/>
  <c r="T1859" i="18"/>
  <c r="AN1859" i="18" s="1"/>
  <c r="AO1859" i="18" s="1"/>
  <c r="V1859" i="18"/>
  <c r="T1860" i="18"/>
  <c r="AN1860" i="18" s="1"/>
  <c r="AO1860" i="18" s="1"/>
  <c r="V1860" i="18"/>
  <c r="T1861" i="18"/>
  <c r="AN1861" i="18" s="1"/>
  <c r="AO1861" i="18" s="1"/>
  <c r="V1861" i="18"/>
  <c r="T1862" i="18"/>
  <c r="AN1862" i="18" s="1"/>
  <c r="AO1862" i="18" s="1"/>
  <c r="V1862" i="18"/>
  <c r="T1863" i="18"/>
  <c r="AN1863" i="18" s="1"/>
  <c r="AO1863" i="18" s="1"/>
  <c r="V1863" i="18"/>
  <c r="T1864" i="18"/>
  <c r="AN1864" i="18" s="1"/>
  <c r="AO1864" i="18" s="1"/>
  <c r="V1864" i="18"/>
  <c r="T1865" i="18"/>
  <c r="AN1865" i="18" s="1"/>
  <c r="AO1865" i="18" s="1"/>
  <c r="V1865" i="18"/>
  <c r="T1866" i="18"/>
  <c r="AN1866" i="18" s="1"/>
  <c r="AO1866" i="18" s="1"/>
  <c r="V1866" i="18"/>
  <c r="T1867" i="18"/>
  <c r="AN1867" i="18" s="1"/>
  <c r="AO1867" i="18" s="1"/>
  <c r="V1867" i="18"/>
  <c r="T1868" i="18"/>
  <c r="AN1868" i="18" s="1"/>
  <c r="AO1868" i="18" s="1"/>
  <c r="V1868" i="18"/>
  <c r="T1869" i="18"/>
  <c r="AN1869" i="18" s="1"/>
  <c r="AO1869" i="18" s="1"/>
  <c r="V1869" i="18"/>
  <c r="T1870" i="18"/>
  <c r="AN1870" i="18" s="1"/>
  <c r="AO1870" i="18" s="1"/>
  <c r="V1870" i="18"/>
  <c r="T1871" i="18"/>
  <c r="AN1871" i="18" s="1"/>
  <c r="AO1871" i="18" s="1"/>
  <c r="V1871" i="18"/>
  <c r="T1872" i="18"/>
  <c r="AN1872" i="18" s="1"/>
  <c r="AO1872" i="18" s="1"/>
  <c r="V1872" i="18"/>
  <c r="T1873" i="18"/>
  <c r="AN1873" i="18" s="1"/>
  <c r="AO1873" i="18" s="1"/>
  <c r="V1873" i="18"/>
  <c r="T1874" i="18"/>
  <c r="AN1874" i="18" s="1"/>
  <c r="AO1874" i="18" s="1"/>
  <c r="V1874" i="18"/>
  <c r="T1875" i="18"/>
  <c r="AN1875" i="18" s="1"/>
  <c r="AO1875" i="18" s="1"/>
  <c r="V1875" i="18"/>
  <c r="T1876" i="18"/>
  <c r="AN1876" i="18" s="1"/>
  <c r="AO1876" i="18" s="1"/>
  <c r="V1876" i="18"/>
  <c r="T1877" i="18"/>
  <c r="AN1877" i="18" s="1"/>
  <c r="AO1877" i="18" s="1"/>
  <c r="V1877" i="18"/>
  <c r="T1878" i="18"/>
  <c r="AN1878" i="18" s="1"/>
  <c r="AO1878" i="18" s="1"/>
  <c r="V1878" i="18"/>
  <c r="T1879" i="18"/>
  <c r="AN1879" i="18" s="1"/>
  <c r="AO1879" i="18" s="1"/>
  <c r="V1879" i="18"/>
  <c r="T1880" i="18"/>
  <c r="V1880" i="18"/>
  <c r="T1881" i="18"/>
  <c r="AN1881" i="18" s="1"/>
  <c r="AO1881" i="18" s="1"/>
  <c r="V1881" i="18"/>
  <c r="T1882" i="18"/>
  <c r="AN1882" i="18" s="1"/>
  <c r="AO1882" i="18" s="1"/>
  <c r="V1882" i="18"/>
  <c r="T1883" i="18"/>
  <c r="AN1883" i="18" s="1"/>
  <c r="AO1883" i="18" s="1"/>
  <c r="V1883" i="18"/>
  <c r="T1884" i="18"/>
  <c r="AN1884" i="18" s="1"/>
  <c r="AO1884" i="18" s="1"/>
  <c r="V1884" i="18"/>
  <c r="T1885" i="18"/>
  <c r="AN1885" i="18" s="1"/>
  <c r="AO1885" i="18" s="1"/>
  <c r="V1885" i="18"/>
  <c r="T1886" i="18"/>
  <c r="AN1886" i="18" s="1"/>
  <c r="AO1886" i="18" s="1"/>
  <c r="V1886" i="18"/>
  <c r="T1887" i="18"/>
  <c r="AN1887" i="18" s="1"/>
  <c r="AO1887" i="18" s="1"/>
  <c r="V1887" i="18"/>
  <c r="T1888" i="18"/>
  <c r="AN1888" i="18" s="1"/>
  <c r="AO1888" i="18" s="1"/>
  <c r="V1888" i="18"/>
  <c r="T1889" i="18"/>
  <c r="AN1889" i="18" s="1"/>
  <c r="AO1889" i="18" s="1"/>
  <c r="V1889" i="18"/>
  <c r="T1890" i="18"/>
  <c r="AN1890" i="18" s="1"/>
  <c r="AO1890" i="18" s="1"/>
  <c r="V1890" i="18"/>
  <c r="T1891" i="18"/>
  <c r="AN1891" i="18" s="1"/>
  <c r="AO1891" i="18" s="1"/>
  <c r="V1891" i="18"/>
  <c r="T1892" i="18"/>
  <c r="AN1892" i="18" s="1"/>
  <c r="AO1892" i="18" s="1"/>
  <c r="V1892" i="18"/>
  <c r="T1893" i="18"/>
  <c r="AN1893" i="18" s="1"/>
  <c r="AO1893" i="18" s="1"/>
  <c r="V1893" i="18"/>
  <c r="T1894" i="18"/>
  <c r="AN1894" i="18" s="1"/>
  <c r="AO1894" i="18" s="1"/>
  <c r="V1894" i="18"/>
  <c r="T1895" i="18"/>
  <c r="AN1895" i="18" s="1"/>
  <c r="AO1895" i="18" s="1"/>
  <c r="V1895" i="18"/>
  <c r="T1896" i="18"/>
  <c r="V1896" i="18"/>
  <c r="T1897" i="18"/>
  <c r="AN1897" i="18" s="1"/>
  <c r="AO1897" i="18" s="1"/>
  <c r="V1897" i="18"/>
  <c r="T1898" i="18"/>
  <c r="AN1898" i="18" s="1"/>
  <c r="AO1898" i="18" s="1"/>
  <c r="V1898" i="18"/>
  <c r="T1899" i="18"/>
  <c r="AN1899" i="18" s="1"/>
  <c r="AO1899" i="18" s="1"/>
  <c r="V1899" i="18"/>
  <c r="T1900" i="18"/>
  <c r="AN1900" i="18" s="1"/>
  <c r="AO1900" i="18" s="1"/>
  <c r="V1900" i="18"/>
  <c r="T1901" i="18"/>
  <c r="AN1901" i="18" s="1"/>
  <c r="AO1901" i="18" s="1"/>
  <c r="V1901" i="18"/>
  <c r="T1902" i="18"/>
  <c r="AN1902" i="18" s="1"/>
  <c r="AO1902" i="18" s="1"/>
  <c r="V1902" i="18"/>
  <c r="T1903" i="18"/>
  <c r="AN1903" i="18" s="1"/>
  <c r="AO1903" i="18" s="1"/>
  <c r="V1903" i="18"/>
  <c r="T1904" i="18"/>
  <c r="AN1904" i="18" s="1"/>
  <c r="AO1904" i="18" s="1"/>
  <c r="V1904" i="18"/>
  <c r="T1905" i="18"/>
  <c r="AN1905" i="18" s="1"/>
  <c r="AO1905" i="18" s="1"/>
  <c r="V1905" i="18"/>
  <c r="T1906" i="18"/>
  <c r="AN1906" i="18" s="1"/>
  <c r="AO1906" i="18" s="1"/>
  <c r="V1906" i="18"/>
  <c r="T1907" i="18"/>
  <c r="AN1907" i="18" s="1"/>
  <c r="AO1907" i="18" s="1"/>
  <c r="V1907" i="18"/>
  <c r="T1908" i="18"/>
  <c r="AN1908" i="18" s="1"/>
  <c r="AO1908" i="18" s="1"/>
  <c r="V1908" i="18"/>
  <c r="T1909" i="18"/>
  <c r="AN1909" i="18" s="1"/>
  <c r="AO1909" i="18" s="1"/>
  <c r="V1909" i="18"/>
  <c r="T1910" i="18"/>
  <c r="AN1910" i="18" s="1"/>
  <c r="AO1910" i="18" s="1"/>
  <c r="V1910" i="18"/>
  <c r="T1911" i="18"/>
  <c r="AN1911" i="18" s="1"/>
  <c r="AO1911" i="18" s="1"/>
  <c r="V1911" i="18"/>
  <c r="T1912" i="18"/>
  <c r="AN1912" i="18" s="1"/>
  <c r="AO1912" i="18" s="1"/>
  <c r="V1912" i="18"/>
  <c r="T1913" i="18"/>
  <c r="AN1913" i="18" s="1"/>
  <c r="AO1913" i="18" s="1"/>
  <c r="V1913" i="18"/>
  <c r="T1914" i="18"/>
  <c r="AN1914" i="18" s="1"/>
  <c r="AO1914" i="18" s="1"/>
  <c r="V1914" i="18"/>
  <c r="T1915" i="18"/>
  <c r="AN1915" i="18" s="1"/>
  <c r="AO1915" i="18" s="1"/>
  <c r="V1915" i="18"/>
  <c r="T1916" i="18"/>
  <c r="AN1916" i="18" s="1"/>
  <c r="AO1916" i="18" s="1"/>
  <c r="V1916" i="18"/>
  <c r="T1917" i="18"/>
  <c r="AN1917" i="18" s="1"/>
  <c r="AO1917" i="18" s="1"/>
  <c r="V1917" i="18"/>
  <c r="T1918" i="18"/>
  <c r="V1918" i="18"/>
  <c r="T1919" i="18"/>
  <c r="AN1919" i="18" s="1"/>
  <c r="AO1919" i="18" s="1"/>
  <c r="V1919" i="18"/>
  <c r="T1920" i="18"/>
  <c r="AN1920" i="18" s="1"/>
  <c r="AO1920" i="18" s="1"/>
  <c r="V1920" i="18"/>
  <c r="T1921" i="18"/>
  <c r="AN1921" i="18" s="1"/>
  <c r="AO1921" i="18" s="1"/>
  <c r="V1921" i="18"/>
  <c r="T1922" i="18"/>
  <c r="AN1922" i="18" s="1"/>
  <c r="AO1922" i="18" s="1"/>
  <c r="V1922" i="18"/>
  <c r="T1923" i="18"/>
  <c r="AN1923" i="18" s="1"/>
  <c r="AO1923" i="18" s="1"/>
  <c r="V1923" i="18"/>
  <c r="T1924" i="18"/>
  <c r="AN1924" i="18" s="1"/>
  <c r="AO1924" i="18" s="1"/>
  <c r="V1924" i="18"/>
  <c r="T1925" i="18"/>
  <c r="AN1925" i="18" s="1"/>
  <c r="AO1925" i="18" s="1"/>
  <c r="V1925" i="18"/>
  <c r="T1926" i="18"/>
  <c r="AN1926" i="18" s="1"/>
  <c r="AO1926" i="18" s="1"/>
  <c r="V1926" i="18"/>
  <c r="T1927" i="18"/>
  <c r="AN1927" i="18" s="1"/>
  <c r="AO1927" i="18" s="1"/>
  <c r="V1927" i="18"/>
  <c r="T1928" i="18"/>
  <c r="AN1928" i="18" s="1"/>
  <c r="AO1928" i="18" s="1"/>
  <c r="V1928" i="18"/>
  <c r="T1929" i="18"/>
  <c r="AN1929" i="18" s="1"/>
  <c r="AO1929" i="18" s="1"/>
  <c r="V1929" i="18"/>
  <c r="T1930" i="18"/>
  <c r="AN1930" i="18" s="1"/>
  <c r="AO1930" i="18" s="1"/>
  <c r="V1930" i="18"/>
  <c r="T1931" i="18"/>
  <c r="AN1931" i="18" s="1"/>
  <c r="AO1931" i="18" s="1"/>
  <c r="V1931" i="18"/>
  <c r="T1932" i="18"/>
  <c r="AN1932" i="18" s="1"/>
  <c r="AO1932" i="18" s="1"/>
  <c r="V1932" i="18"/>
  <c r="T1933" i="18"/>
  <c r="AN1933" i="18" s="1"/>
  <c r="AO1933" i="18" s="1"/>
  <c r="V1933" i="18"/>
  <c r="T1934" i="18"/>
  <c r="AN1934" i="18" s="1"/>
  <c r="AO1934" i="18" s="1"/>
  <c r="V1934" i="18"/>
  <c r="T1935" i="18"/>
  <c r="AN1935" i="18" s="1"/>
  <c r="AO1935" i="18" s="1"/>
  <c r="V1935" i="18"/>
  <c r="T1936" i="18"/>
  <c r="AN1936" i="18" s="1"/>
  <c r="AO1936" i="18" s="1"/>
  <c r="V1936" i="18"/>
  <c r="T1937" i="18"/>
  <c r="AN1937" i="18" s="1"/>
  <c r="AO1937" i="18" s="1"/>
  <c r="V1937" i="18"/>
  <c r="T1938" i="18"/>
  <c r="AN1938" i="18" s="1"/>
  <c r="AO1938" i="18" s="1"/>
  <c r="V1938" i="18"/>
  <c r="T1939" i="18"/>
  <c r="AN1939" i="18" s="1"/>
  <c r="AO1939" i="18" s="1"/>
  <c r="V1939" i="18"/>
  <c r="T1940" i="18"/>
  <c r="AN1940" i="18" s="1"/>
  <c r="AO1940" i="18" s="1"/>
  <c r="V1940" i="18"/>
  <c r="T1941" i="18"/>
  <c r="AN1941" i="18" s="1"/>
  <c r="AO1941" i="18" s="1"/>
  <c r="V1941" i="18"/>
  <c r="T1942" i="18"/>
  <c r="AN1942" i="18" s="1"/>
  <c r="AO1942" i="18" s="1"/>
  <c r="V1942" i="18"/>
  <c r="T1943" i="18"/>
  <c r="AN1943" i="18" s="1"/>
  <c r="AO1943" i="18" s="1"/>
  <c r="V1943" i="18"/>
  <c r="T1944" i="18"/>
  <c r="AN1944" i="18" s="1"/>
  <c r="AO1944" i="18" s="1"/>
  <c r="V1944" i="18"/>
  <c r="T1945" i="18"/>
  <c r="AN1945" i="18" s="1"/>
  <c r="AO1945" i="18" s="1"/>
  <c r="V1945" i="18"/>
  <c r="T1946" i="18"/>
  <c r="AN1946" i="18" s="1"/>
  <c r="AO1946" i="18" s="1"/>
  <c r="V1946" i="18"/>
  <c r="T1947" i="18"/>
  <c r="AN1947" i="18" s="1"/>
  <c r="AO1947" i="18" s="1"/>
  <c r="V1947" i="18"/>
  <c r="T1948" i="18"/>
  <c r="AN1948" i="18" s="1"/>
  <c r="AO1948" i="18" s="1"/>
  <c r="V1948" i="18"/>
  <c r="T1949" i="18"/>
  <c r="AN1949" i="18" s="1"/>
  <c r="AO1949" i="18" s="1"/>
  <c r="V1949" i="18"/>
  <c r="T1950" i="18"/>
  <c r="AN1950" i="18" s="1"/>
  <c r="AO1950" i="18" s="1"/>
  <c r="V1950" i="18"/>
  <c r="T1951" i="18"/>
  <c r="AN1951" i="18" s="1"/>
  <c r="AO1951" i="18" s="1"/>
  <c r="V1951" i="18"/>
  <c r="T1952" i="18"/>
  <c r="V1952" i="18"/>
  <c r="T1953" i="18"/>
  <c r="AN1953" i="18" s="1"/>
  <c r="AO1953" i="18" s="1"/>
  <c r="V1953" i="18"/>
  <c r="T1954" i="18"/>
  <c r="AN1954" i="18" s="1"/>
  <c r="AO1954" i="18" s="1"/>
  <c r="V1954" i="18"/>
  <c r="T1955" i="18"/>
  <c r="AN1955" i="18" s="1"/>
  <c r="AO1955" i="18" s="1"/>
  <c r="V1955" i="18"/>
  <c r="T1956" i="18"/>
  <c r="AN1956" i="18" s="1"/>
  <c r="AO1956" i="18" s="1"/>
  <c r="V1956" i="18"/>
  <c r="T1957" i="18"/>
  <c r="AN1957" i="18" s="1"/>
  <c r="AO1957" i="18" s="1"/>
  <c r="V1957" i="18"/>
  <c r="T1958" i="18"/>
  <c r="AN1958" i="18" s="1"/>
  <c r="AO1958" i="18" s="1"/>
  <c r="V1958" i="18"/>
  <c r="T1959" i="18"/>
  <c r="AN1959" i="18" s="1"/>
  <c r="AO1959" i="18" s="1"/>
  <c r="V1959" i="18"/>
  <c r="T1960" i="18"/>
  <c r="AN1960" i="18" s="1"/>
  <c r="AO1960" i="18" s="1"/>
  <c r="V1960" i="18"/>
  <c r="T1961" i="18"/>
  <c r="AN1961" i="18" s="1"/>
  <c r="AO1961" i="18" s="1"/>
  <c r="V1961" i="18"/>
  <c r="T1962" i="18"/>
  <c r="AN1962" i="18" s="1"/>
  <c r="AO1962" i="18" s="1"/>
  <c r="V1962" i="18"/>
  <c r="T1963" i="18"/>
  <c r="AN1963" i="18" s="1"/>
  <c r="AO1963" i="18" s="1"/>
  <c r="V1963" i="18"/>
  <c r="T1964" i="18"/>
  <c r="AN1964" i="18" s="1"/>
  <c r="AO1964" i="18" s="1"/>
  <c r="V1964" i="18"/>
  <c r="T1965" i="18"/>
  <c r="AN1965" i="18" s="1"/>
  <c r="AO1965" i="18" s="1"/>
  <c r="V1965" i="18"/>
  <c r="T1966" i="18"/>
  <c r="AN1966" i="18" s="1"/>
  <c r="AO1966" i="18" s="1"/>
  <c r="V1966" i="18"/>
  <c r="T1967" i="18"/>
  <c r="AN1967" i="18" s="1"/>
  <c r="AO1967" i="18" s="1"/>
  <c r="V1967" i="18"/>
  <c r="T1968" i="18"/>
  <c r="AN1968" i="18" s="1"/>
  <c r="AO1968" i="18" s="1"/>
  <c r="V1968" i="18"/>
  <c r="T1969" i="18"/>
  <c r="AN1969" i="18" s="1"/>
  <c r="AO1969" i="18" s="1"/>
  <c r="V1969" i="18"/>
  <c r="T1970" i="18"/>
  <c r="AN1970" i="18" s="1"/>
  <c r="AO1970" i="18" s="1"/>
  <c r="V1970" i="18"/>
  <c r="T1971" i="18"/>
  <c r="AN1971" i="18" s="1"/>
  <c r="AO1971" i="18" s="1"/>
  <c r="V1971" i="18"/>
  <c r="T1972" i="18"/>
  <c r="AN1972" i="18" s="1"/>
  <c r="AO1972" i="18" s="1"/>
  <c r="V1972" i="18"/>
  <c r="T1973" i="18"/>
  <c r="AN1973" i="18" s="1"/>
  <c r="AO1973" i="18" s="1"/>
  <c r="V1973" i="18"/>
  <c r="T1974" i="18"/>
  <c r="AN1974" i="18" s="1"/>
  <c r="AO1974" i="18" s="1"/>
  <c r="V1974" i="18"/>
  <c r="T1975" i="18"/>
  <c r="AN1975" i="18" s="1"/>
  <c r="AO1975" i="18" s="1"/>
  <c r="V1975" i="18"/>
  <c r="T1976" i="18"/>
  <c r="AN1976" i="18" s="1"/>
  <c r="AO1976" i="18" s="1"/>
  <c r="V1976" i="18"/>
  <c r="T1977" i="18"/>
  <c r="AN1977" i="18" s="1"/>
  <c r="AO1977" i="18" s="1"/>
  <c r="V1977" i="18"/>
  <c r="T1978" i="18"/>
  <c r="AN1978" i="18" s="1"/>
  <c r="AO1978" i="18" s="1"/>
  <c r="V1978" i="18"/>
  <c r="T1979" i="18"/>
  <c r="AN1979" i="18" s="1"/>
  <c r="AO1979" i="18" s="1"/>
  <c r="V1979" i="18"/>
  <c r="T1980" i="18"/>
  <c r="AN1980" i="18" s="1"/>
  <c r="AO1980" i="18" s="1"/>
  <c r="V1980" i="18"/>
  <c r="T1981" i="18"/>
  <c r="AN1981" i="18" s="1"/>
  <c r="AO1981" i="18" s="1"/>
  <c r="V1981" i="18"/>
  <c r="T1982" i="18"/>
  <c r="AN1982" i="18" s="1"/>
  <c r="AO1982" i="18" s="1"/>
  <c r="V1982" i="18"/>
  <c r="T1983" i="18"/>
  <c r="AN1983" i="18" s="1"/>
  <c r="AO1983" i="18" s="1"/>
  <c r="V1983" i="18"/>
  <c r="T1984" i="18"/>
  <c r="AN1984" i="18" s="1"/>
  <c r="AO1984" i="18" s="1"/>
  <c r="V1984" i="18"/>
  <c r="T1985" i="18"/>
  <c r="AN1985" i="18" s="1"/>
  <c r="AO1985" i="18" s="1"/>
  <c r="V1985" i="18"/>
  <c r="T1986" i="18"/>
  <c r="AN1986" i="18" s="1"/>
  <c r="AO1986" i="18" s="1"/>
  <c r="V1986" i="18"/>
  <c r="T1987" i="18"/>
  <c r="AN1987" i="18" s="1"/>
  <c r="AO1987" i="18" s="1"/>
  <c r="V1987" i="18"/>
  <c r="T1988" i="18"/>
  <c r="AN1988" i="18" s="1"/>
  <c r="AO1988" i="18" s="1"/>
  <c r="V1988" i="18"/>
  <c r="T1989" i="18"/>
  <c r="AN1989" i="18" s="1"/>
  <c r="AO1989" i="18" s="1"/>
  <c r="V1989" i="18"/>
  <c r="T1990" i="18"/>
  <c r="AN1990" i="18" s="1"/>
  <c r="AO1990" i="18" s="1"/>
  <c r="V1990" i="18"/>
  <c r="T1991" i="18"/>
  <c r="AN1991" i="18" s="1"/>
  <c r="AO1991" i="18" s="1"/>
  <c r="V1991" i="18"/>
  <c r="T1992" i="18"/>
  <c r="AN1992" i="18" s="1"/>
  <c r="AO1992" i="18" s="1"/>
  <c r="V1992" i="18"/>
  <c r="T1993" i="18"/>
  <c r="AN1993" i="18" s="1"/>
  <c r="AO1993" i="18" s="1"/>
  <c r="V1993" i="18"/>
  <c r="T1994" i="18"/>
  <c r="AN1994" i="18" s="1"/>
  <c r="AO1994" i="18" s="1"/>
  <c r="V1994" i="18"/>
  <c r="T1995" i="18"/>
  <c r="AN1995" i="18" s="1"/>
  <c r="AO1995" i="18" s="1"/>
  <c r="V1995" i="18"/>
  <c r="T1996" i="18"/>
  <c r="AN1996" i="18" s="1"/>
  <c r="AO1996" i="18" s="1"/>
  <c r="V1996" i="18"/>
  <c r="T1997" i="18"/>
  <c r="AN1997" i="18" s="1"/>
  <c r="AO1997" i="18" s="1"/>
  <c r="V1997" i="18"/>
  <c r="T1998" i="18"/>
  <c r="AN1998" i="18" s="1"/>
  <c r="AO1998" i="18" s="1"/>
  <c r="V1998" i="18"/>
  <c r="T1999" i="18"/>
  <c r="AN1999" i="18" s="1"/>
  <c r="AO1999" i="18" s="1"/>
  <c r="V1999" i="18"/>
  <c r="T2000" i="18"/>
  <c r="AN2000" i="18" s="1"/>
  <c r="AO2000" i="18" s="1"/>
  <c r="V2000" i="18"/>
  <c r="T2001" i="18"/>
  <c r="AN2001" i="18" s="1"/>
  <c r="AO2001" i="18" s="1"/>
  <c r="V2001" i="18"/>
  <c r="T2002" i="18"/>
  <c r="AN2002" i="18" s="1"/>
  <c r="AO2002" i="18" s="1"/>
  <c r="V2002" i="18"/>
  <c r="T2003" i="18"/>
  <c r="AN2003" i="18" s="1"/>
  <c r="AO2003" i="18" s="1"/>
  <c r="V2003" i="18"/>
  <c r="T2004" i="18"/>
  <c r="V2004" i="18"/>
  <c r="T2005" i="18"/>
  <c r="AN2005" i="18" s="1"/>
  <c r="AO2005" i="18" s="1"/>
  <c r="V2005" i="18"/>
  <c r="T2006" i="18"/>
  <c r="AN2006" i="18" s="1"/>
  <c r="AO2006" i="18" s="1"/>
  <c r="V2006" i="18"/>
  <c r="T2007" i="18"/>
  <c r="AN2007" i="18" s="1"/>
  <c r="V2007" i="18"/>
  <c r="T2008" i="18"/>
  <c r="AN2008" i="18" s="1"/>
  <c r="AO2008" i="18" s="1"/>
  <c r="V2008" i="18"/>
  <c r="T2009" i="18"/>
  <c r="AN2009" i="18" s="1"/>
  <c r="AO2009" i="18" s="1"/>
  <c r="V2009" i="18"/>
  <c r="T2010" i="18"/>
  <c r="AN2010" i="18" s="1"/>
  <c r="AO2010" i="18" s="1"/>
  <c r="V2010" i="18"/>
  <c r="T2011" i="18"/>
  <c r="AN2011" i="18" s="1"/>
  <c r="AO2011" i="18" s="1"/>
  <c r="V2011" i="18"/>
  <c r="T2012" i="18"/>
  <c r="AN2012" i="18" s="1"/>
  <c r="AO2012" i="18" s="1"/>
  <c r="V2012" i="18"/>
  <c r="T2013" i="18"/>
  <c r="AN2013" i="18" s="1"/>
  <c r="AO2013" i="18" s="1"/>
  <c r="V2013" i="18"/>
  <c r="T2014" i="18"/>
  <c r="AN2014" i="18" s="1"/>
  <c r="AO2014" i="18" s="1"/>
  <c r="V2014" i="18"/>
  <c r="T2015" i="18"/>
  <c r="AN2015" i="18" s="1"/>
  <c r="AO2015" i="18" s="1"/>
  <c r="V2015" i="18"/>
  <c r="T2016" i="18"/>
  <c r="AN2016" i="18" s="1"/>
  <c r="AO2016" i="18" s="1"/>
  <c r="V2016" i="18"/>
  <c r="T2017" i="18"/>
  <c r="AN2017" i="18" s="1"/>
  <c r="AO2017" i="18" s="1"/>
  <c r="V2017" i="18"/>
  <c r="T2018" i="18"/>
  <c r="AN2018" i="18" s="1"/>
  <c r="AO2018" i="18" s="1"/>
  <c r="V2018" i="18"/>
  <c r="T2019" i="18"/>
  <c r="AN2019" i="18" s="1"/>
  <c r="AO2019" i="18" s="1"/>
  <c r="V2019" i="18"/>
  <c r="T2020" i="18"/>
  <c r="AN2020" i="18" s="1"/>
  <c r="AO2020" i="18" s="1"/>
  <c r="V2020" i="18"/>
  <c r="T2021" i="18"/>
  <c r="AN2021" i="18" s="1"/>
  <c r="AO2021" i="18" s="1"/>
  <c r="V2021" i="18"/>
  <c r="T2022" i="18"/>
  <c r="AN2022" i="18" s="1"/>
  <c r="AO2022" i="18" s="1"/>
  <c r="V2022" i="18"/>
  <c r="T2023" i="18"/>
  <c r="AN2023" i="18" s="1"/>
  <c r="AO2023" i="18" s="1"/>
  <c r="V2023" i="18"/>
  <c r="T2024" i="18"/>
  <c r="AN2024" i="18" s="1"/>
  <c r="AO2024" i="18" s="1"/>
  <c r="V2024" i="18"/>
  <c r="T2025" i="18"/>
  <c r="AN2025" i="18" s="1"/>
  <c r="AO2025" i="18" s="1"/>
  <c r="V2025" i="18"/>
  <c r="T2026" i="18"/>
  <c r="AN2026" i="18" s="1"/>
  <c r="AO2026" i="18" s="1"/>
  <c r="V2026" i="18"/>
  <c r="T2027" i="18"/>
  <c r="V2027" i="18"/>
  <c r="T2028" i="18"/>
  <c r="AN2028" i="18" s="1"/>
  <c r="AO2028" i="18" s="1"/>
  <c r="V2028" i="18"/>
  <c r="T2029" i="18"/>
  <c r="AN2029" i="18" s="1"/>
  <c r="AO2029" i="18" s="1"/>
  <c r="V2029" i="18"/>
  <c r="T2030" i="18"/>
  <c r="AN2030" i="18" s="1"/>
  <c r="AO2030" i="18" s="1"/>
  <c r="V2030" i="18"/>
  <c r="T2031" i="18"/>
  <c r="AN2031" i="18" s="1"/>
  <c r="AO2031" i="18" s="1"/>
  <c r="V2031" i="18"/>
  <c r="T2032" i="18"/>
  <c r="AN2032" i="18" s="1"/>
  <c r="AO2032" i="18" s="1"/>
  <c r="V2032" i="18"/>
  <c r="T2033" i="18"/>
  <c r="AN2033" i="18" s="1"/>
  <c r="AO2033" i="18" s="1"/>
  <c r="V2033" i="18"/>
  <c r="T2034" i="18"/>
  <c r="AN2034" i="18" s="1"/>
  <c r="AO2034" i="18" s="1"/>
  <c r="V2034" i="18"/>
  <c r="T2035" i="18"/>
  <c r="AN2035" i="18" s="1"/>
  <c r="AO2035" i="18" s="1"/>
  <c r="V2035" i="18"/>
  <c r="T2036" i="18"/>
  <c r="AN2036" i="18" s="1"/>
  <c r="AO2036" i="18" s="1"/>
  <c r="V2036" i="18"/>
  <c r="T2037" i="18"/>
  <c r="AN2037" i="18" s="1"/>
  <c r="AO2037" i="18" s="1"/>
  <c r="V2037" i="18"/>
  <c r="T2038" i="18"/>
  <c r="AN2038" i="18" s="1"/>
  <c r="AO2038" i="18" s="1"/>
  <c r="V2038" i="18"/>
  <c r="T2039" i="18"/>
  <c r="AN2039" i="18" s="1"/>
  <c r="AO2039" i="18" s="1"/>
  <c r="V2039" i="18"/>
  <c r="T2040" i="18"/>
  <c r="AN2040" i="18" s="1"/>
  <c r="AO2040" i="18" s="1"/>
  <c r="V2040" i="18"/>
  <c r="T2041" i="18"/>
  <c r="AN2041" i="18" s="1"/>
  <c r="AO2041" i="18" s="1"/>
  <c r="V2041" i="18"/>
  <c r="T2042" i="18"/>
  <c r="AN2042" i="18" s="1"/>
  <c r="AO2042" i="18" s="1"/>
  <c r="V2042" i="18"/>
  <c r="T2043" i="18"/>
  <c r="AN2043" i="18" s="1"/>
  <c r="AO2043" i="18" s="1"/>
  <c r="V2043" i="18"/>
  <c r="T2044" i="18"/>
  <c r="AN2044" i="18" s="1"/>
  <c r="AO2044" i="18" s="1"/>
  <c r="V2044" i="18"/>
  <c r="T2045" i="18"/>
  <c r="AN2045" i="18" s="1"/>
  <c r="AO2045" i="18" s="1"/>
  <c r="V2045" i="18"/>
  <c r="T2046" i="18"/>
  <c r="AN2046" i="18" s="1"/>
  <c r="AO2046" i="18" s="1"/>
  <c r="V2046" i="18"/>
  <c r="T2047" i="18"/>
  <c r="AN2047" i="18" s="1"/>
  <c r="AO2047" i="18" s="1"/>
  <c r="V2047" i="18"/>
  <c r="T2048" i="18"/>
  <c r="AN2048" i="18" s="1"/>
  <c r="AO2048" i="18" s="1"/>
  <c r="V2048" i="18"/>
  <c r="T2049" i="18"/>
  <c r="AN2049" i="18" s="1"/>
  <c r="AO2049" i="18" s="1"/>
  <c r="V2049" i="18"/>
  <c r="T2050" i="18"/>
  <c r="AN2050" i="18" s="1"/>
  <c r="AO2050" i="18" s="1"/>
  <c r="V2050" i="18"/>
  <c r="T2051" i="18"/>
  <c r="AN2051" i="18" s="1"/>
  <c r="AO2051" i="18" s="1"/>
  <c r="V2051" i="18"/>
  <c r="T2052" i="18"/>
  <c r="AN2052" i="18" s="1"/>
  <c r="AO2052" i="18" s="1"/>
  <c r="V2052" i="18"/>
  <c r="T2053" i="18"/>
  <c r="AN2053" i="18" s="1"/>
  <c r="AO2053" i="18" s="1"/>
  <c r="V2053" i="18"/>
  <c r="T2054" i="18"/>
  <c r="AN2054" i="18" s="1"/>
  <c r="AO2054" i="18" s="1"/>
  <c r="V2054" i="18"/>
  <c r="T2055" i="18"/>
  <c r="AN2055" i="18" s="1"/>
  <c r="AO2055" i="18" s="1"/>
  <c r="V2055" i="18"/>
  <c r="T2056" i="18"/>
  <c r="AN2056" i="18" s="1"/>
  <c r="AO2056" i="18" s="1"/>
  <c r="V2056" i="18"/>
  <c r="T2057" i="18"/>
  <c r="AN2057" i="18" s="1"/>
  <c r="AO2057" i="18" s="1"/>
  <c r="V2057" i="18"/>
  <c r="T2058" i="18"/>
  <c r="AN2058" i="18" s="1"/>
  <c r="AO2058" i="18" s="1"/>
  <c r="V2058" i="18"/>
  <c r="T2059" i="18"/>
  <c r="AN2059" i="18" s="1"/>
  <c r="AO2059" i="18" s="1"/>
  <c r="V2059" i="18"/>
  <c r="T2060" i="18"/>
  <c r="AN2060" i="18" s="1"/>
  <c r="AO2060" i="18" s="1"/>
  <c r="V2060" i="18"/>
  <c r="T2061" i="18"/>
  <c r="AN2061" i="18" s="1"/>
  <c r="AO2061" i="18" s="1"/>
  <c r="V2061" i="18"/>
  <c r="T2062" i="18"/>
  <c r="AN2062" i="18" s="1"/>
  <c r="AO2062" i="18" s="1"/>
  <c r="V2062" i="18"/>
  <c r="T2063" i="18"/>
  <c r="AN2063" i="18" s="1"/>
  <c r="AO2063" i="18" s="1"/>
  <c r="V2063" i="18"/>
  <c r="T2064" i="18"/>
  <c r="AN2064" i="18" s="1"/>
  <c r="AO2064" i="18" s="1"/>
  <c r="V2064" i="18"/>
  <c r="T2065" i="18"/>
  <c r="AN2065" i="18" s="1"/>
  <c r="AO2065" i="18" s="1"/>
  <c r="V2065" i="18"/>
  <c r="T2066" i="18"/>
  <c r="AN2066" i="18" s="1"/>
  <c r="AO2066" i="18" s="1"/>
  <c r="V2066" i="18"/>
  <c r="T2067" i="18"/>
  <c r="AN2067" i="18" s="1"/>
  <c r="V2067" i="18"/>
  <c r="T2068" i="18"/>
  <c r="AN2068" i="18" s="1"/>
  <c r="AO2068" i="18" s="1"/>
  <c r="V2068" i="18"/>
  <c r="T2069" i="18"/>
  <c r="AN2069" i="18" s="1"/>
  <c r="AO2069" i="18" s="1"/>
  <c r="V2069" i="18"/>
  <c r="T2070" i="18"/>
  <c r="AN2070" i="18" s="1"/>
  <c r="AO2070" i="18" s="1"/>
  <c r="V2070" i="18"/>
  <c r="T2071" i="18"/>
  <c r="AN2071" i="18" s="1"/>
  <c r="AO2071" i="18" s="1"/>
  <c r="V2071" i="18"/>
  <c r="T2072" i="18"/>
  <c r="AN2072" i="18" s="1"/>
  <c r="AO2072" i="18" s="1"/>
  <c r="V2072" i="18"/>
  <c r="T2073" i="18"/>
  <c r="AN2073" i="18" s="1"/>
  <c r="AO2073" i="18" s="1"/>
  <c r="V2073" i="18"/>
  <c r="T2074" i="18"/>
  <c r="AN2074" i="18" s="1"/>
  <c r="AO2074" i="18" s="1"/>
  <c r="V2074" i="18"/>
  <c r="T2075" i="18"/>
  <c r="AN2075" i="18" s="1"/>
  <c r="AO2075" i="18" s="1"/>
  <c r="V2075" i="18"/>
  <c r="T2076" i="18"/>
  <c r="AN2076" i="18" s="1"/>
  <c r="AO2076" i="18" s="1"/>
  <c r="V2076" i="18"/>
  <c r="T2077" i="18"/>
  <c r="AN2077" i="18" s="1"/>
  <c r="AO2077" i="18" s="1"/>
  <c r="V2077" i="18"/>
  <c r="T2078" i="18"/>
  <c r="AN2078" i="18" s="1"/>
  <c r="AO2078" i="18" s="1"/>
  <c r="V2078" i="18"/>
  <c r="T2079" i="18"/>
  <c r="AN2079" i="18" s="1"/>
  <c r="AO2079" i="18" s="1"/>
  <c r="V2079" i="18"/>
  <c r="T2080" i="18"/>
  <c r="AN2080" i="18" s="1"/>
  <c r="AO2080" i="18" s="1"/>
  <c r="V2080" i="18"/>
  <c r="T2081" i="18"/>
  <c r="AN2081" i="18" s="1"/>
  <c r="AO2081" i="18" s="1"/>
  <c r="V2081" i="18"/>
  <c r="T2082" i="18"/>
  <c r="AN2082" i="18" s="1"/>
  <c r="AO2082" i="18" s="1"/>
  <c r="V2082" i="18"/>
  <c r="T2083" i="18"/>
  <c r="AN2083" i="18" s="1"/>
  <c r="AO2083" i="18" s="1"/>
  <c r="V2083" i="18"/>
  <c r="T2084" i="18"/>
  <c r="AN2084" i="18" s="1"/>
  <c r="AO2084" i="18" s="1"/>
  <c r="V2084" i="18"/>
  <c r="T2085" i="18"/>
  <c r="AN2085" i="18" s="1"/>
  <c r="AO2085" i="18" s="1"/>
  <c r="V2085" i="18"/>
  <c r="T2086" i="18"/>
  <c r="AN2086" i="18" s="1"/>
  <c r="AO2086" i="18" s="1"/>
  <c r="V2086" i="18"/>
  <c r="T2087" i="18"/>
  <c r="AN2087" i="18" s="1"/>
  <c r="AO2087" i="18" s="1"/>
  <c r="V2087" i="18"/>
  <c r="T2088" i="18"/>
  <c r="AN2088" i="18" s="1"/>
  <c r="AO2088" i="18" s="1"/>
  <c r="V2088" i="18"/>
  <c r="T2089" i="18"/>
  <c r="AN2089" i="18" s="1"/>
  <c r="AO2089" i="18" s="1"/>
  <c r="V2089" i="18"/>
  <c r="T2090" i="18"/>
  <c r="AN2090" i="18" s="1"/>
  <c r="AO2090" i="18" s="1"/>
  <c r="V2090" i="18"/>
  <c r="T2091" i="18"/>
  <c r="AN2091" i="18" s="1"/>
  <c r="AO2091" i="18" s="1"/>
  <c r="V2091" i="18"/>
  <c r="T2092" i="18"/>
  <c r="AN2092" i="18" s="1"/>
  <c r="AO2092" i="18" s="1"/>
  <c r="V2092" i="18"/>
  <c r="T2093" i="18"/>
  <c r="AN2093" i="18" s="1"/>
  <c r="AO2093" i="18" s="1"/>
  <c r="V2093" i="18"/>
  <c r="T2094" i="18"/>
  <c r="AN2094" i="18" s="1"/>
  <c r="AO2094" i="18" s="1"/>
  <c r="V2094" i="18"/>
  <c r="T2095" i="18"/>
  <c r="AN2095" i="18" s="1"/>
  <c r="AO2095" i="18" s="1"/>
  <c r="V2095" i="18"/>
  <c r="T2096" i="18"/>
  <c r="AN2096" i="18" s="1"/>
  <c r="AO2096" i="18" s="1"/>
  <c r="V2096" i="18"/>
  <c r="T2097" i="18"/>
  <c r="AN2097" i="18" s="1"/>
  <c r="AO2097" i="18" s="1"/>
  <c r="V2097" i="18"/>
  <c r="T2098" i="18"/>
  <c r="AN2098" i="18" s="1"/>
  <c r="AO2098" i="18" s="1"/>
  <c r="V2098" i="18"/>
  <c r="T2099" i="18"/>
  <c r="AN2099" i="18" s="1"/>
  <c r="AO2099" i="18" s="1"/>
  <c r="V2099" i="18"/>
  <c r="T2100" i="18"/>
  <c r="AN2100" i="18" s="1"/>
  <c r="AO2100" i="18" s="1"/>
  <c r="V2100" i="18"/>
  <c r="T2101" i="18"/>
  <c r="AN2101" i="18" s="1"/>
  <c r="AO2101" i="18" s="1"/>
  <c r="V2101" i="18"/>
  <c r="T2102" i="18"/>
  <c r="AN2102" i="18" s="1"/>
  <c r="AO2102" i="18" s="1"/>
  <c r="V2102" i="18"/>
  <c r="T2103" i="18"/>
  <c r="AN2103" i="18" s="1"/>
  <c r="AO2103" i="18" s="1"/>
  <c r="V2103" i="18"/>
  <c r="T2104" i="18"/>
  <c r="AN2104" i="18" s="1"/>
  <c r="V2104" i="18"/>
  <c r="T2105" i="18"/>
  <c r="AN2105" i="18" s="1"/>
  <c r="AO2105" i="18" s="1"/>
  <c r="V2105" i="18"/>
  <c r="T2106" i="18"/>
  <c r="AN2106" i="18" s="1"/>
  <c r="AO2106" i="18" s="1"/>
  <c r="V2106" i="18"/>
  <c r="T2107" i="18"/>
  <c r="AN2107" i="18" s="1"/>
  <c r="AO2107" i="18" s="1"/>
  <c r="V2107" i="18"/>
  <c r="T2108" i="18"/>
  <c r="AN2108" i="18" s="1"/>
  <c r="AO2108" i="18" s="1"/>
  <c r="V2108" i="18"/>
  <c r="T2109" i="18"/>
  <c r="AN2109" i="18" s="1"/>
  <c r="AO2109" i="18" s="1"/>
  <c r="V2109" i="18"/>
  <c r="T2110" i="18"/>
  <c r="AN2110" i="18" s="1"/>
  <c r="AO2110" i="18" s="1"/>
  <c r="V2110" i="18"/>
  <c r="T2111" i="18"/>
  <c r="AN2111" i="18" s="1"/>
  <c r="AO2111" i="18" s="1"/>
  <c r="V2111" i="18"/>
  <c r="T2112" i="18"/>
  <c r="AN2112" i="18" s="1"/>
  <c r="AO2112" i="18" s="1"/>
  <c r="V2112" i="18"/>
  <c r="T2113" i="18"/>
  <c r="AN2113" i="18" s="1"/>
  <c r="AO2113" i="18" s="1"/>
  <c r="V2113" i="18"/>
  <c r="T2114" i="18"/>
  <c r="AN2114" i="18" s="1"/>
  <c r="AO2114" i="18" s="1"/>
  <c r="V2114" i="18"/>
  <c r="T2115" i="18"/>
  <c r="AN2115" i="18" s="1"/>
  <c r="AO2115" i="18" s="1"/>
  <c r="V2115" i="18"/>
  <c r="T2116" i="18"/>
  <c r="AN2116" i="18" s="1"/>
  <c r="AO2116" i="18" s="1"/>
  <c r="V2116" i="18"/>
  <c r="T2117" i="18"/>
  <c r="AN2117" i="18" s="1"/>
  <c r="AO2117" i="18" s="1"/>
  <c r="V2117" i="18"/>
  <c r="T2118" i="18"/>
  <c r="AN2118" i="18" s="1"/>
  <c r="AO2118" i="18" s="1"/>
  <c r="V2118" i="18"/>
  <c r="T2119" i="18"/>
  <c r="AN2119" i="18" s="1"/>
  <c r="AO2119" i="18" s="1"/>
  <c r="V2119" i="18"/>
  <c r="T2120" i="18"/>
  <c r="AN2120" i="18" s="1"/>
  <c r="AO2120" i="18" s="1"/>
  <c r="V2120" i="18"/>
  <c r="T2121" i="18"/>
  <c r="AN2121" i="18" s="1"/>
  <c r="AO2121" i="18" s="1"/>
  <c r="V2121" i="18"/>
  <c r="T2122" i="18"/>
  <c r="AN2122" i="18" s="1"/>
  <c r="AO2122" i="18" s="1"/>
  <c r="V2122" i="18"/>
  <c r="T2123" i="18"/>
  <c r="AN2123" i="18" s="1"/>
  <c r="AO2123" i="18" s="1"/>
  <c r="V2123" i="18"/>
  <c r="T2124" i="18"/>
  <c r="AN2124" i="18" s="1"/>
  <c r="AO2124" i="18" s="1"/>
  <c r="V2124" i="18"/>
  <c r="T2125" i="18"/>
  <c r="AN2125" i="18" s="1"/>
  <c r="AO2125" i="18" s="1"/>
  <c r="V2125" i="18"/>
  <c r="T2126" i="18"/>
  <c r="AN2126" i="18" s="1"/>
  <c r="AO2126" i="18" s="1"/>
  <c r="V2126" i="18"/>
  <c r="T2127" i="18"/>
  <c r="AN2127" i="18" s="1"/>
  <c r="AO2127" i="18" s="1"/>
  <c r="V2127" i="18"/>
  <c r="T2128" i="18"/>
  <c r="AN2128" i="18" s="1"/>
  <c r="AO2128" i="18" s="1"/>
  <c r="V2128" i="18"/>
  <c r="T2129" i="18"/>
  <c r="AN2129" i="18" s="1"/>
  <c r="AO2129" i="18" s="1"/>
  <c r="V2129" i="18"/>
  <c r="T2130" i="18"/>
  <c r="AN2130" i="18" s="1"/>
  <c r="AO2130" i="18" s="1"/>
  <c r="V2130" i="18"/>
  <c r="T2131" i="18"/>
  <c r="AN2131" i="18" s="1"/>
  <c r="AO2131" i="18" s="1"/>
  <c r="V2131" i="18"/>
  <c r="T2132" i="18"/>
  <c r="AN2132" i="18" s="1"/>
  <c r="AO2132" i="18" s="1"/>
  <c r="V2132" i="18"/>
  <c r="T2133" i="18"/>
  <c r="AN2133" i="18" s="1"/>
  <c r="AO2133" i="18" s="1"/>
  <c r="V2133" i="18"/>
  <c r="T2134" i="18"/>
  <c r="V2134" i="18"/>
  <c r="T2135" i="18"/>
  <c r="AN2135" i="18" s="1"/>
  <c r="AO2135" i="18" s="1"/>
  <c r="V2135" i="18"/>
  <c r="T2136" i="18"/>
  <c r="AN2136" i="18" s="1"/>
  <c r="AO2136" i="18" s="1"/>
  <c r="V2136" i="18"/>
  <c r="T2137" i="18"/>
  <c r="AN2137" i="18" s="1"/>
  <c r="AO2137" i="18" s="1"/>
  <c r="V2137" i="18"/>
  <c r="T2138" i="18"/>
  <c r="AN2138" i="18" s="1"/>
  <c r="AO2138" i="18" s="1"/>
  <c r="V2138" i="18"/>
  <c r="T2139" i="18"/>
  <c r="AN2139" i="18" s="1"/>
  <c r="AO2139" i="18" s="1"/>
  <c r="V2139" i="18"/>
  <c r="T2140" i="18"/>
  <c r="AN2140" i="18" s="1"/>
  <c r="AO2140" i="18" s="1"/>
  <c r="V2140" i="18"/>
  <c r="T2141" i="18"/>
  <c r="AN2141" i="18" s="1"/>
  <c r="AO2141" i="18" s="1"/>
  <c r="V2141" i="18"/>
  <c r="T2142" i="18"/>
  <c r="AN2142" i="18" s="1"/>
  <c r="AO2142" i="18" s="1"/>
  <c r="V2142" i="18"/>
  <c r="T2143" i="18"/>
  <c r="AN2143" i="18" s="1"/>
  <c r="AO2143" i="18" s="1"/>
  <c r="V2143" i="18"/>
  <c r="T2144" i="18"/>
  <c r="AN2144" i="18" s="1"/>
  <c r="AO2144" i="18" s="1"/>
  <c r="V2144" i="18"/>
  <c r="T2145" i="18"/>
  <c r="AN2145" i="18" s="1"/>
  <c r="AO2145" i="18" s="1"/>
  <c r="V2145" i="18"/>
  <c r="T2146" i="18"/>
  <c r="AN2146" i="18" s="1"/>
  <c r="AO2146" i="18" s="1"/>
  <c r="V2146" i="18"/>
  <c r="T2147" i="18"/>
  <c r="AN2147" i="18" s="1"/>
  <c r="AO2147" i="18" s="1"/>
  <c r="V2147" i="18"/>
  <c r="T2148" i="18"/>
  <c r="AN2148" i="18" s="1"/>
  <c r="AO2148" i="18" s="1"/>
  <c r="V2148" i="18"/>
  <c r="T2149" i="18"/>
  <c r="AN2149" i="18" s="1"/>
  <c r="AO2149" i="18" s="1"/>
  <c r="V2149" i="18"/>
  <c r="T2150" i="18"/>
  <c r="AN2150" i="18" s="1"/>
  <c r="AO2150" i="18" s="1"/>
  <c r="V2150" i="18"/>
  <c r="T2151" i="18"/>
  <c r="AN2151" i="18" s="1"/>
  <c r="AO2151" i="18" s="1"/>
  <c r="V2151" i="18"/>
  <c r="T2152" i="18"/>
  <c r="AN2152" i="18" s="1"/>
  <c r="AO2152" i="18" s="1"/>
  <c r="V2152" i="18"/>
  <c r="T2153" i="18"/>
  <c r="AN2153" i="18" s="1"/>
  <c r="AO2153" i="18" s="1"/>
  <c r="V2153" i="18"/>
  <c r="T2154" i="18"/>
  <c r="AN2154" i="18" s="1"/>
  <c r="AO2154" i="18" s="1"/>
  <c r="V2154" i="18"/>
  <c r="T2155" i="18"/>
  <c r="AN2155" i="18" s="1"/>
  <c r="AO2155" i="18" s="1"/>
  <c r="V2155" i="18"/>
  <c r="T2156" i="18"/>
  <c r="AN2156" i="18" s="1"/>
  <c r="AO2156" i="18" s="1"/>
  <c r="V2156" i="18"/>
  <c r="T2157" i="18"/>
  <c r="AN2157" i="18" s="1"/>
  <c r="AO2157" i="18" s="1"/>
  <c r="V2157" i="18"/>
  <c r="T2158" i="18"/>
  <c r="AN2158" i="18" s="1"/>
  <c r="AO2158" i="18" s="1"/>
  <c r="V2158" i="18"/>
  <c r="T2159" i="18"/>
  <c r="AN2159" i="18" s="1"/>
  <c r="AO2159" i="18" s="1"/>
  <c r="V2159" i="18"/>
  <c r="T2160" i="18"/>
  <c r="AN2160" i="18" s="1"/>
  <c r="AO2160" i="18" s="1"/>
  <c r="V2160" i="18"/>
  <c r="T2161" i="18"/>
  <c r="AN2161" i="18" s="1"/>
  <c r="AO2161" i="18" s="1"/>
  <c r="V2161" i="18"/>
  <c r="T2162" i="18"/>
  <c r="AN2162" i="18" s="1"/>
  <c r="AO2162" i="18" s="1"/>
  <c r="V2162" i="18"/>
  <c r="T2163" i="18"/>
  <c r="AN2163" i="18" s="1"/>
  <c r="AO2163" i="18" s="1"/>
  <c r="V2163" i="18"/>
  <c r="T2164" i="18"/>
  <c r="AN2164" i="18" s="1"/>
  <c r="AO2164" i="18" s="1"/>
  <c r="V2164" i="18"/>
  <c r="T2165" i="18"/>
  <c r="AN2165" i="18" s="1"/>
  <c r="AO2165" i="18" s="1"/>
  <c r="V2165" i="18"/>
  <c r="T2166" i="18"/>
  <c r="AN2166" i="18" s="1"/>
  <c r="AO2166" i="18" s="1"/>
  <c r="V2166" i="18"/>
  <c r="T2167" i="18"/>
  <c r="AN2167" i="18" s="1"/>
  <c r="AO2167" i="18" s="1"/>
  <c r="V2167" i="18"/>
  <c r="T2168" i="18"/>
  <c r="AN2168" i="18" s="1"/>
  <c r="AO2168" i="18" s="1"/>
  <c r="V2168" i="18"/>
  <c r="T2169" i="18"/>
  <c r="AN2169" i="18" s="1"/>
  <c r="AO2169" i="18" s="1"/>
  <c r="V2169" i="18"/>
  <c r="T2170" i="18"/>
  <c r="AN2170" i="18" s="1"/>
  <c r="AO2170" i="18" s="1"/>
  <c r="V2170" i="18"/>
  <c r="T2171" i="18"/>
  <c r="AN2171" i="18" s="1"/>
  <c r="AO2171" i="18" s="1"/>
  <c r="V2171" i="18"/>
  <c r="T2172" i="18"/>
  <c r="AN2172" i="18" s="1"/>
  <c r="AO2172" i="18" s="1"/>
  <c r="V2172" i="18"/>
  <c r="T2173" i="18"/>
  <c r="AN2173" i="18" s="1"/>
  <c r="AO2173" i="18" s="1"/>
  <c r="V2173" i="18"/>
  <c r="T2174" i="18"/>
  <c r="AN2174" i="18" s="1"/>
  <c r="AO2174" i="18" s="1"/>
  <c r="V2174" i="18"/>
  <c r="T2175" i="18"/>
  <c r="AN2175" i="18" s="1"/>
  <c r="AO2175" i="18" s="1"/>
  <c r="V2175" i="18"/>
  <c r="T2176" i="18"/>
  <c r="AN2176" i="18" s="1"/>
  <c r="AO2176" i="18" s="1"/>
  <c r="V2176" i="18"/>
  <c r="T2177" i="18"/>
  <c r="AN2177" i="18" s="1"/>
  <c r="AO2177" i="18" s="1"/>
  <c r="V2177" i="18"/>
  <c r="T2178" i="18"/>
  <c r="AN2178" i="18" s="1"/>
  <c r="AO2178" i="18" s="1"/>
  <c r="V2178" i="18"/>
  <c r="T2179" i="18"/>
  <c r="AN2179" i="18" s="1"/>
  <c r="AO2179" i="18" s="1"/>
  <c r="V2179" i="18"/>
  <c r="T2180" i="18"/>
  <c r="AN2180" i="18" s="1"/>
  <c r="AO2180" i="18" s="1"/>
  <c r="V2180" i="18"/>
  <c r="T2181" i="18"/>
  <c r="AN2181" i="18" s="1"/>
  <c r="AO2181" i="18" s="1"/>
  <c r="V2181" i="18"/>
  <c r="T2182" i="18"/>
  <c r="AN2182" i="18" s="1"/>
  <c r="AO2182" i="18" s="1"/>
  <c r="V2182" i="18"/>
  <c r="T2183" i="18"/>
  <c r="AN2183" i="18" s="1"/>
  <c r="AO2183" i="18" s="1"/>
  <c r="V2183" i="18"/>
  <c r="T2184" i="18"/>
  <c r="V2184" i="18"/>
  <c r="T2185" i="18"/>
  <c r="AN2185" i="18" s="1"/>
  <c r="AO2185" i="18" s="1"/>
  <c r="V2185" i="18"/>
  <c r="T2186" i="18"/>
  <c r="AN2186" i="18" s="1"/>
  <c r="AO2186" i="18" s="1"/>
  <c r="V2186" i="18"/>
  <c r="T2187" i="18"/>
  <c r="AN2187" i="18" s="1"/>
  <c r="AO2187" i="18" s="1"/>
  <c r="V2187" i="18"/>
  <c r="T2188" i="18"/>
  <c r="V2188" i="18"/>
  <c r="T2189" i="18"/>
  <c r="AN2189" i="18" s="1"/>
  <c r="AO2189" i="18" s="1"/>
  <c r="V2189" i="18"/>
  <c r="T2190" i="18"/>
  <c r="AN2190" i="18" s="1"/>
  <c r="AO2190" i="18" s="1"/>
  <c r="V2190" i="18"/>
  <c r="T2191" i="18"/>
  <c r="AN2191" i="18" s="1"/>
  <c r="AO2191" i="18" s="1"/>
  <c r="V2191" i="18"/>
  <c r="T2192" i="18"/>
  <c r="AN2192" i="18" s="1"/>
  <c r="AO2192" i="18" s="1"/>
  <c r="V2192" i="18"/>
  <c r="T2193" i="18"/>
  <c r="AN2193" i="18" s="1"/>
  <c r="AO2193" i="18" s="1"/>
  <c r="V2193" i="18"/>
  <c r="T2194" i="18"/>
  <c r="AN2194" i="18" s="1"/>
  <c r="AO2194" i="18" s="1"/>
  <c r="V2194" i="18"/>
  <c r="T2195" i="18"/>
  <c r="AN2195" i="18" s="1"/>
  <c r="AO2195" i="18" s="1"/>
  <c r="V2195" i="18"/>
  <c r="T2196" i="18"/>
  <c r="AN2196" i="18" s="1"/>
  <c r="AO2196" i="18" s="1"/>
  <c r="V2196" i="18"/>
  <c r="T2197" i="18"/>
  <c r="AN2197" i="18" s="1"/>
  <c r="AO2197" i="18" s="1"/>
  <c r="V2197" i="18"/>
  <c r="T2198" i="18"/>
  <c r="AN2198" i="18" s="1"/>
  <c r="AO2198" i="18" s="1"/>
  <c r="V2198" i="18"/>
  <c r="T2199" i="18"/>
  <c r="AN2199" i="18" s="1"/>
  <c r="AO2199" i="18" s="1"/>
  <c r="V2199" i="18"/>
  <c r="T2200" i="18"/>
  <c r="AN2200" i="18" s="1"/>
  <c r="AO2200" i="18" s="1"/>
  <c r="V2200" i="18"/>
  <c r="T2201" i="18"/>
  <c r="AN2201" i="18" s="1"/>
  <c r="AO2201" i="18" s="1"/>
  <c r="V2201" i="18"/>
  <c r="T2202" i="18"/>
  <c r="AN2202" i="18" s="1"/>
  <c r="AO2202" i="18" s="1"/>
  <c r="V2202" i="18"/>
  <c r="T2203" i="18"/>
  <c r="AN2203" i="18" s="1"/>
  <c r="AO2203" i="18" s="1"/>
  <c r="V2203" i="18"/>
  <c r="T2204" i="18"/>
  <c r="AN2204" i="18" s="1"/>
  <c r="AO2204" i="18" s="1"/>
  <c r="V2204" i="18"/>
  <c r="T2205" i="18"/>
  <c r="AN2205" i="18" s="1"/>
  <c r="AO2205" i="18" s="1"/>
  <c r="V2205" i="18"/>
  <c r="T2206" i="18"/>
  <c r="V2206" i="18"/>
  <c r="T2207" i="18"/>
  <c r="AN2207" i="18" s="1"/>
  <c r="AO2207" i="18" s="1"/>
  <c r="V2207" i="18"/>
  <c r="T2208" i="18"/>
  <c r="AN2208" i="18" s="1"/>
  <c r="AO2208" i="18" s="1"/>
  <c r="V2208" i="18"/>
  <c r="T2209" i="18"/>
  <c r="AN2209" i="18" s="1"/>
  <c r="AO2209" i="18" s="1"/>
  <c r="V2209" i="18"/>
  <c r="T2210" i="18"/>
  <c r="AN2210" i="18" s="1"/>
  <c r="AO2210" i="18" s="1"/>
  <c r="V2210" i="18"/>
  <c r="T2211" i="18"/>
  <c r="AN2211" i="18" s="1"/>
  <c r="AO2211" i="18" s="1"/>
  <c r="V2211" i="18"/>
  <c r="T2212" i="18"/>
  <c r="AN2212" i="18" s="1"/>
  <c r="AO2212" i="18" s="1"/>
  <c r="V2212" i="18"/>
  <c r="T2213" i="18"/>
  <c r="AN2213" i="18" s="1"/>
  <c r="AO2213" i="18" s="1"/>
  <c r="V2213" i="18"/>
  <c r="T2214" i="18"/>
  <c r="AN2214" i="18" s="1"/>
  <c r="AO2214" i="18" s="1"/>
  <c r="V2214" i="18"/>
  <c r="T2215" i="18"/>
  <c r="AN2215" i="18" s="1"/>
  <c r="AO2215" i="18" s="1"/>
  <c r="V2215" i="18"/>
  <c r="T2216" i="18"/>
  <c r="AN2216" i="18" s="1"/>
  <c r="AO2216" i="18" s="1"/>
  <c r="V2216" i="18"/>
  <c r="T2217" i="18"/>
  <c r="AN2217" i="18" s="1"/>
  <c r="AO2217" i="18" s="1"/>
  <c r="V2217" i="18"/>
  <c r="T2218" i="18"/>
  <c r="AN2218" i="18" s="1"/>
  <c r="AO2218" i="18" s="1"/>
  <c r="V2218" i="18"/>
  <c r="T2219" i="18"/>
  <c r="AN2219" i="18" s="1"/>
  <c r="AO2219" i="18" s="1"/>
  <c r="V2219" i="18"/>
  <c r="T2220" i="18"/>
  <c r="AN2220" i="18" s="1"/>
  <c r="AO2220" i="18" s="1"/>
  <c r="V2220" i="18"/>
  <c r="T2221" i="18"/>
  <c r="AN2221" i="18" s="1"/>
  <c r="AO2221" i="18" s="1"/>
  <c r="V2221" i="18"/>
  <c r="T2222" i="18"/>
  <c r="AN2222" i="18" s="1"/>
  <c r="AO2222" i="18" s="1"/>
  <c r="V2222" i="18"/>
  <c r="T2223" i="18"/>
  <c r="AN2223" i="18" s="1"/>
  <c r="AO2223" i="18" s="1"/>
  <c r="V2223" i="18"/>
  <c r="T2224" i="18"/>
  <c r="AN2224" i="18" s="1"/>
  <c r="AO2224" i="18" s="1"/>
  <c r="V2224" i="18"/>
  <c r="T2225" i="18"/>
  <c r="AN2225" i="18" s="1"/>
  <c r="AO2225" i="18" s="1"/>
  <c r="V2225" i="18"/>
  <c r="T2226" i="18"/>
  <c r="AN2226" i="18" s="1"/>
  <c r="AO2226" i="18" s="1"/>
  <c r="V2226" i="18"/>
  <c r="T2227" i="18"/>
  <c r="AN2227" i="18" s="1"/>
  <c r="AO2227" i="18" s="1"/>
  <c r="V2227" i="18"/>
  <c r="T2228" i="18"/>
  <c r="AN2228" i="18" s="1"/>
  <c r="AO2228" i="18" s="1"/>
  <c r="V2228" i="18"/>
  <c r="T2229" i="18"/>
  <c r="AN2229" i="18" s="1"/>
  <c r="AO2229" i="18" s="1"/>
  <c r="V2229" i="18"/>
  <c r="T2230" i="18"/>
  <c r="AN2230" i="18" s="1"/>
  <c r="AO2230" i="18" s="1"/>
  <c r="V2230" i="18"/>
  <c r="T2231" i="18"/>
  <c r="AN2231" i="18" s="1"/>
  <c r="AO2231" i="18" s="1"/>
  <c r="V2231" i="18"/>
  <c r="T2232" i="18"/>
  <c r="AN2232" i="18" s="1"/>
  <c r="AO2232" i="18" s="1"/>
  <c r="V2232" i="18"/>
  <c r="T2233" i="18"/>
  <c r="AN2233" i="18" s="1"/>
  <c r="AO2233" i="18" s="1"/>
  <c r="V2233" i="18"/>
  <c r="T2234" i="18"/>
  <c r="AN2234" i="18" s="1"/>
  <c r="AO2234" i="18" s="1"/>
  <c r="V2234" i="18"/>
  <c r="T2235" i="18"/>
  <c r="AN2235" i="18" s="1"/>
  <c r="AO2235" i="18" s="1"/>
  <c r="V2235" i="18"/>
  <c r="T2236" i="18"/>
  <c r="AN2236" i="18" s="1"/>
  <c r="AO2236" i="18" s="1"/>
  <c r="V2236" i="18"/>
  <c r="T2237" i="18"/>
  <c r="AN2237" i="18" s="1"/>
  <c r="AO2237" i="18" s="1"/>
  <c r="V2237" i="18"/>
  <c r="T2238" i="18"/>
  <c r="AN2238" i="18" s="1"/>
  <c r="AO2238" i="18" s="1"/>
  <c r="V2238" i="18"/>
  <c r="T2239" i="18"/>
  <c r="AN2239" i="18" s="1"/>
  <c r="AO2239" i="18" s="1"/>
  <c r="V2239" i="18"/>
  <c r="T2240" i="18"/>
  <c r="AN2240" i="18" s="1"/>
  <c r="AO2240" i="18" s="1"/>
  <c r="V2240" i="18"/>
  <c r="T2241" i="18"/>
  <c r="V2241" i="18"/>
  <c r="T2242" i="18"/>
  <c r="AN2242" i="18" s="1"/>
  <c r="AO2242" i="18" s="1"/>
  <c r="V2242" i="18"/>
  <c r="T2243" i="18"/>
  <c r="AN2243" i="18" s="1"/>
  <c r="AO2243" i="18" s="1"/>
  <c r="V2243" i="18"/>
  <c r="T2244" i="18"/>
  <c r="AN2244" i="18" s="1"/>
  <c r="AO2244" i="18" s="1"/>
  <c r="V2244" i="18"/>
  <c r="T2245" i="18"/>
  <c r="AN2245" i="18" s="1"/>
  <c r="AO2245" i="18" s="1"/>
  <c r="V2245" i="18"/>
  <c r="T2246" i="18"/>
  <c r="AN2246" i="18" s="1"/>
  <c r="AO2246" i="18" s="1"/>
  <c r="V2246" i="18"/>
  <c r="T2247" i="18"/>
  <c r="AN2247" i="18" s="1"/>
  <c r="AO2247" i="18" s="1"/>
  <c r="V2247" i="18"/>
  <c r="T2248" i="18"/>
  <c r="AN2248" i="18" s="1"/>
  <c r="AO2248" i="18" s="1"/>
  <c r="V2248" i="18"/>
  <c r="T2249" i="18"/>
  <c r="AN2249" i="18" s="1"/>
  <c r="AO2249" i="18" s="1"/>
  <c r="V2249" i="18"/>
  <c r="T2250" i="18"/>
  <c r="AN2250" i="18" s="1"/>
  <c r="AO2250" i="18" s="1"/>
  <c r="V2250" i="18"/>
  <c r="T2251" i="18"/>
  <c r="AN2251" i="18" s="1"/>
  <c r="AO2251" i="18" s="1"/>
  <c r="V2251" i="18"/>
  <c r="T2252" i="18"/>
  <c r="AN2252" i="18" s="1"/>
  <c r="AO2252" i="18" s="1"/>
  <c r="V2252" i="18"/>
  <c r="T2253" i="18"/>
  <c r="AN2253" i="18" s="1"/>
  <c r="AO2253" i="18" s="1"/>
  <c r="V2253" i="18"/>
  <c r="T2254" i="18"/>
  <c r="AN2254" i="18" s="1"/>
  <c r="AO2254" i="18" s="1"/>
  <c r="V2254" i="18"/>
  <c r="T2255" i="18"/>
  <c r="AN2255" i="18" s="1"/>
  <c r="AO2255" i="18" s="1"/>
  <c r="V2255" i="18"/>
  <c r="T2256" i="18"/>
  <c r="AN2256" i="18" s="1"/>
  <c r="AO2256" i="18" s="1"/>
  <c r="V2256" i="18"/>
  <c r="T2257" i="18"/>
  <c r="AN2257" i="18" s="1"/>
  <c r="AO2257" i="18" s="1"/>
  <c r="V2257" i="18"/>
  <c r="T2258" i="18"/>
  <c r="AN2258" i="18" s="1"/>
  <c r="AO2258" i="18" s="1"/>
  <c r="V2258" i="18"/>
  <c r="T2259" i="18"/>
  <c r="AN2259" i="18" s="1"/>
  <c r="AO2259" i="18" s="1"/>
  <c r="V2259" i="18"/>
  <c r="T2260" i="18"/>
  <c r="AN2260" i="18" s="1"/>
  <c r="AO2260" i="18" s="1"/>
  <c r="V2260" i="18"/>
  <c r="T2261" i="18"/>
  <c r="AN2261" i="18" s="1"/>
  <c r="AO2261" i="18" s="1"/>
  <c r="V2261" i="18"/>
  <c r="T2262" i="18"/>
  <c r="AN2262" i="18" s="1"/>
  <c r="AO2262" i="18" s="1"/>
  <c r="V2262" i="18"/>
  <c r="T2263" i="18"/>
  <c r="AN2263" i="18" s="1"/>
  <c r="AO2263" i="18" s="1"/>
  <c r="V2263" i="18"/>
  <c r="T2264" i="18"/>
  <c r="AN2264" i="18" s="1"/>
  <c r="AO2264" i="18" s="1"/>
  <c r="V2264" i="18"/>
  <c r="T2265" i="18"/>
  <c r="AN2265" i="18" s="1"/>
  <c r="AO2265" i="18" s="1"/>
  <c r="V2265" i="18"/>
  <c r="T2266" i="18"/>
  <c r="AN2266" i="18" s="1"/>
  <c r="AO2266" i="18" s="1"/>
  <c r="V2266" i="18"/>
  <c r="T2267" i="18"/>
  <c r="AN2267" i="18" s="1"/>
  <c r="AO2267" i="18" s="1"/>
  <c r="V2267" i="18"/>
  <c r="T2268" i="18"/>
  <c r="AN2268" i="18" s="1"/>
  <c r="AO2268" i="18" s="1"/>
  <c r="V2268" i="18"/>
  <c r="T2269" i="18"/>
  <c r="AN2269" i="18" s="1"/>
  <c r="AO2269" i="18" s="1"/>
  <c r="V2269" i="18"/>
  <c r="T2270" i="18"/>
  <c r="AN2270" i="18" s="1"/>
  <c r="AO2270" i="18" s="1"/>
  <c r="V2270" i="18"/>
  <c r="T2271" i="18"/>
  <c r="AN2271" i="18" s="1"/>
  <c r="AO2271" i="18" s="1"/>
  <c r="V2271" i="18"/>
  <c r="T2272" i="18"/>
  <c r="AN2272" i="18" s="1"/>
  <c r="AO2272" i="18" s="1"/>
  <c r="V2272" i="18"/>
  <c r="T2273" i="18"/>
  <c r="AN2273" i="18" s="1"/>
  <c r="AO2273" i="18" s="1"/>
  <c r="V2273" i="18"/>
  <c r="T2274" i="18"/>
  <c r="AN2274" i="18" s="1"/>
  <c r="AO2274" i="18" s="1"/>
  <c r="V2274" i="18"/>
  <c r="T2275" i="18"/>
  <c r="AN2275" i="18" s="1"/>
  <c r="AO2275" i="18" s="1"/>
  <c r="V2275" i="18"/>
  <c r="T2276" i="18"/>
  <c r="AN2276" i="18" s="1"/>
  <c r="AO2276" i="18" s="1"/>
  <c r="V2276" i="18"/>
  <c r="T2277" i="18"/>
  <c r="AN2277" i="18" s="1"/>
  <c r="AO2277" i="18" s="1"/>
  <c r="V2277" i="18"/>
  <c r="T2278" i="18"/>
  <c r="AN2278" i="18" s="1"/>
  <c r="AO2278" i="18" s="1"/>
  <c r="V2278" i="18"/>
  <c r="T2279" i="18"/>
  <c r="AN2279" i="18" s="1"/>
  <c r="AO2279" i="18" s="1"/>
  <c r="V2279" i="18"/>
  <c r="T2280" i="18"/>
  <c r="AN2280" i="18" s="1"/>
  <c r="AO2280" i="18" s="1"/>
  <c r="V2280" i="18"/>
  <c r="T2281" i="18"/>
  <c r="AN2281" i="18" s="1"/>
  <c r="AO2281" i="18" s="1"/>
  <c r="V2281" i="18"/>
  <c r="T2282" i="18"/>
  <c r="AN2282" i="18" s="1"/>
  <c r="AO2282" i="18" s="1"/>
  <c r="V2282" i="18"/>
  <c r="T2283" i="18"/>
  <c r="AN2283" i="18" s="1"/>
  <c r="AO2283" i="18" s="1"/>
  <c r="V2283" i="18"/>
  <c r="T2284" i="18"/>
  <c r="AN2284" i="18" s="1"/>
  <c r="AO2284" i="18" s="1"/>
  <c r="V2284" i="18"/>
  <c r="T2285" i="18"/>
  <c r="AN2285" i="18" s="1"/>
  <c r="AO2285" i="18" s="1"/>
  <c r="V2285" i="18"/>
  <c r="T2286" i="18"/>
  <c r="AN2286" i="18" s="1"/>
  <c r="AO2286" i="18" s="1"/>
  <c r="V2286" i="18"/>
  <c r="T2287" i="18"/>
  <c r="AN2287" i="18" s="1"/>
  <c r="AO2287" i="18" s="1"/>
  <c r="V2287" i="18"/>
  <c r="T2288" i="18"/>
  <c r="AN2288" i="18" s="1"/>
  <c r="AO2288" i="18" s="1"/>
  <c r="V2288" i="18"/>
  <c r="T2289" i="18"/>
  <c r="AN2289" i="18" s="1"/>
  <c r="AO2289" i="18" s="1"/>
  <c r="V2289" i="18"/>
  <c r="T2290" i="18"/>
  <c r="AN2290" i="18" s="1"/>
  <c r="AO2290" i="18" s="1"/>
  <c r="V2290" i="18"/>
  <c r="T2291" i="18"/>
  <c r="AN2291" i="18" s="1"/>
  <c r="AO2291" i="18" s="1"/>
  <c r="V2291" i="18"/>
  <c r="T2292" i="18"/>
  <c r="V2292" i="18"/>
  <c r="T2293" i="18"/>
  <c r="AN2293" i="18" s="1"/>
  <c r="AO2293" i="18" s="1"/>
  <c r="V2293" i="18"/>
  <c r="T2294" i="18"/>
  <c r="AN2294" i="18" s="1"/>
  <c r="AO2294" i="18" s="1"/>
  <c r="V2294" i="18"/>
  <c r="T2295" i="18"/>
  <c r="AN2295" i="18" s="1"/>
  <c r="AO2295" i="18" s="1"/>
  <c r="V2295" i="18"/>
  <c r="T2296" i="18"/>
  <c r="V2296" i="18"/>
  <c r="T2297" i="18"/>
  <c r="AN2297" i="18" s="1"/>
  <c r="AO2297" i="18" s="1"/>
  <c r="V2297" i="18"/>
  <c r="T2298" i="18"/>
  <c r="AN2298" i="18" s="1"/>
  <c r="AO2298" i="18" s="1"/>
  <c r="V2298" i="18"/>
  <c r="T2299" i="18"/>
  <c r="AN2299" i="18" s="1"/>
  <c r="AO2299" i="18" s="1"/>
  <c r="V2299" i="18"/>
  <c r="T2300" i="18"/>
  <c r="AN2300" i="18" s="1"/>
  <c r="AO2300" i="18" s="1"/>
  <c r="V2300" i="18"/>
  <c r="T2301" i="18"/>
  <c r="AN2301" i="18" s="1"/>
  <c r="AO2301" i="18" s="1"/>
  <c r="V2301" i="18"/>
  <c r="T2302" i="18"/>
  <c r="AN2302" i="18" s="1"/>
  <c r="AO2302" i="18" s="1"/>
  <c r="V2302" i="18"/>
  <c r="T2303" i="18"/>
  <c r="AN2303" i="18" s="1"/>
  <c r="AO2303" i="18" s="1"/>
  <c r="V2303" i="18"/>
  <c r="T2304" i="18"/>
  <c r="AN2304" i="18" s="1"/>
  <c r="AO2304" i="18" s="1"/>
  <c r="V2304" i="18"/>
  <c r="T2305" i="18"/>
  <c r="AN2305" i="18" s="1"/>
  <c r="AO2305" i="18" s="1"/>
  <c r="V2305" i="18"/>
  <c r="T2306" i="18"/>
  <c r="AN2306" i="18" s="1"/>
  <c r="AO2306" i="18" s="1"/>
  <c r="V2306" i="18"/>
  <c r="T2307" i="18"/>
  <c r="AN2307" i="18" s="1"/>
  <c r="AO2307" i="18" s="1"/>
  <c r="V2307" i="18"/>
  <c r="T2308" i="18"/>
  <c r="AN2308" i="18" s="1"/>
  <c r="AO2308" i="18" s="1"/>
  <c r="V2308" i="18"/>
  <c r="T2309" i="18"/>
  <c r="AN2309" i="18" s="1"/>
  <c r="AO2309" i="18" s="1"/>
  <c r="V2309" i="18"/>
  <c r="T2310" i="18"/>
  <c r="AN2310" i="18" s="1"/>
  <c r="AO2310" i="18" s="1"/>
  <c r="V2310" i="18"/>
  <c r="T2311" i="18"/>
  <c r="AN2311" i="18" s="1"/>
  <c r="AO2311" i="18" s="1"/>
  <c r="V2311" i="18"/>
  <c r="T2312" i="18"/>
  <c r="AN2312" i="18" s="1"/>
  <c r="AO2312" i="18" s="1"/>
  <c r="V2312" i="18"/>
  <c r="T2313" i="18"/>
  <c r="AN2313" i="18" s="1"/>
  <c r="AO2313" i="18" s="1"/>
  <c r="V2313" i="18"/>
  <c r="T2314" i="18"/>
  <c r="V2314" i="18"/>
  <c r="T2315" i="18"/>
  <c r="AN2315" i="18" s="1"/>
  <c r="AO2315" i="18" s="1"/>
  <c r="V2315" i="18"/>
  <c r="T2316" i="18"/>
  <c r="AN2316" i="18" s="1"/>
  <c r="AO2316" i="18" s="1"/>
  <c r="V2316" i="18"/>
  <c r="T2317" i="18"/>
  <c r="AN2317" i="18" s="1"/>
  <c r="AO2317" i="18" s="1"/>
  <c r="V2317" i="18"/>
  <c r="T2318" i="18"/>
  <c r="AN2318" i="18" s="1"/>
  <c r="AO2318" i="18" s="1"/>
  <c r="V2318" i="18"/>
  <c r="T2319" i="18"/>
  <c r="AN2319" i="18" s="1"/>
  <c r="AO2319" i="18" s="1"/>
  <c r="V2319" i="18"/>
  <c r="T2320" i="18"/>
  <c r="AN2320" i="18" s="1"/>
  <c r="AO2320" i="18" s="1"/>
  <c r="V2320" i="18"/>
  <c r="T2321" i="18"/>
  <c r="AN2321" i="18" s="1"/>
  <c r="AO2321" i="18" s="1"/>
  <c r="V2321" i="18"/>
  <c r="V3" i="18"/>
  <c r="T3" i="18"/>
  <c r="AN3" i="18" s="1"/>
  <c r="AO3" i="18" s="1"/>
  <c r="AQ1" i="18"/>
  <c r="AN1" i="18"/>
  <c r="AO1" i="18" s="1"/>
  <c r="Z870" i="8"/>
  <c r="Z831" i="8"/>
  <c r="Z892" i="8"/>
  <c r="Z834" i="8"/>
  <c r="Z802" i="8"/>
  <c r="Z561" i="8"/>
  <c r="Z836" i="8"/>
  <c r="Z861" i="8"/>
  <c r="Z558" i="8"/>
  <c r="Z888" i="8"/>
  <c r="Z891" i="8"/>
  <c r="Z857" i="8"/>
  <c r="Z866" i="8"/>
  <c r="Z845" i="8"/>
  <c r="Z812" i="8"/>
  <c r="Z883" i="8"/>
  <c r="Z830" i="8"/>
  <c r="Z841" i="8"/>
  <c r="Z864" i="8"/>
  <c r="Z840" i="8"/>
  <c r="Z829" i="8"/>
  <c r="Z881" i="8"/>
  <c r="Z820" i="8"/>
  <c r="Z576" i="8"/>
  <c r="Z807" i="8"/>
  <c r="Z821" i="8"/>
  <c r="Z884" i="8"/>
  <c r="Z818" i="8"/>
  <c r="Z819" i="8"/>
  <c r="Z849" i="8"/>
  <c r="Z800" i="8"/>
  <c r="Z842" i="8"/>
  <c r="Z887" i="8"/>
  <c r="Z877" i="8"/>
  <c r="Z833" i="8"/>
  <c r="Z863" i="8"/>
  <c r="Z798" i="8"/>
  <c r="Z868" i="8"/>
  <c r="Z872" i="8"/>
  <c r="Z556" i="8"/>
  <c r="Z816" i="8"/>
  <c r="Z805" i="8"/>
  <c r="Z797" i="8"/>
  <c r="Z837" i="8"/>
  <c r="Z808" i="8"/>
  <c r="Z815" i="8"/>
  <c r="Z856" i="8"/>
  <c r="Z873" i="8"/>
  <c r="Z865" i="8"/>
  <c r="Z880" i="8"/>
  <c r="Z860" i="8"/>
  <c r="Z581" i="8"/>
  <c r="Z853" i="8"/>
  <c r="Z582" i="8"/>
  <c r="Z801" i="8"/>
  <c r="Z810" i="8"/>
  <c r="Z882" i="8"/>
  <c r="Z823" i="8"/>
  <c r="Z878" i="8"/>
  <c r="Z827" i="8"/>
  <c r="Z871" i="8"/>
  <c r="Z572" i="8"/>
  <c r="Z854" i="8"/>
  <c r="Z889" i="8"/>
  <c r="Z563" i="8"/>
  <c r="Z859" i="8"/>
  <c r="Z855" i="8"/>
  <c r="Z852" i="8"/>
  <c r="Z879" i="8"/>
  <c r="Z862" i="8"/>
  <c r="Z562" i="8"/>
  <c r="Z847" i="8"/>
  <c r="Z893" i="8"/>
  <c r="Z799" i="8"/>
  <c r="Z585" i="8"/>
  <c r="Z874" i="8"/>
  <c r="Z828" i="8"/>
  <c r="Z824" i="8"/>
  <c r="Z835" i="8"/>
  <c r="Z875" i="8"/>
  <c r="Z843" i="8"/>
  <c r="Z886" i="8"/>
  <c r="Z846" i="8"/>
  <c r="Z890" i="8"/>
  <c r="Z817" i="8"/>
  <c r="Z844" i="8"/>
  <c r="Z811" i="8"/>
  <c r="Z848" i="8"/>
  <c r="Z826" i="8"/>
  <c r="Z876" i="8"/>
  <c r="Z806" i="8"/>
  <c r="Z814" i="8"/>
  <c r="Z838" i="8"/>
  <c r="Z832" i="8"/>
  <c r="Z565" i="8"/>
  <c r="Z809" i="8"/>
  <c r="Z803" i="8"/>
  <c r="Z822" i="8"/>
  <c r="Z867" i="8"/>
  <c r="Z813" i="8"/>
  <c r="Z869" i="8"/>
  <c r="Z858" i="8"/>
  <c r="Z566" i="8"/>
  <c r="Z804" i="8"/>
  <c r="Z850" i="8"/>
  <c r="Z839" i="8"/>
  <c r="Z825" i="8"/>
  <c r="Z851" i="8"/>
  <c r="Z885" i="8"/>
  <c r="Z615" i="8"/>
  <c r="Z635" i="8"/>
  <c r="Z753" i="8"/>
  <c r="Z771" i="8"/>
  <c r="Z721" i="8"/>
  <c r="Z687" i="8"/>
  <c r="Z569" i="8"/>
  <c r="Z723" i="8"/>
  <c r="Z769" i="8"/>
  <c r="Z794" i="8"/>
  <c r="Z657" i="8"/>
  <c r="Z737" i="8"/>
  <c r="Z724" i="8"/>
  <c r="Z733" i="8"/>
  <c r="Z760" i="8"/>
  <c r="Z658" i="8"/>
  <c r="Z712" i="8"/>
  <c r="Z727" i="8"/>
  <c r="Z714" i="8"/>
  <c r="Z595" i="8"/>
  <c r="Z700" i="8"/>
  <c r="Z568" i="8"/>
  <c r="Z779" i="8"/>
  <c r="Z680" i="8"/>
  <c r="Z614" i="8"/>
  <c r="Z783" i="8"/>
  <c r="Z675" i="8"/>
  <c r="Z789" i="8"/>
  <c r="Z590" i="8"/>
  <c r="Z597" i="8"/>
  <c r="Z643" i="8"/>
  <c r="Z663" i="8"/>
  <c r="Z684" i="8"/>
  <c r="Z786" i="8"/>
  <c r="Z698" i="8"/>
  <c r="Z637" i="8"/>
  <c r="Z696" i="8"/>
  <c r="Z651" i="8"/>
  <c r="Z672" i="8"/>
  <c r="Z752" i="8"/>
  <c r="Z570" i="8"/>
  <c r="Z793" i="8"/>
  <c r="Z720" i="8"/>
  <c r="Z765" i="8"/>
  <c r="Z645" i="8"/>
  <c r="Z579" i="8"/>
  <c r="Z702" i="8"/>
  <c r="Z788" i="8"/>
  <c r="Z761" i="8"/>
  <c r="Z611" i="8"/>
  <c r="Z624" i="8"/>
  <c r="Z574" i="8"/>
  <c r="Z612" i="8"/>
  <c r="Z679" i="8"/>
  <c r="Z640" i="8"/>
  <c r="Z656" i="8"/>
  <c r="Z652" i="8"/>
  <c r="Z778" i="8"/>
  <c r="Z703" i="8"/>
  <c r="Z669" i="8"/>
  <c r="Z631" i="8"/>
  <c r="Z739" i="8"/>
  <c r="Z629" i="8"/>
  <c r="Z734" i="8"/>
  <c r="Z719" i="8"/>
  <c r="Z613" i="8"/>
  <c r="Z776" i="8"/>
  <c r="Z773" i="8"/>
  <c r="Z735" i="8"/>
  <c r="Z668" i="8"/>
  <c r="Z654" i="8"/>
  <c r="Z749" i="8"/>
  <c r="Z567" i="8"/>
  <c r="Z741" i="8"/>
  <c r="Z664" i="8"/>
  <c r="Z747" i="8"/>
  <c r="Z588" i="8"/>
  <c r="Z685" i="8"/>
  <c r="Z634" i="8"/>
  <c r="Z709" i="8"/>
  <c r="Z617" i="8"/>
  <c r="Z697" i="8"/>
  <c r="Z742" i="8"/>
  <c r="Z580" i="8"/>
  <c r="Z604" i="8"/>
  <c r="Z671" i="8"/>
  <c r="Z692" i="8"/>
  <c r="Z748" i="8"/>
  <c r="Z626" i="8"/>
  <c r="Z757" i="8"/>
  <c r="Z774" i="8"/>
  <c r="Z728" i="8"/>
  <c r="Z795" i="8"/>
  <c r="Z743" i="8"/>
  <c r="Z768" i="8"/>
  <c r="Z784" i="8"/>
  <c r="Z649" i="8"/>
  <c r="Z677" i="8"/>
  <c r="Z775" i="8"/>
  <c r="Z731" i="8"/>
  <c r="Z594" i="8"/>
  <c r="Z678" i="8"/>
  <c r="Z577" i="8"/>
  <c r="Z796" i="8"/>
  <c r="Z713" i="8"/>
  <c r="Z560" i="8"/>
  <c r="Z589" i="8"/>
  <c r="Z681" i="8"/>
  <c r="Z726" i="8"/>
  <c r="Z619" i="8"/>
  <c r="Z620" i="8"/>
  <c r="Z717" i="8"/>
  <c r="Z606" i="8"/>
  <c r="Z787" i="8"/>
  <c r="Z780" i="8"/>
  <c r="Z711" i="8"/>
  <c r="Z746" i="8"/>
  <c r="Z738" i="8"/>
  <c r="Z755" i="8"/>
  <c r="Z633" i="8"/>
  <c r="Z772" i="8"/>
  <c r="Z616" i="8"/>
  <c r="Z648" i="8"/>
  <c r="Z740" i="8"/>
  <c r="Z667" i="8"/>
  <c r="Z683" i="8"/>
  <c r="Z791" i="8"/>
  <c r="Z751" i="8"/>
  <c r="Z704" i="8"/>
  <c r="Z792" i="8"/>
  <c r="Z718" i="8"/>
  <c r="Z710" i="8"/>
  <c r="Z750" i="8"/>
  <c r="Z630" i="8"/>
  <c r="Z593" i="8"/>
  <c r="Z785" i="8"/>
  <c r="Z584" i="8"/>
  <c r="Z610" i="8"/>
  <c r="Z605" i="8"/>
  <c r="Z600" i="8"/>
  <c r="Z706" i="8"/>
  <c r="Z694" i="8"/>
  <c r="Z622" i="8"/>
  <c r="Z725" i="8"/>
  <c r="Z650" i="8"/>
  <c r="Z639" i="8"/>
  <c r="Z621" i="8"/>
  <c r="Z583" i="8"/>
  <c r="Z744" i="8"/>
  <c r="Z766" i="8"/>
  <c r="Z699" i="8"/>
  <c r="Z670" i="8"/>
  <c r="Z655" i="8"/>
  <c r="Z701" i="8"/>
  <c r="Z632" i="8"/>
  <c r="Z777" i="8"/>
  <c r="Z662" i="8"/>
  <c r="Z745" i="8"/>
  <c r="Z754" i="8"/>
  <c r="Z790" i="8"/>
  <c r="Z686" i="8"/>
  <c r="Z644" i="8"/>
  <c r="Z722" i="8"/>
  <c r="Z628" i="8"/>
  <c r="Z781" i="8"/>
  <c r="Z623" i="8"/>
  <c r="Z586" i="8"/>
  <c r="Z592" i="8"/>
  <c r="Z627" i="8"/>
  <c r="Z673" i="8"/>
  <c r="Z665" i="8"/>
  <c r="Z636" i="8"/>
  <c r="Z730" i="8"/>
  <c r="Z646" i="8"/>
  <c r="Z782" i="8"/>
  <c r="Z587" i="8"/>
  <c r="Z762" i="8"/>
  <c r="Z653" i="8"/>
  <c r="Z575" i="8"/>
  <c r="Z767" i="8"/>
  <c r="Z736" i="8"/>
  <c r="Z641" i="8"/>
  <c r="Z764" i="8"/>
  <c r="Z715" i="8"/>
  <c r="Z591" i="8"/>
  <c r="Z559" i="8"/>
  <c r="Z661" i="8"/>
  <c r="Z759" i="8"/>
  <c r="Z705" i="8"/>
  <c r="Z729" i="8"/>
  <c r="Z596" i="8"/>
  <c r="Z693" i="8"/>
  <c r="Z695" i="8"/>
  <c r="Z708" i="8"/>
  <c r="Z660" i="8"/>
  <c r="Z608" i="8"/>
  <c r="Z691" i="8"/>
  <c r="Z716" i="8"/>
  <c r="Z599" i="8"/>
  <c r="Z642" i="8"/>
  <c r="Z603" i="8"/>
  <c r="Z666" i="8"/>
  <c r="Z598" i="8"/>
  <c r="Z578" i="8"/>
  <c r="Z689" i="8"/>
  <c r="Z732" i="8"/>
  <c r="Z763" i="8"/>
  <c r="Z707" i="8"/>
  <c r="Z625" i="8"/>
  <c r="Z638" i="8"/>
  <c r="Z682" i="8"/>
  <c r="Z601" i="8"/>
  <c r="Z770" i="8"/>
  <c r="Z676" i="8"/>
  <c r="Z758" i="8"/>
  <c r="Z688" i="8"/>
  <c r="Z609" i="8"/>
  <c r="Z647" i="8"/>
  <c r="Z674" i="8"/>
  <c r="Z618" i="8"/>
  <c r="Z756" i="8"/>
  <c r="Z607" i="8"/>
  <c r="Z659" i="8"/>
  <c r="Z690" i="8"/>
  <c r="Z602" i="8"/>
  <c r="Z402" i="8"/>
  <c r="Z436" i="8"/>
  <c r="Z441" i="8"/>
  <c r="Z405" i="8"/>
  <c r="Z462" i="8"/>
  <c r="Z413" i="8"/>
  <c r="Z446" i="8"/>
  <c r="Z469" i="8"/>
  <c r="Z393" i="8"/>
  <c r="Z496" i="8"/>
  <c r="Z485" i="8"/>
  <c r="Z497" i="8"/>
  <c r="Z371" i="8"/>
  <c r="Z509" i="8"/>
  <c r="Z468" i="8"/>
  <c r="Z381" i="8"/>
  <c r="Z523" i="8"/>
  <c r="Z471" i="8"/>
  <c r="Z382" i="8"/>
  <c r="Z451" i="8"/>
  <c r="Z419" i="8"/>
  <c r="Z395" i="8"/>
  <c r="Z375" i="8"/>
  <c r="Z502" i="8"/>
  <c r="Z363" i="8"/>
  <c r="Z457" i="8"/>
  <c r="Z456" i="8"/>
  <c r="Z376" i="8"/>
  <c r="Z435" i="8"/>
  <c r="Z430" i="8"/>
  <c r="Z479" i="8"/>
  <c r="Z458" i="8"/>
  <c r="Z490" i="8"/>
  <c r="Z425" i="8"/>
  <c r="Z373" i="8"/>
  <c r="Z543" i="8"/>
  <c r="Z501" i="8"/>
  <c r="Z422" i="8"/>
  <c r="Z431" i="8"/>
  <c r="Z356" i="8"/>
  <c r="Z518" i="8"/>
  <c r="Z392" i="8"/>
  <c r="Z449" i="8"/>
  <c r="Z475" i="8"/>
  <c r="Z454" i="8"/>
  <c r="Z504" i="8"/>
  <c r="Z385" i="8"/>
  <c r="Z511" i="8"/>
  <c r="Z482" i="8"/>
  <c r="Z525" i="8"/>
  <c r="Z506" i="8"/>
  <c r="Z448" i="8"/>
  <c r="Z508" i="8"/>
  <c r="Z389" i="8"/>
  <c r="Z358" i="8"/>
  <c r="Z360" i="8"/>
  <c r="Z473" i="8"/>
  <c r="Z361" i="8"/>
  <c r="Z415" i="8"/>
  <c r="Z428" i="8"/>
  <c r="Z364" i="8"/>
  <c r="Z359" i="8"/>
  <c r="Z487" i="8"/>
  <c r="Z532" i="8"/>
  <c r="Z352" i="8"/>
  <c r="Z421" i="8"/>
  <c r="Z368" i="8"/>
  <c r="Z452" i="8"/>
  <c r="Z445" i="8"/>
  <c r="Z403" i="8"/>
  <c r="Z383" i="8"/>
  <c r="Z426" i="8"/>
  <c r="Z394" i="8"/>
  <c r="Z513" i="8"/>
  <c r="Z424" i="8"/>
  <c r="Z443" i="8"/>
  <c r="Z484" i="8"/>
  <c r="Z444" i="8"/>
  <c r="Z526" i="8"/>
  <c r="Z488" i="8"/>
  <c r="Z406" i="8"/>
  <c r="Z516" i="8"/>
  <c r="Z365" i="8"/>
  <c r="Z386" i="8"/>
  <c r="Z533" i="8"/>
  <c r="Z481" i="8"/>
  <c r="Z409" i="8"/>
  <c r="Z472" i="8"/>
  <c r="Z429" i="8"/>
  <c r="Z432" i="8"/>
  <c r="Z384" i="8"/>
  <c r="Z512" i="8"/>
  <c r="Z374" i="8"/>
  <c r="Z539" i="8"/>
  <c r="Z503" i="8"/>
  <c r="Z420" i="8"/>
  <c r="Z366" i="8"/>
  <c r="Z433" i="8"/>
  <c r="Z507" i="8"/>
  <c r="Z414" i="8"/>
  <c r="Z477" i="8"/>
  <c r="Z463" i="8"/>
  <c r="Z538" i="8"/>
  <c r="Z500" i="8"/>
  <c r="Z515" i="8"/>
  <c r="Z510" i="8"/>
  <c r="Z470" i="8"/>
  <c r="Z478" i="8"/>
  <c r="Z437" i="8"/>
  <c r="Z390" i="8"/>
  <c r="Z410" i="8"/>
  <c r="Z369" i="8"/>
  <c r="Z434" i="8"/>
  <c r="Z480" i="8"/>
  <c r="Z400" i="8"/>
  <c r="Z407" i="8"/>
  <c r="Z474" i="8"/>
  <c r="Z517" i="8"/>
  <c r="Z491" i="8"/>
  <c r="Z440" i="8"/>
  <c r="Z489" i="8"/>
  <c r="Z492" i="8"/>
  <c r="Z401" i="8"/>
  <c r="Z372" i="8"/>
  <c r="Z416" i="8"/>
  <c r="Z354" i="8"/>
  <c r="Z380" i="8"/>
  <c r="Z399" i="8"/>
  <c r="Z520" i="8"/>
  <c r="Z455" i="8"/>
  <c r="Z427" i="8"/>
  <c r="Z467" i="8"/>
  <c r="Z514" i="8"/>
  <c r="Z423" i="8"/>
  <c r="Z417" i="8"/>
  <c r="Z353" i="8"/>
  <c r="Z486" i="8"/>
  <c r="Z524" i="8"/>
  <c r="Z476" i="8"/>
  <c r="Z377" i="8"/>
  <c r="Z459" i="8"/>
  <c r="Z460" i="8"/>
  <c r="Z442" i="8"/>
  <c r="Z493" i="8"/>
  <c r="Z396" i="8"/>
  <c r="Z498" i="8"/>
  <c r="Z398" i="8"/>
  <c r="Z378" i="8"/>
  <c r="Z465" i="8"/>
  <c r="Z408" i="8"/>
  <c r="Z370" i="8"/>
  <c r="Z531" i="8"/>
  <c r="Z494" i="8"/>
  <c r="Z379" i="8"/>
  <c r="Z391" i="8"/>
  <c r="Z388" i="8"/>
  <c r="Z439" i="8"/>
  <c r="Z404" i="8"/>
  <c r="Z387" i="8"/>
  <c r="Z447" i="8"/>
  <c r="Z438" i="8"/>
  <c r="Z522" i="8"/>
  <c r="Z453" i="8"/>
  <c r="Z418" i="8"/>
  <c r="Z505" i="8"/>
  <c r="Z362" i="8"/>
  <c r="Z483" i="8"/>
  <c r="Z450" i="8"/>
  <c r="Z412" i="8"/>
  <c r="Z357" i="8"/>
  <c r="Z495" i="8"/>
  <c r="Z466" i="8"/>
  <c r="Z355" i="8"/>
  <c r="Z499" i="8"/>
  <c r="Z461" i="8"/>
  <c r="Z411" i="8"/>
  <c r="Z464" i="8"/>
  <c r="Z542" i="8"/>
  <c r="Z367" i="8"/>
  <c r="Z397" i="8"/>
  <c r="Z150" i="8"/>
  <c r="Z74" i="8"/>
  <c r="Z540" i="8"/>
  <c r="Z174" i="8"/>
  <c r="Z183" i="8"/>
  <c r="Z99" i="8"/>
  <c r="Z544" i="8"/>
  <c r="Z73" i="8"/>
  <c r="Z213" i="8"/>
  <c r="Z289" i="8"/>
  <c r="Z44" i="8"/>
  <c r="Z243" i="8"/>
  <c r="Z303" i="8"/>
  <c r="Z81" i="8"/>
  <c r="Z30" i="8"/>
  <c r="Z170" i="8"/>
  <c r="Z78" i="8"/>
  <c r="Z117" i="8"/>
  <c r="Z161" i="8"/>
  <c r="Z216" i="8"/>
  <c r="Z310" i="8"/>
  <c r="Z249" i="8"/>
  <c r="Z247" i="8"/>
  <c r="Z293" i="8"/>
  <c r="Z114" i="8"/>
  <c r="Z290" i="8"/>
  <c r="Z110" i="8"/>
  <c r="Z268" i="8"/>
  <c r="Z273" i="8"/>
  <c r="Z144" i="8"/>
  <c r="Z298" i="8"/>
  <c r="Z167" i="8"/>
  <c r="Z263" i="8"/>
  <c r="Z536" i="8"/>
  <c r="Z264" i="8"/>
  <c r="Z251" i="8"/>
  <c r="Z108" i="8"/>
  <c r="Z266" i="8"/>
  <c r="Z88" i="8"/>
  <c r="Z38" i="8"/>
  <c r="Z327" i="8"/>
  <c r="Z234" i="8"/>
  <c r="Z278" i="8"/>
  <c r="Z534" i="8"/>
  <c r="Z351" i="8"/>
  <c r="Z109" i="8"/>
  <c r="Z68" i="8"/>
  <c r="Z193" i="8"/>
  <c r="Z48" i="8"/>
  <c r="Z181" i="8"/>
  <c r="Z142" i="8"/>
  <c r="Z276" i="8"/>
  <c r="Z165" i="8"/>
  <c r="Z43" i="8"/>
  <c r="Z284" i="8"/>
  <c r="Z192" i="8"/>
  <c r="Z157" i="8"/>
  <c r="Z97" i="8"/>
  <c r="Z229" i="8"/>
  <c r="Z133" i="8"/>
  <c r="Z334" i="8"/>
  <c r="Z307" i="8"/>
  <c r="Z83" i="8"/>
  <c r="Z119" i="8"/>
  <c r="Z132" i="8"/>
  <c r="Z554" i="8"/>
  <c r="Z104" i="8"/>
  <c r="Z51" i="8"/>
  <c r="Z140" i="8"/>
  <c r="Z64" i="8"/>
  <c r="Z163" i="8"/>
  <c r="Z203" i="8"/>
  <c r="Z274" i="8"/>
  <c r="Z54" i="8"/>
  <c r="Z59" i="8"/>
  <c r="Z58" i="8"/>
  <c r="Z301" i="8"/>
  <c r="Z40" i="8"/>
  <c r="Z306" i="8"/>
  <c r="Z316" i="8"/>
  <c r="Z329" i="8"/>
  <c r="Z123" i="8"/>
  <c r="Z100" i="8"/>
  <c r="Z304" i="8"/>
  <c r="Z154" i="8"/>
  <c r="Z257" i="8"/>
  <c r="Z349" i="8"/>
  <c r="Z231" i="8"/>
  <c r="Z227" i="8"/>
  <c r="Z53" i="8"/>
  <c r="Z23" i="8"/>
  <c r="Z32" i="8"/>
  <c r="Z92" i="8"/>
  <c r="Z185" i="8"/>
  <c r="Z322" i="8"/>
  <c r="Z341" i="8"/>
  <c r="Z93" i="8"/>
  <c r="Z90" i="8"/>
  <c r="Z347" i="8"/>
  <c r="Z155" i="8"/>
  <c r="Z288" i="8"/>
  <c r="Z27" i="8"/>
  <c r="Z521" i="8"/>
  <c r="Z342" i="8"/>
  <c r="Z208" i="8"/>
  <c r="Z171" i="8"/>
  <c r="Z311" i="8"/>
  <c r="Z265" i="8"/>
  <c r="Z221" i="8"/>
  <c r="Z175" i="8"/>
  <c r="Z252" i="8"/>
  <c r="Z33" i="8"/>
  <c r="Z309" i="8"/>
  <c r="Z122" i="8"/>
  <c r="Z127" i="8"/>
  <c r="Z325" i="8"/>
  <c r="Z28" i="8"/>
  <c r="Z199" i="8"/>
  <c r="Z294" i="8"/>
  <c r="Z85" i="8"/>
  <c r="Z76" i="8"/>
  <c r="Z103" i="8"/>
  <c r="Z205" i="8"/>
  <c r="Z297" i="8"/>
  <c r="Z246" i="8"/>
  <c r="Z131" i="8"/>
  <c r="Z116" i="8"/>
  <c r="Z70" i="8"/>
  <c r="Z222" i="8"/>
  <c r="Z184" i="8"/>
  <c r="Z164" i="8"/>
  <c r="Z22" i="8"/>
  <c r="Z240" i="8"/>
  <c r="Z292" i="8"/>
  <c r="Z217" i="8"/>
  <c r="Z197" i="8"/>
  <c r="Z94" i="8"/>
  <c r="Z72" i="8"/>
  <c r="Z281" i="8"/>
  <c r="Z346" i="8"/>
  <c r="Z339" i="8"/>
  <c r="Z101" i="8"/>
  <c r="Z31" i="8"/>
  <c r="Z300" i="8"/>
  <c r="Z248" i="8"/>
  <c r="Z84" i="8"/>
  <c r="Z326" i="8"/>
  <c r="Z152" i="8"/>
  <c r="Z36" i="8"/>
  <c r="Z187" i="8"/>
  <c r="Z313" i="8"/>
  <c r="Z541" i="8"/>
  <c r="Z344" i="8"/>
  <c r="Z277" i="8"/>
  <c r="Z96" i="8"/>
  <c r="Z215" i="8"/>
  <c r="Z34" i="8"/>
  <c r="Z130" i="8"/>
  <c r="Z530" i="8"/>
  <c r="Z333" i="8"/>
  <c r="Z37" i="8"/>
  <c r="Z156" i="8"/>
  <c r="Z35" i="8"/>
  <c r="Z256" i="8"/>
  <c r="Z350" i="8"/>
  <c r="Z46" i="8"/>
  <c r="Z173" i="8"/>
  <c r="Z230" i="8"/>
  <c r="Z331" i="8"/>
  <c r="Z302" i="8"/>
  <c r="Z41" i="8"/>
  <c r="Z207" i="8"/>
  <c r="Z60" i="8"/>
  <c r="Z224" i="8"/>
  <c r="Z77" i="8"/>
  <c r="Z55" i="8"/>
  <c r="Z552" i="8"/>
  <c r="Z106" i="8"/>
  <c r="Z308" i="8"/>
  <c r="Z535" i="8"/>
  <c r="Z137" i="8"/>
  <c r="Z75" i="8"/>
  <c r="Z314" i="8"/>
  <c r="Z135" i="8"/>
  <c r="Z250" i="8"/>
  <c r="Z151" i="8"/>
  <c r="Z120" i="8"/>
  <c r="Z178" i="8"/>
  <c r="Z319" i="8"/>
  <c r="Z138" i="8"/>
  <c r="Z129" i="8"/>
  <c r="Z179" i="8"/>
  <c r="Z169" i="8"/>
  <c r="Z211" i="8"/>
  <c r="Z194" i="8"/>
  <c r="Z45" i="8"/>
  <c r="Z121" i="8"/>
  <c r="Z89" i="8"/>
  <c r="Z153" i="8"/>
  <c r="Z147" i="8"/>
  <c r="Z546" i="8"/>
  <c r="Z348" i="8"/>
  <c r="Z39" i="8"/>
  <c r="Z328" i="8"/>
  <c r="Z146" i="8"/>
  <c r="Z107" i="8"/>
  <c r="Z52" i="8"/>
  <c r="Z149" i="8"/>
  <c r="Z286" i="8"/>
  <c r="Z42" i="8"/>
  <c r="Z125" i="8"/>
  <c r="Z255" i="8"/>
  <c r="Z232" i="8"/>
  <c r="Z136" i="8"/>
  <c r="Z176" i="8"/>
  <c r="Z159" i="8"/>
  <c r="Z280" i="8"/>
  <c r="Z549" i="8"/>
  <c r="Z141" i="8"/>
  <c r="Z95" i="8"/>
  <c r="Z180" i="8"/>
  <c r="Z115" i="8"/>
  <c r="Z79" i="8"/>
  <c r="Z98" i="8"/>
  <c r="Z190" i="8"/>
  <c r="Z287" i="8"/>
  <c r="Z241" i="8"/>
  <c r="Z26" i="8"/>
  <c r="Z237" i="8"/>
  <c r="Z111" i="8"/>
  <c r="Z285" i="8"/>
  <c r="Z323" i="8"/>
  <c r="Z553" i="8"/>
  <c r="Z143" i="8"/>
  <c r="Z537" i="8"/>
  <c r="Z29" i="8"/>
  <c r="Z320" i="8"/>
  <c r="Z86" i="8"/>
  <c r="Z189" i="8"/>
  <c r="Z102" i="8"/>
  <c r="Z279" i="8"/>
  <c r="Z318" i="8"/>
  <c r="Z275" i="8"/>
  <c r="Z172" i="8"/>
  <c r="Z340" i="8"/>
  <c r="Z206" i="8"/>
  <c r="Z186" i="8"/>
  <c r="Z317" i="8"/>
  <c r="Z69" i="8"/>
  <c r="Z87" i="8"/>
  <c r="Z128" i="8"/>
  <c r="Z259" i="8"/>
  <c r="Z551" i="8"/>
  <c r="Z47" i="8"/>
  <c r="Z212" i="8"/>
  <c r="Z242" i="8"/>
  <c r="Z258" i="8"/>
  <c r="Z324" i="8"/>
  <c r="Z112" i="8"/>
  <c r="Z223" i="8"/>
  <c r="Z209" i="8"/>
  <c r="Z315" i="8"/>
  <c r="Z337" i="8"/>
  <c r="Z220" i="8"/>
  <c r="Z198" i="8"/>
  <c r="Z126" i="8"/>
  <c r="Z204" i="8"/>
  <c r="Z267" i="8"/>
  <c r="Z57" i="8"/>
  <c r="Z24" i="8"/>
  <c r="Z195" i="8"/>
  <c r="Z62" i="8"/>
  <c r="Z50" i="8"/>
  <c r="Z528" i="8"/>
  <c r="Z555" i="8"/>
  <c r="Z335" i="8"/>
  <c r="Z168" i="8"/>
  <c r="Z113" i="8"/>
  <c r="Z145" i="8"/>
  <c r="Z270" i="8"/>
  <c r="Z67" i="8"/>
  <c r="Z225" i="8"/>
  <c r="Z330" i="8"/>
  <c r="Z25" i="8"/>
  <c r="Z550" i="8"/>
  <c r="Z269" i="8"/>
  <c r="Z272" i="8"/>
  <c r="Z233" i="8"/>
  <c r="Z158" i="8"/>
  <c r="Z134" i="8"/>
  <c r="Z228" i="8"/>
  <c r="Z244" i="8"/>
  <c r="Z80" i="8"/>
  <c r="Z336" i="8"/>
  <c r="Z338" i="8"/>
  <c r="Z218" i="8"/>
  <c r="Z124" i="8"/>
  <c r="Z148" i="8"/>
  <c r="Z345" i="8"/>
  <c r="Z160" i="8"/>
  <c r="Z65" i="8"/>
  <c r="Z235" i="8"/>
  <c r="Z226" i="8"/>
  <c r="Z239" i="8"/>
  <c r="Z321" i="8"/>
  <c r="Z295" i="8"/>
  <c r="Z177" i="8"/>
  <c r="Z548" i="8"/>
  <c r="Z271" i="8"/>
  <c r="Z105" i="8"/>
  <c r="Z545" i="8"/>
  <c r="Z529" i="8"/>
  <c r="Z254" i="8"/>
  <c r="Z236" i="8"/>
  <c r="Z202" i="8"/>
  <c r="Z527" i="8"/>
  <c r="Z63" i="8"/>
  <c r="Z162" i="8"/>
  <c r="Z210" i="8"/>
  <c r="Z66" i="8"/>
  <c r="Z547" i="8"/>
  <c r="Z291" i="8"/>
  <c r="Z283" i="8"/>
  <c r="Z139" i="8"/>
  <c r="Z71" i="8"/>
  <c r="Z201" i="8"/>
  <c r="Z182" i="8"/>
  <c r="Z219" i="8"/>
  <c r="Z118" i="8"/>
  <c r="Z245" i="8"/>
  <c r="Z332" i="8"/>
  <c r="Z191" i="8"/>
  <c r="Z305" i="8"/>
  <c r="Z82" i="8"/>
  <c r="Z312" i="8"/>
  <c r="Z238" i="8"/>
  <c r="Z519" i="8"/>
  <c r="Z253" i="8"/>
  <c r="Z61" i="8"/>
  <c r="Z196" i="8"/>
  <c r="Z262" i="8"/>
  <c r="Z214" i="8"/>
  <c r="Z200" i="8"/>
  <c r="Z260" i="8"/>
  <c r="Z49" i="8"/>
  <c r="Z261" i="8"/>
  <c r="Z296" i="8"/>
  <c r="Z282" i="8"/>
  <c r="Z299" i="8"/>
  <c r="Z188" i="8"/>
  <c r="Z343" i="8"/>
  <c r="Z91" i="8"/>
  <c r="Z166" i="8"/>
  <c r="Z56" i="8"/>
  <c r="Z2" i="8"/>
  <c r="Z7" i="8"/>
  <c r="Z21" i="8"/>
  <c r="Z20" i="8"/>
  <c r="Z4" i="8"/>
  <c r="Z10" i="8"/>
  <c r="Z12" i="8"/>
  <c r="Z9" i="8"/>
  <c r="Z8" i="8"/>
  <c r="Z6" i="8"/>
  <c r="Z5" i="8"/>
  <c r="Z15" i="8"/>
  <c r="Z14" i="8"/>
  <c r="Z11" i="8"/>
  <c r="Z19" i="8"/>
  <c r="Z17" i="8"/>
  <c r="Z18" i="8"/>
  <c r="Z13" i="8"/>
  <c r="Z16" i="8"/>
  <c r="Z3" i="8"/>
  <c r="Z564" i="8"/>
  <c r="Z573" i="8"/>
  <c r="B15" i="20" l="1"/>
  <c r="A10" i="24"/>
  <c r="D10" i="24" s="1"/>
  <c r="B10" i="20"/>
  <c r="B9" i="20"/>
  <c r="A9" i="24"/>
  <c r="D9" i="24" s="1"/>
  <c r="A4" i="24"/>
  <c r="D4" i="24" s="1"/>
  <c r="B4" i="20"/>
  <c r="B11" i="20"/>
  <c r="A11" i="24"/>
  <c r="D11" i="24" s="1"/>
  <c r="A3" i="24"/>
  <c r="D3" i="24" s="1"/>
  <c r="B3" i="20"/>
  <c r="A2" i="24"/>
  <c r="D2" i="24" s="1"/>
  <c r="B2" i="20"/>
  <c r="B8" i="20"/>
  <c r="A8" i="24"/>
  <c r="D8" i="24" s="1"/>
  <c r="A13" i="24"/>
  <c r="D13" i="24" s="1"/>
  <c r="B13" i="20"/>
  <c r="A12" i="24"/>
  <c r="D12" i="24" s="1"/>
  <c r="B12" i="20"/>
  <c r="A14" i="24"/>
  <c r="D14" i="24" s="1"/>
  <c r="B14" i="20"/>
  <c r="B7" i="20"/>
  <c r="A7" i="24"/>
  <c r="D7" i="24" s="1"/>
  <c r="A6" i="24"/>
  <c r="D6" i="24" s="1"/>
  <c r="B6" i="20"/>
  <c r="A5" i="24"/>
  <c r="D5" i="24" s="1"/>
  <c r="B5" i="20"/>
  <c r="X13" i="8"/>
  <c r="P8" i="20" s="1"/>
  <c r="O8" i="20"/>
  <c r="X551" i="8"/>
  <c r="P16" i="20" s="1"/>
  <c r="O16" i="20"/>
  <c r="X593" i="8"/>
  <c r="P15" i="20" s="1"/>
  <c r="O15" i="20"/>
  <c r="X389" i="8"/>
  <c r="P6" i="20" s="1"/>
  <c r="O6" i="20"/>
  <c r="X2" i="8"/>
  <c r="AB828" i="8"/>
  <c r="X828" i="8"/>
  <c r="AB789" i="8"/>
  <c r="X789" i="8"/>
  <c r="AB748" i="8"/>
  <c r="X748" i="8"/>
  <c r="AB849" i="8"/>
  <c r="X849" i="8"/>
  <c r="AB876" i="8"/>
  <c r="X876" i="8"/>
  <c r="AB612" i="8"/>
  <c r="X612" i="8"/>
  <c r="AB584" i="8"/>
  <c r="X584" i="8"/>
  <c r="AB756" i="8"/>
  <c r="X756" i="8"/>
  <c r="AB800" i="8"/>
  <c r="X800" i="8"/>
  <c r="AB566" i="8"/>
  <c r="X566" i="8"/>
  <c r="AB685" i="8"/>
  <c r="X685" i="8"/>
  <c r="AB646" i="8"/>
  <c r="X646" i="8"/>
  <c r="AB490" i="8"/>
  <c r="X490" i="8"/>
  <c r="AB474" i="8"/>
  <c r="X474" i="8"/>
  <c r="AB271" i="8"/>
  <c r="X271" i="8"/>
  <c r="AB881" i="8"/>
  <c r="X881" i="8"/>
  <c r="AB832" i="8"/>
  <c r="X832" i="8"/>
  <c r="AB652" i="8"/>
  <c r="X652" i="8"/>
  <c r="AB704" i="8"/>
  <c r="X704" i="8"/>
  <c r="AB603" i="8"/>
  <c r="X603" i="8"/>
  <c r="AB770" i="8"/>
  <c r="X770" i="8"/>
  <c r="AB602" i="8"/>
  <c r="X602" i="8"/>
  <c r="AB497" i="8"/>
  <c r="X497" i="8"/>
  <c r="AB502" i="8"/>
  <c r="X502" i="8"/>
  <c r="AB543" i="8"/>
  <c r="X543" i="8"/>
  <c r="AB511" i="8"/>
  <c r="X511" i="8"/>
  <c r="AB830" i="8"/>
  <c r="X830" i="8"/>
  <c r="AB734" i="8"/>
  <c r="X734" i="8"/>
  <c r="AB717" i="8"/>
  <c r="X717" i="8"/>
  <c r="AB715" i="8"/>
  <c r="X715" i="8"/>
  <c r="AB382" i="8"/>
  <c r="X382" i="8"/>
  <c r="AB561" i="8"/>
  <c r="X561" i="8"/>
  <c r="AB591" i="8"/>
  <c r="X591" i="8"/>
  <c r="AB377" i="8"/>
  <c r="X377" i="8"/>
  <c r="AB411" i="8"/>
  <c r="X411" i="8"/>
  <c r="AB317" i="8"/>
  <c r="X317" i="8"/>
  <c r="AB573" i="8"/>
  <c r="X573" i="8"/>
  <c r="AB864" i="8"/>
  <c r="X864" i="8"/>
  <c r="AB687" i="8"/>
  <c r="X687" i="8"/>
  <c r="AB757" i="8"/>
  <c r="X757" i="8"/>
  <c r="AB644" i="8"/>
  <c r="X644" i="8"/>
  <c r="AB559" i="8"/>
  <c r="X559" i="8"/>
  <c r="AB406" i="8"/>
  <c r="X406" i="8"/>
  <c r="AB464" i="8"/>
  <c r="X464" i="8"/>
  <c r="AB344" i="8"/>
  <c r="X344" i="8"/>
  <c r="AB547" i="8"/>
  <c r="X547" i="8"/>
  <c r="AB875" i="8"/>
  <c r="X875" i="8"/>
  <c r="AB714" i="8"/>
  <c r="X714" i="8"/>
  <c r="AB774" i="8"/>
  <c r="X774" i="8"/>
  <c r="AB605" i="8"/>
  <c r="X605" i="8"/>
  <c r="AB782" i="8"/>
  <c r="X782" i="8"/>
  <c r="AB682" i="8"/>
  <c r="X682" i="8"/>
  <c r="AB496" i="8"/>
  <c r="X496" i="8"/>
  <c r="AB425" i="8"/>
  <c r="X425" i="8"/>
  <c r="AB361" i="8"/>
  <c r="X361" i="8"/>
  <c r="AB516" i="8"/>
  <c r="X516" i="8"/>
  <c r="AB528" i="8"/>
  <c r="X528" i="8"/>
  <c r="AB887" i="8"/>
  <c r="X887" i="8"/>
  <c r="AB843" i="8"/>
  <c r="X843" i="8"/>
  <c r="AB773" i="8"/>
  <c r="X773" i="8"/>
  <c r="AB628" i="8"/>
  <c r="X628" i="8"/>
  <c r="AB601" i="8"/>
  <c r="X601" i="8"/>
  <c r="AB375" i="8"/>
  <c r="X375" i="8"/>
  <c r="AB415" i="8"/>
  <c r="X415" i="8"/>
  <c r="AB470" i="8"/>
  <c r="X470" i="8"/>
  <c r="AB442" i="8"/>
  <c r="X442" i="8"/>
  <c r="AB322" i="8"/>
  <c r="X322" i="8"/>
  <c r="AB337" i="8"/>
  <c r="X337" i="8"/>
  <c r="AB820" i="8"/>
  <c r="X820" i="8"/>
  <c r="AB833" i="8"/>
  <c r="X833" i="8"/>
  <c r="AB856" i="8"/>
  <c r="X856" i="8"/>
  <c r="AB562" i="8"/>
  <c r="X562" i="8"/>
  <c r="AB846" i="8"/>
  <c r="X846" i="8"/>
  <c r="AB565" i="8"/>
  <c r="X565" i="8"/>
  <c r="AB825" i="8"/>
  <c r="X825" i="8"/>
  <c r="AB794" i="8"/>
  <c r="X794" i="8"/>
  <c r="AB778" i="8"/>
  <c r="X778" i="8"/>
  <c r="AB668" i="8"/>
  <c r="X668" i="8"/>
  <c r="AB697" i="8"/>
  <c r="X697" i="8"/>
  <c r="AB560" i="8"/>
  <c r="X560" i="8"/>
  <c r="AB738" i="8"/>
  <c r="X738" i="8"/>
  <c r="AB792" i="8"/>
  <c r="X792" i="8"/>
  <c r="AB701" i="8"/>
  <c r="X701" i="8"/>
  <c r="AB653" i="8"/>
  <c r="X653" i="8"/>
  <c r="AB729" i="8"/>
  <c r="X729" i="8"/>
  <c r="AB676" i="8"/>
  <c r="X676" i="8"/>
  <c r="AB402" i="8"/>
  <c r="X402" i="8"/>
  <c r="AB371" i="8"/>
  <c r="X371" i="8"/>
  <c r="AB363" i="8"/>
  <c r="X363" i="8"/>
  <c r="AB501" i="8"/>
  <c r="X501" i="8"/>
  <c r="AB819" i="8"/>
  <c r="X819" i="8"/>
  <c r="AB869" i="8"/>
  <c r="X869" i="8"/>
  <c r="AB747" i="8"/>
  <c r="X747" i="8"/>
  <c r="AB583" i="8"/>
  <c r="X583" i="8"/>
  <c r="AB618" i="8"/>
  <c r="X618" i="8"/>
  <c r="AB824" i="8"/>
  <c r="X824" i="8"/>
  <c r="AB626" i="8"/>
  <c r="X626" i="8"/>
  <c r="AB686" i="8"/>
  <c r="X686" i="8"/>
  <c r="AB451" i="8"/>
  <c r="X451" i="8"/>
  <c r="AB500" i="8"/>
  <c r="X500" i="8"/>
  <c r="AB531" i="8"/>
  <c r="X531" i="8"/>
  <c r="AB541" i="8"/>
  <c r="X541" i="8"/>
  <c r="AB855" i="8"/>
  <c r="X855" i="8"/>
  <c r="AB793" i="8"/>
  <c r="X793" i="8"/>
  <c r="AB766" i="8"/>
  <c r="X766" i="8"/>
  <c r="AB393" i="8"/>
  <c r="X393" i="8"/>
  <c r="AB374" i="8"/>
  <c r="X374" i="8"/>
  <c r="AB520" i="8"/>
  <c r="X520" i="8"/>
  <c r="AB310" i="8"/>
  <c r="X310" i="8"/>
  <c r="AB319" i="8"/>
  <c r="X319" i="8"/>
  <c r="AB840" i="8"/>
  <c r="X840" i="8"/>
  <c r="P2" i="20" s="1"/>
  <c r="AB837" i="8"/>
  <c r="X837" i="8"/>
  <c r="AB643" i="8"/>
  <c r="X643" i="8"/>
  <c r="AB780" i="8"/>
  <c r="X780" i="8"/>
  <c r="AB722" i="8"/>
  <c r="X722" i="8"/>
  <c r="AB659" i="8"/>
  <c r="X659" i="8"/>
  <c r="AB395" i="8"/>
  <c r="X395" i="8"/>
  <c r="AB504" i="8"/>
  <c r="X504" i="8"/>
  <c r="AB379" i="8"/>
  <c r="X379" i="8"/>
  <c r="AB829" i="8"/>
  <c r="X829" i="8"/>
  <c r="AB879" i="8"/>
  <c r="X879" i="8"/>
  <c r="AB723" i="8"/>
  <c r="X723" i="8"/>
  <c r="AB656" i="8"/>
  <c r="X656" i="8"/>
  <c r="AB796" i="8"/>
  <c r="X796" i="8"/>
  <c r="AB670" i="8"/>
  <c r="X670" i="8"/>
  <c r="AB642" i="8"/>
  <c r="X642" i="8"/>
  <c r="AB383" i="8"/>
  <c r="X383" i="8"/>
  <c r="AB491" i="8"/>
  <c r="X491" i="8"/>
  <c r="AB483" i="8"/>
  <c r="X483" i="8"/>
  <c r="AB264" i="8"/>
  <c r="X264" i="8"/>
  <c r="AB555" i="8"/>
  <c r="X555" i="8"/>
  <c r="AB545" i="8"/>
  <c r="X545" i="8"/>
  <c r="AB283" i="8"/>
  <c r="X283" i="8"/>
  <c r="AB857" i="8"/>
  <c r="X857" i="8"/>
  <c r="P3" i="20" s="1"/>
  <c r="AB576" i="8"/>
  <c r="X576" i="8"/>
  <c r="AB863" i="8"/>
  <c r="X863" i="8"/>
  <c r="AB873" i="8"/>
  <c r="X873" i="8"/>
  <c r="AB827" i="8"/>
  <c r="X827" i="8"/>
  <c r="AB847" i="8"/>
  <c r="X847" i="8"/>
  <c r="AB890" i="8"/>
  <c r="X890" i="8"/>
  <c r="AB809" i="8"/>
  <c r="X809" i="8"/>
  <c r="AB851" i="8"/>
  <c r="X851" i="8"/>
  <c r="AB657" i="8"/>
  <c r="X657" i="8"/>
  <c r="AB779" i="8"/>
  <c r="X779" i="8"/>
  <c r="AB698" i="8"/>
  <c r="X698" i="8"/>
  <c r="AB702" i="8"/>
  <c r="X702" i="8"/>
  <c r="AB703" i="8"/>
  <c r="X703" i="8"/>
  <c r="AB654" i="8"/>
  <c r="X654" i="8"/>
  <c r="AB742" i="8"/>
  <c r="X742" i="8"/>
  <c r="AB768" i="8"/>
  <c r="X768" i="8"/>
  <c r="AB589" i="8"/>
  <c r="X589" i="8"/>
  <c r="AB755" i="8"/>
  <c r="X755" i="8"/>
  <c r="AB718" i="8"/>
  <c r="X718" i="8"/>
  <c r="AB622" i="8"/>
  <c r="X622" i="8"/>
  <c r="AB632" i="8"/>
  <c r="X632" i="8"/>
  <c r="AB586" i="8"/>
  <c r="X586" i="8"/>
  <c r="AB575" i="8"/>
  <c r="X575" i="8"/>
  <c r="AB596" i="8"/>
  <c r="X596" i="8"/>
  <c r="AB598" i="8"/>
  <c r="X598" i="8"/>
  <c r="AB758" i="8"/>
  <c r="X758" i="8"/>
  <c r="AB436" i="8"/>
  <c r="X436" i="8"/>
  <c r="AB509" i="8"/>
  <c r="X509" i="8"/>
  <c r="AB457" i="8"/>
  <c r="X457" i="8"/>
  <c r="AB422" i="8"/>
  <c r="X422" i="8"/>
  <c r="AB525" i="8"/>
  <c r="X525" i="8"/>
  <c r="AB359" i="8"/>
  <c r="X359" i="8"/>
  <c r="AB513" i="8"/>
  <c r="X513" i="8"/>
  <c r="AB481" i="8"/>
  <c r="X481" i="8"/>
  <c r="AB433" i="8"/>
  <c r="X433" i="8"/>
  <c r="AB390" i="8"/>
  <c r="X390" i="8"/>
  <c r="AB492" i="8"/>
  <c r="X492" i="8"/>
  <c r="AB423" i="8"/>
  <c r="X423" i="8"/>
  <c r="AB498" i="8"/>
  <c r="X498" i="8"/>
  <c r="AB404" i="8"/>
  <c r="X404" i="8"/>
  <c r="AB357" i="8"/>
  <c r="X357" i="8"/>
  <c r="AB290" i="8"/>
  <c r="X290" i="8"/>
  <c r="AB266" i="8"/>
  <c r="X266" i="8"/>
  <c r="AB307" i="8"/>
  <c r="X307" i="8"/>
  <c r="AB257" i="8"/>
  <c r="X257" i="8"/>
  <c r="AB292" i="8"/>
  <c r="X292" i="8"/>
  <c r="AB302" i="8"/>
  <c r="X302" i="8"/>
  <c r="AB549" i="8"/>
  <c r="X549" i="8"/>
  <c r="AB318" i="8"/>
  <c r="X318" i="8"/>
  <c r="AB253" i="8"/>
  <c r="X253" i="8"/>
  <c r="AB805" i="8"/>
  <c r="X805" i="8"/>
  <c r="AB712" i="8"/>
  <c r="X712" i="8"/>
  <c r="AB588" i="8"/>
  <c r="X588" i="8"/>
  <c r="AB744" i="8"/>
  <c r="X744" i="8"/>
  <c r="AB458" i="8"/>
  <c r="X458" i="8"/>
  <c r="AB316" i="8"/>
  <c r="X316" i="8"/>
  <c r="AB797" i="8"/>
  <c r="X797" i="8"/>
  <c r="AB727" i="8"/>
  <c r="X727" i="8"/>
  <c r="AB678" i="8"/>
  <c r="X678" i="8"/>
  <c r="AB638" i="8"/>
  <c r="X638" i="8"/>
  <c r="AB454" i="8"/>
  <c r="X454" i="8"/>
  <c r="AB459" i="8"/>
  <c r="X459" i="8"/>
  <c r="AB263" i="8"/>
  <c r="X263" i="8"/>
  <c r="AB814" i="8"/>
  <c r="X814" i="8"/>
  <c r="AB640" i="8"/>
  <c r="X640" i="8"/>
  <c r="AB517" i="8"/>
  <c r="X517" i="8"/>
  <c r="AB277" i="8"/>
  <c r="X277" i="8"/>
  <c r="AB348" i="8"/>
  <c r="X348" i="8"/>
  <c r="AB838" i="8"/>
  <c r="X838" i="8"/>
  <c r="AB765" i="8"/>
  <c r="X765" i="8"/>
  <c r="AB728" i="8"/>
  <c r="X728" i="8"/>
  <c r="AB600" i="8"/>
  <c r="X600" i="8"/>
  <c r="AB759" i="8"/>
  <c r="X759" i="8"/>
  <c r="AB485" i="8"/>
  <c r="X485" i="8"/>
  <c r="AB385" i="8"/>
  <c r="X385" i="8"/>
  <c r="AB503" i="8"/>
  <c r="X503" i="8"/>
  <c r="AB427" i="8"/>
  <c r="X427" i="8"/>
  <c r="AB367" i="8"/>
  <c r="X367" i="8"/>
  <c r="AB247" i="8"/>
  <c r="X247" i="8"/>
  <c r="AB294" i="8"/>
  <c r="X294" i="8"/>
  <c r="AB272" i="8"/>
  <c r="X272" i="8"/>
  <c r="AB296" i="8"/>
  <c r="X296" i="8"/>
  <c r="AB870" i="8"/>
  <c r="X870" i="8"/>
  <c r="AB866" i="8"/>
  <c r="X866" i="8"/>
  <c r="AB807" i="8"/>
  <c r="X807" i="8"/>
  <c r="AB798" i="8"/>
  <c r="X798" i="8"/>
  <c r="AB865" i="8"/>
  <c r="X865" i="8"/>
  <c r="AB871" i="8"/>
  <c r="X871" i="8"/>
  <c r="AB893" i="8"/>
  <c r="X893" i="8"/>
  <c r="AB817" i="8"/>
  <c r="X817" i="8"/>
  <c r="AB885" i="8"/>
  <c r="X885" i="8"/>
  <c r="AB737" i="8"/>
  <c r="X737" i="8"/>
  <c r="AB680" i="8"/>
  <c r="X680" i="8"/>
  <c r="AB637" i="8"/>
  <c r="X637" i="8"/>
  <c r="AB788" i="8"/>
  <c r="X788" i="8"/>
  <c r="AB749" i="8"/>
  <c r="X749" i="8"/>
  <c r="P4" i="20" s="1"/>
  <c r="AB580" i="8"/>
  <c r="X580" i="8"/>
  <c r="AB784" i="8"/>
  <c r="X784" i="8"/>
  <c r="AB681" i="8"/>
  <c r="X681" i="8"/>
  <c r="AB633" i="8"/>
  <c r="X633" i="8"/>
  <c r="AB710" i="8"/>
  <c r="X710" i="8"/>
  <c r="AB725" i="8"/>
  <c r="X725" i="8"/>
  <c r="AB777" i="8"/>
  <c r="X777" i="8"/>
  <c r="AB592" i="8"/>
  <c r="X592" i="8"/>
  <c r="AB767" i="8"/>
  <c r="X767" i="8"/>
  <c r="AB693" i="8"/>
  <c r="X693" i="8"/>
  <c r="AB578" i="8"/>
  <c r="X578" i="8"/>
  <c r="AB688" i="8"/>
  <c r="X688" i="8"/>
  <c r="AB441" i="8"/>
  <c r="X441" i="8"/>
  <c r="AB468" i="8"/>
  <c r="X468" i="8"/>
  <c r="P5" i="20" s="1"/>
  <c r="AB456" i="8"/>
  <c r="X456" i="8"/>
  <c r="AB431" i="8"/>
  <c r="X431" i="8"/>
  <c r="AB506" i="8"/>
  <c r="X506" i="8"/>
  <c r="AB424" i="8"/>
  <c r="X424" i="8"/>
  <c r="AB409" i="8"/>
  <c r="X409" i="8"/>
  <c r="AB410" i="8"/>
  <c r="X410" i="8"/>
  <c r="AB401" i="8"/>
  <c r="X401" i="8"/>
  <c r="AB398" i="8"/>
  <c r="X398" i="8"/>
  <c r="AB387" i="8"/>
  <c r="X387" i="8"/>
  <c r="AB540" i="8"/>
  <c r="X540" i="8"/>
  <c r="AB349" i="8"/>
  <c r="X349" i="8"/>
  <c r="AB252" i="8"/>
  <c r="X252" i="8"/>
  <c r="AB326" i="8"/>
  <c r="X326" i="8"/>
  <c r="AB530" i="8"/>
  <c r="X530" i="8"/>
  <c r="AB314" i="8"/>
  <c r="X314" i="8"/>
  <c r="AB285" i="8"/>
  <c r="X285" i="8"/>
  <c r="AB771" i="8"/>
  <c r="X771" i="8"/>
  <c r="AB574" i="8"/>
  <c r="X574" i="8"/>
  <c r="AB785" i="8"/>
  <c r="X785" i="8"/>
  <c r="AB707" i="8"/>
  <c r="X707" i="8"/>
  <c r="AB859" i="8"/>
  <c r="X859" i="8"/>
  <c r="AB719" i="8"/>
  <c r="X719" i="8"/>
  <c r="AB730" i="8"/>
  <c r="X730" i="8"/>
  <c r="AB452" i="8"/>
  <c r="X452" i="8"/>
  <c r="AB801" i="8"/>
  <c r="X801" i="8"/>
  <c r="AB679" i="8"/>
  <c r="X679" i="8"/>
  <c r="AB610" i="8"/>
  <c r="X610" i="8"/>
  <c r="AB419" i="8"/>
  <c r="X419" i="8"/>
  <c r="AB515" i="8"/>
  <c r="X515" i="8"/>
  <c r="AB329" i="8"/>
  <c r="X329" i="8"/>
  <c r="AB350" i="8"/>
  <c r="X350" i="8"/>
  <c r="AB546" i="8"/>
  <c r="X546" i="8"/>
  <c r="AB852" i="8"/>
  <c r="X852" i="8"/>
  <c r="AB776" i="8"/>
  <c r="X776" i="8"/>
  <c r="AB539" i="8"/>
  <c r="X539" i="8"/>
  <c r="AB455" i="8"/>
  <c r="X455" i="8"/>
  <c r="AB249" i="8"/>
  <c r="X249" i="8"/>
  <c r="AB558" i="8"/>
  <c r="X558" i="8"/>
  <c r="AB850" i="8"/>
  <c r="X850" i="8"/>
  <c r="AB663" i="8"/>
  <c r="X663" i="8"/>
  <c r="AB709" i="8"/>
  <c r="X709" i="8"/>
  <c r="AB751" i="8"/>
  <c r="X751" i="8"/>
  <c r="AB690" i="8"/>
  <c r="X690" i="8"/>
  <c r="AB311" i="8"/>
  <c r="X311" i="8"/>
  <c r="AB308" i="8"/>
  <c r="X308" i="8"/>
  <c r="AB345" i="8"/>
  <c r="X345" i="8"/>
  <c r="AB312" i="8"/>
  <c r="X312" i="8"/>
  <c r="AB831" i="8"/>
  <c r="X831" i="8"/>
  <c r="AB845" i="8"/>
  <c r="X845" i="8"/>
  <c r="AB821" i="8"/>
  <c r="X821" i="8"/>
  <c r="AB880" i="8"/>
  <c r="X880" i="8"/>
  <c r="AB572" i="8"/>
  <c r="X572" i="8"/>
  <c r="AB799" i="8"/>
  <c r="X799" i="8"/>
  <c r="AB844" i="8"/>
  <c r="X844" i="8"/>
  <c r="AB615" i="8"/>
  <c r="X615" i="8"/>
  <c r="AB724" i="8"/>
  <c r="X724" i="8"/>
  <c r="AB614" i="8"/>
  <c r="X614" i="8"/>
  <c r="AB696" i="8"/>
  <c r="X696" i="8"/>
  <c r="AB761" i="8"/>
  <c r="X761" i="8"/>
  <c r="AB567" i="8"/>
  <c r="X567" i="8"/>
  <c r="AB604" i="8"/>
  <c r="X604" i="8"/>
  <c r="AB649" i="8"/>
  <c r="X649" i="8"/>
  <c r="AB726" i="8"/>
  <c r="X726" i="8"/>
  <c r="AB772" i="8"/>
  <c r="X772" i="8"/>
  <c r="AB750" i="8"/>
  <c r="X750" i="8"/>
  <c r="AB650" i="8"/>
  <c r="X650" i="8"/>
  <c r="AB662" i="8"/>
  <c r="X662" i="8"/>
  <c r="AB627" i="8"/>
  <c r="X627" i="8"/>
  <c r="AB736" i="8"/>
  <c r="X736" i="8"/>
  <c r="AB695" i="8"/>
  <c r="X695" i="8"/>
  <c r="AB689" i="8"/>
  <c r="X689" i="8"/>
  <c r="AB405" i="8"/>
  <c r="X405" i="8"/>
  <c r="AB381" i="8"/>
  <c r="X381" i="8"/>
  <c r="AB376" i="8"/>
  <c r="X376" i="8"/>
  <c r="AB448" i="8"/>
  <c r="X448" i="8"/>
  <c r="AB443" i="8"/>
  <c r="X443" i="8"/>
  <c r="AB472" i="8"/>
  <c r="X472" i="8"/>
  <c r="AB369" i="8"/>
  <c r="X369" i="8"/>
  <c r="AB372" i="8"/>
  <c r="X372" i="8"/>
  <c r="AB378" i="8"/>
  <c r="X378" i="8"/>
  <c r="AB447" i="8"/>
  <c r="X447" i="8"/>
  <c r="AB466" i="8"/>
  <c r="X466" i="8"/>
  <c r="AB268" i="8"/>
  <c r="X268" i="8"/>
  <c r="AB276" i="8"/>
  <c r="X276" i="8"/>
  <c r="AB297" i="8"/>
  <c r="X297" i="8"/>
  <c r="AB333" i="8"/>
  <c r="X333" i="8"/>
  <c r="AB323" i="8"/>
  <c r="X323" i="8"/>
  <c r="AB267" i="8"/>
  <c r="X267" i="8"/>
  <c r="AB270" i="8"/>
  <c r="X270" i="8"/>
  <c r="AB244" i="8"/>
  <c r="X244" i="8"/>
  <c r="AB527" i="8"/>
  <c r="X527" i="8"/>
  <c r="AB752" i="8"/>
  <c r="X752" i="8"/>
  <c r="AB608" i="8"/>
  <c r="X608" i="8"/>
  <c r="AB449" i="8"/>
  <c r="X449" i="8"/>
  <c r="AB582" i="8"/>
  <c r="X582" i="8"/>
  <c r="AB606" i="8"/>
  <c r="X606" i="8"/>
  <c r="AB691" i="8"/>
  <c r="X691" i="8"/>
  <c r="AB469" i="8"/>
  <c r="X469" i="8"/>
  <c r="AB488" i="8"/>
  <c r="X488" i="8"/>
  <c r="AB407" i="8"/>
  <c r="X407" i="8"/>
  <c r="AB534" i="8"/>
  <c r="X534" i="8"/>
  <c r="AB325" i="8"/>
  <c r="X325" i="8"/>
  <c r="AB255" i="8"/>
  <c r="X255" i="8"/>
  <c r="AB835" i="8"/>
  <c r="X835" i="8"/>
  <c r="AB597" i="8"/>
  <c r="X597" i="8"/>
  <c r="AB787" i="8"/>
  <c r="X787" i="8"/>
  <c r="AB716" i="8"/>
  <c r="X716" i="8"/>
  <c r="AB445" i="8"/>
  <c r="X445" i="8"/>
  <c r="AB494" i="8"/>
  <c r="X494" i="8"/>
  <c r="AB339" i="8"/>
  <c r="X339" i="8"/>
  <c r="AB861" i="8"/>
  <c r="X861" i="8"/>
  <c r="AB810" i="8"/>
  <c r="X810" i="8"/>
  <c r="AB569" i="8"/>
  <c r="X569" i="8"/>
  <c r="AB634" i="8"/>
  <c r="X634" i="8"/>
  <c r="AB791" i="8"/>
  <c r="X791" i="8"/>
  <c r="AB599" i="8"/>
  <c r="X599" i="8"/>
  <c r="AB315" i="8"/>
  <c r="X315" i="8"/>
  <c r="AB892" i="8"/>
  <c r="X892" i="8"/>
  <c r="AB812" i="8"/>
  <c r="X812" i="8"/>
  <c r="AB884" i="8"/>
  <c r="X884" i="8"/>
  <c r="AB854" i="8"/>
  <c r="X854" i="8"/>
  <c r="AB585" i="8"/>
  <c r="X585" i="8"/>
  <c r="AB783" i="8"/>
  <c r="X783" i="8"/>
  <c r="AB651" i="8"/>
  <c r="X651" i="8"/>
  <c r="AB611" i="8"/>
  <c r="X611" i="8"/>
  <c r="AB739" i="8"/>
  <c r="X739" i="8"/>
  <c r="AB671" i="8"/>
  <c r="X671" i="8"/>
  <c r="AB677" i="8"/>
  <c r="X677" i="8"/>
  <c r="AB619" i="8"/>
  <c r="X619" i="8"/>
  <c r="AB630" i="8"/>
  <c r="X630" i="8"/>
  <c r="AB745" i="8"/>
  <c r="X745" i="8"/>
  <c r="AB673" i="8"/>
  <c r="X673" i="8"/>
  <c r="AB641" i="8"/>
  <c r="X641" i="8"/>
  <c r="AB732" i="8"/>
  <c r="X732" i="8"/>
  <c r="AB647" i="8"/>
  <c r="X647" i="8"/>
  <c r="AB523" i="8"/>
  <c r="X523" i="8"/>
  <c r="AB435" i="8"/>
  <c r="X435" i="8"/>
  <c r="AB508" i="8"/>
  <c r="X508" i="8"/>
  <c r="AB429" i="8"/>
  <c r="X429" i="8"/>
  <c r="AB477" i="8"/>
  <c r="X477" i="8"/>
  <c r="AB416" i="8"/>
  <c r="X416" i="8"/>
  <c r="AB486" i="8"/>
  <c r="X486" i="8"/>
  <c r="AB438" i="8"/>
  <c r="X438" i="8"/>
  <c r="AB355" i="8"/>
  <c r="X355" i="8"/>
  <c r="AB273" i="8"/>
  <c r="X273" i="8"/>
  <c r="AB288" i="8"/>
  <c r="X288" i="8"/>
  <c r="AB246" i="8"/>
  <c r="X246" i="8"/>
  <c r="AB286" i="8"/>
  <c r="X286" i="8"/>
  <c r="AB553" i="8"/>
  <c r="X553" i="8"/>
  <c r="AB340" i="8"/>
  <c r="X340" i="8"/>
  <c r="AB262" i="8"/>
  <c r="X262" i="8"/>
  <c r="AB564" i="8"/>
  <c r="X564" i="8"/>
  <c r="AB816" i="8"/>
  <c r="X816" i="8"/>
  <c r="AB636" i="8"/>
  <c r="X636" i="8"/>
  <c r="AB479" i="8"/>
  <c r="X479" i="8"/>
  <c r="AB841" i="8"/>
  <c r="X841" i="8"/>
  <c r="AB858" i="8"/>
  <c r="X858" i="8"/>
  <c r="AB570" i="8"/>
  <c r="X570" i="8"/>
  <c r="AB667" i="8"/>
  <c r="X667" i="8"/>
  <c r="AB625" i="8"/>
  <c r="X625" i="8"/>
  <c r="AB475" i="8"/>
  <c r="X475" i="8"/>
  <c r="AB342" i="8"/>
  <c r="X342" i="8"/>
  <c r="AB346" i="8"/>
  <c r="X346" i="8"/>
  <c r="AB836" i="8"/>
  <c r="X836" i="8"/>
  <c r="AB806" i="8"/>
  <c r="X806" i="8"/>
  <c r="AB613" i="8"/>
  <c r="X613" i="8"/>
  <c r="AB683" i="8"/>
  <c r="X683" i="8"/>
  <c r="AB607" i="8"/>
  <c r="X607" i="8"/>
  <c r="AB473" i="8"/>
  <c r="X473" i="8"/>
  <c r="AB505" i="8"/>
  <c r="X505" i="8"/>
  <c r="AB351" i="8"/>
  <c r="X351" i="8"/>
  <c r="AB552" i="8"/>
  <c r="X552" i="8"/>
  <c r="AB320" i="8"/>
  <c r="X320" i="8"/>
  <c r="AB305" i="8"/>
  <c r="X305" i="8"/>
  <c r="AB842" i="8"/>
  <c r="X842" i="8"/>
  <c r="AB804" i="8"/>
  <c r="X804" i="8"/>
  <c r="AB720" i="8"/>
  <c r="X720" i="8"/>
  <c r="AB577" i="8"/>
  <c r="X577" i="8"/>
  <c r="AB699" i="8"/>
  <c r="X699" i="8"/>
  <c r="AB661" i="8"/>
  <c r="X661" i="8"/>
  <c r="AB362" i="8"/>
  <c r="X362" i="8"/>
  <c r="AB289" i="8"/>
  <c r="X289" i="8"/>
  <c r="AB287" i="8"/>
  <c r="X287" i="8"/>
  <c r="AB125" i="8"/>
  <c r="AB889" i="8"/>
  <c r="X889" i="8"/>
  <c r="AB675" i="8"/>
  <c r="X675" i="8"/>
  <c r="AB775" i="8"/>
  <c r="X775" i="8"/>
  <c r="AB665" i="8"/>
  <c r="X665" i="8"/>
  <c r="AB763" i="8"/>
  <c r="X763" i="8"/>
  <c r="AB674" i="8"/>
  <c r="X674" i="8"/>
  <c r="AB413" i="8"/>
  <c r="X413" i="8"/>
  <c r="AB471" i="8"/>
  <c r="X471" i="8"/>
  <c r="AB430" i="8"/>
  <c r="X430" i="8"/>
  <c r="AB392" i="8"/>
  <c r="X392" i="8"/>
  <c r="X47" i="8"/>
  <c r="X84" i="8"/>
  <c r="AB867" i="8"/>
  <c r="AB334" i="8"/>
  <c r="X149" i="8"/>
  <c r="X9" i="8"/>
  <c r="AB808" i="8"/>
  <c r="AB373" i="8"/>
  <c r="X163" i="8"/>
  <c r="X123" i="8"/>
  <c r="X222" i="8"/>
  <c r="AB364" i="8"/>
  <c r="AB487" i="8"/>
  <c r="X78" i="8"/>
  <c r="X142" i="8"/>
  <c r="AB428" i="8"/>
  <c r="X165" i="8"/>
  <c r="AB146" i="8"/>
  <c r="X97" i="8"/>
  <c r="AB672" i="8"/>
  <c r="AB298" i="8"/>
  <c r="AB261" i="8"/>
  <c r="AB733" i="8"/>
  <c r="AB384" i="8"/>
  <c r="AB684" i="8"/>
  <c r="AB303" i="8"/>
  <c r="X63" i="8"/>
  <c r="AB629" i="8"/>
  <c r="AB116" i="8"/>
  <c r="AB94" i="8"/>
  <c r="X130" i="8"/>
  <c r="X11" i="8"/>
  <c r="AB754" i="8"/>
  <c r="AB117" i="8"/>
  <c r="X175" i="8"/>
  <c r="X164" i="8"/>
  <c r="X226" i="8"/>
  <c r="AB860" i="8"/>
  <c r="X170" i="8"/>
  <c r="X51" i="8"/>
  <c r="X155" i="8"/>
  <c r="X128" i="8"/>
  <c r="X17" i="8"/>
  <c r="AB151" i="8"/>
  <c r="X148" i="8"/>
  <c r="X138" i="8"/>
  <c r="X126" i="8"/>
  <c r="AB740" i="8"/>
  <c r="AB478" i="8"/>
  <c r="AB802" i="8"/>
  <c r="AB593" i="8"/>
  <c r="AB282" i="8"/>
  <c r="X74" i="8"/>
  <c r="X228" i="8"/>
  <c r="X82" i="8"/>
  <c r="AB883" i="8"/>
  <c r="AB8" i="8"/>
  <c r="X189" i="8"/>
  <c r="X67" i="8"/>
  <c r="AB180" i="8"/>
  <c r="AB587" i="8"/>
  <c r="AB551" i="8"/>
  <c r="AB877" i="8"/>
  <c r="AB762" i="8"/>
  <c r="AB203" i="8"/>
  <c r="AB24" i="8"/>
  <c r="X73" i="8"/>
  <c r="X103" i="8"/>
  <c r="X166" i="8"/>
  <c r="AB868" i="8"/>
  <c r="AB735" i="8"/>
  <c r="AB414" i="8"/>
  <c r="AB40" i="8"/>
  <c r="AB550" i="8"/>
  <c r="X211" i="8"/>
  <c r="X134" i="8"/>
  <c r="AB269" i="8"/>
  <c r="AB462" i="8"/>
  <c r="AB396" i="8"/>
  <c r="AB239" i="8"/>
  <c r="AB581" i="8"/>
  <c r="AB713" i="8"/>
  <c r="AB453" i="8"/>
  <c r="AB156" i="8"/>
  <c r="AB321" i="8"/>
  <c r="AB826" i="8"/>
  <c r="AB446" i="8"/>
  <c r="AB412" i="8"/>
  <c r="AB35" i="8"/>
  <c r="AB238" i="8"/>
  <c r="AB711" i="8"/>
  <c r="AB137" i="8"/>
  <c r="AB200" i="8"/>
  <c r="X46" i="8"/>
  <c r="X25" i="8"/>
  <c r="AB391" i="8"/>
  <c r="AB853" i="8"/>
  <c r="AB721" i="8"/>
  <c r="AB616" i="8"/>
  <c r="AB444" i="8"/>
  <c r="AB341" i="8"/>
  <c r="AB160" i="8"/>
  <c r="X213" i="8"/>
  <c r="X235" i="8"/>
  <c r="AB786" i="8"/>
  <c r="AB878" i="8"/>
  <c r="AB648" i="8"/>
  <c r="AB660" i="8"/>
  <c r="X157" i="8"/>
  <c r="X50" i="8"/>
  <c r="AB563" i="8"/>
  <c r="AB666" i="8"/>
  <c r="AB184" i="8"/>
  <c r="AB388" i="8"/>
  <c r="AB421" i="8"/>
  <c r="AB299" i="8"/>
  <c r="AB760" i="8"/>
  <c r="AB237" i="8"/>
  <c r="AB105" i="8"/>
  <c r="AB153" i="8"/>
  <c r="AB624" i="8"/>
  <c r="AB368" i="8"/>
  <c r="AB23" i="8"/>
  <c r="AB233" i="8"/>
  <c r="AB595" i="8"/>
  <c r="AB706" i="8"/>
  <c r="AB609" i="8"/>
  <c r="AB356" i="8"/>
  <c r="AB300" i="8"/>
  <c r="AB143" i="8"/>
  <c r="AB254" i="8"/>
  <c r="AB811" i="8"/>
  <c r="AB700" i="8"/>
  <c r="AB692" i="8"/>
  <c r="AB694" i="8"/>
  <c r="AB518" i="8"/>
  <c r="AB380" i="8"/>
  <c r="AB68" i="8"/>
  <c r="AB313" i="8"/>
  <c r="AB172" i="8"/>
  <c r="AB332" i="8"/>
  <c r="X229" i="8"/>
  <c r="X231" i="8"/>
  <c r="X194" i="8"/>
  <c r="X176" i="8"/>
  <c r="AB753" i="8"/>
  <c r="AB439" i="8"/>
  <c r="AB848" i="8"/>
  <c r="AB568" i="8"/>
  <c r="AB731" i="8"/>
  <c r="AB417" i="8"/>
  <c r="AB193" i="8"/>
  <c r="AB37" i="8"/>
  <c r="AB259" i="8"/>
  <c r="X81" i="8"/>
  <c r="X167" i="8"/>
  <c r="X55" i="8"/>
  <c r="X204" i="8"/>
  <c r="X201" i="8"/>
  <c r="X4" i="8"/>
  <c r="AB664" i="8"/>
  <c r="AB639" i="8"/>
  <c r="AB764" i="8"/>
  <c r="AB532" i="8"/>
  <c r="AB437" i="8"/>
  <c r="AB161" i="8"/>
  <c r="AB274" i="8"/>
  <c r="AB72" i="8"/>
  <c r="AB169" i="8"/>
  <c r="AB279" i="8"/>
  <c r="AB882" i="8"/>
  <c r="AB769" i="8"/>
  <c r="AB645" i="8"/>
  <c r="AB620" i="8"/>
  <c r="AB621" i="8"/>
  <c r="AB352" i="8"/>
  <c r="AB301" i="8"/>
  <c r="AB281" i="8"/>
  <c r="X173" i="8"/>
  <c r="X39" i="8"/>
  <c r="X111" i="8"/>
  <c r="X49" i="8"/>
  <c r="AB823" i="8"/>
  <c r="AB617" i="8"/>
  <c r="AB327" i="8"/>
  <c r="AB579" i="8"/>
  <c r="AB705" i="8"/>
  <c r="AB206" i="8"/>
  <c r="AB818" i="8"/>
  <c r="AB803" i="8"/>
  <c r="AB655" i="8"/>
  <c r="AB708" i="8"/>
  <c r="AB354" i="8"/>
  <c r="AB234" i="8"/>
  <c r="AB53" i="8"/>
  <c r="AB152" i="8"/>
  <c r="AB107" i="8"/>
  <c r="AB186" i="8"/>
  <c r="AB295" i="8"/>
  <c r="AB2" i="8"/>
  <c r="X109" i="8"/>
  <c r="X31" i="8"/>
  <c r="X66" i="8"/>
  <c r="X7" i="8"/>
  <c r="X3" i="8"/>
  <c r="AB886" i="8"/>
  <c r="AB822" i="8"/>
  <c r="AB746" i="8"/>
  <c r="AB450" i="8"/>
  <c r="AB278" i="8"/>
  <c r="AB177" i="8"/>
  <c r="AB10" i="8"/>
  <c r="X28" i="8"/>
  <c r="X178" i="8"/>
  <c r="X45" i="8"/>
  <c r="X98" i="8"/>
  <c r="X223" i="8"/>
  <c r="AB526" i="8"/>
  <c r="AB537" i="8"/>
  <c r="AB862" i="8"/>
  <c r="AB813" i="8"/>
  <c r="AB669" i="8"/>
  <c r="AB365" i="8"/>
  <c r="AB353" i="8"/>
  <c r="AB183" i="8"/>
  <c r="AB93" i="8"/>
  <c r="AB115" i="8"/>
  <c r="AB529" i="8"/>
  <c r="AB6" i="8"/>
  <c r="X132" i="8"/>
  <c r="X54" i="8"/>
  <c r="X199" i="8"/>
  <c r="X190" i="8"/>
  <c r="X57" i="8"/>
  <c r="X218" i="8"/>
  <c r="X191" i="8"/>
  <c r="X196" i="8"/>
  <c r="AB465" i="8"/>
  <c r="AB179" i="8"/>
  <c r="AB872" i="8"/>
  <c r="AB839" i="8"/>
  <c r="AB631" i="8"/>
  <c r="AB795" i="8"/>
  <c r="AB781" i="8"/>
  <c r="AB389" i="8"/>
  <c r="AB386" i="8"/>
  <c r="AB99" i="8"/>
  <c r="AB284" i="8"/>
  <c r="AB76" i="8"/>
  <c r="AB79" i="8"/>
  <c r="AB195" i="8"/>
  <c r="AB15" i="8"/>
  <c r="AB888" i="8"/>
  <c r="AB741" i="8"/>
  <c r="AB834" i="8"/>
  <c r="AB556" i="8"/>
  <c r="AB635" i="8"/>
  <c r="AB743" i="8"/>
  <c r="AB623" i="8"/>
  <c r="AB358" i="8"/>
  <c r="AB533" i="8"/>
  <c r="AB493" i="8"/>
  <c r="AB544" i="8"/>
  <c r="AB133" i="8"/>
  <c r="AB131" i="8"/>
  <c r="AB230" i="8"/>
  <c r="AB26" i="8"/>
  <c r="AB168" i="8"/>
  <c r="AB245" i="8"/>
  <c r="AB13" i="8"/>
  <c r="X181" i="8"/>
  <c r="X59" i="8"/>
  <c r="X92" i="8"/>
  <c r="X60" i="8"/>
  <c r="X75" i="8"/>
  <c r="AB420" i="8"/>
  <c r="AB227" i="8"/>
  <c r="AB360" i="8"/>
  <c r="AB394" i="8"/>
  <c r="AB510" i="8"/>
  <c r="AB418" i="8"/>
  <c r="X150" i="8"/>
  <c r="AB150" i="8"/>
  <c r="X114" i="8"/>
  <c r="AB114" i="8"/>
  <c r="AB536" i="8"/>
  <c r="AB32" i="8"/>
  <c r="X32" i="8"/>
  <c r="X221" i="8"/>
  <c r="AB221" i="8"/>
  <c r="AB101" i="8"/>
  <c r="X101" i="8"/>
  <c r="X77" i="8"/>
  <c r="AB77" i="8"/>
  <c r="AB147" i="8"/>
  <c r="X147" i="8"/>
  <c r="AB87" i="8"/>
  <c r="X87" i="8"/>
  <c r="AB548" i="8"/>
  <c r="X71" i="8"/>
  <c r="AB71" i="8"/>
  <c r="AB20" i="8"/>
  <c r="X20" i="8"/>
  <c r="AB366" i="8"/>
  <c r="AB240" i="8"/>
  <c r="AB225" i="8"/>
  <c r="X154" i="8"/>
  <c r="AB154" i="8"/>
  <c r="AB159" i="8"/>
  <c r="AB330" i="8"/>
  <c r="AB507" i="8"/>
  <c r="AB110" i="8"/>
  <c r="X110" i="8"/>
  <c r="P7" i="20" s="1"/>
  <c r="AB217" i="8"/>
  <c r="X217" i="8"/>
  <c r="AB250" i="8"/>
  <c r="AB275" i="8"/>
  <c r="AB80" i="8"/>
  <c r="X80" i="8"/>
  <c r="AB343" i="8"/>
  <c r="AB891" i="8"/>
  <c r="AB280" i="8"/>
  <c r="AB467" i="8"/>
  <c r="AB408" i="8"/>
  <c r="X185" i="8"/>
  <c r="X197" i="8"/>
  <c r="AB42" i="8"/>
  <c r="X42" i="8"/>
  <c r="X141" i="8"/>
  <c r="X209" i="8"/>
  <c r="AB335" i="8"/>
  <c r="AB336" i="8"/>
  <c r="X162" i="8"/>
  <c r="AB162" i="8"/>
  <c r="X182" i="8"/>
  <c r="X91" i="8"/>
  <c r="X19" i="8"/>
  <c r="AB22" i="8"/>
  <c r="X22" i="8"/>
  <c r="AB224" i="8"/>
  <c r="X224" i="8"/>
  <c r="AB426" i="8"/>
  <c r="AB524" i="8"/>
  <c r="AB293" i="8"/>
  <c r="AB5" i="8"/>
  <c r="AB512" i="8"/>
  <c r="AB514" i="8"/>
  <c r="AB460" i="8"/>
  <c r="AB370" i="8"/>
  <c r="AB216" i="8"/>
  <c r="X216" i="8"/>
  <c r="AB64" i="8"/>
  <c r="X64" i="8"/>
  <c r="AB306" i="8"/>
  <c r="AB70" i="8"/>
  <c r="X70" i="8"/>
  <c r="AB248" i="8"/>
  <c r="AB331" i="8"/>
  <c r="AB106" i="8"/>
  <c r="X106" i="8"/>
  <c r="AB29" i="8"/>
  <c r="X29" i="8"/>
  <c r="AB338" i="8"/>
  <c r="X210" i="8"/>
  <c r="AB210" i="8"/>
  <c r="AB260" i="8"/>
  <c r="X12" i="8"/>
  <c r="AB12" i="8"/>
  <c r="X48" i="8"/>
  <c r="AB48" i="8"/>
  <c r="X198" i="8"/>
  <c r="AB198" i="8"/>
  <c r="AB34" i="8"/>
  <c r="X52" i="8"/>
  <c r="AB52" i="8"/>
  <c r="AB202" i="8"/>
  <c r="X202" i="8"/>
  <c r="AB658" i="8"/>
  <c r="AB594" i="8"/>
  <c r="AB482" i="8"/>
  <c r="AB434" i="8"/>
  <c r="AB476" i="8"/>
  <c r="AB554" i="8"/>
  <c r="AB495" i="8"/>
  <c r="AB397" i="8"/>
  <c r="X102" i="8"/>
  <c r="AB102" i="8"/>
  <c r="AB139" i="8"/>
  <c r="X139" i="8"/>
  <c r="AB480" i="8"/>
  <c r="AB499" i="8"/>
  <c r="AB104" i="8"/>
  <c r="AB27" i="8"/>
  <c r="AB120" i="8"/>
  <c r="AB258" i="8"/>
  <c r="AB14" i="8"/>
  <c r="AB484" i="8"/>
  <c r="AB83" i="8"/>
  <c r="X83" i="8"/>
  <c r="AB309" i="8"/>
  <c r="AB41" i="8"/>
  <c r="X41" i="8"/>
  <c r="AB145" i="8"/>
  <c r="X145" i="8"/>
  <c r="AB118" i="8"/>
  <c r="X118" i="8"/>
  <c r="AB590" i="8"/>
  <c r="AB790" i="8"/>
  <c r="AB400" i="8"/>
  <c r="AB461" i="8"/>
  <c r="AB251" i="8"/>
  <c r="AB521" i="8"/>
  <c r="AB36" i="8"/>
  <c r="AB324" i="8"/>
  <c r="AB65" i="8"/>
  <c r="AB519" i="8"/>
  <c r="AB463" i="8"/>
  <c r="X144" i="8"/>
  <c r="AB144" i="8"/>
  <c r="X88" i="8"/>
  <c r="X119" i="8"/>
  <c r="X122" i="8"/>
  <c r="AB122" i="8"/>
  <c r="X207" i="8"/>
  <c r="AB535" i="8"/>
  <c r="AB328" i="8"/>
  <c r="X86" i="8"/>
  <c r="X212" i="8"/>
  <c r="X124" i="8"/>
  <c r="AB347" i="8"/>
  <c r="AB489" i="8"/>
  <c r="AB108" i="8"/>
  <c r="AB265" i="8"/>
  <c r="AB187" i="8"/>
  <c r="AB112" i="8"/>
  <c r="AB16" i="8"/>
  <c r="AB403" i="8"/>
  <c r="AB538" i="8"/>
  <c r="AB399" i="8"/>
  <c r="AB542" i="8"/>
  <c r="X30" i="8"/>
  <c r="AB192" i="8"/>
  <c r="X192" i="8"/>
  <c r="AB171" i="8"/>
  <c r="X171" i="8"/>
  <c r="X127" i="8"/>
  <c r="AB127" i="8"/>
  <c r="X205" i="8"/>
  <c r="AB256" i="8"/>
  <c r="X121" i="8"/>
  <c r="AB136" i="8"/>
  <c r="X136" i="8"/>
  <c r="AB62" i="8"/>
  <c r="X62" i="8"/>
  <c r="X158" i="8"/>
  <c r="AB158" i="8"/>
  <c r="AB291" i="8"/>
  <c r="X61" i="8"/>
  <c r="AB815" i="8"/>
  <c r="AB432" i="8"/>
  <c r="AB522" i="8"/>
  <c r="X174" i="8"/>
  <c r="X44" i="8"/>
  <c r="X38" i="8"/>
  <c r="AB43" i="8"/>
  <c r="X43" i="8"/>
  <c r="X140" i="8"/>
  <c r="X58" i="8"/>
  <c r="X100" i="8"/>
  <c r="X90" i="8"/>
  <c r="X208" i="8"/>
  <c r="X33" i="8"/>
  <c r="X96" i="8"/>
  <c r="X135" i="8"/>
  <c r="X129" i="8"/>
  <c r="AB89" i="8"/>
  <c r="X89" i="8"/>
  <c r="X232" i="8"/>
  <c r="X95" i="8"/>
  <c r="X241" i="8"/>
  <c r="X69" i="8"/>
  <c r="X242" i="8"/>
  <c r="X113" i="8"/>
  <c r="X236" i="8"/>
  <c r="X219" i="8"/>
  <c r="AB214" i="8"/>
  <c r="X214" i="8"/>
  <c r="X188" i="8"/>
  <c r="X21" i="8"/>
  <c r="X18" i="8"/>
  <c r="AB874" i="8"/>
  <c r="AB440" i="8"/>
  <c r="AB243" i="8"/>
  <c r="AB304" i="8"/>
  <c r="AB85" i="8"/>
  <c r="X85" i="8"/>
  <c r="AB215" i="8"/>
  <c r="X215" i="8"/>
  <c r="AB220" i="8"/>
  <c r="X220" i="8"/>
  <c r="X56" i="8"/>
  <c r="M6" i="9"/>
  <c r="N6" i="9"/>
  <c r="O6" i="9"/>
  <c r="M7" i="9"/>
  <c r="N7" i="9"/>
  <c r="O7" i="9"/>
  <c r="M8" i="9"/>
  <c r="N8" i="9"/>
  <c r="O8" i="9"/>
  <c r="N3" i="9"/>
  <c r="O3" i="9"/>
  <c r="M3" i="9"/>
  <c r="D4" i="9" l="1"/>
  <c r="B5" i="9"/>
  <c r="H5" i="9" s="1"/>
  <c r="P5" i="9" s="1"/>
  <c r="C5" i="9"/>
  <c r="B4" i="9"/>
  <c r="H4" i="9" s="1"/>
  <c r="D5" i="9"/>
  <c r="C4" i="9"/>
  <c r="N9" i="9"/>
  <c r="M9" i="9"/>
  <c r="O9" i="9"/>
  <c r="P4" i="9" l="1"/>
  <c r="G4" i="9"/>
  <c r="I4" i="9"/>
  <c r="R4" i="9" s="1"/>
  <c r="Q4" i="9"/>
  <c r="I5" i="9"/>
  <c r="R5" i="9" s="1"/>
  <c r="Q5" i="9"/>
  <c r="G5" i="9"/>
  <c r="D9" i="9"/>
  <c r="D17" i="9"/>
  <c r="D10" i="9"/>
  <c r="D18" i="9"/>
  <c r="D23" i="9"/>
  <c r="D11" i="9"/>
  <c r="D19" i="9"/>
  <c r="D24" i="9"/>
  <c r="D12" i="9"/>
  <c r="D20" i="9"/>
  <c r="D25" i="9"/>
  <c r="D13" i="9"/>
  <c r="D21" i="9"/>
  <c r="D26" i="9"/>
  <c r="D14" i="9"/>
  <c r="D22" i="9"/>
  <c r="D27" i="9"/>
  <c r="D15" i="9"/>
  <c r="D16" i="9"/>
  <c r="C10" i="9"/>
  <c r="C18" i="9"/>
  <c r="C23" i="9"/>
  <c r="C2" i="9"/>
  <c r="B7" i="9"/>
  <c r="B15" i="9"/>
  <c r="C11" i="9"/>
  <c r="C19" i="9"/>
  <c r="C24" i="9"/>
  <c r="D2" i="9"/>
  <c r="B8" i="9"/>
  <c r="B16" i="9"/>
  <c r="C9" i="9"/>
  <c r="B27" i="9"/>
  <c r="C12" i="9"/>
  <c r="C20" i="9"/>
  <c r="C25" i="9"/>
  <c r="D3" i="9"/>
  <c r="B9" i="9"/>
  <c r="B17" i="9"/>
  <c r="C17" i="9"/>
  <c r="C3" i="9"/>
  <c r="C13" i="9"/>
  <c r="C21" i="9"/>
  <c r="C26" i="9"/>
  <c r="D6" i="9"/>
  <c r="B10" i="9"/>
  <c r="B18" i="9"/>
  <c r="B23" i="9"/>
  <c r="B2" i="9"/>
  <c r="B22" i="9"/>
  <c r="C6" i="9"/>
  <c r="C14" i="9"/>
  <c r="C22" i="9"/>
  <c r="C27" i="9"/>
  <c r="D7" i="9"/>
  <c r="B11" i="9"/>
  <c r="B19" i="9"/>
  <c r="B24" i="9"/>
  <c r="C7" i="9"/>
  <c r="C15" i="9"/>
  <c r="D8" i="9"/>
  <c r="B12" i="9"/>
  <c r="B20" i="9"/>
  <c r="B25" i="9"/>
  <c r="B6" i="9"/>
  <c r="H6" i="9" s="1"/>
  <c r="C8" i="9"/>
  <c r="C16" i="9"/>
  <c r="B3" i="9"/>
  <c r="B13" i="9"/>
  <c r="B21" i="9"/>
  <c r="B26" i="9"/>
  <c r="B14" i="9"/>
  <c r="I6" i="9" l="1"/>
  <c r="R6" i="9" s="1"/>
  <c r="G6" i="9"/>
  <c r="I22" i="9"/>
  <c r="G22" i="9" s="1"/>
  <c r="H22" i="9" s="1"/>
  <c r="I24" i="9"/>
  <c r="G24" i="9" s="1"/>
  <c r="H24" i="9" s="1"/>
  <c r="I7" i="9"/>
  <c r="I14" i="9"/>
  <c r="G14" i="9" s="1"/>
  <c r="H14" i="9" s="1"/>
  <c r="I19" i="9"/>
  <c r="G19" i="9" s="1"/>
  <c r="H19" i="9" s="1"/>
  <c r="I26" i="9"/>
  <c r="G26" i="9" s="1"/>
  <c r="H26" i="9" s="1"/>
  <c r="I11" i="9"/>
  <c r="G11" i="9" s="1"/>
  <c r="H11" i="9" s="1"/>
  <c r="I8" i="9"/>
  <c r="G8" i="9" s="1"/>
  <c r="H8" i="9" s="1"/>
  <c r="I3" i="9"/>
  <c r="G3" i="9" s="1"/>
  <c r="H3" i="9" s="1"/>
  <c r="I2" i="9"/>
  <c r="I21" i="9"/>
  <c r="G21" i="9" s="1"/>
  <c r="H21" i="9" s="1"/>
  <c r="I23" i="9"/>
  <c r="G23" i="9" s="1"/>
  <c r="H23" i="9" s="1"/>
  <c r="I13" i="9"/>
  <c r="G13" i="9" s="1"/>
  <c r="H13" i="9" s="1"/>
  <c r="I18" i="9"/>
  <c r="G18" i="9" s="1"/>
  <c r="H18" i="9" s="1"/>
  <c r="I16" i="9"/>
  <c r="G16" i="9" s="1"/>
  <c r="H16" i="9" s="1"/>
  <c r="I25" i="9"/>
  <c r="G25" i="9" s="1"/>
  <c r="H25" i="9" s="1"/>
  <c r="I10" i="9"/>
  <c r="G10" i="9" s="1"/>
  <c r="H10" i="9" s="1"/>
  <c r="I15" i="9"/>
  <c r="G15" i="9" s="1"/>
  <c r="I20" i="9"/>
  <c r="G20" i="9" s="1"/>
  <c r="H20" i="9" s="1"/>
  <c r="I17" i="9"/>
  <c r="G17" i="9" s="1"/>
  <c r="H17" i="9" s="1"/>
  <c r="I27" i="9"/>
  <c r="G27" i="9" s="1"/>
  <c r="H27" i="9" s="1"/>
  <c r="I12" i="9"/>
  <c r="G12" i="9" s="1"/>
  <c r="H12" i="9" s="1"/>
  <c r="I9" i="9"/>
  <c r="R8" i="9" l="1"/>
  <c r="G2" i="9"/>
  <c r="H2" i="9" s="1"/>
  <c r="P3" i="9" s="1"/>
  <c r="R3" i="9"/>
  <c r="G7" i="9"/>
  <c r="Q7" i="9" s="1"/>
  <c r="R7" i="9"/>
  <c r="G9" i="9"/>
  <c r="H9" i="9" s="1"/>
  <c r="H15" i="9"/>
  <c r="P8" i="9" l="1"/>
  <c r="Q3" i="9"/>
  <c r="H7" i="9"/>
  <c r="P7" i="9" s="1"/>
  <c r="R9" i="9"/>
  <c r="Q8" i="9"/>
  <c r="P6" i="9"/>
  <c r="Q6" i="9"/>
  <c r="P9" i="9" l="1"/>
  <c r="Q9" i="9"/>
</calcChain>
</file>

<file path=xl/sharedStrings.xml><?xml version="1.0" encoding="utf-8"?>
<sst xmlns="http://schemas.openxmlformats.org/spreadsheetml/2006/main" count="236273" uniqueCount="18532">
  <si>
    <t>Código Distrito
 DGCyE</t>
  </si>
  <si>
    <t>Nombre de 
Distrito - Partido</t>
  </si>
  <si>
    <t>Región Educativa</t>
  </si>
  <si>
    <t>CUE</t>
  </si>
  <si>
    <t>Anexo</t>
  </si>
  <si>
    <t>Clave Provincial</t>
  </si>
  <si>
    <t>Dependencia</t>
  </si>
  <si>
    <t>Tipo de Organización</t>
  </si>
  <si>
    <t>Sede  Anexo Extensión</t>
  </si>
  <si>
    <t>Escuela Sede</t>
  </si>
  <si>
    <t>Nombre del Establecimiento</t>
  </si>
  <si>
    <t>Ámbito Geográfico</t>
  </si>
  <si>
    <t>Matrícula Estimada</t>
  </si>
  <si>
    <t>Modalidad</t>
  </si>
  <si>
    <t>Nivel</t>
  </si>
  <si>
    <t>Matricula Total</t>
  </si>
  <si>
    <t>Secciones</t>
  </si>
  <si>
    <t>001</t>
  </si>
  <si>
    <t>La Plata</t>
  </si>
  <si>
    <t>01</t>
  </si>
  <si>
    <t>Oficial</t>
  </si>
  <si>
    <t>SEDE</t>
  </si>
  <si>
    <t>Urbano</t>
  </si>
  <si>
    <t>No</t>
  </si>
  <si>
    <t>0001DA0004</t>
  </si>
  <si>
    <t>CENTRO DE ALFABETIZACIÓN</t>
  </si>
  <si>
    <t>Educación de Jóvenes y Adultos</t>
  </si>
  <si>
    <t>Nivel Primario</t>
  </si>
  <si>
    <t>0001DA0010</t>
  </si>
  <si>
    <t>0001DA0021</t>
  </si>
  <si>
    <t>0001DA0045</t>
  </si>
  <si>
    <t>0001DA0046</t>
  </si>
  <si>
    <t>0001DA0168</t>
  </si>
  <si>
    <t>0001DA0169</t>
  </si>
  <si>
    <t>0001DA0173</t>
  </si>
  <si>
    <t>0001DA0174</t>
  </si>
  <si>
    <t>0001DA0175</t>
  </si>
  <si>
    <t>0001DA0176</t>
  </si>
  <si>
    <t>0001DC0705</t>
  </si>
  <si>
    <t>CENTRO DE EDUCACIÓN PRIMARIA DE ADULTOS</t>
  </si>
  <si>
    <t>EXTENSION</t>
  </si>
  <si>
    <t>0001DE0712</t>
  </si>
  <si>
    <t>0001DC0707</t>
  </si>
  <si>
    <t>0001DE0710</t>
  </si>
  <si>
    <t>0001DC0711</t>
  </si>
  <si>
    <t>0001DC0714</t>
  </si>
  <si>
    <t>0001DC0715</t>
  </si>
  <si>
    <t>0001DE0703</t>
  </si>
  <si>
    <t>0001DC0716</t>
  </si>
  <si>
    <t>0001DE0713</t>
  </si>
  <si>
    <t>0001DC0720</t>
  </si>
  <si>
    <t>0001DC0722</t>
  </si>
  <si>
    <t>0001DE0706</t>
  </si>
  <si>
    <t>0001DC0723</t>
  </si>
  <si>
    <t>0001DC0725</t>
  </si>
  <si>
    <t>0001DC0726</t>
  </si>
  <si>
    <t>0001DC0727</t>
  </si>
  <si>
    <t>0001DE0718</t>
  </si>
  <si>
    <t>0001DC0728</t>
  </si>
  <si>
    <t>0001DE0704</t>
  </si>
  <si>
    <t>0001DC0733</t>
  </si>
  <si>
    <t>0001DC0735</t>
  </si>
  <si>
    <t>0001DE0709</t>
  </si>
  <si>
    <t>0001DC0736</t>
  </si>
  <si>
    <t>0001DC0737</t>
  </si>
  <si>
    <t>0001DC0738</t>
  </si>
  <si>
    <t>0001DC0739</t>
  </si>
  <si>
    <t>0001DC0740</t>
  </si>
  <si>
    <t>0001DC0741</t>
  </si>
  <si>
    <t>0001DC0742</t>
  </si>
  <si>
    <t>0001DC0743</t>
  </si>
  <si>
    <t>0001DC0744</t>
  </si>
  <si>
    <t>0001DC0749</t>
  </si>
  <si>
    <t>0001DE0701</t>
  </si>
  <si>
    <t>ESCUELA DE EDUCACIÓN PRIMARIA DE ADULTOS</t>
  </si>
  <si>
    <t>0001DE0702</t>
  </si>
  <si>
    <t>0001DE0717</t>
  </si>
  <si>
    <t>0001DE0721</t>
  </si>
  <si>
    <t>0001DE0724</t>
  </si>
  <si>
    <t>0001DE0731</t>
  </si>
  <si>
    <t>0001DE0746</t>
  </si>
  <si>
    <t>0001DE0750</t>
  </si>
  <si>
    <t>Sí</t>
  </si>
  <si>
    <t>14</t>
  </si>
  <si>
    <t>011</t>
  </si>
  <si>
    <t>117</t>
  </si>
  <si>
    <t>10</t>
  </si>
  <si>
    <t>ANEXO</t>
  </si>
  <si>
    <t>12</t>
  </si>
  <si>
    <t>0001DM0452</t>
  </si>
  <si>
    <t>CENTRO EDUCATIVO DE NIVEL SECUNDARIO (C.E.N.S.)</t>
  </si>
  <si>
    <t>CENTRO EDUCATIVO NIVEL SECUNDARIO Nº452</t>
  </si>
  <si>
    <t>Nivel Secundario</t>
  </si>
  <si>
    <t>0001DM0453</t>
  </si>
  <si>
    <t>CENTRO EDUCATIVO NIVEL SECUNDARIO Nº453</t>
  </si>
  <si>
    <t>0001DM0454</t>
  </si>
  <si>
    <t>0001DM0456</t>
  </si>
  <si>
    <t>CENTRO EDUCATIVO NIVEL SECUNDARIO Nº456</t>
  </si>
  <si>
    <t>0001DM0457</t>
  </si>
  <si>
    <t>CENTRO EDUCATIVO DE NIVEL SECUNDARIO Nº457</t>
  </si>
  <si>
    <t>0001DM0458</t>
  </si>
  <si>
    <t>CENTRO EDUCATIVO DE NIVEL SECUNDARIO Nº458</t>
  </si>
  <si>
    <t>0001DM0459</t>
  </si>
  <si>
    <t>CENTRO EDUCATIVO DE NIVEL SECUNDARIO Nº459</t>
  </si>
  <si>
    <t>0001DM0460</t>
  </si>
  <si>
    <t>CENTRO EDUCATIVO DE NIVEL SECUNDARIO Nº460</t>
  </si>
  <si>
    <t>0001DM0461</t>
  </si>
  <si>
    <t>CENTRO EDUCATIVO DE NIVEL SECUNDARIO Nº461</t>
  </si>
  <si>
    <t>0001DM0462</t>
  </si>
  <si>
    <t>CENTRO EDUCATIVO DE NIVEL SECUNDARIO Nº 462 "MARIANO MORENO"</t>
  </si>
  <si>
    <t>0001DM0463</t>
  </si>
  <si>
    <t>CENTRO EDUCATIVO DE NIVEL SECUNDARIO Nº463</t>
  </si>
  <si>
    <t>0001DM0464</t>
  </si>
  <si>
    <t>CENTRO EDUCATIVO DE NIVEL SECUNDARIO Nº464</t>
  </si>
  <si>
    <t>0001DM0465</t>
  </si>
  <si>
    <t>CENTRO EDUCATIVO DE NIVEL SECUNDARIO Nº465</t>
  </si>
  <si>
    <t>0001DM0466</t>
  </si>
  <si>
    <t>CENTRO EDUCATIVO DE NIVEL SECUNDARIO Nº466</t>
  </si>
  <si>
    <t>0001DM0467</t>
  </si>
  <si>
    <t>CENTRO EDUCATIVO DE NIVEL SECUNDARIO Nº467</t>
  </si>
  <si>
    <t>0001DM0468</t>
  </si>
  <si>
    <t>0001DM0469</t>
  </si>
  <si>
    <t>0001DM0470</t>
  </si>
  <si>
    <t>0001DM0471</t>
  </si>
  <si>
    <t>CENTRO EDUCATIVO DE NIVEL SECUNDARIO N°471</t>
  </si>
  <si>
    <t>0001DM0472</t>
  </si>
  <si>
    <t>0001DM0473</t>
  </si>
  <si>
    <t>0001DM0474</t>
  </si>
  <si>
    <t>0001DM0476</t>
  </si>
  <si>
    <t>0001DM3561</t>
  </si>
  <si>
    <t>0001DS0001</t>
  </si>
  <si>
    <t>CENTRO ESPECIALIZADO PARA ADULTOS CON ORIENTACIÓN EN SALUD (CEBAS)</t>
  </si>
  <si>
    <t>0001DS0048</t>
  </si>
  <si>
    <t>0001DS2480</t>
  </si>
  <si>
    <t>-</t>
  </si>
  <si>
    <t>Rural Disperso</t>
  </si>
  <si>
    <t>Rural Agrupado</t>
  </si>
  <si>
    <t>ESCUELA DE EDUCACIÓN MEDIA</t>
  </si>
  <si>
    <t>ESCUELA DE EDUCACIÓN SECUNDARIA</t>
  </si>
  <si>
    <t>22</t>
  </si>
  <si>
    <t>07</t>
  </si>
  <si>
    <t>15</t>
  </si>
  <si>
    <t>17</t>
  </si>
  <si>
    <t>Nacional</t>
  </si>
  <si>
    <t>Municipal</t>
  </si>
  <si>
    <t>4001DE0037</t>
  </si>
  <si>
    <t>Privada</t>
  </si>
  <si>
    <t>COLEGIO INMACULADO CORAZON DE MARIA</t>
  </si>
  <si>
    <t>4001DM1887</t>
  </si>
  <si>
    <t>CENS LA ANUNCIACIÓN DE LA SANTÍSIMA VIRGEN</t>
  </si>
  <si>
    <t>4001DM2790</t>
  </si>
  <si>
    <t>CENTRO EDUCATIVO NIVEL SECUNDARIO SANTA MARÍA DE LOS ÁNGELES</t>
  </si>
  <si>
    <t>115</t>
  </si>
  <si>
    <t>13</t>
  </si>
  <si>
    <t>120</t>
  </si>
  <si>
    <t>135</t>
  </si>
  <si>
    <t>16</t>
  </si>
  <si>
    <t>25</t>
  </si>
  <si>
    <t>11</t>
  </si>
  <si>
    <t>23</t>
  </si>
  <si>
    <t>133</t>
  </si>
  <si>
    <t>19</t>
  </si>
  <si>
    <t>116</t>
  </si>
  <si>
    <t>118</t>
  </si>
  <si>
    <t>002</t>
  </si>
  <si>
    <t>007</t>
  </si>
  <si>
    <t>Adolfo Alsina</t>
  </si>
  <si>
    <t>0002DC0701</t>
  </si>
  <si>
    <t>0002DC0702</t>
  </si>
  <si>
    <t>0002DC0703</t>
  </si>
  <si>
    <t>136</t>
  </si>
  <si>
    <t>0002DM0451</t>
  </si>
  <si>
    <t>CENTRO EDUCATIVO DE NIVEL SECUNDARIO N°451</t>
  </si>
  <si>
    <t>0002DM2510</t>
  </si>
  <si>
    <t>003</t>
  </si>
  <si>
    <t>021</t>
  </si>
  <si>
    <t>Alberti</t>
  </si>
  <si>
    <t>0003DA0138</t>
  </si>
  <si>
    <t>0003DE0701</t>
  </si>
  <si>
    <t>0003DM0451</t>
  </si>
  <si>
    <t>CENTRO EDUCATIVO DE NIVEL SECUNDARIO Nº451</t>
  </si>
  <si>
    <t>113</t>
  </si>
  <si>
    <t>129</t>
  </si>
  <si>
    <t>004</t>
  </si>
  <si>
    <t>028</t>
  </si>
  <si>
    <t>Almirante Brown</t>
  </si>
  <si>
    <t>05</t>
  </si>
  <si>
    <t>0004DC0712</t>
  </si>
  <si>
    <t>0004DE0702</t>
  </si>
  <si>
    <t>0004DC0713</t>
  </si>
  <si>
    <t>0004DC0715</t>
  </si>
  <si>
    <t>0004DE0703</t>
  </si>
  <si>
    <t>0004DC0716</t>
  </si>
  <si>
    <t>0004DE0714</t>
  </si>
  <si>
    <t>0004DC0717</t>
  </si>
  <si>
    <t>0004DC0718</t>
  </si>
  <si>
    <t>0004DE0704</t>
  </si>
  <si>
    <t>0004DC0720</t>
  </si>
  <si>
    <t>0004DE0706</t>
  </si>
  <si>
    <t>0004DC0721</t>
  </si>
  <si>
    <t>0004DC0722</t>
  </si>
  <si>
    <t>0004DE0707</t>
  </si>
  <si>
    <t>0004DC0723</t>
  </si>
  <si>
    <t>0004DC0724</t>
  </si>
  <si>
    <t>0004DE0708</t>
  </si>
  <si>
    <t>0004DC0725</t>
  </si>
  <si>
    <t>0004DE0709</t>
  </si>
  <si>
    <t>0004DC0726</t>
  </si>
  <si>
    <t>0004DE0710</t>
  </si>
  <si>
    <t>0004DC0727</t>
  </si>
  <si>
    <t>0004DC0729</t>
  </si>
  <si>
    <t>0004DE0701</t>
  </si>
  <si>
    <t>0004DC0730</t>
  </si>
  <si>
    <t>0004DC0731</t>
  </si>
  <si>
    <t>0004DC0732</t>
  </si>
  <si>
    <t>0004DE0705</t>
  </si>
  <si>
    <t>0004DC0733</t>
  </si>
  <si>
    <t>0004DC0735</t>
  </si>
  <si>
    <t>0004DC0736</t>
  </si>
  <si>
    <t>0004DC0737</t>
  </si>
  <si>
    <t>0004DC0738</t>
  </si>
  <si>
    <t>0004DC0740</t>
  </si>
  <si>
    <t>0004DC0741</t>
  </si>
  <si>
    <t>0004DE0739</t>
  </si>
  <si>
    <t>110</t>
  </si>
  <si>
    <t>0004DM0451</t>
  </si>
  <si>
    <t>CENTRO EDUCATIVO NIVEL SECUNDARIO Nº451 "RENÉ FAVALORO"</t>
  </si>
  <si>
    <t>0004DM0452</t>
  </si>
  <si>
    <t>CENTRO EDUCATIVO DE NIVEL SECUNDARIO Nº452</t>
  </si>
  <si>
    <t>0004DM0453</t>
  </si>
  <si>
    <t>CENTRO EDUCATIVO DE NIVEL SECUNDARIO Nº453</t>
  </si>
  <si>
    <t>0004DM0454</t>
  </si>
  <si>
    <t>CENTRO EDUCATIVO DE NIVEL SECUNDARIO N°454</t>
  </si>
  <si>
    <t>0004DM0456</t>
  </si>
  <si>
    <t>CENTRO EDUCATIVO DE NIVEL SECUNDARIO Nº456</t>
  </si>
  <si>
    <t>0004DM0457</t>
  </si>
  <si>
    <t>0004DM0458</t>
  </si>
  <si>
    <t>0004DM0459</t>
  </si>
  <si>
    <t>0004DM0460</t>
  </si>
  <si>
    <t>102</t>
  </si>
  <si>
    <t>4004DE0066</t>
  </si>
  <si>
    <t>ESCUELA DE ADULTOS CEFERINO NAMUNCURA</t>
  </si>
  <si>
    <t>20</t>
  </si>
  <si>
    <t>005</t>
  </si>
  <si>
    <t>035</t>
  </si>
  <si>
    <t>Avellaneda</t>
  </si>
  <si>
    <t>02</t>
  </si>
  <si>
    <t>0005DC0709</t>
  </si>
  <si>
    <t>0005DE0705</t>
  </si>
  <si>
    <t>0005DC0710</t>
  </si>
  <si>
    <t>0005DC0711</t>
  </si>
  <si>
    <t>0005DE0708</t>
  </si>
  <si>
    <t>0005DC0712</t>
  </si>
  <si>
    <t>0005DE0702</t>
  </si>
  <si>
    <t>0005DC0713</t>
  </si>
  <si>
    <t>0005DE0701</t>
  </si>
  <si>
    <t>0005DC0714</t>
  </si>
  <si>
    <t>0005DE0703</t>
  </si>
  <si>
    <t>0005DC0716</t>
  </si>
  <si>
    <t>0005DE0704</t>
  </si>
  <si>
    <t>0005DC0717</t>
  </si>
  <si>
    <t>0005DC0718</t>
  </si>
  <si>
    <t>0005DC0719</t>
  </si>
  <si>
    <t>0005DE0706</t>
  </si>
  <si>
    <t>0005DC0721</t>
  </si>
  <si>
    <t>0005DC0722</t>
  </si>
  <si>
    <t>0005DC0723</t>
  </si>
  <si>
    <t>0005DC0724</t>
  </si>
  <si>
    <t>0005DE0707</t>
  </si>
  <si>
    <t>ESTEBAN ECHEVERRÍA</t>
  </si>
  <si>
    <t>0005DM0451</t>
  </si>
  <si>
    <t>CENTRO EDUCATIVO NIVEL SECUNDARIO Nº451</t>
  </si>
  <si>
    <t>0005DM0452</t>
  </si>
  <si>
    <t>0005DM0453</t>
  </si>
  <si>
    <t>0005DM0456</t>
  </si>
  <si>
    <t>0005DM0457</t>
  </si>
  <si>
    <t>CENTROEDUCATIVO DE NIVEL SECUNDARIO N°457  "DR. ROBERTO NOBLE"</t>
  </si>
  <si>
    <t>0005DM0458</t>
  </si>
  <si>
    <t>CENTROEDUCATIVO DE NIVEL SECUNDARIO N°458</t>
  </si>
  <si>
    <t>0005DS0010</t>
  </si>
  <si>
    <t>18</t>
  </si>
  <si>
    <t>131</t>
  </si>
  <si>
    <t>121</t>
  </si>
  <si>
    <t>2005DM9000</t>
  </si>
  <si>
    <t>ESCUELA SECUNDARIA DE JÓVENES Y ADULTOS DE LA UNIVERSIDAD NACIONAL DE AVELLANEDA</t>
  </si>
  <si>
    <t>130</t>
  </si>
  <si>
    <t>INSTITUTO EDUCATIVO ARGENTINO</t>
  </si>
  <si>
    <t>125</t>
  </si>
  <si>
    <t>4005MM5957</t>
  </si>
  <si>
    <t>INSTITUTO NICOLAS AVELLANEDA</t>
  </si>
  <si>
    <t>4005MM7430</t>
  </si>
  <si>
    <t>BACHILLERATO POPULAR ARBOLITO</t>
  </si>
  <si>
    <t>4005MM7738</t>
  </si>
  <si>
    <t>006</t>
  </si>
  <si>
    <t>042</t>
  </si>
  <si>
    <t>Ayacucho</t>
  </si>
  <si>
    <t>0006DC0702</t>
  </si>
  <si>
    <t>0006DE0701</t>
  </si>
  <si>
    <t>0006DM0451</t>
  </si>
  <si>
    <t>049</t>
  </si>
  <si>
    <t>Azul</t>
  </si>
  <si>
    <t>0007DC0703</t>
  </si>
  <si>
    <t>0007DE0702</t>
  </si>
  <si>
    <t>044</t>
  </si>
  <si>
    <t>0007DC0708</t>
  </si>
  <si>
    <t>0007DC0709</t>
  </si>
  <si>
    <t>0007DC0710</t>
  </si>
  <si>
    <t>0007DE0701</t>
  </si>
  <si>
    <t>0007DM0451</t>
  </si>
  <si>
    <t>0007DM0452</t>
  </si>
  <si>
    <t>CENTRO EDUCATIVO DE NIVEL SECUNDARIO N°452</t>
  </si>
  <si>
    <t>114</t>
  </si>
  <si>
    <t>008</t>
  </si>
  <si>
    <t>056</t>
  </si>
  <si>
    <t>Bahía Blanca</t>
  </si>
  <si>
    <t>0008DC0703</t>
  </si>
  <si>
    <t>0008DC0721</t>
  </si>
  <si>
    <t>0008DC0707</t>
  </si>
  <si>
    <t>0008DE0710</t>
  </si>
  <si>
    <t>0008DC0708</t>
  </si>
  <si>
    <t>0008DC0709</t>
  </si>
  <si>
    <t>0008DC0711</t>
  </si>
  <si>
    <t>0008DE0702</t>
  </si>
  <si>
    <t>0008DC0712</t>
  </si>
  <si>
    <t>0008DC0713</t>
  </si>
  <si>
    <t>0008DC0714</t>
  </si>
  <si>
    <t>0008DE0704</t>
  </si>
  <si>
    <t>0008DC0715</t>
  </si>
  <si>
    <t>0008DC0717</t>
  </si>
  <si>
    <t>0008DC0718</t>
  </si>
  <si>
    <t>0008DE0705</t>
  </si>
  <si>
    <t>0008DC0719</t>
  </si>
  <si>
    <t>0008DC0722</t>
  </si>
  <si>
    <t>0008DC0725</t>
  </si>
  <si>
    <t>0008DC0726</t>
  </si>
  <si>
    <t>0008DE0701</t>
  </si>
  <si>
    <t>0008DM0451</t>
  </si>
  <si>
    <t>0008DM0452</t>
  </si>
  <si>
    <t>CENTRO EDUCATIVO DE NIVEL SECUNDARIO Nº452 "HAYDEE ALICIA MARTINET DE PRADO"</t>
  </si>
  <si>
    <t>0008DM0453</t>
  </si>
  <si>
    <t>0008DM0454</t>
  </si>
  <si>
    <t>0008DM0455</t>
  </si>
  <si>
    <t>CENTRO EDUCATIVO NIVEL SECUNDARIO Nº455</t>
  </si>
  <si>
    <t>0008DM0456</t>
  </si>
  <si>
    <t>0008DM0457</t>
  </si>
  <si>
    <t>0008DM0458</t>
  </si>
  <si>
    <t>0008DM0459</t>
  </si>
  <si>
    <t>0008DM0460</t>
  </si>
  <si>
    <t>0008DM0461</t>
  </si>
  <si>
    <t>0008DM0462</t>
  </si>
  <si>
    <t>CENTRO EDUCATIVO DE NIVEL SECUNDARIO Nº462</t>
  </si>
  <si>
    <t>0008DM0463</t>
  </si>
  <si>
    <t>0008DM0464</t>
  </si>
  <si>
    <t>0008DS0030</t>
  </si>
  <si>
    <t>24</t>
  </si>
  <si>
    <t>2008MM9001</t>
  </si>
  <si>
    <t>ESCUELA SUPERIOR DE COMERCIO "PROFESOR PRUDENCIO CORNEJO"</t>
  </si>
  <si>
    <t>109</t>
  </si>
  <si>
    <t>126</t>
  </si>
  <si>
    <t>009</t>
  </si>
  <si>
    <t>063</t>
  </si>
  <si>
    <t>Balcarce</t>
  </si>
  <si>
    <t>0009DC0704</t>
  </si>
  <si>
    <t>0009DE0701</t>
  </si>
  <si>
    <t>0009DC0705</t>
  </si>
  <si>
    <t>0009DC0706</t>
  </si>
  <si>
    <t>0009DC0707</t>
  </si>
  <si>
    <t>0009DE0702</t>
  </si>
  <si>
    <t>0009DC0708</t>
  </si>
  <si>
    <t>0009DM0451</t>
  </si>
  <si>
    <t>CENTRO EDUCATIVO DE NIVEL SECUNDARIO Nº451 "EL PUENTE A TUS SUEÑOS"</t>
  </si>
  <si>
    <t>010</t>
  </si>
  <si>
    <t>070</t>
  </si>
  <si>
    <t>Baradero</t>
  </si>
  <si>
    <t>0010DC0701</t>
  </si>
  <si>
    <t>0010DC0703</t>
  </si>
  <si>
    <t>0010DC0704</t>
  </si>
  <si>
    <t>0010DC0705</t>
  </si>
  <si>
    <t>CENTRO DE EDUCACIÓN DE ADULTOS N°705</t>
  </si>
  <si>
    <t>0010DM0451</t>
  </si>
  <si>
    <t>CENTRO EDUCATIVO DE NIVEL SECUNDARIO PARA ADULTOS</t>
  </si>
  <si>
    <t>0010DM0452</t>
  </si>
  <si>
    <t>0010DM0453</t>
  </si>
  <si>
    <t>0010DM0454</t>
  </si>
  <si>
    <t>101</t>
  </si>
  <si>
    <t>4010DM4137</t>
  </si>
  <si>
    <t>CENTRO DE EDUCATIVO DE NIVEL SECUNDARIO INSTITUTO VICTORIA DE ASPRELLA</t>
  </si>
  <si>
    <t>077</t>
  </si>
  <si>
    <t>Arrecifes</t>
  </si>
  <si>
    <t>0011DC0702</t>
  </si>
  <si>
    <t>0011DE0701</t>
  </si>
  <si>
    <t>0011DC0703</t>
  </si>
  <si>
    <t>0011DC0704</t>
  </si>
  <si>
    <t>0011DM0451</t>
  </si>
  <si>
    <t>CENTRO EDUCATIVO DE NIVEL SECUNDARIO Nº 451</t>
  </si>
  <si>
    <t>123</t>
  </si>
  <si>
    <t>012</t>
  </si>
  <si>
    <t>105</t>
  </si>
  <si>
    <t>Bolívar</t>
  </si>
  <si>
    <t>0012DC0702</t>
  </si>
  <si>
    <t>0012DC0703</t>
  </si>
  <si>
    <t>0012DC0704</t>
  </si>
  <si>
    <t>0012DE0701</t>
  </si>
  <si>
    <t>0012DE0705</t>
  </si>
  <si>
    <t>0012DM0451</t>
  </si>
  <si>
    <t>CENTRO EDUCATIVO NIVEL SECUNDARIO Nº 451 "ALCIRA MIGUEL"</t>
  </si>
  <si>
    <t>0012DM0452</t>
  </si>
  <si>
    <t>0012DM0453</t>
  </si>
  <si>
    <t>CENTRO EDUCATIVO DE NIVEL SECUNDARIO N°453</t>
  </si>
  <si>
    <t>013</t>
  </si>
  <si>
    <t>112</t>
  </si>
  <si>
    <t>Bragado</t>
  </si>
  <si>
    <t>0013DC0703</t>
  </si>
  <si>
    <t>0013DE0701</t>
  </si>
  <si>
    <t>0013DM0452</t>
  </si>
  <si>
    <t>CENTRO EDUCATIVO DE NIVEL SECUNDARIO Nº 452</t>
  </si>
  <si>
    <t>0013DM0453</t>
  </si>
  <si>
    <t>21</t>
  </si>
  <si>
    <t>014</t>
  </si>
  <si>
    <t>119</t>
  </si>
  <si>
    <t>Brandsen</t>
  </si>
  <si>
    <t>0014DC0702</t>
  </si>
  <si>
    <t>0014DC0704</t>
  </si>
  <si>
    <t>0014DE0701</t>
  </si>
  <si>
    <t>0014DM0451</t>
  </si>
  <si>
    <t>0014DM0452</t>
  </si>
  <si>
    <t>0014DM0453</t>
  </si>
  <si>
    <t>015</t>
  </si>
  <si>
    <t>Campana</t>
  </si>
  <si>
    <t>0015DC0703</t>
  </si>
  <si>
    <t>0015DE0701</t>
  </si>
  <si>
    <t>0015DC0705</t>
  </si>
  <si>
    <t>0015DE0702</t>
  </si>
  <si>
    <t>0015DC0706</t>
  </si>
  <si>
    <t>0015DC0707</t>
  </si>
  <si>
    <t>0015DC0708</t>
  </si>
  <si>
    <t>0015DC0709</t>
  </si>
  <si>
    <t>0015DE0710</t>
  </si>
  <si>
    <t>ESCUELA DE EDUCACIÓN PRIMARIA PARA ADULTOS N°710</t>
  </si>
  <si>
    <t>0015DM0451</t>
  </si>
  <si>
    <t>CENTRO EDUCATIVO DE NIVEL SECUNDARIO Nº451 "JORGE GERMÁN CALVO"</t>
  </si>
  <si>
    <t>0015DM0452</t>
  </si>
  <si>
    <t>0015DM0453</t>
  </si>
  <si>
    <t>CENTRO EDUCATIVO DE NIVEL SECUNDARIO Nº453 "AGUSTÍN RIZZO"</t>
  </si>
  <si>
    <t>0015DM0454</t>
  </si>
  <si>
    <t>CENTRO EDUCATIVO DE NIVEL SECUNDARIO Nº454</t>
  </si>
  <si>
    <t>0015DM0455</t>
  </si>
  <si>
    <t>CENTRO EDUCATIVO DE NIVEL SECUNDARIO N°455</t>
  </si>
  <si>
    <t>0015DM0456</t>
  </si>
  <si>
    <t>4015MM6062</t>
  </si>
  <si>
    <t>INSTITUTO CAPACITARE</t>
  </si>
  <si>
    <t>016</t>
  </si>
  <si>
    <t>134</t>
  </si>
  <si>
    <t>Cañuelas</t>
  </si>
  <si>
    <t>0016DC0702</t>
  </si>
  <si>
    <t>0016DC0703</t>
  </si>
  <si>
    <t>0016DE0701</t>
  </si>
  <si>
    <t>0016DC0705</t>
  </si>
  <si>
    <t>0016DM0451</t>
  </si>
  <si>
    <t>017</t>
  </si>
  <si>
    <t>Carlos Casares</t>
  </si>
  <si>
    <t>0017DC0702</t>
  </si>
  <si>
    <t>0017DE0701</t>
  </si>
  <si>
    <t>0017DC0703</t>
  </si>
  <si>
    <t>0017DC0704</t>
  </si>
  <si>
    <t>0017DC0705</t>
  </si>
  <si>
    <t>0017DM0451</t>
  </si>
  <si>
    <t>CENTRO EDUCATIVO DE NIVEL SECUNDARIO N°451 “MARTA BEATRIZ ISCOFF”</t>
  </si>
  <si>
    <t>127</t>
  </si>
  <si>
    <t>018</t>
  </si>
  <si>
    <t>Carlos Tejedor</t>
  </si>
  <si>
    <t>0018DC0701</t>
  </si>
  <si>
    <t>0018DC0702</t>
  </si>
  <si>
    <t>0018DC0704</t>
  </si>
  <si>
    <t>0018DM0451</t>
  </si>
  <si>
    <t>019</t>
  </si>
  <si>
    <t>Carmen de Areco</t>
  </si>
  <si>
    <t>0019DC0702</t>
  </si>
  <si>
    <t>0019DE0701</t>
  </si>
  <si>
    <t>0019DC0703</t>
  </si>
  <si>
    <t>0019DM0451</t>
  </si>
  <si>
    <t>020</t>
  </si>
  <si>
    <t>Daireaux</t>
  </si>
  <si>
    <t>0020DE0701</t>
  </si>
  <si>
    <t>0020DM0451</t>
  </si>
  <si>
    <t>CENTRO EDUCATIVO DE NIVEL SECUNDARIO N°451 "RENÉ FAVALORO"</t>
  </si>
  <si>
    <t>Castelli</t>
  </si>
  <si>
    <t>0021DE0701</t>
  </si>
  <si>
    <t>0021DM0451</t>
  </si>
  <si>
    <t>022</t>
  </si>
  <si>
    <t>Colón</t>
  </si>
  <si>
    <t>0022DC0704</t>
  </si>
  <si>
    <t>0022DE0701</t>
  </si>
  <si>
    <t>0022DC0706</t>
  </si>
  <si>
    <t>0022DM0451</t>
  </si>
  <si>
    <t>023</t>
  </si>
  <si>
    <t>Coronel Dorrego</t>
  </si>
  <si>
    <t>0023DC0703</t>
  </si>
  <si>
    <t>0023DE0701</t>
  </si>
  <si>
    <t>0023DM0451</t>
  </si>
  <si>
    <t>CENTRO EDUCATIVO NIVEL SECUNDARIO PARA ADULTOS N°451</t>
  </si>
  <si>
    <t>0023DM2511</t>
  </si>
  <si>
    <t>024</t>
  </si>
  <si>
    <t>Coronel Pringles</t>
  </si>
  <si>
    <t>0024DC0702</t>
  </si>
  <si>
    <t>0024DE0701</t>
  </si>
  <si>
    <t>0024DM0451</t>
  </si>
  <si>
    <t>025</t>
  </si>
  <si>
    <t>Coronel Suárez</t>
  </si>
  <si>
    <t>0025DC0701</t>
  </si>
  <si>
    <t>0025DC0702</t>
  </si>
  <si>
    <t>0025DC0703</t>
  </si>
  <si>
    <t>0025DC0720</t>
  </si>
  <si>
    <t>0025DM0452</t>
  </si>
  <si>
    <t>0025DM0453</t>
  </si>
  <si>
    <t>106</t>
  </si>
  <si>
    <t>026</t>
  </si>
  <si>
    <t>Chacabuco</t>
  </si>
  <si>
    <t>0026DC0702</t>
  </si>
  <si>
    <t>0026DC0703</t>
  </si>
  <si>
    <t>0026DE0701</t>
  </si>
  <si>
    <t>0026DC0705</t>
  </si>
  <si>
    <t>0026DC0706</t>
  </si>
  <si>
    <t>0026DM0451</t>
  </si>
  <si>
    <t>103</t>
  </si>
  <si>
    <t>027</t>
  </si>
  <si>
    <t>Chascomús</t>
  </si>
  <si>
    <t>0027DC0703</t>
  </si>
  <si>
    <t>0027DE0702</t>
  </si>
  <si>
    <t>0027DC0705</t>
  </si>
  <si>
    <t>0027DC0706</t>
  </si>
  <si>
    <t>0027DM0451</t>
  </si>
  <si>
    <t>107</t>
  </si>
  <si>
    <t>137</t>
  </si>
  <si>
    <t>Chivilcoy</t>
  </si>
  <si>
    <t>0028DC0702</t>
  </si>
  <si>
    <t>0028DE0701</t>
  </si>
  <si>
    <t>0028DC0703</t>
  </si>
  <si>
    <t>0028DC0704</t>
  </si>
  <si>
    <t>0028DC0705</t>
  </si>
  <si>
    <t>0028DM0451</t>
  </si>
  <si>
    <t>0028DM0452</t>
  </si>
  <si>
    <t>029</t>
  </si>
  <si>
    <t>Dolores</t>
  </si>
  <si>
    <t>0029DC0703</t>
  </si>
  <si>
    <t>0029DE0702</t>
  </si>
  <si>
    <t>0029DC0704</t>
  </si>
  <si>
    <t>0029DE0701</t>
  </si>
  <si>
    <t>0029DM0451</t>
  </si>
  <si>
    <t>CENTRO EDUCATIVO DE NIVEL SECUNDARIO PARA ADULTOS Nº451</t>
  </si>
  <si>
    <t>0029DM0452</t>
  </si>
  <si>
    <t>030</t>
  </si>
  <si>
    <t>Esteban Echeverría</t>
  </si>
  <si>
    <t>0030DC0705</t>
  </si>
  <si>
    <t>0030DE0701</t>
  </si>
  <si>
    <t>0030DC0706</t>
  </si>
  <si>
    <t>0030DC0707</t>
  </si>
  <si>
    <t>0030DC0708</t>
  </si>
  <si>
    <t>0030DE0702</t>
  </si>
  <si>
    <t>0030DC0709</t>
  </si>
  <si>
    <t>0030DC0710</t>
  </si>
  <si>
    <t>0030DC0711</t>
  </si>
  <si>
    <t>0030DE0703</t>
  </si>
  <si>
    <t>0030DC0712</t>
  </si>
  <si>
    <t>0030DE0704</t>
  </si>
  <si>
    <t>0030DC0713</t>
  </si>
  <si>
    <t>0030DC0714</t>
  </si>
  <si>
    <t>0030DC0715</t>
  </si>
  <si>
    <t>0030DM0451</t>
  </si>
  <si>
    <t>0030DM0452</t>
  </si>
  <si>
    <t>0030DM0453</t>
  </si>
  <si>
    <t>0030DM0454</t>
  </si>
  <si>
    <t>0030DM0455</t>
  </si>
  <si>
    <t>CENTRO EDUCATIVO D ENIVEL SECUNDARIO Nº455</t>
  </si>
  <si>
    <t>0030DS0041</t>
  </si>
  <si>
    <t>111</t>
  </si>
  <si>
    <t>031</t>
  </si>
  <si>
    <t>Exaltación de la Cruz</t>
  </si>
  <si>
    <t>0031DC0701</t>
  </si>
  <si>
    <t>0031DC0703</t>
  </si>
  <si>
    <t>0031DM0451</t>
  </si>
  <si>
    <t>0031DM0452</t>
  </si>
  <si>
    <t>032</t>
  </si>
  <si>
    <t>Florencio Varela</t>
  </si>
  <si>
    <t>04</t>
  </si>
  <si>
    <t>0032DC0707</t>
  </si>
  <si>
    <t>0032DE0724</t>
  </si>
  <si>
    <t>0032DC0710</t>
  </si>
  <si>
    <t>0032DE0702</t>
  </si>
  <si>
    <t>0032DC0712</t>
  </si>
  <si>
    <t>0032DE0703</t>
  </si>
  <si>
    <t>0032DC0713</t>
  </si>
  <si>
    <t>0032DC0714</t>
  </si>
  <si>
    <t>0032DE0704</t>
  </si>
  <si>
    <t>0032DC0715</t>
  </si>
  <si>
    <t>0032DC0716</t>
  </si>
  <si>
    <t>0032DC0717</t>
  </si>
  <si>
    <t>0032DE0721</t>
  </si>
  <si>
    <t>0032DC0718</t>
  </si>
  <si>
    <t>0032DC0720</t>
  </si>
  <si>
    <t>0032DE0701</t>
  </si>
  <si>
    <t>0032DC0723</t>
  </si>
  <si>
    <t>0032DC0726</t>
  </si>
  <si>
    <t>0032DE0705</t>
  </si>
  <si>
    <t>0032DE0706</t>
  </si>
  <si>
    <t>0032DE0709</t>
  </si>
  <si>
    <t>0032DE0751</t>
  </si>
  <si>
    <t>0032DM0451</t>
  </si>
  <si>
    <t>0032DM0452</t>
  </si>
  <si>
    <t>0032DM0453</t>
  </si>
  <si>
    <t>0032DM0454</t>
  </si>
  <si>
    <t>0032DM0455</t>
  </si>
  <si>
    <t>CENTRO EDUCATIVO DE NIVEL SECUNDARIO Nº 455 "CECILIA GRIERSON"</t>
  </si>
  <si>
    <t>0032DM0456</t>
  </si>
  <si>
    <t>0032DM0457</t>
  </si>
  <si>
    <t>0032DM0458</t>
  </si>
  <si>
    <t>0032DM0459</t>
  </si>
  <si>
    <t>0032DM0460</t>
  </si>
  <si>
    <t>0032DS0013</t>
  </si>
  <si>
    <t>132</t>
  </si>
  <si>
    <t>033</t>
  </si>
  <si>
    <t>General Alvarado</t>
  </si>
  <si>
    <t>0033DC0702</t>
  </si>
  <si>
    <t>0033DC0703</t>
  </si>
  <si>
    <t>0033DE0701</t>
  </si>
  <si>
    <t>0033DC0704</t>
  </si>
  <si>
    <t>0033DC0705</t>
  </si>
  <si>
    <t>0033DC0707</t>
  </si>
  <si>
    <t>0033DC0708</t>
  </si>
  <si>
    <t>0033DM0451</t>
  </si>
  <si>
    <t>0033DM0452</t>
  </si>
  <si>
    <t>108</t>
  </si>
  <si>
    <t>034</t>
  </si>
  <si>
    <t>General Alvear</t>
  </si>
  <si>
    <t>0034DC0701</t>
  </si>
  <si>
    <t>0034DE0703</t>
  </si>
  <si>
    <t>0034DM0451</t>
  </si>
  <si>
    <t>General Arenales</t>
  </si>
  <si>
    <t>0035DC0701</t>
  </si>
  <si>
    <t>0035DC0702</t>
  </si>
  <si>
    <t>0035DC0703</t>
  </si>
  <si>
    <t>0035DM0451</t>
  </si>
  <si>
    <t>128</t>
  </si>
  <si>
    <t>036</t>
  </si>
  <si>
    <t>General Belgrano</t>
  </si>
  <si>
    <t>0036DC0701</t>
  </si>
  <si>
    <t>0036DM0451</t>
  </si>
  <si>
    <t>037</t>
  </si>
  <si>
    <t>General Guido</t>
  </si>
  <si>
    <t>0037DE0701</t>
  </si>
  <si>
    <t>0037DM0451</t>
  </si>
  <si>
    <t>CENTRO EDUCATIVO NIVEL SECUNDARIO N°451</t>
  </si>
  <si>
    <t>038</t>
  </si>
  <si>
    <t>General La Madrid</t>
  </si>
  <si>
    <t>0038DC0701</t>
  </si>
  <si>
    <t>0038DC0702</t>
  </si>
  <si>
    <t>0038DM0451</t>
  </si>
  <si>
    <t>039</t>
  </si>
  <si>
    <t>General Lavalle</t>
  </si>
  <si>
    <t>0039DC0701</t>
  </si>
  <si>
    <t>0039DC0702</t>
  </si>
  <si>
    <t>0039DM0451</t>
  </si>
  <si>
    <t>040</t>
  </si>
  <si>
    <t>General Juan Madariaga</t>
  </si>
  <si>
    <t>0040DC0702</t>
  </si>
  <si>
    <t>0040DE0701</t>
  </si>
  <si>
    <t>0040DC0703</t>
  </si>
  <si>
    <t>0040DM0451</t>
  </si>
  <si>
    <t>041</t>
  </si>
  <si>
    <t>General Paz</t>
  </si>
  <si>
    <t>0041DC0702</t>
  </si>
  <si>
    <t>0041DE0701</t>
  </si>
  <si>
    <t>0041DM0451</t>
  </si>
  <si>
    <t>General Pinto</t>
  </si>
  <si>
    <t>0042DC0703</t>
  </si>
  <si>
    <t>0042DE0701</t>
  </si>
  <si>
    <t>0042DM0451</t>
  </si>
  <si>
    <t>043</t>
  </si>
  <si>
    <t>General Pueyrredón</t>
  </si>
  <si>
    <t>0043DA0183</t>
  </si>
  <si>
    <t>0043DA0184</t>
  </si>
  <si>
    <t>0043DA0185</t>
  </si>
  <si>
    <t>0043DC0707</t>
  </si>
  <si>
    <t>0043DE0706</t>
  </si>
  <si>
    <t>0043DC0708</t>
  </si>
  <si>
    <t>0043DE0742</t>
  </si>
  <si>
    <t>0043DC0709</t>
  </si>
  <si>
    <t>0043DC0711</t>
  </si>
  <si>
    <t>0043DE0710</t>
  </si>
  <si>
    <t>0043DC0712</t>
  </si>
  <si>
    <t>0043DE0701</t>
  </si>
  <si>
    <t>0043DC0713</t>
  </si>
  <si>
    <t>0043DC0714</t>
  </si>
  <si>
    <t>0043DE0729</t>
  </si>
  <si>
    <t>0043DC0715</t>
  </si>
  <si>
    <t>0043DC0716</t>
  </si>
  <si>
    <t>0043DE0702</t>
  </si>
  <si>
    <t>0043DC0718</t>
  </si>
  <si>
    <t>0043DC0719</t>
  </si>
  <si>
    <t>0043DC0720</t>
  </si>
  <si>
    <t>0043DE0705</t>
  </si>
  <si>
    <t>0043DC0722</t>
  </si>
  <si>
    <t>0043DE0721</t>
  </si>
  <si>
    <t>0043DC0723</t>
  </si>
  <si>
    <t>0043DC0724</t>
  </si>
  <si>
    <t>0043DE0704</t>
  </si>
  <si>
    <t>0043DC0725</t>
  </si>
  <si>
    <t>0043DC0726</t>
  </si>
  <si>
    <t>0043DC0727</t>
  </si>
  <si>
    <t>0043DC0728</t>
  </si>
  <si>
    <t>0043DC0731</t>
  </si>
  <si>
    <t>0043DE0703</t>
  </si>
  <si>
    <t>0043DC0732</t>
  </si>
  <si>
    <t>0043DC0733</t>
  </si>
  <si>
    <t>0043DC0735</t>
  </si>
  <si>
    <t>0043DC0736</t>
  </si>
  <si>
    <t>0043DC0737</t>
  </si>
  <si>
    <t>0043DC0738</t>
  </si>
  <si>
    <t>0043DC0739</t>
  </si>
  <si>
    <t>0043DE0743</t>
  </si>
  <si>
    <t>0043DC0740</t>
  </si>
  <si>
    <t>0043DE0734</t>
  </si>
  <si>
    <t>0043DE0741</t>
  </si>
  <si>
    <t>0043DM0451</t>
  </si>
  <si>
    <t>CENTRO EDUCATIVO NIVEL SECUNDARIO Nº451 "ELVIRA RAWSON"</t>
  </si>
  <si>
    <t>0043DM0452</t>
  </si>
  <si>
    <t>0043DM0453</t>
  </si>
  <si>
    <t>0043DM0454</t>
  </si>
  <si>
    <t>0043DM0457</t>
  </si>
  <si>
    <t>CENTRO EDUCATIVO NIVEL SECUNDARIO Nº457</t>
  </si>
  <si>
    <t>0043DM0458</t>
  </si>
  <si>
    <t>0043DM0459</t>
  </si>
  <si>
    <t>0043DM0460</t>
  </si>
  <si>
    <t>0043DM0461</t>
  </si>
  <si>
    <t>0043DM0462</t>
  </si>
  <si>
    <t>0043DM0463</t>
  </si>
  <si>
    <t>0043DM0464</t>
  </si>
  <si>
    <t>0043DM0465</t>
  </si>
  <si>
    <t>0043DM0466</t>
  </si>
  <si>
    <t>0043DM0467</t>
  </si>
  <si>
    <t>0043DM0468</t>
  </si>
  <si>
    <t>0043DM0469</t>
  </si>
  <si>
    <t>0043DM0470</t>
  </si>
  <si>
    <t>0043DM0471</t>
  </si>
  <si>
    <t>0043DS0011</t>
  </si>
  <si>
    <t>3043DM6366</t>
  </si>
  <si>
    <t>3043DM6367</t>
  </si>
  <si>
    <t>General Rodríguez</t>
  </si>
  <si>
    <t>0044DC0702</t>
  </si>
  <si>
    <t>0044DE0701</t>
  </si>
  <si>
    <t>0044DC0703</t>
  </si>
  <si>
    <t>0044DC0704</t>
  </si>
  <si>
    <t>0044DC0705</t>
  </si>
  <si>
    <t>0044DE0705</t>
  </si>
  <si>
    <t>0044DC0706</t>
  </si>
  <si>
    <t>0044DC0707</t>
  </si>
  <si>
    <t>0044DC0708</t>
  </si>
  <si>
    <t>ESCUELA DE EDUCACIÓN PRIMARIA PARA ADULTOS N°705</t>
  </si>
  <si>
    <t>0044DM0451</t>
  </si>
  <si>
    <t>CENTRO EDUCATIVO NIVEL SECUNDARIO Nº451 "ALFONSINA STORNI"</t>
  </si>
  <si>
    <t>045</t>
  </si>
  <si>
    <t>General San Martín</t>
  </si>
  <si>
    <t>0045DA0013</t>
  </si>
  <si>
    <t>0045DC0706</t>
  </si>
  <si>
    <t>0045DE0701</t>
  </si>
  <si>
    <t>0045DC0708</t>
  </si>
  <si>
    <t>0045DC0709</t>
  </si>
  <si>
    <t>0045DE0704</t>
  </si>
  <si>
    <t>0045DC0710</t>
  </si>
  <si>
    <t>0045DE0702</t>
  </si>
  <si>
    <t>0045DC0711</t>
  </si>
  <si>
    <t>0045DC0712</t>
  </si>
  <si>
    <t>0045DE0703</t>
  </si>
  <si>
    <t>0045DC0713</t>
  </si>
  <si>
    <t>0045DC0715</t>
  </si>
  <si>
    <t>0045DC0716</t>
  </si>
  <si>
    <t>0045DE0705</t>
  </si>
  <si>
    <t>0045DC0717</t>
  </si>
  <si>
    <t>0045DC0718</t>
  </si>
  <si>
    <t>0045DC0719</t>
  </si>
  <si>
    <t>0045DC0720</t>
  </si>
  <si>
    <t>0045DE0707</t>
  </si>
  <si>
    <t>0045DC0721</t>
  </si>
  <si>
    <t>0045DE0721</t>
  </si>
  <si>
    <t>0045DM0451</t>
  </si>
  <si>
    <t>0045DM0452</t>
  </si>
  <si>
    <t>0045DM0453</t>
  </si>
  <si>
    <t>CENTRO EDUCATIVO NIVEL SECUNDARIO Nº 453 "CRUCERO GENERAL BELGRANO"</t>
  </si>
  <si>
    <t>0045DM0454</t>
  </si>
  <si>
    <t>0045DM0455</t>
  </si>
  <si>
    <t>0045DM0456</t>
  </si>
  <si>
    <t>0045DM0457</t>
  </si>
  <si>
    <t>0045DM0458</t>
  </si>
  <si>
    <t>CENTRO EDUCATIVO DE NIVEL SECUNDARIO Nº458 "PROFESOR RAMÓN CARRILLO"</t>
  </si>
  <si>
    <t>0045DM0459</t>
  </si>
  <si>
    <t>CENTRO EDUCATIVO NIVEL SECUNDARIO Nº459</t>
  </si>
  <si>
    <t>0045DM0460</t>
  </si>
  <si>
    <t>CENTRO EDUCATIVO NIVEL SECUNDARIO Nº460</t>
  </si>
  <si>
    <t>0045DM0461</t>
  </si>
  <si>
    <t>0045DM0462</t>
  </si>
  <si>
    <t>0045DM0463</t>
  </si>
  <si>
    <t>0045DM0464</t>
  </si>
  <si>
    <t>0045DM0465</t>
  </si>
  <si>
    <t>0045DM0466</t>
  </si>
  <si>
    <t>0045DM0467</t>
  </si>
  <si>
    <t>0045DM0468</t>
  </si>
  <si>
    <t>0045DS0002</t>
  </si>
  <si>
    <t>4045MS2625</t>
  </si>
  <si>
    <t>INSTITUTO SAN MARTÍN DE PORRES</t>
  </si>
  <si>
    <t>4045MS8423</t>
  </si>
  <si>
    <t>TALLER ESCUELA MARÍA ASUNCIÓN GUGLIELMI</t>
  </si>
  <si>
    <t>047</t>
  </si>
  <si>
    <t>Zárate</t>
  </si>
  <si>
    <t>0047DC0704</t>
  </si>
  <si>
    <t>0047DE0702</t>
  </si>
  <si>
    <t>0047DC0706</t>
  </si>
  <si>
    <t>0047DE0705</t>
  </si>
  <si>
    <t>0047DC0707</t>
  </si>
  <si>
    <t>0047DC0708</t>
  </si>
  <si>
    <t>0047DE0703</t>
  </si>
  <si>
    <t>0047DC0709</t>
  </si>
  <si>
    <t>0047DC0710</t>
  </si>
  <si>
    <t>0047DC0712</t>
  </si>
  <si>
    <t>0047DM0451</t>
  </si>
  <si>
    <t>CENTRO EDUCATIVO NIVEL SECUNDARIO Nº451 "BERNARDO HOUSSAY"</t>
  </si>
  <si>
    <t>0047DM0452</t>
  </si>
  <si>
    <t>0047DM0453</t>
  </si>
  <si>
    <t>0047DM0454</t>
  </si>
  <si>
    <t>048</t>
  </si>
  <si>
    <t>General Viamonte</t>
  </si>
  <si>
    <t>0048DE0701</t>
  </si>
  <si>
    <t>0048DM0451</t>
  </si>
  <si>
    <t>CENTRO EDUCATIVO NIVEL SECUNDARIO Nº451 "AURELIO ZANASSI"</t>
  </si>
  <si>
    <t>General Villegas</t>
  </si>
  <si>
    <t>0049DC0702</t>
  </si>
  <si>
    <t>0049DC0703</t>
  </si>
  <si>
    <t>0049DE0701</t>
  </si>
  <si>
    <t>0049DM0451</t>
  </si>
  <si>
    <t>050</t>
  </si>
  <si>
    <t>Adolfo Gonzales Chaves</t>
  </si>
  <si>
    <t>0050DC0701</t>
  </si>
  <si>
    <t>0050DM0451</t>
  </si>
  <si>
    <t>051</t>
  </si>
  <si>
    <t>Guaminí</t>
  </si>
  <si>
    <t>0051DC0701</t>
  </si>
  <si>
    <t>0051DC0702</t>
  </si>
  <si>
    <t>0051DC0703</t>
  </si>
  <si>
    <t>0051DM0451</t>
  </si>
  <si>
    <t>052</t>
  </si>
  <si>
    <t>084</t>
  </si>
  <si>
    <t>Benito Juárez</t>
  </si>
  <si>
    <t>0052DC0704</t>
  </si>
  <si>
    <t>0052DE0701</t>
  </si>
  <si>
    <t>0052DE0702</t>
  </si>
  <si>
    <t>0052DM0451</t>
  </si>
  <si>
    <t>0052DM0452</t>
  </si>
  <si>
    <t>053</t>
  </si>
  <si>
    <t>Junín</t>
  </si>
  <si>
    <t>0053DC0702</t>
  </si>
  <si>
    <t>0053DE0701</t>
  </si>
  <si>
    <t>0053DC0703</t>
  </si>
  <si>
    <t>0053DC0704</t>
  </si>
  <si>
    <t>0053DC0706</t>
  </si>
  <si>
    <t>0053DC0707</t>
  </si>
  <si>
    <t>0053DC0710</t>
  </si>
  <si>
    <t>0053DE0705</t>
  </si>
  <si>
    <t>0053DE0711</t>
  </si>
  <si>
    <t>0053DM0451</t>
  </si>
  <si>
    <t>CENTRO EDUCATIVO NIVEL SECUNDARIO Nº 451</t>
  </si>
  <si>
    <t>0053DM0452</t>
  </si>
  <si>
    <t>0053DM0453</t>
  </si>
  <si>
    <t>0053DM0454</t>
  </si>
  <si>
    <t>0053DM0455</t>
  </si>
  <si>
    <t>0053DM2520</t>
  </si>
  <si>
    <t>0053DM2521</t>
  </si>
  <si>
    <t>124</t>
  </si>
  <si>
    <t>100</t>
  </si>
  <si>
    <t>054</t>
  </si>
  <si>
    <t>Laprida</t>
  </si>
  <si>
    <t>0054DC0702</t>
  </si>
  <si>
    <t>0054DE0701</t>
  </si>
  <si>
    <t>0054DM0451</t>
  </si>
  <si>
    <t>055</t>
  </si>
  <si>
    <t>Tigre</t>
  </si>
  <si>
    <t>06</t>
  </si>
  <si>
    <t>0055DC0705</t>
  </si>
  <si>
    <t>0055DE0747</t>
  </si>
  <si>
    <t>0055DC0706</t>
  </si>
  <si>
    <t>0055DE0707</t>
  </si>
  <si>
    <t>0055DC0708</t>
  </si>
  <si>
    <t>0055DE0702</t>
  </si>
  <si>
    <t>0055DC0710</t>
  </si>
  <si>
    <t>0055DE0701</t>
  </si>
  <si>
    <t>0055DC0711</t>
  </si>
  <si>
    <t>0055DC0715</t>
  </si>
  <si>
    <t>0055DE0704</t>
  </si>
  <si>
    <t>0055DC0716</t>
  </si>
  <si>
    <t>0055DC0717</t>
  </si>
  <si>
    <t>0055DE0714</t>
  </si>
  <si>
    <t>0055DC0718</t>
  </si>
  <si>
    <t>0055DC0748</t>
  </si>
  <si>
    <t>0055DC0749</t>
  </si>
  <si>
    <t>0055DE0703</t>
  </si>
  <si>
    <t>0055DM0451</t>
  </si>
  <si>
    <t>0055DM0452</t>
  </si>
  <si>
    <t>CENTRO EDUCATIVO NIVEL SECUNDARIO Nº 452 "YAGUARETÉ"</t>
  </si>
  <si>
    <t>0055DM0453</t>
  </si>
  <si>
    <t>0055DM0454</t>
  </si>
  <si>
    <t>0055DM0455</t>
  </si>
  <si>
    <t>0055DM0456</t>
  </si>
  <si>
    <t>0055DM0457</t>
  </si>
  <si>
    <t>0055DM0458</t>
  </si>
  <si>
    <t>0055DM0459</t>
  </si>
  <si>
    <t>0055DM0460</t>
  </si>
  <si>
    <t>0055DM0461</t>
  </si>
  <si>
    <t>0055DM0462</t>
  </si>
  <si>
    <t>0055DM0463</t>
  </si>
  <si>
    <t>0055DM0464</t>
  </si>
  <si>
    <t>0055DM2550</t>
  </si>
  <si>
    <t>0055DS2370</t>
  </si>
  <si>
    <t>0116DS0037</t>
  </si>
  <si>
    <t>4055MM6065</t>
  </si>
  <si>
    <t>INSTITUTO EL TELAR</t>
  </si>
  <si>
    <t>Las Flores</t>
  </si>
  <si>
    <t>0056DC0702</t>
  </si>
  <si>
    <t>0056DE0701</t>
  </si>
  <si>
    <t>0056DM0451</t>
  </si>
  <si>
    <t>057</t>
  </si>
  <si>
    <t>General Las Heras</t>
  </si>
  <si>
    <t>0057DC0701</t>
  </si>
  <si>
    <t>0057DM0451</t>
  </si>
  <si>
    <t>058</t>
  </si>
  <si>
    <t>Leandro N. Alem</t>
  </si>
  <si>
    <t>0058DE0701</t>
  </si>
  <si>
    <t>0058DM0451</t>
  </si>
  <si>
    <t>059</t>
  </si>
  <si>
    <t>Lincoln</t>
  </si>
  <si>
    <t>0059DC0702</t>
  </si>
  <si>
    <t>0059DC0703</t>
  </si>
  <si>
    <t>0059DE0701</t>
  </si>
  <si>
    <t>0059DC0705</t>
  </si>
  <si>
    <t>0059DC0707</t>
  </si>
  <si>
    <t>0059DM0451</t>
  </si>
  <si>
    <t>060</t>
  </si>
  <si>
    <t>Lobería</t>
  </si>
  <si>
    <t>0060DC0703</t>
  </si>
  <si>
    <t>0060DC0704</t>
  </si>
  <si>
    <t>0060DC0705</t>
  </si>
  <si>
    <t>0060DE0701</t>
  </si>
  <si>
    <t>0060DM0451</t>
  </si>
  <si>
    <t>061</t>
  </si>
  <si>
    <t>Lobos</t>
  </si>
  <si>
    <t>0061DC0702</t>
  </si>
  <si>
    <t>0061DE0701</t>
  </si>
  <si>
    <t>0061DC0703</t>
  </si>
  <si>
    <t>0061DC0704</t>
  </si>
  <si>
    <t>0061DC0705</t>
  </si>
  <si>
    <t>0061DM0451</t>
  </si>
  <si>
    <t>062</t>
  </si>
  <si>
    <t>Lomas de Zamora</t>
  </si>
  <si>
    <t>0062DC0711</t>
  </si>
  <si>
    <t>0062DE0701</t>
  </si>
  <si>
    <t>0062DC0712</t>
  </si>
  <si>
    <t>0062DE0704</t>
  </si>
  <si>
    <t>0062DC0713</t>
  </si>
  <si>
    <t>0062DE0705</t>
  </si>
  <si>
    <t>0062DC0714</t>
  </si>
  <si>
    <t>0062DC0715</t>
  </si>
  <si>
    <t>0062DC0716</t>
  </si>
  <si>
    <t>0062DE0703</t>
  </si>
  <si>
    <t>0062DC0717</t>
  </si>
  <si>
    <t>0062DC0723</t>
  </si>
  <si>
    <t>0062DE0707</t>
  </si>
  <si>
    <t>0062DC0724</t>
  </si>
  <si>
    <t>0062DC0728</t>
  </si>
  <si>
    <t>0062DE0702</t>
  </si>
  <si>
    <t>0062DC0729</t>
  </si>
  <si>
    <t>0062DC0730</t>
  </si>
  <si>
    <t>0062DE0709</t>
  </si>
  <si>
    <t>0062DC0731</t>
  </si>
  <si>
    <t>0062DC0732</t>
  </si>
  <si>
    <t>0062DE0706</t>
  </si>
  <si>
    <t>0062DC0733</t>
  </si>
  <si>
    <t>0062DC0734</t>
  </si>
  <si>
    <t>0062DE0726</t>
  </si>
  <si>
    <t>0062DE0708</t>
  </si>
  <si>
    <t>0062DE0718</t>
  </si>
  <si>
    <t>0062DE0725</t>
  </si>
  <si>
    <t>0062DE0727</t>
  </si>
  <si>
    <t>0062DE0736</t>
  </si>
  <si>
    <t>0062DE0737</t>
  </si>
  <si>
    <t>0062DE0738</t>
  </si>
  <si>
    <t>0062DE0739</t>
  </si>
  <si>
    <t>0062DM0451</t>
  </si>
  <si>
    <t>0062DM0452</t>
  </si>
  <si>
    <t>0062DM0453</t>
  </si>
  <si>
    <t>0062DM0454</t>
  </si>
  <si>
    <t>CENTRO EDUCATIVO NIVEL SECUNDARIO Nº454 "MARTÍN MIGUEL DE GÜEMES"</t>
  </si>
  <si>
    <t>0062DM0455</t>
  </si>
  <si>
    <t>CENTRO EDUCATIVO DE NIVEL SECUNDARIO Nº455 "PROF. FRANCISCO JAVIER ZIMEI"</t>
  </si>
  <si>
    <t>0062DM0456</t>
  </si>
  <si>
    <t>0062DM0458</t>
  </si>
  <si>
    <t>CENTRO EDUCATIVO NIVEL SECUNDARIO Nº458</t>
  </si>
  <si>
    <t>0062DM0459</t>
  </si>
  <si>
    <t>0062DM0461</t>
  </si>
  <si>
    <t>CENTRO EDUCATIVO DE NIVEL SECUNDARIO PARA ADULTOS Nº461</t>
  </si>
  <si>
    <t>0062DM0462</t>
  </si>
  <si>
    <t>CENTRO EDUCATIVO NIVEL SECUNDARIO Nº462</t>
  </si>
  <si>
    <t>0062DM0463</t>
  </si>
  <si>
    <t>0062DM0464</t>
  </si>
  <si>
    <t>0062DM0465</t>
  </si>
  <si>
    <t>0062DM0466</t>
  </si>
  <si>
    <t>0062DM0467</t>
  </si>
  <si>
    <t>0062DM0468</t>
  </si>
  <si>
    <t>0062DM0469</t>
  </si>
  <si>
    <t>CENTRO EDUCATIVO DE NIVEL SECUNDARIO Nº469</t>
  </si>
  <si>
    <t>0062DM0470</t>
  </si>
  <si>
    <t>0062DM0471</t>
  </si>
  <si>
    <t>0062DM0472</t>
  </si>
  <si>
    <t>0062DM3721</t>
  </si>
  <si>
    <t>0062DM3722</t>
  </si>
  <si>
    <t>0062DM3723</t>
  </si>
  <si>
    <t>0062DM3724</t>
  </si>
  <si>
    <t>0062DM3725</t>
  </si>
  <si>
    <t>0062DS0016</t>
  </si>
  <si>
    <t>4062MS4710</t>
  </si>
  <si>
    <t>INSTITUTO LOMAS DE ZAMORA</t>
  </si>
  <si>
    <t>Luján</t>
  </si>
  <si>
    <t>0063DC0702</t>
  </si>
  <si>
    <t>0063DE0701</t>
  </si>
  <si>
    <t>0063DC0703</t>
  </si>
  <si>
    <t>0063DC0705</t>
  </si>
  <si>
    <t>0063DC0708</t>
  </si>
  <si>
    <t>0063DE0702</t>
  </si>
  <si>
    <t>0063DM0451</t>
  </si>
  <si>
    <t>0063DM0452</t>
  </si>
  <si>
    <t>0063DM0453</t>
  </si>
  <si>
    <t>064</t>
  </si>
  <si>
    <t>Magdalena</t>
  </si>
  <si>
    <t>0064DC0702</t>
  </si>
  <si>
    <t>0064DE0701</t>
  </si>
  <si>
    <t>0064DC0703</t>
  </si>
  <si>
    <t>0064DE0706</t>
  </si>
  <si>
    <t>0064DE0708</t>
  </si>
  <si>
    <t>0064DM0451</t>
  </si>
  <si>
    <t>0064DM0452</t>
  </si>
  <si>
    <t>0064DM0453</t>
  </si>
  <si>
    <t>065</t>
  </si>
  <si>
    <t>Maipú</t>
  </si>
  <si>
    <t>0065DC0702</t>
  </si>
  <si>
    <t>0065DE0701</t>
  </si>
  <si>
    <t>0065DM0451</t>
  </si>
  <si>
    <t>066</t>
  </si>
  <si>
    <t>Salto</t>
  </si>
  <si>
    <t>0066DC0702</t>
  </si>
  <si>
    <t>0066DE0701</t>
  </si>
  <si>
    <t>0066DC0703</t>
  </si>
  <si>
    <t>0066DC0704</t>
  </si>
  <si>
    <t>0066DM0451</t>
  </si>
  <si>
    <t>067</t>
  </si>
  <si>
    <t>Marcos Paz</t>
  </si>
  <si>
    <t>0067DC0701</t>
  </si>
  <si>
    <t>0067DE0702</t>
  </si>
  <si>
    <t>0067DC0703</t>
  </si>
  <si>
    <t>0067DE0704</t>
  </si>
  <si>
    <t>0067DE0705</t>
  </si>
  <si>
    <t>0067DE0706</t>
  </si>
  <si>
    <t>0067DM0451</t>
  </si>
  <si>
    <t>0067DM0452</t>
  </si>
  <si>
    <t>068</t>
  </si>
  <si>
    <t>Mar Chiquita</t>
  </si>
  <si>
    <t>0068DC0702</t>
  </si>
  <si>
    <t>0068DE0701</t>
  </si>
  <si>
    <t>0068DC0703</t>
  </si>
  <si>
    <t>0068DC0704</t>
  </si>
  <si>
    <t>0068DM0451</t>
  </si>
  <si>
    <t>0068DM0452</t>
  </si>
  <si>
    <t>069</t>
  </si>
  <si>
    <t>La Matanza</t>
  </si>
  <si>
    <t>03</t>
  </si>
  <si>
    <t>0069DA0047</t>
  </si>
  <si>
    <t>0069DA0051</t>
  </si>
  <si>
    <t>0069DA0053</t>
  </si>
  <si>
    <t>0069DA0055</t>
  </si>
  <si>
    <t>0069DA0057</t>
  </si>
  <si>
    <t>0069DA0059</t>
  </si>
  <si>
    <t>0069DA0064</t>
  </si>
  <si>
    <t>0069DA0066</t>
  </si>
  <si>
    <t>0069DA0068</t>
  </si>
  <si>
    <t>0069DA0070</t>
  </si>
  <si>
    <t>0069DA0073</t>
  </si>
  <si>
    <t>0069DA0139</t>
  </si>
  <si>
    <t>0069DC0701</t>
  </si>
  <si>
    <t>0069DE0717</t>
  </si>
  <si>
    <t>0069DC0707</t>
  </si>
  <si>
    <t>0069DE0724</t>
  </si>
  <si>
    <t>0069DC0709</t>
  </si>
  <si>
    <t>0069DE0711</t>
  </si>
  <si>
    <t>0069DC0712</t>
  </si>
  <si>
    <t>0069DE0754</t>
  </si>
  <si>
    <t>0069DC0713</t>
  </si>
  <si>
    <t>0069DE0706</t>
  </si>
  <si>
    <t>0069DC0715</t>
  </si>
  <si>
    <t>0069DE0716</t>
  </si>
  <si>
    <t>0069DC0718</t>
  </si>
  <si>
    <t>0069DE0744</t>
  </si>
  <si>
    <t>0069DC0719</t>
  </si>
  <si>
    <t>0069DE0704</t>
  </si>
  <si>
    <t>0069DC0722</t>
  </si>
  <si>
    <t>0069DC0723</t>
  </si>
  <si>
    <t>0069DE0752</t>
  </si>
  <si>
    <t>0069DC0725</t>
  </si>
  <si>
    <t>0069DC0726</t>
  </si>
  <si>
    <t>0069DE0720</t>
  </si>
  <si>
    <t>0069DC0730</t>
  </si>
  <si>
    <t>0069DC0732</t>
  </si>
  <si>
    <t>0069DC0733</t>
  </si>
  <si>
    <t>0069DC0734</t>
  </si>
  <si>
    <t>0069DC0735</t>
  </si>
  <si>
    <t>0069DC0736</t>
  </si>
  <si>
    <t>0069DC0737</t>
  </si>
  <si>
    <t>0069DC0738</t>
  </si>
  <si>
    <t>0069DE0710</t>
  </si>
  <si>
    <t>0069DC0739</t>
  </si>
  <si>
    <t>0069DE0703</t>
  </si>
  <si>
    <t>0069DC0740</t>
  </si>
  <si>
    <t>0069DE0721</t>
  </si>
  <si>
    <t>0069DC0741</t>
  </si>
  <si>
    <t>0069DC0742</t>
  </si>
  <si>
    <t>0069DC0743</t>
  </si>
  <si>
    <t>0069DE0705</t>
  </si>
  <si>
    <t>0069DC0745</t>
  </si>
  <si>
    <t>0069DC0746</t>
  </si>
  <si>
    <t>0069DC0748</t>
  </si>
  <si>
    <t>0069DE0708</t>
  </si>
  <si>
    <t>0069DC0749</t>
  </si>
  <si>
    <t>0069DC0750</t>
  </si>
  <si>
    <t>0069DC0751</t>
  </si>
  <si>
    <t>0069DC0753</t>
  </si>
  <si>
    <t>0069DC0755</t>
  </si>
  <si>
    <t>0069DC0756</t>
  </si>
  <si>
    <t>0069DC0757</t>
  </si>
  <si>
    <t>0069DC0758</t>
  </si>
  <si>
    <t>0069DC0759</t>
  </si>
  <si>
    <t>0069DC0760</t>
  </si>
  <si>
    <t>0069DE0714</t>
  </si>
  <si>
    <t>0069DC0761</t>
  </si>
  <si>
    <t>0069DC0762</t>
  </si>
  <si>
    <t>0069DC0765</t>
  </si>
  <si>
    <t>0069DC0766</t>
  </si>
  <si>
    <t>0069DC0767</t>
  </si>
  <si>
    <t>0069DC0768</t>
  </si>
  <si>
    <t>0069DE0702</t>
  </si>
  <si>
    <t>0069DE0769</t>
  </si>
  <si>
    <t>0069DE0770</t>
  </si>
  <si>
    <t>0069DE0772</t>
  </si>
  <si>
    <t>0069DM0451</t>
  </si>
  <si>
    <t>0069DM0452</t>
  </si>
  <si>
    <t>CENTRO EDUCATIVO NIVEL SECUNDARIO Nº 452 "HÉROES DE MALVINAS"</t>
  </si>
  <si>
    <t>0069DM0453</t>
  </si>
  <si>
    <t>CENTRO EDUCATIVO DE NIVEL SECUNDARIO Nº453 "FLORENCIO PASCUAL VERÓN"</t>
  </si>
  <si>
    <t>0069DM0454</t>
  </si>
  <si>
    <t>CENTRO EDUCATIVO NIVEL SECUNDARIO Nº454 "FLORENCIO MEZZACASA"</t>
  </si>
  <si>
    <t>0069DM0455</t>
  </si>
  <si>
    <t>0069DM0456</t>
  </si>
  <si>
    <t>CENTRO EDUCATIVO DE NIVEL SECUNDARIO Nº456 "MARÍA CRISTINA PRIETO"</t>
  </si>
  <si>
    <t>0069DM0457</t>
  </si>
  <si>
    <t>0069DM0458</t>
  </si>
  <si>
    <t>0069DM0459</t>
  </si>
  <si>
    <t>0069DM0460</t>
  </si>
  <si>
    <t>0069DM0461</t>
  </si>
  <si>
    <t>0069DM0462</t>
  </si>
  <si>
    <t>0069DM0463</t>
  </si>
  <si>
    <t>0069DM0464</t>
  </si>
  <si>
    <t>0069DM0465</t>
  </si>
  <si>
    <t>0069DM0466</t>
  </si>
  <si>
    <t>0069DM0467</t>
  </si>
  <si>
    <t>0069DM0468</t>
  </si>
  <si>
    <t>0069DM0469</t>
  </si>
  <si>
    <t>0069DM0470</t>
  </si>
  <si>
    <t>CENTRO EDUCATIVO DE NIVEL SECUNDARIO Nº470</t>
  </si>
  <si>
    <t>0069DM0471</t>
  </si>
  <si>
    <t>CENTRO EDUCATIVO DE NIVEL SECUNDARIO Nº471</t>
  </si>
  <si>
    <t>0069DM0472</t>
  </si>
  <si>
    <t>CENTRO EDUCATIVO DE NIVEL SECUNDARIO Nº472</t>
  </si>
  <si>
    <t>0069DM0473</t>
  </si>
  <si>
    <t>CENTRO EDUCATIVO DE NIVEL SECUNDARIO Nº473</t>
  </si>
  <si>
    <t>0069DM0474</t>
  </si>
  <si>
    <t>CENTRO EDUCATIVO DE NIVEL SECUNDARIO Nº474</t>
  </si>
  <si>
    <t>0069DM0475</t>
  </si>
  <si>
    <t>CENTRO EDUCATIVO DE NIVEL SECUNDARIO Nº475</t>
  </si>
  <si>
    <t>0069DM0476</t>
  </si>
  <si>
    <t>0069DM0477</t>
  </si>
  <si>
    <t>CENTRO EDUCATIVO DE NIVEL SECUNDARIO Nº477</t>
  </si>
  <si>
    <t>0069DM0478</t>
  </si>
  <si>
    <t>0069DM0479</t>
  </si>
  <si>
    <t>CENTRO EDUCATIVO DE NIVEL SECUNDARIO Nº479</t>
  </si>
  <si>
    <t>0069DM0480</t>
  </si>
  <si>
    <t>CENTRO EDUCATIVO DE NIVEL SECUNDARIO Nº480</t>
  </si>
  <si>
    <t>0069DM0481</t>
  </si>
  <si>
    <t>CENTRO EDUCATIVO DE NIVEL SECUNDARIO Nº481</t>
  </si>
  <si>
    <t>0069DM0482</t>
  </si>
  <si>
    <t>CENTRO EDUCATIVO DE NIVEL SECUNDARIO Nº482</t>
  </si>
  <si>
    <t>0069DM0483</t>
  </si>
  <si>
    <t>CENTRO EDUCATIVO DE NIVEL SECUNDARIO Nº483</t>
  </si>
  <si>
    <t>0069DM0484</t>
  </si>
  <si>
    <t>0069DM0485</t>
  </si>
  <si>
    <t>CENTRO EDUCATIVO DE NIVEL SECUNDARIO Nº485 "CLAUDIA FALCONE"</t>
  </si>
  <si>
    <t>0069DM0486</t>
  </si>
  <si>
    <t>CENTRO EDUCATIVO DE NIVEL SECUNDARIO Nº486</t>
  </si>
  <si>
    <t>0069DM0487</t>
  </si>
  <si>
    <t>CENTRO EDUCATIVO DE NIVEL SECUNDARIO Nº487</t>
  </si>
  <si>
    <t>0069DM0488</t>
  </si>
  <si>
    <t>CENTRO EDUCATIVO DE NIVEL SECUNDARIO Nº488</t>
  </si>
  <si>
    <t>0069DM0489</t>
  </si>
  <si>
    <t>0069DM0490</t>
  </si>
  <si>
    <t>CENTRO EDUCATIVO DE NIVEL SECUNDARIO Nº490</t>
  </si>
  <si>
    <t>0069DM0491</t>
  </si>
  <si>
    <t>0069DM0492</t>
  </si>
  <si>
    <t>CENTRO EDUCATIVO DE NIVEL SECUNDARIO N°492</t>
  </si>
  <si>
    <t>0069DM0493</t>
  </si>
  <si>
    <t>CENTRO EDUCATIVO DE NIVEL SECUNDARIO N°493</t>
  </si>
  <si>
    <t>0069DM0494</t>
  </si>
  <si>
    <t>0069DM0495</t>
  </si>
  <si>
    <t>0069DM0496</t>
  </si>
  <si>
    <t>0069DM0497</t>
  </si>
  <si>
    <t>CENTRO EDUCATIVO DE NIVEL SECUNDARIO Nº497</t>
  </si>
  <si>
    <t>0069DM2602</t>
  </si>
  <si>
    <t>0069DM3521</t>
  </si>
  <si>
    <t>0069DM3522</t>
  </si>
  <si>
    <t>0069DS0004</t>
  </si>
  <si>
    <t>4069MS4467</t>
  </si>
  <si>
    <t>INSTITUTO SARMIENTO</t>
  </si>
  <si>
    <t>Mercedes</t>
  </si>
  <si>
    <t>0070DC0704</t>
  </si>
  <si>
    <t>0070DE0702</t>
  </si>
  <si>
    <t>0070DC0705</t>
  </si>
  <si>
    <t>0070DC0706</t>
  </si>
  <si>
    <t>0070DE0701</t>
  </si>
  <si>
    <t>0070DM0451</t>
  </si>
  <si>
    <t>CENTRO EDUCATIVO DE NIVEL SECUNDARIO Nº451 "PROF. JUAN A. CANGELOSI"</t>
  </si>
  <si>
    <t>0070DM0452</t>
  </si>
  <si>
    <t>0070DM0453</t>
  </si>
  <si>
    <t>071</t>
  </si>
  <si>
    <t>Merlo</t>
  </si>
  <si>
    <t>08</t>
  </si>
  <si>
    <t>0071DA0089</t>
  </si>
  <si>
    <t>0071DA0099</t>
  </si>
  <si>
    <t>0071DA0101</t>
  </si>
  <si>
    <t>0071DA0104</t>
  </si>
  <si>
    <t>0071DA0105</t>
  </si>
  <si>
    <t>0071DA0107</t>
  </si>
  <si>
    <t>0071DC0705</t>
  </si>
  <si>
    <t>0071DE0701</t>
  </si>
  <si>
    <t>0071DC0707</t>
  </si>
  <si>
    <t>0071DE0709</t>
  </si>
  <si>
    <t>0071DC0708</t>
  </si>
  <si>
    <t>0071DE0712</t>
  </si>
  <si>
    <t>0071DC0710</t>
  </si>
  <si>
    <t>0071DE0702</t>
  </si>
  <si>
    <t>0071DC0711</t>
  </si>
  <si>
    <t>0071DE0703</t>
  </si>
  <si>
    <t>0071DC0713</t>
  </si>
  <si>
    <t>0071DC0714</t>
  </si>
  <si>
    <t>0071DC0715</t>
  </si>
  <si>
    <t>0071DC0720</t>
  </si>
  <si>
    <t>0071DE0718</t>
  </si>
  <si>
    <t>0071DC0721</t>
  </si>
  <si>
    <t>0071DE0704</t>
  </si>
  <si>
    <t>0071DE0716</t>
  </si>
  <si>
    <t>0071DE0717</t>
  </si>
  <si>
    <t>0071DE0719</t>
  </si>
  <si>
    <t>0071DE0722</t>
  </si>
  <si>
    <t>0071DE0723</t>
  </si>
  <si>
    <t>0071DM0451</t>
  </si>
  <si>
    <t>0071DM0452</t>
  </si>
  <si>
    <t>0071DM0453</t>
  </si>
  <si>
    <t>0071DM0454</t>
  </si>
  <si>
    <t>0071DM0455</t>
  </si>
  <si>
    <t>0071DM0456</t>
  </si>
  <si>
    <t>0071DM0457</t>
  </si>
  <si>
    <t>0071DM0458</t>
  </si>
  <si>
    <t>0071DM0459</t>
  </si>
  <si>
    <t>0071DM0460</t>
  </si>
  <si>
    <t>0071DM0461</t>
  </si>
  <si>
    <t>0071DM0462</t>
  </si>
  <si>
    <t>0071DM0463</t>
  </si>
  <si>
    <t>0071DM0464</t>
  </si>
  <si>
    <t>0071DM0465</t>
  </si>
  <si>
    <t>0071DM0466</t>
  </si>
  <si>
    <t>0071DM0467</t>
  </si>
  <si>
    <t>0071DM0468</t>
  </si>
  <si>
    <t>0071DM0469</t>
  </si>
  <si>
    <t>0071DS0029</t>
  </si>
  <si>
    <t>072</t>
  </si>
  <si>
    <t>Monte</t>
  </si>
  <si>
    <t>0072DC0702</t>
  </si>
  <si>
    <t>0072DE0701</t>
  </si>
  <si>
    <t>0072DM0451</t>
  </si>
  <si>
    <t>CENTRO EDUCATIVO DE NIVEL SECUNDARIO Nº 451 "MARTA GIULIANO"</t>
  </si>
  <si>
    <t>073</t>
  </si>
  <si>
    <t>Moreno</t>
  </si>
  <si>
    <t>09</t>
  </si>
  <si>
    <t>0073DA0110</t>
  </si>
  <si>
    <t>0073DA0112</t>
  </si>
  <si>
    <t>0073DA0114</t>
  </si>
  <si>
    <t>0073DA0128</t>
  </si>
  <si>
    <t>PARROQUIA NTRA. SRA. DE LOURDES</t>
  </si>
  <si>
    <t>0073DC0705</t>
  </si>
  <si>
    <t>0073DE0701</t>
  </si>
  <si>
    <t>0073DC0706</t>
  </si>
  <si>
    <t>0073DE0704</t>
  </si>
  <si>
    <t>0073DC0707</t>
  </si>
  <si>
    <t>0073DE0702</t>
  </si>
  <si>
    <t>0073DC0708</t>
  </si>
  <si>
    <t>0073DC0709</t>
  </si>
  <si>
    <t>0073DC0710</t>
  </si>
  <si>
    <t>0073DE0703</t>
  </si>
  <si>
    <t>0073DC0711</t>
  </si>
  <si>
    <t>0073DC0713</t>
  </si>
  <si>
    <t>0073DC0714</t>
  </si>
  <si>
    <t>0073DC0715</t>
  </si>
  <si>
    <t>0073DC0716</t>
  </si>
  <si>
    <t>0073DC0717</t>
  </si>
  <si>
    <t>0073DC0719</t>
  </si>
  <si>
    <t>0073DC0720</t>
  </si>
  <si>
    <t>0073DC0721</t>
  </si>
  <si>
    <t>0073DE0718</t>
  </si>
  <si>
    <t>0073DM0451</t>
  </si>
  <si>
    <t>0073DM0452</t>
  </si>
  <si>
    <t>0073DM0453</t>
  </si>
  <si>
    <t>CENTRO EDUCATIVO DE NIVEL SECUNDARIO Nº453 "ERNESTO CHE GUEVARA"</t>
  </si>
  <si>
    <t>0073DM0454</t>
  </si>
  <si>
    <t>CENTRO EDUCATIVO NIVEL SECUNDARIO Nº454 "REPÚBLICA ARGENTINA"</t>
  </si>
  <si>
    <t>0073DM0455</t>
  </si>
  <si>
    <t>0073DM0456</t>
  </si>
  <si>
    <t>0073DM0457</t>
  </si>
  <si>
    <t>0073DM0458</t>
  </si>
  <si>
    <t>0073DM0459</t>
  </si>
  <si>
    <t>0073DM0460</t>
  </si>
  <si>
    <t>0073DM0461</t>
  </si>
  <si>
    <t>0073DM0462</t>
  </si>
  <si>
    <t>0073DM0463</t>
  </si>
  <si>
    <t>0073DM0464</t>
  </si>
  <si>
    <t>0073DM0465</t>
  </si>
  <si>
    <t>0073DM2540</t>
  </si>
  <si>
    <t>074</t>
  </si>
  <si>
    <t>Navarro</t>
  </si>
  <si>
    <t>0074DC0701</t>
  </si>
  <si>
    <t>0074DM0451</t>
  </si>
  <si>
    <t>075</t>
  </si>
  <si>
    <t>Necochea</t>
  </si>
  <si>
    <t>0075DC0705</t>
  </si>
  <si>
    <t>0075DE0703</t>
  </si>
  <si>
    <t>0075DC0706</t>
  </si>
  <si>
    <t>0075DE0701</t>
  </si>
  <si>
    <t>0075DC0707</t>
  </si>
  <si>
    <t>0075DE0702</t>
  </si>
  <si>
    <t>0075DC0708</t>
  </si>
  <si>
    <t>0075DC0709</t>
  </si>
  <si>
    <t>0075DC0710</t>
  </si>
  <si>
    <t>0075DC0711</t>
  </si>
  <si>
    <t>0075DM0451</t>
  </si>
  <si>
    <t>CENTRO EDUCATIVO NIVEL SECUNDARIO Nº451 "EDUCACIÓN Y DESARROLLO"</t>
  </si>
  <si>
    <t>0075DM0452</t>
  </si>
  <si>
    <t>0075DM0453</t>
  </si>
  <si>
    <t>0075DM0454</t>
  </si>
  <si>
    <t>076</t>
  </si>
  <si>
    <t>9 de Julio</t>
  </si>
  <si>
    <t>0076DC0702</t>
  </si>
  <si>
    <t>0076DC0703</t>
  </si>
  <si>
    <t>0076DC0704</t>
  </si>
  <si>
    <t>0076DE0701</t>
  </si>
  <si>
    <t>0076DC0706</t>
  </si>
  <si>
    <t>0076DC0707</t>
  </si>
  <si>
    <t>0076DC0708</t>
  </si>
  <si>
    <t>0076DM0451</t>
  </si>
  <si>
    <t>CENTRO EDUCATIVO DE NIVEL SECUNDARIO Nº451 “PAULO FREIRE”</t>
  </si>
  <si>
    <t>0076DM0452</t>
  </si>
  <si>
    <t>0076DS0019</t>
  </si>
  <si>
    <t>Olavarría</t>
  </si>
  <si>
    <t>0077DC0704</t>
  </si>
  <si>
    <t>0077DE0702</t>
  </si>
  <si>
    <t>0077DC0705</t>
  </si>
  <si>
    <t>0077DC0707</t>
  </si>
  <si>
    <t>0077DC0708</t>
  </si>
  <si>
    <t>0077DE0715</t>
  </si>
  <si>
    <t>0077DC0716</t>
  </si>
  <si>
    <t>0077DC0717</t>
  </si>
  <si>
    <t>0077DE0701</t>
  </si>
  <si>
    <t>0077DE0703</t>
  </si>
  <si>
    <t>0077DM0451</t>
  </si>
  <si>
    <t>CENTRO EDUCATIVO NIVEL SECUNDARIO Nº 451 "HÉROES DE MALVINAS"</t>
  </si>
  <si>
    <t>0077DM0452</t>
  </si>
  <si>
    <t>0077DM0453</t>
  </si>
  <si>
    <t>0077DM0454</t>
  </si>
  <si>
    <t>0077DM0455</t>
  </si>
  <si>
    <t>078</t>
  </si>
  <si>
    <t>Patagones</t>
  </si>
  <si>
    <t>0078DC0702</t>
  </si>
  <si>
    <t>0078DE0701</t>
  </si>
  <si>
    <t>0078DC0703</t>
  </si>
  <si>
    <t>0078DC0704</t>
  </si>
  <si>
    <t>0078DC0707</t>
  </si>
  <si>
    <t>0078DE0709</t>
  </si>
  <si>
    <t>0078DC0708</t>
  </si>
  <si>
    <t>0078DC0710</t>
  </si>
  <si>
    <t>0078DE0705</t>
  </si>
  <si>
    <t>0078DM0451</t>
  </si>
  <si>
    <t>0078DM0452</t>
  </si>
  <si>
    <t>079</t>
  </si>
  <si>
    <t>Pehuajó</t>
  </si>
  <si>
    <t>0079DC0702</t>
  </si>
  <si>
    <t>0079DC0704</t>
  </si>
  <si>
    <t>0079DE0701</t>
  </si>
  <si>
    <t>0079DC0705</t>
  </si>
  <si>
    <t>0079DC0706</t>
  </si>
  <si>
    <t>0079DC0708</t>
  </si>
  <si>
    <t>0079DC0709</t>
  </si>
  <si>
    <t>0079DC0710</t>
  </si>
  <si>
    <t>0079DE0702</t>
  </si>
  <si>
    <t>0079DM0451</t>
  </si>
  <si>
    <t>0079DM0452</t>
  </si>
  <si>
    <t>080</t>
  </si>
  <si>
    <t>Pellegrini</t>
  </si>
  <si>
    <t>0080DE0701</t>
  </si>
  <si>
    <t>0080DM0451</t>
  </si>
  <si>
    <t>081</t>
  </si>
  <si>
    <t>Pergamino</t>
  </si>
  <si>
    <t>0081DC0703</t>
  </si>
  <si>
    <t>0081DE0701</t>
  </si>
  <si>
    <t>0081DC0704</t>
  </si>
  <si>
    <t>0081DC0707</t>
  </si>
  <si>
    <t>0081DC0708</t>
  </si>
  <si>
    <t>0081DE0702</t>
  </si>
  <si>
    <t>0081DC0709</t>
  </si>
  <si>
    <t>0081DC0711</t>
  </si>
  <si>
    <t>0081DM0451</t>
  </si>
  <si>
    <t>0081DM0452</t>
  </si>
  <si>
    <t>0081DM0453</t>
  </si>
  <si>
    <t>0081DM0454</t>
  </si>
  <si>
    <t>082</t>
  </si>
  <si>
    <t>Pila</t>
  </si>
  <si>
    <t>0082DC0701</t>
  </si>
  <si>
    <t>0082DM0451</t>
  </si>
  <si>
    <t>083</t>
  </si>
  <si>
    <t>Pilar</t>
  </si>
  <si>
    <t>0083DC0702</t>
  </si>
  <si>
    <t>0083DE0701</t>
  </si>
  <si>
    <t>0083DC0704</t>
  </si>
  <si>
    <t>0083DC0706</t>
  </si>
  <si>
    <t>0083DC0707</t>
  </si>
  <si>
    <t>0083DC0709</t>
  </si>
  <si>
    <t>0083DE0703</t>
  </si>
  <si>
    <t>0083DE0705</t>
  </si>
  <si>
    <t>0083DM0451</t>
  </si>
  <si>
    <t>0083DM0452</t>
  </si>
  <si>
    <t>CENTRO EDUCATIVO DE NIVEL SECUNDARIO Nº452 "RENÉ FAVALORO"</t>
  </si>
  <si>
    <t>0083DM0453</t>
  </si>
  <si>
    <t>CENTRO EDUCATIVO DE NIVEL SECUNDARIO Nº453 "DOMINGO FAUSTINO SARMIENTO"</t>
  </si>
  <si>
    <t>0083DM0454</t>
  </si>
  <si>
    <t>0083DM0455</t>
  </si>
  <si>
    <t>0083DM0456</t>
  </si>
  <si>
    <t>CENTRO EDUCATIVO DE NIVEL SECUNDARIO N°456</t>
  </si>
  <si>
    <t>0083DM0457</t>
  </si>
  <si>
    <t>CENTRO EDUCATIVO DE NIVEL SECUNDARIO N°457 "PRESIDENTE RAÚL RICARDO ALFONSÍN"</t>
  </si>
  <si>
    <t>0083DM0458</t>
  </si>
  <si>
    <t>4083MS7646</t>
  </si>
  <si>
    <t>INSTITUTO DE PROMOCIÓN EDUCATIVA DEL ADULTO</t>
  </si>
  <si>
    <t>Puan</t>
  </si>
  <si>
    <t>0084DC0701</t>
  </si>
  <si>
    <t>0084DC0702</t>
  </si>
  <si>
    <t>0084DM0451</t>
  </si>
  <si>
    <t>0084DM0452</t>
  </si>
  <si>
    <t>085</t>
  </si>
  <si>
    <t>Quilmes</t>
  </si>
  <si>
    <t>0085DA0152</t>
  </si>
  <si>
    <t>CENTRO DE ALFABETIZACIÓN N°152 SOCIEDAD DE FOMENTO PEDRO NEGRUSSI</t>
  </si>
  <si>
    <t>0085DC0709</t>
  </si>
  <si>
    <t>0085DE0725</t>
  </si>
  <si>
    <t>0085DC0710</t>
  </si>
  <si>
    <t>0085DC0711</t>
  </si>
  <si>
    <t>0085DE0707</t>
  </si>
  <si>
    <t>0085DC0712</t>
  </si>
  <si>
    <t>0085DE0702</t>
  </si>
  <si>
    <t>0085DC0713</t>
  </si>
  <si>
    <t>0085DE0703</t>
  </si>
  <si>
    <t>0085DC0714</t>
  </si>
  <si>
    <t>0085DC0716</t>
  </si>
  <si>
    <t>0085DE0701</t>
  </si>
  <si>
    <t>0085DC0717</t>
  </si>
  <si>
    <t>0085DE0704</t>
  </si>
  <si>
    <t>0085DC0718</t>
  </si>
  <si>
    <t>0085DC0719</t>
  </si>
  <si>
    <t>0085DC0720</t>
  </si>
  <si>
    <t>0085DE0705</t>
  </si>
  <si>
    <t>0085DC0721</t>
  </si>
  <si>
    <t>0085DE0706</t>
  </si>
  <si>
    <t>0085DC0722</t>
  </si>
  <si>
    <t>0085DE0708</t>
  </si>
  <si>
    <t>0085DC0723</t>
  </si>
  <si>
    <t>0085DC0724</t>
  </si>
  <si>
    <t>0085DC0726</t>
  </si>
  <si>
    <t>0085DE0715</t>
  </si>
  <si>
    <t>0085DC0727</t>
  </si>
  <si>
    <t>0085DC0728</t>
  </si>
  <si>
    <t>0085DC0729</t>
  </si>
  <si>
    <t>0085DC0730</t>
  </si>
  <si>
    <t>0085DC0731</t>
  </si>
  <si>
    <t>0085DM0451</t>
  </si>
  <si>
    <t>0085DM0452</t>
  </si>
  <si>
    <t>0085DM0453</t>
  </si>
  <si>
    <t>0085DM0454</t>
  </si>
  <si>
    <t>0085DM0455</t>
  </si>
  <si>
    <t>CENTRO EDUCATIVO DE NIVEL SECUNDARIO Nº455</t>
  </si>
  <si>
    <t>0085DM0456</t>
  </si>
  <si>
    <t>0085DM0457</t>
  </si>
  <si>
    <t>0085DM0458</t>
  </si>
  <si>
    <t>4085MM7427</t>
  </si>
  <si>
    <t>INSTITUTO DR. MARIANO MORENO</t>
  </si>
  <si>
    <t>086</t>
  </si>
  <si>
    <t>Ramallo</t>
  </si>
  <si>
    <t>0086DC0702</t>
  </si>
  <si>
    <t>0086DC0703</t>
  </si>
  <si>
    <t>0086DE0701</t>
  </si>
  <si>
    <t>0086DC0705</t>
  </si>
  <si>
    <t>0086DC0706</t>
  </si>
  <si>
    <t>0086DC0707</t>
  </si>
  <si>
    <t>0086DM0451</t>
  </si>
  <si>
    <t>CENTRO EDUCATIVO DE NIVEL SECUNDARIO Nº451  "RENÉ GERÓNIMO FAVALORO"</t>
  </si>
  <si>
    <t>0086DM0452</t>
  </si>
  <si>
    <t>087</t>
  </si>
  <si>
    <t>Rauch</t>
  </si>
  <si>
    <t>0087DC0701</t>
  </si>
  <si>
    <t>0087DC0702</t>
  </si>
  <si>
    <t>0087DM0451</t>
  </si>
  <si>
    <t>088</t>
  </si>
  <si>
    <t>Rivadavia</t>
  </si>
  <si>
    <t>0088DC0702</t>
  </si>
  <si>
    <t>0088DE0701</t>
  </si>
  <si>
    <t>0088DM0451</t>
  </si>
  <si>
    <t>089</t>
  </si>
  <si>
    <t>Rojas</t>
  </si>
  <si>
    <t>0089DC0701</t>
  </si>
  <si>
    <t>0089DC0702</t>
  </si>
  <si>
    <t>0089DC0705</t>
  </si>
  <si>
    <t>0089DM0451</t>
  </si>
  <si>
    <t>090</t>
  </si>
  <si>
    <t>Roque Pérez</t>
  </si>
  <si>
    <t>0090DE0701</t>
  </si>
  <si>
    <t>0090DM0451</t>
  </si>
  <si>
    <t>091</t>
  </si>
  <si>
    <t>Saavedra</t>
  </si>
  <si>
    <t>0091DC0701</t>
  </si>
  <si>
    <t>0091DE0702</t>
  </si>
  <si>
    <t>0091DE0703</t>
  </si>
  <si>
    <t>0091DM0451</t>
  </si>
  <si>
    <t>0091DM0452</t>
  </si>
  <si>
    <t>092</t>
  </si>
  <si>
    <t>Saladillo</t>
  </si>
  <si>
    <t>0092DE0701</t>
  </si>
  <si>
    <t>0092DM0451</t>
  </si>
  <si>
    <t>093</t>
  </si>
  <si>
    <t>San Andrés de Giles</t>
  </si>
  <si>
    <t>0093DC0703</t>
  </si>
  <si>
    <t>0093DE0702</t>
  </si>
  <si>
    <t>0093DC0704</t>
  </si>
  <si>
    <t>0093DM0451</t>
  </si>
  <si>
    <t>094</t>
  </si>
  <si>
    <t>San Antonio de Areco</t>
  </si>
  <si>
    <t>0094DC0701</t>
  </si>
  <si>
    <t>0094DC0702</t>
  </si>
  <si>
    <t>0094DM0451</t>
  </si>
  <si>
    <t>0094DS0047</t>
  </si>
  <si>
    <t>095</t>
  </si>
  <si>
    <t>San Fernando</t>
  </si>
  <si>
    <t>0095DA0007</t>
  </si>
  <si>
    <t>0095DC0704</t>
  </si>
  <si>
    <t>0095DE0701</t>
  </si>
  <si>
    <t>0095DC0706</t>
  </si>
  <si>
    <t>0095DE0702</t>
  </si>
  <si>
    <t>0095DC0707</t>
  </si>
  <si>
    <t>0095DC0709</t>
  </si>
  <si>
    <t>0095DE0703</t>
  </si>
  <si>
    <t>0095DC0710</t>
  </si>
  <si>
    <t>0095DC0711</t>
  </si>
  <si>
    <t>0095DC0712</t>
  </si>
  <si>
    <t>0095DE0708</t>
  </si>
  <si>
    <t>0095DM0451</t>
  </si>
  <si>
    <t>0095DM0452</t>
  </si>
  <si>
    <t>0095DM0453</t>
  </si>
  <si>
    <t>096</t>
  </si>
  <si>
    <t>San Isidro</t>
  </si>
  <si>
    <t>0096DA0005</t>
  </si>
  <si>
    <t>0096DA0009</t>
  </si>
  <si>
    <t>0096DA0032</t>
  </si>
  <si>
    <t>0096DA0036</t>
  </si>
  <si>
    <t>0096DC0704</t>
  </si>
  <si>
    <t>0096DE0702</t>
  </si>
  <si>
    <t>0096DC0706</t>
  </si>
  <si>
    <t>0096DE0703</t>
  </si>
  <si>
    <t>0096DC0707</t>
  </si>
  <si>
    <t>0096DE0701</t>
  </si>
  <si>
    <t>0096DC0708</t>
  </si>
  <si>
    <t>0096DC0709</t>
  </si>
  <si>
    <t>0096DC0710</t>
  </si>
  <si>
    <t>0096DC0712</t>
  </si>
  <si>
    <t>0096DC0713</t>
  </si>
  <si>
    <t>0096DE0714</t>
  </si>
  <si>
    <t>0096DM0451</t>
  </si>
  <si>
    <t>CENTRO EDUCATIVO NIVEL SECUNDARIO Nº451 "DR. RENÉ FAVALORO"</t>
  </si>
  <si>
    <t>0096DM0452</t>
  </si>
  <si>
    <t>0096DM0453</t>
  </si>
  <si>
    <t>0096DM0456</t>
  </si>
  <si>
    <t>0096DM0457</t>
  </si>
  <si>
    <t>0096DM0458</t>
  </si>
  <si>
    <t>4096MM6002</t>
  </si>
  <si>
    <t>ESCUELA DE EDUCACIÓN MEDIA PARA ADULTOS SANTA MARÍA DEL CAMINO</t>
  </si>
  <si>
    <t>4096MM7646</t>
  </si>
  <si>
    <t>INSTITUTO DE PROMOCION EDUCATIVA DEL ADULTO</t>
  </si>
  <si>
    <t>097</t>
  </si>
  <si>
    <t>San Nicolás</t>
  </si>
  <si>
    <t>0097DC0705</t>
  </si>
  <si>
    <t>0097DE0703</t>
  </si>
  <si>
    <t>0097DC0706</t>
  </si>
  <si>
    <t>0097DE0723</t>
  </si>
  <si>
    <t>0097DC0707</t>
  </si>
  <si>
    <t>0097DE0714</t>
  </si>
  <si>
    <t>0097DC0708</t>
  </si>
  <si>
    <t>0097DC0709</t>
  </si>
  <si>
    <t>0097DC0710</t>
  </si>
  <si>
    <t>0097DE0702</t>
  </si>
  <si>
    <t>0097DC0711</t>
  </si>
  <si>
    <t>0097DE0704</t>
  </si>
  <si>
    <t>0097DC0712</t>
  </si>
  <si>
    <t>0097DC0713</t>
  </si>
  <si>
    <t>0097DC0715</t>
  </si>
  <si>
    <t>0097DC0716</t>
  </si>
  <si>
    <t>0097DC0717</t>
  </si>
  <si>
    <t>0097DC0720</t>
  </si>
  <si>
    <t>0097DC0721</t>
  </si>
  <si>
    <t>0097DC0722</t>
  </si>
  <si>
    <t>0097DE0701</t>
  </si>
  <si>
    <t>0097DM0451</t>
  </si>
  <si>
    <t>CENTRO EDUCATIVO DE NIVEL SECUNDARIO Nº451 "NUESTRA SEÑORA DE LUJÁN"</t>
  </si>
  <si>
    <t>0097DM0452</t>
  </si>
  <si>
    <t>0097DM0453</t>
  </si>
  <si>
    <t>0097DM0454</t>
  </si>
  <si>
    <t>0097DM0455</t>
  </si>
  <si>
    <t>0097DM0456</t>
  </si>
  <si>
    <t>0097DM0457</t>
  </si>
  <si>
    <t>0097DM2550</t>
  </si>
  <si>
    <t>098</t>
  </si>
  <si>
    <t>San Pedro</t>
  </si>
  <si>
    <t>0098DC0702</t>
  </si>
  <si>
    <t>0098DC0703</t>
  </si>
  <si>
    <t>0098DC0704</t>
  </si>
  <si>
    <t>0098DC0705</t>
  </si>
  <si>
    <t>0098DE0701</t>
  </si>
  <si>
    <t>0098DC0706</t>
  </si>
  <si>
    <t>0098DC0707</t>
  </si>
  <si>
    <t>0098DC0709</t>
  </si>
  <si>
    <t>0098DC0710</t>
  </si>
  <si>
    <t>0098DM0451</t>
  </si>
  <si>
    <t>0098DM0452</t>
  </si>
  <si>
    <t>099</t>
  </si>
  <si>
    <t>San Vicente</t>
  </si>
  <si>
    <t>0099DC0702</t>
  </si>
  <si>
    <t>0099DE0701</t>
  </si>
  <si>
    <t>0099DC0703</t>
  </si>
  <si>
    <t>0099DC0704</t>
  </si>
  <si>
    <t>0099DM0451</t>
  </si>
  <si>
    <t>0099DM0452</t>
  </si>
  <si>
    <t>0099DM0453</t>
  </si>
  <si>
    <t>Morón</t>
  </si>
  <si>
    <t>0100DC0706</t>
  </si>
  <si>
    <t>0100DE0703</t>
  </si>
  <si>
    <t>0100DC0707</t>
  </si>
  <si>
    <t>0100DE0701</t>
  </si>
  <si>
    <t>0100DC0708</t>
  </si>
  <si>
    <t>0100DE0702</t>
  </si>
  <si>
    <t>0100DC0709</t>
  </si>
  <si>
    <t>0100DC0710</t>
  </si>
  <si>
    <t>0100DE0704</t>
  </si>
  <si>
    <t>0100DC0711</t>
  </si>
  <si>
    <t>0100DC0712</t>
  </si>
  <si>
    <t>0100DC0714</t>
  </si>
  <si>
    <t>0100DC0715</t>
  </si>
  <si>
    <t>0100DC0716</t>
  </si>
  <si>
    <t>0100DE0705</t>
  </si>
  <si>
    <t>0100DM0451</t>
  </si>
  <si>
    <t>0100DM0452</t>
  </si>
  <si>
    <t>0100DM0453</t>
  </si>
  <si>
    <t>0100DM0454</t>
  </si>
  <si>
    <t>0100DM0455</t>
  </si>
  <si>
    <t>0100DM0456</t>
  </si>
  <si>
    <t>0100DM0457</t>
  </si>
  <si>
    <t>0100DM0458</t>
  </si>
  <si>
    <t>0100DM0459</t>
  </si>
  <si>
    <t>0100DM0460</t>
  </si>
  <si>
    <t>0100DM0461</t>
  </si>
  <si>
    <t>0100DM0462</t>
  </si>
  <si>
    <t>0100DM0463</t>
  </si>
  <si>
    <t>0100DM0464</t>
  </si>
  <si>
    <t>0100DS0028</t>
  </si>
  <si>
    <t>COLEGIO WARD</t>
  </si>
  <si>
    <t>4100MM4736</t>
  </si>
  <si>
    <t>4100MM4787</t>
  </si>
  <si>
    <t>INSTITUTO COLEGIO GRANADEROS</t>
  </si>
  <si>
    <t>Suipacha</t>
  </si>
  <si>
    <t>0101DC0701</t>
  </si>
  <si>
    <t>0101DC0702</t>
  </si>
  <si>
    <t>0101DM0451</t>
  </si>
  <si>
    <t>Tandil</t>
  </si>
  <si>
    <t>0102DC0703</t>
  </si>
  <si>
    <t>0102DE0701</t>
  </si>
  <si>
    <t>0102DC0706</t>
  </si>
  <si>
    <t>0102DE0702</t>
  </si>
  <si>
    <t>0102DC0707</t>
  </si>
  <si>
    <t>0102DC0708</t>
  </si>
  <si>
    <t>0102DC0709</t>
  </si>
  <si>
    <t>0102DE0704</t>
  </si>
  <si>
    <t>0102DC0710</t>
  </si>
  <si>
    <t>0102DC0713</t>
  </si>
  <si>
    <t>0102DC0714</t>
  </si>
  <si>
    <t>0102DE0705</t>
  </si>
  <si>
    <t>0102DM0451</t>
  </si>
  <si>
    <t>0102DM0452</t>
  </si>
  <si>
    <t>0102DM0453</t>
  </si>
  <si>
    <t>0102DM0454</t>
  </si>
  <si>
    <t>0102DM0455</t>
  </si>
  <si>
    <t>0102DM0456</t>
  </si>
  <si>
    <t>0102DM0457</t>
  </si>
  <si>
    <t>Tapalqué</t>
  </si>
  <si>
    <t>0103DE0701</t>
  </si>
  <si>
    <t>0103DM0451</t>
  </si>
  <si>
    <t>104</t>
  </si>
  <si>
    <t>Tordillo</t>
  </si>
  <si>
    <t>0104DC0701</t>
  </si>
  <si>
    <t>0104DM0451</t>
  </si>
  <si>
    <t>Tornquist</t>
  </si>
  <si>
    <t>0105DC0701</t>
  </si>
  <si>
    <t>0105DM0451</t>
  </si>
  <si>
    <t>Trenque Lauquen</t>
  </si>
  <si>
    <t>0106DC0702</t>
  </si>
  <si>
    <t>0106DE0701</t>
  </si>
  <si>
    <t>0106DC0703</t>
  </si>
  <si>
    <t>0106DC0704</t>
  </si>
  <si>
    <t>0106DC0705</t>
  </si>
  <si>
    <t>0106DC0706</t>
  </si>
  <si>
    <t>0106DC0707</t>
  </si>
  <si>
    <t>0106DM0451</t>
  </si>
  <si>
    <t>CENTRO EDUCATIVO NIVEL SECUNDARIO PARA ADULTOS Nº451</t>
  </si>
  <si>
    <t>0106DM0452</t>
  </si>
  <si>
    <t>0106DM0453</t>
  </si>
  <si>
    <t>0106DM0454</t>
  </si>
  <si>
    <t>0106DM0455</t>
  </si>
  <si>
    <t>Tres Arroyos</t>
  </si>
  <si>
    <t>0107DC0702</t>
  </si>
  <si>
    <t>0107DE0701</t>
  </si>
  <si>
    <t>0107DC0704</t>
  </si>
  <si>
    <t>0107DC0705</t>
  </si>
  <si>
    <t>0107DM0451</t>
  </si>
  <si>
    <t>25 de Mayo</t>
  </si>
  <si>
    <t>0108DC0702</t>
  </si>
  <si>
    <t>0108DC0703</t>
  </si>
  <si>
    <t>0108DE0701</t>
  </si>
  <si>
    <t>0108DC0705</t>
  </si>
  <si>
    <t>0108DC0706</t>
  </si>
  <si>
    <t>0108DC0707</t>
  </si>
  <si>
    <t>0108DM0451</t>
  </si>
  <si>
    <t>Vicente López</t>
  </si>
  <si>
    <t>0109DA0043</t>
  </si>
  <si>
    <t>0109DC0703</t>
  </si>
  <si>
    <t>0109DE0701</t>
  </si>
  <si>
    <t>0109DC0704</t>
  </si>
  <si>
    <t>0109DC0706</t>
  </si>
  <si>
    <t>0109DE0702</t>
  </si>
  <si>
    <t>0109DC0707</t>
  </si>
  <si>
    <t>0109DC0708</t>
  </si>
  <si>
    <t>0109DC0709</t>
  </si>
  <si>
    <t>0109DM0451</t>
  </si>
  <si>
    <t>0109DM0452</t>
  </si>
  <si>
    <t>CENTRO EDUCATIVO DE NIVEL SECUNDARIO Nº452 "JORGE ALBERTO TAIANA"</t>
  </si>
  <si>
    <t>0109DM0454</t>
  </si>
  <si>
    <t>4109DM9236</t>
  </si>
  <si>
    <t>4109MM6278</t>
  </si>
  <si>
    <t>BACHILLERATO DE ADULTOS ESBA. FLORIDA</t>
  </si>
  <si>
    <t>Villarino</t>
  </si>
  <si>
    <t>0110DC0704</t>
  </si>
  <si>
    <t>0110DC0706</t>
  </si>
  <si>
    <t>0110DE0702</t>
  </si>
  <si>
    <t>0110DE0703</t>
  </si>
  <si>
    <t>0110DM0451</t>
  </si>
  <si>
    <t>Lanús</t>
  </si>
  <si>
    <t>0111DC0709</t>
  </si>
  <si>
    <t>0111DE0701</t>
  </si>
  <si>
    <t>0111DC0711</t>
  </si>
  <si>
    <t>0111DE0710</t>
  </si>
  <si>
    <t>0111DC0713</t>
  </si>
  <si>
    <t>0111DE0707</t>
  </si>
  <si>
    <t>0111DC0714</t>
  </si>
  <si>
    <t>0111DC0715</t>
  </si>
  <si>
    <t>0111DE0712</t>
  </si>
  <si>
    <t>0111DC0716</t>
  </si>
  <si>
    <t>0111DE0703</t>
  </si>
  <si>
    <t>0111DC0718</t>
  </si>
  <si>
    <t>0111DE0705</t>
  </si>
  <si>
    <t>0111DC0719</t>
  </si>
  <si>
    <t>0111DE0706</t>
  </si>
  <si>
    <t>0111DC0721</t>
  </si>
  <si>
    <t>0111DE0702</t>
  </si>
  <si>
    <t>0111DC0722</t>
  </si>
  <si>
    <t>0111DC0723</t>
  </si>
  <si>
    <t>0111DE0704</t>
  </si>
  <si>
    <t>0111DC0724</t>
  </si>
  <si>
    <t>0111DE0708</t>
  </si>
  <si>
    <t>0111DC0725</t>
  </si>
  <si>
    <t>0111DC0726</t>
  </si>
  <si>
    <t>0111DC0727</t>
  </si>
  <si>
    <t>0111DC0728</t>
  </si>
  <si>
    <t>0111DC0729</t>
  </si>
  <si>
    <t>0111DC0730</t>
  </si>
  <si>
    <t>0111DC0731</t>
  </si>
  <si>
    <t>0111DM0451</t>
  </si>
  <si>
    <t>0111DM0452</t>
  </si>
  <si>
    <t>0111DM0453</t>
  </si>
  <si>
    <t>0111DM0454</t>
  </si>
  <si>
    <t>0111DM0455</t>
  </si>
  <si>
    <t>0111DM0456</t>
  </si>
  <si>
    <t>0111DM0457</t>
  </si>
  <si>
    <t>0111DM0458</t>
  </si>
  <si>
    <t>0111DS0049</t>
  </si>
  <si>
    <t>Coronel de Marina L. Rosales</t>
  </si>
  <si>
    <t>0112DC0702</t>
  </si>
  <si>
    <t>0112DE0701</t>
  </si>
  <si>
    <t>0112DC0703</t>
  </si>
  <si>
    <t>0112DC0704</t>
  </si>
  <si>
    <t>0112DC0705</t>
  </si>
  <si>
    <t>0112DM0451</t>
  </si>
  <si>
    <t>0112DM0452</t>
  </si>
  <si>
    <t>0112DM0453</t>
  </si>
  <si>
    <t>0112DM0454</t>
  </si>
  <si>
    <t>Berisso</t>
  </si>
  <si>
    <t>0113DC0704</t>
  </si>
  <si>
    <t>0113DE0701</t>
  </si>
  <si>
    <t>0113DC0706</t>
  </si>
  <si>
    <t>0113DC0707</t>
  </si>
  <si>
    <t>0113DE0703</t>
  </si>
  <si>
    <t>0113DC0708</t>
  </si>
  <si>
    <t>0113DC0710</t>
  </si>
  <si>
    <t>0113DC0711</t>
  </si>
  <si>
    <t>0113DC0712</t>
  </si>
  <si>
    <t>0113DM0451</t>
  </si>
  <si>
    <t>0113DM0452</t>
  </si>
  <si>
    <t>0113DM0453</t>
  </si>
  <si>
    <t>0113DM2760</t>
  </si>
  <si>
    <t>Ensenada</t>
  </si>
  <si>
    <t>0114DC0703</t>
  </si>
  <si>
    <t>0114DC0704</t>
  </si>
  <si>
    <t>0114DC0707</t>
  </si>
  <si>
    <t>0114DE0701</t>
  </si>
  <si>
    <t>0114DC0708</t>
  </si>
  <si>
    <t>0114DM0451</t>
  </si>
  <si>
    <t>0114DM0452</t>
  </si>
  <si>
    <t>0114DM0453</t>
  </si>
  <si>
    <t>San Cayetano</t>
  </si>
  <si>
    <t>0115DE0701</t>
  </si>
  <si>
    <t>Escobar</t>
  </si>
  <si>
    <t>0116DC0703</t>
  </si>
  <si>
    <t>0116DE0707</t>
  </si>
  <si>
    <t>0116DC0704</t>
  </si>
  <si>
    <t>0116DE0705</t>
  </si>
  <si>
    <t>0116DC0706</t>
  </si>
  <si>
    <t>0116DE0701</t>
  </si>
  <si>
    <t>0116DC0709</t>
  </si>
  <si>
    <t>0116DC0710</t>
  </si>
  <si>
    <t>0116DC0711</t>
  </si>
  <si>
    <t>0116DE0708</t>
  </si>
  <si>
    <t>0116DC0712</t>
  </si>
  <si>
    <t>0116DC0713</t>
  </si>
  <si>
    <t>0116DE0702</t>
  </si>
  <si>
    <t>0116DM0451</t>
  </si>
  <si>
    <t>0116DM0452</t>
  </si>
  <si>
    <t>0116DM0453</t>
  </si>
  <si>
    <t>0116DM0454</t>
  </si>
  <si>
    <t>0116DM0455</t>
  </si>
  <si>
    <t>0116DM0456</t>
  </si>
  <si>
    <t>Tres de Febrero</t>
  </si>
  <si>
    <t>0117DC0705</t>
  </si>
  <si>
    <t>0117DE0704</t>
  </si>
  <si>
    <t>0117DC0707</t>
  </si>
  <si>
    <t>0117DE0701</t>
  </si>
  <si>
    <t>0117DC0708</t>
  </si>
  <si>
    <t>0117DC0709</t>
  </si>
  <si>
    <t>0117DE0703</t>
  </si>
  <si>
    <t>0117DC0710</t>
  </si>
  <si>
    <t>0117DC0712</t>
  </si>
  <si>
    <t>0117DC0713</t>
  </si>
  <si>
    <t>0117DE0702</t>
  </si>
  <si>
    <t>0117DE0711</t>
  </si>
  <si>
    <t>0117DM0451</t>
  </si>
  <si>
    <t>CENTRO EDUCATIVO DE NIVEL SECUNDARIO Nº451 "HÉROES Y HEROÍNAS DE MALVINAS"</t>
  </si>
  <si>
    <t>0117DM0452</t>
  </si>
  <si>
    <t>0117DM0453</t>
  </si>
  <si>
    <t>0117DM0454</t>
  </si>
  <si>
    <t>0117DM0455</t>
  </si>
  <si>
    <t>0117DM0456</t>
  </si>
  <si>
    <t>0117DM0457</t>
  </si>
  <si>
    <t>0117DM0458</t>
  </si>
  <si>
    <t>4117MS4923</t>
  </si>
  <si>
    <t>INSTITUTO SECUNDARIO MARTÍN CORONADO</t>
  </si>
  <si>
    <t>Hipólito Yrigoyen</t>
  </si>
  <si>
    <t>0118DE0701</t>
  </si>
  <si>
    <t>0118DM0451</t>
  </si>
  <si>
    <t>Berazategui</t>
  </si>
  <si>
    <t>0119DC0704</t>
  </si>
  <si>
    <t>0119DE0701</t>
  </si>
  <si>
    <t>0119DC0705</t>
  </si>
  <si>
    <t>0119DC0708</t>
  </si>
  <si>
    <t>0119DE0703</t>
  </si>
  <si>
    <t>0119DC0709</t>
  </si>
  <si>
    <t>0119DE0707</t>
  </si>
  <si>
    <t>0119DC0710</t>
  </si>
  <si>
    <t>0119DE0702</t>
  </si>
  <si>
    <t>0119DC0711</t>
  </si>
  <si>
    <t>0119DC0712</t>
  </si>
  <si>
    <t>0119DC0713</t>
  </si>
  <si>
    <t>0119DC0714</t>
  </si>
  <si>
    <t>0119DE0706</t>
  </si>
  <si>
    <t>0119DC0715</t>
  </si>
  <si>
    <t>0119DC0716</t>
  </si>
  <si>
    <t>0119DC0717</t>
  </si>
  <si>
    <t>0119DC0718</t>
  </si>
  <si>
    <t>0119DE0708</t>
  </si>
  <si>
    <t>0119DM0451</t>
  </si>
  <si>
    <t>0119DM0452</t>
  </si>
  <si>
    <t>0119DM0453</t>
  </si>
  <si>
    <t>0119DM0454</t>
  </si>
  <si>
    <t>0119DM0455</t>
  </si>
  <si>
    <t>0119DM0456</t>
  </si>
  <si>
    <t>0119DM0457</t>
  </si>
  <si>
    <t>0119DM0458</t>
  </si>
  <si>
    <t>0119DM0460</t>
  </si>
  <si>
    <t>0119DS0017</t>
  </si>
  <si>
    <t>Salliqueló</t>
  </si>
  <si>
    <t>0120DC0703</t>
  </si>
  <si>
    <t>0120DM0451</t>
  </si>
  <si>
    <t>Capitán Sarmiento</t>
  </si>
  <si>
    <t>0121DC0701</t>
  </si>
  <si>
    <t>0121DM0451</t>
  </si>
  <si>
    <t>La Costa</t>
  </si>
  <si>
    <t>0123DC0702</t>
  </si>
  <si>
    <t>0123DC0704</t>
  </si>
  <si>
    <t>0123DE0703</t>
  </si>
  <si>
    <t>0123DC0705</t>
  </si>
  <si>
    <t>0123DC0706</t>
  </si>
  <si>
    <t>0123DE0701</t>
  </si>
  <si>
    <t>0123DC0707</t>
  </si>
  <si>
    <t>0123DC0708</t>
  </si>
  <si>
    <t>0123DM0451</t>
  </si>
  <si>
    <t>0123DM0452</t>
  </si>
  <si>
    <t>0123DM0453</t>
  </si>
  <si>
    <t>Pinamar</t>
  </si>
  <si>
    <t>0124DC0702</t>
  </si>
  <si>
    <t>0124DE0701</t>
  </si>
  <si>
    <t>0124DM0451</t>
  </si>
  <si>
    <t>0124DM0452</t>
  </si>
  <si>
    <t>CENTRO EDUCATIVO NIVEL SECUNDARIO PARA ADULTOS N°452</t>
  </si>
  <si>
    <t>Villa Gesell</t>
  </si>
  <si>
    <t>0125DC0702</t>
  </si>
  <si>
    <t>0125DE0701</t>
  </si>
  <si>
    <t>0125DC0703</t>
  </si>
  <si>
    <t>0125DM0451</t>
  </si>
  <si>
    <t>Monte Hermoso</t>
  </si>
  <si>
    <t>0126DC0701</t>
  </si>
  <si>
    <t>0126DM0451</t>
  </si>
  <si>
    <t>Tres Lomas</t>
  </si>
  <si>
    <t>0127DC0701</t>
  </si>
  <si>
    <t>0127DC0702</t>
  </si>
  <si>
    <t>0127DM0451</t>
  </si>
  <si>
    <t>Florentino Ameghino</t>
  </si>
  <si>
    <t>0128DC0701</t>
  </si>
  <si>
    <t>0128DC0702</t>
  </si>
  <si>
    <t>0128DM0451</t>
  </si>
  <si>
    <t>Presidente Perón</t>
  </si>
  <si>
    <t>0129DC0703</t>
  </si>
  <si>
    <t>0129DE0701</t>
  </si>
  <si>
    <t>0129DC0704</t>
  </si>
  <si>
    <t>0129DC0705</t>
  </si>
  <si>
    <t>0129DE0702</t>
  </si>
  <si>
    <t>0129DM0451</t>
  </si>
  <si>
    <t>0129DM0452</t>
  </si>
  <si>
    <t>CENTRO EDUCATIVO D ENIVEL SECUNDARIO Nº452</t>
  </si>
  <si>
    <t>Ezeiza</t>
  </si>
  <si>
    <t>0130DC0704</t>
  </si>
  <si>
    <t>0130DE0701</t>
  </si>
  <si>
    <t>0130DC0705</t>
  </si>
  <si>
    <t>0130DC0706</t>
  </si>
  <si>
    <t>0130DE0702</t>
  </si>
  <si>
    <t>0130DC0707</t>
  </si>
  <si>
    <t>0130DE0703</t>
  </si>
  <si>
    <t>0130DE0708</t>
  </si>
  <si>
    <t>0130DE0709</t>
  </si>
  <si>
    <t>0130DM0451</t>
  </si>
  <si>
    <t>0130DM0452</t>
  </si>
  <si>
    <t>0130DM0453</t>
  </si>
  <si>
    <t>CENTRO EDUCATIVO D ENIVEL SECUNDARIO Nº453</t>
  </si>
  <si>
    <t>0130DM0454</t>
  </si>
  <si>
    <t>0130DM0455</t>
  </si>
  <si>
    <t>0130DM0456</t>
  </si>
  <si>
    <t>0130DM0457</t>
  </si>
  <si>
    <t>2130MM9001</t>
  </si>
  <si>
    <t>ESCUELA DE SUBOFICIALES “SUBDIRECTOR NACIONAL JUAN CARLOS GARCÍA BASALO”</t>
  </si>
  <si>
    <t>San Miguel</t>
  </si>
  <si>
    <t>0131DC0705</t>
  </si>
  <si>
    <t>0131DE0702</t>
  </si>
  <si>
    <t>0131DC0706</t>
  </si>
  <si>
    <t>0131DC0707</t>
  </si>
  <si>
    <t>0131DC0708</t>
  </si>
  <si>
    <t>0131DE0703</t>
  </si>
  <si>
    <t>0131DC0709</t>
  </si>
  <si>
    <t>0131DE0704</t>
  </si>
  <si>
    <t>0131DC0710</t>
  </si>
  <si>
    <t>0131DE0701</t>
  </si>
  <si>
    <t>0131DM0451</t>
  </si>
  <si>
    <t>0131DM0452</t>
  </si>
  <si>
    <t>0131DM0453</t>
  </si>
  <si>
    <t>CENTRO EDUCATIVO NIVEL SECUNDARIO Nº453 "RAFAEL OBLIGADO"</t>
  </si>
  <si>
    <t>0131DM0454</t>
  </si>
  <si>
    <t>0131DM0455</t>
  </si>
  <si>
    <t>0131DM0456</t>
  </si>
  <si>
    <t>José C. Paz</t>
  </si>
  <si>
    <t>0132DC0704</t>
  </si>
  <si>
    <t>0132DE0702</t>
  </si>
  <si>
    <t>0132DC0705</t>
  </si>
  <si>
    <t>0132DC0706</t>
  </si>
  <si>
    <t>0132DE0701</t>
  </si>
  <si>
    <t>0132DE0703</t>
  </si>
  <si>
    <t>0132DM0451</t>
  </si>
  <si>
    <t>CENTRO EDUCATIVO DE NIVEL SECUNDARIO Nº 451 "MÓNICA LEMOS"</t>
  </si>
  <si>
    <t>0132DM0452</t>
  </si>
  <si>
    <t>0132DM0453</t>
  </si>
  <si>
    <t>0132DM0454</t>
  </si>
  <si>
    <t>0132DM0455</t>
  </si>
  <si>
    <t>0132DM0456</t>
  </si>
  <si>
    <t>0132DM0457</t>
  </si>
  <si>
    <t>0132DM0458</t>
  </si>
  <si>
    <t>0132DS0039</t>
  </si>
  <si>
    <t>Malvinas Argentinas</t>
  </si>
  <si>
    <t>0133DC0705</t>
  </si>
  <si>
    <t>0133DE0701</t>
  </si>
  <si>
    <t>0133DC0706</t>
  </si>
  <si>
    <t>0133DC0707</t>
  </si>
  <si>
    <t>0133DE0702</t>
  </si>
  <si>
    <t>0133DC0708</t>
  </si>
  <si>
    <t>0133DC0709</t>
  </si>
  <si>
    <t>0133DC0710</t>
  </si>
  <si>
    <t>0133DE0703</t>
  </si>
  <si>
    <t>0133DC0711</t>
  </si>
  <si>
    <t>0133DC0712</t>
  </si>
  <si>
    <t>0133DE0704</t>
  </si>
  <si>
    <t>0133DC0713</t>
  </si>
  <si>
    <t>0133DC0714</t>
  </si>
  <si>
    <t>0133DE0716</t>
  </si>
  <si>
    <t>0133DM0451</t>
  </si>
  <si>
    <t>0133DM0452</t>
  </si>
  <si>
    <t>0133DM0453</t>
  </si>
  <si>
    <t>0133DM0454</t>
  </si>
  <si>
    <t>0133DM0455</t>
  </si>
  <si>
    <t>0133DM0456</t>
  </si>
  <si>
    <t>Punta Indio</t>
  </si>
  <si>
    <t>0134DE0701</t>
  </si>
  <si>
    <t>0134DM0451</t>
  </si>
  <si>
    <t>Hurlingham</t>
  </si>
  <si>
    <t>0135DC0704</t>
  </si>
  <si>
    <t>0135DE0701</t>
  </si>
  <si>
    <t>0135DC0705</t>
  </si>
  <si>
    <t>0135DE0703</t>
  </si>
  <si>
    <t>0135DC0706</t>
  </si>
  <si>
    <t>0135DE0702</t>
  </si>
  <si>
    <t>0135DC0707</t>
  </si>
  <si>
    <t>0135DC0708</t>
  </si>
  <si>
    <t>0135DC0709</t>
  </si>
  <si>
    <t>0135DC0710</t>
  </si>
  <si>
    <t>0135DE0711</t>
  </si>
  <si>
    <t>0135DM0451</t>
  </si>
  <si>
    <t>CENTRO EDUCATIVO NIVEL SECUNDARIO Nº451 "MANUEL BELGRANO"</t>
  </si>
  <si>
    <t>0135DM0452</t>
  </si>
  <si>
    <t>0135DM0453</t>
  </si>
  <si>
    <t>0135DM0454</t>
  </si>
  <si>
    <t>CENTRO EDUCATIVO DE NIVEL SECUNDARIO Nº454 "8 DE SEPTIEMBRE"</t>
  </si>
  <si>
    <t>0135DM0455</t>
  </si>
  <si>
    <t>0135DM0456</t>
  </si>
  <si>
    <t>Ituzaingó</t>
  </si>
  <si>
    <t>0136DC0703</t>
  </si>
  <si>
    <t>0136DE0701</t>
  </si>
  <si>
    <t>0136DC0704</t>
  </si>
  <si>
    <t>0136DC0705</t>
  </si>
  <si>
    <t>0136DE0702</t>
  </si>
  <si>
    <t>0136DE0706</t>
  </si>
  <si>
    <t>0136DM0451</t>
  </si>
  <si>
    <t>0136DM0452</t>
  </si>
  <si>
    <t>CENTRO EDUCATIVO DE NIVEL SECUNDARIO Nº452 "AIMÉ PAINÉ"</t>
  </si>
  <si>
    <t>0136DM0453</t>
  </si>
  <si>
    <t>0136DM0454</t>
  </si>
  <si>
    <t>0136DM0455</t>
  </si>
  <si>
    <t>0136DM0456</t>
  </si>
  <si>
    <t>Lezama</t>
  </si>
  <si>
    <t>0137DC0701</t>
  </si>
  <si>
    <t>0137DM0451</t>
  </si>
  <si>
    <t>Universo</t>
  </si>
  <si>
    <t>No Oficial</t>
  </si>
  <si>
    <t>Prim. NO EPA</t>
  </si>
  <si>
    <t>Universo_Excl.</t>
  </si>
  <si>
    <t>EPA</t>
  </si>
  <si>
    <t>CENS</t>
  </si>
  <si>
    <t>CEBAS</t>
  </si>
  <si>
    <t>Tipo</t>
  </si>
  <si>
    <t>Un.Serv.</t>
  </si>
  <si>
    <t>Oferta</t>
  </si>
  <si>
    <t>Estrato_Oferta</t>
  </si>
  <si>
    <t>Estrato_GEO</t>
  </si>
  <si>
    <t>Estrato</t>
  </si>
  <si>
    <t>CEBAS_UNICO</t>
  </si>
  <si>
    <t>CENS_AMBA</t>
  </si>
  <si>
    <t>CENS_INTERIOR</t>
  </si>
  <si>
    <t>EPA_AMBA</t>
  </si>
  <si>
    <t>EPA_INTERIOR</t>
  </si>
  <si>
    <t>FINES_R01</t>
  </si>
  <si>
    <t>FINES_R02</t>
  </si>
  <si>
    <t>FINES_R03</t>
  </si>
  <si>
    <t>FINES_R04</t>
  </si>
  <si>
    <t>FINES_R05</t>
  </si>
  <si>
    <t>FINES_R06</t>
  </si>
  <si>
    <t>FINES_R07</t>
  </si>
  <si>
    <t>FINES_R08</t>
  </si>
  <si>
    <t>FINES_R09</t>
  </si>
  <si>
    <t>FINES_R10</t>
  </si>
  <si>
    <t>FINES_R11</t>
  </si>
  <si>
    <t>FINES_R12</t>
  </si>
  <si>
    <t>FINES_R13</t>
  </si>
  <si>
    <t>FINES_R14</t>
  </si>
  <si>
    <t>FINES_R18</t>
  </si>
  <si>
    <t>FINES_R19</t>
  </si>
  <si>
    <t>FINES_R20</t>
  </si>
  <si>
    <t>unidades</t>
  </si>
  <si>
    <t>matrícula</t>
  </si>
  <si>
    <t>secciones</t>
  </si>
  <si>
    <t>error_%</t>
  </si>
  <si>
    <t>tamaño muestra
(z=90%, p=50%, deff=2)</t>
  </si>
  <si>
    <t>secciones
(5 ExS)</t>
  </si>
  <si>
    <t>x Zona (2)</t>
  </si>
  <si>
    <t>Único</t>
  </si>
  <si>
    <t>FINES</t>
  </si>
  <si>
    <t>Total</t>
  </si>
  <si>
    <t>Unidades de Servicio</t>
  </si>
  <si>
    <t>Distrito</t>
  </si>
  <si>
    <t>Sede</t>
  </si>
  <si>
    <t>Casa Nuestra Patria</t>
  </si>
  <si>
    <t>Club El Carmen</t>
  </si>
  <si>
    <t>Club Villa Nueva</t>
  </si>
  <si>
    <t>Construyendo Futuro</t>
  </si>
  <si>
    <t>Coronel Brandsen</t>
  </si>
  <si>
    <t>Capilla Jesus Misericordioso</t>
  </si>
  <si>
    <t>Centro Sicardi</t>
  </si>
  <si>
    <t>Club Provincia</t>
  </si>
  <si>
    <t>Comedor Sor María Ludovica</t>
  </si>
  <si>
    <t>Escuela Secundaria N°45</t>
  </si>
  <si>
    <t>Fundación Edén</t>
  </si>
  <si>
    <t>Mary Sanchez</t>
  </si>
  <si>
    <t>Paulo Freire</t>
  </si>
  <si>
    <t>Polideportivo Los Hornos</t>
  </si>
  <si>
    <t>Escuela N° 27</t>
  </si>
  <si>
    <t>Delegación Municipal</t>
  </si>
  <si>
    <t>Agrupación Juvenil</t>
  </si>
  <si>
    <t>Biblioteca Hugo Chavez</t>
  </si>
  <si>
    <t>Centro Aime Paine</t>
  </si>
  <si>
    <t>Centro Comunitario Hebe Bonafini</t>
  </si>
  <si>
    <t>Centro Comunitario Juana Azurduy</t>
  </si>
  <si>
    <t>Centro Cultural Washington</t>
  </si>
  <si>
    <t>Centro Vecinal Mary Sanchez</t>
  </si>
  <si>
    <t>Cic Santo Domingo</t>
  </si>
  <si>
    <t>Cine Wilde</t>
  </si>
  <si>
    <t>EP 6</t>
  </si>
  <si>
    <t>Local Eva Peron</t>
  </si>
  <si>
    <t>Polideportivo Barrio Azul</t>
  </si>
  <si>
    <t>Polo Productivo Dock Sud</t>
  </si>
  <si>
    <t>Polo Textil Mandarinas</t>
  </si>
  <si>
    <t>Soc. De Fom. Pico</t>
  </si>
  <si>
    <t>Suteba Avellaneda</t>
  </si>
  <si>
    <t>Sede 471</t>
  </si>
  <si>
    <t>La Matanza 1</t>
  </si>
  <si>
    <t>Godoy Cruz</t>
  </si>
  <si>
    <t>La Matanza 2</t>
  </si>
  <si>
    <t>Capilla Don Bosco</t>
  </si>
  <si>
    <t>Polo Prod. R. Castillo</t>
  </si>
  <si>
    <t>La Matanza 3</t>
  </si>
  <si>
    <t>Casita San Jose</t>
  </si>
  <si>
    <t>Esc. 84</t>
  </si>
  <si>
    <t>Merendero Violeta Parra</t>
  </si>
  <si>
    <t>Rodolfo Walsh</t>
  </si>
  <si>
    <t>Sede River</t>
  </si>
  <si>
    <t>Capilla Santa Rita</t>
  </si>
  <si>
    <t>Frente Darío Santillán</t>
  </si>
  <si>
    <t>La Nazarena</t>
  </si>
  <si>
    <t>Local Miles</t>
  </si>
  <si>
    <t>Local Movimiento Evita</t>
  </si>
  <si>
    <t>Servicio Penitenciario Bonaerense Unidad Académica</t>
  </si>
  <si>
    <t>Suteba</t>
  </si>
  <si>
    <t>EP 5</t>
  </si>
  <si>
    <t>Centro Comunitario Del Carmen</t>
  </si>
  <si>
    <t>Biblioteca Madres Barrio Sauce</t>
  </si>
  <si>
    <t>Futuro Abierto</t>
  </si>
  <si>
    <t>Lanoscou</t>
  </si>
  <si>
    <t>Asociación Camino</t>
  </si>
  <si>
    <t>Escuelita El Ceibo</t>
  </si>
  <si>
    <t>Frente Social Peronista</t>
  </si>
  <si>
    <t>Junta Vecinal Manuel Belgrano</t>
  </si>
  <si>
    <t>Residencia Presidencial</t>
  </si>
  <si>
    <t>Biblioteca Popular La Carcova</t>
  </si>
  <si>
    <t>Centro Integrador Comunitario Nestor Kirchner</t>
  </si>
  <si>
    <t>Pequeños Pasos</t>
  </si>
  <si>
    <t>Cea 707</t>
  </si>
  <si>
    <t>Consejo Escolar</t>
  </si>
  <si>
    <t>Desarrollo Social B Mitre</t>
  </si>
  <si>
    <t>Epa 702</t>
  </si>
  <si>
    <t>Epa 703</t>
  </si>
  <si>
    <t>Iglesia Esmirna</t>
  </si>
  <si>
    <t>Juana Azurduy</t>
  </si>
  <si>
    <t>Parroquia San Damian</t>
  </si>
  <si>
    <t>Polo Productivo / Empleo</t>
  </si>
  <si>
    <t>Ituzaingo</t>
  </si>
  <si>
    <t>Escuela Recuperadora</t>
  </si>
  <si>
    <t>La Compañera</t>
  </si>
  <si>
    <t>La Juana</t>
  </si>
  <si>
    <t>Manitos Sucias</t>
  </si>
  <si>
    <t>Nuevo Centenario</t>
  </si>
  <si>
    <t>Polo Productivo</t>
  </si>
  <si>
    <t>Obrador Municipal</t>
  </si>
  <si>
    <t>José C Paz</t>
  </si>
  <si>
    <t>Encuentro Peronista</t>
  </si>
  <si>
    <t>La Dignidad</t>
  </si>
  <si>
    <t>Sede 133</t>
  </si>
  <si>
    <t>Sede 136</t>
  </si>
  <si>
    <t>Sede 143</t>
  </si>
  <si>
    <t>Sede 54</t>
  </si>
  <si>
    <t>EEPA 701</t>
  </si>
  <si>
    <t>Oportunidades</t>
  </si>
  <si>
    <t>La Garita</t>
  </si>
  <si>
    <t>Paraje La Noria</t>
  </si>
  <si>
    <t>Soc. Fto Villa Adriana</t>
  </si>
  <si>
    <t>Punto Digital</t>
  </si>
  <si>
    <t>General Rodriguez</t>
  </si>
  <si>
    <t>Capilla San Cayetano</t>
  </si>
  <si>
    <t>Centro Cultural German Abdala</t>
  </si>
  <si>
    <t>Club Parque Irigoyen</t>
  </si>
  <si>
    <t>Escuela Primaria N° 9</t>
  </si>
  <si>
    <t>La Cámpora</t>
  </si>
  <si>
    <t>Museo " Enrique Cadicamo"</t>
  </si>
  <si>
    <t>Quinta 4</t>
  </si>
  <si>
    <t>Taller Protegido</t>
  </si>
  <si>
    <t>Vencer Para Vivir Quinta 9</t>
  </si>
  <si>
    <t>Carlitos Fernandez</t>
  </si>
  <si>
    <t>Escuela 13</t>
  </si>
  <si>
    <t>Partido Justicialista Lujan</t>
  </si>
  <si>
    <t>Umi Bernasconi</t>
  </si>
  <si>
    <t>Umi San Eduardo</t>
  </si>
  <si>
    <t>Urioste</t>
  </si>
  <si>
    <t>Iglesia La Josefa</t>
  </si>
  <si>
    <t>Bomberos Voluntarios</t>
  </si>
  <si>
    <t>Colectivo Cultural</t>
  </si>
  <si>
    <t>Macacha Guemes</t>
  </si>
  <si>
    <t>San Expedito</t>
  </si>
  <si>
    <t>Zarate</t>
  </si>
  <si>
    <t>Escuela Primaria N° 4</t>
  </si>
  <si>
    <t>Centro Integrador Comunitario</t>
  </si>
  <si>
    <t>Escuela Secundaria N°09</t>
  </si>
  <si>
    <t>Movimiento Evita</t>
  </si>
  <si>
    <t>Centro Barrial San Cayetano</t>
  </si>
  <si>
    <t>Esc. Secundaria 2</t>
  </si>
  <si>
    <t>Escuela Primaria N °1</t>
  </si>
  <si>
    <t>Escuela Primaria 7</t>
  </si>
  <si>
    <t>Casa Pueblo</t>
  </si>
  <si>
    <t>Leandro N Alem</t>
  </si>
  <si>
    <t>Centro Universitario</t>
  </si>
  <si>
    <t>E P N°2</t>
  </si>
  <si>
    <t>Estación Pla</t>
  </si>
  <si>
    <t>Punto Digital Alberti</t>
  </si>
  <si>
    <t>CENS 451</t>
  </si>
  <si>
    <t>Hipolito Irigoyen</t>
  </si>
  <si>
    <t>Pehuajo</t>
  </si>
  <si>
    <t>Centro Cultural</t>
  </si>
  <si>
    <t>Curarú - Delegación</t>
  </si>
  <si>
    <t>Saliquello</t>
  </si>
  <si>
    <t>Partido Justicialista</t>
  </si>
  <si>
    <t>Biblioteca Popular San Jose Obrero</t>
  </si>
  <si>
    <t>Escuela 3</t>
  </si>
  <si>
    <t>Escuela Primaria N° 1</t>
  </si>
  <si>
    <t>Iglesias Cristianas</t>
  </si>
  <si>
    <t>Padre Gallo</t>
  </si>
  <si>
    <t>Escuela Primaria Nº1</t>
  </si>
  <si>
    <t>General Madariaga</t>
  </si>
  <si>
    <t>Guido</t>
  </si>
  <si>
    <t>Maipu</t>
  </si>
  <si>
    <t>Transformar</t>
  </si>
  <si>
    <t>Espacio Leopoldo Marechal</t>
  </si>
  <si>
    <t>Gral Pueyrredon</t>
  </si>
  <si>
    <t>Casa Camet</t>
  </si>
  <si>
    <t>CENS 461</t>
  </si>
  <si>
    <t>Club Atlético Alvarado</t>
  </si>
  <si>
    <t>Club Hipódromo</t>
  </si>
  <si>
    <t>Club Talento Futbol</t>
  </si>
  <si>
    <t>Ep 78</t>
  </si>
  <si>
    <t>Herradura</t>
  </si>
  <si>
    <t>Biblioteca E. Freije</t>
  </si>
  <si>
    <t>Parador Turistico</t>
  </si>
  <si>
    <t>Salita Ramón Carrillo</t>
  </si>
  <si>
    <t>Asoc. El Samaritano</t>
  </si>
  <si>
    <t>Benito Juarez</t>
  </si>
  <si>
    <t>Escuela Primaria 7/ Secundaria Media N°4</t>
  </si>
  <si>
    <t>Complejo Educativo Municipal</t>
  </si>
  <si>
    <t>Bahia Blanca</t>
  </si>
  <si>
    <t>Coronel Rosales</t>
  </si>
  <si>
    <t>EEPA 703</t>
  </si>
  <si>
    <t>Coronel Suarez</t>
  </si>
  <si>
    <t>Sede 2</t>
  </si>
  <si>
    <t>Escuela 8</t>
  </si>
  <si>
    <t>General Lamadrid</t>
  </si>
  <si>
    <t>Puente Innova</t>
  </si>
  <si>
    <t>Guamini</t>
  </si>
  <si>
    <t>Guarnición Militar Pigüé</t>
  </si>
  <si>
    <t>Unidad Académica</t>
  </si>
  <si>
    <t>Roque Perez</t>
  </si>
  <si>
    <t>Punto Género</t>
  </si>
  <si>
    <t>Escuela Primaria N°13</t>
  </si>
  <si>
    <t>Escuela Primaria N°28</t>
  </si>
  <si>
    <t>Escuela Primaria N°62</t>
  </si>
  <si>
    <t>Escuela Secundaria N°3</t>
  </si>
  <si>
    <t>Escuela Secundario N°3</t>
  </si>
  <si>
    <t>Bolivar</t>
  </si>
  <si>
    <t>Olavarria</t>
  </si>
  <si>
    <t>Escuela Primaria N°4</t>
  </si>
  <si>
    <t>La Trinidad</t>
  </si>
  <si>
    <t>Tapalque</t>
  </si>
  <si>
    <t>Museo Crotto</t>
  </si>
  <si>
    <t>distrito</t>
  </si>
  <si>
    <t>SedeFINES</t>
  </si>
  <si>
    <t>Nivel Secundario (FINES)</t>
  </si>
  <si>
    <t>SEDE FINES</t>
  </si>
  <si>
    <t>IVSE_T</t>
  </si>
  <si>
    <t>FINES_R16212223</t>
  </si>
  <si>
    <t>FINES_R15172425</t>
  </si>
  <si>
    <t>deff</t>
  </si>
  <si>
    <t>Estudiantes</t>
  </si>
  <si>
    <t>Muestra (Aprox.)</t>
  </si>
  <si>
    <t>x Región (17)-
Grupo (2)</t>
  </si>
  <si>
    <t>Muestra (estud.) por estrato geográfico</t>
  </si>
  <si>
    <t>0001DM0477</t>
  </si>
  <si>
    <t>0001DE0751</t>
  </si>
  <si>
    <t xml:space="preserve">          </t>
  </si>
  <si>
    <t>485</t>
  </si>
  <si>
    <t>7</t>
  </si>
  <si>
    <t>8</t>
  </si>
  <si>
    <t>481</t>
  </si>
  <si>
    <t>4</t>
  </si>
  <si>
    <t>9</t>
  </si>
  <si>
    <t>2</t>
  </si>
  <si>
    <t>3</t>
  </si>
  <si>
    <t>452</t>
  </si>
  <si>
    <t>6</t>
  </si>
  <si>
    <t>460</t>
  </si>
  <si>
    <t>480</t>
  </si>
  <si>
    <t>5</t>
  </si>
  <si>
    <t>453</t>
  </si>
  <si>
    <t>1</t>
  </si>
  <si>
    <t>454</t>
  </si>
  <si>
    <t>464</t>
  </si>
  <si>
    <t>451</t>
  </si>
  <si>
    <t>0053DA0028</t>
  </si>
  <si>
    <t>0069DA0060</t>
  </si>
  <si>
    <t>0073DA0118</t>
  </si>
  <si>
    <t>0001DA0003</t>
  </si>
  <si>
    <t>0001DA0188</t>
  </si>
  <si>
    <t>483</t>
  </si>
  <si>
    <t>455</t>
  </si>
  <si>
    <t>..</t>
  </si>
  <si>
    <t>465</t>
  </si>
  <si>
    <t>474</t>
  </si>
  <si>
    <t>459</t>
  </si>
  <si>
    <t>Sí(Alta26)</t>
  </si>
  <si>
    <t>ECE-EPA</t>
  </si>
  <si>
    <t>ECE-CENS</t>
  </si>
  <si>
    <t>CON</t>
  </si>
  <si>
    <t>SIN</t>
  </si>
  <si>
    <t>Distrito _Boleto</t>
  </si>
  <si>
    <t>ECE</t>
  </si>
  <si>
    <t>PRIMEROS</t>
  </si>
  <si>
    <t>ULTIMOS</t>
  </si>
  <si>
    <t>Casos_Seleccionar_Lista</t>
  </si>
  <si>
    <t>Región</t>
  </si>
  <si>
    <t>ID de sede</t>
  </si>
  <si>
    <t>Nombre de sede</t>
  </si>
  <si>
    <t>Dirección de la sede</t>
  </si>
  <si>
    <t>ID de comisión</t>
  </si>
  <si>
    <t>Tipo de comisión</t>
  </si>
  <si>
    <t>Orientación</t>
  </si>
  <si>
    <t>Módulo</t>
  </si>
  <si>
    <t>Matrícula</t>
  </si>
  <si>
    <t>Organización</t>
  </si>
  <si>
    <t>R 1 - D 1 - 460 - 1710</t>
  </si>
  <si>
    <t>Centro De Formación Profesional N 411</t>
  </si>
  <si>
    <t>Calle 518 - e/ 170 y 171 - La Plata Melchor Romero</t>
  </si>
  <si>
    <t>R 1 - D 1 - 460 - 00396</t>
  </si>
  <si>
    <t>FinEs Trayecto</t>
  </si>
  <si>
    <t>Ciencias Sociales</t>
  </si>
  <si>
    <t>R 1 - D 1 - 452 - 3103</t>
  </si>
  <si>
    <t>Oga Guazu</t>
  </si>
  <si>
    <t>Calle 609 - e/ 118 - La Plata Villa Elvira</t>
  </si>
  <si>
    <t>R 1 - D 1 - 452 - 00408</t>
  </si>
  <si>
    <t>461</t>
  </si>
  <si>
    <t>R 1 - D 1 - 461 - 1820</t>
  </si>
  <si>
    <t>Biblioteca Popular Ernesto Guevara</t>
  </si>
  <si>
    <t>Calle 481 - e/ 7 y 8 - La Plata City Bell</t>
  </si>
  <si>
    <t>R 1 - D 1 - 461 - 00409</t>
  </si>
  <si>
    <t>R 1 - D 1 - 460 - 3179</t>
  </si>
  <si>
    <t>Asociacion Civil Los Mimosos Del Centinela</t>
  </si>
  <si>
    <t>Calle 47 - e/ 171 y 172 - La Plata Olmos</t>
  </si>
  <si>
    <t>R 1 - D 1 - 460 - 00411</t>
  </si>
  <si>
    <t>466</t>
  </si>
  <si>
    <t>R 1 - D 1 - 466 - 0998</t>
  </si>
  <si>
    <t>AsociaciÓn Vecinal La Boyera</t>
  </si>
  <si>
    <t>Calle 484 - e/ 132 Bis - La Plata Gorina</t>
  </si>
  <si>
    <t>R 1 - D 1 - 466 - 00413</t>
  </si>
  <si>
    <t>467</t>
  </si>
  <si>
    <t>R 1 - D 1 - 467 - 0772</t>
  </si>
  <si>
    <t>La Militante</t>
  </si>
  <si>
    <t>Calle 156 - e/ 524 - La Plata Melchor Romero</t>
  </si>
  <si>
    <t>R 1 - D 1 - 467 - 00415</t>
  </si>
  <si>
    <t>R 1 - D 1 - 466 - 3460</t>
  </si>
  <si>
    <t>Centro Educativo Comunitario Marista Hermano Migue</t>
  </si>
  <si>
    <t>Calle 22 - 1529 e/ 517 y 517 Bis - La Plata Hernández</t>
  </si>
  <si>
    <t>R 1 - D 1 - 466 - 00416</t>
  </si>
  <si>
    <t>Movimiento De Unidad Popular - Mup</t>
  </si>
  <si>
    <t>R 1 - D 1 - 461 - 00419</t>
  </si>
  <si>
    <t>R 1 - D 1 - 452 - 3770</t>
  </si>
  <si>
    <t>Néstor Y Cristina</t>
  </si>
  <si>
    <t>Calle 82 - S)N e/ 1 y 115 - La Plata Villa Elvira</t>
  </si>
  <si>
    <t>R 1 - D 1 - 452 - 00425</t>
  </si>
  <si>
    <t>R 1 - D 1 - 467 - 3768</t>
  </si>
  <si>
    <t>NiÑo Jesus (c.c.c)</t>
  </si>
  <si>
    <t>Calle 178 - e/ Esq 528 - La Plata Melchor Romero</t>
  </si>
  <si>
    <t>R 1 - D 1 - 467 - 00426</t>
  </si>
  <si>
    <t>R 1 - D 1 - 453 - 4050</t>
  </si>
  <si>
    <t>Centro De Ayuda Al Vecino Tolosa</t>
  </si>
  <si>
    <t>Calle 525 Y 17 - La Plata Tolosa</t>
  </si>
  <si>
    <t>R 1 - D 1 - 453 - 00431</t>
  </si>
  <si>
    <t>R 1 - D 1 - 461 - 00432</t>
  </si>
  <si>
    <t>R 1 - D 1 - 460 - 0772</t>
  </si>
  <si>
    <t>R 1 - D 1 - 460 - 00433</t>
  </si>
  <si>
    <t>R 1 - D 1 - 460 - 3768</t>
  </si>
  <si>
    <t>R 1 - D 1 - 460 - 00434</t>
  </si>
  <si>
    <t>R 1 - D 1 - 460 - 0775</t>
  </si>
  <si>
    <t>Club Deportivo Y Biblioteca Popular Romerense</t>
  </si>
  <si>
    <t>Calle 517 - e/ 170 y 171 - La Plata Melchor Romero</t>
  </si>
  <si>
    <t>R 1 - D 1 - 460 - 00435</t>
  </si>
  <si>
    <t>R 1 - D 1 - 460 - 00436</t>
  </si>
  <si>
    <t>R 1 - D 1 - 452 - 1739</t>
  </si>
  <si>
    <t>Felipe Vallese (ex Olimpia, Unidad Basica)</t>
  </si>
  <si>
    <t>Calle 71 - 2919 e/ 153 y 154 - La Plata Los Hornos</t>
  </si>
  <si>
    <t>R 1 - D 1 - 452 - 00437</t>
  </si>
  <si>
    <t>R 1 - D 1 - 460 - 1085</t>
  </si>
  <si>
    <t>Colectivo La Casa</t>
  </si>
  <si>
    <t>Calle 155 - 3025 e/ 156 - La Plata Olmos</t>
  </si>
  <si>
    <t>R 1 - D 1 - 460 - 10130</t>
  </si>
  <si>
    <t>Proyectos Especiales</t>
  </si>
  <si>
    <t>R 1 - D 1 - 467 - 1250</t>
  </si>
  <si>
    <t>Comedor Corazones Contentos Del Km 52</t>
  </si>
  <si>
    <t>Calle 236 - e/ 498 y 500 - La Plata Abasto</t>
  </si>
  <si>
    <t>R 1 - D 1 - 467 - 10132</t>
  </si>
  <si>
    <t>R 1 - D 1 - 453 - 1241</t>
  </si>
  <si>
    <t>Bachillerato Popular Letra Libre Futuro</t>
  </si>
  <si>
    <t>Calle 32 - e/ 156 y 157 - La Plata Melchor Romero</t>
  </si>
  <si>
    <t>R 1 - D 1 - 453 - 10133</t>
  </si>
  <si>
    <t>Bachillerato Popular</t>
  </si>
  <si>
    <t>Bachillerato Popular Letra Libre</t>
  </si>
  <si>
    <t>457</t>
  </si>
  <si>
    <t>R 1 - D 1 - 457 - 1216</t>
  </si>
  <si>
    <t>Los Libros No Muerden</t>
  </si>
  <si>
    <t>Calle 60 - e/ Calle 144 Club San Martin - La Plata Los Hornos</t>
  </si>
  <si>
    <t>R 1 - D 1 - 457 - 10135</t>
  </si>
  <si>
    <t>Somos Barrios De Pie</t>
  </si>
  <si>
    <t>R 1 - D 1 - 452 - 0793</t>
  </si>
  <si>
    <t>EducaciÓn Nacional Y Popular</t>
  </si>
  <si>
    <t>Calle 601 - e/ 7 y 8 - La Plata Aeropuerto</t>
  </si>
  <si>
    <t>R 1 - D 1 - 452 - 10141</t>
  </si>
  <si>
    <t>Educacion Nacional Y Popular</t>
  </si>
  <si>
    <t>462</t>
  </si>
  <si>
    <t>R 1 - D 1 - 462 - 0716</t>
  </si>
  <si>
    <t>Coworking Life</t>
  </si>
  <si>
    <t>461c - 580 e/ 14c Y 15 - La Plata City Bell</t>
  </si>
  <si>
    <t>R 1 - D 1 - 462 - 10142</t>
  </si>
  <si>
    <t>Cfp 417</t>
  </si>
  <si>
    <t>R 1 - D 1 - 461 - 0627</t>
  </si>
  <si>
    <t>Asociacion Civiles Voluntarios De Villa Elisa</t>
  </si>
  <si>
    <t>Arana - 236 - La Plata Villa Elisa</t>
  </si>
  <si>
    <t>R 1 - D 1 - 461 - 10143</t>
  </si>
  <si>
    <t>R 1 - D 1 - 460 - 1086</t>
  </si>
  <si>
    <t>Utt Olmos</t>
  </si>
  <si>
    <t>Calle 197 Y 39 - La Plata Olmos</t>
  </si>
  <si>
    <t>R 1 - D 1 - 460 - 10145</t>
  </si>
  <si>
    <t>UniÓn Trabajadores De La Tierra - Utt</t>
  </si>
  <si>
    <t>R 1 - D 1 - 460 - 0621</t>
  </si>
  <si>
    <t>Escuela Popular Tinku</t>
  </si>
  <si>
    <t>Ruta 36 Km 54 - e/ 526 y 529 - La Plata Abasto</t>
  </si>
  <si>
    <t>R 1 - D 1 - 460 - 10146</t>
  </si>
  <si>
    <t>R 1 - D 1 - 452 - 10147</t>
  </si>
  <si>
    <t>R 1 - D 1 - 467 - 0778</t>
  </si>
  <si>
    <t>Centro Cultural Comunitario Zona Oeste</t>
  </si>
  <si>
    <t>Calle 156 - e/ 531 y 32 - La Plata Melchor Romero</t>
  </si>
  <si>
    <t>R 1 - D 1 - 467 - 10150</t>
  </si>
  <si>
    <t>R 1 - D 1 - 453 - 1239</t>
  </si>
  <si>
    <t>Centro Cultural Jei</t>
  </si>
  <si>
    <t>Calle 140 - e/ Esquina 525 - La Plata San Carlos</t>
  </si>
  <si>
    <t>R 1 - D 1 - 453 - 10162</t>
  </si>
  <si>
    <t>R 1 - D 1 - 453 - 3233</t>
  </si>
  <si>
    <t>Cta Abasto</t>
  </si>
  <si>
    <t>Calle 520 - e/ Esq. 214 Bis - La Plata Abasto</t>
  </si>
  <si>
    <t>R 1 - D 1 - 453 - 10163</t>
  </si>
  <si>
    <t>Cta Autonoma</t>
  </si>
  <si>
    <t>R 1 - D 1 - 466 - 3556</t>
  </si>
  <si>
    <t>Calle 135 - e/ 427 - La Plata El Rincón</t>
  </si>
  <si>
    <t>R 1 - D 1 - 466 - 10164</t>
  </si>
  <si>
    <t>Isauro Arancibia</t>
  </si>
  <si>
    <t>R 1 - D 1 - 462 - 0726</t>
  </si>
  <si>
    <t>Calle 525 - e/ 16 - La Plata Tolosa</t>
  </si>
  <si>
    <t>R 1 - D 1 - 462 - 10166</t>
  </si>
  <si>
    <t>R 1 - D 1 - 467 - 0797</t>
  </si>
  <si>
    <t>La Libertad Futura Movimiento Unidad Popular (mup)</t>
  </si>
  <si>
    <t>Calle 164 - e/ 530 y 531 - La Plata Melchor Romero</t>
  </si>
  <si>
    <t>R 1 - D 1 - 467 - 10168</t>
  </si>
  <si>
    <t>La Libertad Futura</t>
  </si>
  <si>
    <t>R 1 - D 1 - 462 - 10170</t>
  </si>
  <si>
    <t>R 1 - D 1 - 462 - 0725</t>
  </si>
  <si>
    <t>Cfp 428 (centro De Formación Profesional 428)</t>
  </si>
  <si>
    <t>Calle 117 - 168 e/ 35 y 36 - La Plata La Plata</t>
  </si>
  <si>
    <t>R 1 - D 1 - 462 - 10171</t>
  </si>
  <si>
    <t>Cfp 428</t>
  </si>
  <si>
    <t>R 1 - D 1 - 462 - 0724</t>
  </si>
  <si>
    <t>Fundación Pro Comunidad - La Casita De Los Pibes</t>
  </si>
  <si>
    <t>Calle 122 - e/ 609 - La Plata Villa Elvira</t>
  </si>
  <si>
    <t>R 1 - D 1 - 462 - 10172</t>
  </si>
  <si>
    <t>La Casita De Los Pibes</t>
  </si>
  <si>
    <t>R 1 - D 1 - 453 - 1773</t>
  </si>
  <si>
    <t>Gimnasia Y Esgrima La Plata</t>
  </si>
  <si>
    <t>Calle 58 - e/ Esquina 123 - La Plata La Plata</t>
  </si>
  <si>
    <t>R 1 - D 1 - 453 - 10174</t>
  </si>
  <si>
    <t>R 1 - D 1 - 466 - 3346</t>
  </si>
  <si>
    <t>Comedor Los Pirulines</t>
  </si>
  <si>
    <t>Calle 29 - e/ 512 y 513 - La Plata Gorina</t>
  </si>
  <si>
    <t>R 1 - D 1 - 466 - 10177</t>
  </si>
  <si>
    <t>R 1 - D 1 - 466 - 0997</t>
  </si>
  <si>
    <t>Calle 23 Bis - e/ 85 y 86 - La Plata Altos De San Lorenzo</t>
  </si>
  <si>
    <t>R 1 - D 1 - 466 - 10185</t>
  </si>
  <si>
    <t>La Isauro</t>
  </si>
  <si>
    <t>R 1 - D 1 - 460 - 3555</t>
  </si>
  <si>
    <t>Cic El Retiro</t>
  </si>
  <si>
    <t>Calle 46 - e/ 157 y 158 - La Plata Olmos</t>
  </si>
  <si>
    <t>R 1 - D 1 - 460 - 10186</t>
  </si>
  <si>
    <t>Municipalidad De La Plata</t>
  </si>
  <si>
    <t>R 1 - D 1 - 453 - 1240</t>
  </si>
  <si>
    <t>Bachillerato Popular Letra Libre Hornos</t>
  </si>
  <si>
    <t>Calle 66 - 3313 - La Plata Los Hornos</t>
  </si>
  <si>
    <t>R 1 - D 1 - 453 - 10188</t>
  </si>
  <si>
    <t>R 1 - D 1 - 453 - 1082</t>
  </si>
  <si>
    <t>Facultad De Periodismo</t>
  </si>
  <si>
    <t>Diag. 113 - N° 291 - La Plata La Plata</t>
  </si>
  <si>
    <t>R 1 - D 1 - 453 - 10189</t>
  </si>
  <si>
    <t>La Campora</t>
  </si>
  <si>
    <t>R 1 - D 1 - 461 - 3519</t>
  </si>
  <si>
    <t>Savoia</t>
  </si>
  <si>
    <t>Calle 7 - e/ 474 y 475 - La Plata City Bell</t>
  </si>
  <si>
    <t>R 1 - D 1 - 461 - 10195</t>
  </si>
  <si>
    <t>La Campora Tardon</t>
  </si>
  <si>
    <t>R 1 - D 1 - 467 - 1564</t>
  </si>
  <si>
    <t>R 1 - D 1 - 467 - 10199</t>
  </si>
  <si>
    <t>R 1 - D 1 - 462 - 0715</t>
  </si>
  <si>
    <t>Sitio De La Memoria Arana</t>
  </si>
  <si>
    <t>Calle 637 - e/ 131 - La Plata Arana</t>
  </si>
  <si>
    <t>R 1 - D 1 - 462 - 10200</t>
  </si>
  <si>
    <t>R 1 - D 1 - 452 - 0622</t>
  </si>
  <si>
    <t>Casa Nuestramerica</t>
  </si>
  <si>
    <t>Diagonal 75 - 378 e/ 4 y 58 - La Plata Centro</t>
  </si>
  <si>
    <t>R 1 - D 1 - 452 - 10201</t>
  </si>
  <si>
    <t>Siembra</t>
  </si>
  <si>
    <t>R 1 - D 1 - 462 - 0719</t>
  </si>
  <si>
    <t>Calle 411 - e/ 153 - La Plata Arturo Segui</t>
  </si>
  <si>
    <t>R 1 - D 1 - 462 - 10202</t>
  </si>
  <si>
    <t>R 1 - D 1 - 460 - 10203</t>
  </si>
  <si>
    <t>R 1 - D 1 - 452 - 10206</t>
  </si>
  <si>
    <t>R 1 - D 1 - 466 - 3933</t>
  </si>
  <si>
    <t>Freire</t>
  </si>
  <si>
    <t>Calle 524 - e/ 29 y 30 - La Plata Hernández</t>
  </si>
  <si>
    <t>R 1 - D 1 - 466 - 10207</t>
  </si>
  <si>
    <t>R 1 - D 1 - 466 - 3557</t>
  </si>
  <si>
    <t>Calle 131 - e/ 510 y 511 - La Plata Hernández</t>
  </si>
  <si>
    <t>R 1 - D 1 - 466 - 10208</t>
  </si>
  <si>
    <t>R 1 - D 1 - 461 - 10209</t>
  </si>
  <si>
    <t>R 1 - D 1 - 461 - 10210</t>
  </si>
  <si>
    <t>R 1 - D 1 - 453 - 1273</t>
  </si>
  <si>
    <t>Hospital Reencuentro</t>
  </si>
  <si>
    <t>Calle 64 - e/ 5 y 6 - La Plata Centro</t>
  </si>
  <si>
    <t>R 1 - D 1 - 453 - 10217</t>
  </si>
  <si>
    <t>Hospital Reencunetro</t>
  </si>
  <si>
    <t>R 1 - D 1 - 453 - 3861</t>
  </si>
  <si>
    <t>Club Los Abuelos</t>
  </si>
  <si>
    <t>Calle 20 - e/ 20 y 21 - La Plata La Plata</t>
  </si>
  <si>
    <t>R 1 - D 1 - 453 - 10218</t>
  </si>
  <si>
    <t>Colectivo Ilimitadamente-sbdp</t>
  </si>
  <si>
    <t>R 1 - D 1 - 457 - 3871</t>
  </si>
  <si>
    <t>Calle 66 - 2851 e/ 152 y 153 - La Plata Los Hornos</t>
  </si>
  <si>
    <t>R 1 - D 1 - 457 - 10219</t>
  </si>
  <si>
    <t>R 1 - D 1 - 460 - 3964</t>
  </si>
  <si>
    <t>Ub Malvinas</t>
  </si>
  <si>
    <t>Calle 35 - e/ 152 y 153 - La Plata La Plata</t>
  </si>
  <si>
    <t>R 1 - D 1 - 460 - 10221</t>
  </si>
  <si>
    <t>R 1 - D 1 - 460 - 3947</t>
  </si>
  <si>
    <t>Adelina Alaye</t>
  </si>
  <si>
    <t>Calle 42 - e/ 144 - La Plata San Carlos</t>
  </si>
  <si>
    <t>R 1 - D 1 - 460 - 10222</t>
  </si>
  <si>
    <t>R 1 - D 1 - 466 - 3856</t>
  </si>
  <si>
    <t>Calle 15 - e/ 75 y 76 - La Plata Villa Elvira</t>
  </si>
  <si>
    <t>R 1 - D 1 - 466 - 10228</t>
  </si>
  <si>
    <t>Rosas Isauro</t>
  </si>
  <si>
    <t>R 1 - D 1 - 466 - 10230</t>
  </si>
  <si>
    <t>R 1 - D 1 - 466 - 1031</t>
  </si>
  <si>
    <t>Escuela Media N°22</t>
  </si>
  <si>
    <t>Calle 519 - e/ 138 y 139 - La Plata San Carlos</t>
  </si>
  <si>
    <t>R 1 - D 1 - 466 - 10232</t>
  </si>
  <si>
    <t>R 1 - D 1 - 466 - 0999</t>
  </si>
  <si>
    <t>Escuela Secundaria N° 78</t>
  </si>
  <si>
    <t>Calle 517 - e/ 173 y 174 - La Plata Melchor Romero</t>
  </si>
  <si>
    <t>R 1 - D 1 - 466 - 10233</t>
  </si>
  <si>
    <t>R 1 - D 1 - 466 - 10234</t>
  </si>
  <si>
    <t>R 1 - D 1 - 466 - 3858</t>
  </si>
  <si>
    <t>Calle 659 - e/ 14 Bis y 15 - La Plata Parque Sicardi</t>
  </si>
  <si>
    <t>R 1 - D 1 - 466 - 10235</t>
  </si>
  <si>
    <t>R 1 - D 1 - 466 - 10236</t>
  </si>
  <si>
    <t>R 1 - D 1 - 453 - 10239</t>
  </si>
  <si>
    <t>R 1 - D 1 - 460 - 10240</t>
  </si>
  <si>
    <t>R 1 - D 1 - 462 - 0732</t>
  </si>
  <si>
    <t>Resistencia Cultural Barrio Los Robles (rodol Demi</t>
  </si>
  <si>
    <t>Calle 609 - e/ 16 - La Plata Villa Elvira</t>
  </si>
  <si>
    <t>R 1 - D 1 - 462 - 10242</t>
  </si>
  <si>
    <t>Resistencia Cultural</t>
  </si>
  <si>
    <t>R 1 - D 1 - 453 - 3285</t>
  </si>
  <si>
    <t>El Subsuelo</t>
  </si>
  <si>
    <t>Calle 1 - 441 - La Plata Centro</t>
  </si>
  <si>
    <t>R 1 - D 1 - 453 - 10244</t>
  </si>
  <si>
    <t>Nietes Organismo De Derechos Humanos</t>
  </si>
  <si>
    <t>R 1 - D 1 - 462 - 10249</t>
  </si>
  <si>
    <t>R 1 - D 1 - 462 - 1630</t>
  </si>
  <si>
    <t>La Casita</t>
  </si>
  <si>
    <t>Calle 151 - e/ 52 - La Plata Los Hornos</t>
  </si>
  <si>
    <t>R 1 - D 1 - 462 - 10250</t>
  </si>
  <si>
    <t>R 1 - D 1 - 462 - 10251</t>
  </si>
  <si>
    <t>R 1 - D 1 - 452 - 10254</t>
  </si>
  <si>
    <t>R 1 - D 1 - 457 - 3991</t>
  </si>
  <si>
    <t>PantalÓn Cortito</t>
  </si>
  <si>
    <t>Calle 139 - 425 - La Plata Los Hornos</t>
  </si>
  <si>
    <t>R 1 - D 1 - 457 - 10257</t>
  </si>
  <si>
    <t>Economía y Administración</t>
  </si>
  <si>
    <t>Asociación Civil Pantalon Cortito</t>
  </si>
  <si>
    <t>R 1 - D 1 - 467 - 10261</t>
  </si>
  <si>
    <t>R 1 - D 1 - 462 - 1233</t>
  </si>
  <si>
    <t>Patria CompaÑera</t>
  </si>
  <si>
    <t>Diag. 73 - 1556 e/ 56 y 11 - La Plata Centro</t>
  </si>
  <si>
    <t>R 1 - D 1 - 462 - 10262</t>
  </si>
  <si>
    <t>Patria Grande</t>
  </si>
  <si>
    <t>R 1 - D 1 - 452 - 1279</t>
  </si>
  <si>
    <t>Amet La Plata (sindicato Amet)</t>
  </si>
  <si>
    <t>Calle 56 - 1048 e/ Esquina 16 - La Plata La Plata</t>
  </si>
  <si>
    <t>R 1 - D 1 - 452 - 10263</t>
  </si>
  <si>
    <t>R 1 - D 1 - 452 - 10264</t>
  </si>
  <si>
    <t>R 1 - D 1 - 453 - 1233</t>
  </si>
  <si>
    <t>R 1 - D 1 - 453 - 10265</t>
  </si>
  <si>
    <t>R 1 - D 1 - 453 - 10267</t>
  </si>
  <si>
    <t>R 1 - D 1 - 453 - 3509</t>
  </si>
  <si>
    <t>Club Las Quintas</t>
  </si>
  <si>
    <t>Calle 143 - e/ 516 y 517 - La Plata La Plata</t>
  </si>
  <si>
    <t>R 1 - D 1 - 453 - 10268</t>
  </si>
  <si>
    <t>Frente Amplio Peronista</t>
  </si>
  <si>
    <t>R 1 - D 1 - 453 - 10269</t>
  </si>
  <si>
    <t>R 1 - D 1 - 467 - 0799</t>
  </si>
  <si>
    <t>Carlon Pereyra Rossi (movimiento Evita)</t>
  </si>
  <si>
    <t>Calle 159 - e/ 517 - La Plata Melchor Romero</t>
  </si>
  <si>
    <t>R 1 - D 1 - 467 - 10276</t>
  </si>
  <si>
    <t>R 1 - D 1 - 457 - 4170</t>
  </si>
  <si>
    <t>Tiempo Perfecto</t>
  </si>
  <si>
    <t>Calle 67 - 2560 e/ 146 y 147 - La Plata Los Hornos</t>
  </si>
  <si>
    <t>R 1 - D 1 - 457 - 10277</t>
  </si>
  <si>
    <t>R 1 - D 1 - 453 - 3862</t>
  </si>
  <si>
    <t>Ctat (fines Movimiento Mayo)</t>
  </si>
  <si>
    <t>Calle 51 - e/ 10 y 11 - La Plata Centro</t>
  </si>
  <si>
    <t>R 1 - D 1 - 453 - 10278</t>
  </si>
  <si>
    <t>R 1 - D 1 - 461 - 0628</t>
  </si>
  <si>
    <t>Cuidadores De La Casa Comun Arturo Segui/chicxs De</t>
  </si>
  <si>
    <t>Calle 409 - e/ 147 - La Plata Arturo Segui</t>
  </si>
  <si>
    <t>R 1 - D 1 - 461 - 10279</t>
  </si>
  <si>
    <t>Los Chicos Del Pueblo</t>
  </si>
  <si>
    <t>R 1 - D 1 - 462 - 10280</t>
  </si>
  <si>
    <t>R 1 - D 1 - 460 - 10281</t>
  </si>
  <si>
    <t>R 1 - D 1 - 453 - 10282</t>
  </si>
  <si>
    <t>R 1 - D 1 - 461 - 0626</t>
  </si>
  <si>
    <t>Casa Arcoiris/chicxs Del Pueblo</t>
  </si>
  <si>
    <t>Calle 423bis - e/ 12 y 13 - La Plata Villa Elisa</t>
  </si>
  <si>
    <t>R 1 - D 1 - 461 - 10283</t>
  </si>
  <si>
    <t>R 1 - D 1 - 452 - 0984</t>
  </si>
  <si>
    <t>Por Un Futuro Mejor</t>
  </si>
  <si>
    <t>Calle 20 - e/ Esq. 84 - La Plata Altos De San Lorenzo</t>
  </si>
  <si>
    <t>R 1 - D 1 - 452 - 10284</t>
  </si>
  <si>
    <t>R 1 - D 1 - 452 - 10285</t>
  </si>
  <si>
    <t>R 1 - D 1 - 453 - 10286</t>
  </si>
  <si>
    <t>R 1 - D 1 - 457 - 4566</t>
  </si>
  <si>
    <t>Jirones De Mi Barrio - Club Paraguayo</t>
  </si>
  <si>
    <t>Calle 146 - e/ 52 - La Plata Los Hornos</t>
  </si>
  <si>
    <t>R 1 - D 1 - 457 - 10287</t>
  </si>
  <si>
    <t>Colectivo Ilimitadamente/barrios De Pie</t>
  </si>
  <si>
    <t>R 1 - D 1 - 460 - 1088</t>
  </si>
  <si>
    <t>Bachillerato Popular Letra Libre - Arroyito Olmos</t>
  </si>
  <si>
    <t>Calle 206 Y 47 - La Plata Olmos</t>
  </si>
  <si>
    <t>R 1 - D 1 - 460 - 10288</t>
  </si>
  <si>
    <t>R 1 - D 1 - 462 - 10289</t>
  </si>
  <si>
    <t>R 1 - D 1 - 466 - 3503</t>
  </si>
  <si>
    <t>Centro Los Hornos</t>
  </si>
  <si>
    <t>Calle 67 - e/ 137 y 138 - La Plata Los Hornos</t>
  </si>
  <si>
    <t>R 1 - D 1 - 466 - 10290</t>
  </si>
  <si>
    <t>R 1 - D 1 - 466 - 4579</t>
  </si>
  <si>
    <t>Parroquia San Francisco</t>
  </si>
  <si>
    <t>Calle 142 - 2301 e/ 69 y 70 - La Plata Los Hornos</t>
  </si>
  <si>
    <t>R 1 - D 1 - 466 - 10291</t>
  </si>
  <si>
    <t>R 1 - D 1 - 466 - 10292</t>
  </si>
  <si>
    <t>R 1 - D 1 - 466 - 10293</t>
  </si>
  <si>
    <t>R 1 - D 1 - 452 - 10294</t>
  </si>
  <si>
    <t>R 1 - D 1 - 462 - 4591</t>
  </si>
  <si>
    <t>Patria CompaÑera Anexo Villa Montoro</t>
  </si>
  <si>
    <t>Calle 96 - e/ 118 Bis - La Plata Villa Elvira</t>
  </si>
  <si>
    <t>R 1 - D 1 - 462 - 10295</t>
  </si>
  <si>
    <t>R 1 - D 1 - 466 - 10296</t>
  </si>
  <si>
    <t>R 1 - D 1 - 461 - 1788</t>
  </si>
  <si>
    <t>Me VerÁs Volver</t>
  </si>
  <si>
    <t>Calle 419 - e/ 17 y - - La Plata Villa Elisa</t>
  </si>
  <si>
    <t>R 1 - D 1 - 461 - 10297</t>
  </si>
  <si>
    <t>R 1 - D 1 - 466 - 10298</t>
  </si>
  <si>
    <t>R 1 - D 1 - 452 - 10299</t>
  </si>
  <si>
    <t>R 1 - D 1 - 457 - 10300</t>
  </si>
  <si>
    <t>R 1 - D 1 - 457 - 10301</t>
  </si>
  <si>
    <t>R 1 - D 1 - 457 - 10302</t>
  </si>
  <si>
    <t>R 1 - D 1 - 466 - 10303</t>
  </si>
  <si>
    <t>R 1 - D 1 - 466 - 10304</t>
  </si>
  <si>
    <t>R 1 - D 1 - 453 - 1234</t>
  </si>
  <si>
    <t>Comunidad Ferroviaria</t>
  </si>
  <si>
    <t>Calle 3 - e/ Esquina 526 - La Plata Tolosa</t>
  </si>
  <si>
    <t>R 1 - D 1 - 453 - 10305</t>
  </si>
  <si>
    <t>Corriente Nuestra Patria</t>
  </si>
  <si>
    <t>R 1 - D 1 - 453 - 10306</t>
  </si>
  <si>
    <t>R 1 - D 1 - 461 - 10307</t>
  </si>
  <si>
    <t>R 1 - D 1 - 461 - 10308</t>
  </si>
  <si>
    <t>R 1 - D 1 - 466 - 10309</t>
  </si>
  <si>
    <t>R 1 - D 1 - 466 - 10310</t>
  </si>
  <si>
    <t>R 1 - D 1 - 466 - 10311</t>
  </si>
  <si>
    <t>R 1 - D 1 - 453 - 10312</t>
  </si>
  <si>
    <t>R 1 - D 1 - 453 - 10313</t>
  </si>
  <si>
    <t>R 1 - D 1 - 462 - 3146</t>
  </si>
  <si>
    <t>Corazones Unidos De Tolosa</t>
  </si>
  <si>
    <t>Calle 4 - e/ Y Calle 521 - La Plata Tolosa</t>
  </si>
  <si>
    <t>R 1 - D 1 - 462 - 10314</t>
  </si>
  <si>
    <t>R 1 - D 1 - 462 - 10315</t>
  </si>
  <si>
    <t>R 1 - D 1 - 461 - 4635</t>
  </si>
  <si>
    <t>Primero La Patria</t>
  </si>
  <si>
    <t>Calle 10 - e/ 498 y 499 - La Plata Gonnet</t>
  </si>
  <si>
    <t>R 1 - D 1 - 461 - 10316</t>
  </si>
  <si>
    <t>R 1 - D 1 - 461 - 3987</t>
  </si>
  <si>
    <t>Comedor Pan De Vida</t>
  </si>
  <si>
    <t>Calle 490 - e/ 11 - La Plata Villa Castells</t>
  </si>
  <si>
    <t>R 1 - D 1 - 461 - 10317</t>
  </si>
  <si>
    <t>R 1 - D 1 - 460 - 10318</t>
  </si>
  <si>
    <t>R 1 - D 1 - 462 - 4660</t>
  </si>
  <si>
    <t>Cfl 428</t>
  </si>
  <si>
    <t>R 1 - D 1 - 462 - 10319</t>
  </si>
  <si>
    <t>R 1 - D 113 - 451 - 1213</t>
  </si>
  <si>
    <t>Cic Barrio Obrero</t>
  </si>
  <si>
    <t>Calle 33 Y 169 - Berisso</t>
  </si>
  <si>
    <t>R 1 - D 113 - 451 - 00053</t>
  </si>
  <si>
    <t>R 1 - D 113 - 451 - 3167</t>
  </si>
  <si>
    <t>Comedor Rayito De Luz</t>
  </si>
  <si>
    <t>Calle 8 Esquina 131 Villa Arguello - e/ 130 y 131 - Berisso</t>
  </si>
  <si>
    <t>R 1 - D 113 - 451 - 00055</t>
  </si>
  <si>
    <t>R 1 - D 113 - 451 - 2063</t>
  </si>
  <si>
    <t>Sum De La Comunidad</t>
  </si>
  <si>
    <t>Calle 18 E/ 155 Y 156 - e/ 155 y 156 - Berisso</t>
  </si>
  <si>
    <t>R 1 - D 113 - 451 - 00056</t>
  </si>
  <si>
    <t>R 1 - D 113 - 451 - 3214</t>
  </si>
  <si>
    <t>Ub La Justicialista</t>
  </si>
  <si>
    <t>Calle 91 E/ 123 Y 124 - e/ 123 y 124 - Berisso</t>
  </si>
  <si>
    <t>R 1 - D 113 - 451 - 00058</t>
  </si>
  <si>
    <t>R 1 - D 113 - 452 - 3798</t>
  </si>
  <si>
    <t>Centro Cultural La 163</t>
  </si>
  <si>
    <t>Calle 163 E/ 25 Y 26 - 2331 e/ 25 y 26 - Berisso</t>
  </si>
  <si>
    <t>R 1 - D 113 - 452 - 00061</t>
  </si>
  <si>
    <t>R 1 - D 113 - 452 - 3167</t>
  </si>
  <si>
    <t>R 1 - D 113 - 452 - 00063</t>
  </si>
  <si>
    <t>R 1 - D 113 - 451 - 2058</t>
  </si>
  <si>
    <t>Club Villa Progreso</t>
  </si>
  <si>
    <t>Calle 78 E/ 122 Bis Y 123 - e/ 122 Bis y 123 - Berisso</t>
  </si>
  <si>
    <t>R 1 - D 113 - 451 - 00064</t>
  </si>
  <si>
    <t>R 1 - D 113 - 452 - 2064</t>
  </si>
  <si>
    <t>Villa San Carlos</t>
  </si>
  <si>
    <t>Calle Montevideo E/ 25 Y 26 - e/ 25 y 26 - Berisso</t>
  </si>
  <si>
    <t>R 1 - D 113 - 452 - 00066</t>
  </si>
  <si>
    <t>R 1 - D 113 - 451 - 2064</t>
  </si>
  <si>
    <t>R 1 - D 113 - 451 - 00068</t>
  </si>
  <si>
    <t>R 1 - D 113 - 452 - 2061</t>
  </si>
  <si>
    <t>AgrupaciÓn MarÍa RoldÁn</t>
  </si>
  <si>
    <t>Calle Montevideo - e/ 15 y 16 - Berisso</t>
  </si>
  <si>
    <t>R 1 - D 113 - 452 - 00069</t>
  </si>
  <si>
    <t>R 1 - D 113 - 452 - 2057</t>
  </si>
  <si>
    <t>RamÓn Carrillo</t>
  </si>
  <si>
    <t>Calle 604 - E/127 Y 128 e/ 127 y 128 - Berisso</t>
  </si>
  <si>
    <t>R 1 - D 113 - 452 - 00070</t>
  </si>
  <si>
    <t>Isauro Arancibia Bsso</t>
  </si>
  <si>
    <t>R 1 - D 113 - 452 - 00071</t>
  </si>
  <si>
    <t>R 1 - D 113 - 451 - 1202</t>
  </si>
  <si>
    <t>Calle 134 - Berisso</t>
  </si>
  <si>
    <t>R 1 - D 113 - 451 - 10021</t>
  </si>
  <si>
    <t>Movimiento De Unidad Popular</t>
  </si>
  <si>
    <t>R 1 - D 113 - 451 - 10027</t>
  </si>
  <si>
    <t>R 1 - D 113 - 451 - 1211</t>
  </si>
  <si>
    <t>Calle 14 - 3980 e/ 162 y 162 N - Berisso</t>
  </si>
  <si>
    <t>R 1 - D 113 - 451 - 10029</t>
  </si>
  <si>
    <t>R 1 - D 113 - 452 - 3930</t>
  </si>
  <si>
    <t>Heroinas De La Patria</t>
  </si>
  <si>
    <t>Calle 140 - e/ 8 y 9 - Berisso</t>
  </si>
  <si>
    <t>R 1 - D 113 - 452 - 10033</t>
  </si>
  <si>
    <t>Ilimitadamente Somos Barrios De Pie</t>
  </si>
  <si>
    <t>R 1 - D 113 - 451 - 4096</t>
  </si>
  <si>
    <t>Pañol De Construcción Mte</t>
  </si>
  <si>
    <t>Calle 134 - e/ 11 y 12 - Berisso</t>
  </si>
  <si>
    <t>R 1 - D 113 - 451 - 10035</t>
  </si>
  <si>
    <t>Mte Bsso</t>
  </si>
  <si>
    <t>R 1 - D 113 - 451 - 1210</t>
  </si>
  <si>
    <t>Ees Nº 4</t>
  </si>
  <si>
    <t>Calle 126 - y 89 - Berisso</t>
  </si>
  <si>
    <t>R 1 - D 113 - 451 - 10036</t>
  </si>
  <si>
    <t>Comandante Ernesto Che Guevara</t>
  </si>
  <si>
    <t>R 1 - D 113 - 451 - 4105</t>
  </si>
  <si>
    <t>Calle 37 - e/ 126 - Berisso</t>
  </si>
  <si>
    <t>R 1 - D 113 - 451 - 10038</t>
  </si>
  <si>
    <t>R 1 - D 113 - 451 - 10039</t>
  </si>
  <si>
    <t>R 1 - D 113 - 451 - 10040</t>
  </si>
  <si>
    <t>R 1 - D 113 - 451 - 1294</t>
  </si>
  <si>
    <t>Calle 14 - e/ Montevideo y 169 - Berisso</t>
  </si>
  <si>
    <t>R 1 - D 113 - 451 - 10041</t>
  </si>
  <si>
    <t>R 1 - D 113 - 452 - 3912</t>
  </si>
  <si>
    <t>Calle 7 - e/ 144 y 145 - Berisso</t>
  </si>
  <si>
    <t>R 1 - D 113 - 452 - 10042</t>
  </si>
  <si>
    <t>R 1 - D 113 - 452 - 1210</t>
  </si>
  <si>
    <t>R 1 - D 113 - 452 - 10043</t>
  </si>
  <si>
    <t>R 1 - D 114 - 453 - 3454</t>
  </si>
  <si>
    <t>Club Ateneo Juvenil</t>
  </si>
  <si>
    <t>Camino Ingeniero Humet - e/ Guido Hispano - Ensenada Casco</t>
  </si>
  <si>
    <t>R 1 - D 114 - 453 - 00042</t>
  </si>
  <si>
    <t>R 1 - D 114 - 451 - 0080</t>
  </si>
  <si>
    <t>Sindicato Supeh</t>
  </si>
  <si>
    <t>Calle Horacio Cestino - 111 e/ Pasaje Monteagudo - Ensenada Casco</t>
  </si>
  <si>
    <t>R 1 - D 114 - 451 - 00043</t>
  </si>
  <si>
    <t>R 1 - D 114 - 451 - 2538</t>
  </si>
  <si>
    <t>Sedronar</t>
  </si>
  <si>
    <t>Bossinga - 843 e/ Paraguay y Contarelli - Ensenada Casco</t>
  </si>
  <si>
    <t>R 1 - D 114 - 451 - 00044</t>
  </si>
  <si>
    <t>R 1 - D 114 - 453 - 4258</t>
  </si>
  <si>
    <t>Centro Cultural Lo De Angelita</t>
  </si>
  <si>
    <t>De La Paz - 327 e/ La Merced y Dr. Sidotti - Ensenada Casco</t>
  </si>
  <si>
    <t>R 1 - D 114 - 453 - 00046</t>
  </si>
  <si>
    <t>R 1 - D 114 - 451 - 4299</t>
  </si>
  <si>
    <t>E.e.p.a N° 701</t>
  </si>
  <si>
    <t>Sidotti - 474 e/ Presidente Peron y Don Bosco - Ensenada Casco</t>
  </si>
  <si>
    <t>R 1 - D 114 - 451 - 00047</t>
  </si>
  <si>
    <t>R 1 - D 114 - 452 - 2968</t>
  </si>
  <si>
    <t>Camping Utep</t>
  </si>
  <si>
    <t>Camino Almirante Brown - e/ 14 y 16 - Ensenada Punta Lara</t>
  </si>
  <si>
    <t>R 1 - D 114 - 452 - 10017</t>
  </si>
  <si>
    <t>R 1 - D 114 - 453 - 4011</t>
  </si>
  <si>
    <t>Centro Político Y Cultural "lo De Angelita"</t>
  </si>
  <si>
    <t>De La Paz - 329 e/ La Merced y Sidoti - Ensenada Casco</t>
  </si>
  <si>
    <t>R 1 - D 114 - 453 - 10018</t>
  </si>
  <si>
    <t>R 1 - D 114 - 451 - 0078</t>
  </si>
  <si>
    <t>Centro Cultural Nato Andreucci</t>
  </si>
  <si>
    <t>Calle Gaggino - 579 e/ Belgica y Austria - Ensenada Casco</t>
  </si>
  <si>
    <t>R 1 - D 114 - 451 - 10022</t>
  </si>
  <si>
    <t>R 1 - D 114 - 453 - 3867</t>
  </si>
  <si>
    <t>SalÓn Municipal Centro</t>
  </si>
  <si>
    <t>Sidotti - e/ Don Bosco y Ferella - Ensenada Casco</t>
  </si>
  <si>
    <t>R 1 - D 114 - 453 - 10024</t>
  </si>
  <si>
    <t>AgrupaciÓn Docente 25 De Mayo</t>
  </si>
  <si>
    <t>R 1 - D 114 - 451 - 10025</t>
  </si>
  <si>
    <t>Supeh</t>
  </si>
  <si>
    <t>R 1 - D 114 - 451 - 0081</t>
  </si>
  <si>
    <t>Club Astillero Rio Santiago</t>
  </si>
  <si>
    <t>Horacio Cestino - e/ Quintana y Moreno - Ensenada Casco</t>
  </si>
  <si>
    <t>R 1 - D 114 - 451 - 10027</t>
  </si>
  <si>
    <t>R 1 - D 114 - 451 - 10028</t>
  </si>
  <si>
    <t>R 1 - D 114 - 453 - 4100</t>
  </si>
  <si>
    <t>Casa Alaye -mosconi</t>
  </si>
  <si>
    <t>Roldan - 49 e/ Jose Ingenieros y Echeverria - Ensenada Casco</t>
  </si>
  <si>
    <t>R 1 - D 114 - 453 - 10029</t>
  </si>
  <si>
    <t>Casa-alaye -unlp -mosconi</t>
  </si>
  <si>
    <t>R 1 - D 114 - 452 - 3840</t>
  </si>
  <si>
    <t>Club Defensores De Punta Lara</t>
  </si>
  <si>
    <t>Calle 104 - e/ 13 y 15 - Ensenada Punta Lara</t>
  </si>
  <si>
    <t>R 1 - D 114 - 452 - 10030</t>
  </si>
  <si>
    <t>R 1 - D 114 - 453 - 0077</t>
  </si>
  <si>
    <t>Centro De Fomento Y Biblioteca Popular Mariano Mor</t>
  </si>
  <si>
    <t>Calle 126 - e/ 48 Bis y 48 - Ensenada El Dique</t>
  </si>
  <si>
    <t>R 1 - D 114 - 453 - 10031</t>
  </si>
  <si>
    <t>Biblioteca Popular Mariano Moreno</t>
  </si>
  <si>
    <t>R 1 - D 114 - 453 - 10032</t>
  </si>
  <si>
    <t>R 1 - D 114 - 451 - 10033</t>
  </si>
  <si>
    <t>R 1 - D 114 - 451 - 10034</t>
  </si>
  <si>
    <t>R 1 - D 114 - 451 - 4400</t>
  </si>
  <si>
    <t>Casa San Martin</t>
  </si>
  <si>
    <t>San Martin - 878 e/ Contarelli y Paraguay - Ensenada Casco</t>
  </si>
  <si>
    <t>R 1 - D 114 - 451 - 10035</t>
  </si>
  <si>
    <t>R 1 - D 114 - 451 - 4406</t>
  </si>
  <si>
    <t>Club Belgrano</t>
  </si>
  <si>
    <t>Combatientes De Malvinas - e/ C. Castagnani y Guido Hispano - Ensenada Casco</t>
  </si>
  <si>
    <t>R 1 - D 114 - 451 - 10036</t>
  </si>
  <si>
    <t>R 1 - D 114 - 451 - 10037</t>
  </si>
  <si>
    <t>R 1 - D 114 - 451 - 3866</t>
  </si>
  <si>
    <t>Club Progreso</t>
  </si>
  <si>
    <t>Pacheco - e/ PerÚ y Sarmiento - Ensenada Casco</t>
  </si>
  <si>
    <t>R 1 - D 114 - 451 - 10038</t>
  </si>
  <si>
    <t>R 1 - D 114 - 451 - 10039</t>
  </si>
  <si>
    <t>R 1 - D 114 - 452 - 4405</t>
  </si>
  <si>
    <t>Club Nacional Evita</t>
  </si>
  <si>
    <t>Calle 16 - e/ 7 y 9 - Ensenada Punta Lara</t>
  </si>
  <si>
    <t>R 1 - D 114 - 452 - 10040</t>
  </si>
  <si>
    <t>R 1 - D 114 - 452 - 0083</t>
  </si>
  <si>
    <t>Calle 130 - e/ Almirante Brown y 3 - Ensenada Punta Lara</t>
  </si>
  <si>
    <t>R 1 - D 114 - 452 - 10041</t>
  </si>
  <si>
    <t>R 1 - D 114 - 451 - 10042</t>
  </si>
  <si>
    <t>R 1 - D 134 - 451 - 2825</t>
  </si>
  <si>
    <t>Ruta 11 Ex Estación Del Aca - e/ 00 y 00 - Punta Indio</t>
  </si>
  <si>
    <t>R 1 - D 134 - 451 - 00004</t>
  </si>
  <si>
    <t>R 1 - D 134 - 451 - 4491</t>
  </si>
  <si>
    <t>Iglesia Rey De Salvación</t>
  </si>
  <si>
    <t>Circunvalación 14 - sn e/ Circunvalación 3a y 21 - VerÓnica</t>
  </si>
  <si>
    <t>R 1 - D 134 - 451 - 10001</t>
  </si>
  <si>
    <t>R 1 - D 14 - 452 - 2701</t>
  </si>
  <si>
    <t>Escuela Primaria De Adultos N° 701</t>
  </si>
  <si>
    <t>Ferrari - 350 e/ Saenz PeÑa y Las Heras - Coronel Brandsen Centro</t>
  </si>
  <si>
    <t>R 1 - D 14 - 452 - 01013</t>
  </si>
  <si>
    <t>Cta</t>
  </si>
  <si>
    <t>R 1 - D 14 - 452 - 2699</t>
  </si>
  <si>
    <t>Extension Del Centro Educativo 801</t>
  </si>
  <si>
    <t>Enrique Hansen - 373 e/ Saenz PeÑa y Las Heras - Brandsen Las Madarinas</t>
  </si>
  <si>
    <t>R 1 - D 14 - 452 - 01023</t>
  </si>
  <si>
    <t>R 1 - D 14 - 451 - 1198</t>
  </si>
  <si>
    <t>Primaria N°8</t>
  </si>
  <si>
    <t>Magadalena Fait - e/ Magadalena Fait y Castelli - Coronel Brandsen Las Mandarinas</t>
  </si>
  <si>
    <t>R 1 - D 14 - 451 - 01024</t>
  </si>
  <si>
    <t>R 1 - D 14 - 451 - 3459</t>
  </si>
  <si>
    <t>Sociedad De Fomento Barrio Los Pinos</t>
  </si>
  <si>
    <t>Calle 9 Esq Daguerre - s-n e/ Esq Daguerre - Coronel Brandsen Los Pinos</t>
  </si>
  <si>
    <t>R 1 - D 14 - 451 - 01026</t>
  </si>
  <si>
    <t>R 1 - D 14 - 452 - 1198</t>
  </si>
  <si>
    <t>R 1 - D 14 - 452 - 01029</t>
  </si>
  <si>
    <t>R 1 - D 14 - 451 - 3411</t>
  </si>
  <si>
    <t>Biblioteca Popular Dr. Frutos Enrique Ortiz</t>
  </si>
  <si>
    <t>Magdalena Fait Esq Coopernico - e/ Magdalena Fait y Esq Coopernico - Coronel Brandsen Las Mandarinas</t>
  </si>
  <si>
    <t>R 1 - D 14 - 451 - 01030</t>
  </si>
  <si>
    <t>R 1 - D 14 - 451 - 2701</t>
  </si>
  <si>
    <t>R 1 - D 14 - 451 - 01040</t>
  </si>
  <si>
    <t>R 1 - D 14 - 451 - 2699</t>
  </si>
  <si>
    <t>R 1 - D 14 - 451 - 10009</t>
  </si>
  <si>
    <t>R 1 - D 14 - 452 - 10010</t>
  </si>
  <si>
    <t>R 1 - D 64 - 451 - 1545</t>
  </si>
  <si>
    <t>Escuela N° 16</t>
  </si>
  <si>
    <t>Boulevard Bavio - e/ Montevideo - Bavio Bavio</t>
  </si>
  <si>
    <t>R 1 - D 64 - 451 - 00039</t>
  </si>
  <si>
    <t>R 1 - D 64 - 451 - 1544</t>
  </si>
  <si>
    <t>Escuela N°3</t>
  </si>
  <si>
    <t>San Martin - e/ Guemes y Urquiza - Magdalena Magdalena</t>
  </si>
  <si>
    <t>R 1 - D 64 - 451 - 00040</t>
  </si>
  <si>
    <t>R 1 - D 64 - 451 - 3620</t>
  </si>
  <si>
    <t>Sport Club</t>
  </si>
  <si>
    <t>Rivadavia - e/ Irigoyen y Goenaga - Magdalena Magdalena</t>
  </si>
  <si>
    <t>R 1 - D 64 - 451 - 00042</t>
  </si>
  <si>
    <t>R 1 - D 64 - 451 - 00043</t>
  </si>
  <si>
    <t>R 1 - D 64 - 451 - 1543</t>
  </si>
  <si>
    <t>Escuela N° 12</t>
  </si>
  <si>
    <t>Castelli - e/ Miguens y Pte Peron - Magdalena Magdalena</t>
  </si>
  <si>
    <t>R 1 - D 64 - 451 - 00044</t>
  </si>
  <si>
    <t>R 1 - D 64 - 451 - 00046</t>
  </si>
  <si>
    <t>R 1 - D 64 - 451 - 1547</t>
  </si>
  <si>
    <t>Rc Tan 8</t>
  </si>
  <si>
    <t>Ruta Prov. 11 - e/ Kilometro 115 - Magdalena Magdalena</t>
  </si>
  <si>
    <t>R 1 - D 64 - 451 - 00049</t>
  </si>
  <si>
    <t>R 1 - D 64 - 451 - 00051</t>
  </si>
  <si>
    <t>R 1 - D 64 - 451 - 00052</t>
  </si>
  <si>
    <t>R 1 - D 64 - 451 - 00053</t>
  </si>
  <si>
    <t>R 1 - D 64 - 451 - 0056</t>
  </si>
  <si>
    <t>Iglesia Evangelica Un Estilo De Vida</t>
  </si>
  <si>
    <t>Chacabuco - e/ Ituzaingo y Suipacha - Magdalena 22 De Febrero</t>
  </si>
  <si>
    <t>R 1 - D 64 - 451 - 10007</t>
  </si>
  <si>
    <t>Frente Grande</t>
  </si>
  <si>
    <t>R 1 - D 64 - 451 - 0059</t>
  </si>
  <si>
    <t>Las Quintas</t>
  </si>
  <si>
    <t>Ruta 36 Km 72 - Bavio Las Quintas</t>
  </si>
  <si>
    <t>R 1 - D 64 - 451 - 10008</t>
  </si>
  <si>
    <t>Fines Magdalena</t>
  </si>
  <si>
    <t>R 1 - D 64 - 451 - 3337</t>
  </si>
  <si>
    <t>Ruta 11 Paraje El Destino - Magdalena Magdalena</t>
  </si>
  <si>
    <t>R 1 - D 64 - 451 - 10009</t>
  </si>
  <si>
    <t>R 1 - D 64 - 451 - 3338</t>
  </si>
  <si>
    <t>Cept N°29</t>
  </si>
  <si>
    <t>Payró - Payro Payró</t>
  </si>
  <si>
    <t>R 1 - D 64 - 451 - 10010</t>
  </si>
  <si>
    <t>Acept</t>
  </si>
  <si>
    <t>R 1 - D 64 - 451 - 3520</t>
  </si>
  <si>
    <t>Escuela N° 40</t>
  </si>
  <si>
    <t>Ruta N° 59 - Jose Ferrari Paraje La Matraca</t>
  </si>
  <si>
    <t>R 1 - D 64 - 451 - 10011</t>
  </si>
  <si>
    <t>R 1 - D 64 - 451 - 0057</t>
  </si>
  <si>
    <t>Escuela N° 24 Rural</t>
  </si>
  <si>
    <t>Av Montes De Oca - Payro El Kiwi</t>
  </si>
  <si>
    <t>R 1 - D 64 - 451 - 10012</t>
  </si>
  <si>
    <t>R 1 - D 64 - 451 - 3705</t>
  </si>
  <si>
    <t>J.b.s</t>
  </si>
  <si>
    <t>Ruta 11 - KM 53 - Magdalena Magdalena</t>
  </si>
  <si>
    <t>R 1 - D 64 - 451 - 10015</t>
  </si>
  <si>
    <t>R 1 - D 64 - 451 - 10016</t>
  </si>
  <si>
    <t>R 1 - D 64 - 451 - 10017</t>
  </si>
  <si>
    <t>R 1 - D 64 - 451 - 0055</t>
  </si>
  <si>
    <t>Iglesia Evangelica Emanuel</t>
  </si>
  <si>
    <t>Maipu - e/ Suipacha y Moreno - Magdalena La Estacion</t>
  </si>
  <si>
    <t>R 1 - D 64 - 451 - 10018</t>
  </si>
  <si>
    <t>R 10 - D 101 - 451 - 3486</t>
  </si>
  <si>
    <t>Biblioteca Populary Museo Jose Manuel Estrada</t>
  </si>
  <si>
    <t>Balcarce - 645 - Suipacha</t>
  </si>
  <si>
    <t>R 10 - D 101 - 451 - 00011</t>
  </si>
  <si>
    <t>R 10 - D 101 - 451 - 2554</t>
  </si>
  <si>
    <t>Escuela Secundaria N°2</t>
  </si>
  <si>
    <t>Santa Fe - 670 e/ L. Maturana y 24 De Octubre - Suipacha</t>
  </si>
  <si>
    <t>R 10 - D 101 - 451 - 00012</t>
  </si>
  <si>
    <t>R 10 - D 101 - 451 - 00014</t>
  </si>
  <si>
    <t>R 10 - D 101 - 451 - 00015</t>
  </si>
  <si>
    <t>R 10 - D 101 - 451 - 4265</t>
  </si>
  <si>
    <t>Ep N°1</t>
  </si>
  <si>
    <t>Sarmiento Y Rivadavia - 789 - Suipacha</t>
  </si>
  <si>
    <t>R 10 - D 101 - 451 - 00016</t>
  </si>
  <si>
    <t>R 10 - D 101 - 451 - 4262</t>
  </si>
  <si>
    <t>Club De Jubilados Balcarce</t>
  </si>
  <si>
    <t>Balcarce - 517 - Suipacha</t>
  </si>
  <si>
    <t>R 10 - D 101 - 451 - 00017</t>
  </si>
  <si>
    <t>R 10 - D 16 - 451 - 3455</t>
  </si>
  <si>
    <t>Casa De Cgt Regional Cañuelas</t>
  </si>
  <si>
    <t>Bransden - 750 e/ Del Carmen y San Martín - Cañuelas Centro</t>
  </si>
  <si>
    <t>R 10 - D 16 - 451 - 00004</t>
  </si>
  <si>
    <t>R 10 - D 16 - 451 - 2797</t>
  </si>
  <si>
    <t>Ees N*3</t>
  </si>
  <si>
    <t>Libertad - 1208 e/ Mozotegui y Antártida Argentina - Cañuelas Centro</t>
  </si>
  <si>
    <t>R 10 - D 16 - 451 - 00005</t>
  </si>
  <si>
    <t>R 10 - D 16 - 451 - 00009</t>
  </si>
  <si>
    <t>Suteba CaÑuelas</t>
  </si>
  <si>
    <t>R 10 - D 16 - 451 - 2799</t>
  </si>
  <si>
    <t>Cens N* 451</t>
  </si>
  <si>
    <t>Moreno - 317 e/ Basabilvaso y V. Sarsfield - Cañuelas Centro</t>
  </si>
  <si>
    <t>R 10 - D 16 - 451 - 00010</t>
  </si>
  <si>
    <t>R 10 - D 16 - 451 - 2954</t>
  </si>
  <si>
    <t>Capilla Cristo Obrero Y Campesino</t>
  </si>
  <si>
    <t>Antofagasta - e/ Venezuela y Perú - Máximo Paz Centro</t>
  </si>
  <si>
    <t>R 10 - D 16 - 451 - 00013</t>
  </si>
  <si>
    <t>R 10 - D 16 - 451 - 2798</t>
  </si>
  <si>
    <t>Ees N*4</t>
  </si>
  <si>
    <t>Godoy Cruz - 383 e/ Rojas y Ascasubi - Cañuelas Libertad</t>
  </si>
  <si>
    <t>R 10 - D 16 - 451 - 00014</t>
  </si>
  <si>
    <t>R 10 - D 16 - 451 - 00031</t>
  </si>
  <si>
    <t>R 10 - D 16 - 451 - 2800</t>
  </si>
  <si>
    <t>Casa 25 De Febrero</t>
  </si>
  <si>
    <t>Acuña - 725 e/ Rivadavia y Mitre - Cañuelas Centro</t>
  </si>
  <si>
    <t>R 10 - D 16 - 451 - 00032</t>
  </si>
  <si>
    <t>R 10 - D 16 - 451 - 00034</t>
  </si>
  <si>
    <t>R 10 - D 16 - 451 - 00036</t>
  </si>
  <si>
    <t>R 10 - D 16 - 451 - 00037</t>
  </si>
  <si>
    <t>R 10 - D 16 - 451 - 00038</t>
  </si>
  <si>
    <t>R 10 - D 16 - 451 - 1226</t>
  </si>
  <si>
    <t>No Fue Magia</t>
  </si>
  <si>
    <t>San Martín - 686 e/ Mitre y José M. Paz - CaÑuelas Santa Anita</t>
  </si>
  <si>
    <t>R 10 - D 16 - 451 - 10003</t>
  </si>
  <si>
    <t>Asociación Civil No Fue Magia</t>
  </si>
  <si>
    <t>R 10 - D 16 - 451 - 1495</t>
  </si>
  <si>
    <t>Ruta N°3, Km 74 - Paraje La Noria Paraje La Noria</t>
  </si>
  <si>
    <t>R 10 - D 16 - 451 - 10006</t>
  </si>
  <si>
    <t>R 10 - D 16 - 451 - 1496</t>
  </si>
  <si>
    <t>Belgrano Y Lisboa - e/ Belgrano y Lisboa - La Garita La Garita</t>
  </si>
  <si>
    <t>R 10 - D 16 - 451 - 10007</t>
  </si>
  <si>
    <t>R 10 - D 16 - 451 - 10009</t>
  </si>
  <si>
    <t>R 10 - D 16 - 451 - 3415</t>
  </si>
  <si>
    <t>Cfl Nº 401</t>
  </si>
  <si>
    <t>Saavedra - 474 e/ Basavilbaso y AcuÑa - Cañuelas Centro</t>
  </si>
  <si>
    <t>R 10 - D 16 - 451 - 10011</t>
  </si>
  <si>
    <t>R 10 - D 16 - 451 - 3854</t>
  </si>
  <si>
    <t>Las Praderas</t>
  </si>
  <si>
    <t>Combate De Los Pozos - 254 e/ Maipu - Maximo Paz Las Praderas</t>
  </si>
  <si>
    <t>R 10 - D 16 - 451 - 10013</t>
  </si>
  <si>
    <t>R 10 - D 16 - 451 - 3831</t>
  </si>
  <si>
    <t>Uoma</t>
  </si>
  <si>
    <t>Alem - 892 e/ Independencia y Mitre - Cañuelas Centro</t>
  </si>
  <si>
    <t>R 10 - D 16 - 451 - 10014</t>
  </si>
  <si>
    <t>R 10 - D 16 - 451 - 10015</t>
  </si>
  <si>
    <t>R 10 - D 16 - 451 - 4113</t>
  </si>
  <si>
    <t>Calle 25 - 100 e/ Rivadavia y Hipólito Yrigoyen - Villa Adriana Villa Adriana</t>
  </si>
  <si>
    <t>R 10 - D 16 - 451 - 10018</t>
  </si>
  <si>
    <t>R 10 - D 16 - 451 - 1140</t>
  </si>
  <si>
    <t>Soc De Fto 12 De Octubre</t>
  </si>
  <si>
    <t>Del Carmen - 50 e/ Rawson y 12 De Octubre - Cañuelas 12 De Octubre</t>
  </si>
  <si>
    <t>R 10 - D 16 - 451 - 10019</t>
  </si>
  <si>
    <t>R 10 - D 16 - 451 - 4449</t>
  </si>
  <si>
    <t>Brandsen - 1237 e/ Mozotegui y A. Argentina - Cañuelas Centro</t>
  </si>
  <si>
    <t>R 10 - D 16 - 451 - 10020</t>
  </si>
  <si>
    <t>R 10 - D 44 - 451 - 1953</t>
  </si>
  <si>
    <t>Sociedad De Fomento "parque La Argentina"</t>
  </si>
  <si>
    <t>Roldan - 000 e/ Pringles - General Rodriguez Las Malvinas</t>
  </si>
  <si>
    <t>R 10 - D 44 - 451 - 03102</t>
  </si>
  <si>
    <t>R 10 - D 44 - 451 - 1958</t>
  </si>
  <si>
    <t>Ep 19</t>
  </si>
  <si>
    <t>Hipólito Yrigoyen - 965 e/ Avenida San Martín y Sarmiento - General Rodriguez General Rodriguez</t>
  </si>
  <si>
    <t>R 10 - D 44 - 451 - 03105</t>
  </si>
  <si>
    <t>R 10 - D 44 - 451 - 1949</t>
  </si>
  <si>
    <t>Ep 9- Sociedad De Fomento Parque San Martín</t>
  </si>
  <si>
    <t>Juana Azurduy - 000 e/ Remedios De Escalada De San Martín - General Rodriguez San Martín</t>
  </si>
  <si>
    <t>R 10 - D 44 - 451 - 03106</t>
  </si>
  <si>
    <t>R 10 - D 44 - 451 - 1947</t>
  </si>
  <si>
    <t>Atilra</t>
  </si>
  <si>
    <t>Avenida España - 434 e/ Avellaneda y Mariano Moreno - General Rodriguez General Rodriguez</t>
  </si>
  <si>
    <t>R 10 - D 44 - 451 - 03133</t>
  </si>
  <si>
    <t>R 10 - D 44 - 451 - 1962</t>
  </si>
  <si>
    <t>Sarmiento - 518 e/ Balcarce y Almirante Brown - General Rodriguez General Rodriguez</t>
  </si>
  <si>
    <t>R 10 - D 44 - 451 - 03141</t>
  </si>
  <si>
    <t>R 10 - D 44 - 451 - 3001</t>
  </si>
  <si>
    <t>Fuente De Restauración Familiar</t>
  </si>
  <si>
    <t>Rivadavia - 440 e/ V.vera y Bonino - General Rodriguez Agua De Oro</t>
  </si>
  <si>
    <t>R 10 - D 44 - 451 - 03143</t>
  </si>
  <si>
    <t>R 10 - D 44 - 451 - 03150</t>
  </si>
  <si>
    <t>R 10 - D 44 - 451 - 1971</t>
  </si>
  <si>
    <t>Las Violetas - e/ Caseros - General Rodriguez Agua De Oro</t>
  </si>
  <si>
    <t>R 10 - D 44 - 451 - 03152</t>
  </si>
  <si>
    <t>R 10 - D 44 - 451 - 3002</t>
  </si>
  <si>
    <t>Remedios De Escalada De San Martin - e/ Juana Azurduy - General Rodriguez San Martín</t>
  </si>
  <si>
    <t>R 10 - D 44 - 451 - 03154</t>
  </si>
  <si>
    <t>R 10 - D 44 - 451 - 1948</t>
  </si>
  <si>
    <t>Ep 6</t>
  </si>
  <si>
    <t>Av 25 De Mayo - 549 e/ Jose C Paz y Independencia - General Rodriguez General Rodriguez</t>
  </si>
  <si>
    <t>R 10 - D 44 - 451 - 03155</t>
  </si>
  <si>
    <t>Cooperativa Peronismo En Marcha</t>
  </si>
  <si>
    <t>R 10 - D 44 - 451 - 03160</t>
  </si>
  <si>
    <t>R 10 - D 44 - 451 - 03161</t>
  </si>
  <si>
    <t>R 10 - D 44 - 451 - 03162</t>
  </si>
  <si>
    <t>R 10 - D 44 - 451 - 03163</t>
  </si>
  <si>
    <t>R 10 - D 44 - 451 - 03164</t>
  </si>
  <si>
    <t>R 10 - D 44 - 451 - 03165</t>
  </si>
  <si>
    <t>R 10 - D 44 - 451 - 3380</t>
  </si>
  <si>
    <t>Av Eva Peron - 540 - General Rodriguez General Rodriguez</t>
  </si>
  <si>
    <t>R 10 - D 44 - 451 - 10008</t>
  </si>
  <si>
    <t>R 10 - D 44 - 451 - 1961</t>
  </si>
  <si>
    <t>Sociedad De Fomento Altos Del Oeste</t>
  </si>
  <si>
    <t>Av. Central - e/ Florida - General Rodriguez Altos Del Oeste</t>
  </si>
  <si>
    <t>R 10 - D 44 - 451 - 10010</t>
  </si>
  <si>
    <t>Amigos De La Sociedad De Fomento De Altos Del Oest</t>
  </si>
  <si>
    <t>R 10 - D 44 - 451 - 1343</t>
  </si>
  <si>
    <t>Ub Néstor K</t>
  </si>
  <si>
    <t>Di Marco - 346 e/ Rivadavia y Cangallo - General Rodriguez General Rodriguez</t>
  </si>
  <si>
    <t>R 10 - D 44 - 451 - 10011</t>
  </si>
  <si>
    <t>R 10 - D 44 - 451 - 4352</t>
  </si>
  <si>
    <t>Manuela Gomez - e/ Luis Poleo - General Rodriguez General Rodriguez</t>
  </si>
  <si>
    <t>R 10 - D 44 - 451 - 10012</t>
  </si>
  <si>
    <t>Club Social, Cultural Y Deportivo Parque Yrigoyen</t>
  </si>
  <si>
    <t>R 10 - D 44 - 451 - 10013</t>
  </si>
  <si>
    <t>R 10 - D 44 - 451 - 4355</t>
  </si>
  <si>
    <t>Casa De Adultos Mayores Eva Peron</t>
  </si>
  <si>
    <t>Primera Junta - 345 e/ Belgrano - General Rodriguez General Rodriguez</t>
  </si>
  <si>
    <t>R 10 - D 44 - 451 - 10014</t>
  </si>
  <si>
    <t>R 10 - D 44 - 451 - 4358</t>
  </si>
  <si>
    <t>Ep 23</t>
  </si>
  <si>
    <t>Arroyo Cruz Colorada - e/ Arroyo Ceibal - Marabo Marabo</t>
  </si>
  <si>
    <t>R 10 - D 44 - 451 - 10015</t>
  </si>
  <si>
    <t>R 10 - D 44 - 451 - 4378</t>
  </si>
  <si>
    <t>Cherubini - 450 e/ Pueyrredon - Centro Centro</t>
  </si>
  <si>
    <t>R 10 - D 44 - 451 - 10016</t>
  </si>
  <si>
    <t>R 10 - D 44 - 451 - 3765</t>
  </si>
  <si>
    <t>Trueba - 222 e/ Belgrano y P. Hams - General Rodriguez General Rodriguez</t>
  </si>
  <si>
    <t>R 10 - D 44 - 451 - 10017</t>
  </si>
  <si>
    <t>R 10 - D 44 - 451 - 10018</t>
  </si>
  <si>
    <t>R 10 - D 44 - 451 - 4354</t>
  </si>
  <si>
    <t>Junin - e/ Chascomus - General Rodriguez General Rodriguez</t>
  </si>
  <si>
    <t>R 10 - D 44 - 451 - 10019</t>
  </si>
  <si>
    <t>Vencer Para Vivir</t>
  </si>
  <si>
    <t>R 10 - D 44 - 451 - 10020</t>
  </si>
  <si>
    <t>R 10 - D 44 - 451 - 4353</t>
  </si>
  <si>
    <t>Calle B - e/ Calle O - General Rodriguez General Rodriguez</t>
  </si>
  <si>
    <t>R 10 - D 44 - 451 - 10021</t>
  </si>
  <si>
    <t>R 10 - D 44 - 451 - 10022</t>
  </si>
  <si>
    <t>R 10 - D 57 - 451 - 3978</t>
  </si>
  <si>
    <t>Sum Ep Nº1</t>
  </si>
  <si>
    <t>San Martin - 360 e/ Moreno y Lozano - General Las Heras Las Heras</t>
  </si>
  <si>
    <t>R 10 - D 57 - 451 - 00001</t>
  </si>
  <si>
    <t>R 10 - D 57 - 451 - 2982</t>
  </si>
  <si>
    <t>Rivadavia - 15 e/ Dr. Atilio Chiocconi y 9 De Julio - General Las Heras Las Heras</t>
  </si>
  <si>
    <t>R 10 - D 57 - 451 - 00009</t>
  </si>
  <si>
    <t>R 10 - D 57 - 451 - 2974</t>
  </si>
  <si>
    <t>Ep N°8</t>
  </si>
  <si>
    <t>Belgrano Y Francia - Sin numero e/ Blvd. Independencia y Francia - General Las Heras Villars</t>
  </si>
  <si>
    <t>R 10 - D 57 - 451 - 00010</t>
  </si>
  <si>
    <t>R 10 - D 57 - 451 - 00014</t>
  </si>
  <si>
    <t>R 10 - D 57 - 451 - 00016</t>
  </si>
  <si>
    <t>R 10 - D 57 - 451 - 00017</t>
  </si>
  <si>
    <t>R 10 - D 57 - 451 - 00018</t>
  </si>
  <si>
    <t>R 10 - D 63 - 451 - 1813</t>
  </si>
  <si>
    <t>Sociedad Fomento Luna</t>
  </si>
  <si>
    <t>Calle 559 - e/ Sofia PiÑeyro y 528 - Lujan Barrio Luna</t>
  </si>
  <si>
    <t>R 10 - D 63 - 451 - 00171</t>
  </si>
  <si>
    <t>R 10 - D 63 - 451 - 2945</t>
  </si>
  <si>
    <t>Sociedad De Fomento Sarmiento</t>
  </si>
  <si>
    <t>El Cimarron - 342 e/ El Cimarron y Sara Ogando - Lujan Sarmiento</t>
  </si>
  <si>
    <t>R 10 - D 63 - 451 - 00172</t>
  </si>
  <si>
    <t>R 10 - D 63 - 451 - 2944</t>
  </si>
  <si>
    <t>Frente Renovador</t>
  </si>
  <si>
    <t>Dr Muñiz - Lujan Centro</t>
  </si>
  <si>
    <t>R 10 - D 63 - 451 - 00173</t>
  </si>
  <si>
    <t>R 10 - D 63 - 451 - 2967</t>
  </si>
  <si>
    <t>Escuela 9</t>
  </si>
  <si>
    <t>Enrique Discepolo - 1090 - Open Door</t>
  </si>
  <si>
    <t>R 10 - D 63 - 451 - 00174</t>
  </si>
  <si>
    <t>R 10 - D 63 - 451 - 1774</t>
  </si>
  <si>
    <t>Epa 701</t>
  </si>
  <si>
    <t>Lavalle - 878 e/ Humberto Primo y Alem - Lujan Centro</t>
  </si>
  <si>
    <t>R 10 - D 63 - 451 - 00175</t>
  </si>
  <si>
    <t>R 10 - D 63 - 451 - 1779</t>
  </si>
  <si>
    <t>Cic</t>
  </si>
  <si>
    <t>El Trebol - 529 e/ Los Lotos y Las Madreselvas - Lujan San Fermin</t>
  </si>
  <si>
    <t>R 10 - D 63 - 451 - 00177</t>
  </si>
  <si>
    <t>R 10 - D 63 - 451 - 00178</t>
  </si>
  <si>
    <t>R 10 - D 63 - 451 - 1778</t>
  </si>
  <si>
    <t>Escuela 2</t>
  </si>
  <si>
    <t>Constitucion - 2086 e/ Entre Rios y Jujuy - Lujan Lanusse</t>
  </si>
  <si>
    <t>R 10 - D 63 - 451 - 00179</t>
  </si>
  <si>
    <t>R 10 - D 63 - 451 - 00181</t>
  </si>
  <si>
    <t>R 10 - D 63 - 451 - 1304</t>
  </si>
  <si>
    <t>Polo Productivo De La Municipalidad</t>
  </si>
  <si>
    <t>Belgrano - 1200 e/ Las Heras y Ituzaingo - Lujan Hospital</t>
  </si>
  <si>
    <t>R 10 - D 63 - 451 - 10009</t>
  </si>
  <si>
    <t>Municipalidad De Lujan</t>
  </si>
  <si>
    <t>R 10 - D 63 - 451 - 2927</t>
  </si>
  <si>
    <t>Centro Comunitario Mi Querido Wembley</t>
  </si>
  <si>
    <t>Santa Fe - 2558 e/ Darwin y Storni - Lujan Villa Del Parque</t>
  </si>
  <si>
    <t>R 10 - D 63 - 451 - 10012</t>
  </si>
  <si>
    <t>R 10 - D 63 - 451 - 2943</t>
  </si>
  <si>
    <t>Casa Cultural Por La Memoria</t>
  </si>
  <si>
    <t>Ituzaingo - 74 - Lujan Centro</t>
  </si>
  <si>
    <t>R 10 - D 63 - 451 - 10014</t>
  </si>
  <si>
    <t>Comision Por La Memoria Lujan</t>
  </si>
  <si>
    <t>R 10 - D 63 - 451 - 2960</t>
  </si>
  <si>
    <t>Calderon De La Barca - 498 - Torres</t>
  </si>
  <si>
    <t>R 10 - D 63 - 451 - 10015</t>
  </si>
  <si>
    <t>Hospital Y Comunidad Ramon Carrillo</t>
  </si>
  <si>
    <t>R 10 - D 63 - 451 - 1301</t>
  </si>
  <si>
    <t>Almirante Brown - 429 - Lujan Centro</t>
  </si>
  <si>
    <t>R 10 - D 63 - 451 - 10016</t>
  </si>
  <si>
    <t>R 10 - D 63 - 451 - 1300</t>
  </si>
  <si>
    <t>Francia - 836 - Lujan Centro</t>
  </si>
  <si>
    <t>R 10 - D 63 - 451 - 10017</t>
  </si>
  <si>
    <t>R 10 - D 63 - 451 - 10018</t>
  </si>
  <si>
    <t>R 10 - D 63 - 451 - 10021</t>
  </si>
  <si>
    <t>R 10 - D 63 - 451 - 4431</t>
  </si>
  <si>
    <t>Santa Marta</t>
  </si>
  <si>
    <t>349bis - sn e/ Claveles y Madreselva - Lujan</t>
  </si>
  <si>
    <t>R 10 - D 63 - 451 - 10022</t>
  </si>
  <si>
    <t>R 10 - D 63 - 451 - 10023</t>
  </si>
  <si>
    <t>R 10 - D 63 - 451 - 3597</t>
  </si>
  <si>
    <t>Club Flandria</t>
  </si>
  <si>
    <t>EspaÑa - 271 e/ Del Colegio y Los Tejedores - Jauregui</t>
  </si>
  <si>
    <t>R 10 - D 63 - 451 - 10024</t>
  </si>
  <si>
    <t>R 10 - D 63 - 451 - 10025</t>
  </si>
  <si>
    <t>R 10 - D 67 - 452 - 1416</t>
  </si>
  <si>
    <t>Ex Escuela Tecnica</t>
  </si>
  <si>
    <t>Belgrano - 2181 - Marcos Paz Centro</t>
  </si>
  <si>
    <t>R 10 - D 67 - 452 - 00026</t>
  </si>
  <si>
    <t>R 10 - D 67 - 452 - 1420</t>
  </si>
  <si>
    <t>Urioste Atuel - e/ Bermejo y Pilcomayo - Marcos Paz Urioste</t>
  </si>
  <si>
    <t>R 10 - D 67 - 452 - 00028</t>
  </si>
  <si>
    <t>R 10 - D 67 - 452 - 1425</t>
  </si>
  <si>
    <t>Av. Eva Peron - 1185 - Marcos Paz La Paz</t>
  </si>
  <si>
    <t>R 10 - D 67 - 452 - 00033</t>
  </si>
  <si>
    <t>R 10 - D 67 - 452 - 0472</t>
  </si>
  <si>
    <t>Cens N°452</t>
  </si>
  <si>
    <t>Belgrano - 2181 e/ Aguero y Pellegrini - Marcos Paz Centro</t>
  </si>
  <si>
    <t>R 10 - D 67 - 452 - 00034</t>
  </si>
  <si>
    <t>R 10 - D 67 - 452 - 1424</t>
  </si>
  <si>
    <t>Belgrano - 2181 e/ Aguero - Marcos Paz Centro</t>
  </si>
  <si>
    <t>R 10 - D 67 - 452 - 00035</t>
  </si>
  <si>
    <t>R 10 - D 67 - 452 - 3687</t>
  </si>
  <si>
    <t>Umi Bicentenario</t>
  </si>
  <si>
    <t>Regimiento Patricio - 27 e/ Av Rivadavia y Bandera Nacional - Marcos Paz Marcos Paz</t>
  </si>
  <si>
    <t>R 10 - D 67 - 452 - 00053</t>
  </si>
  <si>
    <t>R 10 - D 67 - 452 - 00054</t>
  </si>
  <si>
    <t>R 10 - D 67 - 452 - 00059</t>
  </si>
  <si>
    <t>R 10 - D 67 - 452 - 4037</t>
  </si>
  <si>
    <t>Matacos - 77 e/ Chanas y Av Rivadavia - Marcos Paz Centro</t>
  </si>
  <si>
    <t>R 10 - D 67 - 452 - 00064</t>
  </si>
  <si>
    <t>R 10 - D 67 - 452 - 4038</t>
  </si>
  <si>
    <t>Tacuari - sn e/ Vieytes y Piedras - Marcos Paz Marcos Paz</t>
  </si>
  <si>
    <t>R 10 - D 67 - 452 - 00065</t>
  </si>
  <si>
    <t>R 10 - D 67 - 452 - 3356</t>
  </si>
  <si>
    <t>Casa Peronista</t>
  </si>
  <si>
    <t>San Martin - 231 e/ Avellaneda y Balcarce - Marcos Paz Centro</t>
  </si>
  <si>
    <t>R 10 - D 67 - 452 - 00066</t>
  </si>
  <si>
    <t>R 10 - D 67 - 452 - 1426</t>
  </si>
  <si>
    <t>Ep N° 13</t>
  </si>
  <si>
    <t>Scalabrini Ortiz - e/ El Domador - Marcos Paz Los Aromos</t>
  </si>
  <si>
    <t>R 10 - D 67 - 452 - 00068</t>
  </si>
  <si>
    <t>R 10 - D 67 - 452 - 0009</t>
  </si>
  <si>
    <t>Crece Desde El Pie</t>
  </si>
  <si>
    <t>Los Claveles - e/ Olivos y Los Naranjos - Marcos Paz Barrio Torchiaro</t>
  </si>
  <si>
    <t>R 10 - D 67 - 452 - 10004</t>
  </si>
  <si>
    <t>Docentes Por La Patria Libre</t>
  </si>
  <si>
    <t>R 10 - D 67 - 452 - 10040</t>
  </si>
  <si>
    <t>Cta De Los Trabajadores</t>
  </si>
  <si>
    <t>R 10 - D 67 - 452 - 3357</t>
  </si>
  <si>
    <t>Centro Comunitario Juan Takara</t>
  </si>
  <si>
    <t>La Milonga - 1845 e/ Carlos Gardel y Berutti - Marcos Paz La Loma</t>
  </si>
  <si>
    <t>R 10 - D 67 - 452 - 10042</t>
  </si>
  <si>
    <t>Movimiento Evita Utep</t>
  </si>
  <si>
    <t>R 10 - D 67 - 452 - 3537</t>
  </si>
  <si>
    <t>Umi Don Rolando</t>
  </si>
  <si>
    <t>El Maestro - e/ El Criollo - Marcos Paz Marcos Paz</t>
  </si>
  <si>
    <t>R 10 - D 67 - 452 - 10045</t>
  </si>
  <si>
    <t>Cooperativa De Enseñanza Docentes Autoconvo</t>
  </si>
  <si>
    <t>R 10 - D 67 - 452 - 3760</t>
  </si>
  <si>
    <t>Eva Peron</t>
  </si>
  <si>
    <t>Quintana - e/ Fidel Lopez y Callao - Marcos Paz Marcos Paz</t>
  </si>
  <si>
    <t>R 10 - D 67 - 452 - 10061</t>
  </si>
  <si>
    <t>R 10 - D 67 - 452 - 1423</t>
  </si>
  <si>
    <t>Eee N° 502</t>
  </si>
  <si>
    <t>Libertad - 2080 e/ Riobamba - Marcos Paz Marcos Paz</t>
  </si>
  <si>
    <t>R 10 - D 67 - 452 - 10070</t>
  </si>
  <si>
    <t>Fuerza Patria</t>
  </si>
  <si>
    <t>R 10 - D 67 - 452 - 4413</t>
  </si>
  <si>
    <t>Sindicato Empleados Municipales</t>
  </si>
  <si>
    <t>Roque Saenz PeÑa - 355 - Marcos Paz Centro</t>
  </si>
  <si>
    <t>R 10 - D 67 - 452 - 10071</t>
  </si>
  <si>
    <t>R 10 - D 67 - 452 - 4434</t>
  </si>
  <si>
    <t>Umi Santa Rosa</t>
  </si>
  <si>
    <t>Manuela Pedraza - SN e/ Paula Albarracin - Marcos Paz Santa Rosa</t>
  </si>
  <si>
    <t>R 10 - D 67 - 452 - 10072</t>
  </si>
  <si>
    <t>R 10 - D 67 - 452 - 4456</t>
  </si>
  <si>
    <t>Taller Protegido San Marcos</t>
  </si>
  <si>
    <t>Avellaneda - 2062 - Marcos Paz Centro</t>
  </si>
  <si>
    <t>R 10 - D 67 - 452 - 10073</t>
  </si>
  <si>
    <t>R 10 - D 70 - 451 - 2354</t>
  </si>
  <si>
    <t>Comunidad Raices</t>
  </si>
  <si>
    <t>Calle 10 - e/ 65 - Mercedes</t>
  </si>
  <si>
    <t>R 10 - D 70 - 451 - 00000</t>
  </si>
  <si>
    <t>R 10 - D 70 - 451 - 2358</t>
  </si>
  <si>
    <t>Ep 704</t>
  </si>
  <si>
    <t>Calle 55 - e/ 12 Y 14 - Mercedes</t>
  </si>
  <si>
    <t>R 10 - D 70 - 451 - 00011</t>
  </si>
  <si>
    <t>R 10 - D 70 - 451 - 2359</t>
  </si>
  <si>
    <t>Sociedad De Fom. Gowland</t>
  </si>
  <si>
    <t>Calle 511 - e/ 506 - Mercedes</t>
  </si>
  <si>
    <t>R 10 - D 70 - 451 - 00012</t>
  </si>
  <si>
    <t>R 10 - D 70 - 451 - 00017</t>
  </si>
  <si>
    <t>R 10 - D 70 - 451 - 2353</t>
  </si>
  <si>
    <t>Ep 702</t>
  </si>
  <si>
    <t>Calle 29 - e/ 14 - Mercedes</t>
  </si>
  <si>
    <t>R 10 - D 70 - 451 - 00020</t>
  </si>
  <si>
    <t>R 10 - D 70 - 451 - 2357</t>
  </si>
  <si>
    <t>Parroquia San Jose</t>
  </si>
  <si>
    <t>Calle 48 - e/ 27 - Mercedes</t>
  </si>
  <si>
    <t>R 10 - D 70 - 451 - 00023</t>
  </si>
  <si>
    <t>R 10 - D 70 - 451 - 00024</t>
  </si>
  <si>
    <t>R 10 - D 70 - 451 - 2356</t>
  </si>
  <si>
    <t>Instituto Unzue</t>
  </si>
  <si>
    <t>Calle 47 - e/ 28 - Mercedes</t>
  </si>
  <si>
    <t>R 10 - D 70 - 451 - 00026</t>
  </si>
  <si>
    <t>R 10 - D 70 - 451 - 00027</t>
  </si>
  <si>
    <t>R 10 - D 74 - 451 - 2951</t>
  </si>
  <si>
    <t>E.e.s. N3</t>
  </si>
  <si>
    <t>Calle 42 Bis Y 13 Bis - e/ 42 Bis y 13 Bis - Navarro Navarro</t>
  </si>
  <si>
    <t>R 10 - D 74 - 451 - 00017</t>
  </si>
  <si>
    <t>R 10 - D 74 - 451 - 00018</t>
  </si>
  <si>
    <t>R 10 - D 74 - 451 - 3714</t>
  </si>
  <si>
    <t>E.e.s. N4</t>
  </si>
  <si>
    <t>Calle 33 - e/ 38 y 38 Bis - Navarro Navarro</t>
  </si>
  <si>
    <t>R 10 - D 74 - 451 - 00020</t>
  </si>
  <si>
    <t>R 10 - D 74 - 451 - 00021</t>
  </si>
  <si>
    <t>R 10 - D 74 - 451 - 00023</t>
  </si>
  <si>
    <t>San Andrés De Giles</t>
  </si>
  <si>
    <t>R 10 - D 93 - 451 - 2530</t>
  </si>
  <si>
    <t>Maypu - 1276 e/ Uruiza y Rawson - San Andrés De Giles Tuyuti</t>
  </si>
  <si>
    <t>R 10 - D 93 - 451 - 00025</t>
  </si>
  <si>
    <t>R 10 - D 93 - 451 - 2550</t>
  </si>
  <si>
    <t>Sum Bicentenario</t>
  </si>
  <si>
    <t>Calle 507 Y Sarmiento - San Andrés De Giles Tuyuti</t>
  </si>
  <si>
    <t>R 10 - D 93 - 451 - 00026</t>
  </si>
  <si>
    <t>R 10 - D 93 - 451 - 2536</t>
  </si>
  <si>
    <t>Cucullu</t>
  </si>
  <si>
    <t>Acceso 9 De Julio - San Andrés De Giles Tuyuti</t>
  </si>
  <si>
    <t>R 10 - D 93 - 451 - 00027</t>
  </si>
  <si>
    <t>R 10 - D 93 - 451 - 4027</t>
  </si>
  <si>
    <t>Villa Espil</t>
  </si>
  <si>
    <t>Pelaez Y Alvis - San Andrés De Giles Tuyuti</t>
  </si>
  <si>
    <t>R 10 - D 93 - 451 - 00029</t>
  </si>
  <si>
    <t>R 10 - D 93 - 451 - 2547</t>
  </si>
  <si>
    <t>Ees.n °9</t>
  </si>
  <si>
    <t>Av. Scully - 660 - San Andrés De Giles Tuyuti</t>
  </si>
  <si>
    <t>R 10 - D 93 - 451 - 00031</t>
  </si>
  <si>
    <t>R 10 - D 93 - 451 - 00032</t>
  </si>
  <si>
    <t>R 10 - D 93 - 451 - 00033</t>
  </si>
  <si>
    <t>R 10 - D 93 - 451 - 00034</t>
  </si>
  <si>
    <t>R 10 - D 93 - 451 - 00035</t>
  </si>
  <si>
    <t>R 10 - D 93 - 451 - 2535</t>
  </si>
  <si>
    <t>R 10 - D 93 - 451 - 00036</t>
  </si>
  <si>
    <t>R 10 - D 93 - 451 - 10001</t>
  </si>
  <si>
    <t>R 11 - D 116 - 454 - 1742</t>
  </si>
  <si>
    <t>Las Heras 1616 - 1616 e/ Las Heras - Ingeniero Maschwitz Ingeniero Maschwitz</t>
  </si>
  <si>
    <t>R 11 - D 116 - 454 - 00101</t>
  </si>
  <si>
    <t>456</t>
  </si>
  <si>
    <t>R 11 - D 116 - 456 - 1745</t>
  </si>
  <si>
    <t>Ep N° 4</t>
  </si>
  <si>
    <t>Sargento Cabral 91 - 91 e/ Italia - Belén De Escobar Belén De Escobar</t>
  </si>
  <si>
    <t>R 11 - D 116 - 456 - 00109</t>
  </si>
  <si>
    <t>R 11 - D 116 - 451 - 1753</t>
  </si>
  <si>
    <t>Ugc N°17</t>
  </si>
  <si>
    <t>Chaco 242 - 242 - Maquinista Savio Maquinista Savio</t>
  </si>
  <si>
    <t>R 11 - D 116 - 451 - 00112</t>
  </si>
  <si>
    <t>R 11 - D 116 - 451 - 3033</t>
  </si>
  <si>
    <t>Upcn</t>
  </si>
  <si>
    <t>Tapia De Cruz - 440 e/ Belgrano y Hipólito De Yrigoyen - Belén De Escobar Belén De Escobar</t>
  </si>
  <si>
    <t>R 11 - D 116 - 451 - 00114</t>
  </si>
  <si>
    <t>R 11 - D 116 - 456 - 00132</t>
  </si>
  <si>
    <t>E.p. 4</t>
  </si>
  <si>
    <t>R 11 - D 116 - 453 - 3334</t>
  </si>
  <si>
    <t>Ep N° 18</t>
  </si>
  <si>
    <t>Concejal Larroca - 1798 e/ Perna y Mendoza - Garín Garín</t>
  </si>
  <si>
    <t>R 11 - D 116 - 453 - 00136</t>
  </si>
  <si>
    <t>R 11 - D 116 - 455 - 1747</t>
  </si>
  <si>
    <t>Ep N° 16</t>
  </si>
  <si>
    <t>Angel Gibón 579 - 579 e/ Angel Gibón - Belén De Escobar Belén De Escobar</t>
  </si>
  <si>
    <t>R 11 - D 116 - 455 - 00141</t>
  </si>
  <si>
    <t>R 11 - D 116 - 451 - 1744</t>
  </si>
  <si>
    <t>Ep N° 31</t>
  </si>
  <si>
    <t>Olivos 2090 - 2090 e/ Olivos - Maquinista Savio Maquinista Savio</t>
  </si>
  <si>
    <t>R 11 - D 116 - 451 - 00150</t>
  </si>
  <si>
    <t>R 11 - D 116 - 455 - 00151</t>
  </si>
  <si>
    <t>R 11 - D 116 - 453 - 00152</t>
  </si>
  <si>
    <t>R 11 - D 116 - 454 - 00153</t>
  </si>
  <si>
    <t>R 11 - D 116 - 451 - 00154</t>
  </si>
  <si>
    <t>R 11 - D 116 - 451 - 00158</t>
  </si>
  <si>
    <t>R 11 - D 116 - 453 - 00159</t>
  </si>
  <si>
    <t>R 11 - D 116 - 455 - 00160</t>
  </si>
  <si>
    <t>R 11 - D 116 - 454 - 00163</t>
  </si>
  <si>
    <t>R 11 - D 116 - 451 - 00164</t>
  </si>
  <si>
    <t>R 11 - D 116 - 453 - 00165</t>
  </si>
  <si>
    <t>R 11 - D 116 - 456 - 1746</t>
  </si>
  <si>
    <t>R 11 - D 116 - 456 - 00167</t>
  </si>
  <si>
    <t>R 11 - D 116 - 456 - 00169</t>
  </si>
  <si>
    <t>R 11 - D 116 - 451 - 00170</t>
  </si>
  <si>
    <t>R 11 - D 116 - 455 - 00171</t>
  </si>
  <si>
    <t>R 11 - D 116 - 455 - 00172</t>
  </si>
  <si>
    <t>R 11 - D 116 - 453 - 00173</t>
  </si>
  <si>
    <t>R 11 - D 116 - 451 - 00174</t>
  </si>
  <si>
    <t>R 11 - D 116 - 453 - 0992</t>
  </si>
  <si>
    <t>Centro De Jubilados De Garín</t>
  </si>
  <si>
    <t>Sullings - 565 - Garín Garín</t>
  </si>
  <si>
    <t>R 11 - D 116 - 453 - 10018</t>
  </si>
  <si>
    <t>Movimiento Evita/ccc/barrios De Pie</t>
  </si>
  <si>
    <t>R 11 - D 116 - 451 - 2930</t>
  </si>
  <si>
    <t>Centro De Jubilados Maquinista Savio</t>
  </si>
  <si>
    <t>Calle 5 - Maquinista Savio Maquinista Savio</t>
  </si>
  <si>
    <t>R 11 - D 116 - 451 - 10030</t>
  </si>
  <si>
    <t>R 11 - D 116 - 453 - 0047</t>
  </si>
  <si>
    <t>Mendoza - 1099 - Garín Garín</t>
  </si>
  <si>
    <t>R 11 - D 116 - 453 - 10032</t>
  </si>
  <si>
    <t>R 11 - D 116 - 453 - 3531</t>
  </si>
  <si>
    <t>Ugc 24f1</t>
  </si>
  <si>
    <t>Concejal Ceriani - e/ 1° De Mayo y Colectora - 24 De Febrero Fonavi</t>
  </si>
  <si>
    <t>R 11 - D 116 - 453 - 10034</t>
  </si>
  <si>
    <t>R 11 - D 116 - 453 - 0049</t>
  </si>
  <si>
    <t>San Luís - 3777 - Garín Garín</t>
  </si>
  <si>
    <t>R 11 - D 116 - 453 - 10035</t>
  </si>
  <si>
    <t>Bomberos Voluntarios De Garín</t>
  </si>
  <si>
    <t>R 11 - D 116 - 454 - 0048</t>
  </si>
  <si>
    <t>El Dorado - 1518 - Ingeniero Maschwitz Ingeniero Maschwitz</t>
  </si>
  <si>
    <t>R 11 - D 116 - 454 - 10036</t>
  </si>
  <si>
    <t>R 11 - D 116 - 453 - 3592</t>
  </si>
  <si>
    <t>Sociedad De Fomento Cabot</t>
  </si>
  <si>
    <t>Nicanor Cabot - 69 e/ Ramón Cabot - Garín Garín</t>
  </si>
  <si>
    <t>R 11 - D 116 - 453 - 10038</t>
  </si>
  <si>
    <t>R 11 - D 116 - 453 - 0045</t>
  </si>
  <si>
    <t>Mendoza - 69 - Garín Garín</t>
  </si>
  <si>
    <t>R 11 - D 116 - 453 - 10039</t>
  </si>
  <si>
    <t>R 11 - D 116 - 453 - 10040</t>
  </si>
  <si>
    <t>R 11 - D 116 - 453 - 10041</t>
  </si>
  <si>
    <t>R 11 - D 116 - 451 - 4336</t>
  </si>
  <si>
    <t>Calle 5 - e/ San Juan - Maquinista Savio Maquinista Savio</t>
  </si>
  <si>
    <t>R 11 - D 116 - 451 - 10042</t>
  </si>
  <si>
    <t>Centro De Jubilados De Savio</t>
  </si>
  <si>
    <t>R 11 - D 116 - 453 - 4337</t>
  </si>
  <si>
    <t>17 De Octubre</t>
  </si>
  <si>
    <t>Cabildo - 2965 e/ Andes y Rosas - Garín Garín</t>
  </si>
  <si>
    <t>R 11 - D 116 - 453 - 10043</t>
  </si>
  <si>
    <t>R 11 - D 15 - 451 - 1610</t>
  </si>
  <si>
    <t>Ep N° 7</t>
  </si>
  <si>
    <t>Estrada Y Paso Centro - Campana Centro</t>
  </si>
  <si>
    <t>R 11 - D 15 - 451 - 00107</t>
  </si>
  <si>
    <t>:</t>
  </si>
  <si>
    <t>R 11 - D 15 - 454 - 1613</t>
  </si>
  <si>
    <t>Vigalono - Campana</t>
  </si>
  <si>
    <t>R 11 - D 15 - 454 - 00108</t>
  </si>
  <si>
    <t>R 11 - D 15 - 452 - 1615</t>
  </si>
  <si>
    <t>Ep N°19</t>
  </si>
  <si>
    <t>San Cayetano - Campana</t>
  </si>
  <si>
    <t>R 11 - D 15 - 452 - 00110</t>
  </si>
  <si>
    <t>R 11 - D 15 - 452 - 1620</t>
  </si>
  <si>
    <t>Ep N° 29</t>
  </si>
  <si>
    <t>Barrio Lubo - Campana</t>
  </si>
  <si>
    <t>R 11 - D 15 - 452 - 00113</t>
  </si>
  <si>
    <t>R 11 - D 15 - 454 - 00119</t>
  </si>
  <si>
    <t>R 11 - D 15 - 452 - 00120</t>
  </si>
  <si>
    <t>R 11 - D 15 - 452 - 00121</t>
  </si>
  <si>
    <t>R 11 - D 15 - 451 - 00122</t>
  </si>
  <si>
    <t>R 11 - D 15 - 451 - 00125</t>
  </si>
  <si>
    <t>R 11 - D 15 - 454 - 00126</t>
  </si>
  <si>
    <t>R 11 - D 15 - 452 - 00127</t>
  </si>
  <si>
    <t>R 11 - D 15 - 452 - 00130</t>
  </si>
  <si>
    <t>R 11 - D 15 - 453 - 0806</t>
  </si>
  <si>
    <t>Ess N°27 Las Acacias</t>
  </si>
  <si>
    <t>San Martin - 2152 - Campana Las Acacias</t>
  </si>
  <si>
    <t>R 11 - D 15 - 453 - 10041</t>
  </si>
  <si>
    <t>R 11 - D 15 - 451 - 0817</t>
  </si>
  <si>
    <t>Unidad Penitenciaria</t>
  </si>
  <si>
    <t>Ruta 6 Km 6.5 - Campana</t>
  </si>
  <si>
    <t>R 11 - D 15 - 451 - 10042</t>
  </si>
  <si>
    <t>Servicio Penitenciario</t>
  </si>
  <si>
    <t>R 11 - D 15 - 451 - 10043</t>
  </si>
  <si>
    <t>R 11 - D 15 - 453 - 10047</t>
  </si>
  <si>
    <t>Movimiento Mayo</t>
  </si>
  <si>
    <t>R 11 - D 15 - 451 - 0807</t>
  </si>
  <si>
    <t>Centro Comunitario Vencer Para Vivir</t>
  </si>
  <si>
    <t>Colectora R12 Km 91500 - Campana Isla</t>
  </si>
  <si>
    <t>R 11 - D 15 - 451 - 10048</t>
  </si>
  <si>
    <t>R 11 - D 15 - 451 - 10049</t>
  </si>
  <si>
    <t>R 11 - D 15 - 451 - 10050</t>
  </si>
  <si>
    <t>R 11 - D 15 - 451 - 10051</t>
  </si>
  <si>
    <t>R 11 - D 15 - 451 - 10053</t>
  </si>
  <si>
    <t>R 11 - D 15 - 453 - 10055</t>
  </si>
  <si>
    <t>Cta Trabajadores</t>
  </si>
  <si>
    <t>R 11 - D 15 - 451 - 10058</t>
  </si>
  <si>
    <t>R 11 - D 15 - 451 - 10059</t>
  </si>
  <si>
    <t>R 11 - D 15 - 451 - 10060</t>
  </si>
  <si>
    <t>Exaltación De La Cruz</t>
  </si>
  <si>
    <t>R 11 - D 31 - 452 - 1680</t>
  </si>
  <si>
    <t>Ep Nº19</t>
  </si>
  <si>
    <t>General Rodriguez - 234 e/ Lujan y Matheu - Los Cardales San José De Tala</t>
  </si>
  <si>
    <t>R 11 - D 31 - 452 - 00033</t>
  </si>
  <si>
    <t>R 11 - D 31 - 452 - 1016</t>
  </si>
  <si>
    <t>Ep N°14</t>
  </si>
  <si>
    <t>R.p. N°192 Y El Jilguero - Arroyo De La Cruz Ep N° 14</t>
  </si>
  <si>
    <t>R 11 - D 31 - 452 - 00037</t>
  </si>
  <si>
    <t>R 11 - D 31 - 452 - 1681</t>
  </si>
  <si>
    <t>Ep Nº20</t>
  </si>
  <si>
    <t>Los Cardales - 1349 e/ San Juan y Chubut - Capilla Del Señor Marín</t>
  </si>
  <si>
    <t>R 11 - D 31 - 452 - 00040</t>
  </si>
  <si>
    <t>R 11 - D 31 - 452 - 00041</t>
  </si>
  <si>
    <t>R 11 - D 31 - 452 - 00042</t>
  </si>
  <si>
    <t>R 11 - D 31 - 452 - 00043</t>
  </si>
  <si>
    <t>R 11 - D 31 - 452 - 1658</t>
  </si>
  <si>
    <t>Ep Nº4</t>
  </si>
  <si>
    <t>Ruta 8 Km 78 - Parada Robles Independencia</t>
  </si>
  <si>
    <t>R 11 - D 31 - 452 - 00045</t>
  </si>
  <si>
    <t>Centro De Jubilados Y Pensionados San José</t>
  </si>
  <si>
    <t>R 11 - D 31 - 452 - 00046</t>
  </si>
  <si>
    <t>R 11 - D 31 - 452 - 00047</t>
  </si>
  <si>
    <t>R 11 - D 31 - 452 - 00048</t>
  </si>
  <si>
    <t>R 11 - D 31 - 452 - 00049</t>
  </si>
  <si>
    <t>R 11 - D 31 - 452 - 00050</t>
  </si>
  <si>
    <t>R 11 - D 31 - 452 - 00051</t>
  </si>
  <si>
    <t>R 11 - D 31 - 452 - 4025</t>
  </si>
  <si>
    <t>Bomberos Voluntarios Capilla Del Señor</t>
  </si>
  <si>
    <t>Mateo S. Casco - 591 e/ Balcarce y España - Capilla Del Señor Marín</t>
  </si>
  <si>
    <t>R 11 - D 31 - 452 - 10015</t>
  </si>
  <si>
    <t>Sociedad De Bomberos Voluntarios De Exaltaci&amp;oacut</t>
  </si>
  <si>
    <t>R 11 - D 31 - 452 - 0494</t>
  </si>
  <si>
    <t>DelegaciÓn Municipal Diego Gaynor</t>
  </si>
  <si>
    <t>Salta Y Ángel Lázzaro - Diego Gaynor Diego Gaynor</t>
  </si>
  <si>
    <t>R 11 - D 31 - 452 - 10017</t>
  </si>
  <si>
    <t>R 11 - D 31 - 452 - 0493</t>
  </si>
  <si>
    <t>Centro Comunitario</t>
  </si>
  <si>
    <t>La Alameda Y La Madrina - Pavón La Sidrera</t>
  </si>
  <si>
    <t>R 11 - D 31 - 452 - 10018</t>
  </si>
  <si>
    <t>R 11 - D 47 - 451 - 2868</t>
  </si>
  <si>
    <t>Gral Urquiza - 1302 - ZÁrate Centro</t>
  </si>
  <si>
    <t>R 11 - D 47 - 451 - 00022</t>
  </si>
  <si>
    <t>R 11 - D 47 - 451 - 00035</t>
  </si>
  <si>
    <t>R 11 - D 47 - 451 - 00037</t>
  </si>
  <si>
    <t>R 11 - D 47 - 451 - 1224</t>
  </si>
  <si>
    <t>Ep 25</t>
  </si>
  <si>
    <t>Rio Parana Las Palmas - KM 117.5 - ZÁrate Islas</t>
  </si>
  <si>
    <t>R 11 - D 47 - 451 - 10029</t>
  </si>
  <si>
    <t>R 11 - D 47 - 451 - 10030</t>
  </si>
  <si>
    <t>R 11 - D 47 - 451 - 1061</t>
  </si>
  <si>
    <t>Iglesia Bosh</t>
  </si>
  <si>
    <t>Colectora Este - 1840 - ZÁrate Bosh</t>
  </si>
  <si>
    <t>R 11 - D 47 - 451 - 10032</t>
  </si>
  <si>
    <t>R 11 - D 47 - 451 - 1063</t>
  </si>
  <si>
    <t>Iglesia Don Bosco</t>
  </si>
  <si>
    <t>Carriego - 453 - ZÁrate Juana Maria</t>
  </si>
  <si>
    <t>R 11 - D 47 - 451 - 10033</t>
  </si>
  <si>
    <t>Don Bosco</t>
  </si>
  <si>
    <t>R 11 - D 47 - 451 - 1054</t>
  </si>
  <si>
    <t>La Causa</t>
  </si>
  <si>
    <t>Julio A Costa - 750 - Zarate Zarate</t>
  </si>
  <si>
    <t>R 11 - D 47 - 451 - 10035</t>
  </si>
  <si>
    <t>R 11 - D 47 - 451 - 10037</t>
  </si>
  <si>
    <t>Libres Del Sur</t>
  </si>
  <si>
    <t>R 11 - D 47 - 452 - 3922</t>
  </si>
  <si>
    <t>Iglesia Jesus Es El Camino</t>
  </si>
  <si>
    <t>Calle 50 Y 107 - Lima</t>
  </si>
  <si>
    <t>R 11 - D 47 - 452 - 10038</t>
  </si>
  <si>
    <t>R 11 - D 47 - 451 - 3929</t>
  </si>
  <si>
    <t>Ep 5</t>
  </si>
  <si>
    <t>Pividal - 840 - Zarate Zarate</t>
  </si>
  <si>
    <t>R 11 - D 47 - 451 - 10039</t>
  </si>
  <si>
    <t>Cens 451</t>
  </si>
  <si>
    <t>R 11 - D 47 - 451 - 4112</t>
  </si>
  <si>
    <t>Club Atletico Maipu</t>
  </si>
  <si>
    <t>EspaÑa - 3298 - Zarate Barrio EspaÑa</t>
  </si>
  <si>
    <t>R 11 - D 47 - 451 - 10041</t>
  </si>
  <si>
    <t>R 11 - D 47 - 451 - 1230</t>
  </si>
  <si>
    <t>Escalada</t>
  </si>
  <si>
    <t>Ruta 193 - Zarate Escalada</t>
  </si>
  <si>
    <t>R 11 - D 47 - 451 - 10042</t>
  </si>
  <si>
    <t>R 11 - D 47 - 451 - 4118</t>
  </si>
  <si>
    <t>Cultura Ruge</t>
  </si>
  <si>
    <t>Calle 28 - Pasaje 30 - Zarate Zarate</t>
  </si>
  <si>
    <t>R 11 - D 47 - 451 - 10043</t>
  </si>
  <si>
    <t>R 11 - D 47 - 451 - 4125</t>
  </si>
  <si>
    <t>Urquiza Y Pueyrredón - 000 - Zarate Zarate</t>
  </si>
  <si>
    <t>R 11 - D 47 - 451 - 10044</t>
  </si>
  <si>
    <t>R 11 - D 47 - 451 - 10045</t>
  </si>
  <si>
    <t>R 11 - D 47 - 451 - 10047</t>
  </si>
  <si>
    <t>R 11 - D 47 - 451 - 10048</t>
  </si>
  <si>
    <t>R 11 - D 47 - 452 - 4422</t>
  </si>
  <si>
    <t>FundaciÓn Restaurador</t>
  </si>
  <si>
    <t>Ruta 9 - km 92,5 - Lima</t>
  </si>
  <si>
    <t>R 11 - D 47 - 452 - 10049</t>
  </si>
  <si>
    <t>Centro Restaurador</t>
  </si>
  <si>
    <t>R 11 - D 47 - 451 - 10050</t>
  </si>
  <si>
    <t>R 11 - D 47 - 451 - 1119</t>
  </si>
  <si>
    <t>Iglesia Bosch</t>
  </si>
  <si>
    <t>R 11 - D 47 - 451 - 10051</t>
  </si>
  <si>
    <t>20 De Noviembre</t>
  </si>
  <si>
    <t>R 11 - D 83 - 451 - 1793</t>
  </si>
  <si>
    <t>Rondeau - 777 - Villa Astolfi Villa Astolfi</t>
  </si>
  <si>
    <t>R 11 - D 83 - 451 - 01181</t>
  </si>
  <si>
    <t>R 11 - D 83 - 453 - 1800</t>
  </si>
  <si>
    <t>Edi</t>
  </si>
  <si>
    <t>Portinari - 1591 - Del Viso Del Viso</t>
  </si>
  <si>
    <t>R 11 - D 83 - 453 - 01187</t>
  </si>
  <si>
    <t>R 11 - D 83 - 453 - 1802</t>
  </si>
  <si>
    <t>Club Argetin O</t>
  </si>
  <si>
    <t>Drumon E Ituzaingo - Del Viso Del Viso</t>
  </si>
  <si>
    <t>R 11 - D 83 - 453 - 01188</t>
  </si>
  <si>
    <t>R 11 - D 83 - 454 - 1803</t>
  </si>
  <si>
    <t>Ep N°7</t>
  </si>
  <si>
    <t>Las Alondras - 1141 - Villa Rosa Tribarrial</t>
  </si>
  <si>
    <t>R 11 - D 83 - 454 - 01190</t>
  </si>
  <si>
    <t>R 11 - D 83 - 455 - 1805</t>
  </si>
  <si>
    <t>Ep N°24</t>
  </si>
  <si>
    <t>Ruta 26 Y Beliera - Lagomarsino Salas</t>
  </si>
  <si>
    <t>R 11 - D 83 - 455 - 01193</t>
  </si>
  <si>
    <t>R 11 - D 83 - 452 - 1796</t>
  </si>
  <si>
    <t>Ep N° 27</t>
  </si>
  <si>
    <t>Pacheco Y Bolivar - Presidente Derqui Derqui Centro</t>
  </si>
  <si>
    <t>R 11 - D 83 - 452 - 01194</t>
  </si>
  <si>
    <t>R 11 - D 83 - 453 - 1895</t>
  </si>
  <si>
    <t>Ep Nº 25</t>
  </si>
  <si>
    <t>Las Margaritas - 1118 e/ Los Claveles y Los Gladiolos - Del Viso Del Viso</t>
  </si>
  <si>
    <t>R 11 - D 83 - 453 - 01195</t>
  </si>
  <si>
    <t>Comedor Confiar</t>
  </si>
  <si>
    <t>R 11 - D 83 - 451 - 01196</t>
  </si>
  <si>
    <t>R 11 - D 83 - 451 - 1795</t>
  </si>
  <si>
    <t>Escuela Municipal Pilarica</t>
  </si>
  <si>
    <t>Posadas1700 - 1700 - Pilar Pilar Centro</t>
  </si>
  <si>
    <t>R 11 - D 83 - 451 - 01197</t>
  </si>
  <si>
    <t>Direccion De Juventudes</t>
  </si>
  <si>
    <t>R 11 - D 83 - 454 - 1804</t>
  </si>
  <si>
    <t>Es N°18</t>
  </si>
  <si>
    <t>Nicaragua - 1243 - Tibarrial Villa Rosa</t>
  </si>
  <si>
    <t>R 11 - D 83 - 454 - 01199</t>
  </si>
  <si>
    <t>Biblioteca Popular Palabras Del Alma</t>
  </si>
  <si>
    <t>R 11 - D 83 - 455 - 01200</t>
  </si>
  <si>
    <t>Fundacion Del Viso</t>
  </si>
  <si>
    <t>R 11 - D 83 - 456 - 1806</t>
  </si>
  <si>
    <t>Ep N°33</t>
  </si>
  <si>
    <t>Cataneo Y Santa Julia - Manuel Alberti</t>
  </si>
  <si>
    <t>R 11 - D 83 - 456 - 01201</t>
  </si>
  <si>
    <t>R 11 - D 83 - 452 - 1797</t>
  </si>
  <si>
    <t>Ep N°22</t>
  </si>
  <si>
    <t>Salta Y Bolivia - Presidente Derqui Monterrey</t>
  </si>
  <si>
    <t>R 11 - D 83 - 452 - 01204</t>
  </si>
  <si>
    <t>R 11 - D 83 - 452 - 1798</t>
  </si>
  <si>
    <t>Ep N°30</t>
  </si>
  <si>
    <t>Puerto Rico - 585 - Presidente Derqui Toro</t>
  </si>
  <si>
    <t>R 11 - D 83 - 452 - 01206</t>
  </si>
  <si>
    <t>R 11 - D 83 - 452 - 1799</t>
  </si>
  <si>
    <t>Ep N°16</t>
  </si>
  <si>
    <t>Ruta Y Chile - La Lonja La Lonja</t>
  </si>
  <si>
    <t>R 11 - D 83 - 452 - 01207</t>
  </si>
  <si>
    <t>R 11 - D 83 - 452 - 01209</t>
  </si>
  <si>
    <t>R 11 - D 83 - 455 - 01210</t>
  </si>
  <si>
    <t>R 11 - D 83 - 454 - 01211</t>
  </si>
  <si>
    <t>R 11 - D 83 - 451 - 1792</t>
  </si>
  <si>
    <t>Sindicato De Plasticos</t>
  </si>
  <si>
    <t>Vergani 565 - 565 - Pilar Pilar Centro</t>
  </si>
  <si>
    <t>R 11 - D 83 - 451 - 01214</t>
  </si>
  <si>
    <t>R 11 - D 83 - 453 - 01215</t>
  </si>
  <si>
    <t>R 11 - D 83 - 454 - 01217</t>
  </si>
  <si>
    <t>R 11 - D 83 - 454 - 01218</t>
  </si>
  <si>
    <t>R 11 - D 83 - 455 - 01219</t>
  </si>
  <si>
    <t>R 11 - D 83 - 451 - 01220</t>
  </si>
  <si>
    <t>R 11 - D 83 - 452 - 01221</t>
  </si>
  <si>
    <t>R 11 - D 83 - 454 - 01222</t>
  </si>
  <si>
    <t>R 11 - D 83 - 452 - 01224</t>
  </si>
  <si>
    <t>R 11 - D 83 - 455 - 01226</t>
  </si>
  <si>
    <t>R 11 - D 83 - 452 - 01228</t>
  </si>
  <si>
    <t>R 11 - D 83 - 452 - 01229</t>
  </si>
  <si>
    <t>R 11 - D 83 - 451 - 01230</t>
  </si>
  <si>
    <t>R 11 - D 83 - 451 - 01231</t>
  </si>
  <si>
    <t>R 11 - D 83 - 452 - 01232</t>
  </si>
  <si>
    <t>R 11 - D 83 - 453 - 01233</t>
  </si>
  <si>
    <t>R 11 - D 83 - 455 - 01234</t>
  </si>
  <si>
    <t>R 11 - D 83 - 456 - 01235</t>
  </si>
  <si>
    <t>R 11 - D 83 - 452 - 01236</t>
  </si>
  <si>
    <t>R 11 - D 83 - 452 - 01237</t>
  </si>
  <si>
    <t>R 11 - D 83 - 452 - 01238</t>
  </si>
  <si>
    <t>Migrantes</t>
  </si>
  <si>
    <t>R 11 - D 83 - 457 - 0933</t>
  </si>
  <si>
    <t>Biblioteca Estacion Manzanares.ep10</t>
  </si>
  <si>
    <t>Bean - e/ Huemul - Manzanares Manzanares</t>
  </si>
  <si>
    <t>R 11 - D 83 - 457 - 10068</t>
  </si>
  <si>
    <t>Biblioteca Popular Estacion Manzanares</t>
  </si>
  <si>
    <t>R 11 - D 83 - 454 - 0789</t>
  </si>
  <si>
    <t>Centro Cultural Villa Rosa</t>
  </si>
  <si>
    <t>Eva Peron 1045 - 1045 - Villa Rosa Villa Rosa</t>
  </si>
  <si>
    <t>R 11 - D 83 - 454 - 10069</t>
  </si>
  <si>
    <t>R 11 - D 83 - 457 - 0940</t>
  </si>
  <si>
    <t>Buscando El Ser</t>
  </si>
  <si>
    <t>Federico Leloir - 389 - San Jorge San Jorge</t>
  </si>
  <si>
    <t>R 11 - D 83 - 457 - 10071</t>
  </si>
  <si>
    <t>R 11 - D 83 - 457 - 0941</t>
  </si>
  <si>
    <t>Av San Jorge - 554 - San Jorge San Jorge</t>
  </si>
  <si>
    <t>R 11 - D 83 - 457 - 10072</t>
  </si>
  <si>
    <t>R 11 - D 83 - 451 - 0554</t>
  </si>
  <si>
    <t>Biblioteca Popular Palabras Del Ama</t>
  </si>
  <si>
    <t>Corbeta Cefiro - 2071 - Pilar Peruzzotti</t>
  </si>
  <si>
    <t>R 11 - D 83 - 451 - 10074</t>
  </si>
  <si>
    <t>R 11 - D 83 - 453 - 0784</t>
  </si>
  <si>
    <t>Carlos Calvo - 1650 - Del Viso Del Viso</t>
  </si>
  <si>
    <t>R 11 - D 83 - 453 - 10075</t>
  </si>
  <si>
    <t>R 11 - D 83 - 454 - 0786</t>
  </si>
  <si>
    <t>PequeÑos Saltamontes. Sede Cicoproa</t>
  </si>
  <si>
    <t>Villanueva - e/ Saavedra - Villa Rosa Villa Rosa</t>
  </si>
  <si>
    <t>R 11 - D 83 - 454 - 10078</t>
  </si>
  <si>
    <t>PequeÑos Saltamontes</t>
  </si>
  <si>
    <t>R 11 - D 83 - 451 - 0736</t>
  </si>
  <si>
    <t>Casa De La Cultura Peruzzotti</t>
  </si>
  <si>
    <t>O Higgins - e/ Garibaldi y Posadas - Pilar Peruzzotti</t>
  </si>
  <si>
    <t>R 11 - D 83 - 451 - 10080</t>
  </si>
  <si>
    <t>R 11 - D 83 - 453 - 3522</t>
  </si>
  <si>
    <t>La 13 Con La Gente</t>
  </si>
  <si>
    <t>Las Glicinas - 666 - Del Viso Del Viso</t>
  </si>
  <si>
    <t>R 11 - D 83 - 453 - 10082</t>
  </si>
  <si>
    <t>R 11 - D 83 - 454 - 0555</t>
  </si>
  <si>
    <t>Direccion De Reinsercion De NiÑos, NiÑas Y Adolesc</t>
  </si>
  <si>
    <t>Naón - 354 - Pilar Pilar Centro</t>
  </si>
  <si>
    <t>R 11 - D 83 - 454 - 10083</t>
  </si>
  <si>
    <t>R 11 - D 83 - 452 - 3524</t>
  </si>
  <si>
    <t>Ees N 25</t>
  </si>
  <si>
    <t>Emiliano Mitre - 2528 - La Lonja La Lonja</t>
  </si>
  <si>
    <t>R 11 - D 83 - 452 - 10084</t>
  </si>
  <si>
    <t>R 11 - D 83 - 454 - 10085</t>
  </si>
  <si>
    <t>R 11 - D 83 - 457 - 10086</t>
  </si>
  <si>
    <t>R 11 - D 83 - 454 - 0785</t>
  </si>
  <si>
    <t>La Aldea Serpaj</t>
  </si>
  <si>
    <t>Ruta 25 - e/ Predio Inst.carlos Pellegrini - Villa Rosa Villa Rosa</t>
  </si>
  <si>
    <t>R 11 - D 83 - 454 - 10087</t>
  </si>
  <si>
    <t>R 11 - D 83 - 452 - 10088</t>
  </si>
  <si>
    <t>R 11 - D 83 - 453 - 0943</t>
  </si>
  <si>
    <t>Miguel De Azcuenaga - 3488 - Del Viso Del Viso</t>
  </si>
  <si>
    <t>R 11 - D 83 - 453 - 10089</t>
  </si>
  <si>
    <t>R 11 - D 83 - 457 - 10090</t>
  </si>
  <si>
    <t>R 11 - D 83 - 457 - 10091</t>
  </si>
  <si>
    <t>R 11 - D 83 - 453 - 10092</t>
  </si>
  <si>
    <t>R 11 - D 83 - 451 - 10095</t>
  </si>
  <si>
    <t>R 11 - D 83 - 452 - 0764</t>
  </si>
  <si>
    <t>Migrantes.ep 49</t>
  </si>
  <si>
    <t>Malvinas - e/ E Isla Soledad - Presidente Derqui La Escondida</t>
  </si>
  <si>
    <t>R 11 - D 83 - 452 - 10096</t>
  </si>
  <si>
    <t>R 11 - D 83 - 451 - 3963</t>
  </si>
  <si>
    <t>Nuestra SeÑora Del Pilar</t>
  </si>
  <si>
    <t>Islas De Los Estados - 451 - Pilar Peruzzotti</t>
  </si>
  <si>
    <t>R 11 - D 83 - 451 - 10097</t>
  </si>
  <si>
    <t>R 11 - D 83 - 452 - 3971</t>
  </si>
  <si>
    <t>Casa Del NiÑo</t>
  </si>
  <si>
    <t>Peru - 1149 e/ Paraguay y Ecuador - Presidente Derqui Monterrey</t>
  </si>
  <si>
    <t>R 11 - D 83 - 452 - 10098</t>
  </si>
  <si>
    <t>Secretaria De Educacion</t>
  </si>
  <si>
    <t>R 11 - D 83 - 452 - 3974</t>
  </si>
  <si>
    <t>Villa Luján . Ep 50</t>
  </si>
  <si>
    <t>H. G Martin Y Bahía Redonda - e/ - y - - Presidente Derqui La Escondida</t>
  </si>
  <si>
    <t>R 11 - D 83 - 452 - 10099</t>
  </si>
  <si>
    <t>R 11 - D 83 - 451 - 3143</t>
  </si>
  <si>
    <t>Migrantes.club Dibu Martinez</t>
  </si>
  <si>
    <t>Avenida ConstituciÓn - 3209 e/ Virrey Ceballos y Almte.brown - Villa Astolfi Villa Astolfi</t>
  </si>
  <si>
    <t>R 11 - D 83 - 451 - 10100</t>
  </si>
  <si>
    <t>R 11 - D 83 - 454 - 0791</t>
  </si>
  <si>
    <t>Migrantes. Direccion De Integracion Y Reinsercion</t>
  </si>
  <si>
    <t>Naon - 354 - Villa Rosa Villa Rosa</t>
  </si>
  <si>
    <t>R 11 - D 83 - 454 - 10101</t>
  </si>
  <si>
    <t>R 11 - D 83 - 453 - 4584</t>
  </si>
  <si>
    <t>Adulto Mayor</t>
  </si>
  <si>
    <t>Luis Gonnet - 6951 e/ Antonio Beruti y Domingo French - Del Viso Del Viso</t>
  </si>
  <si>
    <t>R 11 - D 83 - 453 - 10102</t>
  </si>
  <si>
    <t>R 11 - D 83 - 454 - 3980</t>
  </si>
  <si>
    <t>Centro Comunitario La Hermandad</t>
  </si>
  <si>
    <t>Escobio - 1608 - Villa Rosa Villa Rosa</t>
  </si>
  <si>
    <t>R 11 - D 83 - 454 - 10103</t>
  </si>
  <si>
    <t>R 11 - D 83 - 454 - 10104</t>
  </si>
  <si>
    <t>R 11 - D 83 - 453 - 10105</t>
  </si>
  <si>
    <t>R 11 - D 83 - 457 - 10106</t>
  </si>
  <si>
    <t>R 11 - D 83 - 452 - 4122</t>
  </si>
  <si>
    <t>Centro Comunitario Pte Derqui</t>
  </si>
  <si>
    <t>Noruega - 102 e/ Rio Atuel y Rio Bermejo - Presidente Derqui Toro</t>
  </si>
  <si>
    <t>R 11 - D 83 - 452 - 10107</t>
  </si>
  <si>
    <t>Subsecretaria De Economia Popular</t>
  </si>
  <si>
    <t>R 11 - D 83 - 454 - 10108</t>
  </si>
  <si>
    <t>R 11 - D 83 - 454 - 0787</t>
  </si>
  <si>
    <t>Migrantes. Tribarrial. Acuarela</t>
  </si>
  <si>
    <t>Hayti - 1447 - Lagomarsino Salas</t>
  </si>
  <si>
    <t>R 11 - D 83 - 454 - 10111</t>
  </si>
  <si>
    <t>R 11 - D 83 - 455 - 0930</t>
  </si>
  <si>
    <t>Migrantes.casa De Desarrollo Humano</t>
  </si>
  <si>
    <t>Moyano - 3262 - Lagomarsino Salas</t>
  </si>
  <si>
    <t>R 11 - D 83 - 455 - 10112</t>
  </si>
  <si>
    <t>R 11 - D 83 - 451 - 4655</t>
  </si>
  <si>
    <t>Migrantes Ees N°27 Manzone</t>
  </si>
  <si>
    <t>Ruta 25 Km 4,5 - Pilar</t>
  </si>
  <si>
    <t>R 11 - D 83 - 451 - 10115</t>
  </si>
  <si>
    <t>R 11 - D 83 - 457 - 10116</t>
  </si>
  <si>
    <t>R 11 - D 83 - 451 - 10117</t>
  </si>
  <si>
    <t>R 11 - D 83 - 451 - 10118</t>
  </si>
  <si>
    <t>R 11 - D 83 - 451 - 10119</t>
  </si>
  <si>
    <t>R 11 - D 83 - 452 - 4444</t>
  </si>
  <si>
    <t>Casa De La Mujer. Monterrey</t>
  </si>
  <si>
    <t>Tierra Del Fuego Y Peru - e/ Peru y Paraguay - Presidente Derqui Monterrey</t>
  </si>
  <si>
    <t>R 11 - D 83 - 452 - 10120</t>
  </si>
  <si>
    <t>Secretaria De La Mujer</t>
  </si>
  <si>
    <t>R 11 - D 83 - 452 - 10121</t>
  </si>
  <si>
    <t>R 11 - D 83 - 452 - 4446</t>
  </si>
  <si>
    <t>Casa De La Mujer: Toro</t>
  </si>
  <si>
    <t>Noruega - 470 e/ Rio Tercero y Rio Cuarto - Presidente Derqui Toro</t>
  </si>
  <si>
    <t>R 11 - D 83 - 452 - 10122</t>
  </si>
  <si>
    <t>R 11 - D 83 - 457 - 10123</t>
  </si>
  <si>
    <t>R 11 - D 83 - 457 - 10124</t>
  </si>
  <si>
    <t>R 11 - D 83 - 452 - 0763</t>
  </si>
  <si>
    <t>Migrantes. Monterrey. Escuela De Oficio</t>
  </si>
  <si>
    <t>Calle 25 - 2019 - Presidente Derqui Monterrey</t>
  </si>
  <si>
    <t>R 11 - D 83 - 452 - 10125</t>
  </si>
  <si>
    <t>R 11 - D 83 - 453 - 10126</t>
  </si>
  <si>
    <t>R 11 - D 83 - 453 - 0782</t>
  </si>
  <si>
    <t>R 11 - D 83 - 453 - 10127</t>
  </si>
  <si>
    <t>R 11 - D 83 - 452 - 10128</t>
  </si>
  <si>
    <t>R 11 - D 83 - 452 - 0766</t>
  </si>
  <si>
    <t>Migrantes. La Cantuta</t>
  </si>
  <si>
    <t>Uruguay - 450 - Presidente Derqui Monterrey</t>
  </si>
  <si>
    <t>R 11 - D 83 - 452 - 10129</t>
  </si>
  <si>
    <t>R 11 - D 83 - 451 - 4550</t>
  </si>
  <si>
    <t>Vecer Para Vivir Pilar</t>
  </si>
  <si>
    <t>El Abedul 168 - 168 e/ El Churrinche y Luis Maria Campos - Pilar Mansone</t>
  </si>
  <si>
    <t>R 11 - D 83 - 451 - 10130</t>
  </si>
  <si>
    <t>Vencer Para Vivir Pilar</t>
  </si>
  <si>
    <t>R 11 - D 83 - 451 - 10131</t>
  </si>
  <si>
    <t>R 11 - D 83 - 454 - 4559</t>
  </si>
  <si>
    <t>Universidad Nacional De Pilar</t>
  </si>
  <si>
    <t>Honorio Pueyrredón - 1837 e/ . - Pilar Pilar Centro</t>
  </si>
  <si>
    <t>R 11 - D 83 - 454 - 10132</t>
  </si>
  <si>
    <t>R 11 - D 83 - 454 - 10133</t>
  </si>
  <si>
    <t>R 11 - D 83 - 457 - 0936</t>
  </si>
  <si>
    <t>Migrantes. Manos En Accion Rio Lujan</t>
  </si>
  <si>
    <t>Terrada - 669 - Manzanares Manzanares</t>
  </si>
  <si>
    <t>R 11 - D 83 - 457 - 10134</t>
  </si>
  <si>
    <t>R 11 - D 83 - 457 - 10135</t>
  </si>
  <si>
    <t>R 11 - D 83 - 454 - 10136</t>
  </si>
  <si>
    <t>R 11 - D 83 - 454 - 10137</t>
  </si>
  <si>
    <t>R 11 - D 83 - 451 - 0743</t>
  </si>
  <si>
    <t>Migrantes. Federacion Nacional Campesina</t>
  </si>
  <si>
    <t>Mendoza - 2425 - Pilar Nuestra SeÑora Del Pilar</t>
  </si>
  <si>
    <t>R 11 - D 83 - 451 - 10138</t>
  </si>
  <si>
    <t>R 11 - D 83 - 456 - 4636</t>
  </si>
  <si>
    <t>Formosa - 2401 e/ San Pedro y San Agustin - Manuel Alberti</t>
  </si>
  <si>
    <t>R 11 - D 83 - 456 - 10139</t>
  </si>
  <si>
    <t>R 11 - D 83 - 453 - 10140</t>
  </si>
  <si>
    <t>R 11 - D 83 - 454 - 0796</t>
  </si>
  <si>
    <t>Migrantes. Biblioteca Ernesto Sabato</t>
  </si>
  <si>
    <t>Libertad - 2305 - Villa Rosa Villa Rosa</t>
  </si>
  <si>
    <t>R 11 - D 83 - 454 - 10141</t>
  </si>
  <si>
    <t>R 11 - D 83 - 455 - 10142</t>
  </si>
  <si>
    <t>R 11 - D 83 - 454 - 4585</t>
  </si>
  <si>
    <t>Ees 24</t>
  </si>
  <si>
    <t>Presidente Juan Domingo Peron - 350 e/ Jose Antonio Cabrera y Juan Agustin Maza - Villa Rosa Villa Rosa</t>
  </si>
  <si>
    <t>R 11 - D 83 - 454 - 10143</t>
  </si>
  <si>
    <t>R 11 - D 83 - 452 - 4589</t>
  </si>
  <si>
    <t>Envion Monterrey</t>
  </si>
  <si>
    <t>Chacabuco - e/ Bolivar - Presidente Derqui Monterrey</t>
  </si>
  <si>
    <t>R 11 - D 83 - 452 - 10144</t>
  </si>
  <si>
    <t>R 11 - D 83 - 452 - 4588</t>
  </si>
  <si>
    <t>Papa Francisco</t>
  </si>
  <si>
    <t>Malvinas - Presidente Derqui La Escondida</t>
  </si>
  <si>
    <t>R 11 - D 83 - 452 - 10145</t>
  </si>
  <si>
    <t>R 11 - D 83 - 452 - 10146</t>
  </si>
  <si>
    <t>R 11 - D 83 - 452 - 4595</t>
  </si>
  <si>
    <t>Los Tilos</t>
  </si>
  <si>
    <t>Pedro Pico - 2142 - Del Viso Del Viso</t>
  </si>
  <si>
    <t>R 11 - D 83 - 452 - 10147</t>
  </si>
  <si>
    <t>R 12 - D 10 - 452 - 1674</t>
  </si>
  <si>
    <t>Escuela De Educación Secundaria 9</t>
  </si>
  <si>
    <t>H Arias De Saavedra - 442 e/ Gregorio Fraga y Guardias Nacionales - Baradero Portela</t>
  </si>
  <si>
    <t>R 12 - D 10 - 452 - 00006</t>
  </si>
  <si>
    <t>R 12 - D 10 - 452 - 00010</t>
  </si>
  <si>
    <t>Municipio De Baradero</t>
  </si>
  <si>
    <t>R 12 - D 10 - 452 - 1661</t>
  </si>
  <si>
    <t>Rene Simon - 1524 e/ Medrano y Gazcon - Baradero Baradero</t>
  </si>
  <si>
    <t>R 12 - D 10 - 452 - 00011</t>
  </si>
  <si>
    <t>R 12 - D 10 - 452 - 1675</t>
  </si>
  <si>
    <t>Escuela De Educación Secundaria 8</t>
  </si>
  <si>
    <t>Mármol - 2508 e/ Bolaños y Sánchez De Bustamante - Baradero Baradero</t>
  </si>
  <si>
    <t>R 12 - D 10 - 452 - 00013</t>
  </si>
  <si>
    <t>R 12 - D 10 - 452 - 00014</t>
  </si>
  <si>
    <t>R 12 - D 10 - 452 - 3845</t>
  </si>
  <si>
    <t>Mte</t>
  </si>
  <si>
    <t>Malvinas Argentinas - 399 e/ Martin De Gainza y Perito Moreno - Baradero Baradero</t>
  </si>
  <si>
    <t>R 12 - D 10 - 452 - 10001</t>
  </si>
  <si>
    <t>R 12 - D 10 - 452 - 10003</t>
  </si>
  <si>
    <t>R 12 - D 11 - 451 - 1507</t>
  </si>
  <si>
    <t>Ep 1</t>
  </si>
  <si>
    <t>España - 743 - Arrecifes Centro</t>
  </si>
  <si>
    <t>R 12 - D 11 - 451 - 00045</t>
  </si>
  <si>
    <t>R 12 - D 11 - 451 - 00047</t>
  </si>
  <si>
    <t>R 12 - D 11 - 451 - 1510</t>
  </si>
  <si>
    <t>Vialidad</t>
  </si>
  <si>
    <t>Colectora Vitelmo Carabajal - e/ Y México - Arrecifes La Cumbre</t>
  </si>
  <si>
    <t>R 12 - D 11 - 451 - 00053</t>
  </si>
  <si>
    <t>R 12 - D 11 - 451 - 1509</t>
  </si>
  <si>
    <t>Iglesia Santa Cruz</t>
  </si>
  <si>
    <t>Tucumán - Arrecifes Fonavi</t>
  </si>
  <si>
    <t>R 12 - D 11 - 451 - 00054</t>
  </si>
  <si>
    <t>R 12 - D 11 - 451 - 4029</t>
  </si>
  <si>
    <t>Centro De Estudios Eva Peron</t>
  </si>
  <si>
    <t>Saavedra - 147 - Arrecifes Centro</t>
  </si>
  <si>
    <t>R 12 - D 11 - 451 - 00056</t>
  </si>
  <si>
    <t>R 12 - D 11 - 451 - 00057</t>
  </si>
  <si>
    <t>R 12 - D 11 - 451 - 00058</t>
  </si>
  <si>
    <t>R 12 - D 11 - 451 - 1508</t>
  </si>
  <si>
    <t>Iglesia Adonai</t>
  </si>
  <si>
    <t>Misiones - 348 - Arrecifes Fonavi</t>
  </si>
  <si>
    <t>R 12 - D 11 - 451 - 00059</t>
  </si>
  <si>
    <t>R 12 - D 11 - 451 - 00060</t>
  </si>
  <si>
    <t>R 12 - D 11 - 451 - 3924</t>
  </si>
  <si>
    <t>Iglesia Oramos Por Vos</t>
  </si>
  <si>
    <t>Lamadrid - 271 e/ EspaÑa y R.gutierrez - Arrecifes Centro</t>
  </si>
  <si>
    <t>R 12 - D 11 - 451 - 10002</t>
  </si>
  <si>
    <t>Dgcye</t>
  </si>
  <si>
    <t>R 12 - D 121 - 451 - 3362</t>
  </si>
  <si>
    <t>Sarmiento - 1194 e/ Guido Lucotti y Avenida Alem - Capitan Sarmiento</t>
  </si>
  <si>
    <t>R 12 - D 121 - 451 - 00013</t>
  </si>
  <si>
    <t>R 12 - D 121 - 451 - 00021</t>
  </si>
  <si>
    <t>R 12 - D 86 - 451 - 2389</t>
  </si>
  <si>
    <t>Ees N°6</t>
  </si>
  <si>
    <t>Mitre - 2174 - Ramallo</t>
  </si>
  <si>
    <t>R 12 - D 86 - 451 - 00030</t>
  </si>
  <si>
    <t>R 12 - D 86 - 451 - 2391</t>
  </si>
  <si>
    <t>Ees N°8</t>
  </si>
  <si>
    <t>Belgrano - 621 - Perez Millan</t>
  </si>
  <si>
    <t>R 12 - D 86 - 451 - 00032</t>
  </si>
  <si>
    <t>R 12 - D 86 - 451 - 2398</t>
  </si>
  <si>
    <t>Escuela Profesional N°401</t>
  </si>
  <si>
    <t>Avenida Mitre - e/ Sarmiento y Buenos Aires - Ramallo</t>
  </si>
  <si>
    <t>R 12 - D 86 - 451 - 00034</t>
  </si>
  <si>
    <t>R 12 - D 86 - 451 - 2390</t>
  </si>
  <si>
    <t>Belgrano - 642 e/ Avenida San Martin y Colon - Ramallo</t>
  </si>
  <si>
    <t>R 12 - D 86 - 451 - 00040</t>
  </si>
  <si>
    <t>R 12 - D 86 - 451 - 2394</t>
  </si>
  <si>
    <t>R 12 - D 86 - 451 - 00041</t>
  </si>
  <si>
    <t>R 12 - D 86 - 451 - 4034</t>
  </si>
  <si>
    <t>Cec 802</t>
  </si>
  <si>
    <t>1ro De Mayo - 547 - Villa Ramallo</t>
  </si>
  <si>
    <t>R 12 - D 86 - 451 - 00042</t>
  </si>
  <si>
    <t>R 12 - D 86 - 451 - 00043</t>
  </si>
  <si>
    <t>R 12 - D 86 - 451 - 00044</t>
  </si>
  <si>
    <t>R 12 - D 97 - 454 - 1498</t>
  </si>
  <si>
    <t>Escuela Primaria 6</t>
  </si>
  <si>
    <t>Moreno - 89 e/ Mitre y Belgrano - San Nicolás De Los Arroyos Centro</t>
  </si>
  <si>
    <t>R 12 - D 97 - 454 - 00085</t>
  </si>
  <si>
    <t>R 12 - D 97 - 455 - 1498</t>
  </si>
  <si>
    <t>R 12 - D 97 - 455 - 00090</t>
  </si>
  <si>
    <t>R 12 - D 97 - 454 - 2282</t>
  </si>
  <si>
    <t>Moviport</t>
  </si>
  <si>
    <t>Las Rosas - 190 e/ Rivadavia y Aavio - San Nicolás De Los Arroyos Centro</t>
  </si>
  <si>
    <t>R 12 - D 97 - 454 - 00092</t>
  </si>
  <si>
    <t>R 12 - D 97 - 451 - 3962</t>
  </si>
  <si>
    <t>Centro De Dia La Casita De Tati</t>
  </si>
  <si>
    <t>M Rodriguez - 1275 - San Nicolás De Los Arroyos Centro</t>
  </si>
  <si>
    <t>R 12 - D 97 - 451 - 00095</t>
  </si>
  <si>
    <t>R 12 - D 97 - 454 - 3348</t>
  </si>
  <si>
    <t>Centro Barrial Mte Zona Sur</t>
  </si>
  <si>
    <t>Acevedo - 126 e/ Bolivar y 25 De Mayo - San Nicolás De Los Arroyos Centro</t>
  </si>
  <si>
    <t>R 12 - D 97 - 454 - 00097</t>
  </si>
  <si>
    <t>R 12 - D 97 - 454 - 3373</t>
  </si>
  <si>
    <t>Salon Comunitario B 9 De Julio</t>
  </si>
  <si>
    <t>Catamarca - 1267 e/ Pombo y Cepeda - San Nicolás De Los Arroyos Centro</t>
  </si>
  <si>
    <t>R 12 - D 97 - 454 - 00099</t>
  </si>
  <si>
    <t>R 12 - D 97 - 456 - 1498</t>
  </si>
  <si>
    <t>R 12 - D 97 - 456 - 00107</t>
  </si>
  <si>
    <t>R 12 - D 97 - 456 - 1497</t>
  </si>
  <si>
    <t>Dios Es Amor</t>
  </si>
  <si>
    <t>De La Nación - 526 e/ Roca y Alvear - San Nicolás De Los Arroyos Centro</t>
  </si>
  <si>
    <t>R 12 - D 97 - 456 - 00108</t>
  </si>
  <si>
    <t>R 12 - D 97 - 456 - 00109</t>
  </si>
  <si>
    <t>R 12 - D 97 - 456 - 00110</t>
  </si>
  <si>
    <t>R 12 - D 97 - 451 - 3544</t>
  </si>
  <si>
    <t>Agrupacion Territorial Peronista</t>
  </si>
  <si>
    <t>Sarmiento - 747 e/ S/n y S/n - San Nicolás De Los Arroyos Centro</t>
  </si>
  <si>
    <t>R 12 - D 97 - 451 - 10002</t>
  </si>
  <si>
    <t>R 12 - D 97 - 456 - 10003</t>
  </si>
  <si>
    <t>Patronato De Liberados San Nicolas De Los Arroyos</t>
  </si>
  <si>
    <t>R 12 - D 97 - 456 - 10006</t>
  </si>
  <si>
    <t>R 12 - D 98 - 452 - 1580</t>
  </si>
  <si>
    <t>Escuela Secundaria N°11</t>
  </si>
  <si>
    <t>Dipietri - 750 - San Pedro San Pedro</t>
  </si>
  <si>
    <t>R 12 - D 98 - 452 - 00040</t>
  </si>
  <si>
    <t>R 12 - D 98 - 452 - 1563</t>
  </si>
  <si>
    <t>Guemes Y Av. Juan Damaso Camellino - San Pedro Río Tala</t>
  </si>
  <si>
    <t>R 12 - D 98 - 452 - 00042</t>
  </si>
  <si>
    <t>R 12 - D 98 - 452 - 3616</t>
  </si>
  <si>
    <t>Hermano Indio - 2102 - San Pedro San Pedro</t>
  </si>
  <si>
    <t>R 12 - D 98 - 452 - 00045</t>
  </si>
  <si>
    <t>R 12 - D 98 - 452 - 1281</t>
  </si>
  <si>
    <t>Casella Y Hermano Indio - 2190 - San Pedro San Pedro</t>
  </si>
  <si>
    <t>R 12 - D 98 - 452 - 00048</t>
  </si>
  <si>
    <t>R 12 - D 98 - 452 - 1283</t>
  </si>
  <si>
    <t>Riobamba - 160 e/ Belgrano y 25 De Mayo - San Pedro San Pedro</t>
  </si>
  <si>
    <t>R 12 - D 98 - 452 - 10014</t>
  </si>
  <si>
    <t>R 12 - D 98 - 452 - 10015</t>
  </si>
  <si>
    <t>R 12 - D 98 - 452 - 10019</t>
  </si>
  <si>
    <t>R 12 - D 98 - 452 - 1562</t>
  </si>
  <si>
    <t>Sede EnviÓn</t>
  </si>
  <si>
    <t>San Nicolás - 123 - Gobernador Castro</t>
  </si>
  <si>
    <t>R 12 - D 98 - 452 - 10020</t>
  </si>
  <si>
    <t>Fines</t>
  </si>
  <si>
    <t>R 12 - D 98 - 452 - 4212</t>
  </si>
  <si>
    <t>Arco Iris</t>
  </si>
  <si>
    <t>Petrona Simonino Y Sargento Selada - San Pedro</t>
  </si>
  <si>
    <t>R 12 - D 98 - 452 - 10021</t>
  </si>
  <si>
    <t>Cármen De Areco</t>
  </si>
  <si>
    <t>R 13 - D 19 - 451 - 2310</t>
  </si>
  <si>
    <t>E. P. N° 8 Semiurbana</t>
  </si>
  <si>
    <t>Del Maestro - e/ Vicente Lopez y Chacabuco - Carmen De Areco MarÍn</t>
  </si>
  <si>
    <t>R 13 - D 19 - 451 - 00026</t>
  </si>
  <si>
    <t>R 13 - D 19 - 451 - 2309</t>
  </si>
  <si>
    <t>E.e.s. N° 4 Semiurbana</t>
  </si>
  <si>
    <t>Gaucho Velazquez Semiurbana - e/ Pasaje Rio Negro y Saavedra - Carmen De Areco Rigazzi</t>
  </si>
  <si>
    <t>R 13 - D 19 - 451 - 00027</t>
  </si>
  <si>
    <t>E.e.s. N° 4</t>
  </si>
  <si>
    <t>R 13 - D 19 - 451 - 00028</t>
  </si>
  <si>
    <t>R 13 - D 19 - 451 - 4323</t>
  </si>
  <si>
    <t>Ep N°2 San Miguel</t>
  </si>
  <si>
    <t>Ruta 38, Cuartel Vii - Carmen De Areco Ruta 38, Cuartel Vii</t>
  </si>
  <si>
    <t>R 13 - D 19 - 451 - 10001</t>
  </si>
  <si>
    <t>Escuela Rural Ep N°2</t>
  </si>
  <si>
    <t>R 13 - D 19 - 451 - 4341</t>
  </si>
  <si>
    <t>Del Maestro - e/ Vicente LÓpez y San Lorenzo - Carmen De Areco Barrio Ep N°8</t>
  </si>
  <si>
    <t>R 13 - D 19 - 451 - 10002</t>
  </si>
  <si>
    <t>Estudiantes Rurales</t>
  </si>
  <si>
    <t>R 13 - D 22 - 451 - 3092</t>
  </si>
  <si>
    <t>Ep N° 2</t>
  </si>
  <si>
    <t>Calle 50 - Colón</t>
  </si>
  <si>
    <t>R 13 - D 22 - 451 - 00014</t>
  </si>
  <si>
    <t>R 13 - D 22 - 451 - 00017</t>
  </si>
  <si>
    <t>R 13 - D 22 - 451 - 3527</t>
  </si>
  <si>
    <t>Ees N° 6 Rural</t>
  </si>
  <si>
    <t>Calle 4 - Colón</t>
  </si>
  <si>
    <t>R 13 - D 22 - 451 - 00022</t>
  </si>
  <si>
    <t>R 13 - D 22 - 451 - 00028</t>
  </si>
  <si>
    <t>R 13 - D 22 - 451 - 00029</t>
  </si>
  <si>
    <t>R 13 - D 22 - 451 - 00030</t>
  </si>
  <si>
    <t>R 13 - D 22 - 451 - 3726</t>
  </si>
  <si>
    <t>Asamblea De Dios</t>
  </si>
  <si>
    <t>Calle 53 - e/ 11 y 12 - Colón</t>
  </si>
  <si>
    <t>R 13 - D 22 - 451 - 10001</t>
  </si>
  <si>
    <t>R 13 - D 66 - 451 - 1825</t>
  </si>
  <si>
    <t>Ep Nº 27</t>
  </si>
  <si>
    <t>Guemes - e/ Guemes y Piedras - Salto Salto</t>
  </si>
  <si>
    <t>R 13 - D 66 - 451 - 00028</t>
  </si>
  <si>
    <t>R 13 - D 66 - 451 - 00029</t>
  </si>
  <si>
    <t>R 13 - D 66 - 451 - 00030</t>
  </si>
  <si>
    <t>R 13 - D 66 - 451 - 1826</t>
  </si>
  <si>
    <t>Ep Nº 29</t>
  </si>
  <si>
    <t>Balcarce - e/ Balcarce y Reconquista - Salto Salto</t>
  </si>
  <si>
    <t>R 13 - D 66 - 451 - 00031</t>
  </si>
  <si>
    <t>R 13 - D 66 - 451 - 00034</t>
  </si>
  <si>
    <t>R 13 - D 66 - 451 - 00037</t>
  </si>
  <si>
    <t>R 13 - D 66 - 451 - 00040</t>
  </si>
  <si>
    <t>R 13 - D 66 - 451 - 1828</t>
  </si>
  <si>
    <t>Biblioteca Popular Renacer (rural)</t>
  </si>
  <si>
    <t>Avda. Gowland - 44 - Salto Salto</t>
  </si>
  <si>
    <t>R 13 - D 66 - 451 - 00041</t>
  </si>
  <si>
    <t>R 13 - D 66 - 451 - 4295</t>
  </si>
  <si>
    <t>Epn° 1</t>
  </si>
  <si>
    <t>Tristan Lobos Y Uruguay - Salto Salto</t>
  </si>
  <si>
    <t>R 13 - D 66 - 451 - 00042</t>
  </si>
  <si>
    <t>R 13 - D 66 - 451 - 1824</t>
  </si>
  <si>
    <t>Ep Nº 4</t>
  </si>
  <si>
    <t>Yrigoyen Y San Juan - Salto Salto</t>
  </si>
  <si>
    <t>R 13 - D 66 - 451 - 00043</t>
  </si>
  <si>
    <t>R 13 - D 81 - 451 - 1667</t>
  </si>
  <si>
    <t>Ep N° 10</t>
  </si>
  <si>
    <t>Ameghino - 131 e/ San Lorenzo y Vias Del Ferrocarril Mitre - Pergamino</t>
  </si>
  <si>
    <t>R 13 - D 81 - 451 - 00082</t>
  </si>
  <si>
    <t>R 13 - D 81 - 451 - 1668</t>
  </si>
  <si>
    <t>Ep N°62</t>
  </si>
  <si>
    <t>Zeballos - 941 e/ Colombia y Anan - Pergamino</t>
  </si>
  <si>
    <t>R 13 - D 81 - 451 - 00088</t>
  </si>
  <si>
    <t>R 13 - D 81 - 451 - 1669</t>
  </si>
  <si>
    <t>Epn°8</t>
  </si>
  <si>
    <t>Scalabrini - 1049 e/ Granados y Magnani - Pergamino</t>
  </si>
  <si>
    <t>R 13 - D 81 - 451 - 00089</t>
  </si>
  <si>
    <t>R 13 - D 81 - 451 - 3063</t>
  </si>
  <si>
    <t>Capilla Nuestra Señora De La Trinidad</t>
  </si>
  <si>
    <t>Paraguay Y Beccquer - Pergamino</t>
  </si>
  <si>
    <t>R 13 - D 81 - 451 - 00090</t>
  </si>
  <si>
    <t>R 13 - D 81 - 451 - 3343</t>
  </si>
  <si>
    <t>Intituto Comercial El Socorro</t>
  </si>
  <si>
    <t>Lorenzo Moreno - 845 e/ Angel Godoy y Ernesto Echague - Villa MarÍa Angelica EstaciÓn El Socorro El Socorro</t>
  </si>
  <si>
    <t>R 13 - D 81 - 451 - 00093</t>
  </si>
  <si>
    <t>R 13 - D 81 - 451 - 00097</t>
  </si>
  <si>
    <t>R 13 - D 81 - 451 - 00099</t>
  </si>
  <si>
    <t>R 13 - D 81 - 451 - 00100</t>
  </si>
  <si>
    <t>R 13 - D 81 - 451 - 00101</t>
  </si>
  <si>
    <t>R 13 - D 81 - 451 - 00103</t>
  </si>
  <si>
    <t>R 13 - D 81 - 451 - 4026</t>
  </si>
  <si>
    <t>Secundaria 1 Bernardino Rivadavia</t>
  </si>
  <si>
    <t>Acevedo - 8 e/ 5 y 6 - Acevedo Acevedo</t>
  </si>
  <si>
    <t>R 13 - D 81 - 451 - 00107</t>
  </si>
  <si>
    <t>R 13 - D 81 - 451 - 4030</t>
  </si>
  <si>
    <t>Ep N3</t>
  </si>
  <si>
    <t>Pergamin0 - 670 - Manuel Ocampo Manuel Ocampo</t>
  </si>
  <si>
    <t>R 13 - D 81 - 451 - 00108</t>
  </si>
  <si>
    <t>R 13 - D 81 - 451 - 00109</t>
  </si>
  <si>
    <t>R 13 - D 81 - 451 - 00110</t>
  </si>
  <si>
    <t>R 13 - D 81 - 451 - 00111</t>
  </si>
  <si>
    <t>R 13 - D 81 - 451 - 00113</t>
  </si>
  <si>
    <t>R 13 - D 81 - 451 - 4277</t>
  </si>
  <si>
    <t>Ep 7</t>
  </si>
  <si>
    <t>Acceso Gastón Calvelo - 124 - Alfonzo</t>
  </si>
  <si>
    <t>R 13 - D 81 - 451 - 00114</t>
  </si>
  <si>
    <t>R 13 - D 81 - 451 - 00115</t>
  </si>
  <si>
    <t>R 13 - D 81 - 451 - 00116</t>
  </si>
  <si>
    <t>R 13 - D 81 - 451 - 00117</t>
  </si>
  <si>
    <t>R 13 - D 81 - 451 - 4031</t>
  </si>
  <si>
    <t>Cerlu</t>
  </si>
  <si>
    <t>San Luis - 1 e/ Formosa y Cordoba - Urquiza Urquiza</t>
  </si>
  <si>
    <t>R 13 - D 81 - 451 - 10001</t>
  </si>
  <si>
    <t>Cooperativa Electrica De Urquiza</t>
  </si>
  <si>
    <t>R 13 - D 81 - 451 - 2992</t>
  </si>
  <si>
    <t>Hospital San Jose</t>
  </si>
  <si>
    <t>Bv Linniers - 979 - Pergamino</t>
  </si>
  <si>
    <t>R 13 - D 81 - 451 - 10003</t>
  </si>
  <si>
    <t>Hospital</t>
  </si>
  <si>
    <t>R 13 - D 81 - 451 - 1670</t>
  </si>
  <si>
    <t>Epn°53</t>
  </si>
  <si>
    <t>Balboa - 586 e/ Monroe y Lavalle - Pergamino</t>
  </si>
  <si>
    <t>R 13 - D 81 - 451 - 10005</t>
  </si>
  <si>
    <t>Granja San Camilo</t>
  </si>
  <si>
    <t>R 13 - D 81 - 451 - 3065</t>
  </si>
  <si>
    <t>Smata</t>
  </si>
  <si>
    <t>Rocha - 210 - Pergamino</t>
  </si>
  <si>
    <t>R 13 - D 81 - 451 - 10006</t>
  </si>
  <si>
    <t>R 13 - D 81 - 451 - 2988</t>
  </si>
  <si>
    <t>Somos</t>
  </si>
  <si>
    <t>Echeverria - 717 - Pergamino</t>
  </si>
  <si>
    <t>R 13 - D 81 - 451 - 10007</t>
  </si>
  <si>
    <t>R 13 - D 81 - 451 - 10008</t>
  </si>
  <si>
    <t>R 13 - D 81 - 451 - 2991</t>
  </si>
  <si>
    <t>Ctat</t>
  </si>
  <si>
    <t>Calle 9 - 161 - Pergamino</t>
  </si>
  <si>
    <t>R 13 - D 81 - 451 - 10009</t>
  </si>
  <si>
    <t>R 13 - D 81 - 451 - 3340</t>
  </si>
  <si>
    <t>Gente Nueva</t>
  </si>
  <si>
    <t>R 13 - D 81 - 451 - 10010</t>
  </si>
  <si>
    <t>R 13 - D 81 - 451 - 4191</t>
  </si>
  <si>
    <t>Ep 52</t>
  </si>
  <si>
    <t>Manzilla - 808 e/ Larreta - Pergamino</t>
  </si>
  <si>
    <t>R 13 - D 81 - 451 - 10012</t>
  </si>
  <si>
    <t>R 13 - D 81 - 451 - 4192</t>
  </si>
  <si>
    <t>Ep 18</t>
  </si>
  <si>
    <t>Las Golondrinas - 2842 e/ Los Ceibos - Pergamino</t>
  </si>
  <si>
    <t>R 13 - D 81 - 451 - 10013</t>
  </si>
  <si>
    <t>R 13 - D 81 - 451 - 2880</t>
  </si>
  <si>
    <t>Falucho 884 - 00075 y San Marin - Pergamino</t>
  </si>
  <si>
    <t>R 13 - D 81 - 451 - 10014</t>
  </si>
  <si>
    <t>¨san Cayetano¨ Centro Cultural</t>
  </si>
  <si>
    <t>R 13 - D 81 - 451 - 2328</t>
  </si>
  <si>
    <t>Ruta 32 2,5 Km - 32 e/ Ruta 32 y Ruta 32 - Pergamino Centenario</t>
  </si>
  <si>
    <t>R 13 - D 81 - 451 - 10015</t>
  </si>
  <si>
    <t>R 13 - D 89 - 451 - 4625</t>
  </si>
  <si>
    <t>Ep Nº 8</t>
  </si>
  <si>
    <t>Avellaneda - 272 e/ J. G. MuÑoz y Dardo Rocha - Rojas Centro</t>
  </si>
  <si>
    <t>R 13 - D 89 - 451 - 00006</t>
  </si>
  <si>
    <t>R 13 - D 89 - 451 - 00007</t>
  </si>
  <si>
    <t>R 13 - D 89 - 451 - 3622</t>
  </si>
  <si>
    <t>Centro Cultural (rural)</t>
  </si>
  <si>
    <t>Luis Saavedra - e/ Av. Gob. Carlos AloÉ y San Luis Gonzaga - Rafael Obligado Centro</t>
  </si>
  <si>
    <t>R 13 - D 89 - 451 - 00008</t>
  </si>
  <si>
    <t>R 13 - D 89 - 451 - 00009</t>
  </si>
  <si>
    <t>R 13 - D 89 - 451 - 00010</t>
  </si>
  <si>
    <t>San Antonio De Areco</t>
  </si>
  <si>
    <t>R 13 - D 94 - 451 - 3008</t>
  </si>
  <si>
    <t>Italia - 377 e/ Del Valle y Italia - San Antonio De Areco San Antonio De Areco</t>
  </si>
  <si>
    <t>R 13 - D 94 - 451 - 00044</t>
  </si>
  <si>
    <t>R 14 - D 128 - 451 - 4063</t>
  </si>
  <si>
    <t>Isfdyt N 164</t>
  </si>
  <si>
    <t>Calle 3 - e/ 36 y 38 - Ameghino Ameghino 1</t>
  </si>
  <si>
    <t>R 14 - D 128 - 451 - 00017</t>
  </si>
  <si>
    <t>R 14 - D 128 - 451 - 00025</t>
  </si>
  <si>
    <t>R 14 - D 128 - 451 - 2776</t>
  </si>
  <si>
    <t>Calle 9 - 406 e/ 9 y 11 - Ameghino Ameghino 1</t>
  </si>
  <si>
    <t>R 14 - D 128 - 451 - 00026</t>
  </si>
  <si>
    <t>R 14 - D 26 - 451 - 1396</t>
  </si>
  <si>
    <t>E.p. 22</t>
  </si>
  <si>
    <t>Acceso Juan Xxiii Y Callao - e/ Callao - Chacabuco Chacabuco</t>
  </si>
  <si>
    <t>R 14 - D 26 - 451 - 00010</t>
  </si>
  <si>
    <t>R 14 - D 26 - 451 - 1397</t>
  </si>
  <si>
    <t>Anexo 3011</t>
  </si>
  <si>
    <t>Calle 12 - 20 e/ Padre Doglia y Av. Saavedra - Chacabuco Chacabuco</t>
  </si>
  <si>
    <t>R 14 - D 26 - 451 - 00013</t>
  </si>
  <si>
    <t>R 14 - D 26 - 451 - 3387</t>
  </si>
  <si>
    <t>E.p.45</t>
  </si>
  <si>
    <t>ItuzaingÓ Y M. Quintana - 152 e/ San Lorenzo y B. De Yrigoyen - Chacabuco Chacabuco</t>
  </si>
  <si>
    <t>R 14 - D 26 - 451 - 00018</t>
  </si>
  <si>
    <t>R 14 - D 26 - 451 - 00019</t>
  </si>
  <si>
    <t>R 14 - D 26 - 451 - 00020</t>
  </si>
  <si>
    <t>R 14 - D 26 - 451 - 00024</t>
  </si>
  <si>
    <t>R 14 - D 26 - 451 - 00026</t>
  </si>
  <si>
    <t>R 14 - D 26 - 451 - 3941</t>
  </si>
  <si>
    <t>Cic Alcira De La PeÑa</t>
  </si>
  <si>
    <t>Junin - 725 - Chacabuco Chacabuco</t>
  </si>
  <si>
    <t>R 14 - D 26 - 451 - 00027</t>
  </si>
  <si>
    <t>R 14 - D 26 - 451 - 00028</t>
  </si>
  <si>
    <t>R 14 - D 26 - 451 - 00029</t>
  </si>
  <si>
    <t>R 14 - D 26 - 451 - 00031</t>
  </si>
  <si>
    <t>R 14 - D 26 - 451 - 00032</t>
  </si>
  <si>
    <t>R 14 - D 35 - 451 - 3590</t>
  </si>
  <si>
    <t>Ees N° 1</t>
  </si>
  <si>
    <t>San Luis - 163 e/ Concordia y Resistencia - Ferré Urbano</t>
  </si>
  <si>
    <t>R 14 - D 35 - 451 - 01002</t>
  </si>
  <si>
    <t>R 14 - D 35 - 451 - 1385</t>
  </si>
  <si>
    <t>Ees Nº 3</t>
  </si>
  <si>
    <t>J. J. Castelli - 149 e/ Jose Arias y Sarmiento - General Arenales Centro</t>
  </si>
  <si>
    <t>R 14 - D 35 - 451 - 01004</t>
  </si>
  <si>
    <t>R 14 - D 35 - 451 - 1388</t>
  </si>
  <si>
    <t>Ees Nº 2</t>
  </si>
  <si>
    <t>Bartolomé Mitre - 49 e/ 9 De Julio y Av. 25 De Mayo - General Arenales Centro</t>
  </si>
  <si>
    <t>R 14 - D 35 - 451 - 01010</t>
  </si>
  <si>
    <t>R 14 - D 35 - 451 - 01015</t>
  </si>
  <si>
    <t>R 14 - D 42 - 451 - 3102</t>
  </si>
  <si>
    <t>Pueblos Originarios - 649 e/ Leandro N. Alem y Domingo Faustino Sarmiento - General Pinto</t>
  </si>
  <si>
    <t>R 14 - D 42 - 451 - 04211</t>
  </si>
  <si>
    <t>R 14 - D 42 - 451 - 04213</t>
  </si>
  <si>
    <t>R 14 - D 42 - 451 - 04214</t>
  </si>
  <si>
    <t>R 14 - D 48 - 451 - 2383</t>
  </si>
  <si>
    <t>Saenz Peña - 808 - Los Toldos Centro</t>
  </si>
  <si>
    <t>R 14 - D 48 - 451 - 00017</t>
  </si>
  <si>
    <t>R 14 - D 48 - 451 - 3719</t>
  </si>
  <si>
    <t>Salon Inaun</t>
  </si>
  <si>
    <t>Falucho - 1942 - Los Toldos Barrio Eucaliptus</t>
  </si>
  <si>
    <t>R 14 - D 48 - 451 - 00019</t>
  </si>
  <si>
    <t>R 14 - D 48 - 451 - 2804</t>
  </si>
  <si>
    <t>Escuela Primaria 9</t>
  </si>
  <si>
    <t>San Martin - 365 - Baigorrita Baigorrita</t>
  </si>
  <si>
    <t>R 14 - D 48 - 451 - 00021</t>
  </si>
  <si>
    <t>R 14 - D 48 - 451 - 00022</t>
  </si>
  <si>
    <t>R 14 - D 48 - 451 - 00023</t>
  </si>
  <si>
    <t>R 14 - D 48 - 451 - 00025</t>
  </si>
  <si>
    <t>R 14 - D 48 - 451 - 3720</t>
  </si>
  <si>
    <t>Museo Provincial Casa Evita</t>
  </si>
  <si>
    <t>Eva Peron - 1025 e/ Falcon y Belgrano - Los Toldos Centro</t>
  </si>
  <si>
    <t>R 14 - D 48 - 451 - 00026</t>
  </si>
  <si>
    <t>R 14 - D 48 - 451 - 00027</t>
  </si>
  <si>
    <t>R 14 - D 53 - 451 - 1634</t>
  </si>
  <si>
    <t>Centro De Formacion Laboral 402</t>
  </si>
  <si>
    <t>Pringles - 995 e/ Tucuman y Republica Libanesa - Junin Junin</t>
  </si>
  <si>
    <t>R 14 - D 53 - 451 - 05341</t>
  </si>
  <si>
    <t>R 14 - D 53 - 451 - 1635</t>
  </si>
  <si>
    <t>Centro De Formacion Profesional 401</t>
  </si>
  <si>
    <t>Chacabuco - 936 e/ 11 De Julio y 17 De Agosto - Junin Junin</t>
  </si>
  <si>
    <t>R 14 - D 53 - 451 - 05344</t>
  </si>
  <si>
    <t>R 14 - D 53 - 451 - 1515</t>
  </si>
  <si>
    <t>Cte Escribano - 434 e/ Jorge Newbery y España - Junin Junin</t>
  </si>
  <si>
    <t>R 14 - D 53 - 451 - 05347</t>
  </si>
  <si>
    <t>R 14 - D 53 - 451 - 05355</t>
  </si>
  <si>
    <t>R 14 - D 53 - 451 - 05356</t>
  </si>
  <si>
    <t>R 14 - D 53 - 451 - 05357</t>
  </si>
  <si>
    <t>R 14 - D 53 - 451 - 4221</t>
  </si>
  <si>
    <t>Sociedad De Fomento Capilla De Loreto</t>
  </si>
  <si>
    <t>Suiza - e/ Suipacha y Avenida Alvear - Junin Junin</t>
  </si>
  <si>
    <t>R 14 - D 53 - 451 - 05363</t>
  </si>
  <si>
    <t>R 14 - D 53 - 451 - 1637</t>
  </si>
  <si>
    <t>Club Atletico Sarmiento</t>
  </si>
  <si>
    <t>Necochea Y Arias - e/ Arias - Junin Junin</t>
  </si>
  <si>
    <t>R 14 - D 53 - 451 - 05364</t>
  </si>
  <si>
    <t>R 14 - D 53 - 451 - 1639</t>
  </si>
  <si>
    <t>Escuela De Educacion Secundaria N 10</t>
  </si>
  <si>
    <t>Ramon Hernandez - 901 e/ Jose Hernandez y Fuse - Junin Junin</t>
  </si>
  <si>
    <t>R 14 - D 53 - 451 - 05365</t>
  </si>
  <si>
    <t>R 14 - D 53 - 451 - 1638</t>
  </si>
  <si>
    <t>Hospital Interzonal De Agudos</t>
  </si>
  <si>
    <t>Lavalle - 1084 e/ San Lorenzo y Intendente De La Sota - Junin Junin</t>
  </si>
  <si>
    <t>R 14 - D 53 - 451 - 10013</t>
  </si>
  <si>
    <t>R 14 - D 58 - 451 - 2836</t>
  </si>
  <si>
    <t>Cic Alberdi</t>
  </si>
  <si>
    <t>Lebenson Y Presidente Illia - Juan. B. Alberdi</t>
  </si>
  <si>
    <t>R 14 - D 58 - 451 - 01017</t>
  </si>
  <si>
    <t>R 14 - D 58 - 451 - 2838</t>
  </si>
  <si>
    <t>Av, Dunckler - 555 - Vedia</t>
  </si>
  <si>
    <t>R 14 - D 58 - 451 - 01018</t>
  </si>
  <si>
    <t>R 14 - D 58 - 451 - 3990</t>
  </si>
  <si>
    <t>Casa De La Cultura</t>
  </si>
  <si>
    <t>Rafael López - Leandro N. Alem</t>
  </si>
  <si>
    <t>R 14 - D 58 - 451 - 01020</t>
  </si>
  <si>
    <t>R 14 - D 58 - 451 - 2831</t>
  </si>
  <si>
    <t>Chubut - e/ Comandante Escribano y Gral. Emilio Mitre - Vedia</t>
  </si>
  <si>
    <t>R 14 - D 58 - 451 - 01021</t>
  </si>
  <si>
    <t>R 14 - D 58 - 451 - 4010</t>
  </si>
  <si>
    <t>San MartÍn - Juan. B. Alberdi</t>
  </si>
  <si>
    <t>R 14 - D 58 - 451 - 01023</t>
  </si>
  <si>
    <t>R 14 - D 59 - 451 - 2175</t>
  </si>
  <si>
    <t>Ep Nº18</t>
  </si>
  <si>
    <t>Obligado - 95 e/ Av Massey y San Martin - Lincoln Lincoln</t>
  </si>
  <si>
    <t>R 14 - D 59 - 451 - 00014</t>
  </si>
  <si>
    <t>R 14 - D 59 - 451 - 00015</t>
  </si>
  <si>
    <t>R 14 - D 59 - 451 - 00016</t>
  </si>
  <si>
    <t>R 14 - D 59 - 451 - 00017</t>
  </si>
  <si>
    <t>R 14 - D 59 - 451 - 00018</t>
  </si>
  <si>
    <t>R 14 - D 59 - 451 - 00019</t>
  </si>
  <si>
    <t>R 15 - D 118 - 451 - 2448</t>
  </si>
  <si>
    <t>Upad</t>
  </si>
  <si>
    <t>Mariano Moreno - e/ EspaÑa y 9 De Julio - Henderson</t>
  </si>
  <si>
    <t>R 15 - D 118 - 451 - 00012</t>
  </si>
  <si>
    <t>R 15 - D 118 - 451 - 3812</t>
  </si>
  <si>
    <t>Ep N° 9 El Moro</t>
  </si>
  <si>
    <t>Zona Rural - Henderson</t>
  </si>
  <si>
    <t>R 15 - D 118 - 451 - 00015</t>
  </si>
  <si>
    <t>R 15 - D 118 - 451 - 4066</t>
  </si>
  <si>
    <t>Belgrano - 890 e/ Alsina y Ester Barrueco - Henderson</t>
  </si>
  <si>
    <t>R 15 - D 118 - 451 - 00016</t>
  </si>
  <si>
    <t>R 15 - D 13 - 452 - 2527</t>
  </si>
  <si>
    <t>Ep Nº14</t>
  </si>
  <si>
    <t>Constantino - 715 e/ Mariano Moreno y Ameghino - Bragado San Luis</t>
  </si>
  <si>
    <t>R 15 - D 13 - 452 - 00054</t>
  </si>
  <si>
    <t>R 15 - D 13 - 452 - 3426</t>
  </si>
  <si>
    <t>Las Violetas</t>
  </si>
  <si>
    <t>Los Nogales - 269 e/ Pellegrini y Rivadavia - Bragado Las Violetas</t>
  </si>
  <si>
    <t>R 15 - D 13 - 452 - 00056</t>
  </si>
  <si>
    <t>R 15 - D 13 - 452 - 3427</t>
  </si>
  <si>
    <t>Punto Digital-la Carlota</t>
  </si>
  <si>
    <t>Hermanos Islas - 427 e/ Del Busto y 12 De Octubre - Bragado La Carlota</t>
  </si>
  <si>
    <t>R 15 - D 13 - 452 - 00057</t>
  </si>
  <si>
    <t>R 15 - D 13 - 452 - 2533</t>
  </si>
  <si>
    <t>Asociacion Civil Nuevo Horizonte Bragado</t>
  </si>
  <si>
    <t>Ushuaia - 31 e/ Alberdi y Juncal - Bragado Nuevo Horizonte</t>
  </si>
  <si>
    <t>R 15 - D 13 - 452 - 00060</t>
  </si>
  <si>
    <t>R 15 - D 13 - 452 - 3621</t>
  </si>
  <si>
    <t>Mudynda</t>
  </si>
  <si>
    <t>Balcarce - e/ Canaro y La Cumparcita - Bragado Mudynda</t>
  </si>
  <si>
    <t>R 15 - D 13 - 452 - 00061</t>
  </si>
  <si>
    <t>R 15 - D 13 - 452 - 2532</t>
  </si>
  <si>
    <t>Ep Nº20 Obrien</t>
  </si>
  <si>
    <t>Calle 9 - e/ 9 De Julio Y San Patricio y 9 De Julio Y San Patricio - Obrien Obrien</t>
  </si>
  <si>
    <t>R 15 - D 13 - 452 - 00062</t>
  </si>
  <si>
    <t>R 15 - D 13 - 452 - 00064</t>
  </si>
  <si>
    <t>R 15 - D 13 - 452 - 4073</t>
  </si>
  <si>
    <t>Unidad Sanitaria Olascoaga</t>
  </si>
  <si>
    <t>Olascoaga - e/ S/n y S/n - Olascoaga Zona Rural</t>
  </si>
  <si>
    <t>R 15 - D 13 - 452 - 00065</t>
  </si>
  <si>
    <t>R 15 - D 13 - 452 - 4074</t>
  </si>
  <si>
    <t>Coop.telefonica,obras Y Servicios Comodoro Py</t>
  </si>
  <si>
    <t>Alberro Y Aguirre Comodoro Py - e/ S/n y S/n - Comodoro Py Zona Rural</t>
  </si>
  <si>
    <t>R 15 - D 13 - 452 - 00066</t>
  </si>
  <si>
    <t>R 15 - D 13 - 452 - 00067</t>
  </si>
  <si>
    <t>R 15 - D 17 - 451 - 2368</t>
  </si>
  <si>
    <t>Av. San Martin - 286 e/ Vicente Lopez y Sarmiento - Carlos Casares Tecnica</t>
  </si>
  <si>
    <t>R 15 - D 17 - 451 - 00007</t>
  </si>
  <si>
    <t>R 15 - D 17 - 451 - 3594</t>
  </si>
  <si>
    <t>Primaria N° 12</t>
  </si>
  <si>
    <t>Belgrano Y Mariano Moreno - 0 e/ Belgrano y Mariano Moreno - Cadret Escuela N° 12</t>
  </si>
  <si>
    <t>R 15 - D 17 - 451 - 00009</t>
  </si>
  <si>
    <t>R 15 - D 17 - 451 - 3595</t>
  </si>
  <si>
    <t>Primaria N° 13</t>
  </si>
  <si>
    <t>Av. Santa Fe Y Entre Rios - 0 e/ Av. Santa Fe y Entre Rios - Hortensia Escuela N° 13</t>
  </si>
  <si>
    <t>R 15 - D 17 - 451 - 00010</t>
  </si>
  <si>
    <t>R 15 - D 17 - 451 - 2369</t>
  </si>
  <si>
    <t>Primaria 10</t>
  </si>
  <si>
    <t>Calle 12 - 424 - Bellocq Escuela N° 10</t>
  </si>
  <si>
    <t>R 15 - D 17 - 451 - 00011</t>
  </si>
  <si>
    <t>R 15 - D 17 - 451 - 4194</t>
  </si>
  <si>
    <t>Coronel Dorrego - 750 e/ Misiones y Chaco - Carlos Casares Tecnica</t>
  </si>
  <si>
    <t>R 15 - D 17 - 451 - 00012</t>
  </si>
  <si>
    <t>R 15 - D 28 - 452 - 3363</t>
  </si>
  <si>
    <t>Eee 502</t>
  </si>
  <si>
    <t>Castelli - 345 e/ Av Sarmiento y Moreno - Chivilcoy</t>
  </si>
  <si>
    <t>R 15 - D 28 - 452 - 00046</t>
  </si>
  <si>
    <t>R 15 - D 28 - 452 - 00048</t>
  </si>
  <si>
    <t>R 15 - D 28 - 452 - 00049</t>
  </si>
  <si>
    <t>R 15 - D 28 - 452 - 00052</t>
  </si>
  <si>
    <t>R 15 - D 28 - 452 - 00054</t>
  </si>
  <si>
    <t>R 15 - D 28 - 452 - 00055</t>
  </si>
  <si>
    <t>R 15 - D 28 - 452 - 00056</t>
  </si>
  <si>
    <t>R 15 - D 28 - 452 - 00057</t>
  </si>
  <si>
    <t>R 15 - D 3 - 451 - 3106</t>
  </si>
  <si>
    <t>Av Intendente Rivara Y 9 De Julio - Alberti</t>
  </si>
  <si>
    <t>R 15 - D 3 - 451 - 00009</t>
  </si>
  <si>
    <t>R 15 - D 3 - 451 - 1871</t>
  </si>
  <si>
    <t>Escuela De Educación Primaria Nº 15</t>
  </si>
  <si>
    <t>Miguel Galardo - e/ José Hernández - Mechita</t>
  </si>
  <si>
    <t>R 15 - D 3 - 451 - 00014</t>
  </si>
  <si>
    <t>R 15 - D 3 - 451 - 3678</t>
  </si>
  <si>
    <t>Francisco Pla - e/ Campagnole y Daniel Bassi - Pla</t>
  </si>
  <si>
    <t>R 15 - D 3 - 451 - 00015</t>
  </si>
  <si>
    <t>9 De Julio</t>
  </si>
  <si>
    <t>R 15 - D 76 - 451 - 2181</t>
  </si>
  <si>
    <t>Ep N°12 French</t>
  </si>
  <si>
    <t>Sarmiento - e/ S/ N y S/n - French S/n</t>
  </si>
  <si>
    <t>R 15 - D 76 - 451 - 00019</t>
  </si>
  <si>
    <t>R 15 - D 76 - 451 - 3553</t>
  </si>
  <si>
    <t>Ees N°9</t>
  </si>
  <si>
    <t>Patricios - S/ N - Patricios</t>
  </si>
  <si>
    <t>R 15 - D 76 - 451 - 00023</t>
  </si>
  <si>
    <t>R 15 - D 76 - 451 - 3724</t>
  </si>
  <si>
    <t>Ees N° 2</t>
  </si>
  <si>
    <t>S/n - La NiÑa</t>
  </si>
  <si>
    <t>R 15 - D 76 - 451 - 00025</t>
  </si>
  <si>
    <t>R 15 - D 76 - 451 - 2182</t>
  </si>
  <si>
    <t>Ep N°15 Dudignac</t>
  </si>
  <si>
    <t>Libertad - e/ Sampietro y S7n - Dudignac S/n</t>
  </si>
  <si>
    <t>R 15 - D 76 - 451 - 00026</t>
  </si>
  <si>
    <t>R 15 - D 76 - 451 - 2185</t>
  </si>
  <si>
    <t>Ep N°5</t>
  </si>
  <si>
    <t>Freire - 1214 - 9 De Julio S/n</t>
  </si>
  <si>
    <t>R 15 - D 76 - 451 - 00028</t>
  </si>
  <si>
    <t>R 15 - D 79 - 451 - 2291</t>
  </si>
  <si>
    <t>Jardín De Infantes N° 906</t>
  </si>
  <si>
    <t>Av. Paysandú - Nueva Plata Nueva Plata</t>
  </si>
  <si>
    <t>R 15 - D 79 - 451 - 00008</t>
  </si>
  <si>
    <t>R 15 - D 79 - 451 - 2290</t>
  </si>
  <si>
    <t>Eepa N° 701</t>
  </si>
  <si>
    <t>Artigas - 555 e/ Raúl Alfonsín y Alsina - Pehuajó Centro</t>
  </si>
  <si>
    <t>R 15 - D 79 - 451 - 00009</t>
  </si>
  <si>
    <t>R 15 - D 79 - 451 - 2293</t>
  </si>
  <si>
    <t>Hipólito Yrigoyen - 190 e/ Roque Saenz Peña y Dardo Rocha - Francisco Madero Francisco Madero</t>
  </si>
  <si>
    <t>R 15 - D 79 - 451 - 00013</t>
  </si>
  <si>
    <t>R 15 - D 79 - 451 - 2296</t>
  </si>
  <si>
    <t>Maciel - 98 e/ Zanni y Lavardén - Pehuajó Villa Angela</t>
  </si>
  <si>
    <t>R 15 - D 79 - 451 - 00015</t>
  </si>
  <si>
    <t>R 15 - D 79 - 451 - 4061</t>
  </si>
  <si>
    <t>Centro De EducaciÓn De Adultos N° 702</t>
  </si>
  <si>
    <t>Guido Spano - 345 - Juan José Paso Juan José Paso</t>
  </si>
  <si>
    <t>R 15 - D 79 - 451 - 00018</t>
  </si>
  <si>
    <t>R 15 - D 79 - 451 - 00020</t>
  </si>
  <si>
    <t>R 15 - D 79 - 451 - 00021</t>
  </si>
  <si>
    <t>R 16 - D 106 - 451 - 1474</t>
  </si>
  <si>
    <t>Ees 10- Ep 48</t>
  </si>
  <si>
    <t>Saenz Peña - 1473 e/ Maldonado Sur y Mollard - Trenque Lauquen Ees 10- Ep 48</t>
  </si>
  <si>
    <t>R 16 - D 106 - 451 - 00031</t>
  </si>
  <si>
    <t>R 16 - D 106 - 451 - 00034</t>
  </si>
  <si>
    <t>R 16 - D 106 - 451 - 00035</t>
  </si>
  <si>
    <t>Caritas Parroquial</t>
  </si>
  <si>
    <t>R 16 - D 106 - 451 - 1315</t>
  </si>
  <si>
    <t>Av. Villegas - 150 - Trenque Lauquen Trenque Lauquen</t>
  </si>
  <si>
    <t>R 16 - D 106 - 451 - 10010</t>
  </si>
  <si>
    <t>Iglesia Nuevo Amanecer</t>
  </si>
  <si>
    <t>R 16 - D 106 - 451 - 1314</t>
  </si>
  <si>
    <t>EnviÓn</t>
  </si>
  <si>
    <t>Schweitzer - e/ Leloir y Curie - Trenque Lauquen Barrio Parque</t>
  </si>
  <si>
    <t>R 16 - D 106 - 451 - 10013</t>
  </si>
  <si>
    <t>R 16 - D 127 - 451 - 2910</t>
  </si>
  <si>
    <t>C.e.n.s</t>
  </si>
  <si>
    <t>San Martin - 281 e/ Juan Bautista Alverdi y 9 De Julio - Tres Lomas</t>
  </si>
  <si>
    <t>R 16 - D 127 - 451 - 00003</t>
  </si>
  <si>
    <t>R 16 - D 18 - 451 - 1873</t>
  </si>
  <si>
    <t>Ep N° 3 - Tres Algarrobos</t>
  </si>
  <si>
    <t>H. Yrigoyen - e/ Mitre y Balbiani - Tres Algarrobos Ep N° 3</t>
  </si>
  <si>
    <t>R 16 - D 18 - 451 - 00007</t>
  </si>
  <si>
    <t>R 16 - D 18 - 451 - 4282</t>
  </si>
  <si>
    <t>Avenida Malvinas Argentinas - e/ - y - - Curarú - Delegación</t>
  </si>
  <si>
    <t>R 16 - D 18 - 451 - 00008</t>
  </si>
  <si>
    <t>R 16 - D 49 - 451 - 2137</t>
  </si>
  <si>
    <t>Escuela Secundaria Nº2</t>
  </si>
  <si>
    <t>Guemes - 868 - Piedritas Centro</t>
  </si>
  <si>
    <t>R 16 - D 49 - 451 - 00028</t>
  </si>
  <si>
    <t>R 16 - D 49 - 451 - 2133</t>
  </si>
  <si>
    <t>Escuela Secundaria Nº1</t>
  </si>
  <si>
    <t>Belgrano - 209 - General Villegas Centro</t>
  </si>
  <si>
    <t>R 16 - D 49 - 451 - 00030</t>
  </si>
  <si>
    <t>R 16 - D 49 - 451 - 00031</t>
  </si>
  <si>
    <t>R 16 - D 49 - 451 - 00032</t>
  </si>
  <si>
    <t>R 16 - D 88 - 451 - 3341</t>
  </si>
  <si>
    <t>Escuela De EducaciÓn Secundaria Nº 7</t>
  </si>
  <si>
    <t>Bv. Dr. Pedro A. Bargero - GonzÁlez Moreno Rural</t>
  </si>
  <si>
    <t>R 16 - D 88 - 451 - 00012</t>
  </si>
  <si>
    <t>R 16 - D 88 - 451 - 3342</t>
  </si>
  <si>
    <t>C.e.n.s. Nº 451</t>
  </si>
  <si>
    <t>Mirta Carmona Y Silvio Ledesma - AmÉrica Centro</t>
  </si>
  <si>
    <t>R 16 - D 88 - 451 - 00013</t>
  </si>
  <si>
    <t>R 17 - D 27 - 451 - 1383</t>
  </si>
  <si>
    <t>Sum Jardín Clarisa Amezaga</t>
  </si>
  <si>
    <t>Perú - e/ Sargento Cabral y General Paz - Chascomus Ipora</t>
  </si>
  <si>
    <t>R 17 - D 27 - 451 - 00038</t>
  </si>
  <si>
    <t>R 17 - D 27 - 451 - 3100</t>
  </si>
  <si>
    <t>Florencio Chappa - 625 e/ - y - - Chascomus Ipora</t>
  </si>
  <si>
    <t>R 17 - D 27 - 451 - 00045</t>
  </si>
  <si>
    <t>R 17 - D 27 - 451 - 1394</t>
  </si>
  <si>
    <t>Sargento Cabral - 64 - Chascomus Barrio Jardin</t>
  </si>
  <si>
    <t>R 17 - D 27 - 451 - 00048</t>
  </si>
  <si>
    <t>R 17 - D 36 - 451 - 3328</t>
  </si>
  <si>
    <t>C.i.c. Jesus Crucificado</t>
  </si>
  <si>
    <t>Ricardo Balbin Y Dorrego - e/ Dorrego y Escalada - General Belgrano General Belgrano</t>
  </si>
  <si>
    <t>R 17 - D 36 - 451 - 00012</t>
  </si>
  <si>
    <t>R 17 - D 36 - 451 - 3965</t>
  </si>
  <si>
    <t>E. S Nº 5 , El Pueblazo</t>
  </si>
  <si>
    <t>Calle 36 - e/ Calle 129 y Calle 131 - General Belgrano General Belgrano</t>
  </si>
  <si>
    <t>R 17 - D 36 - 451 - 00015</t>
  </si>
  <si>
    <t>R 17 - D 36 - 451 - 2553</t>
  </si>
  <si>
    <t>E. P. Nº16</t>
  </si>
  <si>
    <t>Avenida Italia Y Fuerza Aerea - e/ Avenida Sarmiento y Calle 51 - General Belgrano General Belgrano</t>
  </si>
  <si>
    <t>R 17 - D 36 - 451 - 00016</t>
  </si>
  <si>
    <t>R 17 - D 36 - 451 - 00018</t>
  </si>
  <si>
    <t>R 17 - D 72 - 451 - 2331</t>
  </si>
  <si>
    <t>E.e.s N°4</t>
  </si>
  <si>
    <t>Lago Pueyrredon - Monte Barrio Unidad Nacional</t>
  </si>
  <si>
    <t>R 17 - D 72 - 451 - 00010</t>
  </si>
  <si>
    <t>R 17 - D 72 - 451 - 2332</t>
  </si>
  <si>
    <t>E.p N°22</t>
  </si>
  <si>
    <t>Calle Lujan - Monte Barrio "los Claveles"</t>
  </si>
  <si>
    <t>R 17 - D 72 - 451 - 00020</t>
  </si>
  <si>
    <t>R 17 - D 72 - 451 - 00021</t>
  </si>
  <si>
    <t>R 17 - D 72 - 451 - 00022</t>
  </si>
  <si>
    <t>R 17 - D 72 - 451 - 3446</t>
  </si>
  <si>
    <t>Ep N°10</t>
  </si>
  <si>
    <t>Z. Vedela Dorna - e/ Laura Gianacovo y Gerreyra - Zenón Videla Dorna Vedela</t>
  </si>
  <si>
    <t>R 17 - D 72 - 451 - 10002</t>
  </si>
  <si>
    <t>Cens N° 451</t>
  </si>
  <si>
    <t>R 17 - D 82 - 451 - 3836</t>
  </si>
  <si>
    <t>Escuela Primaria N°2</t>
  </si>
  <si>
    <t>Calle 11 Esquina 4 - Pila Pila</t>
  </si>
  <si>
    <t>R 17 - D 82 - 451 - 00018</t>
  </si>
  <si>
    <t>R 17 - D 87 - 451 - 2176</t>
  </si>
  <si>
    <t>Isfdyt N° 70</t>
  </si>
  <si>
    <t>Larrea - 276 e/ Alte. Brown y Moreno - Rauch</t>
  </si>
  <si>
    <t>R 17 - D 87 - 451 - 00001</t>
  </si>
  <si>
    <t>R 17 - D 87 - 451 - 2177</t>
  </si>
  <si>
    <t>Letamendi - 600 e/ Av. Belgrano y Bolívar - Rauch</t>
  </si>
  <si>
    <t>R 17 - D 87 - 451 - 00004</t>
  </si>
  <si>
    <t>R 17 - D 87 - 451 - 00012</t>
  </si>
  <si>
    <t>R 18 - D 104 - 451 - 1627</t>
  </si>
  <si>
    <t>Eva Duarte - 95 e/ San Martin y Intendente Ismael Ferrari - Tordillo</t>
  </si>
  <si>
    <t>R 18 - D 104 - 451 - 00007</t>
  </si>
  <si>
    <t>Partido De La Costa</t>
  </si>
  <si>
    <t>R 18 - D 123 - 451 - 1522</t>
  </si>
  <si>
    <t>Ep Nº 10</t>
  </si>
  <si>
    <t>Espora - 1734 - Mar De Ajo</t>
  </si>
  <si>
    <t>R 18 - D 123 - 451 - 00088</t>
  </si>
  <si>
    <t>R 18 - D 123 - 451 - 1523</t>
  </si>
  <si>
    <t>Ees Nº 14</t>
  </si>
  <si>
    <t>Santiago Del Estero - 4983 - La Lucila Del Mar</t>
  </si>
  <si>
    <t>R 18 - D 123 - 451 - 00089</t>
  </si>
  <si>
    <t>R 18 - D 123 - 452 - 1519</t>
  </si>
  <si>
    <t>Ep Nº 6</t>
  </si>
  <si>
    <t>Calle 3 - 7448 - Mar Del TuyÚ</t>
  </si>
  <si>
    <t>R 18 - D 123 - 452 - 00091</t>
  </si>
  <si>
    <t>R 18 - D 123 - 452 - 1518</t>
  </si>
  <si>
    <t>Avenida 41 - 460 - Santa Teresita</t>
  </si>
  <si>
    <t>R 18 - D 123 - 452 - 00112</t>
  </si>
  <si>
    <t>R 18 - D 123 - 452 - 00113</t>
  </si>
  <si>
    <t>R 18 - D 123 - 451 - 1520</t>
  </si>
  <si>
    <t>Ep Nº 7</t>
  </si>
  <si>
    <t>Catamarca - 1251 - San Bernardo Del TuyÚ</t>
  </si>
  <si>
    <t>R 18 - D 123 - 451 - 00114</t>
  </si>
  <si>
    <t>R 18 - D 123 - 451 - 00116</t>
  </si>
  <si>
    <t>R 18 - D 123 - 451 - 00117</t>
  </si>
  <si>
    <t>R 18 - D 123 - 452 - 00119</t>
  </si>
  <si>
    <t>R 18 - D 123 - 451 - 00122</t>
  </si>
  <si>
    <t>R 18 - D 123 - 451 - 00123</t>
  </si>
  <si>
    <t>R 18 - D 123 - 451 - 00124</t>
  </si>
  <si>
    <t>R 18 - D 123 - 451 - 00126</t>
  </si>
  <si>
    <t>R 18 - D 123 - 451 - 00127</t>
  </si>
  <si>
    <t>R 18 - D 123 - 452 - 00128</t>
  </si>
  <si>
    <t>R 18 - D 123 - 452 - 0463</t>
  </si>
  <si>
    <t>Patronato De Liberados</t>
  </si>
  <si>
    <t>Calle 29 - 424 - Santa Teresita</t>
  </si>
  <si>
    <t>R 18 - D 123 - 452 - 10034</t>
  </si>
  <si>
    <t>Nuevo Encuentro</t>
  </si>
  <si>
    <t>R 18 - D 123 - 452 - 0466</t>
  </si>
  <si>
    <t>Somos Nosotros</t>
  </si>
  <si>
    <t>Calle 45 - 1384 - Santa Teresita</t>
  </si>
  <si>
    <t>R 18 - D 123 - 452 - 10037</t>
  </si>
  <si>
    <t>R 18 - D 123 - 452 - 0862</t>
  </si>
  <si>
    <t>La Poderosa</t>
  </si>
  <si>
    <t>Calle 16 - 1852 - Santa Teresita</t>
  </si>
  <si>
    <t>R 18 - D 123 - 452 - 10038</t>
  </si>
  <si>
    <t>R 18 - D 123 - 451 - 0194</t>
  </si>
  <si>
    <t>Soles De Mayo</t>
  </si>
  <si>
    <t>Espora - e/ Esq. Rico - Mar De Ajo</t>
  </si>
  <si>
    <t>R 18 - D 123 - 451 - 10039</t>
  </si>
  <si>
    <t>R 18 - D 123 - 451 - 10040</t>
  </si>
  <si>
    <t>R 18 - D 123 - 451 - 10041</t>
  </si>
  <si>
    <t>R 18 - D 123 - 452 - 10043</t>
  </si>
  <si>
    <t>R 18 - D 123 - 453 - 0679</t>
  </si>
  <si>
    <t>La Turquesa</t>
  </si>
  <si>
    <t>Calle 4 - 1881 - San Clemente Del TuyÚ</t>
  </si>
  <si>
    <t>R 18 - D 123 - 453 - 10044</t>
  </si>
  <si>
    <t>R 18 - D 123 - 451 - 10046</t>
  </si>
  <si>
    <t>R 18 - D 123 - 452 - 10049</t>
  </si>
  <si>
    <t>R 18 - D 123 - 453 - 3751</t>
  </si>
  <si>
    <t>Iglesia Nueva Vida En Jesus Barrio San Martin</t>
  </si>
  <si>
    <t>Calle 54 - 375 e/ 40 y 41 - San Clemente Del TuyÚ</t>
  </si>
  <si>
    <t>R 18 - D 123 - 453 - 10050</t>
  </si>
  <si>
    <t>Iglesia EvangÉlica Bautista</t>
  </si>
  <si>
    <t>R 18 - D 123 - 453 - 3750</t>
  </si>
  <si>
    <t>Barrio Somos Libres</t>
  </si>
  <si>
    <t>Calle 76 - 1864 - San Clemente Del TuyÚ</t>
  </si>
  <si>
    <t>R 18 - D 123 - 453 - 10051</t>
  </si>
  <si>
    <t>Partido Justicialista De La Costa</t>
  </si>
  <si>
    <t>R 18 - D 123 - 452 - 4015</t>
  </si>
  <si>
    <t>Mar Del Tuyu Pj</t>
  </si>
  <si>
    <t>Calle 3 - 7448 e/ 74 y 75 - Mar Del Tuyu</t>
  </si>
  <si>
    <t>R 18 - D 123 - 452 - 10053</t>
  </si>
  <si>
    <t>R 18 - D 123 - 452 - 10054</t>
  </si>
  <si>
    <t>R 18 - D 123 - 451 - 10056</t>
  </si>
  <si>
    <t>R 18 - D 123 - 451 - 10057</t>
  </si>
  <si>
    <t>R 18 - D 123 - 452 - 10058</t>
  </si>
  <si>
    <t>R 18 - D 123 - 452 - 10059</t>
  </si>
  <si>
    <t>R 18 - D 123 - 451 - 4098</t>
  </si>
  <si>
    <t>Comunidad Boliviana Mar De Ajo</t>
  </si>
  <si>
    <t>Tucuman - 1367 - Mar De Ajo Mar De Ajo Norte</t>
  </si>
  <si>
    <t>R 18 - D 123 - 451 - 10060</t>
  </si>
  <si>
    <t>Comunidad Boliviana Mar De Ajo Norte</t>
  </si>
  <si>
    <t>R 18 - D 123 - 453 - 4097</t>
  </si>
  <si>
    <t>Comunidad Boliviana</t>
  </si>
  <si>
    <t>Calle 23 - e/ 52 y 54 - Costa Chica Costa Chica</t>
  </si>
  <si>
    <t>R 18 - D 123 - 453 - 10061</t>
  </si>
  <si>
    <t>Comunidad Boliviana Las Toninas</t>
  </si>
  <si>
    <t>R 18 - D 123 - 452 - 10062</t>
  </si>
  <si>
    <t>R 18 - D 123 - 452 - 10063</t>
  </si>
  <si>
    <t>R 18 - D 123 - 453 - 10064</t>
  </si>
  <si>
    <t>R 18 - D 123 - 453 - 10065</t>
  </si>
  <si>
    <t>R 18 - D 123 - 451 - 4304</t>
  </si>
  <si>
    <t>Ep N° 14</t>
  </si>
  <si>
    <t>Destructor San Juan - 698 - Aguas Verdes</t>
  </si>
  <si>
    <t>R 18 - D 123 - 451 - 10066</t>
  </si>
  <si>
    <t>La Costa Rebelde</t>
  </si>
  <si>
    <t>R 18 - D 123 - 453 - 10068</t>
  </si>
  <si>
    <t>R 18 - D 123 - 452 - 10069</t>
  </si>
  <si>
    <t>R 18 - D 123 - 452 - 10070</t>
  </si>
  <si>
    <t>R 18 - D 123 - 452 - 10071</t>
  </si>
  <si>
    <t>R 18 - D 123 - 451 - 10072</t>
  </si>
  <si>
    <t>R 18 - D 123 - 451 - 10073</t>
  </si>
  <si>
    <t>R 18 - D 123 - 451 - 10074</t>
  </si>
  <si>
    <t>R 18 - D 124 - 452 - 1556</t>
  </si>
  <si>
    <t>Ep Nº7</t>
  </si>
  <si>
    <t>Boulevard Anspach - e/ Misiones y Av. Central - Ostende</t>
  </si>
  <si>
    <t>R 18 - D 124 - 452 - 00032</t>
  </si>
  <si>
    <t>R 18 - D 124 - 452 - 1592</t>
  </si>
  <si>
    <t>Ep Nº2</t>
  </si>
  <si>
    <t>Dakar - 2149 e/ Andes y Junin - Ostende</t>
  </si>
  <si>
    <t>R 18 - D 124 - 452 - 00033</t>
  </si>
  <si>
    <t>R 18 - D 124 - 452 - 00036</t>
  </si>
  <si>
    <t>R 18 - D 124 - 452 - 00037</t>
  </si>
  <si>
    <t>R 18 - D 124 - 452 - 00039</t>
  </si>
  <si>
    <t>R 18 - D 124 - 452 - 00040</t>
  </si>
  <si>
    <t>R 18 - D 124 - 452 - 00041</t>
  </si>
  <si>
    <t>R 18 - D 124 - 452 - 00042</t>
  </si>
  <si>
    <t>R 18 - D 125 - 451 - 3402</t>
  </si>
  <si>
    <t>Centro Comunitario Centro</t>
  </si>
  <si>
    <t>Calle 118 - 1 e/ 14 Y 15 - Villa Gesell Centro</t>
  </si>
  <si>
    <t>R 18 - D 125 - 451 - 00019</t>
  </si>
  <si>
    <t>R 18 - D 125 - 451 - 2316</t>
  </si>
  <si>
    <t>Anexo Universitario</t>
  </si>
  <si>
    <t>Paseo 122 Y Boulevard - Villa Gesell Centro</t>
  </si>
  <si>
    <t>R 18 - D 125 - 451 - 00032</t>
  </si>
  <si>
    <t>R 18 - D 125 - 451 - 0890</t>
  </si>
  <si>
    <t>La Kasa</t>
  </si>
  <si>
    <t>Paseo 105 Y Boulevard - e/ 105 y 106 - Villa Gesell Centro</t>
  </si>
  <si>
    <t>R 18 - D 125 - 451 - 10014</t>
  </si>
  <si>
    <t>R 18 - D 125 - 451 - 3443</t>
  </si>
  <si>
    <t>Calle 121 - 111 - Villa Gesell Centro</t>
  </si>
  <si>
    <t>R 18 - D 125 - 451 - 10022</t>
  </si>
  <si>
    <t>R 18 - D 21 - 451 - 1555</t>
  </si>
  <si>
    <t>Av. Veiticinco De Mayo - 285 e/ Sarmiento - Castelli</t>
  </si>
  <si>
    <t>R 18 - D 21 - 451 - 00007</t>
  </si>
  <si>
    <t>R 18 - D 21 - 451 - 00009</t>
  </si>
  <si>
    <t>R 18 - D 21 - 451 - 3769</t>
  </si>
  <si>
    <t>Imit</t>
  </si>
  <si>
    <t>Carlos Pellegrini - 337 e/ Belgrano y Sarmiento - Castelli</t>
  </si>
  <si>
    <t>R 18 - D 21 - 451 - 10000</t>
  </si>
  <si>
    <t>Municipalidad De Castelli</t>
  </si>
  <si>
    <t>R 18 - D 29 - 451 - 1553</t>
  </si>
  <si>
    <t>Escuela Primaria Nº30</t>
  </si>
  <si>
    <t>Irigoyen - 152 e/ Alem y Vucetich - Dolores</t>
  </si>
  <si>
    <t>R 18 - D 29 - 451 - 00014</t>
  </si>
  <si>
    <t>R 18 - D 29 - 451 - 00016</t>
  </si>
  <si>
    <t>R 18 - D 29 - 451 - 3819</t>
  </si>
  <si>
    <t>Guardas Ambientales</t>
  </si>
  <si>
    <t>Solis - 122 e/ Necochea y Olavarria - Dolores Dolores</t>
  </si>
  <si>
    <t>R 18 - D 29 - 451 - 10017</t>
  </si>
  <si>
    <t>R 18 - D 29 - 451 - 4108</t>
  </si>
  <si>
    <t>Castelli - 399 e/ Agustin Alvarez y Sarmenito - Dolores Dolores</t>
  </si>
  <si>
    <t>R 18 - D 29 - 451 - 10018</t>
  </si>
  <si>
    <t>Partido Justicialista Dolores</t>
  </si>
  <si>
    <t>R 18 - D 29 - 451 - 10020</t>
  </si>
  <si>
    <t>R 18 - D 37 - 451 - 3440</t>
  </si>
  <si>
    <t>Escuela Secundaria N°2 Dr. Iberico De Amezola</t>
  </si>
  <si>
    <t>Irigoyen - e/ Sarmiento - Labarden Labarden</t>
  </si>
  <si>
    <t>R 18 - D 37 - 451 - 00007</t>
  </si>
  <si>
    <t>R 18 - D 37 - 451 - 10001</t>
  </si>
  <si>
    <t>R 18 - D 37 - 451 - 10002</t>
  </si>
  <si>
    <t>Nuestra Patria</t>
  </si>
  <si>
    <t>R 18 - D 40 - 451 - 1599</t>
  </si>
  <si>
    <t>Escuela De Educación Secundaria Técnica N° 1</t>
  </si>
  <si>
    <t>Av. Buenos Aires - N° 684 e/ Urrutia y Zubiaurre - General Juan Madariaga Centro</t>
  </si>
  <si>
    <t>R 18 - D 40 - 451 - 00006</t>
  </si>
  <si>
    <t>R 18 - D 40 - 451 - 3017</t>
  </si>
  <si>
    <t>Escuela De Educación Primaria N° 3 "general Don Jo</t>
  </si>
  <si>
    <t>Carlos Pellegrini - N° 745 e/ 14 y 18 - General Juan Madariaga Centro</t>
  </si>
  <si>
    <t>R 18 - D 40 - 451 - 00008</t>
  </si>
  <si>
    <t>R 18 - D 6 - 451 - 2671</t>
  </si>
  <si>
    <t>Ciagno Y Poggi - Ayacucho Ayacucho</t>
  </si>
  <si>
    <t>R 18 - D 6 - 451 - 00037</t>
  </si>
  <si>
    <t>R 18 - D 6 - 451 - 2911</t>
  </si>
  <si>
    <t>Centro Empleados De Comercio</t>
  </si>
  <si>
    <t>Sarmiento - 867 e/ EspaÑa y Saenz PeÑa - Ayacucho Ayacucho</t>
  </si>
  <si>
    <t>R 18 - D 6 - 451 - 10005</t>
  </si>
  <si>
    <t>R 18 - D 6 - 451 - 3646</t>
  </si>
  <si>
    <t>Saenz Peña - 1066 e/ S/n y S/n - Ayacucho Ayacucho</t>
  </si>
  <si>
    <t>R 18 - D 6 - 451 - 10006</t>
  </si>
  <si>
    <t>R 18 - D 65 - 451 - 1633</t>
  </si>
  <si>
    <t>E.p.n°8</t>
  </si>
  <si>
    <t>Madero - 1455 e/ Castex y Tucumán - Maipú Belgrano</t>
  </si>
  <si>
    <t>R 18 - D 65 - 451 - 00001</t>
  </si>
  <si>
    <t>R 18 - D 65 - 451 - 00002</t>
  </si>
  <si>
    <t>R 18 - D 65 - 451 - 00004</t>
  </si>
  <si>
    <t>R 19 - D 33 - 451 - 3848</t>
  </si>
  <si>
    <t>Casa Del Bicentenario</t>
  </si>
  <si>
    <t>Calle 9 - 2552 e/ 48 y 52 - Miramar</t>
  </si>
  <si>
    <t>R 19 - D 33 - 451 - 00039</t>
  </si>
  <si>
    <t>Municipio General Alvarado</t>
  </si>
  <si>
    <t>R 19 - D 33 - 451 - 2029</t>
  </si>
  <si>
    <t>Calle 21 - 1746 e/ 34 y 36 - Miramar</t>
  </si>
  <si>
    <t>R 19 - D 33 - 451 - 00042</t>
  </si>
  <si>
    <t>R 19 - D 33 - 451 - 1665</t>
  </si>
  <si>
    <t>Centro Cultural Peta Otamendi</t>
  </si>
  <si>
    <t>Calle 38 - 1172 e/ Calle 21 y Av. 23 - Miramar</t>
  </si>
  <si>
    <t>R 19 - D 33 - 451 - 01212</t>
  </si>
  <si>
    <t>R 19 - D 33 - 451 - 1983</t>
  </si>
  <si>
    <t>E.e.p. N° 5</t>
  </si>
  <si>
    <t>Diagonal Ruiz Guiñazu Y Av. Del Mar - Miramar</t>
  </si>
  <si>
    <t>R 19 - D 33 - 451 - 01216</t>
  </si>
  <si>
    <t>R 19 - D 33 - 451 - 01218</t>
  </si>
  <si>
    <t>R 19 - D 33 - 451 - 3847</t>
  </si>
  <si>
    <t>Fortunato De La Plaza - Esq 32 - Miramar</t>
  </si>
  <si>
    <t>R 19 - D 33 - 451 - 01219</t>
  </si>
  <si>
    <t>R 19 - D 33 - 451 - 01220</t>
  </si>
  <si>
    <t>R 19 - D 33 - 451 - 2732</t>
  </si>
  <si>
    <t>E.e.s.e N° 505</t>
  </si>
  <si>
    <t>Calle Balbina Otamendi - 52 - Miramar</t>
  </si>
  <si>
    <t>R 19 - D 33 - 451 - 11111</t>
  </si>
  <si>
    <t>R 19 - D 33 - 451 - 11113</t>
  </si>
  <si>
    <t>R 19 - D 33 - 451 - 1769</t>
  </si>
  <si>
    <t>Partido Comunista</t>
  </si>
  <si>
    <t>Calle 19 - 1845 e/ 38 y Calle 36 - Miramar</t>
  </si>
  <si>
    <t>R 19 - D 33 - 451 - 11115</t>
  </si>
  <si>
    <t>R 19 - D 33 - 451 - 1770</t>
  </si>
  <si>
    <t>Faidi</t>
  </si>
  <si>
    <t>Calle 96 - 1099 e/ Calle 19 y Calle 21 - Miramar</t>
  </si>
  <si>
    <t>R 19 - D 33 - 451 - 11116</t>
  </si>
  <si>
    <t>R 19 - D 33 - 451 - 11117</t>
  </si>
  <si>
    <t>R 19 - D 33 - 451 - 11118</t>
  </si>
  <si>
    <t>R 19 - D 33 - 451 - 11119</t>
  </si>
  <si>
    <t>R 19 - D 33 - 451 - 4453</t>
  </si>
  <si>
    <t>Amigos De La 44</t>
  </si>
  <si>
    <t>Calle 29 - 1697 e/ 34 y 32 - Miramar</t>
  </si>
  <si>
    <t>R 19 - D 33 - 451 - 11120</t>
  </si>
  <si>
    <t>R 19 - D 43 - 451 - 3210</t>
  </si>
  <si>
    <t>Manos Unidas</t>
  </si>
  <si>
    <t>Queen Mary - 3902 e/ Bahia Tetis y Fragata Sarmiento - Mar Del Plata</t>
  </si>
  <si>
    <t>R 19 - D 43 - 451 - 00751</t>
  </si>
  <si>
    <t>R 19 - D 43 - 451 - 2270</t>
  </si>
  <si>
    <t>E.p. N°44</t>
  </si>
  <si>
    <t>Calle 479 - 3512 e/ Calle 58 y Calle 50 - Mar Del Plata</t>
  </si>
  <si>
    <t>R 19 - D 43 - 451 - 00758</t>
  </si>
  <si>
    <t>R 19 - D 43 - 451 - 2170</t>
  </si>
  <si>
    <t>Asdemar</t>
  </si>
  <si>
    <t>Catamarca - 4256 e/ Vieytes y Juan Jose Paso - Mar Del Plata</t>
  </si>
  <si>
    <t>R 19 - D 43 - 451 - 00760</t>
  </si>
  <si>
    <t>R 19 - D 43 - 451 - 3422</t>
  </si>
  <si>
    <t>Madre America</t>
  </si>
  <si>
    <t>Saavedra - 5400 e/ Chile - Mar Del Plata</t>
  </si>
  <si>
    <t>R 19 - D 43 - 451 - 00762</t>
  </si>
  <si>
    <t>R 19 - D 43 - 451 - 0417</t>
  </si>
  <si>
    <t>Sociedad De Fomento Las Heras</t>
  </si>
  <si>
    <t>Heguilor - 2745 e/ William Morris y Gutemberg - Mar Del Plata</t>
  </si>
  <si>
    <t>R 19 - D 43 - 451 - 00768</t>
  </si>
  <si>
    <t>R 19 - D 43 - 451 - 2242</t>
  </si>
  <si>
    <t>AsociaciÓn De Fomento Barrio Parque Los Pinares</t>
  </si>
  <si>
    <t>Juan Bautista De La Salle - 545 e/ Florisbelo Acosta y Juan Angel PeÑa - Mar Del Plata</t>
  </si>
  <si>
    <t>R 19 - D 43 - 451 - 00769</t>
  </si>
  <si>
    <t>R 19 - D 43 - 451 - 3176</t>
  </si>
  <si>
    <t>Centro Cultural PucarÁ</t>
  </si>
  <si>
    <t>Calle 2 Bis - 399-499 - Mar Del Plata</t>
  </si>
  <si>
    <t>R 19 - D 43 - 451 - 00778</t>
  </si>
  <si>
    <t>R 19 - D 43 - 451 - 2197</t>
  </si>
  <si>
    <t>E.e.s. N°62</t>
  </si>
  <si>
    <t>Dellepiane - 2201 e/ Puan - Mar Del Plata</t>
  </si>
  <si>
    <t>R 19 - D 43 - 451 - 00787</t>
  </si>
  <si>
    <t>R 19 - D 43 - 451 - 2173</t>
  </si>
  <si>
    <t>E.e.s.t. N°1</t>
  </si>
  <si>
    <t>Calle 12 - 3384 e/ Bermejo y Acha - Mar Del Plata</t>
  </si>
  <si>
    <t>R 19 - D 43 - 451 - 00789</t>
  </si>
  <si>
    <t>R 19 - D 43 - 451 - 0397</t>
  </si>
  <si>
    <t>Iglesia De La UniÓn</t>
  </si>
  <si>
    <t>Catamarca - 3142 e/ Avellaneda y San Lorenzo - Mar Del Plata</t>
  </si>
  <si>
    <t>R 19 - D 43 - 451 - 00796</t>
  </si>
  <si>
    <t>CoordinaciÓn Regional Mgp</t>
  </si>
  <si>
    <t>R 19 - D 43 - 451 - 2171</t>
  </si>
  <si>
    <t>Sociedad De Fomento JardÍn Peralta Ramos</t>
  </si>
  <si>
    <t>La Golondrina - 136 e/ Calle 141 y Piedrabuena - Mar Del Plata</t>
  </si>
  <si>
    <t>R 19 - D 43 - 451 - 00804</t>
  </si>
  <si>
    <t>R 19 - D 43 - 451 - 3712</t>
  </si>
  <si>
    <t>Polideportivo Camet</t>
  </si>
  <si>
    <t>Isla Candelaria - 1228 - Mar Del Plata</t>
  </si>
  <si>
    <t>R 19 - D 43 - 451 - 00812</t>
  </si>
  <si>
    <t>R 19 - D 43 - 451 - 0400</t>
  </si>
  <si>
    <t>Higa</t>
  </si>
  <si>
    <t>Juan B Justo - 6701 e/ Fernandez J N - Mar Del Plata</t>
  </si>
  <si>
    <t>R 19 - D 43 - 451 - 00813</t>
  </si>
  <si>
    <t>R 19 - D 43 - 451 - 4587</t>
  </si>
  <si>
    <t>Capilla Nuestra SeÑora Del Milagro</t>
  </si>
  <si>
    <t>Ignacio Olan - 6587 e/ Casildo Villar - Mar Del Plata</t>
  </si>
  <si>
    <t>R 19 - D 43 - 451 - 00814</t>
  </si>
  <si>
    <t>R 19 - D 43 - 451 - 3844</t>
  </si>
  <si>
    <t>Sociedad De Fomento La Gloria De La Peregrina</t>
  </si>
  <si>
    <t>Rio Suquia - 1294 - Mar Del Plata</t>
  </si>
  <si>
    <t>R 19 - D 43 - 451 - 00815</t>
  </si>
  <si>
    <t>R 19 - D 43 - 451 - 00824</t>
  </si>
  <si>
    <t>Evita Obrera</t>
  </si>
  <si>
    <t>R 19 - D 43 - 451 - 2196</t>
  </si>
  <si>
    <t>Cens 461</t>
  </si>
  <si>
    <t>Colectora - SN e/ Entre 41 y 43 - BatÁn</t>
  </si>
  <si>
    <t>R 19 - D 43 - 451 - 00825</t>
  </si>
  <si>
    <t>R 19 - D 43 - 451 - 2201</t>
  </si>
  <si>
    <t>Utn</t>
  </si>
  <si>
    <t>Av Dorrego - 281 - Mar Del Plata</t>
  </si>
  <si>
    <t>R 19 - D 43 - 451 - 00826</t>
  </si>
  <si>
    <t>R 19 - D 43 - 451 - 2189</t>
  </si>
  <si>
    <t>Ramona Medina</t>
  </si>
  <si>
    <t>Godoy Cruz - 6780 e/ Los Cerezos y Las Dalias - Mar Del Plata</t>
  </si>
  <si>
    <t>R 19 - D 43 - 451 - 00827</t>
  </si>
  <si>
    <t>R 19 - D 43 - 451 - 0357</t>
  </si>
  <si>
    <t>Sociedad De Fomento Las AmÉricas</t>
  </si>
  <si>
    <t>Finochietto - 137 e/ Solis y Gaboto - Mar Del Plata</t>
  </si>
  <si>
    <t>R 19 - D 43 - 451 - 00831</t>
  </si>
  <si>
    <t>R 19 - D 43 - 451 - 3735</t>
  </si>
  <si>
    <t>FundaciÓn Pupi</t>
  </si>
  <si>
    <t>Av Mario Bravo - 6200 e/ Jacinto Peralta Ramos - Mar Del Plata</t>
  </si>
  <si>
    <t>R 19 - D 43 - 451 - 00833</t>
  </si>
  <si>
    <t>R 19 - D 43 - 451 - 2200</t>
  </si>
  <si>
    <t>DelegaciÓn Municipal Sierra De Los Padres</t>
  </si>
  <si>
    <t>Padre Luis Varetto - 251 - Mar Del Plata</t>
  </si>
  <si>
    <t>R 19 - D 43 - 451 - 00836</t>
  </si>
  <si>
    <t>R 19 - D 43 - 451 - 00840</t>
  </si>
  <si>
    <t>R 19 - D 43 - 451 - 3737</t>
  </si>
  <si>
    <t>Sociedad De Fomento Lomas Del Golf</t>
  </si>
  <si>
    <t>Avenida Lomas Del Golf Entre Estancia Cabo Corrien - SN - Mar Del Plata</t>
  </si>
  <si>
    <t>R 19 - D 43 - 451 - 00842</t>
  </si>
  <si>
    <t>Suteba/cta</t>
  </si>
  <si>
    <t>R 19 - D 43 - 451 - 00846</t>
  </si>
  <si>
    <t>Espacio Mugica/f.a.i.d.i.</t>
  </si>
  <si>
    <t>R 19 - D 43 - 451 - 3407</t>
  </si>
  <si>
    <t>Consorcio Portuario Regional</t>
  </si>
  <si>
    <t>Buque Pesquero Marlin - 404 e/ Av De Los Pescadores - Mar Del Plata</t>
  </si>
  <si>
    <t>R 19 - D 43 - 451 - 00848</t>
  </si>
  <si>
    <t>R 19 - D 43 - 451 - 00849</t>
  </si>
  <si>
    <t>R 19 - D 43 - 451 - 00850</t>
  </si>
  <si>
    <t>R 19 - D 43 - 451 - 4051</t>
  </si>
  <si>
    <t>Sivara</t>
  </si>
  <si>
    <t>Avenida Luro - 3046 e/ Catamarca y La Rioja - Mar Del Plata</t>
  </si>
  <si>
    <t>R 19 - D 43 - 451 - 00854</t>
  </si>
  <si>
    <t>R 19 - D 43 - 451 - 4162</t>
  </si>
  <si>
    <t>Espacio Comunitario Arco Iris</t>
  </si>
  <si>
    <t>Haras El Turf - 228 - Mar Del Plata</t>
  </si>
  <si>
    <t>R 19 - D 43 - 451 - 00856</t>
  </si>
  <si>
    <t>R 19 - D 43 - 451 - 00857</t>
  </si>
  <si>
    <t>Suetra</t>
  </si>
  <si>
    <t>R 19 - D 43 - 451 - 4209</t>
  </si>
  <si>
    <t>Cens 471 Anexo Acantilados</t>
  </si>
  <si>
    <t>Calle 20 Y 495 - 1499 e/ 495 y 497 - Mar Del Plata</t>
  </si>
  <si>
    <t>R 19 - D 43 - 451 - 00858</t>
  </si>
  <si>
    <t>R 19 - D 43 - 451 - 00859</t>
  </si>
  <si>
    <t>R 19 - D 43 - 451 - 00861</t>
  </si>
  <si>
    <t>R 19 - D 43 - 451 - 00862</t>
  </si>
  <si>
    <t>R 19 - D 43 - 451 - 2202</t>
  </si>
  <si>
    <t>E.e.s. N° 9</t>
  </si>
  <si>
    <t>Calle 134 - SN e/ Calle 145 y Calle 147 - BatÁn</t>
  </si>
  <si>
    <t>R 19 - D 43 - 451 - 00863</t>
  </si>
  <si>
    <t>R 19 - D 43 - 451 - 00864</t>
  </si>
  <si>
    <t>R 19 - D 43 - 451 - 3295</t>
  </si>
  <si>
    <t>U.t.n.</t>
  </si>
  <si>
    <t>Av. Dorrego - 281 e/ S/n y S/n - Mar Del Plata</t>
  </si>
  <si>
    <t>R 19 - D 43 - 451 - 00865</t>
  </si>
  <si>
    <t>R 19 - D 43 - 451 - 00866</t>
  </si>
  <si>
    <t>R 19 - D 43 - 451 - 00867</t>
  </si>
  <si>
    <t>R 19 - D 43 - 451 - 4552</t>
  </si>
  <si>
    <t>Club Nacion</t>
  </si>
  <si>
    <t>Tres Arroyos - 2364 - Mar Del Plata</t>
  </si>
  <si>
    <t>R 19 - D 43 - 451 - 00872</t>
  </si>
  <si>
    <t>R 19 - D 43 - 451 - 4553</t>
  </si>
  <si>
    <t>Asociacion Vecinal De Fomento San Martin</t>
  </si>
  <si>
    <t>Genova - 5284 - Mar Del Plata</t>
  </si>
  <si>
    <t>R 19 - D 43 - 451 - 00873</t>
  </si>
  <si>
    <t>R 19 - D 43 - 451 - 0355</t>
  </si>
  <si>
    <t>Rios De BendiciÓn</t>
  </si>
  <si>
    <t>Avenida Luro - 6575 e/ Tres Arroyos y Bordabehere - Mar Del Plata</t>
  </si>
  <si>
    <t>R 19 - D 43 - 451 - 11111</t>
  </si>
  <si>
    <t>Jovenes Solidarios</t>
  </si>
  <si>
    <t>R 19 - D 43 - 451 - 0395</t>
  </si>
  <si>
    <t>AsociaciÓn De Fomento Fortunato De La Plaza</t>
  </si>
  <si>
    <t>Azopardo - 7010 e/ C Friuli y MonseÑor Enrique Rau - Mar Del Plata</t>
  </si>
  <si>
    <t>R 19 - D 43 - 451 - 11112</t>
  </si>
  <si>
    <t>R 19 - D 43 - 451 - 1033</t>
  </si>
  <si>
    <t>Aipe</t>
  </si>
  <si>
    <t>Valencia - 6455 e/ Remolcador GuaranÍ y Miguel Unamuno - Mar Del Plata</t>
  </si>
  <si>
    <t>R 19 - D 43 - 451 - 11113</t>
  </si>
  <si>
    <t>R 19 - D 43 - 451 - 0141</t>
  </si>
  <si>
    <t>Biblioteca Popular Juventud Moderna</t>
  </si>
  <si>
    <t>Diagonal Pueyrredon - 3324 e/ Colon y Bolivar - Mar Del Plata</t>
  </si>
  <si>
    <t>R 19 - D 43 - 451 - 11114</t>
  </si>
  <si>
    <t>Educadores</t>
  </si>
  <si>
    <t>R 19 - D 43 - 451 - 11116</t>
  </si>
  <si>
    <t>R 19 - D 43 - 451 - 1292</t>
  </si>
  <si>
    <t>Sindicato Union Traviarios Automotor</t>
  </si>
  <si>
    <t>Belgrano - 4575 e/ Italia y Misiones - Mar Del Plata</t>
  </si>
  <si>
    <t>R 19 - D 43 - 451 - 11117</t>
  </si>
  <si>
    <t>R 19 - D 43 - 451 - 0405</t>
  </si>
  <si>
    <t>E.e.p.a. N°705</t>
  </si>
  <si>
    <t>Gaboto - ESQ e/ Buenos Aires - Mar Del Plata</t>
  </si>
  <si>
    <t>R 19 - D 43 - 451 - 11118</t>
  </si>
  <si>
    <t>R 19 - D 43 - 451 - 3843</t>
  </si>
  <si>
    <t>Ees Nº 76</t>
  </si>
  <si>
    <t>Ortiz De Zarate - 10799 - Mar Del Plata</t>
  </si>
  <si>
    <t>R 19 - D 43 - 451 - 11119</t>
  </si>
  <si>
    <t>R 19 - D 43 - 451 - 0401</t>
  </si>
  <si>
    <t>Cfl N°1</t>
  </si>
  <si>
    <t>Rawson - 2739 e/ San Luis y Mitre - Mar Del Plata</t>
  </si>
  <si>
    <t>R 19 - D 43 - 451 - 11121</t>
  </si>
  <si>
    <t>R 19 - D 43 - 451 - 11122</t>
  </si>
  <si>
    <t>R 19 - D 43 - 451 - 3181</t>
  </si>
  <si>
    <t>Uthgra</t>
  </si>
  <si>
    <t>Gascon - 2660 e/ San Luis y Cordoba - Mar Del Plata</t>
  </si>
  <si>
    <t>R 19 - D 43 - 451 - 11123</t>
  </si>
  <si>
    <t>R 19 - D 43 - 451 - 11125</t>
  </si>
  <si>
    <t>R 19 - D 43 - 451 - 2194</t>
  </si>
  <si>
    <t>Edison - 301 e/ Elcano y 12 De Octubre - Mar Del Plata</t>
  </si>
  <si>
    <t>R 19 - D 43 - 451 - 11131</t>
  </si>
  <si>
    <t>R 19 - D 43 - 451 - 0390</t>
  </si>
  <si>
    <t>Asoc. Vecinal De Fomento Bº San Martin</t>
  </si>
  <si>
    <t>GÉnova - 5284 e/ Galicia - Mar Del Plata</t>
  </si>
  <si>
    <t>R 19 - D 43 - 451 - 11138</t>
  </si>
  <si>
    <t>R 19 - D 43 - 451 - 0498</t>
  </si>
  <si>
    <t>"la Dignidad"</t>
  </si>
  <si>
    <t>Calle 14 - 2673 e/ Alberti y Rawson - Mar Del Plata</t>
  </si>
  <si>
    <t>R 19 - D 43 - 451 - 11140</t>
  </si>
  <si>
    <t>R 19 - D 43 - 451 - 3258</t>
  </si>
  <si>
    <t>Galpon Mte</t>
  </si>
  <si>
    <t>William Morris - 7300 - Mar Del Plata</t>
  </si>
  <si>
    <t>R 19 - D 43 - 451 - 11141</t>
  </si>
  <si>
    <t>Movimiento De Los Trabajadores ExcluÍdos (m</t>
  </si>
  <si>
    <t>R 19 - D 43 - 451 - 3868</t>
  </si>
  <si>
    <t>Centro Barrial Carlos Mugica (sede Belgrano)</t>
  </si>
  <si>
    <t>Vertiz - 11540 - Mar Del Plata</t>
  </si>
  <si>
    <t>R 19 - D 43 - 451 - 11142</t>
  </si>
  <si>
    <t>Hogar De Cristo Mugica</t>
  </si>
  <si>
    <t>R 19 - D 43 - 451 - 3869</t>
  </si>
  <si>
    <t>Comunidades Del Sur Don Orione</t>
  </si>
  <si>
    <t>Calle 433 - e/ 56 y 58 - Mar Del Plata</t>
  </si>
  <si>
    <t>R 19 - D 43 - 451 - 11145</t>
  </si>
  <si>
    <t>R 19 - D 43 - 451 - 3261</t>
  </si>
  <si>
    <t>Red Puentes Formosa</t>
  </si>
  <si>
    <t>Formosa - 3793 e/ Dorrego y 14 De Julio - Mar Del Plata</t>
  </si>
  <si>
    <t>R 19 - D 43 - 451 - 11146</t>
  </si>
  <si>
    <t>Red Puentes</t>
  </si>
  <si>
    <t>R 19 - D 43 - 451 - 3759</t>
  </si>
  <si>
    <t>Bahía San Blas - 3544 - Mar Del Plata</t>
  </si>
  <si>
    <t>R 19 - D 43 - 451 - 11147</t>
  </si>
  <si>
    <t>R 19 - D 43 - 451 - 0426</t>
  </si>
  <si>
    <t>Cc America Libre</t>
  </si>
  <si>
    <t>Calle 20 - 1719 e/ Rivadavia y San MartÍn - Mar Del Plata</t>
  </si>
  <si>
    <t>R 19 - D 43 - 451 - 11148</t>
  </si>
  <si>
    <t>R 19 - D 43 - 451 - 3914</t>
  </si>
  <si>
    <t>Moreno - 12100 - Mar Del Plata</t>
  </si>
  <si>
    <t>R 19 - D 43 - 451 - 11154</t>
  </si>
  <si>
    <t>R 19 - D 43 - 451 - 0348</t>
  </si>
  <si>
    <t>Cta/cfp N°415</t>
  </si>
  <si>
    <t>Brown - 3466 e/ Jujuy y EspaÑa - Mar Del Plata</t>
  </si>
  <si>
    <t>R 19 - D 43 - 451 - 11155</t>
  </si>
  <si>
    <t>R 19 - D 43 - 451 - 11163</t>
  </si>
  <si>
    <t>R 19 - D 43 - 451 - 3433</t>
  </si>
  <si>
    <t>Calle 9 - 2998 - Mar Del Plata</t>
  </si>
  <si>
    <t>R 19 - D 43 - 451 - 11166</t>
  </si>
  <si>
    <t>R 19 - D 43 - 451 - 3466</t>
  </si>
  <si>
    <t>Casa Del Encuentro</t>
  </si>
  <si>
    <t>Alvarado - 4532 - Mar Del Plata</t>
  </si>
  <si>
    <t>R 19 - D 43 - 451 - 11168</t>
  </si>
  <si>
    <t>R 19 - D 43 - 451 - 3468</t>
  </si>
  <si>
    <t>Matheu - 3180 - Mar Del Plata</t>
  </si>
  <si>
    <t>R 19 - D 43 - 451 - 11170</t>
  </si>
  <si>
    <t>R 19 - D 43 - 451 - 3491</t>
  </si>
  <si>
    <t>Cooperativa De Previsión De Electricidad</t>
  </si>
  <si>
    <t>Alberti - 3600 e/ 20 y 14 De Julio - Mar Del Plata</t>
  </si>
  <si>
    <t>R 19 - D 43 - 451 - 11175</t>
  </si>
  <si>
    <t>O.n.g Nuevo Tiempo</t>
  </si>
  <si>
    <t>R 19 - D 43 - 451 - 3566</t>
  </si>
  <si>
    <t>E.p N°60</t>
  </si>
  <si>
    <t>Avenida F - e/ Calle 7 y Calle 9 - Mar Del Plata</t>
  </si>
  <si>
    <t>R 19 - D 43 - 451 - 11179</t>
  </si>
  <si>
    <t>R 19 - D 43 - 451 - 3586</t>
  </si>
  <si>
    <t>Cefil</t>
  </si>
  <si>
    <t>Dorego - 1846 e/ Rivadavia y Belgrano - Mar Del Plata</t>
  </si>
  <si>
    <t>R 19 - D 43 - 451 - 11183</t>
  </si>
  <si>
    <t>Mar Del Plata Avanza</t>
  </si>
  <si>
    <t>R 19 - D 43 - 451 - 11184</t>
  </si>
  <si>
    <t>R 19 - D 43 - 451 - 2198</t>
  </si>
  <si>
    <t>E.p. N°34</t>
  </si>
  <si>
    <t>Calle 3 De Febrero - 8849 e/ Paraguay y Bayley - Mar Del Plata</t>
  </si>
  <si>
    <t>R 19 - D 43 - 451 - 11187</t>
  </si>
  <si>
    <t>R 19 - D 43 - 451 - 11188</t>
  </si>
  <si>
    <t>R 19 - D 43 - 451 - 11189</t>
  </si>
  <si>
    <t>R 19 - D 43 - 451 - 3684</t>
  </si>
  <si>
    <t>Centro De EducaciÓn Fisica Nº 1</t>
  </si>
  <si>
    <t>Patricio Peralta Ramos - 2280 e/ Belgrano y Moreno - Mar Del Plata</t>
  </si>
  <si>
    <t>R 19 - D 43 - 451 - 11190</t>
  </si>
  <si>
    <t>R 19 - D 43 - 451 - 3263</t>
  </si>
  <si>
    <t>Casa Caracol</t>
  </si>
  <si>
    <t>Ituzaingo - 8055 e/ Rauch y Chilabert - Mar Del Plata</t>
  </si>
  <si>
    <t>R 19 - D 43 - 451 - 11192</t>
  </si>
  <si>
    <t>Sol De Mayo</t>
  </si>
  <si>
    <t>R 19 - D 43 - 451 - 11194</t>
  </si>
  <si>
    <t>R 19 - D 43 - 451 - 11196</t>
  </si>
  <si>
    <t>R 19 - D 43 - 451 - 0420</t>
  </si>
  <si>
    <t>Cooperativa Educativa</t>
  </si>
  <si>
    <t>Bolivar - 3755 e/ Dorrego y 14 De Julio - Mar Del Plata</t>
  </si>
  <si>
    <t>R 19 - D 43 - 451 - 11197</t>
  </si>
  <si>
    <t>R 19 - D 43 - 451 - 2190</t>
  </si>
  <si>
    <t>Biblioteca Casino</t>
  </si>
  <si>
    <t>Boulevard Maritimo - 2148 e/ French y Brandsen - Mar Del Plata</t>
  </si>
  <si>
    <t>R 19 - D 43 - 451 - 11202</t>
  </si>
  <si>
    <t>R 19 - D 43 - 451 - 11203</t>
  </si>
  <si>
    <t>R 19 - D 43 - 451 - 11204</t>
  </si>
  <si>
    <t>R 19 - D 43 - 451 - 11205</t>
  </si>
  <si>
    <t>R 19 - D 43 - 451 - 0343</t>
  </si>
  <si>
    <t>Asociacion Vecinal De Fomento Regional</t>
  </si>
  <si>
    <t>Primera Junta - 6521 e/ Bordabehere y Tres Arroyos - Mar Del Plata</t>
  </si>
  <si>
    <t>R 19 - D 43 - 451 - 11207</t>
  </si>
  <si>
    <t>R 19 - D 43 - 451 - 3927</t>
  </si>
  <si>
    <t>Secretaría Ddhh Gba</t>
  </si>
  <si>
    <t>San Martín - 2599 e/ Cordoba y Santiago Del Estero - Mar Del Plata</t>
  </si>
  <si>
    <t>R 19 - D 43 - 451 - 11208</t>
  </si>
  <si>
    <t>R 19 - D 43 - 451 - 11210</t>
  </si>
  <si>
    <t>R 19 - D 43 - 451 - 3567</t>
  </si>
  <si>
    <t>Caps Belisario Roldan</t>
  </si>
  <si>
    <t>Rodriguez PeÑa - 7848 - Mar Del Plata</t>
  </si>
  <si>
    <t>R 19 - D 43 - 451 - 11213</t>
  </si>
  <si>
    <t>R 19 - D 43 - 451 - 11214</t>
  </si>
  <si>
    <t>R 19 - D 43 - 451 - 0353</t>
  </si>
  <si>
    <t>Red Puentes Centenario</t>
  </si>
  <si>
    <t>Francia - 1948 e/ Belgrano y Moreno - Mar Del Plata</t>
  </si>
  <si>
    <t>R 19 - D 43 - 451 - 11215</t>
  </si>
  <si>
    <t>R 19 - D 43 - 451 - 3939</t>
  </si>
  <si>
    <t>Sciocco - 3272 - Mar Del Plata</t>
  </si>
  <si>
    <t>R 19 - D 43 - 451 - 11216</t>
  </si>
  <si>
    <t>R 19 - D 43 - 451 - 11224</t>
  </si>
  <si>
    <t>R 19 - D 43 - 451 - 2265</t>
  </si>
  <si>
    <t>Cdi La Herradura</t>
  </si>
  <si>
    <t>Moreno - 12100 e/ Diag. Urrutia y Diag Del Solar - Mar Del Plata</t>
  </si>
  <si>
    <t>R 19 - D 43 - 451 - 11227</t>
  </si>
  <si>
    <t>R 19 - D 43 - 451 - 0338</t>
  </si>
  <si>
    <t>Sociedad De Fomento El Progreso</t>
  </si>
  <si>
    <t>Tripulantes Del Fournier - 5450 e/ Roque Saenz PeÑa y Esteban EcheverrÍa - Mar Del Plata</t>
  </si>
  <si>
    <t>R 19 - D 43 - 451 - 11229</t>
  </si>
  <si>
    <t>R 19 - D 43 - 451 - 0340</t>
  </si>
  <si>
    <t>Sociedad De Fomento Florencio Sanchez</t>
  </si>
  <si>
    <t>Dellepiane - 2431 e/ GÉnova y Sicilia - Mar Del Plata</t>
  </si>
  <si>
    <t>R 19 - D 43 - 451 - 11230</t>
  </si>
  <si>
    <t>R 19 - D 43 - 451 - 11231</t>
  </si>
  <si>
    <t>R 19 - D 43 - 451 - 11232</t>
  </si>
  <si>
    <t>R 19 - D 43 - 451 - 3958</t>
  </si>
  <si>
    <t>Casa Santa Paula</t>
  </si>
  <si>
    <t>Ruta 226 Km 10 - Mar Del Plata</t>
  </si>
  <si>
    <t>R 19 - D 43 - 451 - 11234</t>
  </si>
  <si>
    <t>R 19 - D 43 - 451 - 11236</t>
  </si>
  <si>
    <t>R 19 - D 43 - 451 - 3985</t>
  </si>
  <si>
    <t>Sociedad De Fomento La Avispa</t>
  </si>
  <si>
    <t>Calle 40 - e/ Calle 27 y Calle 28 - BatÁn</t>
  </si>
  <si>
    <t>R 19 - D 43 - 451 - 11237</t>
  </si>
  <si>
    <t>R 19 - D 43 - 451 - 11245</t>
  </si>
  <si>
    <t>R 19 - D 43 - 451 - 11246</t>
  </si>
  <si>
    <t>R 19 - D 43 - 451 - 0398</t>
  </si>
  <si>
    <t>Sindicato De Trabajadores Municipales</t>
  </si>
  <si>
    <t>Moreno - 4359 e/ La Pampa y Chaco - Mar Del Plata</t>
  </si>
  <si>
    <t>R 19 - D 43 - 451 - 11247</t>
  </si>
  <si>
    <t>R 19 - D 43 - 451 - 4115</t>
  </si>
  <si>
    <t>Lisandro De La Torre - 555 - Mar Del Plata</t>
  </si>
  <si>
    <t>R 19 - D 43 - 451 - 11251</t>
  </si>
  <si>
    <t>R 19 - D 43 - 451 - 11252</t>
  </si>
  <si>
    <t>R 19 - D 43 - 451 - 11253</t>
  </si>
  <si>
    <t>R 19 - D 43 - 451 - 11254</t>
  </si>
  <si>
    <t>R 19 - D 43 - 451 - 11256</t>
  </si>
  <si>
    <t>Ong Nuevo Tiempo</t>
  </si>
  <si>
    <t>R 19 - D 43 - 451 - 3494</t>
  </si>
  <si>
    <t>U.o.m. Seccion Mar Del Plata</t>
  </si>
  <si>
    <t>Roca - 3551 - Mar Del Plata</t>
  </si>
  <si>
    <t>R 19 - D 43 - 451 - 11257</t>
  </si>
  <si>
    <t>R 19 - D 43 - 451 - 4116</t>
  </si>
  <si>
    <t>Rodriguez PeÑa - 4984 - Mar Del Plata</t>
  </si>
  <si>
    <t>R 19 - D 43 - 451 - 11258</t>
  </si>
  <si>
    <t>R 19 - D 43 - 451 - 11259</t>
  </si>
  <si>
    <t>R 19 - D 43 - 451 - 11260</t>
  </si>
  <si>
    <t>R 19 - D 43 - 451 - 11261</t>
  </si>
  <si>
    <t>R 19 - D 43 - 451 - 4103</t>
  </si>
  <si>
    <t>Asociación Vecinal De Fomento Parque Hermoso</t>
  </si>
  <si>
    <t>Tetamanti - 5950 e/ Gutemberg - Mar Del Plata</t>
  </si>
  <si>
    <t>R 19 - D 43 - 451 - 11262</t>
  </si>
  <si>
    <t>R 19 - D 43 - 451 - 11266</t>
  </si>
  <si>
    <t>R 19 - D 43 - 451 - 11267</t>
  </si>
  <si>
    <t>R 19 - D 43 - 451 - 11268</t>
  </si>
  <si>
    <t>R 19 - D 43 - 451 - 11269</t>
  </si>
  <si>
    <t>R 19 - D 43 - 451 - 11270</t>
  </si>
  <si>
    <t>R 19 - D 43 - 451 - 11271</t>
  </si>
  <si>
    <t>R 19 - D 43 - 451 - 2250</t>
  </si>
  <si>
    <t>Union De Sindicatos De La Industria Maderera De La</t>
  </si>
  <si>
    <t>Jujuy - 2946 e/ Alvarado y Castelli - Mar Del Plata</t>
  </si>
  <si>
    <t>R 19 - D 43 - 451 - 11272</t>
  </si>
  <si>
    <t>R 19 - D 43 - 451 - 11273</t>
  </si>
  <si>
    <t>R 19 - D 43 - 451 - 4493</t>
  </si>
  <si>
    <t>Club Realba</t>
  </si>
  <si>
    <t>Patagones - 25 e/ Rio Negro - Mar Del Plata</t>
  </si>
  <si>
    <t>R 19 - D 43 - 451 - 11274</t>
  </si>
  <si>
    <t>R 19 - D 43 - 451 - 0337</t>
  </si>
  <si>
    <t>Sociedad De Fomento Cerrito Y San Salvador</t>
  </si>
  <si>
    <t>Cerrito - 1554 e/ Rosales y Tripulantes Del Fournier - Mar Del Plata</t>
  </si>
  <si>
    <t>R 19 - D 43 - 451 - 11275</t>
  </si>
  <si>
    <t>R 19 - D 43 - 451 - 11276</t>
  </si>
  <si>
    <t>R 19 - D 43 - 451 - 11277</t>
  </si>
  <si>
    <t>R 19 - D 43 - 451 - 0342</t>
  </si>
  <si>
    <t>Luz Y Fuerza</t>
  </si>
  <si>
    <t>Calle 25 - 4115 e/ Olazabal y San Juan - Mar Del Plata</t>
  </si>
  <si>
    <t>R 19 - D 43 - 451 - 11278</t>
  </si>
  <si>
    <t>R 19 - D 43 - 451 - 11279</t>
  </si>
  <si>
    <t>R 19 - D 43 - 451 - 11280</t>
  </si>
  <si>
    <t>R 19 - D 43 - 451 - 11281</t>
  </si>
  <si>
    <t>R 19 - D 43 - 451 - 0383</t>
  </si>
  <si>
    <t>Faud</t>
  </si>
  <si>
    <t>Funes - 3350 e/ San Lorenzo y Julio Argentino Roca - Mar Del Plata</t>
  </si>
  <si>
    <t>R 19 - D 43 - 451 - 11282</t>
  </si>
  <si>
    <t>R 19 - D 43 - 451 - 11283</t>
  </si>
  <si>
    <t>R 19 - D 43 - 451 - 11284</t>
  </si>
  <si>
    <t>R 19 - D 43 - 451 - 11285</t>
  </si>
  <si>
    <t>R 19 - D 43 - 451 - 11286</t>
  </si>
  <si>
    <t>R 19 - D 43 - 451 - 11287</t>
  </si>
  <si>
    <t>R 19 - D 43 - 451 - 0331</t>
  </si>
  <si>
    <t>La Casa De Enfrente</t>
  </si>
  <si>
    <t>Diagonal Alberdi Norte - 2599 e/ CÓrdoba y Santiago Del Estero - Mar Del Plata</t>
  </si>
  <si>
    <t>R 19 - D 43 - 451 - 11288</t>
  </si>
  <si>
    <t>AluviÓn</t>
  </si>
  <si>
    <t>R 19 - D 43 - 451 - 11290</t>
  </si>
  <si>
    <t>R 19 - D 43 - 451 - 11291</t>
  </si>
  <si>
    <t>R 19 - D 43 - 451 - 4306</t>
  </si>
  <si>
    <t>Comedor Caritas Felices</t>
  </si>
  <si>
    <t>Magallanes - 11742 - Mar Del Plata</t>
  </si>
  <si>
    <t>R 19 - D 43 - 451 - 11292</t>
  </si>
  <si>
    <t>Ong Sol Dorado</t>
  </si>
  <si>
    <t>R 19 - D 43 - 451 - 2239</t>
  </si>
  <si>
    <t>Utedyc</t>
  </si>
  <si>
    <t>Moreno - 3862 e/ Guido y Dorrego - Mar Del Plata</t>
  </si>
  <si>
    <t>R 19 - D 43 - 451 - 11293</t>
  </si>
  <si>
    <t>R 19 - D 43 - 451 - 11294</t>
  </si>
  <si>
    <t>R 19 - D 43 - 451 - 4032</t>
  </si>
  <si>
    <t>Cdi Jorge Newbery</t>
  </si>
  <si>
    <t>Paraguay - 2280 e/ Colón y Brown - Mar Del Plata</t>
  </si>
  <si>
    <t>R 19 - D 43 - 451 - 11299</t>
  </si>
  <si>
    <t>La 27 De Octubre</t>
  </si>
  <si>
    <t>R 19 - D 43 - 451 - 4485</t>
  </si>
  <si>
    <t>Barrio Belgrano</t>
  </si>
  <si>
    <t>Vertiz - 11140 - Mar Del Plata</t>
  </si>
  <si>
    <t>R 19 - D 43 - 451 - 11300</t>
  </si>
  <si>
    <t>R 19 - D 43 - 451 - 3260</t>
  </si>
  <si>
    <t>Santa Rosa Del Mar</t>
  </si>
  <si>
    <t>Calle 433 - SN e/ 56 y 58 - Mar Del Plata</t>
  </si>
  <si>
    <t>R 19 - D 43 - 451 - 11301</t>
  </si>
  <si>
    <t>R 19 - D 43 - 451 - 11302</t>
  </si>
  <si>
    <t>R 19 - D 43 - 451 - 11303</t>
  </si>
  <si>
    <t>R 19 - D 43 - 451 - 11304</t>
  </si>
  <si>
    <t>R 19 - D 43 - 451 - 11305</t>
  </si>
  <si>
    <t>R 19 - D 43 - 451 - 11306</t>
  </si>
  <si>
    <t>R 19 - D 68 - 451 - 1876</t>
  </si>
  <si>
    <t>Gral Paz - 491 - Coronel Vidal</t>
  </si>
  <si>
    <t>R 19 - D 68 - 451 - 00036</t>
  </si>
  <si>
    <t>Municipalidad Mar Chiquita</t>
  </si>
  <si>
    <t>R 19 - D 68 - 451 - 4251</t>
  </si>
  <si>
    <t>Eee 503</t>
  </si>
  <si>
    <t>San Francisco - 637 - Santa Clara Del Mar</t>
  </si>
  <si>
    <t>R 19 - D 68 - 451 - 00042</t>
  </si>
  <si>
    <t>R 19 - D 68 - 451 - 00047</t>
  </si>
  <si>
    <t>R 19 - D 68 - 451 - 00049</t>
  </si>
  <si>
    <t>R 19 - D 68 - 451 - 1878</t>
  </si>
  <si>
    <t>Parroquia Santa Clara Del Mar</t>
  </si>
  <si>
    <t>Monte Hermoso - 250 - Santa Clara Del Mar</t>
  </si>
  <si>
    <t>R 19 - D 68 - 451 - 00050</t>
  </si>
  <si>
    <t>R 19 - D 68 - 451 - 1879</t>
  </si>
  <si>
    <t>Mar De Cobo - 500 - Mar De Cobo</t>
  </si>
  <si>
    <t>R 19 - D 68 - 451 - 00051</t>
  </si>
  <si>
    <t>R 19 - D 68 - 451 - 0024</t>
  </si>
  <si>
    <t>San Martin - 527 - Coronel Vidal</t>
  </si>
  <si>
    <t>R 19 - D 68 - 451 - 10007</t>
  </si>
  <si>
    <t>R 19 - D 68 - 451 - 3667</t>
  </si>
  <si>
    <t>El Galpon De Teresa</t>
  </si>
  <si>
    <t>Gral Pueyrredon - 54 e/ Mendez - Coronel Vidal</t>
  </si>
  <si>
    <t>R 19 - D 68 - 451 - 10008</t>
  </si>
  <si>
    <t>R 19 - D 68 - 451 - 10009</t>
  </si>
  <si>
    <t>R 2 - D 111 - 454 - 1976</t>
  </si>
  <si>
    <t>Epa 703 (ep 35)</t>
  </si>
  <si>
    <t>Primero De Mayo - 4099 e/ Tagle y Pilcomayo - Lanus Villa Caraza</t>
  </si>
  <si>
    <t>R 2 - D 111 - 454 - 00270</t>
  </si>
  <si>
    <t>R 2 - D 111 - 453 - 1881</t>
  </si>
  <si>
    <t>Ep N °53</t>
  </si>
  <si>
    <t>Maure Y Centenario Uruguayo - Lanus Lanus Este</t>
  </si>
  <si>
    <t>R 2 - D 111 - 453 - 00274</t>
  </si>
  <si>
    <t>R 2 - D 111 - 454 - 1896</t>
  </si>
  <si>
    <t>El Nido</t>
  </si>
  <si>
    <t>Pitagoras - 4500 e/ Coronel Martiano Chilavert y Dirk H. Kloosterman - Lanus Monte Chingolo</t>
  </si>
  <si>
    <t>R 2 - D 111 - 454 - 00278</t>
  </si>
  <si>
    <t>R 2 - D 111 - 454 - 1589</t>
  </si>
  <si>
    <t>Casa La Amistad</t>
  </si>
  <si>
    <t>Warnes - 3456 e/ Murguiondo y Molinedo - Lanus Villa Diamante</t>
  </si>
  <si>
    <t>R 2 - D 111 - 454 - 00281</t>
  </si>
  <si>
    <t>R 2 - D 111 - 454 - 00301</t>
  </si>
  <si>
    <t>R 2 - D 111 - 454 - 00302</t>
  </si>
  <si>
    <t>R 2 - D 111 - 454 - 00303</t>
  </si>
  <si>
    <t>R 2 - D 111 - 452 - 3771</t>
  </si>
  <si>
    <t>Ong Por Siempre Eva (2° Sede)</t>
  </si>
  <si>
    <t>Colon - 1658 e/ Los Patos y Tres De Febrero - Lanus Remedios De Escalada</t>
  </si>
  <si>
    <t>R 2 - D 111 - 452 - 00304</t>
  </si>
  <si>
    <t>R 2 - D 111 - 454 - 00305</t>
  </si>
  <si>
    <t>R 2 - D 111 - 454 - 00306</t>
  </si>
  <si>
    <t>R 2 - D 111 - 453 - 00308</t>
  </si>
  <si>
    <t>R 2 - D 111 - 452 - 2163</t>
  </si>
  <si>
    <t>Iglesia Del Reencuentro Pilcomayo</t>
  </si>
  <si>
    <t>Pilcomayo - 4480 e/ Av. Gral. Hornos y C. Jose Leon Suarez - Lanus Villa Caraza</t>
  </si>
  <si>
    <t>R 2 - D 111 - 452 - 00309</t>
  </si>
  <si>
    <t>R 2 - D 111 - 452 - 3834</t>
  </si>
  <si>
    <t>Pupi</t>
  </si>
  <si>
    <t>MonseÑor Hlandnik - 3856 e/ 1 De Mayo y Don Orione - Lanus Remedios De Escalada</t>
  </si>
  <si>
    <t>R 2 - D 111 - 452 - 00310</t>
  </si>
  <si>
    <t>R 2 - D 111 - 454 - 1988</t>
  </si>
  <si>
    <t>Sociedad De Fomento Villa ConstituciÓn</t>
  </si>
  <si>
    <t>Viamonte 3846 - 3846 e/ Tte. Coronel Jorge Obon y PotosÍ - Lanus Villa Jardin</t>
  </si>
  <si>
    <t>R 2 - D 111 - 454 - 00312</t>
  </si>
  <si>
    <t>R 2 - D 111 - 454 - 00313</t>
  </si>
  <si>
    <t>R 2 - D 111 - 454 - 00323</t>
  </si>
  <si>
    <t>R 2 - D 111 - 454 - 00330</t>
  </si>
  <si>
    <t>R 2 - D 111 - 454 - 00331</t>
  </si>
  <si>
    <t>R 2 - D 111 - 453 - 00338</t>
  </si>
  <si>
    <t>R 2 - D 111 - 453 - 00339</t>
  </si>
  <si>
    <t>R 2 - D 111 - 453 - 3823</t>
  </si>
  <si>
    <t>Municipio</t>
  </si>
  <si>
    <t>Margarita Weild - 1799 e/ Gaebeler - Lanus Este Lanus Este</t>
  </si>
  <si>
    <t>R 2 - D 111 - 453 - 00340</t>
  </si>
  <si>
    <t>R 2 - D 111 - 454 - 1591</t>
  </si>
  <si>
    <t>Av. Hipolito Yrigoyen - 2412 e/ T. Sanchez De Bustamante y Coronel Burela - Lanus Gerli Oeste</t>
  </si>
  <si>
    <t>R 2 - D 111 - 454 - 00342</t>
  </si>
  <si>
    <t>R 2 - D 111 - 454 - 1588</t>
  </si>
  <si>
    <t>Instituto Elim</t>
  </si>
  <si>
    <t>Dr. Ricardo Balbin - 2919 e/ 25 De Mayo y Yerbal - Lanus Villa Caraza</t>
  </si>
  <si>
    <t>R 2 - D 111 - 454 - 00344</t>
  </si>
  <si>
    <t>R 2 - D 111 - 454 - 00345</t>
  </si>
  <si>
    <t>R 2 - D 111 - 454 - 00346</t>
  </si>
  <si>
    <t>R 2 - D 111 - 452 - 00351</t>
  </si>
  <si>
    <t>R 2 - D 111 - 452 - 00352</t>
  </si>
  <si>
    <t>R 2 - D 111 - 454 - 00360</t>
  </si>
  <si>
    <t>R 2 - D 111 - 454 - 00361</t>
  </si>
  <si>
    <t>R 2 - D 111 - 454 - 4432</t>
  </si>
  <si>
    <t>Centro De AtenciÓn Vecinal Remedios De Escalada</t>
  </si>
  <si>
    <t>Albarracin - 2389 e/ Juan B. Justo y Dr. Lorenzo Guarracino - Lanus Remedios De Escalada</t>
  </si>
  <si>
    <t>R 2 - D 111 - 454 - 00362</t>
  </si>
  <si>
    <t>R 2 - D 111 - 454 - 00363</t>
  </si>
  <si>
    <t>R 2 - D 111 - 454 - 1979</t>
  </si>
  <si>
    <t>Ateneo</t>
  </si>
  <si>
    <t>Warnes - 3817 e/ PotosÍ y Tte. Coronel Jorge Obon - Lanus Villa Jardin</t>
  </si>
  <si>
    <t>R 2 - D 111 - 454 - 00370</t>
  </si>
  <si>
    <t>R 2 - D 111 - 454 - 1977</t>
  </si>
  <si>
    <t>Nido Jardin</t>
  </si>
  <si>
    <t>Jose MarÍa Moreno - 3864 e/ Pasaje Aguirre y Calle 7 - Lanus Villa Jardin</t>
  </si>
  <si>
    <t>R 2 - D 111 - 454 - 00371</t>
  </si>
  <si>
    <t>R 2 - D 111 - 454 - 00445</t>
  </si>
  <si>
    <t>R 2 - D 111 - 454 - 1355</t>
  </si>
  <si>
    <t>Transformamos</t>
  </si>
  <si>
    <t>Corvalan - 3168 - Lanus Monte Chingolo</t>
  </si>
  <si>
    <t>R 2 - D 111 - 454 - 10016</t>
  </si>
  <si>
    <t>R 2 - D 111 - 452 - 3069</t>
  </si>
  <si>
    <t>Unla</t>
  </si>
  <si>
    <t>Pablo Nogues Y Pasaje Bidegain - 1234 e/ 29 De Septiembre y Jose Malabia - Lanus Remedios De Escalada</t>
  </si>
  <si>
    <t>R 2 - D 111 - 452 - 10019</t>
  </si>
  <si>
    <t>R 2 - D 111 - 452 - 3287</t>
  </si>
  <si>
    <t>Av Hipolito Yrigoyen - 3863 e/ Int. Manuel Quindimil y Amancio Alcorta - Lanus Lanus Oeste</t>
  </si>
  <si>
    <t>R 2 - D 111 - 452 - 10020</t>
  </si>
  <si>
    <t>R 2 - D 111 - 453 - 1883</t>
  </si>
  <si>
    <t>La Maquinita</t>
  </si>
  <si>
    <t>Raul Alfonsin Y Madariaga - Lanus Lanus Este</t>
  </si>
  <si>
    <t>R 2 - D 111 - 453 - 10021</t>
  </si>
  <si>
    <t>R 2 - D 111 - 454 - 3572</t>
  </si>
  <si>
    <t>Unidad Basica Julian Herrera</t>
  </si>
  <si>
    <t>Olazabal - 4334 e/ Murature y Rivadavia - Lanus Villa Caraza</t>
  </si>
  <si>
    <t>R 2 - D 111 - 454 - 10028</t>
  </si>
  <si>
    <t>R 2 - D 111 - 454 - 3546</t>
  </si>
  <si>
    <t>Argentina Humana</t>
  </si>
  <si>
    <t>Villegas - 461 e/ Esquina Oliden - Lanus Villa Caraza</t>
  </si>
  <si>
    <t>R 2 - D 111 - 454 - 10032</t>
  </si>
  <si>
    <t>R 2 - D 111 - 454 - 1013</t>
  </si>
  <si>
    <t>Escuela De Educacion Especial N° 501</t>
  </si>
  <si>
    <t>Juncal - 1259 e/ Anatole France y O Higgins - Lanus Lanus Este</t>
  </si>
  <si>
    <t>R 2 - D 111 - 454 - 10036</t>
  </si>
  <si>
    <t>R 2 - D 111 - 453 - 1886</t>
  </si>
  <si>
    <t>Club Union Pora</t>
  </si>
  <si>
    <t>Posadas - 455 - Lanus Este Lanus Este</t>
  </si>
  <si>
    <t>R 2 - D 111 - 453 - 10037</t>
  </si>
  <si>
    <t>R 2 - D 111 - 452 - 1815</t>
  </si>
  <si>
    <t>Ong Por Siempre Eva</t>
  </si>
  <si>
    <t>Colon - 1411 e/ Gaboto y Taborda - Lanus Remedios De Escalada</t>
  </si>
  <si>
    <t>R 2 - D 111 - 452 - 10038</t>
  </si>
  <si>
    <t>R 2 - D 111 - 452 - 10039</t>
  </si>
  <si>
    <t>R 2 - D 111 - 452 - 3913</t>
  </si>
  <si>
    <t>Biblioteca Ameghino</t>
  </si>
  <si>
    <t>Cnel. Warnes - 1523 e/ Canada y Enrique Fernandez - Lanus Lanus Oeste</t>
  </si>
  <si>
    <t>R 2 - D 111 - 452 - 10040</t>
  </si>
  <si>
    <t>Biblioteca P F Ameghino Y Sociedad De Fomento</t>
  </si>
  <si>
    <t>R 2 - D 111 - 452 - 0404</t>
  </si>
  <si>
    <t>Villa Lob</t>
  </si>
  <si>
    <t>Saens PeÑa - 472 e/ Carlos Berg y Gral. Machain - Lanus Remedios De Escalada</t>
  </si>
  <si>
    <t>R 2 - D 111 - 452 - 10044</t>
  </si>
  <si>
    <t>Soc. De Fomento De Fomento Villa Lob General Paz</t>
  </si>
  <si>
    <t>R 2 - D 111 - 452 - 10048</t>
  </si>
  <si>
    <t>R 2 - D 111 - 454 - 10049</t>
  </si>
  <si>
    <t>R 2 - D 111 - 452 - 4156</t>
  </si>
  <si>
    <t>Iglesia Conexion</t>
  </si>
  <si>
    <t>Yrigoyen - 5869 e/ Raúl Scalabrini Ortiz y Dr. Luis A. Maspero - Lanus Lanus Oeste</t>
  </si>
  <si>
    <t>R 2 - D 111 - 452 - 10051</t>
  </si>
  <si>
    <t>R 2 - D 111 - 452 - 10052</t>
  </si>
  <si>
    <t>R 2 - D 111 - 452 - 4366</t>
  </si>
  <si>
    <t>Centro Comunitario Asumir</t>
  </si>
  <si>
    <t>1° De Mayo - 5023 e/ Farrel y Boqueron - Lanus Villa Caraza</t>
  </si>
  <si>
    <t>R 2 - D 111 - 452 - 10053</t>
  </si>
  <si>
    <t>R 2 - D 111 - 452 - 10054</t>
  </si>
  <si>
    <t>R 2 - D 111 - 454 - 10055</t>
  </si>
  <si>
    <t>R 2 - D 111 - 454 - 10056</t>
  </si>
  <si>
    <t>R 2 - D 111 - 454 - 10057</t>
  </si>
  <si>
    <t>R 2 - D 111 - 454 - 10058</t>
  </si>
  <si>
    <t>R 2 - D 111 - 452 - 10059</t>
  </si>
  <si>
    <t>R 2 - D 111 - 454 - 4524</t>
  </si>
  <si>
    <t>Club Social Y Deportivo Estrella De Lujan</t>
  </si>
  <si>
    <t>Beron De Astrada - 2605 - Lanus Lanus Este</t>
  </si>
  <si>
    <t>R 2 - D 111 - 454 - 10060</t>
  </si>
  <si>
    <t>Biblioteca 25 De Mayo Isauro Arancibia</t>
  </si>
  <si>
    <t>R 2 - D 111 - 454 - 1883</t>
  </si>
  <si>
    <t>R 2 - D 111 - 454 - 10061</t>
  </si>
  <si>
    <t>R 2 - D 111 - 454 - 0230</t>
  </si>
  <si>
    <t>Kloosterman - 1366 e/ Coronel Pringles y General Guido - Lanus Monte Chingolo</t>
  </si>
  <si>
    <t>R 2 - D 111 - 454 - 10062</t>
  </si>
  <si>
    <t>R 2 - D 111 - 454 - 4624</t>
  </si>
  <si>
    <t>Entre Todos Ong</t>
  </si>
  <si>
    <t>Eva Peron - 3168 - Lanus Monte Chingolo</t>
  </si>
  <si>
    <t>R 2 - D 111 - 454 - 10064</t>
  </si>
  <si>
    <t>R 2 - D 5 - 451 - 4526</t>
  </si>
  <si>
    <t>Ees N°22 Julieta Lantieri</t>
  </si>
  <si>
    <t>J. NuÑez - 1349 - Dock Sud Dock Sud</t>
  </si>
  <si>
    <t>R 2 - D 5 - 451 - 01512</t>
  </si>
  <si>
    <t>R 2 - D 5 - 457 - 2766</t>
  </si>
  <si>
    <t>Ramon Franco - 5050 - Villa Dominico</t>
  </si>
  <si>
    <t>R 2 - D 5 - 457 - 01517</t>
  </si>
  <si>
    <t>R 2 - D 5 - 457 - 2767</t>
  </si>
  <si>
    <t>Escuela Primaria De Adultos Nº 702</t>
  </si>
  <si>
    <t>Salta - 1769 - Avellaneda Gerli</t>
  </si>
  <si>
    <t>R 2 - D 5 - 457 - 01530</t>
  </si>
  <si>
    <t>R 2 - D 5 - 451 - 01531</t>
  </si>
  <si>
    <t>458</t>
  </si>
  <si>
    <t>R 2 - D 5 - 458 - 3266</t>
  </si>
  <si>
    <t>Centro Comunitario Eva Peron</t>
  </si>
  <si>
    <t>Chivilcoy - 846 - Villa Dominico</t>
  </si>
  <si>
    <t>R 2 - D 5 - 458 - 01532</t>
  </si>
  <si>
    <t>R 2 - D 5 - 451 - 01534</t>
  </si>
  <si>
    <t>R 2 - D 5 - 451 - 3128</t>
  </si>
  <si>
    <t>FundaciÓn Isla Maciel</t>
  </si>
  <si>
    <t>Pasaje Los Aromos - Sin Números E/ Rivas Y Vieytes - SIN NUMERO - Dock Sud Isla Maciel</t>
  </si>
  <si>
    <t>R 2 - D 5 - 451 - 01550</t>
  </si>
  <si>
    <t>R 2 - D 5 - 457 - 3837</t>
  </si>
  <si>
    <t>Washington - 11501 - Wilde Wilde Este</t>
  </si>
  <si>
    <t>R 2 - D 5 - 457 - 01553</t>
  </si>
  <si>
    <t>R 2 - D 5 - 451 - 01557</t>
  </si>
  <si>
    <t>La Eva Perón</t>
  </si>
  <si>
    <t>R 2 - D 5 - 458 - 0500</t>
  </si>
  <si>
    <t>Centro Juvenil "hilda Cabrera"</t>
  </si>
  <si>
    <t>De La Serna - 4693 e/ Posadas - Avellaneda Villa Corina</t>
  </si>
  <si>
    <t>R 2 - D 5 - 458 - 10131</t>
  </si>
  <si>
    <t>R 2 - D 5 - 458 - 0520</t>
  </si>
  <si>
    <t>Ateneo "cristina Conduccion"</t>
  </si>
  <si>
    <t>Av. Mitre - 2780 - Sarandi Centro</t>
  </si>
  <si>
    <t>R 2 - D 5 - 458 - 10138</t>
  </si>
  <si>
    <t>Ateneo "cristina ConducciÓn"</t>
  </si>
  <si>
    <t>R 2 - D 5 - 458 - 10139</t>
  </si>
  <si>
    <t>R 2 - D 5 - 458 - 1326</t>
  </si>
  <si>
    <t>Debenedetti - 1686 - Dock Sud Dock Sud</t>
  </si>
  <si>
    <t>R 2 - D 5 - 458 - 10166</t>
  </si>
  <si>
    <t>Bdp</t>
  </si>
  <si>
    <t>R 2 - D 5 - 458 - 1327</t>
  </si>
  <si>
    <t>Beasley - 236 - Villa Dominico</t>
  </si>
  <si>
    <t>R 2 - D 5 - 458 - 10170</t>
  </si>
  <si>
    <t>R 2 - D 5 - 458 - 0499</t>
  </si>
  <si>
    <t>Mitre - 1340 e/ Olavarria y Castelli - Avellaneda Centro Avellaneda Centro</t>
  </si>
  <si>
    <t>R 2 - D 5 - 458 - 10534</t>
  </si>
  <si>
    <t>R 2 - D 5 - 458 - 2790</t>
  </si>
  <si>
    <t>Posadas - 1653 - Villa Dominico</t>
  </si>
  <si>
    <t>R 2 - D 5 - 458 - 10536</t>
  </si>
  <si>
    <t>R 2 - D 5 - 458 - 0513</t>
  </si>
  <si>
    <t>Centro Comunitario Arco Iris</t>
  </si>
  <si>
    <t>Ayola Y Campana S/n Dock Sud - Dock Sud Dock Sud</t>
  </si>
  <si>
    <t>R 2 - D 5 - 458 - 10537</t>
  </si>
  <si>
    <t>R 2 - D 5 - 458 - 0501</t>
  </si>
  <si>
    <t>Sociedad De Fomento Florentino Ameghino</t>
  </si>
  <si>
    <t>Calle 25 - 851 e/ Vicente Lopez - Avellaneda Centro Avellaneda Centro</t>
  </si>
  <si>
    <t>R 2 - D 5 - 458 - 10542</t>
  </si>
  <si>
    <t>R 2 - D 5 - 458 - 3278</t>
  </si>
  <si>
    <t>Hospital Peron</t>
  </si>
  <si>
    <t>Anatole France - 773 - Sarandi Centro</t>
  </si>
  <si>
    <t>R 2 - D 5 - 458 - 10543</t>
  </si>
  <si>
    <t>Ate Avellaneda</t>
  </si>
  <si>
    <t>R 2 - D 5 - 458 - 3932</t>
  </si>
  <si>
    <t>Pje Carlino - 6243 e/ Jose Hernandez y Onsari - Wilde Wilde Este</t>
  </si>
  <si>
    <t>R 2 - D 5 - 458 - 10544</t>
  </si>
  <si>
    <t>R 2 - D 5 - 458 - 3284</t>
  </si>
  <si>
    <t>Corazon De Evita</t>
  </si>
  <si>
    <t>De La Serna - 4167 - Villa Dominico</t>
  </si>
  <si>
    <t>R 2 - D 5 - 458 - 10548</t>
  </si>
  <si>
    <t>R 2 - D 5 - 458 - 1177</t>
  </si>
  <si>
    <t>Epa 705</t>
  </si>
  <si>
    <t>Echeverria Y Sollier - Wilde Wilde Oeste</t>
  </si>
  <si>
    <t>R 2 - D 5 - 458 - 10550</t>
  </si>
  <si>
    <t>R 2 - D 5 - 458 - 0546</t>
  </si>
  <si>
    <t>Soc. De Fomento Villa Nuñez</t>
  </si>
  <si>
    <t>Colonia - 3800 e/ Ciudadela y Saladillo - Villa Dominico</t>
  </si>
  <si>
    <t>R 2 - D 5 - 458 - 10555</t>
  </si>
  <si>
    <t>R 2 - D 5 - 458 - 0511</t>
  </si>
  <si>
    <t>Bolivar Y Lincoln - Wilde Wilde Oeste</t>
  </si>
  <si>
    <t>R 2 - D 5 - 458 - 10556</t>
  </si>
  <si>
    <t>R 2 - D 5 - 458 - 3314</t>
  </si>
  <si>
    <t>Vieytes - 1590 - Dock Sud Dock Sud</t>
  </si>
  <si>
    <t>R 2 - D 5 - 458 - 10587</t>
  </si>
  <si>
    <t>Jv Isla Maciel</t>
  </si>
  <si>
    <t>R 2 - D 5 - 458 - 10600</t>
  </si>
  <si>
    <t>R 2 - D 5 - 458 - 3282</t>
  </si>
  <si>
    <t>Ep N° 35</t>
  </si>
  <si>
    <t>Pje Carlino - 6211 - Wilde Wilde Este</t>
  </si>
  <si>
    <t>R 2 - D 5 - 458 - 10603</t>
  </si>
  <si>
    <t>R 2 - D 5 - 458 - 1193</t>
  </si>
  <si>
    <t>Biblioteca Azucena Villaflor</t>
  </si>
  <si>
    <t>Emilio Berisso - 1383 - Avellaneda Centro Avellaneda Centro</t>
  </si>
  <si>
    <t>R 2 - D 5 - 458 - 10604</t>
  </si>
  <si>
    <t>R 2 - D 5 - 458 - 10607</t>
  </si>
  <si>
    <t>R 2 - D 5 - 458 - 10609</t>
  </si>
  <si>
    <t>R 2 - D 5 - 458 - 3568</t>
  </si>
  <si>
    <t>7 De Enero</t>
  </si>
  <si>
    <t>Caxaraville Y 7 De Enero - Avellaneda Villa Corina</t>
  </si>
  <si>
    <t>R 2 - D 5 - 458 - 10610</t>
  </si>
  <si>
    <t>R 2 - D 5 - 458 - 3571</t>
  </si>
  <si>
    <t>Ep 32</t>
  </si>
  <si>
    <t>De La Serna - 4655 e/ Posadas y Barcelo - Avellaneda Villa Corina</t>
  </si>
  <si>
    <t>R 2 - D 5 - 458 - 10613</t>
  </si>
  <si>
    <t>R 2 - D 5 - 458 - 3283</t>
  </si>
  <si>
    <t>Ate</t>
  </si>
  <si>
    <t>Av Mitre - 1134 - Avellaneda Centro Crucesita</t>
  </si>
  <si>
    <t>R 2 - D 5 - 458 - 10614</t>
  </si>
  <si>
    <t>R 2 - D 5 - 458 - 10652</t>
  </si>
  <si>
    <t>R 2 - D 5 - 458 - 0535</t>
  </si>
  <si>
    <t>Hogares La Paz</t>
  </si>
  <si>
    <t>Yapeyu - 1810 e/ Campichuelo y Venezuela - Wilde Wilde Este</t>
  </si>
  <si>
    <t>R 2 - D 5 - 458 - 10653</t>
  </si>
  <si>
    <t>R 2 - D 5 - 458 - 10655</t>
  </si>
  <si>
    <t>Servicio Social Hosp Peron</t>
  </si>
  <si>
    <t>R 2 - D 5 - 458 - 0516</t>
  </si>
  <si>
    <t>Ep 67</t>
  </si>
  <si>
    <t>Canalejas Y Campana - Dock Sud V. Inflamable</t>
  </si>
  <si>
    <t>R 2 - D 5 - 458 - 10657</t>
  </si>
  <si>
    <t>R 2 - D 5 - 458 - 10658</t>
  </si>
  <si>
    <t>R 2 - D 5 - 458 - 10660</t>
  </si>
  <si>
    <t>R 2 - D 5 - 458 - 0202</t>
  </si>
  <si>
    <t>Club Sarmiento De Entre Vias</t>
  </si>
  <si>
    <t>Sarmiento - 764 e/ Vicente Lopez y Estanislao Del Campo - Avellaneda Centro Avellaneda Centro</t>
  </si>
  <si>
    <t>R 2 - D 5 - 458 - 10661</t>
  </si>
  <si>
    <t>R 2 - D 5 - 458 - 3966</t>
  </si>
  <si>
    <t>Sociedad De Fomento Iberlucea</t>
  </si>
  <si>
    <t>De La Serna - 710 e/ Florencio Varela y Guemes - Avellaneda Gerli</t>
  </si>
  <si>
    <t>R 2 - D 5 - 458 - 10663</t>
  </si>
  <si>
    <t>R 2 - D 5 - 458 - 3967</t>
  </si>
  <si>
    <t>Sum La Saladita</t>
  </si>
  <si>
    <t>Pje Genova - 2204 e/ Cucha Cucha y Edison - Sarandi La Saladita</t>
  </si>
  <si>
    <t>R 2 - D 5 - 458 - 10668</t>
  </si>
  <si>
    <t>R 2 - D 5 - 458 - 3997</t>
  </si>
  <si>
    <t>Club Levalle</t>
  </si>
  <si>
    <t>Levalle - 1260 e/ M Estevez y Montes De Oca - Dock Sud Dock Sud</t>
  </si>
  <si>
    <t>R 2 - D 5 - 458 - 10669</t>
  </si>
  <si>
    <t>R 2 - D 5 - 458 - 3996</t>
  </si>
  <si>
    <t>Centro Irene Martinez</t>
  </si>
  <si>
    <t>Carlos Tellier - 1006 e/ M Estevez y Montes De Oca - Dock Sud Dock Sud</t>
  </si>
  <si>
    <t>R 2 - D 5 - 458 - 10670</t>
  </si>
  <si>
    <t>R 2 - D 5 - 458 - 4137</t>
  </si>
  <si>
    <t>Boulevard De Los Italiano - 1548 - Wilde Wilde Este</t>
  </si>
  <si>
    <t>R 2 - D 5 - 458 - 10700</t>
  </si>
  <si>
    <t>R 2 - D 5 - 458 - 10701</t>
  </si>
  <si>
    <t>R 2 - D 5 - 458 - 10703</t>
  </si>
  <si>
    <t>R 2 - D 5 - 458 - 4148</t>
  </si>
  <si>
    <t>Centro Cultural Dock Sud</t>
  </si>
  <si>
    <t>NuÑez - 1900 e/ Huergo - Dock Sud Dock Sud</t>
  </si>
  <si>
    <t>R 2 - D 5 - 458 - 10705</t>
  </si>
  <si>
    <t>R 2 - D 5 - 458 - 10706</t>
  </si>
  <si>
    <t>R 2 - D 5 - 458 - 0524</t>
  </si>
  <si>
    <t>Gibraltar Y Venezuela - e/ Caxaraville y Venezuela - Sarandi Centro</t>
  </si>
  <si>
    <t>R 2 - D 5 - 458 - 10707</t>
  </si>
  <si>
    <t>R 2 - D 5 - 458 - 4151</t>
  </si>
  <si>
    <t>Sum Pinzon</t>
  </si>
  <si>
    <t>Pinzon - 1376 - Dock Sud Isla Maciel</t>
  </si>
  <si>
    <t>R 2 - D 5 - 458 - 10708</t>
  </si>
  <si>
    <t>R 2 - D 5 - 458 - 4159</t>
  </si>
  <si>
    <t>Cic San Lorenzo</t>
  </si>
  <si>
    <t>Guamini - e/ Lavalle - Wilde Wilde Oeste</t>
  </si>
  <si>
    <t>R 2 - D 5 - 458 - 10709</t>
  </si>
  <si>
    <t>R 2 - D 5 - 458 - 3952</t>
  </si>
  <si>
    <t>Tablero De Oportunidades</t>
  </si>
  <si>
    <t>Los Pozos - 4423 e/ Posadas - Avellaneda Villa Corina</t>
  </si>
  <si>
    <t>R 2 - D 5 - 458 - 10710</t>
  </si>
  <si>
    <t>R 2 - D 5 - 458 - 10711</t>
  </si>
  <si>
    <t>R 2 - D 5 - 458 - 1196</t>
  </si>
  <si>
    <t>Heredia - 3977 - Villa Dominico</t>
  </si>
  <si>
    <t>R 2 - D 5 - 458 - 10712</t>
  </si>
  <si>
    <t>R 2 - D 5 - 458 - 4164</t>
  </si>
  <si>
    <t>Cepsyc Palabra Viva</t>
  </si>
  <si>
    <t>Uruguay - 605 - Avellaneda Piñeyro</t>
  </si>
  <si>
    <t>R 2 - D 5 - 458 - 10713</t>
  </si>
  <si>
    <t>R 2 - D 5 - 458 - 4167</t>
  </si>
  <si>
    <t>Cc Corazon De Alicia</t>
  </si>
  <si>
    <t>Sargento Ponce - 700 - Dock Sud Dock Sud</t>
  </si>
  <si>
    <t>R 2 - D 5 - 458 - 10715</t>
  </si>
  <si>
    <t>R 2 - D 5 - 458 - 0503</t>
  </si>
  <si>
    <t>Sum Relampago</t>
  </si>
  <si>
    <t>Bolivar - 4288 e/ Casazza y Beazley - Villa Dominico</t>
  </si>
  <si>
    <t>R 2 - D 5 - 458 - 10716</t>
  </si>
  <si>
    <t>R 2 - D 5 - 458 - 4536</t>
  </si>
  <si>
    <t>Nosotros Somos Ellos</t>
  </si>
  <si>
    <t>Levalle Y Vicente Lopez - 0 - Dock Sud Dock Sud</t>
  </si>
  <si>
    <t>R 2 - D 5 - 458 - 10717</t>
  </si>
  <si>
    <t>R 2 - D 5 - 458 - 4537</t>
  </si>
  <si>
    <t>Cfi Alas</t>
  </si>
  <si>
    <t>Cordero - 2266 - Avellaneda Villa Corina</t>
  </si>
  <si>
    <t>R 2 - D 5 - 458 - 10718</t>
  </si>
  <si>
    <t>R 2 - D 5 - 458 - 10719</t>
  </si>
  <si>
    <t>R 2 - D 5 - 458 - 2774</t>
  </si>
  <si>
    <t>Ees Nº 35</t>
  </si>
  <si>
    <t>Pasaje Alfredo Carlino - 6211 - Wilde Wilde Oeste</t>
  </si>
  <si>
    <t>R 2 - D 5 - 458 - 10720</t>
  </si>
  <si>
    <t>R 2 - D 5 - 458 - 0541</t>
  </si>
  <si>
    <t>Av. Mitre - 2734 e/ Cucha Cucha y Parodi - Sarandi Centro</t>
  </si>
  <si>
    <t>R 2 - D 5 - 458 - 10721</t>
  </si>
  <si>
    <t>R 2 - D 5 - 458 - 10722</t>
  </si>
  <si>
    <t>R 2 - D 5 - 458 - 0515</t>
  </si>
  <si>
    <t>Biblioteca Popular Maestro Alfredo Bravo</t>
  </si>
  <si>
    <t>Dardo Rocha - 179 e/ Estrada - Avellaneda Centro Avellaneda Centro</t>
  </si>
  <si>
    <t>R 2 - D 5 - 458 - 10723</t>
  </si>
  <si>
    <t>R 2 - D 5 - 458 - 3968</t>
  </si>
  <si>
    <t>Espacio De La Memoria</t>
  </si>
  <si>
    <t>Calle 12 - 234 e/ Av Mitre y Ameghino - Avellaneda Centro Avellaneda Centro</t>
  </si>
  <si>
    <t>R 2 - D 5 - 458 - 10724</t>
  </si>
  <si>
    <t>R 2 - D 5 - 458 - 0517</t>
  </si>
  <si>
    <t>Ub Graciela Pane</t>
  </si>
  <si>
    <t>Entre Rios - 1113 e/ Oliden y Tuyu - Avellaneda Centro Crucesita</t>
  </si>
  <si>
    <t>R 2 - D 5 - 458 - 10725</t>
  </si>
  <si>
    <t>R 2 - D 5 - 458 - 4594</t>
  </si>
  <si>
    <t>Club Reconquista</t>
  </si>
  <si>
    <t>Suipacha - 1937 - Avellaneda Villa Corina</t>
  </si>
  <si>
    <t>R 2 - D 5 - 458 - 10726</t>
  </si>
  <si>
    <t>R 2 - D 5 - 458 - 10727</t>
  </si>
  <si>
    <t>R 2 - D 5 - 458 - 10728</t>
  </si>
  <si>
    <t>R 2 - D 5 - 458 - 10729</t>
  </si>
  <si>
    <t>R 2 - D 5 - 458 - 10730</t>
  </si>
  <si>
    <t>R 2 - D 5 - 458 - 10731</t>
  </si>
  <si>
    <t>R 2 - D 5 - 458 - 10732</t>
  </si>
  <si>
    <t>R 2 - D 5 - 458 - 10733</t>
  </si>
  <si>
    <t>R 2 - D 5 - 458 - 4598</t>
  </si>
  <si>
    <t>Club Albion</t>
  </si>
  <si>
    <t>Palacios - 602 - Dock Sud Dock Sud</t>
  </si>
  <si>
    <t>R 2 - D 5 - 458 - 10734</t>
  </si>
  <si>
    <t>R 2 - D 5 - 458 - 10735</t>
  </si>
  <si>
    <t>R 2 - D 5 - 458 - 10736</t>
  </si>
  <si>
    <t>R 2 - D 5 - 458 - 10737</t>
  </si>
  <si>
    <t>R 2 - D 5 - 458 - 10738</t>
  </si>
  <si>
    <t>Cuidadores De Casas Comunes</t>
  </si>
  <si>
    <t>R 2 - D 5 - 458 - 10739</t>
  </si>
  <si>
    <t>R 2 - D 5 - 458 - 4610</t>
  </si>
  <si>
    <t>Mendez - 1820 - Wilde Wilde Oeste</t>
  </si>
  <si>
    <t>R 2 - D 5 - 458 - 10740</t>
  </si>
  <si>
    <t>R 2 - D 5 - 458 - 4612</t>
  </si>
  <si>
    <t>Ub Lealtad</t>
  </si>
  <si>
    <t>Giribone - 1101 - Avellaneda Piñeyro</t>
  </si>
  <si>
    <t>R 2 - D 5 - 458 - 10741</t>
  </si>
  <si>
    <t>R 2 - D 5 - 458 - 4613</t>
  </si>
  <si>
    <t>Newton - 686 - Avellaneda Gerli</t>
  </si>
  <si>
    <t>R 2 - D 5 - 458 - 10742</t>
  </si>
  <si>
    <t>R 2 - D 5 - 458 - 4526</t>
  </si>
  <si>
    <t>R 2 - D 5 - 458 - 10743</t>
  </si>
  <si>
    <t>R 2 - D 5 - 458 - 4611</t>
  </si>
  <si>
    <t>Fecuta</t>
  </si>
  <si>
    <t>Bragado - 6361 - Wilde Wilde Oeste</t>
  </si>
  <si>
    <t>R 2 - D 5 - 458 - 10744</t>
  </si>
  <si>
    <t>R 2 - D 5 - 458 - 1194</t>
  </si>
  <si>
    <t>Galpon Cultura Mercedes Sosa</t>
  </si>
  <si>
    <t>EspaÑa - 287 - Avellaneda Centro Avellaneda Centro</t>
  </si>
  <si>
    <t>R 2 - D 5 - 458 - 10745</t>
  </si>
  <si>
    <t>R 2 - D 5 - 458 - 10746</t>
  </si>
  <si>
    <t>R 2 - D 5 - 458 - 3281</t>
  </si>
  <si>
    <t>Cens N° 458</t>
  </si>
  <si>
    <t>Pje Carlino - 6243 - Wilde Wilde Este</t>
  </si>
  <si>
    <t>R 2 - D 5 - 458 - 10747</t>
  </si>
  <si>
    <t>R 2 - D 5 - 458 - 4616</t>
  </si>
  <si>
    <t>Sum Isla Maciel</t>
  </si>
  <si>
    <t>Estrella Sanchez - 0 e/ Alberti - Dock Sud Isla Maciel</t>
  </si>
  <si>
    <t>R 2 - D 5 - 458 - 10748</t>
  </si>
  <si>
    <t>R 2 - D 5 - 458 - 10749</t>
  </si>
  <si>
    <t>R 2 - D 5 - 458 - 2915</t>
  </si>
  <si>
    <t>Ub Berrozpe</t>
  </si>
  <si>
    <t>Av. Manuel Belgrano - 2931 - Sarandi Centro</t>
  </si>
  <si>
    <t>R 2 - D 5 - 458 - 10750</t>
  </si>
  <si>
    <t>R 2 - D 5 - 458 - 0525</t>
  </si>
  <si>
    <t>Juan Cruz Varela - 6261 e/ Ascasubi - Wilde Wilde Este</t>
  </si>
  <si>
    <t>R 2 - D 5 - 458 - 10751</t>
  </si>
  <si>
    <t>R 2 - D 5 - 458 - 10752</t>
  </si>
  <si>
    <t>Lomas De Zamora</t>
  </si>
  <si>
    <t>R 2 - D 62 - 454 - 2507</t>
  </si>
  <si>
    <t>Biblioteca Popular Nuestro Barrio</t>
  </si>
  <si>
    <t>Juan Xxiii - 578 e/ Jorge Newbery y Bartolome Calcagno - Lomas De Zamora Lomas De Zamora</t>
  </si>
  <si>
    <t>R 2 - D 62 - 454 - 00082</t>
  </si>
  <si>
    <t>R 2 - D 62 - 461 - 2566</t>
  </si>
  <si>
    <t>Aliento De Vida</t>
  </si>
  <si>
    <t>Venzano - 2198 e/ Cap Ruben Martell y Las Flores - Lomas De Zamora Ingeniero Budge</t>
  </si>
  <si>
    <t>R 2 - D 62 - 461 - 00084</t>
  </si>
  <si>
    <t>R 2 - D 62 - 461 - 3157</t>
  </si>
  <si>
    <t>Juan Manuel De Rosas</t>
  </si>
  <si>
    <t>Manuela Pedraza - 3506 - Lomas De Zamora Ingeniero Budge</t>
  </si>
  <si>
    <t>R 2 - D 62 - 461 - 00087</t>
  </si>
  <si>
    <t>R 2 - D 62 - 455 - 2281</t>
  </si>
  <si>
    <t>Juventud Unida</t>
  </si>
  <si>
    <t>Filardi - 1825 e/ Ayolas y Quesada - Lomas De Zamora Fiorito</t>
  </si>
  <si>
    <t>R 2 - D 62 - 455 - 00089</t>
  </si>
  <si>
    <t>R 2 - D 62 - 461 - 2521</t>
  </si>
  <si>
    <t>Bases Para La Accion</t>
  </si>
  <si>
    <t>Necol - 2548 e/ Evaristo Carriego y Claudio De Alas - Lomas De Zamora Ingeniero Budge</t>
  </si>
  <si>
    <t>R 2 - D 62 - 461 - 00093</t>
  </si>
  <si>
    <t>R 2 - D 62 - 461 - 2520</t>
  </si>
  <si>
    <t>Sociedad De Fomento Juan Manuel De Rosas</t>
  </si>
  <si>
    <t>Manuela Pedraza - 3506 e/ Cabo Correa y LeÑa - Lomas De Zamora Ingeniero Budge</t>
  </si>
  <si>
    <t>R 2 - D 62 - 461 - 00094</t>
  </si>
  <si>
    <t>R 2 - D 62 - 461 - 00097</t>
  </si>
  <si>
    <t>471</t>
  </si>
  <si>
    <t>R 2 - D 62 - 471 - 4676</t>
  </si>
  <si>
    <t>Morazan E Islandia - Lomas De Zamora Lomas De Zamora</t>
  </si>
  <si>
    <t>R 2 - D 62 - 471 - 00098</t>
  </si>
  <si>
    <t>R 2 - D 62 - 461 - 1369</t>
  </si>
  <si>
    <t>Sede Ginebra</t>
  </si>
  <si>
    <t>Ginebra - 1898 e/ Montiel y Guamini - Lomas De Zamora Ingeniero Budge</t>
  </si>
  <si>
    <t>R 2 - D 62 - 461 - 10131</t>
  </si>
  <si>
    <t>Cta/suteba Ldz</t>
  </si>
  <si>
    <t>R 2 - D 62 - 455 - 1347</t>
  </si>
  <si>
    <t>Mutual San Jose De Villa Urbana</t>
  </si>
  <si>
    <t>Campana - 1216 e/ Pio Baroja y Gabriel Miro - Lomas De Zamora Fiorito</t>
  </si>
  <si>
    <t>R 2 - D 62 - 455 - 10133</t>
  </si>
  <si>
    <t>Cta Ldz</t>
  </si>
  <si>
    <t>R 2 - D 62 - 455 - 10134</t>
  </si>
  <si>
    <t>R 2 - D 62 - 461 - 1380</t>
  </si>
  <si>
    <t>Es N°64 Chaco Chico</t>
  </si>
  <si>
    <t>Santa Fe - 500 e/ Chaco y Diagonal 61 - Lomas De Zamora Ingeniero Budge</t>
  </si>
  <si>
    <t>R 2 - D 62 - 461 - 10141</t>
  </si>
  <si>
    <t>R 2 - D 62 - 455 - 1818</t>
  </si>
  <si>
    <t>Cooperativa Textil Miro</t>
  </si>
  <si>
    <t>Canada - Y MIRO e/ Canada y Miro - Lomas De Zamora Fiorito</t>
  </si>
  <si>
    <t>R 2 - D 62 - 455 - 10148</t>
  </si>
  <si>
    <t>R 2 - D 62 - 452 - 1081</t>
  </si>
  <si>
    <t>La Gloriosa</t>
  </si>
  <si>
    <t>Barcelona - 1215 e/ Gabriel MirÓ y NuÑez De Arce - Lomas De Zamora Villa Centenario</t>
  </si>
  <si>
    <t>R 2 - D 62 - 452 - 10150</t>
  </si>
  <si>
    <t>R 2 - D 62 - 461 - 1414</t>
  </si>
  <si>
    <t>Asociacion Civil Falucho</t>
  </si>
  <si>
    <t>Falucho - 1430 e/ Braille y Vigil - Lomas De Zamora Ingeniero Budge</t>
  </si>
  <si>
    <t>R 2 - D 62 - 461 - 10151</t>
  </si>
  <si>
    <t>Movimiento Evita Ldz</t>
  </si>
  <si>
    <t>R 2 - D 62 - 461 - 1375</t>
  </si>
  <si>
    <t>Violeta Parra</t>
  </si>
  <si>
    <t>Saenz - 240 e/ Alem y Acevedo - Lomas De Zamora Lomas De Zamora</t>
  </si>
  <si>
    <t>R 2 - D 62 - 461 - 10154</t>
  </si>
  <si>
    <t>Movimiento Territorial - Liberacion Violeta Ldz</t>
  </si>
  <si>
    <t>R 2 - D 62 - 462 - 2596</t>
  </si>
  <si>
    <t>Anexo Es 23</t>
  </si>
  <si>
    <t>Lope De Vega - 1483 - Lomas De Zamora Ingeniero Budge</t>
  </si>
  <si>
    <t>R 2 - D 62 - 462 - 10183</t>
  </si>
  <si>
    <t>Mtl Ldz</t>
  </si>
  <si>
    <t>R 2 - D 62 - 452 - 1259</t>
  </si>
  <si>
    <t>Facultad De Sociales</t>
  </si>
  <si>
    <t>Juan Xxiii Y Ruta 4 - JUAN XXIII Y RUTA 4 e/ Juan Xxiii y Ruta 4 - Lomas De Zamora Lomas De Zamora</t>
  </si>
  <si>
    <t>R 2 - D 62 - 452 - 10185</t>
  </si>
  <si>
    <t>Otra Ldz</t>
  </si>
  <si>
    <t>R 2 - D 62 - 452 - 3306</t>
  </si>
  <si>
    <t>Sindi-isauro Arancibia</t>
  </si>
  <si>
    <t>Hipolito Yrigoyen - 8630 - Lomas De Zamora Lomas De Zamora</t>
  </si>
  <si>
    <t>R 2 - D 62 - 452 - 10193</t>
  </si>
  <si>
    <t>Isauro Arancibia Ldz</t>
  </si>
  <si>
    <t>R 2 - D 62 - 452 - 10194</t>
  </si>
  <si>
    <t>R 2 - D 62 - 454 - 1364</t>
  </si>
  <si>
    <t>Club Social Y Deportivo Sarmiento</t>
  </si>
  <si>
    <t>Punta Alta - 49 e/ La Fontaine y Zapallo - Lomas De Zamora Lomas De Zamora</t>
  </si>
  <si>
    <t>R 2 - D 62 - 454 - 10197</t>
  </si>
  <si>
    <t>Nuevo Encuentro Ldz</t>
  </si>
  <si>
    <t>R 2 - D 62 - 454 - 1260</t>
  </si>
  <si>
    <t>Sociedad De Fomento Recreativo Y Social Domingo Fa</t>
  </si>
  <si>
    <t>Monteagudo - 1539 e/ Av. Santa Fe y Estrada - Lomas De Zamora Banfield</t>
  </si>
  <si>
    <t>R 2 - D 62 - 454 - 10198</t>
  </si>
  <si>
    <t>Barrios De Pie Ldz</t>
  </si>
  <si>
    <t>R 2 - D 62 - 455 - 1418</t>
  </si>
  <si>
    <t>Arco Iris Cta</t>
  </si>
  <si>
    <t>Paris - 2344 e/ Machado y Claudio De Alas - Lomas De Zamora Ingeniero Budge</t>
  </si>
  <si>
    <t>R 2 - D 62 - 455 - 10199</t>
  </si>
  <si>
    <t>R 2 - D 62 - 455 - 10201</t>
  </si>
  <si>
    <t>R 2 - D 62 - 456 - 3319</t>
  </si>
  <si>
    <t>Ente Mayo Soles</t>
  </si>
  <si>
    <t>Av. Eva Perón - 700 e/ Colón y Emilio Castro - Lomas De Zamora Temperley Este</t>
  </si>
  <si>
    <t>R 2 - D 62 - 456 - 10206</t>
  </si>
  <si>
    <t>R 2 - D 62 - 456 - 3304</t>
  </si>
  <si>
    <t>El Patio De Las Rosas</t>
  </si>
  <si>
    <t>Balcarce - 476 - Lomas De Zamora Banfield</t>
  </si>
  <si>
    <t>R 2 - D 62 - 456 - 10208</t>
  </si>
  <si>
    <t>Municipalidad De Lomas De Zamora Ldz</t>
  </si>
  <si>
    <t>R 2 - D 62 - 456 - 2050</t>
  </si>
  <si>
    <t>Diversidad De Genero</t>
  </si>
  <si>
    <t>Castro Barros - 130 e/ Alsina y Vergara - Lomas De Zamora Banfield</t>
  </si>
  <si>
    <t>R 2 - D 62 - 456 - 10209</t>
  </si>
  <si>
    <t>Otra/diversidad De Genero Ldz</t>
  </si>
  <si>
    <t>R 2 - D 62 - 461 - 3307</t>
  </si>
  <si>
    <t>Centro Cultural Lamadrid</t>
  </si>
  <si>
    <t>Newton - 4888 - Lomas De Zamora Ingeniero Budge</t>
  </si>
  <si>
    <t>R 2 - D 62 - 461 - 10213</t>
  </si>
  <si>
    <t>R 2 - D 62 - 462 - 1662</t>
  </si>
  <si>
    <t>Espacio Para La Memoria Y La Promocion De Los Ddhh</t>
  </si>
  <si>
    <t>Luis Siciliano - 1773 e/ Vernet y Olivero - Lomas De Zamora Villa Centenario</t>
  </si>
  <si>
    <t>R 2 - D 62 - 462 - 10219</t>
  </si>
  <si>
    <t>R 2 - D 62 - 462 - 10220</t>
  </si>
  <si>
    <t>R 2 - D 62 - 454 - 10227</t>
  </si>
  <si>
    <t>R 2 - D 62 - 455 - 1340</t>
  </si>
  <si>
    <t>Manos Que Ayudan</t>
  </si>
  <si>
    <t>Av. General Martin Rodriguez - 1127 - Lomas De Zamora Villa Centenario</t>
  </si>
  <si>
    <t>R 2 - D 62 - 455 - 10238</t>
  </si>
  <si>
    <t>R 2 - D 62 - 462 - 2366</t>
  </si>
  <si>
    <t>Centro Paraguayo</t>
  </si>
  <si>
    <t>Campoamor - 1962 - Lomas De Zamora Ingeniero Budge</t>
  </si>
  <si>
    <t>R 2 - D 62 - 462 - 10241</t>
  </si>
  <si>
    <t>R 2 - D 62 - 456 - 3507</t>
  </si>
  <si>
    <t>Codo A Codo Barrial Vientos De Libertad</t>
  </si>
  <si>
    <t>Hipólito Irigoyen - 7224 e/ Vieytes y J. Darraguerira - Lomas De Zamora Banfield</t>
  </si>
  <si>
    <t>R 2 - D 62 - 456 - 10242</t>
  </si>
  <si>
    <t>R 2 - D 62 - 461 - 3512</t>
  </si>
  <si>
    <t>Vida Nueva</t>
  </si>
  <si>
    <t>Darwin - 1330 - Lomas De Zamora Lomas De Zamora</t>
  </si>
  <si>
    <t>R 2 - D 62 - 461 - 10248</t>
  </si>
  <si>
    <t>La Violeta Ldz</t>
  </si>
  <si>
    <t>R 2 - D 62 - 455 - 10249</t>
  </si>
  <si>
    <t>R 2 - D 62 - 455 - 10250</t>
  </si>
  <si>
    <t>R 2 - D 62 - 462 - 10252</t>
  </si>
  <si>
    <t>R 2 - D 62 - 461 - 3560</t>
  </si>
  <si>
    <t>Cgm Albertina</t>
  </si>
  <si>
    <t>Bayona - 70 - Lomas De Zamora Villa Albertina</t>
  </si>
  <si>
    <t>R 2 - D 62 - 461 - 10254</t>
  </si>
  <si>
    <t>Municipalidad De Lomas De Zamora</t>
  </si>
  <si>
    <t>R 2 - D 62 - 461 - 3561</t>
  </si>
  <si>
    <t>Centro Cultural Y Educativo "gusanito Feliz"</t>
  </si>
  <si>
    <t>Bustos - 2502 - Lomas De Zamora Lomas De Zamora</t>
  </si>
  <si>
    <t>R 2 - D 62 - 461 - 10255</t>
  </si>
  <si>
    <t>R 2 - D 62 - 462 - 3565</t>
  </si>
  <si>
    <t>Cipolleti - 2198 e/ José Espronceda y Ricardo Palma - Lomas De Zamora Lomas De Zamora Oeste</t>
  </si>
  <si>
    <t>R 2 - D 62 - 462 - 10258</t>
  </si>
  <si>
    <t>R 2 - D 62 - 452 - 10259</t>
  </si>
  <si>
    <t>R 2 - D 62 - 455 - 1594</t>
  </si>
  <si>
    <t>Estacion Fiorito</t>
  </si>
  <si>
    <t>Mario Bravo - 2503 e/ Figueredo y Filardi - Lomas De Zamora Fiorito</t>
  </si>
  <si>
    <t>R 2 - D 62 - 455 - 10265</t>
  </si>
  <si>
    <t>R 2 - D 62 - 462 - 3583</t>
  </si>
  <si>
    <t>Capilla Ceferino</t>
  </si>
  <si>
    <t>Antonio Machado Y CaÑuelas - e/ CaÑuelas - Lomas De Zamora Lomas De Zamora</t>
  </si>
  <si>
    <t>R 2 - D 62 - 462 - 10268</t>
  </si>
  <si>
    <t>R 2 - D 62 - 452 - 1413</t>
  </si>
  <si>
    <t>Biblioteca Popular Escritores Argentinos</t>
  </si>
  <si>
    <t>Pasaje Adrogue - 186 e/ 9 De Febrero y Piedrabuena - Lomas De Zamora Lavallol Sur</t>
  </si>
  <si>
    <t>R 2 - D 62 - 452 - 10270</t>
  </si>
  <si>
    <t>R 2 - D 62 - 456 - 1413</t>
  </si>
  <si>
    <t>R 2 - D 62 - 456 - 10273</t>
  </si>
  <si>
    <t>R 2 - D 62 - 455 - 10275</t>
  </si>
  <si>
    <t>R 2 - D 62 - 455 - 10278</t>
  </si>
  <si>
    <t>R 2 - D 62 - 461 - 1364</t>
  </si>
  <si>
    <t>R 2 - D 62 - 461 - 10283</t>
  </si>
  <si>
    <t>R 2 - D 62 - 452 - 10289</t>
  </si>
  <si>
    <t>R 2 - D 62 - 454 - 1344</t>
  </si>
  <si>
    <t>Circulo Catolico De Obreros</t>
  </si>
  <si>
    <t>Puig - 454 e/ Primera Junta y San Joaquin - Lomas De Zamora Turdera</t>
  </si>
  <si>
    <t>R 2 - D 62 - 454 - 10291</t>
  </si>
  <si>
    <t>R 2 - D 62 - 455 - 10297</t>
  </si>
  <si>
    <t>R 2 - D 62 - 455 - 10298</t>
  </si>
  <si>
    <t>R 2 - D 62 - 455 - 10299</t>
  </si>
  <si>
    <t>R 2 - D 62 - 456 - 10302</t>
  </si>
  <si>
    <t>R 2 - D 62 - 456 - 3981</t>
  </si>
  <si>
    <t>Club Cacheyra</t>
  </si>
  <si>
    <t>Anchoris - 2945 - Lomas De Zamora Lomas De Zamora</t>
  </si>
  <si>
    <t>R 2 - D 62 - 456 - 10303</t>
  </si>
  <si>
    <t>R 2 - D 62 - 454 - 10305</t>
  </si>
  <si>
    <t>R 2 - D 62 - 454 - 1261</t>
  </si>
  <si>
    <t>Centro Barrial Magdalena</t>
  </si>
  <si>
    <t>Polonia - 33 e/ Antartida Argentina y Diego Gibson - Lomas De Zamora Lavallol Sur</t>
  </si>
  <si>
    <t>R 2 - D 62 - 454 - 10309</t>
  </si>
  <si>
    <t>No Seas Pavote Ldz</t>
  </si>
  <si>
    <t>R 2 - D 62 - 454 - 10310</t>
  </si>
  <si>
    <t>R 2 - D 62 - 462 - 10313</t>
  </si>
  <si>
    <t>R 2 - D 62 - 456 - 4003</t>
  </si>
  <si>
    <t>Hogar Un Encuentro Con Dios</t>
  </si>
  <si>
    <t>Eva Perón - 3438 - Lomas De Zamora Lomas De Zamora</t>
  </si>
  <si>
    <t>R 2 - D 62 - 456 - 10315</t>
  </si>
  <si>
    <t>R 2 - D 62 - 462 - 10317</t>
  </si>
  <si>
    <t>R 2 - D 62 - 461 - 10318</t>
  </si>
  <si>
    <t>R 2 - D 62 - 461 - 10320</t>
  </si>
  <si>
    <t>R 2 - D 62 - 461 - 4007</t>
  </si>
  <si>
    <t>Rey Jesus</t>
  </si>
  <si>
    <t>Copihua - 301 - Lomas De Zamora Lomas De Zamora</t>
  </si>
  <si>
    <t>R 2 - D 62 - 461 - 10321</t>
  </si>
  <si>
    <t>R 2 - D 62 - 461 - 1367</t>
  </si>
  <si>
    <t>Ong De Hijos Y Padres</t>
  </si>
  <si>
    <t>Calle 14 Y Elizalde, - CASA 14 e/ Calle 13 y Sevet - Lomas De Zamora Ingeniero Budge</t>
  </si>
  <si>
    <t>R 2 - D 62 - 461 - 10324</t>
  </si>
  <si>
    <t>R 2 - D 62 - 456 - 4071</t>
  </si>
  <si>
    <t>Cepidra</t>
  </si>
  <si>
    <t>Av. Eva Perón - 3860 e/ Venezuela y Costa Rica - Lomas De Zamora San Jose Este</t>
  </si>
  <si>
    <t>R 2 - D 62 - 456 - 10327</t>
  </si>
  <si>
    <t>R 2 - D 62 - 456 - 10328</t>
  </si>
  <si>
    <t>R 2 - D 62 - 456 - 3585</t>
  </si>
  <si>
    <t>Centro Cultural German Gomez</t>
  </si>
  <si>
    <t>Lules - 199 - Lomas De Zamora Temperley Oeste</t>
  </si>
  <si>
    <t>R 2 - D 62 - 456 - 10332</t>
  </si>
  <si>
    <t>R 2 - D 62 - 454 - 10333</t>
  </si>
  <si>
    <t>R 2 - D 62 - 455 - 1405</t>
  </si>
  <si>
    <t>C.c. Contruyendo Barrio Adentro</t>
  </si>
  <si>
    <t>Pasaje De Los Canteros - 2860 - Lomas De Zamora Lomas De Zamora</t>
  </si>
  <si>
    <t>R 2 - D 62 - 455 - 10334</t>
  </si>
  <si>
    <t>R 2 - D 62 - 454 - 10335</t>
  </si>
  <si>
    <t>R 2 - D 62 - 461 - 3156</t>
  </si>
  <si>
    <t>Compromiso Vecinal</t>
  </si>
  <si>
    <t>Pje Arroyo - MZA 20 CASA 11 e/ Quiroga y Mandelli - Lomas De Zamora Ingeniero Budge</t>
  </si>
  <si>
    <t>R 2 - D 62 - 461 - 10337</t>
  </si>
  <si>
    <t>R 2 - D 62 - 456 - 4140</t>
  </si>
  <si>
    <t>Csd Sampdoria</t>
  </si>
  <si>
    <t>Caaguazu - 1253 - Lomas De Zamora San Jose Oeste</t>
  </si>
  <si>
    <t>R 2 - D 62 - 456 - 10338</t>
  </si>
  <si>
    <t>R 2 - D 62 - 454 - 4145</t>
  </si>
  <si>
    <t>Fundacion SueÑos Celestes</t>
  </si>
  <si>
    <t>Vicente Lopez 1098 - 1098 - Lomas De Zamora Lomas De Zamora</t>
  </si>
  <si>
    <t>R 2 - D 62 - 454 - 10339</t>
  </si>
  <si>
    <t>R 2 - D 62 - 452 - 4149</t>
  </si>
  <si>
    <t>Club Banfield</t>
  </si>
  <si>
    <t>Vergara - 1635 e/ - y - - Lomas De Zamora Banfield</t>
  </si>
  <si>
    <t>R 2 - D 62 - 452 - 10340</t>
  </si>
  <si>
    <t>R 2 - D 62 - 461 - 4150</t>
  </si>
  <si>
    <t>Merendero Sonrisas Felices</t>
  </si>
  <si>
    <t>Homero - 3044 - Lomas De Zamora Lomas De Zamora</t>
  </si>
  <si>
    <t>R 2 - D 62 - 461 - 10341</t>
  </si>
  <si>
    <t>R 2 - D 62 - 455 - 10343</t>
  </si>
  <si>
    <t>R 2 - D 62 - 456 - 10344</t>
  </si>
  <si>
    <t>R 2 - D 62 - 462 - 10347</t>
  </si>
  <si>
    <t>R 2 - D 62 - 454 - 10349</t>
  </si>
  <si>
    <t>R 2 - D 62 - 454 - 10350</t>
  </si>
  <si>
    <t>R 2 - D 62 - 462 - 10351</t>
  </si>
  <si>
    <t>R 2 - D 62 - 455 - 10352</t>
  </si>
  <si>
    <t>R 2 - D 62 - 455 - 10353</t>
  </si>
  <si>
    <t>R 2 - D 62 - 452 - 4140</t>
  </si>
  <si>
    <t>R 2 - D 62 - 452 - 10354</t>
  </si>
  <si>
    <t>R 2 - D 62 - 452 - 10355</t>
  </si>
  <si>
    <t>R 2 - D 62 - 455 - 1354</t>
  </si>
  <si>
    <t>Uniendo Fuerzas</t>
  </si>
  <si>
    <t>Larrazabal - RIBERA e/ Larrazabal y Ribera - Lomas De Zamora Fiorito</t>
  </si>
  <si>
    <t>R 2 - D 62 - 455 - 10356</t>
  </si>
  <si>
    <t>Patria Grande Ldz</t>
  </si>
  <si>
    <t>R 2 - D 62 - 455 - 10357</t>
  </si>
  <si>
    <t>R 2 - D 62 - 455 - 10358</t>
  </si>
  <si>
    <t>R 2 - D 62 - 452 - 10359</t>
  </si>
  <si>
    <t>R 2 - D 62 - 455 - 2274</t>
  </si>
  <si>
    <t>Sociedad De Fomento Darwin</t>
  </si>
  <si>
    <t>Darwin - 1735 e/ Canada y Bermejo - Lomas De Zamora Fiorito</t>
  </si>
  <si>
    <t>R 2 - D 62 - 455 - 10360</t>
  </si>
  <si>
    <t>R 2 - D 62 - 454 - 1760</t>
  </si>
  <si>
    <t>Villa Independencia</t>
  </si>
  <si>
    <t>Bustos - 777 e/ Provincias Unidas y Potosi - Lomas De Zamora Lomas De Zamora</t>
  </si>
  <si>
    <t>R 2 - D 62 - 454 - 10361</t>
  </si>
  <si>
    <t>Frente De La Resistencia A.c Abya Yala Ldz</t>
  </si>
  <si>
    <t>R 2 - D 62 - 452 - 3319</t>
  </si>
  <si>
    <t>R 2 - D 62 - 452 - 10362</t>
  </si>
  <si>
    <t>R 2 - D 62 - 452 - 4071</t>
  </si>
  <si>
    <t>R 2 - D 62 - 452 - 10364</t>
  </si>
  <si>
    <t>R 2 - D 62 - 462 - 1403</t>
  </si>
  <si>
    <t>Delegacion Municipal Ingeniero Budge</t>
  </si>
  <si>
    <t>Campana Y Guamini - SIN NUMERO e/ Campana y Guamini - Lomas De Zamora Ingeniero Budge</t>
  </si>
  <si>
    <t>R 2 - D 62 - 462 - 10365</t>
  </si>
  <si>
    <t>Cgm Budge</t>
  </si>
  <si>
    <t>R 2 - D 62 - 462 - 10366</t>
  </si>
  <si>
    <t>R 2 - D 62 - 454 - 10368</t>
  </si>
  <si>
    <t>R 2 - D 62 - 452 - 10369</t>
  </si>
  <si>
    <t>R 2 - D 62 - 461 - 10370</t>
  </si>
  <si>
    <t>R 2 - D 62 - 461 - 4571</t>
  </si>
  <si>
    <t>Abriendo Caminos</t>
  </si>
  <si>
    <t>Macacha Guemes - 3380 - Lomas De Zamora Lomas De Zamora</t>
  </si>
  <si>
    <t>R 2 - D 62 - 461 - 10371</t>
  </si>
  <si>
    <t>R 2 - D 62 - 461 - 4005</t>
  </si>
  <si>
    <t>La Escuelita</t>
  </si>
  <si>
    <t>Barraguirre - 485 - Lomas De Zamora Lomas De Zamora</t>
  </si>
  <si>
    <t>R 2 - D 62 - 461 - 10373</t>
  </si>
  <si>
    <t>R 2 - D 62 - 454 - 4647</t>
  </si>
  <si>
    <t>El Puente 2</t>
  </si>
  <si>
    <t>Laprida - 2306 e/ Fernandez Moreno y Filiberto - Lomas De Zamora Lomas De Zamora</t>
  </si>
  <si>
    <t>R 2 - D 62 - 454 - 10374</t>
  </si>
  <si>
    <t>R 2 - D 62 - 461 - 4580</t>
  </si>
  <si>
    <t>Villa Amelia</t>
  </si>
  <si>
    <t>Homero Y Nuevo Horizonte - Lomas De Zamora Lomas De Zamora</t>
  </si>
  <si>
    <t>R 2 - D 62 - 461 - 10375</t>
  </si>
  <si>
    <t>R 2 - D 62 - 461 - 1370</t>
  </si>
  <si>
    <t>Delegacion Municipal Villa Albertina</t>
  </si>
  <si>
    <t>Bayona - 70 e/ Homero y Falucho - Lomas De Zamora Ingeniero Budge</t>
  </si>
  <si>
    <t>R 2 - D 62 - 461 - 10376</t>
  </si>
  <si>
    <t>R 2 - D 62 - 461 - 1346</t>
  </si>
  <si>
    <t>Nuevo Encuentro Bajo Budge</t>
  </si>
  <si>
    <t>Rivadavia - 2564 e/ Calle 101 y Julio Argentino Roca - Lomas De Zamora Ingeniero Budge</t>
  </si>
  <si>
    <t>R 2 - D 62 - 461 - 10377</t>
  </si>
  <si>
    <t>R 2 - D 62 - 461 - 4597</t>
  </si>
  <si>
    <t>Bartolina Xixa</t>
  </si>
  <si>
    <t>Punta Alta - 49 - Lomas De Zamora Lomas De Zamora</t>
  </si>
  <si>
    <t>R 2 - D 62 - 461 - 10378</t>
  </si>
  <si>
    <t>R 2 - D 62 - 462 - 10379</t>
  </si>
  <si>
    <t>R 2 - D 62 - 461 - 4629</t>
  </si>
  <si>
    <t>Dios, Patria Y Familia</t>
  </si>
  <si>
    <t>. - . - Lomas De Zamora Villa Albertina</t>
  </si>
  <si>
    <t>R 2 - D 62 - 461 - 10380</t>
  </si>
  <si>
    <t>R 2 - D 62 - 461 - 4630</t>
  </si>
  <si>
    <t>Vicenta Tinte</t>
  </si>
  <si>
    <t>Vucetich - 4910 - Lomas De Zamora Lomas De Zamora</t>
  </si>
  <si>
    <t>R 2 - D 62 - 461 - 10381</t>
  </si>
  <si>
    <t>R 2 - D 62 - 461 - 10382</t>
  </si>
  <si>
    <t>R 2 - D 62 - 461 - 1379</t>
  </si>
  <si>
    <t>E.s N°32</t>
  </si>
  <si>
    <t>Manuela Pedraza - 3280 e/ Cabo Del Monte y Soldado Rodriguez - Lomas De Zamora Ingeniero Budge</t>
  </si>
  <si>
    <t>R 2 - D 62 - 461 - 10384</t>
  </si>
  <si>
    <t>R 2 - D 62 - 461 - 10386</t>
  </si>
  <si>
    <t>R 2 - D 62 - 461 - 10387</t>
  </si>
  <si>
    <t>R 2 - D 62 - 461 - 4656</t>
  </si>
  <si>
    <t>Falucho Y Valpaiso - Lomas De Zamora Lomas De Zamora</t>
  </si>
  <si>
    <t>R 2 - D 62 - 461 - 10388</t>
  </si>
  <si>
    <t>R 2 - D 62 - 454 - 10390</t>
  </si>
  <si>
    <t>R 2 - D 62 - 462 - 4675</t>
  </si>
  <si>
    <t>SueÑos De Mary SÁnchez</t>
  </si>
  <si>
    <t>Figueredo - 1525 e/ J.d.perón y Cosquín - Lomas De Zamora Lomas De Zamora</t>
  </si>
  <si>
    <t>R 2 - D 62 - 462 - 10391</t>
  </si>
  <si>
    <t>R 20 - D 102 - 451 - 1724</t>
  </si>
  <si>
    <t>Escuela 1</t>
  </si>
  <si>
    <t>Belgrano - 553 e/ Fuerte Independencia y Rodriguez - Tandil Centro</t>
  </si>
  <si>
    <t>R 20 - D 102 - 451 - 00078</t>
  </si>
  <si>
    <t>R 20 - D 102 - 451 - 2551</t>
  </si>
  <si>
    <t>Gardey</t>
  </si>
  <si>
    <t>Gardey - Tandil Bicentenario</t>
  </si>
  <si>
    <t>R 20 - D 102 - 451 - 00080</t>
  </si>
  <si>
    <t>R 20 - D 102 - 451 - 1493</t>
  </si>
  <si>
    <t>Escuela 5</t>
  </si>
  <si>
    <t>Marconi - 1560 e/ Montiel y Moreno - Tandil Las Ranas</t>
  </si>
  <si>
    <t>R 20 - D 102 - 451 - 00088</t>
  </si>
  <si>
    <t>R 20 - D 102 - 451 - 00092</t>
  </si>
  <si>
    <t>R 20 - D 102 - 451 - 1575</t>
  </si>
  <si>
    <t>Ep36</t>
  </si>
  <si>
    <t>Dante Alighieri - 590 e/ Lunghi y Margarita Galfre - Tandil Movediza</t>
  </si>
  <si>
    <t>R 20 - D 102 - 451 - 00098</t>
  </si>
  <si>
    <t>R 20 - D 102 - 451 - 2543</t>
  </si>
  <si>
    <t>Cpa</t>
  </si>
  <si>
    <t>Pellegrini - 886 e/ Alem y Paz - Tandil Centro</t>
  </si>
  <si>
    <t>R 20 - D 102 - 451 - 00109</t>
  </si>
  <si>
    <t>R 20 - D 102 - 451 - 00112</t>
  </si>
  <si>
    <t>R 20 - D 102 - 451 - 00113</t>
  </si>
  <si>
    <t>R 20 - D 102 - 451 - 00114</t>
  </si>
  <si>
    <t>R 20 - D 102 - 451 - 1641</t>
  </si>
  <si>
    <t>Arte Y Parte</t>
  </si>
  <si>
    <t>Yrigoyen - 886 e/ Av. EspaÑa y Mitre - Tandil Centro</t>
  </si>
  <si>
    <t>R 20 - D 102 - 451 - 00115</t>
  </si>
  <si>
    <t>R 20 - D 102 - 451 - 00123</t>
  </si>
  <si>
    <t>R 20 - D 102 - 451 - 00124</t>
  </si>
  <si>
    <t>R 20 - D 102 - 451 - 00125</t>
  </si>
  <si>
    <t>R 20 - D 102 - 451 - 00126</t>
  </si>
  <si>
    <t>R 20 - D 102 - 451 - 00127</t>
  </si>
  <si>
    <t>R 20 - D 102 - 451 - 00128</t>
  </si>
  <si>
    <t>R 20 - D 102 - 451 - 00129</t>
  </si>
  <si>
    <t>R 20 - D 102 - 451 - 1584</t>
  </si>
  <si>
    <t>Cfl 1</t>
  </si>
  <si>
    <t>Garibaldi - 853 e/ Paz y Alem - Tandil Centro</t>
  </si>
  <si>
    <t>R 20 - D 102 - 451 - 00130</t>
  </si>
  <si>
    <t>R 20 - D 102 - 451 - 00131</t>
  </si>
  <si>
    <t>R 20 - D 102 - 451 - 00132</t>
  </si>
  <si>
    <t>R 20 - D 115 - 451 - 2698</t>
  </si>
  <si>
    <t>Escuela Educacion Secundaria N°1 Manuel Belgrano</t>
  </si>
  <si>
    <t>Pedro N Carrera E Hipolito Irogoyen - e/ Av Independencia y Hipolito Irigoyen - San Cayetano San Cayetano</t>
  </si>
  <si>
    <t>R 20 - D 115 - 451 - 00001</t>
  </si>
  <si>
    <t>R 20 - D 115 - 451 - 00007</t>
  </si>
  <si>
    <t>R 20 - D 60 - 451 - 2572</t>
  </si>
  <si>
    <t>Centro De Formación Profesional</t>
  </si>
  <si>
    <t>Aristóbulo Del Valle - 150 e/ España y 9 De Julio - Lobería Centro</t>
  </si>
  <si>
    <t>R 20 - D 60 - 451 - 00008</t>
  </si>
  <si>
    <t>R 20 - D 60 - 451 - 3772</t>
  </si>
  <si>
    <t>Ep N° 7 "hipólito Yrigoyen"</t>
  </si>
  <si>
    <t>Avellaneda - 798 e/ Kenedy y Barragán - Lobería</t>
  </si>
  <si>
    <t>R 20 - D 60 - 451 - 00014</t>
  </si>
  <si>
    <t>R 20 - D 60 - 451 - 2518</t>
  </si>
  <si>
    <t>Jauretche - 335 e/ Alvear y Lamadrid - Lobería Ramón Carrillo</t>
  </si>
  <si>
    <t>R 20 - D 60 - 451 - 00017</t>
  </si>
  <si>
    <t>R 20 - D 60 - 451 - 3384</t>
  </si>
  <si>
    <t>España - 38 e/ Av Campos y Aristóbulo Del Valle - Lobería Centro</t>
  </si>
  <si>
    <t>R 20 - D 60 - 451 - 00018</t>
  </si>
  <si>
    <t>R 20 - D 75 - 451 - 2893</t>
  </si>
  <si>
    <t>Calle 61 - 3360 e/ 72 y 74 - Necochea</t>
  </si>
  <si>
    <t>R 20 - D 75 - 451 - 00001</t>
  </si>
  <si>
    <t>R 20 - D 75 - 451 - 2141</t>
  </si>
  <si>
    <t>Ep N°4</t>
  </si>
  <si>
    <t>Calle 69 - 3077 e/ 66 y 68 - Necochea</t>
  </si>
  <si>
    <t>R 20 - D 75 - 451 - 00003</t>
  </si>
  <si>
    <t>R 20 - D 75 - 451 - 2144</t>
  </si>
  <si>
    <t>Eem N°3</t>
  </si>
  <si>
    <t>Calle 558 - 1044 e/ 521 y 523 - Quequén Barrio Puerto</t>
  </si>
  <si>
    <t>R 20 - D 75 - 451 - 00008</t>
  </si>
  <si>
    <t>R 20 - D 75 - 451 - 2143</t>
  </si>
  <si>
    <t>Ep N°6</t>
  </si>
  <si>
    <t>Calle 69 - 2035 e/ 46 y 48 - Necochea</t>
  </si>
  <si>
    <t>R 20 - D 75 - 451 - 00009</t>
  </si>
  <si>
    <t>R 20 - D 75 - 451 - 0193</t>
  </si>
  <si>
    <t>Identidad Vecinal</t>
  </si>
  <si>
    <t>Calle Almirante Brown - N°1956 e/ S/n y S/n - Quequén Barrio Puerto</t>
  </si>
  <si>
    <t>R 20 - D 75 - 451 - 00011</t>
  </si>
  <si>
    <t>R 20 - D 75 - 451 - 3809</t>
  </si>
  <si>
    <t>Centro Integrador Municipal</t>
  </si>
  <si>
    <t>Calle 84 - 84 Y 53 e/ 84 Y 53 y 84 Y 53 - Necochea</t>
  </si>
  <si>
    <t>R 20 - D 75 - 451 - 00012</t>
  </si>
  <si>
    <t>R 20 - D 75 - 451 - 3938</t>
  </si>
  <si>
    <t>Ep N°52</t>
  </si>
  <si>
    <t>Calle 87 - 4640 e/ 98 y 98 - Necochea</t>
  </si>
  <si>
    <t>R 20 - D 75 - 451 - 00013</t>
  </si>
  <si>
    <t>R 20 - D 75 - 451 - 3934</t>
  </si>
  <si>
    <t>Envion</t>
  </si>
  <si>
    <t>Calle 85 - 3536 e/ 76 y 78 - Necochea</t>
  </si>
  <si>
    <t>R 20 - D 75 - 451 - 00015</t>
  </si>
  <si>
    <t>R 20 - D 75 - 451 - 00017</t>
  </si>
  <si>
    <t>R 20 - D 75 - 451 - 00018</t>
  </si>
  <si>
    <t>R 20 - D 75 - 451 - 3204</t>
  </si>
  <si>
    <t>Calle 14 - 2949 e/ 59 y 61 - Necochea</t>
  </si>
  <si>
    <t>R 20 - D 75 - 451 - 00019</t>
  </si>
  <si>
    <t>R 20 - D 75 - 451 - 00020</t>
  </si>
  <si>
    <t>R 20 - D 75 - 451 - 4514</t>
  </si>
  <si>
    <t>Parroquia Medalla Milagrosa</t>
  </si>
  <si>
    <t>Calle 61 - 00000 e/ 22 y 20 - Necochea</t>
  </si>
  <si>
    <t>R 20 - D 75 - 451 - 00021</t>
  </si>
  <si>
    <t>R 20 - D 75 - 451 - 00022</t>
  </si>
  <si>
    <t>R 20 - D 75 - 451 - 00087</t>
  </si>
  <si>
    <t>R 20 - D 75 - 451 - 2142</t>
  </si>
  <si>
    <t>Calle 66 - 3084 e/ 63 y 61 - Necochea</t>
  </si>
  <si>
    <t>R 20 - D 75 - 451 - 10014</t>
  </si>
  <si>
    <t>R 20 - D 75 - 451 - 10015</t>
  </si>
  <si>
    <t>R 20 - D 9 - 451 - 2590</t>
  </si>
  <si>
    <t>Eepa 702</t>
  </si>
  <si>
    <t>Avenida Del Valle - s/ e/ 2 y A - Balcarce Balcarce</t>
  </si>
  <si>
    <t>R 20 - D 9 - 451 - 00011</t>
  </si>
  <si>
    <t>R 20 - D 9 - 451 - 00119</t>
  </si>
  <si>
    <t>R 20 - D 9 - 451 - 3792</t>
  </si>
  <si>
    <t>Avenida Del Valle - 155 e/ 2 y A - Balcarce Balcarce</t>
  </si>
  <si>
    <t>R 20 - D 9 - 451 - 00121</t>
  </si>
  <si>
    <t>R 20 - D 9 - 451 - 00122</t>
  </si>
  <si>
    <t>R 21 - D 107 - 451 - 2496</t>
  </si>
  <si>
    <t>Las Heras - 293 e/ San Lorenzo y Balcarce - Tres Arroyos Tres Arroyos</t>
  </si>
  <si>
    <t>R 21 - D 107 - 451 - 00001</t>
  </si>
  <si>
    <t>R 21 - D 107 - 451 - 3757</t>
  </si>
  <si>
    <t>Es N°6</t>
  </si>
  <si>
    <t>Cangallo - 190 e/ Lamadrid y Quintana - Tres Arroyos Tres Arroyos</t>
  </si>
  <si>
    <t>R 21 - D 107 - 451 - 00022</t>
  </si>
  <si>
    <t>R 21 - D 107 - 451 - 00023</t>
  </si>
  <si>
    <t>R 21 - D 23 - 451 - 1552</t>
  </si>
  <si>
    <t>Sarmiento - 167 e/ 9 De Abril y Belgrano - Coronel Dorrego Coronel Dorrego</t>
  </si>
  <si>
    <t>R 21 - D 23 - 451 - 00016</t>
  </si>
  <si>
    <t>R 21 - D 23 - 451 - 00017</t>
  </si>
  <si>
    <t>R 21 - D 23 - 451 - 00018</t>
  </si>
  <si>
    <t>R 21 - D 24 - 451 - 3288</t>
  </si>
  <si>
    <t>Guardería Cajita De Cristal</t>
  </si>
  <si>
    <t>Cabrera - 2033 e/ 21 y 22 - Coronel Pringles Independencia</t>
  </si>
  <si>
    <t>R 21 - D 24 - 451 - 00044</t>
  </si>
  <si>
    <t>R 21 - D 24 - 451 - 1643</t>
  </si>
  <si>
    <t>Guarderia Nidito De Amor</t>
  </si>
  <si>
    <t>Sarmiento - 45 e/ Avenida Frondizzi y Juan 23 - Coronel Pringles Centro</t>
  </si>
  <si>
    <t>R 21 - D 24 - 451 - 00048</t>
  </si>
  <si>
    <t>R 21 - D 24 - 451 - 3789</t>
  </si>
  <si>
    <t>Avenida Frondizzi - 1900 e/ 59 y 60 - Coronel Pringles Hipolito Irigoyen</t>
  </si>
  <si>
    <t>R 21 - D 24 - 451 - 00051</t>
  </si>
  <si>
    <t>R 21 - D 24 - 451 - 00052</t>
  </si>
  <si>
    <t>R 21 - D 24 - 451 - 3024</t>
  </si>
  <si>
    <t>S.i.c Jugarte</t>
  </si>
  <si>
    <t>Av. Prof. García De La Calle Y Calle 60 - e/ 60 y 61 - Coronel Pringles Roca</t>
  </si>
  <si>
    <t>R 21 - D 24 - 451 - 00053</t>
  </si>
  <si>
    <t>R 21 - D 50 - 451 - 2053</t>
  </si>
  <si>
    <t>E. E.s N4</t>
  </si>
  <si>
    <t>Calle 4 - 198 e/ Lavalle y Juan Elicagaray - Adolfo Gonzales Chaves Adolfo Gonzales Chaves</t>
  </si>
  <si>
    <t>R 21 - D 50 - 451 - 00008</t>
  </si>
  <si>
    <t>R 21 - D 52 - 452 - 1642</t>
  </si>
  <si>
    <t>Villa Riel</t>
  </si>
  <si>
    <t>Chaco - e/ Catamarca y Tucuman - Benito Juarez Villa Riel</t>
  </si>
  <si>
    <t>R 21 - D 52 - 452 - 00001</t>
  </si>
  <si>
    <t>R 21 - D 52 - 452 - 2423</t>
  </si>
  <si>
    <t>Barrio Pachan</t>
  </si>
  <si>
    <t>Catena - 507 - Benito Juarez Pachan</t>
  </si>
  <si>
    <t>R 21 - D 52 - 452 - 00010</t>
  </si>
  <si>
    <t>R 21 - D 52 - 452 - 2421</t>
  </si>
  <si>
    <t>Ep Nº1</t>
  </si>
  <si>
    <t>Mitre - 4 - Benito Juarez E. P. Nº 1</t>
  </si>
  <si>
    <t>R 21 - D 52 - 452 - 00013</t>
  </si>
  <si>
    <t>R 21 - D 52 - 452 - 3752</t>
  </si>
  <si>
    <t>Sum Estacion Lopez</t>
  </si>
  <si>
    <t>Cuartel V Av. Los Pinos Y Acceso Ruta 74 S/n - e/ Zona Rural y Zona Rural - Benito Juarez Estacion Lopez</t>
  </si>
  <si>
    <t>R 21 - D 52 - 452 - 00014</t>
  </si>
  <si>
    <t>R 21 - D 52 - 452 - 3753</t>
  </si>
  <si>
    <t>Barker</t>
  </si>
  <si>
    <t>Guiraldes - 517 e/ Almafuerte y Hugo Wast - Benito Juarez Barker</t>
  </si>
  <si>
    <t>R 21 - D 52 - 452 - 00015</t>
  </si>
  <si>
    <t>R 21 - D 52 - 452 - 2422</t>
  </si>
  <si>
    <t>Barrio Flores</t>
  </si>
  <si>
    <t>Sum - e/ Alvaro Barros y Salenave - Benito Juarez Flores</t>
  </si>
  <si>
    <t>R 21 - D 52 - 452 - 00016</t>
  </si>
  <si>
    <t>R 21 - D 52 - 452 - 4276</t>
  </si>
  <si>
    <t>Sum Barrio Parque MuÑoz</t>
  </si>
  <si>
    <t>D. MuÑoz 224 - 224 e/ Corrientes - Benito Juarez Parque MuÑoz</t>
  </si>
  <si>
    <t>R 21 - D 52 - 452 - 00017</t>
  </si>
  <si>
    <t>R 21 - D 52 - 452 - 2424</t>
  </si>
  <si>
    <t>Barrio Molino</t>
  </si>
  <si>
    <t>Taglioretti - 747 - Benito Juarez Molino</t>
  </si>
  <si>
    <t>R 21 - D 52 - 452 - 00018</t>
  </si>
  <si>
    <t>R 21 - D 54 - 451 - 2469</t>
  </si>
  <si>
    <t>Rivadavia - 1358 e/ Mitre y Mariano J. Pereyra - Laprida Barrio Centro</t>
  </si>
  <si>
    <t>R 21 - D 54 - 451 - 00025</t>
  </si>
  <si>
    <t>R 21 - D 54 - 451 - 00026</t>
  </si>
  <si>
    <t>R 21 - D 54 - 451 - 2986</t>
  </si>
  <si>
    <t>Eep N°4 "martin M. De Guemes</t>
  </si>
  <si>
    <t>Paraje "tres Cardos" - e/ Estancia Trs Cardos y Estancia Tres Cardos - Laprida Escuela Primaria Tres Cardos</t>
  </si>
  <si>
    <t>R 21 - D 54 - 451 - 00029</t>
  </si>
  <si>
    <t>R 21 - D 54 - 451 - 00031</t>
  </si>
  <si>
    <t>R 22 - D 110 - 451 - 1243</t>
  </si>
  <si>
    <t>Eepa 703</t>
  </si>
  <si>
    <t>Calle 12 Esquina7 - e/ Calle 12 y Calle 7 - Pedro Luro</t>
  </si>
  <si>
    <t>R 22 - D 110 - 451 - 00019</t>
  </si>
  <si>
    <t>R 22 - D 110 - 451 - 1245</t>
  </si>
  <si>
    <t>Cea 706</t>
  </si>
  <si>
    <t>Leon Indart - 172 - Hilario Ascasubi</t>
  </si>
  <si>
    <t>R 22 - D 110 - 451 - 00020</t>
  </si>
  <si>
    <t>R 22 - D 110 - 451 - 3739</t>
  </si>
  <si>
    <t>Calle 12 - 380 e/ 10 y 14 - Pedro Luro</t>
  </si>
  <si>
    <t>R 22 - D 110 - 451 - 00023</t>
  </si>
  <si>
    <t>R 22 - D 110 - 451 - 3740</t>
  </si>
  <si>
    <t>R 22 - D 110 - 451 - 00025</t>
  </si>
  <si>
    <t>R 22 - D 112 - 452 - 2806</t>
  </si>
  <si>
    <t>Asociación Empleados De Comercio</t>
  </si>
  <si>
    <t>Humberto Primo - 542 e/ Rivadavia y Mitre - Coronel Rosales Punta Alta</t>
  </si>
  <si>
    <t>R 22 - D 112 - 452 - 00009</t>
  </si>
  <si>
    <t>R 22 - D 112 - 452 - 00010</t>
  </si>
  <si>
    <t>R 22 - D 112 - 452 - 4402</t>
  </si>
  <si>
    <t>Pellegrini - 941 e/ Avellaneda y Pueyrredón - Coronel Rosales Punta Alta</t>
  </si>
  <si>
    <t>R 22 - D 112 - 452 - 00011</t>
  </si>
  <si>
    <t>Cármen De Patagones</t>
  </si>
  <si>
    <t>R 22 - D 78 - 452 - 1096</t>
  </si>
  <si>
    <t>Ramon Ocampo - 665 e/ Casimiro Bigua y Arturo Illia - Carmen De Patagones</t>
  </si>
  <si>
    <t>R 22 - D 78 - 452 - 00001</t>
  </si>
  <si>
    <t>R 22 - D 78 - 452 - 1094</t>
  </si>
  <si>
    <t>Domingo De Oro Y Sor Vallese - e/ Sor Vallese y Domingo De Oro - Carmen De Patagones</t>
  </si>
  <si>
    <t>R 22 - D 78 - 452 - 00010</t>
  </si>
  <si>
    <t>R 22 - D 78 - 452 - 1097</t>
  </si>
  <si>
    <t>Sum Eva Peron</t>
  </si>
  <si>
    <t>Av. Domingo Peron - 95 e/ Sor Vallesse y Oris De Roa - Carmen De Patagones</t>
  </si>
  <si>
    <t>R 22 - D 78 - 452 - 00016</t>
  </si>
  <si>
    <t>R 22 - D 78 - 452 - 00019</t>
  </si>
  <si>
    <t>R 22 - D 78 - 452 - 00020</t>
  </si>
  <si>
    <t>R 22 - D 78 - 452 - 1098</t>
  </si>
  <si>
    <t>Ep Nº 38</t>
  </si>
  <si>
    <t>Neuquen - 59 e/ Italia y 17 De Agosto - Villalonga</t>
  </si>
  <si>
    <t>R 22 - D 78 - 452 - 00035</t>
  </si>
  <si>
    <t>R 22 - D 8 - 456 - 1912</t>
  </si>
  <si>
    <t>Cic Spurr</t>
  </si>
  <si>
    <t>Esmeralda - 1450 - Bahía Blanca</t>
  </si>
  <si>
    <t>R 22 - D 8 - 456 - 00085</t>
  </si>
  <si>
    <t>R 22 - D 8 - 462 - 1918</t>
  </si>
  <si>
    <t>Iglesia Reflejo De Amor</t>
  </si>
  <si>
    <t>Vieytes - 3680 - Bahía Blanca</t>
  </si>
  <si>
    <t>R 22 - D 8 - 462 - 00096</t>
  </si>
  <si>
    <t>R 22 - D 8 - 462 - 1913</t>
  </si>
  <si>
    <t>Sociedad De Fomento Stella Maris</t>
  </si>
  <si>
    <t>Cristo Redentor - 2359 - Bahía Blanca</t>
  </si>
  <si>
    <t>R 22 - D 8 - 462 - 00106</t>
  </si>
  <si>
    <t>R 22 - D 8 - 462 - 1915</t>
  </si>
  <si>
    <t>Espacio Nido Vista Alegre</t>
  </si>
  <si>
    <t>N. Pires - 1997 - Bahía Blanca</t>
  </si>
  <si>
    <t>R 22 - D 8 - 462 - 00107</t>
  </si>
  <si>
    <t>R 22 - D 8 - 456 - 4043</t>
  </si>
  <si>
    <t>Sociedad De Fomento V. Rosas</t>
  </si>
  <si>
    <t>Libertad - 1955 e/ Av. Gral. Arias y Saenz Peña - Bahía Blanca</t>
  </si>
  <si>
    <t>R 22 - D 8 - 456 - 00108</t>
  </si>
  <si>
    <t>R 22 - D 8 - 451 - 0413</t>
  </si>
  <si>
    <t>Ideal - Eepa 705</t>
  </si>
  <si>
    <t>Bolivia - 450 e/ Roca y Blandengues - Bahía Blanca</t>
  </si>
  <si>
    <t>R 22 - D 8 - 451 - 10012</t>
  </si>
  <si>
    <t>Ideal</t>
  </si>
  <si>
    <t>R 22 - D 8 - 451 - 10014</t>
  </si>
  <si>
    <t>R 22 - D 8 - 451 - 10016</t>
  </si>
  <si>
    <t>R 22 - D 8 - 451 - 10019</t>
  </si>
  <si>
    <t>R 22 - D 8 - 451 - 10021</t>
  </si>
  <si>
    <t>R 23 - D 105 - 451 - 2338</t>
  </si>
  <si>
    <t>Ernesto Tornquist - 319 e/ 12 De Octubre y General Paz - Tornquist Unidad Académica</t>
  </si>
  <si>
    <t>R 23 - D 105 - 451 - 00008</t>
  </si>
  <si>
    <t>Centro De Jubilados De Tornquist</t>
  </si>
  <si>
    <t>R 23 - D 105 - 451 - 00009</t>
  </si>
  <si>
    <t>R 23 - D 105 - 451 - 3013</t>
  </si>
  <si>
    <t>Centro De Jubilados Tornquist</t>
  </si>
  <si>
    <t>Rawson - 240 e/ Belgrano y Uriburu - Tornquist Centro De Jubilados</t>
  </si>
  <si>
    <t>R 23 - D 105 - 451 - 10001</t>
  </si>
  <si>
    <t>R 23 - D 2 - 451 - 2542</t>
  </si>
  <si>
    <t>Centro De Jubilados Carhue</t>
  </si>
  <si>
    <t>Pellegrini - e/ Alsina y Dorrego - Carhue - Centro Jubilados</t>
  </si>
  <si>
    <t>R 23 - D 2 - 451 - 10001</t>
  </si>
  <si>
    <t>R 23 - D 20 - 451 - 2433</t>
  </si>
  <si>
    <t>Jose Hernandez - 247 e/ Buenos Aires y Napoles - Arboledas Daireaux</t>
  </si>
  <si>
    <t>R 23 - D 20 - 451 - 00015</t>
  </si>
  <si>
    <t>R 23 - D 25 - 453 - 2481</t>
  </si>
  <si>
    <t>Av. Libertad - 595 e/ Fundadores - Santa Trinidad Sin Nombre</t>
  </si>
  <si>
    <t>R 23 - D 25 - 453 - 00001</t>
  </si>
  <si>
    <t>R 23 - D 25 - 453 - 00002</t>
  </si>
  <si>
    <t>R 23 - D 25 - 453 - 00003</t>
  </si>
  <si>
    <t>R 23 - D 25 - 453 - 00005</t>
  </si>
  <si>
    <t>R 23 - D 38 - 451 - 3787</t>
  </si>
  <si>
    <t>Combate Paragüil - 332 e/ Azcuénaga y Rivadavia - General La Madrid</t>
  </si>
  <si>
    <t>R 23 - D 38 - 451 - 00007</t>
  </si>
  <si>
    <t>R 23 - D 51 - 451 - 2441</t>
  </si>
  <si>
    <t>C.f.l. N°401</t>
  </si>
  <si>
    <t>Av. Alem - 535 e/ Gral. Roca y Hirigoyen - Casbas</t>
  </si>
  <si>
    <t>R 23 - D 51 - 451 - 00011</t>
  </si>
  <si>
    <t>R 23 - D 51 - 451 - 2442</t>
  </si>
  <si>
    <t>S.u.m. Municipal</t>
  </si>
  <si>
    <t>EspaÑa - 341 - Laguna Alsina</t>
  </si>
  <si>
    <t>R 23 - D 51 - 451 - 00012</t>
  </si>
  <si>
    <t>R 23 - D 84 - 451 - 2436</t>
  </si>
  <si>
    <t>Eest N°1</t>
  </si>
  <si>
    <t>Avda. Alem Esq. Necochea - 201-299 - Puan</t>
  </si>
  <si>
    <t>R 23 - D 84 - 451 - 00001</t>
  </si>
  <si>
    <t>R 23 - D 84 - 451 - 00009</t>
  </si>
  <si>
    <t>R 23 - D 91 - 452 - 2583</t>
  </si>
  <si>
    <t>Luis María Campo - Pigüé</t>
  </si>
  <si>
    <t>R 23 - D 91 - 452 - 09124</t>
  </si>
  <si>
    <t>R 23 - D 91 - 452 - 2584</t>
  </si>
  <si>
    <t>Upso</t>
  </si>
  <si>
    <t>San Martín - 415 e/ Sarmiento y Urquiza - Pigüé</t>
  </si>
  <si>
    <t>R 23 - D 91 - 452 - 09127</t>
  </si>
  <si>
    <t>25 De Mayo</t>
  </si>
  <si>
    <t>R 24 - D 108 - 451 - 2835</t>
  </si>
  <si>
    <t>E.p. N° 5</t>
  </si>
  <si>
    <t>Calle 5 - 1287 e/ 31 y 32 - 25 De Mayo 25 De Mayo</t>
  </si>
  <si>
    <t>R 24 - D 108 - 451 - 00076</t>
  </si>
  <si>
    <t>R 24 - D 108 - 451 - 00078</t>
  </si>
  <si>
    <t>R 24 - D 108 - 451 - 00083</t>
  </si>
  <si>
    <t>R 24 - D 108 - 451 - 2834</t>
  </si>
  <si>
    <t>E.e.s. N° 2</t>
  </si>
  <si>
    <t>Bartolome Mitre - 101 e/ Guemes y Domingo Faustino Sarmiento - 25 De Mayo Norberto De La Riestra</t>
  </si>
  <si>
    <t>R 24 - D 108 - 451 - 00084</t>
  </si>
  <si>
    <t>R 24 - D 108 - 451 - 00092</t>
  </si>
  <si>
    <t>R 24 - D 34 - 451 - 2552</t>
  </si>
  <si>
    <t>Escuela De Educación Especial N°501</t>
  </si>
  <si>
    <t>Calle 25 - e/ Mármol y Roque Perez - General Alvear Eesn°1</t>
  </si>
  <si>
    <t>R 24 - D 34 - 451 - 00025</t>
  </si>
  <si>
    <t>R 24 - D 56 - 451 - 1816</t>
  </si>
  <si>
    <t>Escuela Primaria Nº 1</t>
  </si>
  <si>
    <t>Harosteguy - 440 e/ 25 De Mayo y Bernardo N.alem - Las Flores</t>
  </si>
  <si>
    <t>R 24 - D 56 - 451 - 00032</t>
  </si>
  <si>
    <t>R 24 - D 56 - 451 - 00035</t>
  </si>
  <si>
    <t>R 24 - D 56 - 451 - 00038</t>
  </si>
  <si>
    <t>R 24 - D 56 - 451 - 3012</t>
  </si>
  <si>
    <t>Escuela Primaria Nº 2</t>
  </si>
  <si>
    <t>Av Carramasa - e/ Abel Guaresti - Las Flores</t>
  </si>
  <si>
    <t>R 24 - D 56 - 451 - 00039</t>
  </si>
  <si>
    <t>R 24 - D 56 - 451 - 00040</t>
  </si>
  <si>
    <t>R 24 - D 56 - 451 - 00041</t>
  </si>
  <si>
    <t>R 24 - D 61 - 451 - 2573</t>
  </si>
  <si>
    <t>Ep1</t>
  </si>
  <si>
    <t>Hiriart - 101 e/ Rivadavia y Ayacucho - Lobos</t>
  </si>
  <si>
    <t>R 24 - D 61 - 451 - 00105</t>
  </si>
  <si>
    <t>R 24 - D 61 - 451 - 2574</t>
  </si>
  <si>
    <t>Ep26</t>
  </si>
  <si>
    <t>Arevalo - 2591 e/ De Cavo y Calle 251 - Lobos</t>
  </si>
  <si>
    <t>R 24 - D 61 - 451 - 00110</t>
  </si>
  <si>
    <t>R 24 - D 61 - 451 - 00112</t>
  </si>
  <si>
    <t>R 24 - D 61 - 451 - 3774</t>
  </si>
  <si>
    <t>Club Madreselva Sede Mitre</t>
  </si>
  <si>
    <t>Bartolome Mitre - 638 e/ Sdo. Azcarate y Loberia - Lobos</t>
  </si>
  <si>
    <t>R 24 - D 61 - 451 - 00115</t>
  </si>
  <si>
    <t>R 24 - D 61 - 451 - 00116</t>
  </si>
  <si>
    <t>R 24 - D 61 - 451 - 00118</t>
  </si>
  <si>
    <t>R 24 - D 61 - 451 - 00119</t>
  </si>
  <si>
    <t>R 24 - D 61 - 451 - 2582</t>
  </si>
  <si>
    <t>Es2</t>
  </si>
  <si>
    <t>Av. Jeronimo Topa - Lobos</t>
  </si>
  <si>
    <t>R 24 - D 61 - 451 - 00121</t>
  </si>
  <si>
    <t>R 24 - D 61 - 451 - 00122</t>
  </si>
  <si>
    <t>R 24 - D 90 - 451 - 2660</t>
  </si>
  <si>
    <t>Bolla - e/ Gotuzzo y Moreno - Roque Pérez</t>
  </si>
  <si>
    <t>R 24 - D 90 - 451 - 00048</t>
  </si>
  <si>
    <t>R 24 - D 92 - 451 - 2593</t>
  </si>
  <si>
    <t>E.e.s N°3</t>
  </si>
  <si>
    <t>Lisandro De La Torre - 3311 e/ Taborda y 12 De Octubre - Saladillo Apeadero</t>
  </si>
  <si>
    <t>R 24 - D 92 - 451 - 00006</t>
  </si>
  <si>
    <t>R 24 - D 92 - 451 - 00007</t>
  </si>
  <si>
    <t>R 24 - D 92 - 451 - 2594</t>
  </si>
  <si>
    <t>E.e.p N°26</t>
  </si>
  <si>
    <t>Rivadavia - 2086 e/ Zamorano y Alberdi - Saladillo Apeadero</t>
  </si>
  <si>
    <t>R 24 - D 92 - 451 - 00030</t>
  </si>
  <si>
    <t>R 24 - D 92 - 451 - 00031</t>
  </si>
  <si>
    <t>R 24 - D 92 - 451 - 00033</t>
  </si>
  <si>
    <t>R 24 - D 92 - 451 - 00034</t>
  </si>
  <si>
    <t>R 24 - D 92 - 451 - 2846</t>
  </si>
  <si>
    <t>Centro De Jubilados De Del Carril</t>
  </si>
  <si>
    <t>Calle 9 - e/ Marcelino Garcia y Sin Calle - Del Carril Centro Jubilados</t>
  </si>
  <si>
    <t>R 24 - D 92 - 451 - 00207</t>
  </si>
  <si>
    <t>R 25 - D 103 - 451 - 2853</t>
  </si>
  <si>
    <t>Estacion Tren Crotto - Crotto</t>
  </si>
  <si>
    <t>R 25 - D 103 - 451 - 00108</t>
  </si>
  <si>
    <t>R 25 - D 103 - 451 - 2854</t>
  </si>
  <si>
    <t>Av 9 De Julio - 620 - Tapalque</t>
  </si>
  <si>
    <t>R 25 - D 103 - 451 - 10111</t>
  </si>
  <si>
    <t>R 25 - D 103 - 451 - 10112</t>
  </si>
  <si>
    <t>R 25 - D 12 - 451 - 2851</t>
  </si>
  <si>
    <t>C.e.c Nº 801</t>
  </si>
  <si>
    <t>Juan Manuel De Rosas - 125 e/ Sargento Cabral - Bolivar</t>
  </si>
  <si>
    <t>R 25 - D 12 - 451 - 00033</t>
  </si>
  <si>
    <t>R 25 - D 7 - 451 - 2858</t>
  </si>
  <si>
    <t>Pellegrini - 1208 - Azul</t>
  </si>
  <si>
    <t>R 25 - D 7 - 451 - 00127</t>
  </si>
  <si>
    <t>R 25 - D 7 - 451 - 3158</t>
  </si>
  <si>
    <t>Cgt</t>
  </si>
  <si>
    <t>Necochea - 574 e/ H. Yrigoyen y Belgrano - Azul</t>
  </si>
  <si>
    <t>R 25 - D 7 - 451 - 00130</t>
  </si>
  <si>
    <t>R 25 - D 7 - 451 - 2860</t>
  </si>
  <si>
    <t>Cortazar - 1020 - Chillar, Azul</t>
  </si>
  <si>
    <t>R 25 - D 7 - 451 - 00132</t>
  </si>
  <si>
    <t>R 25 - D 7 - 451 - 3613</t>
  </si>
  <si>
    <t>Sum Monte Viggiano</t>
  </si>
  <si>
    <t>Tandil - 752 e/ Castellar y Leyria - Azul</t>
  </si>
  <si>
    <t>R 25 - D 7 - 451 - 00136</t>
  </si>
  <si>
    <t>R 25 - D 7 - 451 - 2861</t>
  </si>
  <si>
    <t>Maipu - 150 - Azul</t>
  </si>
  <si>
    <t>R 25 - D 7 - 451 - 00137</t>
  </si>
  <si>
    <t>R 25 - D 7 - 451 - 00138</t>
  </si>
  <si>
    <t>R 25 - D 7 - 451 - 3663</t>
  </si>
  <si>
    <t>Centro De Jubilados Lourdes</t>
  </si>
  <si>
    <t>Jujuy - 44 - Azul</t>
  </si>
  <si>
    <t>R 25 - D 7 - 451 - 00140</t>
  </si>
  <si>
    <t>R 25 - D 7 - 451 - 3162</t>
  </si>
  <si>
    <t>Cortazar - 1020 e/ San Martin y Belgrano - Chillar, Azul</t>
  </si>
  <si>
    <t>R 25 - D 7 - 451 - 00142</t>
  </si>
  <si>
    <t>R 25 - D 7 - 451 - 2863</t>
  </si>
  <si>
    <t>Argentina - 224 - Azul</t>
  </si>
  <si>
    <t>R 25 - D 7 - 451 - 00143</t>
  </si>
  <si>
    <t>R 25 - D 7 - 451 - 2865</t>
  </si>
  <si>
    <t>Bolivar - 952 - Azul</t>
  </si>
  <si>
    <t>R 25 - D 7 - 451 - 00144</t>
  </si>
  <si>
    <t>R 25 - D 7 - 451 - 2856</t>
  </si>
  <si>
    <t>Sumac</t>
  </si>
  <si>
    <t>Calle 25 De Mayo - y San Martín - Azul</t>
  </si>
  <si>
    <t>R 25 - D 7 - 451 - 00145</t>
  </si>
  <si>
    <t>R 25 - D 7 - 451 - 00146</t>
  </si>
  <si>
    <t>R 25 - D 7 - 451 - 00147</t>
  </si>
  <si>
    <t>R 25 - D 7 - 451 - 00148</t>
  </si>
  <si>
    <t>R 25 - D 7 - 451 - 4403</t>
  </si>
  <si>
    <t>Bachillerato Popular Norita CortiÑas</t>
  </si>
  <si>
    <t>Libertad - 1076 e/ Guamini y General Rivas - Azul</t>
  </si>
  <si>
    <t>R 25 - D 7 - 451 - 10001</t>
  </si>
  <si>
    <t>Espacio Cultural El Ase</t>
  </si>
  <si>
    <t>R 25 - D 77 - 451 - 2730</t>
  </si>
  <si>
    <t>Dorrego - 2870 e/ Moreno y Rivadavia - Olavarría</t>
  </si>
  <si>
    <t>R 25 - D 77 - 451 - 00186</t>
  </si>
  <si>
    <t>R 25 - D 77 - 451 - 3610</t>
  </si>
  <si>
    <t>Ep N°56</t>
  </si>
  <si>
    <t>Av Pueyrredón - 1590 - Olavarría</t>
  </si>
  <si>
    <t>R 25 - D 77 - 451 - 00199</t>
  </si>
  <si>
    <t>R 25 - D 77 - 451 - 3125</t>
  </si>
  <si>
    <t>Centro Cultural San Jose</t>
  </si>
  <si>
    <t>Rio Bamba - 2949 - Olavarría</t>
  </si>
  <si>
    <t>R 25 - D 77 - 451 - 00201</t>
  </si>
  <si>
    <t>R 25 - D 77 - 451 - 2716</t>
  </si>
  <si>
    <t>Rivadavia - 2257 e/ Avenida Del Valle y Velez Sarfield - Olavarría</t>
  </si>
  <si>
    <t>R 25 - D 77 - 451 - 00208</t>
  </si>
  <si>
    <t>R 25 - D 77 - 451 - 2714</t>
  </si>
  <si>
    <t>San Martin - 2009 e/ Chacabuco y Maipu - Olavarría Pueblo Nuevo</t>
  </si>
  <si>
    <t>R 25 - D 77 - 451 - 00209</t>
  </si>
  <si>
    <t>R 25 - D 77 - 451 - 3124</t>
  </si>
  <si>
    <t>San Martin - 2009 - Olavarría</t>
  </si>
  <si>
    <t>R 25 - D 77 - 451 - 00212</t>
  </si>
  <si>
    <t>R 25 - D 77 - 451 - 4110</t>
  </si>
  <si>
    <t>Regimiento Rc Tan2</t>
  </si>
  <si>
    <t>Avenida "dante Y Torcuato Emiliozzi" Prolongación - Olavarría</t>
  </si>
  <si>
    <t>R 25 - D 77 - 451 - 10001</t>
  </si>
  <si>
    <t>R 25 - D 77 - 451 - 10002</t>
  </si>
  <si>
    <t>R 3 - D 690 - 457 - 4195</t>
  </si>
  <si>
    <t>Delegacion Sub Comando</t>
  </si>
  <si>
    <t>Nazca Y San Martin - Lomas Del Mirador Lomas Del Mirador</t>
  </si>
  <si>
    <t>R 3 - D 690 - 457 - 00019</t>
  </si>
  <si>
    <t>R 3 - D 690 - 480 - 1452</t>
  </si>
  <si>
    <t>Escuela Primaria 53</t>
  </si>
  <si>
    <t>CerviÑo - 3407 - San Justo San Justo</t>
  </si>
  <si>
    <t>R 3 - D 690 - 480 - 00519</t>
  </si>
  <si>
    <t>Uta</t>
  </si>
  <si>
    <t>R 3 - D 690 - 485 - 1445</t>
  </si>
  <si>
    <t>Finlandia - 4922 - La Tablada</t>
  </si>
  <si>
    <t>R 3 - D 690 - 485 - 00532</t>
  </si>
  <si>
    <t>La Godoy Cruz</t>
  </si>
  <si>
    <t>492</t>
  </si>
  <si>
    <t>R 3 - D 690 - 492 - 0451</t>
  </si>
  <si>
    <t>Club Deportivo Social Y Defensores De Querandi</t>
  </si>
  <si>
    <t>Miguel Martin De Guemes - 4000 - Ciudad Evita Ciudad Evita</t>
  </si>
  <si>
    <t>R 3 - D 690 - 492 - 10099</t>
  </si>
  <si>
    <t>Club Defensores De Querandi</t>
  </si>
  <si>
    <t>472</t>
  </si>
  <si>
    <t>R 3 - D 690 - 472 - 0858</t>
  </si>
  <si>
    <t>Club Pedro Casco</t>
  </si>
  <si>
    <t>San Pedro - 440 e/ Bolivar y Coronel Pringles - La Tablada</t>
  </si>
  <si>
    <t>R 3 - D 690 - 472 - 10100</t>
  </si>
  <si>
    <t>Obispado De San Justo</t>
  </si>
  <si>
    <t>488</t>
  </si>
  <si>
    <t>R 3 - D 690 - 488 - 0261</t>
  </si>
  <si>
    <t>Escuela 186</t>
  </si>
  <si>
    <t>Calle 600 - e/ Las Orquideas - Ciudad Evita Ciudad Evita</t>
  </si>
  <si>
    <t>R 3 - D 690 - 488 - 10102</t>
  </si>
  <si>
    <t>Honorable Consejo Deliberante</t>
  </si>
  <si>
    <t>R 3 - D 690 - 454 - 1434</t>
  </si>
  <si>
    <t>Guerreros De La Vida</t>
  </si>
  <si>
    <t>Miguel Cane - 4265 e/ Av MonseÑor Bufano y Los Andes - Villa Luzuriaga Villa Luzuriaga</t>
  </si>
  <si>
    <t>R 3 - D 690 - 454 - 10107</t>
  </si>
  <si>
    <t>R 3 - D 690 - 492 - 0437</t>
  </si>
  <si>
    <t>Escuela Secundaria 69</t>
  </si>
  <si>
    <t>Av. 17 De Octubre - S/N Y CALLE100 - Ciudad Evita Ciudad Evita</t>
  </si>
  <si>
    <t>R 3 - D 690 - 492 - 10111</t>
  </si>
  <si>
    <t>R 3 - D 690 - 483 - 0454</t>
  </si>
  <si>
    <t>Escuela Primaria 137</t>
  </si>
  <si>
    <t>Olavarria Y Ugarte - Villa Celina Villa Celina</t>
  </si>
  <si>
    <t>R 3 - D 690 - 483 - 10113</t>
  </si>
  <si>
    <t>Huellas Latinoamericanas</t>
  </si>
  <si>
    <t>490</t>
  </si>
  <si>
    <t>R 3 - D 690 - 490 - 0444</t>
  </si>
  <si>
    <t>Walter Bulaccio</t>
  </si>
  <si>
    <t>Piran - 1625 - Aldo Bonzi Aldo Bonzi</t>
  </si>
  <si>
    <t>R 3 - D 690 - 490 - 10115</t>
  </si>
  <si>
    <t>Movimiento Trabajadores Excluidos</t>
  </si>
  <si>
    <t>R 3 - D 690 - 490 - 0442</t>
  </si>
  <si>
    <t>Los Callejeros Mte</t>
  </si>
  <si>
    <t>Colon Y Salcedo - Villa Insuperable Villa Insuperable</t>
  </si>
  <si>
    <t>R 3 - D 690 - 490 - 10116</t>
  </si>
  <si>
    <t>R 3 - D 690 - 465 - 2997</t>
  </si>
  <si>
    <t>Escuela 39</t>
  </si>
  <si>
    <t>Donovan - 1402 - Tapiales Tapiales</t>
  </si>
  <si>
    <t>R 3 - D 690 - 465 - 10118</t>
  </si>
  <si>
    <t>1° De Marzo</t>
  </si>
  <si>
    <t>R 3 - D 690 - 492 - 3602</t>
  </si>
  <si>
    <t>Parroquia San JosÉ</t>
  </si>
  <si>
    <t>Colonia Y Asamblea - 0000 - Ciudad Evita Ciudad Evita</t>
  </si>
  <si>
    <t>R 3 - D 690 - 492 - 10122</t>
  </si>
  <si>
    <t>R 3 - D 690 - 488 - 10123</t>
  </si>
  <si>
    <t>R 3 - D 690 - 490 - 0443</t>
  </si>
  <si>
    <t>Mi Presente Es Mi Futuro</t>
  </si>
  <si>
    <t>Pastor La Casa - 135 - Tapiales Tapiales</t>
  </si>
  <si>
    <t>R 3 - D 690 - 490 - 10125</t>
  </si>
  <si>
    <t>Soberanos</t>
  </si>
  <si>
    <t>R 3 - D 690 - 485 - 4367</t>
  </si>
  <si>
    <t>Ep 82</t>
  </si>
  <si>
    <t>Segundo Sombra - 737 - Villa Luzuriaga Los Pinos</t>
  </si>
  <si>
    <t>R 3 - D 690 - 485 - 10126</t>
  </si>
  <si>
    <t>R 3 - D 690 - 483 - 3098</t>
  </si>
  <si>
    <t>Centro Cultural Pierina Deallessi</t>
  </si>
  <si>
    <t>Labarden - 5394 - Villa Luzuriaga Villa Luzuriaga</t>
  </si>
  <si>
    <t>R 3 - D 690 - 483 - 10128</t>
  </si>
  <si>
    <t>Somos Parte</t>
  </si>
  <si>
    <t>473</t>
  </si>
  <si>
    <t>R 3 - D 690 - 473 - 0450</t>
  </si>
  <si>
    <t>Ideal Matanza</t>
  </si>
  <si>
    <t>Villegas - 2405 - San Justo San Justo</t>
  </si>
  <si>
    <t>R 3 - D 690 - 473 - 10130</t>
  </si>
  <si>
    <t>Ideal La Matanza</t>
  </si>
  <si>
    <t>R 3 - D 690 - 455 - 4222</t>
  </si>
  <si>
    <t>Parroquia Stella Maris</t>
  </si>
  <si>
    <t>Guiraldes - 85 e/ Mon. Marcon y Florio - Villa Luzuriaga Villa Luzuriaga</t>
  </si>
  <si>
    <t>R 3 - D 690 - 455 - 10133</t>
  </si>
  <si>
    <t>R 3 - D 690 - 480 - 0456</t>
  </si>
  <si>
    <t>Sociedad De Fomento Villa Luzuriaga</t>
  </si>
  <si>
    <t>Emilio Sola - 693 - Villa Luzuriaga Villa Luzuriaga</t>
  </si>
  <si>
    <t>R 3 - D 690 - 480 - 10135</t>
  </si>
  <si>
    <t>Sociedad De Fomento 25 De Mayo</t>
  </si>
  <si>
    <t>R 3 - D 690 - 454 - 10137</t>
  </si>
  <si>
    <t>La Casa De Juana</t>
  </si>
  <si>
    <t>R 3 - D 690 - 465 - 3205</t>
  </si>
  <si>
    <t>San Jose Obrero</t>
  </si>
  <si>
    <t>San Martin - 7956 - Villa Celina Villa Celina</t>
  </si>
  <si>
    <t>R 3 - D 690 - 465 - 10139</t>
  </si>
  <si>
    <t>R 3 - D 690 - 483 - 10140</t>
  </si>
  <si>
    <t>R 3 - D 690 - 488 - 10142</t>
  </si>
  <si>
    <t>R 3 - D 690 - 483 - 10144</t>
  </si>
  <si>
    <t>R 3 - D 690 - 455 - 0447</t>
  </si>
  <si>
    <t>Obrador Villa Constructora</t>
  </si>
  <si>
    <t>Centenera Y Terrada - 4190 - San Justo Villa Constructora</t>
  </si>
  <si>
    <t>R 3 - D 690 - 455 - 10146</t>
  </si>
  <si>
    <t>R 3 - D 690 - 492 - 10147</t>
  </si>
  <si>
    <t>R 3 - D 690 - 472 - 10148</t>
  </si>
  <si>
    <t>R 3 - D 690 - 490 - 10149</t>
  </si>
  <si>
    <t>R 3 - D 690 - 490 - 10150</t>
  </si>
  <si>
    <t>R 3 - D 690 - 492 - 3636</t>
  </si>
  <si>
    <t>Hogar San Miguel</t>
  </si>
  <si>
    <t>Moldes - 5898 - San Justo San Justo</t>
  </si>
  <si>
    <t>R 3 - D 690 - 492 - 10155</t>
  </si>
  <si>
    <t>Fundacion Locos Bajitos</t>
  </si>
  <si>
    <t>R 3 - D 690 - 492 - 3637</t>
  </si>
  <si>
    <t>Nuestra Sra. De La Paz</t>
  </si>
  <si>
    <t>Rodney Y Zelada S/n - San Justo San Justo</t>
  </si>
  <si>
    <t>R 3 - D 690 - 492 - 10156</t>
  </si>
  <si>
    <t>R 3 - D 690 - 474 - 0200</t>
  </si>
  <si>
    <t>Escuela Primaria 58</t>
  </si>
  <si>
    <t>El Rauli - 788 - Ciudad Evita Ciudad Evita</t>
  </si>
  <si>
    <t>R 3 - D 690 - 474 - 10157</t>
  </si>
  <si>
    <t>R 3 - D 690 - 473 - 0752</t>
  </si>
  <si>
    <t>Villa Sahores</t>
  </si>
  <si>
    <t>Inclan - 2023 - San Justo San Justo</t>
  </si>
  <si>
    <t>R 3 - D 690 - 473 - 10158</t>
  </si>
  <si>
    <t>R 3 - D 690 - 474 - 10159</t>
  </si>
  <si>
    <t>R 3 - D 690 - 471 - 0831</t>
  </si>
  <si>
    <t>Polo Productivo La Tablada</t>
  </si>
  <si>
    <t>Avenida Crovara - 2045 e/ Mariano Moreno y LambarÉ - La Tablada</t>
  </si>
  <si>
    <t>R 3 - D 690 - 471 - 10160</t>
  </si>
  <si>
    <t>R 3 - D 690 - 472 - 0445</t>
  </si>
  <si>
    <t>Caritas</t>
  </si>
  <si>
    <t>Arieta - 2962 - San Justo San Justo</t>
  </si>
  <si>
    <t>R 3 - D 690 - 472 - 10162</t>
  </si>
  <si>
    <t>R 3 - D 690 - 454 - 3865</t>
  </si>
  <si>
    <t>Iglesia Efren</t>
  </si>
  <si>
    <t>Av. Crovara - 3957 - La Tablada</t>
  </si>
  <si>
    <t>R 3 - D 690 - 454 - 10166</t>
  </si>
  <si>
    <t>Iglesia Comunidad Efren</t>
  </si>
  <si>
    <t>R 3 - D 690 - 465 - 10167</t>
  </si>
  <si>
    <t>R 3 - D 690 - 455 - 10169</t>
  </si>
  <si>
    <t>R 3 - D 690 - 472 - 0750</t>
  </si>
  <si>
    <t>Roosevelt - 890 - Villa Celina Villa Celina</t>
  </si>
  <si>
    <t>R 3 - D 690 - 472 - 10170</t>
  </si>
  <si>
    <t>R 3 - D 690 - 490 - 10171</t>
  </si>
  <si>
    <t>R 3 - D 690 - 474 - 0451</t>
  </si>
  <si>
    <t>R 3 - D 690 - 474 - 10173</t>
  </si>
  <si>
    <t>R 3 - D 690 - 483 - 10174</t>
  </si>
  <si>
    <t>R 3 - D 690 - 492 - 10175</t>
  </si>
  <si>
    <t>R 3 - D 690 - 492 - 4106</t>
  </si>
  <si>
    <t>Parroquia Sagrado Corazon</t>
  </si>
  <si>
    <t>Donizetti - 5700 - La Tablada</t>
  </si>
  <si>
    <t>R 3 - D 690 - 492 - 10177</t>
  </si>
  <si>
    <t>R 3 - D 690 - 488 - 10178</t>
  </si>
  <si>
    <t>R 3 - D 690 - 488 - 10179</t>
  </si>
  <si>
    <t>R 3 - D 690 - 485 - 4659</t>
  </si>
  <si>
    <t>Region Descentralizada Ramos Mejia</t>
  </si>
  <si>
    <t>Alte Brown Esq. Rivaddavia - Ramos Mejia Ramos Mejia</t>
  </si>
  <si>
    <t>R 3 - D 690 - 485 - 10180</t>
  </si>
  <si>
    <t>R 3 - D 690 - 471 - 10181</t>
  </si>
  <si>
    <t>R 3 - D 690 - 465 - 0898</t>
  </si>
  <si>
    <t>Identidad Cultural</t>
  </si>
  <si>
    <t>Ruben Moreno - 3672 - San Justo San Justo</t>
  </si>
  <si>
    <t>R 3 - D 690 - 465 - 10182</t>
  </si>
  <si>
    <t>R 3 - D 690 - 472 - 10184</t>
  </si>
  <si>
    <t>R 3 - D 690 - 483 - 10185</t>
  </si>
  <si>
    <t>R 3 - D 690 - 483 - 10186</t>
  </si>
  <si>
    <t>R 3 - D 690 - 474 - 10187</t>
  </si>
  <si>
    <t>R 3 - D 690 - 474 - 10188</t>
  </si>
  <si>
    <t>R 3 - D 690 - 474 - 10189</t>
  </si>
  <si>
    <t>R 3 - D 690 - 480 - 4139</t>
  </si>
  <si>
    <t>Centro Cultural Mi Esperanza</t>
  </si>
  <si>
    <t>Canada - 5579 - San Justo San Justo</t>
  </si>
  <si>
    <t>R 3 - D 690 - 480 - 10190</t>
  </si>
  <si>
    <t>R 3 - D 690 - 454 - 10192</t>
  </si>
  <si>
    <t>482</t>
  </si>
  <si>
    <t>R 3 - D 690 - 482 - 1452</t>
  </si>
  <si>
    <t>R 3 - D 690 - 482 - 10193</t>
  </si>
  <si>
    <t>R 3 - D 690 - 482 - 10194</t>
  </si>
  <si>
    <t>R 3 - D 690 - 482 - 4195</t>
  </si>
  <si>
    <t>R 3 - D 690 - 482 - 10195</t>
  </si>
  <si>
    <t>Frente Educativo El Kadri</t>
  </si>
  <si>
    <t>R 3 - D 690 - 492 - 3635</t>
  </si>
  <si>
    <t>Colonia Mi Esperanza</t>
  </si>
  <si>
    <t>Moldes Y Mi Esperanza - San Justo San Justo</t>
  </si>
  <si>
    <t>R 3 - D 690 - 492 - 10196</t>
  </si>
  <si>
    <t>R 3 - D 690 - 472 - 10197</t>
  </si>
  <si>
    <t>R 3 - D 690 - 472 - 10198</t>
  </si>
  <si>
    <t>R 3 - D 690 - 472 - 10199</t>
  </si>
  <si>
    <t>R 3 - D 690 - 482 - 4222</t>
  </si>
  <si>
    <t>R 3 - D 690 - 482 - 10200</t>
  </si>
  <si>
    <t>R 3 - D 690 - 454 - 10201</t>
  </si>
  <si>
    <t>R 3 - D 690 - 488 - 1028</t>
  </si>
  <si>
    <t>Escuela Tecnica 9</t>
  </si>
  <si>
    <t>Temperley - 945 - Villa Celina Villa Celina</t>
  </si>
  <si>
    <t>R 3 - D 690 - 488 - 10202</t>
  </si>
  <si>
    <t>R 3 - D 690 - 455 - 10203</t>
  </si>
  <si>
    <t>R 3 - D 690 - 480 - 0934</t>
  </si>
  <si>
    <t>Centro Cultural Nestor Kirchner</t>
  </si>
  <si>
    <t>Guido Spano - 5548 - Villa Luzuriaga Los Pinos</t>
  </si>
  <si>
    <t>R 3 - D 690 - 480 - 10204</t>
  </si>
  <si>
    <t>Felipe Vallese</t>
  </si>
  <si>
    <t>R 3 - D 690 - 480 - 10205</t>
  </si>
  <si>
    <t>R 3 - D 690 - 480 - 1018</t>
  </si>
  <si>
    <t>Circulo Italiano</t>
  </si>
  <si>
    <t>Colombia - 3645 - San Justo San Justo</t>
  </si>
  <si>
    <t>R 3 - D 690 - 480 - 10206</t>
  </si>
  <si>
    <t>R 3 - D 690 - 485 - 10207</t>
  </si>
  <si>
    <t>R 3 - D 690 - 485 - 10208</t>
  </si>
  <si>
    <t>R 3 - D 690 - 485 - 10209</t>
  </si>
  <si>
    <t>R 3 - D 690 - 492 - 10210</t>
  </si>
  <si>
    <t>R 3 - D 690 - 492 - 10211</t>
  </si>
  <si>
    <t>R 3 - D 690 - 492 - 10212</t>
  </si>
  <si>
    <t>R 3 - D 690 - 492 - 10213</t>
  </si>
  <si>
    <t>R 3 - D 690 - 480 - 10214</t>
  </si>
  <si>
    <t>R 3 - D 690 - 455 - 0752</t>
  </si>
  <si>
    <t>R 3 - D 690 - 455 - 10215</t>
  </si>
  <si>
    <t>R 3 - D 690 - 490 - 10216</t>
  </si>
  <si>
    <t>R 3 - D 690 - 483 - 10217</t>
  </si>
  <si>
    <t>R 3 - D 690 - 480 - 10218</t>
  </si>
  <si>
    <t>R 3 - D 690 - 480 - 10219</t>
  </si>
  <si>
    <t>R 3 - D 690 - 488 - 10220</t>
  </si>
  <si>
    <t>R 3 - D 690 - 488 - 10221</t>
  </si>
  <si>
    <t>R 3 - D 690 - 455 - 10222</t>
  </si>
  <si>
    <t>R 3 - D 690 - 465 - 10223</t>
  </si>
  <si>
    <t>R 3 - D 690 - 465 - 10224</t>
  </si>
  <si>
    <t>R 3 - D 690 - 473 - 4436</t>
  </si>
  <si>
    <t>Parroquia Itati</t>
  </si>
  <si>
    <t>Ibarrola - 4174 - San Justo San Justo</t>
  </si>
  <si>
    <t>R 3 - D 690 - 473 - 10225</t>
  </si>
  <si>
    <t>R 3 - D 690 - 482 - 10226</t>
  </si>
  <si>
    <t>R 3 - D 690 - 474 - 10227</t>
  </si>
  <si>
    <t>R 3 - D 690 - 490 - 10228</t>
  </si>
  <si>
    <t>R 3 - D 690 - 488 - 10229</t>
  </si>
  <si>
    <t>R 3 - D 690 - 473 - 0445</t>
  </si>
  <si>
    <t>R 3 - D 690 - 473 - 10230</t>
  </si>
  <si>
    <t>R 3 - D 690 - 483 - 10231</t>
  </si>
  <si>
    <t>R 3 - D 690 - 483 - 1101</t>
  </si>
  <si>
    <t>Nuestra Sra. De La Guardia</t>
  </si>
  <si>
    <t>Avelino Diaz - 1020 - Villa Celina Villa Celina</t>
  </si>
  <si>
    <t>R 3 - D 690 - 483 - 10232</t>
  </si>
  <si>
    <t>R 3 - D 691 - 461 - 0975</t>
  </si>
  <si>
    <t>Iglesia Jea - 461</t>
  </si>
  <si>
    <t>Juan Manuel De Rosas - 7354 e/ Avenida Cristiania y Mi Esperanza - Isidro Casanova</t>
  </si>
  <si>
    <t>R 3 - D 691 - 461 - 10168</t>
  </si>
  <si>
    <t>Cámara De Industria Y Comercio De Matanza</t>
  </si>
  <si>
    <t>463</t>
  </si>
  <si>
    <t>R 3 - D 691 - 463 - 1308</t>
  </si>
  <si>
    <t>Generos Y Diversidad Sin Fronteras</t>
  </si>
  <si>
    <t>Edison - 2164 - Isidro Casanova</t>
  </si>
  <si>
    <t>R 3 - D 691 - 463 - 10182</t>
  </si>
  <si>
    <t>Ftv Miles 463</t>
  </si>
  <si>
    <t>R 3 - D 691 - 456 - 1325</t>
  </si>
  <si>
    <t>Fines La Candela Diego Frias Y Sandro Castillo Cap</t>
  </si>
  <si>
    <t>R De Escalada Y Chenaut - 4600 - Isidro Casanova</t>
  </si>
  <si>
    <t>R 3 - D 691 - 456 - 10187</t>
  </si>
  <si>
    <t>Codeseh 456</t>
  </si>
  <si>
    <t>R 3 - D 691 - 456 - 1311</t>
  </si>
  <si>
    <t>Juana Azurduy 456</t>
  </si>
  <si>
    <t>Salvigny - 6008 - Gregorio De Laferrere</t>
  </si>
  <si>
    <t>R 3 - D 691 - 456 - 10188</t>
  </si>
  <si>
    <t>477</t>
  </si>
  <si>
    <t>R 3 - D 691 - 477 - 0889</t>
  </si>
  <si>
    <t>E.s 161</t>
  </si>
  <si>
    <t>Coronel Montt - 2011 - Rafael Castillo</t>
  </si>
  <si>
    <t>R 3 - D 691 - 477 - 10191</t>
  </si>
  <si>
    <t>Mov. Mariano Moreno</t>
  </si>
  <si>
    <t>470</t>
  </si>
  <si>
    <t>R 3 - D 691 - 470 - 1652</t>
  </si>
  <si>
    <t>San Francisco - 470</t>
  </si>
  <si>
    <t>Maria Pita - 2938 - Gregorio De Laferrere</t>
  </si>
  <si>
    <t>R 3 - D 691 - 470 - 10192</t>
  </si>
  <si>
    <t>Cta - 470</t>
  </si>
  <si>
    <t>R 3 - D 691 - 460 - 1654</t>
  </si>
  <si>
    <t>Caacupe</t>
  </si>
  <si>
    <t>Zufriategui - e/ CarcaraÑa - Gregorio De Laferrere</t>
  </si>
  <si>
    <t>R 3 - D 691 - 460 - 10195</t>
  </si>
  <si>
    <t>475</t>
  </si>
  <si>
    <t>R 3 - D 691 - 475 - 3108</t>
  </si>
  <si>
    <t>Capilla Nstra Sra De Lourdes</t>
  </si>
  <si>
    <t>Concejal Gomez - 3676 - Gregorio De Laferrere</t>
  </si>
  <si>
    <t>R 3 - D 691 - 475 - 10203</t>
  </si>
  <si>
    <t>R 3 - D 691 - 456 - 4173</t>
  </si>
  <si>
    <t>Santa Teresita - 456</t>
  </si>
  <si>
    <t>Murgiondo - 2135 - Gregorio De Laferrere</t>
  </si>
  <si>
    <t>R 3 - D 691 - 456 - 10204</t>
  </si>
  <si>
    <t>Somos 456</t>
  </si>
  <si>
    <t>R 3 - D 691 - 470 - 2106</t>
  </si>
  <si>
    <t>E.s Nº137/146 - 470</t>
  </si>
  <si>
    <t>Vuelta De Rocha Y Acasusso - Localidad De Prueba Barrio De Prueba</t>
  </si>
  <si>
    <t>R 3 - D 691 - 470 - 10209</t>
  </si>
  <si>
    <t>Ateneo Nk - 470</t>
  </si>
  <si>
    <t>R 3 - D 691 - 470 - 2107</t>
  </si>
  <si>
    <t>E.s Nº166 - 470</t>
  </si>
  <si>
    <t>Marcelo T. De Alvear - 1299 - Gregorio De Laferrere</t>
  </si>
  <si>
    <t>R 3 - D 691 - 470 - 10212</t>
  </si>
  <si>
    <t>R 3 - D 691 - 452 - 1206</t>
  </si>
  <si>
    <t>Ep N° 83</t>
  </si>
  <si>
    <t>Soldado Sosa Y Newbery - Gregorio De Laferrere</t>
  </si>
  <si>
    <t>R 3 - D 691 - 452 - 10220</t>
  </si>
  <si>
    <t>Peronismo Militante</t>
  </si>
  <si>
    <t>R 3 - D 691 - 463 - 10221</t>
  </si>
  <si>
    <t>R 3 - D 691 - 452 - 0888</t>
  </si>
  <si>
    <t>Montgolfield - 1939 - Gregorio De Laferrere</t>
  </si>
  <si>
    <t>R 3 - D 691 - 452 - 10225</t>
  </si>
  <si>
    <t>R 3 - D 691 - 452 - 2998</t>
  </si>
  <si>
    <t>Casa De Diana Sacayan</t>
  </si>
  <si>
    <t>Lopez May - 2350 - Gregorio De Laferrere</t>
  </si>
  <si>
    <t>R 3 - D 691 - 452 - 10226</t>
  </si>
  <si>
    <t>R 3 - D 691 - 456 - 2897</t>
  </si>
  <si>
    <t>Ep 112</t>
  </si>
  <si>
    <t>Salvigni - 6008 - Gregorio De Laferrere</t>
  </si>
  <si>
    <t>R 3 - D 691 - 456 - 10231</t>
  </si>
  <si>
    <t>R 3 - D 691 - 460 - 0828</t>
  </si>
  <si>
    <t>Identidad Vecinal Km27</t>
  </si>
  <si>
    <t>Brigadier Gral. Juan Manuel De Rosas - 12229 e/ Six Fajardo y Rocamora - Gregorio De Laferrere</t>
  </si>
  <si>
    <t>R 3 - D 691 - 460 - 10239</t>
  </si>
  <si>
    <t>R 3 - D 691 - 456 - 2908</t>
  </si>
  <si>
    <t>Ees 75- 456</t>
  </si>
  <si>
    <t>Lopez May - 4353 - Gregorio De Laferrere</t>
  </si>
  <si>
    <t>R 3 - D 691 - 456 - 10240</t>
  </si>
  <si>
    <t>R 3 - D 691 - 475 - 1115</t>
  </si>
  <si>
    <t>Casa De La Igualdad</t>
  </si>
  <si>
    <t>Dante Alighieri - 3292 e/ Juan Llerena y LujÁn - Isidro Casanova</t>
  </si>
  <si>
    <t>R 3 - D 691 - 475 - 10247</t>
  </si>
  <si>
    <t>R 3 - D 691 - 470 - 0886</t>
  </si>
  <si>
    <t>Granville - 2391 - Rafael Castillo</t>
  </si>
  <si>
    <t>R 3 - D 691 - 470 - 10256</t>
  </si>
  <si>
    <t>Barrios De Pie</t>
  </si>
  <si>
    <t>R 3 - D 691 - 461 - 0976</t>
  </si>
  <si>
    <t>Kiosko Juvenil San JosÉ Obrero - 461</t>
  </si>
  <si>
    <t>Los Toldos - 2860 e/ Lujan - Gregorio De Laferrere</t>
  </si>
  <si>
    <t>R 3 - D 691 - 461 - 10260</t>
  </si>
  <si>
    <t>R 3 - D 691 - 456 - 4540</t>
  </si>
  <si>
    <t>Club Social Y Deportivo Villa Mosquito (ex Ep 32)</t>
  </si>
  <si>
    <t>N. De Campo Loreto - 7229 e/ Jose Maria Perez De Urdininea y Tafi - Gregorio De Laferrere</t>
  </si>
  <si>
    <t>R 3 - D 691 - 456 - 10266</t>
  </si>
  <si>
    <t>R 3 - D 691 - 475 - 3872</t>
  </si>
  <si>
    <t>E.p. N65</t>
  </si>
  <si>
    <t>Lisboa - 1929 - Isidro Casanova</t>
  </si>
  <si>
    <t>R 3 - D 691 - 475 - 10268</t>
  </si>
  <si>
    <t>R 3 - D 691 - 477 - 1305</t>
  </si>
  <si>
    <t>E.p 93 Santa Rosa</t>
  </si>
  <si>
    <t>Santa Rosa Y Bazurco - Rafael Castillo</t>
  </si>
  <si>
    <t>R 3 - D 691 - 477 - 10271</t>
  </si>
  <si>
    <t>R 3 - D 691 - 477 - 1204</t>
  </si>
  <si>
    <t>Ep N° 191</t>
  </si>
  <si>
    <t>Blomberg - 1850 - Rafael Castillo</t>
  </si>
  <si>
    <t>R 3 - D 691 - 477 - 10272</t>
  </si>
  <si>
    <t>R 3 - D 691 - 475 - 3085</t>
  </si>
  <si>
    <t>Unidos (jxj)</t>
  </si>
  <si>
    <t>Rodney - 2902 - Gregorio De Laferrere</t>
  </si>
  <si>
    <t>R 3 - D 691 - 475 - 10275</t>
  </si>
  <si>
    <t>R 3 - D 691 - 460 - 3514</t>
  </si>
  <si>
    <t>Diversidad Transformar 170</t>
  </si>
  <si>
    <t>Salvigny - Gregorio De Laferrere</t>
  </si>
  <si>
    <t>R 3 - D 691 - 460 - 10278</t>
  </si>
  <si>
    <t>JÓvenes Por JÓvenes</t>
  </si>
  <si>
    <t>R 3 - D 691 - 475 - 0947</t>
  </si>
  <si>
    <t>E.s. N° 104</t>
  </si>
  <si>
    <t>Espinosa - 4648 - Isidro Casanova</t>
  </si>
  <si>
    <t>R 3 - D 691 - 475 - 10293</t>
  </si>
  <si>
    <t>Felipe Vallese 475</t>
  </si>
  <si>
    <t>R 3 - D 691 - 460 - 0829</t>
  </si>
  <si>
    <t>Andrade - 5786 e/ Av. Luro y Pedro M. Obligado - Gregorio De Laferrere</t>
  </si>
  <si>
    <t>R 3 - D 691 - 460 - 10315</t>
  </si>
  <si>
    <t>R 3 - D 691 - 460 - 10322</t>
  </si>
  <si>
    <t>Cta-460</t>
  </si>
  <si>
    <t>R 3 - D 691 - 460 - 1306</t>
  </si>
  <si>
    <t>Centro Cultural 128-460</t>
  </si>
  <si>
    <t>Ortega - 2525 e/ ZÁrate y Luis Vernet - Gregorio De Laferrere</t>
  </si>
  <si>
    <t>R 3 - D 691 - 460 - 10325</t>
  </si>
  <si>
    <t>R 3 - D 691 - 477 - 1200</t>
  </si>
  <si>
    <t>Formarte</t>
  </si>
  <si>
    <t>R 3 - D 691 - 477 - 10327</t>
  </si>
  <si>
    <t>R 3 - D 691 - 477 - 3413</t>
  </si>
  <si>
    <t>Parroquia Cristo Obrero</t>
  </si>
  <si>
    <t>Japon - 79 - Isidro Casanova</t>
  </si>
  <si>
    <t>R 3 - D 691 - 477 - 10329</t>
  </si>
  <si>
    <t>R 3 - D 691 - 456 - 1104</t>
  </si>
  <si>
    <t>Codeseh Juana Azurduy (ex 12 De Octubre)</t>
  </si>
  <si>
    <t>Salvigny - 6008 e/ Soberania Nacional y Av Gral Rojo - Gregorio De Laferrere</t>
  </si>
  <si>
    <t>R 3 - D 691 - 456 - 10331</t>
  </si>
  <si>
    <t>R 3 - D 691 - 452 - 0834</t>
  </si>
  <si>
    <t>Jóvenes Por Jóvenes</t>
  </si>
  <si>
    <t>Virgenes - 4253 e/ Raulies y Reaño - Gregorio De Laferrere</t>
  </si>
  <si>
    <t>R 3 - D 691 - 452 - 10333</t>
  </si>
  <si>
    <t>Jovenes X Jovenes</t>
  </si>
  <si>
    <t>R 3 - D 691 - 452 - 10336</t>
  </si>
  <si>
    <t>R 3 - D 691 - 452 - 10338</t>
  </si>
  <si>
    <t>R 3 - D 691 - 452 - 10339</t>
  </si>
  <si>
    <t>R 3 - D 691 - 475 - 3419</t>
  </si>
  <si>
    <t>Guadalupe</t>
  </si>
  <si>
    <t>Otto Krausse Y Bedoya - e/ Fournier y Thomas Alva Edison - Isidro Casanova</t>
  </si>
  <si>
    <t>R 3 - D 691 - 475 - 10347</t>
  </si>
  <si>
    <t>R 3 - D 691 - 461 - 10349</t>
  </si>
  <si>
    <t>R 3 - D 691 - 461 - 0977</t>
  </si>
  <si>
    <t>C.f.p. N°417 - 461</t>
  </si>
  <si>
    <t>Avenida Cristiania - 2553 e/ CastaÑon y Llerena - Isidro Casanova</t>
  </si>
  <si>
    <t>R 3 - D 691 - 461 - 10350</t>
  </si>
  <si>
    <t>R 3 - D 691 - 460 - 3431</t>
  </si>
  <si>
    <t>Ep N°94</t>
  </si>
  <si>
    <t>Virgilio - 432 - Gregorio De Laferrere</t>
  </si>
  <si>
    <t>R 3 - D 691 - 460 - 10351</t>
  </si>
  <si>
    <t>R 3 - D 691 - 452 - 1321</t>
  </si>
  <si>
    <t>Jovenes Por Jovenes</t>
  </si>
  <si>
    <t>Virgenes - 4253 - Gregorio De Laferrere</t>
  </si>
  <si>
    <t>R 3 - D 691 - 452 - 10352</t>
  </si>
  <si>
    <t>Jovenesxjovenes</t>
  </si>
  <si>
    <t>R 3 - D 691 - 475 - 1116</t>
  </si>
  <si>
    <t>Ess N° 155</t>
  </si>
  <si>
    <t>Ruiz De Los Llanos - 3608 e/ Rodney y Salvigny - Gregorio De Laferrere</t>
  </si>
  <si>
    <t>R 3 - D 691 - 475 - 10358</t>
  </si>
  <si>
    <t>R 3 - D 691 - 463 - 10359</t>
  </si>
  <si>
    <t>R 3 - D 691 - 452 - 10362</t>
  </si>
  <si>
    <t>R 3 - D 691 - 456 - 10363</t>
  </si>
  <si>
    <t>R 3 - D 691 - 456 - 4172</t>
  </si>
  <si>
    <t>Parroquia Nuestra Señora De Lujan - 456</t>
  </si>
  <si>
    <t>Juan Cruz Varela - 2662 - Gregorio De Laferrere</t>
  </si>
  <si>
    <t>R 3 - D 691 - 456 - 10364</t>
  </si>
  <si>
    <t>R 3 - D 691 - 460 - 0920</t>
  </si>
  <si>
    <t>Centro Cultural "nada Es Imposible"-460</t>
  </si>
  <si>
    <t>Roma - 3240 e/ Madrid y C.quito - Isidro Casanova</t>
  </si>
  <si>
    <t>R 3 - D 691 - 460 - 10371</t>
  </si>
  <si>
    <t>R 3 - D 691 - 463 - 0895</t>
  </si>
  <si>
    <t>E.p 91</t>
  </si>
  <si>
    <t>Edison - 2164 - Rafael Castillo</t>
  </si>
  <si>
    <t>R 3 - D 691 - 463 - 10373</t>
  </si>
  <si>
    <t>R 3 - D 691 - 456 - 10374</t>
  </si>
  <si>
    <t>R 3 - D 691 - 456 - 10375</t>
  </si>
  <si>
    <t>R 3 - D 691 - 477 - 0886</t>
  </si>
  <si>
    <t>R 3 - D 691 - 477 - 10381</t>
  </si>
  <si>
    <t>R 3 - D 691 - 477 - 1223</t>
  </si>
  <si>
    <t>Centro Cultural No Me Olvides</t>
  </si>
  <si>
    <t>Carlos Casares - 1189 e/ Del Bañado y Estrada - Rafael Castillo</t>
  </si>
  <si>
    <t>R 3 - D 691 - 477 - 10383</t>
  </si>
  <si>
    <t>R 3 - D 691 - 456 - 10387</t>
  </si>
  <si>
    <t>R 3 - D 691 - 456 - 10389</t>
  </si>
  <si>
    <t>R 3 - D 691 - 452 - 10391</t>
  </si>
  <si>
    <t>R 3 - D 691 - 463 - 3588</t>
  </si>
  <si>
    <t>S F 17 De Agosto</t>
  </si>
  <si>
    <t>Edison - 2700 - Rafael Castillo</t>
  </si>
  <si>
    <t>R 3 - D 691 - 463 - 10392</t>
  </si>
  <si>
    <t>F.d.u.p.a</t>
  </si>
  <si>
    <t>R 3 - D 691 - 463 - 1204</t>
  </si>
  <si>
    <t>R 3 - D 691 - 463 - 10393</t>
  </si>
  <si>
    <t>R 3 - D 691 - 463 - 3872</t>
  </si>
  <si>
    <t>R 3 - D 691 - 463 - 10394</t>
  </si>
  <si>
    <t>R 3 - D 691 - 463 - 1102</t>
  </si>
  <si>
    <t>Upcn Santa Marta (456)</t>
  </si>
  <si>
    <t>Bouchard - 1182 e/ Esquiro y Tomas Edison - Rafael Castillo</t>
  </si>
  <si>
    <t>R 3 - D 691 - 463 - 10395</t>
  </si>
  <si>
    <t>Upcn (456)</t>
  </si>
  <si>
    <t>R 3 - D 691 - 470 - 3880</t>
  </si>
  <si>
    <t>Anexo Brua-comedor NiÑo Jesus 470</t>
  </si>
  <si>
    <t>Carlos Casares - 7556 - Gregorio De Laferrere</t>
  </si>
  <si>
    <t>R 3 - D 691 - 470 - 10398</t>
  </si>
  <si>
    <t>R 3 - D 691 - 470 - 3881</t>
  </si>
  <si>
    <t>Centro Cultural Vicky Walsh - 470</t>
  </si>
  <si>
    <t>Victor Martinez - 2223 - Rafael Castillo</t>
  </si>
  <si>
    <t>R 3 - D 691 - 470 - 10399</t>
  </si>
  <si>
    <t>Mary Sanchez - 470</t>
  </si>
  <si>
    <t>R 3 - D 691 - 477 - 10401</t>
  </si>
  <si>
    <t>R 3 - D 691 - 463 - 3908</t>
  </si>
  <si>
    <t>Proyecto Nacional</t>
  </si>
  <si>
    <t>Rucci - 3635 - Isidro Casanova</t>
  </si>
  <si>
    <t>R 3 - D 691 - 463 - 10404</t>
  </si>
  <si>
    <t>R 3 - D 691 - 463 - 3935</t>
  </si>
  <si>
    <t>Espacio Creativo De Arte</t>
  </si>
  <si>
    <t>Besares - 0 - Gregorio De Laferrere</t>
  </si>
  <si>
    <t>R 3 - D 691 - 463 - 10408</t>
  </si>
  <si>
    <t>Frente Educativo Manuel Dorrego</t>
  </si>
  <si>
    <t>R 3 - D 691 - 460 - 0915</t>
  </si>
  <si>
    <t>Pelotas De Trapo</t>
  </si>
  <si>
    <t>ApipÉ - 2050 e/ Pje. Lugano y C.gallo - Gregorio De Laferrere</t>
  </si>
  <si>
    <t>R 3 - D 691 - 460 - 10410</t>
  </si>
  <si>
    <t>Pelota De Trapo</t>
  </si>
  <si>
    <t>R 3 - D 691 - 463 - 3514</t>
  </si>
  <si>
    <t>R 3 - D 691 - 463 - 10413</t>
  </si>
  <si>
    <t>Diversidad Transformar</t>
  </si>
  <si>
    <t>R 3 - D 691 - 460 - 10414</t>
  </si>
  <si>
    <t>R 3 - D 691 - 456 - 10415</t>
  </si>
  <si>
    <t>R 3 - D 691 - 456 - 10416</t>
  </si>
  <si>
    <t>R 3 - D 691 - 456 - 10417</t>
  </si>
  <si>
    <t>R 3 - D 691 - 470 - 3877</t>
  </si>
  <si>
    <t>Parroquia Nuestra SeÑora De Itati-470</t>
  </si>
  <si>
    <t>Gamboa Y Colegiales - Rafael Castillo</t>
  </si>
  <si>
    <t>R 3 - D 691 - 470 - 10418</t>
  </si>
  <si>
    <t>R 3 - D 691 - 461 - 10419</t>
  </si>
  <si>
    <t>R 3 - D 691 - 461 - 10420</t>
  </si>
  <si>
    <t>R 3 - D 691 - 461 - 10421</t>
  </si>
  <si>
    <t>R 3 - D 691 - 460 - 10424</t>
  </si>
  <si>
    <t>R 3 - D 691 - 470 - 10425</t>
  </si>
  <si>
    <t>479</t>
  </si>
  <si>
    <t>R 3 - D 691 - 479 - 4134</t>
  </si>
  <si>
    <t>Merendero Milagros</t>
  </si>
  <si>
    <t>Risso Patron - 5469 - Gregorio De Laferrere</t>
  </si>
  <si>
    <t>R 3 - D 691 - 479 - 10427</t>
  </si>
  <si>
    <t>R 3 - D 691 - 479 - 4117</t>
  </si>
  <si>
    <t>Juntxs A La Par</t>
  </si>
  <si>
    <t>Chassaing - 3158 - Gregorio De Laferrere</t>
  </si>
  <si>
    <t>R 3 - D 691 - 479 - 10428</t>
  </si>
  <si>
    <t>R 3 - D 691 - 479 - 1654</t>
  </si>
  <si>
    <t>R 3 - D 691 - 479 - 10429</t>
  </si>
  <si>
    <t>R 3 - D 691 - 479 - 4138</t>
  </si>
  <si>
    <t>El Puente</t>
  </si>
  <si>
    <t>Estanislao Del Campo - 0 - Gregorio De Laferrere</t>
  </si>
  <si>
    <t>R 3 - D 691 - 479 - 10430</t>
  </si>
  <si>
    <t>R 3 - D 691 - 463 - 10431</t>
  </si>
  <si>
    <t>R 3 - D 691 - 452 - 1320</t>
  </si>
  <si>
    <t>Obrador Desarrollo Social De Laferrere (aeroclub)</t>
  </si>
  <si>
    <t>Celestino Vidal - 2157 - Gregorio De Laferrere</t>
  </si>
  <si>
    <t>R 3 - D 691 - 452 - 10432</t>
  </si>
  <si>
    <t>Unidad Ejecutora - Municipalidad De La Matanza</t>
  </si>
  <si>
    <t>R 3 - D 691 - 452 - 10433</t>
  </si>
  <si>
    <t>R 3 - D 691 - 452 - 4146</t>
  </si>
  <si>
    <t>Jóvenes Por Jóvenes 24 De Febrero</t>
  </si>
  <si>
    <t>Reaño - 2746 e/ La Raya y Lavalleja - Rafael Castillo</t>
  </si>
  <si>
    <t>R 3 - D 691 - 452 - 10434</t>
  </si>
  <si>
    <t>R 3 - D 691 - 470 - 4154</t>
  </si>
  <si>
    <t>Ceferino Namuncura</t>
  </si>
  <si>
    <t>Lanin - 4920 - Gregorio De Laferrere</t>
  </si>
  <si>
    <t>R 3 - D 691 - 470 - 10435</t>
  </si>
  <si>
    <t>La Puiggros Matanza</t>
  </si>
  <si>
    <t>R 3 - D 691 - 470 - 3240</t>
  </si>
  <si>
    <t>Tinogasta - 3731 - Gregorio De Laferrere</t>
  </si>
  <si>
    <t>R 3 - D 691 - 470 - 10436</t>
  </si>
  <si>
    <t>R 3 - D 691 - 479 - 4157</t>
  </si>
  <si>
    <t>Casa Del Pueblo</t>
  </si>
  <si>
    <t>El Colius - 25 - Gregorio De Laferrere</t>
  </si>
  <si>
    <t>R 3 - D 691 - 479 - 10438</t>
  </si>
  <si>
    <t>Casa Pueblo (la Palangana)</t>
  </si>
  <si>
    <t>R 3 - D 691 - 470 - 1189</t>
  </si>
  <si>
    <t>Es N°146 - 470</t>
  </si>
  <si>
    <t>Montgolfier - 4955 - Localidad De Prueba Barrio De Prueba</t>
  </si>
  <si>
    <t>R 3 - D 691 - 470 - 10440</t>
  </si>
  <si>
    <t>R 3 - D 691 - 470 - 1111</t>
  </si>
  <si>
    <t>Es N°166 - 470</t>
  </si>
  <si>
    <t>Marcelo T. De Alvear - 1299 - Localidad De Prueba Barrio De Prueba</t>
  </si>
  <si>
    <t>R 3 - D 691 - 470 - 10441</t>
  </si>
  <si>
    <t>R 3 - D 691 - 477 - 4169</t>
  </si>
  <si>
    <t>San Gerardo</t>
  </si>
  <si>
    <t>El Poncho - 3123 - Gregorio De Laferrere</t>
  </si>
  <si>
    <t>R 3 - D 691 - 477 - 10442</t>
  </si>
  <si>
    <t>R 3 - D 691 - 477 - 3122</t>
  </si>
  <si>
    <t>Ep Nº72 - 470</t>
  </si>
  <si>
    <t>Carlos Casares Y Vidal - Gregorio De Laferrere</t>
  </si>
  <si>
    <t>R 3 - D 691 - 477 - 10443</t>
  </si>
  <si>
    <t>R 3 - D 691 - 477 - 4171</t>
  </si>
  <si>
    <t>Ep N° 72 477</t>
  </si>
  <si>
    <t>Vidal - 1451 - Rafael Castillo</t>
  </si>
  <si>
    <t>R 3 - D 691 - 477 - 10446</t>
  </si>
  <si>
    <t>R 3 - D 691 - 479 - 2286</t>
  </si>
  <si>
    <t>Ep N°83</t>
  </si>
  <si>
    <t>Soldado Sosa 4697 - 3616 e/ 0000 y 0000 - Gregorio De Laferrere</t>
  </si>
  <si>
    <t>R 3 - D 691 - 479 - 10447</t>
  </si>
  <si>
    <t>R 3 - D 691 - 460 - 3026</t>
  </si>
  <si>
    <t>AsociaciÓn Riendo Por No Llorar</t>
  </si>
  <si>
    <t>Salvigny - 4197 e/ Rodney - Gregorio De Laferrere</t>
  </si>
  <si>
    <t>R 3 - D 691 - 460 - 10448</t>
  </si>
  <si>
    <t>R 3 - D 691 - 461 - 10449</t>
  </si>
  <si>
    <t>R 3 - D 691 - 456 - 1093</t>
  </si>
  <si>
    <t>Codeseh (ees 75) Cens 456</t>
  </si>
  <si>
    <t>Lopez May - 4353 e/ ReaÑo y Raulies - Gregorio De Laferrere</t>
  </si>
  <si>
    <t>R 3 - D 691 - 456 - 10450</t>
  </si>
  <si>
    <t>Codesh</t>
  </si>
  <si>
    <t>R 3 - D 691 - 463 - 4244</t>
  </si>
  <si>
    <t>Csyd El Fortin</t>
  </si>
  <si>
    <t>Sudamerica - 3281 e/ S/n y S/n - Rafael Castillo</t>
  </si>
  <si>
    <t>R 3 - D 691 - 463 - 10451</t>
  </si>
  <si>
    <t>Consejo Escolar 463</t>
  </si>
  <si>
    <t>R 3 - D 691 - 463 - 4245</t>
  </si>
  <si>
    <t>Csyd Barrio Central</t>
  </si>
  <si>
    <t>Santa Rosa - 2838 - Isidro Casanova</t>
  </si>
  <si>
    <t>R 3 - D 691 - 463 - 10452</t>
  </si>
  <si>
    <t>R 3 - D 691 - 463 - 3725</t>
  </si>
  <si>
    <t>Subcomando Borgward</t>
  </si>
  <si>
    <t>Luis Viale - 995 e/ Bedoya - Isidro Casanova</t>
  </si>
  <si>
    <t>R 3 - D 691 - 463 - 10453</t>
  </si>
  <si>
    <t>R 3 - D 691 - 463 - 4247</t>
  </si>
  <si>
    <t>Subcomando Atalaya</t>
  </si>
  <si>
    <t>Bartolome De Las Casas - 55 - Isidro Casanova</t>
  </si>
  <si>
    <t>R 3 - D 691 - 463 - 10454</t>
  </si>
  <si>
    <t>R 3 - D 691 - 452 - 4155</t>
  </si>
  <si>
    <t>Sociedad De Fomento La Gabita</t>
  </si>
  <si>
    <t>Jacobo Watt - 4737 - Gregorio De Laferrere</t>
  </si>
  <si>
    <t>R 3 - D 691 - 452 - 10455</t>
  </si>
  <si>
    <t>Unidad Ejecutora</t>
  </si>
  <si>
    <t>R 3 - D 691 - 470 - 4310</t>
  </si>
  <si>
    <t>Capilla Inmaculada Concepcion - 470</t>
  </si>
  <si>
    <t>Nicolas Davila Y Torquins - Gregorio De Laferrere</t>
  </si>
  <si>
    <t>R 3 - D 691 - 470 - 10456</t>
  </si>
  <si>
    <t>R 3 - D 691 - 470 - 3227</t>
  </si>
  <si>
    <t>Cfp Nº410 - 470</t>
  </si>
  <si>
    <t>Marcelo T De Alvear - 1723 - Gregorio De Laferrere</t>
  </si>
  <si>
    <t>R 3 - D 691 - 470 - 10457</t>
  </si>
  <si>
    <t>R 3 - D 691 - 470 - 10458</t>
  </si>
  <si>
    <t>R 3 - D 691 - 456 - 10459</t>
  </si>
  <si>
    <t>R 3 - D 691 - 456 - 10460</t>
  </si>
  <si>
    <t>R 3 - D 691 - 456 - 10461</t>
  </si>
  <si>
    <t>R 3 - D 691 - 456 - 10463</t>
  </si>
  <si>
    <t>R 3 - D 691 - 456 - 10464</t>
  </si>
  <si>
    <t>R 3 - D 691 - 479 - 10465</t>
  </si>
  <si>
    <t>R 3 - D 691 - 456 - 10466</t>
  </si>
  <si>
    <t>R 3 - D 691 - 456 - 10467</t>
  </si>
  <si>
    <t>R 3 - D 691 - 456 - 10468</t>
  </si>
  <si>
    <t>R 3 - D 691 - 456 - 10469</t>
  </si>
  <si>
    <t>R 3 - D 691 - 452 - 10470</t>
  </si>
  <si>
    <t>R 3 - D 691 - 477 - 10471</t>
  </si>
  <si>
    <t>Formarte Mariano Moreno</t>
  </si>
  <si>
    <t>R 3 - D 691 - 477 - 0920</t>
  </si>
  <si>
    <t>R 3 - D 691 - 477 - 10472</t>
  </si>
  <si>
    <t>R 3 - D 691 - 461 - 4356</t>
  </si>
  <si>
    <t>C.c.s. No Me Olvides - Cens 461</t>
  </si>
  <si>
    <t>Av. Carlos Casares - 1189 - Rafael Castillo</t>
  </si>
  <si>
    <t>R 3 - D 691 - 461 - 10473</t>
  </si>
  <si>
    <t>R 3 - D 691 - 461 - 10474</t>
  </si>
  <si>
    <t>R 3 - D 691 - 461 - 10475</t>
  </si>
  <si>
    <t>R 3 - D 691 - 460 - 4368</t>
  </si>
  <si>
    <t>Sudamerica - 3281 - Gregorio De Laferrere</t>
  </si>
  <si>
    <t>R 3 - D 691 - 460 - 10476</t>
  </si>
  <si>
    <t>Consejo Escolar - Ex F.vallese</t>
  </si>
  <si>
    <t>R 3 - D 691 - 460 - 10477</t>
  </si>
  <si>
    <t>R 3 - D 691 - 463 - 4396</t>
  </si>
  <si>
    <t>Cristo Obrero</t>
  </si>
  <si>
    <t>R 3 - D 691 - 463 - 10478</t>
  </si>
  <si>
    <t>Cgt 463</t>
  </si>
  <si>
    <t>R 3 - D 691 - 463 - 10479</t>
  </si>
  <si>
    <t>R 3 - D 691 - 475 - 4429</t>
  </si>
  <si>
    <t>Almeira - 5198 e/ Almeira y Salado - Isidro Casanova</t>
  </si>
  <si>
    <t>R 3 - D 691 - 475 - 10480</t>
  </si>
  <si>
    <t>Codesedh</t>
  </si>
  <si>
    <t>R 3 - D 691 - 475 - 10481</t>
  </si>
  <si>
    <t>R 3 - D 691 - 475 - 1107</t>
  </si>
  <si>
    <t>Ees 104 San Alberto</t>
  </si>
  <si>
    <t>Espinosa - 4648 e/ Asamblea y Ibarrola - Isidro Casanova</t>
  </si>
  <si>
    <t>R 3 - D 691 - 475 - 10482</t>
  </si>
  <si>
    <t>R 3 - D 691 - 475 - 1205</t>
  </si>
  <si>
    <t>Capilla Ntra Sra De Guadalupe</t>
  </si>
  <si>
    <t>Rio Cuarto Y Tafi - Gregorio De Laferrere</t>
  </si>
  <si>
    <t>R 3 - D 691 - 475 - 10483</t>
  </si>
  <si>
    <t>CÁritas (ex Matria Peronista)</t>
  </si>
  <si>
    <t>R 3 - D 691 - 470 - 4509</t>
  </si>
  <si>
    <t>11 Corazones Laferrere-470</t>
  </si>
  <si>
    <t>Laferrere - Gregorio De Laferrere</t>
  </si>
  <si>
    <t>R 3 - D 691 - 470 - 10484</t>
  </si>
  <si>
    <t>R 3 - D 691 - 470 - 10485</t>
  </si>
  <si>
    <t>R 3 - D 691 - 470 - 10486</t>
  </si>
  <si>
    <t>R 3 - D 691 - 470 - 4530</t>
  </si>
  <si>
    <t>Coca Sosa - 470</t>
  </si>
  <si>
    <t>Luro - 5667 - Gregorio De Laferrere</t>
  </si>
  <si>
    <t>R 3 - D 691 - 470 - 10487</t>
  </si>
  <si>
    <t>R 3 - D 691 - 479 - 4542</t>
  </si>
  <si>
    <t>Parroquia Nuestra Señora De Lujan - 479</t>
  </si>
  <si>
    <t>R 3 - D 691 - 479 - 10488</t>
  </si>
  <si>
    <t>R 3 - D 691 - 479 - 10489</t>
  </si>
  <si>
    <t>R 3 - D 691 - 463 - 10490</t>
  </si>
  <si>
    <t>R 3 - D 691 - 477 - 4544</t>
  </si>
  <si>
    <t>Ep 96</t>
  </si>
  <si>
    <t>Albarellos - 2229 e/ La Fuente y Lafayette - Isidro Casanova</t>
  </si>
  <si>
    <t>R 3 - D 691 - 477 - 10491</t>
  </si>
  <si>
    <t>R 3 - D 691 - 463 - 4545</t>
  </si>
  <si>
    <t>E.s N° 146</t>
  </si>
  <si>
    <t>Mongofiel - 4955 - Gregorio De Laferrere</t>
  </si>
  <si>
    <t>R 3 - D 691 - 463 - 10492</t>
  </si>
  <si>
    <t>R 3 - D 691 - 452 - 10493</t>
  </si>
  <si>
    <t>R 3 - D 691 - 463 - 1112</t>
  </si>
  <si>
    <t>Eepa N° 754</t>
  </si>
  <si>
    <t>Hilario Ascasubi - 3491 e/ Blonpland y Rufino Ortega - Gregorio De Laferrere</t>
  </si>
  <si>
    <t>R 3 - D 691 - 463 - 10494</t>
  </si>
  <si>
    <t>R 3 - D 691 - 463 - 10496</t>
  </si>
  <si>
    <t>R 3 - D 691 - 475 - 4614</t>
  </si>
  <si>
    <t>Sociedad De Fomento Cultural Y Deportiva San Carlo</t>
  </si>
  <si>
    <t>Lavallol - 1095 e/ Felipe La Vallese y Edison - Isidro Casanova</t>
  </si>
  <si>
    <t>R 3 - D 691 - 475 - 10497</t>
  </si>
  <si>
    <t>Fuerza Militante</t>
  </si>
  <si>
    <t>R 3 - D 691 - 456 - 2313</t>
  </si>
  <si>
    <t>E.p. N° 32 Julio Ruben Cao</t>
  </si>
  <si>
    <t>Salvigny Y TafÍ - Gregorio De Laferrere</t>
  </si>
  <si>
    <t>R 3 - D 691 - 456 - 10498</t>
  </si>
  <si>
    <t>R 3 - D 691 - 456 - 10499</t>
  </si>
  <si>
    <t>R 3 - D 691 - 470 - 3122</t>
  </si>
  <si>
    <t>R 3 - D 691 - 470 - 10896</t>
  </si>
  <si>
    <t>R 3 - D 691 - 470 - 3123</t>
  </si>
  <si>
    <t>Eepa Nº754 - 470</t>
  </si>
  <si>
    <t>Bonpland Y Ascasubi - Gregorio De Laferrere</t>
  </si>
  <si>
    <t>R 3 - D 691 - 470 - 10897</t>
  </si>
  <si>
    <t>487</t>
  </si>
  <si>
    <t>R 3 - D 692 - 487 - 1464</t>
  </si>
  <si>
    <t>Catedral De La Fe</t>
  </si>
  <si>
    <t>Juan Manuel De Rosas - 18055 e/ Colectora Juan Mauel De Rosas 18055 - Gonzalez Catan</t>
  </si>
  <si>
    <t>R 3 - D 692 - 487 - 04154</t>
  </si>
  <si>
    <t>R 3 - D 692 - 487 - 1458</t>
  </si>
  <si>
    <t>Mujeres De Barro</t>
  </si>
  <si>
    <t>Ancon - 6131 e/ Osvaldo Magnasco y Soberania Nacional - Gonzalez Catan</t>
  </si>
  <si>
    <t>R 3 - D 692 - 487 - 04155</t>
  </si>
  <si>
    <t>R 3 - D 692 - 464 - 2969</t>
  </si>
  <si>
    <t>Nuñez - 6156 e/ Pumacahua y Riachuela Chacon - Virrey Del Pino</t>
  </si>
  <si>
    <t>R 3 - D 692 - 464 - 04156</t>
  </si>
  <si>
    <t>R 3 - D 692 - 487 - 1718</t>
  </si>
  <si>
    <t>Junta Vecinal Vecinos Comprometidos</t>
  </si>
  <si>
    <t>Cespedes - 2437 e/ E. De La Fuente y Lanza - Gonzalez Catan</t>
  </si>
  <si>
    <t>R 3 - D 692 - 487 - 04157</t>
  </si>
  <si>
    <t>486</t>
  </si>
  <si>
    <t>R 3 - D 692 - 486 - 1459</t>
  </si>
  <si>
    <t>Envion El Dorado</t>
  </si>
  <si>
    <t>Balboa - 3380 e/ Antonio Zinny y Coronel Monasterio - Gonzalez Catan</t>
  </si>
  <si>
    <t>R 3 - D 692 - 486 - 04158</t>
  </si>
  <si>
    <t>R 3 - D 692 - 481 - 0214</t>
  </si>
  <si>
    <t>Capilla Reina Del Cielo</t>
  </si>
  <si>
    <t>Esteco - 1700 - Gonzalez Catan</t>
  </si>
  <si>
    <t>R 3 - D 692 - 481 - 10166</t>
  </si>
  <si>
    <t>La Dorrego</t>
  </si>
  <si>
    <t>R 3 - D 692 - 481 - 0222</t>
  </si>
  <si>
    <t>Capilla San Enrique</t>
  </si>
  <si>
    <t>Correa - 5317 - Gonzalez Catan</t>
  </si>
  <si>
    <t>R 3 - D 692 - 481 - 10167</t>
  </si>
  <si>
    <t>R 3 - D 692 - 481 - 0218</t>
  </si>
  <si>
    <t>Casa Dorrego</t>
  </si>
  <si>
    <t>Matienzo - 6278 - Gonzalez Catan</t>
  </si>
  <si>
    <t>R 3 - D 692 - 481 - 10171</t>
  </si>
  <si>
    <t>R 3 - D 692 - 481 - 1274</t>
  </si>
  <si>
    <t>Ep N° 204</t>
  </si>
  <si>
    <t>Dúngenes - e/ Gral. Rivas y Dragones - Gonzalez Catan</t>
  </si>
  <si>
    <t>R 3 - D 692 - 481 - 10172</t>
  </si>
  <si>
    <t>R 3 - D 692 - 481 - 0209</t>
  </si>
  <si>
    <t>Barrientos - 6415 - Gonzalez Catan</t>
  </si>
  <si>
    <t>R 3 - D 692 - 481 - 10173</t>
  </si>
  <si>
    <t>R 3 - D 692 - 481 - 0287</t>
  </si>
  <si>
    <t>Escuela Secundaria N° 67</t>
  </si>
  <si>
    <t>Federico Baez - 5115 - Gonzalez Catan</t>
  </si>
  <si>
    <t>R 3 - D 692 - 481 - 10174</t>
  </si>
  <si>
    <t>R 3 - D 692 - 481 - 0234</t>
  </si>
  <si>
    <t>Iglesia Cristo Es La Esperanza</t>
  </si>
  <si>
    <t>FortÍn Yunka Y Quilmay - e/ S/n y S/n - Virrey Del Pino</t>
  </si>
  <si>
    <t>R 3 - D 692 - 481 - 10177</t>
  </si>
  <si>
    <t>R 3 - D 692 - 481 - 1152</t>
  </si>
  <si>
    <t>E.p N°88</t>
  </si>
  <si>
    <t>San Ignacio - 5799 - Virrey Del Pino</t>
  </si>
  <si>
    <t>R 3 - D 692 - 481 - 10178</t>
  </si>
  <si>
    <t>R 3 - D 692 - 481 - 0321</t>
  </si>
  <si>
    <t>Centro Cultural NÉstor Kirchner</t>
  </si>
  <si>
    <t>Miller Y Tonelero - e/ S/n y S/n - Virrey Del Pino</t>
  </si>
  <si>
    <t>R 3 - D 692 - 481 - 10181</t>
  </si>
  <si>
    <t>R 3 - D 692 - 481 - 4466</t>
  </si>
  <si>
    <t>JardÍn Comunitario Abejitas Del TizÓn</t>
  </si>
  <si>
    <t>Guayquiraro - 7197 - Virrey Del Pino</t>
  </si>
  <si>
    <t>R 3 - D 692 - 481 - 10184</t>
  </si>
  <si>
    <t>R 3 - D 692 - 464 - 0468</t>
  </si>
  <si>
    <t>Ep N°126</t>
  </si>
  <si>
    <t>CaÑada De Gomez Y Machado - e/ S/n y S/n - Virrey Del Pino</t>
  </si>
  <si>
    <t>R 3 - D 692 - 464 - 10186</t>
  </si>
  <si>
    <t>R 3 - D 692 - 464 - 0225</t>
  </si>
  <si>
    <t>Ep 113</t>
  </si>
  <si>
    <t>Mariano Acosta - 2793 - Gonzalez Catan</t>
  </si>
  <si>
    <t>R 3 - D 692 - 464 - 10190</t>
  </si>
  <si>
    <t>R 3 - D 692 - 464 - 10192</t>
  </si>
  <si>
    <t>493</t>
  </si>
  <si>
    <t>R 3 - D 692 - 493 - 1663</t>
  </si>
  <si>
    <t>Asociacion Civil Dando Vida</t>
  </si>
  <si>
    <t>Lavalleja - 5670 - Gregorio De Laferrere</t>
  </si>
  <si>
    <t>R 3 - D 692 - 493 - 10193</t>
  </si>
  <si>
    <t>R 3 - D 692 - 493 - 0273</t>
  </si>
  <si>
    <t>Hugo Wast - N°250 e/ S/n y S/n - Virrey Del Pino</t>
  </si>
  <si>
    <t>R 3 - D 692 - 493 - 10196</t>
  </si>
  <si>
    <t>Mariano Moreno</t>
  </si>
  <si>
    <t>R 3 - D 692 - 493 - 0210</t>
  </si>
  <si>
    <t>Ees N°163</t>
  </si>
  <si>
    <t>Estivao Y San Luis - e/ S/n y S/n - Virrey Del Pino</t>
  </si>
  <si>
    <t>R 3 - D 692 - 493 - 10197</t>
  </si>
  <si>
    <t>R 3 - D 692 - 493 - 0329</t>
  </si>
  <si>
    <t>Casa CompaÑera</t>
  </si>
  <si>
    <t>Acoyte - 12228 e/ S/n y S/n - Gonzalez Catan</t>
  </si>
  <si>
    <t>R 3 - D 692 - 493 - 10198</t>
  </si>
  <si>
    <t>R 3 - D 692 - 487 - 1756</t>
  </si>
  <si>
    <t>Ep N° 209</t>
  </si>
  <si>
    <t>Gamarra - 8510 - Virrey Del Pino</t>
  </si>
  <si>
    <t>R 3 - D 692 - 487 - 10202</t>
  </si>
  <si>
    <t>Soberanos La Matanza Ateneo Nk</t>
  </si>
  <si>
    <t>R 3 - D 692 - 493 - 0239</t>
  </si>
  <si>
    <t>Ep N° 198</t>
  </si>
  <si>
    <t>Cuenca - 890 e/ S/n y S/n - Virrey Del Pino</t>
  </si>
  <si>
    <t>R 3 - D 692 - 493 - 10210</t>
  </si>
  <si>
    <t>Central De Trabajadores De La Argentina</t>
  </si>
  <si>
    <t>R 3 - D 692 - 493 - 10212</t>
  </si>
  <si>
    <t>R 3 - D 692 - 486 - 0280</t>
  </si>
  <si>
    <t>Principe De Paz</t>
  </si>
  <si>
    <t>Pacheco - 651 - Gonzalez Catan</t>
  </si>
  <si>
    <t>R 3 - D 692 - 486 - 10213</t>
  </si>
  <si>
    <t>Creer</t>
  </si>
  <si>
    <t>R 3 - D 692 - 493 - 0309</t>
  </si>
  <si>
    <t>Asociacion C.r.e.e.r.</t>
  </si>
  <si>
    <t>Av. Juan Manuel De Rosas - 21836 e/ S/n y S/n - Virrey Del Pino</t>
  </si>
  <si>
    <t>R 3 - D 692 - 493 - 10214</t>
  </si>
  <si>
    <t>R 3 - D 692 - 493 - 0311</t>
  </si>
  <si>
    <t>Puertas Del Cielo</t>
  </si>
  <si>
    <t>Eugenio Noel E Isaac Newton - e/ S/n y S/n - Virrey Del Pino</t>
  </si>
  <si>
    <t>R 3 - D 692 - 493 - 10216</t>
  </si>
  <si>
    <t>R 3 - D 692 - 459 - 0316</t>
  </si>
  <si>
    <t>Puro Corazon</t>
  </si>
  <si>
    <t>Coracero - 9035 e/ S/n y S/n - Virrey Del Pino</t>
  </si>
  <si>
    <t>R 3 - D 692 - 459 - 10217</t>
  </si>
  <si>
    <t>R 3 - D 692 - 464 - 1720</t>
  </si>
  <si>
    <t>E.e.s.nº 77</t>
  </si>
  <si>
    <t>Areco - 5801 e/ Lazaro y Griveo - Virrey Del Pino</t>
  </si>
  <si>
    <t>R 3 - D 692 - 464 - 10221</t>
  </si>
  <si>
    <t>R 3 - D 692 - 459 - 1728</t>
  </si>
  <si>
    <t>Recoleta Avanza</t>
  </si>
  <si>
    <t>Pillado - e/ NuÑez - Virrey Del Pino</t>
  </si>
  <si>
    <t>R 3 - D 692 - 459 - 10224</t>
  </si>
  <si>
    <t>R 3 - D 692 - 486 - 0227</t>
  </si>
  <si>
    <t>Obrador Acuario</t>
  </si>
  <si>
    <t>Juan Manuel De Rosas - 16225 - Gonzalez Catan</t>
  </si>
  <si>
    <t>R 3 - D 692 - 486 - 10226</t>
  </si>
  <si>
    <t>Unidad Ejecutora/subsecretaria De Gobierno</t>
  </si>
  <si>
    <t>R 3 - D 692 - 453 - 0468</t>
  </si>
  <si>
    <t>R 3 - D 692 - 453 - 10229</t>
  </si>
  <si>
    <t>R 3 - D 692 - 453 - 0203</t>
  </si>
  <si>
    <t>Diego Armando Maradona (escuela 22)</t>
  </si>
  <si>
    <t>Caxaraville - 645 e/ Simon Perez - Gonzalez Catan</t>
  </si>
  <si>
    <t>R 3 - D 692 - 453 - 10230</t>
  </si>
  <si>
    <t>R 3 - D 692 - 453 - 1880</t>
  </si>
  <si>
    <t>Centro Cultural CompaÑera Maria Eva</t>
  </si>
  <si>
    <t>Coronel Ramos - MZA 4-16 - Gonzalez Catan</t>
  </si>
  <si>
    <t>R 3 - D 692 - 453 - 10233</t>
  </si>
  <si>
    <t>R 3 - D 692 - 453 - 0272</t>
  </si>
  <si>
    <t>Centro Joven AlegrÍa</t>
  </si>
  <si>
    <t>Atenzo - 6963 - Gonzalez Catan</t>
  </si>
  <si>
    <t>R 3 - D 692 - 453 - 10234</t>
  </si>
  <si>
    <t>R 3 - D 692 - 453 - 0284</t>
  </si>
  <si>
    <t>Centro Ramon Carrillo</t>
  </si>
  <si>
    <t>Llorente - 6269 - Gonzalez Catan</t>
  </si>
  <si>
    <t>R 3 - D 692 - 453 - 10235</t>
  </si>
  <si>
    <t>R 3 - D 692 - 453 - 3091</t>
  </si>
  <si>
    <t>Centro Comunitario Viejos Amigos</t>
  </si>
  <si>
    <t>Bariloche - 6862 - Gonzalez Catan</t>
  </si>
  <si>
    <t>R 3 - D 692 - 453 - 10236</t>
  </si>
  <si>
    <t>R 3 - D 692 - 453 - 1152</t>
  </si>
  <si>
    <t>R 3 - D 692 - 453 - 10238</t>
  </si>
  <si>
    <t>R 3 - D 692 - 453 - 0232</t>
  </si>
  <si>
    <t>Los Angelitos De San Pedro</t>
  </si>
  <si>
    <t>Uriarte - 7676 e/ S/n y S/n - Virrey Del Pino</t>
  </si>
  <si>
    <t>R 3 - D 692 - 453 - 10240</t>
  </si>
  <si>
    <t>R 3 - D 692 - 453 - 1550</t>
  </si>
  <si>
    <t>Ep N° 133</t>
  </si>
  <si>
    <t>Antequera - 4150 - Gonzalez Catan</t>
  </si>
  <si>
    <t>R 3 - D 692 - 453 - 10243</t>
  </si>
  <si>
    <t>R 3 - D 692 - 453 - 0255</t>
  </si>
  <si>
    <t>Ep 103</t>
  </si>
  <si>
    <t>Hugo Wast - 318 e/ S/n y S/n - Virrey Del Pino</t>
  </si>
  <si>
    <t>R 3 - D 692 - 453 - 10246</t>
  </si>
  <si>
    <t>R 3 - D 692 - 453 - 3104</t>
  </si>
  <si>
    <t>Enrique Muiño Manzana 73 Barrio Roberto Arlt. - 73 - Virrey Del Pino</t>
  </si>
  <si>
    <t>R 3 - D 692 - 453 - 10247</t>
  </si>
  <si>
    <t>R 3 - D 692 - 487 - 0294</t>
  </si>
  <si>
    <t>Voluntad Joven</t>
  </si>
  <si>
    <t>La Bastilla - 6935 - Gonzalez Catan</t>
  </si>
  <si>
    <t>R 3 - D 692 - 487 - 10248</t>
  </si>
  <si>
    <t>R 3 - D 692 - 487 - 10251</t>
  </si>
  <si>
    <t>R 3 - D 692 - 487 - 1159</t>
  </si>
  <si>
    <t>Ep N° 130</t>
  </si>
  <si>
    <t>Aviles Y Fierro - Virrey Del Pino</t>
  </si>
  <si>
    <t>R 3 - D 692 - 487 - 10252</t>
  </si>
  <si>
    <t>R 3 - D 692 - 487 - 1758</t>
  </si>
  <si>
    <t>Ees N°173</t>
  </si>
  <si>
    <t>Calle 2 - Gonzalez Catan</t>
  </si>
  <si>
    <t>R 3 - D 692 - 487 - 10253</t>
  </si>
  <si>
    <t>R 3 - D 692 - 459 - 0210</t>
  </si>
  <si>
    <t>R 3 - D 692 - 459 - 10254</t>
  </si>
  <si>
    <t>R 3 - D 692 - 493 - 10256</t>
  </si>
  <si>
    <t>R 3 - D 692 - 464 - 0329</t>
  </si>
  <si>
    <t>R 3 - D 692 - 464 - 10258</t>
  </si>
  <si>
    <t>R 3 - D 692 - 464 - 0245</t>
  </si>
  <si>
    <t>Identidad Vecinal Oro Verde</t>
  </si>
  <si>
    <t>El Naranjo - 7314 e/ S/n y S/n - Virrey Del Pino</t>
  </si>
  <si>
    <t>R 3 - D 692 - 464 - 10260</t>
  </si>
  <si>
    <t>497</t>
  </si>
  <si>
    <t>R 3 - D 692 - 497 - 3558</t>
  </si>
  <si>
    <t>Biblioteca Popular Madre Teresa</t>
  </si>
  <si>
    <t>Villanueva - 2437 - Virrey Del Pino</t>
  </si>
  <si>
    <t>R 3 - D 692 - 497 - 10262</t>
  </si>
  <si>
    <t>R 3 - D 692 - 497 - 0284</t>
  </si>
  <si>
    <t>R 3 - D 692 - 497 - 10263</t>
  </si>
  <si>
    <t>R 3 - D 692 - 497 - 3528</t>
  </si>
  <si>
    <t>Club Independencia</t>
  </si>
  <si>
    <t>Riglos Y Saraza - Gonzalez Catan</t>
  </si>
  <si>
    <t>R 3 - D 692 - 497 - 10265</t>
  </si>
  <si>
    <t>R 3 - D 692 - 497 - 1274</t>
  </si>
  <si>
    <t>R 3 - D 692 - 497 - 10266</t>
  </si>
  <si>
    <t>R 3 - D 692 - 497 - 0287</t>
  </si>
  <si>
    <t>R 3 - D 692 - 497 - 10267</t>
  </si>
  <si>
    <t>R 3 - D 692 - 497 - 0314</t>
  </si>
  <si>
    <t>Capilla Medalla Milagrosa</t>
  </si>
  <si>
    <t>Balboa - e/ Bacon y Babio - Gonzalez Catan</t>
  </si>
  <si>
    <t>R 3 - D 692 - 497 - 10269</t>
  </si>
  <si>
    <t>R 3 - D 692 - 497 - 0209</t>
  </si>
  <si>
    <t>R 3 - D 692 - 497 - 10270</t>
  </si>
  <si>
    <t>R 3 - D 692 - 497 - 0320</t>
  </si>
  <si>
    <t>Las Mercedes</t>
  </si>
  <si>
    <t>Siria Y Acoyte - e/ S/n y S/n - Virrey Del Pino</t>
  </si>
  <si>
    <t>R 3 - D 692 - 497 - 10271</t>
  </si>
  <si>
    <t>R 3 - D 692 - 493 - 3532</t>
  </si>
  <si>
    <t>Centro De Rehabilitacion Eleccion De Vida Las Juan</t>
  </si>
  <si>
    <t>Urien Y Diego De Villarroel - Virrey Del Pino</t>
  </si>
  <si>
    <t>R 3 - D 692 - 493 - 10272</t>
  </si>
  <si>
    <t>R 3 - D 692 - 453 - 10273</t>
  </si>
  <si>
    <t>R 3 - D 692 - 497 - 0203</t>
  </si>
  <si>
    <t>R 3 - D 692 - 497 - 10275</t>
  </si>
  <si>
    <t>R 3 - D 692 - 464 - 0255</t>
  </si>
  <si>
    <t>R 3 - D 692 - 464 - 10277</t>
  </si>
  <si>
    <t>R 3 - D 692 - 497 - 0277</t>
  </si>
  <si>
    <t>PaÑol Pedro Luque</t>
  </si>
  <si>
    <t>Consejal Gomez - 2098 - Gregorio De Laferrere</t>
  </si>
  <si>
    <t>R 3 - D 692 - 497 - 10280</t>
  </si>
  <si>
    <t>R 3 - D 692 - 497 - 1550</t>
  </si>
  <si>
    <t>R 3 - D 692 - 497 - 10281</t>
  </si>
  <si>
    <t>R 3 - D 692 - 453 - 10282</t>
  </si>
  <si>
    <t>R 3 - D 692 - 497 - 3539</t>
  </si>
  <si>
    <t>Capilla Virgen Del Valle</t>
  </si>
  <si>
    <t>Soberania Nacional Y Echaurri - e/ Echaurri - Gonzalez Catan</t>
  </si>
  <si>
    <t>R 3 - D 692 - 497 - 10284</t>
  </si>
  <si>
    <t>R 3 - D 692 - 453 - 10287</t>
  </si>
  <si>
    <t>R 3 - D 692 - 497 - 1152</t>
  </si>
  <si>
    <t>R 3 - D 692 - 497 - 10289</t>
  </si>
  <si>
    <t>R 3 - D 692 - 497 - 3554</t>
  </si>
  <si>
    <t>Iglesia Presencia Del Rey</t>
  </si>
  <si>
    <t>Noel - 178 - Virrey Del Pino</t>
  </si>
  <si>
    <t>R 3 - D 692 - 497 - 10291</t>
  </si>
  <si>
    <t>R 3 - D 692 - 464 - 0208</t>
  </si>
  <si>
    <t>Ees N°77</t>
  </si>
  <si>
    <t>Areco - 5801 e/ S/n y S/n - Virrey Del Pino</t>
  </si>
  <si>
    <t>R 3 - D 692 - 464 - 10294</t>
  </si>
  <si>
    <t>469</t>
  </si>
  <si>
    <t>R 3 - D 692 - 469 - 0213</t>
  </si>
  <si>
    <t>El PlayÓn Centro Comunitario</t>
  </si>
  <si>
    <t>Ballerini - 6180 e/ S/n y S/n - Virrey Del Pino</t>
  </si>
  <si>
    <t>R 3 - D 692 - 469 - 10296</t>
  </si>
  <si>
    <t>R 3 - D 692 - 459 - 3707</t>
  </si>
  <si>
    <t>Centro De Jubilados "vivir"</t>
  </si>
  <si>
    <t>Colastine - 7861 - Gonzalez Catan</t>
  </si>
  <si>
    <t>R 3 - D 692 - 459 - 10301</t>
  </si>
  <si>
    <t>R 3 - D 692 - 486 - 10303</t>
  </si>
  <si>
    <t>R 3 - D 692 - 469 - 0302</t>
  </si>
  <si>
    <t>Cec-identidad Vecinal</t>
  </si>
  <si>
    <t>Lanza - 6621 - Gonzalez Catan</t>
  </si>
  <si>
    <t>R 3 - D 692 - 469 - 10304</t>
  </si>
  <si>
    <t>R 3 - D 692 - 459 - 3706</t>
  </si>
  <si>
    <t>E.e.s N°68</t>
  </si>
  <si>
    <t>Huemul - 5568 - Gonzalez Catan</t>
  </si>
  <si>
    <t>R 3 - D 692 - 459 - 10305</t>
  </si>
  <si>
    <t>R 3 - D 692 - 486 - 0272</t>
  </si>
  <si>
    <t>R 3 - D 692 - 486 - 10307</t>
  </si>
  <si>
    <t>Ramon Carrillo</t>
  </si>
  <si>
    <t>R 3 - D 692 - 486 - 0284</t>
  </si>
  <si>
    <t>R 3 - D 692 - 486 - 10309</t>
  </si>
  <si>
    <t>R 3 - D 692 - 469 - 0208</t>
  </si>
  <si>
    <t>R 3 - D 692 - 469 - 10311</t>
  </si>
  <si>
    <t>R 3 - D 692 - 486 - 3886</t>
  </si>
  <si>
    <t>Manuela Castilla Hidalgo Y Camarones - e/ Camarones - Gonzalez Catan</t>
  </si>
  <si>
    <t>R 3 - D 692 - 486 - 10312</t>
  </si>
  <si>
    <t>R 3 - D 692 - 459 - 10314</t>
  </si>
  <si>
    <t>R 3 - D 692 - 459 - 10318</t>
  </si>
  <si>
    <t>R 3 - D 692 - 486 - 3892</t>
  </si>
  <si>
    <t>Biblioteca Ceferino NamuncurÁ</t>
  </si>
  <si>
    <t>Achupallas Y Saraza - Gonzalez Catan</t>
  </si>
  <si>
    <t>R 3 - D 692 - 486 - 10327</t>
  </si>
  <si>
    <t>R 3 - D 692 - 486 - 4672</t>
  </si>
  <si>
    <t>Capilla Maria De Lujan</t>
  </si>
  <si>
    <t>Rivas - 6763 - Virrey Del Pino</t>
  </si>
  <si>
    <t>R 3 - D 692 - 486 - 10328</t>
  </si>
  <si>
    <t>R 3 - D 692 - 486 - 10329</t>
  </si>
  <si>
    <t>R 3 - D 692 - 481 - 3894</t>
  </si>
  <si>
    <t>AsociaciÓn Civil Cirujas</t>
  </si>
  <si>
    <t>Av La Salle - 2570 - Gonzalez Catan</t>
  </si>
  <si>
    <t>R 3 - D 692 - 481 - 10330</t>
  </si>
  <si>
    <t>R 3 - D 692 - 481 - 10331</t>
  </si>
  <si>
    <t>R 3 - D 692 - 469 - 3558</t>
  </si>
  <si>
    <t>R 3 - D 692 - 469 - 10332</t>
  </si>
  <si>
    <t>R 3 - D 692 - 481 - 10333</t>
  </si>
  <si>
    <t>R 3 - D 692 - 469 - 1152</t>
  </si>
  <si>
    <t>R 3 - D 692 - 469 - 10334</t>
  </si>
  <si>
    <t>R 3 - D 692 - 469 - 3909</t>
  </si>
  <si>
    <t>Iglesia Palabra Fiel</t>
  </si>
  <si>
    <t>Mompox - 10642 - Gonzalez Catan</t>
  </si>
  <si>
    <t>R 3 - D 692 - 469 - 10335</t>
  </si>
  <si>
    <t>R 3 - D 692 - 486 - 3915</t>
  </si>
  <si>
    <t>Escuela De Educacion Primaria N°202</t>
  </si>
  <si>
    <t>Diego De Villarroel - 1970 - Gonzalez Catan</t>
  </si>
  <si>
    <t>R 3 - D 692 - 486 - 10337</t>
  </si>
  <si>
    <t>Asociacion Civil Riendo Por No Llorar "divers</t>
  </si>
  <si>
    <t>R 3 - D 692 - 486 - 10338</t>
  </si>
  <si>
    <t>R 3 - D 692 - 464 - 3539</t>
  </si>
  <si>
    <t>R 3 - D 692 - 464 - 10342</t>
  </si>
  <si>
    <t>R 3 - D 692 - 464 - 10343</t>
  </si>
  <si>
    <t>R 3 - D 692 - 453 - 1464</t>
  </si>
  <si>
    <t>R 3 - D 692 - 453 - 10345</t>
  </si>
  <si>
    <t>R 3 - D 692 - 453 - 0225</t>
  </si>
  <si>
    <t>R 3 - D 692 - 453 - 10346</t>
  </si>
  <si>
    <t>R 3 - D 692 - 453 - 10347</t>
  </si>
  <si>
    <t>R 3 - D 692 - 469 - 3918</t>
  </si>
  <si>
    <t>Asociacion Civil</t>
  </si>
  <si>
    <t>Manzanares - 3160 - Gonzalez Catan</t>
  </si>
  <si>
    <t>R 3 - D 692 - 469 - 10348</t>
  </si>
  <si>
    <t>R 3 - D 692 - 464 - 10350</t>
  </si>
  <si>
    <t>R 3 - D 692 - 464 - 10353</t>
  </si>
  <si>
    <t>R 3 - D 692 - 453 - 10355</t>
  </si>
  <si>
    <t>R 3 - D 692 - 453 - 10356</t>
  </si>
  <si>
    <t>R 3 - D 692 - 453 - 10357</t>
  </si>
  <si>
    <t>R 3 - D 692 - 481 - 3909</t>
  </si>
  <si>
    <t>R 3 - D 692 - 481 - 10361</t>
  </si>
  <si>
    <t>R 3 - D 692 - 453 - 1551</t>
  </si>
  <si>
    <t>Ees N°74</t>
  </si>
  <si>
    <t>Juan Bustos - 5934 - Gonzalez Catan</t>
  </si>
  <si>
    <t>R 3 - D 692 - 453 - 10362</t>
  </si>
  <si>
    <t>R 3 - D 692 - 469 - 1720</t>
  </si>
  <si>
    <t>R 3 - D 692 - 469 - 10363</t>
  </si>
  <si>
    <t>R 3 - D 692 - 469 - 10364</t>
  </si>
  <si>
    <t>R 3 - D 692 - 486 - 0314</t>
  </si>
  <si>
    <t>R 3 - D 692 - 486 - 10365</t>
  </si>
  <si>
    <t>R 3 - D 692 - 486 - 3961</t>
  </si>
  <si>
    <t>Los Lapices Siguen Escribiendo</t>
  </si>
  <si>
    <t>Leopardi - 5850 - Gonzalez Catan</t>
  </si>
  <si>
    <t>R 3 - D 692 - 486 - 10366</t>
  </si>
  <si>
    <t>R 3 - D 692 - 486 - 10367</t>
  </si>
  <si>
    <t>R 3 - D 692 - 459 - 0298</t>
  </si>
  <si>
    <t>C.r.e.e.r.</t>
  </si>
  <si>
    <t>Avenida Brigadier General Juan Manuel De Rosas - 21836 e/ S/n y S/n - Virrey Del Pino</t>
  </si>
  <si>
    <t>R 3 - D 692 - 459 - 10368</t>
  </si>
  <si>
    <t>R 3 - D 692 - 469 - 0298</t>
  </si>
  <si>
    <t>R 3 - D 692 - 469 - 10371</t>
  </si>
  <si>
    <t>R 3 - D 692 - 493 - 10375</t>
  </si>
  <si>
    <t>R 3 - D 692 - 493 - 0298</t>
  </si>
  <si>
    <t>R 3 - D 692 - 493 - 10376</t>
  </si>
  <si>
    <t>R 3 - D 692 - 493 - 10377</t>
  </si>
  <si>
    <t>R 3 - D 692 - 493 - 10378</t>
  </si>
  <si>
    <t>R 3 - D 692 - 493 - 4121</t>
  </si>
  <si>
    <t>Es Tiempo De Adorar A Dios</t>
  </si>
  <si>
    <t>Miller - 4574 - Gonzalez Catan</t>
  </si>
  <si>
    <t>R 3 - D 692 - 493 - 10379</t>
  </si>
  <si>
    <t>R 3 - D 692 - 493 - 0291</t>
  </si>
  <si>
    <t>Club Social Y Deportivo Gonzalez Catan</t>
  </si>
  <si>
    <t>SimÓn PÉrez - 4521 - Gonzalez Catan</t>
  </si>
  <si>
    <t>R 3 - D 692 - 493 - 10380</t>
  </si>
  <si>
    <t>R 3 - D 692 - 459 - 0273</t>
  </si>
  <si>
    <t>R 3 - D 692 - 459 - 10381</t>
  </si>
  <si>
    <t>R 3 - D 692 - 459 - 10382</t>
  </si>
  <si>
    <t>R 3 - D 692 - 459 - 10383</t>
  </si>
  <si>
    <t>R 3 - D 692 - 493 - 10384</t>
  </si>
  <si>
    <t>R 3 - D 692 - 486 - 10385</t>
  </si>
  <si>
    <t>R 3 - D 692 - 481 - 0284</t>
  </si>
  <si>
    <t>R 3 - D 692 - 481 - 10386</t>
  </si>
  <si>
    <t>R 3 - D 692 - 481 - 0314</t>
  </si>
  <si>
    <t>R 3 - D 692 - 481 - 10387</t>
  </si>
  <si>
    <t>R 3 - D 692 - 497 - 10388</t>
  </si>
  <si>
    <t>R 3 - D 692 - 497 - 0222</t>
  </si>
  <si>
    <t>R 3 - D 692 - 497 - 10389</t>
  </si>
  <si>
    <t>R 3 - D 692 - 464 - 2946</t>
  </si>
  <si>
    <t>Ub Barrio Independencia</t>
  </si>
  <si>
    <t>Donizetti - 6643 - Gonzalez Catan</t>
  </si>
  <si>
    <t>R 3 - D 692 - 464 - 10391</t>
  </si>
  <si>
    <t>R 3 - D 692 - 486 - 10392</t>
  </si>
  <si>
    <t>R 3 - D 692 - 486 - 10393</t>
  </si>
  <si>
    <t>R 3 - D 692 - 481 - 10394</t>
  </si>
  <si>
    <t>R 3 - D 692 - 497 - 0218</t>
  </si>
  <si>
    <t>R 3 - D 692 - 497 - 10395</t>
  </si>
  <si>
    <t>R 3 - D 692 - 481 - 1880</t>
  </si>
  <si>
    <t>R 3 - D 692 - 481 - 10396</t>
  </si>
  <si>
    <t>R 3 - D 692 - 469 - 0251</t>
  </si>
  <si>
    <t>Ep N° 88</t>
  </si>
  <si>
    <t>San Ignacio - 5799 e/ S/n y S/n - Virrey Del Pino</t>
  </si>
  <si>
    <t>R 3 - D 692 - 469 - 10397</t>
  </si>
  <si>
    <t>R 3 - D 692 - 487 - 4136</t>
  </si>
  <si>
    <t>Ep N°217</t>
  </si>
  <si>
    <t>Mateo Corvalan - 7520 - Virrey Del Pino</t>
  </si>
  <si>
    <t>R 3 - D 692 - 487 - 10398</t>
  </si>
  <si>
    <t>R 3 - D 692 - 487 - 10399</t>
  </si>
  <si>
    <t>R 3 - D 692 - 497 - 10400</t>
  </si>
  <si>
    <t>R 3 - D 692 - 497 - 10401</t>
  </si>
  <si>
    <t>R 3 - D 692 - 497 - 10402</t>
  </si>
  <si>
    <t>R 3 - D 692 - 481 - 10403</t>
  </si>
  <si>
    <t>R 3 - D 692 - 453 - 10404</t>
  </si>
  <si>
    <t>R 3 - D 692 - 487 - 4016</t>
  </si>
  <si>
    <t>Ep 108</t>
  </si>
  <si>
    <t>Martin Garcia - 7899 - Virrey Del Pino</t>
  </si>
  <si>
    <t>R 3 - D 692 - 487 - 10405</t>
  </si>
  <si>
    <t>R 3 - D 692 - 487 - 4141</t>
  </si>
  <si>
    <t>Deportivo Paraguayo</t>
  </si>
  <si>
    <t>Federico Russo Y Alagon - Gonzalez Catan</t>
  </si>
  <si>
    <t>R 3 - D 692 - 487 - 10408</t>
  </si>
  <si>
    <t>R 3 - D 692 - 487 - 10409</t>
  </si>
  <si>
    <t>R 3 - D 692 - 487 - 10410</t>
  </si>
  <si>
    <t>R 3 - D 692 - 487 - 10413</t>
  </si>
  <si>
    <t>R 3 - D 692 - 464 - 10414</t>
  </si>
  <si>
    <t>R 3 - D 692 - 453 - 3539</t>
  </si>
  <si>
    <t>R 3 - D 692 - 453 - 10415</t>
  </si>
  <si>
    <t>R 3 - D 692 - 453 - 0277</t>
  </si>
  <si>
    <t>R 3 - D 692 - 453 - 10416</t>
  </si>
  <si>
    <t>R 3 - D 692 - 453 - 10417</t>
  </si>
  <si>
    <t>R 3 - D 692 - 464 - 1551</t>
  </si>
  <si>
    <t>R 3 - D 692 - 464 - 10419</t>
  </si>
  <si>
    <t>R 3 - D 692 - 464 - 10420</t>
  </si>
  <si>
    <t>R 3 - D 692 - 464 - 10421</t>
  </si>
  <si>
    <t>R 3 - D 692 - 453 - 10422</t>
  </si>
  <si>
    <t>R 3 - D 692 - 453 - 10423</t>
  </si>
  <si>
    <t>R 3 - D 692 - 464 - 10424</t>
  </si>
  <si>
    <t>R 3 - D 692 - 459 - 10427</t>
  </si>
  <si>
    <t>R 3 - D 692 - 469 - 10428</t>
  </si>
  <si>
    <t>R 3 - D 692 - 486 - 10429</t>
  </si>
  <si>
    <t>R 3 - D 692 - 493 - 4211</t>
  </si>
  <si>
    <t>Abuelos Felices</t>
  </si>
  <si>
    <t>Federico Pedro Russo - 3763 - Gonzalez Catan</t>
  </si>
  <si>
    <t>R 3 - D 692 - 493 - 10430</t>
  </si>
  <si>
    <t>R 3 - D 692 - 481 - 10431</t>
  </si>
  <si>
    <t>R 3 - D 692 - 481 - 0272</t>
  </si>
  <si>
    <t>R 3 - D 692 - 481 - 10432</t>
  </si>
  <si>
    <t>R 3 - D 692 - 486 - 10433</t>
  </si>
  <si>
    <t>R 3 - D 692 - 459 - 10434</t>
  </si>
  <si>
    <t>R 3 - D 692 - 469 - 4335</t>
  </si>
  <si>
    <t>Centro Todos Por Lxs Chicxs</t>
  </si>
  <si>
    <t>Manzana 53 Lote 16 - Virrey Del Pino</t>
  </si>
  <si>
    <t>R 3 - D 692 - 469 - 10435</t>
  </si>
  <si>
    <t>R 3 - D 692 - 469 - 0212</t>
  </si>
  <si>
    <t>Comedor La Morocha Km 38</t>
  </si>
  <si>
    <t>Richet 1049 - 1049 e/ S/n y S/n - Virrey Del Pino</t>
  </si>
  <si>
    <t>R 3 - D 692 - 469 - 10436</t>
  </si>
  <si>
    <t>R 3 - D 692 - 459 - 10437</t>
  </si>
  <si>
    <t>R 3 - D 692 - 459 - 10438</t>
  </si>
  <si>
    <t>R 3 - D 692 - 469 - 10439</t>
  </si>
  <si>
    <t>R 3 - D 692 - 469 - 4379</t>
  </si>
  <si>
    <t>Merendero Chispa Popular</t>
  </si>
  <si>
    <t>Almagro - 2540 e/ Lanza - Gonzalez Catan</t>
  </si>
  <si>
    <t>R 3 - D 692 - 469 - 10440</t>
  </si>
  <si>
    <t>R 3 - D 692 - 469 - 4380</t>
  </si>
  <si>
    <t>La Academia De Virrey Del Pino</t>
  </si>
  <si>
    <t>Manzanares - 3160 - Virrey Del Pino</t>
  </si>
  <si>
    <t>R 3 - D 692 - 469 - 10441</t>
  </si>
  <si>
    <t>R 3 - D 692 - 481 - 10442</t>
  </si>
  <si>
    <t>R 3 - D 692 - 486 - 10443</t>
  </si>
  <si>
    <t>R 3 - D 692 - 459 - 0283</t>
  </si>
  <si>
    <t>San Carlos Borromeo</t>
  </si>
  <si>
    <t>Edison - 3210 e/ S/n y S/n - Virrey Del Pino</t>
  </si>
  <si>
    <t>R 3 - D 692 - 459 - 10444</t>
  </si>
  <si>
    <t>R 3 - D 692 - 459 - 10445</t>
  </si>
  <si>
    <t>R 3 - D 692 - 458 - 0319</t>
  </si>
  <si>
    <t>Unidad Penitenciaria Nº43</t>
  </si>
  <si>
    <t>Scarlatti - 5100 - Gonzalez Catan</t>
  </si>
  <si>
    <t>R 3 - D 692 - 458 - 10446</t>
  </si>
  <si>
    <t>Cens 458 Unidad Penitenciaria 43</t>
  </si>
  <si>
    <t>R 3 - D 692 - 453 - 10447</t>
  </si>
  <si>
    <t>R 3 - D 692 - 453 - 10448</t>
  </si>
  <si>
    <t>R 3 - D 692 - 487 - 10449</t>
  </si>
  <si>
    <t>R 3 - D 692 - 453 - 10450</t>
  </si>
  <si>
    <t>R 3 - D 692 - 453 - 10451</t>
  </si>
  <si>
    <t>R 3 - D 692 - 481 - 0237</t>
  </si>
  <si>
    <t>Ep N° 67</t>
  </si>
  <si>
    <t>Newton - 400 e/ S/n y S/n - Virrey Del Pino</t>
  </si>
  <si>
    <t>R 3 - D 692 - 481 - 10452</t>
  </si>
  <si>
    <t>R 3 - D 692 - 481 - 10453</t>
  </si>
  <si>
    <t>R 3 - D 692 - 481 - 10454</t>
  </si>
  <si>
    <t>R 3 - D 692 - 481 - 0282</t>
  </si>
  <si>
    <t>Centro Comunitario Por Nuestros Hijos</t>
  </si>
  <si>
    <t>Saraza - 7100 - Gonzalez Catan</t>
  </si>
  <si>
    <t>R 3 - D 692 - 481 - 10455</t>
  </si>
  <si>
    <t>R 3 - D 692 - 459 - 10456</t>
  </si>
  <si>
    <t>R 3 - D 692 - 481 - 10457</t>
  </si>
  <si>
    <t>R 3 - D 692 - 459 - 10458</t>
  </si>
  <si>
    <t>R 3 - D 692 - 469 - 10459</t>
  </si>
  <si>
    <t>R 3 - D 692 - 459 - 4465</t>
  </si>
  <si>
    <t>Presencia Del Rey</t>
  </si>
  <si>
    <t>R 3 - D 692 - 459 - 10460</t>
  </si>
  <si>
    <t>R 3 - D 692 - 459 - 4466</t>
  </si>
  <si>
    <t>R 3 - D 692 - 459 - 10461</t>
  </si>
  <si>
    <t>R 3 - D 692 - 459 - 10462</t>
  </si>
  <si>
    <t>R 3 - D 692 - 459 - 4467</t>
  </si>
  <si>
    <t>Capilla San Francisco Javier</t>
  </si>
  <si>
    <t>Fernandez - e/ Rio Orinoco - Virrey Del Pino</t>
  </si>
  <si>
    <t>R 3 - D 692 - 459 - 10463</t>
  </si>
  <si>
    <t>R 3 - D 692 - 459 - 10464</t>
  </si>
  <si>
    <t>R 3 - D 692 - 459 - 10465</t>
  </si>
  <si>
    <t>R 3 - D 692 - 469 - 10466</t>
  </si>
  <si>
    <t>R 3 - D 692 - 469 - 4464</t>
  </si>
  <si>
    <t>Sociedad De Fomento San Pedro</t>
  </si>
  <si>
    <t>Dupuy - 3500 - Virrey Del Pino</t>
  </si>
  <si>
    <t>R 3 - D 692 - 469 - 10467</t>
  </si>
  <si>
    <t>R 3 - D 692 - 469 - 10468</t>
  </si>
  <si>
    <t>R 3 - D 692 - 497 - 4504</t>
  </si>
  <si>
    <t>R 3 - D 692 - 497 - 10469</t>
  </si>
  <si>
    <t>R 3 - D 692 - 469 - 0313</t>
  </si>
  <si>
    <t>ParaÍso De Dios</t>
  </si>
  <si>
    <t>Ramsay - 5441 e/ S/n y S/n - Virrey Del Pino</t>
  </si>
  <si>
    <t>R 3 - D 692 - 469 - 10470</t>
  </si>
  <si>
    <t>R 3 - D 692 - 469 - 4508</t>
  </si>
  <si>
    <t>Jesucristo Rey A Las Naciones</t>
  </si>
  <si>
    <t>Gorostiaga Km 40 - Virrey Del Pino</t>
  </si>
  <si>
    <t>R 3 - D 692 - 469 - 10471</t>
  </si>
  <si>
    <t>R 3 - D 692 - 459 - 4512</t>
  </si>
  <si>
    <t>La Casa Del NiÑo</t>
  </si>
  <si>
    <t>Molina - 9198 - Virrey Del Pino</t>
  </si>
  <si>
    <t>R 3 - D 692 - 459 - 10472</t>
  </si>
  <si>
    <t>R 3 - D 692 - 486 - 10473</t>
  </si>
  <si>
    <t>R 3 - D 692 - 459 - 10474</t>
  </si>
  <si>
    <t>R 3 - D 692 - 459 - 10475</t>
  </si>
  <si>
    <t>R 3 - D 692 - 464 - 1729</t>
  </si>
  <si>
    <t>Iglesia Remanente Santo</t>
  </si>
  <si>
    <t>Juan Manuel De Rosas - 19945 e/ Curumalal y Comercio - Virrey Del Pino</t>
  </si>
  <si>
    <t>R 3 - D 692 - 464 - 10476</t>
  </si>
  <si>
    <t>R 3 - D 692 - 464 - 10477</t>
  </si>
  <si>
    <t>R 3 - D 692 - 453 - 10478</t>
  </si>
  <si>
    <t>R 3 - D 692 - 453 - 10479</t>
  </si>
  <si>
    <t>R 3 - D 692 - 464 - 10480</t>
  </si>
  <si>
    <t>R 3 - D 692 - 464 - 10481</t>
  </si>
  <si>
    <t>R 3 - D 692 - 487 - 10482</t>
  </si>
  <si>
    <t>R 3 - D 692 - 487 - 4628</t>
  </si>
  <si>
    <t>Club Social Y Dep Pioneros De Atalco</t>
  </si>
  <si>
    <t>Lafayette Y Victoria - Virrey Del Pino</t>
  </si>
  <si>
    <t>R 3 - D 692 - 487 - 10483</t>
  </si>
  <si>
    <t>R 3 - D 692 - 453 - 10484</t>
  </si>
  <si>
    <t>R 3 - D 692 - 464 - 3917</t>
  </si>
  <si>
    <t>Comedor La Hora Feliz</t>
  </si>
  <si>
    <t>La Bastilla - 6530 - Gonzalez Catan</t>
  </si>
  <si>
    <t>R 3 - D 692 - 464 - 10485</t>
  </si>
  <si>
    <t>R 3 - D 692 - 464 - 10486</t>
  </si>
  <si>
    <t>R 3 - D 692 - 453 - 10487</t>
  </si>
  <si>
    <t>R 4 - D 119 - 451 - 2733</t>
  </si>
  <si>
    <t>Escuela Primaria 34</t>
  </si>
  <si>
    <t>Calle 252 Entre 203 Y 204 - e/ 203 y 204 - Berazategui Oeste</t>
  </si>
  <si>
    <t>R 4 - D 119 - 451 - 01550</t>
  </si>
  <si>
    <t>R 4 - D 119 - 451 - 2275</t>
  </si>
  <si>
    <t>Escuela Secundaria 26</t>
  </si>
  <si>
    <t>Dardo Rocha Y 18a - Berazategui Oeste</t>
  </si>
  <si>
    <t>R 4 - D 119 - 451 - 01552</t>
  </si>
  <si>
    <t>R 4 - D 119 - 451 - 3275</t>
  </si>
  <si>
    <t>Sf El Sol</t>
  </si>
  <si>
    <t>Calle 6 E/ 137 Y 138 - Berazategui Oeste</t>
  </si>
  <si>
    <t>R 4 - D 119 - 451 - 01555</t>
  </si>
  <si>
    <t>R 4 - D 119 - 451 - 2736</t>
  </si>
  <si>
    <t>Sf San Blas</t>
  </si>
  <si>
    <t>Diagonal G Entre Milazzo Y 42a - Berazategui Centro Berazategui Centro</t>
  </si>
  <si>
    <t>R 4 - D 119 - 451 - 01556</t>
  </si>
  <si>
    <t>R 4 - D 119 - 451 - 3393</t>
  </si>
  <si>
    <t>Cj Villa Mitre</t>
  </si>
  <si>
    <t>Calle 30 - 6370 - Berazategui</t>
  </si>
  <si>
    <t>R 4 - D 119 - 451 - 01558</t>
  </si>
  <si>
    <t>R 4 - D 119 - 451 - 3394</t>
  </si>
  <si>
    <t>Sum Primero Los NiÑos</t>
  </si>
  <si>
    <t>Calle 125 Entre 49 Y 50 - e/ 49 y 50 - Berazategui</t>
  </si>
  <si>
    <t>R 4 - D 119 - 451 - 01559</t>
  </si>
  <si>
    <t>Asociacion Colectividades De Berazategui</t>
  </si>
  <si>
    <t>R 4 - D 119 - 451 - 3395</t>
  </si>
  <si>
    <t>La Prosperidad</t>
  </si>
  <si>
    <t>Calle 140 Entre 42 Y 42a - 4225 e/ 42 y 42a - Ranelagh Ranelagh</t>
  </si>
  <si>
    <t>R 4 - D 119 - 451 - 01560</t>
  </si>
  <si>
    <t>R 4 - D 119 - 451 - 2299</t>
  </si>
  <si>
    <t>Calle 31 Esquina 143 - N° 4295 - Berazategui Oeste</t>
  </si>
  <si>
    <t>R 4 - D 119 - 451 - 01561</t>
  </si>
  <si>
    <t>R 4 - D 119 - 451 - 01562</t>
  </si>
  <si>
    <t>R 4 - D 119 - 451 - 3396</t>
  </si>
  <si>
    <t>Unidad Basica Gutierrez</t>
  </si>
  <si>
    <t>Calle 413 Entre 457 Y 458 - 723 - Gutierrez Gutierrez</t>
  </si>
  <si>
    <t>R 4 - D 119 - 451 - 01563</t>
  </si>
  <si>
    <t>R 4 - D 119 - 451 - 3274</t>
  </si>
  <si>
    <t>Sf La Merced</t>
  </si>
  <si>
    <t>Calle 155 E/ 13 Y 14 - Berazategui Centro Berazategui Centro</t>
  </si>
  <si>
    <t>R 4 - D 119 - 451 - 01567</t>
  </si>
  <si>
    <t>R 4 - D 119 - 453 - 3192</t>
  </si>
  <si>
    <t>Sf 3 De Junio</t>
  </si>
  <si>
    <t>Ana Goitia (ex 45) Y 161 - Platanos Platanos</t>
  </si>
  <si>
    <t>R 4 - D 119 - 453 - 01600</t>
  </si>
  <si>
    <t>R 4 - D 119 - 453 - 4216</t>
  </si>
  <si>
    <t>Sf Villa EspaÑa</t>
  </si>
  <si>
    <t>Av Sabin 284 Frente Est Villa EspaÑa - Villa EspaÑa Villa EspaÑa</t>
  </si>
  <si>
    <t>R 4 - D 119 - 453 - 01601</t>
  </si>
  <si>
    <t>R 4 - D 119 - 451 - 2677</t>
  </si>
  <si>
    <t>Calle 148 Entre 9 Y 10 - e/ 9 y 10 - Berazategui Centro Berazategui Centro</t>
  </si>
  <si>
    <t>R 4 - D 119 - 451 - 01603</t>
  </si>
  <si>
    <t>R 4 - D 119 - 453 - 2275</t>
  </si>
  <si>
    <t>R 4 - D 119 - 453 - 01606</t>
  </si>
  <si>
    <t>R 4 - D 119 - 453 - 3625</t>
  </si>
  <si>
    <t>Iglesia Del Peregrino</t>
  </si>
  <si>
    <t>Calle 8 Entre 136 Y 137 - 3663 e/ 136 y 137 - Berazategui</t>
  </si>
  <si>
    <t>R 4 - D 119 - 453 - 01608</t>
  </si>
  <si>
    <t>R 4 - D 119 - 453 - 2299</t>
  </si>
  <si>
    <t>R 4 - D 119 - 453 - 01609</t>
  </si>
  <si>
    <t>R 4 - D 119 - 453 - 3604</t>
  </si>
  <si>
    <t>Suteba Maritimo</t>
  </si>
  <si>
    <t>Calle 53 Y 130 - PATIO DEL SOL 2° PISO e/ 130 y 131 - Hudson Barrio Maritimo</t>
  </si>
  <si>
    <t>R 4 - D 119 - 453 - 01610</t>
  </si>
  <si>
    <t>R 4 - D 119 - 453 - 2681</t>
  </si>
  <si>
    <t>Sf Ombu</t>
  </si>
  <si>
    <t>Calle 153 E/ 22 Y 23 - Berazategui Oeste</t>
  </si>
  <si>
    <t>R 4 - D 119 - 453 - 01612</t>
  </si>
  <si>
    <t>R 4 - D 119 - 453 - 2682</t>
  </si>
  <si>
    <t>Cic N°33</t>
  </si>
  <si>
    <t>Calle 45 Entre 161 Y 162 - e/ 161 y 162 - Berazategui Oeste</t>
  </si>
  <si>
    <t>R 4 - D 119 - 453 - 01613</t>
  </si>
  <si>
    <t>R 4 - D 119 - 453 - 3630</t>
  </si>
  <si>
    <t>Escuela Primaria 22</t>
  </si>
  <si>
    <t>Calle 158 Esquina 43 - Al lado de CEF 85 e/ 43 - Platanos Platanos</t>
  </si>
  <si>
    <t>R 4 - D 119 - 453 - 01614</t>
  </si>
  <si>
    <t>R 4 - D 119 - 453 - 4202</t>
  </si>
  <si>
    <t>Sf 20 De Junio</t>
  </si>
  <si>
    <t>Calle 203 E/ 254 Y 255 - Sourigues Carlos TomÁs Sourigues</t>
  </si>
  <si>
    <t>R 4 - D 119 - 453 - 01615</t>
  </si>
  <si>
    <t>R 4 - D 119 - 453 - 4442</t>
  </si>
  <si>
    <t>Sf Barrio Luz</t>
  </si>
  <si>
    <t>Calle 368b Entre 316 Y Milazzo - Ranelagh Ranelagh</t>
  </si>
  <si>
    <t>R 4 - D 119 - 453 - 01616</t>
  </si>
  <si>
    <t>R 4 - D 119 - 453 - 3231</t>
  </si>
  <si>
    <t>Sf Sarmiento</t>
  </si>
  <si>
    <t>Calle 153 Y 57 - e/ Provincia De Cordoba y 57 - Hudson Hudson</t>
  </si>
  <si>
    <t>R 4 - D 119 - 453 - 01617</t>
  </si>
  <si>
    <t>R 4 - D 119 - 453 - 3184</t>
  </si>
  <si>
    <t>Sf Aldana</t>
  </si>
  <si>
    <t>Calle 4a Esquina 126 - Berazategui Oeste</t>
  </si>
  <si>
    <t>R 4 - D 119 - 453 - 01618</t>
  </si>
  <si>
    <t>R 4 - D 119 - 453 - 4205</t>
  </si>
  <si>
    <t>Aot</t>
  </si>
  <si>
    <t>Calle 59 Y 164 - e/ 164 - Berazategui</t>
  </si>
  <si>
    <t>R 4 - D 119 - 453 - 01619</t>
  </si>
  <si>
    <t>R 4 - D 119 - 453 - 2689</t>
  </si>
  <si>
    <t>Caac</t>
  </si>
  <si>
    <t>Calle 162 N°2944 Entre 29 Y 30 - 2944 e/ 29 y 30 - Berazategui Oeste</t>
  </si>
  <si>
    <t>R 4 - D 119 - 453 - 01620</t>
  </si>
  <si>
    <t>R 4 - D 119 - 453 - 2693</t>
  </si>
  <si>
    <t>Sf Maria Angelica</t>
  </si>
  <si>
    <t>Calle 113 Entre 3 Y 4 - e/ 3 y 4 - Berazategui Oeste</t>
  </si>
  <si>
    <t>R 4 - D 119 - 453 - 01621</t>
  </si>
  <si>
    <t>R 4 - D 119 - 453 - 2691</t>
  </si>
  <si>
    <t>Sf La Serranita</t>
  </si>
  <si>
    <t>Calle 132 Y 28 - e/ 28 y - - Berazategui Oeste</t>
  </si>
  <si>
    <t>R 4 - D 119 - 453 - 01622</t>
  </si>
  <si>
    <t>R 4 - D 119 - 453 - 2696</t>
  </si>
  <si>
    <t>Sf Provincias Unidas</t>
  </si>
  <si>
    <t>Calle 142a Entre 20 Y 21 - e/ 20 y 21 - Berazategui Oeste</t>
  </si>
  <si>
    <t>R 4 - D 119 - 453 - 01623</t>
  </si>
  <si>
    <t>R 4 - D 119 - 453 - 4203</t>
  </si>
  <si>
    <t>Sf Juan Jose Paso</t>
  </si>
  <si>
    <t>Calle 156 Y 18a - Berazategui</t>
  </si>
  <si>
    <t>R 4 - D 119 - 453 - 01624</t>
  </si>
  <si>
    <t>R 4 - D 119 - 453 - 01650</t>
  </si>
  <si>
    <t>R 4 - D 119 - 453 - 3388</t>
  </si>
  <si>
    <t>Sf Mosconi</t>
  </si>
  <si>
    <t>Calle 14 Y 163 - Berazategui</t>
  </si>
  <si>
    <t>R 4 - D 119 - 453 - 01651</t>
  </si>
  <si>
    <t>R 4 - D 119 - 456 - 3643</t>
  </si>
  <si>
    <t>Calle 15 - 4739 - Berazategui Centro Berazategui Centro</t>
  </si>
  <si>
    <t>R 4 - D 119 - 456 - 01701</t>
  </si>
  <si>
    <t>R 4 - D 119 - 456 - 2679</t>
  </si>
  <si>
    <t>Dtc</t>
  </si>
  <si>
    <t>Calle 57 Entre 128 Y 129 - N° 2850 e/ 128 y 129 - Berazategui Oeste</t>
  </si>
  <si>
    <t>R 4 - D 119 - 456 - 01702</t>
  </si>
  <si>
    <t>R 4 - D 119 - 456 - 2299</t>
  </si>
  <si>
    <t>R 4 - D 119 - 456 - 01705</t>
  </si>
  <si>
    <t>R 4 - D 119 - 453 - 01706</t>
  </si>
  <si>
    <t>R 4 - D 119 - 456 - 3630</t>
  </si>
  <si>
    <t>R 4 - D 119 - 456 - 01708</t>
  </si>
  <si>
    <t>R 4 - D 119 - 456 - 3632</t>
  </si>
  <si>
    <t>Sf El Chelin</t>
  </si>
  <si>
    <t>Calle 25 - 1756 e/ 117 y 118 - Berazategui Oeste</t>
  </si>
  <si>
    <t>R 4 - D 119 - 456 - 01710</t>
  </si>
  <si>
    <t>R 4 - D 119 - 456 - 2685</t>
  </si>
  <si>
    <t>Casa Del NiÑo Rucalhue</t>
  </si>
  <si>
    <t>Calle 369b N°1503 Esquina 315 - e/ Esq. 315 - Ranelagh Ranelagh</t>
  </si>
  <si>
    <t>R 4 - D 119 - 456 - 01711</t>
  </si>
  <si>
    <t>R 4 - D 119 - 456 - 4202</t>
  </si>
  <si>
    <t>R 4 - D 119 - 456 - 01713</t>
  </si>
  <si>
    <t>R 4 - D 119 - 456 - 2275</t>
  </si>
  <si>
    <t>R 4 - D 119 - 456 - 01750</t>
  </si>
  <si>
    <t>R 4 - D 119 - 456 - 2323</t>
  </si>
  <si>
    <t>Sf Sevilla</t>
  </si>
  <si>
    <t>Calle 116 Entre 30 Y 31 - e/ 30 y 31 - Berazategui Centro Berazategui Centro</t>
  </si>
  <si>
    <t>R 4 - D 119 - 456 - 01752</t>
  </si>
  <si>
    <t>R 4 - D 119 - 456 - 4069</t>
  </si>
  <si>
    <t>Mtu</t>
  </si>
  <si>
    <t>Calle 49 N° 4911 Casi Esq. 149 - Hudson Hudson</t>
  </si>
  <si>
    <t>R 4 - D 119 - 456 - 01753</t>
  </si>
  <si>
    <t>R 4 - D 119 - 451 - 3192</t>
  </si>
  <si>
    <t>R 4 - D 119 - 451 - 01800</t>
  </si>
  <si>
    <t>R 4 - D 119 - 451 - 2325</t>
  </si>
  <si>
    <t>Sf Sourigues</t>
  </si>
  <si>
    <t>Calle Sabin Entre 259 Y 260 - e/ 259 y 260 - Sourigues Carlos TomÁs Sourigues</t>
  </si>
  <si>
    <t>R 4 - D 119 - 451 - 01802</t>
  </si>
  <si>
    <t>R 4 - D 119 - 451 - 3475</t>
  </si>
  <si>
    <t>Sf Alberdi</t>
  </si>
  <si>
    <t>Calle 4 E/ 142 Y 143 - Berazategui</t>
  </si>
  <si>
    <t>R 4 - D 119 - 451 - 01803</t>
  </si>
  <si>
    <t>R 4 - D 119 - 451 - 3397</t>
  </si>
  <si>
    <t>Sf Platanos Norte</t>
  </si>
  <si>
    <t>Calle 36 Y 157 - Platanos Platanos</t>
  </si>
  <si>
    <t>R 4 - D 119 - 451 - 01804</t>
  </si>
  <si>
    <t>R 4 - D 119 - 451 - 4199</t>
  </si>
  <si>
    <t>Sf 6 De Enero</t>
  </si>
  <si>
    <t>206a Y 263 - Sourigues Carlos TomÁs Sourigues</t>
  </si>
  <si>
    <t>R 4 - D 119 - 451 - 01805</t>
  </si>
  <si>
    <t>R 4 - D 119 - 451 - 4200</t>
  </si>
  <si>
    <t>Polideportivo 6</t>
  </si>
  <si>
    <t>Calle 11 Entre 159 Y 160 - e/ 159 y 160 - Berazategui</t>
  </si>
  <si>
    <t>R 4 - D 119 - 451 - 01806</t>
  </si>
  <si>
    <t>R 4 - D 119 - 452 - 3618</t>
  </si>
  <si>
    <t>Iglesia Santa Juana Antida</t>
  </si>
  <si>
    <t>Calle 125 Esquina 3 - e/ 125 y 126 - Berazategui</t>
  </si>
  <si>
    <t>R 4 - D 119 - 452 - 10029</t>
  </si>
  <si>
    <t>R 4 - D 119 - 453 - 1030</t>
  </si>
  <si>
    <t>Sf San Martin - Kennedy</t>
  </si>
  <si>
    <t>Calle 50 2750 - 2750 - Hudson Hudson</t>
  </si>
  <si>
    <t>R 4 - D 119 - 453 - 10030</t>
  </si>
  <si>
    <t>R 4 - D 119 - 452 - 3221</t>
  </si>
  <si>
    <t>Iglesia Caacupe</t>
  </si>
  <si>
    <t>Calle 136 Entre 6 Y 7 - e/ 6 y 7 - Berazategui Oeste</t>
  </si>
  <si>
    <t>R 4 - D 119 - 452 - 10032</t>
  </si>
  <si>
    <t>R 4 - D 119 - 452 - 3763</t>
  </si>
  <si>
    <t>Escuela Primaria N 53</t>
  </si>
  <si>
    <t>Calle 18 A N° 1776 Esquina Dardo Rocha - 1776 e/ 19 y 19a - Berazategui</t>
  </si>
  <si>
    <t>R 4 - D 119 - 452 - 10034</t>
  </si>
  <si>
    <t>Cooperativa Gente De Trabajo</t>
  </si>
  <si>
    <t>R 4 - D 119 - 452 - 3370</t>
  </si>
  <si>
    <t>Asociacion Colectividades Berazategui</t>
  </si>
  <si>
    <t>Dardo Rocha - 1800 e/ 18 y 18a - Berazategui Oeste</t>
  </si>
  <si>
    <t>R 4 - D 119 - 452 - 10036</t>
  </si>
  <si>
    <t>R 4 - D 119 - 452 - 10039</t>
  </si>
  <si>
    <t>R 4 - D 119 - 452 - 0901</t>
  </si>
  <si>
    <t>Attta</t>
  </si>
  <si>
    <t>Calle 148 Entre 15 Y 15a - 1517 - Berazategui Centro Noroeste</t>
  </si>
  <si>
    <t>R 4 - D 119 - 452 - 10042</t>
  </si>
  <si>
    <t>R 4 - D 119 - 452 - 10043</t>
  </si>
  <si>
    <t>R 4 - D 119 - 452 - 10047</t>
  </si>
  <si>
    <t>La Violeta</t>
  </si>
  <si>
    <t>R 4 - D 119 - 452 - 3096</t>
  </si>
  <si>
    <t>La Molina</t>
  </si>
  <si>
    <t>Calle 55 Entre 129 Y 130 - Hudson Hudson</t>
  </si>
  <si>
    <t>R 4 - D 119 - 452 - 10048</t>
  </si>
  <si>
    <t>R 4 - D 119 - 452 - 3633</t>
  </si>
  <si>
    <t>Sf El Paraiso</t>
  </si>
  <si>
    <t>Calle 48 Y 118a - e/ 48 y 118a - Berazategui</t>
  </si>
  <si>
    <t>R 4 - D 119 - 452 - 10049</t>
  </si>
  <si>
    <t>R 4 - D 119 - 452 - 10051</t>
  </si>
  <si>
    <t>R 4 - D 119 - 452 - 10055</t>
  </si>
  <si>
    <t>R 4 - D 119 - 452 - 10058</t>
  </si>
  <si>
    <t>R 4 - D 119 - 452 - 10059</t>
  </si>
  <si>
    <t>R 4 - D 119 - 452 - 10060</t>
  </si>
  <si>
    <t>R 4 - D 119 - 452 - 10061</t>
  </si>
  <si>
    <t>R 4 - D 119 - 452 - 10062</t>
  </si>
  <si>
    <t>R 4 - D 119 - 451 - 3763</t>
  </si>
  <si>
    <t>R 4 - D 119 - 451 - 10063</t>
  </si>
  <si>
    <t>R 4 - D 119 - 451 - 4201</t>
  </si>
  <si>
    <t>Padre Novak</t>
  </si>
  <si>
    <t>Calle 18 N° 1841 Entre 117a Y 118a - Berazategui</t>
  </si>
  <si>
    <t>R 4 - D 119 - 451 - 10064</t>
  </si>
  <si>
    <t>R 4 - D 119 - 456 - 3763</t>
  </si>
  <si>
    <t>R 4 - D 119 - 456 - 10065</t>
  </si>
  <si>
    <t>R 4 - D 119 - 453 - 4201</t>
  </si>
  <si>
    <t>R 4 - D 119 - 453 - 10067</t>
  </si>
  <si>
    <t>R 4 - D 119 - 451 - 4217</t>
  </si>
  <si>
    <t>Polideportivo 7</t>
  </si>
  <si>
    <t>Calle 116 Esq 3 - Berazategui Oeste</t>
  </si>
  <si>
    <t>R 4 - D 119 - 451 - 10068</t>
  </si>
  <si>
    <t>R 4 - D 119 - 456 - 2686</t>
  </si>
  <si>
    <t>Hogar Paraguayo</t>
  </si>
  <si>
    <t>Calle 8 N°3507 Entre 134 Y 135 - 3507 e/ 134 y 135 - Berazategui Oeste</t>
  </si>
  <si>
    <t>R 4 - D 119 - 456 - 10069</t>
  </si>
  <si>
    <t>R 4 - D 119 - 452 - 10070</t>
  </si>
  <si>
    <t>R 4 - D 119 - 453 - 3400</t>
  </si>
  <si>
    <t>Capilla San Pedro</t>
  </si>
  <si>
    <t>Calle 162 Entre 51a Y 52 - e/ 51a y 52 - Berazategui Oeste</t>
  </si>
  <si>
    <t>R 4 - D 119 - 453 - 10071</t>
  </si>
  <si>
    <t>R 4 - D 119 - 453 - 3633</t>
  </si>
  <si>
    <t>R 4 - D 119 - 453 - 10072</t>
  </si>
  <si>
    <t>R 4 - D 119 - 453 - 3326</t>
  </si>
  <si>
    <t>Sf Gente De Trabajo</t>
  </si>
  <si>
    <t>Calle 119 A Entre 17a Y 18a - e/ Calle 17a y Calle 18a - Berazategui</t>
  </si>
  <si>
    <t>R 4 - D 119 - 453 - 10073</t>
  </si>
  <si>
    <t>R 4 - D 119 - 451 - 3221</t>
  </si>
  <si>
    <t>R 4 - D 119 - 451 - 10074</t>
  </si>
  <si>
    <t>R 4 - D 119 - 451 - 3184</t>
  </si>
  <si>
    <t>R 4 - D 119 - 451 - 10075</t>
  </si>
  <si>
    <t>R 4 - D 119 - 451 - 3618</t>
  </si>
  <si>
    <t>R 4 - D 119 - 451 - 10076</t>
  </si>
  <si>
    <t>R 4 - D 119 - 453 - 3221</t>
  </si>
  <si>
    <t>R 4 - D 119 - 453 - 10077</t>
  </si>
  <si>
    <t>R 4 - D 119 - 451 - 10078</t>
  </si>
  <si>
    <t>R 4 - D 32 - 453 - 2041</t>
  </si>
  <si>
    <t>Fe.coo.tra.un</t>
  </si>
  <si>
    <t>Av. Jose De San Martín - 1555 - Florencio Varela</t>
  </si>
  <si>
    <t>R 4 - D 32 - 453 - 06814</t>
  </si>
  <si>
    <t>R 4 - D 32 - 453 - 2036</t>
  </si>
  <si>
    <t>Luz Del Alma</t>
  </si>
  <si>
    <t>Dr. Adolfo Gristein - e/ Sallares y Zeballos - Florencio Varela</t>
  </si>
  <si>
    <t>R 4 - D 32 - 453 - 06816</t>
  </si>
  <si>
    <t>Horizonte Santa Ines</t>
  </si>
  <si>
    <t>R 4 - D 32 - 453 - 2340</t>
  </si>
  <si>
    <t>Sdf Santa Rosa</t>
  </si>
  <si>
    <t>Milan - e/ Yugoslavia - Florencio Varela</t>
  </si>
  <si>
    <t>R 4 - D 32 - 453 - 06831</t>
  </si>
  <si>
    <t>R 4 - D 32 - 453 - 06850</t>
  </si>
  <si>
    <t>R 4 - D 32 - 453 - 06851</t>
  </si>
  <si>
    <t>R 4 - D 32 - 453 - 06852</t>
  </si>
  <si>
    <t>R 4 - D 32 - 453 - 2375</t>
  </si>
  <si>
    <t>Cardenal Copello - 345 - Florencio Varela</t>
  </si>
  <si>
    <t>R 4 - D 32 - 453 - 06857</t>
  </si>
  <si>
    <t>R 4 - D 32 - 453 - 1683</t>
  </si>
  <si>
    <t>Falucho - 2999 - Florencio Varela</t>
  </si>
  <si>
    <t>R 4 - D 32 - 453 - 06867</t>
  </si>
  <si>
    <t>R 4 - D 32 - 453 - 2343</t>
  </si>
  <si>
    <t>Los Olivos - 2385 e/ Cardenal y Zorzal - Florencio Varela</t>
  </si>
  <si>
    <t>R 4 - D 32 - 453 - 06872</t>
  </si>
  <si>
    <t>R 4 - D 32 - 455 - 2376</t>
  </si>
  <si>
    <t>Cic Ing Allan</t>
  </si>
  <si>
    <t>Calle 1134 - e/ 1145 y 1142 - Florencio Varela</t>
  </si>
  <si>
    <t>R 4 - D 32 - 455 - 06900</t>
  </si>
  <si>
    <t>R 4 - D 32 - 453 - 06906</t>
  </si>
  <si>
    <t>R 4 - D 32 - 455 - 3650</t>
  </si>
  <si>
    <t>Ep 55</t>
  </si>
  <si>
    <t>Calle 926 (jose Hernandez 924) - 1347 e/ Bragado y Bosques - Florencio Varela</t>
  </si>
  <si>
    <t>R 4 - D 32 - 455 - 06911</t>
  </si>
  <si>
    <t>R 4 - D 32 - 455 - 06913</t>
  </si>
  <si>
    <t>R 4 - D 32 - 453 - 3651</t>
  </si>
  <si>
    <t>Cef 192</t>
  </si>
  <si>
    <t>La Tranquera - 1622 e/ Agustin Ramirez - Florencio Varela</t>
  </si>
  <si>
    <t>R 4 - D 32 - 453 - 06915</t>
  </si>
  <si>
    <t>R 4 - D 32 - 455 - 06917</t>
  </si>
  <si>
    <t>R 4 - D 32 - 455 - 06918</t>
  </si>
  <si>
    <t>R 4 - D 32 - 453 - 06920</t>
  </si>
  <si>
    <t>R 4 - D 32 - 453 - 3472</t>
  </si>
  <si>
    <t>Biblioteca Alfonsina</t>
  </si>
  <si>
    <t>Calle 1319 Esq. 1336 - 996 e/ Esquina 1336 - Florencio Varela</t>
  </si>
  <si>
    <t>R 4 - D 32 - 453 - 06921</t>
  </si>
  <si>
    <t>R 4 - D 32 - 453 - 3653</t>
  </si>
  <si>
    <t>Cic San Francisco</t>
  </si>
  <si>
    <t>Calle 1336 - 1021 e/ San Francisco - Florencio Varela</t>
  </si>
  <si>
    <t>R 4 - D 32 - 453 - 06923</t>
  </si>
  <si>
    <t>R 4 - D 32 - 455 - 2377</t>
  </si>
  <si>
    <t>Sum Los Tronquitos</t>
  </si>
  <si>
    <t>Calle 1523 - e/ 1550 y 1552 - Florencio Varela</t>
  </si>
  <si>
    <t>R 4 - D 32 - 455 - 06924</t>
  </si>
  <si>
    <t>R 4 - D 32 - 455 - 06925</t>
  </si>
  <si>
    <t>R 4 - D 32 - 453 - 3654</t>
  </si>
  <si>
    <t>La Casona</t>
  </si>
  <si>
    <t>Montevideo - 2827 e/ Villa Vatteone - Florencio Varela</t>
  </si>
  <si>
    <t>R 4 - D 32 - 453 - 06926</t>
  </si>
  <si>
    <t>R 4 - D 32 - 453 - 2341</t>
  </si>
  <si>
    <t>Sdf Martin Fierro</t>
  </si>
  <si>
    <t>Campichuelo - 445 - Florencio Varela</t>
  </si>
  <si>
    <t>R 4 - D 32 - 453 - 06931</t>
  </si>
  <si>
    <t>R 4 - D 32 - 453 - 06932</t>
  </si>
  <si>
    <t>R 4 - D 32 - 453 - 3071</t>
  </si>
  <si>
    <t>Belgrano - 442 - Florencio Varela</t>
  </si>
  <si>
    <t>R 4 - D 32 - 453 - 06934</t>
  </si>
  <si>
    <t>R 4 - D 32 - 453 - 3655</t>
  </si>
  <si>
    <t>Ees 14</t>
  </si>
  <si>
    <t>Grecia - 461 e/ Santa Rosa - Florencio Varela</t>
  </si>
  <si>
    <t>R 4 - D 32 - 453 - 06935</t>
  </si>
  <si>
    <t>R 4 - D 32 - 453 - 3656</t>
  </si>
  <si>
    <t>Medalla Milagrosa</t>
  </si>
  <si>
    <t>Senzabello - 948 - Florencio Varela</t>
  </si>
  <si>
    <t>R 4 - D 32 - 453 - 06936</t>
  </si>
  <si>
    <t>R 4 - D 32 - 453 - 3652</t>
  </si>
  <si>
    <t>Andorra - 139 e/ Santa Rosa - Florencio Varela</t>
  </si>
  <si>
    <t>R 4 - D 32 - 453 - 06938</t>
  </si>
  <si>
    <t>R 4 - D 32 - 453 - 3659</t>
  </si>
  <si>
    <t>Sdf Villa Hudson</t>
  </si>
  <si>
    <t>Pergamino - Y COMBATE DE LOS POZOS - Florencio Varela</t>
  </si>
  <si>
    <t>R 4 - D 32 - 453 - 06940</t>
  </si>
  <si>
    <t>R 4 - D 32 - 453 - 06942</t>
  </si>
  <si>
    <t>R 4 - D 32 - 453 - 06943</t>
  </si>
  <si>
    <t>R 4 - D 32 - 453 - 3660</t>
  </si>
  <si>
    <t>Soc. De Fto "santo Tomas"</t>
  </si>
  <si>
    <t>Baradero - 2480 e/ BogotÁ y Delgado - Florencio Varela</t>
  </si>
  <si>
    <t>R 4 - D 32 - 453 - 06944</t>
  </si>
  <si>
    <t>R 4 - D 32 - 453 - 3661</t>
  </si>
  <si>
    <t>Capilla Maria Que Desata Los Nudos</t>
  </si>
  <si>
    <t>Calle Rincon - 170 e/ Marcos Sastre Y Martin Pinzon y Villa Hudson - Florencio Varela</t>
  </si>
  <si>
    <t>R 4 - D 32 - 453 - 06946</t>
  </si>
  <si>
    <t>R 4 - D 32 - 453 - 06947</t>
  </si>
  <si>
    <t>R 4 - D 32 - 453 - 3650</t>
  </si>
  <si>
    <t>R 4 - D 32 - 453 - 06951</t>
  </si>
  <si>
    <t>R 4 - D 32 - 455 - 3783</t>
  </si>
  <si>
    <t>Las Margaritas</t>
  </si>
  <si>
    <t>Escobar - 2343 e/ Monasterio - Florencio Varela</t>
  </si>
  <si>
    <t>R 4 - D 32 - 455 - 06952</t>
  </si>
  <si>
    <t>R 4 - D 32 - 453 - 06954</t>
  </si>
  <si>
    <t>R 4 - D 32 - 455 - 3693</t>
  </si>
  <si>
    <t>Iglesia Ciudad De David/ Mi.pro.fi.na</t>
  </si>
  <si>
    <t>Las Rosas - 1049 e/ Tres Arroyos y Lobos (bosques) - Florencio Varela</t>
  </si>
  <si>
    <t>R 4 - D 32 - 455 - 06956</t>
  </si>
  <si>
    <t>R 4 - D 32 - 453 - 3657</t>
  </si>
  <si>
    <t>Biblioteca El Obrador</t>
  </si>
  <si>
    <t>Avenida Hudson - Y AVENIDA LUJAN y Villa Hudson - Florencio Varela</t>
  </si>
  <si>
    <t>R 4 - D 32 - 453 - 06959</t>
  </si>
  <si>
    <t>R 4 - D 32 - 453 - 06963</t>
  </si>
  <si>
    <t>R 4 - D 32 - 453 - 4132</t>
  </si>
  <si>
    <t>Sdf 20 De Septiembre</t>
  </si>
  <si>
    <t>Oslo - 1557 e/ Rumania y Noruega - Florencio Varela</t>
  </si>
  <si>
    <t>R 4 - D 32 - 453 - 06966</t>
  </si>
  <si>
    <t>R 4 - D 32 - 455 - 06970</t>
  </si>
  <si>
    <t>R 4 - D 32 - 453 - 2377</t>
  </si>
  <si>
    <t>R 4 - D 32 - 453 - 06973</t>
  </si>
  <si>
    <t>R 4 - D 32 - 453 - 06974</t>
  </si>
  <si>
    <t>R 4 - D 32 - 453 - 3693</t>
  </si>
  <si>
    <t>R 4 - D 32 - 453 - 06975</t>
  </si>
  <si>
    <t>R 4 - D 32 - 453 - 4238</t>
  </si>
  <si>
    <t>Iglesia Andalum</t>
  </si>
  <si>
    <t>Lisandro De La Torre - 2431 e/ San Rudesindo - Florencio Varela</t>
  </si>
  <si>
    <t>R 4 - D 32 - 453 - 06976</t>
  </si>
  <si>
    <t>R 4 - D 32 - 453 - 06977</t>
  </si>
  <si>
    <t>R 4 - D 32 - 453 - 06978</t>
  </si>
  <si>
    <t>R 4 - D 32 - 453 - 3169</t>
  </si>
  <si>
    <t>Ep 36</t>
  </si>
  <si>
    <t>Calle 1423 - Y 1432 y Barrio San Francisco - Florencio Varela</t>
  </si>
  <si>
    <t>R 4 - D 32 - 453 - 06979</t>
  </si>
  <si>
    <t>R 4 - D 32 - 453 - 4241</t>
  </si>
  <si>
    <t>Comedor Capilla Caacupe De Los Quinchos</t>
  </si>
  <si>
    <t>Calle 1428 - e/ Calle 1433 y Calle 1437 - Florencio Varela</t>
  </si>
  <si>
    <t>R 4 - D 32 - 453 - 06981</t>
  </si>
  <si>
    <t>R 4 - D 32 - 453 - 06982</t>
  </si>
  <si>
    <t>R 4 - D 32 - 453 - 06983</t>
  </si>
  <si>
    <t>R 4 - D 32 - 453 - 06984</t>
  </si>
  <si>
    <t>R 4 - D 32 - 453 - 4243</t>
  </si>
  <si>
    <t>Iglesia Restaurando Vidas</t>
  </si>
  <si>
    <t>Lobos - 849 - Florencio Varela</t>
  </si>
  <si>
    <t>R 4 - D 32 - 453 - 06985</t>
  </si>
  <si>
    <t>R 4 - D 32 - 453 - 06986</t>
  </si>
  <si>
    <t>R 4 - D 32 - 453 - 1068</t>
  </si>
  <si>
    <t>Unaj</t>
  </si>
  <si>
    <t>Calchaqui - 6200 - Florencio Varela</t>
  </si>
  <si>
    <t>R 4 - D 32 - 453 - 10036</t>
  </si>
  <si>
    <t>R 4 - D 32 - 453 - 10039</t>
  </si>
  <si>
    <t>R 4 - D 32 - 453 - 1069</t>
  </si>
  <si>
    <t>Up 54 Calle 1635 - 2751 LA CAPILLA - Florencio Varela</t>
  </si>
  <si>
    <t>R 4 - D 32 - 453 - 10042</t>
  </si>
  <si>
    <t>Servicio Penitenciario Bonaerense Florencio Varela</t>
  </si>
  <si>
    <t>R 4 - D 32 - 453 - 3311</t>
  </si>
  <si>
    <t>Unidad Productiva Utep</t>
  </si>
  <si>
    <t>Chascomus Bis - 1075 - Florencio Varela</t>
  </si>
  <si>
    <t>R 4 - D 32 - 453 - 10044</t>
  </si>
  <si>
    <t>Movimiento Evita Carlos Vera</t>
  </si>
  <si>
    <t>R 4 - D 32 - 453 - 1050</t>
  </si>
  <si>
    <t>Instituto De EducaciÓn Popular Eva Peron</t>
  </si>
  <si>
    <t>Los Charruas - 154 - Florencio Varela</t>
  </si>
  <si>
    <t>R 4 - D 32 - 453 - 10045</t>
  </si>
  <si>
    <t>R 4 - D 32 - 453 - 4428</t>
  </si>
  <si>
    <t>Polo Productivo Barrios De Pie</t>
  </si>
  <si>
    <t>La Rastra - 1436 e/ Cala y El Apero - Florencio Varela</t>
  </si>
  <si>
    <t>R 4 - D 32 - 453 - 10046</t>
  </si>
  <si>
    <t>Centro Integrador Fusión X</t>
  </si>
  <si>
    <t>R 4 - D 32 - 453 - 1046</t>
  </si>
  <si>
    <t>Cfp N° 403</t>
  </si>
  <si>
    <t>Calle 511 - 3550 - Florencio Varela</t>
  </si>
  <si>
    <t>R 4 - D 32 - 453 - 10047</t>
  </si>
  <si>
    <t>R 4 - D 32 - 453 - 10048</t>
  </si>
  <si>
    <t>R 4 - D 32 - 453 - 3499</t>
  </si>
  <si>
    <t>Unaj (ingenieron Allan)</t>
  </si>
  <si>
    <t>Colectora Autovía 2 Y Avenida Ingeniero Allan - Florencio Varela</t>
  </si>
  <si>
    <t>R 4 - D 32 - 453 - 10050</t>
  </si>
  <si>
    <t>R 4 - D 32 - 453 - 1076</t>
  </si>
  <si>
    <t>Sociedad De Fomento Villa Argentina</t>
  </si>
  <si>
    <t>Calle 517 - 2135 e/ 542 y 544 - Florencio Varela</t>
  </si>
  <si>
    <t>R 4 - D 32 - 453 - 10052</t>
  </si>
  <si>
    <t>Movimiento Evita Pitu Basualdo</t>
  </si>
  <si>
    <t>R 4 - D 32 - 453 - 1049</t>
  </si>
  <si>
    <t>Centro Cultural Y Biblioteca Popular El Laberinto</t>
  </si>
  <si>
    <t>Ambato - 1178 - Florencio Varela</t>
  </si>
  <si>
    <t>R 4 - D 32 - 453 - 10053</t>
  </si>
  <si>
    <t>R 4 - D 32 - 453 - 1078</t>
  </si>
  <si>
    <t>Merendero Evita Madre De Los Humildes</t>
  </si>
  <si>
    <t>Calle 1139 - 1098 - Florencio Varela</t>
  </si>
  <si>
    <t>R 4 - D 32 - 453 - 10054</t>
  </si>
  <si>
    <t>R 4 - D 32 - 453 - 3540</t>
  </si>
  <si>
    <t>Trenque Lauquen - e/ Pergamino y J.g. Brochero - Florencio Varela</t>
  </si>
  <si>
    <t>R 4 - D 32 - 453 - 10056</t>
  </si>
  <si>
    <t>R 4 - D 32 - 453 - 3541</t>
  </si>
  <si>
    <t>Merendero 19 De Septiembre</t>
  </si>
  <si>
    <t>Calle 556 - 1725 e/ La Paloma y 533 - Florencio Varela</t>
  </si>
  <si>
    <t>R 4 - D 32 - 453 - 10057</t>
  </si>
  <si>
    <t>R 4 - D 32 - 453 - 10058</t>
  </si>
  <si>
    <t>R 4 - D 32 - 453 - 2037</t>
  </si>
  <si>
    <t>R 4 - D 32 - 453 - 10059</t>
  </si>
  <si>
    <t>R 4 - D 32 - 453 - 10060</t>
  </si>
  <si>
    <t>R 4 - D 32 - 453 - 10061</t>
  </si>
  <si>
    <t>R 4 - D 32 - 453 - 3794</t>
  </si>
  <si>
    <t>Centro Cultural El Faro</t>
  </si>
  <si>
    <t>Montiel - 152 e/ Pinzón y Sastre - Florencio Varela</t>
  </si>
  <si>
    <t>R 4 - D 32 - 453 - 10063</t>
  </si>
  <si>
    <t>R 4 - D 32 - 453 - 3815</t>
  </si>
  <si>
    <t>Club 25 De Mayo</t>
  </si>
  <si>
    <t>Checoslovaquia - e/ Ginebra y Madrid - Florencio Varela</t>
  </si>
  <si>
    <t>R 4 - D 32 - 453 - 10064</t>
  </si>
  <si>
    <t>R 4 - D 32 - 453 - 3816</t>
  </si>
  <si>
    <t>Merendero Mis Pequeños Niños</t>
  </si>
  <si>
    <t>Ambato - 984 e/ Achala y Aconquija - Florencio Varela</t>
  </si>
  <si>
    <t>R 4 - D 32 - 453 - 10065</t>
  </si>
  <si>
    <t>R 4 - D 32 - 453 - 10066</t>
  </si>
  <si>
    <t>R 4 - D 32 - 453 - 10067</t>
  </si>
  <si>
    <t>R 4 - D 32 - 453 - 1048</t>
  </si>
  <si>
    <t>Luis Braile - 2461 e/ Villa Angelica - Florencio Varela</t>
  </si>
  <si>
    <t>R 4 - D 32 - 453 - 10068</t>
  </si>
  <si>
    <t>Miles</t>
  </si>
  <si>
    <t>R 4 - D 32 - 453 - 3926</t>
  </si>
  <si>
    <t>El Faro La Esperanza</t>
  </si>
  <si>
    <t>Calle 1306 - 1975 e/ 1339 y 1337 - Florencio Varela</t>
  </si>
  <si>
    <t>R 4 - D 32 - 453 - 10069</t>
  </si>
  <si>
    <t>R 4 - D 32 - 453 - 10070</t>
  </si>
  <si>
    <t>R 4 - D 32 - 453 - 10071</t>
  </si>
  <si>
    <t>R 4 - D 32 - 453 - 10072</t>
  </si>
  <si>
    <t>R 4 - D 32 - 453 - 10073</t>
  </si>
  <si>
    <t>R 4 - D 32 - 453 - 10074</t>
  </si>
  <si>
    <t>R 4 - D 32 - 453 - 4089</t>
  </si>
  <si>
    <t>Checoslovaquia Entre Madrid Y Roma - Florencio Varela</t>
  </si>
  <si>
    <t>R 4 - D 32 - 453 - 10075</t>
  </si>
  <si>
    <t>R 4 - D 32 - 453 - 1051</t>
  </si>
  <si>
    <t>Unidad Productiva Y Centro Cultural Micaela Garcia</t>
  </si>
  <si>
    <t>Alemania - 1178 - Florencio Varela</t>
  </si>
  <si>
    <t>R 4 - D 32 - 453 - 10076</t>
  </si>
  <si>
    <t>R 4 - D 32 - 453 - 10077</t>
  </si>
  <si>
    <t>R 4 - D 32 - 453 - 10078</t>
  </si>
  <si>
    <t>R 4 - D 32 - 453 - 4127</t>
  </si>
  <si>
    <t>Merendero Los Mismos De Siempre</t>
  </si>
  <si>
    <t>Juarez Celman - 1272 e/ Cjal. José Dans Rey y Finochietto - Florencio Varela</t>
  </si>
  <si>
    <t>R 4 - D 32 - 453 - 10080</t>
  </si>
  <si>
    <t>R 4 - D 32 - 453 - 10081</t>
  </si>
  <si>
    <t>R 4 - D 32 - 453 - 10083</t>
  </si>
  <si>
    <t>R 4 - D 32 - 453 - 10084</t>
  </si>
  <si>
    <t>R 4 - D 32 - 453 - 10085</t>
  </si>
  <si>
    <t>R 4 - D 32 - 453 - 10086</t>
  </si>
  <si>
    <t>R 4 - D 32 - 453 - 10087</t>
  </si>
  <si>
    <t>R 4 - D 32 - 455 - 4152</t>
  </si>
  <si>
    <t>Ser Especial</t>
  </si>
  <si>
    <t>Ambato - 1627 e/ Camino Gral Belgrano y Gaboto - Florencio Varela</t>
  </si>
  <si>
    <t>R 4 - D 32 - 455 - 10088</t>
  </si>
  <si>
    <t>R 4 - D 32 - 453 - 4297</t>
  </si>
  <si>
    <t>Av. Luján - 608 e/ Combate De Los Pozos y 911 A - Florencio Varela</t>
  </si>
  <si>
    <t>R 4 - D 32 - 453 - 10089</t>
  </si>
  <si>
    <t>R 4 - D 32 - 453 - 10090</t>
  </si>
  <si>
    <t>R 4 - D 32 - 453 - 10091</t>
  </si>
  <si>
    <t>R 4 - D 32 - 453 - 10092</t>
  </si>
  <si>
    <t>R 4 - D 32 - 453 - 10093</t>
  </si>
  <si>
    <t>R 4 - D 32 - 453 - 10094</t>
  </si>
  <si>
    <t>R 4 - D 85 - 451 - 2620</t>
  </si>
  <si>
    <t>Mary Sanchez-ees28</t>
  </si>
  <si>
    <t>Madame Curie - 1750 e/ San Mauro Castelverde y 1° De Mayo - Quilmes Oeste</t>
  </si>
  <si>
    <t>R 4 - D 85 - 451 - 02800</t>
  </si>
  <si>
    <t>R 4 - D 85 - 452 - 2617</t>
  </si>
  <si>
    <t>Promeba</t>
  </si>
  <si>
    <t>Calle 802 - 2437 e/ 894 y 895 - Quilmes Oeste La Paz</t>
  </si>
  <si>
    <t>R 4 - D 85 - 452 - 02801</t>
  </si>
  <si>
    <t>R 4 - D 85 - 451 - 2657</t>
  </si>
  <si>
    <t>Cic "la Ribera"</t>
  </si>
  <si>
    <t>La Merced - e/ 19 Bis - Ribera De Quilmes</t>
  </si>
  <si>
    <t>R 4 - D 85 - 451 - 02802</t>
  </si>
  <si>
    <t>R 4 - D 85 - 451 - 2655</t>
  </si>
  <si>
    <t>Centro De Jubilados Nuestros Derechos</t>
  </si>
  <si>
    <t>Humberto Primo - 320 e/ Alvear y Mitre - Quilmes Centro</t>
  </si>
  <si>
    <t>R 4 - D 85 - 451 - 02803</t>
  </si>
  <si>
    <t>R 4 - D 85 - 452 - 3234</t>
  </si>
  <si>
    <t>Escuela Secundaria N°65</t>
  </si>
  <si>
    <t>Avenida Provincial - e/ 849 y 848 - San Francisco Solano</t>
  </si>
  <si>
    <t>R 4 - D 85 - 452 - 02804</t>
  </si>
  <si>
    <t>R 4 - D 85 - 451 - 02806</t>
  </si>
  <si>
    <t>R 4 - D 85 - 457 - 2603</t>
  </si>
  <si>
    <t>Escuela Primaria N° 31</t>
  </si>
  <si>
    <t>Dardo Rocha - 1343 e/ Formosa y Chaco - Bernal Oeste</t>
  </si>
  <si>
    <t>R 4 - D 85 - 457 - 02807</t>
  </si>
  <si>
    <t>R 4 - D 85 - 452 - 3375</t>
  </si>
  <si>
    <t>Instituto Superior N°83</t>
  </si>
  <si>
    <t>Calle 893 - 4351 e/ 843 y 844 - San Francisco Solano</t>
  </si>
  <si>
    <t>R 4 - D 85 - 452 - 02808</t>
  </si>
  <si>
    <t>R 4 - D 85 - 452 - 02809</t>
  </si>
  <si>
    <t>R 4 - D 85 - 452 - 3376</t>
  </si>
  <si>
    <t>Sociedad De Fomento La Florida</t>
  </si>
  <si>
    <t>Calle 835 - 651 e/ 877 y 876 - Villa La Florida</t>
  </si>
  <si>
    <t>R 4 - D 85 - 452 - 02810</t>
  </si>
  <si>
    <t>R 4 - D 85 - 452 - 4081</t>
  </si>
  <si>
    <t>Sociedad De Fomento Tomas Torres</t>
  </si>
  <si>
    <t>Pringles - e/ Evaristo Iglesias y Mendoza - Ezpeleta Este</t>
  </si>
  <si>
    <t>R 4 - D 85 - 452 - 02811</t>
  </si>
  <si>
    <t>R 4 - D 85 - 451 - 3379</t>
  </si>
  <si>
    <t>Escuela Secundaria N°7</t>
  </si>
  <si>
    <t>Rivadavia - 373 e/ Sarmiento y Mitre - Quilmes Centro</t>
  </si>
  <si>
    <t>R 4 - D 85 - 451 - 02812</t>
  </si>
  <si>
    <t>R 4 - D 85 - 452 - 2624</t>
  </si>
  <si>
    <t>Cic La Matera</t>
  </si>
  <si>
    <t>Calle 816 Bis - e/ 890 y 889 - Quilmes Oeste La Matera</t>
  </si>
  <si>
    <t>R 4 - D 85 - 452 - 02900</t>
  </si>
  <si>
    <t>R 4 - D 85 - 451 - 02901</t>
  </si>
  <si>
    <t>R 4 - D 85 - 452 - 2607</t>
  </si>
  <si>
    <t>Escuela De Arte Y Oficios "solano Vive"</t>
  </si>
  <si>
    <t>Calle 827 - 2453 e/ 895 y 897 - San Francisco Solano</t>
  </si>
  <si>
    <t>R 4 - D 85 - 452 - 02902</t>
  </si>
  <si>
    <t>R 4 - D 85 - 452 - 02903</t>
  </si>
  <si>
    <t>R 4 - D 85 - 452 - 3235</t>
  </si>
  <si>
    <t>Sociedad De Fomento 20 De Junio</t>
  </si>
  <si>
    <t>Gelly Obes - e/ Monroe - Quilmes Este</t>
  </si>
  <si>
    <t>R 4 - D 85 - 452 - 02904</t>
  </si>
  <si>
    <t>R 4 - D 85 - 457 - 02905</t>
  </si>
  <si>
    <t>R 4 - D 85 - 452 - 02906</t>
  </si>
  <si>
    <t>R 4 - D 85 - 452 - 02907</t>
  </si>
  <si>
    <t>R 4 - D 85 - 451 - 2602</t>
  </si>
  <si>
    <t>Sociedad De Fomento Balneario De Quilmes</t>
  </si>
  <si>
    <t>Iriarte - 1730 e/ Los Naranjos y Los Ciruelos - Ribera De Quilmes</t>
  </si>
  <si>
    <t>R 4 - D 85 - 451 - 02908</t>
  </si>
  <si>
    <t>R 4 - D 85 - 451 - 02910</t>
  </si>
  <si>
    <t>R 4 - D 85 - 452 - 2639</t>
  </si>
  <si>
    <t>Centro Juvenil Luz Del Alma</t>
  </si>
  <si>
    <t>Dr. Ramon Carrillo - 4966 e/ Costa Rica y Costa Rica Bis - Ezpeleta Oeste</t>
  </si>
  <si>
    <t>R 4 - D 85 - 452 - 02911</t>
  </si>
  <si>
    <t>R 4 - D 85 - 451 - 3780</t>
  </si>
  <si>
    <t>Iglesia De Dios Vision Vida</t>
  </si>
  <si>
    <t>La Rioja - 4030 e/ 388 y 389 - Quilmes Oeste La CaÑada</t>
  </si>
  <si>
    <t>R 4 - D 85 - 451 - 02913</t>
  </si>
  <si>
    <t>R 4 - D 85 - 451 - 02914</t>
  </si>
  <si>
    <t>R 4 - D 85 - 452 - 3551</t>
  </si>
  <si>
    <t>Escuela Primaria De Adultos N°706 (ep 14)</t>
  </si>
  <si>
    <t>Comandante Carbonari - 379 e/ Almirante Brown y Lavalle - Ezpeleta Este</t>
  </si>
  <si>
    <t>R 4 - D 85 - 452 - 02915</t>
  </si>
  <si>
    <t>R 4 - D 85 - 452 - 02916</t>
  </si>
  <si>
    <t>R 4 - D 85 - 452 - 4372</t>
  </si>
  <si>
    <t>Fundacion Mas Vida</t>
  </si>
  <si>
    <t>Mitre - 4252 e/ Antartida Argentina y Evaristo Iglesias - Ezpeleta Este</t>
  </si>
  <si>
    <t>R 4 - D 85 - 452 - 02917</t>
  </si>
  <si>
    <t>R 4 - D 85 - 452 - 02918</t>
  </si>
  <si>
    <t>R 4 - D 85 - 452 - 2616</t>
  </si>
  <si>
    <t>Sociedad De Fomento Enrique MuiÑo</t>
  </si>
  <si>
    <t>Cosme Argerich Y Paraguay - e/ Paraguay y Diagonal Argerich - Ezpeleta Oeste</t>
  </si>
  <si>
    <t>R 4 - D 85 - 452 - 02919</t>
  </si>
  <si>
    <t>R 4 - D 85 - 452 - 2606</t>
  </si>
  <si>
    <t>Sociedad De Fomento "el Jalon"</t>
  </si>
  <si>
    <t>Ricardo Rojas - 5610 e/ Republica De Cuba - Ezpeleta Oeste</t>
  </si>
  <si>
    <t>R 4 - D 85 - 452 - 02920</t>
  </si>
  <si>
    <t>R 4 - D 85 - 451 - 02921</t>
  </si>
  <si>
    <t>R 4 - D 85 - 452 - 3241</t>
  </si>
  <si>
    <t>Sociedad De Fomento Barrio Las Rosas</t>
  </si>
  <si>
    <t>Calle Salvador Mazza (340) - 3980 e/ Anibal Trolio (390) - Quilmes Oeste</t>
  </si>
  <si>
    <t>R 4 - D 85 - 452 - 02922</t>
  </si>
  <si>
    <t>Centro Cultural "somos El Mundo"</t>
  </si>
  <si>
    <t>R 4 - D 85 - 457 - 02923</t>
  </si>
  <si>
    <t>R 4 - D 85 - 452 - 4479</t>
  </si>
  <si>
    <t>Sociedad De Fomento Santo Domingo</t>
  </si>
  <si>
    <t>Panama - 2502 e/ Miguel CanÉ y Lisandro De La Torre - Ezpeleta Oeste</t>
  </si>
  <si>
    <t>R 4 - D 85 - 452 - 02924</t>
  </si>
  <si>
    <t>R 4 - D 85 - 451 - 3551</t>
  </si>
  <si>
    <t>R 4 - D 85 - 451 - 02925</t>
  </si>
  <si>
    <t>R 4 - D 85 - 457 - 2609</t>
  </si>
  <si>
    <t>Sociedad De Fomento "gaby 1°"</t>
  </si>
  <si>
    <t>Calle 196 - e/ Padre Rodolfo Ragucci - Bernal Oeste</t>
  </si>
  <si>
    <t>R 4 - D 85 - 457 - 02926</t>
  </si>
  <si>
    <t>R 4 - D 85 - 451 - 03000</t>
  </si>
  <si>
    <t>R 4 - D 85 - 452 - 03001</t>
  </si>
  <si>
    <t>R 4 - D 85 - 452 - 03002</t>
  </si>
  <si>
    <t>R 4 - D 85 - 457 - 2598</t>
  </si>
  <si>
    <t>Asociacion Civil 30 Mil SueÑos Florecen</t>
  </si>
  <si>
    <t>Calle 396 - 1151 e/ Av. Carlos Pellegrini y Islas Malvinas - Quilmes Oeste</t>
  </si>
  <si>
    <t>R 4 - D 85 - 457 - 03004</t>
  </si>
  <si>
    <t>R 4 - D 85 - 452 - 2622</t>
  </si>
  <si>
    <t>Parroquia Nuestra SeÑora De Itati</t>
  </si>
  <si>
    <t>Obispo MonseÑor Angelleli - 2275 e/ 892 y 893 - Quilmes Oeste La Paz</t>
  </si>
  <si>
    <t>R 4 - D 85 - 452 - 03005</t>
  </si>
  <si>
    <t>R 4 - D 85 - 452 - 03006</t>
  </si>
  <si>
    <t>R 4 - D 85 - 451 - 03010</t>
  </si>
  <si>
    <t>R 4 - D 85 - 452 - 03011</t>
  </si>
  <si>
    <t>R 4 - D 85 - 452 - 03100</t>
  </si>
  <si>
    <t>R 4 - D 85 - 452 - 3779</t>
  </si>
  <si>
    <t>Sociedad De Fomento "san Francisco"</t>
  </si>
  <si>
    <t>Calle 812 - 2462 e/ 894 y 895 - San Francisco Solano</t>
  </si>
  <si>
    <t>R 4 - D 85 - 452 - 03101</t>
  </si>
  <si>
    <t>R 4 - D 85 - 452 - 03102</t>
  </si>
  <si>
    <t>R 4 - D 85 - 451 - 03103</t>
  </si>
  <si>
    <t>R 4 - D 85 - 452 - 03104</t>
  </si>
  <si>
    <t>R 4 - D 85 - 452 - 03105</t>
  </si>
  <si>
    <t>R 4 - D 85 - 452 - 2648</t>
  </si>
  <si>
    <t>Capilla ExaltaciÓn De La Cruz</t>
  </si>
  <si>
    <t>Calle 815 Bis - 2396 e/ 894 - San Francisco Solano</t>
  </si>
  <si>
    <t>R 4 - D 85 - 452 - 03107</t>
  </si>
  <si>
    <t>R 4 - D 85 - 457 - 03109</t>
  </si>
  <si>
    <t>R 4 - D 85 - 457 - 03110</t>
  </si>
  <si>
    <t>R 4 - D 85 - 452 - 2605</t>
  </si>
  <si>
    <t>Iglesia Santa Lucia</t>
  </si>
  <si>
    <t>Calle 820 - 780 e/ 878 y 877 - Quilmes Oeste</t>
  </si>
  <si>
    <t>R 4 - D 85 - 452 - 03112</t>
  </si>
  <si>
    <t>R 4 - D 85 - 452 - 3851</t>
  </si>
  <si>
    <t>Casa Paraguaya De Quilmes "natalicio Talavera"</t>
  </si>
  <si>
    <t>Brasil - 1428 e/ Azcuénaga y Urquiza - Ezpeleta Oeste</t>
  </si>
  <si>
    <t>R 4 - D 85 - 452 - 03115</t>
  </si>
  <si>
    <t>R 4 - D 85 - 452 - 03116</t>
  </si>
  <si>
    <t>R 4 - D 85 - 451 - 03117</t>
  </si>
  <si>
    <t>R 4 - D 85 - 452 - 03118</t>
  </si>
  <si>
    <t>R 4 - D 85 - 452 - 03119</t>
  </si>
  <si>
    <t>R 4 - D 85 - 451 - 03120</t>
  </si>
  <si>
    <t>R 4 - D 85 - 451 - 4079</t>
  </si>
  <si>
    <t>Iriarte - 1730 e/ Los Ciruelos y De Los Naranjos - Ribera De Quilmes</t>
  </si>
  <si>
    <t>R 4 - D 85 - 451 - 03202</t>
  </si>
  <si>
    <t>R 4 - D 85 - 452 - 3378</t>
  </si>
  <si>
    <t>Ptp Solano</t>
  </si>
  <si>
    <t>Av. Monteverde Y 898 - San Francisco Solano</t>
  </si>
  <si>
    <t>R 4 - D 85 - 452 - 03203</t>
  </si>
  <si>
    <t>R 4 - D 85 - 452 - 4144</t>
  </si>
  <si>
    <t>Sociedad De Fomento San Antonio</t>
  </si>
  <si>
    <t>Calle 899 - 1230 e/ 802 y 803 - San Francisco Solano</t>
  </si>
  <si>
    <t>R 4 - D 85 - 452 - 03204</t>
  </si>
  <si>
    <t>R 4 - D 85 - 451 - 2604</t>
  </si>
  <si>
    <t>Centro Cultural El Galpon</t>
  </si>
  <si>
    <t>Calchaqui - 627 e/ Int. Pedro Oliveri y San Luis - Quilmes Oeste</t>
  </si>
  <si>
    <t>R 4 - D 85 - 451 - 03300</t>
  </si>
  <si>
    <t>R 4 - D 85 - 451 - 03301</t>
  </si>
  <si>
    <t>R 4 - D 85 - 451 - 03302</t>
  </si>
  <si>
    <t>R 4 - D 85 - 451 - 4372</t>
  </si>
  <si>
    <t>R 4 - D 85 - 451 - 03303</t>
  </si>
  <si>
    <t>R 4 - D 85 - 451 - 03304</t>
  </si>
  <si>
    <t>R 4 - D 85 - 452 - 4600</t>
  </si>
  <si>
    <t>Hogar Infantil San Francisco</t>
  </si>
  <si>
    <t>Calle 889 - e/ Calle 829 - San Francisco Solano</t>
  </si>
  <si>
    <t>R 4 - D 85 - 452 - 03305</t>
  </si>
  <si>
    <t>R 4 - D 85 - 452 - 03306</t>
  </si>
  <si>
    <t>R 4 - D 85 - 452 - 03307</t>
  </si>
  <si>
    <t>R 4 - D 85 - 452 - 03308</t>
  </si>
  <si>
    <t>R 4 - D 85 - 451 - 0957</t>
  </si>
  <si>
    <t>Cooperativa MetalÚrgica Eitec Ltdea</t>
  </si>
  <si>
    <t>Calle 189 - 950 e/ Carlos Braggio y MonseÑor Miguel De Andrea - Quilmes Bernal Oeste</t>
  </si>
  <si>
    <t>R 4 - D 85 - 451 - 10011</t>
  </si>
  <si>
    <t>Coop.metalurgica Eitec Ltdea</t>
  </si>
  <si>
    <t>R 4 - D 85 - 451 - 3224</t>
  </si>
  <si>
    <t>San Francisco Asis - Iapi</t>
  </si>
  <si>
    <t>Calle 179 Y Chaco - Iapi - Bernal Oeste</t>
  </si>
  <si>
    <t>R 4 - D 85 - 451 - 10012</t>
  </si>
  <si>
    <t>San Francisco Iapi</t>
  </si>
  <si>
    <t>R 4 - D 85 - 451 - 0949</t>
  </si>
  <si>
    <t>Transformar (municipalidad De Quilmes)</t>
  </si>
  <si>
    <t>Alberdi - 500 e/ General Paz y Cevallos - Quilmes. Quilmes.</t>
  </si>
  <si>
    <t>R 4 - D 85 - 451 - 10013</t>
  </si>
  <si>
    <t>R 4 - D 85 - 451 - 3225</t>
  </si>
  <si>
    <t>Bermejo Esq. Luis Maria. Campo - 1099 - Bernal Oeste</t>
  </si>
  <si>
    <t>R 4 - D 85 - 451 - 10014</t>
  </si>
  <si>
    <t>Subsecretaria De Seguridad Ciudadana</t>
  </si>
  <si>
    <t>R 4 - D 85 - 451 - 0952</t>
  </si>
  <si>
    <t>Asociacion Sordos Quilmes</t>
  </si>
  <si>
    <t>Lugones - 224 e/ Alvear y Almte. Brown - Quilmes Quilmes Este</t>
  </si>
  <si>
    <t>R 4 - D 85 - 451 - 10015</t>
  </si>
  <si>
    <t>Asociacion Sordos De Quilmes</t>
  </si>
  <si>
    <t>R 4 - D 85 - 451 - 3327</t>
  </si>
  <si>
    <t>Club 9 De Julio</t>
  </si>
  <si>
    <t>Formosa Y Calle 168 - Bernal Oeste</t>
  </si>
  <si>
    <t>R 4 - D 85 - 451 - 10019</t>
  </si>
  <si>
    <t>R 4 - D 85 - 451 - 3292</t>
  </si>
  <si>
    <t>Centro Comunitario 24 De Diciembre</t>
  </si>
  <si>
    <t>Calle 7 De Agosto - ESQ. 405 BIS e/ Namuncura y 405 Bis - Ezpeleta Oeste</t>
  </si>
  <si>
    <t>R 4 - D 85 - 451 - 10021</t>
  </si>
  <si>
    <t>R 4 - D 85 - 451 - 10022</t>
  </si>
  <si>
    <t>R 4 - D 85 - 451 - 3293</t>
  </si>
  <si>
    <t>Diagonal 168 Y Pasaje San Francisco - Bernal Este</t>
  </si>
  <si>
    <t>R 4 - D 85 - 451 - 10024</t>
  </si>
  <si>
    <t>R 4 - D 85 - 451 - 10026</t>
  </si>
  <si>
    <t>R 4 - D 85 - 451 - 3916</t>
  </si>
  <si>
    <t>Tinkunaco</t>
  </si>
  <si>
    <t>Calle 174 - 1909 - Quilmes Bernal Oeste</t>
  </si>
  <si>
    <t>R 4 - D 85 - 451 - 10027</t>
  </si>
  <si>
    <t>Ideal Para Quilmes</t>
  </si>
  <si>
    <t>R 4 - D 85 - 451 - 3236</t>
  </si>
  <si>
    <t>Sociedad De Fomento "barrio Arrieta"</t>
  </si>
  <si>
    <t>Santa Fe - 641 e/ Rio Limay - Ezpeleta Este</t>
  </si>
  <si>
    <t>R 4 - D 85 - 451 - 10029</t>
  </si>
  <si>
    <t>R 4 - D 85 - 451 - 10031</t>
  </si>
  <si>
    <t>R 4 - D 85 - 451 - 10032</t>
  </si>
  <si>
    <t>R 4 - D 85 - 451 - 10033</t>
  </si>
  <si>
    <t>R 4 - D 85 - 451 - 4486</t>
  </si>
  <si>
    <t>Centro De Capacitaciòn Y Entrenamiento Profesional</t>
  </si>
  <si>
    <t>Alem - 1789 e/ Calle 162 y Dr Pozzo - Bernal Oeste</t>
  </si>
  <si>
    <t>R 4 - D 85 - 451 - 10034</t>
  </si>
  <si>
    <t>Ccc</t>
  </si>
  <si>
    <t>R 4 - D 85 - 451 - 10035</t>
  </si>
  <si>
    <t>R 4 - D 85 - 451 - 10036</t>
  </si>
  <si>
    <t>R 4 - D 85 - 451 - 4519</t>
  </si>
  <si>
    <t>Cic Agustin Ramirez</t>
  </si>
  <si>
    <t>Camino General Belgrano - 1893 - Quilmes Oeste</t>
  </si>
  <si>
    <t>R 4 - D 85 - 451 - 10037</t>
  </si>
  <si>
    <t>Desarrollo Social (municipalidad De Quilmes)</t>
  </si>
  <si>
    <t>R 4 - D 85 - 451 - 10038</t>
  </si>
  <si>
    <t>R 4 - D 85 - 451 - 10039</t>
  </si>
  <si>
    <t>R 4 - D 85 - 451 - 10040</t>
  </si>
  <si>
    <t>R 4 - D 85 - 451 - 10041</t>
  </si>
  <si>
    <t>R 5 - D 129 - 452 - 2104</t>
  </si>
  <si>
    <t>Ep N° 12</t>
  </si>
  <si>
    <t>Discepolo - 403 - Presidente Peron America Unida</t>
  </si>
  <si>
    <t>R 5 - D 129 - 452 - 00161</t>
  </si>
  <si>
    <t>Fines Presidente Peron</t>
  </si>
  <si>
    <t>R 5 - D 129 - 451 - 1942</t>
  </si>
  <si>
    <t>Ep N°11</t>
  </si>
  <si>
    <t>Calle 117 - e/ 106 y 108 - Presidente Peron La Yaya</t>
  </si>
  <si>
    <t>R 5 - D 129 - 451 - 00162</t>
  </si>
  <si>
    <t>R 5 - D 129 - 451 - 1938</t>
  </si>
  <si>
    <t>Ep N° 3</t>
  </si>
  <si>
    <t>Leandro Alem - 1848 - Presidente Peron La Yaya</t>
  </si>
  <si>
    <t>R 5 - D 129 - 451 - 00170</t>
  </si>
  <si>
    <t>R 5 - D 129 - 451 - 1941</t>
  </si>
  <si>
    <t>Ep N° 9</t>
  </si>
  <si>
    <t>Mexico - e/ Paramarino - Presidente Peron Parque Americano</t>
  </si>
  <si>
    <t>R 5 - D 129 - 451 - 00173</t>
  </si>
  <si>
    <t>R 5 - D 129 - 451 - 00174</t>
  </si>
  <si>
    <t>R 5 - D 129 - 452 - 3717</t>
  </si>
  <si>
    <t>Ep N°2</t>
  </si>
  <si>
    <t>Centenario - 339 - Presidente Peron Numancia</t>
  </si>
  <si>
    <t>R 5 - D 129 - 452 - 00176</t>
  </si>
  <si>
    <t>R 5 - D 129 - 452 - 2103</t>
  </si>
  <si>
    <t>Remedios De Escalada - Presidente Peron San Martin</t>
  </si>
  <si>
    <t>R 5 - D 129 - 452 - 00177</t>
  </si>
  <si>
    <t>R 5 - D 129 - 452 - 00178</t>
  </si>
  <si>
    <t>R 5 - D 129 - 451 - 1939</t>
  </si>
  <si>
    <t>Ep N° 5</t>
  </si>
  <si>
    <t>La Plata - e/ Navarro y Las Heras - Presidente Peron Las Lomas</t>
  </si>
  <si>
    <t>R 5 - D 129 - 451 - 00179</t>
  </si>
  <si>
    <t>R 5 - D 129 - 452 - 00201</t>
  </si>
  <si>
    <t>R 5 - D 129 - 452 - 00202</t>
  </si>
  <si>
    <t>R 5 - D 129 - 451 - 00203</t>
  </si>
  <si>
    <t>R 5 - D 129 - 452 - 00205</t>
  </si>
  <si>
    <t>R 5 - D 129 - 451 - 00208</t>
  </si>
  <si>
    <t>R 5 - D 129 - 452 - 00210</t>
  </si>
  <si>
    <t>R 5 - D 129 - 452 - 00211</t>
  </si>
  <si>
    <t>R 5 - D 129 - 452 - 00213</t>
  </si>
  <si>
    <t>R 5 - D 129 - 451 - 00214</t>
  </si>
  <si>
    <t>R 5 - D 129 - 451 - 00215</t>
  </si>
  <si>
    <t>R 5 - D 129 - 451 - 00217</t>
  </si>
  <si>
    <t>R 5 - D 129 - 451 - 00218</t>
  </si>
  <si>
    <t>R 5 - D 129 - 451 - 1943</t>
  </si>
  <si>
    <t>Calle 122 - 1985 - Presidente Peron El Roble</t>
  </si>
  <si>
    <t>R 5 - D 129 - 451 - 00219</t>
  </si>
  <si>
    <t>R 5 - D 129 - 451 - 00221</t>
  </si>
  <si>
    <t>R 5 - D 129 - 452 - 00222</t>
  </si>
  <si>
    <t>R 5 - D 129 - 451 - 00223</t>
  </si>
  <si>
    <t>R 5 - D 129 - 452 - 00225</t>
  </si>
  <si>
    <t>R 5 - D 129 - 451 - 00229</t>
  </si>
  <si>
    <t>R 5 - D 129 - 451 - 00230</t>
  </si>
  <si>
    <t>R 5 - D 129 - 452 - 00231</t>
  </si>
  <si>
    <t>R 5 - D 129 - 452 - 00232</t>
  </si>
  <si>
    <t>R 5 - D 129 - 451 - 00233</t>
  </si>
  <si>
    <t>R 5 - D 129 - 451 - 00234</t>
  </si>
  <si>
    <t>R 5 - D 129 - 451 - 00235</t>
  </si>
  <si>
    <t>R 5 - D 129 - 452 - 00236</t>
  </si>
  <si>
    <t>R 5 - D 129 - 451 - 00237</t>
  </si>
  <si>
    <t>R 5 - D 129 - 452 - 00238</t>
  </si>
  <si>
    <t>R 5 - D 129 - 451 - 00239</t>
  </si>
  <si>
    <t>R 5 - D 129 - 451 - 00240</t>
  </si>
  <si>
    <t>R 5 - D 129 - 451 - 1270</t>
  </si>
  <si>
    <t>Una Mirada Diferente - Junior Marquez</t>
  </si>
  <si>
    <t>Ecuador - e/ San Lorenzo y R De Escalada - Presidente Peron San Martin</t>
  </si>
  <si>
    <t>R 5 - D 129 - 451 - 10023</t>
  </si>
  <si>
    <t>R 5 - D 129 - 451 - 1269</t>
  </si>
  <si>
    <t>Municipalidad - Agrup. 17 De Octubre - Numancia</t>
  </si>
  <si>
    <t>La Ferrere - e/ 114 y 118 - Presidente Peron El Roble</t>
  </si>
  <si>
    <t>R 5 - D 129 - 451 - 10033</t>
  </si>
  <si>
    <t>AgrupaciÓn 17 De Octubre - Municipalidad</t>
  </si>
  <si>
    <t>R 5 - D 129 - 451 - 3534</t>
  </si>
  <si>
    <t>Iglesia Hay Vida En Jesus</t>
  </si>
  <si>
    <t>Calle 19b Y 33 - 561 - Presidente Peron La Yaya</t>
  </si>
  <si>
    <t>R 5 - D 129 - 451 - 10050</t>
  </si>
  <si>
    <t>R 5 - D 129 - 451 - 3535</t>
  </si>
  <si>
    <t>Casa De Los Abuelos</t>
  </si>
  <si>
    <t>Calle 117 E 106 Y 108 - SN - Presidente Peron La Yaya</t>
  </si>
  <si>
    <t>R 5 - D 129 - 451 - 10051</t>
  </si>
  <si>
    <t>R 5 - D 129 - 451 - 0965</t>
  </si>
  <si>
    <t>Scalabrini Ortiz - 230 - Presidente Peron Guernica</t>
  </si>
  <si>
    <t>R 5 - D 129 - 451 - 10052</t>
  </si>
  <si>
    <t>R 5 - D 129 - 451 - 0970</t>
  </si>
  <si>
    <t>Corazones Solidarios</t>
  </si>
  <si>
    <t>Santiago Del Estero - 704 e/ Guemes - Presidente Peron Santa Magdalena</t>
  </si>
  <si>
    <t>R 5 - D 129 - 451 - 10054</t>
  </si>
  <si>
    <t>R 5 - D 129 - 451 - 10056</t>
  </si>
  <si>
    <t>R 5 - D 129 - 451 - 3903</t>
  </si>
  <si>
    <t>Municipalidad - Agrup. 17 De Octubre - La Yaya</t>
  </si>
  <si>
    <t>Calle 112 - 2366 - Presidente Peron La Yaya</t>
  </si>
  <si>
    <t>R 5 - D 129 - 451 - 10057</t>
  </si>
  <si>
    <t>R 5 - D 129 - 451 - 10058</t>
  </si>
  <si>
    <t>R 5 - D 129 - 451 - 0966</t>
  </si>
  <si>
    <t>Eepa 702 - Sociedad De Fomento Mariano Moreno</t>
  </si>
  <si>
    <t>Calle 38 - e/ 8 y 9 - Presidente Peron 25 De Mayo</t>
  </si>
  <si>
    <t>R 5 - D 129 - 451 - 10061</t>
  </si>
  <si>
    <t>R 5 - D 129 - 451 - 4107</t>
  </si>
  <si>
    <t>Eepa 702 - UniÓn Vecinal Parque Americano</t>
  </si>
  <si>
    <t>Mexico Y Caracas - S/NÚMERO e/ Mexico y Caracas - Presidente Peron Parque Americano</t>
  </si>
  <si>
    <t>R 5 - D 129 - 451 - 10063</t>
  </si>
  <si>
    <t>R 5 - D 129 - 451 - 10064</t>
  </si>
  <si>
    <t>R 5 - D 129 - 451 - 10065</t>
  </si>
  <si>
    <t>R 5 - D 129 - 451 - 10066</t>
  </si>
  <si>
    <t>R 5 - D 129 - 451 - 0428</t>
  </si>
  <si>
    <t>Av 97 - e/ Esq 120 - Presidente Peron San Pablo</t>
  </si>
  <si>
    <t>R 5 - D 129 - 451 - 10067</t>
  </si>
  <si>
    <t>R 5 - D 129 - 451 - 10068</t>
  </si>
  <si>
    <t>R 5 - D 129 - 451 - 10069</t>
  </si>
  <si>
    <t>R 5 - D 129 - 451 - 10070</t>
  </si>
  <si>
    <t>R 5 - D 129 - 452 - 0970</t>
  </si>
  <si>
    <t>R 5 - D 129 - 452 - 10071</t>
  </si>
  <si>
    <t>R 5 - D 129 - 452 - 10072</t>
  </si>
  <si>
    <t>R 5 - D 129 - 452 - 10073</t>
  </si>
  <si>
    <t>R 5 - D 129 - 452 - 10074</t>
  </si>
  <si>
    <t>R 5 - D 129 - 451 - 4387</t>
  </si>
  <si>
    <t>Municipalidad - Agrup. 17 De Octubre - Numancia Su</t>
  </si>
  <si>
    <t>Juan De Dios - 18 - Presidente Peron Numancia</t>
  </si>
  <si>
    <t>R 5 - D 129 - 451 - 10075</t>
  </si>
  <si>
    <t>R 5 - D 130 - 455 - 1479</t>
  </si>
  <si>
    <t>Escuela Canale</t>
  </si>
  <si>
    <t>Canale - 480 - Tristan Suarez Tristan Suarez</t>
  </si>
  <si>
    <t>R 5 - D 130 - 455 - 00123</t>
  </si>
  <si>
    <t>R 5 - D 130 - 451 - 1473</t>
  </si>
  <si>
    <t>Presidente Peron Y Urquiza - SN - Ezeiza Ezeiza</t>
  </si>
  <si>
    <t>R 5 - D 130 - 451 - 00126</t>
  </si>
  <si>
    <t>R 5 - D 130 - 456 - 1480</t>
  </si>
  <si>
    <t>Escuela French</t>
  </si>
  <si>
    <t>French - 630 - Ezeiza Ezeiza</t>
  </si>
  <si>
    <t>R 5 - D 130 - 456 - 00127</t>
  </si>
  <si>
    <t>R 5 - D 130 - 453 - 1478</t>
  </si>
  <si>
    <t>Simon Bolivar Y Los Pinos - Ezeiza La Union</t>
  </si>
  <si>
    <t>R 5 - D 130 - 453 - 00128</t>
  </si>
  <si>
    <t>R 5 - D 130 - 455 - 00131</t>
  </si>
  <si>
    <t>R 5 - D 130 - 451 - 1481</t>
  </si>
  <si>
    <t>Ep 13</t>
  </si>
  <si>
    <t>Formosa - 484 - Ezeiza Villa Golf</t>
  </si>
  <si>
    <t>R 5 - D 130 - 451 - 00146</t>
  </si>
  <si>
    <t>R 5 - D 130 - 456 - 1477</t>
  </si>
  <si>
    <t>Ep 20</t>
  </si>
  <si>
    <t>Rawson - 486 - Ezeiza Villa Golf</t>
  </si>
  <si>
    <t>R 5 - D 130 - 456 - 00147</t>
  </si>
  <si>
    <t>R 5 - D 130 - 453 - 00148</t>
  </si>
  <si>
    <t>R 5 - D 130 - 453 - 1487</t>
  </si>
  <si>
    <t>Ep 21</t>
  </si>
  <si>
    <t>Maipu - 720 - Ezeiza Ezeiza</t>
  </si>
  <si>
    <t>R 5 - D 130 - 453 - 00149</t>
  </si>
  <si>
    <t>R 5 - D 130 - 454 - 1486</t>
  </si>
  <si>
    <t>Ep 22</t>
  </si>
  <si>
    <t>Hernandarias Y Quito - Tristan Suarez Tristan Suarez</t>
  </si>
  <si>
    <t>R 5 - D 130 - 454 - 00150</t>
  </si>
  <si>
    <t>R 5 - D 130 - 455 - 00151</t>
  </si>
  <si>
    <t>R 5 - D 130 - 454 - 1482</t>
  </si>
  <si>
    <t>Constancio Vigil - 227 - Carlos Spegazzini</t>
  </si>
  <si>
    <t>R 5 - D 130 - 454 - 00152</t>
  </si>
  <si>
    <t>R 5 - D 130 - 451 - 00158</t>
  </si>
  <si>
    <t>R 5 - D 130 - 456 - 00159</t>
  </si>
  <si>
    <t>R 5 - D 130 - 454 - 00163</t>
  </si>
  <si>
    <t>R 5 - D 130 - 453 - 4197</t>
  </si>
  <si>
    <t>Ep 16</t>
  </si>
  <si>
    <t>Guilarte - 1776 e/ El Pericon y Los Juncos - La Union Sol De Oro</t>
  </si>
  <si>
    <t>R 5 - D 130 - 453 - 00170</t>
  </si>
  <si>
    <t>R 5 - D 130 - 456 - 00171</t>
  </si>
  <si>
    <t>R 5 - D 130 - 456 - 00172</t>
  </si>
  <si>
    <t>R 5 - D 130 - 453 - 00173</t>
  </si>
  <si>
    <t>R 5 - D 130 - 455 - 00174</t>
  </si>
  <si>
    <t>R 5 - D 130 - 454 - 00175</t>
  </si>
  <si>
    <t>R 5 - D 130 - 451 - 3005</t>
  </si>
  <si>
    <t>Biblioteca Utopia</t>
  </si>
  <si>
    <t>Corrientes - 798 - Ezeiza Villa Golf</t>
  </si>
  <si>
    <t>R 5 - D 130 - 451 - 00176</t>
  </si>
  <si>
    <t>R 5 - D 130 - 456 - 00182</t>
  </si>
  <si>
    <t>R 5 - D 130 - 453 - 00183</t>
  </si>
  <si>
    <t>R 5 - D 130 - 453 - 00184</t>
  </si>
  <si>
    <t>R 5 - D 130 - 455 - 00185</t>
  </si>
  <si>
    <t>R 5 - D 130 - 456 - 00187</t>
  </si>
  <si>
    <t>R 5 - D 130 - 454 - 00188</t>
  </si>
  <si>
    <t>R 5 - D 130 - 451 - 1490</t>
  </si>
  <si>
    <t>Alto Peru - 127 - Ezeiza Ezeiza</t>
  </si>
  <si>
    <t>R 5 - D 130 - 451 - 00189</t>
  </si>
  <si>
    <t>R 5 - D 130 - 454 - 00191</t>
  </si>
  <si>
    <t>R 5 - D 130 - 453 - 00192</t>
  </si>
  <si>
    <t>R 5 - D 130 - 453 - 00193</t>
  </si>
  <si>
    <t>R 5 - D 130 - 455 - 00194</t>
  </si>
  <si>
    <t>R 5 - D 130 - 456 - 00195</t>
  </si>
  <si>
    <t>R 5 - D 130 - 454 - 00196</t>
  </si>
  <si>
    <t>R 5 - D 130 - 451 - 00197</t>
  </si>
  <si>
    <t>R 5 - D 130 - 451 - 3004</t>
  </si>
  <si>
    <t>Utedic</t>
  </si>
  <si>
    <t>Tucuman - 195 - Ezeiza Ezeiza</t>
  </si>
  <si>
    <t>R 5 - D 130 - 451 - 00198</t>
  </si>
  <si>
    <t>R 5 - D 130 - 456 - 00199</t>
  </si>
  <si>
    <t>R 5 - D 130 - 451 - 00200</t>
  </si>
  <si>
    <t>R 5 - D 130 - 451 - 1489</t>
  </si>
  <si>
    <t>Fines Ezeiza</t>
  </si>
  <si>
    <t>Raul Alfonso - 294 - Ezeiza Ezeiza</t>
  </si>
  <si>
    <t>R 5 - D 130 - 451 - 00201</t>
  </si>
  <si>
    <t>R 5 - D 130 - 453 - 00202</t>
  </si>
  <si>
    <t>R 5 - D 130 - 455 - 0693</t>
  </si>
  <si>
    <t>Atomica De Ezeiza</t>
  </si>
  <si>
    <t>Camino Real Presbitero Gonzales Y Aragon - 35 - Ezeiza Tristan Suarez</t>
  </si>
  <si>
    <t>R 5 - D 130 - 455 - 10021</t>
  </si>
  <si>
    <t>R 5 - D 130 - 455 - 0613</t>
  </si>
  <si>
    <t>Barrio Del Plata</t>
  </si>
  <si>
    <t>Av Del Plata - 304 - Ezeiza Tristan Suarez</t>
  </si>
  <si>
    <t>R 5 - D 130 - 455 - 10023</t>
  </si>
  <si>
    <t>R 5 - D 130 - 455 - 3371</t>
  </si>
  <si>
    <t>Club Altos De Tristan Suarez</t>
  </si>
  <si>
    <t>Dorrego - 552 - Tristan Suarez Tristan Suarez</t>
  </si>
  <si>
    <t>R 5 - D 130 - 455 - 10029</t>
  </si>
  <si>
    <t>R 5 - D 130 - 456 - 3371</t>
  </si>
  <si>
    <t>R 5 - D 130 - 456 - 10033</t>
  </si>
  <si>
    <t>R 5 - D 130 - 455 - 3425</t>
  </si>
  <si>
    <t>Club Vista Alegre</t>
  </si>
  <si>
    <t>Los Manzanos - 250 - Tristan Suarez Tristan Suarez</t>
  </si>
  <si>
    <t>R 5 - D 130 - 455 - 10034</t>
  </si>
  <si>
    <t>R 5 - D 130 - 455 - 10035</t>
  </si>
  <si>
    <t>R 5 - D 130 - 455 - 10036</t>
  </si>
  <si>
    <t>R 5 - D 130 - 455 - 10037</t>
  </si>
  <si>
    <t>R 5 - D 130 - 455 - 0615</t>
  </si>
  <si>
    <t>Av Del Plata - 304 - Tristan Suarez Tristan Suarez</t>
  </si>
  <si>
    <t>R 5 - D 130 - 455 - 10038</t>
  </si>
  <si>
    <t>R 5 - D 130 - 451 - 4292</t>
  </si>
  <si>
    <t>Despertares</t>
  </si>
  <si>
    <t>Racedo - 188 e/ San Juan y Josefina Herrerra - Ezeiza Ezeiza</t>
  </si>
  <si>
    <t>R 5 - D 130 - 451 - 10039</t>
  </si>
  <si>
    <t>R 5 - D 130 - 451 - 4518</t>
  </si>
  <si>
    <t>Club Ate</t>
  </si>
  <si>
    <t>Ecuador - 497 e/ Centenario y Arturo Ilia - Ezeiza La Union</t>
  </si>
  <si>
    <t>R 5 - D 130 - 451 - 10040</t>
  </si>
  <si>
    <t>R 5 - D 130 - 451 - 10041</t>
  </si>
  <si>
    <t>R 5 - D 30 - 452 - 1686</t>
  </si>
  <si>
    <t>Asociacion Civil Latinoamericana</t>
  </si>
  <si>
    <t>Oliver - 1115 - 9 De Abril</t>
  </si>
  <si>
    <t>R 5 - D 30 - 452 - 00267</t>
  </si>
  <si>
    <t>R 5 - D 30 - 452 - 1892</t>
  </si>
  <si>
    <t>E.e.s. Nº 27</t>
  </si>
  <si>
    <t>Copacabana - 1455 - 9 De Abril</t>
  </si>
  <si>
    <t>R 5 - D 30 - 452 - 00268</t>
  </si>
  <si>
    <t>R 5 - D 30 - 452 - 1706</t>
  </si>
  <si>
    <t>Agrupacion Echeverria Activa</t>
  </si>
  <si>
    <t>Vernet - 1427 - Monte Grande</t>
  </si>
  <si>
    <t>R 5 - D 30 - 452 - 00270</t>
  </si>
  <si>
    <t>R 5 - D 30 - 454 - 1698</t>
  </si>
  <si>
    <t>Ep Nº 1</t>
  </si>
  <si>
    <t>Sofia Santamarina - 554 - Monte Grande</t>
  </si>
  <si>
    <t>R 5 - D 30 - 454 - 00283</t>
  </si>
  <si>
    <t>R 5 - D 30 - 454 - 1697</t>
  </si>
  <si>
    <t>Ep Nº 15</t>
  </si>
  <si>
    <t>Bruzzone - 730 - Monte Grande</t>
  </si>
  <si>
    <t>R 5 - D 30 - 454 - 00288</t>
  </si>
  <si>
    <t>R 5 - D 30 - 454 - 1678</t>
  </si>
  <si>
    <t>Ep Nº 17</t>
  </si>
  <si>
    <t>Evita - 730 - El Jagüel</t>
  </si>
  <si>
    <t>R 5 - D 30 - 454 - 00290</t>
  </si>
  <si>
    <t>R 5 - D 30 - 454 - 1684</t>
  </si>
  <si>
    <t>Ep Nº 41</t>
  </si>
  <si>
    <t>Nuestras Malvinas - 2040 - Monte Grande</t>
  </si>
  <si>
    <t>R 5 - D 30 - 454 - 00291</t>
  </si>
  <si>
    <t>R 5 - D 30 - 454 - 1685</t>
  </si>
  <si>
    <t>Las Rosas - 74 - Monte Grande</t>
  </si>
  <si>
    <t>R 5 - D 30 - 454 - 00292</t>
  </si>
  <si>
    <t>R 5 - D 30 - 452 - 1688</t>
  </si>
  <si>
    <t>Ep Nº 11</t>
  </si>
  <si>
    <t>Santa Magdalena - e/ El Cano - 9 De Abril</t>
  </si>
  <si>
    <t>R 5 - D 30 - 452 - 00293</t>
  </si>
  <si>
    <t>R 5 - D 30 - 454 - 1692</t>
  </si>
  <si>
    <t>Ep Nº 26</t>
  </si>
  <si>
    <t>Cabildo - 537 - El Jagüel</t>
  </si>
  <si>
    <t>R 5 - D 30 - 454 - 00294</t>
  </si>
  <si>
    <t>R 5 - D 30 - 454 - 1694</t>
  </si>
  <si>
    <t>Ep Nº 14</t>
  </si>
  <si>
    <t>Boulevard Bs As - e/ Origone - Monte Grande</t>
  </si>
  <si>
    <t>R 5 - D 30 - 454 - 00295</t>
  </si>
  <si>
    <t>R 5 - D 30 - 452 - 00296</t>
  </si>
  <si>
    <t>R 5 - D 30 - 452 - 00298</t>
  </si>
  <si>
    <t>R 5 - D 30 - 454 - 00309</t>
  </si>
  <si>
    <t>R 5 - D 30 - 454 - 00310</t>
  </si>
  <si>
    <t>R 5 - D 30 - 454 - 00317</t>
  </si>
  <si>
    <t>R 5 - D 30 - 452 - 4082</t>
  </si>
  <si>
    <t>Iglesia Cristiana Nueva Vision</t>
  </si>
  <si>
    <t>Mariano Acosta - 480 - Monte Grande Noroeste Centro</t>
  </si>
  <si>
    <t>R 5 - D 30 - 452 - 00318</t>
  </si>
  <si>
    <t>R 5 - D 30 - 454 - 00320</t>
  </si>
  <si>
    <t>R 5 - D 30 - 454 - 00332</t>
  </si>
  <si>
    <t>R 5 - D 30 - 454 - 00333</t>
  </si>
  <si>
    <t>R 5 - D 30 - 452 - 00336</t>
  </si>
  <si>
    <t>R 5 - D 30 - 454 - 00337</t>
  </si>
  <si>
    <t>R 5 - D 30 - 454 - 00338</t>
  </si>
  <si>
    <t>R 5 - D 30 - 454 - 00339</t>
  </si>
  <si>
    <t>R 5 - D 30 - 454 - 00340</t>
  </si>
  <si>
    <t>R 5 - D 30 - 452 - 00342</t>
  </si>
  <si>
    <t>R 5 - D 30 - 452 - 3670</t>
  </si>
  <si>
    <t>Dardo Rocha - 894 - Monte Grande</t>
  </si>
  <si>
    <t>R 5 - D 30 - 452 - 00343</t>
  </si>
  <si>
    <t>R 5 - D 30 - 454 - 0005</t>
  </si>
  <si>
    <t>Mariano Alegre - 122 e/ Ocantos - Monte Grande Noroeste Centro</t>
  </si>
  <si>
    <t>R 5 - D 30 - 454 - 00344</t>
  </si>
  <si>
    <t>R 5 - D 30 - 452 - 1693</t>
  </si>
  <si>
    <t>Asociacion Civil Sonrisas</t>
  </si>
  <si>
    <t>Luis De Sarro - 1226 - Luis Guillon</t>
  </si>
  <si>
    <t>R 5 - D 30 - 452 - 00347</t>
  </si>
  <si>
    <t>R 5 - D 30 - 454 - 00350</t>
  </si>
  <si>
    <t>R 5 - D 30 - 454 - 00351</t>
  </si>
  <si>
    <t>R 5 - D 30 - 452 - 00353</t>
  </si>
  <si>
    <t>R 5 - D 30 - 454 - 00354</t>
  </si>
  <si>
    <t>R 5 - D 30 - 452 - 00358</t>
  </si>
  <si>
    <t>R 5 - D 30 - 454 - 00360</t>
  </si>
  <si>
    <t>R 5 - D 30 - 452 - 00362</t>
  </si>
  <si>
    <t>R 5 - D 30 - 454 - 00363</t>
  </si>
  <si>
    <t>R 5 - D 30 - 454 - 00370</t>
  </si>
  <si>
    <t>R 5 - D 30 - 454 - 00371</t>
  </si>
  <si>
    <t>R 5 - D 30 - 454 - 00372</t>
  </si>
  <si>
    <t>R 5 - D 30 - 454 - 00373</t>
  </si>
  <si>
    <t>R 5 - D 30 - 454 - 00374</t>
  </si>
  <si>
    <t>R 5 - D 30 - 454 - 00376</t>
  </si>
  <si>
    <t>R 5 - D 30 - 452 - 00377</t>
  </si>
  <si>
    <t>R 5 - D 30 - 454 - 00378</t>
  </si>
  <si>
    <t>R 5 - D 30 - 454 - 00379</t>
  </si>
  <si>
    <t>R 5 - D 30 - 452 - 4290</t>
  </si>
  <si>
    <t>Sociedad De Fomento El Zaizar</t>
  </si>
  <si>
    <t>Luis Vernet - 4095 - 9 De Abril Zaizar</t>
  </si>
  <si>
    <t>R 5 - D 30 - 452 - 00380</t>
  </si>
  <si>
    <t>R 5 - D 30 - 452 - 4296</t>
  </si>
  <si>
    <t>Sociedad De Fomento Santa Isabel</t>
  </si>
  <si>
    <t>El Ceibo Y Olavarria - Monte Grande</t>
  </si>
  <si>
    <t>R 5 - D 30 - 452 - 00381</t>
  </si>
  <si>
    <t>R 5 - D 30 - 452 - 00382</t>
  </si>
  <si>
    <t>R 5 - D 30 - 454 - 00383</t>
  </si>
  <si>
    <t>R 5 - D 30 - 452 - 3883</t>
  </si>
  <si>
    <t>La Victoria</t>
  </si>
  <si>
    <t>Rauch - 1211 - Monte Grande Sur La Paz</t>
  </si>
  <si>
    <t>R 5 - D 30 - 452 - 10035</t>
  </si>
  <si>
    <t>R 5 - D 30 - 452 - 1027</t>
  </si>
  <si>
    <t>Sociedad De Fomento La Campana</t>
  </si>
  <si>
    <t>Dean Funes - 778 - Monte Grande La Campana</t>
  </si>
  <si>
    <t>R 5 - D 30 - 452 - 10036</t>
  </si>
  <si>
    <t>Suteba Violeta</t>
  </si>
  <si>
    <t>R 5 - D 30 - 452 - 0474</t>
  </si>
  <si>
    <t>Centro Comunitario Nestor Kirchner</t>
  </si>
  <si>
    <t>San Nicolas - 1906 - Luis Guillon Paris Robertson</t>
  </si>
  <si>
    <t>R 5 - D 30 - 452 - 10038</t>
  </si>
  <si>
    <t>R 5 - D 30 - 452 - 3863</t>
  </si>
  <si>
    <t>Merendero Reino Del Reves</t>
  </si>
  <si>
    <t>Monti - 978 - 9 De Abril</t>
  </si>
  <si>
    <t>R 5 - D 30 - 452 - 10039</t>
  </si>
  <si>
    <t>Municipalidad Esteban Echeverria</t>
  </si>
  <si>
    <t>R 5 - D 30 - 452 - 10043</t>
  </si>
  <si>
    <t>R 5 - D 30 - 452 - 3457</t>
  </si>
  <si>
    <t>Sociedad De Fomento San Martin</t>
  </si>
  <si>
    <t>Juan De Garay - 1940 - Luis Guillon</t>
  </si>
  <si>
    <t>R 5 - D 30 - 452 - 10044</t>
  </si>
  <si>
    <t>R 5 - D 30 - 452 - 3873</t>
  </si>
  <si>
    <t>Merendero PequeÑos Traviesos</t>
  </si>
  <si>
    <t>Barbier - 2989 - Monte Grande</t>
  </si>
  <si>
    <t>R 5 - D 30 - 452 - 10047</t>
  </si>
  <si>
    <t>R 5 - D 30 - 452 - 0485</t>
  </si>
  <si>
    <t>Ub Osvaldo Zapata</t>
  </si>
  <si>
    <t>Monti Y La Rabida - 9 De Abril Transradio</t>
  </si>
  <si>
    <t>R 5 - D 30 - 452 - 10048</t>
  </si>
  <si>
    <t>R 5 - D 30 - 452 - 1022</t>
  </si>
  <si>
    <t>Los Altos</t>
  </si>
  <si>
    <t>Panama - 911 - Monte Grande</t>
  </si>
  <si>
    <t>R 5 - D 30 - 452 - 10050</t>
  </si>
  <si>
    <t>R 5 - D 30 - 452 - 4360</t>
  </si>
  <si>
    <t>Martin Coronado - 759 - Luis Guillon Paris Robertson</t>
  </si>
  <si>
    <t>R 5 - D 30 - 452 - 10056</t>
  </si>
  <si>
    <t>R 5 - D 30 - 452 - 0492</t>
  </si>
  <si>
    <t>Norma Carrillo</t>
  </si>
  <si>
    <t>El Ceibo - 17 - El Jaguel Siglo Xx</t>
  </si>
  <si>
    <t>R 5 - D 30 - 452 - 10057</t>
  </si>
  <si>
    <t>R 5 - D 30 - 452 - 4362</t>
  </si>
  <si>
    <t>PequeÑos Gigantes</t>
  </si>
  <si>
    <t>Calle 1 - 5139 e/ Calle 13 y Calle 14 - Monte Grande Sur La Paz</t>
  </si>
  <si>
    <t>R 5 - D 30 - 452 - 10058</t>
  </si>
  <si>
    <t>R 5 - D 30 - 452 - 4416</t>
  </si>
  <si>
    <t>San Agustin</t>
  </si>
  <si>
    <t>Calle 17 De Octubre Y Mateo Sanchez - 9 De Abril San Agustin</t>
  </si>
  <si>
    <t>R 5 - D 30 - 452 - 10059</t>
  </si>
  <si>
    <t>R 5 - D 30 - 452 - 4424</t>
  </si>
  <si>
    <t>Barrio San Carlos</t>
  </si>
  <si>
    <t>Lago Argentino - 6963 - 9 De Abril</t>
  </si>
  <si>
    <t>R 5 - D 30 - 452 - 10061</t>
  </si>
  <si>
    <t>Municipalidad Ee</t>
  </si>
  <si>
    <t>R 5 - D 30 - 452 - 4425</t>
  </si>
  <si>
    <t>Los Sin Techo</t>
  </si>
  <si>
    <t>Sucre Manzana 10 - lote 17 - 9 De Abril</t>
  </si>
  <si>
    <t>R 5 - D 30 - 452 - 10062</t>
  </si>
  <si>
    <t>Sercupo</t>
  </si>
  <si>
    <t>R 5 - D 30 - 452 - 0005</t>
  </si>
  <si>
    <t>R 5 - D 30 - 452 - 10063</t>
  </si>
  <si>
    <t>R 5 - D 30 - 452 - 10064</t>
  </si>
  <si>
    <t>R 5 - D 30 - 452 - 10065</t>
  </si>
  <si>
    <t>R 5 - D 4 - 451 - 0086</t>
  </si>
  <si>
    <t>Sociedad De Fomento 17 De Agosto</t>
  </si>
  <si>
    <t>San Carlos Y San Jeronimo - Rafael Calzada Rafael Calzada</t>
  </si>
  <si>
    <t>R 5 - D 4 - 451 - 00674</t>
  </si>
  <si>
    <t>R 5 - D 4 - 451 - 2207</t>
  </si>
  <si>
    <t>Cea 713</t>
  </si>
  <si>
    <t>La Torcaza - 849 - San Jose San Jose</t>
  </si>
  <si>
    <t>R 5 - D 4 - 451 - 00678</t>
  </si>
  <si>
    <t>R 5 - D 4 - 451 - 1934</t>
  </si>
  <si>
    <t>Pocho Lepratti</t>
  </si>
  <si>
    <t>Bynnon - 3781 - Jose Marmol Jose Marmol</t>
  </si>
  <si>
    <t>R 5 - D 4 - 451 - 00684</t>
  </si>
  <si>
    <t>R 5 - D 4 - 452 - 2847</t>
  </si>
  <si>
    <t>Burgward - 1015 - Longchamps Longchamps</t>
  </si>
  <si>
    <t>R 5 - D 4 - 452 - 00689</t>
  </si>
  <si>
    <t>R 5 - D 4 - 453 - 2086</t>
  </si>
  <si>
    <t>Cat Comedor Patito Feo</t>
  </si>
  <si>
    <t>Rio Gallego - 329 - Don Orione Don Orione</t>
  </si>
  <si>
    <t>R 5 - D 4 - 453 - 00695</t>
  </si>
  <si>
    <t>R 5 - D 4 - 452 - 2112</t>
  </si>
  <si>
    <t>E.p N° 9</t>
  </si>
  <si>
    <t>Burwardt - 1015 e/ Provincia De Bsas y Carlos Diehl - Longchamps Longchamps</t>
  </si>
  <si>
    <t>R 5 - D 4 - 452 - 00699</t>
  </si>
  <si>
    <t>R 5 - D 4 - 452 - 2128</t>
  </si>
  <si>
    <t>Madres De Plaza</t>
  </si>
  <si>
    <t>Fernando Lahille - e/ Vucetich - Ministro Rivadavia Ministro Rivadavia</t>
  </si>
  <si>
    <t>R 5 - D 4 - 452 - 00702</t>
  </si>
  <si>
    <t>R 5 - D 4 - 452 - 0096</t>
  </si>
  <si>
    <t>Eeppa714</t>
  </si>
  <si>
    <t>Di Carlo Y Buenos Aires - Glew Glew</t>
  </si>
  <si>
    <t>R 5 - D 4 - 452 - 00705</t>
  </si>
  <si>
    <t>R 5 - D 4 - 453 - 2088</t>
  </si>
  <si>
    <t>Mujeres Empoderadas</t>
  </si>
  <si>
    <t>San Francisco De Asis - 1270 e/ Sempere y Uruguay - Claypole Claypole</t>
  </si>
  <si>
    <t>R 5 - D 4 - 453 - 00710</t>
  </si>
  <si>
    <t>R 5 - D 4 - 453 - 2093</t>
  </si>
  <si>
    <t>Asociacion Civil Te Ayudamos A Crecer</t>
  </si>
  <si>
    <t>Calendula - 5894 e/ Cala y Rawson - Claypole Claypole</t>
  </si>
  <si>
    <t>R 5 - D 4 - 453 - 00711</t>
  </si>
  <si>
    <t>R 5 - D 4 - 453 - 2073</t>
  </si>
  <si>
    <t>Eppa 704 Escuela N° 3</t>
  </si>
  <si>
    <t>Calle 25 - e/ Dr Manuel Quintana y Eugenio Burzaco - Burzaco Burzaco</t>
  </si>
  <si>
    <t>R 5 - D 4 - 453 - 00714</t>
  </si>
  <si>
    <t>R 5 - D 4 - 453 - 2066</t>
  </si>
  <si>
    <t>Escuela N°78</t>
  </si>
  <si>
    <t>La Querencia Y Chiripa Burzaco - Burzaco Burzaco</t>
  </si>
  <si>
    <t>R 5 - D 4 - 453 - 00717</t>
  </si>
  <si>
    <t>R 5 - D 4 - 453 - 2078</t>
  </si>
  <si>
    <t>Eppa 705</t>
  </si>
  <si>
    <t>Figueroa Y Araujo - e/ Araujo - Don Orione Don Orione</t>
  </si>
  <si>
    <t>R 5 - D 4 - 453 - 00720</t>
  </si>
  <si>
    <t>R 5 - D 4 - 453 - 2098</t>
  </si>
  <si>
    <t>Escuela N°21</t>
  </si>
  <si>
    <t>Alamo - 3500 e/ Esq Lapacho - Malvinas Argentinas Malvinas Argentinas</t>
  </si>
  <si>
    <t>R 5 - D 4 - 453 - 00722</t>
  </si>
  <si>
    <t>R 5 - D 4 - 453 - 2387</t>
  </si>
  <si>
    <t>Tito Taverna</t>
  </si>
  <si>
    <t>Cala - e/ Domingo Salaberry y Rosas - San Francisco Solano San Francisco Solano</t>
  </si>
  <si>
    <t>R 5 - D 4 - 453 - 00724</t>
  </si>
  <si>
    <t>R 5 - D 4 - 453 - 2976</t>
  </si>
  <si>
    <t>Nuestra SeÑora De La Paz</t>
  </si>
  <si>
    <t>Tuyuti - 4157 - Claypole Claypole</t>
  </si>
  <si>
    <t>R 5 - D 4 - 453 - 00726</t>
  </si>
  <si>
    <t>R 5 - D 4 - 453 - 2977</t>
  </si>
  <si>
    <t>Sociedad De Fomento Lomas De Burzaco</t>
  </si>
  <si>
    <t>Sempere - 2970 - Claypole Claypole</t>
  </si>
  <si>
    <t>R 5 - D 4 - 453 - 00728</t>
  </si>
  <si>
    <t>R 5 - D 4 - 451 - 00731</t>
  </si>
  <si>
    <t>R 5 - D 4 - 451 - 00732</t>
  </si>
  <si>
    <t>R 5 - D 4 - 451 - 2208</t>
  </si>
  <si>
    <t>Ep 36- Sociedad De Fomento Barrio La Gloria</t>
  </si>
  <si>
    <t>Chile - 6435 e/ Belgrano y El ChajÁ - San Jose San Jose</t>
  </si>
  <si>
    <t>R 5 - D 4 - 451 - 00734</t>
  </si>
  <si>
    <t>R 5 - D 4 - 451 - 2219</t>
  </si>
  <si>
    <t>Escuela N1</t>
  </si>
  <si>
    <t>Sanchez - 2350 - Jose Marmol Jose Marmol</t>
  </si>
  <si>
    <t>R 5 - D 4 - 451 - 00735</t>
  </si>
  <si>
    <t>R 5 - D 4 - 453 - 2385</t>
  </si>
  <si>
    <t>Asoc Jub Y Pens Malvinas Argentinas</t>
  </si>
  <si>
    <t>Buenos Aires - 191 e/ Combatientes De Malvinas y Retiro - Malvinas Argentinas Malvinas Argentinas</t>
  </si>
  <si>
    <t>R 5 - D 4 - 453 - 00737</t>
  </si>
  <si>
    <t>Municipalidad Almirante Brown</t>
  </si>
  <si>
    <t>R 5 - D 4 - 453 - 3083</t>
  </si>
  <si>
    <t>Merendero 3 De Febrero</t>
  </si>
  <si>
    <t>Los Andes - 3960 e/ Terminal 160 - Claypole Claypole</t>
  </si>
  <si>
    <t>R 5 - D 4 - 453 - 00741</t>
  </si>
  <si>
    <t>R 5 - D 4 - 452 - 3448</t>
  </si>
  <si>
    <t>Centro De Acceso A Derechos Para Mujeres Y Disiden</t>
  </si>
  <si>
    <t>Cardenas - 454 - Ministro Rivadavia Ministro Rivadavia</t>
  </si>
  <si>
    <t>R 5 - D 4 - 452 - 00744</t>
  </si>
  <si>
    <t>R 5 - D 4 - 452 - 00745</t>
  </si>
  <si>
    <t>R 5 - D 4 - 451 - 2223</t>
  </si>
  <si>
    <t>Escuela 46</t>
  </si>
  <si>
    <t>Av. San Martin - e/ San Marcos - Rafael Calzada Rafael Calzada</t>
  </si>
  <si>
    <t>R 5 - D 4 - 451 - 00749</t>
  </si>
  <si>
    <t>R 5 - D 4 - 451 - 2211</t>
  </si>
  <si>
    <t>Escuela 12</t>
  </si>
  <si>
    <t>Jorge - 417 - Adrogue Adrogue</t>
  </si>
  <si>
    <t>R 5 - D 4 - 451 - 00751</t>
  </si>
  <si>
    <t>R 5 - D 4 - 451 - 00752</t>
  </si>
  <si>
    <t>R 5 - D 4 - 453 - 00756</t>
  </si>
  <si>
    <t>R 5 - D 4 - 453 - 00758</t>
  </si>
  <si>
    <t>R 5 - D 4 - 453 - 00760</t>
  </si>
  <si>
    <t>R 5 - D 4 - 453 - 00779</t>
  </si>
  <si>
    <t>R 5 - D 4 - 453 - 0112</t>
  </si>
  <si>
    <t>Mundo Feliz</t>
  </si>
  <si>
    <t>Blas Parera - 299 - Don Orione Don Orione</t>
  </si>
  <si>
    <t>R 5 - D 4 - 453 - 00781</t>
  </si>
  <si>
    <t>R 5 - D 4 - 453 - 00782</t>
  </si>
  <si>
    <t>R 5 - D 4 - 453 - 2388</t>
  </si>
  <si>
    <t>Eppa 710 Escuela N°17 Soldado Ramon Moreno</t>
  </si>
  <si>
    <t>Pedro Echague - 347 e/ Enrique Policastro y Jose Serrano - Malvinas Argentinas Malvinas Argentinas</t>
  </si>
  <si>
    <t>R 5 - D 4 - 453 - 00784</t>
  </si>
  <si>
    <t>R 5 - D 4 - 453 - 3680</t>
  </si>
  <si>
    <t>Casa Municipal De La Cultura Don Orione "luis Sand</t>
  </si>
  <si>
    <t>Av Eva Peron - 1948 - Don Orione Don Orione</t>
  </si>
  <si>
    <t>R 5 - D 4 - 453 - 00785</t>
  </si>
  <si>
    <t>R 5 - D 4 - 453 - 2081</t>
  </si>
  <si>
    <t>Cic Don Orione</t>
  </si>
  <si>
    <t>Rio CarcaraÑa - 599 e/ Eva Peron y Rio Segundo - Don Orione Don Orione</t>
  </si>
  <si>
    <t>R 5 - D 4 - 453 - 00787</t>
  </si>
  <si>
    <t>R 5 - D 4 - 453 - 3485</t>
  </si>
  <si>
    <t>Escuela N°52 Florentino Ameghino</t>
  </si>
  <si>
    <t>Cruz Del Sur - e/ Sempere y Uruguay - Burzaco Burzaco</t>
  </si>
  <si>
    <t>R 5 - D 4 - 453 - 00788</t>
  </si>
  <si>
    <t>R 5 - D 4 - 453 - 00790</t>
  </si>
  <si>
    <t>R 5 - D 4 - 451 - 2226</t>
  </si>
  <si>
    <t>Escuela 72</t>
  </si>
  <si>
    <t>Ramírez Y Santa Ana - e/ Ramírez Y Santa Ana - Rafael Calzada Rafael Calzada</t>
  </si>
  <si>
    <t>R 5 - D 4 - 451 - 00792</t>
  </si>
  <si>
    <t>R 5 - D 4 - 451 - 3699</t>
  </si>
  <si>
    <t>El Hornerito</t>
  </si>
  <si>
    <t>Cardenal 2345 - 2345 - Rafael Calzada Rafael Calzada</t>
  </si>
  <si>
    <t>R 5 - D 4 - 451 - 00793</t>
  </si>
  <si>
    <t>R 5 - D 4 - 451 - 00795</t>
  </si>
  <si>
    <t>R 5 - D 4 - 451 - 00799</t>
  </si>
  <si>
    <t>R 5 - D 4 - 451 - 3702</t>
  </si>
  <si>
    <t>Los Chicos De Betherram</t>
  </si>
  <si>
    <t>Diomedes - 600 - Adrogue Adrogue</t>
  </si>
  <si>
    <t>R 5 - D 4 - 451 - 00802</t>
  </si>
  <si>
    <t>R 5 - D 4 - 451 - 00803</t>
  </si>
  <si>
    <t>R 5 - D 4 - 451 - 3756</t>
  </si>
  <si>
    <t>Sociedad De Fomento Bouchard</t>
  </si>
  <si>
    <t>Tucuman - 1073 - Rafael Calzada Rafael Calzada</t>
  </si>
  <si>
    <t>R 5 - D 4 - 451 - 00805</t>
  </si>
  <si>
    <t>R 5 - D 4 - 451 - 2213</t>
  </si>
  <si>
    <t>San Gabriel</t>
  </si>
  <si>
    <t>Alsina - 95 - Adrogue Adrogue</t>
  </si>
  <si>
    <t>R 5 - D 4 - 451 - 00806</t>
  </si>
  <si>
    <t>R 5 - D 4 - 451 - 00807</t>
  </si>
  <si>
    <t>R 5 - D 4 - 451 - 2209</t>
  </si>
  <si>
    <t>Club 8 De Diciembre</t>
  </si>
  <si>
    <t>Canale - 5986 - San Jose San Jose</t>
  </si>
  <si>
    <t>R 5 - D 4 - 451 - 00809</t>
  </si>
  <si>
    <t>R 5 - D 4 - 451 - 2220</t>
  </si>
  <si>
    <t>Escuela 40</t>
  </si>
  <si>
    <t>Andrade - 2754 - Rafael Calzada Rafael Calzada</t>
  </si>
  <si>
    <t>R 5 - D 4 - 451 - 00810</t>
  </si>
  <si>
    <t>R 5 - D 4 - 451 - 00815</t>
  </si>
  <si>
    <t>R 5 - D 4 - 452 - 00818</t>
  </si>
  <si>
    <t>R 5 - D 4 - 452 - 00821</t>
  </si>
  <si>
    <t>R 5 - D 4 - 452 - 2121</t>
  </si>
  <si>
    <t>Soc De Fomento Barrio Ipona</t>
  </si>
  <si>
    <t>Laferrere - e/ Batalla De Pavon - Glew Glew</t>
  </si>
  <si>
    <t>R 5 - D 4 - 452 - 00822</t>
  </si>
  <si>
    <t>R 5 - D 4 - 452 - 3728</t>
  </si>
  <si>
    <t>Nidito De Cecilia</t>
  </si>
  <si>
    <t>Eva Perón - 751 - Glew Glew</t>
  </si>
  <si>
    <t>R 5 - D 4 - 452 - 00823</t>
  </si>
  <si>
    <t>R 5 - D 4 - 452 - 2119</t>
  </si>
  <si>
    <t>Nunca Bajen Las Banderas E.p N° 77</t>
  </si>
  <si>
    <t>Monte Santiago - 636 e/ Languenheim y Pte Castillo - Longchamps Longchamps</t>
  </si>
  <si>
    <t>R 5 - D 4 - 452 - 00824</t>
  </si>
  <si>
    <t>R 5 - D 4 - 452 - 00825</t>
  </si>
  <si>
    <t>R 5 - D 4 - 452 - 2130</t>
  </si>
  <si>
    <t>E.p.a N° 714</t>
  </si>
  <si>
    <t>Dicarlos - e/ Buenos Aires y Wessderrossi - Glew Glew</t>
  </si>
  <si>
    <t>R 5 - D 4 - 452 - 00826</t>
  </si>
  <si>
    <t>R 5 - D 4 - 452 - 2125</t>
  </si>
  <si>
    <t>Merendero Santa Rosa</t>
  </si>
  <si>
    <t>Garibaldi Mza 20 Lt 2 - e/ Buenos Aires y Wessderrossi - Glew Glew</t>
  </si>
  <si>
    <t>R 5 - D 4 - 452 - 00829</t>
  </si>
  <si>
    <t>R 5 - D 4 - 452 - 00831</t>
  </si>
  <si>
    <t>El Refugio</t>
  </si>
  <si>
    <t>R 5 - D 4 - 452 - 00834</t>
  </si>
  <si>
    <t>R 5 - D 4 - 451 - 00835</t>
  </si>
  <si>
    <t>R 5 - D 4 - 451 - 00836</t>
  </si>
  <si>
    <t>R 5 - D 4 - 451 - 00837</t>
  </si>
  <si>
    <t>R 5 - D 4 - 451 - 00838</t>
  </si>
  <si>
    <t>R 5 - D 4 - 451 - 00839</t>
  </si>
  <si>
    <t>R 5 - D 4 - 453 - 00842</t>
  </si>
  <si>
    <t>R 5 - D 4 - 453 - 00843</t>
  </si>
  <si>
    <t>R 5 - D 4 - 453 - 2955</t>
  </si>
  <si>
    <t>Eepa 709 Esc N°57</t>
  </si>
  <si>
    <t>La Calandria - 3178 - San Francisco Solano San Francisco Solano</t>
  </si>
  <si>
    <t>R 5 - D 4 - 453 - 00844</t>
  </si>
  <si>
    <t>R 5 - D 4 - 453 - 00845</t>
  </si>
  <si>
    <t>R 5 - D 4 - 453 - 00847</t>
  </si>
  <si>
    <t>R 5 - D 4 - 453 - 00849</t>
  </si>
  <si>
    <t>R 5 - D 4 - 452 - 4230</t>
  </si>
  <si>
    <t>Casa Del NiÑo Villa Paris</t>
  </si>
  <si>
    <t>Montevideo - 1939 - Glew Glew</t>
  </si>
  <si>
    <t>R 5 - D 4 - 452 - 00850</t>
  </si>
  <si>
    <t>R 5 - D 4 - 452 - 00851</t>
  </si>
  <si>
    <t>R 5 - D 4 - 452 - 2867</t>
  </si>
  <si>
    <t>Fernando Lahille - 74 - Glew Glew</t>
  </si>
  <si>
    <t>R 5 - D 4 - 452 - 00852</t>
  </si>
  <si>
    <t>R 5 - D 4 - 452 - 00853</t>
  </si>
  <si>
    <t>R 5 - D 4 - 452 - 00854</t>
  </si>
  <si>
    <t>R 5 - D 4 - 452 - 00855</t>
  </si>
  <si>
    <t>R 5 - D 4 - 452 - 00856</t>
  </si>
  <si>
    <t>R 5 - D 4 - 452 - 00857</t>
  </si>
  <si>
    <t>R 5 - D 4 - 453 - 00860</t>
  </si>
  <si>
    <t>R 5 - D 4 - 453 - 00861</t>
  </si>
  <si>
    <t>R 5 - D 4 - 453 - 00862</t>
  </si>
  <si>
    <t>R 5 - D 4 - 453 - 00863</t>
  </si>
  <si>
    <t>R 5 - D 4 - 453 - 00864</t>
  </si>
  <si>
    <t>R 5 - D 4 - 453 - 00865</t>
  </si>
  <si>
    <t>R 5 - D 4 - 453 - 4237</t>
  </si>
  <si>
    <t>Centro Cultural Soc Y Comunitario "la Unidad"</t>
  </si>
  <si>
    <t>Felix Lora - 383 e/ Rodolfo Collet y Antonio Baizan - Claypole Claypole</t>
  </si>
  <si>
    <t>R 5 - D 4 - 453 - 00866</t>
  </si>
  <si>
    <t>R 5 - D 4 - 451 - 00867</t>
  </si>
  <si>
    <t>R 5 - D 4 - 453 - 4250</t>
  </si>
  <si>
    <t>Centro Cultural Santa Clara</t>
  </si>
  <si>
    <t>EspaÑa - 5073 - Claypole Claypole</t>
  </si>
  <si>
    <t>R 5 - D 4 - 453 - 00868</t>
  </si>
  <si>
    <t>R 5 - D 4 - 451 - 2228</t>
  </si>
  <si>
    <t>Club Atletico Y Social Villa Calzada</t>
  </si>
  <si>
    <t>Av San MartÍn - 3169 - Rafael Calzada Rafael Calzada</t>
  </si>
  <si>
    <t>R 5 - D 4 - 451 - 00869</t>
  </si>
  <si>
    <t>R 5 - D 4 - 453 - 00870</t>
  </si>
  <si>
    <t>R 5 - D 4 - 451 - 00871</t>
  </si>
  <si>
    <t>R 5 - D 4 - 453 - 4287</t>
  </si>
  <si>
    <t>Merendero Arco Iris</t>
  </si>
  <si>
    <t>Andres Llovet - 1259 - Burzaco Burzaco</t>
  </si>
  <si>
    <t>R 5 - D 4 - 453 - 00872</t>
  </si>
  <si>
    <t>R 5 - D 4 - 451 - 00873</t>
  </si>
  <si>
    <t>R 5 - D 4 - 453 - 00874</t>
  </si>
  <si>
    <t>R 5 - D 4 - 453 - 4312</t>
  </si>
  <si>
    <t>Sociedad De Fomento La Esther</t>
  </si>
  <si>
    <t>Martiniano Leguizamon - 404 e/ Esq/ Virrey Loreto - Don Orione Don Orione</t>
  </si>
  <si>
    <t>R 5 - D 4 - 453 - 00875</t>
  </si>
  <si>
    <t>R 5 - D 4 - 453 - 2074</t>
  </si>
  <si>
    <t>Centro Cultural Y Social Cro.miguel A.capasso</t>
  </si>
  <si>
    <t>Ratti - 144 e/ Parana y Luis Viale - Burzaco Burzaco</t>
  </si>
  <si>
    <t>R 5 - D 4 - 453 - 00876</t>
  </si>
  <si>
    <t>R 5 - D 4 - 453 - 2101</t>
  </si>
  <si>
    <t>Frida Kahlo</t>
  </si>
  <si>
    <t>El Zorzal - 2670 e/ Av San Martin y Illia - San Francisco Solano San Francisco Solano</t>
  </si>
  <si>
    <t>R 5 - D 4 - 453 - 00878</t>
  </si>
  <si>
    <t>R 5 - D 4 - 451 - 3488</t>
  </si>
  <si>
    <t>Cea713</t>
  </si>
  <si>
    <t>R 5 - D 4 - 451 - 00879</t>
  </si>
  <si>
    <t>R 5 - D 4 - 453 - 00880</t>
  </si>
  <si>
    <t>R 5 - D 4 - 453 - 00881</t>
  </si>
  <si>
    <t>R 5 - D 4 - 453 - 00882</t>
  </si>
  <si>
    <t>R 5 - D 4 - 453 - 00883</t>
  </si>
  <si>
    <t>R 5 - D 4 - 453 - 00884</t>
  </si>
  <si>
    <t>R 5 - D 4 - 451 - 4523</t>
  </si>
  <si>
    <t>Ees 61</t>
  </si>
  <si>
    <t>La Rioja - 2326 - Rafael Calzada Rafael Calzada</t>
  </si>
  <si>
    <t>R 5 - D 4 - 451 - 00885</t>
  </si>
  <si>
    <t>R 5 - D 4 - 451 - 00886</t>
  </si>
  <si>
    <t>R 5 - D 4 - 453 - 00887</t>
  </si>
  <si>
    <t>R 5 - D 4 - 453 - 00888</t>
  </si>
  <si>
    <t>R 5 - D 4 - 451 - 00889</t>
  </si>
  <si>
    <t>R 5 - D 4 - 453 - 00890</t>
  </si>
  <si>
    <t>R 5 - D 4 - 451 - 00892</t>
  </si>
  <si>
    <t>R 5 - D 4 - 451 - 00893</t>
  </si>
  <si>
    <t>R 5 - D 4 - 452 - 00894</t>
  </si>
  <si>
    <t>R 5 - D 4 - 453 - 0110</t>
  </si>
  <si>
    <t>Isauro Arancibia- Eepa 710</t>
  </si>
  <si>
    <t>Pedro Echague - 347 - Malvinas Argentinas Malvinas Argentinas</t>
  </si>
  <si>
    <t>R 5 - D 4 - 453 - 10049</t>
  </si>
  <si>
    <t>R 5 - D 4 - 452 - 0946</t>
  </si>
  <si>
    <t>Comunitario Alberto Diaz</t>
  </si>
  <si>
    <t>Arreghini - e/ Della Valle y Butler - Glew Glew</t>
  </si>
  <si>
    <t>R 5 - D 4 - 452 - 10051</t>
  </si>
  <si>
    <t>Nuestra America</t>
  </si>
  <si>
    <t>R 5 - D 4 - 451 - 10056</t>
  </si>
  <si>
    <t>Kolina</t>
  </si>
  <si>
    <t>R 5 - D 4 - 451 - 0094</t>
  </si>
  <si>
    <t>Pellerano - 778 - Adrogue Adrogue</t>
  </si>
  <si>
    <t>R 5 - D 4 - 451 - 10057</t>
  </si>
  <si>
    <t>R 5 - D 4 - 451 - 3019</t>
  </si>
  <si>
    <t>Sociedad De Fomento IntegraciÓn Y Cultura</t>
  </si>
  <si>
    <t>Conscripto Bernardi - 3751 - Jose Marmol Jose Marmol</t>
  </si>
  <si>
    <t>R 5 - D 4 - 451 - 10058</t>
  </si>
  <si>
    <t>R 5 - D 4 - 451 - 3021</t>
  </si>
  <si>
    <t>San Marcos - 1735 - Rafael Calzada Rafael Calzada</t>
  </si>
  <si>
    <t>R 5 - D 4 - 451 - 10059</t>
  </si>
  <si>
    <t>R 5 - D 4 - 453 - 0104</t>
  </si>
  <si>
    <t>Ricardo Rojas - 2729 - Claypole Claypole</t>
  </si>
  <si>
    <t>R 5 - D 4 - 453 - 10060</t>
  </si>
  <si>
    <t>R 5 - D 4 - 452 - 2115</t>
  </si>
  <si>
    <t>No Fue Magia E.p N°23</t>
  </si>
  <si>
    <t>Aguirre - 2650 e/ Alfonsina Storni y Ventura De La Vega - Glew Glew</t>
  </si>
  <si>
    <t>R 5 - D 4 - 452 - 10061</t>
  </si>
  <si>
    <t>R 5 - D 4 - 452 - 0097</t>
  </si>
  <si>
    <t>Cpc El Arco</t>
  </si>
  <si>
    <t>Castillo - 2277 - Glew Glew</t>
  </si>
  <si>
    <t>R 5 - D 4 - 452 - 10062</t>
  </si>
  <si>
    <t>Barrios Unidos</t>
  </si>
  <si>
    <t>R 5 - D 4 - 452 - 0088</t>
  </si>
  <si>
    <t>Camino De Las Flores</t>
  </si>
  <si>
    <t>Felipe Boero - 328 - Longchamps Longchamps</t>
  </si>
  <si>
    <t>R 5 - D 4 - 452 - 10063</t>
  </si>
  <si>
    <t>R 5 - D 4 - 452 - 0945</t>
  </si>
  <si>
    <t>Centro Comunitario Mitai</t>
  </si>
  <si>
    <t>Constituyente - 1982 - Glew Glew</t>
  </si>
  <si>
    <t>R 5 - D 4 - 452 - 10064</t>
  </si>
  <si>
    <t>Movimiento Nacional Campesino Indigena</t>
  </si>
  <si>
    <t>R 5 - D 4 - 453 - 0103</t>
  </si>
  <si>
    <t>Centro Comunitario Somos Barrios De Pie</t>
  </si>
  <si>
    <t>Glicina - 5777 - Claypole Claypole</t>
  </si>
  <si>
    <t>R 5 - D 4 - 453 - 10065</t>
  </si>
  <si>
    <t>R 5 - D 4 - 453 - 2993</t>
  </si>
  <si>
    <t>La Farola</t>
  </si>
  <si>
    <t>R.argentina - 3200 - Burzaco Burzaco</t>
  </si>
  <si>
    <t>R 5 - D 4 - 453 - 10067</t>
  </si>
  <si>
    <t>Mesa De EducaciÓn Popular Y Comunitaria</t>
  </si>
  <si>
    <t>R 5 - D 4 - 453 - 10068</t>
  </si>
  <si>
    <t>R 5 - D 4 - 453 - 10069</t>
  </si>
  <si>
    <t>La Juan Domingo</t>
  </si>
  <si>
    <t>R 5 - D 4 - 453 - 3141</t>
  </si>
  <si>
    <t>Jesus Es El Primer Paso</t>
  </si>
  <si>
    <t>Republica - 4061 - Burzaco Burzaco</t>
  </si>
  <si>
    <t>R 5 - D 4 - 453 - 10071</t>
  </si>
  <si>
    <t>R 5 - D 4 - 453 - 0939</t>
  </si>
  <si>
    <t>Fueguitos Brown</t>
  </si>
  <si>
    <t>Quintana - 639 - Burzaco Burzaco</t>
  </si>
  <si>
    <t>R 5 - D 4 - 453 - 10073</t>
  </si>
  <si>
    <t>R 5 - D 4 - 451 - 3251</t>
  </si>
  <si>
    <t>Esteban AdroguÉ - 1224 - Adrogue Adrogue</t>
  </si>
  <si>
    <t>R 5 - D 4 - 451 - 10077</t>
  </si>
  <si>
    <t>Orgullo Brown</t>
  </si>
  <si>
    <t>R 5 - D 4 - 453 - 10080</t>
  </si>
  <si>
    <t>R 5 - D 4 - 451 - 10081</t>
  </si>
  <si>
    <t>R 5 - D 4 - 452 - 0100</t>
  </si>
  <si>
    <t>Julian Aguirre - 2350 - Glew Glew</t>
  </si>
  <si>
    <t>R 5 - D 4 - 452 - 10083</t>
  </si>
  <si>
    <t>R 5 - D 4 - 452 - 10084</t>
  </si>
  <si>
    <t>R 5 - D 4 - 451 - 10086</t>
  </si>
  <si>
    <t>R 5 - D 4 - 453 - 3578</t>
  </si>
  <si>
    <t>Barrio El Encuentro</t>
  </si>
  <si>
    <t>Pino - 2005 - Malvinas Argentinas Malvinas Argentinas</t>
  </si>
  <si>
    <t>R 5 - D 4 - 453 - 10088</t>
  </si>
  <si>
    <t>FundaciÓn Abrazo Argentina</t>
  </si>
  <si>
    <t>R 5 - D 4 - 453 - 2386</t>
  </si>
  <si>
    <t>No Me Olvides</t>
  </si>
  <si>
    <t>Amapola - 6115 e/ Charcas Del Sur y Azucena - San Francisco Solano San Francisco Solano</t>
  </si>
  <si>
    <t>R 5 - D 4 - 453 - 10089</t>
  </si>
  <si>
    <t>Freju</t>
  </si>
  <si>
    <t>R 5 - D 4 - 452 - 0099</t>
  </si>
  <si>
    <t>Centro Comunitario Y Social El Gendarme</t>
  </si>
  <si>
    <t>Calderon - 572 - Glew Glew</t>
  </si>
  <si>
    <t>R 5 - D 4 - 452 - 10091</t>
  </si>
  <si>
    <t>R 5 - D 4 - 452 - 0092</t>
  </si>
  <si>
    <t>Espoile Y Zufriategui - Glew Glew</t>
  </si>
  <si>
    <t>R 5 - D 4 - 452 - 10092</t>
  </si>
  <si>
    <t>Unidos Por Brown</t>
  </si>
  <si>
    <t>R 5 - D 4 - 452 - 10093</t>
  </si>
  <si>
    <t>R 5 - D 4 - 452 - 10096</t>
  </si>
  <si>
    <t>R 5 - D 4 - 452 - 10098</t>
  </si>
  <si>
    <t>R 5 - D 4 - 451 - 10099</t>
  </si>
  <si>
    <t>R 5 - D 4 - 451 - 3904</t>
  </si>
  <si>
    <t>Pres. Juan Domingo Peron - 1007 - Burzaco Burzaco</t>
  </si>
  <si>
    <t>R 5 - D 4 - 451 - 10102</t>
  </si>
  <si>
    <t>Comunitaria</t>
  </si>
  <si>
    <t>R 5 - D 4 - 453 - 10104</t>
  </si>
  <si>
    <t>R 5 - D 4 - 451 - 10107</t>
  </si>
  <si>
    <t>R 5 - D 4 - 451 - 10108</t>
  </si>
  <si>
    <t>R 5 - D 4 - 451 - 3920</t>
  </si>
  <si>
    <t>Hospital Dr. Arturo OÑativia</t>
  </si>
  <si>
    <t>Dr Ramon Carrillo - 1339 - Rafael Calzada Rafael Calzada</t>
  </si>
  <si>
    <t>R 5 - D 4 - 451 - 10109</t>
  </si>
  <si>
    <t>R 5 - D 4 - 453 - 0109</t>
  </si>
  <si>
    <t>Iglesia De Jesucristo De Los Ultimos Dias</t>
  </si>
  <si>
    <t>Avenida Espora - 4755 - Burzaco Burzaco</t>
  </si>
  <si>
    <t>R 5 - D 4 - 453 - 10110</t>
  </si>
  <si>
    <t>R 5 - D 4 - 453 - 10111</t>
  </si>
  <si>
    <t>R 5 - D 4 - 452 - 10114</t>
  </si>
  <si>
    <t>R 5 - D 4 - 452 - 10117</t>
  </si>
  <si>
    <t>R 5 - D 4 - 452 - 0108</t>
  </si>
  <si>
    <t>La Campopra-la Hermosa/ Sonrisitas</t>
  </si>
  <si>
    <t>Capitan Guiachino - e/ NuÑez y Migliacio - Ministro Rivadavia Ministro Rivadavia</t>
  </si>
  <si>
    <t>R 5 - D 4 - 452 - 10118</t>
  </si>
  <si>
    <t>R 5 - D 4 - 453 - 10120</t>
  </si>
  <si>
    <t>R 5 - D 4 - 452 - 10121</t>
  </si>
  <si>
    <t>R 5 - D 4 - 452 - 10124</t>
  </si>
  <si>
    <t>R 5 - D 4 - 453 - 10125</t>
  </si>
  <si>
    <t>R 5 - D 4 - 452 - 4000</t>
  </si>
  <si>
    <t>Centro Comunitario Francisco De Paula</t>
  </si>
  <si>
    <t>Saavedra Lamas - 3346 e/ Antartida Argentina y Buenos Aires - Glew Glew</t>
  </si>
  <si>
    <t>R 5 - D 4 - 452 - 10126</t>
  </si>
  <si>
    <t>Covepro</t>
  </si>
  <si>
    <t>R 5 - D 4 - 452 - 10128</t>
  </si>
  <si>
    <t>R 5 - D 4 - 452 - 10129</t>
  </si>
  <si>
    <t>R 5 - D 4 - 452 - 10131</t>
  </si>
  <si>
    <t>R 5 - D 4 - 452 - 10135</t>
  </si>
  <si>
    <t>R 5 - D 4 - 453 - 10136</t>
  </si>
  <si>
    <t>R 5 - D 4 - 451 - 0085</t>
  </si>
  <si>
    <t>Uocra</t>
  </si>
  <si>
    <t>Av San Martin - 45 - Adrogue Adrogue</t>
  </si>
  <si>
    <t>R 5 - D 4 - 451 - 10138</t>
  </si>
  <si>
    <t>R 5 - D 4 - 451 - 10139</t>
  </si>
  <si>
    <t>R 5 - D 4 - 451 - 4119</t>
  </si>
  <si>
    <t>Los Maestros</t>
  </si>
  <si>
    <t>Santa Ana - 1817 - San Jose San Jose</t>
  </si>
  <si>
    <t>R 5 - D 4 - 451 - 10140</t>
  </si>
  <si>
    <t>R 5 - D 4 - 452 - 10142</t>
  </si>
  <si>
    <t>R 5 - D 4 - 452 - 0107</t>
  </si>
  <si>
    <t>Sol Y Luna</t>
  </si>
  <si>
    <t>Rosario - 1628 - Longchamps Longchamps</t>
  </si>
  <si>
    <t>R 5 - D 4 - 452 - 10143</t>
  </si>
  <si>
    <t>R 5 - D 4 - 453 - 4124</t>
  </si>
  <si>
    <t>Los Descamisados</t>
  </si>
  <si>
    <t>Libertad - 135 - Don Orione Don Orione</t>
  </si>
  <si>
    <t>R 5 - D 4 - 453 - 10145</t>
  </si>
  <si>
    <t>R 5 - D 4 - 453 - 10147</t>
  </si>
  <si>
    <t>C.c.c</t>
  </si>
  <si>
    <t>R 5 - D 4 - 453 - 10148</t>
  </si>
  <si>
    <t>R 5 - D 4 - 453 - 4543</t>
  </si>
  <si>
    <t>Compromiso Ciudadano</t>
  </si>
  <si>
    <t>Alsina - 343 - Burzaco Burzaco</t>
  </si>
  <si>
    <t>R 5 - D 4 - 453 - 10149</t>
  </si>
  <si>
    <t>R 5 - D 4 - 453 - 10151</t>
  </si>
  <si>
    <t>R 5 - D 4 - 453 - 0113</t>
  </si>
  <si>
    <t>Sociedad De Fomento Manzana 30</t>
  </si>
  <si>
    <t>Manzana 30 - Don Orione Don Orione</t>
  </si>
  <si>
    <t>R 5 - D 4 - 453 - 10152</t>
  </si>
  <si>
    <t>R 5 - D 4 - 453 - 10153</t>
  </si>
  <si>
    <t>R 5 - D 4 - 453 - 10154</t>
  </si>
  <si>
    <t>R 5 - D 4 - 452 - 10155</t>
  </si>
  <si>
    <t>R 5 - D 4 - 452 - 10156</t>
  </si>
  <si>
    <t>R 5 - D 4 - 452 - 10157</t>
  </si>
  <si>
    <t>R 5 - D 4 - 452 - 10158</t>
  </si>
  <si>
    <t>R 5 - D 4 - 452 - 10159</t>
  </si>
  <si>
    <t>R 5 - D 4 - 451 - 10160</t>
  </si>
  <si>
    <t>R 5 - D 4 - 451 - 10161</t>
  </si>
  <si>
    <t>R 5 - D 4 - 452 - 10162</t>
  </si>
  <si>
    <t>R 5 - D 4 - 451 - 10163</t>
  </si>
  <si>
    <t>R 5 - D 4 - 451 - 10164</t>
  </si>
  <si>
    <t>R 5 - D 4 - 451 - 3882</t>
  </si>
  <si>
    <t>Centro Barrial La Duarte</t>
  </si>
  <si>
    <t>Lopez De Gomara - 6299 - Rafael Calzada Rafael Calzada</t>
  </si>
  <si>
    <t>R 5 - D 4 - 451 - 10165</t>
  </si>
  <si>
    <t>R 5 - D 4 - 451 - 2217</t>
  </si>
  <si>
    <t>IntegraciÓn Y Cultura</t>
  </si>
  <si>
    <t>Conscripto Bernadi - 3751 - Jose Marmol Jose Marmol</t>
  </si>
  <si>
    <t>R 5 - D 4 - 451 - 10166</t>
  </si>
  <si>
    <t>R 5 - D 4 - 451 - 4557</t>
  </si>
  <si>
    <t>La Voz Que Clama En El Desierto</t>
  </si>
  <si>
    <t>Rosales - 5581 - San Jose San Jose</t>
  </si>
  <si>
    <t>R 5 - D 4 - 451 - 10167</t>
  </si>
  <si>
    <t>R 5 - D 4 - 451 - 4558</t>
  </si>
  <si>
    <t>Escuela 61</t>
  </si>
  <si>
    <t>La Rioja - 2333 - Rafael Calzada Rafael Calzada</t>
  </si>
  <si>
    <t>R 5 - D 4 - 451 - 10168</t>
  </si>
  <si>
    <t>R 5 - D 4 - 452 - 10170</t>
  </si>
  <si>
    <t>R 5 - D 4 - 452 - 10171</t>
  </si>
  <si>
    <t>R 5 - D 4 - 452 - 10173</t>
  </si>
  <si>
    <t>R 5 - D 4 - 452 - 4574</t>
  </si>
  <si>
    <t>Hogar El Alba</t>
  </si>
  <si>
    <t>Juan B Justo - 803 - Ministro Rivadavia Ministro Rivadavia</t>
  </si>
  <si>
    <t>R 5 - D 4 - 452 - 10174</t>
  </si>
  <si>
    <t>R 5 - D 4 - 452 - 4570</t>
  </si>
  <si>
    <t>Tierra De Bendiciones</t>
  </si>
  <si>
    <t>San Juan - 987 - Glew Glew</t>
  </si>
  <si>
    <t>R 5 - D 4 - 452 - 10175</t>
  </si>
  <si>
    <t>R 5 - D 4 - 452 - 4572</t>
  </si>
  <si>
    <t>Iglesia De Dios</t>
  </si>
  <si>
    <t>R 5 - D 4 - 452 - 10176</t>
  </si>
  <si>
    <t>R 5 - D 4 - 452 - 4577</t>
  </si>
  <si>
    <t>Hogar El Maestro</t>
  </si>
  <si>
    <t>Lezica - 250 - Ministro Rivadavia Ministro Rivadavia</t>
  </si>
  <si>
    <t>R 5 - D 4 - 452 - 10177</t>
  </si>
  <si>
    <t>R 5 - D 4 - 452 - 10178</t>
  </si>
  <si>
    <t>R 5 - D 4 - 452 - 10179</t>
  </si>
  <si>
    <t>R 5 - D 4 - 452 - 10180</t>
  </si>
  <si>
    <t>R 5 - D 4 - 452 - 4590</t>
  </si>
  <si>
    <t>Ep 33</t>
  </si>
  <si>
    <t>Buenos Aires Y EspaÑa, Los Studs - 1351 - Longchamps Rayo De Sol</t>
  </si>
  <si>
    <t>R 5 - D 4 - 452 - 10181</t>
  </si>
  <si>
    <t>R 5 - D 4 - 452 - 10182</t>
  </si>
  <si>
    <t>R 5 - D 4 - 452 - 4621</t>
  </si>
  <si>
    <t>El Shaddai</t>
  </si>
  <si>
    <t>Pcia De Bs As - 3762 - Glew Glew</t>
  </si>
  <si>
    <t>R 5 - D 4 - 452 - 10183</t>
  </si>
  <si>
    <t>R 5 - D 4 - 452 - 10184</t>
  </si>
  <si>
    <t>R 5 - D 4 - 452 - 10185</t>
  </si>
  <si>
    <t>R 5 - D 4 - 453 - 4623</t>
  </si>
  <si>
    <t>Fe En Accion</t>
  </si>
  <si>
    <t>Balboa - 857 - San Francisco Solano San Francisco Solano</t>
  </si>
  <si>
    <t>R 5 - D 4 - 453 - 10186</t>
  </si>
  <si>
    <t>R 5 - D 4 - 451 - 0087</t>
  </si>
  <si>
    <t>Gino Straforini</t>
  </si>
  <si>
    <t>R 5 - D 4 - 451 - 10187</t>
  </si>
  <si>
    <t>Movimiento Territorial De LiberaciÓn</t>
  </si>
  <si>
    <t>R 5 - D 4 - 451 - 10188</t>
  </si>
  <si>
    <t>R 5 - D 4 - 451 - 10189</t>
  </si>
  <si>
    <t>R 5 - D 4 - 452 - 4608</t>
  </si>
  <si>
    <t>Educando Armonia</t>
  </si>
  <si>
    <t>Andrade - 125 - Glew Glew</t>
  </si>
  <si>
    <t>R 5 - D 4 - 452 - 10190</t>
  </si>
  <si>
    <t>R 5 - D 4 - 453 - 4653</t>
  </si>
  <si>
    <t>Celia Baudot</t>
  </si>
  <si>
    <t>Angel Gallardo - 320 - Burzaco Burzaco</t>
  </si>
  <si>
    <t>R 5 - D 4 - 453 - 10191</t>
  </si>
  <si>
    <t>R 5 - D 4 - 452 - 10192</t>
  </si>
  <si>
    <t>R 5 - D 4 - 453 - 4658</t>
  </si>
  <si>
    <t>Comedor Corazon De Oro</t>
  </si>
  <si>
    <t>Diomedes - 2074 - Burzaco Burzaco</t>
  </si>
  <si>
    <t>R 5 - D 4 - 453 - 10193</t>
  </si>
  <si>
    <t>Mesa De Educacion Popular Y Comunitaria</t>
  </si>
  <si>
    <t>R 5 - D 4 - 451 - 10194</t>
  </si>
  <si>
    <t>R 5 - D 4 - 453 - 4667</t>
  </si>
  <si>
    <t>Iglesia Amor Poder Y Fe</t>
  </si>
  <si>
    <t>Pino Y Cairo - Malvinas Argentinas Malvinas Argentinas</t>
  </si>
  <si>
    <t>R 5 - D 4 - 453 - 10195</t>
  </si>
  <si>
    <t>R 5 - D 4 - 453 - 10196</t>
  </si>
  <si>
    <t>R 5 - D 99 - 451 - 2440</t>
  </si>
  <si>
    <t>E.p. N°9</t>
  </si>
  <si>
    <t>Urquiza - 154 e/ Presidente PerÓn y Sarmiento - Alejandro Korn Centro</t>
  </si>
  <si>
    <t>R 5 - D 99 - 451 - 00118</t>
  </si>
  <si>
    <t>R 5 - D 99 - 451 - 1996</t>
  </si>
  <si>
    <t>E.p. Nº15</t>
  </si>
  <si>
    <t>Arcuri - 102 e/ Vidal y Palacios - Alejandro Korn Bº La Esperanza</t>
  </si>
  <si>
    <t>R 5 - D 99 - 451 - 00119</t>
  </si>
  <si>
    <t>R 5 - D 99 - 451 - 2705</t>
  </si>
  <si>
    <t>E.p. N°29</t>
  </si>
  <si>
    <t>Presidente Illia - e/ Matheu y Directorio - San Vicente Bº La Paz</t>
  </si>
  <si>
    <t>R 5 - D 99 - 451 - 00120</t>
  </si>
  <si>
    <t>R 5 - D 99 - 451 - 2711</t>
  </si>
  <si>
    <t>E.p. N°4</t>
  </si>
  <si>
    <t>Belgrano - 32 e/ Teniente Origone y Mitre - Domselaar Centro</t>
  </si>
  <si>
    <t>R 5 - D 99 - 451 - 00123</t>
  </si>
  <si>
    <t>R 5 - D 99 - 451 - 00124</t>
  </si>
  <si>
    <t>R 5 - D 99 - 451 - 2821</t>
  </si>
  <si>
    <t>Patricia Zacarias</t>
  </si>
  <si>
    <t>Calle 811 - 952 e/ Arias y Liniers - Alejandro Korn Bº La Pradera</t>
  </si>
  <si>
    <t>R 5 - D 99 - 451 - 00132</t>
  </si>
  <si>
    <t>R 5 - D 99 - 451 - 00133</t>
  </si>
  <si>
    <t>R 5 - D 99 - 451 - 00134</t>
  </si>
  <si>
    <t>R 5 - D 99 - 451 - 00135</t>
  </si>
  <si>
    <t>R 5 - D 99 - 451 - 2704</t>
  </si>
  <si>
    <t>E.p. N°23</t>
  </si>
  <si>
    <t>Oyuela - 95 e/ Hilario Ascasubi y Estanislao Zeballos - Alejandro Korn B° Santa Ana</t>
  </si>
  <si>
    <t>R 5 - D 99 - 451 - 00140</t>
  </si>
  <si>
    <t>R 5 - D 99 - 451 - 00144</t>
  </si>
  <si>
    <t>R 5 - D 99 - 451 - 00145</t>
  </si>
  <si>
    <t>R 5 - D 99 - 451 - 00148</t>
  </si>
  <si>
    <t>R 5 - D 99 - 451 - 00150</t>
  </si>
  <si>
    <t>R 5 - D 99 - 451 - 00152</t>
  </si>
  <si>
    <t>R 5 - D 99 - 451 - 00153</t>
  </si>
  <si>
    <t>R 5 - D 99 - 451 - 2708</t>
  </si>
  <si>
    <t>E.p. N°31</t>
  </si>
  <si>
    <t>Pablo PodestÁ - 3362 e/ Calle 810 y Calle 811 - Alejandro Korn Bº La Pradera</t>
  </si>
  <si>
    <t>R 5 - D 99 - 451 - 00154</t>
  </si>
  <si>
    <t>R 5 - D 99 - 451 - 2702</t>
  </si>
  <si>
    <t>E.p. N°27</t>
  </si>
  <si>
    <t>Buenos Aires - 1298 e/ Arcuri y Pablo PodestÁ - Alejandro Korn Bº Mataderos</t>
  </si>
  <si>
    <t>R 5 - D 99 - 451 - 00155</t>
  </si>
  <si>
    <t>R 5 - D 99 - 451 - 00156</t>
  </si>
  <si>
    <t>R 5 - D 99 - 451 - 2703</t>
  </si>
  <si>
    <t>E.s. N°7</t>
  </si>
  <si>
    <t>Carola Lorenzini - 1000 e/ Guatemala y Jamaica - Alejandro Korn B° Sargento Cabral</t>
  </si>
  <si>
    <t>R 5 - D 99 - 451 - 00157</t>
  </si>
  <si>
    <t>R 5 - D 99 - 451 - 00158</t>
  </si>
  <si>
    <t>R 5 - D 99 - 451 - 00160</t>
  </si>
  <si>
    <t>R 5 - D 99 - 451 - 00165</t>
  </si>
  <si>
    <t>R 5 - D 99 - 451 - 00166</t>
  </si>
  <si>
    <t>R 5 - D 99 - 451 - 00167</t>
  </si>
  <si>
    <t>R 5 - D 99 - 451 - 00168</t>
  </si>
  <si>
    <t>R 5 - D 99 - 451 - 00169</t>
  </si>
  <si>
    <t>R 5 - D 99 - 451 - 00170</t>
  </si>
  <si>
    <t>R 5 - D 99 - 451 - 00171</t>
  </si>
  <si>
    <t>R 5 - D 99 - 451 - 00172</t>
  </si>
  <si>
    <t>R 5 - D 99 - 451 - 00173</t>
  </si>
  <si>
    <t>R 5 - D 99 - 451 - 4219</t>
  </si>
  <si>
    <t>E.e.s. N° 14</t>
  </si>
  <si>
    <t>Gobernador Costa - sin número e/ La Pampa y Aconcagua - Alejandro Korn Km 48</t>
  </si>
  <si>
    <t>R 5 - D 99 - 451 - 00174</t>
  </si>
  <si>
    <t>R 5 - D 99 - 451 - 00175</t>
  </si>
  <si>
    <t>R 5 - D 99 - 451 - 00176</t>
  </si>
  <si>
    <t>R 5 - D 99 - 451 - 00177</t>
  </si>
  <si>
    <t>R 5 - D 99 - 451 - 00178</t>
  </si>
  <si>
    <t>R 5 - D 99 - 451 - 00179</t>
  </si>
  <si>
    <t>R 5 - D 99 - 451 - 00180</t>
  </si>
  <si>
    <t>R 5 - D 99 - 451 - 00310</t>
  </si>
  <si>
    <t>R 5 - D 99 - 451 - 3796</t>
  </si>
  <si>
    <t>AsociaciÓn Protectora De NiÑos</t>
  </si>
  <si>
    <t>Salta - 272 - Alejandro Korn B° Versalles</t>
  </si>
  <si>
    <t>R 5 - D 99 - 451 - 10011</t>
  </si>
  <si>
    <t>R 5 - D 99 - 451 - 3471</t>
  </si>
  <si>
    <t>Iglesia Evangelica Pentecostal</t>
  </si>
  <si>
    <t>Las Heras - 527 - Alejandro Korn La Esperanza</t>
  </si>
  <si>
    <t>R 5 - D 99 - 451 - 10014</t>
  </si>
  <si>
    <t>R 5 - D 99 - 451 - 3694</t>
  </si>
  <si>
    <t>Tres Banderas</t>
  </si>
  <si>
    <t>Lambardi - 124 e/ Sarmiento y Avenida Presidente PerÓn - Alejandro Korn Centro</t>
  </si>
  <si>
    <t>R 5 - D 99 - 451 - 10018</t>
  </si>
  <si>
    <t>R 5 - D 99 - 451 - 3695</t>
  </si>
  <si>
    <t>Sarmiento - 205 e/ Lambardi y Sagarra - Alejandro Korn Centro</t>
  </si>
  <si>
    <t>R 5 - D 99 - 451 - 10019</t>
  </si>
  <si>
    <t>Municipalidad</t>
  </si>
  <si>
    <t>R 5 - D 99 - 451 - 3911</t>
  </si>
  <si>
    <t>Suteba Movimiento Mayo</t>
  </si>
  <si>
    <t>Sarmiento - 205 - Alejandro Korn Centro</t>
  </si>
  <si>
    <t>R 5 - D 99 - 451 - 10020</t>
  </si>
  <si>
    <t>R 5 - D 99 - 451 - 3701</t>
  </si>
  <si>
    <t>Local Insauro Arancibia</t>
  </si>
  <si>
    <t>Avenida Presidente PerÓn - 1185 - Alejandro Korn B° La Estelita</t>
  </si>
  <si>
    <t>R 5 - D 99 - 451 - 10021</t>
  </si>
  <si>
    <t>R 5 - D 99 - 451 - 10022</t>
  </si>
  <si>
    <t>R 5 - D 99 - 451 - 2820</t>
  </si>
  <si>
    <t>Unsav</t>
  </si>
  <si>
    <t>Sarmiento - 1000 e/ Presidente Illia y Ugarte - San Vicente Bº La Paz</t>
  </si>
  <si>
    <t>R 5 - D 99 - 451 - 10023</t>
  </si>
  <si>
    <t>R 5 - D 99 - 451 - 10024</t>
  </si>
  <si>
    <t>R 5 - D 99 - 451 - 4099</t>
  </si>
  <si>
    <t>Iglesia El Arca De La Salvacion</t>
  </si>
  <si>
    <t>Miguel Martinez - 2253 - Alejandro Korn Bº El Roll</t>
  </si>
  <si>
    <t>R 5 - D 99 - 451 - 10025</t>
  </si>
  <si>
    <t>R 5 - D 99 - 451 - 10026</t>
  </si>
  <si>
    <t>R 5 - D 99 - 451 - 4249</t>
  </si>
  <si>
    <t>Avellaneda - 540 - Alejandro Korn Bº Villa Coll</t>
  </si>
  <si>
    <t>R 5 - D 99 - 451 - 10027</t>
  </si>
  <si>
    <t>Universidad Popular De Barrios De Pie</t>
  </si>
  <si>
    <t>R 6 - D 109 - 452 - 1932</t>
  </si>
  <si>
    <t>Ep 30</t>
  </si>
  <si>
    <t>Pedro Ignacio De La Rivera 6354 - 0033 e/ Israel y Fray Cayetano Rodriguez - Ep 30 Munro</t>
  </si>
  <si>
    <t>R 6 - D 109 - 452 - 00033</t>
  </si>
  <si>
    <t>R 6 - D 109 - 452 - 1931</t>
  </si>
  <si>
    <t>Setia</t>
  </si>
  <si>
    <t>Italia 1666 - 0031 e/ Hilarión De La Quintana y Domingo Faustino Sarmiento - Setia Florida Este</t>
  </si>
  <si>
    <t>R 6 - D 109 - 452 - 00035</t>
  </si>
  <si>
    <t>R 6 - D 109 - 452 - 0130</t>
  </si>
  <si>
    <t>Villate - 1000 e/ Maipú y Libertador - Olivos</t>
  </si>
  <si>
    <t>R 6 - D 109 - 452 - 10024</t>
  </si>
  <si>
    <t>R 6 - D 109 - 452 - 3998</t>
  </si>
  <si>
    <t>Ciie</t>
  </si>
  <si>
    <t>Francisco N. De Laprida - 3664 - Villa Martelli</t>
  </si>
  <si>
    <t>R 6 - D 109 - 452 - 10025</t>
  </si>
  <si>
    <t>Cfi N°1</t>
  </si>
  <si>
    <t>R 6 - D 109 - 452 - 0139</t>
  </si>
  <si>
    <t>Patronato Del Liberado Bonaerense</t>
  </si>
  <si>
    <t>H. Quintana - 2013 - Olivos</t>
  </si>
  <si>
    <t>R 6 - D 109 - 452 - 10029</t>
  </si>
  <si>
    <t>R 6 - D 109 - 452 - 0585</t>
  </si>
  <si>
    <t>Centro Social Productivo Juana Azurduy</t>
  </si>
  <si>
    <t>Azurduy - 783 e/ Carlos Francisco Melo y Gral. Martin Miguel De Güemes - Florida Oeste</t>
  </si>
  <si>
    <t>R 6 - D 109 - 452 - 10030</t>
  </si>
  <si>
    <t>R 6 - D 109 - 452 - 0121</t>
  </si>
  <si>
    <t>Virgen Del Carmen</t>
  </si>
  <si>
    <t>Valle Grande - 3141 e/ Borges y Pelliza - Olivos La Loma</t>
  </si>
  <si>
    <t>R 6 - D 109 - 452 - 10031</t>
  </si>
  <si>
    <t>R 6 - D 109 - 452 - 0133</t>
  </si>
  <si>
    <t>Laprida - 4914 e/ Se y Se - Villa Martelli</t>
  </si>
  <si>
    <t>R 6 - D 109 - 452 - 10032</t>
  </si>
  <si>
    <t>R 6 - D 109 - 452 - 10034</t>
  </si>
  <si>
    <t>Coordinación Regional</t>
  </si>
  <si>
    <t>R 6 - D 109 - 452 - 10035</t>
  </si>
  <si>
    <t>R 6 - D 109 - 452 - 10036</t>
  </si>
  <si>
    <t>R 6 - D 109 - 452 - 10038</t>
  </si>
  <si>
    <t>R 6 - D 109 - 452 - 0135</t>
  </si>
  <si>
    <t>Brown - 3712 e/ Se y Se - La Lucila</t>
  </si>
  <si>
    <t>R 6 - D 109 - 452 - 10039</t>
  </si>
  <si>
    <t>R 6 - D 109 - 452 - 10041</t>
  </si>
  <si>
    <t>R 6 - D 109 - 452 - 0137</t>
  </si>
  <si>
    <t>Paraguay - 169 - Villa Martelli</t>
  </si>
  <si>
    <t>R 6 - D 109 - 452 - 10042</t>
  </si>
  <si>
    <t>R 6 - D 109 - 452 - 3999</t>
  </si>
  <si>
    <t>Cfp Uom</t>
  </si>
  <si>
    <t>Almafuerte - 5672 - Carapachay</t>
  </si>
  <si>
    <t>R 6 - D 109 - 452 - 10044</t>
  </si>
  <si>
    <t>Uom</t>
  </si>
  <si>
    <t>R 6 - D 109 - 452 - 10045</t>
  </si>
  <si>
    <t>R 6 - D 109 - 452 - 3444</t>
  </si>
  <si>
    <t>Platense</t>
  </si>
  <si>
    <t>Zufriategui - 2021 e/ Virrey Liniers y EspaÑa - Florida</t>
  </si>
  <si>
    <t>R 6 - D 109 - 452 - 10046</t>
  </si>
  <si>
    <t>Club Atletico Platense</t>
  </si>
  <si>
    <t>R 6 - D 109 - 452 - 10047</t>
  </si>
  <si>
    <t>R 6 - D 109 - 452 - 10048</t>
  </si>
  <si>
    <t>R 6 - D 109 - 452 - 10049</t>
  </si>
  <si>
    <t>R 6 - D 109 - 452 - 10050</t>
  </si>
  <si>
    <t>R 6 - D 109 - 452 - 10051</t>
  </si>
  <si>
    <t>R 6 - D 109 - 452 - 4440</t>
  </si>
  <si>
    <t>Hospital CetrÁngolo</t>
  </si>
  <si>
    <t>Italia - 1750 - Florida</t>
  </si>
  <si>
    <t>R 6 - D 109 - 452 - 10052</t>
  </si>
  <si>
    <t>R 6 - D 109 - 452 - 4371</t>
  </si>
  <si>
    <t>Ramon B Castro - 5175 e/ Armeenia y Belgrano - Munro Munro</t>
  </si>
  <si>
    <t>R 6 - D 109 - 452 - 10053</t>
  </si>
  <si>
    <t>R 6 - D 109 - 452 - 4373</t>
  </si>
  <si>
    <t>La Casita De Olivos</t>
  </si>
  <si>
    <t>Ugarte - 3198 e/ Valle Grande y Beiro - Olivos</t>
  </si>
  <si>
    <t>R 6 - D 109 - 452 - 10054</t>
  </si>
  <si>
    <t>R 6 - D 55 - 452 - 4646</t>
  </si>
  <si>
    <t>Local Frente De Todos</t>
  </si>
  <si>
    <t>Estrada - 120 - General Pacheco Barrio El Casco Centro</t>
  </si>
  <si>
    <t>R 6 - D 55 - 452 - 10021</t>
  </si>
  <si>
    <t>Frente De Cultura Popular</t>
  </si>
  <si>
    <t>R 6 - D 55 - 452 - 3870</t>
  </si>
  <si>
    <t>Ep N°20</t>
  </si>
  <si>
    <t>Santa Fe - 699 e/ Santa Fe y Santiago Del Estero - General Pacheco Barrio El Casco Centro</t>
  </si>
  <si>
    <t>R 6 - D 55 - 452 - 10022</t>
  </si>
  <si>
    <t>Cta-suteba</t>
  </si>
  <si>
    <t>R 6 - D 55 - 452 - 10023</t>
  </si>
  <si>
    <t>R 6 - D 55 - 452 - 4365</t>
  </si>
  <si>
    <t>Sociedad De Fomento El Recreo</t>
  </si>
  <si>
    <t>Riobamba - 2062 e/ Mariano Moreno y Jean Jaures - Don Torcuato Los Dados</t>
  </si>
  <si>
    <t>R 6 - D 55 - 452 - 10028</t>
  </si>
  <si>
    <t>Fuerza Patria/frente Renovador</t>
  </si>
  <si>
    <t>R 6 - D 55 - 452 - 10029</t>
  </si>
  <si>
    <t>R 6 - D 55 - 452 - 10030</t>
  </si>
  <si>
    <t>R 6 - D 55 - 452 - 0581</t>
  </si>
  <si>
    <t>Epi Cina Cina</t>
  </si>
  <si>
    <t>Caseros Y Manuela Pedraza - e/ Manuela Pedraza y Alicia Moreau De Justo - Los Troncos Del Talar Barrio Cina Cina</t>
  </si>
  <si>
    <t>R 6 - D 55 - 452 - 10031</t>
  </si>
  <si>
    <t>R 6 - D 55 - 452 - 0571</t>
  </si>
  <si>
    <t>FundaciÓn MÁs Humanidad - Galarza</t>
  </si>
  <si>
    <t>Galarza - 1850 e/ Castiglioni y Callao - Rincon De Milberg Barrio Rincon De Milberg</t>
  </si>
  <si>
    <t>R 6 - D 55 - 452 - 10033</t>
  </si>
  <si>
    <t>FundaciÓn MÁs Humanidad</t>
  </si>
  <si>
    <t>R 6 - D 55 - 452 - 10146</t>
  </si>
  <si>
    <t>R 6 - D 95 - 453 - 3154</t>
  </si>
  <si>
    <t>Las Heras - 1948 e/ Rivadavia y 197 - San Fernando San Fernando</t>
  </si>
  <si>
    <t>R 6 - D 95 - 453 - 00030</t>
  </si>
  <si>
    <t>R 6 - D 95 - 453 - 2051</t>
  </si>
  <si>
    <t>Cueva Del Joven</t>
  </si>
  <si>
    <t>Entre Rios - 2907 - San Fernando Virreyes Santa Rosa</t>
  </si>
  <si>
    <t>R 6 - D 95 - 453 - 00066</t>
  </si>
  <si>
    <t>La Cueva Del Joven</t>
  </si>
  <si>
    <t>R 6 - D 95 - 453 - 0551</t>
  </si>
  <si>
    <t>Hogar Zanocchi</t>
  </si>
  <si>
    <t>Juan Crisol - 2041 e/ Martin Rodriguez y Edison - San Fernando Victoria</t>
  </si>
  <si>
    <t>R 6 - D 95 - 453 - 10006</t>
  </si>
  <si>
    <t>R 6 - D 95 - 453 - 1254</t>
  </si>
  <si>
    <t>E.e.s.n°25</t>
  </si>
  <si>
    <t>Arroyo Durazno - e/ S/n y S/n - San Fernando 2da Seccion Islas A°durazno</t>
  </si>
  <si>
    <t>R 6 - D 95 - 453 - 10007</t>
  </si>
  <si>
    <t>R 6 - D 95 - 453 - 2049</t>
  </si>
  <si>
    <t>I.m.s.s.a</t>
  </si>
  <si>
    <t>Sarmiento - 1803 e/ Av. Sobremonte y Alem - San Fernando San Fernando</t>
  </si>
  <si>
    <t>R 6 - D 95 - 453 - 10009</t>
  </si>
  <si>
    <t>R 6 - D 96 - 451 - 2230</t>
  </si>
  <si>
    <t>Julian Navarro - 2693 - Beccar</t>
  </si>
  <si>
    <t>R 6 - D 96 - 451 - 00075</t>
  </si>
  <si>
    <t>Atsa</t>
  </si>
  <si>
    <t>R 6 - D 96 - 451 - 2225</t>
  </si>
  <si>
    <t>Acej</t>
  </si>
  <si>
    <t>Tomkinson - 847 e/ Neuquén y Formosa - Beccar</t>
  </si>
  <si>
    <t>R 6 - D 96 - 451 - 00082</t>
  </si>
  <si>
    <t>R 6 - D 96 - 451 - 3020</t>
  </si>
  <si>
    <t>Casa Azul</t>
  </si>
  <si>
    <t>Juan Clark - 1807 - Beccar</t>
  </si>
  <si>
    <t>R 6 - D 96 - 451 - 00085</t>
  </si>
  <si>
    <t>R 6 - D 96 - 451 - 00089</t>
  </si>
  <si>
    <t>R 6 - D 96 - 451 - 00093</t>
  </si>
  <si>
    <t>R 6 - D 96 - 451 - 0129</t>
  </si>
  <si>
    <t>Padre Acevedo - 1518 e/ Av. Andres Rolon y Jorge Newbery - Beccar</t>
  </si>
  <si>
    <t>R 6 - D 96 - 451 - 10011</t>
  </si>
  <si>
    <t>R 6 - D 96 - 451 - 0120</t>
  </si>
  <si>
    <t>Hipólito Yrigoyen - 1789 e/ La Paz y Asunción - Martinez</t>
  </si>
  <si>
    <t>R 6 - D 96 - 451 - 10014</t>
  </si>
  <si>
    <t>R 6 - D 96 - 451 - 0122</t>
  </si>
  <si>
    <t>Fte Cultura</t>
  </si>
  <si>
    <t>Virrey Vertiz - 416 e/ Coronel Bogado y Loria - Boulogne</t>
  </si>
  <si>
    <t>R 6 - D 96 - 451 - 10015</t>
  </si>
  <si>
    <t>Frente Cultura Popular</t>
  </si>
  <si>
    <t>R 6 - D 96 - 451 - 10016</t>
  </si>
  <si>
    <t>R 6 - D 96 - 451 - 10020</t>
  </si>
  <si>
    <t>Tres De Febrero</t>
  </si>
  <si>
    <t>R 7 - D 117 - 452 - 1994</t>
  </si>
  <si>
    <t>Es Nº 3</t>
  </si>
  <si>
    <t>AndrÉs Ferreyra - 2679 e/ Av. Urquiza y M. Belgrano - Caseros Caseros Centro</t>
  </si>
  <si>
    <t>R 7 - D 117 - 452 - 00098</t>
  </si>
  <si>
    <t>R 7 - D 117 - 452 - 0060</t>
  </si>
  <si>
    <t>FundaciÓn De La Calle A La Vida</t>
  </si>
  <si>
    <t>Cavassa - 4289 e/ Catrilo - Caseros Caseros Sur</t>
  </si>
  <si>
    <t>R 7 - D 117 - 452 - 00101</t>
  </si>
  <si>
    <t>R 7 - D 117 - 452 - 00102</t>
  </si>
  <si>
    <t>R 7 - D 117 - 452 - 00105</t>
  </si>
  <si>
    <t>R 7 - D 117 - 452 - 00107</t>
  </si>
  <si>
    <t>R 7 - D 117 - 452 - 1992</t>
  </si>
  <si>
    <t>Untref</t>
  </si>
  <si>
    <t>Valentin Gomez - 4828 e/ 3 De Febrero y AndrÉs Ferreyra - Caseros Caseros Centro</t>
  </si>
  <si>
    <t>R 7 - D 117 - 452 - 00108</t>
  </si>
  <si>
    <t>R 7 - D 117 - 455 - 0063</t>
  </si>
  <si>
    <t>Centro A La Olla</t>
  </si>
  <si>
    <t>CatrilÓ - 5161 e/ Gral. Hornos y OlavarrÍa - Caseros Caseros Sur</t>
  </si>
  <si>
    <t>R 7 - D 117 - 455 - 10056</t>
  </si>
  <si>
    <t>R 7 - D 117 - 455 - 0431</t>
  </si>
  <si>
    <t>Delegacion Tres De Febrero Patronato De Liberados</t>
  </si>
  <si>
    <t>Parodi - 4547 e/ David Magdalena y Cavassa - Caseros Barrio Evita</t>
  </si>
  <si>
    <t>R 7 - D 117 - 455 - 10060</t>
  </si>
  <si>
    <t>R 7 - D 117 - 455 - 0061</t>
  </si>
  <si>
    <t>Afmc (aso)</t>
  </si>
  <si>
    <t>Nahuel Huapi - 6658 e/ Sgto. Palma - MartÍn Coronado</t>
  </si>
  <si>
    <t>R 7 - D 117 - 455 - 10061</t>
  </si>
  <si>
    <t>AsociaciÓn De Fomento Martin Coronado (aso)</t>
  </si>
  <si>
    <t>R 7 - D 117 - 451 - 0959</t>
  </si>
  <si>
    <t>Bachillerato Libertador</t>
  </si>
  <si>
    <t>Las Flores - 10793 e/ ParanÁ y Miramar - Loma Hermosa Barrio Libertador</t>
  </si>
  <si>
    <t>R 7 - D 117 - 451 - 10066</t>
  </si>
  <si>
    <t>R 7 - D 117 - 451 - 0995</t>
  </si>
  <si>
    <t>Bachillerato Popular Ejercito De Los Andes</t>
  </si>
  <si>
    <t>Necochea - e/ Tira 17 - Ciudadela EjÉrcito De Los Andes</t>
  </si>
  <si>
    <t>R 7 - D 117 - 451 - 10076</t>
  </si>
  <si>
    <t>R 7 - D 117 - 451 - 10077</t>
  </si>
  <si>
    <t>R 7 - D 117 - 455 - 0432</t>
  </si>
  <si>
    <t>Corriente Pueblo Unido Tdf</t>
  </si>
  <si>
    <t>Thompson - 1394 e/ Gabino Ezeiza - Loma Hermosa Barrio Libertador</t>
  </si>
  <si>
    <t>R 7 - D 117 - 455 - 10080</t>
  </si>
  <si>
    <t>R 7 - D 117 - 451 - 0960</t>
  </si>
  <si>
    <t>Iglesia Itati Puerta 8</t>
  </si>
  <si>
    <t>Catamarca Y El Parque - Churruca Puerta 8</t>
  </si>
  <si>
    <t>R 7 - D 117 - 451 - 10085</t>
  </si>
  <si>
    <t>R 7 - D 117 - 451 - 10086</t>
  </si>
  <si>
    <t>R 7 - D 117 - 455 - 10087</t>
  </si>
  <si>
    <t>R 7 - D 117 - 451 - 10090</t>
  </si>
  <si>
    <t>R 7 - D 117 - 451 - 10091</t>
  </si>
  <si>
    <t>R 7 - D 117 - 451 - 0971</t>
  </si>
  <si>
    <t>Liberados</t>
  </si>
  <si>
    <t>Nudo 3 Barrio Ejercito - Ciudadela EjÉrcito De Los Andes</t>
  </si>
  <si>
    <t>R 7 - D 117 - 451 - 10092</t>
  </si>
  <si>
    <t>R 7 - D 117 - 455 - 1228</t>
  </si>
  <si>
    <t>Club De Leones Villa Bosch</t>
  </si>
  <si>
    <t>A. Illia - 1060 e/ El Payador y Gaucho Cruz - Villa Bosch</t>
  </si>
  <si>
    <t>R 7 - D 117 - 455 - 10093</t>
  </si>
  <si>
    <t>Mesa Dolina</t>
  </si>
  <si>
    <t>R 7 - D 117 - 455 - 10094</t>
  </si>
  <si>
    <t>R 7 - D 117 - 455 - 10095</t>
  </si>
  <si>
    <t>R 7 - D 117 - 455 - 10096</t>
  </si>
  <si>
    <t>R 7 - D 117 - 455 - 10097</t>
  </si>
  <si>
    <t>R 7 - D 117 - 455 - 0070</t>
  </si>
  <si>
    <t>Centro Cultural Raices CompaÑeras</t>
  </si>
  <si>
    <t>Pte PerÓn - 9255 e/ Corrientes y Florida - Pablo PodestÁ</t>
  </si>
  <si>
    <t>R 7 - D 117 - 455 - 10098</t>
  </si>
  <si>
    <t>R 7 - D 117 - 455 - 4369</t>
  </si>
  <si>
    <t>AsociaciÓn Civil Juana Toledo</t>
  </si>
  <si>
    <t>1° De Mayo - 850 - Loma Hermosa</t>
  </si>
  <si>
    <t>R 7 - D 117 - 455 - 10099</t>
  </si>
  <si>
    <t>R 7 - D 135 - 451 - 4334</t>
  </si>
  <si>
    <t>MarquÉs De AvilÉs - 2345 e/ Albeniz - Morris Morris</t>
  </si>
  <si>
    <t>R 7 - D 135 - 451 - 00020</t>
  </si>
  <si>
    <t>R 7 - D 135 - 451 - 3200</t>
  </si>
  <si>
    <t>Iglesia Nuevo Tiempo (ex Catedral De La Fé)</t>
  </si>
  <si>
    <t>Avenida Roca - 2021 e/ Bocayuba - Hurlingham Hurlingham</t>
  </si>
  <si>
    <t>R 7 - D 135 - 451 - 00026</t>
  </si>
  <si>
    <t>R 7 - D 135 - 451 - 1127</t>
  </si>
  <si>
    <t>Bradley - 305 e/ Acuña - Tesei Tesei</t>
  </si>
  <si>
    <t>R 7 - D 135 - 451 - 00027</t>
  </si>
  <si>
    <t>R 7 - D 135 - 451 - 1129</t>
  </si>
  <si>
    <t>Pedro Diaz - 425 e/ Cura Navarro - Tesei Tesei</t>
  </si>
  <si>
    <t>R 7 - D 135 - 451 - 00030</t>
  </si>
  <si>
    <t>R 7 - D 135 - 451 - 1121</t>
  </si>
  <si>
    <t>Av. Roca - 662 e/ Centenera y Conscripto Bernardi - Hurlingham Hurlingham</t>
  </si>
  <si>
    <t>R 7 - D 135 - 451 - 00033</t>
  </si>
  <si>
    <t>R 7 - D 135 - 451 - 1134</t>
  </si>
  <si>
    <t>Bustamante - e/ Gurruchaga - Hurlingham Cartero</t>
  </si>
  <si>
    <t>R 7 - D 135 - 451 - 00039</t>
  </si>
  <si>
    <t>R 7 - D 135 - 454 - 1134</t>
  </si>
  <si>
    <t>R 7 - D 135 - 454 - 00041</t>
  </si>
  <si>
    <t>R 7 - D 135 - 451 - 1136</t>
  </si>
  <si>
    <t>Bradley - 301 e/ Pasco - Tesei Tesei</t>
  </si>
  <si>
    <t>R 7 - D 135 - 451 - 00042</t>
  </si>
  <si>
    <t>R 7 - D 135 - 454 - 4023</t>
  </si>
  <si>
    <t>21 De Agosto</t>
  </si>
  <si>
    <t>Granada - 2349 e/ Pederewski y Vigo - Morris Morris</t>
  </si>
  <si>
    <t>R 7 - D 135 - 454 - 00043</t>
  </si>
  <si>
    <t>R 7 - D 135 - 454 - 3483</t>
  </si>
  <si>
    <t>Centro Cultural William Morris</t>
  </si>
  <si>
    <t>Cañuelas - 3363 e/ Lavalle y Amenabar - Morris San Damian</t>
  </si>
  <si>
    <t>R 7 - D 135 - 454 - 00044</t>
  </si>
  <si>
    <t>R 7 - D 135 - 454 - 1129</t>
  </si>
  <si>
    <t>R 7 - D 135 - 454 - 00045</t>
  </si>
  <si>
    <t>R 7 - D 135 - 454 - 1125</t>
  </si>
  <si>
    <t>Cfp Malvinas Argentinas Solis</t>
  </si>
  <si>
    <t>Juan Diaz De Solis - 2474 e/ Paso Morales y Conscripto Sancti - Morris Morris</t>
  </si>
  <si>
    <t>R 7 - D 135 - 454 - 00046</t>
  </si>
  <si>
    <t>R 7 - D 135 - 454 - 2939</t>
  </si>
  <si>
    <t>Heroes De Malvinas</t>
  </si>
  <si>
    <t>Lebenshon - 4003 e/ Juan Fernandez - Tesei Tesei</t>
  </si>
  <si>
    <t>R 7 - D 135 - 454 - 00047</t>
  </si>
  <si>
    <t>R 7 - D 135 - 454 - 3408</t>
  </si>
  <si>
    <t>Cfp Camargo ¨malvinas Arg¨</t>
  </si>
  <si>
    <t>Camargo - 3376 e/ Pedraza - Tesei Tesei</t>
  </si>
  <si>
    <t>R 7 - D 135 - 454 - 00048</t>
  </si>
  <si>
    <t>R 7 - D 135 - 454 - 00049</t>
  </si>
  <si>
    <t>R 7 - D 135 - 454 - 3200</t>
  </si>
  <si>
    <t>R 7 - D 135 - 454 - 00050</t>
  </si>
  <si>
    <t>R 7 - D 135 - 454 - 4213</t>
  </si>
  <si>
    <t>Sum ¨los Milagros¨</t>
  </si>
  <si>
    <t>Jose Fernández 450 (esquina Alcalde M. Torres) - 450 e/ Alcalde M. Torres y Malarredo - Tesei Mitre</t>
  </si>
  <si>
    <t>R 7 - D 135 - 454 - 00051</t>
  </si>
  <si>
    <t>R 7 - D 135 - 454 - 1122</t>
  </si>
  <si>
    <t>Bustamante - e/ Ojeda y Lío Sanga - Morris San Damian</t>
  </si>
  <si>
    <t>R 7 - D 135 - 454 - 00052</t>
  </si>
  <si>
    <t>R 7 - D 135 - 455 - 1139</t>
  </si>
  <si>
    <t>Husares - 1158 e/ Alzaga - Tesei Palanco</t>
  </si>
  <si>
    <t>R 7 - D 135 - 455 - 10004</t>
  </si>
  <si>
    <t>R 7 - D 135 - 451 - 1125</t>
  </si>
  <si>
    <t>R 7 - D 135 - 451 - 10006</t>
  </si>
  <si>
    <t>R 7 - D 135 - 451 - 3473</t>
  </si>
  <si>
    <t>Av. Vergara - 3162 e/ Gluck - Hurlingham Hurlingham</t>
  </si>
  <si>
    <t>R 7 - D 135 - 451 - 10007</t>
  </si>
  <si>
    <t>Mayo/suteba/cta</t>
  </si>
  <si>
    <t>R 7 - D 135 - 451 - 3776</t>
  </si>
  <si>
    <t>Av. Vergara - 3435 - Hurlingham Hurlingham</t>
  </si>
  <si>
    <t>R 7 - D 135 - 451 - 10008</t>
  </si>
  <si>
    <t>R 7 - D 135 - 451 - 4024</t>
  </si>
  <si>
    <t>Juan De Langara 538 - 538 e/ Mariscal Castilla y Cayetano Valdez - Tesei Mitre</t>
  </si>
  <si>
    <t>R 7 - D 135 - 451 - 10009</t>
  </si>
  <si>
    <t>Corriente Sociocultural Cimarron</t>
  </si>
  <si>
    <t>R 7 - D 45 - 453 - 3474</t>
  </si>
  <si>
    <t>Comedor Morumbi 2</t>
  </si>
  <si>
    <t>Ocampo Y Maipu - e/ Maipu - Billinghurst Billinghurst</t>
  </si>
  <si>
    <t>R 7 - D 45 - 453 - 00001</t>
  </si>
  <si>
    <t>R 7 - D 45 - 466 - 3905</t>
  </si>
  <si>
    <t>Mujeres Resilientes</t>
  </si>
  <si>
    <t>Diagonal 180 - N°3389 - José León Suarez Suarez</t>
  </si>
  <si>
    <t>R 7 - D 45 - 466 - 00008</t>
  </si>
  <si>
    <t>R 7 - D 45 - 466 - 4057</t>
  </si>
  <si>
    <t>Manantial De Bendiciones</t>
  </si>
  <si>
    <t>Moreno - 3740 - General San Martín San Martín</t>
  </si>
  <si>
    <t>R 7 - D 45 - 466 - 00011</t>
  </si>
  <si>
    <t>R 7 - D 45 - 453 - 0659</t>
  </si>
  <si>
    <t>Fm Reconquista</t>
  </si>
  <si>
    <t>Villalba - 1366 e/ Manuel Estrada y Andres Lamas - José León Suarez Villa Hidalgo</t>
  </si>
  <si>
    <t>R 7 - D 45 - 453 - 10060</t>
  </si>
  <si>
    <t>R 7 - D 45 - 453 - 0848</t>
  </si>
  <si>
    <t>Bach. Popular Esperanza-anexo Negrito Manuel</t>
  </si>
  <si>
    <t>San Felipe - 7345 - General San Martin Loma Hermosa</t>
  </si>
  <si>
    <t>R 7 - D 45 - 453 - 10061</t>
  </si>
  <si>
    <t>Bachillerato Popular La Esperanza</t>
  </si>
  <si>
    <t>R 7 - D 45 - 453 - 0629</t>
  </si>
  <si>
    <t>Av Constituyentes - 3146 e/ Intendente Campos y William Morris - San Andrés Villa Zagala</t>
  </si>
  <si>
    <t>R 7 - D 45 - 453 - 10062</t>
  </si>
  <si>
    <t>Mesa Educativa Alejandro Dolina</t>
  </si>
  <si>
    <t>R 7 - D 45 - 453 - 1109</t>
  </si>
  <si>
    <t>Cmci - Centro Municipal De Cuidado Infantil Loyola</t>
  </si>
  <si>
    <t>Calle 4 - 3005 e/ William Morris y La Nueva - San Andrés Villa Zagala</t>
  </si>
  <si>
    <t>R 7 - D 45 - 453 - 10065</t>
  </si>
  <si>
    <t>Municipalidad De San MartÍn</t>
  </si>
  <si>
    <t>R 7 - D 45 - 458 - 0629</t>
  </si>
  <si>
    <t>R 7 - D 45 - 458 - 10070</t>
  </si>
  <si>
    <t>R 7 - D 45 - 458 - 1524</t>
  </si>
  <si>
    <t>Unsam Belgrano</t>
  </si>
  <si>
    <t>Belgrano - 3536 e/ Bonifacini y Yapeyú - San Martin San Martin</t>
  </si>
  <si>
    <t>R 7 - D 45 - 458 - 10071</t>
  </si>
  <si>
    <t>Unsam</t>
  </si>
  <si>
    <t>R 7 - D 45 - 458 - 0645</t>
  </si>
  <si>
    <t>Solis - 6984 e/ Einstein y Los Jazmines - Jose León Suarez Libertador</t>
  </si>
  <si>
    <t>R 7 - D 45 - 458 - 10074</t>
  </si>
  <si>
    <t>R 7 - D 45 - 458 - 0630</t>
  </si>
  <si>
    <t>Fray Luis Beltran - 2117 e/ Combet y Libertad - Jose Leon Suarez La Carcova</t>
  </si>
  <si>
    <t>R 7 - D 45 - 458 - 10075</t>
  </si>
  <si>
    <t>R 7 - D 45 - 453 - 3713</t>
  </si>
  <si>
    <t>Asociacion Civil Diego Duarte</t>
  </si>
  <si>
    <t>Balcarce - 5913 e/ Las Camelias y Las Torres - José León Suarez Costa Esperanza</t>
  </si>
  <si>
    <t>R 7 - D 45 - 453 - 10081</t>
  </si>
  <si>
    <t>R 7 - D 45 - 453 - 0638</t>
  </si>
  <si>
    <t>Instituto Nacional De Tecnologia Industrial</t>
  </si>
  <si>
    <t>Av Gral Paz - 5455 e/ Av. Constituyentes y Acceso Nestor Kirchner - Villa Maipú Villa Maipú</t>
  </si>
  <si>
    <t>R 7 - D 45 - 453 - 10082</t>
  </si>
  <si>
    <t>Inti</t>
  </si>
  <si>
    <t>R 7 - D 45 - 453 - 1524</t>
  </si>
  <si>
    <t>R 7 - D 45 - 453 - 10084</t>
  </si>
  <si>
    <t>R 7 - D 45 - 453 - 10089</t>
  </si>
  <si>
    <t>R 7 - D 45 - 453 - 10090</t>
  </si>
  <si>
    <t>R 7 - D 45 - 453 - 45131</t>
  </si>
  <si>
    <t>R 7 - D 45 - 453 - 0656</t>
  </si>
  <si>
    <t>Casa De Elena</t>
  </si>
  <si>
    <t>Gorriti - 4301 e/ 9 De Julio - Jose Leon Suarez Barrio 9 De Julio</t>
  </si>
  <si>
    <t>R 7 - D 45 - 453 - 45133</t>
  </si>
  <si>
    <t>R 7 - D 45 - 453 - 1527</t>
  </si>
  <si>
    <t>Ceamse</t>
  </si>
  <si>
    <t>Camino Del Buen Ayre Y Dibenedeti - José León Suarez Suarez</t>
  </si>
  <si>
    <t>R 7 - D 45 - 453 - 45134</t>
  </si>
  <si>
    <t>R 8 - D 100 - 457 - 2005</t>
  </si>
  <si>
    <t>Club Deportivo Moron</t>
  </si>
  <si>
    <t>Hipolito Yrigoyen - 1770 - Morón</t>
  </si>
  <si>
    <t>R 8 - D 100 - 457 - 00358</t>
  </si>
  <si>
    <t>R 8 - D 100 - 457 - 2015</t>
  </si>
  <si>
    <t>Ugc Nº 2</t>
  </si>
  <si>
    <t>Estrada - 17 - Haedo</t>
  </si>
  <si>
    <t>R 8 - D 100 - 457 - 00359</t>
  </si>
  <si>
    <t>R 8 - D 100 - 457 - 2000</t>
  </si>
  <si>
    <t>Casa Malvinas</t>
  </si>
  <si>
    <t>Quintana - 462 - Castelar</t>
  </si>
  <si>
    <t>R 8 - D 100 - 457 - 00364</t>
  </si>
  <si>
    <t>Municipio De Morón</t>
  </si>
  <si>
    <t>R 8 - D 100 - 457 - 2008</t>
  </si>
  <si>
    <t>R 8 - D 100 - 457 - 00372</t>
  </si>
  <si>
    <t>R 8 - D 100 - 457 - 4092</t>
  </si>
  <si>
    <t>Ep 31 Barrio Gaona</t>
  </si>
  <si>
    <t>Rafael Castillo - 438 e/ Curuzu Cutia y Agustin Alvarez - El Palomar</t>
  </si>
  <si>
    <t>R 8 - D 100 - 457 - 00374</t>
  </si>
  <si>
    <t>R 8 - D 100 - 457 - 4091</t>
  </si>
  <si>
    <t>Pellegrini - 622 e/ Uruguay y 9 De Julio - Morón</t>
  </si>
  <si>
    <t>R 8 - D 100 - 457 - 00375</t>
  </si>
  <si>
    <t>R 8 - D 100 - 457 - 4640</t>
  </si>
  <si>
    <t>San Martin - 350 e/ Buen Viaje y Mitre - Morón</t>
  </si>
  <si>
    <t>R 8 - D 100 - 457 - 00377</t>
  </si>
  <si>
    <t>R 8 - D 100 - 457 - 00378</t>
  </si>
  <si>
    <t>R 8 - D 100 - 457 - 00379</t>
  </si>
  <si>
    <t>Union De Ferroviarios</t>
  </si>
  <si>
    <t>R 8 - D 100 - 457 - 00380</t>
  </si>
  <si>
    <t>R 8 - D 100 - 457 - 2025</t>
  </si>
  <si>
    <t>Sociedad De Fomento General San Martin</t>
  </si>
  <si>
    <t>Rafael Castillo - 155 - El Palomar</t>
  </si>
  <si>
    <t>R 8 - D 100 - 457 - 10013</t>
  </si>
  <si>
    <t>R 8 - D 100 - 457 - 0987</t>
  </si>
  <si>
    <t>Mazza - 2300 - Morón</t>
  </si>
  <si>
    <t>R 8 - D 100 - 457 - 10014</t>
  </si>
  <si>
    <t>R 8 - D 100 - 457 - 2987</t>
  </si>
  <si>
    <t>Casa Esquina Libertad San Juan</t>
  </si>
  <si>
    <t>Manuel Passadore - 3722 e/ 14 De Julio y Isabel De Pardo - Castelar</t>
  </si>
  <si>
    <t>R 8 - D 100 - 457 - 10015</t>
  </si>
  <si>
    <t>R 8 - D 100 - 457 - 10016</t>
  </si>
  <si>
    <t>R 8 - D 100 - 457 - 10017</t>
  </si>
  <si>
    <t>R 8 - D 100 - 457 - 3383</t>
  </si>
  <si>
    <t>Centro Cultural La Gloriosa</t>
  </si>
  <si>
    <t>Munilla - 877 - Morón</t>
  </si>
  <si>
    <t>R 8 - D 100 - 457 - 10018</t>
  </si>
  <si>
    <t>R 8 - D 100 - 457 - 10019</t>
  </si>
  <si>
    <t>R 8 - D 100 - 457 - 10020</t>
  </si>
  <si>
    <t>R 8 - D 100 - 457 - 4158</t>
  </si>
  <si>
    <t>Foetra</t>
  </si>
  <si>
    <t>Sarmiento - 1034 - Morón</t>
  </si>
  <si>
    <t>R 8 - D 100 - 457 - 10021</t>
  </si>
  <si>
    <t>R 8 - D 100 - 457 - 4430</t>
  </si>
  <si>
    <t>DirecciÓn De Vialidad</t>
  </si>
  <si>
    <t>Calle 9 - 385 e/ Buen Viaje y 9 De Julio - Morón</t>
  </si>
  <si>
    <t>R 8 - D 100 - 457 - 10023</t>
  </si>
  <si>
    <t>Direccion De Vialidad Pba</t>
  </si>
  <si>
    <t>R 8 - D 100 - 457 - 10024</t>
  </si>
  <si>
    <t>R 8 - D 136 - 454 - 2980</t>
  </si>
  <si>
    <t>Ub 1ro De Julio</t>
  </si>
  <si>
    <t>Jm Paz - 2479 - Ituzaingó El Pilar</t>
  </si>
  <si>
    <t>R 8 - D 136 - 454 - 00298</t>
  </si>
  <si>
    <t>R 8 - D 136 - 451 - 2349</t>
  </si>
  <si>
    <t>Cds Juana Azurduy</t>
  </si>
  <si>
    <t>Haiti - 3475 - Ituzaingó San Alberto</t>
  </si>
  <si>
    <t>R 8 - D 136 - 451 - 00299</t>
  </si>
  <si>
    <t>R 8 - D 136 - 452 - 2362</t>
  </si>
  <si>
    <t>Cic Barrionuevo</t>
  </si>
  <si>
    <t>Del Petral - y Alsina - Ituzaingó Barrionuevo</t>
  </si>
  <si>
    <t>R 8 - D 136 - 452 - 00300</t>
  </si>
  <si>
    <t>R 8 - D 136 - 451 - 2365</t>
  </si>
  <si>
    <t>Padre Dalbon - 3543 - Ituzaingó Villa León</t>
  </si>
  <si>
    <t>R 8 - D 136 - 451 - 00301</t>
  </si>
  <si>
    <t>R 8 - D 136 - 454 - 3135</t>
  </si>
  <si>
    <t>Calle 24 - 2335 e/ Caaguazu y Cuyo - Ituzaingó Ituzaingó Sur</t>
  </si>
  <si>
    <t>R 8 - D 136 - 454 - 00302</t>
  </si>
  <si>
    <t>R 8 - D 136 - 451 - 3498</t>
  </si>
  <si>
    <t>Pringles - 2450 - Ituzaingó San Alberto</t>
  </si>
  <si>
    <t>R 8 - D 136 - 451 - 00304</t>
  </si>
  <si>
    <t>R 8 - D 136 - 451 - 00305</t>
  </si>
  <si>
    <t>R 8 - D 136 - 451 - 00308</t>
  </si>
  <si>
    <t>R 8 - D 136 - 455 - 2362</t>
  </si>
  <si>
    <t>R 8 - D 136 - 455 - 00309</t>
  </si>
  <si>
    <t>R 8 - D 136 - 453 - 2475</t>
  </si>
  <si>
    <t>El Amor Y La Igualdad</t>
  </si>
  <si>
    <t>Patagonia - 2254 - Ituzaingó San Alberto</t>
  </si>
  <si>
    <t>R 8 - D 136 - 453 - 00312</t>
  </si>
  <si>
    <t>R 8 - D 136 - 453 - 4331</t>
  </si>
  <si>
    <t>Ratti - 3821 - Ituzaingó Villa León</t>
  </si>
  <si>
    <t>R 8 - D 136 - 453 - 00313</t>
  </si>
  <si>
    <t>R 8 - D 136 - 453 - 2348</t>
  </si>
  <si>
    <t>Ub Juana Azurduy</t>
  </si>
  <si>
    <t>Colombia - 1605 - Ituzaingó Villa Las Naciones</t>
  </si>
  <si>
    <t>R 8 - D 136 - 453 - 00315</t>
  </si>
  <si>
    <t>R 8 - D 136 - 451 - 00316</t>
  </si>
  <si>
    <t>R 8 - D 136 - 453 - 0833</t>
  </si>
  <si>
    <t>Esc De Educ. Especial Picasso</t>
  </si>
  <si>
    <t>Calle 26 - 3684 e/ Perdomo - Ituzaingó Villa León</t>
  </si>
  <si>
    <t>R 8 - D 136 - 453 - 10013</t>
  </si>
  <si>
    <t>Escuela De Educ. Especial Picasso</t>
  </si>
  <si>
    <t>R 8 - D 136 - 453 - 0835</t>
  </si>
  <si>
    <t>Olivera - 736 e/ Medrano - Ituzaingó Ituzaingó Sur</t>
  </si>
  <si>
    <t>R 8 - D 136 - 453 - 10014</t>
  </si>
  <si>
    <t>R 8 - D 136 - 453 - 10016</t>
  </si>
  <si>
    <t>Esc. De Ed. Especial Picasso</t>
  </si>
  <si>
    <t>R 8 - D 136 - 453 - 10017</t>
  </si>
  <si>
    <t>R 8 - D 136 - 453 - 0836</t>
  </si>
  <si>
    <t>Esc. De Educ. Especial Juntos A La Par</t>
  </si>
  <si>
    <t>De Las Boleadoras - 2974 - Ituzaingó Villa Udaondo</t>
  </si>
  <si>
    <t>R 8 - D 136 - 453 - 10018</t>
  </si>
  <si>
    <t>Esc. De Ed. Especial Juntos A La Par</t>
  </si>
  <si>
    <t>R 8 - D 136 - 453 - 0842</t>
  </si>
  <si>
    <t>San Fernando - 2764 - Ituzaingó San Alberto</t>
  </si>
  <si>
    <t>R 8 - D 136 - 453 - 10020</t>
  </si>
  <si>
    <t>R 8 - D 136 - 453 - 4315</t>
  </si>
  <si>
    <t>Club 1ro De Mayo</t>
  </si>
  <si>
    <t>Balbastro 2656 - 10021 e/ Tel Aviv y Portugal - Ituzaingó San Alberto</t>
  </si>
  <si>
    <t>R 8 - D 136 - 453 - 10021</t>
  </si>
  <si>
    <t>R 8 - D 136 - 453 - 4316</t>
  </si>
  <si>
    <t>Ub La Pingui</t>
  </si>
  <si>
    <t>Del Lazo 4208 - 10022 e/ Las Caronas - Ituzaingó Villa Udaondo</t>
  </si>
  <si>
    <t>R 8 - D 136 - 453 - 10022</t>
  </si>
  <si>
    <t>R 8 - D 136 - 453 - 2486</t>
  </si>
  <si>
    <t>Sec. De Producción</t>
  </si>
  <si>
    <t>Fragio - 183 - Ituzaingó Ituzaingó Centro</t>
  </si>
  <si>
    <t>R 8 - D 136 - 453 - 10023</t>
  </si>
  <si>
    <t>Sec. De Producción Del Municipio De Ituzain</t>
  </si>
  <si>
    <t>R 8 - D 136 - 453 - 10024</t>
  </si>
  <si>
    <t>R 8 - D 136 - 453 - 4603</t>
  </si>
  <si>
    <t>Ub Carlos Caride</t>
  </si>
  <si>
    <t>Tel Aviv - 2710 - Ituzaingó San Alberto</t>
  </si>
  <si>
    <t>R 8 - D 136 - 453 - 10025</t>
  </si>
  <si>
    <t>Mup</t>
  </si>
  <si>
    <t>R 8 - D 136 - 453 - 0841</t>
  </si>
  <si>
    <t>Cetia</t>
  </si>
  <si>
    <t>Brandsen - 2348 - Ituzaingó El Pilar</t>
  </si>
  <si>
    <t>R 8 - D 136 - 453 - 10296</t>
  </si>
  <si>
    <t>R 8 - D 71 - 457 - 2753</t>
  </si>
  <si>
    <t>E.p. N° 32</t>
  </si>
  <si>
    <t>Finlay - e/ Finlay y Alvarez Jonte - Mariano Acosta B. San Luis</t>
  </si>
  <si>
    <t>R 8 - D 71 - 457 - 00425</t>
  </si>
  <si>
    <t>R 8 - D 71 - 457 - 0170</t>
  </si>
  <si>
    <t>Escuela Primaria Nº21</t>
  </si>
  <si>
    <t>Marimonias - 548 e/ Heredia y Alvarez Jonte - Agustin Ferrari B. Loma Grande</t>
  </si>
  <si>
    <t>R 8 - D 71 - 457 - 00428</t>
  </si>
  <si>
    <t>R 8 - D 71 - 458 - 2741</t>
  </si>
  <si>
    <t>E.p. N° 8</t>
  </si>
  <si>
    <t>Rodriguez PeÑa - 145 e/ Garay y Presidente Campora - Merlo Norte</t>
  </si>
  <si>
    <t>R 8 - D 71 - 458 - 00431</t>
  </si>
  <si>
    <t>R 8 - D 71 - 458 - 0169</t>
  </si>
  <si>
    <t>Escuela Primaria Nº33</t>
  </si>
  <si>
    <t>Altolaguirre - e/ Pedriel - Merlo Norte</t>
  </si>
  <si>
    <t>R 8 - D 71 - 458 - 00432</t>
  </si>
  <si>
    <t>R 8 - D 71 - 461 - 4059</t>
  </si>
  <si>
    <t>Escuela Primaria N°26</t>
  </si>
  <si>
    <t>Jose Marti Y Cacheuta - e/ Madariaga y Arevalo - Merlo Km 34 1/2</t>
  </si>
  <si>
    <t>R 8 - D 71 - 461 - 00444</t>
  </si>
  <si>
    <t>R 8 - D 71 - 462 - 2378</t>
  </si>
  <si>
    <t>E.p. N° 6</t>
  </si>
  <si>
    <t>Victor Mercante - 150 e/ Victor Hugo y Zapiola - Libertad Centro</t>
  </si>
  <si>
    <t>R 8 - D 71 - 462 - 00445</t>
  </si>
  <si>
    <t>R 8 - D 71 - 462 - 0167</t>
  </si>
  <si>
    <t>Escuela Primaria Nº 7</t>
  </si>
  <si>
    <t>Obarrio - e/ Tapalque y Modesto La Fuente - Libertad B. Nuevo</t>
  </si>
  <si>
    <t>R 8 - D 71 - 462 - 00447</t>
  </si>
  <si>
    <t>R 8 - D 71 - 465 - 2738</t>
  </si>
  <si>
    <t>E.p. Nº 62</t>
  </si>
  <si>
    <t>Pizzurno - 2399 e/ Madrid y Yapeyu - Parque San Martin -</t>
  </si>
  <si>
    <t>R 8 - D 71 - 465 - 00449</t>
  </si>
  <si>
    <t>R 8 - D 71 - 465 - 2746</t>
  </si>
  <si>
    <t>E.p. N° 46</t>
  </si>
  <si>
    <t>Willam Morris - 1485 e/ Hurtado y Rosario - Parque San Martin B. Belgrano</t>
  </si>
  <si>
    <t>R 8 - D 71 - 465 - 00450</t>
  </si>
  <si>
    <t>R 8 - D 71 - 458 - 00452</t>
  </si>
  <si>
    <t>R 8 - D 71 - 458 - 2757</t>
  </si>
  <si>
    <t>A.c. Manuel Dorrego</t>
  </si>
  <si>
    <t>Juncal - 640 e/ Riobamba y Suipacha - Merlo Centro</t>
  </si>
  <si>
    <t>R 8 - D 71 - 458 - 00455</t>
  </si>
  <si>
    <t>R 8 - D 71 - 458 - 2759</t>
  </si>
  <si>
    <t>Av Real - 374 e/ 25 De Mayo y Leandro N. Alen - Merlo Centro</t>
  </si>
  <si>
    <t>R 8 - D 71 - 458 - 00456</t>
  </si>
  <si>
    <t>R 8 - D 71 - 465 - 00457</t>
  </si>
  <si>
    <t>R 8 - D 71 - 457 - 1171</t>
  </si>
  <si>
    <t>Epa N° 704</t>
  </si>
  <si>
    <t>Garcia Del Rio - 1260 e/ Colombres y Cassaux - Mariano Acosta Villa Posse</t>
  </si>
  <si>
    <t>R 8 - D 71 - 457 - 00458</t>
  </si>
  <si>
    <t>R 8 - D 71 - 461 - 3003</t>
  </si>
  <si>
    <t>E.p. N° 75</t>
  </si>
  <si>
    <t>Mozart Y Bach - e/ Toscanini y Maure - M. Acosta Loma Grande</t>
  </si>
  <si>
    <t>R 8 - D 71 - 461 - 00460</t>
  </si>
  <si>
    <t>R 8 - D 71 - 455 - 2748</t>
  </si>
  <si>
    <t>E.p. N° 70</t>
  </si>
  <si>
    <t>MuÑiz - 1709 e/ Colastine y Azurduy - Pontevedra B. El Zorzal</t>
  </si>
  <si>
    <t>R 8 - D 71 - 455 - 00465</t>
  </si>
  <si>
    <t>R 8 - D 71 - 460 - 4059</t>
  </si>
  <si>
    <t>R 8 - D 71 - 460 - 00466</t>
  </si>
  <si>
    <t>R 8 - D 71 - 465 - 00473</t>
  </si>
  <si>
    <t>R 8 - D 71 - 457 - 2751</t>
  </si>
  <si>
    <t>E.p. N° 68</t>
  </si>
  <si>
    <t>Ibera - 3906 e/ Santander y San Fernando - Mariano Acosta La Negrita</t>
  </si>
  <si>
    <t>R 8 - D 71 - 457 - 00474</t>
  </si>
  <si>
    <t>R 8 - D 71 - 459 - 0143</t>
  </si>
  <si>
    <t>E.p. Nº69</t>
  </si>
  <si>
    <t>Caaguazu - 1124 e/ AristÓbulo Del Valle y Alejandro Fleming - Parque San Martin B. Cervantes</t>
  </si>
  <si>
    <t>R 8 - D 71 - 459 - 00475</t>
  </si>
  <si>
    <t>R 8 - D 71 - 461 - 00490</t>
  </si>
  <si>
    <t>R 8 - D 71 - 457 - 00493</t>
  </si>
  <si>
    <t>R 8 - D 71 - 465 - 00495</t>
  </si>
  <si>
    <t>R 8 - D 71 - 465 - 00496</t>
  </si>
  <si>
    <t>R 8 - D 71 - 458 - 00503</t>
  </si>
  <si>
    <t>R 8 - D 71 - 455 - 0167</t>
  </si>
  <si>
    <t>R 8 - D 71 - 455 - 00504</t>
  </si>
  <si>
    <t>R 8 - D 71 - 459 - 2760</t>
  </si>
  <si>
    <t>La San Antonio</t>
  </si>
  <si>
    <t>Iwanowski - 770 e/ Rawson y Av San Martin - Parque San Martin -</t>
  </si>
  <si>
    <t>R 8 - D 71 - 459 - 00505</t>
  </si>
  <si>
    <t>R 8 - D 71 - 465 - 00507</t>
  </si>
  <si>
    <t>R 8 - D 71 - 461 - 00508</t>
  </si>
  <si>
    <t>R 8 - D 71 - 460 - 00510</t>
  </si>
  <si>
    <t>R 8 - D 71 - 455 - 00513</t>
  </si>
  <si>
    <t>R 8 - D 71 - 458 - 00514</t>
  </si>
  <si>
    <t>R 8 - D 71 - 465 - 00515</t>
  </si>
  <si>
    <t>R 8 - D 71 - 460 - 1252</t>
  </si>
  <si>
    <t>Ep N°55</t>
  </si>
  <si>
    <t>Carrasco - 402 e/ Senillosa y Victoriano - Pontevedra B. Las Tejas</t>
  </si>
  <si>
    <t>R 8 - D 71 - 460 - 00516</t>
  </si>
  <si>
    <t>R 8 - D 71 - 465 - 00517</t>
  </si>
  <si>
    <t>R 8 - D 71 - 457 - 00518</t>
  </si>
  <si>
    <t>R 8 - D 71 - 457 - 2938</t>
  </si>
  <si>
    <t>Escuela Primaria N°54 Pcia. De Mendoza</t>
  </si>
  <si>
    <t>Hugo Del Carril - 1098 e/ La NiÑa y La Pinta - Mariano Acosta B. Estrella</t>
  </si>
  <si>
    <t>R 8 - D 71 - 457 - 00519</t>
  </si>
  <si>
    <t>R 8 - D 71 - 460 - 2741</t>
  </si>
  <si>
    <t>R 8 - D 71 - 460 - 00521</t>
  </si>
  <si>
    <t>R 8 - D 71 - 460 - 2753</t>
  </si>
  <si>
    <t>R 8 - D 71 - 460 - 00522</t>
  </si>
  <si>
    <t>R 8 - D 71 - 460 - 2754</t>
  </si>
  <si>
    <t>E.p. N° 58</t>
  </si>
  <si>
    <t>Argentina - 220 - Pontevedra El Vivero</t>
  </si>
  <si>
    <t>R 8 - D 71 - 460 - 00523</t>
  </si>
  <si>
    <t>R 8 - D 71 - 460 - 0143</t>
  </si>
  <si>
    <t>R 8 - D 71 - 460 - 00525</t>
  </si>
  <si>
    <t>R 8 - D 71 - 460 - 2738</t>
  </si>
  <si>
    <t>R 8 - D 71 - 460 - 00526</t>
  </si>
  <si>
    <t>R 8 - D 71 - 460 - 1171</t>
  </si>
  <si>
    <t>R 8 - D 71 - 460 - 00527</t>
  </si>
  <si>
    <t>R 8 - D 71 - 460 - 3027</t>
  </si>
  <si>
    <t>Club Parque San Martin</t>
  </si>
  <si>
    <t>Av Jose De San Martin - 3551 e/ Casteli y Unamuno - Parque San Martin B. Cervantes</t>
  </si>
  <si>
    <t>R 8 - D 71 - 460 - 00528</t>
  </si>
  <si>
    <t>R 8 - D 71 - 460 - 00530</t>
  </si>
  <si>
    <t>R 8 - D 71 - 460 - 2739</t>
  </si>
  <si>
    <t>E.p. N° 71</t>
  </si>
  <si>
    <t>De Maria - 3654 e/ Operativo Condor y Curuzu Cuatia - Merlo 2° Loma Grande</t>
  </si>
  <si>
    <t>R 8 - D 71 - 460 - 00531</t>
  </si>
  <si>
    <t>R 8 - D 71 - 460 - 00532</t>
  </si>
  <si>
    <t>R 8 - D 71 - 460 - 2740</t>
  </si>
  <si>
    <t>R 8 - D 71 - 460 - 00535</t>
  </si>
  <si>
    <t>R 8 - D 71 - 460 - 2760</t>
  </si>
  <si>
    <t>R 8 - D 71 - 460 - 00553</t>
  </si>
  <si>
    <t>R 8 - D 71 - 455 - 2965</t>
  </si>
  <si>
    <t>Universidad Popular Bdp</t>
  </si>
  <si>
    <t>Salta - 867 e/ Tucuman y Juan Manuel De Rosas - Merlo Centro</t>
  </si>
  <si>
    <t>R 8 - D 71 - 455 - 10088</t>
  </si>
  <si>
    <t>R 8 - D 71 - 455 - 0158</t>
  </si>
  <si>
    <t>Salta - 867 e/ Tucuman y J. Manuel De Rosas - Merlo Centro</t>
  </si>
  <si>
    <t>R 8 - D 71 - 455 - 10090</t>
  </si>
  <si>
    <t>R 8 - D 71 - 455 - 1209</t>
  </si>
  <si>
    <t>Club De Jubilados. Bdp</t>
  </si>
  <si>
    <t>Genova - 758 e/ Encina y Rosales - Mariano Acosta B. Estrella</t>
  </si>
  <si>
    <t>R 8 - D 71 - 455 - 10092</t>
  </si>
  <si>
    <t>R 8 - D 71 - 455 - 0187</t>
  </si>
  <si>
    <t>E.e.s Nº64</t>
  </si>
  <si>
    <t>Lafayatte - e/ Ugartechi - Mariano Acosta B. Santa Isabel</t>
  </si>
  <si>
    <t>R 8 - D 71 - 455 - 10094</t>
  </si>
  <si>
    <t>Municipio De Merlo</t>
  </si>
  <si>
    <t>R 8 - D 71 - 455 - 0172</t>
  </si>
  <si>
    <t>Escuela Primaria Nº50</t>
  </si>
  <si>
    <t>Fraga - 3700 e/ Dalton - Agustin Ferrari B. Arcoiris</t>
  </si>
  <si>
    <t>R 8 - D 71 - 455 - 10098</t>
  </si>
  <si>
    <t>Vecinos De Todos</t>
  </si>
  <si>
    <t>R 8 - D 71 - 455 - 1255</t>
  </si>
  <si>
    <t>Ep N° 78</t>
  </si>
  <si>
    <t>Balladares Y Av Union - 1354 e/ Aguado - Pontevedra B. Esperanza</t>
  </si>
  <si>
    <t>R 8 - D 71 - 455 - 10101</t>
  </si>
  <si>
    <t>Peronismo En Marcha</t>
  </si>
  <si>
    <t>R 8 - D 71 - 455 - 1252</t>
  </si>
  <si>
    <t>R 8 - D 71 - 455 - 10103</t>
  </si>
  <si>
    <t>R 8 - D 71 - 460 - 1255</t>
  </si>
  <si>
    <t>R 8 - D 71 - 460 - 10105</t>
  </si>
  <si>
    <t>R 8 - D 71 - 455 - 2815</t>
  </si>
  <si>
    <t>E.e.s. N° 74</t>
  </si>
  <si>
    <t>Estanislao Del Campo - e/ Garmendia y Federico Lacroze - Parque San Martin B. Martin Fierro</t>
  </si>
  <si>
    <t>R 8 - D 71 - 455 - 10109</t>
  </si>
  <si>
    <t>R 8 - D 71 - 455 - 0165</t>
  </si>
  <si>
    <t>Subsecretaria De Ciencias, InnovaciÓn Y TecnologÍa</t>
  </si>
  <si>
    <t>Sarandi - 295 e/ Peru y Bolivar - Merlo Centro</t>
  </si>
  <si>
    <t>R 8 - D 71 - 455 - 10110</t>
  </si>
  <si>
    <t>R 8 - D 71 - 455 - 2938</t>
  </si>
  <si>
    <t>R 8 - D 71 - 455 - 10114</t>
  </si>
  <si>
    <t>R 8 - D 71 - 455 - 10119</t>
  </si>
  <si>
    <t>R 8 - D 71 - 455 - 2963</t>
  </si>
  <si>
    <t>Casa Los Pinos</t>
  </si>
  <si>
    <t>Calle 9 - 1660 e/ Dardo Rocha y Ortiz - Padua Sur</t>
  </si>
  <si>
    <t>R 8 - D 71 - 455 - 10121</t>
  </si>
  <si>
    <t>R 8 - D 71 - 455 - 0173</t>
  </si>
  <si>
    <t>Cic Rio Alegre</t>
  </si>
  <si>
    <t>Loria - e/ Guamini - Merlo Rio Alegre</t>
  </si>
  <si>
    <t>R 8 - D 71 - 455 - 10139</t>
  </si>
  <si>
    <t>R 8 - D 71 - 455 - 0171</t>
  </si>
  <si>
    <t>Escuela Primaria Nº79</t>
  </si>
  <si>
    <t>Velloso - e/ Quesada - Agustin Ferrari B. Triangulo</t>
  </si>
  <si>
    <t>R 8 - D 71 - 455 - 10148</t>
  </si>
  <si>
    <t>R 8 - D 71 - 455 - 10151</t>
  </si>
  <si>
    <t>R 8 - D 71 - 455 - 10153</t>
  </si>
  <si>
    <t>R 8 - D 71 - 455 - 3437</t>
  </si>
  <si>
    <t>Iglesia San Luis Gonzaga</t>
  </si>
  <si>
    <t>Heredia - 2835 e/ Finlay y 24 Noviembre - Mariano Acosta B. San Luis</t>
  </si>
  <si>
    <t>R 8 - D 71 - 455 - 10155</t>
  </si>
  <si>
    <t>R 8 - D 71 - 455 - 10164</t>
  </si>
  <si>
    <t>R 8 - D 71 - 455 - 0178</t>
  </si>
  <si>
    <t>Sociedad De Fomento Juana Azurduy</t>
  </si>
  <si>
    <t>Aguilar - 1899 e/ Alvarez Thomas y Sullivan - Merlo Norte</t>
  </si>
  <si>
    <t>R 8 - D 71 - 455 - 10171</t>
  </si>
  <si>
    <t>R 8 - D 71 - 455 - 0160</t>
  </si>
  <si>
    <t>Colon - 643 e/ Riobamba y Av. Rivadavia - Merlo Centro</t>
  </si>
  <si>
    <t>R 8 - D 71 - 455 - 10174</t>
  </si>
  <si>
    <t>R 8 - D 71 - 455 - 10175</t>
  </si>
  <si>
    <t>R 8 - D 71 - 455 - 10176</t>
  </si>
  <si>
    <t>R 8 - D 71 - 455 - 0162</t>
  </si>
  <si>
    <t>Capilla Santa Isabel</t>
  </si>
  <si>
    <t>Doblas - e/ Mendez - Libertad. Helvecia</t>
  </si>
  <si>
    <t>R 8 - D 71 - 455 - 10177</t>
  </si>
  <si>
    <t>R 8 - D 71 - 455 - 10185</t>
  </si>
  <si>
    <t>R 8 - D 71 - 455 - 10186</t>
  </si>
  <si>
    <t>R 8 - D 71 - 455 - 10187</t>
  </si>
  <si>
    <t>R 8 - D 71 - 455 - 10190</t>
  </si>
  <si>
    <t>R 8 - D 71 - 455 - 0185</t>
  </si>
  <si>
    <t>Vivero Azucena Bella Flor</t>
  </si>
  <si>
    <t>Taboada - 2053 e/ Fabre y Centera - Pompeya B. Parque El Sol</t>
  </si>
  <si>
    <t>R 8 - D 71 - 455 - 10191</t>
  </si>
  <si>
    <t>R 8 - D 71 - 455 - 0186</t>
  </si>
  <si>
    <t>Salon Comunitario San Jose Obrero</t>
  </si>
  <si>
    <t>Av. Argentina - e/ William C. Morris y Rossini - Agustin Ferrari B. Loma Grande</t>
  </si>
  <si>
    <t>R 8 - D 71 - 455 - 10192</t>
  </si>
  <si>
    <t>R 8 - D 71 - 455 - 10193</t>
  </si>
  <si>
    <t>R 8 - D 71 - 455 - 2754</t>
  </si>
  <si>
    <t>R 8 - D 71 - 455 - 10196</t>
  </si>
  <si>
    <t>R 8 - D 71 - 455 - 4135</t>
  </si>
  <si>
    <t>Escuela Primaria N°66</t>
  </si>
  <si>
    <t>Freire - e/ Bach - Parque San Martin B. SamorÉ</t>
  </si>
  <si>
    <t>R 8 - D 71 - 455 - 10198</t>
  </si>
  <si>
    <t>R 8 - D 71 - 455 - 10201</t>
  </si>
  <si>
    <t>R 8 - D 71 - 455 - 0149</t>
  </si>
  <si>
    <t>Fundacion Pascuas</t>
  </si>
  <si>
    <t>Guamini - 1935 e/ Avenida De La Rivera y Aristoteles - Merlo Rio Alegre</t>
  </si>
  <si>
    <t>R 8 - D 71 - 455 - 10204</t>
  </si>
  <si>
    <t>R 8 - D 71 - 455 - 3925</t>
  </si>
  <si>
    <t>Marcos Sastre - 1180 e/ Ayacucho y Sucre - Merlo Centro</t>
  </si>
  <si>
    <t>R 8 - D 71 - 455 - 10207</t>
  </si>
  <si>
    <t>R 8 - D 71 - 455 - 10209</t>
  </si>
  <si>
    <t>R 8 - D 71 - 455 - 10210</t>
  </si>
  <si>
    <t>R 8 - D 71 - 455 - 0143</t>
  </si>
  <si>
    <t>R 8 - D 71 - 455 - 10212</t>
  </si>
  <si>
    <t>R 8 - D 71 - 455 - 10213</t>
  </si>
  <si>
    <t>R 8 - D 71 - 455 - 3945</t>
  </si>
  <si>
    <t>Capilla San Cayetano M. Acosta</t>
  </si>
  <si>
    <t>Ayolas - 715 e/ Heredia y Ibera - Mariano Acosta La Negrita</t>
  </si>
  <si>
    <t>R 8 - D 71 - 455 - 10215</t>
  </si>
  <si>
    <t>R 8 - D 71 - 455 - 3946</t>
  </si>
  <si>
    <t>Capilla San Jose Obrero</t>
  </si>
  <si>
    <t>Superi - 857 e/ Tonelero y Albarracin - Mariano Acosta Centro</t>
  </si>
  <si>
    <t>R 8 - D 71 - 455 - 10216</t>
  </si>
  <si>
    <t>R 8 - D 71 - 455 - 3003</t>
  </si>
  <si>
    <t>R 8 - D 71 - 455 - 10217</t>
  </si>
  <si>
    <t>R 8 - D 71 - 455 - 10219</t>
  </si>
  <si>
    <t>R 8 - D 71 - 455 - 10221</t>
  </si>
  <si>
    <t>R 8 - D 71 - 455 - 10222</t>
  </si>
  <si>
    <t>R 8 - D 71 - 455 - 10223</t>
  </si>
  <si>
    <t>R 8 - D 71 - 455 - 2751</t>
  </si>
  <si>
    <t>R 8 - D 71 - 455 - 10224</t>
  </si>
  <si>
    <t>R 8 - D 71 - 455 - 10225</t>
  </si>
  <si>
    <t>R 8 - D 71 - 455 - 10226</t>
  </si>
  <si>
    <t>R 8 - D 71 - 455 - 10227</t>
  </si>
  <si>
    <t>R 8 - D 71 - 455 - 10232</t>
  </si>
  <si>
    <t>R 8 - D 71 - 455 - 2752</t>
  </si>
  <si>
    <t>E.e.s. N° 73</t>
  </si>
  <si>
    <t>Mataco - e/ Mataco y Teheran - Libertad B. El Ceibo</t>
  </si>
  <si>
    <t>R 8 - D 71 - 455 - 10233</t>
  </si>
  <si>
    <t>R 8 - D 71 - 455 - 10236</t>
  </si>
  <si>
    <t>R 8 - D 71 - 455 - 0170</t>
  </si>
  <si>
    <t>R 8 - D 71 - 455 - 10237</t>
  </si>
  <si>
    <t>R 8 - D 71 - 455 - 10238</t>
  </si>
  <si>
    <t>R 8 - D 71 - 455 - 10240</t>
  </si>
  <si>
    <t>R 8 - D 71 - 455 - 10241</t>
  </si>
  <si>
    <t>R 8 - D 71 - 455 - 4143</t>
  </si>
  <si>
    <t>E.s. N°76</t>
  </si>
  <si>
    <t>Bermejo - 61 e/ Jose Marmol y Segurola - Pontevedra B. El Palomo</t>
  </si>
  <si>
    <t>R 8 - D 71 - 455 - 10242</t>
  </si>
  <si>
    <t>Uda</t>
  </si>
  <si>
    <t>R 8 - D 71 - 455 - 10243</t>
  </si>
  <si>
    <t>R 8 - D 71 - 455 - 10244</t>
  </si>
  <si>
    <t>R 8 - D 71 - 455 - 10245</t>
  </si>
  <si>
    <t>R 8 - D 71 - 455 - 10247</t>
  </si>
  <si>
    <t>R 8 - D 71 - 455 - 4059</t>
  </si>
  <si>
    <t>R 8 - D 71 - 455 - 10248</t>
  </si>
  <si>
    <t>R 8 - D 71 - 455 - 10254</t>
  </si>
  <si>
    <t>R 8 - D 71 - 455 - 10255</t>
  </si>
  <si>
    <t>R 8 - D 71 - 455 - 10256</t>
  </si>
  <si>
    <t>R 8 - D 71 - 455 - 2753</t>
  </si>
  <si>
    <t>R 8 - D 71 - 455 - 10257</t>
  </si>
  <si>
    <t>R 8 - D 71 - 455 - 10258</t>
  </si>
  <si>
    <t>R 8 - D 71 - 455 - 10259</t>
  </si>
  <si>
    <t>R 8 - D 71 - 455 - 10260</t>
  </si>
  <si>
    <t>R 8 - D 71 - 455 - 10261</t>
  </si>
  <si>
    <t>R 8 - D 71 - 455 - 10262</t>
  </si>
  <si>
    <t>R 8 - D 71 - 455 - 10263</t>
  </si>
  <si>
    <t>R 8 - D 71 - 455 - 10264</t>
  </si>
  <si>
    <t>R 8 - D 71 - 455 - 10265</t>
  </si>
  <si>
    <t>R 8 - D 71 - 455 - 0169</t>
  </si>
  <si>
    <t>R 8 - D 71 - 455 - 10266</t>
  </si>
  <si>
    <t>R 8 - D 71 - 455 - 10267</t>
  </si>
  <si>
    <t>R 8 - D 71 - 455 - 10268</t>
  </si>
  <si>
    <t>R 8 - D 71 - 455 - 10270</t>
  </si>
  <si>
    <t>R 8 - D 71 - 455 - 1171</t>
  </si>
  <si>
    <t>R 8 - D 71 - 455 - 10271</t>
  </si>
  <si>
    <t>R 8 - D 71 - 455 - 4415</t>
  </si>
  <si>
    <t>Club Santa Lucia</t>
  </si>
  <si>
    <t>Guemes - 3267 e/ San Antonio y Obligado - Merlo Norte</t>
  </si>
  <si>
    <t>R 8 - D 71 - 455 - 10272</t>
  </si>
  <si>
    <t>R 8 - D 71 - 455 - 10273</t>
  </si>
  <si>
    <t>R 8 - D 71 - 455 - 10274</t>
  </si>
  <si>
    <t>R 8 - D 71 - 455 - 10275</t>
  </si>
  <si>
    <t>R 8 - D 71 - 455 - 10276</t>
  </si>
  <si>
    <t>R 8 - D 71 - 455 - 10277</t>
  </si>
  <si>
    <t>R 8 - D 71 - 455 - 10278</t>
  </si>
  <si>
    <t>R 8 - D 71 - 455 - 10279</t>
  </si>
  <si>
    <t>R 8 - D 71 - 455 - 0184</t>
  </si>
  <si>
    <t>Punto De Encuentro</t>
  </si>
  <si>
    <t>Suarez - 2230 e/ Gaboto y Duayen - Pompeya B. Parque El Sol</t>
  </si>
  <si>
    <t>R 8 - D 71 - 455 - 10280</t>
  </si>
  <si>
    <t>R 8 - D 71 - 455 - 10281</t>
  </si>
  <si>
    <t>R 8 - D 71 - 455 - 4457</t>
  </si>
  <si>
    <t>Soc. Fomento Union Y Progreso</t>
  </si>
  <si>
    <t>Lezica - e/ Av Ricardo Balbin y Eduardo Costa - Merlo Km 34 1/2</t>
  </si>
  <si>
    <t>R 8 - D 71 - 455 - 10282</t>
  </si>
  <si>
    <t>R 8 - D 71 - 455 - 2745</t>
  </si>
  <si>
    <t>E.p. N° 40</t>
  </si>
  <si>
    <t>Jose Posse - e/ Posse y Becquer - Mariano Acosta Villa Posse</t>
  </si>
  <si>
    <t>R 8 - D 71 - 455 - 10285</t>
  </si>
  <si>
    <t>R 8 - D 71 - 455 - 10286</t>
  </si>
  <si>
    <t>R 8 - D 71 - 455 - 10287</t>
  </si>
  <si>
    <t>R 8 - D 71 - 455 - 10288</t>
  </si>
  <si>
    <t>R 8 - D 71 - 455 - 10289</t>
  </si>
  <si>
    <t>R 8 - D 71 - 455 - 10292</t>
  </si>
  <si>
    <t>R 8 - D 71 - 455 - 10293</t>
  </si>
  <si>
    <t>R 8 - D 71 - 455 - 10294</t>
  </si>
  <si>
    <t>R 8 - D 71 - 455 - 10295</t>
  </si>
  <si>
    <t>R 8 - D 71 - 455 - 2746</t>
  </si>
  <si>
    <t>R 8 - D 71 - 455 - 10296</t>
  </si>
  <si>
    <t>R 8 - D 71 - 455 - 4670</t>
  </si>
  <si>
    <t>Gupo Scout A. Lagomarsino</t>
  </si>
  <si>
    <t>Fleming - 3040 e/ Murray y J.v. Gonzalez - Parque San Martin -</t>
  </si>
  <si>
    <t>R 8 - D 71 - 455 - 10297</t>
  </si>
  <si>
    <t>R 9 - D 131 - 453 - 0762</t>
  </si>
  <si>
    <t>Escuela N°23</t>
  </si>
  <si>
    <t>La Marca - 850 e/ Nepper y Mariano Moreno - Bella Vista Marilo</t>
  </si>
  <si>
    <t>R 9 - D 131 - 453 - 00047</t>
  </si>
  <si>
    <t>R 9 - D 131 - 453 - 3350</t>
  </si>
  <si>
    <t>Pringles - 2867 - San Miguel San Miguel</t>
  </si>
  <si>
    <t>R 9 - D 131 - 453 - 00048</t>
  </si>
  <si>
    <t>R 9 - D 131 - 453 - 00049</t>
  </si>
  <si>
    <t>R 9 - D 131 - 454 - 1621</t>
  </si>
  <si>
    <t>Eepa N°701</t>
  </si>
  <si>
    <t>Av Balbin - 1254 e/ Domingo Faustino Sarmiento y Av Pte Juan Domingo Peron - San Miguel San Miguel</t>
  </si>
  <si>
    <t>R 9 - D 131 - 454 - 00169</t>
  </si>
  <si>
    <t>R 9 - D 131 - 454 - 1601</t>
  </si>
  <si>
    <t>Escuela N°35</t>
  </si>
  <si>
    <t>Pintos Y Pringles - e/ Irigoin y Angel Gallardo - San Miguel Colibri</t>
  </si>
  <si>
    <t>R 9 - D 131 - 454 - 00170</t>
  </si>
  <si>
    <t>R 9 - D 131 - 453 - 0761</t>
  </si>
  <si>
    <t>R 9 - D 131 - 453 - 00173</t>
  </si>
  <si>
    <t>R 9 - D 131 - 453 - 1605</t>
  </si>
  <si>
    <t>Sociedad De Fomento Rey De Mares</t>
  </si>
  <si>
    <t>Coronel Manuel Fraga - 2308 e/ Int. Juan Irigoin y Leandro N. Alem - San Miguel San Jorge</t>
  </si>
  <si>
    <t>R 9 - D 131 - 453 - 00174</t>
  </si>
  <si>
    <t>R 9 - D 131 - 453 - 3478</t>
  </si>
  <si>
    <t>Capilla Lujan</t>
  </si>
  <si>
    <t>Padre Ustarroz - 847 e/ San Jose - Santa Maria Mitre</t>
  </si>
  <si>
    <t>R 9 - D 131 - 453 - 00175</t>
  </si>
  <si>
    <t>R 9 - D 131 - 453 - 00178</t>
  </si>
  <si>
    <t>R 9 - D 131 - 453 - 0759</t>
  </si>
  <si>
    <t>R 9 - D 131 - 453 - 00179</t>
  </si>
  <si>
    <t>R 9 - D 131 - 453 - 3745</t>
  </si>
  <si>
    <t>Grito De Corazon</t>
  </si>
  <si>
    <t>Miguel Cane - 5269 e/ Pedro De Uriarte y Pedro Rivera - Santa Maria Santa Brigida</t>
  </si>
  <si>
    <t>R 9 - D 131 - 453 - 00181</t>
  </si>
  <si>
    <t>R 9 - D 131 - 453 - 1623</t>
  </si>
  <si>
    <t>Ateneo Cfk</t>
  </si>
  <si>
    <t>Av Balbin - 1649 e/ Tribulato y Av Balbin - San Miguel San Miguel</t>
  </si>
  <si>
    <t>R 9 - D 131 - 453 - 00182</t>
  </si>
  <si>
    <t>R 9 - D 131 - 453 - 1601</t>
  </si>
  <si>
    <t>R 9 - D 131 - 453 - 00187</t>
  </si>
  <si>
    <t>R 9 - D 131 - 453 - 00188</t>
  </si>
  <si>
    <t>R 9 - D 131 - 453 - 0760</t>
  </si>
  <si>
    <t>R 9 - D 131 - 453 - 00189</t>
  </si>
  <si>
    <t>R 9 - D 131 - 453 - 00191</t>
  </si>
  <si>
    <t>R 9 - D 131 - 454 - 2935</t>
  </si>
  <si>
    <t>Capilla De La Purisima Y Santo Cura Brochero</t>
  </si>
  <si>
    <t>Sargento Cabral - 4860 e/ Luis Salguero y Maestro Ferreyra - Santa Maria Mitre</t>
  </si>
  <si>
    <t>R 9 - D 131 - 454 - 10005</t>
  </si>
  <si>
    <t>R 9 - D 131 - 453 - 3479</t>
  </si>
  <si>
    <t>Letonia - 4530 e/ El Zonda - Santa Maria Sarmiento</t>
  </si>
  <si>
    <t>R 9 - D 131 - 453 - 10007</t>
  </si>
  <si>
    <t>R 9 - D 131 - 453 - 10008</t>
  </si>
  <si>
    <t>R 9 - D 131 - 453 - 3744</t>
  </si>
  <si>
    <t>Av Balbin - 2081 e/ Gelly Y Obes y Roque Saenz PeÑa - San Miguel San Miguel</t>
  </si>
  <si>
    <t>R 9 - D 131 - 453 - 10013</t>
  </si>
  <si>
    <t>Ate San Miguel</t>
  </si>
  <si>
    <t>R 9 - D 131 - 453 - 10014</t>
  </si>
  <si>
    <t>Parroquia Nuestra Sra Del Perpetuo Socorro</t>
  </si>
  <si>
    <t>R 9 - D 131 - 453 - 10015</t>
  </si>
  <si>
    <t>R 9 - D 131 - 453 - 10018</t>
  </si>
  <si>
    <t>R 9 - D 131 - 453 - 10019</t>
  </si>
  <si>
    <t>La Pastoral</t>
  </si>
  <si>
    <t>R 9 - D 132 - 457 - 3023</t>
  </si>
  <si>
    <t>Sede 19</t>
  </si>
  <si>
    <t>Oribe - 3411 e/ Carmen Puch y Atahualpa - José C. Paz</t>
  </si>
  <si>
    <t>R 9 - D 132 - 457 - 00033</t>
  </si>
  <si>
    <t>R 9 - D 132 - 454 - 3042</t>
  </si>
  <si>
    <t>Sede 33</t>
  </si>
  <si>
    <t>Bramante Y Colon - José C. Paz</t>
  </si>
  <si>
    <t>R 9 - D 132 - 454 - 00038</t>
  </si>
  <si>
    <t>R 9 - D 132 - 454 - 3052</t>
  </si>
  <si>
    <t>Sede 135</t>
  </si>
  <si>
    <t>Gran Colombia .- Lamas - 2800 - José C. Paz</t>
  </si>
  <si>
    <t>R 9 - D 132 - 454 - 00052</t>
  </si>
  <si>
    <t>R 9 - D 132 - 451 - 2406</t>
  </si>
  <si>
    <t>Serrano - 4535 e/ 4535 - José C. Paz</t>
  </si>
  <si>
    <t>R 9 - D 132 - 451 - 00061</t>
  </si>
  <si>
    <t>R 9 - D 132 - 457 - 3054</t>
  </si>
  <si>
    <t>Sede 141</t>
  </si>
  <si>
    <t>Calderon De La Barca - 4871 e/ Rodrigo De Triana y V. De Astrada - José C. Paz</t>
  </si>
  <si>
    <t>R 9 - D 132 - 457 - 00062</t>
  </si>
  <si>
    <t>R 9 - D 132 - 451 - 3057</t>
  </si>
  <si>
    <t>Sede 150</t>
  </si>
  <si>
    <t>Altube Y Bramante - José C. Paz</t>
  </si>
  <si>
    <t>R 9 - D 132 - 451 - 00065</t>
  </si>
  <si>
    <t>R 9 - D 132 - 451 - 3062</t>
  </si>
  <si>
    <t>Sede 153</t>
  </si>
  <si>
    <t>Av. Potosi - 336 - José C. Paz</t>
  </si>
  <si>
    <t>R 9 - D 132 - 451 - 00068</t>
  </si>
  <si>
    <t>R 9 - D 132 - 451 - 2414</t>
  </si>
  <si>
    <t>Chopin - 701 - José C. Paz</t>
  </si>
  <si>
    <t>R 9 - D 132 - 451 - 00069</t>
  </si>
  <si>
    <t>R 9 - D 132 - 454 - 2418</t>
  </si>
  <si>
    <t>Calle 18 - 706 e/ Canning - José C. Paz</t>
  </si>
  <si>
    <t>R 9 - D 132 - 454 - 00079</t>
  </si>
  <si>
    <t>R 9 - D 132 - 451 - 2405</t>
  </si>
  <si>
    <t>Lavalle - 1699 - José C. Paz</t>
  </si>
  <si>
    <t>R 9 - D 132 - 451 - 00081</t>
  </si>
  <si>
    <t>R 9 - D 132 - 451 - 4052</t>
  </si>
  <si>
    <t>Sede 157</t>
  </si>
  <si>
    <t>Lavalle - 1721 e/ Zuviria y Granaderos A Caballo - José C. Paz</t>
  </si>
  <si>
    <t>R 9 - D 132 - 451 - 00083</t>
  </si>
  <si>
    <t>R 9 - D 132 - 453 - 4056</t>
  </si>
  <si>
    <t>Sede 158</t>
  </si>
  <si>
    <t>Bragado - 5201 e/ Pedro Rivera y Rodrigo De Triana - José C. Paz</t>
  </si>
  <si>
    <t>R 9 - D 132 - 453 - 00084</t>
  </si>
  <si>
    <t>R 9 - D 132 - 451 - 3044</t>
  </si>
  <si>
    <t>Sede 40</t>
  </si>
  <si>
    <t>Gaspar Campos - 5850 e/ Pueyrredon y Juan Diaz De Solis - José C. Paz</t>
  </si>
  <si>
    <t>R 9 - D 132 - 451 - 00085</t>
  </si>
  <si>
    <t>R 9 - D 132 - 453 - 00086</t>
  </si>
  <si>
    <t>R 9 - D 132 - 457 - 4254</t>
  </si>
  <si>
    <t>Avenida Croacia - 192 - José C. Paz</t>
  </si>
  <si>
    <t>R 9 - D 132 - 457 - 00087</t>
  </si>
  <si>
    <t>R 9 - D 132 - 453 - 1042</t>
  </si>
  <si>
    <t>Asociación Huellas De Fuego</t>
  </si>
  <si>
    <t>Páez - 4204 e/ Lasalle y Avenida Croacia - José C. Paz</t>
  </si>
  <si>
    <t>R 9 - D 132 - 453 - 10069</t>
  </si>
  <si>
    <t>Asociación Civil Huellas De Fuego</t>
  </si>
  <si>
    <t>R 9 - D 132 - 451 - 1035</t>
  </si>
  <si>
    <t>Zuviría - 4872 e/ Marcelo Fitte y Lavalle - José C. Paz</t>
  </si>
  <si>
    <t>R 9 - D 132 - 451 - 10071</t>
  </si>
  <si>
    <t>R 9 - D 132 - 457 - 1043</t>
  </si>
  <si>
    <t>Centro De Formación Y Promoción De Derechos</t>
  </si>
  <si>
    <t>Potosí - 5101 e/ Ayacucho y Boyaca - José C. Paz</t>
  </si>
  <si>
    <t>R 9 - D 132 - 457 - 10074</t>
  </si>
  <si>
    <t>Centro De Formación Y Promoción De D</t>
  </si>
  <si>
    <t>R 9 - D 132 - 453 - 1038</t>
  </si>
  <si>
    <t>Santiago De Liniers - 3936 e/ 3 De Febrero y Fernández Moreno - José C. Paz</t>
  </si>
  <si>
    <t>R 9 - D 132 - 453 - 10075</t>
  </si>
  <si>
    <t>R 9 - D 132 - 453 - 10078</t>
  </si>
  <si>
    <t>R 9 - D 132 - 453 - 10079</t>
  </si>
  <si>
    <t>R 9 - D 133 - 451 - 2921</t>
  </si>
  <si>
    <t>Pastor Julio Mesaros</t>
  </si>
  <si>
    <t>El Callao - 1471 e/ Jose De San Martin y Francisco Beiro - Grand Bourg</t>
  </si>
  <si>
    <t>R 9 - D 133 - 451 - 00337</t>
  </si>
  <si>
    <t>Centro Cultural Walter Arce</t>
  </si>
  <si>
    <t>R 9 - D 133 - 451 - 3149</t>
  </si>
  <si>
    <t>R.e. De Escalada - 3590 e/ 25 De Mayo y San Martin - Los Polvorines</t>
  </si>
  <si>
    <t>R 9 - D 133 - 451 - 00340</t>
  </si>
  <si>
    <t>Manos Abiertas</t>
  </si>
  <si>
    <t>R 9 - D 133 - 451 - 2816</t>
  </si>
  <si>
    <t>Escuela Nro 701</t>
  </si>
  <si>
    <t>Perito Moreno - 2048 e/ Hernandarias y Carola Lorenzini - Los Polvorines</t>
  </si>
  <si>
    <t>R 9 - D 133 - 451 - 00341</t>
  </si>
  <si>
    <t>R 9 - D 133 - 451 - 2900</t>
  </si>
  <si>
    <t>Escuela Numero 702</t>
  </si>
  <si>
    <t>Paso De Uspallata - 1197 e/ Padre Stoppler y Soler - Grand Bourg</t>
  </si>
  <si>
    <t>R 9 - D 133 - 451 - 00342</t>
  </si>
  <si>
    <t>R 9 - D 133 - 451 - 2895</t>
  </si>
  <si>
    <t>Escuela Numero 704</t>
  </si>
  <si>
    <t>Rosario - 4498 e/ Juarez Celman y Pujol - Adolfo Sourdeaux</t>
  </si>
  <si>
    <t>R 9 - D 133 - 451 - 00343</t>
  </si>
  <si>
    <t>R 9 - D 133 - 451 - 3150</t>
  </si>
  <si>
    <t>El Derecho De Los Abuelos</t>
  </si>
  <si>
    <t>Coronel Bogado - 3921 e/ Fray Luis BolaÑos y Republica Argentina - Grand Bourg</t>
  </si>
  <si>
    <t>R 9 - D 133 - 451 - 00344</t>
  </si>
  <si>
    <t>R 9 - D 133 - 451 - 3153</t>
  </si>
  <si>
    <t>Escuela Numero 20</t>
  </si>
  <si>
    <t>Luis Vernet - 782 e/ Paso De Los Patos y Felipe Llavallol - Grand Bourg</t>
  </si>
  <si>
    <t>R 9 - D 133 - 451 - 00345</t>
  </si>
  <si>
    <t>R 9 - D 133 - 451 - 3151</t>
  </si>
  <si>
    <t>Iglesia San Pablo</t>
  </si>
  <si>
    <t>Calle 9 - 930 e/ Romain Rolland y Esteban Gascon - Los Polvorines</t>
  </si>
  <si>
    <t>R 9 - D 133 - 451 - 00346</t>
  </si>
  <si>
    <t>R 9 - D 133 - 451 - 2923</t>
  </si>
  <si>
    <t>Martin Fierro</t>
  </si>
  <si>
    <t>Juan De Herrera - 2550 e/ Congresales y Manuel Artigas - Adolfo Sourdeaux</t>
  </si>
  <si>
    <t>R 9 - D 133 - 451 - 00350</t>
  </si>
  <si>
    <t>R 9 - D 133 - 451 - 00352</t>
  </si>
  <si>
    <t>R 9 - D 133 - 451 - 2896</t>
  </si>
  <si>
    <t>Centro Cultural Isauro</t>
  </si>
  <si>
    <t>Cura Brochero - 721 e/ Santos Vega y Cangallo - Grand Bourg</t>
  </si>
  <si>
    <t>R 9 - D 133 - 451 - 00353</t>
  </si>
  <si>
    <t>R 9 - D 133 - 453 - 2899</t>
  </si>
  <si>
    <t>Nueva Jerusalen</t>
  </si>
  <si>
    <t>Pablo Areguati - 1175 e/ Batalla De Chacabuco y Combate De San Lorenzo - Grand Bourg</t>
  </si>
  <si>
    <t>R 9 - D 133 - 453 - 00388</t>
  </si>
  <si>
    <t>R 9 - D 133 - 451 - 00389</t>
  </si>
  <si>
    <t>R 9 - D 133 - 456 - 2906</t>
  </si>
  <si>
    <t>Capilla Del NiÑo Dios</t>
  </si>
  <si>
    <t>Artigas - 4025 e/ Cabildo y Pedro Henriquez UreÑa - Villa De Mayo</t>
  </si>
  <si>
    <t>R 9 - D 133 - 456 - 00390</t>
  </si>
  <si>
    <t>R 9 - D 133 - 451 - 00391</t>
  </si>
  <si>
    <t>R 9 - D 133 - 451 - 00393</t>
  </si>
  <si>
    <t>R 9 - D 133 - 456 - 00394</t>
  </si>
  <si>
    <t>R 9 - D 133 - 454 - 0631</t>
  </si>
  <si>
    <t>Eva Peron - 5140 e/ Pelagio Luna y Juan De Herrera - Villa De Mayo</t>
  </si>
  <si>
    <t>R 9 - D 133 - 454 - 10008</t>
  </si>
  <si>
    <t>R 9 - D 133 - 454 - 3229</t>
  </si>
  <si>
    <t>C C Isauro</t>
  </si>
  <si>
    <t>Av Presidente Peron - 4276 e/ Domingo De Arevalo y Pedro Miguel Araoz - Los Polvorines</t>
  </si>
  <si>
    <t>R 9 - D 133 - 454 - 10009</t>
  </si>
  <si>
    <t>R 9 - D 133 - 451 - 3148</t>
  </si>
  <si>
    <t>Instituto A. S.</t>
  </si>
  <si>
    <t>El Callao - 1071 e/ Soler y O´brien - Grand Bourg</t>
  </si>
  <si>
    <t>R 9 - D 133 - 451 - 10011</t>
  </si>
  <si>
    <t>Instituto Alfonsina Storni</t>
  </si>
  <si>
    <t>R 9 - D 73 - 452 - 1847</t>
  </si>
  <si>
    <t>La Huella</t>
  </si>
  <si>
    <t>Baigorria - e/ Ruta 24 - Moreno Cuartel V</t>
  </si>
  <si>
    <t>R 9 - D 73 - 452 - 00266</t>
  </si>
  <si>
    <t>R 9 - D 73 - 452 - 00267</t>
  </si>
  <si>
    <t>R 9 - D 73 - 451 - 1830</t>
  </si>
  <si>
    <t>Eepa 701</t>
  </si>
  <si>
    <t>Mitre - 1108 e/ Camilli y Victorica - Moreno Moreno</t>
  </si>
  <si>
    <t>R 9 - D 73 - 451 - 00269</t>
  </si>
  <si>
    <t>R 9 - D 73 - 451 - 00272</t>
  </si>
  <si>
    <t>R 9 - D 73 - 451 - 1833</t>
  </si>
  <si>
    <t>Instituto Pensar Moreno</t>
  </si>
  <si>
    <t>Piovano - e/ Rivadavia y Nemesio Alvarez - Moreno Moreno</t>
  </si>
  <si>
    <t>R 9 - D 73 - 451 - 00274</t>
  </si>
  <si>
    <t>R 9 - D 73 - 451 - 1836</t>
  </si>
  <si>
    <t>La Cancha De Ponce</t>
  </si>
  <si>
    <t>Juan Xxii - e/ Peru y Belgrano - Moreno Moreno</t>
  </si>
  <si>
    <t>R 9 - D 73 - 451 - 00275</t>
  </si>
  <si>
    <t>R 9 - D 73 - 451 - 1852</t>
  </si>
  <si>
    <t>Jardin Maternal Mi Granjita</t>
  </si>
  <si>
    <t>Irigone - e/ Chuquisaca - Moreno Moreno</t>
  </si>
  <si>
    <t>R 9 - D 73 - 451 - 00276</t>
  </si>
  <si>
    <t>R 9 - D 73 - 453 - 1852</t>
  </si>
  <si>
    <t>R 9 - D 73 - 453 - 00279</t>
  </si>
  <si>
    <t>R 9 - D 73 - 454 - 1865</t>
  </si>
  <si>
    <t>Casa Arco Iris</t>
  </si>
  <si>
    <t>Houssay - e/ La Pampa - Moreno Cuartel V</t>
  </si>
  <si>
    <t>R 9 - D 73 - 454 - 00282</t>
  </si>
  <si>
    <t>R 9 - D 73 - 451 - 2886</t>
  </si>
  <si>
    <t>Elena Torres</t>
  </si>
  <si>
    <t>CataluÑa - e/ Costa Rica y Zarate - Moreno Moreno</t>
  </si>
  <si>
    <t>R 9 - D 73 - 451 - 00285</t>
  </si>
  <si>
    <t>R 9 - D 73 - 452 - 2889</t>
  </si>
  <si>
    <t>Sociedad De Fomento Cortejarena</t>
  </si>
  <si>
    <t>Sofocles - e/ La Rioja y Athuel - Moreno La Reja</t>
  </si>
  <si>
    <t>R 9 - D 73 - 452 - 00290</t>
  </si>
  <si>
    <t>R 9 - D 73 - 452 - 00294</t>
  </si>
  <si>
    <t>R 9 - D 73 - 452 - 00295</t>
  </si>
  <si>
    <t>R 9 - D 73 - 451 - 3412</t>
  </si>
  <si>
    <t>Casa Joven Casasco</t>
  </si>
  <si>
    <t>San Jose - 189 e/ Padre Hahy y San Cayetano - Moreno Barrio Casasco</t>
  </si>
  <si>
    <t>R 9 - D 73 - 451 - 00298</t>
  </si>
  <si>
    <t>R 9 - D 73 - 452 - 1839</t>
  </si>
  <si>
    <t>Primaria 41</t>
  </si>
  <si>
    <t>Madariaga - 1900 e/ Roldan y Lafinur - Moreno Moreno</t>
  </si>
  <si>
    <t>R 9 - D 73 - 452 - 00300</t>
  </si>
  <si>
    <t>R 9 - D 73 - 451 - 1839</t>
  </si>
  <si>
    <t>R 9 - D 73 - 451 - 00301</t>
  </si>
  <si>
    <t>R 9 - D 73 - 452 - 00303</t>
  </si>
  <si>
    <t>R 9 - D 73 - 452 - 00305</t>
  </si>
  <si>
    <t>R 9 - D 73 - 453 - 00307</t>
  </si>
  <si>
    <t>R 9 - D 73 - 453 - 1833</t>
  </si>
  <si>
    <t>R 9 - D 73 - 453 - 00308</t>
  </si>
  <si>
    <t>R 9 - D 73 - 451 - 1834</t>
  </si>
  <si>
    <t>Igualdad Y Justicia</t>
  </si>
  <si>
    <t>Alsina - 1372 e/ Honduras y Gonzalez - Moreno Moreno</t>
  </si>
  <si>
    <t>R 9 - D 73 - 451 - 00310</t>
  </si>
  <si>
    <t>R 9 - D 73 - 454 - 1829</t>
  </si>
  <si>
    <t>Primaria 74</t>
  </si>
  <si>
    <t>Mexico - e/ Honduras y Joaquin Gonzalez - Moreno Moreno</t>
  </si>
  <si>
    <t>R 9 - D 73 - 454 - 00312</t>
  </si>
  <si>
    <t>R 9 - D 73 - 454 - 1858</t>
  </si>
  <si>
    <t>Juntos Por Cascallares</t>
  </si>
  <si>
    <t>San Andres - e/ Newton - Moreno Moreno</t>
  </si>
  <si>
    <t>R 9 - D 73 - 454 - 00313</t>
  </si>
  <si>
    <t>R 9 - D 73 - 454 - 3696</t>
  </si>
  <si>
    <t>Capilla Cura Brochero</t>
  </si>
  <si>
    <t>Calixto Oyuela - e/ Nazca - Moreno Cuartel V</t>
  </si>
  <si>
    <t>R 9 - D 73 - 454 - 00314</t>
  </si>
  <si>
    <t>R 9 - D 73 - 454 - 00315</t>
  </si>
  <si>
    <t>R 9 - D 73 - 451 - 1849</t>
  </si>
  <si>
    <t>Ateneo Nk- Francisco Alvarez</t>
  </si>
  <si>
    <t>Semana De Mayo - 1104 e/ La Nacion y Tulissi - Moreno Francisco Alvarez</t>
  </si>
  <si>
    <t>R 9 - D 73 - 451 - 00316</t>
  </si>
  <si>
    <t>R 9 - D 73 - 451 - 1846</t>
  </si>
  <si>
    <t>Sociedad De Fomento Villa Anita</t>
  </si>
  <si>
    <t>Toledo - 2328 e/ Tupungato y Bolivia - Moreno Moreno</t>
  </si>
  <si>
    <t>R 9 - D 73 - 451 - 00317</t>
  </si>
  <si>
    <t>R 9 - D 73 - 451 - 1844</t>
  </si>
  <si>
    <t>Sede Cuartel V</t>
  </si>
  <si>
    <t>Ruta 24 - 9370 e/ Gutember y Arechavala - Moreno Cuartel V</t>
  </si>
  <si>
    <t>R 9 - D 73 - 451 - 00318</t>
  </si>
  <si>
    <t>R 9 - D 73 - 451 - 00319</t>
  </si>
  <si>
    <t>R 9 - D 73 - 451 - 00320</t>
  </si>
  <si>
    <t>R 9 - D 73 - 451 - 00321</t>
  </si>
  <si>
    <t>R 9 - D 73 - 451 - 1858</t>
  </si>
  <si>
    <t>R 9 - D 73 - 451 - 00324</t>
  </si>
  <si>
    <t>R 9 - D 73 - 452 - 00325</t>
  </si>
  <si>
    <t>R 9 - D 73 - 452 - 00326</t>
  </si>
  <si>
    <t>R 9 - D 73 - 451 - 1857</t>
  </si>
  <si>
    <t>Club San Carlos</t>
  </si>
  <si>
    <t>Paraguay - e/ Montivero - Moreno Trujui</t>
  </si>
  <si>
    <t>R 9 - D 73 - 451 - 00327</t>
  </si>
  <si>
    <t>R 9 - D 73 - 451 - 00328</t>
  </si>
  <si>
    <t>R 9 - D 73 - 451 - 4206</t>
  </si>
  <si>
    <t>Club Social Y Deportivo Arquitectura</t>
  </si>
  <si>
    <t>Guatemala - e/ Rosset - Moreno Moreno</t>
  </si>
  <si>
    <t>R 9 - D 73 - 451 - 00329</t>
  </si>
  <si>
    <t>R 9 - D 73 - 451 - 1864</t>
  </si>
  <si>
    <t>Parroquia Maria Madre De Dios</t>
  </si>
  <si>
    <t>Camoati - 2460 e/ Payro - Moreno Moreno</t>
  </si>
  <si>
    <t>R 9 - D 73 - 451 - 00330</t>
  </si>
  <si>
    <t>R 9 - D 73 - 451 - 1865</t>
  </si>
  <si>
    <t>R 9 - D 73 - 451 - 00331</t>
  </si>
  <si>
    <t>R 9 - D 73 - 453 - 00332</t>
  </si>
  <si>
    <t>R 9 - D 73 - 451 - 1829</t>
  </si>
  <si>
    <t>R 9 - D 73 - 451 - 00333</t>
  </si>
  <si>
    <t>R 9 - D 73 - 452 - 00334</t>
  </si>
  <si>
    <t>R 9 - D 73 - 452 - 00335</t>
  </si>
  <si>
    <t>R 9 - D 73 - 452 - 00336</t>
  </si>
  <si>
    <t>R 9 - D 73 - 451 - 00337</t>
  </si>
  <si>
    <t>R 9 - D 73 - 451 - 00338</t>
  </si>
  <si>
    <t>R 9 - D 73 - 451 - 00339</t>
  </si>
  <si>
    <t>R 9 - D 73 - 451 - 00340</t>
  </si>
  <si>
    <t>R 9 - D 73 - 454 - 0606</t>
  </si>
  <si>
    <t>FundaciÓn La Casita</t>
  </si>
  <si>
    <t>Varvello - 3959 e/ Lobos y Alvear - Moreno Paso Del Rey</t>
  </si>
  <si>
    <t>R 9 - D 73 - 454 - 10072</t>
  </si>
  <si>
    <t>R 9 - D 73 - 452 - 0568</t>
  </si>
  <si>
    <t>Movimiento Territorial De LiberaciÓn - Villa Angel</t>
  </si>
  <si>
    <t>Hernandarias - 3539 e/ Calvo y Ruta 23 - Moreno Trujui</t>
  </si>
  <si>
    <t>R 9 - D 73 - 452 - 10073</t>
  </si>
  <si>
    <t>Movimiento De Trabajadores Para La Liberaci&amp;oacute</t>
  </si>
  <si>
    <t>R 9 - D 73 - 451 - 0560</t>
  </si>
  <si>
    <t>Sociedad De Fomento Jardines 1</t>
  </si>
  <si>
    <t>Larreta - 3057 e/ Otto Krause y Democracia - Moreno La Reja</t>
  </si>
  <si>
    <t>R 9 - D 73 - 451 - 10294</t>
  </si>
  <si>
    <t>Nuevo Encuentro Moreno</t>
  </si>
  <si>
    <t>R 9 - D 73 - 451 - 0620</t>
  </si>
  <si>
    <t>Capilla Lourdes -2</t>
  </si>
  <si>
    <t>San Nicolas - 4540 e/ Sivori y Arenales - Moreno Barrio Manantaliales</t>
  </si>
  <si>
    <t>R 9 - D 73 - 451 - 10295</t>
  </si>
  <si>
    <t>Capilla Maria Auxiliadora</t>
  </si>
  <si>
    <t>R 9 - D 73 - 451 - 0561</t>
  </si>
  <si>
    <t>Frente De Organizaciones En Lucha- Gaona</t>
  </si>
  <si>
    <t>Chilavert - e/ Marcos Sastre y Leopoldo Lugones - Moreno Barrio Gaona</t>
  </si>
  <si>
    <t>R 9 - D 73 - 451 - 10296</t>
  </si>
  <si>
    <t>Frente De Organizaciones En Lucha</t>
  </si>
  <si>
    <t>R 9 - D 73 - 451 - 0617</t>
  </si>
  <si>
    <t>Frente De Organizaciones En Lucha- Casasco</t>
  </si>
  <si>
    <t>San Cayetano - e/ San Luis y San Pablo - Moreno Barrio Casasco</t>
  </si>
  <si>
    <t>R 9 - D 73 - 451 - 10297</t>
  </si>
  <si>
    <t>R 9 - D 73 - 451 - 0616</t>
  </si>
  <si>
    <t>Frente De Organizaciones En Lucha- 2000</t>
  </si>
  <si>
    <t>Plutarco - 2802 e/ Colectora Gaona y Democracia - Moreno Barrio 2000</t>
  </si>
  <si>
    <t>R 9 - D 73 - 451 - 10298</t>
  </si>
  <si>
    <t>R 9 - D 73 - 454 - 0605</t>
  </si>
  <si>
    <t>Mutual Almasfuertes</t>
  </si>
  <si>
    <t>Costa Rica - 564 e/ Martin Fierro y 12 De Octubre - Moreno Moreno</t>
  </si>
  <si>
    <t>R 9 - D 73 - 454 - 10299</t>
  </si>
  <si>
    <t>R 9 - D 73 - 454 - 10300</t>
  </si>
  <si>
    <t>R 9 - D 73 - 453 - 0587</t>
  </si>
  <si>
    <t>Ep 1 - Movimiento Evita</t>
  </si>
  <si>
    <t>Uruguay - e/ Alcorta y Mitre - Moreno Moreno</t>
  </si>
  <si>
    <t>R 9 - D 73 - 453 - 10302</t>
  </si>
  <si>
    <t>R 9 - D 73 - 453 - 0595</t>
  </si>
  <si>
    <t>Escuela Secundaria 11 - Movimiento Evita</t>
  </si>
  <si>
    <t>Moctezuma - 580 e/ Los Tulipaneros y Los Fresnos - Moreno Francisco Alvarez</t>
  </si>
  <si>
    <t>R 9 - D 73 - 453 - 10303</t>
  </si>
  <si>
    <t>R 9 - D 73 - 453 - 0597</t>
  </si>
  <si>
    <t>Centro Cultural Chichilo - Movimiento Evita</t>
  </si>
  <si>
    <t>Marques De Aguado - e/ Paysandu y Guatemala - Moreno Moreno</t>
  </si>
  <si>
    <t>R 9 - D 73 - 453 - 10304</t>
  </si>
  <si>
    <t>R 9 - D 73 - 453 - 0592</t>
  </si>
  <si>
    <t>Primaria 68 - Movimiento Evita</t>
  </si>
  <si>
    <t>Magdalena - 2220 e/ Pericles y Alfonsina Storni - Moreno Trujui</t>
  </si>
  <si>
    <t>R 9 - D 73 - 453 - 10305</t>
  </si>
  <si>
    <t>R 9 - D 73 - 453 - 0601</t>
  </si>
  <si>
    <t>Eescuela Secundaria 70 - Movimiento Evita</t>
  </si>
  <si>
    <t>Shakespeare - 1341 e/ Gutierrez y Galvez - Moreno Moreno</t>
  </si>
  <si>
    <t>R 9 - D 73 - 453 - 10306</t>
  </si>
  <si>
    <t>R 9 - D 73 - 453 - 0590</t>
  </si>
  <si>
    <t>Sociedad De Fomento Roca - Movimiento Evita</t>
  </si>
  <si>
    <t>Av. Caveri - 1335 e/ Gonzalez y Galvez - Moreno Trujui</t>
  </si>
  <si>
    <t>R 9 - D 73 - 453 - 10307</t>
  </si>
  <si>
    <t>R 9 - D 73 - 453 - 2933</t>
  </si>
  <si>
    <t>Sum Haras</t>
  </si>
  <si>
    <t>Moctezuma - e/ Benjamin Matienzo y Puccini - Moreno Trujui</t>
  </si>
  <si>
    <t>R 9 - D 73 - 453 - 10308</t>
  </si>
  <si>
    <t>R 9 - D 73 - 454 - 0552</t>
  </si>
  <si>
    <t>Tucuman - 135 e/ Nemesio Alvares y Rivadavia - Moreno Moreno</t>
  </si>
  <si>
    <t>R 9 - D 73 - 454 - 10311</t>
  </si>
  <si>
    <t>Cfl Oportunidades</t>
  </si>
  <si>
    <t>R 9 - D 73 - 453 - 0598</t>
  </si>
  <si>
    <t>Primaria 54 - Movimiento Evita</t>
  </si>
  <si>
    <t>Lincoln - e/ Cortez y Vicente Lopez Y Planes - Moreno Trujui</t>
  </si>
  <si>
    <t>R 9 - D 73 - 453 - 10315</t>
  </si>
  <si>
    <t>R 9 - D 73 - 452 - 10316</t>
  </si>
  <si>
    <t>R 9 - D 73 - 454 - 10318</t>
  </si>
  <si>
    <t>R 9 - D 73 - 454 - 10320</t>
  </si>
  <si>
    <t>R 9 - D 73 - 454 - 10321</t>
  </si>
  <si>
    <t>R 9 - D 73 - 452 - 10322</t>
  </si>
  <si>
    <t>R 9 - D 73 - 452 - 10323</t>
  </si>
  <si>
    <t>R 9 - D 73 - 453 - 0552</t>
  </si>
  <si>
    <t>R 9 - D 73 - 453 - 10324</t>
  </si>
  <si>
    <t>R 9 - D 73 - 451 - 3721</t>
  </si>
  <si>
    <t>Centro Comunitario 23 De Diciembre</t>
  </si>
  <si>
    <t>Patrias Argentina - e/ Luis De Tejeda y Ensenada - Moreno Cuartel V</t>
  </si>
  <si>
    <t>R 9 - D 73 - 451 - 10325</t>
  </si>
  <si>
    <t>SoÑar Despiertos Ii</t>
  </si>
  <si>
    <t>R 9 - D 73 - 454 - 3573</t>
  </si>
  <si>
    <t>Centro Cultural El Nuevo Rebenque</t>
  </si>
  <si>
    <t>Santa Fe - 1315 e/ Corrientes y Mirasoles - Moreno Paso Del Rey</t>
  </si>
  <si>
    <t>R 9 - D 73 - 454 - 10326</t>
  </si>
  <si>
    <t>R 9 - D 73 - 451 - 0566</t>
  </si>
  <si>
    <t>Alberdi - 2777 e/ San Pablo y San Luis - Moreno Barrio Rififi</t>
  </si>
  <si>
    <t>R 9 - D 73 - 451 - 10327</t>
  </si>
  <si>
    <t>R 9 - D 73 - 451 - 10328</t>
  </si>
  <si>
    <t>R 9 - D 73 - 451 - 3722</t>
  </si>
  <si>
    <t>Uruguay - e/ Merlo y Dorrego - Moreno Moreno</t>
  </si>
  <si>
    <t>R 9 - D 73 - 451 - 10329</t>
  </si>
  <si>
    <t>Cta Delos Trabajadores</t>
  </si>
  <si>
    <t>R 9 - D 73 - 453 - 10330</t>
  </si>
  <si>
    <t>R 9 - D 73 - 453 - 0596</t>
  </si>
  <si>
    <t>Club Altos De La Reja - Movimiento Evita</t>
  </si>
  <si>
    <t>Pilcomayo - e/ Mariano Moreno y Del Valle Inclan - Moreno La Reja</t>
  </si>
  <si>
    <t>R 9 - D 73 - 453 - 10331</t>
  </si>
  <si>
    <t>R 9 - D 73 - 453 - 10332</t>
  </si>
  <si>
    <t>R 9 - D 73 - 453 - 10333</t>
  </si>
  <si>
    <t>R 9 - D 73 - 453 - 0589</t>
  </si>
  <si>
    <t>Centro Cultural Sebastian Bordon - Movimiento Evit</t>
  </si>
  <si>
    <t>Pedro De Mendoza - e/ Discepolo y La Amistad - Moreno Trujui</t>
  </si>
  <si>
    <t>R 9 - D 73 - 453 - 10335</t>
  </si>
  <si>
    <t>R 9 - D 73 - 453 - 3749</t>
  </si>
  <si>
    <t>Capilla La Reja</t>
  </si>
  <si>
    <t>Storni - 1338 - Moreno La Reja</t>
  </si>
  <si>
    <t>R 9 - D 73 - 453 - 10338</t>
  </si>
  <si>
    <t>R 9 - D 73 - 452 - 3825</t>
  </si>
  <si>
    <t>Comedor Y Escuela De Oficios Lula Da Silva</t>
  </si>
  <si>
    <t>Lincoln - 6877 e/ Magallanes y Pinzon - Moreno Trujui</t>
  </si>
  <si>
    <t>R 9 - D 73 - 452 - 10339</t>
  </si>
  <si>
    <t>R 9 - D 73 - 451 - 10340</t>
  </si>
  <si>
    <t>R 9 - D 73 - 454 - 10341</t>
  </si>
  <si>
    <t>R 9 - D 73 - 454 - 10342</t>
  </si>
  <si>
    <t>R 9 - D 73 - 452 - 4093</t>
  </si>
  <si>
    <t>Tabernaculo De LiberaciÓn</t>
  </si>
  <si>
    <t>Lincoln - 7440 e/ Av. Pte. Kirchner - Moreno Trujui</t>
  </si>
  <si>
    <t>R 9 - D 73 - 452 - 10343</t>
  </si>
  <si>
    <t>Tabernaculo De Adoracion</t>
  </si>
  <si>
    <t>R 9 - D 73 - 453 - 10344</t>
  </si>
  <si>
    <t>R 9 - D 73 - 453 - 10345</t>
  </si>
  <si>
    <t>R 9 - D 73 - 453 - 10346</t>
  </si>
  <si>
    <t>R 9 - D 73 - 453 - 0593</t>
  </si>
  <si>
    <t>Descamisados- Movimiento Evita</t>
  </si>
  <si>
    <t>Paraguay - 8948 e/ Pitagoras y Libano - Moreno Trujui</t>
  </si>
  <si>
    <t>R 9 - D 73 - 453 - 10348</t>
  </si>
  <si>
    <t>R 9 - D 73 - 453 - 10353</t>
  </si>
  <si>
    <t>R 9 - D 73 - 454 - 10354</t>
  </si>
  <si>
    <t>R 9 - D 73 - 454 - 10355</t>
  </si>
  <si>
    <t>R 9 - D 73 - 452 - 0569</t>
  </si>
  <si>
    <t>Movimiento Territorial De LiberaciÓn -</t>
  </si>
  <si>
    <t>José Ingenieros - 2968 e/ Vucetich y Stephenson - Moreno Paso Del Rey</t>
  </si>
  <si>
    <t>R 9 - D 73 - 452 - 10356</t>
  </si>
  <si>
    <t>R 9 - D 73 - 451 - 10357</t>
  </si>
  <si>
    <t>R 9 - D 73 - 451 - 10358</t>
  </si>
  <si>
    <t>R 9 - D 73 - 453 - 10359</t>
  </si>
  <si>
    <t>R 9 - D 73 - 453 - 10360</t>
  </si>
  <si>
    <t>R 9 - D 73 - 453 - 4349</t>
  </si>
  <si>
    <t>Escuela De Formacion Tecnica Profesional</t>
  </si>
  <si>
    <t>Merlo - 2091 e/ Corbalan y Vicente Lopez Y Planes - Moreno Moreno</t>
  </si>
  <si>
    <t>R 9 - D 73 - 453 - 10361</t>
  </si>
  <si>
    <t>R 9 - D 73 - 453 - 10362</t>
  </si>
  <si>
    <t>R 9 - D 73 - 453 - 10363</t>
  </si>
  <si>
    <t>R 9 - D 73 - 453 - 3039</t>
  </si>
  <si>
    <t>Ven Seremos</t>
  </si>
  <si>
    <t>Verdaguer - 7980 e/ Tierras De Morenito - Moreno Trujui</t>
  </si>
  <si>
    <t>R 9 - D 73 - 453 - 10364</t>
  </si>
  <si>
    <t>R 9 - D 73 - 453 - 10365</t>
  </si>
  <si>
    <t>R 9 - D 73 - 453 - 4350</t>
  </si>
  <si>
    <t>Club Social, Cultural Y Deportivo La Reja</t>
  </si>
  <si>
    <t>Ruben Dario - 240 e/ Posadas y Martin Garcia - Moreno La Reja</t>
  </si>
  <si>
    <t>R 9 - D 73 - 453 - 10366</t>
  </si>
  <si>
    <t>R 9 - D 73 - 453 - 0602</t>
  </si>
  <si>
    <t>Centro Cultural Los Nadies - Movimiento Evita</t>
  </si>
  <si>
    <t>Lisandro De La Torre - 763 e/ Venezuela y Peru - Moreno Moreno</t>
  </si>
  <si>
    <t>R 9 - D 73 - 453 - 10367</t>
  </si>
  <si>
    <t>R 9 - D 73 - 451 - 10368</t>
  </si>
  <si>
    <t>R 9 - D 73 - 451 - 10369</t>
  </si>
  <si>
    <t>R 1 - D 1 - 462 - 4561</t>
  </si>
  <si>
    <t>Calle 12</t>
  </si>
  <si>
    <t>Calle 12 - 1331 e/ 59 y 60 - La Plata Centro</t>
  </si>
  <si>
    <t>R 1 - D 1 - 462 - 20001</t>
  </si>
  <si>
    <t>PCI</t>
  </si>
  <si>
    <t>2, 4 y 6</t>
  </si>
  <si>
    <t>R 1 - D 1 - 461 - 20002</t>
  </si>
  <si>
    <t>1, 3 y 5</t>
  </si>
  <si>
    <t>R 1 - D 1 - 461 - 20003</t>
  </si>
  <si>
    <t>R 1 - D 1 - 460 - 4615</t>
  </si>
  <si>
    <t>Fundacion Emmanuel</t>
  </si>
  <si>
    <t>Calle 475 - e/ 186 y 187 - La Plata Melchor Romero</t>
  </si>
  <si>
    <t>R 1 - D 1 - 460 - 20005</t>
  </si>
  <si>
    <t>R 1 - D 1 - 466 - 1007</t>
  </si>
  <si>
    <t>El Galpon</t>
  </si>
  <si>
    <t>Calle 198 - e/ 52 y 53 - La Plata Olmos</t>
  </si>
  <si>
    <t>R 1 - D 1 - 466 - 20006</t>
  </si>
  <si>
    <t>R 1 - D 1 - 460 - 0798</t>
  </si>
  <si>
    <t>Comunidad Qom (mivimiento Evita)</t>
  </si>
  <si>
    <t>Calle 151 - e/ 35 Bis y 36 - La Plata Melchor Romero</t>
  </si>
  <si>
    <t>R 1 - D 1 - 460 - 20008</t>
  </si>
  <si>
    <t>R 1 - D 1 - 466 - 3502</t>
  </si>
  <si>
    <t>Base Malvinas</t>
  </si>
  <si>
    <t>Calle 36 - e/ 151 y 152 - La Plata San Carlos</t>
  </si>
  <si>
    <t>R 1 - D 1 - 466 - 20010</t>
  </si>
  <si>
    <t>R 1 - D 1 - 466 - 20011</t>
  </si>
  <si>
    <t>R 1 - D 1 - 460 - 0799</t>
  </si>
  <si>
    <t>R 1 - D 1 - 460 - 20012</t>
  </si>
  <si>
    <t>R 1 - D 1 - 460 - 0623</t>
  </si>
  <si>
    <t>Uda Etcheverry</t>
  </si>
  <si>
    <t>Calle 229 - e/ 52 - La Plata Angel Etcheverry</t>
  </si>
  <si>
    <t>R 1 - D 1 - 460 - 20013</t>
  </si>
  <si>
    <t>R 1 - D 1 - 457 - 0016</t>
  </si>
  <si>
    <t>Calle 135 Bis - e/ 78 y 79 - La Plata Los Hornos</t>
  </si>
  <si>
    <t>R 1 - D 1 - 457 - 20014</t>
  </si>
  <si>
    <t>R 1 - D 1 - 452 - 20015</t>
  </si>
  <si>
    <t>AsociaciÓn Del Magisterio De EnseÑan</t>
  </si>
  <si>
    <t>R 1 - D 1 - 453 - 20016</t>
  </si>
  <si>
    <t>R 1 - D 1 - 452 - 1218</t>
  </si>
  <si>
    <t>Cosmiko Shirley La Bombon</t>
  </si>
  <si>
    <t>Cale 10 - e/ Calle Esquina 71 - La Plata La Plata</t>
  </si>
  <si>
    <t>R 1 - D 1 - 452 - 20017</t>
  </si>
  <si>
    <t>R 1 - D 1 - 453 - 4626</t>
  </si>
  <si>
    <t>Ecclesia Joven</t>
  </si>
  <si>
    <t>Plaza Hipolito Yrigoyen - 157 e/ 19 y 60 - La Plata Centro</t>
  </si>
  <si>
    <t>R 1 - D 1 - 453 - 20018</t>
  </si>
  <si>
    <t>R 1 - D 1 - 466 - 4599</t>
  </si>
  <si>
    <t>Cfl N°424</t>
  </si>
  <si>
    <t>Calle 122 - e/ 49 - La Plata Centro</t>
  </si>
  <si>
    <t>R 1 - D 1 - 466 - 20019</t>
  </si>
  <si>
    <t>R 1 - D 1 - 462 - 3547</t>
  </si>
  <si>
    <t>Centro Integrador Zonal Ringuelet</t>
  </si>
  <si>
    <t>Calle 115 - e/ 515 y 516 - La Plata Ringuelet</t>
  </si>
  <si>
    <t>R 1 - D 1 - 462 - 20020</t>
  </si>
  <si>
    <t>R 1 - D 1 - 460 - 1707</t>
  </si>
  <si>
    <t>Club Corazones Del Retiro</t>
  </si>
  <si>
    <t>Calle 160 - e/ 48 y 49 - La Plata Olmos</t>
  </si>
  <si>
    <t>R 1 - D 1 - 460 - 20021</t>
  </si>
  <si>
    <t>R 1 - D 1 - 462 - 3982</t>
  </si>
  <si>
    <t>La Hermosura</t>
  </si>
  <si>
    <t>Calle 641 Esquina Diagonal 131 - La Plata La Hermosura</t>
  </si>
  <si>
    <t>R 1 - D 1 - 462 - 20022</t>
  </si>
  <si>
    <t>Asociación Civil Vecinos Y Vecinas Del Barr</t>
  </si>
  <si>
    <t>R 1 - D 1 - 460 - 0013</t>
  </si>
  <si>
    <t>Calle 139 - e/ 40 y 41 - La Plata San Carlos</t>
  </si>
  <si>
    <t>R 1 - D 1 - 460 - 20023</t>
  </si>
  <si>
    <t>R 1 - D 1 - 462 - 4627</t>
  </si>
  <si>
    <t>Calle 520 - 362 e/ 116 y 117 - La Plata Tolosa</t>
  </si>
  <si>
    <t>R 1 - D 1 - 462 - 20024</t>
  </si>
  <si>
    <t>R 1 - D 1 - 460 - 20025</t>
  </si>
  <si>
    <t>R 1 - D 1 - 466 - 20026</t>
  </si>
  <si>
    <t>R 1 - D 113 - 452 - 1294</t>
  </si>
  <si>
    <t>R 1 - D 113 - 452 - 20001</t>
  </si>
  <si>
    <t>R 1 - D 113 - 451 - 4586</t>
  </si>
  <si>
    <t>Club Villa Paula</t>
  </si>
  <si>
    <t>Calle 152 E/ 12 Y 13 - e/ 12 y 13 - Berisso</t>
  </si>
  <si>
    <t>R 1 - D 113 - 451 - 20002</t>
  </si>
  <si>
    <t>R 1 - D 113 - 452 - 2059</t>
  </si>
  <si>
    <t>Comedor Los Peques</t>
  </si>
  <si>
    <t>Calle 154 - e/ 25 y 26 - Berisso</t>
  </si>
  <si>
    <t>R 1 - D 113 - 452 - 20003</t>
  </si>
  <si>
    <t>R 1 - D 113 - 451 - 4622</t>
  </si>
  <si>
    <t>C.cultural Y Polideportvo Papa Francisco</t>
  </si>
  <si>
    <t>Calle 44 - e/ 126 - Berisso</t>
  </si>
  <si>
    <t>R 1 - D 113 - 451 - 20004</t>
  </si>
  <si>
    <t>No encontrado</t>
  </si>
  <si>
    <t>R 1 - D 113 - 451 - 20005</t>
  </si>
  <si>
    <t>R 1 - D 114 - 452 - 4407</t>
  </si>
  <si>
    <t>Barquitos De Papel</t>
  </si>
  <si>
    <t>Isla Santiago - e/ S/d y S/d - Ensenada Punta Lara</t>
  </si>
  <si>
    <t>R 1 - D 114 - 452 - 20001</t>
  </si>
  <si>
    <t>R 1 - D 134 - 451 - 20001</t>
  </si>
  <si>
    <t>R 1 - D 134 - 451 - 4234</t>
  </si>
  <si>
    <t>Casa Del Niño</t>
  </si>
  <si>
    <t>Calle 26 - e/ Diagonal 51 y 41 - VerÓnica</t>
  </si>
  <si>
    <t>R 1 - D 134 - 451 - 20002</t>
  </si>
  <si>
    <t>R 1 - D 134 - 451 - 4231</t>
  </si>
  <si>
    <t>Frente Grande Punta Indio</t>
  </si>
  <si>
    <t>Circunvalación 14° - e/ Circunvalación 3° y 21 - VerÓnica</t>
  </si>
  <si>
    <t>R 1 - D 134 - 451 - 20003</t>
  </si>
  <si>
    <t>R 1 - D 134 - 451 - 4109</t>
  </si>
  <si>
    <t>Calle 27 - 1581 e/ 30 y 32 - VerÓnica</t>
  </si>
  <si>
    <t>R 1 - D 134 - 451 - 20004</t>
  </si>
  <si>
    <t>Comparsa Arco Iris</t>
  </si>
  <si>
    <t>R 1 - D 134 - 451 - 4233</t>
  </si>
  <si>
    <t>La Viruta</t>
  </si>
  <si>
    <t>Ruta 20 - zona rural - La Viruta</t>
  </si>
  <si>
    <t>R 1 - D 134 - 451 - 20005</t>
  </si>
  <si>
    <t>R 1 - D 134 - 451 - 4236</t>
  </si>
  <si>
    <t>Sociedad De Fomento Punta Indio</t>
  </si>
  <si>
    <t>Calle Celso Prada - e/ Fueguinos y Agaces - Punta Indio</t>
  </si>
  <si>
    <t>R 1 - D 134 - 451 - 20006</t>
  </si>
  <si>
    <t>R 1 - D 134 - 451 - 4235</t>
  </si>
  <si>
    <t>Club Juventud Unida Verónica</t>
  </si>
  <si>
    <t>Calle 28 - esq. 29 e/ 29 y 31 - VerÓnica</t>
  </si>
  <si>
    <t>R 1 - D 134 - 451 - 20007</t>
  </si>
  <si>
    <t>R 1 - D 14 - 452 - 1044</t>
  </si>
  <si>
    <t>Escuela Secundaria N° 11</t>
  </si>
  <si>
    <t>Pueblos Aboriguenes - e/ Pueblos Aborigenes y Mayas - Coronel Brandsen Las Acacias</t>
  </si>
  <si>
    <t>R 1 - D 14 - 452 - 20001</t>
  </si>
  <si>
    <t>R 1 - D 14 - 451 - 20002</t>
  </si>
  <si>
    <t>R 1 - D 14 - 451 - 3820</t>
  </si>
  <si>
    <t>Primaria N° 18</t>
  </si>
  <si>
    <t>Paraje La Parada Km.82,500 - Coronel Brandsen La Parada</t>
  </si>
  <si>
    <t>R 1 - D 14 - 451 - 20003</t>
  </si>
  <si>
    <t>R 1 - D 14 - 451 - 4532</t>
  </si>
  <si>
    <t>Escuela Secundaria N° 6</t>
  </si>
  <si>
    <t>Ruta 2- Samborombon Km92 - SIN NUMERO - Coronel Brandsen La Posada</t>
  </si>
  <si>
    <t>R 1 - D 14 - 451 - 20004</t>
  </si>
  <si>
    <t>R 1 - D 14 - 451 - 4533</t>
  </si>
  <si>
    <t>Delegacion De Gomez</t>
  </si>
  <si>
    <t>G. Trucco &amp; Diagonal Piermartini, - SIN NUMERO - Brandsen Gomez</t>
  </si>
  <si>
    <t>R 1 - D 14 - 451 - 20005</t>
  </si>
  <si>
    <t>R 1 - D 14 - 451 - 3429</t>
  </si>
  <si>
    <t>Escuela Secundaria N°5</t>
  </si>
  <si>
    <t>Missfelder - e/ Missfelder y Linari - Coronel Brandsen Oliden</t>
  </si>
  <si>
    <t>R 1 - D 14 - 451 - 20006</t>
  </si>
  <si>
    <t>R 1 - D 14 - 452 - 4575</t>
  </si>
  <si>
    <t>Cuartel De Bombero</t>
  </si>
  <si>
    <t>Moreno 1038, - 1038 - Brandsen Los Aromos</t>
  </si>
  <si>
    <t>R 1 - D 14 - 452 - 20007</t>
  </si>
  <si>
    <t>R 1 - D 64 - 451 - 4214</t>
  </si>
  <si>
    <t>Sociedad De Fomento Empalme</t>
  </si>
  <si>
    <t>Calle 7 - 000 e/ Ruta Prov 11 y Doctor Mir - Magdalena Sociedad De Fomento Empalme</t>
  </si>
  <si>
    <t>R 1 - D 64 - 451 - 20001</t>
  </si>
  <si>
    <t>R 1 - D 64 - 451 - 4215</t>
  </si>
  <si>
    <t>Bibloteca Amor Al Arte Atalaya</t>
  </si>
  <si>
    <t>Calle 120 - 000 e/ 3 y 4 - Atalaya Atalaya</t>
  </si>
  <si>
    <t>R 1 - D 64 - 451 - 20002</t>
  </si>
  <si>
    <t>R 1 - D 64 - 451 - 3589</t>
  </si>
  <si>
    <t>Estacion De Trenes De Vieytes</t>
  </si>
  <si>
    <t>Vieytes - e/ 24 y 33 - Vieytes Vieytes</t>
  </si>
  <si>
    <t>R 1 - D 64 - 451 - 20003</t>
  </si>
  <si>
    <t>R 1 - D 64 - 451 - 20004</t>
  </si>
  <si>
    <t>R 1 - D 64 - 451 - 3335</t>
  </si>
  <si>
    <t>Amfab</t>
  </si>
  <si>
    <t>Brenan Esquina French - Magdalena Magdalena</t>
  </si>
  <si>
    <t>R 1 - D 64 - 451 - 20005</t>
  </si>
  <si>
    <t>Epa (espacio De Pensamiento Y Accion)</t>
  </si>
  <si>
    <t>R 10 - D 101 - 451 - 4307</t>
  </si>
  <si>
    <t>Escuela Primaria N 14</t>
  </si>
  <si>
    <t>Cuartel - 5 - Suipacha</t>
  </si>
  <si>
    <t>R 10 - D 101 - 451 - 20001</t>
  </si>
  <si>
    <t>R 10 - D 101 - 451 - 20002</t>
  </si>
  <si>
    <t>R 10 - D 16 - 451 - 4443</t>
  </si>
  <si>
    <t>Iglesia Cristo Obrero Y Campesino</t>
  </si>
  <si>
    <t>Calle 25 - 255 - MÁximo Paz Belgrano</t>
  </si>
  <si>
    <t>R 10 - D 16 - 451 - 20001</t>
  </si>
  <si>
    <t>R 10 - D 16 - 451 - 4447</t>
  </si>
  <si>
    <t>Eep Nº 30</t>
  </si>
  <si>
    <t>Ruta Nº 205 - KM 54 - PetiÓn PetiÓn</t>
  </si>
  <si>
    <t>R 10 - D 16 - 451 - 20002</t>
  </si>
  <si>
    <t>R 10 - D 16 - 451 - 20003</t>
  </si>
  <si>
    <t>R 10 - D 16 - 451 - 4448</t>
  </si>
  <si>
    <t>Ees Nº 7</t>
  </si>
  <si>
    <t>Ruta Nº 16 Y PanamÁ - Udaondo Udaondo</t>
  </si>
  <si>
    <t>R 10 - D 16 - 451 - 20004</t>
  </si>
  <si>
    <t>R 10 - D 44 - 451 - 1345</t>
  </si>
  <si>
    <t>Danone Sa</t>
  </si>
  <si>
    <t>Virtual - e/ S/n y Sn - General Rodriguez General Rodriguez</t>
  </si>
  <si>
    <t>R 10 - D 44 - 451 - 20001</t>
  </si>
  <si>
    <t>R 10 - D 44 - 451 - 20002</t>
  </si>
  <si>
    <t>R 10 - D 44 - 451 - 20003</t>
  </si>
  <si>
    <t>R 10 - D 44 - 451 - 4359</t>
  </si>
  <si>
    <t>Comedor Y Merendero Los Duendecitos</t>
  </si>
  <si>
    <t>Vicente Lopez Y Planes - e/ Fortin Pilcomayo - Parque Joly Parque Joly</t>
  </si>
  <si>
    <t>R 10 - D 44 - 451 - 20004</t>
  </si>
  <si>
    <t>R 10 - D 44 - 451 - 4357</t>
  </si>
  <si>
    <t>Sarmiento - 352 e/ Ecuador - General Rodriguez Los Arómos</t>
  </si>
  <si>
    <t>R 10 - D 44 - 451 - 20005</t>
  </si>
  <si>
    <t>Escuela Primaria 16</t>
  </si>
  <si>
    <t>R 10 - D 44 - 451 - 1954</t>
  </si>
  <si>
    <t>Club De Futbol "güemes"</t>
  </si>
  <si>
    <t>Salto - e/ Quijano - General Rodriguez Güemes</t>
  </si>
  <si>
    <t>R 10 - D 44 - 451 - 20006</t>
  </si>
  <si>
    <t>Club De Futbol Guemes</t>
  </si>
  <si>
    <t>R 10 - D 44 - 451 - 4414</t>
  </si>
  <si>
    <t>Hospital Sommer</t>
  </si>
  <si>
    <t>Ruta 24 - 23.500 - Sommer Sommer</t>
  </si>
  <si>
    <t>R 10 - D 44 - 451 - 20007</t>
  </si>
  <si>
    <t>R 10 - D 44 - 451 - 1951</t>
  </si>
  <si>
    <t>Comedor " El Sol Sale Para Todos"</t>
  </si>
  <si>
    <t>Alicante - 1017 e/ Achaval y Aguariguay - General Rodriguez Pico Rojo</t>
  </si>
  <si>
    <t>R 10 - D 44 - 451 - 20008</t>
  </si>
  <si>
    <t>R 10 - D 44 - 451 - 4460</t>
  </si>
  <si>
    <t>Casa Barrial 9</t>
  </si>
  <si>
    <t>Iguazu - e/ Caseros - Gral Rodriguez Agua De Oro</t>
  </si>
  <si>
    <t>R 10 - D 44 - 451 - 20009</t>
  </si>
  <si>
    <t>Ctl</t>
  </si>
  <si>
    <t>R 10 - D 57 - 451 - 4302</t>
  </si>
  <si>
    <t>Camino Vecinal - SIN NUMERO - Enrique Fynn Enrique Fynn</t>
  </si>
  <si>
    <t>R 10 - D 57 - 451 - 20001</t>
  </si>
  <si>
    <t>R 10 - D 57 - 451 - 2979</t>
  </si>
  <si>
    <t>Ep N°9</t>
  </si>
  <si>
    <t>Cno. Vecinal - Sin numero e/ Cuartel Vi - General Las Heras La Choza</t>
  </si>
  <si>
    <t>R 10 - D 57 - 451 - 20002</t>
  </si>
  <si>
    <t>R 10 - D 57 - 451 - 4300</t>
  </si>
  <si>
    <t>Ep Nº6</t>
  </si>
  <si>
    <t>Ruta 40 Km 76 - SIN NUMERO - Cuatel Iii Cuartel Iii</t>
  </si>
  <si>
    <t>R 10 - D 57 - 451 - 20003</t>
  </si>
  <si>
    <t>R 10 - D 57 - 451 - 20004</t>
  </si>
  <si>
    <t>R 10 - D 57 - 451 - 3222</t>
  </si>
  <si>
    <t>Bomberos Voluntarios Gral. Las Heras</t>
  </si>
  <si>
    <t>Calle 25 - 1131 e/ Casey y Las Heras - General Las Heras Las Heras</t>
  </si>
  <si>
    <t>R 10 - D 57 - 451 - 20005</t>
  </si>
  <si>
    <t>R 10 - D 57 - 451 - 4313</t>
  </si>
  <si>
    <t>Club Caza Y Pesca</t>
  </si>
  <si>
    <t>Calle 9 - ESQ. LUIS BUZZI e/ Luis Buzzi y San Lorenzo - General Las Heras Las Heras</t>
  </si>
  <si>
    <t>R 10 - D 57 - 451 - 20006</t>
  </si>
  <si>
    <t>R 10 - D 57 - 451 - 4522</t>
  </si>
  <si>
    <t>Aulas Modulares Cfp</t>
  </si>
  <si>
    <t>Calle Neuquen - 50 e/ Ruta 48 y Bruch - General Las Heras Las Heras</t>
  </si>
  <si>
    <t>R 10 - D 57 - 451 - 20007</t>
  </si>
  <si>
    <t>R 10 - D 63 - 451 - 1298</t>
  </si>
  <si>
    <t>10 De Agosto</t>
  </si>
  <si>
    <t>J Rubar - 125 e/ 10 De Agosto - Lujan Barrio 10 De Agosto</t>
  </si>
  <si>
    <t>R 10 - D 63 - 451 - 20001</t>
  </si>
  <si>
    <t>Cooperativa 10 De Agosto</t>
  </si>
  <si>
    <t>R 10 - D 63 - 451 - 1780</t>
  </si>
  <si>
    <t>Sociedad Fomento San Pedro</t>
  </si>
  <si>
    <t>Las Margaritas - e/ Las Magnolias y Ruta 192 - Lujan San Pedro</t>
  </si>
  <si>
    <t>R 10 - D 63 - 451 - 20002</t>
  </si>
  <si>
    <t>R 10 - D 63 - 451 - 3596</t>
  </si>
  <si>
    <t>Calle 25 - 1167 e/ Rawson y Gral Paz - Lujan Centro</t>
  </si>
  <si>
    <t>R 10 - D 63 - 451 - 20003</t>
  </si>
  <si>
    <t>R 10 - D 63 - 451 - 20004</t>
  </si>
  <si>
    <t>R 10 - D 63 - 451 - 3598</t>
  </si>
  <si>
    <t>Hogares De Cristo</t>
  </si>
  <si>
    <t>Francia - SN e/ Pascual Simone - Lujan Padre Varela</t>
  </si>
  <si>
    <t>R 10 - D 63 - 451 - 20005</t>
  </si>
  <si>
    <t>R 10 - D 63 - 451 - 4090</t>
  </si>
  <si>
    <t>Constantini</t>
  </si>
  <si>
    <t>Santa Clara - 1820 e/ Carmen Gutierrez y Galileo - Lujan El Quinto</t>
  </si>
  <si>
    <t>R 10 - D 63 - 451 - 20006</t>
  </si>
  <si>
    <t>R 10 - D 63 - 451 - 4390</t>
  </si>
  <si>
    <t>Zapiola</t>
  </si>
  <si>
    <t>Capitan Lujan - SN - Lujan</t>
  </si>
  <si>
    <t>R 10 - D 63 - 451 - 20007</t>
  </si>
  <si>
    <t>Fundación Crear</t>
  </si>
  <si>
    <t>R 10 - D 63 - 451 - 4392</t>
  </si>
  <si>
    <t>Chubut - SN e/ Pedro Goyena - Open Door Barrio Luchetti</t>
  </si>
  <si>
    <t>R 10 - D 63 - 451 - 20008</t>
  </si>
  <si>
    <t>R 10 - D 63 - 451 - 4393</t>
  </si>
  <si>
    <t>Villa Del Parque</t>
  </si>
  <si>
    <t>Jujuy - 1755 - Lujan Villa Del Parque</t>
  </si>
  <si>
    <t>R 10 - D 63 - 451 - 20009</t>
  </si>
  <si>
    <t>Soc Fomento Barrio Sarmiento Lujan</t>
  </si>
  <si>
    <t>R 10 - D 63 - 451 - 4208</t>
  </si>
  <si>
    <t>Militancia Organizada</t>
  </si>
  <si>
    <t>Champagnat - 479 - Lujan El Quinto</t>
  </si>
  <si>
    <t>R 10 - D 63 - 451 - 20010</t>
  </si>
  <si>
    <t>R 10 - D 63 - 451 - 4394</t>
  </si>
  <si>
    <t>Centro Comunitario Open Door</t>
  </si>
  <si>
    <t>Gorriti - SN e/ Jujuy - Open Door Barrio Luchetti</t>
  </si>
  <si>
    <t>R 10 - D 63 - 451 - 20011</t>
  </si>
  <si>
    <t>R 10 - D 63 - 451 - 4489</t>
  </si>
  <si>
    <t>Soc Fomento Carlos Keen Carlos Keen</t>
  </si>
  <si>
    <t>San Carlos - SN e/ Moreno y Gral Paz - Carlos Keen Carlos Keen</t>
  </si>
  <si>
    <t>R 10 - D 63 - 451 - 20012</t>
  </si>
  <si>
    <t>Soc De Fomento Carlos Keen</t>
  </si>
  <si>
    <t>R 10 - D 63 - 451 - 4487</t>
  </si>
  <si>
    <t>Atunlu</t>
  </si>
  <si>
    <t>Constitucion - SN e/ Belgrano y Ruta7 - Lujan</t>
  </si>
  <si>
    <t>R 10 - D 63 - 451 - 20013</t>
  </si>
  <si>
    <t>R 10 - D 63 - 451 - 20014</t>
  </si>
  <si>
    <t>R 10 - D 63 - 451 - 20015</t>
  </si>
  <si>
    <t>R 10 - D 63 - 451 - 3600</t>
  </si>
  <si>
    <t>Club Lujan</t>
  </si>
  <si>
    <t>La Viudita - SN e/ Pechito Colorado - Lujan Barrio San Emilio</t>
  </si>
  <si>
    <t>R 10 - D 63 - 451 - 20016</t>
  </si>
  <si>
    <t>R 10 - D 63 - 451 - 20017</t>
  </si>
  <si>
    <t>R 10 - D 67 - 452 - 20001</t>
  </si>
  <si>
    <t>R 10 - D 67 - 452 - 4168</t>
  </si>
  <si>
    <t>Jardin N° 912</t>
  </si>
  <si>
    <t>Fallotico Y Luna - 424 - Marcos Paz Marcos Paz</t>
  </si>
  <si>
    <t>R 10 - D 67 - 452 - 20002</t>
  </si>
  <si>
    <t>R 10 - D 67 - 452 - 20003</t>
  </si>
  <si>
    <t>R 10 - D 67 - 452 - 1467</t>
  </si>
  <si>
    <t>Fabrica Recuperada Master Cheese</t>
  </si>
  <si>
    <t>Santa Fe - 1149 - Marcos Paz Centro</t>
  </si>
  <si>
    <t>R 10 - D 67 - 452 - 20004</t>
  </si>
  <si>
    <t>R 10 - D 67 - 452 - 20005</t>
  </si>
  <si>
    <t>R 10 - D 67 - 452 - 4520</t>
  </si>
  <si>
    <t>Misiones - 86 e/ Ruta 40 y Melgar - Marcos Paz Centro</t>
  </si>
  <si>
    <t>R 10 - D 67 - 452 - 20006</t>
  </si>
  <si>
    <t>R 10 - D 70 - 451 - 4348</t>
  </si>
  <si>
    <t>Utt</t>
  </si>
  <si>
    <t>Ruta 5 - Km 100 - Mercedes</t>
  </si>
  <si>
    <t>R 10 - D 70 - 451 - 20001</t>
  </si>
  <si>
    <t>R 10 - D 70 - 451 - 4383</t>
  </si>
  <si>
    <t>Sociedad De Fomento Almafuerte</t>
  </si>
  <si>
    <t>Calle 18 - Mercedes</t>
  </si>
  <si>
    <t>R 10 - D 70 - 451 - 20002</t>
  </si>
  <si>
    <t>R 10 - D 70 - 451 - 4450</t>
  </si>
  <si>
    <t>Centro Comunitario Y Deportivo Municipal Nestor Ki</t>
  </si>
  <si>
    <t>Calle 63 - Mercedes</t>
  </si>
  <si>
    <t>R 10 - D 70 - 451 - 20003</t>
  </si>
  <si>
    <t>R 10 - D 70 - 451 - 2978</t>
  </si>
  <si>
    <t>Hornero</t>
  </si>
  <si>
    <t>Calle 6 - Mercedes</t>
  </si>
  <si>
    <t>R 10 - D 70 - 451 - 20004</t>
  </si>
  <si>
    <t>R 10 - D 74 - 451 - 3891</t>
  </si>
  <si>
    <t>Bomberos Voluntarios De Navarro</t>
  </si>
  <si>
    <t>Calle 111 - e/ 111 y 18 - Navarro Navarro</t>
  </si>
  <si>
    <t>R 10 - D 74 - 451 - 20001</t>
  </si>
  <si>
    <t>R 10 - D 74 - 451 - 4474</t>
  </si>
  <si>
    <t>Efin</t>
  </si>
  <si>
    <t>Calle 119 - e/ 22 y 24 - Navarro Navarro</t>
  </si>
  <si>
    <t>R 10 - D 74 - 451 - 20002</t>
  </si>
  <si>
    <t>R 10 - D 74 - 451 - 3890</t>
  </si>
  <si>
    <t>Centro De Jubilados</t>
  </si>
  <si>
    <t>Sta. Flora - e/ Sta. Flora y Mendoza - Villa Moll</t>
  </si>
  <si>
    <t>R 10 - D 74 - 451 - 20003</t>
  </si>
  <si>
    <t>R 10 - D 74 - 451 - 4475</t>
  </si>
  <si>
    <t>Centro De Jubilados Las Marianas</t>
  </si>
  <si>
    <t>Calle 2 - e/ 2 y 2 - Las Marianas</t>
  </si>
  <si>
    <t>R 10 - D 74 - 451 - 20004</t>
  </si>
  <si>
    <t>R 10 - D 74 - 451 - 4476</t>
  </si>
  <si>
    <t>Centro De Jubilados Navarro</t>
  </si>
  <si>
    <t>Calle 9 - e/ 26 y 28 - Navarro Navarro</t>
  </si>
  <si>
    <t>R 10 - D 74 - 451 - 20005</t>
  </si>
  <si>
    <t>R 10 - D 74 - 451 - 4478</t>
  </si>
  <si>
    <t>Centro Cristiano Fe</t>
  </si>
  <si>
    <t>Calle 28 - e/ 19 - Navarro Navarro</t>
  </si>
  <si>
    <t>R 10 - D 74 - 451 - 20006</t>
  </si>
  <si>
    <t>R 10 - D 93 - 451 - 2544</t>
  </si>
  <si>
    <t>Solis</t>
  </si>
  <si>
    <t>San Martin Y Belgrano - San Andrés De Giles Tuyuti</t>
  </si>
  <si>
    <t>R 10 - D 93 - 451 - 20001</t>
  </si>
  <si>
    <t>R 11 - D 116 - 451 - 1750</t>
  </si>
  <si>
    <t>Cc Macacha Guemes Escobar</t>
  </si>
  <si>
    <t>Tapia De Cruz - 1183 e/ Alberdi y Bernardo De Yrigoyen - Belén De Escobar Belén De Escobar</t>
  </si>
  <si>
    <t>R 11 - D 116 - 451 - 20001</t>
  </si>
  <si>
    <t>R 11 - D 116 - 453 - 3591</t>
  </si>
  <si>
    <t>Ga4b</t>
  </si>
  <si>
    <t>Falco - 1799 e/ Falco y Patricias Mendocinas - Garín Garín</t>
  </si>
  <si>
    <t>R 11 - D 116 - 453 - 20002</t>
  </si>
  <si>
    <t>Ugc N° 21b</t>
  </si>
  <si>
    <t>R 11 - D 116 - 451 - 4609</t>
  </si>
  <si>
    <t>Pqh Savio</t>
  </si>
  <si>
    <t>Carlos Del García Y Amapolas - e/ Amapolas - Maquinista Savio Maquinista Savio</t>
  </si>
  <si>
    <t>R 11 - D 116 - 451 - 20003</t>
  </si>
  <si>
    <t>R 11 - D 15 - 453 - 1616</t>
  </si>
  <si>
    <t>Ep N° 21</t>
  </si>
  <si>
    <t>Barrio San Felipe - Campana</t>
  </si>
  <si>
    <t>R 11 - D 15 - 453 - 20001</t>
  </si>
  <si>
    <t>R 11 - D 15 - 451 - 1619</t>
  </si>
  <si>
    <t>Ep N°27</t>
  </si>
  <si>
    <t>Barrio Dallera - Campana</t>
  </si>
  <si>
    <t>R 11 - D 15 - 451 - 20002</t>
  </si>
  <si>
    <t>R 11 - D 15 - 454 - 1614</t>
  </si>
  <si>
    <t>Ep N°18</t>
  </si>
  <si>
    <t>Harrichabalet - Campana</t>
  </si>
  <si>
    <t>R 11 - D 15 - 454 - 20003</t>
  </si>
  <si>
    <t>R 11 - D 15 - 452 - 4370</t>
  </si>
  <si>
    <t>E.e.s N°25</t>
  </si>
  <si>
    <t>Sivori - 792 e/ Varela y Gral .belgrano - Campana</t>
  </si>
  <si>
    <t>R 11 - D 15 - 452 - 20004</t>
  </si>
  <si>
    <t>R 11 - D 15 - 451 - 0827</t>
  </si>
  <si>
    <t>Honrar La Vida</t>
  </si>
  <si>
    <t>Ruta 9 Km 81 Campana - Campana</t>
  </si>
  <si>
    <t>R 11 - D 15 - 451 - 20005</t>
  </si>
  <si>
    <t>R 11 - D 15 - 453 - 3855</t>
  </si>
  <si>
    <t>Soc. De Fto. Del Pino</t>
  </si>
  <si>
    <t>Necochea - 1223 - Campana</t>
  </si>
  <si>
    <t>R 11 - D 15 - 453 - 20006</t>
  </si>
  <si>
    <t>Unidos Y Organizados</t>
  </si>
  <si>
    <t>R 11 - D 15 - 454 - 4441</t>
  </si>
  <si>
    <t>Soc. Fto.san Jacinto</t>
  </si>
  <si>
    <t>J Fernandez - Campana San Jacinto</t>
  </si>
  <si>
    <t>R 11 - D 15 - 454 - 20007</t>
  </si>
  <si>
    <t>R 11 - D 15 - 453 - 0819</t>
  </si>
  <si>
    <t>Soc. Fto Villanueva</t>
  </si>
  <si>
    <t>Uruguay - 1040 - Campana Villanueva</t>
  </si>
  <si>
    <t>R 11 - D 15 - 453 - 20008</t>
  </si>
  <si>
    <t>R 11 - D 15 - 452 - 4645</t>
  </si>
  <si>
    <t>Felix Fernandez - 369 - Campana La Josefa</t>
  </si>
  <si>
    <t>R 11 - D 15 - 452 - 20009</t>
  </si>
  <si>
    <t>Agrupación Nestor Kirchner</t>
  </si>
  <si>
    <t>R 11 - D 31 - 452 - 20001</t>
  </si>
  <si>
    <t>R 11 - D 31 - 452 - 20003</t>
  </si>
  <si>
    <t>R 12 - D 10 - 452 - 1673</t>
  </si>
  <si>
    <t>Ombú - e/ Timbo y M Burucuya - Baradero Santa Coloma</t>
  </si>
  <si>
    <t>R 12 - D 10 - 452 - 20001</t>
  </si>
  <si>
    <t>R 12 - D 121 - 451 - 4398</t>
  </si>
  <si>
    <t>Centro Evangélistico Ministerio Una Mirada De Fe</t>
  </si>
  <si>
    <t>Av Alem - 140 e/ Bandera Bonaerense - Capitan Sarmiento</t>
  </si>
  <si>
    <t>R 12 - D 121 - 451 - 20002</t>
  </si>
  <si>
    <t>R 12 - D 121 - 451 - 20003</t>
  </si>
  <si>
    <t>R 12 - D 121 - 451 - 20004</t>
  </si>
  <si>
    <t>R 12 - D 86 - 451 - 2315</t>
  </si>
  <si>
    <t>Ees N°7</t>
  </si>
  <si>
    <t>Quesada - e/ Xx y Xxx - El Paraiso</t>
  </si>
  <si>
    <t>R 12 - D 86 - 451 - 20001</t>
  </si>
  <si>
    <t>R 12 - D 86 - 451 - 2396</t>
  </si>
  <si>
    <t>Arrebeff</t>
  </si>
  <si>
    <t>R 12 - D 86 - 451 - 20002</t>
  </si>
  <si>
    <t>R 12 - D 86 - 451 - 20003</t>
  </si>
  <si>
    <t>R 12 - D 97 - 454 - 3692</t>
  </si>
  <si>
    <t>Salon Comunitario Barrio Yaguaron</t>
  </si>
  <si>
    <t>Braile - 17 e/ Salk y Einstein - San Nicolás De Los Arroyos Centro</t>
  </si>
  <si>
    <t>R 12 - D 97 - 454 - 20002</t>
  </si>
  <si>
    <t>R 12 - D 97 - 454 - 4382</t>
  </si>
  <si>
    <t>Salon Comunitario Villa Esperanza</t>
  </si>
  <si>
    <t>Calle 22 Dragones - 95 e/ Calle 21 y Calle 23 - San Nicolás De Los Arroyos Centro</t>
  </si>
  <si>
    <t>R 12 - D 97 - 454 - 20003</t>
  </si>
  <si>
    <t>R 12 - D 97 - 455 - 4388</t>
  </si>
  <si>
    <t>Iglesia Dios Es Amor</t>
  </si>
  <si>
    <t>De Las Artes - 1311 - San Nicolas Barrio Oeste</t>
  </si>
  <si>
    <t>R 12 - D 97 - 455 - 20004</t>
  </si>
  <si>
    <t>R 12 - D 97 - 455 - 4039</t>
  </si>
  <si>
    <t>Salon Comunitario Las ViÑas</t>
  </si>
  <si>
    <t>Tucuman Y San Lorenzo - SIN NUMERO e/ San Lorenzo y Terrason - San Nicolás De Los Arroyos Centro</t>
  </si>
  <si>
    <t>R 12 - D 97 - 455 - 20005</t>
  </si>
  <si>
    <t>R 12 - D 97 - 455 - 4397</t>
  </si>
  <si>
    <t>Salon Comunitario Barrio Lares</t>
  </si>
  <si>
    <t>Pavan Y San Juan - SIN NUMERO - San Nicolas Barrio Oeste</t>
  </si>
  <si>
    <t>R 12 - D 97 - 455 - 20006</t>
  </si>
  <si>
    <t>R 12 - D 97 - 454 - 4409</t>
  </si>
  <si>
    <t>Centro Juvenil San Luis Gonzaga</t>
  </si>
  <si>
    <t>R 12 - D 97 - 454 - 20007</t>
  </si>
  <si>
    <t>R 12 - D 97 - 455 - 4435</t>
  </si>
  <si>
    <t>Escuela Primaria 32</t>
  </si>
  <si>
    <t>Bengolea - 1431 - La Emilia Villa Riccio</t>
  </si>
  <si>
    <t>R 12 - D 97 - 455 - 20008</t>
  </si>
  <si>
    <t>R 12 - D 98 - 452 - 20001</t>
  </si>
  <si>
    <t>R 12 - D 98 - 452 - 4399</t>
  </si>
  <si>
    <t>Centro Cosmopolita</t>
  </si>
  <si>
    <t>Miguel Porta Y Ayacucho - e/ Ayacucho y Ituzaingo - San Pedro San Pedro</t>
  </si>
  <si>
    <t>R 12 - D 98 - 452 - 20002</t>
  </si>
  <si>
    <t>Renacer Peronista</t>
  </si>
  <si>
    <t>R 12 - D 98 - 452 - 3677</t>
  </si>
  <si>
    <t>E.p. N°45 Bajo Tala</t>
  </si>
  <si>
    <t>Bajo Tala - San Pedro San Pedro</t>
  </si>
  <si>
    <t>R 12 - D 98 - 452 - 20003</t>
  </si>
  <si>
    <t>R 12 - D 98 - 452 - 1278</t>
  </si>
  <si>
    <t>Escuela Primaria N°23</t>
  </si>
  <si>
    <t>Facundo Quiroga - e/ Martin Fierro - Pueblo Doyle</t>
  </si>
  <si>
    <t>R 12 - D 98 - 452 - 20004</t>
  </si>
  <si>
    <t>R 12 - D 98 - 452 - 20005</t>
  </si>
  <si>
    <t>R 12 - D 98 - 452 - 1286</t>
  </si>
  <si>
    <t>Los Naranjos</t>
  </si>
  <si>
    <t>Gral. Juan Martin De Pueyrredón - 1634 - San Pedro San Pedro</t>
  </si>
  <si>
    <t>R 12 - D 98 - 452 - 20006</t>
  </si>
  <si>
    <t>R 12 - D 98 - 452 - 20007</t>
  </si>
  <si>
    <t>R 12 - D 98 - 452 - 1282</t>
  </si>
  <si>
    <t>Movimiento De Trabajadores Excluidos</t>
  </si>
  <si>
    <t>Cuartel Iii - San Pedro Tosquera</t>
  </si>
  <si>
    <t>R 12 - D 98 - 452 - 20008</t>
  </si>
  <si>
    <t>R 13 - D 94 - 451 - 3086</t>
  </si>
  <si>
    <t>Belgrano - 147 e/ Mitre y Alsina - San Antonio De Areco San Antonio De Areco</t>
  </si>
  <si>
    <t>R 13 - D 94 - 451 - 20001</t>
  </si>
  <si>
    <t>R 13 - D 94 - 451 - 3833</t>
  </si>
  <si>
    <t>Primaria 13 Villa Lia (rural)</t>
  </si>
  <si>
    <t>Entre Rios - 614 - San Antonio De Areco San Antonio De Areco</t>
  </si>
  <si>
    <t>R 13 - D 94 - 451 - 20002</t>
  </si>
  <si>
    <t>R 13 - D 94 - 451 - 3732</t>
  </si>
  <si>
    <t>Escuela Primaria N9 Duggan Rural</t>
  </si>
  <si>
    <t>Lalarza - 614 - San Antonio De Areco San Antonio De Areco</t>
  </si>
  <si>
    <t>R 13 - D 94 - 451 - 20003</t>
  </si>
  <si>
    <t>R 14 - D 128 - 451 - 4515</t>
  </si>
  <si>
    <t>Cea Nº 702-blaquier</t>
  </si>
  <si>
    <t>San Luis - 124 - Ameghino Ameghino 2</t>
  </si>
  <si>
    <t>R 14 - D 128 - 451 - 20002</t>
  </si>
  <si>
    <t>R 14 - D 128 - 451 - 4673</t>
  </si>
  <si>
    <t>Almafuerte</t>
  </si>
  <si>
    <t>Sin Direccion - SIN NUMERO - Porvenir Almafuerte</t>
  </si>
  <si>
    <t>R 14 - D 128 - 451 - 20003</t>
  </si>
  <si>
    <t>R 14 - D 26 - 451 - 1402</t>
  </si>
  <si>
    <t>E.p. 11</t>
  </si>
  <si>
    <t>Urquiza Y Mitre - Rawson</t>
  </si>
  <si>
    <t>R 14 - D 26 - 451 - 20001</t>
  </si>
  <si>
    <t>R 14 - D 26 - 451 - 1398</t>
  </si>
  <si>
    <t>Los Misioneros</t>
  </si>
  <si>
    <t>Correa - 179 - Chacabuco Chacabuco</t>
  </si>
  <si>
    <t>R 14 - D 26 - 451 - 20002</t>
  </si>
  <si>
    <t>R 14 - D 35 - 451 - 20001</t>
  </si>
  <si>
    <t>R 14 - D 35 - 451 - 4308</t>
  </si>
  <si>
    <t>Mariano Moreno - 381 e/ Rivadavia y Chile - Arribeños Centro</t>
  </si>
  <si>
    <t>R 14 - D 35 - 451 - 20002</t>
  </si>
  <si>
    <t>R 14 - D 35 - 451 - 20003</t>
  </si>
  <si>
    <t>R 14 - D 42 - 451 - 20001</t>
  </si>
  <si>
    <t>R 14 - D 42 - 451 - 20002</t>
  </si>
  <si>
    <t>R 14 - D 42 - 451 - 20003</t>
  </si>
  <si>
    <t>R 14 - D 42 - 451 - 20004</t>
  </si>
  <si>
    <t>R 14 - D 48 - 451 - 4506</t>
  </si>
  <si>
    <t>Almirante Brown Y Belgrano - e/ Belgrano y Rivadavia - Los Toldos Centro</t>
  </si>
  <si>
    <t>R 14 - D 48 - 451 - 20001</t>
  </si>
  <si>
    <t>R 14 - D 48 - 451 - 4507</t>
  </si>
  <si>
    <t>San Emilio</t>
  </si>
  <si>
    <t>Belgrano - 145 - San Emilio</t>
  </si>
  <si>
    <t>R 14 - D 48 - 451 - 20002</t>
  </si>
  <si>
    <t>R 14 - D 53 - 451 - 3450</t>
  </si>
  <si>
    <t>A.l.p.i</t>
  </si>
  <si>
    <t>Carlos Pellegrini - 279 e/ Italia y Bernardo De Irigoyen - Junin Junin</t>
  </si>
  <si>
    <t>R 14 - D 53 - 451 - 20001</t>
  </si>
  <si>
    <t>A.l.p.i.</t>
  </si>
  <si>
    <t>R 14 - D 53 - 451 - 4410</t>
  </si>
  <si>
    <t>Viento Del Sur</t>
  </si>
  <si>
    <t>Levalle - 273 e/ Chacabuco y 9 De Julio - Junin Junin</t>
  </si>
  <si>
    <t>R 14 - D 53 - 451 - 20002</t>
  </si>
  <si>
    <t>Barrio Guemes- Nuevo Encuentro</t>
  </si>
  <si>
    <t>R 14 - D 53 - 451 - 4411</t>
  </si>
  <si>
    <t>Comunidad Terapeutica Hasta El Ultimo Dia</t>
  </si>
  <si>
    <t>Los Almendros - e/ Los Fresnos y Los Arrayanes - Junin Junin</t>
  </si>
  <si>
    <t>R 14 - D 53 - 451 - 20003</t>
  </si>
  <si>
    <t>R 14 - D 53 - 451 - 4412</t>
  </si>
  <si>
    <t>Sociedad Italiana</t>
  </si>
  <si>
    <t>Rivadavia - 381 e/ Avenida San Martin y Mitre - Junin Junin</t>
  </si>
  <si>
    <t>R 14 - D 53 - 451 - 20004</t>
  </si>
  <si>
    <t>Sociedad Italiana Roca</t>
  </si>
  <si>
    <t>R 14 - D 53 - 451 - 4065</t>
  </si>
  <si>
    <t>Peronia Educacion</t>
  </si>
  <si>
    <t>Ituzaingo - 62 e/ Belgrano y Lavalle - Junin Junin</t>
  </si>
  <si>
    <t>R 14 - D 53 - 451 - 20005</t>
  </si>
  <si>
    <t>R 14 - D 58 - 451 - 20001</t>
  </si>
  <si>
    <t>R 14 - D 59 - 451 - 20001</t>
  </si>
  <si>
    <t>R 15 - D 28 - 452 - 4332</t>
  </si>
  <si>
    <t>Ep 27</t>
  </si>
  <si>
    <t>Calle 9 - 163 e/ San Martin y Rivadavia - Moquehua</t>
  </si>
  <si>
    <t>R 15 - D 28 - 452 - 20001</t>
  </si>
  <si>
    <t>R 15 - D 76 - 451 - 20001</t>
  </si>
  <si>
    <t>R 16 - D 106 - 451 - 1317</t>
  </si>
  <si>
    <t>Pasteur - 540 - Trenque Lauquen Caritas Parroquial</t>
  </si>
  <si>
    <t>R 16 - D 106 - 451 - 20001</t>
  </si>
  <si>
    <t>R 16 - D 106 - 451 - 1316</t>
  </si>
  <si>
    <t>Beruti</t>
  </si>
  <si>
    <t>Calle 25 - 320 - Trenque Lauquen Beruti</t>
  </si>
  <si>
    <t>R 16 - D 106 - 451 - 20002</t>
  </si>
  <si>
    <t>R 16 - D 106 - 451 - 4511</t>
  </si>
  <si>
    <t>Club Atletico Trenque Lauquen</t>
  </si>
  <si>
    <t>Belgrano - 1330 e/ L. Scalesse y Levalle - Trenque Lauquen Trenque Lauquen</t>
  </si>
  <si>
    <t>R 16 - D 106 - 451 - 20003</t>
  </si>
  <si>
    <t>R 16 - D 120 - 451 - 4529</t>
  </si>
  <si>
    <t>Escuela Primaria Nº47</t>
  </si>
  <si>
    <t>Italia - 428 - Salliquelo Centro</t>
  </si>
  <si>
    <t>R 16 - D 120 - 451 - 20001</t>
  </si>
  <si>
    <t>R 16 - D 49 - 451 - 4510</t>
  </si>
  <si>
    <t>Escuela Secundaria N4</t>
  </si>
  <si>
    <t>Guemes - Villa Sauze Zona Rural</t>
  </si>
  <si>
    <t>R 16 - D 49 - 451 - 20001</t>
  </si>
  <si>
    <t>R 16 - D 49 - 451 - 0458</t>
  </si>
  <si>
    <t>Club Atletico Villegas</t>
  </si>
  <si>
    <t>Las Heras - e/ Av Chasain Sur y Vieytes - General Villegas Centro</t>
  </si>
  <si>
    <t>R 16 - D 49 - 451 - 20002</t>
  </si>
  <si>
    <t>R 16 - D 49 - 451 - 2134</t>
  </si>
  <si>
    <t>Escuela Secundaria Nº3</t>
  </si>
  <si>
    <t>Dr Vega - 1018 - Coronel Charlone Centro</t>
  </si>
  <si>
    <t>R 16 - D 49 - 451 - 20003</t>
  </si>
  <si>
    <t>R 16 - D 49 - 451 - 3822</t>
  </si>
  <si>
    <t>Municipalidad General Villegas</t>
  </si>
  <si>
    <t>Rivadavia - 852 e/ Pringles y Pueyrredon - General Villegas Centro</t>
  </si>
  <si>
    <t>R 16 - D 49 - 451 - 20004</t>
  </si>
  <si>
    <t>R 16 - D 49 - 451 - 2135</t>
  </si>
  <si>
    <t>Cea 702</t>
  </si>
  <si>
    <t>Gallo - 349 - Emilio V Bunge Centro</t>
  </si>
  <si>
    <t>R 16 - D 49 - 451 - 20005</t>
  </si>
  <si>
    <t>R 17 - D 137 - 451 - 2926</t>
  </si>
  <si>
    <t>Club Independiente</t>
  </si>
  <si>
    <t>Manuel Rico Y Pte PerÓn - Lezama</t>
  </si>
  <si>
    <t>R 17 - D 137 - 451 - 20001</t>
  </si>
  <si>
    <t>R 17 - D 137 - 451 - 4525</t>
  </si>
  <si>
    <t>Club El Tero</t>
  </si>
  <si>
    <t>Ameghino - SN e/ Rivadavia y Moreno - Lezama</t>
  </si>
  <si>
    <t>R 17 - D 137 - 451 - 20002</t>
  </si>
  <si>
    <t>R 17 - D 137 - 451 - 4527</t>
  </si>
  <si>
    <t>Manuel Rico - e/ Sargento Cabral y Valentin Entessano - Lezama</t>
  </si>
  <si>
    <t>R 17 - D 137 - 451 - 20004</t>
  </si>
  <si>
    <t>R 17 - D 27 - 451 - 1384</t>
  </si>
  <si>
    <t>Biblioteca Padre Luis Sanchez</t>
  </si>
  <si>
    <t>Inmigrantes Arabes - 569 - Chascomus Ipora</t>
  </si>
  <si>
    <t>R 17 - D 27 - 451 - 20001</t>
  </si>
  <si>
    <t>R 17 - D 27 - 451 - 1393</t>
  </si>
  <si>
    <t>Sum San Luis</t>
  </si>
  <si>
    <t>Chubut - 755 - Chascomus San Luis</t>
  </si>
  <si>
    <t>R 17 - D 27 - 451 - 20002</t>
  </si>
  <si>
    <t>R 17 - D 27 - 451 - 4363</t>
  </si>
  <si>
    <t>Club Tiro Federal</t>
  </si>
  <si>
    <t>J. A . Linera - 1308 e/ Xx y Xx - Chascomus 30 De Mayo</t>
  </si>
  <si>
    <t>R 17 - D 27 - 451 - 20003</t>
  </si>
  <si>
    <t>R 17 - D 27 - 451 - 4364</t>
  </si>
  <si>
    <t>Sociedad De Fomento San Cayetano</t>
  </si>
  <si>
    <t>Jose Hernandez - 166 e/ Xx y Xx - Chascomus San Cayetano</t>
  </si>
  <si>
    <t>R 17 - D 27 - 451 - 20004</t>
  </si>
  <si>
    <t>R 17 - D 41 - 451 - 2845</t>
  </si>
  <si>
    <t>Villanueva</t>
  </si>
  <si>
    <t>Calle Acceso Al Balneario - Villanueva Pueblo</t>
  </si>
  <si>
    <t>R 17 - D 41 - 451 - 20001</t>
  </si>
  <si>
    <t>R 17 - D 41 - 451 - 2844</t>
  </si>
  <si>
    <t>Loma Verde</t>
  </si>
  <si>
    <t>Chiramberro - Loma Verde Chiramberro</t>
  </si>
  <si>
    <t>R 17 - D 41 - 451 - 20002</t>
  </si>
  <si>
    <t>R 17 - D 41 - 451 - 2843</t>
  </si>
  <si>
    <t>Ranchos</t>
  </si>
  <si>
    <t>Guillermo Ball - e/ Desvio De Transito Pesado - Ranchos Transito Pesado</t>
  </si>
  <si>
    <t>R 17 - D 41 - 451 - 20003</t>
  </si>
  <si>
    <t>R 17 - D 72 - 451 - 20001</t>
  </si>
  <si>
    <t>R 17 - D 72 - 451 - 20002</t>
  </si>
  <si>
    <t>R 17 - D 72 - 451 - 2330</t>
  </si>
  <si>
    <t>E.p N°6</t>
  </si>
  <si>
    <t>Abbott - e/ Sarmiento y Craig - Abbott</t>
  </si>
  <si>
    <t>R 17 - D 72 - 451 - 20003</t>
  </si>
  <si>
    <t>R 17 - D 72 - 451 - 20004</t>
  </si>
  <si>
    <t>R 17 - D 82 - 451 - 20001</t>
  </si>
  <si>
    <t>R 18 - D 104 - 451 - 20001</t>
  </si>
  <si>
    <t>R 18 - D 123 - 451 - 20001</t>
  </si>
  <si>
    <t>R 18 - D 123 - 452 - 4516</t>
  </si>
  <si>
    <t>Calle 78 - 575 e/ 5 y 6 - Mar Del Tuyu</t>
  </si>
  <si>
    <t>R 18 - D 123 - 452 - 20002</t>
  </si>
  <si>
    <t>R 18 - D 125 - 451 - 3675</t>
  </si>
  <si>
    <t>Calle 108 - e/ 108 y 27 - Villa Gesell Centro</t>
  </si>
  <si>
    <t>R 18 - D 125 - 451 - 20001</t>
  </si>
  <si>
    <t>R 18 - D 125 - 451 - 3418</t>
  </si>
  <si>
    <t>Valle Guarani</t>
  </si>
  <si>
    <t>Calle 150 - 77 e/ 149 y 150 - Villa Gesell Valle Guarani</t>
  </si>
  <si>
    <t>R 18 - D 125 - 451 - 20002</t>
  </si>
  <si>
    <t>R 18 - D 125 - 451 - 3676</t>
  </si>
  <si>
    <t>Casa De La Cultura Mar Azul</t>
  </si>
  <si>
    <t>Calle 46 - e/ 46 y Mirarmar - Villa Gesell Mar Azul</t>
  </si>
  <si>
    <t>R 18 - D 125 - 451 - 20003</t>
  </si>
  <si>
    <t>R 18 - D 125 - 451 - 4426</t>
  </si>
  <si>
    <t>Calle 129 - 1111 e/ 128 y 129 - Villa Gesell Centro</t>
  </si>
  <si>
    <t>R 18 - D 125 - 451 - 20004</t>
  </si>
  <si>
    <t>R 18 - D 125 - 451 - 20005</t>
  </si>
  <si>
    <t>R 18 - D 125 - 451 - 20006</t>
  </si>
  <si>
    <t>R 18 - D 125 - 451 - 20007</t>
  </si>
  <si>
    <t>R 18 - D 125 - 451 - 20008</t>
  </si>
  <si>
    <t>R 18 - D 21 - 451 - 4505</t>
  </si>
  <si>
    <t>Area De Adultos Mayores</t>
  </si>
  <si>
    <t>Belgrano - 86 e/ Av. 25 De Mayo y Carlos Pellegrini - Castelli</t>
  </si>
  <si>
    <t>R 18 - D 21 - 451 - 20001</t>
  </si>
  <si>
    <t>R 18 - D 29 - 451 - 4461</t>
  </si>
  <si>
    <t>Club Defensa Dolores</t>
  </si>
  <si>
    <t>Callao - 156 e/ Ing.quadri y Buenos Aires - Dolores</t>
  </si>
  <si>
    <t>R 18 - D 29 - 451 - 20001</t>
  </si>
  <si>
    <t>R 18 - D 39 - 451 - 0034</t>
  </si>
  <si>
    <t>Movimiento Evita/ Nuevo Encuentro</t>
  </si>
  <si>
    <t>Av. Galo Lavalle - e/ Garita 5 y Garita 6 - Paraje Pavón</t>
  </si>
  <si>
    <t>R 18 - D 39 - 451 - 20001</t>
  </si>
  <si>
    <t>R 18 - D 39 - 451 - 1012</t>
  </si>
  <si>
    <t>Frente De Tod@s/ Frente Grande</t>
  </si>
  <si>
    <t>Heriberto Gibson - 1045 - General Lavalle</t>
  </si>
  <si>
    <t>R 18 - D 39 - 451 - 20002</t>
  </si>
  <si>
    <t>R 18 - D 40 - 451 - 4257</t>
  </si>
  <si>
    <t>Escuela Primaria N° 15 "batalla De Tucumán"</t>
  </si>
  <si>
    <t>Calle Nicaragua - 693 - General Juan Madariaga Centro</t>
  </si>
  <si>
    <t>R 18 - D 40 - 451 - 20001</t>
  </si>
  <si>
    <t>R 18 - D 6 - 451 - 3648</t>
  </si>
  <si>
    <t>La Posta</t>
  </si>
  <si>
    <t>Paraje La Posta - Ayacucho Ayacucho</t>
  </si>
  <si>
    <t>R 18 - D 6 - 451 - 20001</t>
  </si>
  <si>
    <t>R 18 - D 6 - 451 - 4343</t>
  </si>
  <si>
    <t>Udaquiola</t>
  </si>
  <si>
    <t>Udaquiola Paraje - Ayacucho Ayacucho</t>
  </si>
  <si>
    <t>R 18 - D 6 - 451 - 20002</t>
  </si>
  <si>
    <t>R 18 - D 6 - 451 - 0864</t>
  </si>
  <si>
    <t>Saenz PeÑa - 1066 e/ Irigoyen y Sarmiento - Ayacucho Ayacucho</t>
  </si>
  <si>
    <t>R 18 - D 6 - 451 - 20003</t>
  </si>
  <si>
    <t>R 18 - D 6 - 451 - 4346</t>
  </si>
  <si>
    <t>Casa De Campo</t>
  </si>
  <si>
    <t>Av Solanet - 150 - Ayacucho Ayacucho</t>
  </si>
  <si>
    <t>R 18 - D 6 - 451 - 20004</t>
  </si>
  <si>
    <t>R 18 - D 6 - 451 - 2672</t>
  </si>
  <si>
    <t>Eppa 701</t>
  </si>
  <si>
    <t>A Del Valle - 1670 - Ayacucho Ayacucho</t>
  </si>
  <si>
    <t>R 18 - D 6 - 451 - 20005</t>
  </si>
  <si>
    <t>R 18 - D 6 - 451 - 4347</t>
  </si>
  <si>
    <t>Pueyrredón - 933 - Ayacucho Ayacucho</t>
  </si>
  <si>
    <t>R 18 - D 6 - 451 - 20006</t>
  </si>
  <si>
    <t>R 18 - D 6 - 451 - 4344</t>
  </si>
  <si>
    <t>CorralÓn</t>
  </si>
  <si>
    <t>Pasteur - 1375 - Ayacucho Ayacucho</t>
  </si>
  <si>
    <t>R 18 - D 6 - 451 - 20007</t>
  </si>
  <si>
    <t>R 18 - D 6 - 451 - 3644</t>
  </si>
  <si>
    <t>Fábrica Mateo</t>
  </si>
  <si>
    <t>Ruta 50 - 10006 e/ S/n y S/n - Ayacucho Ayacucho</t>
  </si>
  <si>
    <t>R 18 - D 6 - 451 - 20008</t>
  </si>
  <si>
    <t>R 18 - D 6 - 451 - 4345</t>
  </si>
  <si>
    <t>Hogar De Ancianos</t>
  </si>
  <si>
    <t>Boero - 1190 - Ayacucho Ayacucho</t>
  </si>
  <si>
    <t>R 18 - D 6 - 451 - 20009</t>
  </si>
  <si>
    <t>R 18 - D 6 - 451 - 20011</t>
  </si>
  <si>
    <t>R 18 - D 6 - 451 - 20012</t>
  </si>
  <si>
    <t>R 18 - D 65 - 451 - 1307</t>
  </si>
  <si>
    <t>El Eucaliptus - e/ Av. El Gaucho y Ruta 74 - Maipú Las Armas Partido De Maipú</t>
  </si>
  <si>
    <t>R 18 - D 65 - 451 - 20001</t>
  </si>
  <si>
    <t>R 18 - D 65 - 451 - 4517</t>
  </si>
  <si>
    <t>Estancia La Argentina Ruta Provincial 74 Km 70</t>
  </si>
  <si>
    <t>Ruta 74 - km 70 - Maipú Las Armas Partido De Maipú</t>
  </si>
  <si>
    <t>R 18 - D 65 - 451 - 20002</t>
  </si>
  <si>
    <t>Fundación De Ayuda Integral A Discapacidad</t>
  </si>
  <si>
    <t>R 19 - D 33 - 451 - 4535</t>
  </si>
  <si>
    <t>Club Circulo Deportivo</t>
  </si>
  <si>
    <t>Bolivar - 751 e/ Urquiza y Moreno - Otamendi</t>
  </si>
  <si>
    <t>R 19 - D 33 - 451 - 20001</t>
  </si>
  <si>
    <t>R 19 - D 33 - 451 - 20002</t>
  </si>
  <si>
    <t>Frente Popular Patria Y Futuro</t>
  </si>
  <si>
    <t>R 19 - D 33 - 451 - 4534</t>
  </si>
  <si>
    <t>E.e.s. Nº 2 Anexo 3021</t>
  </si>
  <si>
    <t>Calle 7 - 245 e/ 6 y 8 - Mechongue</t>
  </si>
  <si>
    <t>R 19 - D 33 - 451 - 20003</t>
  </si>
  <si>
    <t>R 19 - D 33 - 451 - 20004</t>
  </si>
  <si>
    <t>R 19 - D 33 - 451 - 20005</t>
  </si>
  <si>
    <t>R 19 - D 43 - 451 - 4417</t>
  </si>
  <si>
    <t>Nicaragua - 1450 - Mar Del Plata</t>
  </si>
  <si>
    <t>R 19 - D 43 - 451 - 20001</t>
  </si>
  <si>
    <t>R 19 - D 43 - 451 - 4418</t>
  </si>
  <si>
    <t>Comedor Eli</t>
  </si>
  <si>
    <t>Bolivia - 445 - Mar Del Plata</t>
  </si>
  <si>
    <t>R 19 - D 43 - 451 - 20002</t>
  </si>
  <si>
    <t>R 19 - D 43 - 451 - 4419</t>
  </si>
  <si>
    <t>Fol Caribe</t>
  </si>
  <si>
    <t>Canada - 2876 - Mar Del Plata</t>
  </si>
  <si>
    <t>R 19 - D 43 - 451 - 20003</t>
  </si>
  <si>
    <t>R 19 - D 43 - 451 - 0424</t>
  </si>
  <si>
    <t>Casa De Williams</t>
  </si>
  <si>
    <t>Calle Scaglia - 5839 e/ L. Bautista y Costa Azul - Mar Del Plata</t>
  </si>
  <si>
    <t>R 19 - D 43 - 451 - 20004</t>
  </si>
  <si>
    <t>R 19 - D 43 - 451 - 3297</t>
  </si>
  <si>
    <t>Club Al Ver VerÁs</t>
  </si>
  <si>
    <t>Av. Tetamanti - 3324 e/ Mario Bravo y Yahati - Mar Del Plata</t>
  </si>
  <si>
    <t>R 19 - D 43 - 451 - 20005</t>
  </si>
  <si>
    <t>R 19 - D 43 - 451 - 20006</t>
  </si>
  <si>
    <t>R 19 - D 43 - 451 - 3469</t>
  </si>
  <si>
    <t>Parque Peña</t>
  </si>
  <si>
    <t>Aparicio - 6620 - Mar Del Plata</t>
  </si>
  <si>
    <t>R 19 - D 43 - 451 - 20007</t>
  </si>
  <si>
    <t>R 19 - D 43 - 451 - 3432</t>
  </si>
  <si>
    <t>Crt Fines</t>
  </si>
  <si>
    <t>San Martin - 2583 e/ 9no Piso - Mar Del Plata</t>
  </si>
  <si>
    <t>R 19 - D 43 - 451 - 20008</t>
  </si>
  <si>
    <t>Descamisados</t>
  </si>
  <si>
    <t>R 19 - D 43 - 451 - 3255</t>
  </si>
  <si>
    <t>Cec Dulces Sonrisas</t>
  </si>
  <si>
    <t>Calle 81 - sN e/ Gianelli y Cerrito - Mar Del Plata</t>
  </si>
  <si>
    <t>R 19 - D 43 - 451 - 20009</t>
  </si>
  <si>
    <t>R 19 - D 43 - 451 - 0345</t>
  </si>
  <si>
    <t>Asociacion De Fomento Santa Rosa De Lima</t>
  </si>
  <si>
    <t>Ciudad Del Rosario - 2468 e/ Falucho y Gascon - Mar Del Plata</t>
  </si>
  <si>
    <t>R 19 - D 43 - 451 - 20010</t>
  </si>
  <si>
    <t>R 19 - D 43 - 451 - 4482</t>
  </si>
  <si>
    <t>Asociacion De Fomento Jorge Newbery</t>
  </si>
  <si>
    <t>Bolivar - 9048 - Mar Del Plata</t>
  </si>
  <si>
    <t>R 19 - D 43 - 451 - 20011</t>
  </si>
  <si>
    <t>R 19 - D 43 - 451 - 2206</t>
  </si>
  <si>
    <t>Cdi PueyrredÓn</t>
  </si>
  <si>
    <t>Calabria - 7877 e/ Camusso y De Los Inmigrantes - Mar Del Plata</t>
  </si>
  <si>
    <t>R 19 - D 43 - 451 - 20012</t>
  </si>
  <si>
    <t>R 19 - D 43 - 451 - 3994</t>
  </si>
  <si>
    <t>Sociedad De Fomento El Casal</t>
  </si>
  <si>
    <t>Bassi - 510 - Mar Del Plata</t>
  </si>
  <si>
    <t>R 19 - D 43 - 451 - 20013</t>
  </si>
  <si>
    <t>R 19 - D 43 - 451 - 0418</t>
  </si>
  <si>
    <t>Biblioteca Municipal Mariano Moreno</t>
  </si>
  <si>
    <t>Marconi - 2167 e/ Bolivar y Avenida Colon - Mar Del Plata</t>
  </si>
  <si>
    <t>R 19 - D 43 - 451 - 20014</t>
  </si>
  <si>
    <t>R 19 - D 43 - 451 - 4361</t>
  </si>
  <si>
    <t>Casa De Lucia</t>
  </si>
  <si>
    <t>Alvarado - 4579 - Mar Del Plata</t>
  </si>
  <si>
    <t>R 19 - D 43 - 451 - 20015</t>
  </si>
  <si>
    <t>R 19 - D 43 - 451 - 20016</t>
  </si>
  <si>
    <t>R 19 - D 43 - 451 - 0358</t>
  </si>
  <si>
    <t>Sociedad De Fomento Santa Paula</t>
  </si>
  <si>
    <t>Ruta Nacional N°226 - e/ Zubiaurre - Mar Del Plata</t>
  </si>
  <si>
    <t>R 19 - D 43 - 451 - 20017</t>
  </si>
  <si>
    <t>R 19 - D 43 - 451 - 4484</t>
  </si>
  <si>
    <t>Sociedad De Fomento 2 De Abril</t>
  </si>
  <si>
    <t>Pacholzuck - 850 - Mar Del Plata</t>
  </si>
  <si>
    <t>R 19 - D 43 - 451 - 20018</t>
  </si>
  <si>
    <t>R 19 - D 43 - 451 - 0393</t>
  </si>
  <si>
    <t>Sociedad De Fomento Las Dalias</t>
  </si>
  <si>
    <t>Las Talas - 3757 e/ Las Achiras y Boulevard Del Bosque - Mar Del Plata</t>
  </si>
  <si>
    <t>R 19 - D 43 - 451 - 20019</t>
  </si>
  <si>
    <t>R 19 - D 43 - 451 - 3711</t>
  </si>
  <si>
    <t>Sociedad De Fomento Jardin De Alto Camet</t>
  </si>
  <si>
    <t>Costa Azul - 3102 - Mar Del Plata</t>
  </si>
  <si>
    <t>R 19 - D 43 - 451 - 20020</t>
  </si>
  <si>
    <t>R 19 - D 43 - 451 - 4384</t>
  </si>
  <si>
    <t>Merendero "todo Por Los Niños"</t>
  </si>
  <si>
    <t>Santa Cruz 8606 - 8606 - Mar Del Plata</t>
  </si>
  <si>
    <t>R 19 - D 43 - 451 - 20021</t>
  </si>
  <si>
    <t>R 19 - D 43 - 451 - 4452</t>
  </si>
  <si>
    <t>Sociedad De Fomento Aeroparque</t>
  </si>
  <si>
    <t>Jovellanos - 1620 - Mar Del Plata</t>
  </si>
  <si>
    <t>R 19 - D 43 - 451 - 20022</t>
  </si>
  <si>
    <t>Generaciones Conectadas</t>
  </si>
  <si>
    <t>R 19 - D 43 - 451 - 4385</t>
  </si>
  <si>
    <t>Asociacion De Fomento San Eduardo Del Mar</t>
  </si>
  <si>
    <t>Calle 14 Entre 83 Y 85 - Mar Del Plata</t>
  </si>
  <si>
    <t>R 19 - D 43 - 451 - 20023</t>
  </si>
  <si>
    <t>R 19 - D 43 - 451 - 3173</t>
  </si>
  <si>
    <t>AsociaciÓn Vecinal De Fomento Playa Los Lobos</t>
  </si>
  <si>
    <t>Inca Huen Y Los Narvales - SN e/ Los Narvales - Mar Del Plata</t>
  </si>
  <si>
    <t>R 19 - D 43 - 451 - 20024</t>
  </si>
  <si>
    <t>R 19 - D 43 - 451 - 0423</t>
  </si>
  <si>
    <t>Cooperativa De Trabajo Nuevo Amanecer</t>
  </si>
  <si>
    <t>Tierra Del Fuego - 1650 e/ San MartÍn y Avenida Luro - Mar Del Plata</t>
  </si>
  <si>
    <t>R 19 - D 43 - 451 - 20025</t>
  </si>
  <si>
    <t>R 19 - D 43 - 451 - 3470</t>
  </si>
  <si>
    <t>Espacio Barrial Juana Azurduy</t>
  </si>
  <si>
    <t>Vertiz - 8824 - Mar Del Plata</t>
  </si>
  <si>
    <t>R 19 - D 43 - 451 - 20026</t>
  </si>
  <si>
    <t>La CÁmpora</t>
  </si>
  <si>
    <t>R 19 - D 43 - 451 - 3959</t>
  </si>
  <si>
    <t>Club Nueva Pompeya</t>
  </si>
  <si>
    <t>Libertad - 3881 - Mar Del Plata</t>
  </si>
  <si>
    <t>R 19 - D 43 - 451 - 20027</t>
  </si>
  <si>
    <t>R 19 - D 43 - 451 - 4451</t>
  </si>
  <si>
    <t>Inareps</t>
  </si>
  <si>
    <t>Ruta 88 - KM 1,5 - Mar Del Plata</t>
  </si>
  <si>
    <t>R 19 - D 43 - 451 - 20028</t>
  </si>
  <si>
    <t>R 19 - D 43 - 451 - 20029</t>
  </si>
  <si>
    <t>R 19 - D 43 - 451 - 2247</t>
  </si>
  <si>
    <t>Calle 25 De Mayo - 3842 e/ Guido y Dorrego - Mar Del Plata</t>
  </si>
  <si>
    <t>R 19 - D 43 - 451 - 20030</t>
  </si>
  <si>
    <t>R 19 - D 43 - 451 - 4495</t>
  </si>
  <si>
    <t>Iglesia Santa Rosa</t>
  </si>
  <si>
    <t>Olan - 6589 - Mar Del Plata</t>
  </si>
  <si>
    <t>R 19 - D 43 - 451 - 20031</t>
  </si>
  <si>
    <t>R 19 - D 43 - 451 - 4496</t>
  </si>
  <si>
    <t>Upa Mar Del Plata</t>
  </si>
  <si>
    <t>Rodriguez PeÑa - 6950 - Mar Del Plata</t>
  </si>
  <si>
    <t>R 19 - D 43 - 451 - 20032</t>
  </si>
  <si>
    <t>R 19 - D 43 - 451 - 20033</t>
  </si>
  <si>
    <t>R 19 - D 43 - 451 - 20034</t>
  </si>
  <si>
    <t>R 19 - D 43 - 451 - 4497</t>
  </si>
  <si>
    <t>Sociedad Fomento Barrio Autodromo</t>
  </si>
  <si>
    <t>Rosales - 12209 - Mar Del Plata</t>
  </si>
  <si>
    <t>R 19 - D 43 - 451 - 20035</t>
  </si>
  <si>
    <t>R 19 - D 43 - 451 - 4498</t>
  </si>
  <si>
    <t>Frutillar</t>
  </si>
  <si>
    <t>Río Aguapey Entre Ciudad De Roma Y Río Carcaraná - Mar Del Plata</t>
  </si>
  <si>
    <t>R 19 - D 43 - 451 - 20036</t>
  </si>
  <si>
    <t>R 19 - D 43 - 451 - 0402</t>
  </si>
  <si>
    <t>Vida Digna</t>
  </si>
  <si>
    <t>Tres Arroyos - 78 e/ Santa Cruz y Rio Negro - Mar Del Plata</t>
  </si>
  <si>
    <t>R 19 - D 43 - 451 - 20037</t>
  </si>
  <si>
    <t>R 19 - D 43 - 451 - 20038</t>
  </si>
  <si>
    <t>R 19 - D 43 - 451 - 4500</t>
  </si>
  <si>
    <t>Sindicato De Guincheros</t>
  </si>
  <si>
    <t>Pescadores Y 12 De Octubre - Mar Del Plata</t>
  </si>
  <si>
    <t>R 19 - D 43 - 451 - 20039</t>
  </si>
  <si>
    <t>R 19 - D 43 - 451 - 4501</t>
  </si>
  <si>
    <t>Potenciar</t>
  </si>
  <si>
    <t>Alberti - 4500 - Mar Del Plata</t>
  </si>
  <si>
    <t>R 19 - D 43 - 451 - 20040</t>
  </si>
  <si>
    <t>R 19 - D 43 - 451 - 20041</t>
  </si>
  <si>
    <t>R 19 - D 43 - 451 - 4674</t>
  </si>
  <si>
    <t>Am</t>
  </si>
  <si>
    <t>Avenida Independencia - 3048 - Mar Del Plata</t>
  </si>
  <si>
    <t>R 19 - D 43 - 451 - 20042</t>
  </si>
  <si>
    <t>R 19 - D 68 - 451 - 2924</t>
  </si>
  <si>
    <t>Soc Fomento</t>
  </si>
  <si>
    <t>Mar De Cobo - Mar De Cobo</t>
  </si>
  <si>
    <t>R 19 - D 68 - 451 - 20001</t>
  </si>
  <si>
    <t>R 19 - D 68 - 451 - 3349</t>
  </si>
  <si>
    <t>Biblioteca San Martin</t>
  </si>
  <si>
    <t>Punta Lara - 494 - Santa Clara Del Mar</t>
  </si>
  <si>
    <t>R 19 - D 68 - 451 - 20002</t>
  </si>
  <si>
    <t>R 19 - D 68 - 451 - 20003</t>
  </si>
  <si>
    <t>R 19 - D 68 - 451 - 4036</t>
  </si>
  <si>
    <t>Caps Santa Elena</t>
  </si>
  <si>
    <t>Calle 500 - 500 e/ Marco Polo y Solares - Atlantida</t>
  </si>
  <si>
    <t>R 19 - D 68 - 451 - 20004</t>
  </si>
  <si>
    <t>R 19 - D 68 - 451 - 20005</t>
  </si>
  <si>
    <t>R 19 - D 68 - 451 - 4305</t>
  </si>
  <si>
    <t>Puentes Vidal</t>
  </si>
  <si>
    <t>H. Yrigoyen - 150 - Coronel Vidal</t>
  </si>
  <si>
    <t>R 19 - D 68 - 451 - 20006</t>
  </si>
  <si>
    <t>R 19 - D 68 - 451 - 20007</t>
  </si>
  <si>
    <t>R 19 - D 68 - 451 - 20008</t>
  </si>
  <si>
    <t>R 19 - D 68 - 451 - 4303</t>
  </si>
  <si>
    <t>Club Regatas</t>
  </si>
  <si>
    <t>Rivera Del Sol - 1622 - Balneario Mar Chiquita Mar Chiquita</t>
  </si>
  <si>
    <t>R 19 - D 68 - 451 - 20009</t>
  </si>
  <si>
    <t>R 2 - D 111 - 454 - 3853</t>
  </si>
  <si>
    <t>Polideportivo Parque Belgrano</t>
  </si>
  <si>
    <t>Donato Alvarez - 4400 e/ Cnel. Rondeau y Cnel. Martiniano Chilavert - Lanus Monte Chingolo</t>
  </si>
  <si>
    <t>R 2 - D 111 - 454 - 20001</t>
  </si>
  <si>
    <t>R 2 - D 111 - 454 - 20002</t>
  </si>
  <si>
    <t>R 2 - D 111 - 454 - 4437</t>
  </si>
  <si>
    <t>Ub 4 De Febrero</t>
  </si>
  <si>
    <t>R 2 - D 111 - 454 - 20003</t>
  </si>
  <si>
    <t>R 2 - D 111 - 454 - 4438</t>
  </si>
  <si>
    <t>Azucena Villaflor</t>
  </si>
  <si>
    <t>Aguapey - e/ Aguapey y Manuel Corvalan - Lanus Monte Chingolo</t>
  </si>
  <si>
    <t>R 2 - D 111 - 454 - 20004</t>
  </si>
  <si>
    <t>R 2 - D 111 - 454 - 4439</t>
  </si>
  <si>
    <t>Club Elevacion</t>
  </si>
  <si>
    <t>Honduras - 2056 e/ Pilcomayo y Av. Pres. Bernardino Rivadavia - Lanus Valentin Alsina</t>
  </si>
  <si>
    <t>R 2 - D 111 - 454 - 20005</t>
  </si>
  <si>
    <t>Club ElevaciÓn</t>
  </si>
  <si>
    <t>R 2 - D 111 - 454 - 20007</t>
  </si>
  <si>
    <t>R 2 - D 111 - 452 - 20008</t>
  </si>
  <si>
    <t>R 2 - D 111 - 452 - 0399</t>
  </si>
  <si>
    <t>Enrique Fernandez - 3168 e/ B. Plaul y Aristobulo Del Valle - Lanus Lanus Oeste</t>
  </si>
  <si>
    <t>R 2 - D 111 - 452 - 20017</t>
  </si>
  <si>
    <t>R 2 - D 5 - 458 - 2913</t>
  </si>
  <si>
    <t>Club 1ro De Marzo</t>
  </si>
  <si>
    <t>Manuel Estevez - 844 - Dock Sud Dock Sud</t>
  </si>
  <si>
    <t>R 2 - D 5 - 458 - 20001</t>
  </si>
  <si>
    <t>R 2 - D 5 - 458 - 4562</t>
  </si>
  <si>
    <t>Choele Choel - 1905 - Avellaneda Piñeyro</t>
  </si>
  <si>
    <t>R 2 - D 5 - 458 - 20002</t>
  </si>
  <si>
    <t>R 2 - D 5 - 458 - 20003</t>
  </si>
  <si>
    <t>R 2 - D 5 - 458 - 20004</t>
  </si>
  <si>
    <t>R 2 - D 5 - 458 - 20005</t>
  </si>
  <si>
    <t>R 2 - D 5 - 458 - 4631</t>
  </si>
  <si>
    <t>El Ceibal - 0 e/ Juan B Justo y Nicaragua - Villa Dominico</t>
  </si>
  <si>
    <t>R 2 - D 5 - 458 - 20006</t>
  </si>
  <si>
    <t>R 2 - D 5 - 458 - 4632</t>
  </si>
  <si>
    <t>Lomas De Zamora - 0 e/ Padre Luis Sanchez - Wilde Barrio Azul</t>
  </si>
  <si>
    <t>R 2 - D 5 - 458 - 20007</t>
  </si>
  <si>
    <t>R 2 - D 62 - 454 - 20001</t>
  </si>
  <si>
    <t>R 2 - D 62 - 455 - 1782</t>
  </si>
  <si>
    <t>Centro Comunitario Denise</t>
  </si>
  <si>
    <t>Campana - 402 e/ Plumerillo y Mario Bravo - Lomas De Zamora Fiorito</t>
  </si>
  <si>
    <t>R 2 - D 62 - 455 - 20002</t>
  </si>
  <si>
    <t>R 2 - D 62 - 454 - 20003</t>
  </si>
  <si>
    <t>R 2 - D 62 - 452 - 4657</t>
  </si>
  <si>
    <t>Local Laprida</t>
  </si>
  <si>
    <t>Laprida - 867 e/ Carlos Croce y General Carlos María De Alvear - Lomas De Zamora Lomas De Zamora</t>
  </si>
  <si>
    <t>R 2 - D 62 - 452 - 20006</t>
  </si>
  <si>
    <t>R 2 - D 62 - 461 - 20008</t>
  </si>
  <si>
    <t>R 2 - D 62 - 455 - 1409</t>
  </si>
  <si>
    <t>Comedor Y Merendero Los Bajitos</t>
  </si>
  <si>
    <t>Plumerillo - 1477 e/ Julio Frias y Gral Paz - Lomas De Zamora Fiorito</t>
  </si>
  <si>
    <t>R 2 - D 62 - 455 - 20011</t>
  </si>
  <si>
    <t>R 2 - D 62 - 455 - 20012</t>
  </si>
  <si>
    <t>R 2 - D 62 - 455 - 20013</t>
  </si>
  <si>
    <t>R 2 - D 62 - 452 - 20014</t>
  </si>
  <si>
    <t>R 2 - D 62 - 462 - 1407</t>
  </si>
  <si>
    <t>Rawson - 1866 e/ Montiel y Guamini - Lomas De Zamora Ingeniero Budge</t>
  </si>
  <si>
    <t>R 2 - D 62 - 462 - 20015</t>
  </si>
  <si>
    <t>R 2 - D 62 - 452 - 20018</t>
  </si>
  <si>
    <t>R 2 - D 62 - 461 - 4008</t>
  </si>
  <si>
    <t>Soc.de Fom. Oeste Turdera</t>
  </si>
  <si>
    <t>San Luis - 1235 - Lomas De Zamora Lomas De Zamora</t>
  </si>
  <si>
    <t>R 2 - D 62 - 461 - 20019</t>
  </si>
  <si>
    <t>R 2 - D 62 - 455 - 2139</t>
  </si>
  <si>
    <t>Campana - 402 - Lomas De Zamora Fiorito</t>
  </si>
  <si>
    <t>R 2 - D 62 - 455 - 20020</t>
  </si>
  <si>
    <t>R 2 - D 62 - 454 - 20021</t>
  </si>
  <si>
    <t>R 2 - D 62 - 454 - 20022</t>
  </si>
  <si>
    <t>R 2 - D 62 - 454 - 3995</t>
  </si>
  <si>
    <t>Peronismo 26 De Julio</t>
  </si>
  <si>
    <t>Homero - 676 - Lomas De Zamora Lomas De Zamora</t>
  </si>
  <si>
    <t>R 2 - D 62 - 454 - 20023</t>
  </si>
  <si>
    <t>R 2 - D 62 - 452 - 20024</t>
  </si>
  <si>
    <t>R 2 - D 62 - 452 - 4564</t>
  </si>
  <si>
    <t>Centro Cultural Roberto Arlt</t>
  </si>
  <si>
    <t>Eva Perón - 674 e/ Alzaga y Albarracín - Lomas De Zamora Temperley Oeste</t>
  </si>
  <si>
    <t>R 2 - D 62 - 452 - 20025</t>
  </si>
  <si>
    <t>R 2 - D 62 - 461 - 20026</t>
  </si>
  <si>
    <t>R 2 - D 62 - 461 - 4004</t>
  </si>
  <si>
    <t>Jees Villa Albertina</t>
  </si>
  <si>
    <t>Capitan Sarmiento - 2128 e/ Ricardo Palma y Espronceda - Lomas De Zamora Lomas De Zamora</t>
  </si>
  <si>
    <t>R 2 - D 62 - 461 - 20027</t>
  </si>
  <si>
    <t>R 2 - D 62 - 462 - 20028</t>
  </si>
  <si>
    <t>R 2 - D 62 - 462 - 4549</t>
  </si>
  <si>
    <t>Nueva Esperanza</t>
  </si>
  <si>
    <t>Necol - 2292 e/ Antonio Machado y Claudio De Alas - Lomas De Zamora Ingeniero Budge</t>
  </si>
  <si>
    <t>R 2 - D 62 - 462 - 20029</t>
  </si>
  <si>
    <t>R 2 - D 62 - 462 - 20030</t>
  </si>
  <si>
    <t>R 2 - D 62 - 461 - 1438</t>
  </si>
  <si>
    <t>Provincias Unidas</t>
  </si>
  <si>
    <t>Saladillo - 291 e/ Puerto Argentino y Rawson - Lomas De Zamora Ingeniero Budge</t>
  </si>
  <si>
    <t>R 2 - D 62 - 461 - 20031</t>
  </si>
  <si>
    <t>R 2 - D 62 - 455 - 20032</t>
  </si>
  <si>
    <t>R 2 - D 62 - 461 - 4596</t>
  </si>
  <si>
    <t>Quincho Justicialista</t>
  </si>
  <si>
    <t>Benito Perez Galdo - 731 - Lomas De Zamora Lomas De Zamora</t>
  </si>
  <si>
    <t>R 2 - D 62 - 461 - 20033</t>
  </si>
  <si>
    <t>R 2 - D 62 - 462 - 4601</t>
  </si>
  <si>
    <t>Nuevo Tiempo</t>
  </si>
  <si>
    <t>Rosende - e/ Calle 4 - Lomas De Zamora Villa Lamadrid</t>
  </si>
  <si>
    <t>R 2 - D 62 - 462 - 20034</t>
  </si>
  <si>
    <t>R 2 - D 62 - 462 - 4602</t>
  </si>
  <si>
    <t>Rayito De Sol</t>
  </si>
  <si>
    <t>Baradero - 2869 - Lomas De Zamora Lomas De Zamora</t>
  </si>
  <si>
    <t>R 2 - D 62 - 462 - 20035</t>
  </si>
  <si>
    <t>R 2 - D 62 - 462 - 20036</t>
  </si>
  <si>
    <t>R 2 - D 62 - 461 - 4123</t>
  </si>
  <si>
    <t>Cludias</t>
  </si>
  <si>
    <t>Rincon - 900 e/ Esquina Campos - Lomas De Zamora Banfield</t>
  </si>
  <si>
    <t>R 2 - D 62 - 461 - 20037</t>
  </si>
  <si>
    <t>R 2 - D 62 - 461 - 20038</t>
  </si>
  <si>
    <t>R 2 - D 62 - 455 - 4605</t>
  </si>
  <si>
    <t>Aula Abierta</t>
  </si>
  <si>
    <t>Otende - 1080 - Lomas De Zamora Villa Centenario</t>
  </si>
  <si>
    <t>R 2 - D 62 - 455 - 20039</t>
  </si>
  <si>
    <t>R 2 - D 62 - 461 - 3564</t>
  </si>
  <si>
    <t>Centro Socioeducativo Y Comunitario Santa Catalina</t>
  </si>
  <si>
    <t>Diagonal 61 - 2000 e/ J. Silva y Formosa - Lomas De Zamora Santa Catalina</t>
  </si>
  <si>
    <t>R 2 - D 62 - 461 - 20040</t>
  </si>
  <si>
    <t>R 2 - D 62 - 461 - 20041</t>
  </si>
  <si>
    <t>R 2 - D 62 - 455 - 4654</t>
  </si>
  <si>
    <t>Remedios Del Valle</t>
  </si>
  <si>
    <t>Napoles - 540 - Lomas De Zamora Villa Centenario</t>
  </si>
  <si>
    <t>R 2 - D 62 - 455 - 20042</t>
  </si>
  <si>
    <t>R 2 - D 62 - 462 - 2138</t>
  </si>
  <si>
    <t>Casa Isauro Arancibia</t>
  </si>
  <si>
    <t>Campoamor - 2776 e/ ReaÑo y Guamini - Lomas De Zamora Ingeniero Budge</t>
  </si>
  <si>
    <t>R 2 - D 62 - 462 - 20043</t>
  </si>
  <si>
    <t>R 2 - D 62 - 452 - 20044</t>
  </si>
  <si>
    <t>R 2 - D 62 - 455 - 3580</t>
  </si>
  <si>
    <t>Club Social Y Deportivo De La Mano Con Los Chicos</t>
  </si>
  <si>
    <t>Miguel De Unamuno - 1828 e/ Quesada y Canada - Lomas De Zamora Lomas De Zamora</t>
  </si>
  <si>
    <t>R 2 - D 62 - 455 - 20045</t>
  </si>
  <si>
    <t>R 2 - D 62 - 452 - 3986</t>
  </si>
  <si>
    <t>Cgm Lavallol</t>
  </si>
  <si>
    <t>Antártida Argentina - 1556 e/ Rondeau y Charlone - Lomas De Zamora Lavallol Sur</t>
  </si>
  <si>
    <t>R 2 - D 62 - 452 - 20046</t>
  </si>
  <si>
    <t>R 2 - D 62 - 454 - 0459</t>
  </si>
  <si>
    <t>Conesa - 919 e/ Itati y Ostende - Lomas De Zamora Villa Centenario</t>
  </si>
  <si>
    <t>R 2 - D 62 - 454 - 20047</t>
  </si>
  <si>
    <t>R 20 - D 102 - 451 - 3807</t>
  </si>
  <si>
    <t>Chapaleofu Y Aeronaútica Argentina - Tandil Villa Aguirre</t>
  </si>
  <si>
    <t>R 20 - D 102 - 451 - 20001</t>
  </si>
  <si>
    <t>R 20 - D 102 - 451 - 3805</t>
  </si>
  <si>
    <t>Ejercito Argentino</t>
  </si>
  <si>
    <t>Pujol Y Figueroa - e/ Reynoso y Figueroa - Tandil Movediza</t>
  </si>
  <si>
    <t>R 20 - D 102 - 451 - 20002</t>
  </si>
  <si>
    <t>R 20 - D 102 - 451 - 3811</t>
  </si>
  <si>
    <t>Comedor Los TatÚ</t>
  </si>
  <si>
    <t>Azucena - 1823 - Tandil Movediza</t>
  </si>
  <si>
    <t>R 20 - D 102 - 451 - 20003</t>
  </si>
  <si>
    <t>R 20 - D 102 - 451 - 0381</t>
  </si>
  <si>
    <t>Territorio Cultural</t>
  </si>
  <si>
    <t>Marzoratti - 1550 e/ Darragueira y Ugalde - Tandil Villa Gaucho</t>
  </si>
  <si>
    <t>R 20 - D 102 - 451 - 20004</t>
  </si>
  <si>
    <t>R 20 - D 102 - 451 - 3117</t>
  </si>
  <si>
    <t>Centro La Florida</t>
  </si>
  <si>
    <t>AeronÁutica Argentina - 1598 e/ Ugalde y Darragueira - Tandil Villa Aguirre</t>
  </si>
  <si>
    <t>R 20 - D 102 - 451 - 20005</t>
  </si>
  <si>
    <t>R 20 - D 102 - 451 - 3119</t>
  </si>
  <si>
    <t>Uni Barrial</t>
  </si>
  <si>
    <t>Nigro - 1620 e/ Darragueira y Rosales - Tandil Villa Aguirre</t>
  </si>
  <si>
    <t>R 20 - D 102 - 451 - 20006</t>
  </si>
  <si>
    <t>R 20 - D 102 - 451 - 3113</t>
  </si>
  <si>
    <t>Ub Susana Valor</t>
  </si>
  <si>
    <t>Salta - 1950 e/ Iraola y De La Canal - Tandil Movediza</t>
  </si>
  <si>
    <t>R 20 - D 102 - 451 - 20007</t>
  </si>
  <si>
    <t>R 20 - D 102 - 451 - 0386</t>
  </si>
  <si>
    <t>Rincon Solidario</t>
  </si>
  <si>
    <t>Loberia - 1680 e/ Tacuari y Larrea - Tandil El Cerrito</t>
  </si>
  <si>
    <t>R 20 - D 102 - 451 - 20008</t>
  </si>
  <si>
    <t>R 20 - D 102 - 451 - 1559</t>
  </si>
  <si>
    <t>Escuela 56</t>
  </si>
  <si>
    <t>Lavalle Y Movediza - 002 e/ Lavalle y Movediza - Tandil Villa Italia</t>
  </si>
  <si>
    <t>R 20 - D 102 - 451 - 20009</t>
  </si>
  <si>
    <t>R 20 - D 102 - 451 - 2949</t>
  </si>
  <si>
    <t>De CorazÓn Tandilense</t>
  </si>
  <si>
    <t>De Los Granaderos - 269 e/ Del Libertador y Uspallata - Tandil El Cerrito</t>
  </si>
  <si>
    <t>R 20 - D 102 - 451 - 20010</t>
  </si>
  <si>
    <t>R 20 - D 102 - 451 - 3115</t>
  </si>
  <si>
    <t>Biblioteca MartÍn Fierro</t>
  </si>
  <si>
    <t>Casacuberta - 581 e/ Marzoratti y Lester - Tandil Villa Gaucho</t>
  </si>
  <si>
    <t>R 20 - D 102 - 451 - 20011</t>
  </si>
  <si>
    <t>R 20 - D 102 - 451 - 4259</t>
  </si>
  <si>
    <t>Biblioteca Maggiori</t>
  </si>
  <si>
    <t>Vela - 1863 e/ Saldivar y De La Canal - Tandil Movediza</t>
  </si>
  <si>
    <t>R 20 - D 102 - 451 - 20012</t>
  </si>
  <si>
    <t>R 20 - D 102 - 451 - 4261</t>
  </si>
  <si>
    <t>Escuela 12-azucena</t>
  </si>
  <si>
    <t>Los Jazmines - Tandil-azucena</t>
  </si>
  <si>
    <t>R 20 - D 102 - 451 - 20013</t>
  </si>
  <si>
    <t>R 20 - D 102 - 451 - 4263</t>
  </si>
  <si>
    <t>Museo De Fulton</t>
  </si>
  <si>
    <t>Camino Rural - Tandil-fulton</t>
  </si>
  <si>
    <t>R 20 - D 102 - 451 - 20014</t>
  </si>
  <si>
    <t>R 20 - D 102 - 451 - 4291</t>
  </si>
  <si>
    <t>Casa Convivencial Vientos</t>
  </si>
  <si>
    <t>Azucena - 2390 - Tandil Movediza</t>
  </si>
  <si>
    <t>R 20 - D 102 - 451 - 20015</t>
  </si>
  <si>
    <t>R 20 - D 102 - 451 - 4314</t>
  </si>
  <si>
    <t>Vientos Villa Aguirre</t>
  </si>
  <si>
    <t>Basilico - 1571 - Tandil Villa Aguirre</t>
  </si>
  <si>
    <t>R 20 - D 102 - 451 - 20016</t>
  </si>
  <si>
    <t>R 20 - D 102 - 451 - 20017</t>
  </si>
  <si>
    <t>R 20 - D 102 - 451 - 1586</t>
  </si>
  <si>
    <t>Sindicato De Empleados De Comercio</t>
  </si>
  <si>
    <t>San Lorenzo - 1345 e/ Uriburu y Pellegrini - Tandil Centro</t>
  </si>
  <si>
    <t>R 20 - D 102 - 451 - 20018</t>
  </si>
  <si>
    <t>R 20 - D 102 - 451 - 4607</t>
  </si>
  <si>
    <t>De La Canal</t>
  </si>
  <si>
    <t>Av. Del Trabajador - Tandil Bicentenario</t>
  </si>
  <si>
    <t>R 20 - D 102 - 451 - 20019</t>
  </si>
  <si>
    <t>R 20 - D 115 - 451 - 20001</t>
  </si>
  <si>
    <t>R 20 - D 60 - 451 - 4454</t>
  </si>
  <si>
    <t>Ees N° 3</t>
  </si>
  <si>
    <t>Sarmiento - 394 e/ Belgrano y San Martín - San Manuel</t>
  </si>
  <si>
    <t>R 20 - D 60 - 451 - 20001</t>
  </si>
  <si>
    <t>R 20 - D 60 - 451 - 2568</t>
  </si>
  <si>
    <t>Uatre</t>
  </si>
  <si>
    <t>Hipólito Yrigoyen - 424 e/ Francisco González y Brandsen - Lobería</t>
  </si>
  <si>
    <t>R 20 - D 60 - 451 - 20002</t>
  </si>
  <si>
    <t>R 20 - D 75 - 451 - 4677</t>
  </si>
  <si>
    <t>Club Social, Deportivo Y Recreativo La Dulce</t>
  </si>
  <si>
    <t>Calle 24 - 000 e/ 37 y 39 - La Dulce</t>
  </si>
  <si>
    <t>R 20 - D 75 - 451 - 20001</t>
  </si>
  <si>
    <t>R 20 - D 9 - 451 - 2587</t>
  </si>
  <si>
    <t>Sociedad De Fomento Guemes</t>
  </si>
  <si>
    <t>Calle 9 - e/ 26 y 26 - Balcarce Balcarce</t>
  </si>
  <si>
    <t>R 20 - D 9 - 451 - 20002</t>
  </si>
  <si>
    <t>R 20 - D 9 - 451 - 3791</t>
  </si>
  <si>
    <t>Escuela Rural</t>
  </si>
  <si>
    <t>Ruta 226 Km 40 - Balcarce Balcarce</t>
  </si>
  <si>
    <t>R 20 - D 9 - 451 - 20003</t>
  </si>
  <si>
    <t>R 20 - D 9 - 451 - 4568</t>
  </si>
  <si>
    <t>Pueblo Nuevo</t>
  </si>
  <si>
    <t>Calle 17 Y 110 - e/ 110 y 108 - Balcarce Balcarce</t>
  </si>
  <si>
    <t>R 20 - D 9 - 451 - 20005</t>
  </si>
  <si>
    <t>R 20 - D 9 - 451 - 4569</t>
  </si>
  <si>
    <t>San Martin</t>
  </si>
  <si>
    <t>Calle 7 Y 6 - e/ 6 y 4 - Balcarce Balcarce</t>
  </si>
  <si>
    <t>R 20 - D 9 - 451 - 20006</t>
  </si>
  <si>
    <t>R 21 - D 107 - 451 - 4269</t>
  </si>
  <si>
    <t>Cerealcoop</t>
  </si>
  <si>
    <t>Balcarce - 1450 e/ San Juan y Chaco - Tres Arroyos Tres Arroyos</t>
  </si>
  <si>
    <t>R 21 - D 107 - 451 - 20001</t>
  </si>
  <si>
    <t>R 21 - D 107 - 451 - 4270</t>
  </si>
  <si>
    <t>Transporte Malvinas/planta De Reciclaje</t>
  </si>
  <si>
    <t>Av Anibal Ponce - 2500 e/ Sin Nombre y Sin Nombre - Tres Arroyos Tres Arroyos</t>
  </si>
  <si>
    <t>R 21 - D 107 - 451 - 20002</t>
  </si>
  <si>
    <t>R 21 - D 107 - 451 - 4271</t>
  </si>
  <si>
    <t>Junta Vecinal Villa Italia</t>
  </si>
  <si>
    <t>Victor Manuel - 698 e/ Cangallo y Bernardo De Irigoyen - Tres Arroyos Tres Arroyos</t>
  </si>
  <si>
    <t>R 21 - D 107 - 451 - 20003</t>
  </si>
  <si>
    <t>R 21 - D 107 - 451 - 2493</t>
  </si>
  <si>
    <t>El Parquecito</t>
  </si>
  <si>
    <t>Necochea - 360 - Tres Arroyos Tres Arroyos</t>
  </si>
  <si>
    <t>R 21 - D 107 - 451 - 20004</t>
  </si>
  <si>
    <t>R 21 - D 107 - 451 - 3733</t>
  </si>
  <si>
    <t>Caps Colegiales</t>
  </si>
  <si>
    <t>P. N Carrera - 1299 e/ 1° De Mayo y Emilio De La Calle - Tres Arroyos Tres Arroyos</t>
  </si>
  <si>
    <t>R 21 - D 107 - 451 - 20005</t>
  </si>
  <si>
    <t>R 21 - D 107 - 451 - 4272</t>
  </si>
  <si>
    <t>Envión</t>
  </si>
  <si>
    <t>Av Ituzaingo Y Dorrego - e/ - y - - Tres Arroyos Tres Arroyos</t>
  </si>
  <si>
    <t>R 21 - D 107 - 451 - 20006</t>
  </si>
  <si>
    <t>R 21 - D 23 - 451 - 20001</t>
  </si>
  <si>
    <t>R 21 - D 23 - 451 - 20002</t>
  </si>
  <si>
    <t>R 21 - D 24 - 451 - 1650</t>
  </si>
  <si>
    <t>Escuela Primaria N° 8 Nuestra Señora Del Carmen (z</t>
  </si>
  <si>
    <t>Sarmiento - 1500 e/ Calle 5 y Calle 7 - Coronel Pringles Ruben Dario Rodera- Autoconstrucción (indio</t>
  </si>
  <si>
    <t>R 21 - D 24 - 451 - 20001</t>
  </si>
  <si>
    <t>R 21 - D 24 - 451 - 4433</t>
  </si>
  <si>
    <t>Escuela Primaria N° 22</t>
  </si>
  <si>
    <t>Fuerte Belgrano - 1127 e/ 23 y 25 - Coronel Pringles Roca</t>
  </si>
  <si>
    <t>R 21 - D 24 - 451 - 20002</t>
  </si>
  <si>
    <t>R 21 - D 50 - 451 - 2055</t>
  </si>
  <si>
    <t>Escuela Primaria 4</t>
  </si>
  <si>
    <t>Av Victor H Barrera - Adolfo Gonzales Chaves</t>
  </si>
  <si>
    <t>R 21 - D 50 - 451 - 20001</t>
  </si>
  <si>
    <t>R 21 - D 50 - 451 - 4264</t>
  </si>
  <si>
    <t>Juan E Barra</t>
  </si>
  <si>
    <t>X - X e/ X y X - Adolfo Gonzales Chaves Adolfo Gonzales Chaves</t>
  </si>
  <si>
    <t>R 21 - D 50 - 451 - 20002</t>
  </si>
  <si>
    <t>R 21 - D 50 - 451 - 20004</t>
  </si>
  <si>
    <t>R 21 - D 54 - 451 - 20001</t>
  </si>
  <si>
    <t>R 22 - D 110 - 451 - 3743</t>
  </si>
  <si>
    <t>Cea 704</t>
  </si>
  <si>
    <t>Alberdi - 417 - Algarrobo</t>
  </si>
  <si>
    <t>R 22 - D 110 - 451 - 20001</t>
  </si>
  <si>
    <t>R 22 - D 110 - 451 - 1244</t>
  </si>
  <si>
    <t>R 22 - D 110 - 451 - 20002</t>
  </si>
  <si>
    <t>R 22 - D 112 - 452 - 4462</t>
  </si>
  <si>
    <t>Escuela Primaria N°6</t>
  </si>
  <si>
    <t>Calderón - Calderón Calderón</t>
  </si>
  <si>
    <t>R 22 - D 112 - 452 - 20001</t>
  </si>
  <si>
    <t>R 22 - D 112 - 452 - 3430</t>
  </si>
  <si>
    <t>Playón Municipal Pehuen Có</t>
  </si>
  <si>
    <t>Espora - e/ Juncal y Villanueva - Balneario Pehuen Có Pehuen Có</t>
  </si>
  <si>
    <t>R 22 - D 112 - 452 - 20002</t>
  </si>
  <si>
    <t>R 22 - D 126 - 451 - 2823</t>
  </si>
  <si>
    <t>Eesn2</t>
  </si>
  <si>
    <t>Pto Madryn - 323 e/ Dr.zabala y Rio Asuncion - Monte Hermoso Pto Madryn 323</t>
  </si>
  <si>
    <t>R 22 - D 126 - 451 - 20001</t>
  </si>
  <si>
    <t>R 22 - D 78 - 452 - 4232</t>
  </si>
  <si>
    <t>Calle 3 - 128 e/ Calle 13 y Calle 14 - Juan A. Pradere</t>
  </si>
  <si>
    <t>R 22 - D 78 - 452 - 20001</t>
  </si>
  <si>
    <t>R 22 - D 78 - 452 - 1100</t>
  </si>
  <si>
    <t>Kennedy - Bahia San Blas</t>
  </si>
  <si>
    <t>R 22 - D 78 - 452 - 20002</t>
  </si>
  <si>
    <t>R 22 - D 78 - 452 - 20003</t>
  </si>
  <si>
    <t>R 22 - D 78 - 452 - 1095</t>
  </si>
  <si>
    <t>Comedor El Lorito</t>
  </si>
  <si>
    <t>Calle 7 - 790 e/ Jose Maria Mascarello y M. Guerrico - Carmen De Patagones</t>
  </si>
  <si>
    <t>R 22 - D 78 - 452 - 20004</t>
  </si>
  <si>
    <t>R 22 - D 78 - 452 - 20005</t>
  </si>
  <si>
    <t>R 22 - D 8 - 451 - 4374</t>
  </si>
  <si>
    <t>O Higgins - 580 e/ Italia y Thompson - Bahía Blanca</t>
  </si>
  <si>
    <t>R 22 - D 8 - 451 - 20001</t>
  </si>
  <si>
    <t>R 22 - D 8 - 451 - 4375</t>
  </si>
  <si>
    <t>Brown - 955 e/ Pedro Pico y Ing Luiggi - Bahía Blanca</t>
  </si>
  <si>
    <t>R 22 - D 8 - 451 - 20002</t>
  </si>
  <si>
    <t>R 22 - D 8 - 451 - 4376</t>
  </si>
  <si>
    <t>Maranatha</t>
  </si>
  <si>
    <t>Santa Cruz - 476 e/ Roca y Blandengues - Bahía Blanca</t>
  </si>
  <si>
    <t>R 22 - D 8 - 451 - 20003</t>
  </si>
  <si>
    <t>R 22 - D 8 - 451 - 1904</t>
  </si>
  <si>
    <t>Ees 4 Cabildo</t>
  </si>
  <si>
    <t>Pringles Y Azcuénaga - e/ Pringles y Azcuénaga - Bahía Blanca</t>
  </si>
  <si>
    <t>R 22 - D 8 - 451 - 20004</t>
  </si>
  <si>
    <t>R 22 - D 8 - 462 - 3611</t>
  </si>
  <si>
    <t>Tierras De Don Bosco</t>
  </si>
  <si>
    <t>Chaco Y Calvo - e/ Chaco y Calvo - Bahía Blanca</t>
  </si>
  <si>
    <t>R 22 - D 8 - 462 - 20005</t>
  </si>
  <si>
    <t>R 22 - D 8 - 456 - 1911</t>
  </si>
  <si>
    <t>Incob</t>
  </si>
  <si>
    <t>Ruta 3 - Km 693,5 - Bahía Blanca</t>
  </si>
  <si>
    <t>R 22 - D 8 - 456 - 20006</t>
  </si>
  <si>
    <t>R 22 - D 8 - 452 - 1905</t>
  </si>
  <si>
    <t>Centro Vicentino</t>
  </si>
  <si>
    <t>Remedios De Escalada - 2356 - Bahía Blanca</t>
  </si>
  <si>
    <t>R 22 - D 8 - 452 - 20007</t>
  </si>
  <si>
    <t>R 22 - D 8 - 452 - 1907</t>
  </si>
  <si>
    <t>Sociedad De Fomento Miramar</t>
  </si>
  <si>
    <t>Laudelino Cruz - 1801 - Bahía Blanca</t>
  </si>
  <si>
    <t>R 22 - D 8 - 452 - 20008</t>
  </si>
  <si>
    <t>R 22 - D 8 - 456 - 4377</t>
  </si>
  <si>
    <t>Biblioteca Villa Rosas</t>
  </si>
  <si>
    <t>Ecuador - 2087 e/ Nicolas Levalle y Av. Gral. Arias - Bahía Blanca</t>
  </si>
  <si>
    <t>R 22 - D 8 - 456 - 20009</t>
  </si>
  <si>
    <t>R 22 - D 8 - 451 - 0414</t>
  </si>
  <si>
    <t>Centro De Jubilados Ramón Estomba</t>
  </si>
  <si>
    <t>F. Gonzalez - 362 e/ Viamonte y Castelli - Bahía Blanca Centro</t>
  </si>
  <si>
    <t>R 22 - D 8 - 451 - 20010</t>
  </si>
  <si>
    <t>R 22 - D 8 - 451 - 1916</t>
  </si>
  <si>
    <t>Sociedad De Fomento Villa Muñiz</t>
  </si>
  <si>
    <t>Pilcaniyen - 251 e/ Caseros y Rivadavia - Bahía Blanca</t>
  </si>
  <si>
    <t>R 22 - D 8 - 451 - 20011</t>
  </si>
  <si>
    <t>R 22 - D 8 - 462 - 20012</t>
  </si>
  <si>
    <t>R 23 - D 105 - 451 - 4289</t>
  </si>
  <si>
    <t>Es 6 Chasicó</t>
  </si>
  <si>
    <t>Cacique Catriel - Chasicó Chasicó</t>
  </si>
  <si>
    <t>R 23 - D 105 - 451 - 20001</t>
  </si>
  <si>
    <t>R 23 - D 105 - 451 - 2337</t>
  </si>
  <si>
    <t>Primaria 6</t>
  </si>
  <si>
    <t>Alberdi - e/ Roca y Malvinas - Sierra De La Ventana Primaria 6</t>
  </si>
  <si>
    <t>R 23 - D 105 - 451 - 20002</t>
  </si>
  <si>
    <t>R 23 - D 2 - 451 - 2470</t>
  </si>
  <si>
    <t>Rivera 4</t>
  </si>
  <si>
    <t>San Martin - 485 - Rivera Centro</t>
  </si>
  <si>
    <t>R 23 - D 2 - 451 - 20001</t>
  </si>
  <si>
    <t>R 23 - D 2 - 451 - 4229</t>
  </si>
  <si>
    <t>Calle 29 - 145 - San Miguel San Miguel</t>
  </si>
  <si>
    <t>R 23 - D 2 - 451 - 20002</t>
  </si>
  <si>
    <t>R 23 - D 2 - 451 - 2471</t>
  </si>
  <si>
    <t>Rivera 5</t>
  </si>
  <si>
    <t>San Martin 485 - 485 - Rivera Centro</t>
  </si>
  <si>
    <t>R 23 - D 2 - 451 - 20003</t>
  </si>
  <si>
    <t>R 23 - D 20 - 451 - 2432</t>
  </si>
  <si>
    <t>Escuela 34</t>
  </si>
  <si>
    <t>Alberdi - 331 e/ Barcelo y Moreno - Salazar Daireaux</t>
  </si>
  <si>
    <t>R 23 - D 20 - 451 - 20001</t>
  </si>
  <si>
    <t>R 23 - D 20 - 451 - 4342</t>
  </si>
  <si>
    <t>Sede Escuela 3</t>
  </si>
  <si>
    <t>La Larga - Daireaux Daireaux</t>
  </si>
  <si>
    <t>R 23 - D 20 - 451 - 20002</t>
  </si>
  <si>
    <t>R 23 - D 20 - 451 - 2431</t>
  </si>
  <si>
    <t>Escuela 10</t>
  </si>
  <si>
    <t>Jose Hernandez - 325 e/ Bolivar y San Lorenzo - Daireaux Daireaux</t>
  </si>
  <si>
    <t>R 23 - D 20 - 451 - 20004</t>
  </si>
  <si>
    <t>R 23 - D 25 - 453 - 20001</t>
  </si>
  <si>
    <t>R 23 - D 38 - 451 - 4473</t>
  </si>
  <si>
    <t>Escuela Primaria N°5</t>
  </si>
  <si>
    <t>Lavalle - e/ 25 De Mayo y 9 De Julio - Las Martinetas</t>
  </si>
  <si>
    <t>R 23 - D 38 - 451 - 20002</t>
  </si>
  <si>
    <t>R 23 - D 91 - 452 - 4401</t>
  </si>
  <si>
    <t>E.e.s. N°3 Espartillar</t>
  </si>
  <si>
    <t>Belgrano Y Carlos Yañez Alvarez - Espartillar</t>
  </si>
  <si>
    <t>R 23 - D 91 - 452 - 20001</t>
  </si>
  <si>
    <t>R 23 - D 91 - 452 - 4404</t>
  </si>
  <si>
    <t>E.e.s. N°6 Dufaur</t>
  </si>
  <si>
    <t>Aconcagua Y General Paz - Dufaur</t>
  </si>
  <si>
    <t>R 23 - D 91 - 452 - 20002</t>
  </si>
  <si>
    <t>R 23 - D 91 - 452 - 2585</t>
  </si>
  <si>
    <t>E.e.s. N°1 Saavedra</t>
  </si>
  <si>
    <t>Moreno - 409 e/ Rivadavia y Rondeau - Saavedra (091)</t>
  </si>
  <si>
    <t>R 23 - D 91 - 452 - 20003</t>
  </si>
  <si>
    <t>R 24 - D 108 - 451 - 3331</t>
  </si>
  <si>
    <t>Calle 6 - e/ Calle 1 y Av. Valdés - 25 De Mayo Valdés</t>
  </si>
  <si>
    <t>R 24 - D 108 - 451 - 20001</t>
  </si>
  <si>
    <t>R 24 - D 108 - 451 - 3665</t>
  </si>
  <si>
    <t>E.e.s. N° 5</t>
  </si>
  <si>
    <t>Belgrano - e/ Nicolas Gallo - 25 De Mayo Pedernales</t>
  </si>
  <si>
    <t>R 24 - D 108 - 451 - 20002</t>
  </si>
  <si>
    <t>R 24 - D 108 - 451 - 20003</t>
  </si>
  <si>
    <t>R 24 - D 108 - 451 - 4531</t>
  </si>
  <si>
    <t>Local Partidario En 7 Esq 23</t>
  </si>
  <si>
    <t>Calle 7 - 25 De Mayo 25 De Mayo</t>
  </si>
  <si>
    <t>R 24 - D 108 - 451 - 20004</t>
  </si>
  <si>
    <t>R 24 - D 34 - 451 - 3773</t>
  </si>
  <si>
    <t>Comedor Madre Teresa De Calcuta</t>
  </si>
  <si>
    <t>Barrio Villa Belgrano - General Alvear Eesn°1</t>
  </si>
  <si>
    <t>R 24 - D 34 - 451 - 20001</t>
  </si>
  <si>
    <t>R 24 - D 34 - 451 - 4248</t>
  </si>
  <si>
    <t>Comedor Barrio San Antonio</t>
  </si>
  <si>
    <t>Puerto Argentino - e/ Italia y Papa Francisco - General Alvear Eesn°1</t>
  </si>
  <si>
    <t>R 24 - D 34 - 451 - 20002</t>
  </si>
  <si>
    <t>R 24 - D 61 - 451 - 4539</t>
  </si>
  <si>
    <t>Hodif</t>
  </si>
  <si>
    <t>Calle 124 - e/ Antartida Argentina - Lobos</t>
  </si>
  <si>
    <t>R 24 - D 61 - 451 - 20001</t>
  </si>
  <si>
    <t>R 24 - D 61 - 451 - 20002</t>
  </si>
  <si>
    <t>R 24 - D 90 - 451 - 4652</t>
  </si>
  <si>
    <t>Casita Del Arte/ludoteca</t>
  </si>
  <si>
    <t>Berro - e/ Avellaneda y Alem - Roque Pérez</t>
  </si>
  <si>
    <t>R 24 - D 90 - 451 - 20002</t>
  </si>
  <si>
    <t>R 25 - D 103 - 451 - 4329</t>
  </si>
  <si>
    <t>Mercado Bonaerense</t>
  </si>
  <si>
    <t>Los Platanos - 790 - Tapalque</t>
  </si>
  <si>
    <t>R 25 - D 103 - 451 - 20001</t>
  </si>
  <si>
    <t>R 25 - D 12 - 451 - 2792</t>
  </si>
  <si>
    <t>Juan Manuel De Rosas - 125 e/ Sargento Cabral y Rafael Hernandez - Bolivar</t>
  </si>
  <si>
    <t>R 25 - D 12 - 451 - 20001</t>
  </si>
  <si>
    <t>R 25 - D 12 - 451 - 2793</t>
  </si>
  <si>
    <t>Bº Vivanco - 00 e/ Larregle y Tierra Del Fuego - Bolivar</t>
  </si>
  <si>
    <t>R 25 - D 12 - 451 - 20002</t>
  </si>
  <si>
    <t>R 25 - D 12 - 451 - 3785</t>
  </si>
  <si>
    <t>Ceat Nº703</t>
  </si>
  <si>
    <t>Diagonal Roteta - e/ Diagonal Rotetta y Macchi - Pirovano Pirovano</t>
  </si>
  <si>
    <t>R 25 - D 12 - 451 - 20003</t>
  </si>
  <si>
    <t>R 25 - D 12 - 451 - 2794</t>
  </si>
  <si>
    <t>Urdampilleta - 420 e/ Rivadavia y Rivadavia - Bolivar</t>
  </si>
  <si>
    <t>R 25 - D 12 - 451 - 20005</t>
  </si>
  <si>
    <t>R 25 - D 7 - 451 - 2866</t>
  </si>
  <si>
    <t>Aua</t>
  </si>
  <si>
    <t>Arenales - 1619 - Azul</t>
  </si>
  <si>
    <t>R 25 - D 7 - 451 - 20001</t>
  </si>
  <si>
    <t>R 25 - D 7 - 451 - 3664</t>
  </si>
  <si>
    <t>Hogar Agrícola Azul</t>
  </si>
  <si>
    <t>Guido Spano - 375 - Azul</t>
  </si>
  <si>
    <t>R 25 - D 7 - 451 - 20002</t>
  </si>
  <si>
    <t>R 25 - D 7 - 451 - 4293</t>
  </si>
  <si>
    <t>Puertas Abiertas</t>
  </si>
  <si>
    <t>Calle 8 - 529 e/ Moreno y De Paula - Azul</t>
  </si>
  <si>
    <t>R 25 - D 7 - 451 - 20003</t>
  </si>
  <si>
    <t>R 25 - D 7 - 451 - 4294</t>
  </si>
  <si>
    <t>Don Cipriano</t>
  </si>
  <si>
    <t>Av. J. Domingo Peron - 1002 - Azul</t>
  </si>
  <si>
    <t>R 25 - D 7 - 451 - 20004</t>
  </si>
  <si>
    <t>R 25 - D 77 - 451 - 3330</t>
  </si>
  <si>
    <t>Servicio Territorial N°1</t>
  </si>
  <si>
    <t>Alberdi - Y Fassina - Olavarría</t>
  </si>
  <si>
    <t>R 25 - D 77 - 451 - 20001</t>
  </si>
  <si>
    <t>R 25 - D 77 - 451 - 3359</t>
  </si>
  <si>
    <t>Nido Villa Magdalena</t>
  </si>
  <si>
    <t>Necochea - 6030 - Olavarría</t>
  </si>
  <si>
    <t>R 25 - D 77 - 451 - 20002</t>
  </si>
  <si>
    <t>R 25 - D 77 - 451 - 2950</t>
  </si>
  <si>
    <t>Bioparque La Maxima</t>
  </si>
  <si>
    <t>Avenida Pellegrini - 4200 e/ Rufino Fal y Merlo - Olavarría</t>
  </si>
  <si>
    <t>R 25 - D 77 - 451 - 20003</t>
  </si>
  <si>
    <t>R 25 - D 77 - 451 - 3609</t>
  </si>
  <si>
    <t>Soc De Fom Dámaso Arce</t>
  </si>
  <si>
    <t>Calle 25 - 1129 - Olavarría</t>
  </si>
  <si>
    <t>R 25 - D 77 - 451 - 20004</t>
  </si>
  <si>
    <t>R 25 - D 77 - 451 - 3361</t>
  </si>
  <si>
    <t>Serv Territorial N°2</t>
  </si>
  <si>
    <t>Alberdi - Y CNEL SUAREZ - Olavarría</t>
  </si>
  <si>
    <t>R 25 - D 77 - 451 - 20005</t>
  </si>
  <si>
    <t>R 25 - D 77 - 451 - 2718</t>
  </si>
  <si>
    <t>Avenida Legorburu - 1623 - Sierra Chica</t>
  </si>
  <si>
    <t>R 25 - D 77 - 451 - 20006</t>
  </si>
  <si>
    <t>R 25 - D 77 - 451 - 2717</t>
  </si>
  <si>
    <t>Escuela Secundaria N°4</t>
  </si>
  <si>
    <t>Avenida Coella - e/ 11 y 6 - Hinojo</t>
  </si>
  <si>
    <t>R 25 - D 77 - 451 - 20007</t>
  </si>
  <si>
    <t>R 25 - D 77 - 451 - 2957</t>
  </si>
  <si>
    <t>Nido B° El Progreso</t>
  </si>
  <si>
    <t>Mitre Y Calle 7 - Olavarría</t>
  </si>
  <si>
    <t>R 25 - D 77 - 451 - 20008</t>
  </si>
  <si>
    <t>R 3 - D 690 - 454 - 4218</t>
  </si>
  <si>
    <t>Juan M. De Rosas - 1601 e/ San Martin y Formosa - Lomas Del Mirador Lomas Del Mirador</t>
  </si>
  <si>
    <t>R 3 - D 690 - 454 - 20001</t>
  </si>
  <si>
    <t>R 3 - D 690 - 455 - 3762</t>
  </si>
  <si>
    <t>Asamblea Permanente De Los Derechos</t>
  </si>
  <si>
    <t>Esnaola - 3780 - San Justo San Justo</t>
  </si>
  <si>
    <t>R 3 - D 690 - 455 - 20002</t>
  </si>
  <si>
    <t>R 3 - D 690 - 490 - 1447</t>
  </si>
  <si>
    <t>Mercado Central</t>
  </si>
  <si>
    <t>Boulogne Sur Mer Y Richieri - Villa Celina Villa Celina</t>
  </si>
  <si>
    <t>R 3 - D 690 - 490 - 20003</t>
  </si>
  <si>
    <t>R 3 - D 690 - 471 - 3640</t>
  </si>
  <si>
    <t>Los Muchachos</t>
  </si>
  <si>
    <t>Primera Junta - 876 - Villa Madero Villa Madero</t>
  </si>
  <si>
    <t>R 3 - D 690 - 471 - 20004</t>
  </si>
  <si>
    <t>R 3 - D 690 - 454 - 1443</t>
  </si>
  <si>
    <t>Pte. Peron - 2857 - San Justo San Justo</t>
  </si>
  <si>
    <t>R 3 - D 690 - 454 - 20005</t>
  </si>
  <si>
    <t>R 3 - D 690 - 455 - 4324</t>
  </si>
  <si>
    <t>Rosas</t>
  </si>
  <si>
    <t>San Martin - 4332 e/ Salcedo y O Gorman - Lomas Del Mirador Lomas Del Mirador</t>
  </si>
  <si>
    <t>R 3 - D 690 - 455 - 20006</t>
  </si>
  <si>
    <t>R 3 - D 690 - 473 - 20007</t>
  </si>
  <si>
    <t>R 3 - D 690 - 455 - 20008</t>
  </si>
  <si>
    <t>R 3 - D 690 - 473 - 4634</t>
  </si>
  <si>
    <t>Santisimo Redentor</t>
  </si>
  <si>
    <t>Rondeau - 1036 - Ramos Mejia Ramos Mejia</t>
  </si>
  <si>
    <t>R 3 - D 690 - 473 - 20009</t>
  </si>
  <si>
    <t>R 3 - D 691 - 477 - 1408</t>
  </si>
  <si>
    <t>Coop. De Trabajo Mielcitas Argentinas</t>
  </si>
  <si>
    <t>Estrada - 295 - Rafael Castillo</t>
  </si>
  <si>
    <t>R 3 - D 691 - 477 - 20001</t>
  </si>
  <si>
    <t>Coop. Trabajo Mielcitas Argentinas</t>
  </si>
  <si>
    <t>R 3 - D 691 - 477 - 20002</t>
  </si>
  <si>
    <t>R 3 - D 692 - 469 - 3532</t>
  </si>
  <si>
    <t>R 3 - D 692 - 469 - 20001</t>
  </si>
  <si>
    <t>R 3 - D 692 - 493 - 3738</t>
  </si>
  <si>
    <t>El Rincón De La Tosquera</t>
  </si>
  <si>
    <t>Vega - 3541 - Gonzalez Catan</t>
  </si>
  <si>
    <t>R 3 - D 692 - 493 - 20002</t>
  </si>
  <si>
    <t>Movimiento De Los Trabajores Excluidos</t>
  </si>
  <si>
    <t>R 3 - D 692 - 459 - 4420</t>
  </si>
  <si>
    <t>Iglesia Fatima</t>
  </si>
  <si>
    <t>Azul Y Zepellin - Gonzalez Catan</t>
  </si>
  <si>
    <t>R 3 - D 692 - 459 - 20003</t>
  </si>
  <si>
    <t>R 3 - D 692 - 459 - 4421</t>
  </si>
  <si>
    <t>Calle 8 Y Comecio - Virrey Del Pino</t>
  </si>
  <si>
    <t>R 3 - D 692 - 459 - 20004</t>
  </si>
  <si>
    <t>R 3 - D 692 - 487 - 1715</t>
  </si>
  <si>
    <t>Ancon - 6131 e/ Soberania Nacinal y Osvaldo Magnasco - Gonzalez Catan</t>
  </si>
  <si>
    <t>R 3 - D 692 - 487 - 20005</t>
  </si>
  <si>
    <t>R 3 - D 692 - 458 - 20006</t>
  </si>
  <si>
    <t>R 3 - D 692 - 459 - 3532</t>
  </si>
  <si>
    <t>R 3 - D 692 - 459 - 20007</t>
  </si>
  <si>
    <t>R 3 - D 692 - 469 - 4617</t>
  </si>
  <si>
    <t>Iglesia Cruz Del Sur</t>
  </si>
  <si>
    <t>Remedios - 7103 e/ / y / - Virrey Del Pino</t>
  </si>
  <si>
    <t>R 3 - D 692 - 469 - 20008</t>
  </si>
  <si>
    <t>R 3 - D 692 - 469 - 4618</t>
  </si>
  <si>
    <t>Capilla Nuestra SeÑora De Lourdes</t>
  </si>
  <si>
    <t>Ferrari - 28 e/ / y / - Virrey Del Pino</t>
  </si>
  <si>
    <t>R 3 - D 692 - 469 - 20009</t>
  </si>
  <si>
    <t>R 3 - D 692 - 459 - 4619</t>
  </si>
  <si>
    <t>Centro De RehabilitaciÓn YaguanÉ</t>
  </si>
  <si>
    <t>Lázaro Griveo - 145 e/ . y . - Virrey Del Pino</t>
  </si>
  <si>
    <t>R 3 - D 692 - 459 - 20010</t>
  </si>
  <si>
    <t>R 3 - D 692 - 487 - 1457</t>
  </si>
  <si>
    <t>Asociacion De Fomento 20 De Junio</t>
  </si>
  <si>
    <t>Carbajal - 1428 e/ Manuel Antonio Castro y Pablo Ceretti - Veinte De Junio</t>
  </si>
  <si>
    <t>R 3 - D 692 - 487 - 20011</t>
  </si>
  <si>
    <t>R 3 - D 692 - 459 - 4662</t>
  </si>
  <si>
    <t>Iglesia Cristo Belen (san Mariano)</t>
  </si>
  <si>
    <t>Pedro De Angelis Y Colorado - Virrey Del Pino</t>
  </si>
  <si>
    <t>R 3 - D 692 - 459 - 20012</t>
  </si>
  <si>
    <t>R 3 - D 692 - 459 - 4663</t>
  </si>
  <si>
    <t>Ministerio Cristiano RestauraciÓn De Las Almas</t>
  </si>
  <si>
    <t>Otero - 1260 - Virrey Del Pino</t>
  </si>
  <si>
    <t>R 3 - D 692 - 459 - 20013</t>
  </si>
  <si>
    <t>R 3 - D 692 - 459 - 4664</t>
  </si>
  <si>
    <t>Roberto Arlt</t>
  </si>
  <si>
    <t>Nueva York - 11489 - Virrey Del Pino</t>
  </si>
  <si>
    <t>R 3 - D 692 - 459 - 20014</t>
  </si>
  <si>
    <t>R 4 - D 119 - 456 - 0903</t>
  </si>
  <si>
    <t>Creer Es Crear Hudson</t>
  </si>
  <si>
    <t>Calle 73 6450 - 6450 - Hudson Hudson</t>
  </si>
  <si>
    <t>R 4 - D 119 - 456 - 20001</t>
  </si>
  <si>
    <t>R 4 - D 119 - 456 - 20002</t>
  </si>
  <si>
    <t>R 4 - D 119 - 456 - 4260</t>
  </si>
  <si>
    <t>Creer Es Crear Anexo</t>
  </si>
  <si>
    <t>Calle 14 1835 - Berazategui Oeste</t>
  </si>
  <si>
    <t>R 4 - D 119 - 456 - 20003</t>
  </si>
  <si>
    <t>R 4 - D 119 - 456 - 0902</t>
  </si>
  <si>
    <t>Reto A La Vida</t>
  </si>
  <si>
    <t>Camino Touring Club 2690 - 2690 - Berazategui Oeste</t>
  </si>
  <si>
    <t>R 4 - D 119 - 456 - 20004</t>
  </si>
  <si>
    <t>R 4 - D 119 - 456 - 0906</t>
  </si>
  <si>
    <t>Senderos De Vida</t>
  </si>
  <si>
    <t>Calle 365 299 - 299 - Ranelagh Ranelagh</t>
  </si>
  <si>
    <t>R 4 - D 119 - 456 - 20005</t>
  </si>
  <si>
    <t>R 4 - D 119 - 456 - 0914</t>
  </si>
  <si>
    <t>Unidos Por La Diversidad</t>
  </si>
  <si>
    <t>Calle 150 - N° 2743 - Berazategui Oeste</t>
  </si>
  <si>
    <t>R 4 - D 119 - 456 - 20006</t>
  </si>
  <si>
    <t>R 4 - D 119 - 456 - 4266</t>
  </si>
  <si>
    <t>Av Italia N°5032 - Villa EspaÑa Villa EspaÑa</t>
  </si>
  <si>
    <t>R 4 - D 119 - 456 - 20007</t>
  </si>
  <si>
    <t>R 4 - D 119 - 456 - 3605</t>
  </si>
  <si>
    <t>Sf Barrio Once</t>
  </si>
  <si>
    <t>Calle 616 Entre 504 Y 506 - Berazategui El Pato</t>
  </si>
  <si>
    <t>R 4 - D 119 - 456 - 20008</t>
  </si>
  <si>
    <t>R 4 - D 119 - 456 - 3269</t>
  </si>
  <si>
    <t>Sf Hudson</t>
  </si>
  <si>
    <t>Calle 63 N°6357 - 6357 - Hudson Hudson</t>
  </si>
  <si>
    <t>R 4 - D 119 - 456 - 20009</t>
  </si>
  <si>
    <t>R 4 - D 119 - 456 - 4268</t>
  </si>
  <si>
    <t>Ep 19 Parque Pereyra</t>
  </si>
  <si>
    <t>Paraje Santa Rosa Camino Evita - Berazategui</t>
  </si>
  <si>
    <t>R 4 - D 119 - 456 - 20010</t>
  </si>
  <si>
    <t>R 4 - D 119 - 456 - 20011</t>
  </si>
  <si>
    <t>R 4 - D 119 - 456 - 20012</t>
  </si>
  <si>
    <t>R 4 - D 32 - 453 - 20001</t>
  </si>
  <si>
    <t>R 4 - D 32 - 453 - 20002</t>
  </si>
  <si>
    <t>R 4 - D 32 - 453 - 4470</t>
  </si>
  <si>
    <t>Sociedad Tradicional . La Tropilla</t>
  </si>
  <si>
    <t>Diagonal Guemes Y Senzabello - Florencio Varela</t>
  </si>
  <si>
    <t>R 4 - D 32 - 453 - 20003</t>
  </si>
  <si>
    <t>R 4 - D 32 - 453 - 4471</t>
  </si>
  <si>
    <t>Asociacion 17 De Noviembre</t>
  </si>
  <si>
    <t>Calle 1248 - e/ Calle 1211 y Calle 2213 - Florencio Varela</t>
  </si>
  <si>
    <t>R 4 - D 32 - 453 - 20004</t>
  </si>
  <si>
    <t>R 4 - D 32 - 453 - 3180</t>
  </si>
  <si>
    <t>Epa 706</t>
  </si>
  <si>
    <t>Calle 1148 - Y 1150 y La Carolina - Florencio Varela</t>
  </si>
  <si>
    <t>R 4 - D 32 - 453 - 20005</t>
  </si>
  <si>
    <t>R 4 - D 32 - 453 - 4468</t>
  </si>
  <si>
    <t>Unidad Penitenciaria 24</t>
  </si>
  <si>
    <t>Calle 1014 / Calle 1077 - Florencio Varela</t>
  </si>
  <si>
    <t>R 4 - D 32 - 453 - 20006</t>
  </si>
  <si>
    <t>R 4 - D 32 - 453 - 4083</t>
  </si>
  <si>
    <t>Polo Social Y Educativo Pedro Coria</t>
  </si>
  <si>
    <t>Calle 1128 Esquina 1143 - S/N INGENIERO ALLAN - Florencio Varela</t>
  </si>
  <si>
    <t>R 4 - D 32 - 453 - 20007</t>
  </si>
  <si>
    <t>R 4 - D 32 - 453 - 4239</t>
  </si>
  <si>
    <t>Taller Integrame</t>
  </si>
  <si>
    <t>Av.hudson - 1780 - Florencio Varela</t>
  </si>
  <si>
    <t>R 4 - D 32 - 453 - 20008</t>
  </si>
  <si>
    <t>R 4 - D 32 - 453 - 20009</t>
  </si>
  <si>
    <t>R 4 - D 32 - 453 - 4240</t>
  </si>
  <si>
    <t>Inst.psicosocial</t>
  </si>
  <si>
    <t>Los Laureles Y Zorzal - e/ Zorzal y . - Florencio Varela</t>
  </si>
  <si>
    <t>R 4 - D 32 - 453 - 20010</t>
  </si>
  <si>
    <t>R 4 - D 32 - 453 - 20011</t>
  </si>
  <si>
    <t>R 4 - D 32 - 453 - 20012</t>
  </si>
  <si>
    <t>R 4 - D 32 - 453 - 3783</t>
  </si>
  <si>
    <t>R 4 - D 32 - 453 - 20013</t>
  </si>
  <si>
    <t>R 4 - D 32 - 453 - 20014</t>
  </si>
  <si>
    <t>R 4 - D 32 - 453 - 4472</t>
  </si>
  <si>
    <t>Iglesia Lirios De Los Valles</t>
  </si>
  <si>
    <t>Calle 1435 - 1712 e/ Calle 1434 y Calle 1434 A - Florencio Varela</t>
  </si>
  <si>
    <t>R 4 - D 32 - 453 - 20016</t>
  </si>
  <si>
    <t>R 4 - D 32 - 453 - 20017</t>
  </si>
  <si>
    <t>R 4 - D 85 - 451 - 4650</t>
  </si>
  <si>
    <t>Centro De Formacion Profesional U.o.m.</t>
  </si>
  <si>
    <t>Calchaqui - 6000 e/ Anexo Unaj - Quilmes. Quilmes.</t>
  </si>
  <si>
    <t>R 4 - D 85 - 451 - 20001</t>
  </si>
  <si>
    <t>R 4 - D 85 - 451 - 2623</t>
  </si>
  <si>
    <t>Club Villa Alcira</t>
  </si>
  <si>
    <t>Fatima - e/ Almafuerte - Bernal Este</t>
  </si>
  <si>
    <t>R 4 - D 85 - 451 - 20002</t>
  </si>
  <si>
    <t>R 4 - D 85 - 451 - 4459</t>
  </si>
  <si>
    <t>Centro Los Junquitos</t>
  </si>
  <si>
    <t>Sargento Cabral Y Chaco - Bernal Oeste</t>
  </si>
  <si>
    <t>R 4 - D 85 - 451 - 20003</t>
  </si>
  <si>
    <t>Cartoneros De Villa Itati</t>
  </si>
  <si>
    <t>R 4 - D 85 - 451 - 4479</t>
  </si>
  <si>
    <t>R 4 - D 85 - 451 - 20004</t>
  </si>
  <si>
    <t>R 4 - D 85 - 451 - 4490</t>
  </si>
  <si>
    <t>Hablemos De Autismo Quilmes</t>
  </si>
  <si>
    <t>Rodolfo Lopez - 1240 e/ Velez Sarfield y Blas Parera - Quilmes. Quilmes.</t>
  </si>
  <si>
    <t>R 4 - D 85 - 451 - 20005</t>
  </si>
  <si>
    <t>R 4 - D 85 - 451 - 4578</t>
  </si>
  <si>
    <t>Polideportivo Diego Armando Maradona</t>
  </si>
  <si>
    <t>Tucuman - e/ 394 - Quilmes Oeste</t>
  </si>
  <si>
    <t>R 4 - D 85 - 451 - 20006</t>
  </si>
  <si>
    <t>R 4 - D 85 - 451 - 2632</t>
  </si>
  <si>
    <t>AsociaciÓn Sin Fronteras A La Discapacidad</t>
  </si>
  <si>
    <t>Av. 844 - 1420 e/ 884 y 885 - Villa La Florida</t>
  </si>
  <si>
    <t>R 4 - D 85 - 451 - 20007</t>
  </si>
  <si>
    <t>R 4 - D 85 - 451 - 4576</t>
  </si>
  <si>
    <t>Centro Socio Comunitario Carita Feliz</t>
  </si>
  <si>
    <t>Av. Santa Fe Y 882 - Quilmes Oeste</t>
  </si>
  <si>
    <t>R 4 - D 85 - 451 - 20008</t>
  </si>
  <si>
    <t>R 4 - D 85 - 451 - 2597</t>
  </si>
  <si>
    <t>Asociacion Civil El Garelli</t>
  </si>
  <si>
    <t>Las Heras - 420 e/ Caseros y Pavon - Quilmes Bernal Oeste</t>
  </si>
  <si>
    <t>R 4 - D 85 - 451 - 20009</t>
  </si>
  <si>
    <t>R 4 - D 85 - 451 - 0956</t>
  </si>
  <si>
    <t>Peronismo Militante Bonaerense De La Ribera De Ber</t>
  </si>
  <si>
    <t>Calle 296 - Quilmes Quilmes Ribera De Bernal</t>
  </si>
  <si>
    <t>R 4 - D 85 - 451 - 20010</t>
  </si>
  <si>
    <t>Peronismo Militante La Ribera De Bernal</t>
  </si>
  <si>
    <t>R 4 - D 85 - 451 - 2641</t>
  </si>
  <si>
    <t>Centro Cultural Mercedes Sosa</t>
  </si>
  <si>
    <t>Av. Lamadrid - 1902 e/ Av. La Plata y Lamadrid - Quilmes Oeste</t>
  </si>
  <si>
    <t>R 4 - D 85 - 451 - 20011</t>
  </si>
  <si>
    <t>R 4 - D 85 - 451 - 20012</t>
  </si>
  <si>
    <t>R 5 - D 130 - 453 - 0030</t>
  </si>
  <si>
    <t>Centro De Personas Sordas</t>
  </si>
  <si>
    <t>Garay - 834 - Ezeiza Ezeiza</t>
  </si>
  <si>
    <t>R 5 - D 130 - 453 - 20003</t>
  </si>
  <si>
    <t>R 5 - D 130 - 455 - 4273</t>
  </si>
  <si>
    <t>El Porvenir</t>
  </si>
  <si>
    <t>Isla Sarmiento Y Isala Granada - e/ Isla Sarmiento y Isla - Tristan Suarez Tristan Suarez</t>
  </si>
  <si>
    <t>R 5 - D 130 - 455 - 20004</t>
  </si>
  <si>
    <t>R 5 - D 130 - 455 - 4274</t>
  </si>
  <si>
    <t>Sol De Oro</t>
  </si>
  <si>
    <t>Los Troncos - e/ Agua De Oro y Los Toncos - La Union Sol De Oro</t>
  </si>
  <si>
    <t>R 5 - D 130 - 455 - 20005</t>
  </si>
  <si>
    <t>Centro De Desarrollo Infantil</t>
  </si>
  <si>
    <t>R 5 - D 130 - 455 - 4198</t>
  </si>
  <si>
    <t>Camino De Vida</t>
  </si>
  <si>
    <t>Mary Alarcon - 358 e/ Eiseo Natta y Roque Saenz PeÑa - Tristan Suarez Tristan Suarez</t>
  </si>
  <si>
    <t>R 5 - D 130 - 455 - 20006</t>
  </si>
  <si>
    <t>R 5 - D 130 - 455 - 20007</t>
  </si>
  <si>
    <t>R 5 - D 130 - 455 - 0031</t>
  </si>
  <si>
    <t>Biblioteca La Union</t>
  </si>
  <si>
    <t>Los Raulies - 695 - Ezeiza La Union</t>
  </si>
  <si>
    <t>R 5 - D 130 - 455 - 20008</t>
  </si>
  <si>
    <t>R 5 - D 130 - 455 - 3276</t>
  </si>
  <si>
    <t>Sociedad De Fomento El Pinar La Celia</t>
  </si>
  <si>
    <t>Marcos Sastre - 2299 - Ezeiza Ezeiza</t>
  </si>
  <si>
    <t>R 5 - D 130 - 455 - 20009</t>
  </si>
  <si>
    <t>R 5 - D 30 - 452 - 3956</t>
  </si>
  <si>
    <t>Sociedad De Fomento La Morita</t>
  </si>
  <si>
    <t>Calle 12 - 1379 - El JagÜel La Morita</t>
  </si>
  <si>
    <t>R 5 - D 30 - 452 - 20002</t>
  </si>
  <si>
    <t>R 5 - D 30 - 452 - 0477</t>
  </si>
  <si>
    <t>Unidos Por Parish Robertson</t>
  </si>
  <si>
    <t>Rafael De Sancio - 2191 - Luis Guillon Paris Robertson</t>
  </si>
  <si>
    <t>R 5 - D 30 - 452 - 20003</t>
  </si>
  <si>
    <t>R 5 - D 30 - 452 - 4327</t>
  </si>
  <si>
    <t>Iglesia Cristiana Un Nuevo Tiempo</t>
  </si>
  <si>
    <t>Espora - 1883 - 9 De Abril Transradio</t>
  </si>
  <si>
    <t>R 5 - D 30 - 452 - 20004</t>
  </si>
  <si>
    <t>R 5 - D 30 - 452 - 4045</t>
  </si>
  <si>
    <t>Sociedad De Fomento Las Flores</t>
  </si>
  <si>
    <t>Pedro Arocena - 4635 e/ Boulan y Miguel Angel - Canning Las Flores</t>
  </si>
  <si>
    <t>R 5 - D 30 - 452 - 20005</t>
  </si>
  <si>
    <t>R 5 - D 30 - 452 - 1685</t>
  </si>
  <si>
    <t>R 5 - D 30 - 452 - 20006</t>
  </si>
  <si>
    <t>R 5 - D 30 - 452 - 20007</t>
  </si>
  <si>
    <t>R 5 - D 30 - 452 - 20008</t>
  </si>
  <si>
    <t>R 5 - D 30 - 452 - 3875</t>
  </si>
  <si>
    <t>Comedor Los Colibries</t>
  </si>
  <si>
    <t>Ramallo - 1200 e/ Alejo Ortega - Monte Grande El Triunfo</t>
  </si>
  <si>
    <t>R 5 - D 30 - 452 - 20009</t>
  </si>
  <si>
    <t>R 5 - D 30 - 452 - 4427</t>
  </si>
  <si>
    <t>Merendero Los Pekes- Barrio La Paz</t>
  </si>
  <si>
    <t>La Victoria - 1839 - 9 De Abril Transradio</t>
  </si>
  <si>
    <t>R 5 - D 30 - 452 - 20010</t>
  </si>
  <si>
    <t>R 5 - D 30 - 452 - 4423</t>
  </si>
  <si>
    <t>Comedor La Quinta</t>
  </si>
  <si>
    <t>Ingeniero Huergo - 4657 - 9 De Abril</t>
  </si>
  <si>
    <t>R 5 - D 30 - 452 - 20011</t>
  </si>
  <si>
    <t>R 5 - D 30 - 452 - 20012</t>
  </si>
  <si>
    <t>R 5 - D 30 - 452 - 4592</t>
  </si>
  <si>
    <t>Comunidad Organizada</t>
  </si>
  <si>
    <t>General PÁz - 394 - Monte Grande Noroeste Centro</t>
  </si>
  <si>
    <t>R 5 - D 30 - 452 - 20013</t>
  </si>
  <si>
    <t>R 5 - D 4 - 452 - 3250</t>
  </si>
  <si>
    <t>Danone</t>
  </si>
  <si>
    <t>Avenida Berlin - 50 - Longchamps Longchamps</t>
  </si>
  <si>
    <t>R 5 - D 4 - 452 - 20001</t>
  </si>
  <si>
    <t>R 5 - D 4 - 452 - 20002</t>
  </si>
  <si>
    <t>R 5 - D 4 - 451 - 2210</t>
  </si>
  <si>
    <t>Segui - 710 - Adrogue Adrogue</t>
  </si>
  <si>
    <t>R 5 - D 4 - 451 - 20003</t>
  </si>
  <si>
    <t>R 5 - D 4 - 451 - 20004</t>
  </si>
  <si>
    <t>R 5 - D 4 - 453 - 3538</t>
  </si>
  <si>
    <t>Barbieri</t>
  </si>
  <si>
    <t>Ad Barbieri (ex Luis María Drago) - 1382 e/ Juan Xxiii y Jose Melian - Burzaco Burzaco</t>
  </si>
  <si>
    <t>R 5 - D 4 - 453 - 20005</t>
  </si>
  <si>
    <t>Barbieri - Empresa</t>
  </si>
  <si>
    <t>R 5 - D 4 - 452 - 0101</t>
  </si>
  <si>
    <t>Aviadores Argentinos</t>
  </si>
  <si>
    <t>Burgos Perez - 78 - Glew Glew</t>
  </si>
  <si>
    <t>R 5 - D 4 - 452 - 20006</t>
  </si>
  <si>
    <t>R 5 - D 4 - 452 - 4178</t>
  </si>
  <si>
    <t>---- - ---- - Adrogue Adrogue</t>
  </si>
  <si>
    <t>R 5 - D 4 - 452 - 20008</t>
  </si>
  <si>
    <t>R 5 - D 4 - 453 - 4560</t>
  </si>
  <si>
    <t>Centro Cultural Mary Sanchez</t>
  </si>
  <si>
    <t>Calle 2 - 3731 - Claypole Claypole</t>
  </si>
  <si>
    <t>R 5 - D 4 - 453 - 20009</t>
  </si>
  <si>
    <t>R 5 - D 4 - 452 - 4573</t>
  </si>
  <si>
    <t>La Casita De Maris</t>
  </si>
  <si>
    <t>Cupertino Del Campo - 1332 - Ministro Rivadavia Ministro Rivadavia</t>
  </si>
  <si>
    <t>R 5 - D 4 - 452 - 20010</t>
  </si>
  <si>
    <t>R 5 - D 4 - 452 - 20011</t>
  </si>
  <si>
    <t>R 5 - D 4 - 453 - 2084</t>
  </si>
  <si>
    <t>Delegacion Don Orione</t>
  </si>
  <si>
    <t>Manuel Araujo - 2648 e/ Rio Diamante - Don Orione Don Orione</t>
  </si>
  <si>
    <t>R 5 - D 4 - 453 - 20012</t>
  </si>
  <si>
    <t>R 5 - D 4 - 453 - 20013</t>
  </si>
  <si>
    <t>R 5 - D 4 - 453 - 4606</t>
  </si>
  <si>
    <t>Florida - 1050 - Burzaco Burzaco</t>
  </si>
  <si>
    <t>R 5 - D 4 - 453 - 20014</t>
  </si>
  <si>
    <t>R 5 - D 4 - 452 - 4637</t>
  </si>
  <si>
    <t>Campo Kita</t>
  </si>
  <si>
    <t>Lezica - 2300 - Ministro Rivadavia Ministro Rivadavia</t>
  </si>
  <si>
    <t>R 5 - D 4 - 452 - 20015</t>
  </si>
  <si>
    <t>Kita Gorban</t>
  </si>
  <si>
    <t>R 5 - D 4 - 452 - 4638</t>
  </si>
  <si>
    <t>Delegacion Ministro Rivadavia</t>
  </si>
  <si>
    <t>Rivadavia Vucetich - 1000 - Ministro Rivadavia Ministro Rivadavia</t>
  </si>
  <si>
    <t>R 5 - D 4 - 452 - 20016</t>
  </si>
  <si>
    <t>Delegacion Municipal Brown</t>
  </si>
  <si>
    <t>R 5 - D 4 - 452 - 2848</t>
  </si>
  <si>
    <t>Delegacion Glew</t>
  </si>
  <si>
    <t>Jorge Newbery - 2871 - Glew Glew</t>
  </si>
  <si>
    <t>R 5 - D 4 - 452 - 20017</t>
  </si>
  <si>
    <t>R 5 - D 4 - 452 - 4639</t>
  </si>
  <si>
    <t>Delegacion Longchampas Ferrioviaria</t>
  </si>
  <si>
    <t>Pcia Chaco - 1242 - Longchamps Longchamps</t>
  </si>
  <si>
    <t>R 5 - D 4 - 452 - 20018</t>
  </si>
  <si>
    <t>R 5 - D 4 - 452 - 4665</t>
  </si>
  <si>
    <t>La Arbolada</t>
  </si>
  <si>
    <t>Carola Lorenzini - 350 - Longchamps Rayo De Sol</t>
  </si>
  <si>
    <t>R 5 - D 4 - 452 - 20019</t>
  </si>
  <si>
    <t>R 5 - D 4 - 452 - 4666</t>
  </si>
  <si>
    <t>Las Lilas</t>
  </si>
  <si>
    <t>Los Cipreses - 208 - Longchamps Longchamps</t>
  </si>
  <si>
    <t>R 5 - D 4 - 452 - 20020</t>
  </si>
  <si>
    <t>R 5 - D 4 - 453 - 21005</t>
  </si>
  <si>
    <t>R 6 - D 109 - 452 - 0134</t>
  </si>
  <si>
    <t>El Galpón</t>
  </si>
  <si>
    <t>Ugarte - 3935 e/ Se y Se - Munro</t>
  </si>
  <si>
    <t>R 6 - D 109 - 452 - 20002</t>
  </si>
  <si>
    <t>R 6 - D 55 - 452 - 2961</t>
  </si>
  <si>
    <t>Biblioteca Cronopios</t>
  </si>
  <si>
    <t>Loretto Ex Solis - 153 - Dique LujÁn Villa La Ñata</t>
  </si>
  <si>
    <t>R 6 - D 55 - 452 - 20001</t>
  </si>
  <si>
    <t>R 6 - D 55 - 463 - 0583</t>
  </si>
  <si>
    <t>Ep N°34</t>
  </si>
  <si>
    <t>Carlos MarÍa De Alvear - 1550 e/ Saavedra y Chacabuco - Tigre Barrio Tigre Centro</t>
  </si>
  <si>
    <t>R 6 - D 55 - 463 - 20002</t>
  </si>
  <si>
    <t>R 6 - D 55 - 452 - 20003</t>
  </si>
  <si>
    <t>R 6 - D 55 - 463 - 3081</t>
  </si>
  <si>
    <t>Iglesia La Esperanza</t>
  </si>
  <si>
    <t>Bolivia Esquina El Salvador - Benavidez</t>
  </si>
  <si>
    <t>R 6 - D 55 - 463 - 20004</t>
  </si>
  <si>
    <t>R 6 - D 55 - 452 - 20005</t>
  </si>
  <si>
    <t>R 6 - D 55 - 452 - 20006</t>
  </si>
  <si>
    <t>R 6 - D 55 - 463 - 0573</t>
  </si>
  <si>
    <t>Centro Barrial Sagrada Familia</t>
  </si>
  <si>
    <t>Juan B Justo - 3493 e/ El Arroyo y Los Pioneros 37 - Los Troncos Del Talar Barrio Sagrada Familia</t>
  </si>
  <si>
    <t>R 6 - D 55 - 463 - 20007</t>
  </si>
  <si>
    <t>R 6 - D 55 - 463 - 0575</t>
  </si>
  <si>
    <t>Biblioteca Popular Ricardo Rojas</t>
  </si>
  <si>
    <t>Avellaneda - 2505 e/ Fray CastaÑeda y Jose Romero - Ricardo Rojas Centro</t>
  </si>
  <si>
    <t>R 6 - D 55 - 463 - 20008</t>
  </si>
  <si>
    <t>R 6 - D 55 - 463 - 20009</t>
  </si>
  <si>
    <t>R 6 - D 55 - 463 - 4389</t>
  </si>
  <si>
    <t>Atramuti</t>
  </si>
  <si>
    <t>Av. CazÓn - 99 e/ Ruperto Mazza y Almirante Brown - Tigre Barrio Carupa</t>
  </si>
  <si>
    <t>R 6 - D 55 - 463 - 20010</t>
  </si>
  <si>
    <t>R 6 - D 55 - 452 - 3988</t>
  </si>
  <si>
    <t>Cta Fenat</t>
  </si>
  <si>
    <t>Irala - 655 e/ Ameghino y Matheu - Rincon De Milberg Barrio Rincon De Milberg</t>
  </si>
  <si>
    <t>R 6 - D 55 - 452 - 20011</t>
  </si>
  <si>
    <t>R 6 - D 55 - 463 - 1657</t>
  </si>
  <si>
    <t>Capilla San Antonio</t>
  </si>
  <si>
    <t>Calle 2 Y Salta - Bª Ojo De Agua - Benavidez - Benavidez Barrio La Esperanza</t>
  </si>
  <si>
    <t>R 6 - D 55 - 463 - 20012</t>
  </si>
  <si>
    <t>Cooperativa Crece Desde El Píe</t>
  </si>
  <si>
    <t>R 6 - D 55 - 452 - 20013</t>
  </si>
  <si>
    <t>R 6 - D 55 - 452 - 4581</t>
  </si>
  <si>
    <t>Cfp Identidad</t>
  </si>
  <si>
    <t>Calle 26 - 2525 e/ Washington y Bolivar - Gral Pacheco El Zorzal</t>
  </si>
  <si>
    <t>R 6 - D 55 - 452 - 20014</t>
  </si>
  <si>
    <t>Sin OrganizaciÓn</t>
  </si>
  <si>
    <t>R 6 - D 55 - 452 - 4582</t>
  </si>
  <si>
    <t>Compromiso Con Tigre</t>
  </si>
  <si>
    <t>Islas Orcadas - 765 e/ 197 y Nahuel Huapi - Gral Pacheco Centro</t>
  </si>
  <si>
    <t>R 6 - D 55 - 452 - 20015</t>
  </si>
  <si>
    <t>R 6 - D 55 - 452 - 4583</t>
  </si>
  <si>
    <t>Cis Cina Cina</t>
  </si>
  <si>
    <t>Caceros - 800 e/ Leonardo Da Vinci y Madre Teresa De Calcuta - Los Troncos Barrio Los Troncos Del Talar</t>
  </si>
  <si>
    <t>R 6 - D 55 - 452 - 20016</t>
  </si>
  <si>
    <t>Fuerza Patria - Patria Grandre</t>
  </si>
  <si>
    <t>R 6 - D 55 - 463 - 20017</t>
  </si>
  <si>
    <t>R 6 - D 55 - 463 - 4513</t>
  </si>
  <si>
    <t>Compromiso Con Tigre La Ñata</t>
  </si>
  <si>
    <t>Bartolomé Mitre - 99 e/ Roca y Rivadavia - Dique LujÁn Villa La Ñata</t>
  </si>
  <si>
    <t>R 6 - D 55 - 463 - 20018</t>
  </si>
  <si>
    <t>R 6 - D 55 - 463 - 20019</t>
  </si>
  <si>
    <t>R 6 - D 95 - 453 - 3623</t>
  </si>
  <si>
    <t>Barrio Ferro</t>
  </si>
  <si>
    <t>Martin Rodriguez - 1795 - San Fernando Victoria</t>
  </si>
  <si>
    <t>R 6 - D 95 - 453 - 20002</t>
  </si>
  <si>
    <t>R 6 - D 95 - 453 - 0076</t>
  </si>
  <si>
    <t>Escuela Popular San Roque</t>
  </si>
  <si>
    <t>Urquiza - 4469 e/ Sargento Cabral y Balcarce - San Fernando San Roque</t>
  </si>
  <si>
    <t>R 6 - D 95 - 453 - 20003</t>
  </si>
  <si>
    <t>R 6 - D 95 - 453 - 3852</t>
  </si>
  <si>
    <t>Presidente Peron</t>
  </si>
  <si>
    <t>Boedo - 200 - San Fernando Virreyes</t>
  </si>
  <si>
    <t>R 6 - D 95 - 453 - 20004</t>
  </si>
  <si>
    <t>R 6 - D 95 - 453 - 3800</t>
  </si>
  <si>
    <t>Bochin Club</t>
  </si>
  <si>
    <t>Payro - e/ Estrada - Virreyes Virreyes</t>
  </si>
  <si>
    <t>R 6 - D 95 - 453 - 20005</t>
  </si>
  <si>
    <t>R 6 - D 95 - 453 - 0073</t>
  </si>
  <si>
    <t>E.p. N°20</t>
  </si>
  <si>
    <t>Arroyo Mini 2da Seccion Islas San Fernando - e/ S/n - San Fernando 2da Seccion Islas Arroyo Mini</t>
  </si>
  <si>
    <t>R 6 - D 95 - 453 - 20006</t>
  </si>
  <si>
    <t>R 6 - D 95 - 453 - 4458</t>
  </si>
  <si>
    <t>Iglesia Bautista San Fernando</t>
  </si>
  <si>
    <t>Sarmiento - 3307 - San Fernando San Fernando</t>
  </si>
  <si>
    <t>R 6 - D 95 - 453 - 20007</t>
  </si>
  <si>
    <t>R 6 - D 95 - 453 - 0117</t>
  </si>
  <si>
    <t>E.e.s.n°7</t>
  </si>
  <si>
    <t>Isla Martin Garcia - e/ S/n y S/n - San Fernando Isla Martin Garcia</t>
  </si>
  <si>
    <t>R 6 - D 95 - 453 - 20008</t>
  </si>
  <si>
    <t>E.e.s.n °7</t>
  </si>
  <si>
    <t>R 6 - D 95 - 453 - 3940</t>
  </si>
  <si>
    <t>Club Maria Isabel</t>
  </si>
  <si>
    <t>Suipacha - 1833 e/ Miguel Cane y Arenales - Virreyes Virreyes</t>
  </si>
  <si>
    <t>R 6 - D 95 - 453 - 20009</t>
  </si>
  <si>
    <t>R 6 - D 95 - 453 - 2043</t>
  </si>
  <si>
    <t>R 6 - D 95 - 453 - 20010</t>
  </si>
  <si>
    <t>R 6 - D 95 - 453 - 4309</t>
  </si>
  <si>
    <t>Club Villa Najera</t>
  </si>
  <si>
    <t>Junin - 2432 e/ French y Beruti - San Fernando San Fernando</t>
  </si>
  <si>
    <t>R 6 - D 95 - 453 - 20011</t>
  </si>
  <si>
    <t>R 6 - D 96 - 451 - 4648</t>
  </si>
  <si>
    <t>Cooperativa Cultural De Trabajo Devenir Proyecto L</t>
  </si>
  <si>
    <t>Sarratea - 635 e/ Malabia y C. Gascón - Boulogne</t>
  </si>
  <si>
    <t>R 6 - D 96 - 451 - 20001</t>
  </si>
  <si>
    <t>R 6 - D 96 - 451 - 20002</t>
  </si>
  <si>
    <t>R 6 - D 96 - 451 - 4463</t>
  </si>
  <si>
    <t>Ep 24</t>
  </si>
  <si>
    <t>Camino Real Morón - 1150 - Boulogne</t>
  </si>
  <si>
    <t>R 6 - D 96 - 451 - 20003</t>
  </si>
  <si>
    <t>R 6 - D 96 - 451 - 20004</t>
  </si>
  <si>
    <t>R 6 - D 96 - 451 - 0124</t>
  </si>
  <si>
    <t>Arenasa</t>
  </si>
  <si>
    <t>Lamadrid Entre Gorriti Y D Funes - e/ Lamadrid y Gorriti - Boulogne</t>
  </si>
  <si>
    <t>R 6 - D 96 - 451 - 20005</t>
  </si>
  <si>
    <t>R 6 - D 96 - 451 - 20006</t>
  </si>
  <si>
    <t>R 6 - D 96 - 451 - 20008</t>
  </si>
  <si>
    <t>R 6 - D 96 - 451 - 2231</t>
  </si>
  <si>
    <t>Engranajes</t>
  </si>
  <si>
    <t>B. De Hirigoyen - 2431 - Boulogne</t>
  </si>
  <si>
    <t>R 6 - D 96 - 451 - 20009</t>
  </si>
  <si>
    <t>R 7 - D 117 - 455 - 1227</t>
  </si>
  <si>
    <t>Capilla Caacupe</t>
  </si>
  <si>
    <t>Salguero Y Uspalllata - ESQUINA - Loma Hermosa Barrio Libertador</t>
  </si>
  <si>
    <t>R 7 - D 117 - 455 - 20001</t>
  </si>
  <si>
    <t>R 7 - D 117 - 455 - 0065</t>
  </si>
  <si>
    <t>Centro Descamisadxs</t>
  </si>
  <si>
    <t>Mitre - 4841 - Caseros Caseros Centro</t>
  </si>
  <si>
    <t>R 7 - D 117 - 455 - 20002</t>
  </si>
  <si>
    <t>Descamisadxs</t>
  </si>
  <si>
    <t>R 7 - D 117 - 455 - 0071</t>
  </si>
  <si>
    <t>M. Thompson - 613 e/ Triunvirato - Loma Hermosa</t>
  </si>
  <si>
    <t>R 7 - D 117 - 455 - 20003</t>
  </si>
  <si>
    <t>R 7 - D 117 - 455 - 4318</t>
  </si>
  <si>
    <t>Union Obrera Metalurgica</t>
  </si>
  <si>
    <t>Sabattini - 4943 - Caseros Caseros Centro</t>
  </si>
  <si>
    <t>R 7 - D 117 - 455 - 20004</t>
  </si>
  <si>
    <t>R 7 - D 117 - 455 - 1247</t>
  </si>
  <si>
    <t>Asuncion - 1950 e/ 9 De Julio y Padre Elizalde - Ciudadela Los Russos</t>
  </si>
  <si>
    <t>R 7 - D 117 - 455 - 20005</t>
  </si>
  <si>
    <t>Cta 30000 Razones</t>
  </si>
  <si>
    <t>R 7 - D 117 - 455 - 4319</t>
  </si>
  <si>
    <t>La Casa De Axel</t>
  </si>
  <si>
    <t>Caferata - 4793 - Caseros Caseros Centro</t>
  </si>
  <si>
    <t>R 7 - D 117 - 455 - 20006</t>
  </si>
  <si>
    <t>R 7 - D 117 - 455 - 4320</t>
  </si>
  <si>
    <t>AsociaciÓn Civil ( Asi)</t>
  </si>
  <si>
    <t>San RamÓn - 829 - Villa Bosch</t>
  </si>
  <si>
    <t>R 7 - D 117 - 455 - 20007</t>
  </si>
  <si>
    <t>R 7 - D 117 - 455 - 4321</t>
  </si>
  <si>
    <t>Casa Del Emprendedor</t>
  </si>
  <si>
    <t>Santa Rita Y Carlos Gardel - Loma Hermosa</t>
  </si>
  <si>
    <t>R 7 - D 117 - 455 - 20008</t>
  </si>
  <si>
    <t>R 7 - D 117 - 455 - 4322</t>
  </si>
  <si>
    <t>Centro Cultural Prof. Andres EspaÑol</t>
  </si>
  <si>
    <t>San Martin - 7712 - Loma Hermosa</t>
  </si>
  <si>
    <t>R 7 - D 117 - 455 - 20009</t>
  </si>
  <si>
    <t>R 7 - D 117 - 455 - 0060</t>
  </si>
  <si>
    <t>R 7 - D 117 - 455 - 20010</t>
  </si>
  <si>
    <t>R 7 - D 117 - 455 - 20011</t>
  </si>
  <si>
    <t>R 7 - D 117 - 455 - 4340</t>
  </si>
  <si>
    <t>Ub Macacha Guemes</t>
  </si>
  <si>
    <t>JosÉ M. Bosch - 1390 e/ Fray Justo Santa MarÍa De Oro y Marco Polo - Villa Bosch</t>
  </si>
  <si>
    <t>R 7 - D 117 - 455 - 20012</t>
  </si>
  <si>
    <t>R 7 - D 117 - 455 - 20013</t>
  </si>
  <si>
    <t>AsociaciÓn Civil Juana Sosa Toledo</t>
  </si>
  <si>
    <t>R 7 - D 117 - 455 - 20014</t>
  </si>
  <si>
    <t>R 7 - D 117 - 455 - 20015</t>
  </si>
  <si>
    <t>R 7 - D 117 - 455 - 20016</t>
  </si>
  <si>
    <t>R 7 - D 117 - 455 - 20017</t>
  </si>
  <si>
    <t>R 7 - D 117 - 455 - 4604</t>
  </si>
  <si>
    <t>Centro Socioeducativo Libertador</t>
  </si>
  <si>
    <t>French Y Tucuman - Loma Hermosa Barrio Libertador</t>
  </si>
  <si>
    <t>R 7 - D 117 - 455 - 20018</t>
  </si>
  <si>
    <t>R 7 - D 135 - 454 - 4126</t>
  </si>
  <si>
    <t>Iglesia Tiempo De Dios</t>
  </si>
  <si>
    <t>Minoguye - 1510 e/ Juan De Garay - Morris Morris</t>
  </si>
  <si>
    <t>R 7 - D 135 - 454 - 20001</t>
  </si>
  <si>
    <t>R 7 - D 135 - 454 - 4228</t>
  </si>
  <si>
    <t>Polo Educativo</t>
  </si>
  <si>
    <t>Avenida Roca - 1338 e/ Jauretche - Hurlingham Hurlingham</t>
  </si>
  <si>
    <t>R 7 - D 135 - 454 - 20002</t>
  </si>
  <si>
    <t>R 7 - D 135 - 454 - 20003</t>
  </si>
  <si>
    <t>R 7 - D 45 - 460 - 0667</t>
  </si>
  <si>
    <t>Unidad 47</t>
  </si>
  <si>
    <t>Camino Del Buen Ayre - e/ Debenedetti - José León Suarez Suarez</t>
  </si>
  <si>
    <t>R 7 - D 45 - 460 - 20001</t>
  </si>
  <si>
    <t>La Isauro San Martín</t>
  </si>
  <si>
    <t>R 7 - D 45 - 458 - 0638</t>
  </si>
  <si>
    <t>R 7 - D 45 - 458 - 20002</t>
  </si>
  <si>
    <t>R 7 - D 45 - 460 - 0668</t>
  </si>
  <si>
    <t>Unidad 48</t>
  </si>
  <si>
    <t>Camino Del Buen Ayre - e/ Debenedetti - Jose Leon Suarez Jose Leon Suarez</t>
  </si>
  <si>
    <t>R 7 - D 45 - 460 - 20003</t>
  </si>
  <si>
    <t>R 7 - D 45 - 458 - 4267</t>
  </si>
  <si>
    <t>Ferroviarios</t>
  </si>
  <si>
    <t>Granadero Francisco Gonzalez - 1953 e/ Moreno y Belgrano - San Martin San Martin</t>
  </si>
  <si>
    <t>R 7 - D 45 - 458 - 20004</t>
  </si>
  <si>
    <t>R 7 - D 45 - 458 - 0665</t>
  </si>
  <si>
    <t>Cfl 407</t>
  </si>
  <si>
    <t>Ombú - 7843 e/ Las Petunias y Camino Del Buen Ayre (sin Salida A Esa Calle) - Jose León Suarez Libertador</t>
  </si>
  <si>
    <t>R 7 - D 45 - 458 - 20005</t>
  </si>
  <si>
    <t>R 7 - D 45 - 458 - 0647</t>
  </si>
  <si>
    <t>Biblioteca Rioplatense</t>
  </si>
  <si>
    <t>Colón - 3772 e/ Formosa y Yapeyú - Villa Ballester Villa Ballester</t>
  </si>
  <si>
    <t>R 7 - D 45 - 458 - 20006</t>
  </si>
  <si>
    <t>R 7 - D 45 - 458 - 4278</t>
  </si>
  <si>
    <t>Colorbox</t>
  </si>
  <si>
    <t>Italia - 7895 e/ Av Marquez y Esquiu - José León Suarez Suarez</t>
  </si>
  <si>
    <t>R 7 - D 45 - 458 - 20007</t>
  </si>
  <si>
    <t>R 7 - D 45 - 453 - 0644</t>
  </si>
  <si>
    <t>Cenea Centro Nacional De Energia AtÓmica</t>
  </si>
  <si>
    <t>Av. Gral. Paz - 1499 e/ Acceso Pres. Nestor Kirchner 350-369 y Av Constituyentes - Villa Maipú Villa Maipú</t>
  </si>
  <si>
    <t>R 7 - D 45 - 453 - 20008</t>
  </si>
  <si>
    <t>R 7 - D 45 - 458 - 1232</t>
  </si>
  <si>
    <t>Club Flecha Del Plata</t>
  </si>
  <si>
    <t>Santa Rosalia - 1465 e/ Bouchard y Dorrego - San Andrés San Andrés</t>
  </si>
  <si>
    <t>R 7 - D 45 - 458 - 20009</t>
  </si>
  <si>
    <t>R 7 - D 45 - 458 - 4280</t>
  </si>
  <si>
    <t>Club Diego Armando Maradona</t>
  </si>
  <si>
    <t>Los Pinares - 5506 e/ Mendoza y Solis - José León Suarez Costa Esperanza</t>
  </si>
  <si>
    <t>R 7 - D 45 - 458 - 20010</t>
  </si>
  <si>
    <t>R 7 - D 45 - 458 - 4281</t>
  </si>
  <si>
    <t>Cfl Gastronomicos</t>
  </si>
  <si>
    <t>Prof. A. Vidal - 4189 - San Martin San Martin</t>
  </si>
  <si>
    <t>R 7 - D 45 - 458 - 20011</t>
  </si>
  <si>
    <t>R 7 - D 45 - 458 - 4283</t>
  </si>
  <si>
    <t>Club Chacarita Jr</t>
  </si>
  <si>
    <t>Bahia Blanca - 2681 - Villa Maipú Villa Maipú</t>
  </si>
  <si>
    <t>R 7 - D 45 - 458 - 20012</t>
  </si>
  <si>
    <t>R 7 - D 45 - 458 - 20013</t>
  </si>
  <si>
    <t>R 7 - D 45 - 458 - 4284</t>
  </si>
  <si>
    <t>Justicia Social</t>
  </si>
  <si>
    <t>Zeballos - 7671 - Jose León Suarez Lanzone</t>
  </si>
  <si>
    <t>R 7 - D 45 - 458 - 20014</t>
  </si>
  <si>
    <t>R 7 - D 45 - 458 - 0651</t>
  </si>
  <si>
    <t>La Jabonería</t>
  </si>
  <si>
    <t>América - 4665 e/ Artigas y Belgrano - Villa Ballester Villa Ballester</t>
  </si>
  <si>
    <t>R 7 - D 45 - 458 - 20015</t>
  </si>
  <si>
    <t>R 7 - D 45 - 458 - 4285</t>
  </si>
  <si>
    <t>Hogar San Jose</t>
  </si>
  <si>
    <t>Int. Campos - 840 - San Andrés San Andrés</t>
  </si>
  <si>
    <t>R 7 - D 45 - 458 - 20016</t>
  </si>
  <si>
    <t>R 7 - D 45 - 458 - 20017</t>
  </si>
  <si>
    <t>R 7 - D 45 - 458 - 4286</t>
  </si>
  <si>
    <t>Jose Hernandez - 4538 - Villa Ballester Villa Ballester</t>
  </si>
  <si>
    <t>R 7 - D 45 - 458 - 20018</t>
  </si>
  <si>
    <t>R 7 - D 45 - 458 - 4288</t>
  </si>
  <si>
    <t>Centro Cultural Los Amigos</t>
  </si>
  <si>
    <t>España Esquina 2 De Abril - Villa Ballester Barrio Sarmiento</t>
  </si>
  <si>
    <t>R 7 - D 45 - 458 - 20019</t>
  </si>
  <si>
    <t>R 7 - D 45 - 466 - 3887</t>
  </si>
  <si>
    <t>Cec Parque Escuela</t>
  </si>
  <si>
    <t>Pedro Segui - 1820 - José León Suarez Villa Hidalgo</t>
  </si>
  <si>
    <t>R 7 - D 45 - 466 - 20020</t>
  </si>
  <si>
    <t>R 7 - D 45 - 458 - 3977</t>
  </si>
  <si>
    <t>Villalba - 1366 e/ Estrada y Lamas - José León Suarez Villa Hidalgo</t>
  </si>
  <si>
    <t>R 7 - D 45 - 458 - 20021</t>
  </si>
  <si>
    <t>R 7 - D 45 - 458 - 20022</t>
  </si>
  <si>
    <t>R 7 - D 45 - 453 - 4386</t>
  </si>
  <si>
    <t>San Martin Emprende</t>
  </si>
  <si>
    <t>Av Balbin - 2652 - San Martin San Martin</t>
  </si>
  <si>
    <t>R 7 - D 45 - 453 - 20023</t>
  </si>
  <si>
    <t>R 7 - D 45 - 453 - 4408</t>
  </si>
  <si>
    <t>Rincon De Luz</t>
  </si>
  <si>
    <t>1° De Agosto - 7850 - Jose Leon Suarez Barrio 9 De Julio</t>
  </si>
  <si>
    <t>R 7 - D 45 - 453 - 20024</t>
  </si>
  <si>
    <t>R 7 - D 45 - 453 - 4477</t>
  </si>
  <si>
    <t>Centro Juvenil La Rana</t>
  </si>
  <si>
    <t>Canese - 4100 - San Andrés Villa Zagala</t>
  </si>
  <si>
    <t>R 7 - D 45 - 453 - 20025</t>
  </si>
  <si>
    <t>R 7 - D 45 - 453 - 0630</t>
  </si>
  <si>
    <t>R 7 - D 45 - 453 - 20026</t>
  </si>
  <si>
    <t>R 7 - D 45 - 453 - 4481</t>
  </si>
  <si>
    <t>Crecer De A Poco</t>
  </si>
  <si>
    <t>Profesor Aguer - 8628 e/ Calle 3 y Calle 4 - Jose León Suarez Libertador</t>
  </si>
  <si>
    <t>R 7 - D 45 - 453 - 20027</t>
  </si>
  <si>
    <t>Cnct</t>
  </si>
  <si>
    <t>R 7 - D 45 - 458 - 0848</t>
  </si>
  <si>
    <t>R 7 - D 45 - 458 - 20028</t>
  </si>
  <si>
    <t>R 7 - D 45 - 458 - 3975</t>
  </si>
  <si>
    <t>Bach. Popular Esperanza- Anexo Iglesia Nuestra Señ</t>
  </si>
  <si>
    <t>Las Camelias - 7200 e/ Diagonal 166 - General San Martin Loma Hermosa</t>
  </si>
  <si>
    <t>R 7 - D 45 - 458 - 20029</t>
  </si>
  <si>
    <t>R 7 - D 45 - 453 - 20030</t>
  </si>
  <si>
    <t>R 7 - D 45 - 453 - 20031</t>
  </si>
  <si>
    <t>R 7 - D 45 - 458 - 20032</t>
  </si>
  <si>
    <t>R 7 - D 45 - 458 - 0850</t>
  </si>
  <si>
    <t>Bachillerato Popular La Esperanza Papeleros</t>
  </si>
  <si>
    <t>Peron - 4724 - San Martin San Martin</t>
  </si>
  <si>
    <t>R 7 - D 45 - 458 - 20033</t>
  </si>
  <si>
    <t>R 7 - D 45 - 453 - 4565</t>
  </si>
  <si>
    <t>Smata Unidad De Los Trabajadores</t>
  </si>
  <si>
    <t>Cerrito - 2456 - General San Martín San Martín</t>
  </si>
  <si>
    <t>R 7 - D 45 - 453 - 20034</t>
  </si>
  <si>
    <t>S.m.a.t.a.</t>
  </si>
  <si>
    <t>R 7 - D 45 - 458 - 0659</t>
  </si>
  <si>
    <t>R 7 - D 45 - 458 - 20035</t>
  </si>
  <si>
    <t>R 8 - D 100 - 457 - 3351</t>
  </si>
  <si>
    <t>Ugc Nº 12</t>
  </si>
  <si>
    <t>Orense - 350 - El Palomar</t>
  </si>
  <si>
    <t>R 8 - D 100 - 457 - 20001</t>
  </si>
  <si>
    <t>R 8 - D 100 - 457 - 0986</t>
  </si>
  <si>
    <t>Av. Rosales - 1133 - El Palomar</t>
  </si>
  <si>
    <t>R 8 - D 100 - 457 - 20002</t>
  </si>
  <si>
    <t>R 8 - D 100 - 457 - 4253</t>
  </si>
  <si>
    <t>Ugc N° 5</t>
  </si>
  <si>
    <t>William Morris - 3520 - Castelar</t>
  </si>
  <si>
    <t>R 8 - D 100 - 457 - 20003</t>
  </si>
  <si>
    <t>R 8 - D 100 - 457 - 4541</t>
  </si>
  <si>
    <t>Santa Marina - 817 e/ Av. Gaona y Colectora - Morón</t>
  </si>
  <si>
    <t>R 8 - D 100 - 457 - 20004</t>
  </si>
  <si>
    <t>Mte (movimiento Trabajadores Excluidos)</t>
  </si>
  <si>
    <t>R 8 - D 100 - 457 - 4641</t>
  </si>
  <si>
    <t>Centro De Jubilados Jose Hernandez</t>
  </si>
  <si>
    <t>Angora - 556 - Castelar</t>
  </si>
  <si>
    <t>R 8 - D 100 - 457 - 20005</t>
  </si>
  <si>
    <t>R 8 - D 100 - 457 - 4642</t>
  </si>
  <si>
    <t>Centro De Jubilados Iman</t>
  </si>
  <si>
    <t>Santa Marta - 2163 - Castelar</t>
  </si>
  <si>
    <t>R 8 - D 100 - 457 - 20006</t>
  </si>
  <si>
    <t>R 8 - D 100 - 457 - 4644</t>
  </si>
  <si>
    <t>Union Ferroviarios</t>
  </si>
  <si>
    <t>Pje La PorteÑa - 290 - Haedo</t>
  </si>
  <si>
    <t>R 8 - D 100 - 457 - 20007</t>
  </si>
  <si>
    <t>R 8 - D 136 - 453 - 2478</t>
  </si>
  <si>
    <t>Cds San Antonio</t>
  </si>
  <si>
    <t>Olivera - 2160 - Ituzaingó Ituzaingó Sur</t>
  </si>
  <si>
    <t>R 8 - D 136 - 453 - 20001</t>
  </si>
  <si>
    <t>R 8 - D 136 - 453 - 2365</t>
  </si>
  <si>
    <t>R 8 - D 136 - 453 - 20002</t>
  </si>
  <si>
    <t>R 8 - D 136 - 453 - 2483</t>
  </si>
  <si>
    <t>Las Evas</t>
  </si>
  <si>
    <t>Tabaré - y la Pialada - Ituzaingó Villa León</t>
  </si>
  <si>
    <t>R 8 - D 136 - 453 - 20003</t>
  </si>
  <si>
    <t>R 8 - D 136 - 453 - 4563</t>
  </si>
  <si>
    <t>Caaguazú - 995 e/ Olivera - Ituzaingó Ituzaingó Sur</t>
  </si>
  <si>
    <t>R 8 - D 136 - 453 - 20004</t>
  </si>
  <si>
    <t>Agrup 7 De Mayo</t>
  </si>
  <si>
    <t>R 8 - D 136 - 453 - 2350</t>
  </si>
  <si>
    <t>Ub Aredes</t>
  </si>
  <si>
    <t>Vilela - 2005 - Ituzaingó Ituzaingó Centro</t>
  </si>
  <si>
    <t>R 8 - D 136 - 453 - 20005</t>
  </si>
  <si>
    <t>R 8 - D 71 - 460 - 0177</t>
  </si>
  <si>
    <t>EnviÓn Arcoiris</t>
  </si>
  <si>
    <t>Operativo Condor - 1047 - Agustin Ferrari B. Arcoiris</t>
  </si>
  <si>
    <t>R 8 - D 71 - 460 - 20001</t>
  </si>
  <si>
    <t>R 8 - D 71 - 460 - 3441</t>
  </si>
  <si>
    <t>Capilla San Cayetano-pontevedra</t>
  </si>
  <si>
    <t>Parana - 2850 e/ Pilar y Arredondo - Pontevedra B. Las Tejas</t>
  </si>
  <si>
    <t>R 8 - D 71 - 460 - 20002</t>
  </si>
  <si>
    <t>R 8 - D 71 - 460 - 0165</t>
  </si>
  <si>
    <t>R 8 - D 71 - 460 - 20003</t>
  </si>
  <si>
    <t>R 8 - D 71 - 460 - 3513</t>
  </si>
  <si>
    <t>Ees 43 - Soc-mov.mayo</t>
  </si>
  <si>
    <t>Miller - 696 e/ San Benito - Libertad. Helvecia</t>
  </si>
  <si>
    <t>R 8 - D 71 - 460 - 20004</t>
  </si>
  <si>
    <t>R 8 - D 71 - 460 - 4554</t>
  </si>
  <si>
    <t>Si Podemos</t>
  </si>
  <si>
    <t>Avellaneda - 580 e/ Riobamba y Maipu - Merlo Centro</t>
  </si>
  <si>
    <t>R 8 - D 71 - 460 - 20005</t>
  </si>
  <si>
    <t>R 8 - D 71 - 460 - 4555</t>
  </si>
  <si>
    <t>Centro Cultural Espacio Patria</t>
  </si>
  <si>
    <t>Tapalque - 1351 e/ Zelada - Libertad B. Nuevo</t>
  </si>
  <si>
    <t>R 8 - D 71 - 460 - 20006</t>
  </si>
  <si>
    <t>R 8 - D 71 - 460 - 2745</t>
  </si>
  <si>
    <t>R 8 - D 71 - 460 - 20007</t>
  </si>
  <si>
    <t>R 8 - D 71 - 460 - 4556</t>
  </si>
  <si>
    <t>La Negrita Pem</t>
  </si>
  <si>
    <t>Rauch - 830 e/ Ibera y Alvarez Jonte - Mariano Acosta B. Las Americas</t>
  </si>
  <si>
    <t>R 8 - D 71 - 460 - 20008</t>
  </si>
  <si>
    <t>R 8 - D 71 - 460 - 4548</t>
  </si>
  <si>
    <t>13 De Abril. Ub Nito Campisi</t>
  </si>
  <si>
    <t>Balbastro - 1747 e/ J. A. Terry y Pico - Parque San Martin -</t>
  </si>
  <si>
    <t>R 8 - D 71 - 460 - 20009</t>
  </si>
  <si>
    <t>R 8 - D 71 - 455 - 4548</t>
  </si>
  <si>
    <t>R 8 - D 71 - 455 - 20010</t>
  </si>
  <si>
    <t>R 8 - D 71 - 460 - 0178</t>
  </si>
  <si>
    <t>R 8 - D 71 - 460 - 20011</t>
  </si>
  <si>
    <t>R 8 - D 71 - 460 - 4661</t>
  </si>
  <si>
    <t>E.p. Nº14</t>
  </si>
  <si>
    <t>Brasil - 1670 e/ Medrano y Lacoste - Padua Norte</t>
  </si>
  <si>
    <t>R 8 - D 71 - 460 - 20012</t>
  </si>
  <si>
    <t>R 9 - D 131 - 453 - 4455</t>
  </si>
  <si>
    <t>Capilla San Luis Gozaga</t>
  </si>
  <si>
    <t>Fray Antonio Marchena - e/ Aristobulo Del Valle y Azcuenaga - San Miguel Trujui</t>
  </si>
  <si>
    <t>R 9 - D 131 - 453 - 20001</t>
  </si>
  <si>
    <t>R 9 - D 131 - 453 - 4339</t>
  </si>
  <si>
    <t>Sociedad De Fomento Olegario Andrade</t>
  </si>
  <si>
    <t>Guemes - 5760 e/ La Pinta y Fray Justo Santa Maria De Oro - Santa Maria Los Paraisos</t>
  </si>
  <si>
    <t>R 9 - D 131 - 453 - 20002</t>
  </si>
  <si>
    <t>R 9 - D 131 - 453 - 4499</t>
  </si>
  <si>
    <t>Corrientes - 5819 e/ Duran - Bella Vista San Ambrosio</t>
  </si>
  <si>
    <t>R 9 - D 131 - 453 - 20003</t>
  </si>
  <si>
    <t>R 9 - D 131 - 453 - 4633</t>
  </si>
  <si>
    <t>Centro Cultural 27 De Octubre</t>
  </si>
  <si>
    <t>Defensa - 2503 e/ Marcos Sastre y Las Malvinas - Santa Maria Sarmiento</t>
  </si>
  <si>
    <t>R 9 - D 131 - 453 - 20004</t>
  </si>
  <si>
    <t>R 9 - D 132 - 451 - 4317</t>
  </si>
  <si>
    <t>Sede 162</t>
  </si>
  <si>
    <t>Cacique Coliqueo - 3339 - José C. Paz</t>
  </si>
  <si>
    <t>R 9 - D 132 - 451 - 20001</t>
  </si>
  <si>
    <t>R 9 - D 132 - 451 - 3068</t>
  </si>
  <si>
    <t>Centro Comunitario Juntos Por El Barrio</t>
  </si>
  <si>
    <t>Capdevila Y Oribe - José C. Paz</t>
  </si>
  <si>
    <t>R 9 - D 132 - 451 - 20002</t>
  </si>
  <si>
    <t>AsociaciÓn Civil Nuevo Sol</t>
  </si>
  <si>
    <t>R 9 - D 132 - 453 - 4325</t>
  </si>
  <si>
    <t>Sede 161</t>
  </si>
  <si>
    <t>Santiago De Liniers - e/ Tres De Febrero - José C. Paz</t>
  </si>
  <si>
    <t>R 9 - D 132 - 453 - 20003</t>
  </si>
  <si>
    <t>R 9 - D 132 - 451 - 4326</t>
  </si>
  <si>
    <t>Sede 160</t>
  </si>
  <si>
    <t>Padre Uztarroz - 5014 - José C. Paz</t>
  </si>
  <si>
    <t>R 9 - D 132 - 451 - 20004</t>
  </si>
  <si>
    <t>R 9 - D 132 - 451 - 3022</t>
  </si>
  <si>
    <t>Sede 7</t>
  </si>
  <si>
    <t>C. Goleta Sarandi - 1349 e/ Blandengues y A. Blanqui - José C. Paz</t>
  </si>
  <si>
    <t>R 9 - D 132 - 451 - 20005</t>
  </si>
  <si>
    <t>R 9 - D 132 - 451 - 4328</t>
  </si>
  <si>
    <t>Sede 146</t>
  </si>
  <si>
    <t>Otawa - 4645 e/ Coberta Uruguay y Canal De Panama - José C. Paz</t>
  </si>
  <si>
    <t>R 9 - D 132 - 451 - 20006</t>
  </si>
  <si>
    <t>R 9 - D 133 - 454 - 0632</t>
  </si>
  <si>
    <t>Capilla Sumampa</t>
  </si>
  <si>
    <t>Dellepiane - 1381 e/ Llerena y Husares - Adolfo Sourdeaux</t>
  </si>
  <si>
    <t>R 9 - D 133 - 454 - 20001</t>
  </si>
  <si>
    <t>R 9 - D 133 - 454 - 0636</t>
  </si>
  <si>
    <t>San Pascual</t>
  </si>
  <si>
    <t>Santos Vega - 272 e/ Alte. Brown y Benito Lynch - Grand Bourg</t>
  </si>
  <si>
    <t>R 9 - D 133 - 454 - 20002</t>
  </si>
  <si>
    <t>R 9 - D 133 - 454 - 3148</t>
  </si>
  <si>
    <t>R 9 - D 133 - 454 - 20003</t>
  </si>
  <si>
    <t>R 9 - D 133 - 454 - 4521</t>
  </si>
  <si>
    <t>Jose De San Martin - 1156 e/ Batalla De Chacabuco y Combate De San Lorenzo - Grand Bourg</t>
  </si>
  <si>
    <t>R 9 - D 133 - 454 - 20004</t>
  </si>
  <si>
    <t>region</t>
  </si>
  <si>
    <t>cens_nro</t>
  </si>
  <si>
    <t>cens_clave</t>
  </si>
  <si>
    <t>cens_nombre</t>
  </si>
  <si>
    <t>id_de_sede</t>
  </si>
  <si>
    <t>nombre_de_sede</t>
  </si>
  <si>
    <t>direccion_de_la_sede</t>
  </si>
  <si>
    <t>tipo_de_comision</t>
  </si>
  <si>
    <t>organizacion</t>
  </si>
  <si>
    <t>id_normalizado</t>
  </si>
  <si>
    <t>valor_puntual_ivse</t>
  </si>
  <si>
    <t>latitud</t>
  </si>
  <si>
    <t>longitud</t>
  </si>
  <si>
    <t>comisiones</t>
  </si>
  <si>
    <t>460/1710</t>
  </si>
  <si>
    <t>452/3103</t>
  </si>
  <si>
    <t>461/1820</t>
  </si>
  <si>
    <t>460/3179</t>
  </si>
  <si>
    <t>466/998</t>
  </si>
  <si>
    <t>467/772</t>
  </si>
  <si>
    <t>466/3460</t>
  </si>
  <si>
    <t>452/3770</t>
  </si>
  <si>
    <t>467/3768</t>
  </si>
  <si>
    <t>453/4050</t>
  </si>
  <si>
    <t>460/775</t>
  </si>
  <si>
    <t>452/1739</t>
  </si>
  <si>
    <t>460/1085</t>
  </si>
  <si>
    <t>467/1250</t>
  </si>
  <si>
    <t>453/1241</t>
  </si>
  <si>
    <t>457/1216</t>
  </si>
  <si>
    <t>452/793</t>
  </si>
  <si>
    <t>462/716</t>
  </si>
  <si>
    <t>461/627</t>
  </si>
  <si>
    <t>460/1086</t>
  </si>
  <si>
    <t>460/621</t>
  </si>
  <si>
    <t>467/778</t>
  </si>
  <si>
    <t>453/1239</t>
  </si>
  <si>
    <t>453/3233</t>
  </si>
  <si>
    <t>466/3556</t>
  </si>
  <si>
    <t>462/726</t>
  </si>
  <si>
    <t>467/797</t>
  </si>
  <si>
    <t>462/725</t>
  </si>
  <si>
    <t>462/724</t>
  </si>
  <si>
    <t>453/1773</t>
  </si>
  <si>
    <t>466/3346</t>
  </si>
  <si>
    <t>466/997</t>
  </si>
  <si>
    <t>460/3555</t>
  </si>
  <si>
    <t>453/1240</t>
  </si>
  <si>
    <t>453/1082</t>
  </si>
  <si>
    <t>461/3519</t>
  </si>
  <si>
    <t>462/715</t>
  </si>
  <si>
    <t>452/622</t>
  </si>
  <si>
    <t>462/719</t>
  </si>
  <si>
    <t>466/3933</t>
  </si>
  <si>
    <t>466/3557</t>
  </si>
  <si>
    <t>453/1273</t>
  </si>
  <si>
    <t>453/3861</t>
  </si>
  <si>
    <t>457/3871</t>
  </si>
  <si>
    <t>460/3964</t>
  </si>
  <si>
    <t>460/3947</t>
  </si>
  <si>
    <t>466/3856</t>
  </si>
  <si>
    <t>466/1031</t>
  </si>
  <si>
    <t>466/999</t>
  </si>
  <si>
    <t>466/3858</t>
  </si>
  <si>
    <t>462/732</t>
  </si>
  <si>
    <t>453/3285</t>
  </si>
  <si>
    <t>462/1630</t>
  </si>
  <si>
    <t>457/3991</t>
  </si>
  <si>
    <t>462/1233</t>
  </si>
  <si>
    <t>452/1279</t>
  </si>
  <si>
    <t>453/3509</t>
  </si>
  <si>
    <t>467/799</t>
  </si>
  <si>
    <t>457/4170</t>
  </si>
  <si>
    <t>453/3862</t>
  </si>
  <si>
    <t>461/628</t>
  </si>
  <si>
    <t>461/626</t>
  </si>
  <si>
    <t>452/984</t>
  </si>
  <si>
    <t>457/4566</t>
  </si>
  <si>
    <t>460/1088</t>
  </si>
  <si>
    <t>466/3503</t>
  </si>
  <si>
    <t>466/4579</t>
  </si>
  <si>
    <t>462/4591</t>
  </si>
  <si>
    <t>461/1788</t>
  </si>
  <si>
    <t>453/1234</t>
  </si>
  <si>
    <t>462/3146</t>
  </si>
  <si>
    <t>461/4635</t>
  </si>
  <si>
    <t>461/3987</t>
  </si>
  <si>
    <t>462/4660</t>
  </si>
  <si>
    <t>451/1213</t>
  </si>
  <si>
    <t>451/3167</t>
  </si>
  <si>
    <t>451/2063</t>
  </si>
  <si>
    <t>451/3214</t>
  </si>
  <si>
    <t>452/3798</t>
  </si>
  <si>
    <t>451/2058</t>
  </si>
  <si>
    <t>452/2064</t>
  </si>
  <si>
    <t>452/2061</t>
  </si>
  <si>
    <t>452/2057</t>
  </si>
  <si>
    <t>451/1202</t>
  </si>
  <si>
    <t>451/1211</t>
  </si>
  <si>
    <t>452/3930</t>
  </si>
  <si>
    <t>451/4096</t>
  </si>
  <si>
    <t>451/1210</t>
  </si>
  <si>
    <t>451/4105</t>
  </si>
  <si>
    <t>451/1294</t>
  </si>
  <si>
    <t>452/3912</t>
  </si>
  <si>
    <t>453/3454</t>
  </si>
  <si>
    <t>451/80</t>
  </si>
  <si>
    <t>451/2538</t>
  </si>
  <si>
    <t>453/4258</t>
  </si>
  <si>
    <t>451/4299</t>
  </si>
  <si>
    <t>452/2968</t>
  </si>
  <si>
    <t>453/4011</t>
  </si>
  <si>
    <t>451/78</t>
  </si>
  <si>
    <t>453/3867</t>
  </si>
  <si>
    <t>451/81</t>
  </si>
  <si>
    <t>453/4100</t>
  </si>
  <si>
    <t>452/3840</t>
  </si>
  <si>
    <t>453/77</t>
  </si>
  <si>
    <t>451/4400</t>
  </si>
  <si>
    <t>451/4406</t>
  </si>
  <si>
    <t>451/3866</t>
  </si>
  <si>
    <t>452/4405</t>
  </si>
  <si>
    <t>452/83</t>
  </si>
  <si>
    <t>451/2825</t>
  </si>
  <si>
    <t>451/4491</t>
  </si>
  <si>
    <t>452/2701</t>
  </si>
  <si>
    <t>452/2699</t>
  </si>
  <si>
    <t>451/1198</t>
  </si>
  <si>
    <t>451/3459</t>
  </si>
  <si>
    <t>451/3411</t>
  </si>
  <si>
    <t>451/1545</t>
  </si>
  <si>
    <t>451/1544</t>
  </si>
  <si>
    <t>451/3620</t>
  </si>
  <si>
    <t>451/1543</t>
  </si>
  <si>
    <t>451/1547</t>
  </si>
  <si>
    <t>451/56</t>
  </si>
  <si>
    <t>451/59</t>
  </si>
  <si>
    <t>451/3337</t>
  </si>
  <si>
    <t>451/3338</t>
  </si>
  <si>
    <t>451/3520</t>
  </si>
  <si>
    <t>451/57</t>
  </si>
  <si>
    <t>451/3705</t>
  </si>
  <si>
    <t>451/55</t>
  </si>
  <si>
    <t>451/3486</t>
  </si>
  <si>
    <t>451/2554</t>
  </si>
  <si>
    <t>451/4265</t>
  </si>
  <si>
    <t>451/4262</t>
  </si>
  <si>
    <t>451/3455</t>
  </si>
  <si>
    <t>451/2797</t>
  </si>
  <si>
    <t>451/2799</t>
  </si>
  <si>
    <t>451/2954</t>
  </si>
  <si>
    <t>451/2798</t>
  </si>
  <si>
    <t>451/2800</t>
  </si>
  <si>
    <t>451/1226</t>
  </si>
  <si>
    <t>451/1495</t>
  </si>
  <si>
    <t>451/1496</t>
  </si>
  <si>
    <t>451/3415</t>
  </si>
  <si>
    <t>451/3854</t>
  </si>
  <si>
    <t>451/3831</t>
  </si>
  <si>
    <t>451/4113</t>
  </si>
  <si>
    <t>451/1140</t>
  </si>
  <si>
    <t>451/4449</t>
  </si>
  <si>
    <t>451/1953</t>
  </si>
  <si>
    <t>451/1958</t>
  </si>
  <si>
    <t>451/1949</t>
  </si>
  <si>
    <t>451/1947</t>
  </si>
  <si>
    <t>451/1962</t>
  </si>
  <si>
    <t>451/3001</t>
  </si>
  <si>
    <t>451/1971</t>
  </si>
  <si>
    <t>451/3002</t>
  </si>
  <si>
    <t>451/1948</t>
  </si>
  <si>
    <t>451/3380</t>
  </si>
  <si>
    <t>451/1961</t>
  </si>
  <si>
    <t>451/1343</t>
  </si>
  <si>
    <t>451/4352</t>
  </si>
  <si>
    <t>451/4355</t>
  </si>
  <si>
    <t>451/4358</t>
  </si>
  <si>
    <t>451/4378</t>
  </si>
  <si>
    <t>451/3765</t>
  </si>
  <si>
    <t>451/4354</t>
  </si>
  <si>
    <t>451/4353</t>
  </si>
  <si>
    <t>451/3978</t>
  </si>
  <si>
    <t>451/2982</t>
  </si>
  <si>
    <t>451/2974</t>
  </si>
  <si>
    <t>451/1813</t>
  </si>
  <si>
    <t>451/2945</t>
  </si>
  <si>
    <t>451/2944</t>
  </si>
  <si>
    <t>451/2967</t>
  </si>
  <si>
    <t>451/1774</t>
  </si>
  <si>
    <t>451/1779</t>
  </si>
  <si>
    <t>451/1778</t>
  </si>
  <si>
    <t>451/1304</t>
  </si>
  <si>
    <t>451/2927</t>
  </si>
  <si>
    <t>451/2943</t>
  </si>
  <si>
    <t>451/2960</t>
  </si>
  <si>
    <t>451/1301</t>
  </si>
  <si>
    <t>451/1300</t>
  </si>
  <si>
    <t>451/4431</t>
  </si>
  <si>
    <t>451/3597</t>
  </si>
  <si>
    <t>452/1416</t>
  </si>
  <si>
    <t>452/1420</t>
  </si>
  <si>
    <t>452/1425</t>
  </si>
  <si>
    <t>452/472</t>
  </si>
  <si>
    <t>452/3687</t>
  </si>
  <si>
    <t>452/4037</t>
  </si>
  <si>
    <t>452/4038</t>
  </si>
  <si>
    <t>452/3356</t>
  </si>
  <si>
    <t>452/1426</t>
  </si>
  <si>
    <t>452/9</t>
  </si>
  <si>
    <t>452/3357</t>
  </si>
  <si>
    <t>452/3537</t>
  </si>
  <si>
    <t>452/3760</t>
  </si>
  <si>
    <t>452/1423</t>
  </si>
  <si>
    <t>452/4413</t>
  </si>
  <si>
    <t>452/4434</t>
  </si>
  <si>
    <t>452/4456</t>
  </si>
  <si>
    <t>451/2354</t>
  </si>
  <si>
    <t>451/2358</t>
  </si>
  <si>
    <t>451/2359</t>
  </si>
  <si>
    <t>451/2353</t>
  </si>
  <si>
    <t>451/2357</t>
  </si>
  <si>
    <t>451/2356</t>
  </si>
  <si>
    <t>451/2951</t>
  </si>
  <si>
    <t>451/3714</t>
  </si>
  <si>
    <t>451/2530</t>
  </si>
  <si>
    <t>451/2550</t>
  </si>
  <si>
    <t>451/2536</t>
  </si>
  <si>
    <t>451/4027</t>
  </si>
  <si>
    <t>451/2547</t>
  </si>
  <si>
    <t>454/1742</t>
  </si>
  <si>
    <t>456/1745</t>
  </si>
  <si>
    <t>451/1753</t>
  </si>
  <si>
    <t>451/3033</t>
  </si>
  <si>
    <t>453/3334</t>
  </si>
  <si>
    <t>455/1747</t>
  </si>
  <si>
    <t>451/1744</t>
  </si>
  <si>
    <t>453/992</t>
  </si>
  <si>
    <t>451/2930</t>
  </si>
  <si>
    <t>453/47</t>
  </si>
  <si>
    <t>453/3531</t>
  </si>
  <si>
    <t>453/49</t>
  </si>
  <si>
    <t>454/48</t>
  </si>
  <si>
    <t>453/3592</t>
  </si>
  <si>
    <t>453/45</t>
  </si>
  <si>
    <t>453/4337</t>
  </si>
  <si>
    <t>451/1610</t>
  </si>
  <si>
    <t>454/1613</t>
  </si>
  <si>
    <t>452/1615</t>
  </si>
  <si>
    <t>452/1620</t>
  </si>
  <si>
    <t>453/806</t>
  </si>
  <si>
    <t>451/817</t>
  </si>
  <si>
    <t>451/807</t>
  </si>
  <si>
    <t>452/1680</t>
  </si>
  <si>
    <t>452/1016</t>
  </si>
  <si>
    <t>452/1681</t>
  </si>
  <si>
    <t>452/1658</t>
  </si>
  <si>
    <t>452/4025</t>
  </si>
  <si>
    <t>452/494</t>
  </si>
  <si>
    <t>452/493</t>
  </si>
  <si>
    <t>451/2868</t>
  </si>
  <si>
    <t>451/1224</t>
  </si>
  <si>
    <t>451/1061</t>
  </si>
  <si>
    <t>451/1063</t>
  </si>
  <si>
    <t>451/1054</t>
  </si>
  <si>
    <t>452/3922</t>
  </si>
  <si>
    <t>451/3929</t>
  </si>
  <si>
    <t>451/4112</t>
  </si>
  <si>
    <t>451/1230</t>
  </si>
  <si>
    <t>451/4118</t>
  </si>
  <si>
    <t>452/4422</t>
  </si>
  <si>
    <t>451/1119</t>
  </si>
  <si>
    <t>451/1793</t>
  </si>
  <si>
    <t>453/1800</t>
  </si>
  <si>
    <t>453/1802</t>
  </si>
  <si>
    <t>454/1803</t>
  </si>
  <si>
    <t>455/1805</t>
  </si>
  <si>
    <t>452/1796</t>
  </si>
  <si>
    <t>453/1895</t>
  </si>
  <si>
    <t>451/1795</t>
  </si>
  <si>
    <t>454/1804</t>
  </si>
  <si>
    <t>456/1806</t>
  </si>
  <si>
    <t>452/1797</t>
  </si>
  <si>
    <t>452/1798</t>
  </si>
  <si>
    <t>452/1799</t>
  </si>
  <si>
    <t>451/1792</t>
  </si>
  <si>
    <t>457/933</t>
  </si>
  <si>
    <t>454/789</t>
  </si>
  <si>
    <t>457/940</t>
  </si>
  <si>
    <t>457/941</t>
  </si>
  <si>
    <t>451/554</t>
  </si>
  <si>
    <t>453/784</t>
  </si>
  <si>
    <t>454/786</t>
  </si>
  <si>
    <t>451/736</t>
  </si>
  <si>
    <t>453/3522</t>
  </si>
  <si>
    <t>454/555</t>
  </si>
  <si>
    <t>452/3524</t>
  </si>
  <si>
    <t>454/785</t>
  </si>
  <si>
    <t>453/943</t>
  </si>
  <si>
    <t>452/764</t>
  </si>
  <si>
    <t>451/3963</t>
  </si>
  <si>
    <t>452/3971</t>
  </si>
  <si>
    <t>452/3974</t>
  </si>
  <si>
    <t>451/3143</t>
  </si>
  <si>
    <t>454/791</t>
  </si>
  <si>
    <t>453/4584</t>
  </si>
  <si>
    <t>454/3980</t>
  </si>
  <si>
    <t>452/4122</t>
  </si>
  <si>
    <t>454/787</t>
  </si>
  <si>
    <t>455/930</t>
  </si>
  <si>
    <t>451/4655</t>
  </si>
  <si>
    <t>452/4444</t>
  </si>
  <si>
    <t>452/4446</t>
  </si>
  <si>
    <t>452/763</t>
  </si>
  <si>
    <t>452/766</t>
  </si>
  <si>
    <t>451/4550</t>
  </si>
  <si>
    <t>454/4559</t>
  </si>
  <si>
    <t>457/936</t>
  </si>
  <si>
    <t>451/743</t>
  </si>
  <si>
    <t>454/796</t>
  </si>
  <si>
    <t>454/4585</t>
  </si>
  <si>
    <t>452/4589</t>
  </si>
  <si>
    <t>452/4588</t>
  </si>
  <si>
    <t>452/4595</t>
  </si>
  <si>
    <t>452/1674</t>
  </si>
  <si>
    <t>452/1661</t>
  </si>
  <si>
    <t>452/1675</t>
  </si>
  <si>
    <t>452/3845</t>
  </si>
  <si>
    <t>451/1507</t>
  </si>
  <si>
    <t>451/1510</t>
  </si>
  <si>
    <t>451/1509</t>
  </si>
  <si>
    <t>451/4029</t>
  </si>
  <si>
    <t>451/1508</t>
  </si>
  <si>
    <t>451/3924</t>
  </si>
  <si>
    <t>451/3362</t>
  </si>
  <si>
    <t>451/2389</t>
  </si>
  <si>
    <t>451/2391</t>
  </si>
  <si>
    <t>451/2398</t>
  </si>
  <si>
    <t>451/2390</t>
  </si>
  <si>
    <t>451/4034</t>
  </si>
  <si>
    <t>454/1498</t>
  </si>
  <si>
    <t>454/2282</t>
  </si>
  <si>
    <t>451/3962</t>
  </si>
  <si>
    <t>454/3348</t>
  </si>
  <si>
    <t>454/3373</t>
  </si>
  <si>
    <t>456/1497</t>
  </si>
  <si>
    <t>451/3544</t>
  </si>
  <si>
    <t>452/1580</t>
  </si>
  <si>
    <t>452/1563</t>
  </si>
  <si>
    <t>452/3616</t>
  </si>
  <si>
    <t>452/1283</t>
  </si>
  <si>
    <t>452/1562</t>
  </si>
  <si>
    <t>452/4212</t>
  </si>
  <si>
    <t>Carmen De Areco</t>
  </si>
  <si>
    <t>451/2310</t>
  </si>
  <si>
    <t>451/2309</t>
  </si>
  <si>
    <t>451/4323</t>
  </si>
  <si>
    <t>451/3092</t>
  </si>
  <si>
    <t>451/3527</t>
  </si>
  <si>
    <t>451/3726</t>
  </si>
  <si>
    <t>451/1825</t>
  </si>
  <si>
    <t>451/1826</t>
  </si>
  <si>
    <t>451/1828</t>
  </si>
  <si>
    <t>451/4295</t>
  </si>
  <si>
    <t>451/1824</t>
  </si>
  <si>
    <t>451/1667</t>
  </si>
  <si>
    <t>451/1668</t>
  </si>
  <si>
    <t>451/1669</t>
  </si>
  <si>
    <t>451/3063</t>
  </si>
  <si>
    <t>451/3343</t>
  </si>
  <si>
    <t>451/4026</t>
  </si>
  <si>
    <t>451/4030</t>
  </si>
  <si>
    <t>451/4277</t>
  </si>
  <si>
    <t>451/4031</t>
  </si>
  <si>
    <t>451/2992</t>
  </si>
  <si>
    <t>451/1670</t>
  </si>
  <si>
    <t>451/3065</t>
  </si>
  <si>
    <t>451/2988</t>
  </si>
  <si>
    <t>451/2991</t>
  </si>
  <si>
    <t>451/3340</t>
  </si>
  <si>
    <t>451/4191</t>
  </si>
  <si>
    <t>451/4192</t>
  </si>
  <si>
    <t>451/2880</t>
  </si>
  <si>
    <t>451/2328</t>
  </si>
  <si>
    <t>451/4625</t>
  </si>
  <si>
    <t>451/3622</t>
  </si>
  <si>
    <t>451/3008</t>
  </si>
  <si>
    <t>451/4063</t>
  </si>
  <si>
    <t>451/2776</t>
  </si>
  <si>
    <t>451/1396</t>
  </si>
  <si>
    <t>451/1397</t>
  </si>
  <si>
    <t>451/3387</t>
  </si>
  <si>
    <t>451/3941</t>
  </si>
  <si>
    <t>451/3590</t>
  </si>
  <si>
    <t>451/1385</t>
  </si>
  <si>
    <t>451/1388</t>
  </si>
  <si>
    <t>451/3102</t>
  </si>
  <si>
    <t>451/2383</t>
  </si>
  <si>
    <t>451/3719</t>
  </si>
  <si>
    <t>451/2804</t>
  </si>
  <si>
    <t>451/3720</t>
  </si>
  <si>
    <t>451/1634</t>
  </si>
  <si>
    <t>451/1635</t>
  </si>
  <si>
    <t>451/1515</t>
  </si>
  <si>
    <t>451/4221</t>
  </si>
  <si>
    <t>451/1637</t>
  </si>
  <si>
    <t>451/1639</t>
  </si>
  <si>
    <t>451/1638</t>
  </si>
  <si>
    <t>451/2836</t>
  </si>
  <si>
    <t>451/2838</t>
  </si>
  <si>
    <t>451/3990</t>
  </si>
  <si>
    <t>451/2831</t>
  </si>
  <si>
    <t>451/4010</t>
  </si>
  <si>
    <t>451/2175</t>
  </si>
  <si>
    <t>451/2448</t>
  </si>
  <si>
    <t>451/3812</t>
  </si>
  <si>
    <t>451/4066</t>
  </si>
  <si>
    <t>452/2527</t>
  </si>
  <si>
    <t>452/3426</t>
  </si>
  <si>
    <t>452/3427</t>
  </si>
  <si>
    <t>452/2533</t>
  </si>
  <si>
    <t>452/3621</t>
  </si>
  <si>
    <t>452/2532</t>
  </si>
  <si>
    <t>452/4073</t>
  </si>
  <si>
    <t>452/4074</t>
  </si>
  <si>
    <t>451/2368</t>
  </si>
  <si>
    <t>451/3594</t>
  </si>
  <si>
    <t>451/3595</t>
  </si>
  <si>
    <t>451/2369</t>
  </si>
  <si>
    <t>451/4194</t>
  </si>
  <si>
    <t>452/3363</t>
  </si>
  <si>
    <t>451/3106</t>
  </si>
  <si>
    <t>451/1871</t>
  </si>
  <si>
    <t>451/3678</t>
  </si>
  <si>
    <t>451/2181</t>
  </si>
  <si>
    <t>451/3553</t>
  </si>
  <si>
    <t>451/3724</t>
  </si>
  <si>
    <t>451/2182</t>
  </si>
  <si>
    <t>451/2185</t>
  </si>
  <si>
    <t>451/2291</t>
  </si>
  <si>
    <t>451/2290</t>
  </si>
  <si>
    <t>451/2293</t>
  </si>
  <si>
    <t>451/2296</t>
  </si>
  <si>
    <t>451/4061</t>
  </si>
  <si>
    <t>451/1474</t>
  </si>
  <si>
    <t>451/1315</t>
  </si>
  <si>
    <t>451/1314</t>
  </si>
  <si>
    <t>451/2910</t>
  </si>
  <si>
    <t>451/1873</t>
  </si>
  <si>
    <t>451/4282</t>
  </si>
  <si>
    <t>451/2137</t>
  </si>
  <si>
    <t>451/2133</t>
  </si>
  <si>
    <t>451/3341</t>
  </si>
  <si>
    <t>451/3342</t>
  </si>
  <si>
    <t>451/1383</t>
  </si>
  <si>
    <t>451/3100</t>
  </si>
  <si>
    <t>451/1394</t>
  </si>
  <si>
    <t>451/3328</t>
  </si>
  <si>
    <t>451/3965</t>
  </si>
  <si>
    <t>451/2553</t>
  </si>
  <si>
    <t>451/2331</t>
  </si>
  <si>
    <t>451/2332</t>
  </si>
  <si>
    <t>451/3446</t>
  </si>
  <si>
    <t>451/3836</t>
  </si>
  <si>
    <t>451/2176</t>
  </si>
  <si>
    <t>451/2177</t>
  </si>
  <si>
    <t>451/1627</t>
  </si>
  <si>
    <t>451/1522</t>
  </si>
  <si>
    <t>451/1523</t>
  </si>
  <si>
    <t>452/1519</t>
  </si>
  <si>
    <t>452/1518</t>
  </si>
  <si>
    <t>451/1520</t>
  </si>
  <si>
    <t>452/463</t>
  </si>
  <si>
    <t>452/466</t>
  </si>
  <si>
    <t>452/862</t>
  </si>
  <si>
    <t>451/194</t>
  </si>
  <si>
    <t>453/679</t>
  </si>
  <si>
    <t>453/3751</t>
  </si>
  <si>
    <t>453/3750</t>
  </si>
  <si>
    <t>452/4015</t>
  </si>
  <si>
    <t>451/4098</t>
  </si>
  <si>
    <t>453/4097</t>
  </si>
  <si>
    <t>451/4304</t>
  </si>
  <si>
    <t>452/1556</t>
  </si>
  <si>
    <t>452/1592</t>
  </si>
  <si>
    <t>451/3402</t>
  </si>
  <si>
    <t>451/2316</t>
  </si>
  <si>
    <t>451/890</t>
  </si>
  <si>
    <t>451/3443</t>
  </si>
  <si>
    <t>451/1555</t>
  </si>
  <si>
    <t>451/3769</t>
  </si>
  <si>
    <t>451/1553</t>
  </si>
  <si>
    <t>451/3819</t>
  </si>
  <si>
    <t>451/4108</t>
  </si>
  <si>
    <t>451/3440</t>
  </si>
  <si>
    <t>451/1599</t>
  </si>
  <si>
    <t>451/3017</t>
  </si>
  <si>
    <t>451/2671</t>
  </si>
  <si>
    <t>451/2911</t>
  </si>
  <si>
    <t>451/3646</t>
  </si>
  <si>
    <t>451/1633</t>
  </si>
  <si>
    <t>451/3848</t>
  </si>
  <si>
    <t>451/2029</t>
  </si>
  <si>
    <t>451/1665</t>
  </si>
  <si>
    <t>451/1983</t>
  </si>
  <si>
    <t>451/3847</t>
  </si>
  <si>
    <t>451/2732</t>
  </si>
  <si>
    <t>451/1769</t>
  </si>
  <si>
    <t>451/1770</t>
  </si>
  <si>
    <t>451/4453</t>
  </si>
  <si>
    <t>451/3210</t>
  </si>
  <si>
    <t>451/2270</t>
  </si>
  <si>
    <t>451/2170</t>
  </si>
  <si>
    <t>451/3422</t>
  </si>
  <si>
    <t>451/417</t>
  </si>
  <si>
    <t>451/2242</t>
  </si>
  <si>
    <t>451/3176</t>
  </si>
  <si>
    <t>451/2197</t>
  </si>
  <si>
    <t>451/2173</t>
  </si>
  <si>
    <t>451/397</t>
  </si>
  <si>
    <t>451/2171</t>
  </si>
  <si>
    <t>451/3712</t>
  </si>
  <si>
    <t>451/400</t>
  </si>
  <si>
    <t>451/4587</t>
  </si>
  <si>
    <t>451/3844</t>
  </si>
  <si>
    <t>451/2196</t>
  </si>
  <si>
    <t>451/2201</t>
  </si>
  <si>
    <t>451/2189</t>
  </si>
  <si>
    <t>451/357</t>
  </si>
  <si>
    <t>451/3735</t>
  </si>
  <si>
    <t>451/2200</t>
  </si>
  <si>
    <t>451/3737</t>
  </si>
  <si>
    <t>451/3407</t>
  </si>
  <si>
    <t>451/4051</t>
  </si>
  <si>
    <t>451/4162</t>
  </si>
  <si>
    <t>451/4209</t>
  </si>
  <si>
    <t>451/2202</t>
  </si>
  <si>
    <t>451/3295</t>
  </si>
  <si>
    <t>451/4552</t>
  </si>
  <si>
    <t>451/4553</t>
  </si>
  <si>
    <t>451/355</t>
  </si>
  <si>
    <t>451/395</t>
  </si>
  <si>
    <t>451/1033</t>
  </si>
  <si>
    <t>451/141</t>
  </si>
  <si>
    <t>451/1292</t>
  </si>
  <si>
    <t>451/405</t>
  </si>
  <si>
    <t>451/3843</t>
  </si>
  <si>
    <t>451/401</t>
  </si>
  <si>
    <t>451/3181</t>
  </si>
  <si>
    <t>451/2194</t>
  </si>
  <si>
    <t>451/390</t>
  </si>
  <si>
    <t>451/498</t>
  </si>
  <si>
    <t>451/3258</t>
  </si>
  <si>
    <t>451/3868</t>
  </si>
  <si>
    <t>451/3869</t>
  </si>
  <si>
    <t>451/3261</t>
  </si>
  <si>
    <t>451/3759</t>
  </si>
  <si>
    <t>451/426</t>
  </si>
  <si>
    <t>451/3914</t>
  </si>
  <si>
    <t>451/348</t>
  </si>
  <si>
    <t>451/3433</t>
  </si>
  <si>
    <t>451/3466</t>
  </si>
  <si>
    <t>451/3468</t>
  </si>
  <si>
    <t>451/3491</t>
  </si>
  <si>
    <t>451/3566</t>
  </si>
  <si>
    <t>451/3586</t>
  </si>
  <si>
    <t>451/2198</t>
  </si>
  <si>
    <t>451/3684</t>
  </si>
  <si>
    <t>451/3263</t>
  </si>
  <si>
    <t>451/420</t>
  </si>
  <si>
    <t>451/2190</t>
  </si>
  <si>
    <t>451/343</t>
  </si>
  <si>
    <t>451/3927</t>
  </si>
  <si>
    <t>451/3567</t>
  </si>
  <si>
    <t>451/353</t>
  </si>
  <si>
    <t>451/3939</t>
  </si>
  <si>
    <t>451/2265</t>
  </si>
  <si>
    <t>451/338</t>
  </si>
  <si>
    <t>451/340</t>
  </si>
  <si>
    <t>451/3958</t>
  </si>
  <si>
    <t>451/3985</t>
  </si>
  <si>
    <t>451/398</t>
  </si>
  <si>
    <t>451/4115</t>
  </si>
  <si>
    <t>451/3494</t>
  </si>
  <si>
    <t>451/4116</t>
  </si>
  <si>
    <t>451/4103</t>
  </si>
  <si>
    <t>451/2250</t>
  </si>
  <si>
    <t>451/4493</t>
  </si>
  <si>
    <t>451/337</t>
  </si>
  <si>
    <t>451/342</t>
  </si>
  <si>
    <t>451/383</t>
  </si>
  <si>
    <t>451/331</t>
  </si>
  <si>
    <t>451/4306</t>
  </si>
  <si>
    <t>451/2239</t>
  </si>
  <si>
    <t>451/4032</t>
  </si>
  <si>
    <t>451/4485</t>
  </si>
  <si>
    <t>451/3260</t>
  </si>
  <si>
    <t>451/1876</t>
  </si>
  <si>
    <t>451/4251</t>
  </si>
  <si>
    <t>451/1878</t>
  </si>
  <si>
    <t>451/1879</t>
  </si>
  <si>
    <t>451/24</t>
  </si>
  <si>
    <t>451/3667</t>
  </si>
  <si>
    <t>454/1976</t>
  </si>
  <si>
    <t>453/1881</t>
  </si>
  <si>
    <t>454/1896</t>
  </si>
  <si>
    <t>454/1589</t>
  </si>
  <si>
    <t>452/3771</t>
  </si>
  <si>
    <t>452/2163</t>
  </si>
  <si>
    <t>452/3834</t>
  </si>
  <si>
    <t>454/1988</t>
  </si>
  <si>
    <t>453/3823</t>
  </si>
  <si>
    <t>454/1591</t>
  </si>
  <si>
    <t>454/1588</t>
  </si>
  <si>
    <t>454/4432</t>
  </si>
  <si>
    <t>454/1979</t>
  </si>
  <si>
    <t>454/1977</t>
  </si>
  <si>
    <t>454/1355</t>
  </si>
  <si>
    <t>452/3069</t>
  </si>
  <si>
    <t>452/3287</t>
  </si>
  <si>
    <t>453/1883</t>
  </si>
  <si>
    <t>454/3572</t>
  </si>
  <si>
    <t>454/3546</t>
  </si>
  <si>
    <t>454/1013</t>
  </si>
  <si>
    <t>453/1886</t>
  </si>
  <si>
    <t>452/1815</t>
  </si>
  <si>
    <t>452/3913</t>
  </si>
  <si>
    <t>452/404</t>
  </si>
  <si>
    <t>452/4156</t>
  </si>
  <si>
    <t>452/4366</t>
  </si>
  <si>
    <t>454/4524</t>
  </si>
  <si>
    <t>454/230</t>
  </si>
  <si>
    <t>454/4624</t>
  </si>
  <si>
    <t>451/4526</t>
  </si>
  <si>
    <t>457/2766</t>
  </si>
  <si>
    <t>457/2767</t>
  </si>
  <si>
    <t>458/3266</t>
  </si>
  <si>
    <t>451/3128</t>
  </si>
  <si>
    <t>457/3837</t>
  </si>
  <si>
    <t>458/500</t>
  </si>
  <si>
    <t>458/520</t>
  </si>
  <si>
    <t>458/1326</t>
  </si>
  <si>
    <t>458/1327</t>
  </si>
  <si>
    <t>458/499</t>
  </si>
  <si>
    <t>458/2790</t>
  </si>
  <si>
    <t>458/513</t>
  </si>
  <si>
    <t>458/501</t>
  </si>
  <si>
    <t>458/3278</t>
  </si>
  <si>
    <t>458/3932</t>
  </si>
  <si>
    <t>458/3284</t>
  </si>
  <si>
    <t>458/1177</t>
  </si>
  <si>
    <t>458/546</t>
  </si>
  <si>
    <t>458/511</t>
  </si>
  <si>
    <t>458/3314</t>
  </si>
  <si>
    <t>458/3282</t>
  </si>
  <si>
    <t>458/1193</t>
  </si>
  <si>
    <t>458/3568</t>
  </si>
  <si>
    <t>458/3571</t>
  </si>
  <si>
    <t>458/3283</t>
  </si>
  <si>
    <t>458/535</t>
  </si>
  <si>
    <t>458/516</t>
  </si>
  <si>
    <t>458/202</t>
  </si>
  <si>
    <t>458/3966</t>
  </si>
  <si>
    <t>458/3967</t>
  </si>
  <si>
    <t>458/3997</t>
  </si>
  <si>
    <t>458/3996</t>
  </si>
  <si>
    <t>458/4137</t>
  </si>
  <si>
    <t>458/4148</t>
  </si>
  <si>
    <t>458/524</t>
  </si>
  <si>
    <t>458/4151</t>
  </si>
  <si>
    <t>458/4159</t>
  </si>
  <si>
    <t>458/3952</t>
  </si>
  <si>
    <t>458/1196</t>
  </si>
  <si>
    <t>458/4164</t>
  </si>
  <si>
    <t>458/4167</t>
  </si>
  <si>
    <t>458/503</t>
  </si>
  <si>
    <t>458/4536</t>
  </si>
  <si>
    <t>458/4537</t>
  </si>
  <si>
    <t>458/2774</t>
  </si>
  <si>
    <t>458/541</t>
  </si>
  <si>
    <t>458/515</t>
  </si>
  <si>
    <t>458/3968</t>
  </si>
  <si>
    <t>458/517</t>
  </si>
  <si>
    <t>458/4594</t>
  </si>
  <si>
    <t>458/4598</t>
  </si>
  <si>
    <t>458/4610</t>
  </si>
  <si>
    <t>458/4612</t>
  </si>
  <si>
    <t>458/4613</t>
  </si>
  <si>
    <t>458/4611</t>
  </si>
  <si>
    <t>458/1194</t>
  </si>
  <si>
    <t>458/3281</t>
  </si>
  <si>
    <t>458/4616</t>
  </si>
  <si>
    <t>458/2915</t>
  </si>
  <si>
    <t>458/525</t>
  </si>
  <si>
    <t>454/2507</t>
  </si>
  <si>
    <t>461/2566</t>
  </si>
  <si>
    <t>461/3157</t>
  </si>
  <si>
    <t>455/2281</t>
  </si>
  <si>
    <t>461/2521</t>
  </si>
  <si>
    <t>461/2520</t>
  </si>
  <si>
    <t>471/4676</t>
  </si>
  <si>
    <t>461/1369</t>
  </si>
  <si>
    <t>455/1347</t>
  </si>
  <si>
    <t>461/1380</t>
  </si>
  <si>
    <t>455/1818</t>
  </si>
  <si>
    <t>452/1081</t>
  </si>
  <si>
    <t>461/1414</t>
  </si>
  <si>
    <t>461/1375</t>
  </si>
  <si>
    <t>462/2596</t>
  </si>
  <si>
    <t>452/1259</t>
  </si>
  <si>
    <t>452/3306</t>
  </si>
  <si>
    <t>454/1364</t>
  </si>
  <si>
    <t>454/1260</t>
  </si>
  <si>
    <t>455/1418</t>
  </si>
  <si>
    <t>456/3319</t>
  </si>
  <si>
    <t>456/3304</t>
  </si>
  <si>
    <t>456/2050</t>
  </si>
  <si>
    <t>461/3307</t>
  </si>
  <si>
    <t>462/1662</t>
  </si>
  <si>
    <t>455/1340</t>
  </si>
  <si>
    <t>462/2366</t>
  </si>
  <si>
    <t>456/3507</t>
  </si>
  <si>
    <t>461/3512</t>
  </si>
  <si>
    <t>461/3560</t>
  </si>
  <si>
    <t>461/3561</t>
  </si>
  <si>
    <t>462/3565</t>
  </si>
  <si>
    <t>455/1594</t>
  </si>
  <si>
    <t>462/3583</t>
  </si>
  <si>
    <t>452/1413</t>
  </si>
  <si>
    <t>454/1344</t>
  </si>
  <si>
    <t>456/3981</t>
  </si>
  <si>
    <t>454/1261</t>
  </si>
  <si>
    <t>456/4003</t>
  </si>
  <si>
    <t>461/4007</t>
  </si>
  <si>
    <t>461/1367</t>
  </si>
  <si>
    <t>456/4071</t>
  </si>
  <si>
    <t>456/3585</t>
  </si>
  <si>
    <t>455/1405</t>
  </si>
  <si>
    <t>461/3156</t>
  </si>
  <si>
    <t>456/4140</t>
  </si>
  <si>
    <t>454/4145</t>
  </si>
  <si>
    <t>452/4149</t>
  </si>
  <si>
    <t>461/4150</t>
  </si>
  <si>
    <t>455/1354</t>
  </si>
  <si>
    <t>455/2274</t>
  </si>
  <si>
    <t>454/1760</t>
  </si>
  <si>
    <t>462/1403</t>
  </si>
  <si>
    <t>461/4571</t>
  </si>
  <si>
    <t>461/4005</t>
  </si>
  <si>
    <t>454/4647</t>
  </si>
  <si>
    <t>461/4580</t>
  </si>
  <si>
    <t>461/1370</t>
  </si>
  <si>
    <t>461/1346</t>
  </si>
  <si>
    <t>461/4597</t>
  </si>
  <si>
    <t>461/4629</t>
  </si>
  <si>
    <t>461/4630</t>
  </si>
  <si>
    <t>461/1379</t>
  </si>
  <si>
    <t>461/4656</t>
  </si>
  <si>
    <t>462/4675</t>
  </si>
  <si>
    <t>451/1724</t>
  </si>
  <si>
    <t>451/2551</t>
  </si>
  <si>
    <t>451/1493</t>
  </si>
  <si>
    <t>451/1575</t>
  </si>
  <si>
    <t>451/2543</t>
  </si>
  <si>
    <t>451/1641</t>
  </si>
  <si>
    <t>451/1584</t>
  </si>
  <si>
    <t>451/2698</t>
  </si>
  <si>
    <t>451/2572</t>
  </si>
  <si>
    <t>451/3772</t>
  </si>
  <si>
    <t>451/2518</t>
  </si>
  <si>
    <t>451/3384</t>
  </si>
  <si>
    <t>451/2893</t>
  </si>
  <si>
    <t>451/2141</t>
  </si>
  <si>
    <t>451/2144</t>
  </si>
  <si>
    <t>451/2143</t>
  </si>
  <si>
    <t>451/193</t>
  </si>
  <si>
    <t>451/3809</t>
  </si>
  <si>
    <t>451/3938</t>
  </si>
  <si>
    <t>451/3934</t>
  </si>
  <si>
    <t>451/3204</t>
  </si>
  <si>
    <t>451/4514</t>
  </si>
  <si>
    <t>451/2142</t>
  </si>
  <si>
    <t>451/2590</t>
  </si>
  <si>
    <t>451/2496</t>
  </si>
  <si>
    <t>451/3757</t>
  </si>
  <si>
    <t>451/1552</t>
  </si>
  <si>
    <t>451/3288</t>
  </si>
  <si>
    <t>451/1643</t>
  </si>
  <si>
    <t>451/3789</t>
  </si>
  <si>
    <t>451/3024</t>
  </si>
  <si>
    <t>451/2053</t>
  </si>
  <si>
    <t>452/1642</t>
  </si>
  <si>
    <t>452/2423</t>
  </si>
  <si>
    <t>452/2421</t>
  </si>
  <si>
    <t>452/3752</t>
  </si>
  <si>
    <t>452/3753</t>
  </si>
  <si>
    <t>452/2422</t>
  </si>
  <si>
    <t>452/4276</t>
  </si>
  <si>
    <t>452/2424</t>
  </si>
  <si>
    <t>451/2469</t>
  </si>
  <si>
    <t>451/2986</t>
  </si>
  <si>
    <t>451/1243</t>
  </si>
  <si>
    <t>451/1245</t>
  </si>
  <si>
    <t>452/2806</t>
  </si>
  <si>
    <t>452/4402</t>
  </si>
  <si>
    <t>452/1096</t>
  </si>
  <si>
    <t>452/1094</t>
  </si>
  <si>
    <t>452/1097</t>
  </si>
  <si>
    <t>452/1098</t>
  </si>
  <si>
    <t>456/1912</t>
  </si>
  <si>
    <t>462/1918</t>
  </si>
  <si>
    <t>462/1913</t>
  </si>
  <si>
    <t>462/1915</t>
  </si>
  <si>
    <t>456/4043</t>
  </si>
  <si>
    <t>451/413</t>
  </si>
  <si>
    <t>451/2338</t>
  </si>
  <si>
    <t>451/3013</t>
  </si>
  <si>
    <t>451/2542</t>
  </si>
  <si>
    <t>451/2433</t>
  </si>
  <si>
    <t>453/2481</t>
  </si>
  <si>
    <t>451/3787</t>
  </si>
  <si>
    <t>451/2441</t>
  </si>
  <si>
    <t>451/2442</t>
  </si>
  <si>
    <t>451/2436</t>
  </si>
  <si>
    <t>452/2583</t>
  </si>
  <si>
    <t>452/2584</t>
  </si>
  <si>
    <t>451/2835</t>
  </si>
  <si>
    <t>451/2834</t>
  </si>
  <si>
    <t>451/2552</t>
  </si>
  <si>
    <t>451/1816</t>
  </si>
  <si>
    <t>451/3012</t>
  </si>
  <si>
    <t>451/2573</t>
  </si>
  <si>
    <t>451/2574</t>
  </si>
  <si>
    <t>451/3774</t>
  </si>
  <si>
    <t>451/2582</t>
  </si>
  <si>
    <t>451/2660</t>
  </si>
  <si>
    <t>451/2593</t>
  </si>
  <si>
    <t>451/2594</t>
  </si>
  <si>
    <t>451/2846</t>
  </si>
  <si>
    <t>451/2853</t>
  </si>
  <si>
    <t>451/2854</t>
  </si>
  <si>
    <t>451/2851</t>
  </si>
  <si>
    <t>451/2858</t>
  </si>
  <si>
    <t>451/3158</t>
  </si>
  <si>
    <t>451/2860</t>
  </si>
  <si>
    <t>451/3613</t>
  </si>
  <si>
    <t>451/2861</t>
  </si>
  <si>
    <t>451/3663</t>
  </si>
  <si>
    <t>451/3162</t>
  </si>
  <si>
    <t>451/2863</t>
  </si>
  <si>
    <t>451/2865</t>
  </si>
  <si>
    <t>451/2856</t>
  </si>
  <si>
    <t>451/4403</t>
  </si>
  <si>
    <t>451/2730</t>
  </si>
  <si>
    <t>451/3610</t>
  </si>
  <si>
    <t>451/3125</t>
  </si>
  <si>
    <t>451/2716</t>
  </si>
  <si>
    <t>451/2714</t>
  </si>
  <si>
    <t>451/4110</t>
  </si>
  <si>
    <t>457/4195</t>
  </si>
  <si>
    <t>480/1452</t>
  </si>
  <si>
    <t>485/1445</t>
  </si>
  <si>
    <t>492/451</t>
  </si>
  <si>
    <t>472/858</t>
  </si>
  <si>
    <t>488/261</t>
  </si>
  <si>
    <t>454/1434</t>
  </si>
  <si>
    <t>492/437</t>
  </si>
  <si>
    <t>483/454</t>
  </si>
  <si>
    <t>490/444</t>
  </si>
  <si>
    <t>490/442</t>
  </si>
  <si>
    <t>465/2997</t>
  </si>
  <si>
    <t>492/3602</t>
  </si>
  <si>
    <t>490/443</t>
  </si>
  <si>
    <t>485/4367</t>
  </si>
  <si>
    <t>483/3098</t>
  </si>
  <si>
    <t>473/450</t>
  </si>
  <si>
    <t>455/4222</t>
  </si>
  <si>
    <t>480/456</t>
  </si>
  <si>
    <t>465/3205</t>
  </si>
  <si>
    <t>455/447</t>
  </si>
  <si>
    <t>492/3636</t>
  </si>
  <si>
    <t>492/3637</t>
  </si>
  <si>
    <t>474/200</t>
  </si>
  <si>
    <t>473/752</t>
  </si>
  <si>
    <t>471/831</t>
  </si>
  <si>
    <t>472/445</t>
  </si>
  <si>
    <t>454/3865</t>
  </si>
  <si>
    <t>504</t>
  </si>
  <si>
    <t>472/750</t>
  </si>
  <si>
    <t>492/4106</t>
  </si>
  <si>
    <t>485/4659</t>
  </si>
  <si>
    <t>465/898</t>
  </si>
  <si>
    <t>480/4139</t>
  </si>
  <si>
    <t>492/3635</t>
  </si>
  <si>
    <t>488/1028</t>
  </si>
  <si>
    <t>480/934</t>
  </si>
  <si>
    <t>480/1018</t>
  </si>
  <si>
    <t>473/4436</t>
  </si>
  <si>
    <t>483/1101</t>
  </si>
  <si>
    <t>461/975</t>
  </si>
  <si>
    <t>463/1308</t>
  </si>
  <si>
    <t>456/1325</t>
  </si>
  <si>
    <t>456/1311</t>
  </si>
  <si>
    <t>477/889</t>
  </si>
  <si>
    <t>470/1652</t>
  </si>
  <si>
    <t>460/1654</t>
  </si>
  <si>
    <t>475/3108</t>
  </si>
  <si>
    <t>456/4173</t>
  </si>
  <si>
    <t>470/2106</t>
  </si>
  <si>
    <t>470/2107</t>
  </si>
  <si>
    <t>452/1206</t>
  </si>
  <si>
    <t>452/888</t>
  </si>
  <si>
    <t>452/2998</t>
  </si>
  <si>
    <t>456/2897</t>
  </si>
  <si>
    <t>460/828</t>
  </si>
  <si>
    <t>456/2908</t>
  </si>
  <si>
    <t>475/1115</t>
  </si>
  <si>
    <t>470/886</t>
  </si>
  <si>
    <t>461/976</t>
  </si>
  <si>
    <t>456/4540</t>
  </si>
  <si>
    <t>475/3872</t>
  </si>
  <si>
    <t>477/1305</t>
  </si>
  <si>
    <t>477/1204</t>
  </si>
  <si>
    <t>475/3085</t>
  </si>
  <si>
    <t>460/3514</t>
  </si>
  <si>
    <t>475/947</t>
  </si>
  <si>
    <t>460/1306</t>
  </si>
  <si>
    <t>477/1200</t>
  </si>
  <si>
    <t>477/3413</t>
  </si>
  <si>
    <t>456/1104</t>
  </si>
  <si>
    <t>452/834</t>
  </si>
  <si>
    <t>475/3419</t>
  </si>
  <si>
    <t>461/977</t>
  </si>
  <si>
    <t>460/3431</t>
  </si>
  <si>
    <t>452/1321</t>
  </si>
  <si>
    <t>475/1116</t>
  </si>
  <si>
    <t>456/4172</t>
  </si>
  <si>
    <t>460/920</t>
  </si>
  <si>
    <t>463/895</t>
  </si>
  <si>
    <t>477/1223</t>
  </si>
  <si>
    <t>463/3588</t>
  </si>
  <si>
    <t>463/1102</t>
  </si>
  <si>
    <t>470/3880</t>
  </si>
  <si>
    <t>470/3881</t>
  </si>
  <si>
    <t>463/3908</t>
  </si>
  <si>
    <t>463/3935</t>
  </si>
  <si>
    <t>460/915</t>
  </si>
  <si>
    <t>470/3877</t>
  </si>
  <si>
    <t>479/4134</t>
  </si>
  <si>
    <t>479/4117</t>
  </si>
  <si>
    <t>479/4138</t>
  </si>
  <si>
    <t>452/1320</t>
  </si>
  <si>
    <t>452/4146</t>
  </si>
  <si>
    <t>470/4154</t>
  </si>
  <si>
    <t>470/3240</t>
  </si>
  <si>
    <t>479/4157</t>
  </si>
  <si>
    <t>470/1189</t>
  </si>
  <si>
    <t>470/1111</t>
  </si>
  <si>
    <t>477/4169</t>
  </si>
  <si>
    <t>477/3122</t>
  </si>
  <si>
    <t>477/4171</t>
  </si>
  <si>
    <t>479/2286</t>
  </si>
  <si>
    <t>460/3026</t>
  </si>
  <si>
    <t>456/1093</t>
  </si>
  <si>
    <t>463/4244</t>
  </si>
  <si>
    <t>463/4245</t>
  </si>
  <si>
    <t>463/3725</t>
  </si>
  <si>
    <t>463/4247</t>
  </si>
  <si>
    <t>452/4155</t>
  </si>
  <si>
    <t>470/4310</t>
  </si>
  <si>
    <t>470/3227</t>
  </si>
  <si>
    <t>461/4356</t>
  </si>
  <si>
    <t>463/4396</t>
  </si>
  <si>
    <t>475/4429</t>
  </si>
  <si>
    <t>475/1107</t>
  </si>
  <si>
    <t>475/1205</t>
  </si>
  <si>
    <t>470/4509</t>
  </si>
  <si>
    <t>470/4530</t>
  </si>
  <si>
    <t>479/4542</t>
  </si>
  <si>
    <t>477/4544</t>
  </si>
  <si>
    <t>463/4545</t>
  </si>
  <si>
    <t>463/1112</t>
  </si>
  <si>
    <t>475/4614</t>
  </si>
  <si>
    <t>456/2313</t>
  </si>
  <si>
    <t>470/3123</t>
  </si>
  <si>
    <t>487/1464</t>
  </si>
  <si>
    <t>487/1458</t>
  </si>
  <si>
    <t>464/2969</t>
  </si>
  <si>
    <t>487/1718</t>
  </si>
  <si>
    <t>486/1459</t>
  </si>
  <si>
    <t>481/214</t>
  </si>
  <si>
    <t>481/222</t>
  </si>
  <si>
    <t>481/218</t>
  </si>
  <si>
    <t>481/1274</t>
  </si>
  <si>
    <t>481/209</t>
  </si>
  <si>
    <t>481/287</t>
  </si>
  <si>
    <t>481/234</t>
  </si>
  <si>
    <t>481/1152</t>
  </si>
  <si>
    <t>481/321</t>
  </si>
  <si>
    <t>481/4466</t>
  </si>
  <si>
    <t>464/468</t>
  </si>
  <si>
    <t>464/225</t>
  </si>
  <si>
    <t>493/1663</t>
  </si>
  <si>
    <t>493/273</t>
  </si>
  <si>
    <t>493/210</t>
  </si>
  <si>
    <t>493/329</t>
  </si>
  <si>
    <t>487/1756</t>
  </si>
  <si>
    <t>493/239</t>
  </si>
  <si>
    <t>486/280</t>
  </si>
  <si>
    <t>493/309</t>
  </si>
  <si>
    <t>493/311</t>
  </si>
  <si>
    <t>459/316</t>
  </si>
  <si>
    <t>464/1720</t>
  </si>
  <si>
    <t>459/1728</t>
  </si>
  <si>
    <t>486/227</t>
  </si>
  <si>
    <t>453/203</t>
  </si>
  <si>
    <t>453/1880</t>
  </si>
  <si>
    <t>453/272</t>
  </si>
  <si>
    <t>453/284</t>
  </si>
  <si>
    <t>453/3091</t>
  </si>
  <si>
    <t>453/232</t>
  </si>
  <si>
    <t>453/1550</t>
  </si>
  <si>
    <t>453/255</t>
  </si>
  <si>
    <t>453/3104</t>
  </si>
  <si>
    <t>487/294</t>
  </si>
  <si>
    <t>487/1159</t>
  </si>
  <si>
    <t>487/1758</t>
  </si>
  <si>
    <t>464/245</t>
  </si>
  <si>
    <t>497/3558</t>
  </si>
  <si>
    <t>497/3528</t>
  </si>
  <si>
    <t>497/314</t>
  </si>
  <si>
    <t>497/320</t>
  </si>
  <si>
    <t>493/3532</t>
  </si>
  <si>
    <t>497/277</t>
  </si>
  <si>
    <t>497/3539</t>
  </si>
  <si>
    <t>497/3554</t>
  </si>
  <si>
    <t>464/208</t>
  </si>
  <si>
    <t>469/213</t>
  </si>
  <si>
    <t>459/3707</t>
  </si>
  <si>
    <t>469/302</t>
  </si>
  <si>
    <t>459/3706</t>
  </si>
  <si>
    <t>486/3886</t>
  </si>
  <si>
    <t>486/3892</t>
  </si>
  <si>
    <t>486/4672</t>
  </si>
  <si>
    <t>481/3894</t>
  </si>
  <si>
    <t>469/3909</t>
  </si>
  <si>
    <t>486/3915</t>
  </si>
  <si>
    <t>469/3918</t>
  </si>
  <si>
    <t>453/1551</t>
  </si>
  <si>
    <t>486/3961</t>
  </si>
  <si>
    <t>459/298</t>
  </si>
  <si>
    <t>493/4121</t>
  </si>
  <si>
    <t>493/291</t>
  </si>
  <si>
    <t>464/2946</t>
  </si>
  <si>
    <t>469/251</t>
  </si>
  <si>
    <t>487/4136</t>
  </si>
  <si>
    <t>487/4016</t>
  </si>
  <si>
    <t>487/4141</t>
  </si>
  <si>
    <t>493/4211</t>
  </si>
  <si>
    <t>469/4335</t>
  </si>
  <si>
    <t>469/212</t>
  </si>
  <si>
    <t>469/4379</t>
  </si>
  <si>
    <t>469/4380</t>
  </si>
  <si>
    <t>459/283</t>
  </si>
  <si>
    <t>458/319</t>
  </si>
  <si>
    <t>481/237</t>
  </si>
  <si>
    <t>481/282</t>
  </si>
  <si>
    <t>459/4465</t>
  </si>
  <si>
    <t>459/4467</t>
  </si>
  <si>
    <t>469/4464</t>
  </si>
  <si>
    <t>469/313</t>
  </si>
  <si>
    <t>469/4508</t>
  </si>
  <si>
    <t>459/4512</t>
  </si>
  <si>
    <t>464/1729</t>
  </si>
  <si>
    <t>487/4628</t>
  </si>
  <si>
    <t>464/3917</t>
  </si>
  <si>
    <t>451/2733</t>
  </si>
  <si>
    <t>451/2275</t>
  </si>
  <si>
    <t>451/3275</t>
  </si>
  <si>
    <t>451/2736</t>
  </si>
  <si>
    <t>451/3393</t>
  </si>
  <si>
    <t>451/3394</t>
  </si>
  <si>
    <t>451/3395</t>
  </si>
  <si>
    <t>451/2299</t>
  </si>
  <si>
    <t>451/3396</t>
  </si>
  <si>
    <t>451/3274</t>
  </si>
  <si>
    <t>453/3192</t>
  </si>
  <si>
    <t>453/4216</t>
  </si>
  <si>
    <t>451/2677</t>
  </si>
  <si>
    <t>453/3625</t>
  </si>
  <si>
    <t>453/3604</t>
  </si>
  <si>
    <t>453/2681</t>
  </si>
  <si>
    <t>453/2682</t>
  </si>
  <si>
    <t>453/3630</t>
  </si>
  <si>
    <t>453/4202</t>
  </si>
  <si>
    <t>453/4442</t>
  </si>
  <si>
    <t>453/3231</t>
  </si>
  <si>
    <t>453/3184</t>
  </si>
  <si>
    <t>453/4205</t>
  </si>
  <si>
    <t>453/2689</t>
  </si>
  <si>
    <t>453/2693</t>
  </si>
  <si>
    <t>453/2691</t>
  </si>
  <si>
    <t>453/2696</t>
  </si>
  <si>
    <t>453/4203</t>
  </si>
  <si>
    <t>453/3388</t>
  </si>
  <si>
    <t>456/3643</t>
  </si>
  <si>
    <t>456/2679</t>
  </si>
  <si>
    <t>456/3632</t>
  </si>
  <si>
    <t>456/2685</t>
  </si>
  <si>
    <t>456/2323</t>
  </si>
  <si>
    <t>456/4069</t>
  </si>
  <si>
    <t>451/2325</t>
  </si>
  <si>
    <t>451/3475</t>
  </si>
  <si>
    <t>451/3397</t>
  </si>
  <si>
    <t>451/4199</t>
  </si>
  <si>
    <t>451/4200</t>
  </si>
  <si>
    <t>452/3618</t>
  </si>
  <si>
    <t>453/1030</t>
  </si>
  <si>
    <t>452/3221</t>
  </si>
  <si>
    <t>452/3763</t>
  </si>
  <si>
    <t>452/3370</t>
  </si>
  <si>
    <t>452/901</t>
  </si>
  <si>
    <t>452/3096</t>
  </si>
  <si>
    <t>452/3633</t>
  </si>
  <si>
    <t>451/4201</t>
  </si>
  <si>
    <t>451/4217</t>
  </si>
  <si>
    <t>456/2686</t>
  </si>
  <si>
    <t>453/3400</t>
  </si>
  <si>
    <t>453/3326</t>
  </si>
  <si>
    <t>453/2041</t>
  </si>
  <si>
    <t>453/2036</t>
  </si>
  <si>
    <t>453/2340</t>
  </si>
  <si>
    <t>453/2375</t>
  </si>
  <si>
    <t>453/1683</t>
  </si>
  <si>
    <t>453/2343</t>
  </si>
  <si>
    <t>455/2376</t>
  </si>
  <si>
    <t>455/3650</t>
  </si>
  <si>
    <t>453/3651</t>
  </si>
  <si>
    <t>453/3472</t>
  </si>
  <si>
    <t>453/3653</t>
  </si>
  <si>
    <t>455/2377</t>
  </si>
  <si>
    <t>453/3654</t>
  </si>
  <si>
    <t>453/2341</t>
  </si>
  <si>
    <t>453/3071</t>
  </si>
  <si>
    <t>453/3655</t>
  </si>
  <si>
    <t>453/3656</t>
  </si>
  <si>
    <t>453/3652</t>
  </si>
  <si>
    <t>453/3659</t>
  </si>
  <si>
    <t>453/3660</t>
  </si>
  <si>
    <t>453/3661</t>
  </si>
  <si>
    <t>455/3783</t>
  </si>
  <si>
    <t>455/3693</t>
  </si>
  <si>
    <t>453/3657</t>
  </si>
  <si>
    <t>453/4132</t>
  </si>
  <si>
    <t>453/4238</t>
  </si>
  <si>
    <t>453/3169</t>
  </si>
  <si>
    <t>453/4241</t>
  </si>
  <si>
    <t>453/4243</t>
  </si>
  <si>
    <t>453/1068</t>
  </si>
  <si>
    <t>453/1069</t>
  </si>
  <si>
    <t>453/3311</t>
  </si>
  <si>
    <t>453/1050</t>
  </si>
  <si>
    <t>453/4428</t>
  </si>
  <si>
    <t>453/1046</t>
  </si>
  <si>
    <t>453/3499</t>
  </si>
  <si>
    <t>453/1076</t>
  </si>
  <si>
    <t>453/1049</t>
  </si>
  <si>
    <t>453/1078</t>
  </si>
  <si>
    <t>453/3540</t>
  </si>
  <si>
    <t>453/3541</t>
  </si>
  <si>
    <t>453/3794</t>
  </si>
  <si>
    <t>453/3815</t>
  </si>
  <si>
    <t>453/3816</t>
  </si>
  <si>
    <t>453/1048</t>
  </si>
  <si>
    <t>453/3926</t>
  </si>
  <si>
    <t>453/1051</t>
  </si>
  <si>
    <t>453/4127</t>
  </si>
  <si>
    <t>455/4152</t>
  </si>
  <si>
    <t>453/4297</t>
  </si>
  <si>
    <t>451/2620</t>
  </si>
  <si>
    <t>452/2617</t>
  </si>
  <si>
    <t>451/2657</t>
  </si>
  <si>
    <t>451/2655</t>
  </si>
  <si>
    <t>452/3234</t>
  </si>
  <si>
    <t>457/2603</t>
  </si>
  <si>
    <t>452/3375</t>
  </si>
  <si>
    <t>452/3376</t>
  </si>
  <si>
    <t>452/4081</t>
  </si>
  <si>
    <t>451/3379</t>
  </si>
  <si>
    <t>452/2624</t>
  </si>
  <si>
    <t>452/2607</t>
  </si>
  <si>
    <t>452/3235</t>
  </si>
  <si>
    <t>451/2602</t>
  </si>
  <si>
    <t>452/2639</t>
  </si>
  <si>
    <t>451/3780</t>
  </si>
  <si>
    <t>452/3551</t>
  </si>
  <si>
    <t>452/4372</t>
  </si>
  <si>
    <t>452/2616</t>
  </si>
  <si>
    <t>452/2606</t>
  </si>
  <si>
    <t>452/3241</t>
  </si>
  <si>
    <t>452/4479</t>
  </si>
  <si>
    <t>457/2609</t>
  </si>
  <si>
    <t>457/2598</t>
  </si>
  <si>
    <t>452/2622</t>
  </si>
  <si>
    <t>452/3779</t>
  </si>
  <si>
    <t>452/2648</t>
  </si>
  <si>
    <t>452/2605</t>
  </si>
  <si>
    <t>452/3851</t>
  </si>
  <si>
    <t>452/3378</t>
  </si>
  <si>
    <t>452/4144</t>
  </si>
  <si>
    <t>451/2604</t>
  </si>
  <si>
    <t>452/4600</t>
  </si>
  <si>
    <t>451/957</t>
  </si>
  <si>
    <t>451/3224</t>
  </si>
  <si>
    <t>451/949</t>
  </si>
  <si>
    <t>451/3225</t>
  </si>
  <si>
    <t>451/952</t>
  </si>
  <si>
    <t>451/3327</t>
  </si>
  <si>
    <t>451/3292</t>
  </si>
  <si>
    <t>451/3293</t>
  </si>
  <si>
    <t>451/3916</t>
  </si>
  <si>
    <t>451/3236</t>
  </si>
  <si>
    <t>451/4486</t>
  </si>
  <si>
    <t>451/4519</t>
  </si>
  <si>
    <t>452/2104</t>
  </si>
  <si>
    <t>451/1942</t>
  </si>
  <si>
    <t>451/1938</t>
  </si>
  <si>
    <t>451/1941</t>
  </si>
  <si>
    <t>452/3717</t>
  </si>
  <si>
    <t>452/2103</t>
  </si>
  <si>
    <t>451/1939</t>
  </si>
  <si>
    <t>451/1943</t>
  </si>
  <si>
    <t>451/1270</t>
  </si>
  <si>
    <t>451/1269</t>
  </si>
  <si>
    <t>451/3534</t>
  </si>
  <si>
    <t>451/3535</t>
  </si>
  <si>
    <t>451/965</t>
  </si>
  <si>
    <t>451/970</t>
  </si>
  <si>
    <t>451/3903</t>
  </si>
  <si>
    <t>451/966</t>
  </si>
  <si>
    <t>451/4107</t>
  </si>
  <si>
    <t>451/428</t>
  </si>
  <si>
    <t>451/4387</t>
  </si>
  <si>
    <t>455/1479</t>
  </si>
  <si>
    <t>451/1473</t>
  </si>
  <si>
    <t>456/1480</t>
  </si>
  <si>
    <t>453/1478</t>
  </si>
  <si>
    <t>451/1481</t>
  </si>
  <si>
    <t>456/1477</t>
  </si>
  <si>
    <t>453/1487</t>
  </si>
  <si>
    <t>454/1486</t>
  </si>
  <si>
    <t>454/1482</t>
  </si>
  <si>
    <t>453/4197</t>
  </si>
  <si>
    <t>451/3005</t>
  </si>
  <si>
    <t>451/1490</t>
  </si>
  <si>
    <t>451/3004</t>
  </si>
  <si>
    <t>451/1489</t>
  </si>
  <si>
    <t>455/693</t>
  </si>
  <si>
    <t>455/613</t>
  </si>
  <si>
    <t>455/3371</t>
  </si>
  <si>
    <t>455/3425</t>
  </si>
  <si>
    <t>451/4292</t>
  </si>
  <si>
    <t>451/4518</t>
  </si>
  <si>
    <t>452/1686</t>
  </si>
  <si>
    <t>452/1892</t>
  </si>
  <si>
    <t>452/1706</t>
  </si>
  <si>
    <t>454/1698</t>
  </si>
  <si>
    <t>454/1697</t>
  </si>
  <si>
    <t>454/1678</t>
  </si>
  <si>
    <t>454/1684</t>
  </si>
  <si>
    <t>454/1685</t>
  </si>
  <si>
    <t>452/1688</t>
  </si>
  <si>
    <t>454/1692</t>
  </si>
  <si>
    <t>454/1694</t>
  </si>
  <si>
    <t>452/4082</t>
  </si>
  <si>
    <t>452/3670</t>
  </si>
  <si>
    <t>454/5</t>
  </si>
  <si>
    <t>452/1693</t>
  </si>
  <si>
    <t>452/4290</t>
  </si>
  <si>
    <t>452/4296</t>
  </si>
  <si>
    <t>452/3883</t>
  </si>
  <si>
    <t>452/1027</t>
  </si>
  <si>
    <t>452/474</t>
  </si>
  <si>
    <t>452/3863</t>
  </si>
  <si>
    <t>452/3457</t>
  </si>
  <si>
    <t>452/3873</t>
  </si>
  <si>
    <t>452/485</t>
  </si>
  <si>
    <t>452/1022</t>
  </si>
  <si>
    <t>452/4360</t>
  </si>
  <si>
    <t>452/492</t>
  </si>
  <si>
    <t>452/4362</t>
  </si>
  <si>
    <t>452/4416</t>
  </si>
  <si>
    <t>452/4424</t>
  </si>
  <si>
    <t>452/4425</t>
  </si>
  <si>
    <t>451/86</t>
  </si>
  <si>
    <t>451/2207</t>
  </si>
  <si>
    <t>451/1934</t>
  </si>
  <si>
    <t>452/2847</t>
  </si>
  <si>
    <t>453/2086</t>
  </si>
  <si>
    <t>452/2112</t>
  </si>
  <si>
    <t>452/2128</t>
  </si>
  <si>
    <t>452/96</t>
  </si>
  <si>
    <t>453/2088</t>
  </si>
  <si>
    <t>453/2093</t>
  </si>
  <si>
    <t>453/2073</t>
  </si>
  <si>
    <t>453/2066</t>
  </si>
  <si>
    <t>453/2078</t>
  </si>
  <si>
    <t>453/2098</t>
  </si>
  <si>
    <t>453/2387</t>
  </si>
  <si>
    <t>453/2976</t>
  </si>
  <si>
    <t>453/2977</t>
  </si>
  <si>
    <t>451/2208</t>
  </si>
  <si>
    <t>451/2219</t>
  </si>
  <si>
    <t>453/2385</t>
  </si>
  <si>
    <t>453/3083</t>
  </si>
  <si>
    <t>452/3448</t>
  </si>
  <si>
    <t>451/2223</t>
  </si>
  <si>
    <t>451/2211</t>
  </si>
  <si>
    <t>453/112</t>
  </si>
  <si>
    <t>453/2388</t>
  </si>
  <si>
    <t>453/3680</t>
  </si>
  <si>
    <t>453/2081</t>
  </si>
  <si>
    <t>453/3485</t>
  </si>
  <si>
    <t>451/2226</t>
  </si>
  <si>
    <t>451/3699</t>
  </si>
  <si>
    <t>451/3702</t>
  </si>
  <si>
    <t>451/3756</t>
  </si>
  <si>
    <t>451/2213</t>
  </si>
  <si>
    <t>451/2209</t>
  </si>
  <si>
    <t>451/2220</t>
  </si>
  <si>
    <t>452/2121</t>
  </si>
  <si>
    <t>452/3728</t>
  </si>
  <si>
    <t>452/2119</t>
  </si>
  <si>
    <t>452/2130</t>
  </si>
  <si>
    <t>452/2125</t>
  </si>
  <si>
    <t>453/2955</t>
  </si>
  <si>
    <t>452/4230</t>
  </si>
  <si>
    <t>452/2867</t>
  </si>
  <si>
    <t>453/4237</t>
  </si>
  <si>
    <t>453/4250</t>
  </si>
  <si>
    <t>451/2228</t>
  </si>
  <si>
    <t>453/4287</t>
  </si>
  <si>
    <t>453/4312</t>
  </si>
  <si>
    <t>453/2074</t>
  </si>
  <si>
    <t>453/2101</t>
  </si>
  <si>
    <t>451/3488</t>
  </si>
  <si>
    <t>451/4523</t>
  </si>
  <si>
    <t>453/110</t>
  </si>
  <si>
    <t>452/946</t>
  </si>
  <si>
    <t>451/94</t>
  </si>
  <si>
    <t>451/3019</t>
  </si>
  <si>
    <t>453/104</t>
  </si>
  <si>
    <t>452/2115</t>
  </si>
  <si>
    <t>452/97</t>
  </si>
  <si>
    <t>452/88</t>
  </si>
  <si>
    <t>452/945</t>
  </si>
  <si>
    <t>453/103</t>
  </si>
  <si>
    <t>453/2993</t>
  </si>
  <si>
    <t>453/3141</t>
  </si>
  <si>
    <t>453/939</t>
  </si>
  <si>
    <t>451/3251</t>
  </si>
  <si>
    <t>452/100</t>
  </si>
  <si>
    <t>453/3578</t>
  </si>
  <si>
    <t>453/2386</t>
  </si>
  <si>
    <t>452/99</t>
  </si>
  <si>
    <t>452/92</t>
  </si>
  <si>
    <t>451/3904</t>
  </si>
  <si>
    <t>451/3920</t>
  </si>
  <si>
    <t>453/109</t>
  </si>
  <si>
    <t>452/108</t>
  </si>
  <si>
    <t>452/4000</t>
  </si>
  <si>
    <t>451/85</t>
  </si>
  <si>
    <t>451/4119</t>
  </si>
  <si>
    <t>452/107</t>
  </si>
  <si>
    <t>453/4124</t>
  </si>
  <si>
    <t>453/4543</t>
  </si>
  <si>
    <t>453/113</t>
  </si>
  <si>
    <t>451/3882</t>
  </si>
  <si>
    <t>451/2217</t>
  </si>
  <si>
    <t>451/4557</t>
  </si>
  <si>
    <t>451/4558</t>
  </si>
  <si>
    <t>452/4574</t>
  </si>
  <si>
    <t>452/4570</t>
  </si>
  <si>
    <t>452/4572</t>
  </si>
  <si>
    <t>452/4577</t>
  </si>
  <si>
    <t>452/4590</t>
  </si>
  <si>
    <t>452/4621</t>
  </si>
  <si>
    <t>453/4623</t>
  </si>
  <si>
    <t>451/87</t>
  </si>
  <si>
    <t>452/4608</t>
  </si>
  <si>
    <t>453/4653</t>
  </si>
  <si>
    <t>453/4658</t>
  </si>
  <si>
    <t>453/4667</t>
  </si>
  <si>
    <t>451/2440</t>
  </si>
  <si>
    <t>451/1996</t>
  </si>
  <si>
    <t>451/2705</t>
  </si>
  <si>
    <t>451/2711</t>
  </si>
  <si>
    <t>451/2821</t>
  </si>
  <si>
    <t>451/2704</t>
  </si>
  <si>
    <t>451/2708</t>
  </si>
  <si>
    <t>451/2702</t>
  </si>
  <si>
    <t>451/2703</t>
  </si>
  <si>
    <t>451/4219</t>
  </si>
  <si>
    <t>451/3796</t>
  </si>
  <si>
    <t>451/3471</t>
  </si>
  <si>
    <t>451/3694</t>
  </si>
  <si>
    <t>451/3695</t>
  </si>
  <si>
    <t>451/3911</t>
  </si>
  <si>
    <t>451/3701</t>
  </si>
  <si>
    <t>451/2820</t>
  </si>
  <si>
    <t>451/4099</t>
  </si>
  <si>
    <t>451/4249</t>
  </si>
  <si>
    <t>452/1932</t>
  </si>
  <si>
    <t>452/1931</t>
  </si>
  <si>
    <t>452/130</t>
  </si>
  <si>
    <t>452/3998</t>
  </si>
  <si>
    <t>452/139</t>
  </si>
  <si>
    <t>452/585</t>
  </si>
  <si>
    <t>452/121</t>
  </si>
  <si>
    <t>452/133</t>
  </si>
  <si>
    <t>452/135</t>
  </si>
  <si>
    <t>452/137</t>
  </si>
  <si>
    <t>452/3999</t>
  </si>
  <si>
    <t>452/3444</t>
  </si>
  <si>
    <t>452/4440</t>
  </si>
  <si>
    <t>452/4371</t>
  </si>
  <si>
    <t>452/4373</t>
  </si>
  <si>
    <t>452/4646</t>
  </si>
  <si>
    <t>452/3870</t>
  </si>
  <si>
    <t>452/4365</t>
  </si>
  <si>
    <t>452/581</t>
  </si>
  <si>
    <t>452/571</t>
  </si>
  <si>
    <t>453/3154</t>
  </si>
  <si>
    <t>453/2051</t>
  </si>
  <si>
    <t>453/551</t>
  </si>
  <si>
    <t>453/1254</t>
  </si>
  <si>
    <t>453/2049</t>
  </si>
  <si>
    <t>451/2230</t>
  </si>
  <si>
    <t>451/2225</t>
  </si>
  <si>
    <t>451/3020</t>
  </si>
  <si>
    <t>451/129</t>
  </si>
  <si>
    <t>451/120</t>
  </si>
  <si>
    <t>451/122</t>
  </si>
  <si>
    <t>452/1994</t>
  </si>
  <si>
    <t>452/60</t>
  </si>
  <si>
    <t>452/1992</t>
  </si>
  <si>
    <t>455/63</t>
  </si>
  <si>
    <t>455/431</t>
  </si>
  <si>
    <t>455/61</t>
  </si>
  <si>
    <t>451/959</t>
  </si>
  <si>
    <t>451/995</t>
  </si>
  <si>
    <t>455/432</t>
  </si>
  <si>
    <t>451/960</t>
  </si>
  <si>
    <t>451/971</t>
  </si>
  <si>
    <t>455/1228</t>
  </si>
  <si>
    <t>455/70</t>
  </si>
  <si>
    <t>455/4369</t>
  </si>
  <si>
    <t>451/4334</t>
  </si>
  <si>
    <t>451/3200</t>
  </si>
  <si>
    <t>451/1127</t>
  </si>
  <si>
    <t>451/1129</t>
  </si>
  <si>
    <t>451/1121</t>
  </si>
  <si>
    <t>451/1134</t>
  </si>
  <si>
    <t>454/4023</t>
  </si>
  <si>
    <t>454/3483</t>
  </si>
  <si>
    <t>454/1125</t>
  </si>
  <si>
    <t>454/2939</t>
  </si>
  <si>
    <t>454/3408</t>
  </si>
  <si>
    <t>454/4213</t>
  </si>
  <si>
    <t>454/1122</t>
  </si>
  <si>
    <t>455/1139</t>
  </si>
  <si>
    <t>451/3473</t>
  </si>
  <si>
    <t>451/3776</t>
  </si>
  <si>
    <t>451/4024</t>
  </si>
  <si>
    <t>453/3474</t>
  </si>
  <si>
    <t>466/3905</t>
  </si>
  <si>
    <t>466/4057</t>
  </si>
  <si>
    <t>453/659</t>
  </si>
  <si>
    <t>453/848</t>
  </si>
  <si>
    <t>453/629</t>
  </si>
  <si>
    <t>453/1109</t>
  </si>
  <si>
    <t>458/1524</t>
  </si>
  <si>
    <t>458/645</t>
  </si>
  <si>
    <t>458/630</t>
  </si>
  <si>
    <t>453/3713</t>
  </si>
  <si>
    <t>453/638</t>
  </si>
  <si>
    <t>453/656</t>
  </si>
  <si>
    <t>453/1527</t>
  </si>
  <si>
    <t>457/2005</t>
  </si>
  <si>
    <t>457/2015</t>
  </si>
  <si>
    <t>457/2000</t>
  </si>
  <si>
    <t>457/4092</t>
  </si>
  <si>
    <t>457/4091</t>
  </si>
  <si>
    <t>457/4640</t>
  </si>
  <si>
    <t>457/2025</t>
  </si>
  <si>
    <t>457/987</t>
  </si>
  <si>
    <t>457/2987</t>
  </si>
  <si>
    <t>457/3383</t>
  </si>
  <si>
    <t>457/4158</t>
  </si>
  <si>
    <t>457/4430</t>
  </si>
  <si>
    <t>454/2980</t>
  </si>
  <si>
    <t>451/2349</t>
  </si>
  <si>
    <t>452/2362</t>
  </si>
  <si>
    <t>451/2365</t>
  </si>
  <si>
    <t>454/3135</t>
  </si>
  <si>
    <t>451/3498</t>
  </si>
  <si>
    <t>453/2475</t>
  </si>
  <si>
    <t>453/4331</t>
  </si>
  <si>
    <t>453/2348</t>
  </si>
  <si>
    <t>453/833</t>
  </si>
  <si>
    <t>453/835</t>
  </si>
  <si>
    <t>453/836</t>
  </si>
  <si>
    <t>453/842</t>
  </si>
  <si>
    <t>453/4315</t>
  </si>
  <si>
    <t>453/4316</t>
  </si>
  <si>
    <t>453/2486</t>
  </si>
  <si>
    <t>453/4603</t>
  </si>
  <si>
    <t>453/841</t>
  </si>
  <si>
    <t>457/2753</t>
  </si>
  <si>
    <t>457/170</t>
  </si>
  <si>
    <t>458/2741</t>
  </si>
  <si>
    <t>458/169</t>
  </si>
  <si>
    <t>461/4059</t>
  </si>
  <si>
    <t>462/2378</t>
  </si>
  <si>
    <t>462/167</t>
  </si>
  <si>
    <t>465/2738</t>
  </si>
  <si>
    <t>465/2746</t>
  </si>
  <si>
    <t>458/2757</t>
  </si>
  <si>
    <t>458/2759</t>
  </si>
  <si>
    <t>457/1171</t>
  </si>
  <si>
    <t>461/3003</t>
  </si>
  <si>
    <t>455/2748</t>
  </si>
  <si>
    <t>457/2751</t>
  </si>
  <si>
    <t>459/143</t>
  </si>
  <si>
    <t>459/2760</t>
  </si>
  <si>
    <t>460/1252</t>
  </si>
  <si>
    <t>457/2938</t>
  </si>
  <si>
    <t>460/2754</t>
  </si>
  <si>
    <t>460/3027</t>
  </si>
  <si>
    <t>460/2739</t>
  </si>
  <si>
    <t>455/2965</t>
  </si>
  <si>
    <t>455/1209</t>
  </si>
  <si>
    <t>455/187</t>
  </si>
  <si>
    <t>455/172</t>
  </si>
  <si>
    <t>455/1255</t>
  </si>
  <si>
    <t>455/2815</t>
  </si>
  <si>
    <t>455/165</t>
  </si>
  <si>
    <t>455/2963</t>
  </si>
  <si>
    <t>455/173</t>
  </si>
  <si>
    <t>455/171</t>
  </si>
  <si>
    <t>455/3437</t>
  </si>
  <si>
    <t>455/178</t>
  </si>
  <si>
    <t>455/160</t>
  </si>
  <si>
    <t>455/162</t>
  </si>
  <si>
    <t>455/185</t>
  </si>
  <si>
    <t>455/186</t>
  </si>
  <si>
    <t>455/4135</t>
  </si>
  <si>
    <t>455/149</t>
  </si>
  <si>
    <t>455/3925</t>
  </si>
  <si>
    <t>455/3945</t>
  </si>
  <si>
    <t>455/3946</t>
  </si>
  <si>
    <t>455/2752</t>
  </si>
  <si>
    <t>455/4143</t>
  </si>
  <si>
    <t>455/4415</t>
  </si>
  <si>
    <t>455/184</t>
  </si>
  <si>
    <t>455/4457</t>
  </si>
  <si>
    <t>455/2745</t>
  </si>
  <si>
    <t>455/4670</t>
  </si>
  <si>
    <t>453/762</t>
  </si>
  <si>
    <t>453/3350</t>
  </si>
  <si>
    <t>454/1621</t>
  </si>
  <si>
    <t>454/1601</t>
  </si>
  <si>
    <t>453/1605</t>
  </si>
  <si>
    <t>453/3478</t>
  </si>
  <si>
    <t>453/3745</t>
  </si>
  <si>
    <t>453/1623</t>
  </si>
  <si>
    <t>454/2935</t>
  </si>
  <si>
    <t>453/3479</t>
  </si>
  <si>
    <t>453/3744</t>
  </si>
  <si>
    <t>457/3023</t>
  </si>
  <si>
    <t>454/3042</t>
  </si>
  <si>
    <t>454/3052</t>
  </si>
  <si>
    <t>451/2406</t>
  </si>
  <si>
    <t>457/3054</t>
  </si>
  <si>
    <t>451/3057</t>
  </si>
  <si>
    <t>451/3062</t>
  </si>
  <si>
    <t>451/2414</t>
  </si>
  <si>
    <t>454/2418</t>
  </si>
  <si>
    <t>451/2405</t>
  </si>
  <si>
    <t>451/4052</t>
  </si>
  <si>
    <t>453/4056</t>
  </si>
  <si>
    <t>451/3044</t>
  </si>
  <si>
    <t>159</t>
  </si>
  <si>
    <t>457/4254</t>
  </si>
  <si>
    <t>453/1042</t>
  </si>
  <si>
    <t>451/1035</t>
  </si>
  <si>
    <t>457/1043</t>
  </si>
  <si>
    <t>453/1038</t>
  </si>
  <si>
    <t>451/2921</t>
  </si>
  <si>
    <t>451/3149</t>
  </si>
  <si>
    <t>451/2816</t>
  </si>
  <si>
    <t>451/2900</t>
  </si>
  <si>
    <t>451/2895</t>
  </si>
  <si>
    <t>451/3150</t>
  </si>
  <si>
    <t>451/3153</t>
  </si>
  <si>
    <t>451/3151</t>
  </si>
  <si>
    <t>451/2923</t>
  </si>
  <si>
    <t>451/2896</t>
  </si>
  <si>
    <t>453/2899</t>
  </si>
  <si>
    <t>456/2906</t>
  </si>
  <si>
    <t>454/631</t>
  </si>
  <si>
    <t>454/3229</t>
  </si>
  <si>
    <t>451/3148</t>
  </si>
  <si>
    <t>452/1847</t>
  </si>
  <si>
    <t>451/1830</t>
  </si>
  <si>
    <t>451/1833</t>
  </si>
  <si>
    <t>451/1836</t>
  </si>
  <si>
    <t>451/1852</t>
  </si>
  <si>
    <t>454/1865</t>
  </si>
  <si>
    <t>451/2886</t>
  </si>
  <si>
    <t>452/2889</t>
  </si>
  <si>
    <t>451/3412</t>
  </si>
  <si>
    <t>452/1839</t>
  </si>
  <si>
    <t>451/1834</t>
  </si>
  <si>
    <t>454/1829</t>
  </si>
  <si>
    <t>454/1858</t>
  </si>
  <si>
    <t>454/3696</t>
  </si>
  <si>
    <t>451/1849</t>
  </si>
  <si>
    <t>451/1846</t>
  </si>
  <si>
    <t>451/1844</t>
  </si>
  <si>
    <t>451/1857</t>
  </si>
  <si>
    <t>451/4206</t>
  </si>
  <si>
    <t>451/1864</t>
  </si>
  <si>
    <t>454/606</t>
  </si>
  <si>
    <t>452/568</t>
  </si>
  <si>
    <t>451/560</t>
  </si>
  <si>
    <t>451/620</t>
  </si>
  <si>
    <t>451/561</t>
  </si>
  <si>
    <t>451/617</t>
  </si>
  <si>
    <t>451/616</t>
  </si>
  <si>
    <t>454/605</t>
  </si>
  <si>
    <t>453/587</t>
  </si>
  <si>
    <t>453/595</t>
  </si>
  <si>
    <t>453/597</t>
  </si>
  <si>
    <t>453/592</t>
  </si>
  <si>
    <t>453/601</t>
  </si>
  <si>
    <t>453/590</t>
  </si>
  <si>
    <t>453/2933</t>
  </si>
  <si>
    <t>454/552</t>
  </si>
  <si>
    <t>453/598</t>
  </si>
  <si>
    <t>451/3721</t>
  </si>
  <si>
    <t>454/3573</t>
  </si>
  <si>
    <t>451/566</t>
  </si>
  <si>
    <t>451/3722</t>
  </si>
  <si>
    <t>453/596</t>
  </si>
  <si>
    <t>453/589</t>
  </si>
  <si>
    <t>453/3749</t>
  </si>
  <si>
    <t>452/3825</t>
  </si>
  <si>
    <t>452/4093</t>
  </si>
  <si>
    <t>453/593</t>
  </si>
  <si>
    <t>452/569</t>
  </si>
  <si>
    <t>453/4349</t>
  </si>
  <si>
    <t>453/3039</t>
  </si>
  <si>
    <t>453/4350</t>
  </si>
  <si>
    <t>453/602</t>
  </si>
  <si>
    <t>462/4561</t>
  </si>
  <si>
    <t>460/4615</t>
  </si>
  <si>
    <t>466/1007</t>
  </si>
  <si>
    <t>460/798</t>
  </si>
  <si>
    <t>466/3502</t>
  </si>
  <si>
    <t>460/623</t>
  </si>
  <si>
    <t>457/16</t>
  </si>
  <si>
    <t>452/1218</t>
  </si>
  <si>
    <t>453/4626</t>
  </si>
  <si>
    <t>466/4599</t>
  </si>
  <si>
    <t>462/3547</t>
  </si>
  <si>
    <t>460/1707</t>
  </si>
  <si>
    <t>462/3982</t>
  </si>
  <si>
    <t>462/4627</t>
  </si>
  <si>
    <t>451/4586</t>
  </si>
  <si>
    <t>452/2059</t>
  </si>
  <si>
    <t>451/4622</t>
  </si>
  <si>
    <t>452/4407</t>
  </si>
  <si>
    <t>451/4234</t>
  </si>
  <si>
    <t>451/4231</t>
  </si>
  <si>
    <t>451/4109</t>
  </si>
  <si>
    <t>451/4233</t>
  </si>
  <si>
    <t>451/4236</t>
  </si>
  <si>
    <t>451/4235</t>
  </si>
  <si>
    <t>452/1044</t>
  </si>
  <si>
    <t>451/3820</t>
  </si>
  <si>
    <t>451/4532</t>
  </si>
  <si>
    <t>451/4533</t>
  </si>
  <si>
    <t>451/3429</t>
  </si>
  <si>
    <t>452/4575</t>
  </si>
  <si>
    <t>451/4214</t>
  </si>
  <si>
    <t>451/4215</t>
  </si>
  <si>
    <t>451/3589</t>
  </si>
  <si>
    <t>451/3335</t>
  </si>
  <si>
    <t>451/4307</t>
  </si>
  <si>
    <t>451/4443</t>
  </si>
  <si>
    <t>451/4447</t>
  </si>
  <si>
    <t>451/4448</t>
  </si>
  <si>
    <t>451/1345</t>
  </si>
  <si>
    <t>451/4359</t>
  </si>
  <si>
    <t>451/4357</t>
  </si>
  <si>
    <t>451/1954</t>
  </si>
  <si>
    <t>451/4414</t>
  </si>
  <si>
    <t>451/1951</t>
  </si>
  <si>
    <t>451/4460</t>
  </si>
  <si>
    <t>451/4302</t>
  </si>
  <si>
    <t>451/2979</t>
  </si>
  <si>
    <t>451/4300</t>
  </si>
  <si>
    <t>451/3222</t>
  </si>
  <si>
    <t>451/4313</t>
  </si>
  <si>
    <t>451/4522</t>
  </si>
  <si>
    <t>451/1298</t>
  </si>
  <si>
    <t>451/1780</t>
  </si>
  <si>
    <t>451/3596</t>
  </si>
  <si>
    <t>451/3598</t>
  </si>
  <si>
    <t>451/4090</t>
  </si>
  <si>
    <t>451/4390</t>
  </si>
  <si>
    <t>451/4392</t>
  </si>
  <si>
    <t>451/4393</t>
  </si>
  <si>
    <t>451/4208</t>
  </si>
  <si>
    <t>451/4394</t>
  </si>
  <si>
    <t>451/4489</t>
  </si>
  <si>
    <t>451/4487</t>
  </si>
  <si>
    <t>451/3600</t>
  </si>
  <si>
    <t>452/4168</t>
  </si>
  <si>
    <t>452/1467</t>
  </si>
  <si>
    <t>452/4520</t>
  </si>
  <si>
    <t>451/4348</t>
  </si>
  <si>
    <t>451/4383</t>
  </si>
  <si>
    <t>451/4450</t>
  </si>
  <si>
    <t>451/2978</t>
  </si>
  <si>
    <t>451/3891</t>
  </si>
  <si>
    <t>451/4474</t>
  </si>
  <si>
    <t>451/3890</t>
  </si>
  <si>
    <t>451/4475</t>
  </si>
  <si>
    <t>451/4476</t>
  </si>
  <si>
    <t>451/4478</t>
  </si>
  <si>
    <t>451/2544</t>
  </si>
  <si>
    <t>451/1750</t>
  </si>
  <si>
    <t>453/3591</t>
  </si>
  <si>
    <t>451/4609</t>
  </si>
  <si>
    <t>453/1616</t>
  </si>
  <si>
    <t>451/1619</t>
  </si>
  <si>
    <t>454/1614</t>
  </si>
  <si>
    <t>452/4370</t>
  </si>
  <si>
    <t>451/827</t>
  </si>
  <si>
    <t>453/3855</t>
  </si>
  <si>
    <t>454/4441</t>
  </si>
  <si>
    <t>453/819</t>
  </si>
  <si>
    <t>452/4645</t>
  </si>
  <si>
    <t>452/1673</t>
  </si>
  <si>
    <t>451/4398</t>
  </si>
  <si>
    <t>451/2315</t>
  </si>
  <si>
    <t>451/2396</t>
  </si>
  <si>
    <t>454/3692</t>
  </si>
  <si>
    <t>454/4382</t>
  </si>
  <si>
    <t>455/4388</t>
  </si>
  <si>
    <t>455/4039</t>
  </si>
  <si>
    <t>455/4397</t>
  </si>
  <si>
    <t>454/4409</t>
  </si>
  <si>
    <t>455/4435</t>
  </si>
  <si>
    <t>452/4399</t>
  </si>
  <si>
    <t>452/3677</t>
  </si>
  <si>
    <t>452/1278</t>
  </si>
  <si>
    <t>452/1286</t>
  </si>
  <si>
    <t>452/1282</t>
  </si>
  <si>
    <t>451/3086</t>
  </si>
  <si>
    <t>451/3833</t>
  </si>
  <si>
    <t>451/3732</t>
  </si>
  <si>
    <t>451/4515</t>
  </si>
  <si>
    <t>451/4673</t>
  </si>
  <si>
    <t>451/1402</t>
  </si>
  <si>
    <t>451/1398</t>
  </si>
  <si>
    <t>451/4308</t>
  </si>
  <si>
    <t>451/4506</t>
  </si>
  <si>
    <t>451/4507</t>
  </si>
  <si>
    <t>451/3450</t>
  </si>
  <si>
    <t>451/4410</t>
  </si>
  <si>
    <t>451/4411</t>
  </si>
  <si>
    <t>451/4412</t>
  </si>
  <si>
    <t>451/4065</t>
  </si>
  <si>
    <t>452/4332</t>
  </si>
  <si>
    <t>451/1317</t>
  </si>
  <si>
    <t>451/1316</t>
  </si>
  <si>
    <t>451/4511</t>
  </si>
  <si>
    <t>451/4529</t>
  </si>
  <si>
    <t>451/4510</t>
  </si>
  <si>
    <t>451/458</t>
  </si>
  <si>
    <t>451/2134</t>
  </si>
  <si>
    <t>451/3822</t>
  </si>
  <si>
    <t>451/2135</t>
  </si>
  <si>
    <t>451/2926</t>
  </si>
  <si>
    <t>451/4525</t>
  </si>
  <si>
    <t>451/4527</t>
  </si>
  <si>
    <t>451/1384</t>
  </si>
  <si>
    <t>451/1393</t>
  </si>
  <si>
    <t>451/4363</t>
  </si>
  <si>
    <t>451/4364</t>
  </si>
  <si>
    <t>451/2845</t>
  </si>
  <si>
    <t>451/2844</t>
  </si>
  <si>
    <t>451/2843</t>
  </si>
  <si>
    <t>451/2330</t>
  </si>
  <si>
    <t>452/4516</t>
  </si>
  <si>
    <t>451/3675</t>
  </si>
  <si>
    <t>451/3418</t>
  </si>
  <si>
    <t>451/3676</t>
  </si>
  <si>
    <t>451/4426</t>
  </si>
  <si>
    <t>451/4505</t>
  </si>
  <si>
    <t>451/4461</t>
  </si>
  <si>
    <t>451/34</t>
  </si>
  <si>
    <t>451/1012</t>
  </si>
  <si>
    <t>451/4257</t>
  </si>
  <si>
    <t>451/3648</t>
  </si>
  <si>
    <t>451/4343</t>
  </si>
  <si>
    <t>451/864</t>
  </si>
  <si>
    <t>451/4346</t>
  </si>
  <si>
    <t>451/2672</t>
  </si>
  <si>
    <t>451/4347</t>
  </si>
  <si>
    <t>451/4344</t>
  </si>
  <si>
    <t>451/3644</t>
  </si>
  <si>
    <t>451/4345</t>
  </si>
  <si>
    <t>451/1307</t>
  </si>
  <si>
    <t>451/4517</t>
  </si>
  <si>
    <t>451/4535</t>
  </si>
  <si>
    <t>451/4534</t>
  </si>
  <si>
    <t>451/4417</t>
  </si>
  <si>
    <t>451/4418</t>
  </si>
  <si>
    <t>451/4419</t>
  </si>
  <si>
    <t>451/424</t>
  </si>
  <si>
    <t>451/3297</t>
  </si>
  <si>
    <t>451/3469</t>
  </si>
  <si>
    <t>451/3432</t>
  </si>
  <si>
    <t>451/3255</t>
  </si>
  <si>
    <t>451/345</t>
  </si>
  <si>
    <t>451/4482</t>
  </si>
  <si>
    <t>451/2206</t>
  </si>
  <si>
    <t>451/3994</t>
  </si>
  <si>
    <t>451/418</t>
  </si>
  <si>
    <t>451/4361</t>
  </si>
  <si>
    <t>451/358</t>
  </si>
  <si>
    <t>451/4484</t>
  </si>
  <si>
    <t>451/393</t>
  </si>
  <si>
    <t>451/3711</t>
  </si>
  <si>
    <t>451/4384</t>
  </si>
  <si>
    <t>451/4452</t>
  </si>
  <si>
    <t>451/4385</t>
  </si>
  <si>
    <t>451/3173</t>
  </si>
  <si>
    <t>451/423</t>
  </si>
  <si>
    <t>451/3470</t>
  </si>
  <si>
    <t>451/3959</t>
  </si>
  <si>
    <t>451/4451</t>
  </si>
  <si>
    <t>451/2247</t>
  </si>
  <si>
    <t>451/4495</t>
  </si>
  <si>
    <t>451/4496</t>
  </si>
  <si>
    <t>451/4497</t>
  </si>
  <si>
    <t>451/4498</t>
  </si>
  <si>
    <t>451/402</t>
  </si>
  <si>
    <t>451/4500</t>
  </si>
  <si>
    <t>451/4501</t>
  </si>
  <si>
    <t>451/4674</t>
  </si>
  <si>
    <t>451/2924</t>
  </si>
  <si>
    <t>451/3349</t>
  </si>
  <si>
    <t>451/4036</t>
  </si>
  <si>
    <t>451/4305</t>
  </si>
  <si>
    <t>451/4303</t>
  </si>
  <si>
    <t>454/3853</t>
  </si>
  <si>
    <t>454/4437</t>
  </si>
  <si>
    <t>454/4438</t>
  </si>
  <si>
    <t>454/4439</t>
  </si>
  <si>
    <t>452/399</t>
  </si>
  <si>
    <t>458/2913</t>
  </si>
  <si>
    <t>458/4562</t>
  </si>
  <si>
    <t>458/4631</t>
  </si>
  <si>
    <t>458/4632</t>
  </si>
  <si>
    <t>455/1782</t>
  </si>
  <si>
    <t>452/4657</t>
  </si>
  <si>
    <t>455/1409</t>
  </si>
  <si>
    <t>462/1407</t>
  </si>
  <si>
    <t>461/4008</t>
  </si>
  <si>
    <t>454/3995</t>
  </si>
  <si>
    <t>452/4564</t>
  </si>
  <si>
    <t>461/4004</t>
  </si>
  <si>
    <t>462/4549</t>
  </si>
  <si>
    <t>461/1438</t>
  </si>
  <si>
    <t>461/4596</t>
  </si>
  <si>
    <t>462/4601</t>
  </si>
  <si>
    <t>462/4602</t>
  </si>
  <si>
    <t>461/4123</t>
  </si>
  <si>
    <t>455/4605</t>
  </si>
  <si>
    <t>461/3564</t>
  </si>
  <si>
    <t>455/4654</t>
  </si>
  <si>
    <t>462/2138</t>
  </si>
  <si>
    <t>455/3580</t>
  </si>
  <si>
    <t>452/3986</t>
  </si>
  <si>
    <t>454/459</t>
  </si>
  <si>
    <t>451/3807</t>
  </si>
  <si>
    <t>451/3805</t>
  </si>
  <si>
    <t>451/3811</t>
  </si>
  <si>
    <t>451/381</t>
  </si>
  <si>
    <t>451/3117</t>
  </si>
  <si>
    <t>451/3119</t>
  </si>
  <si>
    <t>451/3113</t>
  </si>
  <si>
    <t>451/386</t>
  </si>
  <si>
    <t>451/1559</t>
  </si>
  <si>
    <t>451/2949</t>
  </si>
  <si>
    <t>451/3115</t>
  </si>
  <si>
    <t>451/4259</t>
  </si>
  <si>
    <t>451/4261</t>
  </si>
  <si>
    <t>451/4263</t>
  </si>
  <si>
    <t>451/4291</t>
  </si>
  <si>
    <t>451/4314</t>
  </si>
  <si>
    <t>451/1586</t>
  </si>
  <si>
    <t>451/4607</t>
  </si>
  <si>
    <t>451/4454</t>
  </si>
  <si>
    <t>451/2568</t>
  </si>
  <si>
    <t>451/4677</t>
  </si>
  <si>
    <t>451/2587</t>
  </si>
  <si>
    <t>451/3791</t>
  </si>
  <si>
    <t>451/4568</t>
  </si>
  <si>
    <t>451/4569</t>
  </si>
  <si>
    <t>451/4269</t>
  </si>
  <si>
    <t>451/4270</t>
  </si>
  <si>
    <t>451/4271</t>
  </si>
  <si>
    <t>451/2493</t>
  </si>
  <si>
    <t>451/3733</t>
  </si>
  <si>
    <t>451/4272</t>
  </si>
  <si>
    <t>451/1650</t>
  </si>
  <si>
    <t>451/4433</t>
  </si>
  <si>
    <t>451/2055</t>
  </si>
  <si>
    <t>451/4264</t>
  </si>
  <si>
    <t>451/3743</t>
  </si>
  <si>
    <t>452/4462</t>
  </si>
  <si>
    <t>452/3430</t>
  </si>
  <si>
    <t>451/2823</t>
  </si>
  <si>
    <t>452/4232</t>
  </si>
  <si>
    <t>452/1100</t>
  </si>
  <si>
    <t>452/1095</t>
  </si>
  <si>
    <t>451/4374</t>
  </si>
  <si>
    <t>451/4375</t>
  </si>
  <si>
    <t>451/4376</t>
  </si>
  <si>
    <t>451/1904</t>
  </si>
  <si>
    <t>462/3611</t>
  </si>
  <si>
    <t>456/1911</t>
  </si>
  <si>
    <t>452/1905</t>
  </si>
  <si>
    <t>452/1907</t>
  </si>
  <si>
    <t>456/4377</t>
  </si>
  <si>
    <t>451/414</t>
  </si>
  <si>
    <t>451/1916</t>
  </si>
  <si>
    <t>451/4289</t>
  </si>
  <si>
    <t>451/2337</t>
  </si>
  <si>
    <t>451/2470</t>
  </si>
  <si>
    <t>451/4229</t>
  </si>
  <si>
    <t>451/2471</t>
  </si>
  <si>
    <t>451/2432</t>
  </si>
  <si>
    <t>451/4342</t>
  </si>
  <si>
    <t>451/2431</t>
  </si>
  <si>
    <t>451/4473</t>
  </si>
  <si>
    <t>452/4401</t>
  </si>
  <si>
    <t>452/4404</t>
  </si>
  <si>
    <t>452/2585</t>
  </si>
  <si>
    <t>451/3331</t>
  </si>
  <si>
    <t>451/3665</t>
  </si>
  <si>
    <t>451/4531</t>
  </si>
  <si>
    <t>451/3773</t>
  </si>
  <si>
    <t>451/4248</t>
  </si>
  <si>
    <t>451/4539</t>
  </si>
  <si>
    <t>451/4652</t>
  </si>
  <si>
    <t>451/4329</t>
  </si>
  <si>
    <t>451/2793</t>
  </si>
  <si>
    <t>451/3785</t>
  </si>
  <si>
    <t>451/2794</t>
  </si>
  <si>
    <t>451/2866</t>
  </si>
  <si>
    <t>451/3664</t>
  </si>
  <si>
    <t>451/4293</t>
  </si>
  <si>
    <t>451/4294</t>
  </si>
  <si>
    <t>451/3330</t>
  </si>
  <si>
    <t>451/3359</t>
  </si>
  <si>
    <t>451/2950</t>
  </si>
  <si>
    <t>451/3609</t>
  </si>
  <si>
    <t>451/3361</t>
  </si>
  <si>
    <t>451/2718</t>
  </si>
  <si>
    <t>451/2717</t>
  </si>
  <si>
    <t>451/2957</t>
  </si>
  <si>
    <t>454/4218</t>
  </si>
  <si>
    <t>455/3762</t>
  </si>
  <si>
    <t>490/1447</t>
  </si>
  <si>
    <t>471/3640</t>
  </si>
  <si>
    <t>455/4324</t>
  </si>
  <si>
    <t>473/4634</t>
  </si>
  <si>
    <t>477/1408</t>
  </si>
  <si>
    <t>493/3738</t>
  </si>
  <si>
    <t>459/4420</t>
  </si>
  <si>
    <t>459/4421</t>
  </si>
  <si>
    <t>469/4617</t>
  </si>
  <si>
    <t>469/4618</t>
  </si>
  <si>
    <t>459/4619</t>
  </si>
  <si>
    <t>487/1457</t>
  </si>
  <si>
    <t>459/4662</t>
  </si>
  <si>
    <t>459/4663</t>
  </si>
  <si>
    <t>459/4664</t>
  </si>
  <si>
    <t>456/903</t>
  </si>
  <si>
    <t>456/4260</t>
  </si>
  <si>
    <t>456/902</t>
  </si>
  <si>
    <t>456/906</t>
  </si>
  <si>
    <t>456/914</t>
  </si>
  <si>
    <t>456/4266</t>
  </si>
  <si>
    <t>456/3605</t>
  </si>
  <si>
    <t>456/3269</t>
  </si>
  <si>
    <t>456/4268</t>
  </si>
  <si>
    <t>453/4470</t>
  </si>
  <si>
    <t>453/4471</t>
  </si>
  <si>
    <t>453/3180</t>
  </si>
  <si>
    <t>453/4468</t>
  </si>
  <si>
    <t>453/4083</t>
  </si>
  <si>
    <t>453/4239</t>
  </si>
  <si>
    <t>453/4240</t>
  </si>
  <si>
    <t>453/4472</t>
  </si>
  <si>
    <t>451/4650</t>
  </si>
  <si>
    <t>451/2623</t>
  </si>
  <si>
    <t>451/4459</t>
  </si>
  <si>
    <t>451/4490</t>
  </si>
  <si>
    <t>451/4578</t>
  </si>
  <si>
    <t>451/2632</t>
  </si>
  <si>
    <t>451/4576</t>
  </si>
  <si>
    <t>451/2597</t>
  </si>
  <si>
    <t>451/956</t>
  </si>
  <si>
    <t>451/2641</t>
  </si>
  <si>
    <t>453/30</t>
  </si>
  <si>
    <t>455/4273</t>
  </si>
  <si>
    <t>455/4274</t>
  </si>
  <si>
    <t>455/4198</t>
  </si>
  <si>
    <t>455/31</t>
  </si>
  <si>
    <t>455/3276</t>
  </si>
  <si>
    <t>452/3956</t>
  </si>
  <si>
    <t>452/477</t>
  </si>
  <si>
    <t>452/4327</t>
  </si>
  <si>
    <t>452/4045</t>
  </si>
  <si>
    <t>452/3875</t>
  </si>
  <si>
    <t>452/4427</t>
  </si>
  <si>
    <t>452/4423</t>
  </si>
  <si>
    <t>452/4592</t>
  </si>
  <si>
    <t>452/3250</t>
  </si>
  <si>
    <t>451/2210</t>
  </si>
  <si>
    <t>453/3538</t>
  </si>
  <si>
    <t>452/101</t>
  </si>
  <si>
    <t>452/4178</t>
  </si>
  <si>
    <t>453/4560</t>
  </si>
  <si>
    <t>452/4573</t>
  </si>
  <si>
    <t>453/2084</t>
  </si>
  <si>
    <t>453/4606</t>
  </si>
  <si>
    <t>452/4637</t>
  </si>
  <si>
    <t>452/4638</t>
  </si>
  <si>
    <t>452/2848</t>
  </si>
  <si>
    <t>452/4639</t>
  </si>
  <si>
    <t>452/4665</t>
  </si>
  <si>
    <t>452/4666</t>
  </si>
  <si>
    <t>452/134</t>
  </si>
  <si>
    <t>452/2961</t>
  </si>
  <si>
    <t>463/583</t>
  </si>
  <si>
    <t>463/3081</t>
  </si>
  <si>
    <t>463/573</t>
  </si>
  <si>
    <t>463/575</t>
  </si>
  <si>
    <t>463/4389</t>
  </si>
  <si>
    <t>452/3988</t>
  </si>
  <si>
    <t>463/1657</t>
  </si>
  <si>
    <t>452/4581</t>
  </si>
  <si>
    <t>452/4582</t>
  </si>
  <si>
    <t>452/4583</t>
  </si>
  <si>
    <t>463/4513</t>
  </si>
  <si>
    <t>453/3623</t>
  </si>
  <si>
    <t>453/76</t>
  </si>
  <si>
    <t>453/3852</t>
  </si>
  <si>
    <t>453/3800</t>
  </si>
  <si>
    <t>453/73</t>
  </si>
  <si>
    <t>453/4458</t>
  </si>
  <si>
    <t>453/117</t>
  </si>
  <si>
    <t>453/3940</t>
  </si>
  <si>
    <t>453/4309</t>
  </si>
  <si>
    <t>451/4648</t>
  </si>
  <si>
    <t>451/4463</t>
  </si>
  <si>
    <t>451/124</t>
  </si>
  <si>
    <t>451/2231</t>
  </si>
  <si>
    <t>455/1227</t>
  </si>
  <si>
    <t>455/65</t>
  </si>
  <si>
    <t>455/71</t>
  </si>
  <si>
    <t>455/4318</t>
  </si>
  <si>
    <t>455/1247</t>
  </si>
  <si>
    <t>455/4319</t>
  </si>
  <si>
    <t>455/4320</t>
  </si>
  <si>
    <t>455/4321</t>
  </si>
  <si>
    <t>455/4322</t>
  </si>
  <si>
    <t>455/4340</t>
  </si>
  <si>
    <t>455/4604</t>
  </si>
  <si>
    <t>454/4126</t>
  </si>
  <si>
    <t>454/4228</t>
  </si>
  <si>
    <t>460/667</t>
  </si>
  <si>
    <t>460/668</t>
  </si>
  <si>
    <t>458/4267</t>
  </si>
  <si>
    <t>458/665</t>
  </si>
  <si>
    <t>458/647</t>
  </si>
  <si>
    <t>458/4278</t>
  </si>
  <si>
    <t>453/644</t>
  </si>
  <si>
    <t>458/1232</t>
  </si>
  <si>
    <t>458/4280</t>
  </si>
  <si>
    <t>458/4281</t>
  </si>
  <si>
    <t>458/4283</t>
  </si>
  <si>
    <t>458/4284</t>
  </si>
  <si>
    <t>458/651</t>
  </si>
  <si>
    <t>458/4285</t>
  </si>
  <si>
    <t>458/4286</t>
  </si>
  <si>
    <t>458/4288</t>
  </si>
  <si>
    <t>466/3887</t>
  </si>
  <si>
    <t>453/4386</t>
  </si>
  <si>
    <t>453/4408</t>
  </si>
  <si>
    <t>453/4477</t>
  </si>
  <si>
    <t>453/4481</t>
  </si>
  <si>
    <t>458/3975</t>
  </si>
  <si>
    <t>458/850</t>
  </si>
  <si>
    <t>453/4565</t>
  </si>
  <si>
    <t>457/3351</t>
  </si>
  <si>
    <t>457/986</t>
  </si>
  <si>
    <t>457/4253</t>
  </si>
  <si>
    <t>457/4541</t>
  </si>
  <si>
    <t>457/4641</t>
  </si>
  <si>
    <t>457/4642</t>
  </si>
  <si>
    <t>457/4644</t>
  </si>
  <si>
    <t>453/2478</t>
  </si>
  <si>
    <t>453/2483</t>
  </si>
  <si>
    <t>453/4563</t>
  </si>
  <si>
    <t>453/2350</t>
  </si>
  <si>
    <t>460/177</t>
  </si>
  <si>
    <t>460/3441</t>
  </si>
  <si>
    <t>460/3513</t>
  </si>
  <si>
    <t>460/4554</t>
  </si>
  <si>
    <t>460/4555</t>
  </si>
  <si>
    <t>460/4556</t>
  </si>
  <si>
    <t>460/4548</t>
  </si>
  <si>
    <t>460/4661</t>
  </si>
  <si>
    <t>453/4455</t>
  </si>
  <si>
    <t>453/4339</t>
  </si>
  <si>
    <t>453/4499</t>
  </si>
  <si>
    <t>453/4633</t>
  </si>
  <si>
    <t>451/4317</t>
  </si>
  <si>
    <t>451/3068</t>
  </si>
  <si>
    <t>453/4325</t>
  </si>
  <si>
    <t>451/4326</t>
  </si>
  <si>
    <t>451/3022</t>
  </si>
  <si>
    <t>451/4328</t>
  </si>
  <si>
    <t>454/632</t>
  </si>
  <si>
    <t>454/636</t>
  </si>
  <si>
    <t>454/4521</t>
  </si>
  <si>
    <t>distrito_nombre</t>
  </si>
  <si>
    <t>La Plata-Centro De Formación Profesional N 411-460/1710</t>
  </si>
  <si>
    <t>La Plata-Oga Guazu-452/3103</t>
  </si>
  <si>
    <t>La Plata-Biblioteca Popular Ernesto Guevara-461/1820</t>
  </si>
  <si>
    <t>La Plata-Asociacion Civil Los Mimosos Del Centinela-460/3179</t>
  </si>
  <si>
    <t>La Plata-AsociaciÓn Vecinal La Boyera-466/998</t>
  </si>
  <si>
    <t>La Plata-La Militante-467/772</t>
  </si>
  <si>
    <t>La Plata-Centro Educativo Comunitario Marista Hermano Migue-466/3460</t>
  </si>
  <si>
    <t>La Plata-Néstor Y Cristina-452/3770</t>
  </si>
  <si>
    <t>La Plata-NiÑo Jesus (c.c.c)-467/3768</t>
  </si>
  <si>
    <t>La Plata-Centro De Ayuda Al Vecino Tolosa-453/4050</t>
  </si>
  <si>
    <t>460/772</t>
  </si>
  <si>
    <t>La Plata-La Militante-460/772</t>
  </si>
  <si>
    <t>460/3768</t>
  </si>
  <si>
    <t>La Plata-NiÑo Jesus (c.c.c)-460/3768</t>
  </si>
  <si>
    <t>La Plata-Club Deportivo Y Biblioteca Popular Romerense-460/775</t>
  </si>
  <si>
    <t>La Plata-Felipe Vallese (ex Olimpia, Unidad Basica)-452/1739</t>
  </si>
  <si>
    <t>La Plata-Colectivo La Casa-460/1085</t>
  </si>
  <si>
    <t>La Plata-Comedor Corazones Contentos Del Km 52-467/1250</t>
  </si>
  <si>
    <t>La Plata-Bachillerato Popular Letra Libre Futuro-453/1241</t>
  </si>
  <si>
    <t>La Plata-Los Libros No Muerden-457/1216</t>
  </si>
  <si>
    <t>La Plata-EducaciÓn Nacional Y Popular-452/793</t>
  </si>
  <si>
    <t>La Plata-Coworking Life-462/716</t>
  </si>
  <si>
    <t>La Plata-Asociacion Civiles Voluntarios De Villa Elisa-461/627</t>
  </si>
  <si>
    <t>La Plata-Utt Olmos-460/1086</t>
  </si>
  <si>
    <t>La Plata-Escuela Popular Tinku-460/621</t>
  </si>
  <si>
    <t>La Plata-Centro Cultural Comunitario Zona Oeste-467/778</t>
  </si>
  <si>
    <t>La Plata-Centro Cultural Jei-453/1239</t>
  </si>
  <si>
    <t>La Plata-Cta Abasto-453/3233</t>
  </si>
  <si>
    <t>La Plata-Mary Sanchez-466/3556</t>
  </si>
  <si>
    <t>La Plata-Comedor Sor María Ludovica-462/726</t>
  </si>
  <si>
    <t>La Plata-La Libertad Futura Movimiento Unidad Popular (mup)-467/797</t>
  </si>
  <si>
    <t>La Plata-Cfp 428 (centro De Formación Profesional 428)-462/725</t>
  </si>
  <si>
    <t>La Plata-Fundación Pro Comunidad - La Casita De Los Pibes-462/724</t>
  </si>
  <si>
    <t>La Plata-Gimnasia Y Esgrima La Plata-453/1773</t>
  </si>
  <si>
    <t>La Plata-Comedor Los Pirulines-466/3346</t>
  </si>
  <si>
    <t>La Plata-Escuela Secundaria N°45-466/997</t>
  </si>
  <si>
    <t>La Plata-Cic El Retiro-460/3555</t>
  </si>
  <si>
    <t>La Plata-Bachillerato Popular Letra Libre Hornos-453/1240</t>
  </si>
  <si>
    <t>La Plata-Facultad De Periodismo-453/1082</t>
  </si>
  <si>
    <t>La Plata-Savoia-461/3519</t>
  </si>
  <si>
    <t>La Plata-Sitio De La Memoria Arana-462/715</t>
  </si>
  <si>
    <t>La Plata-Casa Nuestramerica-452/622</t>
  </si>
  <si>
    <t>La Plata-Fundación Edén-462/719</t>
  </si>
  <si>
    <t>La Plata-Freire-466/3933</t>
  </si>
  <si>
    <t>La Plata-Paulo Freire-466/3557</t>
  </si>
  <si>
    <t>La Plata-Hospital Reencuentro-453/1273</t>
  </si>
  <si>
    <t>La Plata-Club Los Abuelos-453/3861</t>
  </si>
  <si>
    <t>La Plata-Polideportivo Los Hornos-457/3871</t>
  </si>
  <si>
    <t>La Plata-Ub Malvinas-460/3964</t>
  </si>
  <si>
    <t>La Plata-Adelina Alaye-460/3947</t>
  </si>
  <si>
    <t>La Plata-Club Provincia-466/3856</t>
  </si>
  <si>
    <t>La Plata-Escuela Media N°22-466/1031</t>
  </si>
  <si>
    <t>La Plata-Escuela Secundaria N° 78-466/999</t>
  </si>
  <si>
    <t>La Plata-Centro Sicardi-466/3858</t>
  </si>
  <si>
    <t>La Plata-Resistencia Cultural Barrio Los Robles (rodol Demi-462/732</t>
  </si>
  <si>
    <t>La Plata-El Subsuelo-453/3285</t>
  </si>
  <si>
    <t>La Plata-La Casita-462/1630</t>
  </si>
  <si>
    <t>La Plata-PantalÓn Cortito-457/3991</t>
  </si>
  <si>
    <t>La Plata-Patria CompaÑera-462/1233</t>
  </si>
  <si>
    <t>La Plata-Amet La Plata (sindicato Amet)-452/1279</t>
  </si>
  <si>
    <t>453/1233</t>
  </si>
  <si>
    <t>La Plata-Patria CompaÑera-453/1233</t>
  </si>
  <si>
    <t>La Plata-Club Las Quintas-453/3509</t>
  </si>
  <si>
    <t>La Plata-Carlon Pereyra Rossi (movimiento Evita)-467/799</t>
  </si>
  <si>
    <t>La Plata-Tiempo Perfecto-457/4170</t>
  </si>
  <si>
    <t>La Plata-Ctat (fines Movimiento Mayo)-453/3862</t>
  </si>
  <si>
    <t>La Plata-Cuidadores De La Casa Comun Arturo Segui/chicxs De-461/628</t>
  </si>
  <si>
    <t>La Plata-Casa Arcoiris/chicxs Del Pueblo-461/626</t>
  </si>
  <si>
    <t>La Plata-Por Un Futuro Mejor-452/984</t>
  </si>
  <si>
    <t>La Plata-Jirones De Mi Barrio - Club Paraguayo-457/4566</t>
  </si>
  <si>
    <t>La Plata-Bachillerato Popular Letra Libre - Arroyito Olmos-460/1088</t>
  </si>
  <si>
    <t>La Plata-Centro Los Hornos-466/3503</t>
  </si>
  <si>
    <t>La Plata-Parroquia San Francisco-466/4579</t>
  </si>
  <si>
    <t>La Plata-Patria CompaÑera Anexo Villa Montoro-462/4591</t>
  </si>
  <si>
    <t>La Plata-Me VerÁs Volver-461/1788</t>
  </si>
  <si>
    <t>La Plata-Comunidad Ferroviaria-453/1234</t>
  </si>
  <si>
    <t>La Plata-Corazones Unidos De Tolosa-462/3146</t>
  </si>
  <si>
    <t>La Plata-Primero La Patria-461/4635</t>
  </si>
  <si>
    <t>La Plata-Comedor Pan De Vida-461/3987</t>
  </si>
  <si>
    <t>La Plata-Cfl 428-462/4660</t>
  </si>
  <si>
    <t>Berisso-Cic Barrio Obrero-451/1213</t>
  </si>
  <si>
    <t>Berisso-Comedor Rayito De Luz-451/3167</t>
  </si>
  <si>
    <t>Berisso-Sum De La Comunidad-451/2063</t>
  </si>
  <si>
    <t>Berisso-Ub La Justicialista-451/3214</t>
  </si>
  <si>
    <t>Berisso-Centro Cultural La 163-452/3798</t>
  </si>
  <si>
    <t>452/3167</t>
  </si>
  <si>
    <t>Berisso-Comedor Rayito De Luz-452/3167</t>
  </si>
  <si>
    <t>Berisso-Club Villa Progreso-451/2058</t>
  </si>
  <si>
    <t>Berisso-Villa San Carlos-452/2064</t>
  </si>
  <si>
    <t>451/2064</t>
  </si>
  <si>
    <t>Berisso-Villa San Carlos-451/2064</t>
  </si>
  <si>
    <t>Berisso-AgrupaciÓn MarÍa RoldÁn-452/2061</t>
  </si>
  <si>
    <t>Berisso-RamÓn Carrillo-452/2057</t>
  </si>
  <si>
    <t>Berisso-Construyendo Futuro-451/1202</t>
  </si>
  <si>
    <t>Berisso-Casa Nuestra Patria-451/1211</t>
  </si>
  <si>
    <t>Berisso-Heroinas De La Patria-452/3930</t>
  </si>
  <si>
    <t>Berisso-Pañol De Construcción Mte-451/4096</t>
  </si>
  <si>
    <t>Berisso-Ees Nº 4-451/1210</t>
  </si>
  <si>
    <t>Berisso-Club El Carmen-451/4105</t>
  </si>
  <si>
    <t>Berisso-Isauro Arancibia Bsso-451/1294</t>
  </si>
  <si>
    <t>Berisso-Club Villa Nueva-452/3912</t>
  </si>
  <si>
    <t>452/1210</t>
  </si>
  <si>
    <t>Berisso-Ees Nº 4-452/1210</t>
  </si>
  <si>
    <t>Ensenada-Club Ateneo Juvenil-453/3454</t>
  </si>
  <si>
    <t>Ensenada-Sindicato Supeh-451/80</t>
  </si>
  <si>
    <t>Ensenada-Sedronar-451/2538</t>
  </si>
  <si>
    <t>Ensenada-Centro Cultural Lo De Angelita-453/4258</t>
  </si>
  <si>
    <t>Ensenada-E.e.p.a N° 701-451/4299</t>
  </si>
  <si>
    <t>Ensenada-Camping Utep-452/2968</t>
  </si>
  <si>
    <t>Ensenada-Centro Político Y Cultural "lo De Angelita"-453/4011</t>
  </si>
  <si>
    <t>Ensenada-Centro Cultural Nato Andreucci-451/78</t>
  </si>
  <si>
    <t>Ensenada-SalÓn Municipal Centro-453/3867</t>
  </si>
  <si>
    <t>Ensenada-Club Astillero Rio Santiago-451/81</t>
  </si>
  <si>
    <t>Ensenada-Casa Alaye -mosconi-453/4100</t>
  </si>
  <si>
    <t>Ensenada-Club Defensores De Punta Lara-452/3840</t>
  </si>
  <si>
    <t>Ensenada-Centro De Fomento Y Biblioteca Popular Mariano Mor-453/77</t>
  </si>
  <si>
    <t>Ensenada-Casa San Martin-451/4400</t>
  </si>
  <si>
    <t>Ensenada-Club Belgrano-451/4406</t>
  </si>
  <si>
    <t>Ensenada-Club Progreso-451/3866</t>
  </si>
  <si>
    <t>Ensenada-Club Nacional Evita-452/4405</t>
  </si>
  <si>
    <t>Ensenada-Capilla Jesus Misericordioso-452/83</t>
  </si>
  <si>
    <t>Punta Indio-Delegación Municipal-451/2825</t>
  </si>
  <si>
    <t>Punta Indio-Iglesia Rey De Salvación-451/4491</t>
  </si>
  <si>
    <t>Brandsen-Escuela Primaria De Adultos N° 701-452/2701</t>
  </si>
  <si>
    <t>Brandsen-Extension Del Centro Educativo 801-452/2699</t>
  </si>
  <si>
    <t>Brandsen-Primaria N°8-451/1198</t>
  </si>
  <si>
    <t>Brandsen-Sociedad De Fomento Barrio Los Pinos-451/3459</t>
  </si>
  <si>
    <t>452/1198</t>
  </si>
  <si>
    <t>Brandsen-Primaria N°8-452/1198</t>
  </si>
  <si>
    <t>Brandsen-Biblioteca Popular Dr. Frutos Enrique Ortiz-451/3411</t>
  </si>
  <si>
    <t>451/2701</t>
  </si>
  <si>
    <t>Brandsen-Escuela Primaria De Adultos N° 701-451/2701</t>
  </si>
  <si>
    <t>451/2699</t>
  </si>
  <si>
    <t>Brandsen-Extension Del Centro Educativo 801-451/2699</t>
  </si>
  <si>
    <t>Magdalena-Escuela N° 16-451/1545</t>
  </si>
  <si>
    <t>Magdalena-Escuela N°3-451/1544</t>
  </si>
  <si>
    <t>Magdalena-Sport Club-451/3620</t>
  </si>
  <si>
    <t>Magdalena-Escuela N° 12-451/1543</t>
  </si>
  <si>
    <t>Magdalena-Rc Tan 8-451/1547</t>
  </si>
  <si>
    <t>Magdalena-Iglesia Evangelica Un Estilo De Vida-451/56</t>
  </si>
  <si>
    <t>Magdalena-Las Quintas-451/59</t>
  </si>
  <si>
    <t>Magdalena-Escuela N° 27-451/3337</t>
  </si>
  <si>
    <t>Magdalena-Cept N°29-451/3338</t>
  </si>
  <si>
    <t>Magdalena-Escuela N° 40-451/3520</t>
  </si>
  <si>
    <t>Magdalena-Escuela N° 24 Rural-451/57</t>
  </si>
  <si>
    <t>Magdalena-J.b.s-451/3705</t>
  </si>
  <si>
    <t>Magdalena-Iglesia Evangelica Emanuel-451/55</t>
  </si>
  <si>
    <t>Suipacha-Biblioteca Populary Museo Jose Manuel Estrada-451/3486</t>
  </si>
  <si>
    <t>Suipacha-Escuela Secundaria N°2-451/2554</t>
  </si>
  <si>
    <t>Suipacha-Ep N°1-451/4265</t>
  </si>
  <si>
    <t>Suipacha-Club De Jubilados Balcarce-451/4262</t>
  </si>
  <si>
    <t>Cañuelas-Casa De Cgt Regional Cañuelas-451/3455</t>
  </si>
  <si>
    <t>Cañuelas-Ees N*3-451/2797</t>
  </si>
  <si>
    <t>Cañuelas-Cens N* 451-451/2799</t>
  </si>
  <si>
    <t>Cañuelas-Capilla Cristo Obrero Y Campesino-451/2954</t>
  </si>
  <si>
    <t>Cañuelas-Ees N*4-451/2798</t>
  </si>
  <si>
    <t>Cañuelas-Casa 25 De Febrero-451/2800</t>
  </si>
  <si>
    <t>Cañuelas-No Fue Magia-451/1226</t>
  </si>
  <si>
    <t>Cañuelas-Paraje La Noria-451/1495</t>
  </si>
  <si>
    <t>Cañuelas-La Garita-451/1496</t>
  </si>
  <si>
    <t>Cañuelas-Cfl Nº 401-451/3415</t>
  </si>
  <si>
    <t>Cañuelas-Las Praderas-451/3854</t>
  </si>
  <si>
    <t>Cañuelas-Uoma-451/3831</t>
  </si>
  <si>
    <t>Cañuelas-Soc. Fto Villa Adriana-451/4113</t>
  </si>
  <si>
    <t>Cañuelas-Soc De Fto 12 De Octubre-451/1140</t>
  </si>
  <si>
    <t>Cañuelas-Suteba-451/4449</t>
  </si>
  <si>
    <t>General Rodríguez-Sociedad De Fomento "parque La Argentina"-451/1953</t>
  </si>
  <si>
    <t>General Rodríguez-Ep 19-451/1958</t>
  </si>
  <si>
    <t>General Rodríguez-Ep 9- Sociedad De Fomento Parque San Martín-451/1949</t>
  </si>
  <si>
    <t>General Rodríguez-Atilra-451/1947</t>
  </si>
  <si>
    <t>General Rodríguez-Museo " Enrique Cadicamo"-451/1962</t>
  </si>
  <si>
    <t>General Rodríguez-Fuente De Restauración Familiar-451/3001</t>
  </si>
  <si>
    <t>General Rodríguez-Capilla San Cayetano-451/1971</t>
  </si>
  <si>
    <t>General Rodríguez-Escuela Primaria N° 9-451/3002</t>
  </si>
  <si>
    <t>General Rodríguez-Ep 6-451/1948</t>
  </si>
  <si>
    <t>General Rodríguez-Centro Cultural German Abdala-451/3380</t>
  </si>
  <si>
    <t>General Rodríguez-Sociedad De Fomento Altos Del Oeste-451/1961</t>
  </si>
  <si>
    <t>General Rodríguez-Ub Néstor K-451/1343</t>
  </si>
  <si>
    <t>General Rodríguez-Club Parque Irigoyen-451/4352</t>
  </si>
  <si>
    <t>General Rodríguez-Casa De Adultos Mayores Eva Peron-451/4355</t>
  </si>
  <si>
    <t>General Rodríguez-Ep 23-451/4358</t>
  </si>
  <si>
    <t>General Rodríguez-Taller Protegido-451/4378</t>
  </si>
  <si>
    <t>General Rodríguez-La Cámpora-451/3765</t>
  </si>
  <si>
    <t>General Rodríguez-Quinta 4-451/4354</t>
  </si>
  <si>
    <t>General Rodríguez-Vencer Para Vivir Quinta 9-451/4353</t>
  </si>
  <si>
    <t>General Las Heras-Sum Ep Nº1-451/3978</t>
  </si>
  <si>
    <t>General Las Heras-Punto Digital-451/2982</t>
  </si>
  <si>
    <t>General Las Heras-Ep N°8-451/2974</t>
  </si>
  <si>
    <t>Luján-Sociedad Fomento Luna-451/1813</t>
  </si>
  <si>
    <t>Luján-Sociedad De Fomento Sarmiento-451/2945</t>
  </si>
  <si>
    <t>Luján-Frente Renovador-451/2944</t>
  </si>
  <si>
    <t>Luján-Escuela 9-451/2967</t>
  </si>
  <si>
    <t>Luján-Epa 701-451/1774</t>
  </si>
  <si>
    <t>Luján-Cic-451/1779</t>
  </si>
  <si>
    <t>Luján-Escuela 2-451/1778</t>
  </si>
  <si>
    <t>Luján-Polo Productivo De La Municipalidad-451/1304</t>
  </si>
  <si>
    <t>Luján-Centro Comunitario Mi Querido Wembley-451/2927</t>
  </si>
  <si>
    <t>Luján-Casa Cultural Por La Memoria-451/2943</t>
  </si>
  <si>
    <t>Luján-Escuela 13-451/2960</t>
  </si>
  <si>
    <t>Luján-Carlitos Fernandez-451/1301</t>
  </si>
  <si>
    <t>Luján-Partido Justicialista Lujan-451/1300</t>
  </si>
  <si>
    <t>Luján-Santa Marta-451/4431</t>
  </si>
  <si>
    <t>Luján-Club Flandria-451/3597</t>
  </si>
  <si>
    <t>Marcos Paz-Ex Escuela Tecnica-452/1416</t>
  </si>
  <si>
    <t>Marcos Paz-Urioste-452/1420</t>
  </si>
  <si>
    <t>Marcos Paz-Cic-452/1425</t>
  </si>
  <si>
    <t>Marcos Paz-Cens N°452-452/472</t>
  </si>
  <si>
    <t>452/1424</t>
  </si>
  <si>
    <t>Marcos Paz-Cens N°452-452/1424</t>
  </si>
  <si>
    <t>Marcos Paz-Umi Bicentenario-452/3687</t>
  </si>
  <si>
    <t>Marcos Paz-Umi Bernasconi-452/4037</t>
  </si>
  <si>
    <t>Marcos Paz-Umi San Eduardo-452/4038</t>
  </si>
  <si>
    <t>Marcos Paz-Casa Peronista-452/3356</t>
  </si>
  <si>
    <t>Marcos Paz-Ep N° 13-452/1426</t>
  </si>
  <si>
    <t>Marcos Paz-Crece Desde El Pie-452/9</t>
  </si>
  <si>
    <t>Marcos Paz-Centro Comunitario Juan Takara-452/3357</t>
  </si>
  <si>
    <t>Marcos Paz-Umi Don Rolando-452/3537</t>
  </si>
  <si>
    <t>Marcos Paz-Eva Peron-452/3760</t>
  </si>
  <si>
    <t>Marcos Paz-Eee N° 502-452/1423</t>
  </si>
  <si>
    <t>Marcos Paz-Sindicato Empleados Municipales-452/4413</t>
  </si>
  <si>
    <t>Marcos Paz-Umi Santa Rosa-452/4434</t>
  </si>
  <si>
    <t>Marcos Paz-Taller Protegido San Marcos-452/4456</t>
  </si>
  <si>
    <t>Mercedes-Comunidad Raices-451/2354</t>
  </si>
  <si>
    <t>Mercedes-Ep 704-451/2358</t>
  </si>
  <si>
    <t>Mercedes-Sociedad De Fom. Gowland-451/2359</t>
  </si>
  <si>
    <t>Mercedes-Ep 702-451/2353</t>
  </si>
  <si>
    <t>Mercedes-Parroquia San Jose-451/2357</t>
  </si>
  <si>
    <t>Mercedes-Instituto Unzue-451/2356</t>
  </si>
  <si>
    <t>Navarro-E.e.s. N3-451/2951</t>
  </si>
  <si>
    <t>Navarro-E.e.s. N4-451/3714</t>
  </si>
  <si>
    <t>San Andrés De Giles-La Campora-451/2530</t>
  </si>
  <si>
    <t>San Andrés De Giles-Sum Bicentenario-451/2550</t>
  </si>
  <si>
    <t>San Andrés De Giles-Cucullu-451/2536</t>
  </si>
  <si>
    <t>San Andrés De Giles-Villa Espil-451/4027</t>
  </si>
  <si>
    <t>San Andrés De Giles-Ees.n °9-451/2547</t>
  </si>
  <si>
    <t>451/2535</t>
  </si>
  <si>
    <t>San Andrés De Giles-Cucullu-451/2535</t>
  </si>
  <si>
    <t>Escobar-Ep N° 13-454/1742</t>
  </si>
  <si>
    <t>Escobar-Ep N° 4-456/1745</t>
  </si>
  <si>
    <t>Escobar-Ugc N°17-451/1753</t>
  </si>
  <si>
    <t>Escobar-Upcn-451/3033</t>
  </si>
  <si>
    <t>Escobar-Ep N° 18-453/3334</t>
  </si>
  <si>
    <t>Escobar-Ep N° 16-455/1747</t>
  </si>
  <si>
    <t>Escobar-Ep N° 31-451/1744</t>
  </si>
  <si>
    <t>456/1746</t>
  </si>
  <si>
    <t>Escobar-Ep N° 4-456/1746</t>
  </si>
  <si>
    <t>Escobar-Centro De Jubilados De Garín-453/992</t>
  </si>
  <si>
    <t>Escobar-Centro De Jubilados Maquinista Savio-451/2930</t>
  </si>
  <si>
    <t>Escobar-San Expedito-453/47</t>
  </si>
  <si>
    <t>Escobar-Ugc 24f1-453/3531</t>
  </si>
  <si>
    <t>Escobar-Bomberos Voluntarios-453/49</t>
  </si>
  <si>
    <t>Escobar-Colectivo Cultural-454/48</t>
  </si>
  <si>
    <t>Escobar-Sociedad De Fomento Cabot-453/3592</t>
  </si>
  <si>
    <t>Escobar-Macacha Guemes-453/45</t>
  </si>
  <si>
    <t>451/4336</t>
  </si>
  <si>
    <t>Escobar-Centro De Jubilados Maquinista Savio-451/4336</t>
  </si>
  <si>
    <t>Escobar-17 De Octubre-453/4337</t>
  </si>
  <si>
    <t>Campana-Ep N° 7-451/1610</t>
  </si>
  <si>
    <t>Campana-Ep N° 13-454/1613</t>
  </si>
  <si>
    <t>Campana-Ep N°19-452/1615</t>
  </si>
  <si>
    <t>Campana-Ep N° 29-452/1620</t>
  </si>
  <si>
    <t>Campana-Ess N°27 Las Acacias-453/806</t>
  </si>
  <si>
    <t>Campana-Unidad Penitenciaria-451/817</t>
  </si>
  <si>
    <t>Campana-Centro Comunitario Vencer Para Vivir-451/807</t>
  </si>
  <si>
    <t>Exaltación De La Cruz-Ep Nº19-452/1680</t>
  </si>
  <si>
    <t>Exaltación De La Cruz-Ep N°14-452/1016</t>
  </si>
  <si>
    <t>Exaltación De La Cruz-Ep Nº20-452/1681</t>
  </si>
  <si>
    <t>Exaltación De La Cruz-Ep Nº4-452/1658</t>
  </si>
  <si>
    <t>Exaltación De La Cruz-Bomberos Voluntarios Capilla Del Señor-452/4025</t>
  </si>
  <si>
    <t>Exaltación De La Cruz-DelegaciÓn Municipal Diego Gaynor-452/494</t>
  </si>
  <si>
    <t>Exaltación De La Cruz-Centro Comunitario-452/493</t>
  </si>
  <si>
    <t>Zárate-Ep 23-451/2868</t>
  </si>
  <si>
    <t>Zárate-Ep 25-451/1224</t>
  </si>
  <si>
    <t>Zárate-Iglesia Bosh-451/1061</t>
  </si>
  <si>
    <t>Zárate-Iglesia Don Bosco-451/1063</t>
  </si>
  <si>
    <t>Zárate-La Causa-451/1054</t>
  </si>
  <si>
    <t>Zárate-Iglesia Jesus Es El Camino-452/3922</t>
  </si>
  <si>
    <t>Zárate-Ep 5-451/3929</t>
  </si>
  <si>
    <t>Zárate-Club Atletico Maipu-451/4112</t>
  </si>
  <si>
    <t>Zárate-Escalada-451/1230</t>
  </si>
  <si>
    <t>Zárate-Cultura Ruge-451/4118</t>
  </si>
  <si>
    <t>451/4125</t>
  </si>
  <si>
    <t>Zárate-Ep 23-451/4125</t>
  </si>
  <si>
    <t>Zárate-FundaciÓn Restaurador-452/4422</t>
  </si>
  <si>
    <t>Zárate-Iglesia Bosch-451/1119</t>
  </si>
  <si>
    <t>Pilar-Ep 23-451/1793</t>
  </si>
  <si>
    <t>Pilar-Edi-453/1800</t>
  </si>
  <si>
    <t>Pilar-Club Argetin O-453/1802</t>
  </si>
  <si>
    <t>Pilar-Ep N°7-454/1803</t>
  </si>
  <si>
    <t>Pilar-Ep N°24-455/1805</t>
  </si>
  <si>
    <t>Pilar-Ep N° 27-452/1796</t>
  </si>
  <si>
    <t>Pilar-Ep Nº 25-453/1895</t>
  </si>
  <si>
    <t>Pilar-Escuela Municipal Pilarica-451/1795</t>
  </si>
  <si>
    <t>Pilar-Es N°18-454/1804</t>
  </si>
  <si>
    <t>Pilar-Ep N°33-456/1806</t>
  </si>
  <si>
    <t>Pilar-Ep N°22-452/1797</t>
  </si>
  <si>
    <t>Pilar-Ep N°30-452/1798</t>
  </si>
  <si>
    <t>Pilar-Ep N°16-452/1799</t>
  </si>
  <si>
    <t>Pilar-Sindicato De Plasticos-451/1792</t>
  </si>
  <si>
    <t>Pilar-Biblioteca Estacion Manzanares.ep10-457/933</t>
  </si>
  <si>
    <t>Pilar-Centro Cultural Villa Rosa-454/789</t>
  </si>
  <si>
    <t>Pilar-Buscando El Ser-457/940</t>
  </si>
  <si>
    <t>Pilar-Comedor Confiar-457/941</t>
  </si>
  <si>
    <t>Pilar-Biblioteca Popular Palabras Del Ama-451/554</t>
  </si>
  <si>
    <t>Pilar-Fundacion Del Viso-453/784</t>
  </si>
  <si>
    <t>Pilar-PequeÑos Saltamontes. Sede Cicoproa-454/786</t>
  </si>
  <si>
    <t>Pilar-Casa De La Cultura Peruzzotti-451/736</t>
  </si>
  <si>
    <t>Pilar-La 13 Con La Gente-453/3522</t>
  </si>
  <si>
    <t>Pilar-Direccion De Reinsercion De NiÑos, NiÑas Y Adolesc-454/555</t>
  </si>
  <si>
    <t>Pilar-Ees N 25-452/3524</t>
  </si>
  <si>
    <t>Pilar-La Aldea Serpaj-454/785</t>
  </si>
  <si>
    <t>Pilar-Direccion De Juventudes-453/943</t>
  </si>
  <si>
    <t>Pilar-Migrantes.ep 49-452/764</t>
  </si>
  <si>
    <t>Pilar-Nuestra SeÑora Del Pilar-451/3963</t>
  </si>
  <si>
    <t>Pilar-Casa Del NiÑo-452/3971</t>
  </si>
  <si>
    <t>Pilar-Villa Luján . Ep 50-452/3974</t>
  </si>
  <si>
    <t>Pilar-Migrantes.club Dibu Martinez-451/3143</t>
  </si>
  <si>
    <t>Pilar-Migrantes. Direccion De Integracion Y Reinsercion-454/791</t>
  </si>
  <si>
    <t>Pilar-Adulto Mayor-453/4584</t>
  </si>
  <si>
    <t>Pilar-Centro Comunitario La Hermandad-454/3980</t>
  </si>
  <si>
    <t>Pilar-Centro Comunitario Pte Derqui-452/4122</t>
  </si>
  <si>
    <t>Pilar-Migrantes. Tribarrial. Acuarela-454/787</t>
  </si>
  <si>
    <t>Pilar-Migrantes.casa De Desarrollo Humano-455/930</t>
  </si>
  <si>
    <t>Pilar-Migrantes Ees N°27 Manzone-451/4655</t>
  </si>
  <si>
    <t>Pilar-Casa De La Mujer. Monterrey-452/4444</t>
  </si>
  <si>
    <t>Pilar-Casa De La Mujer: Toro-452/4446</t>
  </si>
  <si>
    <t>Pilar-Migrantes. Monterrey. Escuela De Oficio-452/763</t>
  </si>
  <si>
    <t>453/782</t>
  </si>
  <si>
    <t>Pilar-Direccion De Juventudes-453/782</t>
  </si>
  <si>
    <t>Pilar-Migrantes. La Cantuta-452/766</t>
  </si>
  <si>
    <t>Pilar-Vecer Para Vivir Pilar-451/4550</t>
  </si>
  <si>
    <t>Pilar-Universidad Nacional De Pilar-454/4559</t>
  </si>
  <si>
    <t>Pilar-Migrantes. Manos En Accion Rio Lujan-457/936</t>
  </si>
  <si>
    <t>Pilar-Migrantes. Federacion Nacional Campesina-451/743</t>
  </si>
  <si>
    <t>456/4636</t>
  </si>
  <si>
    <t>Pilar-Migrantes.casa De Desarrollo Humano-456/4636</t>
  </si>
  <si>
    <t>Pilar-Migrantes. Biblioteca Ernesto Sabato-454/796</t>
  </si>
  <si>
    <t>Pilar-Ees 24-454/4585</t>
  </si>
  <si>
    <t>Pilar-Envion Monterrey-452/4589</t>
  </si>
  <si>
    <t>Pilar-Papa Francisco-452/4588</t>
  </si>
  <si>
    <t>Pilar-Los Tilos-452/4595</t>
  </si>
  <si>
    <t>Baradero-Escuela De Educación Secundaria 9-452/1674</t>
  </si>
  <si>
    <t>Baradero-Ep N° 16-452/1661</t>
  </si>
  <si>
    <t>Baradero-Escuela De Educación Secundaria 8-452/1675</t>
  </si>
  <si>
    <t>Baradero-Mte-452/3845</t>
  </si>
  <si>
    <t>Arrecifes-Ep 1-451/1507</t>
  </si>
  <si>
    <t>Arrecifes-Vialidad-451/1510</t>
  </si>
  <si>
    <t>Arrecifes-Iglesia Santa Cruz-451/1509</t>
  </si>
  <si>
    <t>Arrecifes-Centro De Estudios Eva Peron-451/4029</t>
  </si>
  <si>
    <t>Arrecifes-Iglesia Adonai-451/1508</t>
  </si>
  <si>
    <t>Arrecifes-Iglesia Oramos Por Vos-451/3924</t>
  </si>
  <si>
    <t>Capitán Sarmiento-Escuela Primaria N° 4-451/3362</t>
  </si>
  <si>
    <t>Ramallo-Ees N°6-451/2389</t>
  </si>
  <si>
    <t>Ramallo-Ees N°8-451/2391</t>
  </si>
  <si>
    <t>Ramallo-Escuela Profesional N°401-451/2398</t>
  </si>
  <si>
    <t>Ramallo-Suteba-451/2390</t>
  </si>
  <si>
    <t>451/2394</t>
  </si>
  <si>
    <t>Ramallo-Ees N°8-451/2394</t>
  </si>
  <si>
    <t>Ramallo-Cec 802-451/4034</t>
  </si>
  <si>
    <t>San Nicolás-Escuela Primaria 6-454/1498</t>
  </si>
  <si>
    <t>455/1498</t>
  </si>
  <si>
    <t>San Nicolás-Escuela Primaria 6-455/1498</t>
  </si>
  <si>
    <t>San Nicolás-Moviport-454/2282</t>
  </si>
  <si>
    <t>San Nicolás-Centro De Dia La Casita De Tati-451/3962</t>
  </si>
  <si>
    <t>San Nicolás-Centro Barrial Mte Zona Sur-454/3348</t>
  </si>
  <si>
    <t>San Nicolás-Salon Comunitario B 9 De Julio-454/3373</t>
  </si>
  <si>
    <t>456/1498</t>
  </si>
  <si>
    <t>San Nicolás-Escuela Primaria 6-456/1498</t>
  </si>
  <si>
    <t>San Nicolás-Dios Es Amor-456/1497</t>
  </si>
  <si>
    <t>San Nicolás-Agrupacion Territorial Peronista-451/3544</t>
  </si>
  <si>
    <t>San Pedro-Escuela Secundaria N°11-452/1580</t>
  </si>
  <si>
    <t>San Pedro-Escuela Secundaria N°09-452/1563</t>
  </si>
  <si>
    <t>San Pedro-Centro Integrador Comunitario-452/3616</t>
  </si>
  <si>
    <t>452/1281</t>
  </si>
  <si>
    <t>San Pedro-Centro Integrador Comunitario-452/1281</t>
  </si>
  <si>
    <t>San Pedro-Movimiento Evita-452/1283</t>
  </si>
  <si>
    <t>San Pedro-Sede EnviÓn-452/1562</t>
  </si>
  <si>
    <t>San Pedro-Arco Iris-452/4212</t>
  </si>
  <si>
    <t>Carmen De Areco-E. P. N° 8 Semiurbana-451/2310</t>
  </si>
  <si>
    <t>Carmen De Areco-E.e.s. N° 4 Semiurbana-451/2309</t>
  </si>
  <si>
    <t>Carmen De Areco-Ep N°2 San Miguel-451/4323</t>
  </si>
  <si>
    <t>451/4341</t>
  </si>
  <si>
    <t>Carmen De Areco-E. P. N° 8 Semiurbana-451/4341</t>
  </si>
  <si>
    <t>Colón-Ep N° 2-451/3092</t>
  </si>
  <si>
    <t>Colón-Ees N° 6 Rural-451/3527</t>
  </si>
  <si>
    <t>Colón-Asamblea De Dios-451/3726</t>
  </si>
  <si>
    <t>Salto-Ep Nº 27-451/1825</t>
  </si>
  <si>
    <t>Salto-Ep Nº 29-451/1826</t>
  </si>
  <si>
    <t>Salto-Biblioteca Popular Renacer (rural)-451/1828</t>
  </si>
  <si>
    <t>Salto-Epn° 1-451/4295</t>
  </si>
  <si>
    <t>Salto-Ep Nº 4-451/1824</t>
  </si>
  <si>
    <t>Pergamino-Ep N° 10-451/1667</t>
  </si>
  <si>
    <t>Pergamino-Ep N°62-451/1668</t>
  </si>
  <si>
    <t>Pergamino-Epn°8-451/1669</t>
  </si>
  <si>
    <t>Pergamino-Capilla Nuestra Señora De La Trinidad-451/3063</t>
  </si>
  <si>
    <t>Pergamino-Intituto Comercial El Socorro-451/3343</t>
  </si>
  <si>
    <t>Pergamino-Secundaria 1 Bernardino Rivadavia-451/4026</t>
  </si>
  <si>
    <t>Pergamino-Ep N3-451/4030</t>
  </si>
  <si>
    <t>Pergamino-Ep 7-451/4277</t>
  </si>
  <si>
    <t>Pergamino-Cerlu-451/4031</t>
  </si>
  <si>
    <t>Pergamino-Hospital San Jose-451/2992</t>
  </si>
  <si>
    <t>Pergamino-Epn°53-451/1670</t>
  </si>
  <si>
    <t>Pergamino-Smata-451/3065</t>
  </si>
  <si>
    <t>Pergamino-Somos-451/2988</t>
  </si>
  <si>
    <t>Pergamino-Ctat-451/2991</t>
  </si>
  <si>
    <t>Pergamino-Gente Nueva-451/3340</t>
  </si>
  <si>
    <t>Pergamino-Ep 52-451/4191</t>
  </si>
  <si>
    <t>Pergamino-Ep 18-451/4192</t>
  </si>
  <si>
    <t>Pergamino-Centro Barrial San Cayetano-451/2880</t>
  </si>
  <si>
    <t>Pergamino-Granja San Camilo-451/2328</t>
  </si>
  <si>
    <t>Rojas-Ep Nº 8-451/4625</t>
  </si>
  <si>
    <t>Rojas-Centro Cultural (rural)-451/3622</t>
  </si>
  <si>
    <t>San Antonio De Areco-Esc. Secundaria 2-451/3008</t>
  </si>
  <si>
    <t>Florentino Ameghino-Isfdyt N 164-451/4063</t>
  </si>
  <si>
    <t>Florentino Ameghino-Escuela Primaria N° 4-451/2776</t>
  </si>
  <si>
    <t>Chacabuco-E.p. 22-451/1396</t>
  </si>
  <si>
    <t>Chacabuco-Anexo 3011-451/1397</t>
  </si>
  <si>
    <t>Chacabuco-E.p.45-451/3387</t>
  </si>
  <si>
    <t>Chacabuco-Cic Alcira De La PeÑa-451/3941</t>
  </si>
  <si>
    <t>General Arenales-Ees N° 1-451/3590</t>
  </si>
  <si>
    <t>General Arenales-Ees Nº 3-451/1385</t>
  </si>
  <si>
    <t>General Arenales-Ees Nº 2-451/1388</t>
  </si>
  <si>
    <t>General Pinto-Escuela Primaria N °1-451/3102</t>
  </si>
  <si>
    <t>General Viamonte-Escuela Primaria 7-451/2383</t>
  </si>
  <si>
    <t>General Viamonte-Salon Inaun-451/3719</t>
  </si>
  <si>
    <t>General Viamonte-Escuela Primaria 9-451/2804</t>
  </si>
  <si>
    <t>General Viamonte-Museo Provincial Casa Evita-451/3720</t>
  </si>
  <si>
    <t>Junín-Centro De Formacion Laboral 402-451/1634</t>
  </si>
  <si>
    <t>Junín-Centro De Formacion Profesional 401-451/1635</t>
  </si>
  <si>
    <t>Junín-Casa Pueblo-451/1515</t>
  </si>
  <si>
    <t>Junín-Sociedad De Fomento Capilla De Loreto-451/4221</t>
  </si>
  <si>
    <t>Junín-Club Atletico Sarmiento-451/1637</t>
  </si>
  <si>
    <t>Junín-Escuela De Educacion Secundaria N 10-451/1639</t>
  </si>
  <si>
    <t>Junín-Hospital Interzonal De Agudos-451/1638</t>
  </si>
  <si>
    <t>Leandro N. Alem-Cic Alberdi-451/2836</t>
  </si>
  <si>
    <t>Leandro N. Alem-E P N°2-451/2838</t>
  </si>
  <si>
    <t>Leandro N. Alem-Casa De La Cultura-451/3990</t>
  </si>
  <si>
    <t>Leandro N. Alem-Centro Universitario-451/2831</t>
  </si>
  <si>
    <t>Leandro N. Alem-Taller Protegido-451/4010</t>
  </si>
  <si>
    <t>Lincoln-Ep Nº18-451/2175</t>
  </si>
  <si>
    <t>Hipólito Yrigoyen-Upad-451/2448</t>
  </si>
  <si>
    <t>Hipólito Yrigoyen-Ep N° 9 El Moro-451/3812</t>
  </si>
  <si>
    <t>Hipólito Yrigoyen-Ep N° 2-451/4066</t>
  </si>
  <si>
    <t>Bragado-Ep Nº14-452/2527</t>
  </si>
  <si>
    <t>Bragado-Las Violetas-452/3426</t>
  </si>
  <si>
    <t>Bragado-Punto Digital-la Carlota-452/3427</t>
  </si>
  <si>
    <t>Bragado-Asociacion Civil Nuevo Horizonte Bragado-452/2533</t>
  </si>
  <si>
    <t>Bragado-Mudynda-452/3621</t>
  </si>
  <si>
    <t>Bragado-Ep Nº20 Obrien-452/2532</t>
  </si>
  <si>
    <t>Bragado-Unidad Sanitaria Olascoaga-452/4073</t>
  </si>
  <si>
    <t>Bragado-Coop.telefonica,obras Y Servicios Comodoro Py-452/4074</t>
  </si>
  <si>
    <t>Carlos Casares-Cens 451-451/2368</t>
  </si>
  <si>
    <t>Carlos Casares-Primaria N° 12-451/3594</t>
  </si>
  <si>
    <t>Carlos Casares-Primaria N° 13-451/3595</t>
  </si>
  <si>
    <t>Carlos Casares-Primaria 10-451/2369</t>
  </si>
  <si>
    <t>Carlos Casares-Casa Del NiÑo-451/4194</t>
  </si>
  <si>
    <t>Chivilcoy-Eee 502-452/3363</t>
  </si>
  <si>
    <t>Alberti-Punto Digital Alberti-451/3106</t>
  </si>
  <si>
    <t>Alberti-Escuela De Educación Primaria Nº 15-451/1871</t>
  </si>
  <si>
    <t>Alberti-Estación Pla-451/3678</t>
  </si>
  <si>
    <t>9 De Julio-Ep N°12 French-451/2181</t>
  </si>
  <si>
    <t>9 De Julio-Ees N°9-451/3553</t>
  </si>
  <si>
    <t>9 De Julio-Ees N° 2-451/3724</t>
  </si>
  <si>
    <t>9 De Julio-Ep N°15 Dudignac-451/2182</t>
  </si>
  <si>
    <t>9 De Julio-Ep N°5-451/2185</t>
  </si>
  <si>
    <t>Pehuajó-Jardín De Infantes N° 906-451/2291</t>
  </si>
  <si>
    <t>Pehuajó-Eepa N° 701-451/2290</t>
  </si>
  <si>
    <t>Pehuajó-Centro Cultural-451/2293</t>
  </si>
  <si>
    <t>Pehuajó-Centro Integrador Comunitario-451/2296</t>
  </si>
  <si>
    <t>Pehuajó-Centro De EducaciÓn De Adultos N° 702-451/4061</t>
  </si>
  <si>
    <t>Trenque Lauquen-Ees 10- Ep 48-451/1474</t>
  </si>
  <si>
    <t>Trenque Lauquen-Partido Justicialista-451/1315</t>
  </si>
  <si>
    <t>Trenque Lauquen-EnviÓn-451/1314</t>
  </si>
  <si>
    <t>Tres Lomas-C.e.n.s-451/2910</t>
  </si>
  <si>
    <t>Carlos Tejedor-Ep N° 3 - Tres Algarrobos-451/1873</t>
  </si>
  <si>
    <t>Carlos Tejedor-Curarú - Delegación-451/4282</t>
  </si>
  <si>
    <t>General Villegas-Escuela Secundaria Nº2-451/2137</t>
  </si>
  <si>
    <t>General Villegas-Escuela Secundaria Nº1-451/2133</t>
  </si>
  <si>
    <t>Rivadavia-Escuela De EducaciÓn Secundaria Nº 7-451/3341</t>
  </si>
  <si>
    <t>Rivadavia-C.e.n.s. Nº 451-451/3342</t>
  </si>
  <si>
    <t>Chascomús-Sum Jardín Clarisa Amezaga-451/1383</t>
  </si>
  <si>
    <t>Chascomús-Biblioteca Popular San Jose Obrero-451/3100</t>
  </si>
  <si>
    <t>Chascomús-Escuela 3-451/1394</t>
  </si>
  <si>
    <t>General Belgrano-C.i.c. Jesus Crucificado-451/3328</t>
  </si>
  <si>
    <t>General Belgrano-E. S Nº 5 , El Pueblazo-451/3965</t>
  </si>
  <si>
    <t>General Belgrano-E. P. Nº16-451/2553</t>
  </si>
  <si>
    <t>Monte-E.e.s N°4-451/2331</t>
  </si>
  <si>
    <t>Monte-E.p N°22-451/2332</t>
  </si>
  <si>
    <t>Monte-Ep N°10-451/3446</t>
  </si>
  <si>
    <t>Pila-Escuela Primaria N°2-451/3836</t>
  </si>
  <si>
    <t>Rauch-Isfdyt N° 70-451/2176</t>
  </si>
  <si>
    <t>Rauch-Escuela Primaria N° 1-451/2177</t>
  </si>
  <si>
    <t>Tordillo-Punto Digital-451/1627</t>
  </si>
  <si>
    <t>La Costa-Ep Nº 10-451/1522</t>
  </si>
  <si>
    <t>La Costa-Ees Nº 14-451/1523</t>
  </si>
  <si>
    <t>La Costa-Ep Nº 6-452/1519</t>
  </si>
  <si>
    <t>La Costa-Ep Nº 4-452/1518</t>
  </si>
  <si>
    <t>La Costa-Ep Nº 7-451/1520</t>
  </si>
  <si>
    <t>La Costa-Patronato De Liberados-452/463</t>
  </si>
  <si>
    <t>La Costa-Somos Nosotros-452/466</t>
  </si>
  <si>
    <t>La Costa-La Poderosa-452/862</t>
  </si>
  <si>
    <t>La Costa-Soles De Mayo-451/194</t>
  </si>
  <si>
    <t>La Costa-La Turquesa-453/679</t>
  </si>
  <si>
    <t>La Costa-Iglesia Nueva Vida En Jesus Barrio San Martin-453/3751</t>
  </si>
  <si>
    <t>La Costa-Barrio Somos Libres-453/3750</t>
  </si>
  <si>
    <t>La Costa-Mar Del Tuyu Pj-452/4015</t>
  </si>
  <si>
    <t>La Costa-Comunidad Boliviana Mar De Ajo-451/4098</t>
  </si>
  <si>
    <t>La Costa-Comunidad Boliviana-453/4097</t>
  </si>
  <si>
    <t>La Costa-Ep N° 14-451/4304</t>
  </si>
  <si>
    <t>Pinamar-Ep Nº7-452/1556</t>
  </si>
  <si>
    <t>Pinamar-Ep Nº2-452/1592</t>
  </si>
  <si>
    <t>Villa Gesell-Centro Comunitario Centro-451/3402</t>
  </si>
  <si>
    <t>Villa Gesell-Anexo Universitario-451/2316</t>
  </si>
  <si>
    <t>Villa Gesell-La Kasa-451/890</t>
  </si>
  <si>
    <t>Villa Gesell-Transformar-451/3443</t>
  </si>
  <si>
    <t>Castelli-Escuela Primaria Nº1-451/1555</t>
  </si>
  <si>
    <t>Castelli-Imit-451/3769</t>
  </si>
  <si>
    <t>Dolores-Escuela Primaria Nº30-451/1553</t>
  </si>
  <si>
    <t>Dolores-Guardas Ambientales-451/3819</t>
  </si>
  <si>
    <t>Dolores-Partido Justicialista-451/4108</t>
  </si>
  <si>
    <t>General Guido-Escuela Secundaria N°2 Dr. Iberico De Amezola-451/3440</t>
  </si>
  <si>
    <t>General Juan Madariaga-Escuela De Educación Secundaria Técnica N° 1-451/1599</t>
  </si>
  <si>
    <t>General Juan Madariaga-Escuela De Educación Primaria N° 3 "general Don Jo-451/3017</t>
  </si>
  <si>
    <t>Ayacucho-Padre Gallo-451/2671</t>
  </si>
  <si>
    <t>Ayacucho-Centro Empleados De Comercio-451/2911</t>
  </si>
  <si>
    <t>Ayacucho-Iglesias Cristianas-451/3646</t>
  </si>
  <si>
    <t>Maipú-E.p.n°8-451/1633</t>
  </si>
  <si>
    <t>General Alvarado-Casa Del Bicentenario-451/3848</t>
  </si>
  <si>
    <t>General Alvarado-Suteba-451/2029</t>
  </si>
  <si>
    <t>General Alvarado-Centro Cultural Peta Otamendi-451/1665</t>
  </si>
  <si>
    <t>General Alvarado-E.e.p. N° 5-451/1983</t>
  </si>
  <si>
    <t>General Alvarado-Espacio Leopoldo Marechal-451/3847</t>
  </si>
  <si>
    <t>General Alvarado-E.e.s.e N° 505-451/2732</t>
  </si>
  <si>
    <t>General Alvarado-Partido Comunista-451/1769</t>
  </si>
  <si>
    <t>General Alvarado-Faidi-451/1770</t>
  </si>
  <si>
    <t>General Alvarado-Amigos De La 44-451/4453</t>
  </si>
  <si>
    <t>General Pueyrredón-Manos Unidas-451/3210</t>
  </si>
  <si>
    <t>General Pueyrredón-E.p. N°44-451/2270</t>
  </si>
  <si>
    <t>General Pueyrredón-Asdemar-451/2170</t>
  </si>
  <si>
    <t>General Pueyrredón-Madre America-451/3422</t>
  </si>
  <si>
    <t>General Pueyrredón-Sociedad De Fomento Las Heras-451/417</t>
  </si>
  <si>
    <t>General Pueyrredón-AsociaciÓn De Fomento Barrio Parque Los Pinares-451/2242</t>
  </si>
  <si>
    <t>General Pueyrredón-Centro Cultural PucarÁ-451/3176</t>
  </si>
  <si>
    <t>General Pueyrredón-E.e.s. N°62-451/2197</t>
  </si>
  <si>
    <t>General Pueyrredón-E.e.s.t. N°1-451/2173</t>
  </si>
  <si>
    <t>General Pueyrredón-Iglesia De La UniÓn-451/397</t>
  </si>
  <si>
    <t>General Pueyrredón-Sociedad De Fomento JardÍn Peralta Ramos-451/2171</t>
  </si>
  <si>
    <t>General Pueyrredón-Polideportivo Camet-451/3712</t>
  </si>
  <si>
    <t>General Pueyrredón-Higa-451/400</t>
  </si>
  <si>
    <t>General Pueyrredón-Capilla Nuestra SeÑora Del Milagro-451/4587</t>
  </si>
  <si>
    <t>General Pueyrredón-Sociedad De Fomento La Gloria De La Peregrina-451/3844</t>
  </si>
  <si>
    <t>General Pueyrredón-Cens 461-451/2196</t>
  </si>
  <si>
    <t>General Pueyrredón-Utn-451/2201</t>
  </si>
  <si>
    <t>General Pueyrredón-Ramona Medina-451/2189</t>
  </si>
  <si>
    <t>General Pueyrredón-Sociedad De Fomento Las AmÉricas-451/357</t>
  </si>
  <si>
    <t>General Pueyrredón-FundaciÓn Pupi-451/3735</t>
  </si>
  <si>
    <t>General Pueyrredón-DelegaciÓn Municipal Sierra De Los Padres-451/2200</t>
  </si>
  <si>
    <t>General Pueyrredón-Sociedad De Fomento Lomas Del Golf-451/3737</t>
  </si>
  <si>
    <t>General Pueyrredón-Consorcio Portuario Regional-451/3407</t>
  </si>
  <si>
    <t>General Pueyrredón-Sivara-451/4051</t>
  </si>
  <si>
    <t>General Pueyrredón-Espacio Comunitario Arco Iris-451/4162</t>
  </si>
  <si>
    <t>General Pueyrredón-Cens 471 Anexo Acantilados-451/4209</t>
  </si>
  <si>
    <t>General Pueyrredón-E.e.s. N° 9-451/2202</t>
  </si>
  <si>
    <t>General Pueyrredón-U.t.n.-451/3295</t>
  </si>
  <si>
    <t>General Pueyrredón-Club Nacion-451/4552</t>
  </si>
  <si>
    <t>General Pueyrredón-Asociacion Vecinal De Fomento San Martin-451/4553</t>
  </si>
  <si>
    <t>General Pueyrredón-Rios De BendiciÓn-451/355</t>
  </si>
  <si>
    <t>General Pueyrredón-AsociaciÓn De Fomento Fortunato De La Plaza-451/395</t>
  </si>
  <si>
    <t>General Pueyrredón-Aipe-451/1033</t>
  </si>
  <si>
    <t>General Pueyrredón-Biblioteca Popular Juventud Moderna-451/141</t>
  </si>
  <si>
    <t>General Pueyrredón-Sindicato Union Traviarios Automotor-451/1292</t>
  </si>
  <si>
    <t>General Pueyrredón-E.e.p.a. N°705-451/405</t>
  </si>
  <si>
    <t>General Pueyrredón-Ees Nº 76-451/3843</t>
  </si>
  <si>
    <t>General Pueyrredón-Cfl N°1-451/401</t>
  </si>
  <si>
    <t>General Pueyrredón-Uthgra-451/3181</t>
  </si>
  <si>
    <t>General Pueyrredón-Jovenes Solidarios-451/2194</t>
  </si>
  <si>
    <t>General Pueyrredón-Asoc. Vecinal De Fomento Bº San Martin-451/390</t>
  </si>
  <si>
    <t>General Pueyrredón-"la Dignidad"-451/498</t>
  </si>
  <si>
    <t>General Pueyrredón-Galpon Mte-451/3258</t>
  </si>
  <si>
    <t>General Pueyrredón-Centro Barrial Carlos Mugica (sede Belgrano)-451/3868</t>
  </si>
  <si>
    <t>General Pueyrredón-Comunidades Del Sur Don Orione-451/3869</t>
  </si>
  <si>
    <t>General Pueyrredón-Red Puentes Formosa-451/3261</t>
  </si>
  <si>
    <t>General Pueyrredón-Ep 78-451/3759</t>
  </si>
  <si>
    <t>General Pueyrredón-Cc America Libre-451/426</t>
  </si>
  <si>
    <t>General Pueyrredón-Herradura-451/3914</t>
  </si>
  <si>
    <t>General Pueyrredón-Cta/cfp N°415-451/348</t>
  </si>
  <si>
    <t>General Pueyrredón-Suetra-451/3433</t>
  </si>
  <si>
    <t>General Pueyrredón-Casa Del Encuentro-451/3466</t>
  </si>
  <si>
    <t>General Pueyrredón-Club Talento Futbol-451/3468</t>
  </si>
  <si>
    <t>General Pueyrredón-Cooperativa De Previsión De Electricidad-451/3491</t>
  </si>
  <si>
    <t>General Pueyrredón-E.p N°60-451/3566</t>
  </si>
  <si>
    <t>General Pueyrredón-Cefil-451/3586</t>
  </si>
  <si>
    <t>General Pueyrredón-E.p. N°34-451/2198</t>
  </si>
  <si>
    <t>General Pueyrredón-Centro De EducaciÓn Fisica Nº 1-451/3684</t>
  </si>
  <si>
    <t>General Pueyrredón-Casa Caracol-451/3263</t>
  </si>
  <si>
    <t>General Pueyrredón-Cooperativa Educativa-451/420</t>
  </si>
  <si>
    <t>General Pueyrredón-Biblioteca Casino-451/2190</t>
  </si>
  <si>
    <t>General Pueyrredón-Asociacion Vecinal De Fomento Regional-451/343</t>
  </si>
  <si>
    <t>General Pueyrredón-Secretaría Ddhh Gba-451/3927</t>
  </si>
  <si>
    <t>General Pueyrredón-Caps Belisario Roldan-451/3567</t>
  </si>
  <si>
    <t>General Pueyrredón-Red Puentes Centenario-451/353</t>
  </si>
  <si>
    <t>General Pueyrredón-Casa Camet-451/3939</t>
  </si>
  <si>
    <t>General Pueyrredón-Cdi La Herradura-451/2265</t>
  </si>
  <si>
    <t>General Pueyrredón-Sociedad De Fomento El Progreso-451/338</t>
  </si>
  <si>
    <t>General Pueyrredón-Sociedad De Fomento Florencio Sanchez-451/340</t>
  </si>
  <si>
    <t>General Pueyrredón-Casa Santa Paula-451/3958</t>
  </si>
  <si>
    <t>General Pueyrredón-Sociedad De Fomento La Avispa-451/3985</t>
  </si>
  <si>
    <t>General Pueyrredón-Sindicato De Trabajadores Municipales-451/398</t>
  </si>
  <si>
    <t>General Pueyrredón-Club Hipódromo-451/4115</t>
  </si>
  <si>
    <t>General Pueyrredón-U.o.m. Seccion Mar Del Plata-451/3494</t>
  </si>
  <si>
    <t>General Pueyrredón-Club Atlético Alvarado-451/4116</t>
  </si>
  <si>
    <t>General Pueyrredón-Asociación Vecinal De Fomento Parque Hermoso-451/4103</t>
  </si>
  <si>
    <t>General Pueyrredón-Union De Sindicatos De La Industria Maderera De La-451/2250</t>
  </si>
  <si>
    <t>General Pueyrredón-Club Realba-451/4493</t>
  </si>
  <si>
    <t>General Pueyrredón-Sociedad De Fomento Cerrito Y San Salvador-451/337</t>
  </si>
  <si>
    <t>General Pueyrredón-Luz Y Fuerza-451/342</t>
  </si>
  <si>
    <t>General Pueyrredón-Faud-451/383</t>
  </si>
  <si>
    <t>General Pueyrredón-La Casa De Enfrente-451/331</t>
  </si>
  <si>
    <t>General Pueyrredón-Comedor Caritas Felices-451/4306</t>
  </si>
  <si>
    <t>General Pueyrredón-Utedyc-451/2239</t>
  </si>
  <si>
    <t>General Pueyrredón-Cdi Jorge Newbery-451/4032</t>
  </si>
  <si>
    <t>General Pueyrredón-Barrio Belgrano-451/4485</t>
  </si>
  <si>
    <t>General Pueyrredón-Santa Rosa Del Mar-451/3260</t>
  </si>
  <si>
    <t>Mar Chiquita-Ep 1-451/1876</t>
  </si>
  <si>
    <t>Mar Chiquita-Eee 503-451/4251</t>
  </si>
  <si>
    <t>Mar Chiquita-Parroquia Santa Clara Del Mar-451/1878</t>
  </si>
  <si>
    <t>Mar Chiquita-Parador Turistico-451/1879</t>
  </si>
  <si>
    <t>Mar Chiquita-Biblioteca E. Freije-451/24</t>
  </si>
  <si>
    <t>Mar Chiquita-El Galpon De Teresa-451/3667</t>
  </si>
  <si>
    <t>Lanús-Epa 703 (ep 35)-454/1976</t>
  </si>
  <si>
    <t>Lanús-Ep N °53-453/1881</t>
  </si>
  <si>
    <t>Lanús-El Nido-454/1896</t>
  </si>
  <si>
    <t>Lanús-Casa La Amistad-454/1589</t>
  </si>
  <si>
    <t>Lanús-Ong Por Siempre Eva (2° Sede)-452/3771</t>
  </si>
  <si>
    <t>Lanús-Iglesia Del Reencuentro Pilcomayo-452/2163</t>
  </si>
  <si>
    <t>Lanús-Pupi-452/3834</t>
  </si>
  <si>
    <t>Lanús-Sociedad De Fomento Villa ConstituciÓn-454/1988</t>
  </si>
  <si>
    <t>Lanús-Municipio-453/3823</t>
  </si>
  <si>
    <t>Lanús-Smata-454/1591</t>
  </si>
  <si>
    <t>Lanús-Instituto Elim-454/1588</t>
  </si>
  <si>
    <t>Lanús-Centro De AtenciÓn Vecinal Remedios De Escalada-454/4432</t>
  </si>
  <si>
    <t>Lanús-Ateneo-454/1979</t>
  </si>
  <si>
    <t>Lanús-Nido Jardin-454/1977</t>
  </si>
  <si>
    <t>Lanús-Transformamos-454/1355</t>
  </si>
  <si>
    <t>Lanús-Unla-452/3069</t>
  </si>
  <si>
    <t>Lanús-Transformar-452/3287</t>
  </si>
  <si>
    <t>Lanús-La Maquinita-453/1883</t>
  </si>
  <si>
    <t>Lanús-Unidad Basica Julian Herrera-454/3572</t>
  </si>
  <si>
    <t>Lanús-Argentina Humana-454/3546</t>
  </si>
  <si>
    <t>Lanús-Escuela De Educacion Especial N° 501-454/1013</t>
  </si>
  <si>
    <t>Lanús-Club Union Pora-453/1886</t>
  </si>
  <si>
    <t>Lanús-Ong Por Siempre Eva-452/1815</t>
  </si>
  <si>
    <t>Lanús-Biblioteca Ameghino-452/3913</t>
  </si>
  <si>
    <t>Lanús-Villa Lob-452/404</t>
  </si>
  <si>
    <t>Lanús-Iglesia Conexion-452/4156</t>
  </si>
  <si>
    <t>Lanús-Centro Comunitario Asumir-452/4366</t>
  </si>
  <si>
    <t>Lanús-Club Social Y Deportivo Estrella De Lujan-454/4524</t>
  </si>
  <si>
    <t>454/1883</t>
  </si>
  <si>
    <t>Lanús-La Maquinita-454/1883</t>
  </si>
  <si>
    <t>Lanús-Club Progreso-454/230</t>
  </si>
  <si>
    <t>Lanús-Entre Todos Ong-454/4624</t>
  </si>
  <si>
    <t>Avellaneda-Ees N°22 Julieta Lantieri-451/4526</t>
  </si>
  <si>
    <t>Avellaneda-Utn-457/2766</t>
  </si>
  <si>
    <t>Avellaneda-Escuela Primaria De Adultos Nº 702-457/2767</t>
  </si>
  <si>
    <t>Avellaneda-Centro Comunitario Eva Peron-458/3266</t>
  </si>
  <si>
    <t>Avellaneda-FundaciÓn Isla Maciel-451/3128</t>
  </si>
  <si>
    <t>Avellaneda-Centro Cultural Washington-457/3837</t>
  </si>
  <si>
    <t>Avellaneda-Centro Juvenil "hilda Cabrera"-458/500</t>
  </si>
  <si>
    <t>Avellaneda-Ateneo "cristina Conduccion"-458/520</t>
  </si>
  <si>
    <t>Avellaneda-Polo Productivo Dock Sud-458/1326</t>
  </si>
  <si>
    <t>Avellaneda-Polo Textil Mandarinas-458/1327</t>
  </si>
  <si>
    <t>Avellaneda-Suteba Avellaneda-458/499</t>
  </si>
  <si>
    <t>Avellaneda-Soc. De Fom. Pico-458/2790</t>
  </si>
  <si>
    <t>Avellaneda-Centro Comunitario Arco Iris-458/513</t>
  </si>
  <si>
    <t>Avellaneda-Sociedad De Fomento Florentino Ameghino-458/501</t>
  </si>
  <si>
    <t>Avellaneda-Hospital Peron-458/3278</t>
  </si>
  <si>
    <t>Avellaneda-Centro Aime Paine-458/3932</t>
  </si>
  <si>
    <t>Avellaneda-Corazon De Evita-458/3284</t>
  </si>
  <si>
    <t>Avellaneda-Epa 705-458/1177</t>
  </si>
  <si>
    <t>Avellaneda-Soc. De Fomento Villa Nuñez-458/546</t>
  </si>
  <si>
    <t>Avellaneda-Polideportivo Barrio Azul-458/511</t>
  </si>
  <si>
    <t>Avellaneda-Ep 6-458/3314</t>
  </si>
  <si>
    <t>Avellaneda-Ep N° 35-458/3282</t>
  </si>
  <si>
    <t>Avellaneda-Biblioteca Azucena Villaflor-458/1193</t>
  </si>
  <si>
    <t>Avellaneda-7 De Enero-458/3568</t>
  </si>
  <si>
    <t>Avellaneda-Ep 32-458/3571</t>
  </si>
  <si>
    <t>Avellaneda-Ate-458/3283</t>
  </si>
  <si>
    <t>Avellaneda-Hogares La Paz-458/535</t>
  </si>
  <si>
    <t>Avellaneda-Ep 67-458/516</t>
  </si>
  <si>
    <t>Avellaneda-Club Sarmiento De Entre Vias-458/202</t>
  </si>
  <si>
    <t>Avellaneda-Sociedad De Fomento Iberlucea-458/3966</t>
  </si>
  <si>
    <t>Avellaneda-Sum La Saladita-458/3967</t>
  </si>
  <si>
    <t>Avellaneda-Club Levalle-458/3997</t>
  </si>
  <si>
    <t>Avellaneda-Centro Irene Martinez-458/3996</t>
  </si>
  <si>
    <t>Avellaneda-Centro Vecinal Mary Sanchez-458/4137</t>
  </si>
  <si>
    <t>Avellaneda-Centro Cultural Dock Sud-458/4148</t>
  </si>
  <si>
    <t>Avellaneda-Cic Santo Domingo-458/524</t>
  </si>
  <si>
    <t>Avellaneda-Sum Pinzon-458/4151</t>
  </si>
  <si>
    <t>Avellaneda-Cic San Lorenzo-458/4159</t>
  </si>
  <si>
    <t>Avellaneda-Tablero De Oportunidades-458/3952</t>
  </si>
  <si>
    <t>Avellaneda-Centro Comunitario Hebe Bonafini-458/1196</t>
  </si>
  <si>
    <t>Avellaneda-Cepsyc Palabra Viva-458/4164</t>
  </si>
  <si>
    <t>Avellaneda-Cc Corazon De Alicia-458/4167</t>
  </si>
  <si>
    <t>Avellaneda-Sum Relampago-458/503</t>
  </si>
  <si>
    <t>Avellaneda-Nosotros Somos Ellos-458/4536</t>
  </si>
  <si>
    <t>Avellaneda-Cfi Alas-458/4537</t>
  </si>
  <si>
    <t>Avellaneda-Ees Nº 35-458/2774</t>
  </si>
  <si>
    <t>Avellaneda-Local Eva Peron-458/541</t>
  </si>
  <si>
    <t>Avellaneda-Biblioteca Popular Maestro Alfredo Bravo-458/515</t>
  </si>
  <si>
    <t>Avellaneda-Espacio De La Memoria-458/3968</t>
  </si>
  <si>
    <t>Avellaneda-Ub Graciela Pane-458/517</t>
  </si>
  <si>
    <t>Avellaneda-Club Reconquista-458/4594</t>
  </si>
  <si>
    <t>Avellaneda-Club Albion-458/4598</t>
  </si>
  <si>
    <t>Avellaneda-Centro Comunitario Juana Azurduy-458/4610</t>
  </si>
  <si>
    <t>Avellaneda-Ub Lealtad-458/4612</t>
  </si>
  <si>
    <t>Avellaneda-Biblioteca Hugo Chavez-458/4613</t>
  </si>
  <si>
    <t>458/4526</t>
  </si>
  <si>
    <t>Avellaneda-Ees N°22 Julieta Lantieri-458/4526</t>
  </si>
  <si>
    <t>Avellaneda-Fecuta-458/4611</t>
  </si>
  <si>
    <t>Avellaneda-Galpon Cultura Mercedes Sosa-458/1194</t>
  </si>
  <si>
    <t>Avellaneda-Cens N° 458-458/3281</t>
  </si>
  <si>
    <t>Avellaneda-Sum Isla Maciel-458/4616</t>
  </si>
  <si>
    <t>Avellaneda-Ub Berrozpe-458/2915</t>
  </si>
  <si>
    <t>Avellaneda-Cine Wilde-458/525</t>
  </si>
  <si>
    <t>Lomas De Zamora-Biblioteca Popular Nuestro Barrio-454/2507</t>
  </si>
  <si>
    <t>Lomas De Zamora-Aliento De Vida-461/2566</t>
  </si>
  <si>
    <t>Lomas De Zamora-Juan Manuel De Rosas-461/3157</t>
  </si>
  <si>
    <t>Lomas De Zamora-Juventud Unida-455/2281</t>
  </si>
  <si>
    <t>Lomas De Zamora-Bases Para La Accion-461/2521</t>
  </si>
  <si>
    <t>Lomas De Zamora-Sociedad De Fomento Juan Manuel De Rosas-461/2520</t>
  </si>
  <si>
    <t>Lomas De Zamora-Sede 471-471/4676</t>
  </si>
  <si>
    <t>Lomas De Zamora-Sede Ginebra-461/1369</t>
  </si>
  <si>
    <t>Lomas De Zamora-Mutual San Jose De Villa Urbana-455/1347</t>
  </si>
  <si>
    <t>Lomas De Zamora-Es N°64 Chaco Chico-461/1380</t>
  </si>
  <si>
    <t>Lomas De Zamora-Cooperativa Textil Miro-455/1818</t>
  </si>
  <si>
    <t>Lomas De Zamora-La Gloriosa-452/1081</t>
  </si>
  <si>
    <t>Lomas De Zamora-Asociacion Civil Falucho-461/1414</t>
  </si>
  <si>
    <t>Lomas De Zamora-Violeta Parra-461/1375</t>
  </si>
  <si>
    <t>Lomas De Zamora-Anexo Es 23-462/2596</t>
  </si>
  <si>
    <t>Lomas De Zamora-Facultad De Sociales-452/1259</t>
  </si>
  <si>
    <t>Lomas De Zamora-Sindi-isauro Arancibia-452/3306</t>
  </si>
  <si>
    <t>Lomas De Zamora-Club Social Y Deportivo Sarmiento-454/1364</t>
  </si>
  <si>
    <t>Lomas De Zamora-Sociedad De Fomento Recreativo Y Social Domingo Fa-454/1260</t>
  </si>
  <si>
    <t>Lomas De Zamora-Arco Iris Cta-455/1418</t>
  </si>
  <si>
    <t>Lomas De Zamora-Ente Mayo Soles-456/3319</t>
  </si>
  <si>
    <t>Lomas De Zamora-El Patio De Las Rosas-456/3304</t>
  </si>
  <si>
    <t>Lomas De Zamora-Diversidad De Genero-456/2050</t>
  </si>
  <si>
    <t>Lomas De Zamora-Centro Cultural Lamadrid-461/3307</t>
  </si>
  <si>
    <t>Lomas De Zamora-Espacio Para La Memoria Y La Promocion De Los Ddhh-462/1662</t>
  </si>
  <si>
    <t>Lomas De Zamora-Manos Que Ayudan-455/1340</t>
  </si>
  <si>
    <t>Lomas De Zamora-Centro Paraguayo-462/2366</t>
  </si>
  <si>
    <t>Lomas De Zamora-Codo A Codo Barrial Vientos De Libertad-456/3507</t>
  </si>
  <si>
    <t>Lomas De Zamora-Vida Nueva-461/3512</t>
  </si>
  <si>
    <t>Lomas De Zamora-Cgm Albertina-461/3560</t>
  </si>
  <si>
    <t>Lomas De Zamora-Centro Cultural Y Educativo "gusanito Feliz"-461/3561</t>
  </si>
  <si>
    <t>Lomas De Zamora-Biblioteca Hugo Chavez-462/3565</t>
  </si>
  <si>
    <t>Lomas De Zamora-Estacion Fiorito-455/1594</t>
  </si>
  <si>
    <t>Lomas De Zamora-Capilla Ceferino-462/3583</t>
  </si>
  <si>
    <t>Lomas De Zamora-Biblioteca Popular Escritores Argentinos-452/1413</t>
  </si>
  <si>
    <t>456/1413</t>
  </si>
  <si>
    <t>Lomas De Zamora-Biblioteca Popular Escritores Argentinos-456/1413</t>
  </si>
  <si>
    <t>461/1364</t>
  </si>
  <si>
    <t>Lomas De Zamora-Club Social Y Deportivo Sarmiento-461/1364</t>
  </si>
  <si>
    <t>Lomas De Zamora-Circulo Catolico De Obreros-454/1344</t>
  </si>
  <si>
    <t>Lomas De Zamora-Club Cacheyra-456/3981</t>
  </si>
  <si>
    <t>Lomas De Zamora-Centro Barrial Magdalena-454/1261</t>
  </si>
  <si>
    <t>Lomas De Zamora-Hogar Un Encuentro Con Dios-456/4003</t>
  </si>
  <si>
    <t>Lomas De Zamora-Rey Jesus-461/4007</t>
  </si>
  <si>
    <t>Lomas De Zamora-Ong De Hijos Y Padres-461/1367</t>
  </si>
  <si>
    <t>Lomas De Zamora-Cepidra-456/4071</t>
  </si>
  <si>
    <t>Lomas De Zamora-Centro Cultural German Gomez-456/3585</t>
  </si>
  <si>
    <t>Lomas De Zamora-C.c. Contruyendo Barrio Adentro-455/1405</t>
  </si>
  <si>
    <t>Lomas De Zamora-Compromiso Vecinal-461/3156</t>
  </si>
  <si>
    <t>Lomas De Zamora-Csd Sampdoria-456/4140</t>
  </si>
  <si>
    <t>Lomas De Zamora-Fundacion SueÑos Celestes-454/4145</t>
  </si>
  <si>
    <t>Lomas De Zamora-Club Banfield-452/4149</t>
  </si>
  <si>
    <t>Lomas De Zamora-Merendero Sonrisas Felices-461/4150</t>
  </si>
  <si>
    <t>452/4140</t>
  </si>
  <si>
    <t>Lomas De Zamora-Csd Sampdoria-452/4140</t>
  </si>
  <si>
    <t>Lomas De Zamora-Uniendo Fuerzas-455/1354</t>
  </si>
  <si>
    <t>Lomas De Zamora-Sociedad De Fomento Darwin-455/2274</t>
  </si>
  <si>
    <t>Lomas De Zamora-Villa Independencia-454/1760</t>
  </si>
  <si>
    <t>452/3319</t>
  </si>
  <si>
    <t>Lomas De Zamora-Ente Mayo Soles-452/3319</t>
  </si>
  <si>
    <t>452/4071</t>
  </si>
  <si>
    <t>Lomas De Zamora-Cepidra-452/4071</t>
  </si>
  <si>
    <t>Lomas De Zamora-Delegacion Municipal Ingeniero Budge-462/1403</t>
  </si>
  <si>
    <t>Lomas De Zamora-Abriendo Caminos-461/4571</t>
  </si>
  <si>
    <t>Lomas De Zamora-La Escuelita-461/4005</t>
  </si>
  <si>
    <t>Lomas De Zamora-El Puente 2-454/4647</t>
  </si>
  <si>
    <t>Lomas De Zamora-Villa Amelia-461/4580</t>
  </si>
  <si>
    <t>Lomas De Zamora-Delegacion Municipal Villa Albertina-461/1370</t>
  </si>
  <si>
    <t>Lomas De Zamora-Nuevo Encuentro Bajo Budge-461/1346</t>
  </si>
  <si>
    <t>Lomas De Zamora-Bartolina Xixa-461/4597</t>
  </si>
  <si>
    <t>Lomas De Zamora-Dios, Patria Y Familia-461/4629</t>
  </si>
  <si>
    <t>Lomas De Zamora-Vicenta Tinte-461/4630</t>
  </si>
  <si>
    <t>Lomas De Zamora-E.s N°32-461/1379</t>
  </si>
  <si>
    <t>Lomas De Zamora-Santa Marta-461/4656</t>
  </si>
  <si>
    <t>Lomas De Zamora-SueÑos De Mary SÁnchez-462/4675</t>
  </si>
  <si>
    <t>Tandil-Escuela 1-451/1724</t>
  </si>
  <si>
    <t>Tandil-Gardey-451/2551</t>
  </si>
  <si>
    <t>Tandil-Escuela 5-451/1493</t>
  </si>
  <si>
    <t>Tandil-Ep36-451/1575</t>
  </si>
  <si>
    <t>Tandil-Cpa-451/2543</t>
  </si>
  <si>
    <t>Tandil-Arte Y Parte-451/1641</t>
  </si>
  <si>
    <t>Tandil-Cfl 1-451/1584</t>
  </si>
  <si>
    <t>San Cayetano-Escuela Educacion Secundaria N°1 Manuel Belgrano-451/2698</t>
  </si>
  <si>
    <t>Lobería-Centro De Formación Profesional-451/2572</t>
  </si>
  <si>
    <t>Lobería-Ep N° 7 "hipólito Yrigoyen"-451/3772</t>
  </si>
  <si>
    <t>Lobería-Salita Ramón Carrillo-451/2518</t>
  </si>
  <si>
    <t>Lobería-Suteba-451/3384</t>
  </si>
  <si>
    <t>Necochea-Suteba-451/2893</t>
  </si>
  <si>
    <t>Necochea-Ep N°4-451/2141</t>
  </si>
  <si>
    <t>Necochea-Eem N°3-451/2144</t>
  </si>
  <si>
    <t>Necochea-Ep N°6-451/2143</t>
  </si>
  <si>
    <t>Necochea-Identidad Vecinal-451/193</t>
  </si>
  <si>
    <t>Necochea-Centro Integrador Municipal-451/3809</t>
  </si>
  <si>
    <t>Necochea-Ep N°52-451/3938</t>
  </si>
  <si>
    <t>Necochea-Envion-451/3934</t>
  </si>
  <si>
    <t>Necochea-Asoc. El Samaritano-451/3204</t>
  </si>
  <si>
    <t>Necochea-Parroquia Medalla Milagrosa-451/4514</t>
  </si>
  <si>
    <t>Necochea-Upcn-451/2142</t>
  </si>
  <si>
    <t>Balcarce-Eepa 702-451/2590</t>
  </si>
  <si>
    <t>451/3792</t>
  </si>
  <si>
    <t>Balcarce-Eepa 702-451/3792</t>
  </si>
  <si>
    <t>Tres Arroyos-Suteba-451/2496</t>
  </si>
  <si>
    <t>Tres Arroyos-Es N°6-451/3757</t>
  </si>
  <si>
    <t>Coronel Dorrego-Cens 451-451/1552</t>
  </si>
  <si>
    <t>Coronel Pringles-Guardería Cajita De Cristal-451/3288</t>
  </si>
  <si>
    <t>Coronel Pringles-Guarderia Nidito De Amor-451/1643</t>
  </si>
  <si>
    <t>Coronel Pringles-Escuela Primaria 7/ Secundaria Media N°4-451/3789</t>
  </si>
  <si>
    <t>Coronel Pringles-S.i.c Jugarte-451/3024</t>
  </si>
  <si>
    <t>Adolfo Gonzales Chaves-E. E.s N4-451/2053</t>
  </si>
  <si>
    <t>Benito Juárez-Villa Riel-452/1642</t>
  </si>
  <si>
    <t>Benito Juárez-Barrio Pachan-452/2423</t>
  </si>
  <si>
    <t>Benito Juárez-Ep Nº1-452/2421</t>
  </si>
  <si>
    <t>Benito Juárez-Sum Estacion Lopez-452/3752</t>
  </si>
  <si>
    <t>Benito Juárez-Barker-452/3753</t>
  </si>
  <si>
    <t>Benito Juárez-Barrio Flores-452/2422</t>
  </si>
  <si>
    <t>Benito Juárez-Sum Barrio Parque MuÑoz-452/4276</t>
  </si>
  <si>
    <t>Benito Juárez-Barrio Molino-452/2424</t>
  </si>
  <si>
    <t>Laprida-Complejo Educativo Municipal-451/2469</t>
  </si>
  <si>
    <t>Laprida-Eep N°4 "martin M. De Guemes-451/2986</t>
  </si>
  <si>
    <t>Villarino-Eepa 703-451/1243</t>
  </si>
  <si>
    <t>Villarino-Cea 706-451/1245</t>
  </si>
  <si>
    <t>451/3739</t>
  </si>
  <si>
    <t>Villarino-Eepa 703-451/3739</t>
  </si>
  <si>
    <t>451/3740</t>
  </si>
  <si>
    <t>Villarino-Cea 706-451/3740</t>
  </si>
  <si>
    <t>Coronel de Marina L. Rosales-Asociación Empleados De Comercio-452/2806</t>
  </si>
  <si>
    <t>Coronel de Marina L. Rosales-Partido Justicialista-452/4402</t>
  </si>
  <si>
    <t>Patagones-Punto Digital-452/1096</t>
  </si>
  <si>
    <t>Patagones-Cic-452/1094</t>
  </si>
  <si>
    <t>Patagones-Sum Eva Peron-452/1097</t>
  </si>
  <si>
    <t>Patagones-Ep Nº 38-452/1098</t>
  </si>
  <si>
    <t>Bahía Blanca-Cic Spurr-456/1912</t>
  </si>
  <si>
    <t>Bahía Blanca-Iglesia Reflejo De Amor-462/1918</t>
  </si>
  <si>
    <t>Bahía Blanca-Sociedad De Fomento Stella Maris-462/1913</t>
  </si>
  <si>
    <t>Bahía Blanca-Espacio Nido Vista Alegre-462/1915</t>
  </si>
  <si>
    <t>Bahía Blanca-Sociedad De Fomento V. Rosas-456/4043</t>
  </si>
  <si>
    <t>Bahía Blanca-Ideal - Eepa 705-451/413</t>
  </si>
  <si>
    <t>Tornquist-Unidad Académica-451/2338</t>
  </si>
  <si>
    <t>Tornquist-Centro De Jubilados Tornquist-451/3013</t>
  </si>
  <si>
    <t>Adolfo Alsina-Centro De Jubilados Carhue-451/2542</t>
  </si>
  <si>
    <t>Daireaux-Escuela 8-451/2433</t>
  </si>
  <si>
    <t>Coronel Suárez-Sede 2-453/2481</t>
  </si>
  <si>
    <t>General La Madrid-Puente Innova-451/3787</t>
  </si>
  <si>
    <t>Guaminí-C.f.l. N°401-451/2441</t>
  </si>
  <si>
    <t>Guaminí-S.u.m. Municipal-451/2442</t>
  </si>
  <si>
    <t>Puan-Eest N°1-451/2436</t>
  </si>
  <si>
    <t>Saavedra-Guarnición Militar Pigüé-452/2583</t>
  </si>
  <si>
    <t>Saavedra-Upso-452/2584</t>
  </si>
  <si>
    <t>25 De Mayo-E.p. N° 5-451/2835</t>
  </si>
  <si>
    <t>25 De Mayo-E.e.s. N° 2-451/2834</t>
  </si>
  <si>
    <t>General Alvear-Escuela De Educación Especial N°501-451/2552</t>
  </si>
  <si>
    <t>Las Flores-Escuela Primaria Nº 1-451/1816</t>
  </si>
  <si>
    <t>Las Flores-Escuela Primaria Nº 2-451/3012</t>
  </si>
  <si>
    <t>Lobos-Ep1-451/2573</t>
  </si>
  <si>
    <t>Lobos-Ep26-451/2574</t>
  </si>
  <si>
    <t>Lobos-Club Madreselva Sede Mitre-451/3774</t>
  </si>
  <si>
    <t>Lobos-Es2-451/2582</t>
  </si>
  <si>
    <t>Roque Pérez-Punto Género-451/2660</t>
  </si>
  <si>
    <t>Saladillo-E.e.s N°3-451/2593</t>
  </si>
  <si>
    <t>Saladillo-E.e.p N°26-451/2594</t>
  </si>
  <si>
    <t>Saladillo-Centro De Jubilados De Del Carril-451/2846</t>
  </si>
  <si>
    <t>Tapalqué-Museo Crotto-451/2853</t>
  </si>
  <si>
    <t>Tapalqué-Suteba-451/2854</t>
  </si>
  <si>
    <t>Bolívar-C.e.c Nº 801-451/2851</t>
  </si>
  <si>
    <t>Azul-Escuela Primaria N°28-451/2858</t>
  </si>
  <si>
    <t>Azul-Cgt-451/3158</t>
  </si>
  <si>
    <t>Azul-Escuela Secundario N°3-451/2860</t>
  </si>
  <si>
    <t>Azul-Sum Monte Viggiano-451/3613</t>
  </si>
  <si>
    <t>Azul-Escuela Primaria N°13-451/2861</t>
  </si>
  <si>
    <t>Azul-Centro De Jubilados Lourdes-451/3663</t>
  </si>
  <si>
    <t>Azul-Escuela Secundaria N°3-451/3162</t>
  </si>
  <si>
    <t>Azul-Escuela Primaria N°62-451/2863</t>
  </si>
  <si>
    <t>Azul-Ate-451/2865</t>
  </si>
  <si>
    <t>Azul-Sumac-451/2856</t>
  </si>
  <si>
    <t>Azul-Bachillerato Popular Norita CortiÑas-451/4403</t>
  </si>
  <si>
    <t>Olavarría-La Trinidad-451/2730</t>
  </si>
  <si>
    <t>Olavarría-Ep N°56-451/3610</t>
  </si>
  <si>
    <t>Olavarría-Centro Cultural San Jose-451/3125</t>
  </si>
  <si>
    <t>Olavarría-Red Puentes-451/2716</t>
  </si>
  <si>
    <t>Olavarría-Escuela Primaria N°4-451/2714</t>
  </si>
  <si>
    <t>451/3124</t>
  </si>
  <si>
    <t>Olavarría-Escuela Primaria N°4-451/3124</t>
  </si>
  <si>
    <t>Olavarría-Regimiento Rc Tan2-451/4110</t>
  </si>
  <si>
    <t>La Matanza-Delegacion Sub Comando-457/4195</t>
  </si>
  <si>
    <t>La Matanza-Escuela Primaria 53-480/1452</t>
  </si>
  <si>
    <t>La Matanza-Godoy Cruz-485/1445</t>
  </si>
  <si>
    <t>La Matanza-Club Deportivo Social Y Defensores De Querandi-492/451</t>
  </si>
  <si>
    <t>La Matanza-Club Pedro Casco-472/858</t>
  </si>
  <si>
    <t>La Matanza-Escuela 186-488/261</t>
  </si>
  <si>
    <t>La Matanza-Guerreros De La Vida-454/1434</t>
  </si>
  <si>
    <t>La Matanza-Escuela Secundaria 69-492/437</t>
  </si>
  <si>
    <t>La Matanza-Escuela Primaria 137-483/454</t>
  </si>
  <si>
    <t>La Matanza-Walter Bulaccio-490/444</t>
  </si>
  <si>
    <t>La Matanza-Los Callejeros Mte-490/442</t>
  </si>
  <si>
    <t>La Matanza-Escuela 39-465/2997</t>
  </si>
  <si>
    <t>La Matanza-Parroquia San JosÉ-492/3602</t>
  </si>
  <si>
    <t>La Matanza-Mi Presente Es Mi Futuro-490/443</t>
  </si>
  <si>
    <t>La Matanza-Ep 82-485/4367</t>
  </si>
  <si>
    <t>La Matanza-Centro Cultural Pierina Deallessi-483/3098</t>
  </si>
  <si>
    <t>La Matanza-Ideal Matanza-473/450</t>
  </si>
  <si>
    <t>La Matanza-Parroquia Stella Maris-455/4222</t>
  </si>
  <si>
    <t>La Matanza-Sociedad De Fomento Villa Luzuriaga-480/456</t>
  </si>
  <si>
    <t>La Matanza-San Jose Obrero-465/3205</t>
  </si>
  <si>
    <t>La Matanza-Obrador Villa Constructora-455/447</t>
  </si>
  <si>
    <t>La Matanza-Hogar San Miguel-492/3636</t>
  </si>
  <si>
    <t>La Matanza-Nuestra Sra. De La Paz-492/3637</t>
  </si>
  <si>
    <t>La Matanza-Escuela Primaria 58-474/200</t>
  </si>
  <si>
    <t>La Matanza-Villa Sahores-473/752</t>
  </si>
  <si>
    <t>La Matanza-Polo Productivo La Tablada-471/831</t>
  </si>
  <si>
    <t>La Matanza-Caritas-472/445</t>
  </si>
  <si>
    <t>La Matanza-Iglesia Efren-454/3865</t>
  </si>
  <si>
    <t>La Matanza-504-472/750</t>
  </si>
  <si>
    <t>474/451</t>
  </si>
  <si>
    <t>La Matanza-Club Deportivo Social Y Defensores De Querandi-474/451</t>
  </si>
  <si>
    <t>La Matanza-Parroquia Sagrado Corazon-492/4106</t>
  </si>
  <si>
    <t>La Matanza-Region Descentralizada Ramos Mejia-485/4659</t>
  </si>
  <si>
    <t>La Matanza-Identidad Cultural-465/898</t>
  </si>
  <si>
    <t>La Matanza-Centro Cultural Mi Esperanza-480/4139</t>
  </si>
  <si>
    <t>482/1452</t>
  </si>
  <si>
    <t>La Matanza-Escuela Primaria 53-482/1452</t>
  </si>
  <si>
    <t>482/4195</t>
  </si>
  <si>
    <t>La Matanza-Delegacion Sub Comando-482/4195</t>
  </si>
  <si>
    <t>La Matanza-Colonia Mi Esperanza-492/3635</t>
  </si>
  <si>
    <t>482/4222</t>
  </si>
  <si>
    <t>La Matanza-Parroquia Stella Maris-482/4222</t>
  </si>
  <si>
    <t>La Matanza-Escuela Tecnica 9-488/1028</t>
  </si>
  <si>
    <t>La Matanza-Centro Cultural Nestor Kirchner-480/934</t>
  </si>
  <si>
    <t>La Matanza-Circulo Italiano-480/1018</t>
  </si>
  <si>
    <t>455/752</t>
  </si>
  <si>
    <t>La Matanza-Villa Sahores-455/752</t>
  </si>
  <si>
    <t>La Matanza-Parroquia Itati-473/4436</t>
  </si>
  <si>
    <t>473/445</t>
  </si>
  <si>
    <t>La Matanza-Caritas-473/445</t>
  </si>
  <si>
    <t>La Matanza-Nuestra Sra. De La Guardia-483/1101</t>
  </si>
  <si>
    <t>La Matanza-Iglesia Jea - 461-461/975</t>
  </si>
  <si>
    <t>La Matanza-Generos Y Diversidad Sin Fronteras-463/1308</t>
  </si>
  <si>
    <t>La Matanza-Fines La Candela Diego Frias Y Sandro Castillo Cap-456/1325</t>
  </si>
  <si>
    <t>La Matanza-Juana Azurduy 456-456/1311</t>
  </si>
  <si>
    <t>La Matanza-E.s 161-477/889</t>
  </si>
  <si>
    <t>La Matanza-San Francisco - 470-470/1652</t>
  </si>
  <si>
    <t>La Matanza-Caacupe-460/1654</t>
  </si>
  <si>
    <t>La Matanza-Capilla Nstra Sra De Lourdes-475/3108</t>
  </si>
  <si>
    <t>La Matanza-Santa Teresita - 456-456/4173</t>
  </si>
  <si>
    <t>La Matanza-E.s Nº137/146 - 470-470/2106</t>
  </si>
  <si>
    <t>La Matanza-E.s Nº166 - 470-470/2107</t>
  </si>
  <si>
    <t>La Matanza-Ep N° 83-452/1206</t>
  </si>
  <si>
    <t>La Matanza-Sociedad De Fomento 25 De Mayo-452/888</t>
  </si>
  <si>
    <t>La Matanza-Casa De Diana Sacayan-452/2998</t>
  </si>
  <si>
    <t>La Matanza-Ep 112-456/2897</t>
  </si>
  <si>
    <t>La Matanza-Identidad Vecinal Km27-460/828</t>
  </si>
  <si>
    <t>La Matanza-Ees 75- 456-456/2908</t>
  </si>
  <si>
    <t>La Matanza-Casa De La Igualdad-475/1115</t>
  </si>
  <si>
    <t>La Matanza-Polo Prod. R. Castillo-470/886</t>
  </si>
  <si>
    <t>La Matanza-Kiosko Juvenil San JosÉ Obrero - 461-461/976</t>
  </si>
  <si>
    <t>La Matanza-Club Social Y Deportivo Villa Mosquito (ex Ep 32)-456/4540</t>
  </si>
  <si>
    <t>La Matanza-E.p. N65-475/3872</t>
  </si>
  <si>
    <t>La Matanza-E.p 93 Santa Rosa-477/1305</t>
  </si>
  <si>
    <t>La Matanza-Ep N° 191-477/1204</t>
  </si>
  <si>
    <t>La Matanza-Unidos (jxj)-475/3085</t>
  </si>
  <si>
    <t>La Matanza-Diversidad Transformar 170-460/3514</t>
  </si>
  <si>
    <t>La Matanza-E.s. N° 104-475/947</t>
  </si>
  <si>
    <t>460/829</t>
  </si>
  <si>
    <t>La Matanza-Identidad Vecinal Km27-460/829</t>
  </si>
  <si>
    <t>La Matanza-Centro Cultural 128-460-460/1306</t>
  </si>
  <si>
    <t>La Matanza-Formarte-477/1200</t>
  </si>
  <si>
    <t>La Matanza-Parroquia Cristo Obrero-477/3413</t>
  </si>
  <si>
    <t>La Matanza-Codeseh Juana Azurduy (ex 12 De Octubre)-456/1104</t>
  </si>
  <si>
    <t>La Matanza-Jóvenes Por Jóvenes-452/834</t>
  </si>
  <si>
    <t>La Matanza-Guadalupe-475/3419</t>
  </si>
  <si>
    <t>La Matanza-C.f.p. N°417 - 461-461/977</t>
  </si>
  <si>
    <t>La Matanza-Ep N°94-460/3431</t>
  </si>
  <si>
    <t>La Matanza-Jovenes Por Jovenes-452/1321</t>
  </si>
  <si>
    <t>La Matanza-Ess N° 155-475/1116</t>
  </si>
  <si>
    <t>La Matanza-Parroquia Nuestra Señora De Lujan - 456-456/4172</t>
  </si>
  <si>
    <t>La Matanza-Centro Cultural "nada Es Imposible"-460-460/920</t>
  </si>
  <si>
    <t>La Matanza-E.p 91-463/895</t>
  </si>
  <si>
    <t>477/886</t>
  </si>
  <si>
    <t>La Matanza-Polo Prod. R. Castillo-477/886</t>
  </si>
  <si>
    <t>La Matanza-Centro Cultural No Me Olvides-477/1223</t>
  </si>
  <si>
    <t>La Matanza-S F 17 De Agosto-463/3588</t>
  </si>
  <si>
    <t>463/1204</t>
  </si>
  <si>
    <t>La Matanza-Ep N° 191-463/1204</t>
  </si>
  <si>
    <t>463/3872</t>
  </si>
  <si>
    <t>La Matanza-E.p. N65-463/3872</t>
  </si>
  <si>
    <t>La Matanza-Upcn Santa Marta (456)-463/1102</t>
  </si>
  <si>
    <t>La Matanza-Anexo Brua-comedor NiÑo Jesus 470-470/3880</t>
  </si>
  <si>
    <t>La Matanza-Centro Cultural Vicky Walsh - 470-470/3881</t>
  </si>
  <si>
    <t>La Matanza-Proyecto Nacional-463/3908</t>
  </si>
  <si>
    <t>La Matanza-Espacio Creativo De Arte-463/3935</t>
  </si>
  <si>
    <t>La Matanza-Pelotas De Trapo-460/915</t>
  </si>
  <si>
    <t>463/3514</t>
  </si>
  <si>
    <t>La Matanza-Diversidad Transformar 170-463/3514</t>
  </si>
  <si>
    <t>La Matanza-Parroquia Nuestra SeÑora De Itati-470-470/3877</t>
  </si>
  <si>
    <t>La Matanza-Merendero Milagros-479/4134</t>
  </si>
  <si>
    <t>La Matanza-Juntxs A La Par-479/4117</t>
  </si>
  <si>
    <t>479/1654</t>
  </si>
  <si>
    <t>La Matanza-Caacupe-479/1654</t>
  </si>
  <si>
    <t>La Matanza-El Puente-479/4138</t>
  </si>
  <si>
    <t>La Matanza-Obrador Desarrollo Social De Laferrere (aeroclub)-452/1320</t>
  </si>
  <si>
    <t>La Matanza-Jóvenes Por Jóvenes 24 De Febrero-452/4146</t>
  </si>
  <si>
    <t>La Matanza-Ceferino Namuncura-470/4154</t>
  </si>
  <si>
    <t>La Matanza-Unidad Ejecutora - Municipalidad De La Matanza-470/3240</t>
  </si>
  <si>
    <t>La Matanza-Casa Del Pueblo-479/4157</t>
  </si>
  <si>
    <t>La Matanza-Es N°146 - 470-470/1189</t>
  </si>
  <si>
    <t>La Matanza-Es N°166 - 470-470/1111</t>
  </si>
  <si>
    <t>La Matanza-San Gerardo-477/4169</t>
  </si>
  <si>
    <t>La Matanza-Ep Nº72 - 470-477/3122</t>
  </si>
  <si>
    <t>La Matanza-Ep N° 72 477-477/4171</t>
  </si>
  <si>
    <t>La Matanza-Ep N°83-479/2286</t>
  </si>
  <si>
    <t>La Matanza-AsociaciÓn Riendo Por No Llorar-460/3026</t>
  </si>
  <si>
    <t>La Matanza-Codeseh (ees 75) Cens 456-456/1093</t>
  </si>
  <si>
    <t>La Matanza-Csyd El Fortin-463/4244</t>
  </si>
  <si>
    <t>La Matanza-Csyd Barrio Central-463/4245</t>
  </si>
  <si>
    <t>La Matanza-Subcomando Borgward-463/3725</t>
  </si>
  <si>
    <t>La Matanza-Subcomando Atalaya-463/4247</t>
  </si>
  <si>
    <t>La Matanza-Sociedad De Fomento La Gabita-452/4155</t>
  </si>
  <si>
    <t>La Matanza-Capilla Inmaculada Concepcion - 470-470/4310</t>
  </si>
  <si>
    <t>La Matanza-Cfp Nº410 - 470-470/3227</t>
  </si>
  <si>
    <t>477/920</t>
  </si>
  <si>
    <t>La Matanza-Centro Cultural "nada Es Imposible"-460-477/920</t>
  </si>
  <si>
    <t>La Matanza-C.c.s. No Me Olvides - Cens 461-461/4356</t>
  </si>
  <si>
    <t>460/4368</t>
  </si>
  <si>
    <t>La Matanza-Csyd El Fortin-460/4368</t>
  </si>
  <si>
    <t>La Matanza-Cristo Obrero-463/4396</t>
  </si>
  <si>
    <t>La Matanza-Capilla Don Bosco-475/4429</t>
  </si>
  <si>
    <t>La Matanza-Ees 104 San Alberto-475/1107</t>
  </si>
  <si>
    <t>La Matanza-Capilla Ntra Sra De Guadalupe-475/1205</t>
  </si>
  <si>
    <t>La Matanza-11 Corazones Laferrere-470-470/4509</t>
  </si>
  <si>
    <t>La Matanza-Coca Sosa - 470-470/4530</t>
  </si>
  <si>
    <t>La Matanza-Parroquia Nuestra Señora De Lujan - 479-479/4542</t>
  </si>
  <si>
    <t>La Matanza-Ep 96-477/4544</t>
  </si>
  <si>
    <t>La Matanza-E.s N° 146-463/4545</t>
  </si>
  <si>
    <t>La Matanza-Eepa N° 754-463/1112</t>
  </si>
  <si>
    <t>La Matanza-Sociedad De Fomento Cultural Y Deportiva San Carlo-475/4614</t>
  </si>
  <si>
    <t>La Matanza-E.p. N° 32 Julio Ruben Cao-456/2313</t>
  </si>
  <si>
    <t>470/3122</t>
  </si>
  <si>
    <t>La Matanza-Ep Nº72 - 470-470/3122</t>
  </si>
  <si>
    <t>La Matanza-Eepa Nº754 - 470-470/3123</t>
  </si>
  <si>
    <t>La Matanza-Catedral De La Fe-487/1464</t>
  </si>
  <si>
    <t>La Matanza-Mujeres De Barro-487/1458</t>
  </si>
  <si>
    <t>La Matanza-Casita San Jose-464/2969</t>
  </si>
  <si>
    <t>La Matanza-Junta Vecinal Vecinos Comprometidos-487/1718</t>
  </si>
  <si>
    <t>La Matanza-Envion El Dorado-486/1459</t>
  </si>
  <si>
    <t>La Matanza-Capilla Reina Del Cielo-481/214</t>
  </si>
  <si>
    <t>La Matanza-Capilla San Enrique-481/222</t>
  </si>
  <si>
    <t>La Matanza-Casa Dorrego-481/218</t>
  </si>
  <si>
    <t>La Matanza-Ep N° 204-481/1274</t>
  </si>
  <si>
    <t>La Matanza-Parroquia San Jose-481/209</t>
  </si>
  <si>
    <t>La Matanza-Escuela Secundaria N° 67-481/287</t>
  </si>
  <si>
    <t>La Matanza-Iglesia Cristo Es La Esperanza-481/234</t>
  </si>
  <si>
    <t>La Matanza-E.p N°88-481/1152</t>
  </si>
  <si>
    <t>La Matanza-Centro Cultural NÉstor Kirchner-481/321</t>
  </si>
  <si>
    <t>La Matanza-JardÍn Comunitario Abejitas Del TizÓn-481/4466</t>
  </si>
  <si>
    <t>La Matanza-Ep N°126-464/468</t>
  </si>
  <si>
    <t>La Matanza-Ep 113-464/225</t>
  </si>
  <si>
    <t>La Matanza-Asociacion Civil Dando Vida-493/1663</t>
  </si>
  <si>
    <t>La Matanza-Esc. 84-493/273</t>
  </si>
  <si>
    <t>La Matanza-Ees N°163-493/210</t>
  </si>
  <si>
    <t>La Matanza-Casa CompaÑera-493/329</t>
  </si>
  <si>
    <t>La Matanza-Ep N° 209-487/1756</t>
  </si>
  <si>
    <t>La Matanza-Ep N° 198-493/239</t>
  </si>
  <si>
    <t>La Matanza-Principe De Paz-486/280</t>
  </si>
  <si>
    <t>La Matanza-Asociacion C.r.e.e.r.-493/309</t>
  </si>
  <si>
    <t>La Matanza-Puertas Del Cielo-493/311</t>
  </si>
  <si>
    <t>La Matanza-Puro Corazon-459/316</t>
  </si>
  <si>
    <t>La Matanza-E.e.s.nº 77-464/1720</t>
  </si>
  <si>
    <t>La Matanza-Recoleta Avanza-459/1728</t>
  </si>
  <si>
    <t>La Matanza-Obrador Acuario-486/227</t>
  </si>
  <si>
    <t>453/468</t>
  </si>
  <si>
    <t>La Matanza-Ep N°126-453/468</t>
  </si>
  <si>
    <t>La Matanza-Diego Armando Maradona (escuela 22)-453/203</t>
  </si>
  <si>
    <t>La Matanza-Centro Cultural CompaÑera Maria Eva-453/1880</t>
  </si>
  <si>
    <t>La Matanza-Centro Joven AlegrÍa-453/272</t>
  </si>
  <si>
    <t>La Matanza-Centro Ramon Carrillo-453/284</t>
  </si>
  <si>
    <t>La Matanza-Centro Comunitario Viejos Amigos-453/3091</t>
  </si>
  <si>
    <t>453/1152</t>
  </si>
  <si>
    <t>La Matanza-E.p N°88-453/1152</t>
  </si>
  <si>
    <t>La Matanza-Los Angelitos De San Pedro-453/232</t>
  </si>
  <si>
    <t>La Matanza-Ep N° 133-453/1550</t>
  </si>
  <si>
    <t>La Matanza-Ep 103-453/255</t>
  </si>
  <si>
    <t>La Matanza-Merendero Violeta Parra-453/3104</t>
  </si>
  <si>
    <t>La Matanza-Voluntad Joven-487/294</t>
  </si>
  <si>
    <t>La Matanza-Ep N° 130-487/1159</t>
  </si>
  <si>
    <t>La Matanza-Ees N°173-487/1758</t>
  </si>
  <si>
    <t>459/210</t>
  </si>
  <si>
    <t>La Matanza-Ees N°163-459/210</t>
  </si>
  <si>
    <t>464/329</t>
  </si>
  <si>
    <t>La Matanza-Casa CompaÑera-464/329</t>
  </si>
  <si>
    <t>La Matanza-Identidad Vecinal Oro Verde-464/245</t>
  </si>
  <si>
    <t>La Matanza-Biblioteca Popular Madre Teresa-497/3558</t>
  </si>
  <si>
    <t>497/284</t>
  </si>
  <si>
    <t>La Matanza-Centro Ramon Carrillo-497/284</t>
  </si>
  <si>
    <t>La Matanza-Club Independencia-497/3528</t>
  </si>
  <si>
    <t>497/1274</t>
  </si>
  <si>
    <t>La Matanza-Ep N° 204-497/1274</t>
  </si>
  <si>
    <t>497/287</t>
  </si>
  <si>
    <t>La Matanza-Escuela Secundaria N° 67-497/287</t>
  </si>
  <si>
    <t>La Matanza-Capilla Medalla Milagrosa-497/314</t>
  </si>
  <si>
    <t>497/209</t>
  </si>
  <si>
    <t>La Matanza-Parroquia San Jose-497/209</t>
  </si>
  <si>
    <t>La Matanza-Las Mercedes-497/320</t>
  </si>
  <si>
    <t>La Matanza-Centro De Rehabilitacion Eleccion De Vida Las Juan-493/3532</t>
  </si>
  <si>
    <t>497/203</t>
  </si>
  <si>
    <t>La Matanza-Diego Armando Maradona (escuela 22)-497/203</t>
  </si>
  <si>
    <t>464/255</t>
  </si>
  <si>
    <t>La Matanza-Ep 103-464/255</t>
  </si>
  <si>
    <t>La Matanza-PaÑol Pedro Luque-497/277</t>
  </si>
  <si>
    <t>497/1550</t>
  </si>
  <si>
    <t>La Matanza-Ep N° 133-497/1550</t>
  </si>
  <si>
    <t>La Matanza-Capilla Virgen Del Valle-497/3539</t>
  </si>
  <si>
    <t>497/1152</t>
  </si>
  <si>
    <t>La Matanza-E.p N°88-497/1152</t>
  </si>
  <si>
    <t>La Matanza-Iglesia Presencia Del Rey-497/3554</t>
  </si>
  <si>
    <t>La Matanza-Ees N°77-464/208</t>
  </si>
  <si>
    <t>La Matanza-El PlayÓn Centro Comunitario-469/213</t>
  </si>
  <si>
    <t>La Matanza-Centro De Jubilados "vivir"-459/3707</t>
  </si>
  <si>
    <t>La Matanza-Cec-identidad Vecinal-469/302</t>
  </si>
  <si>
    <t>La Matanza-E.e.s N°68-459/3706</t>
  </si>
  <si>
    <t>486/272</t>
  </si>
  <si>
    <t>La Matanza-Centro Joven AlegrÍa-486/272</t>
  </si>
  <si>
    <t>486/284</t>
  </si>
  <si>
    <t>La Matanza-Centro Ramon Carrillo-486/284</t>
  </si>
  <si>
    <t>469/208</t>
  </si>
  <si>
    <t>La Matanza-Ees N°77-469/208</t>
  </si>
  <si>
    <t>La Matanza-Rodolfo Walsh-486/3886</t>
  </si>
  <si>
    <t>La Matanza-Biblioteca Ceferino NamuncurÁ-486/3892</t>
  </si>
  <si>
    <t>La Matanza-Capilla Maria De Lujan-486/4672</t>
  </si>
  <si>
    <t>La Matanza-AsociaciÓn Civil Cirujas-481/3894</t>
  </si>
  <si>
    <t>469/3558</t>
  </si>
  <si>
    <t>La Matanza-Biblioteca Popular Madre Teresa-469/3558</t>
  </si>
  <si>
    <t>469/1152</t>
  </si>
  <si>
    <t>La Matanza-E.p N°88-469/1152</t>
  </si>
  <si>
    <t>La Matanza-Iglesia Palabra Fiel-469/3909</t>
  </si>
  <si>
    <t>La Matanza-Escuela De Educacion Primaria N°202-486/3915</t>
  </si>
  <si>
    <t>464/3539</t>
  </si>
  <si>
    <t>La Matanza-Capilla Virgen Del Valle-464/3539</t>
  </si>
  <si>
    <t>453/1464</t>
  </si>
  <si>
    <t>La Matanza-Catedral De La Fe-453/1464</t>
  </si>
  <si>
    <t>453/225</t>
  </si>
  <si>
    <t>La Matanza-Ep 113-453/225</t>
  </si>
  <si>
    <t>La Matanza-Asociacion Civil-469/3918</t>
  </si>
  <si>
    <t>481/3909</t>
  </si>
  <si>
    <t>La Matanza-Iglesia Palabra Fiel-481/3909</t>
  </si>
  <si>
    <t>La Matanza-Ees N°74-453/1551</t>
  </si>
  <si>
    <t>469/1720</t>
  </si>
  <si>
    <t>La Matanza-E.e.s.nº 77-469/1720</t>
  </si>
  <si>
    <t>486/314</t>
  </si>
  <si>
    <t>La Matanza-Capilla Medalla Milagrosa-486/314</t>
  </si>
  <si>
    <t>La Matanza-Los Lapices Siguen Escribiendo-486/3961</t>
  </si>
  <si>
    <t>La Matanza-C.r.e.e.r.-459/298</t>
  </si>
  <si>
    <t>469/298</t>
  </si>
  <si>
    <t>La Matanza-C.r.e.e.r.-469/298</t>
  </si>
  <si>
    <t>493/298</t>
  </si>
  <si>
    <t>La Matanza-C.r.e.e.r.-493/298</t>
  </si>
  <si>
    <t>La Matanza-Es Tiempo De Adorar A Dios-493/4121</t>
  </si>
  <si>
    <t>La Matanza-Club Social Y Deportivo Gonzalez Catan-493/291</t>
  </si>
  <si>
    <t>459/273</t>
  </si>
  <si>
    <t>La Matanza-Esc. 84-459/273</t>
  </si>
  <si>
    <t>481/284</t>
  </si>
  <si>
    <t>La Matanza-Centro Ramon Carrillo-481/284</t>
  </si>
  <si>
    <t>481/314</t>
  </si>
  <si>
    <t>La Matanza-Capilla Medalla Milagrosa-481/314</t>
  </si>
  <si>
    <t>497/222</t>
  </si>
  <si>
    <t>La Matanza-Capilla San Enrique-497/222</t>
  </si>
  <si>
    <t>La Matanza-Ub Barrio Independencia-464/2946</t>
  </si>
  <si>
    <t>497/218</t>
  </si>
  <si>
    <t>La Matanza-Casa Dorrego-497/218</t>
  </si>
  <si>
    <t>481/1880</t>
  </si>
  <si>
    <t>La Matanza-Centro Cultural CompaÑera Maria Eva-481/1880</t>
  </si>
  <si>
    <t>La Matanza-Ep N° 88-469/251</t>
  </si>
  <si>
    <t>La Matanza-Ep N°217-487/4136</t>
  </si>
  <si>
    <t>La Matanza-Ep 108-487/4016</t>
  </si>
  <si>
    <t>La Matanza-Deportivo Paraguayo-487/4141</t>
  </si>
  <si>
    <t>453/3539</t>
  </si>
  <si>
    <t>La Matanza-Capilla Virgen Del Valle-453/3539</t>
  </si>
  <si>
    <t>453/277</t>
  </si>
  <si>
    <t>La Matanza-PaÑol Pedro Luque-453/277</t>
  </si>
  <si>
    <t>464/1551</t>
  </si>
  <si>
    <t>La Matanza-Ees N°74-464/1551</t>
  </si>
  <si>
    <t>La Matanza-Abuelos Felices-493/4211</t>
  </si>
  <si>
    <t>481/272</t>
  </si>
  <si>
    <t>La Matanza-Centro Joven AlegrÍa-481/272</t>
  </si>
  <si>
    <t>La Matanza-Centro Todos Por Lxs Chicxs-469/4335</t>
  </si>
  <si>
    <t>La Matanza-Comedor La Morocha Km 38-469/212</t>
  </si>
  <si>
    <t>La Matanza-Merendero Chispa Popular-469/4379</t>
  </si>
  <si>
    <t>La Matanza-La Academia De Virrey Del Pino-469/4380</t>
  </si>
  <si>
    <t>La Matanza-San Carlos Borromeo-459/283</t>
  </si>
  <si>
    <t>La Matanza-Unidad Penitenciaria Nº43-458/319</t>
  </si>
  <si>
    <t>La Matanza-Ep N° 67-481/237</t>
  </si>
  <si>
    <t>La Matanza-Centro Comunitario Por Nuestros Hijos-481/282</t>
  </si>
  <si>
    <t>La Matanza-Presencia Del Rey-459/4465</t>
  </si>
  <si>
    <t>459/4466</t>
  </si>
  <si>
    <t>La Matanza-JardÍn Comunitario Abejitas Del TizÓn-459/4466</t>
  </si>
  <si>
    <t>La Matanza-Capilla San Francisco Javier-459/4467</t>
  </si>
  <si>
    <t>La Matanza-Sociedad De Fomento San Pedro-469/4464</t>
  </si>
  <si>
    <t>497/4504</t>
  </si>
  <si>
    <t>La Matanza-Club Independencia-497/4504</t>
  </si>
  <si>
    <t>La Matanza-ParaÍso De Dios-469/313</t>
  </si>
  <si>
    <t>La Matanza-Jesucristo Rey A Las Naciones-469/4508</t>
  </si>
  <si>
    <t>La Matanza-La Casa Del NiÑo-459/4512</t>
  </si>
  <si>
    <t>La Matanza-Iglesia Remanente Santo-464/1729</t>
  </si>
  <si>
    <t>La Matanza-Club Social Y Dep Pioneros De Atalco-487/4628</t>
  </si>
  <si>
    <t>La Matanza-Comedor La Hora Feliz-464/3917</t>
  </si>
  <si>
    <t>Berazategui-Escuela Primaria 34-451/2733</t>
  </si>
  <si>
    <t>Berazategui-Escuela Secundaria 26-451/2275</t>
  </si>
  <si>
    <t>Berazategui-Sf El Sol-451/3275</t>
  </si>
  <si>
    <t>Berazategui-Sf San Blas-451/2736</t>
  </si>
  <si>
    <t>Berazategui-Cj Villa Mitre-451/3393</t>
  </si>
  <si>
    <t>Berazategui-Sum Primero Los NiÑos-451/3394</t>
  </si>
  <si>
    <t>Berazategui-La Prosperidad-451/3395</t>
  </si>
  <si>
    <t>Berazategui-Suetra-451/2299</t>
  </si>
  <si>
    <t>Berazategui-Unidad Basica Gutierrez-451/3396</t>
  </si>
  <si>
    <t>Berazategui-Sf La Merced-451/3274</t>
  </si>
  <si>
    <t>Berazategui-Sf 3 De Junio-453/3192</t>
  </si>
  <si>
    <t>Berazategui-Sf Villa EspaÑa-453/4216</t>
  </si>
  <si>
    <t>Berazategui-Ate-451/2677</t>
  </si>
  <si>
    <t>453/2275</t>
  </si>
  <si>
    <t>Berazategui-Escuela Secundaria 26-453/2275</t>
  </si>
  <si>
    <t>Berazategui-Iglesia Del Peregrino-453/3625</t>
  </si>
  <si>
    <t>453/2299</t>
  </si>
  <si>
    <t>Berazategui-Suetra-453/2299</t>
  </si>
  <si>
    <t>Berazategui-Suteba Maritimo-453/3604</t>
  </si>
  <si>
    <t>Berazategui-Sf Ombu-453/2681</t>
  </si>
  <si>
    <t>Berazategui-Cic N°33-453/2682</t>
  </si>
  <si>
    <t>Berazategui-Escuela Primaria 22-453/3630</t>
  </si>
  <si>
    <t>Berazategui-Sf 20 De Junio-453/4202</t>
  </si>
  <si>
    <t>Berazategui-Sf Barrio Luz-453/4442</t>
  </si>
  <si>
    <t>Berazategui-Sf Sarmiento-453/3231</t>
  </si>
  <si>
    <t>Berazategui-Sf Aldana-453/3184</t>
  </si>
  <si>
    <t>Berazategui-Aot-453/4205</t>
  </si>
  <si>
    <t>Berazategui-Caac-453/2689</t>
  </si>
  <si>
    <t>Berazategui-Sf Maria Angelica-453/2693</t>
  </si>
  <si>
    <t>Berazategui-Sf La Serranita-453/2691</t>
  </si>
  <si>
    <t>Berazategui-Sf Provincias Unidas-453/2696</t>
  </si>
  <si>
    <t>Berazategui-Sf Juan Jose Paso-453/4203</t>
  </si>
  <si>
    <t>Berazategui-Sf Mosconi-453/3388</t>
  </si>
  <si>
    <t>Berazategui-Sede River-456/3643</t>
  </si>
  <si>
    <t>Berazategui-Dtc-456/2679</t>
  </si>
  <si>
    <t>456/2299</t>
  </si>
  <si>
    <t>Berazategui-Suetra-456/2299</t>
  </si>
  <si>
    <t>456/3630</t>
  </si>
  <si>
    <t>Berazategui-Escuela Primaria 22-456/3630</t>
  </si>
  <si>
    <t>Berazategui-Sf El Chelin-456/3632</t>
  </si>
  <si>
    <t>Berazategui-Casa Del NiÑo Rucalhue-456/2685</t>
  </si>
  <si>
    <t>456/4202</t>
  </si>
  <si>
    <t>Berazategui-Sf 20 De Junio-456/4202</t>
  </si>
  <si>
    <t>456/2275</t>
  </si>
  <si>
    <t>Berazategui-Escuela Secundaria 26-456/2275</t>
  </si>
  <si>
    <t>Berazategui-Sf Sevilla-456/2323</t>
  </si>
  <si>
    <t>Berazategui-Mtu-456/4069</t>
  </si>
  <si>
    <t>451/3192</t>
  </si>
  <si>
    <t>Berazategui-Sf 3 De Junio-451/3192</t>
  </si>
  <si>
    <t>Berazategui-Sf Sourigues-451/2325</t>
  </si>
  <si>
    <t>Berazategui-Sf Alberdi-451/3475</t>
  </si>
  <si>
    <t>Berazategui-Sf Platanos Norte-451/3397</t>
  </si>
  <si>
    <t>Berazategui-Sf 6 De Enero-451/4199</t>
  </si>
  <si>
    <t>Berazategui-Polideportivo 6-451/4200</t>
  </si>
  <si>
    <t>Berazategui-Iglesia Santa Juana Antida-452/3618</t>
  </si>
  <si>
    <t>Berazategui-Sf San Martin - Kennedy-453/1030</t>
  </si>
  <si>
    <t>Berazategui-Iglesia Caacupe-452/3221</t>
  </si>
  <si>
    <t>Berazategui-Escuela Primaria N 53-452/3763</t>
  </si>
  <si>
    <t>Berazategui-Asociacion Colectividades Berazategui-452/3370</t>
  </si>
  <si>
    <t>Berazategui-Attta-452/901</t>
  </si>
  <si>
    <t>Berazategui-La Molina-452/3096</t>
  </si>
  <si>
    <t>Berazategui-Sf El Paraiso-452/3633</t>
  </si>
  <si>
    <t>451/3763</t>
  </si>
  <si>
    <t>Berazategui-Escuela Primaria N 53-451/3763</t>
  </si>
  <si>
    <t>Berazategui-Padre Novak-451/4201</t>
  </si>
  <si>
    <t>456/3763</t>
  </si>
  <si>
    <t>Berazategui-Escuela Primaria N 53-456/3763</t>
  </si>
  <si>
    <t>453/4201</t>
  </si>
  <si>
    <t>Berazategui-Padre Novak-453/4201</t>
  </si>
  <si>
    <t>Berazategui-Polideportivo 7-451/4217</t>
  </si>
  <si>
    <t>Berazategui-Hogar Paraguayo-456/2686</t>
  </si>
  <si>
    <t>Berazategui-Capilla San Pedro-453/3400</t>
  </si>
  <si>
    <t>453/3633</t>
  </si>
  <si>
    <t>Berazategui-Sf El Paraiso-453/3633</t>
  </si>
  <si>
    <t>Berazategui-Sf Gente De Trabajo-453/3326</t>
  </si>
  <si>
    <t>451/3221</t>
  </si>
  <si>
    <t>Berazategui-Iglesia Caacupe-451/3221</t>
  </si>
  <si>
    <t>451/3184</t>
  </si>
  <si>
    <t>Berazategui-Sf Aldana-451/3184</t>
  </si>
  <si>
    <t>451/3618</t>
  </si>
  <si>
    <t>Berazategui-Iglesia Santa Juana Antida-451/3618</t>
  </si>
  <si>
    <t>453/3221</t>
  </si>
  <si>
    <t>Berazategui-Iglesia Caacupe-453/3221</t>
  </si>
  <si>
    <t>Florencio Varela-Fe.coo.tra.un-453/2041</t>
  </si>
  <si>
    <t>Florencio Varela-Luz Del Alma-453/2036</t>
  </si>
  <si>
    <t>Florencio Varela-Sdf Santa Rosa-453/2340</t>
  </si>
  <si>
    <t>Florencio Varela-Capilla Santa Rita-453/2375</t>
  </si>
  <si>
    <t>Florencio Varela-La Nazarena-453/1683</t>
  </si>
  <si>
    <t>Florencio Varela-Horizonte Santa Ines-453/2343</t>
  </si>
  <si>
    <t>Florencio Varela-Cic Ing Allan-455/2376</t>
  </si>
  <si>
    <t>Florencio Varela-Ep 55-455/3650</t>
  </si>
  <si>
    <t>Florencio Varela-Cef 192-453/3651</t>
  </si>
  <si>
    <t>Florencio Varela-Biblioteca Alfonsina-453/3472</t>
  </si>
  <si>
    <t>Florencio Varela-Cic San Francisco-453/3653</t>
  </si>
  <si>
    <t>Florencio Varela-Sum Los Tronquitos-455/2377</t>
  </si>
  <si>
    <t>Florencio Varela-La Casona-453/3654</t>
  </si>
  <si>
    <t>Florencio Varela-Sdf Martin Fierro-453/2341</t>
  </si>
  <si>
    <t>Florencio Varela-Cta-453/3071</t>
  </si>
  <si>
    <t>Florencio Varela-Ees 14-453/3655</t>
  </si>
  <si>
    <t>Florencio Varela-Medalla Milagrosa-453/3656</t>
  </si>
  <si>
    <t>Florencio Varela-Ep 19-453/3652</t>
  </si>
  <si>
    <t>Florencio Varela-Sdf Villa Hudson-453/3659</t>
  </si>
  <si>
    <t>Florencio Varela-Soc. De Fto "santo Tomas"-453/3660</t>
  </si>
  <si>
    <t>Florencio Varela-Capilla Maria Que Desata Los Nudos-453/3661</t>
  </si>
  <si>
    <t>453/3650</t>
  </si>
  <si>
    <t>Florencio Varela-Ep 55-453/3650</t>
  </si>
  <si>
    <t>Florencio Varela-Las Margaritas-455/3783</t>
  </si>
  <si>
    <t>Florencio Varela-Iglesia Ciudad De David/ Mi.pro.fi.na-455/3693</t>
  </si>
  <si>
    <t>Florencio Varela-Biblioteca El Obrador-453/3657</t>
  </si>
  <si>
    <t>Florencio Varela-Sdf 20 De Septiembre-453/4132</t>
  </si>
  <si>
    <t>453/2377</t>
  </si>
  <si>
    <t>Florencio Varela-Sum Los Tronquitos-453/2377</t>
  </si>
  <si>
    <t>453/3693</t>
  </si>
  <si>
    <t>Florencio Varela-Iglesia Ciudad De David/ Mi.pro.fi.na-453/3693</t>
  </si>
  <si>
    <t>Florencio Varela-Iglesia Andalum-453/4238</t>
  </si>
  <si>
    <t>Florencio Varela-Ep 36-453/3169</t>
  </si>
  <si>
    <t>Florencio Varela-Comedor Capilla Caacupe De Los Quinchos-453/4241</t>
  </si>
  <si>
    <t>Florencio Varela-Iglesia Restaurando Vidas-453/4243</t>
  </si>
  <si>
    <t>Florencio Varela-Unaj-453/1068</t>
  </si>
  <si>
    <t>Florencio Varela-Servicio Penitenciario Bonaerense Unidad Académica-453/1069</t>
  </si>
  <si>
    <t>Florencio Varela-Unidad Productiva Utep-453/3311</t>
  </si>
  <si>
    <t>Florencio Varela-Instituto De EducaciÓn Popular Eva Peron-453/1050</t>
  </si>
  <si>
    <t>Florencio Varela-Polo Productivo Barrios De Pie-453/4428</t>
  </si>
  <si>
    <t>Florencio Varela-Cfp N° 403-453/1046</t>
  </si>
  <si>
    <t>Florencio Varela-Unaj (ingenieron Allan)-453/3499</t>
  </si>
  <si>
    <t>Florencio Varela-Sociedad De Fomento Villa Argentina-453/1076</t>
  </si>
  <si>
    <t>Florencio Varela-Centro Cultural Y Biblioteca Popular El Laberinto-453/1049</t>
  </si>
  <si>
    <t>Florencio Varela-Merendero Evita Madre De Los Humildes-453/1078</t>
  </si>
  <si>
    <t>Florencio Varela-Frente Darío Santillán-453/3540</t>
  </si>
  <si>
    <t>Florencio Varela-Merendero 19 De Septiembre-453/3541</t>
  </si>
  <si>
    <t>453/2037</t>
  </si>
  <si>
    <t>Florencio Varela-Luz Del Alma-453/2037</t>
  </si>
  <si>
    <t>Florencio Varela-Centro Cultural El Faro-453/3794</t>
  </si>
  <si>
    <t>Florencio Varela-Club 25 De Mayo-453/3815</t>
  </si>
  <si>
    <t>Florencio Varela-Merendero Mis Pequeños Niños-453/3816</t>
  </si>
  <si>
    <t>Florencio Varela-Local Miles-453/1048</t>
  </si>
  <si>
    <t>Florencio Varela-El Faro La Esperanza-453/3926</t>
  </si>
  <si>
    <t>453/4089</t>
  </si>
  <si>
    <t>Florencio Varela-Club 25 De Mayo-453/4089</t>
  </si>
  <si>
    <t>Florencio Varela-Unidad Productiva Y Centro Cultural Micaela Garcia-453/1051</t>
  </si>
  <si>
    <t>Florencio Varela-Merendero Los Mismos De Siempre-453/4127</t>
  </si>
  <si>
    <t>Florencio Varela-Ser Especial-455/4152</t>
  </si>
  <si>
    <t>Florencio Varela-Local Movimiento Evita-453/4297</t>
  </si>
  <si>
    <t>Quilmes-Mary Sanchez-ees28-451/2620</t>
  </si>
  <si>
    <t>Quilmes-Promeba-452/2617</t>
  </si>
  <si>
    <t>Quilmes-Cic "la Ribera"-451/2657</t>
  </si>
  <si>
    <t>Quilmes-Centro De Jubilados Nuestros Derechos-451/2655</t>
  </si>
  <si>
    <t>Quilmes-Escuela Secundaria N°65-452/3234</t>
  </si>
  <si>
    <t>Quilmes-Escuela Primaria N° 31-457/2603</t>
  </si>
  <si>
    <t>Quilmes-Instituto Superior N°83-452/3375</t>
  </si>
  <si>
    <t>Quilmes-Sociedad De Fomento La Florida-452/3376</t>
  </si>
  <si>
    <t>Quilmes-Sociedad De Fomento Tomas Torres-452/4081</t>
  </si>
  <si>
    <t>Quilmes-Escuela Secundaria N°7-451/3379</t>
  </si>
  <si>
    <t>Quilmes-Cic La Matera-452/2624</t>
  </si>
  <si>
    <t>Quilmes-Escuela De Arte Y Oficios "solano Vive"-452/2607</t>
  </si>
  <si>
    <t>Quilmes-Sociedad De Fomento 20 De Junio-452/3235</t>
  </si>
  <si>
    <t>Quilmes-Sociedad De Fomento Balneario De Quilmes-451/2602</t>
  </si>
  <si>
    <t>Quilmes-Centro Juvenil Luz Del Alma-452/2639</t>
  </si>
  <si>
    <t>Quilmes-Iglesia De Dios Vision Vida-451/3780</t>
  </si>
  <si>
    <t>Quilmes-Escuela Primaria De Adultos N°706 (ep 14)-452/3551</t>
  </si>
  <si>
    <t>Quilmes-Fundacion Mas Vida-452/4372</t>
  </si>
  <si>
    <t>Quilmes-Sociedad De Fomento Enrique MuiÑo-452/2616</t>
  </si>
  <si>
    <t>Quilmes-Sociedad De Fomento "el Jalon"-452/2606</t>
  </si>
  <si>
    <t>Quilmes-Sociedad De Fomento Barrio Las Rosas-452/3241</t>
  </si>
  <si>
    <t>Quilmes-Sociedad De Fomento Santo Domingo-452/4479</t>
  </si>
  <si>
    <t>451/3551</t>
  </si>
  <si>
    <t>Quilmes-Escuela Primaria De Adultos N°706 (ep 14)-451/3551</t>
  </si>
  <si>
    <t>Quilmes-Sociedad De Fomento "gaby 1°"-457/2609</t>
  </si>
  <si>
    <t>Quilmes-Asociacion Civil 30 Mil SueÑos Florecen-457/2598</t>
  </si>
  <si>
    <t>Quilmes-Parroquia Nuestra SeÑora De Itati-452/2622</t>
  </si>
  <si>
    <t>Quilmes-Sociedad De Fomento "san Francisco"-452/3779</t>
  </si>
  <si>
    <t>Quilmes-Capilla ExaltaciÓn De La Cruz-452/2648</t>
  </si>
  <si>
    <t>Quilmes-Iglesia Santa Lucia-452/2605</t>
  </si>
  <si>
    <t>Quilmes-Casa Paraguaya De Quilmes "natalicio Talavera"-452/3851</t>
  </si>
  <si>
    <t>451/4079</t>
  </si>
  <si>
    <t>Quilmes-Sociedad De Fomento Balneario De Quilmes-451/4079</t>
  </si>
  <si>
    <t>Quilmes-Ptp Solano-452/3378</t>
  </si>
  <si>
    <t>Quilmes-Sociedad De Fomento San Antonio-452/4144</t>
  </si>
  <si>
    <t>Quilmes-Centro Cultural El Galpon-451/2604</t>
  </si>
  <si>
    <t>451/4372</t>
  </si>
  <si>
    <t>Quilmes-Fundacion Mas Vida-451/4372</t>
  </si>
  <si>
    <t>Quilmes-Hogar Infantil San Francisco-452/4600</t>
  </si>
  <si>
    <t>Quilmes-Cooperativa MetalÚrgica Eitec Ltdea-451/957</t>
  </si>
  <si>
    <t>Quilmes-San Francisco Asis - Iapi-451/3224</t>
  </si>
  <si>
    <t>Quilmes-Transformar (municipalidad De Quilmes)-451/949</t>
  </si>
  <si>
    <t>Quilmes-Cic Santo Domingo-451/3225</t>
  </si>
  <si>
    <t>Quilmes-Asociacion Sordos Quilmes-451/952</t>
  </si>
  <si>
    <t>Quilmes-Club 9 De Julio-451/3327</t>
  </si>
  <si>
    <t>Quilmes-Centro Comunitario 24 De Diciembre-451/3292</t>
  </si>
  <si>
    <t>Quilmes-Centro Cultural "somos El Mundo"-451/3293</t>
  </si>
  <si>
    <t>Quilmes-Tinkunaco-451/3916</t>
  </si>
  <si>
    <t>Quilmes-Sociedad De Fomento "barrio Arrieta"-451/3236</t>
  </si>
  <si>
    <t>Quilmes-Centro De Capacitaciòn Y Entrenamiento Profesional-451/4486</t>
  </si>
  <si>
    <t>Quilmes-Cic Agustin Ramirez-451/4519</t>
  </si>
  <si>
    <t>Presidente Perón-Ep N° 12-452/2104</t>
  </si>
  <si>
    <t>Presidente Perón-Ep N°11-451/1942</t>
  </si>
  <si>
    <t>Presidente Perón-Ep N° 3-451/1938</t>
  </si>
  <si>
    <t>Presidente Perón-Ep N° 9-451/1941</t>
  </si>
  <si>
    <t>Presidente Perón-Ep N°2-452/3717</t>
  </si>
  <si>
    <t>Presidente Perón-Ep N° 10-452/2103</t>
  </si>
  <si>
    <t>Presidente Perón-Ep N° 5-451/1939</t>
  </si>
  <si>
    <t>Presidente Perón-Ep N°14-451/1943</t>
  </si>
  <si>
    <t>Presidente Perón-Una Mirada Diferente - Junior Marquez-451/1270</t>
  </si>
  <si>
    <t>Presidente Perón-Municipalidad - Agrup. 17 De Octubre - Numancia-451/1269</t>
  </si>
  <si>
    <t>Presidente Perón-Iglesia Hay Vida En Jesus-451/3534</t>
  </si>
  <si>
    <t>Presidente Perón-Casa De Los Abuelos-451/3535</t>
  </si>
  <si>
    <t>Presidente Perón-Nuevo Encuentro-451/965</t>
  </si>
  <si>
    <t>Presidente Perón-Corazones Solidarios-451/970</t>
  </si>
  <si>
    <t>Presidente Perón-Municipalidad - Agrup. 17 De Octubre - La Yaya-451/3903</t>
  </si>
  <si>
    <t>Presidente Perón-Eepa 702 - Sociedad De Fomento Mariano Moreno-451/966</t>
  </si>
  <si>
    <t>Presidente Perón-Eepa 702 - UniÓn Vecinal Parque Americano-451/4107</t>
  </si>
  <si>
    <t>Presidente Perón-Barrios De Pie-451/428</t>
  </si>
  <si>
    <t>452/970</t>
  </si>
  <si>
    <t>Presidente Perón-Corazones Solidarios-452/970</t>
  </si>
  <si>
    <t>Presidente Perón-Municipalidad - Agrup. 17 De Octubre - Numancia Su-451/4387</t>
  </si>
  <si>
    <t>Ezeiza-Escuela Canale-455/1479</t>
  </si>
  <si>
    <t>Ezeiza-Secretaria De La Mujer-451/1473</t>
  </si>
  <si>
    <t>Ezeiza-Escuela French-456/1480</t>
  </si>
  <si>
    <t>Ezeiza-Ep 5-453/1478</t>
  </si>
  <si>
    <t>Ezeiza-Ep 13-451/1481</t>
  </si>
  <si>
    <t>Ezeiza-Ep 20-456/1477</t>
  </si>
  <si>
    <t>Ezeiza-Ep 21-453/1487</t>
  </si>
  <si>
    <t>Ezeiza-Ep 22-454/1486</t>
  </si>
  <si>
    <t>Ezeiza-Ep 7-454/1482</t>
  </si>
  <si>
    <t>Ezeiza-Ep 16-453/4197</t>
  </si>
  <si>
    <t>Ezeiza-Biblioteca Utopia-451/3005</t>
  </si>
  <si>
    <t>Ezeiza-Polo Productivo-451/1490</t>
  </si>
  <si>
    <t>Ezeiza-Utedic-451/3004</t>
  </si>
  <si>
    <t>Ezeiza-Fines Ezeiza-451/1489</t>
  </si>
  <si>
    <t>Ezeiza-Atomica De Ezeiza-455/693</t>
  </si>
  <si>
    <t>Ezeiza-Barrio Del Plata-455/613</t>
  </si>
  <si>
    <t>Ezeiza-Club Altos De Tristan Suarez-455/3371</t>
  </si>
  <si>
    <t>456/3371</t>
  </si>
  <si>
    <t>Ezeiza-Club Altos De Tristan Suarez-456/3371</t>
  </si>
  <si>
    <t>Ezeiza-Club Vista Alegre-455/3425</t>
  </si>
  <si>
    <t>455/615</t>
  </si>
  <si>
    <t>Ezeiza-Barrio Del Plata-455/615</t>
  </si>
  <si>
    <t>Ezeiza-Despertares-451/4292</t>
  </si>
  <si>
    <t>Ezeiza-Club Ate-451/4518</t>
  </si>
  <si>
    <t>Esteban Echeverría-Asociacion Civil Latinoamericana-452/1686</t>
  </si>
  <si>
    <t>Esteban Echeverría-E.e.s. Nº 27-452/1892</t>
  </si>
  <si>
    <t>Esteban Echeverría-Agrupacion Echeverria Activa-452/1706</t>
  </si>
  <si>
    <t>Esteban Echeverría-Ep Nº 1-454/1698</t>
  </si>
  <si>
    <t>Esteban Echeverría-Ep Nº 15-454/1697</t>
  </si>
  <si>
    <t>Esteban Echeverría-Ep Nº 17-454/1678</t>
  </si>
  <si>
    <t>Esteban Echeverría-Ep Nº 41-454/1684</t>
  </si>
  <si>
    <t>Esteban Echeverría-Ep Nº 27-454/1685</t>
  </si>
  <si>
    <t>Esteban Echeverría-Ep Nº 11-452/1688</t>
  </si>
  <si>
    <t>Esteban Echeverría-Ep Nº 26-454/1692</t>
  </si>
  <si>
    <t>Esteban Echeverría-Ep Nº 14-454/1694</t>
  </si>
  <si>
    <t>Esteban Echeverría-Iglesia Cristiana Nueva Vision-452/4082</t>
  </si>
  <si>
    <t>Esteban Echeverría-Red Puentes-452/3670</t>
  </si>
  <si>
    <t>Esteban Echeverría-Suteba-454/5</t>
  </si>
  <si>
    <t>Esteban Echeverría-Asociacion Civil Sonrisas-452/1693</t>
  </si>
  <si>
    <t>Esteban Echeverría-Sociedad De Fomento El Zaizar-452/4290</t>
  </si>
  <si>
    <t>Esteban Echeverría-Sociedad De Fomento Santa Isabel-452/4296</t>
  </si>
  <si>
    <t>Esteban Echeverría-La Victoria-452/3883</t>
  </si>
  <si>
    <t>Esteban Echeverría-Sociedad De Fomento La Campana-452/1027</t>
  </si>
  <si>
    <t>Esteban Echeverría-Centro Comunitario Nestor Kirchner-452/474</t>
  </si>
  <si>
    <t>Esteban Echeverría-Merendero Reino Del Reves-452/3863</t>
  </si>
  <si>
    <t>Esteban Echeverría-Sociedad De Fomento San Martin-452/3457</t>
  </si>
  <si>
    <t>Esteban Echeverría-Merendero PequeÑos Traviesos-452/3873</t>
  </si>
  <si>
    <t>Esteban Echeverría-Ub Osvaldo Zapata-452/485</t>
  </si>
  <si>
    <t>Esteban Echeverría-Los Altos-452/1022</t>
  </si>
  <si>
    <t>Esteban Echeverría-Paulo Freire-452/4360</t>
  </si>
  <si>
    <t>Esteban Echeverría-Norma Carrillo-452/492</t>
  </si>
  <si>
    <t>Esteban Echeverría-PequeÑos Gigantes-452/4362</t>
  </si>
  <si>
    <t>Esteban Echeverría-San Agustin-452/4416</t>
  </si>
  <si>
    <t>Esteban Echeverría-Barrio San Carlos-452/4424</t>
  </si>
  <si>
    <t>Esteban Echeverría-Los Sin Techo-452/4425</t>
  </si>
  <si>
    <t>452/5</t>
  </si>
  <si>
    <t>Esteban Echeverría-Suteba-452/5</t>
  </si>
  <si>
    <t>Almirante Brown-Sociedad De Fomento 17 De Agosto-451/86</t>
  </si>
  <si>
    <t>Almirante Brown-Cea 713-451/2207</t>
  </si>
  <si>
    <t>Almirante Brown-Pocho Lepratti-451/1934</t>
  </si>
  <si>
    <t>Almirante Brown-Epa 703-452/2847</t>
  </si>
  <si>
    <t>Almirante Brown-Cat Comedor Patito Feo-453/2086</t>
  </si>
  <si>
    <t>Almirante Brown-E.p N° 9-452/2112</t>
  </si>
  <si>
    <t>Almirante Brown-Madres De Plaza-452/2128</t>
  </si>
  <si>
    <t>Almirante Brown-Eeppa714-452/96</t>
  </si>
  <si>
    <t>Almirante Brown-Mujeres Empoderadas-453/2088</t>
  </si>
  <si>
    <t>Almirante Brown-Asociacion Civil Te Ayudamos A Crecer-453/2093</t>
  </si>
  <si>
    <t>Almirante Brown-Eppa 704 Escuela N° 3-453/2073</t>
  </si>
  <si>
    <t>Almirante Brown-Escuela N°78-453/2066</t>
  </si>
  <si>
    <t>Almirante Brown-Eppa 705-453/2078</t>
  </si>
  <si>
    <t>Almirante Brown-Escuela N°21-453/2098</t>
  </si>
  <si>
    <t>Almirante Brown-Tito Taverna-453/2387</t>
  </si>
  <si>
    <t>Almirante Brown-Nuestra SeÑora De La Paz-453/2976</t>
  </si>
  <si>
    <t>Almirante Brown-Sociedad De Fomento Lomas De Burzaco-453/2977</t>
  </si>
  <si>
    <t>Almirante Brown-Ep 36- Sociedad De Fomento Barrio La Gloria-451/2208</t>
  </si>
  <si>
    <t>Almirante Brown-Escuela N1-451/2219</t>
  </si>
  <si>
    <t>Almirante Brown-Asoc Jub Y Pens Malvinas Argentinas-453/2385</t>
  </si>
  <si>
    <t>Almirante Brown-Merendero 3 De Febrero-453/3083</t>
  </si>
  <si>
    <t>Almirante Brown-Centro De Acceso A Derechos Para Mujeres Y Disiden-452/3448</t>
  </si>
  <si>
    <t>Almirante Brown-Escuela 46-451/2223</t>
  </si>
  <si>
    <t>Almirante Brown-Escuela 12-451/2211</t>
  </si>
  <si>
    <t>Almirante Brown-Mundo Feliz-453/112</t>
  </si>
  <si>
    <t>Almirante Brown-Eppa 710 Escuela N°17 Soldado Ramon Moreno-453/2388</t>
  </si>
  <si>
    <t>Almirante Brown-Casa Municipal De La Cultura Don Orione "luis Sand-453/3680</t>
  </si>
  <si>
    <t>Almirante Brown-Cic Don Orione-453/2081</t>
  </si>
  <si>
    <t>Almirante Brown-Escuela N°52 Florentino Ameghino-453/3485</t>
  </si>
  <si>
    <t>Almirante Brown-Escuela 72-451/2226</t>
  </si>
  <si>
    <t>Almirante Brown-El Hornerito-451/3699</t>
  </si>
  <si>
    <t>Almirante Brown-Los Chicos De Betherram-451/3702</t>
  </si>
  <si>
    <t>Almirante Brown-Sociedad De Fomento Bouchard-451/3756</t>
  </si>
  <si>
    <t>Almirante Brown-San Gabriel-451/2213</t>
  </si>
  <si>
    <t>Almirante Brown-Club 8 De Diciembre-451/2209</t>
  </si>
  <si>
    <t>Almirante Brown-Escuela 40-451/2220</t>
  </si>
  <si>
    <t>Almirante Brown-Soc De Fomento Barrio Ipona-452/2121</t>
  </si>
  <si>
    <t>Almirante Brown-Nidito De Cecilia-452/3728</t>
  </si>
  <si>
    <t>Almirante Brown-Nunca Bajen Las Banderas E.p N° 77-452/2119</t>
  </si>
  <si>
    <t>Almirante Brown-E.p.a N° 714-452/2130</t>
  </si>
  <si>
    <t>Almirante Brown-Merendero Santa Rosa-452/2125</t>
  </si>
  <si>
    <t>Almirante Brown-Eepa 709 Esc N°57-453/2955</t>
  </si>
  <si>
    <t>Almirante Brown-Casa Del NiÑo Villa Paris-452/4230</t>
  </si>
  <si>
    <t>Almirante Brown-Felipe Vallese-452/2867</t>
  </si>
  <si>
    <t>Almirante Brown-Centro Cultural Soc Y Comunitario "la Unidad"-453/4237</t>
  </si>
  <si>
    <t>Almirante Brown-Centro Cultural Santa Clara-453/4250</t>
  </si>
  <si>
    <t>Almirante Brown-Club Atletico Y Social Villa Calzada-451/2228</t>
  </si>
  <si>
    <t>Almirante Brown-Merendero Arco Iris-453/4287</t>
  </si>
  <si>
    <t>Almirante Brown-Sociedad De Fomento La Esther-453/4312</t>
  </si>
  <si>
    <t>Almirante Brown-Centro Cultural Y Social Cro.miguel A.capasso-453/2074</t>
  </si>
  <si>
    <t>Almirante Brown-Frida Kahlo-453/2101</t>
  </si>
  <si>
    <t>Almirante Brown-Cea713-451/3488</t>
  </si>
  <si>
    <t>Almirante Brown-Ees 61-451/4523</t>
  </si>
  <si>
    <t>Almirante Brown-Isauro Arancibia- Eepa 710-453/110</t>
  </si>
  <si>
    <t>Almirante Brown-Comunitario Alberto Diaz-452/946</t>
  </si>
  <si>
    <t>Almirante Brown-Honorable Consejo Deliberante-451/94</t>
  </si>
  <si>
    <t>Almirante Brown-Sociedad De Fomento IntegraciÓn Y Cultura-451/3019</t>
  </si>
  <si>
    <t>451/3021</t>
  </si>
  <si>
    <t>Almirante Brown-Escuela 46-451/3021</t>
  </si>
  <si>
    <t>Almirante Brown-Casa Del Encuentro-453/104</t>
  </si>
  <si>
    <t>Almirante Brown-No Fue Magia E.p N°23-452/2115</t>
  </si>
  <si>
    <t>Almirante Brown-Cpc El Arco-452/97</t>
  </si>
  <si>
    <t>Almirante Brown-Camino De Las Flores-452/88</t>
  </si>
  <si>
    <t>Almirante Brown-Centro Comunitario Mitai-452/945</t>
  </si>
  <si>
    <t>Almirante Brown-Centro Comunitario Somos Barrios De Pie-453/103</t>
  </si>
  <si>
    <t>Almirante Brown-La Farola-453/2993</t>
  </si>
  <si>
    <t>Almirante Brown-Jesus Es El Primer Paso-453/3141</t>
  </si>
  <si>
    <t>Almirante Brown-Fueguitos Brown-453/939</t>
  </si>
  <si>
    <t>Almirante Brown-Casa De La Cultura-451/3251</t>
  </si>
  <si>
    <t>Almirante Brown-No Fue Magia-452/100</t>
  </si>
  <si>
    <t>Almirante Brown-Barrio El Encuentro-453/3578</t>
  </si>
  <si>
    <t>Almirante Brown-No Me Olvides-453/2386</t>
  </si>
  <si>
    <t>Almirante Brown-Centro Comunitario Y Social El Gendarme-452/99</t>
  </si>
  <si>
    <t>Almirante Brown-Ep 82-452/92</t>
  </si>
  <si>
    <t>Almirante Brown-Cpa-451/3904</t>
  </si>
  <si>
    <t>Almirante Brown-Hospital Dr. Arturo OÑativia-451/3920</t>
  </si>
  <si>
    <t>Almirante Brown-Iglesia De Jesucristo De Los Ultimos Dias-453/109</t>
  </si>
  <si>
    <t>Almirante Brown-La Campopra-la Hermosa/ Sonrisitas-452/108</t>
  </si>
  <si>
    <t>Almirante Brown-Centro Comunitario Francisco De Paula-452/4000</t>
  </si>
  <si>
    <t>Almirante Brown-Uocra-451/85</t>
  </si>
  <si>
    <t>Almirante Brown-Los Maestros-451/4119</t>
  </si>
  <si>
    <t>Almirante Brown-Sol Y Luna-452/107</t>
  </si>
  <si>
    <t>Almirante Brown-Los Descamisados-453/4124</t>
  </si>
  <si>
    <t>Almirante Brown-Compromiso Ciudadano-453/4543</t>
  </si>
  <si>
    <t>Almirante Brown-Sociedad De Fomento Manzana 30-453/113</t>
  </si>
  <si>
    <t>Almirante Brown-Centro Barrial La Duarte-451/3882</t>
  </si>
  <si>
    <t>Almirante Brown-IntegraciÓn Y Cultura-451/2217</t>
  </si>
  <si>
    <t>Almirante Brown-La Voz Que Clama En El Desierto-451/4557</t>
  </si>
  <si>
    <t>Almirante Brown-Escuela 61-451/4558</t>
  </si>
  <si>
    <t>Almirante Brown-Hogar El Alba-452/4574</t>
  </si>
  <si>
    <t>Almirante Brown-Tierra De Bendiciones-452/4570</t>
  </si>
  <si>
    <t>Almirante Brown-Iglesia De Dios-452/4572</t>
  </si>
  <si>
    <t>Almirante Brown-Hogar El Maestro-452/4577</t>
  </si>
  <si>
    <t>Almirante Brown-Ep 33-452/4590</t>
  </si>
  <si>
    <t>Almirante Brown-El Shaddai-452/4621</t>
  </si>
  <si>
    <t>Almirante Brown-Fe En Accion-453/4623</t>
  </si>
  <si>
    <t>Almirante Brown-Gino Straforini-451/87</t>
  </si>
  <si>
    <t>Almirante Brown-Educando Armonia-452/4608</t>
  </si>
  <si>
    <t>Almirante Brown-Celia Baudot-453/4653</t>
  </si>
  <si>
    <t>Almirante Brown-Comedor Corazon De Oro-453/4658</t>
  </si>
  <si>
    <t>Almirante Brown-Iglesia Amor Poder Y Fe-453/4667</t>
  </si>
  <si>
    <t>San Vicente-E.p. N°9-451/2440</t>
  </si>
  <si>
    <t>San Vicente-E.p. Nº15-451/1996</t>
  </si>
  <si>
    <t>San Vicente-E.p. N°29-451/2705</t>
  </si>
  <si>
    <t>San Vicente-E.p. N°4-451/2711</t>
  </si>
  <si>
    <t>San Vicente-Patricia Zacarias-451/2821</t>
  </si>
  <si>
    <t>San Vicente-E.p. N°23-451/2704</t>
  </si>
  <si>
    <t>San Vicente-E.p. N°31-451/2708</t>
  </si>
  <si>
    <t>San Vicente-E.p. N°27-451/2702</t>
  </si>
  <si>
    <t>San Vicente-E.s. N°7-451/2703</t>
  </si>
  <si>
    <t>San Vicente-E.e.s. N° 14-451/4219</t>
  </si>
  <si>
    <t>San Vicente-AsociaciÓn Protectora De NiÑos-451/3796</t>
  </si>
  <si>
    <t>San Vicente-Iglesia Evangelica Pentecostal-451/3471</t>
  </si>
  <si>
    <t>San Vicente-Tres Banderas-451/3694</t>
  </si>
  <si>
    <t>San Vicente-Suteba-451/3695</t>
  </si>
  <si>
    <t>San Vicente-Suteba Movimiento Mayo-451/3911</t>
  </si>
  <si>
    <t>San Vicente-Local Insauro Arancibia-451/3701</t>
  </si>
  <si>
    <t>San Vicente-Unsav-451/2820</t>
  </si>
  <si>
    <t>San Vicente-Iglesia El Arca De La Salvacion-451/4099</t>
  </si>
  <si>
    <t>San Vicente-Barrios De Pie-451/4249</t>
  </si>
  <si>
    <t>Vicente López-Ep 30-452/1932</t>
  </si>
  <si>
    <t>Vicente López-Setia-452/1931</t>
  </si>
  <si>
    <t>Vicente López-Residencia Presidencial-452/130</t>
  </si>
  <si>
    <t>Vicente López-Ciie-452/3998</t>
  </si>
  <si>
    <t>Vicente López-Patronato Del Liberado Bonaerense-452/139</t>
  </si>
  <si>
    <t>Vicente López-Centro Social Productivo Juana Azurduy-452/585</t>
  </si>
  <si>
    <t>Vicente López-Virgen Del Carmen-452/121</t>
  </si>
  <si>
    <t>Vicente López-Asociación Camino-452/133</t>
  </si>
  <si>
    <t>Vicente López-Escuelita El Ceibo-452/135</t>
  </si>
  <si>
    <t>Vicente López-Frente Social Peronista-452/137</t>
  </si>
  <si>
    <t>Vicente López-Cfp Uom-452/3999</t>
  </si>
  <si>
    <t>Vicente López-Platense-452/3444</t>
  </si>
  <si>
    <t>Vicente López-Hospital CetrÁngolo-452/4440</t>
  </si>
  <si>
    <t>Vicente López-Junta Vecinal Manuel Belgrano-452/4371</t>
  </si>
  <si>
    <t>Vicente López-La Casita De Olivos-452/4373</t>
  </si>
  <si>
    <t>Tigre-Local Frente De Todos-452/4646</t>
  </si>
  <si>
    <t>Tigre-Ep N°20-452/3870</t>
  </si>
  <si>
    <t>Tigre-Sociedad De Fomento El Recreo-452/4365</t>
  </si>
  <si>
    <t>Tigre-Epi Cina Cina-452/581</t>
  </si>
  <si>
    <t>Tigre-FundaciÓn MÁs Humanidad - Galarza-452/571</t>
  </si>
  <si>
    <t>San Fernando-Centro Comunitario Del Carmen-453/3154</t>
  </si>
  <si>
    <t>San Fernando-Cueva Del Joven-453/2051</t>
  </si>
  <si>
    <t>San Fernando-Hogar Zanocchi-453/551</t>
  </si>
  <si>
    <t>San Fernando-E.e.s.n°25-453/1254</t>
  </si>
  <si>
    <t>San Fernando-I.m.s.s.a-453/2049</t>
  </si>
  <si>
    <t>San Isidro-Futuro Abierto-451/2230</t>
  </si>
  <si>
    <t>San Isidro-Acej-451/2225</t>
  </si>
  <si>
    <t>San Isidro-Casa Azul-451/3020</t>
  </si>
  <si>
    <t>San Isidro-Biblioteca Madres Barrio Sauce-451/129</t>
  </si>
  <si>
    <t>San Isidro-Lanoscou-451/120</t>
  </si>
  <si>
    <t>San Isidro-Fte Cultura-451/122</t>
  </si>
  <si>
    <t>Tres De Febrero-Es Nº 3-452/1994</t>
  </si>
  <si>
    <t>Tres De Febrero-FundaciÓn De La Calle A La Vida-452/60</t>
  </si>
  <si>
    <t>Tres De Febrero-Untref-452/1992</t>
  </si>
  <si>
    <t>Tres De Febrero-Centro A La Olla-455/63</t>
  </si>
  <si>
    <t>Tres De Febrero-Delegacion Tres De Febrero Patronato De Liberados-455/431</t>
  </si>
  <si>
    <t>Tres De Febrero-Afmc (aso)-455/61</t>
  </si>
  <si>
    <t>Tres De Febrero-Bachillerato Libertador-451/959</t>
  </si>
  <si>
    <t>Tres De Febrero-Bachillerato Popular Ejercito De Los Andes-451/995</t>
  </si>
  <si>
    <t>Tres De Febrero-Corriente Pueblo Unido Tdf-455/432</t>
  </si>
  <si>
    <t>Tres De Febrero-Iglesia Itati Puerta 8-451/960</t>
  </si>
  <si>
    <t>Tres De Febrero-Liberados-451/971</t>
  </si>
  <si>
    <t>Tres De Febrero-Club De Leones Villa Bosch-455/1228</t>
  </si>
  <si>
    <t>Tres De Febrero-Centro Cultural Raices CompaÑeras-455/70</t>
  </si>
  <si>
    <t>Tres De Febrero-AsociaciÓn Civil Juana Toledo-455/4369</t>
  </si>
  <si>
    <t>Hurlingham-Iglesia Esmirna-451/4334</t>
  </si>
  <si>
    <t>Hurlingham-Iglesia Nuevo Tiempo (ex Catedral De La Fé)-451/3200</t>
  </si>
  <si>
    <t>Hurlingham-Epa 703-451/1127</t>
  </si>
  <si>
    <t>Hurlingham-Epa 702-451/1129</t>
  </si>
  <si>
    <t>Hurlingham-Polo Productivo / Empleo-451/1121</t>
  </si>
  <si>
    <t>Hurlingham-Cea 707-451/1134</t>
  </si>
  <si>
    <t>454/1134</t>
  </si>
  <si>
    <t>Hurlingham-Cea 707-454/1134</t>
  </si>
  <si>
    <t>451/1136</t>
  </si>
  <si>
    <t>Hurlingham-Epa 703-451/1136</t>
  </si>
  <si>
    <t>Hurlingham-21 De Agosto-454/4023</t>
  </si>
  <si>
    <t>Hurlingham-Centro Cultural William Morris-454/3483</t>
  </si>
  <si>
    <t>454/1129</t>
  </si>
  <si>
    <t>Hurlingham-Epa 702-454/1129</t>
  </si>
  <si>
    <t>Hurlingham-Cfp Malvinas Argentinas Solis-454/1125</t>
  </si>
  <si>
    <t>Hurlingham-Heroes De Malvinas-454/2939</t>
  </si>
  <si>
    <t>Hurlingham-Cfp Camargo ¨malvinas Arg¨-454/3408</t>
  </si>
  <si>
    <t>454/3200</t>
  </si>
  <si>
    <t>Hurlingham-Iglesia Nuevo Tiempo (ex Catedral De La Fé)-454/3200</t>
  </si>
  <si>
    <t>Hurlingham-Sum ¨los Milagros¨-454/4213</t>
  </si>
  <si>
    <t>Hurlingham-Parroquia San Damian-454/1122</t>
  </si>
  <si>
    <t>Hurlingham-Juana Azurduy-455/1139</t>
  </si>
  <si>
    <t>451/1125</t>
  </si>
  <si>
    <t>Hurlingham-Cfp Malvinas Argentinas Solis-451/1125</t>
  </si>
  <si>
    <t>Hurlingham-Suteba-451/3473</t>
  </si>
  <si>
    <t>Hurlingham-Consejo Escolar-451/3776</t>
  </si>
  <si>
    <t>Hurlingham-Desarrollo Social B Mitre-451/4024</t>
  </si>
  <si>
    <t>General San Martín-Comedor Morumbi 2-453/3474</t>
  </si>
  <si>
    <t>General San Martín-Mujeres Resilientes-466/3905</t>
  </si>
  <si>
    <t>General San Martín-Manantial De Bendiciones-466/4057</t>
  </si>
  <si>
    <t>General San Martín-Fm Reconquista-453/659</t>
  </si>
  <si>
    <t>General San Martín-Bach. Popular Esperanza-anexo Negrito Manuel-453/848</t>
  </si>
  <si>
    <t>General San Martín-Centro Integrador Comunitario Nestor Kirchner-453/629</t>
  </si>
  <si>
    <t>General San Martín-Cmci - Centro Municipal De Cuidado Infantil Loyola-453/1109</t>
  </si>
  <si>
    <t>458/629</t>
  </si>
  <si>
    <t>General San Martín-Centro Integrador Comunitario Nestor Kirchner-458/629</t>
  </si>
  <si>
    <t>General San Martín-Unsam Belgrano-458/1524</t>
  </si>
  <si>
    <t>General San Martín-Pequeños Pasos-458/645</t>
  </si>
  <si>
    <t>General San Martín-Biblioteca Popular La Carcova-458/630</t>
  </si>
  <si>
    <t>General San Martín-Asociacion Civil Diego Duarte-453/3713</t>
  </si>
  <si>
    <t>General San Martín-Instituto Nacional De Tecnologia Industrial-453/638</t>
  </si>
  <si>
    <t>453/1524</t>
  </si>
  <si>
    <t>General San Martín-Unsam Belgrano-453/1524</t>
  </si>
  <si>
    <t>General San Martín-Casa De Elena-453/656</t>
  </si>
  <si>
    <t>General San Martín-Ceamse-453/1527</t>
  </si>
  <si>
    <t>Morón-Club Deportivo Moron-457/2005</t>
  </si>
  <si>
    <t>Morón-Ugc Nº 2-457/2015</t>
  </si>
  <si>
    <t>Morón-Casa Malvinas-457/2000</t>
  </si>
  <si>
    <t>457/2008</t>
  </si>
  <si>
    <t>Morón-Club Deportivo Moron-457/2008</t>
  </si>
  <si>
    <t>Morón-Ep 31 Barrio Gaona-457/4092</t>
  </si>
  <si>
    <t>Morón-Secretaria De Educacion-457/4091</t>
  </si>
  <si>
    <t>Morón-Sindicato De Trabajadores Municipales-457/4640</t>
  </si>
  <si>
    <t>Morón-Sociedad De Fomento General San Martin-457/2025</t>
  </si>
  <si>
    <t>Morón-Obrador Municipal-457/987</t>
  </si>
  <si>
    <t>Morón-Casa Esquina Libertad San Juan-457/2987</t>
  </si>
  <si>
    <t>Morón-Centro Cultural La Gloriosa-457/3383</t>
  </si>
  <si>
    <t>Morón-Foetra-457/4158</t>
  </si>
  <si>
    <t>Morón-DirecciÓn De Vialidad-457/4430</t>
  </si>
  <si>
    <t>Ituzaingó-Ub 1ro De Julio-454/2980</t>
  </si>
  <si>
    <t>Ituzaingó-Cds Juana Azurduy-451/2349</t>
  </si>
  <si>
    <t>Ituzaingó-Cic Barrionuevo-452/2362</t>
  </si>
  <si>
    <t>Ituzaingó-La Juana-451/2365</t>
  </si>
  <si>
    <t>Ituzaingó-Manitos Sucias-454/3135</t>
  </si>
  <si>
    <t>Ituzaingó-Polo Productivo-451/3498</t>
  </si>
  <si>
    <t>455/2362</t>
  </si>
  <si>
    <t>Ituzaingó-Cic Barrionuevo-455/2362</t>
  </si>
  <si>
    <t>Ituzaingó-El Amor Y La Igualdad-453/2475</t>
  </si>
  <si>
    <t>Ituzaingó-Nuevo Centenario-453/4331</t>
  </si>
  <si>
    <t>Ituzaingó-Ub Juana Azurduy-453/2348</t>
  </si>
  <si>
    <t>Ituzaingó-Esc De Educ. Especial Picasso-453/833</t>
  </si>
  <si>
    <t>Ituzaingó-Escuela Recuperadora-453/835</t>
  </si>
  <si>
    <t>Ituzaingó-Esc. De Educ. Especial Juntos A La Par-453/836</t>
  </si>
  <si>
    <t>Ituzaingó-La Compañera-453/842</t>
  </si>
  <si>
    <t>Ituzaingó-Club 1ro De Mayo-453/4315</t>
  </si>
  <si>
    <t>Ituzaingó-Ub La Pingui-453/4316</t>
  </si>
  <si>
    <t>Ituzaingó-Sec. De Producción-453/2486</t>
  </si>
  <si>
    <t>Ituzaingó-Ub Carlos Caride-453/4603</t>
  </si>
  <si>
    <t>Ituzaingó-Cetia-453/841</t>
  </si>
  <si>
    <t>Merlo-E.p. N° 32-457/2753</t>
  </si>
  <si>
    <t>Merlo-Escuela Primaria Nº21-457/170</t>
  </si>
  <si>
    <t>Merlo-E.p. N° 8-458/2741</t>
  </si>
  <si>
    <t>Merlo-Escuela Primaria Nº33-458/169</t>
  </si>
  <si>
    <t>Merlo-Escuela Primaria N°26-461/4059</t>
  </si>
  <si>
    <t>Merlo-E.p. N° 6-462/2378</t>
  </si>
  <si>
    <t>Merlo-Escuela Primaria Nº 7-462/167</t>
  </si>
  <si>
    <t>Merlo-E.p. Nº 62-465/2738</t>
  </si>
  <si>
    <t>Merlo-E.p. N° 46-465/2746</t>
  </si>
  <si>
    <t>Merlo-A.c. Manuel Dorrego-458/2757</t>
  </si>
  <si>
    <t>Merlo-Frente Renovador-458/2759</t>
  </si>
  <si>
    <t>Merlo-Epa N° 704-457/1171</t>
  </si>
  <si>
    <t>Merlo-E.p. N° 75-461/3003</t>
  </si>
  <si>
    <t>Merlo-E.p. N° 70-455/2748</t>
  </si>
  <si>
    <t>460/4059</t>
  </si>
  <si>
    <t>Merlo-Escuela Primaria N°26-460/4059</t>
  </si>
  <si>
    <t>Merlo-E.p. N° 68-457/2751</t>
  </si>
  <si>
    <t>Merlo-E.p. Nº69-459/143</t>
  </si>
  <si>
    <t>455/167</t>
  </si>
  <si>
    <t>Merlo-Escuela Primaria Nº 7-455/167</t>
  </si>
  <si>
    <t>Merlo-La San Antonio-459/2760</t>
  </si>
  <si>
    <t>Merlo-Ep N°55-460/1252</t>
  </si>
  <si>
    <t>Merlo-Escuela Primaria N°54 Pcia. De Mendoza-457/2938</t>
  </si>
  <si>
    <t>460/2741</t>
  </si>
  <si>
    <t>Merlo-E.p. N° 8-460/2741</t>
  </si>
  <si>
    <t>460/2753</t>
  </si>
  <si>
    <t>Merlo-E.p. N° 32-460/2753</t>
  </si>
  <si>
    <t>Merlo-E.p. N° 58-460/2754</t>
  </si>
  <si>
    <t>460/143</t>
  </si>
  <si>
    <t>Merlo-E.p. Nº69-460/143</t>
  </si>
  <si>
    <t>460/2738</t>
  </si>
  <si>
    <t>Merlo-E.p. Nº 62-460/2738</t>
  </si>
  <si>
    <t>460/1171</t>
  </si>
  <si>
    <t>Merlo-Epa N° 704-460/1171</t>
  </si>
  <si>
    <t>Merlo-Club Parque San Martin-460/3027</t>
  </si>
  <si>
    <t>Merlo-E.p. N° 71-460/2739</t>
  </si>
  <si>
    <t>460/2740</t>
  </si>
  <si>
    <t>Merlo-E.p. N° 6-460/2740</t>
  </si>
  <si>
    <t>460/2760</t>
  </si>
  <si>
    <t>Merlo-La San Antonio-460/2760</t>
  </si>
  <si>
    <t>Merlo-Universidad Popular Bdp-455/2965</t>
  </si>
  <si>
    <t>455/158</t>
  </si>
  <si>
    <t>Merlo-Universidad Popular Bdp-455/158</t>
  </si>
  <si>
    <t>Merlo-Club De Jubilados. Bdp-455/1209</t>
  </si>
  <si>
    <t>Merlo-E.e.s Nº64-455/187</t>
  </si>
  <si>
    <t>Merlo-Escuela Primaria Nº50-455/172</t>
  </si>
  <si>
    <t>Merlo-Ep N° 78-455/1255</t>
  </si>
  <si>
    <t>455/1252</t>
  </si>
  <si>
    <t>Merlo-Ep N°55-455/1252</t>
  </si>
  <si>
    <t>460/1255</t>
  </si>
  <si>
    <t>Merlo-Ep N° 78-460/1255</t>
  </si>
  <si>
    <t>Merlo-E.e.s. N° 74-455/2815</t>
  </si>
  <si>
    <t>Merlo-Subsecretaria De Ciencias, InnovaciÓn Y TecnologÍa-455/165</t>
  </si>
  <si>
    <t>455/2938</t>
  </si>
  <si>
    <t>Merlo-Escuela Primaria N°54 Pcia. De Mendoza-455/2938</t>
  </si>
  <si>
    <t>Merlo-Casa Los Pinos-455/2963</t>
  </si>
  <si>
    <t>Merlo-Cic Rio Alegre-455/173</t>
  </si>
  <si>
    <t>Merlo-Escuela Primaria Nº79-455/171</t>
  </si>
  <si>
    <t>Merlo-Iglesia San Luis Gonzaga-455/3437</t>
  </si>
  <si>
    <t>Merlo-Sociedad De Fomento Juana Azurduy-455/178</t>
  </si>
  <si>
    <t>Merlo-Club Belgrano-455/160</t>
  </si>
  <si>
    <t>Merlo-Capilla Santa Isabel-455/162</t>
  </si>
  <si>
    <t>Merlo-Vivero Azucena Bella Flor-455/185</t>
  </si>
  <si>
    <t>Merlo-Salon Comunitario San Jose Obrero-455/186</t>
  </si>
  <si>
    <t>455/2754</t>
  </si>
  <si>
    <t>Merlo-E.p. N° 58-455/2754</t>
  </si>
  <si>
    <t>Merlo-Escuela Primaria N°66-455/4135</t>
  </si>
  <si>
    <t>Merlo-Fundacion Pascuas-455/149</t>
  </si>
  <si>
    <t>Merlo-Punto Digital-455/3925</t>
  </si>
  <si>
    <t>455/143</t>
  </si>
  <si>
    <t>Merlo-E.p. Nº69-455/143</t>
  </si>
  <si>
    <t>Merlo-Capilla San Cayetano M. Acosta-455/3945</t>
  </si>
  <si>
    <t>Merlo-Capilla San Jose Obrero-455/3946</t>
  </si>
  <si>
    <t>455/3003</t>
  </si>
  <si>
    <t>Merlo-E.p. N° 75-455/3003</t>
  </si>
  <si>
    <t>455/2751</t>
  </si>
  <si>
    <t>Merlo-E.p. N° 68-455/2751</t>
  </si>
  <si>
    <t>Merlo-E.e.s. N° 73-455/2752</t>
  </si>
  <si>
    <t>455/170</t>
  </si>
  <si>
    <t>Merlo-Escuela Primaria Nº21-455/170</t>
  </si>
  <si>
    <t>Merlo-E.s. N°76-455/4143</t>
  </si>
  <si>
    <t>455/4059</t>
  </si>
  <si>
    <t>Merlo-Escuela Primaria N°26-455/4059</t>
  </si>
  <si>
    <t>455/2753</t>
  </si>
  <si>
    <t>Merlo-E.p. N° 32-455/2753</t>
  </si>
  <si>
    <t>455/169</t>
  </si>
  <si>
    <t>Merlo-Escuela Primaria Nº33-455/169</t>
  </si>
  <si>
    <t>455/1171</t>
  </si>
  <si>
    <t>Merlo-Epa N° 704-455/1171</t>
  </si>
  <si>
    <t>Merlo-Club Santa Lucia-455/4415</t>
  </si>
  <si>
    <t>Merlo-Punto De Encuentro-455/184</t>
  </si>
  <si>
    <t>Merlo-Soc. Fomento Union Y Progreso-455/4457</t>
  </si>
  <si>
    <t>Merlo-E.p. N° 40-455/2745</t>
  </si>
  <si>
    <t>455/2746</t>
  </si>
  <si>
    <t>Merlo-E.p. N° 46-455/2746</t>
  </si>
  <si>
    <t>Merlo-Gupo Scout A. Lagomarsino-455/4670</t>
  </si>
  <si>
    <t>San Miguel-Escuela N°23-453/762</t>
  </si>
  <si>
    <t>San Miguel-Capilla San Francisco Javier-453/3350</t>
  </si>
  <si>
    <t>San Miguel-Eepa N°701-454/1621</t>
  </si>
  <si>
    <t>San Miguel-Escuela N°35-454/1601</t>
  </si>
  <si>
    <t>453/761</t>
  </si>
  <si>
    <t>San Miguel-Escuela N°35-453/761</t>
  </si>
  <si>
    <t>San Miguel-Sociedad De Fomento Rey De Mares-453/1605</t>
  </si>
  <si>
    <t>San Miguel-Capilla Lujan-453/3478</t>
  </si>
  <si>
    <t>453/759</t>
  </si>
  <si>
    <t>San Miguel-Escuela N°35-453/759</t>
  </si>
  <si>
    <t>San Miguel-Grito De Corazon-453/3745</t>
  </si>
  <si>
    <t>San Miguel-Ateneo Cfk-453/1623</t>
  </si>
  <si>
    <t>453/1601</t>
  </si>
  <si>
    <t>San Miguel-Escuela N°35-453/1601</t>
  </si>
  <si>
    <t>453/760</t>
  </si>
  <si>
    <t>San Miguel-Escuela N°35-453/760</t>
  </si>
  <si>
    <t>San Miguel-Capilla De La Purisima Y Santo Cura Brochero-454/2935</t>
  </si>
  <si>
    <t>San Miguel-Capilla Santa Rita-453/3479</t>
  </si>
  <si>
    <t>San Miguel-Ate-453/3744</t>
  </si>
  <si>
    <t>José C. Paz-Sede 19-457/3023</t>
  </si>
  <si>
    <t>José C. Paz-Sede 33-454/3042</t>
  </si>
  <si>
    <t>José C. Paz-Sede 135-454/3052</t>
  </si>
  <si>
    <t>José C. Paz-Sede 143-451/2406</t>
  </si>
  <si>
    <t>José C. Paz-Sede 141-457/3054</t>
  </si>
  <si>
    <t>José C. Paz-Sede 150-451/3057</t>
  </si>
  <si>
    <t>José C. Paz-Sede 153-451/3062</t>
  </si>
  <si>
    <t>José C. Paz-Sede 133-451/2414</t>
  </si>
  <si>
    <t>José C. Paz-Sede 54-454/2418</t>
  </si>
  <si>
    <t>José C. Paz-Sede 136-451/2405</t>
  </si>
  <si>
    <t>José C. Paz-Sede 157-451/4052</t>
  </si>
  <si>
    <t>José C. Paz-Sede 158-453/4056</t>
  </si>
  <si>
    <t>José C. Paz-Sede 40-451/3044</t>
  </si>
  <si>
    <t>José C. Paz-159-457/4254</t>
  </si>
  <si>
    <t>José C. Paz-Asociación Huellas De Fuego-453/1042</t>
  </si>
  <si>
    <t>José C. Paz-Encuentro Peronista-451/1035</t>
  </si>
  <si>
    <t>José C. Paz-Centro De Formación Y Promoción De Derechos-457/1043</t>
  </si>
  <si>
    <t>José C. Paz-La Dignidad-453/1038</t>
  </si>
  <si>
    <t>Malvinas Argentinas-Pastor Julio Mesaros-451/2921</t>
  </si>
  <si>
    <t>Malvinas Argentinas-Ate-451/3149</t>
  </si>
  <si>
    <t>Malvinas Argentinas-Escuela Nro 701-451/2816</t>
  </si>
  <si>
    <t>Malvinas Argentinas-Escuela Numero 702-451/2900</t>
  </si>
  <si>
    <t>Malvinas Argentinas-Escuela Numero 704-451/2895</t>
  </si>
  <si>
    <t>Malvinas Argentinas-El Derecho De Los Abuelos-451/3150</t>
  </si>
  <si>
    <t>Malvinas Argentinas-Escuela Numero 20-451/3153</t>
  </si>
  <si>
    <t>Malvinas Argentinas-Iglesia San Pablo-451/3151</t>
  </si>
  <si>
    <t>Malvinas Argentinas-Martin Fierro-451/2923</t>
  </si>
  <si>
    <t>Malvinas Argentinas-Centro Cultural Isauro-451/2896</t>
  </si>
  <si>
    <t>Malvinas Argentinas-Nueva Jerusalen-453/2899</t>
  </si>
  <si>
    <t>Malvinas Argentinas-Capilla Del NiÑo Dios-456/2906</t>
  </si>
  <si>
    <t>Malvinas Argentinas-Manos Abiertas-454/631</t>
  </si>
  <si>
    <t>Malvinas Argentinas-C C Isauro-454/3229</t>
  </si>
  <si>
    <t>Malvinas Argentinas-Instituto A. S.-451/3148</t>
  </si>
  <si>
    <t>Moreno-La Huella-452/1847</t>
  </si>
  <si>
    <t>Moreno-Eepa 701-451/1830</t>
  </si>
  <si>
    <t>Moreno-Instituto Pensar Moreno-451/1833</t>
  </si>
  <si>
    <t>Moreno-La Cancha De Ponce-451/1836</t>
  </si>
  <si>
    <t>Moreno-Jardin Maternal Mi Granjita-451/1852</t>
  </si>
  <si>
    <t>453/1852</t>
  </si>
  <si>
    <t>Moreno-Jardin Maternal Mi Granjita-453/1852</t>
  </si>
  <si>
    <t>Moreno-Casa Arco Iris-454/1865</t>
  </si>
  <si>
    <t>Moreno-Elena Torres-451/2886</t>
  </si>
  <si>
    <t>Moreno-Sociedad De Fomento Cortejarena-452/2889</t>
  </si>
  <si>
    <t>Moreno-Casa Joven Casasco-451/3412</t>
  </si>
  <si>
    <t>Moreno-Primaria 41-452/1839</t>
  </si>
  <si>
    <t>451/1839</t>
  </si>
  <si>
    <t>Moreno-Primaria 41-451/1839</t>
  </si>
  <si>
    <t>453/1833</t>
  </si>
  <si>
    <t>Moreno-Instituto Pensar Moreno-453/1833</t>
  </si>
  <si>
    <t>Moreno-Igualdad Y Justicia-451/1834</t>
  </si>
  <si>
    <t>Moreno-Primaria 74-454/1829</t>
  </si>
  <si>
    <t>Moreno-Juntos Por Cascallares-454/1858</t>
  </si>
  <si>
    <t>Moreno-Capilla Cura Brochero-454/3696</t>
  </si>
  <si>
    <t>Moreno-Ateneo Nk- Francisco Alvarez-451/1849</t>
  </si>
  <si>
    <t>Moreno-Sociedad De Fomento Villa Anita-451/1846</t>
  </si>
  <si>
    <t>Moreno-Sede Cuartel V-451/1844</t>
  </si>
  <si>
    <t>451/1858</t>
  </si>
  <si>
    <t>Moreno-Juntos Por Cascallares-451/1858</t>
  </si>
  <si>
    <t>Moreno-Club San Carlos-451/1857</t>
  </si>
  <si>
    <t>Moreno-Club Social Y Deportivo Arquitectura-451/4206</t>
  </si>
  <si>
    <t>Moreno-Parroquia Maria Madre De Dios-451/1864</t>
  </si>
  <si>
    <t>451/1865</t>
  </si>
  <si>
    <t>Moreno-Casa Arco Iris-451/1865</t>
  </si>
  <si>
    <t>451/1829</t>
  </si>
  <si>
    <t>Moreno-Primaria 74-451/1829</t>
  </si>
  <si>
    <t>Moreno-FundaciÓn La Casita-454/606</t>
  </si>
  <si>
    <t>Moreno-Movimiento Territorial De LiberaciÓn - Villa Angel-452/568</t>
  </si>
  <si>
    <t>Moreno-Sociedad De Fomento Jardines 1-451/560</t>
  </si>
  <si>
    <t>Moreno-Capilla Lourdes -2-451/620</t>
  </si>
  <si>
    <t>Moreno-Frente De Organizaciones En Lucha- Gaona-451/561</t>
  </si>
  <si>
    <t>Moreno-Frente De Organizaciones En Lucha- Casasco-451/617</t>
  </si>
  <si>
    <t>Moreno-Frente De Organizaciones En Lucha- 2000-451/616</t>
  </si>
  <si>
    <t>Moreno-Mutual Almasfuertes-454/605</t>
  </si>
  <si>
    <t>Moreno-Ep 1 - Movimiento Evita-453/587</t>
  </si>
  <si>
    <t>Moreno-Escuela Secundaria 11 - Movimiento Evita-453/595</t>
  </si>
  <si>
    <t>Moreno-Centro Cultural Chichilo - Movimiento Evita-453/597</t>
  </si>
  <si>
    <t>Moreno-Primaria 68 - Movimiento Evita-453/592</t>
  </si>
  <si>
    <t>Moreno-Eescuela Secundaria 70 - Movimiento Evita-453/601</t>
  </si>
  <si>
    <t>Moreno-Sociedad De Fomento Roca - Movimiento Evita-453/590</t>
  </si>
  <si>
    <t>Moreno-Sum Haras-453/2933</t>
  </si>
  <si>
    <t>Moreno-Oportunidades-454/552</t>
  </si>
  <si>
    <t>Moreno-Primaria 54 - Movimiento Evita-453/598</t>
  </si>
  <si>
    <t>453/552</t>
  </si>
  <si>
    <t>Moreno-Oportunidades-453/552</t>
  </si>
  <si>
    <t>Moreno-Centro Comunitario 23 De Diciembre-451/3721</t>
  </si>
  <si>
    <t>Moreno-Centro Cultural El Nuevo Rebenque-454/3573</t>
  </si>
  <si>
    <t>Moreno-Capilla Maria Auxiliadora-451/566</t>
  </si>
  <si>
    <t>Moreno-Movimiento Mayo-451/3722</t>
  </si>
  <si>
    <t>Moreno-Club Altos De La Reja - Movimiento Evita-453/596</t>
  </si>
  <si>
    <t>Moreno-Centro Cultural Sebastian Bordon - Movimiento Evit-453/589</t>
  </si>
  <si>
    <t>Moreno-Capilla La Reja-453/3749</t>
  </si>
  <si>
    <t>Moreno-Comedor Y Escuela De Oficios Lula Da Silva-452/3825</t>
  </si>
  <si>
    <t>Moreno-Tabernaculo De LiberaciÓn-452/4093</t>
  </si>
  <si>
    <t>Moreno-Descamisados- Movimiento Evita-453/593</t>
  </si>
  <si>
    <t>Moreno-Movimiento Territorial De LiberaciÓn --452/569</t>
  </si>
  <si>
    <t>Moreno-Escuela De Formacion Tecnica Profesional-453/4349</t>
  </si>
  <si>
    <t>Moreno-Ven Seremos-453/3039</t>
  </si>
  <si>
    <t>Moreno-Club Social, Cultural Y Deportivo La Reja-453/4350</t>
  </si>
  <si>
    <t>Moreno-Centro Cultural Los Nadies - Movimiento Evita-453/602</t>
  </si>
  <si>
    <t>La Plata-Calle 12-462/4561</t>
  </si>
  <si>
    <t>La Plata-Fundacion Emmanuel-460/4615</t>
  </si>
  <si>
    <t>La Plata-El Galpon-466/1007</t>
  </si>
  <si>
    <t>La Plata-Comunidad Qom (mivimiento Evita)-460/798</t>
  </si>
  <si>
    <t>La Plata-Base Malvinas-466/3502</t>
  </si>
  <si>
    <t>460/799</t>
  </si>
  <si>
    <t>La Plata-Carlon Pereyra Rossi (movimiento Evita)-460/799</t>
  </si>
  <si>
    <t>La Plata-Uda Etcheverry-460/623</t>
  </si>
  <si>
    <t>La Plata-Malvinas Argentinas-457/16</t>
  </si>
  <si>
    <t>La Plata-Cosmiko Shirley La Bombon-452/1218</t>
  </si>
  <si>
    <t>La Plata-Ecclesia Joven-453/4626</t>
  </si>
  <si>
    <t>La Plata-Cfl N°424-466/4599</t>
  </si>
  <si>
    <t>La Plata-Centro Integrador Zonal Ringuelet-462/3547</t>
  </si>
  <si>
    <t>La Plata-Club Corazones Del Retiro-460/1707</t>
  </si>
  <si>
    <t>La Plata-La Hermosura-462/3982</t>
  </si>
  <si>
    <t>460/13</t>
  </si>
  <si>
    <t>La Plata-PantalÓn Cortito-460/13</t>
  </si>
  <si>
    <t>La Plata-Argentina Humana-462/4627</t>
  </si>
  <si>
    <t>452/1294</t>
  </si>
  <si>
    <t>Berisso-Isauro Arancibia Bsso-452/1294</t>
  </si>
  <si>
    <t>Berisso-Club Villa Paula-451/4586</t>
  </si>
  <si>
    <t>Berisso-Comedor Los Peques-452/2059</t>
  </si>
  <si>
    <t>Berisso-C.cultural Y Polideportvo Papa Francisco-451/4622</t>
  </si>
  <si>
    <t>Ensenada-Barquitos De Papel-452/4407</t>
  </si>
  <si>
    <t>Punta Indio-Casa Del Niño-451/4234</t>
  </si>
  <si>
    <t>Punta Indio-Frente Grande Punta Indio-451/4231</t>
  </si>
  <si>
    <t>Punta Indio-Arco Iris-451/4109</t>
  </si>
  <si>
    <t>Punta Indio-La Viruta-451/4233</t>
  </si>
  <si>
    <t>Punta Indio-Sociedad De Fomento Punta Indio-451/4236</t>
  </si>
  <si>
    <t>Punta Indio-Club Juventud Unida Verónica-451/4235</t>
  </si>
  <si>
    <t>Brandsen-Escuela Secundaria N° 11-452/1044</t>
  </si>
  <si>
    <t>Brandsen-Primaria N° 18-451/3820</t>
  </si>
  <si>
    <t>Brandsen-Escuela Secundaria N° 6-451/4532</t>
  </si>
  <si>
    <t>Brandsen-Delegacion De Gomez-451/4533</t>
  </si>
  <si>
    <t>Brandsen-Escuela Secundaria N°5-451/3429</t>
  </si>
  <si>
    <t>Brandsen-Cuartel De Bombero-452/4575</t>
  </si>
  <si>
    <t>Magdalena-Sociedad De Fomento Empalme-451/4214</t>
  </si>
  <si>
    <t>Magdalena-Bibloteca Amor Al Arte Atalaya-451/4215</t>
  </si>
  <si>
    <t>Magdalena-Estacion De Trenes De Vieytes-451/3589</t>
  </si>
  <si>
    <t>Magdalena-Amfab-451/3335</t>
  </si>
  <si>
    <t>Suipacha-Escuela Primaria N 14-451/4307</t>
  </si>
  <si>
    <t>Cañuelas-Iglesia Cristo Obrero Y Campesino-451/4443</t>
  </si>
  <si>
    <t>Cañuelas-Eep Nº 30-451/4447</t>
  </si>
  <si>
    <t>Cañuelas-Ees Nº 7-451/4448</t>
  </si>
  <si>
    <t>General Rodríguez-Danone Sa-451/1345</t>
  </si>
  <si>
    <t>General Rodríguez-Comedor Y Merendero Los Duendecitos-451/4359</t>
  </si>
  <si>
    <t>General Rodríguez-Ep 16-451/4357</t>
  </si>
  <si>
    <t>General Rodríguez-Club De Futbol "güemes"-451/1954</t>
  </si>
  <si>
    <t>General Rodríguez-Hospital Sommer-451/4414</t>
  </si>
  <si>
    <t>General Rodríguez-Comedor " El Sol Sale Para Todos"-451/1951</t>
  </si>
  <si>
    <t>General Rodríguez-Casa Barrial 9-451/4460</t>
  </si>
  <si>
    <t>General Las Heras-Ep Nº2-451/4302</t>
  </si>
  <si>
    <t>General Las Heras-Ep N°9-451/2979</t>
  </si>
  <si>
    <t>General Las Heras-Ep Nº6-451/4300</t>
  </si>
  <si>
    <t>General Las Heras-Bomberos Voluntarios Gral. Las Heras-451/3222</t>
  </si>
  <si>
    <t>General Las Heras-Club Caza Y Pesca-451/4313</t>
  </si>
  <si>
    <t>General Las Heras-Aulas Modulares Cfp-451/4522</t>
  </si>
  <si>
    <t>Luján-10 De Agosto-451/1298</t>
  </si>
  <si>
    <t>Luján-Sociedad Fomento San Pedro-451/1780</t>
  </si>
  <si>
    <t>Luján-Cta De Los Trabajadores-451/3596</t>
  </si>
  <si>
    <t>Luján-Hogares De Cristo-451/3598</t>
  </si>
  <si>
    <t>Luján-Constantini-451/4090</t>
  </si>
  <si>
    <t>Luján-Zapiola-451/4390</t>
  </si>
  <si>
    <t>Luján-La Campora-451/4392</t>
  </si>
  <si>
    <t>Luján-Villa Del Parque-451/4393</t>
  </si>
  <si>
    <t>Luján-Militancia Organizada-451/4208</t>
  </si>
  <si>
    <t>Luján-Centro Comunitario Open Door-451/4394</t>
  </si>
  <si>
    <t>Luján-Soc Fomento Carlos Keen Carlos Keen-451/4489</t>
  </si>
  <si>
    <t>Luján-Atunlu-451/4487</t>
  </si>
  <si>
    <t>Luján-Club Lujan-451/3600</t>
  </si>
  <si>
    <t>Marcos Paz-Jardin N° 912-452/4168</t>
  </si>
  <si>
    <t>Marcos Paz-Fabrica Recuperada Master Cheese-452/1467</t>
  </si>
  <si>
    <t>Marcos Paz-Peronismo En Marcha-452/4520</t>
  </si>
  <si>
    <t>Mercedes-Utt-451/4348</t>
  </si>
  <si>
    <t>Mercedes-Sociedad De Fomento Almafuerte-451/4383</t>
  </si>
  <si>
    <t>Mercedes-Centro Comunitario Y Deportivo Municipal Nestor Ki-451/4450</t>
  </si>
  <si>
    <t>Mercedes-Hornero-451/2978</t>
  </si>
  <si>
    <t>Navarro-Bomberos Voluntarios De Navarro-451/3891</t>
  </si>
  <si>
    <t>Navarro-Efin-451/4474</t>
  </si>
  <si>
    <t>Navarro-Centro De Jubilados-451/3890</t>
  </si>
  <si>
    <t>Navarro-Centro De Jubilados Las Marianas-451/4475</t>
  </si>
  <si>
    <t>Navarro-Centro De Jubilados Navarro-451/4476</t>
  </si>
  <si>
    <t>Navarro-Centro Cristiano Fe-451/4478</t>
  </si>
  <si>
    <t>San Andrés De Giles-Solis-451/2544</t>
  </si>
  <si>
    <t>Escobar-Cc Macacha Guemes Escobar-451/1750</t>
  </si>
  <si>
    <t>Escobar-Ga4b-453/3591</t>
  </si>
  <si>
    <t>Escobar-Pqh Savio-451/4609</t>
  </si>
  <si>
    <t>Campana-Ep N° 21-453/1616</t>
  </si>
  <si>
    <t>Campana-Ep N°27-451/1619</t>
  </si>
  <si>
    <t>Campana-Ep N°18-454/1614</t>
  </si>
  <si>
    <t>Campana-E.e.s N°25-452/4370</t>
  </si>
  <si>
    <t>Campana-Honrar La Vida-451/827</t>
  </si>
  <si>
    <t>Campana-Soc. De Fto. Del Pino-453/3855</t>
  </si>
  <si>
    <t>Campana-Soc. Fto.san Jacinto-454/4441</t>
  </si>
  <si>
    <t>Campana-Soc. Fto Villanueva-453/819</t>
  </si>
  <si>
    <t>Campana-Iglesia La Josefa-452/4645</t>
  </si>
  <si>
    <t>Baradero-Escuela Primaria 22-452/1673</t>
  </si>
  <si>
    <t>Capitán Sarmiento-Centro Evangélistico Ministerio Una Mirada De Fe-451/4398</t>
  </si>
  <si>
    <t>Ramallo-Ees N°7-451/2315</t>
  </si>
  <si>
    <t>Ramallo-Arrebeff-451/2396</t>
  </si>
  <si>
    <t>San Nicolás-Salon Comunitario Barrio Yaguaron-454/3692</t>
  </si>
  <si>
    <t>San Nicolás-Salon Comunitario Villa Esperanza-454/4382</t>
  </si>
  <si>
    <t>San Nicolás-Iglesia Dios Es Amor-455/4388</t>
  </si>
  <si>
    <t>San Nicolás-Salon Comunitario Las ViÑas-455/4039</t>
  </si>
  <si>
    <t>San Nicolás-Salon Comunitario Barrio Lares-455/4397</t>
  </si>
  <si>
    <t>San Nicolás-Centro Juvenil San Luis Gonzaga-454/4409</t>
  </si>
  <si>
    <t>San Nicolás-Escuela Primaria 32-455/4435</t>
  </si>
  <si>
    <t>San Pedro-Centro Cosmopolita-452/4399</t>
  </si>
  <si>
    <t>San Pedro-E.p. N°45 Bajo Tala-452/3677</t>
  </si>
  <si>
    <t>San Pedro-Escuela Primaria N°23-452/1278</t>
  </si>
  <si>
    <t>San Pedro-Los Naranjos-452/1286</t>
  </si>
  <si>
    <t>San Pedro-Movimiento De Trabajadores Excluidos-452/1282</t>
  </si>
  <si>
    <t>San Antonio De Areco-Suteba-451/3086</t>
  </si>
  <si>
    <t>San Antonio De Areco-Primaria 13 Villa Lia (rural)-451/3833</t>
  </si>
  <si>
    <t>San Antonio De Areco-Escuela Primaria N9 Duggan Rural-451/3732</t>
  </si>
  <si>
    <t>Florentino Ameghino-Cea Nº 702-blaquier-451/4515</t>
  </si>
  <si>
    <t>Florentino Ameghino-Almafuerte-451/4673</t>
  </si>
  <si>
    <t>Chacabuco-E.p. 11-451/1402</t>
  </si>
  <si>
    <t>Chacabuco-Los Misioneros-451/1398</t>
  </si>
  <si>
    <t>General Arenales-E.e.s. N° 4-451/4308</t>
  </si>
  <si>
    <t>General Viamonte-Sindicato De Trabajadores Municipales-451/4506</t>
  </si>
  <si>
    <t>General Viamonte-San Emilio-451/4507</t>
  </si>
  <si>
    <t>Junín-A.l.p.i-451/3450</t>
  </si>
  <si>
    <t>Junín-Viento Del Sur-451/4410</t>
  </si>
  <si>
    <t>Junín-Comunidad Terapeutica Hasta El Ultimo Dia-451/4411</t>
  </si>
  <si>
    <t>Junín-Sociedad Italiana-451/4412</t>
  </si>
  <si>
    <t>Junín-Peronia Educacion-451/4065</t>
  </si>
  <si>
    <t>Chivilcoy-Ep 27-452/4332</t>
  </si>
  <si>
    <t>Trenque Lauquen-Caritas Parroquial-451/1317</t>
  </si>
  <si>
    <t>Trenque Lauquen-Beruti-451/1316</t>
  </si>
  <si>
    <t>Trenque Lauquen-Club Atletico Trenque Lauquen-451/4511</t>
  </si>
  <si>
    <t>Salliqueló-Escuela Primaria Nº47-451/4529</t>
  </si>
  <si>
    <t>General Villegas-Escuela Secundaria N4-451/4510</t>
  </si>
  <si>
    <t>General Villegas-Club Atletico Villegas-451/458</t>
  </si>
  <si>
    <t>General Villegas-Escuela Secundaria Nº3-451/2134</t>
  </si>
  <si>
    <t>General Villegas-Municipalidad General Villegas-451/3822</t>
  </si>
  <si>
    <t>General Villegas-Cea 702-451/2135</t>
  </si>
  <si>
    <t>Lezama-Club Independiente-451/2926</t>
  </si>
  <si>
    <t>Lezama-Club El Tero-451/4525</t>
  </si>
  <si>
    <t>Lezama-Honorable Consejo Deliberante-451/4527</t>
  </si>
  <si>
    <t>Chascomús-Biblioteca Padre Luis Sanchez-451/1384</t>
  </si>
  <si>
    <t>Chascomús-Sum San Luis-451/1393</t>
  </si>
  <si>
    <t>Chascomús-Club Tiro Federal-451/4363</t>
  </si>
  <si>
    <t>Chascomús-Sociedad De Fomento San Cayetano-451/4364</t>
  </si>
  <si>
    <t>General Paz-Villanueva-451/2845</t>
  </si>
  <si>
    <t>General Paz-Loma Verde-451/2844</t>
  </si>
  <si>
    <t>General Paz-Ranchos-451/2843</t>
  </si>
  <si>
    <t>Monte-E.p N°6-451/2330</t>
  </si>
  <si>
    <t>La Costa-Ate-452/4516</t>
  </si>
  <si>
    <t>Villa Gesell-Capilla Jesus Misericordioso-451/3675</t>
  </si>
  <si>
    <t>Villa Gesell-Valle Guarani-451/3418</t>
  </si>
  <si>
    <t>Villa Gesell-Casa De La Cultura Mar Azul-451/3676</t>
  </si>
  <si>
    <t>Villa Gesell-Las Praderas-451/4426</t>
  </si>
  <si>
    <t>Castelli-Area De Adultos Mayores-451/4505</t>
  </si>
  <si>
    <t>Dolores-Club Defensa Dolores-451/4461</t>
  </si>
  <si>
    <t>General Lavalle-Movimiento Evita/ Nuevo Encuentro-451/34</t>
  </si>
  <si>
    <t>General Lavalle-Frente De Tod@s/ Frente Grande-451/1012</t>
  </si>
  <si>
    <t>General Juan Madariaga-Escuela Primaria N° 15 "batalla De Tucumán"-451/4257</t>
  </si>
  <si>
    <t>Ayacucho-La Posta-451/3648</t>
  </si>
  <si>
    <t>Ayacucho-Udaquiola-451/4343</t>
  </si>
  <si>
    <t>Ayacucho-Suteba-451/864</t>
  </si>
  <si>
    <t>Ayacucho-Casa De Campo-451/4346</t>
  </si>
  <si>
    <t>Ayacucho-Eppa 701-451/2672</t>
  </si>
  <si>
    <t>Ayacucho-Hospital-451/4347</t>
  </si>
  <si>
    <t>Ayacucho-CorralÓn-451/4344</t>
  </si>
  <si>
    <t>Ayacucho-Fábrica Mateo-451/3644</t>
  </si>
  <si>
    <t>Ayacucho-Hogar De Ancianos-451/4345</t>
  </si>
  <si>
    <t>Maipú-Escuela Secundaria N°3-451/1307</t>
  </si>
  <si>
    <t>Maipú-Estancia La Argentina Ruta Provincial 74 Km 70-451/4517</t>
  </si>
  <si>
    <t>General Alvarado-Club Circulo Deportivo-451/4535</t>
  </si>
  <si>
    <t>General Alvarado-E.e.s. Nº 2 Anexo 3021-451/4534</t>
  </si>
  <si>
    <t>General Pueyrredón-Sociedad De Fomento Florentino Ameghino-451/4417</t>
  </si>
  <si>
    <t>General Pueyrredón-Comedor Eli-451/4418</t>
  </si>
  <si>
    <t>General Pueyrredón-Fol Caribe-451/4419</t>
  </si>
  <si>
    <t>General Pueyrredón-Casa De Williams-451/424</t>
  </si>
  <si>
    <t>General Pueyrredón-Club Al Ver VerÁs-451/3297</t>
  </si>
  <si>
    <t>General Pueyrredón-Parque Peña-451/3469</t>
  </si>
  <si>
    <t>General Pueyrredón-Crt Fines-451/3432</t>
  </si>
  <si>
    <t>General Pueyrredón-Cec Dulces Sonrisas-451/3255</t>
  </si>
  <si>
    <t>General Pueyrredón-Asociacion De Fomento Santa Rosa De Lima-451/345</t>
  </si>
  <si>
    <t>General Pueyrredón-Asociacion De Fomento Jorge Newbery-451/4482</t>
  </si>
  <si>
    <t>General Pueyrredón-Cdi PueyrredÓn-451/2206</t>
  </si>
  <si>
    <t>General Pueyrredón-Sociedad De Fomento El Casal-451/3994</t>
  </si>
  <si>
    <t>General Pueyrredón-Biblioteca Municipal Mariano Moreno-451/418</t>
  </si>
  <si>
    <t>General Pueyrredón-Casa De Lucia-451/4361</t>
  </si>
  <si>
    <t>General Pueyrredón-Sociedad De Fomento Santa Paula-451/358</t>
  </si>
  <si>
    <t>General Pueyrredón-Sociedad De Fomento 2 De Abril-451/4484</t>
  </si>
  <si>
    <t>General Pueyrredón-Sociedad De Fomento Las Dalias-451/393</t>
  </si>
  <si>
    <t>General Pueyrredón-Sociedad De Fomento Jardin De Alto Camet-451/3711</t>
  </si>
  <si>
    <t>General Pueyrredón-Merendero "todo Por Los Niños"-451/4384</t>
  </si>
  <si>
    <t>General Pueyrredón-Sociedad De Fomento Aeroparque-451/4452</t>
  </si>
  <si>
    <t>General Pueyrredón-Asociacion De Fomento San Eduardo Del Mar-451/4385</t>
  </si>
  <si>
    <t>General Pueyrredón-AsociaciÓn Vecinal De Fomento Playa Los Lobos-451/3173</t>
  </si>
  <si>
    <t>General Pueyrredón-Cooperativa De Trabajo Nuevo Amanecer-451/423</t>
  </si>
  <si>
    <t>General Pueyrredón-Espacio Barrial Juana Azurduy-451/3470</t>
  </si>
  <si>
    <t>General Pueyrredón-Club Nueva Pompeya-451/3959</t>
  </si>
  <si>
    <t>General Pueyrredón-Inareps-451/4451</t>
  </si>
  <si>
    <t>General Pueyrredón-Atsa-451/2247</t>
  </si>
  <si>
    <t>General Pueyrredón-Iglesia Santa Rosa-451/4495</t>
  </si>
  <si>
    <t>General Pueyrredón-Upa Mar Del Plata-451/4496</t>
  </si>
  <si>
    <t>General Pueyrredón-Sociedad Fomento Barrio Autodromo-451/4497</t>
  </si>
  <si>
    <t>General Pueyrredón-Frutillar-451/4498</t>
  </si>
  <si>
    <t>General Pueyrredón-Vida Digna-451/402</t>
  </si>
  <si>
    <t>General Pueyrredón-Sindicato De Guincheros-451/4500</t>
  </si>
  <si>
    <t>General Pueyrredón-Potenciar-451/4501</t>
  </si>
  <si>
    <t>General Pueyrredón-Am-451/4674</t>
  </si>
  <si>
    <t>Mar Chiquita-Soc Fomento-451/2924</t>
  </si>
  <si>
    <t>Mar Chiquita-Biblioteca San Martin-451/3349</t>
  </si>
  <si>
    <t>Mar Chiquita-Caps Santa Elena-451/4036</t>
  </si>
  <si>
    <t>Mar Chiquita-Puentes Vidal-451/4305</t>
  </si>
  <si>
    <t>Mar Chiquita-Club Regatas-451/4303</t>
  </si>
  <si>
    <t>Lanús-Polideportivo Parque Belgrano-454/3853</t>
  </si>
  <si>
    <t>Lanús-Ub 4 De Febrero-454/4437</t>
  </si>
  <si>
    <t>Lanús-Azucena Villaflor-454/4438</t>
  </si>
  <si>
    <t>Lanús-Club Elevacion-454/4439</t>
  </si>
  <si>
    <t>Lanús-Biblioteca 25 De Mayo Isauro Arancibia-452/399</t>
  </si>
  <si>
    <t>Avellaneda-Club 1ro De Marzo-458/2913</t>
  </si>
  <si>
    <t>Avellaneda-Agrupación Juvenil-458/4562</t>
  </si>
  <si>
    <t>Avellaneda-La Costa-458/4631</t>
  </si>
  <si>
    <t>Avellaneda-Sum Eva Peron-458/4632</t>
  </si>
  <si>
    <t>Lomas De Zamora-Centro Comunitario Denise-455/1782</t>
  </si>
  <si>
    <t>Lomas De Zamora-Local Laprida-452/4657</t>
  </si>
  <si>
    <t>Lomas De Zamora-Comedor Y Merendero Los Bajitos-455/1409</t>
  </si>
  <si>
    <t>Lomas De Zamora-Barrios De Pie-462/1407</t>
  </si>
  <si>
    <t>Lomas De Zamora-Soc.de Fom. Oeste Turdera-461/4008</t>
  </si>
  <si>
    <t>455/2139</t>
  </si>
  <si>
    <t>Lomas De Zamora-Centro Comunitario Denise-455/2139</t>
  </si>
  <si>
    <t>Lomas De Zamora-Peronismo 26 De Julio-454/3995</t>
  </si>
  <si>
    <t>Lomas De Zamora-Centro Cultural Roberto Arlt-452/4564</t>
  </si>
  <si>
    <t>Lomas De Zamora-Jees Villa Albertina-461/4004</t>
  </si>
  <si>
    <t>Lomas De Zamora-Nueva Esperanza-462/4549</t>
  </si>
  <si>
    <t>Lomas De Zamora-Provincias Unidas-461/1438</t>
  </si>
  <si>
    <t>Lomas De Zamora-Quincho Justicialista-461/4596</t>
  </si>
  <si>
    <t>Lomas De Zamora-Nuevo Tiempo-462/4601</t>
  </si>
  <si>
    <t>Lomas De Zamora-Rayito De Sol-462/4602</t>
  </si>
  <si>
    <t>Lomas De Zamora-Cludias-461/4123</t>
  </si>
  <si>
    <t>Lomas De Zamora-Aula Abierta-455/4605</t>
  </si>
  <si>
    <t>Lomas De Zamora-Centro Socioeducativo Y Comunitario Santa Catalina-461/3564</t>
  </si>
  <si>
    <t>Lomas De Zamora-Remedios Del Valle-455/4654</t>
  </si>
  <si>
    <t>Lomas De Zamora-Casa Isauro Arancibia-462/2138</t>
  </si>
  <si>
    <t>Lomas De Zamora-Club Social Y Deportivo De La Mano Con Los Chicos-455/3580</t>
  </si>
  <si>
    <t>Lomas De Zamora-Cgm Lavallol-452/3986</t>
  </si>
  <si>
    <t>Lomas De Zamora-El Puente-454/459</t>
  </si>
  <si>
    <t>Tandil-Cec 802-451/3807</t>
  </si>
  <si>
    <t>Tandil-Ejercito Argentino-451/3805</t>
  </si>
  <si>
    <t>Tandil-Comedor Los TatÚ-451/3811</t>
  </si>
  <si>
    <t>Tandil-Territorio Cultural-451/381</t>
  </si>
  <si>
    <t>Tandil-Centro La Florida-451/3117</t>
  </si>
  <si>
    <t>Tandil-Uni Barrial-451/3119</t>
  </si>
  <si>
    <t>Tandil-Ub Susana Valor-451/3113</t>
  </si>
  <si>
    <t>Tandil-Rincon Solidario-451/386</t>
  </si>
  <si>
    <t>Tandil-Escuela 56-451/1559</t>
  </si>
  <si>
    <t>Tandil-De CorazÓn Tandilense-451/2949</t>
  </si>
  <si>
    <t>Tandil-Biblioteca MartÍn Fierro-451/3115</t>
  </si>
  <si>
    <t>Tandil-Biblioteca Maggiori-451/4259</t>
  </si>
  <si>
    <t>Tandil-Escuela 12-azucena-451/4261</t>
  </si>
  <si>
    <t>Tandil-Museo De Fulton-451/4263</t>
  </si>
  <si>
    <t>Tandil-Casa Convivencial Vientos-451/4291</t>
  </si>
  <si>
    <t>Tandil-Vientos Villa Aguirre-451/4314</t>
  </si>
  <si>
    <t>Tandil-Sindicato De Empleados De Comercio-451/1586</t>
  </si>
  <si>
    <t>Tandil-De La Canal-451/4607</t>
  </si>
  <si>
    <t>Lobería-Ees N° 3-451/4454</t>
  </si>
  <si>
    <t>Lobería-Uatre-451/2568</t>
  </si>
  <si>
    <t>Necochea-Club Social, Deportivo Y Recreativo La Dulce-451/4677</t>
  </si>
  <si>
    <t>Balcarce-Sociedad De Fomento Guemes-451/2587</t>
  </si>
  <si>
    <t>Balcarce-Escuela Rural-451/3791</t>
  </si>
  <si>
    <t>Balcarce-Pueblo Nuevo-451/4568</t>
  </si>
  <si>
    <t>Balcarce-San Martin-451/4569</t>
  </si>
  <si>
    <t>Tres Arroyos-Cerealcoop-451/4269</t>
  </si>
  <si>
    <t>Tres Arroyos-Transporte Malvinas/planta De Reciclaje-451/4270</t>
  </si>
  <si>
    <t>Tres Arroyos-Junta Vecinal Villa Italia-451/4271</t>
  </si>
  <si>
    <t>Tres Arroyos-El Parquecito-451/2493</t>
  </si>
  <si>
    <t>Tres Arroyos-Caps Colegiales-451/3733</t>
  </si>
  <si>
    <t>Tres Arroyos-Envión-451/4272</t>
  </si>
  <si>
    <t>Coronel Pringles-Escuela Primaria N° 8 Nuestra Señora Del Carmen (z-451/1650</t>
  </si>
  <si>
    <t>Coronel Pringles-Escuela Primaria N° 22-451/4433</t>
  </si>
  <si>
    <t>Adolfo Gonzales Chaves-Escuela Primaria 4-451/2055</t>
  </si>
  <si>
    <t>Adolfo Gonzales Chaves-Juan E Barra-451/4264</t>
  </si>
  <si>
    <t>Villarino-Cea 704-451/3743</t>
  </si>
  <si>
    <t>451/1244</t>
  </si>
  <si>
    <t>Villarino-Cea 704-451/1244</t>
  </si>
  <si>
    <t>Coronel de Marina L. Rosales-Escuela Primaria N°6-452/4462</t>
  </si>
  <si>
    <t>Coronel de Marina L. Rosales-Playón Municipal Pehuen Có-452/3430</t>
  </si>
  <si>
    <t>Monte Hermoso-Eesn2-451/2823</t>
  </si>
  <si>
    <t>Patagones-Ep Nº 4-452/4232</t>
  </si>
  <si>
    <t>Patagones-Ep Nº 7-452/1100</t>
  </si>
  <si>
    <t>Patagones-Comedor El Lorito-452/1095</t>
  </si>
  <si>
    <t>Bahía Blanca-Suteba-451/4374</t>
  </si>
  <si>
    <t>Bahía Blanca-Uatre-451/4375</t>
  </si>
  <si>
    <t>Bahía Blanca-Maranatha-451/4376</t>
  </si>
  <si>
    <t>Bahía Blanca-Ees 4 Cabildo-451/1904</t>
  </si>
  <si>
    <t>Bahía Blanca-Tierras De Don Bosco-462/3611</t>
  </si>
  <si>
    <t>Bahía Blanca-Incob-456/1911</t>
  </si>
  <si>
    <t>Bahía Blanca-Centro Vicentino-452/1905</t>
  </si>
  <si>
    <t>Bahía Blanca-Sociedad De Fomento Miramar-452/1907</t>
  </si>
  <si>
    <t>Bahía Blanca-Biblioteca Villa Rosas-456/4377</t>
  </si>
  <si>
    <t>Bahía Blanca-Centro De Jubilados Ramón Estomba-451/414</t>
  </si>
  <si>
    <t>Bahía Blanca-Sociedad De Fomento Villa Muñiz-451/1916</t>
  </si>
  <si>
    <t>Tornquist-Es 6 Chasicó-451/4289</t>
  </si>
  <si>
    <t>Tornquist-Primaria 6-451/2337</t>
  </si>
  <si>
    <t>Adolfo Alsina-Rivera 4-451/2470</t>
  </si>
  <si>
    <t>Adolfo Alsina-Ep 6-451/4229</t>
  </si>
  <si>
    <t>Adolfo Alsina-Rivera 5-451/2471</t>
  </si>
  <si>
    <t>Daireaux-Escuela 34-451/2432</t>
  </si>
  <si>
    <t>Daireaux-Sede Escuela 3-451/4342</t>
  </si>
  <si>
    <t>Daireaux-Escuela 10-451/2431</t>
  </si>
  <si>
    <t>General La Madrid-Escuela Primaria N°5-451/4473</t>
  </si>
  <si>
    <t>Saavedra-E.e.s. N°3 Espartillar-452/4401</t>
  </si>
  <si>
    <t>Saavedra-E.e.s. N°6 Dufaur-452/4404</t>
  </si>
  <si>
    <t>Saavedra-E.e.s. N°1 Saavedra-452/2585</t>
  </si>
  <si>
    <t>25 De Mayo-E.e.s. N° 4-451/3331</t>
  </si>
  <si>
    <t>25 De Mayo-E.e.s. N° 5-451/3665</t>
  </si>
  <si>
    <t>25 De Mayo-Local Partidario En 7 Esq 23-451/4531</t>
  </si>
  <si>
    <t>General Alvear-Comedor Madre Teresa De Calcuta-451/3773</t>
  </si>
  <si>
    <t>General Alvear-Comedor Barrio San Antonio-451/4248</t>
  </si>
  <si>
    <t>Lobos-Hodif-451/4539</t>
  </si>
  <si>
    <t>Roque Pérez-Casita Del Arte/ludoteca-451/4652</t>
  </si>
  <si>
    <t>Tapalqué-Mercado Bonaerense-451/4329</t>
  </si>
  <si>
    <t>451/2792</t>
  </si>
  <si>
    <t>Bolívar-C.e.c Nº 801-451/2792</t>
  </si>
  <si>
    <t>Bolívar-Dtc-451/2793</t>
  </si>
  <si>
    <t>Bolívar-Ceat Nº703-451/3785</t>
  </si>
  <si>
    <t>Bolívar-Punto Digital-451/2794</t>
  </si>
  <si>
    <t>Azul-Aua-451/2866</t>
  </si>
  <si>
    <t>Azul-Hogar Agrícola Azul-451/3664</t>
  </si>
  <si>
    <t>Azul-Puertas Abiertas-451/4293</t>
  </si>
  <si>
    <t>Azul-Don Cipriano-451/4294</t>
  </si>
  <si>
    <t>Olavarría-Servicio Territorial N°1-451/3330</t>
  </si>
  <si>
    <t>Olavarría-Nido Villa Magdalena-451/3359</t>
  </si>
  <si>
    <t>Olavarría-Bioparque La Maxima-451/2950</t>
  </si>
  <si>
    <t>Olavarría-Soc De Fom Dámaso Arce-451/3609</t>
  </si>
  <si>
    <t>Olavarría-Serv Territorial N°2-451/3361</t>
  </si>
  <si>
    <t>Olavarría-Escuela Primaria N°2-451/2718</t>
  </si>
  <si>
    <t>Olavarría-Escuela Secundaria N°4-451/2717</t>
  </si>
  <si>
    <t>Olavarría-Nido B° El Progreso-451/2957</t>
  </si>
  <si>
    <t>La Matanza-Capilla San Cayetano-454/4218</t>
  </si>
  <si>
    <t>La Matanza-Asamblea Permanente De Los Derechos-455/3762</t>
  </si>
  <si>
    <t>La Matanza-Mercado Central-490/1447</t>
  </si>
  <si>
    <t>La Matanza-Los Muchachos-471/3640</t>
  </si>
  <si>
    <t>454/1443</t>
  </si>
  <si>
    <t>La Matanza-Catedral De La Fe-454/1443</t>
  </si>
  <si>
    <t>La Matanza-Rosas-455/4324</t>
  </si>
  <si>
    <t>La Matanza-Santisimo Redentor-473/4634</t>
  </si>
  <si>
    <t>La Matanza-Coop. De Trabajo Mielcitas Argentinas-477/1408</t>
  </si>
  <si>
    <t>469/3532</t>
  </si>
  <si>
    <t>La Matanza-Centro De Rehabilitacion Eleccion De Vida Las Juan-469/3532</t>
  </si>
  <si>
    <t>La Matanza-El Rincón De La Tosquera-493/3738</t>
  </si>
  <si>
    <t>La Matanza-Iglesia Fatima-459/4420</t>
  </si>
  <si>
    <t>La Matanza-Capilla Jesus Misericordioso-459/4421</t>
  </si>
  <si>
    <t>487/1715</t>
  </si>
  <si>
    <t>La Matanza-Mujeres De Barro-487/1715</t>
  </si>
  <si>
    <t>459/3532</t>
  </si>
  <si>
    <t>La Matanza-Centro De Rehabilitacion Eleccion De Vida Las Juan-459/3532</t>
  </si>
  <si>
    <t>La Matanza-Iglesia Cruz Del Sur-469/4617</t>
  </si>
  <si>
    <t>La Matanza-Capilla Nuestra SeÑora De Lourdes-469/4618</t>
  </si>
  <si>
    <t>La Matanza-Centro De RehabilitaciÓn YaguanÉ-459/4619</t>
  </si>
  <si>
    <t>La Matanza-Asociacion De Fomento 20 De Junio-487/1457</t>
  </si>
  <si>
    <t>La Matanza-Iglesia Cristo Belen (san Mariano)-459/4662</t>
  </si>
  <si>
    <t>La Matanza-Ministerio Cristiano RestauraciÓn De Las Almas-459/4663</t>
  </si>
  <si>
    <t>La Matanza-Roberto Arlt-459/4664</t>
  </si>
  <si>
    <t>Berazategui-Creer Es Crear Hudson-456/903</t>
  </si>
  <si>
    <t>Berazategui-Creer Es Crear Anexo-456/4260</t>
  </si>
  <si>
    <t>Berazategui-Reto A La Vida-456/902</t>
  </si>
  <si>
    <t>Berazategui-Senderos De Vida-456/906</t>
  </si>
  <si>
    <t>Berazategui-Unidos Por La Diversidad-456/914</t>
  </si>
  <si>
    <t>Berazategui-Caritas-456/4266</t>
  </si>
  <si>
    <t>Berazategui-Sf Barrio Once-456/3605</t>
  </si>
  <si>
    <t>Berazategui-Sf Hudson-456/3269</t>
  </si>
  <si>
    <t>Berazategui-Ep 19 Parque Pereyra-456/4268</t>
  </si>
  <si>
    <t>Florencio Varela-Sociedad Tradicional . La Tropilla-453/4470</t>
  </si>
  <si>
    <t>Florencio Varela-Asociacion 17 De Noviembre-453/4471</t>
  </si>
  <si>
    <t>Florencio Varela-Epa 706-453/3180</t>
  </si>
  <si>
    <t>Florencio Varela-Unidad Penitenciaria 24-453/4468</t>
  </si>
  <si>
    <t>Florencio Varela-Polo Social Y Educativo Pedro Coria-453/4083</t>
  </si>
  <si>
    <t>Florencio Varela-Taller Integrame-453/4239</t>
  </si>
  <si>
    <t>Florencio Varela-Inst.psicosocial-453/4240</t>
  </si>
  <si>
    <t>453/3783</t>
  </si>
  <si>
    <t>Florencio Varela-Las Margaritas-453/3783</t>
  </si>
  <si>
    <t>Florencio Varela-Iglesia Lirios De Los Valles-453/4472</t>
  </si>
  <si>
    <t>Quilmes-Centro De Formacion Profesional U.o.m.-451/4650</t>
  </si>
  <si>
    <t>Quilmes-Club Villa Alcira-451/2623</t>
  </si>
  <si>
    <t>Quilmes-Centro Los Junquitos-451/4459</t>
  </si>
  <si>
    <t>451/4479</t>
  </si>
  <si>
    <t>Quilmes-Sociedad De Fomento Santo Domingo-451/4479</t>
  </si>
  <si>
    <t>Quilmes-Hablemos De Autismo Quilmes-451/4490</t>
  </si>
  <si>
    <t>Quilmes-Polideportivo Diego Armando Maradona-451/4578</t>
  </si>
  <si>
    <t>Quilmes-AsociaciÓn Sin Fronteras A La Discapacidad-451/2632</t>
  </si>
  <si>
    <t>Quilmes-Centro Socio Comunitario Carita Feliz-451/4576</t>
  </si>
  <si>
    <t>Quilmes-Asociacion Civil El Garelli-451/2597</t>
  </si>
  <si>
    <t>Quilmes-Peronismo Militante Bonaerense De La Ribera De Ber-451/956</t>
  </si>
  <si>
    <t>Quilmes-Centro Cultural Mercedes Sosa-451/2641</t>
  </si>
  <si>
    <t>Ezeiza-Centro De Personas Sordas-453/30</t>
  </si>
  <si>
    <t>Ezeiza-El Porvenir-455/4273</t>
  </si>
  <si>
    <t>Ezeiza-Sol De Oro-455/4274</t>
  </si>
  <si>
    <t>Ezeiza-Camino De Vida-455/4198</t>
  </si>
  <si>
    <t>Ezeiza-Biblioteca La Union-455/31</t>
  </si>
  <si>
    <t>Ezeiza-Sociedad De Fomento El Pinar La Celia-455/3276</t>
  </si>
  <si>
    <t>Esteban Echeverría-Sociedad De Fomento La Morita-452/3956</t>
  </si>
  <si>
    <t>Esteban Echeverría-Unidos Por Parish Robertson-452/477</t>
  </si>
  <si>
    <t>Esteban Echeverría-Iglesia Cristiana Un Nuevo Tiempo-452/4327</t>
  </si>
  <si>
    <t>Esteban Echeverría-Sociedad De Fomento Las Flores-452/4045</t>
  </si>
  <si>
    <t>452/1685</t>
  </si>
  <si>
    <t>Esteban Echeverría-Ep Nº 27-452/1685</t>
  </si>
  <si>
    <t>Esteban Echeverría-Comedor Los Colibries-452/3875</t>
  </si>
  <si>
    <t>Esteban Echeverría-Merendero Los Pekes- Barrio La Paz-452/4427</t>
  </si>
  <si>
    <t>Esteban Echeverría-Comedor La Quinta-452/4423</t>
  </si>
  <si>
    <t>Esteban Echeverría-Comunidad Organizada-452/4592</t>
  </si>
  <si>
    <t>Almirante Brown-Danone-452/3250</t>
  </si>
  <si>
    <t>Almirante Brown-Eepa 701-451/2210</t>
  </si>
  <si>
    <t>Almirante Brown-Barbieri-453/3538</t>
  </si>
  <si>
    <t>Almirante Brown-Aviadores Argentinos-452/101</t>
  </si>
  <si>
    <t>Almirante Brown-Fines-452/4178</t>
  </si>
  <si>
    <t>Almirante Brown-Centro Cultural Mary Sanchez-453/4560</t>
  </si>
  <si>
    <t>Almirante Brown-La Casita De Maris-452/4573</t>
  </si>
  <si>
    <t>Almirante Brown-Delegacion Don Orione-453/2084</t>
  </si>
  <si>
    <t>Almirante Brown-Peronismo Militante-453/4606</t>
  </si>
  <si>
    <t>Almirante Brown-Campo Kita-452/4637</t>
  </si>
  <si>
    <t>Almirante Brown-Delegacion Ministro Rivadavia-452/4638</t>
  </si>
  <si>
    <t>Almirante Brown-Delegacion Glew-452/2848</t>
  </si>
  <si>
    <t>Almirante Brown-Delegacion Longchampas Ferrioviaria-452/4639</t>
  </si>
  <si>
    <t>Almirante Brown-La Arbolada-452/4665</t>
  </si>
  <si>
    <t>Almirante Brown-Las Lilas-452/4666</t>
  </si>
  <si>
    <t>Vicente López-El Galpón-452/134</t>
  </si>
  <si>
    <t>Tigre-Biblioteca Cronopios-452/2961</t>
  </si>
  <si>
    <t>Tigre-Ep N°34-463/583</t>
  </si>
  <si>
    <t>Tigre-Iglesia La Esperanza-463/3081</t>
  </si>
  <si>
    <t>Tigre-Centro Barrial Sagrada Familia-463/573</t>
  </si>
  <si>
    <t>Tigre-Biblioteca Popular Ricardo Rojas-463/575</t>
  </si>
  <si>
    <t>Tigre-Atramuti-463/4389</t>
  </si>
  <si>
    <t>Tigre-Cta Fenat-452/3988</t>
  </si>
  <si>
    <t>Tigre-Capilla San Antonio-463/1657</t>
  </si>
  <si>
    <t>Tigre-Cfp Identidad-452/4581</t>
  </si>
  <si>
    <t>Tigre-Compromiso Con Tigre-452/4582</t>
  </si>
  <si>
    <t>Tigre-Cis Cina Cina-452/4583</t>
  </si>
  <si>
    <t>Tigre-Compromiso Con Tigre La Ñata-463/4513</t>
  </si>
  <si>
    <t>San Fernando-Barrio Ferro-453/3623</t>
  </si>
  <si>
    <t>San Fernando-Escuela Popular San Roque-453/76</t>
  </si>
  <si>
    <t>San Fernando-Presidente Peron-453/3852</t>
  </si>
  <si>
    <t>San Fernando-Bochin Club-453/3800</t>
  </si>
  <si>
    <t>San Fernando-E.p. N°20-453/73</t>
  </si>
  <si>
    <t>San Fernando-Iglesia Bautista San Fernando-453/4458</t>
  </si>
  <si>
    <t>San Fernando-E.e.s.n°7-453/117</t>
  </si>
  <si>
    <t>San Fernando-Club Maria Isabel-453/3940</t>
  </si>
  <si>
    <t>453/2043</t>
  </si>
  <si>
    <t>San Fernando-I.m.s.s.a-453/2043</t>
  </si>
  <si>
    <t>San Fernando-Club Villa Najera-453/4309</t>
  </si>
  <si>
    <t>San Isidro-Cooperativa Cultural De Trabajo Devenir Proyecto L-451/4648</t>
  </si>
  <si>
    <t>San Isidro-Ep 24-451/4463</t>
  </si>
  <si>
    <t>San Isidro-Arenasa-451/124</t>
  </si>
  <si>
    <t>San Isidro-Engranajes-451/2231</t>
  </si>
  <si>
    <t>Tres De Febrero-Capilla Caacupe-455/1227</t>
  </si>
  <si>
    <t>Tres De Febrero-Centro Descamisadxs-455/65</t>
  </si>
  <si>
    <t>Tres De Febrero-Centro Comunitario Juana Azurduy-455/71</t>
  </si>
  <si>
    <t>Tres De Febrero-Union Obrera Metalurgica-455/4318</t>
  </si>
  <si>
    <t>Tres De Febrero-Ep Nº 25-455/1247</t>
  </si>
  <si>
    <t>Tres De Febrero-La Casa De Axel-455/4319</t>
  </si>
  <si>
    <t>Tres De Febrero-AsociaciÓn Civil ( Asi)-455/4320</t>
  </si>
  <si>
    <t>Tres De Febrero-Casa Del Emprendedor-455/4321</t>
  </si>
  <si>
    <t>Tres De Febrero-Centro Cultural Prof. Andres EspaÑol-455/4322</t>
  </si>
  <si>
    <t>455/60</t>
  </si>
  <si>
    <t>Tres De Febrero-FundaciÓn De La Calle A La Vida-455/60</t>
  </si>
  <si>
    <t>Tres De Febrero-Ub Macacha Guemes-455/4340</t>
  </si>
  <si>
    <t>Tres De Febrero-Centro Socioeducativo Libertador-455/4604</t>
  </si>
  <si>
    <t>Hurlingham-Iglesia Tiempo De Dios-454/4126</t>
  </si>
  <si>
    <t>Hurlingham-Polo Educativo-454/4228</t>
  </si>
  <si>
    <t>General San Martín-Unidad 47-460/667</t>
  </si>
  <si>
    <t>458/638</t>
  </si>
  <si>
    <t>General San Martín-Instituto Nacional De Tecnologia Industrial-458/638</t>
  </si>
  <si>
    <t>General San Martín-Unidad 48-460/668</t>
  </si>
  <si>
    <t>General San Martín-Ferroviarios-458/4267</t>
  </si>
  <si>
    <t>General San Martín-Cfl 407-458/665</t>
  </si>
  <si>
    <t>General San Martín-Biblioteca Rioplatense-458/647</t>
  </si>
  <si>
    <t>General San Martín-Colorbox-458/4278</t>
  </si>
  <si>
    <t>General San Martín-Cenea Centro Nacional De Energia AtÓmica-453/644</t>
  </si>
  <si>
    <t>General San Martín-Club Flecha Del Plata-458/1232</t>
  </si>
  <si>
    <t>General San Martín-Club Diego Armando Maradona-458/4280</t>
  </si>
  <si>
    <t>General San Martín-Cfl Gastronomicos-458/4281</t>
  </si>
  <si>
    <t>General San Martín-Club Chacarita Jr-458/4283</t>
  </si>
  <si>
    <t>General San Martín-Justicia Social-458/4284</t>
  </si>
  <si>
    <t>General San Martín-La Jabonería-458/651</t>
  </si>
  <si>
    <t>General San Martín-Hogar San Jose-458/4285</t>
  </si>
  <si>
    <t>General San Martín-Uom-458/4286</t>
  </si>
  <si>
    <t>General San Martín-Centro Cultural Los Amigos-458/4288</t>
  </si>
  <si>
    <t>General San Martín-Cec Parque Escuela-466/3887</t>
  </si>
  <si>
    <t>458/3977</t>
  </si>
  <si>
    <t>General San Martín-Fm Reconquista-458/3977</t>
  </si>
  <si>
    <t>General San Martín-San Martin Emprende-453/4386</t>
  </si>
  <si>
    <t>General San Martín-Rincon De Luz-453/4408</t>
  </si>
  <si>
    <t>General San Martín-Centro Juvenil La Rana-453/4477</t>
  </si>
  <si>
    <t>453/630</t>
  </si>
  <si>
    <t>General San Martín-Biblioteca Popular La Carcova-453/630</t>
  </si>
  <si>
    <t>General San Martín-Crecer De A Poco-453/4481</t>
  </si>
  <si>
    <t>458/848</t>
  </si>
  <si>
    <t>General San Martín-Bach. Popular Esperanza-anexo Negrito Manuel-458/848</t>
  </si>
  <si>
    <t>General San Martín-Bach. Popular Esperanza- Anexo Iglesia Nuestra Señ-458/3975</t>
  </si>
  <si>
    <t>General San Martín-Bachillerato Popular La Esperanza Papeleros-458/850</t>
  </si>
  <si>
    <t>General San Martín-Smata Unidad De Los Trabajadores-453/4565</t>
  </si>
  <si>
    <t>458/659</t>
  </si>
  <si>
    <t>General San Martín-Fm Reconquista-458/659</t>
  </si>
  <si>
    <t>Morón-Ugc Nº 12-457/3351</t>
  </si>
  <si>
    <t>Morón-Casa Pueblo-457/986</t>
  </si>
  <si>
    <t>Morón-Ugc N° 5-457/4253</t>
  </si>
  <si>
    <t>Morón-Mte-457/4541</t>
  </si>
  <si>
    <t>Morón-Centro De Jubilados Jose Hernandez-457/4641</t>
  </si>
  <si>
    <t>Morón-Centro De Jubilados Iman-457/4642</t>
  </si>
  <si>
    <t>Morón-Union Ferroviarios-457/4644</t>
  </si>
  <si>
    <t>Ituzaingó-Cds San Antonio-453/2478</t>
  </si>
  <si>
    <t>453/2365</t>
  </si>
  <si>
    <t>Ituzaingó-La Juana-453/2365</t>
  </si>
  <si>
    <t>Ituzaingó-Las Evas-453/2483</t>
  </si>
  <si>
    <t>Ituzaingó-Construyendo Futuro-453/4563</t>
  </si>
  <si>
    <t>Ituzaingó-Ub Aredes-453/2350</t>
  </si>
  <si>
    <t>Merlo-EnviÓn Arcoiris-460/177</t>
  </si>
  <si>
    <t>Merlo-Capilla San Cayetano-pontevedra-460/3441</t>
  </si>
  <si>
    <t>460/165</t>
  </si>
  <si>
    <t>Merlo-Subsecretaria De Ciencias, InnovaciÓn Y TecnologÍa-460/165</t>
  </si>
  <si>
    <t>Merlo-Ees 43 - Soc-mov.mayo-460/3513</t>
  </si>
  <si>
    <t>Merlo-Si Podemos-460/4554</t>
  </si>
  <si>
    <t>Merlo-Centro Cultural Espacio Patria-460/4555</t>
  </si>
  <si>
    <t>460/2745</t>
  </si>
  <si>
    <t>Merlo-E.p. N° 40-460/2745</t>
  </si>
  <si>
    <t>Merlo-La Negrita Pem-460/4556</t>
  </si>
  <si>
    <t>Merlo-13 De Abril. Ub Nito Campisi-460/4548</t>
  </si>
  <si>
    <t>455/4548</t>
  </si>
  <si>
    <t>Merlo-13 De Abril. Ub Nito Campisi-455/4548</t>
  </si>
  <si>
    <t>460/178</t>
  </si>
  <si>
    <t>Merlo-Sociedad De Fomento Juana Azurduy-460/178</t>
  </si>
  <si>
    <t>Merlo-E.p. Nº14-460/4661</t>
  </si>
  <si>
    <t>San Miguel-Capilla San Luis Gozaga-453/4455</t>
  </si>
  <si>
    <t>San Miguel-Sociedad De Fomento Olegario Andrade-453/4339</t>
  </si>
  <si>
    <t>San Miguel-Cta Autonoma-453/4499</t>
  </si>
  <si>
    <t>San Miguel-Centro Cultural 27 De Octubre-453/4633</t>
  </si>
  <si>
    <t>José C. Paz-Sede 162-451/4317</t>
  </si>
  <si>
    <t>José C. Paz-Centro Comunitario Juntos Por El Barrio-451/3068</t>
  </si>
  <si>
    <t>José C. Paz-Sede 161-453/4325</t>
  </si>
  <si>
    <t>José C. Paz-Sede 160-451/4326</t>
  </si>
  <si>
    <t>José C. Paz-Sede 7-451/3022</t>
  </si>
  <si>
    <t>José C. Paz-Sede 146-451/4328</t>
  </si>
  <si>
    <t>Malvinas Argentinas-Capilla Sumampa-454/632</t>
  </si>
  <si>
    <t>Malvinas Argentinas-San Pascual-454/636</t>
  </si>
  <si>
    <t>454/3148</t>
  </si>
  <si>
    <t>Malvinas Argentinas-Instituto A. S.-454/3148</t>
  </si>
  <si>
    <t>Malvinas Argentinas-Somos Barrios De Pie-454/4521</t>
  </si>
  <si>
    <t>R01</t>
  </si>
  <si>
    <t>R10</t>
  </si>
  <si>
    <t>R11</t>
  </si>
  <si>
    <t>R12</t>
  </si>
  <si>
    <t>R13</t>
  </si>
  <si>
    <t>R14</t>
  </si>
  <si>
    <t>R15172425</t>
  </si>
  <si>
    <t>R16212223</t>
  </si>
  <si>
    <t>R18</t>
  </si>
  <si>
    <t>R19</t>
  </si>
  <si>
    <t>R02</t>
  </si>
  <si>
    <t>R20</t>
  </si>
  <si>
    <t>R03</t>
  </si>
  <si>
    <t>R04</t>
  </si>
  <si>
    <t>R05</t>
  </si>
  <si>
    <t>R06</t>
  </si>
  <si>
    <t>R07</t>
  </si>
  <si>
    <t>R08</t>
  </si>
  <si>
    <t>R09</t>
  </si>
  <si>
    <t>Fines_calle</t>
  </si>
  <si>
    <t>Fines_nro</t>
  </si>
  <si>
    <t>Fines_Direccion</t>
  </si>
  <si>
    <t>criterios_seleccion_sede</t>
  </si>
  <si>
    <t>ECE-EPA_UNICO</t>
  </si>
  <si>
    <t>ECE-CENS_UNICO</t>
  </si>
  <si>
    <t>estrato</t>
  </si>
  <si>
    <t>Nombre</t>
  </si>
  <si>
    <t>Clave</t>
  </si>
  <si>
    <t>UNICO</t>
  </si>
  <si>
    <t>Código</t>
  </si>
  <si>
    <t>Leyenda</t>
  </si>
  <si>
    <t>CENS 452 "JORGE ALBERTO TAIANA"</t>
  </si>
  <si>
    <t>CENS 458</t>
  </si>
  <si>
    <t>CENS 465</t>
  </si>
  <si>
    <t>CENS 457 "MARY SÁNCHEZ"</t>
  </si>
  <si>
    <t>CENS  469 "ALICIA MOREAU DE JUSTO"</t>
  </si>
  <si>
    <t>CENS 458 "PROFESOR RAMÓN CARRILLO"</t>
  </si>
  <si>
    <t>CENS 463</t>
  </si>
  <si>
    <t>CENS 468</t>
  </si>
  <si>
    <t>CENS 485 "CLAUDIA FALCONE"</t>
  </si>
  <si>
    <t>CENS 452 "RENÉ FAVALORO"</t>
  </si>
  <si>
    <t>CENS 464</t>
  </si>
  <si>
    <t>CENS 456</t>
  </si>
  <si>
    <t>CENS 466</t>
  </si>
  <si>
    <t>CENS 489</t>
  </si>
  <si>
    <t>CENS 452 "PROFESOR DELFOR CANDIA MARC"</t>
  </si>
  <si>
    <t>CENS 454</t>
  </si>
  <si>
    <t>CENS 460</t>
  </si>
  <si>
    <t>CENS 457</t>
  </si>
  <si>
    <t>CENS  453 "MARÍA REMEDIOS DEL VALLE"</t>
  </si>
  <si>
    <t>CENS 451 "PROF. JUAN A. CANGELOSI"</t>
  </si>
  <si>
    <t>CENS 472</t>
  </si>
  <si>
    <t>CENS 453</t>
  </si>
  <si>
    <t>CENS 451 "JORGE GERMÁN CALVO"</t>
  </si>
  <si>
    <t>CENS  462 "MARIANO MORENO"</t>
  </si>
  <si>
    <t>CENS 473</t>
  </si>
  <si>
    <t>CENS 452</t>
  </si>
  <si>
    <t>CENS 455</t>
  </si>
  <si>
    <t>CENS 458 "MARIELA MUÑOZ"</t>
  </si>
  <si>
    <t>CENS 454 "8 DE SEPTIEMBRE"</t>
  </si>
  <si>
    <t>CENS 467</t>
  </si>
  <si>
    <t>CENS 462</t>
  </si>
  <si>
    <t>CENS 471</t>
  </si>
  <si>
    <t>CENS  454 "ARA SAN JUAN"</t>
  </si>
  <si>
    <t>CENS 452 "BOMBEROS VOLUNTARIOS ARGENTINOS"</t>
  </si>
  <si>
    <t>CENS 459</t>
  </si>
  <si>
    <t>CENS  451 "MÓNICA LEMOS"</t>
  </si>
  <si>
    <t>CENS 491</t>
  </si>
  <si>
    <t>CENS 453 "DOMINGO FAUSTINO SARMIENTO"</t>
  </si>
  <si>
    <t>CENS 454 - EXTENSIÓN I</t>
  </si>
  <si>
    <t>CENS 482</t>
  </si>
  <si>
    <t>CENS 480</t>
  </si>
  <si>
    <t>CENS 484</t>
  </si>
  <si>
    <t>CENS 467 "LUCIANO ARRUGA"</t>
  </si>
  <si>
    <t>CENS 477</t>
  </si>
  <si>
    <t>CENS 475</t>
  </si>
  <si>
    <t>CENS 453 "AGUSTÍN RIZZO"</t>
  </si>
  <si>
    <t>CENS 452 "AIMÉ PAINÉ"</t>
  </si>
  <si>
    <t>CENS 451 "HÉROES Y HEROÍNAS DE MALVINAS"</t>
  </si>
  <si>
    <t>CENS 462 "SARA LILIEDAL"</t>
  </si>
  <si>
    <t>CENS 453 "FLORENCIO PASCUAL VERÓN"</t>
  </si>
  <si>
    <t>CENS 476</t>
  </si>
  <si>
    <t>CENS 486</t>
  </si>
  <si>
    <t>CENS 474</t>
  </si>
  <si>
    <t>CENS 483</t>
  </si>
  <si>
    <t>CENS 453 "ERNESTO CHE GUEVARA"</t>
  </si>
  <si>
    <t>CENS 470</t>
  </si>
  <si>
    <t>CENS 497</t>
  </si>
  <si>
    <t>CENS 454 "CRUCE DE LOS ANDES"</t>
  </si>
  <si>
    <t>CENS 456 "MARÍA CRISTINA PRIETO"</t>
  </si>
  <si>
    <t>CENS 487</t>
  </si>
  <si>
    <t>CENS 469</t>
  </si>
  <si>
    <t>CENS 478</t>
  </si>
  <si>
    <t>CENS  455 "CECILIA GRIERSON"</t>
  </si>
  <si>
    <t>CENS  456 "PAULO FREIRE"</t>
  </si>
  <si>
    <t>CENS  459 "ARA SAN JUAN"</t>
  </si>
  <si>
    <t>CENS  457 "JOSÉ FRANCISCO DE SAN MARTÍN"</t>
  </si>
  <si>
    <t>CENS 479</t>
  </si>
  <si>
    <t>CENS 481</t>
  </si>
  <si>
    <t>CENS  455 "PUERTO ARGENTINO"</t>
  </si>
  <si>
    <t>CENS 461 "HÉROES Y HEROÍNAS DE MALVINAS"</t>
  </si>
  <si>
    <t>CENS 455 "PROF. FRANCISCO JAVIER ZIMEI"</t>
  </si>
  <si>
    <t>CENS 488</t>
  </si>
  <si>
    <t>CENS 490</t>
  </si>
  <si>
    <t>CENS 496</t>
  </si>
  <si>
    <t>CENS 453 "CONSCRIPTO ANACLETO BERNARDI"</t>
  </si>
  <si>
    <t>CENS 467 "MARÍA ELENA WALSH"</t>
  </si>
  <si>
    <t>CENS 452 "HAYDEE ALICIA MARTINET DE PRADO"</t>
  </si>
  <si>
    <t>CENS 453 "EZEQUIEL CRISOL"</t>
  </si>
  <si>
    <t>CENS 454 "EMPLEADOS DE COMERCIO DE MAR DEL PLATA"</t>
  </si>
  <si>
    <t>CENS 463 "PAULO FREIRE"</t>
  </si>
  <si>
    <t>CENS 451 “PAULO FREIRE”</t>
  </si>
  <si>
    <t>CENS 454 "GENERALA JUANA AZURDUY"</t>
  </si>
  <si>
    <t>CENS  461 "JUANA MANSO"</t>
  </si>
  <si>
    <t>CENS 451  "RENÉ GERÓNIMO FAVALORO"</t>
  </si>
  <si>
    <t>CENS 451 "EL PUENTE A TUS SUEÑOS"</t>
  </si>
  <si>
    <t>CENS  451</t>
  </si>
  <si>
    <t>CENS  451 "MARTA GIULIANO"</t>
  </si>
  <si>
    <t>CENS  465 "ASTOR PIAZZOLLA"</t>
  </si>
  <si>
    <t>CENS 468 "MARÍA REMEDIOS DEL VALLE"</t>
  </si>
  <si>
    <t>CENS 451 "NUESTRA SEÑORA DE LUJÁN"</t>
  </si>
  <si>
    <t>CENS  452</t>
  </si>
  <si>
    <t>CENS 469 "SOLDADO CAÍDO EN MALVINAS OSCAR DIARTE"</t>
  </si>
  <si>
    <t>CENS  461 "MARTÍN MIGUEL DE GÜEMES"</t>
  </si>
  <si>
    <t>CENS 455 - EXTENSIÓN I</t>
  </si>
  <si>
    <t>CENS  466 "SOL DE MAYO"</t>
  </si>
  <si>
    <t>CENS 464 "SUBMARINO ARA SAN JUAN"</t>
  </si>
  <si>
    <t>CENS 451 "GENERAL JOSÉ DE SAN MARTÍN"</t>
  </si>
  <si>
    <t>CENS 452 "DR. RAÚL RICARDO ALFONSÍN"</t>
  </si>
  <si>
    <t>CENS 451 "RENÉ FAVALORO"</t>
  </si>
  <si>
    <t>CENS  452  "MARÍA LUISA RAMIS"</t>
  </si>
  <si>
    <t>CENS 454 "FLORENCIO MEZZACASA"</t>
  </si>
  <si>
    <t>CENS 451 "SOLDADOS CONSCRIPTOS DE MALVINAS"</t>
  </si>
  <si>
    <t>CENS 456 "ALICIA MOREAU DE JUSTO"</t>
  </si>
  <si>
    <t>CENS  453 "CRUCERO GENERAL BELGRANO"</t>
  </si>
  <si>
    <t>CENS 455 "LA CANTÁBRICA"</t>
  </si>
  <si>
    <t>CENS  452 "YAGUARETÉ"</t>
  </si>
  <si>
    <t>CENS 453 "VICTORIA OCAMPO"</t>
  </si>
  <si>
    <t>CENS 451 "DR. RENÉ FAVALORO"</t>
  </si>
  <si>
    <t>CENS 454 "MARTÍN MIGUEL DE GÜEMES"</t>
  </si>
  <si>
    <t>CENS 451 "BERNARDO HOUSSAY"</t>
  </si>
  <si>
    <t>CENS 451 "ALFONSINA STORNI"</t>
  </si>
  <si>
    <t>CENS 454 "REPÚBLICA ARGENTINA"</t>
  </si>
  <si>
    <t>CENS 451 "MANUEL BELGRANO"</t>
  </si>
  <si>
    <t>CENS  451 "OBISPO JORGE NOVAK"</t>
  </si>
  <si>
    <t>CENS  451 "FELIX LUNA"</t>
  </si>
  <si>
    <t>CENS 451 "VILLA CENTENARIO"</t>
  </si>
  <si>
    <t>CENS  452 "HÉROES DE MALVINAS"</t>
  </si>
  <si>
    <t>CENS 454 "BACHILLERATO POPULAR RAICES"</t>
  </si>
  <si>
    <t>CENS 454 "CORONEL PERÓN"</t>
  </si>
  <si>
    <t>CENS 455 "ROBERTO CLEMENTE"</t>
  </si>
  <si>
    <t>CENS 455 "BACHILLER POP. CTRO CULTURAL DE LOS TRABAJADORES"</t>
  </si>
  <si>
    <t>CENS 453 "RAFAEL OBLIGADO"</t>
  </si>
  <si>
    <t>CENS 453 "BACHILLER POPULAR SIMÓN RODRIGUEZ"</t>
  </si>
  <si>
    <t>CENS  457</t>
  </si>
  <si>
    <t>CENS  451 "ALCIRA MIGUEL"</t>
  </si>
  <si>
    <t>CENS 451 "ELVIRA RAWSON"</t>
  </si>
  <si>
    <t>CENS 452 "DR. RENÉ FAVALORO"</t>
  </si>
  <si>
    <t>CENS  454 "NELA AGESTA"</t>
  </si>
  <si>
    <t>CENS 451 "EDUCACIÓN Y DESARROLLO"</t>
  </si>
  <si>
    <t>CENS 451 "AURELIO ZANASSI"</t>
  </si>
  <si>
    <t>CENS  451 "HÉROES DE MALVINAS"</t>
  </si>
  <si>
    <t>CENS 453 "PESQUERO NARWALL"</t>
  </si>
  <si>
    <t>CENS  451 "JUANA AZURDUY"</t>
  </si>
  <si>
    <t>CENS  454  "MARÍA EVA DUARTE"</t>
  </si>
  <si>
    <t>CENS 457  "DR. ROBERTO NOBLE"</t>
  </si>
  <si>
    <t>CENS 457 "PRESIDENTE RAÚL RICARDO ALFONSÍN"</t>
  </si>
  <si>
    <t>CENS 493</t>
  </si>
  <si>
    <t>CENS 492</t>
  </si>
  <si>
    <t>CENS 495</t>
  </si>
  <si>
    <t>CENS 451 - EXTENSIÓN N°1</t>
  </si>
  <si>
    <t>CENS 451 - EXTENSIÓN I</t>
  </si>
  <si>
    <t>CENS 451 “MARTA BEATRIZ ISCOFF”</t>
  </si>
  <si>
    <t>CENS 452 - EXTENSIÓN 1</t>
  </si>
  <si>
    <t>CENS 452 - EXTENSIÓN 2</t>
  </si>
  <si>
    <t>CENS  455 "ERNESTO SÁBATO"</t>
  </si>
  <si>
    <t>CENS  452 "ABUELAS DE PLAZA DE MAYO"</t>
  </si>
  <si>
    <t>CENS 456 "NELSON MANDELA"</t>
  </si>
  <si>
    <t>CENS 455 "PROF. PÍO SOBERANO"</t>
  </si>
  <si>
    <t>CENS  472 "TERESA DE CALCUTA"</t>
  </si>
  <si>
    <t>CENS 494 "ROBERTO PETTINATO"</t>
  </si>
  <si>
    <t>CENS  456 "AGUSTÍN TOSCO"</t>
  </si>
  <si>
    <t>CENS  477</t>
  </si>
  <si>
    <t>ANEXO N°1 DEL CENS 456</t>
  </si>
  <si>
    <t>CENS 472 - ANEXO 4</t>
  </si>
  <si>
    <t>CENS 472 - ANEXO 2</t>
  </si>
  <si>
    <t>CENS 476 EXTENSIÓN I - BERISSO</t>
  </si>
  <si>
    <t>CENS 452 - ANEXO II</t>
  </si>
  <si>
    <t>CENS 452 - ANEXO I</t>
  </si>
  <si>
    <t>CENS 472 - ANEXO 5</t>
  </si>
  <si>
    <t>CENS 472 - ANEXO 3</t>
  </si>
  <si>
    <t>CENS 472 - ANEXO 1</t>
  </si>
  <si>
    <t>EEPA 705</t>
  </si>
  <si>
    <t>EEPA 702 "NELSON MANDELA"</t>
  </si>
  <si>
    <t>EEPA  751</t>
  </si>
  <si>
    <t>EEPA 738</t>
  </si>
  <si>
    <t>EEPA 709</t>
  </si>
  <si>
    <t>EEPA 717</t>
  </si>
  <si>
    <t>EEPA  711 "MALVINAS ARGENTINAS"</t>
  </si>
  <si>
    <t>EEPA 706</t>
  </si>
  <si>
    <t>EEPA 722</t>
  </si>
  <si>
    <t>EEPA 723</t>
  </si>
  <si>
    <t>EEPA 737</t>
  </si>
  <si>
    <t>EEPA  702</t>
  </si>
  <si>
    <t>EEPA 708</t>
  </si>
  <si>
    <t>EEPA 772</t>
  </si>
  <si>
    <t>EEPA 739  "MANUELA PEDRAZA"</t>
  </si>
  <si>
    <t>EEPA 701 "JOSÉ BERRUTTI"</t>
  </si>
  <si>
    <t>EEPA 701 "GENERAL JOSÉ DE SAN MARTÍN"</t>
  </si>
  <si>
    <t>EEPA 731</t>
  </si>
  <si>
    <t>EEPA 701 "JOSÉ F. BOGADO"</t>
  </si>
  <si>
    <t>EEPA 703 "ALAS DE LIBERTAD"</t>
  </si>
  <si>
    <t>EEPA 701 "MADRE TERESA DE CALCUTA"</t>
  </si>
  <si>
    <t>EEPA 701 "PAULO FREIRE"</t>
  </si>
  <si>
    <t>EEPA 706 (ANEXA I. P. F. F. A. A.)</t>
  </si>
  <si>
    <t>EEPA 703 "PAULO FREIRE"</t>
  </si>
  <si>
    <t>EEPA 701 "ISLAS MALVINAS"</t>
  </si>
  <si>
    <t>EEPA 701 "RAFAEL OBLIGADO"</t>
  </si>
  <si>
    <t>EEPA 746</t>
  </si>
  <si>
    <t>EEPA 705 "JUANA AZURDUY"</t>
  </si>
  <si>
    <t>EEPA 704 "MALVINAS ARGENTINAS"</t>
  </si>
  <si>
    <t>EEPA 721</t>
  </si>
  <si>
    <t>EEPA 709 "BENITO LINCH"</t>
  </si>
  <si>
    <t>EEPA 751 "MANUEL BELGRANO"</t>
  </si>
  <si>
    <t>EEPA 736</t>
  </si>
  <si>
    <t>EEPA 703 "VICTORIA OCAMPO"</t>
  </si>
  <si>
    <t>EEPA 702 "FRAY LUIS BELTRAN"</t>
  </si>
  <si>
    <t>EEPA 710 "DR. MARIAMO MORENO"</t>
  </si>
  <si>
    <t>EEPA 702 "SAN JOSÉ DE CALASANZ"</t>
  </si>
  <si>
    <t>EEPA 701 "JORGE NEWBERY"</t>
  </si>
  <si>
    <t>EEPA 701 "EDUARDO E FERREYRA"</t>
  </si>
  <si>
    <t>EEPA 701 "CAP. DE FRAG. HECTOR R. RATTO"</t>
  </si>
  <si>
    <t>EEPA 709 "BENITO LYNCH"</t>
  </si>
  <si>
    <t>EEPA 701 "ANTARTIDA ARGENTINA"</t>
  </si>
  <si>
    <t>EEPA 707</t>
  </si>
  <si>
    <t>EEPA 702 "BERNARDINO RIVADAVIA"</t>
  </si>
  <si>
    <t>EEPA 701 "ALMIRANTE GUILLERMO BROWN"</t>
  </si>
  <si>
    <t>EEPA 702 "JUANA AZURDUY"</t>
  </si>
  <si>
    <t>EEPA 701 "JOSÉ JACINTO BERRUTT"</t>
  </si>
  <si>
    <t>EEPA 701 "ESTANISLAO DEL CAMPO"</t>
  </si>
  <si>
    <t>EEPA 704</t>
  </si>
  <si>
    <t>EEPA 708 "NICOLAS AVELLANEDA"</t>
  </si>
  <si>
    <t>EEPA 702 "ALFREDO L. PALACIOS"</t>
  </si>
  <si>
    <t>EEPA 706 "PAULO FREIRE"</t>
  </si>
  <si>
    <t>EEPA 712 "REPÚBLICA DE HAITI"</t>
  </si>
  <si>
    <t>EEPA 702 "JULIETA LANTERI"</t>
  </si>
  <si>
    <t>EEPA 706 "PABLO ANTONIO PIZZURNO"</t>
  </si>
  <si>
    <t>EEPA 702</t>
  </si>
  <si>
    <t>EEPA 718</t>
  </si>
  <si>
    <t>EEPA 701 "AERONAUTICA ARGENTINA"</t>
  </si>
  <si>
    <t>EEPA 701 "CECILIA BORJA"</t>
  </si>
  <si>
    <t>EEPA 703 "JORGE NEWBERY"</t>
  </si>
  <si>
    <t>EEPA 701 "JOSÉ MANUEL ESTRADA"</t>
  </si>
  <si>
    <t>EEPA 701 "COMODORO PEDRO ZANNI"</t>
  </si>
  <si>
    <t>EEPA 701 "CORONEL DE MARINA TOMAS ESPORA"</t>
  </si>
  <si>
    <t>EEPA 707 "EVARISTO IGLESIAS"</t>
  </si>
  <si>
    <t>EEPA 702 "PUEBLOS ORIGINARIOS"</t>
  </si>
  <si>
    <t>EEPA 703 "VICENTE RASCIO"</t>
  </si>
  <si>
    <t>EEPA 702 "ISLAS MALVINAS"</t>
  </si>
  <si>
    <t>EEPA 703 "DR. EDUARDO WILDE"</t>
  </si>
  <si>
    <t>EEPA 703 "ALFEREZ JOSÉ MARIA SOBRAL"</t>
  </si>
  <si>
    <t>EEPA 705 "USHUAIA"</t>
  </si>
  <si>
    <t>EEPA 713 "DR. CAMILO SALINAS"</t>
  </si>
  <si>
    <t>EEPA 701 "SARGENTO MANUEL DIAZ"</t>
  </si>
  <si>
    <t>EEPA 701 "TORIBIO DE LUZURIAGA"</t>
  </si>
  <si>
    <t>EEPA 716</t>
  </si>
  <si>
    <t>EEPA 701 "HIPOLITO BOUCHARD"</t>
  </si>
  <si>
    <t>EEPA 720 "INDEPENDENCIA"</t>
  </si>
  <si>
    <t>EEPA 704 "VICENTA CASTRO CAMBON"</t>
  </si>
  <si>
    <t>EEPA 708 "BERNARDO DUGGAN"</t>
  </si>
  <si>
    <t>EEPA 703 "PABLO ANTONIO PIZZURNO"</t>
  </si>
  <si>
    <t>EEPA 704 "EJERCITO DE LOS ANDES"</t>
  </si>
  <si>
    <t>EEPA 701 "FLORENTINO AMEGHINO"</t>
  </si>
  <si>
    <t>EEPA 701 "JOSÉ HERNANDEZ"</t>
  </si>
  <si>
    <t>EEPA 702 "LEANDRO N. ALEM"</t>
  </si>
  <si>
    <t>EEPA 703 "PATRICIAS MENDOCINAS"</t>
  </si>
  <si>
    <t>EEPA 703 "MADRE TERESA DE CALCUTA"</t>
  </si>
  <si>
    <t>EEPA 705 "PATRICIAS ARGENTINAS"</t>
  </si>
  <si>
    <t>EEPA 701 "BERNARDO DE O'HIGGINS"</t>
  </si>
  <si>
    <t>EEPA 704 "JOSÉ MANUEL ESTRADA"</t>
  </si>
  <si>
    <t>EEPA 724</t>
  </si>
  <si>
    <t>EEPA 704 "LOS GAUCHOS DE GÜEMES"</t>
  </si>
  <si>
    <t>EEPA 701 "GABRIELA MISTRAL"</t>
  </si>
  <si>
    <t>EEPA 706 "CARLOS TOMAS SOURIGUES"</t>
  </si>
  <si>
    <t>EEPA 703 "SANTOS VEGA"</t>
  </si>
  <si>
    <t>EEPA 701 "PEDRO BONIFACIO PALACIOS"</t>
  </si>
  <si>
    <t>EEPA 707 "HÉROES DE MALVINAS"</t>
  </si>
  <si>
    <t>EEPA 702 "NACIONES UNIDAS"</t>
  </si>
  <si>
    <t>EEPA 702 "PEDRO B. PALACIO"</t>
  </si>
  <si>
    <t>EEPA 701 "MARRUECOS"</t>
  </si>
  <si>
    <t>EEPA 701 "FRANCISCO DE VICTORIA"</t>
  </si>
  <si>
    <t>EEPA 702 "MAESTRO EDUARDO TORRES"</t>
  </si>
  <si>
    <t>EEPA 708 "JOSE TEDESCHI"</t>
  </si>
  <si>
    <t>EEPA 712</t>
  </si>
  <si>
    <t>EEPA 709 "DR. JORGE FEDERICO MELBER"</t>
  </si>
  <si>
    <t>EEPA 707 "DR. JUAN CARLOS SALABERRY"</t>
  </si>
  <si>
    <t>EEPA 711</t>
  </si>
  <si>
    <t>EEPA 704 "ING. LUIS MONTEVERDE"</t>
  </si>
  <si>
    <t>EEPA 702 "TRABAJADOR MARÍTIMO"</t>
  </si>
  <si>
    <t>EEPA 704 "HAYDEÉ ECHAVE DE MOGGIO"</t>
  </si>
  <si>
    <t>EEPA 702 "PROVINCIA DE CATAMARCA"</t>
  </si>
  <si>
    <t>EEPA 703 "RICARDO ROJAS"</t>
  </si>
  <si>
    <t>EEPA 705 "FRAY MAMERTO ESQUIÚ"</t>
  </si>
  <si>
    <t>EEPA 752</t>
  </si>
  <si>
    <t>EEPA 747</t>
  </si>
  <si>
    <t>EEPA 710 "SOLDADO RAMON ALDO MORENO"</t>
  </si>
  <si>
    <t>EEPA 701 "ANIBAL MORELLO"</t>
  </si>
  <si>
    <t>EEPA 703 "FELIPE PEREYRA DE LUCENA"</t>
  </si>
  <si>
    <t>EEPA 703 "FRAGATA PRESIDENTE SARMIENTO"</t>
  </si>
  <si>
    <t>EEPA 703 "COMBATE DE SAN LORENZO"</t>
  </si>
  <si>
    <t>EEPA 703 "FLORENTINO AMEGHINO"</t>
  </si>
  <si>
    <t>EEPA 714 "PUEBLOS ORIGINARIOS"</t>
  </si>
  <si>
    <t>EEPA 705 "ITATÍ"</t>
  </si>
  <si>
    <t>EEPA 706 "JOSÉ HERNANDEZ"</t>
  </si>
  <si>
    <t>EEPA 710</t>
  </si>
  <si>
    <t>EEPA 702 "DR. ALBERT SCHWEITZER"</t>
  </si>
  <si>
    <t>EEPA 707 (YFP) "JUAN MANTOVANI"</t>
  </si>
  <si>
    <t>EEPA 702 "RENE FAVALORO"</t>
  </si>
  <si>
    <t>EEPA 754</t>
  </si>
  <si>
    <t>EEPA 703 "JUAN BERISSO"</t>
  </si>
  <si>
    <t>EEPA 702 "RIO DE LA PLATA"</t>
  </si>
  <si>
    <t>EEPA 703 "REPUBLICA DEL JAPON"</t>
  </si>
  <si>
    <t>EEPA 704 "CEFERINO NAMUNCURA"</t>
  </si>
  <si>
    <t>EEPA 715</t>
  </si>
  <si>
    <t>EEPA 718 "VETERANOS DE MALVINAS"</t>
  </si>
  <si>
    <t>EEPA 708 "PAULA ALBARRACIN"</t>
  </si>
  <si>
    <t>EEPA 744 "JUSTO GERMÁN BERMUDEZ"</t>
  </si>
  <si>
    <t>EEPA 705 "CONGRESO DE TUCUMAN"</t>
  </si>
  <si>
    <t>EEPA 702 "MATHILDE DÍAZ VÉLEZ"</t>
  </si>
  <si>
    <t>EEPA 703 "DR. JUAN MADERA"</t>
  </si>
  <si>
    <t>EEPA 719</t>
  </si>
  <si>
    <t>EEPA 725</t>
  </si>
  <si>
    <t>EEPA 718 "ALFONSINA STORNI"</t>
  </si>
  <si>
    <t>EEPA 714</t>
  </si>
  <si>
    <t>EEPA 769</t>
  </si>
  <si>
    <t>EEPA 709 "RIO NEGRO"</t>
  </si>
  <si>
    <t>EEPA 704 "EVA DUARTE DE PERON"</t>
  </si>
  <si>
    <t>EEPA 726 "PAULO FREIRE"</t>
  </si>
  <si>
    <t>EEPA 706 "CACIQUE TELOMIAN CONDIE"</t>
  </si>
  <si>
    <t>EEPA 725 "EVA DUARTE"</t>
  </si>
  <si>
    <t>EEPA 708  "EMILIO MENETRIER"</t>
  </si>
  <si>
    <t>EEPA 703 "CORONEL MARTÍN JACOBO THOMPSON"</t>
  </si>
  <si>
    <t>EEPA 701 "BARTOLOMÉ MITRE"</t>
  </si>
  <si>
    <t>EEPA 704 "JUANA M. COURETOT DE GÜELLA"</t>
  </si>
  <si>
    <t>EEPA 702 "MARIANO MORENO"</t>
  </si>
  <si>
    <t>EEPA 701 "MAESTRO PAULO FREIRE"</t>
  </si>
  <si>
    <t>EEPA 721 "HÉROES DE MALVINAS"</t>
  </si>
  <si>
    <t>EEPA 702 "PAULO FREIRE"</t>
  </si>
  <si>
    <t>EEPA 702 "WILLIAM MORRIS"</t>
  </si>
  <si>
    <t>EEPA 701 "MARTÍN MIGUEL DE GÜEMES"</t>
  </si>
  <si>
    <t>EEPA 701 "FRAGATA SARMIENTO"</t>
  </si>
  <si>
    <t>EEPA 701 "FRAY LUIS BELTRAN"</t>
  </si>
  <si>
    <t>EEPA 705 "BIBLIOTECARIO D. AGUIRRE"</t>
  </si>
  <si>
    <t>EEPA 701 "ROSARIO VERA PEÑALOZA"</t>
  </si>
  <si>
    <t>EEPA 701 "CANTON TAPALQUE"</t>
  </si>
  <si>
    <t>EEPA 701 "DON JOSÉ DE LA CUADRA"</t>
  </si>
  <si>
    <t>EEPA 701 "DR. RENÉ FAVALORO"</t>
  </si>
  <si>
    <t>EEPA 701 "FUERTE ANCALOO"</t>
  </si>
  <si>
    <t>EEPA 701 "LUCIA J. B. PASTOR"</t>
  </si>
  <si>
    <t>EEPA 701 "JUAN MARTÍN DE PUEYRREDON"</t>
  </si>
  <si>
    <t>EEPA 701 "GRAL. JUAN MANUEL DE ROSAS"</t>
  </si>
  <si>
    <t>EEPA 704 "JUSTO J. DE URQUIZA"</t>
  </si>
  <si>
    <t>EEPA 701 "ALMAFUERTE"</t>
  </si>
  <si>
    <t>EEPA 701 "BERNARDINO RIVADAVIA"</t>
  </si>
  <si>
    <t>EEPA 701 "MAGDALENA NOEMI ALVAREZ DE ZUGASTI COCA"</t>
  </si>
  <si>
    <t>EEPA 705 "JUAN XXIII"</t>
  </si>
  <si>
    <t>EEPA 701 "ANA MARÍA RISSO"</t>
  </si>
  <si>
    <t>EEPA 701 "PAULA ALBARRACIN"</t>
  </si>
  <si>
    <t>EEPA 702 "DR. RENÉ GERÓNIMO FAVALORO"</t>
  </si>
  <si>
    <t>EEPA 701 "CONSTANCIO C. VIGIL"</t>
  </si>
  <si>
    <t>EEPA 701 "JOAQUÍN VICTOR GONZALEZ"</t>
  </si>
  <si>
    <t>EEPA 703 "FRANKLIN ROOSEVELT"</t>
  </si>
  <si>
    <t>EEPA 702 "PAULA ALBARRACIN"</t>
  </si>
  <si>
    <t>EEPA 701 "MARIA DE VELAZCO"</t>
  </si>
  <si>
    <t>EEPA 702 "SOLDADO ARGENTINO"</t>
  </si>
  <si>
    <t>EEPA 701 "MARTÍN FIERRO"</t>
  </si>
  <si>
    <t>EEPA 704 "BERNARDO DE O'HIGGINS"</t>
  </si>
  <si>
    <t>EEPA 723 "HEROES DE MALVINAS"</t>
  </si>
  <si>
    <t>EEPA 701 "BICENTENARIO DE LA PATRIA"</t>
  </si>
  <si>
    <t>EEPA 701 "THOMAS ESPORA"</t>
  </si>
  <si>
    <t>EEPA 701 "REMEDIOS DE ESCALADA"</t>
  </si>
  <si>
    <t>EEPA 703 "MALVINAS ARGENTINAS"</t>
  </si>
  <si>
    <t>EEPA 729 "DR. ESTEBAN LAUREANO MARADONA"</t>
  </si>
  <si>
    <t>EEPA 701 "MANUEL ALBERTI"</t>
  </si>
  <si>
    <t>EEPA 701 "BENJAMIN ZUBIAURRE"</t>
  </si>
  <si>
    <t>EEPA 702 "PERITO MORENO"</t>
  </si>
  <si>
    <t>EEPA 703 "BEATRIZ AÑAÑOS"</t>
  </si>
  <si>
    <t>EEPA 702 "RENE FAVOLORO"</t>
  </si>
  <si>
    <t>EEPA 706 "MARÍA EVA DUARTE"</t>
  </si>
  <si>
    <t>EEPA 701 "CESAR BARISONE"</t>
  </si>
  <si>
    <t>EEPA 741 "ALAS ARGENTINAS"</t>
  </si>
  <si>
    <t>EEPA 714 "COMBATE DE SAN LORENZO"</t>
  </si>
  <si>
    <t>EEPA 703 "COMANDANTE LUIS PIEDRABUENA"</t>
  </si>
  <si>
    <t>EEPA  701</t>
  </si>
  <si>
    <t>EEPA 706 (ep 14)</t>
  </si>
  <si>
    <t>EEPA 750</t>
  </si>
  <si>
    <t>EEPA  739</t>
  </si>
  <si>
    <t>EEPA 702 "EVITA"</t>
  </si>
  <si>
    <t>EEPA  714 "HÉROES DE MALVINAS"</t>
  </si>
  <si>
    <t>EEPA  721 "MALVINAS ARGENTINAS"</t>
  </si>
  <si>
    <t>EEPA  727 "JULIO CORTÁZAR"</t>
  </si>
  <si>
    <t>EEPA 715 "PAULO FREIRE"</t>
  </si>
  <si>
    <t>EEPA 702 "AMÉRICA"</t>
  </si>
  <si>
    <t>EEPA 701 "JOSÉ HERNÁNDEZ"</t>
  </si>
  <si>
    <t>EEPA 703 "FLORENCIO MOLINA CAMPOS"</t>
  </si>
  <si>
    <t>EEPA 703 "VICENTE LÓPEZ Y PLANES"</t>
  </si>
  <si>
    <t>EEPA  701 "DOMINGO F. SARMIENTO"</t>
  </si>
  <si>
    <t>EEPA 770 "2 DE ABRIL"</t>
  </si>
  <si>
    <t>EEPA 701 "PERITO F. MORENO"</t>
  </si>
  <si>
    <t>EEPA 701 "FRANCISCO P. MORENO"</t>
  </si>
  <si>
    <t>EEPA 701 "REPÚBLICA DEL PERÚ"</t>
  </si>
  <si>
    <t>EEPA 701 "ANTÁRTIDA ARGENTINA"</t>
  </si>
  <si>
    <t>EEPA  701 "ROSA M. J. CAAMAÑO"</t>
  </si>
  <si>
    <t>EEPA  702 "SOLDADO RICARDO OMAR MERAVIGLIA"</t>
  </si>
  <si>
    <t>EEPA 703 "DR. RENÉ FAVALORO"</t>
  </si>
  <si>
    <t>EEPA 718 "FRANCISCO ISAURO ARANCIBIA"</t>
  </si>
  <si>
    <t>EEPA 710 "LAS FORTINERAS"</t>
  </si>
  <si>
    <t>EEPA 734 "DR. RAÚL ALFONSIN"</t>
  </si>
  <si>
    <t>EEPA 702 "SÓCRATES AUGUSTO LUCIANO MAYET"</t>
  </si>
  <si>
    <t>EEPA 742 "LOS HORNOS"</t>
  </si>
  <si>
    <t>EEPA 743 "ATAHUALPA YUPANQUI"</t>
  </si>
  <si>
    <t>C.E.B.A.S. N°37 - EXTENSIÓN</t>
  </si>
  <si>
    <t>C.E.B.A.S. N 11</t>
  </si>
  <si>
    <t>C.E.B.A.S. N  30 "ENFERMERAS 1982 POR MALVINAS"</t>
  </si>
  <si>
    <t>C.E.B.A.S N 16</t>
  </si>
  <si>
    <t>C.E.B.A.S. N 49</t>
  </si>
  <si>
    <t>C.E.B.A.S. N 28</t>
  </si>
  <si>
    <t>C.E.B.A.S. N 13</t>
  </si>
  <si>
    <t>C.E.B.A.S. N 1 "FLOREAL FERRARA"</t>
  </si>
  <si>
    <t>C.E.B.A.S. N 41</t>
  </si>
  <si>
    <t>C.E.B.A.S. N 47</t>
  </si>
  <si>
    <t>C.E.B.A.S. N 19</t>
  </si>
  <si>
    <t>C.E.B.A.S. N 48 "DR. RENÉ FAVALORO"</t>
  </si>
  <si>
    <t>C.E.B.A.S. N 2 "EDUCADOR PAULO FREIRE"</t>
  </si>
  <si>
    <t>C.E.B.A.S. N 10</t>
  </si>
  <si>
    <t>C.E.B.A.S. N 29</t>
  </si>
  <si>
    <t>C.E.B.A.S. N 39</t>
  </si>
  <si>
    <t>C.E.B.A.S. N 37</t>
  </si>
  <si>
    <t>C.E.B.A.S. N 17</t>
  </si>
  <si>
    <t>C.E.B.A.S. N 48 - EXTENSIÓN N 2480</t>
  </si>
  <si>
    <t>C.E.B.A.S. N  4 "IRMA LACIAR"</t>
  </si>
  <si>
    <t>CENS 455 - EXTENSIÓN N 1</t>
  </si>
  <si>
    <t>CENS 460 - EXTENSIÓN N 3</t>
  </si>
  <si>
    <t>CENTRO EDUCATIVO NIVEL SECUNDARIO PARA ADULTOS N 451</t>
  </si>
  <si>
    <t>CENTRO EDUCATIVO NIVEL SECUNDARIO PARA ADULTOS N 458</t>
  </si>
  <si>
    <t>CENTRO DE ADULTOS N 705</t>
  </si>
  <si>
    <t>Ees N  4</t>
  </si>
  <si>
    <t>Ees N  35</t>
  </si>
  <si>
    <t>E.s N 166 - 470</t>
  </si>
  <si>
    <t>Ep N 72 - 470</t>
  </si>
  <si>
    <t>Cfp N 410 - 470</t>
  </si>
  <si>
    <t>Unidad Penitenciaria N 43</t>
  </si>
  <si>
    <t>Eepa N 754 - 470</t>
  </si>
  <si>
    <t>E.e.s.n  77</t>
  </si>
  <si>
    <t>E.s N 137/146 - 470</t>
  </si>
  <si>
    <t>Ep N  14</t>
  </si>
  <si>
    <t>Ep N  1</t>
  </si>
  <si>
    <t>Ep N  15</t>
  </si>
  <si>
    <t>Ep N  41</t>
  </si>
  <si>
    <t>Ep N  17</t>
  </si>
  <si>
    <t>Ep N  27</t>
  </si>
  <si>
    <t>E.e.s. N  27</t>
  </si>
  <si>
    <t>E.p. N 15</t>
  </si>
  <si>
    <t>Ep N  26</t>
  </si>
  <si>
    <t>Ep N  11</t>
  </si>
  <si>
    <t>Es N  3</t>
  </si>
  <si>
    <t>Ep N  25</t>
  </si>
  <si>
    <t>Ugc N  2</t>
  </si>
  <si>
    <t>E.p. N 14</t>
  </si>
  <si>
    <t>Escuela Primaria N 33</t>
  </si>
  <si>
    <t>E.p. N 69</t>
  </si>
  <si>
    <t>Ugc N  12</t>
  </si>
  <si>
    <t>Escuela Primaria N 79</t>
  </si>
  <si>
    <t>Escuela Primaria N 21</t>
  </si>
  <si>
    <t>E.p. N  62</t>
  </si>
  <si>
    <t>Escuela Primaria N 50</t>
  </si>
  <si>
    <t>E.e.s N 64</t>
  </si>
  <si>
    <t>Escuela Primaria N  7</t>
  </si>
  <si>
    <t>Eep N  30</t>
  </si>
  <si>
    <t>Sum Ep N 1</t>
  </si>
  <si>
    <t>Cfl N  401</t>
  </si>
  <si>
    <t>Ees N  7</t>
  </si>
  <si>
    <t>Ep N 2</t>
  </si>
  <si>
    <t>Ep N 6</t>
  </si>
  <si>
    <t>Ep N 20</t>
  </si>
  <si>
    <t>Ep N 19</t>
  </si>
  <si>
    <t>Ep N 4</t>
  </si>
  <si>
    <t>Ep N  8</t>
  </si>
  <si>
    <t>Ep N  29</t>
  </si>
  <si>
    <t>Ep N  4</t>
  </si>
  <si>
    <t>Ep N 18</t>
  </si>
  <si>
    <t>Ees N  2</t>
  </si>
  <si>
    <t>Cea N  702-blaquier</t>
  </si>
  <si>
    <t>Ees N  3</t>
  </si>
  <si>
    <t>Escuela Primaria N  1</t>
  </si>
  <si>
    <t>E. S N  5 , El Pueblazo</t>
  </si>
  <si>
    <t>Ceat N 703</t>
  </si>
  <si>
    <t>Escuela De Educación Primaria N  15</t>
  </si>
  <si>
    <t>Ep N 20 Obrien</t>
  </si>
  <si>
    <t>E. P. N 16</t>
  </si>
  <si>
    <t>Ep N 14</t>
  </si>
  <si>
    <t>Escuela Primaria N  2</t>
  </si>
  <si>
    <t>C.e.c N  801</t>
  </si>
  <si>
    <t>Escuela Primaria N 47</t>
  </si>
  <si>
    <t>Escuela Secundaria N 3</t>
  </si>
  <si>
    <t>Escuela Secundaria N 1</t>
  </si>
  <si>
    <t>Ep N 1</t>
  </si>
  <si>
    <t>Escuela Secundaria N 2</t>
  </si>
  <si>
    <t>Escuela De EducaciÓn Secundaria N  7</t>
  </si>
  <si>
    <t>C.e.n.s. N  451</t>
  </si>
  <si>
    <t>Ep N  7</t>
  </si>
  <si>
    <t>Ep N  38</t>
  </si>
  <si>
    <t>Escuela Primaria N 1</t>
  </si>
  <si>
    <t>Escuela Primaria N 30</t>
  </si>
  <si>
    <t>Ep N  10</t>
  </si>
  <si>
    <t>Ees N  14</t>
  </si>
  <si>
    <t>Ep N 7</t>
  </si>
  <si>
    <t>Ep N  6</t>
  </si>
  <si>
    <t>Centro De EducaciÓn Fisica N  1</t>
  </si>
  <si>
    <t>E.e.s. N  2 Anexo 3021</t>
  </si>
  <si>
    <t>Asoc. Vecinal De Fomento B  San Martin</t>
  </si>
  <si>
    <t>Ees N  76</t>
  </si>
  <si>
    <t>CENTRO DE ADULTOS N 717</t>
  </si>
  <si>
    <t>CENTRO DE ADULTOS N 704/01</t>
  </si>
  <si>
    <t>CENTRO DE ADULTOS N 711/10 "SOLDADO DE LA INDEPENDENCIA"</t>
  </si>
  <si>
    <t>CENTRO DE ADULTOS N 722/21</t>
  </si>
  <si>
    <t>CENTRO DE ADULTOS N 713/03</t>
  </si>
  <si>
    <t>CENTRO DE ADULTOS N 721</t>
  </si>
  <si>
    <t>CENTRO DE ADULTOS N 728/02 "DR. RENÉ GERÓNIMO FAVALORO"</t>
  </si>
  <si>
    <t>CENTRO DE ADULTOS N 712/01</t>
  </si>
  <si>
    <t>CENTRO DE ADULTOS N 736</t>
  </si>
  <si>
    <t>CENTRO DE ADULTOS N 740/21</t>
  </si>
  <si>
    <t>CENTRO DE ADULTOS N 712/02</t>
  </si>
  <si>
    <t>CENTRO DE ALFABETIZACIÓN N 168</t>
  </si>
  <si>
    <t>CENTRO DE ADULTOS N 703/01</t>
  </si>
  <si>
    <t>CENTRO DE ADULTOS N 702 "MIGUEL CANE"</t>
  </si>
  <si>
    <t>CENTRO DE ADULTOS N 707/01</t>
  </si>
  <si>
    <t>CENTRO DE ADULTOS N 718</t>
  </si>
  <si>
    <t>CENTRO DE ADULTOS N 734</t>
  </si>
  <si>
    <t>CENTRO DE ADULTOS N 735/01</t>
  </si>
  <si>
    <t>CENTRO DE ADULTOS N 708/01</t>
  </si>
  <si>
    <t>CENTRO DE ADULTOS N 716/02</t>
  </si>
  <si>
    <t>CENTRO DE ADULTOS N 729/01</t>
  </si>
  <si>
    <t>CENTRO DE ADULTOS N 709/02</t>
  </si>
  <si>
    <t>CENTRO DE ADULTOS N 702</t>
  </si>
  <si>
    <t>CENTRO DE ADULTOS N 714/01</t>
  </si>
  <si>
    <t>CENTRO DE ADULTOS N  737/09</t>
  </si>
  <si>
    <t>CENTRO DE ADULTOS N 740/04</t>
  </si>
  <si>
    <t>CENTRO DE ADULTOS N 714/04</t>
  </si>
  <si>
    <t>CENTRO DE ADULTOS N 736/021</t>
  </si>
  <si>
    <t>CENTRO DE EDUCACIÓN DE ADULTOS N 702/01</t>
  </si>
  <si>
    <t>CENTRO DE EDUCACIÓN DE ADULTOS N 702 "JORGE LUIS BORGES"</t>
  </si>
  <si>
    <t>CENTRO DE ADULTOS N 715 "CRISTO REY"</t>
  </si>
  <si>
    <t>CENTRO DE ADULTOS N 707</t>
  </si>
  <si>
    <t>CENTRO DE ADULTOS N 706/01</t>
  </si>
  <si>
    <t>CENTRO DE ADULTOS N 710/03</t>
  </si>
  <si>
    <t>CENTRO DE ADULTOS N 726/02</t>
  </si>
  <si>
    <t>CENTRO DE ADULTOS N 702/01</t>
  </si>
  <si>
    <t>CENTRO DE EDUCACIÓN DE ADULTOS N 708</t>
  </si>
  <si>
    <t>CENTRO DE ADULTOS N 703 "LUIS BERNASCONI"</t>
  </si>
  <si>
    <t>CENTRO DE ADULTOS N 701</t>
  </si>
  <si>
    <t>CENTRO DE ADULTOS N 733/24</t>
  </si>
  <si>
    <t>CENTRO DE ADULTOS N 708/02</t>
  </si>
  <si>
    <t>CENTRO DE ADULTOS N 717/04</t>
  </si>
  <si>
    <t>CENTRO DE ALFABETIZACIÓN N 173</t>
  </si>
  <si>
    <t>CENTRO DE ADULTOS N 706 "BARTOLOMÉ MITRE"</t>
  </si>
  <si>
    <t>CENTRO DE ADULTOS N 746</t>
  </si>
  <si>
    <t>CENTRO DE ADULTOS N 735/06</t>
  </si>
  <si>
    <t>CENTRO DE ADULTOS N 711/08</t>
  </si>
  <si>
    <t>CENTRO DE ADULTOS N 701 "FRAGATA SARMIENTO"</t>
  </si>
  <si>
    <t>CENTRO DE ALFABETIZACION N 183</t>
  </si>
  <si>
    <t>CENTRO DE ADULTOS N 710/02</t>
  </si>
  <si>
    <t>CENTRO DE ADULTOS N 716</t>
  </si>
  <si>
    <t>CENTRO DE ADULTOS N 701 "MANUEL ISIDORO SUAREZ"</t>
  </si>
  <si>
    <t>CENTRO DE EDUCACION DE ADULTOS N 702</t>
  </si>
  <si>
    <t>CENTRO DE ADULTOS N 722/02</t>
  </si>
  <si>
    <t>CENTRO DE ADULTOS N 705/02</t>
  </si>
  <si>
    <t>CENTRO DE ADULTOS N 735/09</t>
  </si>
  <si>
    <t>CENTRO DE ADULTOS N 727/05</t>
  </si>
  <si>
    <t>CENTRO DE EDUCACIÓN DE ADULTOS N 704/01</t>
  </si>
  <si>
    <t>CENTRO DE ADULTOS N 703</t>
  </si>
  <si>
    <t>CENTRO DE ADULTOS N 710/01</t>
  </si>
  <si>
    <t>CENTRO DE ADULTOS N 705/12 "CORONEL MANUEL DORREGO"</t>
  </si>
  <si>
    <t>CENTRO DE ADULTOS N 711/04</t>
  </si>
  <si>
    <t>CENTRO DE ADULTOS N 739/03</t>
  </si>
  <si>
    <t>CENTRO DE ADULTOS N 723/07 "JUANA AZURDUY DE PADILLA"</t>
  </si>
  <si>
    <t>CENTRO DE ADULTOS N 708/03</t>
  </si>
  <si>
    <t>CENTRO DE ADULTOS N 720/05</t>
  </si>
  <si>
    <t>CENTRO DE ADULTOS N 728/29</t>
  </si>
  <si>
    <t>CENTRO DE ADULTOS N  702/01 "OSVALDO JORGE CATTORINI"</t>
  </si>
  <si>
    <t>CENTRO DE ADULTOS N 705/01</t>
  </si>
  <si>
    <t>CENTRO DE ADULTOS N 704</t>
  </si>
  <si>
    <t>CENTRO DE ADULTOS N 701 "GEORGINA VALDEZ DE LAPARGUE"</t>
  </si>
  <si>
    <t>CENTRO DE EDUCACIÓN DE ADULTOS N 701 "OLGA COSSETTINI"</t>
  </si>
  <si>
    <t>CENTRO DE ADULTOS N 701 "ALFONSINA STORNI"</t>
  </si>
  <si>
    <t>CENTRO DE EDUCACIÓN DE ADULTOS N 703</t>
  </si>
  <si>
    <t>CENTRO DE ADULTOS N 710/04</t>
  </si>
  <si>
    <t>CENTRO DE ADULTOS N 705 "HIPOLITO YRIGOYEN"</t>
  </si>
  <si>
    <t>CENTRO DE ADULTOS N 706</t>
  </si>
  <si>
    <t>CENTRO DE ADULTOS N 701 "RICARDO GÜIRALDES"</t>
  </si>
  <si>
    <t>CENTRO DE ADULTOS N 708</t>
  </si>
  <si>
    <t>CENTRO DE EDUCACION DE ADULTOS N 703</t>
  </si>
  <si>
    <t>CENTRO DE ADULTOS N 711/02</t>
  </si>
  <si>
    <t>CENTRO DE ADULTOS N 762/16</t>
  </si>
  <si>
    <t>CENTRO DE ADULTOS N 703 "DR. EMILIO GALLINA"</t>
  </si>
  <si>
    <t>CENTRO DE ADULTOS N 701 "VICENTE LOPEZ Y PLANES"</t>
  </si>
  <si>
    <t>CENTRO DE ADULTOS N 704/01 "MIGUEL BENANCIO SÁNCHEZ"</t>
  </si>
  <si>
    <t>CENTRO DE EDUCACIÓN DE ADULTOS N 702</t>
  </si>
  <si>
    <t>CENTRO DE ADULTOS N 703 "ALFONSINA STORNI"</t>
  </si>
  <si>
    <t>CENTRO DE ADULTOS N 718/02</t>
  </si>
  <si>
    <t>CENTRO DE ADULTOS N 708 "MARÍA VERA"</t>
  </si>
  <si>
    <t>CENTRO DE ADULTOS N 715/04</t>
  </si>
  <si>
    <t>CENTRO DE ADULTOS N 702"CECILIA MARCHETTI DE BASUALDO SILVA"</t>
  </si>
  <si>
    <t>CENTRO DE ADULTOS N 701 "MIGUEL CANE"</t>
  </si>
  <si>
    <t>CENTRO DE ADULTOS N 718/04</t>
  </si>
  <si>
    <t>CENTRO DE ADULTOS N 749/10</t>
  </si>
  <si>
    <t>CENTRO DE ADULTOS N 704 "GABRIELA BAGALÚ"</t>
  </si>
  <si>
    <t>CENTRO DE EDUCACIÓN DE ADULTOS N 707</t>
  </si>
  <si>
    <t>CENTRO DE ADULTOS N 729/02 "MARIANO MORENO"</t>
  </si>
  <si>
    <t>CENTRO DE ALFABETIZACIÓN N 5</t>
  </si>
  <si>
    <t>CENTRO DE ADULTOS N 704 "JUAN COUSTE"</t>
  </si>
  <si>
    <t>CENTRO DE ADULTOS N 726</t>
  </si>
  <si>
    <t>CENTRO DE ADULTOS N 701 "MARIANO MORENO"</t>
  </si>
  <si>
    <t>CENTRO DE ADULTOS N 733/12 "JUANA ZORILLA DE SAN MARTÍN"</t>
  </si>
  <si>
    <t>CENTRO DE ADULTOS N 701 "JOAQUIN V. GONZALEZ"</t>
  </si>
  <si>
    <t>CENTRO DE ADULTOS N 707/10</t>
  </si>
  <si>
    <t>CENTRO DE ADULTOS N 701 "SARMIENTO" AERONÁUTICA ARGENTINA</t>
  </si>
  <si>
    <t>CENTRO DE ADULTOS N 731/04</t>
  </si>
  <si>
    <t>CENTRO DE ADULTOS N 702 "TOMAS ESPORA"</t>
  </si>
  <si>
    <t>CENTRO DE ADULTOS N 706/02</t>
  </si>
  <si>
    <t>CENTRO DE ADULTOS N 726/20</t>
  </si>
  <si>
    <t>CENTRO DE ADULTOS N 704/02</t>
  </si>
  <si>
    <t>CENTRO DE ADULTOS N  702/01 "MARÍA ÁNGELA CASTROMARÍA"</t>
  </si>
  <si>
    <t>CENTRO DE ADULTOS N 726/05</t>
  </si>
  <si>
    <t>CENTRO DE ADULTOS N 720/13</t>
  </si>
  <si>
    <t>CENTRO DE EDUCACIÓN DE ADULTOS N  705/01</t>
  </si>
  <si>
    <t>CENTRO DE ADULTOS N 705/03</t>
  </si>
  <si>
    <t>CENTRO DE EDUCACION DE ADULTOS N 701 "JOSÉ FELICIANO CRUZ"</t>
  </si>
  <si>
    <t>CENTRO DE EDUCACIÓN DE ADULTOS N  707/01</t>
  </si>
  <si>
    <t>CENTRO DE ADULTOS N 707 "RAFAEL OBLIGADO"</t>
  </si>
  <si>
    <t>CENS N  1 - MUNICIPAL</t>
  </si>
  <si>
    <t>CENTRO DE ADULTOS N 716/03 "FAUSTINO N. SANTOMAURO"</t>
  </si>
  <si>
    <t>CENTRO DE ADULTOS N 715/02</t>
  </si>
  <si>
    <t>CENTRO DE ADULTOS N 707/06</t>
  </si>
  <si>
    <t>CENTRO DE ADULTOS N 703/07</t>
  </si>
  <si>
    <t>CENTRO DE ADULTOS N 710 "MANUEL BELGRANO"</t>
  </si>
  <si>
    <t>CENTRO DE ADULTOS N 705/04</t>
  </si>
  <si>
    <t>CENTRO DE ADULTOS N 723/02</t>
  </si>
  <si>
    <t>CENTRO DE ADULTOS N 731/02</t>
  </si>
  <si>
    <t>CENS N  2 - MUNICIPAL</t>
  </si>
  <si>
    <t>CENTRO DE ADULTOS N 745</t>
  </si>
  <si>
    <t>CENTRO DE ADULTOS N 737/9</t>
  </si>
  <si>
    <t>CENTRO DE ADULTOS N 707/10 "ADOLFO SENEL"</t>
  </si>
  <si>
    <t>CENTRO DE ADULTOS N 730/08</t>
  </si>
  <si>
    <t>CENTRO DE EDUCACION DE ADULTOS N 705</t>
  </si>
  <si>
    <t>CENTRO DE ADULTOS N 702 "CELEDONIO CORONEL"</t>
  </si>
  <si>
    <t>CENTRO DE ADULTOS N 702 "MARIANO MORENO"</t>
  </si>
  <si>
    <t>C.E.A. N  717/03 "INSPECTORA LYDIA ISABEL FISCHER DE SARMIENTO"</t>
  </si>
  <si>
    <t>CENTRO DE ALFABETIZACION N 138</t>
  </si>
  <si>
    <t>CENTRO DE ADULTOS N 713/10</t>
  </si>
  <si>
    <t>CENTRO DE ADULTOS N 705/05</t>
  </si>
  <si>
    <t>CENTRO DE EDUCACIÓN DE ADULTOS N  710/02</t>
  </si>
  <si>
    <t>CENTRO DE ADULTOS N 709/07 "JORGE LUIS BORGES"</t>
  </si>
  <si>
    <t>CENTRO DE ADULTOS N 712/04</t>
  </si>
  <si>
    <t>CENTRO DE ADULTOS N 709 "PASO DE LOS CUATREROS"</t>
  </si>
  <si>
    <t>CENTRO DE ADULTOS N 714/05</t>
  </si>
  <si>
    <t>CENTRO DE ADULTOS N 711/03</t>
  </si>
  <si>
    <t>CENTRO DE ADULTOS N 729/02 "CLUB IDEAL"</t>
  </si>
  <si>
    <t>CENTRO DE ADULTOS N 721/02</t>
  </si>
  <si>
    <t>CENTRO DE ADULTOS N 702 "LOHANA BERKINS"</t>
  </si>
  <si>
    <t>CENTRO DE ADULTOS N 720/06</t>
  </si>
  <si>
    <t>CENTRO DE ADULTOS N 703 "CENTRO DE DÍA"</t>
  </si>
  <si>
    <t>CENTRO DE ALFABETIZACION N 139</t>
  </si>
  <si>
    <t>CENTRO DE ADULTOS N 712/03</t>
  </si>
  <si>
    <t>CENTRO DE ADULTOS N 732/05</t>
  </si>
  <si>
    <t>CENTRO DE ADULTOS N 715/03</t>
  </si>
  <si>
    <t>CENTRO DE ADULTOS N 713/03 "DR. RENÉ FAVALORO"</t>
  </si>
  <si>
    <t>CENTRO DE ADULTOS N 702 "JOSÉ MANUEL ESTRADA"</t>
  </si>
  <si>
    <t>CENTRO DE ALFABETIZACIÓN N 4</t>
  </si>
  <si>
    <t>CENTRO DE ADULTOS N 703 "CNEL. MARTÍN J. THOMPSON"</t>
  </si>
  <si>
    <t>CENTRO DE ADULTOS N 705/01 "BLANCA ORTÍZ DE MURUA"</t>
  </si>
  <si>
    <t>CENTRO DE EDUCACION DE ADULTOS N 710 "EVA PERÓN"</t>
  </si>
  <si>
    <t>CENTRO DE ADULTOS N 723/01</t>
  </si>
  <si>
    <t>CENTRO DE EDUCACIÓN DE ADULTOS N 717/15</t>
  </si>
  <si>
    <t>CENTRO DE ALFABETIZACIÓN N `21 "HÉROES DE MALVINAS"</t>
  </si>
  <si>
    <t>CENTRO DE ADULTOS N 708/03 "JOSE"PEPE" BIONDI"</t>
  </si>
  <si>
    <t>CENTRO DE ADULTOS N 749/08</t>
  </si>
  <si>
    <t>CENTRO DE ADULTOS N 702 "DR. ANTONIO BARONI"</t>
  </si>
  <si>
    <t>CENTRO DE ADULTOS N 721/06</t>
  </si>
  <si>
    <t>CENTRO DE EDUCACIÓN DE ADULTOS N 702/01 "DOMINGO FAUSTINO SARMIENTO"</t>
  </si>
  <si>
    <t>CENTRO DE ADULTOS N 730/09 "BARTOLOME CAAMAÑO"</t>
  </si>
  <si>
    <t>CENTRO DE ALFABETIZACIÓN N 169</t>
  </si>
  <si>
    <t>CENTRO DE ADULTOS N  727/18</t>
  </si>
  <si>
    <t>CENTRO DE ADULTOS N 713/01</t>
  </si>
  <si>
    <t>CENTRO DE ADULTOS N 703/02</t>
  </si>
  <si>
    <t>CENTRO DE EDUCACION DE ADULTOS N 720</t>
  </si>
  <si>
    <t>CENTRO DE ADULTOS N 707/04</t>
  </si>
  <si>
    <t>CENTRO DE ADULTOS N 708/01 "RAFAEL OBLIGADO"</t>
  </si>
  <si>
    <t>CENTRO DE ADULTOS N 741/06</t>
  </si>
  <si>
    <t>CENTRO DE ALFABETIZACION N 32</t>
  </si>
  <si>
    <t>CENTRO DE ADULTOS N 702 "ISLAS MALVINAS"</t>
  </si>
  <si>
    <t>CENTRO DE ADULTOS N 703/01 "RAFAEL OBLIGADO"</t>
  </si>
  <si>
    <t>CENTRO DE EDUCACIÓN DE ADULTOS N  710/02 "EVA DUARTE DE  PERÓN"</t>
  </si>
  <si>
    <t>CENTRO DE EDUCACIÓN DE ADULTOS N 716/15</t>
  </si>
  <si>
    <t>CENTRO DE ADULTOS N 715/16</t>
  </si>
  <si>
    <t>CENTRO DE ADULTOS N 758/16</t>
  </si>
  <si>
    <t>CENTRO DE EDUCACIÓN DE ADULTOS N 703/01</t>
  </si>
  <si>
    <t>CENTRO DE ADULTOS N  712/01</t>
  </si>
  <si>
    <t>CENTRO DE ADULTOS N 707/03</t>
  </si>
  <si>
    <t>CENTRO DE ADULTOS N 713/07</t>
  </si>
  <si>
    <t>CENTRO DE ADULTOS N 706/03</t>
  </si>
  <si>
    <t>CENTRO DE EDUCACIÓN DE ADULTOS N  703/02</t>
  </si>
  <si>
    <t>CENTRO DE ADULTOS N 742/12 "PEDRO BENOIT"</t>
  </si>
  <si>
    <t>CENTRO DE ADULTOS N 717/05</t>
  </si>
  <si>
    <t>CENTRO DE ADULTOS N 738/01</t>
  </si>
  <si>
    <t>CENTRO DE ADULTOS N  703</t>
  </si>
  <si>
    <t>CENTRO DE ADULTOS N 704/03</t>
  </si>
  <si>
    <t>CENTRO DE ADULTOS N 715/12</t>
  </si>
  <si>
    <t>CENTRO DE EDUCACIÓN DE ADULTOS N  702/01</t>
  </si>
  <si>
    <t>CENTRO DE ADULTOS N 713/02</t>
  </si>
  <si>
    <t>CENTRO DE ADULTOS N 722/01</t>
  </si>
  <si>
    <t>CENTRO DE ADULTOS N 725</t>
  </si>
  <si>
    <t>CENTRO DE EDUCACIÓN DE ADULTOS N  705/03 "AVIADOR PABLO TEODORO FELS"</t>
  </si>
  <si>
    <t>CENTRO DE EDUCACION DE ADULTOS N 701 "FLORENTINO AMEGHINO"</t>
  </si>
  <si>
    <t>CENTRO DE ADULTOS N 710</t>
  </si>
  <si>
    <t>CENTRO DE ADULTOS N 712</t>
  </si>
  <si>
    <t>CENTRO DE ADULTOS N 766</t>
  </si>
  <si>
    <t>CENTRO DE ADULTOS N 724/03</t>
  </si>
  <si>
    <t>CENTRO DE ALFABETIZACION N 70</t>
  </si>
  <si>
    <t>CENTRO DE ADULTOS N 719/05</t>
  </si>
  <si>
    <t>CENTRO DE ADULTOS N 724/08</t>
  </si>
  <si>
    <t>CENTRO DE ADULTOS N 748/08</t>
  </si>
  <si>
    <t>CENTRO DE ADULTOS N 709/03</t>
  </si>
  <si>
    <t>CENTRO DE ADULTOS N 728/12</t>
  </si>
  <si>
    <t>CENTRO DE ADULTOS N 751/05</t>
  </si>
  <si>
    <t>CENTRO DE ALFABETIZACION N 7</t>
  </si>
  <si>
    <t>CENTRO DE ADULTOS N 701/02 "PROVINCIA DE CATAMARCA"</t>
  </si>
  <si>
    <t>CENTRO DE ADULTOS N 714/03</t>
  </si>
  <si>
    <t>CENTRO DE ADULTOS N 738/06</t>
  </si>
  <si>
    <t>CENTRO DE ALFABETIZACIÓN N  43</t>
  </si>
  <si>
    <t>CENTRO DE ADULTOS N 705/O1</t>
  </si>
  <si>
    <t>CENTRO DE ADULTOS N 718/44 "CAPITÁN JUSTO G.BERMUDEZ"</t>
  </si>
  <si>
    <t>CENTRO DE ADULTOS N 721/04</t>
  </si>
  <si>
    <t>CENTRO DE ADULTOS N 712/03 "ALFONSINA STORNI"</t>
  </si>
  <si>
    <t>CENTRO DE ADULTOS N 725/08</t>
  </si>
  <si>
    <t>CENTRO DE ADULTOS N 716/04</t>
  </si>
  <si>
    <t>CENTRO DE ADULTOS N 706/05</t>
  </si>
  <si>
    <t>CENTRO DE ADULTOS N 709</t>
  </si>
  <si>
    <t>CENTRO DE ADULTOS N 768/44</t>
  </si>
  <si>
    <t>CENTRO DE ALFABETIZACION N 59</t>
  </si>
  <si>
    <t>CENTRO DE ADULTOS N 716/03</t>
  </si>
  <si>
    <t>CENTRO DE ALFABETIZACION N 47</t>
  </si>
  <si>
    <t>CENTRO DE ADULTOS N 713/1</t>
  </si>
  <si>
    <t>CENTRO DE ADULTOS N 733/03</t>
  </si>
  <si>
    <t>CENTRO DE ADULTOS N 723/06</t>
  </si>
  <si>
    <t>CENTRO DE ADULTOS N 714/06 "ERNESTO GUEVARA"</t>
  </si>
  <si>
    <t>CENTRO DE ADULTOS N 733/05</t>
  </si>
  <si>
    <t>CENTRO DE ADULTOS N 706/07</t>
  </si>
  <si>
    <t>CENTRO DE ADULTOS N 725/04</t>
  </si>
  <si>
    <t>CENTRO DE EDUCACIÓN DE ADULTOS N  715/07 "GREGORIO SERVENTI"</t>
  </si>
  <si>
    <t>CENTRO DE ADULTOS N 707/02</t>
  </si>
  <si>
    <t>CENTRO DE ADULTOS N 711/01 "FERNANDO R. DOMINGUEZ"</t>
  </si>
  <si>
    <t>CENTRO DE ALFABETIZACIÓN N 68</t>
  </si>
  <si>
    <t>CENTRO DE ALFABETIZACION N 66</t>
  </si>
  <si>
    <t>CENTRO DE ALFABETIZACION N 799/174</t>
  </si>
  <si>
    <t>CENTRO DE ADULTOS N 709/01</t>
  </si>
  <si>
    <t>CENTRO DE ADULTOS N 749/47</t>
  </si>
  <si>
    <t>CENTRO DE ADULTOS N 741/03</t>
  </si>
  <si>
    <t>CENTRO DE EDUCACIÓN DE ADULTOS N  703/01</t>
  </si>
  <si>
    <t>CENTRO DE ADULTOS N 728/04</t>
  </si>
  <si>
    <t>CENTRO DE ADULTOS N 703 "VILLA ERCILIA"</t>
  </si>
  <si>
    <t>CENTRO DE ADULTOS N 722/08</t>
  </si>
  <si>
    <t>CENTRO DE ADULTOS N 717/14</t>
  </si>
  <si>
    <t>CENTRO DE ADULTOS N 707/03 "MARTÍN MIGUEL DE GÜEMES"</t>
  </si>
  <si>
    <t>CENTRO DE ADULTOS N 713/04</t>
  </si>
  <si>
    <t>CENTRO DE ADULTOS N 711/10</t>
  </si>
  <si>
    <t>CENTRO DE ADULTOS N 729/08</t>
  </si>
  <si>
    <t>CENTRO DE ALFABETIZACION N 185</t>
  </si>
  <si>
    <t>CENTRO DE ADULTOS N 724/04</t>
  </si>
  <si>
    <t>CENTRO DE ADULTOS N 765/14</t>
  </si>
  <si>
    <t>CENTRO DE ADULTOS N 716 "AMADO BONPLAND"</t>
  </si>
  <si>
    <t>CENTRO DE ADULTOS N  702</t>
  </si>
  <si>
    <t>CENTRO DE ADULTOS N 730/05</t>
  </si>
  <si>
    <t>CENTRO DE ADULTOS N 756/11</t>
  </si>
  <si>
    <t>CENTRO DE ADULTOS N 743/05</t>
  </si>
  <si>
    <t>CENTRO DE ADULTOS N 748/14</t>
  </si>
  <si>
    <t>CENTRO DE ADULTOS N 709/11</t>
  </si>
  <si>
    <t>CENTRO DE ALFABETIZACION N 799/105 (PARROQUIA SAN JOSE)</t>
  </si>
  <si>
    <t>CENTRO DE ADULTOS N 715/23</t>
  </si>
  <si>
    <t>CENTRO DE ADULTOS N 708/03 "DARDO ROCHA"</t>
  </si>
  <si>
    <t>CENTRO DE ADULTOS N 723/07</t>
  </si>
  <si>
    <t>CENTRO DE ADULTOS N 722/07</t>
  </si>
  <si>
    <t>CENTRO DE ADULTOS N 712/08</t>
  </si>
  <si>
    <t>CENTRO DE ADULTOS N 708/09</t>
  </si>
  <si>
    <t>CENTRO DE ADULTOS N 711/07 "CESAR BUSTILLO"</t>
  </si>
  <si>
    <t>CENTRO DE ADULTOS N 750/24</t>
  </si>
  <si>
    <t>CENTRO DE ADULTOS N 718/06 "MARTÍN MIGUEL DE GÜEMES"</t>
  </si>
  <si>
    <t>CENTRO DE ADULTOS N 719/03</t>
  </si>
  <si>
    <t>CENTRO DE ADULTOS N 708/10 "RICARDO FERNANDO SÁNCHEZ"</t>
  </si>
  <si>
    <t>CENTRO DE ALFABETIZACION N 13 (UNIDAD SANITARIA N 16)</t>
  </si>
  <si>
    <t>CENTRO DE ADULTOS N 719/06</t>
  </si>
  <si>
    <t>CENTRO DE ADULTOS N 717/21</t>
  </si>
  <si>
    <t>CENTRO DE ADULTOS N 708/12</t>
  </si>
  <si>
    <t>CENTRO DE ADULTOS N 707/09</t>
  </si>
  <si>
    <t>CENTRO DE ADULTOS N 739/06</t>
  </si>
  <si>
    <t>CENTRO DE ADULTOS N 739/04</t>
  </si>
  <si>
    <t>CENTRO DE ADULTOS N 720/23</t>
  </si>
  <si>
    <t>CENTRO DE ALFABETIZACION N 799/104</t>
  </si>
  <si>
    <t>CENTRO DE ADULTOS N 714 "FRANCISCO BRUNET"</t>
  </si>
  <si>
    <t>CENTRO DE ADULTOS N 715/01</t>
  </si>
  <si>
    <t>CENTRO DE ADULTOS N 727/12</t>
  </si>
  <si>
    <t>CENTRO DE ADULTOS N 731/03</t>
  </si>
  <si>
    <t>CENTRO DE ADULTOS N 713</t>
  </si>
  <si>
    <t>CENTRO DE ALFABETIZACION N 36</t>
  </si>
  <si>
    <t>CENTRO DE ADULTOS N 737/06</t>
  </si>
  <si>
    <t>CENTRO DE ADULTOS N 714</t>
  </si>
  <si>
    <t>CENTRO DE ADULTOS N 726/04</t>
  </si>
  <si>
    <t>CENTRO DE ALFABETIZACIÓN N 176</t>
  </si>
  <si>
    <t>CENTRO DE ALFABETIZACION N 799/89- 4 DE MAYO</t>
  </si>
  <si>
    <t>CENTRO DE ADULTOS N 727/10</t>
  </si>
  <si>
    <t>CENTRO DE ADULTOS N 706 "AMELIA DEHENEN"</t>
  </si>
  <si>
    <t>CENTRO DE ADULTOS N 741/04</t>
  </si>
  <si>
    <t>CENTRO DE ADULTOS N 710/07</t>
  </si>
  <si>
    <t>CENTRO DE ALFABETIZACION N 799/99</t>
  </si>
  <si>
    <t>CENTRO DE ADULTOS N 722/06</t>
  </si>
  <si>
    <t>CENTRO DE ALFABETIZACIÓN N 799/107 (PARROQUIA SAN JOSE)</t>
  </si>
  <si>
    <t>CENTRO DE ADULTOS N 707/14</t>
  </si>
  <si>
    <t>CENTRO DE EDUCACIÓN DE ADULTOS N 704/02</t>
  </si>
  <si>
    <t>CENTRO DE ADULTOS N 718/21</t>
  </si>
  <si>
    <t>CENTRO DE ALFABETIZACION N 9</t>
  </si>
  <si>
    <t>CENTRO DE ADULTOS N 708/14</t>
  </si>
  <si>
    <t>CENTRO DE ADULTOS N 709/05</t>
  </si>
  <si>
    <t>CENTRO DE ADULTOS N 712/5</t>
  </si>
  <si>
    <t>CENTRO DE ADULTOS N 711/01</t>
  </si>
  <si>
    <t>CENTRO DE ADULTOS N 719/01</t>
  </si>
  <si>
    <t>CENTRO DE ALFABETIZACION N 110</t>
  </si>
  <si>
    <t>CENTRO DE ADULTOS N 714/07</t>
  </si>
  <si>
    <t>CENTRO DE ADULTOS N 714/29</t>
  </si>
  <si>
    <t>CENTRO DE ADULTOS N 721/18</t>
  </si>
  <si>
    <t>CENTRO DE ADULTOS N 720/18</t>
  </si>
  <si>
    <t>CENTRO DE ADULTOS N 709/01 "RAFAEL OBLIGADO"</t>
  </si>
  <si>
    <t>CENTRO DE ADULTOS N 712/54</t>
  </si>
  <si>
    <t>CENTRO DE ALFABETIZACION N 112 "CAPILLA BEATO JUAN DIEGO"</t>
  </si>
  <si>
    <t>CENTRO DE ADULTOS N 718/05</t>
  </si>
  <si>
    <t>CENTRO DE ADULTOS N 718/03</t>
  </si>
  <si>
    <t>CENTRO DE ADULTOS N 744/13</t>
  </si>
  <si>
    <t>CENTRO DE ADULTOS N 726/15</t>
  </si>
  <si>
    <t>CENTRO DE ADULTOS N 742/52</t>
  </si>
  <si>
    <t>CENTRO DE ADULTOS N 723/04</t>
  </si>
  <si>
    <t>CENTRO DE ADULTOS N 719</t>
  </si>
  <si>
    <t>CENTRO DE ALFABETIZACION N 799/101</t>
  </si>
  <si>
    <t>CENTRO DE ADULTOS N 731/10</t>
  </si>
  <si>
    <t>CENTRO DE ADULTOS N 716/14</t>
  </si>
  <si>
    <t>CENTRO DE ADULTOS N 720/01</t>
  </si>
  <si>
    <t>CENTRO DE ADULTOS N 738/03</t>
  </si>
  <si>
    <t>CENTRO DE ADULTOS N 720/03</t>
  </si>
  <si>
    <t>CENTRO DE ADULTOS N  704</t>
  </si>
  <si>
    <t>CENTRO DE ALFABETIZACION N 64</t>
  </si>
  <si>
    <t>CENTRO DE ALFABETIZACION N 799/175 "RESIDENTES SANTIAGUEÑOS"</t>
  </si>
  <si>
    <t>CENTRO DE ADULTOS N 710/25</t>
  </si>
  <si>
    <t>CENTRO DE ADULTOS N 740/03</t>
  </si>
  <si>
    <t>CENTRO DE ADULTOS N 757</t>
  </si>
  <si>
    <t>CENTRO DE ADULTOS N 717/06 "ROSARIO VERA PEÑALOZA"</t>
  </si>
  <si>
    <t>CENTRO DE ADULTOS N 722/54</t>
  </si>
  <si>
    <t>CENTRO DE ADULTOS N 733/14</t>
  </si>
  <si>
    <t>CENTRO DE ADULTOS N 726/10</t>
  </si>
  <si>
    <t>CENTRO DE ADULTOS N 727/02</t>
  </si>
  <si>
    <t>CENTRO DE ADULTOS N 730</t>
  </si>
  <si>
    <t>CENTRO DE ADULTOS N 724/07 "MARÍA REMEDIOS DEL VALLE"</t>
  </si>
  <si>
    <t>CENTRO DE ADULTOS N 705 "MARTÍN MIGUEL DE GÜEMES"</t>
  </si>
  <si>
    <t>CENTRO DE ADULTOS N 701/17</t>
  </si>
  <si>
    <t>CENTRO DE ADULTOS N 719/02</t>
  </si>
  <si>
    <t>CENTRO DE ADULTOS N 722 "BARRIOS DEL SUR"</t>
  </si>
  <si>
    <t>CENTRO DE ADULTOS N 755/04</t>
  </si>
  <si>
    <t>CENTRO DE ALFABETIZACION N 46</t>
  </si>
  <si>
    <t>CENTRO DE ADULTOS N 716/13</t>
  </si>
  <si>
    <t>CENTRO DE ADULTOS N 708/3 "DR. JUAN MADERA"</t>
  </si>
  <si>
    <t>CENTRO DE ADULTOS N 709/06</t>
  </si>
  <si>
    <t>CENTRO DE ALFABETIZACION N 184</t>
  </si>
  <si>
    <t>CENTRO DE ADULTOS N 711</t>
  </si>
  <si>
    <t>CENTRO DE ALFABETIZACION N 114</t>
  </si>
  <si>
    <t>CENTRO DE ADULTOS N 759/21</t>
  </si>
  <si>
    <t>CENTRO DE EDUCACION DE ADULTOS N 706/01</t>
  </si>
  <si>
    <t>CENTRO DE ADULTOS N 732/04</t>
  </si>
  <si>
    <t>CENTRO DE ADULTOS N 730/04</t>
  </si>
  <si>
    <t>CENTRO DE ADULTOS N 724/07</t>
  </si>
  <si>
    <t>CENTRO DE ADULTOS N 710/05</t>
  </si>
  <si>
    <t>CENTRO DE ADULTOS N 716/01</t>
  </si>
  <si>
    <t>CENTRO DE ADULTOS N 715</t>
  </si>
  <si>
    <t>CENTRO DE ALFABETIZACION N 45</t>
  </si>
  <si>
    <t>CENTRO DE ADULTOS N 736/08</t>
  </si>
  <si>
    <t>CENTRO DE ADULTOS N 708/05</t>
  </si>
  <si>
    <t>CENTRO DE ALFABETIZACIÓN N 55</t>
  </si>
  <si>
    <t>CENTRO DE ADULTOS N 761/21</t>
  </si>
  <si>
    <t>CENTRO DE ADULTOS N 731/05</t>
  </si>
  <si>
    <t>CENTRO DE ADULTOS N 709/04</t>
  </si>
  <si>
    <t>CENTRO DE ADULTOS N 720/07</t>
  </si>
  <si>
    <t>CENTRO DE ALFABETIZACIÓN N 10</t>
  </si>
  <si>
    <t>CENTRO DE ALFABETIZACION N 51</t>
  </si>
  <si>
    <t>CENTRO DE ADULTOS N 743</t>
  </si>
  <si>
    <t>CENTRO DE ADULTOS N 732/06 "DIVERSIDAD CULTURAL"</t>
  </si>
  <si>
    <t>CENTRO DE ALFABETIZACION N 57</t>
  </si>
  <si>
    <t>CENTRO DE ADULTOS N 707/24</t>
  </si>
  <si>
    <t>CENTRO DE ADULTOS N 760/14</t>
  </si>
  <si>
    <t>CENTRO DE ADULTOS N 737/09</t>
  </si>
  <si>
    <t>CENTRO DE ADULTOS N 711/07</t>
  </si>
  <si>
    <t>CENTRO DE ADULTOS N 753</t>
  </si>
  <si>
    <t>CENTRO DE ADULTOS N 725/09</t>
  </si>
  <si>
    <t>CENTRO DE ADULTOS N 734/26 "ERNESTO GUEVARA"</t>
  </si>
  <si>
    <t>CENTRO DE ADULTOS N 738</t>
  </si>
  <si>
    <t>CENTRO DE ADULTOS N 767</t>
  </si>
  <si>
    <t>CENTRO DE ADULTOS N 717/03</t>
  </si>
  <si>
    <t>CENTRO DE ADULTOS N 723/52</t>
  </si>
  <si>
    <t>CENTRO DE EDUCACIÓN DE ADULTOS N 705/02</t>
  </si>
  <si>
    <t>CENTRO DE ADULTOS N 728/25</t>
  </si>
  <si>
    <t>CENTRO DE ADULTOS N 713/06</t>
  </si>
  <si>
    <t>CENTRO DE ADULTOS N 709/25</t>
  </si>
  <si>
    <t>CENTRO DE ALFABETIZACIÓN N 53</t>
  </si>
  <si>
    <t>CENTRO DE ADULTOS N 707/05</t>
  </si>
  <si>
    <t>CENTRO DE ALFABETIZACION N 73</t>
  </si>
  <si>
    <t>CENTRO DE ADULTOS N 713/05</t>
  </si>
  <si>
    <t>CENTRO DE ALFABETIZACION N 3</t>
  </si>
  <si>
    <t>CENTRO DE ALFABETIZACION N 60</t>
  </si>
  <si>
    <t>CENTRO DE ALFABETIZACIÓN N 28</t>
  </si>
  <si>
    <t>CENTRO DE ALFABETIZACION N 188</t>
  </si>
  <si>
    <t>CENTRO DE ALFABETIZACION N 118 CENTRO COMUNITARIO</t>
  </si>
  <si>
    <t>Codigo</t>
  </si>
  <si>
    <t>Comisión_Fines</t>
  </si>
  <si>
    <t>Cod_Distrito</t>
  </si>
  <si>
    <t>Prueba_Piloto</t>
  </si>
  <si>
    <t>3 x sección</t>
  </si>
  <si>
    <t>5 x sección</t>
  </si>
  <si>
    <t>Nota</t>
  </si>
  <si>
    <t>cantidad_x_secc</t>
  </si>
  <si>
    <t>cant_total</t>
  </si>
  <si>
    <t>Escuela_Sede</t>
  </si>
  <si>
    <t>Secciones/ Comisiones a encuestar</t>
  </si>
  <si>
    <t>Encuestas por sección</t>
  </si>
  <si>
    <t>Total de encuestas</t>
  </si>
  <si>
    <t>Seleccionar de la lista de sección</t>
  </si>
  <si>
    <t>Código ACCESO</t>
  </si>
  <si>
    <t>CEBAS 48</t>
  </si>
  <si>
    <t>EP 15</t>
  </si>
  <si>
    <t>EP 2</t>
  </si>
  <si>
    <t>Modulo_Fines</t>
  </si>
  <si>
    <t>Fines_Módulo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</si>
</sst>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"/>
    <numFmt numFmtId="165" formatCode="#,##0.0"/>
    <numFmt numFmtId="166" formatCode="0.0000"/>
  </numFmts>
  <fonts count="17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B050"/>
      <name val="Calibri"/>
      <family val="2"/>
    </font>
    <font>
      <sz val="11"/>
      <color rgb="FF00B05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AB2C2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2AB2C2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2AB2C2"/>
      </left>
      <right style="medium">
        <color rgb="FFFFFFFF"/>
      </right>
      <top/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rgb="FF999999"/>
      </right>
      <top style="thin">
        <color rgb="FF000000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thin">
        <color rgb="FF000000"/>
      </top>
      <bottom style="medium">
        <color rgb="FF999999"/>
      </bottom>
      <diagonal/>
    </border>
    <border>
      <left style="medium">
        <color rgb="FF999999"/>
      </left>
      <right style="thin">
        <color rgb="FF000000"/>
      </right>
      <top style="thin">
        <color rgb="FF000000"/>
      </top>
      <bottom style="medium">
        <color rgb="FF999999"/>
      </bottom>
      <diagonal/>
    </border>
    <border>
      <left style="thin">
        <color rgb="FF000000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thin">
        <color rgb="FF000000"/>
      </right>
      <top style="medium">
        <color rgb="FF999999"/>
      </top>
      <bottom style="medium">
        <color rgb="FF999999"/>
      </bottom>
      <diagonal/>
    </border>
    <border>
      <left style="thin">
        <color rgb="FF000000"/>
      </left>
      <right style="medium">
        <color rgb="FF999999"/>
      </right>
      <top style="medium">
        <color rgb="FF999999"/>
      </top>
      <bottom style="thin">
        <color rgb="FF000000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n">
        <color rgb="FF000000"/>
      </bottom>
      <diagonal/>
    </border>
    <border>
      <left style="medium">
        <color rgb="FF999999"/>
      </left>
      <right style="thin">
        <color rgb="FF000000"/>
      </right>
      <top style="medium">
        <color rgb="FF999999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164" fontId="1" fillId="0" borderId="1"/>
    <xf numFmtId="9" fontId="10" fillId="0" borderId="0" applyFont="0" applyFill="0" applyBorder="0" applyAlignment="0" applyProtection="0"/>
    <xf numFmtId="0" fontId="10" fillId="0" borderId="1"/>
    <xf numFmtId="0" fontId="10" fillId="0" borderId="1"/>
  </cellStyleXfs>
  <cellXfs count="106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164" fontId="3" fillId="2" borderId="2" xfId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center" vertical="center"/>
    </xf>
    <xf numFmtId="0" fontId="5" fillId="0" borderId="0" xfId="0" applyFont="1"/>
    <xf numFmtId="0" fontId="0" fillId="0" borderId="5" xfId="0" applyBorder="1" applyAlignment="1">
      <alignment horizontal="center"/>
    </xf>
    <xf numFmtId="166" fontId="3" fillId="3" borderId="3" xfId="0" applyNumberFormat="1" applyFont="1" applyFill="1" applyBorder="1" applyAlignment="1">
      <alignment horizontal="center" vertical="center" wrapText="1"/>
    </xf>
    <xf numFmtId="0" fontId="2" fillId="0" borderId="3" xfId="0" applyFont="1" applyBorder="1"/>
    <xf numFmtId="0" fontId="5" fillId="0" borderId="6" xfId="0" applyFont="1" applyBorder="1" applyAlignment="1">
      <alignment horizontal="center"/>
    </xf>
    <xf numFmtId="166" fontId="6" fillId="0" borderId="0" xfId="0" applyNumberFormat="1" applyFont="1" applyAlignment="1">
      <alignment horizontal="center"/>
    </xf>
    <xf numFmtId="0" fontId="7" fillId="5" borderId="2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left" vertical="center" wrapText="1"/>
    </xf>
    <xf numFmtId="0" fontId="8" fillId="6" borderId="10" xfId="0" applyFont="1" applyFill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49" fontId="9" fillId="0" borderId="12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49" fontId="9" fillId="0" borderId="14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49" fontId="9" fillId="0" borderId="15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4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10" fillId="0" borderId="1" xfId="4"/>
    <xf numFmtId="0" fontId="5" fillId="0" borderId="1" xfId="4" applyFont="1" applyAlignment="1">
      <alignment horizontal="center"/>
    </xf>
    <xf numFmtId="0" fontId="5" fillId="0" borderId="1" xfId="4" applyFont="1" applyFill="1" applyAlignment="1">
      <alignment horizontal="center"/>
    </xf>
    <xf numFmtId="4" fontId="0" fillId="0" borderId="0" xfId="0" applyNumberFormat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166" fontId="13" fillId="5" borderId="2" xfId="2" applyNumberFormat="1" applyFont="1" applyFill="1" applyBorder="1" applyAlignment="1">
      <alignment horizontal="center" vertical="center" wrapText="1"/>
    </xf>
    <xf numFmtId="166" fontId="14" fillId="0" borderId="0" xfId="2" applyNumberFormat="1" applyFont="1" applyAlignment="1">
      <alignment horizontal="center"/>
    </xf>
    <xf numFmtId="0" fontId="0" fillId="0" borderId="3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7" fillId="5" borderId="3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15" fillId="7" borderId="24" xfId="0" applyFont="1" applyFill="1" applyBorder="1" applyAlignment="1">
      <alignment horizontal="center" vertical="center"/>
    </xf>
    <xf numFmtId="0" fontId="15" fillId="7" borderId="26" xfId="0" applyFont="1" applyFill="1" applyBorder="1" applyAlignment="1">
      <alignment horizontal="center" vertical="center"/>
    </xf>
    <xf numFmtId="0" fontId="15" fillId="7" borderId="29" xfId="0" applyFont="1" applyFill="1" applyBorder="1" applyAlignment="1">
      <alignment horizontal="center" vertical="center"/>
    </xf>
    <xf numFmtId="0" fontId="15" fillId="7" borderId="34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2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left" vertical="center"/>
    </xf>
    <xf numFmtId="0" fontId="0" fillId="0" borderId="28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0" fillId="0" borderId="33" xfId="0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5" fillId="0" borderId="2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12" fillId="8" borderId="31" xfId="0" applyFont="1" applyFill="1" applyBorder="1" applyAlignment="1">
      <alignment horizontal="center" vertical="center"/>
    </xf>
    <xf numFmtId="0" fontId="12" fillId="8" borderId="31" xfId="0" applyFont="1" applyFill="1" applyBorder="1" applyAlignment="1">
      <alignment horizontal="center" vertical="center" wrapText="1"/>
    </xf>
    <xf numFmtId="0" fontId="16" fillId="8" borderId="32" xfId="0" applyFont="1" applyFill="1" applyBorder="1" applyAlignment="1">
      <alignment horizontal="center" vertical="center" wrapText="1"/>
    </xf>
    <xf numFmtId="0" fontId="11" fillId="8" borderId="30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5" fillId="9" borderId="0" xfId="0" applyFont="1" applyFill="1" applyAlignment="1">
      <alignment vertical="center"/>
    </xf>
    <xf numFmtId="0" fontId="5" fillId="9" borderId="0" xfId="0" applyFont="1" applyFill="1"/>
    <xf numFmtId="0" fontId="6" fillId="9" borderId="0" xfId="0" applyFont="1" applyFill="1"/>
    <xf numFmtId="0" fontId="5" fillId="10" borderId="0" xfId="0" applyFont="1" applyFill="1" applyAlignment="1">
      <alignment vertical="center"/>
    </xf>
    <xf numFmtId="0" fontId="5" fillId="10" borderId="0" xfId="0" applyFont="1" applyFill="1"/>
    <xf numFmtId="0" fontId="6" fillId="10" borderId="0" xfId="0" applyFont="1" applyFill="1"/>
    <xf numFmtId="0" fontId="5" fillId="4" borderId="0" xfId="0" applyFont="1" applyFill="1" applyAlignment="1">
      <alignment vertical="center"/>
    </xf>
    <xf numFmtId="0" fontId="5" fillId="4" borderId="0" xfId="0" applyFont="1" applyFill="1"/>
    <xf numFmtId="0" fontId="6" fillId="4" borderId="0" xfId="0" applyFont="1" applyFill="1"/>
  </cellXfs>
  <cellStyles count="5">
    <cellStyle name="Normal" xfId="0" builtinId="0"/>
    <cellStyle name="Normal 2" xfId="3" xr:uid="{5A02125E-6775-48B1-8777-5AD61EC0F2D0}"/>
    <cellStyle name="Normal 3" xfId="4" xr:uid="{7FBBD2ED-88F8-4CEE-91FF-A959B29922E1}"/>
    <cellStyle name="Porcentaje" xfId="2" builtinId="5"/>
    <cellStyle name="puntomiles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26B7D-93C6-4A8D-B0E4-9F8548B545FF}">
  <dimension ref="A1:AD3959"/>
  <sheetViews>
    <sheetView showGridLines="0" topLeftCell="N1" zoomScale="70" zoomScaleNormal="70" workbookViewId="0">
      <pane ySplit="1" topLeftCell="A2" activePane="bottomLeft" state="frozen"/>
      <selection pane="bottomLeft" activeCell="F3968" sqref="F3968"/>
    </sheetView>
  </sheetViews>
  <sheetFormatPr baseColWidth="10" defaultColWidth="9.140625" defaultRowHeight="15" x14ac:dyDescent="0.25"/>
  <cols>
    <col min="1" max="1" width="9.140625" style="5"/>
    <col min="2" max="2" width="14" customWidth="1"/>
    <col min="4" max="4" width="14" customWidth="1"/>
    <col min="5" max="5" width="19.42578125" customWidth="1"/>
    <col min="7" max="7" width="7.42578125" customWidth="1"/>
    <col min="8" max="8" width="17.140625" customWidth="1"/>
    <col min="9" max="9" width="14.85546875" customWidth="1"/>
    <col min="10" max="10" width="35.85546875" customWidth="1"/>
    <col min="13" max="13" width="31.28515625" customWidth="1"/>
    <col min="14" max="14" width="10.7109375" customWidth="1"/>
    <col min="16" max="16" width="19.5703125" customWidth="1"/>
    <col min="17" max="17" width="19.42578125" customWidth="1"/>
    <col min="18" max="18" width="10.7109375" style="13" customWidth="1"/>
    <col min="19" max="19" width="9.140625" style="13"/>
    <col min="20" max="20" width="12.42578125" style="4" bestFit="1" customWidth="1"/>
    <col min="21" max="21" width="13.28515625" bestFit="1" customWidth="1"/>
    <col min="22" max="22" width="13.140625" customWidth="1"/>
    <col min="23" max="23" width="10.7109375" customWidth="1"/>
    <col min="24" max="24" width="18.7109375" style="20" bestFit="1" customWidth="1"/>
    <col min="25" max="25" width="10.85546875" style="59" customWidth="1"/>
    <col min="26" max="29" width="10.85546875" customWidth="1"/>
    <col min="30" max="30" width="31.28515625" customWidth="1"/>
  </cols>
  <sheetData>
    <row r="1" spans="1:30" ht="45" customHeight="1" thickBot="1" x14ac:dyDescent="0.3">
      <c r="A1" s="26" t="s">
        <v>18512</v>
      </c>
      <c r="B1" s="1" t="s">
        <v>2118</v>
      </c>
      <c r="C1" s="1" t="s">
        <v>2</v>
      </c>
      <c r="D1" s="1" t="s">
        <v>0</v>
      </c>
      <c r="E1" s="1" t="s">
        <v>1</v>
      </c>
      <c r="F1" s="1" t="s">
        <v>3</v>
      </c>
      <c r="G1" s="1" t="s">
        <v>4</v>
      </c>
      <c r="H1" s="1" t="s">
        <v>17613</v>
      </c>
      <c r="I1" s="1" t="s">
        <v>6</v>
      </c>
      <c r="J1" s="2" t="s">
        <v>7</v>
      </c>
      <c r="K1" s="2" t="s">
        <v>8</v>
      </c>
      <c r="L1" s="2" t="s">
        <v>9</v>
      </c>
      <c r="M1" s="2" t="s">
        <v>17612</v>
      </c>
      <c r="N1" s="2" t="s">
        <v>11</v>
      </c>
      <c r="O1" s="2" t="s">
        <v>12</v>
      </c>
      <c r="P1" s="2" t="s">
        <v>13</v>
      </c>
      <c r="Q1" s="2" t="s">
        <v>14</v>
      </c>
      <c r="R1" s="1" t="s">
        <v>15</v>
      </c>
      <c r="S1" s="1" t="s">
        <v>16</v>
      </c>
      <c r="T1" s="1" t="s">
        <v>2111</v>
      </c>
      <c r="U1" s="1" t="s">
        <v>2114</v>
      </c>
      <c r="V1" s="3" t="s">
        <v>2121</v>
      </c>
      <c r="W1" s="3" t="s">
        <v>2122</v>
      </c>
      <c r="X1" s="3" t="s">
        <v>2123</v>
      </c>
      <c r="Y1" s="58" t="s">
        <v>2350</v>
      </c>
      <c r="Z1" s="26" t="s">
        <v>2396</v>
      </c>
      <c r="AA1" s="26" t="s">
        <v>2395</v>
      </c>
      <c r="AB1" s="26" t="s">
        <v>17608</v>
      </c>
      <c r="AC1" s="26" t="s">
        <v>2399</v>
      </c>
      <c r="AD1" s="26" t="s">
        <v>17607</v>
      </c>
    </row>
    <row r="2" spans="1:30" x14ac:dyDescent="0.25">
      <c r="A2" s="5" t="str">
        <f>+H2</f>
        <v>0043DS0011</v>
      </c>
      <c r="B2" s="23" t="s">
        <v>2119</v>
      </c>
      <c r="C2" t="s">
        <v>161</v>
      </c>
      <c r="D2" t="s">
        <v>677</v>
      </c>
      <c r="E2" t="s">
        <v>678</v>
      </c>
      <c r="F2">
        <v>609259</v>
      </c>
      <c r="G2">
        <v>0</v>
      </c>
      <c r="H2" t="s">
        <v>744</v>
      </c>
      <c r="I2" t="s">
        <v>20</v>
      </c>
      <c r="J2" t="s">
        <v>131</v>
      </c>
      <c r="K2" t="s">
        <v>21</v>
      </c>
      <c r="M2" t="s">
        <v>18008</v>
      </c>
      <c r="N2" t="s">
        <v>22</v>
      </c>
      <c r="O2" t="s">
        <v>23</v>
      </c>
      <c r="P2" t="s">
        <v>26</v>
      </c>
      <c r="Q2" t="s">
        <v>92</v>
      </c>
      <c r="R2" s="13">
        <v>97</v>
      </c>
      <c r="S2" s="13">
        <v>6</v>
      </c>
      <c r="T2" s="21">
        <v>1</v>
      </c>
      <c r="V2" t="s">
        <v>2117</v>
      </c>
      <c r="W2" t="str">
        <f>+IF(V2="","",IF(MID(V2,1,3)="ECE","UNICO",IF(V2="FINES",CONCATENATE("R",IF(OR(C2="16",C2="21",C2="22",C2="23"),"16212223",IF(OR(C2="15",C2="17",C2="24",C2="25"),"15172425",C2))),IF(V2="CEBAS","UNICO",IF(VALUE(C2)&lt;=11,"AMBA","INTERIOR")))))</f>
        <v>UNICO</v>
      </c>
      <c r="X2" s="20" t="str">
        <f>+IF(V2="","-",CONCATENATE(V2,"_",W2))</f>
        <v>CEBAS_UNICO</v>
      </c>
      <c r="Y2" s="59">
        <v>6.3379867991898209E-2</v>
      </c>
      <c r="Z2" t="str">
        <f>+IFERROR(VLOOKUP(H2,#REF!,2,FALSE),"-")</f>
        <v>-</v>
      </c>
      <c r="AA2" t="s">
        <v>2394</v>
      </c>
      <c r="AB2" t="str">
        <f>+IF(W2="","-",IF(W2="UNICO","CENSO","MUESTRA"))</f>
        <v>CENSO</v>
      </c>
      <c r="AC2" t="s">
        <v>2397</v>
      </c>
      <c r="AD2" t="s">
        <v>134</v>
      </c>
    </row>
    <row r="3" spans="1:30" x14ac:dyDescent="0.25">
      <c r="A3" s="5" t="str">
        <f t="shared" ref="A3:A66" si="0">+H3</f>
        <v>0008DS0030</v>
      </c>
      <c r="B3" s="23" t="s">
        <v>2119</v>
      </c>
      <c r="C3" t="s">
        <v>139</v>
      </c>
      <c r="D3" t="s">
        <v>312</v>
      </c>
      <c r="E3" t="s">
        <v>314</v>
      </c>
      <c r="F3">
        <v>616446</v>
      </c>
      <c r="G3">
        <v>0</v>
      </c>
      <c r="H3" t="s">
        <v>353</v>
      </c>
      <c r="I3" t="s">
        <v>20</v>
      </c>
      <c r="J3" t="s">
        <v>131</v>
      </c>
      <c r="K3" t="s">
        <v>21</v>
      </c>
      <c r="M3" t="s">
        <v>18009</v>
      </c>
      <c r="N3" t="s">
        <v>22</v>
      </c>
      <c r="O3" t="s">
        <v>23</v>
      </c>
      <c r="P3" t="s">
        <v>26</v>
      </c>
      <c r="Q3" t="s">
        <v>92</v>
      </c>
      <c r="R3" s="13">
        <v>48</v>
      </c>
      <c r="S3" s="13">
        <v>3</v>
      </c>
      <c r="T3" s="21">
        <v>1</v>
      </c>
      <c r="V3" t="s">
        <v>2117</v>
      </c>
      <c r="W3" t="str">
        <f>+IF(V3="","",IF(MID(V3,1,3)="ECE","UNICO",IF(V3="FINES",CONCATENATE("R",IF(OR(C3="16",C3="21",C3="22",C3="23"),"16212223",IF(OR(C3="15",C3="17",C3="24",C3="25"),"15172425",C3))),IF(V3="CEBAS","UNICO",IF(VALUE(C3)&lt;=11,"AMBA","INTERIOR")))))</f>
        <v>UNICO</v>
      </c>
      <c r="X3" s="20" t="str">
        <f>+IF(V3="","-",CONCATENATE(V3,"_",W3))</f>
        <v>CEBAS_UNICO</v>
      </c>
      <c r="Y3" s="59">
        <v>9.4380705431103704E-2</v>
      </c>
      <c r="Z3" t="str">
        <f>+IFERROR(VLOOKUP(H3,#REF!,2,FALSE),"-")</f>
        <v>-</v>
      </c>
      <c r="AA3" t="s">
        <v>2394</v>
      </c>
      <c r="AB3" t="str">
        <f>+IF(W3="","-",IF(W3="UNICO","CENSO","MUESTRA"))</f>
        <v>CENSO</v>
      </c>
      <c r="AC3" t="s">
        <v>2397</v>
      </c>
      <c r="AD3" t="s">
        <v>134</v>
      </c>
    </row>
    <row r="4" spans="1:30" x14ac:dyDescent="0.25">
      <c r="A4" s="5" t="str">
        <f t="shared" si="0"/>
        <v>0062DS0016</v>
      </c>
      <c r="B4" s="23" t="s">
        <v>2119</v>
      </c>
      <c r="C4" t="s">
        <v>246</v>
      </c>
      <c r="D4" t="s">
        <v>958</v>
      </c>
      <c r="E4" t="s">
        <v>959</v>
      </c>
      <c r="F4">
        <v>614623</v>
      </c>
      <c r="G4">
        <v>0</v>
      </c>
      <c r="H4" t="s">
        <v>1024</v>
      </c>
      <c r="I4" t="s">
        <v>20</v>
      </c>
      <c r="J4" t="s">
        <v>131</v>
      </c>
      <c r="K4" t="s">
        <v>21</v>
      </c>
      <c r="M4" t="s">
        <v>18010</v>
      </c>
      <c r="N4" t="s">
        <v>22</v>
      </c>
      <c r="O4" t="s">
        <v>23</v>
      </c>
      <c r="P4" t="s">
        <v>26</v>
      </c>
      <c r="Q4" t="s">
        <v>92</v>
      </c>
      <c r="R4" s="13">
        <v>63</v>
      </c>
      <c r="S4" s="13">
        <v>6</v>
      </c>
      <c r="T4" s="21">
        <v>1</v>
      </c>
      <c r="V4" t="s">
        <v>2117</v>
      </c>
      <c r="W4" t="str">
        <f>+IF(V4="","",IF(MID(V4,1,3)="ECE","UNICO",IF(V4="FINES",CONCATENATE("R",IF(OR(C4="16",C4="21",C4="22",C4="23"),"16212223",IF(OR(C4="15",C4="17",C4="24",C4="25"),"15172425",C4))),IF(V4="CEBAS","UNICO",IF(VALUE(C4)&lt;=11,"AMBA","INTERIOR")))))</f>
        <v>UNICO</v>
      </c>
      <c r="X4" s="20" t="str">
        <f>+IF(V4="","-",CONCATENATE(V4,"_",W4))</f>
        <v>CEBAS_UNICO</v>
      </c>
      <c r="Y4" s="59">
        <v>9.6115827560424805E-2</v>
      </c>
      <c r="Z4" t="str">
        <f>+IFERROR(VLOOKUP(H4,#REF!,2,FALSE),"-")</f>
        <v>-</v>
      </c>
      <c r="AA4" t="s">
        <v>2393</v>
      </c>
      <c r="AB4" t="str">
        <f>+IF(W4="","-",IF(W4="UNICO","CENSO","MUESTRA"))</f>
        <v>CENSO</v>
      </c>
      <c r="AC4" t="s">
        <v>2397</v>
      </c>
      <c r="AD4" t="s">
        <v>134</v>
      </c>
    </row>
    <row r="5" spans="1:30" x14ac:dyDescent="0.25">
      <c r="A5" s="5" t="str">
        <f t="shared" si="0"/>
        <v>0111DS0049</v>
      </c>
      <c r="B5" s="23" t="s">
        <v>2119</v>
      </c>
      <c r="C5" t="s">
        <v>246</v>
      </c>
      <c r="D5" t="s">
        <v>575</v>
      </c>
      <c r="E5" t="s">
        <v>1794</v>
      </c>
      <c r="F5">
        <v>620507</v>
      </c>
      <c r="G5">
        <v>0</v>
      </c>
      <c r="H5" t="s">
        <v>1832</v>
      </c>
      <c r="I5" t="s">
        <v>20</v>
      </c>
      <c r="J5" t="s">
        <v>131</v>
      </c>
      <c r="K5" t="s">
        <v>21</v>
      </c>
      <c r="M5" t="s">
        <v>18011</v>
      </c>
      <c r="N5" t="s">
        <v>22</v>
      </c>
      <c r="O5" t="s">
        <v>23</v>
      </c>
      <c r="P5" t="s">
        <v>26</v>
      </c>
      <c r="Q5" t="s">
        <v>92</v>
      </c>
      <c r="R5" s="13">
        <v>43</v>
      </c>
      <c r="S5" s="13">
        <v>3</v>
      </c>
      <c r="T5" s="21">
        <v>1</v>
      </c>
      <c r="V5" t="s">
        <v>2117</v>
      </c>
      <c r="W5" t="str">
        <f>+IF(V5="","",IF(MID(V5,1,3)="ECE","UNICO",IF(V5="FINES",CONCATENATE("R",IF(OR(C5="16",C5="21",C5="22",C5="23"),"16212223",IF(OR(C5="15",C5="17",C5="24",C5="25"),"15172425",C5))),IF(V5="CEBAS","UNICO",IF(VALUE(C5)&lt;=11,"AMBA","INTERIOR")))))</f>
        <v>UNICO</v>
      </c>
      <c r="X5" s="20" t="str">
        <f>+IF(V5="","-",CONCATENATE(V5,"_",W5))</f>
        <v>CEBAS_UNICO</v>
      </c>
      <c r="Y5" s="59">
        <v>0.14383187285951671</v>
      </c>
      <c r="Z5" t="str">
        <f>+IFERROR(VLOOKUP(H5,#REF!,2,FALSE),"-")</f>
        <v>-</v>
      </c>
      <c r="AA5" t="s">
        <v>2393</v>
      </c>
      <c r="AB5" t="str">
        <f>+IF(W5="","-",IF(W5="UNICO","CENSO","MUESTRA"))</f>
        <v>CENSO</v>
      </c>
      <c r="AC5" t="s">
        <v>2398</v>
      </c>
      <c r="AD5" t="s">
        <v>134</v>
      </c>
    </row>
    <row r="6" spans="1:30" x14ac:dyDescent="0.25">
      <c r="A6" s="5" t="str">
        <f t="shared" si="0"/>
        <v>0100DS0028</v>
      </c>
      <c r="B6" s="23" t="s">
        <v>2119</v>
      </c>
      <c r="C6" t="s">
        <v>1245</v>
      </c>
      <c r="D6" t="s">
        <v>876</v>
      </c>
      <c r="E6" t="s">
        <v>1674</v>
      </c>
      <c r="F6">
        <v>616437</v>
      </c>
      <c r="G6">
        <v>0</v>
      </c>
      <c r="H6" t="s">
        <v>1704</v>
      </c>
      <c r="I6" t="s">
        <v>20</v>
      </c>
      <c r="J6" t="s">
        <v>131</v>
      </c>
      <c r="K6" t="s">
        <v>21</v>
      </c>
      <c r="M6" t="s">
        <v>18012</v>
      </c>
      <c r="N6" t="s">
        <v>22</v>
      </c>
      <c r="O6" t="s">
        <v>23</v>
      </c>
      <c r="P6" t="s">
        <v>26</v>
      </c>
      <c r="Q6" t="s">
        <v>92</v>
      </c>
      <c r="R6" s="13">
        <v>109</v>
      </c>
      <c r="S6" s="13">
        <v>6</v>
      </c>
      <c r="T6" s="21">
        <v>1</v>
      </c>
      <c r="V6" t="s">
        <v>2117</v>
      </c>
      <c r="W6" t="str">
        <f>+IF(V6="","",IF(MID(V6,1,3)="ECE","UNICO",IF(V6="FINES",CONCATENATE("R",IF(OR(C6="16",C6="21",C6="22",C6="23"),"16212223",IF(OR(C6="15",C6="17",C6="24",C6="25"),"15172425",C6))),IF(V6="CEBAS","UNICO",IF(VALUE(C6)&lt;=11,"AMBA","INTERIOR")))))</f>
        <v>UNICO</v>
      </c>
      <c r="X6" s="20" t="str">
        <f>+IF(V6="","-",CONCATENATE(V6,"_",W6))</f>
        <v>CEBAS_UNICO</v>
      </c>
      <c r="Y6" s="59">
        <v>0.15550203186770281</v>
      </c>
      <c r="Z6" t="str">
        <f>+IFERROR(VLOOKUP(H6,#REF!,2,FALSE),"-")</f>
        <v>-</v>
      </c>
      <c r="AA6" t="s">
        <v>2393</v>
      </c>
      <c r="AB6" t="str">
        <f>+IF(W6="","-",IF(W6="UNICO","CENSO","MUESTRA"))</f>
        <v>CENSO</v>
      </c>
      <c r="AC6" t="s">
        <v>2398</v>
      </c>
      <c r="AD6" t="s">
        <v>134</v>
      </c>
    </row>
    <row r="7" spans="1:30" x14ac:dyDescent="0.25">
      <c r="A7" s="5" t="str">
        <f t="shared" si="0"/>
        <v>0032DS0013</v>
      </c>
      <c r="B7" s="23" t="s">
        <v>2119</v>
      </c>
      <c r="C7" t="s">
        <v>584</v>
      </c>
      <c r="D7" t="s">
        <v>582</v>
      </c>
      <c r="E7" t="s">
        <v>583</v>
      </c>
      <c r="F7">
        <v>608715</v>
      </c>
      <c r="G7">
        <v>0</v>
      </c>
      <c r="H7" t="s">
        <v>618</v>
      </c>
      <c r="I7" t="s">
        <v>20</v>
      </c>
      <c r="J7" t="s">
        <v>131</v>
      </c>
      <c r="K7" t="s">
        <v>21</v>
      </c>
      <c r="M7" t="s">
        <v>18013</v>
      </c>
      <c r="N7" t="s">
        <v>22</v>
      </c>
      <c r="O7" t="s">
        <v>23</v>
      </c>
      <c r="P7" t="s">
        <v>26</v>
      </c>
      <c r="Q7" t="s">
        <v>92</v>
      </c>
      <c r="R7" s="13">
        <v>82</v>
      </c>
      <c r="S7" s="13">
        <v>3</v>
      </c>
      <c r="T7" s="21">
        <v>1</v>
      </c>
      <c r="V7" t="s">
        <v>2117</v>
      </c>
      <c r="W7" t="str">
        <f>+IF(V7="","",IF(MID(V7,1,3)="ECE","UNICO",IF(V7="FINES",CONCATENATE("R",IF(OR(C7="16",C7="21",C7="22",C7="23"),"16212223",IF(OR(C7="15",C7="17",C7="24",C7="25"),"15172425",C7))),IF(V7="CEBAS","UNICO",IF(VALUE(C7)&lt;=11,"AMBA","INTERIOR")))))</f>
        <v>UNICO</v>
      </c>
      <c r="X7" s="20" t="str">
        <f>+IF(V7="","-",CONCATENATE(V7,"_",W7))</f>
        <v>CEBAS_UNICO</v>
      </c>
      <c r="Y7" s="59">
        <v>0.17282250644387431</v>
      </c>
      <c r="Z7" t="str">
        <f>+IFERROR(VLOOKUP(H7,#REF!,2,FALSE),"-")</f>
        <v>-</v>
      </c>
      <c r="AA7" t="s">
        <v>2393</v>
      </c>
      <c r="AB7" t="str">
        <f>+IF(W7="","-",IF(W7="UNICO","CENSO","MUESTRA"))</f>
        <v>CENSO</v>
      </c>
      <c r="AC7" t="s">
        <v>2397</v>
      </c>
      <c r="AD7" t="s">
        <v>134</v>
      </c>
    </row>
    <row r="8" spans="1:30" x14ac:dyDescent="0.25">
      <c r="A8" s="5" t="str">
        <f t="shared" si="0"/>
        <v>0001DS0001</v>
      </c>
      <c r="B8" s="23" t="s">
        <v>2119</v>
      </c>
      <c r="C8" t="s">
        <v>19</v>
      </c>
      <c r="D8" t="s">
        <v>17</v>
      </c>
      <c r="E8" t="s">
        <v>18</v>
      </c>
      <c r="F8">
        <v>609006</v>
      </c>
      <c r="G8">
        <v>0</v>
      </c>
      <c r="H8" t="s">
        <v>130</v>
      </c>
      <c r="I8" t="s">
        <v>20</v>
      </c>
      <c r="J8" t="s">
        <v>131</v>
      </c>
      <c r="K8" t="s">
        <v>21</v>
      </c>
      <c r="M8" t="s">
        <v>18014</v>
      </c>
      <c r="N8" t="s">
        <v>22</v>
      </c>
      <c r="O8" t="s">
        <v>23</v>
      </c>
      <c r="P8" t="s">
        <v>26</v>
      </c>
      <c r="Q8" t="s">
        <v>92</v>
      </c>
      <c r="R8" s="13">
        <v>256</v>
      </c>
      <c r="S8" s="13">
        <v>9</v>
      </c>
      <c r="T8" s="21">
        <v>1</v>
      </c>
      <c r="V8" t="s">
        <v>2117</v>
      </c>
      <c r="W8" t="str">
        <f>+IF(V8="","",IF(MID(V8,1,3)="ECE","UNICO",IF(V8="FINES",CONCATENATE("R",IF(OR(C8="16",C8="21",C8="22",C8="23"),"16212223",IF(OR(C8="15",C8="17",C8="24",C8="25"),"15172425",C8))),IF(V8="CEBAS","UNICO",IF(VALUE(C8)&lt;=11,"AMBA","INTERIOR")))))</f>
        <v>UNICO</v>
      </c>
      <c r="X8" s="20" t="str">
        <f>+IF(V8="","-",CONCATENATE(V8,"_",W8))</f>
        <v>CEBAS_UNICO</v>
      </c>
      <c r="Y8" s="59">
        <v>0.1771494163886497</v>
      </c>
      <c r="Z8" t="str">
        <f>+IFERROR(VLOOKUP(H8,#REF!,2,FALSE),"-")</f>
        <v>-</v>
      </c>
      <c r="AA8" t="s">
        <v>2393</v>
      </c>
      <c r="AB8" t="str">
        <f>+IF(W8="","-",IF(W8="UNICO","CENSO","MUESTRA"))</f>
        <v>CENSO</v>
      </c>
      <c r="AC8" t="s">
        <v>2397</v>
      </c>
      <c r="AD8" t="s">
        <v>134</v>
      </c>
    </row>
    <row r="9" spans="1:30" x14ac:dyDescent="0.25">
      <c r="A9" s="5" t="str">
        <f t="shared" si="0"/>
        <v>0030DS0041</v>
      </c>
      <c r="B9" s="23" t="s">
        <v>2119</v>
      </c>
      <c r="C9" t="s">
        <v>186</v>
      </c>
      <c r="D9" t="s">
        <v>551</v>
      </c>
      <c r="E9" t="s">
        <v>552</v>
      </c>
      <c r="F9">
        <v>620534</v>
      </c>
      <c r="G9">
        <v>0</v>
      </c>
      <c r="H9" t="s">
        <v>574</v>
      </c>
      <c r="I9" t="s">
        <v>20</v>
      </c>
      <c r="J9" t="s">
        <v>131</v>
      </c>
      <c r="K9" t="s">
        <v>21</v>
      </c>
      <c r="M9" t="s">
        <v>18015</v>
      </c>
      <c r="N9" t="s">
        <v>22</v>
      </c>
      <c r="O9" t="s">
        <v>23</v>
      </c>
      <c r="P9" t="s">
        <v>26</v>
      </c>
      <c r="Q9" t="s">
        <v>92</v>
      </c>
      <c r="R9" s="13">
        <v>33</v>
      </c>
      <c r="S9" s="13">
        <v>3</v>
      </c>
      <c r="T9" s="21">
        <v>1</v>
      </c>
      <c r="V9" t="s">
        <v>2117</v>
      </c>
      <c r="W9" t="str">
        <f>+IF(V9="","",IF(MID(V9,1,3)="ECE","UNICO",IF(V9="FINES",CONCATENATE("R",IF(OR(C9="16",C9="21",C9="22",C9="23"),"16212223",IF(OR(C9="15",C9="17",C9="24",C9="25"),"15172425",C9))),IF(V9="CEBAS","UNICO",IF(VALUE(C9)&lt;=11,"AMBA","INTERIOR")))))</f>
        <v>UNICO</v>
      </c>
      <c r="X9" s="20" t="str">
        <f>+IF(V9="","-",CONCATENATE(V9,"_",W9))</f>
        <v>CEBAS_UNICO</v>
      </c>
      <c r="Y9" s="59">
        <v>0.18888588410777021</v>
      </c>
      <c r="Z9" t="str">
        <f>+IFERROR(VLOOKUP(H9,#REF!,2,FALSE),"-")</f>
        <v>-</v>
      </c>
      <c r="AA9" t="s">
        <v>2393</v>
      </c>
      <c r="AB9" t="str">
        <f>+IF(W9="","-",IF(W9="UNICO","CENSO","MUESTRA"))</f>
        <v>CENSO</v>
      </c>
      <c r="AC9" t="s">
        <v>2398</v>
      </c>
      <c r="AD9" t="s">
        <v>134</v>
      </c>
    </row>
    <row r="10" spans="1:30" x14ac:dyDescent="0.25">
      <c r="A10" s="5" t="str">
        <f t="shared" si="0"/>
        <v>0094DS0047</v>
      </c>
      <c r="B10" s="23" t="s">
        <v>2119</v>
      </c>
      <c r="C10" t="s">
        <v>153</v>
      </c>
      <c r="D10" t="s">
        <v>1568</v>
      </c>
      <c r="E10" t="s">
        <v>1569</v>
      </c>
      <c r="F10">
        <v>619088</v>
      </c>
      <c r="G10">
        <v>0</v>
      </c>
      <c r="H10" t="s">
        <v>1573</v>
      </c>
      <c r="I10" t="s">
        <v>20</v>
      </c>
      <c r="J10" t="s">
        <v>131</v>
      </c>
      <c r="K10" t="s">
        <v>21</v>
      </c>
      <c r="M10" t="s">
        <v>18016</v>
      </c>
      <c r="N10" t="s">
        <v>22</v>
      </c>
      <c r="O10" t="s">
        <v>23</v>
      </c>
      <c r="P10" t="s">
        <v>26</v>
      </c>
      <c r="Q10" t="s">
        <v>92</v>
      </c>
      <c r="R10" s="13">
        <v>33</v>
      </c>
      <c r="S10" s="13">
        <v>2</v>
      </c>
      <c r="T10" s="21">
        <v>1</v>
      </c>
      <c r="V10" t="s">
        <v>2117</v>
      </c>
      <c r="W10" t="str">
        <f>+IF(V10="","",IF(MID(V10,1,3)="ECE","UNICO",IF(V10="FINES",CONCATENATE("R",IF(OR(C10="16",C10="21",C10="22",C10="23"),"16212223",IF(OR(C10="15",C10="17",C10="24",C10="25"),"15172425",C10))),IF(V10="CEBAS","UNICO",IF(VALUE(C10)&lt;=11,"AMBA","INTERIOR")))))</f>
        <v>UNICO</v>
      </c>
      <c r="X10" s="20" t="str">
        <f>+IF(V10="","-",CONCATENATE(V10,"_",W10))</f>
        <v>CEBAS_UNICO</v>
      </c>
      <c r="Y10" s="59">
        <v>0.1897422555420134</v>
      </c>
      <c r="Z10" t="str">
        <f>+IFERROR(VLOOKUP(H10,#REF!,2,FALSE),"-")</f>
        <v>-</v>
      </c>
      <c r="AA10" t="s">
        <v>2394</v>
      </c>
      <c r="AB10" t="str">
        <f>+IF(W10="","-",IF(W10="UNICO","CENSO","MUESTRA"))</f>
        <v>CENSO</v>
      </c>
      <c r="AC10" t="s">
        <v>2398</v>
      </c>
      <c r="AD10" t="s">
        <v>134</v>
      </c>
    </row>
    <row r="11" spans="1:30" x14ac:dyDescent="0.25">
      <c r="A11" s="5" t="str">
        <f t="shared" si="0"/>
        <v>0076DS0019</v>
      </c>
      <c r="B11" s="23" t="s">
        <v>2119</v>
      </c>
      <c r="C11" t="s">
        <v>141</v>
      </c>
      <c r="D11" t="s">
        <v>1367</v>
      </c>
      <c r="E11" t="s">
        <v>1368</v>
      </c>
      <c r="F11">
        <v>615601</v>
      </c>
      <c r="G11">
        <v>0</v>
      </c>
      <c r="H11" t="s">
        <v>1379</v>
      </c>
      <c r="I11" t="s">
        <v>20</v>
      </c>
      <c r="J11" t="s">
        <v>131</v>
      </c>
      <c r="K11" t="s">
        <v>21</v>
      </c>
      <c r="M11" t="s">
        <v>18017</v>
      </c>
      <c r="N11" t="s">
        <v>22</v>
      </c>
      <c r="O11" t="s">
        <v>23</v>
      </c>
      <c r="P11" t="s">
        <v>26</v>
      </c>
      <c r="Q11" t="s">
        <v>92</v>
      </c>
      <c r="R11" s="13">
        <v>39</v>
      </c>
      <c r="S11" s="13">
        <v>3</v>
      </c>
      <c r="T11" s="21">
        <v>1</v>
      </c>
      <c r="V11" t="s">
        <v>2117</v>
      </c>
      <c r="W11" t="str">
        <f>+IF(V11="","",IF(MID(V11,1,3)="ECE","UNICO",IF(V11="FINES",CONCATENATE("R",IF(OR(C11="16",C11="21",C11="22",C11="23"),"16212223",IF(OR(C11="15",C11="17",C11="24",C11="25"),"15172425",C11))),IF(V11="CEBAS","UNICO",IF(VALUE(C11)&lt;=11,"AMBA","INTERIOR")))))</f>
        <v>UNICO</v>
      </c>
      <c r="X11" s="20" t="str">
        <f>+IF(V11="","-",CONCATENATE(V11,"_",W11))</f>
        <v>CEBAS_UNICO</v>
      </c>
      <c r="Y11" s="59">
        <v>0.19851275102088331</v>
      </c>
      <c r="Z11" t="str">
        <f>+IFERROR(VLOOKUP(H11,#REF!,2,FALSE),"-")</f>
        <v>-</v>
      </c>
      <c r="AA11" t="s">
        <v>2394</v>
      </c>
      <c r="AB11" t="str">
        <f>+IF(W11="","-",IF(W11="UNICO","CENSO","MUESTRA"))</f>
        <v>CENSO</v>
      </c>
      <c r="AC11" t="s">
        <v>2398</v>
      </c>
      <c r="AD11" t="s">
        <v>134</v>
      </c>
    </row>
    <row r="12" spans="1:30" x14ac:dyDescent="0.25">
      <c r="A12" s="5" t="str">
        <f t="shared" si="0"/>
        <v>0055DS2370</v>
      </c>
      <c r="B12" s="23" t="s">
        <v>2119</v>
      </c>
      <c r="C12" t="s">
        <v>884</v>
      </c>
      <c r="D12" t="s">
        <v>882</v>
      </c>
      <c r="E12" t="s">
        <v>883</v>
      </c>
      <c r="F12">
        <v>616870</v>
      </c>
      <c r="G12">
        <v>1</v>
      </c>
      <c r="H12" t="s">
        <v>919</v>
      </c>
      <c r="I12" t="s">
        <v>20</v>
      </c>
      <c r="J12" t="s">
        <v>131</v>
      </c>
      <c r="K12" t="s">
        <v>40</v>
      </c>
      <c r="L12" t="s">
        <v>920</v>
      </c>
      <c r="M12" t="s">
        <v>18007</v>
      </c>
      <c r="N12" t="s">
        <v>22</v>
      </c>
      <c r="O12" t="s">
        <v>23</v>
      </c>
      <c r="P12" t="s">
        <v>26</v>
      </c>
      <c r="Q12" t="s">
        <v>92</v>
      </c>
      <c r="R12" s="13">
        <v>61</v>
      </c>
      <c r="S12" s="13">
        <v>3</v>
      </c>
      <c r="T12" s="21">
        <v>1</v>
      </c>
      <c r="V12" t="s">
        <v>2117</v>
      </c>
      <c r="W12" t="str">
        <f>+IF(V12="","",IF(MID(V12,1,3)="ECE","UNICO",IF(V12="FINES",CONCATENATE("R",IF(OR(C12="16",C12="21",C12="22",C12="23"),"16212223",IF(OR(C12="15",C12="17",C12="24",C12="25"),"15172425",C12))),IF(V12="CEBAS","UNICO",IF(VALUE(C12)&lt;=11,"AMBA","INTERIOR")))))</f>
        <v>UNICO</v>
      </c>
      <c r="X12" s="20" t="str">
        <f>+IF(V12="","-",CONCATENATE(V12,"_",W12))</f>
        <v>CEBAS_UNICO</v>
      </c>
      <c r="Y12" s="59">
        <v>0.2070515692234039</v>
      </c>
      <c r="Z12" t="str">
        <f>+IFERROR(VLOOKUP(H12,#REF!,2,FALSE),"-")</f>
        <v>-</v>
      </c>
      <c r="AA12" t="s">
        <v>2393</v>
      </c>
      <c r="AB12" t="str">
        <f>+IF(W12="","-",IF(W12="UNICO","CENSO","MUESTRA"))</f>
        <v>CENSO</v>
      </c>
      <c r="AC12" t="s">
        <v>2398</v>
      </c>
      <c r="AD12" t="s">
        <v>134</v>
      </c>
    </row>
    <row r="13" spans="1:30" x14ac:dyDescent="0.25">
      <c r="A13" s="5" t="str">
        <f t="shared" si="0"/>
        <v>0001DS0048</v>
      </c>
      <c r="B13" s="23" t="s">
        <v>2119</v>
      </c>
      <c r="C13" t="s">
        <v>19</v>
      </c>
      <c r="D13" t="s">
        <v>17</v>
      </c>
      <c r="E13" t="s">
        <v>18</v>
      </c>
      <c r="F13">
        <v>620508</v>
      </c>
      <c r="G13">
        <v>0</v>
      </c>
      <c r="H13" t="s">
        <v>132</v>
      </c>
      <c r="I13" t="s">
        <v>20</v>
      </c>
      <c r="J13" t="s">
        <v>131</v>
      </c>
      <c r="K13" t="s">
        <v>21</v>
      </c>
      <c r="M13" t="s">
        <v>18018</v>
      </c>
      <c r="N13" t="s">
        <v>22</v>
      </c>
      <c r="O13" t="s">
        <v>23</v>
      </c>
      <c r="P13" t="s">
        <v>26</v>
      </c>
      <c r="Q13" t="s">
        <v>92</v>
      </c>
      <c r="R13" s="13">
        <v>16</v>
      </c>
      <c r="S13" s="13">
        <v>1</v>
      </c>
      <c r="T13" s="21">
        <v>1</v>
      </c>
      <c r="V13" t="s">
        <v>2117</v>
      </c>
      <c r="W13" t="str">
        <f>+IF(V13="","",IF(MID(V13,1,3)="ECE","UNICO",IF(V13="FINES",CONCATENATE("R",IF(OR(C13="16",C13="21",C13="22",C13="23"),"16212223",IF(OR(C13="15",C13="17",C13="24",C13="25"),"15172425",C13))),IF(V13="CEBAS","UNICO",IF(VALUE(C13)&lt;=11,"AMBA","INTERIOR")))))</f>
        <v>UNICO</v>
      </c>
      <c r="X13" s="20" t="str">
        <f>+IF(V13="","-",CONCATENATE(V13,"_",W13))</f>
        <v>CEBAS_UNICO</v>
      </c>
      <c r="Y13" s="59">
        <v>0.25350335522277928</v>
      </c>
      <c r="Z13" t="str">
        <f>+IFERROR(VLOOKUP(H13,#REF!,2,FALSE),"-")</f>
        <v>-</v>
      </c>
      <c r="AA13" t="s">
        <v>2393</v>
      </c>
      <c r="AB13" t="str">
        <f>+IF(W13="","-",IF(W13="UNICO","CENSO","MUESTRA"))</f>
        <v>CENSO</v>
      </c>
      <c r="AC13" t="s">
        <v>2398</v>
      </c>
      <c r="AD13" t="s">
        <v>134</v>
      </c>
    </row>
    <row r="14" spans="1:30" x14ac:dyDescent="0.25">
      <c r="A14" s="5" t="str">
        <f t="shared" si="0"/>
        <v>0045DS0002</v>
      </c>
      <c r="B14" s="23" t="s">
        <v>2119</v>
      </c>
      <c r="C14" t="s">
        <v>140</v>
      </c>
      <c r="D14" t="s">
        <v>760</v>
      </c>
      <c r="E14" t="s">
        <v>761</v>
      </c>
      <c r="F14">
        <v>609445</v>
      </c>
      <c r="G14">
        <v>0</v>
      </c>
      <c r="H14" t="s">
        <v>806</v>
      </c>
      <c r="I14" t="s">
        <v>20</v>
      </c>
      <c r="J14" t="s">
        <v>131</v>
      </c>
      <c r="K14" t="s">
        <v>21</v>
      </c>
      <c r="M14" t="s">
        <v>18019</v>
      </c>
      <c r="N14" t="s">
        <v>22</v>
      </c>
      <c r="O14" t="s">
        <v>23</v>
      </c>
      <c r="P14" t="s">
        <v>26</v>
      </c>
      <c r="Q14" t="s">
        <v>92</v>
      </c>
      <c r="R14" s="13">
        <v>89</v>
      </c>
      <c r="S14" s="13">
        <v>6</v>
      </c>
      <c r="T14" s="21">
        <v>1</v>
      </c>
      <c r="V14" t="s">
        <v>2117</v>
      </c>
      <c r="W14" t="str">
        <f>+IF(V14="","",IF(MID(V14,1,3)="ECE","UNICO",IF(V14="FINES",CONCATENATE("R",IF(OR(C14="16",C14="21",C14="22",C14="23"),"16212223",IF(OR(C14="15",C14="17",C14="24",C14="25"),"15172425",C14))),IF(V14="CEBAS","UNICO",IF(VALUE(C14)&lt;=11,"AMBA","INTERIOR")))))</f>
        <v>UNICO</v>
      </c>
      <c r="X14" s="20" t="str">
        <f>+IF(V14="","-",CONCATENATE(V14,"_",W14))</f>
        <v>CEBAS_UNICO</v>
      </c>
      <c r="Y14" s="59">
        <v>0.28876383737143541</v>
      </c>
      <c r="Z14" t="str">
        <f>+IFERROR(VLOOKUP(H14,#REF!,2,FALSE),"-")</f>
        <v>-</v>
      </c>
      <c r="AA14" t="s">
        <v>2393</v>
      </c>
      <c r="AB14" t="str">
        <f>+IF(W14="","-",IF(W14="UNICO","CENSO","MUESTRA"))</f>
        <v>CENSO</v>
      </c>
      <c r="AC14" t="s">
        <v>2398</v>
      </c>
      <c r="AD14" t="s">
        <v>134</v>
      </c>
    </row>
    <row r="15" spans="1:30" x14ac:dyDescent="0.25">
      <c r="A15" s="5" t="str">
        <f t="shared" si="0"/>
        <v>0005DS0010</v>
      </c>
      <c r="B15" s="23" t="s">
        <v>2119</v>
      </c>
      <c r="C15" t="s">
        <v>246</v>
      </c>
      <c r="D15" t="s">
        <v>243</v>
      </c>
      <c r="E15" t="s">
        <v>245</v>
      </c>
      <c r="F15">
        <v>610303</v>
      </c>
      <c r="G15">
        <v>0</v>
      </c>
      <c r="H15" t="s">
        <v>279</v>
      </c>
      <c r="I15" t="s">
        <v>20</v>
      </c>
      <c r="J15" t="s">
        <v>131</v>
      </c>
      <c r="K15" t="s">
        <v>21</v>
      </c>
      <c r="M15" t="s">
        <v>18020</v>
      </c>
      <c r="N15" t="s">
        <v>22</v>
      </c>
      <c r="O15" t="s">
        <v>23</v>
      </c>
      <c r="P15" t="s">
        <v>26</v>
      </c>
      <c r="Q15" t="s">
        <v>92</v>
      </c>
      <c r="R15" s="13">
        <v>124</v>
      </c>
      <c r="S15" s="13">
        <v>6</v>
      </c>
      <c r="T15" s="21">
        <v>1</v>
      </c>
      <c r="V15" t="s">
        <v>2117</v>
      </c>
      <c r="W15" t="str">
        <f>+IF(V15="","",IF(MID(V15,1,3)="ECE","UNICO",IF(V15="FINES",CONCATENATE("R",IF(OR(C15="16",C15="21",C15="22",C15="23"),"16212223",IF(OR(C15="15",C15="17",C15="24",C15="25"),"15172425",C15))),IF(V15="CEBAS","UNICO",IF(VALUE(C15)&lt;=11,"AMBA","INTERIOR")))))</f>
        <v>UNICO</v>
      </c>
      <c r="X15" s="20" t="str">
        <f>+IF(V15="","-",CONCATENATE(V15,"_",W15))</f>
        <v>CEBAS_UNICO</v>
      </c>
      <c r="Y15" s="59">
        <v>0.29353984839775982</v>
      </c>
      <c r="Z15" t="str">
        <f>+IFERROR(VLOOKUP(H15,#REF!,2,FALSE),"-")</f>
        <v>-</v>
      </c>
      <c r="AA15" t="s">
        <v>2393</v>
      </c>
      <c r="AB15" t="str">
        <f>+IF(W15="","-",IF(W15="UNICO","CENSO","MUESTRA"))</f>
        <v>CENSO</v>
      </c>
      <c r="AC15" t="s">
        <v>2397</v>
      </c>
      <c r="AD15" t="s">
        <v>134</v>
      </c>
    </row>
    <row r="16" spans="1:30" x14ac:dyDescent="0.25">
      <c r="A16" s="5" t="str">
        <f t="shared" si="0"/>
        <v>0071DS0029</v>
      </c>
      <c r="B16" s="23" t="s">
        <v>2119</v>
      </c>
      <c r="C16" t="s">
        <v>1245</v>
      </c>
      <c r="D16" t="s">
        <v>1243</v>
      </c>
      <c r="E16" t="s">
        <v>1244</v>
      </c>
      <c r="F16">
        <v>616233</v>
      </c>
      <c r="G16">
        <v>0</v>
      </c>
      <c r="H16" t="s">
        <v>1293</v>
      </c>
      <c r="I16" t="s">
        <v>20</v>
      </c>
      <c r="J16" t="s">
        <v>131</v>
      </c>
      <c r="K16" t="s">
        <v>21</v>
      </c>
      <c r="M16" t="s">
        <v>18021</v>
      </c>
      <c r="N16" t="s">
        <v>22</v>
      </c>
      <c r="O16" t="s">
        <v>23</v>
      </c>
      <c r="P16" t="s">
        <v>26</v>
      </c>
      <c r="Q16" t="s">
        <v>92</v>
      </c>
      <c r="R16" s="13">
        <v>102</v>
      </c>
      <c r="S16" s="13">
        <v>6</v>
      </c>
      <c r="T16" s="21">
        <v>1</v>
      </c>
      <c r="V16" t="s">
        <v>2117</v>
      </c>
      <c r="W16" t="str">
        <f>+IF(V16="","",IF(MID(V16,1,3)="ECE","UNICO",IF(V16="FINES",CONCATENATE("R",IF(OR(C16="16",C16="21",C16="22",C16="23"),"16212223",IF(OR(C16="15",C16="17",C16="24",C16="25"),"15172425",C16))),IF(V16="CEBAS","UNICO",IF(VALUE(C16)&lt;=11,"AMBA","INTERIOR")))))</f>
        <v>UNICO</v>
      </c>
      <c r="X16" s="20" t="str">
        <f>+IF(V16="","-",CONCATENATE(V16,"_",W16))</f>
        <v>CEBAS_UNICO</v>
      </c>
      <c r="Y16" s="59">
        <v>0.3499111007241642</v>
      </c>
      <c r="Z16" t="str">
        <f>+IFERROR(VLOOKUP(H16,#REF!,2,FALSE),"-")</f>
        <v>-</v>
      </c>
      <c r="AA16" t="s">
        <v>2393</v>
      </c>
      <c r="AB16" t="str">
        <f>+IF(W16="","-",IF(W16="UNICO","CENSO","MUESTRA"))</f>
        <v>CENSO</v>
      </c>
      <c r="AC16" t="s">
        <v>2398</v>
      </c>
      <c r="AD16" t="s">
        <v>134</v>
      </c>
    </row>
    <row r="17" spans="1:30" x14ac:dyDescent="0.25">
      <c r="A17" s="5" t="str">
        <f t="shared" si="0"/>
        <v>0132DS0039</v>
      </c>
      <c r="B17" s="23" t="s">
        <v>2119</v>
      </c>
      <c r="C17" t="s">
        <v>1302</v>
      </c>
      <c r="D17" t="s">
        <v>619</v>
      </c>
      <c r="E17" t="s">
        <v>2032</v>
      </c>
      <c r="F17">
        <v>619103</v>
      </c>
      <c r="G17">
        <v>0</v>
      </c>
      <c r="H17" t="s">
        <v>2048</v>
      </c>
      <c r="I17" t="s">
        <v>20</v>
      </c>
      <c r="J17" t="s">
        <v>131</v>
      </c>
      <c r="K17" t="s">
        <v>21</v>
      </c>
      <c r="M17" t="s">
        <v>18022</v>
      </c>
      <c r="N17" t="s">
        <v>22</v>
      </c>
      <c r="O17" t="s">
        <v>23</v>
      </c>
      <c r="P17" t="s">
        <v>26</v>
      </c>
      <c r="Q17" t="s">
        <v>92</v>
      </c>
      <c r="R17" s="13">
        <v>96</v>
      </c>
      <c r="S17" s="13">
        <v>6</v>
      </c>
      <c r="T17" s="21">
        <v>1</v>
      </c>
      <c r="V17" t="s">
        <v>2117</v>
      </c>
      <c r="W17" t="str">
        <f>+IF(V17="","",IF(MID(V17,1,3)="ECE","UNICO",IF(V17="FINES",CONCATENATE("R",IF(OR(C17="16",C17="21",C17="22",C17="23"),"16212223",IF(OR(C17="15",C17="17",C17="24",C17="25"),"15172425",C17))),IF(V17="CEBAS","UNICO",IF(VALUE(C17)&lt;=11,"AMBA","INTERIOR")))))</f>
        <v>UNICO</v>
      </c>
      <c r="X17" s="20" t="str">
        <f>+IF(V17="","-",CONCATENATE(V17,"_",W17))</f>
        <v>CEBAS_UNICO</v>
      </c>
      <c r="Y17" s="59">
        <v>0.41227042753445481</v>
      </c>
      <c r="Z17" t="str">
        <f>+IFERROR(VLOOKUP(H17,#REF!,2,FALSE),"-")</f>
        <v>-</v>
      </c>
      <c r="AA17" t="s">
        <v>2393</v>
      </c>
      <c r="AB17" t="str">
        <f>+IF(W17="","-",IF(W17="UNICO","CENSO","MUESTRA"))</f>
        <v>CENSO</v>
      </c>
      <c r="AC17" t="s">
        <v>2397</v>
      </c>
      <c r="AD17" t="s">
        <v>134</v>
      </c>
    </row>
    <row r="18" spans="1:30" x14ac:dyDescent="0.25">
      <c r="A18" s="5" t="str">
        <f t="shared" si="0"/>
        <v>0116DS0037</v>
      </c>
      <c r="B18" s="23" t="s">
        <v>2119</v>
      </c>
      <c r="C18" t="s">
        <v>158</v>
      </c>
      <c r="D18" t="s">
        <v>162</v>
      </c>
      <c r="E18" t="s">
        <v>1868</v>
      </c>
      <c r="F18">
        <v>616870</v>
      </c>
      <c r="G18">
        <v>0</v>
      </c>
      <c r="H18" t="s">
        <v>920</v>
      </c>
      <c r="I18" t="s">
        <v>20</v>
      </c>
      <c r="J18" t="s">
        <v>131</v>
      </c>
      <c r="K18" t="s">
        <v>21</v>
      </c>
      <c r="M18" t="s">
        <v>18023</v>
      </c>
      <c r="N18" t="s">
        <v>22</v>
      </c>
      <c r="O18" t="s">
        <v>23</v>
      </c>
      <c r="P18" t="s">
        <v>26</v>
      </c>
      <c r="Q18" t="s">
        <v>92</v>
      </c>
      <c r="R18" s="13">
        <v>54</v>
      </c>
      <c r="S18" s="13">
        <v>3</v>
      </c>
      <c r="T18" s="21">
        <v>1</v>
      </c>
      <c r="V18" t="s">
        <v>2117</v>
      </c>
      <c r="W18" t="str">
        <f>+IF(V18="","",IF(MID(V18,1,3)="ECE","UNICO",IF(V18="FINES",CONCATENATE("R",IF(OR(C18="16",C18="21",C18="22",C18="23"),"16212223",IF(OR(C18="15",C18="17",C18="24",C18="25"),"15172425",C18))),IF(V18="CEBAS","UNICO",IF(VALUE(C18)&lt;=11,"AMBA","INTERIOR")))))</f>
        <v>UNICO</v>
      </c>
      <c r="X18" s="20" t="str">
        <f>+IF(V18="","-",CONCATENATE(V18,"_",W18))</f>
        <v>CEBAS_UNICO</v>
      </c>
      <c r="Y18" s="59">
        <v>0.4692959545387162</v>
      </c>
      <c r="Z18" t="str">
        <f>+IFERROR(VLOOKUP(H18,#REF!,2,FALSE),"-")</f>
        <v>-</v>
      </c>
      <c r="AA18" t="s">
        <v>2393</v>
      </c>
      <c r="AB18" t="str">
        <f>+IF(W18="","-",IF(W18="UNICO","CENSO","MUESTRA"))</f>
        <v>CENSO</v>
      </c>
      <c r="AC18" t="s">
        <v>2398</v>
      </c>
      <c r="AD18" t="s">
        <v>134</v>
      </c>
    </row>
    <row r="19" spans="1:30" x14ac:dyDescent="0.25">
      <c r="A19" s="5" t="str">
        <f t="shared" si="0"/>
        <v>0119DS0017</v>
      </c>
      <c r="B19" s="23" t="s">
        <v>2119</v>
      </c>
      <c r="C19" t="s">
        <v>584</v>
      </c>
      <c r="D19" t="s">
        <v>419</v>
      </c>
      <c r="E19" t="s">
        <v>1915</v>
      </c>
      <c r="F19">
        <v>614624</v>
      </c>
      <c r="G19">
        <v>0</v>
      </c>
      <c r="H19" t="s">
        <v>1944</v>
      </c>
      <c r="I19" t="s">
        <v>20</v>
      </c>
      <c r="J19" t="s">
        <v>131</v>
      </c>
      <c r="K19" t="s">
        <v>21</v>
      </c>
      <c r="M19" t="s">
        <v>18024</v>
      </c>
      <c r="N19" t="s">
        <v>22</v>
      </c>
      <c r="O19" t="s">
        <v>23</v>
      </c>
      <c r="P19" t="s">
        <v>26</v>
      </c>
      <c r="Q19" t="s">
        <v>92</v>
      </c>
      <c r="R19" s="13">
        <v>86</v>
      </c>
      <c r="S19" s="13">
        <v>6</v>
      </c>
      <c r="T19" s="21">
        <v>1</v>
      </c>
      <c r="V19" t="s">
        <v>2117</v>
      </c>
      <c r="W19" t="str">
        <f>+IF(V19="","",IF(MID(V19,1,3)="ECE","UNICO",IF(V19="FINES",CONCATENATE("R",IF(OR(C19="16",C19="21",C19="22",C19="23"),"16212223",IF(OR(C19="15",C19="17",C19="24",C19="25"),"15172425",C19))),IF(V19="CEBAS","UNICO",IF(VALUE(C19)&lt;=11,"AMBA","INTERIOR")))))</f>
        <v>UNICO</v>
      </c>
      <c r="X19" s="20" t="str">
        <f>+IF(V19="","-",CONCATENATE(V19,"_",W19))</f>
        <v>CEBAS_UNICO</v>
      </c>
      <c r="Y19" s="59">
        <v>0.47318311237000132</v>
      </c>
      <c r="Z19" t="str">
        <f>+IFERROR(VLOOKUP(H19,#REF!,2,FALSE),"-")</f>
        <v>-</v>
      </c>
      <c r="AA19" t="s">
        <v>2393</v>
      </c>
      <c r="AB19" t="str">
        <f>+IF(W19="","-",IF(W19="UNICO","CENSO","MUESTRA"))</f>
        <v>CENSO</v>
      </c>
      <c r="AC19" t="s">
        <v>2397</v>
      </c>
      <c r="AD19" t="s">
        <v>134</v>
      </c>
    </row>
    <row r="20" spans="1:30" x14ac:dyDescent="0.25">
      <c r="A20" s="5" t="str">
        <f t="shared" si="0"/>
        <v>0001DS2480</v>
      </c>
      <c r="B20" s="23" t="s">
        <v>2119</v>
      </c>
      <c r="C20" t="s">
        <v>19</v>
      </c>
      <c r="D20" t="s">
        <v>17</v>
      </c>
      <c r="E20" t="s">
        <v>18</v>
      </c>
      <c r="F20">
        <v>620508</v>
      </c>
      <c r="G20">
        <v>1</v>
      </c>
      <c r="H20" t="s">
        <v>133</v>
      </c>
      <c r="I20" t="s">
        <v>20</v>
      </c>
      <c r="J20" t="s">
        <v>131</v>
      </c>
      <c r="K20" t="s">
        <v>40</v>
      </c>
      <c r="L20" t="s">
        <v>132</v>
      </c>
      <c r="M20" t="s">
        <v>18025</v>
      </c>
      <c r="N20" t="s">
        <v>22</v>
      </c>
      <c r="O20" t="s">
        <v>23</v>
      </c>
      <c r="P20" t="s">
        <v>26</v>
      </c>
      <c r="Q20" t="s">
        <v>92</v>
      </c>
      <c r="R20" s="13">
        <v>77</v>
      </c>
      <c r="S20" s="13">
        <v>3</v>
      </c>
      <c r="T20" s="21">
        <v>1</v>
      </c>
      <c r="V20" t="s">
        <v>2117</v>
      </c>
      <c r="W20" t="str">
        <f>+IF(V20="","",IF(MID(V20,1,3)="ECE","UNICO",IF(V20="FINES",CONCATENATE("R",IF(OR(C20="16",C20="21",C20="22",C20="23"),"16212223",IF(OR(C20="15",C20="17",C20="24",C20="25"),"15172425",C20))),IF(V20="CEBAS","UNICO",IF(VALUE(C20)&lt;=11,"AMBA","INTERIOR")))))</f>
        <v>UNICO</v>
      </c>
      <c r="X20" s="20" t="str">
        <f>+IF(V20="","-",CONCATENATE(V20,"_",W20))</f>
        <v>CEBAS_UNICO</v>
      </c>
      <c r="Y20" s="59">
        <v>0.62820226276243052</v>
      </c>
      <c r="Z20" t="str">
        <f>+IFERROR(VLOOKUP(H20,#REF!,2,FALSE),"-")</f>
        <v>-</v>
      </c>
      <c r="AA20" t="s">
        <v>2393</v>
      </c>
      <c r="AB20" t="str">
        <f>+IF(W20="","-",IF(W20="UNICO","CENSO","MUESTRA"))</f>
        <v>CENSO</v>
      </c>
      <c r="AC20" t="s">
        <v>2397</v>
      </c>
      <c r="AD20" t="s">
        <v>134</v>
      </c>
    </row>
    <row r="21" spans="1:30" x14ac:dyDescent="0.25">
      <c r="A21" s="5" t="str">
        <f t="shared" si="0"/>
        <v>0069DS0004</v>
      </c>
      <c r="B21" s="23" t="s">
        <v>2119</v>
      </c>
      <c r="C21" t="s">
        <v>1079</v>
      </c>
      <c r="D21" t="s">
        <v>1077</v>
      </c>
      <c r="E21" t="s">
        <v>1078</v>
      </c>
      <c r="F21">
        <v>607939</v>
      </c>
      <c r="G21">
        <v>0</v>
      </c>
      <c r="H21" t="s">
        <v>1230</v>
      </c>
      <c r="I21" t="s">
        <v>20</v>
      </c>
      <c r="J21" t="s">
        <v>131</v>
      </c>
      <c r="K21" t="s">
        <v>21</v>
      </c>
      <c r="M21" t="s">
        <v>18026</v>
      </c>
      <c r="N21" t="s">
        <v>22</v>
      </c>
      <c r="O21" t="s">
        <v>23</v>
      </c>
      <c r="P21" t="s">
        <v>26</v>
      </c>
      <c r="Q21" t="s">
        <v>92</v>
      </c>
      <c r="R21" s="13">
        <v>82</v>
      </c>
      <c r="S21" s="13">
        <v>6</v>
      </c>
      <c r="T21" s="21">
        <v>1</v>
      </c>
      <c r="V21" t="s">
        <v>2117</v>
      </c>
      <c r="W21" t="str">
        <f>+IF(V21="","",IF(MID(V21,1,3)="ECE","UNICO",IF(V21="FINES",CONCATENATE("R",IF(OR(C21="16",C21="21",C21="22",C21="23"),"16212223",IF(OR(C21="15",C21="17",C21="24",C21="25"),"15172425",C21))),IF(V21="CEBAS","UNICO",IF(VALUE(C21)&lt;=11,"AMBA","INTERIOR")))))</f>
        <v>UNICO</v>
      </c>
      <c r="X21" s="20" t="str">
        <f>+IF(V21="","-",CONCATENATE(V21,"_",W21))</f>
        <v>CEBAS_UNICO</v>
      </c>
      <c r="Y21" s="59">
        <v>0.67924749851226807</v>
      </c>
      <c r="Z21" t="str">
        <f>+IFERROR(VLOOKUP(H21,#REF!,2,FALSE),"-")</f>
        <v>-</v>
      </c>
      <c r="AA21" t="s">
        <v>2393</v>
      </c>
      <c r="AB21" t="str">
        <f>+IF(W21="","-",IF(W21="UNICO","CENSO","MUESTRA"))</f>
        <v>CENSO</v>
      </c>
      <c r="AC21" t="s">
        <v>2398</v>
      </c>
      <c r="AD21" t="s">
        <v>134</v>
      </c>
    </row>
    <row r="22" spans="1:30" x14ac:dyDescent="0.25">
      <c r="A22" s="5" t="str">
        <f t="shared" si="0"/>
        <v>0109DM0452</v>
      </c>
      <c r="B22" s="23" t="s">
        <v>2119</v>
      </c>
      <c r="C22" t="s">
        <v>884</v>
      </c>
      <c r="D22" t="s">
        <v>357</v>
      </c>
      <c r="E22" t="s">
        <v>1771</v>
      </c>
      <c r="F22">
        <v>623684</v>
      </c>
      <c r="G22">
        <v>0</v>
      </c>
      <c r="H22" t="s">
        <v>1782</v>
      </c>
      <c r="I22" t="s">
        <v>20</v>
      </c>
      <c r="J22" t="s">
        <v>90</v>
      </c>
      <c r="K22" t="s">
        <v>21</v>
      </c>
      <c r="M22" t="s">
        <v>17617</v>
      </c>
      <c r="N22" t="s">
        <v>22</v>
      </c>
      <c r="O22" t="s">
        <v>23</v>
      </c>
      <c r="P22" t="s">
        <v>26</v>
      </c>
      <c r="Q22" t="s">
        <v>92</v>
      </c>
      <c r="R22" s="13">
        <v>118</v>
      </c>
      <c r="S22" s="13">
        <v>9</v>
      </c>
      <c r="T22" s="21">
        <v>1</v>
      </c>
      <c r="V22" t="s">
        <v>2116</v>
      </c>
      <c r="W22" t="str">
        <f>+IF(V22="","",IF(MID(V22,1,3)="ECE","UNICO",IF(V22="FINES",CONCATENATE("R",IF(OR(C22="16",C22="21",C22="22",C22="23"),"16212223",IF(OR(C22="15",C22="17",C22="24",C22="25"),"15172425",C22))),IF(V22="CEBAS","UNICO",IF(VALUE(C22)&lt;=11,"AMBA","INTERIOR")))))</f>
        <v>AMBA</v>
      </c>
      <c r="X22" s="20" t="str">
        <f>+IF(V22="","-",CONCATENATE(V22,"_",W22))</f>
        <v>CENS_AMBA</v>
      </c>
      <c r="Y22" s="59">
        <v>1.8129991122374411E-2</v>
      </c>
      <c r="Z22" t="str">
        <f>+IFERROR(VLOOKUP(H22,#REF!,2,FALSE),"-")</f>
        <v>-</v>
      </c>
      <c r="AA22" t="s">
        <v>2393</v>
      </c>
      <c r="AB22" t="str">
        <f>+IF(W22="","-",IF(W22="UNICO","CENSO","MUESTRA"))</f>
        <v>MUESTRA</v>
      </c>
      <c r="AC22" t="s">
        <v>2397</v>
      </c>
      <c r="AD22" t="s">
        <v>134</v>
      </c>
    </row>
    <row r="23" spans="1:30" x14ac:dyDescent="0.25">
      <c r="A23" s="5" t="str">
        <f t="shared" si="0"/>
        <v>0062DM0456</v>
      </c>
      <c r="B23" s="23" t="s">
        <v>2119</v>
      </c>
      <c r="C23" t="s">
        <v>246</v>
      </c>
      <c r="D23" t="s">
        <v>958</v>
      </c>
      <c r="E23" t="s">
        <v>959</v>
      </c>
      <c r="F23">
        <v>602517</v>
      </c>
      <c r="G23">
        <v>0</v>
      </c>
      <c r="H23" t="s">
        <v>1000</v>
      </c>
      <c r="I23" t="s">
        <v>20</v>
      </c>
      <c r="J23" t="s">
        <v>90</v>
      </c>
      <c r="K23" t="s">
        <v>21</v>
      </c>
      <c r="M23" t="s">
        <v>17628</v>
      </c>
      <c r="N23" t="s">
        <v>22</v>
      </c>
      <c r="O23" t="s">
        <v>23</v>
      </c>
      <c r="P23" t="s">
        <v>26</v>
      </c>
      <c r="Q23" t="s">
        <v>92</v>
      </c>
      <c r="R23" s="13">
        <v>398</v>
      </c>
      <c r="S23" s="13">
        <v>24</v>
      </c>
      <c r="T23" s="21">
        <v>1</v>
      </c>
      <c r="V23" t="s">
        <v>2116</v>
      </c>
      <c r="W23" t="str">
        <f>+IF(V23="","",IF(MID(V23,1,3)="ECE","UNICO",IF(V23="FINES",CONCATENATE("R",IF(OR(C23="16",C23="21",C23="22",C23="23"),"16212223",IF(OR(C23="15",C23="17",C23="24",C23="25"),"15172425",C23))),IF(V23="CEBAS","UNICO",IF(VALUE(C23)&lt;=11,"AMBA","INTERIOR")))))</f>
        <v>AMBA</v>
      </c>
      <c r="X23" s="20" t="str">
        <f>+IF(V23="","-",CONCATENATE(V23,"_",W23))</f>
        <v>CENS_AMBA</v>
      </c>
      <c r="Y23" s="59">
        <v>7.8160366366824344E-2</v>
      </c>
      <c r="Z23" t="str">
        <f>+IFERROR(VLOOKUP(H23,#REF!,2,FALSE),"-")</f>
        <v>-</v>
      </c>
      <c r="AA23" t="s">
        <v>2393</v>
      </c>
      <c r="AB23" t="str">
        <f>+IF(W23="","-",IF(W23="UNICO","CENSO","MUESTRA"))</f>
        <v>MUESTRA</v>
      </c>
      <c r="AC23" t="s">
        <v>2397</v>
      </c>
      <c r="AD23" t="s">
        <v>134</v>
      </c>
    </row>
    <row r="24" spans="1:30" x14ac:dyDescent="0.25">
      <c r="A24" s="5" t="str">
        <f t="shared" si="0"/>
        <v>0045DM0452</v>
      </c>
      <c r="B24" s="23" t="s">
        <v>2119</v>
      </c>
      <c r="C24" t="s">
        <v>140</v>
      </c>
      <c r="D24" t="s">
        <v>760</v>
      </c>
      <c r="E24" t="s">
        <v>761</v>
      </c>
      <c r="F24">
        <v>604217</v>
      </c>
      <c r="G24">
        <v>0</v>
      </c>
      <c r="H24" t="s">
        <v>785</v>
      </c>
      <c r="I24" t="s">
        <v>20</v>
      </c>
      <c r="J24" t="s">
        <v>90</v>
      </c>
      <c r="K24" t="s">
        <v>21</v>
      </c>
      <c r="M24" t="s">
        <v>17642</v>
      </c>
      <c r="N24" t="s">
        <v>22</v>
      </c>
      <c r="O24" t="s">
        <v>82</v>
      </c>
      <c r="P24" t="s">
        <v>26</v>
      </c>
      <c r="Q24" t="s">
        <v>92</v>
      </c>
      <c r="R24" s="13">
        <v>238</v>
      </c>
      <c r="S24" s="13">
        <v>13</v>
      </c>
      <c r="T24" s="21">
        <v>1</v>
      </c>
      <c r="V24" t="s">
        <v>2116</v>
      </c>
      <c r="W24" t="str">
        <f>+IF(V24="","",IF(MID(V24,1,3)="ECE","UNICO",IF(V24="FINES",CONCATENATE("R",IF(OR(C24="16",C24="21",C24="22",C24="23"),"16212223",IF(OR(C24="15",C24="17",C24="24",C24="25"),"15172425",C24))),IF(V24="CEBAS","UNICO",IF(VALUE(C24)&lt;=11,"AMBA","INTERIOR")))))</f>
        <v>AMBA</v>
      </c>
      <c r="X24" s="20" t="str">
        <f>+IF(V24="","-",CONCATENATE(V24,"_",W24))</f>
        <v>CENS_AMBA</v>
      </c>
      <c r="Y24" s="59">
        <v>7.9491764100061521E-2</v>
      </c>
      <c r="Z24" t="str">
        <f>+IFERROR(VLOOKUP(H24,#REF!,2,FALSE),"-")</f>
        <v>-</v>
      </c>
      <c r="AA24" t="s">
        <v>2393</v>
      </c>
      <c r="AB24" t="str">
        <f>+IF(W24="","-",IF(W24="UNICO","CENSO","MUESTRA"))</f>
        <v>MUESTRA</v>
      </c>
      <c r="AC24" t="s">
        <v>2398</v>
      </c>
      <c r="AD24" t="s">
        <v>134</v>
      </c>
    </row>
    <row r="25" spans="1:30" x14ac:dyDescent="0.25">
      <c r="A25" s="5" t="str">
        <f t="shared" si="0"/>
        <v>0100DM0458</v>
      </c>
      <c r="B25" s="23" t="s">
        <v>2119</v>
      </c>
      <c r="C25" t="s">
        <v>1245</v>
      </c>
      <c r="D25" t="s">
        <v>876</v>
      </c>
      <c r="E25" t="s">
        <v>1674</v>
      </c>
      <c r="F25">
        <v>623719</v>
      </c>
      <c r="G25">
        <v>0</v>
      </c>
      <c r="H25" t="s">
        <v>1697</v>
      </c>
      <c r="I25" t="s">
        <v>20</v>
      </c>
      <c r="J25" t="s">
        <v>90</v>
      </c>
      <c r="K25" t="s">
        <v>21</v>
      </c>
      <c r="M25" t="s">
        <v>17618</v>
      </c>
      <c r="N25" t="s">
        <v>22</v>
      </c>
      <c r="O25" t="s">
        <v>23</v>
      </c>
      <c r="P25" t="s">
        <v>26</v>
      </c>
      <c r="Q25" t="s">
        <v>92</v>
      </c>
      <c r="R25" s="13">
        <v>123</v>
      </c>
      <c r="S25" s="13">
        <v>11</v>
      </c>
      <c r="T25" s="21">
        <v>1</v>
      </c>
      <c r="V25" t="s">
        <v>2116</v>
      </c>
      <c r="W25" t="str">
        <f>+IF(V25="","",IF(MID(V25,1,3)="ECE","UNICO",IF(V25="FINES",CONCATENATE("R",IF(OR(C25="16",C25="21",C25="22",C25="23"),"16212223",IF(OR(C25="15",C25="17",C25="24",C25="25"),"15172425",C25))),IF(V25="CEBAS","UNICO",IF(VALUE(C25)&lt;=11,"AMBA","INTERIOR")))))</f>
        <v>AMBA</v>
      </c>
      <c r="X25" s="20" t="str">
        <f>+IF(V25="","-",CONCATENATE(V25,"_",W25))</f>
        <v>CENS_AMBA</v>
      </c>
      <c r="Y25" s="59">
        <v>9.0145730120795117E-2</v>
      </c>
      <c r="Z25" t="str">
        <f>+IFERROR(VLOOKUP(H25,#REF!,2,FALSE),"-")</f>
        <v>-</v>
      </c>
      <c r="AA25" t="s">
        <v>2393</v>
      </c>
      <c r="AB25" t="str">
        <f>+IF(W25="","-",IF(W25="UNICO","CENSO","MUESTRA"))</f>
        <v>MUESTRA</v>
      </c>
      <c r="AC25" t="s">
        <v>2397</v>
      </c>
      <c r="AD25" t="s">
        <v>134</v>
      </c>
    </row>
    <row r="26" spans="1:30" x14ac:dyDescent="0.25">
      <c r="A26" s="5" t="str">
        <f t="shared" si="0"/>
        <v>0096DM0458</v>
      </c>
      <c r="B26" s="23" t="s">
        <v>2119</v>
      </c>
      <c r="C26" t="s">
        <v>884</v>
      </c>
      <c r="D26" t="s">
        <v>1591</v>
      </c>
      <c r="E26" t="s">
        <v>1592</v>
      </c>
      <c r="F26">
        <v>623674</v>
      </c>
      <c r="G26">
        <v>0</v>
      </c>
      <c r="H26" t="s">
        <v>1615</v>
      </c>
      <c r="I26" t="s">
        <v>20</v>
      </c>
      <c r="J26" t="s">
        <v>90</v>
      </c>
      <c r="K26" t="s">
        <v>21</v>
      </c>
      <c r="M26" t="s">
        <v>17618</v>
      </c>
      <c r="N26" t="s">
        <v>22</v>
      </c>
      <c r="O26" t="s">
        <v>23</v>
      </c>
      <c r="P26" t="s">
        <v>26</v>
      </c>
      <c r="Q26" t="s">
        <v>92</v>
      </c>
      <c r="R26" s="13">
        <v>201</v>
      </c>
      <c r="S26" s="13">
        <v>9</v>
      </c>
      <c r="T26" s="21">
        <v>1</v>
      </c>
      <c r="V26" t="s">
        <v>2116</v>
      </c>
      <c r="W26" t="str">
        <f>+IF(V26="","",IF(MID(V26,1,3)="ECE","UNICO",IF(V26="FINES",CONCATENATE("R",IF(OR(C26="16",C26="21",C26="22",C26="23"),"16212223",IF(OR(C26="15",C26="17",C26="24",C26="25"),"15172425",C26))),IF(V26="CEBAS","UNICO",IF(VALUE(C26)&lt;=11,"AMBA","INTERIOR")))))</f>
        <v>AMBA</v>
      </c>
      <c r="X26" s="20" t="str">
        <f>+IF(V26="","-",CONCATENATE(V26,"_",W26))</f>
        <v>CENS_AMBA</v>
      </c>
      <c r="Y26" s="59">
        <v>9.4259012882646764E-2</v>
      </c>
      <c r="Z26" t="str">
        <f>+IFERROR(VLOOKUP(H26,#REF!,2,FALSE),"-")</f>
        <v>-</v>
      </c>
      <c r="AA26" t="s">
        <v>2393</v>
      </c>
      <c r="AB26" t="str">
        <f>+IF(W26="","-",IF(W26="UNICO","CENSO","MUESTRA"))</f>
        <v>MUESTRA</v>
      </c>
      <c r="AC26" t="s">
        <v>2397</v>
      </c>
      <c r="AD26" t="s">
        <v>134</v>
      </c>
    </row>
    <row r="27" spans="1:30" x14ac:dyDescent="0.25">
      <c r="A27" s="5" t="str">
        <f t="shared" si="0"/>
        <v>0001DM0465</v>
      </c>
      <c r="B27" s="23" t="s">
        <v>2119</v>
      </c>
      <c r="C27" t="s">
        <v>19</v>
      </c>
      <c r="D27" t="s">
        <v>17</v>
      </c>
      <c r="E27" t="s">
        <v>18</v>
      </c>
      <c r="F27">
        <v>623591</v>
      </c>
      <c r="G27">
        <v>0</v>
      </c>
      <c r="H27" t="s">
        <v>114</v>
      </c>
      <c r="I27" t="s">
        <v>20</v>
      </c>
      <c r="J27" t="s">
        <v>90</v>
      </c>
      <c r="K27" t="s">
        <v>21</v>
      </c>
      <c r="M27" t="s">
        <v>17619</v>
      </c>
      <c r="N27" t="s">
        <v>22</v>
      </c>
      <c r="O27" t="s">
        <v>23</v>
      </c>
      <c r="P27" t="s">
        <v>26</v>
      </c>
      <c r="Q27" t="s">
        <v>92</v>
      </c>
      <c r="R27" s="13">
        <v>63</v>
      </c>
      <c r="S27" s="13">
        <v>8</v>
      </c>
      <c r="T27" s="21">
        <v>1</v>
      </c>
      <c r="V27" t="s">
        <v>2116</v>
      </c>
      <c r="W27" t="str">
        <f>+IF(V27="","",IF(MID(V27,1,3)="ECE","UNICO",IF(V27="FINES",CONCATENATE("R",IF(OR(C27="16",C27="21",C27="22",C27="23"),"16212223",IF(OR(C27="15",C27="17",C27="24",C27="25"),"15172425",C27))),IF(V27="CEBAS","UNICO",IF(VALUE(C27)&lt;=11,"AMBA","INTERIOR")))))</f>
        <v>AMBA</v>
      </c>
      <c r="X27" s="20" t="str">
        <f>+IF(V27="","-",CONCATENATE(V27,"_",W27))</f>
        <v>CENS_AMBA</v>
      </c>
      <c r="Y27" s="59">
        <v>9.9921968041194811E-2</v>
      </c>
      <c r="Z27" t="str">
        <f>+IFERROR(VLOOKUP(H27,#REF!,2,FALSE),"-")</f>
        <v>-</v>
      </c>
      <c r="AA27" t="s">
        <v>2393</v>
      </c>
      <c r="AB27" t="str">
        <f>+IF(W27="","-",IF(W27="UNICO","CENSO","MUESTRA"))</f>
        <v>MUESTRA</v>
      </c>
      <c r="AC27" t="s">
        <v>2397</v>
      </c>
      <c r="AD27" t="s">
        <v>134</v>
      </c>
    </row>
    <row r="28" spans="1:30" x14ac:dyDescent="0.25">
      <c r="A28" s="5" t="str">
        <f t="shared" si="0"/>
        <v>0111DM0457</v>
      </c>
      <c r="B28" s="23" t="s">
        <v>2119</v>
      </c>
      <c r="C28" t="s">
        <v>246</v>
      </c>
      <c r="D28" t="s">
        <v>575</v>
      </c>
      <c r="E28" t="s">
        <v>1794</v>
      </c>
      <c r="F28">
        <v>623599</v>
      </c>
      <c r="G28">
        <v>0</v>
      </c>
      <c r="H28" t="s">
        <v>1830</v>
      </c>
      <c r="I28" t="s">
        <v>20</v>
      </c>
      <c r="J28" t="s">
        <v>90</v>
      </c>
      <c r="K28" t="s">
        <v>21</v>
      </c>
      <c r="M28" t="s">
        <v>17620</v>
      </c>
      <c r="N28" t="s">
        <v>22</v>
      </c>
      <c r="O28" t="s">
        <v>23</v>
      </c>
      <c r="P28" t="s">
        <v>26</v>
      </c>
      <c r="Q28" t="s">
        <v>92</v>
      </c>
      <c r="R28" s="13">
        <v>299</v>
      </c>
      <c r="S28" s="13">
        <v>12</v>
      </c>
      <c r="T28" s="21">
        <v>1</v>
      </c>
      <c r="V28" t="s">
        <v>2116</v>
      </c>
      <c r="W28" t="str">
        <f>+IF(V28="","",IF(MID(V28,1,3)="ECE","UNICO",IF(V28="FINES",CONCATENATE("R",IF(OR(C28="16",C28="21",C28="22",C28="23"),"16212223",IF(OR(C28="15",C28="17",C28="24",C28="25"),"15172425",C28))),IF(V28="CEBAS","UNICO",IF(VALUE(C28)&lt;=11,"AMBA","INTERIOR")))))</f>
        <v>AMBA</v>
      </c>
      <c r="X28" s="20" t="str">
        <f>+IF(V28="","-",CONCATENATE(V28,"_",W28))</f>
        <v>CENS_AMBA</v>
      </c>
      <c r="Y28" s="59">
        <v>0.1020288739885603</v>
      </c>
      <c r="Z28" t="str">
        <f>+IFERROR(VLOOKUP(H28,#REF!,2,FALSE),"-")</f>
        <v>-</v>
      </c>
      <c r="AA28" t="s">
        <v>2393</v>
      </c>
      <c r="AB28" t="str">
        <f>+IF(W28="","-",IF(W28="UNICO","CENSO","MUESTRA"))</f>
        <v>MUESTRA</v>
      </c>
      <c r="AC28" t="s">
        <v>2397</v>
      </c>
      <c r="AD28" t="s">
        <v>134</v>
      </c>
    </row>
    <row r="29" spans="1:30" x14ac:dyDescent="0.25">
      <c r="A29" s="5" t="str">
        <f t="shared" si="0"/>
        <v>0001DM0476</v>
      </c>
      <c r="B29" s="23" t="s">
        <v>2119</v>
      </c>
      <c r="C29" t="s">
        <v>19</v>
      </c>
      <c r="D29" t="s">
        <v>17</v>
      </c>
      <c r="E29" t="s">
        <v>18</v>
      </c>
      <c r="F29">
        <v>624407</v>
      </c>
      <c r="G29">
        <v>0</v>
      </c>
      <c r="H29" t="s">
        <v>128</v>
      </c>
      <c r="I29" t="s">
        <v>20</v>
      </c>
      <c r="J29" t="s">
        <v>90</v>
      </c>
      <c r="K29" t="s">
        <v>21</v>
      </c>
      <c r="M29" t="s">
        <v>17667</v>
      </c>
      <c r="N29" t="s">
        <v>22</v>
      </c>
      <c r="O29" t="s">
        <v>23</v>
      </c>
      <c r="P29" t="s">
        <v>26</v>
      </c>
      <c r="Q29" t="s">
        <v>92</v>
      </c>
      <c r="R29" s="13">
        <v>64</v>
      </c>
      <c r="S29" s="13">
        <v>9</v>
      </c>
      <c r="T29" s="21">
        <v>1</v>
      </c>
      <c r="V29" t="s">
        <v>2116</v>
      </c>
      <c r="W29" t="str">
        <f>+IF(V29="","",IF(MID(V29,1,3)="ECE","UNICO",IF(V29="FINES",CONCATENATE("R",IF(OR(C29="16",C29="21",C29="22",C29="23"),"16212223",IF(OR(C29="15",C29="17",C29="24",C29="25"),"15172425",C29))),IF(V29="CEBAS","UNICO",IF(VALUE(C29)&lt;=11,"AMBA","INTERIOR")))))</f>
        <v>AMBA</v>
      </c>
      <c r="X29" s="20" t="str">
        <f>+IF(V29="","-",CONCATENATE(V29,"_",W29))</f>
        <v>CENS_AMBA</v>
      </c>
      <c r="Y29" s="59">
        <v>0.1065074729130549</v>
      </c>
      <c r="Z29" t="str">
        <f>+IFERROR(VLOOKUP(H29,#REF!,2,FALSE),"-")</f>
        <v>-</v>
      </c>
      <c r="AA29" t="s">
        <v>2393</v>
      </c>
      <c r="AB29" t="str">
        <f>+IF(W29="","-",IF(W29="UNICO","CENSO","MUESTRA"))</f>
        <v>MUESTRA</v>
      </c>
      <c r="AC29" t="s">
        <v>2398</v>
      </c>
      <c r="AD29" t="s">
        <v>134</v>
      </c>
    </row>
    <row r="30" spans="1:30" x14ac:dyDescent="0.25">
      <c r="A30" s="5" t="str">
        <f t="shared" si="0"/>
        <v>0062DM0452</v>
      </c>
      <c r="B30" s="23" t="s">
        <v>2119</v>
      </c>
      <c r="C30" t="s">
        <v>246</v>
      </c>
      <c r="D30" t="s">
        <v>958</v>
      </c>
      <c r="E30" t="s">
        <v>959</v>
      </c>
      <c r="F30">
        <v>602730</v>
      </c>
      <c r="G30">
        <v>0</v>
      </c>
      <c r="H30" t="s">
        <v>994</v>
      </c>
      <c r="I30" t="s">
        <v>20</v>
      </c>
      <c r="J30" t="s">
        <v>90</v>
      </c>
      <c r="K30" t="s">
        <v>21</v>
      </c>
      <c r="M30" t="s">
        <v>17642</v>
      </c>
      <c r="N30" t="s">
        <v>22</v>
      </c>
      <c r="O30" t="s">
        <v>23</v>
      </c>
      <c r="P30" t="s">
        <v>26</v>
      </c>
      <c r="Q30" t="s">
        <v>92</v>
      </c>
      <c r="R30" s="13">
        <v>252</v>
      </c>
      <c r="S30" s="13">
        <v>21</v>
      </c>
      <c r="T30" s="21">
        <v>1</v>
      </c>
      <c r="V30" t="s">
        <v>2116</v>
      </c>
      <c r="W30" t="str">
        <f>+IF(V30="","",IF(MID(V30,1,3)="ECE","UNICO",IF(V30="FINES",CONCATENATE("R",IF(OR(C30="16",C30="21",C30="22",C30="23"),"16212223",IF(OR(C30="15",C30="17",C30="24",C30="25"),"15172425",C30))),IF(V30="CEBAS","UNICO",IF(VALUE(C30)&lt;=11,"AMBA","INTERIOR")))))</f>
        <v>AMBA</v>
      </c>
      <c r="X30" s="20" t="str">
        <f>+IF(V30="","-",CONCATENATE(V30,"_",W30))</f>
        <v>CENS_AMBA</v>
      </c>
      <c r="Y30" s="59">
        <v>0.11244938682648351</v>
      </c>
      <c r="Z30" t="str">
        <f>+IFERROR(VLOOKUP(H30,#REF!,2,FALSE),"-")</f>
        <v>-</v>
      </c>
      <c r="AA30" t="s">
        <v>2393</v>
      </c>
      <c r="AB30" t="str">
        <f>+IF(W30="","-",IF(W30="UNICO","CENSO","MUESTRA"))</f>
        <v>MUESTRA</v>
      </c>
      <c r="AC30" t="s">
        <v>2398</v>
      </c>
      <c r="AD30" t="s">
        <v>134</v>
      </c>
    </row>
    <row r="31" spans="1:30" x14ac:dyDescent="0.25">
      <c r="A31" s="5" t="str">
        <f t="shared" si="0"/>
        <v>0062DM3724</v>
      </c>
      <c r="B31" s="23" t="s">
        <v>2119</v>
      </c>
      <c r="C31" t="s">
        <v>246</v>
      </c>
      <c r="D31" t="s">
        <v>958</v>
      </c>
      <c r="E31" t="s">
        <v>959</v>
      </c>
      <c r="F31">
        <v>624645</v>
      </c>
      <c r="G31">
        <v>4</v>
      </c>
      <c r="H31" t="s">
        <v>1022</v>
      </c>
      <c r="I31" t="s">
        <v>20</v>
      </c>
      <c r="J31" t="s">
        <v>90</v>
      </c>
      <c r="K31" t="s">
        <v>87</v>
      </c>
      <c r="L31" t="s">
        <v>1018</v>
      </c>
      <c r="M31" t="s">
        <v>17770</v>
      </c>
      <c r="N31" t="s">
        <v>22</v>
      </c>
      <c r="O31" t="s">
        <v>23</v>
      </c>
      <c r="P31" t="s">
        <v>26</v>
      </c>
      <c r="Q31" t="s">
        <v>92</v>
      </c>
      <c r="R31" s="13">
        <v>39</v>
      </c>
      <c r="S31" s="13">
        <v>3</v>
      </c>
      <c r="T31" s="21">
        <v>1</v>
      </c>
      <c r="V31" t="s">
        <v>2116</v>
      </c>
      <c r="W31" t="str">
        <f>+IF(V31="","",IF(MID(V31,1,3)="ECE","UNICO",IF(V31="FINES",CONCATENATE("R",IF(OR(C31="16",C31="21",C31="22",C31="23"),"16212223",IF(OR(C31="15",C31="17",C31="24",C31="25"),"15172425",C31))),IF(V31="CEBAS","UNICO",IF(VALUE(C31)&lt;=11,"AMBA","INTERIOR")))))</f>
        <v>AMBA</v>
      </c>
      <c r="X31" s="20" t="str">
        <f>+IF(V31="","-",CONCATENATE(V31,"_",W31))</f>
        <v>CENS_AMBA</v>
      </c>
      <c r="Y31" s="59">
        <v>0.1155670906760191</v>
      </c>
      <c r="Z31" t="str">
        <f>+IFERROR(VLOOKUP(H31,#REF!,2,FALSE),"-")</f>
        <v>-</v>
      </c>
      <c r="AA31" t="s">
        <v>2393</v>
      </c>
      <c r="AB31" t="str">
        <f>+IF(W31="","-",IF(W31="UNICO","CENSO","MUESTRA"))</f>
        <v>MUESTRA</v>
      </c>
      <c r="AC31" t="s">
        <v>2398</v>
      </c>
      <c r="AD31" t="s">
        <v>134</v>
      </c>
    </row>
    <row r="32" spans="1:30" x14ac:dyDescent="0.25">
      <c r="A32" s="5" t="str">
        <f t="shared" si="0"/>
        <v>0001DM0469</v>
      </c>
      <c r="B32" s="23" t="s">
        <v>2119</v>
      </c>
      <c r="C32" t="s">
        <v>19</v>
      </c>
      <c r="D32" t="s">
        <v>17</v>
      </c>
      <c r="E32" t="s">
        <v>18</v>
      </c>
      <c r="F32">
        <v>606407</v>
      </c>
      <c r="G32">
        <v>0</v>
      </c>
      <c r="H32" t="s">
        <v>121</v>
      </c>
      <c r="I32" t="s">
        <v>20</v>
      </c>
      <c r="J32" t="s">
        <v>90</v>
      </c>
      <c r="K32" t="s">
        <v>21</v>
      </c>
      <c r="M32" t="s">
        <v>17621</v>
      </c>
      <c r="N32" t="s">
        <v>22</v>
      </c>
      <c r="O32" t="s">
        <v>23</v>
      </c>
      <c r="P32" t="s">
        <v>26</v>
      </c>
      <c r="Q32" t="s">
        <v>92</v>
      </c>
      <c r="R32" s="13">
        <v>167</v>
      </c>
      <c r="S32" s="13">
        <v>11</v>
      </c>
      <c r="T32" s="21">
        <v>1</v>
      </c>
      <c r="V32" t="s">
        <v>2116</v>
      </c>
      <c r="W32" t="str">
        <f>+IF(V32="","",IF(MID(V32,1,3)="ECE","UNICO",IF(V32="FINES",CONCATENATE("R",IF(OR(C32="16",C32="21",C32="22",C32="23"),"16212223",IF(OR(C32="15",C32="17",C32="24",C32="25"),"15172425",C32))),IF(V32="CEBAS","UNICO",IF(VALUE(C32)&lt;=11,"AMBA","INTERIOR")))))</f>
        <v>AMBA</v>
      </c>
      <c r="X32" s="20" t="str">
        <f>+IF(V32="","-",CONCATENATE(V32,"_",W32))</f>
        <v>CENS_AMBA</v>
      </c>
      <c r="Y32" s="59">
        <v>0.1193853828149873</v>
      </c>
      <c r="Z32" t="str">
        <f>+IFERROR(VLOOKUP(H32,#REF!,2,FALSE),"-")</f>
        <v>-</v>
      </c>
      <c r="AA32" t="s">
        <v>2393</v>
      </c>
      <c r="AB32" t="str">
        <f>+IF(W32="","-",IF(W32="UNICO","CENSO","MUESTRA"))</f>
        <v>MUESTRA</v>
      </c>
      <c r="AC32" t="s">
        <v>2398</v>
      </c>
      <c r="AD32" t="s">
        <v>134</v>
      </c>
    </row>
    <row r="33" spans="1:30" x14ac:dyDescent="0.25">
      <c r="A33" s="5" t="str">
        <f t="shared" si="0"/>
        <v>0001DM0453</v>
      </c>
      <c r="B33" s="23" t="s">
        <v>2119</v>
      </c>
      <c r="C33" t="s">
        <v>19</v>
      </c>
      <c r="D33" t="s">
        <v>17</v>
      </c>
      <c r="E33" t="s">
        <v>18</v>
      </c>
      <c r="F33">
        <v>620391</v>
      </c>
      <c r="G33">
        <v>0</v>
      </c>
      <c r="H33" t="s">
        <v>93</v>
      </c>
      <c r="I33" t="s">
        <v>20</v>
      </c>
      <c r="J33" t="s">
        <v>90</v>
      </c>
      <c r="K33" t="s">
        <v>21</v>
      </c>
      <c r="M33" t="s">
        <v>17638</v>
      </c>
      <c r="N33" t="s">
        <v>22</v>
      </c>
      <c r="O33" t="s">
        <v>23</v>
      </c>
      <c r="P33" t="s">
        <v>26</v>
      </c>
      <c r="Q33" t="s">
        <v>92</v>
      </c>
      <c r="R33" s="13">
        <v>234</v>
      </c>
      <c r="S33" s="13">
        <v>11</v>
      </c>
      <c r="T33" s="21">
        <v>1</v>
      </c>
      <c r="V33" t="s">
        <v>2116</v>
      </c>
      <c r="W33" t="str">
        <f>+IF(V33="","",IF(MID(V33,1,3)="ECE","UNICO",IF(V33="FINES",CONCATENATE("R",IF(OR(C33="16",C33="21",C33="22",C33="23"),"16212223",IF(OR(C33="15",C33="17",C33="24",C33="25"),"15172425",C33))),IF(V33="CEBAS","UNICO",IF(VALUE(C33)&lt;=11,"AMBA","INTERIOR")))))</f>
        <v>AMBA</v>
      </c>
      <c r="X33" s="20" t="str">
        <f>+IF(V33="","-",CONCATENATE(V33,"_",W33))</f>
        <v>CENS_AMBA</v>
      </c>
      <c r="Y33" s="59">
        <v>0.12524939245647851</v>
      </c>
      <c r="Z33" t="str">
        <f>+IFERROR(VLOOKUP(H33,#REF!,2,FALSE),"-")</f>
        <v>-</v>
      </c>
      <c r="AA33" t="s">
        <v>2393</v>
      </c>
      <c r="AB33" t="str">
        <f>+IF(W33="","-",IF(W33="UNICO","CENSO","MUESTRA"))</f>
        <v>MUESTRA</v>
      </c>
      <c r="AC33" t="s">
        <v>2398</v>
      </c>
      <c r="AD33" t="s">
        <v>134</v>
      </c>
    </row>
    <row r="34" spans="1:30" x14ac:dyDescent="0.25">
      <c r="A34" s="5" t="str">
        <f t="shared" si="0"/>
        <v>0045DM0458</v>
      </c>
      <c r="B34" s="23" t="s">
        <v>2119</v>
      </c>
      <c r="C34" t="s">
        <v>140</v>
      </c>
      <c r="D34" t="s">
        <v>760</v>
      </c>
      <c r="E34" t="s">
        <v>761</v>
      </c>
      <c r="F34">
        <v>614694</v>
      </c>
      <c r="G34">
        <v>0</v>
      </c>
      <c r="H34" t="s">
        <v>792</v>
      </c>
      <c r="I34" t="s">
        <v>20</v>
      </c>
      <c r="J34" t="s">
        <v>90</v>
      </c>
      <c r="K34" t="s">
        <v>21</v>
      </c>
      <c r="M34" t="s">
        <v>17622</v>
      </c>
      <c r="N34" t="s">
        <v>22</v>
      </c>
      <c r="O34" t="s">
        <v>23</v>
      </c>
      <c r="P34" t="s">
        <v>26</v>
      </c>
      <c r="Q34" t="s">
        <v>92</v>
      </c>
      <c r="R34" s="13">
        <v>142</v>
      </c>
      <c r="S34" s="13">
        <v>8</v>
      </c>
      <c r="T34" s="21">
        <v>1</v>
      </c>
      <c r="V34" t="s">
        <v>2116</v>
      </c>
      <c r="W34" t="str">
        <f>+IF(V34="","",IF(MID(V34,1,3)="ECE","UNICO",IF(V34="FINES",CONCATENATE("R",IF(OR(C34="16",C34="21",C34="22",C34="23"),"16212223",IF(OR(C34="15",C34="17",C34="24",C34="25"),"15172425",C34))),IF(V34="CEBAS","UNICO",IF(VALUE(C34)&lt;=11,"AMBA","INTERIOR")))))</f>
        <v>AMBA</v>
      </c>
      <c r="X34" s="20" t="str">
        <f>+IF(V34="","-",CONCATENATE(V34,"_",W34))</f>
        <v>CENS_AMBA</v>
      </c>
      <c r="Y34" s="59">
        <v>0.12557190916303429</v>
      </c>
      <c r="Z34" t="str">
        <f>+IFERROR(VLOOKUP(H34,#REF!,2,FALSE),"-")</f>
        <v>-</v>
      </c>
      <c r="AA34" t="s">
        <v>2393</v>
      </c>
      <c r="AB34" t="str">
        <f>+IF(W34="","-",IF(W34="UNICO","CENSO","MUESTRA"))</f>
        <v>MUESTRA</v>
      </c>
      <c r="AC34" t="s">
        <v>2397</v>
      </c>
      <c r="AD34" t="s">
        <v>134</v>
      </c>
    </row>
    <row r="35" spans="1:30" x14ac:dyDescent="0.25">
      <c r="A35" s="5" t="str">
        <f t="shared" si="0"/>
        <v>0001DM0463</v>
      </c>
      <c r="B35" s="23" t="s">
        <v>2119</v>
      </c>
      <c r="C35" t="s">
        <v>19</v>
      </c>
      <c r="D35" t="s">
        <v>17</v>
      </c>
      <c r="E35" t="s">
        <v>18</v>
      </c>
      <c r="F35">
        <v>602865</v>
      </c>
      <c r="G35">
        <v>0</v>
      </c>
      <c r="H35" t="s">
        <v>110</v>
      </c>
      <c r="I35" t="s">
        <v>20</v>
      </c>
      <c r="J35" t="s">
        <v>90</v>
      </c>
      <c r="K35" t="s">
        <v>21</v>
      </c>
      <c r="M35" t="s">
        <v>17623</v>
      </c>
      <c r="N35" t="s">
        <v>22</v>
      </c>
      <c r="O35" t="s">
        <v>23</v>
      </c>
      <c r="P35" t="s">
        <v>26</v>
      </c>
      <c r="Q35" t="s">
        <v>92</v>
      </c>
      <c r="R35" s="13">
        <v>136</v>
      </c>
      <c r="S35" s="13">
        <v>17</v>
      </c>
      <c r="T35" s="21">
        <v>1</v>
      </c>
      <c r="V35" t="s">
        <v>2116</v>
      </c>
      <c r="W35" t="str">
        <f>+IF(V35="","",IF(MID(V35,1,3)="ECE","UNICO",IF(V35="FINES",CONCATENATE("R",IF(OR(C35="16",C35="21",C35="22",C35="23"),"16212223",IF(OR(C35="15",C35="17",C35="24",C35="25"),"15172425",C35))),IF(V35="CEBAS","UNICO",IF(VALUE(C35)&lt;=11,"AMBA","INTERIOR")))))</f>
        <v>AMBA</v>
      </c>
      <c r="X35" s="20" t="str">
        <f>+IF(V35="","-",CONCATENATE(V35,"_",W35))</f>
        <v>CENS_AMBA</v>
      </c>
      <c r="Y35" s="59">
        <v>0.12561180654007029</v>
      </c>
      <c r="Z35" t="str">
        <f>+IFERROR(VLOOKUP(H35,#REF!,2,FALSE),"-")</f>
        <v>-</v>
      </c>
      <c r="AA35" t="s">
        <v>2393</v>
      </c>
      <c r="AB35" t="str">
        <f>+IF(W35="","-",IF(W35="UNICO","CENSO","MUESTRA"))</f>
        <v>MUESTRA</v>
      </c>
      <c r="AC35" t="s">
        <v>2397</v>
      </c>
      <c r="AD35" t="s">
        <v>134</v>
      </c>
    </row>
    <row r="36" spans="1:30" x14ac:dyDescent="0.25">
      <c r="A36" s="5" t="str">
        <f t="shared" si="0"/>
        <v>0001DM0468</v>
      </c>
      <c r="B36" s="23" t="s">
        <v>2119</v>
      </c>
      <c r="C36" t="s">
        <v>19</v>
      </c>
      <c r="D36" t="s">
        <v>17</v>
      </c>
      <c r="E36" t="s">
        <v>18</v>
      </c>
      <c r="F36">
        <v>608823</v>
      </c>
      <c r="G36">
        <v>0</v>
      </c>
      <c r="H36" t="s">
        <v>120</v>
      </c>
      <c r="I36" t="s">
        <v>20</v>
      </c>
      <c r="J36" t="s">
        <v>90</v>
      </c>
      <c r="K36" t="s">
        <v>21</v>
      </c>
      <c r="M36" t="s">
        <v>17624</v>
      </c>
      <c r="N36" t="s">
        <v>22</v>
      </c>
      <c r="O36" t="s">
        <v>23</v>
      </c>
      <c r="P36" t="s">
        <v>26</v>
      </c>
      <c r="Q36" t="s">
        <v>92</v>
      </c>
      <c r="R36" s="13">
        <v>83</v>
      </c>
      <c r="S36" s="13">
        <v>6</v>
      </c>
      <c r="T36" s="21">
        <v>1</v>
      </c>
      <c r="V36" t="s">
        <v>2116</v>
      </c>
      <c r="W36" t="str">
        <f>+IF(V36="","",IF(MID(V36,1,3)="ECE","UNICO",IF(V36="FINES",CONCATENATE("R",IF(OR(C36="16",C36="21",C36="22",C36="23"),"16212223",IF(OR(C36="15",C36="17",C36="24",C36="25"),"15172425",C36))),IF(V36="CEBAS","UNICO",IF(VALUE(C36)&lt;=11,"AMBA","INTERIOR")))))</f>
        <v>AMBA</v>
      </c>
      <c r="X36" s="20" t="str">
        <f>+IF(V36="","-",CONCATENATE(V36,"_",W36))</f>
        <v>CENS_AMBA</v>
      </c>
      <c r="Y36" s="59">
        <v>0.12627654836366051</v>
      </c>
      <c r="Z36" t="str">
        <f>+IFERROR(VLOOKUP(H36,#REF!,2,FALSE),"-")</f>
        <v>-</v>
      </c>
      <c r="AA36" t="s">
        <v>2393</v>
      </c>
      <c r="AB36" t="str">
        <f>+IF(W36="","-",IF(W36="UNICO","CENSO","MUESTRA"))</f>
        <v>MUESTRA</v>
      </c>
      <c r="AC36" t="s">
        <v>2397</v>
      </c>
      <c r="AD36" t="s">
        <v>134</v>
      </c>
    </row>
    <row r="37" spans="1:30" x14ac:dyDescent="0.25">
      <c r="A37" s="5" t="str">
        <f t="shared" si="0"/>
        <v>0069DM0485</v>
      </c>
      <c r="B37" s="23" t="s">
        <v>2119</v>
      </c>
      <c r="C37" t="s">
        <v>1079</v>
      </c>
      <c r="D37" t="s">
        <v>1077</v>
      </c>
      <c r="E37" t="s">
        <v>1078</v>
      </c>
      <c r="F37">
        <v>623614</v>
      </c>
      <c r="G37">
        <v>0</v>
      </c>
      <c r="H37" t="s">
        <v>1206</v>
      </c>
      <c r="I37" t="s">
        <v>20</v>
      </c>
      <c r="J37" t="s">
        <v>90</v>
      </c>
      <c r="K37" t="s">
        <v>21</v>
      </c>
      <c r="M37" t="s">
        <v>17625</v>
      </c>
      <c r="N37" t="s">
        <v>22</v>
      </c>
      <c r="O37" t="s">
        <v>23</v>
      </c>
      <c r="P37" t="s">
        <v>26</v>
      </c>
      <c r="Q37" t="s">
        <v>92</v>
      </c>
      <c r="R37" s="13">
        <v>115</v>
      </c>
      <c r="S37" s="13">
        <v>9</v>
      </c>
      <c r="T37" s="21">
        <v>1</v>
      </c>
      <c r="V37" t="s">
        <v>2116</v>
      </c>
      <c r="W37" t="str">
        <f>+IF(V37="","",IF(MID(V37,1,3)="ECE","UNICO",IF(V37="FINES",CONCATENATE("R",IF(OR(C37="16",C37="21",C37="22",C37="23"),"16212223",IF(OR(C37="15",C37="17",C37="24",C37="25"),"15172425",C37))),IF(V37="CEBAS","UNICO",IF(VALUE(C37)&lt;=11,"AMBA","INTERIOR")))))</f>
        <v>AMBA</v>
      </c>
      <c r="X37" s="20" t="str">
        <f>+IF(V37="","-",CONCATENATE(V37,"_",W37))</f>
        <v>CENS_AMBA</v>
      </c>
      <c r="Y37" s="59">
        <v>0.12728534319571089</v>
      </c>
      <c r="Z37" t="str">
        <f>+IFERROR(VLOOKUP(H37,#REF!,2,FALSE),"-")</f>
        <v>-</v>
      </c>
      <c r="AA37" t="s">
        <v>2393</v>
      </c>
      <c r="AB37" t="str">
        <f>+IF(W37="","-",IF(W37="UNICO","CENSO","MUESTRA"))</f>
        <v>MUESTRA</v>
      </c>
      <c r="AC37" t="s">
        <v>2398</v>
      </c>
      <c r="AD37" t="s">
        <v>134</v>
      </c>
    </row>
    <row r="38" spans="1:30" x14ac:dyDescent="0.25">
      <c r="A38" s="5" t="str">
        <f t="shared" si="0"/>
        <v>0117DM0452</v>
      </c>
      <c r="B38" s="23" t="s">
        <v>2119</v>
      </c>
      <c r="C38" t="s">
        <v>140</v>
      </c>
      <c r="D38" t="s">
        <v>85</v>
      </c>
      <c r="E38" t="s">
        <v>1888</v>
      </c>
      <c r="F38">
        <v>623693</v>
      </c>
      <c r="G38">
        <v>0</v>
      </c>
      <c r="H38" t="s">
        <v>1903</v>
      </c>
      <c r="I38" t="s">
        <v>20</v>
      </c>
      <c r="J38" t="s">
        <v>90</v>
      </c>
      <c r="K38" t="s">
        <v>21</v>
      </c>
      <c r="M38" t="s">
        <v>17626</v>
      </c>
      <c r="N38" t="s">
        <v>22</v>
      </c>
      <c r="O38" t="s">
        <v>82</v>
      </c>
      <c r="P38" t="s">
        <v>26</v>
      </c>
      <c r="Q38" t="s">
        <v>92</v>
      </c>
      <c r="R38" s="13">
        <v>165</v>
      </c>
      <c r="S38" s="13">
        <v>8</v>
      </c>
      <c r="T38" s="21">
        <v>1</v>
      </c>
      <c r="V38" t="s">
        <v>2116</v>
      </c>
      <c r="W38" t="str">
        <f>+IF(V38="","",IF(MID(V38,1,3)="ECE","UNICO",IF(V38="FINES",CONCATENATE("R",IF(OR(C38="16",C38="21",C38="22",C38="23"),"16212223",IF(OR(C38="15",C38="17",C38="24",C38="25"),"15172425",C38))),IF(V38="CEBAS","UNICO",IF(VALUE(C38)&lt;=11,"AMBA","INTERIOR")))))</f>
        <v>AMBA</v>
      </c>
      <c r="X38" s="20" t="str">
        <f>+IF(V38="","-",CONCATENATE(V38,"_",W38))</f>
        <v>CENS_AMBA</v>
      </c>
      <c r="Y38" s="59">
        <v>0.12868268477420011</v>
      </c>
      <c r="Z38" t="str">
        <f>+IFERROR(VLOOKUP(H38,#REF!,2,FALSE),"-")</f>
        <v>-</v>
      </c>
      <c r="AA38" t="s">
        <v>2393</v>
      </c>
      <c r="AB38" t="str">
        <f>+IF(W38="","-",IF(W38="UNICO","CENSO","MUESTRA"))</f>
        <v>MUESTRA</v>
      </c>
      <c r="AC38" t="s">
        <v>2398</v>
      </c>
      <c r="AD38" t="s">
        <v>134</v>
      </c>
    </row>
    <row r="39" spans="1:30" x14ac:dyDescent="0.25">
      <c r="A39" s="5" t="str">
        <f t="shared" si="0"/>
        <v>0111DM0452</v>
      </c>
      <c r="B39" s="23" t="s">
        <v>2119</v>
      </c>
      <c r="C39" t="s">
        <v>246</v>
      </c>
      <c r="D39" t="s">
        <v>575</v>
      </c>
      <c r="E39" t="s">
        <v>1794</v>
      </c>
      <c r="F39">
        <v>605065</v>
      </c>
      <c r="G39">
        <v>0</v>
      </c>
      <c r="H39" t="s">
        <v>1825</v>
      </c>
      <c r="I39" t="s">
        <v>20</v>
      </c>
      <c r="J39" t="s">
        <v>90</v>
      </c>
      <c r="K39" t="s">
        <v>21</v>
      </c>
      <c r="M39" t="s">
        <v>17642</v>
      </c>
      <c r="N39" t="s">
        <v>22</v>
      </c>
      <c r="O39" t="s">
        <v>23</v>
      </c>
      <c r="P39" t="s">
        <v>26</v>
      </c>
      <c r="Q39" t="s">
        <v>92</v>
      </c>
      <c r="R39" s="13">
        <v>556</v>
      </c>
      <c r="S39" s="13">
        <v>64</v>
      </c>
      <c r="T39" s="21">
        <v>1</v>
      </c>
      <c r="V39" t="s">
        <v>2116</v>
      </c>
      <c r="W39" t="str">
        <f>+IF(V39="","",IF(MID(V39,1,3)="ECE","UNICO",IF(V39="FINES",CONCATENATE("R",IF(OR(C39="16",C39="21",C39="22",C39="23"),"16212223",IF(OR(C39="15",C39="17",C39="24",C39="25"),"15172425",C39))),IF(V39="CEBAS","UNICO",IF(VALUE(C39)&lt;=11,"AMBA","INTERIOR")))))</f>
        <v>AMBA</v>
      </c>
      <c r="X39" s="20" t="str">
        <f>+IF(V39="","-",CONCATENATE(V39,"_",W39))</f>
        <v>CENS_AMBA</v>
      </c>
      <c r="Y39" s="59">
        <v>0.1355496897901359</v>
      </c>
      <c r="Z39" t="str">
        <f>+IFERROR(VLOOKUP(H39,#REF!,2,FALSE),"-")</f>
        <v>-</v>
      </c>
      <c r="AA39" t="s">
        <v>2393</v>
      </c>
      <c r="AB39" t="str">
        <f>+IF(W39="","-",IF(W39="UNICO","CENSO","MUESTRA"))</f>
        <v>MUESTRA</v>
      </c>
      <c r="AC39" t="s">
        <v>2397</v>
      </c>
      <c r="AD39" t="s">
        <v>134</v>
      </c>
    </row>
    <row r="40" spans="1:30" x14ac:dyDescent="0.25">
      <c r="A40" s="5" t="str">
        <f t="shared" si="0"/>
        <v>0096DM0452</v>
      </c>
      <c r="B40" s="23" t="s">
        <v>2119</v>
      </c>
      <c r="C40" t="s">
        <v>884</v>
      </c>
      <c r="D40" t="s">
        <v>1591</v>
      </c>
      <c r="E40" t="s">
        <v>1592</v>
      </c>
      <c r="F40">
        <v>614309</v>
      </c>
      <c r="G40">
        <v>0</v>
      </c>
      <c r="H40" t="s">
        <v>1611</v>
      </c>
      <c r="I40" t="s">
        <v>20</v>
      </c>
      <c r="J40" t="s">
        <v>90</v>
      </c>
      <c r="K40" t="s">
        <v>21</v>
      </c>
      <c r="M40" t="s">
        <v>17714</v>
      </c>
      <c r="N40" t="s">
        <v>22</v>
      </c>
      <c r="O40" t="s">
        <v>23</v>
      </c>
      <c r="P40" t="s">
        <v>26</v>
      </c>
      <c r="Q40" t="s">
        <v>92</v>
      </c>
      <c r="R40" s="13">
        <v>146</v>
      </c>
      <c r="S40" s="13">
        <v>9</v>
      </c>
      <c r="T40" s="21">
        <v>1</v>
      </c>
      <c r="V40" t="s">
        <v>2116</v>
      </c>
      <c r="W40" t="str">
        <f>+IF(V40="","",IF(MID(V40,1,3)="ECE","UNICO",IF(V40="FINES",CONCATENATE("R",IF(OR(C40="16",C40="21",C40="22",C40="23"),"16212223",IF(OR(C40="15",C40="17",C40="24",C40="25"),"15172425",C40))),IF(V40="CEBAS","UNICO",IF(VALUE(C40)&lt;=11,"AMBA","INTERIOR")))))</f>
        <v>AMBA</v>
      </c>
      <c r="X40" s="20" t="str">
        <f>+IF(V40="","-",CONCATENATE(V40,"_",W40))</f>
        <v>CENS_AMBA</v>
      </c>
      <c r="Y40" s="59">
        <v>0.1357554631573813</v>
      </c>
      <c r="Z40" t="str">
        <f>+IFERROR(VLOOKUP(H40,#REF!,2,FALSE),"-")</f>
        <v>-</v>
      </c>
      <c r="AA40" t="s">
        <v>2393</v>
      </c>
      <c r="AB40" t="str">
        <f>+IF(W40="","-",IF(W40="UNICO","CENSO","MUESTRA"))</f>
        <v>MUESTRA</v>
      </c>
      <c r="AC40" t="s">
        <v>2397</v>
      </c>
      <c r="AD40" t="s">
        <v>134</v>
      </c>
    </row>
    <row r="41" spans="1:30" x14ac:dyDescent="0.25">
      <c r="A41" s="5" t="str">
        <f t="shared" si="0"/>
        <v>0062DM0463</v>
      </c>
      <c r="B41" s="23" t="s">
        <v>2119</v>
      </c>
      <c r="C41" t="s">
        <v>246</v>
      </c>
      <c r="D41" t="s">
        <v>958</v>
      </c>
      <c r="E41" t="s">
        <v>959</v>
      </c>
      <c r="F41">
        <v>623600</v>
      </c>
      <c r="G41">
        <v>0</v>
      </c>
      <c r="H41" t="s">
        <v>1008</v>
      </c>
      <c r="I41" t="s">
        <v>20</v>
      </c>
      <c r="J41" t="s">
        <v>90</v>
      </c>
      <c r="K41" t="s">
        <v>21</v>
      </c>
      <c r="M41" t="s">
        <v>17623</v>
      </c>
      <c r="N41" t="s">
        <v>22</v>
      </c>
      <c r="O41" t="s">
        <v>23</v>
      </c>
      <c r="P41" t="s">
        <v>26</v>
      </c>
      <c r="Q41" t="s">
        <v>92</v>
      </c>
      <c r="R41" s="13">
        <v>184</v>
      </c>
      <c r="S41" s="13">
        <v>8</v>
      </c>
      <c r="T41" s="21">
        <v>1</v>
      </c>
      <c r="V41" t="s">
        <v>2116</v>
      </c>
      <c r="W41" t="str">
        <f>+IF(V41="","",IF(MID(V41,1,3)="ECE","UNICO",IF(V41="FINES",CONCATENATE("R",IF(OR(C41="16",C41="21",C41="22",C41="23"),"16212223",IF(OR(C41="15",C41="17",C41="24",C41="25"),"15172425",C41))),IF(V41="CEBAS","UNICO",IF(VALUE(C41)&lt;=11,"AMBA","INTERIOR")))))</f>
        <v>AMBA</v>
      </c>
      <c r="X41" s="20" t="str">
        <f>+IF(V41="","-",CONCATENATE(V41,"_",W41))</f>
        <v>CENS_AMBA</v>
      </c>
      <c r="Y41" s="59">
        <v>0.13736091030610581</v>
      </c>
      <c r="Z41" t="str">
        <f>+IFERROR(VLOOKUP(H41,#REF!,2,FALSE),"-")</f>
        <v>-</v>
      </c>
      <c r="AA41" t="s">
        <v>2393</v>
      </c>
      <c r="AB41" t="str">
        <f>+IF(W41="","-",IF(W41="UNICO","CENSO","MUESTRA"))</f>
        <v>MUESTRA</v>
      </c>
      <c r="AC41" t="s">
        <v>2398</v>
      </c>
      <c r="AD41" t="s">
        <v>134</v>
      </c>
    </row>
    <row r="42" spans="1:30" x14ac:dyDescent="0.25">
      <c r="A42" s="5" t="str">
        <f t="shared" si="0"/>
        <v>0100DM0464</v>
      </c>
      <c r="B42" s="23" t="s">
        <v>2119</v>
      </c>
      <c r="C42" t="s">
        <v>1245</v>
      </c>
      <c r="D42" t="s">
        <v>876</v>
      </c>
      <c r="E42" t="s">
        <v>1674</v>
      </c>
      <c r="F42">
        <v>623724</v>
      </c>
      <c r="G42">
        <v>0</v>
      </c>
      <c r="H42" t="s">
        <v>1703</v>
      </c>
      <c r="I42" t="s">
        <v>20</v>
      </c>
      <c r="J42" t="s">
        <v>90</v>
      </c>
      <c r="K42" t="s">
        <v>21</v>
      </c>
      <c r="M42" t="s">
        <v>17627</v>
      </c>
      <c r="N42" t="s">
        <v>22</v>
      </c>
      <c r="O42" t="s">
        <v>23</v>
      </c>
      <c r="P42" t="s">
        <v>26</v>
      </c>
      <c r="Q42" t="s">
        <v>92</v>
      </c>
      <c r="R42" s="13">
        <v>90</v>
      </c>
      <c r="S42" s="13">
        <v>6</v>
      </c>
      <c r="T42" s="21">
        <v>1</v>
      </c>
      <c r="V42" t="s">
        <v>2116</v>
      </c>
      <c r="W42" t="str">
        <f>+IF(V42="","",IF(MID(V42,1,3)="ECE","UNICO",IF(V42="FINES",CONCATENATE("R",IF(OR(C42="16",C42="21",C42="22",C42="23"),"16212223",IF(OR(C42="15",C42="17",C42="24",C42="25"),"15172425",C42))),IF(V42="CEBAS","UNICO",IF(VALUE(C42)&lt;=11,"AMBA","INTERIOR")))))</f>
        <v>AMBA</v>
      </c>
      <c r="X42" s="20" t="str">
        <f>+IF(V42="","-",CONCATENATE(V42,"_",W42))</f>
        <v>CENS_AMBA</v>
      </c>
      <c r="Y42" s="59">
        <v>0.1402584735203434</v>
      </c>
      <c r="Z42" t="str">
        <f>+IFERROR(VLOOKUP(H42,#REF!,2,FALSE),"-")</f>
        <v>-</v>
      </c>
      <c r="AA42" t="s">
        <v>2393</v>
      </c>
      <c r="AB42" t="str">
        <f>+IF(W42="","-",IF(W42="UNICO","CENSO","MUESTRA"))</f>
        <v>MUESTRA</v>
      </c>
      <c r="AC42" t="s">
        <v>2397</v>
      </c>
      <c r="AD42" t="s">
        <v>134</v>
      </c>
    </row>
    <row r="43" spans="1:30" x14ac:dyDescent="0.25">
      <c r="A43" s="5" t="str">
        <f t="shared" si="0"/>
        <v>0001DM0458</v>
      </c>
      <c r="B43" s="23" t="s">
        <v>2119</v>
      </c>
      <c r="C43" t="s">
        <v>19</v>
      </c>
      <c r="D43" t="s">
        <v>17</v>
      </c>
      <c r="E43" t="s">
        <v>18</v>
      </c>
      <c r="F43">
        <v>602867</v>
      </c>
      <c r="G43">
        <v>0</v>
      </c>
      <c r="H43" t="s">
        <v>100</v>
      </c>
      <c r="I43" t="s">
        <v>20</v>
      </c>
      <c r="J43" t="s">
        <v>90</v>
      </c>
      <c r="K43" t="s">
        <v>21</v>
      </c>
      <c r="M43" t="s">
        <v>17618</v>
      </c>
      <c r="N43" t="s">
        <v>22</v>
      </c>
      <c r="O43" t="s">
        <v>23</v>
      </c>
      <c r="P43" t="s">
        <v>26</v>
      </c>
      <c r="Q43" t="s">
        <v>92</v>
      </c>
      <c r="R43" s="13">
        <v>108</v>
      </c>
      <c r="S43" s="13">
        <v>7</v>
      </c>
      <c r="T43" s="21">
        <v>1</v>
      </c>
      <c r="V43" t="s">
        <v>2116</v>
      </c>
      <c r="W43" t="str">
        <f>+IF(V43="","",IF(MID(V43,1,3)="ECE","UNICO",IF(V43="FINES",CONCATENATE("R",IF(OR(C43="16",C43="21",C43="22",C43="23"),"16212223",IF(OR(C43="15",C43="17",C43="24",C43="25"),"15172425",C43))),IF(V43="CEBAS","UNICO",IF(VALUE(C43)&lt;=11,"AMBA","INTERIOR")))))</f>
        <v>AMBA</v>
      </c>
      <c r="X43" s="20" t="str">
        <f>+IF(V43="","-",CONCATENATE(V43,"_",W43))</f>
        <v>CENS_AMBA</v>
      </c>
      <c r="Y43" s="59">
        <v>0.14412625758229081</v>
      </c>
      <c r="Z43" t="str">
        <f>+IFERROR(VLOOKUP(H43,#REF!,2,FALSE),"-")</f>
        <v>-</v>
      </c>
      <c r="AA43" t="s">
        <v>2393</v>
      </c>
      <c r="AB43" t="str">
        <f>+IF(W43="","-",IF(W43="UNICO","CENSO","MUESTRA"))</f>
        <v>MUESTRA</v>
      </c>
      <c r="AC43" t="s">
        <v>2397</v>
      </c>
      <c r="AD43" t="s">
        <v>134</v>
      </c>
    </row>
    <row r="44" spans="1:30" x14ac:dyDescent="0.25">
      <c r="A44" s="5" t="str">
        <f t="shared" si="0"/>
        <v>0004DM0451</v>
      </c>
      <c r="B44" s="23" t="s">
        <v>2119</v>
      </c>
      <c r="C44" t="s">
        <v>186</v>
      </c>
      <c r="D44" t="s">
        <v>183</v>
      </c>
      <c r="E44" t="s">
        <v>185</v>
      </c>
      <c r="F44">
        <v>601902</v>
      </c>
      <c r="G44">
        <v>0</v>
      </c>
      <c r="H44" t="s">
        <v>225</v>
      </c>
      <c r="I44" t="s">
        <v>20</v>
      </c>
      <c r="J44" t="s">
        <v>90</v>
      </c>
      <c r="K44" t="s">
        <v>21</v>
      </c>
      <c r="M44" t="s">
        <v>17715</v>
      </c>
      <c r="N44" t="s">
        <v>22</v>
      </c>
      <c r="O44" t="s">
        <v>23</v>
      </c>
      <c r="P44" t="s">
        <v>26</v>
      </c>
      <c r="Q44" t="s">
        <v>92</v>
      </c>
      <c r="R44" s="13">
        <v>206</v>
      </c>
      <c r="S44" s="13">
        <v>16</v>
      </c>
      <c r="T44" s="21">
        <v>1</v>
      </c>
      <c r="V44" t="s">
        <v>2116</v>
      </c>
      <c r="W44" t="str">
        <f>+IF(V44="","",IF(MID(V44,1,3)="ECE","UNICO",IF(V44="FINES",CONCATENATE("R",IF(OR(C44="16",C44="21",C44="22",C44="23"),"16212223",IF(OR(C44="15",C44="17",C44="24",C44="25"),"15172425",C44))),IF(V44="CEBAS","UNICO",IF(VALUE(C44)&lt;=11,"AMBA","INTERIOR")))))</f>
        <v>AMBA</v>
      </c>
      <c r="X44" s="20" t="str">
        <f>+IF(V44="","-",CONCATENATE(V44,"_",W44))</f>
        <v>CENS_AMBA</v>
      </c>
      <c r="Y44" s="59">
        <v>0.14670383516285149</v>
      </c>
      <c r="Z44" t="str">
        <f>+IFERROR(VLOOKUP(H44,#REF!,2,FALSE),"-")</f>
        <v>-</v>
      </c>
      <c r="AA44" t="s">
        <v>2393</v>
      </c>
      <c r="AB44" t="str">
        <f>+IF(W44="","-",IF(W44="UNICO","CENSO","MUESTRA"))</f>
        <v>MUESTRA</v>
      </c>
      <c r="AC44" t="s">
        <v>2397</v>
      </c>
      <c r="AD44" t="s">
        <v>134</v>
      </c>
    </row>
    <row r="45" spans="1:30" x14ac:dyDescent="0.25">
      <c r="A45" s="5" t="str">
        <f t="shared" si="0"/>
        <v>0117DM0456</v>
      </c>
      <c r="B45" s="23" t="s">
        <v>2119</v>
      </c>
      <c r="C45" t="s">
        <v>140</v>
      </c>
      <c r="D45" t="s">
        <v>85</v>
      </c>
      <c r="E45" t="s">
        <v>1888</v>
      </c>
      <c r="F45">
        <v>623697</v>
      </c>
      <c r="G45">
        <v>0</v>
      </c>
      <c r="H45" t="s">
        <v>1907</v>
      </c>
      <c r="I45" t="s">
        <v>20</v>
      </c>
      <c r="J45" t="s">
        <v>90</v>
      </c>
      <c r="K45" t="s">
        <v>21</v>
      </c>
      <c r="M45" t="s">
        <v>17628</v>
      </c>
      <c r="N45" t="s">
        <v>22</v>
      </c>
      <c r="O45" t="s">
        <v>82</v>
      </c>
      <c r="P45" t="s">
        <v>26</v>
      </c>
      <c r="Q45" t="s">
        <v>92</v>
      </c>
      <c r="R45" s="13">
        <v>213</v>
      </c>
      <c r="S45" s="13">
        <v>11</v>
      </c>
      <c r="T45" s="21">
        <v>1</v>
      </c>
      <c r="V45" t="s">
        <v>2116</v>
      </c>
      <c r="W45" t="str">
        <f>+IF(V45="","",IF(MID(V45,1,3)="ECE","UNICO",IF(V45="FINES",CONCATENATE("R",IF(OR(C45="16",C45="21",C45="22",C45="23"),"16212223",IF(OR(C45="15",C45="17",C45="24",C45="25"),"15172425",C45))),IF(V45="CEBAS","UNICO",IF(VALUE(C45)&lt;=11,"AMBA","INTERIOR")))))</f>
        <v>AMBA</v>
      </c>
      <c r="X45" s="20" t="str">
        <f>+IF(V45="","-",CONCATENATE(V45,"_",W45))</f>
        <v>CENS_AMBA</v>
      </c>
      <c r="Y45" s="59">
        <v>0.1496152081771901</v>
      </c>
      <c r="Z45" t="str">
        <f>+IFERROR(VLOOKUP(H45,#REF!,2,FALSE),"-")</f>
        <v>-</v>
      </c>
      <c r="AA45" t="s">
        <v>2393</v>
      </c>
      <c r="AB45" t="str">
        <f>+IF(W45="","-",IF(W45="UNICO","CENSO","MUESTRA"))</f>
        <v>MUESTRA</v>
      </c>
      <c r="AC45" t="s">
        <v>2397</v>
      </c>
      <c r="AD45" t="s">
        <v>134</v>
      </c>
    </row>
    <row r="46" spans="1:30" x14ac:dyDescent="0.25">
      <c r="A46" s="5" t="str">
        <f t="shared" si="0"/>
        <v>0071DM0466</v>
      </c>
      <c r="B46" s="23" t="s">
        <v>2119</v>
      </c>
      <c r="C46" t="s">
        <v>1245</v>
      </c>
      <c r="D46" t="s">
        <v>1243</v>
      </c>
      <c r="E46" t="s">
        <v>1244</v>
      </c>
      <c r="F46">
        <v>623715</v>
      </c>
      <c r="G46">
        <v>0</v>
      </c>
      <c r="H46" t="s">
        <v>1289</v>
      </c>
      <c r="I46" t="s">
        <v>20</v>
      </c>
      <c r="J46" t="s">
        <v>90</v>
      </c>
      <c r="K46" t="s">
        <v>21</v>
      </c>
      <c r="M46" t="s">
        <v>17629</v>
      </c>
      <c r="N46" t="s">
        <v>22</v>
      </c>
      <c r="O46" t="s">
        <v>23</v>
      </c>
      <c r="P46" t="s">
        <v>26</v>
      </c>
      <c r="Q46" t="s">
        <v>92</v>
      </c>
      <c r="R46" s="13">
        <v>59</v>
      </c>
      <c r="S46" s="13">
        <v>6</v>
      </c>
      <c r="T46" s="21">
        <v>1</v>
      </c>
      <c r="V46" t="s">
        <v>2116</v>
      </c>
      <c r="W46" t="str">
        <f>+IF(V46="","",IF(MID(V46,1,3)="ECE","UNICO",IF(V46="FINES",CONCATENATE("R",IF(OR(C46="16",C46="21",C46="22",C46="23"),"16212223",IF(OR(C46="15",C46="17",C46="24",C46="25"),"15172425",C46))),IF(V46="CEBAS","UNICO",IF(VALUE(C46)&lt;=11,"AMBA","INTERIOR")))))</f>
        <v>AMBA</v>
      </c>
      <c r="X46" s="20" t="str">
        <f>+IF(V46="","-",CONCATENATE(V46,"_",W46))</f>
        <v>CENS_AMBA</v>
      </c>
      <c r="Y46" s="59">
        <v>0.15678729116916659</v>
      </c>
      <c r="Z46" t="str">
        <f>+IFERROR(VLOOKUP(H46,#REF!,2,FALSE),"-")</f>
        <v>-</v>
      </c>
      <c r="AA46" t="s">
        <v>2393</v>
      </c>
      <c r="AB46" t="str">
        <f>+IF(W46="","-",IF(W46="UNICO","CENSO","MUESTRA"))</f>
        <v>MUESTRA</v>
      </c>
      <c r="AC46" t="s">
        <v>2397</v>
      </c>
      <c r="AD46" t="s">
        <v>134</v>
      </c>
    </row>
    <row r="47" spans="1:30" x14ac:dyDescent="0.25">
      <c r="A47" s="5" t="str">
        <f t="shared" si="0"/>
        <v>0069DM0489</v>
      </c>
      <c r="B47" s="23" t="s">
        <v>2119</v>
      </c>
      <c r="C47" t="s">
        <v>1079</v>
      </c>
      <c r="D47" t="s">
        <v>1077</v>
      </c>
      <c r="E47" t="s">
        <v>1078</v>
      </c>
      <c r="F47">
        <v>623618</v>
      </c>
      <c r="G47">
        <v>0</v>
      </c>
      <c r="H47" t="s">
        <v>1214</v>
      </c>
      <c r="I47" t="s">
        <v>20</v>
      </c>
      <c r="J47" t="s">
        <v>90</v>
      </c>
      <c r="K47" t="s">
        <v>21</v>
      </c>
      <c r="M47" t="s">
        <v>17630</v>
      </c>
      <c r="N47" t="s">
        <v>22</v>
      </c>
      <c r="O47" t="s">
        <v>23</v>
      </c>
      <c r="P47" t="s">
        <v>26</v>
      </c>
      <c r="Q47" t="s">
        <v>92</v>
      </c>
      <c r="R47" s="13">
        <v>84</v>
      </c>
      <c r="S47" s="13">
        <v>6</v>
      </c>
      <c r="T47" s="21">
        <v>1</v>
      </c>
      <c r="V47" t="s">
        <v>2116</v>
      </c>
      <c r="W47" t="str">
        <f>+IF(V47="","",IF(MID(V47,1,3)="ECE","UNICO",IF(V47="FINES",CONCATENATE("R",IF(OR(C47="16",C47="21",C47="22",C47="23"),"16212223",IF(OR(C47="15",C47="17",C47="24",C47="25"),"15172425",C47))),IF(V47="CEBAS","UNICO",IF(VALUE(C47)&lt;=11,"AMBA","INTERIOR")))))</f>
        <v>AMBA</v>
      </c>
      <c r="X47" s="20" t="str">
        <f>+IF(V47="","-",CONCATENATE(V47,"_",W47))</f>
        <v>CENS_AMBA</v>
      </c>
      <c r="Y47" s="59">
        <v>0.1599009847816299</v>
      </c>
      <c r="Z47" t="str">
        <f>+IFERROR(VLOOKUP(H47,#REF!,2,FALSE),"-")</f>
        <v>-</v>
      </c>
      <c r="AA47" t="s">
        <v>2393</v>
      </c>
      <c r="AB47" t="str">
        <f>+IF(W47="","-",IF(W47="UNICO","CENSO","MUESTRA"))</f>
        <v>MUESTRA</v>
      </c>
      <c r="AC47" t="s">
        <v>2397</v>
      </c>
      <c r="AD47" t="s">
        <v>134</v>
      </c>
    </row>
    <row r="48" spans="1:30" x14ac:dyDescent="0.25">
      <c r="A48" s="5" t="str">
        <f t="shared" si="0"/>
        <v>0111DM0453</v>
      </c>
      <c r="B48" s="23" t="s">
        <v>2119</v>
      </c>
      <c r="C48" t="s">
        <v>246</v>
      </c>
      <c r="D48" t="s">
        <v>575</v>
      </c>
      <c r="E48" t="s">
        <v>1794</v>
      </c>
      <c r="F48">
        <v>615771</v>
      </c>
      <c r="G48">
        <v>0</v>
      </c>
      <c r="H48" t="s">
        <v>1826</v>
      </c>
      <c r="I48" t="s">
        <v>20</v>
      </c>
      <c r="J48" t="s">
        <v>90</v>
      </c>
      <c r="K48" t="s">
        <v>21</v>
      </c>
      <c r="M48" t="s">
        <v>17638</v>
      </c>
      <c r="N48" t="s">
        <v>22</v>
      </c>
      <c r="O48" t="s">
        <v>23</v>
      </c>
      <c r="P48" t="s">
        <v>26</v>
      </c>
      <c r="Q48" t="s">
        <v>92</v>
      </c>
      <c r="R48" s="13">
        <v>148</v>
      </c>
      <c r="S48" s="13">
        <v>18</v>
      </c>
      <c r="T48" s="21">
        <v>1</v>
      </c>
      <c r="V48" t="s">
        <v>2116</v>
      </c>
      <c r="W48" t="str">
        <f>+IF(V48="","",IF(MID(V48,1,3)="ECE","UNICO",IF(V48="FINES",CONCATENATE("R",IF(OR(C48="16",C48="21",C48="22",C48="23"),"16212223",IF(OR(C48="15",C48="17",C48="24",C48="25"),"15172425",C48))),IF(V48="CEBAS","UNICO",IF(VALUE(C48)&lt;=11,"AMBA","INTERIOR")))))</f>
        <v>AMBA</v>
      </c>
      <c r="X48" s="20" t="str">
        <f>+IF(V48="","-",CONCATENATE(V48,"_",W48))</f>
        <v>CENS_AMBA</v>
      </c>
      <c r="Y48" s="59">
        <v>0.16057189057270679</v>
      </c>
      <c r="Z48" t="str">
        <f>+IFERROR(VLOOKUP(H48,#REF!,2,FALSE),"-")</f>
        <v>-</v>
      </c>
      <c r="AA48" t="s">
        <v>2393</v>
      </c>
      <c r="AB48" t="str">
        <f>+IF(W48="","-",IF(W48="UNICO","CENSO","MUESTRA"))</f>
        <v>MUESTRA</v>
      </c>
      <c r="AC48" t="s">
        <v>2398</v>
      </c>
      <c r="AD48" t="s">
        <v>134</v>
      </c>
    </row>
    <row r="49" spans="1:30" x14ac:dyDescent="0.25">
      <c r="A49" s="5" t="str">
        <f t="shared" si="0"/>
        <v>0001DM0464</v>
      </c>
      <c r="B49" s="23" t="s">
        <v>2119</v>
      </c>
      <c r="C49" t="s">
        <v>19</v>
      </c>
      <c r="D49" t="s">
        <v>17</v>
      </c>
      <c r="E49" t="s">
        <v>18</v>
      </c>
      <c r="F49">
        <v>608852</v>
      </c>
      <c r="G49">
        <v>0</v>
      </c>
      <c r="H49" t="s">
        <v>112</v>
      </c>
      <c r="I49" t="s">
        <v>20</v>
      </c>
      <c r="J49" t="s">
        <v>90</v>
      </c>
      <c r="K49" t="s">
        <v>21</v>
      </c>
      <c r="M49" t="s">
        <v>17627</v>
      </c>
      <c r="N49" t="s">
        <v>22</v>
      </c>
      <c r="O49" t="s">
        <v>23</v>
      </c>
      <c r="P49" t="s">
        <v>26</v>
      </c>
      <c r="Q49" t="s">
        <v>92</v>
      </c>
      <c r="R49" s="13">
        <v>58</v>
      </c>
      <c r="S49" s="13">
        <v>6</v>
      </c>
      <c r="T49" s="21">
        <v>1</v>
      </c>
      <c r="V49" t="s">
        <v>2116</v>
      </c>
      <c r="W49" t="str">
        <f>+IF(V49="","",IF(MID(V49,1,3)="ECE","UNICO",IF(V49="FINES",CONCATENATE("R",IF(OR(C49="16",C49="21",C49="22",C49="23"),"16212223",IF(OR(C49="15",C49="17",C49="24",C49="25"),"15172425",C49))),IF(V49="CEBAS","UNICO",IF(VALUE(C49)&lt;=11,"AMBA","INTERIOR")))))</f>
        <v>AMBA</v>
      </c>
      <c r="X49" s="20" t="str">
        <f>+IF(V49="","-",CONCATENATE(V49,"_",W49))</f>
        <v>CENS_AMBA</v>
      </c>
      <c r="Y49" s="59">
        <v>0.16132449945717151</v>
      </c>
      <c r="Z49" t="str">
        <f>+IFERROR(VLOOKUP(H49,#REF!,2,FALSE),"-")</f>
        <v>-</v>
      </c>
      <c r="AA49" t="s">
        <v>2393</v>
      </c>
      <c r="AB49" t="str">
        <f>+IF(W49="","-",IF(W49="UNICO","CENSO","MUESTRA"))</f>
        <v>MUESTRA</v>
      </c>
      <c r="AC49" t="s">
        <v>2397</v>
      </c>
      <c r="AD49" t="s">
        <v>134</v>
      </c>
    </row>
    <row r="50" spans="1:30" x14ac:dyDescent="0.25">
      <c r="A50" s="5" t="str">
        <f t="shared" si="0"/>
        <v>0131DM0452</v>
      </c>
      <c r="B50" s="23" t="s">
        <v>2119</v>
      </c>
      <c r="C50" t="s">
        <v>1302</v>
      </c>
      <c r="D50" t="s">
        <v>281</v>
      </c>
      <c r="E50" t="s">
        <v>2014</v>
      </c>
      <c r="F50">
        <v>603226</v>
      </c>
      <c r="G50">
        <v>0</v>
      </c>
      <c r="H50" t="s">
        <v>2026</v>
      </c>
      <c r="I50" t="s">
        <v>20</v>
      </c>
      <c r="J50" t="s">
        <v>90</v>
      </c>
      <c r="K50" t="s">
        <v>21</v>
      </c>
      <c r="M50" t="s">
        <v>17631</v>
      </c>
      <c r="N50" t="s">
        <v>22</v>
      </c>
      <c r="O50" t="s">
        <v>23</v>
      </c>
      <c r="P50" t="s">
        <v>26</v>
      </c>
      <c r="Q50" t="s">
        <v>92</v>
      </c>
      <c r="R50" s="13">
        <v>284</v>
      </c>
      <c r="S50" s="13">
        <v>16</v>
      </c>
      <c r="T50" s="21">
        <v>1</v>
      </c>
      <c r="V50" t="s">
        <v>2116</v>
      </c>
      <c r="W50" t="str">
        <f>+IF(V50="","",IF(MID(V50,1,3)="ECE","UNICO",IF(V50="FINES",CONCATENATE("R",IF(OR(C50="16",C50="21",C50="22",C50="23"),"16212223",IF(OR(C50="15",C50="17",C50="24",C50="25"),"15172425",C50))),IF(V50="CEBAS","UNICO",IF(VALUE(C50)&lt;=11,"AMBA","INTERIOR")))))</f>
        <v>AMBA</v>
      </c>
      <c r="X50" s="20" t="str">
        <f>+IF(V50="","-",CONCATENATE(V50,"_",W50))</f>
        <v>CENS_AMBA</v>
      </c>
      <c r="Y50" s="59">
        <v>0.1646402470163397</v>
      </c>
      <c r="Z50" t="str">
        <f>+IFERROR(VLOOKUP(H50,#REF!,2,FALSE),"-")</f>
        <v>-</v>
      </c>
      <c r="AA50" t="s">
        <v>2393</v>
      </c>
      <c r="AB50" t="str">
        <f>+IF(W50="","-",IF(W50="UNICO","CENSO","MUESTRA"))</f>
        <v>MUESTRA</v>
      </c>
      <c r="AC50" t="s">
        <v>2397</v>
      </c>
      <c r="AD50" t="s">
        <v>134</v>
      </c>
    </row>
    <row r="51" spans="1:30" x14ac:dyDescent="0.25">
      <c r="A51" s="5" t="str">
        <f t="shared" si="0"/>
        <v>0136DM0454</v>
      </c>
      <c r="B51" s="23" t="s">
        <v>2119</v>
      </c>
      <c r="C51" t="s">
        <v>1245</v>
      </c>
      <c r="D51" t="s">
        <v>170</v>
      </c>
      <c r="E51" t="s">
        <v>2094</v>
      </c>
      <c r="F51">
        <v>623705</v>
      </c>
      <c r="G51">
        <v>0</v>
      </c>
      <c r="H51" t="s">
        <v>2105</v>
      </c>
      <c r="I51" t="s">
        <v>20</v>
      </c>
      <c r="J51" t="s">
        <v>90</v>
      </c>
      <c r="K51" t="s">
        <v>21</v>
      </c>
      <c r="M51" t="s">
        <v>17632</v>
      </c>
      <c r="N51" t="s">
        <v>22</v>
      </c>
      <c r="O51" t="s">
        <v>23</v>
      </c>
      <c r="P51" t="s">
        <v>26</v>
      </c>
      <c r="Q51" t="s">
        <v>92</v>
      </c>
      <c r="R51" s="13">
        <v>144</v>
      </c>
      <c r="S51" s="13">
        <v>11</v>
      </c>
      <c r="T51" s="21">
        <v>1</v>
      </c>
      <c r="V51" t="s">
        <v>2116</v>
      </c>
      <c r="W51" t="str">
        <f>+IF(V51="","",IF(MID(V51,1,3)="ECE","UNICO",IF(V51="FINES",CONCATENATE("R",IF(OR(C51="16",C51="21",C51="22",C51="23"),"16212223",IF(OR(C51="15",C51="17",C51="24",C51="25"),"15172425",C51))),IF(V51="CEBAS","UNICO",IF(VALUE(C51)&lt;=11,"AMBA","INTERIOR")))))</f>
        <v>AMBA</v>
      </c>
      <c r="X51" s="20" t="str">
        <f>+IF(V51="","-",CONCATENATE(V51,"_",W51))</f>
        <v>CENS_AMBA</v>
      </c>
      <c r="Y51" s="59">
        <v>0.16515897802616419</v>
      </c>
      <c r="Z51" t="str">
        <f>+IFERROR(VLOOKUP(H51,#REF!,2,FALSE),"-")</f>
        <v>-</v>
      </c>
      <c r="AA51" t="s">
        <v>2393</v>
      </c>
      <c r="AB51" t="str">
        <f>+IF(W51="","-",IF(W51="UNICO","CENSO","MUESTRA"))</f>
        <v>MUESTRA</v>
      </c>
      <c r="AC51" t="s">
        <v>2397</v>
      </c>
      <c r="AD51" t="s">
        <v>134</v>
      </c>
    </row>
    <row r="52" spans="1:30" x14ac:dyDescent="0.25">
      <c r="A52" s="5" t="str">
        <f t="shared" si="0"/>
        <v>0111DM0458</v>
      </c>
      <c r="B52" s="23" t="s">
        <v>2119</v>
      </c>
      <c r="C52" t="s">
        <v>246</v>
      </c>
      <c r="D52" t="s">
        <v>575</v>
      </c>
      <c r="E52" t="s">
        <v>1794</v>
      </c>
      <c r="F52">
        <v>624117</v>
      </c>
      <c r="G52">
        <v>0</v>
      </c>
      <c r="H52" t="s">
        <v>1831</v>
      </c>
      <c r="I52" t="s">
        <v>20</v>
      </c>
      <c r="J52" t="s">
        <v>90</v>
      </c>
      <c r="K52" t="s">
        <v>21</v>
      </c>
      <c r="M52" t="s">
        <v>17618</v>
      </c>
      <c r="N52" t="s">
        <v>22</v>
      </c>
      <c r="O52" t="s">
        <v>23</v>
      </c>
      <c r="P52" t="s">
        <v>26</v>
      </c>
      <c r="Q52" t="s">
        <v>92</v>
      </c>
      <c r="R52" s="13">
        <v>110</v>
      </c>
      <c r="S52" s="13">
        <v>6</v>
      </c>
      <c r="T52" s="21">
        <v>1</v>
      </c>
      <c r="V52" t="s">
        <v>2116</v>
      </c>
      <c r="W52" t="str">
        <f>+IF(V52="","",IF(MID(V52,1,3)="ECE","UNICO",IF(V52="FINES",CONCATENATE("R",IF(OR(C52="16",C52="21",C52="22",C52="23"),"16212223",IF(OR(C52="15",C52="17",C52="24",C52="25"),"15172425",C52))),IF(V52="CEBAS","UNICO",IF(VALUE(C52)&lt;=11,"AMBA","INTERIOR")))))</f>
        <v>AMBA</v>
      </c>
      <c r="X52" s="20" t="str">
        <f>+IF(V52="","-",CONCATENATE(V52,"_",W52))</f>
        <v>CENS_AMBA</v>
      </c>
      <c r="Y52" s="59">
        <v>0.1685868501663208</v>
      </c>
      <c r="Z52" t="str">
        <f>+IFERROR(VLOOKUP(H52,#REF!,2,FALSE),"-")</f>
        <v>-</v>
      </c>
      <c r="AA52" t="s">
        <v>2393</v>
      </c>
      <c r="AB52" t="str">
        <f>+IF(W52="","-",IF(W52="UNICO","CENSO","MUESTRA"))</f>
        <v>MUESTRA</v>
      </c>
      <c r="AC52" t="s">
        <v>2398</v>
      </c>
      <c r="AD52" t="s">
        <v>134</v>
      </c>
    </row>
    <row r="53" spans="1:30" x14ac:dyDescent="0.25">
      <c r="A53" s="5" t="str">
        <f t="shared" si="0"/>
        <v>0100DM0460</v>
      </c>
      <c r="B53" s="23" t="s">
        <v>2119</v>
      </c>
      <c r="C53" t="s">
        <v>1245</v>
      </c>
      <c r="D53" t="s">
        <v>876</v>
      </c>
      <c r="E53" t="s">
        <v>1674</v>
      </c>
      <c r="F53">
        <v>623721</v>
      </c>
      <c r="G53">
        <v>0</v>
      </c>
      <c r="H53" t="s">
        <v>1699</v>
      </c>
      <c r="I53" t="s">
        <v>20</v>
      </c>
      <c r="J53" t="s">
        <v>90</v>
      </c>
      <c r="K53" t="s">
        <v>21</v>
      </c>
      <c r="M53" t="s">
        <v>17633</v>
      </c>
      <c r="N53" t="s">
        <v>22</v>
      </c>
      <c r="O53" t="s">
        <v>23</v>
      </c>
      <c r="P53" t="s">
        <v>26</v>
      </c>
      <c r="Q53" t="s">
        <v>92</v>
      </c>
      <c r="R53" s="13">
        <v>102</v>
      </c>
      <c r="S53" s="13">
        <v>9</v>
      </c>
      <c r="T53" s="21">
        <v>1</v>
      </c>
      <c r="V53" t="s">
        <v>2116</v>
      </c>
      <c r="W53" t="str">
        <f>+IF(V53="","",IF(MID(V53,1,3)="ECE","UNICO",IF(V53="FINES",CONCATENATE("R",IF(OR(C53="16",C53="21",C53="22",C53="23"),"16212223",IF(OR(C53="15",C53="17",C53="24",C53="25"),"15172425",C53))),IF(V53="CEBAS","UNICO",IF(VALUE(C53)&lt;=11,"AMBA","INTERIOR")))))</f>
        <v>AMBA</v>
      </c>
      <c r="X53" s="20" t="str">
        <f>+IF(V53="","-",CONCATENATE(V53,"_",W53))</f>
        <v>CENS_AMBA</v>
      </c>
      <c r="Y53" s="59">
        <v>0.17220219079818991</v>
      </c>
      <c r="Z53" t="str">
        <f>+IFERROR(VLOOKUP(H53,#REF!,2,FALSE),"-")</f>
        <v>-</v>
      </c>
      <c r="AA53" t="s">
        <v>2393</v>
      </c>
      <c r="AB53" t="str">
        <f>+IF(W53="","-",IF(W53="UNICO","CENSO","MUESTRA"))</f>
        <v>MUESTRA</v>
      </c>
      <c r="AC53" t="s">
        <v>2397</v>
      </c>
      <c r="AD53" t="s">
        <v>134</v>
      </c>
    </row>
    <row r="54" spans="1:30" x14ac:dyDescent="0.25">
      <c r="A54" s="5" t="str">
        <f t="shared" si="0"/>
        <v>0096DM0457</v>
      </c>
      <c r="B54" s="23" t="s">
        <v>2119</v>
      </c>
      <c r="C54" t="s">
        <v>884</v>
      </c>
      <c r="D54" t="s">
        <v>1591</v>
      </c>
      <c r="E54" t="s">
        <v>1592</v>
      </c>
      <c r="F54">
        <v>623673</v>
      </c>
      <c r="G54">
        <v>0</v>
      </c>
      <c r="H54" t="s">
        <v>1614</v>
      </c>
      <c r="I54" t="s">
        <v>20</v>
      </c>
      <c r="J54" t="s">
        <v>90</v>
      </c>
      <c r="K54" t="s">
        <v>21</v>
      </c>
      <c r="M54" t="s">
        <v>17634</v>
      </c>
      <c r="N54" t="s">
        <v>22</v>
      </c>
      <c r="O54" t="s">
        <v>23</v>
      </c>
      <c r="P54" t="s">
        <v>26</v>
      </c>
      <c r="Q54" t="s">
        <v>92</v>
      </c>
      <c r="R54" s="13">
        <v>109</v>
      </c>
      <c r="S54" s="13">
        <v>7</v>
      </c>
      <c r="T54" s="21">
        <v>1</v>
      </c>
      <c r="V54" t="s">
        <v>2116</v>
      </c>
      <c r="W54" t="str">
        <f>+IF(V54="","",IF(MID(V54,1,3)="ECE","UNICO",IF(V54="FINES",CONCATENATE("R",IF(OR(C54="16",C54="21",C54="22",C54="23"),"16212223",IF(OR(C54="15",C54="17",C54="24",C54="25"),"15172425",C54))),IF(V54="CEBAS","UNICO",IF(VALUE(C54)&lt;=11,"AMBA","INTERIOR")))))</f>
        <v>AMBA</v>
      </c>
      <c r="X54" s="20" t="str">
        <f>+IF(V54="","-",CONCATENATE(V54,"_",W54))</f>
        <v>CENS_AMBA</v>
      </c>
      <c r="Y54" s="59">
        <v>0.176701668453844</v>
      </c>
      <c r="Z54" t="str">
        <f>+IFERROR(VLOOKUP(H54,#REF!,2,FALSE),"-")</f>
        <v>-</v>
      </c>
      <c r="AA54" t="s">
        <v>2393</v>
      </c>
      <c r="AB54" t="str">
        <f>+IF(W54="","-",IF(W54="UNICO","CENSO","MUESTRA"))</f>
        <v>MUESTRA</v>
      </c>
      <c r="AC54" t="s">
        <v>2397</v>
      </c>
      <c r="AD54" t="s">
        <v>134</v>
      </c>
    </row>
    <row r="55" spans="1:30" x14ac:dyDescent="0.25">
      <c r="A55" s="5" t="str">
        <f t="shared" si="0"/>
        <v>0032DM0452</v>
      </c>
      <c r="B55" s="23" t="s">
        <v>2119</v>
      </c>
      <c r="C55" t="s">
        <v>584</v>
      </c>
      <c r="D55" t="s">
        <v>582</v>
      </c>
      <c r="E55" t="s">
        <v>583</v>
      </c>
      <c r="F55">
        <v>612832</v>
      </c>
      <c r="G55">
        <v>0</v>
      </c>
      <c r="H55" t="s">
        <v>608</v>
      </c>
      <c r="I55" t="s">
        <v>20</v>
      </c>
      <c r="J55" t="s">
        <v>90</v>
      </c>
      <c r="K55" t="s">
        <v>21</v>
      </c>
      <c r="M55" t="s">
        <v>17716</v>
      </c>
      <c r="N55" t="s">
        <v>22</v>
      </c>
      <c r="O55" t="s">
        <v>23</v>
      </c>
      <c r="P55" t="s">
        <v>26</v>
      </c>
      <c r="Q55" t="s">
        <v>92</v>
      </c>
      <c r="R55" s="13">
        <v>375</v>
      </c>
      <c r="S55" s="13">
        <v>16</v>
      </c>
      <c r="T55" s="21">
        <v>1</v>
      </c>
      <c r="V55" t="s">
        <v>2116</v>
      </c>
      <c r="W55" t="str">
        <f>+IF(V55="","",IF(MID(V55,1,3)="ECE","UNICO",IF(V55="FINES",CONCATENATE("R",IF(OR(C55="16",C55="21",C55="22",C55="23"),"16212223",IF(OR(C55="15",C55="17",C55="24",C55="25"),"15172425",C55))),IF(V55="CEBAS","UNICO",IF(VALUE(C55)&lt;=11,"AMBA","INTERIOR")))))</f>
        <v>AMBA</v>
      </c>
      <c r="X55" s="20" t="str">
        <f>+IF(V55="","-",CONCATENATE(V55,"_",W55))</f>
        <v>CENS_AMBA</v>
      </c>
      <c r="Y55" s="59">
        <v>0.18101475782254159</v>
      </c>
      <c r="Z55" t="str">
        <f>+IFERROR(VLOOKUP(H55,#REF!,2,FALSE),"-")</f>
        <v>-</v>
      </c>
      <c r="AA55" t="s">
        <v>2393</v>
      </c>
      <c r="AB55" t="str">
        <f>+IF(W55="","-",IF(W55="UNICO","CENSO","MUESTRA"))</f>
        <v>MUESTRA</v>
      </c>
      <c r="AC55" t="s">
        <v>2398</v>
      </c>
      <c r="AD55" t="s">
        <v>134</v>
      </c>
    </row>
    <row r="56" spans="1:30" x14ac:dyDescent="0.25">
      <c r="A56" s="5" t="str">
        <f t="shared" si="0"/>
        <v>0069DM0451</v>
      </c>
      <c r="B56" s="23" t="s">
        <v>2119</v>
      </c>
      <c r="C56" t="s">
        <v>1079</v>
      </c>
      <c r="D56" t="s">
        <v>1077</v>
      </c>
      <c r="E56" t="s">
        <v>1078</v>
      </c>
      <c r="F56">
        <v>602156</v>
      </c>
      <c r="G56">
        <v>0</v>
      </c>
      <c r="H56" t="s">
        <v>1156</v>
      </c>
      <c r="I56" t="s">
        <v>20</v>
      </c>
      <c r="J56" t="s">
        <v>90</v>
      </c>
      <c r="K56" t="s">
        <v>21</v>
      </c>
      <c r="M56" t="s">
        <v>2289</v>
      </c>
      <c r="N56" t="s">
        <v>22</v>
      </c>
      <c r="O56" t="s">
        <v>23</v>
      </c>
      <c r="P56" t="s">
        <v>26</v>
      </c>
      <c r="Q56" t="s">
        <v>92</v>
      </c>
      <c r="R56" s="13">
        <v>311</v>
      </c>
      <c r="S56" s="13">
        <v>34</v>
      </c>
      <c r="T56" s="21">
        <v>1</v>
      </c>
      <c r="V56" t="s">
        <v>2116</v>
      </c>
      <c r="W56" t="str">
        <f>+IF(V56="","",IF(MID(V56,1,3)="ECE","UNICO",IF(V56="FINES",CONCATENATE("R",IF(OR(C56="16",C56="21",C56="22",C56="23"),"16212223",IF(OR(C56="15",C56="17",C56="24",C56="25"),"15172425",C56))),IF(V56="CEBAS","UNICO",IF(VALUE(C56)&lt;=11,"AMBA","INTERIOR")))))</f>
        <v>AMBA</v>
      </c>
      <c r="X56" s="20" t="str">
        <f>+IF(V56="","-",CONCATENATE(V56,"_",W56))</f>
        <v>CENS_AMBA</v>
      </c>
      <c r="Y56" s="59">
        <v>0.18968959980540809</v>
      </c>
      <c r="Z56" t="str">
        <f>+IFERROR(VLOOKUP(H56,#REF!,2,FALSE),"-")</f>
        <v>-</v>
      </c>
      <c r="AA56" t="s">
        <v>2393</v>
      </c>
      <c r="AB56" t="str">
        <f>+IF(W56="","-",IF(W56="UNICO","CENSO","MUESTRA"))</f>
        <v>MUESTRA</v>
      </c>
      <c r="AC56" t="s">
        <v>2397</v>
      </c>
      <c r="AD56" t="s">
        <v>134</v>
      </c>
    </row>
    <row r="57" spans="1:30" x14ac:dyDescent="0.25">
      <c r="A57" s="5" t="str">
        <f t="shared" si="0"/>
        <v>0047DM0453</v>
      </c>
      <c r="B57" s="23" t="s">
        <v>2119</v>
      </c>
      <c r="C57" t="s">
        <v>158</v>
      </c>
      <c r="D57" t="s">
        <v>811</v>
      </c>
      <c r="E57" t="s">
        <v>812</v>
      </c>
      <c r="F57">
        <v>623767</v>
      </c>
      <c r="G57">
        <v>0</v>
      </c>
      <c r="H57" t="s">
        <v>826</v>
      </c>
      <c r="I57" t="s">
        <v>20</v>
      </c>
      <c r="J57" t="s">
        <v>90</v>
      </c>
      <c r="K57" t="s">
        <v>21</v>
      </c>
      <c r="M57" t="s">
        <v>17635</v>
      </c>
      <c r="N57" t="s">
        <v>22</v>
      </c>
      <c r="O57" t="s">
        <v>23</v>
      </c>
      <c r="P57" t="s">
        <v>26</v>
      </c>
      <c r="Q57" t="s">
        <v>92</v>
      </c>
      <c r="R57" s="13">
        <v>118</v>
      </c>
      <c r="S57" s="13">
        <v>6</v>
      </c>
      <c r="T57" s="21">
        <v>1</v>
      </c>
      <c r="V57" t="s">
        <v>2116</v>
      </c>
      <c r="W57" t="str">
        <f>+IF(V57="","",IF(MID(V57,1,3)="ECE","UNICO",IF(V57="FINES",CONCATENATE("R",IF(OR(C57="16",C57="21",C57="22",C57="23"),"16212223",IF(OR(C57="15",C57="17",C57="24",C57="25"),"15172425",C57))),IF(V57="CEBAS","UNICO",IF(VALUE(C57)&lt;=11,"AMBA","INTERIOR")))))</f>
        <v>AMBA</v>
      </c>
      <c r="X57" s="20" t="str">
        <f>+IF(V57="","-",CONCATENATE(V57,"_",W57))</f>
        <v>CENS_AMBA</v>
      </c>
      <c r="Y57" s="59">
        <v>0.19117986369464129</v>
      </c>
      <c r="Z57" t="str">
        <f>+IFERROR(VLOOKUP(H57,#REF!,2,FALSE),"-")</f>
        <v>-</v>
      </c>
      <c r="AA57" t="s">
        <v>2393</v>
      </c>
      <c r="AB57" t="str">
        <f>+IF(W57="","-",IF(W57="UNICO","CENSO","MUESTRA"))</f>
        <v>MUESTRA</v>
      </c>
      <c r="AC57" t="s">
        <v>2398</v>
      </c>
      <c r="AD57" t="s">
        <v>134</v>
      </c>
    </row>
    <row r="58" spans="1:30" x14ac:dyDescent="0.25">
      <c r="A58" s="5" t="str">
        <f t="shared" si="0"/>
        <v>0070DM0451</v>
      </c>
      <c r="B58" s="23" t="s">
        <v>2119</v>
      </c>
      <c r="C58" t="s">
        <v>86</v>
      </c>
      <c r="D58" t="s">
        <v>372</v>
      </c>
      <c r="E58" t="s">
        <v>1233</v>
      </c>
      <c r="F58">
        <v>611520</v>
      </c>
      <c r="G58">
        <v>0</v>
      </c>
      <c r="H58" t="s">
        <v>1239</v>
      </c>
      <c r="I58" t="s">
        <v>20</v>
      </c>
      <c r="J58" t="s">
        <v>90</v>
      </c>
      <c r="K58" t="s">
        <v>21</v>
      </c>
      <c r="M58" t="s">
        <v>17636</v>
      </c>
      <c r="N58" t="s">
        <v>22</v>
      </c>
      <c r="O58" t="s">
        <v>23</v>
      </c>
      <c r="P58" t="s">
        <v>26</v>
      </c>
      <c r="Q58" t="s">
        <v>92</v>
      </c>
      <c r="R58" s="13">
        <v>186</v>
      </c>
      <c r="S58" s="13">
        <v>12</v>
      </c>
      <c r="T58" s="21">
        <v>1</v>
      </c>
      <c r="V58" t="s">
        <v>2116</v>
      </c>
      <c r="W58" t="str">
        <f>+IF(V58="","",IF(MID(V58,1,3)="ECE","UNICO",IF(V58="FINES",CONCATENATE("R",IF(OR(C58="16",C58="21",C58="22",C58="23"),"16212223",IF(OR(C58="15",C58="17",C58="24",C58="25"),"15172425",C58))),IF(V58="CEBAS","UNICO",IF(VALUE(C58)&lt;=11,"AMBA","INTERIOR")))))</f>
        <v>AMBA</v>
      </c>
      <c r="X58" s="20" t="str">
        <f>+IF(V58="","-",CONCATENATE(V58,"_",W58))</f>
        <v>CENS_AMBA</v>
      </c>
      <c r="Y58" s="59">
        <v>0.19183406918435481</v>
      </c>
      <c r="Z58" t="str">
        <f>+IFERROR(VLOOKUP(H58,#REF!,2,FALSE),"-")</f>
        <v>-</v>
      </c>
      <c r="AA58" t="s">
        <v>2394</v>
      </c>
      <c r="AB58" t="str">
        <f>+IF(W58="","-",IF(W58="UNICO","CENSO","MUESTRA"))</f>
        <v>MUESTRA</v>
      </c>
      <c r="AC58" t="s">
        <v>2397</v>
      </c>
      <c r="AD58" t="s">
        <v>134</v>
      </c>
    </row>
    <row r="59" spans="1:30" x14ac:dyDescent="0.25">
      <c r="A59" s="5" t="str">
        <f t="shared" si="0"/>
        <v>0069DM0472</v>
      </c>
      <c r="B59" s="23" t="s">
        <v>2119</v>
      </c>
      <c r="C59" t="s">
        <v>1079</v>
      </c>
      <c r="D59" t="s">
        <v>1077</v>
      </c>
      <c r="E59" t="s">
        <v>1078</v>
      </c>
      <c r="F59">
        <v>623636</v>
      </c>
      <c r="G59">
        <v>0</v>
      </c>
      <c r="H59" t="s">
        <v>1183</v>
      </c>
      <c r="I59" t="s">
        <v>20</v>
      </c>
      <c r="J59" t="s">
        <v>90</v>
      </c>
      <c r="K59" t="s">
        <v>21</v>
      </c>
      <c r="M59" t="s">
        <v>17637</v>
      </c>
      <c r="N59" t="s">
        <v>22</v>
      </c>
      <c r="O59" t="s">
        <v>23</v>
      </c>
      <c r="P59" t="s">
        <v>26</v>
      </c>
      <c r="Q59" t="s">
        <v>92</v>
      </c>
      <c r="R59" s="13">
        <v>108</v>
      </c>
      <c r="S59" s="13">
        <v>9</v>
      </c>
      <c r="T59" s="21">
        <v>1</v>
      </c>
      <c r="V59" t="s">
        <v>2116</v>
      </c>
      <c r="W59" t="str">
        <f>+IF(V59="","",IF(MID(V59,1,3)="ECE","UNICO",IF(V59="FINES",CONCATENATE("R",IF(OR(C59="16",C59="21",C59="22",C59="23"),"16212223",IF(OR(C59="15",C59="17",C59="24",C59="25"),"15172425",C59))),IF(V59="CEBAS","UNICO",IF(VALUE(C59)&lt;=11,"AMBA","INTERIOR")))))</f>
        <v>AMBA</v>
      </c>
      <c r="X59" s="20" t="str">
        <f>+IF(V59="","-",CONCATENATE(V59,"_",W59))</f>
        <v>CENS_AMBA</v>
      </c>
      <c r="Y59" s="59">
        <v>0.1921103410422802</v>
      </c>
      <c r="Z59" t="str">
        <f>+IFERROR(VLOOKUP(H59,#REF!,2,FALSE),"-")</f>
        <v>-</v>
      </c>
      <c r="AA59" t="s">
        <v>2393</v>
      </c>
      <c r="AB59" t="str">
        <f>+IF(W59="","-",IF(W59="UNICO","CENSO","MUESTRA"))</f>
        <v>MUESTRA</v>
      </c>
      <c r="AC59" t="s">
        <v>2398</v>
      </c>
      <c r="AD59" t="s">
        <v>134</v>
      </c>
    </row>
    <row r="60" spans="1:30" x14ac:dyDescent="0.25">
      <c r="A60" s="5" t="str">
        <f t="shared" si="0"/>
        <v>0119DM0453</v>
      </c>
      <c r="B60" s="23" t="s">
        <v>2119</v>
      </c>
      <c r="C60" t="s">
        <v>584</v>
      </c>
      <c r="D60" t="s">
        <v>419</v>
      </c>
      <c r="E60" t="s">
        <v>1915</v>
      </c>
      <c r="F60">
        <v>623641</v>
      </c>
      <c r="G60">
        <v>0</v>
      </c>
      <c r="H60" t="s">
        <v>1937</v>
      </c>
      <c r="I60" t="s">
        <v>20</v>
      </c>
      <c r="J60" t="s">
        <v>90</v>
      </c>
      <c r="K60" t="s">
        <v>21</v>
      </c>
      <c r="M60" t="s">
        <v>17638</v>
      </c>
      <c r="N60" t="s">
        <v>22</v>
      </c>
      <c r="O60" t="s">
        <v>23</v>
      </c>
      <c r="P60" t="s">
        <v>26</v>
      </c>
      <c r="Q60" t="s">
        <v>92</v>
      </c>
      <c r="R60" s="13">
        <v>97</v>
      </c>
      <c r="S60" s="13">
        <v>6</v>
      </c>
      <c r="T60" s="21">
        <v>1</v>
      </c>
      <c r="V60" t="s">
        <v>2116</v>
      </c>
      <c r="W60" t="str">
        <f>+IF(V60="","",IF(MID(V60,1,3)="ECE","UNICO",IF(V60="FINES",CONCATENATE("R",IF(OR(C60="16",C60="21",C60="22",C60="23"),"16212223",IF(OR(C60="15",C60="17",C60="24",C60="25"),"15172425",C60))),IF(V60="CEBAS","UNICO",IF(VALUE(C60)&lt;=11,"AMBA","INTERIOR")))))</f>
        <v>AMBA</v>
      </c>
      <c r="X60" s="20" t="str">
        <f>+IF(V60="","-",CONCATENATE(V60,"_",W60))</f>
        <v>CENS_AMBA</v>
      </c>
      <c r="Y60" s="59">
        <v>0.19372508735270111</v>
      </c>
      <c r="Z60" t="str">
        <f>+IFERROR(VLOOKUP(H60,#REF!,2,FALSE),"-")</f>
        <v>-</v>
      </c>
      <c r="AA60" t="s">
        <v>2393</v>
      </c>
      <c r="AB60" t="str">
        <f>+IF(W60="","-",IF(W60="UNICO","CENSO","MUESTRA"))</f>
        <v>MUESTRA</v>
      </c>
      <c r="AC60" t="s">
        <v>2397</v>
      </c>
      <c r="AD60" t="s">
        <v>134</v>
      </c>
    </row>
    <row r="61" spans="1:30" x14ac:dyDescent="0.25">
      <c r="A61" s="5" t="str">
        <f t="shared" si="0"/>
        <v>0085DM0451</v>
      </c>
      <c r="B61" s="23" t="s">
        <v>2119</v>
      </c>
      <c r="C61" t="s">
        <v>584</v>
      </c>
      <c r="D61" t="s">
        <v>1474</v>
      </c>
      <c r="E61" t="s">
        <v>1475</v>
      </c>
      <c r="F61">
        <v>607852</v>
      </c>
      <c r="G61">
        <v>0</v>
      </c>
      <c r="H61" t="s">
        <v>1509</v>
      </c>
      <c r="I61" t="s">
        <v>20</v>
      </c>
      <c r="J61" t="s">
        <v>90</v>
      </c>
      <c r="K61" t="s">
        <v>21</v>
      </c>
      <c r="M61" t="s">
        <v>2289</v>
      </c>
      <c r="N61" t="s">
        <v>22</v>
      </c>
      <c r="O61" t="s">
        <v>23</v>
      </c>
      <c r="P61" t="s">
        <v>26</v>
      </c>
      <c r="Q61" t="s">
        <v>92</v>
      </c>
      <c r="R61" s="13">
        <v>656</v>
      </c>
      <c r="S61" s="13">
        <v>29</v>
      </c>
      <c r="T61" s="21">
        <v>1</v>
      </c>
      <c r="V61" t="s">
        <v>2116</v>
      </c>
      <c r="W61" t="str">
        <f>+IF(V61="","",IF(MID(V61,1,3)="ECE","UNICO",IF(V61="FINES",CONCATENATE("R",IF(OR(C61="16",C61="21",C61="22",C61="23"),"16212223",IF(OR(C61="15",C61="17",C61="24",C61="25"),"15172425",C61))),IF(V61="CEBAS","UNICO",IF(VALUE(C61)&lt;=11,"AMBA","INTERIOR")))))</f>
        <v>AMBA</v>
      </c>
      <c r="X61" s="20" t="str">
        <f>+IF(V61="","-",CONCATENATE(V61,"_",W61))</f>
        <v>CENS_AMBA</v>
      </c>
      <c r="Y61" s="59">
        <v>0.19846694212820801</v>
      </c>
      <c r="Z61" t="str">
        <f>+IFERROR(VLOOKUP(H61,#REF!,2,FALSE),"-")</f>
        <v>-</v>
      </c>
      <c r="AA61" t="s">
        <v>2393</v>
      </c>
      <c r="AB61" t="str">
        <f>+IF(W61="","-",IF(W61="UNICO","CENSO","MUESTRA"))</f>
        <v>MUESTRA</v>
      </c>
      <c r="AC61" t="s">
        <v>2397</v>
      </c>
      <c r="AD61" t="s">
        <v>134</v>
      </c>
    </row>
    <row r="62" spans="1:30" x14ac:dyDescent="0.25">
      <c r="A62" s="5" t="str">
        <f t="shared" si="0"/>
        <v>0030DM0451</v>
      </c>
      <c r="B62" s="23" t="s">
        <v>2119</v>
      </c>
      <c r="C62" t="s">
        <v>186</v>
      </c>
      <c r="D62" t="s">
        <v>551</v>
      </c>
      <c r="E62" t="s">
        <v>552</v>
      </c>
      <c r="F62">
        <v>623657</v>
      </c>
      <c r="G62">
        <v>0</v>
      </c>
      <c r="H62" t="s">
        <v>568</v>
      </c>
      <c r="I62" t="s">
        <v>20</v>
      </c>
      <c r="J62" t="s">
        <v>90</v>
      </c>
      <c r="K62" t="s">
        <v>21</v>
      </c>
      <c r="M62" t="s">
        <v>2289</v>
      </c>
      <c r="N62" t="s">
        <v>22</v>
      </c>
      <c r="O62" t="s">
        <v>23</v>
      </c>
      <c r="P62" t="s">
        <v>26</v>
      </c>
      <c r="Q62" t="s">
        <v>92</v>
      </c>
      <c r="R62" s="13">
        <v>129</v>
      </c>
      <c r="S62" s="13">
        <v>14</v>
      </c>
      <c r="T62" s="21">
        <v>1</v>
      </c>
      <c r="V62" t="s">
        <v>2116</v>
      </c>
      <c r="W62" t="str">
        <f>+IF(V62="","",IF(MID(V62,1,3)="ECE","UNICO",IF(V62="FINES",CONCATENATE("R",IF(OR(C62="16",C62="21",C62="22",C62="23"),"16212223",IF(OR(C62="15",C62="17",C62="24",C62="25"),"15172425",C62))),IF(V62="CEBAS","UNICO",IF(VALUE(C62)&lt;=11,"AMBA","INTERIOR")))))</f>
        <v>AMBA</v>
      </c>
      <c r="X62" s="20" t="str">
        <f>+IF(V62="","-",CONCATENATE(V62,"_",W62))</f>
        <v>CENS_AMBA</v>
      </c>
      <c r="Y62" s="59">
        <v>0.19923670549650449</v>
      </c>
      <c r="Z62" t="str">
        <f>+IFERROR(VLOOKUP(H62,#REF!,2,FALSE),"-")</f>
        <v>-</v>
      </c>
      <c r="AA62" t="s">
        <v>2393</v>
      </c>
      <c r="AB62" t="str">
        <f>+IF(W62="","-",IF(W62="UNICO","CENSO","MUESTRA"))</f>
        <v>MUESTRA</v>
      </c>
      <c r="AC62" t="s">
        <v>2398</v>
      </c>
      <c r="AD62" t="s">
        <v>134</v>
      </c>
    </row>
    <row r="63" spans="1:30" x14ac:dyDescent="0.25">
      <c r="A63" s="5" t="str">
        <f t="shared" si="0"/>
        <v>0100DM0451</v>
      </c>
      <c r="B63" s="23" t="s">
        <v>2119</v>
      </c>
      <c r="C63" t="s">
        <v>1245</v>
      </c>
      <c r="D63" t="s">
        <v>876</v>
      </c>
      <c r="E63" t="s">
        <v>1674</v>
      </c>
      <c r="F63">
        <v>605885</v>
      </c>
      <c r="G63">
        <v>0</v>
      </c>
      <c r="H63" t="s">
        <v>1690</v>
      </c>
      <c r="I63" t="s">
        <v>20</v>
      </c>
      <c r="J63" t="s">
        <v>90</v>
      </c>
      <c r="K63" t="s">
        <v>21</v>
      </c>
      <c r="M63" t="s">
        <v>2289</v>
      </c>
      <c r="N63" t="s">
        <v>22</v>
      </c>
      <c r="O63" t="s">
        <v>23</v>
      </c>
      <c r="P63" t="s">
        <v>26</v>
      </c>
      <c r="Q63" t="s">
        <v>92</v>
      </c>
      <c r="R63" s="13">
        <v>152</v>
      </c>
      <c r="S63" s="13">
        <v>9</v>
      </c>
      <c r="T63" s="21">
        <v>1</v>
      </c>
      <c r="V63" t="s">
        <v>2116</v>
      </c>
      <c r="W63" t="str">
        <f>+IF(V63="","",IF(MID(V63,1,3)="ECE","UNICO",IF(V63="FINES",CONCATENATE("R",IF(OR(C63="16",C63="21",C63="22",C63="23"),"16212223",IF(OR(C63="15",C63="17",C63="24",C63="25"),"15172425",C63))),IF(V63="CEBAS","UNICO",IF(VALUE(C63)&lt;=11,"AMBA","INTERIOR")))))</f>
        <v>AMBA</v>
      </c>
      <c r="X63" s="20" t="str">
        <f>+IF(V63="","-",CONCATENATE(V63,"_",W63))</f>
        <v>CENS_AMBA</v>
      </c>
      <c r="Y63" s="59">
        <v>0.19928779146250561</v>
      </c>
      <c r="Z63" t="str">
        <f>+IFERROR(VLOOKUP(H63,#REF!,2,FALSE),"-")</f>
        <v>-</v>
      </c>
      <c r="AA63" t="s">
        <v>2393</v>
      </c>
      <c r="AB63" t="str">
        <f>+IF(W63="","-",IF(W63="UNICO","CENSO","MUESTRA"))</f>
        <v>MUESTRA</v>
      </c>
      <c r="AC63" t="s">
        <v>2398</v>
      </c>
      <c r="AD63" t="s">
        <v>134</v>
      </c>
    </row>
    <row r="64" spans="1:30" x14ac:dyDescent="0.25">
      <c r="A64" s="5" t="str">
        <f t="shared" si="0"/>
        <v>0100DM0452</v>
      </c>
      <c r="B64" s="23" t="s">
        <v>2119</v>
      </c>
      <c r="C64" t="s">
        <v>1245</v>
      </c>
      <c r="D64" t="s">
        <v>876</v>
      </c>
      <c r="E64" t="s">
        <v>1674</v>
      </c>
      <c r="F64">
        <v>600527</v>
      </c>
      <c r="G64">
        <v>0</v>
      </c>
      <c r="H64" t="s">
        <v>1691</v>
      </c>
      <c r="I64" t="s">
        <v>20</v>
      </c>
      <c r="J64" t="s">
        <v>90</v>
      </c>
      <c r="K64" t="s">
        <v>21</v>
      </c>
      <c r="M64" t="s">
        <v>17642</v>
      </c>
      <c r="N64" t="s">
        <v>22</v>
      </c>
      <c r="O64" t="s">
        <v>23</v>
      </c>
      <c r="P64" t="s">
        <v>26</v>
      </c>
      <c r="Q64" t="s">
        <v>92</v>
      </c>
      <c r="R64" s="13">
        <v>132</v>
      </c>
      <c r="S64" s="13">
        <v>6</v>
      </c>
      <c r="T64" s="21">
        <v>1</v>
      </c>
      <c r="V64" t="s">
        <v>2116</v>
      </c>
      <c r="W64" t="str">
        <f>+IF(V64="","",IF(MID(V64,1,3)="ECE","UNICO",IF(V64="FINES",CONCATENATE("R",IF(OR(C64="16",C64="21",C64="22",C64="23"),"16212223",IF(OR(C64="15",C64="17",C64="24",C64="25"),"15172425",C64))),IF(V64="CEBAS","UNICO",IF(VALUE(C64)&lt;=11,"AMBA","INTERIOR")))))</f>
        <v>AMBA</v>
      </c>
      <c r="X64" s="20" t="str">
        <f>+IF(V64="","-",CONCATENATE(V64,"_",W64))</f>
        <v>CENS_AMBA</v>
      </c>
      <c r="Y64" s="59">
        <v>0.200758347385808</v>
      </c>
      <c r="Z64" t="str">
        <f>+IFERROR(VLOOKUP(H64,#REF!,2,FALSE),"-")</f>
        <v>-</v>
      </c>
      <c r="AA64" t="s">
        <v>2393</v>
      </c>
      <c r="AB64" t="str">
        <f>+IF(W64="","-",IF(W64="UNICO","CENSO","MUESTRA"))</f>
        <v>MUESTRA</v>
      </c>
      <c r="AC64" t="s">
        <v>2397</v>
      </c>
      <c r="AD64" t="s">
        <v>134</v>
      </c>
    </row>
    <row r="65" spans="1:30" x14ac:dyDescent="0.25">
      <c r="A65" s="5" t="str">
        <f t="shared" si="0"/>
        <v>0005DM0457</v>
      </c>
      <c r="B65" s="23" t="s">
        <v>2119</v>
      </c>
      <c r="C65" t="s">
        <v>246</v>
      </c>
      <c r="D65" t="s">
        <v>243</v>
      </c>
      <c r="E65" t="s">
        <v>245</v>
      </c>
      <c r="F65">
        <v>610298</v>
      </c>
      <c r="G65">
        <v>0</v>
      </c>
      <c r="H65" t="s">
        <v>275</v>
      </c>
      <c r="I65" t="s">
        <v>20</v>
      </c>
      <c r="J65" t="s">
        <v>90</v>
      </c>
      <c r="K65" t="s">
        <v>21</v>
      </c>
      <c r="M65" t="s">
        <v>17751</v>
      </c>
      <c r="N65" t="s">
        <v>22</v>
      </c>
      <c r="O65" t="s">
        <v>23</v>
      </c>
      <c r="P65" t="s">
        <v>26</v>
      </c>
      <c r="Q65" t="s">
        <v>92</v>
      </c>
      <c r="R65" s="13">
        <v>119</v>
      </c>
      <c r="S65" s="13">
        <v>7</v>
      </c>
      <c r="T65" s="21">
        <v>1</v>
      </c>
      <c r="V65" t="s">
        <v>2116</v>
      </c>
      <c r="W65" t="str">
        <f>+IF(V65="","",IF(MID(V65,1,3)="ECE","UNICO",IF(V65="FINES",CONCATENATE("R",IF(OR(C65="16",C65="21",C65="22",C65="23"),"16212223",IF(OR(C65="15",C65="17",C65="24",C65="25"),"15172425",C65))),IF(V65="CEBAS","UNICO",IF(VALUE(C65)&lt;=11,"AMBA","INTERIOR")))))</f>
        <v>AMBA</v>
      </c>
      <c r="X65" s="20" t="str">
        <f>+IF(V65="","-",CONCATENATE(V65,"_",W65))</f>
        <v>CENS_AMBA</v>
      </c>
      <c r="Y65" s="59">
        <v>0.20185172356463771</v>
      </c>
      <c r="Z65" t="str">
        <f>+IFERROR(VLOOKUP(H65,#REF!,2,FALSE),"-")</f>
        <v>-</v>
      </c>
      <c r="AA65" t="s">
        <v>2393</v>
      </c>
      <c r="AB65" t="str">
        <f>+IF(W65="","-",IF(W65="UNICO","CENSO","MUESTRA"))</f>
        <v>MUESTRA</v>
      </c>
      <c r="AC65" t="s">
        <v>2398</v>
      </c>
      <c r="AD65" t="s">
        <v>134</v>
      </c>
    </row>
    <row r="66" spans="1:30" x14ac:dyDescent="0.25">
      <c r="A66" s="5" t="str">
        <f t="shared" si="0"/>
        <v>0069DM0454</v>
      </c>
      <c r="B66" s="23" t="s">
        <v>2119</v>
      </c>
      <c r="C66" t="s">
        <v>1079</v>
      </c>
      <c r="D66" t="s">
        <v>1077</v>
      </c>
      <c r="E66" t="s">
        <v>1078</v>
      </c>
      <c r="F66">
        <v>604095</v>
      </c>
      <c r="G66">
        <v>0</v>
      </c>
      <c r="H66" t="s">
        <v>1161</v>
      </c>
      <c r="I66" t="s">
        <v>20</v>
      </c>
      <c r="J66" t="s">
        <v>90</v>
      </c>
      <c r="K66" t="s">
        <v>21</v>
      </c>
      <c r="M66" t="s">
        <v>17717</v>
      </c>
      <c r="N66" t="s">
        <v>22</v>
      </c>
      <c r="O66" t="s">
        <v>23</v>
      </c>
      <c r="P66" t="s">
        <v>26</v>
      </c>
      <c r="Q66" t="s">
        <v>92</v>
      </c>
      <c r="R66" s="13">
        <v>310</v>
      </c>
      <c r="S66" s="13">
        <v>16</v>
      </c>
      <c r="T66" s="21">
        <v>1</v>
      </c>
      <c r="V66" t="s">
        <v>2116</v>
      </c>
      <c r="W66" t="str">
        <f>+IF(V66="","",IF(MID(V66,1,3)="ECE","UNICO",IF(V66="FINES",CONCATENATE("R",IF(OR(C66="16",C66="21",C66="22",C66="23"),"16212223",IF(OR(C66="15",C66="17",C66="24",C66="25"),"15172425",C66))),IF(V66="CEBAS","UNICO",IF(VALUE(C66)&lt;=11,"AMBA","INTERIOR")))))</f>
        <v>AMBA</v>
      </c>
      <c r="X66" s="20" t="str">
        <f>+IF(V66="","-",CONCATENATE(V66,"_",W66))</f>
        <v>CENS_AMBA</v>
      </c>
      <c r="Y66" s="59">
        <v>0.2020648018353515</v>
      </c>
      <c r="Z66" t="str">
        <f>+IFERROR(VLOOKUP(H66,#REF!,2,FALSE),"-")</f>
        <v>-</v>
      </c>
      <c r="AA66" t="s">
        <v>2393</v>
      </c>
      <c r="AB66" t="str">
        <f>+IF(W66="","-",IF(W66="UNICO","CENSO","MUESTRA"))</f>
        <v>MUESTRA</v>
      </c>
      <c r="AC66" t="s">
        <v>2398</v>
      </c>
      <c r="AD66" t="s">
        <v>134</v>
      </c>
    </row>
    <row r="67" spans="1:30" x14ac:dyDescent="0.25">
      <c r="A67" s="5" t="str">
        <f t="shared" ref="A67:A130" si="1">+H67</f>
        <v>0005DM0451</v>
      </c>
      <c r="B67" s="23" t="s">
        <v>2119</v>
      </c>
      <c r="C67" t="s">
        <v>246</v>
      </c>
      <c r="D67" t="s">
        <v>243</v>
      </c>
      <c r="E67" t="s">
        <v>245</v>
      </c>
      <c r="F67">
        <v>601652</v>
      </c>
      <c r="G67">
        <v>0</v>
      </c>
      <c r="H67" t="s">
        <v>270</v>
      </c>
      <c r="I67" t="s">
        <v>20</v>
      </c>
      <c r="J67" t="s">
        <v>90</v>
      </c>
      <c r="K67" t="s">
        <v>21</v>
      </c>
      <c r="M67" t="s">
        <v>2289</v>
      </c>
      <c r="N67" t="s">
        <v>22</v>
      </c>
      <c r="O67" t="s">
        <v>23</v>
      </c>
      <c r="P67" t="s">
        <v>26</v>
      </c>
      <c r="Q67" t="s">
        <v>92</v>
      </c>
      <c r="R67" s="13">
        <v>108</v>
      </c>
      <c r="S67" s="13">
        <v>7</v>
      </c>
      <c r="T67" s="21">
        <v>1</v>
      </c>
      <c r="V67" t="s">
        <v>2116</v>
      </c>
      <c r="W67" t="str">
        <f>+IF(V67="","",IF(MID(V67,1,3)="ECE","UNICO",IF(V67="FINES",CONCATENATE("R",IF(OR(C67="16",C67="21",C67="22",C67="23"),"16212223",IF(OR(C67="15",C67="17",C67="24",C67="25"),"15172425",C67))),IF(V67="CEBAS","UNICO",IF(VALUE(C67)&lt;=11,"AMBA","INTERIOR")))))</f>
        <v>AMBA</v>
      </c>
      <c r="X67" s="20" t="str">
        <f>+IF(V67="","-",CONCATENATE(V67,"_",W67))</f>
        <v>CENS_AMBA</v>
      </c>
      <c r="Y67" s="59">
        <v>0.20480728555809369</v>
      </c>
      <c r="Z67" t="str">
        <f>+IFERROR(VLOOKUP(H67,#REF!,2,FALSE),"-")</f>
        <v>-</v>
      </c>
      <c r="AA67" t="s">
        <v>2393</v>
      </c>
      <c r="AB67" t="str">
        <f>+IF(W67="","-",IF(W67="UNICO","CENSO","MUESTRA"))</f>
        <v>MUESTRA</v>
      </c>
      <c r="AC67" t="s">
        <v>2397</v>
      </c>
      <c r="AD67" t="s">
        <v>134</v>
      </c>
    </row>
    <row r="68" spans="1:30" x14ac:dyDescent="0.25">
      <c r="A68" s="5" t="str">
        <f t="shared" si="1"/>
        <v>0015DM0451</v>
      </c>
      <c r="B68" s="23" t="s">
        <v>2119</v>
      </c>
      <c r="C68" t="s">
        <v>158</v>
      </c>
      <c r="D68" t="s">
        <v>427</v>
      </c>
      <c r="E68" t="s">
        <v>428</v>
      </c>
      <c r="F68">
        <v>605899</v>
      </c>
      <c r="G68">
        <v>0</v>
      </c>
      <c r="H68" t="s">
        <v>439</v>
      </c>
      <c r="I68" t="s">
        <v>20</v>
      </c>
      <c r="J68" t="s">
        <v>90</v>
      </c>
      <c r="K68" t="s">
        <v>21</v>
      </c>
      <c r="M68" t="s">
        <v>17639</v>
      </c>
      <c r="N68" t="s">
        <v>22</v>
      </c>
      <c r="O68" t="s">
        <v>23</v>
      </c>
      <c r="P68" t="s">
        <v>26</v>
      </c>
      <c r="Q68" t="s">
        <v>92</v>
      </c>
      <c r="R68" s="13">
        <v>96</v>
      </c>
      <c r="S68" s="13">
        <v>4</v>
      </c>
      <c r="T68" s="21">
        <v>1</v>
      </c>
      <c r="V68" t="s">
        <v>2116</v>
      </c>
      <c r="W68" t="str">
        <f>+IF(V68="","",IF(MID(V68,1,3)="ECE","UNICO",IF(V68="FINES",CONCATENATE("R",IF(OR(C68="16",C68="21",C68="22",C68="23"),"16212223",IF(OR(C68="15",C68="17",C68="24",C68="25"),"15172425",C68))),IF(V68="CEBAS","UNICO",IF(VALUE(C68)&lt;=11,"AMBA","INTERIOR")))))</f>
        <v>AMBA</v>
      </c>
      <c r="X68" s="20" t="str">
        <f>+IF(V68="","-",CONCATENATE(V68,"_",W68))</f>
        <v>CENS_AMBA</v>
      </c>
      <c r="Y68" s="59">
        <v>0.20535162252348821</v>
      </c>
      <c r="Z68" t="str">
        <f>+IFERROR(VLOOKUP(H68,#REF!,2,FALSE),"-")</f>
        <v>-</v>
      </c>
      <c r="AA68" t="s">
        <v>2393</v>
      </c>
      <c r="AB68" t="str">
        <f>+IF(W68="","-",IF(W68="UNICO","CENSO","MUESTRA"))</f>
        <v>MUESTRA</v>
      </c>
      <c r="AC68" t="s">
        <v>2398</v>
      </c>
      <c r="AD68" t="s">
        <v>134</v>
      </c>
    </row>
    <row r="69" spans="1:30" x14ac:dyDescent="0.25">
      <c r="A69" s="5" t="str">
        <f t="shared" si="1"/>
        <v>0131DM0456</v>
      </c>
      <c r="B69" s="23" t="s">
        <v>2119</v>
      </c>
      <c r="C69" t="s">
        <v>1302</v>
      </c>
      <c r="D69" t="s">
        <v>281</v>
      </c>
      <c r="E69" t="s">
        <v>2014</v>
      </c>
      <c r="F69">
        <v>623750</v>
      </c>
      <c r="G69">
        <v>0</v>
      </c>
      <c r="H69" t="s">
        <v>2031</v>
      </c>
      <c r="I69" t="s">
        <v>20</v>
      </c>
      <c r="J69" t="s">
        <v>90</v>
      </c>
      <c r="K69" t="s">
        <v>21</v>
      </c>
      <c r="M69" t="s">
        <v>17628</v>
      </c>
      <c r="N69" t="s">
        <v>22</v>
      </c>
      <c r="O69" t="s">
        <v>23</v>
      </c>
      <c r="P69" t="s">
        <v>26</v>
      </c>
      <c r="Q69" t="s">
        <v>92</v>
      </c>
      <c r="R69" s="13">
        <v>228</v>
      </c>
      <c r="S69" s="13">
        <v>24</v>
      </c>
      <c r="T69" s="21">
        <v>1</v>
      </c>
      <c r="V69" t="s">
        <v>2116</v>
      </c>
      <c r="W69" t="str">
        <f>+IF(V69="","",IF(MID(V69,1,3)="ECE","UNICO",IF(V69="FINES",CONCATENATE("R",IF(OR(C69="16",C69="21",C69="22",C69="23"),"16212223",IF(OR(C69="15",C69="17",C69="24",C69="25"),"15172425",C69))),IF(V69="CEBAS","UNICO",IF(VALUE(C69)&lt;=11,"AMBA","INTERIOR")))))</f>
        <v>AMBA</v>
      </c>
      <c r="X69" s="20" t="str">
        <f>+IF(V69="","-",CONCATENATE(V69,"_",W69))</f>
        <v>CENS_AMBA</v>
      </c>
      <c r="Y69" s="59">
        <v>0.20869743492868209</v>
      </c>
      <c r="Z69" t="str">
        <f>+IFERROR(VLOOKUP(H69,#REF!,2,FALSE),"-")</f>
        <v>-</v>
      </c>
      <c r="AA69" t="s">
        <v>2393</v>
      </c>
      <c r="AB69" t="str">
        <f>+IF(W69="","-",IF(W69="UNICO","CENSO","MUESTRA"))</f>
        <v>MUESTRA</v>
      </c>
      <c r="AC69" t="s">
        <v>2397</v>
      </c>
      <c r="AD69" t="s">
        <v>134</v>
      </c>
    </row>
    <row r="70" spans="1:30" x14ac:dyDescent="0.25">
      <c r="A70" s="5" t="str">
        <f t="shared" si="1"/>
        <v>0001DM0462</v>
      </c>
      <c r="B70" s="23" t="s">
        <v>2119</v>
      </c>
      <c r="C70" t="s">
        <v>19</v>
      </c>
      <c r="D70" t="s">
        <v>17</v>
      </c>
      <c r="E70" t="s">
        <v>18</v>
      </c>
      <c r="F70">
        <v>608838</v>
      </c>
      <c r="G70">
        <v>0</v>
      </c>
      <c r="H70" t="s">
        <v>108</v>
      </c>
      <c r="I70" t="s">
        <v>20</v>
      </c>
      <c r="J70" t="s">
        <v>90</v>
      </c>
      <c r="K70" t="s">
        <v>21</v>
      </c>
      <c r="M70" t="s">
        <v>17640</v>
      </c>
      <c r="N70" t="s">
        <v>22</v>
      </c>
      <c r="O70" t="s">
        <v>23</v>
      </c>
      <c r="P70" t="s">
        <v>26</v>
      </c>
      <c r="Q70" t="s">
        <v>92</v>
      </c>
      <c r="R70" s="13">
        <v>392</v>
      </c>
      <c r="S70" s="13">
        <v>18</v>
      </c>
      <c r="T70" s="21">
        <v>1</v>
      </c>
      <c r="V70" t="s">
        <v>2116</v>
      </c>
      <c r="W70" t="str">
        <f>+IF(V70="","",IF(MID(V70,1,3)="ECE","UNICO",IF(V70="FINES",CONCATENATE("R",IF(OR(C70="16",C70="21",C70="22",C70="23"),"16212223",IF(OR(C70="15",C70="17",C70="24",C70="25"),"15172425",C70))),IF(V70="CEBAS","UNICO",IF(VALUE(C70)&lt;=11,"AMBA","INTERIOR")))))</f>
        <v>AMBA</v>
      </c>
      <c r="X70" s="20" t="str">
        <f>+IF(V70="","-",CONCATENATE(V70,"_",W70))</f>
        <v>CENS_AMBA</v>
      </c>
      <c r="Y70" s="59">
        <v>0.2141228354460484</v>
      </c>
      <c r="Z70" t="str">
        <f>+IFERROR(VLOOKUP(H70,#REF!,2,FALSE),"-")</f>
        <v>-</v>
      </c>
      <c r="AA70" t="s">
        <v>2393</v>
      </c>
      <c r="AB70" t="str">
        <f>+IF(W70="","-",IF(W70="UNICO","CENSO","MUESTRA"))</f>
        <v>MUESTRA</v>
      </c>
      <c r="AC70" t="s">
        <v>2398</v>
      </c>
      <c r="AD70" t="s">
        <v>134</v>
      </c>
    </row>
    <row r="71" spans="1:30" x14ac:dyDescent="0.25">
      <c r="A71" s="5" t="str">
        <f t="shared" si="1"/>
        <v>0045DM0468</v>
      </c>
      <c r="B71" s="23" t="s">
        <v>2119</v>
      </c>
      <c r="C71" t="s">
        <v>140</v>
      </c>
      <c r="D71" t="s">
        <v>760</v>
      </c>
      <c r="E71" t="s">
        <v>761</v>
      </c>
      <c r="F71">
        <v>624057</v>
      </c>
      <c r="G71">
        <v>0</v>
      </c>
      <c r="H71" t="s">
        <v>805</v>
      </c>
      <c r="I71" t="s">
        <v>20</v>
      </c>
      <c r="J71" t="s">
        <v>90</v>
      </c>
      <c r="K71" t="s">
        <v>21</v>
      </c>
      <c r="M71" t="s">
        <v>17624</v>
      </c>
      <c r="N71" t="s">
        <v>22</v>
      </c>
      <c r="O71" t="s">
        <v>23</v>
      </c>
      <c r="P71" t="s">
        <v>26</v>
      </c>
      <c r="Q71" t="s">
        <v>92</v>
      </c>
      <c r="R71" s="13">
        <v>48</v>
      </c>
      <c r="S71" s="13">
        <v>3</v>
      </c>
      <c r="T71" s="21">
        <v>1</v>
      </c>
      <c r="V71" t="s">
        <v>2116</v>
      </c>
      <c r="W71" t="str">
        <f>+IF(V71="","",IF(MID(V71,1,3)="ECE","UNICO",IF(V71="FINES",CONCATENATE("R",IF(OR(C71="16",C71="21",C71="22",C71="23"),"16212223",IF(OR(C71="15",C71="17",C71="24",C71="25"),"15172425",C71))),IF(V71="CEBAS","UNICO",IF(VALUE(C71)&lt;=11,"AMBA","INTERIOR")))))</f>
        <v>AMBA</v>
      </c>
      <c r="X71" s="20" t="str">
        <f>+IF(V71="","-",CONCATENATE(V71,"_",W71))</f>
        <v>CENS_AMBA</v>
      </c>
      <c r="Y71" s="59">
        <v>0.2143458707465066</v>
      </c>
      <c r="Z71" t="str">
        <f>+IFERROR(VLOOKUP(H71,#REF!,2,FALSE),"-")</f>
        <v>-</v>
      </c>
      <c r="AA71" t="s">
        <v>2393</v>
      </c>
      <c r="AB71" t="str">
        <f>+IF(W71="","-",IF(W71="UNICO","CENSO","MUESTRA"))</f>
        <v>MUESTRA</v>
      </c>
      <c r="AC71" t="s">
        <v>2397</v>
      </c>
      <c r="AD71" t="s">
        <v>134</v>
      </c>
    </row>
    <row r="72" spans="1:30" x14ac:dyDescent="0.25">
      <c r="A72" s="5" t="str">
        <f t="shared" si="1"/>
        <v>0083DM0451</v>
      </c>
      <c r="B72" s="23" t="s">
        <v>2119</v>
      </c>
      <c r="C72" t="s">
        <v>158</v>
      </c>
      <c r="D72" t="s">
        <v>1445</v>
      </c>
      <c r="E72" t="s">
        <v>1446</v>
      </c>
      <c r="F72">
        <v>613092</v>
      </c>
      <c r="G72">
        <v>0</v>
      </c>
      <c r="H72" t="s">
        <v>1455</v>
      </c>
      <c r="I72" t="s">
        <v>20</v>
      </c>
      <c r="J72" t="s">
        <v>90</v>
      </c>
      <c r="K72" t="s">
        <v>21</v>
      </c>
      <c r="M72" t="s">
        <v>2289</v>
      </c>
      <c r="N72" t="s">
        <v>22</v>
      </c>
      <c r="O72" t="s">
        <v>23</v>
      </c>
      <c r="P72" t="s">
        <v>26</v>
      </c>
      <c r="Q72" t="s">
        <v>92</v>
      </c>
      <c r="R72" s="13">
        <v>233</v>
      </c>
      <c r="S72" s="13">
        <v>10</v>
      </c>
      <c r="T72" s="21">
        <v>1</v>
      </c>
      <c r="V72" t="s">
        <v>2116</v>
      </c>
      <c r="W72" t="str">
        <f>+IF(V72="","",IF(MID(V72,1,3)="ECE","UNICO",IF(V72="FINES",CONCATENATE("R",IF(OR(C72="16",C72="21",C72="22",C72="23"),"16212223",IF(OR(C72="15",C72="17",C72="24",C72="25"),"15172425",C72))),IF(V72="CEBAS","UNICO",IF(VALUE(C72)&lt;=11,"AMBA","INTERIOR")))))</f>
        <v>AMBA</v>
      </c>
      <c r="X72" s="20" t="str">
        <f>+IF(V72="","-",CONCATENATE(V72,"_",W72))</f>
        <v>CENS_AMBA</v>
      </c>
      <c r="Y72" s="59">
        <v>0.21545187094145349</v>
      </c>
      <c r="Z72" t="str">
        <f>+IFERROR(VLOOKUP(H72,#REF!,2,FALSE),"-")</f>
        <v>-</v>
      </c>
      <c r="AA72" t="s">
        <v>2393</v>
      </c>
      <c r="AB72" t="str">
        <f>+IF(W72="","-",IF(W72="UNICO","CENSO","MUESTRA"))</f>
        <v>MUESTRA</v>
      </c>
      <c r="AC72" t="s">
        <v>2398</v>
      </c>
      <c r="AD72" t="s">
        <v>134</v>
      </c>
    </row>
    <row r="73" spans="1:30" x14ac:dyDescent="0.25">
      <c r="A73" s="5" t="str">
        <f t="shared" si="1"/>
        <v>0100DM0457</v>
      </c>
      <c r="B73" s="23" t="s">
        <v>2119</v>
      </c>
      <c r="C73" t="s">
        <v>1245</v>
      </c>
      <c r="D73" t="s">
        <v>876</v>
      </c>
      <c r="E73" t="s">
        <v>1674</v>
      </c>
      <c r="F73">
        <v>623718</v>
      </c>
      <c r="G73">
        <v>0</v>
      </c>
      <c r="H73" t="s">
        <v>1696</v>
      </c>
      <c r="I73" t="s">
        <v>20</v>
      </c>
      <c r="J73" t="s">
        <v>90</v>
      </c>
      <c r="K73" t="s">
        <v>21</v>
      </c>
      <c r="M73" t="s">
        <v>17634</v>
      </c>
      <c r="N73" t="s">
        <v>22</v>
      </c>
      <c r="O73" t="s">
        <v>23</v>
      </c>
      <c r="P73" t="s">
        <v>26</v>
      </c>
      <c r="Q73" t="s">
        <v>92</v>
      </c>
      <c r="R73" s="13">
        <v>181</v>
      </c>
      <c r="S73" s="13">
        <v>9</v>
      </c>
      <c r="T73" s="21">
        <v>1</v>
      </c>
      <c r="V73" t="s">
        <v>2116</v>
      </c>
      <c r="W73" t="str">
        <f>+IF(V73="","",IF(MID(V73,1,3)="ECE","UNICO",IF(V73="FINES",CONCATENATE("R",IF(OR(C73="16",C73="21",C73="22",C73="23"),"16212223",IF(OR(C73="15",C73="17",C73="24",C73="25"),"15172425",C73))),IF(V73="CEBAS","UNICO",IF(VALUE(C73)&lt;=11,"AMBA","INTERIOR")))))</f>
        <v>AMBA</v>
      </c>
      <c r="X73" s="20" t="str">
        <f>+IF(V73="","-",CONCATENATE(V73,"_",W73))</f>
        <v>CENS_AMBA</v>
      </c>
      <c r="Y73" s="59">
        <v>0.2256143540143967</v>
      </c>
      <c r="Z73" t="str">
        <f>+IFERROR(VLOOKUP(H73,#REF!,2,FALSE),"-")</f>
        <v>-</v>
      </c>
      <c r="AA73" t="s">
        <v>2393</v>
      </c>
      <c r="AB73" t="str">
        <f>+IF(W73="","-",IF(W73="UNICO","CENSO","MUESTRA"))</f>
        <v>MUESTRA</v>
      </c>
      <c r="AC73" t="s">
        <v>2397</v>
      </c>
      <c r="AD73" t="s">
        <v>134</v>
      </c>
    </row>
    <row r="74" spans="1:30" x14ac:dyDescent="0.25">
      <c r="A74" s="5" t="str">
        <f t="shared" si="1"/>
        <v>0045DM0463</v>
      </c>
      <c r="B74" s="23" t="s">
        <v>2119</v>
      </c>
      <c r="C74" t="s">
        <v>140</v>
      </c>
      <c r="D74" t="s">
        <v>760</v>
      </c>
      <c r="E74" t="s">
        <v>761</v>
      </c>
      <c r="F74">
        <v>623685</v>
      </c>
      <c r="G74">
        <v>0</v>
      </c>
      <c r="H74" t="s">
        <v>800</v>
      </c>
      <c r="I74" t="s">
        <v>20</v>
      </c>
      <c r="J74" t="s">
        <v>90</v>
      </c>
      <c r="K74" t="s">
        <v>21</v>
      </c>
      <c r="M74" t="s">
        <v>17623</v>
      </c>
      <c r="N74" t="s">
        <v>22</v>
      </c>
      <c r="O74" t="s">
        <v>23</v>
      </c>
      <c r="P74" t="s">
        <v>26</v>
      </c>
      <c r="Q74" t="s">
        <v>92</v>
      </c>
      <c r="R74" s="13">
        <v>203</v>
      </c>
      <c r="S74" s="13">
        <v>17</v>
      </c>
      <c r="T74" s="21">
        <v>1</v>
      </c>
      <c r="V74" t="s">
        <v>2116</v>
      </c>
      <c r="W74" t="str">
        <f>+IF(V74="","",IF(MID(V74,1,3)="ECE","UNICO",IF(V74="FINES",CONCATENATE("R",IF(OR(C74="16",C74="21",C74="22",C74="23"),"16212223",IF(OR(C74="15",C74="17",C74="24",C74="25"),"15172425",C74))),IF(V74="CEBAS","UNICO",IF(VALUE(C74)&lt;=11,"AMBA","INTERIOR")))))</f>
        <v>AMBA</v>
      </c>
      <c r="X74" s="20" t="str">
        <f>+IF(V74="","-",CONCATENATE(V74,"_",W74))</f>
        <v>CENS_AMBA</v>
      </c>
      <c r="Y74" s="59">
        <v>0.22628453535002629</v>
      </c>
      <c r="Z74" t="str">
        <f>+IFERROR(VLOOKUP(H74,#REF!,2,FALSE),"-")</f>
        <v>-</v>
      </c>
      <c r="AA74" t="s">
        <v>2393</v>
      </c>
      <c r="AB74" t="str">
        <f>+IF(W74="","-",IF(W74="UNICO","CENSO","MUESTRA"))</f>
        <v>MUESTRA</v>
      </c>
      <c r="AC74" t="s">
        <v>2397</v>
      </c>
      <c r="AD74" t="s">
        <v>134</v>
      </c>
    </row>
    <row r="75" spans="1:30" x14ac:dyDescent="0.25">
      <c r="A75" s="5" t="str">
        <f t="shared" si="1"/>
        <v>0045DM0451</v>
      </c>
      <c r="B75" s="23" t="s">
        <v>2119</v>
      </c>
      <c r="C75" t="s">
        <v>140</v>
      </c>
      <c r="D75" t="s">
        <v>760</v>
      </c>
      <c r="E75" t="s">
        <v>761</v>
      </c>
      <c r="F75">
        <v>606115</v>
      </c>
      <c r="G75">
        <v>0</v>
      </c>
      <c r="H75" t="s">
        <v>784</v>
      </c>
      <c r="I75" t="s">
        <v>20</v>
      </c>
      <c r="J75" t="s">
        <v>90</v>
      </c>
      <c r="K75" t="s">
        <v>21</v>
      </c>
      <c r="M75" t="s">
        <v>17718</v>
      </c>
      <c r="N75" t="s">
        <v>22</v>
      </c>
      <c r="O75" t="s">
        <v>23</v>
      </c>
      <c r="P75" t="s">
        <v>26</v>
      </c>
      <c r="Q75" t="s">
        <v>92</v>
      </c>
      <c r="R75" s="13">
        <v>192</v>
      </c>
      <c r="S75" s="13">
        <v>7</v>
      </c>
      <c r="T75" s="21">
        <v>1</v>
      </c>
      <c r="V75" t="s">
        <v>2116</v>
      </c>
      <c r="W75" t="str">
        <f>+IF(V75="","",IF(MID(V75,1,3)="ECE","UNICO",IF(V75="FINES",CONCATENATE("R",IF(OR(C75="16",C75="21",C75="22",C75="23"),"16212223",IF(OR(C75="15",C75="17",C75="24",C75="25"),"15172425",C75))),IF(V75="CEBAS","UNICO",IF(VALUE(C75)&lt;=11,"AMBA","INTERIOR")))))</f>
        <v>AMBA</v>
      </c>
      <c r="X75" s="20" t="str">
        <f>+IF(V75="","-",CONCATENATE(V75,"_",W75))</f>
        <v>CENS_AMBA</v>
      </c>
      <c r="Y75" s="59">
        <v>0.2282319902442396</v>
      </c>
      <c r="Z75" t="str">
        <f>+IFERROR(VLOOKUP(H75,#REF!,2,FALSE),"-")</f>
        <v>-</v>
      </c>
      <c r="AA75" t="s">
        <v>2393</v>
      </c>
      <c r="AB75" t="str">
        <f>+IF(W75="","-",IF(W75="UNICO","CENSO","MUESTRA"))</f>
        <v>MUESTRA</v>
      </c>
      <c r="AC75" t="s">
        <v>2397</v>
      </c>
      <c r="AD75" t="s">
        <v>134</v>
      </c>
    </row>
    <row r="76" spans="1:30" x14ac:dyDescent="0.25">
      <c r="A76" s="5" t="str">
        <f t="shared" si="1"/>
        <v>0069DM0473</v>
      </c>
      <c r="B76" s="23" t="s">
        <v>2119</v>
      </c>
      <c r="C76" t="s">
        <v>1079</v>
      </c>
      <c r="D76" t="s">
        <v>1077</v>
      </c>
      <c r="E76" t="s">
        <v>1078</v>
      </c>
      <c r="F76">
        <v>623621</v>
      </c>
      <c r="G76">
        <v>0</v>
      </c>
      <c r="H76" t="s">
        <v>1185</v>
      </c>
      <c r="I76" t="s">
        <v>20</v>
      </c>
      <c r="J76" t="s">
        <v>90</v>
      </c>
      <c r="K76" t="s">
        <v>21</v>
      </c>
      <c r="M76" t="s">
        <v>17641</v>
      </c>
      <c r="N76" t="s">
        <v>22</v>
      </c>
      <c r="O76" t="s">
        <v>23</v>
      </c>
      <c r="P76" t="s">
        <v>26</v>
      </c>
      <c r="Q76" t="s">
        <v>92</v>
      </c>
      <c r="R76" s="13">
        <v>122</v>
      </c>
      <c r="S76" s="13">
        <v>9</v>
      </c>
      <c r="T76" s="21">
        <v>1</v>
      </c>
      <c r="V76" t="s">
        <v>2116</v>
      </c>
      <c r="W76" t="str">
        <f>+IF(V76="","",IF(MID(V76,1,3)="ECE","UNICO",IF(V76="FINES",CONCATENATE("R",IF(OR(C76="16",C76="21",C76="22",C76="23"),"16212223",IF(OR(C76="15",C76="17",C76="24",C76="25"),"15172425",C76))),IF(V76="CEBAS","UNICO",IF(VALUE(C76)&lt;=11,"AMBA","INTERIOR")))))</f>
        <v>AMBA</v>
      </c>
      <c r="X76" s="20" t="str">
        <f>+IF(V76="","-",CONCATENATE(V76,"_",W76))</f>
        <v>CENS_AMBA</v>
      </c>
      <c r="Y76" s="59">
        <v>0.22879688731498191</v>
      </c>
      <c r="Z76" t="str">
        <f>+IFERROR(VLOOKUP(H76,#REF!,2,FALSE),"-")</f>
        <v>-</v>
      </c>
      <c r="AA76" t="s">
        <v>2393</v>
      </c>
      <c r="AB76" t="str">
        <f>+IF(W76="","-",IF(W76="UNICO","CENSO","MUESTRA"))</f>
        <v>MUESTRA</v>
      </c>
      <c r="AC76" t="s">
        <v>2397</v>
      </c>
      <c r="AD76" t="s">
        <v>134</v>
      </c>
    </row>
    <row r="77" spans="1:30" x14ac:dyDescent="0.25">
      <c r="A77" s="5" t="str">
        <f t="shared" si="1"/>
        <v>0045DM0456</v>
      </c>
      <c r="B77" s="23" t="s">
        <v>2119</v>
      </c>
      <c r="C77" t="s">
        <v>140</v>
      </c>
      <c r="D77" t="s">
        <v>760</v>
      </c>
      <c r="E77" t="s">
        <v>761</v>
      </c>
      <c r="F77">
        <v>610720</v>
      </c>
      <c r="G77">
        <v>0</v>
      </c>
      <c r="H77" t="s">
        <v>790</v>
      </c>
      <c r="I77" t="s">
        <v>20</v>
      </c>
      <c r="J77" t="s">
        <v>90</v>
      </c>
      <c r="K77" t="s">
        <v>21</v>
      </c>
      <c r="M77" t="s">
        <v>17719</v>
      </c>
      <c r="N77" t="s">
        <v>22</v>
      </c>
      <c r="O77" t="s">
        <v>23</v>
      </c>
      <c r="P77" t="s">
        <v>26</v>
      </c>
      <c r="Q77" t="s">
        <v>92</v>
      </c>
      <c r="R77" s="13">
        <v>93</v>
      </c>
      <c r="S77" s="13">
        <v>6</v>
      </c>
      <c r="T77" s="21">
        <v>1</v>
      </c>
      <c r="V77" t="s">
        <v>2116</v>
      </c>
      <c r="W77" t="str">
        <f>+IF(V77="","",IF(MID(V77,1,3)="ECE","UNICO",IF(V77="FINES",CONCATENATE("R",IF(OR(C77="16",C77="21",C77="22",C77="23"),"16212223",IF(OR(C77="15",C77="17",C77="24",C77="25"),"15172425",C77))),IF(V77="CEBAS","UNICO",IF(VALUE(C77)&lt;=11,"AMBA","INTERIOR")))))</f>
        <v>AMBA</v>
      </c>
      <c r="X77" s="20" t="str">
        <f>+IF(V77="","-",CONCATENATE(V77,"_",W77))</f>
        <v>CENS_AMBA</v>
      </c>
      <c r="Y77" s="59">
        <v>0.22946225812560631</v>
      </c>
      <c r="Z77" t="str">
        <f>+IFERROR(VLOOKUP(H77,#REF!,2,FALSE),"-")</f>
        <v>-</v>
      </c>
      <c r="AA77" t="s">
        <v>2393</v>
      </c>
      <c r="AB77" t="str">
        <f>+IF(W77="","-",IF(W77="UNICO","CENSO","MUESTRA"))</f>
        <v>MUESTRA</v>
      </c>
      <c r="AC77" t="s">
        <v>2397</v>
      </c>
      <c r="AD77" t="s">
        <v>134</v>
      </c>
    </row>
    <row r="78" spans="1:30" x14ac:dyDescent="0.25">
      <c r="A78" s="5" t="str">
        <f t="shared" si="1"/>
        <v>0030DM0452</v>
      </c>
      <c r="B78" s="23" t="s">
        <v>2119</v>
      </c>
      <c r="C78" t="s">
        <v>186</v>
      </c>
      <c r="D78" t="s">
        <v>551</v>
      </c>
      <c r="E78" t="s">
        <v>552</v>
      </c>
      <c r="F78">
        <v>623658</v>
      </c>
      <c r="G78">
        <v>0</v>
      </c>
      <c r="H78" t="s">
        <v>569</v>
      </c>
      <c r="I78" t="s">
        <v>20</v>
      </c>
      <c r="J78" t="s">
        <v>90</v>
      </c>
      <c r="K78" t="s">
        <v>21</v>
      </c>
      <c r="M78" t="s">
        <v>17642</v>
      </c>
      <c r="N78" t="s">
        <v>22</v>
      </c>
      <c r="O78" t="s">
        <v>23</v>
      </c>
      <c r="P78" t="s">
        <v>26</v>
      </c>
      <c r="Q78" t="s">
        <v>92</v>
      </c>
      <c r="R78" s="13">
        <v>121</v>
      </c>
      <c r="S78" s="13">
        <v>9</v>
      </c>
      <c r="T78" s="21">
        <v>1</v>
      </c>
      <c r="V78" t="s">
        <v>2116</v>
      </c>
      <c r="W78" t="str">
        <f>+IF(V78="","",IF(MID(V78,1,3)="ECE","UNICO",IF(V78="FINES",CONCATENATE("R",IF(OR(C78="16",C78="21",C78="22",C78="23"),"16212223",IF(OR(C78="15",C78="17",C78="24",C78="25"),"15172425",C78))),IF(V78="CEBAS","UNICO",IF(VALUE(C78)&lt;=11,"AMBA","INTERIOR")))))</f>
        <v>AMBA</v>
      </c>
      <c r="X78" s="20" t="str">
        <f>+IF(V78="","-",CONCATENATE(V78,"_",W78))</f>
        <v>CENS_AMBA</v>
      </c>
      <c r="Y78" s="59">
        <v>0.23438081615849549</v>
      </c>
      <c r="Z78" t="str">
        <f>+IFERROR(VLOOKUP(H78,#REF!,2,FALSE),"-")</f>
        <v>-</v>
      </c>
      <c r="AA78" t="s">
        <v>2393</v>
      </c>
      <c r="AB78" t="str">
        <f>+IF(W78="","-",IF(W78="UNICO","CENSO","MUESTRA"))</f>
        <v>MUESTRA</v>
      </c>
      <c r="AC78" t="s">
        <v>2397</v>
      </c>
      <c r="AD78" t="s">
        <v>134</v>
      </c>
    </row>
    <row r="79" spans="1:30" x14ac:dyDescent="0.25">
      <c r="A79" s="5" t="str">
        <f t="shared" si="1"/>
        <v>0063DM0451</v>
      </c>
      <c r="B79" s="23" t="s">
        <v>2119</v>
      </c>
      <c r="C79" t="s">
        <v>86</v>
      </c>
      <c r="D79" t="s">
        <v>360</v>
      </c>
      <c r="E79" t="s">
        <v>1027</v>
      </c>
      <c r="F79">
        <v>608776</v>
      </c>
      <c r="G79">
        <v>0</v>
      </c>
      <c r="H79" t="s">
        <v>1034</v>
      </c>
      <c r="I79" t="s">
        <v>20</v>
      </c>
      <c r="J79" t="s">
        <v>90</v>
      </c>
      <c r="K79" t="s">
        <v>21</v>
      </c>
      <c r="M79" t="s">
        <v>2289</v>
      </c>
      <c r="N79" t="s">
        <v>22</v>
      </c>
      <c r="O79" t="s">
        <v>23</v>
      </c>
      <c r="P79" t="s">
        <v>26</v>
      </c>
      <c r="Q79" t="s">
        <v>92</v>
      </c>
      <c r="R79" s="13">
        <v>330</v>
      </c>
      <c r="S79" s="13">
        <v>15</v>
      </c>
      <c r="T79" s="21">
        <v>1</v>
      </c>
      <c r="V79" t="s">
        <v>2116</v>
      </c>
      <c r="W79" t="str">
        <f>+IF(V79="","",IF(MID(V79,1,3)="ECE","UNICO",IF(V79="FINES",CONCATENATE("R",IF(OR(C79="16",C79="21",C79="22",C79="23"),"16212223",IF(OR(C79="15",C79="17",C79="24",C79="25"),"15172425",C79))),IF(V79="CEBAS","UNICO",IF(VALUE(C79)&lt;=11,"AMBA","INTERIOR")))))</f>
        <v>AMBA</v>
      </c>
      <c r="X79" s="20" t="str">
        <f>+IF(V79="","-",CONCATENATE(V79,"_",W79))</f>
        <v>CENS_AMBA</v>
      </c>
      <c r="Y79" s="59">
        <v>0.2356187452872594</v>
      </c>
      <c r="Z79" t="str">
        <f>+IFERROR(VLOOKUP(H79,#REF!,2,FALSE),"-")</f>
        <v>-</v>
      </c>
      <c r="AA79" t="s">
        <v>2393</v>
      </c>
      <c r="AB79" t="str">
        <f>+IF(W79="","-",IF(W79="UNICO","CENSO","MUESTRA"))</f>
        <v>MUESTRA</v>
      </c>
      <c r="AC79" t="s">
        <v>2397</v>
      </c>
      <c r="AD79" t="s">
        <v>134</v>
      </c>
    </row>
    <row r="80" spans="1:30" x14ac:dyDescent="0.25">
      <c r="A80" s="5" t="str">
        <f t="shared" si="1"/>
        <v>0135DM0455</v>
      </c>
      <c r="B80" s="23" t="s">
        <v>2119</v>
      </c>
      <c r="C80" t="s">
        <v>140</v>
      </c>
      <c r="D80" t="s">
        <v>155</v>
      </c>
      <c r="E80" t="s">
        <v>2074</v>
      </c>
      <c r="F80">
        <v>623691</v>
      </c>
      <c r="G80">
        <v>0</v>
      </c>
      <c r="H80" t="s">
        <v>2092</v>
      </c>
      <c r="I80" t="s">
        <v>20</v>
      </c>
      <c r="J80" t="s">
        <v>90</v>
      </c>
      <c r="K80" t="s">
        <v>21</v>
      </c>
      <c r="M80" t="s">
        <v>17643</v>
      </c>
      <c r="N80" t="s">
        <v>22</v>
      </c>
      <c r="O80" t="s">
        <v>23</v>
      </c>
      <c r="P80" t="s">
        <v>26</v>
      </c>
      <c r="Q80" t="s">
        <v>92</v>
      </c>
      <c r="R80" s="13">
        <v>181</v>
      </c>
      <c r="S80" s="13">
        <v>12</v>
      </c>
      <c r="T80" s="21">
        <v>1</v>
      </c>
      <c r="V80" t="s">
        <v>2116</v>
      </c>
      <c r="W80" t="str">
        <f>+IF(V80="","",IF(MID(V80,1,3)="ECE","UNICO",IF(V80="FINES",CONCATENATE("R",IF(OR(C80="16",C80="21",C80="22",C80="23"),"16212223",IF(OR(C80="15",C80="17",C80="24",C80="25"),"15172425",C80))),IF(V80="CEBAS","UNICO",IF(VALUE(C80)&lt;=11,"AMBA","INTERIOR")))))</f>
        <v>AMBA</v>
      </c>
      <c r="X80" s="20" t="str">
        <f>+IF(V80="","-",CONCATENATE(V80,"_",W80))</f>
        <v>CENS_AMBA</v>
      </c>
      <c r="Y80" s="59">
        <v>0.2356248266602817</v>
      </c>
      <c r="Z80" t="str">
        <f>+IFERROR(VLOOKUP(H80,#REF!,2,FALSE),"-")</f>
        <v>-</v>
      </c>
      <c r="AA80" t="s">
        <v>2393</v>
      </c>
      <c r="AB80" t="str">
        <f>+IF(W80="","-",IF(W80="UNICO","CENSO","MUESTRA"))</f>
        <v>MUESTRA</v>
      </c>
      <c r="AC80" t="s">
        <v>2397</v>
      </c>
      <c r="AD80" t="s">
        <v>134</v>
      </c>
    </row>
    <row r="81" spans="1:30" x14ac:dyDescent="0.25">
      <c r="A81" s="5" t="str">
        <f t="shared" si="1"/>
        <v>0114DM0451</v>
      </c>
      <c r="B81" s="23" t="s">
        <v>2119</v>
      </c>
      <c r="C81" t="s">
        <v>19</v>
      </c>
      <c r="D81" t="s">
        <v>311</v>
      </c>
      <c r="E81" t="s">
        <v>1857</v>
      </c>
      <c r="F81">
        <v>623585</v>
      </c>
      <c r="G81">
        <v>0</v>
      </c>
      <c r="H81" t="s">
        <v>1863</v>
      </c>
      <c r="I81" t="s">
        <v>20</v>
      </c>
      <c r="J81" t="s">
        <v>90</v>
      </c>
      <c r="K81" t="s">
        <v>21</v>
      </c>
      <c r="M81" t="s">
        <v>2289</v>
      </c>
      <c r="N81" t="s">
        <v>22</v>
      </c>
      <c r="O81" t="s">
        <v>23</v>
      </c>
      <c r="P81" t="s">
        <v>26</v>
      </c>
      <c r="Q81" t="s">
        <v>92</v>
      </c>
      <c r="R81" s="13">
        <v>187</v>
      </c>
      <c r="S81" s="13">
        <v>12</v>
      </c>
      <c r="T81" s="21">
        <v>1</v>
      </c>
      <c r="V81" t="s">
        <v>2116</v>
      </c>
      <c r="W81" t="str">
        <f>+IF(V81="","",IF(MID(V81,1,3)="ECE","UNICO",IF(V81="FINES",CONCATENATE("R",IF(OR(C81="16",C81="21",C81="22",C81="23"),"16212223",IF(OR(C81="15",C81="17",C81="24",C81="25"),"15172425",C81))),IF(V81="CEBAS","UNICO",IF(VALUE(C81)&lt;=11,"AMBA","INTERIOR")))))</f>
        <v>AMBA</v>
      </c>
      <c r="X81" s="20" t="str">
        <f>+IF(V81="","-",CONCATENATE(V81,"_",W81))</f>
        <v>CENS_AMBA</v>
      </c>
      <c r="Y81" s="59">
        <v>0.24488183654643389</v>
      </c>
      <c r="Z81" t="str">
        <f>+IFERROR(VLOOKUP(H81,#REF!,2,FALSE),"-")</f>
        <v>-</v>
      </c>
      <c r="AA81" t="s">
        <v>2393</v>
      </c>
      <c r="AB81" t="str">
        <f>+IF(W81="","-",IF(W81="UNICO","CENSO","MUESTRA"))</f>
        <v>MUESTRA</v>
      </c>
      <c r="AC81" t="s">
        <v>2398</v>
      </c>
      <c r="AD81" t="s">
        <v>134</v>
      </c>
    </row>
    <row r="82" spans="1:30" x14ac:dyDescent="0.25">
      <c r="A82" s="5" t="str">
        <f t="shared" si="1"/>
        <v>0116DM0451</v>
      </c>
      <c r="B82" s="23" t="s">
        <v>2119</v>
      </c>
      <c r="C82" t="s">
        <v>158</v>
      </c>
      <c r="D82" t="s">
        <v>162</v>
      </c>
      <c r="E82" t="s">
        <v>1868</v>
      </c>
      <c r="F82">
        <v>624022</v>
      </c>
      <c r="G82">
        <v>0</v>
      </c>
      <c r="H82" t="s">
        <v>1882</v>
      </c>
      <c r="I82" t="s">
        <v>20</v>
      </c>
      <c r="J82" t="s">
        <v>90</v>
      </c>
      <c r="K82" t="s">
        <v>21</v>
      </c>
      <c r="M82" t="s">
        <v>2289</v>
      </c>
      <c r="N82" t="s">
        <v>22</v>
      </c>
      <c r="O82" t="s">
        <v>23</v>
      </c>
      <c r="P82" t="s">
        <v>26</v>
      </c>
      <c r="Q82" t="s">
        <v>92</v>
      </c>
      <c r="R82" s="13">
        <v>248</v>
      </c>
      <c r="S82" s="13">
        <v>6</v>
      </c>
      <c r="T82" s="21">
        <v>1</v>
      </c>
      <c r="V82" t="s">
        <v>2116</v>
      </c>
      <c r="W82" t="str">
        <f>+IF(V82="","",IF(MID(V82,1,3)="ECE","UNICO",IF(V82="FINES",CONCATENATE("R",IF(OR(C82="16",C82="21",C82="22",C82="23"),"16212223",IF(OR(C82="15",C82="17",C82="24",C82="25"),"15172425",C82))),IF(V82="CEBAS","UNICO",IF(VALUE(C82)&lt;=11,"AMBA","INTERIOR")))))</f>
        <v>AMBA</v>
      </c>
      <c r="X82" s="20" t="str">
        <f>+IF(V82="","-",CONCATENATE(V82,"_",W82))</f>
        <v>CENS_AMBA</v>
      </c>
      <c r="Y82" s="59">
        <v>0.25014883693721562</v>
      </c>
      <c r="Z82" t="str">
        <f>+IFERROR(VLOOKUP(H82,#REF!,2,FALSE),"-")</f>
        <v>-</v>
      </c>
      <c r="AA82" t="s">
        <v>2393</v>
      </c>
      <c r="AB82" t="str">
        <f>+IF(W82="","-",IF(W82="UNICO","CENSO","MUESTRA"))</f>
        <v>MUESTRA</v>
      </c>
      <c r="AC82" t="s">
        <v>2398</v>
      </c>
      <c r="AD82" t="s">
        <v>134</v>
      </c>
    </row>
    <row r="83" spans="1:30" x14ac:dyDescent="0.25">
      <c r="A83" s="5" t="str">
        <f t="shared" si="1"/>
        <v>0134DM0451</v>
      </c>
      <c r="B83" s="23" t="s">
        <v>2119</v>
      </c>
      <c r="C83" t="s">
        <v>19</v>
      </c>
      <c r="D83" t="s">
        <v>452</v>
      </c>
      <c r="E83" t="s">
        <v>2071</v>
      </c>
      <c r="F83">
        <v>623595</v>
      </c>
      <c r="G83">
        <v>0</v>
      </c>
      <c r="H83" t="s">
        <v>2073</v>
      </c>
      <c r="I83" t="s">
        <v>20</v>
      </c>
      <c r="J83" t="s">
        <v>90</v>
      </c>
      <c r="K83" t="s">
        <v>21</v>
      </c>
      <c r="M83" t="s">
        <v>2289</v>
      </c>
      <c r="N83" t="s">
        <v>22</v>
      </c>
      <c r="O83" t="s">
        <v>23</v>
      </c>
      <c r="P83" t="s">
        <v>26</v>
      </c>
      <c r="Q83" t="s">
        <v>92</v>
      </c>
      <c r="R83" s="13">
        <v>95</v>
      </c>
      <c r="S83" s="13">
        <v>6</v>
      </c>
      <c r="T83" s="21">
        <v>1</v>
      </c>
      <c r="V83" t="s">
        <v>2116</v>
      </c>
      <c r="W83" t="str">
        <f>+IF(V83="","",IF(MID(V83,1,3)="ECE","UNICO",IF(V83="FINES",CONCATENATE("R",IF(OR(C83="16",C83="21",C83="22",C83="23"),"16212223",IF(OR(C83="15",C83="17",C83="24",C83="25"),"15172425",C83))),IF(V83="CEBAS","UNICO",IF(VALUE(C83)&lt;=11,"AMBA","INTERIOR")))))</f>
        <v>AMBA</v>
      </c>
      <c r="X83" s="20" t="str">
        <f>+IF(V83="","-",CONCATENATE(V83,"_",W83))</f>
        <v>CENS_AMBA</v>
      </c>
      <c r="Y83" s="59">
        <v>0.25044777086286829</v>
      </c>
      <c r="Z83" t="str">
        <f>+IFERROR(VLOOKUP(H83,#REF!,2,FALSE),"-")</f>
        <v>-</v>
      </c>
      <c r="AA83" t="s">
        <v>2394</v>
      </c>
      <c r="AB83" t="str">
        <f>+IF(W83="","-",IF(W83="UNICO","CENSO","MUESTRA"))</f>
        <v>MUESTRA</v>
      </c>
      <c r="AC83" t="s">
        <v>2398</v>
      </c>
      <c r="AD83" t="s">
        <v>134</v>
      </c>
    </row>
    <row r="84" spans="1:30" x14ac:dyDescent="0.25">
      <c r="A84" s="5" t="str">
        <f t="shared" si="1"/>
        <v>0045DM0453</v>
      </c>
      <c r="B84" s="23" t="s">
        <v>2119</v>
      </c>
      <c r="C84" t="s">
        <v>140</v>
      </c>
      <c r="D84" t="s">
        <v>760</v>
      </c>
      <c r="E84" t="s">
        <v>761</v>
      </c>
      <c r="F84">
        <v>608146</v>
      </c>
      <c r="G84">
        <v>0</v>
      </c>
      <c r="H84" t="s">
        <v>786</v>
      </c>
      <c r="I84" t="s">
        <v>20</v>
      </c>
      <c r="J84" t="s">
        <v>90</v>
      </c>
      <c r="K84" t="s">
        <v>21</v>
      </c>
      <c r="M84" t="s">
        <v>17720</v>
      </c>
      <c r="N84" t="s">
        <v>22</v>
      </c>
      <c r="O84" t="s">
        <v>23</v>
      </c>
      <c r="P84" t="s">
        <v>26</v>
      </c>
      <c r="Q84" t="s">
        <v>92</v>
      </c>
      <c r="R84" s="13">
        <v>117</v>
      </c>
      <c r="S84" s="13">
        <v>6</v>
      </c>
      <c r="T84" s="21">
        <v>1</v>
      </c>
      <c r="V84" t="s">
        <v>2116</v>
      </c>
      <c r="W84" t="str">
        <f>+IF(V84="","",IF(MID(V84,1,3)="ECE","UNICO",IF(V84="FINES",CONCATENATE("R",IF(OR(C84="16",C84="21",C84="22",C84="23"),"16212223",IF(OR(C84="15",C84="17",C84="24",C84="25"),"15172425",C84))),IF(V84="CEBAS","UNICO",IF(VALUE(C84)&lt;=11,"AMBA","INTERIOR")))))</f>
        <v>AMBA</v>
      </c>
      <c r="X84" s="20" t="str">
        <f>+IF(V84="","-",CONCATENATE(V84,"_",W84))</f>
        <v>CENS_AMBA</v>
      </c>
      <c r="Y84" s="59">
        <v>0.25484025902632212</v>
      </c>
      <c r="Z84" t="str">
        <f>+IFERROR(VLOOKUP(H84,#REF!,2,FALSE),"-")</f>
        <v>-</v>
      </c>
      <c r="AA84" t="s">
        <v>2393</v>
      </c>
      <c r="AB84" t="str">
        <f>+IF(W84="","-",IF(W84="UNICO","CENSO","MUESTRA"))</f>
        <v>MUESTRA</v>
      </c>
      <c r="AC84" t="s">
        <v>2397</v>
      </c>
      <c r="AD84" t="s">
        <v>134</v>
      </c>
    </row>
    <row r="85" spans="1:30" x14ac:dyDescent="0.25">
      <c r="A85" s="5" t="str">
        <f t="shared" si="1"/>
        <v>0005DM0452</v>
      </c>
      <c r="B85" s="23" t="s">
        <v>2119</v>
      </c>
      <c r="C85" t="s">
        <v>246</v>
      </c>
      <c r="D85" t="s">
        <v>243</v>
      </c>
      <c r="E85" t="s">
        <v>245</v>
      </c>
      <c r="F85">
        <v>604043</v>
      </c>
      <c r="G85">
        <v>0</v>
      </c>
      <c r="H85" t="s">
        <v>272</v>
      </c>
      <c r="I85" t="s">
        <v>20</v>
      </c>
      <c r="J85" t="s">
        <v>90</v>
      </c>
      <c r="K85" t="s">
        <v>21</v>
      </c>
      <c r="M85" t="s">
        <v>17642</v>
      </c>
      <c r="N85" t="s">
        <v>22</v>
      </c>
      <c r="O85" t="s">
        <v>23</v>
      </c>
      <c r="P85" t="s">
        <v>26</v>
      </c>
      <c r="Q85" t="s">
        <v>92</v>
      </c>
      <c r="R85" s="13">
        <v>90</v>
      </c>
      <c r="S85" s="13">
        <v>7</v>
      </c>
      <c r="T85" s="21">
        <v>1</v>
      </c>
      <c r="V85" t="s">
        <v>2116</v>
      </c>
      <c r="W85" t="str">
        <f>+IF(V85="","",IF(MID(V85,1,3)="ECE","UNICO",IF(V85="FINES",CONCATENATE("R",IF(OR(C85="16",C85="21",C85="22",C85="23"),"16212223",IF(OR(C85="15",C85="17",C85="24",C85="25"),"15172425",C85))),IF(V85="CEBAS","UNICO",IF(VALUE(C85)&lt;=11,"AMBA","INTERIOR")))))</f>
        <v>AMBA</v>
      </c>
      <c r="X85" s="20" t="str">
        <f>+IF(V85="","-",CONCATENATE(V85,"_",W85))</f>
        <v>CENS_AMBA</v>
      </c>
      <c r="Y85" s="59">
        <v>0.25806584913988367</v>
      </c>
      <c r="Z85" t="str">
        <f>+IFERROR(VLOOKUP(H85,#REF!,2,FALSE),"-")</f>
        <v>-</v>
      </c>
      <c r="AA85" t="s">
        <v>2393</v>
      </c>
      <c r="AB85" t="str">
        <f>+IF(W85="","-",IF(W85="UNICO","CENSO","MUESTRA"))</f>
        <v>MUESTRA</v>
      </c>
      <c r="AC85" t="s">
        <v>2397</v>
      </c>
      <c r="AD85" t="s">
        <v>134</v>
      </c>
    </row>
    <row r="86" spans="1:30" x14ac:dyDescent="0.25">
      <c r="A86" s="5" t="str">
        <f t="shared" si="1"/>
        <v>0100DM0455</v>
      </c>
      <c r="B86" s="23" t="s">
        <v>2119</v>
      </c>
      <c r="C86" t="s">
        <v>1245</v>
      </c>
      <c r="D86" t="s">
        <v>876</v>
      </c>
      <c r="E86" t="s">
        <v>1674</v>
      </c>
      <c r="F86">
        <v>616449</v>
      </c>
      <c r="G86">
        <v>0</v>
      </c>
      <c r="H86" t="s">
        <v>1694</v>
      </c>
      <c r="I86" t="s">
        <v>20</v>
      </c>
      <c r="J86" t="s">
        <v>90</v>
      </c>
      <c r="K86" t="s">
        <v>21</v>
      </c>
      <c r="M86" t="s">
        <v>17721</v>
      </c>
      <c r="N86" t="s">
        <v>22</v>
      </c>
      <c r="O86" t="s">
        <v>23</v>
      </c>
      <c r="P86" t="s">
        <v>26</v>
      </c>
      <c r="Q86" t="s">
        <v>92</v>
      </c>
      <c r="R86" s="13">
        <v>189</v>
      </c>
      <c r="S86" s="13">
        <v>12</v>
      </c>
      <c r="T86" s="21">
        <v>1</v>
      </c>
      <c r="V86" t="s">
        <v>2116</v>
      </c>
      <c r="W86" t="str">
        <f>+IF(V86="","",IF(MID(V86,1,3)="ECE","UNICO",IF(V86="FINES",CONCATENATE("R",IF(OR(C86="16",C86="21",C86="22",C86="23"),"16212223",IF(OR(C86="15",C86="17",C86="24",C86="25"),"15172425",C86))),IF(V86="CEBAS","UNICO",IF(VALUE(C86)&lt;=11,"AMBA","INTERIOR")))))</f>
        <v>AMBA</v>
      </c>
      <c r="X86" s="20" t="str">
        <f>+IF(V86="","-",CONCATENATE(V86,"_",W86))</f>
        <v>CENS_AMBA</v>
      </c>
      <c r="Y86" s="59">
        <v>0.25880945184164578</v>
      </c>
      <c r="Z86" t="str">
        <f>+IFERROR(VLOOKUP(H86,#REF!,2,FALSE),"-")</f>
        <v>-</v>
      </c>
      <c r="AA86" t="s">
        <v>2393</v>
      </c>
      <c r="AB86" t="str">
        <f>+IF(W86="","-",IF(W86="UNICO","CENSO","MUESTRA"))</f>
        <v>MUESTRA</v>
      </c>
      <c r="AC86" t="s">
        <v>2398</v>
      </c>
      <c r="AD86" t="s">
        <v>134</v>
      </c>
    </row>
    <row r="87" spans="1:30" x14ac:dyDescent="0.25">
      <c r="A87" s="5" t="str">
        <f t="shared" si="1"/>
        <v>0073DM0451</v>
      </c>
      <c r="B87" s="23" t="s">
        <v>2119</v>
      </c>
      <c r="C87" t="s">
        <v>1302</v>
      </c>
      <c r="D87" t="s">
        <v>1300</v>
      </c>
      <c r="E87" t="s">
        <v>1301</v>
      </c>
      <c r="F87">
        <v>603355</v>
      </c>
      <c r="G87">
        <v>0</v>
      </c>
      <c r="H87" t="s">
        <v>1328</v>
      </c>
      <c r="I87" t="s">
        <v>20</v>
      </c>
      <c r="J87" t="s">
        <v>90</v>
      </c>
      <c r="K87" t="s">
        <v>21</v>
      </c>
      <c r="M87" t="s">
        <v>2289</v>
      </c>
      <c r="N87" t="s">
        <v>22</v>
      </c>
      <c r="O87" t="s">
        <v>23</v>
      </c>
      <c r="P87" t="s">
        <v>26</v>
      </c>
      <c r="Q87" t="s">
        <v>92</v>
      </c>
      <c r="R87" s="13">
        <v>797</v>
      </c>
      <c r="S87" s="13">
        <v>13</v>
      </c>
      <c r="T87" s="21">
        <v>1</v>
      </c>
      <c r="V87" t="s">
        <v>2116</v>
      </c>
      <c r="W87" t="str">
        <f>+IF(V87="","",IF(MID(V87,1,3)="ECE","UNICO",IF(V87="FINES",CONCATENATE("R",IF(OR(C87="16",C87="21",C87="22",C87="23"),"16212223",IF(OR(C87="15",C87="17",C87="24",C87="25"),"15172425",C87))),IF(V87="CEBAS","UNICO",IF(VALUE(C87)&lt;=11,"AMBA","INTERIOR")))))</f>
        <v>AMBA</v>
      </c>
      <c r="X87" s="20" t="str">
        <f>+IF(V87="","-",CONCATENATE(V87,"_",W87))</f>
        <v>CENS_AMBA</v>
      </c>
      <c r="Y87" s="59">
        <v>0.26148350068501058</v>
      </c>
      <c r="Z87" t="str">
        <f>+IFERROR(VLOOKUP(H87,#REF!,2,FALSE),"-")</f>
        <v>-</v>
      </c>
      <c r="AA87" t="s">
        <v>2393</v>
      </c>
      <c r="AB87" t="str">
        <f>+IF(W87="","-",IF(W87="UNICO","CENSO","MUESTRA"))</f>
        <v>MUESTRA</v>
      </c>
      <c r="AC87" t="s">
        <v>2398</v>
      </c>
      <c r="AD87" t="s">
        <v>134</v>
      </c>
    </row>
    <row r="88" spans="1:30" x14ac:dyDescent="0.25">
      <c r="A88" s="5" t="str">
        <f t="shared" si="1"/>
        <v>0055DM0452</v>
      </c>
      <c r="B88" s="23" t="s">
        <v>2119</v>
      </c>
      <c r="C88" t="s">
        <v>884</v>
      </c>
      <c r="D88" t="s">
        <v>882</v>
      </c>
      <c r="E88" t="s">
        <v>883</v>
      </c>
      <c r="F88">
        <v>621797</v>
      </c>
      <c r="G88">
        <v>0</v>
      </c>
      <c r="H88" t="s">
        <v>904</v>
      </c>
      <c r="I88" t="s">
        <v>20</v>
      </c>
      <c r="J88" t="s">
        <v>90</v>
      </c>
      <c r="K88" t="s">
        <v>21</v>
      </c>
      <c r="M88" t="s">
        <v>17722</v>
      </c>
      <c r="N88" t="s">
        <v>22</v>
      </c>
      <c r="O88" t="s">
        <v>23</v>
      </c>
      <c r="P88" t="s">
        <v>26</v>
      </c>
      <c r="Q88" t="s">
        <v>92</v>
      </c>
      <c r="R88" s="13">
        <v>444</v>
      </c>
      <c r="S88" s="13">
        <v>20</v>
      </c>
      <c r="T88" s="21">
        <v>1</v>
      </c>
      <c r="V88" t="s">
        <v>2116</v>
      </c>
      <c r="W88" t="str">
        <f>+IF(V88="","",IF(MID(V88,1,3)="ECE","UNICO",IF(V88="FINES",CONCATENATE("R",IF(OR(C88="16",C88="21",C88="22",C88="23"),"16212223",IF(OR(C88="15",C88="17",C88="24",C88="25"),"15172425",C88))),IF(V88="CEBAS","UNICO",IF(VALUE(C88)&lt;=11,"AMBA","INTERIOR")))))</f>
        <v>AMBA</v>
      </c>
      <c r="X88" s="20" t="str">
        <f>+IF(V88="","-",CONCATENATE(V88,"_",W88))</f>
        <v>CENS_AMBA</v>
      </c>
      <c r="Y88" s="59">
        <v>0.2616812338431676</v>
      </c>
      <c r="Z88" t="str">
        <f>+IFERROR(VLOOKUP(H88,#REF!,2,FALSE),"-")</f>
        <v>-</v>
      </c>
      <c r="AA88" t="s">
        <v>2393</v>
      </c>
      <c r="AB88" t="str">
        <f>+IF(W88="","-",IF(W88="UNICO","CENSO","MUESTRA"))</f>
        <v>MUESTRA</v>
      </c>
      <c r="AC88" t="s">
        <v>2398</v>
      </c>
      <c r="AD88" t="s">
        <v>134</v>
      </c>
    </row>
    <row r="89" spans="1:30" x14ac:dyDescent="0.25">
      <c r="A89" s="5" t="str">
        <f t="shared" si="1"/>
        <v>0001DM0461</v>
      </c>
      <c r="B89" s="23" t="s">
        <v>2119</v>
      </c>
      <c r="C89" t="s">
        <v>19</v>
      </c>
      <c r="D89" t="s">
        <v>17</v>
      </c>
      <c r="E89" t="s">
        <v>18</v>
      </c>
      <c r="F89">
        <v>623590</v>
      </c>
      <c r="G89">
        <v>0</v>
      </c>
      <c r="H89" t="s">
        <v>106</v>
      </c>
      <c r="I89" t="s">
        <v>20</v>
      </c>
      <c r="J89" t="s">
        <v>90</v>
      </c>
      <c r="K89" t="s">
        <v>21</v>
      </c>
      <c r="M89" t="s">
        <v>2309</v>
      </c>
      <c r="N89" t="s">
        <v>22</v>
      </c>
      <c r="O89" t="s">
        <v>23</v>
      </c>
      <c r="P89" t="s">
        <v>26</v>
      </c>
      <c r="Q89" t="s">
        <v>92</v>
      </c>
      <c r="R89" s="13">
        <v>136</v>
      </c>
      <c r="S89" s="13">
        <v>8</v>
      </c>
      <c r="T89" s="21">
        <v>1</v>
      </c>
      <c r="V89" t="s">
        <v>2116</v>
      </c>
      <c r="W89" t="str">
        <f>+IF(V89="","",IF(MID(V89,1,3)="ECE","UNICO",IF(V89="FINES",CONCATENATE("R",IF(OR(C89="16",C89="21",C89="22",C89="23"),"16212223",IF(OR(C89="15",C89="17",C89="24",C89="25"),"15172425",C89))),IF(V89="CEBAS","UNICO",IF(VALUE(C89)&lt;=11,"AMBA","INTERIOR")))))</f>
        <v>AMBA</v>
      </c>
      <c r="X89" s="20" t="str">
        <f>+IF(V89="","-",CONCATENATE(V89,"_",W89))</f>
        <v>CENS_AMBA</v>
      </c>
      <c r="Y89" s="59">
        <v>0.26180778794428877</v>
      </c>
      <c r="Z89" t="str">
        <f>+IFERROR(VLOOKUP(H89,#REF!,2,FALSE),"-")</f>
        <v>-</v>
      </c>
      <c r="AA89" t="s">
        <v>2393</v>
      </c>
      <c r="AB89" t="str">
        <f>+IF(W89="","-",IF(W89="UNICO","CENSO","MUESTRA"))</f>
        <v>MUESTRA</v>
      </c>
      <c r="AC89" t="s">
        <v>2398</v>
      </c>
      <c r="AD89" t="s">
        <v>134</v>
      </c>
    </row>
    <row r="90" spans="1:30" x14ac:dyDescent="0.25">
      <c r="A90" s="5" t="str">
        <f t="shared" si="1"/>
        <v>0113DM0453</v>
      </c>
      <c r="B90" s="23" t="s">
        <v>2119</v>
      </c>
      <c r="C90" t="s">
        <v>19</v>
      </c>
      <c r="D90" t="s">
        <v>181</v>
      </c>
      <c r="E90" t="s">
        <v>1843</v>
      </c>
      <c r="F90">
        <v>623937</v>
      </c>
      <c r="G90">
        <v>0</v>
      </c>
      <c r="H90" t="s">
        <v>1855</v>
      </c>
      <c r="I90" t="s">
        <v>20</v>
      </c>
      <c r="J90" t="s">
        <v>90</v>
      </c>
      <c r="K90" t="s">
        <v>21</v>
      </c>
      <c r="M90" t="s">
        <v>17638</v>
      </c>
      <c r="N90" t="s">
        <v>22</v>
      </c>
      <c r="O90" t="s">
        <v>23</v>
      </c>
      <c r="P90" t="s">
        <v>26</v>
      </c>
      <c r="Q90" t="s">
        <v>92</v>
      </c>
      <c r="R90" s="13">
        <v>179</v>
      </c>
      <c r="S90" s="13">
        <v>9</v>
      </c>
      <c r="T90" s="21">
        <v>1</v>
      </c>
      <c r="V90" t="s">
        <v>2116</v>
      </c>
      <c r="W90" t="str">
        <f>+IF(V90="","",IF(MID(V90,1,3)="ECE","UNICO",IF(V90="FINES",CONCATENATE("R",IF(OR(C90="16",C90="21",C90="22",C90="23"),"16212223",IF(OR(C90="15",C90="17",C90="24",C90="25"),"15172425",C90))),IF(V90="CEBAS","UNICO",IF(VALUE(C90)&lt;=11,"AMBA","INTERIOR")))))</f>
        <v>AMBA</v>
      </c>
      <c r="X90" s="20" t="str">
        <f>+IF(V90="","-",CONCATENATE(V90,"_",W90))</f>
        <v>CENS_AMBA</v>
      </c>
      <c r="Y90" s="59">
        <v>0.26421963070568277</v>
      </c>
      <c r="Z90" t="str">
        <f>+IFERROR(VLOOKUP(H90,#REF!,2,FALSE),"-")</f>
        <v>-</v>
      </c>
      <c r="AA90" t="s">
        <v>2393</v>
      </c>
      <c r="AB90" t="str">
        <f>+IF(W90="","-",IF(W90="UNICO","CENSO","MUESTRA"))</f>
        <v>MUESTRA</v>
      </c>
      <c r="AC90" t="s">
        <v>2397</v>
      </c>
      <c r="AD90" t="s">
        <v>134</v>
      </c>
    </row>
    <row r="91" spans="1:30" x14ac:dyDescent="0.25">
      <c r="A91" s="5" t="str">
        <f t="shared" si="1"/>
        <v>0085DM0458</v>
      </c>
      <c r="B91" s="23" t="s">
        <v>2119</v>
      </c>
      <c r="C91" t="s">
        <v>584</v>
      </c>
      <c r="D91" t="s">
        <v>1474</v>
      </c>
      <c r="E91" t="s">
        <v>1475</v>
      </c>
      <c r="F91">
        <v>623654</v>
      </c>
      <c r="G91">
        <v>0</v>
      </c>
      <c r="H91" t="s">
        <v>1517</v>
      </c>
      <c r="I91" t="s">
        <v>20</v>
      </c>
      <c r="J91" t="s">
        <v>90</v>
      </c>
      <c r="K91" t="s">
        <v>21</v>
      </c>
      <c r="M91" t="s">
        <v>17644</v>
      </c>
      <c r="N91" t="s">
        <v>22</v>
      </c>
      <c r="O91" t="s">
        <v>23</v>
      </c>
      <c r="P91" t="s">
        <v>26</v>
      </c>
      <c r="Q91" t="s">
        <v>92</v>
      </c>
      <c r="R91" s="13">
        <v>112</v>
      </c>
      <c r="S91" s="13">
        <v>8</v>
      </c>
      <c r="T91" s="21">
        <v>1</v>
      </c>
      <c r="V91" t="s">
        <v>2116</v>
      </c>
      <c r="W91" t="str">
        <f>+IF(V91="","",IF(MID(V91,1,3)="ECE","UNICO",IF(V91="FINES",CONCATENATE("R",IF(OR(C91="16",C91="21",C91="22",C91="23"),"16212223",IF(OR(C91="15",C91="17",C91="24",C91="25"),"15172425",C91))),IF(V91="CEBAS","UNICO",IF(VALUE(C91)&lt;=11,"AMBA","INTERIOR")))))</f>
        <v>AMBA</v>
      </c>
      <c r="X91" s="20" t="str">
        <f>+IF(V91="","-",CONCATENATE(V91,"_",W91))</f>
        <v>CENS_AMBA</v>
      </c>
      <c r="Y91" s="59">
        <v>0.2648054176085704</v>
      </c>
      <c r="Z91" t="str">
        <f>+IFERROR(VLOOKUP(H91,#REF!,2,FALSE),"-")</f>
        <v>-</v>
      </c>
      <c r="AA91" t="s">
        <v>2393</v>
      </c>
      <c r="AB91" t="str">
        <f>+IF(W91="","-",IF(W91="UNICO","CENSO","MUESTRA"))</f>
        <v>MUESTRA</v>
      </c>
      <c r="AC91" t="s">
        <v>2397</v>
      </c>
      <c r="AD91" t="s">
        <v>134</v>
      </c>
    </row>
    <row r="92" spans="1:30" x14ac:dyDescent="0.25">
      <c r="A92" s="5" t="str">
        <f t="shared" si="1"/>
        <v>0014DM0451</v>
      </c>
      <c r="B92" s="23" t="s">
        <v>2119</v>
      </c>
      <c r="C92" t="s">
        <v>19</v>
      </c>
      <c r="D92" t="s">
        <v>418</v>
      </c>
      <c r="E92" t="s">
        <v>420</v>
      </c>
      <c r="F92">
        <v>608412</v>
      </c>
      <c r="G92">
        <v>0</v>
      </c>
      <c r="H92" t="s">
        <v>424</v>
      </c>
      <c r="I92" t="s">
        <v>20</v>
      </c>
      <c r="J92" t="s">
        <v>90</v>
      </c>
      <c r="K92" t="s">
        <v>21</v>
      </c>
      <c r="M92" t="s">
        <v>2289</v>
      </c>
      <c r="N92" t="s">
        <v>22</v>
      </c>
      <c r="O92" t="s">
        <v>23</v>
      </c>
      <c r="P92" t="s">
        <v>26</v>
      </c>
      <c r="Q92" t="s">
        <v>92</v>
      </c>
      <c r="R92" s="13">
        <v>122</v>
      </c>
      <c r="S92" s="13">
        <v>13</v>
      </c>
      <c r="T92" s="21">
        <v>1</v>
      </c>
      <c r="V92" t="s">
        <v>2116</v>
      </c>
      <c r="W92" t="str">
        <f>+IF(V92="","",IF(MID(V92,1,3)="ECE","UNICO",IF(V92="FINES",CONCATENATE("R",IF(OR(C92="16",C92="21",C92="22",C92="23"),"16212223",IF(OR(C92="15",C92="17",C92="24",C92="25"),"15172425",C92))),IF(V92="CEBAS","UNICO",IF(VALUE(C92)&lt;=11,"AMBA","INTERIOR")))))</f>
        <v>AMBA</v>
      </c>
      <c r="X92" s="20" t="str">
        <f>+IF(V92="","-",CONCATENATE(V92,"_",W92))</f>
        <v>CENS_AMBA</v>
      </c>
      <c r="Y92" s="59">
        <v>0.2657356858253479</v>
      </c>
      <c r="Z92" t="str">
        <f>+IFERROR(VLOOKUP(H92,#REF!,2,FALSE),"-")</f>
        <v>-</v>
      </c>
      <c r="AA92" t="s">
        <v>2393</v>
      </c>
      <c r="AB92" t="str">
        <f>+IF(W92="","-",IF(W92="UNICO","CENSO","MUESTRA"))</f>
        <v>MUESTRA</v>
      </c>
      <c r="AC92" t="s">
        <v>2398</v>
      </c>
      <c r="AD92" t="s">
        <v>134</v>
      </c>
    </row>
    <row r="93" spans="1:30" x14ac:dyDescent="0.25">
      <c r="A93" s="5" t="str">
        <f t="shared" si="1"/>
        <v>0085DM0453</v>
      </c>
      <c r="B93" s="23" t="s">
        <v>2119</v>
      </c>
      <c r="C93" t="s">
        <v>584</v>
      </c>
      <c r="D93" t="s">
        <v>1474</v>
      </c>
      <c r="E93" t="s">
        <v>1475</v>
      </c>
      <c r="F93">
        <v>607787</v>
      </c>
      <c r="G93">
        <v>0</v>
      </c>
      <c r="H93" t="s">
        <v>1511</v>
      </c>
      <c r="I93" t="s">
        <v>20</v>
      </c>
      <c r="J93" t="s">
        <v>90</v>
      </c>
      <c r="K93" t="s">
        <v>21</v>
      </c>
      <c r="M93" t="s">
        <v>17638</v>
      </c>
      <c r="N93" t="s">
        <v>22</v>
      </c>
      <c r="O93" t="s">
        <v>23</v>
      </c>
      <c r="P93" t="s">
        <v>26</v>
      </c>
      <c r="Q93" t="s">
        <v>92</v>
      </c>
      <c r="R93" s="13">
        <v>209</v>
      </c>
      <c r="S93" s="13">
        <v>9</v>
      </c>
      <c r="T93" s="21">
        <v>1</v>
      </c>
      <c r="V93" t="s">
        <v>2116</v>
      </c>
      <c r="W93" t="str">
        <f>+IF(V93="","",IF(MID(V93,1,3)="ECE","UNICO",IF(V93="FINES",CONCATENATE("R",IF(OR(C93="16",C93="21",C93="22",C93="23"),"16212223",IF(OR(C93="15",C93="17",C93="24",C93="25"),"15172425",C93))),IF(V93="CEBAS","UNICO",IF(VALUE(C93)&lt;=11,"AMBA","INTERIOR")))))</f>
        <v>AMBA</v>
      </c>
      <c r="X93" s="20" t="str">
        <f>+IF(V93="","-",CONCATENATE(V93,"_",W93))</f>
        <v>CENS_AMBA</v>
      </c>
      <c r="Y93" s="59">
        <v>0.27204347260900452</v>
      </c>
      <c r="Z93" t="str">
        <f>+IFERROR(VLOOKUP(H93,#REF!,2,FALSE),"-")</f>
        <v>-</v>
      </c>
      <c r="AA93" t="s">
        <v>2393</v>
      </c>
      <c r="AB93" t="str">
        <f>+IF(W93="","-",IF(W93="UNICO","CENSO","MUESTRA"))</f>
        <v>MUESTRA</v>
      </c>
      <c r="AC93" t="s">
        <v>2397</v>
      </c>
      <c r="AD93" t="s">
        <v>134</v>
      </c>
    </row>
    <row r="94" spans="1:30" x14ac:dyDescent="0.25">
      <c r="A94" s="5" t="str">
        <f t="shared" si="1"/>
        <v>0069DM0455</v>
      </c>
      <c r="B94" s="23" t="s">
        <v>2119</v>
      </c>
      <c r="C94" t="s">
        <v>1079</v>
      </c>
      <c r="D94" t="s">
        <v>1077</v>
      </c>
      <c r="E94" t="s">
        <v>1078</v>
      </c>
      <c r="F94">
        <v>610437</v>
      </c>
      <c r="G94">
        <v>0</v>
      </c>
      <c r="H94" t="s">
        <v>1163</v>
      </c>
      <c r="I94" t="s">
        <v>20</v>
      </c>
      <c r="J94" t="s">
        <v>90</v>
      </c>
      <c r="K94" t="s">
        <v>21</v>
      </c>
      <c r="M94" t="s">
        <v>17643</v>
      </c>
      <c r="N94" t="s">
        <v>22</v>
      </c>
      <c r="O94" t="s">
        <v>23</v>
      </c>
      <c r="P94" t="s">
        <v>26</v>
      </c>
      <c r="Q94" t="s">
        <v>92</v>
      </c>
      <c r="R94" s="13">
        <v>287</v>
      </c>
      <c r="S94" s="13">
        <v>36</v>
      </c>
      <c r="T94" s="21">
        <v>1</v>
      </c>
      <c r="V94" t="s">
        <v>2116</v>
      </c>
      <c r="W94" t="str">
        <f>+IF(V94="","",IF(MID(V94,1,3)="ECE","UNICO",IF(V94="FINES",CONCATENATE("R",IF(OR(C94="16",C94="21",C94="22",C94="23"),"16212223",IF(OR(C94="15",C94="17",C94="24",C94="25"),"15172425",C94))),IF(V94="CEBAS","UNICO",IF(VALUE(C94)&lt;=11,"AMBA","INTERIOR")))))</f>
        <v>AMBA</v>
      </c>
      <c r="X94" s="20" t="str">
        <f>+IF(V94="","-",CONCATENATE(V94,"_",W94))</f>
        <v>CENS_AMBA</v>
      </c>
      <c r="Y94" s="59">
        <v>0.27500399905774331</v>
      </c>
      <c r="Z94" t="str">
        <f>+IFERROR(VLOOKUP(H94,#REF!,2,FALSE),"-")</f>
        <v>-</v>
      </c>
      <c r="AA94" t="s">
        <v>2393</v>
      </c>
      <c r="AB94" t="str">
        <f>+IF(W94="","-",IF(W94="UNICO","CENSO","MUESTRA"))</f>
        <v>MUESTRA</v>
      </c>
      <c r="AC94" t="s">
        <v>2397</v>
      </c>
      <c r="AD94" t="s">
        <v>134</v>
      </c>
    </row>
    <row r="95" spans="1:30" x14ac:dyDescent="0.25">
      <c r="A95" s="5" t="str">
        <f t="shared" si="1"/>
        <v>0135DM0454</v>
      </c>
      <c r="B95" s="23" t="s">
        <v>2119</v>
      </c>
      <c r="C95" t="s">
        <v>140</v>
      </c>
      <c r="D95" t="s">
        <v>155</v>
      </c>
      <c r="E95" t="s">
        <v>2074</v>
      </c>
      <c r="F95">
        <v>623690</v>
      </c>
      <c r="G95">
        <v>0</v>
      </c>
      <c r="H95" t="s">
        <v>2090</v>
      </c>
      <c r="I95" t="s">
        <v>20</v>
      </c>
      <c r="J95" t="s">
        <v>90</v>
      </c>
      <c r="K95" t="s">
        <v>21</v>
      </c>
      <c r="M95" t="s">
        <v>17645</v>
      </c>
      <c r="N95" t="s">
        <v>22</v>
      </c>
      <c r="O95" t="s">
        <v>23</v>
      </c>
      <c r="P95" t="s">
        <v>26</v>
      </c>
      <c r="Q95" t="s">
        <v>92</v>
      </c>
      <c r="R95" s="13">
        <v>166</v>
      </c>
      <c r="S95" s="13">
        <v>9</v>
      </c>
      <c r="T95" s="21">
        <v>1</v>
      </c>
      <c r="V95" t="s">
        <v>2116</v>
      </c>
      <c r="W95" t="str">
        <f>+IF(V95="","",IF(MID(V95,1,3)="ECE","UNICO",IF(V95="FINES",CONCATENATE("R",IF(OR(C95="16",C95="21",C95="22",C95="23"),"16212223",IF(OR(C95="15",C95="17",C95="24",C95="25"),"15172425",C95))),IF(V95="CEBAS","UNICO",IF(VALUE(C95)&lt;=11,"AMBA","INTERIOR")))))</f>
        <v>AMBA</v>
      </c>
      <c r="X95" s="20" t="str">
        <f>+IF(V95="","-",CONCATENATE(V95,"_",W95))</f>
        <v>CENS_AMBA</v>
      </c>
      <c r="Y95" s="59">
        <v>0.27667424534306378</v>
      </c>
      <c r="Z95" t="str">
        <f>+IFERROR(VLOOKUP(H95,#REF!,2,FALSE),"-")</f>
        <v>-</v>
      </c>
      <c r="AA95" t="s">
        <v>2393</v>
      </c>
      <c r="AB95" t="str">
        <f>+IF(W95="","-",IF(W95="UNICO","CENSO","MUESTRA"))</f>
        <v>MUESTRA</v>
      </c>
      <c r="AC95" t="s">
        <v>2398</v>
      </c>
      <c r="AD95" t="s">
        <v>134</v>
      </c>
    </row>
    <row r="96" spans="1:30" x14ac:dyDescent="0.25">
      <c r="A96" s="5" t="str">
        <f t="shared" si="1"/>
        <v>0016DM0451</v>
      </c>
      <c r="B96" s="23" t="s">
        <v>2119</v>
      </c>
      <c r="C96" t="s">
        <v>86</v>
      </c>
      <c r="D96" t="s">
        <v>451</v>
      </c>
      <c r="E96" t="s">
        <v>453</v>
      </c>
      <c r="F96">
        <v>623752</v>
      </c>
      <c r="G96">
        <v>0</v>
      </c>
      <c r="H96" t="s">
        <v>458</v>
      </c>
      <c r="I96" t="s">
        <v>20</v>
      </c>
      <c r="J96" t="s">
        <v>90</v>
      </c>
      <c r="K96" t="s">
        <v>21</v>
      </c>
      <c r="M96" t="s">
        <v>2289</v>
      </c>
      <c r="N96" t="s">
        <v>22</v>
      </c>
      <c r="O96" t="s">
        <v>23</v>
      </c>
      <c r="P96" t="s">
        <v>26</v>
      </c>
      <c r="Q96" t="s">
        <v>92</v>
      </c>
      <c r="R96" s="13">
        <v>286</v>
      </c>
      <c r="S96" s="13">
        <v>10</v>
      </c>
      <c r="T96" s="21">
        <v>1</v>
      </c>
      <c r="V96" t="s">
        <v>2116</v>
      </c>
      <c r="W96" t="str">
        <f>+IF(V96="","",IF(MID(V96,1,3)="ECE","UNICO",IF(V96="FINES",CONCATENATE("R",IF(OR(C96="16",C96="21",C96="22",C96="23"),"16212223",IF(OR(C96="15",C96="17",C96="24",C96="25"),"15172425",C96))),IF(V96="CEBAS","UNICO",IF(VALUE(C96)&lt;=11,"AMBA","INTERIOR")))))</f>
        <v>AMBA</v>
      </c>
      <c r="X96" s="20" t="str">
        <f>+IF(V96="","-",CONCATENATE(V96,"_",W96))</f>
        <v>CENS_AMBA</v>
      </c>
      <c r="Y96" s="59">
        <v>0.27670468164212769</v>
      </c>
      <c r="Z96" t="str">
        <f>+IFERROR(VLOOKUP(H96,#REF!,2,FALSE),"-")</f>
        <v>-</v>
      </c>
      <c r="AA96" t="s">
        <v>2393</v>
      </c>
      <c r="AB96" t="str">
        <f>+IF(W96="","-",IF(W96="UNICO","CENSO","MUESTRA"))</f>
        <v>MUESTRA</v>
      </c>
      <c r="AC96" t="s">
        <v>2397</v>
      </c>
      <c r="AD96" t="s">
        <v>134</v>
      </c>
    </row>
    <row r="97" spans="1:30" x14ac:dyDescent="0.25">
      <c r="A97" s="5" t="str">
        <f t="shared" si="1"/>
        <v>0071DM0467</v>
      </c>
      <c r="B97" s="23" t="s">
        <v>2119</v>
      </c>
      <c r="C97" t="s">
        <v>1245</v>
      </c>
      <c r="D97" t="s">
        <v>1243</v>
      </c>
      <c r="E97" t="s">
        <v>1244</v>
      </c>
      <c r="F97">
        <v>623717</v>
      </c>
      <c r="G97">
        <v>0</v>
      </c>
      <c r="H97" t="s">
        <v>1290</v>
      </c>
      <c r="I97" t="s">
        <v>20</v>
      </c>
      <c r="J97" t="s">
        <v>90</v>
      </c>
      <c r="K97" t="s">
        <v>21</v>
      </c>
      <c r="M97" t="s">
        <v>17646</v>
      </c>
      <c r="N97" t="s">
        <v>22</v>
      </c>
      <c r="O97" t="s">
        <v>23</v>
      </c>
      <c r="P97" t="s">
        <v>26</v>
      </c>
      <c r="Q97" t="s">
        <v>92</v>
      </c>
      <c r="R97" s="13">
        <v>174</v>
      </c>
      <c r="S97" s="13">
        <v>12</v>
      </c>
      <c r="T97" s="21">
        <v>1</v>
      </c>
      <c r="V97" t="s">
        <v>2116</v>
      </c>
      <c r="W97" t="str">
        <f>+IF(V97="","",IF(MID(V97,1,3)="ECE","UNICO",IF(V97="FINES",CONCATENATE("R",IF(OR(C97="16",C97="21",C97="22",C97="23"),"16212223",IF(OR(C97="15",C97="17",C97="24",C97="25"),"15172425",C97))),IF(V97="CEBAS","UNICO",IF(VALUE(C97)&lt;=11,"AMBA","INTERIOR")))))</f>
        <v>AMBA</v>
      </c>
      <c r="X97" s="20" t="str">
        <f>+IF(V97="","-",CONCATENATE(V97,"_",W97))</f>
        <v>CENS_AMBA</v>
      </c>
      <c r="Y97" s="59">
        <v>0.27683120427860147</v>
      </c>
      <c r="Z97" t="str">
        <f>+IFERROR(VLOOKUP(H97,#REF!,2,FALSE),"-")</f>
        <v>-</v>
      </c>
      <c r="AA97" t="s">
        <v>2393</v>
      </c>
      <c r="AB97" t="str">
        <f>+IF(W97="","-",IF(W97="UNICO","CENSO","MUESTRA"))</f>
        <v>MUESTRA</v>
      </c>
      <c r="AC97" t="s">
        <v>2397</v>
      </c>
      <c r="AD97" t="s">
        <v>134</v>
      </c>
    </row>
    <row r="98" spans="1:30" x14ac:dyDescent="0.25">
      <c r="A98" s="5" t="str">
        <f t="shared" si="1"/>
        <v>0116DM0454</v>
      </c>
      <c r="B98" s="23" t="s">
        <v>2119</v>
      </c>
      <c r="C98" t="s">
        <v>158</v>
      </c>
      <c r="D98" t="s">
        <v>162</v>
      </c>
      <c r="E98" t="s">
        <v>1868</v>
      </c>
      <c r="F98">
        <v>624129</v>
      </c>
      <c r="G98">
        <v>0</v>
      </c>
      <c r="H98" t="s">
        <v>1885</v>
      </c>
      <c r="I98" t="s">
        <v>20</v>
      </c>
      <c r="J98" t="s">
        <v>90</v>
      </c>
      <c r="K98" t="s">
        <v>21</v>
      </c>
      <c r="M98" t="s">
        <v>17632</v>
      </c>
      <c r="N98" t="s">
        <v>22</v>
      </c>
      <c r="O98" t="s">
        <v>23</v>
      </c>
      <c r="P98" t="s">
        <v>26</v>
      </c>
      <c r="Q98" t="s">
        <v>92</v>
      </c>
      <c r="R98" s="13">
        <v>140</v>
      </c>
      <c r="S98" s="13">
        <v>6</v>
      </c>
      <c r="T98" s="21">
        <v>1</v>
      </c>
      <c r="V98" t="s">
        <v>2116</v>
      </c>
      <c r="W98" t="str">
        <f>+IF(V98="","",IF(MID(V98,1,3)="ECE","UNICO",IF(V98="FINES",CONCATENATE("R",IF(OR(C98="16",C98="21",C98="22",C98="23"),"16212223",IF(OR(C98="15",C98="17",C98="24",C98="25"),"15172425",C98))),IF(V98="CEBAS","UNICO",IF(VALUE(C98)&lt;=11,"AMBA","INTERIOR")))))</f>
        <v>AMBA</v>
      </c>
      <c r="X98" s="20" t="str">
        <f>+IF(V98="","-",CONCATENATE(V98,"_",W98))</f>
        <v>CENS_AMBA</v>
      </c>
      <c r="Y98" s="59">
        <v>0.2776344163637412</v>
      </c>
      <c r="Z98" t="str">
        <f>+IFERROR(VLOOKUP(H98,#REF!,2,FALSE),"-")</f>
        <v>-</v>
      </c>
      <c r="AA98" t="s">
        <v>2393</v>
      </c>
      <c r="AB98" t="str">
        <f>+IF(W98="","-",IF(W98="UNICO","CENSO","MUESTRA"))</f>
        <v>MUESTRA</v>
      </c>
      <c r="AC98" t="s">
        <v>2398</v>
      </c>
      <c r="AD98" t="s">
        <v>134</v>
      </c>
    </row>
    <row r="99" spans="1:30" x14ac:dyDescent="0.25">
      <c r="A99" s="5" t="str">
        <f t="shared" si="1"/>
        <v>0055DM0457</v>
      </c>
      <c r="B99" s="23" t="s">
        <v>2119</v>
      </c>
      <c r="C99" t="s">
        <v>884</v>
      </c>
      <c r="D99" t="s">
        <v>882</v>
      </c>
      <c r="E99" t="s">
        <v>883</v>
      </c>
      <c r="F99">
        <v>623675</v>
      </c>
      <c r="G99">
        <v>0</v>
      </c>
      <c r="H99" t="s">
        <v>910</v>
      </c>
      <c r="I99" t="s">
        <v>20</v>
      </c>
      <c r="J99" t="s">
        <v>90</v>
      </c>
      <c r="K99" t="s">
        <v>21</v>
      </c>
      <c r="M99" t="s">
        <v>17634</v>
      </c>
      <c r="N99" t="s">
        <v>22</v>
      </c>
      <c r="O99" t="s">
        <v>23</v>
      </c>
      <c r="P99" t="s">
        <v>26</v>
      </c>
      <c r="Q99" t="s">
        <v>92</v>
      </c>
      <c r="R99" s="13">
        <v>129</v>
      </c>
      <c r="S99" s="13">
        <v>16</v>
      </c>
      <c r="T99" s="21">
        <v>1</v>
      </c>
      <c r="V99" t="s">
        <v>2116</v>
      </c>
      <c r="W99" t="str">
        <f>+IF(V99="","",IF(MID(V99,1,3)="ECE","UNICO",IF(V99="FINES",CONCATENATE("R",IF(OR(C99="16",C99="21",C99="22",C99="23"),"16212223",IF(OR(C99="15",C99="17",C99="24",C99="25"),"15172425",C99))),IF(V99="CEBAS","UNICO",IF(VALUE(C99)&lt;=11,"AMBA","INTERIOR")))))</f>
        <v>AMBA</v>
      </c>
      <c r="X99" s="20" t="str">
        <f>+IF(V99="","-",CONCATENATE(V99,"_",W99))</f>
        <v>CENS_AMBA</v>
      </c>
      <c r="Y99" s="59">
        <v>0.27838962481302382</v>
      </c>
      <c r="Z99" t="str">
        <f>+IFERROR(VLOOKUP(H99,#REF!,2,FALSE),"-")</f>
        <v>-</v>
      </c>
      <c r="AA99" t="s">
        <v>2393</v>
      </c>
      <c r="AB99" t="str">
        <f>+IF(W99="","-",IF(W99="UNICO","CENSO","MUESTRA"))</f>
        <v>MUESTRA</v>
      </c>
      <c r="AC99" t="s">
        <v>2398</v>
      </c>
      <c r="AD99" t="s">
        <v>134</v>
      </c>
    </row>
    <row r="100" spans="1:30" x14ac:dyDescent="0.25">
      <c r="A100" s="5" t="str">
        <f t="shared" si="1"/>
        <v>0062DM0465</v>
      </c>
      <c r="B100" s="23" t="s">
        <v>2119</v>
      </c>
      <c r="C100" t="s">
        <v>246</v>
      </c>
      <c r="D100" t="s">
        <v>958</v>
      </c>
      <c r="E100" t="s">
        <v>959</v>
      </c>
      <c r="F100">
        <v>623602</v>
      </c>
      <c r="G100">
        <v>0</v>
      </c>
      <c r="H100" t="s">
        <v>1010</v>
      </c>
      <c r="I100" t="s">
        <v>20</v>
      </c>
      <c r="J100" t="s">
        <v>90</v>
      </c>
      <c r="K100" t="s">
        <v>21</v>
      </c>
      <c r="M100" t="s">
        <v>17619</v>
      </c>
      <c r="N100" t="s">
        <v>22</v>
      </c>
      <c r="O100" t="s">
        <v>23</v>
      </c>
      <c r="P100" t="s">
        <v>26</v>
      </c>
      <c r="Q100" t="s">
        <v>92</v>
      </c>
      <c r="R100" s="13">
        <v>69</v>
      </c>
      <c r="S100" s="13">
        <v>6</v>
      </c>
      <c r="T100" s="21">
        <v>1</v>
      </c>
      <c r="V100" t="s">
        <v>2116</v>
      </c>
      <c r="W100" t="str">
        <f>+IF(V100="","",IF(MID(V100,1,3)="ECE","UNICO",IF(V100="FINES",CONCATENATE("R",IF(OR(C100="16",C100="21",C100="22",C100="23"),"16212223",IF(OR(C100="15",C100="17",C100="24",C100="25"),"15172425",C100))),IF(V100="CEBAS","UNICO",IF(VALUE(C100)&lt;=11,"AMBA","INTERIOR")))))</f>
        <v>AMBA</v>
      </c>
      <c r="X100" s="20" t="str">
        <f>+IF(V100="","-",CONCATENATE(V100,"_",W100))</f>
        <v>CENS_AMBA</v>
      </c>
      <c r="Y100" s="59">
        <v>0.28531146130046331</v>
      </c>
      <c r="Z100" t="str">
        <f>+IFERROR(VLOOKUP(H100,#REF!,2,FALSE),"-")</f>
        <v>-</v>
      </c>
      <c r="AA100" t="s">
        <v>2393</v>
      </c>
      <c r="AB100" t="str">
        <f>+IF(W100="","-",IF(W100="UNICO","CENSO","MUESTRA"))</f>
        <v>MUESTRA</v>
      </c>
      <c r="AC100" t="s">
        <v>2397</v>
      </c>
      <c r="AD100" t="s">
        <v>134</v>
      </c>
    </row>
    <row r="101" spans="1:30" x14ac:dyDescent="0.25">
      <c r="A101" s="5" t="str">
        <f t="shared" si="1"/>
        <v>0071DM0456</v>
      </c>
      <c r="B101" s="23" t="s">
        <v>2119</v>
      </c>
      <c r="C101" t="s">
        <v>1245</v>
      </c>
      <c r="D101" t="s">
        <v>1243</v>
      </c>
      <c r="E101" t="s">
        <v>1244</v>
      </c>
      <c r="F101">
        <v>623707</v>
      </c>
      <c r="G101">
        <v>0</v>
      </c>
      <c r="H101" t="s">
        <v>1279</v>
      </c>
      <c r="I101" t="s">
        <v>20</v>
      </c>
      <c r="J101" t="s">
        <v>90</v>
      </c>
      <c r="K101" t="s">
        <v>21</v>
      </c>
      <c r="M101" t="s">
        <v>17628</v>
      </c>
      <c r="N101" t="s">
        <v>22</v>
      </c>
      <c r="O101" t="s">
        <v>23</v>
      </c>
      <c r="P101" t="s">
        <v>26</v>
      </c>
      <c r="Q101" t="s">
        <v>92</v>
      </c>
      <c r="R101" s="13">
        <v>99</v>
      </c>
      <c r="S101" s="13">
        <v>6</v>
      </c>
      <c r="T101" s="21">
        <v>1</v>
      </c>
      <c r="V101" t="s">
        <v>2116</v>
      </c>
      <c r="W101" t="str">
        <f>+IF(V101="","",IF(MID(V101,1,3)="ECE","UNICO",IF(V101="FINES",CONCATENATE("R",IF(OR(C101="16",C101="21",C101="22",C101="23"),"16212223",IF(OR(C101="15",C101="17",C101="24",C101="25"),"15172425",C101))),IF(V101="CEBAS","UNICO",IF(VALUE(C101)&lt;=11,"AMBA","INTERIOR")))))</f>
        <v>AMBA</v>
      </c>
      <c r="X101" s="20" t="str">
        <f>+IF(V101="","-",CONCATENATE(V101,"_",W101))</f>
        <v>CENS_AMBA</v>
      </c>
      <c r="Y101" s="59">
        <v>0.28544025081727242</v>
      </c>
      <c r="Z101" t="str">
        <f>+IFERROR(VLOOKUP(H101,#REF!,2,FALSE),"-")</f>
        <v>-</v>
      </c>
      <c r="AA101" t="s">
        <v>2393</v>
      </c>
      <c r="AB101" t="str">
        <f>+IF(W101="","-",IF(W101="UNICO","CENSO","MUESTRA"))</f>
        <v>MUESTRA</v>
      </c>
      <c r="AC101" t="s">
        <v>2398</v>
      </c>
      <c r="AD101" t="s">
        <v>134</v>
      </c>
    </row>
    <row r="102" spans="1:30" x14ac:dyDescent="0.25">
      <c r="A102" s="5" t="str">
        <f t="shared" si="1"/>
        <v>0113DM0451</v>
      </c>
      <c r="B102" s="23" t="s">
        <v>2119</v>
      </c>
      <c r="C102" t="s">
        <v>19</v>
      </c>
      <c r="D102" t="s">
        <v>181</v>
      </c>
      <c r="E102" t="s">
        <v>1843</v>
      </c>
      <c r="F102">
        <v>604880</v>
      </c>
      <c r="G102">
        <v>0</v>
      </c>
      <c r="H102" t="s">
        <v>1853</v>
      </c>
      <c r="I102" t="s">
        <v>20</v>
      </c>
      <c r="J102" t="s">
        <v>90</v>
      </c>
      <c r="K102" t="s">
        <v>21</v>
      </c>
      <c r="M102" t="s">
        <v>2289</v>
      </c>
      <c r="N102" t="s">
        <v>22</v>
      </c>
      <c r="O102" t="s">
        <v>23</v>
      </c>
      <c r="P102" t="s">
        <v>26</v>
      </c>
      <c r="Q102" t="s">
        <v>92</v>
      </c>
      <c r="R102" s="13">
        <v>278</v>
      </c>
      <c r="S102" s="13">
        <v>15</v>
      </c>
      <c r="T102" s="21">
        <v>1</v>
      </c>
      <c r="V102" t="s">
        <v>2116</v>
      </c>
      <c r="W102" t="str">
        <f>+IF(V102="","",IF(MID(V102,1,3)="ECE","UNICO",IF(V102="FINES",CONCATENATE("R",IF(OR(C102="16",C102="21",C102="22",C102="23"),"16212223",IF(OR(C102="15",C102="17",C102="24",C102="25"),"15172425",C102))),IF(V102="CEBAS","UNICO",IF(VALUE(C102)&lt;=11,"AMBA","INTERIOR")))))</f>
        <v>AMBA</v>
      </c>
      <c r="X102" s="20" t="str">
        <f>+IF(V102="","-",CONCATENATE(V102,"_",W102))</f>
        <v>CENS_AMBA</v>
      </c>
      <c r="Y102" s="59">
        <v>0.28740102094080711</v>
      </c>
      <c r="Z102" t="str">
        <f>+IFERROR(VLOOKUP(H102,#REF!,2,FALSE),"-")</f>
        <v>-</v>
      </c>
      <c r="AA102" t="s">
        <v>2393</v>
      </c>
      <c r="AB102" t="str">
        <f>+IF(W102="","-",IF(W102="UNICO","CENSO","MUESTRA"))</f>
        <v>MUESTRA</v>
      </c>
      <c r="AC102" t="s">
        <v>2398</v>
      </c>
      <c r="AD102" t="s">
        <v>134</v>
      </c>
    </row>
    <row r="103" spans="1:30" x14ac:dyDescent="0.25">
      <c r="A103" s="5" t="str">
        <f t="shared" si="1"/>
        <v>0064DM0451</v>
      </c>
      <c r="B103" s="23" t="s">
        <v>2119</v>
      </c>
      <c r="C103" t="s">
        <v>19</v>
      </c>
      <c r="D103" t="s">
        <v>1037</v>
      </c>
      <c r="E103" t="s">
        <v>1038</v>
      </c>
      <c r="F103">
        <v>623594</v>
      </c>
      <c r="G103">
        <v>0</v>
      </c>
      <c r="H103" t="s">
        <v>1044</v>
      </c>
      <c r="I103" t="s">
        <v>20</v>
      </c>
      <c r="J103" t="s">
        <v>90</v>
      </c>
      <c r="K103" t="s">
        <v>21</v>
      </c>
      <c r="M103" t="s">
        <v>2289</v>
      </c>
      <c r="N103" t="s">
        <v>22</v>
      </c>
      <c r="O103" t="s">
        <v>23</v>
      </c>
      <c r="P103" t="s">
        <v>26</v>
      </c>
      <c r="Q103" t="s">
        <v>92</v>
      </c>
      <c r="R103" s="13">
        <v>87</v>
      </c>
      <c r="S103" s="13">
        <v>8</v>
      </c>
      <c r="T103" s="21">
        <v>1</v>
      </c>
      <c r="V103" t="s">
        <v>2116</v>
      </c>
      <c r="W103" t="str">
        <f>+IF(V103="","",IF(MID(V103,1,3)="ECE","UNICO",IF(V103="FINES",CONCATENATE("R",IF(OR(C103="16",C103="21",C103="22",C103="23"),"16212223",IF(OR(C103="15",C103="17",C103="24",C103="25"),"15172425",C103))),IF(V103="CEBAS","UNICO",IF(VALUE(C103)&lt;=11,"AMBA","INTERIOR")))))</f>
        <v>AMBA</v>
      </c>
      <c r="X103" s="20" t="str">
        <f>+IF(V103="","-",CONCATENATE(V103,"_",W103))</f>
        <v>CENS_AMBA</v>
      </c>
      <c r="Y103" s="59">
        <v>0.28939651070456762</v>
      </c>
      <c r="Z103" t="str">
        <f>+IFERROR(VLOOKUP(H103,#REF!,2,FALSE),"-")</f>
        <v>-</v>
      </c>
      <c r="AA103" t="s">
        <v>2394</v>
      </c>
      <c r="AB103" t="str">
        <f>+IF(W103="","-",IF(W103="UNICO","CENSO","MUESTRA"))</f>
        <v>MUESTRA</v>
      </c>
      <c r="AC103" t="s">
        <v>2397</v>
      </c>
      <c r="AD103" t="s">
        <v>134</v>
      </c>
    </row>
    <row r="104" spans="1:30" x14ac:dyDescent="0.25">
      <c r="A104" s="5" t="str">
        <f t="shared" si="1"/>
        <v>0073DM0462</v>
      </c>
      <c r="B104" s="23" t="s">
        <v>2119</v>
      </c>
      <c r="C104" t="s">
        <v>1302</v>
      </c>
      <c r="D104" t="s">
        <v>1300</v>
      </c>
      <c r="E104" t="s">
        <v>1301</v>
      </c>
      <c r="F104">
        <v>623745</v>
      </c>
      <c r="G104">
        <v>0</v>
      </c>
      <c r="H104" t="s">
        <v>1341</v>
      </c>
      <c r="I104" t="s">
        <v>20</v>
      </c>
      <c r="J104" t="s">
        <v>90</v>
      </c>
      <c r="K104" t="s">
        <v>21</v>
      </c>
      <c r="M104" t="s">
        <v>17647</v>
      </c>
      <c r="N104" t="s">
        <v>22</v>
      </c>
      <c r="O104" t="s">
        <v>23</v>
      </c>
      <c r="P104" t="s">
        <v>26</v>
      </c>
      <c r="Q104" t="s">
        <v>92</v>
      </c>
      <c r="R104" s="13">
        <v>158</v>
      </c>
      <c r="S104" s="13">
        <v>15</v>
      </c>
      <c r="T104" s="21">
        <v>1</v>
      </c>
      <c r="V104" t="s">
        <v>2116</v>
      </c>
      <c r="W104" t="str">
        <f>+IF(V104="","",IF(MID(V104,1,3)="ECE","UNICO",IF(V104="FINES",CONCATENATE("R",IF(OR(C104="16",C104="21",C104="22",C104="23"),"16212223",IF(OR(C104="15",C104="17",C104="24",C104="25"),"15172425",C104))),IF(V104="CEBAS","UNICO",IF(VALUE(C104)&lt;=11,"AMBA","INTERIOR")))))</f>
        <v>AMBA</v>
      </c>
      <c r="X104" s="20" t="str">
        <f>+IF(V104="","-",CONCATENATE(V104,"_",W104))</f>
        <v>CENS_AMBA</v>
      </c>
      <c r="Y104" s="59">
        <v>0.29240307050782283</v>
      </c>
      <c r="Z104" t="str">
        <f>+IFERROR(VLOOKUP(H104,#REF!,2,FALSE),"-")</f>
        <v>-</v>
      </c>
      <c r="AA104" t="s">
        <v>2393</v>
      </c>
      <c r="AB104" t="str">
        <f>+IF(W104="","-",IF(W104="UNICO","CENSO","MUESTRA"))</f>
        <v>MUESTRA</v>
      </c>
      <c r="AC104" t="s">
        <v>2398</v>
      </c>
      <c r="AD104" t="s">
        <v>134</v>
      </c>
    </row>
    <row r="105" spans="1:30" x14ac:dyDescent="0.25">
      <c r="A105" s="5" t="str">
        <f t="shared" si="1"/>
        <v>0096DM0453</v>
      </c>
      <c r="B105" s="23" t="s">
        <v>2119</v>
      </c>
      <c r="C105" t="s">
        <v>884</v>
      </c>
      <c r="D105" t="s">
        <v>1591</v>
      </c>
      <c r="E105" t="s">
        <v>1592</v>
      </c>
      <c r="F105">
        <v>612323</v>
      </c>
      <c r="G105">
        <v>0</v>
      </c>
      <c r="H105" t="s">
        <v>1612</v>
      </c>
      <c r="I105" t="s">
        <v>20</v>
      </c>
      <c r="J105" t="s">
        <v>90</v>
      </c>
      <c r="K105" t="s">
        <v>21</v>
      </c>
      <c r="M105" t="s">
        <v>17723</v>
      </c>
      <c r="N105" t="s">
        <v>22</v>
      </c>
      <c r="O105" t="s">
        <v>23</v>
      </c>
      <c r="P105" t="s">
        <v>26</v>
      </c>
      <c r="Q105" t="s">
        <v>92</v>
      </c>
      <c r="R105" s="13">
        <v>126</v>
      </c>
      <c r="S105" s="13">
        <v>9</v>
      </c>
      <c r="T105" s="21">
        <v>1</v>
      </c>
      <c r="V105" t="s">
        <v>2116</v>
      </c>
      <c r="W105" t="str">
        <f>+IF(V105="","",IF(MID(V105,1,3)="ECE","UNICO",IF(V105="FINES",CONCATENATE("R",IF(OR(C105="16",C105="21",C105="22",C105="23"),"16212223",IF(OR(C105="15",C105="17",C105="24",C105="25"),"15172425",C105))),IF(V105="CEBAS","UNICO",IF(VALUE(C105)&lt;=11,"AMBA","INTERIOR")))))</f>
        <v>AMBA</v>
      </c>
      <c r="X105" s="20" t="str">
        <f>+IF(V105="","-",CONCATENATE(V105,"_",W105))</f>
        <v>CENS_AMBA</v>
      </c>
      <c r="Y105" s="59">
        <v>0.29326380375358801</v>
      </c>
      <c r="Z105" t="str">
        <f>+IFERROR(VLOOKUP(H105,#REF!,2,FALSE),"-")</f>
        <v>-</v>
      </c>
      <c r="AA105" t="s">
        <v>2393</v>
      </c>
      <c r="AB105" t="str">
        <f>+IF(W105="","-",IF(W105="UNICO","CENSO","MUESTRA"))</f>
        <v>MUESTRA</v>
      </c>
      <c r="AC105" t="s">
        <v>2397</v>
      </c>
      <c r="AD105" t="s">
        <v>134</v>
      </c>
    </row>
    <row r="106" spans="1:30" x14ac:dyDescent="0.25">
      <c r="A106" s="5" t="str">
        <f t="shared" si="1"/>
        <v>0096DM0451</v>
      </c>
      <c r="B106" s="23" t="s">
        <v>2119</v>
      </c>
      <c r="C106" t="s">
        <v>884</v>
      </c>
      <c r="D106" t="s">
        <v>1591</v>
      </c>
      <c r="E106" t="s">
        <v>1592</v>
      </c>
      <c r="F106">
        <v>612194</v>
      </c>
      <c r="G106">
        <v>0</v>
      </c>
      <c r="H106" t="s">
        <v>1609</v>
      </c>
      <c r="I106" t="s">
        <v>20</v>
      </c>
      <c r="J106" t="s">
        <v>90</v>
      </c>
      <c r="K106" t="s">
        <v>21</v>
      </c>
      <c r="M106" t="s">
        <v>17724</v>
      </c>
      <c r="N106" t="s">
        <v>22</v>
      </c>
      <c r="O106" t="s">
        <v>23</v>
      </c>
      <c r="P106" t="s">
        <v>26</v>
      </c>
      <c r="Q106" t="s">
        <v>92</v>
      </c>
      <c r="R106" s="13">
        <v>215</v>
      </c>
      <c r="S106" s="13">
        <v>11</v>
      </c>
      <c r="T106" s="21">
        <v>1</v>
      </c>
      <c r="V106" t="s">
        <v>2116</v>
      </c>
      <c r="W106" t="str">
        <f>+IF(V106="","",IF(MID(V106,1,3)="ECE","UNICO",IF(V106="FINES",CONCATENATE("R",IF(OR(C106="16",C106="21",C106="22",C106="23"),"16212223",IF(OR(C106="15",C106="17",C106="24",C106="25"),"15172425",C106))),IF(V106="CEBAS","UNICO",IF(VALUE(C106)&lt;=11,"AMBA","INTERIOR")))))</f>
        <v>AMBA</v>
      </c>
      <c r="X106" s="20" t="str">
        <f>+IF(V106="","-",CONCATENATE(V106,"_",W106))</f>
        <v>CENS_AMBA</v>
      </c>
      <c r="Y106" s="59">
        <v>0.29326380375358801</v>
      </c>
      <c r="Z106" t="str">
        <f>+IFERROR(VLOOKUP(H106,#REF!,2,FALSE),"-")</f>
        <v>-</v>
      </c>
      <c r="AA106" t="s">
        <v>2393</v>
      </c>
      <c r="AB106" t="str">
        <f>+IF(W106="","-",IF(W106="UNICO","CENSO","MUESTRA"))</f>
        <v>MUESTRA</v>
      </c>
      <c r="AC106" t="s">
        <v>2398</v>
      </c>
      <c r="AD106" t="s">
        <v>134</v>
      </c>
    </row>
    <row r="107" spans="1:30" x14ac:dyDescent="0.25">
      <c r="A107" s="5" t="str">
        <f t="shared" si="1"/>
        <v>0014DM0453</v>
      </c>
      <c r="B107" s="23" t="s">
        <v>2119</v>
      </c>
      <c r="C107" t="s">
        <v>19</v>
      </c>
      <c r="D107" t="s">
        <v>418</v>
      </c>
      <c r="E107" t="s">
        <v>420</v>
      </c>
      <c r="F107">
        <v>623584</v>
      </c>
      <c r="G107">
        <v>0</v>
      </c>
      <c r="H107" t="s">
        <v>426</v>
      </c>
      <c r="I107" t="s">
        <v>20</v>
      </c>
      <c r="J107" t="s">
        <v>90</v>
      </c>
      <c r="K107" t="s">
        <v>21</v>
      </c>
      <c r="M107" t="s">
        <v>17638</v>
      </c>
      <c r="N107" t="s">
        <v>22</v>
      </c>
      <c r="O107" t="s">
        <v>23</v>
      </c>
      <c r="P107" t="s">
        <v>26</v>
      </c>
      <c r="Q107" t="s">
        <v>92</v>
      </c>
      <c r="R107" s="13">
        <v>50</v>
      </c>
      <c r="S107" s="13">
        <v>3</v>
      </c>
      <c r="T107" s="21">
        <v>1</v>
      </c>
      <c r="V107" t="s">
        <v>2116</v>
      </c>
      <c r="W107" t="str">
        <f>+IF(V107="","",IF(MID(V107,1,3)="ECE","UNICO",IF(V107="FINES",CONCATENATE("R",IF(OR(C107="16",C107="21",C107="22",C107="23"),"16212223",IF(OR(C107="15",C107="17",C107="24",C107="25"),"15172425",C107))),IF(V107="CEBAS","UNICO",IF(VALUE(C107)&lt;=11,"AMBA","INTERIOR")))))</f>
        <v>AMBA</v>
      </c>
      <c r="X107" s="20" t="str">
        <f>+IF(V107="","-",CONCATENATE(V107,"_",W107))</f>
        <v>CENS_AMBA</v>
      </c>
      <c r="Y107" s="59">
        <v>0.29336704148186582</v>
      </c>
      <c r="Z107" t="str">
        <f>+IFERROR(VLOOKUP(H107,#REF!,2,FALSE),"-")</f>
        <v>-</v>
      </c>
      <c r="AA107" t="s">
        <v>2393</v>
      </c>
      <c r="AB107" t="str">
        <f>+IF(W107="","-",IF(W107="UNICO","CENSO","MUESTRA"))</f>
        <v>MUESTRA</v>
      </c>
      <c r="AC107" t="s">
        <v>2397</v>
      </c>
      <c r="AD107" t="s">
        <v>134</v>
      </c>
    </row>
    <row r="108" spans="1:30" x14ac:dyDescent="0.25">
      <c r="A108" s="5" t="str">
        <f t="shared" si="1"/>
        <v>0069DM0465</v>
      </c>
      <c r="B108" s="23" t="s">
        <v>2119</v>
      </c>
      <c r="C108" t="s">
        <v>1079</v>
      </c>
      <c r="D108" t="s">
        <v>1077</v>
      </c>
      <c r="E108" t="s">
        <v>1078</v>
      </c>
      <c r="F108">
        <v>623638</v>
      </c>
      <c r="G108">
        <v>0</v>
      </c>
      <c r="H108" t="s">
        <v>1174</v>
      </c>
      <c r="I108" t="s">
        <v>20</v>
      </c>
      <c r="J108" t="s">
        <v>90</v>
      </c>
      <c r="K108" t="s">
        <v>21</v>
      </c>
      <c r="M108" t="s">
        <v>17619</v>
      </c>
      <c r="N108" t="s">
        <v>22</v>
      </c>
      <c r="O108" t="s">
        <v>23</v>
      </c>
      <c r="P108" t="s">
        <v>26</v>
      </c>
      <c r="Q108" t="s">
        <v>92</v>
      </c>
      <c r="R108" s="13">
        <v>190</v>
      </c>
      <c r="S108" s="13">
        <v>12</v>
      </c>
      <c r="T108" s="21">
        <v>1</v>
      </c>
      <c r="V108" t="s">
        <v>2116</v>
      </c>
      <c r="W108" t="str">
        <f>+IF(V108="","",IF(MID(V108,1,3)="ECE","UNICO",IF(V108="FINES",CONCATENATE("R",IF(OR(C108="16",C108="21",C108="22",C108="23"),"16212223",IF(OR(C108="15",C108="17",C108="24",C108="25"),"15172425",C108))),IF(V108="CEBAS","UNICO",IF(VALUE(C108)&lt;=11,"AMBA","INTERIOR")))))</f>
        <v>AMBA</v>
      </c>
      <c r="X108" s="20" t="str">
        <f>+IF(V108="","-",CONCATENATE(V108,"_",W108))</f>
        <v>CENS_AMBA</v>
      </c>
      <c r="Y108" s="59">
        <v>0.29369438673768727</v>
      </c>
      <c r="Z108" t="str">
        <f>+IFERROR(VLOOKUP(H108,#REF!,2,FALSE),"-")</f>
        <v>-</v>
      </c>
      <c r="AA108" t="s">
        <v>2393</v>
      </c>
      <c r="AB108" t="str">
        <f>+IF(W108="","-",IF(W108="UNICO","CENSO","MUESTRA"))</f>
        <v>MUESTRA</v>
      </c>
      <c r="AC108" t="s">
        <v>2398</v>
      </c>
      <c r="AD108" t="s">
        <v>134</v>
      </c>
    </row>
    <row r="109" spans="1:30" x14ac:dyDescent="0.25">
      <c r="A109" s="5" t="str">
        <f t="shared" si="1"/>
        <v>0045DM0461</v>
      </c>
      <c r="B109" s="23" t="s">
        <v>2119</v>
      </c>
      <c r="C109" t="s">
        <v>140</v>
      </c>
      <c r="D109" t="s">
        <v>760</v>
      </c>
      <c r="E109" t="s">
        <v>761</v>
      </c>
      <c r="F109">
        <v>620985</v>
      </c>
      <c r="G109">
        <v>0</v>
      </c>
      <c r="H109" t="s">
        <v>798</v>
      </c>
      <c r="I109" t="s">
        <v>20</v>
      </c>
      <c r="J109" t="s">
        <v>90</v>
      </c>
      <c r="K109" t="s">
        <v>21</v>
      </c>
      <c r="M109" t="s">
        <v>2309</v>
      </c>
      <c r="N109" t="s">
        <v>22</v>
      </c>
      <c r="O109" t="s">
        <v>23</v>
      </c>
      <c r="P109" t="s">
        <v>26</v>
      </c>
      <c r="Q109" t="s">
        <v>92</v>
      </c>
      <c r="R109" s="13">
        <v>75</v>
      </c>
      <c r="S109" s="13">
        <v>6</v>
      </c>
      <c r="T109" s="21">
        <v>1</v>
      </c>
      <c r="V109" t="s">
        <v>2116</v>
      </c>
      <c r="W109" t="str">
        <f>+IF(V109="","",IF(MID(V109,1,3)="ECE","UNICO",IF(V109="FINES",CONCATENATE("R",IF(OR(C109="16",C109="21",C109="22",C109="23"),"16212223",IF(OR(C109="15",C109="17",C109="24",C109="25"),"15172425",C109))),IF(V109="CEBAS","UNICO",IF(VALUE(C109)&lt;=11,"AMBA","INTERIOR")))))</f>
        <v>AMBA</v>
      </c>
      <c r="X109" s="20" t="str">
        <f>+IF(V109="","-",CONCATENATE(V109,"_",W109))</f>
        <v>CENS_AMBA</v>
      </c>
      <c r="Y109" s="59">
        <v>0.29456318914890289</v>
      </c>
      <c r="Z109" t="str">
        <f>+IFERROR(VLOOKUP(H109,#REF!,2,FALSE),"-")</f>
        <v>-</v>
      </c>
      <c r="AA109" t="s">
        <v>2393</v>
      </c>
      <c r="AB109" t="str">
        <f>+IF(W109="","-",IF(W109="UNICO","CENSO","MUESTRA"))</f>
        <v>MUESTRA</v>
      </c>
      <c r="AC109" t="s">
        <v>2398</v>
      </c>
      <c r="AD109" t="s">
        <v>134</v>
      </c>
    </row>
    <row r="110" spans="1:30" x14ac:dyDescent="0.25">
      <c r="A110" s="5" t="str">
        <f t="shared" si="1"/>
        <v>0119DM0458</v>
      </c>
      <c r="B110" s="23" t="s">
        <v>2119</v>
      </c>
      <c r="C110" t="s">
        <v>584</v>
      </c>
      <c r="D110" t="s">
        <v>419</v>
      </c>
      <c r="E110" t="s">
        <v>1915</v>
      </c>
      <c r="F110">
        <v>624012</v>
      </c>
      <c r="G110">
        <v>0</v>
      </c>
      <c r="H110" t="s">
        <v>1942</v>
      </c>
      <c r="I110" t="s">
        <v>20</v>
      </c>
      <c r="J110" t="s">
        <v>90</v>
      </c>
      <c r="K110" t="s">
        <v>21</v>
      </c>
      <c r="M110" t="s">
        <v>17618</v>
      </c>
      <c r="N110" t="s">
        <v>22</v>
      </c>
      <c r="O110" t="s">
        <v>23</v>
      </c>
      <c r="P110" t="s">
        <v>26</v>
      </c>
      <c r="Q110" t="s">
        <v>92</v>
      </c>
      <c r="R110" s="13">
        <v>164</v>
      </c>
      <c r="S110" s="13">
        <v>10</v>
      </c>
      <c r="T110" s="21">
        <v>1</v>
      </c>
      <c r="V110" t="s">
        <v>2116</v>
      </c>
      <c r="W110" t="str">
        <f>+IF(V110="","",IF(MID(V110,1,3)="ECE","UNICO",IF(V110="FINES",CONCATENATE("R",IF(OR(C110="16",C110="21",C110="22",C110="23"),"16212223",IF(OR(C110="15",C110="17",C110="24",C110="25"),"15172425",C110))),IF(V110="CEBAS","UNICO",IF(VALUE(C110)&lt;=11,"AMBA","INTERIOR")))))</f>
        <v>AMBA</v>
      </c>
      <c r="X110" s="20" t="str">
        <f>+IF(V110="","-",CONCATENATE(V110,"_",W110))</f>
        <v>CENS_AMBA</v>
      </c>
      <c r="Y110" s="59">
        <v>0.29924659847336649</v>
      </c>
      <c r="Z110" t="str">
        <f>+IFERROR(VLOOKUP(H110,#REF!,2,FALSE),"-")</f>
        <v>-</v>
      </c>
      <c r="AA110" t="s">
        <v>2393</v>
      </c>
      <c r="AB110" t="str">
        <f>+IF(W110="","-",IF(W110="UNICO","CENSO","MUESTRA"))</f>
        <v>MUESTRA</v>
      </c>
      <c r="AC110" t="s">
        <v>2397</v>
      </c>
      <c r="AD110" t="s">
        <v>134</v>
      </c>
    </row>
    <row r="111" spans="1:30" x14ac:dyDescent="0.25">
      <c r="A111" s="5" t="str">
        <f t="shared" si="1"/>
        <v>0001DM0466</v>
      </c>
      <c r="B111" s="23" t="s">
        <v>2119</v>
      </c>
      <c r="C111" t="s">
        <v>19</v>
      </c>
      <c r="D111" t="s">
        <v>17</v>
      </c>
      <c r="E111" t="s">
        <v>18</v>
      </c>
      <c r="F111">
        <v>623592</v>
      </c>
      <c r="G111">
        <v>0</v>
      </c>
      <c r="H111" t="s">
        <v>116</v>
      </c>
      <c r="I111" t="s">
        <v>20</v>
      </c>
      <c r="J111" t="s">
        <v>90</v>
      </c>
      <c r="K111" t="s">
        <v>21</v>
      </c>
      <c r="M111" t="s">
        <v>17629</v>
      </c>
      <c r="N111" t="s">
        <v>22</v>
      </c>
      <c r="O111" t="s">
        <v>23</v>
      </c>
      <c r="P111" t="s">
        <v>26</v>
      </c>
      <c r="Q111" t="s">
        <v>92</v>
      </c>
      <c r="R111" s="13">
        <v>66</v>
      </c>
      <c r="S111" s="13">
        <v>3</v>
      </c>
      <c r="T111" s="21">
        <v>1</v>
      </c>
      <c r="V111" t="s">
        <v>2116</v>
      </c>
      <c r="W111" t="str">
        <f>+IF(V111="","",IF(MID(V111,1,3)="ECE","UNICO",IF(V111="FINES",CONCATENATE("R",IF(OR(C111="16",C111="21",C111="22",C111="23"),"16212223",IF(OR(C111="15",C111="17",C111="24",C111="25"),"15172425",C111))),IF(V111="CEBAS","UNICO",IF(VALUE(C111)&lt;=11,"AMBA","INTERIOR")))))</f>
        <v>AMBA</v>
      </c>
      <c r="X111" s="20" t="str">
        <f>+IF(V111="","-",CONCATENATE(V111,"_",W111))</f>
        <v>CENS_AMBA</v>
      </c>
      <c r="Y111" s="59">
        <v>0.30029711541202331</v>
      </c>
      <c r="Z111" t="str">
        <f>+IFERROR(VLOOKUP(H111,#REF!,2,FALSE),"-")</f>
        <v>-</v>
      </c>
      <c r="AA111" t="s">
        <v>2393</v>
      </c>
      <c r="AB111" t="str">
        <f>+IF(W111="","-",IF(W111="UNICO","CENSO","MUESTRA"))</f>
        <v>MUESTRA</v>
      </c>
      <c r="AC111" t="s">
        <v>2397</v>
      </c>
      <c r="AD111" t="s">
        <v>134</v>
      </c>
    </row>
    <row r="112" spans="1:30" x14ac:dyDescent="0.25">
      <c r="A112" s="5" t="str">
        <f t="shared" si="1"/>
        <v>0001DM0457</v>
      </c>
      <c r="B112" s="23" t="s">
        <v>2119</v>
      </c>
      <c r="C112" t="s">
        <v>19</v>
      </c>
      <c r="D112" t="s">
        <v>17</v>
      </c>
      <c r="E112" t="s">
        <v>18</v>
      </c>
      <c r="F112">
        <v>623587</v>
      </c>
      <c r="G112">
        <v>0</v>
      </c>
      <c r="H112" t="s">
        <v>98</v>
      </c>
      <c r="I112" t="s">
        <v>20</v>
      </c>
      <c r="J112" t="s">
        <v>90</v>
      </c>
      <c r="K112" t="s">
        <v>21</v>
      </c>
      <c r="M112" t="s">
        <v>17634</v>
      </c>
      <c r="N112" t="s">
        <v>22</v>
      </c>
      <c r="O112" t="s">
        <v>23</v>
      </c>
      <c r="P112" t="s">
        <v>26</v>
      </c>
      <c r="Q112" t="s">
        <v>92</v>
      </c>
      <c r="R112" s="13">
        <v>122</v>
      </c>
      <c r="S112" s="13">
        <v>11</v>
      </c>
      <c r="T112" s="21">
        <v>1</v>
      </c>
      <c r="V112" t="s">
        <v>2116</v>
      </c>
      <c r="W112" t="str">
        <f>+IF(V112="","",IF(MID(V112,1,3)="ECE","UNICO",IF(V112="FINES",CONCATENATE("R",IF(OR(C112="16",C112="21",C112="22",C112="23"),"16212223",IF(OR(C112="15",C112="17",C112="24",C112="25"),"15172425",C112))),IF(V112="CEBAS","UNICO",IF(VALUE(C112)&lt;=11,"AMBA","INTERIOR")))))</f>
        <v>AMBA</v>
      </c>
      <c r="X112" s="20" t="str">
        <f>+IF(V112="","-",CONCATENATE(V112,"_",W112))</f>
        <v>CENS_AMBA</v>
      </c>
      <c r="Y112" s="59">
        <v>0.30061318235737938</v>
      </c>
      <c r="Z112" t="str">
        <f>+IFERROR(VLOOKUP(H112,#REF!,2,FALSE),"-")</f>
        <v>-</v>
      </c>
      <c r="AA112" t="s">
        <v>2393</v>
      </c>
      <c r="AB112" t="str">
        <f>+IF(W112="","-",IF(W112="UNICO","CENSO","MUESTRA"))</f>
        <v>MUESTRA</v>
      </c>
      <c r="AC112" t="s">
        <v>2398</v>
      </c>
      <c r="AD112" t="s">
        <v>134</v>
      </c>
    </row>
    <row r="113" spans="1:30" x14ac:dyDescent="0.25">
      <c r="A113" s="5" t="str">
        <f t="shared" si="1"/>
        <v>0093DM0451</v>
      </c>
      <c r="B113" s="23" t="s">
        <v>2119</v>
      </c>
      <c r="C113" t="s">
        <v>86</v>
      </c>
      <c r="D113" t="s">
        <v>1562</v>
      </c>
      <c r="E113" t="s">
        <v>1563</v>
      </c>
      <c r="F113">
        <v>623755</v>
      </c>
      <c r="G113">
        <v>0</v>
      </c>
      <c r="H113" t="s">
        <v>1567</v>
      </c>
      <c r="I113" t="s">
        <v>20</v>
      </c>
      <c r="J113" t="s">
        <v>90</v>
      </c>
      <c r="K113" t="s">
        <v>21</v>
      </c>
      <c r="M113" t="s">
        <v>2289</v>
      </c>
      <c r="N113" t="s">
        <v>22</v>
      </c>
      <c r="O113" t="s">
        <v>23</v>
      </c>
      <c r="P113" t="s">
        <v>26</v>
      </c>
      <c r="Q113" t="s">
        <v>92</v>
      </c>
      <c r="R113" s="13">
        <v>89</v>
      </c>
      <c r="S113" s="13">
        <v>4</v>
      </c>
      <c r="T113" s="21">
        <v>1</v>
      </c>
      <c r="V113" t="s">
        <v>2116</v>
      </c>
      <c r="W113" t="str">
        <f>+IF(V113="","",IF(MID(V113,1,3)="ECE","UNICO",IF(V113="FINES",CONCATENATE("R",IF(OR(C113="16",C113="21",C113="22",C113="23"),"16212223",IF(OR(C113="15",C113="17",C113="24",C113="25"),"15172425",C113))),IF(V113="CEBAS","UNICO",IF(VALUE(C113)&lt;=11,"AMBA","INTERIOR")))))</f>
        <v>AMBA</v>
      </c>
      <c r="X113" s="20" t="str">
        <f>+IF(V113="","-",CONCATENATE(V113,"_",W113))</f>
        <v>CENS_AMBA</v>
      </c>
      <c r="Y113" s="59">
        <v>0.30333170023831452</v>
      </c>
      <c r="Z113" t="str">
        <f>+IFERROR(VLOOKUP(H113,#REF!,2,FALSE),"-")</f>
        <v>-</v>
      </c>
      <c r="AA113" t="s">
        <v>2394</v>
      </c>
      <c r="AB113" t="str">
        <f>+IF(W113="","-",IF(W113="UNICO","CENSO","MUESTRA"))</f>
        <v>MUESTRA</v>
      </c>
      <c r="AC113" t="s">
        <v>2398</v>
      </c>
      <c r="AD113" t="s">
        <v>134</v>
      </c>
    </row>
    <row r="114" spans="1:30" x14ac:dyDescent="0.25">
      <c r="A114" s="5" t="str">
        <f t="shared" si="1"/>
        <v>0095DM0452</v>
      </c>
      <c r="B114" s="23" t="s">
        <v>2119</v>
      </c>
      <c r="C114" t="s">
        <v>884</v>
      </c>
      <c r="D114" t="s">
        <v>1574</v>
      </c>
      <c r="E114" t="s">
        <v>1575</v>
      </c>
      <c r="F114">
        <v>610985</v>
      </c>
      <c r="G114">
        <v>0</v>
      </c>
      <c r="H114" t="s">
        <v>1589</v>
      </c>
      <c r="I114" t="s">
        <v>20</v>
      </c>
      <c r="J114" t="s">
        <v>90</v>
      </c>
      <c r="K114" t="s">
        <v>21</v>
      </c>
      <c r="M114" t="s">
        <v>17642</v>
      </c>
      <c r="N114" t="s">
        <v>22</v>
      </c>
      <c r="O114" t="s">
        <v>23</v>
      </c>
      <c r="P114" t="s">
        <v>26</v>
      </c>
      <c r="Q114" t="s">
        <v>92</v>
      </c>
      <c r="R114" s="13">
        <v>219</v>
      </c>
      <c r="S114" s="13">
        <v>16</v>
      </c>
      <c r="T114" s="21">
        <v>1</v>
      </c>
      <c r="V114" t="s">
        <v>2116</v>
      </c>
      <c r="W114" t="str">
        <f>+IF(V114="","",IF(MID(V114,1,3)="ECE","UNICO",IF(V114="FINES",CONCATENATE("R",IF(OR(C114="16",C114="21",C114="22",C114="23"),"16212223",IF(OR(C114="15",C114="17",C114="24",C114="25"),"15172425",C114))),IF(V114="CEBAS","UNICO",IF(VALUE(C114)&lt;=11,"AMBA","INTERIOR")))))</f>
        <v>AMBA</v>
      </c>
      <c r="X114" s="20" t="str">
        <f>+IF(V114="","-",CONCATENATE(V114,"_",W114))</f>
        <v>CENS_AMBA</v>
      </c>
      <c r="Y114" s="59">
        <v>0.30570666693352372</v>
      </c>
      <c r="Z114" t="str">
        <f>+IFERROR(VLOOKUP(H114,#REF!,2,FALSE),"-")</f>
        <v>-</v>
      </c>
      <c r="AA114" t="s">
        <v>2393</v>
      </c>
      <c r="AB114" t="str">
        <f>+IF(W114="","-",IF(W114="UNICO","CENSO","MUESTRA"))</f>
        <v>MUESTRA</v>
      </c>
      <c r="AC114" t="s">
        <v>2398</v>
      </c>
      <c r="AD114" t="s">
        <v>134</v>
      </c>
    </row>
    <row r="115" spans="1:30" x14ac:dyDescent="0.25">
      <c r="A115" s="5" t="str">
        <f t="shared" si="1"/>
        <v>0055DM0460</v>
      </c>
      <c r="B115" s="23" t="s">
        <v>2119</v>
      </c>
      <c r="C115" t="s">
        <v>884</v>
      </c>
      <c r="D115" t="s">
        <v>882</v>
      </c>
      <c r="E115" t="s">
        <v>883</v>
      </c>
      <c r="F115">
        <v>623678</v>
      </c>
      <c r="G115">
        <v>0</v>
      </c>
      <c r="H115" t="s">
        <v>913</v>
      </c>
      <c r="I115" t="s">
        <v>20</v>
      </c>
      <c r="J115" t="s">
        <v>90</v>
      </c>
      <c r="K115" t="s">
        <v>21</v>
      </c>
      <c r="M115" t="s">
        <v>17633</v>
      </c>
      <c r="N115" t="s">
        <v>22</v>
      </c>
      <c r="O115" t="s">
        <v>23</v>
      </c>
      <c r="P115" t="s">
        <v>26</v>
      </c>
      <c r="Q115" t="s">
        <v>92</v>
      </c>
      <c r="R115" s="13">
        <v>66</v>
      </c>
      <c r="S115" s="13">
        <v>3</v>
      </c>
      <c r="T115" s="21">
        <v>1</v>
      </c>
      <c r="V115" t="s">
        <v>2116</v>
      </c>
      <c r="W115" t="str">
        <f>+IF(V115="","",IF(MID(V115,1,3)="ECE","UNICO",IF(V115="FINES",CONCATENATE("R",IF(OR(C115="16",C115="21",C115="22",C115="23"),"16212223",IF(OR(C115="15",C115="17",C115="24",C115="25"),"15172425",C115))),IF(V115="CEBAS","UNICO",IF(VALUE(C115)&lt;=11,"AMBA","INTERIOR")))))</f>
        <v>AMBA</v>
      </c>
      <c r="X115" s="20" t="str">
        <f>+IF(V115="","-",CONCATENATE(V115,"_",W115))</f>
        <v>CENS_AMBA</v>
      </c>
      <c r="Y115" s="59">
        <v>0.3156363268693288</v>
      </c>
      <c r="Z115" t="str">
        <f>+IFERROR(VLOOKUP(H115,#REF!,2,FALSE),"-")</f>
        <v>-</v>
      </c>
      <c r="AA115" t="s">
        <v>2393</v>
      </c>
      <c r="AB115" t="str">
        <f>+IF(W115="","-",IF(W115="UNICO","CENSO","MUESTRA"))</f>
        <v>MUESTRA</v>
      </c>
      <c r="AC115" t="s">
        <v>2397</v>
      </c>
      <c r="AD115" t="s">
        <v>134</v>
      </c>
    </row>
    <row r="116" spans="1:30" x14ac:dyDescent="0.25">
      <c r="A116" s="5" t="str">
        <f t="shared" si="1"/>
        <v>0062DM0454</v>
      </c>
      <c r="B116" s="23" t="s">
        <v>2119</v>
      </c>
      <c r="C116" t="s">
        <v>246</v>
      </c>
      <c r="D116" t="s">
        <v>958</v>
      </c>
      <c r="E116" t="s">
        <v>959</v>
      </c>
      <c r="F116">
        <v>609356</v>
      </c>
      <c r="G116">
        <v>0</v>
      </c>
      <c r="H116" t="s">
        <v>996</v>
      </c>
      <c r="I116" t="s">
        <v>20</v>
      </c>
      <c r="J116" t="s">
        <v>90</v>
      </c>
      <c r="K116" t="s">
        <v>21</v>
      </c>
      <c r="M116" t="s">
        <v>17725</v>
      </c>
      <c r="N116" t="s">
        <v>22</v>
      </c>
      <c r="O116" t="s">
        <v>23</v>
      </c>
      <c r="P116" t="s">
        <v>26</v>
      </c>
      <c r="Q116" t="s">
        <v>92</v>
      </c>
      <c r="R116" s="13">
        <v>217</v>
      </c>
      <c r="S116" s="13">
        <v>12</v>
      </c>
      <c r="T116" s="21">
        <v>1</v>
      </c>
      <c r="V116" t="s">
        <v>2116</v>
      </c>
      <c r="W116" t="str">
        <f>+IF(V116="","",IF(MID(V116,1,3)="ECE","UNICO",IF(V116="FINES",CONCATENATE("R",IF(OR(C116="16",C116="21",C116="22",C116="23"),"16212223",IF(OR(C116="15",C116="17",C116="24",C116="25"),"15172425",C116))),IF(V116="CEBAS","UNICO",IF(VALUE(C116)&lt;=11,"AMBA","INTERIOR")))))</f>
        <v>AMBA</v>
      </c>
      <c r="X116" s="20" t="str">
        <f>+IF(V116="","-",CONCATENATE(V116,"_",W116))</f>
        <v>CENS_AMBA</v>
      </c>
      <c r="Y116" s="59">
        <v>0.32182272221591018</v>
      </c>
      <c r="Z116" t="str">
        <f>+IFERROR(VLOOKUP(H116,#REF!,2,FALSE),"-")</f>
        <v>-</v>
      </c>
      <c r="AA116" t="s">
        <v>2393</v>
      </c>
      <c r="AB116" t="str">
        <f>+IF(W116="","-",IF(W116="UNICO","CENSO","MUESTRA"))</f>
        <v>MUESTRA</v>
      </c>
      <c r="AC116" t="s">
        <v>2398</v>
      </c>
      <c r="AD116" t="s">
        <v>134</v>
      </c>
    </row>
    <row r="117" spans="1:30" x14ac:dyDescent="0.25">
      <c r="A117" s="5" t="str">
        <f t="shared" si="1"/>
        <v>0101DM0451</v>
      </c>
      <c r="B117" s="23" t="s">
        <v>2119</v>
      </c>
      <c r="C117" t="s">
        <v>86</v>
      </c>
      <c r="D117" t="s">
        <v>384</v>
      </c>
      <c r="E117" t="s">
        <v>1709</v>
      </c>
      <c r="F117">
        <v>623758</v>
      </c>
      <c r="G117">
        <v>0</v>
      </c>
      <c r="H117" t="s">
        <v>1712</v>
      </c>
      <c r="I117" t="s">
        <v>20</v>
      </c>
      <c r="J117" t="s">
        <v>90</v>
      </c>
      <c r="K117" t="s">
        <v>21</v>
      </c>
      <c r="M117" t="s">
        <v>2289</v>
      </c>
      <c r="N117" t="s">
        <v>22</v>
      </c>
      <c r="O117" t="s">
        <v>23</v>
      </c>
      <c r="P117" t="s">
        <v>26</v>
      </c>
      <c r="Q117" t="s">
        <v>92</v>
      </c>
      <c r="R117" s="13">
        <v>45</v>
      </c>
      <c r="S117" s="13">
        <v>3</v>
      </c>
      <c r="T117" s="21">
        <v>1</v>
      </c>
      <c r="V117" t="s">
        <v>2116</v>
      </c>
      <c r="W117" t="str">
        <f>+IF(V117="","",IF(MID(V117,1,3)="ECE","UNICO",IF(V117="FINES",CONCATENATE("R",IF(OR(C117="16",C117="21",C117="22",C117="23"),"16212223",IF(OR(C117="15",C117="17",C117="24",C117="25"),"15172425",C117))),IF(V117="CEBAS","UNICO",IF(VALUE(C117)&lt;=11,"AMBA","INTERIOR")))))</f>
        <v>AMBA</v>
      </c>
      <c r="X117" s="20" t="str">
        <f>+IF(V117="","-",CONCATENATE(V117,"_",W117))</f>
        <v>CENS_AMBA</v>
      </c>
      <c r="Y117" s="59">
        <v>0.3218419447138503</v>
      </c>
      <c r="Z117" t="str">
        <f>+IFERROR(VLOOKUP(H117,#REF!,2,FALSE),"-")</f>
        <v>-</v>
      </c>
      <c r="AA117" t="s">
        <v>2394</v>
      </c>
      <c r="AB117" t="str">
        <f>+IF(W117="","-",IF(W117="UNICO","CENSO","MUESTRA"))</f>
        <v>MUESTRA</v>
      </c>
      <c r="AC117" t="s">
        <v>2397</v>
      </c>
      <c r="AD117" t="s">
        <v>134</v>
      </c>
    </row>
    <row r="118" spans="1:30" x14ac:dyDescent="0.25">
      <c r="A118" s="5" t="str">
        <f t="shared" si="1"/>
        <v>0005DM0456</v>
      </c>
      <c r="B118" s="23" t="s">
        <v>2119</v>
      </c>
      <c r="C118" t="s">
        <v>246</v>
      </c>
      <c r="D118" t="s">
        <v>243</v>
      </c>
      <c r="E118" t="s">
        <v>245</v>
      </c>
      <c r="F118">
        <v>613408</v>
      </c>
      <c r="G118">
        <v>0</v>
      </c>
      <c r="H118" t="s">
        <v>274</v>
      </c>
      <c r="I118" t="s">
        <v>20</v>
      </c>
      <c r="J118" t="s">
        <v>90</v>
      </c>
      <c r="K118" t="s">
        <v>21</v>
      </c>
      <c r="M118" t="s">
        <v>17628</v>
      </c>
      <c r="N118" t="s">
        <v>22</v>
      </c>
      <c r="O118" t="s">
        <v>23</v>
      </c>
      <c r="P118" t="s">
        <v>26</v>
      </c>
      <c r="Q118" t="s">
        <v>92</v>
      </c>
      <c r="R118" s="13">
        <v>187</v>
      </c>
      <c r="S118" s="13">
        <v>11</v>
      </c>
      <c r="T118" s="21">
        <v>1</v>
      </c>
      <c r="V118" t="s">
        <v>2116</v>
      </c>
      <c r="W118" t="str">
        <f>+IF(V118="","",IF(MID(V118,1,3)="ECE","UNICO",IF(V118="FINES",CONCATENATE("R",IF(OR(C118="16",C118="21",C118="22",C118="23"),"16212223",IF(OR(C118="15",C118="17",C118="24",C118="25"),"15172425",C118))),IF(V118="CEBAS","UNICO",IF(VALUE(C118)&lt;=11,"AMBA","INTERIOR")))))</f>
        <v>AMBA</v>
      </c>
      <c r="X118" s="20" t="str">
        <f>+IF(V118="","-",CONCATENATE(V118,"_",W118))</f>
        <v>CENS_AMBA</v>
      </c>
      <c r="Y118" s="59">
        <v>0.32227591756317348</v>
      </c>
      <c r="Z118" t="str">
        <f>+IFERROR(VLOOKUP(H118,#REF!,2,FALSE),"-")</f>
        <v>-</v>
      </c>
      <c r="AA118" t="s">
        <v>2393</v>
      </c>
      <c r="AB118" t="str">
        <f>+IF(W118="","-",IF(W118="UNICO","CENSO","MUESTRA"))</f>
        <v>MUESTRA</v>
      </c>
      <c r="AC118" t="s">
        <v>2397</v>
      </c>
      <c r="AD118" t="s">
        <v>134</v>
      </c>
    </row>
    <row r="119" spans="1:30" x14ac:dyDescent="0.25">
      <c r="A119" s="5" t="str">
        <f t="shared" si="1"/>
        <v>0030DM0455</v>
      </c>
      <c r="B119" s="23" t="s">
        <v>2119</v>
      </c>
      <c r="C119" t="s">
        <v>186</v>
      </c>
      <c r="D119" t="s">
        <v>551</v>
      </c>
      <c r="E119" t="s">
        <v>552</v>
      </c>
      <c r="F119">
        <v>623661</v>
      </c>
      <c r="G119">
        <v>0</v>
      </c>
      <c r="H119" t="s">
        <v>572</v>
      </c>
      <c r="I119" t="s">
        <v>20</v>
      </c>
      <c r="J119" t="s">
        <v>90</v>
      </c>
      <c r="K119" t="s">
        <v>21</v>
      </c>
      <c r="M119" t="s">
        <v>17643</v>
      </c>
      <c r="N119" t="s">
        <v>22</v>
      </c>
      <c r="O119" t="s">
        <v>23</v>
      </c>
      <c r="P119" t="s">
        <v>26</v>
      </c>
      <c r="Q119" t="s">
        <v>92</v>
      </c>
      <c r="R119" s="13">
        <v>139</v>
      </c>
      <c r="S119" s="13">
        <v>9</v>
      </c>
      <c r="T119" s="21">
        <v>1</v>
      </c>
      <c r="V119" t="s">
        <v>2116</v>
      </c>
      <c r="W119" t="str">
        <f>+IF(V119="","",IF(MID(V119,1,3)="ECE","UNICO",IF(V119="FINES",CONCATENATE("R",IF(OR(C119="16",C119="21",C119="22",C119="23"),"16212223",IF(OR(C119="15",C119="17",C119="24",C119="25"),"15172425",C119))),IF(V119="CEBAS","UNICO",IF(VALUE(C119)&lt;=11,"AMBA","INTERIOR")))))</f>
        <v>AMBA</v>
      </c>
      <c r="X119" s="20" t="str">
        <f>+IF(V119="","-",CONCATENATE(V119,"_",W119))</f>
        <v>CENS_AMBA</v>
      </c>
      <c r="Y119" s="59">
        <v>0.32327683357631459</v>
      </c>
      <c r="Z119" t="str">
        <f>+IFERROR(VLOOKUP(H119,#REF!,2,FALSE),"-")</f>
        <v>-</v>
      </c>
      <c r="AA119" t="s">
        <v>2393</v>
      </c>
      <c r="AB119" t="str">
        <f>+IF(W119="","-",IF(W119="UNICO","CENSO","MUESTRA"))</f>
        <v>MUESTRA</v>
      </c>
      <c r="AC119" t="s">
        <v>2398</v>
      </c>
      <c r="AD119" t="s">
        <v>134</v>
      </c>
    </row>
    <row r="120" spans="1:30" x14ac:dyDescent="0.25">
      <c r="A120" s="5" t="str">
        <f t="shared" si="1"/>
        <v>0069DM0471</v>
      </c>
      <c r="B120" s="23" t="s">
        <v>2119</v>
      </c>
      <c r="C120" t="s">
        <v>1079</v>
      </c>
      <c r="D120" t="s">
        <v>1077</v>
      </c>
      <c r="E120" t="s">
        <v>1078</v>
      </c>
      <c r="F120">
        <v>623639</v>
      </c>
      <c r="G120">
        <v>0</v>
      </c>
      <c r="H120" t="s">
        <v>1181</v>
      </c>
      <c r="I120" t="s">
        <v>20</v>
      </c>
      <c r="J120" t="s">
        <v>90</v>
      </c>
      <c r="K120" t="s">
        <v>21</v>
      </c>
      <c r="M120" t="s">
        <v>17648</v>
      </c>
      <c r="N120" t="s">
        <v>22</v>
      </c>
      <c r="O120" t="s">
        <v>23</v>
      </c>
      <c r="P120" t="s">
        <v>26</v>
      </c>
      <c r="Q120" t="s">
        <v>92</v>
      </c>
      <c r="R120" s="13">
        <v>110</v>
      </c>
      <c r="S120" s="13">
        <v>9</v>
      </c>
      <c r="T120" s="21">
        <v>1</v>
      </c>
      <c r="V120" t="s">
        <v>2116</v>
      </c>
      <c r="W120" t="str">
        <f>+IF(V120="","",IF(MID(V120,1,3)="ECE","UNICO",IF(V120="FINES",CONCATENATE("R",IF(OR(C120="16",C120="21",C120="22",C120="23"),"16212223",IF(OR(C120="15",C120="17",C120="24",C120="25"),"15172425",C120))),IF(V120="CEBAS","UNICO",IF(VALUE(C120)&lt;=11,"AMBA","INTERIOR")))))</f>
        <v>AMBA</v>
      </c>
      <c r="X120" s="20" t="str">
        <f>+IF(V120="","-",CONCATENATE(V120,"_",W120))</f>
        <v>CENS_AMBA</v>
      </c>
      <c r="Y120" s="59">
        <v>0.32507061032024592</v>
      </c>
      <c r="Z120" t="str">
        <f>+IFERROR(VLOOKUP(H120,#REF!,2,FALSE),"-")</f>
        <v>-</v>
      </c>
      <c r="AA120" t="s">
        <v>2393</v>
      </c>
      <c r="AB120" t="str">
        <f>+IF(W120="","-",IF(W120="UNICO","CENSO","MUESTRA"))</f>
        <v>MUESTRA</v>
      </c>
      <c r="AC120" t="s">
        <v>2397</v>
      </c>
      <c r="AD120" t="s">
        <v>134</v>
      </c>
    </row>
    <row r="121" spans="1:30" x14ac:dyDescent="0.25">
      <c r="A121" s="5" t="str">
        <f t="shared" si="1"/>
        <v>0001DM0452</v>
      </c>
      <c r="B121" s="23" t="s">
        <v>2119</v>
      </c>
      <c r="C121" t="s">
        <v>19</v>
      </c>
      <c r="D121" t="s">
        <v>17</v>
      </c>
      <c r="E121" t="s">
        <v>18</v>
      </c>
      <c r="F121">
        <v>618227</v>
      </c>
      <c r="G121">
        <v>0</v>
      </c>
      <c r="H121" t="s">
        <v>89</v>
      </c>
      <c r="I121" t="s">
        <v>20</v>
      </c>
      <c r="J121" t="s">
        <v>90</v>
      </c>
      <c r="K121" t="s">
        <v>21</v>
      </c>
      <c r="M121" t="s">
        <v>17642</v>
      </c>
      <c r="N121" t="s">
        <v>22</v>
      </c>
      <c r="O121" t="s">
        <v>82</v>
      </c>
      <c r="P121" t="s">
        <v>26</v>
      </c>
      <c r="Q121" t="s">
        <v>92</v>
      </c>
      <c r="R121" s="13">
        <v>597</v>
      </c>
      <c r="S121" s="13">
        <v>15</v>
      </c>
      <c r="T121" s="21">
        <v>1</v>
      </c>
      <c r="V121" t="s">
        <v>2116</v>
      </c>
      <c r="W121" t="str">
        <f>+IF(V121="","",IF(MID(V121,1,3)="ECE","UNICO",IF(V121="FINES",CONCATENATE("R",IF(OR(C121="16",C121="21",C121="22",C121="23"),"16212223",IF(OR(C121="15",C121="17",C121="24",C121="25"),"15172425",C121))),IF(V121="CEBAS","UNICO",IF(VALUE(C121)&lt;=11,"AMBA","INTERIOR")))))</f>
        <v>AMBA</v>
      </c>
      <c r="X121" s="20" t="str">
        <f>+IF(V121="","-",CONCATENATE(V121,"_",W121))</f>
        <v>CENS_AMBA</v>
      </c>
      <c r="Y121" s="59">
        <v>0.32607403134598451</v>
      </c>
      <c r="Z121" t="str">
        <f>+IFERROR(VLOOKUP(H121,#REF!,2,FALSE),"-")</f>
        <v>-</v>
      </c>
      <c r="AA121" t="s">
        <v>2393</v>
      </c>
      <c r="AB121" t="str">
        <f>+IF(W121="","-",IF(W121="UNICO","CENSO","MUESTRA"))</f>
        <v>MUESTRA</v>
      </c>
      <c r="AC121" t="s">
        <v>2397</v>
      </c>
      <c r="AD121" t="s">
        <v>134</v>
      </c>
    </row>
    <row r="122" spans="1:30" x14ac:dyDescent="0.25">
      <c r="A122" s="5" t="str">
        <f t="shared" si="1"/>
        <v>0047DM0451</v>
      </c>
      <c r="B122" s="23" t="s">
        <v>2119</v>
      </c>
      <c r="C122" t="s">
        <v>158</v>
      </c>
      <c r="D122" t="s">
        <v>811</v>
      </c>
      <c r="E122" t="s">
        <v>812</v>
      </c>
      <c r="F122">
        <v>605750</v>
      </c>
      <c r="G122">
        <v>0</v>
      </c>
      <c r="H122" t="s">
        <v>823</v>
      </c>
      <c r="I122" t="s">
        <v>20</v>
      </c>
      <c r="J122" t="s">
        <v>90</v>
      </c>
      <c r="K122" t="s">
        <v>21</v>
      </c>
      <c r="M122" t="s">
        <v>17726</v>
      </c>
      <c r="N122" t="s">
        <v>22</v>
      </c>
      <c r="O122" t="s">
        <v>23</v>
      </c>
      <c r="P122" t="s">
        <v>26</v>
      </c>
      <c r="Q122" t="s">
        <v>92</v>
      </c>
      <c r="R122" s="13">
        <v>304</v>
      </c>
      <c r="S122" s="13">
        <v>16</v>
      </c>
      <c r="T122" s="21">
        <v>1</v>
      </c>
      <c r="V122" t="s">
        <v>2116</v>
      </c>
      <c r="W122" t="str">
        <f>+IF(V122="","",IF(MID(V122,1,3)="ECE","UNICO",IF(V122="FINES",CONCATENATE("R",IF(OR(C122="16",C122="21",C122="22",C122="23"),"16212223",IF(OR(C122="15",C122="17",C122="24",C122="25"),"15172425",C122))),IF(V122="CEBAS","UNICO",IF(VALUE(C122)&lt;=11,"AMBA","INTERIOR")))))</f>
        <v>AMBA</v>
      </c>
      <c r="X122" s="20" t="str">
        <f>+IF(V122="","-",CONCATENATE(V122,"_",W122))</f>
        <v>CENS_AMBA</v>
      </c>
      <c r="Y122" s="59">
        <v>0.32663223068965108</v>
      </c>
      <c r="Z122" t="str">
        <f>+IFERROR(VLOOKUP(H122,#REF!,2,FALSE),"-")</f>
        <v>-</v>
      </c>
      <c r="AA122" t="s">
        <v>2393</v>
      </c>
      <c r="AB122" t="str">
        <f>+IF(W122="","-",IF(W122="UNICO","CENSO","MUESTRA"))</f>
        <v>MUESTRA</v>
      </c>
      <c r="AC122" t="s">
        <v>2398</v>
      </c>
      <c r="AD122" t="s">
        <v>134</v>
      </c>
    </row>
    <row r="123" spans="1:30" x14ac:dyDescent="0.25">
      <c r="A123" s="5" t="str">
        <f t="shared" si="1"/>
        <v>0074DM0451</v>
      </c>
      <c r="B123" s="23" t="s">
        <v>2119</v>
      </c>
      <c r="C123" t="s">
        <v>86</v>
      </c>
      <c r="D123" t="s">
        <v>1346</v>
      </c>
      <c r="E123" t="s">
        <v>1347</v>
      </c>
      <c r="F123">
        <v>623756</v>
      </c>
      <c r="G123">
        <v>0</v>
      </c>
      <c r="H123" t="s">
        <v>1349</v>
      </c>
      <c r="I123" t="s">
        <v>20</v>
      </c>
      <c r="J123" t="s">
        <v>90</v>
      </c>
      <c r="K123" t="s">
        <v>21</v>
      </c>
      <c r="M123" t="s">
        <v>2289</v>
      </c>
      <c r="N123" t="s">
        <v>22</v>
      </c>
      <c r="O123" t="s">
        <v>23</v>
      </c>
      <c r="P123" t="s">
        <v>26</v>
      </c>
      <c r="Q123" t="s">
        <v>92</v>
      </c>
      <c r="R123" s="13">
        <v>50</v>
      </c>
      <c r="S123" s="13">
        <v>3</v>
      </c>
      <c r="T123" s="21">
        <v>1</v>
      </c>
      <c r="V123" t="s">
        <v>2116</v>
      </c>
      <c r="W123" t="str">
        <f>+IF(V123="","",IF(MID(V123,1,3)="ECE","UNICO",IF(V123="FINES",CONCATENATE("R",IF(OR(C123="16",C123="21",C123="22",C123="23"),"16212223",IF(OR(C123="15",C123="17",C123="24",C123="25"),"15172425",C123))),IF(V123="CEBAS","UNICO",IF(VALUE(C123)&lt;=11,"AMBA","INTERIOR")))))</f>
        <v>AMBA</v>
      </c>
      <c r="X123" s="20" t="str">
        <f>+IF(V123="","-",CONCATENATE(V123,"_",W123))</f>
        <v>CENS_AMBA</v>
      </c>
      <c r="Y123" s="59">
        <v>0.3346891717778312</v>
      </c>
      <c r="Z123" t="str">
        <f>+IFERROR(VLOOKUP(H123,#REF!,2,FALSE),"-")</f>
        <v>-</v>
      </c>
      <c r="AA123" t="s">
        <v>2394</v>
      </c>
      <c r="AB123" t="str">
        <f>+IF(W123="","-",IF(W123="UNICO","CENSO","MUESTRA"))</f>
        <v>MUESTRA</v>
      </c>
      <c r="AC123" t="s">
        <v>2398</v>
      </c>
      <c r="AD123" t="s">
        <v>134</v>
      </c>
    </row>
    <row r="124" spans="1:30" x14ac:dyDescent="0.25">
      <c r="A124" s="5" t="str">
        <f t="shared" si="1"/>
        <v>0095DM0453</v>
      </c>
      <c r="B124" s="23" t="s">
        <v>2119</v>
      </c>
      <c r="C124" t="s">
        <v>884</v>
      </c>
      <c r="D124" t="s">
        <v>1574</v>
      </c>
      <c r="E124" t="s">
        <v>1575</v>
      </c>
      <c r="F124">
        <v>623672</v>
      </c>
      <c r="G124">
        <v>0</v>
      </c>
      <c r="H124" t="s">
        <v>1590</v>
      </c>
      <c r="I124" t="s">
        <v>20</v>
      </c>
      <c r="J124" t="s">
        <v>90</v>
      </c>
      <c r="K124" t="s">
        <v>21</v>
      </c>
      <c r="M124" t="s">
        <v>17638</v>
      </c>
      <c r="N124" t="s">
        <v>22</v>
      </c>
      <c r="O124" t="s">
        <v>23</v>
      </c>
      <c r="P124" t="s">
        <v>26</v>
      </c>
      <c r="Q124" t="s">
        <v>92</v>
      </c>
      <c r="R124" s="13">
        <v>120</v>
      </c>
      <c r="S124" s="13">
        <v>7</v>
      </c>
      <c r="T124" s="21">
        <v>1</v>
      </c>
      <c r="V124" t="s">
        <v>2116</v>
      </c>
      <c r="W124" t="str">
        <f>+IF(V124="","",IF(MID(V124,1,3)="ECE","UNICO",IF(V124="FINES",CONCATENATE("R",IF(OR(C124="16",C124="21",C124="22",C124="23"),"16212223",IF(OR(C124="15",C124="17",C124="24",C124="25"),"15172425",C124))),IF(V124="CEBAS","UNICO",IF(VALUE(C124)&lt;=11,"AMBA","INTERIOR")))))</f>
        <v>AMBA</v>
      </c>
      <c r="X124" s="20" t="str">
        <f>+IF(V124="","-",CONCATENATE(V124,"_",W124))</f>
        <v>CENS_AMBA</v>
      </c>
      <c r="Y124" s="59">
        <v>0.3350631055022989</v>
      </c>
      <c r="Z124" t="str">
        <f>+IFERROR(VLOOKUP(H124,#REF!,2,FALSE),"-")</f>
        <v>-</v>
      </c>
      <c r="AA124" t="s">
        <v>2393</v>
      </c>
      <c r="AB124" t="str">
        <f>+IF(W124="","-",IF(W124="UNICO","CENSO","MUESTRA"))</f>
        <v>MUESTRA</v>
      </c>
      <c r="AC124" t="s">
        <v>2397</v>
      </c>
      <c r="AD124" t="s">
        <v>134</v>
      </c>
    </row>
    <row r="125" spans="1:30" x14ac:dyDescent="0.25">
      <c r="A125" s="5" t="str">
        <f t="shared" si="1"/>
        <v>0130DM0453</v>
      </c>
      <c r="B125" s="23" t="s">
        <v>2119</v>
      </c>
      <c r="C125" t="s">
        <v>186</v>
      </c>
      <c r="D125" t="s">
        <v>285</v>
      </c>
      <c r="E125" t="s">
        <v>1994</v>
      </c>
      <c r="F125">
        <v>623662</v>
      </c>
      <c r="G125">
        <v>0</v>
      </c>
      <c r="H125" t="s">
        <v>2006</v>
      </c>
      <c r="I125" t="s">
        <v>20</v>
      </c>
      <c r="J125" t="s">
        <v>90</v>
      </c>
      <c r="K125" t="s">
        <v>21</v>
      </c>
      <c r="M125" t="s">
        <v>17638</v>
      </c>
      <c r="N125" t="s">
        <v>22</v>
      </c>
      <c r="O125" t="s">
        <v>23</v>
      </c>
      <c r="P125" t="s">
        <v>26</v>
      </c>
      <c r="Q125" t="s">
        <v>92</v>
      </c>
      <c r="R125" s="13">
        <v>159</v>
      </c>
      <c r="S125" s="13">
        <v>8</v>
      </c>
      <c r="T125" s="21">
        <v>1</v>
      </c>
      <c r="V125" t="s">
        <v>2116</v>
      </c>
      <c r="W125" t="str">
        <f>+IF(V125="","",IF(MID(V125,1,3)="ECE","UNICO",IF(V125="FINES",CONCATENATE("R",IF(OR(C125="16",C125="21",C125="22",C125="23"),"16212223",IF(OR(C125="15",C125="17",C125="24",C125="25"),"15172425",C125))),IF(V125="CEBAS","UNICO",IF(VALUE(C125)&lt;=11,"AMBA","INTERIOR")))))</f>
        <v>AMBA</v>
      </c>
      <c r="X125" s="20" t="str">
        <f>+IF(V125="","-",CONCATENATE(V125,"_",W125))</f>
        <v>CENS_AMBA</v>
      </c>
      <c r="Y125" s="59">
        <v>0.33573159575462341</v>
      </c>
      <c r="Z125" t="str">
        <f>+IFERROR(VLOOKUP(H125,#REF!,2,FALSE),"-")</f>
        <v>-</v>
      </c>
      <c r="AA125" t="s">
        <v>2393</v>
      </c>
      <c r="AB125" t="str">
        <f>+IF(W125="","-",IF(W125="UNICO","CENSO","MUESTRA"))</f>
        <v>MUESTRA</v>
      </c>
      <c r="AC125" t="s">
        <v>2398</v>
      </c>
      <c r="AD125" t="s">
        <v>134</v>
      </c>
    </row>
    <row r="126" spans="1:30" x14ac:dyDescent="0.25">
      <c r="A126" s="5" t="str">
        <f t="shared" si="1"/>
        <v>0045DM0466</v>
      </c>
      <c r="B126" s="23" t="s">
        <v>2119</v>
      </c>
      <c r="C126" t="s">
        <v>140</v>
      </c>
      <c r="D126" t="s">
        <v>760</v>
      </c>
      <c r="E126" t="s">
        <v>761</v>
      </c>
      <c r="F126">
        <v>623687</v>
      </c>
      <c r="G126">
        <v>0</v>
      </c>
      <c r="H126" t="s">
        <v>803</v>
      </c>
      <c r="I126" t="s">
        <v>20</v>
      </c>
      <c r="J126" t="s">
        <v>90</v>
      </c>
      <c r="K126" t="s">
        <v>21</v>
      </c>
      <c r="M126" t="s">
        <v>17629</v>
      </c>
      <c r="N126" t="s">
        <v>22</v>
      </c>
      <c r="O126" t="s">
        <v>23</v>
      </c>
      <c r="P126" t="s">
        <v>26</v>
      </c>
      <c r="Q126" t="s">
        <v>92</v>
      </c>
      <c r="R126" s="13">
        <v>98</v>
      </c>
      <c r="S126" s="13">
        <v>4</v>
      </c>
      <c r="T126" s="21">
        <v>1</v>
      </c>
      <c r="V126" t="s">
        <v>2116</v>
      </c>
      <c r="W126" t="str">
        <f>+IF(V126="","",IF(MID(V126,1,3)="ECE","UNICO",IF(V126="FINES",CONCATENATE("R",IF(OR(C126="16",C126="21",C126="22",C126="23"),"16212223",IF(OR(C126="15",C126="17",C126="24",C126="25"),"15172425",C126))),IF(V126="CEBAS","UNICO",IF(VALUE(C126)&lt;=11,"AMBA","INTERIOR")))))</f>
        <v>AMBA</v>
      </c>
      <c r="X126" s="20" t="str">
        <f>+IF(V126="","-",CONCATENATE(V126,"_",W126))</f>
        <v>CENS_AMBA</v>
      </c>
      <c r="Y126" s="59">
        <v>0.33623862669274612</v>
      </c>
      <c r="Z126" t="str">
        <f>+IFERROR(VLOOKUP(H126,#REF!,2,FALSE),"-")</f>
        <v>-</v>
      </c>
      <c r="AA126" t="s">
        <v>2393</v>
      </c>
      <c r="AB126" t="str">
        <f>+IF(W126="","-",IF(W126="UNICO","CENSO","MUESTRA"))</f>
        <v>MUESTRA</v>
      </c>
      <c r="AC126" t="s">
        <v>2397</v>
      </c>
      <c r="AD126" t="s">
        <v>134</v>
      </c>
    </row>
    <row r="127" spans="1:30" x14ac:dyDescent="0.25">
      <c r="A127" s="5" t="str">
        <f t="shared" si="1"/>
        <v>0071DM0458</v>
      </c>
      <c r="B127" s="23" t="s">
        <v>2119</v>
      </c>
      <c r="C127" t="s">
        <v>1245</v>
      </c>
      <c r="D127" t="s">
        <v>1243</v>
      </c>
      <c r="E127" t="s">
        <v>1244</v>
      </c>
      <c r="F127">
        <v>623709</v>
      </c>
      <c r="G127">
        <v>0</v>
      </c>
      <c r="H127" t="s">
        <v>1281</v>
      </c>
      <c r="I127" t="s">
        <v>20</v>
      </c>
      <c r="J127" t="s">
        <v>90</v>
      </c>
      <c r="K127" t="s">
        <v>21</v>
      </c>
      <c r="M127" t="s">
        <v>17618</v>
      </c>
      <c r="N127" t="s">
        <v>22</v>
      </c>
      <c r="O127" t="s">
        <v>23</v>
      </c>
      <c r="P127" t="s">
        <v>26</v>
      </c>
      <c r="Q127" t="s">
        <v>92</v>
      </c>
      <c r="R127" s="13">
        <v>93</v>
      </c>
      <c r="S127" s="13">
        <v>6</v>
      </c>
      <c r="T127" s="21">
        <v>1</v>
      </c>
      <c r="V127" t="s">
        <v>2116</v>
      </c>
      <c r="W127" t="str">
        <f>+IF(V127="","",IF(MID(V127,1,3)="ECE","UNICO",IF(V127="FINES",CONCATENATE("R",IF(OR(C127="16",C127="21",C127="22",C127="23"),"16212223",IF(OR(C127="15",C127="17",C127="24",C127="25"),"15172425",C127))),IF(V127="CEBAS","UNICO",IF(VALUE(C127)&lt;=11,"AMBA","INTERIOR")))))</f>
        <v>AMBA</v>
      </c>
      <c r="X127" s="20" t="str">
        <f>+IF(V127="","-",CONCATENATE(V127,"_",W127))</f>
        <v>CENS_AMBA</v>
      </c>
      <c r="Y127" s="59">
        <v>0.33991430451472598</v>
      </c>
      <c r="Z127" t="str">
        <f>+IFERROR(VLOOKUP(H127,#REF!,2,FALSE),"-")</f>
        <v>-</v>
      </c>
      <c r="AA127" t="s">
        <v>2393</v>
      </c>
      <c r="AB127" t="str">
        <f>+IF(W127="","-",IF(W127="UNICO","CENSO","MUESTRA"))</f>
        <v>MUESTRA</v>
      </c>
      <c r="AC127" t="s">
        <v>2397</v>
      </c>
      <c r="AD127" t="s">
        <v>134</v>
      </c>
    </row>
    <row r="128" spans="1:30" x14ac:dyDescent="0.25">
      <c r="A128" s="5" t="str">
        <f t="shared" si="1"/>
        <v>0057DM0451</v>
      </c>
      <c r="B128" s="23" t="s">
        <v>2119</v>
      </c>
      <c r="C128" t="s">
        <v>86</v>
      </c>
      <c r="D128" t="s">
        <v>927</v>
      </c>
      <c r="E128" t="s">
        <v>928</v>
      </c>
      <c r="F128">
        <v>623757</v>
      </c>
      <c r="G128">
        <v>0</v>
      </c>
      <c r="H128" t="s">
        <v>930</v>
      </c>
      <c r="I128" t="s">
        <v>20</v>
      </c>
      <c r="J128" t="s">
        <v>90</v>
      </c>
      <c r="K128" t="s">
        <v>21</v>
      </c>
      <c r="M128" t="s">
        <v>2289</v>
      </c>
      <c r="N128" t="s">
        <v>22</v>
      </c>
      <c r="O128" t="s">
        <v>23</v>
      </c>
      <c r="P128" t="s">
        <v>26</v>
      </c>
      <c r="Q128" t="s">
        <v>92</v>
      </c>
      <c r="R128" s="13">
        <v>66</v>
      </c>
      <c r="S128" s="13">
        <v>3</v>
      </c>
      <c r="T128" s="21">
        <v>1</v>
      </c>
      <c r="V128" t="s">
        <v>2116</v>
      </c>
      <c r="W128" t="str">
        <f>+IF(V128="","",IF(MID(V128,1,3)="ECE","UNICO",IF(V128="FINES",CONCATENATE("R",IF(OR(C128="16",C128="21",C128="22",C128="23"),"16212223",IF(OR(C128="15",C128="17",C128="24",C128="25"),"15172425",C128))),IF(V128="CEBAS","UNICO",IF(VALUE(C128)&lt;=11,"AMBA","INTERIOR")))))</f>
        <v>AMBA</v>
      </c>
      <c r="X128" s="20" t="str">
        <f>+IF(V128="","-",CONCATENATE(V128,"_",W128))</f>
        <v>CENS_AMBA</v>
      </c>
      <c r="Y128" s="59">
        <v>0.34027602937486429</v>
      </c>
      <c r="Z128" t="str">
        <f>+IFERROR(VLOOKUP(H128,#REF!,2,FALSE),"-")</f>
        <v>-</v>
      </c>
      <c r="AA128" t="s">
        <v>2393</v>
      </c>
      <c r="AB128" t="str">
        <f>+IF(W128="","-",IF(W128="UNICO","CENSO","MUESTRA"))</f>
        <v>MUESTRA</v>
      </c>
      <c r="AC128" t="s">
        <v>2398</v>
      </c>
      <c r="AD128" t="s">
        <v>134</v>
      </c>
    </row>
    <row r="129" spans="1:30" x14ac:dyDescent="0.25">
      <c r="A129" s="5" t="str">
        <f t="shared" si="1"/>
        <v>0055DM0463</v>
      </c>
      <c r="B129" s="23" t="s">
        <v>2119</v>
      </c>
      <c r="C129" t="s">
        <v>884</v>
      </c>
      <c r="D129" t="s">
        <v>882</v>
      </c>
      <c r="E129" t="s">
        <v>883</v>
      </c>
      <c r="F129">
        <v>623680</v>
      </c>
      <c r="G129">
        <v>0</v>
      </c>
      <c r="H129" t="s">
        <v>916</v>
      </c>
      <c r="I129" t="s">
        <v>20</v>
      </c>
      <c r="J129" t="s">
        <v>90</v>
      </c>
      <c r="K129" t="s">
        <v>21</v>
      </c>
      <c r="M129" t="s">
        <v>17623</v>
      </c>
      <c r="N129" t="s">
        <v>22</v>
      </c>
      <c r="O129" t="s">
        <v>23</v>
      </c>
      <c r="P129" t="s">
        <v>26</v>
      </c>
      <c r="Q129" t="s">
        <v>92</v>
      </c>
      <c r="R129" s="13">
        <v>180</v>
      </c>
      <c r="S129" s="13">
        <v>10</v>
      </c>
      <c r="T129" s="21">
        <v>1</v>
      </c>
      <c r="V129" t="s">
        <v>2116</v>
      </c>
      <c r="W129" t="str">
        <f>+IF(V129="","",IF(MID(V129,1,3)="ECE","UNICO",IF(V129="FINES",CONCATENATE("R",IF(OR(C129="16",C129="21",C129="22",C129="23"),"16212223",IF(OR(C129="15",C129="17",C129="24",C129="25"),"15172425",C129))),IF(V129="CEBAS","UNICO",IF(VALUE(C129)&lt;=11,"AMBA","INTERIOR")))))</f>
        <v>AMBA</v>
      </c>
      <c r="X129" s="20" t="str">
        <f>+IF(V129="","-",CONCATENATE(V129,"_",W129))</f>
        <v>CENS_AMBA</v>
      </c>
      <c r="Y129" s="59">
        <v>0.34078427697672992</v>
      </c>
      <c r="Z129" t="str">
        <f>+IFERROR(VLOOKUP(H129,#REF!,2,FALSE),"-")</f>
        <v>-</v>
      </c>
      <c r="AA129" t="s">
        <v>2393</v>
      </c>
      <c r="AB129" t="str">
        <f>+IF(W129="","-",IF(W129="UNICO","CENSO","MUESTRA"))</f>
        <v>MUESTRA</v>
      </c>
      <c r="AC129" t="s">
        <v>2397</v>
      </c>
      <c r="AD129" t="s">
        <v>134</v>
      </c>
    </row>
    <row r="130" spans="1:30" x14ac:dyDescent="0.25">
      <c r="A130" s="5" t="str">
        <f t="shared" si="1"/>
        <v>0073DM0456</v>
      </c>
      <c r="B130" s="23" t="s">
        <v>2119</v>
      </c>
      <c r="C130" t="s">
        <v>1302</v>
      </c>
      <c r="D130" t="s">
        <v>1300</v>
      </c>
      <c r="E130" t="s">
        <v>1301</v>
      </c>
      <c r="F130">
        <v>623737</v>
      </c>
      <c r="G130">
        <v>0</v>
      </c>
      <c r="H130" t="s">
        <v>1335</v>
      </c>
      <c r="I130" t="s">
        <v>20</v>
      </c>
      <c r="J130" t="s">
        <v>90</v>
      </c>
      <c r="K130" t="s">
        <v>21</v>
      </c>
      <c r="M130" t="s">
        <v>17628</v>
      </c>
      <c r="N130" t="s">
        <v>22</v>
      </c>
      <c r="O130" t="s">
        <v>23</v>
      </c>
      <c r="P130" t="s">
        <v>26</v>
      </c>
      <c r="Q130" t="s">
        <v>92</v>
      </c>
      <c r="R130" s="13">
        <v>68</v>
      </c>
      <c r="S130" s="13">
        <v>10</v>
      </c>
      <c r="T130" s="21">
        <v>1</v>
      </c>
      <c r="V130" t="s">
        <v>2116</v>
      </c>
      <c r="W130" t="str">
        <f>+IF(V130="","",IF(MID(V130,1,3)="ECE","UNICO",IF(V130="FINES",CONCATENATE("R",IF(OR(C130="16",C130="21",C130="22",C130="23"),"16212223",IF(OR(C130="15",C130="17",C130="24",C130="25"),"15172425",C130))),IF(V130="CEBAS","UNICO",IF(VALUE(C130)&lt;=11,"AMBA","INTERIOR")))))</f>
        <v>AMBA</v>
      </c>
      <c r="X130" s="20" t="str">
        <f>+IF(V130="","-",CONCATENATE(V130,"_",W130))</f>
        <v>CENS_AMBA</v>
      </c>
      <c r="Y130" s="59">
        <v>0.34433857233900772</v>
      </c>
      <c r="Z130" t="str">
        <f>+IFERROR(VLOOKUP(H130,#REF!,2,FALSE),"-")</f>
        <v>-</v>
      </c>
      <c r="AA130" t="s">
        <v>2393</v>
      </c>
      <c r="AB130" t="str">
        <f>+IF(W130="","-",IF(W130="UNICO","CENSO","MUESTRA"))</f>
        <v>MUESTRA</v>
      </c>
      <c r="AC130" t="s">
        <v>2397</v>
      </c>
      <c r="AD130" t="s">
        <v>134</v>
      </c>
    </row>
    <row r="131" spans="1:30" x14ac:dyDescent="0.25">
      <c r="A131" s="5" t="str">
        <f t="shared" ref="A131:A194" si="2">+H131</f>
        <v>0117DM0453</v>
      </c>
      <c r="B131" s="23" t="s">
        <v>2119</v>
      </c>
      <c r="C131" t="s">
        <v>140</v>
      </c>
      <c r="D131" t="s">
        <v>85</v>
      </c>
      <c r="E131" t="s">
        <v>1888</v>
      </c>
      <c r="F131">
        <v>623694</v>
      </c>
      <c r="G131">
        <v>0</v>
      </c>
      <c r="H131" t="s">
        <v>1904</v>
      </c>
      <c r="I131" t="s">
        <v>20</v>
      </c>
      <c r="J131" t="s">
        <v>90</v>
      </c>
      <c r="K131" t="s">
        <v>21</v>
      </c>
      <c r="M131" t="s">
        <v>17638</v>
      </c>
      <c r="N131" t="s">
        <v>22</v>
      </c>
      <c r="O131" t="s">
        <v>23</v>
      </c>
      <c r="P131" t="s">
        <v>26</v>
      </c>
      <c r="Q131" t="s">
        <v>92</v>
      </c>
      <c r="R131" s="13">
        <v>69</v>
      </c>
      <c r="S131" s="13">
        <v>3</v>
      </c>
      <c r="T131" s="21">
        <v>1</v>
      </c>
      <c r="V131" t="s">
        <v>2116</v>
      </c>
      <c r="W131" t="str">
        <f>+IF(V131="","",IF(MID(V131,1,3)="ECE","UNICO",IF(V131="FINES",CONCATENATE("R",IF(OR(C131="16",C131="21",C131="22",C131="23"),"16212223",IF(OR(C131="15",C131="17",C131="24",C131="25"),"15172425",C131))),IF(V131="CEBAS","UNICO",IF(VALUE(C131)&lt;=11,"AMBA","INTERIOR")))))</f>
        <v>AMBA</v>
      </c>
      <c r="X131" s="20" t="str">
        <f>+IF(V131="","-",CONCATENATE(V131,"_",W131))</f>
        <v>CENS_AMBA</v>
      </c>
      <c r="Y131" s="59">
        <v>0.34533263411786819</v>
      </c>
      <c r="Z131" t="str">
        <f>+IFERROR(VLOOKUP(H131,#REF!,2,FALSE),"-")</f>
        <v>-</v>
      </c>
      <c r="AA131" t="s">
        <v>2393</v>
      </c>
      <c r="AB131" t="str">
        <f>+IF(W131="","-",IF(W131="UNICO","CENSO","MUESTRA"))</f>
        <v>MUESTRA</v>
      </c>
      <c r="AC131" t="s">
        <v>2397</v>
      </c>
      <c r="AD131" t="s">
        <v>134</v>
      </c>
    </row>
    <row r="132" spans="1:30" x14ac:dyDescent="0.25">
      <c r="A132" s="5" t="str">
        <f t="shared" si="2"/>
        <v>0085DM0452</v>
      </c>
      <c r="B132" s="23" t="s">
        <v>2119</v>
      </c>
      <c r="C132" t="s">
        <v>584</v>
      </c>
      <c r="D132" t="s">
        <v>1474</v>
      </c>
      <c r="E132" t="s">
        <v>1475</v>
      </c>
      <c r="F132">
        <v>608181</v>
      </c>
      <c r="G132">
        <v>0</v>
      </c>
      <c r="H132" t="s">
        <v>1510</v>
      </c>
      <c r="I132" t="s">
        <v>20</v>
      </c>
      <c r="J132" t="s">
        <v>90</v>
      </c>
      <c r="K132" t="s">
        <v>21</v>
      </c>
      <c r="M132" t="s">
        <v>17642</v>
      </c>
      <c r="N132" t="s">
        <v>22</v>
      </c>
      <c r="O132" t="s">
        <v>23</v>
      </c>
      <c r="P132" t="s">
        <v>26</v>
      </c>
      <c r="Q132" t="s">
        <v>92</v>
      </c>
      <c r="R132" s="13">
        <v>331</v>
      </c>
      <c r="S132" s="13">
        <v>7</v>
      </c>
      <c r="T132" s="21">
        <v>1</v>
      </c>
      <c r="V132" t="s">
        <v>2116</v>
      </c>
      <c r="W132" t="str">
        <f>+IF(V132="","",IF(MID(V132,1,3)="ECE","UNICO",IF(V132="FINES",CONCATENATE("R",IF(OR(C132="16",C132="21",C132="22",C132="23"),"16212223",IF(OR(C132="15",C132="17",C132="24",C132="25"),"15172425",C132))),IF(V132="CEBAS","UNICO",IF(VALUE(C132)&lt;=11,"AMBA","INTERIOR")))))</f>
        <v>AMBA</v>
      </c>
      <c r="X132" s="20" t="str">
        <f>+IF(V132="","-",CONCATENATE(V132,"_",W132))</f>
        <v>CENS_AMBA</v>
      </c>
      <c r="Y132" s="59">
        <v>0.34707627362675142</v>
      </c>
      <c r="Z132" t="str">
        <f>+IFERROR(VLOOKUP(H132,#REF!,2,FALSE),"-")</f>
        <v>-</v>
      </c>
      <c r="AA132" t="s">
        <v>2393</v>
      </c>
      <c r="AB132" t="str">
        <f>+IF(W132="","-",IF(W132="UNICO","CENSO","MUESTRA"))</f>
        <v>MUESTRA</v>
      </c>
      <c r="AC132" t="s">
        <v>2398</v>
      </c>
      <c r="AD132" t="s">
        <v>134</v>
      </c>
    </row>
    <row r="133" spans="1:30" x14ac:dyDescent="0.25">
      <c r="A133" s="5" t="str">
        <f t="shared" si="2"/>
        <v>0117DM0458</v>
      </c>
      <c r="B133" s="23" t="s">
        <v>2119</v>
      </c>
      <c r="C133" t="s">
        <v>140</v>
      </c>
      <c r="D133" t="s">
        <v>85</v>
      </c>
      <c r="E133" t="s">
        <v>1888</v>
      </c>
      <c r="F133">
        <v>623699</v>
      </c>
      <c r="G133">
        <v>0</v>
      </c>
      <c r="H133" t="s">
        <v>1909</v>
      </c>
      <c r="I133" t="s">
        <v>20</v>
      </c>
      <c r="J133" t="s">
        <v>90</v>
      </c>
      <c r="K133" t="s">
        <v>21</v>
      </c>
      <c r="M133" t="s">
        <v>17618</v>
      </c>
      <c r="N133" t="s">
        <v>22</v>
      </c>
      <c r="O133" t="s">
        <v>23</v>
      </c>
      <c r="P133" t="s">
        <v>26</v>
      </c>
      <c r="Q133" t="s">
        <v>92</v>
      </c>
      <c r="R133" s="13">
        <v>61</v>
      </c>
      <c r="S133" s="13">
        <v>3</v>
      </c>
      <c r="T133" s="21">
        <v>1</v>
      </c>
      <c r="V133" t="s">
        <v>2116</v>
      </c>
      <c r="W133" t="str">
        <f>+IF(V133="","",IF(MID(V133,1,3)="ECE","UNICO",IF(V133="FINES",CONCATENATE("R",IF(OR(C133="16",C133="21",C133="22",C133="23"),"16212223",IF(OR(C133="15",C133="17",C133="24",C133="25"),"15172425",C133))),IF(V133="CEBAS","UNICO",IF(VALUE(C133)&lt;=11,"AMBA","INTERIOR")))))</f>
        <v>AMBA</v>
      </c>
      <c r="X133" s="20" t="str">
        <f>+IF(V133="","-",CONCATENATE(V133,"_",W133))</f>
        <v>CENS_AMBA</v>
      </c>
      <c r="Y133" s="59">
        <v>0.34908498702822499</v>
      </c>
      <c r="Z133" t="str">
        <f>+IFERROR(VLOOKUP(H133,#REF!,2,FALSE),"-")</f>
        <v>-</v>
      </c>
      <c r="AA133" t="s">
        <v>2393</v>
      </c>
      <c r="AB133" t="str">
        <f>+IF(W133="","-",IF(W133="UNICO","CENSO","MUESTRA"))</f>
        <v>MUESTRA</v>
      </c>
      <c r="AC133" t="s">
        <v>2397</v>
      </c>
      <c r="AD133" t="s">
        <v>134</v>
      </c>
    </row>
    <row r="134" spans="1:30" x14ac:dyDescent="0.25">
      <c r="A134" s="5" t="str">
        <f t="shared" si="2"/>
        <v>0136DM0455</v>
      </c>
      <c r="B134" s="23" t="s">
        <v>2119</v>
      </c>
      <c r="C134" t="s">
        <v>1245</v>
      </c>
      <c r="D134" t="s">
        <v>170</v>
      </c>
      <c r="E134" t="s">
        <v>2094</v>
      </c>
      <c r="F134">
        <v>623706</v>
      </c>
      <c r="G134">
        <v>0</v>
      </c>
      <c r="H134" t="s">
        <v>2106</v>
      </c>
      <c r="I134" t="s">
        <v>20</v>
      </c>
      <c r="J134" t="s">
        <v>90</v>
      </c>
      <c r="K134" t="s">
        <v>21</v>
      </c>
      <c r="M134" t="s">
        <v>17643</v>
      </c>
      <c r="N134" t="s">
        <v>22</v>
      </c>
      <c r="O134" t="s">
        <v>23</v>
      </c>
      <c r="P134" t="s">
        <v>26</v>
      </c>
      <c r="Q134" t="s">
        <v>92</v>
      </c>
      <c r="R134" s="13">
        <v>101</v>
      </c>
      <c r="S134" s="13">
        <v>9</v>
      </c>
      <c r="T134" s="21">
        <v>1</v>
      </c>
      <c r="V134" t="s">
        <v>2116</v>
      </c>
      <c r="W134" t="str">
        <f>+IF(V134="","",IF(MID(V134,1,3)="ECE","UNICO",IF(V134="FINES",CONCATENATE("R",IF(OR(C134="16",C134="21",C134="22",C134="23"),"16212223",IF(OR(C134="15",C134="17",C134="24",C134="25"),"15172425",C134))),IF(V134="CEBAS","UNICO",IF(VALUE(C134)&lt;=11,"AMBA","INTERIOR")))))</f>
        <v>AMBA</v>
      </c>
      <c r="X134" s="20" t="str">
        <f>+IF(V134="","-",CONCATENATE(V134,"_",W134))</f>
        <v>CENS_AMBA</v>
      </c>
      <c r="Y134" s="59">
        <v>0.35301890106577621</v>
      </c>
      <c r="Z134" t="str">
        <f>+IFERROR(VLOOKUP(H134,#REF!,2,FALSE),"-")</f>
        <v>-</v>
      </c>
      <c r="AA134" t="s">
        <v>2393</v>
      </c>
      <c r="AB134" t="str">
        <f>+IF(W134="","-",IF(W134="UNICO","CENSO","MUESTRA"))</f>
        <v>MUESTRA</v>
      </c>
      <c r="AC134" t="s">
        <v>2397</v>
      </c>
      <c r="AD134" t="s">
        <v>134</v>
      </c>
    </row>
    <row r="135" spans="1:30" x14ac:dyDescent="0.25">
      <c r="A135" s="5" t="str">
        <f t="shared" si="2"/>
        <v>0062DM0461</v>
      </c>
      <c r="B135" s="23" t="s">
        <v>2119</v>
      </c>
      <c r="C135" t="s">
        <v>246</v>
      </c>
      <c r="D135" t="s">
        <v>958</v>
      </c>
      <c r="E135" t="s">
        <v>959</v>
      </c>
      <c r="F135">
        <v>623289</v>
      </c>
      <c r="G135">
        <v>0</v>
      </c>
      <c r="H135" t="s">
        <v>1004</v>
      </c>
      <c r="I135" t="s">
        <v>20</v>
      </c>
      <c r="J135" t="s">
        <v>90</v>
      </c>
      <c r="K135" t="s">
        <v>21</v>
      </c>
      <c r="M135" t="s">
        <v>2309</v>
      </c>
      <c r="N135" t="s">
        <v>22</v>
      </c>
      <c r="O135" t="s">
        <v>23</v>
      </c>
      <c r="P135" t="s">
        <v>26</v>
      </c>
      <c r="Q135" t="s">
        <v>92</v>
      </c>
      <c r="R135" s="13">
        <v>356</v>
      </c>
      <c r="S135" s="13">
        <v>15</v>
      </c>
      <c r="T135" s="21">
        <v>1</v>
      </c>
      <c r="V135" t="s">
        <v>2116</v>
      </c>
      <c r="W135" t="str">
        <f>+IF(V135="","",IF(MID(V135,1,3)="ECE","UNICO",IF(V135="FINES",CONCATENATE("R",IF(OR(C135="16",C135="21",C135="22",C135="23"),"16212223",IF(OR(C135="15",C135="17",C135="24",C135="25"),"15172425",C135))),IF(V135="CEBAS","UNICO",IF(VALUE(C135)&lt;=11,"AMBA","INTERIOR")))))</f>
        <v>AMBA</v>
      </c>
      <c r="X135" s="20" t="str">
        <f>+IF(V135="","-",CONCATENATE(V135,"_",W135))</f>
        <v>CENS_AMBA</v>
      </c>
      <c r="Y135" s="59">
        <v>0.35614569071266389</v>
      </c>
      <c r="Z135" t="str">
        <f>+IFERROR(VLOOKUP(H135,#REF!,2,FALSE),"-")</f>
        <v>-</v>
      </c>
      <c r="AA135" t="s">
        <v>2393</v>
      </c>
      <c r="AB135" t="str">
        <f>+IF(W135="","-",IF(W135="UNICO","CENSO","MUESTRA"))</f>
        <v>MUESTRA</v>
      </c>
      <c r="AC135" t="s">
        <v>2398</v>
      </c>
      <c r="AD135" t="s">
        <v>134</v>
      </c>
    </row>
    <row r="136" spans="1:30" x14ac:dyDescent="0.25">
      <c r="A136" s="5" t="str">
        <f t="shared" si="2"/>
        <v>0014DM0452</v>
      </c>
      <c r="B136" s="23" t="s">
        <v>2119</v>
      </c>
      <c r="C136" t="s">
        <v>19</v>
      </c>
      <c r="D136" t="s">
        <v>418</v>
      </c>
      <c r="E136" t="s">
        <v>420</v>
      </c>
      <c r="F136">
        <v>607867</v>
      </c>
      <c r="G136">
        <v>0</v>
      </c>
      <c r="H136" t="s">
        <v>425</v>
      </c>
      <c r="I136" t="s">
        <v>20</v>
      </c>
      <c r="J136" t="s">
        <v>90</v>
      </c>
      <c r="K136" t="s">
        <v>21</v>
      </c>
      <c r="M136" t="s">
        <v>17642</v>
      </c>
      <c r="N136" t="s">
        <v>22</v>
      </c>
      <c r="O136" t="s">
        <v>23</v>
      </c>
      <c r="P136" t="s">
        <v>26</v>
      </c>
      <c r="Q136" t="s">
        <v>92</v>
      </c>
      <c r="R136" s="13">
        <v>94</v>
      </c>
      <c r="S136" s="13">
        <v>6</v>
      </c>
      <c r="T136" s="21">
        <v>1</v>
      </c>
      <c r="V136" t="s">
        <v>2116</v>
      </c>
      <c r="W136" t="str">
        <f>+IF(V136="","",IF(MID(V136,1,3)="ECE","UNICO",IF(V136="FINES",CONCATENATE("R",IF(OR(C136="16",C136="21",C136="22",C136="23"),"16212223",IF(OR(C136="15",C136="17",C136="24",C136="25"),"15172425",C136))),IF(V136="CEBAS","UNICO",IF(VALUE(C136)&lt;=11,"AMBA","INTERIOR")))))</f>
        <v>AMBA</v>
      </c>
      <c r="X136" s="20" t="str">
        <f>+IF(V136="","-",CONCATENATE(V136,"_",W136))</f>
        <v>CENS_AMBA</v>
      </c>
      <c r="Y136" s="59">
        <v>0.35664417869166332</v>
      </c>
      <c r="Z136" t="str">
        <f>+IFERROR(VLOOKUP(H136,#REF!,2,FALSE),"-")</f>
        <v>-</v>
      </c>
      <c r="AA136" t="s">
        <v>2393</v>
      </c>
      <c r="AB136" t="str">
        <f>+IF(W136="","-",IF(W136="UNICO","CENSO","MUESTRA"))</f>
        <v>MUESTRA</v>
      </c>
      <c r="AC136" t="s">
        <v>2397</v>
      </c>
      <c r="AD136" t="s">
        <v>134</v>
      </c>
    </row>
    <row r="137" spans="1:30" x14ac:dyDescent="0.25">
      <c r="A137" s="5" t="str">
        <f t="shared" si="2"/>
        <v>0045DM0464</v>
      </c>
      <c r="B137" s="23" t="s">
        <v>2119</v>
      </c>
      <c r="C137" t="s">
        <v>140</v>
      </c>
      <c r="D137" t="s">
        <v>760</v>
      </c>
      <c r="E137" t="s">
        <v>761</v>
      </c>
      <c r="F137">
        <v>610719</v>
      </c>
      <c r="G137">
        <v>0</v>
      </c>
      <c r="H137" t="s">
        <v>801</v>
      </c>
      <c r="I137" t="s">
        <v>20</v>
      </c>
      <c r="J137" t="s">
        <v>90</v>
      </c>
      <c r="K137" t="s">
        <v>21</v>
      </c>
      <c r="M137" t="s">
        <v>17627</v>
      </c>
      <c r="N137" t="s">
        <v>22</v>
      </c>
      <c r="O137" t="s">
        <v>23</v>
      </c>
      <c r="P137" t="s">
        <v>26</v>
      </c>
      <c r="Q137" t="s">
        <v>92</v>
      </c>
      <c r="R137" s="13">
        <v>173</v>
      </c>
      <c r="S137" s="13">
        <v>11</v>
      </c>
      <c r="T137" s="21">
        <v>1</v>
      </c>
      <c r="V137" t="s">
        <v>2116</v>
      </c>
      <c r="W137" t="str">
        <f>+IF(V137="","",IF(MID(V137,1,3)="ECE","UNICO",IF(V137="FINES",CONCATENATE("R",IF(OR(C137="16",C137="21",C137="22",C137="23"),"16212223",IF(OR(C137="15",C137="17",C137="24",C137="25"),"15172425",C137))),IF(V137="CEBAS","UNICO",IF(VALUE(C137)&lt;=11,"AMBA","INTERIOR")))))</f>
        <v>AMBA</v>
      </c>
      <c r="X137" s="20" t="str">
        <f>+IF(V137="","-",CONCATENATE(V137,"_",W137))</f>
        <v>CENS_AMBA</v>
      </c>
      <c r="Y137" s="59">
        <v>0.35978830123648919</v>
      </c>
      <c r="Z137" t="str">
        <f>+IFERROR(VLOOKUP(H137,#REF!,2,FALSE),"-")</f>
        <v>-</v>
      </c>
      <c r="AA137" t="s">
        <v>2393</v>
      </c>
      <c r="AB137" t="str">
        <f>+IF(W137="","-",IF(W137="UNICO","CENSO","MUESTRA"))</f>
        <v>MUESTRA</v>
      </c>
      <c r="AC137" t="s">
        <v>2397</v>
      </c>
      <c r="AD137" t="s">
        <v>134</v>
      </c>
    </row>
    <row r="138" spans="1:30" x14ac:dyDescent="0.25">
      <c r="A138" s="5" t="str">
        <f t="shared" si="2"/>
        <v>0135DM0453</v>
      </c>
      <c r="B138" s="23" t="s">
        <v>2119</v>
      </c>
      <c r="C138" t="s">
        <v>140</v>
      </c>
      <c r="D138" t="s">
        <v>155</v>
      </c>
      <c r="E138" t="s">
        <v>2074</v>
      </c>
      <c r="F138">
        <v>623689</v>
      </c>
      <c r="G138">
        <v>0</v>
      </c>
      <c r="H138" t="s">
        <v>2089</v>
      </c>
      <c r="I138" t="s">
        <v>20</v>
      </c>
      <c r="J138" t="s">
        <v>90</v>
      </c>
      <c r="K138" t="s">
        <v>21</v>
      </c>
      <c r="M138" t="s">
        <v>17638</v>
      </c>
      <c r="N138" t="s">
        <v>22</v>
      </c>
      <c r="O138" t="s">
        <v>23</v>
      </c>
      <c r="P138" t="s">
        <v>26</v>
      </c>
      <c r="Q138" t="s">
        <v>92</v>
      </c>
      <c r="R138" s="13">
        <v>86</v>
      </c>
      <c r="S138" s="13">
        <v>9</v>
      </c>
      <c r="T138" s="21">
        <v>1</v>
      </c>
      <c r="V138" t="s">
        <v>2116</v>
      </c>
      <c r="W138" t="str">
        <f>+IF(V138="","",IF(MID(V138,1,3)="ECE","UNICO",IF(V138="FINES",CONCATENATE("R",IF(OR(C138="16",C138="21",C138="22",C138="23"),"16212223",IF(OR(C138="15",C138="17",C138="24",C138="25"),"15172425",C138))),IF(V138="CEBAS","UNICO",IF(VALUE(C138)&lt;=11,"AMBA","INTERIOR")))))</f>
        <v>AMBA</v>
      </c>
      <c r="X138" s="20" t="str">
        <f>+IF(V138="","-",CONCATENATE(V138,"_",W138))</f>
        <v>CENS_AMBA</v>
      </c>
      <c r="Y138" s="59">
        <v>0.36229331791400909</v>
      </c>
      <c r="Z138" t="str">
        <f>+IFERROR(VLOOKUP(H138,#REF!,2,FALSE),"-")</f>
        <v>-</v>
      </c>
      <c r="AA138" t="s">
        <v>2393</v>
      </c>
      <c r="AB138" t="str">
        <f>+IF(W138="","-",IF(W138="UNICO","CENSO","MUESTRA"))</f>
        <v>MUESTRA</v>
      </c>
      <c r="AC138" t="s">
        <v>2398</v>
      </c>
      <c r="AD138" t="s">
        <v>134</v>
      </c>
    </row>
    <row r="139" spans="1:30" x14ac:dyDescent="0.25">
      <c r="A139" s="5" t="str">
        <f t="shared" si="2"/>
        <v>0032DM0453</v>
      </c>
      <c r="B139" s="23" t="s">
        <v>2119</v>
      </c>
      <c r="C139" t="s">
        <v>584</v>
      </c>
      <c r="D139" t="s">
        <v>582</v>
      </c>
      <c r="E139" t="s">
        <v>583</v>
      </c>
      <c r="F139">
        <v>612876</v>
      </c>
      <c r="G139">
        <v>0</v>
      </c>
      <c r="H139" t="s">
        <v>609</v>
      </c>
      <c r="I139" t="s">
        <v>20</v>
      </c>
      <c r="J139" t="s">
        <v>90</v>
      </c>
      <c r="K139" t="s">
        <v>21</v>
      </c>
      <c r="M139" t="s">
        <v>17638</v>
      </c>
      <c r="N139" t="s">
        <v>22</v>
      </c>
      <c r="O139" t="s">
        <v>23</v>
      </c>
      <c r="P139" t="s">
        <v>26</v>
      </c>
      <c r="Q139" t="s">
        <v>92</v>
      </c>
      <c r="R139" s="13">
        <v>195</v>
      </c>
      <c r="S139" s="13">
        <v>16</v>
      </c>
      <c r="T139" s="21">
        <v>1</v>
      </c>
      <c r="V139" t="s">
        <v>2116</v>
      </c>
      <c r="W139" t="str">
        <f>+IF(V139="","",IF(MID(V139,1,3)="ECE","UNICO",IF(V139="FINES",CONCATENATE("R",IF(OR(C139="16",C139="21",C139="22",C139="23"),"16212223",IF(OR(C139="15",C139="17",C139="24",C139="25"),"15172425",C139))),IF(V139="CEBAS","UNICO",IF(VALUE(C139)&lt;=11,"AMBA","INTERIOR")))))</f>
        <v>AMBA</v>
      </c>
      <c r="X139" s="20" t="str">
        <f>+IF(V139="","-",CONCATENATE(V139,"_",W139))</f>
        <v>CENS_AMBA</v>
      </c>
      <c r="Y139" s="59">
        <v>0.36812621435603582</v>
      </c>
      <c r="Z139" t="str">
        <f>+IFERROR(VLOOKUP(H139,#REF!,2,FALSE),"-")</f>
        <v>-</v>
      </c>
      <c r="AA139" t="s">
        <v>2393</v>
      </c>
      <c r="AB139" t="str">
        <f>+IF(W139="","-",IF(W139="UNICO","CENSO","MUESTRA"))</f>
        <v>MUESTRA</v>
      </c>
      <c r="AC139" t="s">
        <v>2398</v>
      </c>
      <c r="AD139" t="s">
        <v>134</v>
      </c>
    </row>
    <row r="140" spans="1:30" x14ac:dyDescent="0.25">
      <c r="A140" s="5" t="str">
        <f t="shared" si="2"/>
        <v>0032DM0458</v>
      </c>
      <c r="B140" s="23" t="s">
        <v>2119</v>
      </c>
      <c r="C140" t="s">
        <v>584</v>
      </c>
      <c r="D140" t="s">
        <v>582</v>
      </c>
      <c r="E140" t="s">
        <v>583</v>
      </c>
      <c r="F140">
        <v>623648</v>
      </c>
      <c r="G140">
        <v>0</v>
      </c>
      <c r="H140" t="s">
        <v>615</v>
      </c>
      <c r="I140" t="s">
        <v>20</v>
      </c>
      <c r="J140" t="s">
        <v>90</v>
      </c>
      <c r="K140" t="s">
        <v>21</v>
      </c>
      <c r="M140" t="s">
        <v>17618</v>
      </c>
      <c r="N140" t="s">
        <v>22</v>
      </c>
      <c r="O140" t="s">
        <v>23</v>
      </c>
      <c r="P140" t="s">
        <v>26</v>
      </c>
      <c r="Q140" t="s">
        <v>92</v>
      </c>
      <c r="R140" s="13">
        <v>77</v>
      </c>
      <c r="S140" s="13">
        <v>6</v>
      </c>
      <c r="T140" s="21">
        <v>1</v>
      </c>
      <c r="V140" t="s">
        <v>2116</v>
      </c>
      <c r="W140" t="str">
        <f>+IF(V140="","",IF(MID(V140,1,3)="ECE","UNICO",IF(V140="FINES",CONCATENATE("R",IF(OR(C140="16",C140="21",C140="22",C140="23"),"16212223",IF(OR(C140="15",C140="17",C140="24",C140="25"),"15172425",C140))),IF(V140="CEBAS","UNICO",IF(VALUE(C140)&lt;=11,"AMBA","INTERIOR")))))</f>
        <v>AMBA</v>
      </c>
      <c r="X140" s="20" t="str">
        <f>+IF(V140="","-",CONCATENATE(V140,"_",W140))</f>
        <v>CENS_AMBA</v>
      </c>
      <c r="Y140" s="59">
        <v>0.37221324882086593</v>
      </c>
      <c r="Z140" t="str">
        <f>+IFERROR(VLOOKUP(H140,#REF!,2,FALSE),"-")</f>
        <v>-</v>
      </c>
      <c r="AA140" t="s">
        <v>2393</v>
      </c>
      <c r="AB140" t="str">
        <f>+IF(W140="","-",IF(W140="UNICO","CENSO","MUESTRA"))</f>
        <v>MUESTRA</v>
      </c>
      <c r="AC140" t="s">
        <v>2398</v>
      </c>
      <c r="AD140" t="s">
        <v>134</v>
      </c>
    </row>
    <row r="141" spans="1:30" x14ac:dyDescent="0.25">
      <c r="A141" s="5" t="str">
        <f t="shared" si="2"/>
        <v>0067DM0452</v>
      </c>
      <c r="B141" s="23" t="s">
        <v>2119</v>
      </c>
      <c r="C141" t="s">
        <v>86</v>
      </c>
      <c r="D141" t="s">
        <v>1059</v>
      </c>
      <c r="E141" t="s">
        <v>1060</v>
      </c>
      <c r="F141">
        <v>623754</v>
      </c>
      <c r="G141">
        <v>0</v>
      </c>
      <c r="H141" t="s">
        <v>1068</v>
      </c>
      <c r="I141" t="s">
        <v>20</v>
      </c>
      <c r="J141" t="s">
        <v>90</v>
      </c>
      <c r="K141" t="s">
        <v>21</v>
      </c>
      <c r="M141" t="s">
        <v>17642</v>
      </c>
      <c r="N141" t="s">
        <v>22</v>
      </c>
      <c r="O141" t="s">
        <v>23</v>
      </c>
      <c r="P141" t="s">
        <v>26</v>
      </c>
      <c r="Q141" t="s">
        <v>92</v>
      </c>
      <c r="R141" s="13">
        <v>281</v>
      </c>
      <c r="S141" s="13">
        <v>10</v>
      </c>
      <c r="T141" s="21">
        <v>1</v>
      </c>
      <c r="V141" t="s">
        <v>2116</v>
      </c>
      <c r="W141" t="str">
        <f>+IF(V141="","",IF(MID(V141,1,3)="ECE","UNICO",IF(V141="FINES",CONCATENATE("R",IF(OR(C141="16",C141="21",C141="22",C141="23"),"16212223",IF(OR(C141="15",C141="17",C141="24",C141="25"),"15172425",C141))),IF(V141="CEBAS","UNICO",IF(VALUE(C141)&lt;=11,"AMBA","INTERIOR")))))</f>
        <v>AMBA</v>
      </c>
      <c r="X141" s="20" t="str">
        <f>+IF(V141="","-",CONCATENATE(V141,"_",W141))</f>
        <v>CENS_AMBA</v>
      </c>
      <c r="Y141" s="59">
        <v>0.37824288171690862</v>
      </c>
      <c r="Z141" t="str">
        <f>+IFERROR(VLOOKUP(H141,#REF!,2,FALSE),"-")</f>
        <v>-</v>
      </c>
      <c r="AA141" t="s">
        <v>2393</v>
      </c>
      <c r="AB141" t="str">
        <f>+IF(W141="","-",IF(W141="UNICO","CENSO","MUESTRA"))</f>
        <v>MUESTRA</v>
      </c>
      <c r="AC141" t="s">
        <v>2398</v>
      </c>
      <c r="AD141" t="s">
        <v>134</v>
      </c>
    </row>
    <row r="142" spans="1:30" x14ac:dyDescent="0.25">
      <c r="A142" s="5" t="str">
        <f t="shared" si="2"/>
        <v>0095DM0451</v>
      </c>
      <c r="B142" s="23" t="s">
        <v>2119</v>
      </c>
      <c r="C142" t="s">
        <v>884</v>
      </c>
      <c r="D142" t="s">
        <v>1574</v>
      </c>
      <c r="E142" t="s">
        <v>1575</v>
      </c>
      <c r="F142">
        <v>603760</v>
      </c>
      <c r="G142">
        <v>0</v>
      </c>
      <c r="H142" t="s">
        <v>1588</v>
      </c>
      <c r="I142" t="s">
        <v>20</v>
      </c>
      <c r="J142" t="s">
        <v>90</v>
      </c>
      <c r="K142" t="s">
        <v>21</v>
      </c>
      <c r="M142" t="s">
        <v>2289</v>
      </c>
      <c r="N142" t="s">
        <v>22</v>
      </c>
      <c r="O142" t="s">
        <v>23</v>
      </c>
      <c r="P142" t="s">
        <v>26</v>
      </c>
      <c r="Q142" t="s">
        <v>92</v>
      </c>
      <c r="R142" s="13">
        <v>325</v>
      </c>
      <c r="S142" s="13">
        <v>15</v>
      </c>
      <c r="T142" s="21">
        <v>1</v>
      </c>
      <c r="V142" t="s">
        <v>2116</v>
      </c>
      <c r="W142" t="str">
        <f>+IF(V142="","",IF(MID(V142,1,3)="ECE","UNICO",IF(V142="FINES",CONCATENATE("R",IF(OR(C142="16",C142="21",C142="22",C142="23"),"16212223",IF(OR(C142="15",C142="17",C142="24",C142="25"),"15172425",C142))),IF(V142="CEBAS","UNICO",IF(VALUE(C142)&lt;=11,"AMBA","INTERIOR")))))</f>
        <v>AMBA</v>
      </c>
      <c r="X142" s="20" t="str">
        <f>+IF(V142="","-",CONCATENATE(V142,"_",W142))</f>
        <v>CENS_AMBA</v>
      </c>
      <c r="Y142" s="59">
        <v>0.37950198156268972</v>
      </c>
      <c r="Z142" t="str">
        <f>+IFERROR(VLOOKUP(H142,#REF!,2,FALSE),"-")</f>
        <v>-</v>
      </c>
      <c r="AA142" t="s">
        <v>2393</v>
      </c>
      <c r="AB142" t="str">
        <f>+IF(W142="","-",IF(W142="UNICO","CENSO","MUESTRA"))</f>
        <v>MUESTRA</v>
      </c>
      <c r="AC142" t="s">
        <v>2397</v>
      </c>
      <c r="AD142" t="s">
        <v>134</v>
      </c>
    </row>
    <row r="143" spans="1:30" x14ac:dyDescent="0.25">
      <c r="A143" s="5" t="str">
        <f t="shared" si="2"/>
        <v>0133DM0452</v>
      </c>
      <c r="B143" s="23" t="s">
        <v>2119</v>
      </c>
      <c r="C143" t="s">
        <v>1302</v>
      </c>
      <c r="D143" t="s">
        <v>160</v>
      </c>
      <c r="E143" t="s">
        <v>2049</v>
      </c>
      <c r="F143">
        <v>623732</v>
      </c>
      <c r="G143">
        <v>0</v>
      </c>
      <c r="H143" t="s">
        <v>2066</v>
      </c>
      <c r="I143" t="s">
        <v>20</v>
      </c>
      <c r="J143" t="s">
        <v>90</v>
      </c>
      <c r="K143" t="s">
        <v>21</v>
      </c>
      <c r="M143" t="s">
        <v>17642</v>
      </c>
      <c r="N143" t="s">
        <v>22</v>
      </c>
      <c r="O143" t="s">
        <v>23</v>
      </c>
      <c r="P143" t="s">
        <v>26</v>
      </c>
      <c r="Q143" t="s">
        <v>92</v>
      </c>
      <c r="R143" s="13">
        <v>239</v>
      </c>
      <c r="S143" s="13">
        <v>6</v>
      </c>
      <c r="T143" s="21">
        <v>1</v>
      </c>
      <c r="V143" t="s">
        <v>2116</v>
      </c>
      <c r="W143" t="str">
        <f>+IF(V143="","",IF(MID(V143,1,3)="ECE","UNICO",IF(V143="FINES",CONCATENATE("R",IF(OR(C143="16",C143="21",C143="22",C143="23"),"16212223",IF(OR(C143="15",C143="17",C143="24",C143="25"),"15172425",C143))),IF(V143="CEBAS","UNICO",IF(VALUE(C143)&lt;=11,"AMBA","INTERIOR")))))</f>
        <v>AMBA</v>
      </c>
      <c r="X143" s="20" t="str">
        <f>+IF(V143="","-",CONCATENATE(V143,"_",W143))</f>
        <v>CENS_AMBA</v>
      </c>
      <c r="Y143" s="59">
        <v>0.38111370977233439</v>
      </c>
      <c r="Z143" t="str">
        <f>+IFERROR(VLOOKUP(H143,#REF!,2,FALSE),"-")</f>
        <v>-</v>
      </c>
      <c r="AA143" t="s">
        <v>2393</v>
      </c>
      <c r="AB143" t="str">
        <f>+IF(W143="","-",IF(W143="UNICO","CENSO","MUESTRA"))</f>
        <v>MUESTRA</v>
      </c>
      <c r="AC143" t="s">
        <v>2397</v>
      </c>
      <c r="AD143" t="s">
        <v>134</v>
      </c>
    </row>
    <row r="144" spans="1:30" x14ac:dyDescent="0.25">
      <c r="A144" s="5" t="str">
        <f t="shared" si="2"/>
        <v>0083DM0458</v>
      </c>
      <c r="B144" s="23" t="s">
        <v>2119</v>
      </c>
      <c r="C144" t="s">
        <v>158</v>
      </c>
      <c r="D144" t="s">
        <v>1445</v>
      </c>
      <c r="E144" t="s">
        <v>1446</v>
      </c>
      <c r="F144">
        <v>623977</v>
      </c>
      <c r="G144">
        <v>0</v>
      </c>
      <c r="H144" t="s">
        <v>1466</v>
      </c>
      <c r="I144" t="s">
        <v>20</v>
      </c>
      <c r="J144" t="s">
        <v>90</v>
      </c>
      <c r="K144" t="s">
        <v>21</v>
      </c>
      <c r="M144" t="s">
        <v>17618</v>
      </c>
      <c r="N144" t="s">
        <v>22</v>
      </c>
      <c r="O144" t="s">
        <v>23</v>
      </c>
      <c r="P144" t="s">
        <v>26</v>
      </c>
      <c r="Q144" t="s">
        <v>92</v>
      </c>
      <c r="R144" s="13">
        <v>45</v>
      </c>
      <c r="S144" s="13">
        <v>3</v>
      </c>
      <c r="T144" s="21">
        <v>1</v>
      </c>
      <c r="V144" t="s">
        <v>2116</v>
      </c>
      <c r="W144" t="str">
        <f>+IF(V144="","",IF(MID(V144,1,3)="ECE","UNICO",IF(V144="FINES",CONCATENATE("R",IF(OR(C144="16",C144="21",C144="22",C144="23"),"16212223",IF(OR(C144="15",C144="17",C144="24",C144="25"),"15172425",C144))),IF(V144="CEBAS","UNICO",IF(VALUE(C144)&lt;=11,"AMBA","INTERIOR")))))</f>
        <v>AMBA</v>
      </c>
      <c r="X144" s="20" t="str">
        <f>+IF(V144="","-",CONCATENATE(V144,"_",W144))</f>
        <v>CENS_AMBA</v>
      </c>
      <c r="Y144" s="59">
        <v>0.38254741075876603</v>
      </c>
      <c r="Z144" t="str">
        <f>+IFERROR(VLOOKUP(H144,#REF!,2,FALSE),"-")</f>
        <v>-</v>
      </c>
      <c r="AA144" t="s">
        <v>2393</v>
      </c>
      <c r="AB144" t="str">
        <f>+IF(W144="","-",IF(W144="UNICO","CENSO","MUESTRA"))</f>
        <v>MUESTRA</v>
      </c>
      <c r="AC144" t="s">
        <v>2398</v>
      </c>
      <c r="AD144" t="s">
        <v>134</v>
      </c>
    </row>
    <row r="145" spans="1:30" x14ac:dyDescent="0.25">
      <c r="A145" s="5" t="str">
        <f t="shared" si="2"/>
        <v>0119DM0454</v>
      </c>
      <c r="B145" s="23" t="s">
        <v>2119</v>
      </c>
      <c r="C145" t="s">
        <v>584</v>
      </c>
      <c r="D145" t="s">
        <v>419</v>
      </c>
      <c r="E145" t="s">
        <v>1915</v>
      </c>
      <c r="F145">
        <v>623642</v>
      </c>
      <c r="G145">
        <v>0</v>
      </c>
      <c r="H145" t="s">
        <v>1938</v>
      </c>
      <c r="I145" t="s">
        <v>20</v>
      </c>
      <c r="J145" t="s">
        <v>90</v>
      </c>
      <c r="K145" t="s">
        <v>21</v>
      </c>
      <c r="M145" t="s">
        <v>17632</v>
      </c>
      <c r="N145" t="s">
        <v>22</v>
      </c>
      <c r="O145" t="s">
        <v>23</v>
      </c>
      <c r="P145" t="s">
        <v>26</v>
      </c>
      <c r="Q145" t="s">
        <v>92</v>
      </c>
      <c r="R145" s="13">
        <v>508</v>
      </c>
      <c r="S145" s="13">
        <v>18</v>
      </c>
      <c r="T145" s="21">
        <v>1</v>
      </c>
      <c r="V145" t="s">
        <v>2116</v>
      </c>
      <c r="W145" t="str">
        <f>+IF(V145="","",IF(MID(V145,1,3)="ECE","UNICO",IF(V145="FINES",CONCATENATE("R",IF(OR(C145="16",C145="21",C145="22",C145="23"),"16212223",IF(OR(C145="15",C145="17",C145="24",C145="25"),"15172425",C145))),IF(V145="CEBAS","UNICO",IF(VALUE(C145)&lt;=11,"AMBA","INTERIOR")))))</f>
        <v>AMBA</v>
      </c>
      <c r="X145" s="20" t="str">
        <f>+IF(V145="","-",CONCATENATE(V145,"_",W145))</f>
        <v>CENS_AMBA</v>
      </c>
      <c r="Y145" s="59">
        <v>0.38389977451526758</v>
      </c>
      <c r="Z145" t="str">
        <f>+IFERROR(VLOOKUP(H145,#REF!,2,FALSE),"-")</f>
        <v>-</v>
      </c>
      <c r="AA145" t="s">
        <v>2393</v>
      </c>
      <c r="AB145" t="str">
        <f>+IF(W145="","-",IF(W145="UNICO","CENSO","MUESTRA"))</f>
        <v>MUESTRA</v>
      </c>
      <c r="AC145" t="s">
        <v>2397</v>
      </c>
      <c r="AD145" t="s">
        <v>134</v>
      </c>
    </row>
    <row r="146" spans="1:30" x14ac:dyDescent="0.25">
      <c r="A146" s="5" t="str">
        <f t="shared" si="2"/>
        <v>0117DM0457</v>
      </c>
      <c r="B146" s="23" t="s">
        <v>2119</v>
      </c>
      <c r="C146" t="s">
        <v>140</v>
      </c>
      <c r="D146" t="s">
        <v>85</v>
      </c>
      <c r="E146" t="s">
        <v>1888</v>
      </c>
      <c r="F146">
        <v>623698</v>
      </c>
      <c r="G146">
        <v>0</v>
      </c>
      <c r="H146" t="s">
        <v>1908</v>
      </c>
      <c r="I146" t="s">
        <v>20</v>
      </c>
      <c r="J146" t="s">
        <v>90</v>
      </c>
      <c r="K146" t="s">
        <v>21</v>
      </c>
      <c r="M146" t="s">
        <v>17634</v>
      </c>
      <c r="N146" t="s">
        <v>22</v>
      </c>
      <c r="O146" t="s">
        <v>82</v>
      </c>
      <c r="P146" t="s">
        <v>26</v>
      </c>
      <c r="Q146" t="s">
        <v>92</v>
      </c>
      <c r="R146" s="13">
        <v>84</v>
      </c>
      <c r="S146" s="13">
        <v>4</v>
      </c>
      <c r="T146" s="21">
        <v>1</v>
      </c>
      <c r="V146" t="s">
        <v>2116</v>
      </c>
      <c r="W146" t="str">
        <f>+IF(V146="","",IF(MID(V146,1,3)="ECE","UNICO",IF(V146="FINES",CONCATENATE("R",IF(OR(C146="16",C146="21",C146="22",C146="23"),"16212223",IF(OR(C146="15",C146="17",C146="24",C146="25"),"15172425",C146))),IF(V146="CEBAS","UNICO",IF(VALUE(C146)&lt;=11,"AMBA","INTERIOR")))))</f>
        <v>AMBA</v>
      </c>
      <c r="X146" s="20" t="str">
        <f>+IF(V146="","-",CONCATENATE(V146,"_",W146))</f>
        <v>CENS_AMBA</v>
      </c>
      <c r="Y146" s="59">
        <v>0.38392926450516729</v>
      </c>
      <c r="Z146" t="str">
        <f>+IFERROR(VLOOKUP(H146,#REF!,2,FALSE),"-")</f>
        <v>-</v>
      </c>
      <c r="AA146" t="s">
        <v>2393</v>
      </c>
      <c r="AB146" t="str">
        <f>+IF(W146="","-",IF(W146="UNICO","CENSO","MUESTRA"))</f>
        <v>MUESTRA</v>
      </c>
      <c r="AC146" t="s">
        <v>2397</v>
      </c>
      <c r="AD146" t="s">
        <v>134</v>
      </c>
    </row>
    <row r="147" spans="1:30" x14ac:dyDescent="0.25">
      <c r="A147" s="5" t="str">
        <f t="shared" si="2"/>
        <v>0047DM0454</v>
      </c>
      <c r="B147" s="23" t="s">
        <v>2119</v>
      </c>
      <c r="C147" t="s">
        <v>158</v>
      </c>
      <c r="D147" t="s">
        <v>811</v>
      </c>
      <c r="E147" t="s">
        <v>812</v>
      </c>
      <c r="F147">
        <v>624165</v>
      </c>
      <c r="G147">
        <v>0</v>
      </c>
      <c r="H147" t="s">
        <v>827</v>
      </c>
      <c r="I147" t="s">
        <v>20</v>
      </c>
      <c r="J147" t="s">
        <v>90</v>
      </c>
      <c r="K147" t="s">
        <v>21</v>
      </c>
      <c r="M147" t="s">
        <v>17649</v>
      </c>
      <c r="N147" t="s">
        <v>22</v>
      </c>
      <c r="O147" t="s">
        <v>23</v>
      </c>
      <c r="P147" t="s">
        <v>26</v>
      </c>
      <c r="Q147" t="s">
        <v>92</v>
      </c>
      <c r="R147" s="13">
        <v>184</v>
      </c>
      <c r="S147" s="13">
        <v>9</v>
      </c>
      <c r="T147" s="21">
        <v>1</v>
      </c>
      <c r="V147" t="s">
        <v>2116</v>
      </c>
      <c r="W147" t="str">
        <f>+IF(V147="","",IF(MID(V147,1,3)="ECE","UNICO",IF(V147="FINES",CONCATENATE("R",IF(OR(C147="16",C147="21",C147="22",C147="23"),"16212223",IF(OR(C147="15",C147="17",C147="24",C147="25"),"15172425",C147))),IF(V147="CEBAS","UNICO",IF(VALUE(C147)&lt;=11,"AMBA","INTERIOR")))))</f>
        <v>AMBA</v>
      </c>
      <c r="X147" s="20" t="str">
        <f>+IF(V147="","-",CONCATENATE(V147,"_",W147))</f>
        <v>CENS_AMBA</v>
      </c>
      <c r="Y147" s="59">
        <v>0.38563510735292689</v>
      </c>
      <c r="Z147" t="str">
        <f>+IFERROR(VLOOKUP(H147,#REF!,2,FALSE),"-")</f>
        <v>-</v>
      </c>
      <c r="AA147" t="s">
        <v>2393</v>
      </c>
      <c r="AB147" t="str">
        <f>+IF(W147="","-",IF(W147="UNICO","CENSO","MUESTRA"))</f>
        <v>MUESTRA</v>
      </c>
      <c r="AC147" t="s">
        <v>2398</v>
      </c>
      <c r="AD147" t="s">
        <v>134</v>
      </c>
    </row>
    <row r="148" spans="1:30" x14ac:dyDescent="0.25">
      <c r="A148" s="5" t="str">
        <f t="shared" si="2"/>
        <v>0099DM0452</v>
      </c>
      <c r="B148" s="23" t="s">
        <v>2119</v>
      </c>
      <c r="C148" t="s">
        <v>186</v>
      </c>
      <c r="D148" t="s">
        <v>1665</v>
      </c>
      <c r="E148" t="s">
        <v>1666</v>
      </c>
      <c r="F148">
        <v>601539</v>
      </c>
      <c r="G148">
        <v>0</v>
      </c>
      <c r="H148" t="s">
        <v>1672</v>
      </c>
      <c r="I148" t="s">
        <v>20</v>
      </c>
      <c r="J148" t="s">
        <v>90</v>
      </c>
      <c r="K148" t="s">
        <v>21</v>
      </c>
      <c r="M148" t="s">
        <v>17650</v>
      </c>
      <c r="N148" t="s">
        <v>22</v>
      </c>
      <c r="O148" t="s">
        <v>23</v>
      </c>
      <c r="P148" t="s">
        <v>26</v>
      </c>
      <c r="Q148" t="s">
        <v>92</v>
      </c>
      <c r="R148" s="13">
        <v>193</v>
      </c>
      <c r="S148" s="13">
        <v>14</v>
      </c>
      <c r="T148" s="21">
        <v>1</v>
      </c>
      <c r="V148" t="s">
        <v>2116</v>
      </c>
      <c r="W148" t="str">
        <f>+IF(V148="","",IF(MID(V148,1,3)="ECE","UNICO",IF(V148="FINES",CONCATENATE("R",IF(OR(C148="16",C148="21",C148="22",C148="23"),"16212223",IF(OR(C148="15",C148="17",C148="24",C148="25"),"15172425",C148))),IF(V148="CEBAS","UNICO",IF(VALUE(C148)&lt;=11,"AMBA","INTERIOR")))))</f>
        <v>AMBA</v>
      </c>
      <c r="X148" s="20" t="str">
        <f>+IF(V148="","-",CONCATENATE(V148,"_",W148))</f>
        <v>CENS_AMBA</v>
      </c>
      <c r="Y148" s="59">
        <v>0.38584359774464061</v>
      </c>
      <c r="Z148" t="str">
        <f>+IFERROR(VLOOKUP(H148,#REF!,2,FALSE),"-")</f>
        <v>-</v>
      </c>
      <c r="AA148" t="s">
        <v>2393</v>
      </c>
      <c r="AB148" t="str">
        <f>+IF(W148="","-",IF(W148="UNICO","CENSO","MUESTRA"))</f>
        <v>MUESTRA</v>
      </c>
      <c r="AC148" t="s">
        <v>2397</v>
      </c>
      <c r="AD148" t="s">
        <v>134</v>
      </c>
    </row>
    <row r="149" spans="1:30" x14ac:dyDescent="0.25">
      <c r="A149" s="5" t="str">
        <f t="shared" si="2"/>
        <v>0055DM2550</v>
      </c>
      <c r="B149" s="23" t="s">
        <v>2119</v>
      </c>
      <c r="C149" t="s">
        <v>884</v>
      </c>
      <c r="D149" t="s">
        <v>882</v>
      </c>
      <c r="E149" t="s">
        <v>883</v>
      </c>
      <c r="F149">
        <v>621165</v>
      </c>
      <c r="G149">
        <v>1</v>
      </c>
      <c r="H149" t="s">
        <v>918</v>
      </c>
      <c r="I149" t="s">
        <v>20</v>
      </c>
      <c r="J149" t="s">
        <v>90</v>
      </c>
      <c r="K149" t="s">
        <v>40</v>
      </c>
      <c r="L149" t="s">
        <v>908</v>
      </c>
      <c r="M149" t="s">
        <v>18027</v>
      </c>
      <c r="N149" t="s">
        <v>22</v>
      </c>
      <c r="O149" t="s">
        <v>23</v>
      </c>
      <c r="P149" t="s">
        <v>26</v>
      </c>
      <c r="Q149" t="s">
        <v>92</v>
      </c>
      <c r="R149" s="13">
        <v>52</v>
      </c>
      <c r="S149" s="13">
        <v>3</v>
      </c>
      <c r="T149" s="21">
        <v>1</v>
      </c>
      <c r="V149" t="s">
        <v>2116</v>
      </c>
      <c r="W149" t="str">
        <f>+IF(V149="","",IF(MID(V149,1,3)="ECE","UNICO",IF(V149="FINES",CONCATENATE("R",IF(OR(C149="16",C149="21",C149="22",C149="23"),"16212223",IF(OR(C149="15",C149="17",C149="24",C149="25"),"15172425",C149))),IF(V149="CEBAS","UNICO",IF(VALUE(C149)&lt;=11,"AMBA","INTERIOR")))))</f>
        <v>AMBA</v>
      </c>
      <c r="X149" s="20" t="str">
        <f>+IF(V149="","-",CONCATENATE(V149,"_",W149))</f>
        <v>CENS_AMBA</v>
      </c>
      <c r="Y149" s="59">
        <v>0.38807399884650579</v>
      </c>
      <c r="Z149" t="str">
        <f>+IFERROR(VLOOKUP(H149,#REF!,2,FALSE),"-")</f>
        <v>-</v>
      </c>
      <c r="AA149" t="s">
        <v>2393</v>
      </c>
      <c r="AB149" t="str">
        <f>+IF(W149="","-",IF(W149="UNICO","CENSO","MUESTRA"))</f>
        <v>MUESTRA</v>
      </c>
      <c r="AC149" t="s">
        <v>2398</v>
      </c>
      <c r="AD149" t="s">
        <v>134</v>
      </c>
    </row>
    <row r="150" spans="1:30" x14ac:dyDescent="0.25">
      <c r="A150" s="5" t="str">
        <f t="shared" si="2"/>
        <v>0031DM0452</v>
      </c>
      <c r="B150" s="23" t="s">
        <v>2119</v>
      </c>
      <c r="C150" t="s">
        <v>158</v>
      </c>
      <c r="D150" t="s">
        <v>576</v>
      </c>
      <c r="E150" t="s">
        <v>577</v>
      </c>
      <c r="F150">
        <v>623762</v>
      </c>
      <c r="G150">
        <v>0</v>
      </c>
      <c r="H150" t="s">
        <v>581</v>
      </c>
      <c r="I150" t="s">
        <v>20</v>
      </c>
      <c r="J150" t="s">
        <v>90</v>
      </c>
      <c r="K150" t="s">
        <v>21</v>
      </c>
      <c r="M150" t="s">
        <v>17642</v>
      </c>
      <c r="N150" t="s">
        <v>22</v>
      </c>
      <c r="O150" t="s">
        <v>23</v>
      </c>
      <c r="P150" t="s">
        <v>26</v>
      </c>
      <c r="Q150" t="s">
        <v>92</v>
      </c>
      <c r="R150" s="13">
        <v>63</v>
      </c>
      <c r="S150" s="13">
        <v>6</v>
      </c>
      <c r="T150" s="21">
        <v>1</v>
      </c>
      <c r="V150" t="s">
        <v>2116</v>
      </c>
      <c r="W150" t="str">
        <f>+IF(V150="","",IF(MID(V150,1,3)="ECE","UNICO",IF(V150="FINES",CONCATENATE("R",IF(OR(C150="16",C150="21",C150="22",C150="23"),"16212223",IF(OR(C150="15",C150="17",C150="24",C150="25"),"15172425",C150))),IF(V150="CEBAS","UNICO",IF(VALUE(C150)&lt;=11,"AMBA","INTERIOR")))))</f>
        <v>AMBA</v>
      </c>
      <c r="X150" s="20" t="str">
        <f>+IF(V150="","-",CONCATENATE(V150,"_",W150))</f>
        <v>CENS_AMBA</v>
      </c>
      <c r="Y150" s="59">
        <v>0.38812442036236028</v>
      </c>
      <c r="Z150" t="str">
        <f>+IFERROR(VLOOKUP(H150,#REF!,2,FALSE),"-")</f>
        <v>-</v>
      </c>
      <c r="AA150" t="s">
        <v>2393</v>
      </c>
      <c r="AB150" t="str">
        <f>+IF(W150="","-",IF(W150="UNICO","CENSO","MUESTRA"))</f>
        <v>MUESTRA</v>
      </c>
      <c r="AC150" t="s">
        <v>2398</v>
      </c>
      <c r="AD150" t="s">
        <v>134</v>
      </c>
    </row>
    <row r="151" spans="1:30" x14ac:dyDescent="0.25">
      <c r="A151" s="5" t="str">
        <f t="shared" si="2"/>
        <v>0001DM0456</v>
      </c>
      <c r="B151" s="23" t="s">
        <v>2119</v>
      </c>
      <c r="C151" t="s">
        <v>19</v>
      </c>
      <c r="D151" t="s">
        <v>17</v>
      </c>
      <c r="E151" t="s">
        <v>18</v>
      </c>
      <c r="F151">
        <v>620529</v>
      </c>
      <c r="G151">
        <v>0</v>
      </c>
      <c r="H151" t="s">
        <v>96</v>
      </c>
      <c r="I151" t="s">
        <v>20</v>
      </c>
      <c r="J151" t="s">
        <v>90</v>
      </c>
      <c r="K151" t="s">
        <v>21</v>
      </c>
      <c r="M151" t="s">
        <v>17628</v>
      </c>
      <c r="N151" t="s">
        <v>22</v>
      </c>
      <c r="O151" t="s">
        <v>23</v>
      </c>
      <c r="P151" t="s">
        <v>26</v>
      </c>
      <c r="Q151" t="s">
        <v>92</v>
      </c>
      <c r="R151" s="13">
        <v>160</v>
      </c>
      <c r="S151" s="13">
        <v>9</v>
      </c>
      <c r="T151" s="21">
        <v>1</v>
      </c>
      <c r="V151" t="s">
        <v>2116</v>
      </c>
      <c r="W151" t="str">
        <f>+IF(V151="","",IF(MID(V151,1,3)="ECE","UNICO",IF(V151="FINES",CONCATENATE("R",IF(OR(C151="16",C151="21",C151="22",C151="23"),"16212223",IF(OR(C151="15",C151="17",C151="24",C151="25"),"15172425",C151))),IF(V151="CEBAS","UNICO",IF(VALUE(C151)&lt;=11,"AMBA","INTERIOR")))))</f>
        <v>AMBA</v>
      </c>
      <c r="X151" s="20" t="str">
        <f>+IF(V151="","-",CONCATENATE(V151,"_",W151))</f>
        <v>CENS_AMBA</v>
      </c>
      <c r="Y151" s="59">
        <v>0.38935809778539759</v>
      </c>
      <c r="Z151" t="str">
        <f>+IFERROR(VLOOKUP(H151,#REF!,2,FALSE),"-")</f>
        <v>-</v>
      </c>
      <c r="AA151" t="s">
        <v>2393</v>
      </c>
      <c r="AB151" t="str">
        <f>+IF(W151="","-",IF(W151="UNICO","CENSO","MUESTRA"))</f>
        <v>MUESTRA</v>
      </c>
      <c r="AC151" t="s">
        <v>2397</v>
      </c>
      <c r="AD151" t="s">
        <v>134</v>
      </c>
    </row>
    <row r="152" spans="1:30" x14ac:dyDescent="0.25">
      <c r="A152" s="5" t="str">
        <f t="shared" si="2"/>
        <v>0100DM0462</v>
      </c>
      <c r="B152" s="23" t="s">
        <v>2119</v>
      </c>
      <c r="C152" t="s">
        <v>1245</v>
      </c>
      <c r="D152" t="s">
        <v>876</v>
      </c>
      <c r="E152" t="s">
        <v>1674</v>
      </c>
      <c r="F152">
        <v>610728</v>
      </c>
      <c r="G152">
        <v>0</v>
      </c>
      <c r="H152" t="s">
        <v>1701</v>
      </c>
      <c r="I152" t="s">
        <v>20</v>
      </c>
      <c r="J152" t="s">
        <v>90</v>
      </c>
      <c r="K152" t="s">
        <v>21</v>
      </c>
      <c r="M152" t="s">
        <v>17647</v>
      </c>
      <c r="N152" t="s">
        <v>22</v>
      </c>
      <c r="O152" t="s">
        <v>23</v>
      </c>
      <c r="P152" t="s">
        <v>26</v>
      </c>
      <c r="Q152" t="s">
        <v>92</v>
      </c>
      <c r="R152" s="13">
        <v>99</v>
      </c>
      <c r="S152" s="13">
        <v>6</v>
      </c>
      <c r="T152" s="21">
        <v>1</v>
      </c>
      <c r="V152" t="s">
        <v>2116</v>
      </c>
      <c r="W152" t="str">
        <f>+IF(V152="","",IF(MID(V152,1,3)="ECE","UNICO",IF(V152="FINES",CONCATENATE("R",IF(OR(C152="16",C152="21",C152="22",C152="23"),"16212223",IF(OR(C152="15",C152="17",C152="24",C152="25"),"15172425",C152))),IF(V152="CEBAS","UNICO",IF(VALUE(C152)&lt;=11,"AMBA","INTERIOR")))))</f>
        <v>AMBA</v>
      </c>
      <c r="X152" s="20" t="str">
        <f>+IF(V152="","-",CONCATENATE(V152,"_",W152))</f>
        <v>CENS_AMBA</v>
      </c>
      <c r="Y152" s="59">
        <v>0.39021102882720332</v>
      </c>
      <c r="Z152" t="str">
        <f>+IFERROR(VLOOKUP(H152,#REF!,2,FALSE),"-")</f>
        <v>-</v>
      </c>
      <c r="AA152" t="s">
        <v>2393</v>
      </c>
      <c r="AB152" t="str">
        <f>+IF(W152="","-",IF(W152="UNICO","CENSO","MUESTRA"))</f>
        <v>MUESTRA</v>
      </c>
      <c r="AC152" t="s">
        <v>2397</v>
      </c>
      <c r="AD152" t="s">
        <v>134</v>
      </c>
    </row>
    <row r="153" spans="1:30" x14ac:dyDescent="0.25">
      <c r="A153" s="5" t="str">
        <f t="shared" si="2"/>
        <v>0135DM0456</v>
      </c>
      <c r="B153" s="23" t="s">
        <v>2119</v>
      </c>
      <c r="C153" t="s">
        <v>140</v>
      </c>
      <c r="D153" t="s">
        <v>155</v>
      </c>
      <c r="E153" t="s">
        <v>2074</v>
      </c>
      <c r="F153">
        <v>623692</v>
      </c>
      <c r="G153">
        <v>0</v>
      </c>
      <c r="H153" t="s">
        <v>2093</v>
      </c>
      <c r="I153" t="s">
        <v>20</v>
      </c>
      <c r="J153" t="s">
        <v>90</v>
      </c>
      <c r="K153" t="s">
        <v>21</v>
      </c>
      <c r="M153" t="s">
        <v>17628</v>
      </c>
      <c r="N153" t="s">
        <v>22</v>
      </c>
      <c r="O153" t="s">
        <v>23</v>
      </c>
      <c r="P153" t="s">
        <v>26</v>
      </c>
      <c r="Q153" t="s">
        <v>92</v>
      </c>
      <c r="R153" s="13">
        <v>91</v>
      </c>
      <c r="S153" s="13">
        <v>6</v>
      </c>
      <c r="T153" s="21">
        <v>1</v>
      </c>
      <c r="V153" t="s">
        <v>2116</v>
      </c>
      <c r="W153" t="str">
        <f>+IF(V153="","",IF(MID(V153,1,3)="ECE","UNICO",IF(V153="FINES",CONCATENATE("R",IF(OR(C153="16",C153="21",C153="22",C153="23"),"16212223",IF(OR(C153="15",C153="17",C153="24",C153="25"),"15172425",C153))),IF(V153="CEBAS","UNICO",IF(VALUE(C153)&lt;=11,"AMBA","INTERIOR")))))</f>
        <v>AMBA</v>
      </c>
      <c r="X153" s="20" t="str">
        <f>+IF(V153="","-",CONCATENATE(V153,"_",W153))</f>
        <v>CENS_AMBA</v>
      </c>
      <c r="Y153" s="59">
        <v>0.39389496786253791</v>
      </c>
      <c r="Z153" t="str">
        <f>+IFERROR(VLOOKUP(H153,#REF!,2,FALSE),"-")</f>
        <v>-</v>
      </c>
      <c r="AA153" t="s">
        <v>2393</v>
      </c>
      <c r="AB153" t="str">
        <f>+IF(W153="","-",IF(W153="UNICO","CENSO","MUESTRA"))</f>
        <v>MUESTRA</v>
      </c>
      <c r="AC153" t="s">
        <v>2398</v>
      </c>
      <c r="AD153" t="s">
        <v>134</v>
      </c>
    </row>
    <row r="154" spans="1:30" x14ac:dyDescent="0.25">
      <c r="A154" s="5" t="str">
        <f t="shared" si="2"/>
        <v>0136DM0453</v>
      </c>
      <c r="B154" s="23" t="s">
        <v>2119</v>
      </c>
      <c r="C154" t="s">
        <v>1245</v>
      </c>
      <c r="D154" t="s">
        <v>170</v>
      </c>
      <c r="E154" t="s">
        <v>2094</v>
      </c>
      <c r="F154">
        <v>623704</v>
      </c>
      <c r="G154">
        <v>0</v>
      </c>
      <c r="H154" t="s">
        <v>2104</v>
      </c>
      <c r="I154" t="s">
        <v>20</v>
      </c>
      <c r="J154" t="s">
        <v>90</v>
      </c>
      <c r="K154" t="s">
        <v>21</v>
      </c>
      <c r="M154" t="s">
        <v>17638</v>
      </c>
      <c r="N154" t="s">
        <v>22</v>
      </c>
      <c r="O154" t="s">
        <v>23</v>
      </c>
      <c r="P154" t="s">
        <v>26</v>
      </c>
      <c r="Q154" t="s">
        <v>92</v>
      </c>
      <c r="R154" s="13">
        <v>51</v>
      </c>
      <c r="S154" s="13">
        <v>5</v>
      </c>
      <c r="T154" s="21">
        <v>1</v>
      </c>
      <c r="V154" t="s">
        <v>2116</v>
      </c>
      <c r="W154" t="str">
        <f>+IF(V154="","",IF(MID(V154,1,3)="ECE","UNICO",IF(V154="FINES",CONCATENATE("R",IF(OR(C154="16",C154="21",C154="22",C154="23"),"16212223",IF(OR(C154="15",C154="17",C154="24",C154="25"),"15172425",C154))),IF(V154="CEBAS","UNICO",IF(VALUE(C154)&lt;=11,"AMBA","INTERIOR")))))</f>
        <v>AMBA</v>
      </c>
      <c r="X154" s="20" t="str">
        <f>+IF(V154="","-",CONCATENATE(V154,"_",W154))</f>
        <v>CENS_AMBA</v>
      </c>
      <c r="Y154" s="59">
        <v>0.39782076660129762</v>
      </c>
      <c r="Z154" t="str">
        <f>+IFERROR(VLOOKUP(H154,#REF!,2,FALSE),"-")</f>
        <v>-</v>
      </c>
      <c r="AA154" t="s">
        <v>2393</v>
      </c>
      <c r="AB154" t="str">
        <f>+IF(W154="","-",IF(W154="UNICO","CENSO","MUESTRA"))</f>
        <v>MUESTRA</v>
      </c>
      <c r="AC154" t="s">
        <v>2398</v>
      </c>
      <c r="AD154" t="s">
        <v>134</v>
      </c>
    </row>
    <row r="155" spans="1:30" x14ac:dyDescent="0.25">
      <c r="A155" s="5" t="str">
        <f t="shared" si="2"/>
        <v>0100DM0459</v>
      </c>
      <c r="B155" s="23" t="s">
        <v>2119</v>
      </c>
      <c r="C155" t="s">
        <v>1245</v>
      </c>
      <c r="D155" t="s">
        <v>876</v>
      </c>
      <c r="E155" t="s">
        <v>1674</v>
      </c>
      <c r="F155">
        <v>623720</v>
      </c>
      <c r="G155">
        <v>0</v>
      </c>
      <c r="H155" t="s">
        <v>1698</v>
      </c>
      <c r="I155" t="s">
        <v>20</v>
      </c>
      <c r="J155" t="s">
        <v>90</v>
      </c>
      <c r="K155" t="s">
        <v>21</v>
      </c>
      <c r="M155" t="s">
        <v>17651</v>
      </c>
      <c r="N155" t="s">
        <v>22</v>
      </c>
      <c r="O155" t="s">
        <v>23</v>
      </c>
      <c r="P155" t="s">
        <v>26</v>
      </c>
      <c r="Q155" t="s">
        <v>92</v>
      </c>
      <c r="R155" s="13">
        <v>131</v>
      </c>
      <c r="S155" s="13">
        <v>8</v>
      </c>
      <c r="T155" s="21">
        <v>1</v>
      </c>
      <c r="V155" t="s">
        <v>2116</v>
      </c>
      <c r="W155" t="str">
        <f>+IF(V155="","",IF(MID(V155,1,3)="ECE","UNICO",IF(V155="FINES",CONCATENATE("R",IF(OR(C155="16",C155="21",C155="22",C155="23"),"16212223",IF(OR(C155="15",C155="17",C155="24",C155="25"),"15172425",C155))),IF(V155="CEBAS","UNICO",IF(VALUE(C155)&lt;=11,"AMBA","INTERIOR")))))</f>
        <v>AMBA</v>
      </c>
      <c r="X155" s="20" t="str">
        <f>+IF(V155="","-",CONCATENATE(V155,"_",W155))</f>
        <v>CENS_AMBA</v>
      </c>
      <c r="Y155" s="59">
        <v>0.39832036962380279</v>
      </c>
      <c r="Z155" t="str">
        <f>+IFERROR(VLOOKUP(H155,#REF!,2,FALSE),"-")</f>
        <v>-</v>
      </c>
      <c r="AA155" t="s">
        <v>2393</v>
      </c>
      <c r="AB155" t="str">
        <f>+IF(W155="","-",IF(W155="UNICO","CENSO","MUESTRA"))</f>
        <v>MUESTRA</v>
      </c>
      <c r="AC155" t="s">
        <v>2398</v>
      </c>
      <c r="AD155" t="s">
        <v>134</v>
      </c>
    </row>
    <row r="156" spans="1:30" x14ac:dyDescent="0.25">
      <c r="A156" s="5" t="str">
        <f t="shared" si="2"/>
        <v>0119DM0457</v>
      </c>
      <c r="B156" s="23" t="s">
        <v>2119</v>
      </c>
      <c r="C156" t="s">
        <v>584</v>
      </c>
      <c r="D156" t="s">
        <v>419</v>
      </c>
      <c r="E156" t="s">
        <v>1915</v>
      </c>
      <c r="F156">
        <v>623908</v>
      </c>
      <c r="G156">
        <v>0</v>
      </c>
      <c r="H156" t="s">
        <v>1941</v>
      </c>
      <c r="I156" t="s">
        <v>20</v>
      </c>
      <c r="J156" t="s">
        <v>90</v>
      </c>
      <c r="K156" t="s">
        <v>21</v>
      </c>
      <c r="M156" t="s">
        <v>17634</v>
      </c>
      <c r="N156" t="s">
        <v>22</v>
      </c>
      <c r="O156" t="s">
        <v>23</v>
      </c>
      <c r="P156" t="s">
        <v>26</v>
      </c>
      <c r="Q156" t="s">
        <v>92</v>
      </c>
      <c r="R156" s="13">
        <v>54</v>
      </c>
      <c r="S156" s="13">
        <v>3</v>
      </c>
      <c r="T156" s="21">
        <v>1</v>
      </c>
      <c r="V156" t="s">
        <v>2116</v>
      </c>
      <c r="W156" t="str">
        <f>+IF(V156="","",IF(MID(V156,1,3)="ECE","UNICO",IF(V156="FINES",CONCATENATE("R",IF(OR(C156="16",C156="21",C156="22",C156="23"),"16212223",IF(OR(C156="15",C156="17",C156="24",C156="25"),"15172425",C156))),IF(V156="CEBAS","UNICO",IF(VALUE(C156)&lt;=11,"AMBA","INTERIOR")))))</f>
        <v>AMBA</v>
      </c>
      <c r="X156" s="20" t="str">
        <f>+IF(V156="","-",CONCATENATE(V156,"_",W156))</f>
        <v>CENS_AMBA</v>
      </c>
      <c r="Y156" s="59">
        <v>0.40046396038748999</v>
      </c>
      <c r="Z156" t="str">
        <f>+IFERROR(VLOOKUP(H156,#REF!,2,FALSE),"-")</f>
        <v>-</v>
      </c>
      <c r="AA156" t="s">
        <v>2393</v>
      </c>
      <c r="AB156" t="str">
        <f>+IF(W156="","-",IF(W156="UNICO","CENSO","MUESTRA"))</f>
        <v>MUESTRA</v>
      </c>
      <c r="AC156" t="s">
        <v>2398</v>
      </c>
      <c r="AD156" t="s">
        <v>134</v>
      </c>
    </row>
    <row r="157" spans="1:30" x14ac:dyDescent="0.25">
      <c r="A157" s="5" t="str">
        <f t="shared" si="2"/>
        <v>0070DM0453</v>
      </c>
      <c r="B157" s="23" t="s">
        <v>2119</v>
      </c>
      <c r="C157" t="s">
        <v>86</v>
      </c>
      <c r="D157" t="s">
        <v>372</v>
      </c>
      <c r="E157" t="s">
        <v>1233</v>
      </c>
      <c r="F157">
        <v>623959</v>
      </c>
      <c r="G157">
        <v>0</v>
      </c>
      <c r="H157" t="s">
        <v>1242</v>
      </c>
      <c r="I157" t="s">
        <v>20</v>
      </c>
      <c r="J157" t="s">
        <v>90</v>
      </c>
      <c r="K157" t="s">
        <v>21</v>
      </c>
      <c r="M157" t="s">
        <v>17638</v>
      </c>
      <c r="N157" t="s">
        <v>22</v>
      </c>
      <c r="O157" t="s">
        <v>23</v>
      </c>
      <c r="P157" t="s">
        <v>26</v>
      </c>
      <c r="Q157" t="s">
        <v>92</v>
      </c>
      <c r="R157" s="13">
        <v>97</v>
      </c>
      <c r="S157" s="13">
        <v>6</v>
      </c>
      <c r="T157" s="21">
        <v>1</v>
      </c>
      <c r="V157" t="s">
        <v>2116</v>
      </c>
      <c r="W157" t="str">
        <f>+IF(V157="","",IF(MID(V157,1,3)="ECE","UNICO",IF(V157="FINES",CONCATENATE("R",IF(OR(C157="16",C157="21",C157="22",C157="23"),"16212223",IF(OR(C157="15",C157="17",C157="24",C157="25"),"15172425",C157))),IF(V157="CEBAS","UNICO",IF(VALUE(C157)&lt;=11,"AMBA","INTERIOR")))))</f>
        <v>AMBA</v>
      </c>
      <c r="X157" s="20" t="str">
        <f>+IF(V157="","-",CONCATENATE(V157,"_",W157))</f>
        <v>CENS_AMBA</v>
      </c>
      <c r="Y157" s="59">
        <v>0.40359144319187512</v>
      </c>
      <c r="Z157" t="str">
        <f>+IFERROR(VLOOKUP(H157,#REF!,2,FALSE),"-")</f>
        <v>-</v>
      </c>
      <c r="AA157" t="s">
        <v>2394</v>
      </c>
      <c r="AB157" t="str">
        <f>+IF(W157="","-",IF(W157="UNICO","CENSO","MUESTRA"))</f>
        <v>MUESTRA</v>
      </c>
      <c r="AC157" t="s">
        <v>2397</v>
      </c>
      <c r="AD157" t="s">
        <v>134</v>
      </c>
    </row>
    <row r="158" spans="1:30" x14ac:dyDescent="0.25">
      <c r="A158" s="5" t="str">
        <f t="shared" si="2"/>
        <v>0132DM0451</v>
      </c>
      <c r="B158" s="23" t="s">
        <v>2119</v>
      </c>
      <c r="C158" t="s">
        <v>1302</v>
      </c>
      <c r="D158" t="s">
        <v>619</v>
      </c>
      <c r="E158" t="s">
        <v>2032</v>
      </c>
      <c r="F158">
        <v>623193</v>
      </c>
      <c r="G158">
        <v>0</v>
      </c>
      <c r="H158" t="s">
        <v>2039</v>
      </c>
      <c r="I158" t="s">
        <v>20</v>
      </c>
      <c r="J158" t="s">
        <v>90</v>
      </c>
      <c r="K158" t="s">
        <v>21</v>
      </c>
      <c r="M158" t="s">
        <v>17652</v>
      </c>
      <c r="N158" t="s">
        <v>22</v>
      </c>
      <c r="O158" t="s">
        <v>23</v>
      </c>
      <c r="P158" t="s">
        <v>26</v>
      </c>
      <c r="Q158" t="s">
        <v>92</v>
      </c>
      <c r="R158" s="13">
        <v>85</v>
      </c>
      <c r="S158" s="13">
        <v>6</v>
      </c>
      <c r="T158" s="21">
        <v>1</v>
      </c>
      <c r="V158" t="s">
        <v>2116</v>
      </c>
      <c r="W158" t="str">
        <f>+IF(V158="","",IF(MID(V158,1,3)="ECE","UNICO",IF(V158="FINES",CONCATENATE("R",IF(OR(C158="16",C158="21",C158="22",C158="23"),"16212223",IF(OR(C158="15",C158="17",C158="24",C158="25"),"15172425",C158))),IF(V158="CEBAS","UNICO",IF(VALUE(C158)&lt;=11,"AMBA","INTERIOR")))))</f>
        <v>AMBA</v>
      </c>
      <c r="X158" s="20" t="str">
        <f>+IF(V158="","-",CONCATENATE(V158,"_",W158))</f>
        <v>CENS_AMBA</v>
      </c>
      <c r="Y158" s="59">
        <v>0.40501981808079612</v>
      </c>
      <c r="Z158" t="str">
        <f>+IFERROR(VLOOKUP(H158,#REF!,2,FALSE),"-")</f>
        <v>-</v>
      </c>
      <c r="AA158" t="s">
        <v>2393</v>
      </c>
      <c r="AB158" t="str">
        <f>+IF(W158="","-",IF(W158="UNICO","CENSO","MUESTRA"))</f>
        <v>MUESTRA</v>
      </c>
      <c r="AC158" t="s">
        <v>2397</v>
      </c>
      <c r="AD158" t="s">
        <v>134</v>
      </c>
    </row>
    <row r="159" spans="1:30" x14ac:dyDescent="0.25">
      <c r="A159" s="5" t="str">
        <f t="shared" si="2"/>
        <v>0001DM3561</v>
      </c>
      <c r="B159" s="23" t="s">
        <v>2119</v>
      </c>
      <c r="C159" t="s">
        <v>19</v>
      </c>
      <c r="D159" t="s">
        <v>17</v>
      </c>
      <c r="E159" t="s">
        <v>18</v>
      </c>
      <c r="F159">
        <v>620529</v>
      </c>
      <c r="G159">
        <v>1</v>
      </c>
      <c r="H159" t="s">
        <v>129</v>
      </c>
      <c r="I159" t="s">
        <v>20</v>
      </c>
      <c r="J159" t="s">
        <v>90</v>
      </c>
      <c r="K159" t="s">
        <v>87</v>
      </c>
      <c r="L159" t="s">
        <v>96</v>
      </c>
      <c r="M159" t="s">
        <v>17769</v>
      </c>
      <c r="N159" t="s">
        <v>22</v>
      </c>
      <c r="O159" t="s">
        <v>23</v>
      </c>
      <c r="P159" t="s">
        <v>26</v>
      </c>
      <c r="Q159" t="s">
        <v>92</v>
      </c>
      <c r="R159" s="13">
        <v>100</v>
      </c>
      <c r="S159" s="13">
        <v>6</v>
      </c>
      <c r="T159" s="21">
        <v>1</v>
      </c>
      <c r="V159" t="s">
        <v>2116</v>
      </c>
      <c r="W159" t="str">
        <f>+IF(V159="","",IF(MID(V159,1,3)="ECE","UNICO",IF(V159="FINES",CONCATENATE("R",IF(OR(C159="16",C159="21",C159="22",C159="23"),"16212223",IF(OR(C159="15",C159="17",C159="24",C159="25"),"15172425",C159))),IF(V159="CEBAS","UNICO",IF(VALUE(C159)&lt;=11,"AMBA","INTERIOR")))))</f>
        <v>AMBA</v>
      </c>
      <c r="X159" s="20" t="str">
        <f>+IF(V159="","-",CONCATENATE(V159,"_",W159))</f>
        <v>CENS_AMBA</v>
      </c>
      <c r="Y159" s="59">
        <v>0.4087161518195096</v>
      </c>
      <c r="Z159" t="str">
        <f>+IFERROR(VLOOKUP(H159,#REF!,2,FALSE),"-")</f>
        <v>-</v>
      </c>
      <c r="AA159" t="s">
        <v>2393</v>
      </c>
      <c r="AB159" t="str">
        <f>+IF(W159="","-",IF(W159="UNICO","CENSO","MUESTRA"))</f>
        <v>MUESTRA</v>
      </c>
      <c r="AC159" t="s">
        <v>2397</v>
      </c>
      <c r="AD159" t="s">
        <v>134</v>
      </c>
    </row>
    <row r="160" spans="1:30" x14ac:dyDescent="0.25">
      <c r="A160" s="5" t="str">
        <f t="shared" si="2"/>
        <v>0132DM0458</v>
      </c>
      <c r="B160" s="23" t="s">
        <v>2119</v>
      </c>
      <c r="C160" t="s">
        <v>1302</v>
      </c>
      <c r="D160" t="s">
        <v>619</v>
      </c>
      <c r="E160" t="s">
        <v>2032</v>
      </c>
      <c r="F160">
        <v>623728</v>
      </c>
      <c r="G160">
        <v>0</v>
      </c>
      <c r="H160" t="s">
        <v>2047</v>
      </c>
      <c r="I160" t="s">
        <v>20</v>
      </c>
      <c r="J160" t="s">
        <v>90</v>
      </c>
      <c r="K160" t="s">
        <v>21</v>
      </c>
      <c r="M160" t="s">
        <v>17618</v>
      </c>
      <c r="N160" t="s">
        <v>22</v>
      </c>
      <c r="O160" t="s">
        <v>23</v>
      </c>
      <c r="P160" t="s">
        <v>26</v>
      </c>
      <c r="Q160" t="s">
        <v>92</v>
      </c>
      <c r="R160" s="13">
        <v>118</v>
      </c>
      <c r="S160" s="13">
        <v>5</v>
      </c>
      <c r="T160" s="21">
        <v>1</v>
      </c>
      <c r="V160" t="s">
        <v>2116</v>
      </c>
      <c r="W160" t="str">
        <f>+IF(V160="","",IF(MID(V160,1,3)="ECE","UNICO",IF(V160="FINES",CONCATENATE("R",IF(OR(C160="16",C160="21",C160="22",C160="23"),"16212223",IF(OR(C160="15",C160="17",C160="24",C160="25"),"15172425",C160))),IF(V160="CEBAS","UNICO",IF(VALUE(C160)&lt;=11,"AMBA","INTERIOR")))))</f>
        <v>AMBA</v>
      </c>
      <c r="X160" s="20" t="str">
        <f>+IF(V160="","-",CONCATENATE(V160,"_",W160))</f>
        <v>CENS_AMBA</v>
      </c>
      <c r="Y160" s="59">
        <v>0.41267937186517212</v>
      </c>
      <c r="Z160" t="str">
        <f>+IFERROR(VLOOKUP(H160,#REF!,2,FALSE),"-")</f>
        <v>-</v>
      </c>
      <c r="AA160" t="s">
        <v>2393</v>
      </c>
      <c r="AB160" t="str">
        <f>+IF(W160="","-",IF(W160="UNICO","CENSO","MUESTRA"))</f>
        <v>MUESTRA</v>
      </c>
      <c r="AC160" t="s">
        <v>2398</v>
      </c>
      <c r="AD160" t="s">
        <v>134</v>
      </c>
    </row>
    <row r="161" spans="1:30" x14ac:dyDescent="0.25">
      <c r="A161" s="5" t="str">
        <f t="shared" si="2"/>
        <v>0132DM0454</v>
      </c>
      <c r="B161" s="23" t="s">
        <v>2119</v>
      </c>
      <c r="C161" t="s">
        <v>1302</v>
      </c>
      <c r="D161" t="s">
        <v>619</v>
      </c>
      <c r="E161" t="s">
        <v>2032</v>
      </c>
      <c r="F161">
        <v>623729</v>
      </c>
      <c r="G161">
        <v>0</v>
      </c>
      <c r="H161" t="s">
        <v>2043</v>
      </c>
      <c r="I161" t="s">
        <v>20</v>
      </c>
      <c r="J161" t="s">
        <v>90</v>
      </c>
      <c r="K161" t="s">
        <v>21</v>
      </c>
      <c r="M161" t="s">
        <v>17632</v>
      </c>
      <c r="N161" t="s">
        <v>22</v>
      </c>
      <c r="O161" t="s">
        <v>23</v>
      </c>
      <c r="P161" t="s">
        <v>26</v>
      </c>
      <c r="Q161" t="s">
        <v>92</v>
      </c>
      <c r="R161" s="13">
        <v>200</v>
      </c>
      <c r="S161" s="13">
        <v>7</v>
      </c>
      <c r="T161" s="21">
        <v>1</v>
      </c>
      <c r="V161" t="s">
        <v>2116</v>
      </c>
      <c r="W161" t="str">
        <f>+IF(V161="","",IF(MID(V161,1,3)="ECE","UNICO",IF(V161="FINES",CONCATENATE("R",IF(OR(C161="16",C161="21",C161="22",C161="23"),"16212223",IF(OR(C161="15",C161="17",C161="24",C161="25"),"15172425",C161))),IF(V161="CEBAS","UNICO",IF(VALUE(C161)&lt;=11,"AMBA","INTERIOR")))))</f>
        <v>AMBA</v>
      </c>
      <c r="X161" s="20" t="str">
        <f>+IF(V161="","-",CONCATENATE(V161,"_",W161))</f>
        <v>CENS_AMBA</v>
      </c>
      <c r="Y161" s="59">
        <v>0.41370913464772069</v>
      </c>
      <c r="Z161" t="str">
        <f>+IFERROR(VLOOKUP(H161,#REF!,2,FALSE),"-")</f>
        <v>-</v>
      </c>
      <c r="AA161" t="s">
        <v>2393</v>
      </c>
      <c r="AB161" t="str">
        <f>+IF(W161="","-",IF(W161="UNICO","CENSO","MUESTRA"))</f>
        <v>MUESTRA</v>
      </c>
      <c r="AC161" t="s">
        <v>2398</v>
      </c>
      <c r="AD161" t="s">
        <v>134</v>
      </c>
    </row>
    <row r="162" spans="1:30" x14ac:dyDescent="0.25">
      <c r="A162" s="5" t="str">
        <f t="shared" si="2"/>
        <v>0069DM0491</v>
      </c>
      <c r="B162" s="23" t="s">
        <v>2119</v>
      </c>
      <c r="C162" t="s">
        <v>1079</v>
      </c>
      <c r="D162" t="s">
        <v>1077</v>
      </c>
      <c r="E162" t="s">
        <v>1078</v>
      </c>
      <c r="F162">
        <v>623620</v>
      </c>
      <c r="G162">
        <v>0</v>
      </c>
      <c r="H162" t="s">
        <v>1217</v>
      </c>
      <c r="I162" t="s">
        <v>20</v>
      </c>
      <c r="J162" t="s">
        <v>90</v>
      </c>
      <c r="K162" t="s">
        <v>21</v>
      </c>
      <c r="M162" t="s">
        <v>17653</v>
      </c>
      <c r="N162" t="s">
        <v>22</v>
      </c>
      <c r="O162" t="s">
        <v>23</v>
      </c>
      <c r="P162" t="s">
        <v>26</v>
      </c>
      <c r="Q162" t="s">
        <v>92</v>
      </c>
      <c r="R162" s="13">
        <v>71</v>
      </c>
      <c r="S162" s="13">
        <v>4</v>
      </c>
      <c r="T162" s="21">
        <v>1</v>
      </c>
      <c r="V162" t="s">
        <v>2116</v>
      </c>
      <c r="W162" t="str">
        <f>+IF(V162="","",IF(MID(V162,1,3)="ECE","UNICO",IF(V162="FINES",CONCATENATE("R",IF(OR(C162="16",C162="21",C162="22",C162="23"),"16212223",IF(OR(C162="15",C162="17",C162="24",C162="25"),"15172425",C162))),IF(V162="CEBAS","UNICO",IF(VALUE(C162)&lt;=11,"AMBA","INTERIOR")))))</f>
        <v>AMBA</v>
      </c>
      <c r="X162" s="20" t="str">
        <f>+IF(V162="","-",CONCATENATE(V162,"_",W162))</f>
        <v>CENS_AMBA</v>
      </c>
      <c r="Y162" s="59">
        <v>0.41425391709482351</v>
      </c>
      <c r="Z162" t="str">
        <f>+IFERROR(VLOOKUP(H162,#REF!,2,FALSE),"-")</f>
        <v>-</v>
      </c>
      <c r="AA162" t="s">
        <v>2393</v>
      </c>
      <c r="AB162" t="str">
        <f>+IF(W162="","-",IF(W162="UNICO","CENSO","MUESTRA"))</f>
        <v>MUESTRA</v>
      </c>
      <c r="AC162" t="s">
        <v>2397</v>
      </c>
      <c r="AD162" t="s">
        <v>134</v>
      </c>
    </row>
    <row r="163" spans="1:30" x14ac:dyDescent="0.25">
      <c r="A163" s="5" t="str">
        <f t="shared" si="2"/>
        <v>0004DM0456</v>
      </c>
      <c r="B163" s="23" t="s">
        <v>2119</v>
      </c>
      <c r="C163" t="s">
        <v>186</v>
      </c>
      <c r="D163" t="s">
        <v>183</v>
      </c>
      <c r="E163" t="s">
        <v>185</v>
      </c>
      <c r="F163">
        <v>624173</v>
      </c>
      <c r="G163">
        <v>0</v>
      </c>
      <c r="H163" t="s">
        <v>233</v>
      </c>
      <c r="I163" t="s">
        <v>20</v>
      </c>
      <c r="J163" t="s">
        <v>90</v>
      </c>
      <c r="K163" t="s">
        <v>21</v>
      </c>
      <c r="M163" t="s">
        <v>17628</v>
      </c>
      <c r="N163" t="s">
        <v>22</v>
      </c>
      <c r="O163" t="s">
        <v>23</v>
      </c>
      <c r="P163" t="s">
        <v>26</v>
      </c>
      <c r="Q163" t="s">
        <v>92</v>
      </c>
      <c r="R163" s="13">
        <v>90</v>
      </c>
      <c r="S163" s="13">
        <v>3</v>
      </c>
      <c r="T163" s="21">
        <v>1</v>
      </c>
      <c r="V163" t="s">
        <v>2116</v>
      </c>
      <c r="W163" t="str">
        <f>+IF(V163="","",IF(MID(V163,1,3)="ECE","UNICO",IF(V163="FINES",CONCATENATE("R",IF(OR(C163="16",C163="21",C163="22",C163="23"),"16212223",IF(OR(C163="15",C163="17",C163="24",C163="25"),"15172425",C163))),IF(V163="CEBAS","UNICO",IF(VALUE(C163)&lt;=11,"AMBA","INTERIOR")))))</f>
        <v>AMBA</v>
      </c>
      <c r="X163" s="20" t="str">
        <f>+IF(V163="","-",CONCATENATE(V163,"_",W163))</f>
        <v>CENS_AMBA</v>
      </c>
      <c r="Y163" s="59">
        <v>0.41483073342930188</v>
      </c>
      <c r="Z163" t="str">
        <f>+IFERROR(VLOOKUP(H163,#REF!,2,FALSE),"-")</f>
        <v>-</v>
      </c>
      <c r="AA163" t="s">
        <v>2393</v>
      </c>
      <c r="AB163" t="str">
        <f>+IF(W163="","-",IF(W163="UNICO","CENSO","MUESTRA"))</f>
        <v>MUESTRA</v>
      </c>
      <c r="AC163" t="s">
        <v>2397</v>
      </c>
      <c r="AD163" t="s">
        <v>134</v>
      </c>
    </row>
    <row r="164" spans="1:30" x14ac:dyDescent="0.25">
      <c r="A164" s="5" t="str">
        <f t="shared" si="2"/>
        <v>0044DM0451</v>
      </c>
      <c r="B164" s="23" t="s">
        <v>2119</v>
      </c>
      <c r="C164" t="s">
        <v>86</v>
      </c>
      <c r="D164" t="s">
        <v>303</v>
      </c>
      <c r="E164" t="s">
        <v>747</v>
      </c>
      <c r="F164">
        <v>604058</v>
      </c>
      <c r="G164">
        <v>0</v>
      </c>
      <c r="H164" t="s">
        <v>758</v>
      </c>
      <c r="I164" t="s">
        <v>20</v>
      </c>
      <c r="J164" t="s">
        <v>90</v>
      </c>
      <c r="K164" t="s">
        <v>21</v>
      </c>
      <c r="M164" t="s">
        <v>17727</v>
      </c>
      <c r="N164" t="s">
        <v>22</v>
      </c>
      <c r="O164" t="s">
        <v>23</v>
      </c>
      <c r="P164" t="s">
        <v>26</v>
      </c>
      <c r="Q164" t="s">
        <v>92</v>
      </c>
      <c r="R164" s="13">
        <v>737</v>
      </c>
      <c r="S164" s="13">
        <v>23</v>
      </c>
      <c r="T164" s="21">
        <v>1</v>
      </c>
      <c r="V164" t="s">
        <v>2116</v>
      </c>
      <c r="W164" t="str">
        <f>+IF(V164="","",IF(MID(V164,1,3)="ECE","UNICO",IF(V164="FINES",CONCATENATE("R",IF(OR(C164="16",C164="21",C164="22",C164="23"),"16212223",IF(OR(C164="15",C164="17",C164="24",C164="25"),"15172425",C164))),IF(V164="CEBAS","UNICO",IF(VALUE(C164)&lt;=11,"AMBA","INTERIOR")))))</f>
        <v>AMBA</v>
      </c>
      <c r="X164" s="20" t="str">
        <f>+IF(V164="","-",CONCATENATE(V164,"_",W164))</f>
        <v>CENS_AMBA</v>
      </c>
      <c r="Y164" s="59">
        <v>0.41525300773414398</v>
      </c>
      <c r="Z164" t="str">
        <f>+IFERROR(VLOOKUP(H164,#REF!,2,FALSE),"-")</f>
        <v>-</v>
      </c>
      <c r="AA164" t="s">
        <v>2393</v>
      </c>
      <c r="AB164" t="str">
        <f>+IF(W164="","-",IF(W164="UNICO","CENSO","MUESTRA"))</f>
        <v>MUESTRA</v>
      </c>
      <c r="AC164" t="s">
        <v>2397</v>
      </c>
      <c r="AD164" t="s">
        <v>134</v>
      </c>
    </row>
    <row r="165" spans="1:30" x14ac:dyDescent="0.25">
      <c r="A165" s="5" t="str">
        <f t="shared" si="2"/>
        <v>0083DM0453</v>
      </c>
      <c r="B165" s="23" t="s">
        <v>2119</v>
      </c>
      <c r="C165" t="s">
        <v>158</v>
      </c>
      <c r="D165" t="s">
        <v>1445</v>
      </c>
      <c r="E165" t="s">
        <v>1446</v>
      </c>
      <c r="F165">
        <v>623764</v>
      </c>
      <c r="G165">
        <v>0</v>
      </c>
      <c r="H165" t="s">
        <v>1458</v>
      </c>
      <c r="I165" t="s">
        <v>20</v>
      </c>
      <c r="J165" t="s">
        <v>90</v>
      </c>
      <c r="K165" t="s">
        <v>21</v>
      </c>
      <c r="M165" t="s">
        <v>17654</v>
      </c>
      <c r="N165" t="s">
        <v>22</v>
      </c>
      <c r="O165" t="s">
        <v>23</v>
      </c>
      <c r="P165" t="s">
        <v>26</v>
      </c>
      <c r="Q165" t="s">
        <v>92</v>
      </c>
      <c r="R165" s="13">
        <v>130</v>
      </c>
      <c r="S165" s="13">
        <v>9</v>
      </c>
      <c r="T165" s="21">
        <v>1</v>
      </c>
      <c r="V165" t="s">
        <v>2116</v>
      </c>
      <c r="W165" t="str">
        <f>+IF(V165="","",IF(MID(V165,1,3)="ECE","UNICO",IF(V165="FINES",CONCATENATE("R",IF(OR(C165="16",C165="21",C165="22",C165="23"),"16212223",IF(OR(C165="15",C165="17",C165="24",C165="25"),"15172425",C165))),IF(V165="CEBAS","UNICO",IF(VALUE(C165)&lt;=11,"AMBA","INTERIOR")))))</f>
        <v>AMBA</v>
      </c>
      <c r="X165" s="20" t="str">
        <f>+IF(V165="","-",CONCATENATE(V165,"_",W165))</f>
        <v>CENS_AMBA</v>
      </c>
      <c r="Y165" s="59">
        <v>0.41787206965523799</v>
      </c>
      <c r="Z165" t="str">
        <f>+IFERROR(VLOOKUP(H165,#REF!,2,FALSE),"-")</f>
        <v>-</v>
      </c>
      <c r="AA165" t="s">
        <v>2393</v>
      </c>
      <c r="AB165" t="str">
        <f>+IF(W165="","-",IF(W165="UNICO","CENSO","MUESTRA"))</f>
        <v>MUESTRA</v>
      </c>
      <c r="AC165" t="s">
        <v>2397</v>
      </c>
      <c r="AD165" t="s">
        <v>134</v>
      </c>
    </row>
    <row r="166" spans="1:30" x14ac:dyDescent="0.25">
      <c r="A166" s="5" t="str">
        <f t="shared" si="2"/>
        <v>0073DM2540</v>
      </c>
      <c r="B166" s="23" t="s">
        <v>2119</v>
      </c>
      <c r="C166" t="s">
        <v>1302</v>
      </c>
      <c r="D166" t="s">
        <v>1300</v>
      </c>
      <c r="E166" t="s">
        <v>1301</v>
      </c>
      <c r="F166">
        <v>621170</v>
      </c>
      <c r="G166">
        <v>1</v>
      </c>
      <c r="H166" t="s">
        <v>1345</v>
      </c>
      <c r="I166" t="s">
        <v>20</v>
      </c>
      <c r="J166" t="s">
        <v>90</v>
      </c>
      <c r="K166" t="s">
        <v>40</v>
      </c>
      <c r="L166" t="s">
        <v>907</v>
      </c>
      <c r="M166" t="s">
        <v>17655</v>
      </c>
      <c r="N166" t="s">
        <v>22</v>
      </c>
      <c r="O166" t="s">
        <v>23</v>
      </c>
      <c r="P166" t="s">
        <v>26</v>
      </c>
      <c r="Q166" t="s">
        <v>92</v>
      </c>
      <c r="R166" s="13">
        <v>39</v>
      </c>
      <c r="S166" s="13">
        <v>3</v>
      </c>
      <c r="T166" s="21">
        <v>1</v>
      </c>
      <c r="V166" t="s">
        <v>2116</v>
      </c>
      <c r="W166" t="str">
        <f>+IF(V166="","",IF(MID(V166,1,3)="ECE","UNICO",IF(V166="FINES",CONCATENATE("R",IF(OR(C166="16",C166="21",C166="22",C166="23"),"16212223",IF(OR(C166="15",C166="17",C166="24",C166="25"),"15172425",C166))),IF(V166="CEBAS","UNICO",IF(VALUE(C166)&lt;=11,"AMBA","INTERIOR")))))</f>
        <v>AMBA</v>
      </c>
      <c r="X166" s="20" t="str">
        <f>+IF(V166="","-",CONCATENATE(V166,"_",W166))</f>
        <v>CENS_AMBA</v>
      </c>
      <c r="Y166" s="59">
        <v>0.42099130650361383</v>
      </c>
      <c r="Z166" t="str">
        <f>+IFERROR(VLOOKUP(H166,#REF!,2,FALSE),"-")</f>
        <v>-</v>
      </c>
      <c r="AA166" t="s">
        <v>2393</v>
      </c>
      <c r="AB166" t="str">
        <f>+IF(W166="","-",IF(W166="UNICO","CENSO","MUESTRA"))</f>
        <v>MUESTRA</v>
      </c>
      <c r="AC166" t="s">
        <v>2397</v>
      </c>
      <c r="AD166" t="s">
        <v>134</v>
      </c>
    </row>
    <row r="167" spans="1:30" x14ac:dyDescent="0.25">
      <c r="A167" s="5" t="str">
        <f t="shared" si="2"/>
        <v>0001DM0459</v>
      </c>
      <c r="B167" s="23" t="s">
        <v>2119</v>
      </c>
      <c r="C167" t="s">
        <v>19</v>
      </c>
      <c r="D167" t="s">
        <v>17</v>
      </c>
      <c r="E167" t="s">
        <v>18</v>
      </c>
      <c r="F167">
        <v>623588</v>
      </c>
      <c r="G167">
        <v>0</v>
      </c>
      <c r="H167" t="s">
        <v>102</v>
      </c>
      <c r="I167" t="s">
        <v>20</v>
      </c>
      <c r="J167" t="s">
        <v>90</v>
      </c>
      <c r="K167" t="s">
        <v>21</v>
      </c>
      <c r="M167" t="s">
        <v>17651</v>
      </c>
      <c r="N167" t="s">
        <v>22</v>
      </c>
      <c r="O167" t="s">
        <v>23</v>
      </c>
      <c r="P167" t="s">
        <v>26</v>
      </c>
      <c r="Q167" t="s">
        <v>92</v>
      </c>
      <c r="R167" s="13">
        <v>77</v>
      </c>
      <c r="S167" s="13">
        <v>4</v>
      </c>
      <c r="T167" s="21">
        <v>1</v>
      </c>
      <c r="V167" t="s">
        <v>2116</v>
      </c>
      <c r="W167" t="str">
        <f>+IF(V167="","",IF(MID(V167,1,3)="ECE","UNICO",IF(V167="FINES",CONCATENATE("R",IF(OR(C167="16",C167="21",C167="22",C167="23"),"16212223",IF(OR(C167="15",C167="17",C167="24",C167="25"),"15172425",C167))),IF(V167="CEBAS","UNICO",IF(VALUE(C167)&lt;=11,"AMBA","INTERIOR")))))</f>
        <v>AMBA</v>
      </c>
      <c r="X167" s="20" t="str">
        <f>+IF(V167="","-",CONCATENATE(V167,"_",W167))</f>
        <v>CENS_AMBA</v>
      </c>
      <c r="Y167" s="59">
        <v>0.4236425660988864</v>
      </c>
      <c r="Z167" t="str">
        <f>+IFERROR(VLOOKUP(H167,#REF!,2,FALSE),"-")</f>
        <v>-</v>
      </c>
      <c r="AA167" t="s">
        <v>2393</v>
      </c>
      <c r="AB167" t="str">
        <f>+IF(W167="","-",IF(W167="UNICO","CENSO","MUESTRA"))</f>
        <v>MUESTRA</v>
      </c>
      <c r="AC167" t="s">
        <v>2398</v>
      </c>
      <c r="AD167" t="s">
        <v>134</v>
      </c>
    </row>
    <row r="168" spans="1:30" x14ac:dyDescent="0.25">
      <c r="A168" s="5" t="str">
        <f t="shared" si="2"/>
        <v>0100DM0453</v>
      </c>
      <c r="B168" s="23" t="s">
        <v>2119</v>
      </c>
      <c r="C168" t="s">
        <v>1245</v>
      </c>
      <c r="D168" t="s">
        <v>876</v>
      </c>
      <c r="E168" t="s">
        <v>1674</v>
      </c>
      <c r="F168">
        <v>610731</v>
      </c>
      <c r="G168">
        <v>0</v>
      </c>
      <c r="H168" t="s">
        <v>1692</v>
      </c>
      <c r="I168" t="s">
        <v>20</v>
      </c>
      <c r="J168" t="s">
        <v>90</v>
      </c>
      <c r="K168" t="s">
        <v>21</v>
      </c>
      <c r="M168" t="s">
        <v>17638</v>
      </c>
      <c r="N168" t="s">
        <v>22</v>
      </c>
      <c r="O168" t="s">
        <v>23</v>
      </c>
      <c r="P168" t="s">
        <v>26</v>
      </c>
      <c r="Q168" t="s">
        <v>92</v>
      </c>
      <c r="R168" s="13">
        <v>124</v>
      </c>
      <c r="S168" s="13">
        <v>8</v>
      </c>
      <c r="T168" s="21">
        <v>1</v>
      </c>
      <c r="V168" t="s">
        <v>2116</v>
      </c>
      <c r="W168" t="str">
        <f>+IF(V168="","",IF(MID(V168,1,3)="ECE","UNICO",IF(V168="FINES",CONCATENATE("R",IF(OR(C168="16",C168="21",C168="22",C168="23"),"16212223",IF(OR(C168="15",C168="17",C168="24",C168="25"),"15172425",C168))),IF(V168="CEBAS","UNICO",IF(VALUE(C168)&lt;=11,"AMBA","INTERIOR")))))</f>
        <v>AMBA</v>
      </c>
      <c r="X168" s="20" t="str">
        <f>+IF(V168="","-",CONCATENATE(V168,"_",W168))</f>
        <v>CENS_AMBA</v>
      </c>
      <c r="Y168" s="59">
        <v>0.42454753423991959</v>
      </c>
      <c r="Z168" t="str">
        <f>+IFERROR(VLOOKUP(H168,#REF!,2,FALSE),"-")</f>
        <v>-</v>
      </c>
      <c r="AA168" t="s">
        <v>2393</v>
      </c>
      <c r="AB168" t="str">
        <f>+IF(W168="","-",IF(W168="UNICO","CENSO","MUESTRA"))</f>
        <v>MUESTRA</v>
      </c>
      <c r="AC168" t="s">
        <v>2398</v>
      </c>
      <c r="AD168" t="s">
        <v>134</v>
      </c>
    </row>
    <row r="169" spans="1:30" x14ac:dyDescent="0.25">
      <c r="A169" s="5" t="str">
        <f t="shared" si="2"/>
        <v>0005DM0453</v>
      </c>
      <c r="B169" s="23" t="s">
        <v>2119</v>
      </c>
      <c r="C169" t="s">
        <v>246</v>
      </c>
      <c r="D169" t="s">
        <v>243</v>
      </c>
      <c r="E169" t="s">
        <v>245</v>
      </c>
      <c r="F169">
        <v>607800</v>
      </c>
      <c r="G169">
        <v>0</v>
      </c>
      <c r="H169" t="s">
        <v>273</v>
      </c>
      <c r="I169" t="s">
        <v>20</v>
      </c>
      <c r="J169" t="s">
        <v>90</v>
      </c>
      <c r="K169" t="s">
        <v>21</v>
      </c>
      <c r="M169" t="s">
        <v>17638</v>
      </c>
      <c r="N169" t="s">
        <v>22</v>
      </c>
      <c r="O169" t="s">
        <v>23</v>
      </c>
      <c r="P169" t="s">
        <v>26</v>
      </c>
      <c r="Q169" t="s">
        <v>92</v>
      </c>
      <c r="R169" s="13">
        <v>415</v>
      </c>
      <c r="S169" s="13">
        <v>23</v>
      </c>
      <c r="T169" s="21">
        <v>1</v>
      </c>
      <c r="V169" t="s">
        <v>2116</v>
      </c>
      <c r="W169" t="str">
        <f>+IF(V169="","",IF(MID(V169,1,3)="ECE","UNICO",IF(V169="FINES",CONCATENATE("R",IF(OR(C169="16",C169="21",C169="22",C169="23"),"16212223",IF(OR(C169="15",C169="17",C169="24",C169="25"),"15172425",C169))),IF(V169="CEBAS","UNICO",IF(VALUE(C169)&lt;=11,"AMBA","INTERIOR")))))</f>
        <v>AMBA</v>
      </c>
      <c r="X169" s="20" t="str">
        <f>+IF(V169="","-",CONCATENATE(V169,"_",W169))</f>
        <v>CENS_AMBA</v>
      </c>
      <c r="Y169" s="59">
        <v>0.42633426768912208</v>
      </c>
      <c r="Z169" t="str">
        <f>+IFERROR(VLOOKUP(H169,#REF!,2,FALSE),"-")</f>
        <v>-</v>
      </c>
      <c r="AA169" t="s">
        <v>2393</v>
      </c>
      <c r="AB169" t="str">
        <f>+IF(W169="","-",IF(W169="UNICO","CENSO","MUESTRA"))</f>
        <v>MUESTRA</v>
      </c>
      <c r="AC169" t="s">
        <v>2398</v>
      </c>
      <c r="AD169" t="s">
        <v>134</v>
      </c>
    </row>
    <row r="170" spans="1:30" x14ac:dyDescent="0.25">
      <c r="A170" s="5" t="str">
        <f t="shared" si="2"/>
        <v>0071DM0461</v>
      </c>
      <c r="B170" s="23" t="s">
        <v>2119</v>
      </c>
      <c r="C170" t="s">
        <v>1245</v>
      </c>
      <c r="D170" t="s">
        <v>1243</v>
      </c>
      <c r="E170" t="s">
        <v>1244</v>
      </c>
      <c r="F170">
        <v>623712</v>
      </c>
      <c r="G170">
        <v>0</v>
      </c>
      <c r="H170" t="s">
        <v>1284</v>
      </c>
      <c r="I170" t="s">
        <v>20</v>
      </c>
      <c r="J170" t="s">
        <v>90</v>
      </c>
      <c r="K170" t="s">
        <v>21</v>
      </c>
      <c r="M170" t="s">
        <v>2309</v>
      </c>
      <c r="N170" t="s">
        <v>22</v>
      </c>
      <c r="O170" t="s">
        <v>23</v>
      </c>
      <c r="P170" t="s">
        <v>26</v>
      </c>
      <c r="Q170" t="s">
        <v>92</v>
      </c>
      <c r="R170" s="13">
        <v>227</v>
      </c>
      <c r="S170" s="13">
        <v>11</v>
      </c>
      <c r="T170" s="21">
        <v>1</v>
      </c>
      <c r="V170" t="s">
        <v>2116</v>
      </c>
      <c r="W170" t="str">
        <f>+IF(V170="","",IF(MID(V170,1,3)="ECE","UNICO",IF(V170="FINES",CONCATENATE("R",IF(OR(C170="16",C170="21",C170="22",C170="23"),"16212223",IF(OR(C170="15",C170="17",C170="24",C170="25"),"15172425",C170))),IF(V170="CEBAS","UNICO",IF(VALUE(C170)&lt;=11,"AMBA","INTERIOR")))))</f>
        <v>AMBA</v>
      </c>
      <c r="X170" s="20" t="str">
        <f>+IF(V170="","-",CONCATENATE(V170,"_",W170))</f>
        <v>CENS_AMBA</v>
      </c>
      <c r="Y170" s="59">
        <v>0.43532355427741998</v>
      </c>
      <c r="Z170" t="str">
        <f>+IFERROR(VLOOKUP(H170,#REF!,2,FALSE),"-")</f>
        <v>-</v>
      </c>
      <c r="AA170" t="s">
        <v>2393</v>
      </c>
      <c r="AB170" t="str">
        <f>+IF(W170="","-",IF(W170="UNICO","CENSO","MUESTRA"))</f>
        <v>MUESTRA</v>
      </c>
      <c r="AC170" t="s">
        <v>2398</v>
      </c>
      <c r="AD170" t="s">
        <v>134</v>
      </c>
    </row>
    <row r="171" spans="1:30" x14ac:dyDescent="0.25">
      <c r="A171" s="5" t="str">
        <f t="shared" si="2"/>
        <v>0005DM0458</v>
      </c>
      <c r="B171" s="23" t="s">
        <v>2119</v>
      </c>
      <c r="C171" t="s">
        <v>246</v>
      </c>
      <c r="D171" t="s">
        <v>243</v>
      </c>
      <c r="E171" t="s">
        <v>245</v>
      </c>
      <c r="F171">
        <v>624533</v>
      </c>
      <c r="G171">
        <v>0</v>
      </c>
      <c r="H171" t="s">
        <v>277</v>
      </c>
      <c r="I171" t="s">
        <v>20</v>
      </c>
      <c r="J171" t="s">
        <v>90</v>
      </c>
      <c r="K171" t="s">
        <v>21</v>
      </c>
      <c r="M171" t="s">
        <v>17618</v>
      </c>
      <c r="N171" t="s">
        <v>22</v>
      </c>
      <c r="O171" t="s">
        <v>23</v>
      </c>
      <c r="P171" t="s">
        <v>26</v>
      </c>
      <c r="Q171" t="s">
        <v>92</v>
      </c>
      <c r="R171" s="13">
        <v>92</v>
      </c>
      <c r="S171" s="13">
        <v>4</v>
      </c>
      <c r="T171" s="21">
        <v>1</v>
      </c>
      <c r="V171" t="s">
        <v>2116</v>
      </c>
      <c r="W171" t="str">
        <f>+IF(V171="","",IF(MID(V171,1,3)="ECE","UNICO",IF(V171="FINES",CONCATENATE("R",IF(OR(C171="16",C171="21",C171="22",C171="23"),"16212223",IF(OR(C171="15",C171="17",C171="24",C171="25"),"15172425",C171))),IF(V171="CEBAS","UNICO",IF(VALUE(C171)&lt;=11,"AMBA","INTERIOR")))))</f>
        <v>AMBA</v>
      </c>
      <c r="X171" s="20" t="str">
        <f>+IF(V171="","-",CONCATENATE(V171,"_",W171))</f>
        <v>CENS_AMBA</v>
      </c>
      <c r="Y171" s="59">
        <v>0.43557208333466502</v>
      </c>
      <c r="Z171" t="str">
        <f>+IFERROR(VLOOKUP(H171,#REF!,2,FALSE),"-")</f>
        <v>-</v>
      </c>
      <c r="AA171" t="s">
        <v>2393</v>
      </c>
      <c r="AB171" t="str">
        <f>+IF(W171="","-",IF(W171="UNICO","CENSO","MUESTRA"))</f>
        <v>MUESTRA</v>
      </c>
      <c r="AC171" t="s">
        <v>2397</v>
      </c>
      <c r="AD171" t="s">
        <v>134</v>
      </c>
    </row>
    <row r="172" spans="1:30" x14ac:dyDescent="0.25">
      <c r="A172" s="5" t="str">
        <f t="shared" si="2"/>
        <v>0069DM0457</v>
      </c>
      <c r="B172" s="23" t="s">
        <v>2119</v>
      </c>
      <c r="C172" t="s">
        <v>1079</v>
      </c>
      <c r="D172" t="s">
        <v>1077</v>
      </c>
      <c r="E172" t="s">
        <v>1078</v>
      </c>
      <c r="F172">
        <v>616820</v>
      </c>
      <c r="G172">
        <v>0</v>
      </c>
      <c r="H172" t="s">
        <v>1166</v>
      </c>
      <c r="I172" t="s">
        <v>20</v>
      </c>
      <c r="J172" t="s">
        <v>90</v>
      </c>
      <c r="K172" t="s">
        <v>21</v>
      </c>
      <c r="M172" t="s">
        <v>17634</v>
      </c>
      <c r="N172" t="s">
        <v>22</v>
      </c>
      <c r="O172" t="s">
        <v>23</v>
      </c>
      <c r="P172" t="s">
        <v>26</v>
      </c>
      <c r="Q172" t="s">
        <v>92</v>
      </c>
      <c r="R172" s="13">
        <v>246</v>
      </c>
      <c r="S172" s="13">
        <v>21</v>
      </c>
      <c r="T172" s="21">
        <v>1</v>
      </c>
      <c r="V172" t="s">
        <v>2116</v>
      </c>
      <c r="W172" t="str">
        <f>+IF(V172="","",IF(MID(V172,1,3)="ECE","UNICO",IF(V172="FINES",CONCATENATE("R",IF(OR(C172="16",C172="21",C172="22",C172="23"),"16212223",IF(OR(C172="15",C172="17",C172="24",C172="25"),"15172425",C172))),IF(V172="CEBAS","UNICO",IF(VALUE(C172)&lt;=11,"AMBA","INTERIOR")))))</f>
        <v>AMBA</v>
      </c>
      <c r="X172" s="20" t="str">
        <f>+IF(V172="","-",CONCATENATE(V172,"_",W172))</f>
        <v>CENS_AMBA</v>
      </c>
      <c r="Y172" s="59">
        <v>0.44160564379258588</v>
      </c>
      <c r="Z172" t="str">
        <f>+IFERROR(VLOOKUP(H172,#REF!,2,FALSE),"-")</f>
        <v>-</v>
      </c>
      <c r="AA172" t="s">
        <v>2393</v>
      </c>
      <c r="AB172" t="str">
        <f>+IF(W172="","-",IF(W172="UNICO","CENSO","MUESTRA"))</f>
        <v>MUESTRA</v>
      </c>
      <c r="AC172" t="s">
        <v>2397</v>
      </c>
      <c r="AD172" t="s">
        <v>134</v>
      </c>
    </row>
    <row r="173" spans="1:30" x14ac:dyDescent="0.25">
      <c r="A173" s="5" t="str">
        <f t="shared" si="2"/>
        <v>0113DM0452</v>
      </c>
      <c r="B173" s="23" t="s">
        <v>2119</v>
      </c>
      <c r="C173" t="s">
        <v>19</v>
      </c>
      <c r="D173" t="s">
        <v>181</v>
      </c>
      <c r="E173" t="s">
        <v>1843</v>
      </c>
      <c r="F173">
        <v>623583</v>
      </c>
      <c r="G173">
        <v>0</v>
      </c>
      <c r="H173" t="s">
        <v>1854</v>
      </c>
      <c r="I173" t="s">
        <v>20</v>
      </c>
      <c r="J173" t="s">
        <v>90</v>
      </c>
      <c r="K173" t="s">
        <v>21</v>
      </c>
      <c r="M173" t="s">
        <v>17642</v>
      </c>
      <c r="N173" t="s">
        <v>22</v>
      </c>
      <c r="O173" t="s">
        <v>23</v>
      </c>
      <c r="P173" t="s">
        <v>26</v>
      </c>
      <c r="Q173" t="s">
        <v>92</v>
      </c>
      <c r="R173" s="13">
        <v>185</v>
      </c>
      <c r="S173" s="13">
        <v>8</v>
      </c>
      <c r="T173" s="21">
        <v>1</v>
      </c>
      <c r="V173" t="s">
        <v>2116</v>
      </c>
      <c r="W173" t="str">
        <f>+IF(V173="","",IF(MID(V173,1,3)="ECE","UNICO",IF(V173="FINES",CONCATENATE("R",IF(OR(C173="16",C173="21",C173="22",C173="23"),"16212223",IF(OR(C173="15",C173="17",C173="24",C173="25"),"15172425",C173))),IF(V173="CEBAS","UNICO",IF(VALUE(C173)&lt;=11,"AMBA","INTERIOR")))))</f>
        <v>AMBA</v>
      </c>
      <c r="X173" s="20" t="str">
        <f>+IF(V173="","-",CONCATENATE(V173,"_",W173))</f>
        <v>CENS_AMBA</v>
      </c>
      <c r="Y173" s="59">
        <v>0.44214324239227509</v>
      </c>
      <c r="Z173" t="str">
        <f>+IFERROR(VLOOKUP(H173,#REF!,2,FALSE),"-")</f>
        <v>-</v>
      </c>
      <c r="AA173" t="s">
        <v>2393</v>
      </c>
      <c r="AB173" t="str">
        <f>+IF(W173="","-",IF(W173="UNICO","CENSO","MUESTRA"))</f>
        <v>MUESTRA</v>
      </c>
      <c r="AC173" t="s">
        <v>2397</v>
      </c>
      <c r="AD173" t="s">
        <v>134</v>
      </c>
    </row>
    <row r="174" spans="1:30" x14ac:dyDescent="0.25">
      <c r="A174" s="5" t="str">
        <f t="shared" si="2"/>
        <v>0119DM0456</v>
      </c>
      <c r="B174" s="23" t="s">
        <v>2119</v>
      </c>
      <c r="C174" t="s">
        <v>584</v>
      </c>
      <c r="D174" t="s">
        <v>419</v>
      </c>
      <c r="E174" t="s">
        <v>1915</v>
      </c>
      <c r="F174">
        <v>623644</v>
      </c>
      <c r="G174">
        <v>0</v>
      </c>
      <c r="H174" t="s">
        <v>1940</v>
      </c>
      <c r="I174" t="s">
        <v>20</v>
      </c>
      <c r="J174" t="s">
        <v>90</v>
      </c>
      <c r="K174" t="s">
        <v>21</v>
      </c>
      <c r="M174" t="s">
        <v>17628</v>
      </c>
      <c r="N174" t="s">
        <v>22</v>
      </c>
      <c r="O174" t="s">
        <v>23</v>
      </c>
      <c r="P174" t="s">
        <v>26</v>
      </c>
      <c r="Q174" t="s">
        <v>92</v>
      </c>
      <c r="R174" s="13">
        <v>184</v>
      </c>
      <c r="S174" s="13">
        <v>9</v>
      </c>
      <c r="T174" s="21">
        <v>1</v>
      </c>
      <c r="V174" t="s">
        <v>2116</v>
      </c>
      <c r="W174" t="str">
        <f>+IF(V174="","",IF(MID(V174,1,3)="ECE","UNICO",IF(V174="FINES",CONCATENATE("R",IF(OR(C174="16",C174="21",C174="22",C174="23"),"16212223",IF(OR(C174="15",C174="17",C174="24",C174="25"),"15172425",C174))),IF(V174="CEBAS","UNICO",IF(VALUE(C174)&lt;=11,"AMBA","INTERIOR")))))</f>
        <v>AMBA</v>
      </c>
      <c r="X174" s="20" t="str">
        <f>+IF(V174="","-",CONCATENATE(V174,"_",W174))</f>
        <v>CENS_AMBA</v>
      </c>
      <c r="Y174" s="59">
        <v>0.44227707837567187</v>
      </c>
      <c r="Z174" t="str">
        <f>+IFERROR(VLOOKUP(H174,#REF!,2,FALSE),"-")</f>
        <v>-</v>
      </c>
      <c r="AA174" t="s">
        <v>2393</v>
      </c>
      <c r="AB174" t="str">
        <f>+IF(W174="","-",IF(W174="UNICO","CENSO","MUESTRA"))</f>
        <v>MUESTRA</v>
      </c>
      <c r="AC174" t="s">
        <v>2398</v>
      </c>
      <c r="AD174" t="s">
        <v>134</v>
      </c>
    </row>
    <row r="175" spans="1:30" x14ac:dyDescent="0.25">
      <c r="A175" s="5" t="str">
        <f t="shared" si="2"/>
        <v>0119DM0455</v>
      </c>
      <c r="B175" s="23" t="s">
        <v>2119</v>
      </c>
      <c r="C175" t="s">
        <v>584</v>
      </c>
      <c r="D175" t="s">
        <v>419</v>
      </c>
      <c r="E175" t="s">
        <v>1915</v>
      </c>
      <c r="F175">
        <v>623643</v>
      </c>
      <c r="G175">
        <v>0</v>
      </c>
      <c r="H175" t="s">
        <v>1939</v>
      </c>
      <c r="I175" t="s">
        <v>20</v>
      </c>
      <c r="J175" t="s">
        <v>90</v>
      </c>
      <c r="K175" t="s">
        <v>21</v>
      </c>
      <c r="M175" t="s">
        <v>17643</v>
      </c>
      <c r="N175" t="s">
        <v>22</v>
      </c>
      <c r="O175" t="s">
        <v>23</v>
      </c>
      <c r="P175" t="s">
        <v>26</v>
      </c>
      <c r="Q175" t="s">
        <v>92</v>
      </c>
      <c r="R175" s="13">
        <v>54</v>
      </c>
      <c r="S175" s="13">
        <v>6</v>
      </c>
      <c r="T175" s="21">
        <v>1</v>
      </c>
      <c r="V175" t="s">
        <v>2116</v>
      </c>
      <c r="W175" t="str">
        <f>+IF(V175="","",IF(MID(V175,1,3)="ECE","UNICO",IF(V175="FINES",CONCATENATE("R",IF(OR(C175="16",C175="21",C175="22",C175="23"),"16212223",IF(OR(C175="15",C175="17",C175="24",C175="25"),"15172425",C175))),IF(V175="CEBAS","UNICO",IF(VALUE(C175)&lt;=11,"AMBA","INTERIOR")))))</f>
        <v>AMBA</v>
      </c>
      <c r="X175" s="20" t="str">
        <f>+IF(V175="","-",CONCATENATE(V175,"_",W175))</f>
        <v>CENS_AMBA</v>
      </c>
      <c r="Y175" s="59">
        <v>0.44555044453591108</v>
      </c>
      <c r="Z175" t="str">
        <f>+IFERROR(VLOOKUP(H175,#REF!,2,FALSE),"-")</f>
        <v>-</v>
      </c>
      <c r="AA175" t="s">
        <v>2393</v>
      </c>
      <c r="AB175" t="str">
        <f>+IF(W175="","-",IF(W175="UNICO","CENSO","MUESTRA"))</f>
        <v>MUESTRA</v>
      </c>
      <c r="AC175" t="s">
        <v>2397</v>
      </c>
      <c r="AD175" t="s">
        <v>134</v>
      </c>
    </row>
    <row r="176" spans="1:30" x14ac:dyDescent="0.25">
      <c r="A176" s="5" t="str">
        <f t="shared" si="2"/>
        <v>0116DM0455</v>
      </c>
      <c r="B176" s="23" t="s">
        <v>2119</v>
      </c>
      <c r="C176" t="s">
        <v>158</v>
      </c>
      <c r="D176" t="s">
        <v>162</v>
      </c>
      <c r="E176" t="s">
        <v>1868</v>
      </c>
      <c r="F176">
        <v>624126</v>
      </c>
      <c r="G176">
        <v>0</v>
      </c>
      <c r="H176" t="s">
        <v>1886</v>
      </c>
      <c r="I176" t="s">
        <v>20</v>
      </c>
      <c r="J176" t="s">
        <v>90</v>
      </c>
      <c r="K176" t="s">
        <v>21</v>
      </c>
      <c r="M176" t="s">
        <v>17643</v>
      </c>
      <c r="N176" t="s">
        <v>22</v>
      </c>
      <c r="O176" t="s">
        <v>23</v>
      </c>
      <c r="P176" t="s">
        <v>26</v>
      </c>
      <c r="Q176" t="s">
        <v>92</v>
      </c>
      <c r="R176" s="13">
        <v>52</v>
      </c>
      <c r="S176" s="13">
        <v>3</v>
      </c>
      <c r="T176" s="21">
        <v>1</v>
      </c>
      <c r="V176" t="s">
        <v>2116</v>
      </c>
      <c r="W176" t="str">
        <f>+IF(V176="","",IF(MID(V176,1,3)="ECE","UNICO",IF(V176="FINES",CONCATENATE("R",IF(OR(C176="16",C176="21",C176="22",C176="23"),"16212223",IF(OR(C176="15",C176="17",C176="24",C176="25"),"15172425",C176))),IF(V176="CEBAS","UNICO",IF(VALUE(C176)&lt;=11,"AMBA","INTERIOR")))))</f>
        <v>AMBA</v>
      </c>
      <c r="X176" s="20" t="str">
        <f>+IF(V176="","-",CONCATENATE(V176,"_",W176))</f>
        <v>CENS_AMBA</v>
      </c>
      <c r="Y176" s="59">
        <v>0.44570285473999222</v>
      </c>
      <c r="Z176" t="str">
        <f>+IFERROR(VLOOKUP(H176,#REF!,2,FALSE),"-")</f>
        <v>-</v>
      </c>
      <c r="AA176" t="s">
        <v>2393</v>
      </c>
      <c r="AB176" t="str">
        <f>+IF(W176="","-",IF(W176="UNICO","CENSO","MUESTRA"))</f>
        <v>MUESTRA</v>
      </c>
      <c r="AC176" t="s">
        <v>2398</v>
      </c>
      <c r="AD176" t="s">
        <v>134</v>
      </c>
    </row>
    <row r="177" spans="1:30" x14ac:dyDescent="0.25">
      <c r="A177" s="5" t="str">
        <f t="shared" si="2"/>
        <v>0069DM0482</v>
      </c>
      <c r="B177" s="23" t="s">
        <v>2119</v>
      </c>
      <c r="C177" t="s">
        <v>1079</v>
      </c>
      <c r="D177" t="s">
        <v>1077</v>
      </c>
      <c r="E177" t="s">
        <v>1078</v>
      </c>
      <c r="F177">
        <v>623633</v>
      </c>
      <c r="G177">
        <v>0</v>
      </c>
      <c r="H177" t="s">
        <v>1201</v>
      </c>
      <c r="I177" t="s">
        <v>20</v>
      </c>
      <c r="J177" t="s">
        <v>90</v>
      </c>
      <c r="K177" t="s">
        <v>21</v>
      </c>
      <c r="M177" t="s">
        <v>17656</v>
      </c>
      <c r="N177" t="s">
        <v>22</v>
      </c>
      <c r="O177" t="s">
        <v>23</v>
      </c>
      <c r="P177" t="s">
        <v>26</v>
      </c>
      <c r="Q177" t="s">
        <v>92</v>
      </c>
      <c r="R177" s="13">
        <v>102</v>
      </c>
      <c r="S177" s="13">
        <v>10</v>
      </c>
      <c r="T177" s="21">
        <v>1</v>
      </c>
      <c r="V177" t="s">
        <v>2116</v>
      </c>
      <c r="W177" t="str">
        <f>+IF(V177="","",IF(MID(V177,1,3)="ECE","UNICO",IF(V177="FINES",CONCATENATE("R",IF(OR(C177="16",C177="21",C177="22",C177="23"),"16212223",IF(OR(C177="15",C177="17",C177="24",C177="25"),"15172425",C177))),IF(V177="CEBAS","UNICO",IF(VALUE(C177)&lt;=11,"AMBA","INTERIOR")))))</f>
        <v>AMBA</v>
      </c>
      <c r="X177" s="20" t="str">
        <f>+IF(V177="","-",CONCATENATE(V177,"_",W177))</f>
        <v>CENS_AMBA</v>
      </c>
      <c r="Y177" s="59">
        <v>0.44794213207992339</v>
      </c>
      <c r="Z177" t="str">
        <f>+IFERROR(VLOOKUP(H177,#REF!,2,FALSE),"-")</f>
        <v>-</v>
      </c>
      <c r="AA177" t="s">
        <v>2393</v>
      </c>
      <c r="AB177" t="str">
        <f>+IF(W177="","-",IF(W177="UNICO","CENSO","MUESTRA"))</f>
        <v>MUESTRA</v>
      </c>
      <c r="AC177" t="s">
        <v>2398</v>
      </c>
      <c r="AD177" t="s">
        <v>134</v>
      </c>
    </row>
    <row r="178" spans="1:30" x14ac:dyDescent="0.25">
      <c r="A178" s="5" t="str">
        <f t="shared" si="2"/>
        <v>0055DM0464</v>
      </c>
      <c r="B178" s="23" t="s">
        <v>2119</v>
      </c>
      <c r="C178" t="s">
        <v>884</v>
      </c>
      <c r="D178" t="s">
        <v>882</v>
      </c>
      <c r="E178" t="s">
        <v>883</v>
      </c>
      <c r="F178">
        <v>623683</v>
      </c>
      <c r="G178">
        <v>0</v>
      </c>
      <c r="H178" t="s">
        <v>917</v>
      </c>
      <c r="I178" t="s">
        <v>20</v>
      </c>
      <c r="J178" t="s">
        <v>90</v>
      </c>
      <c r="K178" t="s">
        <v>21</v>
      </c>
      <c r="M178" t="s">
        <v>17627</v>
      </c>
      <c r="N178" t="s">
        <v>22</v>
      </c>
      <c r="O178" t="s">
        <v>23</v>
      </c>
      <c r="P178" t="s">
        <v>26</v>
      </c>
      <c r="Q178" t="s">
        <v>92</v>
      </c>
      <c r="R178" s="13">
        <v>58</v>
      </c>
      <c r="S178" s="13">
        <v>3</v>
      </c>
      <c r="T178" s="21">
        <v>1</v>
      </c>
      <c r="V178" t="s">
        <v>2116</v>
      </c>
      <c r="W178" t="str">
        <f>+IF(V178="","",IF(MID(V178,1,3)="ECE","UNICO",IF(V178="FINES",CONCATENATE("R",IF(OR(C178="16",C178="21",C178="22",C178="23"),"16212223",IF(OR(C178="15",C178="17",C178="24",C178="25"),"15172425",C178))),IF(V178="CEBAS","UNICO",IF(VALUE(C178)&lt;=11,"AMBA","INTERIOR")))))</f>
        <v>AMBA</v>
      </c>
      <c r="X178" s="20" t="str">
        <f>+IF(V178="","-",CONCATENATE(V178,"_",W178))</f>
        <v>CENS_AMBA</v>
      </c>
      <c r="Y178" s="59">
        <v>0.44800343304067047</v>
      </c>
      <c r="Z178" t="str">
        <f>+IFERROR(VLOOKUP(H178,#REF!,2,FALSE),"-")</f>
        <v>-</v>
      </c>
      <c r="AA178" t="s">
        <v>2393</v>
      </c>
      <c r="AB178" t="str">
        <f>+IF(W178="","-",IF(W178="UNICO","CENSO","MUESTRA"))</f>
        <v>MUESTRA</v>
      </c>
      <c r="AC178" t="s">
        <v>2397</v>
      </c>
      <c r="AD178" t="s">
        <v>134</v>
      </c>
    </row>
    <row r="179" spans="1:30" x14ac:dyDescent="0.25">
      <c r="A179" s="5" t="str">
        <f t="shared" si="2"/>
        <v>0073DM0454</v>
      </c>
      <c r="B179" s="23" t="s">
        <v>2119</v>
      </c>
      <c r="C179" t="s">
        <v>1302</v>
      </c>
      <c r="D179" t="s">
        <v>1300</v>
      </c>
      <c r="E179" t="s">
        <v>1301</v>
      </c>
      <c r="F179">
        <v>603356</v>
      </c>
      <c r="G179">
        <v>0</v>
      </c>
      <c r="H179" t="s">
        <v>1332</v>
      </c>
      <c r="I179" t="s">
        <v>20</v>
      </c>
      <c r="J179" t="s">
        <v>90</v>
      </c>
      <c r="K179" t="s">
        <v>21</v>
      </c>
      <c r="M179" t="s">
        <v>17728</v>
      </c>
      <c r="N179" t="s">
        <v>22</v>
      </c>
      <c r="O179" t="s">
        <v>23</v>
      </c>
      <c r="P179" t="s">
        <v>26</v>
      </c>
      <c r="Q179" t="s">
        <v>92</v>
      </c>
      <c r="R179" s="13">
        <v>194</v>
      </c>
      <c r="S179" s="13">
        <v>9</v>
      </c>
      <c r="T179" s="21">
        <v>1</v>
      </c>
      <c r="V179" t="s">
        <v>2116</v>
      </c>
      <c r="W179" t="str">
        <f>+IF(V179="","",IF(MID(V179,1,3)="ECE","UNICO",IF(V179="FINES",CONCATENATE("R",IF(OR(C179="16",C179="21",C179="22",C179="23"),"16212223",IF(OR(C179="15",C179="17",C179="24",C179="25"),"15172425",C179))),IF(V179="CEBAS","UNICO",IF(VALUE(C179)&lt;=11,"AMBA","INTERIOR")))))</f>
        <v>AMBA</v>
      </c>
      <c r="X179" s="20" t="str">
        <f>+IF(V179="","-",CONCATENATE(V179,"_",W179))</f>
        <v>CENS_AMBA</v>
      </c>
      <c r="Y179" s="59">
        <v>0.44843472043673199</v>
      </c>
      <c r="Z179" t="str">
        <f>+IFERROR(VLOOKUP(H179,#REF!,2,FALSE),"-")</f>
        <v>-</v>
      </c>
      <c r="AA179" t="s">
        <v>2393</v>
      </c>
      <c r="AB179" t="str">
        <f>+IF(W179="","-",IF(W179="UNICO","CENSO","MUESTRA"))</f>
        <v>MUESTRA</v>
      </c>
      <c r="AC179" t="s">
        <v>2398</v>
      </c>
      <c r="AD179" t="s">
        <v>134</v>
      </c>
    </row>
    <row r="180" spans="1:30" x14ac:dyDescent="0.25">
      <c r="A180" s="5" t="str">
        <f t="shared" si="2"/>
        <v>0062DM3722</v>
      </c>
      <c r="B180" s="23" t="s">
        <v>2119</v>
      </c>
      <c r="C180" t="s">
        <v>246</v>
      </c>
      <c r="D180" t="s">
        <v>958</v>
      </c>
      <c r="E180" t="s">
        <v>959</v>
      </c>
      <c r="F180">
        <v>624645</v>
      </c>
      <c r="G180">
        <v>2</v>
      </c>
      <c r="H180" t="s">
        <v>1020</v>
      </c>
      <c r="I180" t="s">
        <v>20</v>
      </c>
      <c r="J180" t="s">
        <v>90</v>
      </c>
      <c r="K180" t="s">
        <v>87</v>
      </c>
      <c r="L180" t="s">
        <v>1018</v>
      </c>
      <c r="M180" t="s">
        <v>17771</v>
      </c>
      <c r="N180" t="s">
        <v>22</v>
      </c>
      <c r="O180" t="s">
        <v>23</v>
      </c>
      <c r="P180" t="s">
        <v>26</v>
      </c>
      <c r="Q180" t="s">
        <v>92</v>
      </c>
      <c r="R180" s="13">
        <v>24</v>
      </c>
      <c r="S180" s="13">
        <v>3</v>
      </c>
      <c r="T180" s="21">
        <v>1</v>
      </c>
      <c r="V180" t="s">
        <v>2116</v>
      </c>
      <c r="W180" t="str">
        <f>+IF(V180="","",IF(MID(V180,1,3)="ECE","UNICO",IF(V180="FINES",CONCATENATE("R",IF(OR(C180="16",C180="21",C180="22",C180="23"),"16212223",IF(OR(C180="15",C180="17",C180="24",C180="25"),"15172425",C180))),IF(V180="CEBAS","UNICO",IF(VALUE(C180)&lt;=11,"AMBA","INTERIOR")))))</f>
        <v>AMBA</v>
      </c>
      <c r="X180" s="20" t="str">
        <f>+IF(V180="","-",CONCATENATE(V180,"_",W180))</f>
        <v>CENS_AMBA</v>
      </c>
      <c r="Y180" s="59">
        <v>0.44888323388601598</v>
      </c>
      <c r="Z180" t="str">
        <f>+IFERROR(VLOOKUP(H180,#REF!,2,FALSE),"-")</f>
        <v>-</v>
      </c>
      <c r="AA180" t="s">
        <v>2393</v>
      </c>
      <c r="AB180" t="str">
        <f>+IF(W180="","-",IF(W180="UNICO","CENSO","MUESTRA"))</f>
        <v>MUESTRA</v>
      </c>
      <c r="AC180" t="s">
        <v>2398</v>
      </c>
      <c r="AD180" t="s">
        <v>134</v>
      </c>
    </row>
    <row r="181" spans="1:30" x14ac:dyDescent="0.25">
      <c r="A181" s="5" t="str">
        <f t="shared" si="2"/>
        <v>0085DM0455</v>
      </c>
      <c r="B181" s="23" t="s">
        <v>2119</v>
      </c>
      <c r="C181" t="s">
        <v>584</v>
      </c>
      <c r="D181" t="s">
        <v>1474</v>
      </c>
      <c r="E181" t="s">
        <v>1475</v>
      </c>
      <c r="F181">
        <v>623651</v>
      </c>
      <c r="G181">
        <v>0</v>
      </c>
      <c r="H181" t="s">
        <v>1513</v>
      </c>
      <c r="I181" t="s">
        <v>20</v>
      </c>
      <c r="J181" t="s">
        <v>90</v>
      </c>
      <c r="K181" t="s">
        <v>21</v>
      </c>
      <c r="M181" t="s">
        <v>17643</v>
      </c>
      <c r="N181" t="s">
        <v>22</v>
      </c>
      <c r="O181" t="s">
        <v>23</v>
      </c>
      <c r="P181" t="s">
        <v>26</v>
      </c>
      <c r="Q181" t="s">
        <v>92</v>
      </c>
      <c r="R181" s="13">
        <v>270</v>
      </c>
      <c r="S181" s="13">
        <v>11</v>
      </c>
      <c r="T181" s="21">
        <v>1</v>
      </c>
      <c r="V181" t="s">
        <v>2116</v>
      </c>
      <c r="W181" t="str">
        <f>+IF(V181="","",IF(MID(V181,1,3)="ECE","UNICO",IF(V181="FINES",CONCATENATE("R",IF(OR(C181="16",C181="21",C181="22",C181="23"),"16212223",IF(OR(C181="15",C181="17",C181="24",C181="25"),"15172425",C181))),IF(V181="CEBAS","UNICO",IF(VALUE(C181)&lt;=11,"AMBA","INTERIOR")))))</f>
        <v>AMBA</v>
      </c>
      <c r="X181" s="20" t="str">
        <f>+IF(V181="","-",CONCATENATE(V181,"_",W181))</f>
        <v>CENS_AMBA</v>
      </c>
      <c r="Y181" s="59">
        <v>0.45044083562162179</v>
      </c>
      <c r="Z181" t="str">
        <f>+IFERROR(VLOOKUP(H181,#REF!,2,FALSE),"-")</f>
        <v>-</v>
      </c>
      <c r="AA181" t="s">
        <v>2393</v>
      </c>
      <c r="AB181" t="str">
        <f>+IF(W181="","-",IF(W181="UNICO","CENSO","MUESTRA"))</f>
        <v>MUESTRA</v>
      </c>
      <c r="AC181" t="s">
        <v>2398</v>
      </c>
      <c r="AD181" t="s">
        <v>134</v>
      </c>
    </row>
    <row r="182" spans="1:30" x14ac:dyDescent="0.25">
      <c r="A182" s="5" t="str">
        <f t="shared" si="2"/>
        <v>0069DM0480</v>
      </c>
      <c r="B182" s="23" t="s">
        <v>2119</v>
      </c>
      <c r="C182" t="s">
        <v>1079</v>
      </c>
      <c r="D182" t="s">
        <v>1077</v>
      </c>
      <c r="E182" t="s">
        <v>1078</v>
      </c>
      <c r="F182">
        <v>623631</v>
      </c>
      <c r="G182">
        <v>0</v>
      </c>
      <c r="H182" t="s">
        <v>1197</v>
      </c>
      <c r="I182" t="s">
        <v>20</v>
      </c>
      <c r="J182" t="s">
        <v>90</v>
      </c>
      <c r="K182" t="s">
        <v>21</v>
      </c>
      <c r="M182" t="s">
        <v>17657</v>
      </c>
      <c r="N182" t="s">
        <v>22</v>
      </c>
      <c r="O182" t="s">
        <v>23</v>
      </c>
      <c r="P182" t="s">
        <v>26</v>
      </c>
      <c r="Q182" t="s">
        <v>92</v>
      </c>
      <c r="R182" s="13">
        <v>63</v>
      </c>
      <c r="S182" s="13">
        <v>6</v>
      </c>
      <c r="T182" s="21">
        <v>1</v>
      </c>
      <c r="V182" t="s">
        <v>2116</v>
      </c>
      <c r="W182" t="str">
        <f>+IF(V182="","",IF(MID(V182,1,3)="ECE","UNICO",IF(V182="FINES",CONCATENATE("R",IF(OR(C182="16",C182="21",C182="22",C182="23"),"16212223",IF(OR(C182="15",C182="17",C182="24",C182="25"),"15172425",C182))),IF(V182="CEBAS","UNICO",IF(VALUE(C182)&lt;=11,"AMBA","INTERIOR")))))</f>
        <v>AMBA</v>
      </c>
      <c r="X182" s="20" t="str">
        <f>+IF(V182="","-",CONCATENATE(V182,"_",W182))</f>
        <v>CENS_AMBA</v>
      </c>
      <c r="Y182" s="59">
        <v>0.45849061508973438</v>
      </c>
      <c r="Z182" t="str">
        <f>+IFERROR(VLOOKUP(H182,#REF!,2,FALSE),"-")</f>
        <v>-</v>
      </c>
      <c r="AA182" t="s">
        <v>2393</v>
      </c>
      <c r="AB182" t="str">
        <f>+IF(W182="","-",IF(W182="UNICO","CENSO","MUESTRA"))</f>
        <v>MUESTRA</v>
      </c>
      <c r="AC182" t="s">
        <v>2397</v>
      </c>
      <c r="AD182" t="s">
        <v>134</v>
      </c>
    </row>
    <row r="183" spans="1:30" x14ac:dyDescent="0.25">
      <c r="A183" s="5" t="str">
        <f t="shared" si="2"/>
        <v>0111DM0451</v>
      </c>
      <c r="B183" s="23" t="s">
        <v>2119</v>
      </c>
      <c r="C183" t="s">
        <v>246</v>
      </c>
      <c r="D183" t="s">
        <v>575</v>
      </c>
      <c r="E183" t="s">
        <v>1794</v>
      </c>
      <c r="F183">
        <v>602414</v>
      </c>
      <c r="G183">
        <v>0</v>
      </c>
      <c r="H183" t="s">
        <v>1824</v>
      </c>
      <c r="I183" t="s">
        <v>20</v>
      </c>
      <c r="J183" t="s">
        <v>90</v>
      </c>
      <c r="K183" t="s">
        <v>21</v>
      </c>
      <c r="M183" t="s">
        <v>2289</v>
      </c>
      <c r="N183" t="s">
        <v>22</v>
      </c>
      <c r="O183" t="s">
        <v>23</v>
      </c>
      <c r="P183" t="s">
        <v>26</v>
      </c>
      <c r="Q183" t="s">
        <v>92</v>
      </c>
      <c r="R183" s="13">
        <v>114</v>
      </c>
      <c r="S183" s="13">
        <v>7</v>
      </c>
      <c r="T183" s="21">
        <v>1</v>
      </c>
      <c r="V183" t="s">
        <v>2116</v>
      </c>
      <c r="W183" t="str">
        <f>+IF(V183="","",IF(MID(V183,1,3)="ECE","UNICO",IF(V183="FINES",CONCATENATE("R",IF(OR(C183="16",C183="21",C183="22",C183="23"),"16212223",IF(OR(C183="15",C183="17",C183="24",C183="25"),"15172425",C183))),IF(V183="CEBAS","UNICO",IF(VALUE(C183)&lt;=11,"AMBA","INTERIOR")))))</f>
        <v>AMBA</v>
      </c>
      <c r="X183" s="20" t="str">
        <f>+IF(V183="","-",CONCATENATE(V183,"_",W183))</f>
        <v>CENS_AMBA</v>
      </c>
      <c r="Y183" s="59">
        <v>0.46210402491930369</v>
      </c>
      <c r="Z183" t="str">
        <f>+IFERROR(VLOOKUP(H183,#REF!,2,FALSE),"-")</f>
        <v>-</v>
      </c>
      <c r="AA183" t="s">
        <v>2393</v>
      </c>
      <c r="AB183" t="str">
        <f>+IF(W183="","-",IF(W183="UNICO","CENSO","MUESTRA"))</f>
        <v>MUESTRA</v>
      </c>
      <c r="AC183" t="s">
        <v>2397</v>
      </c>
      <c r="AD183" t="s">
        <v>134</v>
      </c>
    </row>
    <row r="184" spans="1:30" x14ac:dyDescent="0.25">
      <c r="A184" s="5" t="str">
        <f t="shared" si="2"/>
        <v>0069DM0484</v>
      </c>
      <c r="B184" s="23" t="s">
        <v>2119</v>
      </c>
      <c r="C184" t="s">
        <v>1079</v>
      </c>
      <c r="D184" t="s">
        <v>1077</v>
      </c>
      <c r="E184" t="s">
        <v>1078</v>
      </c>
      <c r="F184">
        <v>623635</v>
      </c>
      <c r="G184">
        <v>0</v>
      </c>
      <c r="H184" t="s">
        <v>1205</v>
      </c>
      <c r="I184" t="s">
        <v>20</v>
      </c>
      <c r="J184" t="s">
        <v>90</v>
      </c>
      <c r="K184" t="s">
        <v>21</v>
      </c>
      <c r="M184" t="s">
        <v>17658</v>
      </c>
      <c r="N184" t="s">
        <v>22</v>
      </c>
      <c r="O184" t="s">
        <v>23</v>
      </c>
      <c r="P184" t="s">
        <v>26</v>
      </c>
      <c r="Q184" t="s">
        <v>92</v>
      </c>
      <c r="R184" s="13">
        <v>49</v>
      </c>
      <c r="S184" s="13">
        <v>3</v>
      </c>
      <c r="T184" s="21">
        <v>1</v>
      </c>
      <c r="V184" t="s">
        <v>2116</v>
      </c>
      <c r="W184" t="str">
        <f>+IF(V184="","",IF(MID(V184,1,3)="ECE","UNICO",IF(V184="FINES",CONCATENATE("R",IF(OR(C184="16",C184="21",C184="22",C184="23"),"16212223",IF(OR(C184="15",C184="17",C184="24",C184="25"),"15172425",C184))),IF(V184="CEBAS","UNICO",IF(VALUE(C184)&lt;=11,"AMBA","INTERIOR")))))</f>
        <v>AMBA</v>
      </c>
      <c r="X184" s="20" t="str">
        <f>+IF(V184="","-",CONCATENATE(V184,"_",W184))</f>
        <v>CENS_AMBA</v>
      </c>
      <c r="Y184" s="59">
        <v>0.4667278117424733</v>
      </c>
      <c r="Z184" t="str">
        <f>+IFERROR(VLOOKUP(H184,#REF!,2,FALSE),"-")</f>
        <v>-</v>
      </c>
      <c r="AA184" t="s">
        <v>2393</v>
      </c>
      <c r="AB184" t="str">
        <f>+IF(W184="","-",IF(W184="UNICO","CENSO","MUESTRA"))</f>
        <v>MUESTRA</v>
      </c>
      <c r="AC184" t="s">
        <v>2398</v>
      </c>
      <c r="AD184" t="s">
        <v>134</v>
      </c>
    </row>
    <row r="185" spans="1:30" x14ac:dyDescent="0.25">
      <c r="A185" s="5" t="str">
        <f t="shared" si="2"/>
        <v>0135DM0451</v>
      </c>
      <c r="B185" s="23" t="s">
        <v>2119</v>
      </c>
      <c r="C185" t="s">
        <v>140</v>
      </c>
      <c r="D185" t="s">
        <v>155</v>
      </c>
      <c r="E185" t="s">
        <v>2074</v>
      </c>
      <c r="F185">
        <v>605672</v>
      </c>
      <c r="G185">
        <v>0</v>
      </c>
      <c r="H185" t="s">
        <v>2086</v>
      </c>
      <c r="I185" t="s">
        <v>20</v>
      </c>
      <c r="J185" t="s">
        <v>90</v>
      </c>
      <c r="K185" t="s">
        <v>21</v>
      </c>
      <c r="M185" t="s">
        <v>17729</v>
      </c>
      <c r="N185" t="s">
        <v>22</v>
      </c>
      <c r="O185" t="s">
        <v>23</v>
      </c>
      <c r="P185" t="s">
        <v>26</v>
      </c>
      <c r="Q185" t="s">
        <v>92</v>
      </c>
      <c r="R185" s="13">
        <v>172</v>
      </c>
      <c r="S185" s="13">
        <v>9</v>
      </c>
      <c r="T185" s="21">
        <v>1</v>
      </c>
      <c r="V185" t="s">
        <v>2116</v>
      </c>
      <c r="W185" t="str">
        <f>+IF(V185="","",IF(MID(V185,1,3)="ECE","UNICO",IF(V185="FINES",CONCATENATE("R",IF(OR(C185="16",C185="21",C185="22",C185="23"),"16212223",IF(OR(C185="15",C185="17",C185="24",C185="25"),"15172425",C185))),IF(V185="CEBAS","UNICO",IF(VALUE(C185)&lt;=11,"AMBA","INTERIOR")))))</f>
        <v>AMBA</v>
      </c>
      <c r="X185" s="20" t="str">
        <f>+IF(V185="","-",CONCATENATE(V185,"_",W185))</f>
        <v>CENS_AMBA</v>
      </c>
      <c r="Y185" s="59">
        <v>0.46731537258302841</v>
      </c>
      <c r="Z185" t="str">
        <f>+IFERROR(VLOOKUP(H185,#REF!,2,FALSE),"-")</f>
        <v>-</v>
      </c>
      <c r="AA185" t="s">
        <v>2393</v>
      </c>
      <c r="AB185" t="str">
        <f>+IF(W185="","-",IF(W185="UNICO","CENSO","MUESTRA"))</f>
        <v>MUESTRA</v>
      </c>
      <c r="AC185" t="s">
        <v>2398</v>
      </c>
      <c r="AD185" t="s">
        <v>134</v>
      </c>
    </row>
    <row r="186" spans="1:30" x14ac:dyDescent="0.25">
      <c r="A186" s="5" t="str">
        <f t="shared" si="2"/>
        <v>0111DM0455</v>
      </c>
      <c r="B186" s="23" t="s">
        <v>2119</v>
      </c>
      <c r="C186" t="s">
        <v>246</v>
      </c>
      <c r="D186" t="s">
        <v>575</v>
      </c>
      <c r="E186" t="s">
        <v>1794</v>
      </c>
      <c r="F186">
        <v>623598</v>
      </c>
      <c r="G186">
        <v>0</v>
      </c>
      <c r="H186" t="s">
        <v>1828</v>
      </c>
      <c r="I186" t="s">
        <v>20</v>
      </c>
      <c r="J186" t="s">
        <v>90</v>
      </c>
      <c r="K186" t="s">
        <v>21</v>
      </c>
      <c r="M186" t="s">
        <v>17643</v>
      </c>
      <c r="N186" t="s">
        <v>22</v>
      </c>
      <c r="O186" t="s">
        <v>23</v>
      </c>
      <c r="P186" t="s">
        <v>26</v>
      </c>
      <c r="Q186" t="s">
        <v>92</v>
      </c>
      <c r="R186" s="13">
        <v>91</v>
      </c>
      <c r="S186" s="13">
        <v>6</v>
      </c>
      <c r="T186" s="21">
        <v>1</v>
      </c>
      <c r="V186" t="s">
        <v>2116</v>
      </c>
      <c r="W186" t="str">
        <f>+IF(V186="","",IF(MID(V186,1,3)="ECE","UNICO",IF(V186="FINES",CONCATENATE("R",IF(OR(C186="16",C186="21",C186="22",C186="23"),"16212223",IF(OR(C186="15",C186="17",C186="24",C186="25"),"15172425",C186))),IF(V186="CEBAS","UNICO",IF(VALUE(C186)&lt;=11,"AMBA","INTERIOR")))))</f>
        <v>AMBA</v>
      </c>
      <c r="X186" s="20" t="str">
        <f>+IF(V186="","-",CONCATENATE(V186,"_",W186))</f>
        <v>CENS_AMBA</v>
      </c>
      <c r="Y186" s="59">
        <v>0.46791924012673869</v>
      </c>
      <c r="Z186" t="str">
        <f>+IFERROR(VLOOKUP(H186,#REF!,2,FALSE),"-")</f>
        <v>-</v>
      </c>
      <c r="AA186" t="s">
        <v>2393</v>
      </c>
      <c r="AB186" t="str">
        <f>+IF(W186="","-",IF(W186="UNICO","CENSO","MUESTRA"))</f>
        <v>MUESTRA</v>
      </c>
      <c r="AC186" t="s">
        <v>2398</v>
      </c>
      <c r="AD186" t="s">
        <v>134</v>
      </c>
    </row>
    <row r="187" spans="1:30" x14ac:dyDescent="0.25">
      <c r="A187" s="5" t="str">
        <f t="shared" si="2"/>
        <v>0069DM0463</v>
      </c>
      <c r="B187" s="23" t="s">
        <v>2119</v>
      </c>
      <c r="C187" t="s">
        <v>1079</v>
      </c>
      <c r="D187" t="s">
        <v>1077</v>
      </c>
      <c r="E187" t="s">
        <v>1078</v>
      </c>
      <c r="F187">
        <v>623606</v>
      </c>
      <c r="G187">
        <v>0</v>
      </c>
      <c r="H187" t="s">
        <v>1172</v>
      </c>
      <c r="I187" t="s">
        <v>20</v>
      </c>
      <c r="J187" t="s">
        <v>90</v>
      </c>
      <c r="K187" t="s">
        <v>21</v>
      </c>
      <c r="M187" t="s">
        <v>17623</v>
      </c>
      <c r="N187" t="s">
        <v>22</v>
      </c>
      <c r="O187" t="s">
        <v>23</v>
      </c>
      <c r="P187" t="s">
        <v>26</v>
      </c>
      <c r="Q187" t="s">
        <v>92</v>
      </c>
      <c r="R187" s="13">
        <v>34</v>
      </c>
      <c r="S187" s="13">
        <v>4</v>
      </c>
      <c r="T187" s="21">
        <v>1</v>
      </c>
      <c r="V187" t="s">
        <v>2116</v>
      </c>
      <c r="W187" t="str">
        <f>+IF(V187="","",IF(MID(V187,1,3)="ECE","UNICO",IF(V187="FINES",CONCATENATE("R",IF(OR(C187="16",C187="21",C187="22",C187="23"),"16212223",IF(OR(C187="15",C187="17",C187="24",C187="25"),"15172425",C187))),IF(V187="CEBAS","UNICO",IF(VALUE(C187)&lt;=11,"AMBA","INTERIOR")))))</f>
        <v>AMBA</v>
      </c>
      <c r="X187" s="20" t="str">
        <f>+IF(V187="","-",CONCATENATE(V187,"_",W187))</f>
        <v>CENS_AMBA</v>
      </c>
      <c r="Y187" s="59">
        <v>0.47115194326952892</v>
      </c>
      <c r="Z187" t="str">
        <f>+IFERROR(VLOOKUP(H187,#REF!,2,FALSE),"-")</f>
        <v>-</v>
      </c>
      <c r="AA187" t="s">
        <v>2393</v>
      </c>
      <c r="AB187" t="str">
        <f>+IF(W187="","-",IF(W187="UNICO","CENSO","MUESTRA"))</f>
        <v>MUESTRA</v>
      </c>
      <c r="AC187" t="s">
        <v>2397</v>
      </c>
      <c r="AD187" t="s">
        <v>134</v>
      </c>
    </row>
    <row r="188" spans="1:30" x14ac:dyDescent="0.25">
      <c r="A188" s="5" t="str">
        <f t="shared" si="2"/>
        <v>0099DM0453</v>
      </c>
      <c r="B188" s="23" t="s">
        <v>2119</v>
      </c>
      <c r="C188" t="s">
        <v>186</v>
      </c>
      <c r="D188" t="s">
        <v>1665</v>
      </c>
      <c r="E188" t="s">
        <v>1666</v>
      </c>
      <c r="F188">
        <v>623667</v>
      </c>
      <c r="G188">
        <v>0</v>
      </c>
      <c r="H188" t="s">
        <v>1673</v>
      </c>
      <c r="I188" t="s">
        <v>20</v>
      </c>
      <c r="J188" t="s">
        <v>90</v>
      </c>
      <c r="K188" t="s">
        <v>21</v>
      </c>
      <c r="M188" t="s">
        <v>17638</v>
      </c>
      <c r="N188" t="s">
        <v>22</v>
      </c>
      <c r="O188" t="s">
        <v>23</v>
      </c>
      <c r="P188" t="s">
        <v>26</v>
      </c>
      <c r="Q188" t="s">
        <v>92</v>
      </c>
      <c r="R188" s="13">
        <v>127</v>
      </c>
      <c r="S188" s="13">
        <v>7</v>
      </c>
      <c r="T188" s="21">
        <v>1</v>
      </c>
      <c r="V188" t="s">
        <v>2116</v>
      </c>
      <c r="W188" t="str">
        <f>+IF(V188="","",IF(MID(V188,1,3)="ECE","UNICO",IF(V188="FINES",CONCATENATE("R",IF(OR(C188="16",C188="21",C188="22",C188="23"),"16212223",IF(OR(C188="15",C188="17",C188="24",C188="25"),"15172425",C188))),IF(V188="CEBAS","UNICO",IF(VALUE(C188)&lt;=11,"AMBA","INTERIOR")))))</f>
        <v>AMBA</v>
      </c>
      <c r="X188" s="20" t="str">
        <f>+IF(V188="","-",CONCATENATE(V188,"_",W188))</f>
        <v>CENS_AMBA</v>
      </c>
      <c r="Y188" s="59">
        <v>0.47319454582113968</v>
      </c>
      <c r="Z188" t="str">
        <f>+IFERROR(VLOOKUP(H188,#REF!,2,FALSE),"-")</f>
        <v>-</v>
      </c>
      <c r="AA188" t="s">
        <v>2393</v>
      </c>
      <c r="AB188" t="str">
        <f>+IF(W188="","-",IF(W188="UNICO","CENSO","MUESTRA"))</f>
        <v>MUESTRA</v>
      </c>
      <c r="AC188" t="s">
        <v>2397</v>
      </c>
      <c r="AD188" t="s">
        <v>134</v>
      </c>
    </row>
    <row r="189" spans="1:30" x14ac:dyDescent="0.25">
      <c r="A189" s="5" t="str">
        <f t="shared" si="2"/>
        <v>0111DM0454</v>
      </c>
      <c r="B189" s="23" t="s">
        <v>2119</v>
      </c>
      <c r="C189" t="s">
        <v>246</v>
      </c>
      <c r="D189" t="s">
        <v>575</v>
      </c>
      <c r="E189" t="s">
        <v>1794</v>
      </c>
      <c r="F189">
        <v>623596</v>
      </c>
      <c r="G189">
        <v>0</v>
      </c>
      <c r="H189" t="s">
        <v>1827</v>
      </c>
      <c r="I189" t="s">
        <v>20</v>
      </c>
      <c r="J189" t="s">
        <v>90</v>
      </c>
      <c r="K189" t="s">
        <v>21</v>
      </c>
      <c r="M189" t="s">
        <v>17632</v>
      </c>
      <c r="N189" t="s">
        <v>22</v>
      </c>
      <c r="O189" t="s">
        <v>23</v>
      </c>
      <c r="P189" t="s">
        <v>26</v>
      </c>
      <c r="Q189" t="s">
        <v>92</v>
      </c>
      <c r="R189" s="13">
        <v>196</v>
      </c>
      <c r="S189" s="13">
        <v>7</v>
      </c>
      <c r="T189" s="21">
        <v>1</v>
      </c>
      <c r="V189" t="s">
        <v>2116</v>
      </c>
      <c r="W189" t="str">
        <f>+IF(V189="","",IF(MID(V189,1,3)="ECE","UNICO",IF(V189="FINES",CONCATENATE("R",IF(OR(C189="16",C189="21",C189="22",C189="23"),"16212223",IF(OR(C189="15",C189="17",C189="24",C189="25"),"15172425",C189))),IF(V189="CEBAS","UNICO",IF(VALUE(C189)&lt;=11,"AMBA","INTERIOR")))))</f>
        <v>AMBA</v>
      </c>
      <c r="X189" s="20" t="str">
        <f>+IF(V189="","-",CONCATENATE(V189,"_",W189))</f>
        <v>CENS_AMBA</v>
      </c>
      <c r="Y189" s="59">
        <v>0.47532657594294159</v>
      </c>
      <c r="Z189" t="str">
        <f>+IFERROR(VLOOKUP(H189,#REF!,2,FALSE),"-")</f>
        <v>-</v>
      </c>
      <c r="AA189" t="s">
        <v>2393</v>
      </c>
      <c r="AB189" t="str">
        <f>+IF(W189="","-",IF(W189="UNICO","CENSO","MUESTRA"))</f>
        <v>MUESTRA</v>
      </c>
      <c r="AC189" t="s">
        <v>2397</v>
      </c>
      <c r="AD189" t="s">
        <v>134</v>
      </c>
    </row>
    <row r="190" spans="1:30" x14ac:dyDescent="0.25">
      <c r="A190" s="5" t="str">
        <f t="shared" si="2"/>
        <v>0083DM0457</v>
      </c>
      <c r="B190" s="23" t="s">
        <v>2119</v>
      </c>
      <c r="C190" t="s">
        <v>158</v>
      </c>
      <c r="D190" t="s">
        <v>1445</v>
      </c>
      <c r="E190" t="s">
        <v>1446</v>
      </c>
      <c r="F190">
        <v>623976</v>
      </c>
      <c r="G190">
        <v>0</v>
      </c>
      <c r="H190" t="s">
        <v>1464</v>
      </c>
      <c r="I190" t="s">
        <v>20</v>
      </c>
      <c r="J190" t="s">
        <v>90</v>
      </c>
      <c r="K190" t="s">
        <v>21</v>
      </c>
      <c r="M190" t="s">
        <v>17752</v>
      </c>
      <c r="N190" t="s">
        <v>22</v>
      </c>
      <c r="O190" t="s">
        <v>23</v>
      </c>
      <c r="P190" t="s">
        <v>26</v>
      </c>
      <c r="Q190" t="s">
        <v>92</v>
      </c>
      <c r="R190" s="13">
        <v>57</v>
      </c>
      <c r="S190" s="13">
        <v>3</v>
      </c>
      <c r="T190" s="21">
        <v>1</v>
      </c>
      <c r="V190" t="s">
        <v>2116</v>
      </c>
      <c r="W190" t="str">
        <f>+IF(V190="","",IF(MID(V190,1,3)="ECE","UNICO",IF(V190="FINES",CONCATENATE("R",IF(OR(C190="16",C190="21",C190="22",C190="23"),"16212223",IF(OR(C190="15",C190="17",C190="24",C190="25"),"15172425",C190))),IF(V190="CEBAS","UNICO",IF(VALUE(C190)&lt;=11,"AMBA","INTERIOR")))))</f>
        <v>AMBA</v>
      </c>
      <c r="X190" s="20" t="str">
        <f>+IF(V190="","-",CONCATENATE(V190,"_",W190))</f>
        <v>CENS_AMBA</v>
      </c>
      <c r="Y190" s="59">
        <v>0.47540110510748779</v>
      </c>
      <c r="Z190" t="str">
        <f>+IFERROR(VLOOKUP(H190,#REF!,2,FALSE),"-")</f>
        <v>-</v>
      </c>
      <c r="AA190" t="s">
        <v>2393</v>
      </c>
      <c r="AB190" t="str">
        <f>+IF(W190="","-",IF(W190="UNICO","CENSO","MUESTRA"))</f>
        <v>MUESTRA</v>
      </c>
      <c r="AC190" t="s">
        <v>2397</v>
      </c>
      <c r="AD190" t="s">
        <v>134</v>
      </c>
    </row>
    <row r="191" spans="1:30" x14ac:dyDescent="0.25">
      <c r="A191" s="5" t="str">
        <f t="shared" si="2"/>
        <v>0069DM0468</v>
      </c>
      <c r="B191" s="23" t="s">
        <v>2119</v>
      </c>
      <c r="C191" t="s">
        <v>1079</v>
      </c>
      <c r="D191" t="s">
        <v>1077</v>
      </c>
      <c r="E191" t="s">
        <v>1078</v>
      </c>
      <c r="F191">
        <v>623611</v>
      </c>
      <c r="G191">
        <v>0</v>
      </c>
      <c r="H191" t="s">
        <v>1177</v>
      </c>
      <c r="I191" t="s">
        <v>20</v>
      </c>
      <c r="J191" t="s">
        <v>90</v>
      </c>
      <c r="K191" t="s">
        <v>21</v>
      </c>
      <c r="M191" t="s">
        <v>17624</v>
      </c>
      <c r="N191" t="s">
        <v>22</v>
      </c>
      <c r="O191" t="s">
        <v>23</v>
      </c>
      <c r="P191" t="s">
        <v>26</v>
      </c>
      <c r="Q191" t="s">
        <v>92</v>
      </c>
      <c r="R191" s="13">
        <v>64</v>
      </c>
      <c r="S191" s="13">
        <v>6</v>
      </c>
      <c r="T191" s="21">
        <v>1</v>
      </c>
      <c r="V191" t="s">
        <v>2116</v>
      </c>
      <c r="W191" t="str">
        <f>+IF(V191="","",IF(MID(V191,1,3)="ECE","UNICO",IF(V191="FINES",CONCATENATE("R",IF(OR(C191="16",C191="21",C191="22",C191="23"),"16212223",IF(OR(C191="15",C191="17",C191="24",C191="25"),"15172425",C191))),IF(V191="CEBAS","UNICO",IF(VALUE(C191)&lt;=11,"AMBA","INTERIOR")))))</f>
        <v>AMBA</v>
      </c>
      <c r="X191" s="20" t="str">
        <f>+IF(V191="","-",CONCATENATE(V191,"_",W191))</f>
        <v>CENS_AMBA</v>
      </c>
      <c r="Y191" s="59">
        <v>0.47669314924213618</v>
      </c>
      <c r="Z191" t="str">
        <f>+IFERROR(VLOOKUP(H191,#REF!,2,FALSE),"-")</f>
        <v>-</v>
      </c>
      <c r="AA191" t="s">
        <v>2393</v>
      </c>
      <c r="AB191" t="str">
        <f>+IF(W191="","-",IF(W191="UNICO","CENSO","MUESTRA"))</f>
        <v>MUESTRA</v>
      </c>
      <c r="AC191" t="s">
        <v>2397</v>
      </c>
      <c r="AD191" t="s">
        <v>134</v>
      </c>
    </row>
    <row r="192" spans="1:30" x14ac:dyDescent="0.25">
      <c r="A192" s="5" t="str">
        <f t="shared" si="2"/>
        <v>0069DM0467</v>
      </c>
      <c r="B192" s="23" t="s">
        <v>2119</v>
      </c>
      <c r="C192" t="s">
        <v>1079</v>
      </c>
      <c r="D192" t="s">
        <v>1077</v>
      </c>
      <c r="E192" t="s">
        <v>1078</v>
      </c>
      <c r="F192">
        <v>623610</v>
      </c>
      <c r="G192">
        <v>0</v>
      </c>
      <c r="H192" t="s">
        <v>1176</v>
      </c>
      <c r="I192" t="s">
        <v>20</v>
      </c>
      <c r="J192" t="s">
        <v>90</v>
      </c>
      <c r="K192" t="s">
        <v>21</v>
      </c>
      <c r="M192" t="s">
        <v>17659</v>
      </c>
      <c r="N192" t="s">
        <v>22</v>
      </c>
      <c r="O192" t="s">
        <v>23</v>
      </c>
      <c r="P192" t="s">
        <v>26</v>
      </c>
      <c r="Q192" t="s">
        <v>92</v>
      </c>
      <c r="R192" s="13">
        <v>171</v>
      </c>
      <c r="S192" s="13">
        <v>10</v>
      </c>
      <c r="T192" s="21">
        <v>1</v>
      </c>
      <c r="V192" t="s">
        <v>2116</v>
      </c>
      <c r="W192" t="str">
        <f>+IF(V192="","",IF(MID(V192,1,3)="ECE","UNICO",IF(V192="FINES",CONCATENATE("R",IF(OR(C192="16",C192="21",C192="22",C192="23"),"16212223",IF(OR(C192="15",C192="17",C192="24",C192="25"),"15172425",C192))),IF(V192="CEBAS","UNICO",IF(VALUE(C192)&lt;=11,"AMBA","INTERIOR")))))</f>
        <v>AMBA</v>
      </c>
      <c r="X192" s="20" t="str">
        <f>+IF(V192="","-",CONCATENATE(V192,"_",W192))</f>
        <v>CENS_AMBA</v>
      </c>
      <c r="Y192" s="59">
        <v>0.47791882800428492</v>
      </c>
      <c r="Z192" t="str">
        <f>+IFERROR(VLOOKUP(H192,#REF!,2,FALSE),"-")</f>
        <v>-</v>
      </c>
      <c r="AA192" t="s">
        <v>2393</v>
      </c>
      <c r="AB192" t="str">
        <f>+IF(W192="","-",IF(W192="UNICO","CENSO","MUESTRA"))</f>
        <v>MUESTRA</v>
      </c>
      <c r="AC192" t="s">
        <v>2398</v>
      </c>
      <c r="AD192" t="s">
        <v>134</v>
      </c>
    </row>
    <row r="193" spans="1:30" x14ac:dyDescent="0.25">
      <c r="A193" s="5" t="str">
        <f t="shared" si="2"/>
        <v>0100DM0463</v>
      </c>
      <c r="B193" s="23" t="s">
        <v>2119</v>
      </c>
      <c r="C193" t="s">
        <v>1245</v>
      </c>
      <c r="D193" t="s">
        <v>876</v>
      </c>
      <c r="E193" t="s">
        <v>1674</v>
      </c>
      <c r="F193">
        <v>623723</v>
      </c>
      <c r="G193">
        <v>0</v>
      </c>
      <c r="H193" t="s">
        <v>1702</v>
      </c>
      <c r="I193" t="s">
        <v>20</v>
      </c>
      <c r="J193" t="s">
        <v>90</v>
      </c>
      <c r="K193" t="s">
        <v>21</v>
      </c>
      <c r="M193" t="s">
        <v>17623</v>
      </c>
      <c r="N193" t="s">
        <v>22</v>
      </c>
      <c r="O193" t="s">
        <v>23</v>
      </c>
      <c r="P193" t="s">
        <v>26</v>
      </c>
      <c r="Q193" t="s">
        <v>92</v>
      </c>
      <c r="R193" s="13">
        <v>69</v>
      </c>
      <c r="S193" s="13">
        <v>3</v>
      </c>
      <c r="T193" s="21">
        <v>1</v>
      </c>
      <c r="V193" t="s">
        <v>2116</v>
      </c>
      <c r="W193" t="str">
        <f>+IF(V193="","",IF(MID(V193,1,3)="ECE","UNICO",IF(V193="FINES",CONCATENATE("R",IF(OR(C193="16",C193="21",C193="22",C193="23"),"16212223",IF(OR(C193="15",C193="17",C193="24",C193="25"),"15172425",C193))),IF(V193="CEBAS","UNICO",IF(VALUE(C193)&lt;=11,"AMBA","INTERIOR")))))</f>
        <v>AMBA</v>
      </c>
      <c r="X193" s="20" t="str">
        <f>+IF(V193="","-",CONCATENATE(V193,"_",W193))</f>
        <v>CENS_AMBA</v>
      </c>
      <c r="Y193" s="59">
        <v>0.48070063381581701</v>
      </c>
      <c r="Z193" t="str">
        <f>+IFERROR(VLOOKUP(H193,#REF!,2,FALSE),"-")</f>
        <v>-</v>
      </c>
      <c r="AA193" t="s">
        <v>2393</v>
      </c>
      <c r="AB193" t="str">
        <f>+IF(W193="","-",IF(W193="UNICO","CENSO","MUESTRA"))</f>
        <v>MUESTRA</v>
      </c>
      <c r="AC193" t="s">
        <v>2397</v>
      </c>
      <c r="AD193" t="s">
        <v>134</v>
      </c>
    </row>
    <row r="194" spans="1:30" x14ac:dyDescent="0.25">
      <c r="A194" s="5" t="str">
        <f t="shared" si="2"/>
        <v>0130DM0451</v>
      </c>
      <c r="B194" s="23" t="s">
        <v>2119</v>
      </c>
      <c r="C194" t="s">
        <v>186</v>
      </c>
      <c r="D194" t="s">
        <v>285</v>
      </c>
      <c r="E194" t="s">
        <v>1994</v>
      </c>
      <c r="F194">
        <v>602930</v>
      </c>
      <c r="G194">
        <v>0</v>
      </c>
      <c r="H194" t="s">
        <v>2004</v>
      </c>
      <c r="I194" t="s">
        <v>20</v>
      </c>
      <c r="J194" t="s">
        <v>90</v>
      </c>
      <c r="K194" t="s">
        <v>21</v>
      </c>
      <c r="M194" t="s">
        <v>2289</v>
      </c>
      <c r="N194" t="s">
        <v>22</v>
      </c>
      <c r="O194" t="s">
        <v>23</v>
      </c>
      <c r="P194" t="s">
        <v>26</v>
      </c>
      <c r="Q194" t="s">
        <v>92</v>
      </c>
      <c r="R194" s="13">
        <v>167</v>
      </c>
      <c r="S194" s="13">
        <v>9</v>
      </c>
      <c r="T194" s="21">
        <v>1</v>
      </c>
      <c r="V194" t="s">
        <v>2116</v>
      </c>
      <c r="W194" t="str">
        <f>+IF(V194="","",IF(MID(V194,1,3)="ECE","UNICO",IF(V194="FINES",CONCATENATE("R",IF(OR(C194="16",C194="21",C194="22",C194="23"),"16212223",IF(OR(C194="15",C194="17",C194="24",C194="25"),"15172425",C194))),IF(V194="CEBAS","UNICO",IF(VALUE(C194)&lt;=11,"AMBA","INTERIOR")))))</f>
        <v>AMBA</v>
      </c>
      <c r="X194" s="20" t="str">
        <f>+IF(V194="","-",CONCATENATE(V194,"_",W194))</f>
        <v>CENS_AMBA</v>
      </c>
      <c r="Y194" s="59">
        <v>0.48196867578908009</v>
      </c>
      <c r="Z194" t="str">
        <f>+IFERROR(VLOOKUP(H194,#REF!,2,FALSE),"-")</f>
        <v>-</v>
      </c>
      <c r="AA194" t="s">
        <v>2393</v>
      </c>
      <c r="AB194" t="str">
        <f>+IF(W194="","-",IF(W194="UNICO","CENSO","MUESTRA"))</f>
        <v>MUESTRA</v>
      </c>
      <c r="AC194" t="s">
        <v>2398</v>
      </c>
      <c r="AD194" t="s">
        <v>134</v>
      </c>
    </row>
    <row r="195" spans="1:30" x14ac:dyDescent="0.25">
      <c r="A195" s="5" t="str">
        <f t="shared" ref="A195:A258" si="3">+H195</f>
        <v>0069DM0477</v>
      </c>
      <c r="B195" s="23" t="s">
        <v>2119</v>
      </c>
      <c r="C195" t="s">
        <v>1079</v>
      </c>
      <c r="D195" t="s">
        <v>1077</v>
      </c>
      <c r="E195" t="s">
        <v>1078</v>
      </c>
      <c r="F195">
        <v>623628</v>
      </c>
      <c r="G195">
        <v>0</v>
      </c>
      <c r="H195" t="s">
        <v>1192</v>
      </c>
      <c r="I195" t="s">
        <v>20</v>
      </c>
      <c r="J195" t="s">
        <v>90</v>
      </c>
      <c r="K195" t="s">
        <v>21</v>
      </c>
      <c r="M195" t="s">
        <v>17660</v>
      </c>
      <c r="N195" t="s">
        <v>22</v>
      </c>
      <c r="O195" t="s">
        <v>23</v>
      </c>
      <c r="P195" t="s">
        <v>26</v>
      </c>
      <c r="Q195" t="s">
        <v>92</v>
      </c>
      <c r="R195" s="13">
        <v>68</v>
      </c>
      <c r="S195" s="13">
        <v>6</v>
      </c>
      <c r="T195" s="21">
        <v>1</v>
      </c>
      <c r="V195" t="s">
        <v>2116</v>
      </c>
      <c r="W195" t="str">
        <f>+IF(V195="","",IF(MID(V195,1,3)="ECE","UNICO",IF(V195="FINES",CONCATENATE("R",IF(OR(C195="16",C195="21",C195="22",C195="23"),"16212223",IF(OR(C195="15",C195="17",C195="24",C195="25"),"15172425",C195))),IF(V195="CEBAS","UNICO",IF(VALUE(C195)&lt;=11,"AMBA","INTERIOR")))))</f>
        <v>AMBA</v>
      </c>
      <c r="X195" s="20" t="str">
        <f>+IF(V195="","-",CONCATENATE(V195,"_",W195))</f>
        <v>CENS_AMBA</v>
      </c>
      <c r="Y195" s="59">
        <v>0.48243305871361181</v>
      </c>
      <c r="Z195" t="str">
        <f>+IFERROR(VLOOKUP(H195,#REF!,2,FALSE),"-")</f>
        <v>-</v>
      </c>
      <c r="AA195" t="s">
        <v>2393</v>
      </c>
      <c r="AB195" t="str">
        <f>+IF(W195="","-",IF(W195="UNICO","CENSO","MUESTRA"))</f>
        <v>MUESTRA</v>
      </c>
      <c r="AC195" t="s">
        <v>2398</v>
      </c>
      <c r="AD195" t="s">
        <v>134</v>
      </c>
    </row>
    <row r="196" spans="1:30" x14ac:dyDescent="0.25">
      <c r="A196" s="5" t="str">
        <f t="shared" si="3"/>
        <v>0100DM0454</v>
      </c>
      <c r="B196" s="23" t="s">
        <v>2119</v>
      </c>
      <c r="C196" t="s">
        <v>1245</v>
      </c>
      <c r="D196" t="s">
        <v>876</v>
      </c>
      <c r="E196" t="s">
        <v>1674</v>
      </c>
      <c r="F196">
        <v>602661</v>
      </c>
      <c r="G196">
        <v>0</v>
      </c>
      <c r="H196" t="s">
        <v>1693</v>
      </c>
      <c r="I196" t="s">
        <v>20</v>
      </c>
      <c r="J196" t="s">
        <v>90</v>
      </c>
      <c r="K196" t="s">
        <v>21</v>
      </c>
      <c r="M196" t="s">
        <v>17632</v>
      </c>
      <c r="N196" t="s">
        <v>22</v>
      </c>
      <c r="O196" t="s">
        <v>23</v>
      </c>
      <c r="P196" t="s">
        <v>26</v>
      </c>
      <c r="Q196" t="s">
        <v>92</v>
      </c>
      <c r="R196" s="13">
        <v>205</v>
      </c>
      <c r="S196" s="13">
        <v>15</v>
      </c>
      <c r="T196" s="21">
        <v>1</v>
      </c>
      <c r="V196" t="s">
        <v>2116</v>
      </c>
      <c r="W196" t="str">
        <f>+IF(V196="","",IF(MID(V196,1,3)="ECE","UNICO",IF(V196="FINES",CONCATENATE("R",IF(OR(C196="16",C196="21",C196="22",C196="23"),"16212223",IF(OR(C196="15",C196="17",C196="24",C196="25"),"15172425",C196))),IF(V196="CEBAS","UNICO",IF(VALUE(C196)&lt;=11,"AMBA","INTERIOR")))))</f>
        <v>AMBA</v>
      </c>
      <c r="X196" s="20" t="str">
        <f>+IF(V196="","-",CONCATENATE(V196,"_",W196))</f>
        <v>CENS_AMBA</v>
      </c>
      <c r="Y196" s="59">
        <v>0.49493903163317088</v>
      </c>
      <c r="Z196" t="str">
        <f>+IFERROR(VLOOKUP(H196,#REF!,2,FALSE),"-")</f>
        <v>-</v>
      </c>
      <c r="AA196" t="s">
        <v>2393</v>
      </c>
      <c r="AB196" t="str">
        <f>+IF(W196="","-",IF(W196="UNICO","CENSO","MUESTRA"))</f>
        <v>MUESTRA</v>
      </c>
      <c r="AC196" t="s">
        <v>2397</v>
      </c>
      <c r="AD196" t="s">
        <v>134</v>
      </c>
    </row>
    <row r="197" spans="1:30" x14ac:dyDescent="0.25">
      <c r="A197" s="5" t="str">
        <f t="shared" si="3"/>
        <v>0069DM0475</v>
      </c>
      <c r="B197" s="23" t="s">
        <v>2119</v>
      </c>
      <c r="C197" t="s">
        <v>1079</v>
      </c>
      <c r="D197" t="s">
        <v>1077</v>
      </c>
      <c r="E197" t="s">
        <v>1078</v>
      </c>
      <c r="F197">
        <v>623637</v>
      </c>
      <c r="G197">
        <v>0</v>
      </c>
      <c r="H197" t="s">
        <v>1189</v>
      </c>
      <c r="I197" t="s">
        <v>20</v>
      </c>
      <c r="J197" t="s">
        <v>90</v>
      </c>
      <c r="K197" t="s">
        <v>21</v>
      </c>
      <c r="M197" t="s">
        <v>17661</v>
      </c>
      <c r="N197" t="s">
        <v>22</v>
      </c>
      <c r="O197" t="s">
        <v>23</v>
      </c>
      <c r="P197" t="s">
        <v>26</v>
      </c>
      <c r="Q197" t="s">
        <v>92</v>
      </c>
      <c r="R197" s="13">
        <v>154</v>
      </c>
      <c r="S197" s="13">
        <v>12</v>
      </c>
      <c r="T197" s="21">
        <v>1</v>
      </c>
      <c r="V197" t="s">
        <v>2116</v>
      </c>
      <c r="W197" t="str">
        <f>+IF(V197="","",IF(MID(V197,1,3)="ECE","UNICO",IF(V197="FINES",CONCATENATE("R",IF(OR(C197="16",C197="21",C197="22",C197="23"),"16212223",IF(OR(C197="15",C197="17",C197="24",C197="25"),"15172425",C197))),IF(V197="CEBAS","UNICO",IF(VALUE(C197)&lt;=11,"AMBA","INTERIOR")))))</f>
        <v>AMBA</v>
      </c>
      <c r="X197" s="20" t="str">
        <f>+IF(V197="","-",CONCATENATE(V197,"_",W197))</f>
        <v>CENS_AMBA</v>
      </c>
      <c r="Y197" s="59">
        <v>0.49506731645057078</v>
      </c>
      <c r="Z197" t="str">
        <f>+IFERROR(VLOOKUP(H197,#REF!,2,FALSE),"-")</f>
        <v>-</v>
      </c>
      <c r="AA197" t="s">
        <v>2393</v>
      </c>
      <c r="AB197" t="str">
        <f>+IF(W197="","-",IF(W197="UNICO","CENSO","MUESTRA"))</f>
        <v>MUESTRA</v>
      </c>
      <c r="AC197" t="s">
        <v>2397</v>
      </c>
      <c r="AD197" t="s">
        <v>134</v>
      </c>
    </row>
    <row r="198" spans="1:30" x14ac:dyDescent="0.25">
      <c r="A198" s="5" t="str">
        <f t="shared" si="3"/>
        <v>0133DM0453</v>
      </c>
      <c r="B198" s="23" t="s">
        <v>2119</v>
      </c>
      <c r="C198" t="s">
        <v>1302</v>
      </c>
      <c r="D198" t="s">
        <v>160</v>
      </c>
      <c r="E198" t="s">
        <v>2049</v>
      </c>
      <c r="F198">
        <v>623733</v>
      </c>
      <c r="G198">
        <v>0</v>
      </c>
      <c r="H198" t="s">
        <v>2067</v>
      </c>
      <c r="I198" t="s">
        <v>20</v>
      </c>
      <c r="J198" t="s">
        <v>90</v>
      </c>
      <c r="K198" t="s">
        <v>21</v>
      </c>
      <c r="M198" t="s">
        <v>17638</v>
      </c>
      <c r="N198" t="s">
        <v>22</v>
      </c>
      <c r="O198" t="s">
        <v>23</v>
      </c>
      <c r="P198" t="s">
        <v>26</v>
      </c>
      <c r="Q198" t="s">
        <v>92</v>
      </c>
      <c r="R198" s="13">
        <v>177</v>
      </c>
      <c r="S198" s="13">
        <v>7</v>
      </c>
      <c r="T198" s="21">
        <v>1</v>
      </c>
      <c r="V198" t="s">
        <v>2116</v>
      </c>
      <c r="W198" t="str">
        <f>+IF(V198="","",IF(MID(V198,1,3)="ECE","UNICO",IF(V198="FINES",CONCATENATE("R",IF(OR(C198="16",C198="21",C198="22",C198="23"),"16212223",IF(OR(C198="15",C198="17",C198="24",C198="25"),"15172425",C198))),IF(V198="CEBAS","UNICO",IF(VALUE(C198)&lt;=11,"AMBA","INTERIOR")))))</f>
        <v>AMBA</v>
      </c>
      <c r="X198" s="20" t="str">
        <f>+IF(V198="","-",CONCATENATE(V198,"_",W198))</f>
        <v>CENS_AMBA</v>
      </c>
      <c r="Y198" s="59">
        <v>0.49543635712729561</v>
      </c>
      <c r="Z198" t="str">
        <f>+IFERROR(VLOOKUP(H198,#REF!,2,FALSE),"-")</f>
        <v>-</v>
      </c>
      <c r="AA198" t="s">
        <v>2393</v>
      </c>
      <c r="AB198" t="str">
        <f>+IF(W198="","-",IF(W198="UNICO","CENSO","MUESTRA"))</f>
        <v>MUESTRA</v>
      </c>
      <c r="AC198" t="s">
        <v>2397</v>
      </c>
      <c r="AD198" t="s">
        <v>134</v>
      </c>
    </row>
    <row r="199" spans="1:30" x14ac:dyDescent="0.25">
      <c r="A199" s="5" t="str">
        <f t="shared" si="3"/>
        <v>0119DM0452</v>
      </c>
      <c r="B199" s="23" t="s">
        <v>2119</v>
      </c>
      <c r="C199" t="s">
        <v>584</v>
      </c>
      <c r="D199" t="s">
        <v>419</v>
      </c>
      <c r="E199" t="s">
        <v>1915</v>
      </c>
      <c r="F199">
        <v>623640</v>
      </c>
      <c r="G199">
        <v>0</v>
      </c>
      <c r="H199" t="s">
        <v>1936</v>
      </c>
      <c r="I199" t="s">
        <v>20</v>
      </c>
      <c r="J199" t="s">
        <v>90</v>
      </c>
      <c r="K199" t="s">
        <v>21</v>
      </c>
      <c r="M199" t="s">
        <v>17642</v>
      </c>
      <c r="N199" t="s">
        <v>22</v>
      </c>
      <c r="O199" t="s">
        <v>23</v>
      </c>
      <c r="P199" t="s">
        <v>26</v>
      </c>
      <c r="Q199" t="s">
        <v>92</v>
      </c>
      <c r="R199" s="13">
        <v>121</v>
      </c>
      <c r="S199" s="13">
        <v>6</v>
      </c>
      <c r="T199" s="21">
        <v>1</v>
      </c>
      <c r="V199" t="s">
        <v>2116</v>
      </c>
      <c r="W199" t="str">
        <f>+IF(V199="","",IF(MID(V199,1,3)="ECE","UNICO",IF(V199="FINES",CONCATENATE("R",IF(OR(C199="16",C199="21",C199="22",C199="23"),"16212223",IF(OR(C199="15",C199="17",C199="24",C199="25"),"15172425",C199))),IF(V199="CEBAS","UNICO",IF(VALUE(C199)&lt;=11,"AMBA","INTERIOR")))))</f>
        <v>AMBA</v>
      </c>
      <c r="X199" s="20" t="str">
        <f>+IF(V199="","-",CONCATENATE(V199,"_",W199))</f>
        <v>CENS_AMBA</v>
      </c>
      <c r="Y199" s="59">
        <v>0.49572746926232392</v>
      </c>
      <c r="Z199" t="str">
        <f>+IFERROR(VLOOKUP(H199,#REF!,2,FALSE),"-")</f>
        <v>-</v>
      </c>
      <c r="AA199" t="s">
        <v>2393</v>
      </c>
      <c r="AB199" t="str">
        <f>+IF(W199="","-",IF(W199="UNICO","CENSO","MUESTRA"))</f>
        <v>MUESTRA</v>
      </c>
      <c r="AC199" t="s">
        <v>2398</v>
      </c>
      <c r="AD199" t="s">
        <v>134</v>
      </c>
    </row>
    <row r="200" spans="1:30" x14ac:dyDescent="0.25">
      <c r="A200" s="5" t="str">
        <f t="shared" si="3"/>
        <v>0062DM0467</v>
      </c>
      <c r="B200" s="23" t="s">
        <v>2119</v>
      </c>
      <c r="C200" t="s">
        <v>246</v>
      </c>
      <c r="D200" t="s">
        <v>958</v>
      </c>
      <c r="E200" t="s">
        <v>959</v>
      </c>
      <c r="F200">
        <v>623604</v>
      </c>
      <c r="G200">
        <v>0</v>
      </c>
      <c r="H200" t="s">
        <v>1012</v>
      </c>
      <c r="I200" t="s">
        <v>20</v>
      </c>
      <c r="J200" t="s">
        <v>90</v>
      </c>
      <c r="K200" t="s">
        <v>21</v>
      </c>
      <c r="M200" t="s">
        <v>17646</v>
      </c>
      <c r="N200" t="s">
        <v>22</v>
      </c>
      <c r="O200" t="s">
        <v>23</v>
      </c>
      <c r="P200" t="s">
        <v>26</v>
      </c>
      <c r="Q200" t="s">
        <v>92</v>
      </c>
      <c r="R200" s="13">
        <v>129</v>
      </c>
      <c r="S200" s="13">
        <v>6</v>
      </c>
      <c r="T200" s="21">
        <v>1</v>
      </c>
      <c r="V200" t="s">
        <v>2116</v>
      </c>
      <c r="W200" t="str">
        <f>+IF(V200="","",IF(MID(V200,1,3)="ECE","UNICO",IF(V200="FINES",CONCATENATE("R",IF(OR(C200="16",C200="21",C200="22",C200="23"),"16212223",IF(OR(C200="15",C200="17",C200="24",C200="25"),"15172425",C200))),IF(V200="CEBAS","UNICO",IF(VALUE(C200)&lt;=11,"AMBA","INTERIOR")))))</f>
        <v>AMBA</v>
      </c>
      <c r="X200" s="20" t="str">
        <f>+IF(V200="","-",CONCATENATE(V200,"_",W200))</f>
        <v>CENS_AMBA</v>
      </c>
      <c r="Y200" s="59">
        <v>0.4971354211631574</v>
      </c>
      <c r="Z200" t="str">
        <f>+IFERROR(VLOOKUP(H200,#REF!,2,FALSE),"-")</f>
        <v>-</v>
      </c>
      <c r="AA200" t="s">
        <v>2393</v>
      </c>
      <c r="AB200" t="str">
        <f>+IF(W200="","-",IF(W200="UNICO","CENSO","MUESTRA"))</f>
        <v>MUESTRA</v>
      </c>
      <c r="AC200" t="s">
        <v>2397</v>
      </c>
      <c r="AD200" t="s">
        <v>134</v>
      </c>
    </row>
    <row r="201" spans="1:30" x14ac:dyDescent="0.25">
      <c r="A201" s="5" t="str">
        <f t="shared" si="3"/>
        <v>0047DM0452</v>
      </c>
      <c r="B201" s="23" t="s">
        <v>2119</v>
      </c>
      <c r="C201" t="s">
        <v>158</v>
      </c>
      <c r="D201" t="s">
        <v>811</v>
      </c>
      <c r="E201" t="s">
        <v>812</v>
      </c>
      <c r="F201">
        <v>623766</v>
      </c>
      <c r="G201">
        <v>0</v>
      </c>
      <c r="H201" t="s">
        <v>825</v>
      </c>
      <c r="I201" t="s">
        <v>20</v>
      </c>
      <c r="J201" t="s">
        <v>90</v>
      </c>
      <c r="K201" t="s">
        <v>21</v>
      </c>
      <c r="M201" t="s">
        <v>17642</v>
      </c>
      <c r="N201" t="s">
        <v>22</v>
      </c>
      <c r="O201" t="s">
        <v>23</v>
      </c>
      <c r="P201" t="s">
        <v>26</v>
      </c>
      <c r="Q201" t="s">
        <v>92</v>
      </c>
      <c r="R201" s="13">
        <v>214</v>
      </c>
      <c r="S201" s="13">
        <v>9</v>
      </c>
      <c r="T201" s="21">
        <v>1</v>
      </c>
      <c r="V201" t="s">
        <v>2116</v>
      </c>
      <c r="W201" t="str">
        <f>+IF(V201="","",IF(MID(V201,1,3)="ECE","UNICO",IF(V201="FINES",CONCATENATE("R",IF(OR(C201="16",C201="21",C201="22",C201="23"),"16212223",IF(OR(C201="15",C201="17",C201="24",C201="25"),"15172425",C201))),IF(V201="CEBAS","UNICO",IF(VALUE(C201)&lt;=11,"AMBA","INTERIOR")))))</f>
        <v>AMBA</v>
      </c>
      <c r="X201" s="20" t="str">
        <f>+IF(V201="","-",CONCATENATE(V201,"_",W201))</f>
        <v>CENS_AMBA</v>
      </c>
      <c r="Y201" s="59">
        <v>0.50008180271834135</v>
      </c>
      <c r="Z201" t="str">
        <f>+IFERROR(VLOOKUP(H201,#REF!,2,FALSE),"-")</f>
        <v>-</v>
      </c>
      <c r="AA201" t="s">
        <v>2393</v>
      </c>
      <c r="AB201" t="str">
        <f>+IF(W201="","-",IF(W201="UNICO","CENSO","MUESTRA"))</f>
        <v>MUESTRA</v>
      </c>
      <c r="AC201" t="s">
        <v>2398</v>
      </c>
      <c r="AD201" t="s">
        <v>134</v>
      </c>
    </row>
    <row r="202" spans="1:30" x14ac:dyDescent="0.25">
      <c r="A202" s="5" t="str">
        <f t="shared" si="3"/>
        <v>0131DM0454</v>
      </c>
      <c r="B202" s="23" t="s">
        <v>2119</v>
      </c>
      <c r="C202" t="s">
        <v>1302</v>
      </c>
      <c r="D202" t="s">
        <v>281</v>
      </c>
      <c r="E202" t="s">
        <v>2014</v>
      </c>
      <c r="F202">
        <v>623748</v>
      </c>
      <c r="G202">
        <v>0</v>
      </c>
      <c r="H202" t="s">
        <v>2029</v>
      </c>
      <c r="I202" t="s">
        <v>20</v>
      </c>
      <c r="J202" t="s">
        <v>90</v>
      </c>
      <c r="K202" t="s">
        <v>21</v>
      </c>
      <c r="M202" t="s">
        <v>17632</v>
      </c>
      <c r="N202" t="s">
        <v>22</v>
      </c>
      <c r="O202" t="s">
        <v>23</v>
      </c>
      <c r="P202" t="s">
        <v>26</v>
      </c>
      <c r="Q202" t="s">
        <v>92</v>
      </c>
      <c r="R202" s="13">
        <v>283</v>
      </c>
      <c r="S202" s="13">
        <v>6</v>
      </c>
      <c r="T202" s="21">
        <v>1</v>
      </c>
      <c r="V202" t="s">
        <v>2116</v>
      </c>
      <c r="W202" t="str">
        <f>+IF(V202="","",IF(MID(V202,1,3)="ECE","UNICO",IF(V202="FINES",CONCATENATE("R",IF(OR(C202="16",C202="21",C202="22",C202="23"),"16212223",IF(OR(C202="15",C202="17",C202="24",C202="25"),"15172425",C202))),IF(V202="CEBAS","UNICO",IF(VALUE(C202)&lt;=11,"AMBA","INTERIOR")))))</f>
        <v>AMBA</v>
      </c>
      <c r="X202" s="20" t="str">
        <f>+IF(V202="","-",CONCATENATE(V202,"_",W202))</f>
        <v>CENS_AMBA</v>
      </c>
      <c r="Y202" s="59">
        <v>0.5015216846215097</v>
      </c>
      <c r="Z202" t="str">
        <f>+IFERROR(VLOOKUP(H202,#REF!,2,FALSE),"-")</f>
        <v>-</v>
      </c>
      <c r="AA202" t="s">
        <v>2393</v>
      </c>
      <c r="AB202" t="str">
        <f>+IF(W202="","-",IF(W202="UNICO","CENSO","MUESTRA"))</f>
        <v>MUESTRA</v>
      </c>
      <c r="AC202" t="s">
        <v>2398</v>
      </c>
      <c r="AD202" t="s">
        <v>134</v>
      </c>
    </row>
    <row r="203" spans="1:30" x14ac:dyDescent="0.25">
      <c r="A203" s="5" t="str">
        <f t="shared" si="3"/>
        <v>0015DM0453</v>
      </c>
      <c r="B203" s="23" t="s">
        <v>2119</v>
      </c>
      <c r="C203" t="s">
        <v>158</v>
      </c>
      <c r="D203" t="s">
        <v>427</v>
      </c>
      <c r="E203" t="s">
        <v>428</v>
      </c>
      <c r="F203">
        <v>623759</v>
      </c>
      <c r="G203">
        <v>0</v>
      </c>
      <c r="H203" t="s">
        <v>442</v>
      </c>
      <c r="I203" t="s">
        <v>20</v>
      </c>
      <c r="J203" t="s">
        <v>90</v>
      </c>
      <c r="K203" t="s">
        <v>21</v>
      </c>
      <c r="M203" t="s">
        <v>17662</v>
      </c>
      <c r="N203" t="s">
        <v>22</v>
      </c>
      <c r="O203" t="s">
        <v>23</v>
      </c>
      <c r="P203" t="s">
        <v>26</v>
      </c>
      <c r="Q203" t="s">
        <v>92</v>
      </c>
      <c r="R203" s="13">
        <v>57</v>
      </c>
      <c r="S203" s="13">
        <v>3</v>
      </c>
      <c r="T203" s="21">
        <v>1</v>
      </c>
      <c r="V203" t="s">
        <v>2116</v>
      </c>
      <c r="W203" t="str">
        <f>+IF(V203="","",IF(MID(V203,1,3)="ECE","UNICO",IF(V203="FINES",CONCATENATE("R",IF(OR(C203="16",C203="21",C203="22",C203="23"),"16212223",IF(OR(C203="15",C203="17",C203="24",C203="25"),"15172425",C203))),IF(V203="CEBAS","UNICO",IF(VALUE(C203)&lt;=11,"AMBA","INTERIOR")))))</f>
        <v>AMBA</v>
      </c>
      <c r="X203" s="20" t="str">
        <f>+IF(V203="","-",CONCATENATE(V203,"_",W203))</f>
        <v>CENS_AMBA</v>
      </c>
      <c r="Y203" s="59">
        <v>0.50315081912118031</v>
      </c>
      <c r="Z203" t="str">
        <f>+IFERROR(VLOOKUP(H203,#REF!,2,FALSE),"-")</f>
        <v>-</v>
      </c>
      <c r="AA203" t="s">
        <v>2393</v>
      </c>
      <c r="AB203" t="str">
        <f>+IF(W203="","-",IF(W203="UNICO","CENSO","MUESTRA"))</f>
        <v>MUESTRA</v>
      </c>
      <c r="AC203" t="s">
        <v>2397</v>
      </c>
      <c r="AD203" t="s">
        <v>134</v>
      </c>
    </row>
    <row r="204" spans="1:30" x14ac:dyDescent="0.25">
      <c r="A204" s="5" t="str">
        <f t="shared" si="3"/>
        <v>0001DM0460</v>
      </c>
      <c r="B204" s="23" t="s">
        <v>2119</v>
      </c>
      <c r="C204" t="s">
        <v>19</v>
      </c>
      <c r="D204" t="s">
        <v>17</v>
      </c>
      <c r="E204" t="s">
        <v>18</v>
      </c>
      <c r="F204">
        <v>623589</v>
      </c>
      <c r="G204">
        <v>0</v>
      </c>
      <c r="H204" t="s">
        <v>104</v>
      </c>
      <c r="I204" t="s">
        <v>20</v>
      </c>
      <c r="J204" t="s">
        <v>90</v>
      </c>
      <c r="K204" t="s">
        <v>21</v>
      </c>
      <c r="M204" t="s">
        <v>17633</v>
      </c>
      <c r="N204" t="s">
        <v>22</v>
      </c>
      <c r="O204" t="s">
        <v>23</v>
      </c>
      <c r="P204" t="s">
        <v>26</v>
      </c>
      <c r="Q204" t="s">
        <v>92</v>
      </c>
      <c r="R204" s="13">
        <v>95</v>
      </c>
      <c r="S204" s="13">
        <v>6</v>
      </c>
      <c r="T204" s="21">
        <v>1</v>
      </c>
      <c r="V204" t="s">
        <v>2116</v>
      </c>
      <c r="W204" t="str">
        <f>+IF(V204="","",IF(MID(V204,1,3)="ECE","UNICO",IF(V204="FINES",CONCATENATE("R",IF(OR(C204="16",C204="21",C204="22",C204="23"),"16212223",IF(OR(C204="15",C204="17",C204="24",C204="25"),"15172425",C204))),IF(V204="CEBAS","UNICO",IF(VALUE(C204)&lt;=11,"AMBA","INTERIOR")))))</f>
        <v>AMBA</v>
      </c>
      <c r="X204" s="20" t="str">
        <f>+IF(V204="","-",CONCATENATE(V204,"_",W204))</f>
        <v>CENS_AMBA</v>
      </c>
      <c r="Y204" s="59">
        <v>0.50477689987904317</v>
      </c>
      <c r="Z204" t="str">
        <f>+IFERROR(VLOOKUP(H204,#REF!,2,FALSE),"-")</f>
        <v>-</v>
      </c>
      <c r="AA204" t="s">
        <v>2393</v>
      </c>
      <c r="AB204" t="str">
        <f>+IF(W204="","-",IF(W204="UNICO","CENSO","MUESTRA"))</f>
        <v>MUESTRA</v>
      </c>
      <c r="AC204" t="s">
        <v>2398</v>
      </c>
      <c r="AD204" t="s">
        <v>134</v>
      </c>
    </row>
    <row r="205" spans="1:30" x14ac:dyDescent="0.25">
      <c r="A205" s="5" t="str">
        <f t="shared" si="3"/>
        <v>0004DM0452</v>
      </c>
      <c r="B205" s="23" t="s">
        <v>2119</v>
      </c>
      <c r="C205" t="s">
        <v>186</v>
      </c>
      <c r="D205" t="s">
        <v>183</v>
      </c>
      <c r="E205" t="s">
        <v>185</v>
      </c>
      <c r="F205">
        <v>623655</v>
      </c>
      <c r="G205">
        <v>0</v>
      </c>
      <c r="H205" t="s">
        <v>227</v>
      </c>
      <c r="I205" t="s">
        <v>20</v>
      </c>
      <c r="J205" t="s">
        <v>90</v>
      </c>
      <c r="K205" t="s">
        <v>21</v>
      </c>
      <c r="M205" t="s">
        <v>17642</v>
      </c>
      <c r="N205" t="s">
        <v>22</v>
      </c>
      <c r="O205" t="s">
        <v>23</v>
      </c>
      <c r="P205" t="s">
        <v>26</v>
      </c>
      <c r="Q205" t="s">
        <v>92</v>
      </c>
      <c r="R205" s="13">
        <v>295</v>
      </c>
      <c r="S205" s="13">
        <v>14</v>
      </c>
      <c r="T205" s="21">
        <v>1</v>
      </c>
      <c r="V205" t="s">
        <v>2116</v>
      </c>
      <c r="W205" t="str">
        <f>+IF(V205="","",IF(MID(V205,1,3)="ECE","UNICO",IF(V205="FINES",CONCATENATE("R",IF(OR(C205="16",C205="21",C205="22",C205="23"),"16212223",IF(OR(C205="15",C205="17",C205="24",C205="25"),"15172425",C205))),IF(V205="CEBAS","UNICO",IF(VALUE(C205)&lt;=11,"AMBA","INTERIOR")))))</f>
        <v>AMBA</v>
      </c>
      <c r="X205" s="20" t="str">
        <f>+IF(V205="","-",CONCATENATE(V205,"_",W205))</f>
        <v>CENS_AMBA</v>
      </c>
      <c r="Y205" s="59">
        <v>0.50751674497449717</v>
      </c>
      <c r="Z205" t="str">
        <f>+IFERROR(VLOOKUP(H205,#REF!,2,FALSE),"-")</f>
        <v>-</v>
      </c>
      <c r="AA205" t="s">
        <v>2393</v>
      </c>
      <c r="AB205" t="str">
        <f>+IF(W205="","-",IF(W205="UNICO","CENSO","MUESTRA"))</f>
        <v>MUESTRA</v>
      </c>
      <c r="AC205" t="s">
        <v>2397</v>
      </c>
      <c r="AD205" t="s">
        <v>134</v>
      </c>
    </row>
    <row r="206" spans="1:30" x14ac:dyDescent="0.25">
      <c r="A206" s="5" t="str">
        <f t="shared" si="3"/>
        <v>0032DM0451</v>
      </c>
      <c r="B206" s="23" t="s">
        <v>2119</v>
      </c>
      <c r="C206" t="s">
        <v>584</v>
      </c>
      <c r="D206" t="s">
        <v>582</v>
      </c>
      <c r="E206" t="s">
        <v>583</v>
      </c>
      <c r="F206">
        <v>602768</v>
      </c>
      <c r="G206">
        <v>0</v>
      </c>
      <c r="H206" t="s">
        <v>607</v>
      </c>
      <c r="I206" t="s">
        <v>20</v>
      </c>
      <c r="J206" t="s">
        <v>90</v>
      </c>
      <c r="K206" t="s">
        <v>21</v>
      </c>
      <c r="M206" t="s">
        <v>17730</v>
      </c>
      <c r="N206" t="s">
        <v>22</v>
      </c>
      <c r="O206" t="s">
        <v>23</v>
      </c>
      <c r="P206" t="s">
        <v>26</v>
      </c>
      <c r="Q206" t="s">
        <v>92</v>
      </c>
      <c r="R206" s="13">
        <v>287</v>
      </c>
      <c r="S206" s="13">
        <v>15</v>
      </c>
      <c r="T206" s="21">
        <v>1</v>
      </c>
      <c r="V206" t="s">
        <v>2116</v>
      </c>
      <c r="W206" t="str">
        <f>+IF(V206="","",IF(MID(V206,1,3)="ECE","UNICO",IF(V206="FINES",CONCATENATE("R",IF(OR(C206="16",C206="21",C206="22",C206="23"),"16212223",IF(OR(C206="15",C206="17",C206="24",C206="25"),"15172425",C206))),IF(V206="CEBAS","UNICO",IF(VALUE(C206)&lt;=11,"AMBA","INTERIOR")))))</f>
        <v>AMBA</v>
      </c>
      <c r="X206" s="20" t="str">
        <f>+IF(V206="","-",CONCATENATE(V206,"_",W206))</f>
        <v>CENS_AMBA</v>
      </c>
      <c r="Y206" s="59">
        <v>0.50776301026344295</v>
      </c>
      <c r="Z206" t="str">
        <f>+IFERROR(VLOOKUP(H206,#REF!,2,FALSE),"-")</f>
        <v>-</v>
      </c>
      <c r="AA206" t="s">
        <v>2393</v>
      </c>
      <c r="AB206" t="str">
        <f>+IF(W206="","-",IF(W206="UNICO","CENSO","MUESTRA"))</f>
        <v>MUESTRA</v>
      </c>
      <c r="AC206" t="s">
        <v>2397</v>
      </c>
      <c r="AD206" t="s">
        <v>134</v>
      </c>
    </row>
    <row r="207" spans="1:30" x14ac:dyDescent="0.25">
      <c r="A207" s="5" t="str">
        <f t="shared" si="3"/>
        <v>0136DM0452</v>
      </c>
      <c r="B207" s="23" t="s">
        <v>2119</v>
      </c>
      <c r="C207" t="s">
        <v>1245</v>
      </c>
      <c r="D207" t="s">
        <v>170</v>
      </c>
      <c r="E207" t="s">
        <v>2094</v>
      </c>
      <c r="F207">
        <v>623702</v>
      </c>
      <c r="G207">
        <v>0</v>
      </c>
      <c r="H207" t="s">
        <v>2102</v>
      </c>
      <c r="I207" t="s">
        <v>20</v>
      </c>
      <c r="J207" t="s">
        <v>90</v>
      </c>
      <c r="K207" t="s">
        <v>21</v>
      </c>
      <c r="M207" t="s">
        <v>17663</v>
      </c>
      <c r="N207" t="s">
        <v>22</v>
      </c>
      <c r="O207" t="s">
        <v>23</v>
      </c>
      <c r="P207" t="s">
        <v>26</v>
      </c>
      <c r="Q207" t="s">
        <v>92</v>
      </c>
      <c r="R207" s="13">
        <v>130</v>
      </c>
      <c r="S207" s="13">
        <v>9</v>
      </c>
      <c r="T207" s="21">
        <v>1</v>
      </c>
      <c r="V207" t="s">
        <v>2116</v>
      </c>
      <c r="W207" t="str">
        <f>+IF(V207="","",IF(MID(V207,1,3)="ECE","UNICO",IF(V207="FINES",CONCATENATE("R",IF(OR(C207="16",C207="21",C207="22",C207="23"),"16212223",IF(OR(C207="15",C207="17",C207="24",C207="25"),"15172425",C207))),IF(V207="CEBAS","UNICO",IF(VALUE(C207)&lt;=11,"AMBA","INTERIOR")))))</f>
        <v>AMBA</v>
      </c>
      <c r="X207" s="20" t="str">
        <f>+IF(V207="","-",CONCATENATE(V207,"_",W207))</f>
        <v>CENS_AMBA</v>
      </c>
      <c r="Y207" s="59">
        <v>0.50920387619250529</v>
      </c>
      <c r="Z207" t="str">
        <f>+IFERROR(VLOOKUP(H207,#REF!,2,FALSE),"-")</f>
        <v>-</v>
      </c>
      <c r="AA207" t="s">
        <v>2393</v>
      </c>
      <c r="AB207" t="str">
        <f>+IF(W207="","-",IF(W207="UNICO","CENSO","MUESTRA"))</f>
        <v>MUESTRA</v>
      </c>
      <c r="AC207" t="s">
        <v>2398</v>
      </c>
      <c r="AD207" t="s">
        <v>134</v>
      </c>
    </row>
    <row r="208" spans="1:30" x14ac:dyDescent="0.25">
      <c r="A208" s="5" t="str">
        <f t="shared" si="3"/>
        <v>0132DM0456</v>
      </c>
      <c r="B208" s="23" t="s">
        <v>2119</v>
      </c>
      <c r="C208" t="s">
        <v>1302</v>
      </c>
      <c r="D208" t="s">
        <v>619</v>
      </c>
      <c r="E208" t="s">
        <v>2032</v>
      </c>
      <c r="F208">
        <v>623731</v>
      </c>
      <c r="G208">
        <v>0</v>
      </c>
      <c r="H208" t="s">
        <v>2045</v>
      </c>
      <c r="I208" t="s">
        <v>20</v>
      </c>
      <c r="J208" t="s">
        <v>90</v>
      </c>
      <c r="K208" t="s">
        <v>21</v>
      </c>
      <c r="M208" t="s">
        <v>17628</v>
      </c>
      <c r="N208" t="s">
        <v>22</v>
      </c>
      <c r="O208" t="s">
        <v>23</v>
      </c>
      <c r="P208" t="s">
        <v>26</v>
      </c>
      <c r="Q208" t="s">
        <v>92</v>
      </c>
      <c r="R208" s="13">
        <v>61</v>
      </c>
      <c r="S208" s="13">
        <v>5</v>
      </c>
      <c r="T208" s="21">
        <v>1</v>
      </c>
      <c r="V208" t="s">
        <v>2116</v>
      </c>
      <c r="W208" t="str">
        <f>+IF(V208="","",IF(MID(V208,1,3)="ECE","UNICO",IF(V208="FINES",CONCATENATE("R",IF(OR(C208="16",C208="21",C208="22",C208="23"),"16212223",IF(OR(C208="15",C208="17",C208="24",C208="25"),"15172425",C208))),IF(V208="CEBAS","UNICO",IF(VALUE(C208)&lt;=11,"AMBA","INTERIOR")))))</f>
        <v>AMBA</v>
      </c>
      <c r="X208" s="20" t="str">
        <f>+IF(V208="","-",CONCATENATE(V208,"_",W208))</f>
        <v>CENS_AMBA</v>
      </c>
      <c r="Y208" s="59">
        <v>0.5122893499700647</v>
      </c>
      <c r="Z208" t="str">
        <f>+IFERROR(VLOOKUP(H208,#REF!,2,FALSE),"-")</f>
        <v>-</v>
      </c>
      <c r="AA208" t="s">
        <v>2393</v>
      </c>
      <c r="AB208" t="str">
        <f>+IF(W208="","-",IF(W208="UNICO","CENSO","MUESTRA"))</f>
        <v>MUESTRA</v>
      </c>
      <c r="AC208" t="s">
        <v>2398</v>
      </c>
      <c r="AD208" t="s">
        <v>134</v>
      </c>
    </row>
    <row r="209" spans="1:30" x14ac:dyDescent="0.25">
      <c r="A209" s="5" t="str">
        <f t="shared" si="3"/>
        <v>0085DM0454</v>
      </c>
      <c r="B209" s="23" t="s">
        <v>2119</v>
      </c>
      <c r="C209" t="s">
        <v>584</v>
      </c>
      <c r="D209" t="s">
        <v>1474</v>
      </c>
      <c r="E209" t="s">
        <v>1475</v>
      </c>
      <c r="F209">
        <v>623650</v>
      </c>
      <c r="G209">
        <v>0</v>
      </c>
      <c r="H209" t="s">
        <v>1512</v>
      </c>
      <c r="I209" t="s">
        <v>20</v>
      </c>
      <c r="J209" t="s">
        <v>90</v>
      </c>
      <c r="K209" t="s">
        <v>21</v>
      </c>
      <c r="M209" t="s">
        <v>17632</v>
      </c>
      <c r="N209" t="s">
        <v>22</v>
      </c>
      <c r="O209" t="s">
        <v>23</v>
      </c>
      <c r="P209" t="s">
        <v>26</v>
      </c>
      <c r="Q209" t="s">
        <v>92</v>
      </c>
      <c r="R209" s="13">
        <v>130</v>
      </c>
      <c r="S209" s="13">
        <v>6</v>
      </c>
      <c r="T209" s="21">
        <v>1</v>
      </c>
      <c r="V209" t="s">
        <v>2116</v>
      </c>
      <c r="W209" t="str">
        <f>+IF(V209="","",IF(MID(V209,1,3)="ECE","UNICO",IF(V209="FINES",CONCATENATE("R",IF(OR(C209="16",C209="21",C209="22",C209="23"),"16212223",IF(OR(C209="15",C209="17",C209="24",C209="25"),"15172425",C209))),IF(V209="CEBAS","UNICO",IF(VALUE(C209)&lt;=11,"AMBA","INTERIOR")))))</f>
        <v>AMBA</v>
      </c>
      <c r="X209" s="20" t="str">
        <f>+IF(V209="","-",CONCATENATE(V209,"_",W209))</f>
        <v>CENS_AMBA</v>
      </c>
      <c r="Y209" s="59">
        <v>0.51548216097495136</v>
      </c>
      <c r="Z209" t="str">
        <f>+IFERROR(VLOOKUP(H209,#REF!,2,FALSE),"-")</f>
        <v>-</v>
      </c>
      <c r="AA209" t="s">
        <v>2393</v>
      </c>
      <c r="AB209" t="str">
        <f>+IF(W209="","-",IF(W209="UNICO","CENSO","MUESTRA"))</f>
        <v>MUESTRA</v>
      </c>
      <c r="AC209" t="s">
        <v>2398</v>
      </c>
      <c r="AD209" t="s">
        <v>134</v>
      </c>
    </row>
    <row r="210" spans="1:30" x14ac:dyDescent="0.25">
      <c r="A210" s="5" t="str">
        <f t="shared" si="3"/>
        <v>0109DM0454</v>
      </c>
      <c r="B210" s="23" t="s">
        <v>2119</v>
      </c>
      <c r="C210" t="s">
        <v>884</v>
      </c>
      <c r="D210" t="s">
        <v>357</v>
      </c>
      <c r="E210" t="s">
        <v>1771</v>
      </c>
      <c r="F210">
        <v>624423</v>
      </c>
      <c r="G210">
        <v>0</v>
      </c>
      <c r="H210" t="s">
        <v>1784</v>
      </c>
      <c r="I210" t="s">
        <v>20</v>
      </c>
      <c r="J210" t="s">
        <v>90</v>
      </c>
      <c r="K210" t="s">
        <v>21</v>
      </c>
      <c r="M210" t="s">
        <v>17632</v>
      </c>
      <c r="N210" t="s">
        <v>22</v>
      </c>
      <c r="O210" t="s">
        <v>23</v>
      </c>
      <c r="P210" t="s">
        <v>26</v>
      </c>
      <c r="Q210" t="s">
        <v>92</v>
      </c>
      <c r="R210" s="13">
        <v>65</v>
      </c>
      <c r="S210" s="13">
        <v>3</v>
      </c>
      <c r="T210" s="21">
        <v>1</v>
      </c>
      <c r="V210" t="s">
        <v>2116</v>
      </c>
      <c r="W210" t="str">
        <f>+IF(V210="","",IF(MID(V210,1,3)="ECE","UNICO",IF(V210="FINES",CONCATENATE("R",IF(OR(C210="16",C210="21",C210="22",C210="23"),"16212223",IF(OR(C210="15",C210="17",C210="24",C210="25"),"15172425",C210))),IF(V210="CEBAS","UNICO",IF(VALUE(C210)&lt;=11,"AMBA","INTERIOR")))))</f>
        <v>AMBA</v>
      </c>
      <c r="X210" s="20" t="str">
        <f>+IF(V210="","-",CONCATENATE(V210,"_",W210))</f>
        <v>CENS_AMBA</v>
      </c>
      <c r="Y210" s="59">
        <v>0.5170609874384744</v>
      </c>
      <c r="Z210" t="str">
        <f>+IFERROR(VLOOKUP(H210,#REF!,2,FALSE),"-")</f>
        <v>-</v>
      </c>
      <c r="AA210" t="s">
        <v>2393</v>
      </c>
      <c r="AB210" t="str">
        <f>+IF(W210="","-",IF(W210="UNICO","CENSO","MUESTRA"))</f>
        <v>MUESTRA</v>
      </c>
      <c r="AC210" t="s">
        <v>2398</v>
      </c>
      <c r="AD210" t="s">
        <v>134</v>
      </c>
    </row>
    <row r="211" spans="1:30" x14ac:dyDescent="0.25">
      <c r="A211" s="5" t="str">
        <f t="shared" si="3"/>
        <v>0133DM0451</v>
      </c>
      <c r="B211" s="23" t="s">
        <v>2119</v>
      </c>
      <c r="C211" t="s">
        <v>1302</v>
      </c>
      <c r="D211" t="s">
        <v>160</v>
      </c>
      <c r="E211" t="s">
        <v>2049</v>
      </c>
      <c r="F211">
        <v>617079</v>
      </c>
      <c r="G211">
        <v>0</v>
      </c>
      <c r="H211" t="s">
        <v>2065</v>
      </c>
      <c r="I211" t="s">
        <v>20</v>
      </c>
      <c r="J211" t="s">
        <v>90</v>
      </c>
      <c r="K211" t="s">
        <v>21</v>
      </c>
      <c r="M211" t="s">
        <v>2289</v>
      </c>
      <c r="N211" t="s">
        <v>22</v>
      </c>
      <c r="O211" t="s">
        <v>23</v>
      </c>
      <c r="P211" t="s">
        <v>26</v>
      </c>
      <c r="Q211" t="s">
        <v>92</v>
      </c>
      <c r="R211" s="13">
        <v>257</v>
      </c>
      <c r="S211" s="13">
        <v>14</v>
      </c>
      <c r="T211" s="21">
        <v>1</v>
      </c>
      <c r="V211" t="s">
        <v>2116</v>
      </c>
      <c r="W211" t="str">
        <f>+IF(V211="","",IF(MID(V211,1,3)="ECE","UNICO",IF(V211="FINES",CONCATENATE("R",IF(OR(C211="16",C211="21",C211="22",C211="23"),"16212223",IF(OR(C211="15",C211="17",C211="24",C211="25"),"15172425",C211))),IF(V211="CEBAS","UNICO",IF(VALUE(C211)&lt;=11,"AMBA","INTERIOR")))))</f>
        <v>AMBA</v>
      </c>
      <c r="X211" s="20" t="str">
        <f>+IF(V211="","-",CONCATENATE(V211,"_",W211))</f>
        <v>CENS_AMBA</v>
      </c>
      <c r="Y211" s="59">
        <v>0.51709198638012532</v>
      </c>
      <c r="Z211" t="str">
        <f>+IFERROR(VLOOKUP(H211,#REF!,2,FALSE),"-")</f>
        <v>-</v>
      </c>
      <c r="AA211" t="s">
        <v>2393</v>
      </c>
      <c r="AB211" t="str">
        <f>+IF(W211="","-",IF(W211="UNICO","CENSO","MUESTRA"))</f>
        <v>MUESTRA</v>
      </c>
      <c r="AC211" t="s">
        <v>2398</v>
      </c>
      <c r="AD211" t="s">
        <v>134</v>
      </c>
    </row>
    <row r="212" spans="1:30" x14ac:dyDescent="0.25">
      <c r="A212" s="5" t="str">
        <f t="shared" si="3"/>
        <v>0063DM0453</v>
      </c>
      <c r="B212" s="23" t="s">
        <v>2119</v>
      </c>
      <c r="C212" t="s">
        <v>86</v>
      </c>
      <c r="D212" t="s">
        <v>360</v>
      </c>
      <c r="E212" t="s">
        <v>1027</v>
      </c>
      <c r="F212">
        <v>623753</v>
      </c>
      <c r="G212">
        <v>0</v>
      </c>
      <c r="H212" t="s">
        <v>1036</v>
      </c>
      <c r="I212" t="s">
        <v>20</v>
      </c>
      <c r="J212" t="s">
        <v>90</v>
      </c>
      <c r="K212" t="s">
        <v>21</v>
      </c>
      <c r="M212" t="s">
        <v>17638</v>
      </c>
      <c r="N212" t="s">
        <v>136</v>
      </c>
      <c r="O212" t="s">
        <v>23</v>
      </c>
      <c r="P212" t="s">
        <v>26</v>
      </c>
      <c r="Q212" t="s">
        <v>92</v>
      </c>
      <c r="R212" s="13">
        <v>97</v>
      </c>
      <c r="S212" s="13">
        <v>7</v>
      </c>
      <c r="T212" s="21">
        <v>1</v>
      </c>
      <c r="V212" t="s">
        <v>2116</v>
      </c>
      <c r="W212" t="str">
        <f>+IF(V212="","",IF(MID(V212,1,3)="ECE","UNICO",IF(V212="FINES",CONCATENATE("R",IF(OR(C212="16",C212="21",C212="22",C212="23"),"16212223",IF(OR(C212="15",C212="17",C212="24",C212="25"),"15172425",C212))),IF(V212="CEBAS","UNICO",IF(VALUE(C212)&lt;=11,"AMBA","INTERIOR")))))</f>
        <v>AMBA</v>
      </c>
      <c r="X212" s="20" t="str">
        <f>+IF(V212="","-",CONCATENATE(V212,"_",W212))</f>
        <v>CENS_AMBA</v>
      </c>
      <c r="Y212" s="59">
        <v>0.51900636427330249</v>
      </c>
      <c r="Z212" t="str">
        <f>+IFERROR(VLOOKUP(H212,#REF!,2,FALSE),"-")</f>
        <v>-</v>
      </c>
      <c r="AA212" t="s">
        <v>2393</v>
      </c>
      <c r="AB212" t="str">
        <f>+IF(W212="","-",IF(W212="UNICO","CENSO","MUESTRA"))</f>
        <v>MUESTRA</v>
      </c>
      <c r="AC212" t="s">
        <v>2397</v>
      </c>
      <c r="AD212" t="s">
        <v>134</v>
      </c>
    </row>
    <row r="213" spans="1:30" x14ac:dyDescent="0.25">
      <c r="A213" s="5" t="str">
        <f t="shared" si="3"/>
        <v>0119DM0460</v>
      </c>
      <c r="B213" s="23" t="s">
        <v>2119</v>
      </c>
      <c r="C213" t="s">
        <v>584</v>
      </c>
      <c r="D213" t="s">
        <v>419</v>
      </c>
      <c r="E213" t="s">
        <v>1915</v>
      </c>
      <c r="F213">
        <v>624590</v>
      </c>
      <c r="G213">
        <v>0</v>
      </c>
      <c r="H213" t="s">
        <v>1943</v>
      </c>
      <c r="I213" t="s">
        <v>20</v>
      </c>
      <c r="J213" t="s">
        <v>90</v>
      </c>
      <c r="K213" t="s">
        <v>21</v>
      </c>
      <c r="M213" t="s">
        <v>17633</v>
      </c>
      <c r="N213" t="s">
        <v>22</v>
      </c>
      <c r="O213" t="s">
        <v>23</v>
      </c>
      <c r="P213" t="s">
        <v>26</v>
      </c>
      <c r="Q213" t="s">
        <v>92</v>
      </c>
      <c r="R213" s="13">
        <v>140</v>
      </c>
      <c r="S213" s="13">
        <v>6</v>
      </c>
      <c r="T213" s="21">
        <v>1</v>
      </c>
      <c r="V213" t="s">
        <v>2116</v>
      </c>
      <c r="W213" t="str">
        <f>+IF(V213="","",IF(MID(V213,1,3)="ECE","UNICO",IF(V213="FINES",CONCATENATE("R",IF(OR(C213="16",C213="21",C213="22",C213="23"),"16212223",IF(OR(C213="15",C213="17",C213="24",C213="25"),"15172425",C213))),IF(V213="CEBAS","UNICO",IF(VALUE(C213)&lt;=11,"AMBA","INTERIOR")))))</f>
        <v>AMBA</v>
      </c>
      <c r="X213" s="20" t="str">
        <f>+IF(V213="","-",CONCATENATE(V213,"_",W213))</f>
        <v>CENS_AMBA</v>
      </c>
      <c r="Y213" s="59">
        <v>0.51919736713171005</v>
      </c>
      <c r="Z213" t="str">
        <f>+IFERROR(VLOOKUP(H213,#REF!,2,FALSE),"-")</f>
        <v>-</v>
      </c>
      <c r="AA213" t="s">
        <v>2393</v>
      </c>
      <c r="AB213" t="str">
        <f>+IF(W213="","-",IF(W213="UNICO","CENSO","MUESTRA"))</f>
        <v>MUESTRA</v>
      </c>
      <c r="AC213" t="s">
        <v>2397</v>
      </c>
      <c r="AD213" t="s">
        <v>134</v>
      </c>
    </row>
    <row r="214" spans="1:30" x14ac:dyDescent="0.25">
      <c r="A214" s="5" t="str">
        <f t="shared" si="3"/>
        <v>0130DM0456</v>
      </c>
      <c r="B214" s="23" t="s">
        <v>2119</v>
      </c>
      <c r="C214" t="s">
        <v>186</v>
      </c>
      <c r="D214" t="s">
        <v>285</v>
      </c>
      <c r="E214" t="s">
        <v>1994</v>
      </c>
      <c r="F214">
        <v>623665</v>
      </c>
      <c r="G214">
        <v>0</v>
      </c>
      <c r="H214" t="s">
        <v>2010</v>
      </c>
      <c r="I214" t="s">
        <v>20</v>
      </c>
      <c r="J214" t="s">
        <v>90</v>
      </c>
      <c r="K214" t="s">
        <v>21</v>
      </c>
      <c r="M214" t="s">
        <v>17628</v>
      </c>
      <c r="N214" t="s">
        <v>22</v>
      </c>
      <c r="O214" t="s">
        <v>23</v>
      </c>
      <c r="P214" t="s">
        <v>26</v>
      </c>
      <c r="Q214" t="s">
        <v>92</v>
      </c>
      <c r="R214" s="13">
        <v>153</v>
      </c>
      <c r="S214" s="13">
        <v>9</v>
      </c>
      <c r="T214" s="21">
        <v>1</v>
      </c>
      <c r="V214" t="s">
        <v>2116</v>
      </c>
      <c r="W214" t="str">
        <f>+IF(V214="","",IF(MID(V214,1,3)="ECE","UNICO",IF(V214="FINES",CONCATENATE("R",IF(OR(C214="16",C214="21",C214="22",C214="23"),"16212223",IF(OR(C214="15",C214="17",C214="24",C214="25"),"15172425",C214))),IF(V214="CEBAS","UNICO",IF(VALUE(C214)&lt;=11,"AMBA","INTERIOR")))))</f>
        <v>AMBA</v>
      </c>
      <c r="X214" s="20" t="str">
        <f>+IF(V214="","-",CONCATENATE(V214,"_",W214))</f>
        <v>CENS_AMBA</v>
      </c>
      <c r="Y214" s="59">
        <v>0.51999125736100338</v>
      </c>
      <c r="Z214" t="str">
        <f>+IFERROR(VLOOKUP(H214,#REF!,2,FALSE),"-")</f>
        <v>-</v>
      </c>
      <c r="AA214" t="s">
        <v>2393</v>
      </c>
      <c r="AB214" t="str">
        <f>+IF(W214="","-",IF(W214="UNICO","CENSO","MUESTRA"))</f>
        <v>MUESTRA</v>
      </c>
      <c r="AC214" t="s">
        <v>2398</v>
      </c>
      <c r="AD214" t="s">
        <v>134</v>
      </c>
    </row>
    <row r="215" spans="1:30" x14ac:dyDescent="0.25">
      <c r="A215" s="5" t="str">
        <f t="shared" si="3"/>
        <v>0055DM0456</v>
      </c>
      <c r="B215" s="23" t="s">
        <v>2119</v>
      </c>
      <c r="C215" t="s">
        <v>884</v>
      </c>
      <c r="D215" t="s">
        <v>882</v>
      </c>
      <c r="E215" t="s">
        <v>883</v>
      </c>
      <c r="F215">
        <v>623543</v>
      </c>
      <c r="G215">
        <v>0</v>
      </c>
      <c r="H215" t="s">
        <v>909</v>
      </c>
      <c r="I215" t="s">
        <v>20</v>
      </c>
      <c r="J215" t="s">
        <v>90</v>
      </c>
      <c r="K215" t="s">
        <v>21</v>
      </c>
      <c r="M215" t="s">
        <v>17628</v>
      </c>
      <c r="N215" t="s">
        <v>22</v>
      </c>
      <c r="O215" t="s">
        <v>23</v>
      </c>
      <c r="P215" t="s">
        <v>26</v>
      </c>
      <c r="Q215" t="s">
        <v>92</v>
      </c>
      <c r="R215" s="13">
        <v>275</v>
      </c>
      <c r="S215" s="13">
        <v>12</v>
      </c>
      <c r="T215" s="21">
        <v>1</v>
      </c>
      <c r="V215" t="s">
        <v>2116</v>
      </c>
      <c r="W215" t="str">
        <f>+IF(V215="","",IF(MID(V215,1,3)="ECE","UNICO",IF(V215="FINES",CONCATENATE("R",IF(OR(C215="16",C215="21",C215="22",C215="23"),"16212223",IF(OR(C215="15",C215="17",C215="24",C215="25"),"15172425",C215))),IF(V215="CEBAS","UNICO",IF(VALUE(C215)&lt;=11,"AMBA","INTERIOR")))))</f>
        <v>AMBA</v>
      </c>
      <c r="X215" s="20" t="str">
        <f>+IF(V215="","-",CONCATENATE(V215,"_",W215))</f>
        <v>CENS_AMBA</v>
      </c>
      <c r="Y215" s="59">
        <v>0.52716239045063651</v>
      </c>
      <c r="Z215" t="str">
        <f>+IFERROR(VLOOKUP(H215,#REF!,2,FALSE),"-")</f>
        <v>-</v>
      </c>
      <c r="AA215" t="s">
        <v>2393</v>
      </c>
      <c r="AB215" t="str">
        <f>+IF(W215="","-",IF(W215="UNICO","CENSO","MUESTRA"))</f>
        <v>MUESTRA</v>
      </c>
      <c r="AC215" t="s">
        <v>2397</v>
      </c>
      <c r="AD215" t="s">
        <v>134</v>
      </c>
    </row>
    <row r="216" spans="1:30" x14ac:dyDescent="0.25">
      <c r="A216" s="5" t="str">
        <f t="shared" si="3"/>
        <v>0062DM0464</v>
      </c>
      <c r="B216" s="23" t="s">
        <v>2119</v>
      </c>
      <c r="C216" t="s">
        <v>246</v>
      </c>
      <c r="D216" t="s">
        <v>958</v>
      </c>
      <c r="E216" t="s">
        <v>959</v>
      </c>
      <c r="F216">
        <v>623601</v>
      </c>
      <c r="G216">
        <v>0</v>
      </c>
      <c r="H216" t="s">
        <v>1009</v>
      </c>
      <c r="I216" t="s">
        <v>20</v>
      </c>
      <c r="J216" t="s">
        <v>90</v>
      </c>
      <c r="K216" t="s">
        <v>21</v>
      </c>
      <c r="M216" t="s">
        <v>17627</v>
      </c>
      <c r="N216" t="s">
        <v>22</v>
      </c>
      <c r="O216" t="s">
        <v>23</v>
      </c>
      <c r="P216" t="s">
        <v>26</v>
      </c>
      <c r="Q216" t="s">
        <v>92</v>
      </c>
      <c r="R216" s="13">
        <v>140</v>
      </c>
      <c r="S216" s="13">
        <v>6</v>
      </c>
      <c r="T216" s="21">
        <v>1</v>
      </c>
      <c r="V216" t="s">
        <v>2116</v>
      </c>
      <c r="W216" t="str">
        <f>+IF(V216="","",IF(MID(V216,1,3)="ECE","UNICO",IF(V216="FINES",CONCATENATE("R",IF(OR(C216="16",C216="21",C216="22",C216="23"),"16212223",IF(OR(C216="15",C216="17",C216="24",C216="25"),"15172425",C216))),IF(V216="CEBAS","UNICO",IF(VALUE(C216)&lt;=11,"AMBA","INTERIOR")))))</f>
        <v>AMBA</v>
      </c>
      <c r="X216" s="20" t="str">
        <f>+IF(V216="","-",CONCATENATE(V216,"_",W216))</f>
        <v>CENS_AMBA</v>
      </c>
      <c r="Y216" s="59">
        <v>0.5303140355123056</v>
      </c>
      <c r="Z216" t="str">
        <f>+IFERROR(VLOOKUP(H216,#REF!,2,FALSE),"-")</f>
        <v>-</v>
      </c>
      <c r="AA216" t="s">
        <v>2393</v>
      </c>
      <c r="AB216" t="str">
        <f>+IF(W216="","-",IF(W216="UNICO","CENSO","MUESTRA"))</f>
        <v>MUESTRA</v>
      </c>
      <c r="AC216" t="s">
        <v>2397</v>
      </c>
      <c r="AD216" t="s">
        <v>134</v>
      </c>
    </row>
    <row r="217" spans="1:30" x14ac:dyDescent="0.25">
      <c r="A217" s="5" t="str">
        <f t="shared" si="3"/>
        <v>0116DM0456</v>
      </c>
      <c r="B217" s="23" t="s">
        <v>2119</v>
      </c>
      <c r="C217" t="s">
        <v>158</v>
      </c>
      <c r="D217" t="s">
        <v>162</v>
      </c>
      <c r="E217" t="s">
        <v>1868</v>
      </c>
      <c r="F217">
        <v>624128</v>
      </c>
      <c r="G217">
        <v>0</v>
      </c>
      <c r="H217" t="s">
        <v>1887</v>
      </c>
      <c r="I217" t="s">
        <v>20</v>
      </c>
      <c r="J217" t="s">
        <v>90</v>
      </c>
      <c r="K217" t="s">
        <v>21</v>
      </c>
      <c r="M217" t="s">
        <v>17628</v>
      </c>
      <c r="N217" t="s">
        <v>22</v>
      </c>
      <c r="O217" t="s">
        <v>23</v>
      </c>
      <c r="P217" t="s">
        <v>26</v>
      </c>
      <c r="Q217" t="s">
        <v>92</v>
      </c>
      <c r="R217" s="13">
        <v>94</v>
      </c>
      <c r="S217" s="13">
        <v>6</v>
      </c>
      <c r="T217" s="21">
        <v>1</v>
      </c>
      <c r="V217" t="s">
        <v>2116</v>
      </c>
      <c r="W217" t="str">
        <f>+IF(V217="","",IF(MID(V217,1,3)="ECE","UNICO",IF(V217="FINES",CONCATENATE("R",IF(OR(C217="16",C217="21",C217="22",C217="23"),"16212223",IF(OR(C217="15",C217="17",C217="24",C217="25"),"15172425",C217))),IF(V217="CEBAS","UNICO",IF(VALUE(C217)&lt;=11,"AMBA","INTERIOR")))))</f>
        <v>AMBA</v>
      </c>
      <c r="X217" s="20" t="str">
        <f>+IF(V217="","-",CONCATENATE(V217,"_",W217))</f>
        <v>CENS_AMBA</v>
      </c>
      <c r="Y217" s="59">
        <v>0.53093486782666799</v>
      </c>
      <c r="Z217" t="str">
        <f>+IFERROR(VLOOKUP(H217,#REF!,2,FALSE),"-")</f>
        <v>-</v>
      </c>
      <c r="AA217" t="s">
        <v>2393</v>
      </c>
      <c r="AB217" t="str">
        <f>+IF(W217="","-",IF(W217="UNICO","CENSO","MUESTRA"))</f>
        <v>MUESTRA</v>
      </c>
      <c r="AC217" t="s">
        <v>2397</v>
      </c>
      <c r="AD217" t="s">
        <v>134</v>
      </c>
    </row>
    <row r="218" spans="1:30" x14ac:dyDescent="0.25">
      <c r="A218" s="5" t="str">
        <f t="shared" si="3"/>
        <v>0117DM0451</v>
      </c>
      <c r="B218" s="23" t="s">
        <v>2119</v>
      </c>
      <c r="C218" t="s">
        <v>140</v>
      </c>
      <c r="D218" t="s">
        <v>85</v>
      </c>
      <c r="E218" t="s">
        <v>1888</v>
      </c>
      <c r="F218">
        <v>623751</v>
      </c>
      <c r="G218">
        <v>0</v>
      </c>
      <c r="H218" t="s">
        <v>1901</v>
      </c>
      <c r="I218" t="s">
        <v>20</v>
      </c>
      <c r="J218" t="s">
        <v>90</v>
      </c>
      <c r="K218" t="s">
        <v>21</v>
      </c>
      <c r="M218" t="s">
        <v>17664</v>
      </c>
      <c r="N218" t="s">
        <v>22</v>
      </c>
      <c r="O218" t="s">
        <v>23</v>
      </c>
      <c r="P218" t="s">
        <v>26</v>
      </c>
      <c r="Q218" t="s">
        <v>92</v>
      </c>
      <c r="R218" s="13">
        <v>195</v>
      </c>
      <c r="S218" s="13">
        <v>6</v>
      </c>
      <c r="T218" s="21">
        <v>1</v>
      </c>
      <c r="V218" t="s">
        <v>2116</v>
      </c>
      <c r="W218" t="str">
        <f>+IF(V218="","",IF(MID(V218,1,3)="ECE","UNICO",IF(V218="FINES",CONCATENATE("R",IF(OR(C218="16",C218="21",C218="22",C218="23"),"16212223",IF(OR(C218="15",C218="17",C218="24",C218="25"),"15172425",C218))),IF(V218="CEBAS","UNICO",IF(VALUE(C218)&lt;=11,"AMBA","INTERIOR")))))</f>
        <v>AMBA</v>
      </c>
      <c r="X218" s="20" t="str">
        <f>+IF(V218="","-",CONCATENATE(V218,"_",W218))</f>
        <v>CENS_AMBA</v>
      </c>
      <c r="Y218" s="59">
        <v>0.53218421249678638</v>
      </c>
      <c r="Z218" t="str">
        <f>+IFERROR(VLOOKUP(H218,#REF!,2,FALSE),"-")</f>
        <v>-</v>
      </c>
      <c r="AA218" t="s">
        <v>2393</v>
      </c>
      <c r="AB218" t="str">
        <f>+IF(W218="","-",IF(W218="UNICO","CENSO","MUESTRA"))</f>
        <v>MUESTRA</v>
      </c>
      <c r="AC218" t="s">
        <v>2398</v>
      </c>
      <c r="AD218" t="s">
        <v>134</v>
      </c>
    </row>
    <row r="219" spans="1:30" x14ac:dyDescent="0.25">
      <c r="A219" s="5" t="str">
        <f t="shared" si="3"/>
        <v>0109DM0451</v>
      </c>
      <c r="B219" s="23" t="s">
        <v>2119</v>
      </c>
      <c r="C219" t="s">
        <v>884</v>
      </c>
      <c r="D219" t="s">
        <v>357</v>
      </c>
      <c r="E219" t="s">
        <v>1771</v>
      </c>
      <c r="F219">
        <v>623839</v>
      </c>
      <c r="G219">
        <v>0</v>
      </c>
      <c r="H219" t="s">
        <v>1781</v>
      </c>
      <c r="I219" t="s">
        <v>20</v>
      </c>
      <c r="J219" t="s">
        <v>90</v>
      </c>
      <c r="K219" t="s">
        <v>21</v>
      </c>
      <c r="M219" t="s">
        <v>2289</v>
      </c>
      <c r="N219" t="s">
        <v>22</v>
      </c>
      <c r="O219" t="s">
        <v>23</v>
      </c>
      <c r="P219" t="s">
        <v>26</v>
      </c>
      <c r="Q219" t="s">
        <v>92</v>
      </c>
      <c r="R219" s="13">
        <v>792</v>
      </c>
      <c r="S219" s="13">
        <v>19</v>
      </c>
      <c r="T219" s="21">
        <v>1</v>
      </c>
      <c r="V219" t="s">
        <v>2116</v>
      </c>
      <c r="W219" t="str">
        <f>+IF(V219="","",IF(MID(V219,1,3)="ECE","UNICO",IF(V219="FINES",CONCATENATE("R",IF(OR(C219="16",C219="21",C219="22",C219="23"),"16212223",IF(OR(C219="15",C219="17",C219="24",C219="25"),"15172425",C219))),IF(V219="CEBAS","UNICO",IF(VALUE(C219)&lt;=11,"AMBA","INTERIOR")))))</f>
        <v>AMBA</v>
      </c>
      <c r="X219" s="20" t="str">
        <f>+IF(V219="","-",CONCATENATE(V219,"_",W219))</f>
        <v>CENS_AMBA</v>
      </c>
      <c r="Y219" s="59">
        <v>0.53249810479189219</v>
      </c>
      <c r="Z219" t="str">
        <f>+IFERROR(VLOOKUP(H219,#REF!,2,FALSE),"-")</f>
        <v>-</v>
      </c>
      <c r="AA219" t="s">
        <v>2393</v>
      </c>
      <c r="AB219" t="str">
        <f>+IF(W219="","-",IF(W219="UNICO","CENSO","MUESTRA"))</f>
        <v>MUESTRA</v>
      </c>
      <c r="AC219" t="s">
        <v>2397</v>
      </c>
      <c r="AD219" t="s">
        <v>134</v>
      </c>
    </row>
    <row r="220" spans="1:30" x14ac:dyDescent="0.25">
      <c r="A220" s="5" t="str">
        <f t="shared" si="3"/>
        <v>0131DM0451</v>
      </c>
      <c r="B220" s="23" t="s">
        <v>2119</v>
      </c>
      <c r="C220" t="s">
        <v>1302</v>
      </c>
      <c r="D220" t="s">
        <v>281</v>
      </c>
      <c r="E220" t="s">
        <v>2014</v>
      </c>
      <c r="F220">
        <v>600273</v>
      </c>
      <c r="G220">
        <v>0</v>
      </c>
      <c r="H220" t="s">
        <v>2025</v>
      </c>
      <c r="I220" t="s">
        <v>20</v>
      </c>
      <c r="J220" t="s">
        <v>90</v>
      </c>
      <c r="K220" t="s">
        <v>21</v>
      </c>
      <c r="M220" t="s">
        <v>2289</v>
      </c>
      <c r="N220" t="s">
        <v>22</v>
      </c>
      <c r="O220" t="s">
        <v>23</v>
      </c>
      <c r="P220" t="s">
        <v>26</v>
      </c>
      <c r="Q220" t="s">
        <v>92</v>
      </c>
      <c r="R220" s="13">
        <v>115</v>
      </c>
      <c r="S220" s="13">
        <v>6</v>
      </c>
      <c r="T220" s="21">
        <v>1</v>
      </c>
      <c r="V220" t="s">
        <v>2116</v>
      </c>
      <c r="W220" t="str">
        <f>+IF(V220="","",IF(MID(V220,1,3)="ECE","UNICO",IF(V220="FINES",CONCATENATE("R",IF(OR(C220="16",C220="21",C220="22",C220="23"),"16212223",IF(OR(C220="15",C220="17",C220="24",C220="25"),"15172425",C220))),IF(V220="CEBAS","UNICO",IF(VALUE(C220)&lt;=11,"AMBA","INTERIOR")))))</f>
        <v>AMBA</v>
      </c>
      <c r="X220" s="20" t="str">
        <f>+IF(V220="","-",CONCATENATE(V220,"_",W220))</f>
        <v>CENS_AMBA</v>
      </c>
      <c r="Y220" s="59">
        <v>0.53306452102131319</v>
      </c>
      <c r="Z220" t="str">
        <f>+IFERROR(VLOOKUP(H220,#REF!,2,FALSE),"-")</f>
        <v>-</v>
      </c>
      <c r="AA220" t="s">
        <v>2393</v>
      </c>
      <c r="AB220" t="str">
        <f>+IF(W220="","-",IF(W220="UNICO","CENSO","MUESTRA"))</f>
        <v>MUESTRA</v>
      </c>
      <c r="AC220" t="s">
        <v>2397</v>
      </c>
      <c r="AD220" t="s">
        <v>134</v>
      </c>
    </row>
    <row r="221" spans="1:30" x14ac:dyDescent="0.25">
      <c r="A221" s="5" t="str">
        <f t="shared" si="3"/>
        <v>0004DM0458</v>
      </c>
      <c r="B221" s="23" t="s">
        <v>2119</v>
      </c>
      <c r="C221" t="s">
        <v>186</v>
      </c>
      <c r="D221" t="s">
        <v>183</v>
      </c>
      <c r="E221" t="s">
        <v>185</v>
      </c>
      <c r="F221">
        <v>624174</v>
      </c>
      <c r="G221">
        <v>0</v>
      </c>
      <c r="H221" t="s">
        <v>236</v>
      </c>
      <c r="I221" t="s">
        <v>20</v>
      </c>
      <c r="J221" t="s">
        <v>90</v>
      </c>
      <c r="K221" t="s">
        <v>21</v>
      </c>
      <c r="M221" t="s">
        <v>17618</v>
      </c>
      <c r="N221" t="s">
        <v>22</v>
      </c>
      <c r="O221" t="s">
        <v>23</v>
      </c>
      <c r="P221" t="s">
        <v>26</v>
      </c>
      <c r="Q221" t="s">
        <v>92</v>
      </c>
      <c r="R221" s="13">
        <v>120</v>
      </c>
      <c r="S221" s="13">
        <v>4</v>
      </c>
      <c r="T221" s="21">
        <v>1</v>
      </c>
      <c r="V221" t="s">
        <v>2116</v>
      </c>
      <c r="W221" t="str">
        <f>+IF(V221="","",IF(MID(V221,1,3)="ECE","UNICO",IF(V221="FINES",CONCATENATE("R",IF(OR(C221="16",C221="21",C221="22",C221="23"),"16212223",IF(OR(C221="15",C221="17",C221="24",C221="25"),"15172425",C221))),IF(V221="CEBAS","UNICO",IF(VALUE(C221)&lt;=11,"AMBA","INTERIOR")))))</f>
        <v>AMBA</v>
      </c>
      <c r="X221" s="20" t="str">
        <f>+IF(V221="","-",CONCATENATE(V221,"_",W221))</f>
        <v>CENS_AMBA</v>
      </c>
      <c r="Y221" s="59">
        <v>0.53531877253506632</v>
      </c>
      <c r="Z221" t="str">
        <f>+IFERROR(VLOOKUP(H221,#REF!,2,FALSE),"-")</f>
        <v>-</v>
      </c>
      <c r="AA221" t="s">
        <v>2393</v>
      </c>
      <c r="AB221" t="str">
        <f>+IF(W221="","-",IF(W221="UNICO","CENSO","MUESTRA"))</f>
        <v>MUESTRA</v>
      </c>
      <c r="AC221" t="s">
        <v>2398</v>
      </c>
      <c r="AD221" t="s">
        <v>134</v>
      </c>
    </row>
    <row r="222" spans="1:30" x14ac:dyDescent="0.25">
      <c r="A222" s="5" t="str">
        <f t="shared" si="3"/>
        <v>0055DM0459</v>
      </c>
      <c r="B222" s="23" t="s">
        <v>2119</v>
      </c>
      <c r="C222" t="s">
        <v>884</v>
      </c>
      <c r="D222" t="s">
        <v>882</v>
      </c>
      <c r="E222" t="s">
        <v>883</v>
      </c>
      <c r="F222">
        <v>623677</v>
      </c>
      <c r="G222">
        <v>0</v>
      </c>
      <c r="H222" t="s">
        <v>912</v>
      </c>
      <c r="I222" t="s">
        <v>20</v>
      </c>
      <c r="J222" t="s">
        <v>90</v>
      </c>
      <c r="K222" t="s">
        <v>21</v>
      </c>
      <c r="M222" t="s">
        <v>17651</v>
      </c>
      <c r="N222" t="s">
        <v>22</v>
      </c>
      <c r="O222" t="s">
        <v>23</v>
      </c>
      <c r="P222" t="s">
        <v>26</v>
      </c>
      <c r="Q222" t="s">
        <v>92</v>
      </c>
      <c r="R222" s="13">
        <v>151</v>
      </c>
      <c r="S222" s="13">
        <v>6</v>
      </c>
      <c r="T222" s="21">
        <v>1</v>
      </c>
      <c r="V222" t="s">
        <v>2116</v>
      </c>
      <c r="W222" t="str">
        <f>+IF(V222="","",IF(MID(V222,1,3)="ECE","UNICO",IF(V222="FINES",CONCATENATE("R",IF(OR(C222="16",C222="21",C222="22",C222="23"),"16212223",IF(OR(C222="15",C222="17",C222="24",C222="25"),"15172425",C222))),IF(V222="CEBAS","UNICO",IF(VALUE(C222)&lt;=11,"AMBA","INTERIOR")))))</f>
        <v>AMBA</v>
      </c>
      <c r="X222" s="20" t="str">
        <f>+IF(V222="","-",CONCATENATE(V222,"_",W222))</f>
        <v>CENS_AMBA</v>
      </c>
      <c r="Y222" s="59">
        <v>0.53549782889229913</v>
      </c>
      <c r="Z222" t="str">
        <f>+IFERROR(VLOOKUP(H222,#REF!,2,FALSE),"-")</f>
        <v>-</v>
      </c>
      <c r="AA222" t="s">
        <v>2393</v>
      </c>
      <c r="AB222" t="str">
        <f>+IF(W222="","-",IF(W222="UNICO","CENSO","MUESTRA"))</f>
        <v>MUESTRA</v>
      </c>
      <c r="AC222" t="s">
        <v>2398</v>
      </c>
      <c r="AD222" t="s">
        <v>134</v>
      </c>
    </row>
    <row r="223" spans="1:30" x14ac:dyDescent="0.25">
      <c r="A223" s="5" t="str">
        <f t="shared" si="3"/>
        <v>0031DM0451</v>
      </c>
      <c r="B223" s="23" t="s">
        <v>2119</v>
      </c>
      <c r="C223" t="s">
        <v>158</v>
      </c>
      <c r="D223" t="s">
        <v>576</v>
      </c>
      <c r="E223" t="s">
        <v>577</v>
      </c>
      <c r="F223">
        <v>622515</v>
      </c>
      <c r="G223">
        <v>0</v>
      </c>
      <c r="H223" t="s">
        <v>580</v>
      </c>
      <c r="I223" t="s">
        <v>20</v>
      </c>
      <c r="J223" t="s">
        <v>90</v>
      </c>
      <c r="K223" t="s">
        <v>21</v>
      </c>
      <c r="M223" t="s">
        <v>17731</v>
      </c>
      <c r="N223" t="s">
        <v>22</v>
      </c>
      <c r="O223" t="s">
        <v>23</v>
      </c>
      <c r="P223" t="s">
        <v>26</v>
      </c>
      <c r="Q223" t="s">
        <v>92</v>
      </c>
      <c r="R223" s="13">
        <v>97</v>
      </c>
      <c r="S223" s="13">
        <v>8</v>
      </c>
      <c r="T223" s="21">
        <v>1</v>
      </c>
      <c r="V223" t="s">
        <v>2116</v>
      </c>
      <c r="W223" t="str">
        <f>+IF(V223="","",IF(MID(V223,1,3)="ECE","UNICO",IF(V223="FINES",CONCATENATE("R",IF(OR(C223="16",C223="21",C223="22",C223="23"),"16212223",IF(OR(C223="15",C223="17",C223="24",C223="25"),"15172425",C223))),IF(V223="CEBAS","UNICO",IF(VALUE(C223)&lt;=11,"AMBA","INTERIOR")))))</f>
        <v>AMBA</v>
      </c>
      <c r="X223" s="20" t="str">
        <f>+IF(V223="","-",CONCATENATE(V223,"_",W223))</f>
        <v>CENS_AMBA</v>
      </c>
      <c r="Y223" s="59">
        <v>0.53621751070022583</v>
      </c>
      <c r="Z223" t="str">
        <f>+IFERROR(VLOOKUP(H223,#REF!,2,FALSE),"-")</f>
        <v>-</v>
      </c>
      <c r="AA223" t="s">
        <v>2393</v>
      </c>
      <c r="AB223" t="str">
        <f>+IF(W223="","-",IF(W223="UNICO","CENSO","MUESTRA"))</f>
        <v>MUESTRA</v>
      </c>
      <c r="AC223" t="s">
        <v>2398</v>
      </c>
      <c r="AD223" t="s">
        <v>134</v>
      </c>
    </row>
    <row r="224" spans="1:30" x14ac:dyDescent="0.25">
      <c r="A224" s="5" t="str">
        <f t="shared" si="3"/>
        <v>0062DM0451</v>
      </c>
      <c r="B224" s="23" t="s">
        <v>2119</v>
      </c>
      <c r="C224" t="s">
        <v>246</v>
      </c>
      <c r="D224" t="s">
        <v>958</v>
      </c>
      <c r="E224" t="s">
        <v>959</v>
      </c>
      <c r="F224">
        <v>615589</v>
      </c>
      <c r="G224">
        <v>0</v>
      </c>
      <c r="H224" t="s">
        <v>993</v>
      </c>
      <c r="I224" t="s">
        <v>20</v>
      </c>
      <c r="J224" t="s">
        <v>90</v>
      </c>
      <c r="K224" t="s">
        <v>21</v>
      </c>
      <c r="M224" t="s">
        <v>17732</v>
      </c>
      <c r="N224" t="s">
        <v>22</v>
      </c>
      <c r="O224" t="s">
        <v>23</v>
      </c>
      <c r="P224" t="s">
        <v>26</v>
      </c>
      <c r="Q224" t="s">
        <v>92</v>
      </c>
      <c r="R224" s="13">
        <v>172</v>
      </c>
      <c r="S224" s="13">
        <v>14</v>
      </c>
      <c r="T224" s="21">
        <v>1</v>
      </c>
      <c r="V224" t="s">
        <v>2116</v>
      </c>
      <c r="W224" t="str">
        <f>+IF(V224="","",IF(MID(V224,1,3)="ECE","UNICO",IF(V224="FINES",CONCATENATE("R",IF(OR(C224="16",C224="21",C224="22",C224="23"),"16212223",IF(OR(C224="15",C224="17",C224="24",C224="25"),"15172425",C224))),IF(V224="CEBAS","UNICO",IF(VALUE(C224)&lt;=11,"AMBA","INTERIOR")))))</f>
        <v>AMBA</v>
      </c>
      <c r="X224" s="20" t="str">
        <f>+IF(V224="","-",CONCATENATE(V224,"_",W224))</f>
        <v>CENS_AMBA</v>
      </c>
      <c r="Y224" s="59">
        <v>0.53816791432244437</v>
      </c>
      <c r="Z224" t="str">
        <f>+IFERROR(VLOOKUP(H224,#REF!,2,FALSE),"-")</f>
        <v>-</v>
      </c>
      <c r="AA224" t="s">
        <v>2393</v>
      </c>
      <c r="AB224" t="str">
        <f>+IF(W224="","-",IF(W224="UNICO","CENSO","MUESTRA"))</f>
        <v>MUESTRA</v>
      </c>
      <c r="AC224" t="s">
        <v>2397</v>
      </c>
      <c r="AD224" t="s">
        <v>134</v>
      </c>
    </row>
    <row r="225" spans="1:30" x14ac:dyDescent="0.25">
      <c r="A225" s="5" t="str">
        <f t="shared" si="3"/>
        <v>0129DM0451</v>
      </c>
      <c r="B225" s="23" t="s">
        <v>2119</v>
      </c>
      <c r="C225" t="s">
        <v>186</v>
      </c>
      <c r="D225" t="s">
        <v>182</v>
      </c>
      <c r="E225" t="s">
        <v>1985</v>
      </c>
      <c r="F225">
        <v>623361</v>
      </c>
      <c r="G225">
        <v>0</v>
      </c>
      <c r="H225" t="s">
        <v>1991</v>
      </c>
      <c r="I225" t="s">
        <v>20</v>
      </c>
      <c r="J225" t="s">
        <v>90</v>
      </c>
      <c r="K225" t="s">
        <v>21</v>
      </c>
      <c r="M225" t="s">
        <v>2289</v>
      </c>
      <c r="N225" t="s">
        <v>22</v>
      </c>
      <c r="O225" t="s">
        <v>23</v>
      </c>
      <c r="P225" t="s">
        <v>26</v>
      </c>
      <c r="Q225" t="s">
        <v>92</v>
      </c>
      <c r="R225" s="13">
        <v>250</v>
      </c>
      <c r="S225" s="13">
        <v>9</v>
      </c>
      <c r="T225" s="21">
        <v>1</v>
      </c>
      <c r="V225" t="s">
        <v>2116</v>
      </c>
      <c r="W225" t="str">
        <f>+IF(V225="","",IF(MID(V225,1,3)="ECE","UNICO",IF(V225="FINES",CONCATENATE("R",IF(OR(C225="16",C225="21",C225="22",C225="23"),"16212223",IF(OR(C225="15",C225="17",C225="24",C225="25"),"15172425",C225))),IF(V225="CEBAS","UNICO",IF(VALUE(C225)&lt;=11,"AMBA","INTERIOR")))))</f>
        <v>AMBA</v>
      </c>
      <c r="X225" s="20" t="str">
        <f>+IF(V225="","-",CONCATENATE(V225,"_",W225))</f>
        <v>CENS_AMBA</v>
      </c>
      <c r="Y225" s="59">
        <v>0.53820367471167918</v>
      </c>
      <c r="Z225" t="str">
        <f>+IFERROR(VLOOKUP(H225,#REF!,2,FALSE),"-")</f>
        <v>-</v>
      </c>
      <c r="AA225" t="s">
        <v>2393</v>
      </c>
      <c r="AB225" t="str">
        <f>+IF(W225="","-",IF(W225="UNICO","CENSO","MUESTRA"))</f>
        <v>MUESTRA</v>
      </c>
      <c r="AC225" t="s">
        <v>2398</v>
      </c>
      <c r="AD225" t="s">
        <v>134</v>
      </c>
    </row>
    <row r="226" spans="1:30" x14ac:dyDescent="0.25">
      <c r="A226" s="5" t="str">
        <f t="shared" si="3"/>
        <v>0069DM0462</v>
      </c>
      <c r="B226" s="23" t="s">
        <v>2119</v>
      </c>
      <c r="C226" t="s">
        <v>1079</v>
      </c>
      <c r="D226" t="s">
        <v>1077</v>
      </c>
      <c r="E226" t="s">
        <v>1078</v>
      </c>
      <c r="F226">
        <v>623605</v>
      </c>
      <c r="G226">
        <v>0</v>
      </c>
      <c r="H226" t="s">
        <v>1171</v>
      </c>
      <c r="I226" t="s">
        <v>20</v>
      </c>
      <c r="J226" t="s">
        <v>90</v>
      </c>
      <c r="K226" t="s">
        <v>21</v>
      </c>
      <c r="M226" t="s">
        <v>17665</v>
      </c>
      <c r="N226" t="s">
        <v>22</v>
      </c>
      <c r="O226" t="s">
        <v>23</v>
      </c>
      <c r="P226" t="s">
        <v>26</v>
      </c>
      <c r="Q226" t="s">
        <v>92</v>
      </c>
      <c r="R226" s="13">
        <v>90</v>
      </c>
      <c r="S226" s="13">
        <v>5</v>
      </c>
      <c r="T226" s="21">
        <v>1</v>
      </c>
      <c r="V226" t="s">
        <v>2116</v>
      </c>
      <c r="W226" t="str">
        <f>+IF(V226="","",IF(MID(V226,1,3)="ECE","UNICO",IF(V226="FINES",CONCATENATE("R",IF(OR(C226="16",C226="21",C226="22",C226="23"),"16212223",IF(OR(C226="15",C226="17",C226="24",C226="25"),"15172425",C226))),IF(V226="CEBAS","UNICO",IF(VALUE(C226)&lt;=11,"AMBA","INTERIOR")))))</f>
        <v>AMBA</v>
      </c>
      <c r="X226" s="20" t="str">
        <f>+IF(V226="","-",CONCATENATE(V226,"_",W226))</f>
        <v>CENS_AMBA</v>
      </c>
      <c r="Y226" s="59">
        <v>0.53940723993276296</v>
      </c>
      <c r="Z226" t="str">
        <f>+IFERROR(VLOOKUP(H226,#REF!,2,FALSE),"-")</f>
        <v>-</v>
      </c>
      <c r="AA226" t="s">
        <v>2393</v>
      </c>
      <c r="AB226" t="str">
        <f>+IF(W226="","-",IF(W226="UNICO","CENSO","MUESTRA"))</f>
        <v>MUESTRA</v>
      </c>
      <c r="AC226" t="s">
        <v>2397</v>
      </c>
      <c r="AD226" t="s">
        <v>134</v>
      </c>
    </row>
    <row r="227" spans="1:30" x14ac:dyDescent="0.25">
      <c r="A227" s="5" t="str">
        <f t="shared" si="3"/>
        <v>0069DM0453</v>
      </c>
      <c r="B227" s="23" t="s">
        <v>2119</v>
      </c>
      <c r="C227" t="s">
        <v>1079</v>
      </c>
      <c r="D227" t="s">
        <v>1077</v>
      </c>
      <c r="E227" t="s">
        <v>1078</v>
      </c>
      <c r="F227">
        <v>610732</v>
      </c>
      <c r="G227">
        <v>0</v>
      </c>
      <c r="H227" t="s">
        <v>1159</v>
      </c>
      <c r="I227" t="s">
        <v>20</v>
      </c>
      <c r="J227" t="s">
        <v>90</v>
      </c>
      <c r="K227" t="s">
        <v>21</v>
      </c>
      <c r="M227" t="s">
        <v>17666</v>
      </c>
      <c r="N227" t="s">
        <v>22</v>
      </c>
      <c r="O227" t="s">
        <v>23</v>
      </c>
      <c r="P227" t="s">
        <v>26</v>
      </c>
      <c r="Q227" t="s">
        <v>92</v>
      </c>
      <c r="R227" s="13">
        <v>177</v>
      </c>
      <c r="S227" s="13">
        <v>11</v>
      </c>
      <c r="T227" s="21">
        <v>1</v>
      </c>
      <c r="V227" t="s">
        <v>2116</v>
      </c>
      <c r="W227" t="str">
        <f>+IF(V227="","",IF(MID(V227,1,3)="ECE","UNICO",IF(V227="FINES",CONCATENATE("R",IF(OR(C227="16",C227="21",C227="22",C227="23"),"16212223",IF(OR(C227="15",C227="17",C227="24",C227="25"),"15172425",C227))),IF(V227="CEBAS","UNICO",IF(VALUE(C227)&lt;=11,"AMBA","INTERIOR")))))</f>
        <v>AMBA</v>
      </c>
      <c r="X227" s="20" t="str">
        <f>+IF(V227="","-",CONCATENATE(V227,"_",W227))</f>
        <v>CENS_AMBA</v>
      </c>
      <c r="Y227" s="59">
        <v>0.53975734114646912</v>
      </c>
      <c r="Z227" t="str">
        <f>+IFERROR(VLOOKUP(H227,#REF!,2,FALSE),"-")</f>
        <v>-</v>
      </c>
      <c r="AA227" t="s">
        <v>2393</v>
      </c>
      <c r="AB227" t="str">
        <f>+IF(W227="","-",IF(W227="UNICO","CENSO","MUESTRA"))</f>
        <v>MUESTRA</v>
      </c>
      <c r="AC227" t="s">
        <v>2397</v>
      </c>
      <c r="AD227" t="s">
        <v>134</v>
      </c>
    </row>
    <row r="228" spans="1:30" x14ac:dyDescent="0.25">
      <c r="A228" s="5" t="str">
        <f t="shared" si="3"/>
        <v>0111DM0456</v>
      </c>
      <c r="B228" s="23" t="s">
        <v>2119</v>
      </c>
      <c r="C228" t="s">
        <v>246</v>
      </c>
      <c r="D228" t="s">
        <v>575</v>
      </c>
      <c r="E228" t="s">
        <v>1794</v>
      </c>
      <c r="F228">
        <v>623597</v>
      </c>
      <c r="G228">
        <v>0</v>
      </c>
      <c r="H228" t="s">
        <v>1829</v>
      </c>
      <c r="I228" t="s">
        <v>20</v>
      </c>
      <c r="J228" t="s">
        <v>90</v>
      </c>
      <c r="K228" t="s">
        <v>21</v>
      </c>
      <c r="M228" t="s">
        <v>17628</v>
      </c>
      <c r="N228" t="s">
        <v>22</v>
      </c>
      <c r="O228" t="s">
        <v>23</v>
      </c>
      <c r="P228" t="s">
        <v>26</v>
      </c>
      <c r="Q228" t="s">
        <v>92</v>
      </c>
      <c r="R228" s="13">
        <v>94</v>
      </c>
      <c r="S228" s="13">
        <v>6</v>
      </c>
      <c r="T228" s="21">
        <v>1</v>
      </c>
      <c r="V228" t="s">
        <v>2116</v>
      </c>
      <c r="W228" t="str">
        <f>+IF(V228="","",IF(MID(V228,1,3)="ECE","UNICO",IF(V228="FINES",CONCATENATE("R",IF(OR(C228="16",C228="21",C228="22",C228="23"),"16212223",IF(OR(C228="15",C228="17",C228="24",C228="25"),"15172425",C228))),IF(V228="CEBAS","UNICO",IF(VALUE(C228)&lt;=11,"AMBA","INTERIOR")))))</f>
        <v>AMBA</v>
      </c>
      <c r="X228" s="20" t="str">
        <f>+IF(V228="","-",CONCATENATE(V228,"_",W228))</f>
        <v>CENS_AMBA</v>
      </c>
      <c r="Y228" s="59">
        <v>0.54309768112082235</v>
      </c>
      <c r="Z228" t="str">
        <f>+IFERROR(VLOOKUP(H228,#REF!,2,FALSE),"-")</f>
        <v>-</v>
      </c>
      <c r="AA228" t="s">
        <v>2393</v>
      </c>
      <c r="AB228" t="str">
        <f>+IF(W228="","-",IF(W228="UNICO","CENSO","MUESTRA"))</f>
        <v>MUESTRA</v>
      </c>
      <c r="AC228" t="s">
        <v>2397</v>
      </c>
      <c r="AD228" t="s">
        <v>134</v>
      </c>
    </row>
    <row r="229" spans="1:30" x14ac:dyDescent="0.25">
      <c r="A229" s="5" t="str">
        <f t="shared" si="3"/>
        <v>0100DM0461</v>
      </c>
      <c r="B229" s="23" t="s">
        <v>2119</v>
      </c>
      <c r="C229" t="s">
        <v>1245</v>
      </c>
      <c r="D229" t="s">
        <v>876</v>
      </c>
      <c r="E229" t="s">
        <v>1674</v>
      </c>
      <c r="F229">
        <v>623722</v>
      </c>
      <c r="G229">
        <v>0</v>
      </c>
      <c r="H229" t="s">
        <v>1700</v>
      </c>
      <c r="I229" t="s">
        <v>20</v>
      </c>
      <c r="J229" t="s">
        <v>90</v>
      </c>
      <c r="K229" t="s">
        <v>21</v>
      </c>
      <c r="M229" t="s">
        <v>2309</v>
      </c>
      <c r="N229" t="s">
        <v>22</v>
      </c>
      <c r="O229" t="s">
        <v>23</v>
      </c>
      <c r="P229" t="s">
        <v>26</v>
      </c>
      <c r="Q229" t="s">
        <v>92</v>
      </c>
      <c r="R229" s="13">
        <v>158</v>
      </c>
      <c r="S229" s="13">
        <v>9</v>
      </c>
      <c r="T229" s="21">
        <v>1</v>
      </c>
      <c r="V229" t="s">
        <v>2116</v>
      </c>
      <c r="W229" t="str">
        <f>+IF(V229="","",IF(MID(V229,1,3)="ECE","UNICO",IF(V229="FINES",CONCATENATE("R",IF(OR(C229="16",C229="21",C229="22",C229="23"),"16212223",IF(OR(C229="15",C229="17",C229="24",C229="25"),"15172425",C229))),IF(V229="CEBAS","UNICO",IF(VALUE(C229)&lt;=11,"AMBA","INTERIOR")))))</f>
        <v>AMBA</v>
      </c>
      <c r="X229" s="20" t="str">
        <f>+IF(V229="","-",CONCATENATE(V229,"_",W229))</f>
        <v>CENS_AMBA</v>
      </c>
      <c r="Y229" s="59">
        <v>0.54375291133628167</v>
      </c>
      <c r="Z229" t="str">
        <f>+IFERROR(VLOOKUP(H229,#REF!,2,FALSE),"-")</f>
        <v>-</v>
      </c>
      <c r="AA229" t="s">
        <v>2393</v>
      </c>
      <c r="AB229" t="str">
        <f>+IF(W229="","-",IF(W229="UNICO","CENSO","MUESTRA"))</f>
        <v>MUESTRA</v>
      </c>
      <c r="AC229" t="s">
        <v>2398</v>
      </c>
      <c r="AD229" t="s">
        <v>134</v>
      </c>
    </row>
    <row r="230" spans="1:30" x14ac:dyDescent="0.25">
      <c r="A230" s="5" t="str">
        <f t="shared" si="3"/>
        <v>0055DM0462</v>
      </c>
      <c r="B230" s="23" t="s">
        <v>2119</v>
      </c>
      <c r="C230" t="s">
        <v>884</v>
      </c>
      <c r="D230" t="s">
        <v>882</v>
      </c>
      <c r="E230" t="s">
        <v>883</v>
      </c>
      <c r="F230">
        <v>623682</v>
      </c>
      <c r="G230">
        <v>0</v>
      </c>
      <c r="H230" t="s">
        <v>915</v>
      </c>
      <c r="I230" t="s">
        <v>20</v>
      </c>
      <c r="J230" t="s">
        <v>90</v>
      </c>
      <c r="K230" t="s">
        <v>21</v>
      </c>
      <c r="M230" t="s">
        <v>17647</v>
      </c>
      <c r="N230" t="s">
        <v>22</v>
      </c>
      <c r="O230" t="s">
        <v>23</v>
      </c>
      <c r="P230" t="s">
        <v>26</v>
      </c>
      <c r="Q230" t="s">
        <v>92</v>
      </c>
      <c r="R230" s="13">
        <v>208</v>
      </c>
      <c r="S230" s="13">
        <v>5</v>
      </c>
      <c r="T230" s="21">
        <v>1</v>
      </c>
      <c r="V230" t="s">
        <v>2116</v>
      </c>
      <c r="W230" t="str">
        <f>+IF(V230="","",IF(MID(V230,1,3)="ECE","UNICO",IF(V230="FINES",CONCATENATE("R",IF(OR(C230="16",C230="21",C230="22",C230="23"),"16212223",IF(OR(C230="15",C230="17",C230="24",C230="25"),"15172425",C230))),IF(V230="CEBAS","UNICO",IF(VALUE(C230)&lt;=11,"AMBA","INTERIOR")))))</f>
        <v>AMBA</v>
      </c>
      <c r="X230" s="20" t="str">
        <f>+IF(V230="","-",CONCATENATE(V230,"_",W230))</f>
        <v>CENS_AMBA</v>
      </c>
      <c r="Y230" s="59">
        <v>0.54423743486404419</v>
      </c>
      <c r="Z230" t="str">
        <f>+IFERROR(VLOOKUP(H230,#REF!,2,FALSE),"-")</f>
        <v>-</v>
      </c>
      <c r="AA230" t="s">
        <v>2393</v>
      </c>
      <c r="AB230" t="str">
        <f>+IF(W230="","-",IF(W230="UNICO","CENSO","MUESTRA"))</f>
        <v>MUESTRA</v>
      </c>
      <c r="AC230" t="s">
        <v>2397</v>
      </c>
      <c r="AD230" t="s">
        <v>134</v>
      </c>
    </row>
    <row r="231" spans="1:30" x14ac:dyDescent="0.25">
      <c r="A231" s="5" t="str">
        <f t="shared" si="3"/>
        <v>0117DM0455</v>
      </c>
      <c r="B231" s="23" t="s">
        <v>2119</v>
      </c>
      <c r="C231" t="s">
        <v>140</v>
      </c>
      <c r="D231" t="s">
        <v>85</v>
      </c>
      <c r="E231" t="s">
        <v>1888</v>
      </c>
      <c r="F231">
        <v>623696</v>
      </c>
      <c r="G231">
        <v>0</v>
      </c>
      <c r="H231" t="s">
        <v>1906</v>
      </c>
      <c r="I231" t="s">
        <v>20</v>
      </c>
      <c r="J231" t="s">
        <v>90</v>
      </c>
      <c r="K231" t="s">
        <v>21</v>
      </c>
      <c r="M231" t="s">
        <v>17643</v>
      </c>
      <c r="N231" t="s">
        <v>22</v>
      </c>
      <c r="O231" t="s">
        <v>23</v>
      </c>
      <c r="P231" t="s">
        <v>26</v>
      </c>
      <c r="Q231" t="s">
        <v>92</v>
      </c>
      <c r="R231" s="13">
        <v>75</v>
      </c>
      <c r="S231" s="13">
        <v>3</v>
      </c>
      <c r="T231" s="21">
        <v>1</v>
      </c>
      <c r="V231" t="s">
        <v>2116</v>
      </c>
      <c r="W231" t="str">
        <f>+IF(V231="","",IF(MID(V231,1,3)="ECE","UNICO",IF(V231="FINES",CONCATENATE("R",IF(OR(C231="16",C231="21",C231="22",C231="23"),"16212223",IF(OR(C231="15",C231="17",C231="24",C231="25"),"15172425",C231))),IF(V231="CEBAS","UNICO",IF(VALUE(C231)&lt;=11,"AMBA","INTERIOR")))))</f>
        <v>AMBA</v>
      </c>
      <c r="X231" s="20" t="str">
        <f>+IF(V231="","-",CONCATENATE(V231,"_",W231))</f>
        <v>CENS_AMBA</v>
      </c>
      <c r="Y231" s="59">
        <v>0.54541264006069723</v>
      </c>
      <c r="Z231" t="str">
        <f>+IFERROR(VLOOKUP(H231,#REF!,2,FALSE),"-")</f>
        <v>-</v>
      </c>
      <c r="AA231" t="s">
        <v>2393</v>
      </c>
      <c r="AB231" t="str">
        <f>+IF(W231="","-",IF(W231="UNICO","CENSO","MUESTRA"))</f>
        <v>MUESTRA</v>
      </c>
      <c r="AC231" t="s">
        <v>2397</v>
      </c>
      <c r="AD231" t="s">
        <v>134</v>
      </c>
    </row>
    <row r="232" spans="1:30" x14ac:dyDescent="0.25">
      <c r="A232" s="5" t="str">
        <f t="shared" si="3"/>
        <v>0071DM0463</v>
      </c>
      <c r="B232" s="23" t="s">
        <v>2119</v>
      </c>
      <c r="C232" t="s">
        <v>1245</v>
      </c>
      <c r="D232" t="s">
        <v>1243</v>
      </c>
      <c r="E232" t="s">
        <v>1244</v>
      </c>
      <c r="F232">
        <v>610308</v>
      </c>
      <c r="G232">
        <v>0</v>
      </c>
      <c r="H232" t="s">
        <v>1286</v>
      </c>
      <c r="I232" t="s">
        <v>20</v>
      </c>
      <c r="J232" t="s">
        <v>90</v>
      </c>
      <c r="K232" t="s">
        <v>21</v>
      </c>
      <c r="M232" t="s">
        <v>17623</v>
      </c>
      <c r="N232" t="s">
        <v>22</v>
      </c>
      <c r="O232" t="s">
        <v>23</v>
      </c>
      <c r="P232" t="s">
        <v>26</v>
      </c>
      <c r="Q232" t="s">
        <v>92</v>
      </c>
      <c r="R232" s="13">
        <v>180</v>
      </c>
      <c r="S232" s="13">
        <v>16</v>
      </c>
      <c r="T232" s="21">
        <v>1</v>
      </c>
      <c r="V232" t="s">
        <v>2116</v>
      </c>
      <c r="W232" t="str">
        <f>+IF(V232="","",IF(MID(V232,1,3)="ECE","UNICO",IF(V232="FINES",CONCATENATE("R",IF(OR(C232="16",C232="21",C232="22",C232="23"),"16212223",IF(OR(C232="15",C232="17",C232="24",C232="25"),"15172425",C232))),IF(V232="CEBAS","UNICO",IF(VALUE(C232)&lt;=11,"AMBA","INTERIOR")))))</f>
        <v>AMBA</v>
      </c>
      <c r="X232" s="20" t="str">
        <f>+IF(V232="","-",CONCATENATE(V232,"_",W232))</f>
        <v>CENS_AMBA</v>
      </c>
      <c r="Y232" s="59">
        <v>0.54959312551899964</v>
      </c>
      <c r="Z232" t="str">
        <f>+IFERROR(VLOOKUP(H232,#REF!,2,FALSE),"-")</f>
        <v>-</v>
      </c>
      <c r="AA232" t="s">
        <v>2393</v>
      </c>
      <c r="AB232" t="str">
        <f>+IF(W232="","-",IF(W232="UNICO","CENSO","MUESTRA"))</f>
        <v>MUESTRA</v>
      </c>
      <c r="AC232" t="s">
        <v>2397</v>
      </c>
      <c r="AD232" t="s">
        <v>134</v>
      </c>
    </row>
    <row r="233" spans="1:30" x14ac:dyDescent="0.25">
      <c r="A233" s="5" t="str">
        <f t="shared" si="3"/>
        <v>0119DM0451</v>
      </c>
      <c r="B233" s="23" t="s">
        <v>2119</v>
      </c>
      <c r="C233" t="s">
        <v>584</v>
      </c>
      <c r="D233" t="s">
        <v>419</v>
      </c>
      <c r="E233" t="s">
        <v>1915</v>
      </c>
      <c r="F233">
        <v>609840</v>
      </c>
      <c r="G233">
        <v>0</v>
      </c>
      <c r="H233" t="s">
        <v>1935</v>
      </c>
      <c r="I233" t="s">
        <v>20</v>
      </c>
      <c r="J233" t="s">
        <v>90</v>
      </c>
      <c r="K233" t="s">
        <v>21</v>
      </c>
      <c r="M233" t="s">
        <v>2289</v>
      </c>
      <c r="N233" t="s">
        <v>22</v>
      </c>
      <c r="O233" t="s">
        <v>23</v>
      </c>
      <c r="P233" t="s">
        <v>26</v>
      </c>
      <c r="Q233" t="s">
        <v>92</v>
      </c>
      <c r="R233" s="13">
        <v>184</v>
      </c>
      <c r="S233" s="13">
        <v>10</v>
      </c>
      <c r="T233" s="21">
        <v>1</v>
      </c>
      <c r="V233" t="s">
        <v>2116</v>
      </c>
      <c r="W233" t="str">
        <f>+IF(V233="","",IF(MID(V233,1,3)="ECE","UNICO",IF(V233="FINES",CONCATENATE("R",IF(OR(C233="16",C233="21",C233="22",C233="23"),"16212223",IF(OR(C233="15",C233="17",C233="24",C233="25"),"15172425",C233))),IF(V233="CEBAS","UNICO",IF(VALUE(C233)&lt;=11,"AMBA","INTERIOR")))))</f>
        <v>AMBA</v>
      </c>
      <c r="X233" s="20" t="str">
        <f>+IF(V233="","-",CONCATENATE(V233,"_",W233))</f>
        <v>CENS_AMBA</v>
      </c>
      <c r="Y233" s="59">
        <v>0.55235973805994598</v>
      </c>
      <c r="Z233" t="str">
        <f>+IFERROR(VLOOKUP(H233,#REF!,2,FALSE),"-")</f>
        <v>-</v>
      </c>
      <c r="AA233" t="s">
        <v>2393</v>
      </c>
      <c r="AB233" t="str">
        <f>+IF(W233="","-",IF(W233="UNICO","CENSO","MUESTRA"))</f>
        <v>MUESTRA</v>
      </c>
      <c r="AC233" t="s">
        <v>2397</v>
      </c>
      <c r="AD233" t="s">
        <v>134</v>
      </c>
    </row>
    <row r="234" spans="1:30" x14ac:dyDescent="0.25">
      <c r="A234" s="5" t="str">
        <f t="shared" si="3"/>
        <v>0004DM0457</v>
      </c>
      <c r="B234" s="23" t="s">
        <v>2119</v>
      </c>
      <c r="C234" t="s">
        <v>186</v>
      </c>
      <c r="D234" t="s">
        <v>183</v>
      </c>
      <c r="E234" t="s">
        <v>185</v>
      </c>
      <c r="F234">
        <v>624743</v>
      </c>
      <c r="G234">
        <v>0</v>
      </c>
      <c r="H234" t="s">
        <v>235</v>
      </c>
      <c r="I234" t="s">
        <v>20</v>
      </c>
      <c r="J234" t="s">
        <v>90</v>
      </c>
      <c r="K234" t="s">
        <v>21</v>
      </c>
      <c r="M234" t="s">
        <v>17634</v>
      </c>
      <c r="N234" t="s">
        <v>22</v>
      </c>
      <c r="O234" t="s">
        <v>82</v>
      </c>
      <c r="P234" t="s">
        <v>26</v>
      </c>
      <c r="Q234" t="s">
        <v>92</v>
      </c>
      <c r="R234" s="13">
        <v>68</v>
      </c>
      <c r="S234" s="13">
        <v>3</v>
      </c>
      <c r="T234" s="21">
        <v>1</v>
      </c>
      <c r="V234" t="s">
        <v>2116</v>
      </c>
      <c r="W234" t="str">
        <f>+IF(V234="","",IF(MID(V234,1,3)="ECE","UNICO",IF(V234="FINES",CONCATENATE("R",IF(OR(C234="16",C234="21",C234="22",C234="23"),"16212223",IF(OR(C234="15",C234="17",C234="24",C234="25"),"15172425",C234))),IF(V234="CEBAS","UNICO",IF(VALUE(C234)&lt;=11,"AMBA","INTERIOR")))))</f>
        <v>AMBA</v>
      </c>
      <c r="X234" s="20" t="str">
        <f>+IF(V234="","-",CONCATENATE(V234,"_",W234))</f>
        <v>CENS_AMBA</v>
      </c>
      <c r="Y234" s="59">
        <v>0.55470744827214413</v>
      </c>
      <c r="Z234" t="str">
        <f>+IFERROR(VLOOKUP(H234,#REF!,2,FALSE),"-")</f>
        <v>-</v>
      </c>
      <c r="AA234" t="s">
        <v>2393</v>
      </c>
      <c r="AB234" t="str">
        <f>+IF(W234="","-",IF(W234="UNICO","CENSO","MUESTRA"))</f>
        <v>MUESTRA</v>
      </c>
      <c r="AC234" t="s">
        <v>2398</v>
      </c>
      <c r="AD234" t="s">
        <v>134</v>
      </c>
    </row>
    <row r="235" spans="1:30" x14ac:dyDescent="0.25">
      <c r="A235" s="5" t="str">
        <f t="shared" si="3"/>
        <v>0073DM0455</v>
      </c>
      <c r="B235" s="23" t="s">
        <v>2119</v>
      </c>
      <c r="C235" t="s">
        <v>1302</v>
      </c>
      <c r="D235" t="s">
        <v>1300</v>
      </c>
      <c r="E235" t="s">
        <v>1301</v>
      </c>
      <c r="F235">
        <v>623475</v>
      </c>
      <c r="G235">
        <v>0</v>
      </c>
      <c r="H235" t="s">
        <v>1334</v>
      </c>
      <c r="I235" t="s">
        <v>20</v>
      </c>
      <c r="J235" t="s">
        <v>90</v>
      </c>
      <c r="K235" t="s">
        <v>21</v>
      </c>
      <c r="M235" t="s">
        <v>17643</v>
      </c>
      <c r="N235" t="s">
        <v>22</v>
      </c>
      <c r="O235" t="s">
        <v>23</v>
      </c>
      <c r="P235" t="s">
        <v>26</v>
      </c>
      <c r="Q235" t="s">
        <v>92</v>
      </c>
      <c r="R235" s="13">
        <v>34</v>
      </c>
      <c r="S235" s="13">
        <v>3</v>
      </c>
      <c r="T235" s="21">
        <v>1</v>
      </c>
      <c r="V235" t="s">
        <v>2116</v>
      </c>
      <c r="W235" t="str">
        <f>+IF(V235="","",IF(MID(V235,1,3)="ECE","UNICO",IF(V235="FINES",CONCATENATE("R",IF(OR(C235="16",C235="21",C235="22",C235="23"),"16212223",IF(OR(C235="15",C235="17",C235="24",C235="25"),"15172425",C235))),IF(V235="CEBAS","UNICO",IF(VALUE(C235)&lt;=11,"AMBA","INTERIOR")))))</f>
        <v>AMBA</v>
      </c>
      <c r="X235" s="20" t="str">
        <f>+IF(V235="","-",CONCATENATE(V235,"_",W235))</f>
        <v>CENS_AMBA</v>
      </c>
      <c r="Y235" s="59">
        <v>0.5573353118756238</v>
      </c>
      <c r="Z235" t="str">
        <f>+IFERROR(VLOOKUP(H235,#REF!,2,FALSE),"-")</f>
        <v>-</v>
      </c>
      <c r="AA235" t="s">
        <v>2393</v>
      </c>
      <c r="AB235" t="str">
        <f>+IF(W235="","-",IF(W235="UNICO","CENSO","MUESTRA"))</f>
        <v>MUESTRA</v>
      </c>
      <c r="AC235" t="s">
        <v>2397</v>
      </c>
      <c r="AD235" t="s">
        <v>134</v>
      </c>
    </row>
    <row r="236" spans="1:30" x14ac:dyDescent="0.25">
      <c r="A236" s="5" t="str">
        <f t="shared" si="3"/>
        <v>0069DM0476</v>
      </c>
      <c r="B236" s="23" t="s">
        <v>2119</v>
      </c>
      <c r="C236" t="s">
        <v>1079</v>
      </c>
      <c r="D236" t="s">
        <v>1077</v>
      </c>
      <c r="E236" t="s">
        <v>1078</v>
      </c>
      <c r="F236">
        <v>623627</v>
      </c>
      <c r="G236">
        <v>0</v>
      </c>
      <c r="H236" t="s">
        <v>1191</v>
      </c>
      <c r="I236" t="s">
        <v>20</v>
      </c>
      <c r="J236" t="s">
        <v>90</v>
      </c>
      <c r="K236" t="s">
        <v>21</v>
      </c>
      <c r="M236" t="s">
        <v>17667</v>
      </c>
      <c r="N236" t="s">
        <v>22</v>
      </c>
      <c r="O236" t="s">
        <v>23</v>
      </c>
      <c r="P236" t="s">
        <v>26</v>
      </c>
      <c r="Q236" t="s">
        <v>92</v>
      </c>
      <c r="R236" s="13">
        <v>88</v>
      </c>
      <c r="S236" s="13">
        <v>6</v>
      </c>
      <c r="T236" s="21">
        <v>1</v>
      </c>
      <c r="V236" t="s">
        <v>2116</v>
      </c>
      <c r="W236" t="str">
        <f>+IF(V236="","",IF(MID(V236,1,3)="ECE","UNICO",IF(V236="FINES",CONCATENATE("R",IF(OR(C236="16",C236="21",C236="22",C236="23"),"16212223",IF(OR(C236="15",C236="17",C236="24",C236="25"),"15172425",C236))),IF(V236="CEBAS","UNICO",IF(VALUE(C236)&lt;=11,"AMBA","INTERIOR")))))</f>
        <v>AMBA</v>
      </c>
      <c r="X236" s="20" t="str">
        <f>+IF(V236="","-",CONCATENATE(V236,"_",W236))</f>
        <v>CENS_AMBA</v>
      </c>
      <c r="Y236" s="59">
        <v>0.56514952606276458</v>
      </c>
      <c r="Z236" t="str">
        <f>+IFERROR(VLOOKUP(H236,#REF!,2,FALSE),"-")</f>
        <v>-</v>
      </c>
      <c r="AA236" t="s">
        <v>2393</v>
      </c>
      <c r="AB236" t="str">
        <f>+IF(W236="","-",IF(W236="UNICO","CENSO","MUESTRA"))</f>
        <v>MUESTRA</v>
      </c>
      <c r="AC236" t="s">
        <v>2398</v>
      </c>
      <c r="AD236" t="s">
        <v>134</v>
      </c>
    </row>
    <row r="237" spans="1:30" x14ac:dyDescent="0.25">
      <c r="A237" s="5" t="str">
        <f t="shared" si="3"/>
        <v>0114DM0453</v>
      </c>
      <c r="B237" s="23" t="s">
        <v>2119</v>
      </c>
      <c r="C237" t="s">
        <v>19</v>
      </c>
      <c r="D237" t="s">
        <v>311</v>
      </c>
      <c r="E237" t="s">
        <v>1857</v>
      </c>
      <c r="F237">
        <v>624051</v>
      </c>
      <c r="G237">
        <v>0</v>
      </c>
      <c r="H237" t="s">
        <v>1865</v>
      </c>
      <c r="I237" t="s">
        <v>20</v>
      </c>
      <c r="J237" t="s">
        <v>90</v>
      </c>
      <c r="K237" t="s">
        <v>21</v>
      </c>
      <c r="M237" t="s">
        <v>17638</v>
      </c>
      <c r="N237" t="s">
        <v>22</v>
      </c>
      <c r="O237" t="s">
        <v>82</v>
      </c>
      <c r="P237" t="s">
        <v>26</v>
      </c>
      <c r="Q237" t="s">
        <v>92</v>
      </c>
      <c r="R237" s="13">
        <v>144</v>
      </c>
      <c r="S237" s="13">
        <v>7</v>
      </c>
      <c r="T237" s="21">
        <v>1</v>
      </c>
      <c r="V237" t="s">
        <v>2116</v>
      </c>
      <c r="W237" t="str">
        <f>+IF(V237="","",IF(MID(V237,1,3)="ECE","UNICO",IF(V237="FINES",CONCATENATE("R",IF(OR(C237="16",C237="21",C237="22",C237="23"),"16212223",IF(OR(C237="15",C237="17",C237="24",C237="25"),"15172425",C237))),IF(V237="CEBAS","UNICO",IF(VALUE(C237)&lt;=11,"AMBA","INTERIOR")))))</f>
        <v>AMBA</v>
      </c>
      <c r="X237" s="20" t="str">
        <f>+IF(V237="","-",CONCATENATE(V237,"_",W237))</f>
        <v>CENS_AMBA</v>
      </c>
      <c r="Y237" s="59">
        <v>0.56587067717000061</v>
      </c>
      <c r="Z237" t="str">
        <f>+IFERROR(VLOOKUP(H237,#REF!,2,FALSE),"-")</f>
        <v>-</v>
      </c>
      <c r="AA237" t="s">
        <v>2393</v>
      </c>
      <c r="AB237" t="str">
        <f>+IF(W237="","-",IF(W237="UNICO","CENSO","MUESTRA"))</f>
        <v>MUESTRA</v>
      </c>
      <c r="AC237" t="s">
        <v>2398</v>
      </c>
      <c r="AD237" t="s">
        <v>134</v>
      </c>
    </row>
    <row r="238" spans="1:30" x14ac:dyDescent="0.25">
      <c r="A238" s="5" t="str">
        <f t="shared" si="3"/>
        <v>0069DM0452</v>
      </c>
      <c r="B238" s="23" t="s">
        <v>2119</v>
      </c>
      <c r="C238" t="s">
        <v>1079</v>
      </c>
      <c r="D238" t="s">
        <v>1077</v>
      </c>
      <c r="E238" t="s">
        <v>1078</v>
      </c>
      <c r="F238">
        <v>614307</v>
      </c>
      <c r="G238">
        <v>0</v>
      </c>
      <c r="H238" t="s">
        <v>1157</v>
      </c>
      <c r="I238" t="s">
        <v>20</v>
      </c>
      <c r="J238" t="s">
        <v>90</v>
      </c>
      <c r="K238" t="s">
        <v>21</v>
      </c>
      <c r="M238" t="s">
        <v>17733</v>
      </c>
      <c r="N238" t="s">
        <v>22</v>
      </c>
      <c r="O238" t="s">
        <v>23</v>
      </c>
      <c r="P238" t="s">
        <v>26</v>
      </c>
      <c r="Q238" t="s">
        <v>92</v>
      </c>
      <c r="R238" s="13">
        <v>195</v>
      </c>
      <c r="S238" s="13">
        <v>24</v>
      </c>
      <c r="T238" s="21">
        <v>1</v>
      </c>
      <c r="V238" t="s">
        <v>2116</v>
      </c>
      <c r="W238" t="str">
        <f>+IF(V238="","",IF(MID(V238,1,3)="ECE","UNICO",IF(V238="FINES",CONCATENATE("R",IF(OR(C238="16",C238="21",C238="22",C238="23"),"16212223",IF(OR(C238="15",C238="17",C238="24",C238="25"),"15172425",C238))),IF(V238="CEBAS","UNICO",IF(VALUE(C238)&lt;=11,"AMBA","INTERIOR")))))</f>
        <v>AMBA</v>
      </c>
      <c r="X238" s="20" t="str">
        <f>+IF(V238="","-",CONCATENATE(V238,"_",W238))</f>
        <v>CENS_AMBA</v>
      </c>
      <c r="Y238" s="59">
        <v>0.56590247816509676</v>
      </c>
      <c r="Z238" t="str">
        <f>+IFERROR(VLOOKUP(H238,#REF!,2,FALSE),"-")</f>
        <v>-</v>
      </c>
      <c r="AA238" t="s">
        <v>2393</v>
      </c>
      <c r="AB238" t="str">
        <f>+IF(W238="","-",IF(W238="UNICO","CENSO","MUESTRA"))</f>
        <v>MUESTRA</v>
      </c>
      <c r="AC238" t="s">
        <v>2398</v>
      </c>
      <c r="AD238" t="s">
        <v>134</v>
      </c>
    </row>
    <row r="239" spans="1:30" x14ac:dyDescent="0.25">
      <c r="A239" s="5" t="str">
        <f t="shared" si="3"/>
        <v>0069DM0486</v>
      </c>
      <c r="B239" s="23" t="s">
        <v>2119</v>
      </c>
      <c r="C239" t="s">
        <v>1079</v>
      </c>
      <c r="D239" t="s">
        <v>1077</v>
      </c>
      <c r="E239" t="s">
        <v>1078</v>
      </c>
      <c r="F239">
        <v>623615</v>
      </c>
      <c r="G239">
        <v>0</v>
      </c>
      <c r="H239" t="s">
        <v>1208</v>
      </c>
      <c r="I239" t="s">
        <v>20</v>
      </c>
      <c r="J239" t="s">
        <v>90</v>
      </c>
      <c r="K239" t="s">
        <v>21</v>
      </c>
      <c r="M239" t="s">
        <v>17668</v>
      </c>
      <c r="N239" t="s">
        <v>22</v>
      </c>
      <c r="O239" t="s">
        <v>23</v>
      </c>
      <c r="P239" t="s">
        <v>26</v>
      </c>
      <c r="Q239" t="s">
        <v>92</v>
      </c>
      <c r="R239" s="13">
        <v>87</v>
      </c>
      <c r="S239" s="13">
        <v>6</v>
      </c>
      <c r="T239" s="21">
        <v>1</v>
      </c>
      <c r="V239" t="s">
        <v>2116</v>
      </c>
      <c r="W239" t="str">
        <f>+IF(V239="","",IF(MID(V239,1,3)="ECE","UNICO",IF(V239="FINES",CONCATENATE("R",IF(OR(C239="16",C239="21",C239="22",C239="23"),"16212223",IF(OR(C239="15",C239="17",C239="24",C239="25"),"15172425",C239))),IF(V239="CEBAS","UNICO",IF(VALUE(C239)&lt;=11,"AMBA","INTERIOR")))))</f>
        <v>AMBA</v>
      </c>
      <c r="X239" s="20" t="str">
        <f>+IF(V239="","-",CONCATENATE(V239,"_",W239))</f>
        <v>CENS_AMBA</v>
      </c>
      <c r="Y239" s="59">
        <v>0.56747095602931397</v>
      </c>
      <c r="Z239" t="str">
        <f>+IFERROR(VLOOKUP(H239,#REF!,2,FALSE),"-")</f>
        <v>-</v>
      </c>
      <c r="AA239" t="s">
        <v>2393</v>
      </c>
      <c r="AB239" t="str">
        <f>+IF(W239="","-",IF(W239="UNICO","CENSO","MUESTRA"))</f>
        <v>MUESTRA</v>
      </c>
      <c r="AC239" t="s">
        <v>2397</v>
      </c>
      <c r="AD239" t="s">
        <v>134</v>
      </c>
    </row>
    <row r="240" spans="1:30" x14ac:dyDescent="0.25">
      <c r="A240" s="5" t="str">
        <f t="shared" si="3"/>
        <v>0113DM2760</v>
      </c>
      <c r="B240" s="23" t="s">
        <v>2119</v>
      </c>
      <c r="C240" t="s">
        <v>19</v>
      </c>
      <c r="D240" t="s">
        <v>181</v>
      </c>
      <c r="E240" t="s">
        <v>1843</v>
      </c>
      <c r="F240">
        <v>624407</v>
      </c>
      <c r="G240">
        <v>1</v>
      </c>
      <c r="H240" t="s">
        <v>1856</v>
      </c>
      <c r="I240" t="s">
        <v>20</v>
      </c>
      <c r="J240" t="s">
        <v>90</v>
      </c>
      <c r="K240" t="s">
        <v>40</v>
      </c>
      <c r="L240" t="s">
        <v>128</v>
      </c>
      <c r="M240" t="s">
        <v>17772</v>
      </c>
      <c r="N240" t="s">
        <v>22</v>
      </c>
      <c r="O240" t="s">
        <v>23</v>
      </c>
      <c r="P240" t="s">
        <v>26</v>
      </c>
      <c r="Q240" t="s">
        <v>92</v>
      </c>
      <c r="R240" s="13">
        <v>22</v>
      </c>
      <c r="S240" s="13">
        <v>3</v>
      </c>
      <c r="T240" s="21">
        <v>1</v>
      </c>
      <c r="V240" t="s">
        <v>2116</v>
      </c>
      <c r="W240" t="str">
        <f>+IF(V240="","",IF(MID(V240,1,3)="ECE","UNICO",IF(V240="FINES",CONCATENATE("R",IF(OR(C240="16",C240="21",C240="22",C240="23"),"16212223",IF(OR(C240="15",C240="17",C240="24",C240="25"),"15172425",C240))),IF(V240="CEBAS","UNICO",IF(VALUE(C240)&lt;=11,"AMBA","INTERIOR")))))</f>
        <v>AMBA</v>
      </c>
      <c r="X240" s="20" t="str">
        <f>+IF(V240="","-",CONCATENATE(V240,"_",W240))</f>
        <v>CENS_AMBA</v>
      </c>
      <c r="Y240" s="59">
        <v>0.56849957340293455</v>
      </c>
      <c r="Z240" t="str">
        <f>+IFERROR(VLOOKUP(H240,#REF!,2,FALSE),"-")</f>
        <v>-</v>
      </c>
      <c r="AA240" t="s">
        <v>2393</v>
      </c>
      <c r="AB240" t="str">
        <f>+IF(W240="","-",IF(W240="UNICO","CENSO","MUESTRA"))</f>
        <v>MUESTRA</v>
      </c>
      <c r="AC240" t="s">
        <v>2398</v>
      </c>
      <c r="AD240" t="s">
        <v>134</v>
      </c>
    </row>
    <row r="241" spans="1:30" x14ac:dyDescent="0.25">
      <c r="A241" s="5" t="str">
        <f t="shared" si="3"/>
        <v>0015DM0452</v>
      </c>
      <c r="B241" s="23" t="s">
        <v>2119</v>
      </c>
      <c r="C241" t="s">
        <v>158</v>
      </c>
      <c r="D241" t="s">
        <v>427</v>
      </c>
      <c r="E241" t="s">
        <v>428</v>
      </c>
      <c r="F241">
        <v>605897</v>
      </c>
      <c r="G241">
        <v>0</v>
      </c>
      <c r="H241" t="s">
        <v>441</v>
      </c>
      <c r="I241" t="s">
        <v>20</v>
      </c>
      <c r="J241" t="s">
        <v>90</v>
      </c>
      <c r="K241" t="s">
        <v>21</v>
      </c>
      <c r="M241" t="s">
        <v>17642</v>
      </c>
      <c r="N241" t="s">
        <v>22</v>
      </c>
      <c r="O241" t="s">
        <v>23</v>
      </c>
      <c r="P241" t="s">
        <v>26</v>
      </c>
      <c r="Q241" t="s">
        <v>92</v>
      </c>
      <c r="R241" s="13">
        <v>156</v>
      </c>
      <c r="S241" s="13">
        <v>9</v>
      </c>
      <c r="T241" s="21">
        <v>1</v>
      </c>
      <c r="V241" t="s">
        <v>2116</v>
      </c>
      <c r="W241" t="str">
        <f>+IF(V241="","",IF(MID(V241,1,3)="ECE","UNICO",IF(V241="FINES",CONCATENATE("R",IF(OR(C241="16",C241="21",C241="22",C241="23"),"16212223",IF(OR(C241="15",C241="17",C241="24",C241="25"),"15172425",C241))),IF(V241="CEBAS","UNICO",IF(VALUE(C241)&lt;=11,"AMBA","INTERIOR")))))</f>
        <v>AMBA</v>
      </c>
      <c r="X241" s="20" t="str">
        <f>+IF(V241="","-",CONCATENATE(V241,"_",W241))</f>
        <v>CENS_AMBA</v>
      </c>
      <c r="Y241" s="59">
        <v>0.57042825139231157</v>
      </c>
      <c r="Z241" t="str">
        <f>+IFERROR(VLOOKUP(H241,#REF!,2,FALSE),"-")</f>
        <v>-</v>
      </c>
      <c r="AA241" t="s">
        <v>2393</v>
      </c>
      <c r="AB241" t="str">
        <f>+IF(W241="","-",IF(W241="UNICO","CENSO","MUESTRA"))</f>
        <v>MUESTRA</v>
      </c>
      <c r="AC241" t="s">
        <v>2397</v>
      </c>
      <c r="AD241" t="s">
        <v>134</v>
      </c>
    </row>
    <row r="242" spans="1:30" x14ac:dyDescent="0.25">
      <c r="A242" s="5" t="str">
        <f t="shared" si="3"/>
        <v>0055DM0458</v>
      </c>
      <c r="B242" s="23" t="s">
        <v>2119</v>
      </c>
      <c r="C242" t="s">
        <v>884</v>
      </c>
      <c r="D242" t="s">
        <v>882</v>
      </c>
      <c r="E242" t="s">
        <v>883</v>
      </c>
      <c r="F242">
        <v>623676</v>
      </c>
      <c r="G242">
        <v>0</v>
      </c>
      <c r="H242" t="s">
        <v>911</v>
      </c>
      <c r="I242" t="s">
        <v>20</v>
      </c>
      <c r="J242" t="s">
        <v>90</v>
      </c>
      <c r="K242" t="s">
        <v>21</v>
      </c>
      <c r="M242" t="s">
        <v>17618</v>
      </c>
      <c r="N242" t="s">
        <v>22</v>
      </c>
      <c r="O242" t="s">
        <v>23</v>
      </c>
      <c r="P242" t="s">
        <v>26</v>
      </c>
      <c r="Q242" t="s">
        <v>92</v>
      </c>
      <c r="R242" s="13">
        <v>187</v>
      </c>
      <c r="S242" s="13">
        <v>9</v>
      </c>
      <c r="T242" s="21">
        <v>1</v>
      </c>
      <c r="V242" t="s">
        <v>2116</v>
      </c>
      <c r="W242" t="str">
        <f>+IF(V242="","",IF(MID(V242,1,3)="ECE","UNICO",IF(V242="FINES",CONCATENATE("R",IF(OR(C242="16",C242="21",C242="22",C242="23"),"16212223",IF(OR(C242="15",C242="17",C242="24",C242="25"),"15172425",C242))),IF(V242="CEBAS","UNICO",IF(VALUE(C242)&lt;=11,"AMBA","INTERIOR")))))</f>
        <v>AMBA</v>
      </c>
      <c r="X242" s="20" t="str">
        <f>+IF(V242="","-",CONCATENATE(V242,"_",W242))</f>
        <v>CENS_AMBA</v>
      </c>
      <c r="Y242" s="59">
        <v>0.57045775181368774</v>
      </c>
      <c r="Z242" t="str">
        <f>+IFERROR(VLOOKUP(H242,#REF!,2,FALSE),"-")</f>
        <v>-</v>
      </c>
      <c r="AA242" t="s">
        <v>2393</v>
      </c>
      <c r="AB242" t="str">
        <f>+IF(W242="","-",IF(W242="UNICO","CENSO","MUESTRA"))</f>
        <v>MUESTRA</v>
      </c>
      <c r="AC242" t="s">
        <v>2398</v>
      </c>
      <c r="AD242" t="s">
        <v>134</v>
      </c>
    </row>
    <row r="243" spans="1:30" x14ac:dyDescent="0.25">
      <c r="A243" s="5" t="str">
        <f t="shared" si="3"/>
        <v>0069DM0474</v>
      </c>
      <c r="B243" s="23" t="s">
        <v>2119</v>
      </c>
      <c r="C243" t="s">
        <v>1079</v>
      </c>
      <c r="D243" t="s">
        <v>1077</v>
      </c>
      <c r="E243" t="s">
        <v>1078</v>
      </c>
      <c r="F243">
        <v>623622</v>
      </c>
      <c r="G243">
        <v>0</v>
      </c>
      <c r="H243" t="s">
        <v>1187</v>
      </c>
      <c r="I243" t="s">
        <v>20</v>
      </c>
      <c r="J243" t="s">
        <v>90</v>
      </c>
      <c r="K243" t="s">
        <v>21</v>
      </c>
      <c r="M243" t="s">
        <v>17669</v>
      </c>
      <c r="N243" t="s">
        <v>22</v>
      </c>
      <c r="O243" t="s">
        <v>23</v>
      </c>
      <c r="P243" t="s">
        <v>26</v>
      </c>
      <c r="Q243" t="s">
        <v>92</v>
      </c>
      <c r="R243" s="13">
        <v>107</v>
      </c>
      <c r="S243" s="13">
        <v>6</v>
      </c>
      <c r="T243" s="21">
        <v>1</v>
      </c>
      <c r="V243" t="s">
        <v>2116</v>
      </c>
      <c r="W243" t="str">
        <f>+IF(V243="","",IF(MID(V243,1,3)="ECE","UNICO",IF(V243="FINES",CONCATENATE("R",IF(OR(C243="16",C243="21",C243="22",C243="23"),"16212223",IF(OR(C243="15",C243="17",C243="24",C243="25"),"15172425",C243))),IF(V243="CEBAS","UNICO",IF(VALUE(C243)&lt;=11,"AMBA","INTERIOR")))))</f>
        <v>AMBA</v>
      </c>
      <c r="X243" s="20" t="str">
        <f>+IF(V243="","-",CONCATENATE(V243,"_",W243))</f>
        <v>CENS_AMBA</v>
      </c>
      <c r="Y243" s="59">
        <v>0.57096468721117288</v>
      </c>
      <c r="Z243" t="str">
        <f>+IFERROR(VLOOKUP(H243,#REF!,2,FALSE),"-")</f>
        <v>-</v>
      </c>
      <c r="AA243" t="s">
        <v>2393</v>
      </c>
      <c r="AB243" t="str">
        <f>+IF(W243="","-",IF(W243="UNICO","CENSO","MUESTRA"))</f>
        <v>MUESTRA</v>
      </c>
      <c r="AC243" t="s">
        <v>2398</v>
      </c>
      <c r="AD243" t="s">
        <v>134</v>
      </c>
    </row>
    <row r="244" spans="1:30" x14ac:dyDescent="0.25">
      <c r="A244" s="5" t="str">
        <f t="shared" si="3"/>
        <v>0069DM3522</v>
      </c>
      <c r="B244" s="23" t="s">
        <v>2119</v>
      </c>
      <c r="C244" t="s">
        <v>1079</v>
      </c>
      <c r="D244" t="s">
        <v>1077</v>
      </c>
      <c r="E244" t="s">
        <v>1078</v>
      </c>
      <c r="F244">
        <v>614307</v>
      </c>
      <c r="G244">
        <v>2</v>
      </c>
      <c r="H244" t="s">
        <v>1229</v>
      </c>
      <c r="I244" t="s">
        <v>20</v>
      </c>
      <c r="J244" t="s">
        <v>90</v>
      </c>
      <c r="K244" t="s">
        <v>87</v>
      </c>
      <c r="L244" t="s">
        <v>1157</v>
      </c>
      <c r="M244" t="s">
        <v>17773</v>
      </c>
      <c r="N244" t="s">
        <v>22</v>
      </c>
      <c r="O244" t="s">
        <v>23</v>
      </c>
      <c r="P244" t="s">
        <v>26</v>
      </c>
      <c r="Q244" t="s">
        <v>92</v>
      </c>
      <c r="R244" s="13">
        <v>146</v>
      </c>
      <c r="S244" s="13">
        <v>13</v>
      </c>
      <c r="T244" s="21">
        <v>1</v>
      </c>
      <c r="V244" t="s">
        <v>2116</v>
      </c>
      <c r="W244" t="str">
        <f>+IF(V244="","",IF(MID(V244,1,3)="ECE","UNICO",IF(V244="FINES",CONCATENATE("R",IF(OR(C244="16",C244="21",C244="22",C244="23"),"16212223",IF(OR(C244="15",C244="17",C244="24",C244="25"),"15172425",C244))),IF(V244="CEBAS","UNICO",IF(VALUE(C244)&lt;=11,"AMBA","INTERIOR")))))</f>
        <v>AMBA</v>
      </c>
      <c r="X244" s="20" t="str">
        <f>+IF(V244="","-",CONCATENATE(V244,"_",W244))</f>
        <v>CENS_AMBA</v>
      </c>
      <c r="Y244" s="59">
        <v>0.57122707366943359</v>
      </c>
      <c r="Z244" t="str">
        <f>+IFERROR(VLOOKUP(H244,#REF!,2,FALSE),"-")</f>
        <v>-</v>
      </c>
      <c r="AA244" t="s">
        <v>2393</v>
      </c>
      <c r="AB244" t="str">
        <f>+IF(W244="","-",IF(W244="UNICO","CENSO","MUESTRA"))</f>
        <v>MUESTRA</v>
      </c>
      <c r="AC244" t="s">
        <v>2397</v>
      </c>
      <c r="AD244" t="s">
        <v>134</v>
      </c>
    </row>
    <row r="245" spans="1:30" x14ac:dyDescent="0.25">
      <c r="A245" s="5" t="str">
        <f t="shared" si="3"/>
        <v>0133DM0455</v>
      </c>
      <c r="B245" s="23" t="s">
        <v>2119</v>
      </c>
      <c r="C245" t="s">
        <v>1302</v>
      </c>
      <c r="D245" t="s">
        <v>160</v>
      </c>
      <c r="E245" t="s">
        <v>2049</v>
      </c>
      <c r="F245">
        <v>623735</v>
      </c>
      <c r="G245">
        <v>0</v>
      </c>
      <c r="H245" t="s">
        <v>2069</v>
      </c>
      <c r="I245" t="s">
        <v>20</v>
      </c>
      <c r="J245" t="s">
        <v>90</v>
      </c>
      <c r="K245" t="s">
        <v>21</v>
      </c>
      <c r="M245" t="s">
        <v>17643</v>
      </c>
      <c r="N245" t="s">
        <v>22</v>
      </c>
      <c r="O245" t="s">
        <v>23</v>
      </c>
      <c r="P245" t="s">
        <v>26</v>
      </c>
      <c r="Q245" t="s">
        <v>92</v>
      </c>
      <c r="R245" s="13">
        <v>219</v>
      </c>
      <c r="S245" s="13">
        <v>6</v>
      </c>
      <c r="T245" s="21">
        <v>1</v>
      </c>
      <c r="V245" t="s">
        <v>2116</v>
      </c>
      <c r="W245" t="str">
        <f>+IF(V245="","",IF(MID(V245,1,3)="ECE","UNICO",IF(V245="FINES",CONCATENATE("R",IF(OR(C245="16",C245="21",C245="22",C245="23"),"16212223",IF(OR(C245="15",C245="17",C245="24",C245="25"),"15172425",C245))),IF(V245="CEBAS","UNICO",IF(VALUE(C245)&lt;=11,"AMBA","INTERIOR")))))</f>
        <v>AMBA</v>
      </c>
      <c r="X245" s="20" t="str">
        <f>+IF(V245="","-",CONCATENATE(V245,"_",W245))</f>
        <v>CENS_AMBA</v>
      </c>
      <c r="Y245" s="59">
        <v>0.57123738366204335</v>
      </c>
      <c r="Z245" t="str">
        <f>+IFERROR(VLOOKUP(H245,#REF!,2,FALSE),"-")</f>
        <v>-</v>
      </c>
      <c r="AA245" t="s">
        <v>2393</v>
      </c>
      <c r="AB245" t="str">
        <f>+IF(W245="","-",IF(W245="UNICO","CENSO","MUESTRA"))</f>
        <v>MUESTRA</v>
      </c>
      <c r="AC245" t="s">
        <v>2398</v>
      </c>
      <c r="AD245" t="s">
        <v>134</v>
      </c>
    </row>
    <row r="246" spans="1:30" x14ac:dyDescent="0.25">
      <c r="A246" s="5" t="str">
        <f t="shared" si="3"/>
        <v>0004DM0454</v>
      </c>
      <c r="B246" s="23" t="s">
        <v>2119</v>
      </c>
      <c r="C246" t="s">
        <v>186</v>
      </c>
      <c r="D246" t="s">
        <v>183</v>
      </c>
      <c r="E246" t="s">
        <v>185</v>
      </c>
      <c r="F246">
        <v>623909</v>
      </c>
      <c r="G246">
        <v>0</v>
      </c>
      <c r="H246" t="s">
        <v>231</v>
      </c>
      <c r="I246" t="s">
        <v>20</v>
      </c>
      <c r="J246" t="s">
        <v>90</v>
      </c>
      <c r="K246" t="s">
        <v>21</v>
      </c>
      <c r="M246" t="s">
        <v>17632</v>
      </c>
      <c r="N246" t="s">
        <v>22</v>
      </c>
      <c r="O246" t="s">
        <v>23</v>
      </c>
      <c r="P246" t="s">
        <v>26</v>
      </c>
      <c r="Q246" t="s">
        <v>92</v>
      </c>
      <c r="R246" s="13">
        <v>56</v>
      </c>
      <c r="S246" s="13">
        <v>3</v>
      </c>
      <c r="T246" s="21">
        <v>1</v>
      </c>
      <c r="V246" t="s">
        <v>2116</v>
      </c>
      <c r="W246" t="str">
        <f>+IF(V246="","",IF(MID(V246,1,3)="ECE","UNICO",IF(V246="FINES",CONCATENATE("R",IF(OR(C246="16",C246="21",C246="22",C246="23"),"16212223",IF(OR(C246="15",C246="17",C246="24",C246="25"),"15172425",C246))),IF(V246="CEBAS","UNICO",IF(VALUE(C246)&lt;=11,"AMBA","INTERIOR")))))</f>
        <v>AMBA</v>
      </c>
      <c r="X246" s="20" t="str">
        <f>+IF(V246="","-",CONCATENATE(V246,"_",W246))</f>
        <v>CENS_AMBA</v>
      </c>
      <c r="Y246" s="59">
        <v>0.57290499701219444</v>
      </c>
      <c r="Z246" t="str">
        <f>+IFERROR(VLOOKUP(H246,#REF!,2,FALSE),"-")</f>
        <v>-</v>
      </c>
      <c r="AA246" t="s">
        <v>2393</v>
      </c>
      <c r="AB246" t="str">
        <f>+IF(W246="","-",IF(W246="UNICO","CENSO","MUESTRA"))</f>
        <v>MUESTRA</v>
      </c>
      <c r="AC246" t="s">
        <v>2397</v>
      </c>
      <c r="AD246" t="s">
        <v>134</v>
      </c>
    </row>
    <row r="247" spans="1:30" x14ac:dyDescent="0.25">
      <c r="A247" s="5" t="str">
        <f t="shared" si="3"/>
        <v>0045DM0459</v>
      </c>
      <c r="B247" s="23" t="s">
        <v>2119</v>
      </c>
      <c r="C247" t="s">
        <v>140</v>
      </c>
      <c r="D247" t="s">
        <v>760</v>
      </c>
      <c r="E247" t="s">
        <v>761</v>
      </c>
      <c r="F247">
        <v>616742</v>
      </c>
      <c r="G247">
        <v>0</v>
      </c>
      <c r="H247" t="s">
        <v>794</v>
      </c>
      <c r="I247" t="s">
        <v>20</v>
      </c>
      <c r="J247" t="s">
        <v>90</v>
      </c>
      <c r="K247" t="s">
        <v>21</v>
      </c>
      <c r="M247" t="s">
        <v>17651</v>
      </c>
      <c r="N247" t="s">
        <v>22</v>
      </c>
      <c r="O247" t="s">
        <v>23</v>
      </c>
      <c r="P247" t="s">
        <v>26</v>
      </c>
      <c r="Q247" t="s">
        <v>92</v>
      </c>
      <c r="R247" s="13">
        <v>132</v>
      </c>
      <c r="S247" s="13">
        <v>6</v>
      </c>
      <c r="T247" s="21">
        <v>1</v>
      </c>
      <c r="V247" t="s">
        <v>2116</v>
      </c>
      <c r="W247" t="str">
        <f>+IF(V247="","",IF(MID(V247,1,3)="ECE","UNICO",IF(V247="FINES",CONCATENATE("R",IF(OR(C247="16",C247="21",C247="22",C247="23"),"16212223",IF(OR(C247="15",C247="17",C247="24",C247="25"),"15172425",C247))),IF(V247="CEBAS","UNICO",IF(VALUE(C247)&lt;=11,"AMBA","INTERIOR")))))</f>
        <v>AMBA</v>
      </c>
      <c r="X247" s="20" t="str">
        <f>+IF(V247="","-",CONCATENATE(V247,"_",W247))</f>
        <v>CENS_AMBA</v>
      </c>
      <c r="Y247" s="59">
        <v>0.57423827132663208</v>
      </c>
      <c r="Z247" t="str">
        <f>+IFERROR(VLOOKUP(H247,#REF!,2,FALSE),"-")</f>
        <v>-</v>
      </c>
      <c r="AA247" t="s">
        <v>2393</v>
      </c>
      <c r="AB247" t="str">
        <f>+IF(W247="","-",IF(W247="UNICO","CENSO","MUESTRA"))</f>
        <v>MUESTRA</v>
      </c>
      <c r="AC247" t="s">
        <v>2398</v>
      </c>
      <c r="AD247" t="s">
        <v>134</v>
      </c>
    </row>
    <row r="248" spans="1:30" x14ac:dyDescent="0.25">
      <c r="A248" s="5" t="str">
        <f t="shared" si="3"/>
        <v>0071DM0453</v>
      </c>
      <c r="B248" s="23" t="s">
        <v>2119</v>
      </c>
      <c r="C248" t="s">
        <v>1245</v>
      </c>
      <c r="D248" t="s">
        <v>1243</v>
      </c>
      <c r="E248" t="s">
        <v>1244</v>
      </c>
      <c r="F248">
        <v>615661</v>
      </c>
      <c r="G248">
        <v>0</v>
      </c>
      <c r="H248" t="s">
        <v>1276</v>
      </c>
      <c r="I248" t="s">
        <v>20</v>
      </c>
      <c r="J248" t="s">
        <v>90</v>
      </c>
      <c r="K248" t="s">
        <v>21</v>
      </c>
      <c r="M248" t="s">
        <v>17638</v>
      </c>
      <c r="N248" t="s">
        <v>22</v>
      </c>
      <c r="O248" t="s">
        <v>23</v>
      </c>
      <c r="P248" t="s">
        <v>26</v>
      </c>
      <c r="Q248" t="s">
        <v>92</v>
      </c>
      <c r="R248" s="13">
        <v>59</v>
      </c>
      <c r="S248" s="13">
        <v>3</v>
      </c>
      <c r="T248" s="21">
        <v>1</v>
      </c>
      <c r="V248" t="s">
        <v>2116</v>
      </c>
      <c r="W248" t="str">
        <f>+IF(V248="","",IF(MID(V248,1,3)="ECE","UNICO",IF(V248="FINES",CONCATENATE("R",IF(OR(C248="16",C248="21",C248="22",C248="23"),"16212223",IF(OR(C248="15",C248="17",C248="24",C248="25"),"15172425",C248))),IF(V248="CEBAS","UNICO",IF(VALUE(C248)&lt;=11,"AMBA","INTERIOR")))))</f>
        <v>AMBA</v>
      </c>
      <c r="X248" s="20" t="str">
        <f>+IF(V248="","-",CONCATENATE(V248,"_",W248))</f>
        <v>CENS_AMBA</v>
      </c>
      <c r="Y248" s="59">
        <v>0.57695808374520507</v>
      </c>
      <c r="Z248" t="str">
        <f>+IFERROR(VLOOKUP(H248,#REF!,2,FALSE),"-")</f>
        <v>-</v>
      </c>
      <c r="AA248" t="s">
        <v>2393</v>
      </c>
      <c r="AB248" t="str">
        <f>+IF(W248="","-",IF(W248="UNICO","CENSO","MUESTRA"))</f>
        <v>MUESTRA</v>
      </c>
      <c r="AC248" t="s">
        <v>2398</v>
      </c>
      <c r="AD248" t="s">
        <v>134</v>
      </c>
    </row>
    <row r="249" spans="1:30" x14ac:dyDescent="0.25">
      <c r="A249" s="5" t="str">
        <f t="shared" si="3"/>
        <v>0116DM0452</v>
      </c>
      <c r="B249" s="23" t="s">
        <v>2119</v>
      </c>
      <c r="C249" t="s">
        <v>158</v>
      </c>
      <c r="D249" t="s">
        <v>162</v>
      </c>
      <c r="E249" t="s">
        <v>1868</v>
      </c>
      <c r="F249">
        <v>623761</v>
      </c>
      <c r="G249">
        <v>0</v>
      </c>
      <c r="H249" t="s">
        <v>1883</v>
      </c>
      <c r="I249" t="s">
        <v>20</v>
      </c>
      <c r="J249" t="s">
        <v>90</v>
      </c>
      <c r="K249" t="s">
        <v>21</v>
      </c>
      <c r="M249" t="s">
        <v>17642</v>
      </c>
      <c r="N249" t="s">
        <v>22</v>
      </c>
      <c r="O249" t="s">
        <v>23</v>
      </c>
      <c r="P249" t="s">
        <v>26</v>
      </c>
      <c r="Q249" t="s">
        <v>92</v>
      </c>
      <c r="R249" s="13">
        <v>245</v>
      </c>
      <c r="S249" s="13">
        <v>7</v>
      </c>
      <c r="T249" s="21">
        <v>1</v>
      </c>
      <c r="V249" t="s">
        <v>2116</v>
      </c>
      <c r="W249" t="str">
        <f>+IF(V249="","",IF(MID(V249,1,3)="ECE","UNICO",IF(V249="FINES",CONCATENATE("R",IF(OR(C249="16",C249="21",C249="22",C249="23"),"16212223",IF(OR(C249="15",C249="17",C249="24",C249="25"),"15172425",C249))),IF(V249="CEBAS","UNICO",IF(VALUE(C249)&lt;=11,"AMBA","INTERIOR")))))</f>
        <v>AMBA</v>
      </c>
      <c r="X249" s="20" t="str">
        <f>+IF(V249="","-",CONCATENATE(V249,"_",W249))</f>
        <v>CENS_AMBA</v>
      </c>
      <c r="Y249" s="59">
        <v>0.57987465792232085</v>
      </c>
      <c r="Z249" t="str">
        <f>+IFERROR(VLOOKUP(H249,#REF!,2,FALSE),"-")</f>
        <v>-</v>
      </c>
      <c r="AA249" t="s">
        <v>2393</v>
      </c>
      <c r="AB249" t="str">
        <f>+IF(W249="","-",IF(W249="UNICO","CENSO","MUESTRA"))</f>
        <v>MUESTRA</v>
      </c>
      <c r="AC249" t="s">
        <v>2397</v>
      </c>
      <c r="AD249" t="s">
        <v>134</v>
      </c>
    </row>
    <row r="250" spans="1:30" x14ac:dyDescent="0.25">
      <c r="A250" s="5" t="str">
        <f t="shared" si="3"/>
        <v>0055DM0454</v>
      </c>
      <c r="B250" s="23" t="s">
        <v>2119</v>
      </c>
      <c r="C250" t="s">
        <v>884</v>
      </c>
      <c r="D250" t="s">
        <v>882</v>
      </c>
      <c r="E250" t="s">
        <v>883</v>
      </c>
      <c r="F250">
        <v>621170</v>
      </c>
      <c r="G250">
        <v>0</v>
      </c>
      <c r="H250" t="s">
        <v>907</v>
      </c>
      <c r="I250" t="s">
        <v>20</v>
      </c>
      <c r="J250" t="s">
        <v>90</v>
      </c>
      <c r="K250" t="s">
        <v>21</v>
      </c>
      <c r="M250" t="s">
        <v>17734</v>
      </c>
      <c r="N250" t="s">
        <v>22</v>
      </c>
      <c r="O250" t="s">
        <v>23</v>
      </c>
      <c r="P250" t="s">
        <v>26</v>
      </c>
      <c r="Q250" t="s">
        <v>92</v>
      </c>
      <c r="R250" s="13">
        <v>70</v>
      </c>
      <c r="S250" s="13">
        <v>3</v>
      </c>
      <c r="T250" s="21">
        <v>1</v>
      </c>
      <c r="V250" t="s">
        <v>2116</v>
      </c>
      <c r="W250" t="str">
        <f>+IF(V250="","",IF(MID(V250,1,3)="ECE","UNICO",IF(V250="FINES",CONCATENATE("R",IF(OR(C250="16",C250="21",C250="22",C250="23"),"16212223",IF(OR(C250="15",C250="17",C250="24",C250="25"),"15172425",C250))),IF(V250="CEBAS","UNICO",IF(VALUE(C250)&lt;=11,"AMBA","INTERIOR")))))</f>
        <v>AMBA</v>
      </c>
      <c r="X250" s="20" t="str">
        <f>+IF(V250="","-",CONCATENATE(V250,"_",W250))</f>
        <v>CENS_AMBA</v>
      </c>
      <c r="Y250" s="59">
        <v>0.58067561520470512</v>
      </c>
      <c r="Z250" t="str">
        <f>+IFERROR(VLOOKUP(H250,#REF!,2,FALSE),"-")</f>
        <v>-</v>
      </c>
      <c r="AA250" t="s">
        <v>2393</v>
      </c>
      <c r="AB250" t="str">
        <f>+IF(W250="","-",IF(W250="UNICO","CENSO","MUESTRA"))</f>
        <v>MUESTRA</v>
      </c>
      <c r="AC250" t="s">
        <v>2398</v>
      </c>
      <c r="AD250" t="s">
        <v>134</v>
      </c>
    </row>
    <row r="251" spans="1:30" x14ac:dyDescent="0.25">
      <c r="A251" s="5" t="str">
        <f t="shared" si="3"/>
        <v>0083DM0452</v>
      </c>
      <c r="B251" s="23" t="s">
        <v>2119</v>
      </c>
      <c r="C251" t="s">
        <v>158</v>
      </c>
      <c r="D251" t="s">
        <v>1445</v>
      </c>
      <c r="E251" t="s">
        <v>1446</v>
      </c>
      <c r="F251">
        <v>623763</v>
      </c>
      <c r="G251">
        <v>0</v>
      </c>
      <c r="H251" t="s">
        <v>1456</v>
      </c>
      <c r="I251" t="s">
        <v>20</v>
      </c>
      <c r="J251" t="s">
        <v>90</v>
      </c>
      <c r="K251" t="s">
        <v>21</v>
      </c>
      <c r="M251" t="s">
        <v>17626</v>
      </c>
      <c r="N251" t="s">
        <v>22</v>
      </c>
      <c r="O251" t="s">
        <v>23</v>
      </c>
      <c r="P251" t="s">
        <v>26</v>
      </c>
      <c r="Q251" t="s">
        <v>92</v>
      </c>
      <c r="R251" s="13">
        <v>238</v>
      </c>
      <c r="S251" s="13">
        <v>9</v>
      </c>
      <c r="T251" s="21">
        <v>1</v>
      </c>
      <c r="V251" t="s">
        <v>2116</v>
      </c>
      <c r="W251" t="str">
        <f>+IF(V251="","",IF(MID(V251,1,3)="ECE","UNICO",IF(V251="FINES",CONCATENATE("R",IF(OR(C251="16",C251="21",C251="22",C251="23"),"16212223",IF(OR(C251="15",C251="17",C251="24",C251="25"),"15172425",C251))),IF(V251="CEBAS","UNICO",IF(VALUE(C251)&lt;=11,"AMBA","INTERIOR")))))</f>
        <v>AMBA</v>
      </c>
      <c r="X251" s="20" t="str">
        <f>+IF(V251="","-",CONCATENATE(V251,"_",W251))</f>
        <v>CENS_AMBA</v>
      </c>
      <c r="Y251" s="59">
        <v>0.58217693986119445</v>
      </c>
      <c r="Z251" t="str">
        <f>+IFERROR(VLOOKUP(H251,#REF!,2,FALSE),"-")</f>
        <v>-</v>
      </c>
      <c r="AA251" t="s">
        <v>2393</v>
      </c>
      <c r="AB251" t="str">
        <f>+IF(W251="","-",IF(W251="UNICO","CENSO","MUESTRA"))</f>
        <v>MUESTRA</v>
      </c>
      <c r="AC251" t="s">
        <v>2398</v>
      </c>
      <c r="AD251" t="s">
        <v>134</v>
      </c>
    </row>
    <row r="252" spans="1:30" x14ac:dyDescent="0.25">
      <c r="A252" s="5" t="str">
        <f t="shared" si="3"/>
        <v>0083DM0455</v>
      </c>
      <c r="B252" s="23" t="s">
        <v>2119</v>
      </c>
      <c r="C252" t="s">
        <v>158</v>
      </c>
      <c r="D252" t="s">
        <v>1445</v>
      </c>
      <c r="E252" t="s">
        <v>1446</v>
      </c>
      <c r="F252">
        <v>623974</v>
      </c>
      <c r="G252">
        <v>0</v>
      </c>
      <c r="H252" t="s">
        <v>1461</v>
      </c>
      <c r="I252" t="s">
        <v>20</v>
      </c>
      <c r="J252" t="s">
        <v>90</v>
      </c>
      <c r="K252" t="s">
        <v>21</v>
      </c>
      <c r="M252" t="s">
        <v>17643</v>
      </c>
      <c r="N252" t="s">
        <v>22</v>
      </c>
      <c r="O252" t="s">
        <v>23</v>
      </c>
      <c r="P252" t="s">
        <v>26</v>
      </c>
      <c r="Q252" t="s">
        <v>92</v>
      </c>
      <c r="R252" s="13">
        <v>123</v>
      </c>
      <c r="S252" s="13">
        <v>6</v>
      </c>
      <c r="T252" s="21">
        <v>1</v>
      </c>
      <c r="V252" t="s">
        <v>2116</v>
      </c>
      <c r="W252" t="str">
        <f>+IF(V252="","",IF(MID(V252,1,3)="ECE","UNICO",IF(V252="FINES",CONCATENATE("R",IF(OR(C252="16",C252="21",C252="22",C252="23"),"16212223",IF(OR(C252="15",C252="17",C252="24",C252="25"),"15172425",C252))),IF(V252="CEBAS","UNICO",IF(VALUE(C252)&lt;=11,"AMBA","INTERIOR")))))</f>
        <v>AMBA</v>
      </c>
      <c r="X252" s="20" t="str">
        <f>+IF(V252="","-",CONCATENATE(V252,"_",W252))</f>
        <v>CENS_AMBA</v>
      </c>
      <c r="Y252" s="59">
        <v>0.58253631521673765</v>
      </c>
      <c r="Z252" t="str">
        <f>+IFERROR(VLOOKUP(H252,#REF!,2,FALSE),"-")</f>
        <v>-</v>
      </c>
      <c r="AA252" t="s">
        <v>2393</v>
      </c>
      <c r="AB252" t="str">
        <f>+IF(W252="","-",IF(W252="UNICO","CENSO","MUESTRA"))</f>
        <v>MUESTRA</v>
      </c>
      <c r="AC252" t="s">
        <v>2398</v>
      </c>
      <c r="AD252" t="s">
        <v>134</v>
      </c>
    </row>
    <row r="253" spans="1:30" x14ac:dyDescent="0.25">
      <c r="A253" s="5" t="str">
        <f t="shared" si="3"/>
        <v>0045DM0454</v>
      </c>
      <c r="B253" s="23" t="s">
        <v>2119</v>
      </c>
      <c r="C253" t="s">
        <v>140</v>
      </c>
      <c r="D253" t="s">
        <v>760</v>
      </c>
      <c r="E253" t="s">
        <v>761</v>
      </c>
      <c r="F253">
        <v>600425</v>
      </c>
      <c r="G253">
        <v>0</v>
      </c>
      <c r="H253" t="s">
        <v>788</v>
      </c>
      <c r="I253" t="s">
        <v>20</v>
      </c>
      <c r="J253" t="s">
        <v>90</v>
      </c>
      <c r="K253" t="s">
        <v>21</v>
      </c>
      <c r="M253" t="s">
        <v>17735</v>
      </c>
      <c r="N253" t="s">
        <v>22</v>
      </c>
      <c r="O253" t="s">
        <v>23</v>
      </c>
      <c r="P253" t="s">
        <v>26</v>
      </c>
      <c r="Q253" t="s">
        <v>92</v>
      </c>
      <c r="R253" s="13">
        <v>114</v>
      </c>
      <c r="S253" s="13">
        <v>5</v>
      </c>
      <c r="T253" s="21">
        <v>1</v>
      </c>
      <c r="V253" t="s">
        <v>2116</v>
      </c>
      <c r="W253" t="str">
        <f>+IF(V253="","",IF(MID(V253,1,3)="ECE","UNICO",IF(V253="FINES",CONCATENATE("R",IF(OR(C253="16",C253="21",C253="22",C253="23"),"16212223",IF(OR(C253="15",C253="17",C253="24",C253="25"),"15172425",C253))),IF(V253="CEBAS","UNICO",IF(VALUE(C253)&lt;=11,"AMBA","INTERIOR")))))</f>
        <v>AMBA</v>
      </c>
      <c r="X253" s="20" t="str">
        <f>+IF(V253="","-",CONCATENATE(V253,"_",W253))</f>
        <v>CENS_AMBA</v>
      </c>
      <c r="Y253" s="59">
        <v>0.58380045859437235</v>
      </c>
      <c r="Z253" t="str">
        <f>+IFERROR(VLOOKUP(H253,#REF!,2,FALSE),"-")</f>
        <v>-</v>
      </c>
      <c r="AA253" t="s">
        <v>2393</v>
      </c>
      <c r="AB253" t="str">
        <f>+IF(W253="","-",IF(W253="UNICO","CENSO","MUESTRA"))</f>
        <v>MUESTRA</v>
      </c>
      <c r="AC253" t="s">
        <v>2398</v>
      </c>
      <c r="AD253" t="s">
        <v>134</v>
      </c>
    </row>
    <row r="254" spans="1:30" x14ac:dyDescent="0.25">
      <c r="A254" s="5" t="str">
        <f t="shared" si="3"/>
        <v>0099DM0451</v>
      </c>
      <c r="B254" s="23" t="s">
        <v>2119</v>
      </c>
      <c r="C254" t="s">
        <v>186</v>
      </c>
      <c r="D254" t="s">
        <v>1665</v>
      </c>
      <c r="E254" t="s">
        <v>1666</v>
      </c>
      <c r="F254">
        <v>622461</v>
      </c>
      <c r="G254">
        <v>0</v>
      </c>
      <c r="H254" t="s">
        <v>1671</v>
      </c>
      <c r="I254" t="s">
        <v>20</v>
      </c>
      <c r="J254" t="s">
        <v>90</v>
      </c>
      <c r="K254" t="s">
        <v>21</v>
      </c>
      <c r="M254" t="s">
        <v>2289</v>
      </c>
      <c r="N254" t="s">
        <v>22</v>
      </c>
      <c r="O254" t="s">
        <v>23</v>
      </c>
      <c r="P254" t="s">
        <v>26</v>
      </c>
      <c r="Q254" t="s">
        <v>92</v>
      </c>
      <c r="R254" s="13">
        <v>133</v>
      </c>
      <c r="S254" s="13">
        <v>6</v>
      </c>
      <c r="T254" s="21">
        <v>1</v>
      </c>
      <c r="V254" t="s">
        <v>2116</v>
      </c>
      <c r="W254" t="str">
        <f>+IF(V254="","",IF(MID(V254,1,3)="ECE","UNICO",IF(V254="FINES",CONCATENATE("R",IF(OR(C254="16",C254="21",C254="22",C254="23"),"16212223",IF(OR(C254="15",C254="17",C254="24",C254="25"),"15172425",C254))),IF(V254="CEBAS","UNICO",IF(VALUE(C254)&lt;=11,"AMBA","INTERIOR")))))</f>
        <v>AMBA</v>
      </c>
      <c r="X254" s="20" t="str">
        <f>+IF(V254="","-",CONCATENATE(V254,"_",W254))</f>
        <v>CENS_AMBA</v>
      </c>
      <c r="Y254" s="59">
        <v>0.5867020848550295</v>
      </c>
      <c r="Z254" t="str">
        <f>+IFERROR(VLOOKUP(H254,#REF!,2,FALSE),"-")</f>
        <v>-</v>
      </c>
      <c r="AA254" t="s">
        <v>2393</v>
      </c>
      <c r="AB254" t="str">
        <f>+IF(W254="","-",IF(W254="UNICO","CENSO","MUESTRA"))</f>
        <v>MUESTRA</v>
      </c>
      <c r="AC254" t="s">
        <v>2398</v>
      </c>
      <c r="AD254" t="s">
        <v>134</v>
      </c>
    </row>
    <row r="255" spans="1:30" x14ac:dyDescent="0.25">
      <c r="A255" s="5" t="str">
        <f t="shared" si="3"/>
        <v>0069DM0483</v>
      </c>
      <c r="B255" s="23" t="s">
        <v>2119</v>
      </c>
      <c r="C255" t="s">
        <v>1079</v>
      </c>
      <c r="D255" t="s">
        <v>1077</v>
      </c>
      <c r="E255" t="s">
        <v>1078</v>
      </c>
      <c r="F255">
        <v>623634</v>
      </c>
      <c r="G255">
        <v>0</v>
      </c>
      <c r="H255" t="s">
        <v>1203</v>
      </c>
      <c r="I255" t="s">
        <v>20</v>
      </c>
      <c r="J255" t="s">
        <v>90</v>
      </c>
      <c r="K255" t="s">
        <v>21</v>
      </c>
      <c r="M255" t="s">
        <v>17670</v>
      </c>
      <c r="N255" t="s">
        <v>22</v>
      </c>
      <c r="O255" t="s">
        <v>23</v>
      </c>
      <c r="P255" t="s">
        <v>26</v>
      </c>
      <c r="Q255" t="s">
        <v>92</v>
      </c>
      <c r="R255" s="13">
        <v>152</v>
      </c>
      <c r="S255" s="13">
        <v>6</v>
      </c>
      <c r="T255" s="21">
        <v>1</v>
      </c>
      <c r="V255" t="s">
        <v>2116</v>
      </c>
      <c r="W255" t="str">
        <f>+IF(V255="","",IF(MID(V255,1,3)="ECE","UNICO",IF(V255="FINES",CONCATENATE("R",IF(OR(C255="16",C255="21",C255="22",C255="23"),"16212223",IF(OR(C255="15",C255="17",C255="24",C255="25"),"15172425",C255))),IF(V255="CEBAS","UNICO",IF(VALUE(C255)&lt;=11,"AMBA","INTERIOR")))))</f>
        <v>AMBA</v>
      </c>
      <c r="X255" s="20" t="str">
        <f>+IF(V255="","-",CONCATENATE(V255,"_",W255))</f>
        <v>CENS_AMBA</v>
      </c>
      <c r="Y255" s="59">
        <v>0.58733791975598582</v>
      </c>
      <c r="Z255" t="str">
        <f>+IFERROR(VLOOKUP(H255,#REF!,2,FALSE),"-")</f>
        <v>-</v>
      </c>
      <c r="AA255" t="s">
        <v>2393</v>
      </c>
      <c r="AB255" t="str">
        <f>+IF(W255="","-",IF(W255="UNICO","CENSO","MUESTRA"))</f>
        <v>MUESTRA</v>
      </c>
      <c r="AC255" t="s">
        <v>2398</v>
      </c>
      <c r="AD255" t="s">
        <v>134</v>
      </c>
    </row>
    <row r="256" spans="1:30" x14ac:dyDescent="0.25">
      <c r="A256" s="5" t="str">
        <f t="shared" si="3"/>
        <v>0073DM0453</v>
      </c>
      <c r="B256" s="23" t="s">
        <v>2119</v>
      </c>
      <c r="C256" t="s">
        <v>1302</v>
      </c>
      <c r="D256" t="s">
        <v>1300</v>
      </c>
      <c r="E256" t="s">
        <v>1301</v>
      </c>
      <c r="F256">
        <v>614308</v>
      </c>
      <c r="G256">
        <v>0</v>
      </c>
      <c r="H256" t="s">
        <v>1330</v>
      </c>
      <c r="I256" t="s">
        <v>20</v>
      </c>
      <c r="J256" t="s">
        <v>90</v>
      </c>
      <c r="K256" t="s">
        <v>21</v>
      </c>
      <c r="M256" t="s">
        <v>17671</v>
      </c>
      <c r="N256" t="s">
        <v>22</v>
      </c>
      <c r="O256" t="s">
        <v>23</v>
      </c>
      <c r="P256" t="s">
        <v>26</v>
      </c>
      <c r="Q256" t="s">
        <v>92</v>
      </c>
      <c r="R256" s="13">
        <v>182</v>
      </c>
      <c r="S256" s="13">
        <v>7</v>
      </c>
      <c r="T256" s="21">
        <v>1</v>
      </c>
      <c r="V256" t="s">
        <v>2116</v>
      </c>
      <c r="W256" t="str">
        <f>+IF(V256="","",IF(MID(V256,1,3)="ECE","UNICO",IF(V256="FINES",CONCATENATE("R",IF(OR(C256="16",C256="21",C256="22",C256="23"),"16212223",IF(OR(C256="15",C256="17",C256="24",C256="25"),"15172425",C256))),IF(V256="CEBAS","UNICO",IF(VALUE(C256)&lt;=11,"AMBA","INTERIOR")))))</f>
        <v>AMBA</v>
      </c>
      <c r="X256" s="20" t="str">
        <f>+IF(V256="","-",CONCATENATE(V256,"_",W256))</f>
        <v>CENS_AMBA</v>
      </c>
      <c r="Y256" s="59">
        <v>0.58925958683616242</v>
      </c>
      <c r="Z256" t="str">
        <f>+IFERROR(VLOOKUP(H256,#REF!,2,FALSE),"-")</f>
        <v>-</v>
      </c>
      <c r="AA256" t="s">
        <v>2393</v>
      </c>
      <c r="AB256" t="str">
        <f>+IF(W256="","-",IF(W256="UNICO","CENSO","MUESTRA"))</f>
        <v>MUESTRA</v>
      </c>
      <c r="AC256" t="s">
        <v>2398</v>
      </c>
      <c r="AD256" t="s">
        <v>134</v>
      </c>
    </row>
    <row r="257" spans="1:30" x14ac:dyDescent="0.25">
      <c r="A257" s="5" t="str">
        <f t="shared" si="3"/>
        <v>0100DM0456</v>
      </c>
      <c r="B257" s="23" t="s">
        <v>2119</v>
      </c>
      <c r="C257" t="s">
        <v>1245</v>
      </c>
      <c r="D257" t="s">
        <v>876</v>
      </c>
      <c r="E257" t="s">
        <v>1674</v>
      </c>
      <c r="F257">
        <v>619038</v>
      </c>
      <c r="G257">
        <v>0</v>
      </c>
      <c r="H257" t="s">
        <v>1695</v>
      </c>
      <c r="I257" t="s">
        <v>20</v>
      </c>
      <c r="J257" t="s">
        <v>90</v>
      </c>
      <c r="K257" t="s">
        <v>21</v>
      </c>
      <c r="M257" t="s">
        <v>17628</v>
      </c>
      <c r="N257" t="s">
        <v>22</v>
      </c>
      <c r="O257" t="s">
        <v>23</v>
      </c>
      <c r="P257" t="s">
        <v>26</v>
      </c>
      <c r="Q257" t="s">
        <v>92</v>
      </c>
      <c r="R257" s="13">
        <v>126</v>
      </c>
      <c r="S257" s="13">
        <v>9</v>
      </c>
      <c r="T257" s="21">
        <v>1</v>
      </c>
      <c r="V257" t="s">
        <v>2116</v>
      </c>
      <c r="W257" t="str">
        <f>+IF(V257="","",IF(MID(V257,1,3)="ECE","UNICO",IF(V257="FINES",CONCATENATE("R",IF(OR(C257="16",C257="21",C257="22",C257="23"),"16212223",IF(OR(C257="15",C257="17",C257="24",C257="25"),"15172425",C257))),IF(V257="CEBAS","UNICO",IF(VALUE(C257)&lt;=11,"AMBA","INTERIOR")))))</f>
        <v>AMBA</v>
      </c>
      <c r="X257" s="20" t="str">
        <f>+IF(V257="","-",CONCATENATE(V257,"_",W257))</f>
        <v>CENS_AMBA</v>
      </c>
      <c r="Y257" s="59">
        <v>0.5893163260291604</v>
      </c>
      <c r="Z257" t="str">
        <f>+IFERROR(VLOOKUP(H257,#REF!,2,FALSE),"-")</f>
        <v>-</v>
      </c>
      <c r="AA257" t="s">
        <v>2393</v>
      </c>
      <c r="AB257" t="str">
        <f>+IF(W257="","-",IF(W257="UNICO","CENSO","MUESTRA"))</f>
        <v>MUESTRA</v>
      </c>
      <c r="AC257" t="s">
        <v>2397</v>
      </c>
      <c r="AD257" t="s">
        <v>134</v>
      </c>
    </row>
    <row r="258" spans="1:30" x14ac:dyDescent="0.25">
      <c r="A258" s="5" t="str">
        <f t="shared" si="3"/>
        <v>0073DM0460</v>
      </c>
      <c r="B258" s="23" t="s">
        <v>2119</v>
      </c>
      <c r="C258" t="s">
        <v>1302</v>
      </c>
      <c r="D258" t="s">
        <v>1300</v>
      </c>
      <c r="E258" t="s">
        <v>1301</v>
      </c>
      <c r="F258">
        <v>623743</v>
      </c>
      <c r="G258">
        <v>0</v>
      </c>
      <c r="H258" t="s">
        <v>1339</v>
      </c>
      <c r="I258" t="s">
        <v>20</v>
      </c>
      <c r="J258" t="s">
        <v>90</v>
      </c>
      <c r="K258" t="s">
        <v>21</v>
      </c>
      <c r="M258" t="s">
        <v>17633</v>
      </c>
      <c r="N258" t="s">
        <v>22</v>
      </c>
      <c r="O258" t="s">
        <v>23</v>
      </c>
      <c r="P258" t="s">
        <v>26</v>
      </c>
      <c r="Q258" t="s">
        <v>92</v>
      </c>
      <c r="R258" s="13">
        <v>153</v>
      </c>
      <c r="S258" s="13">
        <v>8</v>
      </c>
      <c r="T258" s="21">
        <v>1</v>
      </c>
      <c r="V258" t="s">
        <v>2116</v>
      </c>
      <c r="W258" t="str">
        <f>+IF(V258="","",IF(MID(V258,1,3)="ECE","UNICO",IF(V258="FINES",CONCATENATE("R",IF(OR(C258="16",C258="21",C258="22",C258="23"),"16212223",IF(OR(C258="15",C258="17",C258="24",C258="25"),"15172425",C258))),IF(V258="CEBAS","UNICO",IF(VALUE(C258)&lt;=11,"AMBA","INTERIOR")))))</f>
        <v>AMBA</v>
      </c>
      <c r="X258" s="20" t="str">
        <f>+IF(V258="","-",CONCATENATE(V258,"_",W258))</f>
        <v>CENS_AMBA</v>
      </c>
      <c r="Y258" s="59">
        <v>0.59053561816344391</v>
      </c>
      <c r="Z258" t="str">
        <f>+IFERROR(VLOOKUP(H258,#REF!,2,FALSE),"-")</f>
        <v>-</v>
      </c>
      <c r="AA258" t="s">
        <v>2393</v>
      </c>
      <c r="AB258" t="str">
        <f>+IF(W258="","-",IF(W258="UNICO","CENSO","MUESTRA"))</f>
        <v>MUESTRA</v>
      </c>
      <c r="AC258" t="s">
        <v>2398</v>
      </c>
      <c r="AD258" t="s">
        <v>134</v>
      </c>
    </row>
    <row r="259" spans="1:30" x14ac:dyDescent="0.25">
      <c r="A259" s="5" t="str">
        <f t="shared" ref="A259:A322" si="4">+H259</f>
        <v>0069DM0470</v>
      </c>
      <c r="B259" s="23" t="s">
        <v>2119</v>
      </c>
      <c r="C259" t="s">
        <v>1079</v>
      </c>
      <c r="D259" t="s">
        <v>1077</v>
      </c>
      <c r="E259" t="s">
        <v>1078</v>
      </c>
      <c r="F259">
        <v>623613</v>
      </c>
      <c r="G259">
        <v>0</v>
      </c>
      <c r="H259" t="s">
        <v>1179</v>
      </c>
      <c r="I259" t="s">
        <v>20</v>
      </c>
      <c r="J259" t="s">
        <v>90</v>
      </c>
      <c r="K259" t="s">
        <v>21</v>
      </c>
      <c r="M259" t="s">
        <v>17672</v>
      </c>
      <c r="N259" t="s">
        <v>22</v>
      </c>
      <c r="O259" t="s">
        <v>23</v>
      </c>
      <c r="P259" t="s">
        <v>26</v>
      </c>
      <c r="Q259" t="s">
        <v>92</v>
      </c>
      <c r="R259" s="13">
        <v>97</v>
      </c>
      <c r="S259" s="13">
        <v>7</v>
      </c>
      <c r="T259" s="21">
        <v>1</v>
      </c>
      <c r="V259" t="s">
        <v>2116</v>
      </c>
      <c r="W259" t="str">
        <f>+IF(V259="","",IF(MID(V259,1,3)="ECE","UNICO",IF(V259="FINES",CONCATENATE("R",IF(OR(C259="16",C259="21",C259="22",C259="23"),"16212223",IF(OR(C259="15",C259="17",C259="24",C259="25"),"15172425",C259))),IF(V259="CEBAS","UNICO",IF(VALUE(C259)&lt;=11,"AMBA","INTERIOR")))))</f>
        <v>AMBA</v>
      </c>
      <c r="X259" s="20" t="str">
        <f>+IF(V259="","-",CONCATENATE(V259,"_",W259))</f>
        <v>CENS_AMBA</v>
      </c>
      <c r="Y259" s="59">
        <v>0.5922170331080755</v>
      </c>
      <c r="Z259" t="str">
        <f>+IFERROR(VLOOKUP(H259,#REF!,2,FALSE),"-")</f>
        <v>-</v>
      </c>
      <c r="AA259" t="s">
        <v>2393</v>
      </c>
      <c r="AB259" t="str">
        <f>+IF(W259="","-",IF(W259="UNICO","CENSO","MUESTRA"))</f>
        <v>MUESTRA</v>
      </c>
      <c r="AC259" t="s">
        <v>2398</v>
      </c>
      <c r="AD259" t="s">
        <v>134</v>
      </c>
    </row>
    <row r="260" spans="1:30" x14ac:dyDescent="0.25">
      <c r="A260" s="5" t="str">
        <f t="shared" si="4"/>
        <v>0001DM0467</v>
      </c>
      <c r="B260" s="23" t="s">
        <v>2119</v>
      </c>
      <c r="C260" t="s">
        <v>19</v>
      </c>
      <c r="D260" t="s">
        <v>17</v>
      </c>
      <c r="E260" t="s">
        <v>18</v>
      </c>
      <c r="F260">
        <v>623593</v>
      </c>
      <c r="G260">
        <v>0</v>
      </c>
      <c r="H260" t="s">
        <v>118</v>
      </c>
      <c r="I260" t="s">
        <v>20</v>
      </c>
      <c r="J260" t="s">
        <v>90</v>
      </c>
      <c r="K260" t="s">
        <v>21</v>
      </c>
      <c r="M260" t="s">
        <v>17646</v>
      </c>
      <c r="N260" t="s">
        <v>22</v>
      </c>
      <c r="O260" t="s">
        <v>23</v>
      </c>
      <c r="P260" t="s">
        <v>26</v>
      </c>
      <c r="Q260" t="s">
        <v>92</v>
      </c>
      <c r="R260" s="13">
        <v>120</v>
      </c>
      <c r="S260" s="13">
        <v>6</v>
      </c>
      <c r="T260" s="21">
        <v>1</v>
      </c>
      <c r="V260" t="s">
        <v>2116</v>
      </c>
      <c r="W260" t="str">
        <f>+IF(V260="","",IF(MID(V260,1,3)="ECE","UNICO",IF(V260="FINES",CONCATENATE("R",IF(OR(C260="16",C260="21",C260="22",C260="23"),"16212223",IF(OR(C260="15",C260="17",C260="24",C260="25"),"15172425",C260))),IF(V260="CEBAS","UNICO",IF(VALUE(C260)&lt;=11,"AMBA","INTERIOR")))))</f>
        <v>AMBA</v>
      </c>
      <c r="X260" s="20" t="str">
        <f>+IF(V260="","-",CONCATENATE(V260,"_",W260))</f>
        <v>CENS_AMBA</v>
      </c>
      <c r="Y260" s="59">
        <v>0.59330242872238159</v>
      </c>
      <c r="Z260" t="str">
        <f>+IFERROR(VLOOKUP(H260,#REF!,2,FALSE),"-")</f>
        <v>-</v>
      </c>
      <c r="AA260" t="s">
        <v>2393</v>
      </c>
      <c r="AB260" t="str">
        <f>+IF(W260="","-",IF(W260="UNICO","CENSO","MUESTRA"))</f>
        <v>MUESTRA</v>
      </c>
      <c r="AC260" t="s">
        <v>2397</v>
      </c>
      <c r="AD260" t="s">
        <v>134</v>
      </c>
    </row>
    <row r="261" spans="1:30" x14ac:dyDescent="0.25">
      <c r="A261" s="5" t="str">
        <f t="shared" si="4"/>
        <v>0073DM0459</v>
      </c>
      <c r="B261" s="23" t="s">
        <v>2119</v>
      </c>
      <c r="C261" t="s">
        <v>1302</v>
      </c>
      <c r="D261" t="s">
        <v>1300</v>
      </c>
      <c r="E261" t="s">
        <v>1301</v>
      </c>
      <c r="F261">
        <v>623740</v>
      </c>
      <c r="G261">
        <v>0</v>
      </c>
      <c r="H261" t="s">
        <v>1338</v>
      </c>
      <c r="I261" t="s">
        <v>20</v>
      </c>
      <c r="J261" t="s">
        <v>90</v>
      </c>
      <c r="K261" t="s">
        <v>21</v>
      </c>
      <c r="M261" t="s">
        <v>17651</v>
      </c>
      <c r="N261" t="s">
        <v>22</v>
      </c>
      <c r="O261" t="s">
        <v>23</v>
      </c>
      <c r="P261" t="s">
        <v>26</v>
      </c>
      <c r="Q261" t="s">
        <v>92</v>
      </c>
      <c r="R261" s="13">
        <v>192</v>
      </c>
      <c r="S261" s="13">
        <v>7</v>
      </c>
      <c r="T261" s="21">
        <v>1</v>
      </c>
      <c r="V261" t="s">
        <v>2116</v>
      </c>
      <c r="W261" t="str">
        <f>+IF(V261="","",IF(MID(V261,1,3)="ECE","UNICO",IF(V261="FINES",CONCATENATE("R",IF(OR(C261="16",C261="21",C261="22",C261="23"),"16212223",IF(OR(C261="15",C261="17",C261="24",C261="25"),"15172425",C261))),IF(V261="CEBAS","UNICO",IF(VALUE(C261)&lt;=11,"AMBA","INTERIOR")))))</f>
        <v>AMBA</v>
      </c>
      <c r="X261" s="20" t="str">
        <f>+IF(V261="","-",CONCATENATE(V261,"_",W261))</f>
        <v>CENS_AMBA</v>
      </c>
      <c r="Y261" s="59">
        <v>0.59374802990963582</v>
      </c>
      <c r="Z261" t="str">
        <f>+IFERROR(VLOOKUP(H261,#REF!,2,FALSE),"-")</f>
        <v>-</v>
      </c>
      <c r="AA261" t="s">
        <v>2393</v>
      </c>
      <c r="AB261" t="str">
        <f>+IF(W261="","-",IF(W261="UNICO","CENSO","MUESTRA"))</f>
        <v>MUESTRA</v>
      </c>
      <c r="AC261" t="s">
        <v>2397</v>
      </c>
      <c r="AD261" t="s">
        <v>134</v>
      </c>
    </row>
    <row r="262" spans="1:30" x14ac:dyDescent="0.25">
      <c r="A262" s="5" t="str">
        <f t="shared" si="4"/>
        <v>0071DM0454</v>
      </c>
      <c r="B262" s="23" t="s">
        <v>2119</v>
      </c>
      <c r="C262" t="s">
        <v>1245</v>
      </c>
      <c r="D262" t="s">
        <v>1243</v>
      </c>
      <c r="E262" t="s">
        <v>1244</v>
      </c>
      <c r="F262">
        <v>615662</v>
      </c>
      <c r="G262">
        <v>0</v>
      </c>
      <c r="H262" t="s">
        <v>1277</v>
      </c>
      <c r="I262" t="s">
        <v>20</v>
      </c>
      <c r="J262" t="s">
        <v>90</v>
      </c>
      <c r="K262" t="s">
        <v>21</v>
      </c>
      <c r="M262" t="s">
        <v>17632</v>
      </c>
      <c r="N262" t="s">
        <v>22</v>
      </c>
      <c r="O262" t="s">
        <v>23</v>
      </c>
      <c r="P262" t="s">
        <v>26</v>
      </c>
      <c r="Q262" t="s">
        <v>92</v>
      </c>
      <c r="R262" s="13">
        <v>49</v>
      </c>
      <c r="S262" s="13">
        <v>3</v>
      </c>
      <c r="T262" s="21">
        <v>1</v>
      </c>
      <c r="V262" t="s">
        <v>2116</v>
      </c>
      <c r="W262" t="str">
        <f>+IF(V262="","",IF(MID(V262,1,3)="ECE","UNICO",IF(V262="FINES",CONCATENATE("R",IF(OR(C262="16",C262="21",C262="22",C262="23"),"16212223",IF(OR(C262="15",C262="17",C262="24",C262="25"),"15172425",C262))),IF(V262="CEBAS","UNICO",IF(VALUE(C262)&lt;=11,"AMBA","INTERIOR")))))</f>
        <v>AMBA</v>
      </c>
      <c r="X262" s="20" t="str">
        <f>+IF(V262="","-",CONCATENATE(V262,"_",W262))</f>
        <v>CENS_AMBA</v>
      </c>
      <c r="Y262" s="59">
        <v>0.59607176317109001</v>
      </c>
      <c r="Z262" t="str">
        <f>+IFERROR(VLOOKUP(H262,#REF!,2,FALSE),"-")</f>
        <v>-</v>
      </c>
      <c r="AA262" t="s">
        <v>2393</v>
      </c>
      <c r="AB262" t="str">
        <f>+IF(W262="","-",IF(W262="UNICO","CENSO","MUESTRA"))</f>
        <v>MUESTRA</v>
      </c>
      <c r="AC262" t="s">
        <v>2397</v>
      </c>
      <c r="AD262" t="s">
        <v>134</v>
      </c>
    </row>
    <row r="263" spans="1:30" x14ac:dyDescent="0.25">
      <c r="A263" s="5" t="str">
        <f t="shared" si="4"/>
        <v>0071DM0451</v>
      </c>
      <c r="B263" s="23" t="s">
        <v>2119</v>
      </c>
      <c r="C263" t="s">
        <v>1245</v>
      </c>
      <c r="D263" t="s">
        <v>1243</v>
      </c>
      <c r="E263" t="s">
        <v>1244</v>
      </c>
      <c r="F263">
        <v>612016</v>
      </c>
      <c r="G263">
        <v>0</v>
      </c>
      <c r="H263" t="s">
        <v>1274</v>
      </c>
      <c r="I263" t="s">
        <v>20</v>
      </c>
      <c r="J263" t="s">
        <v>90</v>
      </c>
      <c r="K263" t="s">
        <v>21</v>
      </c>
      <c r="M263" t="s">
        <v>2289</v>
      </c>
      <c r="N263" t="s">
        <v>22</v>
      </c>
      <c r="O263" t="s">
        <v>23</v>
      </c>
      <c r="P263" t="s">
        <v>26</v>
      </c>
      <c r="Q263" t="s">
        <v>92</v>
      </c>
      <c r="R263" s="13">
        <v>76</v>
      </c>
      <c r="S263" s="13">
        <v>6</v>
      </c>
      <c r="T263" s="21">
        <v>1</v>
      </c>
      <c r="V263" t="s">
        <v>2116</v>
      </c>
      <c r="W263" t="str">
        <f>+IF(V263="","",IF(MID(V263,1,3)="ECE","UNICO",IF(V263="FINES",CONCATENATE("R",IF(OR(C263="16",C263="21",C263="22",C263="23"),"16212223",IF(OR(C263="15",C263="17",C263="24",C263="25"),"15172425",C263))),IF(V263="CEBAS","UNICO",IF(VALUE(C263)&lt;=11,"AMBA","INTERIOR")))))</f>
        <v>AMBA</v>
      </c>
      <c r="X263" s="20" t="str">
        <f>+IF(V263="","-",CONCATENATE(V263,"_",W263))</f>
        <v>CENS_AMBA</v>
      </c>
      <c r="Y263" s="59">
        <v>0.59607176317109001</v>
      </c>
      <c r="Z263" t="str">
        <f>+IFERROR(VLOOKUP(H263,#REF!,2,FALSE),"-")</f>
        <v>-</v>
      </c>
      <c r="AA263" t="s">
        <v>2393</v>
      </c>
      <c r="AB263" t="str">
        <f>+IF(W263="","-",IF(W263="UNICO","CENSO","MUESTRA"))</f>
        <v>MUESTRA</v>
      </c>
      <c r="AC263" t="s">
        <v>2397</v>
      </c>
      <c r="AD263" t="s">
        <v>134</v>
      </c>
    </row>
    <row r="264" spans="1:30" x14ac:dyDescent="0.25">
      <c r="A264" s="5" t="str">
        <f t="shared" si="4"/>
        <v>0071DM0464</v>
      </c>
      <c r="B264" s="23" t="s">
        <v>2119</v>
      </c>
      <c r="C264" t="s">
        <v>1245</v>
      </c>
      <c r="D264" t="s">
        <v>1243</v>
      </c>
      <c r="E264" t="s">
        <v>1244</v>
      </c>
      <c r="F264">
        <v>623714</v>
      </c>
      <c r="G264">
        <v>0</v>
      </c>
      <c r="H264" t="s">
        <v>1287</v>
      </c>
      <c r="I264" t="s">
        <v>20</v>
      </c>
      <c r="J264" t="s">
        <v>90</v>
      </c>
      <c r="K264" t="s">
        <v>21</v>
      </c>
      <c r="M264" t="s">
        <v>17627</v>
      </c>
      <c r="N264" t="s">
        <v>22</v>
      </c>
      <c r="O264" t="s">
        <v>23</v>
      </c>
      <c r="P264" t="s">
        <v>26</v>
      </c>
      <c r="Q264" t="s">
        <v>92</v>
      </c>
      <c r="R264" s="13">
        <v>93</v>
      </c>
      <c r="S264" s="13">
        <v>6</v>
      </c>
      <c r="T264" s="21">
        <v>1</v>
      </c>
      <c r="V264" t="s">
        <v>2116</v>
      </c>
      <c r="W264" t="str">
        <f>+IF(V264="","",IF(MID(V264,1,3)="ECE","UNICO",IF(V264="FINES",CONCATENATE("R",IF(OR(C264="16",C264="21",C264="22",C264="23"),"16212223",IF(OR(C264="15",C264="17",C264="24",C264="25"),"15172425",C264))),IF(V264="CEBAS","UNICO",IF(VALUE(C264)&lt;=11,"AMBA","INTERIOR")))))</f>
        <v>AMBA</v>
      </c>
      <c r="X264" s="20" t="str">
        <f>+IF(V264="","-",CONCATENATE(V264,"_",W264))</f>
        <v>CENS_AMBA</v>
      </c>
      <c r="Y264" s="59">
        <v>0.59806052948299204</v>
      </c>
      <c r="Z264" t="str">
        <f>+IFERROR(VLOOKUP(H264,#REF!,2,FALSE),"-")</f>
        <v>-</v>
      </c>
      <c r="AA264" t="s">
        <v>2393</v>
      </c>
      <c r="AB264" t="str">
        <f>+IF(W264="","-",IF(W264="UNICO","CENSO","MUESTRA"))</f>
        <v>MUESTRA</v>
      </c>
      <c r="AC264" t="s">
        <v>2397</v>
      </c>
      <c r="AD264" t="s">
        <v>134</v>
      </c>
    </row>
    <row r="265" spans="1:30" x14ac:dyDescent="0.25">
      <c r="A265" s="5" t="str">
        <f t="shared" si="4"/>
        <v>0071DM0455</v>
      </c>
      <c r="B265" s="23" t="s">
        <v>2119</v>
      </c>
      <c r="C265" t="s">
        <v>1245</v>
      </c>
      <c r="D265" t="s">
        <v>1243</v>
      </c>
      <c r="E265" t="s">
        <v>1244</v>
      </c>
      <c r="F265">
        <v>609387</v>
      </c>
      <c r="G265">
        <v>0</v>
      </c>
      <c r="H265" t="s">
        <v>1278</v>
      </c>
      <c r="I265" t="s">
        <v>20</v>
      </c>
      <c r="J265" t="s">
        <v>90</v>
      </c>
      <c r="K265" t="s">
        <v>21</v>
      </c>
      <c r="M265" t="s">
        <v>17643</v>
      </c>
      <c r="N265" t="s">
        <v>22</v>
      </c>
      <c r="O265" t="s">
        <v>23</v>
      </c>
      <c r="P265" t="s">
        <v>26</v>
      </c>
      <c r="Q265" t="s">
        <v>92</v>
      </c>
      <c r="R265" s="13">
        <v>163</v>
      </c>
      <c r="S265" s="13">
        <v>7</v>
      </c>
      <c r="T265" s="21">
        <v>1</v>
      </c>
      <c r="V265" t="s">
        <v>2116</v>
      </c>
      <c r="W265" t="str">
        <f>+IF(V265="","",IF(MID(V265,1,3)="ECE","UNICO",IF(V265="FINES",CONCATENATE("R",IF(OR(C265="16",C265="21",C265="22",C265="23"),"16212223",IF(OR(C265="15",C265="17",C265="24",C265="25"),"15172425",C265))),IF(V265="CEBAS","UNICO",IF(VALUE(C265)&lt;=11,"AMBA","INTERIOR")))))</f>
        <v>AMBA</v>
      </c>
      <c r="X265" s="20" t="str">
        <f>+IF(V265="","-",CONCATENATE(V265,"_",W265))</f>
        <v>CENS_AMBA</v>
      </c>
      <c r="Y265" s="59">
        <v>0.59824219816609436</v>
      </c>
      <c r="Z265" t="str">
        <f>+IFERROR(VLOOKUP(H265,#REF!,2,FALSE),"-")</f>
        <v>-</v>
      </c>
      <c r="AA265" t="s">
        <v>2393</v>
      </c>
      <c r="AB265" t="str">
        <f>+IF(W265="","-",IF(W265="UNICO","CENSO","MUESTRA"))</f>
        <v>MUESTRA</v>
      </c>
      <c r="AC265" t="s">
        <v>2397</v>
      </c>
      <c r="AD265" t="s">
        <v>134</v>
      </c>
    </row>
    <row r="266" spans="1:30" x14ac:dyDescent="0.25">
      <c r="A266" s="5" t="str">
        <f t="shared" si="4"/>
        <v>0083DM0454</v>
      </c>
      <c r="B266" s="23" t="s">
        <v>2119</v>
      </c>
      <c r="C266" t="s">
        <v>158</v>
      </c>
      <c r="D266" t="s">
        <v>1445</v>
      </c>
      <c r="E266" t="s">
        <v>1446</v>
      </c>
      <c r="F266">
        <v>623765</v>
      </c>
      <c r="G266">
        <v>0</v>
      </c>
      <c r="H266" t="s">
        <v>1460</v>
      </c>
      <c r="I266" t="s">
        <v>20</v>
      </c>
      <c r="J266" t="s">
        <v>90</v>
      </c>
      <c r="K266" t="s">
        <v>21</v>
      </c>
      <c r="M266" t="s">
        <v>17632</v>
      </c>
      <c r="N266" t="s">
        <v>22</v>
      </c>
      <c r="O266" t="s">
        <v>23</v>
      </c>
      <c r="P266" t="s">
        <v>26</v>
      </c>
      <c r="Q266" t="s">
        <v>92</v>
      </c>
      <c r="R266" s="13">
        <v>150</v>
      </c>
      <c r="S266" s="13">
        <v>6</v>
      </c>
      <c r="T266" s="21">
        <v>1</v>
      </c>
      <c r="V266" t="s">
        <v>2116</v>
      </c>
      <c r="W266" t="str">
        <f>+IF(V266="","",IF(MID(V266,1,3)="ECE","UNICO",IF(V266="FINES",CONCATENATE("R",IF(OR(C266="16",C266="21",C266="22",C266="23"),"16212223",IF(OR(C266="15",C266="17",C266="24",C266="25"),"15172425",C266))),IF(V266="CEBAS","UNICO",IF(VALUE(C266)&lt;=11,"AMBA","INTERIOR")))))</f>
        <v>AMBA</v>
      </c>
      <c r="X266" s="20" t="str">
        <f>+IF(V266="","-",CONCATENATE(V266,"_",W266))</f>
        <v>CENS_AMBA</v>
      </c>
      <c r="Y266" s="59">
        <v>0.59829181432723999</v>
      </c>
      <c r="Z266" t="str">
        <f>+IFERROR(VLOOKUP(H266,#REF!,2,FALSE),"-")</f>
        <v>-</v>
      </c>
      <c r="AA266" t="s">
        <v>2393</v>
      </c>
      <c r="AB266" t="str">
        <f>+IF(W266="","-",IF(W266="UNICO","CENSO","MUESTRA"))</f>
        <v>MUESTRA</v>
      </c>
      <c r="AC266" t="s">
        <v>2397</v>
      </c>
      <c r="AD266" t="s">
        <v>134</v>
      </c>
    </row>
    <row r="267" spans="1:30" x14ac:dyDescent="0.25">
      <c r="A267" s="5" t="str">
        <f t="shared" si="4"/>
        <v>0071DM0459</v>
      </c>
      <c r="B267" s="23" t="s">
        <v>2119</v>
      </c>
      <c r="C267" t="s">
        <v>1245</v>
      </c>
      <c r="D267" t="s">
        <v>1243</v>
      </c>
      <c r="E267" t="s">
        <v>1244</v>
      </c>
      <c r="F267">
        <v>623710</v>
      </c>
      <c r="G267">
        <v>0</v>
      </c>
      <c r="H267" t="s">
        <v>1282</v>
      </c>
      <c r="I267" t="s">
        <v>20</v>
      </c>
      <c r="J267" t="s">
        <v>90</v>
      </c>
      <c r="K267" t="s">
        <v>21</v>
      </c>
      <c r="M267" t="s">
        <v>17651</v>
      </c>
      <c r="N267" t="s">
        <v>22</v>
      </c>
      <c r="O267" t="s">
        <v>23</v>
      </c>
      <c r="P267" t="s">
        <v>26</v>
      </c>
      <c r="Q267" t="s">
        <v>92</v>
      </c>
      <c r="R267" s="13">
        <v>102</v>
      </c>
      <c r="S267" s="13">
        <v>6</v>
      </c>
      <c r="T267" s="21">
        <v>1</v>
      </c>
      <c r="V267" t="s">
        <v>2116</v>
      </c>
      <c r="W267" t="str">
        <f>+IF(V267="","",IF(MID(V267,1,3)="ECE","UNICO",IF(V267="FINES",CONCATENATE("R",IF(OR(C267="16",C267="21",C267="22",C267="23"),"16212223",IF(OR(C267="15",C267="17",C267="24",C267="25"),"15172425",C267))),IF(V267="CEBAS","UNICO",IF(VALUE(C267)&lt;=11,"AMBA","INTERIOR")))))</f>
        <v>AMBA</v>
      </c>
      <c r="X267" s="20" t="str">
        <f>+IF(V267="","-",CONCATENATE(V267,"_",W267))</f>
        <v>CENS_AMBA</v>
      </c>
      <c r="Y267" s="59">
        <v>0.59842767527228913</v>
      </c>
      <c r="Z267" t="str">
        <f>+IFERROR(VLOOKUP(H267,#REF!,2,FALSE),"-")</f>
        <v>-</v>
      </c>
      <c r="AA267" t="s">
        <v>2393</v>
      </c>
      <c r="AB267" t="str">
        <f>+IF(W267="","-",IF(W267="UNICO","CENSO","MUESTRA"))</f>
        <v>MUESTRA</v>
      </c>
      <c r="AC267" t="s">
        <v>2397</v>
      </c>
      <c r="AD267" t="s">
        <v>134</v>
      </c>
    </row>
    <row r="268" spans="1:30" x14ac:dyDescent="0.25">
      <c r="A268" s="5" t="str">
        <f t="shared" si="4"/>
        <v>0114DM0452</v>
      </c>
      <c r="B268" s="23" t="s">
        <v>2119</v>
      </c>
      <c r="C268" t="s">
        <v>19</v>
      </c>
      <c r="D268" t="s">
        <v>311</v>
      </c>
      <c r="E268" t="s">
        <v>1857</v>
      </c>
      <c r="F268">
        <v>623586</v>
      </c>
      <c r="G268">
        <v>0</v>
      </c>
      <c r="H268" t="s">
        <v>1864</v>
      </c>
      <c r="I268" t="s">
        <v>20</v>
      </c>
      <c r="J268" t="s">
        <v>90</v>
      </c>
      <c r="K268" t="s">
        <v>21</v>
      </c>
      <c r="M268" t="s">
        <v>17642</v>
      </c>
      <c r="N268" t="s">
        <v>22</v>
      </c>
      <c r="O268" t="s">
        <v>23</v>
      </c>
      <c r="P268" t="s">
        <v>26</v>
      </c>
      <c r="Q268" t="s">
        <v>92</v>
      </c>
      <c r="R268" s="13">
        <v>176</v>
      </c>
      <c r="S268" s="13">
        <v>7</v>
      </c>
      <c r="T268" s="21">
        <v>1</v>
      </c>
      <c r="V268" t="s">
        <v>2116</v>
      </c>
      <c r="W268" t="str">
        <f>+IF(V268="","",IF(MID(V268,1,3)="ECE","UNICO",IF(V268="FINES",CONCATENATE("R",IF(OR(C268="16",C268="21",C268="22",C268="23"),"16212223",IF(OR(C268="15",C268="17",C268="24",C268="25"),"15172425",C268))),IF(V268="CEBAS","UNICO",IF(VALUE(C268)&lt;=11,"AMBA","INTERIOR")))))</f>
        <v>AMBA</v>
      </c>
      <c r="X268" s="20" t="str">
        <f>+IF(V268="","-",CONCATENATE(V268,"_",W268))</f>
        <v>CENS_AMBA</v>
      </c>
      <c r="Y268" s="59">
        <v>0.59847655333578587</v>
      </c>
      <c r="Z268" t="str">
        <f>+IFERROR(VLOOKUP(H268,#REF!,2,FALSE),"-")</f>
        <v>-</v>
      </c>
      <c r="AA268" t="s">
        <v>2393</v>
      </c>
      <c r="AB268" t="str">
        <f>+IF(W268="","-",IF(W268="UNICO","CENSO","MUESTRA"))</f>
        <v>MUESTRA</v>
      </c>
      <c r="AC268" t="s">
        <v>2398</v>
      </c>
      <c r="AD268" t="s">
        <v>134</v>
      </c>
    </row>
    <row r="269" spans="1:30" x14ac:dyDescent="0.25">
      <c r="A269" s="5" t="str">
        <f t="shared" si="4"/>
        <v>0071DM0465</v>
      </c>
      <c r="B269" s="23" t="s">
        <v>2119</v>
      </c>
      <c r="C269" t="s">
        <v>1245</v>
      </c>
      <c r="D269" t="s">
        <v>1243</v>
      </c>
      <c r="E269" t="s">
        <v>1244</v>
      </c>
      <c r="F269">
        <v>607584</v>
      </c>
      <c r="G269">
        <v>0</v>
      </c>
      <c r="H269" t="s">
        <v>1288</v>
      </c>
      <c r="I269" t="s">
        <v>20</v>
      </c>
      <c r="J269" t="s">
        <v>90</v>
      </c>
      <c r="K269" t="s">
        <v>21</v>
      </c>
      <c r="M269" t="s">
        <v>17619</v>
      </c>
      <c r="N269" t="s">
        <v>22</v>
      </c>
      <c r="O269" t="s">
        <v>23</v>
      </c>
      <c r="P269" t="s">
        <v>26</v>
      </c>
      <c r="Q269" t="s">
        <v>92</v>
      </c>
      <c r="R269" s="13">
        <v>278</v>
      </c>
      <c r="S269" s="13">
        <v>17</v>
      </c>
      <c r="T269" s="21">
        <v>1</v>
      </c>
      <c r="V269" t="s">
        <v>2116</v>
      </c>
      <c r="W269" t="str">
        <f>+IF(V269="","",IF(MID(V269,1,3)="ECE","UNICO",IF(V269="FINES",CONCATENATE("R",IF(OR(C269="16",C269="21",C269="22",C269="23"),"16212223",IF(OR(C269="15",C269="17",C269="24",C269="25"),"15172425",C269))),IF(V269="CEBAS","UNICO",IF(VALUE(C269)&lt;=11,"AMBA","INTERIOR")))))</f>
        <v>AMBA</v>
      </c>
      <c r="X269" s="20" t="str">
        <f>+IF(V269="","-",CONCATENATE(V269,"_",W269))</f>
        <v>CENS_AMBA</v>
      </c>
      <c r="Y269" s="59">
        <v>0.59849068925187399</v>
      </c>
      <c r="Z269" t="str">
        <f>+IFERROR(VLOOKUP(H269,#REF!,2,FALSE),"-")</f>
        <v>-</v>
      </c>
      <c r="AA269" t="s">
        <v>2393</v>
      </c>
      <c r="AB269" t="str">
        <f>+IF(W269="","-",IF(W269="UNICO","CENSO","MUESTRA"))</f>
        <v>MUESTRA</v>
      </c>
      <c r="AC269" t="s">
        <v>2397</v>
      </c>
      <c r="AD269" t="s">
        <v>134</v>
      </c>
    </row>
    <row r="270" spans="1:30" x14ac:dyDescent="0.25">
      <c r="A270" s="5" t="str">
        <f t="shared" si="4"/>
        <v>0133DM0456</v>
      </c>
      <c r="B270" s="23" t="s">
        <v>2119</v>
      </c>
      <c r="C270" t="s">
        <v>1302</v>
      </c>
      <c r="D270" t="s">
        <v>160</v>
      </c>
      <c r="E270" t="s">
        <v>2049</v>
      </c>
      <c r="F270">
        <v>623736</v>
      </c>
      <c r="G270">
        <v>0</v>
      </c>
      <c r="H270" t="s">
        <v>2070</v>
      </c>
      <c r="I270" t="s">
        <v>20</v>
      </c>
      <c r="J270" t="s">
        <v>90</v>
      </c>
      <c r="K270" t="s">
        <v>21</v>
      </c>
      <c r="M270" t="s">
        <v>17628</v>
      </c>
      <c r="N270" t="s">
        <v>22</v>
      </c>
      <c r="O270" t="s">
        <v>23</v>
      </c>
      <c r="P270" t="s">
        <v>26</v>
      </c>
      <c r="Q270" t="s">
        <v>92</v>
      </c>
      <c r="R270" s="13">
        <v>132</v>
      </c>
      <c r="S270" s="13">
        <v>7</v>
      </c>
      <c r="T270" s="21">
        <v>1</v>
      </c>
      <c r="V270" t="s">
        <v>2116</v>
      </c>
      <c r="W270" t="str">
        <f>+IF(V270="","",IF(MID(V270,1,3)="ECE","UNICO",IF(V270="FINES",CONCATENATE("R",IF(OR(C270="16",C270="21",C270="22",C270="23"),"16212223",IF(OR(C270="15",C270="17",C270="24",C270="25"),"15172425",C270))),IF(V270="CEBAS","UNICO",IF(VALUE(C270)&lt;=11,"AMBA","INTERIOR")))))</f>
        <v>AMBA</v>
      </c>
      <c r="X270" s="20" t="str">
        <f>+IF(V270="","-",CONCATENATE(V270,"_",W270))</f>
        <v>CENS_AMBA</v>
      </c>
      <c r="Y270" s="59">
        <v>0.60130803452597725</v>
      </c>
      <c r="Z270" t="str">
        <f>+IFERROR(VLOOKUP(H270,#REF!,2,FALSE),"-")</f>
        <v>-</v>
      </c>
      <c r="AA270" t="s">
        <v>2393</v>
      </c>
      <c r="AB270" t="str">
        <f>+IF(W270="","-",IF(W270="UNICO","CENSO","MUESTRA"))</f>
        <v>MUESTRA</v>
      </c>
      <c r="AC270" t="s">
        <v>2398</v>
      </c>
      <c r="AD270" t="s">
        <v>134</v>
      </c>
    </row>
    <row r="271" spans="1:30" x14ac:dyDescent="0.25">
      <c r="A271" s="5" t="str">
        <f t="shared" si="4"/>
        <v>0069DM0497</v>
      </c>
      <c r="B271" s="23" t="s">
        <v>2119</v>
      </c>
      <c r="C271" t="s">
        <v>1079</v>
      </c>
      <c r="D271" t="s">
        <v>1077</v>
      </c>
      <c r="E271" t="s">
        <v>1078</v>
      </c>
      <c r="F271">
        <v>624599</v>
      </c>
      <c r="G271">
        <v>0</v>
      </c>
      <c r="H271" t="s">
        <v>1225</v>
      </c>
      <c r="I271" t="s">
        <v>20</v>
      </c>
      <c r="J271" t="s">
        <v>90</v>
      </c>
      <c r="K271" t="s">
        <v>21</v>
      </c>
      <c r="M271" t="s">
        <v>17673</v>
      </c>
      <c r="N271" t="s">
        <v>22</v>
      </c>
      <c r="O271" t="s">
        <v>23</v>
      </c>
      <c r="P271" t="s">
        <v>26</v>
      </c>
      <c r="Q271" t="s">
        <v>92</v>
      </c>
      <c r="R271" s="13">
        <v>122</v>
      </c>
      <c r="S271" s="13">
        <v>9</v>
      </c>
      <c r="T271" s="21">
        <v>1</v>
      </c>
      <c r="V271" t="s">
        <v>2116</v>
      </c>
      <c r="W271" t="str">
        <f>+IF(V271="","",IF(MID(V271,1,3)="ECE","UNICO",IF(V271="FINES",CONCATENATE("R",IF(OR(C271="16",C271="21",C271="22",C271="23"),"16212223",IF(OR(C271="15",C271="17",C271="24",C271="25"),"15172425",C271))),IF(V271="CEBAS","UNICO",IF(VALUE(C271)&lt;=11,"AMBA","INTERIOR")))))</f>
        <v>AMBA</v>
      </c>
      <c r="X271" s="20" t="str">
        <f>+IF(V271="","-",CONCATENATE(V271,"_",W271))</f>
        <v>CENS_AMBA</v>
      </c>
      <c r="Y271" s="59">
        <v>0.60134641102382114</v>
      </c>
      <c r="Z271" t="str">
        <f>+IFERROR(VLOOKUP(H271,#REF!,2,FALSE),"-")</f>
        <v>-</v>
      </c>
      <c r="AA271" t="s">
        <v>2393</v>
      </c>
      <c r="AB271" t="str">
        <f>+IF(W271="","-",IF(W271="UNICO","CENSO","MUESTRA"))</f>
        <v>MUESTRA</v>
      </c>
      <c r="AC271" t="s">
        <v>2397</v>
      </c>
      <c r="AD271" t="s">
        <v>134</v>
      </c>
    </row>
    <row r="272" spans="1:30" x14ac:dyDescent="0.25">
      <c r="A272" s="5" t="str">
        <f t="shared" si="4"/>
        <v>0117DM0454</v>
      </c>
      <c r="B272" s="23" t="s">
        <v>2119</v>
      </c>
      <c r="C272" t="s">
        <v>140</v>
      </c>
      <c r="D272" t="s">
        <v>85</v>
      </c>
      <c r="E272" t="s">
        <v>1888</v>
      </c>
      <c r="F272">
        <v>623695</v>
      </c>
      <c r="G272">
        <v>0</v>
      </c>
      <c r="H272" t="s">
        <v>1905</v>
      </c>
      <c r="I272" t="s">
        <v>20</v>
      </c>
      <c r="J272" t="s">
        <v>90</v>
      </c>
      <c r="K272" t="s">
        <v>21</v>
      </c>
      <c r="M272" t="s">
        <v>17674</v>
      </c>
      <c r="N272" t="s">
        <v>22</v>
      </c>
      <c r="O272" t="s">
        <v>23</v>
      </c>
      <c r="P272" t="s">
        <v>26</v>
      </c>
      <c r="Q272" t="s">
        <v>92</v>
      </c>
      <c r="R272" s="13">
        <v>102</v>
      </c>
      <c r="S272" s="13">
        <v>5</v>
      </c>
      <c r="T272" s="21">
        <v>1</v>
      </c>
      <c r="V272" t="s">
        <v>2116</v>
      </c>
      <c r="W272" t="str">
        <f>+IF(V272="","",IF(MID(V272,1,3)="ECE","UNICO",IF(V272="FINES",CONCATENATE("R",IF(OR(C272="16",C272="21",C272="22",C272="23"),"16212223",IF(OR(C272="15",C272="17",C272="24",C272="25"),"15172425",C272))),IF(V272="CEBAS","UNICO",IF(VALUE(C272)&lt;=11,"AMBA","INTERIOR")))))</f>
        <v>AMBA</v>
      </c>
      <c r="X272" s="20" t="str">
        <f>+IF(V272="","-",CONCATENATE(V272,"_",W272))</f>
        <v>CENS_AMBA</v>
      </c>
      <c r="Y272" s="59">
        <v>0.60232218727469444</v>
      </c>
      <c r="Z272" t="str">
        <f>+IFERROR(VLOOKUP(H272,#REF!,2,FALSE),"-")</f>
        <v>-</v>
      </c>
      <c r="AA272" t="s">
        <v>2393</v>
      </c>
      <c r="AB272" t="str">
        <f>+IF(W272="","-",IF(W272="UNICO","CENSO","MUESTRA"))</f>
        <v>MUESTRA</v>
      </c>
      <c r="AC272" t="s">
        <v>2398</v>
      </c>
      <c r="AD272" t="s">
        <v>134</v>
      </c>
    </row>
    <row r="273" spans="1:30" x14ac:dyDescent="0.25">
      <c r="A273" s="5" t="str">
        <f t="shared" si="4"/>
        <v>0055DM0451</v>
      </c>
      <c r="B273" s="23" t="s">
        <v>2119</v>
      </c>
      <c r="C273" t="s">
        <v>884</v>
      </c>
      <c r="D273" t="s">
        <v>882</v>
      </c>
      <c r="E273" t="s">
        <v>883</v>
      </c>
      <c r="F273">
        <v>608478</v>
      </c>
      <c r="G273">
        <v>0</v>
      </c>
      <c r="H273" t="s">
        <v>903</v>
      </c>
      <c r="I273" t="s">
        <v>20</v>
      </c>
      <c r="J273" t="s">
        <v>90</v>
      </c>
      <c r="K273" t="s">
        <v>21</v>
      </c>
      <c r="M273" t="s">
        <v>2289</v>
      </c>
      <c r="N273" t="s">
        <v>22</v>
      </c>
      <c r="O273" t="s">
        <v>23</v>
      </c>
      <c r="P273" t="s">
        <v>26</v>
      </c>
      <c r="Q273" t="s">
        <v>92</v>
      </c>
      <c r="R273" s="13">
        <v>51</v>
      </c>
      <c r="S273" s="13">
        <v>3</v>
      </c>
      <c r="T273" s="21">
        <v>1</v>
      </c>
      <c r="V273" t="s">
        <v>2116</v>
      </c>
      <c r="W273" t="str">
        <f>+IF(V273="","",IF(MID(V273,1,3)="ECE","UNICO",IF(V273="FINES",CONCATENATE("R",IF(OR(C273="16",C273="21",C273="22",C273="23"),"16212223",IF(OR(C273="15",C273="17",C273="24",C273="25"),"15172425",C273))),IF(V273="CEBAS","UNICO",IF(VALUE(C273)&lt;=11,"AMBA","INTERIOR")))))</f>
        <v>AMBA</v>
      </c>
      <c r="X273" s="20" t="str">
        <f>+IF(V273="","-",CONCATENATE(V273,"_",W273))</f>
        <v>CENS_AMBA</v>
      </c>
      <c r="Y273" s="59">
        <v>0.61212211847305298</v>
      </c>
      <c r="Z273" t="str">
        <f>+IFERROR(VLOOKUP(H273,#REF!,2,FALSE),"-")</f>
        <v>-</v>
      </c>
      <c r="AA273" t="s">
        <v>2393</v>
      </c>
      <c r="AB273" t="str">
        <f>+IF(W273="","-",IF(W273="UNICO","CENSO","MUESTRA"))</f>
        <v>MUESTRA</v>
      </c>
      <c r="AC273" t="s">
        <v>2398</v>
      </c>
      <c r="AD273" t="s">
        <v>134</v>
      </c>
    </row>
    <row r="274" spans="1:30" x14ac:dyDescent="0.25">
      <c r="A274" s="5" t="str">
        <f t="shared" si="4"/>
        <v>0129DM0452</v>
      </c>
      <c r="B274" s="23" t="s">
        <v>2119</v>
      </c>
      <c r="C274" t="s">
        <v>186</v>
      </c>
      <c r="D274" t="s">
        <v>182</v>
      </c>
      <c r="E274" t="s">
        <v>1985</v>
      </c>
      <c r="F274">
        <v>623666</v>
      </c>
      <c r="G274">
        <v>0</v>
      </c>
      <c r="H274" t="s">
        <v>1992</v>
      </c>
      <c r="I274" t="s">
        <v>20</v>
      </c>
      <c r="J274" t="s">
        <v>90</v>
      </c>
      <c r="K274" t="s">
        <v>21</v>
      </c>
      <c r="M274" t="s">
        <v>17642</v>
      </c>
      <c r="N274" t="s">
        <v>22</v>
      </c>
      <c r="O274" t="s">
        <v>23</v>
      </c>
      <c r="P274" t="s">
        <v>26</v>
      </c>
      <c r="Q274" t="s">
        <v>92</v>
      </c>
      <c r="R274" s="13">
        <v>259</v>
      </c>
      <c r="S274" s="13">
        <v>9</v>
      </c>
      <c r="T274" s="21">
        <v>1</v>
      </c>
      <c r="V274" t="s">
        <v>2116</v>
      </c>
      <c r="W274" t="str">
        <f>+IF(V274="","",IF(MID(V274,1,3)="ECE","UNICO",IF(V274="FINES",CONCATENATE("R",IF(OR(C274="16",C274="21",C274="22",C274="23"),"16212223",IF(OR(C274="15",C274="17",C274="24",C274="25"),"15172425",C274))),IF(V274="CEBAS","UNICO",IF(VALUE(C274)&lt;=11,"AMBA","INTERIOR")))))</f>
        <v>AMBA</v>
      </c>
      <c r="X274" s="20" t="str">
        <f>+IF(V274="","-",CONCATENATE(V274,"_",W274))</f>
        <v>CENS_AMBA</v>
      </c>
      <c r="Y274" s="59">
        <v>0.6152533057964209</v>
      </c>
      <c r="Z274" t="str">
        <f>+IFERROR(VLOOKUP(H274,#REF!,2,FALSE),"-")</f>
        <v>-</v>
      </c>
      <c r="AA274" t="s">
        <v>2393</v>
      </c>
      <c r="AB274" t="str">
        <f>+IF(W274="","-",IF(W274="UNICO","CENSO","MUESTRA"))</f>
        <v>MUESTRA</v>
      </c>
      <c r="AC274" t="s">
        <v>2397</v>
      </c>
      <c r="AD274" t="s">
        <v>134</v>
      </c>
    </row>
    <row r="275" spans="1:30" x14ac:dyDescent="0.25">
      <c r="A275" s="5" t="str">
        <f t="shared" si="4"/>
        <v>0030DM0453</v>
      </c>
      <c r="B275" s="23" t="s">
        <v>2119</v>
      </c>
      <c r="C275" t="s">
        <v>186</v>
      </c>
      <c r="D275" t="s">
        <v>551</v>
      </c>
      <c r="E275" t="s">
        <v>552</v>
      </c>
      <c r="F275">
        <v>623659</v>
      </c>
      <c r="G275">
        <v>0</v>
      </c>
      <c r="H275" t="s">
        <v>570</v>
      </c>
      <c r="I275" t="s">
        <v>20</v>
      </c>
      <c r="J275" t="s">
        <v>90</v>
      </c>
      <c r="K275" t="s">
        <v>21</v>
      </c>
      <c r="M275" t="s">
        <v>17638</v>
      </c>
      <c r="N275" t="s">
        <v>22</v>
      </c>
      <c r="O275" t="s">
        <v>23</v>
      </c>
      <c r="P275" t="s">
        <v>26</v>
      </c>
      <c r="Q275" t="s">
        <v>92</v>
      </c>
      <c r="R275" s="13">
        <v>59</v>
      </c>
      <c r="S275" s="13">
        <v>6</v>
      </c>
      <c r="T275" s="21">
        <v>1</v>
      </c>
      <c r="V275" t="s">
        <v>2116</v>
      </c>
      <c r="W275" t="str">
        <f>+IF(V275="","",IF(MID(V275,1,3)="ECE","UNICO",IF(V275="FINES",CONCATENATE("R",IF(OR(C275="16",C275="21",C275="22",C275="23"),"16212223",IF(OR(C275="15",C275="17",C275="24",C275="25"),"15172425",C275))),IF(V275="CEBAS","UNICO",IF(VALUE(C275)&lt;=11,"AMBA","INTERIOR")))))</f>
        <v>AMBA</v>
      </c>
      <c r="X275" s="20" t="str">
        <f>+IF(V275="","-",CONCATENATE(V275,"_",W275))</f>
        <v>CENS_AMBA</v>
      </c>
      <c r="Y275" s="59">
        <v>0.62604832478931971</v>
      </c>
      <c r="Z275" t="str">
        <f>+IFERROR(VLOOKUP(H275,#REF!,2,FALSE),"-")</f>
        <v>-</v>
      </c>
      <c r="AA275" t="s">
        <v>2393</v>
      </c>
      <c r="AB275" t="str">
        <f>+IF(W275="","-",IF(W275="UNICO","CENSO","MUESTRA"))</f>
        <v>MUESTRA</v>
      </c>
      <c r="AC275" t="s">
        <v>2397</v>
      </c>
      <c r="AD275" t="s">
        <v>134</v>
      </c>
    </row>
    <row r="276" spans="1:30" x14ac:dyDescent="0.25">
      <c r="A276" s="5" t="str">
        <f t="shared" si="4"/>
        <v>0073DM0457</v>
      </c>
      <c r="B276" s="23" t="s">
        <v>2119</v>
      </c>
      <c r="C276" t="s">
        <v>1302</v>
      </c>
      <c r="D276" t="s">
        <v>1300</v>
      </c>
      <c r="E276" t="s">
        <v>1301</v>
      </c>
      <c r="F276">
        <v>623738</v>
      </c>
      <c r="G276">
        <v>0</v>
      </c>
      <c r="H276" t="s">
        <v>1336</v>
      </c>
      <c r="I276" t="s">
        <v>20</v>
      </c>
      <c r="J276" t="s">
        <v>90</v>
      </c>
      <c r="K276" t="s">
        <v>21</v>
      </c>
      <c r="M276" t="s">
        <v>17634</v>
      </c>
      <c r="N276" t="s">
        <v>22</v>
      </c>
      <c r="O276" t="s">
        <v>23</v>
      </c>
      <c r="P276" t="s">
        <v>26</v>
      </c>
      <c r="Q276" t="s">
        <v>92</v>
      </c>
      <c r="R276" s="13">
        <v>162</v>
      </c>
      <c r="S276" s="13">
        <v>7</v>
      </c>
      <c r="T276" s="21">
        <v>1</v>
      </c>
      <c r="V276" t="s">
        <v>2116</v>
      </c>
      <c r="W276" t="str">
        <f>+IF(V276="","",IF(MID(V276,1,3)="ECE","UNICO",IF(V276="FINES",CONCATENATE("R",IF(OR(C276="16",C276="21",C276="22",C276="23"),"16212223",IF(OR(C276="15",C276="17",C276="24",C276="25"),"15172425",C276))),IF(V276="CEBAS","UNICO",IF(VALUE(C276)&lt;=11,"AMBA","INTERIOR")))))</f>
        <v>AMBA</v>
      </c>
      <c r="X276" s="20" t="str">
        <f>+IF(V276="","-",CONCATENATE(V276,"_",W276))</f>
        <v>CENS_AMBA</v>
      </c>
      <c r="Y276" s="59">
        <v>0.62975455522537227</v>
      </c>
      <c r="Z276" t="str">
        <f>+IFERROR(VLOOKUP(H276,#REF!,2,FALSE),"-")</f>
        <v>-</v>
      </c>
      <c r="AA276" t="s">
        <v>2393</v>
      </c>
      <c r="AB276" t="str">
        <f>+IF(W276="","-",IF(W276="UNICO","CENSO","MUESTRA"))</f>
        <v>MUESTRA</v>
      </c>
      <c r="AC276" t="s">
        <v>2397</v>
      </c>
      <c r="AD276" t="s">
        <v>134</v>
      </c>
    </row>
    <row r="277" spans="1:30" x14ac:dyDescent="0.25">
      <c r="A277" s="5" t="str">
        <f t="shared" si="4"/>
        <v>0069DM0456</v>
      </c>
      <c r="B277" s="23" t="s">
        <v>2119</v>
      </c>
      <c r="C277" t="s">
        <v>1079</v>
      </c>
      <c r="D277" t="s">
        <v>1077</v>
      </c>
      <c r="E277" t="s">
        <v>1078</v>
      </c>
      <c r="F277">
        <v>616431</v>
      </c>
      <c r="G277">
        <v>0</v>
      </c>
      <c r="H277" t="s">
        <v>1164</v>
      </c>
      <c r="I277" t="s">
        <v>20</v>
      </c>
      <c r="J277" t="s">
        <v>90</v>
      </c>
      <c r="K277" t="s">
        <v>21</v>
      </c>
      <c r="M277" t="s">
        <v>17675</v>
      </c>
      <c r="N277" t="s">
        <v>22</v>
      </c>
      <c r="O277" t="s">
        <v>82</v>
      </c>
      <c r="P277" t="s">
        <v>26</v>
      </c>
      <c r="Q277" t="s">
        <v>92</v>
      </c>
      <c r="R277" s="13">
        <v>184</v>
      </c>
      <c r="S277" s="13">
        <v>10</v>
      </c>
      <c r="T277" s="21">
        <v>1</v>
      </c>
      <c r="V277" t="s">
        <v>2116</v>
      </c>
      <c r="W277" t="str">
        <f>+IF(V277="","",IF(MID(V277,1,3)="ECE","UNICO",IF(V277="FINES",CONCATENATE("R",IF(OR(C277="16",C277="21",C277="22",C277="23"),"16212223",IF(OR(C277="15",C277="17",C277="24",C277="25"),"15172425",C277))),IF(V277="CEBAS","UNICO",IF(VALUE(C277)&lt;=11,"AMBA","INTERIOR")))))</f>
        <v>AMBA</v>
      </c>
      <c r="X277" s="20" t="str">
        <f>+IF(V277="","-",CONCATENATE(V277,"_",W277))</f>
        <v>CENS_AMBA</v>
      </c>
      <c r="Y277" s="59">
        <v>0.63547191494389588</v>
      </c>
      <c r="Z277" t="str">
        <f>+IFERROR(VLOOKUP(H277,#REF!,2,FALSE),"-")</f>
        <v>-</v>
      </c>
      <c r="AA277" t="s">
        <v>2393</v>
      </c>
      <c r="AB277" t="str">
        <f>+IF(W277="","-",IF(W277="UNICO","CENSO","MUESTRA"))</f>
        <v>MUESTRA</v>
      </c>
      <c r="AC277" t="s">
        <v>2398</v>
      </c>
      <c r="AD277" t="s">
        <v>134</v>
      </c>
    </row>
    <row r="278" spans="1:30" x14ac:dyDescent="0.25">
      <c r="A278" s="5" t="str">
        <f t="shared" si="4"/>
        <v>0136DM0451</v>
      </c>
      <c r="B278" s="23" t="s">
        <v>2119</v>
      </c>
      <c r="C278" t="s">
        <v>1245</v>
      </c>
      <c r="D278" t="s">
        <v>170</v>
      </c>
      <c r="E278" t="s">
        <v>2094</v>
      </c>
      <c r="F278">
        <v>623852</v>
      </c>
      <c r="G278">
        <v>0</v>
      </c>
      <c r="H278" t="s">
        <v>2101</v>
      </c>
      <c r="I278" t="s">
        <v>20</v>
      </c>
      <c r="J278" t="s">
        <v>90</v>
      </c>
      <c r="K278" t="s">
        <v>21</v>
      </c>
      <c r="M278" t="s">
        <v>2289</v>
      </c>
      <c r="N278" t="s">
        <v>22</v>
      </c>
      <c r="O278" t="s">
        <v>23</v>
      </c>
      <c r="P278" t="s">
        <v>26</v>
      </c>
      <c r="Q278" t="s">
        <v>92</v>
      </c>
      <c r="R278" s="13">
        <v>64</v>
      </c>
      <c r="S278" s="13">
        <v>3</v>
      </c>
      <c r="T278" s="21">
        <v>1</v>
      </c>
      <c r="V278" t="s">
        <v>2116</v>
      </c>
      <c r="W278" t="str">
        <f>+IF(V278="","",IF(MID(V278,1,3)="ECE","UNICO",IF(V278="FINES",CONCATENATE("R",IF(OR(C278="16",C278="21",C278="22",C278="23"),"16212223",IF(OR(C278="15",C278="17",C278="24",C278="25"),"15172425",C278))),IF(V278="CEBAS","UNICO",IF(VALUE(C278)&lt;=11,"AMBA","INTERIOR")))))</f>
        <v>AMBA</v>
      </c>
      <c r="X278" s="20" t="str">
        <f>+IF(V278="","-",CONCATENATE(V278,"_",W278))</f>
        <v>CENS_AMBA</v>
      </c>
      <c r="Y278" s="59">
        <v>0.63715796373985911</v>
      </c>
      <c r="Z278" t="str">
        <f>+IFERROR(VLOOKUP(H278,#REF!,2,FALSE),"-")</f>
        <v>-</v>
      </c>
      <c r="AA278" t="s">
        <v>2393</v>
      </c>
      <c r="AB278" t="str">
        <f>+IF(W278="","-",IF(W278="UNICO","CENSO","MUESTRA"))</f>
        <v>MUESTRA</v>
      </c>
      <c r="AC278" t="s">
        <v>2398</v>
      </c>
      <c r="AD278" t="s">
        <v>134</v>
      </c>
    </row>
    <row r="279" spans="1:30" x14ac:dyDescent="0.25">
      <c r="A279" s="5" t="str">
        <f t="shared" si="4"/>
        <v>0069DM0487</v>
      </c>
      <c r="B279" s="23" t="s">
        <v>2119</v>
      </c>
      <c r="C279" t="s">
        <v>1079</v>
      </c>
      <c r="D279" t="s">
        <v>1077</v>
      </c>
      <c r="E279" t="s">
        <v>1078</v>
      </c>
      <c r="F279">
        <v>623616</v>
      </c>
      <c r="G279">
        <v>0</v>
      </c>
      <c r="H279" t="s">
        <v>1210</v>
      </c>
      <c r="I279" t="s">
        <v>20</v>
      </c>
      <c r="J279" t="s">
        <v>90</v>
      </c>
      <c r="K279" t="s">
        <v>21</v>
      </c>
      <c r="M279" t="s">
        <v>17676</v>
      </c>
      <c r="N279" t="s">
        <v>22</v>
      </c>
      <c r="O279" t="s">
        <v>23</v>
      </c>
      <c r="P279" t="s">
        <v>26</v>
      </c>
      <c r="Q279" t="s">
        <v>92</v>
      </c>
      <c r="R279" s="13">
        <v>114</v>
      </c>
      <c r="S279" s="13">
        <v>9</v>
      </c>
      <c r="T279" s="21">
        <v>1</v>
      </c>
      <c r="V279" t="s">
        <v>2116</v>
      </c>
      <c r="W279" t="str">
        <f>+IF(V279="","",IF(MID(V279,1,3)="ECE","UNICO",IF(V279="FINES",CONCATENATE("R",IF(OR(C279="16",C279="21",C279="22",C279="23"),"16212223",IF(OR(C279="15",C279="17",C279="24",C279="25"),"15172425",C279))),IF(V279="CEBAS","UNICO",IF(VALUE(C279)&lt;=11,"AMBA","INTERIOR")))))</f>
        <v>AMBA</v>
      </c>
      <c r="X279" s="20" t="str">
        <f>+IF(V279="","-",CONCATENATE(V279,"_",W279))</f>
        <v>CENS_AMBA</v>
      </c>
      <c r="Y279" s="59">
        <v>0.63842906373919861</v>
      </c>
      <c r="Z279" t="str">
        <f>+IFERROR(VLOOKUP(H279,#REF!,2,FALSE),"-")</f>
        <v>-</v>
      </c>
      <c r="AA279" t="s">
        <v>2393</v>
      </c>
      <c r="AB279" t="str">
        <f>+IF(W279="","-",IF(W279="UNICO","CENSO","MUESTRA"))</f>
        <v>MUESTRA</v>
      </c>
      <c r="AC279" t="s">
        <v>2398</v>
      </c>
      <c r="AD279" t="s">
        <v>134</v>
      </c>
    </row>
    <row r="280" spans="1:30" x14ac:dyDescent="0.25">
      <c r="A280" s="5" t="str">
        <f t="shared" si="4"/>
        <v>0015DM0454</v>
      </c>
      <c r="B280" s="23" t="s">
        <v>2119</v>
      </c>
      <c r="C280" t="s">
        <v>158</v>
      </c>
      <c r="D280" t="s">
        <v>427</v>
      </c>
      <c r="E280" t="s">
        <v>428</v>
      </c>
      <c r="F280">
        <v>623760</v>
      </c>
      <c r="G280">
        <v>0</v>
      </c>
      <c r="H280" t="s">
        <v>444</v>
      </c>
      <c r="I280" t="s">
        <v>20</v>
      </c>
      <c r="J280" t="s">
        <v>90</v>
      </c>
      <c r="K280" t="s">
        <v>21</v>
      </c>
      <c r="M280" t="s">
        <v>17632</v>
      </c>
      <c r="N280" t="s">
        <v>22</v>
      </c>
      <c r="O280" t="s">
        <v>23</v>
      </c>
      <c r="P280" t="s">
        <v>26</v>
      </c>
      <c r="Q280" t="s">
        <v>92</v>
      </c>
      <c r="R280" s="13">
        <v>50</v>
      </c>
      <c r="S280" s="13">
        <v>3</v>
      </c>
      <c r="T280" s="21">
        <v>1</v>
      </c>
      <c r="V280" t="s">
        <v>2116</v>
      </c>
      <c r="W280" t="str">
        <f>+IF(V280="","",IF(MID(V280,1,3)="ECE","UNICO",IF(V280="FINES",CONCATENATE("R",IF(OR(C280="16",C280="21",C280="22",C280="23"),"16212223",IF(OR(C280="15",C280="17",C280="24",C280="25"),"15172425",C280))),IF(V280="CEBAS","UNICO",IF(VALUE(C280)&lt;=11,"AMBA","INTERIOR")))))</f>
        <v>AMBA</v>
      </c>
      <c r="X280" s="20" t="str">
        <f>+IF(V280="","-",CONCATENATE(V280,"_",W280))</f>
        <v>CENS_AMBA</v>
      </c>
      <c r="Y280" s="59">
        <v>0.64032745361328125</v>
      </c>
      <c r="Z280" t="str">
        <f>+IFERROR(VLOOKUP(H280,#REF!,2,FALSE),"-")</f>
        <v>-</v>
      </c>
      <c r="AA280" t="s">
        <v>2393</v>
      </c>
      <c r="AB280" t="str">
        <f>+IF(W280="","-",IF(W280="UNICO","CENSO","MUESTRA"))</f>
        <v>MUESTRA</v>
      </c>
      <c r="AC280" t="s">
        <v>2398</v>
      </c>
      <c r="AD280" t="s">
        <v>134</v>
      </c>
    </row>
    <row r="281" spans="1:30" x14ac:dyDescent="0.25">
      <c r="A281" s="5" t="str">
        <f t="shared" si="4"/>
        <v>0132DM0453</v>
      </c>
      <c r="B281" s="23" t="s">
        <v>2119</v>
      </c>
      <c r="C281" t="s">
        <v>1302</v>
      </c>
      <c r="D281" t="s">
        <v>619</v>
      </c>
      <c r="E281" t="s">
        <v>2032</v>
      </c>
      <c r="F281">
        <v>623726</v>
      </c>
      <c r="G281">
        <v>0</v>
      </c>
      <c r="H281" t="s">
        <v>2042</v>
      </c>
      <c r="I281" t="s">
        <v>20</v>
      </c>
      <c r="J281" t="s">
        <v>90</v>
      </c>
      <c r="K281" t="s">
        <v>21</v>
      </c>
      <c r="M281" t="s">
        <v>17638</v>
      </c>
      <c r="N281" t="s">
        <v>22</v>
      </c>
      <c r="O281" t="s">
        <v>23</v>
      </c>
      <c r="P281" t="s">
        <v>26</v>
      </c>
      <c r="Q281" t="s">
        <v>92</v>
      </c>
      <c r="R281" s="13">
        <v>189</v>
      </c>
      <c r="S281" s="13">
        <v>7</v>
      </c>
      <c r="T281" s="21">
        <v>1</v>
      </c>
      <c r="V281" t="s">
        <v>2116</v>
      </c>
      <c r="W281" t="str">
        <f>+IF(V281="","",IF(MID(V281,1,3)="ECE","UNICO",IF(V281="FINES",CONCATENATE("R",IF(OR(C281="16",C281="21",C281="22",C281="23"),"16212223",IF(OR(C281="15",C281="17",C281="24",C281="25"),"15172425",C281))),IF(V281="CEBAS","UNICO",IF(VALUE(C281)&lt;=11,"AMBA","INTERIOR")))))</f>
        <v>AMBA</v>
      </c>
      <c r="X281" s="20" t="str">
        <f>+IF(V281="","-",CONCATENATE(V281,"_",W281))</f>
        <v>CENS_AMBA</v>
      </c>
      <c r="Y281" s="59">
        <v>0.64153923800117096</v>
      </c>
      <c r="Z281" t="str">
        <f>+IFERROR(VLOOKUP(H281,#REF!,2,FALSE),"-")</f>
        <v>-</v>
      </c>
      <c r="AA281" t="s">
        <v>2393</v>
      </c>
      <c r="AB281" t="str">
        <f>+IF(W281="","-",IF(W281="UNICO","CENSO","MUESTRA"))</f>
        <v>MUESTRA</v>
      </c>
      <c r="AC281" t="s">
        <v>2397</v>
      </c>
      <c r="AD281" t="s">
        <v>134</v>
      </c>
    </row>
    <row r="282" spans="1:30" x14ac:dyDescent="0.25">
      <c r="A282" s="5" t="str">
        <f t="shared" si="4"/>
        <v>0130DM0454</v>
      </c>
      <c r="B282" s="23" t="s">
        <v>2119</v>
      </c>
      <c r="C282" t="s">
        <v>186</v>
      </c>
      <c r="D282" t="s">
        <v>285</v>
      </c>
      <c r="E282" t="s">
        <v>1994</v>
      </c>
      <c r="F282">
        <v>623663</v>
      </c>
      <c r="G282">
        <v>0</v>
      </c>
      <c r="H282" t="s">
        <v>2008</v>
      </c>
      <c r="I282" t="s">
        <v>20</v>
      </c>
      <c r="J282" t="s">
        <v>90</v>
      </c>
      <c r="K282" t="s">
        <v>21</v>
      </c>
      <c r="M282" t="s">
        <v>17632</v>
      </c>
      <c r="N282" t="s">
        <v>22</v>
      </c>
      <c r="O282" t="s">
        <v>23</v>
      </c>
      <c r="P282" t="s">
        <v>26</v>
      </c>
      <c r="Q282" t="s">
        <v>92</v>
      </c>
      <c r="R282" s="13">
        <v>139</v>
      </c>
      <c r="S282" s="13">
        <v>7</v>
      </c>
      <c r="T282" s="21">
        <v>1</v>
      </c>
      <c r="V282" t="s">
        <v>2116</v>
      </c>
      <c r="W282" t="str">
        <f>+IF(V282="","",IF(MID(V282,1,3)="ECE","UNICO",IF(V282="FINES",CONCATENATE("R",IF(OR(C282="16",C282="21",C282="22",C282="23"),"16212223",IF(OR(C282="15",C282="17",C282="24",C282="25"),"15172425",C282))),IF(V282="CEBAS","UNICO",IF(VALUE(C282)&lt;=11,"AMBA","INTERIOR")))))</f>
        <v>AMBA</v>
      </c>
      <c r="X282" s="20" t="str">
        <f>+IF(V282="","-",CONCATENATE(V282,"_",W282))</f>
        <v>CENS_AMBA</v>
      </c>
      <c r="Y282" s="59">
        <v>0.64487828479872811</v>
      </c>
      <c r="Z282" t="str">
        <f>+IFERROR(VLOOKUP(H282,#REF!,2,FALSE),"-")</f>
        <v>-</v>
      </c>
      <c r="AA282" t="s">
        <v>2393</v>
      </c>
      <c r="AB282" t="str">
        <f>+IF(W282="","-",IF(W282="UNICO","CENSO","MUESTRA"))</f>
        <v>MUESTRA</v>
      </c>
      <c r="AC282" t="s">
        <v>2398</v>
      </c>
      <c r="AD282" t="s">
        <v>134</v>
      </c>
    </row>
    <row r="283" spans="1:30" x14ac:dyDescent="0.25">
      <c r="A283" s="5" t="str">
        <f t="shared" si="4"/>
        <v>0071DM0457</v>
      </c>
      <c r="B283" s="23" t="s">
        <v>2119</v>
      </c>
      <c r="C283" t="s">
        <v>1245</v>
      </c>
      <c r="D283" t="s">
        <v>1243</v>
      </c>
      <c r="E283" t="s">
        <v>1244</v>
      </c>
      <c r="F283">
        <v>623708</v>
      </c>
      <c r="G283">
        <v>0</v>
      </c>
      <c r="H283" t="s">
        <v>1280</v>
      </c>
      <c r="I283" t="s">
        <v>20</v>
      </c>
      <c r="J283" t="s">
        <v>90</v>
      </c>
      <c r="K283" t="s">
        <v>21</v>
      </c>
      <c r="M283" t="s">
        <v>17634</v>
      </c>
      <c r="N283" t="s">
        <v>22</v>
      </c>
      <c r="O283" t="s">
        <v>23</v>
      </c>
      <c r="P283" t="s">
        <v>26</v>
      </c>
      <c r="Q283" t="s">
        <v>92</v>
      </c>
      <c r="R283" s="13">
        <v>86</v>
      </c>
      <c r="S283" s="13">
        <v>7</v>
      </c>
      <c r="T283" s="21">
        <v>1</v>
      </c>
      <c r="V283" t="s">
        <v>2116</v>
      </c>
      <c r="W283" t="str">
        <f>+IF(V283="","",IF(MID(V283,1,3)="ECE","UNICO",IF(V283="FINES",CONCATENATE("R",IF(OR(C283="16",C283="21",C283="22",C283="23"),"16212223",IF(OR(C283="15",C283="17",C283="24",C283="25"),"15172425",C283))),IF(V283="CEBAS","UNICO",IF(VALUE(C283)&lt;=11,"AMBA","INTERIOR")))))</f>
        <v>AMBA</v>
      </c>
      <c r="X283" s="20" t="str">
        <f>+IF(V283="","-",CONCATENATE(V283,"_",W283))</f>
        <v>CENS_AMBA</v>
      </c>
      <c r="Y283" s="59">
        <v>0.64606107247842326</v>
      </c>
      <c r="Z283" t="str">
        <f>+IFERROR(VLOOKUP(H283,#REF!,2,FALSE),"-")</f>
        <v>-</v>
      </c>
      <c r="AA283" t="s">
        <v>2393</v>
      </c>
      <c r="AB283" t="str">
        <f>+IF(W283="","-",IF(W283="UNICO","CENSO","MUESTRA"))</f>
        <v>MUESTRA</v>
      </c>
      <c r="AC283" t="s">
        <v>2398</v>
      </c>
      <c r="AD283" t="s">
        <v>134</v>
      </c>
    </row>
    <row r="284" spans="1:30" x14ac:dyDescent="0.25">
      <c r="A284" s="5" t="str">
        <f t="shared" si="4"/>
        <v>0045DM0455</v>
      </c>
      <c r="B284" s="23" t="s">
        <v>2119</v>
      </c>
      <c r="C284" t="s">
        <v>140</v>
      </c>
      <c r="D284" t="s">
        <v>760</v>
      </c>
      <c r="E284" t="s">
        <v>761</v>
      </c>
      <c r="F284">
        <v>609796</v>
      </c>
      <c r="G284">
        <v>0</v>
      </c>
      <c r="H284" t="s">
        <v>789</v>
      </c>
      <c r="I284" t="s">
        <v>20</v>
      </c>
      <c r="J284" t="s">
        <v>90</v>
      </c>
      <c r="K284" t="s">
        <v>21</v>
      </c>
      <c r="M284" t="s">
        <v>17736</v>
      </c>
      <c r="N284" t="s">
        <v>22</v>
      </c>
      <c r="O284" t="s">
        <v>23</v>
      </c>
      <c r="P284" t="s">
        <v>26</v>
      </c>
      <c r="Q284" t="s">
        <v>92</v>
      </c>
      <c r="R284" s="13">
        <v>151</v>
      </c>
      <c r="S284" s="13">
        <v>16</v>
      </c>
      <c r="T284" s="21">
        <v>1</v>
      </c>
      <c r="V284" t="s">
        <v>2116</v>
      </c>
      <c r="W284" t="str">
        <f>+IF(V284="","",IF(MID(V284,1,3)="ECE","UNICO",IF(V284="FINES",CONCATENATE("R",IF(OR(C284="16",C284="21",C284="22",C284="23"),"16212223",IF(OR(C284="15",C284="17",C284="24",C284="25"),"15172425",C284))),IF(V284="CEBAS","UNICO",IF(VALUE(C284)&lt;=11,"AMBA","INTERIOR")))))</f>
        <v>AMBA</v>
      </c>
      <c r="X284" s="20" t="str">
        <f>+IF(V284="","-",CONCATENATE(V284,"_",W284))</f>
        <v>CENS_AMBA</v>
      </c>
      <c r="Y284" s="59">
        <v>0.64895904691595785</v>
      </c>
      <c r="Z284" t="str">
        <f>+IFERROR(VLOOKUP(H284,#REF!,2,FALSE),"-")</f>
        <v>-</v>
      </c>
      <c r="AA284" t="s">
        <v>2393</v>
      </c>
      <c r="AB284" t="str">
        <f>+IF(W284="","-",IF(W284="UNICO","CENSO","MUESTRA"))</f>
        <v>MUESTRA</v>
      </c>
      <c r="AC284" t="s">
        <v>2398</v>
      </c>
      <c r="AD284" t="s">
        <v>134</v>
      </c>
    </row>
    <row r="285" spans="1:30" x14ac:dyDescent="0.25">
      <c r="A285" s="5" t="str">
        <f t="shared" si="4"/>
        <v>0069DM0460</v>
      </c>
      <c r="B285" s="23" t="s">
        <v>2119</v>
      </c>
      <c r="C285" t="s">
        <v>1079</v>
      </c>
      <c r="D285" t="s">
        <v>1077</v>
      </c>
      <c r="E285" t="s">
        <v>1078</v>
      </c>
      <c r="F285">
        <v>623098</v>
      </c>
      <c r="G285">
        <v>0</v>
      </c>
      <c r="H285" t="s">
        <v>1169</v>
      </c>
      <c r="I285" t="s">
        <v>20</v>
      </c>
      <c r="J285" t="s">
        <v>90</v>
      </c>
      <c r="K285" t="s">
        <v>21</v>
      </c>
      <c r="M285" t="s">
        <v>17633</v>
      </c>
      <c r="N285" t="s">
        <v>22</v>
      </c>
      <c r="O285" t="s">
        <v>23</v>
      </c>
      <c r="P285" t="s">
        <v>26</v>
      </c>
      <c r="Q285" t="s">
        <v>92</v>
      </c>
      <c r="R285" s="13">
        <v>162</v>
      </c>
      <c r="S285" s="13">
        <v>8</v>
      </c>
      <c r="T285" s="21">
        <v>1</v>
      </c>
      <c r="V285" t="s">
        <v>2116</v>
      </c>
      <c r="W285" t="str">
        <f>+IF(V285="","",IF(MID(V285,1,3)="ECE","UNICO",IF(V285="FINES",CONCATENATE("R",IF(OR(C285="16",C285="21",C285="22",C285="23"),"16212223",IF(OR(C285="15",C285="17",C285="24",C285="25"),"15172425",C285))),IF(V285="CEBAS","UNICO",IF(VALUE(C285)&lt;=11,"AMBA","INTERIOR")))))</f>
        <v>AMBA</v>
      </c>
      <c r="X285" s="20" t="str">
        <f>+IF(V285="","-",CONCATENATE(V285,"_",W285))</f>
        <v>CENS_AMBA</v>
      </c>
      <c r="Y285" s="59">
        <v>0.65201994933580099</v>
      </c>
      <c r="Z285" t="str">
        <f>+IFERROR(VLOOKUP(H285,#REF!,2,FALSE),"-")</f>
        <v>-</v>
      </c>
      <c r="AA285" t="s">
        <v>2393</v>
      </c>
      <c r="AB285" t="str">
        <f>+IF(W285="","-",IF(W285="UNICO","CENSO","MUESTRA"))</f>
        <v>MUESTRA</v>
      </c>
      <c r="AC285" t="s">
        <v>2398</v>
      </c>
      <c r="AD285" t="s">
        <v>134</v>
      </c>
    </row>
    <row r="286" spans="1:30" x14ac:dyDescent="0.25">
      <c r="A286" s="5" t="str">
        <f t="shared" si="4"/>
        <v>0130DM0455</v>
      </c>
      <c r="B286" s="23" t="s">
        <v>2119</v>
      </c>
      <c r="C286" t="s">
        <v>186</v>
      </c>
      <c r="D286" t="s">
        <v>285</v>
      </c>
      <c r="E286" t="s">
        <v>1994</v>
      </c>
      <c r="F286">
        <v>623664</v>
      </c>
      <c r="G286">
        <v>0</v>
      </c>
      <c r="H286" t="s">
        <v>2009</v>
      </c>
      <c r="I286" t="s">
        <v>20</v>
      </c>
      <c r="J286" t="s">
        <v>90</v>
      </c>
      <c r="K286" t="s">
        <v>21</v>
      </c>
      <c r="M286" t="s">
        <v>17643</v>
      </c>
      <c r="N286" t="s">
        <v>22</v>
      </c>
      <c r="O286" t="s">
        <v>23</v>
      </c>
      <c r="P286" t="s">
        <v>26</v>
      </c>
      <c r="Q286" t="s">
        <v>92</v>
      </c>
      <c r="R286" s="13">
        <v>198</v>
      </c>
      <c r="S286" s="13">
        <v>8</v>
      </c>
      <c r="T286" s="21">
        <v>1</v>
      </c>
      <c r="V286" t="s">
        <v>2116</v>
      </c>
      <c r="W286" t="str">
        <f>+IF(V286="","",IF(MID(V286,1,3)="ECE","UNICO",IF(V286="FINES",CONCATENATE("R",IF(OR(C286="16",C286="21",C286="22",C286="23"),"16212223",IF(OR(C286="15",C286="17",C286="24",C286="25"),"15172425",C286))),IF(V286="CEBAS","UNICO",IF(VALUE(C286)&lt;=11,"AMBA","INTERIOR")))))</f>
        <v>AMBA</v>
      </c>
      <c r="X286" s="20" t="str">
        <f>+IF(V286="","-",CONCATENATE(V286,"_",W286))</f>
        <v>CENS_AMBA</v>
      </c>
      <c r="Y286" s="59">
        <v>0.65221245351590607</v>
      </c>
      <c r="Z286" t="str">
        <f>+IFERROR(VLOOKUP(H286,#REF!,2,FALSE),"-")</f>
        <v>-</v>
      </c>
      <c r="AA286" t="s">
        <v>2393</v>
      </c>
      <c r="AB286" t="str">
        <f>+IF(W286="","-",IF(W286="UNICO","CENSO","MUESTRA"))</f>
        <v>MUESTRA</v>
      </c>
      <c r="AC286" t="s">
        <v>2398</v>
      </c>
      <c r="AD286" t="s">
        <v>134</v>
      </c>
    </row>
    <row r="287" spans="1:30" x14ac:dyDescent="0.25">
      <c r="A287" s="5" t="str">
        <f t="shared" si="4"/>
        <v>0062DM0453</v>
      </c>
      <c r="B287" s="23" t="s">
        <v>2119</v>
      </c>
      <c r="C287" t="s">
        <v>246</v>
      </c>
      <c r="D287" t="s">
        <v>958</v>
      </c>
      <c r="E287" t="s">
        <v>959</v>
      </c>
      <c r="F287">
        <v>610701</v>
      </c>
      <c r="G287">
        <v>0</v>
      </c>
      <c r="H287" t="s">
        <v>995</v>
      </c>
      <c r="I287" t="s">
        <v>20</v>
      </c>
      <c r="J287" t="s">
        <v>90</v>
      </c>
      <c r="K287" t="s">
        <v>21</v>
      </c>
      <c r="M287" t="s">
        <v>17638</v>
      </c>
      <c r="N287" t="s">
        <v>22</v>
      </c>
      <c r="O287" t="s">
        <v>23</v>
      </c>
      <c r="P287" t="s">
        <v>26</v>
      </c>
      <c r="Q287" t="s">
        <v>92</v>
      </c>
      <c r="R287" s="13">
        <v>96</v>
      </c>
      <c r="S287" s="13">
        <v>10</v>
      </c>
      <c r="T287" s="21">
        <v>1</v>
      </c>
      <c r="V287" t="s">
        <v>2116</v>
      </c>
      <c r="W287" t="str">
        <f>+IF(V287="","",IF(MID(V287,1,3)="ECE","UNICO",IF(V287="FINES",CONCATENATE("R",IF(OR(C287="16",C287="21",C287="22",C287="23"),"16212223",IF(OR(C287="15",C287="17",C287="24",C287="25"),"15172425",C287))),IF(V287="CEBAS","UNICO",IF(VALUE(C287)&lt;=11,"AMBA","INTERIOR")))))</f>
        <v>AMBA</v>
      </c>
      <c r="X287" s="20" t="str">
        <f>+IF(V287="","-",CONCATENATE(V287,"_",W287))</f>
        <v>CENS_AMBA</v>
      </c>
      <c r="Y287" s="59">
        <v>0.65578720674795266</v>
      </c>
      <c r="Z287" t="str">
        <f>+IFERROR(VLOOKUP(H287,#REF!,2,FALSE),"-")</f>
        <v>-</v>
      </c>
      <c r="AA287" t="s">
        <v>2393</v>
      </c>
      <c r="AB287" t="str">
        <f>+IF(W287="","-",IF(W287="UNICO","CENSO","MUESTRA"))</f>
        <v>MUESTRA</v>
      </c>
      <c r="AC287" t="s">
        <v>2398</v>
      </c>
      <c r="AD287" t="s">
        <v>134</v>
      </c>
    </row>
    <row r="288" spans="1:30" x14ac:dyDescent="0.25">
      <c r="A288" s="5" t="str">
        <f t="shared" si="4"/>
        <v>0132DM0455</v>
      </c>
      <c r="B288" s="23" t="s">
        <v>2119</v>
      </c>
      <c r="C288" t="s">
        <v>1302</v>
      </c>
      <c r="D288" t="s">
        <v>619</v>
      </c>
      <c r="E288" t="s">
        <v>2032</v>
      </c>
      <c r="F288">
        <v>623730</v>
      </c>
      <c r="G288">
        <v>0</v>
      </c>
      <c r="H288" t="s">
        <v>2044</v>
      </c>
      <c r="I288" t="s">
        <v>20</v>
      </c>
      <c r="J288" t="s">
        <v>90</v>
      </c>
      <c r="K288" t="s">
        <v>21</v>
      </c>
      <c r="M288" t="s">
        <v>17643</v>
      </c>
      <c r="N288" t="s">
        <v>22</v>
      </c>
      <c r="O288" t="s">
        <v>23</v>
      </c>
      <c r="P288" t="s">
        <v>26</v>
      </c>
      <c r="Q288" t="s">
        <v>92</v>
      </c>
      <c r="R288" s="13">
        <v>56</v>
      </c>
      <c r="S288" s="13">
        <v>3</v>
      </c>
      <c r="T288" s="21">
        <v>1</v>
      </c>
      <c r="V288" t="s">
        <v>2116</v>
      </c>
      <c r="W288" t="str">
        <f>+IF(V288="","",IF(MID(V288,1,3)="ECE","UNICO",IF(V288="FINES",CONCATENATE("R",IF(OR(C288="16",C288="21",C288="22",C288="23"),"16212223",IF(OR(C288="15",C288="17",C288="24",C288="25"),"15172425",C288))),IF(V288="CEBAS","UNICO",IF(VALUE(C288)&lt;=11,"AMBA","INTERIOR")))))</f>
        <v>AMBA</v>
      </c>
      <c r="X288" s="20" t="str">
        <f>+IF(V288="","-",CONCATENATE(V288,"_",W288))</f>
        <v>CENS_AMBA</v>
      </c>
      <c r="Y288" s="59">
        <v>0.66661732447774791</v>
      </c>
      <c r="Z288" t="str">
        <f>+IFERROR(VLOOKUP(H288,#REF!,2,FALSE),"-")</f>
        <v>-</v>
      </c>
      <c r="AA288" t="s">
        <v>2393</v>
      </c>
      <c r="AB288" t="str">
        <f>+IF(W288="","-",IF(W288="UNICO","CENSO","MUESTRA"))</f>
        <v>MUESTRA</v>
      </c>
      <c r="AC288" t="s">
        <v>2397</v>
      </c>
      <c r="AD288" t="s">
        <v>134</v>
      </c>
    </row>
    <row r="289" spans="1:30" x14ac:dyDescent="0.25">
      <c r="A289" s="5" t="str">
        <f t="shared" si="4"/>
        <v>0062DM0470</v>
      </c>
      <c r="B289" s="23" t="s">
        <v>2119</v>
      </c>
      <c r="C289" t="s">
        <v>246</v>
      </c>
      <c r="D289" t="s">
        <v>958</v>
      </c>
      <c r="E289" t="s">
        <v>959</v>
      </c>
      <c r="F289">
        <v>624445</v>
      </c>
      <c r="G289">
        <v>0</v>
      </c>
      <c r="H289" t="s">
        <v>1016</v>
      </c>
      <c r="I289" t="s">
        <v>20</v>
      </c>
      <c r="J289" t="s">
        <v>90</v>
      </c>
      <c r="K289" t="s">
        <v>21</v>
      </c>
      <c r="M289" t="s">
        <v>17672</v>
      </c>
      <c r="N289" t="s">
        <v>22</v>
      </c>
      <c r="O289" t="s">
        <v>23</v>
      </c>
      <c r="P289" t="s">
        <v>26</v>
      </c>
      <c r="Q289" t="s">
        <v>92</v>
      </c>
      <c r="R289" s="13">
        <v>79</v>
      </c>
      <c r="S289" s="13">
        <v>6</v>
      </c>
      <c r="T289" s="21">
        <v>1</v>
      </c>
      <c r="V289" t="s">
        <v>2116</v>
      </c>
      <c r="W289" t="str">
        <f>+IF(V289="","",IF(MID(V289,1,3)="ECE","UNICO",IF(V289="FINES",CONCATENATE("R",IF(OR(C289="16",C289="21",C289="22",C289="23"),"16212223",IF(OR(C289="15",C289="17",C289="24",C289="25"),"15172425",C289))),IF(V289="CEBAS","UNICO",IF(VALUE(C289)&lt;=11,"AMBA","INTERIOR")))))</f>
        <v>AMBA</v>
      </c>
      <c r="X289" s="20" t="str">
        <f>+IF(V289="","-",CONCATENATE(V289,"_",W289))</f>
        <v>CENS_AMBA</v>
      </c>
      <c r="Y289" s="59">
        <v>0.66898687465770823</v>
      </c>
      <c r="Z289" t="str">
        <f>+IFERROR(VLOOKUP(H289,#REF!,2,FALSE),"-")</f>
        <v>-</v>
      </c>
      <c r="AA289" t="s">
        <v>2393</v>
      </c>
      <c r="AB289" t="str">
        <f>+IF(W289="","-",IF(W289="UNICO","CENSO","MUESTRA"))</f>
        <v>MUESTRA</v>
      </c>
      <c r="AC289" t="s">
        <v>2398</v>
      </c>
      <c r="AD289" t="s">
        <v>134</v>
      </c>
    </row>
    <row r="290" spans="1:30" x14ac:dyDescent="0.25">
      <c r="A290" s="5" t="str">
        <f t="shared" si="4"/>
        <v>0055DM0461</v>
      </c>
      <c r="B290" s="23" t="s">
        <v>2119</v>
      </c>
      <c r="C290" t="s">
        <v>884</v>
      </c>
      <c r="D290" t="s">
        <v>882</v>
      </c>
      <c r="E290" t="s">
        <v>883</v>
      </c>
      <c r="F290">
        <v>623681</v>
      </c>
      <c r="G290">
        <v>0</v>
      </c>
      <c r="H290" t="s">
        <v>914</v>
      </c>
      <c r="I290" t="s">
        <v>20</v>
      </c>
      <c r="J290" t="s">
        <v>90</v>
      </c>
      <c r="K290" t="s">
        <v>21</v>
      </c>
      <c r="M290" t="s">
        <v>2309</v>
      </c>
      <c r="N290" t="s">
        <v>135</v>
      </c>
      <c r="O290" t="s">
        <v>23</v>
      </c>
      <c r="P290" t="s">
        <v>26</v>
      </c>
      <c r="Q290" t="s">
        <v>92</v>
      </c>
      <c r="R290" s="13">
        <v>45</v>
      </c>
      <c r="S290" s="13">
        <v>3</v>
      </c>
      <c r="T290" s="21">
        <v>1</v>
      </c>
      <c r="V290" t="s">
        <v>2116</v>
      </c>
      <c r="W290" t="str">
        <f>+IF(V290="","",IF(MID(V290,1,3)="ECE","UNICO",IF(V290="FINES",CONCATENATE("R",IF(OR(C290="16",C290="21",C290="22",C290="23"),"16212223",IF(OR(C290="15",C290="17",C290="24",C290="25"),"15172425",C290))),IF(V290="CEBAS","UNICO",IF(VALUE(C290)&lt;=11,"AMBA","INTERIOR")))))</f>
        <v>AMBA</v>
      </c>
      <c r="X290" s="20" t="str">
        <f>+IF(V290="","-",CONCATENATE(V290,"_",W290))</f>
        <v>CENS_AMBA</v>
      </c>
      <c r="Y290" s="59">
        <v>0.66946840286254883</v>
      </c>
      <c r="Z290" t="str">
        <f>+IFERROR(VLOOKUP(H290,#REF!,2,FALSE),"-")</f>
        <v>-</v>
      </c>
      <c r="AA290" t="s">
        <v>2393</v>
      </c>
      <c r="AB290" t="str">
        <f>+IF(W290="","-",IF(W290="UNICO","CENSO","MUESTRA"))</f>
        <v>MUESTRA</v>
      </c>
      <c r="AC290" t="s">
        <v>2397</v>
      </c>
      <c r="AD290" t="s">
        <v>134</v>
      </c>
    </row>
    <row r="291" spans="1:30" x14ac:dyDescent="0.25">
      <c r="A291" s="5" t="str">
        <f t="shared" si="4"/>
        <v>0069DM0461</v>
      </c>
      <c r="B291" s="23" t="s">
        <v>2119</v>
      </c>
      <c r="C291" t="s">
        <v>1079</v>
      </c>
      <c r="D291" t="s">
        <v>1077</v>
      </c>
      <c r="E291" t="s">
        <v>1078</v>
      </c>
      <c r="F291">
        <v>623522</v>
      </c>
      <c r="G291">
        <v>0</v>
      </c>
      <c r="H291" t="s">
        <v>1170</v>
      </c>
      <c r="I291" t="s">
        <v>20</v>
      </c>
      <c r="J291" t="s">
        <v>90</v>
      </c>
      <c r="K291" t="s">
        <v>21</v>
      </c>
      <c r="M291" t="s">
        <v>2309</v>
      </c>
      <c r="N291" t="s">
        <v>22</v>
      </c>
      <c r="O291" t="s">
        <v>23</v>
      </c>
      <c r="P291" t="s">
        <v>26</v>
      </c>
      <c r="Q291" t="s">
        <v>92</v>
      </c>
      <c r="R291" s="13">
        <v>154</v>
      </c>
      <c r="S291" s="13">
        <v>12</v>
      </c>
      <c r="T291" s="21">
        <v>1</v>
      </c>
      <c r="V291" t="s">
        <v>2116</v>
      </c>
      <c r="W291" t="str">
        <f>+IF(V291="","",IF(MID(V291,1,3)="ECE","UNICO",IF(V291="FINES",CONCATENATE("R",IF(OR(C291="16",C291="21",C291="22",C291="23"),"16212223",IF(OR(C291="15",C291="17",C291="24",C291="25"),"15172425",C291))),IF(V291="CEBAS","UNICO",IF(VALUE(C291)&lt;=11,"AMBA","INTERIOR")))))</f>
        <v>AMBA</v>
      </c>
      <c r="X291" s="20" t="str">
        <f>+IF(V291="","-",CONCATENATE(V291,"_",W291))</f>
        <v>CENS_AMBA</v>
      </c>
      <c r="Y291" s="59">
        <v>0.67414775159623885</v>
      </c>
      <c r="Z291" t="str">
        <f>+IFERROR(VLOOKUP(H291,#REF!,2,FALSE),"-")</f>
        <v>-</v>
      </c>
      <c r="AA291" t="s">
        <v>2393</v>
      </c>
      <c r="AB291" t="str">
        <f>+IF(W291="","-",IF(W291="UNICO","CENSO","MUESTRA"))</f>
        <v>MUESTRA</v>
      </c>
      <c r="AC291" t="s">
        <v>2397</v>
      </c>
      <c r="AD291" t="s">
        <v>134</v>
      </c>
    </row>
    <row r="292" spans="1:30" x14ac:dyDescent="0.25">
      <c r="A292" s="5" t="str">
        <f t="shared" si="4"/>
        <v>0071DM0452</v>
      </c>
      <c r="B292" s="23" t="s">
        <v>2119</v>
      </c>
      <c r="C292" t="s">
        <v>1245</v>
      </c>
      <c r="D292" t="s">
        <v>1243</v>
      </c>
      <c r="E292" t="s">
        <v>1244</v>
      </c>
      <c r="F292">
        <v>615660</v>
      </c>
      <c r="G292">
        <v>0</v>
      </c>
      <c r="H292" t="s">
        <v>1275</v>
      </c>
      <c r="I292" t="s">
        <v>20</v>
      </c>
      <c r="J292" t="s">
        <v>90</v>
      </c>
      <c r="K292" t="s">
        <v>21</v>
      </c>
      <c r="M292" t="s">
        <v>17642</v>
      </c>
      <c r="N292" t="s">
        <v>22</v>
      </c>
      <c r="O292" t="s">
        <v>23</v>
      </c>
      <c r="P292" t="s">
        <v>26</v>
      </c>
      <c r="Q292" t="s">
        <v>92</v>
      </c>
      <c r="R292" s="13">
        <v>50</v>
      </c>
      <c r="S292" s="13">
        <v>3</v>
      </c>
      <c r="T292" s="21">
        <v>1</v>
      </c>
      <c r="V292" t="s">
        <v>2116</v>
      </c>
      <c r="W292" t="str">
        <f>+IF(V292="","",IF(MID(V292,1,3)="ECE","UNICO",IF(V292="FINES",CONCATENATE("R",IF(OR(C292="16",C292="21",C292="22",C292="23"),"16212223",IF(OR(C292="15",C292="17",C292="24",C292="25"),"15172425",C292))),IF(V292="CEBAS","UNICO",IF(VALUE(C292)&lt;=11,"AMBA","INTERIOR")))))</f>
        <v>AMBA</v>
      </c>
      <c r="X292" s="20" t="str">
        <f>+IF(V292="","-",CONCATENATE(V292,"_",W292))</f>
        <v>CENS_AMBA</v>
      </c>
      <c r="Y292" s="59">
        <v>0.67510558995935654</v>
      </c>
      <c r="Z292" t="str">
        <f>+IFERROR(VLOOKUP(H292,#REF!,2,FALSE),"-")</f>
        <v>-</v>
      </c>
      <c r="AA292" t="s">
        <v>2393</v>
      </c>
      <c r="AB292" t="str">
        <f>+IF(W292="","-",IF(W292="UNICO","CENSO","MUESTRA"))</f>
        <v>MUESTRA</v>
      </c>
      <c r="AC292" t="s">
        <v>2398</v>
      </c>
      <c r="AD292" t="s">
        <v>134</v>
      </c>
    </row>
    <row r="293" spans="1:30" x14ac:dyDescent="0.25">
      <c r="A293" s="5" t="str">
        <f t="shared" si="4"/>
        <v>0055DM0455</v>
      </c>
      <c r="B293" s="23" t="s">
        <v>2119</v>
      </c>
      <c r="C293" t="s">
        <v>884</v>
      </c>
      <c r="D293" t="s">
        <v>882</v>
      </c>
      <c r="E293" t="s">
        <v>883</v>
      </c>
      <c r="F293">
        <v>621165</v>
      </c>
      <c r="G293">
        <v>0</v>
      </c>
      <c r="H293" t="s">
        <v>908</v>
      </c>
      <c r="I293" t="s">
        <v>20</v>
      </c>
      <c r="J293" t="s">
        <v>90</v>
      </c>
      <c r="K293" t="s">
        <v>21</v>
      </c>
      <c r="M293" t="s">
        <v>17737</v>
      </c>
      <c r="N293" t="s">
        <v>22</v>
      </c>
      <c r="O293" t="s">
        <v>23</v>
      </c>
      <c r="P293" t="s">
        <v>26</v>
      </c>
      <c r="Q293" t="s">
        <v>92</v>
      </c>
      <c r="R293" s="13">
        <v>46</v>
      </c>
      <c r="S293" s="13">
        <v>3</v>
      </c>
      <c r="T293" s="21">
        <v>1</v>
      </c>
      <c r="V293" t="s">
        <v>2116</v>
      </c>
      <c r="W293" t="str">
        <f>+IF(V293="","",IF(MID(V293,1,3)="ECE","UNICO",IF(V293="FINES",CONCATENATE("R",IF(OR(C293="16",C293="21",C293="22",C293="23"),"16212223",IF(OR(C293="15",C293="17",C293="24",C293="25"),"15172425",C293))),IF(V293="CEBAS","UNICO",IF(VALUE(C293)&lt;=11,"AMBA","INTERIOR")))))</f>
        <v>AMBA</v>
      </c>
      <c r="X293" s="20" t="str">
        <f>+IF(V293="","-",CONCATENATE(V293,"_",W293))</f>
        <v>CENS_AMBA</v>
      </c>
      <c r="Y293" s="59">
        <v>0.6797656690752184</v>
      </c>
      <c r="Z293" t="str">
        <f>+IFERROR(VLOOKUP(H293,#REF!,2,FALSE),"-")</f>
        <v>-</v>
      </c>
      <c r="AA293" t="s">
        <v>2393</v>
      </c>
      <c r="AB293" t="str">
        <f>+IF(W293="","-",IF(W293="UNICO","CENSO","MUESTRA"))</f>
        <v>MUESTRA</v>
      </c>
      <c r="AC293" t="s">
        <v>2398</v>
      </c>
      <c r="AD293" t="s">
        <v>134</v>
      </c>
    </row>
    <row r="294" spans="1:30" x14ac:dyDescent="0.25">
      <c r="A294" s="5" t="str">
        <f t="shared" si="4"/>
        <v>0133DM0454</v>
      </c>
      <c r="B294" s="23" t="s">
        <v>2119</v>
      </c>
      <c r="C294" t="s">
        <v>1302</v>
      </c>
      <c r="D294" t="s">
        <v>160</v>
      </c>
      <c r="E294" t="s">
        <v>2049</v>
      </c>
      <c r="F294">
        <v>623734</v>
      </c>
      <c r="G294">
        <v>0</v>
      </c>
      <c r="H294" t="s">
        <v>2068</v>
      </c>
      <c r="I294" t="s">
        <v>20</v>
      </c>
      <c r="J294" t="s">
        <v>90</v>
      </c>
      <c r="K294" t="s">
        <v>21</v>
      </c>
      <c r="M294" t="s">
        <v>17632</v>
      </c>
      <c r="N294" t="s">
        <v>22</v>
      </c>
      <c r="O294" t="s">
        <v>23</v>
      </c>
      <c r="P294" t="s">
        <v>26</v>
      </c>
      <c r="Q294" t="s">
        <v>92</v>
      </c>
      <c r="R294" s="13">
        <v>130</v>
      </c>
      <c r="S294" s="13">
        <v>6</v>
      </c>
      <c r="T294" s="21">
        <v>1</v>
      </c>
      <c r="V294" t="s">
        <v>2116</v>
      </c>
      <c r="W294" t="str">
        <f>+IF(V294="","",IF(MID(V294,1,3)="ECE","UNICO",IF(V294="FINES",CONCATENATE("R",IF(OR(C294="16",C294="21",C294="22",C294="23"),"16212223",IF(OR(C294="15",C294="17",C294="24",C294="25"),"15172425",C294))),IF(V294="CEBAS","UNICO",IF(VALUE(C294)&lt;=11,"AMBA","INTERIOR")))))</f>
        <v>AMBA</v>
      </c>
      <c r="X294" s="20" t="str">
        <f>+IF(V294="","-",CONCATENATE(V294,"_",W294))</f>
        <v>CENS_AMBA</v>
      </c>
      <c r="Y294" s="59">
        <v>0.68371462177585907</v>
      </c>
      <c r="Z294" t="str">
        <f>+IFERROR(VLOOKUP(H294,#REF!,2,FALSE),"-")</f>
        <v>-</v>
      </c>
      <c r="AA294" t="s">
        <v>2393</v>
      </c>
      <c r="AB294" t="str">
        <f>+IF(W294="","-",IF(W294="UNICO","CENSO","MUESTRA"))</f>
        <v>MUESTRA</v>
      </c>
      <c r="AC294" t="s">
        <v>2398</v>
      </c>
      <c r="AD294" t="s">
        <v>134</v>
      </c>
    </row>
    <row r="295" spans="1:30" x14ac:dyDescent="0.25">
      <c r="A295" s="5" t="str">
        <f t="shared" si="4"/>
        <v>0069DM0469</v>
      </c>
      <c r="B295" s="23" t="s">
        <v>2119</v>
      </c>
      <c r="C295" t="s">
        <v>1079</v>
      </c>
      <c r="D295" t="s">
        <v>1077</v>
      </c>
      <c r="E295" t="s">
        <v>1078</v>
      </c>
      <c r="F295">
        <v>623612</v>
      </c>
      <c r="G295">
        <v>0</v>
      </c>
      <c r="H295" t="s">
        <v>1178</v>
      </c>
      <c r="I295" t="s">
        <v>20</v>
      </c>
      <c r="J295" t="s">
        <v>90</v>
      </c>
      <c r="K295" t="s">
        <v>21</v>
      </c>
      <c r="M295" t="s">
        <v>17677</v>
      </c>
      <c r="N295" t="s">
        <v>22</v>
      </c>
      <c r="O295" t="s">
        <v>23</v>
      </c>
      <c r="P295" t="s">
        <v>26</v>
      </c>
      <c r="Q295" t="s">
        <v>92</v>
      </c>
      <c r="R295" s="13">
        <v>145</v>
      </c>
      <c r="S295" s="13">
        <v>12</v>
      </c>
      <c r="T295" s="21">
        <v>1</v>
      </c>
      <c r="V295" t="s">
        <v>2116</v>
      </c>
      <c r="W295" t="str">
        <f>+IF(V295="","",IF(MID(V295,1,3)="ECE","UNICO",IF(V295="FINES",CONCATENATE("R",IF(OR(C295="16",C295="21",C295="22",C295="23"),"16212223",IF(OR(C295="15",C295="17",C295="24",C295="25"),"15172425",C295))),IF(V295="CEBAS","UNICO",IF(VALUE(C295)&lt;=11,"AMBA","INTERIOR")))))</f>
        <v>AMBA</v>
      </c>
      <c r="X295" s="20" t="str">
        <f>+IF(V295="","-",CONCATENATE(V295,"_",W295))</f>
        <v>CENS_AMBA</v>
      </c>
      <c r="Y295" s="59">
        <v>0.68703531091277659</v>
      </c>
      <c r="Z295" t="str">
        <f>+IFERROR(VLOOKUP(H295,#REF!,2,FALSE),"-")</f>
        <v>-</v>
      </c>
      <c r="AA295" t="s">
        <v>2393</v>
      </c>
      <c r="AB295" t="str">
        <f>+IF(W295="","-",IF(W295="UNICO","CENSO","MUESTRA"))</f>
        <v>MUESTRA</v>
      </c>
      <c r="AC295" t="s">
        <v>2397</v>
      </c>
      <c r="AD295" t="s">
        <v>134</v>
      </c>
    </row>
    <row r="296" spans="1:30" x14ac:dyDescent="0.25">
      <c r="A296" s="5" t="str">
        <f t="shared" si="4"/>
        <v>0069DM0478</v>
      </c>
      <c r="B296" s="23" t="s">
        <v>2119</v>
      </c>
      <c r="C296" t="s">
        <v>1079</v>
      </c>
      <c r="D296" t="s">
        <v>1077</v>
      </c>
      <c r="E296" t="s">
        <v>1078</v>
      </c>
      <c r="F296">
        <v>623629</v>
      </c>
      <c r="G296">
        <v>0</v>
      </c>
      <c r="H296" t="s">
        <v>1194</v>
      </c>
      <c r="I296" t="s">
        <v>20</v>
      </c>
      <c r="J296" t="s">
        <v>90</v>
      </c>
      <c r="K296" t="s">
        <v>21</v>
      </c>
      <c r="M296" t="s">
        <v>17678</v>
      </c>
      <c r="N296" t="s">
        <v>22</v>
      </c>
      <c r="O296" t="s">
        <v>23</v>
      </c>
      <c r="P296" t="s">
        <v>26</v>
      </c>
      <c r="Q296" t="s">
        <v>92</v>
      </c>
      <c r="R296" s="13">
        <v>97</v>
      </c>
      <c r="S296" s="13">
        <v>7</v>
      </c>
      <c r="T296" s="21">
        <v>1</v>
      </c>
      <c r="V296" t="s">
        <v>2116</v>
      </c>
      <c r="W296" t="str">
        <f>+IF(V296="","",IF(MID(V296,1,3)="ECE","UNICO",IF(V296="FINES",CONCATENATE("R",IF(OR(C296="16",C296="21",C296="22",C296="23"),"16212223",IF(OR(C296="15",C296="17",C296="24",C296="25"),"15172425",C296))),IF(V296="CEBAS","UNICO",IF(VALUE(C296)&lt;=11,"AMBA","INTERIOR")))))</f>
        <v>AMBA</v>
      </c>
      <c r="X296" s="20" t="str">
        <f>+IF(V296="","-",CONCATENATE(V296,"_",W296))</f>
        <v>CENS_AMBA</v>
      </c>
      <c r="Y296" s="59">
        <v>0.68751716613769531</v>
      </c>
      <c r="Z296" t="str">
        <f>+IFERROR(VLOOKUP(H296,#REF!,2,FALSE),"-")</f>
        <v>-</v>
      </c>
      <c r="AA296" t="s">
        <v>2393</v>
      </c>
      <c r="AB296" t="str">
        <f>+IF(W296="","-",IF(W296="UNICO","CENSO","MUESTRA"))</f>
        <v>MUESTRA</v>
      </c>
      <c r="AC296" t="s">
        <v>2398</v>
      </c>
      <c r="AD296" t="s">
        <v>134</v>
      </c>
    </row>
    <row r="297" spans="1:30" x14ac:dyDescent="0.25">
      <c r="A297" s="5" t="str">
        <f t="shared" si="4"/>
        <v>0004DM0460</v>
      </c>
      <c r="B297" s="23" t="s">
        <v>2119</v>
      </c>
      <c r="C297" t="s">
        <v>186</v>
      </c>
      <c r="D297" t="s">
        <v>183</v>
      </c>
      <c r="E297" t="s">
        <v>185</v>
      </c>
      <c r="F297">
        <v>624745</v>
      </c>
      <c r="G297">
        <v>0</v>
      </c>
      <c r="H297" t="s">
        <v>238</v>
      </c>
      <c r="I297" t="s">
        <v>20</v>
      </c>
      <c r="J297" t="s">
        <v>90</v>
      </c>
      <c r="K297" t="s">
        <v>21</v>
      </c>
      <c r="M297" t="s">
        <v>17633</v>
      </c>
      <c r="N297" t="s">
        <v>22</v>
      </c>
      <c r="O297" t="s">
        <v>23</v>
      </c>
      <c r="P297" t="s">
        <v>26</v>
      </c>
      <c r="Q297" t="s">
        <v>92</v>
      </c>
      <c r="R297" s="13">
        <v>75</v>
      </c>
      <c r="S297" s="13">
        <v>3</v>
      </c>
      <c r="T297" s="21">
        <v>1</v>
      </c>
      <c r="V297" t="s">
        <v>2116</v>
      </c>
      <c r="W297" t="str">
        <f>+IF(V297="","",IF(MID(V297,1,3)="ECE","UNICO",IF(V297="FINES",CONCATENATE("R",IF(OR(C297="16",C297="21",C297="22",C297="23"),"16212223",IF(OR(C297="15",C297="17",C297="24",C297="25"),"15172425",C297))),IF(V297="CEBAS","UNICO",IF(VALUE(C297)&lt;=11,"AMBA","INTERIOR")))))</f>
        <v>AMBA</v>
      </c>
      <c r="X297" s="20" t="str">
        <f>+IF(V297="","-",CONCATENATE(V297,"_",W297))</f>
        <v>CENS_AMBA</v>
      </c>
      <c r="Y297" s="59">
        <v>0.69433097306050751</v>
      </c>
      <c r="Z297" t="str">
        <f>+IFERROR(VLOOKUP(H297,#REF!,2,FALSE),"-")</f>
        <v>-</v>
      </c>
      <c r="AA297" t="s">
        <v>2393</v>
      </c>
      <c r="AB297" t="str">
        <f>+IF(W297="","-",IF(W297="UNICO","CENSO","MUESTRA"))</f>
        <v>MUESTRA</v>
      </c>
      <c r="AC297" t="s">
        <v>2397</v>
      </c>
      <c r="AD297" t="s">
        <v>134</v>
      </c>
    </row>
    <row r="298" spans="1:30" x14ac:dyDescent="0.25">
      <c r="A298" s="5" t="str">
        <f t="shared" si="4"/>
        <v>0073DM0452</v>
      </c>
      <c r="B298" s="23" t="s">
        <v>2119</v>
      </c>
      <c r="C298" t="s">
        <v>1302</v>
      </c>
      <c r="D298" t="s">
        <v>1300</v>
      </c>
      <c r="E298" t="s">
        <v>1301</v>
      </c>
      <c r="F298">
        <v>612990</v>
      </c>
      <c r="G298">
        <v>0</v>
      </c>
      <c r="H298" t="s">
        <v>1329</v>
      </c>
      <c r="I298" t="s">
        <v>20</v>
      </c>
      <c r="J298" t="s">
        <v>90</v>
      </c>
      <c r="K298" t="s">
        <v>21</v>
      </c>
      <c r="M298" t="s">
        <v>17642</v>
      </c>
      <c r="N298" t="s">
        <v>22</v>
      </c>
      <c r="O298" t="s">
        <v>23</v>
      </c>
      <c r="P298" t="s">
        <v>26</v>
      </c>
      <c r="Q298" t="s">
        <v>92</v>
      </c>
      <c r="R298" s="13">
        <v>264</v>
      </c>
      <c r="S298" s="13">
        <v>9</v>
      </c>
      <c r="T298" s="21">
        <v>1</v>
      </c>
      <c r="V298" t="s">
        <v>2116</v>
      </c>
      <c r="W298" t="str">
        <f>+IF(V298="","",IF(MID(V298,1,3)="ECE","UNICO",IF(V298="FINES",CONCATENATE("R",IF(OR(C298="16",C298="21",C298="22",C298="23"),"16212223",IF(OR(C298="15",C298="17",C298="24",C298="25"),"15172425",C298))),IF(V298="CEBAS","UNICO",IF(VALUE(C298)&lt;=11,"AMBA","INTERIOR")))))</f>
        <v>AMBA</v>
      </c>
      <c r="X298" s="20" t="str">
        <f>+IF(V298="","-",CONCATENATE(V298,"_",W298))</f>
        <v>CENS_AMBA</v>
      </c>
      <c r="Y298" s="59">
        <v>0.69497189167383555</v>
      </c>
      <c r="Z298" t="str">
        <f>+IFERROR(VLOOKUP(H298,#REF!,2,FALSE),"-")</f>
        <v>-</v>
      </c>
      <c r="AA298" t="s">
        <v>2393</v>
      </c>
      <c r="AB298" t="str">
        <f>+IF(W298="","-",IF(W298="UNICO","CENSO","MUESTRA"))</f>
        <v>MUESTRA</v>
      </c>
      <c r="AC298" t="s">
        <v>2398</v>
      </c>
      <c r="AD298" t="s">
        <v>134</v>
      </c>
    </row>
    <row r="299" spans="1:30" x14ac:dyDescent="0.25">
      <c r="A299" s="5" t="str">
        <f t="shared" si="4"/>
        <v>0083DM0456</v>
      </c>
      <c r="B299" s="23" t="s">
        <v>2119</v>
      </c>
      <c r="C299" t="s">
        <v>158</v>
      </c>
      <c r="D299" t="s">
        <v>1445</v>
      </c>
      <c r="E299" t="s">
        <v>1446</v>
      </c>
      <c r="F299">
        <v>623975</v>
      </c>
      <c r="G299">
        <v>0</v>
      </c>
      <c r="H299" t="s">
        <v>1462</v>
      </c>
      <c r="I299" t="s">
        <v>20</v>
      </c>
      <c r="J299" t="s">
        <v>90</v>
      </c>
      <c r="K299" t="s">
        <v>21</v>
      </c>
      <c r="M299" t="s">
        <v>17628</v>
      </c>
      <c r="N299" t="s">
        <v>22</v>
      </c>
      <c r="O299" t="s">
        <v>23</v>
      </c>
      <c r="P299" t="s">
        <v>26</v>
      </c>
      <c r="Q299" t="s">
        <v>92</v>
      </c>
      <c r="R299" s="13">
        <v>130</v>
      </c>
      <c r="S299" s="13">
        <v>6</v>
      </c>
      <c r="T299" s="21">
        <v>1</v>
      </c>
      <c r="V299" t="s">
        <v>2116</v>
      </c>
      <c r="W299" t="str">
        <f>+IF(V299="","",IF(MID(V299,1,3)="ECE","UNICO",IF(V299="FINES",CONCATENATE("R",IF(OR(C299="16",C299="21",C299="22",C299="23"),"16212223",IF(OR(C299="15",C299="17",C299="24",C299="25"),"15172425",C299))),IF(V299="CEBAS","UNICO",IF(VALUE(C299)&lt;=11,"AMBA","INTERIOR")))))</f>
        <v>AMBA</v>
      </c>
      <c r="X299" s="20" t="str">
        <f>+IF(V299="","-",CONCATENATE(V299,"_",W299))</f>
        <v>CENS_AMBA</v>
      </c>
      <c r="Y299" s="59">
        <v>0.69617045587963533</v>
      </c>
      <c r="Z299" t="str">
        <f>+IFERROR(VLOOKUP(H299,#REF!,2,FALSE),"-")</f>
        <v>-</v>
      </c>
      <c r="AA299" t="s">
        <v>2393</v>
      </c>
      <c r="AB299" t="str">
        <f>+IF(W299="","-",IF(W299="UNICO","CENSO","MUESTRA"))</f>
        <v>MUESTRA</v>
      </c>
      <c r="AC299" t="s">
        <v>2398</v>
      </c>
      <c r="AD299" t="s">
        <v>134</v>
      </c>
    </row>
    <row r="300" spans="1:30" x14ac:dyDescent="0.25">
      <c r="A300" s="5" t="str">
        <f t="shared" si="4"/>
        <v>0132DM0452</v>
      </c>
      <c r="B300" s="23" t="s">
        <v>2119</v>
      </c>
      <c r="C300" t="s">
        <v>1302</v>
      </c>
      <c r="D300" t="s">
        <v>619</v>
      </c>
      <c r="E300" t="s">
        <v>2032</v>
      </c>
      <c r="F300">
        <v>623725</v>
      </c>
      <c r="G300">
        <v>0</v>
      </c>
      <c r="H300" t="s">
        <v>2041</v>
      </c>
      <c r="I300" t="s">
        <v>20</v>
      </c>
      <c r="J300" t="s">
        <v>90</v>
      </c>
      <c r="K300" t="s">
        <v>21</v>
      </c>
      <c r="M300" t="s">
        <v>17642</v>
      </c>
      <c r="N300" t="s">
        <v>22</v>
      </c>
      <c r="O300" t="s">
        <v>23</v>
      </c>
      <c r="P300" t="s">
        <v>26</v>
      </c>
      <c r="Q300" t="s">
        <v>92</v>
      </c>
      <c r="R300" s="13">
        <v>185</v>
      </c>
      <c r="S300" s="13">
        <v>6</v>
      </c>
      <c r="T300" s="21">
        <v>1</v>
      </c>
      <c r="V300" t="s">
        <v>2116</v>
      </c>
      <c r="W300" t="str">
        <f>+IF(V300="","",IF(MID(V300,1,3)="ECE","UNICO",IF(V300="FINES",CONCATENATE("R",IF(OR(C300="16",C300="21",C300="22",C300="23"),"16212223",IF(OR(C300="15",C300="17",C300="24",C300="25"),"15172425",C300))),IF(V300="CEBAS","UNICO",IF(VALUE(C300)&lt;=11,"AMBA","INTERIOR")))))</f>
        <v>AMBA</v>
      </c>
      <c r="X300" s="20" t="str">
        <f>+IF(V300="","-",CONCATENATE(V300,"_",W300))</f>
        <v>CENS_AMBA</v>
      </c>
      <c r="Y300" s="59">
        <v>0.69740531475920431</v>
      </c>
      <c r="Z300" t="str">
        <f>+IFERROR(VLOOKUP(H300,#REF!,2,FALSE),"-")</f>
        <v>-</v>
      </c>
      <c r="AA300" t="s">
        <v>2393</v>
      </c>
      <c r="AB300" t="str">
        <f>+IF(W300="","-",IF(W300="UNICO","CENSO","MUESTRA"))</f>
        <v>MUESTRA</v>
      </c>
      <c r="AC300" t="s">
        <v>2398</v>
      </c>
      <c r="AD300" t="s">
        <v>134</v>
      </c>
    </row>
    <row r="301" spans="1:30" x14ac:dyDescent="0.25">
      <c r="A301" s="5" t="str">
        <f t="shared" si="4"/>
        <v>0073DM0464</v>
      </c>
      <c r="B301" s="23" t="s">
        <v>2119</v>
      </c>
      <c r="C301" t="s">
        <v>1302</v>
      </c>
      <c r="D301" t="s">
        <v>1300</v>
      </c>
      <c r="E301" t="s">
        <v>1301</v>
      </c>
      <c r="F301">
        <v>623747</v>
      </c>
      <c r="G301">
        <v>0</v>
      </c>
      <c r="H301" t="s">
        <v>1343</v>
      </c>
      <c r="I301" t="s">
        <v>20</v>
      </c>
      <c r="J301" t="s">
        <v>90</v>
      </c>
      <c r="K301" t="s">
        <v>21</v>
      </c>
      <c r="M301" t="s">
        <v>17627</v>
      </c>
      <c r="N301" t="s">
        <v>22</v>
      </c>
      <c r="O301" t="s">
        <v>23</v>
      </c>
      <c r="P301" t="s">
        <v>26</v>
      </c>
      <c r="Q301" t="s">
        <v>92</v>
      </c>
      <c r="R301" s="13">
        <v>98</v>
      </c>
      <c r="S301" s="13">
        <v>3</v>
      </c>
      <c r="T301" s="21">
        <v>1</v>
      </c>
      <c r="V301" t="s">
        <v>2116</v>
      </c>
      <c r="W301" t="str">
        <f>+IF(V301="","",IF(MID(V301,1,3)="ECE","UNICO",IF(V301="FINES",CONCATENATE("R",IF(OR(C301="16",C301="21",C301="22",C301="23"),"16212223",IF(OR(C301="15",C301="17",C301="24",C301="25"),"15172425",C301))),IF(V301="CEBAS","UNICO",IF(VALUE(C301)&lt;=11,"AMBA","INTERIOR")))))</f>
        <v>AMBA</v>
      </c>
      <c r="X301" s="20" t="str">
        <f>+IF(V301="","-",CONCATENATE(V301,"_",W301))</f>
        <v>CENS_AMBA</v>
      </c>
      <c r="Y301" s="59">
        <v>0.69874596761332619</v>
      </c>
      <c r="Z301" t="str">
        <f>+IFERROR(VLOOKUP(H301,#REF!,2,FALSE),"-")</f>
        <v>-</v>
      </c>
      <c r="AA301" t="s">
        <v>2393</v>
      </c>
      <c r="AB301" t="str">
        <f>+IF(W301="","-",IF(W301="UNICO","CENSO","MUESTRA"))</f>
        <v>MUESTRA</v>
      </c>
      <c r="AC301" t="s">
        <v>2397</v>
      </c>
      <c r="AD301" t="s">
        <v>134</v>
      </c>
    </row>
    <row r="302" spans="1:30" x14ac:dyDescent="0.25">
      <c r="A302" s="5" t="str">
        <f t="shared" si="4"/>
        <v>0062DM0472</v>
      </c>
      <c r="B302" s="23" t="s">
        <v>2119</v>
      </c>
      <c r="C302" t="s">
        <v>246</v>
      </c>
      <c r="D302" t="s">
        <v>958</v>
      </c>
      <c r="E302" t="s">
        <v>959</v>
      </c>
      <c r="F302">
        <v>624645</v>
      </c>
      <c r="G302">
        <v>0</v>
      </c>
      <c r="H302" t="s">
        <v>1018</v>
      </c>
      <c r="I302" t="s">
        <v>20</v>
      </c>
      <c r="J302" t="s">
        <v>90</v>
      </c>
      <c r="K302" t="s">
        <v>21</v>
      </c>
      <c r="M302" t="s">
        <v>17637</v>
      </c>
      <c r="N302" t="s">
        <v>22</v>
      </c>
      <c r="O302" t="s">
        <v>23</v>
      </c>
      <c r="P302" t="s">
        <v>26</v>
      </c>
      <c r="Q302" t="s">
        <v>92</v>
      </c>
      <c r="R302" s="13">
        <v>45</v>
      </c>
      <c r="S302" s="13">
        <v>4</v>
      </c>
      <c r="T302" s="21">
        <v>1</v>
      </c>
      <c r="V302" t="s">
        <v>2116</v>
      </c>
      <c r="W302" t="str">
        <f>+IF(V302="","",IF(MID(V302,1,3)="ECE","UNICO",IF(V302="FINES",CONCATENATE("R",IF(OR(C302="16",C302="21",C302="22",C302="23"),"16212223",IF(OR(C302="15",C302="17",C302="24",C302="25"),"15172425",C302))),IF(V302="CEBAS","UNICO",IF(VALUE(C302)&lt;=11,"AMBA","INTERIOR")))))</f>
        <v>AMBA</v>
      </c>
      <c r="X302" s="20" t="str">
        <f>+IF(V302="","-",CONCATENATE(V302,"_",W302))</f>
        <v>CENS_AMBA</v>
      </c>
      <c r="Y302" s="59">
        <v>0.70308679342269897</v>
      </c>
      <c r="Z302" t="str">
        <f>+IFERROR(VLOOKUP(H302,#REF!,2,FALSE),"-")</f>
        <v>-</v>
      </c>
      <c r="AA302" t="s">
        <v>2393</v>
      </c>
      <c r="AB302" t="str">
        <f>+IF(W302="","-",IF(W302="UNICO","CENSO","MUESTRA"))</f>
        <v>MUESTRA</v>
      </c>
      <c r="AC302" t="s">
        <v>2398</v>
      </c>
      <c r="AD302" t="s">
        <v>134</v>
      </c>
    </row>
    <row r="303" spans="1:30" x14ac:dyDescent="0.25">
      <c r="A303" s="5" t="str">
        <f t="shared" si="4"/>
        <v>0131DM0453</v>
      </c>
      <c r="B303" s="23" t="s">
        <v>2119</v>
      </c>
      <c r="C303" t="s">
        <v>1302</v>
      </c>
      <c r="D303" t="s">
        <v>281</v>
      </c>
      <c r="E303" t="s">
        <v>2014</v>
      </c>
      <c r="F303">
        <v>617094</v>
      </c>
      <c r="G303">
        <v>0</v>
      </c>
      <c r="H303" t="s">
        <v>2027</v>
      </c>
      <c r="I303" t="s">
        <v>20</v>
      </c>
      <c r="J303" t="s">
        <v>90</v>
      </c>
      <c r="K303" t="s">
        <v>21</v>
      </c>
      <c r="M303" t="s">
        <v>17738</v>
      </c>
      <c r="N303" t="s">
        <v>22</v>
      </c>
      <c r="O303" t="s">
        <v>23</v>
      </c>
      <c r="P303" t="s">
        <v>26</v>
      </c>
      <c r="Q303" t="s">
        <v>92</v>
      </c>
      <c r="R303" s="13">
        <v>425</v>
      </c>
      <c r="S303" s="13">
        <v>12</v>
      </c>
      <c r="T303" s="21">
        <v>1</v>
      </c>
      <c r="V303" t="s">
        <v>2116</v>
      </c>
      <c r="W303" t="str">
        <f>+IF(V303="","",IF(MID(V303,1,3)="ECE","UNICO",IF(V303="FINES",CONCATENATE("R",IF(OR(C303="16",C303="21",C303="22",C303="23"),"16212223",IF(OR(C303="15",C303="17",C303="24",C303="25"),"15172425",C303))),IF(V303="CEBAS","UNICO",IF(VALUE(C303)&lt;=11,"AMBA","INTERIOR")))))</f>
        <v>AMBA</v>
      </c>
      <c r="X303" s="20" t="str">
        <f>+IF(V303="","-",CONCATENATE(V303,"_",W303))</f>
        <v>CENS_AMBA</v>
      </c>
      <c r="Y303" s="59">
        <v>0.7034127535046758</v>
      </c>
      <c r="Z303" t="str">
        <f>+IFERROR(VLOOKUP(H303,#REF!,2,FALSE),"-")</f>
        <v>-</v>
      </c>
      <c r="AA303" t="s">
        <v>2393</v>
      </c>
      <c r="AB303" t="str">
        <f>+IF(W303="","-",IF(W303="UNICO","CENSO","MUESTRA"))</f>
        <v>MUESTRA</v>
      </c>
      <c r="AC303" t="s">
        <v>2398</v>
      </c>
      <c r="AD303" t="s">
        <v>134</v>
      </c>
    </row>
    <row r="304" spans="1:30" x14ac:dyDescent="0.25">
      <c r="A304" s="5" t="str">
        <f t="shared" si="4"/>
        <v>0032DM0455</v>
      </c>
      <c r="B304" s="23" t="s">
        <v>2119</v>
      </c>
      <c r="C304" t="s">
        <v>584</v>
      </c>
      <c r="D304" t="s">
        <v>582</v>
      </c>
      <c r="E304" t="s">
        <v>583</v>
      </c>
      <c r="F304">
        <v>623645</v>
      </c>
      <c r="G304">
        <v>0</v>
      </c>
      <c r="H304" t="s">
        <v>611</v>
      </c>
      <c r="I304" t="s">
        <v>20</v>
      </c>
      <c r="J304" t="s">
        <v>90</v>
      </c>
      <c r="K304" t="s">
        <v>21</v>
      </c>
      <c r="M304" t="s">
        <v>17679</v>
      </c>
      <c r="N304" t="s">
        <v>22</v>
      </c>
      <c r="O304" t="s">
        <v>23</v>
      </c>
      <c r="P304" t="s">
        <v>26</v>
      </c>
      <c r="Q304" t="s">
        <v>92</v>
      </c>
      <c r="R304" s="13">
        <v>361</v>
      </c>
      <c r="S304" s="13">
        <v>14</v>
      </c>
      <c r="T304" s="21">
        <v>1</v>
      </c>
      <c r="V304" t="s">
        <v>2116</v>
      </c>
      <c r="W304" t="str">
        <f>+IF(V304="","",IF(MID(V304,1,3)="ECE","UNICO",IF(V304="FINES",CONCATENATE("R",IF(OR(C304="16",C304="21",C304="22",C304="23"),"16212223",IF(OR(C304="15",C304="17",C304="24",C304="25"),"15172425",C304))),IF(V304="CEBAS","UNICO",IF(VALUE(C304)&lt;=11,"AMBA","INTERIOR")))))</f>
        <v>AMBA</v>
      </c>
      <c r="X304" s="20" t="str">
        <f>+IF(V304="","-",CONCATENATE(V304,"_",W304))</f>
        <v>CENS_AMBA</v>
      </c>
      <c r="Y304" s="59">
        <v>0.7065009333585438</v>
      </c>
      <c r="Z304" t="str">
        <f>+IFERROR(VLOOKUP(H304,#REF!,2,FALSE),"-")</f>
        <v>-</v>
      </c>
      <c r="AA304" t="s">
        <v>2393</v>
      </c>
      <c r="AB304" t="str">
        <f>+IF(W304="","-",IF(W304="UNICO","CENSO","MUESTRA"))</f>
        <v>MUESTRA</v>
      </c>
      <c r="AC304" t="s">
        <v>2397</v>
      </c>
      <c r="AD304" t="s">
        <v>134</v>
      </c>
    </row>
    <row r="305" spans="1:30" x14ac:dyDescent="0.25">
      <c r="A305" s="5" t="str">
        <f t="shared" si="4"/>
        <v>0069DM0464</v>
      </c>
      <c r="B305" s="23" t="s">
        <v>2119</v>
      </c>
      <c r="C305" t="s">
        <v>1079</v>
      </c>
      <c r="D305" t="s">
        <v>1077</v>
      </c>
      <c r="E305" t="s">
        <v>1078</v>
      </c>
      <c r="F305">
        <v>623607</v>
      </c>
      <c r="G305">
        <v>0</v>
      </c>
      <c r="H305" t="s">
        <v>1173</v>
      </c>
      <c r="I305" t="s">
        <v>20</v>
      </c>
      <c r="J305" t="s">
        <v>90</v>
      </c>
      <c r="K305" t="s">
        <v>21</v>
      </c>
      <c r="M305" t="s">
        <v>17627</v>
      </c>
      <c r="N305" t="s">
        <v>22</v>
      </c>
      <c r="O305" t="s">
        <v>82</v>
      </c>
      <c r="P305" t="s">
        <v>26</v>
      </c>
      <c r="Q305" t="s">
        <v>92</v>
      </c>
      <c r="R305" s="13">
        <v>54</v>
      </c>
      <c r="S305" s="13">
        <v>5</v>
      </c>
      <c r="T305" s="21">
        <v>1</v>
      </c>
      <c r="V305" t="s">
        <v>2116</v>
      </c>
      <c r="W305" t="str">
        <f>+IF(V305="","",IF(MID(V305,1,3)="ECE","UNICO",IF(V305="FINES",CONCATENATE("R",IF(OR(C305="16",C305="21",C305="22",C305="23"),"16212223",IF(OR(C305="15",C305="17",C305="24",C305="25"),"15172425",C305))),IF(V305="CEBAS","UNICO",IF(VALUE(C305)&lt;=11,"AMBA","INTERIOR")))))</f>
        <v>AMBA</v>
      </c>
      <c r="X305" s="20" t="str">
        <f>+IF(V305="","-",CONCATENATE(V305,"_",W305))</f>
        <v>CENS_AMBA</v>
      </c>
      <c r="Y305" s="59">
        <v>0.70748741924762726</v>
      </c>
      <c r="Z305" t="str">
        <f>+IFERROR(VLOOKUP(H305,#REF!,2,FALSE),"-")</f>
        <v>-</v>
      </c>
      <c r="AA305" t="s">
        <v>2393</v>
      </c>
      <c r="AB305" t="str">
        <f>+IF(W305="","-",IF(W305="UNICO","CENSO","MUESTRA"))</f>
        <v>MUESTRA</v>
      </c>
      <c r="AC305" t="s">
        <v>2397</v>
      </c>
      <c r="AD305" t="s">
        <v>134</v>
      </c>
    </row>
    <row r="306" spans="1:30" x14ac:dyDescent="0.25">
      <c r="A306" s="5" t="str">
        <f t="shared" si="4"/>
        <v>0069DM0466</v>
      </c>
      <c r="B306" s="23" t="s">
        <v>2119</v>
      </c>
      <c r="C306" t="s">
        <v>1079</v>
      </c>
      <c r="D306" t="s">
        <v>1077</v>
      </c>
      <c r="E306" t="s">
        <v>1078</v>
      </c>
      <c r="F306">
        <v>623609</v>
      </c>
      <c r="G306">
        <v>0</v>
      </c>
      <c r="H306" t="s">
        <v>1175</v>
      </c>
      <c r="I306" t="s">
        <v>20</v>
      </c>
      <c r="J306" t="s">
        <v>90</v>
      </c>
      <c r="K306" t="s">
        <v>21</v>
      </c>
      <c r="M306" t="s">
        <v>17629</v>
      </c>
      <c r="N306" t="s">
        <v>22</v>
      </c>
      <c r="O306" t="s">
        <v>23</v>
      </c>
      <c r="P306" t="s">
        <v>26</v>
      </c>
      <c r="Q306" t="s">
        <v>92</v>
      </c>
      <c r="R306" s="13">
        <v>111</v>
      </c>
      <c r="S306" s="13">
        <v>8</v>
      </c>
      <c r="T306" s="21">
        <v>1</v>
      </c>
      <c r="V306" t="s">
        <v>2116</v>
      </c>
      <c r="W306" t="str">
        <f>+IF(V306="","",IF(MID(V306,1,3)="ECE","UNICO",IF(V306="FINES",CONCATENATE("R",IF(OR(C306="16",C306="21",C306="22",C306="23"),"16212223",IF(OR(C306="15",C306="17",C306="24",C306="25"),"15172425",C306))),IF(V306="CEBAS","UNICO",IF(VALUE(C306)&lt;=11,"AMBA","INTERIOR")))))</f>
        <v>AMBA</v>
      </c>
      <c r="X306" s="20" t="str">
        <f>+IF(V306="","-",CONCATENATE(V306,"_",W306))</f>
        <v>CENS_AMBA</v>
      </c>
      <c r="Y306" s="59">
        <v>0.71728137538239767</v>
      </c>
      <c r="Z306" t="str">
        <f>+IFERROR(VLOOKUP(H306,#REF!,2,FALSE),"-")</f>
        <v>-</v>
      </c>
      <c r="AA306" t="s">
        <v>2393</v>
      </c>
      <c r="AB306" t="str">
        <f>+IF(W306="","-",IF(W306="UNICO","CENSO","MUESTRA"))</f>
        <v>MUESTRA</v>
      </c>
      <c r="AC306" t="s">
        <v>2397</v>
      </c>
      <c r="AD306" t="s">
        <v>134</v>
      </c>
    </row>
    <row r="307" spans="1:30" x14ac:dyDescent="0.25">
      <c r="A307" s="5" t="str">
        <f t="shared" si="4"/>
        <v>0135DM0452</v>
      </c>
      <c r="B307" s="23" t="s">
        <v>2119</v>
      </c>
      <c r="C307" t="s">
        <v>140</v>
      </c>
      <c r="D307" t="s">
        <v>155</v>
      </c>
      <c r="E307" t="s">
        <v>2074</v>
      </c>
      <c r="F307">
        <v>623164</v>
      </c>
      <c r="G307">
        <v>0</v>
      </c>
      <c r="H307" t="s">
        <v>2088</v>
      </c>
      <c r="I307" t="s">
        <v>20</v>
      </c>
      <c r="J307" t="s">
        <v>90</v>
      </c>
      <c r="K307" t="s">
        <v>21</v>
      </c>
      <c r="M307" t="s">
        <v>17642</v>
      </c>
      <c r="N307" t="s">
        <v>22</v>
      </c>
      <c r="O307" t="s">
        <v>23</v>
      </c>
      <c r="P307" t="s">
        <v>26</v>
      </c>
      <c r="Q307" t="s">
        <v>92</v>
      </c>
      <c r="R307" s="13">
        <v>129</v>
      </c>
      <c r="S307" s="13">
        <v>6</v>
      </c>
      <c r="T307" s="21">
        <v>1</v>
      </c>
      <c r="V307" t="s">
        <v>2116</v>
      </c>
      <c r="W307" t="str">
        <f>+IF(V307="","",IF(MID(V307,1,3)="ECE","UNICO",IF(V307="FINES",CONCATENATE("R",IF(OR(C307="16",C307="21",C307="22",C307="23"),"16212223",IF(OR(C307="15",C307="17",C307="24",C307="25"),"15172425",C307))),IF(V307="CEBAS","UNICO",IF(VALUE(C307)&lt;=11,"AMBA","INTERIOR")))))</f>
        <v>AMBA</v>
      </c>
      <c r="X307" s="20" t="str">
        <f>+IF(V307="","-",CONCATENATE(V307,"_",W307))</f>
        <v>CENS_AMBA</v>
      </c>
      <c r="Y307" s="59">
        <v>0.71840283870697019</v>
      </c>
      <c r="Z307" t="str">
        <f>+IFERROR(VLOOKUP(H307,#REF!,2,FALSE),"-")</f>
        <v>-</v>
      </c>
      <c r="AA307" t="s">
        <v>2393</v>
      </c>
      <c r="AB307" t="str">
        <f>+IF(W307="","-",IF(W307="UNICO","CENSO","MUESTRA"))</f>
        <v>MUESTRA</v>
      </c>
      <c r="AC307" t="s">
        <v>2397</v>
      </c>
      <c r="AD307" t="s">
        <v>134</v>
      </c>
    </row>
    <row r="308" spans="1:30" x14ac:dyDescent="0.25">
      <c r="A308" s="5" t="str">
        <f t="shared" si="4"/>
        <v>0030DM0454</v>
      </c>
      <c r="B308" s="23" t="s">
        <v>2119</v>
      </c>
      <c r="C308" t="s">
        <v>186</v>
      </c>
      <c r="D308" t="s">
        <v>551</v>
      </c>
      <c r="E308" t="s">
        <v>552</v>
      </c>
      <c r="F308">
        <v>623660</v>
      </c>
      <c r="G308">
        <v>0</v>
      </c>
      <c r="H308" t="s">
        <v>571</v>
      </c>
      <c r="I308" t="s">
        <v>20</v>
      </c>
      <c r="J308" t="s">
        <v>90</v>
      </c>
      <c r="K308" t="s">
        <v>21</v>
      </c>
      <c r="M308" t="s">
        <v>17632</v>
      </c>
      <c r="N308" t="s">
        <v>22</v>
      </c>
      <c r="O308" t="s">
        <v>23</v>
      </c>
      <c r="P308" t="s">
        <v>26</v>
      </c>
      <c r="Q308" t="s">
        <v>92</v>
      </c>
      <c r="R308" s="13">
        <v>92</v>
      </c>
      <c r="S308" s="13">
        <v>6</v>
      </c>
      <c r="T308" s="21">
        <v>1</v>
      </c>
      <c r="V308" t="s">
        <v>2116</v>
      </c>
      <c r="W308" t="str">
        <f>+IF(V308="","",IF(MID(V308,1,3)="ECE","UNICO",IF(V308="FINES",CONCATENATE("R",IF(OR(C308="16",C308="21",C308="22",C308="23"),"16212223",IF(OR(C308="15",C308="17",C308="24",C308="25"),"15172425",C308))),IF(V308="CEBAS","UNICO",IF(VALUE(C308)&lt;=11,"AMBA","INTERIOR")))))</f>
        <v>AMBA</v>
      </c>
      <c r="X308" s="20" t="str">
        <f>+IF(V308="","-",CONCATENATE(V308,"_",W308))</f>
        <v>CENS_AMBA</v>
      </c>
      <c r="Y308" s="59">
        <v>0.71852843960126245</v>
      </c>
      <c r="Z308" t="str">
        <f>+IFERROR(VLOOKUP(H308,#REF!,2,FALSE),"-")</f>
        <v>-</v>
      </c>
      <c r="AA308" t="s">
        <v>2393</v>
      </c>
      <c r="AB308" t="str">
        <f>+IF(W308="","-",IF(W308="UNICO","CENSO","MUESTRA"))</f>
        <v>MUESTRA</v>
      </c>
      <c r="AC308" t="s">
        <v>2398</v>
      </c>
      <c r="AD308" t="s">
        <v>134</v>
      </c>
    </row>
    <row r="309" spans="1:30" x14ac:dyDescent="0.25">
      <c r="A309" s="5" t="str">
        <f t="shared" si="4"/>
        <v>0055DM0453</v>
      </c>
      <c r="B309" s="23" t="s">
        <v>2119</v>
      </c>
      <c r="C309" t="s">
        <v>884</v>
      </c>
      <c r="D309" t="s">
        <v>882</v>
      </c>
      <c r="E309" t="s">
        <v>883</v>
      </c>
      <c r="F309">
        <v>621167</v>
      </c>
      <c r="G309">
        <v>0</v>
      </c>
      <c r="H309" t="s">
        <v>906</v>
      </c>
      <c r="I309" t="s">
        <v>20</v>
      </c>
      <c r="J309" t="s">
        <v>90</v>
      </c>
      <c r="K309" t="s">
        <v>21</v>
      </c>
      <c r="M309" t="s">
        <v>17739</v>
      </c>
      <c r="N309" t="s">
        <v>22</v>
      </c>
      <c r="O309" t="s">
        <v>23</v>
      </c>
      <c r="P309" t="s">
        <v>26</v>
      </c>
      <c r="Q309" t="s">
        <v>92</v>
      </c>
      <c r="R309" s="13">
        <v>80</v>
      </c>
      <c r="S309" s="13">
        <v>6</v>
      </c>
      <c r="T309" s="21">
        <v>1</v>
      </c>
      <c r="V309" t="s">
        <v>2116</v>
      </c>
      <c r="W309" t="str">
        <f>+IF(V309="","",IF(MID(V309,1,3)="ECE","UNICO",IF(V309="FINES",CONCATENATE("R",IF(OR(C309="16",C309="21",C309="22",C309="23"),"16212223",IF(OR(C309="15",C309="17",C309="24",C309="25"),"15172425",C309))),IF(V309="CEBAS","UNICO",IF(VALUE(C309)&lt;=11,"AMBA","INTERIOR")))))</f>
        <v>AMBA</v>
      </c>
      <c r="X309" s="20" t="str">
        <f>+IF(V309="","-",CONCATENATE(V309,"_",W309))</f>
        <v>CENS_AMBA</v>
      </c>
      <c r="Y309" s="59">
        <v>0.71855717235141325</v>
      </c>
      <c r="Z309" t="str">
        <f>+IFERROR(VLOOKUP(H309,#REF!,2,FALSE),"-")</f>
        <v>-</v>
      </c>
      <c r="AA309" t="s">
        <v>2393</v>
      </c>
      <c r="AB309" t="str">
        <f>+IF(W309="","-",IF(W309="UNICO","CENSO","MUESTRA"))</f>
        <v>MUESTRA</v>
      </c>
      <c r="AC309" t="s">
        <v>2398</v>
      </c>
      <c r="AD309" t="s">
        <v>134</v>
      </c>
    </row>
    <row r="310" spans="1:30" x14ac:dyDescent="0.25">
      <c r="A310" s="5" t="str">
        <f t="shared" si="4"/>
        <v>0032DM0456</v>
      </c>
      <c r="B310" s="23" t="s">
        <v>2119</v>
      </c>
      <c r="C310" t="s">
        <v>584</v>
      </c>
      <c r="D310" t="s">
        <v>582</v>
      </c>
      <c r="E310" t="s">
        <v>583</v>
      </c>
      <c r="F310">
        <v>623646</v>
      </c>
      <c r="G310">
        <v>0</v>
      </c>
      <c r="H310" t="s">
        <v>613</v>
      </c>
      <c r="I310" t="s">
        <v>20</v>
      </c>
      <c r="J310" t="s">
        <v>90</v>
      </c>
      <c r="K310" t="s">
        <v>21</v>
      </c>
      <c r="M310" t="s">
        <v>17680</v>
      </c>
      <c r="N310" t="s">
        <v>22</v>
      </c>
      <c r="O310" t="s">
        <v>23</v>
      </c>
      <c r="P310" t="s">
        <v>26</v>
      </c>
      <c r="Q310" t="s">
        <v>92</v>
      </c>
      <c r="R310" s="13">
        <v>315</v>
      </c>
      <c r="S310" s="13">
        <v>13</v>
      </c>
      <c r="T310" s="21">
        <v>1</v>
      </c>
      <c r="V310" t="s">
        <v>2116</v>
      </c>
      <c r="W310" t="str">
        <f>+IF(V310="","",IF(MID(V310,1,3)="ECE","UNICO",IF(V310="FINES",CONCATENATE("R",IF(OR(C310="16",C310="21",C310="22",C310="23"),"16212223",IF(OR(C310="15",C310="17",C310="24",C310="25"),"15172425",C310))),IF(V310="CEBAS","UNICO",IF(VALUE(C310)&lt;=11,"AMBA","INTERIOR")))))</f>
        <v>AMBA</v>
      </c>
      <c r="X310" s="20" t="str">
        <f>+IF(V310="","-",CONCATENATE(V310,"_",W310))</f>
        <v>CENS_AMBA</v>
      </c>
      <c r="Y310" s="59">
        <v>0.72011490662892663</v>
      </c>
      <c r="Z310" t="str">
        <f>+IFERROR(VLOOKUP(H310,#REF!,2,FALSE),"-")</f>
        <v>-</v>
      </c>
      <c r="AA310" t="s">
        <v>2393</v>
      </c>
      <c r="AB310" t="str">
        <f>+IF(W310="","-",IF(W310="UNICO","CENSO","MUESTRA"))</f>
        <v>MUESTRA</v>
      </c>
      <c r="AC310" t="s">
        <v>2397</v>
      </c>
      <c r="AD310" t="s">
        <v>134</v>
      </c>
    </row>
    <row r="311" spans="1:30" x14ac:dyDescent="0.25">
      <c r="A311" s="5" t="str">
        <f t="shared" si="4"/>
        <v>0116DM0453</v>
      </c>
      <c r="B311" s="23" t="s">
        <v>2119</v>
      </c>
      <c r="C311" t="s">
        <v>158</v>
      </c>
      <c r="D311" t="s">
        <v>162</v>
      </c>
      <c r="E311" t="s">
        <v>1868</v>
      </c>
      <c r="F311">
        <v>624127</v>
      </c>
      <c r="G311">
        <v>0</v>
      </c>
      <c r="H311" t="s">
        <v>1884</v>
      </c>
      <c r="I311" t="s">
        <v>20</v>
      </c>
      <c r="J311" t="s">
        <v>90</v>
      </c>
      <c r="K311" t="s">
        <v>21</v>
      </c>
      <c r="M311" t="s">
        <v>17638</v>
      </c>
      <c r="N311" t="s">
        <v>22</v>
      </c>
      <c r="O311" t="s">
        <v>23</v>
      </c>
      <c r="P311" t="s">
        <v>26</v>
      </c>
      <c r="Q311" t="s">
        <v>92</v>
      </c>
      <c r="R311" s="13">
        <v>149</v>
      </c>
      <c r="S311" s="13">
        <v>6</v>
      </c>
      <c r="T311" s="21">
        <v>1</v>
      </c>
      <c r="V311" t="s">
        <v>2116</v>
      </c>
      <c r="W311" t="str">
        <f>+IF(V311="","",IF(MID(V311,1,3)="ECE","UNICO",IF(V311="FINES",CONCATENATE("R",IF(OR(C311="16",C311="21",C311="22",C311="23"),"16212223",IF(OR(C311="15",C311="17",C311="24",C311="25"),"15172425",C311))),IF(V311="CEBAS","UNICO",IF(VALUE(C311)&lt;=11,"AMBA","INTERIOR")))))</f>
        <v>AMBA</v>
      </c>
      <c r="X311" s="20" t="str">
        <f>+IF(V311="","-",CONCATENATE(V311,"_",W311))</f>
        <v>CENS_AMBA</v>
      </c>
      <c r="Y311" s="59">
        <v>0.72262226729779633</v>
      </c>
      <c r="Z311" t="str">
        <f>+IFERROR(VLOOKUP(H311,#REF!,2,FALSE),"-")</f>
        <v>-</v>
      </c>
      <c r="AA311" t="s">
        <v>2393</v>
      </c>
      <c r="AB311" t="str">
        <f>+IF(W311="","-",IF(W311="UNICO","CENSO","MUESTRA"))</f>
        <v>MUESTRA</v>
      </c>
      <c r="AC311" t="s">
        <v>2398</v>
      </c>
      <c r="AD311" t="s">
        <v>134</v>
      </c>
    </row>
    <row r="312" spans="1:30" x14ac:dyDescent="0.25">
      <c r="A312" s="5" t="str">
        <f t="shared" si="4"/>
        <v>0032DM0459</v>
      </c>
      <c r="B312" s="23" t="s">
        <v>2119</v>
      </c>
      <c r="C312" t="s">
        <v>584</v>
      </c>
      <c r="D312" t="s">
        <v>582</v>
      </c>
      <c r="E312" t="s">
        <v>583</v>
      </c>
      <c r="F312">
        <v>623649</v>
      </c>
      <c r="G312">
        <v>0</v>
      </c>
      <c r="H312" t="s">
        <v>616</v>
      </c>
      <c r="I312" t="s">
        <v>20</v>
      </c>
      <c r="J312" t="s">
        <v>90</v>
      </c>
      <c r="K312" t="s">
        <v>21</v>
      </c>
      <c r="M312" t="s">
        <v>17681</v>
      </c>
      <c r="N312" t="s">
        <v>22</v>
      </c>
      <c r="O312" t="s">
        <v>23</v>
      </c>
      <c r="P312" t="s">
        <v>26</v>
      </c>
      <c r="Q312" t="s">
        <v>92</v>
      </c>
      <c r="R312" s="13">
        <v>237</v>
      </c>
      <c r="S312" s="13">
        <v>14</v>
      </c>
      <c r="T312" s="21">
        <v>1</v>
      </c>
      <c r="V312" t="s">
        <v>2116</v>
      </c>
      <c r="W312" t="str">
        <f>+IF(V312="","",IF(MID(V312,1,3)="ECE","UNICO",IF(V312="FINES",CONCATENATE("R",IF(OR(C312="16",C312="21",C312="22",C312="23"),"16212223",IF(OR(C312="15",C312="17",C312="24",C312="25"),"15172425",C312))),IF(V312="CEBAS","UNICO",IF(VALUE(C312)&lt;=11,"AMBA","INTERIOR")))))</f>
        <v>AMBA</v>
      </c>
      <c r="X312" s="20" t="str">
        <f>+IF(V312="","-",CONCATENATE(V312,"_",W312))</f>
        <v>CENS_AMBA</v>
      </c>
      <c r="Y312" s="59">
        <v>0.72381690386179331</v>
      </c>
      <c r="Z312" t="str">
        <f>+IFERROR(VLOOKUP(H312,#REF!,2,FALSE),"-")</f>
        <v>-</v>
      </c>
      <c r="AA312" t="s">
        <v>2393</v>
      </c>
      <c r="AB312" t="str">
        <f>+IF(W312="","-",IF(W312="UNICO","CENSO","MUESTRA"))</f>
        <v>MUESTRA</v>
      </c>
      <c r="AC312" t="s">
        <v>2398</v>
      </c>
      <c r="AD312" t="s">
        <v>134</v>
      </c>
    </row>
    <row r="313" spans="1:30" x14ac:dyDescent="0.25">
      <c r="A313" s="5" t="str">
        <f t="shared" si="4"/>
        <v>0045DM0465</v>
      </c>
      <c r="B313" s="23" t="s">
        <v>2119</v>
      </c>
      <c r="C313" t="s">
        <v>140</v>
      </c>
      <c r="D313" t="s">
        <v>760</v>
      </c>
      <c r="E313" t="s">
        <v>761</v>
      </c>
      <c r="F313">
        <v>623686</v>
      </c>
      <c r="G313">
        <v>0</v>
      </c>
      <c r="H313" t="s">
        <v>802</v>
      </c>
      <c r="I313" t="s">
        <v>20</v>
      </c>
      <c r="J313" t="s">
        <v>90</v>
      </c>
      <c r="K313" t="s">
        <v>21</v>
      </c>
      <c r="M313" t="s">
        <v>17619</v>
      </c>
      <c r="N313" t="s">
        <v>22</v>
      </c>
      <c r="O313" t="s">
        <v>23</v>
      </c>
      <c r="P313" t="s">
        <v>26</v>
      </c>
      <c r="Q313" t="s">
        <v>92</v>
      </c>
      <c r="R313" s="13">
        <v>111</v>
      </c>
      <c r="S313" s="13">
        <v>5</v>
      </c>
      <c r="T313" s="21">
        <v>1</v>
      </c>
      <c r="V313" t="s">
        <v>2116</v>
      </c>
      <c r="W313" t="str">
        <f>+IF(V313="","",IF(MID(V313,1,3)="ECE","UNICO",IF(V313="FINES",CONCATENATE("R",IF(OR(C313="16",C313="21",C313="22",C313="23"),"16212223",IF(OR(C313="15",C313="17",C313="24",C313="25"),"15172425",C313))),IF(V313="CEBAS","UNICO",IF(VALUE(C313)&lt;=11,"AMBA","INTERIOR")))))</f>
        <v>AMBA</v>
      </c>
      <c r="X313" s="20" t="str">
        <f>+IF(V313="","-",CONCATENATE(V313,"_",W313))</f>
        <v>CENS_AMBA</v>
      </c>
      <c r="Y313" s="59">
        <v>0.72454366789144631</v>
      </c>
      <c r="Z313" t="str">
        <f>+IFERROR(VLOOKUP(H313,#REF!,2,FALSE),"-")</f>
        <v>-</v>
      </c>
      <c r="AA313" t="s">
        <v>2393</v>
      </c>
      <c r="AB313" t="str">
        <f>+IF(W313="","-",IF(W313="UNICO","CENSO","MUESTRA"))</f>
        <v>MUESTRA</v>
      </c>
      <c r="AC313" t="s">
        <v>2398</v>
      </c>
      <c r="AD313" t="s">
        <v>134</v>
      </c>
    </row>
    <row r="314" spans="1:30" x14ac:dyDescent="0.25">
      <c r="A314" s="5" t="str">
        <f t="shared" si="4"/>
        <v>0032DM0457</v>
      </c>
      <c r="B314" s="23" t="s">
        <v>2119</v>
      </c>
      <c r="C314" t="s">
        <v>584</v>
      </c>
      <c r="D314" t="s">
        <v>582</v>
      </c>
      <c r="E314" t="s">
        <v>583</v>
      </c>
      <c r="F314">
        <v>623647</v>
      </c>
      <c r="G314">
        <v>0</v>
      </c>
      <c r="H314" t="s">
        <v>614</v>
      </c>
      <c r="I314" t="s">
        <v>20</v>
      </c>
      <c r="J314" t="s">
        <v>90</v>
      </c>
      <c r="K314" t="s">
        <v>21</v>
      </c>
      <c r="M314" t="s">
        <v>17682</v>
      </c>
      <c r="N314" t="s">
        <v>22</v>
      </c>
      <c r="O314" t="s">
        <v>23</v>
      </c>
      <c r="P314" t="s">
        <v>26</v>
      </c>
      <c r="Q314" t="s">
        <v>92</v>
      </c>
      <c r="R314" s="13">
        <v>418</v>
      </c>
      <c r="S314" s="13">
        <v>15</v>
      </c>
      <c r="T314" s="21">
        <v>1</v>
      </c>
      <c r="V314" t="s">
        <v>2116</v>
      </c>
      <c r="W314" t="str">
        <f>+IF(V314="","",IF(MID(V314,1,3)="ECE","UNICO",IF(V314="FINES",CONCATENATE("R",IF(OR(C314="16",C314="21",C314="22",C314="23"),"16212223",IF(OR(C314="15",C314="17",C314="24",C314="25"),"15172425",C314))),IF(V314="CEBAS","UNICO",IF(VALUE(C314)&lt;=11,"AMBA","INTERIOR")))))</f>
        <v>AMBA</v>
      </c>
      <c r="X314" s="20" t="str">
        <f>+IF(V314="","-",CONCATENATE(V314,"_",W314))</f>
        <v>CENS_AMBA</v>
      </c>
      <c r="Y314" s="59">
        <v>0.7300844917426238</v>
      </c>
      <c r="Z314" t="str">
        <f>+IFERROR(VLOOKUP(H314,#REF!,2,FALSE),"-")</f>
        <v>-</v>
      </c>
      <c r="AA314" t="s">
        <v>2393</v>
      </c>
      <c r="AB314" t="str">
        <f>+IF(W314="","-",IF(W314="UNICO","CENSO","MUESTRA"))</f>
        <v>MUESTRA</v>
      </c>
      <c r="AC314" t="s">
        <v>2398</v>
      </c>
      <c r="AD314" t="s">
        <v>134</v>
      </c>
    </row>
    <row r="315" spans="1:30" x14ac:dyDescent="0.25">
      <c r="A315" s="5" t="str">
        <f t="shared" si="4"/>
        <v>0071DM0462</v>
      </c>
      <c r="B315" s="23" t="s">
        <v>2119</v>
      </c>
      <c r="C315" t="s">
        <v>1245</v>
      </c>
      <c r="D315" t="s">
        <v>1243</v>
      </c>
      <c r="E315" t="s">
        <v>1244</v>
      </c>
      <c r="F315">
        <v>623713</v>
      </c>
      <c r="G315">
        <v>0</v>
      </c>
      <c r="H315" t="s">
        <v>1285</v>
      </c>
      <c r="I315" t="s">
        <v>20</v>
      </c>
      <c r="J315" t="s">
        <v>90</v>
      </c>
      <c r="K315" t="s">
        <v>21</v>
      </c>
      <c r="M315" t="s">
        <v>17647</v>
      </c>
      <c r="N315" t="s">
        <v>22</v>
      </c>
      <c r="O315" t="s">
        <v>23</v>
      </c>
      <c r="P315" t="s">
        <v>26</v>
      </c>
      <c r="Q315" t="s">
        <v>92</v>
      </c>
      <c r="R315" s="13">
        <v>156</v>
      </c>
      <c r="S315" s="13">
        <v>6</v>
      </c>
      <c r="T315" s="21">
        <v>1</v>
      </c>
      <c r="V315" t="s">
        <v>2116</v>
      </c>
      <c r="W315" t="str">
        <f>+IF(V315="","",IF(MID(V315,1,3)="ECE","UNICO",IF(V315="FINES",CONCATENATE("R",IF(OR(C315="16",C315="21",C315="22",C315="23"),"16212223",IF(OR(C315="15",C315="17",C315="24",C315="25"),"15172425",C315))),IF(V315="CEBAS","UNICO",IF(VALUE(C315)&lt;=11,"AMBA","INTERIOR")))))</f>
        <v>AMBA</v>
      </c>
      <c r="X315" s="20" t="str">
        <f>+IF(V315="","-",CONCATENATE(V315,"_",W315))</f>
        <v>CENS_AMBA</v>
      </c>
      <c r="Y315" s="59">
        <v>0.73210686971159544</v>
      </c>
      <c r="Z315" t="str">
        <f>+IFERROR(VLOOKUP(H315,#REF!,2,FALSE),"-")</f>
        <v>-</v>
      </c>
      <c r="AA315" t="s">
        <v>2393</v>
      </c>
      <c r="AB315" t="str">
        <f>+IF(W315="","-",IF(W315="UNICO","CENSO","MUESTRA"))</f>
        <v>MUESTRA</v>
      </c>
      <c r="AC315" t="s">
        <v>2397</v>
      </c>
      <c r="AD315" t="s">
        <v>134</v>
      </c>
    </row>
    <row r="316" spans="1:30" x14ac:dyDescent="0.25">
      <c r="A316" s="5" t="str">
        <f t="shared" si="4"/>
        <v>0085DM0456</v>
      </c>
      <c r="B316" s="23" t="s">
        <v>2119</v>
      </c>
      <c r="C316" t="s">
        <v>584</v>
      </c>
      <c r="D316" t="s">
        <v>1474</v>
      </c>
      <c r="E316" t="s">
        <v>1475</v>
      </c>
      <c r="F316">
        <v>623652</v>
      </c>
      <c r="G316">
        <v>0</v>
      </c>
      <c r="H316" t="s">
        <v>1515</v>
      </c>
      <c r="I316" t="s">
        <v>20</v>
      </c>
      <c r="J316" t="s">
        <v>90</v>
      </c>
      <c r="K316" t="s">
        <v>21</v>
      </c>
      <c r="M316" t="s">
        <v>17628</v>
      </c>
      <c r="N316" t="s">
        <v>22</v>
      </c>
      <c r="O316" t="s">
        <v>23</v>
      </c>
      <c r="P316" t="s">
        <v>26</v>
      </c>
      <c r="Q316" t="s">
        <v>92</v>
      </c>
      <c r="R316" s="13">
        <v>155</v>
      </c>
      <c r="S316" s="13">
        <v>9</v>
      </c>
      <c r="T316" s="21">
        <v>1</v>
      </c>
      <c r="V316" t="s">
        <v>2116</v>
      </c>
      <c r="W316" t="str">
        <f>+IF(V316="","",IF(MID(V316,1,3)="ECE","UNICO",IF(V316="FINES",CONCATENATE("R",IF(OR(C316="16",C316="21",C316="22",C316="23"),"16212223",IF(OR(C316="15",C316="17",C316="24",C316="25"),"15172425",C316))),IF(V316="CEBAS","UNICO",IF(VALUE(C316)&lt;=11,"AMBA","INTERIOR")))))</f>
        <v>AMBA</v>
      </c>
      <c r="X316" s="20" t="str">
        <f>+IF(V316="","-",CONCATENATE(V316,"_",W316))</f>
        <v>CENS_AMBA</v>
      </c>
      <c r="Y316" s="59">
        <v>0.73763991029638998</v>
      </c>
      <c r="Z316" t="str">
        <f>+IFERROR(VLOOKUP(H316,#REF!,2,FALSE),"-")</f>
        <v>-</v>
      </c>
      <c r="AA316" t="s">
        <v>2393</v>
      </c>
      <c r="AB316" t="str">
        <f>+IF(W316="","-",IF(W316="UNICO","CENSO","MUESTRA"))</f>
        <v>MUESTRA</v>
      </c>
      <c r="AC316" t="s">
        <v>2398</v>
      </c>
      <c r="AD316" t="s">
        <v>134</v>
      </c>
    </row>
    <row r="317" spans="1:30" x14ac:dyDescent="0.25">
      <c r="A317" s="5" t="str">
        <f t="shared" si="4"/>
        <v>0132DM0457</v>
      </c>
      <c r="B317" s="23" t="s">
        <v>2119</v>
      </c>
      <c r="C317" t="s">
        <v>1302</v>
      </c>
      <c r="D317" t="s">
        <v>619</v>
      </c>
      <c r="E317" t="s">
        <v>2032</v>
      </c>
      <c r="F317">
        <v>623727</v>
      </c>
      <c r="G317">
        <v>0</v>
      </c>
      <c r="H317" t="s">
        <v>2046</v>
      </c>
      <c r="I317" t="s">
        <v>20</v>
      </c>
      <c r="J317" t="s">
        <v>90</v>
      </c>
      <c r="K317" t="s">
        <v>21</v>
      </c>
      <c r="M317" t="s">
        <v>17634</v>
      </c>
      <c r="N317" t="s">
        <v>22</v>
      </c>
      <c r="O317" t="s">
        <v>23</v>
      </c>
      <c r="P317" t="s">
        <v>26</v>
      </c>
      <c r="Q317" t="s">
        <v>92</v>
      </c>
      <c r="R317" s="13">
        <v>185</v>
      </c>
      <c r="S317" s="13">
        <v>6</v>
      </c>
      <c r="T317" s="21">
        <v>1</v>
      </c>
      <c r="V317" t="s">
        <v>2116</v>
      </c>
      <c r="W317" t="str">
        <f>+IF(V317="","",IF(MID(V317,1,3)="ECE","UNICO",IF(V317="FINES",CONCATENATE("R",IF(OR(C317="16",C317="21",C317="22",C317="23"),"16212223",IF(OR(C317="15",C317="17",C317="24",C317="25"),"15172425",C317))),IF(V317="CEBAS","UNICO",IF(VALUE(C317)&lt;=11,"AMBA","INTERIOR")))))</f>
        <v>AMBA</v>
      </c>
      <c r="X317" s="20" t="str">
        <f>+IF(V317="","-",CONCATENATE(V317,"_",W317))</f>
        <v>CENS_AMBA</v>
      </c>
      <c r="Y317" s="59">
        <v>0.7470251141172467</v>
      </c>
      <c r="Z317" t="str">
        <f>+IFERROR(VLOOKUP(H317,#REF!,2,FALSE),"-")</f>
        <v>-</v>
      </c>
      <c r="AA317" t="s">
        <v>2393</v>
      </c>
      <c r="AB317" t="str">
        <f>+IF(W317="","-",IF(W317="UNICO","CENSO","MUESTRA"))</f>
        <v>MUESTRA</v>
      </c>
      <c r="AC317" t="s">
        <v>2398</v>
      </c>
      <c r="AD317" t="s">
        <v>134</v>
      </c>
    </row>
    <row r="318" spans="1:30" x14ac:dyDescent="0.25">
      <c r="A318" s="5" t="str">
        <f t="shared" si="4"/>
        <v>0063DM0452</v>
      </c>
      <c r="B318" s="23" t="s">
        <v>2119</v>
      </c>
      <c r="C318" t="s">
        <v>86</v>
      </c>
      <c r="D318" t="s">
        <v>360</v>
      </c>
      <c r="E318" t="s">
        <v>1027</v>
      </c>
      <c r="F318">
        <v>622658</v>
      </c>
      <c r="G318">
        <v>0</v>
      </c>
      <c r="H318" t="s">
        <v>1035</v>
      </c>
      <c r="I318" t="s">
        <v>20</v>
      </c>
      <c r="J318" t="s">
        <v>90</v>
      </c>
      <c r="K318" t="s">
        <v>21</v>
      </c>
      <c r="M318" t="s">
        <v>17642</v>
      </c>
      <c r="N318" t="s">
        <v>22</v>
      </c>
      <c r="O318" t="s">
        <v>23</v>
      </c>
      <c r="P318" t="s">
        <v>26</v>
      </c>
      <c r="Q318" t="s">
        <v>92</v>
      </c>
      <c r="R318" s="13">
        <v>55</v>
      </c>
      <c r="S318" s="13">
        <v>3</v>
      </c>
      <c r="T318" s="21">
        <v>1</v>
      </c>
      <c r="V318" t="s">
        <v>2116</v>
      </c>
      <c r="W318" t="str">
        <f>+IF(V318="","",IF(MID(V318,1,3)="ECE","UNICO",IF(V318="FINES",CONCATENATE("R",IF(OR(C318="16",C318="21",C318="22",C318="23"),"16212223",IF(OR(C318="15",C318="17",C318="24",C318="25"),"15172425",C318))),IF(V318="CEBAS","UNICO",IF(VALUE(C318)&lt;=11,"AMBA","INTERIOR")))))</f>
        <v>AMBA</v>
      </c>
      <c r="X318" s="20" t="str">
        <f>+IF(V318="","-",CONCATENATE(V318,"_",W318))</f>
        <v>CENS_AMBA</v>
      </c>
      <c r="Y318" s="59">
        <v>0.74750364878598385</v>
      </c>
      <c r="Z318" t="str">
        <f>+IFERROR(VLOOKUP(H318,#REF!,2,FALSE),"-")</f>
        <v>-</v>
      </c>
      <c r="AA318" t="s">
        <v>2393</v>
      </c>
      <c r="AB318" t="str">
        <f>+IF(W318="","-",IF(W318="UNICO","CENSO","MUESTRA"))</f>
        <v>MUESTRA</v>
      </c>
      <c r="AC318" t="s">
        <v>2397</v>
      </c>
      <c r="AD318" t="s">
        <v>134</v>
      </c>
    </row>
    <row r="319" spans="1:30" x14ac:dyDescent="0.25">
      <c r="A319" s="5" t="str">
        <f t="shared" si="4"/>
        <v>0069DM0493</v>
      </c>
      <c r="B319" s="23" t="s">
        <v>2119</v>
      </c>
      <c r="C319" t="s">
        <v>1079</v>
      </c>
      <c r="D319" t="s">
        <v>1077</v>
      </c>
      <c r="E319" t="s">
        <v>1078</v>
      </c>
      <c r="F319">
        <v>623958</v>
      </c>
      <c r="G319">
        <v>0</v>
      </c>
      <c r="H319" t="s">
        <v>1220</v>
      </c>
      <c r="I319" t="s">
        <v>20</v>
      </c>
      <c r="J319" t="s">
        <v>90</v>
      </c>
      <c r="K319" t="s">
        <v>21</v>
      </c>
      <c r="M319" t="s">
        <v>17753</v>
      </c>
      <c r="N319" t="s">
        <v>22</v>
      </c>
      <c r="O319" t="s">
        <v>82</v>
      </c>
      <c r="P319" t="s">
        <v>26</v>
      </c>
      <c r="Q319" t="s">
        <v>92</v>
      </c>
      <c r="R319" s="13">
        <v>61</v>
      </c>
      <c r="S319" s="13">
        <v>3</v>
      </c>
      <c r="T319" s="21">
        <v>1</v>
      </c>
      <c r="V319" t="s">
        <v>2116</v>
      </c>
      <c r="W319" t="str">
        <f>+IF(V319="","",IF(MID(V319,1,3)="ECE","UNICO",IF(V319="FINES",CONCATENATE("R",IF(OR(C319="16",C319="21",C319="22",C319="23"),"16212223",IF(OR(C319="15",C319="17",C319="24",C319="25"),"15172425",C319))),IF(V319="CEBAS","UNICO",IF(VALUE(C319)&lt;=11,"AMBA","INTERIOR")))))</f>
        <v>AMBA</v>
      </c>
      <c r="X319" s="20" t="str">
        <f>+IF(V319="","-",CONCATENATE(V319,"_",W319))</f>
        <v>CENS_AMBA</v>
      </c>
      <c r="Y319" s="59">
        <v>0.74919108026906067</v>
      </c>
      <c r="Z319" t="str">
        <f>+IFERROR(VLOOKUP(H319,#REF!,2,FALSE),"-")</f>
        <v>-</v>
      </c>
      <c r="AA319" t="s">
        <v>2393</v>
      </c>
      <c r="AB319" t="str">
        <f>+IF(W319="","-",IF(W319="UNICO","CENSO","MUESTRA"))</f>
        <v>MUESTRA</v>
      </c>
      <c r="AC319" t="s">
        <v>2398</v>
      </c>
      <c r="AD319" t="s">
        <v>134</v>
      </c>
    </row>
    <row r="320" spans="1:30" x14ac:dyDescent="0.25">
      <c r="A320" s="5" t="str">
        <f t="shared" si="4"/>
        <v>0004DM0453</v>
      </c>
      <c r="B320" s="23" t="s">
        <v>2119</v>
      </c>
      <c r="C320" t="s">
        <v>186</v>
      </c>
      <c r="D320" t="s">
        <v>183</v>
      </c>
      <c r="E320" t="s">
        <v>185</v>
      </c>
      <c r="F320">
        <v>623656</v>
      </c>
      <c r="G320">
        <v>0</v>
      </c>
      <c r="H320" t="s">
        <v>229</v>
      </c>
      <c r="I320" t="s">
        <v>20</v>
      </c>
      <c r="J320" t="s">
        <v>90</v>
      </c>
      <c r="K320" t="s">
        <v>21</v>
      </c>
      <c r="M320" t="s">
        <v>17638</v>
      </c>
      <c r="N320" t="s">
        <v>22</v>
      </c>
      <c r="O320" t="s">
        <v>23</v>
      </c>
      <c r="P320" t="s">
        <v>26</v>
      </c>
      <c r="Q320" t="s">
        <v>92</v>
      </c>
      <c r="R320" s="13">
        <v>72</v>
      </c>
      <c r="S320" s="13">
        <v>7</v>
      </c>
      <c r="T320" s="21">
        <v>1</v>
      </c>
      <c r="V320" t="s">
        <v>2116</v>
      </c>
      <c r="W320" t="str">
        <f>+IF(V320="","",IF(MID(V320,1,3)="ECE","UNICO",IF(V320="FINES",CONCATENATE("R",IF(OR(C320="16",C320="21",C320="22",C320="23"),"16212223",IF(OR(C320="15",C320="17",C320="24",C320="25"),"15172425",C320))),IF(V320="CEBAS","UNICO",IF(VALUE(C320)&lt;=11,"AMBA","INTERIOR")))))</f>
        <v>AMBA</v>
      </c>
      <c r="X320" s="20" t="str">
        <f>+IF(V320="","-",CONCATENATE(V320,"_",W320))</f>
        <v>CENS_AMBA</v>
      </c>
      <c r="Y320" s="59">
        <v>0.75171055987074564</v>
      </c>
      <c r="Z320" t="str">
        <f>+IFERROR(VLOOKUP(H320,#REF!,2,FALSE),"-")</f>
        <v>-</v>
      </c>
      <c r="AA320" t="s">
        <v>2393</v>
      </c>
      <c r="AB320" t="str">
        <f>+IF(W320="","-",IF(W320="UNICO","CENSO","MUESTRA"))</f>
        <v>MUESTRA</v>
      </c>
      <c r="AC320" t="s">
        <v>2397</v>
      </c>
      <c r="AD320" t="s">
        <v>134</v>
      </c>
    </row>
    <row r="321" spans="1:30" x14ac:dyDescent="0.25">
      <c r="A321" s="5" t="str">
        <f t="shared" si="4"/>
        <v>0045DM0467</v>
      </c>
      <c r="B321" s="23" t="s">
        <v>2119</v>
      </c>
      <c r="C321" t="s">
        <v>140</v>
      </c>
      <c r="D321" t="s">
        <v>760</v>
      </c>
      <c r="E321" t="s">
        <v>761</v>
      </c>
      <c r="F321">
        <v>623688</v>
      </c>
      <c r="G321">
        <v>0</v>
      </c>
      <c r="H321" t="s">
        <v>804</v>
      </c>
      <c r="I321" t="s">
        <v>20</v>
      </c>
      <c r="J321" t="s">
        <v>90</v>
      </c>
      <c r="K321" t="s">
        <v>21</v>
      </c>
      <c r="M321" t="s">
        <v>17646</v>
      </c>
      <c r="N321" t="s">
        <v>22</v>
      </c>
      <c r="O321" t="s">
        <v>23</v>
      </c>
      <c r="P321" t="s">
        <v>26</v>
      </c>
      <c r="Q321" t="s">
        <v>92</v>
      </c>
      <c r="R321" s="13">
        <v>120</v>
      </c>
      <c r="S321" s="13">
        <v>4</v>
      </c>
      <c r="T321" s="21">
        <v>1</v>
      </c>
      <c r="V321" t="s">
        <v>2116</v>
      </c>
      <c r="W321" t="str">
        <f>+IF(V321="","",IF(MID(V321,1,3)="ECE","UNICO",IF(V321="FINES",CONCATENATE("R",IF(OR(C321="16",C321="21",C321="22",C321="23"),"16212223",IF(OR(C321="15",C321="17",C321="24",C321="25"),"15172425",C321))),IF(V321="CEBAS","UNICO",IF(VALUE(C321)&lt;=11,"AMBA","INTERIOR")))))</f>
        <v>AMBA</v>
      </c>
      <c r="X321" s="20" t="str">
        <f>+IF(V321="","-",CONCATENATE(V321,"_",W321))</f>
        <v>CENS_AMBA</v>
      </c>
      <c r="Y321" s="59">
        <v>0.75714246763123405</v>
      </c>
      <c r="Z321" t="str">
        <f>+IFERROR(VLOOKUP(H321,#REF!,2,FALSE),"-")</f>
        <v>-</v>
      </c>
      <c r="AA321" t="s">
        <v>2393</v>
      </c>
      <c r="AB321" t="str">
        <f>+IF(W321="","-",IF(W321="UNICO","CENSO","MUESTRA"))</f>
        <v>MUESTRA</v>
      </c>
      <c r="AC321" t="s">
        <v>2397</v>
      </c>
      <c r="AD321" t="s">
        <v>134</v>
      </c>
    </row>
    <row r="322" spans="1:30" x14ac:dyDescent="0.25">
      <c r="A322" s="5" t="str">
        <f t="shared" si="4"/>
        <v>0045DM0462</v>
      </c>
      <c r="B322" s="23" t="s">
        <v>2119</v>
      </c>
      <c r="C322" t="s">
        <v>140</v>
      </c>
      <c r="D322" t="s">
        <v>760</v>
      </c>
      <c r="E322" t="s">
        <v>761</v>
      </c>
      <c r="F322">
        <v>623393</v>
      </c>
      <c r="G322">
        <v>0</v>
      </c>
      <c r="H322" t="s">
        <v>799</v>
      </c>
      <c r="I322" t="s">
        <v>20</v>
      </c>
      <c r="J322" t="s">
        <v>90</v>
      </c>
      <c r="K322" t="s">
        <v>21</v>
      </c>
      <c r="M322" t="s">
        <v>17647</v>
      </c>
      <c r="N322" t="s">
        <v>22</v>
      </c>
      <c r="O322" t="s">
        <v>23</v>
      </c>
      <c r="P322" t="s">
        <v>26</v>
      </c>
      <c r="Q322" t="s">
        <v>92</v>
      </c>
      <c r="R322" s="13">
        <v>207</v>
      </c>
      <c r="S322" s="13">
        <v>13</v>
      </c>
      <c r="T322" s="21">
        <v>1</v>
      </c>
      <c r="V322" t="s">
        <v>2116</v>
      </c>
      <c r="W322" t="str">
        <f>+IF(V322="","",IF(MID(V322,1,3)="ECE","UNICO",IF(V322="FINES",CONCATENATE("R",IF(OR(C322="16",C322="21",C322="22",C322="23"),"16212223",IF(OR(C322="15",C322="17",C322="24",C322="25"),"15172425",C322))),IF(V322="CEBAS","UNICO",IF(VALUE(C322)&lt;=11,"AMBA","INTERIOR")))))</f>
        <v>AMBA</v>
      </c>
      <c r="X322" s="20" t="str">
        <f>+IF(V322="","-",CONCATENATE(V322,"_",W322))</f>
        <v>CENS_AMBA</v>
      </c>
      <c r="Y322" s="59">
        <v>0.75714246763123405</v>
      </c>
      <c r="Z322" t="str">
        <f>+IFERROR(VLOOKUP(H322,#REF!,2,FALSE),"-")</f>
        <v>-</v>
      </c>
      <c r="AA322" t="s">
        <v>2393</v>
      </c>
      <c r="AB322" t="str">
        <f>+IF(W322="","-",IF(W322="UNICO","CENSO","MUESTRA"))</f>
        <v>MUESTRA</v>
      </c>
      <c r="AC322" t="s">
        <v>2397</v>
      </c>
      <c r="AD322" t="s">
        <v>134</v>
      </c>
    </row>
    <row r="323" spans="1:30" x14ac:dyDescent="0.25">
      <c r="A323" s="5" t="str">
        <f t="shared" ref="A323:A386" si="5">+H323</f>
        <v>0096DM0456</v>
      </c>
      <c r="B323" s="23" t="s">
        <v>2119</v>
      </c>
      <c r="C323" t="s">
        <v>884</v>
      </c>
      <c r="D323" t="s">
        <v>1591</v>
      </c>
      <c r="E323" t="s">
        <v>1592</v>
      </c>
      <c r="F323">
        <v>617171</v>
      </c>
      <c r="G323">
        <v>0</v>
      </c>
      <c r="H323" t="s">
        <v>1613</v>
      </c>
      <c r="I323" t="s">
        <v>20</v>
      </c>
      <c r="J323" t="s">
        <v>90</v>
      </c>
      <c r="K323" t="s">
        <v>21</v>
      </c>
      <c r="M323" t="s">
        <v>17628</v>
      </c>
      <c r="N323" t="s">
        <v>22</v>
      </c>
      <c r="O323" t="s">
        <v>23</v>
      </c>
      <c r="P323" t="s">
        <v>26</v>
      </c>
      <c r="Q323" t="s">
        <v>92</v>
      </c>
      <c r="R323" s="13">
        <v>114</v>
      </c>
      <c r="S323" s="13">
        <v>6</v>
      </c>
      <c r="T323" s="21">
        <v>1</v>
      </c>
      <c r="V323" t="s">
        <v>2116</v>
      </c>
      <c r="W323" t="str">
        <f>+IF(V323="","",IF(MID(V323,1,3)="ECE","UNICO",IF(V323="FINES",CONCATENATE("R",IF(OR(C323="16",C323="21",C323="22",C323="23"),"16212223",IF(OR(C323="15",C323="17",C323="24",C323="25"),"15172425",C323))),IF(V323="CEBAS","UNICO",IF(VALUE(C323)&lt;=11,"AMBA","INTERIOR")))))</f>
        <v>AMBA</v>
      </c>
      <c r="X323" s="20" t="str">
        <f>+IF(V323="","-",CONCATENATE(V323,"_",W323))</f>
        <v>CENS_AMBA</v>
      </c>
      <c r="Y323" s="59">
        <v>0.75760181326615184</v>
      </c>
      <c r="Z323" t="str">
        <f>+IFERROR(VLOOKUP(H323,#REF!,2,FALSE),"-")</f>
        <v>-</v>
      </c>
      <c r="AA323" t="s">
        <v>2393</v>
      </c>
      <c r="AB323" t="str">
        <f>+IF(W323="","-",IF(W323="UNICO","CENSO","MUESTRA"))</f>
        <v>MUESTRA</v>
      </c>
      <c r="AC323" t="s">
        <v>2398</v>
      </c>
      <c r="AD323" t="s">
        <v>134</v>
      </c>
    </row>
    <row r="324" spans="1:30" x14ac:dyDescent="0.25">
      <c r="A324" s="5" t="str">
        <f t="shared" si="5"/>
        <v>0069DM0479</v>
      </c>
      <c r="B324" s="23" t="s">
        <v>2119</v>
      </c>
      <c r="C324" t="s">
        <v>1079</v>
      </c>
      <c r="D324" t="s">
        <v>1077</v>
      </c>
      <c r="E324" t="s">
        <v>1078</v>
      </c>
      <c r="F324">
        <v>623630</v>
      </c>
      <c r="G324">
        <v>0</v>
      </c>
      <c r="H324" t="s">
        <v>1195</v>
      </c>
      <c r="I324" t="s">
        <v>20</v>
      </c>
      <c r="J324" t="s">
        <v>90</v>
      </c>
      <c r="K324" t="s">
        <v>21</v>
      </c>
      <c r="M324" t="s">
        <v>17683</v>
      </c>
      <c r="N324" t="s">
        <v>22</v>
      </c>
      <c r="O324" t="s">
        <v>23</v>
      </c>
      <c r="P324" t="s">
        <v>26</v>
      </c>
      <c r="Q324" t="s">
        <v>92</v>
      </c>
      <c r="R324" s="13">
        <v>119</v>
      </c>
      <c r="S324" s="13">
        <v>6</v>
      </c>
      <c r="T324" s="21">
        <v>1</v>
      </c>
      <c r="V324" t="s">
        <v>2116</v>
      </c>
      <c r="W324" t="str">
        <f>+IF(V324="","",IF(MID(V324,1,3)="ECE","UNICO",IF(V324="FINES",CONCATENATE("R",IF(OR(C324="16",C324="21",C324="22",C324="23"),"16212223",IF(OR(C324="15",C324="17",C324="24",C324="25"),"15172425",C324))),IF(V324="CEBAS","UNICO",IF(VALUE(C324)&lt;=11,"AMBA","INTERIOR")))))</f>
        <v>AMBA</v>
      </c>
      <c r="X324" s="20" t="str">
        <f>+IF(V324="","-",CONCATENATE(V324,"_",W324))</f>
        <v>CENS_AMBA</v>
      </c>
      <c r="Y324" s="59">
        <v>0.75765767362382674</v>
      </c>
      <c r="Z324" t="str">
        <f>+IFERROR(VLOOKUP(H324,#REF!,2,FALSE),"-")</f>
        <v>-</v>
      </c>
      <c r="AA324" t="s">
        <v>2393</v>
      </c>
      <c r="AB324" t="str">
        <f>+IF(W324="","-",IF(W324="UNICO","CENSO","MUESTRA"))</f>
        <v>MUESTRA</v>
      </c>
      <c r="AC324" t="s">
        <v>2398</v>
      </c>
      <c r="AD324" t="s">
        <v>134</v>
      </c>
    </row>
    <row r="325" spans="1:30" x14ac:dyDescent="0.25">
      <c r="A325" s="5" t="str">
        <f t="shared" si="5"/>
        <v>0069DM3521</v>
      </c>
      <c r="B325" s="23" t="s">
        <v>2119</v>
      </c>
      <c r="C325" t="s">
        <v>1079</v>
      </c>
      <c r="D325" t="s">
        <v>1077</v>
      </c>
      <c r="E325" t="s">
        <v>1078</v>
      </c>
      <c r="F325">
        <v>614307</v>
      </c>
      <c r="G325">
        <v>1</v>
      </c>
      <c r="H325" t="s">
        <v>1228</v>
      </c>
      <c r="I325" t="s">
        <v>20</v>
      </c>
      <c r="J325" t="s">
        <v>90</v>
      </c>
      <c r="K325" t="s">
        <v>87</v>
      </c>
      <c r="L325" t="s">
        <v>1157</v>
      </c>
      <c r="M325" t="s">
        <v>17774</v>
      </c>
      <c r="N325" t="s">
        <v>22</v>
      </c>
      <c r="O325" t="s">
        <v>23</v>
      </c>
      <c r="P325" t="s">
        <v>26</v>
      </c>
      <c r="Q325" t="s">
        <v>92</v>
      </c>
      <c r="R325" s="13">
        <v>59</v>
      </c>
      <c r="S325" s="13">
        <v>6</v>
      </c>
      <c r="T325" s="21">
        <v>1</v>
      </c>
      <c r="V325" t="s">
        <v>2116</v>
      </c>
      <c r="W325" t="str">
        <f>+IF(V325="","",IF(MID(V325,1,3)="ECE","UNICO",IF(V325="FINES",CONCATENATE("R",IF(OR(C325="16",C325="21",C325="22",C325="23"),"16212223",IF(OR(C325="15",C325="17",C325="24",C325="25"),"15172425",C325))),IF(V325="CEBAS","UNICO",IF(VALUE(C325)&lt;=11,"AMBA","INTERIOR")))))</f>
        <v>AMBA</v>
      </c>
      <c r="X325" s="20" t="str">
        <f>+IF(V325="","-",CONCATENATE(V325,"_",W325))</f>
        <v>CENS_AMBA</v>
      </c>
      <c r="Y325" s="59">
        <v>0.75916162535950948</v>
      </c>
      <c r="Z325" t="str">
        <f>+IFERROR(VLOOKUP(H325,#REF!,2,FALSE),"-")</f>
        <v>-</v>
      </c>
      <c r="AA325" t="s">
        <v>2393</v>
      </c>
      <c r="AB325" t="str">
        <f>+IF(W325="","-",IF(W325="UNICO","CENSO","MUESTRA"))</f>
        <v>MUESTRA</v>
      </c>
      <c r="AC325" t="s">
        <v>2398</v>
      </c>
      <c r="AD325" t="s">
        <v>134</v>
      </c>
    </row>
    <row r="326" spans="1:30" x14ac:dyDescent="0.25">
      <c r="A326" s="5" t="str">
        <f t="shared" si="5"/>
        <v>0073DM0465</v>
      </c>
      <c r="B326" s="23" t="s">
        <v>2119</v>
      </c>
      <c r="C326" t="s">
        <v>1302</v>
      </c>
      <c r="D326" t="s">
        <v>1300</v>
      </c>
      <c r="E326" t="s">
        <v>1301</v>
      </c>
      <c r="F326">
        <v>624056</v>
      </c>
      <c r="G326">
        <v>0</v>
      </c>
      <c r="H326" t="s">
        <v>1344</v>
      </c>
      <c r="I326" t="s">
        <v>20</v>
      </c>
      <c r="J326" t="s">
        <v>90</v>
      </c>
      <c r="K326" t="s">
        <v>21</v>
      </c>
      <c r="M326" t="s">
        <v>17619</v>
      </c>
      <c r="N326" t="s">
        <v>22</v>
      </c>
      <c r="O326" t="s">
        <v>23</v>
      </c>
      <c r="P326" t="s">
        <v>26</v>
      </c>
      <c r="Q326" t="s">
        <v>92</v>
      </c>
      <c r="R326" s="13">
        <v>120</v>
      </c>
      <c r="S326" s="13">
        <v>3</v>
      </c>
      <c r="T326" s="21">
        <v>1</v>
      </c>
      <c r="V326" t="s">
        <v>2116</v>
      </c>
      <c r="W326" t="str">
        <f>+IF(V326="","",IF(MID(V326,1,3)="ECE","UNICO",IF(V326="FINES",CONCATENATE("R",IF(OR(C326="16",C326="21",C326="22",C326="23"),"16212223",IF(OR(C326="15",C326="17",C326="24",C326="25"),"15172425",C326))),IF(V326="CEBAS","UNICO",IF(VALUE(C326)&lt;=11,"AMBA","INTERIOR")))))</f>
        <v>AMBA</v>
      </c>
      <c r="X326" s="20" t="str">
        <f>+IF(V326="","-",CONCATENATE(V326,"_",W326))</f>
        <v>CENS_AMBA</v>
      </c>
      <c r="Y326" s="59">
        <v>0.7600222135844984</v>
      </c>
      <c r="Z326" t="str">
        <f>+IFERROR(VLOOKUP(H326,#REF!,2,FALSE),"-")</f>
        <v>-</v>
      </c>
      <c r="AA326" t="s">
        <v>2393</v>
      </c>
      <c r="AB326" t="str">
        <f>+IF(W326="","-",IF(W326="UNICO","CENSO","MUESTRA"))</f>
        <v>MUESTRA</v>
      </c>
      <c r="AC326" t="s">
        <v>2397</v>
      </c>
      <c r="AD326" t="s">
        <v>134</v>
      </c>
    </row>
    <row r="327" spans="1:30" x14ac:dyDescent="0.25">
      <c r="A327" s="5" t="str">
        <f t="shared" si="5"/>
        <v>0069DM0481</v>
      </c>
      <c r="B327" s="23" t="s">
        <v>2119</v>
      </c>
      <c r="C327" t="s">
        <v>1079</v>
      </c>
      <c r="D327" t="s">
        <v>1077</v>
      </c>
      <c r="E327" t="s">
        <v>1078</v>
      </c>
      <c r="F327">
        <v>623632</v>
      </c>
      <c r="G327">
        <v>0</v>
      </c>
      <c r="H327" t="s">
        <v>1199</v>
      </c>
      <c r="I327" t="s">
        <v>20</v>
      </c>
      <c r="J327" t="s">
        <v>90</v>
      </c>
      <c r="K327" t="s">
        <v>21</v>
      </c>
      <c r="M327" t="s">
        <v>17684</v>
      </c>
      <c r="N327" t="s">
        <v>22</v>
      </c>
      <c r="O327" t="s">
        <v>23</v>
      </c>
      <c r="P327" t="s">
        <v>26</v>
      </c>
      <c r="Q327" t="s">
        <v>92</v>
      </c>
      <c r="R327" s="13">
        <v>137</v>
      </c>
      <c r="S327" s="13">
        <v>6</v>
      </c>
      <c r="T327" s="21">
        <v>1</v>
      </c>
      <c r="V327" t="s">
        <v>2116</v>
      </c>
      <c r="W327" t="str">
        <f>+IF(V327="","",IF(MID(V327,1,3)="ECE","UNICO",IF(V327="FINES",CONCATENATE("R",IF(OR(C327="16",C327="21",C327="22",C327="23"),"16212223",IF(OR(C327="15",C327="17",C327="24",C327="25"),"15172425",C327))),IF(V327="CEBAS","UNICO",IF(VALUE(C327)&lt;=11,"AMBA","INTERIOR")))))</f>
        <v>AMBA</v>
      </c>
      <c r="X327" s="20" t="str">
        <f>+IF(V327="","-",CONCATENATE(V327,"_",W327))</f>
        <v>CENS_AMBA</v>
      </c>
      <c r="Y327" s="59">
        <v>0.76163994520902634</v>
      </c>
      <c r="Z327" t="str">
        <f>+IFERROR(VLOOKUP(H327,#REF!,2,FALSE),"-")</f>
        <v>-</v>
      </c>
      <c r="AA327" t="s">
        <v>2393</v>
      </c>
      <c r="AB327" t="str">
        <f>+IF(W327="","-",IF(W327="UNICO","CENSO","MUESTRA"))</f>
        <v>MUESTRA</v>
      </c>
      <c r="AC327" t="s">
        <v>2398</v>
      </c>
      <c r="AD327" t="s">
        <v>134</v>
      </c>
    </row>
    <row r="328" spans="1:30" x14ac:dyDescent="0.25">
      <c r="A328" s="5" t="str">
        <f t="shared" si="5"/>
        <v>0071DM0460</v>
      </c>
      <c r="B328" s="23" t="s">
        <v>2119</v>
      </c>
      <c r="C328" t="s">
        <v>1245</v>
      </c>
      <c r="D328" t="s">
        <v>1243</v>
      </c>
      <c r="E328" t="s">
        <v>1244</v>
      </c>
      <c r="F328">
        <v>623711</v>
      </c>
      <c r="G328">
        <v>0</v>
      </c>
      <c r="H328" t="s">
        <v>1283</v>
      </c>
      <c r="I328" t="s">
        <v>20</v>
      </c>
      <c r="J328" t="s">
        <v>90</v>
      </c>
      <c r="K328" t="s">
        <v>21</v>
      </c>
      <c r="M328" t="s">
        <v>17633</v>
      </c>
      <c r="N328" t="s">
        <v>22</v>
      </c>
      <c r="O328" t="s">
        <v>23</v>
      </c>
      <c r="P328" t="s">
        <v>26</v>
      </c>
      <c r="Q328" t="s">
        <v>92</v>
      </c>
      <c r="R328" s="13">
        <v>56</v>
      </c>
      <c r="S328" s="13">
        <v>3</v>
      </c>
      <c r="T328" s="21">
        <v>1</v>
      </c>
      <c r="V328" t="s">
        <v>2116</v>
      </c>
      <c r="W328" t="str">
        <f>+IF(V328="","",IF(MID(V328,1,3)="ECE","UNICO",IF(V328="FINES",CONCATENATE("R",IF(OR(C328="16",C328="21",C328="22",C328="23"),"16212223",IF(OR(C328="15",C328="17",C328="24",C328="25"),"15172425",C328))),IF(V328="CEBAS","UNICO",IF(VALUE(C328)&lt;=11,"AMBA","INTERIOR")))))</f>
        <v>AMBA</v>
      </c>
      <c r="X328" s="20" t="str">
        <f>+IF(V328="","-",CONCATENATE(V328,"_",W328))</f>
        <v>CENS_AMBA</v>
      </c>
      <c r="Y328" s="59">
        <v>0.76219100230618531</v>
      </c>
      <c r="Z328" t="str">
        <f>+IFERROR(VLOOKUP(H328,#REF!,2,FALSE),"-")</f>
        <v>-</v>
      </c>
      <c r="AA328" t="s">
        <v>2393</v>
      </c>
      <c r="AB328" t="str">
        <f>+IF(W328="","-",IF(W328="UNICO","CENSO","MUESTRA"))</f>
        <v>MUESTRA</v>
      </c>
      <c r="AC328" t="s">
        <v>2397</v>
      </c>
      <c r="AD328" t="s">
        <v>134</v>
      </c>
    </row>
    <row r="329" spans="1:30" x14ac:dyDescent="0.25">
      <c r="A329" s="5" t="str">
        <f t="shared" si="5"/>
        <v>0073DM0458</v>
      </c>
      <c r="B329" s="23" t="s">
        <v>2119</v>
      </c>
      <c r="C329" t="s">
        <v>1302</v>
      </c>
      <c r="D329" t="s">
        <v>1300</v>
      </c>
      <c r="E329" t="s">
        <v>1301</v>
      </c>
      <c r="F329">
        <v>623739</v>
      </c>
      <c r="G329">
        <v>0</v>
      </c>
      <c r="H329" t="s">
        <v>1337</v>
      </c>
      <c r="I329" t="s">
        <v>20</v>
      </c>
      <c r="J329" t="s">
        <v>90</v>
      </c>
      <c r="K329" t="s">
        <v>21</v>
      </c>
      <c r="M329" t="s">
        <v>17618</v>
      </c>
      <c r="N329" t="s">
        <v>22</v>
      </c>
      <c r="O329" t="s">
        <v>23</v>
      </c>
      <c r="P329" t="s">
        <v>26</v>
      </c>
      <c r="Q329" t="s">
        <v>92</v>
      </c>
      <c r="R329" s="13">
        <v>151</v>
      </c>
      <c r="S329" s="13">
        <v>6</v>
      </c>
      <c r="T329" s="21">
        <v>1</v>
      </c>
      <c r="V329" t="s">
        <v>2116</v>
      </c>
      <c r="W329" t="str">
        <f>+IF(V329="","",IF(MID(V329,1,3)="ECE","UNICO",IF(V329="FINES",CONCATENATE("R",IF(OR(C329="16",C329="21",C329="22",C329="23"),"16212223",IF(OR(C329="15",C329="17",C329="24",C329="25"),"15172425",C329))),IF(V329="CEBAS","UNICO",IF(VALUE(C329)&lt;=11,"AMBA","INTERIOR")))))</f>
        <v>AMBA</v>
      </c>
      <c r="X329" s="20" t="str">
        <f>+IF(V329="","-",CONCATENATE(V329,"_",W329))</f>
        <v>CENS_AMBA</v>
      </c>
      <c r="Y329" s="59">
        <v>0.76599519918946657</v>
      </c>
      <c r="Z329" t="str">
        <f>+IFERROR(VLOOKUP(H329,#REF!,2,FALSE),"-")</f>
        <v>-</v>
      </c>
      <c r="AA329" t="s">
        <v>2393</v>
      </c>
      <c r="AB329" t="str">
        <f>+IF(W329="","-",IF(W329="UNICO","CENSO","MUESTRA"))</f>
        <v>MUESTRA</v>
      </c>
      <c r="AC329" t="s">
        <v>2397</v>
      </c>
      <c r="AD329" t="s">
        <v>134</v>
      </c>
    </row>
    <row r="330" spans="1:30" x14ac:dyDescent="0.25">
      <c r="A330" s="5" t="str">
        <f t="shared" si="5"/>
        <v>0131DM0455</v>
      </c>
      <c r="B330" s="23" t="s">
        <v>2119</v>
      </c>
      <c r="C330" t="s">
        <v>1302</v>
      </c>
      <c r="D330" t="s">
        <v>281</v>
      </c>
      <c r="E330" t="s">
        <v>2014</v>
      </c>
      <c r="F330">
        <v>623749</v>
      </c>
      <c r="G330">
        <v>0</v>
      </c>
      <c r="H330" t="s">
        <v>2030</v>
      </c>
      <c r="I330" t="s">
        <v>20</v>
      </c>
      <c r="J330" t="s">
        <v>90</v>
      </c>
      <c r="K330" t="s">
        <v>21</v>
      </c>
      <c r="M330" t="s">
        <v>17685</v>
      </c>
      <c r="N330" t="s">
        <v>22</v>
      </c>
      <c r="O330" t="s">
        <v>23</v>
      </c>
      <c r="P330" t="s">
        <v>26</v>
      </c>
      <c r="Q330" t="s">
        <v>92</v>
      </c>
      <c r="R330" s="13">
        <v>157</v>
      </c>
      <c r="S330" s="13">
        <v>6</v>
      </c>
      <c r="T330" s="21">
        <v>1</v>
      </c>
      <c r="V330" t="s">
        <v>2116</v>
      </c>
      <c r="W330" t="str">
        <f>+IF(V330="","",IF(MID(V330,1,3)="ECE","UNICO",IF(V330="FINES",CONCATENATE("R",IF(OR(C330="16",C330="21",C330="22",C330="23"),"16212223",IF(OR(C330="15",C330="17",C330="24",C330="25"),"15172425",C330))),IF(V330="CEBAS","UNICO",IF(VALUE(C330)&lt;=11,"AMBA","INTERIOR")))))</f>
        <v>AMBA</v>
      </c>
      <c r="X330" s="20" t="str">
        <f>+IF(V330="","-",CONCATENATE(V330,"_",W330))</f>
        <v>CENS_AMBA</v>
      </c>
      <c r="Y330" s="59">
        <v>0.77011885742346442</v>
      </c>
      <c r="Z330" t="str">
        <f>+IFERROR(VLOOKUP(H330,#REF!,2,FALSE),"-")</f>
        <v>-</v>
      </c>
      <c r="AA330" t="s">
        <v>2393</v>
      </c>
      <c r="AB330" t="str">
        <f>+IF(W330="","-",IF(W330="UNICO","CENSO","MUESTRA"))</f>
        <v>MUESTRA</v>
      </c>
      <c r="AC330" t="s">
        <v>2397</v>
      </c>
      <c r="AD330" t="s">
        <v>134</v>
      </c>
    </row>
    <row r="331" spans="1:30" x14ac:dyDescent="0.25">
      <c r="A331" s="5" t="str">
        <f t="shared" si="5"/>
        <v>0073DM0461</v>
      </c>
      <c r="B331" s="23" t="s">
        <v>2119</v>
      </c>
      <c r="C331" t="s">
        <v>1302</v>
      </c>
      <c r="D331" t="s">
        <v>1300</v>
      </c>
      <c r="E331" t="s">
        <v>1301</v>
      </c>
      <c r="F331">
        <v>623744</v>
      </c>
      <c r="G331">
        <v>0</v>
      </c>
      <c r="H331" t="s">
        <v>1340</v>
      </c>
      <c r="I331" t="s">
        <v>20</v>
      </c>
      <c r="J331" t="s">
        <v>90</v>
      </c>
      <c r="K331" t="s">
        <v>21</v>
      </c>
      <c r="M331" t="s">
        <v>17686</v>
      </c>
      <c r="N331" t="s">
        <v>22</v>
      </c>
      <c r="O331" t="s">
        <v>23</v>
      </c>
      <c r="P331" t="s">
        <v>26</v>
      </c>
      <c r="Q331" t="s">
        <v>92</v>
      </c>
      <c r="R331" s="13">
        <v>179</v>
      </c>
      <c r="S331" s="13">
        <v>11</v>
      </c>
      <c r="T331" s="21">
        <v>1</v>
      </c>
      <c r="V331" t="s">
        <v>2116</v>
      </c>
      <c r="W331" t="str">
        <f>+IF(V331="","",IF(MID(V331,1,3)="ECE","UNICO",IF(V331="FINES",CONCATENATE("R",IF(OR(C331="16",C331="21",C331="22",C331="23"),"16212223",IF(OR(C331="15",C331="17",C331="24",C331="25"),"15172425",C331))),IF(V331="CEBAS","UNICO",IF(VALUE(C331)&lt;=11,"AMBA","INTERIOR")))))</f>
        <v>AMBA</v>
      </c>
      <c r="X331" s="20" t="str">
        <f>+IF(V331="","-",CONCATENATE(V331,"_",W331))</f>
        <v>CENS_AMBA</v>
      </c>
      <c r="Y331" s="59">
        <v>0.78298364942138254</v>
      </c>
      <c r="Z331" t="str">
        <f>+IFERROR(VLOOKUP(H331,#REF!,2,FALSE),"-")</f>
        <v>-</v>
      </c>
      <c r="AA331" t="s">
        <v>2393</v>
      </c>
      <c r="AB331" t="str">
        <f>+IF(W331="","-",IF(W331="UNICO","CENSO","MUESTRA"))</f>
        <v>MUESTRA</v>
      </c>
      <c r="AC331" t="s">
        <v>2398</v>
      </c>
      <c r="AD331" t="s">
        <v>134</v>
      </c>
    </row>
    <row r="332" spans="1:30" x14ac:dyDescent="0.25">
      <c r="A332" s="5" t="str">
        <f t="shared" si="5"/>
        <v>0062DM3725</v>
      </c>
      <c r="B332" s="23" t="s">
        <v>2119</v>
      </c>
      <c r="C332" t="s">
        <v>246</v>
      </c>
      <c r="D332" t="s">
        <v>958</v>
      </c>
      <c r="E332" t="s">
        <v>959</v>
      </c>
      <c r="F332">
        <v>624645</v>
      </c>
      <c r="G332">
        <v>5</v>
      </c>
      <c r="H332" t="s">
        <v>1023</v>
      </c>
      <c r="I332" t="s">
        <v>20</v>
      </c>
      <c r="J332" t="s">
        <v>90</v>
      </c>
      <c r="K332" t="s">
        <v>87</v>
      </c>
      <c r="L332" t="s">
        <v>1018</v>
      </c>
      <c r="M332" t="s">
        <v>17775</v>
      </c>
      <c r="N332" t="s">
        <v>22</v>
      </c>
      <c r="O332" t="s">
        <v>23</v>
      </c>
      <c r="P332" t="s">
        <v>26</v>
      </c>
      <c r="Q332" t="s">
        <v>92</v>
      </c>
      <c r="R332" s="13">
        <v>27</v>
      </c>
      <c r="S332" s="13">
        <v>2</v>
      </c>
      <c r="T332" s="21">
        <v>1</v>
      </c>
      <c r="V332" t="s">
        <v>2116</v>
      </c>
      <c r="W332" t="str">
        <f>+IF(V332="","",IF(MID(V332,1,3)="ECE","UNICO",IF(V332="FINES",CONCATENATE("R",IF(OR(C332="16",C332="21",C332="22",C332="23"),"16212223",IF(OR(C332="15",C332="17",C332="24",C332="25"),"15172425",C332))),IF(V332="CEBAS","UNICO",IF(VALUE(C332)&lt;=11,"AMBA","INTERIOR")))))</f>
        <v>AMBA</v>
      </c>
      <c r="X332" s="20" t="str">
        <f>+IF(V332="","-",CONCATENATE(V332,"_",W332))</f>
        <v>CENS_AMBA</v>
      </c>
      <c r="Y332" s="59">
        <v>0.78948466645346749</v>
      </c>
      <c r="Z332" t="str">
        <f>+IFERROR(VLOOKUP(H332,#REF!,2,FALSE),"-")</f>
        <v>-</v>
      </c>
      <c r="AA332" t="s">
        <v>2393</v>
      </c>
      <c r="AB332" t="str">
        <f>+IF(W332="","-",IF(W332="UNICO","CENSO","MUESTRA"))</f>
        <v>MUESTRA</v>
      </c>
      <c r="AC332" t="s">
        <v>2398</v>
      </c>
      <c r="AD332" t="s">
        <v>134</v>
      </c>
    </row>
    <row r="333" spans="1:30" x14ac:dyDescent="0.25">
      <c r="A333" s="5" t="str">
        <f t="shared" si="5"/>
        <v>0062DM0462</v>
      </c>
      <c r="B333" s="23" t="s">
        <v>2119</v>
      </c>
      <c r="C333" t="s">
        <v>246</v>
      </c>
      <c r="D333" t="s">
        <v>958</v>
      </c>
      <c r="E333" t="s">
        <v>959</v>
      </c>
      <c r="F333">
        <v>623245</v>
      </c>
      <c r="G333">
        <v>0</v>
      </c>
      <c r="H333" t="s">
        <v>1006</v>
      </c>
      <c r="I333" t="s">
        <v>20</v>
      </c>
      <c r="J333" t="s">
        <v>90</v>
      </c>
      <c r="K333" t="s">
        <v>21</v>
      </c>
      <c r="M333" t="s">
        <v>17647</v>
      </c>
      <c r="N333" t="s">
        <v>22</v>
      </c>
      <c r="O333" t="s">
        <v>23</v>
      </c>
      <c r="P333" t="s">
        <v>26</v>
      </c>
      <c r="Q333" t="s">
        <v>92</v>
      </c>
      <c r="R333" s="13">
        <v>306</v>
      </c>
      <c r="S333" s="13">
        <v>21</v>
      </c>
      <c r="T333" s="21">
        <v>1</v>
      </c>
      <c r="V333" t="s">
        <v>2116</v>
      </c>
      <c r="W333" t="str">
        <f>+IF(V333="","",IF(MID(V333,1,3)="ECE","UNICO",IF(V333="FINES",CONCATENATE("R",IF(OR(C333="16",C333="21",C333="22",C333="23"),"16212223",IF(OR(C333="15",C333="17",C333="24",C333="25"),"15172425",C333))),IF(V333="CEBAS","UNICO",IF(VALUE(C333)&lt;=11,"AMBA","INTERIOR")))))</f>
        <v>AMBA</v>
      </c>
      <c r="X333" s="20" t="str">
        <f>+IF(V333="","-",CONCATENATE(V333,"_",W333))</f>
        <v>CENS_AMBA</v>
      </c>
      <c r="Y333" s="59">
        <v>0.81616361935933435</v>
      </c>
      <c r="Z333" t="str">
        <f>+IFERROR(VLOOKUP(H333,#REF!,2,FALSE),"-")</f>
        <v>-</v>
      </c>
      <c r="AA333" t="s">
        <v>2393</v>
      </c>
      <c r="AB333" t="str">
        <f>+IF(W333="","-",IF(W333="UNICO","CENSO","MUESTRA"))</f>
        <v>MUESTRA</v>
      </c>
      <c r="AC333" t="s">
        <v>2397</v>
      </c>
      <c r="AD333" t="s">
        <v>134</v>
      </c>
    </row>
    <row r="334" spans="1:30" x14ac:dyDescent="0.25">
      <c r="A334" s="5" t="str">
        <f t="shared" si="5"/>
        <v>0045DM0457</v>
      </c>
      <c r="B334" s="23" t="s">
        <v>2119</v>
      </c>
      <c r="C334" t="s">
        <v>140</v>
      </c>
      <c r="D334" t="s">
        <v>760</v>
      </c>
      <c r="E334" t="s">
        <v>761</v>
      </c>
      <c r="F334">
        <v>603622</v>
      </c>
      <c r="G334">
        <v>0</v>
      </c>
      <c r="H334" t="s">
        <v>791</v>
      </c>
      <c r="I334" t="s">
        <v>20</v>
      </c>
      <c r="J334" t="s">
        <v>90</v>
      </c>
      <c r="K334" t="s">
        <v>21</v>
      </c>
      <c r="M334" t="s">
        <v>17740</v>
      </c>
      <c r="N334" t="s">
        <v>22</v>
      </c>
      <c r="O334" t="s">
        <v>23</v>
      </c>
      <c r="P334" t="s">
        <v>26</v>
      </c>
      <c r="Q334" t="s">
        <v>92</v>
      </c>
      <c r="R334" s="13">
        <v>74</v>
      </c>
      <c r="S334" s="13">
        <v>7</v>
      </c>
      <c r="T334" s="21">
        <v>1</v>
      </c>
      <c r="V334" t="s">
        <v>2116</v>
      </c>
      <c r="W334" t="str">
        <f>+IF(V334="","",IF(MID(V334,1,3)="ECE","UNICO",IF(V334="FINES",CONCATENATE("R",IF(OR(C334="16",C334="21",C334="22",C334="23"),"16212223",IF(OR(C334="15",C334="17",C334="24",C334="25"),"15172425",C334))),IF(V334="CEBAS","UNICO",IF(VALUE(C334)&lt;=11,"AMBA","INTERIOR")))))</f>
        <v>AMBA</v>
      </c>
      <c r="X334" s="20" t="str">
        <f>+IF(V334="","-",CONCATENATE(V334,"_",W334))</f>
        <v>CENS_AMBA</v>
      </c>
      <c r="Y334" s="59">
        <v>0.84862886534796822</v>
      </c>
      <c r="Z334" t="str">
        <f>+IFERROR(VLOOKUP(H334,#REF!,2,FALSE),"-")</f>
        <v>-</v>
      </c>
      <c r="AA334" t="s">
        <v>2393</v>
      </c>
      <c r="AB334" t="str">
        <f>+IF(W334="","-",IF(W334="UNICO","CENSO","MUESTRA"))</f>
        <v>MUESTRA</v>
      </c>
      <c r="AC334" t="s">
        <v>2397</v>
      </c>
      <c r="AD334" t="s">
        <v>134</v>
      </c>
    </row>
    <row r="335" spans="1:30" x14ac:dyDescent="0.25">
      <c r="A335" s="5" t="str">
        <f t="shared" si="5"/>
        <v>0073DM0463</v>
      </c>
      <c r="B335" s="23" t="s">
        <v>2119</v>
      </c>
      <c r="C335" t="s">
        <v>1302</v>
      </c>
      <c r="D335" t="s">
        <v>1300</v>
      </c>
      <c r="E335" t="s">
        <v>1301</v>
      </c>
      <c r="F335">
        <v>623746</v>
      </c>
      <c r="G335">
        <v>0</v>
      </c>
      <c r="H335" t="s">
        <v>1342</v>
      </c>
      <c r="I335" t="s">
        <v>20</v>
      </c>
      <c r="J335" t="s">
        <v>90</v>
      </c>
      <c r="K335" t="s">
        <v>21</v>
      </c>
      <c r="M335" t="s">
        <v>17623</v>
      </c>
      <c r="N335" t="s">
        <v>22</v>
      </c>
      <c r="O335" t="s">
        <v>23</v>
      </c>
      <c r="P335" t="s">
        <v>26</v>
      </c>
      <c r="Q335" t="s">
        <v>92</v>
      </c>
      <c r="R335" s="13">
        <v>92</v>
      </c>
      <c r="S335" s="13">
        <v>3</v>
      </c>
      <c r="T335" s="21">
        <v>1</v>
      </c>
      <c r="V335" t="s">
        <v>2116</v>
      </c>
      <c r="W335" t="str">
        <f>+IF(V335="","",IF(MID(V335,1,3)="ECE","UNICO",IF(V335="FINES",CONCATENATE("R",IF(OR(C335="16",C335="21",C335="22",C335="23"),"16212223",IF(OR(C335="15",C335="17",C335="24",C335="25"),"15172425",C335))),IF(V335="CEBAS","UNICO",IF(VALUE(C335)&lt;=11,"AMBA","INTERIOR")))))</f>
        <v>AMBA</v>
      </c>
      <c r="X335" s="20" t="str">
        <f>+IF(V335="","-",CONCATENATE(V335,"_",W335))</f>
        <v>CENS_AMBA</v>
      </c>
      <c r="Y335" s="59">
        <v>0.86097909893308366</v>
      </c>
      <c r="Z335" t="str">
        <f>+IFERROR(VLOOKUP(H335,#REF!,2,FALSE),"-")</f>
        <v>-</v>
      </c>
      <c r="AA335" t="s">
        <v>2393</v>
      </c>
      <c r="AB335" t="str">
        <f>+IF(W335="","-",IF(W335="UNICO","CENSO","MUESTRA"))</f>
        <v>MUESTRA</v>
      </c>
      <c r="AC335" t="s">
        <v>2397</v>
      </c>
      <c r="AD335" t="s">
        <v>134</v>
      </c>
    </row>
    <row r="336" spans="1:30" x14ac:dyDescent="0.25">
      <c r="A336" s="5" t="str">
        <f t="shared" si="5"/>
        <v>0004DM0459</v>
      </c>
      <c r="B336" s="23" t="s">
        <v>2119</v>
      </c>
      <c r="C336" t="s">
        <v>186</v>
      </c>
      <c r="D336" t="s">
        <v>183</v>
      </c>
      <c r="E336" t="s">
        <v>185</v>
      </c>
      <c r="F336">
        <v>624744</v>
      </c>
      <c r="G336">
        <v>0</v>
      </c>
      <c r="H336" t="s">
        <v>237</v>
      </c>
      <c r="I336" t="s">
        <v>20</v>
      </c>
      <c r="J336" t="s">
        <v>90</v>
      </c>
      <c r="K336" t="s">
        <v>21</v>
      </c>
      <c r="M336" t="s">
        <v>17651</v>
      </c>
      <c r="N336" t="s">
        <v>22</v>
      </c>
      <c r="O336" t="s">
        <v>23</v>
      </c>
      <c r="P336" t="s">
        <v>26</v>
      </c>
      <c r="Q336" t="s">
        <v>92</v>
      </c>
      <c r="R336" s="13">
        <v>69</v>
      </c>
      <c r="S336" s="13">
        <v>3</v>
      </c>
      <c r="T336" s="21">
        <v>1</v>
      </c>
      <c r="V336" t="s">
        <v>2116</v>
      </c>
      <c r="W336" t="str">
        <f>+IF(V336="","",IF(MID(V336,1,3)="ECE","UNICO",IF(V336="FINES",CONCATENATE("R",IF(OR(C336="16",C336="21",C336="22",C336="23"),"16212223",IF(OR(C336="15",C336="17",C336="24",C336="25"),"15172425",C336))),IF(V336="CEBAS","UNICO",IF(VALUE(C336)&lt;=11,"AMBA","INTERIOR")))))</f>
        <v>AMBA</v>
      </c>
      <c r="X336" s="20" t="str">
        <f>+IF(V336="","-",CONCATENATE(V336,"_",W336))</f>
        <v>CENS_AMBA</v>
      </c>
      <c r="Y336" s="59">
        <v>0.8694337010383606</v>
      </c>
      <c r="Z336" t="str">
        <f>+IFERROR(VLOOKUP(H336,#REF!,2,FALSE),"-")</f>
        <v>-</v>
      </c>
      <c r="AA336" t="s">
        <v>2393</v>
      </c>
      <c r="AB336" t="str">
        <f>+IF(W336="","-",IF(W336="UNICO","CENSO","MUESTRA"))</f>
        <v>MUESTRA</v>
      </c>
      <c r="AC336" t="s">
        <v>2398</v>
      </c>
      <c r="AD336" t="s">
        <v>134</v>
      </c>
    </row>
    <row r="337" spans="1:30" x14ac:dyDescent="0.25">
      <c r="A337" s="5" t="str">
        <f t="shared" si="5"/>
        <v>0062DM0455</v>
      </c>
      <c r="B337" s="23" t="s">
        <v>2119</v>
      </c>
      <c r="C337" t="s">
        <v>246</v>
      </c>
      <c r="D337" t="s">
        <v>958</v>
      </c>
      <c r="E337" t="s">
        <v>959</v>
      </c>
      <c r="F337">
        <v>610693</v>
      </c>
      <c r="G337">
        <v>0</v>
      </c>
      <c r="H337" t="s">
        <v>998</v>
      </c>
      <c r="I337" t="s">
        <v>20</v>
      </c>
      <c r="J337" t="s">
        <v>90</v>
      </c>
      <c r="K337" t="s">
        <v>21</v>
      </c>
      <c r="M337" t="s">
        <v>17687</v>
      </c>
      <c r="N337" t="s">
        <v>22</v>
      </c>
      <c r="O337" t="s">
        <v>23</v>
      </c>
      <c r="P337" t="s">
        <v>26</v>
      </c>
      <c r="Q337" t="s">
        <v>92</v>
      </c>
      <c r="R337" s="13">
        <v>313</v>
      </c>
      <c r="S337" s="13">
        <v>15</v>
      </c>
      <c r="T337" s="21">
        <v>1</v>
      </c>
      <c r="V337" t="s">
        <v>2116</v>
      </c>
      <c r="W337" t="str">
        <f>+IF(V337="","",IF(MID(V337,1,3)="ECE","UNICO",IF(V337="FINES",CONCATENATE("R",IF(OR(C337="16",C337="21",C337="22",C337="23"),"16212223",IF(OR(C337="15",C337="17",C337="24",C337="25"),"15172425",C337))),IF(V337="CEBAS","UNICO",IF(VALUE(C337)&lt;=11,"AMBA","INTERIOR")))))</f>
        <v>AMBA</v>
      </c>
      <c r="X337" s="20" t="str">
        <f>+IF(V337="","-",CONCATENATE(V337,"_",W337))</f>
        <v>CENS_AMBA</v>
      </c>
      <c r="Y337" s="59">
        <v>0.87382980368354102</v>
      </c>
      <c r="Z337" t="str">
        <f>+IFERROR(VLOOKUP(H337,#REF!,2,FALSE),"-")</f>
        <v>-</v>
      </c>
      <c r="AA337" t="s">
        <v>2393</v>
      </c>
      <c r="AB337" t="str">
        <f>+IF(W337="","-",IF(W337="UNICO","CENSO","MUESTRA"))</f>
        <v>MUESTRA</v>
      </c>
      <c r="AC337" t="s">
        <v>2397</v>
      </c>
      <c r="AD337" t="s">
        <v>134</v>
      </c>
    </row>
    <row r="338" spans="1:30" x14ac:dyDescent="0.25">
      <c r="A338" s="5" t="str">
        <f t="shared" si="5"/>
        <v>0062DM0471</v>
      </c>
      <c r="B338" s="23" t="s">
        <v>2119</v>
      </c>
      <c r="C338" t="s">
        <v>246</v>
      </c>
      <c r="D338" t="s">
        <v>958</v>
      </c>
      <c r="E338" t="s">
        <v>959</v>
      </c>
      <c r="F338">
        <v>624644</v>
      </c>
      <c r="G338">
        <v>0</v>
      </c>
      <c r="H338" t="s">
        <v>1017</v>
      </c>
      <c r="I338" t="s">
        <v>20</v>
      </c>
      <c r="J338" t="s">
        <v>90</v>
      </c>
      <c r="K338" t="s">
        <v>21</v>
      </c>
      <c r="M338" t="s">
        <v>17648</v>
      </c>
      <c r="N338" t="s">
        <v>22</v>
      </c>
      <c r="O338" t="s">
        <v>23</v>
      </c>
      <c r="P338" t="s">
        <v>26</v>
      </c>
      <c r="Q338" t="s">
        <v>92</v>
      </c>
      <c r="R338" s="13">
        <v>44</v>
      </c>
      <c r="S338" s="13">
        <v>2</v>
      </c>
      <c r="T338" s="21">
        <v>1</v>
      </c>
      <c r="V338" t="s">
        <v>2116</v>
      </c>
      <c r="W338" t="str">
        <f>+IF(V338="","",IF(MID(V338,1,3)="ECE","UNICO",IF(V338="FINES",CONCATENATE("R",IF(OR(C338="16",C338="21",C338="22",C338="23"),"16212223",IF(OR(C338="15",C338="17",C338="24",C338="25"),"15172425",C338))),IF(V338="CEBAS","UNICO",IF(VALUE(C338)&lt;=11,"AMBA","INTERIOR")))))</f>
        <v>AMBA</v>
      </c>
      <c r="X338" s="20" t="str">
        <f>+IF(V338="","-",CONCATENATE(V338,"_",W338))</f>
        <v>CENS_AMBA</v>
      </c>
      <c r="Y338" s="59">
        <v>0.87562330232726204</v>
      </c>
      <c r="Z338" t="str">
        <f>+IFERROR(VLOOKUP(H338,#REF!,2,FALSE),"-")</f>
        <v>-</v>
      </c>
      <c r="AA338" t="s">
        <v>2393</v>
      </c>
      <c r="AB338" t="str">
        <f>+IF(W338="","-",IF(W338="UNICO","CENSO","MUESTRA"))</f>
        <v>MUESTRA</v>
      </c>
      <c r="AC338" t="s">
        <v>2397</v>
      </c>
      <c r="AD338" t="s">
        <v>134</v>
      </c>
    </row>
    <row r="339" spans="1:30" x14ac:dyDescent="0.25">
      <c r="A339" s="5" t="str">
        <f t="shared" si="5"/>
        <v>0062DM0466</v>
      </c>
      <c r="B339" s="23" t="s">
        <v>2119</v>
      </c>
      <c r="C339" t="s">
        <v>246</v>
      </c>
      <c r="D339" t="s">
        <v>958</v>
      </c>
      <c r="E339" t="s">
        <v>959</v>
      </c>
      <c r="F339">
        <v>623603</v>
      </c>
      <c r="G339">
        <v>0</v>
      </c>
      <c r="H339" t="s">
        <v>1011</v>
      </c>
      <c r="I339" t="s">
        <v>20</v>
      </c>
      <c r="J339" t="s">
        <v>90</v>
      </c>
      <c r="K339" t="s">
        <v>21</v>
      </c>
      <c r="M339" t="s">
        <v>17629</v>
      </c>
      <c r="N339" t="s">
        <v>22</v>
      </c>
      <c r="O339" t="s">
        <v>23</v>
      </c>
      <c r="P339" t="s">
        <v>26</v>
      </c>
      <c r="Q339" t="s">
        <v>92</v>
      </c>
      <c r="R339" s="13">
        <v>121</v>
      </c>
      <c r="S339" s="13">
        <v>6</v>
      </c>
      <c r="T339" s="21">
        <v>1</v>
      </c>
      <c r="V339" t="s">
        <v>2116</v>
      </c>
      <c r="W339" t="str">
        <f>+IF(V339="","",IF(MID(V339,1,3)="ECE","UNICO",IF(V339="FINES",CONCATENATE("R",IF(OR(C339="16",C339="21",C339="22",C339="23"),"16212223",IF(OR(C339="15",C339="17",C339="24",C339="25"),"15172425",C339))),IF(V339="CEBAS","UNICO",IF(VALUE(C339)&lt;=11,"AMBA","INTERIOR")))))</f>
        <v>AMBA</v>
      </c>
      <c r="X339" s="20" t="str">
        <f>+IF(V339="","-",CONCATENATE(V339,"_",W339))</f>
        <v>CENS_AMBA</v>
      </c>
      <c r="Y339" s="59">
        <v>0.90764945248762763</v>
      </c>
      <c r="Z339" t="str">
        <f>+IFERROR(VLOOKUP(H339,#REF!,2,FALSE),"-")</f>
        <v>-</v>
      </c>
      <c r="AA339" t="s">
        <v>2393</v>
      </c>
      <c r="AB339" t="str">
        <f>+IF(W339="","-",IF(W339="UNICO","CENSO","MUESTRA"))</f>
        <v>MUESTRA</v>
      </c>
      <c r="AC339" t="s">
        <v>2398</v>
      </c>
      <c r="AD339" t="s">
        <v>134</v>
      </c>
    </row>
    <row r="340" spans="1:30" x14ac:dyDescent="0.25">
      <c r="A340" s="5" t="str">
        <f t="shared" si="5"/>
        <v>0069DM0488</v>
      </c>
      <c r="B340" s="23" t="s">
        <v>2119</v>
      </c>
      <c r="C340" t="s">
        <v>1079</v>
      </c>
      <c r="D340" t="s">
        <v>1077</v>
      </c>
      <c r="E340" t="s">
        <v>1078</v>
      </c>
      <c r="F340">
        <v>623617</v>
      </c>
      <c r="G340">
        <v>0</v>
      </c>
      <c r="H340" t="s">
        <v>1212</v>
      </c>
      <c r="I340" t="s">
        <v>20</v>
      </c>
      <c r="J340" t="s">
        <v>90</v>
      </c>
      <c r="K340" t="s">
        <v>21</v>
      </c>
      <c r="M340" t="s">
        <v>17688</v>
      </c>
      <c r="N340" t="s">
        <v>22</v>
      </c>
      <c r="O340" t="s">
        <v>23</v>
      </c>
      <c r="P340" t="s">
        <v>26</v>
      </c>
      <c r="Q340" t="s">
        <v>92</v>
      </c>
      <c r="R340" s="13">
        <v>100</v>
      </c>
      <c r="S340" s="13">
        <v>4</v>
      </c>
      <c r="T340" s="21">
        <v>1</v>
      </c>
      <c r="V340" t="s">
        <v>2116</v>
      </c>
      <c r="W340" t="str">
        <f>+IF(V340="","",IF(MID(V340,1,3)="ECE","UNICO",IF(V340="FINES",CONCATENATE("R",IF(OR(C340="16",C340="21",C340="22",C340="23"),"16212223",IF(OR(C340="15",C340="17",C340="24",C340="25"),"15172425",C340))),IF(V340="CEBAS","UNICO",IF(VALUE(C340)&lt;=11,"AMBA","INTERIOR")))))</f>
        <v>AMBA</v>
      </c>
      <c r="X340" s="20" t="str">
        <f>+IF(V340="","-",CONCATENATE(V340,"_",W340))</f>
        <v>CENS_AMBA</v>
      </c>
      <c r="Y340" s="59">
        <v>0.92156261375972204</v>
      </c>
      <c r="Z340" t="str">
        <f>+IFERROR(VLOOKUP(H340,#REF!,2,FALSE),"-")</f>
        <v>-</v>
      </c>
      <c r="AA340" t="s">
        <v>2393</v>
      </c>
      <c r="AB340" t="str">
        <f>+IF(W340="","-",IF(W340="UNICO","CENSO","MUESTRA"))</f>
        <v>MUESTRA</v>
      </c>
      <c r="AC340" t="s">
        <v>2398</v>
      </c>
      <c r="AD340" t="s">
        <v>134</v>
      </c>
    </row>
    <row r="341" spans="1:30" x14ac:dyDescent="0.25">
      <c r="A341" s="5" t="str">
        <f t="shared" si="5"/>
        <v>0069DM0492</v>
      </c>
      <c r="B341" s="23" t="s">
        <v>2119</v>
      </c>
      <c r="C341" t="s">
        <v>1079</v>
      </c>
      <c r="D341" t="s">
        <v>1077</v>
      </c>
      <c r="E341" t="s">
        <v>1078</v>
      </c>
      <c r="F341">
        <v>623983</v>
      </c>
      <c r="G341">
        <v>0</v>
      </c>
      <c r="H341" t="s">
        <v>1218</v>
      </c>
      <c r="I341" t="s">
        <v>20</v>
      </c>
      <c r="J341" t="s">
        <v>90</v>
      </c>
      <c r="K341" t="s">
        <v>21</v>
      </c>
      <c r="M341" t="s">
        <v>17754</v>
      </c>
      <c r="N341" t="s">
        <v>22</v>
      </c>
      <c r="O341" t="s">
        <v>23</v>
      </c>
      <c r="P341" t="s">
        <v>26</v>
      </c>
      <c r="Q341" t="s">
        <v>92</v>
      </c>
      <c r="R341" s="13">
        <v>183</v>
      </c>
      <c r="S341" s="13">
        <v>9</v>
      </c>
      <c r="T341" s="21">
        <v>1</v>
      </c>
      <c r="V341" t="s">
        <v>2116</v>
      </c>
      <c r="W341" t="str">
        <f>+IF(V341="","",IF(MID(V341,1,3)="ECE","UNICO",IF(V341="FINES",CONCATENATE("R",IF(OR(C341="16",C341="21",C341="22",C341="23"),"16212223",IF(OR(C341="15",C341="17",C341="24",C341="25"),"15172425",C341))),IF(V341="CEBAS","UNICO",IF(VALUE(C341)&lt;=11,"AMBA","INTERIOR")))))</f>
        <v>AMBA</v>
      </c>
      <c r="X341" s="20" t="str">
        <f>+IF(V341="","-",CONCATENATE(V341,"_",W341))</f>
        <v>CENS_AMBA</v>
      </c>
      <c r="Y341" s="59">
        <v>0.92317263339016886</v>
      </c>
      <c r="Z341" t="str">
        <f>+IFERROR(VLOOKUP(H341,#REF!,2,FALSE),"-")</f>
        <v>-</v>
      </c>
      <c r="AA341" t="s">
        <v>2393</v>
      </c>
      <c r="AB341" t="str">
        <f>+IF(W341="","-",IF(W341="UNICO","CENSO","MUESTRA"))</f>
        <v>MUESTRA</v>
      </c>
      <c r="AC341" t="s">
        <v>2397</v>
      </c>
      <c r="AD341" t="s">
        <v>134</v>
      </c>
    </row>
    <row r="342" spans="1:30" x14ac:dyDescent="0.25">
      <c r="A342" s="5" t="str">
        <f t="shared" si="5"/>
        <v>0069DM0490</v>
      </c>
      <c r="B342" s="23" t="s">
        <v>2119</v>
      </c>
      <c r="C342" t="s">
        <v>1079</v>
      </c>
      <c r="D342" t="s">
        <v>1077</v>
      </c>
      <c r="E342" t="s">
        <v>1078</v>
      </c>
      <c r="F342">
        <v>623619</v>
      </c>
      <c r="G342">
        <v>0</v>
      </c>
      <c r="H342" t="s">
        <v>1215</v>
      </c>
      <c r="I342" t="s">
        <v>20</v>
      </c>
      <c r="J342" t="s">
        <v>90</v>
      </c>
      <c r="K342" t="s">
        <v>21</v>
      </c>
      <c r="M342" t="s">
        <v>17689</v>
      </c>
      <c r="N342" t="s">
        <v>22</v>
      </c>
      <c r="O342" t="s">
        <v>23</v>
      </c>
      <c r="P342" t="s">
        <v>26</v>
      </c>
      <c r="Q342" t="s">
        <v>92</v>
      </c>
      <c r="R342" s="13">
        <v>67</v>
      </c>
      <c r="S342" s="13">
        <v>3</v>
      </c>
      <c r="T342" s="21">
        <v>1</v>
      </c>
      <c r="V342" t="s">
        <v>2116</v>
      </c>
      <c r="W342" t="str">
        <f>+IF(V342="","",IF(MID(V342,1,3)="ECE","UNICO",IF(V342="FINES",CONCATENATE("R",IF(OR(C342="16",C342="21",C342="22",C342="23"),"16212223",IF(OR(C342="15",C342="17",C342="24",C342="25"),"15172425",C342))),IF(V342="CEBAS","UNICO",IF(VALUE(C342)&lt;=11,"AMBA","INTERIOR")))))</f>
        <v>AMBA</v>
      </c>
      <c r="X342" s="20" t="str">
        <f>+IF(V342="","-",CONCATENATE(V342,"_",W342))</f>
        <v>CENS_AMBA</v>
      </c>
      <c r="Y342" s="59">
        <v>0.93411126974466685</v>
      </c>
      <c r="Z342" t="str">
        <f>+IFERROR(VLOOKUP(H342,#REF!,2,FALSE),"-")</f>
        <v>-</v>
      </c>
      <c r="AA342" t="s">
        <v>2393</v>
      </c>
      <c r="AB342" t="str">
        <f>+IF(W342="","-",IF(W342="UNICO","CENSO","MUESTRA"))</f>
        <v>MUESTRA</v>
      </c>
      <c r="AC342" t="s">
        <v>2397</v>
      </c>
      <c r="AD342" t="s">
        <v>134</v>
      </c>
    </row>
    <row r="343" spans="1:30" x14ac:dyDescent="0.25">
      <c r="A343" s="5" t="str">
        <f t="shared" si="5"/>
        <v>0085DM0457</v>
      </c>
      <c r="B343" s="23" t="s">
        <v>2119</v>
      </c>
      <c r="C343" t="s">
        <v>584</v>
      </c>
      <c r="D343" t="s">
        <v>1474</v>
      </c>
      <c r="E343" t="s">
        <v>1475</v>
      </c>
      <c r="F343">
        <v>623653</v>
      </c>
      <c r="G343">
        <v>0</v>
      </c>
      <c r="H343" t="s">
        <v>1516</v>
      </c>
      <c r="I343" t="s">
        <v>20</v>
      </c>
      <c r="J343" t="s">
        <v>90</v>
      </c>
      <c r="K343" t="s">
        <v>21</v>
      </c>
      <c r="M343" t="s">
        <v>17634</v>
      </c>
      <c r="N343" t="s">
        <v>22</v>
      </c>
      <c r="O343" t="s">
        <v>23</v>
      </c>
      <c r="P343" t="s">
        <v>26</v>
      </c>
      <c r="Q343" t="s">
        <v>92</v>
      </c>
      <c r="R343" s="13">
        <v>138</v>
      </c>
      <c r="S343" s="13">
        <v>8</v>
      </c>
      <c r="T343" s="21">
        <v>1</v>
      </c>
      <c r="V343" t="s">
        <v>2116</v>
      </c>
      <c r="W343" t="str">
        <f>+IF(V343="","",IF(MID(V343,1,3)="ECE","UNICO",IF(V343="FINES",CONCATENATE("R",IF(OR(C343="16",C343="21",C343="22",C343="23"),"16212223",IF(OR(C343="15",C343="17",C343="24",C343="25"),"15172425",C343))),IF(V343="CEBAS","UNICO",IF(VALUE(C343)&lt;=11,"AMBA","INTERIOR")))))</f>
        <v>AMBA</v>
      </c>
      <c r="X343" s="20" t="str">
        <f>+IF(V343="","-",CONCATENATE(V343,"_",W343))</f>
        <v>CENS_AMBA</v>
      </c>
      <c r="Y343" s="59">
        <v>0.93824360768000281</v>
      </c>
      <c r="Z343" t="str">
        <f>+IFERROR(VLOOKUP(H343,#REF!,2,FALSE),"-")</f>
        <v>-</v>
      </c>
      <c r="AA343" t="s">
        <v>2393</v>
      </c>
      <c r="AB343" t="str">
        <f>+IF(W343="","-",IF(W343="UNICO","CENSO","MUESTRA"))</f>
        <v>MUESTRA</v>
      </c>
      <c r="AC343" t="s">
        <v>2397</v>
      </c>
      <c r="AD343" t="s">
        <v>134</v>
      </c>
    </row>
    <row r="344" spans="1:30" x14ac:dyDescent="0.25">
      <c r="A344" s="5" t="str">
        <f t="shared" si="5"/>
        <v>0062DM3723</v>
      </c>
      <c r="B344" s="23" t="s">
        <v>2119</v>
      </c>
      <c r="C344" t="s">
        <v>246</v>
      </c>
      <c r="D344" t="s">
        <v>958</v>
      </c>
      <c r="E344" t="s">
        <v>959</v>
      </c>
      <c r="F344">
        <v>624645</v>
      </c>
      <c r="G344">
        <v>3</v>
      </c>
      <c r="H344" t="s">
        <v>1021</v>
      </c>
      <c r="I344" t="s">
        <v>20</v>
      </c>
      <c r="J344" t="s">
        <v>90</v>
      </c>
      <c r="K344" t="s">
        <v>87</v>
      </c>
      <c r="L344" t="s">
        <v>1018</v>
      </c>
      <c r="M344" t="s">
        <v>17776</v>
      </c>
      <c r="N344" t="s">
        <v>22</v>
      </c>
      <c r="O344" t="s">
        <v>23</v>
      </c>
      <c r="P344" t="s">
        <v>26</v>
      </c>
      <c r="Q344" t="s">
        <v>92</v>
      </c>
      <c r="R344" s="13">
        <v>39</v>
      </c>
      <c r="S344" s="13">
        <v>3</v>
      </c>
      <c r="T344" s="21">
        <v>1</v>
      </c>
      <c r="V344" t="s">
        <v>2116</v>
      </c>
      <c r="W344" t="str">
        <f>+IF(V344="","",IF(MID(V344,1,3)="ECE","UNICO",IF(V344="FINES",CONCATENATE("R",IF(OR(C344="16",C344="21",C344="22",C344="23"),"16212223",IF(OR(C344="15",C344="17",C344="24",C344="25"),"15172425",C344))),IF(V344="CEBAS","UNICO",IF(VALUE(C344)&lt;=11,"AMBA","INTERIOR")))))</f>
        <v>AMBA</v>
      </c>
      <c r="X344" s="20" t="str">
        <f>+IF(V344="","-",CONCATENATE(V344,"_",W344))</f>
        <v>CENS_AMBA</v>
      </c>
      <c r="Y344" s="59">
        <v>0.93987042195088155</v>
      </c>
      <c r="Z344" t="str">
        <f>+IFERROR(VLOOKUP(H344,#REF!,2,FALSE),"-")</f>
        <v>-</v>
      </c>
      <c r="AA344" t="s">
        <v>2393</v>
      </c>
      <c r="AB344" t="str">
        <f>+IF(W344="","-",IF(W344="UNICO","CENSO","MUESTRA"))</f>
        <v>MUESTRA</v>
      </c>
      <c r="AC344" t="s">
        <v>2398</v>
      </c>
      <c r="AD344" t="s">
        <v>134</v>
      </c>
    </row>
    <row r="345" spans="1:30" x14ac:dyDescent="0.25">
      <c r="A345" s="5" t="str">
        <f t="shared" si="5"/>
        <v>0069DM0495</v>
      </c>
      <c r="B345" s="23" t="s">
        <v>2119</v>
      </c>
      <c r="C345" t="s">
        <v>1079</v>
      </c>
      <c r="D345" t="s">
        <v>1077</v>
      </c>
      <c r="E345" t="s">
        <v>1078</v>
      </c>
      <c r="F345">
        <v>624061</v>
      </c>
      <c r="G345">
        <v>0</v>
      </c>
      <c r="H345" t="s">
        <v>1223</v>
      </c>
      <c r="I345" t="s">
        <v>20</v>
      </c>
      <c r="J345" t="s">
        <v>90</v>
      </c>
      <c r="K345" t="s">
        <v>21</v>
      </c>
      <c r="M345" t="s">
        <v>17755</v>
      </c>
      <c r="N345" t="s">
        <v>22</v>
      </c>
      <c r="O345" t="s">
        <v>82</v>
      </c>
      <c r="P345" t="s">
        <v>26</v>
      </c>
      <c r="Q345" t="s">
        <v>92</v>
      </c>
      <c r="R345" s="13">
        <v>92</v>
      </c>
      <c r="S345" s="13">
        <v>6</v>
      </c>
      <c r="T345" s="21">
        <v>1</v>
      </c>
      <c r="V345" t="s">
        <v>2116</v>
      </c>
      <c r="W345" t="str">
        <f>+IF(V345="","",IF(MID(V345,1,3)="ECE","UNICO",IF(V345="FINES",CONCATENATE("R",IF(OR(C345="16",C345="21",C345="22",C345="23"),"16212223",IF(OR(C345="15",C345="17",C345="24",C345="25"),"15172425",C345))),IF(V345="CEBAS","UNICO",IF(VALUE(C345)&lt;=11,"AMBA","INTERIOR")))))</f>
        <v>AMBA</v>
      </c>
      <c r="X345" s="20" t="str">
        <f>+IF(V345="","-",CONCATENATE(V345,"_",W345))</f>
        <v>CENS_AMBA</v>
      </c>
      <c r="Y345" s="59">
        <v>0.94988339477115202</v>
      </c>
      <c r="Z345" t="str">
        <f>+IFERROR(VLOOKUP(H345,#REF!,2,FALSE),"-")</f>
        <v>-</v>
      </c>
      <c r="AA345" t="s">
        <v>2393</v>
      </c>
      <c r="AB345" t="str">
        <f>+IF(W345="","-",IF(W345="UNICO","CENSO","MUESTRA"))</f>
        <v>MUESTRA</v>
      </c>
      <c r="AC345" t="s">
        <v>2398</v>
      </c>
      <c r="AD345" t="s">
        <v>134</v>
      </c>
    </row>
    <row r="346" spans="1:30" x14ac:dyDescent="0.25">
      <c r="A346" s="5" t="str">
        <f t="shared" si="5"/>
        <v>0062DM3721</v>
      </c>
      <c r="B346" s="23" t="s">
        <v>2119</v>
      </c>
      <c r="C346" t="s">
        <v>246</v>
      </c>
      <c r="D346" t="s">
        <v>958</v>
      </c>
      <c r="E346" t="s">
        <v>959</v>
      </c>
      <c r="F346">
        <v>624645</v>
      </c>
      <c r="G346">
        <v>1</v>
      </c>
      <c r="H346" t="s">
        <v>1019</v>
      </c>
      <c r="I346" t="s">
        <v>20</v>
      </c>
      <c r="J346" t="s">
        <v>90</v>
      </c>
      <c r="K346" t="s">
        <v>87</v>
      </c>
      <c r="L346" t="s">
        <v>1018</v>
      </c>
      <c r="M346" t="s">
        <v>17777</v>
      </c>
      <c r="N346" t="s">
        <v>22</v>
      </c>
      <c r="O346" t="s">
        <v>23</v>
      </c>
      <c r="P346" t="s">
        <v>26</v>
      </c>
      <c r="Q346" t="s">
        <v>92</v>
      </c>
      <c r="R346" s="13">
        <v>28</v>
      </c>
      <c r="S346" s="13">
        <v>3</v>
      </c>
      <c r="T346" s="21">
        <v>1</v>
      </c>
      <c r="V346" t="s">
        <v>2116</v>
      </c>
      <c r="W346" t="str">
        <f>+IF(V346="","",IF(MID(V346,1,3)="ECE","UNICO",IF(V346="FINES",CONCATENATE("R",IF(OR(C346="16",C346="21",C346="22",C346="23"),"16212223",IF(OR(C346="15",C346="17",C346="24",C346="25"),"15172425",C346))),IF(V346="CEBAS","UNICO",IF(VALUE(C346)&lt;=11,"AMBA","INTERIOR")))))</f>
        <v>AMBA</v>
      </c>
      <c r="X346" s="20" t="str">
        <f>+IF(V346="","-",CONCATENATE(V346,"_",W346))</f>
        <v>CENS_AMBA</v>
      </c>
      <c r="Y346" s="59">
        <v>0.97050727265221737</v>
      </c>
      <c r="Z346" t="str">
        <f>+IFERROR(VLOOKUP(H346,#REF!,2,FALSE),"-")</f>
        <v>-</v>
      </c>
      <c r="AA346" t="s">
        <v>2393</v>
      </c>
      <c r="AB346" t="str">
        <f>+IF(W346="","-",IF(W346="UNICO","CENSO","MUESTRA"))</f>
        <v>MUESTRA</v>
      </c>
      <c r="AC346" t="s">
        <v>2398</v>
      </c>
      <c r="AD346" t="s">
        <v>134</v>
      </c>
    </row>
    <row r="347" spans="1:30" x14ac:dyDescent="0.25">
      <c r="A347" s="5" t="str">
        <f t="shared" si="5"/>
        <v>0062DM0459</v>
      </c>
      <c r="B347" s="23" t="s">
        <v>2119</v>
      </c>
      <c r="C347" t="s">
        <v>246</v>
      </c>
      <c r="D347" t="s">
        <v>958</v>
      </c>
      <c r="E347" t="s">
        <v>959</v>
      </c>
      <c r="F347">
        <v>621005</v>
      </c>
      <c r="G347">
        <v>0</v>
      </c>
      <c r="H347" t="s">
        <v>1003</v>
      </c>
      <c r="I347" t="s">
        <v>20</v>
      </c>
      <c r="J347" t="s">
        <v>90</v>
      </c>
      <c r="K347" t="s">
        <v>21</v>
      </c>
      <c r="M347" t="s">
        <v>17651</v>
      </c>
      <c r="N347" t="s">
        <v>22</v>
      </c>
      <c r="O347" t="s">
        <v>23</v>
      </c>
      <c r="P347" t="s">
        <v>26</v>
      </c>
      <c r="Q347" t="s">
        <v>92</v>
      </c>
      <c r="R347" s="13">
        <v>101</v>
      </c>
      <c r="S347" s="13">
        <v>6</v>
      </c>
      <c r="T347" s="21">
        <v>1</v>
      </c>
      <c r="V347" t="s">
        <v>2116</v>
      </c>
      <c r="W347" t="str">
        <f>+IF(V347="","",IF(MID(V347,1,3)="ECE","UNICO",IF(V347="FINES",CONCATENATE("R",IF(OR(C347="16",C347="21",C347="22",C347="23"),"16212223",IF(OR(C347="15",C347="17",C347="24",C347="25"),"15172425",C347))),IF(V347="CEBAS","UNICO",IF(VALUE(C347)&lt;=11,"AMBA","INTERIOR")))))</f>
        <v>AMBA</v>
      </c>
      <c r="X347" s="20" t="str">
        <f>+IF(V347="","-",CONCATENATE(V347,"_",W347))</f>
        <v>CENS_AMBA</v>
      </c>
      <c r="Y347" s="59">
        <v>0.9742561595780509</v>
      </c>
      <c r="Z347" t="str">
        <f>+IFERROR(VLOOKUP(H347,#REF!,2,FALSE),"-")</f>
        <v>-</v>
      </c>
      <c r="AA347" t="s">
        <v>2393</v>
      </c>
      <c r="AB347" t="str">
        <f>+IF(W347="","-",IF(W347="UNICO","CENSO","MUESTRA"))</f>
        <v>MUESTRA</v>
      </c>
      <c r="AC347" t="s">
        <v>2398</v>
      </c>
      <c r="AD347" t="s">
        <v>134</v>
      </c>
    </row>
    <row r="348" spans="1:30" x14ac:dyDescent="0.25">
      <c r="A348" s="5" t="str">
        <f t="shared" si="5"/>
        <v>0069DM0459</v>
      </c>
      <c r="B348" s="23" t="s">
        <v>2119</v>
      </c>
      <c r="C348" t="s">
        <v>1079</v>
      </c>
      <c r="D348" t="s">
        <v>1077</v>
      </c>
      <c r="E348" t="s">
        <v>1078</v>
      </c>
      <c r="F348">
        <v>623014</v>
      </c>
      <c r="G348">
        <v>0</v>
      </c>
      <c r="H348" t="s">
        <v>1168</v>
      </c>
      <c r="I348" t="s">
        <v>20</v>
      </c>
      <c r="J348" t="s">
        <v>90</v>
      </c>
      <c r="K348" t="s">
        <v>21</v>
      </c>
      <c r="M348" t="s">
        <v>17651</v>
      </c>
      <c r="N348" t="s">
        <v>22</v>
      </c>
      <c r="O348" t="s">
        <v>23</v>
      </c>
      <c r="P348" t="s">
        <v>26</v>
      </c>
      <c r="Q348" t="s">
        <v>92</v>
      </c>
      <c r="R348" s="13">
        <v>341</v>
      </c>
      <c r="S348" s="13">
        <v>20</v>
      </c>
      <c r="T348" s="21">
        <v>1</v>
      </c>
      <c r="V348" t="s">
        <v>2116</v>
      </c>
      <c r="W348" t="str">
        <f>+IF(V348="","",IF(MID(V348,1,3)="ECE","UNICO",IF(V348="FINES",CONCATENATE("R",IF(OR(C348="16",C348="21",C348="22",C348="23"),"16212223",IF(OR(C348="15",C348="17",C348="24",C348="25"),"15172425",C348))),IF(V348="CEBAS","UNICO",IF(VALUE(C348)&lt;=11,"AMBA","INTERIOR")))))</f>
        <v>AMBA</v>
      </c>
      <c r="X348" s="20" t="str">
        <f>+IF(V348="","-",CONCATENATE(V348,"_",W348))</f>
        <v>CENS_AMBA</v>
      </c>
      <c r="Y348" s="59">
        <v>0.97542763253053033</v>
      </c>
      <c r="Z348" t="str">
        <f>+IFERROR(VLOOKUP(H348,#REF!,2,FALSE),"-")</f>
        <v>-</v>
      </c>
      <c r="AA348" t="s">
        <v>2393</v>
      </c>
      <c r="AB348" t="str">
        <f>+IF(W348="","-",IF(W348="UNICO","CENSO","MUESTRA"))</f>
        <v>MUESTRA</v>
      </c>
      <c r="AC348" t="s">
        <v>2397</v>
      </c>
      <c r="AD348" t="s">
        <v>134</v>
      </c>
    </row>
    <row r="349" spans="1:30" x14ac:dyDescent="0.25">
      <c r="A349" s="5" t="str">
        <f t="shared" si="5"/>
        <v>0062DM0469</v>
      </c>
      <c r="B349" s="23" t="s">
        <v>2119</v>
      </c>
      <c r="C349" t="s">
        <v>246</v>
      </c>
      <c r="D349" t="s">
        <v>958</v>
      </c>
      <c r="E349" t="s">
        <v>959</v>
      </c>
      <c r="F349">
        <v>624162</v>
      </c>
      <c r="G349">
        <v>0</v>
      </c>
      <c r="H349" t="s">
        <v>1014</v>
      </c>
      <c r="I349" t="s">
        <v>20</v>
      </c>
      <c r="J349" t="s">
        <v>90</v>
      </c>
      <c r="K349" t="s">
        <v>21</v>
      </c>
      <c r="M349" t="s">
        <v>17677</v>
      </c>
      <c r="N349" t="s">
        <v>22</v>
      </c>
      <c r="O349" t="s">
        <v>23</v>
      </c>
      <c r="P349" t="s">
        <v>26</v>
      </c>
      <c r="Q349" t="s">
        <v>92</v>
      </c>
      <c r="R349" s="13">
        <v>161</v>
      </c>
      <c r="S349" s="13">
        <v>9</v>
      </c>
      <c r="T349" s="21">
        <v>1</v>
      </c>
      <c r="V349" t="s">
        <v>2116</v>
      </c>
      <c r="W349" t="str">
        <f>+IF(V349="","",IF(MID(V349,1,3)="ECE","UNICO",IF(V349="FINES",CONCATENATE("R",IF(OR(C349="16",C349="21",C349="22",C349="23"),"16212223",IF(OR(C349="15",C349="17",C349="24",C349="25"),"15172425",C349))),IF(V349="CEBAS","UNICO",IF(VALUE(C349)&lt;=11,"AMBA","INTERIOR")))))</f>
        <v>AMBA</v>
      </c>
      <c r="X349" s="20" t="str">
        <f>+IF(V349="","-",CONCATENATE(V349,"_",W349))</f>
        <v>CENS_AMBA</v>
      </c>
      <c r="Y349" s="59">
        <v>0.98090496744428357</v>
      </c>
      <c r="Z349" t="str">
        <f>+IFERROR(VLOOKUP(H349,#REF!,2,FALSE),"-")</f>
        <v>-</v>
      </c>
      <c r="AA349" t="s">
        <v>2393</v>
      </c>
      <c r="AB349" t="str">
        <f>+IF(W349="","-",IF(W349="UNICO","CENSO","MUESTRA"))</f>
        <v>MUESTRA</v>
      </c>
      <c r="AC349" t="s">
        <v>2398</v>
      </c>
      <c r="AD349" t="s">
        <v>134</v>
      </c>
    </row>
    <row r="350" spans="1:30" x14ac:dyDescent="0.25">
      <c r="A350" s="5" t="str">
        <f t="shared" si="5"/>
        <v>0069DM0496</v>
      </c>
      <c r="B350" s="23" t="s">
        <v>2119</v>
      </c>
      <c r="C350" t="s">
        <v>1079</v>
      </c>
      <c r="D350" t="s">
        <v>1077</v>
      </c>
      <c r="E350" t="s">
        <v>1078</v>
      </c>
      <c r="F350">
        <v>624598</v>
      </c>
      <c r="G350">
        <v>0</v>
      </c>
      <c r="H350" t="s">
        <v>1224</v>
      </c>
      <c r="I350" t="s">
        <v>20</v>
      </c>
      <c r="J350" t="s">
        <v>90</v>
      </c>
      <c r="K350" t="s">
        <v>21</v>
      </c>
      <c r="M350" t="s">
        <v>17690</v>
      </c>
      <c r="N350" t="s">
        <v>22</v>
      </c>
      <c r="O350" t="s">
        <v>23</v>
      </c>
      <c r="P350" t="s">
        <v>26</v>
      </c>
      <c r="Q350" t="s">
        <v>92</v>
      </c>
      <c r="R350" s="13">
        <v>150</v>
      </c>
      <c r="S350" s="13">
        <v>9</v>
      </c>
      <c r="T350" s="21">
        <v>1</v>
      </c>
      <c r="V350" t="s">
        <v>2116</v>
      </c>
      <c r="W350" t="str">
        <f>+IF(V350="","",IF(MID(V350,1,3)="ECE","UNICO",IF(V350="FINES",CONCATENATE("R",IF(OR(C350="16",C350="21",C350="22",C350="23"),"16212223",IF(OR(C350="15",C350="17",C350="24",C350="25"),"15172425",C350))),IF(V350="CEBAS","UNICO",IF(VALUE(C350)&lt;=11,"AMBA","INTERIOR")))))</f>
        <v>AMBA</v>
      </c>
      <c r="X350" s="20" t="str">
        <f>+IF(V350="","-",CONCATENATE(V350,"_",W350))</f>
        <v>CENS_AMBA</v>
      </c>
      <c r="Y350" s="59">
        <v>0.98314291404353249</v>
      </c>
      <c r="Z350" t="str">
        <f>+IFERROR(VLOOKUP(H350,#REF!,2,FALSE),"-")</f>
        <v>-</v>
      </c>
      <c r="AA350" t="s">
        <v>2393</v>
      </c>
      <c r="AB350" t="str">
        <f>+IF(W350="","-",IF(W350="UNICO","CENSO","MUESTRA"))</f>
        <v>MUESTRA</v>
      </c>
      <c r="AC350" t="s">
        <v>2397</v>
      </c>
      <c r="AD350" t="s">
        <v>134</v>
      </c>
    </row>
    <row r="351" spans="1:30" x14ac:dyDescent="0.25">
      <c r="A351" s="5" t="str">
        <f t="shared" si="5"/>
        <v>0069DM2602</v>
      </c>
      <c r="B351" s="23" t="s">
        <v>2119</v>
      </c>
      <c r="C351" t="s">
        <v>1079</v>
      </c>
      <c r="D351" t="s">
        <v>1077</v>
      </c>
      <c r="E351" t="s">
        <v>1078</v>
      </c>
      <c r="F351">
        <v>623098</v>
      </c>
      <c r="G351">
        <v>3</v>
      </c>
      <c r="H351" t="s">
        <v>1227</v>
      </c>
      <c r="I351" t="s">
        <v>20</v>
      </c>
      <c r="J351" t="s">
        <v>90</v>
      </c>
      <c r="K351" t="s">
        <v>40</v>
      </c>
      <c r="L351" t="s">
        <v>1169</v>
      </c>
      <c r="M351" t="s">
        <v>18028</v>
      </c>
      <c r="N351" t="s">
        <v>22</v>
      </c>
      <c r="O351" t="s">
        <v>23</v>
      </c>
      <c r="P351" t="s">
        <v>26</v>
      </c>
      <c r="Q351" t="s">
        <v>92</v>
      </c>
      <c r="R351" s="13">
        <v>88</v>
      </c>
      <c r="S351" s="13">
        <v>6</v>
      </c>
      <c r="T351" s="21">
        <v>1</v>
      </c>
      <c r="V351" t="s">
        <v>2116</v>
      </c>
      <c r="W351" t="str">
        <f>+IF(V351="","",IF(MID(V351,1,3)="ECE","UNICO",IF(V351="FINES",CONCATENATE("R",IF(OR(C351="16",C351="21",C351="22",C351="23"),"16212223",IF(OR(C351="15",C351="17",C351="24",C351="25"),"15172425",C351))),IF(V351="CEBAS","UNICO",IF(VALUE(C351)&lt;=11,"AMBA","INTERIOR")))))</f>
        <v>AMBA</v>
      </c>
      <c r="X351" s="20" t="str">
        <f>+IF(V351="","-",CONCATENATE(V351,"_",W351))</f>
        <v>CENS_AMBA</v>
      </c>
      <c r="Y351" s="59">
        <v>0.98339047947445435</v>
      </c>
      <c r="Z351" t="str">
        <f>+IFERROR(VLOOKUP(H351,#REF!,2,FALSE),"-")</f>
        <v>-</v>
      </c>
      <c r="AA351" t="s">
        <v>2393</v>
      </c>
      <c r="AB351" t="str">
        <f>+IF(W351="","-",IF(W351="UNICO","CENSO","MUESTRA"))</f>
        <v>MUESTRA</v>
      </c>
      <c r="AC351" t="s">
        <v>2398</v>
      </c>
      <c r="AD351" t="s">
        <v>134</v>
      </c>
    </row>
    <row r="352" spans="1:30" x14ac:dyDescent="0.25">
      <c r="A352" s="5" t="str">
        <f t="shared" si="5"/>
        <v>0112DM0453</v>
      </c>
      <c r="B352" s="23" t="s">
        <v>2119</v>
      </c>
      <c r="C352" t="s">
        <v>139</v>
      </c>
      <c r="D352" t="s">
        <v>410</v>
      </c>
      <c r="E352" t="s">
        <v>1833</v>
      </c>
      <c r="F352">
        <v>614352</v>
      </c>
      <c r="G352">
        <v>0</v>
      </c>
      <c r="H352" t="s">
        <v>1841</v>
      </c>
      <c r="I352" t="s">
        <v>20</v>
      </c>
      <c r="J352" t="s">
        <v>90</v>
      </c>
      <c r="K352" t="s">
        <v>21</v>
      </c>
      <c r="M352" t="s">
        <v>17691</v>
      </c>
      <c r="N352" t="s">
        <v>22</v>
      </c>
      <c r="O352" t="s">
        <v>23</v>
      </c>
      <c r="P352" t="s">
        <v>26</v>
      </c>
      <c r="Q352" t="s">
        <v>92</v>
      </c>
      <c r="R352" s="13">
        <v>280</v>
      </c>
      <c r="S352" s="13">
        <v>6</v>
      </c>
      <c r="T352" s="21">
        <v>1</v>
      </c>
      <c r="V352" t="s">
        <v>2116</v>
      </c>
      <c r="W352" t="str">
        <f>+IF(V352="","",IF(MID(V352,1,3)="ECE","UNICO",IF(V352="FINES",CONCATENATE("R",IF(OR(C352="16",C352="21",C352="22",C352="23"),"16212223",IF(OR(C352="15",C352="17",C352="24",C352="25"),"15172425",C352))),IF(V352="CEBAS","UNICO",IF(VALUE(C352)&lt;=11,"AMBA","INTERIOR")))))</f>
        <v>INTERIOR</v>
      </c>
      <c r="X352" s="20" t="str">
        <f>+IF(V352="","-",CONCATENATE(V352,"_",W352))</f>
        <v>CENS_INTERIOR</v>
      </c>
      <c r="Y352" s="59">
        <v>5.1195746860825099E-2</v>
      </c>
      <c r="Z352" t="str">
        <f>+IFERROR(VLOOKUP(H352,#REF!,2,FALSE),"-")</f>
        <v>-</v>
      </c>
      <c r="AA352" t="s">
        <v>2394</v>
      </c>
      <c r="AB352" t="str">
        <f>+IF(W352="","-",IF(W352="UNICO","CENSO","MUESTRA"))</f>
        <v>MUESTRA</v>
      </c>
      <c r="AC352" t="s">
        <v>2397</v>
      </c>
      <c r="AD352" t="s">
        <v>134</v>
      </c>
    </row>
    <row r="353" spans="1:30" x14ac:dyDescent="0.25">
      <c r="A353" s="5" t="str">
        <f t="shared" si="5"/>
        <v>0043DM0467</v>
      </c>
      <c r="B353" s="23" t="s">
        <v>2119</v>
      </c>
      <c r="C353" t="s">
        <v>161</v>
      </c>
      <c r="D353" t="s">
        <v>677</v>
      </c>
      <c r="E353" t="s">
        <v>678</v>
      </c>
      <c r="F353">
        <v>609100</v>
      </c>
      <c r="G353">
        <v>0</v>
      </c>
      <c r="H353" t="s">
        <v>739</v>
      </c>
      <c r="I353" t="s">
        <v>20</v>
      </c>
      <c r="J353" t="s">
        <v>90</v>
      </c>
      <c r="K353" t="s">
        <v>21</v>
      </c>
      <c r="M353" t="s">
        <v>17692</v>
      </c>
      <c r="N353" t="s">
        <v>22</v>
      </c>
      <c r="O353" t="s">
        <v>23</v>
      </c>
      <c r="P353" t="s">
        <v>26</v>
      </c>
      <c r="Q353" t="s">
        <v>92</v>
      </c>
      <c r="R353" s="13">
        <v>221</v>
      </c>
      <c r="S353" s="13">
        <v>13</v>
      </c>
      <c r="T353" s="21">
        <v>1</v>
      </c>
      <c r="V353" t="s">
        <v>2116</v>
      </c>
      <c r="W353" t="str">
        <f>+IF(V353="","",IF(MID(V353,1,3)="ECE","UNICO",IF(V353="FINES",CONCATENATE("R",IF(OR(C353="16",C353="21",C353="22",C353="23"),"16212223",IF(OR(C353="15",C353="17",C353="24",C353="25"),"15172425",C353))),IF(V353="CEBAS","UNICO",IF(VALUE(C353)&lt;=11,"AMBA","INTERIOR")))))</f>
        <v>INTERIOR</v>
      </c>
      <c r="X353" s="20" t="str">
        <f>+IF(V353="","-",CONCATENATE(V353,"_",W353))</f>
        <v>CENS_INTERIOR</v>
      </c>
      <c r="Y353" s="59">
        <v>6.4595367552505598E-2</v>
      </c>
      <c r="Z353" t="str">
        <f>+IFERROR(VLOOKUP(H353,#REF!,2,FALSE),"-")</f>
        <v>-</v>
      </c>
      <c r="AA353" t="s">
        <v>2394</v>
      </c>
      <c r="AB353" t="str">
        <f>+IF(W353="","-",IF(W353="UNICO","CENSO","MUESTRA"))</f>
        <v>MUESTRA</v>
      </c>
      <c r="AC353" t="s">
        <v>2397</v>
      </c>
      <c r="AD353" t="s">
        <v>134</v>
      </c>
    </row>
    <row r="354" spans="1:30" x14ac:dyDescent="0.25">
      <c r="A354" s="5" t="str">
        <f t="shared" si="5"/>
        <v>0008DM0452</v>
      </c>
      <c r="B354" s="23" t="s">
        <v>2119</v>
      </c>
      <c r="C354" t="s">
        <v>139</v>
      </c>
      <c r="D354" t="s">
        <v>312</v>
      </c>
      <c r="E354" t="s">
        <v>314</v>
      </c>
      <c r="F354">
        <v>607879</v>
      </c>
      <c r="G354">
        <v>0</v>
      </c>
      <c r="H354" t="s">
        <v>337</v>
      </c>
      <c r="I354" t="s">
        <v>20</v>
      </c>
      <c r="J354" t="s">
        <v>90</v>
      </c>
      <c r="K354" t="s">
        <v>21</v>
      </c>
      <c r="M354" t="s">
        <v>17693</v>
      </c>
      <c r="N354" t="s">
        <v>22</v>
      </c>
      <c r="O354" t="s">
        <v>23</v>
      </c>
      <c r="P354" t="s">
        <v>26</v>
      </c>
      <c r="Q354" t="s">
        <v>92</v>
      </c>
      <c r="R354" s="13">
        <v>97</v>
      </c>
      <c r="S354" s="13">
        <v>7</v>
      </c>
      <c r="T354" s="21">
        <v>1</v>
      </c>
      <c r="V354" t="s">
        <v>2116</v>
      </c>
      <c r="W354" t="str">
        <f>+IF(V354="","",IF(MID(V354,1,3)="ECE","UNICO",IF(V354="FINES",CONCATENATE("R",IF(OR(C354="16",C354="21",C354="22",C354="23"),"16212223",IF(OR(C354="15",C354="17",C354="24",C354="25"),"15172425",C354))),IF(V354="CEBAS","UNICO",IF(VALUE(C354)&lt;=11,"AMBA","INTERIOR")))))</f>
        <v>INTERIOR</v>
      </c>
      <c r="X354" s="20" t="str">
        <f>+IF(V354="","-",CONCATENATE(V354,"_",W354))</f>
        <v>CENS_INTERIOR</v>
      </c>
      <c r="Y354" s="59">
        <v>6.661683124931235E-2</v>
      </c>
      <c r="Z354" t="str">
        <f>+IFERROR(VLOOKUP(H354,#REF!,2,FALSE),"-")</f>
        <v>-</v>
      </c>
      <c r="AA354" t="s">
        <v>2394</v>
      </c>
      <c r="AB354" t="str">
        <f>+IF(W354="","-",IF(W354="UNICO","CENSO","MUESTRA"))</f>
        <v>MUESTRA</v>
      </c>
      <c r="AC354" t="s">
        <v>2398</v>
      </c>
      <c r="AD354" t="s">
        <v>134</v>
      </c>
    </row>
    <row r="355" spans="1:30" x14ac:dyDescent="0.25">
      <c r="A355" s="5" t="str">
        <f t="shared" si="5"/>
        <v>0008DM0451</v>
      </c>
      <c r="B355" s="23" t="s">
        <v>2119</v>
      </c>
      <c r="C355" t="s">
        <v>139</v>
      </c>
      <c r="D355" t="s">
        <v>312</v>
      </c>
      <c r="E355" t="s">
        <v>314</v>
      </c>
      <c r="F355">
        <v>610994</v>
      </c>
      <c r="G355">
        <v>0</v>
      </c>
      <c r="H355" t="s">
        <v>336</v>
      </c>
      <c r="I355" t="s">
        <v>20</v>
      </c>
      <c r="J355" t="s">
        <v>90</v>
      </c>
      <c r="K355" t="s">
        <v>21</v>
      </c>
      <c r="M355" t="s">
        <v>2289</v>
      </c>
      <c r="N355" t="s">
        <v>22</v>
      </c>
      <c r="O355" t="s">
        <v>23</v>
      </c>
      <c r="P355" t="s">
        <v>26</v>
      </c>
      <c r="Q355" t="s">
        <v>92</v>
      </c>
      <c r="R355" s="13">
        <v>151</v>
      </c>
      <c r="S355" s="13">
        <v>14</v>
      </c>
      <c r="T355" s="21">
        <v>1</v>
      </c>
      <c r="V355" t="s">
        <v>2116</v>
      </c>
      <c r="W355" t="str">
        <f>+IF(V355="","",IF(MID(V355,1,3)="ECE","UNICO",IF(V355="FINES",CONCATENATE("R",IF(OR(C355="16",C355="21",C355="22",C355="23"),"16212223",IF(OR(C355="15",C355="17",C355="24",C355="25"),"15172425",C355))),IF(V355="CEBAS","UNICO",IF(VALUE(C355)&lt;=11,"AMBA","INTERIOR")))))</f>
        <v>INTERIOR</v>
      </c>
      <c r="X355" s="20" t="str">
        <f>+IF(V355="","-",CONCATENATE(V355,"_",W355))</f>
        <v>CENS_INTERIOR</v>
      </c>
      <c r="Y355" s="59">
        <v>7.8211228176951406E-2</v>
      </c>
      <c r="Z355" t="str">
        <f>+IFERROR(VLOOKUP(H355,#REF!,2,FALSE),"-")</f>
        <v>-</v>
      </c>
      <c r="AA355" t="s">
        <v>2394</v>
      </c>
      <c r="AB355" t="str">
        <f>+IF(W355="","-",IF(W355="UNICO","CENSO","MUESTRA"))</f>
        <v>MUESTRA</v>
      </c>
      <c r="AC355" t="s">
        <v>2398</v>
      </c>
      <c r="AD355" t="s">
        <v>134</v>
      </c>
    </row>
    <row r="356" spans="1:30" x14ac:dyDescent="0.25">
      <c r="A356" s="5" t="str">
        <f t="shared" si="5"/>
        <v>0008DM0464</v>
      </c>
      <c r="B356" s="23" t="s">
        <v>2119</v>
      </c>
      <c r="C356" t="s">
        <v>139</v>
      </c>
      <c r="D356" t="s">
        <v>312</v>
      </c>
      <c r="E356" t="s">
        <v>314</v>
      </c>
      <c r="F356">
        <v>624185</v>
      </c>
      <c r="G356">
        <v>0</v>
      </c>
      <c r="H356" t="s">
        <v>352</v>
      </c>
      <c r="I356" t="s">
        <v>20</v>
      </c>
      <c r="J356" t="s">
        <v>90</v>
      </c>
      <c r="K356" t="s">
        <v>21</v>
      </c>
      <c r="M356" t="s">
        <v>17627</v>
      </c>
      <c r="N356" t="s">
        <v>22</v>
      </c>
      <c r="O356" t="s">
        <v>23</v>
      </c>
      <c r="P356" t="s">
        <v>26</v>
      </c>
      <c r="Q356" t="s">
        <v>92</v>
      </c>
      <c r="R356" s="13">
        <v>37</v>
      </c>
      <c r="S356" s="13">
        <v>3</v>
      </c>
      <c r="T356" s="21">
        <v>1</v>
      </c>
      <c r="V356" t="s">
        <v>2116</v>
      </c>
      <c r="W356" t="str">
        <f>+IF(V356="","",IF(MID(V356,1,3)="ECE","UNICO",IF(V356="FINES",CONCATENATE("R",IF(OR(C356="16",C356="21",C356="22",C356="23"),"16212223",IF(OR(C356="15",C356="17",C356="24",C356="25"),"15172425",C356))),IF(V356="CEBAS","UNICO",IF(VALUE(C356)&lt;=11,"AMBA","INTERIOR")))))</f>
        <v>INTERIOR</v>
      </c>
      <c r="X356" s="20" t="str">
        <f>+IF(V356="","-",CONCATENATE(V356,"_",W356))</f>
        <v>CENS_INTERIOR</v>
      </c>
      <c r="Y356" s="59">
        <v>7.8976941414368465E-2</v>
      </c>
      <c r="Z356" t="str">
        <f>+IFERROR(VLOOKUP(H356,#REF!,2,FALSE),"-")</f>
        <v>-</v>
      </c>
      <c r="AA356" t="s">
        <v>2394</v>
      </c>
      <c r="AB356" t="str">
        <f>+IF(W356="","-",IF(W356="UNICO","CENSO","MUESTRA"))</f>
        <v>MUESTRA</v>
      </c>
      <c r="AC356" t="s">
        <v>2398</v>
      </c>
      <c r="AD356" t="s">
        <v>134</v>
      </c>
    </row>
    <row r="357" spans="1:30" x14ac:dyDescent="0.25">
      <c r="A357" s="5" t="str">
        <f t="shared" si="5"/>
        <v>0112DM0452</v>
      </c>
      <c r="B357" s="23" t="s">
        <v>2119</v>
      </c>
      <c r="C357" t="s">
        <v>139</v>
      </c>
      <c r="D357" t="s">
        <v>410</v>
      </c>
      <c r="E357" t="s">
        <v>1833</v>
      </c>
      <c r="F357">
        <v>612519</v>
      </c>
      <c r="G357">
        <v>0</v>
      </c>
      <c r="H357" t="s">
        <v>1840</v>
      </c>
      <c r="I357" t="s">
        <v>20</v>
      </c>
      <c r="J357" t="s">
        <v>90</v>
      </c>
      <c r="K357" t="s">
        <v>21</v>
      </c>
      <c r="M357" t="s">
        <v>17642</v>
      </c>
      <c r="N357" t="s">
        <v>22</v>
      </c>
      <c r="O357" t="s">
        <v>23</v>
      </c>
      <c r="P357" t="s">
        <v>26</v>
      </c>
      <c r="Q357" t="s">
        <v>92</v>
      </c>
      <c r="R357" s="13">
        <v>211</v>
      </c>
      <c r="S357" s="13">
        <v>19</v>
      </c>
      <c r="T357" s="21">
        <v>1</v>
      </c>
      <c r="V357" t="s">
        <v>2116</v>
      </c>
      <c r="W357" t="str">
        <f>+IF(V357="","",IF(MID(V357,1,3)="ECE","UNICO",IF(V357="FINES",CONCATENATE("R",IF(OR(C357="16",C357="21",C357="22",C357="23"),"16212223",IF(OR(C357="15",C357="17",C357="24",C357="25"),"15172425",C357))),IF(V357="CEBAS","UNICO",IF(VALUE(C357)&lt;=11,"AMBA","INTERIOR")))))</f>
        <v>INTERIOR</v>
      </c>
      <c r="X357" s="20" t="str">
        <f>+IF(V357="","-",CONCATENATE(V357,"_",W357))</f>
        <v>CENS_INTERIOR</v>
      </c>
      <c r="Y357" s="59">
        <v>8.2021511159837246E-2</v>
      </c>
      <c r="Z357" t="str">
        <f>+IFERROR(VLOOKUP(H357,#REF!,2,FALSE),"-")</f>
        <v>-</v>
      </c>
      <c r="AA357" t="s">
        <v>2394</v>
      </c>
      <c r="AB357" t="str">
        <f>+IF(W357="","-",IF(W357="UNICO","CENSO","MUESTRA"))</f>
        <v>MUESTRA</v>
      </c>
      <c r="AC357" t="s">
        <v>2397</v>
      </c>
      <c r="AD357" t="s">
        <v>134</v>
      </c>
    </row>
    <row r="358" spans="1:30" x14ac:dyDescent="0.25">
      <c r="A358" s="5" t="str">
        <f t="shared" si="5"/>
        <v>0008DM0453</v>
      </c>
      <c r="B358" s="23" t="s">
        <v>2119</v>
      </c>
      <c r="C358" t="s">
        <v>139</v>
      </c>
      <c r="D358" t="s">
        <v>312</v>
      </c>
      <c r="E358" t="s">
        <v>314</v>
      </c>
      <c r="F358">
        <v>603043</v>
      </c>
      <c r="G358">
        <v>0</v>
      </c>
      <c r="H358" t="s">
        <v>339</v>
      </c>
      <c r="I358" t="s">
        <v>20</v>
      </c>
      <c r="J358" t="s">
        <v>90</v>
      </c>
      <c r="K358" t="s">
        <v>21</v>
      </c>
      <c r="M358" t="s">
        <v>17694</v>
      </c>
      <c r="N358" t="s">
        <v>22</v>
      </c>
      <c r="O358" t="s">
        <v>23</v>
      </c>
      <c r="P358" t="s">
        <v>26</v>
      </c>
      <c r="Q358" t="s">
        <v>92</v>
      </c>
      <c r="R358" s="13">
        <v>186</v>
      </c>
      <c r="S358" s="13">
        <v>10</v>
      </c>
      <c r="T358" s="21">
        <v>1</v>
      </c>
      <c r="V358" t="s">
        <v>2116</v>
      </c>
      <c r="W358" t="str">
        <f>+IF(V358="","",IF(MID(V358,1,3)="ECE","UNICO",IF(V358="FINES",CONCATENATE("R",IF(OR(C358="16",C358="21",C358="22",C358="23"),"16212223",IF(OR(C358="15",C358="17",C358="24",C358="25"),"15172425",C358))),IF(V358="CEBAS","UNICO",IF(VALUE(C358)&lt;=11,"AMBA","INTERIOR")))))</f>
        <v>INTERIOR</v>
      </c>
      <c r="X358" s="20" t="str">
        <f>+IF(V358="","-",CONCATENATE(V358,"_",W358))</f>
        <v>CENS_INTERIOR</v>
      </c>
      <c r="Y358" s="59">
        <v>9.3378884873042509E-2</v>
      </c>
      <c r="Z358" t="str">
        <f>+IFERROR(VLOOKUP(H358,#REF!,2,FALSE),"-")</f>
        <v>-</v>
      </c>
      <c r="AA358" t="s">
        <v>2394</v>
      </c>
      <c r="AB358" t="str">
        <f>+IF(W358="","-",IF(W358="UNICO","CENSO","MUESTRA"))</f>
        <v>MUESTRA</v>
      </c>
      <c r="AC358" t="s">
        <v>2398</v>
      </c>
      <c r="AD358" t="s">
        <v>134</v>
      </c>
    </row>
    <row r="359" spans="1:30" x14ac:dyDescent="0.25">
      <c r="A359" s="5" t="str">
        <f t="shared" si="5"/>
        <v>0043DM0454</v>
      </c>
      <c r="B359" s="23" t="s">
        <v>2119</v>
      </c>
      <c r="C359" t="s">
        <v>161</v>
      </c>
      <c r="D359" t="s">
        <v>677</v>
      </c>
      <c r="E359" t="s">
        <v>678</v>
      </c>
      <c r="F359">
        <v>612864</v>
      </c>
      <c r="G359">
        <v>0</v>
      </c>
      <c r="H359" t="s">
        <v>727</v>
      </c>
      <c r="I359" t="s">
        <v>20</v>
      </c>
      <c r="J359" t="s">
        <v>90</v>
      </c>
      <c r="K359" t="s">
        <v>21</v>
      </c>
      <c r="M359" t="s">
        <v>17695</v>
      </c>
      <c r="N359" t="s">
        <v>22</v>
      </c>
      <c r="O359" t="s">
        <v>23</v>
      </c>
      <c r="P359" t="s">
        <v>26</v>
      </c>
      <c r="Q359" t="s">
        <v>92</v>
      </c>
      <c r="R359" s="13">
        <v>17</v>
      </c>
      <c r="S359" s="13">
        <v>3</v>
      </c>
      <c r="T359" s="21">
        <v>1</v>
      </c>
      <c r="V359" t="s">
        <v>2116</v>
      </c>
      <c r="W359" t="str">
        <f>+IF(V359="","",IF(MID(V359,1,3)="ECE","UNICO",IF(V359="FINES",CONCATENATE("R",IF(OR(C359="16",C359="21",C359="22",C359="23"),"16212223",IF(OR(C359="15",C359="17",C359="24",C359="25"),"15172425",C359))),IF(V359="CEBAS","UNICO",IF(VALUE(C359)&lt;=11,"AMBA","INTERIOR")))))</f>
        <v>INTERIOR</v>
      </c>
      <c r="X359" s="20" t="str">
        <f>+IF(V359="","-",CONCATENATE(V359,"_",W359))</f>
        <v>CENS_INTERIOR</v>
      </c>
      <c r="Y359" s="59">
        <v>0.10146713099981609</v>
      </c>
      <c r="Z359" t="str">
        <f>+IFERROR(VLOOKUP(H359,#REF!,2,FALSE),"-")</f>
        <v>-</v>
      </c>
      <c r="AA359" t="s">
        <v>2394</v>
      </c>
      <c r="AB359" t="str">
        <f>+IF(W359="","-",IF(W359="UNICO","CENSO","MUESTRA"))</f>
        <v>MUESTRA</v>
      </c>
      <c r="AC359" t="s">
        <v>2398</v>
      </c>
      <c r="AD359" t="s">
        <v>134</v>
      </c>
    </row>
    <row r="360" spans="1:30" x14ac:dyDescent="0.25">
      <c r="A360" s="5" t="str">
        <f t="shared" si="5"/>
        <v>0102DM0452</v>
      </c>
      <c r="B360" s="23" t="s">
        <v>2119</v>
      </c>
      <c r="C360" t="s">
        <v>242</v>
      </c>
      <c r="D360" t="s">
        <v>239</v>
      </c>
      <c r="E360" t="s">
        <v>1713</v>
      </c>
      <c r="F360">
        <v>623816</v>
      </c>
      <c r="G360">
        <v>0</v>
      </c>
      <c r="H360" t="s">
        <v>1727</v>
      </c>
      <c r="I360" t="s">
        <v>20</v>
      </c>
      <c r="J360" t="s">
        <v>90</v>
      </c>
      <c r="K360" t="s">
        <v>21</v>
      </c>
      <c r="M360" t="s">
        <v>17642</v>
      </c>
      <c r="N360" t="s">
        <v>22</v>
      </c>
      <c r="O360" t="s">
        <v>23</v>
      </c>
      <c r="P360" t="s">
        <v>26</v>
      </c>
      <c r="Q360" t="s">
        <v>92</v>
      </c>
      <c r="R360" s="13">
        <v>37</v>
      </c>
      <c r="S360" s="13">
        <v>6</v>
      </c>
      <c r="T360" s="21">
        <v>1</v>
      </c>
      <c r="V360" t="s">
        <v>2116</v>
      </c>
      <c r="W360" t="str">
        <f>+IF(V360="","",IF(MID(V360,1,3)="ECE","UNICO",IF(V360="FINES",CONCATENATE("R",IF(OR(C360="16",C360="21",C360="22",C360="23"),"16212223",IF(OR(C360="15",C360="17",C360="24",C360="25"),"15172425",C360))),IF(V360="CEBAS","UNICO",IF(VALUE(C360)&lt;=11,"AMBA","INTERIOR")))))</f>
        <v>INTERIOR</v>
      </c>
      <c r="X360" s="20" t="str">
        <f>+IF(V360="","-",CONCATENATE(V360,"_",W360))</f>
        <v>CENS_INTERIOR</v>
      </c>
      <c r="Y360" s="59">
        <v>0.1029543098476198</v>
      </c>
      <c r="Z360" t="str">
        <f>+IFERROR(VLOOKUP(H360,#REF!,2,FALSE),"-")</f>
        <v>-</v>
      </c>
      <c r="AA360" t="s">
        <v>2394</v>
      </c>
      <c r="AB360" t="str">
        <f>+IF(W360="","-",IF(W360="UNICO","CENSO","MUESTRA"))</f>
        <v>MUESTRA</v>
      </c>
      <c r="AC360" t="s">
        <v>2397</v>
      </c>
      <c r="AD360" t="s">
        <v>134</v>
      </c>
    </row>
    <row r="361" spans="1:30" x14ac:dyDescent="0.25">
      <c r="A361" s="5" t="str">
        <f t="shared" si="5"/>
        <v>0043DM0463</v>
      </c>
      <c r="B361" s="23" t="s">
        <v>2119</v>
      </c>
      <c r="C361" t="s">
        <v>161</v>
      </c>
      <c r="D361" t="s">
        <v>677</v>
      </c>
      <c r="E361" t="s">
        <v>678</v>
      </c>
      <c r="F361">
        <v>603166</v>
      </c>
      <c r="G361">
        <v>0</v>
      </c>
      <c r="H361" t="s">
        <v>735</v>
      </c>
      <c r="I361" t="s">
        <v>20</v>
      </c>
      <c r="J361" t="s">
        <v>90</v>
      </c>
      <c r="K361" t="s">
        <v>21</v>
      </c>
      <c r="M361" t="s">
        <v>17696</v>
      </c>
      <c r="N361" t="s">
        <v>22</v>
      </c>
      <c r="O361" t="s">
        <v>23</v>
      </c>
      <c r="P361" t="s">
        <v>26</v>
      </c>
      <c r="Q361" t="s">
        <v>92</v>
      </c>
      <c r="R361" s="13">
        <v>97</v>
      </c>
      <c r="S361" s="13">
        <v>9</v>
      </c>
      <c r="T361" s="21">
        <v>1</v>
      </c>
      <c r="V361" t="s">
        <v>2116</v>
      </c>
      <c r="W361" t="str">
        <f>+IF(V361="","",IF(MID(V361,1,3)="ECE","UNICO",IF(V361="FINES",CONCATENATE("R",IF(OR(C361="16",C361="21",C361="22",C361="23"),"16212223",IF(OR(C361="15",C361="17",C361="24",C361="25"),"15172425",C361))),IF(V361="CEBAS","UNICO",IF(VALUE(C361)&lt;=11,"AMBA","INTERIOR")))))</f>
        <v>INTERIOR</v>
      </c>
      <c r="X361" s="20" t="str">
        <f>+IF(V361="","-",CONCATENATE(V361,"_",W361))</f>
        <v>CENS_INTERIOR</v>
      </c>
      <c r="Y361" s="59">
        <v>0.10745939279073161</v>
      </c>
      <c r="Z361" t="str">
        <f>+IFERROR(VLOOKUP(H361,#REF!,2,FALSE),"-")</f>
        <v>-</v>
      </c>
      <c r="AA361" t="s">
        <v>2394</v>
      </c>
      <c r="AB361" t="str">
        <f>+IF(W361="","-",IF(W361="UNICO","CENSO","MUESTRA"))</f>
        <v>MUESTRA</v>
      </c>
      <c r="AC361" t="s">
        <v>2398</v>
      </c>
      <c r="AD361" t="s">
        <v>134</v>
      </c>
    </row>
    <row r="362" spans="1:30" x14ac:dyDescent="0.25">
      <c r="A362" s="5" t="str">
        <f t="shared" si="5"/>
        <v>0112DM0454</v>
      </c>
      <c r="B362" s="23" t="s">
        <v>2119</v>
      </c>
      <c r="C362" t="s">
        <v>139</v>
      </c>
      <c r="D362" t="s">
        <v>410</v>
      </c>
      <c r="E362" t="s">
        <v>1833</v>
      </c>
      <c r="F362">
        <v>623830</v>
      </c>
      <c r="G362">
        <v>0</v>
      </c>
      <c r="H362" t="s">
        <v>1842</v>
      </c>
      <c r="I362" t="s">
        <v>20</v>
      </c>
      <c r="J362" t="s">
        <v>90</v>
      </c>
      <c r="K362" t="s">
        <v>21</v>
      </c>
      <c r="M362" t="s">
        <v>17632</v>
      </c>
      <c r="N362" t="s">
        <v>22</v>
      </c>
      <c r="O362" t="s">
        <v>23</v>
      </c>
      <c r="P362" t="s">
        <v>26</v>
      </c>
      <c r="Q362" t="s">
        <v>92</v>
      </c>
      <c r="R362" s="13">
        <v>79</v>
      </c>
      <c r="S362" s="13">
        <v>5</v>
      </c>
      <c r="T362" s="21">
        <v>1</v>
      </c>
      <c r="V362" t="s">
        <v>2116</v>
      </c>
      <c r="W362" t="str">
        <f>+IF(V362="","",IF(MID(V362,1,3)="ECE","UNICO",IF(V362="FINES",CONCATENATE("R",IF(OR(C362="16",C362="21",C362="22",C362="23"),"16212223",IF(OR(C362="15",C362="17",C362="24",C362="25"),"15172425",C362))),IF(V362="CEBAS","UNICO",IF(VALUE(C362)&lt;=11,"AMBA","INTERIOR")))))</f>
        <v>INTERIOR</v>
      </c>
      <c r="X362" s="20" t="str">
        <f>+IF(V362="","-",CONCATENATE(V362,"_",W362))</f>
        <v>CENS_INTERIOR</v>
      </c>
      <c r="Y362" s="59">
        <v>0.10932495626243389</v>
      </c>
      <c r="Z362" t="str">
        <f>+IFERROR(VLOOKUP(H362,#REF!,2,FALSE),"-")</f>
        <v>-</v>
      </c>
      <c r="AA362" t="s">
        <v>2394</v>
      </c>
      <c r="AB362" t="str">
        <f>+IF(W362="","-",IF(W362="UNICO","CENSO","MUESTRA"))</f>
        <v>MUESTRA</v>
      </c>
      <c r="AC362" t="s">
        <v>2397</v>
      </c>
      <c r="AD362" t="s">
        <v>134</v>
      </c>
    </row>
    <row r="363" spans="1:30" x14ac:dyDescent="0.25">
      <c r="A363" s="5" t="str">
        <f t="shared" si="5"/>
        <v>0076DM0451</v>
      </c>
      <c r="B363" s="23" t="s">
        <v>2119</v>
      </c>
      <c r="C363" t="s">
        <v>141</v>
      </c>
      <c r="D363" t="s">
        <v>1367</v>
      </c>
      <c r="E363" t="s">
        <v>1368</v>
      </c>
      <c r="F363">
        <v>606541</v>
      </c>
      <c r="G363">
        <v>0</v>
      </c>
      <c r="H363" t="s">
        <v>1376</v>
      </c>
      <c r="I363" t="s">
        <v>20</v>
      </c>
      <c r="J363" t="s">
        <v>90</v>
      </c>
      <c r="K363" t="s">
        <v>21</v>
      </c>
      <c r="M363" t="s">
        <v>17697</v>
      </c>
      <c r="N363" t="s">
        <v>22</v>
      </c>
      <c r="O363" t="s">
        <v>23</v>
      </c>
      <c r="P363" t="s">
        <v>26</v>
      </c>
      <c r="Q363" t="s">
        <v>92</v>
      </c>
      <c r="R363" s="13">
        <v>239</v>
      </c>
      <c r="S363" s="13">
        <v>9</v>
      </c>
      <c r="T363" s="21">
        <v>1</v>
      </c>
      <c r="V363" t="s">
        <v>2116</v>
      </c>
      <c r="W363" t="str">
        <f>+IF(V363="","",IF(MID(V363,1,3)="ECE","UNICO",IF(V363="FINES",CONCATENATE("R",IF(OR(C363="16",C363="21",C363="22",C363="23"),"16212223",IF(OR(C363="15",C363="17",C363="24",C363="25"),"15172425",C363))),IF(V363="CEBAS","UNICO",IF(VALUE(C363)&lt;=11,"AMBA","INTERIOR")))))</f>
        <v>INTERIOR</v>
      </c>
      <c r="X363" s="20" t="str">
        <f>+IF(V363="","-",CONCATENATE(V363,"_",W363))</f>
        <v>CENS_INTERIOR</v>
      </c>
      <c r="Y363" s="59">
        <v>0.109373362244744</v>
      </c>
      <c r="Z363" t="str">
        <f>+IFERROR(VLOOKUP(H363,#REF!,2,FALSE),"-")</f>
        <v>-</v>
      </c>
      <c r="AA363" t="s">
        <v>2394</v>
      </c>
      <c r="AB363" t="str">
        <f>+IF(W363="","-",IF(W363="UNICO","CENSO","MUESTRA"))</f>
        <v>MUESTRA</v>
      </c>
      <c r="AC363" t="s">
        <v>2397</v>
      </c>
      <c r="AD363" t="s">
        <v>134</v>
      </c>
    </row>
    <row r="364" spans="1:30" x14ac:dyDescent="0.25">
      <c r="A364" s="5" t="str">
        <f t="shared" si="5"/>
        <v>0097DM0456</v>
      </c>
      <c r="B364" s="23" t="s">
        <v>2119</v>
      </c>
      <c r="C364" t="s">
        <v>88</v>
      </c>
      <c r="D364" t="s">
        <v>1620</v>
      </c>
      <c r="E364" t="s">
        <v>1621</v>
      </c>
      <c r="F364">
        <v>607178</v>
      </c>
      <c r="G364">
        <v>0</v>
      </c>
      <c r="H364" t="s">
        <v>1649</v>
      </c>
      <c r="I364" t="s">
        <v>20</v>
      </c>
      <c r="J364" t="s">
        <v>90</v>
      </c>
      <c r="K364" t="s">
        <v>21</v>
      </c>
      <c r="M364" t="s">
        <v>17628</v>
      </c>
      <c r="N364" t="s">
        <v>22</v>
      </c>
      <c r="O364" t="s">
        <v>23</v>
      </c>
      <c r="P364" t="s">
        <v>26</v>
      </c>
      <c r="Q364" t="s">
        <v>92</v>
      </c>
      <c r="R364" s="13">
        <v>179</v>
      </c>
      <c r="S364" s="13">
        <v>14</v>
      </c>
      <c r="T364" s="21">
        <v>1</v>
      </c>
      <c r="V364" t="s">
        <v>2116</v>
      </c>
      <c r="W364" t="str">
        <f>+IF(V364="","",IF(MID(V364,1,3)="ECE","UNICO",IF(V364="FINES",CONCATENATE("R",IF(OR(C364="16",C364="21",C364="22",C364="23"),"16212223",IF(OR(C364="15",C364="17",C364="24",C364="25"),"15172425",C364))),IF(V364="CEBAS","UNICO",IF(VALUE(C364)&lt;=11,"AMBA","INTERIOR")))))</f>
        <v>INTERIOR</v>
      </c>
      <c r="X364" s="20" t="str">
        <f>+IF(V364="","-",CONCATENATE(V364,"_",W364))</f>
        <v>CENS_INTERIOR</v>
      </c>
      <c r="Y364" s="59">
        <v>0.118998727712192</v>
      </c>
      <c r="Z364" t="str">
        <f>+IFERROR(VLOOKUP(H364,#REF!,2,FALSE),"-")</f>
        <v>-</v>
      </c>
      <c r="AA364" t="s">
        <v>2394</v>
      </c>
      <c r="AB364" t="str">
        <f>+IF(W364="","-",IF(W364="UNICO","CENSO","MUESTRA"))</f>
        <v>MUESTRA</v>
      </c>
      <c r="AC364" t="s">
        <v>2397</v>
      </c>
      <c r="AD364" t="s">
        <v>134</v>
      </c>
    </row>
    <row r="365" spans="1:30" x14ac:dyDescent="0.25">
      <c r="A365" s="5" t="str">
        <f t="shared" si="5"/>
        <v>0012DM0451</v>
      </c>
      <c r="B365" s="23" t="s">
        <v>2119</v>
      </c>
      <c r="C365" t="s">
        <v>157</v>
      </c>
      <c r="D365" t="s">
        <v>396</v>
      </c>
      <c r="E365" t="s">
        <v>398</v>
      </c>
      <c r="F365">
        <v>616817</v>
      </c>
      <c r="G365">
        <v>0</v>
      </c>
      <c r="H365" t="s">
        <v>404</v>
      </c>
      <c r="I365" t="s">
        <v>20</v>
      </c>
      <c r="J365" t="s">
        <v>90</v>
      </c>
      <c r="K365" t="s">
        <v>21</v>
      </c>
      <c r="M365" t="s">
        <v>17741</v>
      </c>
      <c r="N365" t="s">
        <v>22</v>
      </c>
      <c r="O365" t="s">
        <v>23</v>
      </c>
      <c r="P365" t="s">
        <v>26</v>
      </c>
      <c r="Q365" t="s">
        <v>92</v>
      </c>
      <c r="R365" s="13">
        <v>168</v>
      </c>
      <c r="S365" s="13">
        <v>9</v>
      </c>
      <c r="T365" s="21">
        <v>1</v>
      </c>
      <c r="V365" t="s">
        <v>2116</v>
      </c>
      <c r="W365" t="str">
        <f>+IF(V365="","",IF(MID(V365,1,3)="ECE","UNICO",IF(V365="FINES",CONCATENATE("R",IF(OR(C365="16",C365="21",C365="22",C365="23"),"16212223",IF(OR(C365="15",C365="17",C365="24",C365="25"),"15172425",C365))),IF(V365="CEBAS","UNICO",IF(VALUE(C365)&lt;=11,"AMBA","INTERIOR")))))</f>
        <v>INTERIOR</v>
      </c>
      <c r="X365" s="20" t="str">
        <f>+IF(V365="","-",CONCATENATE(V365,"_",W365))</f>
        <v>CENS_INTERIOR</v>
      </c>
      <c r="Y365" s="59">
        <v>0.12020948764524959</v>
      </c>
      <c r="Z365" t="str">
        <f>+IFERROR(VLOOKUP(H365,#REF!,2,FALSE),"-")</f>
        <v>-</v>
      </c>
      <c r="AA365" t="s">
        <v>2394</v>
      </c>
      <c r="AB365" t="str">
        <f>+IF(W365="","-",IF(W365="UNICO","CENSO","MUESTRA"))</f>
        <v>MUESTRA</v>
      </c>
      <c r="AC365" t="s">
        <v>2397</v>
      </c>
      <c r="AD365" t="s">
        <v>134</v>
      </c>
    </row>
    <row r="366" spans="1:30" x14ac:dyDescent="0.25">
      <c r="A366" s="5" t="str">
        <f t="shared" si="5"/>
        <v>0043DM0462</v>
      </c>
      <c r="B366" s="23" t="s">
        <v>2119</v>
      </c>
      <c r="C366" t="s">
        <v>161</v>
      </c>
      <c r="D366" t="s">
        <v>677</v>
      </c>
      <c r="E366" t="s">
        <v>678</v>
      </c>
      <c r="F366">
        <v>605586</v>
      </c>
      <c r="G366">
        <v>0</v>
      </c>
      <c r="H366" t="s">
        <v>734</v>
      </c>
      <c r="I366" t="s">
        <v>20</v>
      </c>
      <c r="J366" t="s">
        <v>90</v>
      </c>
      <c r="K366" t="s">
        <v>21</v>
      </c>
      <c r="M366" t="s">
        <v>17647</v>
      </c>
      <c r="N366" t="s">
        <v>22</v>
      </c>
      <c r="O366" t="s">
        <v>23</v>
      </c>
      <c r="P366" t="s">
        <v>26</v>
      </c>
      <c r="Q366" t="s">
        <v>92</v>
      </c>
      <c r="R366" s="13">
        <v>97</v>
      </c>
      <c r="S366" s="13">
        <v>6</v>
      </c>
      <c r="T366" s="21">
        <v>1</v>
      </c>
      <c r="V366" t="s">
        <v>2116</v>
      </c>
      <c r="W366" t="str">
        <f>+IF(V366="","",IF(MID(V366,1,3)="ECE","UNICO",IF(V366="FINES",CONCATENATE("R",IF(OR(C366="16",C366="21",C366="22",C366="23"),"16212223",IF(OR(C366="15",C366="17",C366="24",C366="25"),"15172425",C366))),IF(V366="CEBAS","UNICO",IF(VALUE(C366)&lt;=11,"AMBA","INTERIOR")))))</f>
        <v>INTERIOR</v>
      </c>
      <c r="X366" s="20" t="str">
        <f>+IF(V366="","-",CONCATENATE(V366,"_",W366))</f>
        <v>CENS_INTERIOR</v>
      </c>
      <c r="Y366" s="59">
        <v>0.1244319451874808</v>
      </c>
      <c r="Z366" t="str">
        <f>+IFERROR(VLOOKUP(H366,#REF!,2,FALSE),"-")</f>
        <v>-</v>
      </c>
      <c r="AA366" t="s">
        <v>2394</v>
      </c>
      <c r="AB366" t="str">
        <f>+IF(W366="","-",IF(W366="UNICO","CENSO","MUESTRA"))</f>
        <v>MUESTRA</v>
      </c>
      <c r="AC366" t="s">
        <v>2397</v>
      </c>
      <c r="AD366" t="s">
        <v>134</v>
      </c>
    </row>
    <row r="367" spans="1:30" x14ac:dyDescent="0.25">
      <c r="A367" s="5" t="str">
        <f t="shared" si="5"/>
        <v>0043DM0460</v>
      </c>
      <c r="B367" s="23" t="s">
        <v>2119</v>
      </c>
      <c r="C367" t="s">
        <v>161</v>
      </c>
      <c r="D367" t="s">
        <v>677</v>
      </c>
      <c r="E367" t="s">
        <v>678</v>
      </c>
      <c r="F367">
        <v>609074</v>
      </c>
      <c r="G367">
        <v>0</v>
      </c>
      <c r="H367" t="s">
        <v>732</v>
      </c>
      <c r="I367" t="s">
        <v>20</v>
      </c>
      <c r="J367" t="s">
        <v>90</v>
      </c>
      <c r="K367" t="s">
        <v>21</v>
      </c>
      <c r="M367" t="s">
        <v>17633</v>
      </c>
      <c r="N367" t="s">
        <v>22</v>
      </c>
      <c r="O367" t="s">
        <v>23</v>
      </c>
      <c r="P367" t="s">
        <v>26</v>
      </c>
      <c r="Q367" t="s">
        <v>92</v>
      </c>
      <c r="R367" s="13">
        <v>152</v>
      </c>
      <c r="S367" s="13">
        <v>11</v>
      </c>
      <c r="T367" s="21">
        <v>1</v>
      </c>
      <c r="V367" t="s">
        <v>2116</v>
      </c>
      <c r="W367" t="str">
        <f>+IF(V367="","",IF(MID(V367,1,3)="ECE","UNICO",IF(V367="FINES",CONCATENATE("R",IF(OR(C367="16",C367="21",C367="22",C367="23"),"16212223",IF(OR(C367="15",C367="17",C367="24",C367="25"),"15172425",C367))),IF(V367="CEBAS","UNICO",IF(VALUE(C367)&lt;=11,"AMBA","INTERIOR")))))</f>
        <v>INTERIOR</v>
      </c>
      <c r="X367" s="20" t="str">
        <f>+IF(V367="","-",CONCATENATE(V367,"_",W367))</f>
        <v>CENS_INTERIOR</v>
      </c>
      <c r="Y367" s="59">
        <v>0.13095615139684161</v>
      </c>
      <c r="Z367" t="str">
        <f>+IFERROR(VLOOKUP(H367,#REF!,2,FALSE),"-")</f>
        <v>-</v>
      </c>
      <c r="AA367" t="s">
        <v>2394</v>
      </c>
      <c r="AB367" t="str">
        <f>+IF(W367="","-",IF(W367="UNICO","CENSO","MUESTRA"))</f>
        <v>MUESTRA</v>
      </c>
      <c r="AC367" t="s">
        <v>2398</v>
      </c>
      <c r="AD367" t="s">
        <v>134</v>
      </c>
    </row>
    <row r="368" spans="1:30" x14ac:dyDescent="0.25">
      <c r="A368" s="5" t="str">
        <f t="shared" si="5"/>
        <v>0097DM0453</v>
      </c>
      <c r="B368" s="23" t="s">
        <v>2119</v>
      </c>
      <c r="C368" t="s">
        <v>88</v>
      </c>
      <c r="D368" t="s">
        <v>1620</v>
      </c>
      <c r="E368" t="s">
        <v>1621</v>
      </c>
      <c r="F368">
        <v>623774</v>
      </c>
      <c r="G368">
        <v>0</v>
      </c>
      <c r="H368" t="s">
        <v>1646</v>
      </c>
      <c r="I368" t="s">
        <v>20</v>
      </c>
      <c r="J368" t="s">
        <v>90</v>
      </c>
      <c r="K368" t="s">
        <v>21</v>
      </c>
      <c r="M368" t="s">
        <v>17638</v>
      </c>
      <c r="N368" t="s">
        <v>22</v>
      </c>
      <c r="O368" t="s">
        <v>23</v>
      </c>
      <c r="P368" t="s">
        <v>26</v>
      </c>
      <c r="Q368" t="s">
        <v>92</v>
      </c>
      <c r="R368" s="13">
        <v>76</v>
      </c>
      <c r="S368" s="13">
        <v>5</v>
      </c>
      <c r="T368" s="21">
        <v>1</v>
      </c>
      <c r="V368" t="s">
        <v>2116</v>
      </c>
      <c r="W368" t="str">
        <f>+IF(V368="","",IF(MID(V368,1,3)="ECE","UNICO",IF(V368="FINES",CONCATENATE("R",IF(OR(C368="16",C368="21",C368="22",C368="23"),"16212223",IF(OR(C368="15",C368="17",C368="24",C368="25"),"15172425",C368))),IF(V368="CEBAS","UNICO",IF(VALUE(C368)&lt;=11,"AMBA","INTERIOR")))))</f>
        <v>INTERIOR</v>
      </c>
      <c r="X368" s="20" t="str">
        <f>+IF(V368="","-",CONCATENATE(V368,"_",W368))</f>
        <v>CENS_INTERIOR</v>
      </c>
      <c r="Y368" s="59">
        <v>0.13292455404169029</v>
      </c>
      <c r="Z368" t="str">
        <f>+IFERROR(VLOOKUP(H368,#REF!,2,FALSE),"-")</f>
        <v>-</v>
      </c>
      <c r="AA368" t="s">
        <v>2394</v>
      </c>
      <c r="AB368" t="str">
        <f>+IF(W368="","-",IF(W368="UNICO","CENSO","MUESTRA"))</f>
        <v>MUESTRA</v>
      </c>
      <c r="AC368" t="s">
        <v>2398</v>
      </c>
      <c r="AD368" t="s">
        <v>134</v>
      </c>
    </row>
    <row r="369" spans="1:30" x14ac:dyDescent="0.25">
      <c r="A369" s="5" t="str">
        <f t="shared" si="5"/>
        <v>0084DM0451</v>
      </c>
      <c r="B369" s="23" t="s">
        <v>2119</v>
      </c>
      <c r="C369" t="s">
        <v>159</v>
      </c>
      <c r="D369" t="s">
        <v>849</v>
      </c>
      <c r="E369" t="s">
        <v>1469</v>
      </c>
      <c r="F369">
        <v>601202</v>
      </c>
      <c r="G369">
        <v>0</v>
      </c>
      <c r="H369" t="s">
        <v>1472</v>
      </c>
      <c r="I369" t="s">
        <v>20</v>
      </c>
      <c r="J369" t="s">
        <v>90</v>
      </c>
      <c r="K369" t="s">
        <v>21</v>
      </c>
      <c r="M369" t="s">
        <v>2289</v>
      </c>
      <c r="N369" t="s">
        <v>136</v>
      </c>
      <c r="O369" t="s">
        <v>23</v>
      </c>
      <c r="P369" t="s">
        <v>26</v>
      </c>
      <c r="Q369" t="s">
        <v>92</v>
      </c>
      <c r="R369" s="13">
        <v>22</v>
      </c>
      <c r="S369" s="13">
        <v>3</v>
      </c>
      <c r="T369" s="21">
        <v>1</v>
      </c>
      <c r="V369" t="s">
        <v>2116</v>
      </c>
      <c r="W369" t="str">
        <f>+IF(V369="","",IF(MID(V369,1,3)="ECE","UNICO",IF(V369="FINES",CONCATENATE("R",IF(OR(C369="16",C369="21",C369="22",C369="23"),"16212223",IF(OR(C369="15",C369="17",C369="24",C369="25"),"15172425",C369))),IF(V369="CEBAS","UNICO",IF(VALUE(C369)&lt;=11,"AMBA","INTERIOR")))))</f>
        <v>INTERIOR</v>
      </c>
      <c r="X369" s="20" t="str">
        <f>+IF(V369="","-",CONCATENATE(V369,"_",W369))</f>
        <v>CENS_INTERIOR</v>
      </c>
      <c r="Y369" s="59">
        <v>0.15071648359298709</v>
      </c>
      <c r="Z369" t="str">
        <f>+IFERROR(VLOOKUP(H369,#REF!,2,FALSE),"-")</f>
        <v>-</v>
      </c>
      <c r="AA369" t="s">
        <v>2394</v>
      </c>
      <c r="AB369" t="str">
        <f>+IF(W369="","-",IF(W369="UNICO","CENSO","MUESTRA"))</f>
        <v>MUESTRA</v>
      </c>
      <c r="AC369" t="s">
        <v>2397</v>
      </c>
      <c r="AD369" t="s">
        <v>134</v>
      </c>
    </row>
    <row r="370" spans="1:30" x14ac:dyDescent="0.25">
      <c r="A370" s="5" t="str">
        <f t="shared" si="5"/>
        <v>0053DM0451</v>
      </c>
      <c r="B370" s="23" t="s">
        <v>2119</v>
      </c>
      <c r="C370" t="s">
        <v>83</v>
      </c>
      <c r="D370" t="s">
        <v>856</v>
      </c>
      <c r="E370" t="s">
        <v>857</v>
      </c>
      <c r="F370">
        <v>607580</v>
      </c>
      <c r="G370">
        <v>0</v>
      </c>
      <c r="H370" t="s">
        <v>867</v>
      </c>
      <c r="I370" t="s">
        <v>20</v>
      </c>
      <c r="J370" t="s">
        <v>90</v>
      </c>
      <c r="K370" t="s">
        <v>21</v>
      </c>
      <c r="M370" t="s">
        <v>17702</v>
      </c>
      <c r="N370" t="s">
        <v>22</v>
      </c>
      <c r="O370" t="s">
        <v>23</v>
      </c>
      <c r="P370" t="s">
        <v>26</v>
      </c>
      <c r="Q370" t="s">
        <v>92</v>
      </c>
      <c r="R370" s="13">
        <v>458</v>
      </c>
      <c r="S370" s="13">
        <v>30</v>
      </c>
      <c r="T370" s="21">
        <v>1</v>
      </c>
      <c r="V370" t="s">
        <v>2116</v>
      </c>
      <c r="W370" t="str">
        <f>+IF(V370="","",IF(MID(V370,1,3)="ECE","UNICO",IF(V370="FINES",CONCATENATE("R",IF(OR(C370="16",C370="21",C370="22",C370="23"),"16212223",IF(OR(C370="15",C370="17",C370="24",C370="25"),"15172425",C370))),IF(V370="CEBAS","UNICO",IF(VALUE(C370)&lt;=11,"AMBA","INTERIOR")))))</f>
        <v>INTERIOR</v>
      </c>
      <c r="X370" s="20" t="str">
        <f>+IF(V370="","-",CONCATENATE(V370,"_",W370))</f>
        <v>CENS_INTERIOR</v>
      </c>
      <c r="Y370" s="59">
        <v>0.15660741643325701</v>
      </c>
      <c r="Z370" t="str">
        <f>+IFERROR(VLOOKUP(H370,#REF!,2,FALSE),"-")</f>
        <v>-</v>
      </c>
      <c r="AA370" t="s">
        <v>2394</v>
      </c>
      <c r="AB370" t="str">
        <f>+IF(W370="","-",IF(W370="UNICO","CENSO","MUESTRA"))</f>
        <v>MUESTRA</v>
      </c>
      <c r="AC370" t="s">
        <v>2397</v>
      </c>
      <c r="AD370" t="s">
        <v>134</v>
      </c>
    </row>
    <row r="371" spans="1:30" x14ac:dyDescent="0.25">
      <c r="A371" s="5" t="str">
        <f t="shared" si="5"/>
        <v>0084DM0452</v>
      </c>
      <c r="B371" s="23" t="s">
        <v>2119</v>
      </c>
      <c r="C371" t="s">
        <v>159</v>
      </c>
      <c r="D371" t="s">
        <v>849</v>
      </c>
      <c r="E371" t="s">
        <v>1469</v>
      </c>
      <c r="F371">
        <v>623984</v>
      </c>
      <c r="G371">
        <v>0</v>
      </c>
      <c r="H371" t="s">
        <v>1473</v>
      </c>
      <c r="I371" t="s">
        <v>20</v>
      </c>
      <c r="J371" t="s">
        <v>90</v>
      </c>
      <c r="K371" t="s">
        <v>21</v>
      </c>
      <c r="M371" t="s">
        <v>17642</v>
      </c>
      <c r="N371" t="s">
        <v>22</v>
      </c>
      <c r="O371" t="s">
        <v>23</v>
      </c>
      <c r="P371" t="s">
        <v>26</v>
      </c>
      <c r="Q371" t="s">
        <v>92</v>
      </c>
      <c r="R371" s="13">
        <v>24</v>
      </c>
      <c r="S371" s="13">
        <v>3</v>
      </c>
      <c r="T371" s="21">
        <v>1</v>
      </c>
      <c r="V371" t="s">
        <v>2116</v>
      </c>
      <c r="W371" t="str">
        <f>+IF(V371="","",IF(MID(V371,1,3)="ECE","UNICO",IF(V371="FINES",CONCATENATE("R",IF(OR(C371="16",C371="21",C371="22",C371="23"),"16212223",IF(OR(C371="15",C371="17",C371="24",C371="25"),"15172425",C371))),IF(V371="CEBAS","UNICO",IF(VALUE(C371)&lt;=11,"AMBA","INTERIOR")))))</f>
        <v>INTERIOR</v>
      </c>
      <c r="X371" s="20" t="str">
        <f>+IF(V371="","-",CONCATENATE(V371,"_",W371))</f>
        <v>CENS_INTERIOR</v>
      </c>
      <c r="Y371" s="59">
        <v>0.15964540383881989</v>
      </c>
      <c r="Z371" t="str">
        <f>+IFERROR(VLOOKUP(H371,#REF!,2,FALSE),"-")</f>
        <v>-</v>
      </c>
      <c r="AA371" t="s">
        <v>2394</v>
      </c>
      <c r="AB371" t="str">
        <f>+IF(W371="","-",IF(W371="UNICO","CENSO","MUESTRA"))</f>
        <v>MUESTRA</v>
      </c>
      <c r="AC371" t="s">
        <v>2398</v>
      </c>
      <c r="AD371" t="s">
        <v>134</v>
      </c>
    </row>
    <row r="372" spans="1:30" x14ac:dyDescent="0.25">
      <c r="A372" s="5" t="str">
        <f t="shared" si="5"/>
        <v>0098DM0452</v>
      </c>
      <c r="B372" s="23" t="s">
        <v>2119</v>
      </c>
      <c r="C372" t="s">
        <v>88</v>
      </c>
      <c r="D372" t="s">
        <v>1652</v>
      </c>
      <c r="E372" t="s">
        <v>1653</v>
      </c>
      <c r="F372">
        <v>605946</v>
      </c>
      <c r="G372">
        <v>0</v>
      </c>
      <c r="H372" t="s">
        <v>1664</v>
      </c>
      <c r="I372" t="s">
        <v>20</v>
      </c>
      <c r="J372" t="s">
        <v>90</v>
      </c>
      <c r="K372" t="s">
        <v>21</v>
      </c>
      <c r="M372" t="s">
        <v>17642</v>
      </c>
      <c r="N372" t="s">
        <v>22</v>
      </c>
      <c r="O372" t="s">
        <v>23</v>
      </c>
      <c r="P372" t="s">
        <v>26</v>
      </c>
      <c r="Q372" t="s">
        <v>92</v>
      </c>
      <c r="R372" s="13">
        <v>303</v>
      </c>
      <c r="S372" s="13">
        <v>13</v>
      </c>
      <c r="T372" s="21">
        <v>1</v>
      </c>
      <c r="V372" t="s">
        <v>2116</v>
      </c>
      <c r="W372" t="str">
        <f>+IF(V372="","",IF(MID(V372,1,3)="ECE","UNICO",IF(V372="FINES",CONCATENATE("R",IF(OR(C372="16",C372="21",C372="22",C372="23"),"16212223",IF(OR(C372="15",C372="17",C372="24",C372="25"),"15172425",C372))),IF(V372="CEBAS","UNICO",IF(VALUE(C372)&lt;=11,"AMBA","INTERIOR")))))</f>
        <v>INTERIOR</v>
      </c>
      <c r="X372" s="20" t="str">
        <f>+IF(V372="","-",CONCATENATE(V372,"_",W372))</f>
        <v>CENS_INTERIOR</v>
      </c>
      <c r="Y372" s="59">
        <v>0.1651627611782816</v>
      </c>
      <c r="Z372" t="str">
        <f>+IFERROR(VLOOKUP(H372,#REF!,2,FALSE),"-")</f>
        <v>-</v>
      </c>
      <c r="AA372" t="s">
        <v>2394</v>
      </c>
      <c r="AB372" t="str">
        <f>+IF(W372="","-",IF(W372="UNICO","CENSO","MUESTRA"))</f>
        <v>MUESTRA</v>
      </c>
      <c r="AC372" t="s">
        <v>2397</v>
      </c>
      <c r="AD372" t="s">
        <v>134</v>
      </c>
    </row>
    <row r="373" spans="1:30" x14ac:dyDescent="0.25">
      <c r="A373" s="5" t="str">
        <f t="shared" si="5"/>
        <v>0106DM0454</v>
      </c>
      <c r="B373" s="23" t="s">
        <v>2119</v>
      </c>
      <c r="C373" t="s">
        <v>156</v>
      </c>
      <c r="D373" t="s">
        <v>515</v>
      </c>
      <c r="E373" t="s">
        <v>1743</v>
      </c>
      <c r="F373">
        <v>620117</v>
      </c>
      <c r="G373">
        <v>0</v>
      </c>
      <c r="H373" t="s">
        <v>1755</v>
      </c>
      <c r="I373" t="s">
        <v>20</v>
      </c>
      <c r="J373" t="s">
        <v>90</v>
      </c>
      <c r="K373" t="s">
        <v>21</v>
      </c>
      <c r="M373" t="s">
        <v>17698</v>
      </c>
      <c r="N373" t="s">
        <v>22</v>
      </c>
      <c r="O373" t="s">
        <v>23</v>
      </c>
      <c r="P373" t="s">
        <v>26</v>
      </c>
      <c r="Q373" t="s">
        <v>92</v>
      </c>
      <c r="R373" s="13">
        <v>123</v>
      </c>
      <c r="S373" s="13">
        <v>3</v>
      </c>
      <c r="T373" s="21">
        <v>1</v>
      </c>
      <c r="V373" t="s">
        <v>2116</v>
      </c>
      <c r="W373" t="str">
        <f>+IF(V373="","",IF(MID(V373,1,3)="ECE","UNICO",IF(V373="FINES",CONCATENATE("R",IF(OR(C373="16",C373="21",C373="22",C373="23"),"16212223",IF(OR(C373="15",C373="17",C373="24",C373="25"),"15172425",C373))),IF(V373="CEBAS","UNICO",IF(VALUE(C373)&lt;=11,"AMBA","INTERIOR")))))</f>
        <v>INTERIOR</v>
      </c>
      <c r="X373" s="20" t="str">
        <f>+IF(V373="","-",CONCATENATE(V373,"_",W373))</f>
        <v>CENS_INTERIOR</v>
      </c>
      <c r="Y373" s="59">
        <v>0.16689998107521159</v>
      </c>
      <c r="Z373" t="str">
        <f>+IFERROR(VLOOKUP(H373,#REF!,2,FALSE),"-")</f>
        <v>-</v>
      </c>
      <c r="AA373" t="s">
        <v>2394</v>
      </c>
      <c r="AB373" t="str">
        <f>+IF(W373="","-",IF(W373="UNICO","CENSO","MUESTRA"))</f>
        <v>MUESTRA</v>
      </c>
      <c r="AC373" t="s">
        <v>2398</v>
      </c>
      <c r="AD373" t="s">
        <v>134</v>
      </c>
    </row>
    <row r="374" spans="1:30" x14ac:dyDescent="0.25">
      <c r="A374" s="5" t="str">
        <f t="shared" si="5"/>
        <v>0008DM0455</v>
      </c>
      <c r="B374" s="23" t="s">
        <v>2119</v>
      </c>
      <c r="C374" t="s">
        <v>139</v>
      </c>
      <c r="D374" t="s">
        <v>312</v>
      </c>
      <c r="E374" t="s">
        <v>314</v>
      </c>
      <c r="F374">
        <v>621729</v>
      </c>
      <c r="G374">
        <v>0</v>
      </c>
      <c r="H374" t="s">
        <v>341</v>
      </c>
      <c r="I374" t="s">
        <v>20</v>
      </c>
      <c r="J374" t="s">
        <v>90</v>
      </c>
      <c r="K374" t="s">
        <v>21</v>
      </c>
      <c r="M374" t="s">
        <v>17643</v>
      </c>
      <c r="N374" t="s">
        <v>22</v>
      </c>
      <c r="O374" t="s">
        <v>23</v>
      </c>
      <c r="P374" t="s">
        <v>26</v>
      </c>
      <c r="Q374" t="s">
        <v>92</v>
      </c>
      <c r="R374" s="13">
        <v>120</v>
      </c>
      <c r="S374" s="13">
        <v>8</v>
      </c>
      <c r="T374" s="21">
        <v>1</v>
      </c>
      <c r="V374" t="s">
        <v>2116</v>
      </c>
      <c r="W374" t="str">
        <f>+IF(V374="","",IF(MID(V374,1,3)="ECE","UNICO",IF(V374="FINES",CONCATENATE("R",IF(OR(C374="16",C374="21",C374="22",C374="23"),"16212223",IF(OR(C374="15",C374="17",C374="24",C374="25"),"15172425",C374))),IF(V374="CEBAS","UNICO",IF(VALUE(C374)&lt;=11,"AMBA","INTERIOR")))))</f>
        <v>INTERIOR</v>
      </c>
      <c r="X374" s="20" t="str">
        <f>+IF(V374="","-",CONCATENATE(V374,"_",W374))</f>
        <v>CENS_INTERIOR</v>
      </c>
      <c r="Y374" s="59">
        <v>0.17082788712448541</v>
      </c>
      <c r="Z374" t="str">
        <f>+IFERROR(VLOOKUP(H374,#REF!,2,FALSE),"-")</f>
        <v>-</v>
      </c>
      <c r="AA374" t="s">
        <v>2394</v>
      </c>
      <c r="AB374" t="str">
        <f>+IF(W374="","-",IF(W374="UNICO","CENSO","MUESTRA"))</f>
        <v>MUESTRA</v>
      </c>
      <c r="AC374" t="s">
        <v>2398</v>
      </c>
      <c r="AD374" t="s">
        <v>134</v>
      </c>
    </row>
    <row r="375" spans="1:30" x14ac:dyDescent="0.25">
      <c r="A375" s="5" t="str">
        <f t="shared" si="5"/>
        <v>0102DM0451</v>
      </c>
      <c r="B375" s="23" t="s">
        <v>2119</v>
      </c>
      <c r="C375" t="s">
        <v>242</v>
      </c>
      <c r="D375" t="s">
        <v>239</v>
      </c>
      <c r="E375" t="s">
        <v>1713</v>
      </c>
      <c r="F375">
        <v>610059</v>
      </c>
      <c r="G375">
        <v>0</v>
      </c>
      <c r="H375" t="s">
        <v>1726</v>
      </c>
      <c r="I375" t="s">
        <v>20</v>
      </c>
      <c r="J375" t="s">
        <v>90</v>
      </c>
      <c r="K375" t="s">
        <v>21</v>
      </c>
      <c r="M375" t="s">
        <v>2289</v>
      </c>
      <c r="N375" t="s">
        <v>22</v>
      </c>
      <c r="O375" t="s">
        <v>23</v>
      </c>
      <c r="P375" t="s">
        <v>26</v>
      </c>
      <c r="Q375" t="s">
        <v>92</v>
      </c>
      <c r="R375" s="13">
        <v>94</v>
      </c>
      <c r="S375" s="13">
        <v>17</v>
      </c>
      <c r="T375" s="21">
        <v>1</v>
      </c>
      <c r="V375" t="s">
        <v>2116</v>
      </c>
      <c r="W375" t="str">
        <f>+IF(V375="","",IF(MID(V375,1,3)="ECE","UNICO",IF(V375="FINES",CONCATENATE("R",IF(OR(C375="16",C375="21",C375="22",C375="23"),"16212223",IF(OR(C375="15",C375="17",C375="24",C375="25"),"15172425",C375))),IF(V375="CEBAS","UNICO",IF(VALUE(C375)&lt;=11,"AMBA","INTERIOR")))))</f>
        <v>INTERIOR</v>
      </c>
      <c r="X375" s="20" t="str">
        <f>+IF(V375="","-",CONCATENATE(V375,"_",W375))</f>
        <v>CENS_INTERIOR</v>
      </c>
      <c r="Y375" s="59">
        <v>0.1717045544049679</v>
      </c>
      <c r="Z375" t="str">
        <f>+IFERROR(VLOOKUP(H375,#REF!,2,FALSE),"-")</f>
        <v>-</v>
      </c>
      <c r="AA375" t="s">
        <v>2394</v>
      </c>
      <c r="AB375" t="str">
        <f>+IF(W375="","-",IF(W375="UNICO","CENSO","MUESTRA"))</f>
        <v>MUESTRA</v>
      </c>
      <c r="AC375" t="s">
        <v>2397</v>
      </c>
      <c r="AD375" t="s">
        <v>134</v>
      </c>
    </row>
    <row r="376" spans="1:30" x14ac:dyDescent="0.25">
      <c r="A376" s="5" t="str">
        <f t="shared" si="5"/>
        <v>0043DM0451</v>
      </c>
      <c r="B376" s="23" t="s">
        <v>2119</v>
      </c>
      <c r="C376" t="s">
        <v>161</v>
      </c>
      <c r="D376" t="s">
        <v>677</v>
      </c>
      <c r="E376" t="s">
        <v>678</v>
      </c>
      <c r="F376">
        <v>609143</v>
      </c>
      <c r="G376">
        <v>0</v>
      </c>
      <c r="H376" t="s">
        <v>723</v>
      </c>
      <c r="I376" t="s">
        <v>20</v>
      </c>
      <c r="J376" t="s">
        <v>90</v>
      </c>
      <c r="K376" t="s">
        <v>21</v>
      </c>
      <c r="M376" t="s">
        <v>17742</v>
      </c>
      <c r="N376" t="s">
        <v>22</v>
      </c>
      <c r="O376" t="s">
        <v>23</v>
      </c>
      <c r="P376" t="s">
        <v>26</v>
      </c>
      <c r="Q376" t="s">
        <v>92</v>
      </c>
      <c r="R376" s="13">
        <v>270</v>
      </c>
      <c r="S376" s="13">
        <v>15</v>
      </c>
      <c r="T376" s="21">
        <v>1</v>
      </c>
      <c r="V376" t="s">
        <v>2116</v>
      </c>
      <c r="W376" t="str">
        <f>+IF(V376="","",IF(MID(V376,1,3)="ECE","UNICO",IF(V376="FINES",CONCATENATE("R",IF(OR(C376="16",C376="21",C376="22",C376="23"),"16212223",IF(OR(C376="15",C376="17",C376="24",C376="25"),"15172425",C376))),IF(V376="CEBAS","UNICO",IF(VALUE(C376)&lt;=11,"AMBA","INTERIOR")))))</f>
        <v>INTERIOR</v>
      </c>
      <c r="X376" s="20" t="str">
        <f>+IF(V376="","-",CONCATENATE(V376,"_",W376))</f>
        <v>CENS_INTERIOR</v>
      </c>
      <c r="Y376" s="59">
        <v>0.17452345749265269</v>
      </c>
      <c r="Z376" t="str">
        <f>+IFERROR(VLOOKUP(H376,#REF!,2,FALSE),"-")</f>
        <v>-</v>
      </c>
      <c r="AA376" t="s">
        <v>2394</v>
      </c>
      <c r="AB376" t="str">
        <f>+IF(W376="","-",IF(W376="UNICO","CENSO","MUESTRA"))</f>
        <v>MUESTRA</v>
      </c>
      <c r="AC376" t="s">
        <v>2398</v>
      </c>
      <c r="AD376" t="s">
        <v>134</v>
      </c>
    </row>
    <row r="377" spans="1:30" x14ac:dyDescent="0.25">
      <c r="A377" s="5" t="str">
        <f t="shared" si="5"/>
        <v>0043DM0452</v>
      </c>
      <c r="B377" s="23" t="s">
        <v>2119</v>
      </c>
      <c r="C377" t="s">
        <v>161</v>
      </c>
      <c r="D377" t="s">
        <v>677</v>
      </c>
      <c r="E377" t="s">
        <v>678</v>
      </c>
      <c r="F377">
        <v>603109</v>
      </c>
      <c r="G377">
        <v>0</v>
      </c>
      <c r="H377" t="s">
        <v>725</v>
      </c>
      <c r="I377" t="s">
        <v>20</v>
      </c>
      <c r="J377" t="s">
        <v>90</v>
      </c>
      <c r="K377" t="s">
        <v>21</v>
      </c>
      <c r="M377" t="s">
        <v>17743</v>
      </c>
      <c r="N377" t="s">
        <v>22</v>
      </c>
      <c r="O377" t="s">
        <v>23</v>
      </c>
      <c r="P377" t="s">
        <v>26</v>
      </c>
      <c r="Q377" t="s">
        <v>92</v>
      </c>
      <c r="R377" s="13">
        <v>238</v>
      </c>
      <c r="S377" s="13">
        <v>11</v>
      </c>
      <c r="T377" s="21">
        <v>1</v>
      </c>
      <c r="V377" t="s">
        <v>2116</v>
      </c>
      <c r="W377" t="str">
        <f>+IF(V377="","",IF(MID(V377,1,3)="ECE","UNICO",IF(V377="FINES",CONCATENATE("R",IF(OR(C377="16",C377="21",C377="22",C377="23"),"16212223",IF(OR(C377="15",C377="17",C377="24",C377="25"),"15172425",C377))),IF(V377="CEBAS","UNICO",IF(VALUE(C377)&lt;=11,"AMBA","INTERIOR")))))</f>
        <v>INTERIOR</v>
      </c>
      <c r="X377" s="20" t="str">
        <f>+IF(V377="","-",CONCATENATE(V377,"_",W377))</f>
        <v>CENS_INTERIOR</v>
      </c>
      <c r="Y377" s="59">
        <v>0.17596942317244171</v>
      </c>
      <c r="Z377" t="str">
        <f>+IFERROR(VLOOKUP(H377,#REF!,2,FALSE),"-")</f>
        <v>-</v>
      </c>
      <c r="AA377" t="s">
        <v>2394</v>
      </c>
      <c r="AB377" t="str">
        <f>+IF(W377="","-",IF(W377="UNICO","CENSO","MUESTRA"))</f>
        <v>MUESTRA</v>
      </c>
      <c r="AC377" t="s">
        <v>2398</v>
      </c>
      <c r="AD377" t="s">
        <v>134</v>
      </c>
    </row>
    <row r="378" spans="1:30" x14ac:dyDescent="0.25">
      <c r="A378" s="5" t="str">
        <f t="shared" si="5"/>
        <v>0043DM0457</v>
      </c>
      <c r="B378" s="23" t="s">
        <v>2119</v>
      </c>
      <c r="C378" t="s">
        <v>161</v>
      </c>
      <c r="D378" t="s">
        <v>677</v>
      </c>
      <c r="E378" t="s">
        <v>678</v>
      </c>
      <c r="F378">
        <v>616447</v>
      </c>
      <c r="G378">
        <v>0</v>
      </c>
      <c r="H378" t="s">
        <v>728</v>
      </c>
      <c r="I378" t="s">
        <v>20</v>
      </c>
      <c r="J378" t="s">
        <v>90</v>
      </c>
      <c r="K378" t="s">
        <v>21</v>
      </c>
      <c r="M378" t="s">
        <v>17634</v>
      </c>
      <c r="N378" t="s">
        <v>22</v>
      </c>
      <c r="O378" t="s">
        <v>23</v>
      </c>
      <c r="P378" t="s">
        <v>26</v>
      </c>
      <c r="Q378" t="s">
        <v>92</v>
      </c>
      <c r="R378" s="13">
        <v>140</v>
      </c>
      <c r="S378" s="13">
        <v>13</v>
      </c>
      <c r="T378" s="21">
        <v>1</v>
      </c>
      <c r="V378" t="s">
        <v>2116</v>
      </c>
      <c r="W378" t="str">
        <f>+IF(V378="","",IF(MID(V378,1,3)="ECE","UNICO",IF(V378="FINES",CONCATENATE("R",IF(OR(C378="16",C378="21",C378="22",C378="23"),"16212223",IF(OR(C378="15",C378="17",C378="24",C378="25"),"15172425",C378))),IF(V378="CEBAS","UNICO",IF(VALUE(C378)&lt;=11,"AMBA","INTERIOR")))))</f>
        <v>INTERIOR</v>
      </c>
      <c r="X378" s="20" t="str">
        <f>+IF(V378="","-",CONCATENATE(V378,"_",W378))</f>
        <v>CENS_INTERIOR</v>
      </c>
      <c r="Y378" s="59">
        <v>0.1791381606688866</v>
      </c>
      <c r="Z378" t="str">
        <f>+IFERROR(VLOOKUP(H378,#REF!,2,FALSE),"-")</f>
        <v>-</v>
      </c>
      <c r="AA378" t="s">
        <v>2394</v>
      </c>
      <c r="AB378" t="str">
        <f>+IF(W378="","-",IF(W378="UNICO","CENSO","MUESTRA"))</f>
        <v>MUESTRA</v>
      </c>
      <c r="AC378" t="s">
        <v>2397</v>
      </c>
      <c r="AD378" t="s">
        <v>134</v>
      </c>
    </row>
    <row r="379" spans="1:30" x14ac:dyDescent="0.25">
      <c r="A379" s="5" t="str">
        <f t="shared" si="5"/>
        <v>0012DM0453</v>
      </c>
      <c r="B379" s="23" t="s">
        <v>2119</v>
      </c>
      <c r="C379" t="s">
        <v>157</v>
      </c>
      <c r="D379" t="s">
        <v>396</v>
      </c>
      <c r="E379" t="s">
        <v>398</v>
      </c>
      <c r="F379">
        <v>623858</v>
      </c>
      <c r="G379">
        <v>0</v>
      </c>
      <c r="H379" t="s">
        <v>407</v>
      </c>
      <c r="I379" t="s">
        <v>20</v>
      </c>
      <c r="J379" t="s">
        <v>90</v>
      </c>
      <c r="K379" t="s">
        <v>21</v>
      </c>
      <c r="M379" t="s">
        <v>17638</v>
      </c>
      <c r="N379" t="s">
        <v>22</v>
      </c>
      <c r="O379" t="s">
        <v>23</v>
      </c>
      <c r="P379" t="s">
        <v>26</v>
      </c>
      <c r="Q379" t="s">
        <v>92</v>
      </c>
      <c r="R379" s="13">
        <v>67</v>
      </c>
      <c r="S379" s="13">
        <v>3</v>
      </c>
      <c r="T379" s="21">
        <v>1</v>
      </c>
      <c r="V379" t="s">
        <v>2116</v>
      </c>
      <c r="W379" t="str">
        <f>+IF(V379="","",IF(MID(V379,1,3)="ECE","UNICO",IF(V379="FINES",CONCATENATE("R",IF(OR(C379="16",C379="21",C379="22",C379="23"),"16212223",IF(OR(C379="15",C379="17",C379="24",C379="25"),"15172425",C379))),IF(V379="CEBAS","UNICO",IF(VALUE(C379)&lt;=11,"AMBA","INTERIOR")))))</f>
        <v>INTERIOR</v>
      </c>
      <c r="X379" s="20" t="str">
        <f>+IF(V379="","-",CONCATENATE(V379,"_",W379))</f>
        <v>CENS_INTERIOR</v>
      </c>
      <c r="Y379" s="59">
        <v>0.18263734014410721</v>
      </c>
      <c r="Z379" t="str">
        <f>+IFERROR(VLOOKUP(H379,#REF!,2,FALSE),"-")</f>
        <v>-</v>
      </c>
      <c r="AA379" t="s">
        <v>2394</v>
      </c>
      <c r="AB379" t="str">
        <f>+IF(W379="","-",IF(W379="UNICO","CENSO","MUESTRA"))</f>
        <v>MUESTRA</v>
      </c>
      <c r="AC379" t="s">
        <v>2397</v>
      </c>
      <c r="AD379" t="s">
        <v>134</v>
      </c>
    </row>
    <row r="380" spans="1:30" x14ac:dyDescent="0.25">
      <c r="A380" s="5" t="str">
        <f t="shared" si="5"/>
        <v>0106DM0453</v>
      </c>
      <c r="B380" s="23" t="s">
        <v>2119</v>
      </c>
      <c r="C380" t="s">
        <v>156</v>
      </c>
      <c r="D380" t="s">
        <v>515</v>
      </c>
      <c r="E380" t="s">
        <v>1743</v>
      </c>
      <c r="F380">
        <v>623790</v>
      </c>
      <c r="G380">
        <v>0</v>
      </c>
      <c r="H380" t="s">
        <v>1754</v>
      </c>
      <c r="I380" t="s">
        <v>20</v>
      </c>
      <c r="J380" t="s">
        <v>90</v>
      </c>
      <c r="K380" t="s">
        <v>21</v>
      </c>
      <c r="M380" t="s">
        <v>17638</v>
      </c>
      <c r="N380" t="s">
        <v>22</v>
      </c>
      <c r="O380" t="s">
        <v>23</v>
      </c>
      <c r="P380" t="s">
        <v>26</v>
      </c>
      <c r="Q380" t="s">
        <v>92</v>
      </c>
      <c r="R380" s="13">
        <v>78</v>
      </c>
      <c r="S380" s="13">
        <v>7</v>
      </c>
      <c r="T380" s="21">
        <v>1</v>
      </c>
      <c r="V380" t="s">
        <v>2116</v>
      </c>
      <c r="W380" t="str">
        <f>+IF(V380="","",IF(MID(V380,1,3)="ECE","UNICO",IF(V380="FINES",CONCATENATE("R",IF(OR(C380="16",C380="21",C380="22",C380="23"),"16212223",IF(OR(C380="15",C380="17",C380="24",C380="25"),"15172425",C380))),IF(V380="CEBAS","UNICO",IF(VALUE(C380)&lt;=11,"AMBA","INTERIOR")))))</f>
        <v>INTERIOR</v>
      </c>
      <c r="X380" s="20" t="str">
        <f>+IF(V380="","-",CONCATENATE(V380,"_",W380))</f>
        <v>CENS_INTERIOR</v>
      </c>
      <c r="Y380" s="59">
        <v>0.18696407932374209</v>
      </c>
      <c r="Z380" t="str">
        <f>+IFERROR(VLOOKUP(H380,#REF!,2,FALSE),"-")</f>
        <v>-</v>
      </c>
      <c r="AA380" t="s">
        <v>2394</v>
      </c>
      <c r="AB380" t="str">
        <f>+IF(W380="","-",IF(W380="UNICO","CENSO","MUESTRA"))</f>
        <v>MUESTRA</v>
      </c>
      <c r="AC380" t="s">
        <v>2397</v>
      </c>
      <c r="AD380" t="s">
        <v>134</v>
      </c>
    </row>
    <row r="381" spans="1:30" x14ac:dyDescent="0.25">
      <c r="A381" s="5" t="str">
        <f t="shared" si="5"/>
        <v>0043DM0459</v>
      </c>
      <c r="B381" s="23" t="s">
        <v>2119</v>
      </c>
      <c r="C381" t="s">
        <v>161</v>
      </c>
      <c r="D381" t="s">
        <v>677</v>
      </c>
      <c r="E381" t="s">
        <v>678</v>
      </c>
      <c r="F381">
        <v>623805</v>
      </c>
      <c r="G381">
        <v>0</v>
      </c>
      <c r="H381" t="s">
        <v>731</v>
      </c>
      <c r="I381" t="s">
        <v>20</v>
      </c>
      <c r="J381" t="s">
        <v>90</v>
      </c>
      <c r="K381" t="s">
        <v>21</v>
      </c>
      <c r="M381" t="s">
        <v>17651</v>
      </c>
      <c r="N381" t="s">
        <v>22</v>
      </c>
      <c r="O381" t="s">
        <v>23</v>
      </c>
      <c r="P381" t="s">
        <v>26</v>
      </c>
      <c r="Q381" t="s">
        <v>92</v>
      </c>
      <c r="R381" s="13">
        <v>62</v>
      </c>
      <c r="S381" s="13">
        <v>6</v>
      </c>
      <c r="T381" s="21">
        <v>1</v>
      </c>
      <c r="V381" t="s">
        <v>2116</v>
      </c>
      <c r="W381" t="str">
        <f>+IF(V381="","",IF(MID(V381,1,3)="ECE","UNICO",IF(V381="FINES",CONCATENATE("R",IF(OR(C381="16",C381="21",C381="22",C381="23"),"16212223",IF(OR(C381="15",C381="17",C381="24",C381="25"),"15172425",C381))),IF(V381="CEBAS","UNICO",IF(VALUE(C381)&lt;=11,"AMBA","INTERIOR")))))</f>
        <v>INTERIOR</v>
      </c>
      <c r="X381" s="20" t="str">
        <f>+IF(V381="","-",CONCATENATE(V381,"_",W381))</f>
        <v>CENS_INTERIOR</v>
      </c>
      <c r="Y381" s="59">
        <v>0.18869010225320471</v>
      </c>
      <c r="Z381" t="str">
        <f>+IFERROR(VLOOKUP(H381,#REF!,2,FALSE),"-")</f>
        <v>-</v>
      </c>
      <c r="AA381" t="s">
        <v>2394</v>
      </c>
      <c r="AB381" t="str">
        <f>+IF(W381="","-",IF(W381="UNICO","CENSO","MUESTRA"))</f>
        <v>MUESTRA</v>
      </c>
      <c r="AC381" t="s">
        <v>2398</v>
      </c>
      <c r="AD381" t="s">
        <v>134</v>
      </c>
    </row>
    <row r="382" spans="1:30" x14ac:dyDescent="0.25">
      <c r="A382" s="5" t="str">
        <f t="shared" si="5"/>
        <v>0051DM0451</v>
      </c>
      <c r="B382" s="23" t="s">
        <v>2119</v>
      </c>
      <c r="C382" t="s">
        <v>159</v>
      </c>
      <c r="D382" t="s">
        <v>842</v>
      </c>
      <c r="E382" t="s">
        <v>843</v>
      </c>
      <c r="F382">
        <v>611284</v>
      </c>
      <c r="G382">
        <v>0</v>
      </c>
      <c r="H382" t="s">
        <v>847</v>
      </c>
      <c r="I382" t="s">
        <v>20</v>
      </c>
      <c r="J382" t="s">
        <v>90</v>
      </c>
      <c r="K382" t="s">
        <v>21</v>
      </c>
      <c r="M382" t="s">
        <v>2289</v>
      </c>
      <c r="N382" t="s">
        <v>22</v>
      </c>
      <c r="O382" t="s">
        <v>23</v>
      </c>
      <c r="P382" t="s">
        <v>26</v>
      </c>
      <c r="Q382" t="s">
        <v>92</v>
      </c>
      <c r="R382" s="13">
        <v>26</v>
      </c>
      <c r="S382" s="13">
        <v>3</v>
      </c>
      <c r="T382" s="21">
        <v>1</v>
      </c>
      <c r="V382" t="s">
        <v>2116</v>
      </c>
      <c r="W382" t="str">
        <f>+IF(V382="","",IF(MID(V382,1,3)="ECE","UNICO",IF(V382="FINES",CONCATENATE("R",IF(OR(C382="16",C382="21",C382="22",C382="23"),"16212223",IF(OR(C382="15",C382="17",C382="24",C382="25"),"15172425",C382))),IF(V382="CEBAS","UNICO",IF(VALUE(C382)&lt;=11,"AMBA","INTERIOR")))))</f>
        <v>INTERIOR</v>
      </c>
      <c r="X382" s="20" t="str">
        <f>+IF(V382="","-",CONCATENATE(V382,"_",W382))</f>
        <v>CENS_INTERIOR</v>
      </c>
      <c r="Y382" s="59">
        <v>0.19100751374897201</v>
      </c>
      <c r="Z382" t="str">
        <f>+IFERROR(VLOOKUP(H382,#REF!,2,FALSE),"-")</f>
        <v>-</v>
      </c>
      <c r="AA382" t="s">
        <v>2394</v>
      </c>
      <c r="AB382" t="str">
        <f>+IF(W382="","-",IF(W382="UNICO","CENSO","MUESTRA"))</f>
        <v>MUESTRA</v>
      </c>
      <c r="AC382" t="s">
        <v>2398</v>
      </c>
      <c r="AD382" t="s">
        <v>134</v>
      </c>
    </row>
    <row r="383" spans="1:30" x14ac:dyDescent="0.25">
      <c r="A383" s="5" t="str">
        <f t="shared" si="5"/>
        <v>0007DM0451</v>
      </c>
      <c r="B383" s="23" t="s">
        <v>2119</v>
      </c>
      <c r="C383" t="s">
        <v>157</v>
      </c>
      <c r="D383" t="s">
        <v>165</v>
      </c>
      <c r="E383" t="s">
        <v>300</v>
      </c>
      <c r="F383">
        <v>620568</v>
      </c>
      <c r="G383">
        <v>0</v>
      </c>
      <c r="H383" t="s">
        <v>308</v>
      </c>
      <c r="I383" t="s">
        <v>20</v>
      </c>
      <c r="J383" t="s">
        <v>90</v>
      </c>
      <c r="K383" t="s">
        <v>21</v>
      </c>
      <c r="M383" t="s">
        <v>2289</v>
      </c>
      <c r="N383" t="s">
        <v>22</v>
      </c>
      <c r="O383" t="s">
        <v>23</v>
      </c>
      <c r="P383" t="s">
        <v>26</v>
      </c>
      <c r="Q383" t="s">
        <v>92</v>
      </c>
      <c r="R383" s="13">
        <v>382</v>
      </c>
      <c r="S383" s="13">
        <v>19</v>
      </c>
      <c r="T383" s="21">
        <v>1</v>
      </c>
      <c r="V383" t="s">
        <v>2116</v>
      </c>
      <c r="W383" t="str">
        <f>+IF(V383="","",IF(MID(V383,1,3)="ECE","UNICO",IF(V383="FINES",CONCATENATE("R",IF(OR(C383="16",C383="21",C383="22",C383="23"),"16212223",IF(OR(C383="15",C383="17",C383="24",C383="25"),"15172425",C383))),IF(V383="CEBAS","UNICO",IF(VALUE(C383)&lt;=11,"AMBA","INTERIOR")))))</f>
        <v>INTERIOR</v>
      </c>
      <c r="X383" s="20" t="str">
        <f>+IF(V383="","-",CONCATENATE(V383,"_",W383))</f>
        <v>CENS_INTERIOR</v>
      </c>
      <c r="Y383" s="59">
        <v>0.19344433789190491</v>
      </c>
      <c r="Z383" t="str">
        <f>+IFERROR(VLOOKUP(H383,#REF!,2,FALSE),"-")</f>
        <v>-</v>
      </c>
      <c r="AA383" t="s">
        <v>2394</v>
      </c>
      <c r="AB383" t="str">
        <f>+IF(W383="","-",IF(W383="UNICO","CENSO","MUESTRA"))</f>
        <v>MUESTRA</v>
      </c>
      <c r="AC383" t="s">
        <v>2398</v>
      </c>
      <c r="AD383" t="s">
        <v>134</v>
      </c>
    </row>
    <row r="384" spans="1:30" x14ac:dyDescent="0.25">
      <c r="A384" s="5" t="str">
        <f t="shared" si="5"/>
        <v>0026DM0451</v>
      </c>
      <c r="B384" s="23" t="s">
        <v>2119</v>
      </c>
      <c r="C384" t="s">
        <v>83</v>
      </c>
      <c r="D384" t="s">
        <v>516</v>
      </c>
      <c r="E384" t="s">
        <v>517</v>
      </c>
      <c r="F384">
        <v>623785</v>
      </c>
      <c r="G384">
        <v>0</v>
      </c>
      <c r="H384" t="s">
        <v>523</v>
      </c>
      <c r="I384" t="s">
        <v>20</v>
      </c>
      <c r="J384" t="s">
        <v>90</v>
      </c>
      <c r="K384" t="s">
        <v>21</v>
      </c>
      <c r="M384" t="s">
        <v>2289</v>
      </c>
      <c r="N384" t="s">
        <v>22</v>
      </c>
      <c r="O384" t="s">
        <v>23</v>
      </c>
      <c r="P384" t="s">
        <v>26</v>
      </c>
      <c r="Q384" t="s">
        <v>92</v>
      </c>
      <c r="R384" s="13">
        <v>130</v>
      </c>
      <c r="S384" s="13">
        <v>6</v>
      </c>
      <c r="T384" s="21">
        <v>1</v>
      </c>
      <c r="V384" t="s">
        <v>2116</v>
      </c>
      <c r="W384" t="str">
        <f>+IF(V384="","",IF(MID(V384,1,3)="ECE","UNICO",IF(V384="FINES",CONCATENATE("R",IF(OR(C384="16",C384="21",C384="22",C384="23"),"16212223",IF(OR(C384="15",C384="17",C384="24",C384="25"),"15172425",C384))),IF(V384="CEBAS","UNICO",IF(VALUE(C384)&lt;=11,"AMBA","INTERIOR")))))</f>
        <v>INTERIOR</v>
      </c>
      <c r="X384" s="20" t="str">
        <f>+IF(V384="","-",CONCATENATE(V384,"_",W384))</f>
        <v>CENS_INTERIOR</v>
      </c>
      <c r="Y384" s="59">
        <v>0.1939985954927074</v>
      </c>
      <c r="Z384" t="str">
        <f>+IFERROR(VLOOKUP(H384,#REF!,2,FALSE),"-")</f>
        <v>-</v>
      </c>
      <c r="AA384" t="s">
        <v>2394</v>
      </c>
      <c r="AB384" t="str">
        <f>+IF(W384="","-",IF(W384="UNICO","CENSO","MUESTRA"))</f>
        <v>MUESTRA</v>
      </c>
      <c r="AC384" t="s">
        <v>2398</v>
      </c>
      <c r="AD384" t="s">
        <v>134</v>
      </c>
    </row>
    <row r="385" spans="1:30" x14ac:dyDescent="0.25">
      <c r="A385" s="5" t="str">
        <f t="shared" si="5"/>
        <v>0028DM0451</v>
      </c>
      <c r="B385" s="23" t="s">
        <v>2119</v>
      </c>
      <c r="C385" t="s">
        <v>141</v>
      </c>
      <c r="D385" t="s">
        <v>184</v>
      </c>
      <c r="E385" t="s">
        <v>534</v>
      </c>
      <c r="F385">
        <v>616120</v>
      </c>
      <c r="G385">
        <v>0</v>
      </c>
      <c r="H385" t="s">
        <v>540</v>
      </c>
      <c r="I385" t="s">
        <v>20</v>
      </c>
      <c r="J385" t="s">
        <v>90</v>
      </c>
      <c r="K385" t="s">
        <v>21</v>
      </c>
      <c r="M385" t="s">
        <v>2289</v>
      </c>
      <c r="N385" t="s">
        <v>22</v>
      </c>
      <c r="O385" t="s">
        <v>23</v>
      </c>
      <c r="P385" t="s">
        <v>26</v>
      </c>
      <c r="Q385" t="s">
        <v>92</v>
      </c>
      <c r="R385" s="13">
        <v>134</v>
      </c>
      <c r="S385" s="13">
        <v>7</v>
      </c>
      <c r="T385" s="21">
        <v>1</v>
      </c>
      <c r="V385" t="s">
        <v>2116</v>
      </c>
      <c r="W385" t="str">
        <f>+IF(V385="","",IF(MID(V385,1,3)="ECE","UNICO",IF(V385="FINES",CONCATENATE("R",IF(OR(C385="16",C385="21",C385="22",C385="23"),"16212223",IF(OR(C385="15",C385="17",C385="24",C385="25"),"15172425",C385))),IF(V385="CEBAS","UNICO",IF(VALUE(C385)&lt;=11,"AMBA","INTERIOR")))))</f>
        <v>INTERIOR</v>
      </c>
      <c r="X385" s="20" t="str">
        <f>+IF(V385="","-",CONCATENATE(V385,"_",W385))</f>
        <v>CENS_INTERIOR</v>
      </c>
      <c r="Y385" s="59">
        <v>0.1954665407538414</v>
      </c>
      <c r="Z385" t="str">
        <f>+IFERROR(VLOOKUP(H385,#REF!,2,FALSE),"-")</f>
        <v>-</v>
      </c>
      <c r="AA385" t="s">
        <v>2394</v>
      </c>
      <c r="AB385" t="str">
        <f>+IF(W385="","-",IF(W385="UNICO","CENSO","MUESTRA"))</f>
        <v>MUESTRA</v>
      </c>
      <c r="AC385" t="s">
        <v>2398</v>
      </c>
      <c r="AD385" t="s">
        <v>134</v>
      </c>
    </row>
    <row r="386" spans="1:30" x14ac:dyDescent="0.25">
      <c r="A386" s="5" t="str">
        <f t="shared" si="5"/>
        <v>0092DM0451</v>
      </c>
      <c r="B386" s="23" t="s">
        <v>2119</v>
      </c>
      <c r="C386" t="s">
        <v>354</v>
      </c>
      <c r="D386" t="s">
        <v>1558</v>
      </c>
      <c r="E386" t="s">
        <v>1559</v>
      </c>
      <c r="F386">
        <v>609517</v>
      </c>
      <c r="G386">
        <v>0</v>
      </c>
      <c r="H386" t="s">
        <v>1561</v>
      </c>
      <c r="I386" t="s">
        <v>20</v>
      </c>
      <c r="J386" t="s">
        <v>90</v>
      </c>
      <c r="K386" t="s">
        <v>21</v>
      </c>
      <c r="M386" t="s">
        <v>2289</v>
      </c>
      <c r="N386" t="s">
        <v>22</v>
      </c>
      <c r="O386" t="s">
        <v>23</v>
      </c>
      <c r="P386" t="s">
        <v>26</v>
      </c>
      <c r="Q386" t="s">
        <v>92</v>
      </c>
      <c r="R386" s="13">
        <v>135</v>
      </c>
      <c r="S386" s="13">
        <v>9</v>
      </c>
      <c r="T386" s="21">
        <v>1</v>
      </c>
      <c r="V386" t="s">
        <v>2116</v>
      </c>
      <c r="W386" t="str">
        <f>+IF(V386="","",IF(MID(V386,1,3)="ECE","UNICO",IF(V386="FINES",CONCATENATE("R",IF(OR(C386="16",C386="21",C386="22",C386="23"),"16212223",IF(OR(C386="15",C386="17",C386="24",C386="25"),"15172425",C386))),IF(V386="CEBAS","UNICO",IF(VALUE(C386)&lt;=11,"AMBA","INTERIOR")))))</f>
        <v>INTERIOR</v>
      </c>
      <c r="X386" s="20" t="str">
        <f>+IF(V386="","-",CONCATENATE(V386,"_",W386))</f>
        <v>CENS_INTERIOR</v>
      </c>
      <c r="Y386" s="59">
        <v>0.19560885507809489</v>
      </c>
      <c r="Z386" t="str">
        <f>+IFERROR(VLOOKUP(H386,#REF!,2,FALSE),"-")</f>
        <v>-</v>
      </c>
      <c r="AA386" t="s">
        <v>2394</v>
      </c>
      <c r="AB386" t="str">
        <f>+IF(W386="","-",IF(W386="UNICO","CENSO","MUESTRA"))</f>
        <v>MUESTRA</v>
      </c>
      <c r="AC386" t="s">
        <v>2398</v>
      </c>
      <c r="AD386" t="s">
        <v>134</v>
      </c>
    </row>
    <row r="387" spans="1:30" x14ac:dyDescent="0.25">
      <c r="A387" s="5" t="str">
        <f t="shared" ref="A387:A450" si="6">+H387</f>
        <v>0027DM0451</v>
      </c>
      <c r="B387" s="23" t="s">
        <v>2119</v>
      </c>
      <c r="C387" t="s">
        <v>142</v>
      </c>
      <c r="D387" t="s">
        <v>525</v>
      </c>
      <c r="E387" t="s">
        <v>526</v>
      </c>
      <c r="F387">
        <v>623795</v>
      </c>
      <c r="G387">
        <v>0</v>
      </c>
      <c r="H387" t="s">
        <v>531</v>
      </c>
      <c r="I387" t="s">
        <v>20</v>
      </c>
      <c r="J387" t="s">
        <v>90</v>
      </c>
      <c r="K387" t="s">
        <v>21</v>
      </c>
      <c r="M387" t="s">
        <v>2289</v>
      </c>
      <c r="N387" t="s">
        <v>22</v>
      </c>
      <c r="O387" t="s">
        <v>23</v>
      </c>
      <c r="P387" t="s">
        <v>26</v>
      </c>
      <c r="Q387" t="s">
        <v>92</v>
      </c>
      <c r="R387" s="13">
        <v>121</v>
      </c>
      <c r="S387" s="13">
        <v>6</v>
      </c>
      <c r="T387" s="21">
        <v>1</v>
      </c>
      <c r="V387" t="s">
        <v>2116</v>
      </c>
      <c r="W387" t="str">
        <f>+IF(V387="","",IF(MID(V387,1,3)="ECE","UNICO",IF(V387="FINES",CONCATENATE("R",IF(OR(C387="16",C387="21",C387="22",C387="23"),"16212223",IF(OR(C387="15",C387="17",C387="24",C387="25"),"15172425",C387))),IF(V387="CEBAS","UNICO",IF(VALUE(C387)&lt;=11,"AMBA","INTERIOR")))))</f>
        <v>INTERIOR</v>
      </c>
      <c r="X387" s="20" t="str">
        <f>+IF(V387="","-",CONCATENATE(V387,"_",W387))</f>
        <v>CENS_INTERIOR</v>
      </c>
      <c r="Y387" s="59">
        <v>0.20036245764870389</v>
      </c>
      <c r="Z387" t="str">
        <f>+IFERROR(VLOOKUP(H387,#REF!,2,FALSE),"-")</f>
        <v>-</v>
      </c>
      <c r="AA387" t="s">
        <v>2394</v>
      </c>
      <c r="AB387" t="str">
        <f>+IF(W387="","-",IF(W387="UNICO","CENSO","MUESTRA"))</f>
        <v>MUESTRA</v>
      </c>
      <c r="AC387" t="s">
        <v>2397</v>
      </c>
      <c r="AD387" t="s">
        <v>134</v>
      </c>
    </row>
    <row r="388" spans="1:30" x14ac:dyDescent="0.25">
      <c r="A388" s="5" t="str">
        <f t="shared" si="6"/>
        <v>0029DM0451</v>
      </c>
      <c r="B388" s="23" t="s">
        <v>2119</v>
      </c>
      <c r="C388" t="s">
        <v>280</v>
      </c>
      <c r="D388" t="s">
        <v>542</v>
      </c>
      <c r="E388" t="s">
        <v>543</v>
      </c>
      <c r="F388">
        <v>623451</v>
      </c>
      <c r="G388">
        <v>0</v>
      </c>
      <c r="H388" t="s">
        <v>548</v>
      </c>
      <c r="I388" t="s">
        <v>20</v>
      </c>
      <c r="J388" t="s">
        <v>90</v>
      </c>
      <c r="K388" t="s">
        <v>21</v>
      </c>
      <c r="M388" t="s">
        <v>2289</v>
      </c>
      <c r="N388" t="s">
        <v>22</v>
      </c>
      <c r="O388" t="s">
        <v>23</v>
      </c>
      <c r="P388" t="s">
        <v>26</v>
      </c>
      <c r="Q388" t="s">
        <v>92</v>
      </c>
      <c r="R388" s="13">
        <v>248</v>
      </c>
      <c r="S388" s="13">
        <v>11</v>
      </c>
      <c r="T388" s="21">
        <v>1</v>
      </c>
      <c r="V388" t="s">
        <v>2116</v>
      </c>
      <c r="W388" t="str">
        <f>+IF(V388="","",IF(MID(V388,1,3)="ECE","UNICO",IF(V388="FINES",CONCATENATE("R",IF(OR(C388="16",C388="21",C388="22",C388="23"),"16212223",IF(OR(C388="15",C388="17",C388="24",C388="25"),"15172425",C388))),IF(V388="CEBAS","UNICO",IF(VALUE(C388)&lt;=11,"AMBA","INTERIOR")))))</f>
        <v>INTERIOR</v>
      </c>
      <c r="X388" s="20" t="str">
        <f>+IF(V388="","-",CONCATENATE(V388,"_",W388))</f>
        <v>CENS_INTERIOR</v>
      </c>
      <c r="Y388" s="59">
        <v>0.20147364224706379</v>
      </c>
      <c r="Z388" t="str">
        <f>+IFERROR(VLOOKUP(H388,#REF!,2,FALSE),"-")</f>
        <v>-</v>
      </c>
      <c r="AA388" t="s">
        <v>2394</v>
      </c>
      <c r="AB388" t="str">
        <f>+IF(W388="","-",IF(W388="UNICO","CENSO","MUESTRA"))</f>
        <v>MUESTRA</v>
      </c>
      <c r="AC388" t="s">
        <v>2398</v>
      </c>
      <c r="AD388" t="s">
        <v>134</v>
      </c>
    </row>
    <row r="389" spans="1:30" x14ac:dyDescent="0.25">
      <c r="A389" s="5" t="str">
        <f t="shared" si="6"/>
        <v>0137DM0451</v>
      </c>
      <c r="B389" s="23" t="s">
        <v>2119</v>
      </c>
      <c r="C389" t="s">
        <v>142</v>
      </c>
      <c r="D389" t="s">
        <v>533</v>
      </c>
      <c r="E389" t="s">
        <v>2108</v>
      </c>
      <c r="F389">
        <v>623796</v>
      </c>
      <c r="G389">
        <v>0</v>
      </c>
      <c r="H389" t="s">
        <v>2110</v>
      </c>
      <c r="I389" t="s">
        <v>20</v>
      </c>
      <c r="J389" t="s">
        <v>90</v>
      </c>
      <c r="K389" t="s">
        <v>21</v>
      </c>
      <c r="M389" t="s">
        <v>2289</v>
      </c>
      <c r="N389" t="s">
        <v>22</v>
      </c>
      <c r="O389" t="s">
        <v>23</v>
      </c>
      <c r="P389" t="s">
        <v>26</v>
      </c>
      <c r="Q389" t="s">
        <v>92</v>
      </c>
      <c r="R389" s="13">
        <v>69</v>
      </c>
      <c r="S389" s="13">
        <v>4</v>
      </c>
      <c r="T389" s="21">
        <v>1</v>
      </c>
      <c r="V389" t="s">
        <v>2116</v>
      </c>
      <c r="W389" t="str">
        <f>+IF(V389="","",IF(MID(V389,1,3)="ECE","UNICO",IF(V389="FINES",CONCATENATE("R",IF(OR(C389="16",C389="21",C389="22",C389="23"),"16212223",IF(OR(C389="15",C389="17",C389="24",C389="25"),"15172425",C389))),IF(V389="CEBAS","UNICO",IF(VALUE(C389)&lt;=11,"AMBA","INTERIOR")))))</f>
        <v>INTERIOR</v>
      </c>
      <c r="X389" s="20" t="str">
        <f>+IF(V389="","-",CONCATENATE(V389,"_",W389))</f>
        <v>CENS_INTERIOR</v>
      </c>
      <c r="Y389" s="59">
        <v>0.20774015117632719</v>
      </c>
      <c r="Z389" t="str">
        <f>+IFERROR(VLOOKUP(H389,#REF!,2,FALSE),"-")</f>
        <v>-</v>
      </c>
      <c r="AA389" t="s">
        <v>2394</v>
      </c>
      <c r="AB389" t="str">
        <f>+IF(W389="","-",IF(W389="UNICO","CENSO","MUESTRA"))</f>
        <v>MUESTRA</v>
      </c>
      <c r="AC389" t="s">
        <v>2398</v>
      </c>
      <c r="AD389" t="s">
        <v>134</v>
      </c>
    </row>
    <row r="390" spans="1:30" x14ac:dyDescent="0.25">
      <c r="A390" s="5" t="str">
        <f t="shared" si="6"/>
        <v>0126DM0451</v>
      </c>
      <c r="B390" s="23" t="s">
        <v>2119</v>
      </c>
      <c r="C390" t="s">
        <v>139</v>
      </c>
      <c r="D390" t="s">
        <v>358</v>
      </c>
      <c r="E390" t="s">
        <v>1974</v>
      </c>
      <c r="F390">
        <v>622043</v>
      </c>
      <c r="G390">
        <v>0</v>
      </c>
      <c r="H390" t="s">
        <v>1976</v>
      </c>
      <c r="I390" t="s">
        <v>20</v>
      </c>
      <c r="J390" t="s">
        <v>90</v>
      </c>
      <c r="K390" t="s">
        <v>21</v>
      </c>
      <c r="M390" t="s">
        <v>2289</v>
      </c>
      <c r="N390" t="s">
        <v>22</v>
      </c>
      <c r="O390" t="s">
        <v>23</v>
      </c>
      <c r="P390" t="s">
        <v>26</v>
      </c>
      <c r="Q390" t="s">
        <v>92</v>
      </c>
      <c r="R390" s="13">
        <v>48</v>
      </c>
      <c r="S390" s="13">
        <v>3</v>
      </c>
      <c r="T390" s="21">
        <v>1</v>
      </c>
      <c r="V390" t="s">
        <v>2116</v>
      </c>
      <c r="W390" t="str">
        <f>+IF(V390="","",IF(MID(V390,1,3)="ECE","UNICO",IF(V390="FINES",CONCATENATE("R",IF(OR(C390="16",C390="21",C390="22",C390="23"),"16212223",IF(OR(C390="15",C390="17",C390="24",C390="25"),"15172425",C390))),IF(V390="CEBAS","UNICO",IF(VALUE(C390)&lt;=11,"AMBA","INTERIOR")))))</f>
        <v>INTERIOR</v>
      </c>
      <c r="X390" s="20" t="str">
        <f>+IF(V390="","-",CONCATENATE(V390,"_",W390))</f>
        <v>CENS_INTERIOR</v>
      </c>
      <c r="Y390" s="59">
        <v>0.20869187893051849</v>
      </c>
      <c r="Z390" t="str">
        <f>+IFERROR(VLOOKUP(H390,#REF!,2,FALSE),"-")</f>
        <v>-</v>
      </c>
      <c r="AA390" t="s">
        <v>2394</v>
      </c>
      <c r="AB390" t="str">
        <f>+IF(W390="","-",IF(W390="UNICO","CENSO","MUESTRA"))</f>
        <v>MUESTRA</v>
      </c>
      <c r="AC390" t="s">
        <v>2398</v>
      </c>
      <c r="AD390" t="s">
        <v>134</v>
      </c>
    </row>
    <row r="391" spans="1:30" x14ac:dyDescent="0.25">
      <c r="A391" s="5" t="str">
        <f t="shared" si="6"/>
        <v>0037DM0451</v>
      </c>
      <c r="B391" s="23" t="s">
        <v>2119</v>
      </c>
      <c r="C391" t="s">
        <v>280</v>
      </c>
      <c r="D391" t="s">
        <v>647</v>
      </c>
      <c r="E391" t="s">
        <v>648</v>
      </c>
      <c r="F391">
        <v>624581</v>
      </c>
      <c r="G391">
        <v>0</v>
      </c>
      <c r="H391" t="s">
        <v>650</v>
      </c>
      <c r="I391" t="s">
        <v>20</v>
      </c>
      <c r="J391" t="s">
        <v>90</v>
      </c>
      <c r="K391" t="s">
        <v>21</v>
      </c>
      <c r="M391" t="s">
        <v>2289</v>
      </c>
      <c r="N391" t="s">
        <v>136</v>
      </c>
      <c r="O391" t="s">
        <v>23</v>
      </c>
      <c r="P391" t="s">
        <v>26</v>
      </c>
      <c r="Q391" t="s">
        <v>92</v>
      </c>
      <c r="R391" s="13">
        <v>44</v>
      </c>
      <c r="S391" s="13">
        <v>3</v>
      </c>
      <c r="T391" s="21">
        <v>1</v>
      </c>
      <c r="V391" t="s">
        <v>2116</v>
      </c>
      <c r="W391" t="str">
        <f>+IF(V391="","",IF(MID(V391,1,3)="ECE","UNICO",IF(V391="FINES",CONCATENATE("R",IF(OR(C391="16",C391="21",C391="22",C391="23"),"16212223",IF(OR(C391="15",C391="17",C391="24",C391="25"),"15172425",C391))),IF(V391="CEBAS","UNICO",IF(VALUE(C391)&lt;=11,"AMBA","INTERIOR")))))</f>
        <v>INTERIOR</v>
      </c>
      <c r="X391" s="20" t="str">
        <f>+IF(V391="","-",CONCATENATE(V391,"_",W391))</f>
        <v>CENS_INTERIOR</v>
      </c>
      <c r="Y391" s="59">
        <v>0.2125720150376621</v>
      </c>
      <c r="Z391" t="str">
        <f>+IFERROR(VLOOKUP(H391,#REF!,2,FALSE),"-")</f>
        <v>-</v>
      </c>
      <c r="AA391" t="s">
        <v>2394</v>
      </c>
      <c r="AB391" t="str">
        <f>+IF(W391="","-",IF(W391="UNICO","CENSO","MUESTRA"))</f>
        <v>MUESTRA</v>
      </c>
      <c r="AC391" t="s">
        <v>2398</v>
      </c>
      <c r="AD391" t="s">
        <v>134</v>
      </c>
    </row>
    <row r="392" spans="1:30" x14ac:dyDescent="0.25">
      <c r="A392" s="5" t="str">
        <f t="shared" si="6"/>
        <v>0056DM0451</v>
      </c>
      <c r="B392" s="23" t="s">
        <v>2119</v>
      </c>
      <c r="C392" t="s">
        <v>354</v>
      </c>
      <c r="D392" t="s">
        <v>313</v>
      </c>
      <c r="E392" t="s">
        <v>923</v>
      </c>
      <c r="F392">
        <v>623836</v>
      </c>
      <c r="G392">
        <v>0</v>
      </c>
      <c r="H392" t="s">
        <v>926</v>
      </c>
      <c r="I392" t="s">
        <v>20</v>
      </c>
      <c r="J392" t="s">
        <v>90</v>
      </c>
      <c r="K392" t="s">
        <v>21</v>
      </c>
      <c r="M392" t="s">
        <v>2289</v>
      </c>
      <c r="N392" t="s">
        <v>22</v>
      </c>
      <c r="O392" t="s">
        <v>23</v>
      </c>
      <c r="P392" t="s">
        <v>26</v>
      </c>
      <c r="Q392" t="s">
        <v>92</v>
      </c>
      <c r="R392" s="13">
        <v>183</v>
      </c>
      <c r="S392" s="13">
        <v>7</v>
      </c>
      <c r="T392" s="21">
        <v>1</v>
      </c>
      <c r="V392" t="s">
        <v>2116</v>
      </c>
      <c r="W392" t="str">
        <f>+IF(V392="","",IF(MID(V392,1,3)="ECE","UNICO",IF(V392="FINES",CONCATENATE("R",IF(OR(C392="16",C392="21",C392="22",C392="23"),"16212223",IF(OR(C392="15",C392="17",C392="24",C392="25"),"15172425",C392))),IF(V392="CEBAS","UNICO",IF(VALUE(C392)&lt;=11,"AMBA","INTERIOR")))))</f>
        <v>INTERIOR</v>
      </c>
      <c r="X392" s="20" t="str">
        <f>+IF(V392="","-",CONCATENATE(V392,"_",W392))</f>
        <v>CENS_INTERIOR</v>
      </c>
      <c r="Y392" s="59">
        <v>0.21955725472224391</v>
      </c>
      <c r="Z392" t="str">
        <f>+IFERROR(VLOOKUP(H392,#REF!,2,FALSE),"-")</f>
        <v>-</v>
      </c>
      <c r="AA392" t="s">
        <v>2394</v>
      </c>
      <c r="AB392" t="str">
        <f>+IF(W392="","-",IF(W392="UNICO","CENSO","MUESTRA"))</f>
        <v>MUESTRA</v>
      </c>
      <c r="AC392" t="s">
        <v>2398</v>
      </c>
      <c r="AD392" t="s">
        <v>134</v>
      </c>
    </row>
    <row r="393" spans="1:30" x14ac:dyDescent="0.25">
      <c r="A393" s="5" t="str">
        <f t="shared" si="6"/>
        <v>0036DM0451</v>
      </c>
      <c r="B393" s="23" t="s">
        <v>2119</v>
      </c>
      <c r="C393" t="s">
        <v>142</v>
      </c>
      <c r="D393" t="s">
        <v>643</v>
      </c>
      <c r="E393" t="s">
        <v>644</v>
      </c>
      <c r="F393">
        <v>623423</v>
      </c>
      <c r="G393">
        <v>0</v>
      </c>
      <c r="H393" t="s">
        <v>646</v>
      </c>
      <c r="I393" t="s">
        <v>20</v>
      </c>
      <c r="J393" t="s">
        <v>90</v>
      </c>
      <c r="K393" t="s">
        <v>21</v>
      </c>
      <c r="M393" t="s">
        <v>2289</v>
      </c>
      <c r="N393" t="s">
        <v>22</v>
      </c>
      <c r="O393" t="s">
        <v>23</v>
      </c>
      <c r="P393" t="s">
        <v>26</v>
      </c>
      <c r="Q393" t="s">
        <v>92</v>
      </c>
      <c r="R393" s="13">
        <v>118</v>
      </c>
      <c r="S393" s="13">
        <v>8</v>
      </c>
      <c r="T393" s="21">
        <v>1</v>
      </c>
      <c r="V393" t="s">
        <v>2116</v>
      </c>
      <c r="W393" t="str">
        <f>+IF(V393="","",IF(MID(V393,1,3)="ECE","UNICO",IF(V393="FINES",CONCATENATE("R",IF(OR(C393="16",C393="21",C393="22",C393="23"),"16212223",IF(OR(C393="15",C393="17",C393="24",C393="25"),"15172425",C393))),IF(V393="CEBAS","UNICO",IF(VALUE(C393)&lt;=11,"AMBA","INTERIOR")))))</f>
        <v>INTERIOR</v>
      </c>
      <c r="X393" s="20" t="str">
        <f>+IF(V393="","-",CONCATENATE(V393,"_",W393))</f>
        <v>CENS_INTERIOR</v>
      </c>
      <c r="Y393" s="59">
        <v>0.22142125545321281</v>
      </c>
      <c r="Z393" t="str">
        <f>+IFERROR(VLOOKUP(H393,#REF!,2,FALSE),"-")</f>
        <v>-</v>
      </c>
      <c r="AA393" t="s">
        <v>2394</v>
      </c>
      <c r="AB393" t="str">
        <f>+IF(W393="","-",IF(W393="UNICO","CENSO","MUESTRA"))</f>
        <v>MUESTRA</v>
      </c>
      <c r="AC393" t="s">
        <v>2397</v>
      </c>
      <c r="AD393" t="s">
        <v>134</v>
      </c>
    </row>
    <row r="394" spans="1:30" x14ac:dyDescent="0.25">
      <c r="A394" s="5" t="str">
        <f t="shared" si="6"/>
        <v>0124DM0452</v>
      </c>
      <c r="B394" s="23" t="s">
        <v>2119</v>
      </c>
      <c r="C394" t="s">
        <v>280</v>
      </c>
      <c r="D394" t="s">
        <v>875</v>
      </c>
      <c r="E394" t="s">
        <v>1963</v>
      </c>
      <c r="F394">
        <v>624116</v>
      </c>
      <c r="G394">
        <v>0</v>
      </c>
      <c r="H394" t="s">
        <v>1967</v>
      </c>
      <c r="I394" t="s">
        <v>20</v>
      </c>
      <c r="J394" t="s">
        <v>90</v>
      </c>
      <c r="K394" t="s">
        <v>21</v>
      </c>
      <c r="M394" t="s">
        <v>17642</v>
      </c>
      <c r="N394" t="s">
        <v>22</v>
      </c>
      <c r="O394" t="s">
        <v>23</v>
      </c>
      <c r="P394" t="s">
        <v>26</v>
      </c>
      <c r="Q394" t="s">
        <v>92</v>
      </c>
      <c r="R394" s="13">
        <v>57</v>
      </c>
      <c r="S394" s="13">
        <v>3</v>
      </c>
      <c r="T394" s="21">
        <v>1</v>
      </c>
      <c r="V394" t="s">
        <v>2116</v>
      </c>
      <c r="W394" t="str">
        <f>+IF(V394="","",IF(MID(V394,1,3)="ECE","UNICO",IF(V394="FINES",CONCATENATE("R",IF(OR(C394="16",C394="21",C394="22",C394="23"),"16212223",IF(OR(C394="15",C394="17",C394="24",C394="25"),"15172425",C394))),IF(V394="CEBAS","UNICO",IF(VALUE(C394)&lt;=11,"AMBA","INTERIOR")))))</f>
        <v>INTERIOR</v>
      </c>
      <c r="X394" s="20" t="str">
        <f>+IF(V394="","-",CONCATENATE(V394,"_",W394))</f>
        <v>CENS_INTERIOR</v>
      </c>
      <c r="Y394" s="59">
        <v>0.2234467550327903</v>
      </c>
      <c r="Z394" t="str">
        <f>+IFERROR(VLOOKUP(H394,#REF!,2,FALSE),"-")</f>
        <v>-</v>
      </c>
      <c r="AA394" t="s">
        <v>2394</v>
      </c>
      <c r="AB394" t="str">
        <f>+IF(W394="","-",IF(W394="UNICO","CENSO","MUESTRA"))</f>
        <v>MUESTRA</v>
      </c>
      <c r="AC394" t="s">
        <v>2397</v>
      </c>
      <c r="AD394" t="s">
        <v>134</v>
      </c>
    </row>
    <row r="395" spans="1:30" x14ac:dyDescent="0.25">
      <c r="A395" s="5" t="str">
        <f t="shared" si="6"/>
        <v>0112DM0451</v>
      </c>
      <c r="B395" s="23" t="s">
        <v>2119</v>
      </c>
      <c r="C395" t="s">
        <v>139</v>
      </c>
      <c r="D395" t="s">
        <v>410</v>
      </c>
      <c r="E395" t="s">
        <v>1833</v>
      </c>
      <c r="F395">
        <v>612833</v>
      </c>
      <c r="G395">
        <v>0</v>
      </c>
      <c r="H395" t="s">
        <v>1839</v>
      </c>
      <c r="I395" t="s">
        <v>20</v>
      </c>
      <c r="J395" t="s">
        <v>90</v>
      </c>
      <c r="K395" t="s">
        <v>21</v>
      </c>
      <c r="M395" t="s">
        <v>2289</v>
      </c>
      <c r="N395" t="s">
        <v>22</v>
      </c>
      <c r="O395" t="s">
        <v>23</v>
      </c>
      <c r="P395" t="s">
        <v>26</v>
      </c>
      <c r="Q395" t="s">
        <v>92</v>
      </c>
      <c r="R395" s="13">
        <v>130</v>
      </c>
      <c r="S395" s="13">
        <v>10</v>
      </c>
      <c r="T395" s="21">
        <v>1</v>
      </c>
      <c r="V395" t="s">
        <v>2116</v>
      </c>
      <c r="W395" t="str">
        <f>+IF(V395="","",IF(MID(V395,1,3)="ECE","UNICO",IF(V395="FINES",CONCATENATE("R",IF(OR(C395="16",C395="21",C395="22",C395="23"),"16212223",IF(OR(C395="15",C395="17",C395="24",C395="25"),"15172425",C395))),IF(V395="CEBAS","UNICO",IF(VALUE(C395)&lt;=11,"AMBA","INTERIOR")))))</f>
        <v>INTERIOR</v>
      </c>
      <c r="X395" s="20" t="str">
        <f>+IF(V395="","-",CONCATENATE(V395,"_",W395))</f>
        <v>CENS_INTERIOR</v>
      </c>
      <c r="Y395" s="59">
        <v>0.22833738476037979</v>
      </c>
      <c r="Z395" t="str">
        <f>+IFERROR(VLOOKUP(H395,#REF!,2,FALSE),"-")</f>
        <v>-</v>
      </c>
      <c r="AA395" t="s">
        <v>2394</v>
      </c>
      <c r="AB395" t="str">
        <f>+IF(W395="","-",IF(W395="UNICO","CENSO","MUESTRA"))</f>
        <v>MUESTRA</v>
      </c>
      <c r="AC395" t="s">
        <v>2397</v>
      </c>
      <c r="AD395" t="s">
        <v>134</v>
      </c>
    </row>
    <row r="396" spans="1:30" x14ac:dyDescent="0.25">
      <c r="A396" s="5" t="str">
        <f t="shared" si="6"/>
        <v>0008DM0454</v>
      </c>
      <c r="B396" s="23" t="s">
        <v>2119</v>
      </c>
      <c r="C396" t="s">
        <v>139</v>
      </c>
      <c r="D396" t="s">
        <v>312</v>
      </c>
      <c r="E396" t="s">
        <v>314</v>
      </c>
      <c r="F396">
        <v>604475</v>
      </c>
      <c r="G396">
        <v>0</v>
      </c>
      <c r="H396" t="s">
        <v>340</v>
      </c>
      <c r="I396" t="s">
        <v>20</v>
      </c>
      <c r="J396" t="s">
        <v>90</v>
      </c>
      <c r="K396" t="s">
        <v>21</v>
      </c>
      <c r="M396" t="s">
        <v>17744</v>
      </c>
      <c r="N396" t="s">
        <v>22</v>
      </c>
      <c r="O396" t="s">
        <v>23</v>
      </c>
      <c r="P396" t="s">
        <v>26</v>
      </c>
      <c r="Q396" t="s">
        <v>92</v>
      </c>
      <c r="R396" s="13">
        <v>146</v>
      </c>
      <c r="S396" s="13">
        <v>12</v>
      </c>
      <c r="T396" s="21">
        <v>1</v>
      </c>
      <c r="V396" t="s">
        <v>2116</v>
      </c>
      <c r="W396" t="str">
        <f>+IF(V396="","",IF(MID(V396,1,3)="ECE","UNICO",IF(V396="FINES",CONCATENATE("R",IF(OR(C396="16",C396="21",C396="22",C396="23"),"16212223",IF(OR(C396="15",C396="17",C396="24",C396="25"),"15172425",C396))),IF(V396="CEBAS","UNICO",IF(VALUE(C396)&lt;=11,"AMBA","INTERIOR")))))</f>
        <v>INTERIOR</v>
      </c>
      <c r="X396" s="20" t="str">
        <f>+IF(V396="","-",CONCATENATE(V396,"_",W396))</f>
        <v>CENS_INTERIOR</v>
      </c>
      <c r="Y396" s="59">
        <v>0.22929910363422501</v>
      </c>
      <c r="Z396" t="str">
        <f>+IFERROR(VLOOKUP(H396,#REF!,2,FALSE),"-")</f>
        <v>-</v>
      </c>
      <c r="AA396" t="s">
        <v>2394</v>
      </c>
      <c r="AB396" t="str">
        <f>+IF(W396="","-",IF(W396="UNICO","CENSO","MUESTRA"))</f>
        <v>MUESTRA</v>
      </c>
      <c r="AC396" t="s">
        <v>2398</v>
      </c>
      <c r="AD396" t="s">
        <v>134</v>
      </c>
    </row>
    <row r="397" spans="1:30" x14ac:dyDescent="0.25">
      <c r="A397" s="5" t="str">
        <f t="shared" si="6"/>
        <v>0082DM0451</v>
      </c>
      <c r="B397" s="23" t="s">
        <v>2119</v>
      </c>
      <c r="C397" t="s">
        <v>142</v>
      </c>
      <c r="D397" t="s">
        <v>1441</v>
      </c>
      <c r="E397" t="s">
        <v>1442</v>
      </c>
      <c r="F397">
        <v>624441</v>
      </c>
      <c r="G397">
        <v>0</v>
      </c>
      <c r="H397" t="s">
        <v>1444</v>
      </c>
      <c r="I397" t="s">
        <v>20</v>
      </c>
      <c r="J397" t="s">
        <v>90</v>
      </c>
      <c r="K397" t="s">
        <v>21</v>
      </c>
      <c r="M397" t="s">
        <v>2289</v>
      </c>
      <c r="N397" t="s">
        <v>22</v>
      </c>
      <c r="O397" t="s">
        <v>23</v>
      </c>
      <c r="P397" t="s">
        <v>26</v>
      </c>
      <c r="Q397" t="s">
        <v>92</v>
      </c>
      <c r="R397" s="13">
        <v>11</v>
      </c>
      <c r="S397" s="13">
        <v>3</v>
      </c>
      <c r="T397" s="21">
        <v>1</v>
      </c>
      <c r="V397" t="s">
        <v>2116</v>
      </c>
      <c r="W397" t="str">
        <f>+IF(V397="","",IF(MID(V397,1,3)="ECE","UNICO",IF(V397="FINES",CONCATENATE("R",IF(OR(C397="16",C397="21",C397="22",C397="23"),"16212223",IF(OR(C397="15",C397="17",C397="24",C397="25"),"15172425",C397))),IF(V397="CEBAS","UNICO",IF(VALUE(C397)&lt;=11,"AMBA","INTERIOR")))))</f>
        <v>INTERIOR</v>
      </c>
      <c r="X397" s="20" t="str">
        <f>+IF(V397="","-",CONCATENATE(V397,"_",W397))</f>
        <v>CENS_INTERIOR</v>
      </c>
      <c r="Y397" s="59">
        <v>0.22978694580103221</v>
      </c>
      <c r="Z397" t="str">
        <f>+IFERROR(VLOOKUP(H397,#REF!,2,FALSE),"-")</f>
        <v>-</v>
      </c>
      <c r="AA397" t="s">
        <v>2394</v>
      </c>
      <c r="AB397" t="str">
        <f>+IF(W397="","-",IF(W397="UNICO","CENSO","MUESTRA"))</f>
        <v>MUESTRA</v>
      </c>
      <c r="AC397" t="s">
        <v>2397</v>
      </c>
      <c r="AD397" t="s">
        <v>134</v>
      </c>
    </row>
    <row r="398" spans="1:30" x14ac:dyDescent="0.25">
      <c r="A398" s="5" t="str">
        <f t="shared" si="6"/>
        <v>0049DM0451</v>
      </c>
      <c r="B398" s="23" t="s">
        <v>2119</v>
      </c>
      <c r="C398" t="s">
        <v>156</v>
      </c>
      <c r="D398" t="s">
        <v>299</v>
      </c>
      <c r="E398" t="s">
        <v>833</v>
      </c>
      <c r="F398">
        <v>623792</v>
      </c>
      <c r="G398">
        <v>0</v>
      </c>
      <c r="H398" t="s">
        <v>837</v>
      </c>
      <c r="I398" t="s">
        <v>20</v>
      </c>
      <c r="J398" t="s">
        <v>90</v>
      </c>
      <c r="K398" t="s">
        <v>21</v>
      </c>
      <c r="M398" t="s">
        <v>2289</v>
      </c>
      <c r="N398" t="s">
        <v>22</v>
      </c>
      <c r="O398" t="s">
        <v>23</v>
      </c>
      <c r="P398" t="s">
        <v>26</v>
      </c>
      <c r="Q398" t="s">
        <v>92</v>
      </c>
      <c r="R398" s="13">
        <v>168</v>
      </c>
      <c r="S398" s="13">
        <v>6</v>
      </c>
      <c r="T398" s="21">
        <v>1</v>
      </c>
      <c r="V398" t="s">
        <v>2116</v>
      </c>
      <c r="W398" t="str">
        <f>+IF(V398="","",IF(MID(V398,1,3)="ECE","UNICO",IF(V398="FINES",CONCATENATE("R",IF(OR(C398="16",C398="21",C398="22",C398="23"),"16212223",IF(OR(C398="15",C398="17",C398="24",C398="25"),"15172425",C398))),IF(V398="CEBAS","UNICO",IF(VALUE(C398)&lt;=11,"AMBA","INTERIOR")))))</f>
        <v>INTERIOR</v>
      </c>
      <c r="X398" s="20" t="str">
        <f>+IF(V398="","-",CONCATENATE(V398,"_",W398))</f>
        <v>CENS_INTERIOR</v>
      </c>
      <c r="Y398" s="59">
        <v>0.22994142888407959</v>
      </c>
      <c r="Z398" t="str">
        <f>+IFERROR(VLOOKUP(H398,#REF!,2,FALSE),"-")</f>
        <v>-</v>
      </c>
      <c r="AA398" t="s">
        <v>2394</v>
      </c>
      <c r="AB398" t="str">
        <f>+IF(W398="","-",IF(W398="UNICO","CENSO","MUESTRA"))</f>
        <v>MUESTRA</v>
      </c>
      <c r="AC398" t="s">
        <v>2397</v>
      </c>
      <c r="AD398" t="s">
        <v>134</v>
      </c>
    </row>
    <row r="399" spans="1:30" x14ac:dyDescent="0.25">
      <c r="A399" s="5" t="str">
        <f t="shared" si="6"/>
        <v>0104DM0451</v>
      </c>
      <c r="B399" s="23" t="s">
        <v>2119</v>
      </c>
      <c r="C399" t="s">
        <v>280</v>
      </c>
      <c r="D399" t="s">
        <v>1736</v>
      </c>
      <c r="E399" t="s">
        <v>1737</v>
      </c>
      <c r="F399">
        <v>624457</v>
      </c>
      <c r="G399">
        <v>0</v>
      </c>
      <c r="H399" t="s">
        <v>1739</v>
      </c>
      <c r="I399" t="s">
        <v>20</v>
      </c>
      <c r="J399" t="s">
        <v>90</v>
      </c>
      <c r="K399" t="s">
        <v>21</v>
      </c>
      <c r="M399" t="s">
        <v>2289</v>
      </c>
      <c r="N399" t="s">
        <v>136</v>
      </c>
      <c r="O399" t="s">
        <v>23</v>
      </c>
      <c r="P399" t="s">
        <v>26</v>
      </c>
      <c r="Q399" t="s">
        <v>92</v>
      </c>
      <c r="R399" s="13">
        <v>21</v>
      </c>
      <c r="S399" s="13">
        <v>3</v>
      </c>
      <c r="T399" s="21">
        <v>1</v>
      </c>
      <c r="V399" t="s">
        <v>2116</v>
      </c>
      <c r="W399" t="str">
        <f>+IF(V399="","",IF(MID(V399,1,3)="ECE","UNICO",IF(V399="FINES",CONCATENATE("R",IF(OR(C399="16",C399="21",C399="22",C399="23"),"16212223",IF(OR(C399="15",C399="17",C399="24",C399="25"),"15172425",C399))),IF(V399="CEBAS","UNICO",IF(VALUE(C399)&lt;=11,"AMBA","INTERIOR")))))</f>
        <v>INTERIOR</v>
      </c>
      <c r="X399" s="20" t="str">
        <f>+IF(V399="","-",CONCATENATE(V399,"_",W399))</f>
        <v>CENS_INTERIOR</v>
      </c>
      <c r="Y399" s="59">
        <v>0.23158550014098489</v>
      </c>
      <c r="Z399" t="str">
        <f>+IFERROR(VLOOKUP(H399,#REF!,2,FALSE),"-")</f>
        <v>-</v>
      </c>
      <c r="AA399" t="s">
        <v>2394</v>
      </c>
      <c r="AB399" t="str">
        <f>+IF(W399="","-",IF(W399="UNICO","CENSO","MUESTRA"))</f>
        <v>MUESTRA</v>
      </c>
      <c r="AC399" t="s">
        <v>2398</v>
      </c>
      <c r="AD399" t="s">
        <v>134</v>
      </c>
    </row>
    <row r="400" spans="1:30" x14ac:dyDescent="0.25">
      <c r="A400" s="5" t="str">
        <f t="shared" si="6"/>
        <v>0025DM0452</v>
      </c>
      <c r="B400" s="23" t="s">
        <v>2119</v>
      </c>
      <c r="C400" t="s">
        <v>159</v>
      </c>
      <c r="D400" t="s">
        <v>507</v>
      </c>
      <c r="E400" t="s">
        <v>508</v>
      </c>
      <c r="F400">
        <v>623833</v>
      </c>
      <c r="G400">
        <v>0</v>
      </c>
      <c r="H400" t="s">
        <v>513</v>
      </c>
      <c r="I400" t="s">
        <v>20</v>
      </c>
      <c r="J400" t="s">
        <v>90</v>
      </c>
      <c r="K400" t="s">
        <v>21</v>
      </c>
      <c r="M400" t="s">
        <v>17642</v>
      </c>
      <c r="N400" t="s">
        <v>22</v>
      </c>
      <c r="O400" t="s">
        <v>23</v>
      </c>
      <c r="P400" t="s">
        <v>26</v>
      </c>
      <c r="Q400" t="s">
        <v>92</v>
      </c>
      <c r="R400" s="13">
        <v>30</v>
      </c>
      <c r="S400" s="13">
        <v>3</v>
      </c>
      <c r="T400" s="21">
        <v>1</v>
      </c>
      <c r="V400" t="s">
        <v>2116</v>
      </c>
      <c r="W400" t="str">
        <f>+IF(V400="","",IF(MID(V400,1,3)="ECE","UNICO",IF(V400="FINES",CONCATENATE("R",IF(OR(C400="16",C400="21",C400="22",C400="23"),"16212223",IF(OR(C400="15",C400="17",C400="24",C400="25"),"15172425",C400))),IF(V400="CEBAS","UNICO",IF(VALUE(C400)&lt;=11,"AMBA","INTERIOR")))))</f>
        <v>INTERIOR</v>
      </c>
      <c r="X400" s="20" t="str">
        <f>+IF(V400="","-",CONCATENATE(V400,"_",W400))</f>
        <v>CENS_INTERIOR</v>
      </c>
      <c r="Y400" s="59">
        <v>0.2356273414273011</v>
      </c>
      <c r="Z400" t="str">
        <f>+IFERROR(VLOOKUP(H400,#REF!,2,FALSE),"-")</f>
        <v>-</v>
      </c>
      <c r="AA400" t="s">
        <v>2394</v>
      </c>
      <c r="AB400" t="str">
        <f>+IF(W400="","-",IF(W400="UNICO","CENSO","MUESTRA"))</f>
        <v>MUESTRA</v>
      </c>
      <c r="AC400" t="s">
        <v>2398</v>
      </c>
      <c r="AD400" t="s">
        <v>134</v>
      </c>
    </row>
    <row r="401" spans="1:30" x14ac:dyDescent="0.25">
      <c r="A401" s="5" t="str">
        <f t="shared" si="6"/>
        <v>0023DM2511</v>
      </c>
      <c r="B401" s="23" t="s">
        <v>2119</v>
      </c>
      <c r="C401" t="s">
        <v>417</v>
      </c>
      <c r="D401" t="s">
        <v>495</v>
      </c>
      <c r="E401" t="s">
        <v>496</v>
      </c>
      <c r="F401">
        <v>623922</v>
      </c>
      <c r="G401">
        <v>1</v>
      </c>
      <c r="H401" t="s">
        <v>501</v>
      </c>
      <c r="I401" t="s">
        <v>20</v>
      </c>
      <c r="J401" t="s">
        <v>90</v>
      </c>
      <c r="K401" t="s">
        <v>40</v>
      </c>
      <c r="L401" t="s">
        <v>499</v>
      </c>
      <c r="M401" t="s">
        <v>17756</v>
      </c>
      <c r="N401" t="s">
        <v>136</v>
      </c>
      <c r="O401" t="s">
        <v>23</v>
      </c>
      <c r="P401" t="s">
        <v>26</v>
      </c>
      <c r="Q401" t="s">
        <v>92</v>
      </c>
      <c r="R401" s="13">
        <v>10</v>
      </c>
      <c r="S401" s="13">
        <v>3</v>
      </c>
      <c r="T401" s="21">
        <v>1</v>
      </c>
      <c r="V401" t="s">
        <v>2116</v>
      </c>
      <c r="W401" t="str">
        <f>+IF(V401="","",IF(MID(V401,1,3)="ECE","UNICO",IF(V401="FINES",CONCATENATE("R",IF(OR(C401="16",C401="21",C401="22",C401="23"),"16212223",IF(OR(C401="15",C401="17",C401="24",C401="25"),"15172425",C401))),IF(V401="CEBAS","UNICO",IF(VALUE(C401)&lt;=11,"AMBA","INTERIOR")))))</f>
        <v>INTERIOR</v>
      </c>
      <c r="X401" s="20" t="str">
        <f>+IF(V401="","-",CONCATENATE(V401,"_",W401))</f>
        <v>CENS_INTERIOR</v>
      </c>
      <c r="Y401" s="59">
        <v>0.23595443160997501</v>
      </c>
      <c r="Z401" t="str">
        <f>+IFERROR(VLOOKUP(H401,#REF!,2,FALSE),"-")</f>
        <v>-</v>
      </c>
      <c r="AA401" t="s">
        <v>2394</v>
      </c>
      <c r="AB401" t="str">
        <f>+IF(W401="","-",IF(W401="UNICO","CENSO","MUESTRA"))</f>
        <v>MUESTRA</v>
      </c>
      <c r="AC401" t="s">
        <v>2397</v>
      </c>
      <c r="AD401" t="s">
        <v>134</v>
      </c>
    </row>
    <row r="402" spans="1:30" x14ac:dyDescent="0.25">
      <c r="A402" s="5" t="str">
        <f t="shared" si="6"/>
        <v>0033DM0451</v>
      </c>
      <c r="B402" s="23" t="s">
        <v>2119</v>
      </c>
      <c r="C402" t="s">
        <v>161</v>
      </c>
      <c r="D402" t="s">
        <v>620</v>
      </c>
      <c r="E402" t="s">
        <v>621</v>
      </c>
      <c r="F402">
        <v>623803</v>
      </c>
      <c r="G402">
        <v>0</v>
      </c>
      <c r="H402" t="s">
        <v>629</v>
      </c>
      <c r="I402" t="s">
        <v>20</v>
      </c>
      <c r="J402" t="s">
        <v>90</v>
      </c>
      <c r="K402" t="s">
        <v>21</v>
      </c>
      <c r="M402" t="s">
        <v>2289</v>
      </c>
      <c r="N402" t="s">
        <v>22</v>
      </c>
      <c r="O402" t="s">
        <v>23</v>
      </c>
      <c r="P402" t="s">
        <v>26</v>
      </c>
      <c r="Q402" t="s">
        <v>92</v>
      </c>
      <c r="R402" s="13">
        <v>100</v>
      </c>
      <c r="S402" s="13">
        <v>8</v>
      </c>
      <c r="T402" s="21">
        <v>1</v>
      </c>
      <c r="V402" t="s">
        <v>2116</v>
      </c>
      <c r="W402" t="str">
        <f>+IF(V402="","",IF(MID(V402,1,3)="ECE","UNICO",IF(V402="FINES",CONCATENATE("R",IF(OR(C402="16",C402="21",C402="22",C402="23"),"16212223",IF(OR(C402="15",C402="17",C402="24",C402="25"),"15172425",C402))),IF(V402="CEBAS","UNICO",IF(VALUE(C402)&lt;=11,"AMBA","INTERIOR")))))</f>
        <v>INTERIOR</v>
      </c>
      <c r="X402" s="20" t="str">
        <f>+IF(V402="","-",CONCATENATE(V402,"_",W402))</f>
        <v>CENS_INTERIOR</v>
      </c>
      <c r="Y402" s="59">
        <v>0.23689217617114389</v>
      </c>
      <c r="Z402" t="str">
        <f>+IFERROR(VLOOKUP(H402,#REF!,2,FALSE),"-")</f>
        <v>-</v>
      </c>
      <c r="AA402" t="s">
        <v>2394</v>
      </c>
      <c r="AB402" t="str">
        <f>+IF(W402="","-",IF(W402="UNICO","CENSO","MUESTRA"))</f>
        <v>MUESTRA</v>
      </c>
      <c r="AC402" t="s">
        <v>2397</v>
      </c>
      <c r="AD402" t="s">
        <v>134</v>
      </c>
    </row>
    <row r="403" spans="1:30" x14ac:dyDescent="0.25">
      <c r="A403" s="5" t="str">
        <f t="shared" si="6"/>
        <v>0050DM0451</v>
      </c>
      <c r="B403" s="23" t="s">
        <v>2119</v>
      </c>
      <c r="C403" t="s">
        <v>417</v>
      </c>
      <c r="D403" t="s">
        <v>838</v>
      </c>
      <c r="E403" t="s">
        <v>839</v>
      </c>
      <c r="F403">
        <v>610270</v>
      </c>
      <c r="G403">
        <v>0</v>
      </c>
      <c r="H403" t="s">
        <v>841</v>
      </c>
      <c r="I403" t="s">
        <v>20</v>
      </c>
      <c r="J403" t="s">
        <v>90</v>
      </c>
      <c r="K403" t="s">
        <v>21</v>
      </c>
      <c r="M403" t="s">
        <v>2289</v>
      </c>
      <c r="N403" t="s">
        <v>22</v>
      </c>
      <c r="O403" t="s">
        <v>23</v>
      </c>
      <c r="P403" t="s">
        <v>26</v>
      </c>
      <c r="Q403" t="s">
        <v>92</v>
      </c>
      <c r="R403" s="13">
        <v>98</v>
      </c>
      <c r="S403" s="13">
        <v>4</v>
      </c>
      <c r="T403" s="21">
        <v>1</v>
      </c>
      <c r="V403" t="s">
        <v>2116</v>
      </c>
      <c r="W403" t="str">
        <f>+IF(V403="","",IF(MID(V403,1,3)="ECE","UNICO",IF(V403="FINES",CONCATENATE("R",IF(OR(C403="16",C403="21",C403="22",C403="23"),"16212223",IF(OR(C403="15",C403="17",C403="24",C403="25"),"15172425",C403))),IF(V403="CEBAS","UNICO",IF(VALUE(C403)&lt;=11,"AMBA","INTERIOR")))))</f>
        <v>INTERIOR</v>
      </c>
      <c r="X403" s="20" t="str">
        <f>+IF(V403="","-",CONCATENATE(V403,"_",W403))</f>
        <v>CENS_INTERIOR</v>
      </c>
      <c r="Y403" s="59">
        <v>0.24180626181455761</v>
      </c>
      <c r="Z403" t="str">
        <f>+IFERROR(VLOOKUP(H403,#REF!,2,FALSE),"-")</f>
        <v>-</v>
      </c>
      <c r="AA403" t="s">
        <v>2394</v>
      </c>
      <c r="AB403" t="str">
        <f>+IF(W403="","-",IF(W403="UNICO","CENSO","MUESTRA"))</f>
        <v>MUESTRA</v>
      </c>
      <c r="AC403" t="s">
        <v>2398</v>
      </c>
      <c r="AD403" t="s">
        <v>134</v>
      </c>
    </row>
    <row r="404" spans="1:30" x14ac:dyDescent="0.25">
      <c r="A404" s="5" t="str">
        <f t="shared" si="6"/>
        <v>0107DM0451</v>
      </c>
      <c r="B404" s="23" t="s">
        <v>2119</v>
      </c>
      <c r="C404" t="s">
        <v>417</v>
      </c>
      <c r="D404" t="s">
        <v>532</v>
      </c>
      <c r="E404" t="s">
        <v>1757</v>
      </c>
      <c r="F404">
        <v>613159</v>
      </c>
      <c r="G404">
        <v>0</v>
      </c>
      <c r="H404" t="s">
        <v>1762</v>
      </c>
      <c r="I404" t="s">
        <v>20</v>
      </c>
      <c r="J404" t="s">
        <v>90</v>
      </c>
      <c r="K404" t="s">
        <v>21</v>
      </c>
      <c r="M404" t="s">
        <v>2289</v>
      </c>
      <c r="N404" t="s">
        <v>22</v>
      </c>
      <c r="O404" t="s">
        <v>23</v>
      </c>
      <c r="P404" t="s">
        <v>26</v>
      </c>
      <c r="Q404" t="s">
        <v>92</v>
      </c>
      <c r="R404" s="13">
        <v>305</v>
      </c>
      <c r="S404" s="13">
        <v>18</v>
      </c>
      <c r="T404" s="21">
        <v>1</v>
      </c>
      <c r="V404" t="s">
        <v>2116</v>
      </c>
      <c r="W404" t="str">
        <f>+IF(V404="","",IF(MID(V404,1,3)="ECE","UNICO",IF(V404="FINES",CONCATENATE("R",IF(OR(C404="16",C404="21",C404="22",C404="23"),"16212223",IF(OR(C404="15",C404="17",C404="24",C404="25"),"15172425",C404))),IF(V404="CEBAS","UNICO",IF(VALUE(C404)&lt;=11,"AMBA","INTERIOR")))))</f>
        <v>INTERIOR</v>
      </c>
      <c r="X404" s="20" t="str">
        <f>+IF(V404="","-",CONCATENATE(V404,"_",W404))</f>
        <v>CENS_INTERIOR</v>
      </c>
      <c r="Y404" s="59">
        <v>0.242200064815973</v>
      </c>
      <c r="Z404" t="str">
        <f>+IFERROR(VLOOKUP(H404,#REF!,2,FALSE),"-")</f>
        <v>-</v>
      </c>
      <c r="AA404" t="s">
        <v>2394</v>
      </c>
      <c r="AB404" t="str">
        <f>+IF(W404="","-",IF(W404="UNICO","CENSO","MUESTRA"))</f>
        <v>MUESTRA</v>
      </c>
      <c r="AC404" t="s">
        <v>2397</v>
      </c>
      <c r="AD404" t="s">
        <v>134</v>
      </c>
    </row>
    <row r="405" spans="1:30" x14ac:dyDescent="0.25">
      <c r="A405" s="5" t="str">
        <f t="shared" si="6"/>
        <v>0120DM0451</v>
      </c>
      <c r="B405" s="23" t="s">
        <v>2119</v>
      </c>
      <c r="C405" t="s">
        <v>156</v>
      </c>
      <c r="D405" t="s">
        <v>154</v>
      </c>
      <c r="E405" t="s">
        <v>1945</v>
      </c>
      <c r="F405">
        <v>623913</v>
      </c>
      <c r="G405">
        <v>0</v>
      </c>
      <c r="H405" t="s">
        <v>1947</v>
      </c>
      <c r="I405" t="s">
        <v>20</v>
      </c>
      <c r="J405" t="s">
        <v>90</v>
      </c>
      <c r="K405" t="s">
        <v>21</v>
      </c>
      <c r="M405" t="s">
        <v>2289</v>
      </c>
      <c r="N405" t="s">
        <v>22</v>
      </c>
      <c r="O405" t="s">
        <v>23</v>
      </c>
      <c r="P405" t="s">
        <v>26</v>
      </c>
      <c r="Q405" t="s">
        <v>92</v>
      </c>
      <c r="R405" s="13">
        <v>46</v>
      </c>
      <c r="S405" s="13">
        <v>3</v>
      </c>
      <c r="T405" s="21">
        <v>1</v>
      </c>
      <c r="V405" t="s">
        <v>2116</v>
      </c>
      <c r="W405" t="str">
        <f>+IF(V405="","",IF(MID(V405,1,3)="ECE","UNICO",IF(V405="FINES",CONCATENATE("R",IF(OR(C405="16",C405="21",C405="22",C405="23"),"16212223",IF(OR(C405="15",C405="17",C405="24",C405="25"),"15172425",C405))),IF(V405="CEBAS","UNICO",IF(VALUE(C405)&lt;=11,"AMBA","INTERIOR")))))</f>
        <v>INTERIOR</v>
      </c>
      <c r="X405" s="20" t="str">
        <f>+IF(V405="","-",CONCATENATE(V405,"_",W405))</f>
        <v>CENS_INTERIOR</v>
      </c>
      <c r="Y405" s="59">
        <v>0.2451095322245046</v>
      </c>
      <c r="Z405" t="str">
        <f>+IFERROR(VLOOKUP(H405,#REF!,2,FALSE),"-")</f>
        <v>-</v>
      </c>
      <c r="AA405" t="s">
        <v>2394</v>
      </c>
      <c r="AB405" t="str">
        <f>+IF(W405="","-",IF(W405="UNICO","CENSO","MUESTRA"))</f>
        <v>MUESTRA</v>
      </c>
      <c r="AC405" t="s">
        <v>2397</v>
      </c>
      <c r="AD405" t="s">
        <v>134</v>
      </c>
    </row>
    <row r="406" spans="1:30" x14ac:dyDescent="0.25">
      <c r="A406" s="5" t="str">
        <f t="shared" si="6"/>
        <v>0008DM0461</v>
      </c>
      <c r="B406" s="23" t="s">
        <v>2119</v>
      </c>
      <c r="C406" t="s">
        <v>139</v>
      </c>
      <c r="D406" t="s">
        <v>312</v>
      </c>
      <c r="E406" t="s">
        <v>314</v>
      </c>
      <c r="F406">
        <v>623828</v>
      </c>
      <c r="G406">
        <v>0</v>
      </c>
      <c r="H406" t="s">
        <v>348</v>
      </c>
      <c r="I406" t="s">
        <v>20</v>
      </c>
      <c r="J406" t="s">
        <v>90</v>
      </c>
      <c r="K406" t="s">
        <v>21</v>
      </c>
      <c r="M406" t="s">
        <v>17699</v>
      </c>
      <c r="N406" t="s">
        <v>22</v>
      </c>
      <c r="O406" t="s">
        <v>23</v>
      </c>
      <c r="P406" t="s">
        <v>26</v>
      </c>
      <c r="Q406" t="s">
        <v>92</v>
      </c>
      <c r="R406" s="13">
        <v>48</v>
      </c>
      <c r="S406" s="13">
        <v>3</v>
      </c>
      <c r="T406" s="21">
        <v>1</v>
      </c>
      <c r="V406" t="s">
        <v>2116</v>
      </c>
      <c r="W406" t="str">
        <f>+IF(V406="","",IF(MID(V406,1,3)="ECE","UNICO",IF(V406="FINES",CONCATENATE("R",IF(OR(C406="16",C406="21",C406="22",C406="23"),"16212223",IF(OR(C406="15",C406="17",C406="24",C406="25"),"15172425",C406))),IF(V406="CEBAS","UNICO",IF(VALUE(C406)&lt;=11,"AMBA","INTERIOR")))))</f>
        <v>INTERIOR</v>
      </c>
      <c r="X406" s="20" t="str">
        <f>+IF(V406="","-",CONCATENATE(V406,"_",W406))</f>
        <v>CENS_INTERIOR</v>
      </c>
      <c r="Y406" s="59">
        <v>0.24530620872974401</v>
      </c>
      <c r="Z406" t="str">
        <f>+IFERROR(VLOOKUP(H406,#REF!,2,FALSE),"-")</f>
        <v>-</v>
      </c>
      <c r="AA406" t="s">
        <v>2394</v>
      </c>
      <c r="AB406" t="str">
        <f>+IF(W406="","-",IF(W406="UNICO","CENSO","MUESTRA"))</f>
        <v>MUESTRA</v>
      </c>
      <c r="AC406" t="s">
        <v>2398</v>
      </c>
      <c r="AD406" t="s">
        <v>134</v>
      </c>
    </row>
    <row r="407" spans="1:30" x14ac:dyDescent="0.25">
      <c r="A407" s="5" t="str">
        <f t="shared" si="6"/>
        <v>0075DM0452</v>
      </c>
      <c r="B407" s="23" t="s">
        <v>2119</v>
      </c>
      <c r="C407" t="s">
        <v>242</v>
      </c>
      <c r="D407" t="s">
        <v>1350</v>
      </c>
      <c r="E407" t="s">
        <v>1351</v>
      </c>
      <c r="F407">
        <v>606769</v>
      </c>
      <c r="G407">
        <v>0</v>
      </c>
      <c r="H407" t="s">
        <v>1364</v>
      </c>
      <c r="I407" t="s">
        <v>20</v>
      </c>
      <c r="J407" t="s">
        <v>90</v>
      </c>
      <c r="K407" t="s">
        <v>21</v>
      </c>
      <c r="M407" t="s">
        <v>17642</v>
      </c>
      <c r="N407" t="s">
        <v>22</v>
      </c>
      <c r="O407" t="s">
        <v>23</v>
      </c>
      <c r="P407" t="s">
        <v>26</v>
      </c>
      <c r="Q407" t="s">
        <v>92</v>
      </c>
      <c r="R407" s="13">
        <v>162</v>
      </c>
      <c r="S407" s="13">
        <v>8</v>
      </c>
      <c r="T407" s="21">
        <v>1</v>
      </c>
      <c r="V407" t="s">
        <v>2116</v>
      </c>
      <c r="W407" t="str">
        <f>+IF(V407="","",IF(MID(V407,1,3)="ECE","UNICO",IF(V407="FINES",CONCATENATE("R",IF(OR(C407="16",C407="21",C407="22",C407="23"),"16212223",IF(OR(C407="15",C407="17",C407="24",C407="25"),"15172425",C407))),IF(V407="CEBAS","UNICO",IF(VALUE(C407)&lt;=11,"AMBA","INTERIOR")))))</f>
        <v>INTERIOR</v>
      </c>
      <c r="X407" s="20" t="str">
        <f>+IF(V407="","-",CONCATENATE(V407,"_",W407))</f>
        <v>CENS_INTERIOR</v>
      </c>
      <c r="Y407" s="59">
        <v>0.24685549363493919</v>
      </c>
      <c r="Z407" t="str">
        <f>+IFERROR(VLOOKUP(H407,#REF!,2,FALSE),"-")</f>
        <v>-</v>
      </c>
      <c r="AA407" t="s">
        <v>2394</v>
      </c>
      <c r="AB407" t="str">
        <f>+IF(W407="","-",IF(W407="UNICO","CENSO","MUESTRA"))</f>
        <v>MUESTRA</v>
      </c>
      <c r="AC407" t="s">
        <v>2397</v>
      </c>
      <c r="AD407" t="s">
        <v>134</v>
      </c>
    </row>
    <row r="408" spans="1:30" x14ac:dyDescent="0.25">
      <c r="A408" s="5" t="str">
        <f t="shared" si="6"/>
        <v>0075DM0451</v>
      </c>
      <c r="B408" s="23" t="s">
        <v>2119</v>
      </c>
      <c r="C408" t="s">
        <v>242</v>
      </c>
      <c r="D408" t="s">
        <v>1350</v>
      </c>
      <c r="E408" t="s">
        <v>1351</v>
      </c>
      <c r="F408">
        <v>620528</v>
      </c>
      <c r="G408">
        <v>0</v>
      </c>
      <c r="H408" t="s">
        <v>1362</v>
      </c>
      <c r="I408" t="s">
        <v>20</v>
      </c>
      <c r="J408" t="s">
        <v>90</v>
      </c>
      <c r="K408" t="s">
        <v>21</v>
      </c>
      <c r="M408" t="s">
        <v>17745</v>
      </c>
      <c r="N408" t="s">
        <v>22</v>
      </c>
      <c r="O408" t="s">
        <v>23</v>
      </c>
      <c r="P408" t="s">
        <v>26</v>
      </c>
      <c r="Q408" t="s">
        <v>92</v>
      </c>
      <c r="R408" s="13">
        <v>228</v>
      </c>
      <c r="S408" s="13">
        <v>9</v>
      </c>
      <c r="T408" s="21">
        <v>1</v>
      </c>
      <c r="V408" t="s">
        <v>2116</v>
      </c>
      <c r="W408" t="str">
        <f>+IF(V408="","",IF(MID(V408,1,3)="ECE","UNICO",IF(V408="FINES",CONCATENATE("R",IF(OR(C408="16",C408="21",C408="22",C408="23"),"16212223",IF(OR(C408="15",C408="17",C408="24",C408="25"),"15172425",C408))),IF(V408="CEBAS","UNICO",IF(VALUE(C408)&lt;=11,"AMBA","INTERIOR")))))</f>
        <v>INTERIOR</v>
      </c>
      <c r="X408" s="20" t="str">
        <f>+IF(V408="","-",CONCATENATE(V408,"_",W408))</f>
        <v>CENS_INTERIOR</v>
      </c>
      <c r="Y408" s="59">
        <v>0.2476240193678273</v>
      </c>
      <c r="Z408" t="str">
        <f>+IFERROR(VLOOKUP(H408,#REF!,2,FALSE),"-")</f>
        <v>-</v>
      </c>
      <c r="AA408" t="s">
        <v>2394</v>
      </c>
      <c r="AB408" t="str">
        <f>+IF(W408="","-",IF(W408="UNICO","CENSO","MUESTRA"))</f>
        <v>MUESTRA</v>
      </c>
      <c r="AC408" t="s">
        <v>2398</v>
      </c>
      <c r="AD408" t="s">
        <v>134</v>
      </c>
    </row>
    <row r="409" spans="1:30" x14ac:dyDescent="0.25">
      <c r="A409" s="5" t="str">
        <f t="shared" si="6"/>
        <v>0086DM0451</v>
      </c>
      <c r="B409" s="23" t="s">
        <v>2119</v>
      </c>
      <c r="C409" t="s">
        <v>88</v>
      </c>
      <c r="D409" t="s">
        <v>1520</v>
      </c>
      <c r="E409" t="s">
        <v>1521</v>
      </c>
      <c r="F409">
        <v>623772</v>
      </c>
      <c r="G409">
        <v>0</v>
      </c>
      <c r="H409" t="s">
        <v>1528</v>
      </c>
      <c r="I409" t="s">
        <v>20</v>
      </c>
      <c r="J409" t="s">
        <v>90</v>
      </c>
      <c r="K409" t="s">
        <v>21</v>
      </c>
      <c r="M409" t="s">
        <v>17700</v>
      </c>
      <c r="N409" t="s">
        <v>22</v>
      </c>
      <c r="O409" t="s">
        <v>23</v>
      </c>
      <c r="P409" t="s">
        <v>26</v>
      </c>
      <c r="Q409" t="s">
        <v>92</v>
      </c>
      <c r="R409" s="13">
        <v>191</v>
      </c>
      <c r="S409" s="13">
        <v>8</v>
      </c>
      <c r="T409" s="21">
        <v>1</v>
      </c>
      <c r="V409" t="s">
        <v>2116</v>
      </c>
      <c r="W409" t="str">
        <f>+IF(V409="","",IF(MID(V409,1,3)="ECE","UNICO",IF(V409="FINES",CONCATENATE("R",IF(OR(C409="16",C409="21",C409="22",C409="23"),"16212223",IF(OR(C409="15",C409="17",C409="24",C409="25"),"15172425",C409))),IF(V409="CEBAS","UNICO",IF(VALUE(C409)&lt;=11,"AMBA","INTERIOR")))))</f>
        <v>INTERIOR</v>
      </c>
      <c r="X409" s="20" t="str">
        <f>+IF(V409="","-",CONCATENATE(V409,"_",W409))</f>
        <v>CENS_INTERIOR</v>
      </c>
      <c r="Y409" s="59">
        <v>0.24777252658417351</v>
      </c>
      <c r="Z409" t="str">
        <f>+IFERROR(VLOOKUP(H409,#REF!,2,FALSE),"-")</f>
        <v>-</v>
      </c>
      <c r="AA409" t="s">
        <v>2394</v>
      </c>
      <c r="AB409" t="str">
        <f>+IF(W409="","-",IF(W409="UNICO","CENSO","MUESTRA"))</f>
        <v>MUESTRA</v>
      </c>
      <c r="AC409" t="s">
        <v>2397</v>
      </c>
      <c r="AD409" t="s">
        <v>134</v>
      </c>
    </row>
    <row r="410" spans="1:30" x14ac:dyDescent="0.25">
      <c r="A410" s="5" t="str">
        <f t="shared" si="6"/>
        <v>0008DM0462</v>
      </c>
      <c r="B410" s="23" t="s">
        <v>2119</v>
      </c>
      <c r="C410" t="s">
        <v>139</v>
      </c>
      <c r="D410" t="s">
        <v>312</v>
      </c>
      <c r="E410" t="s">
        <v>314</v>
      </c>
      <c r="F410">
        <v>623829</v>
      </c>
      <c r="G410">
        <v>0</v>
      </c>
      <c r="H410" t="s">
        <v>349</v>
      </c>
      <c r="I410" t="s">
        <v>20</v>
      </c>
      <c r="J410" t="s">
        <v>90</v>
      </c>
      <c r="K410" t="s">
        <v>21</v>
      </c>
      <c r="M410" t="s">
        <v>17647</v>
      </c>
      <c r="N410" t="s">
        <v>22</v>
      </c>
      <c r="O410" t="s">
        <v>23</v>
      </c>
      <c r="P410" t="s">
        <v>26</v>
      </c>
      <c r="Q410" t="s">
        <v>92</v>
      </c>
      <c r="R410" s="13">
        <v>69</v>
      </c>
      <c r="S410" s="13">
        <v>3</v>
      </c>
      <c r="T410" s="21">
        <v>1</v>
      </c>
      <c r="V410" t="s">
        <v>2116</v>
      </c>
      <c r="W410" t="str">
        <f>+IF(V410="","",IF(MID(V410,1,3)="ECE","UNICO",IF(V410="FINES",CONCATENATE("R",IF(OR(C410="16",C410="21",C410="22",C410="23"),"16212223",IF(OR(C410="15",C410="17",C410="24",C410="25"),"15172425",C410))),IF(V410="CEBAS","UNICO",IF(VALUE(C410)&lt;=11,"AMBA","INTERIOR")))))</f>
        <v>INTERIOR</v>
      </c>
      <c r="X410" s="20" t="str">
        <f>+IF(V410="","-",CONCATENATE(V410,"_",W410))</f>
        <v>CENS_INTERIOR</v>
      </c>
      <c r="Y410" s="59">
        <v>0.24890716609201929</v>
      </c>
      <c r="Z410" t="str">
        <f>+IFERROR(VLOOKUP(H410,#REF!,2,FALSE),"-")</f>
        <v>-</v>
      </c>
      <c r="AA410" t="s">
        <v>2394</v>
      </c>
      <c r="AB410" t="str">
        <f>+IF(W410="","-",IF(W410="UNICO","CENSO","MUESTRA"))</f>
        <v>MUESTRA</v>
      </c>
      <c r="AC410" t="s">
        <v>2397</v>
      </c>
      <c r="AD410" t="s">
        <v>134</v>
      </c>
    </row>
    <row r="411" spans="1:30" x14ac:dyDescent="0.25">
      <c r="A411" s="5" t="str">
        <f t="shared" si="6"/>
        <v>0003DM0451</v>
      </c>
      <c r="B411" s="23" t="s">
        <v>2119</v>
      </c>
      <c r="C411" t="s">
        <v>141</v>
      </c>
      <c r="D411" t="s">
        <v>174</v>
      </c>
      <c r="E411" t="s">
        <v>176</v>
      </c>
      <c r="F411">
        <v>623786</v>
      </c>
      <c r="G411">
        <v>0</v>
      </c>
      <c r="H411" t="s">
        <v>179</v>
      </c>
      <c r="I411" t="s">
        <v>20</v>
      </c>
      <c r="J411" t="s">
        <v>90</v>
      </c>
      <c r="K411" t="s">
        <v>21</v>
      </c>
      <c r="M411" t="s">
        <v>2289</v>
      </c>
      <c r="N411" t="s">
        <v>22</v>
      </c>
      <c r="O411" t="s">
        <v>23</v>
      </c>
      <c r="P411" t="s">
        <v>26</v>
      </c>
      <c r="Q411" t="s">
        <v>92</v>
      </c>
      <c r="R411" s="13">
        <v>66</v>
      </c>
      <c r="S411" s="13">
        <v>3</v>
      </c>
      <c r="T411" s="21">
        <v>1</v>
      </c>
      <c r="V411" t="s">
        <v>2116</v>
      </c>
      <c r="W411" t="str">
        <f>+IF(V411="","",IF(MID(V411,1,3)="ECE","UNICO",IF(V411="FINES",CONCATENATE("R",IF(OR(C411="16",C411="21",C411="22",C411="23"),"16212223",IF(OR(C411="15",C411="17",C411="24",C411="25"),"15172425",C411))),IF(V411="CEBAS","UNICO",IF(VALUE(C411)&lt;=11,"AMBA","INTERIOR")))))</f>
        <v>INTERIOR</v>
      </c>
      <c r="X411" s="20" t="str">
        <f>+IF(V411="","-",CONCATENATE(V411,"_",W411))</f>
        <v>CENS_INTERIOR</v>
      </c>
      <c r="Y411" s="59">
        <v>0.25166893005371088</v>
      </c>
      <c r="Z411" t="str">
        <f>+IFERROR(VLOOKUP(H411,#REF!,2,FALSE),"-")</f>
        <v>-</v>
      </c>
      <c r="AA411" t="s">
        <v>2394</v>
      </c>
      <c r="AB411" t="str">
        <f>+IF(W411="","-",IF(W411="UNICO","CENSO","MUESTRA"))</f>
        <v>MUESTRA</v>
      </c>
      <c r="AC411" t="s">
        <v>2397</v>
      </c>
      <c r="AD411" t="s">
        <v>134</v>
      </c>
    </row>
    <row r="412" spans="1:30" x14ac:dyDescent="0.25">
      <c r="A412" s="5" t="str">
        <f t="shared" si="6"/>
        <v>0091DM0452</v>
      </c>
      <c r="B412" s="23" t="s">
        <v>2119</v>
      </c>
      <c r="C412" t="s">
        <v>159</v>
      </c>
      <c r="D412" t="s">
        <v>1551</v>
      </c>
      <c r="E412" t="s">
        <v>1552</v>
      </c>
      <c r="F412">
        <v>623942</v>
      </c>
      <c r="G412">
        <v>0</v>
      </c>
      <c r="H412" t="s">
        <v>1557</v>
      </c>
      <c r="I412" t="s">
        <v>20</v>
      </c>
      <c r="J412" t="s">
        <v>90</v>
      </c>
      <c r="K412" t="s">
        <v>21</v>
      </c>
      <c r="M412" t="s">
        <v>17642</v>
      </c>
      <c r="N412" t="s">
        <v>22</v>
      </c>
      <c r="O412" t="s">
        <v>23</v>
      </c>
      <c r="P412" t="s">
        <v>26</v>
      </c>
      <c r="Q412" t="s">
        <v>92</v>
      </c>
      <c r="R412" s="13">
        <v>346</v>
      </c>
      <c r="S412" s="13">
        <v>6</v>
      </c>
      <c r="T412" s="21">
        <v>1</v>
      </c>
      <c r="V412" t="s">
        <v>2116</v>
      </c>
      <c r="W412" t="str">
        <f>+IF(V412="","",IF(MID(V412,1,3)="ECE","UNICO",IF(V412="FINES",CONCATENATE("R",IF(OR(C412="16",C412="21",C412="22",C412="23"),"16212223",IF(OR(C412="15",C412="17",C412="24",C412="25"),"15172425",C412))),IF(V412="CEBAS","UNICO",IF(VALUE(C412)&lt;=11,"AMBA","INTERIOR")))))</f>
        <v>INTERIOR</v>
      </c>
      <c r="X412" s="20" t="str">
        <f>+IF(V412="","-",CONCATENATE(V412,"_",W412))</f>
        <v>CENS_INTERIOR</v>
      </c>
      <c r="Y412" s="59">
        <v>0.25263072219159871</v>
      </c>
      <c r="Z412" t="str">
        <f>+IFERROR(VLOOKUP(H412,#REF!,2,FALSE),"-")</f>
        <v>-</v>
      </c>
      <c r="AA412" t="s">
        <v>2394</v>
      </c>
      <c r="AB412" t="str">
        <f>+IF(W412="","-",IF(W412="UNICO","CENSO","MUESTRA"))</f>
        <v>MUESTRA</v>
      </c>
      <c r="AC412" t="s">
        <v>2398</v>
      </c>
      <c r="AD412" t="s">
        <v>134</v>
      </c>
    </row>
    <row r="413" spans="1:30" x14ac:dyDescent="0.25">
      <c r="A413" s="5" t="str">
        <f t="shared" si="6"/>
        <v>0013DM0453</v>
      </c>
      <c r="B413" s="23" t="s">
        <v>2119</v>
      </c>
      <c r="C413" t="s">
        <v>141</v>
      </c>
      <c r="D413" t="s">
        <v>409</v>
      </c>
      <c r="E413" t="s">
        <v>411</v>
      </c>
      <c r="F413">
        <v>623787</v>
      </c>
      <c r="G413">
        <v>0</v>
      </c>
      <c r="H413" t="s">
        <v>416</v>
      </c>
      <c r="I413" t="s">
        <v>20</v>
      </c>
      <c r="J413" t="s">
        <v>90</v>
      </c>
      <c r="K413" t="s">
        <v>21</v>
      </c>
      <c r="M413" t="s">
        <v>17638</v>
      </c>
      <c r="N413" t="s">
        <v>22</v>
      </c>
      <c r="O413" t="s">
        <v>23</v>
      </c>
      <c r="P413" t="s">
        <v>26</v>
      </c>
      <c r="Q413" t="s">
        <v>92</v>
      </c>
      <c r="R413" s="13">
        <v>128</v>
      </c>
      <c r="S413" s="13">
        <v>6</v>
      </c>
      <c r="T413" s="21">
        <v>1</v>
      </c>
      <c r="V413" t="s">
        <v>2116</v>
      </c>
      <c r="W413" t="str">
        <f>+IF(V413="","",IF(MID(V413,1,3)="ECE","UNICO",IF(V413="FINES",CONCATENATE("R",IF(OR(C413="16",C413="21",C413="22",C413="23"),"16212223",IF(OR(C413="15",C413="17",C413="24",C413="25"),"15172425",C413))),IF(V413="CEBAS","UNICO",IF(VALUE(C413)&lt;=11,"AMBA","INTERIOR")))))</f>
        <v>INTERIOR</v>
      </c>
      <c r="X413" s="20" t="str">
        <f>+IF(V413="","-",CONCATENATE(V413,"_",W413))</f>
        <v>CENS_INTERIOR</v>
      </c>
      <c r="Y413" s="59">
        <v>0.25407888943498791</v>
      </c>
      <c r="Z413" t="str">
        <f>+IFERROR(VLOOKUP(H413,#REF!,2,FALSE),"-")</f>
        <v>-</v>
      </c>
      <c r="AA413" t="s">
        <v>2394</v>
      </c>
      <c r="AB413" t="str">
        <f>+IF(W413="","-",IF(W413="UNICO","CENSO","MUESTRA"))</f>
        <v>MUESTRA</v>
      </c>
      <c r="AC413" t="s">
        <v>2397</v>
      </c>
      <c r="AD413" t="s">
        <v>134</v>
      </c>
    </row>
    <row r="414" spans="1:30" x14ac:dyDescent="0.25">
      <c r="A414" s="5" t="str">
        <f t="shared" si="6"/>
        <v>0019DM0451</v>
      </c>
      <c r="B414" s="23" t="s">
        <v>2119</v>
      </c>
      <c r="C414" t="s">
        <v>153</v>
      </c>
      <c r="D414" t="s">
        <v>475</v>
      </c>
      <c r="E414" t="s">
        <v>476</v>
      </c>
      <c r="F414">
        <v>623778</v>
      </c>
      <c r="G414">
        <v>0</v>
      </c>
      <c r="H414" t="s">
        <v>480</v>
      </c>
      <c r="I414" t="s">
        <v>20</v>
      </c>
      <c r="J414" t="s">
        <v>90</v>
      </c>
      <c r="K414" t="s">
        <v>21</v>
      </c>
      <c r="M414" t="s">
        <v>2289</v>
      </c>
      <c r="N414" t="s">
        <v>22</v>
      </c>
      <c r="O414" t="s">
        <v>23</v>
      </c>
      <c r="P414" t="s">
        <v>26</v>
      </c>
      <c r="Q414" t="s">
        <v>92</v>
      </c>
      <c r="R414" s="13">
        <v>67</v>
      </c>
      <c r="S414" s="13">
        <v>3</v>
      </c>
      <c r="T414" s="21">
        <v>1</v>
      </c>
      <c r="V414" t="s">
        <v>2116</v>
      </c>
      <c r="W414" t="str">
        <f>+IF(V414="","",IF(MID(V414,1,3)="ECE","UNICO",IF(V414="FINES",CONCATENATE("R",IF(OR(C414="16",C414="21",C414="22",C414="23"),"16212223",IF(OR(C414="15",C414="17",C414="24",C414="25"),"15172425",C414))),IF(V414="CEBAS","UNICO",IF(VALUE(C414)&lt;=11,"AMBA","INTERIOR")))))</f>
        <v>INTERIOR</v>
      </c>
      <c r="X414" s="20" t="str">
        <f>+IF(V414="","-",CONCATENATE(V414,"_",W414))</f>
        <v>CENS_INTERIOR</v>
      </c>
      <c r="Y414" s="59">
        <v>0.25470912927075429</v>
      </c>
      <c r="Z414" t="str">
        <f>+IFERROR(VLOOKUP(H414,#REF!,2,FALSE),"-")</f>
        <v>-</v>
      </c>
      <c r="AA414" t="s">
        <v>2394</v>
      </c>
      <c r="AB414" t="str">
        <f>+IF(W414="","-",IF(W414="UNICO","CENSO","MUESTRA"))</f>
        <v>MUESTRA</v>
      </c>
      <c r="AC414" t="s">
        <v>2397</v>
      </c>
      <c r="AD414" t="s">
        <v>134</v>
      </c>
    </row>
    <row r="415" spans="1:30" x14ac:dyDescent="0.25">
      <c r="A415" s="5" t="str">
        <f t="shared" si="6"/>
        <v>0103DM0451</v>
      </c>
      <c r="B415" s="23" t="s">
        <v>2119</v>
      </c>
      <c r="C415" t="s">
        <v>157</v>
      </c>
      <c r="D415" t="s">
        <v>524</v>
      </c>
      <c r="E415" t="s">
        <v>1733</v>
      </c>
      <c r="F415">
        <v>623994</v>
      </c>
      <c r="G415">
        <v>0</v>
      </c>
      <c r="H415" t="s">
        <v>1735</v>
      </c>
      <c r="I415" t="s">
        <v>20</v>
      </c>
      <c r="J415" t="s">
        <v>90</v>
      </c>
      <c r="K415" t="s">
        <v>21</v>
      </c>
      <c r="M415" t="s">
        <v>2289</v>
      </c>
      <c r="N415" t="s">
        <v>22</v>
      </c>
      <c r="O415" t="s">
        <v>23</v>
      </c>
      <c r="P415" t="s">
        <v>26</v>
      </c>
      <c r="Q415" t="s">
        <v>92</v>
      </c>
      <c r="R415" s="13">
        <v>56</v>
      </c>
      <c r="S415" s="13">
        <v>3</v>
      </c>
      <c r="T415" s="21">
        <v>1</v>
      </c>
      <c r="V415" t="s">
        <v>2116</v>
      </c>
      <c r="W415" t="str">
        <f>+IF(V415="","",IF(MID(V415,1,3)="ECE","UNICO",IF(V415="FINES",CONCATENATE("R",IF(OR(C415="16",C415="21",C415="22",C415="23"),"16212223",IF(OR(C415="15",C415="17",C415="24",C415="25"),"15172425",C415))),IF(V415="CEBAS","UNICO",IF(VALUE(C415)&lt;=11,"AMBA","INTERIOR")))))</f>
        <v>INTERIOR</v>
      </c>
      <c r="X415" s="20" t="str">
        <f>+IF(V415="","-",CONCATENATE(V415,"_",W415))</f>
        <v>CENS_INTERIOR</v>
      </c>
      <c r="Y415" s="59">
        <v>0.25930010676383969</v>
      </c>
      <c r="Z415" t="str">
        <f>+IFERROR(VLOOKUP(H415,#REF!,2,FALSE),"-")</f>
        <v>-</v>
      </c>
      <c r="AA415" t="s">
        <v>2394</v>
      </c>
      <c r="AB415" t="str">
        <f>+IF(W415="","-",IF(W415="UNICO","CENSO","MUESTRA"))</f>
        <v>MUESTRA</v>
      </c>
      <c r="AC415" t="s">
        <v>2398</v>
      </c>
      <c r="AD415" t="s">
        <v>134</v>
      </c>
    </row>
    <row r="416" spans="1:30" x14ac:dyDescent="0.25">
      <c r="A416" s="5" t="str">
        <f t="shared" si="6"/>
        <v>0002DM0451</v>
      </c>
      <c r="B416" s="23" t="s">
        <v>2119</v>
      </c>
      <c r="C416" t="s">
        <v>159</v>
      </c>
      <c r="D416" t="s">
        <v>164</v>
      </c>
      <c r="E416" t="s">
        <v>166</v>
      </c>
      <c r="F416">
        <v>611324</v>
      </c>
      <c r="G416">
        <v>0</v>
      </c>
      <c r="H416" t="s">
        <v>171</v>
      </c>
      <c r="I416" t="s">
        <v>20</v>
      </c>
      <c r="J416" t="s">
        <v>90</v>
      </c>
      <c r="K416" t="s">
        <v>21</v>
      </c>
      <c r="M416" t="s">
        <v>2289</v>
      </c>
      <c r="N416" t="s">
        <v>22</v>
      </c>
      <c r="O416" t="s">
        <v>23</v>
      </c>
      <c r="P416" t="s">
        <v>26</v>
      </c>
      <c r="Q416" t="s">
        <v>92</v>
      </c>
      <c r="R416" s="13">
        <v>62</v>
      </c>
      <c r="S416" s="13">
        <v>6</v>
      </c>
      <c r="T416" s="21">
        <v>1</v>
      </c>
      <c r="V416" t="s">
        <v>2116</v>
      </c>
      <c r="W416" t="str">
        <f>+IF(V416="","",IF(MID(V416,1,3)="ECE","UNICO",IF(V416="FINES",CONCATENATE("R",IF(OR(C416="16",C416="21",C416="22",C416="23"),"16212223",IF(OR(C416="15",C416="17",C416="24",C416="25"),"15172425",C416))),IF(V416="CEBAS","UNICO",IF(VALUE(C416)&lt;=11,"AMBA","INTERIOR")))))</f>
        <v>INTERIOR</v>
      </c>
      <c r="X416" s="20" t="str">
        <f>+IF(V416="","-",CONCATENATE(V416,"_",W416))</f>
        <v>CENS_INTERIOR</v>
      </c>
      <c r="Y416" s="59">
        <v>0.2602408833992787</v>
      </c>
      <c r="Z416" t="str">
        <f>+IFERROR(VLOOKUP(H416,#REF!,2,FALSE),"-")</f>
        <v>-</v>
      </c>
      <c r="AA416" t="s">
        <v>2394</v>
      </c>
      <c r="AB416" t="str">
        <f>+IF(W416="","-",IF(W416="UNICO","CENSO","MUESTRA"))</f>
        <v>MUESTRA</v>
      </c>
      <c r="AC416" t="s">
        <v>2398</v>
      </c>
      <c r="AD416" t="s">
        <v>134</v>
      </c>
    </row>
    <row r="417" spans="1:30" x14ac:dyDescent="0.25">
      <c r="A417" s="5" t="str">
        <f t="shared" si="6"/>
        <v>0128DM0451</v>
      </c>
      <c r="B417" s="23" t="s">
        <v>2119</v>
      </c>
      <c r="C417" t="s">
        <v>83</v>
      </c>
      <c r="D417" t="s">
        <v>642</v>
      </c>
      <c r="E417" t="s">
        <v>1981</v>
      </c>
      <c r="F417">
        <v>624592</v>
      </c>
      <c r="G417">
        <v>0</v>
      </c>
      <c r="H417" t="s">
        <v>1984</v>
      </c>
      <c r="I417" t="s">
        <v>20</v>
      </c>
      <c r="J417" t="s">
        <v>90</v>
      </c>
      <c r="K417" t="s">
        <v>21</v>
      </c>
      <c r="M417" t="s">
        <v>2289</v>
      </c>
      <c r="N417" t="s">
        <v>22</v>
      </c>
      <c r="O417" t="s">
        <v>23</v>
      </c>
      <c r="P417" t="s">
        <v>26</v>
      </c>
      <c r="Q417" t="s">
        <v>92</v>
      </c>
      <c r="R417" s="13">
        <v>47</v>
      </c>
      <c r="S417" s="13">
        <v>3</v>
      </c>
      <c r="T417" s="21">
        <v>1</v>
      </c>
      <c r="V417" t="s">
        <v>2116</v>
      </c>
      <c r="W417" t="str">
        <f>+IF(V417="","",IF(MID(V417,1,3)="ECE","UNICO",IF(V417="FINES",CONCATENATE("R",IF(OR(C417="16",C417="21",C417="22",C417="23"),"16212223",IF(OR(C417="15",C417="17",C417="24",C417="25"),"15172425",C417))),IF(V417="CEBAS","UNICO",IF(VALUE(C417)&lt;=11,"AMBA","INTERIOR")))))</f>
        <v>INTERIOR</v>
      </c>
      <c r="X417" s="20" t="str">
        <f>+IF(V417="","-",CONCATENATE(V417,"_",W417))</f>
        <v>CENS_INTERIOR</v>
      </c>
      <c r="Y417" s="59">
        <v>0.26153057302747462</v>
      </c>
      <c r="Z417" t="str">
        <f>+IFERROR(VLOOKUP(H417,#REF!,2,FALSE),"-")</f>
        <v>-</v>
      </c>
      <c r="AA417" t="s">
        <v>2394</v>
      </c>
      <c r="AB417" t="str">
        <f>+IF(W417="","-",IF(W417="UNICO","CENSO","MUESTRA"))</f>
        <v>MUESTRA</v>
      </c>
      <c r="AC417" t="s">
        <v>2398</v>
      </c>
      <c r="AD417" t="s">
        <v>134</v>
      </c>
    </row>
    <row r="418" spans="1:30" x14ac:dyDescent="0.25">
      <c r="A418" s="5" t="str">
        <f t="shared" si="6"/>
        <v>0018DM0451</v>
      </c>
      <c r="B418" s="23" t="s">
        <v>2119</v>
      </c>
      <c r="C418" t="s">
        <v>156</v>
      </c>
      <c r="D418" t="s">
        <v>469</v>
      </c>
      <c r="E418" t="s">
        <v>470</v>
      </c>
      <c r="F418">
        <v>623791</v>
      </c>
      <c r="G418">
        <v>0</v>
      </c>
      <c r="H418" t="s">
        <v>474</v>
      </c>
      <c r="I418" t="s">
        <v>20</v>
      </c>
      <c r="J418" t="s">
        <v>90</v>
      </c>
      <c r="K418" t="s">
        <v>21</v>
      </c>
      <c r="M418" t="s">
        <v>2289</v>
      </c>
      <c r="N418" t="s">
        <v>22</v>
      </c>
      <c r="O418" t="s">
        <v>23</v>
      </c>
      <c r="P418" t="s">
        <v>26</v>
      </c>
      <c r="Q418" t="s">
        <v>92</v>
      </c>
      <c r="R418" s="13">
        <v>76</v>
      </c>
      <c r="S418" s="13">
        <v>5</v>
      </c>
      <c r="T418" s="21">
        <v>1</v>
      </c>
      <c r="V418" t="s">
        <v>2116</v>
      </c>
      <c r="W418" t="str">
        <f>+IF(V418="","",IF(MID(V418,1,3)="ECE","UNICO",IF(V418="FINES",CONCATENATE("R",IF(OR(C418="16",C418="21",C418="22",C418="23"),"16212223",IF(OR(C418="15",C418="17",C418="24",C418="25"),"15172425",C418))),IF(V418="CEBAS","UNICO",IF(VALUE(C418)&lt;=11,"AMBA","INTERIOR")))))</f>
        <v>INTERIOR</v>
      </c>
      <c r="X418" s="20" t="str">
        <f>+IF(V418="","-",CONCATENATE(V418,"_",W418))</f>
        <v>CENS_INTERIOR</v>
      </c>
      <c r="Y418" s="59">
        <v>0.26398957324655431</v>
      </c>
      <c r="Z418" t="str">
        <f>+IFERROR(VLOOKUP(H418,#REF!,2,FALSE),"-")</f>
        <v>-</v>
      </c>
      <c r="AA418" t="s">
        <v>2394</v>
      </c>
      <c r="AB418" t="str">
        <f>+IF(W418="","-",IF(W418="UNICO","CENSO","MUESTRA"))</f>
        <v>MUESTRA</v>
      </c>
      <c r="AC418" t="s">
        <v>2398</v>
      </c>
      <c r="AD418" t="s">
        <v>134</v>
      </c>
    </row>
    <row r="419" spans="1:30" x14ac:dyDescent="0.25">
      <c r="A419" s="5" t="str">
        <f t="shared" si="6"/>
        <v>0097DM0452</v>
      </c>
      <c r="B419" s="23" t="s">
        <v>2119</v>
      </c>
      <c r="C419" t="s">
        <v>88</v>
      </c>
      <c r="D419" t="s">
        <v>1620</v>
      </c>
      <c r="E419" t="s">
        <v>1621</v>
      </c>
      <c r="F419">
        <v>623775</v>
      </c>
      <c r="G419">
        <v>0</v>
      </c>
      <c r="H419" t="s">
        <v>1645</v>
      </c>
      <c r="I419" t="s">
        <v>20</v>
      </c>
      <c r="J419" t="s">
        <v>90</v>
      </c>
      <c r="K419" t="s">
        <v>21</v>
      </c>
      <c r="M419" t="s">
        <v>17642</v>
      </c>
      <c r="N419" t="s">
        <v>22</v>
      </c>
      <c r="O419" t="s">
        <v>23</v>
      </c>
      <c r="P419" t="s">
        <v>26</v>
      </c>
      <c r="Q419" t="s">
        <v>92</v>
      </c>
      <c r="R419" s="13">
        <v>80</v>
      </c>
      <c r="S419" s="13">
        <v>5</v>
      </c>
      <c r="T419" s="21">
        <v>1</v>
      </c>
      <c r="V419" t="s">
        <v>2116</v>
      </c>
      <c r="W419" t="str">
        <f>+IF(V419="","",IF(MID(V419,1,3)="ECE","UNICO",IF(V419="FINES",CONCATENATE("R",IF(OR(C419="16",C419="21",C419="22",C419="23"),"16212223",IF(OR(C419="15",C419="17",C419="24",C419="25"),"15172425",C419))),IF(V419="CEBAS","UNICO",IF(VALUE(C419)&lt;=11,"AMBA","INTERIOR")))))</f>
        <v>INTERIOR</v>
      </c>
      <c r="X419" s="20" t="str">
        <f>+IF(V419="","-",CONCATENATE(V419,"_",W419))</f>
        <v>CENS_INTERIOR</v>
      </c>
      <c r="Y419" s="59">
        <v>0.26439003781838849</v>
      </c>
      <c r="Z419" t="str">
        <f>+IFERROR(VLOOKUP(H419,#REF!,2,FALSE),"-")</f>
        <v>-</v>
      </c>
      <c r="AA419" t="s">
        <v>2394</v>
      </c>
      <c r="AB419" t="str">
        <f>+IF(W419="","-",IF(W419="UNICO","CENSO","MUESTRA"))</f>
        <v>MUESTRA</v>
      </c>
      <c r="AC419" t="s">
        <v>2397</v>
      </c>
      <c r="AD419" t="s">
        <v>134</v>
      </c>
    </row>
    <row r="420" spans="1:30" x14ac:dyDescent="0.25">
      <c r="A420" s="5" t="str">
        <f t="shared" si="6"/>
        <v>0021DM0451</v>
      </c>
      <c r="B420" s="23" t="s">
        <v>2119</v>
      </c>
      <c r="C420" t="s">
        <v>280</v>
      </c>
      <c r="D420" t="s">
        <v>175</v>
      </c>
      <c r="E420" t="s">
        <v>486</v>
      </c>
      <c r="F420">
        <v>623797</v>
      </c>
      <c r="G420">
        <v>0</v>
      </c>
      <c r="H420" t="s">
        <v>488</v>
      </c>
      <c r="I420" t="s">
        <v>20</v>
      </c>
      <c r="J420" t="s">
        <v>90</v>
      </c>
      <c r="K420" t="s">
        <v>21</v>
      </c>
      <c r="M420" t="s">
        <v>2289</v>
      </c>
      <c r="N420" t="s">
        <v>22</v>
      </c>
      <c r="O420" t="s">
        <v>23</v>
      </c>
      <c r="P420" t="s">
        <v>26</v>
      </c>
      <c r="Q420" t="s">
        <v>92</v>
      </c>
      <c r="R420" s="13">
        <v>57</v>
      </c>
      <c r="S420" s="13">
        <v>3</v>
      </c>
      <c r="T420" s="21">
        <v>1</v>
      </c>
      <c r="V420" t="s">
        <v>2116</v>
      </c>
      <c r="W420" t="str">
        <f>+IF(V420="","",IF(MID(V420,1,3)="ECE","UNICO",IF(V420="FINES",CONCATENATE("R",IF(OR(C420="16",C420="21",C420="22",C420="23"),"16212223",IF(OR(C420="15",C420="17",C420="24",C420="25"),"15172425",C420))),IF(V420="CEBAS","UNICO",IF(VALUE(C420)&lt;=11,"AMBA","INTERIOR")))))</f>
        <v>INTERIOR</v>
      </c>
      <c r="X420" s="20" t="str">
        <f>+IF(V420="","-",CONCATENATE(V420,"_",W420))</f>
        <v>CENS_INTERIOR</v>
      </c>
      <c r="Y420" s="59">
        <v>0.26656288849680049</v>
      </c>
      <c r="Z420" t="str">
        <f>+IFERROR(VLOOKUP(H420,#REF!,2,FALSE),"-")</f>
        <v>-</v>
      </c>
      <c r="AA420" t="s">
        <v>2394</v>
      </c>
      <c r="AB420" t="str">
        <f>+IF(W420="","-",IF(W420="UNICO","CENSO","MUESTRA"))</f>
        <v>MUESTRA</v>
      </c>
      <c r="AC420" t="s">
        <v>2398</v>
      </c>
      <c r="AD420" t="s">
        <v>134</v>
      </c>
    </row>
    <row r="421" spans="1:30" x14ac:dyDescent="0.25">
      <c r="A421" s="5" t="str">
        <f t="shared" si="6"/>
        <v>0127DM0451</v>
      </c>
      <c r="B421" s="23" t="s">
        <v>2119</v>
      </c>
      <c r="C421" t="s">
        <v>156</v>
      </c>
      <c r="D421" t="s">
        <v>468</v>
      </c>
      <c r="E421" t="s">
        <v>1977</v>
      </c>
      <c r="F421">
        <v>622770</v>
      </c>
      <c r="G421">
        <v>0</v>
      </c>
      <c r="H421" t="s">
        <v>1980</v>
      </c>
      <c r="I421" t="s">
        <v>20</v>
      </c>
      <c r="J421" t="s">
        <v>90</v>
      </c>
      <c r="K421" t="s">
        <v>21</v>
      </c>
      <c r="M421" t="s">
        <v>2289</v>
      </c>
      <c r="N421" t="s">
        <v>22</v>
      </c>
      <c r="O421" t="s">
        <v>23</v>
      </c>
      <c r="P421" t="s">
        <v>26</v>
      </c>
      <c r="Q421" t="s">
        <v>92</v>
      </c>
      <c r="R421" s="13">
        <v>127</v>
      </c>
      <c r="S421" s="13">
        <v>31</v>
      </c>
      <c r="T421" s="21">
        <v>1</v>
      </c>
      <c r="V421" t="s">
        <v>2116</v>
      </c>
      <c r="W421" t="str">
        <f>+IF(V421="","",IF(MID(V421,1,3)="ECE","UNICO",IF(V421="FINES",CONCATENATE("R",IF(OR(C421="16",C421="21",C421="22",C421="23"),"16212223",IF(OR(C421="15",C421="17",C421="24",C421="25"),"15172425",C421))),IF(V421="CEBAS","UNICO",IF(VALUE(C421)&lt;=11,"AMBA","INTERIOR")))))</f>
        <v>INTERIOR</v>
      </c>
      <c r="X421" s="20" t="str">
        <f>+IF(V421="","-",CONCATENATE(V421,"_",W421))</f>
        <v>CENS_INTERIOR</v>
      </c>
      <c r="Y421" s="59">
        <v>0.27041289798523249</v>
      </c>
      <c r="Z421" t="str">
        <f>+IFERROR(VLOOKUP(H421,#REF!,2,FALSE),"-")</f>
        <v>-</v>
      </c>
      <c r="AA421" t="s">
        <v>2394</v>
      </c>
      <c r="AB421" t="str">
        <f>+IF(W421="","-",IF(W421="UNICO","CENSO","MUESTRA"))</f>
        <v>MUESTRA</v>
      </c>
      <c r="AC421" t="s">
        <v>2398</v>
      </c>
      <c r="AD421" t="s">
        <v>134</v>
      </c>
    </row>
    <row r="422" spans="1:30" x14ac:dyDescent="0.25">
      <c r="A422" s="5" t="str">
        <f t="shared" si="6"/>
        <v>0042DM0451</v>
      </c>
      <c r="B422" s="23" t="s">
        <v>2119</v>
      </c>
      <c r="C422" t="s">
        <v>83</v>
      </c>
      <c r="D422" t="s">
        <v>294</v>
      </c>
      <c r="E422" t="s">
        <v>673</v>
      </c>
      <c r="F422">
        <v>624187</v>
      </c>
      <c r="G422">
        <v>0</v>
      </c>
      <c r="H422" t="s">
        <v>676</v>
      </c>
      <c r="I422" t="s">
        <v>20</v>
      </c>
      <c r="J422" t="s">
        <v>90</v>
      </c>
      <c r="K422" t="s">
        <v>21</v>
      </c>
      <c r="M422" t="s">
        <v>2289</v>
      </c>
      <c r="N422" t="s">
        <v>22</v>
      </c>
      <c r="O422" t="s">
        <v>23</v>
      </c>
      <c r="P422" t="s">
        <v>26</v>
      </c>
      <c r="Q422" t="s">
        <v>92</v>
      </c>
      <c r="R422" s="13">
        <v>54</v>
      </c>
      <c r="S422" s="13">
        <v>3</v>
      </c>
      <c r="T422" s="21">
        <v>1</v>
      </c>
      <c r="V422" t="s">
        <v>2116</v>
      </c>
      <c r="W422" t="str">
        <f>+IF(V422="","",IF(MID(V422,1,3)="ECE","UNICO",IF(V422="FINES",CONCATENATE("R",IF(OR(C422="16",C422="21",C422="22",C422="23"),"16212223",IF(OR(C422="15",C422="17",C422="24",C422="25"),"15172425",C422))),IF(V422="CEBAS","UNICO",IF(VALUE(C422)&lt;=11,"AMBA","INTERIOR")))))</f>
        <v>INTERIOR</v>
      </c>
      <c r="X422" s="20" t="str">
        <f>+IF(V422="","-",CONCATENATE(V422,"_",W422))</f>
        <v>CENS_INTERIOR</v>
      </c>
      <c r="Y422" s="59">
        <v>0.27387056382078873</v>
      </c>
      <c r="Z422" t="str">
        <f>+IFERROR(VLOOKUP(H422,#REF!,2,FALSE),"-")</f>
        <v>-</v>
      </c>
      <c r="AA422" t="s">
        <v>2394</v>
      </c>
      <c r="AB422" t="str">
        <f>+IF(W422="","-",IF(W422="UNICO","CENSO","MUESTRA"))</f>
        <v>MUESTRA</v>
      </c>
      <c r="AC422" t="s">
        <v>2397</v>
      </c>
      <c r="AD422" t="s">
        <v>134</v>
      </c>
    </row>
    <row r="423" spans="1:30" x14ac:dyDescent="0.25">
      <c r="A423" s="5" t="str">
        <f t="shared" si="6"/>
        <v>0060DM0451</v>
      </c>
      <c r="B423" s="23" t="s">
        <v>2119</v>
      </c>
      <c r="C423" t="s">
        <v>242</v>
      </c>
      <c r="D423" t="s">
        <v>943</v>
      </c>
      <c r="E423" t="s">
        <v>944</v>
      </c>
      <c r="F423">
        <v>623814</v>
      </c>
      <c r="G423">
        <v>0</v>
      </c>
      <c r="H423" t="s">
        <v>949</v>
      </c>
      <c r="I423" t="s">
        <v>20</v>
      </c>
      <c r="J423" t="s">
        <v>90</v>
      </c>
      <c r="K423" t="s">
        <v>21</v>
      </c>
      <c r="M423" t="s">
        <v>2289</v>
      </c>
      <c r="N423" t="s">
        <v>22</v>
      </c>
      <c r="O423" t="s">
        <v>23</v>
      </c>
      <c r="P423" t="s">
        <v>26</v>
      </c>
      <c r="Q423" t="s">
        <v>92</v>
      </c>
      <c r="R423" s="13">
        <v>130</v>
      </c>
      <c r="S423" s="13">
        <v>6</v>
      </c>
      <c r="T423" s="21">
        <v>1</v>
      </c>
      <c r="V423" t="s">
        <v>2116</v>
      </c>
      <c r="W423" t="str">
        <f>+IF(V423="","",IF(MID(V423,1,3)="ECE","UNICO",IF(V423="FINES",CONCATENATE("R",IF(OR(C423="16",C423="21",C423="22",C423="23"),"16212223",IF(OR(C423="15",C423="17",C423="24",C423="25"),"15172425",C423))),IF(V423="CEBAS","UNICO",IF(VALUE(C423)&lt;=11,"AMBA","INTERIOR")))))</f>
        <v>INTERIOR</v>
      </c>
      <c r="X423" s="20" t="str">
        <f>+IF(V423="","-",CONCATENATE(V423,"_",W423))</f>
        <v>CENS_INTERIOR</v>
      </c>
      <c r="Y423" s="59">
        <v>0.27419801400257993</v>
      </c>
      <c r="Z423" t="str">
        <f>+IFERROR(VLOOKUP(H423,#REF!,2,FALSE),"-")</f>
        <v>-</v>
      </c>
      <c r="AA423" t="s">
        <v>2394</v>
      </c>
      <c r="AB423" t="str">
        <f>+IF(W423="","-",IF(W423="UNICO","CENSO","MUESTRA"))</f>
        <v>MUESTRA</v>
      </c>
      <c r="AC423" t="s">
        <v>2397</v>
      </c>
      <c r="AD423" t="s">
        <v>134</v>
      </c>
    </row>
    <row r="424" spans="1:30" x14ac:dyDescent="0.25">
      <c r="A424" s="5" t="str">
        <f t="shared" si="6"/>
        <v>0025DM0453</v>
      </c>
      <c r="B424" s="23" t="s">
        <v>2119</v>
      </c>
      <c r="C424" t="s">
        <v>159</v>
      </c>
      <c r="D424" t="s">
        <v>507</v>
      </c>
      <c r="E424" t="s">
        <v>508</v>
      </c>
      <c r="F424">
        <v>623834</v>
      </c>
      <c r="G424">
        <v>0</v>
      </c>
      <c r="H424" t="s">
        <v>514</v>
      </c>
      <c r="I424" t="s">
        <v>20</v>
      </c>
      <c r="J424" t="s">
        <v>90</v>
      </c>
      <c r="K424" t="s">
        <v>21</v>
      </c>
      <c r="M424" t="s">
        <v>17638</v>
      </c>
      <c r="N424" t="s">
        <v>22</v>
      </c>
      <c r="O424" t="s">
        <v>23</v>
      </c>
      <c r="P424" t="s">
        <v>26</v>
      </c>
      <c r="Q424" t="s">
        <v>92</v>
      </c>
      <c r="R424" s="13">
        <v>84</v>
      </c>
      <c r="S424" s="13">
        <v>6</v>
      </c>
      <c r="T424" s="21">
        <v>1</v>
      </c>
      <c r="V424" t="s">
        <v>2116</v>
      </c>
      <c r="W424" t="str">
        <f>+IF(V424="","",IF(MID(V424,1,3)="ECE","UNICO",IF(V424="FINES",CONCATENATE("R",IF(OR(C424="16",C424="21",C424="22",C424="23"),"16212223",IF(OR(C424="15",C424="17",C424="24",C424="25"),"15172425",C424))),IF(V424="CEBAS","UNICO",IF(VALUE(C424)&lt;=11,"AMBA","INTERIOR")))))</f>
        <v>INTERIOR</v>
      </c>
      <c r="X424" s="20" t="str">
        <f>+IF(V424="","-",CONCATENATE(V424,"_",W424))</f>
        <v>CENS_INTERIOR</v>
      </c>
      <c r="Y424" s="59">
        <v>0.27461312711238861</v>
      </c>
      <c r="Z424" t="str">
        <f>+IFERROR(VLOOKUP(H424,#REF!,2,FALSE),"-")</f>
        <v>-</v>
      </c>
      <c r="AA424" t="s">
        <v>2394</v>
      </c>
      <c r="AB424" t="str">
        <f>+IF(W424="","-",IF(W424="UNICO","CENSO","MUESTRA"))</f>
        <v>MUESTRA</v>
      </c>
      <c r="AC424" t="s">
        <v>2398</v>
      </c>
      <c r="AD424" t="s">
        <v>134</v>
      </c>
    </row>
    <row r="425" spans="1:30" x14ac:dyDescent="0.25">
      <c r="A425" s="5" t="str">
        <f t="shared" si="6"/>
        <v>0087DM0451</v>
      </c>
      <c r="B425" s="23" t="s">
        <v>2119</v>
      </c>
      <c r="C425" t="s">
        <v>142</v>
      </c>
      <c r="D425" t="s">
        <v>1531</v>
      </c>
      <c r="E425" t="s">
        <v>1532</v>
      </c>
      <c r="F425">
        <v>602597</v>
      </c>
      <c r="G425">
        <v>0</v>
      </c>
      <c r="H425" t="s">
        <v>1535</v>
      </c>
      <c r="I425" t="s">
        <v>20</v>
      </c>
      <c r="J425" t="s">
        <v>90</v>
      </c>
      <c r="K425" t="s">
        <v>21</v>
      </c>
      <c r="M425" t="s">
        <v>2289</v>
      </c>
      <c r="N425" t="s">
        <v>22</v>
      </c>
      <c r="O425" t="s">
        <v>23</v>
      </c>
      <c r="P425" t="s">
        <v>26</v>
      </c>
      <c r="Q425" t="s">
        <v>92</v>
      </c>
      <c r="R425" s="13">
        <v>126</v>
      </c>
      <c r="S425" s="13">
        <v>7</v>
      </c>
      <c r="T425" s="21">
        <v>1</v>
      </c>
      <c r="V425" t="s">
        <v>2116</v>
      </c>
      <c r="W425" t="str">
        <f>+IF(V425="","",IF(MID(V425,1,3)="ECE","UNICO",IF(V425="FINES",CONCATENATE("R",IF(OR(C425="16",C425="21",C425="22",C425="23"),"16212223",IF(OR(C425="15",C425="17",C425="24",C425="25"),"15172425",C425))),IF(V425="CEBAS","UNICO",IF(VALUE(C425)&lt;=11,"AMBA","INTERIOR")))))</f>
        <v>INTERIOR</v>
      </c>
      <c r="X425" s="20" t="str">
        <f>+IF(V425="","-",CONCATENATE(V425,"_",W425))</f>
        <v>CENS_INTERIOR</v>
      </c>
      <c r="Y425" s="59">
        <v>0.27664447615021148</v>
      </c>
      <c r="Z425" t="str">
        <f>+IFERROR(VLOOKUP(H425,#REF!,2,FALSE),"-")</f>
        <v>-</v>
      </c>
      <c r="AA425" t="s">
        <v>2394</v>
      </c>
      <c r="AB425" t="str">
        <f>+IF(W425="","-",IF(W425="UNICO","CENSO","MUESTRA"))</f>
        <v>MUESTRA</v>
      </c>
      <c r="AC425" t="s">
        <v>2398</v>
      </c>
      <c r="AD425" t="s">
        <v>134</v>
      </c>
    </row>
    <row r="426" spans="1:30" x14ac:dyDescent="0.25">
      <c r="A426" s="5" t="str">
        <f t="shared" si="6"/>
        <v>0002DM2510</v>
      </c>
      <c r="B426" s="23" t="s">
        <v>2119</v>
      </c>
      <c r="C426" t="s">
        <v>159</v>
      </c>
      <c r="D426" t="s">
        <v>164</v>
      </c>
      <c r="E426" t="s">
        <v>166</v>
      </c>
      <c r="F426">
        <v>611324</v>
      </c>
      <c r="G426">
        <v>1</v>
      </c>
      <c r="H426" t="s">
        <v>173</v>
      </c>
      <c r="I426" t="s">
        <v>20</v>
      </c>
      <c r="J426" t="s">
        <v>90</v>
      </c>
      <c r="K426" t="s">
        <v>87</v>
      </c>
      <c r="L426" t="s">
        <v>171</v>
      </c>
      <c r="M426" t="s">
        <v>17757</v>
      </c>
      <c r="N426" t="s">
        <v>136</v>
      </c>
      <c r="O426" t="s">
        <v>23</v>
      </c>
      <c r="P426" t="s">
        <v>26</v>
      </c>
      <c r="Q426" t="s">
        <v>92</v>
      </c>
      <c r="R426" s="13">
        <v>13</v>
      </c>
      <c r="S426" s="13">
        <v>1</v>
      </c>
      <c r="T426" s="21">
        <v>1</v>
      </c>
      <c r="V426" t="s">
        <v>2116</v>
      </c>
      <c r="W426" t="str">
        <f>+IF(V426="","",IF(MID(V426,1,3)="ECE","UNICO",IF(V426="FINES",CONCATENATE("R",IF(OR(C426="16",C426="21",C426="22",C426="23"),"16212223",IF(OR(C426="15",C426="17",C426="24",C426="25"),"15172425",C426))),IF(V426="CEBAS","UNICO",IF(VALUE(C426)&lt;=11,"AMBA","INTERIOR")))))</f>
        <v>INTERIOR</v>
      </c>
      <c r="X426" s="20" t="str">
        <f>+IF(V426="","-",CONCATENATE(V426,"_",W426))</f>
        <v>CENS_INTERIOR</v>
      </c>
      <c r="Y426" s="59">
        <v>0.27753011054462862</v>
      </c>
      <c r="Z426" t="str">
        <f>+IFERROR(VLOOKUP(H426,#REF!,2,FALSE),"-")</f>
        <v>-</v>
      </c>
      <c r="AA426" t="s">
        <v>2394</v>
      </c>
      <c r="AB426" t="str">
        <f>+IF(W426="","-",IF(W426="UNICO","CENSO","MUESTRA"))</f>
        <v>MUESTRA</v>
      </c>
      <c r="AC426" t="s">
        <v>2398</v>
      </c>
      <c r="AD426" t="s">
        <v>134</v>
      </c>
    </row>
    <row r="427" spans="1:30" x14ac:dyDescent="0.25">
      <c r="A427" s="5" t="str">
        <f t="shared" si="6"/>
        <v>0118DM0451</v>
      </c>
      <c r="B427" s="23" t="s">
        <v>2119</v>
      </c>
      <c r="C427" t="s">
        <v>141</v>
      </c>
      <c r="D427" t="s">
        <v>163</v>
      </c>
      <c r="E427" t="s">
        <v>1912</v>
      </c>
      <c r="F427">
        <v>624108</v>
      </c>
      <c r="G427">
        <v>0</v>
      </c>
      <c r="H427" t="s">
        <v>1914</v>
      </c>
      <c r="I427" t="s">
        <v>20</v>
      </c>
      <c r="J427" t="s">
        <v>90</v>
      </c>
      <c r="K427" t="s">
        <v>21</v>
      </c>
      <c r="M427" t="s">
        <v>2289</v>
      </c>
      <c r="N427" t="s">
        <v>22</v>
      </c>
      <c r="O427" t="s">
        <v>23</v>
      </c>
      <c r="P427" t="s">
        <v>26</v>
      </c>
      <c r="Q427" t="s">
        <v>92</v>
      </c>
      <c r="R427" s="13">
        <v>54</v>
      </c>
      <c r="S427" s="13">
        <v>3</v>
      </c>
      <c r="T427" s="21">
        <v>1</v>
      </c>
      <c r="V427" t="s">
        <v>2116</v>
      </c>
      <c r="W427" t="str">
        <f>+IF(V427="","",IF(MID(V427,1,3)="ECE","UNICO",IF(V427="FINES",CONCATENATE("R",IF(OR(C427="16",C427="21",C427="22",C427="23"),"16212223",IF(OR(C427="15",C427="17",C427="24",C427="25"),"15172425",C427))),IF(V427="CEBAS","UNICO",IF(VALUE(C427)&lt;=11,"AMBA","INTERIOR")))))</f>
        <v>INTERIOR</v>
      </c>
      <c r="X427" s="20" t="str">
        <f>+IF(V427="","-",CONCATENATE(V427,"_",W427))</f>
        <v>CENS_INTERIOR</v>
      </c>
      <c r="Y427" s="59">
        <v>0.27815652457443452</v>
      </c>
      <c r="Z427" t="str">
        <f>+IFERROR(VLOOKUP(H427,#REF!,2,FALSE),"-")</f>
        <v>-</v>
      </c>
      <c r="AA427" t="s">
        <v>2394</v>
      </c>
      <c r="AB427" t="str">
        <f>+IF(W427="","-",IF(W427="UNICO","CENSO","MUESTRA"))</f>
        <v>MUESTRA</v>
      </c>
      <c r="AC427" t="s">
        <v>2397</v>
      </c>
      <c r="AD427" t="s">
        <v>134</v>
      </c>
    </row>
    <row r="428" spans="1:30" x14ac:dyDescent="0.25">
      <c r="A428" s="5" t="str">
        <f t="shared" si="6"/>
        <v>0076DM0452</v>
      </c>
      <c r="B428" s="23" t="s">
        <v>2119</v>
      </c>
      <c r="C428" t="s">
        <v>141</v>
      </c>
      <c r="D428" t="s">
        <v>1367</v>
      </c>
      <c r="E428" t="s">
        <v>1368</v>
      </c>
      <c r="F428">
        <v>605144</v>
      </c>
      <c r="G428">
        <v>0</v>
      </c>
      <c r="H428" t="s">
        <v>1378</v>
      </c>
      <c r="I428" t="s">
        <v>20</v>
      </c>
      <c r="J428" t="s">
        <v>90</v>
      </c>
      <c r="K428" t="s">
        <v>21</v>
      </c>
      <c r="M428" t="s">
        <v>17642</v>
      </c>
      <c r="N428" t="s">
        <v>136</v>
      </c>
      <c r="O428" t="s">
        <v>23</v>
      </c>
      <c r="P428" t="s">
        <v>26</v>
      </c>
      <c r="Q428" t="s">
        <v>92</v>
      </c>
      <c r="R428" s="13">
        <v>44</v>
      </c>
      <c r="S428" s="13">
        <v>3</v>
      </c>
      <c r="T428" s="21">
        <v>1</v>
      </c>
      <c r="V428" t="s">
        <v>2116</v>
      </c>
      <c r="W428" t="str">
        <f>+IF(V428="","",IF(MID(V428,1,3)="ECE","UNICO",IF(V428="FINES",CONCATENATE("R",IF(OR(C428="16",C428="21",C428="22",C428="23"),"16212223",IF(OR(C428="15",C428="17",C428="24",C428="25"),"15172425",C428))),IF(V428="CEBAS","UNICO",IF(VALUE(C428)&lt;=11,"AMBA","INTERIOR")))))</f>
        <v>INTERIOR</v>
      </c>
      <c r="X428" s="20" t="str">
        <f>+IF(V428="","-",CONCATENATE(V428,"_",W428))</f>
        <v>CENS_INTERIOR</v>
      </c>
      <c r="Y428" s="59">
        <v>0.28228682279586792</v>
      </c>
      <c r="Z428" t="str">
        <f>+IFERROR(VLOOKUP(H428,#REF!,2,FALSE),"-")</f>
        <v>-</v>
      </c>
      <c r="AA428" t="s">
        <v>2394</v>
      </c>
      <c r="AB428" t="str">
        <f>+IF(W428="","-",IF(W428="UNICO","CENSO","MUESTRA"))</f>
        <v>MUESTRA</v>
      </c>
      <c r="AC428" t="s">
        <v>2398</v>
      </c>
      <c r="AD428" t="s">
        <v>134</v>
      </c>
    </row>
    <row r="429" spans="1:30" x14ac:dyDescent="0.25">
      <c r="A429" s="5" t="str">
        <f t="shared" si="6"/>
        <v>0009DM0451</v>
      </c>
      <c r="B429" s="23" t="s">
        <v>2119</v>
      </c>
      <c r="C429" t="s">
        <v>242</v>
      </c>
      <c r="D429" t="s">
        <v>359</v>
      </c>
      <c r="E429" t="s">
        <v>361</v>
      </c>
      <c r="F429">
        <v>623813</v>
      </c>
      <c r="G429">
        <v>0</v>
      </c>
      <c r="H429" t="s">
        <v>369</v>
      </c>
      <c r="I429" t="s">
        <v>20</v>
      </c>
      <c r="J429" t="s">
        <v>90</v>
      </c>
      <c r="K429" t="s">
        <v>21</v>
      </c>
      <c r="M429" t="s">
        <v>17701</v>
      </c>
      <c r="N429" t="s">
        <v>22</v>
      </c>
      <c r="O429" t="s">
        <v>23</v>
      </c>
      <c r="P429" t="s">
        <v>26</v>
      </c>
      <c r="Q429" t="s">
        <v>92</v>
      </c>
      <c r="R429" s="13">
        <v>183</v>
      </c>
      <c r="S429" s="13">
        <v>10</v>
      </c>
      <c r="T429" s="21">
        <v>1</v>
      </c>
      <c r="V429" t="s">
        <v>2116</v>
      </c>
      <c r="W429" t="str">
        <f>+IF(V429="","",IF(MID(V429,1,3)="ECE","UNICO",IF(V429="FINES",CONCATENATE("R",IF(OR(C429="16",C429="21",C429="22",C429="23"),"16212223",IF(OR(C429="15",C429="17",C429="24",C429="25"),"15172425",C429))),IF(V429="CEBAS","UNICO",IF(VALUE(C429)&lt;=11,"AMBA","INTERIOR")))))</f>
        <v>INTERIOR</v>
      </c>
      <c r="X429" s="20" t="str">
        <f>+IF(V429="","-",CONCATENATE(V429,"_",W429))</f>
        <v>CENS_INTERIOR</v>
      </c>
      <c r="Y429" s="59">
        <v>0.28537989324993562</v>
      </c>
      <c r="Z429" t="str">
        <f>+IFERROR(VLOOKUP(H429,#REF!,2,FALSE),"-")</f>
        <v>-</v>
      </c>
      <c r="AA429" t="s">
        <v>2394</v>
      </c>
      <c r="AB429" t="str">
        <f>+IF(W429="","-",IF(W429="UNICO","CENSO","MUESTRA"))</f>
        <v>MUESTRA</v>
      </c>
      <c r="AC429" t="s">
        <v>2397</v>
      </c>
      <c r="AD429" t="s">
        <v>134</v>
      </c>
    </row>
    <row r="430" spans="1:30" x14ac:dyDescent="0.25">
      <c r="A430" s="5" t="str">
        <f t="shared" si="6"/>
        <v>0077DM0454</v>
      </c>
      <c r="B430" s="23" t="s">
        <v>2119</v>
      </c>
      <c r="C430" t="s">
        <v>157</v>
      </c>
      <c r="D430" t="s">
        <v>387</v>
      </c>
      <c r="E430" t="s">
        <v>1380</v>
      </c>
      <c r="F430">
        <v>623860</v>
      </c>
      <c r="G430">
        <v>0</v>
      </c>
      <c r="H430" t="s">
        <v>1395</v>
      </c>
      <c r="I430" t="s">
        <v>20</v>
      </c>
      <c r="J430" t="s">
        <v>90</v>
      </c>
      <c r="K430" t="s">
        <v>21</v>
      </c>
      <c r="M430" t="s">
        <v>17632</v>
      </c>
      <c r="N430" t="s">
        <v>22</v>
      </c>
      <c r="O430" t="s">
        <v>23</v>
      </c>
      <c r="P430" t="s">
        <v>26</v>
      </c>
      <c r="Q430" t="s">
        <v>92</v>
      </c>
      <c r="R430" s="13">
        <v>52</v>
      </c>
      <c r="S430" s="13">
        <v>3</v>
      </c>
      <c r="T430" s="21">
        <v>1</v>
      </c>
      <c r="V430" t="s">
        <v>2116</v>
      </c>
      <c r="W430" t="str">
        <f>+IF(V430="","",IF(MID(V430,1,3)="ECE","UNICO",IF(V430="FINES",CONCATENATE("R",IF(OR(C430="16",C430="21",C430="22",C430="23"),"16212223",IF(OR(C430="15",C430="17",C430="24",C430="25"),"15172425",C430))),IF(V430="CEBAS","UNICO",IF(VALUE(C430)&lt;=11,"AMBA","INTERIOR")))))</f>
        <v>INTERIOR</v>
      </c>
      <c r="X430" s="20" t="str">
        <f>+IF(V430="","-",CONCATENATE(V430,"_",W430))</f>
        <v>CENS_INTERIOR</v>
      </c>
      <c r="Y430" s="59">
        <v>0.28657368794083588</v>
      </c>
      <c r="Z430" t="str">
        <f>+IFERROR(VLOOKUP(H430,#REF!,2,FALSE),"-")</f>
        <v>-</v>
      </c>
      <c r="AA430" t="s">
        <v>2394</v>
      </c>
      <c r="AB430" t="str">
        <f>+IF(W430="","-",IF(W430="UNICO","CENSO","MUESTRA"))</f>
        <v>MUESTRA</v>
      </c>
      <c r="AC430" t="s">
        <v>2398</v>
      </c>
      <c r="AD430" t="s">
        <v>134</v>
      </c>
    </row>
    <row r="431" spans="1:30" x14ac:dyDescent="0.25">
      <c r="A431" s="5" t="str">
        <f t="shared" si="6"/>
        <v>0081DM0451</v>
      </c>
      <c r="B431" s="23" t="s">
        <v>2119</v>
      </c>
      <c r="C431" t="s">
        <v>153</v>
      </c>
      <c r="D431" t="s">
        <v>1427</v>
      </c>
      <c r="E431" t="s">
        <v>1428</v>
      </c>
      <c r="F431">
        <v>623490</v>
      </c>
      <c r="G431">
        <v>0</v>
      </c>
      <c r="H431" t="s">
        <v>1437</v>
      </c>
      <c r="I431" t="s">
        <v>20</v>
      </c>
      <c r="J431" t="s">
        <v>90</v>
      </c>
      <c r="K431" t="s">
        <v>21</v>
      </c>
      <c r="M431" t="s">
        <v>2289</v>
      </c>
      <c r="N431" t="s">
        <v>22</v>
      </c>
      <c r="O431" t="s">
        <v>23</v>
      </c>
      <c r="P431" t="s">
        <v>26</v>
      </c>
      <c r="Q431" t="s">
        <v>92</v>
      </c>
      <c r="R431" s="13">
        <v>129</v>
      </c>
      <c r="S431" s="13">
        <v>5</v>
      </c>
      <c r="T431" s="21">
        <v>1</v>
      </c>
      <c r="V431" t="s">
        <v>2116</v>
      </c>
      <c r="W431" t="str">
        <f>+IF(V431="","",IF(MID(V431,1,3)="ECE","UNICO",IF(V431="FINES",CONCATENATE("R",IF(OR(C431="16",C431="21",C431="22",C431="23"),"16212223",IF(OR(C431="15",C431="17",C431="24",C431="25"),"15172425",C431))),IF(V431="CEBAS","UNICO",IF(VALUE(C431)&lt;=11,"AMBA","INTERIOR")))))</f>
        <v>INTERIOR</v>
      </c>
      <c r="X431" s="20" t="str">
        <f>+IF(V431="","-",CONCATENATE(V431,"_",W431))</f>
        <v>CENS_INTERIOR</v>
      </c>
      <c r="Y431" s="59">
        <v>0.28824601675334732</v>
      </c>
      <c r="Z431" t="str">
        <f>+IFERROR(VLOOKUP(H431,#REF!,2,FALSE),"-")</f>
        <v>-</v>
      </c>
      <c r="AA431" t="s">
        <v>2394</v>
      </c>
      <c r="AB431" t="str">
        <f>+IF(W431="","-",IF(W431="UNICO","CENSO","MUESTRA"))</f>
        <v>MUESTRA</v>
      </c>
      <c r="AC431" t="s">
        <v>2397</v>
      </c>
      <c r="AD431" t="s">
        <v>134</v>
      </c>
    </row>
    <row r="432" spans="1:30" x14ac:dyDescent="0.25">
      <c r="A432" s="5" t="str">
        <f t="shared" si="6"/>
        <v>0106DM0452</v>
      </c>
      <c r="B432" s="23" t="s">
        <v>2119</v>
      </c>
      <c r="C432" t="s">
        <v>156</v>
      </c>
      <c r="D432" t="s">
        <v>515</v>
      </c>
      <c r="E432" t="s">
        <v>1743</v>
      </c>
      <c r="F432">
        <v>610228</v>
      </c>
      <c r="G432">
        <v>0</v>
      </c>
      <c r="H432" t="s">
        <v>1753</v>
      </c>
      <c r="I432" t="s">
        <v>20</v>
      </c>
      <c r="J432" t="s">
        <v>90</v>
      </c>
      <c r="K432" t="s">
        <v>21</v>
      </c>
      <c r="M432" t="s">
        <v>17642</v>
      </c>
      <c r="N432" t="s">
        <v>22</v>
      </c>
      <c r="O432" t="s">
        <v>23</v>
      </c>
      <c r="P432" t="s">
        <v>26</v>
      </c>
      <c r="Q432" t="s">
        <v>92</v>
      </c>
      <c r="R432" s="13">
        <v>33</v>
      </c>
      <c r="S432" s="13">
        <v>3</v>
      </c>
      <c r="T432" s="21">
        <v>1</v>
      </c>
      <c r="V432" t="s">
        <v>2116</v>
      </c>
      <c r="W432" t="str">
        <f>+IF(V432="","",IF(MID(V432,1,3)="ECE","UNICO",IF(V432="FINES",CONCATENATE("R",IF(OR(C432="16",C432="21",C432="22",C432="23"),"16212223",IF(OR(C432="15",C432="17",C432="24",C432="25"),"15172425",C432))),IF(V432="CEBAS","UNICO",IF(VALUE(C432)&lt;=11,"AMBA","INTERIOR")))))</f>
        <v>INTERIOR</v>
      </c>
      <c r="X432" s="20" t="str">
        <f>+IF(V432="","-",CONCATENATE(V432,"_",W432))</f>
        <v>CENS_INTERIOR</v>
      </c>
      <c r="Y432" s="59">
        <v>0.28866261375301022</v>
      </c>
      <c r="Z432" t="str">
        <f>+IFERROR(VLOOKUP(H432,#REF!,2,FALSE),"-")</f>
        <v>-</v>
      </c>
      <c r="AA432" t="s">
        <v>2394</v>
      </c>
      <c r="AB432" t="str">
        <f>+IF(W432="","-",IF(W432="UNICO","CENSO","MUESTRA"))</f>
        <v>MUESTRA</v>
      </c>
      <c r="AC432" t="s">
        <v>2398</v>
      </c>
      <c r="AD432" t="s">
        <v>134</v>
      </c>
    </row>
    <row r="433" spans="1:30" x14ac:dyDescent="0.25">
      <c r="A433" s="5" t="str">
        <f t="shared" si="6"/>
        <v>0017DM0451</v>
      </c>
      <c r="B433" s="23" t="s">
        <v>2119</v>
      </c>
      <c r="C433" t="s">
        <v>141</v>
      </c>
      <c r="D433" t="s">
        <v>459</v>
      </c>
      <c r="E433" t="s">
        <v>460</v>
      </c>
      <c r="F433">
        <v>623968</v>
      </c>
      <c r="G433">
        <v>0</v>
      </c>
      <c r="H433" t="s">
        <v>466</v>
      </c>
      <c r="I433" t="s">
        <v>20</v>
      </c>
      <c r="J433" t="s">
        <v>90</v>
      </c>
      <c r="K433" t="s">
        <v>21</v>
      </c>
      <c r="M433" t="s">
        <v>17758</v>
      </c>
      <c r="N433" t="s">
        <v>22</v>
      </c>
      <c r="O433" t="s">
        <v>23</v>
      </c>
      <c r="P433" t="s">
        <v>26</v>
      </c>
      <c r="Q433" t="s">
        <v>92</v>
      </c>
      <c r="R433" s="13">
        <v>137</v>
      </c>
      <c r="S433" s="13">
        <v>4</v>
      </c>
      <c r="T433" s="21">
        <v>1</v>
      </c>
      <c r="V433" t="s">
        <v>2116</v>
      </c>
      <c r="W433" t="str">
        <f>+IF(V433="","",IF(MID(V433,1,3)="ECE","UNICO",IF(V433="FINES",CONCATENATE("R",IF(OR(C433="16",C433="21",C433="22",C433="23"),"16212223",IF(OR(C433="15",C433="17",C433="24",C433="25"),"15172425",C433))),IF(V433="CEBAS","UNICO",IF(VALUE(C433)&lt;=11,"AMBA","INTERIOR")))))</f>
        <v>INTERIOR</v>
      </c>
      <c r="X433" s="20" t="str">
        <f>+IF(V433="","-",CONCATENATE(V433,"_",W433))</f>
        <v>CENS_INTERIOR</v>
      </c>
      <c r="Y433" s="59">
        <v>0.28867563762162862</v>
      </c>
      <c r="Z433" t="str">
        <f>+IFERROR(VLOOKUP(H433,#REF!,2,FALSE),"-")</f>
        <v>-</v>
      </c>
      <c r="AA433" t="s">
        <v>2394</v>
      </c>
      <c r="AB433" t="str">
        <f>+IF(W433="","-",IF(W433="UNICO","CENSO","MUESTRA"))</f>
        <v>MUESTRA</v>
      </c>
      <c r="AC433" t="s">
        <v>2397</v>
      </c>
      <c r="AD433" t="s">
        <v>134</v>
      </c>
    </row>
    <row r="434" spans="1:30" x14ac:dyDescent="0.25">
      <c r="A434" s="5" t="str">
        <f t="shared" si="6"/>
        <v>0006DM0451</v>
      </c>
      <c r="B434" s="23" t="s">
        <v>2119</v>
      </c>
      <c r="C434" t="s">
        <v>280</v>
      </c>
      <c r="D434" t="s">
        <v>293</v>
      </c>
      <c r="E434" t="s">
        <v>295</v>
      </c>
      <c r="F434">
        <v>623996</v>
      </c>
      <c r="G434">
        <v>0</v>
      </c>
      <c r="H434" t="s">
        <v>298</v>
      </c>
      <c r="I434" t="s">
        <v>20</v>
      </c>
      <c r="J434" t="s">
        <v>90</v>
      </c>
      <c r="K434" t="s">
        <v>21</v>
      </c>
      <c r="M434" t="s">
        <v>2289</v>
      </c>
      <c r="N434" t="s">
        <v>22</v>
      </c>
      <c r="O434" t="s">
        <v>23</v>
      </c>
      <c r="P434" t="s">
        <v>26</v>
      </c>
      <c r="Q434" t="s">
        <v>92</v>
      </c>
      <c r="R434" s="13">
        <v>77</v>
      </c>
      <c r="S434" s="13">
        <v>3</v>
      </c>
      <c r="T434" s="21">
        <v>1</v>
      </c>
      <c r="V434" t="s">
        <v>2116</v>
      </c>
      <c r="W434" t="str">
        <f>+IF(V434="","",IF(MID(V434,1,3)="ECE","UNICO",IF(V434="FINES",CONCATENATE("R",IF(OR(C434="16",C434="21",C434="22",C434="23"),"16212223",IF(OR(C434="15",C434="17",C434="24",C434="25"),"15172425",C434))),IF(V434="CEBAS","UNICO",IF(VALUE(C434)&lt;=11,"AMBA","INTERIOR")))))</f>
        <v>INTERIOR</v>
      </c>
      <c r="X434" s="20" t="str">
        <f>+IF(V434="","-",CONCATENATE(V434,"_",W434))</f>
        <v>CENS_INTERIOR</v>
      </c>
      <c r="Y434" s="59">
        <v>0.29133613366219729</v>
      </c>
      <c r="Z434" t="str">
        <f>+IFERROR(VLOOKUP(H434,#REF!,2,FALSE),"-")</f>
        <v>-</v>
      </c>
      <c r="AA434" t="s">
        <v>2394</v>
      </c>
      <c r="AB434" t="str">
        <f>+IF(W434="","-",IF(W434="UNICO","CENSO","MUESTRA"))</f>
        <v>MUESTRA</v>
      </c>
      <c r="AC434" t="s">
        <v>2398</v>
      </c>
      <c r="AD434" t="s">
        <v>134</v>
      </c>
    </row>
    <row r="435" spans="1:30" x14ac:dyDescent="0.25">
      <c r="A435" s="5" t="str">
        <f t="shared" si="6"/>
        <v>0008DM0459</v>
      </c>
      <c r="B435" s="23" t="s">
        <v>2119</v>
      </c>
      <c r="C435" t="s">
        <v>139</v>
      </c>
      <c r="D435" t="s">
        <v>312</v>
      </c>
      <c r="E435" t="s">
        <v>314</v>
      </c>
      <c r="F435">
        <v>623826</v>
      </c>
      <c r="G435">
        <v>0</v>
      </c>
      <c r="H435" t="s">
        <v>346</v>
      </c>
      <c r="I435" t="s">
        <v>20</v>
      </c>
      <c r="J435" t="s">
        <v>90</v>
      </c>
      <c r="K435" t="s">
        <v>21</v>
      </c>
      <c r="M435" t="s">
        <v>17651</v>
      </c>
      <c r="N435" t="s">
        <v>22</v>
      </c>
      <c r="O435" t="s">
        <v>23</v>
      </c>
      <c r="P435" t="s">
        <v>26</v>
      </c>
      <c r="Q435" t="s">
        <v>92</v>
      </c>
      <c r="R435" s="13">
        <v>116</v>
      </c>
      <c r="S435" s="13">
        <v>7</v>
      </c>
      <c r="T435" s="21">
        <v>1</v>
      </c>
      <c r="V435" t="s">
        <v>2116</v>
      </c>
      <c r="W435" t="str">
        <f>+IF(V435="","",IF(MID(V435,1,3)="ECE","UNICO",IF(V435="FINES",CONCATENATE("R",IF(OR(C435="16",C435="21",C435="22",C435="23"),"16212223",IF(OR(C435="15",C435="17",C435="24",C435="25"),"15172425",C435))),IF(V435="CEBAS","UNICO",IF(VALUE(C435)&lt;=11,"AMBA","INTERIOR")))))</f>
        <v>INTERIOR</v>
      </c>
      <c r="X435" s="20" t="str">
        <f>+IF(V435="","-",CONCATENATE(V435,"_",W435))</f>
        <v>CENS_INTERIOR</v>
      </c>
      <c r="Y435" s="59">
        <v>0.29302515210332097</v>
      </c>
      <c r="Z435" t="str">
        <f>+IFERROR(VLOOKUP(H435,#REF!,2,FALSE),"-")</f>
        <v>-</v>
      </c>
      <c r="AA435" t="s">
        <v>2394</v>
      </c>
      <c r="AB435" t="str">
        <f>+IF(W435="","-",IF(W435="UNICO","CENSO","MUESTRA"))</f>
        <v>MUESTRA</v>
      </c>
      <c r="AC435" t="s">
        <v>2398</v>
      </c>
      <c r="AD435" t="s">
        <v>134</v>
      </c>
    </row>
    <row r="436" spans="1:30" x14ac:dyDescent="0.25">
      <c r="A436" s="5" t="str">
        <f t="shared" si="6"/>
        <v>0011DM0451</v>
      </c>
      <c r="B436" s="23" t="s">
        <v>2119</v>
      </c>
      <c r="C436" t="s">
        <v>88</v>
      </c>
      <c r="D436" t="s">
        <v>84</v>
      </c>
      <c r="E436" t="s">
        <v>388</v>
      </c>
      <c r="F436">
        <v>623768</v>
      </c>
      <c r="G436">
        <v>0</v>
      </c>
      <c r="H436" t="s">
        <v>393</v>
      </c>
      <c r="I436" t="s">
        <v>20</v>
      </c>
      <c r="J436" t="s">
        <v>90</v>
      </c>
      <c r="K436" t="s">
        <v>21</v>
      </c>
      <c r="M436" t="s">
        <v>17702</v>
      </c>
      <c r="N436" t="s">
        <v>22</v>
      </c>
      <c r="O436" t="s">
        <v>23</v>
      </c>
      <c r="P436" t="s">
        <v>26</v>
      </c>
      <c r="Q436" t="s">
        <v>92</v>
      </c>
      <c r="R436" s="13">
        <v>130</v>
      </c>
      <c r="S436" s="13">
        <v>6</v>
      </c>
      <c r="T436" s="21">
        <v>1</v>
      </c>
      <c r="V436" t="s">
        <v>2116</v>
      </c>
      <c r="W436" t="str">
        <f>+IF(V436="","",IF(MID(V436,1,3)="ECE","UNICO",IF(V436="FINES",CONCATENATE("R",IF(OR(C436="16",C436="21",C436="22",C436="23"),"16212223",IF(OR(C436="15",C436="17",C436="24",C436="25"),"15172425",C436))),IF(V436="CEBAS","UNICO",IF(VALUE(C436)&lt;=11,"AMBA","INTERIOR")))))</f>
        <v>INTERIOR</v>
      </c>
      <c r="X436" s="20" t="str">
        <f>+IF(V436="","-",CONCATENATE(V436,"_",W436))</f>
        <v>CENS_INTERIOR</v>
      </c>
      <c r="Y436" s="59">
        <v>0.29444918947087401</v>
      </c>
      <c r="Z436" t="str">
        <f>+IFERROR(VLOOKUP(H436,#REF!,2,FALSE),"-")</f>
        <v>-</v>
      </c>
      <c r="AA436" t="s">
        <v>2394</v>
      </c>
      <c r="AB436" t="str">
        <f>+IF(W436="","-",IF(W436="UNICO","CENSO","MUESTRA"))</f>
        <v>MUESTRA</v>
      </c>
      <c r="AC436" t="s">
        <v>2397</v>
      </c>
      <c r="AD436" t="s">
        <v>134</v>
      </c>
    </row>
    <row r="437" spans="1:30" x14ac:dyDescent="0.25">
      <c r="A437" s="5" t="str">
        <f t="shared" si="6"/>
        <v>0094DM0451</v>
      </c>
      <c r="B437" s="23" t="s">
        <v>2119</v>
      </c>
      <c r="C437" t="s">
        <v>153</v>
      </c>
      <c r="D437" t="s">
        <v>1568</v>
      </c>
      <c r="E437" t="s">
        <v>1569</v>
      </c>
      <c r="F437">
        <v>623784</v>
      </c>
      <c r="G437">
        <v>0</v>
      </c>
      <c r="H437" t="s">
        <v>1572</v>
      </c>
      <c r="I437" t="s">
        <v>20</v>
      </c>
      <c r="J437" t="s">
        <v>90</v>
      </c>
      <c r="K437" t="s">
        <v>21</v>
      </c>
      <c r="M437" t="s">
        <v>2289</v>
      </c>
      <c r="N437" t="s">
        <v>22</v>
      </c>
      <c r="O437" t="s">
        <v>23</v>
      </c>
      <c r="P437" t="s">
        <v>26</v>
      </c>
      <c r="Q437" t="s">
        <v>92</v>
      </c>
      <c r="R437" s="13">
        <v>76</v>
      </c>
      <c r="S437" s="13">
        <v>3</v>
      </c>
      <c r="T437" s="21">
        <v>1</v>
      </c>
      <c r="V437" t="s">
        <v>2116</v>
      </c>
      <c r="W437" t="str">
        <f>+IF(V437="","",IF(MID(V437,1,3)="ECE","UNICO",IF(V437="FINES",CONCATENATE("R",IF(OR(C437="16",C437="21",C437="22",C437="23"),"16212223",IF(OR(C437="15",C437="17",C437="24",C437="25"),"15172425",C437))),IF(V437="CEBAS","UNICO",IF(VALUE(C437)&lt;=11,"AMBA","INTERIOR")))))</f>
        <v>INTERIOR</v>
      </c>
      <c r="X437" s="20" t="str">
        <f>+IF(V437="","-",CONCATENATE(V437,"_",W437))</f>
        <v>CENS_INTERIOR</v>
      </c>
      <c r="Y437" s="59">
        <v>0.29601698037650848</v>
      </c>
      <c r="Z437" t="str">
        <f>+IFERROR(VLOOKUP(H437,#REF!,2,FALSE),"-")</f>
        <v>-</v>
      </c>
      <c r="AA437" t="s">
        <v>2394</v>
      </c>
      <c r="AB437" t="str">
        <f>+IF(W437="","-",IF(W437="UNICO","CENSO","MUESTRA"))</f>
        <v>MUESTRA</v>
      </c>
      <c r="AC437" t="s">
        <v>2397</v>
      </c>
      <c r="AD437" t="s">
        <v>134</v>
      </c>
    </row>
    <row r="438" spans="1:30" x14ac:dyDescent="0.25">
      <c r="A438" s="5" t="str">
        <f t="shared" si="6"/>
        <v>0061DM0451</v>
      </c>
      <c r="B438" s="23" t="s">
        <v>2119</v>
      </c>
      <c r="C438" t="s">
        <v>354</v>
      </c>
      <c r="D438" t="s">
        <v>950</v>
      </c>
      <c r="E438" t="s">
        <v>951</v>
      </c>
      <c r="F438">
        <v>623837</v>
      </c>
      <c r="G438">
        <v>0</v>
      </c>
      <c r="H438" t="s">
        <v>957</v>
      </c>
      <c r="I438" t="s">
        <v>20</v>
      </c>
      <c r="J438" t="s">
        <v>90</v>
      </c>
      <c r="K438" t="s">
        <v>21</v>
      </c>
      <c r="M438" t="s">
        <v>2289</v>
      </c>
      <c r="N438" t="s">
        <v>22</v>
      </c>
      <c r="O438" t="s">
        <v>23</v>
      </c>
      <c r="P438" t="s">
        <v>26</v>
      </c>
      <c r="Q438" t="s">
        <v>92</v>
      </c>
      <c r="R438" s="13">
        <v>207</v>
      </c>
      <c r="S438" s="13">
        <v>8</v>
      </c>
      <c r="T438" s="21">
        <v>1</v>
      </c>
      <c r="V438" t="s">
        <v>2116</v>
      </c>
      <c r="W438" t="str">
        <f>+IF(V438="","",IF(MID(V438,1,3)="ECE","UNICO",IF(V438="FINES",CONCATENATE("R",IF(OR(C438="16",C438="21",C438="22",C438="23"),"16212223",IF(OR(C438="15",C438="17",C438="24",C438="25"),"15172425",C438))),IF(V438="CEBAS","UNICO",IF(VALUE(C438)&lt;=11,"AMBA","INTERIOR")))))</f>
        <v>INTERIOR</v>
      </c>
      <c r="X438" s="20" t="str">
        <f>+IF(V438="","-",CONCATENATE(V438,"_",W438))</f>
        <v>CENS_INTERIOR</v>
      </c>
      <c r="Y438" s="59">
        <v>0.29724529150285223</v>
      </c>
      <c r="Z438" t="str">
        <f>+IFERROR(VLOOKUP(H438,#REF!,2,FALSE),"-")</f>
        <v>-</v>
      </c>
      <c r="AA438" t="s">
        <v>2394</v>
      </c>
      <c r="AB438" t="str">
        <f>+IF(W438="","-",IF(W438="UNICO","CENSO","MUESTRA"))</f>
        <v>MUESTRA</v>
      </c>
      <c r="AC438" t="s">
        <v>2398</v>
      </c>
      <c r="AD438" t="s">
        <v>134</v>
      </c>
    </row>
    <row r="439" spans="1:30" x14ac:dyDescent="0.25">
      <c r="A439" s="5" t="str">
        <f t="shared" si="6"/>
        <v>0089DM0451</v>
      </c>
      <c r="B439" s="23" t="s">
        <v>2119</v>
      </c>
      <c r="C439" t="s">
        <v>153</v>
      </c>
      <c r="D439" t="s">
        <v>1541</v>
      </c>
      <c r="E439" t="s">
        <v>1542</v>
      </c>
      <c r="F439">
        <v>623782</v>
      </c>
      <c r="G439">
        <v>0</v>
      </c>
      <c r="H439" t="s">
        <v>1546</v>
      </c>
      <c r="I439" t="s">
        <v>20</v>
      </c>
      <c r="J439" t="s">
        <v>90</v>
      </c>
      <c r="K439" t="s">
        <v>21</v>
      </c>
      <c r="M439" t="s">
        <v>2289</v>
      </c>
      <c r="N439" t="s">
        <v>22</v>
      </c>
      <c r="O439" t="s">
        <v>23</v>
      </c>
      <c r="P439" t="s">
        <v>26</v>
      </c>
      <c r="Q439" t="s">
        <v>92</v>
      </c>
      <c r="R439" s="13">
        <v>117</v>
      </c>
      <c r="S439" s="13">
        <v>4</v>
      </c>
      <c r="T439" s="21">
        <v>1</v>
      </c>
      <c r="V439" t="s">
        <v>2116</v>
      </c>
      <c r="W439" t="str">
        <f>+IF(V439="","",IF(MID(V439,1,3)="ECE","UNICO",IF(V439="FINES",CONCATENATE("R",IF(OR(C439="16",C439="21",C439="22",C439="23"),"16212223",IF(OR(C439="15",C439="17",C439="24",C439="25"),"15172425",C439))),IF(V439="CEBAS","UNICO",IF(VALUE(C439)&lt;=11,"AMBA","INTERIOR")))))</f>
        <v>INTERIOR</v>
      </c>
      <c r="X439" s="20" t="str">
        <f>+IF(V439="","-",CONCATENATE(V439,"_",W439))</f>
        <v>CENS_INTERIOR</v>
      </c>
      <c r="Y439" s="59">
        <v>0.29757282478468761</v>
      </c>
      <c r="Z439" t="str">
        <f>+IFERROR(VLOOKUP(H439,#REF!,2,FALSE),"-")</f>
        <v>-</v>
      </c>
      <c r="AA439" t="s">
        <v>2394</v>
      </c>
      <c r="AB439" t="str">
        <f>+IF(W439="","-",IF(W439="UNICO","CENSO","MUESTRA"))</f>
        <v>MUESTRA</v>
      </c>
      <c r="AC439" t="s">
        <v>2398</v>
      </c>
      <c r="AD439" t="s">
        <v>134</v>
      </c>
    </row>
    <row r="440" spans="1:30" x14ac:dyDescent="0.25">
      <c r="A440" s="5" t="str">
        <f t="shared" si="6"/>
        <v>0072DM0451</v>
      </c>
      <c r="B440" s="23" t="s">
        <v>2119</v>
      </c>
      <c r="C440" t="s">
        <v>142</v>
      </c>
      <c r="D440" t="s">
        <v>1294</v>
      </c>
      <c r="E440" t="s">
        <v>1295</v>
      </c>
      <c r="F440">
        <v>624188</v>
      </c>
      <c r="G440">
        <v>0</v>
      </c>
      <c r="H440" t="s">
        <v>1298</v>
      </c>
      <c r="I440" t="s">
        <v>20</v>
      </c>
      <c r="J440" t="s">
        <v>90</v>
      </c>
      <c r="K440" t="s">
        <v>21</v>
      </c>
      <c r="M440" t="s">
        <v>17703</v>
      </c>
      <c r="N440" t="s">
        <v>22</v>
      </c>
      <c r="O440" t="s">
        <v>23</v>
      </c>
      <c r="P440" t="s">
        <v>26</v>
      </c>
      <c r="Q440" t="s">
        <v>92</v>
      </c>
      <c r="R440" s="13">
        <v>171</v>
      </c>
      <c r="S440" s="13">
        <v>7</v>
      </c>
      <c r="T440" s="21">
        <v>1</v>
      </c>
      <c r="V440" t="s">
        <v>2116</v>
      </c>
      <c r="W440" t="str">
        <f>+IF(V440="","",IF(MID(V440,1,3)="ECE","UNICO",IF(V440="FINES",CONCATENATE("R",IF(OR(C440="16",C440="21",C440="22",C440="23"),"16212223",IF(OR(C440="15",C440="17",C440="24",C440="25"),"15172425",C440))),IF(V440="CEBAS","UNICO",IF(VALUE(C440)&lt;=11,"AMBA","INTERIOR")))))</f>
        <v>INTERIOR</v>
      </c>
      <c r="X440" s="20" t="str">
        <f>+IF(V440="","-",CONCATENATE(V440,"_",W440))</f>
        <v>CENS_INTERIOR</v>
      </c>
      <c r="Y440" s="59">
        <v>0.30304992601678182</v>
      </c>
      <c r="Z440" t="str">
        <f>+IFERROR(VLOOKUP(H440,#REF!,2,FALSE),"-")</f>
        <v>-</v>
      </c>
      <c r="AA440" t="s">
        <v>2394</v>
      </c>
      <c r="AB440" t="str">
        <f>+IF(W440="","-",IF(W440="UNICO","CENSO","MUESTRA"))</f>
        <v>MUESTRA</v>
      </c>
      <c r="AC440" t="s">
        <v>2397</v>
      </c>
      <c r="AD440" t="s">
        <v>134</v>
      </c>
    </row>
    <row r="441" spans="1:30" x14ac:dyDescent="0.25">
      <c r="A441" s="5" t="str">
        <f t="shared" si="6"/>
        <v>0080DM0451</v>
      </c>
      <c r="B441" s="23" t="s">
        <v>2119</v>
      </c>
      <c r="C441" t="s">
        <v>156</v>
      </c>
      <c r="D441" t="s">
        <v>1423</v>
      </c>
      <c r="E441" t="s">
        <v>1424</v>
      </c>
      <c r="F441">
        <v>624110</v>
      </c>
      <c r="G441">
        <v>0</v>
      </c>
      <c r="H441" t="s">
        <v>1426</v>
      </c>
      <c r="I441" t="s">
        <v>20</v>
      </c>
      <c r="J441" t="s">
        <v>90</v>
      </c>
      <c r="K441" t="s">
        <v>21</v>
      </c>
      <c r="M441" t="s">
        <v>17702</v>
      </c>
      <c r="N441" t="s">
        <v>22</v>
      </c>
      <c r="O441" t="s">
        <v>23</v>
      </c>
      <c r="P441" t="s">
        <v>26</v>
      </c>
      <c r="Q441" t="s">
        <v>92</v>
      </c>
      <c r="R441" s="13">
        <v>41</v>
      </c>
      <c r="S441" s="13">
        <v>3</v>
      </c>
      <c r="T441" s="21">
        <v>1</v>
      </c>
      <c r="V441" t="s">
        <v>2116</v>
      </c>
      <c r="W441" t="str">
        <f>+IF(V441="","",IF(MID(V441,1,3)="ECE","UNICO",IF(V441="FINES",CONCATENATE("R",IF(OR(C441="16",C441="21",C441="22",C441="23"),"16212223",IF(OR(C441="15",C441="17",C441="24",C441="25"),"15172425",C441))),IF(V441="CEBAS","UNICO",IF(VALUE(C441)&lt;=11,"AMBA","INTERIOR")))))</f>
        <v>INTERIOR</v>
      </c>
      <c r="X441" s="20" t="str">
        <f>+IF(V441="","-",CONCATENATE(V441,"_",W441))</f>
        <v>CENS_INTERIOR</v>
      </c>
      <c r="Y441" s="59">
        <v>0.30369897670037038</v>
      </c>
      <c r="Z441" t="str">
        <f>+IFERROR(VLOOKUP(H441,#REF!,2,FALSE),"-")</f>
        <v>-</v>
      </c>
      <c r="AA441" t="s">
        <v>2394</v>
      </c>
      <c r="AB441" t="str">
        <f>+IF(W441="","-",IF(W441="UNICO","CENSO","MUESTRA"))</f>
        <v>MUESTRA</v>
      </c>
      <c r="AC441" t="s">
        <v>2397</v>
      </c>
      <c r="AD441" t="s">
        <v>134</v>
      </c>
    </row>
    <row r="442" spans="1:30" x14ac:dyDescent="0.25">
      <c r="A442" s="5" t="str">
        <f t="shared" si="6"/>
        <v>0121DM0451</v>
      </c>
      <c r="B442" s="23" t="s">
        <v>2119</v>
      </c>
      <c r="C442" t="s">
        <v>88</v>
      </c>
      <c r="D442" t="s">
        <v>282</v>
      </c>
      <c r="E442" t="s">
        <v>1948</v>
      </c>
      <c r="F442">
        <v>624330</v>
      </c>
      <c r="G442">
        <v>0</v>
      </c>
      <c r="H442" t="s">
        <v>1950</v>
      </c>
      <c r="I442" t="s">
        <v>20</v>
      </c>
      <c r="J442" t="s">
        <v>90</v>
      </c>
      <c r="K442" t="s">
        <v>21</v>
      </c>
      <c r="M442" t="s">
        <v>2289</v>
      </c>
      <c r="N442" t="s">
        <v>22</v>
      </c>
      <c r="O442" t="s">
        <v>23</v>
      </c>
      <c r="P442" t="s">
        <v>26</v>
      </c>
      <c r="Q442" t="s">
        <v>92</v>
      </c>
      <c r="R442" s="13">
        <v>104</v>
      </c>
      <c r="S442" s="13">
        <v>3</v>
      </c>
      <c r="T442" s="21">
        <v>1</v>
      </c>
      <c r="V442" t="s">
        <v>2116</v>
      </c>
      <c r="W442" t="str">
        <f>+IF(V442="","",IF(MID(V442,1,3)="ECE","UNICO",IF(V442="FINES",CONCATENATE("R",IF(OR(C442="16",C442="21",C442="22",C442="23"),"16212223",IF(OR(C442="15",C442="17",C442="24",C442="25"),"15172425",C442))),IF(V442="CEBAS","UNICO",IF(VALUE(C442)&lt;=11,"AMBA","INTERIOR")))))</f>
        <v>INTERIOR</v>
      </c>
      <c r="X442" s="20" t="str">
        <f>+IF(V442="","-",CONCATENATE(V442,"_",W442))</f>
        <v>CENS_INTERIOR</v>
      </c>
      <c r="Y442" s="59">
        <v>0.30387632466024822</v>
      </c>
      <c r="Z442" t="str">
        <f>+IFERROR(VLOOKUP(H442,#REF!,2,FALSE),"-")</f>
        <v>-</v>
      </c>
      <c r="AA442" t="s">
        <v>2394</v>
      </c>
      <c r="AB442" t="str">
        <f>+IF(W442="","-",IF(W442="UNICO","CENSO","MUESTRA"))</f>
        <v>MUESTRA</v>
      </c>
      <c r="AC442" t="s">
        <v>2397</v>
      </c>
      <c r="AD442" t="s">
        <v>134</v>
      </c>
    </row>
    <row r="443" spans="1:30" x14ac:dyDescent="0.25">
      <c r="A443" s="5" t="str">
        <f t="shared" si="6"/>
        <v>0035DM0451</v>
      </c>
      <c r="B443" s="23" t="s">
        <v>2119</v>
      </c>
      <c r="C443" t="s">
        <v>83</v>
      </c>
      <c r="D443" t="s">
        <v>244</v>
      </c>
      <c r="E443" t="s">
        <v>637</v>
      </c>
      <c r="F443">
        <v>624186</v>
      </c>
      <c r="G443">
        <v>0</v>
      </c>
      <c r="H443" t="s">
        <v>641</v>
      </c>
      <c r="I443" t="s">
        <v>20</v>
      </c>
      <c r="J443" t="s">
        <v>90</v>
      </c>
      <c r="K443" t="s">
        <v>21</v>
      </c>
      <c r="M443" t="s">
        <v>2289</v>
      </c>
      <c r="N443" t="s">
        <v>22</v>
      </c>
      <c r="O443" t="s">
        <v>23</v>
      </c>
      <c r="P443" t="s">
        <v>26</v>
      </c>
      <c r="Q443" t="s">
        <v>92</v>
      </c>
      <c r="R443" s="13">
        <v>27</v>
      </c>
      <c r="S443" s="13">
        <v>3</v>
      </c>
      <c r="T443" s="21">
        <v>1</v>
      </c>
      <c r="V443" t="s">
        <v>2116</v>
      </c>
      <c r="W443" t="str">
        <f>+IF(V443="","",IF(MID(V443,1,3)="ECE","UNICO",IF(V443="FINES",CONCATENATE("R",IF(OR(C443="16",C443="21",C443="22",C443="23"),"16212223",IF(OR(C443="15",C443="17",C443="24",C443="25"),"15172425",C443))),IF(V443="CEBAS","UNICO",IF(VALUE(C443)&lt;=11,"AMBA","INTERIOR")))))</f>
        <v>INTERIOR</v>
      </c>
      <c r="X443" s="20" t="str">
        <f>+IF(V443="","-",CONCATENATE(V443,"_",W443))</f>
        <v>CENS_INTERIOR</v>
      </c>
      <c r="Y443" s="59">
        <v>0.30483904232581449</v>
      </c>
      <c r="Z443" t="str">
        <f>+IFERROR(VLOOKUP(H443,#REF!,2,FALSE),"-")</f>
        <v>-</v>
      </c>
      <c r="AA443" t="s">
        <v>2394</v>
      </c>
      <c r="AB443" t="str">
        <f>+IF(W443="","-",IF(W443="UNICO","CENSO","MUESTRA"))</f>
        <v>MUESTRA</v>
      </c>
      <c r="AC443" t="s">
        <v>2397</v>
      </c>
      <c r="AD443" t="s">
        <v>134</v>
      </c>
    </row>
    <row r="444" spans="1:30" x14ac:dyDescent="0.25">
      <c r="A444" s="5" t="str">
        <f t="shared" si="6"/>
        <v>0102DM0453</v>
      </c>
      <c r="B444" s="23" t="s">
        <v>2119</v>
      </c>
      <c r="C444" t="s">
        <v>242</v>
      </c>
      <c r="D444" t="s">
        <v>239</v>
      </c>
      <c r="E444" t="s">
        <v>1713</v>
      </c>
      <c r="F444">
        <v>623818</v>
      </c>
      <c r="G444">
        <v>0</v>
      </c>
      <c r="H444" t="s">
        <v>1728</v>
      </c>
      <c r="I444" t="s">
        <v>20</v>
      </c>
      <c r="J444" t="s">
        <v>90</v>
      </c>
      <c r="K444" t="s">
        <v>21</v>
      </c>
      <c r="M444" t="s">
        <v>17638</v>
      </c>
      <c r="N444" t="s">
        <v>22</v>
      </c>
      <c r="O444" t="s">
        <v>23</v>
      </c>
      <c r="P444" t="s">
        <v>26</v>
      </c>
      <c r="Q444" t="s">
        <v>92</v>
      </c>
      <c r="R444" s="13">
        <v>65</v>
      </c>
      <c r="S444" s="13">
        <v>12</v>
      </c>
      <c r="T444" s="21">
        <v>1</v>
      </c>
      <c r="V444" t="s">
        <v>2116</v>
      </c>
      <c r="W444" t="str">
        <f>+IF(V444="","",IF(MID(V444,1,3)="ECE","UNICO",IF(V444="FINES",CONCATENATE("R",IF(OR(C444="16",C444="21",C444="22",C444="23"),"16212223",IF(OR(C444="15",C444="17",C444="24",C444="25"),"15172425",C444))),IF(V444="CEBAS","UNICO",IF(VALUE(C444)&lt;=11,"AMBA","INTERIOR")))))</f>
        <v>INTERIOR</v>
      </c>
      <c r="X444" s="20" t="str">
        <f>+IF(V444="","-",CONCATENATE(V444,"_",W444))</f>
        <v>CENS_INTERIOR</v>
      </c>
      <c r="Y444" s="59">
        <v>0.30980635395175532</v>
      </c>
      <c r="Z444" t="str">
        <f>+IFERROR(VLOOKUP(H444,#REF!,2,FALSE),"-")</f>
        <v>-</v>
      </c>
      <c r="AA444" t="s">
        <v>2394</v>
      </c>
      <c r="AB444" t="str">
        <f>+IF(W444="","-",IF(W444="UNICO","CENSO","MUESTRA"))</f>
        <v>MUESTRA</v>
      </c>
      <c r="AC444" t="s">
        <v>2397</v>
      </c>
      <c r="AD444" t="s">
        <v>134</v>
      </c>
    </row>
    <row r="445" spans="1:30" x14ac:dyDescent="0.25">
      <c r="A445" s="5" t="str">
        <f t="shared" si="6"/>
        <v>0124DM0451</v>
      </c>
      <c r="B445" s="23" t="s">
        <v>2119</v>
      </c>
      <c r="C445" t="s">
        <v>280</v>
      </c>
      <c r="D445" t="s">
        <v>875</v>
      </c>
      <c r="E445" t="s">
        <v>1963</v>
      </c>
      <c r="F445">
        <v>623921</v>
      </c>
      <c r="G445">
        <v>0</v>
      </c>
      <c r="H445" t="s">
        <v>1966</v>
      </c>
      <c r="I445" t="s">
        <v>20</v>
      </c>
      <c r="J445" t="s">
        <v>90</v>
      </c>
      <c r="K445" t="s">
        <v>21</v>
      </c>
      <c r="M445" t="s">
        <v>2289</v>
      </c>
      <c r="N445" t="s">
        <v>22</v>
      </c>
      <c r="O445" t="s">
        <v>23</v>
      </c>
      <c r="P445" t="s">
        <v>26</v>
      </c>
      <c r="Q445" t="s">
        <v>92</v>
      </c>
      <c r="R445" s="13">
        <v>129</v>
      </c>
      <c r="S445" s="13">
        <v>4</v>
      </c>
      <c r="T445" s="21">
        <v>1</v>
      </c>
      <c r="V445" t="s">
        <v>2116</v>
      </c>
      <c r="W445" t="str">
        <f>+IF(V445="","",IF(MID(V445,1,3)="ECE","UNICO",IF(V445="FINES",CONCATENATE("R",IF(OR(C445="16",C445="21",C445="22",C445="23"),"16212223",IF(OR(C445="15",C445="17",C445="24",C445="25"),"15172425",C445))),IF(V445="CEBAS","UNICO",IF(VALUE(C445)&lt;=11,"AMBA","INTERIOR")))))</f>
        <v>INTERIOR</v>
      </c>
      <c r="X445" s="20" t="str">
        <f>+IF(V445="","-",CONCATENATE(V445,"_",W445))</f>
        <v>CENS_INTERIOR</v>
      </c>
      <c r="Y445" s="59">
        <v>0.31125395496686298</v>
      </c>
      <c r="Z445" t="str">
        <f>+IFERROR(VLOOKUP(H445,#REF!,2,FALSE),"-")</f>
        <v>-</v>
      </c>
      <c r="AA445" t="s">
        <v>2394</v>
      </c>
      <c r="AB445" t="str">
        <f>+IF(W445="","-",IF(W445="UNICO","CENSO","MUESTRA"))</f>
        <v>MUESTRA</v>
      </c>
      <c r="AC445" t="s">
        <v>2398</v>
      </c>
      <c r="AD445" t="s">
        <v>134</v>
      </c>
    </row>
    <row r="446" spans="1:30" x14ac:dyDescent="0.25">
      <c r="A446" s="5" t="str">
        <f t="shared" si="6"/>
        <v>0010DM0452</v>
      </c>
      <c r="B446" s="23" t="s">
        <v>2119</v>
      </c>
      <c r="C446" t="s">
        <v>88</v>
      </c>
      <c r="D446" t="s">
        <v>371</v>
      </c>
      <c r="E446" t="s">
        <v>373</v>
      </c>
      <c r="F446">
        <v>611844</v>
      </c>
      <c r="G446">
        <v>0</v>
      </c>
      <c r="H446" t="s">
        <v>381</v>
      </c>
      <c r="I446" t="s">
        <v>20</v>
      </c>
      <c r="J446" t="s">
        <v>90</v>
      </c>
      <c r="K446" t="s">
        <v>21</v>
      </c>
      <c r="M446" t="s">
        <v>17642</v>
      </c>
      <c r="N446" t="s">
        <v>22</v>
      </c>
      <c r="O446" t="s">
        <v>23</v>
      </c>
      <c r="P446" t="s">
        <v>26</v>
      </c>
      <c r="Q446" t="s">
        <v>92</v>
      </c>
      <c r="R446" s="13">
        <v>184</v>
      </c>
      <c r="S446" s="13">
        <v>9</v>
      </c>
      <c r="T446" s="21">
        <v>1</v>
      </c>
      <c r="V446" t="s">
        <v>2116</v>
      </c>
      <c r="W446" t="str">
        <f>+IF(V446="","",IF(MID(V446,1,3)="ECE","UNICO",IF(V446="FINES",CONCATENATE("R",IF(OR(C446="16",C446="21",C446="22",C446="23"),"16212223",IF(OR(C446="15",C446="17",C446="24",C446="25"),"15172425",C446))),IF(V446="CEBAS","UNICO",IF(VALUE(C446)&lt;=11,"AMBA","INTERIOR")))))</f>
        <v>INTERIOR</v>
      </c>
      <c r="X446" s="20" t="str">
        <f>+IF(V446="","-",CONCATENATE(V446,"_",W446))</f>
        <v>CENS_INTERIOR</v>
      </c>
      <c r="Y446" s="59">
        <v>0.31409709236106359</v>
      </c>
      <c r="Z446" t="str">
        <f>+IFERROR(VLOOKUP(H446,#REF!,2,FALSE),"-")</f>
        <v>-</v>
      </c>
      <c r="AA446" t="s">
        <v>2394</v>
      </c>
      <c r="AB446" t="str">
        <f>+IF(W446="","-",IF(W446="UNICO","CENSO","MUESTRA"))</f>
        <v>MUESTRA</v>
      </c>
      <c r="AC446" t="s">
        <v>2397</v>
      </c>
      <c r="AD446" t="s">
        <v>134</v>
      </c>
    </row>
    <row r="447" spans="1:30" x14ac:dyDescent="0.25">
      <c r="A447" s="5" t="str">
        <f t="shared" si="6"/>
        <v>0020DM0451</v>
      </c>
      <c r="B447" s="23" t="s">
        <v>2119</v>
      </c>
      <c r="C447" t="s">
        <v>159</v>
      </c>
      <c r="D447" t="s">
        <v>481</v>
      </c>
      <c r="E447" t="s">
        <v>482</v>
      </c>
      <c r="F447">
        <v>623873</v>
      </c>
      <c r="G447">
        <v>0</v>
      </c>
      <c r="H447" t="s">
        <v>484</v>
      </c>
      <c r="I447" t="s">
        <v>20</v>
      </c>
      <c r="J447" t="s">
        <v>90</v>
      </c>
      <c r="K447" t="s">
        <v>21</v>
      </c>
      <c r="M447" t="s">
        <v>17715</v>
      </c>
      <c r="N447" t="s">
        <v>22</v>
      </c>
      <c r="O447" t="s">
        <v>23</v>
      </c>
      <c r="P447" t="s">
        <v>26</v>
      </c>
      <c r="Q447" t="s">
        <v>92</v>
      </c>
      <c r="R447" s="13">
        <v>74</v>
      </c>
      <c r="S447" s="13">
        <v>5</v>
      </c>
      <c r="T447" s="21">
        <v>1</v>
      </c>
      <c r="V447" t="s">
        <v>2116</v>
      </c>
      <c r="W447" t="str">
        <f>+IF(V447="","",IF(MID(V447,1,3)="ECE","UNICO",IF(V447="FINES",CONCATENATE("R",IF(OR(C447="16",C447="21",C447="22",C447="23"),"16212223",IF(OR(C447="15",C447="17",C447="24",C447="25"),"15172425",C447))),IF(V447="CEBAS","UNICO",IF(VALUE(C447)&lt;=11,"AMBA","INTERIOR")))))</f>
        <v>INTERIOR</v>
      </c>
      <c r="X447" s="20" t="str">
        <f>+IF(V447="","-",CONCATENATE(V447,"_",W447))</f>
        <v>CENS_INTERIOR</v>
      </c>
      <c r="Y447" s="59">
        <v>0.31561956672292008</v>
      </c>
      <c r="Z447" t="str">
        <f>+IFERROR(VLOOKUP(H447,#REF!,2,FALSE),"-")</f>
        <v>-</v>
      </c>
      <c r="AA447" t="s">
        <v>2394</v>
      </c>
      <c r="AB447" t="str">
        <f>+IF(W447="","-",IF(W447="UNICO","CENSO","MUESTRA"))</f>
        <v>MUESTRA</v>
      </c>
      <c r="AC447" t="s">
        <v>2397</v>
      </c>
      <c r="AD447" t="s">
        <v>134</v>
      </c>
    </row>
    <row r="448" spans="1:30" x14ac:dyDescent="0.25">
      <c r="A448" s="5" t="str">
        <f t="shared" si="6"/>
        <v>0081DM0453</v>
      </c>
      <c r="B448" s="23" t="s">
        <v>2119</v>
      </c>
      <c r="C448" t="s">
        <v>153</v>
      </c>
      <c r="D448" t="s">
        <v>1427</v>
      </c>
      <c r="E448" t="s">
        <v>1428</v>
      </c>
      <c r="F448">
        <v>623781</v>
      </c>
      <c r="G448">
        <v>0</v>
      </c>
      <c r="H448" t="s">
        <v>1439</v>
      </c>
      <c r="I448" t="s">
        <v>20</v>
      </c>
      <c r="J448" t="s">
        <v>90</v>
      </c>
      <c r="K448" t="s">
        <v>21</v>
      </c>
      <c r="M448" t="s">
        <v>17638</v>
      </c>
      <c r="N448" t="s">
        <v>22</v>
      </c>
      <c r="O448" t="s">
        <v>23</v>
      </c>
      <c r="P448" t="s">
        <v>26</v>
      </c>
      <c r="Q448" t="s">
        <v>92</v>
      </c>
      <c r="R448" s="13">
        <v>192</v>
      </c>
      <c r="S448" s="13">
        <v>9</v>
      </c>
      <c r="T448" s="21">
        <v>1</v>
      </c>
      <c r="V448" t="s">
        <v>2116</v>
      </c>
      <c r="W448" t="str">
        <f>+IF(V448="","",IF(MID(V448,1,3)="ECE","UNICO",IF(V448="FINES",CONCATENATE("R",IF(OR(C448="16",C448="21",C448="22",C448="23"),"16212223",IF(OR(C448="15",C448="17",C448="24",C448="25"),"15172425",C448))),IF(V448="CEBAS","UNICO",IF(VALUE(C448)&lt;=11,"AMBA","INTERIOR")))))</f>
        <v>INTERIOR</v>
      </c>
      <c r="X448" s="20" t="str">
        <f>+IF(V448="","-",CONCATENATE(V448,"_",W448))</f>
        <v>CENS_INTERIOR</v>
      </c>
      <c r="Y448" s="59">
        <v>0.31807974808745909</v>
      </c>
      <c r="Z448" t="str">
        <f>+IFERROR(VLOOKUP(H448,#REF!,2,FALSE),"-")</f>
        <v>-</v>
      </c>
      <c r="AA448" t="s">
        <v>2394</v>
      </c>
      <c r="AB448" t="str">
        <f>+IF(W448="","-",IF(W448="UNICO","CENSO","MUESTRA"))</f>
        <v>MUESTRA</v>
      </c>
      <c r="AC448" t="s">
        <v>2398</v>
      </c>
      <c r="AD448" t="s">
        <v>134</v>
      </c>
    </row>
    <row r="449" spans="1:30" x14ac:dyDescent="0.25">
      <c r="A449" s="5" t="str">
        <f t="shared" si="6"/>
        <v>0059DM0451</v>
      </c>
      <c r="B449" s="23" t="s">
        <v>2119</v>
      </c>
      <c r="C449" t="s">
        <v>83</v>
      </c>
      <c r="D449" t="s">
        <v>935</v>
      </c>
      <c r="E449" t="s">
        <v>936</v>
      </c>
      <c r="F449">
        <v>623957</v>
      </c>
      <c r="G449">
        <v>0</v>
      </c>
      <c r="H449" t="s">
        <v>942</v>
      </c>
      <c r="I449" t="s">
        <v>20</v>
      </c>
      <c r="J449" t="s">
        <v>90</v>
      </c>
      <c r="K449" t="s">
        <v>21</v>
      </c>
      <c r="M449" t="s">
        <v>2289</v>
      </c>
      <c r="N449" t="s">
        <v>22</v>
      </c>
      <c r="O449" t="s">
        <v>23</v>
      </c>
      <c r="P449" t="s">
        <v>26</v>
      </c>
      <c r="Q449" t="s">
        <v>92</v>
      </c>
      <c r="R449" s="13">
        <v>134</v>
      </c>
      <c r="S449" s="13">
        <v>9</v>
      </c>
      <c r="T449" s="21">
        <v>1</v>
      </c>
      <c r="V449" t="s">
        <v>2116</v>
      </c>
      <c r="W449" t="str">
        <f>+IF(V449="","",IF(MID(V449,1,3)="ECE","UNICO",IF(V449="FINES",CONCATENATE("R",IF(OR(C449="16",C449="21",C449="22",C449="23"),"16212223",IF(OR(C449="15",C449="17",C449="24",C449="25"),"15172425",C449))),IF(V449="CEBAS","UNICO",IF(VALUE(C449)&lt;=11,"AMBA","INTERIOR")))))</f>
        <v>INTERIOR</v>
      </c>
      <c r="X449" s="20" t="str">
        <f>+IF(V449="","-",CONCATENATE(V449,"_",W449))</f>
        <v>CENS_INTERIOR</v>
      </c>
      <c r="Y449" s="59">
        <v>0.31924203617705238</v>
      </c>
      <c r="Z449" t="str">
        <f>+IFERROR(VLOOKUP(H449,#REF!,2,FALSE),"-")</f>
        <v>-</v>
      </c>
      <c r="AA449" t="s">
        <v>2394</v>
      </c>
      <c r="AB449" t="str">
        <f>+IF(W449="","-",IF(W449="UNICO","CENSO","MUESTRA"))</f>
        <v>MUESTRA</v>
      </c>
      <c r="AC449" t="s">
        <v>2397</v>
      </c>
      <c r="AD449" t="s">
        <v>134</v>
      </c>
    </row>
    <row r="450" spans="1:30" x14ac:dyDescent="0.25">
      <c r="A450" s="5" t="str">
        <f t="shared" si="6"/>
        <v>0081DM0452</v>
      </c>
      <c r="B450" s="23" t="s">
        <v>2119</v>
      </c>
      <c r="C450" t="s">
        <v>153</v>
      </c>
      <c r="D450" t="s">
        <v>1427</v>
      </c>
      <c r="E450" t="s">
        <v>1428</v>
      </c>
      <c r="F450">
        <v>623780</v>
      </c>
      <c r="G450">
        <v>0</v>
      </c>
      <c r="H450" t="s">
        <v>1438</v>
      </c>
      <c r="I450" t="s">
        <v>20</v>
      </c>
      <c r="J450" t="s">
        <v>90</v>
      </c>
      <c r="K450" t="s">
        <v>21</v>
      </c>
      <c r="M450" t="s">
        <v>17642</v>
      </c>
      <c r="N450" t="s">
        <v>22</v>
      </c>
      <c r="O450" t="s">
        <v>23</v>
      </c>
      <c r="P450" t="s">
        <v>26</v>
      </c>
      <c r="Q450" t="s">
        <v>92</v>
      </c>
      <c r="R450" s="13">
        <v>190</v>
      </c>
      <c r="S450" s="13">
        <v>10</v>
      </c>
      <c r="T450" s="21">
        <v>1</v>
      </c>
      <c r="V450" t="s">
        <v>2116</v>
      </c>
      <c r="W450" t="str">
        <f>+IF(V450="","",IF(MID(V450,1,3)="ECE","UNICO",IF(V450="FINES",CONCATENATE("R",IF(OR(C450="16",C450="21",C450="22",C450="23"),"16212223",IF(OR(C450="15",C450="17",C450="24",C450="25"),"15172425",C450))),IF(V450="CEBAS","UNICO",IF(VALUE(C450)&lt;=11,"AMBA","INTERIOR")))))</f>
        <v>INTERIOR</v>
      </c>
      <c r="X450" s="20" t="str">
        <f>+IF(V450="","-",CONCATENATE(V450,"_",W450))</f>
        <v>CENS_INTERIOR</v>
      </c>
      <c r="Y450" s="59">
        <v>0.31989849829360062</v>
      </c>
      <c r="Z450" t="str">
        <f>+IFERROR(VLOOKUP(H450,#REF!,2,FALSE),"-")</f>
        <v>-</v>
      </c>
      <c r="AA450" t="s">
        <v>2394</v>
      </c>
      <c r="AB450" t="str">
        <f>+IF(W450="","-",IF(W450="UNICO","CENSO","MUESTRA"))</f>
        <v>MUESTRA</v>
      </c>
      <c r="AC450" t="s">
        <v>2398</v>
      </c>
      <c r="AD450" t="s">
        <v>134</v>
      </c>
    </row>
    <row r="451" spans="1:30" x14ac:dyDescent="0.25">
      <c r="A451" s="5" t="str">
        <f t="shared" ref="A451:A514" si="7">+H451</f>
        <v>0043DM0465</v>
      </c>
      <c r="B451" s="23" t="s">
        <v>2119</v>
      </c>
      <c r="C451" t="s">
        <v>161</v>
      </c>
      <c r="D451" t="s">
        <v>677</v>
      </c>
      <c r="E451" t="s">
        <v>678</v>
      </c>
      <c r="F451">
        <v>623808</v>
      </c>
      <c r="G451">
        <v>0</v>
      </c>
      <c r="H451" t="s">
        <v>737</v>
      </c>
      <c r="I451" t="s">
        <v>20</v>
      </c>
      <c r="J451" t="s">
        <v>90</v>
      </c>
      <c r="K451" t="s">
        <v>21</v>
      </c>
      <c r="M451" t="s">
        <v>17704</v>
      </c>
      <c r="N451" t="s">
        <v>22</v>
      </c>
      <c r="O451" t="s">
        <v>23</v>
      </c>
      <c r="P451" t="s">
        <v>26</v>
      </c>
      <c r="Q451" t="s">
        <v>92</v>
      </c>
      <c r="R451" s="13">
        <v>115</v>
      </c>
      <c r="S451" s="13">
        <v>7</v>
      </c>
      <c r="T451" s="21">
        <v>1</v>
      </c>
      <c r="V451" t="s">
        <v>2116</v>
      </c>
      <c r="W451" t="str">
        <f>+IF(V451="","",IF(MID(V451,1,3)="ECE","UNICO",IF(V451="FINES",CONCATENATE("R",IF(OR(C451="16",C451="21",C451="22",C451="23"),"16212223",IF(OR(C451="15",C451="17",C451="24",C451="25"),"15172425",C451))),IF(V451="CEBAS","UNICO",IF(VALUE(C451)&lt;=11,"AMBA","INTERIOR")))))</f>
        <v>INTERIOR</v>
      </c>
      <c r="X451" s="20" t="str">
        <f>+IF(V451="","-",CONCATENATE(V451,"_",W451))</f>
        <v>CENS_INTERIOR</v>
      </c>
      <c r="Y451" s="59">
        <v>0.32011676187577998</v>
      </c>
      <c r="Z451" t="str">
        <f>+IFERROR(VLOOKUP(H451,#REF!,2,FALSE),"-")</f>
        <v>-</v>
      </c>
      <c r="AA451" t="s">
        <v>2394</v>
      </c>
      <c r="AB451" t="str">
        <f>+IF(W451="","-",IF(W451="UNICO","CENSO","MUESTRA"))</f>
        <v>MUESTRA</v>
      </c>
      <c r="AC451" t="s">
        <v>2398</v>
      </c>
      <c r="AD451" t="s">
        <v>134</v>
      </c>
    </row>
    <row r="452" spans="1:30" x14ac:dyDescent="0.25">
      <c r="A452" s="5" t="str">
        <f t="shared" si="7"/>
        <v>0039DM0451</v>
      </c>
      <c r="B452" s="23" t="s">
        <v>2119</v>
      </c>
      <c r="C452" t="s">
        <v>280</v>
      </c>
      <c r="D452" t="s">
        <v>657</v>
      </c>
      <c r="E452" t="s">
        <v>658</v>
      </c>
      <c r="F452">
        <v>623798</v>
      </c>
      <c r="G452">
        <v>0</v>
      </c>
      <c r="H452" t="s">
        <v>661</v>
      </c>
      <c r="I452" t="s">
        <v>20</v>
      </c>
      <c r="J452" t="s">
        <v>90</v>
      </c>
      <c r="K452" t="s">
        <v>21</v>
      </c>
      <c r="M452" t="s">
        <v>2289</v>
      </c>
      <c r="N452" t="s">
        <v>136</v>
      </c>
      <c r="O452" t="s">
        <v>23</v>
      </c>
      <c r="P452" t="s">
        <v>26</v>
      </c>
      <c r="Q452" t="s">
        <v>92</v>
      </c>
      <c r="R452" s="13">
        <v>34</v>
      </c>
      <c r="S452" s="13">
        <v>3</v>
      </c>
      <c r="T452" s="21">
        <v>1</v>
      </c>
      <c r="V452" t="s">
        <v>2116</v>
      </c>
      <c r="W452" t="str">
        <f>+IF(V452="","",IF(MID(V452,1,3)="ECE","UNICO",IF(V452="FINES",CONCATENATE("R",IF(OR(C452="16",C452="21",C452="22",C452="23"),"16212223",IF(OR(C452="15",C452="17",C452="24",C452="25"),"15172425",C452))),IF(V452="CEBAS","UNICO",IF(VALUE(C452)&lt;=11,"AMBA","INTERIOR")))))</f>
        <v>INTERIOR</v>
      </c>
      <c r="X452" s="20" t="str">
        <f>+IF(V452="","-",CONCATENATE(V452,"_",W452))</f>
        <v>CENS_INTERIOR</v>
      </c>
      <c r="Y452" s="59">
        <v>0.32405185348847332</v>
      </c>
      <c r="Z452" t="str">
        <f>+IFERROR(VLOOKUP(H452,#REF!,2,FALSE),"-")</f>
        <v>-</v>
      </c>
      <c r="AA452" t="s">
        <v>2394</v>
      </c>
      <c r="AB452" t="str">
        <f>+IF(W452="","-",IF(W452="UNICO","CENSO","MUESTRA"))</f>
        <v>MUESTRA</v>
      </c>
      <c r="AC452" t="s">
        <v>2398</v>
      </c>
      <c r="AD452" t="s">
        <v>134</v>
      </c>
    </row>
    <row r="453" spans="1:30" x14ac:dyDescent="0.25">
      <c r="A453" s="5" t="str">
        <f t="shared" si="7"/>
        <v>0041DM0451</v>
      </c>
      <c r="B453" s="23" t="s">
        <v>2119</v>
      </c>
      <c r="C453" t="s">
        <v>142</v>
      </c>
      <c r="D453" t="s">
        <v>668</v>
      </c>
      <c r="E453" t="s">
        <v>669</v>
      </c>
      <c r="F453">
        <v>607575</v>
      </c>
      <c r="G453">
        <v>0</v>
      </c>
      <c r="H453" t="s">
        <v>672</v>
      </c>
      <c r="I453" t="s">
        <v>20</v>
      </c>
      <c r="J453" t="s">
        <v>90</v>
      </c>
      <c r="K453" t="s">
        <v>21</v>
      </c>
      <c r="M453" t="s">
        <v>2289</v>
      </c>
      <c r="N453" t="s">
        <v>22</v>
      </c>
      <c r="O453" t="s">
        <v>23</v>
      </c>
      <c r="P453" t="s">
        <v>26</v>
      </c>
      <c r="Q453" t="s">
        <v>92</v>
      </c>
      <c r="R453" s="13">
        <v>119</v>
      </c>
      <c r="S453" s="13">
        <v>5</v>
      </c>
      <c r="T453" s="21">
        <v>1</v>
      </c>
      <c r="V453" t="s">
        <v>2116</v>
      </c>
      <c r="W453" t="str">
        <f>+IF(V453="","",IF(MID(V453,1,3)="ECE","UNICO",IF(V453="FINES",CONCATENATE("R",IF(OR(C453="16",C453="21",C453="22",C453="23"),"16212223",IF(OR(C453="15",C453="17",C453="24",C453="25"),"15172425",C453))),IF(V453="CEBAS","UNICO",IF(VALUE(C453)&lt;=11,"AMBA","INTERIOR")))))</f>
        <v>INTERIOR</v>
      </c>
      <c r="X453" s="20" t="str">
        <f>+IF(V453="","-",CONCATENATE(V453,"_",W453))</f>
        <v>CENS_INTERIOR</v>
      </c>
      <c r="Y453" s="59">
        <v>0.32514401407618271</v>
      </c>
      <c r="Z453" t="str">
        <f>+IFERROR(VLOOKUP(H453,#REF!,2,FALSE),"-")</f>
        <v>-</v>
      </c>
      <c r="AA453" t="s">
        <v>2394</v>
      </c>
      <c r="AB453" t="str">
        <f>+IF(W453="","-",IF(W453="UNICO","CENSO","MUESTRA"))</f>
        <v>MUESTRA</v>
      </c>
      <c r="AC453" t="s">
        <v>2398</v>
      </c>
      <c r="AD453" t="s">
        <v>134</v>
      </c>
    </row>
    <row r="454" spans="1:30" x14ac:dyDescent="0.25">
      <c r="A454" s="5" t="str">
        <f t="shared" si="7"/>
        <v>0054DM0451</v>
      </c>
      <c r="B454" s="23" t="s">
        <v>2119</v>
      </c>
      <c r="C454" t="s">
        <v>417</v>
      </c>
      <c r="D454" t="s">
        <v>877</v>
      </c>
      <c r="E454" t="s">
        <v>878</v>
      </c>
      <c r="F454">
        <v>623910</v>
      </c>
      <c r="G454">
        <v>0</v>
      </c>
      <c r="H454" t="s">
        <v>881</v>
      </c>
      <c r="I454" t="s">
        <v>20</v>
      </c>
      <c r="J454" t="s">
        <v>90</v>
      </c>
      <c r="K454" t="s">
        <v>21</v>
      </c>
      <c r="M454" t="s">
        <v>2289</v>
      </c>
      <c r="N454" t="s">
        <v>22</v>
      </c>
      <c r="O454" t="s">
        <v>23</v>
      </c>
      <c r="P454" t="s">
        <v>26</v>
      </c>
      <c r="Q454" t="s">
        <v>92</v>
      </c>
      <c r="R454" s="13">
        <v>43</v>
      </c>
      <c r="S454" s="13">
        <v>3</v>
      </c>
      <c r="T454" s="21">
        <v>1</v>
      </c>
      <c r="V454" t="s">
        <v>2116</v>
      </c>
      <c r="W454" t="str">
        <f>+IF(V454="","",IF(MID(V454,1,3)="ECE","UNICO",IF(V454="FINES",CONCATENATE("R",IF(OR(C454="16",C454="21",C454="22",C454="23"),"16212223",IF(OR(C454="15",C454="17",C454="24",C454="25"),"15172425",C454))),IF(V454="CEBAS","UNICO",IF(VALUE(C454)&lt;=11,"AMBA","INTERIOR")))))</f>
        <v>INTERIOR</v>
      </c>
      <c r="X454" s="20" t="str">
        <f>+IF(V454="","-",CONCATENATE(V454,"_",W454))</f>
        <v>CENS_INTERIOR</v>
      </c>
      <c r="Y454" s="59">
        <v>0.32960149802659688</v>
      </c>
      <c r="Z454" t="str">
        <f>+IFERROR(VLOOKUP(H454,#REF!,2,FALSE),"-")</f>
        <v>-</v>
      </c>
      <c r="AA454" t="s">
        <v>2394</v>
      </c>
      <c r="AB454" t="str">
        <f>+IF(W454="","-",IF(W454="UNICO","CENSO","MUESTRA"))</f>
        <v>MUESTRA</v>
      </c>
      <c r="AC454" t="s">
        <v>2397</v>
      </c>
      <c r="AD454" t="s">
        <v>134</v>
      </c>
    </row>
    <row r="455" spans="1:30" x14ac:dyDescent="0.25">
      <c r="A455" s="5" t="str">
        <f t="shared" si="7"/>
        <v>0023DM0451</v>
      </c>
      <c r="B455" s="23" t="s">
        <v>2119</v>
      </c>
      <c r="C455" t="s">
        <v>417</v>
      </c>
      <c r="D455" t="s">
        <v>495</v>
      </c>
      <c r="E455" t="s">
        <v>496</v>
      </c>
      <c r="F455">
        <v>623922</v>
      </c>
      <c r="G455">
        <v>0</v>
      </c>
      <c r="H455" t="s">
        <v>499</v>
      </c>
      <c r="I455" t="s">
        <v>20</v>
      </c>
      <c r="J455" t="s">
        <v>90</v>
      </c>
      <c r="K455" t="s">
        <v>21</v>
      </c>
      <c r="M455" t="s">
        <v>2289</v>
      </c>
      <c r="N455" t="s">
        <v>22</v>
      </c>
      <c r="O455" t="s">
        <v>23</v>
      </c>
      <c r="P455" t="s">
        <v>26</v>
      </c>
      <c r="Q455" t="s">
        <v>92</v>
      </c>
      <c r="R455" s="13">
        <v>39</v>
      </c>
      <c r="S455" s="13">
        <v>3</v>
      </c>
      <c r="T455" s="21">
        <v>1</v>
      </c>
      <c r="V455" t="s">
        <v>2116</v>
      </c>
      <c r="W455" t="str">
        <f>+IF(V455="","",IF(MID(V455,1,3)="ECE","UNICO",IF(V455="FINES",CONCATENATE("R",IF(OR(C455="16",C455="21",C455="22",C455="23"),"16212223",IF(OR(C455="15",C455="17",C455="24",C455="25"),"15172425",C455))),IF(V455="CEBAS","UNICO",IF(VALUE(C455)&lt;=11,"AMBA","INTERIOR")))))</f>
        <v>INTERIOR</v>
      </c>
      <c r="X455" s="20" t="str">
        <f>+IF(V455="","-",CONCATENATE(V455,"_",W455))</f>
        <v>CENS_INTERIOR</v>
      </c>
      <c r="Y455" s="59">
        <v>0.33058653697371482</v>
      </c>
      <c r="Z455" t="str">
        <f>+IFERROR(VLOOKUP(H455,#REF!,2,FALSE),"-")</f>
        <v>-</v>
      </c>
      <c r="AA455" t="s">
        <v>2394</v>
      </c>
      <c r="AB455" t="str">
        <f>+IF(W455="","-",IF(W455="UNICO","CENSO","MUESTRA"))</f>
        <v>MUESTRA</v>
      </c>
      <c r="AC455" t="s">
        <v>2398</v>
      </c>
      <c r="AD455" t="s">
        <v>134</v>
      </c>
    </row>
    <row r="456" spans="1:30" x14ac:dyDescent="0.25">
      <c r="A456" s="5" t="str">
        <f t="shared" si="7"/>
        <v>0123DM0451</v>
      </c>
      <c r="B456" s="23" t="s">
        <v>2119</v>
      </c>
      <c r="C456" t="s">
        <v>280</v>
      </c>
      <c r="D456" t="s">
        <v>395</v>
      </c>
      <c r="E456" t="s">
        <v>1951</v>
      </c>
      <c r="F456">
        <v>607747</v>
      </c>
      <c r="G456">
        <v>0</v>
      </c>
      <c r="H456" t="s">
        <v>1960</v>
      </c>
      <c r="I456" t="s">
        <v>20</v>
      </c>
      <c r="J456" t="s">
        <v>90</v>
      </c>
      <c r="K456" t="s">
        <v>21</v>
      </c>
      <c r="M456" t="s">
        <v>2289</v>
      </c>
      <c r="N456" t="s">
        <v>22</v>
      </c>
      <c r="O456" t="s">
        <v>23</v>
      </c>
      <c r="P456" t="s">
        <v>26</v>
      </c>
      <c r="Q456" t="s">
        <v>92</v>
      </c>
      <c r="R456" s="13">
        <v>57</v>
      </c>
      <c r="S456" s="13">
        <v>9</v>
      </c>
      <c r="T456" s="21">
        <v>1</v>
      </c>
      <c r="V456" t="s">
        <v>2116</v>
      </c>
      <c r="W456" t="str">
        <f>+IF(V456="","",IF(MID(V456,1,3)="ECE","UNICO",IF(V456="FINES",CONCATENATE("R",IF(OR(C456="16",C456="21",C456="22",C456="23"),"16212223",IF(OR(C456="15",C456="17",C456="24",C456="25"),"15172425",C456))),IF(V456="CEBAS","UNICO",IF(VALUE(C456)&lt;=11,"AMBA","INTERIOR")))))</f>
        <v>INTERIOR</v>
      </c>
      <c r="X456" s="20" t="str">
        <f>+IF(V456="","-",CONCATENATE(V456,"_",W456))</f>
        <v>CENS_INTERIOR</v>
      </c>
      <c r="Y456" s="59">
        <v>0.33207798239431879</v>
      </c>
      <c r="Z456" t="str">
        <f>+IFERROR(VLOOKUP(H456,#REF!,2,FALSE),"-")</f>
        <v>-</v>
      </c>
      <c r="AA456" t="s">
        <v>2394</v>
      </c>
      <c r="AB456" t="str">
        <f>+IF(W456="","-",IF(W456="UNICO","CENSO","MUESTRA"))</f>
        <v>MUESTRA</v>
      </c>
      <c r="AC456" t="s">
        <v>2397</v>
      </c>
      <c r="AD456" t="s">
        <v>134</v>
      </c>
    </row>
    <row r="457" spans="1:30" x14ac:dyDescent="0.25">
      <c r="A457" s="5" t="str">
        <f t="shared" si="7"/>
        <v>0008DM0456</v>
      </c>
      <c r="B457" s="23" t="s">
        <v>2119</v>
      </c>
      <c r="C457" t="s">
        <v>139</v>
      </c>
      <c r="D457" t="s">
        <v>312</v>
      </c>
      <c r="E457" t="s">
        <v>314</v>
      </c>
      <c r="F457">
        <v>623823</v>
      </c>
      <c r="G457">
        <v>0</v>
      </c>
      <c r="H457" t="s">
        <v>343</v>
      </c>
      <c r="I457" t="s">
        <v>20</v>
      </c>
      <c r="J457" t="s">
        <v>90</v>
      </c>
      <c r="K457" t="s">
        <v>21</v>
      </c>
      <c r="M457" t="s">
        <v>17628</v>
      </c>
      <c r="N457" t="s">
        <v>22</v>
      </c>
      <c r="O457" t="s">
        <v>23</v>
      </c>
      <c r="P457" t="s">
        <v>26</v>
      </c>
      <c r="Q457" t="s">
        <v>92</v>
      </c>
      <c r="R457" s="13">
        <v>115</v>
      </c>
      <c r="S457" s="13">
        <v>7</v>
      </c>
      <c r="T457" s="21">
        <v>1</v>
      </c>
      <c r="V457" t="s">
        <v>2116</v>
      </c>
      <c r="W457" t="str">
        <f>+IF(V457="","",IF(MID(V457,1,3)="ECE","UNICO",IF(V457="FINES",CONCATENATE("R",IF(OR(C457="16",C457="21",C457="22",C457="23"),"16212223",IF(OR(C457="15",C457="17",C457="24",C457="25"),"15172425",C457))),IF(V457="CEBAS","UNICO",IF(VALUE(C457)&lt;=11,"AMBA","INTERIOR")))))</f>
        <v>INTERIOR</v>
      </c>
      <c r="X457" s="20" t="str">
        <f>+IF(V457="","-",CONCATENATE(V457,"_",W457))</f>
        <v>CENS_INTERIOR</v>
      </c>
      <c r="Y457" s="59">
        <v>0.34228008985519409</v>
      </c>
      <c r="Z457" t="str">
        <f>+IFERROR(VLOOKUP(H457,#REF!,2,FALSE),"-")</f>
        <v>-</v>
      </c>
      <c r="AA457" t="s">
        <v>2394</v>
      </c>
      <c r="AB457" t="str">
        <f>+IF(W457="","-",IF(W457="UNICO","CENSO","MUESTRA"))</f>
        <v>MUESTRA</v>
      </c>
      <c r="AC457" t="s">
        <v>2397</v>
      </c>
      <c r="AD457" t="s">
        <v>134</v>
      </c>
    </row>
    <row r="458" spans="1:30" x14ac:dyDescent="0.25">
      <c r="A458" s="5" t="str">
        <f t="shared" si="7"/>
        <v>0043DM0468</v>
      </c>
      <c r="B458" s="23" t="s">
        <v>2119</v>
      </c>
      <c r="C458" t="s">
        <v>161</v>
      </c>
      <c r="D458" t="s">
        <v>677</v>
      </c>
      <c r="E458" t="s">
        <v>678</v>
      </c>
      <c r="F458">
        <v>623810</v>
      </c>
      <c r="G458">
        <v>0</v>
      </c>
      <c r="H458" t="s">
        <v>740</v>
      </c>
      <c r="I458" t="s">
        <v>20</v>
      </c>
      <c r="J458" t="s">
        <v>90</v>
      </c>
      <c r="K458" t="s">
        <v>21</v>
      </c>
      <c r="M458" t="s">
        <v>17705</v>
      </c>
      <c r="N458" t="s">
        <v>22</v>
      </c>
      <c r="O458" t="s">
        <v>23</v>
      </c>
      <c r="P458" t="s">
        <v>26</v>
      </c>
      <c r="Q458" t="s">
        <v>92</v>
      </c>
      <c r="R458" s="13">
        <v>74</v>
      </c>
      <c r="S458" s="13">
        <v>6</v>
      </c>
      <c r="T458" s="21">
        <v>1</v>
      </c>
      <c r="V458" t="s">
        <v>2116</v>
      </c>
      <c r="W458" t="str">
        <f>+IF(V458="","",IF(MID(V458,1,3)="ECE","UNICO",IF(V458="FINES",CONCATENATE("R",IF(OR(C458="16",C458="21",C458="22",C458="23"),"16212223",IF(OR(C458="15",C458="17",C458="24",C458="25"),"15172425",C458))),IF(V458="CEBAS","UNICO",IF(VALUE(C458)&lt;=11,"AMBA","INTERIOR")))))</f>
        <v>INTERIOR</v>
      </c>
      <c r="X458" s="20" t="str">
        <f>+IF(V458="","-",CONCATENATE(V458,"_",W458))</f>
        <v>CENS_INTERIOR</v>
      </c>
      <c r="Y458" s="59">
        <v>0.34691378772258757</v>
      </c>
      <c r="Z458" t="str">
        <f>+IFERROR(VLOOKUP(H458,#REF!,2,FALSE),"-")</f>
        <v>-</v>
      </c>
      <c r="AA458" t="s">
        <v>2394</v>
      </c>
      <c r="AB458" t="str">
        <f>+IF(W458="","-",IF(W458="UNICO","CENSO","MUESTRA"))</f>
        <v>MUESTRA</v>
      </c>
      <c r="AC458" t="s">
        <v>2398</v>
      </c>
      <c r="AD458" t="s">
        <v>134</v>
      </c>
    </row>
    <row r="459" spans="1:30" x14ac:dyDescent="0.25">
      <c r="A459" s="5" t="str">
        <f t="shared" si="7"/>
        <v>0097DM0451</v>
      </c>
      <c r="B459" s="23" t="s">
        <v>2119</v>
      </c>
      <c r="C459" t="s">
        <v>88</v>
      </c>
      <c r="D459" t="s">
        <v>1620</v>
      </c>
      <c r="E459" t="s">
        <v>1621</v>
      </c>
      <c r="F459">
        <v>606987</v>
      </c>
      <c r="G459">
        <v>0</v>
      </c>
      <c r="H459" t="s">
        <v>1643</v>
      </c>
      <c r="I459" t="s">
        <v>20</v>
      </c>
      <c r="J459" t="s">
        <v>90</v>
      </c>
      <c r="K459" t="s">
        <v>21</v>
      </c>
      <c r="M459" t="s">
        <v>17706</v>
      </c>
      <c r="N459" t="s">
        <v>22</v>
      </c>
      <c r="O459" t="s">
        <v>23</v>
      </c>
      <c r="P459" t="s">
        <v>26</v>
      </c>
      <c r="Q459" t="s">
        <v>92</v>
      </c>
      <c r="R459" s="13">
        <v>357</v>
      </c>
      <c r="S459" s="13">
        <v>15</v>
      </c>
      <c r="T459" s="21">
        <v>1</v>
      </c>
      <c r="V459" t="s">
        <v>2116</v>
      </c>
      <c r="W459" t="str">
        <f>+IF(V459="","",IF(MID(V459,1,3)="ECE","UNICO",IF(V459="FINES",CONCATENATE("R",IF(OR(C459="16",C459="21",C459="22",C459="23"),"16212223",IF(OR(C459="15",C459="17",C459="24",C459="25"),"15172425",C459))),IF(V459="CEBAS","UNICO",IF(VALUE(C459)&lt;=11,"AMBA","INTERIOR")))))</f>
        <v>INTERIOR</v>
      </c>
      <c r="X459" s="20" t="str">
        <f>+IF(V459="","-",CONCATENATE(V459,"_",W459))</f>
        <v>CENS_INTERIOR</v>
      </c>
      <c r="Y459" s="59">
        <v>0.34840653743594879</v>
      </c>
      <c r="Z459" t="str">
        <f>+IFERROR(VLOOKUP(H459,#REF!,2,FALSE),"-")</f>
        <v>-</v>
      </c>
      <c r="AA459" t="s">
        <v>2394</v>
      </c>
      <c r="AB459" t="str">
        <f>+IF(W459="","-",IF(W459="UNICO","CENSO","MUESTRA"))</f>
        <v>MUESTRA</v>
      </c>
      <c r="AC459" t="s">
        <v>2397</v>
      </c>
      <c r="AD459" t="s">
        <v>134</v>
      </c>
    </row>
    <row r="460" spans="1:30" x14ac:dyDescent="0.25">
      <c r="A460" s="5" t="str">
        <f t="shared" si="7"/>
        <v>0052DM0452</v>
      </c>
      <c r="B460" s="23" t="s">
        <v>2119</v>
      </c>
      <c r="C460" t="s">
        <v>417</v>
      </c>
      <c r="D460" t="s">
        <v>848</v>
      </c>
      <c r="E460" t="s">
        <v>850</v>
      </c>
      <c r="F460">
        <v>623822</v>
      </c>
      <c r="G460">
        <v>0</v>
      </c>
      <c r="H460" t="s">
        <v>855</v>
      </c>
      <c r="I460" t="s">
        <v>20</v>
      </c>
      <c r="J460" t="s">
        <v>90</v>
      </c>
      <c r="K460" t="s">
        <v>21</v>
      </c>
      <c r="M460" t="s">
        <v>17642</v>
      </c>
      <c r="N460" t="s">
        <v>22</v>
      </c>
      <c r="O460" t="s">
        <v>23</v>
      </c>
      <c r="P460" t="s">
        <v>26</v>
      </c>
      <c r="Q460" t="s">
        <v>92</v>
      </c>
      <c r="R460" s="13">
        <v>111</v>
      </c>
      <c r="S460" s="13">
        <v>10</v>
      </c>
      <c r="T460" s="21">
        <v>1</v>
      </c>
      <c r="V460" t="s">
        <v>2116</v>
      </c>
      <c r="W460" t="str">
        <f>+IF(V460="","",IF(MID(V460,1,3)="ECE","UNICO",IF(V460="FINES",CONCATENATE("R",IF(OR(C460="16",C460="21",C460="22",C460="23"),"16212223",IF(OR(C460="15",C460="17",C460="24",C460="25"),"15172425",C460))),IF(V460="CEBAS","UNICO",IF(VALUE(C460)&lt;=11,"AMBA","INTERIOR")))))</f>
        <v>INTERIOR</v>
      </c>
      <c r="X460" s="20" t="str">
        <f>+IF(V460="","-",CONCATENATE(V460,"_",W460))</f>
        <v>CENS_INTERIOR</v>
      </c>
      <c r="Y460" s="59">
        <v>0.35143926905261152</v>
      </c>
      <c r="Z460" t="str">
        <f>+IFERROR(VLOOKUP(H460,#REF!,2,FALSE),"-")</f>
        <v>-</v>
      </c>
      <c r="AA460" t="s">
        <v>2394</v>
      </c>
      <c r="AB460" t="str">
        <f>+IF(W460="","-",IF(W460="UNICO","CENSO","MUESTRA"))</f>
        <v>MUESTRA</v>
      </c>
      <c r="AC460" t="s">
        <v>2397</v>
      </c>
      <c r="AD460" t="s">
        <v>134</v>
      </c>
    </row>
    <row r="461" spans="1:30" x14ac:dyDescent="0.25">
      <c r="A461" s="5" t="str">
        <f t="shared" si="7"/>
        <v>0008DM0460</v>
      </c>
      <c r="B461" s="23" t="s">
        <v>2119</v>
      </c>
      <c r="C461" t="s">
        <v>139</v>
      </c>
      <c r="D461" t="s">
        <v>312</v>
      </c>
      <c r="E461" t="s">
        <v>314</v>
      </c>
      <c r="F461">
        <v>623827</v>
      </c>
      <c r="G461">
        <v>0</v>
      </c>
      <c r="H461" t="s">
        <v>347</v>
      </c>
      <c r="I461" t="s">
        <v>20</v>
      </c>
      <c r="J461" t="s">
        <v>90</v>
      </c>
      <c r="K461" t="s">
        <v>21</v>
      </c>
      <c r="M461" t="s">
        <v>17633</v>
      </c>
      <c r="N461" t="s">
        <v>22</v>
      </c>
      <c r="O461" t="s">
        <v>23</v>
      </c>
      <c r="P461" t="s">
        <v>26</v>
      </c>
      <c r="Q461" t="s">
        <v>92</v>
      </c>
      <c r="R461" s="13">
        <v>115</v>
      </c>
      <c r="S461" s="13">
        <v>6</v>
      </c>
      <c r="T461" s="21">
        <v>1</v>
      </c>
      <c r="V461" t="s">
        <v>2116</v>
      </c>
      <c r="W461" t="str">
        <f>+IF(V461="","",IF(MID(V461,1,3)="ECE","UNICO",IF(V461="FINES",CONCATENATE("R",IF(OR(C461="16",C461="21",C461="22",C461="23"),"16212223",IF(OR(C461="15",C461="17",C461="24",C461="25"),"15172425",C461))),IF(V461="CEBAS","UNICO",IF(VALUE(C461)&lt;=11,"AMBA","INTERIOR")))))</f>
        <v>INTERIOR</v>
      </c>
      <c r="X461" s="20" t="str">
        <f>+IF(V461="","-",CONCATENATE(V461,"_",W461))</f>
        <v>CENS_INTERIOR</v>
      </c>
      <c r="Y461" s="59">
        <v>0.36040594333257431</v>
      </c>
      <c r="Z461" t="str">
        <f>+IFERROR(VLOOKUP(H461,#REF!,2,FALSE),"-")</f>
        <v>-</v>
      </c>
      <c r="AA461" t="s">
        <v>2394</v>
      </c>
      <c r="AB461" t="str">
        <f>+IF(W461="","-",IF(W461="UNICO","CENSO","MUESTRA"))</f>
        <v>MUESTRA</v>
      </c>
      <c r="AC461" t="s">
        <v>2397</v>
      </c>
      <c r="AD461" t="s">
        <v>134</v>
      </c>
    </row>
    <row r="462" spans="1:30" x14ac:dyDescent="0.25">
      <c r="A462" s="5" t="str">
        <f t="shared" si="7"/>
        <v>0028DM0452</v>
      </c>
      <c r="B462" s="23" t="s">
        <v>2119</v>
      </c>
      <c r="C462" t="s">
        <v>141</v>
      </c>
      <c r="D462" t="s">
        <v>184</v>
      </c>
      <c r="E462" t="s">
        <v>534</v>
      </c>
      <c r="F462">
        <v>623788</v>
      </c>
      <c r="G462">
        <v>0</v>
      </c>
      <c r="H462" t="s">
        <v>541</v>
      </c>
      <c r="I462" t="s">
        <v>20</v>
      </c>
      <c r="J462" t="s">
        <v>90</v>
      </c>
      <c r="K462" t="s">
        <v>21</v>
      </c>
      <c r="M462" t="s">
        <v>17642</v>
      </c>
      <c r="N462" t="s">
        <v>22</v>
      </c>
      <c r="O462" t="s">
        <v>23</v>
      </c>
      <c r="P462" t="s">
        <v>26</v>
      </c>
      <c r="Q462" t="s">
        <v>92</v>
      </c>
      <c r="R462" s="13">
        <v>310</v>
      </c>
      <c r="S462" s="13">
        <v>12</v>
      </c>
      <c r="T462" s="21">
        <v>1</v>
      </c>
      <c r="V462" t="s">
        <v>2116</v>
      </c>
      <c r="W462" t="str">
        <f>+IF(V462="","",IF(MID(V462,1,3)="ECE","UNICO",IF(V462="FINES",CONCATENATE("R",IF(OR(C462="16",C462="21",C462="22",C462="23"),"16212223",IF(OR(C462="15",C462="17",C462="24",C462="25"),"15172425",C462))),IF(V462="CEBAS","UNICO",IF(VALUE(C462)&lt;=11,"AMBA","INTERIOR")))))</f>
        <v>INTERIOR</v>
      </c>
      <c r="X462" s="20" t="str">
        <f>+IF(V462="","-",CONCATENATE(V462,"_",W462))</f>
        <v>CENS_INTERIOR</v>
      </c>
      <c r="Y462" s="59">
        <v>0.36233729365709672</v>
      </c>
      <c r="Z462" t="str">
        <f>+IFERROR(VLOOKUP(H462,#REF!,2,FALSE),"-")</f>
        <v>-</v>
      </c>
      <c r="AA462" t="s">
        <v>2394</v>
      </c>
      <c r="AB462" t="str">
        <f>+IF(W462="","-",IF(W462="UNICO","CENSO","MUESTRA"))</f>
        <v>MUESTRA</v>
      </c>
      <c r="AC462" t="s">
        <v>2398</v>
      </c>
      <c r="AD462" t="s">
        <v>134</v>
      </c>
    </row>
    <row r="463" spans="1:30" x14ac:dyDescent="0.25">
      <c r="A463" s="5" t="str">
        <f t="shared" si="7"/>
        <v>0024DM0451</v>
      </c>
      <c r="B463" s="23" t="s">
        <v>2119</v>
      </c>
      <c r="C463" t="s">
        <v>417</v>
      </c>
      <c r="D463" t="s">
        <v>502</v>
      </c>
      <c r="E463" t="s">
        <v>503</v>
      </c>
      <c r="F463">
        <v>622381</v>
      </c>
      <c r="G463">
        <v>0</v>
      </c>
      <c r="H463" t="s">
        <v>506</v>
      </c>
      <c r="I463" t="s">
        <v>20</v>
      </c>
      <c r="J463" t="s">
        <v>90</v>
      </c>
      <c r="K463" t="s">
        <v>21</v>
      </c>
      <c r="M463" t="s">
        <v>2289</v>
      </c>
      <c r="N463" t="s">
        <v>22</v>
      </c>
      <c r="O463" t="s">
        <v>23</v>
      </c>
      <c r="P463" t="s">
        <v>26</v>
      </c>
      <c r="Q463" t="s">
        <v>92</v>
      </c>
      <c r="R463" s="13">
        <v>194</v>
      </c>
      <c r="S463" s="13">
        <v>10</v>
      </c>
      <c r="T463" s="21">
        <v>1</v>
      </c>
      <c r="V463" t="s">
        <v>2116</v>
      </c>
      <c r="W463" t="str">
        <f>+IF(V463="","",IF(MID(V463,1,3)="ECE","UNICO",IF(V463="FINES",CONCATENATE("R",IF(OR(C463="16",C463="21",C463="22",C463="23"),"16212223",IF(OR(C463="15",C463="17",C463="24",C463="25"),"15172425",C463))),IF(V463="CEBAS","UNICO",IF(VALUE(C463)&lt;=11,"AMBA","INTERIOR")))))</f>
        <v>INTERIOR</v>
      </c>
      <c r="X463" s="20" t="str">
        <f>+IF(V463="","-",CONCATENATE(V463,"_",W463))</f>
        <v>CENS_INTERIOR</v>
      </c>
      <c r="Y463" s="59">
        <v>0.36369418054819108</v>
      </c>
      <c r="Z463" t="str">
        <f>+IFERROR(VLOOKUP(H463,#REF!,2,FALSE),"-")</f>
        <v>-</v>
      </c>
      <c r="AA463" t="s">
        <v>2394</v>
      </c>
      <c r="AB463" t="str">
        <f>+IF(W463="","-",IF(W463="UNICO","CENSO","MUESTRA"))</f>
        <v>MUESTRA</v>
      </c>
      <c r="AC463" t="s">
        <v>2398</v>
      </c>
      <c r="AD463" t="s">
        <v>134</v>
      </c>
    </row>
    <row r="464" spans="1:30" x14ac:dyDescent="0.25">
      <c r="A464" s="5" t="str">
        <f t="shared" si="7"/>
        <v>0106DM0451</v>
      </c>
      <c r="B464" s="23" t="s">
        <v>2119</v>
      </c>
      <c r="C464" t="s">
        <v>156</v>
      </c>
      <c r="D464" t="s">
        <v>515</v>
      </c>
      <c r="E464" t="s">
        <v>1743</v>
      </c>
      <c r="F464">
        <v>623525</v>
      </c>
      <c r="G464">
        <v>0</v>
      </c>
      <c r="H464" t="s">
        <v>1751</v>
      </c>
      <c r="I464" t="s">
        <v>20</v>
      </c>
      <c r="J464" t="s">
        <v>90</v>
      </c>
      <c r="K464" t="s">
        <v>21</v>
      </c>
      <c r="M464" t="s">
        <v>18029</v>
      </c>
      <c r="N464" t="s">
        <v>22</v>
      </c>
      <c r="O464" t="s">
        <v>23</v>
      </c>
      <c r="P464" t="s">
        <v>26</v>
      </c>
      <c r="Q464" t="s">
        <v>92</v>
      </c>
      <c r="R464" s="13">
        <v>70</v>
      </c>
      <c r="S464" s="13">
        <v>6</v>
      </c>
      <c r="T464" s="21">
        <v>1</v>
      </c>
      <c r="V464" t="s">
        <v>2116</v>
      </c>
      <c r="W464" t="str">
        <f>+IF(V464="","",IF(MID(V464,1,3)="ECE","UNICO",IF(V464="FINES",CONCATENATE("R",IF(OR(C464="16",C464="21",C464="22",C464="23"),"16212223",IF(OR(C464="15",C464="17",C464="24",C464="25"),"15172425",C464))),IF(V464="CEBAS","UNICO",IF(VALUE(C464)&lt;=11,"AMBA","INTERIOR")))))</f>
        <v>INTERIOR</v>
      </c>
      <c r="X464" s="20" t="str">
        <f>+IF(V464="","-",CONCATENATE(V464,"_",W464))</f>
        <v>CENS_INTERIOR</v>
      </c>
      <c r="Y464" s="59">
        <v>0.36551038062933722</v>
      </c>
      <c r="Z464" t="str">
        <f>+IFERROR(VLOOKUP(H464,#REF!,2,FALSE),"-")</f>
        <v>-</v>
      </c>
      <c r="AA464" t="s">
        <v>2394</v>
      </c>
      <c r="AB464" t="str">
        <f>+IF(W464="","-",IF(W464="UNICO","CENSO","MUESTRA"))</f>
        <v>MUESTRA</v>
      </c>
      <c r="AC464" t="s">
        <v>2398</v>
      </c>
      <c r="AD464" t="s">
        <v>134</v>
      </c>
    </row>
    <row r="465" spans="1:30" x14ac:dyDescent="0.25">
      <c r="A465" s="5" t="str">
        <f t="shared" si="7"/>
        <v>0065DM0451</v>
      </c>
      <c r="B465" s="23" t="s">
        <v>2119</v>
      </c>
      <c r="C465" t="s">
        <v>280</v>
      </c>
      <c r="D465" t="s">
        <v>1047</v>
      </c>
      <c r="E465" t="s">
        <v>1048</v>
      </c>
      <c r="F465">
        <v>623800</v>
      </c>
      <c r="G465">
        <v>0</v>
      </c>
      <c r="H465" t="s">
        <v>1051</v>
      </c>
      <c r="I465" t="s">
        <v>20</v>
      </c>
      <c r="J465" t="s">
        <v>90</v>
      </c>
      <c r="K465" t="s">
        <v>21</v>
      </c>
      <c r="M465" t="s">
        <v>2289</v>
      </c>
      <c r="N465" t="s">
        <v>22</v>
      </c>
      <c r="O465" t="s">
        <v>23</v>
      </c>
      <c r="P465" t="s">
        <v>26</v>
      </c>
      <c r="Q465" t="s">
        <v>92</v>
      </c>
      <c r="R465" s="13">
        <v>53</v>
      </c>
      <c r="S465" s="13">
        <v>3</v>
      </c>
      <c r="T465" s="21">
        <v>1</v>
      </c>
      <c r="V465" t="s">
        <v>2116</v>
      </c>
      <c r="W465" t="str">
        <f>+IF(V465="","",IF(MID(V465,1,3)="ECE","UNICO",IF(V465="FINES",CONCATENATE("R",IF(OR(C465="16",C465="21",C465="22",C465="23"),"16212223",IF(OR(C465="15",C465="17",C465="24",C465="25"),"15172425",C465))),IF(V465="CEBAS","UNICO",IF(VALUE(C465)&lt;=11,"AMBA","INTERIOR")))))</f>
        <v>INTERIOR</v>
      </c>
      <c r="X465" s="20" t="str">
        <f>+IF(V465="","-",CONCATENATE(V465,"_",W465))</f>
        <v>CENS_INTERIOR</v>
      </c>
      <c r="Y465" s="59">
        <v>0.36562062094086101</v>
      </c>
      <c r="Z465" t="str">
        <f>+IFERROR(VLOOKUP(H465,#REF!,2,FALSE),"-")</f>
        <v>-</v>
      </c>
      <c r="AA465" t="s">
        <v>2394</v>
      </c>
      <c r="AB465" t="str">
        <f>+IF(W465="","-",IF(W465="UNICO","CENSO","MUESTRA"))</f>
        <v>MUESTRA</v>
      </c>
      <c r="AC465" t="s">
        <v>2397</v>
      </c>
      <c r="AD465" t="s">
        <v>134</v>
      </c>
    </row>
    <row r="466" spans="1:30" x14ac:dyDescent="0.25">
      <c r="A466" s="5" t="str">
        <f t="shared" si="7"/>
        <v>0079DM0452</v>
      </c>
      <c r="B466" s="23" t="s">
        <v>2119</v>
      </c>
      <c r="C466" t="s">
        <v>141</v>
      </c>
      <c r="D466" t="s">
        <v>1410</v>
      </c>
      <c r="E466" t="s">
        <v>1411</v>
      </c>
      <c r="F466">
        <v>623789</v>
      </c>
      <c r="G466">
        <v>0</v>
      </c>
      <c r="H466" t="s">
        <v>1422</v>
      </c>
      <c r="I466" t="s">
        <v>20</v>
      </c>
      <c r="J466" t="s">
        <v>90</v>
      </c>
      <c r="K466" t="s">
        <v>21</v>
      </c>
      <c r="M466" t="s">
        <v>17642</v>
      </c>
      <c r="N466" t="s">
        <v>22</v>
      </c>
      <c r="O466" t="s">
        <v>23</v>
      </c>
      <c r="P466" t="s">
        <v>26</v>
      </c>
      <c r="Q466" t="s">
        <v>92</v>
      </c>
      <c r="R466" s="13">
        <v>80</v>
      </c>
      <c r="S466" s="13">
        <v>5</v>
      </c>
      <c r="T466" s="21">
        <v>1</v>
      </c>
      <c r="V466" t="s">
        <v>2116</v>
      </c>
      <c r="W466" t="str">
        <f>+IF(V466="","",IF(MID(V466,1,3)="ECE","UNICO",IF(V466="FINES",CONCATENATE("R",IF(OR(C466="16",C466="21",C466="22",C466="23"),"16212223",IF(OR(C466="15",C466="17",C466="24",C466="25"),"15172425",C466))),IF(V466="CEBAS","UNICO",IF(VALUE(C466)&lt;=11,"AMBA","INTERIOR")))))</f>
        <v>INTERIOR</v>
      </c>
      <c r="X466" s="20" t="str">
        <f>+IF(V466="","-",CONCATENATE(V466,"_",W466))</f>
        <v>CENS_INTERIOR</v>
      </c>
      <c r="Y466" s="59">
        <v>0.36604059448367671</v>
      </c>
      <c r="Z466" t="str">
        <f>+IFERROR(VLOOKUP(H466,#REF!,2,FALSE),"-")</f>
        <v>-</v>
      </c>
      <c r="AA466" t="s">
        <v>2394</v>
      </c>
      <c r="AB466" t="str">
        <f>+IF(W466="","-",IF(W466="UNICO","CENSO","MUESTRA"))</f>
        <v>MUESTRA</v>
      </c>
      <c r="AC466" t="s">
        <v>2398</v>
      </c>
      <c r="AD466" t="s">
        <v>134</v>
      </c>
    </row>
    <row r="467" spans="1:30" x14ac:dyDescent="0.25">
      <c r="A467" s="5" t="str">
        <f t="shared" si="7"/>
        <v>0078DM0451</v>
      </c>
      <c r="B467" s="23" t="s">
        <v>2119</v>
      </c>
      <c r="C467" t="s">
        <v>139</v>
      </c>
      <c r="D467" t="s">
        <v>1397</v>
      </c>
      <c r="E467" t="s">
        <v>1398</v>
      </c>
      <c r="F467">
        <v>617180</v>
      </c>
      <c r="G467">
        <v>0</v>
      </c>
      <c r="H467" t="s">
        <v>1408</v>
      </c>
      <c r="I467" t="s">
        <v>20</v>
      </c>
      <c r="J467" t="s">
        <v>90</v>
      </c>
      <c r="K467" t="s">
        <v>21</v>
      </c>
      <c r="M467" t="s">
        <v>2289</v>
      </c>
      <c r="N467" t="s">
        <v>22</v>
      </c>
      <c r="O467" t="s">
        <v>23</v>
      </c>
      <c r="P467" t="s">
        <v>26</v>
      </c>
      <c r="Q467" t="s">
        <v>92</v>
      </c>
      <c r="R467" s="13">
        <v>232</v>
      </c>
      <c r="S467" s="13">
        <v>10</v>
      </c>
      <c r="T467" s="21">
        <v>1</v>
      </c>
      <c r="V467" t="s">
        <v>2116</v>
      </c>
      <c r="W467" t="str">
        <f>+IF(V467="","",IF(MID(V467,1,3)="ECE","UNICO",IF(V467="FINES",CONCATENATE("R",IF(OR(C467="16",C467="21",C467="22",C467="23"),"16212223",IF(OR(C467="15",C467="17",C467="24",C467="25"),"15172425",C467))),IF(V467="CEBAS","UNICO",IF(VALUE(C467)&lt;=11,"AMBA","INTERIOR")))))</f>
        <v>INTERIOR</v>
      </c>
      <c r="X467" s="20" t="str">
        <f>+IF(V467="","-",CONCATENATE(V467,"_",W467))</f>
        <v>CENS_INTERIOR</v>
      </c>
      <c r="Y467" s="59">
        <v>0.36723280839017919</v>
      </c>
      <c r="Z467" t="str">
        <f>+IFERROR(VLOOKUP(H467,#REF!,2,FALSE),"-")</f>
        <v>-</v>
      </c>
      <c r="AA467" t="s">
        <v>2394</v>
      </c>
      <c r="AB467" t="str">
        <f>+IF(W467="","-",IF(W467="UNICO","CENSO","MUESTRA"))</f>
        <v>MUESTRA</v>
      </c>
      <c r="AC467" t="s">
        <v>2397</v>
      </c>
      <c r="AD467" t="s">
        <v>134</v>
      </c>
    </row>
    <row r="468" spans="1:30" x14ac:dyDescent="0.25">
      <c r="A468" s="5" t="str">
        <f t="shared" si="7"/>
        <v>0105DM0451</v>
      </c>
      <c r="B468" s="23" t="s">
        <v>2119</v>
      </c>
      <c r="C468" t="s">
        <v>159</v>
      </c>
      <c r="D468" t="s">
        <v>397</v>
      </c>
      <c r="E468" t="s">
        <v>1740</v>
      </c>
      <c r="F468">
        <v>622065</v>
      </c>
      <c r="G468">
        <v>0</v>
      </c>
      <c r="H468" t="s">
        <v>1742</v>
      </c>
      <c r="I468" t="s">
        <v>20</v>
      </c>
      <c r="J468" t="s">
        <v>90</v>
      </c>
      <c r="K468" t="s">
        <v>21</v>
      </c>
      <c r="M468" t="s">
        <v>2289</v>
      </c>
      <c r="N468" t="s">
        <v>136</v>
      </c>
      <c r="O468" t="s">
        <v>23</v>
      </c>
      <c r="P468" t="s">
        <v>26</v>
      </c>
      <c r="Q468" t="s">
        <v>92</v>
      </c>
      <c r="R468" s="13">
        <v>56</v>
      </c>
      <c r="S468" s="13">
        <v>4</v>
      </c>
      <c r="T468" s="21">
        <v>1</v>
      </c>
      <c r="V468" t="s">
        <v>2116</v>
      </c>
      <c r="W468" t="str">
        <f>+IF(V468="","",IF(MID(V468,1,3)="ECE","UNICO",IF(V468="FINES",CONCATENATE("R",IF(OR(C468="16",C468="21",C468="22",C468="23"),"16212223",IF(OR(C468="15",C468="17",C468="24",C468="25"),"15172425",C468))),IF(V468="CEBAS","UNICO",IF(VALUE(C468)&lt;=11,"AMBA","INTERIOR")))))</f>
        <v>INTERIOR</v>
      </c>
      <c r="X468" s="20" t="str">
        <f>+IF(V468="","-",CONCATENATE(V468,"_",W468))</f>
        <v>CENS_INTERIOR</v>
      </c>
      <c r="Y468" s="59">
        <v>0.36782263904004492</v>
      </c>
      <c r="Z468" t="str">
        <f>+IFERROR(VLOOKUP(H468,#REF!,2,FALSE),"-")</f>
        <v>-</v>
      </c>
      <c r="AA468" t="s">
        <v>2394</v>
      </c>
      <c r="AB468" t="str">
        <f>+IF(W468="","-",IF(W468="UNICO","CENSO","MUESTRA"))</f>
        <v>MUESTRA</v>
      </c>
      <c r="AC468" t="s">
        <v>2398</v>
      </c>
      <c r="AD468" t="s">
        <v>134</v>
      </c>
    </row>
    <row r="469" spans="1:30" x14ac:dyDescent="0.25">
      <c r="A469" s="5" t="str">
        <f t="shared" si="7"/>
        <v>0008DM0458</v>
      </c>
      <c r="B469" s="23" t="s">
        <v>2119</v>
      </c>
      <c r="C469" t="s">
        <v>139</v>
      </c>
      <c r="D469" t="s">
        <v>312</v>
      </c>
      <c r="E469" t="s">
        <v>314</v>
      </c>
      <c r="F469">
        <v>623825</v>
      </c>
      <c r="G469">
        <v>0</v>
      </c>
      <c r="H469" t="s">
        <v>345</v>
      </c>
      <c r="I469" t="s">
        <v>20</v>
      </c>
      <c r="J469" t="s">
        <v>90</v>
      </c>
      <c r="K469" t="s">
        <v>21</v>
      </c>
      <c r="M469" t="s">
        <v>17618</v>
      </c>
      <c r="N469" t="s">
        <v>22</v>
      </c>
      <c r="O469" t="s">
        <v>23</v>
      </c>
      <c r="P469" t="s">
        <v>26</v>
      </c>
      <c r="Q469" t="s">
        <v>92</v>
      </c>
      <c r="R469" s="13">
        <v>33</v>
      </c>
      <c r="S469" s="13">
        <v>3</v>
      </c>
      <c r="T469" s="21">
        <v>1</v>
      </c>
      <c r="V469" t="s">
        <v>2116</v>
      </c>
      <c r="W469" t="str">
        <f>+IF(V469="","",IF(MID(V469,1,3)="ECE","UNICO",IF(V469="FINES",CONCATENATE("R",IF(OR(C469="16",C469="21",C469="22",C469="23"),"16212223",IF(OR(C469="15",C469="17",C469="24",C469="25"),"15172425",C469))),IF(V469="CEBAS","UNICO",IF(VALUE(C469)&lt;=11,"AMBA","INTERIOR")))))</f>
        <v>INTERIOR</v>
      </c>
      <c r="X469" s="20" t="str">
        <f>+IF(V469="","-",CONCATENATE(V469,"_",W469))</f>
        <v>CENS_INTERIOR</v>
      </c>
      <c r="Y469" s="59">
        <v>0.36803761646151539</v>
      </c>
      <c r="Z469" t="str">
        <f>+IFERROR(VLOOKUP(H469,#REF!,2,FALSE),"-")</f>
        <v>-</v>
      </c>
      <c r="AA469" t="s">
        <v>2394</v>
      </c>
      <c r="AB469" t="str">
        <f>+IF(W469="","-",IF(W469="UNICO","CENSO","MUESTRA"))</f>
        <v>MUESTRA</v>
      </c>
      <c r="AC469" t="s">
        <v>2397</v>
      </c>
      <c r="AD469" t="s">
        <v>134</v>
      </c>
    </row>
    <row r="470" spans="1:30" x14ac:dyDescent="0.25">
      <c r="A470" s="5" t="str">
        <f t="shared" si="7"/>
        <v>0077DM0452</v>
      </c>
      <c r="B470" s="23" t="s">
        <v>2119</v>
      </c>
      <c r="C470" t="s">
        <v>157</v>
      </c>
      <c r="D470" t="s">
        <v>387</v>
      </c>
      <c r="E470" t="s">
        <v>1380</v>
      </c>
      <c r="F470">
        <v>623835</v>
      </c>
      <c r="G470">
        <v>0</v>
      </c>
      <c r="H470" t="s">
        <v>1393</v>
      </c>
      <c r="I470" t="s">
        <v>20</v>
      </c>
      <c r="J470" t="s">
        <v>90</v>
      </c>
      <c r="K470" t="s">
        <v>21</v>
      </c>
      <c r="M470" t="s">
        <v>17642</v>
      </c>
      <c r="N470" t="s">
        <v>22</v>
      </c>
      <c r="O470" t="s">
        <v>23</v>
      </c>
      <c r="P470" t="s">
        <v>26</v>
      </c>
      <c r="Q470" t="s">
        <v>92</v>
      </c>
      <c r="R470" s="13">
        <v>90</v>
      </c>
      <c r="S470" s="13">
        <v>3</v>
      </c>
      <c r="T470" s="21">
        <v>1</v>
      </c>
      <c r="V470" t="s">
        <v>2116</v>
      </c>
      <c r="W470" t="str">
        <f>+IF(V470="","",IF(MID(V470,1,3)="ECE","UNICO",IF(V470="FINES",CONCATENATE("R",IF(OR(C470="16",C470="21",C470="22",C470="23"),"16212223",IF(OR(C470="15",C470="17",C470="24",C470="25"),"15172425",C470))),IF(V470="CEBAS","UNICO",IF(VALUE(C470)&lt;=11,"AMBA","INTERIOR")))))</f>
        <v>INTERIOR</v>
      </c>
      <c r="X470" s="20" t="str">
        <f>+IF(V470="","-",CONCATENATE(V470,"_",W470))</f>
        <v>CENS_INTERIOR</v>
      </c>
      <c r="Y470" s="59">
        <v>0.37394672551670588</v>
      </c>
      <c r="Z470" t="str">
        <f>+IFERROR(VLOOKUP(H470,#REF!,2,FALSE),"-")</f>
        <v>-</v>
      </c>
      <c r="AA470" t="s">
        <v>2394</v>
      </c>
      <c r="AB470" t="str">
        <f>+IF(W470="","-",IF(W470="UNICO","CENSO","MUESTRA"))</f>
        <v>MUESTRA</v>
      </c>
      <c r="AC470" t="s">
        <v>2397</v>
      </c>
      <c r="AD470" t="s">
        <v>134</v>
      </c>
    </row>
    <row r="471" spans="1:30" x14ac:dyDescent="0.25">
      <c r="A471" s="5" t="str">
        <f t="shared" si="7"/>
        <v>0077DM0453</v>
      </c>
      <c r="B471" s="23" t="s">
        <v>2119</v>
      </c>
      <c r="C471" t="s">
        <v>157</v>
      </c>
      <c r="D471" t="s">
        <v>387</v>
      </c>
      <c r="E471" t="s">
        <v>1380</v>
      </c>
      <c r="F471">
        <v>623859</v>
      </c>
      <c r="G471">
        <v>0</v>
      </c>
      <c r="H471" t="s">
        <v>1394</v>
      </c>
      <c r="I471" t="s">
        <v>20</v>
      </c>
      <c r="J471" t="s">
        <v>90</v>
      </c>
      <c r="K471" t="s">
        <v>21</v>
      </c>
      <c r="M471" t="s">
        <v>17638</v>
      </c>
      <c r="N471" t="s">
        <v>22</v>
      </c>
      <c r="O471" t="s">
        <v>23</v>
      </c>
      <c r="P471" t="s">
        <v>26</v>
      </c>
      <c r="Q471" t="s">
        <v>92</v>
      </c>
      <c r="R471" s="13">
        <v>72</v>
      </c>
      <c r="S471" s="13">
        <v>3</v>
      </c>
      <c r="T471" s="21">
        <v>1</v>
      </c>
      <c r="V471" t="s">
        <v>2116</v>
      </c>
      <c r="W471" t="str">
        <f>+IF(V471="","",IF(MID(V471,1,3)="ECE","UNICO",IF(V471="FINES",CONCATENATE("R",IF(OR(C471="16",C471="21",C471="22",C471="23"),"16212223",IF(OR(C471="15",C471="17",C471="24",C471="25"),"15172425",C471))),IF(V471="CEBAS","UNICO",IF(VALUE(C471)&lt;=11,"AMBA","INTERIOR")))))</f>
        <v>INTERIOR</v>
      </c>
      <c r="X471" s="20" t="str">
        <f>+IF(V471="","-",CONCATENATE(V471,"_",W471))</f>
        <v>CENS_INTERIOR</v>
      </c>
      <c r="Y471" s="59">
        <v>0.37768676406458812</v>
      </c>
      <c r="Z471" t="str">
        <f>+IFERROR(VLOOKUP(H471,#REF!,2,FALSE),"-")</f>
        <v>-</v>
      </c>
      <c r="AA471" t="s">
        <v>2394</v>
      </c>
      <c r="AB471" t="str">
        <f>+IF(W471="","-",IF(W471="UNICO","CENSO","MUESTRA"))</f>
        <v>MUESTRA</v>
      </c>
      <c r="AC471" t="s">
        <v>2397</v>
      </c>
      <c r="AD471" t="s">
        <v>134</v>
      </c>
    </row>
    <row r="472" spans="1:30" x14ac:dyDescent="0.25">
      <c r="A472" s="5" t="str">
        <f t="shared" si="7"/>
        <v>0102DM0454</v>
      </c>
      <c r="B472" s="23" t="s">
        <v>2119</v>
      </c>
      <c r="C472" t="s">
        <v>242</v>
      </c>
      <c r="D472" t="s">
        <v>239</v>
      </c>
      <c r="E472" t="s">
        <v>1713</v>
      </c>
      <c r="F472">
        <v>623819</v>
      </c>
      <c r="G472">
        <v>0</v>
      </c>
      <c r="H472" t="s">
        <v>1729</v>
      </c>
      <c r="I472" t="s">
        <v>20</v>
      </c>
      <c r="J472" t="s">
        <v>90</v>
      </c>
      <c r="K472" t="s">
        <v>21</v>
      </c>
      <c r="M472" t="s">
        <v>17632</v>
      </c>
      <c r="N472" t="s">
        <v>136</v>
      </c>
      <c r="O472" t="s">
        <v>23</v>
      </c>
      <c r="P472" t="s">
        <v>26</v>
      </c>
      <c r="Q472" t="s">
        <v>92</v>
      </c>
      <c r="R472" s="13">
        <v>21</v>
      </c>
      <c r="S472" s="13">
        <v>3</v>
      </c>
      <c r="T472" s="21">
        <v>1</v>
      </c>
      <c r="V472" t="s">
        <v>2116</v>
      </c>
      <c r="W472" t="str">
        <f>+IF(V472="","",IF(MID(V472,1,3)="ECE","UNICO",IF(V472="FINES",CONCATENATE("R",IF(OR(C472="16",C472="21",C472="22",C472="23"),"16212223",IF(OR(C472="15",C472="17",C472="24",C472="25"),"15172425",C472))),IF(V472="CEBAS","UNICO",IF(VALUE(C472)&lt;=11,"AMBA","INTERIOR")))))</f>
        <v>INTERIOR</v>
      </c>
      <c r="X472" s="20" t="str">
        <f>+IF(V472="","-",CONCATENATE(V472,"_",W472))</f>
        <v>CENS_INTERIOR</v>
      </c>
      <c r="Y472" s="59">
        <v>0.37863440105789592</v>
      </c>
      <c r="Z472" t="str">
        <f>+IFERROR(VLOOKUP(H472,#REF!,2,FALSE),"-")</f>
        <v>-</v>
      </c>
      <c r="AA472" t="s">
        <v>2394</v>
      </c>
      <c r="AB472" t="str">
        <f>+IF(W472="","-",IF(W472="UNICO","CENSO","MUESTRA"))</f>
        <v>MUESTRA</v>
      </c>
      <c r="AC472" t="s">
        <v>2398</v>
      </c>
      <c r="AD472" t="s">
        <v>134</v>
      </c>
    </row>
    <row r="473" spans="1:30" x14ac:dyDescent="0.25">
      <c r="A473" s="5" t="str">
        <f t="shared" si="7"/>
        <v>0013DM0452</v>
      </c>
      <c r="B473" s="23" t="s">
        <v>2119</v>
      </c>
      <c r="C473" t="s">
        <v>141</v>
      </c>
      <c r="D473" t="s">
        <v>409</v>
      </c>
      <c r="E473" t="s">
        <v>411</v>
      </c>
      <c r="F473">
        <v>620917</v>
      </c>
      <c r="G473">
        <v>0</v>
      </c>
      <c r="H473" t="s">
        <v>414</v>
      </c>
      <c r="I473" t="s">
        <v>20</v>
      </c>
      <c r="J473" t="s">
        <v>90</v>
      </c>
      <c r="K473" t="s">
        <v>21</v>
      </c>
      <c r="M473" t="s">
        <v>17707</v>
      </c>
      <c r="N473" t="s">
        <v>22</v>
      </c>
      <c r="O473" t="s">
        <v>23</v>
      </c>
      <c r="P473" t="s">
        <v>26</v>
      </c>
      <c r="Q473" t="s">
        <v>92</v>
      </c>
      <c r="R473" s="13">
        <v>210</v>
      </c>
      <c r="S473" s="13">
        <v>9</v>
      </c>
      <c r="T473" s="21">
        <v>1</v>
      </c>
      <c r="V473" t="s">
        <v>2116</v>
      </c>
      <c r="W473" t="str">
        <f>+IF(V473="","",IF(MID(V473,1,3)="ECE","UNICO",IF(V473="FINES",CONCATENATE("R",IF(OR(C473="16",C473="21",C473="22",C473="23"),"16212223",IF(OR(C473="15",C473="17",C473="24",C473="25"),"15172425",C473))),IF(V473="CEBAS","UNICO",IF(VALUE(C473)&lt;=11,"AMBA","INTERIOR")))))</f>
        <v>INTERIOR</v>
      </c>
      <c r="X473" s="20" t="str">
        <f>+IF(V473="","-",CONCATENATE(V473,"_",W473))</f>
        <v>CENS_INTERIOR</v>
      </c>
      <c r="Y473" s="59">
        <v>0.38341208028070861</v>
      </c>
      <c r="Z473" t="str">
        <f>+IFERROR(VLOOKUP(H473,#REF!,2,FALSE),"-")</f>
        <v>-</v>
      </c>
      <c r="AA473" t="s">
        <v>2394</v>
      </c>
      <c r="AB473" t="str">
        <f>+IF(W473="","-",IF(W473="UNICO","CENSO","MUESTRA"))</f>
        <v>MUESTRA</v>
      </c>
      <c r="AC473" t="s">
        <v>2397</v>
      </c>
      <c r="AD473" t="s">
        <v>134</v>
      </c>
    </row>
    <row r="474" spans="1:30" x14ac:dyDescent="0.25">
      <c r="A474" s="5" t="str">
        <f t="shared" si="7"/>
        <v>0048DM0451</v>
      </c>
      <c r="B474" s="23" t="s">
        <v>2119</v>
      </c>
      <c r="C474" t="s">
        <v>83</v>
      </c>
      <c r="D474" t="s">
        <v>828</v>
      </c>
      <c r="E474" t="s">
        <v>829</v>
      </c>
      <c r="F474">
        <v>622039</v>
      </c>
      <c r="G474">
        <v>0</v>
      </c>
      <c r="H474" t="s">
        <v>831</v>
      </c>
      <c r="I474" t="s">
        <v>20</v>
      </c>
      <c r="J474" t="s">
        <v>90</v>
      </c>
      <c r="K474" t="s">
        <v>21</v>
      </c>
      <c r="M474" t="s">
        <v>17746</v>
      </c>
      <c r="N474" t="s">
        <v>22</v>
      </c>
      <c r="O474" t="s">
        <v>23</v>
      </c>
      <c r="P474" t="s">
        <v>26</v>
      </c>
      <c r="Q474" t="s">
        <v>92</v>
      </c>
      <c r="R474" s="13">
        <v>61</v>
      </c>
      <c r="S474" s="13">
        <v>3</v>
      </c>
      <c r="T474" s="21">
        <v>1</v>
      </c>
      <c r="V474" t="s">
        <v>2116</v>
      </c>
      <c r="W474" t="str">
        <f>+IF(V474="","",IF(MID(V474,1,3)="ECE","UNICO",IF(V474="FINES",CONCATENATE("R",IF(OR(C474="16",C474="21",C474="22",C474="23"),"16212223",IF(OR(C474="15",C474="17",C474="24",C474="25"),"15172425",C474))),IF(V474="CEBAS","UNICO",IF(VALUE(C474)&lt;=11,"AMBA","INTERIOR")))))</f>
        <v>INTERIOR</v>
      </c>
      <c r="X474" s="20" t="str">
        <f>+IF(V474="","-",CONCATENATE(V474,"_",W474))</f>
        <v>CENS_INTERIOR</v>
      </c>
      <c r="Y474" s="59">
        <v>0.39034909166787801</v>
      </c>
      <c r="Z474" t="str">
        <f>+IFERROR(VLOOKUP(H474,#REF!,2,FALSE),"-")</f>
        <v>-</v>
      </c>
      <c r="AA474" t="s">
        <v>2394</v>
      </c>
      <c r="AB474" t="str">
        <f>+IF(W474="","-",IF(W474="UNICO","CENSO","MUESTRA"))</f>
        <v>MUESTRA</v>
      </c>
      <c r="AC474" t="s">
        <v>2397</v>
      </c>
      <c r="AD474" t="s">
        <v>134</v>
      </c>
    </row>
    <row r="475" spans="1:30" x14ac:dyDescent="0.25">
      <c r="A475" s="5" t="str">
        <f t="shared" si="7"/>
        <v>0040DM0451</v>
      </c>
      <c r="B475" s="23" t="s">
        <v>2119</v>
      </c>
      <c r="C475" t="s">
        <v>280</v>
      </c>
      <c r="D475" t="s">
        <v>662</v>
      </c>
      <c r="E475" t="s">
        <v>663</v>
      </c>
      <c r="F475">
        <v>623799</v>
      </c>
      <c r="G475">
        <v>0</v>
      </c>
      <c r="H475" t="s">
        <v>667</v>
      </c>
      <c r="I475" t="s">
        <v>20</v>
      </c>
      <c r="J475" t="s">
        <v>90</v>
      </c>
      <c r="K475" t="s">
        <v>21</v>
      </c>
      <c r="M475" t="s">
        <v>2289</v>
      </c>
      <c r="N475" t="s">
        <v>22</v>
      </c>
      <c r="O475" t="s">
        <v>23</v>
      </c>
      <c r="P475" t="s">
        <v>26</v>
      </c>
      <c r="Q475" t="s">
        <v>92</v>
      </c>
      <c r="R475" s="13">
        <v>93</v>
      </c>
      <c r="S475" s="13">
        <v>4</v>
      </c>
      <c r="T475" s="21">
        <v>1</v>
      </c>
      <c r="V475" t="s">
        <v>2116</v>
      </c>
      <c r="W475" t="str">
        <f>+IF(V475="","",IF(MID(V475,1,3)="ECE","UNICO",IF(V475="FINES",CONCATENATE("R",IF(OR(C475="16",C475="21",C475="22",C475="23"),"16212223",IF(OR(C475="15",C475="17",C475="24",C475="25"),"15172425",C475))),IF(V475="CEBAS","UNICO",IF(VALUE(C475)&lt;=11,"AMBA","INTERIOR")))))</f>
        <v>INTERIOR</v>
      </c>
      <c r="X475" s="20" t="str">
        <f>+IF(V475="","-",CONCATENATE(V475,"_",W475))</f>
        <v>CENS_INTERIOR</v>
      </c>
      <c r="Y475" s="59">
        <v>0.3914167723721928</v>
      </c>
      <c r="Z475" t="str">
        <f>+IFERROR(VLOOKUP(H475,#REF!,2,FALSE),"-")</f>
        <v>-</v>
      </c>
      <c r="AA475" t="s">
        <v>2394</v>
      </c>
      <c r="AB475" t="str">
        <f>+IF(W475="","-",IF(W475="UNICO","CENSO","MUESTRA"))</f>
        <v>MUESTRA</v>
      </c>
      <c r="AC475" t="s">
        <v>2397</v>
      </c>
      <c r="AD475" t="s">
        <v>134</v>
      </c>
    </row>
    <row r="476" spans="1:30" x14ac:dyDescent="0.25">
      <c r="A476" s="5" t="str">
        <f t="shared" si="7"/>
        <v>0010DM0451</v>
      </c>
      <c r="B476" s="23" t="s">
        <v>2119</v>
      </c>
      <c r="C476" t="s">
        <v>88</v>
      </c>
      <c r="D476" t="s">
        <v>371</v>
      </c>
      <c r="E476" t="s">
        <v>373</v>
      </c>
      <c r="F476">
        <v>623530</v>
      </c>
      <c r="G476">
        <v>0</v>
      </c>
      <c r="H476" t="s">
        <v>379</v>
      </c>
      <c r="I476" t="s">
        <v>20</v>
      </c>
      <c r="J476" t="s">
        <v>90</v>
      </c>
      <c r="K476" t="s">
        <v>21</v>
      </c>
      <c r="M476" t="s">
        <v>380</v>
      </c>
      <c r="N476" t="s">
        <v>22</v>
      </c>
      <c r="O476" t="s">
        <v>23</v>
      </c>
      <c r="P476" t="s">
        <v>26</v>
      </c>
      <c r="Q476" t="s">
        <v>92</v>
      </c>
      <c r="R476" s="13">
        <v>144</v>
      </c>
      <c r="S476" s="13">
        <v>6</v>
      </c>
      <c r="T476" s="21">
        <v>1</v>
      </c>
      <c r="V476" t="s">
        <v>2116</v>
      </c>
      <c r="W476" t="str">
        <f>+IF(V476="","",IF(MID(V476,1,3)="ECE","UNICO",IF(V476="FINES",CONCATENATE("R",IF(OR(C476="16",C476="21",C476="22",C476="23"),"16212223",IF(OR(C476="15",C476="17",C476="24",C476="25"),"15172425",C476))),IF(V476="CEBAS","UNICO",IF(VALUE(C476)&lt;=11,"AMBA","INTERIOR")))))</f>
        <v>INTERIOR</v>
      </c>
      <c r="X476" s="20" t="str">
        <f>+IF(V476="","-",CONCATENATE(V476,"_",W476))</f>
        <v>CENS_INTERIOR</v>
      </c>
      <c r="Y476" s="59">
        <v>0.39313299483374547</v>
      </c>
      <c r="Z476" t="str">
        <f>+IFERROR(VLOOKUP(H476,#REF!,2,FALSE),"-")</f>
        <v>-</v>
      </c>
      <c r="AA476" t="s">
        <v>2394</v>
      </c>
      <c r="AB476" t="str">
        <f>+IF(W476="","-",IF(W476="UNICO","CENSO","MUESTRA"))</f>
        <v>MUESTRA</v>
      </c>
      <c r="AC476" t="s">
        <v>2397</v>
      </c>
      <c r="AD476" t="s">
        <v>134</v>
      </c>
    </row>
    <row r="477" spans="1:30" x14ac:dyDescent="0.25">
      <c r="A477" s="5" t="str">
        <f t="shared" si="7"/>
        <v>0075DM0453</v>
      </c>
      <c r="B477" s="23" t="s">
        <v>2119</v>
      </c>
      <c r="C477" t="s">
        <v>242</v>
      </c>
      <c r="D477" t="s">
        <v>1350</v>
      </c>
      <c r="E477" t="s">
        <v>1351</v>
      </c>
      <c r="F477">
        <v>607557</v>
      </c>
      <c r="G477">
        <v>0</v>
      </c>
      <c r="H477" t="s">
        <v>1365</v>
      </c>
      <c r="I477" t="s">
        <v>20</v>
      </c>
      <c r="J477" t="s">
        <v>90</v>
      </c>
      <c r="K477" t="s">
        <v>21</v>
      </c>
      <c r="M477" t="s">
        <v>17638</v>
      </c>
      <c r="N477" t="s">
        <v>22</v>
      </c>
      <c r="O477" t="s">
        <v>23</v>
      </c>
      <c r="P477" t="s">
        <v>26</v>
      </c>
      <c r="Q477" t="s">
        <v>92</v>
      </c>
      <c r="R477" s="13">
        <v>50</v>
      </c>
      <c r="S477" s="13">
        <v>3</v>
      </c>
      <c r="T477" s="21">
        <v>1</v>
      </c>
      <c r="V477" t="s">
        <v>2116</v>
      </c>
      <c r="W477" t="str">
        <f>+IF(V477="","",IF(MID(V477,1,3)="ECE","UNICO",IF(V477="FINES",CONCATENATE("R",IF(OR(C477="16",C477="21",C477="22",C477="23"),"16212223",IF(OR(C477="15",C477="17",C477="24",C477="25"),"15172425",C477))),IF(V477="CEBAS","UNICO",IF(VALUE(C477)&lt;=11,"AMBA","INTERIOR")))))</f>
        <v>INTERIOR</v>
      </c>
      <c r="X477" s="20" t="str">
        <f>+IF(V477="","-",CONCATENATE(V477,"_",W477))</f>
        <v>CENS_INTERIOR</v>
      </c>
      <c r="Y477" s="59">
        <v>0.3977499741154748</v>
      </c>
      <c r="Z477" t="str">
        <f>+IFERROR(VLOOKUP(H477,#REF!,2,FALSE),"-")</f>
        <v>-</v>
      </c>
      <c r="AA477" t="s">
        <v>2394</v>
      </c>
      <c r="AB477" t="str">
        <f>+IF(W477="","-",IF(W477="UNICO","CENSO","MUESTRA"))</f>
        <v>MUESTRA</v>
      </c>
      <c r="AC477" t="s">
        <v>2397</v>
      </c>
      <c r="AD477" t="s">
        <v>134</v>
      </c>
    </row>
    <row r="478" spans="1:30" x14ac:dyDescent="0.25">
      <c r="A478" s="5" t="str">
        <f t="shared" si="7"/>
        <v>0090DM0451</v>
      </c>
      <c r="B478" s="23" t="s">
        <v>2119</v>
      </c>
      <c r="C478" t="s">
        <v>354</v>
      </c>
      <c r="D478" t="s">
        <v>1547</v>
      </c>
      <c r="E478" t="s">
        <v>1548</v>
      </c>
      <c r="F478">
        <v>624357</v>
      </c>
      <c r="G478">
        <v>0</v>
      </c>
      <c r="H478" t="s">
        <v>1550</v>
      </c>
      <c r="I478" t="s">
        <v>20</v>
      </c>
      <c r="J478" t="s">
        <v>90</v>
      </c>
      <c r="K478" t="s">
        <v>21</v>
      </c>
      <c r="M478" t="s">
        <v>2289</v>
      </c>
      <c r="N478" t="s">
        <v>22</v>
      </c>
      <c r="O478" t="s">
        <v>23</v>
      </c>
      <c r="P478" t="s">
        <v>26</v>
      </c>
      <c r="Q478" t="s">
        <v>92</v>
      </c>
      <c r="R478" s="13">
        <v>59</v>
      </c>
      <c r="S478" s="13">
        <v>3</v>
      </c>
      <c r="T478" s="21">
        <v>1</v>
      </c>
      <c r="V478" t="s">
        <v>2116</v>
      </c>
      <c r="W478" t="str">
        <f>+IF(V478="","",IF(MID(V478,1,3)="ECE","UNICO",IF(V478="FINES",CONCATENATE("R",IF(OR(C478="16",C478="21",C478="22",C478="23"),"16212223",IF(OR(C478="15",C478="17",C478="24",C478="25"),"15172425",C478))),IF(V478="CEBAS","UNICO",IF(VALUE(C478)&lt;=11,"AMBA","INTERIOR")))))</f>
        <v>INTERIOR</v>
      </c>
      <c r="X478" s="20" t="str">
        <f>+IF(V478="","-",CONCATENATE(V478,"_",W478))</f>
        <v>CENS_INTERIOR</v>
      </c>
      <c r="Y478" s="59">
        <v>0.40134336716598928</v>
      </c>
      <c r="Z478" t="str">
        <f>+IFERROR(VLOOKUP(H478,#REF!,2,FALSE),"-")</f>
        <v>-</v>
      </c>
      <c r="AA478" t="s">
        <v>2394</v>
      </c>
      <c r="AB478" t="str">
        <f>+IF(W478="","-",IF(W478="UNICO","CENSO","MUESTRA"))</f>
        <v>MUESTRA</v>
      </c>
      <c r="AC478" t="s">
        <v>2398</v>
      </c>
      <c r="AD478" t="s">
        <v>134</v>
      </c>
    </row>
    <row r="479" spans="1:30" x14ac:dyDescent="0.25">
      <c r="A479" s="5" t="str">
        <f t="shared" si="7"/>
        <v>0102DM0455</v>
      </c>
      <c r="B479" s="23" t="s">
        <v>2119</v>
      </c>
      <c r="C479" t="s">
        <v>242</v>
      </c>
      <c r="D479" t="s">
        <v>239</v>
      </c>
      <c r="E479" t="s">
        <v>1713</v>
      </c>
      <c r="F479">
        <v>623820</v>
      </c>
      <c r="G479">
        <v>0</v>
      </c>
      <c r="H479" t="s">
        <v>1730</v>
      </c>
      <c r="I479" t="s">
        <v>20</v>
      </c>
      <c r="J479" t="s">
        <v>90</v>
      </c>
      <c r="K479" t="s">
        <v>21</v>
      </c>
      <c r="M479" t="s">
        <v>17643</v>
      </c>
      <c r="N479" t="s">
        <v>22</v>
      </c>
      <c r="O479" t="s">
        <v>23</v>
      </c>
      <c r="P479" t="s">
        <v>26</v>
      </c>
      <c r="Q479" t="s">
        <v>92</v>
      </c>
      <c r="R479" s="13">
        <v>31</v>
      </c>
      <c r="S479" s="13">
        <v>3</v>
      </c>
      <c r="T479" s="21">
        <v>1</v>
      </c>
      <c r="V479" t="s">
        <v>2116</v>
      </c>
      <c r="W479" t="str">
        <f>+IF(V479="","",IF(MID(V479,1,3)="ECE","UNICO",IF(V479="FINES",CONCATENATE("R",IF(OR(C479="16",C479="21",C479="22",C479="23"),"16212223",IF(OR(C479="15",C479="17",C479="24",C479="25"),"15172425",C479))),IF(V479="CEBAS","UNICO",IF(VALUE(C479)&lt;=11,"AMBA","INTERIOR")))))</f>
        <v>INTERIOR</v>
      </c>
      <c r="X479" s="20" t="str">
        <f>+IF(V479="","-",CONCATENATE(V479,"_",W479))</f>
        <v>CENS_INTERIOR</v>
      </c>
      <c r="Y479" s="59">
        <v>0.40272121680410278</v>
      </c>
      <c r="Z479" t="str">
        <f>+IFERROR(VLOOKUP(H479,#REF!,2,FALSE),"-")</f>
        <v>-</v>
      </c>
      <c r="AA479" t="s">
        <v>2394</v>
      </c>
      <c r="AB479" t="str">
        <f>+IF(W479="","-",IF(W479="UNICO","CENSO","MUESTRA"))</f>
        <v>MUESTRA</v>
      </c>
      <c r="AC479" t="s">
        <v>2397</v>
      </c>
      <c r="AD479" t="s">
        <v>134</v>
      </c>
    </row>
    <row r="480" spans="1:30" x14ac:dyDescent="0.25">
      <c r="A480" s="5" t="str">
        <f t="shared" si="7"/>
        <v>0102DM0456</v>
      </c>
      <c r="B480" s="23" t="s">
        <v>2119</v>
      </c>
      <c r="C480" t="s">
        <v>242</v>
      </c>
      <c r="D480" t="s">
        <v>239</v>
      </c>
      <c r="E480" t="s">
        <v>1713</v>
      </c>
      <c r="F480">
        <v>623821</v>
      </c>
      <c r="G480">
        <v>0</v>
      </c>
      <c r="H480" t="s">
        <v>1731</v>
      </c>
      <c r="I480" t="s">
        <v>20</v>
      </c>
      <c r="J480" t="s">
        <v>90</v>
      </c>
      <c r="K480" t="s">
        <v>21</v>
      </c>
      <c r="M480" t="s">
        <v>17628</v>
      </c>
      <c r="N480" t="s">
        <v>22</v>
      </c>
      <c r="O480" t="s">
        <v>23</v>
      </c>
      <c r="P480" t="s">
        <v>26</v>
      </c>
      <c r="Q480" t="s">
        <v>92</v>
      </c>
      <c r="R480" s="13">
        <v>35</v>
      </c>
      <c r="S480" s="13">
        <v>3</v>
      </c>
      <c r="T480" s="21">
        <v>1</v>
      </c>
      <c r="V480" t="s">
        <v>2116</v>
      </c>
      <c r="W480" t="str">
        <f>+IF(V480="","",IF(MID(V480,1,3)="ECE","UNICO",IF(V480="FINES",CONCATENATE("R",IF(OR(C480="16",C480="21",C480="22",C480="23"),"16212223",IF(OR(C480="15",C480="17",C480="24",C480="25"),"15172425",C480))),IF(V480="CEBAS","UNICO",IF(VALUE(C480)&lt;=11,"AMBA","INTERIOR")))))</f>
        <v>INTERIOR</v>
      </c>
      <c r="X480" s="20" t="str">
        <f>+IF(V480="","-",CONCATENATE(V480,"_",W480))</f>
        <v>CENS_INTERIOR</v>
      </c>
      <c r="Y480" s="59">
        <v>0.40544063374400141</v>
      </c>
      <c r="Z480" t="str">
        <f>+IFERROR(VLOOKUP(H480,#REF!,2,FALSE),"-")</f>
        <v>-</v>
      </c>
      <c r="AA480" t="s">
        <v>2394</v>
      </c>
      <c r="AB480" t="str">
        <f>+IF(W480="","-",IF(W480="UNICO","CENSO","MUESTRA"))</f>
        <v>MUESTRA</v>
      </c>
      <c r="AC480" t="s">
        <v>2397</v>
      </c>
      <c r="AD480" t="s">
        <v>134</v>
      </c>
    </row>
    <row r="481" spans="1:30" x14ac:dyDescent="0.25">
      <c r="A481" s="5" t="str">
        <f t="shared" si="7"/>
        <v>0088DM0451</v>
      </c>
      <c r="B481" s="23" t="s">
        <v>2119</v>
      </c>
      <c r="C481" t="s">
        <v>156</v>
      </c>
      <c r="D481" t="s">
        <v>1536</v>
      </c>
      <c r="E481" t="s">
        <v>1537</v>
      </c>
      <c r="F481">
        <v>623793</v>
      </c>
      <c r="G481">
        <v>0</v>
      </c>
      <c r="H481" t="s">
        <v>1540</v>
      </c>
      <c r="I481" t="s">
        <v>20</v>
      </c>
      <c r="J481" t="s">
        <v>90</v>
      </c>
      <c r="K481" t="s">
        <v>21</v>
      </c>
      <c r="M481" t="s">
        <v>17702</v>
      </c>
      <c r="N481" t="s">
        <v>22</v>
      </c>
      <c r="O481" t="s">
        <v>23</v>
      </c>
      <c r="P481" t="s">
        <v>26</v>
      </c>
      <c r="Q481" t="s">
        <v>92</v>
      </c>
      <c r="R481" s="13">
        <v>83</v>
      </c>
      <c r="S481" s="13">
        <v>3</v>
      </c>
      <c r="T481" s="21">
        <v>1</v>
      </c>
      <c r="V481" t="s">
        <v>2116</v>
      </c>
      <c r="W481" t="str">
        <f>+IF(V481="","",IF(MID(V481,1,3)="ECE","UNICO",IF(V481="FINES",CONCATENATE("R",IF(OR(C481="16",C481="21",C481="22",C481="23"),"16212223",IF(OR(C481="15",C481="17",C481="24",C481="25"),"15172425",C481))),IF(V481="CEBAS","UNICO",IF(VALUE(C481)&lt;=11,"AMBA","INTERIOR")))))</f>
        <v>INTERIOR</v>
      </c>
      <c r="X481" s="20" t="str">
        <f>+IF(V481="","-",CONCATENATE(V481,"_",W481))</f>
        <v>CENS_INTERIOR</v>
      </c>
      <c r="Y481" s="59">
        <v>0.4058084095779218</v>
      </c>
      <c r="Z481" t="str">
        <f>+IFERROR(VLOOKUP(H481,#REF!,2,FALSE),"-")</f>
        <v>-</v>
      </c>
      <c r="AA481" t="s">
        <v>2394</v>
      </c>
      <c r="AB481" t="str">
        <f>+IF(W481="","-",IF(W481="UNICO","CENSO","MUESTRA"))</f>
        <v>MUESTRA</v>
      </c>
      <c r="AC481" t="s">
        <v>2398</v>
      </c>
      <c r="AD481" t="s">
        <v>134</v>
      </c>
    </row>
    <row r="482" spans="1:30" x14ac:dyDescent="0.25">
      <c r="A482" s="5" t="str">
        <f t="shared" si="7"/>
        <v>0010DM0453</v>
      </c>
      <c r="B482" s="23" t="s">
        <v>2119</v>
      </c>
      <c r="C482" t="s">
        <v>88</v>
      </c>
      <c r="D482" t="s">
        <v>371</v>
      </c>
      <c r="E482" t="s">
        <v>373</v>
      </c>
      <c r="F482">
        <v>623769</v>
      </c>
      <c r="G482">
        <v>0</v>
      </c>
      <c r="H482" t="s">
        <v>382</v>
      </c>
      <c r="I482" t="s">
        <v>20</v>
      </c>
      <c r="J482" t="s">
        <v>90</v>
      </c>
      <c r="K482" t="s">
        <v>21</v>
      </c>
      <c r="M482" t="s">
        <v>17638</v>
      </c>
      <c r="N482" t="s">
        <v>136</v>
      </c>
      <c r="O482" t="s">
        <v>23</v>
      </c>
      <c r="P482" t="s">
        <v>26</v>
      </c>
      <c r="Q482" t="s">
        <v>92</v>
      </c>
      <c r="R482" s="13">
        <v>31</v>
      </c>
      <c r="S482" s="13">
        <v>3</v>
      </c>
      <c r="T482" s="21">
        <v>1</v>
      </c>
      <c r="V482" t="s">
        <v>2116</v>
      </c>
      <c r="W482" t="str">
        <f>+IF(V482="","",IF(MID(V482,1,3)="ECE","UNICO",IF(V482="FINES",CONCATENATE("R",IF(OR(C482="16",C482="21",C482="22",C482="23"),"16212223",IF(OR(C482="15",C482="17",C482="24",C482="25"),"15172425",C482))),IF(V482="CEBAS","UNICO",IF(VALUE(C482)&lt;=11,"AMBA","INTERIOR")))))</f>
        <v>INTERIOR</v>
      </c>
      <c r="X482" s="20" t="str">
        <f>+IF(V482="","-",CONCATENATE(V482,"_",W482))</f>
        <v>CENS_INTERIOR</v>
      </c>
      <c r="Y482" s="59">
        <v>0.40594307999861873</v>
      </c>
      <c r="Z482" t="str">
        <f>+IFERROR(VLOOKUP(H482,#REF!,2,FALSE),"-")</f>
        <v>-</v>
      </c>
      <c r="AA482" t="s">
        <v>2394</v>
      </c>
      <c r="AB482" t="str">
        <f>+IF(W482="","-",IF(W482="UNICO","CENSO","MUESTRA"))</f>
        <v>MUESTRA</v>
      </c>
      <c r="AC482" t="s">
        <v>2398</v>
      </c>
      <c r="AD482" t="s">
        <v>134</v>
      </c>
    </row>
    <row r="483" spans="1:30" x14ac:dyDescent="0.25">
      <c r="A483" s="5" t="str">
        <f t="shared" si="7"/>
        <v>0022DM0451</v>
      </c>
      <c r="B483" s="23" t="s">
        <v>2119</v>
      </c>
      <c r="C483" t="s">
        <v>153</v>
      </c>
      <c r="D483" t="s">
        <v>489</v>
      </c>
      <c r="E483" t="s">
        <v>490</v>
      </c>
      <c r="F483">
        <v>623779</v>
      </c>
      <c r="G483">
        <v>0</v>
      </c>
      <c r="H483" t="s">
        <v>494</v>
      </c>
      <c r="I483" t="s">
        <v>20</v>
      </c>
      <c r="J483" t="s">
        <v>90</v>
      </c>
      <c r="K483" t="s">
        <v>21</v>
      </c>
      <c r="M483" t="s">
        <v>2289</v>
      </c>
      <c r="N483" t="s">
        <v>22</v>
      </c>
      <c r="O483" t="s">
        <v>23</v>
      </c>
      <c r="P483" t="s">
        <v>26</v>
      </c>
      <c r="Q483" t="s">
        <v>92</v>
      </c>
      <c r="R483" s="13">
        <v>134</v>
      </c>
      <c r="S483" s="13">
        <v>6</v>
      </c>
      <c r="T483" s="21">
        <v>1</v>
      </c>
      <c r="V483" t="s">
        <v>2116</v>
      </c>
      <c r="W483" t="str">
        <f>+IF(V483="","",IF(MID(V483,1,3)="ECE","UNICO",IF(V483="FINES",CONCATENATE("R",IF(OR(C483="16",C483="21",C483="22",C483="23"),"16212223",IF(OR(C483="15",C483="17",C483="24",C483="25"),"15172425",C483))),IF(V483="CEBAS","UNICO",IF(VALUE(C483)&lt;=11,"AMBA","INTERIOR")))))</f>
        <v>INTERIOR</v>
      </c>
      <c r="X483" s="20" t="str">
        <f>+IF(V483="","-",CONCATENATE(V483,"_",W483))</f>
        <v>CENS_INTERIOR</v>
      </c>
      <c r="Y483" s="59">
        <v>0.4074807606245342</v>
      </c>
      <c r="Z483" t="str">
        <f>+IFERROR(VLOOKUP(H483,#REF!,2,FALSE),"-")</f>
        <v>-</v>
      </c>
      <c r="AA483" t="s">
        <v>2394</v>
      </c>
      <c r="AB483" t="str">
        <f>+IF(W483="","-",IF(W483="UNICO","CENSO","MUESTRA"))</f>
        <v>MUESTRA</v>
      </c>
      <c r="AC483" t="s">
        <v>2397</v>
      </c>
      <c r="AD483" t="s">
        <v>134</v>
      </c>
    </row>
    <row r="484" spans="1:30" x14ac:dyDescent="0.25">
      <c r="A484" s="5" t="str">
        <f t="shared" si="7"/>
        <v>0125DM0451</v>
      </c>
      <c r="B484" s="23" t="s">
        <v>2119</v>
      </c>
      <c r="C484" t="s">
        <v>280</v>
      </c>
      <c r="D484" t="s">
        <v>287</v>
      </c>
      <c r="E484" t="s">
        <v>1969</v>
      </c>
      <c r="F484">
        <v>623802</v>
      </c>
      <c r="G484">
        <v>0</v>
      </c>
      <c r="H484" t="s">
        <v>1973</v>
      </c>
      <c r="I484" t="s">
        <v>20</v>
      </c>
      <c r="J484" t="s">
        <v>90</v>
      </c>
      <c r="K484" t="s">
        <v>21</v>
      </c>
      <c r="M484" t="s">
        <v>2289</v>
      </c>
      <c r="N484" t="s">
        <v>22</v>
      </c>
      <c r="O484" t="s">
        <v>23</v>
      </c>
      <c r="P484" t="s">
        <v>26</v>
      </c>
      <c r="Q484" t="s">
        <v>92</v>
      </c>
      <c r="R484" s="13">
        <v>83</v>
      </c>
      <c r="S484" s="13">
        <v>3</v>
      </c>
      <c r="T484" s="21">
        <v>1</v>
      </c>
      <c r="V484" t="s">
        <v>2116</v>
      </c>
      <c r="W484" t="str">
        <f>+IF(V484="","",IF(MID(V484,1,3)="ECE","UNICO",IF(V484="FINES",CONCATENATE("R",IF(OR(C484="16",C484="21",C484="22",C484="23"),"16212223",IF(OR(C484="15",C484="17",C484="24",C484="25"),"15172425",C484))),IF(V484="CEBAS","UNICO",IF(VALUE(C484)&lt;=11,"AMBA","INTERIOR")))))</f>
        <v>INTERIOR</v>
      </c>
      <c r="X484" s="20" t="str">
        <f>+IF(V484="","-",CONCATENATE(V484,"_",W484))</f>
        <v>CENS_INTERIOR</v>
      </c>
      <c r="Y484" s="59">
        <v>0.41147061934073759</v>
      </c>
      <c r="Z484" t="str">
        <f>+IFERROR(VLOOKUP(H484,#REF!,2,FALSE),"-")</f>
        <v>-</v>
      </c>
      <c r="AA484" t="s">
        <v>2394</v>
      </c>
      <c r="AB484" t="str">
        <f>+IF(W484="","-",IF(W484="UNICO","CENSO","MUESTRA"))</f>
        <v>MUESTRA</v>
      </c>
      <c r="AC484" t="s">
        <v>2398</v>
      </c>
      <c r="AD484" t="s">
        <v>134</v>
      </c>
    </row>
    <row r="485" spans="1:30" x14ac:dyDescent="0.25">
      <c r="A485" s="5" t="str">
        <f t="shared" si="7"/>
        <v>0086DM0452</v>
      </c>
      <c r="B485" s="23" t="s">
        <v>2119</v>
      </c>
      <c r="C485" t="s">
        <v>88</v>
      </c>
      <c r="D485" t="s">
        <v>1520</v>
      </c>
      <c r="E485" t="s">
        <v>1521</v>
      </c>
      <c r="F485">
        <v>623771</v>
      </c>
      <c r="G485">
        <v>0</v>
      </c>
      <c r="H485" t="s">
        <v>1530</v>
      </c>
      <c r="I485" t="s">
        <v>20</v>
      </c>
      <c r="J485" t="s">
        <v>90</v>
      </c>
      <c r="K485" t="s">
        <v>21</v>
      </c>
      <c r="M485" t="s">
        <v>17642</v>
      </c>
      <c r="N485" t="s">
        <v>22</v>
      </c>
      <c r="O485" t="s">
        <v>23</v>
      </c>
      <c r="P485" t="s">
        <v>26</v>
      </c>
      <c r="Q485" t="s">
        <v>92</v>
      </c>
      <c r="R485" s="13">
        <v>196</v>
      </c>
      <c r="S485" s="13">
        <v>7</v>
      </c>
      <c r="T485" s="21">
        <v>1</v>
      </c>
      <c r="V485" t="s">
        <v>2116</v>
      </c>
      <c r="W485" t="str">
        <f>+IF(V485="","",IF(MID(V485,1,3)="ECE","UNICO",IF(V485="FINES",CONCATENATE("R",IF(OR(C485="16",C485="21",C485="22",C485="23"),"16212223",IF(OR(C485="15",C485="17",C485="24",C485="25"),"15172425",C485))),IF(V485="CEBAS","UNICO",IF(VALUE(C485)&lt;=11,"AMBA","INTERIOR")))))</f>
        <v>INTERIOR</v>
      </c>
      <c r="X485" s="20" t="str">
        <f>+IF(V485="","-",CONCATENATE(V485,"_",W485))</f>
        <v>CENS_INTERIOR</v>
      </c>
      <c r="Y485" s="59">
        <v>0.41636171936988831</v>
      </c>
      <c r="Z485" t="str">
        <f>+IFERROR(VLOOKUP(H485,#REF!,2,FALSE),"-")</f>
        <v>-</v>
      </c>
      <c r="AA485" t="s">
        <v>2394</v>
      </c>
      <c r="AB485" t="str">
        <f>+IF(W485="","-",IF(W485="UNICO","CENSO","MUESTRA"))</f>
        <v>MUESTRA</v>
      </c>
      <c r="AC485" t="s">
        <v>2397</v>
      </c>
      <c r="AD485" t="s">
        <v>134</v>
      </c>
    </row>
    <row r="486" spans="1:30" x14ac:dyDescent="0.25">
      <c r="A486" s="5" t="str">
        <f t="shared" si="7"/>
        <v>0123DM0452</v>
      </c>
      <c r="B486" s="23" t="s">
        <v>2119</v>
      </c>
      <c r="C486" t="s">
        <v>280</v>
      </c>
      <c r="D486" t="s">
        <v>395</v>
      </c>
      <c r="E486" t="s">
        <v>1951</v>
      </c>
      <c r="F486">
        <v>623926</v>
      </c>
      <c r="G486">
        <v>0</v>
      </c>
      <c r="H486" t="s">
        <v>1961</v>
      </c>
      <c r="I486" t="s">
        <v>20</v>
      </c>
      <c r="J486" t="s">
        <v>90</v>
      </c>
      <c r="K486" t="s">
        <v>21</v>
      </c>
      <c r="M486" t="s">
        <v>17642</v>
      </c>
      <c r="N486" t="s">
        <v>22</v>
      </c>
      <c r="O486" t="s">
        <v>23</v>
      </c>
      <c r="P486" t="s">
        <v>26</v>
      </c>
      <c r="Q486" t="s">
        <v>92</v>
      </c>
      <c r="R486" s="13">
        <v>169</v>
      </c>
      <c r="S486" s="13">
        <v>8</v>
      </c>
      <c r="T486" s="21">
        <v>1</v>
      </c>
      <c r="V486" t="s">
        <v>2116</v>
      </c>
      <c r="W486" t="str">
        <f>+IF(V486="","",IF(MID(V486,1,3)="ECE","UNICO",IF(V486="FINES",CONCATENATE("R",IF(OR(C486="16",C486="21",C486="22",C486="23"),"16212223",IF(OR(C486="15",C486="17",C486="24",C486="25"),"15172425",C486))),IF(V486="CEBAS","UNICO",IF(VALUE(C486)&lt;=11,"AMBA","INTERIOR")))))</f>
        <v>INTERIOR</v>
      </c>
      <c r="X486" s="20" t="str">
        <f>+IF(V486="","-",CONCATENATE(V486,"_",W486))</f>
        <v>CENS_INTERIOR</v>
      </c>
      <c r="Y486" s="59">
        <v>0.41686979549772601</v>
      </c>
      <c r="Z486" t="str">
        <f>+IFERROR(VLOOKUP(H486,#REF!,2,FALSE),"-")</f>
        <v>-</v>
      </c>
      <c r="AA486" t="s">
        <v>2394</v>
      </c>
      <c r="AB486" t="str">
        <f>+IF(W486="","-",IF(W486="UNICO","CENSO","MUESTRA"))</f>
        <v>MUESTRA</v>
      </c>
      <c r="AC486" t="s">
        <v>2397</v>
      </c>
      <c r="AD486" t="s">
        <v>134</v>
      </c>
    </row>
    <row r="487" spans="1:30" x14ac:dyDescent="0.25">
      <c r="A487" s="5" t="str">
        <f t="shared" si="7"/>
        <v>0068DM0452</v>
      </c>
      <c r="B487" s="23" t="s">
        <v>2119</v>
      </c>
      <c r="C487" t="s">
        <v>161</v>
      </c>
      <c r="D487" t="s">
        <v>1069</v>
      </c>
      <c r="E487" t="s">
        <v>1070</v>
      </c>
      <c r="F487">
        <v>623925</v>
      </c>
      <c r="G487">
        <v>0</v>
      </c>
      <c r="H487" t="s">
        <v>1076</v>
      </c>
      <c r="I487" t="s">
        <v>20</v>
      </c>
      <c r="J487" t="s">
        <v>90</v>
      </c>
      <c r="K487" t="s">
        <v>21</v>
      </c>
      <c r="M487" t="s">
        <v>17642</v>
      </c>
      <c r="N487" t="s">
        <v>22</v>
      </c>
      <c r="O487" t="s">
        <v>23</v>
      </c>
      <c r="P487" t="s">
        <v>26</v>
      </c>
      <c r="Q487" t="s">
        <v>92</v>
      </c>
      <c r="R487" s="13">
        <v>66</v>
      </c>
      <c r="S487" s="13">
        <v>6</v>
      </c>
      <c r="T487" s="21">
        <v>1</v>
      </c>
      <c r="V487" t="s">
        <v>2116</v>
      </c>
      <c r="W487" t="str">
        <f>+IF(V487="","",IF(MID(V487,1,3)="ECE","UNICO",IF(V487="FINES",CONCATENATE("R",IF(OR(C487="16",C487="21",C487="22",C487="23"),"16212223",IF(OR(C487="15",C487="17",C487="24",C487="25"),"15172425",C487))),IF(V487="CEBAS","UNICO",IF(VALUE(C487)&lt;=11,"AMBA","INTERIOR")))))</f>
        <v>INTERIOR</v>
      </c>
      <c r="X487" s="20" t="str">
        <f>+IF(V487="","-",CONCATENATE(V487,"_",W487))</f>
        <v>CENS_INTERIOR</v>
      </c>
      <c r="Y487" s="59">
        <v>0.41720839175913071</v>
      </c>
      <c r="Z487" t="str">
        <f>+IFERROR(VLOOKUP(H487,#REF!,2,FALSE),"-")</f>
        <v>-</v>
      </c>
      <c r="AA487" t="s">
        <v>2394</v>
      </c>
      <c r="AB487" t="str">
        <f>+IF(W487="","-",IF(W487="UNICO","CENSO","MUESTRA"))</f>
        <v>MUESTRA</v>
      </c>
      <c r="AC487" t="s">
        <v>2397</v>
      </c>
      <c r="AD487" t="s">
        <v>134</v>
      </c>
    </row>
    <row r="488" spans="1:30" x14ac:dyDescent="0.25">
      <c r="A488" s="5" t="str">
        <f t="shared" si="7"/>
        <v>0033DM0452</v>
      </c>
      <c r="B488" s="23" t="s">
        <v>2119</v>
      </c>
      <c r="C488" t="s">
        <v>161</v>
      </c>
      <c r="D488" t="s">
        <v>620</v>
      </c>
      <c r="E488" t="s">
        <v>621</v>
      </c>
      <c r="F488">
        <v>623804</v>
      </c>
      <c r="G488">
        <v>0</v>
      </c>
      <c r="H488" t="s">
        <v>630</v>
      </c>
      <c r="I488" t="s">
        <v>20</v>
      </c>
      <c r="J488" t="s">
        <v>90</v>
      </c>
      <c r="K488" t="s">
        <v>21</v>
      </c>
      <c r="M488" t="s">
        <v>17642</v>
      </c>
      <c r="N488" t="s">
        <v>22</v>
      </c>
      <c r="O488" t="s">
        <v>23</v>
      </c>
      <c r="P488" t="s">
        <v>26</v>
      </c>
      <c r="Q488" t="s">
        <v>92</v>
      </c>
      <c r="R488" s="13">
        <v>80</v>
      </c>
      <c r="S488" s="13">
        <v>6</v>
      </c>
      <c r="T488" s="21">
        <v>1</v>
      </c>
      <c r="V488" t="s">
        <v>2116</v>
      </c>
      <c r="W488" t="str">
        <f>+IF(V488="","",IF(MID(V488,1,3)="ECE","UNICO",IF(V488="FINES",CONCATENATE("R",IF(OR(C488="16",C488="21",C488="22",C488="23"),"16212223",IF(OR(C488="15",C488="17",C488="24",C488="25"),"15172425",C488))),IF(V488="CEBAS","UNICO",IF(VALUE(C488)&lt;=11,"AMBA","INTERIOR")))))</f>
        <v>INTERIOR</v>
      </c>
      <c r="X488" s="20" t="str">
        <f>+IF(V488="","-",CONCATENATE(V488,"_",W488))</f>
        <v>CENS_INTERIOR</v>
      </c>
      <c r="Y488" s="59">
        <v>0.41735642817285318</v>
      </c>
      <c r="Z488" t="str">
        <f>+IFERROR(VLOOKUP(H488,#REF!,2,FALSE),"-")</f>
        <v>-</v>
      </c>
      <c r="AA488" t="s">
        <v>2394</v>
      </c>
      <c r="AB488" t="str">
        <f>+IF(W488="","-",IF(W488="UNICO","CENSO","MUESTRA"))</f>
        <v>MUESTRA</v>
      </c>
      <c r="AC488" t="s">
        <v>2398</v>
      </c>
      <c r="AD488" t="s">
        <v>134</v>
      </c>
    </row>
    <row r="489" spans="1:30" x14ac:dyDescent="0.25">
      <c r="A489" s="5" t="str">
        <f t="shared" si="7"/>
        <v>0038DM0451</v>
      </c>
      <c r="B489" s="23" t="s">
        <v>2119</v>
      </c>
      <c r="C489" t="s">
        <v>159</v>
      </c>
      <c r="D489" t="s">
        <v>652</v>
      </c>
      <c r="E489" t="s">
        <v>653</v>
      </c>
      <c r="F489">
        <v>623961</v>
      </c>
      <c r="G489">
        <v>0</v>
      </c>
      <c r="H489" t="s">
        <v>656</v>
      </c>
      <c r="I489" t="s">
        <v>20</v>
      </c>
      <c r="J489" t="s">
        <v>90</v>
      </c>
      <c r="K489" t="s">
        <v>21</v>
      </c>
      <c r="M489" t="s">
        <v>2289</v>
      </c>
      <c r="N489" t="s">
        <v>22</v>
      </c>
      <c r="O489" t="s">
        <v>23</v>
      </c>
      <c r="P489" t="s">
        <v>26</v>
      </c>
      <c r="Q489" t="s">
        <v>92</v>
      </c>
      <c r="R489" s="13">
        <v>103</v>
      </c>
      <c r="S489" s="13">
        <v>4</v>
      </c>
      <c r="T489" s="21">
        <v>1</v>
      </c>
      <c r="V489" t="s">
        <v>2116</v>
      </c>
      <c r="W489" t="str">
        <f>+IF(V489="","",IF(MID(V489,1,3)="ECE","UNICO",IF(V489="FINES",CONCATENATE("R",IF(OR(C489="16",C489="21",C489="22",C489="23"),"16212223",IF(OR(C489="15",C489="17",C489="24",C489="25"),"15172425",C489))),IF(V489="CEBAS","UNICO",IF(VALUE(C489)&lt;=11,"AMBA","INTERIOR")))))</f>
        <v>INTERIOR</v>
      </c>
      <c r="X489" s="20" t="str">
        <f>+IF(V489="","-",CONCATENATE(V489,"_",W489))</f>
        <v>CENS_INTERIOR</v>
      </c>
      <c r="Y489" s="59">
        <v>0.42046496272087103</v>
      </c>
      <c r="Z489" t="str">
        <f>+IFERROR(VLOOKUP(H489,#REF!,2,FALSE),"-")</f>
        <v>-</v>
      </c>
      <c r="AA489" t="s">
        <v>2394</v>
      </c>
      <c r="AB489" t="str">
        <f>+IF(W489="","-",IF(W489="UNICO","CENSO","MUESTRA"))</f>
        <v>MUESTRA</v>
      </c>
      <c r="AC489" t="s">
        <v>2397</v>
      </c>
      <c r="AD489" t="s">
        <v>134</v>
      </c>
    </row>
    <row r="490" spans="1:30" x14ac:dyDescent="0.25">
      <c r="A490" s="5" t="str">
        <f t="shared" si="7"/>
        <v>0058DM0451</v>
      </c>
      <c r="B490" s="23" t="s">
        <v>2119</v>
      </c>
      <c r="C490" t="s">
        <v>83</v>
      </c>
      <c r="D490" t="s">
        <v>931</v>
      </c>
      <c r="E490" t="s">
        <v>932</v>
      </c>
      <c r="F490">
        <v>624007</v>
      </c>
      <c r="G490">
        <v>0</v>
      </c>
      <c r="H490" t="s">
        <v>934</v>
      </c>
      <c r="I490" t="s">
        <v>20</v>
      </c>
      <c r="J490" t="s">
        <v>90</v>
      </c>
      <c r="K490" t="s">
        <v>21</v>
      </c>
      <c r="M490" t="s">
        <v>2289</v>
      </c>
      <c r="N490" t="s">
        <v>22</v>
      </c>
      <c r="O490" t="s">
        <v>23</v>
      </c>
      <c r="P490" t="s">
        <v>26</v>
      </c>
      <c r="Q490" t="s">
        <v>92</v>
      </c>
      <c r="R490" s="13">
        <v>69</v>
      </c>
      <c r="S490" s="13">
        <v>3</v>
      </c>
      <c r="T490" s="21">
        <v>1</v>
      </c>
      <c r="V490" t="s">
        <v>2116</v>
      </c>
      <c r="W490" t="str">
        <f>+IF(V490="","",IF(MID(V490,1,3)="ECE","UNICO",IF(V490="FINES",CONCATENATE("R",IF(OR(C490="16",C490="21",C490="22",C490="23"),"16212223",IF(OR(C490="15",C490="17",C490="24",C490="25"),"15172425",C490))),IF(V490="CEBAS","UNICO",IF(VALUE(C490)&lt;=11,"AMBA","INTERIOR")))))</f>
        <v>INTERIOR</v>
      </c>
      <c r="X490" s="20" t="str">
        <f>+IF(V490="","-",CONCATENATE(V490,"_",W490))</f>
        <v>CENS_INTERIOR</v>
      </c>
      <c r="Y490" s="59">
        <v>0.42274173217661237</v>
      </c>
      <c r="Z490" t="str">
        <f>+IFERROR(VLOOKUP(H490,#REF!,2,FALSE),"-")</f>
        <v>-</v>
      </c>
      <c r="AA490" t="s">
        <v>2394</v>
      </c>
      <c r="AB490" t="str">
        <f>+IF(W490="","-",IF(W490="UNICO","CENSO","MUESTRA"))</f>
        <v>MUESTRA</v>
      </c>
      <c r="AC490" t="s">
        <v>2398</v>
      </c>
      <c r="AD490" t="s">
        <v>134</v>
      </c>
    </row>
    <row r="491" spans="1:30" x14ac:dyDescent="0.25">
      <c r="A491" s="5" t="str">
        <f t="shared" si="7"/>
        <v>0097DM0455</v>
      </c>
      <c r="B491" s="23" t="s">
        <v>2119</v>
      </c>
      <c r="C491" t="s">
        <v>88</v>
      </c>
      <c r="D491" t="s">
        <v>1620</v>
      </c>
      <c r="E491" t="s">
        <v>1621</v>
      </c>
      <c r="F491">
        <v>623776</v>
      </c>
      <c r="G491">
        <v>0</v>
      </c>
      <c r="H491" t="s">
        <v>1648</v>
      </c>
      <c r="I491" t="s">
        <v>20</v>
      </c>
      <c r="J491" t="s">
        <v>90</v>
      </c>
      <c r="K491" t="s">
        <v>21</v>
      </c>
      <c r="M491" t="s">
        <v>17643</v>
      </c>
      <c r="N491" t="s">
        <v>22</v>
      </c>
      <c r="O491" t="s">
        <v>23</v>
      </c>
      <c r="P491" t="s">
        <v>26</v>
      </c>
      <c r="Q491" t="s">
        <v>92</v>
      </c>
      <c r="R491" s="13">
        <v>65</v>
      </c>
      <c r="S491" s="13">
        <v>3</v>
      </c>
      <c r="T491" s="21">
        <v>1</v>
      </c>
      <c r="V491" t="s">
        <v>2116</v>
      </c>
      <c r="W491" t="str">
        <f>+IF(V491="","",IF(MID(V491,1,3)="ECE","UNICO",IF(V491="FINES",CONCATENATE("R",IF(OR(C491="16",C491="21",C491="22",C491="23"),"16212223",IF(OR(C491="15",C491="17",C491="24",C491="25"),"15172425",C491))),IF(V491="CEBAS","UNICO",IF(VALUE(C491)&lt;=11,"AMBA","INTERIOR")))))</f>
        <v>INTERIOR</v>
      </c>
      <c r="X491" s="20" t="str">
        <f>+IF(V491="","-",CONCATENATE(V491,"_",W491))</f>
        <v>CENS_INTERIOR</v>
      </c>
      <c r="Y491" s="59">
        <v>0.42731514573097229</v>
      </c>
      <c r="Z491" t="str">
        <f>+IFERROR(VLOOKUP(H491,#REF!,2,FALSE),"-")</f>
        <v>-</v>
      </c>
      <c r="AA491" t="s">
        <v>2394</v>
      </c>
      <c r="AB491" t="str">
        <f>+IF(W491="","-",IF(W491="UNICO","CENSO","MUESTRA"))</f>
        <v>MUESTRA</v>
      </c>
      <c r="AC491" t="s">
        <v>2397</v>
      </c>
      <c r="AD491" t="s">
        <v>134</v>
      </c>
    </row>
    <row r="492" spans="1:30" x14ac:dyDescent="0.25">
      <c r="A492" s="5" t="str">
        <f t="shared" si="7"/>
        <v>0066DM0451</v>
      </c>
      <c r="B492" s="23" t="s">
        <v>2119</v>
      </c>
      <c r="C492" t="s">
        <v>153</v>
      </c>
      <c r="D492" t="s">
        <v>1052</v>
      </c>
      <c r="E492" t="s">
        <v>1053</v>
      </c>
      <c r="F492">
        <v>623783</v>
      </c>
      <c r="G492">
        <v>0</v>
      </c>
      <c r="H492" t="s">
        <v>1058</v>
      </c>
      <c r="I492" t="s">
        <v>20</v>
      </c>
      <c r="J492" t="s">
        <v>90</v>
      </c>
      <c r="K492" t="s">
        <v>21</v>
      </c>
      <c r="M492" t="s">
        <v>2289</v>
      </c>
      <c r="N492" t="s">
        <v>22</v>
      </c>
      <c r="O492" t="s">
        <v>23</v>
      </c>
      <c r="P492" t="s">
        <v>26</v>
      </c>
      <c r="Q492" t="s">
        <v>92</v>
      </c>
      <c r="R492" s="13">
        <v>111</v>
      </c>
      <c r="S492" s="13">
        <v>4</v>
      </c>
      <c r="T492" s="21">
        <v>1</v>
      </c>
      <c r="V492" t="s">
        <v>2116</v>
      </c>
      <c r="W492" t="str">
        <f>+IF(V492="","",IF(MID(V492,1,3)="ECE","UNICO",IF(V492="FINES",CONCATENATE("R",IF(OR(C492="16",C492="21",C492="22",C492="23"),"16212223",IF(OR(C492="15",C492="17",C492="24",C492="25"),"15172425",C492))),IF(V492="CEBAS","UNICO",IF(VALUE(C492)&lt;=11,"AMBA","INTERIOR")))))</f>
        <v>INTERIOR</v>
      </c>
      <c r="X492" s="20" t="str">
        <f>+IF(V492="","-",CONCATENATE(V492,"_",W492))</f>
        <v>CENS_INTERIOR</v>
      </c>
      <c r="Y492" s="59">
        <v>0.42992118000984192</v>
      </c>
      <c r="Z492" t="str">
        <f>+IFERROR(VLOOKUP(H492,#REF!,2,FALSE),"-")</f>
        <v>-</v>
      </c>
      <c r="AA492" t="s">
        <v>2394</v>
      </c>
      <c r="AB492" t="str">
        <f>+IF(W492="","-",IF(W492="UNICO","CENSO","MUESTRA"))</f>
        <v>MUESTRA</v>
      </c>
      <c r="AC492" t="s">
        <v>2398</v>
      </c>
      <c r="AD492" t="s">
        <v>134</v>
      </c>
    </row>
    <row r="493" spans="1:30" x14ac:dyDescent="0.25">
      <c r="A493" s="5" t="str">
        <f t="shared" si="7"/>
        <v>0068DM0451</v>
      </c>
      <c r="B493" s="23" t="s">
        <v>2119</v>
      </c>
      <c r="C493" t="s">
        <v>161</v>
      </c>
      <c r="D493" t="s">
        <v>1069</v>
      </c>
      <c r="E493" t="s">
        <v>1070</v>
      </c>
      <c r="F493">
        <v>621158</v>
      </c>
      <c r="G493">
        <v>0</v>
      </c>
      <c r="H493" t="s">
        <v>1075</v>
      </c>
      <c r="I493" t="s">
        <v>20</v>
      </c>
      <c r="J493" t="s">
        <v>90</v>
      </c>
      <c r="K493" t="s">
        <v>21</v>
      </c>
      <c r="M493" t="s">
        <v>2289</v>
      </c>
      <c r="N493" t="s">
        <v>136</v>
      </c>
      <c r="O493" t="s">
        <v>23</v>
      </c>
      <c r="P493" t="s">
        <v>26</v>
      </c>
      <c r="Q493" t="s">
        <v>92</v>
      </c>
      <c r="R493" s="13">
        <v>87</v>
      </c>
      <c r="S493" s="13">
        <v>9</v>
      </c>
      <c r="T493" s="21">
        <v>1</v>
      </c>
      <c r="V493" t="s">
        <v>2116</v>
      </c>
      <c r="W493" t="str">
        <f>+IF(V493="","",IF(MID(V493,1,3)="ECE","UNICO",IF(V493="FINES",CONCATENATE("R",IF(OR(C493="16",C493="21",C493="22",C493="23"),"16212223",IF(OR(C493="15",C493="17",C493="24",C493="25"),"15172425",C493))),IF(V493="CEBAS","UNICO",IF(VALUE(C493)&lt;=11,"AMBA","INTERIOR")))))</f>
        <v>INTERIOR</v>
      </c>
      <c r="X493" s="20" t="str">
        <f>+IF(V493="","-",CONCATENATE(V493,"_",W493))</f>
        <v>CENS_INTERIOR</v>
      </c>
      <c r="Y493" s="59">
        <v>0.4393166036177904</v>
      </c>
      <c r="Z493" t="str">
        <f>+IFERROR(VLOOKUP(H493,#REF!,2,FALSE),"-")</f>
        <v>-</v>
      </c>
      <c r="AA493" t="s">
        <v>2394</v>
      </c>
      <c r="AB493" t="str">
        <f>+IF(W493="","-",IF(W493="UNICO","CENSO","MUESTRA"))</f>
        <v>MUESTRA</v>
      </c>
      <c r="AC493" t="s">
        <v>2397</v>
      </c>
      <c r="AD493" t="s">
        <v>134</v>
      </c>
    </row>
    <row r="494" spans="1:30" x14ac:dyDescent="0.25">
      <c r="A494" s="5" t="str">
        <f t="shared" si="7"/>
        <v>0079DM0451</v>
      </c>
      <c r="B494" s="23" t="s">
        <v>2119</v>
      </c>
      <c r="C494" t="s">
        <v>141</v>
      </c>
      <c r="D494" t="s">
        <v>1410</v>
      </c>
      <c r="E494" t="s">
        <v>1411</v>
      </c>
      <c r="F494">
        <v>618403</v>
      </c>
      <c r="G494">
        <v>0</v>
      </c>
      <c r="H494" t="s">
        <v>1421</v>
      </c>
      <c r="I494" t="s">
        <v>20</v>
      </c>
      <c r="J494" t="s">
        <v>90</v>
      </c>
      <c r="K494" t="s">
        <v>21</v>
      </c>
      <c r="M494" t="s">
        <v>2289</v>
      </c>
      <c r="N494" t="s">
        <v>22</v>
      </c>
      <c r="O494" t="s">
        <v>23</v>
      </c>
      <c r="P494" t="s">
        <v>26</v>
      </c>
      <c r="Q494" t="s">
        <v>92</v>
      </c>
      <c r="R494" s="13">
        <v>163</v>
      </c>
      <c r="S494" s="13">
        <v>8</v>
      </c>
      <c r="T494" s="21">
        <v>1</v>
      </c>
      <c r="V494" t="s">
        <v>2116</v>
      </c>
      <c r="W494" t="str">
        <f>+IF(V494="","",IF(MID(V494,1,3)="ECE","UNICO",IF(V494="FINES",CONCATENATE("R",IF(OR(C494="16",C494="21",C494="22",C494="23"),"16212223",IF(OR(C494="15",C494="17",C494="24",C494="25"),"15172425",C494))),IF(V494="CEBAS","UNICO",IF(VALUE(C494)&lt;=11,"AMBA","INTERIOR")))))</f>
        <v>INTERIOR</v>
      </c>
      <c r="X494" s="20" t="str">
        <f>+IF(V494="","-",CONCATENATE(V494,"_",W494))</f>
        <v>CENS_INTERIOR</v>
      </c>
      <c r="Y494" s="59">
        <v>0.45531910893164179</v>
      </c>
      <c r="Z494" t="str">
        <f>+IFERROR(VLOOKUP(H494,#REF!,2,FALSE),"-")</f>
        <v>-</v>
      </c>
      <c r="AA494" t="s">
        <v>2394</v>
      </c>
      <c r="AB494" t="str">
        <f>+IF(W494="","-",IF(W494="UNICO","CENSO","MUESTRA"))</f>
        <v>MUESTRA</v>
      </c>
      <c r="AC494" t="s">
        <v>2397</v>
      </c>
      <c r="AD494" t="s">
        <v>134</v>
      </c>
    </row>
    <row r="495" spans="1:30" x14ac:dyDescent="0.25">
      <c r="A495" s="5" t="str">
        <f t="shared" si="7"/>
        <v>0098DM0451</v>
      </c>
      <c r="B495" s="23" t="s">
        <v>2119</v>
      </c>
      <c r="C495" t="s">
        <v>88</v>
      </c>
      <c r="D495" t="s">
        <v>1652</v>
      </c>
      <c r="E495" t="s">
        <v>1653</v>
      </c>
      <c r="F495">
        <v>623777</v>
      </c>
      <c r="G495">
        <v>0</v>
      </c>
      <c r="H495" t="s">
        <v>1663</v>
      </c>
      <c r="I495" t="s">
        <v>20</v>
      </c>
      <c r="J495" t="s">
        <v>90</v>
      </c>
      <c r="K495" t="s">
        <v>21</v>
      </c>
      <c r="M495" t="s">
        <v>2289</v>
      </c>
      <c r="N495" t="s">
        <v>22</v>
      </c>
      <c r="O495" t="s">
        <v>23</v>
      </c>
      <c r="P495" t="s">
        <v>26</v>
      </c>
      <c r="Q495" t="s">
        <v>92</v>
      </c>
      <c r="R495" s="13">
        <v>52</v>
      </c>
      <c r="S495" s="13">
        <v>3</v>
      </c>
      <c r="T495" s="21">
        <v>1</v>
      </c>
      <c r="V495" t="s">
        <v>2116</v>
      </c>
      <c r="W495" t="str">
        <f>+IF(V495="","",IF(MID(V495,1,3)="ECE","UNICO",IF(V495="FINES",CONCATENATE("R",IF(OR(C495="16",C495="21",C495="22",C495="23"),"16212223",IF(OR(C495="15",C495="17",C495="24",C495="25"),"15172425",C495))),IF(V495="CEBAS","UNICO",IF(VALUE(C495)&lt;=11,"AMBA","INTERIOR")))))</f>
        <v>INTERIOR</v>
      </c>
      <c r="X495" s="20" t="str">
        <f>+IF(V495="","-",CONCATENATE(V495,"_",W495))</f>
        <v>CENS_INTERIOR</v>
      </c>
      <c r="Y495" s="59">
        <v>0.45938590168952942</v>
      </c>
      <c r="Z495" t="str">
        <f>+IFERROR(VLOOKUP(H495,#REF!,2,FALSE),"-")</f>
        <v>-</v>
      </c>
      <c r="AA495" t="s">
        <v>2394</v>
      </c>
      <c r="AB495" t="str">
        <f>+IF(W495="","-",IF(W495="UNICO","CENSO","MUESTRA"))</f>
        <v>MUESTRA</v>
      </c>
      <c r="AC495" t="s">
        <v>2398</v>
      </c>
      <c r="AD495" t="s">
        <v>134</v>
      </c>
    </row>
    <row r="496" spans="1:30" x14ac:dyDescent="0.25">
      <c r="A496" s="5" t="str">
        <f t="shared" si="7"/>
        <v>0043DM0471</v>
      </c>
      <c r="B496" s="23" t="s">
        <v>2119</v>
      </c>
      <c r="C496" t="s">
        <v>161</v>
      </c>
      <c r="D496" t="s">
        <v>677</v>
      </c>
      <c r="E496" t="s">
        <v>678</v>
      </c>
      <c r="F496">
        <v>624106</v>
      </c>
      <c r="G496">
        <v>0</v>
      </c>
      <c r="H496" t="s">
        <v>743</v>
      </c>
      <c r="I496" t="s">
        <v>20</v>
      </c>
      <c r="J496" t="s">
        <v>90</v>
      </c>
      <c r="K496" t="s">
        <v>21</v>
      </c>
      <c r="M496" t="s">
        <v>17648</v>
      </c>
      <c r="N496" t="s">
        <v>22</v>
      </c>
      <c r="O496" t="s">
        <v>23</v>
      </c>
      <c r="P496" t="s">
        <v>26</v>
      </c>
      <c r="Q496" t="s">
        <v>92</v>
      </c>
      <c r="R496" s="13">
        <v>90</v>
      </c>
      <c r="S496" s="13">
        <v>5</v>
      </c>
      <c r="T496" s="21">
        <v>1</v>
      </c>
      <c r="V496" t="s">
        <v>2116</v>
      </c>
      <c r="W496" t="str">
        <f>+IF(V496="","",IF(MID(V496,1,3)="ECE","UNICO",IF(V496="FINES",CONCATENATE("R",IF(OR(C496="16",C496="21",C496="22",C496="23"),"16212223",IF(OR(C496="15",C496="17",C496="24",C496="25"),"15172425",C496))),IF(V496="CEBAS","UNICO",IF(VALUE(C496)&lt;=11,"AMBA","INTERIOR")))))</f>
        <v>INTERIOR</v>
      </c>
      <c r="X496" s="20" t="str">
        <f>+IF(V496="","-",CONCATENATE(V496,"_",W496))</f>
        <v>CENS_INTERIOR</v>
      </c>
      <c r="Y496" s="59">
        <v>0.46000955528334569</v>
      </c>
      <c r="Z496" t="str">
        <f>+IFERROR(VLOOKUP(H496,#REF!,2,FALSE),"-")</f>
        <v>-</v>
      </c>
      <c r="AA496" t="s">
        <v>2394</v>
      </c>
      <c r="AB496" t="str">
        <f>+IF(W496="","-",IF(W496="UNICO","CENSO","MUESTRA"))</f>
        <v>MUESTRA</v>
      </c>
      <c r="AC496" t="s">
        <v>2398</v>
      </c>
      <c r="AD496" t="s">
        <v>134</v>
      </c>
    </row>
    <row r="497" spans="1:30" x14ac:dyDescent="0.25">
      <c r="A497" s="5" t="str">
        <f t="shared" si="7"/>
        <v>0078DM0452</v>
      </c>
      <c r="B497" s="23" t="s">
        <v>2119</v>
      </c>
      <c r="C497" t="s">
        <v>139</v>
      </c>
      <c r="D497" t="s">
        <v>1397</v>
      </c>
      <c r="E497" t="s">
        <v>1398</v>
      </c>
      <c r="F497">
        <v>623832</v>
      </c>
      <c r="G497">
        <v>0</v>
      </c>
      <c r="H497" t="s">
        <v>1409</v>
      </c>
      <c r="I497" t="s">
        <v>20</v>
      </c>
      <c r="J497" t="s">
        <v>90</v>
      </c>
      <c r="K497" t="s">
        <v>21</v>
      </c>
      <c r="M497" t="s">
        <v>17642</v>
      </c>
      <c r="N497" t="s">
        <v>22</v>
      </c>
      <c r="O497" t="s">
        <v>23</v>
      </c>
      <c r="P497" t="s">
        <v>26</v>
      </c>
      <c r="Q497" t="s">
        <v>92</v>
      </c>
      <c r="R497" s="13">
        <v>236</v>
      </c>
      <c r="S497" s="13">
        <v>12</v>
      </c>
      <c r="T497" s="21">
        <v>1</v>
      </c>
      <c r="V497" t="s">
        <v>2116</v>
      </c>
      <c r="W497" t="str">
        <f>+IF(V497="","",IF(MID(V497,1,3)="ECE","UNICO",IF(V497="FINES",CONCATENATE("R",IF(OR(C497="16",C497="21",C497="22",C497="23"),"16212223",IF(OR(C497="15",C497="17",C497="24",C497="25"),"15172425",C497))),IF(V497="CEBAS","UNICO",IF(VALUE(C497)&lt;=11,"AMBA","INTERIOR")))))</f>
        <v>INTERIOR</v>
      </c>
      <c r="X497" s="20" t="str">
        <f>+IF(V497="","-",CONCATENATE(V497,"_",W497))</f>
        <v>CENS_INTERIOR</v>
      </c>
      <c r="Y497" s="59">
        <v>0.47344848439097398</v>
      </c>
      <c r="Z497" t="str">
        <f>+IFERROR(VLOOKUP(H497,#REF!,2,FALSE),"-")</f>
        <v>-</v>
      </c>
      <c r="AA497" t="s">
        <v>2394</v>
      </c>
      <c r="AB497" t="str">
        <f>+IF(W497="","-",IF(W497="UNICO","CENSO","MUESTRA"))</f>
        <v>MUESTRA</v>
      </c>
      <c r="AC497" t="s">
        <v>2397</v>
      </c>
      <c r="AD497" t="s">
        <v>134</v>
      </c>
    </row>
    <row r="498" spans="1:30" x14ac:dyDescent="0.25">
      <c r="A498" s="5" t="str">
        <f t="shared" si="7"/>
        <v>0108DM0451</v>
      </c>
      <c r="B498" s="23" t="s">
        <v>2119</v>
      </c>
      <c r="C498" t="s">
        <v>354</v>
      </c>
      <c r="D498" t="s">
        <v>631</v>
      </c>
      <c r="E498" t="s">
        <v>1763</v>
      </c>
      <c r="F498">
        <v>623838</v>
      </c>
      <c r="G498">
        <v>0</v>
      </c>
      <c r="H498" t="s">
        <v>1770</v>
      </c>
      <c r="I498" t="s">
        <v>20</v>
      </c>
      <c r="J498" t="s">
        <v>90</v>
      </c>
      <c r="K498" t="s">
        <v>21</v>
      </c>
      <c r="M498" t="s">
        <v>2289</v>
      </c>
      <c r="N498" t="s">
        <v>22</v>
      </c>
      <c r="O498" t="s">
        <v>23</v>
      </c>
      <c r="P498" t="s">
        <v>26</v>
      </c>
      <c r="Q498" t="s">
        <v>92</v>
      </c>
      <c r="R498" s="13">
        <v>63</v>
      </c>
      <c r="S498" s="13">
        <v>6</v>
      </c>
      <c r="T498" s="21">
        <v>1</v>
      </c>
      <c r="V498" t="s">
        <v>2116</v>
      </c>
      <c r="W498" t="str">
        <f>+IF(V498="","",IF(MID(V498,1,3)="ECE","UNICO",IF(V498="FINES",CONCATENATE("R",IF(OR(C498="16",C498="21",C498="22",C498="23"),"16212223",IF(OR(C498="15",C498="17",C498="24",C498="25"),"15172425",C498))),IF(V498="CEBAS","UNICO",IF(VALUE(C498)&lt;=11,"AMBA","INTERIOR")))))</f>
        <v>INTERIOR</v>
      </c>
      <c r="X498" s="20" t="str">
        <f>+IF(V498="","-",CONCATENATE(V498,"_",W498))</f>
        <v>CENS_INTERIOR</v>
      </c>
      <c r="Y498" s="59">
        <v>0.48471371467049063</v>
      </c>
      <c r="Z498" t="str">
        <f>+IFERROR(VLOOKUP(H498,#REF!,2,FALSE),"-")</f>
        <v>-</v>
      </c>
      <c r="AA498" t="s">
        <v>2394</v>
      </c>
      <c r="AB498" t="str">
        <f>+IF(W498="","-",IF(W498="UNICO","CENSO","MUESTRA"))</f>
        <v>MUESTRA</v>
      </c>
      <c r="AC498" t="s">
        <v>2397</v>
      </c>
      <c r="AD498" t="s">
        <v>134</v>
      </c>
    </row>
    <row r="499" spans="1:30" x14ac:dyDescent="0.25">
      <c r="A499" s="5" t="str">
        <f t="shared" si="7"/>
        <v>0043DM0469</v>
      </c>
      <c r="B499" s="23" t="s">
        <v>2119</v>
      </c>
      <c r="C499" t="s">
        <v>161</v>
      </c>
      <c r="D499" t="s">
        <v>677</v>
      </c>
      <c r="E499" t="s">
        <v>678</v>
      </c>
      <c r="F499">
        <v>623811</v>
      </c>
      <c r="G499">
        <v>0</v>
      </c>
      <c r="H499" t="s">
        <v>741</v>
      </c>
      <c r="I499" t="s">
        <v>20</v>
      </c>
      <c r="J499" t="s">
        <v>90</v>
      </c>
      <c r="K499" t="s">
        <v>21</v>
      </c>
      <c r="M499" t="s">
        <v>17708</v>
      </c>
      <c r="N499" t="s">
        <v>22</v>
      </c>
      <c r="O499" t="s">
        <v>23</v>
      </c>
      <c r="P499" t="s">
        <v>26</v>
      </c>
      <c r="Q499" t="s">
        <v>92</v>
      </c>
      <c r="R499" s="13">
        <v>113</v>
      </c>
      <c r="S499" s="13">
        <v>7</v>
      </c>
      <c r="T499" s="21">
        <v>1</v>
      </c>
      <c r="V499" t="s">
        <v>2116</v>
      </c>
      <c r="W499" t="str">
        <f>+IF(V499="","",IF(MID(V499,1,3)="ECE","UNICO",IF(V499="FINES",CONCATENATE("R",IF(OR(C499="16",C499="21",C499="22",C499="23"),"16212223",IF(OR(C499="15",C499="17",C499="24",C499="25"),"15172425",C499))),IF(V499="CEBAS","UNICO",IF(VALUE(C499)&lt;=11,"AMBA","INTERIOR")))))</f>
        <v>INTERIOR</v>
      </c>
      <c r="X499" s="20" t="str">
        <f>+IF(V499="","-",CONCATENATE(V499,"_",W499))</f>
        <v>CENS_INTERIOR</v>
      </c>
      <c r="Y499" s="59">
        <v>0.50391917009102671</v>
      </c>
      <c r="Z499" t="str">
        <f>+IFERROR(VLOOKUP(H499,#REF!,2,FALSE),"-")</f>
        <v>-</v>
      </c>
      <c r="AA499" t="s">
        <v>2394</v>
      </c>
      <c r="AB499" t="str">
        <f>+IF(W499="","-",IF(W499="UNICO","CENSO","MUESTRA"))</f>
        <v>MUESTRA</v>
      </c>
      <c r="AC499" t="s">
        <v>2398</v>
      </c>
      <c r="AD499" t="s">
        <v>134</v>
      </c>
    </row>
    <row r="500" spans="1:30" x14ac:dyDescent="0.25">
      <c r="A500" s="5" t="str">
        <f t="shared" si="7"/>
        <v>0053DM0452</v>
      </c>
      <c r="B500" s="23" t="s">
        <v>2119</v>
      </c>
      <c r="C500" t="s">
        <v>83</v>
      </c>
      <c r="D500" t="s">
        <v>856</v>
      </c>
      <c r="E500" t="s">
        <v>857</v>
      </c>
      <c r="F500">
        <v>605568</v>
      </c>
      <c r="G500">
        <v>0</v>
      </c>
      <c r="H500" t="s">
        <v>869</v>
      </c>
      <c r="I500" t="s">
        <v>20</v>
      </c>
      <c r="J500" t="s">
        <v>90</v>
      </c>
      <c r="K500" t="s">
        <v>21</v>
      </c>
      <c r="M500" t="s">
        <v>17642</v>
      </c>
      <c r="N500" t="s">
        <v>22</v>
      </c>
      <c r="O500" t="s">
        <v>23</v>
      </c>
      <c r="P500" t="s">
        <v>26</v>
      </c>
      <c r="Q500" t="s">
        <v>92</v>
      </c>
      <c r="R500" s="13">
        <v>90</v>
      </c>
      <c r="S500" s="13">
        <v>3</v>
      </c>
      <c r="T500" s="21">
        <v>1</v>
      </c>
      <c r="V500" t="s">
        <v>2116</v>
      </c>
      <c r="W500" t="str">
        <f>+IF(V500="","",IF(MID(V500,1,3)="ECE","UNICO",IF(V500="FINES",CONCATENATE("R",IF(OR(C500="16",C500="21",C500="22",C500="23"),"16212223",IF(OR(C500="15",C500="17",C500="24",C500="25"),"15172425",C500))),IF(V500="CEBAS","UNICO",IF(VALUE(C500)&lt;=11,"AMBA","INTERIOR")))))</f>
        <v>INTERIOR</v>
      </c>
      <c r="X500" s="20" t="str">
        <f>+IF(V500="","-",CONCATENATE(V500,"_",W500))</f>
        <v>CENS_INTERIOR</v>
      </c>
      <c r="Y500" s="59">
        <v>0.51524987424674784</v>
      </c>
      <c r="Z500" t="str">
        <f>+IFERROR(VLOOKUP(H500,#REF!,2,FALSE),"-")</f>
        <v>-</v>
      </c>
      <c r="AA500" t="s">
        <v>2394</v>
      </c>
      <c r="AB500" t="str">
        <f>+IF(W500="","-",IF(W500="UNICO","CENSO","MUESTRA"))</f>
        <v>MUESTRA</v>
      </c>
      <c r="AC500" t="s">
        <v>2397</v>
      </c>
      <c r="AD500" t="s">
        <v>134</v>
      </c>
    </row>
    <row r="501" spans="1:30" x14ac:dyDescent="0.25">
      <c r="A501" s="5" t="str">
        <f t="shared" si="7"/>
        <v>0053DM2520</v>
      </c>
      <c r="B501" s="23" t="s">
        <v>2119</v>
      </c>
      <c r="C501" t="s">
        <v>83</v>
      </c>
      <c r="D501" t="s">
        <v>856</v>
      </c>
      <c r="E501" t="s">
        <v>857</v>
      </c>
      <c r="F501">
        <v>605568</v>
      </c>
      <c r="G501">
        <v>1</v>
      </c>
      <c r="H501" t="s">
        <v>873</v>
      </c>
      <c r="I501" t="s">
        <v>20</v>
      </c>
      <c r="J501" t="s">
        <v>90</v>
      </c>
      <c r="K501" t="s">
        <v>40</v>
      </c>
      <c r="L501" t="s">
        <v>869</v>
      </c>
      <c r="M501" t="s">
        <v>17759</v>
      </c>
      <c r="N501" t="s">
        <v>22</v>
      </c>
      <c r="O501" t="s">
        <v>23</v>
      </c>
      <c r="P501" t="s">
        <v>26</v>
      </c>
      <c r="Q501" t="s">
        <v>92</v>
      </c>
      <c r="R501" s="13">
        <v>58</v>
      </c>
      <c r="S501" s="13">
        <v>3</v>
      </c>
      <c r="T501" s="21">
        <v>1</v>
      </c>
      <c r="V501" t="s">
        <v>2116</v>
      </c>
      <c r="W501" t="str">
        <f>+IF(V501="","",IF(MID(V501,1,3)="ECE","UNICO",IF(V501="FINES",CONCATENATE("R",IF(OR(C501="16",C501="21",C501="22",C501="23"),"16212223",IF(OR(C501="15",C501="17",C501="24",C501="25"),"15172425",C501))),IF(V501="CEBAS","UNICO",IF(VALUE(C501)&lt;=11,"AMBA","INTERIOR")))))</f>
        <v>INTERIOR</v>
      </c>
      <c r="X501" s="20" t="str">
        <f>+IF(V501="","-",CONCATENATE(V501,"_",W501))</f>
        <v>CENS_INTERIOR</v>
      </c>
      <c r="Y501" s="59">
        <v>0.51760739974073466</v>
      </c>
      <c r="Z501" t="str">
        <f>+IFERROR(VLOOKUP(H501,#REF!,2,FALSE),"-")</f>
        <v>-</v>
      </c>
      <c r="AA501" t="s">
        <v>2394</v>
      </c>
      <c r="AB501" t="str">
        <f>+IF(W501="","-",IF(W501="UNICO","CENSO","MUESTRA"))</f>
        <v>MUESTRA</v>
      </c>
      <c r="AC501" t="s">
        <v>2397</v>
      </c>
      <c r="AD501" t="s">
        <v>134</v>
      </c>
    </row>
    <row r="502" spans="1:30" x14ac:dyDescent="0.25">
      <c r="A502" s="5" t="str">
        <f t="shared" si="7"/>
        <v>0043DM0458</v>
      </c>
      <c r="B502" s="23" t="s">
        <v>2119</v>
      </c>
      <c r="C502" t="s">
        <v>161</v>
      </c>
      <c r="D502" t="s">
        <v>677</v>
      </c>
      <c r="E502" t="s">
        <v>678</v>
      </c>
      <c r="F502">
        <v>623555</v>
      </c>
      <c r="G502">
        <v>0</v>
      </c>
      <c r="H502" t="s">
        <v>730</v>
      </c>
      <c r="I502" t="s">
        <v>20</v>
      </c>
      <c r="J502" t="s">
        <v>90</v>
      </c>
      <c r="K502" t="s">
        <v>21</v>
      </c>
      <c r="M502" t="s">
        <v>18030</v>
      </c>
      <c r="N502" t="s">
        <v>22</v>
      </c>
      <c r="O502" t="s">
        <v>82</v>
      </c>
      <c r="P502" t="s">
        <v>26</v>
      </c>
      <c r="Q502" t="s">
        <v>92</v>
      </c>
      <c r="R502" s="13">
        <v>97</v>
      </c>
      <c r="S502" s="13">
        <v>7</v>
      </c>
      <c r="T502" s="21">
        <v>1</v>
      </c>
      <c r="V502" t="s">
        <v>2116</v>
      </c>
      <c r="W502" t="str">
        <f>+IF(V502="","",IF(MID(V502,1,3)="ECE","UNICO",IF(V502="FINES",CONCATENATE("R",IF(OR(C502="16",C502="21",C502="22",C502="23"),"16212223",IF(OR(C502="15",C502="17",C502="24",C502="25"),"15172425",C502))),IF(V502="CEBAS","UNICO",IF(VALUE(C502)&lt;=11,"AMBA","INTERIOR")))))</f>
        <v>INTERIOR</v>
      </c>
      <c r="X502" s="20" t="str">
        <f>+IF(V502="","-",CONCATENATE(V502,"_",W502))</f>
        <v>CENS_INTERIOR</v>
      </c>
      <c r="Y502" s="59">
        <v>0.52597264295969259</v>
      </c>
      <c r="Z502" t="str">
        <f>+IFERROR(VLOOKUP(H502,#REF!,2,FALSE),"-")</f>
        <v>-</v>
      </c>
      <c r="AA502" t="s">
        <v>2394</v>
      </c>
      <c r="AB502" t="str">
        <f>+IF(W502="","-",IF(W502="UNICO","CENSO","MUESTRA"))</f>
        <v>MUESTRA</v>
      </c>
      <c r="AC502" t="s">
        <v>2397</v>
      </c>
      <c r="AD502" t="s">
        <v>134</v>
      </c>
    </row>
    <row r="503" spans="1:30" x14ac:dyDescent="0.25">
      <c r="A503" s="5" t="str">
        <f t="shared" si="7"/>
        <v>0043DM0461</v>
      </c>
      <c r="B503" s="23" t="s">
        <v>2119</v>
      </c>
      <c r="C503" t="s">
        <v>161</v>
      </c>
      <c r="D503" t="s">
        <v>677</v>
      </c>
      <c r="E503" t="s">
        <v>678</v>
      </c>
      <c r="F503">
        <v>623806</v>
      </c>
      <c r="G503">
        <v>0</v>
      </c>
      <c r="H503" t="s">
        <v>733</v>
      </c>
      <c r="I503" t="s">
        <v>20</v>
      </c>
      <c r="J503" t="s">
        <v>90</v>
      </c>
      <c r="K503" t="s">
        <v>21</v>
      </c>
      <c r="M503" t="s">
        <v>17709</v>
      </c>
      <c r="N503" t="s">
        <v>22</v>
      </c>
      <c r="O503" t="s">
        <v>23</v>
      </c>
      <c r="P503" t="s">
        <v>26</v>
      </c>
      <c r="Q503" t="s">
        <v>92</v>
      </c>
      <c r="R503" s="13">
        <v>86</v>
      </c>
      <c r="S503" s="13">
        <v>6</v>
      </c>
      <c r="T503" s="21">
        <v>1</v>
      </c>
      <c r="V503" t="s">
        <v>2116</v>
      </c>
      <c r="W503" t="str">
        <f>+IF(V503="","",IF(MID(V503,1,3)="ECE","UNICO",IF(V503="FINES",CONCATENATE("R",IF(OR(C503="16",C503="21",C503="22",C503="23"),"16212223",IF(OR(C503="15",C503="17",C503="24",C503="25"),"15172425",C503))),IF(V503="CEBAS","UNICO",IF(VALUE(C503)&lt;=11,"AMBA","INTERIOR")))))</f>
        <v>INTERIOR</v>
      </c>
      <c r="X503" s="20" t="str">
        <f>+IF(V503="","-",CONCATENATE(V503,"_",W503))</f>
        <v>CENS_INTERIOR</v>
      </c>
      <c r="Y503" s="59">
        <v>0.54991627401775789</v>
      </c>
      <c r="Z503" t="str">
        <f>+IFERROR(VLOOKUP(H503,#REF!,2,FALSE),"-")</f>
        <v>-</v>
      </c>
      <c r="AA503" t="s">
        <v>2394</v>
      </c>
      <c r="AB503" t="str">
        <f>+IF(W503="","-",IF(W503="UNICO","CENSO","MUESTRA"))</f>
        <v>MUESTRA</v>
      </c>
      <c r="AC503" t="s">
        <v>2398</v>
      </c>
      <c r="AD503" t="s">
        <v>134</v>
      </c>
    </row>
    <row r="504" spans="1:30" x14ac:dyDescent="0.25">
      <c r="A504" s="5" t="str">
        <f t="shared" si="7"/>
        <v>0102DM0457</v>
      </c>
      <c r="B504" s="23" t="s">
        <v>2119</v>
      </c>
      <c r="C504" t="s">
        <v>242</v>
      </c>
      <c r="D504" t="s">
        <v>239</v>
      </c>
      <c r="E504" t="s">
        <v>1713</v>
      </c>
      <c r="F504">
        <v>624184</v>
      </c>
      <c r="G504">
        <v>0</v>
      </c>
      <c r="H504" t="s">
        <v>1732</v>
      </c>
      <c r="I504" t="s">
        <v>20</v>
      </c>
      <c r="J504" t="s">
        <v>90</v>
      </c>
      <c r="K504" t="s">
        <v>21</v>
      </c>
      <c r="M504" t="s">
        <v>17634</v>
      </c>
      <c r="N504" t="s">
        <v>22</v>
      </c>
      <c r="O504" t="s">
        <v>23</v>
      </c>
      <c r="P504" t="s">
        <v>26</v>
      </c>
      <c r="Q504" t="s">
        <v>92</v>
      </c>
      <c r="R504" s="13">
        <v>19</v>
      </c>
      <c r="S504" s="13">
        <v>3</v>
      </c>
      <c r="T504" s="21">
        <v>1</v>
      </c>
      <c r="V504" t="s">
        <v>2116</v>
      </c>
      <c r="W504" t="str">
        <f>+IF(V504="","",IF(MID(V504,1,3)="ECE","UNICO",IF(V504="FINES",CONCATENATE("R",IF(OR(C504="16",C504="21",C504="22",C504="23"),"16212223",IF(OR(C504="15",C504="17",C504="24",C504="25"),"15172425",C504))),IF(V504="CEBAS","UNICO",IF(VALUE(C504)&lt;=11,"AMBA","INTERIOR")))))</f>
        <v>INTERIOR</v>
      </c>
      <c r="X504" s="20" t="str">
        <f>+IF(V504="","-",CONCATENATE(V504,"_",W504))</f>
        <v>CENS_INTERIOR</v>
      </c>
      <c r="Y504" s="59">
        <v>0.56559650599956512</v>
      </c>
      <c r="Z504" t="str">
        <f>+IFERROR(VLOOKUP(H504,#REF!,2,FALSE),"-")</f>
        <v>-</v>
      </c>
      <c r="AA504" t="s">
        <v>2394</v>
      </c>
      <c r="AB504" t="str">
        <f>+IF(W504="","-",IF(W504="UNICO","CENSO","MUESTRA"))</f>
        <v>MUESTRA</v>
      </c>
      <c r="AC504" t="s">
        <v>2397</v>
      </c>
      <c r="AD504" t="s">
        <v>134</v>
      </c>
    </row>
    <row r="505" spans="1:30" x14ac:dyDescent="0.25">
      <c r="A505" s="5" t="str">
        <f t="shared" si="7"/>
        <v>0123DM0453</v>
      </c>
      <c r="B505" s="23" t="s">
        <v>2119</v>
      </c>
      <c r="C505" t="s">
        <v>280</v>
      </c>
      <c r="D505" t="s">
        <v>395</v>
      </c>
      <c r="E505" t="s">
        <v>1951</v>
      </c>
      <c r="F505">
        <v>623801</v>
      </c>
      <c r="G505">
        <v>0</v>
      </c>
      <c r="H505" t="s">
        <v>1962</v>
      </c>
      <c r="I505" t="s">
        <v>20</v>
      </c>
      <c r="J505" t="s">
        <v>90</v>
      </c>
      <c r="K505" t="s">
        <v>21</v>
      </c>
      <c r="M505" t="s">
        <v>17638</v>
      </c>
      <c r="N505" t="s">
        <v>22</v>
      </c>
      <c r="O505" t="s">
        <v>23</v>
      </c>
      <c r="P505" t="s">
        <v>26</v>
      </c>
      <c r="Q505" t="s">
        <v>92</v>
      </c>
      <c r="R505" s="13">
        <v>127</v>
      </c>
      <c r="S505" s="13">
        <v>6</v>
      </c>
      <c r="T505" s="21">
        <v>1</v>
      </c>
      <c r="V505" t="s">
        <v>2116</v>
      </c>
      <c r="W505" t="str">
        <f>+IF(V505="","",IF(MID(V505,1,3)="ECE","UNICO",IF(V505="FINES",CONCATENATE("R",IF(OR(C505="16",C505="21",C505="22",C505="23"),"16212223",IF(OR(C505="15",C505="17",C505="24",C505="25"),"15172425",C505))),IF(V505="CEBAS","UNICO",IF(VALUE(C505)&lt;=11,"AMBA","INTERIOR")))))</f>
        <v>INTERIOR</v>
      </c>
      <c r="X505" s="20" t="str">
        <f>+IF(V505="","-",CONCATENATE(V505,"_",W505))</f>
        <v>CENS_INTERIOR</v>
      </c>
      <c r="Y505" s="59">
        <v>0.56700454308436465</v>
      </c>
      <c r="Z505" t="str">
        <f>+IFERROR(VLOOKUP(H505,#REF!,2,FALSE),"-")</f>
        <v>-</v>
      </c>
      <c r="AA505" t="s">
        <v>2394</v>
      </c>
      <c r="AB505" t="str">
        <f>+IF(W505="","-",IF(W505="UNICO","CENSO","MUESTRA"))</f>
        <v>MUESTRA</v>
      </c>
      <c r="AC505" t="s">
        <v>2398</v>
      </c>
      <c r="AD505" t="s">
        <v>134</v>
      </c>
    </row>
    <row r="506" spans="1:30" x14ac:dyDescent="0.25">
      <c r="A506" s="5" t="str">
        <f t="shared" si="7"/>
        <v>0077DM0451</v>
      </c>
      <c r="B506" s="23" t="s">
        <v>2119</v>
      </c>
      <c r="C506" t="s">
        <v>157</v>
      </c>
      <c r="D506" t="s">
        <v>387</v>
      </c>
      <c r="E506" t="s">
        <v>1380</v>
      </c>
      <c r="F506">
        <v>609479</v>
      </c>
      <c r="G506">
        <v>0</v>
      </c>
      <c r="H506" t="s">
        <v>1391</v>
      </c>
      <c r="I506" t="s">
        <v>20</v>
      </c>
      <c r="J506" t="s">
        <v>90</v>
      </c>
      <c r="K506" t="s">
        <v>21</v>
      </c>
      <c r="M506" t="s">
        <v>17747</v>
      </c>
      <c r="N506" t="s">
        <v>22</v>
      </c>
      <c r="O506" t="s">
        <v>23</v>
      </c>
      <c r="P506" t="s">
        <v>26</v>
      </c>
      <c r="Q506" t="s">
        <v>92</v>
      </c>
      <c r="R506" s="13">
        <v>789</v>
      </c>
      <c r="S506" s="13">
        <v>21</v>
      </c>
      <c r="T506" s="21">
        <v>1</v>
      </c>
      <c r="V506" t="s">
        <v>2116</v>
      </c>
      <c r="W506" t="str">
        <f>+IF(V506="","",IF(MID(V506,1,3)="ECE","UNICO",IF(V506="FINES",CONCATENATE("R",IF(OR(C506="16",C506="21",C506="22",C506="23"),"16212223",IF(OR(C506="15",C506="17",C506="24",C506="25"),"15172425",C506))),IF(V506="CEBAS","UNICO",IF(VALUE(C506)&lt;=11,"AMBA","INTERIOR")))))</f>
        <v>INTERIOR</v>
      </c>
      <c r="X506" s="20" t="str">
        <f>+IF(V506="","-",CONCATENATE(V506,"_",W506))</f>
        <v>CENS_INTERIOR</v>
      </c>
      <c r="Y506" s="59">
        <v>0.56756772728342764</v>
      </c>
      <c r="Z506" t="str">
        <f>+IFERROR(VLOOKUP(H506,#REF!,2,FALSE),"-")</f>
        <v>-</v>
      </c>
      <c r="AA506" t="s">
        <v>2394</v>
      </c>
      <c r="AB506" t="str">
        <f>+IF(W506="","-",IF(W506="UNICO","CENSO","MUESTRA"))</f>
        <v>MUESTRA</v>
      </c>
      <c r="AC506" t="s">
        <v>2397</v>
      </c>
      <c r="AD506" t="s">
        <v>134</v>
      </c>
    </row>
    <row r="507" spans="1:30" x14ac:dyDescent="0.25">
      <c r="A507" s="5" t="str">
        <f t="shared" si="7"/>
        <v>0053DM2521</v>
      </c>
      <c r="B507" s="23" t="s">
        <v>2119</v>
      </c>
      <c r="C507" t="s">
        <v>83</v>
      </c>
      <c r="D507" t="s">
        <v>856</v>
      </c>
      <c r="E507" t="s">
        <v>857</v>
      </c>
      <c r="F507">
        <v>605568</v>
      </c>
      <c r="G507">
        <v>2</v>
      </c>
      <c r="H507" t="s">
        <v>874</v>
      </c>
      <c r="I507" t="s">
        <v>20</v>
      </c>
      <c r="J507" t="s">
        <v>90</v>
      </c>
      <c r="K507" t="s">
        <v>40</v>
      </c>
      <c r="L507" t="s">
        <v>869</v>
      </c>
      <c r="M507" t="s">
        <v>17760</v>
      </c>
      <c r="N507" t="s">
        <v>22</v>
      </c>
      <c r="O507" t="s">
        <v>23</v>
      </c>
      <c r="P507" t="s">
        <v>26</v>
      </c>
      <c r="Q507" t="s">
        <v>92</v>
      </c>
      <c r="R507" s="13">
        <v>46</v>
      </c>
      <c r="S507" s="13">
        <v>3</v>
      </c>
      <c r="T507" s="21">
        <v>1</v>
      </c>
      <c r="V507" t="s">
        <v>2116</v>
      </c>
      <c r="W507" t="str">
        <f>+IF(V507="","",IF(MID(V507,1,3)="ECE","UNICO",IF(V507="FINES",CONCATENATE("R",IF(OR(C507="16",C507="21",C507="22",C507="23"),"16212223",IF(OR(C507="15",C507="17",C507="24",C507="25"),"15172425",C507))),IF(V507="CEBAS","UNICO",IF(VALUE(C507)&lt;=11,"AMBA","INTERIOR")))))</f>
        <v>INTERIOR</v>
      </c>
      <c r="X507" s="20" t="str">
        <f>+IF(V507="","-",CONCATENATE(V507,"_",W507))</f>
        <v>CENS_INTERIOR</v>
      </c>
      <c r="Y507" s="59">
        <v>0.57953169114059877</v>
      </c>
      <c r="Z507" t="str">
        <f>+IFERROR(VLOOKUP(H507,#REF!,2,FALSE),"-")</f>
        <v>-</v>
      </c>
      <c r="AA507" t="s">
        <v>2394</v>
      </c>
      <c r="AB507" t="str">
        <f>+IF(W507="","-",IF(W507="UNICO","CENSO","MUESTRA"))</f>
        <v>MUESTRA</v>
      </c>
      <c r="AC507" t="s">
        <v>2398</v>
      </c>
      <c r="AD507" t="s">
        <v>134</v>
      </c>
    </row>
    <row r="508" spans="1:30" x14ac:dyDescent="0.25">
      <c r="A508" s="5" t="str">
        <f t="shared" si="7"/>
        <v>0097DM0454</v>
      </c>
      <c r="B508" s="23" t="s">
        <v>2119</v>
      </c>
      <c r="C508" t="s">
        <v>88</v>
      </c>
      <c r="D508" t="s">
        <v>1620</v>
      </c>
      <c r="E508" t="s">
        <v>1621</v>
      </c>
      <c r="F508">
        <v>623773</v>
      </c>
      <c r="G508">
        <v>0</v>
      </c>
      <c r="H508" t="s">
        <v>1647</v>
      </c>
      <c r="I508" t="s">
        <v>20</v>
      </c>
      <c r="J508" t="s">
        <v>90</v>
      </c>
      <c r="K508" t="s">
        <v>21</v>
      </c>
      <c r="M508" t="s">
        <v>17632</v>
      </c>
      <c r="N508" t="s">
        <v>22</v>
      </c>
      <c r="O508" t="s">
        <v>23</v>
      </c>
      <c r="P508" t="s">
        <v>26</v>
      </c>
      <c r="Q508" t="s">
        <v>92</v>
      </c>
      <c r="R508" s="13">
        <v>97</v>
      </c>
      <c r="S508" s="13">
        <v>5</v>
      </c>
      <c r="T508" s="21">
        <v>1</v>
      </c>
      <c r="V508" t="s">
        <v>2116</v>
      </c>
      <c r="W508" t="str">
        <f>+IF(V508="","",IF(MID(V508,1,3)="ECE","UNICO",IF(V508="FINES",CONCATENATE("R",IF(OR(C508="16",C508="21",C508="22",C508="23"),"16212223",IF(OR(C508="15",C508="17",C508="24",C508="25"),"15172425",C508))),IF(V508="CEBAS","UNICO",IF(VALUE(C508)&lt;=11,"AMBA","INTERIOR")))))</f>
        <v>INTERIOR</v>
      </c>
      <c r="X508" s="20" t="str">
        <f>+IF(V508="","-",CONCATENATE(V508,"_",W508))</f>
        <v>CENS_INTERIOR</v>
      </c>
      <c r="Y508" s="59">
        <v>0.58091587424278257</v>
      </c>
      <c r="Z508" t="str">
        <f>+IFERROR(VLOOKUP(H508,#REF!,2,FALSE),"-")</f>
        <v>-</v>
      </c>
      <c r="AA508" t="s">
        <v>2394</v>
      </c>
      <c r="AB508" t="str">
        <f>+IF(W508="","-",IF(W508="UNICO","CENSO","MUESTRA"))</f>
        <v>MUESTRA</v>
      </c>
      <c r="AC508" t="s">
        <v>2398</v>
      </c>
      <c r="AD508" t="s">
        <v>134</v>
      </c>
    </row>
    <row r="509" spans="1:30" x14ac:dyDescent="0.25">
      <c r="A509" s="5" t="str">
        <f t="shared" si="7"/>
        <v>0008DM0457</v>
      </c>
      <c r="B509" s="23" t="s">
        <v>2119</v>
      </c>
      <c r="C509" t="s">
        <v>139</v>
      </c>
      <c r="D509" t="s">
        <v>312</v>
      </c>
      <c r="E509" t="s">
        <v>314</v>
      </c>
      <c r="F509">
        <v>623824</v>
      </c>
      <c r="G509">
        <v>0</v>
      </c>
      <c r="H509" t="s">
        <v>344</v>
      </c>
      <c r="I509" t="s">
        <v>20</v>
      </c>
      <c r="J509" t="s">
        <v>90</v>
      </c>
      <c r="K509" t="s">
        <v>21</v>
      </c>
      <c r="M509" t="s">
        <v>17634</v>
      </c>
      <c r="N509" t="s">
        <v>22</v>
      </c>
      <c r="O509" t="s">
        <v>23</v>
      </c>
      <c r="P509" t="s">
        <v>26</v>
      </c>
      <c r="Q509" t="s">
        <v>92</v>
      </c>
      <c r="R509" s="13">
        <v>144</v>
      </c>
      <c r="S509" s="13">
        <v>6</v>
      </c>
      <c r="T509" s="21">
        <v>1</v>
      </c>
      <c r="V509" t="s">
        <v>2116</v>
      </c>
      <c r="W509" t="str">
        <f>+IF(V509="","",IF(MID(V509,1,3)="ECE","UNICO",IF(V509="FINES",CONCATENATE("R",IF(OR(C509="16",C509="21",C509="22",C509="23"),"16212223",IF(OR(C509="15",C509="17",C509="24",C509="25"),"15172425",C509))),IF(V509="CEBAS","UNICO",IF(VALUE(C509)&lt;=11,"AMBA","INTERIOR")))))</f>
        <v>INTERIOR</v>
      </c>
      <c r="X509" s="20" t="str">
        <f>+IF(V509="","-",CONCATENATE(V509,"_",W509))</f>
        <v>CENS_INTERIOR</v>
      </c>
      <c r="Y509" s="59">
        <v>0.58424584922336398</v>
      </c>
      <c r="Z509" t="str">
        <f>+IFERROR(VLOOKUP(H509,#REF!,2,FALSE),"-")</f>
        <v>-</v>
      </c>
      <c r="AA509" t="s">
        <v>2394</v>
      </c>
      <c r="AB509" t="str">
        <f>+IF(W509="","-",IF(W509="UNICO","CENSO","MUESTRA"))</f>
        <v>MUESTRA</v>
      </c>
      <c r="AC509" t="s">
        <v>2397</v>
      </c>
      <c r="AD509" t="s">
        <v>134</v>
      </c>
    </row>
    <row r="510" spans="1:30" x14ac:dyDescent="0.25">
      <c r="A510" s="5" t="str">
        <f t="shared" si="7"/>
        <v>0043DM0453</v>
      </c>
      <c r="B510" s="23" t="s">
        <v>2119</v>
      </c>
      <c r="C510" t="s">
        <v>161</v>
      </c>
      <c r="D510" t="s">
        <v>677</v>
      </c>
      <c r="E510" t="s">
        <v>678</v>
      </c>
      <c r="F510">
        <v>604914</v>
      </c>
      <c r="G510">
        <v>0</v>
      </c>
      <c r="H510" t="s">
        <v>726</v>
      </c>
      <c r="I510" t="s">
        <v>20</v>
      </c>
      <c r="J510" t="s">
        <v>90</v>
      </c>
      <c r="K510" t="s">
        <v>21</v>
      </c>
      <c r="M510" t="s">
        <v>17748</v>
      </c>
      <c r="N510" t="s">
        <v>22</v>
      </c>
      <c r="O510" t="s">
        <v>23</v>
      </c>
      <c r="P510" t="s">
        <v>26</v>
      </c>
      <c r="Q510" t="s">
        <v>92</v>
      </c>
      <c r="R510" s="13">
        <v>417</v>
      </c>
      <c r="S510" s="13">
        <v>9</v>
      </c>
      <c r="T510" s="21">
        <v>1</v>
      </c>
      <c r="V510" t="s">
        <v>2116</v>
      </c>
      <c r="W510" t="str">
        <f>+IF(V510="","",IF(MID(V510,1,3)="ECE","UNICO",IF(V510="FINES",CONCATENATE("R",IF(OR(C510="16",C510="21",C510="22",C510="23"),"16212223",IF(OR(C510="15",C510="17",C510="24",C510="25"),"15172425",C510))),IF(V510="CEBAS","UNICO",IF(VALUE(C510)&lt;=11,"AMBA","INTERIOR")))))</f>
        <v>INTERIOR</v>
      </c>
      <c r="X510" s="20" t="str">
        <f>+IF(V510="","-",CONCATENATE(V510,"_",W510))</f>
        <v>CENS_INTERIOR</v>
      </c>
      <c r="Y510" s="59">
        <v>0.58677136003971098</v>
      </c>
      <c r="Z510" t="str">
        <f>+IFERROR(VLOOKUP(H510,#REF!,2,FALSE),"-")</f>
        <v>-</v>
      </c>
      <c r="AA510" t="s">
        <v>2394</v>
      </c>
      <c r="AB510" t="str">
        <f>+IF(W510="","-",IF(W510="UNICO","CENSO","MUESTRA"))</f>
        <v>MUESTRA</v>
      </c>
      <c r="AC510" t="s">
        <v>2397</v>
      </c>
      <c r="AD510" t="s">
        <v>134</v>
      </c>
    </row>
    <row r="511" spans="1:30" x14ac:dyDescent="0.25">
      <c r="A511" s="5" t="str">
        <f t="shared" si="7"/>
        <v>0097DM2550</v>
      </c>
      <c r="B511" s="23" t="s">
        <v>2119</v>
      </c>
      <c r="C511" t="s">
        <v>88</v>
      </c>
      <c r="D511" t="s">
        <v>1620</v>
      </c>
      <c r="E511" t="s">
        <v>1621</v>
      </c>
      <c r="F511">
        <v>623776</v>
      </c>
      <c r="G511">
        <v>1</v>
      </c>
      <c r="H511" t="s">
        <v>1651</v>
      </c>
      <c r="I511" t="s">
        <v>20</v>
      </c>
      <c r="J511" t="s">
        <v>90</v>
      </c>
      <c r="K511" t="s">
        <v>40</v>
      </c>
      <c r="L511" t="s">
        <v>1648</v>
      </c>
      <c r="M511" t="s">
        <v>17710</v>
      </c>
      <c r="N511" t="s">
        <v>22</v>
      </c>
      <c r="O511" t="s">
        <v>23</v>
      </c>
      <c r="P511" t="s">
        <v>26</v>
      </c>
      <c r="Q511" t="s">
        <v>92</v>
      </c>
      <c r="R511" s="13">
        <v>104</v>
      </c>
      <c r="S511" s="13">
        <v>5</v>
      </c>
      <c r="T511" s="21">
        <v>1</v>
      </c>
      <c r="V511" t="s">
        <v>2116</v>
      </c>
      <c r="W511" t="str">
        <f>+IF(V511="","",IF(MID(V511,1,3)="ECE","UNICO",IF(V511="FINES",CONCATENATE("R",IF(OR(C511="16",C511="21",C511="22",C511="23"),"16212223",IF(OR(C511="15",C511="17",C511="24",C511="25"),"15172425",C511))),IF(V511="CEBAS","UNICO",IF(VALUE(C511)&lt;=11,"AMBA","INTERIOR")))))</f>
        <v>INTERIOR</v>
      </c>
      <c r="X511" s="20" t="str">
        <f>+IF(V511="","-",CONCATENATE(V511,"_",W511))</f>
        <v>CENS_INTERIOR</v>
      </c>
      <c r="Y511" s="59">
        <v>0.6004294885529412</v>
      </c>
      <c r="Z511" t="str">
        <f>+IFERROR(VLOOKUP(H511,#REF!,2,FALSE),"-")</f>
        <v>-</v>
      </c>
      <c r="AA511" t="s">
        <v>2394</v>
      </c>
      <c r="AB511" t="str">
        <f>+IF(W511="","-",IF(W511="UNICO","CENSO","MUESTRA"))</f>
        <v>MUESTRA</v>
      </c>
      <c r="AC511" t="s">
        <v>2397</v>
      </c>
      <c r="AD511" t="s">
        <v>134</v>
      </c>
    </row>
    <row r="512" spans="1:30" x14ac:dyDescent="0.25">
      <c r="A512" s="5" t="str">
        <f t="shared" si="7"/>
        <v>0075DM0454</v>
      </c>
      <c r="B512" s="23" t="s">
        <v>2119</v>
      </c>
      <c r="C512" t="s">
        <v>242</v>
      </c>
      <c r="D512" t="s">
        <v>1350</v>
      </c>
      <c r="E512" t="s">
        <v>1351</v>
      </c>
      <c r="F512">
        <v>623815</v>
      </c>
      <c r="G512">
        <v>0</v>
      </c>
      <c r="H512" t="s">
        <v>1366</v>
      </c>
      <c r="I512" t="s">
        <v>20</v>
      </c>
      <c r="J512" t="s">
        <v>90</v>
      </c>
      <c r="K512" t="s">
        <v>21</v>
      </c>
      <c r="M512" t="s">
        <v>17632</v>
      </c>
      <c r="N512" t="s">
        <v>22</v>
      </c>
      <c r="O512" t="s">
        <v>23</v>
      </c>
      <c r="P512" t="s">
        <v>26</v>
      </c>
      <c r="Q512" t="s">
        <v>92</v>
      </c>
      <c r="R512" s="13">
        <v>72</v>
      </c>
      <c r="S512" s="13">
        <v>5</v>
      </c>
      <c r="T512" s="21">
        <v>1</v>
      </c>
      <c r="V512" t="s">
        <v>2116</v>
      </c>
      <c r="W512" t="str">
        <f>+IF(V512="","",IF(MID(V512,1,3)="ECE","UNICO",IF(V512="FINES",CONCATENATE("R",IF(OR(C512="16",C512="21",C512="22",C512="23"),"16212223",IF(OR(C512="15",C512="17",C512="24",C512="25"),"15172425",C512))),IF(V512="CEBAS","UNICO",IF(VALUE(C512)&lt;=11,"AMBA","INTERIOR")))))</f>
        <v>INTERIOR</v>
      </c>
      <c r="X512" s="20" t="str">
        <f>+IF(V512="","-",CONCATENATE(V512,"_",W512))</f>
        <v>CENS_INTERIOR</v>
      </c>
      <c r="Y512" s="59">
        <v>0.60285174250602724</v>
      </c>
      <c r="Z512" t="str">
        <f>+IFERROR(VLOOKUP(H512,#REF!,2,FALSE),"-")</f>
        <v>-</v>
      </c>
      <c r="AA512" t="s">
        <v>2394</v>
      </c>
      <c r="AB512" t="str">
        <f>+IF(W512="","-",IF(W512="UNICO","CENSO","MUESTRA"))</f>
        <v>MUESTRA</v>
      </c>
      <c r="AC512" t="s">
        <v>2397</v>
      </c>
      <c r="AD512" t="s">
        <v>134</v>
      </c>
    </row>
    <row r="513" spans="1:30" x14ac:dyDescent="0.25">
      <c r="A513" s="5" t="str">
        <f t="shared" si="7"/>
        <v>0043DM0466</v>
      </c>
      <c r="B513" s="23" t="s">
        <v>2119</v>
      </c>
      <c r="C513" t="s">
        <v>161</v>
      </c>
      <c r="D513" t="s">
        <v>677</v>
      </c>
      <c r="E513" t="s">
        <v>678</v>
      </c>
      <c r="F513">
        <v>623809</v>
      </c>
      <c r="G513">
        <v>0</v>
      </c>
      <c r="H513" t="s">
        <v>738</v>
      </c>
      <c r="I513" t="s">
        <v>20</v>
      </c>
      <c r="J513" t="s">
        <v>90</v>
      </c>
      <c r="K513" t="s">
        <v>21</v>
      </c>
      <c r="M513" t="s">
        <v>17711</v>
      </c>
      <c r="N513" t="s">
        <v>22</v>
      </c>
      <c r="O513" t="s">
        <v>23</v>
      </c>
      <c r="P513" t="s">
        <v>26</v>
      </c>
      <c r="Q513" t="s">
        <v>92</v>
      </c>
      <c r="R513" s="13">
        <v>142</v>
      </c>
      <c r="S513" s="13">
        <v>8</v>
      </c>
      <c r="T513" s="21">
        <v>1</v>
      </c>
      <c r="V513" t="s">
        <v>2116</v>
      </c>
      <c r="W513" t="str">
        <f>+IF(V513="","",IF(MID(V513,1,3)="ECE","UNICO",IF(V513="FINES",CONCATENATE("R",IF(OR(C513="16",C513="21",C513="22",C513="23"),"16212223",IF(OR(C513="15",C513="17",C513="24",C513="25"),"15172425",C513))),IF(V513="CEBAS","UNICO",IF(VALUE(C513)&lt;=11,"AMBA","INTERIOR")))))</f>
        <v>INTERIOR</v>
      </c>
      <c r="X513" s="20" t="str">
        <f>+IF(V513="","-",CONCATENATE(V513,"_",W513))</f>
        <v>CENS_INTERIOR</v>
      </c>
      <c r="Y513" s="59">
        <v>0.63276791572570801</v>
      </c>
      <c r="Z513" t="str">
        <f>+IFERROR(VLOOKUP(H513,#REF!,2,FALSE),"-")</f>
        <v>-</v>
      </c>
      <c r="AA513" t="s">
        <v>2394</v>
      </c>
      <c r="AB513" t="str">
        <f>+IF(W513="","-",IF(W513="UNICO","CENSO","MUESTRA"))</f>
        <v>MUESTRA</v>
      </c>
      <c r="AC513" t="s">
        <v>2398</v>
      </c>
      <c r="AD513" t="s">
        <v>134</v>
      </c>
    </row>
    <row r="514" spans="1:30" x14ac:dyDescent="0.25">
      <c r="A514" s="5" t="str">
        <f t="shared" si="7"/>
        <v>0081DM0454</v>
      </c>
      <c r="B514" s="23" t="s">
        <v>2119</v>
      </c>
      <c r="C514" t="s">
        <v>153</v>
      </c>
      <c r="D514" t="s">
        <v>1427</v>
      </c>
      <c r="E514" t="s">
        <v>1428</v>
      </c>
      <c r="F514">
        <v>624163</v>
      </c>
      <c r="G514">
        <v>0</v>
      </c>
      <c r="H514" t="s">
        <v>1440</v>
      </c>
      <c r="I514" t="s">
        <v>20</v>
      </c>
      <c r="J514" t="s">
        <v>90</v>
      </c>
      <c r="K514" t="s">
        <v>21</v>
      </c>
      <c r="M514" t="s">
        <v>17632</v>
      </c>
      <c r="N514" t="s">
        <v>22</v>
      </c>
      <c r="O514" t="s">
        <v>23</v>
      </c>
      <c r="P514" t="s">
        <v>26</v>
      </c>
      <c r="Q514" t="s">
        <v>92</v>
      </c>
      <c r="R514" s="13">
        <v>52</v>
      </c>
      <c r="S514" s="13">
        <v>3</v>
      </c>
      <c r="T514" s="21">
        <v>1</v>
      </c>
      <c r="V514" t="s">
        <v>2116</v>
      </c>
      <c r="W514" t="str">
        <f>+IF(V514="","",IF(MID(V514,1,3)="ECE","UNICO",IF(V514="FINES",CONCATENATE("R",IF(OR(C514="16",C514="21",C514="22",C514="23"),"16212223",IF(OR(C514="15",C514="17",C514="24",C514="25"),"15172425",C514))),IF(V514="CEBAS","UNICO",IF(VALUE(C514)&lt;=11,"AMBA","INTERIOR")))))</f>
        <v>INTERIOR</v>
      </c>
      <c r="X514" s="20" t="str">
        <f>+IF(V514="","-",CONCATENATE(V514,"_",W514))</f>
        <v>CENS_INTERIOR</v>
      </c>
      <c r="Y514" s="59">
        <v>0.70471726796206302</v>
      </c>
      <c r="Z514" t="str">
        <f>+IFERROR(VLOOKUP(H514,#REF!,2,FALSE),"-")</f>
        <v>-</v>
      </c>
      <c r="AA514" t="s">
        <v>2394</v>
      </c>
      <c r="AB514" t="str">
        <f>+IF(W514="","-",IF(W514="UNICO","CENSO","MUESTRA"))</f>
        <v>MUESTRA</v>
      </c>
      <c r="AC514" t="s">
        <v>2397</v>
      </c>
      <c r="AD514" t="s">
        <v>134</v>
      </c>
    </row>
    <row r="515" spans="1:30" x14ac:dyDescent="0.25">
      <c r="A515" s="5" t="str">
        <f t="shared" ref="A515:A578" si="8">+H515</f>
        <v>0043DM0464</v>
      </c>
      <c r="B515" s="23" t="s">
        <v>2119</v>
      </c>
      <c r="C515" t="s">
        <v>161</v>
      </c>
      <c r="D515" t="s">
        <v>677</v>
      </c>
      <c r="E515" t="s">
        <v>678</v>
      </c>
      <c r="F515">
        <v>623807</v>
      </c>
      <c r="G515">
        <v>0</v>
      </c>
      <c r="H515" t="s">
        <v>736</v>
      </c>
      <c r="I515" t="s">
        <v>20</v>
      </c>
      <c r="J515" t="s">
        <v>90</v>
      </c>
      <c r="K515" t="s">
        <v>21</v>
      </c>
      <c r="M515" t="s">
        <v>17712</v>
      </c>
      <c r="N515" t="s">
        <v>22</v>
      </c>
      <c r="O515" t="s">
        <v>23</v>
      </c>
      <c r="P515" t="s">
        <v>26</v>
      </c>
      <c r="Q515" t="s">
        <v>92</v>
      </c>
      <c r="R515" s="13">
        <v>100</v>
      </c>
      <c r="S515" s="13">
        <v>6</v>
      </c>
      <c r="T515" s="21">
        <v>1</v>
      </c>
      <c r="V515" t="s">
        <v>2116</v>
      </c>
      <c r="W515" t="str">
        <f>+IF(V515="","",IF(MID(V515,1,3)="ECE","UNICO",IF(V515="FINES",CONCATENATE("R",IF(OR(C515="16",C515="21",C515="22",C515="23"),"16212223",IF(OR(C515="15",C515="17",C515="24",C515="25"),"15172425",C515))),IF(V515="CEBAS","UNICO",IF(VALUE(C515)&lt;=11,"AMBA","INTERIOR")))))</f>
        <v>INTERIOR</v>
      </c>
      <c r="X515" s="20" t="str">
        <f>+IF(V515="","-",CONCATENATE(V515,"_",W515))</f>
        <v>CENS_INTERIOR</v>
      </c>
      <c r="Y515" s="59">
        <v>0.77388969394895768</v>
      </c>
      <c r="Z515" t="str">
        <f>+IFERROR(VLOOKUP(H515,#REF!,2,FALSE),"-")</f>
        <v>-</v>
      </c>
      <c r="AA515" t="s">
        <v>2394</v>
      </c>
      <c r="AB515" t="str">
        <f>+IF(W515="","-",IF(W515="UNICO","CENSO","MUESTRA"))</f>
        <v>MUESTRA</v>
      </c>
      <c r="AC515" t="s">
        <v>2397</v>
      </c>
      <c r="AD515" t="s">
        <v>134</v>
      </c>
    </row>
    <row r="516" spans="1:30" x14ac:dyDescent="0.25">
      <c r="A516" s="5" t="str">
        <f t="shared" si="8"/>
        <v>0110DM0451</v>
      </c>
      <c r="B516" s="23" t="s">
        <v>2119</v>
      </c>
      <c r="C516" t="s">
        <v>139</v>
      </c>
      <c r="D516" t="s">
        <v>224</v>
      </c>
      <c r="E516" t="s">
        <v>1788</v>
      </c>
      <c r="F516">
        <v>623831</v>
      </c>
      <c r="G516">
        <v>0</v>
      </c>
      <c r="H516" t="s">
        <v>1793</v>
      </c>
      <c r="I516" t="s">
        <v>20</v>
      </c>
      <c r="J516" t="s">
        <v>90</v>
      </c>
      <c r="K516" t="s">
        <v>21</v>
      </c>
      <c r="M516" t="s">
        <v>2289</v>
      </c>
      <c r="N516" t="s">
        <v>22</v>
      </c>
      <c r="O516" t="s">
        <v>23</v>
      </c>
      <c r="P516" t="s">
        <v>26</v>
      </c>
      <c r="Q516" t="s">
        <v>92</v>
      </c>
      <c r="R516" s="13">
        <v>185</v>
      </c>
      <c r="S516" s="13">
        <v>12</v>
      </c>
      <c r="T516" s="21">
        <v>1</v>
      </c>
      <c r="V516" t="s">
        <v>2116</v>
      </c>
      <c r="W516" t="str">
        <f>+IF(V516="","",IF(MID(V516,1,3)="ECE","UNICO",IF(V516="FINES",CONCATENATE("R",IF(OR(C516="16",C516="21",C516="22",C516="23"),"16212223",IF(OR(C516="15",C516="17",C516="24",C516="25"),"15172425",C516))),IF(V516="CEBAS","UNICO",IF(VALUE(C516)&lt;=11,"AMBA","INTERIOR")))))</f>
        <v>INTERIOR</v>
      </c>
      <c r="X516" s="20" t="str">
        <f>+IF(V516="","-",CONCATENATE(V516,"_",W516))</f>
        <v>CENS_INTERIOR</v>
      </c>
      <c r="Y516" s="59">
        <v>0.79665152285550089</v>
      </c>
      <c r="Z516" t="str">
        <f>+IFERROR(VLOOKUP(H516,#REF!,2,FALSE),"-")</f>
        <v>-</v>
      </c>
      <c r="AA516" t="s">
        <v>2394</v>
      </c>
      <c r="AB516" t="str">
        <f>+IF(W516="","-",IF(W516="UNICO","CENSO","MUESTRA"))</f>
        <v>MUESTRA</v>
      </c>
      <c r="AC516" t="s">
        <v>2397</v>
      </c>
      <c r="AD516" t="s">
        <v>134</v>
      </c>
    </row>
    <row r="517" spans="1:30" x14ac:dyDescent="0.25">
      <c r="A517" s="5" t="str">
        <f t="shared" si="8"/>
        <v>0008DM0463</v>
      </c>
      <c r="B517" s="23" t="s">
        <v>2119</v>
      </c>
      <c r="C517" t="s">
        <v>139</v>
      </c>
      <c r="D517" t="s">
        <v>312</v>
      </c>
      <c r="E517" t="s">
        <v>314</v>
      </c>
      <c r="F517">
        <v>604491</v>
      </c>
      <c r="G517">
        <v>0</v>
      </c>
      <c r="H517" t="s">
        <v>351</v>
      </c>
      <c r="I517" t="s">
        <v>20</v>
      </c>
      <c r="J517" t="s">
        <v>90</v>
      </c>
      <c r="K517" t="s">
        <v>21</v>
      </c>
      <c r="M517" t="s">
        <v>17623</v>
      </c>
      <c r="N517" t="s">
        <v>22</v>
      </c>
      <c r="O517" t="s">
        <v>23</v>
      </c>
      <c r="P517" t="s">
        <v>26</v>
      </c>
      <c r="Q517" t="s">
        <v>92</v>
      </c>
      <c r="R517" s="13">
        <v>216</v>
      </c>
      <c r="S517" s="13">
        <v>12</v>
      </c>
      <c r="T517" s="21">
        <v>1</v>
      </c>
      <c r="V517" t="s">
        <v>2392</v>
      </c>
      <c r="W517" t="str">
        <f>+IF(V517="","",IF(MID(V517,1,3)="ECE","UNICO",IF(V517="FINES",CONCATENATE("R",IF(OR(C517="16",C517="21",C517="22",C517="23"),"16212223",IF(OR(C517="15",C517="17",C517="24",C517="25"),"15172425",C517))),IF(V517="CEBAS","UNICO",IF(VALUE(C517)&lt;=11,"AMBA","INTERIOR")))))</f>
        <v>UNICO</v>
      </c>
      <c r="X517" s="20" t="str">
        <f>+IF(V517="","-",CONCATENATE(V517,"_",W517))</f>
        <v>ECE-CENS_UNICO</v>
      </c>
      <c r="Y517" s="59">
        <v>0.13522437438368801</v>
      </c>
      <c r="Z517" t="str">
        <f>+IFERROR(VLOOKUP(H517,#REF!,2,FALSE),"-")</f>
        <v>-</v>
      </c>
      <c r="AA517" t="s">
        <v>2394</v>
      </c>
      <c r="AB517" t="str">
        <f>+IF(W517="","-",IF(W517="UNICO","CENSO","MUESTRA"))</f>
        <v>CENSO</v>
      </c>
      <c r="AC517" t="s">
        <v>2397</v>
      </c>
      <c r="AD517" t="s">
        <v>134</v>
      </c>
    </row>
    <row r="518" spans="1:30" x14ac:dyDescent="0.25">
      <c r="A518" s="5" t="str">
        <f t="shared" si="8"/>
        <v>0052DM0451</v>
      </c>
      <c r="B518" s="23" t="s">
        <v>2119</v>
      </c>
      <c r="C518" t="s">
        <v>417</v>
      </c>
      <c r="D518" t="s">
        <v>848</v>
      </c>
      <c r="E518" t="s">
        <v>850</v>
      </c>
      <c r="F518">
        <v>620517</v>
      </c>
      <c r="G518">
        <v>0</v>
      </c>
      <c r="H518" t="s">
        <v>854</v>
      </c>
      <c r="I518" t="s">
        <v>20</v>
      </c>
      <c r="J518" t="s">
        <v>90</v>
      </c>
      <c r="K518" t="s">
        <v>21</v>
      </c>
      <c r="M518" t="s">
        <v>17749</v>
      </c>
      <c r="N518" t="s">
        <v>22</v>
      </c>
      <c r="O518" t="s">
        <v>23</v>
      </c>
      <c r="P518" t="s">
        <v>26</v>
      </c>
      <c r="Q518" t="s">
        <v>92</v>
      </c>
      <c r="R518" s="13">
        <v>131</v>
      </c>
      <c r="S518" s="13">
        <v>6</v>
      </c>
      <c r="T518" s="21">
        <v>1</v>
      </c>
      <c r="V518" t="s">
        <v>2392</v>
      </c>
      <c r="W518" t="str">
        <f>+IF(V518="","",IF(MID(V518,1,3)="ECE","UNICO",IF(V518="FINES",CONCATENATE("R",IF(OR(C518="16",C518="21",C518="22",C518="23"),"16212223",IF(OR(C518="15",C518="17",C518="24",C518="25"),"15172425",C518))),IF(V518="CEBAS","UNICO",IF(VALUE(C518)&lt;=11,"AMBA","INTERIOR")))))</f>
        <v>UNICO</v>
      </c>
      <c r="X518" s="20" t="str">
        <f>+IF(V518="","-",CONCATENATE(V518,"_",W518))</f>
        <v>ECE-CENS_UNICO</v>
      </c>
      <c r="Y518" s="59">
        <v>0.23104037143088679</v>
      </c>
      <c r="Z518" t="str">
        <f>+IFERROR(VLOOKUP(H518,#REF!,2,FALSE),"-")</f>
        <v>-</v>
      </c>
      <c r="AA518" t="s">
        <v>2394</v>
      </c>
      <c r="AB518" t="str">
        <f>+IF(W518="","-",IF(W518="UNICO","CENSO","MUESTRA"))</f>
        <v>CENSO</v>
      </c>
      <c r="AC518" t="s">
        <v>2398</v>
      </c>
      <c r="AD518" t="s">
        <v>134</v>
      </c>
    </row>
    <row r="519" spans="1:30" x14ac:dyDescent="0.25">
      <c r="A519" s="5" t="str">
        <f t="shared" si="8"/>
        <v>0070DM0452</v>
      </c>
      <c r="B519" s="23" t="s">
        <v>2119</v>
      </c>
      <c r="C519" t="s">
        <v>86</v>
      </c>
      <c r="D519" t="s">
        <v>372</v>
      </c>
      <c r="E519" t="s">
        <v>1233</v>
      </c>
      <c r="F519">
        <v>607277</v>
      </c>
      <c r="G519">
        <v>0</v>
      </c>
      <c r="H519" t="s">
        <v>1241</v>
      </c>
      <c r="I519" t="s">
        <v>20</v>
      </c>
      <c r="J519" t="s">
        <v>90</v>
      </c>
      <c r="K519" t="s">
        <v>21</v>
      </c>
      <c r="M519" t="s">
        <v>17642</v>
      </c>
      <c r="N519" t="s">
        <v>22</v>
      </c>
      <c r="O519" t="s">
        <v>23</v>
      </c>
      <c r="P519" t="s">
        <v>26</v>
      </c>
      <c r="Q519" t="s">
        <v>92</v>
      </c>
      <c r="R519" s="13">
        <v>270</v>
      </c>
      <c r="S519" s="13">
        <v>9</v>
      </c>
      <c r="T519" s="21">
        <v>1</v>
      </c>
      <c r="V519" t="s">
        <v>2392</v>
      </c>
      <c r="W519" t="str">
        <f>+IF(V519="","",IF(MID(V519,1,3)="ECE","UNICO",IF(V519="FINES",CONCATENATE("R",IF(OR(C519="16",C519="21",C519="22",C519="23"),"16212223",IF(OR(C519="15",C519="17",C519="24",C519="25"),"15172425",C519))),IF(V519="CEBAS","UNICO",IF(VALUE(C519)&lt;=11,"AMBA","INTERIOR")))))</f>
        <v>UNICO</v>
      </c>
      <c r="X519" s="20" t="str">
        <f>+IF(V519="","-",CONCATENATE(V519,"_",W519))</f>
        <v>ECE-CENS_UNICO</v>
      </c>
      <c r="Y519" s="59">
        <v>0.30248882077835698</v>
      </c>
      <c r="Z519" t="str">
        <f>+IFERROR(VLOOKUP(H519,#REF!,2,FALSE),"-")</f>
        <v>-</v>
      </c>
      <c r="AA519" t="s">
        <v>2394</v>
      </c>
      <c r="AB519" t="str">
        <f>+IF(W519="","-",IF(W519="UNICO","CENSO","MUESTRA"))</f>
        <v>CENSO</v>
      </c>
      <c r="AC519" t="s">
        <v>2398</v>
      </c>
      <c r="AD519" t="s">
        <v>134</v>
      </c>
    </row>
    <row r="520" spans="1:30" x14ac:dyDescent="0.25">
      <c r="A520" s="5" t="str">
        <f t="shared" si="8"/>
        <v>0012DM0452</v>
      </c>
      <c r="B520" s="23" t="s">
        <v>2119</v>
      </c>
      <c r="C520" t="s">
        <v>157</v>
      </c>
      <c r="D520" t="s">
        <v>396</v>
      </c>
      <c r="E520" t="s">
        <v>398</v>
      </c>
      <c r="F520">
        <v>620526</v>
      </c>
      <c r="G520">
        <v>0</v>
      </c>
      <c r="H520" t="s">
        <v>406</v>
      </c>
      <c r="I520" t="s">
        <v>20</v>
      </c>
      <c r="J520" t="s">
        <v>90</v>
      </c>
      <c r="K520" t="s">
        <v>21</v>
      </c>
      <c r="M520" t="s">
        <v>17642</v>
      </c>
      <c r="N520" t="s">
        <v>22</v>
      </c>
      <c r="O520" t="s">
        <v>23</v>
      </c>
      <c r="P520" t="s">
        <v>26</v>
      </c>
      <c r="Q520" t="s">
        <v>92</v>
      </c>
      <c r="R520" s="13">
        <v>119</v>
      </c>
      <c r="S520" s="13">
        <v>6</v>
      </c>
      <c r="T520" s="21">
        <v>1</v>
      </c>
      <c r="V520" t="s">
        <v>2392</v>
      </c>
      <c r="W520" t="str">
        <f>+IF(V520="","",IF(MID(V520,1,3)="ECE","UNICO",IF(V520="FINES",CONCATENATE("R",IF(OR(C520="16",C520="21",C520="22",C520="23"),"16212223",IF(OR(C520="15",C520="17",C520="24",C520="25"),"15172425",C520))),IF(V520="CEBAS","UNICO",IF(VALUE(C520)&lt;=11,"AMBA","INTERIOR")))))</f>
        <v>UNICO</v>
      </c>
      <c r="X520" s="20" t="str">
        <f>+IF(V520="","-",CONCATENATE(V520,"_",W520))</f>
        <v>ECE-CENS_UNICO</v>
      </c>
      <c r="Y520" s="59">
        <v>0.31594696227047181</v>
      </c>
      <c r="Z520" t="str">
        <f>+IFERROR(VLOOKUP(H520,#REF!,2,FALSE),"-")</f>
        <v>-</v>
      </c>
      <c r="AA520" t="s">
        <v>2394</v>
      </c>
      <c r="AB520" t="str">
        <f>+IF(W520="","-",IF(W520="UNICO","CENSO","MUESTRA"))</f>
        <v>CENSO</v>
      </c>
      <c r="AC520" t="s">
        <v>2398</v>
      </c>
      <c r="AD520" t="s">
        <v>134</v>
      </c>
    </row>
    <row r="521" spans="1:30" x14ac:dyDescent="0.25">
      <c r="A521" s="5" t="str">
        <f t="shared" si="8"/>
        <v>0001DM0471</v>
      </c>
      <c r="B521" s="23" t="s">
        <v>2119</v>
      </c>
      <c r="C521" t="s">
        <v>19</v>
      </c>
      <c r="D521" t="s">
        <v>17</v>
      </c>
      <c r="E521" t="s">
        <v>18</v>
      </c>
      <c r="F521">
        <v>600727</v>
      </c>
      <c r="G521">
        <v>0</v>
      </c>
      <c r="H521" t="s">
        <v>123</v>
      </c>
      <c r="I521" t="s">
        <v>20</v>
      </c>
      <c r="J521" t="s">
        <v>90</v>
      </c>
      <c r="K521" t="s">
        <v>21</v>
      </c>
      <c r="M521" t="s">
        <v>17648</v>
      </c>
      <c r="N521" t="s">
        <v>22</v>
      </c>
      <c r="O521" t="s">
        <v>23</v>
      </c>
      <c r="P521" t="s">
        <v>26</v>
      </c>
      <c r="Q521" t="s">
        <v>92</v>
      </c>
      <c r="R521" s="13">
        <v>403</v>
      </c>
      <c r="S521" s="13">
        <v>14</v>
      </c>
      <c r="T521" s="21">
        <v>1</v>
      </c>
      <c r="V521" t="s">
        <v>2392</v>
      </c>
      <c r="W521" t="str">
        <f>+IF(V521="","",IF(MID(V521,1,3)="ECE","UNICO",IF(V521="FINES",CONCATENATE("R",IF(OR(C521="16",C521="21",C521="22",C521="23"),"16212223",IF(OR(C521="15",C521="17",C521="24",C521="25"),"15172425",C521))),IF(V521="CEBAS","UNICO",IF(VALUE(C521)&lt;=11,"AMBA","INTERIOR")))))</f>
        <v>UNICO</v>
      </c>
      <c r="X521" s="20" t="str">
        <f>+IF(V521="","-",CONCATENATE(V521,"_",W521))</f>
        <v>ECE-CENS_UNICO</v>
      </c>
      <c r="Y521" s="59">
        <v>0.32139178839596833</v>
      </c>
      <c r="Z521" t="str">
        <f>+IFERROR(VLOOKUP(H521,#REF!,2,FALSE),"-")</f>
        <v>-</v>
      </c>
      <c r="AA521" t="s">
        <v>2393</v>
      </c>
      <c r="AB521" t="str">
        <f>+IF(W521="","-",IF(W521="UNICO","CENSO","MUESTRA"))</f>
        <v>CENSO</v>
      </c>
      <c r="AC521" t="s">
        <v>2398</v>
      </c>
      <c r="AD521" t="s">
        <v>134</v>
      </c>
    </row>
    <row r="522" spans="1:30" x14ac:dyDescent="0.25">
      <c r="A522" s="5" t="str">
        <f t="shared" si="8"/>
        <v>0029DM0452</v>
      </c>
      <c r="B522" s="23" t="s">
        <v>2119</v>
      </c>
      <c r="C522" t="s">
        <v>280</v>
      </c>
      <c r="D522" t="s">
        <v>542</v>
      </c>
      <c r="E522" t="s">
        <v>543</v>
      </c>
      <c r="F522">
        <v>607676</v>
      </c>
      <c r="G522">
        <v>0</v>
      </c>
      <c r="H522" t="s">
        <v>550</v>
      </c>
      <c r="I522" t="s">
        <v>20</v>
      </c>
      <c r="J522" t="s">
        <v>90</v>
      </c>
      <c r="K522" t="s">
        <v>21</v>
      </c>
      <c r="M522" t="s">
        <v>17642</v>
      </c>
      <c r="N522" t="s">
        <v>22</v>
      </c>
      <c r="O522" t="s">
        <v>23</v>
      </c>
      <c r="P522" t="s">
        <v>26</v>
      </c>
      <c r="Q522" t="s">
        <v>92</v>
      </c>
      <c r="R522" s="13">
        <v>98</v>
      </c>
      <c r="S522" s="13">
        <v>9</v>
      </c>
      <c r="T522" s="21">
        <v>1</v>
      </c>
      <c r="V522" t="s">
        <v>2392</v>
      </c>
      <c r="W522" t="str">
        <f>+IF(V522="","",IF(MID(V522,1,3)="ECE","UNICO",IF(V522="FINES",CONCATENATE("R",IF(OR(C522="16",C522="21",C522="22",C522="23"),"16212223",IF(OR(C522="15",C522="17",C522="24",C522="25"),"15172425",C522))),IF(V522="CEBAS","UNICO",IF(VALUE(C522)&lt;=11,"AMBA","INTERIOR")))))</f>
        <v>UNICO</v>
      </c>
      <c r="X522" s="20" t="str">
        <f>+IF(V522="","-",CONCATENATE(V522,"_",W522))</f>
        <v>ECE-CENS_UNICO</v>
      </c>
      <c r="Y522" s="59">
        <v>0.33021891686846228</v>
      </c>
      <c r="Z522" t="str">
        <f>+IFERROR(VLOOKUP(H522,#REF!,2,FALSE),"-")</f>
        <v>-</v>
      </c>
      <c r="AA522" t="s">
        <v>2394</v>
      </c>
      <c r="AB522" t="str">
        <f>+IF(W522="","-",IF(W522="UNICO","CENSO","MUESTRA"))</f>
        <v>CENSO</v>
      </c>
      <c r="AC522" t="s">
        <v>2397</v>
      </c>
      <c r="AD522" t="s">
        <v>134</v>
      </c>
    </row>
    <row r="523" spans="1:30" x14ac:dyDescent="0.25">
      <c r="A523" s="5" t="str">
        <f t="shared" si="8"/>
        <v>0091DM0451</v>
      </c>
      <c r="B523" s="23" t="s">
        <v>2119</v>
      </c>
      <c r="C523" t="s">
        <v>159</v>
      </c>
      <c r="D523" t="s">
        <v>1551</v>
      </c>
      <c r="E523" t="s">
        <v>1552</v>
      </c>
      <c r="F523">
        <v>620506</v>
      </c>
      <c r="G523">
        <v>0</v>
      </c>
      <c r="H523" t="s">
        <v>1556</v>
      </c>
      <c r="I523" t="s">
        <v>20</v>
      </c>
      <c r="J523" t="s">
        <v>90</v>
      </c>
      <c r="K523" t="s">
        <v>21</v>
      </c>
      <c r="M523" t="s">
        <v>17713</v>
      </c>
      <c r="N523" t="s">
        <v>22</v>
      </c>
      <c r="O523" t="s">
        <v>23</v>
      </c>
      <c r="P523" t="s">
        <v>26</v>
      </c>
      <c r="Q523" t="s">
        <v>92</v>
      </c>
      <c r="R523" s="13">
        <v>121</v>
      </c>
      <c r="S523" s="13">
        <v>4</v>
      </c>
      <c r="T523" s="21">
        <v>1</v>
      </c>
      <c r="V523" t="s">
        <v>2392</v>
      </c>
      <c r="W523" t="str">
        <f>+IF(V523="","",IF(MID(V523,1,3)="ECE","UNICO",IF(V523="FINES",CONCATENATE("R",IF(OR(C523="16",C523="21",C523="22",C523="23"),"16212223",IF(OR(C523="15",C523="17",C523="24",C523="25"),"15172425",C523))),IF(V523="CEBAS","UNICO",IF(VALUE(C523)&lt;=11,"AMBA","INTERIOR")))))</f>
        <v>UNICO</v>
      </c>
      <c r="X523" s="20" t="str">
        <f>+IF(V523="","-",CONCATENATE(V523,"_",W523))</f>
        <v>ECE-CENS_UNICO</v>
      </c>
      <c r="Y523" s="59">
        <v>0.33737513422965998</v>
      </c>
      <c r="Z523" t="str">
        <f>+IFERROR(VLOOKUP(H523,#REF!,2,FALSE),"-")</f>
        <v>-</v>
      </c>
      <c r="AA523" t="s">
        <v>2394</v>
      </c>
      <c r="AB523" t="str">
        <f>+IF(W523="","-",IF(W523="UNICO","CENSO","MUESTRA"))</f>
        <v>CENSO</v>
      </c>
      <c r="AC523" t="s">
        <v>2397</v>
      </c>
      <c r="AD523" t="s">
        <v>134</v>
      </c>
    </row>
    <row r="524" spans="1:30" x14ac:dyDescent="0.25">
      <c r="A524" s="5" t="str">
        <f t="shared" si="8"/>
        <v>0106DM0455</v>
      </c>
      <c r="B524" s="23" t="s">
        <v>2119</v>
      </c>
      <c r="C524" t="s">
        <v>156</v>
      </c>
      <c r="D524" t="s">
        <v>515</v>
      </c>
      <c r="E524" t="s">
        <v>1743</v>
      </c>
      <c r="F524">
        <v>616054</v>
      </c>
      <c r="G524">
        <v>0</v>
      </c>
      <c r="H524" t="s">
        <v>1756</v>
      </c>
      <c r="I524" t="s">
        <v>20</v>
      </c>
      <c r="J524" t="s">
        <v>90</v>
      </c>
      <c r="K524" t="s">
        <v>21</v>
      </c>
      <c r="M524" t="s">
        <v>17761</v>
      </c>
      <c r="N524" t="s">
        <v>135</v>
      </c>
      <c r="O524" t="s">
        <v>23</v>
      </c>
      <c r="P524" t="s">
        <v>26</v>
      </c>
      <c r="Q524" t="s">
        <v>92</v>
      </c>
      <c r="R524" s="13">
        <v>54</v>
      </c>
      <c r="S524" s="13">
        <v>3</v>
      </c>
      <c r="T524" s="21">
        <v>1</v>
      </c>
      <c r="V524" t="s">
        <v>2392</v>
      </c>
      <c r="W524" t="str">
        <f>+IF(V524="","",IF(MID(V524,1,3)="ECE","UNICO",IF(V524="FINES",CONCATENATE("R",IF(OR(C524="16",C524="21",C524="22",C524="23"),"16212223",IF(OR(C524="15",C524="17",C524="24",C524="25"),"15172425",C524))),IF(V524="CEBAS","UNICO",IF(VALUE(C524)&lt;=11,"AMBA","INTERIOR")))))</f>
        <v>UNICO</v>
      </c>
      <c r="X524" s="20" t="str">
        <f>+IF(V524="","-",CONCATENATE(V524,"_",W524))</f>
        <v>ECE-CENS_UNICO</v>
      </c>
      <c r="Y524" s="59">
        <v>0.36056992411613459</v>
      </c>
      <c r="Z524" t="str">
        <f>+IFERROR(VLOOKUP(H524,#REF!,2,FALSE),"-")</f>
        <v>-</v>
      </c>
      <c r="AA524" t="s">
        <v>2394</v>
      </c>
      <c r="AB524" t="str">
        <f>+IF(W524="","-",IF(W524="UNICO","CENSO","MUESTRA"))</f>
        <v>CENSO</v>
      </c>
      <c r="AC524" t="s">
        <v>2397</v>
      </c>
      <c r="AD524" t="s">
        <v>134</v>
      </c>
    </row>
    <row r="525" spans="1:30" x14ac:dyDescent="0.25">
      <c r="A525" s="5" t="str">
        <f t="shared" si="8"/>
        <v>0077DM0455</v>
      </c>
      <c r="B525" s="23" t="s">
        <v>2119</v>
      </c>
      <c r="C525" t="s">
        <v>157</v>
      </c>
      <c r="D525" t="s">
        <v>387</v>
      </c>
      <c r="E525" t="s">
        <v>1380</v>
      </c>
      <c r="F525">
        <v>609998</v>
      </c>
      <c r="G525">
        <v>0</v>
      </c>
      <c r="H525" t="s">
        <v>1396</v>
      </c>
      <c r="I525" t="s">
        <v>20</v>
      </c>
      <c r="J525" t="s">
        <v>90</v>
      </c>
      <c r="K525" t="s">
        <v>21</v>
      </c>
      <c r="M525" t="s">
        <v>17643</v>
      </c>
      <c r="N525" t="s">
        <v>22</v>
      </c>
      <c r="O525" t="s">
        <v>23</v>
      </c>
      <c r="P525" t="s">
        <v>26</v>
      </c>
      <c r="Q525" t="s">
        <v>92</v>
      </c>
      <c r="R525" s="13">
        <v>587</v>
      </c>
      <c r="S525" s="13">
        <v>31</v>
      </c>
      <c r="T525" s="21">
        <v>1</v>
      </c>
      <c r="V525" t="s">
        <v>2392</v>
      </c>
      <c r="W525" t="str">
        <f>+IF(V525="","",IF(MID(V525,1,3)="ECE","UNICO",IF(V525="FINES",CONCATENATE("R",IF(OR(C525="16",C525="21",C525="22",C525="23"),"16212223",IF(OR(C525="15",C525="17",C525="24",C525="25"),"15172425",C525))),IF(V525="CEBAS","UNICO",IF(VALUE(C525)&lt;=11,"AMBA","INTERIOR")))))</f>
        <v>UNICO</v>
      </c>
      <c r="X525" s="20" t="str">
        <f>+IF(V525="","-",CONCATENATE(V525,"_",W525))</f>
        <v>ECE-CENS_UNICO</v>
      </c>
      <c r="Y525" s="59">
        <v>0.37410714497437347</v>
      </c>
      <c r="Z525" t="str">
        <f>+IFERROR(VLOOKUP(H525,#REF!,2,FALSE),"-")</f>
        <v>-</v>
      </c>
      <c r="AA525" t="s">
        <v>2394</v>
      </c>
      <c r="AB525" t="str">
        <f>+IF(W525="","-",IF(W525="UNICO","CENSO","MUESTRA"))</f>
        <v>CENSO</v>
      </c>
      <c r="AC525" t="s">
        <v>2398</v>
      </c>
      <c r="AD525" t="s">
        <v>134</v>
      </c>
    </row>
    <row r="526" spans="1:30" x14ac:dyDescent="0.25">
      <c r="A526" s="5" t="str">
        <f t="shared" si="8"/>
        <v>0097DM0457</v>
      </c>
      <c r="B526" s="23" t="s">
        <v>2119</v>
      </c>
      <c r="C526" t="s">
        <v>88</v>
      </c>
      <c r="D526" t="s">
        <v>1620</v>
      </c>
      <c r="E526" t="s">
        <v>1621</v>
      </c>
      <c r="F526">
        <v>601232</v>
      </c>
      <c r="G526">
        <v>0</v>
      </c>
      <c r="H526" t="s">
        <v>1650</v>
      </c>
      <c r="I526" t="s">
        <v>20</v>
      </c>
      <c r="J526" t="s">
        <v>90</v>
      </c>
      <c r="K526" t="s">
        <v>21</v>
      </c>
      <c r="M526" t="s">
        <v>17634</v>
      </c>
      <c r="N526" t="s">
        <v>22</v>
      </c>
      <c r="O526" t="s">
        <v>23</v>
      </c>
      <c r="P526" t="s">
        <v>26</v>
      </c>
      <c r="Q526" t="s">
        <v>92</v>
      </c>
      <c r="R526" s="13">
        <v>195</v>
      </c>
      <c r="S526" s="13">
        <v>8</v>
      </c>
      <c r="T526" s="21">
        <v>1</v>
      </c>
      <c r="V526" t="s">
        <v>2392</v>
      </c>
      <c r="W526" t="str">
        <f>+IF(V526="","",IF(MID(V526,1,3)="ECE","UNICO",IF(V526="FINES",CONCATENATE("R",IF(OR(C526="16",C526="21",C526="22",C526="23"),"16212223",IF(OR(C526="15",C526="17",C526="24",C526="25"),"15172425",C526))),IF(V526="CEBAS","UNICO",IF(VALUE(C526)&lt;=11,"AMBA","INTERIOR")))))</f>
        <v>UNICO</v>
      </c>
      <c r="X526" s="20" t="str">
        <f>+IF(V526="","-",CONCATENATE(V526,"_",W526))</f>
        <v>ECE-CENS_UNICO</v>
      </c>
      <c r="Y526" s="59">
        <v>0.39603295922279358</v>
      </c>
      <c r="Z526" t="str">
        <f>+IFERROR(VLOOKUP(H526,#REF!,2,FALSE),"-")</f>
        <v>-</v>
      </c>
      <c r="AA526" t="s">
        <v>2394</v>
      </c>
      <c r="AB526" t="str">
        <f>+IF(W526="","-",IF(W526="UNICO","CENSO","MUESTRA"))</f>
        <v>CENSO</v>
      </c>
      <c r="AC526" t="s">
        <v>2397</v>
      </c>
      <c r="AD526" t="s">
        <v>134</v>
      </c>
    </row>
    <row r="527" spans="1:30" x14ac:dyDescent="0.25">
      <c r="A527" s="5" t="str">
        <f t="shared" si="8"/>
        <v>0064DM0452</v>
      </c>
      <c r="B527" s="23" t="s">
        <v>2119</v>
      </c>
      <c r="C527" t="s">
        <v>19</v>
      </c>
      <c r="D527" t="s">
        <v>1037</v>
      </c>
      <c r="E527" t="s">
        <v>1038</v>
      </c>
      <c r="F527">
        <v>615769</v>
      </c>
      <c r="G527">
        <v>0</v>
      </c>
      <c r="H527" t="s">
        <v>1045</v>
      </c>
      <c r="I527" t="s">
        <v>20</v>
      </c>
      <c r="J527" t="s">
        <v>90</v>
      </c>
      <c r="K527" t="s">
        <v>21</v>
      </c>
      <c r="M527" t="s">
        <v>17762</v>
      </c>
      <c r="N527" t="s">
        <v>135</v>
      </c>
      <c r="O527" t="s">
        <v>23</v>
      </c>
      <c r="P527" t="s">
        <v>26</v>
      </c>
      <c r="Q527" t="s">
        <v>92</v>
      </c>
      <c r="R527" s="13">
        <v>303</v>
      </c>
      <c r="S527" s="13">
        <v>16</v>
      </c>
      <c r="T527" s="21">
        <v>1</v>
      </c>
      <c r="V527" t="s">
        <v>2392</v>
      </c>
      <c r="W527" t="str">
        <f>+IF(V527="","",IF(MID(V527,1,3)="ECE","UNICO",IF(V527="FINES",CONCATENATE("R",IF(OR(C527="16",C527="21",C527="22",C527="23"),"16212223",IF(OR(C527="15",C527="17",C527="24",C527="25"),"15172425",C527))),IF(V527="CEBAS","UNICO",IF(VALUE(C527)&lt;=11,"AMBA","INTERIOR")))))</f>
        <v>UNICO</v>
      </c>
      <c r="X527" s="20" t="str">
        <f>+IF(V527="","-",CONCATENATE(V527,"_",W527))</f>
        <v>ECE-CENS_UNICO</v>
      </c>
      <c r="Y527" s="59">
        <v>0.40119367837905878</v>
      </c>
      <c r="Z527" t="str">
        <f>+IFERROR(VLOOKUP(H527,#REF!,2,FALSE),"-")</f>
        <v>-</v>
      </c>
      <c r="AA527" t="s">
        <v>2394</v>
      </c>
      <c r="AB527" t="str">
        <f>+IF(W527="","-",IF(W527="UNICO","CENSO","MUESTRA"))</f>
        <v>CENSO</v>
      </c>
      <c r="AC527" t="s">
        <v>2397</v>
      </c>
      <c r="AD527" t="s">
        <v>134</v>
      </c>
    </row>
    <row r="528" spans="1:30" x14ac:dyDescent="0.25">
      <c r="A528" s="5" t="str">
        <f t="shared" si="8"/>
        <v>0064DM0453</v>
      </c>
      <c r="B528" s="23" t="s">
        <v>2119</v>
      </c>
      <c r="C528" t="s">
        <v>19</v>
      </c>
      <c r="D528" t="s">
        <v>1037</v>
      </c>
      <c r="E528" t="s">
        <v>1038</v>
      </c>
      <c r="F528">
        <v>624112</v>
      </c>
      <c r="G528">
        <v>0</v>
      </c>
      <c r="H528" t="s">
        <v>1046</v>
      </c>
      <c r="I528" t="s">
        <v>20</v>
      </c>
      <c r="J528" t="s">
        <v>90</v>
      </c>
      <c r="K528" t="s">
        <v>21</v>
      </c>
      <c r="M528" t="s">
        <v>17638</v>
      </c>
      <c r="N528" t="s">
        <v>135</v>
      </c>
      <c r="O528" t="s">
        <v>23</v>
      </c>
      <c r="P528" t="s">
        <v>26</v>
      </c>
      <c r="Q528" t="s">
        <v>92</v>
      </c>
      <c r="R528" s="13">
        <v>169</v>
      </c>
      <c r="S528" s="13">
        <v>10</v>
      </c>
      <c r="T528" s="21">
        <v>1</v>
      </c>
      <c r="V528" t="s">
        <v>2392</v>
      </c>
      <c r="W528" t="str">
        <f>+IF(V528="","",IF(MID(V528,1,3)="ECE","UNICO",IF(V528="FINES",CONCATENATE("R",IF(OR(C528="16",C528="21",C528="22",C528="23"),"16212223",IF(OR(C528="15",C528="17",C528="24",C528="25"),"15172425",C528))),IF(V528="CEBAS","UNICO",IF(VALUE(C528)&lt;=11,"AMBA","INTERIOR")))))</f>
        <v>UNICO</v>
      </c>
      <c r="X528" s="20" t="str">
        <f>+IF(V528="","-",CONCATENATE(V528,"_",W528))</f>
        <v>ECE-CENS_UNICO</v>
      </c>
      <c r="Y528" s="59">
        <v>0.40119367837905878</v>
      </c>
      <c r="Z528" t="str">
        <f>+IFERROR(VLOOKUP(H528,#REF!,2,FALSE),"-")</f>
        <v>-</v>
      </c>
      <c r="AA528" t="s">
        <v>2394</v>
      </c>
      <c r="AB528" t="str">
        <f>+IF(W528="","-",IF(W528="UNICO","CENSO","MUESTRA"))</f>
        <v>CENSO</v>
      </c>
      <c r="AC528" t="s">
        <v>2398</v>
      </c>
      <c r="AD528" t="s">
        <v>134</v>
      </c>
    </row>
    <row r="529" spans="1:30" x14ac:dyDescent="0.25">
      <c r="A529" s="5" t="str">
        <f t="shared" si="8"/>
        <v>0001DM0454</v>
      </c>
      <c r="B529" s="23" t="s">
        <v>2119</v>
      </c>
      <c r="C529" t="s">
        <v>19</v>
      </c>
      <c r="D529" t="s">
        <v>17</v>
      </c>
      <c r="E529" t="s">
        <v>18</v>
      </c>
      <c r="F529">
        <v>620392</v>
      </c>
      <c r="G529">
        <v>0</v>
      </c>
      <c r="H529" t="s">
        <v>95</v>
      </c>
      <c r="I529" t="s">
        <v>20</v>
      </c>
      <c r="J529" t="s">
        <v>90</v>
      </c>
      <c r="K529" t="s">
        <v>21</v>
      </c>
      <c r="M529" t="s">
        <v>17632</v>
      </c>
      <c r="N529" t="s">
        <v>22</v>
      </c>
      <c r="O529" t="s">
        <v>23</v>
      </c>
      <c r="P529" t="s">
        <v>26</v>
      </c>
      <c r="Q529" t="s">
        <v>92</v>
      </c>
      <c r="R529" s="13">
        <v>214</v>
      </c>
      <c r="S529" s="13">
        <v>12</v>
      </c>
      <c r="T529" s="21">
        <v>1</v>
      </c>
      <c r="V529" t="s">
        <v>2392</v>
      </c>
      <c r="W529" t="str">
        <f>+IF(V529="","",IF(MID(V529,1,3)="ECE","UNICO",IF(V529="FINES",CONCATENATE("R",IF(OR(C529="16",C529="21",C529="22",C529="23"),"16212223",IF(OR(C529="15",C529="17",C529="24",C529="25"),"15172425",C529))),IF(V529="CEBAS","UNICO",IF(VALUE(C529)&lt;=11,"AMBA","INTERIOR")))))</f>
        <v>UNICO</v>
      </c>
      <c r="X529" s="20" t="str">
        <f>+IF(V529="","-",CONCATENATE(V529,"_",W529))</f>
        <v>ECE-CENS_UNICO</v>
      </c>
      <c r="Y529" s="59">
        <v>0.43018298990586218</v>
      </c>
      <c r="Z529" t="str">
        <f>+IFERROR(VLOOKUP(H529,#REF!,2,FALSE),"-")</f>
        <v>-</v>
      </c>
      <c r="AA529" t="s">
        <v>2393</v>
      </c>
      <c r="AB529" t="str">
        <f>+IF(W529="","-",IF(W529="UNICO","CENSO","MUESTRA"))</f>
        <v>CENSO</v>
      </c>
      <c r="AC529" t="s">
        <v>2398</v>
      </c>
      <c r="AD529" t="s">
        <v>134</v>
      </c>
    </row>
    <row r="530" spans="1:30" x14ac:dyDescent="0.25">
      <c r="A530" s="5" t="str">
        <f t="shared" si="8"/>
        <v>0130DM0452</v>
      </c>
      <c r="B530" s="23" t="s">
        <v>2119</v>
      </c>
      <c r="C530" t="s">
        <v>186</v>
      </c>
      <c r="D530" t="s">
        <v>285</v>
      </c>
      <c r="E530" t="s">
        <v>1994</v>
      </c>
      <c r="F530">
        <v>616468</v>
      </c>
      <c r="G530">
        <v>0</v>
      </c>
      <c r="H530" t="s">
        <v>2005</v>
      </c>
      <c r="I530" t="s">
        <v>20</v>
      </c>
      <c r="J530" t="s">
        <v>90</v>
      </c>
      <c r="K530" t="s">
        <v>21</v>
      </c>
      <c r="M530" t="s">
        <v>17642</v>
      </c>
      <c r="N530" t="s">
        <v>22</v>
      </c>
      <c r="O530" t="s">
        <v>23</v>
      </c>
      <c r="P530" t="s">
        <v>26</v>
      </c>
      <c r="Q530" t="s">
        <v>92</v>
      </c>
      <c r="R530" s="13">
        <v>621</v>
      </c>
      <c r="S530" s="13">
        <v>25</v>
      </c>
      <c r="T530" s="21">
        <v>1</v>
      </c>
      <c r="V530" t="s">
        <v>2392</v>
      </c>
      <c r="W530" t="str">
        <f>+IF(V530="","",IF(MID(V530,1,3)="ECE","UNICO",IF(V530="FINES",CONCATENATE("R",IF(OR(C530="16",C530="21",C530="22",C530="23"),"16212223",IF(OR(C530="15",C530="17",C530="24",C530="25"),"15172425",C530))),IF(V530="CEBAS","UNICO",IF(VALUE(C530)&lt;=11,"AMBA","INTERIOR")))))</f>
        <v>UNICO</v>
      </c>
      <c r="X530" s="20" t="str">
        <f>+IF(V530="","-",CONCATENATE(V530,"_",W530))</f>
        <v>ECE-CENS_UNICO</v>
      </c>
      <c r="Y530" s="59">
        <v>0.43661215901374822</v>
      </c>
      <c r="Z530" t="str">
        <f>+IFERROR(VLOOKUP(H530,#REF!,2,FALSE),"-")</f>
        <v>-</v>
      </c>
      <c r="AA530" t="s">
        <v>2393</v>
      </c>
      <c r="AB530" t="str">
        <f>+IF(W530="","-",IF(W530="UNICO","CENSO","MUESTRA"))</f>
        <v>CENSO</v>
      </c>
      <c r="AC530" t="s">
        <v>2397</v>
      </c>
      <c r="AD530" t="s">
        <v>134</v>
      </c>
    </row>
    <row r="531" spans="1:30" x14ac:dyDescent="0.25">
      <c r="A531" s="5" t="str">
        <f t="shared" si="8"/>
        <v>0034DM0451</v>
      </c>
      <c r="B531" s="23" t="s">
        <v>2119</v>
      </c>
      <c r="C531" t="s">
        <v>354</v>
      </c>
      <c r="D531" t="s">
        <v>632</v>
      </c>
      <c r="E531" t="s">
        <v>633</v>
      </c>
      <c r="F531">
        <v>616124</v>
      </c>
      <c r="G531">
        <v>0</v>
      </c>
      <c r="H531" t="s">
        <v>636</v>
      </c>
      <c r="I531" t="s">
        <v>20</v>
      </c>
      <c r="J531" t="s">
        <v>90</v>
      </c>
      <c r="K531" t="s">
        <v>21</v>
      </c>
      <c r="M531" t="s">
        <v>2289</v>
      </c>
      <c r="N531" t="s">
        <v>22</v>
      </c>
      <c r="O531" t="s">
        <v>23</v>
      </c>
      <c r="P531" t="s">
        <v>26</v>
      </c>
      <c r="Q531" t="s">
        <v>92</v>
      </c>
      <c r="R531" s="13">
        <v>322</v>
      </c>
      <c r="S531" s="13">
        <v>19</v>
      </c>
      <c r="T531" s="21">
        <v>1</v>
      </c>
      <c r="V531" t="s">
        <v>2392</v>
      </c>
      <c r="W531" t="str">
        <f>+IF(V531="","",IF(MID(V531,1,3)="ECE","UNICO",IF(V531="FINES",CONCATENATE("R",IF(OR(C531="16",C531="21",C531="22",C531="23"),"16212223",IF(OR(C531="15",C531="17",C531="24",C531="25"),"15172425",C531))),IF(V531="CEBAS","UNICO",IF(VALUE(C531)&lt;=11,"AMBA","INTERIOR")))))</f>
        <v>UNICO</v>
      </c>
      <c r="X531" s="20" t="str">
        <f>+IF(V531="","-",CONCATENATE(V531,"_",W531))</f>
        <v>ECE-CENS_UNICO</v>
      </c>
      <c r="Y531" s="59">
        <v>0.45347087791091523</v>
      </c>
      <c r="Z531" t="str">
        <f>+IFERROR(VLOOKUP(H531,#REF!,2,FALSE),"-")</f>
        <v>-</v>
      </c>
      <c r="AA531" t="s">
        <v>2394</v>
      </c>
      <c r="AB531" t="str">
        <f>+IF(W531="","-",IF(W531="UNICO","CENSO","MUESTRA"))</f>
        <v>CENSO</v>
      </c>
      <c r="AC531" t="s">
        <v>2398</v>
      </c>
      <c r="AD531" t="s">
        <v>134</v>
      </c>
    </row>
    <row r="532" spans="1:30" x14ac:dyDescent="0.25">
      <c r="A532" s="5" t="str">
        <f t="shared" si="8"/>
        <v>0010DM0454</v>
      </c>
      <c r="B532" s="23" t="s">
        <v>2119</v>
      </c>
      <c r="C532" t="s">
        <v>88</v>
      </c>
      <c r="D532" t="s">
        <v>371</v>
      </c>
      <c r="E532" t="s">
        <v>373</v>
      </c>
      <c r="F532">
        <v>623914</v>
      </c>
      <c r="G532">
        <v>0</v>
      </c>
      <c r="H532" t="s">
        <v>383</v>
      </c>
      <c r="I532" t="s">
        <v>20</v>
      </c>
      <c r="J532" t="s">
        <v>90</v>
      </c>
      <c r="K532" t="s">
        <v>21</v>
      </c>
      <c r="M532" t="s">
        <v>17632</v>
      </c>
      <c r="N532" t="s">
        <v>22</v>
      </c>
      <c r="O532" t="s">
        <v>23</v>
      </c>
      <c r="P532" t="s">
        <v>26</v>
      </c>
      <c r="Q532" t="s">
        <v>92</v>
      </c>
      <c r="R532" s="13">
        <v>31</v>
      </c>
      <c r="S532" s="13">
        <v>3</v>
      </c>
      <c r="T532" s="21">
        <v>1</v>
      </c>
      <c r="V532" t="s">
        <v>2392</v>
      </c>
      <c r="W532" t="str">
        <f>+IF(V532="","",IF(MID(V532,1,3)="ECE","UNICO",IF(V532="FINES",CONCATENATE("R",IF(OR(C532="16",C532="21",C532="22",C532="23"),"16212223",IF(OR(C532="15",C532="17",C532="24",C532="25"),"15172425",C532))),IF(V532="CEBAS","UNICO",IF(VALUE(C532)&lt;=11,"AMBA","INTERIOR")))))</f>
        <v>UNICO</v>
      </c>
      <c r="X532" s="20" t="str">
        <f>+IF(V532="","-",CONCATENATE(V532,"_",W532))</f>
        <v>ECE-CENS_UNICO</v>
      </c>
      <c r="Y532" s="59">
        <v>0.46065817974709178</v>
      </c>
      <c r="Z532" t="str">
        <f>+IFERROR(VLOOKUP(H532,#REF!,2,FALSE),"-")</f>
        <v>-</v>
      </c>
      <c r="AA532" t="s">
        <v>2394</v>
      </c>
      <c r="AB532" t="str">
        <f>+IF(W532="","-",IF(W532="UNICO","CENSO","MUESTRA"))</f>
        <v>CENSO</v>
      </c>
      <c r="AC532" t="s">
        <v>2398</v>
      </c>
      <c r="AD532" t="s">
        <v>134</v>
      </c>
    </row>
    <row r="533" spans="1:30" x14ac:dyDescent="0.25">
      <c r="A533" s="5" t="str">
        <f t="shared" si="8"/>
        <v>0007DM0452</v>
      </c>
      <c r="B533" s="23" t="s">
        <v>2119</v>
      </c>
      <c r="C533" t="s">
        <v>157</v>
      </c>
      <c r="D533" t="s">
        <v>165</v>
      </c>
      <c r="E533" t="s">
        <v>300</v>
      </c>
      <c r="F533">
        <v>606347</v>
      </c>
      <c r="G533">
        <v>0</v>
      </c>
      <c r="H533" t="s">
        <v>309</v>
      </c>
      <c r="I533" t="s">
        <v>20</v>
      </c>
      <c r="J533" t="s">
        <v>90</v>
      </c>
      <c r="K533" t="s">
        <v>21</v>
      </c>
      <c r="M533" t="s">
        <v>17642</v>
      </c>
      <c r="N533" t="s">
        <v>22</v>
      </c>
      <c r="O533" t="s">
        <v>23</v>
      </c>
      <c r="P533" t="s">
        <v>26</v>
      </c>
      <c r="Q533" t="s">
        <v>92</v>
      </c>
      <c r="R533" s="13">
        <v>161</v>
      </c>
      <c r="S533" s="13">
        <v>8</v>
      </c>
      <c r="T533" s="21">
        <v>1</v>
      </c>
      <c r="V533" t="s">
        <v>2392</v>
      </c>
      <c r="W533" t="str">
        <f>+IF(V533="","",IF(MID(V533,1,3)="ECE","UNICO",IF(V533="FINES",CONCATENATE("R",IF(OR(C533="16",C533="21",C533="22",C533="23"),"16212223",IF(OR(C533="15",C533="17",C533="24",C533="25"),"15172425",C533))),IF(V533="CEBAS","UNICO",IF(VALUE(C533)&lt;=11,"AMBA","INTERIOR")))))</f>
        <v>UNICO</v>
      </c>
      <c r="X533" s="20" t="str">
        <f>+IF(V533="","-",CONCATENATE(V533,"_",W533))</f>
        <v>ECE-CENS_UNICO</v>
      </c>
      <c r="Y533" s="59">
        <v>0.52105124216330678</v>
      </c>
      <c r="Z533" t="str">
        <f>+IFERROR(VLOOKUP(H533,#REF!,2,FALSE),"-")</f>
        <v>-</v>
      </c>
      <c r="AA533" t="s">
        <v>2394</v>
      </c>
      <c r="AB533" t="str">
        <f>+IF(W533="","-",IF(W533="UNICO","CENSO","MUESTRA"))</f>
        <v>CENSO</v>
      </c>
      <c r="AC533" t="s">
        <v>2398</v>
      </c>
      <c r="AD533" t="s">
        <v>134</v>
      </c>
    </row>
    <row r="534" spans="1:30" x14ac:dyDescent="0.25">
      <c r="A534" s="5" t="str">
        <f t="shared" si="8"/>
        <v>0130DM0457</v>
      </c>
      <c r="B534" s="23" t="s">
        <v>2119</v>
      </c>
      <c r="C534" t="s">
        <v>186</v>
      </c>
      <c r="D534" t="s">
        <v>285</v>
      </c>
      <c r="E534" t="s">
        <v>1994</v>
      </c>
      <c r="F534">
        <v>623941</v>
      </c>
      <c r="G534">
        <v>0</v>
      </c>
      <c r="H534" t="s">
        <v>2011</v>
      </c>
      <c r="I534" t="s">
        <v>20</v>
      </c>
      <c r="J534" t="s">
        <v>90</v>
      </c>
      <c r="K534" t="s">
        <v>21</v>
      </c>
      <c r="M534" t="s">
        <v>17634</v>
      </c>
      <c r="N534" t="s">
        <v>22</v>
      </c>
      <c r="O534" t="s">
        <v>23</v>
      </c>
      <c r="P534" t="s">
        <v>26</v>
      </c>
      <c r="Q534" t="s">
        <v>92</v>
      </c>
      <c r="R534" s="13">
        <v>315</v>
      </c>
      <c r="S534" s="13">
        <v>11</v>
      </c>
      <c r="T534" s="21">
        <v>1</v>
      </c>
      <c r="V534" t="s">
        <v>2392</v>
      </c>
      <c r="W534" t="str">
        <f>+IF(V534="","",IF(MID(V534,1,3)="ECE","UNICO",IF(V534="FINES",CONCATENATE("R",IF(OR(C534="16",C534="21",C534="22",C534="23"),"16212223",IF(OR(C534="15",C534="17",C534="24",C534="25"),"15172425",C534))),IF(V534="CEBAS","UNICO",IF(VALUE(C534)&lt;=11,"AMBA","INTERIOR")))))</f>
        <v>UNICO</v>
      </c>
      <c r="X534" s="20" t="str">
        <f>+IF(V534="","-",CONCATENATE(V534,"_",W534))</f>
        <v>ECE-CENS_UNICO</v>
      </c>
      <c r="Y534" s="59">
        <v>0.52470607062180841</v>
      </c>
      <c r="Z534" t="str">
        <f>+IFERROR(VLOOKUP(H534,#REF!,2,FALSE),"-")</f>
        <v>-</v>
      </c>
      <c r="AA534" t="s">
        <v>2393</v>
      </c>
      <c r="AB534" t="str">
        <f>+IF(W534="","-",IF(W534="UNICO","CENSO","MUESTRA"))</f>
        <v>CENSO</v>
      </c>
      <c r="AC534" t="s">
        <v>2398</v>
      </c>
      <c r="AD534" t="s">
        <v>134</v>
      </c>
    </row>
    <row r="535" spans="1:30" x14ac:dyDescent="0.25">
      <c r="A535" s="5" t="str">
        <f t="shared" si="8"/>
        <v>0015DM0455</v>
      </c>
      <c r="B535" s="23" t="s">
        <v>2119</v>
      </c>
      <c r="C535" t="s">
        <v>158</v>
      </c>
      <c r="D535" t="s">
        <v>427</v>
      </c>
      <c r="E535" t="s">
        <v>428</v>
      </c>
      <c r="F535">
        <v>623888</v>
      </c>
      <c r="G535">
        <v>0</v>
      </c>
      <c r="H535" t="s">
        <v>446</v>
      </c>
      <c r="I535" t="s">
        <v>20</v>
      </c>
      <c r="J535" t="s">
        <v>90</v>
      </c>
      <c r="K535" t="s">
        <v>21</v>
      </c>
      <c r="M535" t="s">
        <v>17643</v>
      </c>
      <c r="N535" t="s">
        <v>135</v>
      </c>
      <c r="O535" t="s">
        <v>23</v>
      </c>
      <c r="P535" t="s">
        <v>26</v>
      </c>
      <c r="Q535" t="s">
        <v>92</v>
      </c>
      <c r="R535" s="13">
        <v>432</v>
      </c>
      <c r="S535" s="13">
        <v>11</v>
      </c>
      <c r="T535" s="21">
        <v>1</v>
      </c>
      <c r="V535" t="s">
        <v>2392</v>
      </c>
      <c r="W535" t="str">
        <f>+IF(V535="","",IF(MID(V535,1,3)="ECE","UNICO",IF(V535="FINES",CONCATENATE("R",IF(OR(C535="16",C535="21",C535="22",C535="23"),"16212223",IF(OR(C535="15",C535="17",C535="24",C535="25"),"15172425",C535))),IF(V535="CEBAS","UNICO",IF(VALUE(C535)&lt;=11,"AMBA","INTERIOR")))))</f>
        <v>UNICO</v>
      </c>
      <c r="X535" s="20" t="str">
        <f>+IF(V535="","-",CONCATENATE(V535,"_",W535))</f>
        <v>ECE-CENS_UNICO</v>
      </c>
      <c r="Y535" s="59">
        <v>0.52595267102525045</v>
      </c>
      <c r="Z535" t="str">
        <f>+IFERROR(VLOOKUP(H535,#REF!,2,FALSE),"-")</f>
        <v>-</v>
      </c>
      <c r="AA535" t="s">
        <v>2393</v>
      </c>
      <c r="AB535" t="str">
        <f>+IF(W535="","-",IF(W535="UNICO","CENSO","MUESTRA"))</f>
        <v>CENSO</v>
      </c>
      <c r="AC535" t="s">
        <v>2397</v>
      </c>
      <c r="AD535" t="s">
        <v>134</v>
      </c>
    </row>
    <row r="536" spans="1:30" x14ac:dyDescent="0.25">
      <c r="A536" s="5" t="str">
        <f t="shared" si="8"/>
        <v>0015DM0456</v>
      </c>
      <c r="B536" s="23" t="s">
        <v>2119</v>
      </c>
      <c r="C536" t="s">
        <v>158</v>
      </c>
      <c r="D536" t="s">
        <v>427</v>
      </c>
      <c r="E536" t="s">
        <v>428</v>
      </c>
      <c r="F536">
        <v>623982</v>
      </c>
      <c r="G536">
        <v>0</v>
      </c>
      <c r="H536" t="s">
        <v>448</v>
      </c>
      <c r="I536" t="s">
        <v>20</v>
      </c>
      <c r="J536" t="s">
        <v>90</v>
      </c>
      <c r="K536" t="s">
        <v>21</v>
      </c>
      <c r="M536" t="s">
        <v>17763</v>
      </c>
      <c r="N536" t="s">
        <v>135</v>
      </c>
      <c r="O536" t="s">
        <v>23</v>
      </c>
      <c r="P536" t="s">
        <v>26</v>
      </c>
      <c r="Q536" t="s">
        <v>92</v>
      </c>
      <c r="R536" s="13">
        <v>354</v>
      </c>
      <c r="S536" s="13">
        <v>12</v>
      </c>
      <c r="T536" s="21">
        <v>1</v>
      </c>
      <c r="V536" t="s">
        <v>2392</v>
      </c>
      <c r="W536" t="str">
        <f>+IF(V536="","",IF(MID(V536,1,3)="ECE","UNICO",IF(V536="FINES",CONCATENATE("R",IF(OR(C536="16",C536="21",C536="22",C536="23"),"16212223",IF(OR(C536="15",C536="17",C536="24",C536="25"),"15172425",C536))),IF(V536="CEBAS","UNICO",IF(VALUE(C536)&lt;=11,"AMBA","INTERIOR")))))</f>
        <v>UNICO</v>
      </c>
      <c r="X536" s="20" t="str">
        <f>+IF(V536="","-",CONCATENATE(V536,"_",W536))</f>
        <v>ECE-CENS_UNICO</v>
      </c>
      <c r="Y536" s="59">
        <v>0.5308986236067379</v>
      </c>
      <c r="Z536" t="str">
        <f>+IFERROR(VLOOKUP(H536,#REF!,2,FALSE),"-")</f>
        <v>-</v>
      </c>
      <c r="AA536" t="s">
        <v>2393</v>
      </c>
      <c r="AB536" t="str">
        <f>+IF(W536="","-",IF(W536="UNICO","CENSO","MUESTRA"))</f>
        <v>CENSO</v>
      </c>
      <c r="AC536" t="s">
        <v>2398</v>
      </c>
      <c r="AD536" t="s">
        <v>134</v>
      </c>
    </row>
    <row r="537" spans="1:30" x14ac:dyDescent="0.25">
      <c r="A537" s="5" t="str">
        <f t="shared" si="8"/>
        <v>0001DM0473</v>
      </c>
      <c r="B537" s="23" t="s">
        <v>2119</v>
      </c>
      <c r="C537" t="s">
        <v>19</v>
      </c>
      <c r="D537" t="s">
        <v>17</v>
      </c>
      <c r="E537" t="s">
        <v>18</v>
      </c>
      <c r="F537">
        <v>617135</v>
      </c>
      <c r="G537">
        <v>0</v>
      </c>
      <c r="H537" t="s">
        <v>126</v>
      </c>
      <c r="I537" t="s">
        <v>20</v>
      </c>
      <c r="J537" t="s">
        <v>90</v>
      </c>
      <c r="K537" t="s">
        <v>21</v>
      </c>
      <c r="M537" t="s">
        <v>17641</v>
      </c>
      <c r="N537" t="s">
        <v>22</v>
      </c>
      <c r="O537" t="s">
        <v>23</v>
      </c>
      <c r="P537" t="s">
        <v>26</v>
      </c>
      <c r="Q537" t="s">
        <v>92</v>
      </c>
      <c r="R537" s="13">
        <v>132</v>
      </c>
      <c r="S537" s="13">
        <v>10</v>
      </c>
      <c r="T537" s="21">
        <v>1</v>
      </c>
      <c r="V537" t="s">
        <v>2392</v>
      </c>
      <c r="W537" t="str">
        <f>+IF(V537="","",IF(MID(V537,1,3)="ECE","UNICO",IF(V537="FINES",CONCATENATE("R",IF(OR(C537="16",C537="21",C537="22",C537="23"),"16212223",IF(OR(C537="15",C537="17",C537="24",C537="25"),"15172425",C537))),IF(V537="CEBAS","UNICO",IF(VALUE(C537)&lt;=11,"AMBA","INTERIOR")))))</f>
        <v>UNICO</v>
      </c>
      <c r="X537" s="20" t="str">
        <f>+IF(V537="","-",CONCATENATE(V537,"_",W537))</f>
        <v>ECE-CENS_UNICO</v>
      </c>
      <c r="Y537" s="59">
        <v>0.53592548045245081</v>
      </c>
      <c r="Z537" t="str">
        <f>+IFERROR(VLOOKUP(H537,#REF!,2,FALSE),"-")</f>
        <v>-</v>
      </c>
      <c r="AA537" t="s">
        <v>2393</v>
      </c>
      <c r="AB537" t="str">
        <f>+IF(W537="","-",IF(W537="UNICO","CENSO","MUESTRA"))</f>
        <v>CENSO</v>
      </c>
      <c r="AC537" t="s">
        <v>2398</v>
      </c>
      <c r="AD537" t="s">
        <v>134</v>
      </c>
    </row>
    <row r="538" spans="1:30" x14ac:dyDescent="0.25">
      <c r="A538" s="5" t="str">
        <f t="shared" si="8"/>
        <v>0053DM0455</v>
      </c>
      <c r="B538" s="23" t="s">
        <v>2119</v>
      </c>
      <c r="C538" t="s">
        <v>83</v>
      </c>
      <c r="D538" t="s">
        <v>856</v>
      </c>
      <c r="E538" t="s">
        <v>857</v>
      </c>
      <c r="F538">
        <v>624029</v>
      </c>
      <c r="G538">
        <v>0</v>
      </c>
      <c r="H538" t="s">
        <v>872</v>
      </c>
      <c r="I538" t="s">
        <v>20</v>
      </c>
      <c r="J538" t="s">
        <v>90</v>
      </c>
      <c r="K538" t="s">
        <v>21</v>
      </c>
      <c r="M538" t="s">
        <v>17764</v>
      </c>
      <c r="N538" t="s">
        <v>22</v>
      </c>
      <c r="O538" t="s">
        <v>23</v>
      </c>
      <c r="P538" t="s">
        <v>26</v>
      </c>
      <c r="Q538" t="s">
        <v>92</v>
      </c>
      <c r="R538" s="13">
        <v>214</v>
      </c>
      <c r="S538" s="13">
        <v>13</v>
      </c>
      <c r="T538" s="21">
        <v>1</v>
      </c>
      <c r="V538" t="s">
        <v>2392</v>
      </c>
      <c r="W538" t="str">
        <f>+IF(V538="","",IF(MID(V538,1,3)="ECE","UNICO",IF(V538="FINES",CONCATENATE("R",IF(OR(C538="16",C538="21",C538="22",C538="23"),"16212223",IF(OR(C538="15",C538="17",C538="24",C538="25"),"15172425",C538))),IF(V538="CEBAS","UNICO",IF(VALUE(C538)&lt;=11,"AMBA","INTERIOR")))))</f>
        <v>UNICO</v>
      </c>
      <c r="X538" s="20" t="str">
        <f>+IF(V538="","-",CONCATENATE(V538,"_",W538))</f>
        <v>ECE-CENS_UNICO</v>
      </c>
      <c r="Y538" s="59">
        <v>0.56510172019133698</v>
      </c>
      <c r="Z538" t="str">
        <f>+IFERROR(VLOOKUP(H538,#REF!,2,FALSE),"-")</f>
        <v>-</v>
      </c>
      <c r="AA538" t="s">
        <v>2394</v>
      </c>
      <c r="AB538" t="str">
        <f>+IF(W538="","-",IF(W538="UNICO","CENSO","MUESTRA"))</f>
        <v>CENSO</v>
      </c>
      <c r="AC538" t="s">
        <v>2397</v>
      </c>
      <c r="AD538" t="s">
        <v>134</v>
      </c>
    </row>
    <row r="539" spans="1:30" x14ac:dyDescent="0.25">
      <c r="A539" s="5" t="str">
        <f t="shared" si="8"/>
        <v>0053DM0454</v>
      </c>
      <c r="B539" s="23" t="s">
        <v>2119</v>
      </c>
      <c r="C539" t="s">
        <v>83</v>
      </c>
      <c r="D539" t="s">
        <v>856</v>
      </c>
      <c r="E539" t="s">
        <v>857</v>
      </c>
      <c r="F539">
        <v>624026</v>
      </c>
      <c r="G539">
        <v>0</v>
      </c>
      <c r="H539" t="s">
        <v>871</v>
      </c>
      <c r="I539" t="s">
        <v>20</v>
      </c>
      <c r="J539" t="s">
        <v>90</v>
      </c>
      <c r="K539" t="s">
        <v>21</v>
      </c>
      <c r="M539" t="s">
        <v>17632</v>
      </c>
      <c r="N539" t="s">
        <v>22</v>
      </c>
      <c r="O539" t="s">
        <v>23</v>
      </c>
      <c r="P539" t="s">
        <v>26</v>
      </c>
      <c r="Q539" t="s">
        <v>92</v>
      </c>
      <c r="R539" s="13">
        <v>75</v>
      </c>
      <c r="S539" s="13">
        <v>9</v>
      </c>
      <c r="T539" s="21">
        <v>1</v>
      </c>
      <c r="V539" t="s">
        <v>2392</v>
      </c>
      <c r="W539" t="str">
        <f>+IF(V539="","",IF(MID(V539,1,3)="ECE","UNICO",IF(V539="FINES",CONCATENATE("R",IF(OR(C539="16",C539="21",C539="22",C539="23"),"16212223",IF(OR(C539="15",C539="17",C539="24",C539="25"),"15172425",C539))),IF(V539="CEBAS","UNICO",IF(VALUE(C539)&lt;=11,"AMBA","INTERIOR")))))</f>
        <v>UNICO</v>
      </c>
      <c r="X539" s="20" t="str">
        <f>+IF(V539="","-",CONCATENATE(V539,"_",W539))</f>
        <v>ECE-CENS_UNICO</v>
      </c>
      <c r="Y539" s="59">
        <v>0.5661102050059551</v>
      </c>
      <c r="Z539" t="str">
        <f>+IFERROR(VLOOKUP(H539,#REF!,2,FALSE),"-")</f>
        <v>-</v>
      </c>
      <c r="AA539" t="s">
        <v>2394</v>
      </c>
      <c r="AB539" t="str">
        <f>+IF(W539="","-",IF(W539="UNICO","CENSO","MUESTRA"))</f>
        <v>CENSO</v>
      </c>
      <c r="AC539" t="s">
        <v>2398</v>
      </c>
      <c r="AD539" t="s">
        <v>134</v>
      </c>
    </row>
    <row r="540" spans="1:30" x14ac:dyDescent="0.25">
      <c r="A540" s="5" t="str">
        <f t="shared" si="8"/>
        <v>0001DM0472</v>
      </c>
      <c r="B540" s="23" t="s">
        <v>2119</v>
      </c>
      <c r="C540" t="s">
        <v>19</v>
      </c>
      <c r="D540" t="s">
        <v>17</v>
      </c>
      <c r="E540" t="s">
        <v>18</v>
      </c>
      <c r="F540">
        <v>602887</v>
      </c>
      <c r="G540">
        <v>0</v>
      </c>
      <c r="H540" t="s">
        <v>125</v>
      </c>
      <c r="I540" t="s">
        <v>20</v>
      </c>
      <c r="J540" t="s">
        <v>90</v>
      </c>
      <c r="K540" t="s">
        <v>21</v>
      </c>
      <c r="M540" t="s">
        <v>17765</v>
      </c>
      <c r="N540" t="s">
        <v>22</v>
      </c>
      <c r="O540" t="s">
        <v>82</v>
      </c>
      <c r="P540" t="s">
        <v>26</v>
      </c>
      <c r="Q540" t="s">
        <v>92</v>
      </c>
      <c r="R540" s="13">
        <v>93</v>
      </c>
      <c r="S540" s="13">
        <v>8</v>
      </c>
      <c r="T540" s="21">
        <v>1</v>
      </c>
      <c r="V540" t="s">
        <v>2392</v>
      </c>
      <c r="W540" t="str">
        <f>+IF(V540="","",IF(MID(V540,1,3)="ECE","UNICO",IF(V540="FINES",CONCATENATE("R",IF(OR(C540="16",C540="21",C540="22",C540="23"),"16212223",IF(OR(C540="15",C540="17",C540="24",C540="25"),"15172425",C540))),IF(V540="CEBAS","UNICO",IF(VALUE(C540)&lt;=11,"AMBA","INTERIOR")))))</f>
        <v>UNICO</v>
      </c>
      <c r="X540" s="20" t="str">
        <f>+IF(V540="","-",CONCATENATE(V540,"_",W540))</f>
        <v>ECE-CENS_UNICO</v>
      </c>
      <c r="Y540" s="59">
        <v>0.57321899188192271</v>
      </c>
      <c r="Z540" t="str">
        <f>+IFERROR(VLOOKUP(H540,#REF!,2,FALSE),"-")</f>
        <v>-</v>
      </c>
      <c r="AA540" t="s">
        <v>2393</v>
      </c>
      <c r="AB540" t="str">
        <f>+IF(W540="","-",IF(W540="UNICO","CENSO","MUESTRA"))</f>
        <v>CENSO</v>
      </c>
      <c r="AC540" t="s">
        <v>2398</v>
      </c>
      <c r="AD540" t="s">
        <v>134</v>
      </c>
    </row>
    <row r="541" spans="1:30" x14ac:dyDescent="0.25">
      <c r="A541" s="5" t="str">
        <f t="shared" si="8"/>
        <v>0001DM0470</v>
      </c>
      <c r="B541" s="23" t="s">
        <v>2119</v>
      </c>
      <c r="C541" t="s">
        <v>19</v>
      </c>
      <c r="D541" t="s">
        <v>17</v>
      </c>
      <c r="E541" t="s">
        <v>18</v>
      </c>
      <c r="F541">
        <v>600732</v>
      </c>
      <c r="G541">
        <v>0</v>
      </c>
      <c r="H541" t="s">
        <v>122</v>
      </c>
      <c r="I541" t="s">
        <v>20</v>
      </c>
      <c r="J541" t="s">
        <v>90</v>
      </c>
      <c r="K541" t="s">
        <v>21</v>
      </c>
      <c r="M541" t="s">
        <v>17672</v>
      </c>
      <c r="N541" t="s">
        <v>22</v>
      </c>
      <c r="O541" t="s">
        <v>23</v>
      </c>
      <c r="P541" t="s">
        <v>26</v>
      </c>
      <c r="Q541" t="s">
        <v>92</v>
      </c>
      <c r="R541" s="13">
        <v>309</v>
      </c>
      <c r="S541" s="13">
        <v>13</v>
      </c>
      <c r="T541" s="21">
        <v>1</v>
      </c>
      <c r="V541" t="s">
        <v>2392</v>
      </c>
      <c r="W541" t="str">
        <f>+IF(V541="","",IF(MID(V541,1,3)="ECE","UNICO",IF(V541="FINES",CONCATENATE("R",IF(OR(C541="16",C541="21",C541="22",C541="23"),"16212223",IF(OR(C541="15",C541="17",C541="24",C541="25"),"15172425",C541))),IF(V541="CEBAS","UNICO",IF(VALUE(C541)&lt;=11,"AMBA","INTERIOR")))))</f>
        <v>UNICO</v>
      </c>
      <c r="X541" s="20" t="str">
        <f>+IF(V541="","-",CONCATENATE(V541,"_",W541))</f>
        <v>ECE-CENS_UNICO</v>
      </c>
      <c r="Y541" s="59">
        <v>0.58489647592817029</v>
      </c>
      <c r="Z541" t="str">
        <f>+IFERROR(VLOOKUP(H541,#REF!,2,FALSE),"-")</f>
        <v>-</v>
      </c>
      <c r="AA541" t="s">
        <v>2393</v>
      </c>
      <c r="AB541" t="str">
        <f>+IF(W541="","-",IF(W541="UNICO","CENSO","MUESTRA"))</f>
        <v>CENSO</v>
      </c>
      <c r="AC541" t="s">
        <v>2397</v>
      </c>
      <c r="AD541" t="s">
        <v>134</v>
      </c>
    </row>
    <row r="542" spans="1:30" x14ac:dyDescent="0.25">
      <c r="A542" s="5" t="str">
        <f t="shared" si="8"/>
        <v>0053DM0453</v>
      </c>
      <c r="B542" s="23" t="s">
        <v>2119</v>
      </c>
      <c r="C542" t="s">
        <v>83</v>
      </c>
      <c r="D542" t="s">
        <v>856</v>
      </c>
      <c r="E542" t="s">
        <v>857</v>
      </c>
      <c r="F542">
        <v>603334</v>
      </c>
      <c r="G542">
        <v>0</v>
      </c>
      <c r="H542" t="s">
        <v>870</v>
      </c>
      <c r="I542" t="s">
        <v>20</v>
      </c>
      <c r="J542" t="s">
        <v>90</v>
      </c>
      <c r="K542" t="s">
        <v>21</v>
      </c>
      <c r="M542" t="s">
        <v>17638</v>
      </c>
      <c r="N542" t="s">
        <v>22</v>
      </c>
      <c r="O542" t="s">
        <v>23</v>
      </c>
      <c r="P542" t="s">
        <v>26</v>
      </c>
      <c r="Q542" t="s">
        <v>92</v>
      </c>
      <c r="R542" s="13">
        <v>208</v>
      </c>
      <c r="S542" s="13">
        <v>16</v>
      </c>
      <c r="T542" s="21">
        <v>1</v>
      </c>
      <c r="V542" t="s">
        <v>2392</v>
      </c>
      <c r="W542" t="str">
        <f>+IF(V542="","",IF(MID(V542,1,3)="ECE","UNICO",IF(V542="FINES",CONCATENATE("R",IF(OR(C542="16",C542="21",C542="22",C542="23"),"16212223",IF(OR(C542="15",C542="17",C542="24",C542="25"),"15172425",C542))),IF(V542="CEBAS","UNICO",IF(VALUE(C542)&lt;=11,"AMBA","INTERIOR")))))</f>
        <v>UNICO</v>
      </c>
      <c r="X542" s="20" t="str">
        <f>+IF(V542="","-",CONCATENATE(V542,"_",W542))</f>
        <v>ECE-CENS_UNICO</v>
      </c>
      <c r="Y542" s="59">
        <v>0.58750356568230522</v>
      </c>
      <c r="Z542" t="str">
        <f>+IFERROR(VLOOKUP(H542,#REF!,2,FALSE),"-")</f>
        <v>-</v>
      </c>
      <c r="AA542" t="s">
        <v>2394</v>
      </c>
      <c r="AB542" t="str">
        <f>+IF(W542="","-",IF(W542="UNICO","CENSO","MUESTRA"))</f>
        <v>CENSO</v>
      </c>
      <c r="AC542" t="s">
        <v>2398</v>
      </c>
      <c r="AD542" t="s">
        <v>134</v>
      </c>
    </row>
    <row r="543" spans="1:30" x14ac:dyDescent="0.25">
      <c r="A543" s="5" t="str">
        <f t="shared" si="8"/>
        <v>0043DM0470</v>
      </c>
      <c r="B543" s="23" t="s">
        <v>2119</v>
      </c>
      <c r="C543" t="s">
        <v>161</v>
      </c>
      <c r="D543" t="s">
        <v>677</v>
      </c>
      <c r="E543" t="s">
        <v>678</v>
      </c>
      <c r="F543">
        <v>603091</v>
      </c>
      <c r="G543">
        <v>0</v>
      </c>
      <c r="H543" t="s">
        <v>742</v>
      </c>
      <c r="I543" t="s">
        <v>20</v>
      </c>
      <c r="J543" t="s">
        <v>90</v>
      </c>
      <c r="K543" t="s">
        <v>21</v>
      </c>
      <c r="M543" t="s">
        <v>17672</v>
      </c>
      <c r="N543" t="s">
        <v>22</v>
      </c>
      <c r="O543" t="s">
        <v>23</v>
      </c>
      <c r="P543" t="s">
        <v>26</v>
      </c>
      <c r="Q543" t="s">
        <v>92</v>
      </c>
      <c r="R543" s="13">
        <v>614</v>
      </c>
      <c r="S543" s="13">
        <v>19</v>
      </c>
      <c r="T543" s="21">
        <v>1</v>
      </c>
      <c r="V543" t="s">
        <v>2392</v>
      </c>
      <c r="W543" t="str">
        <f>+IF(V543="","",IF(MID(V543,1,3)="ECE","UNICO",IF(V543="FINES",CONCATENATE("R",IF(OR(C543="16",C543="21",C543="22",C543="23"),"16212223",IF(OR(C543="15",C543="17",C543="24",C543="25"),"15172425",C543))),IF(V543="CEBAS","UNICO",IF(VALUE(C543)&lt;=11,"AMBA","INTERIOR")))))</f>
        <v>UNICO</v>
      </c>
      <c r="X543" s="20" t="str">
        <f>+IF(V543="","-",CONCATENATE(V543,"_",W543))</f>
        <v>ECE-CENS_UNICO</v>
      </c>
      <c r="Y543" s="59">
        <v>0.62854829927285516</v>
      </c>
      <c r="Z543" t="str">
        <f>+IFERROR(VLOOKUP(H543,#REF!,2,FALSE),"-")</f>
        <v>-</v>
      </c>
      <c r="AA543" t="s">
        <v>2394</v>
      </c>
      <c r="AB543" t="str">
        <f>+IF(W543="","-",IF(W543="UNICO","CENSO","MUESTRA"))</f>
        <v>CENSO</v>
      </c>
      <c r="AC543" t="s">
        <v>2398</v>
      </c>
      <c r="AD543" t="s">
        <v>134</v>
      </c>
    </row>
    <row r="544" spans="1:30" x14ac:dyDescent="0.25">
      <c r="A544" s="5" t="str">
        <f t="shared" si="8"/>
        <v>0067DM0451</v>
      </c>
      <c r="B544" s="23" t="s">
        <v>2119</v>
      </c>
      <c r="C544" t="s">
        <v>86</v>
      </c>
      <c r="D544" t="s">
        <v>1059</v>
      </c>
      <c r="E544" t="s">
        <v>1060</v>
      </c>
      <c r="F544">
        <v>616469</v>
      </c>
      <c r="G544">
        <v>0</v>
      </c>
      <c r="H544" t="s">
        <v>1067</v>
      </c>
      <c r="I544" t="s">
        <v>20</v>
      </c>
      <c r="J544" t="s">
        <v>90</v>
      </c>
      <c r="K544" t="s">
        <v>21</v>
      </c>
      <c r="M544" t="s">
        <v>2289</v>
      </c>
      <c r="N544" t="s">
        <v>135</v>
      </c>
      <c r="O544" t="s">
        <v>23</v>
      </c>
      <c r="P544" t="s">
        <v>26</v>
      </c>
      <c r="Q544" t="s">
        <v>92</v>
      </c>
      <c r="R544" s="13">
        <v>727</v>
      </c>
      <c r="S544" s="13">
        <v>32</v>
      </c>
      <c r="T544" s="21">
        <v>1</v>
      </c>
      <c r="V544" t="s">
        <v>2392</v>
      </c>
      <c r="W544" t="str">
        <f>+IF(V544="","",IF(MID(V544,1,3)="ECE","UNICO",IF(V544="FINES",CONCATENATE("R",IF(OR(C544="16",C544="21",C544="22",C544="23"),"16212223",IF(OR(C544="15",C544="17",C544="24",C544="25"),"15172425",C544))),IF(V544="CEBAS","UNICO",IF(VALUE(C544)&lt;=11,"AMBA","INTERIOR")))))</f>
        <v>UNICO</v>
      </c>
      <c r="X544" s="20" t="str">
        <f>+IF(V544="","-",CONCATENATE(V544,"_",W544))</f>
        <v>ECE-CENS_UNICO</v>
      </c>
      <c r="Y544" s="59">
        <v>0.64976910182407921</v>
      </c>
      <c r="Z544" t="str">
        <f>+IFERROR(VLOOKUP(H544,#REF!,2,FALSE),"-")</f>
        <v>-</v>
      </c>
      <c r="AA544" t="s">
        <v>2393</v>
      </c>
      <c r="AB544" t="str">
        <f>+IF(W544="","-",IF(W544="UNICO","CENSO","MUESTRA"))</f>
        <v>CENSO</v>
      </c>
      <c r="AC544" t="s">
        <v>2398</v>
      </c>
      <c r="AD544" t="s">
        <v>134</v>
      </c>
    </row>
    <row r="545" spans="1:30" x14ac:dyDescent="0.25">
      <c r="A545" s="5" t="str">
        <f t="shared" si="8"/>
        <v>0001DM0474</v>
      </c>
      <c r="B545" s="23" t="s">
        <v>2119</v>
      </c>
      <c r="C545" t="s">
        <v>19</v>
      </c>
      <c r="D545" t="s">
        <v>17</v>
      </c>
      <c r="E545" t="s">
        <v>18</v>
      </c>
      <c r="F545">
        <v>624019</v>
      </c>
      <c r="G545">
        <v>0</v>
      </c>
      <c r="H545" t="s">
        <v>127</v>
      </c>
      <c r="I545" t="s">
        <v>20</v>
      </c>
      <c r="J545" t="s">
        <v>90</v>
      </c>
      <c r="K545" t="s">
        <v>21</v>
      </c>
      <c r="M545" t="s">
        <v>17669</v>
      </c>
      <c r="N545" t="s">
        <v>22</v>
      </c>
      <c r="O545" t="s">
        <v>23</v>
      </c>
      <c r="P545" t="s">
        <v>26</v>
      </c>
      <c r="Q545" t="s">
        <v>92</v>
      </c>
      <c r="R545" s="13">
        <v>234</v>
      </c>
      <c r="S545" s="13">
        <v>14</v>
      </c>
      <c r="T545" s="21">
        <v>1</v>
      </c>
      <c r="V545" t="s">
        <v>2392</v>
      </c>
      <c r="W545" t="str">
        <f>+IF(V545="","",IF(MID(V545,1,3)="ECE","UNICO",IF(V545="FINES",CONCATENATE("R",IF(OR(C545="16",C545="21",C545="22",C545="23"),"16212223",IF(OR(C545="15",C545="17",C545="24",C545="25"),"15172425",C545))),IF(V545="CEBAS","UNICO",IF(VALUE(C545)&lt;=11,"AMBA","INTERIOR")))))</f>
        <v>UNICO</v>
      </c>
      <c r="X545" s="20" t="str">
        <f>+IF(V545="","-",CONCATENATE(V545,"_",W545))</f>
        <v>ECE-CENS_UNICO</v>
      </c>
      <c r="Y545" s="59">
        <v>0.65269521120432261</v>
      </c>
      <c r="Z545" t="str">
        <f>+IFERROR(VLOOKUP(H545,#REF!,2,FALSE),"-")</f>
        <v>-</v>
      </c>
      <c r="AA545" t="s">
        <v>2393</v>
      </c>
      <c r="AB545" t="str">
        <f>+IF(W545="","-",IF(W545="UNICO","CENSO","MUESTRA"))</f>
        <v>CENSO</v>
      </c>
      <c r="AC545" t="s">
        <v>2397</v>
      </c>
      <c r="AD545" t="s">
        <v>134</v>
      </c>
    </row>
    <row r="546" spans="1:30" x14ac:dyDescent="0.25">
      <c r="A546" s="5" t="str">
        <f t="shared" si="8"/>
        <v>0069DM0494</v>
      </c>
      <c r="B546" s="23" t="s">
        <v>2119</v>
      </c>
      <c r="C546" t="s">
        <v>1079</v>
      </c>
      <c r="D546" t="s">
        <v>1077</v>
      </c>
      <c r="E546" t="s">
        <v>1078</v>
      </c>
      <c r="F546">
        <v>624115</v>
      </c>
      <c r="G546">
        <v>0</v>
      </c>
      <c r="H546" t="s">
        <v>1222</v>
      </c>
      <c r="I546" t="s">
        <v>20</v>
      </c>
      <c r="J546" t="s">
        <v>90</v>
      </c>
      <c r="K546" t="s">
        <v>21</v>
      </c>
      <c r="M546" t="s">
        <v>17766</v>
      </c>
      <c r="N546" t="s">
        <v>22</v>
      </c>
      <c r="O546" t="s">
        <v>82</v>
      </c>
      <c r="P546" t="s">
        <v>26</v>
      </c>
      <c r="Q546" t="s">
        <v>92</v>
      </c>
      <c r="R546" s="13">
        <v>45</v>
      </c>
      <c r="S546" s="13">
        <v>3</v>
      </c>
      <c r="T546" s="21">
        <v>1</v>
      </c>
      <c r="V546" t="s">
        <v>2392</v>
      </c>
      <c r="W546" t="str">
        <f>+IF(V546="","",IF(MID(V546,1,3)="ECE","UNICO",IF(V546="FINES",CONCATENATE("R",IF(OR(C546="16",C546="21",C546="22",C546="23"),"16212223",IF(OR(C546="15",C546="17",C546="24",C546="25"),"15172425",C546))),IF(V546="CEBAS","UNICO",IF(VALUE(C546)&lt;=11,"AMBA","INTERIOR")))))</f>
        <v>UNICO</v>
      </c>
      <c r="X546" s="20" t="str">
        <f>+IF(V546="","-",CONCATENATE(V546,"_",W546))</f>
        <v>ECE-CENS_UNICO</v>
      </c>
      <c r="Y546" s="59">
        <v>0.72846314154173197</v>
      </c>
      <c r="Z546" t="str">
        <f>+IFERROR(VLOOKUP(H546,#REF!,2,FALSE),"-")</f>
        <v>-</v>
      </c>
      <c r="AA546" t="s">
        <v>2393</v>
      </c>
      <c r="AB546" t="str">
        <f>+IF(W546="","-",IF(W546="UNICO","CENSO","MUESTRA"))</f>
        <v>CENSO</v>
      </c>
      <c r="AC546" t="s">
        <v>2397</v>
      </c>
      <c r="AD546" t="s">
        <v>134</v>
      </c>
    </row>
    <row r="547" spans="1:30" x14ac:dyDescent="0.25">
      <c r="A547" s="5" t="str">
        <f t="shared" si="8"/>
        <v>0032DM0460</v>
      </c>
      <c r="B547" s="23" t="s">
        <v>2119</v>
      </c>
      <c r="C547" t="s">
        <v>584</v>
      </c>
      <c r="D547" t="s">
        <v>582</v>
      </c>
      <c r="E547" t="s">
        <v>583</v>
      </c>
      <c r="F547">
        <v>615750</v>
      </c>
      <c r="G547">
        <v>0</v>
      </c>
      <c r="H547" t="s">
        <v>617</v>
      </c>
      <c r="I547" t="s">
        <v>20</v>
      </c>
      <c r="J547" t="s">
        <v>90</v>
      </c>
      <c r="K547" t="s">
        <v>21</v>
      </c>
      <c r="M547" t="s">
        <v>17633</v>
      </c>
      <c r="N547" t="s">
        <v>135</v>
      </c>
      <c r="O547" t="s">
        <v>23</v>
      </c>
      <c r="P547" t="s">
        <v>26</v>
      </c>
      <c r="Q547" t="s">
        <v>92</v>
      </c>
      <c r="R547" s="13">
        <v>272</v>
      </c>
      <c r="S547" s="13">
        <v>18</v>
      </c>
      <c r="T547" s="21">
        <v>1</v>
      </c>
      <c r="V547" t="s">
        <v>2392</v>
      </c>
      <c r="W547" t="str">
        <f>+IF(V547="","",IF(MID(V547,1,3)="ECE","UNICO",IF(V547="FINES",CONCATENATE("R",IF(OR(C547="16",C547="21",C547="22",C547="23"),"16212223",IF(OR(C547="15",C547="17",C547="24",C547="25"),"15172425",C547))),IF(V547="CEBAS","UNICO",IF(VALUE(C547)&lt;=11,"AMBA","INTERIOR")))))</f>
        <v>UNICO</v>
      </c>
      <c r="X547" s="20" t="str">
        <f>+IF(V547="","-",CONCATENATE(V547,"_",W547))</f>
        <v>ECE-CENS_UNICO</v>
      </c>
      <c r="Y547" s="59">
        <v>0.7468174370852384</v>
      </c>
      <c r="Z547" t="str">
        <f>+IFERROR(VLOOKUP(H547,#REF!,2,FALSE),"-")</f>
        <v>-</v>
      </c>
      <c r="AA547" t="s">
        <v>2393</v>
      </c>
      <c r="AB547" t="str">
        <f>+IF(W547="","-",IF(W547="UNICO","CENSO","MUESTRA"))</f>
        <v>CENSO</v>
      </c>
      <c r="AC547" t="s">
        <v>2397</v>
      </c>
      <c r="AD547" t="s">
        <v>134</v>
      </c>
    </row>
    <row r="548" spans="1:30" x14ac:dyDescent="0.25">
      <c r="A548" s="5" t="str">
        <f t="shared" si="8"/>
        <v>0032DM0454</v>
      </c>
      <c r="B548" s="23" t="s">
        <v>2119</v>
      </c>
      <c r="C548" t="s">
        <v>584</v>
      </c>
      <c r="D548" t="s">
        <v>582</v>
      </c>
      <c r="E548" t="s">
        <v>583</v>
      </c>
      <c r="F548">
        <v>615646</v>
      </c>
      <c r="G548">
        <v>0</v>
      </c>
      <c r="H548" t="s">
        <v>610</v>
      </c>
      <c r="I548" t="s">
        <v>20</v>
      </c>
      <c r="J548" t="s">
        <v>90</v>
      </c>
      <c r="K548" t="s">
        <v>21</v>
      </c>
      <c r="M548" t="s">
        <v>17750</v>
      </c>
      <c r="N548" t="s">
        <v>135</v>
      </c>
      <c r="O548" t="s">
        <v>23</v>
      </c>
      <c r="P548" t="s">
        <v>26</v>
      </c>
      <c r="Q548" t="s">
        <v>92</v>
      </c>
      <c r="R548" s="13">
        <v>443</v>
      </c>
      <c r="S548" s="13">
        <v>24</v>
      </c>
      <c r="T548" s="21">
        <v>1</v>
      </c>
      <c r="V548" t="s">
        <v>2392</v>
      </c>
      <c r="W548" t="str">
        <f>+IF(V548="","",IF(MID(V548,1,3)="ECE","UNICO",IF(V548="FINES",CONCATENATE("R",IF(OR(C548="16",C548="21",C548="22",C548="23"),"16212223",IF(OR(C548="15",C548="17",C548="24",C548="25"),"15172425",C548))),IF(V548="CEBAS","UNICO",IF(VALUE(C548)&lt;=11,"AMBA","INTERIOR")))))</f>
        <v>UNICO</v>
      </c>
      <c r="X548" s="20" t="str">
        <f>+IF(V548="","-",CONCATENATE(V548,"_",W548))</f>
        <v>ECE-CENS_UNICO</v>
      </c>
      <c r="Y548" s="59">
        <v>0.74879999418516419</v>
      </c>
      <c r="Z548" t="str">
        <f>+IFERROR(VLOOKUP(H548,#REF!,2,FALSE),"-")</f>
        <v>-</v>
      </c>
      <c r="AA548" t="s">
        <v>2393</v>
      </c>
      <c r="AB548" t="str">
        <f>+IF(W548="","-",IF(W548="UNICO","CENSO","MUESTRA"))</f>
        <v>CENSO</v>
      </c>
      <c r="AC548" t="s">
        <v>2397</v>
      </c>
      <c r="AD548" t="s">
        <v>134</v>
      </c>
    </row>
    <row r="549" spans="1:30" x14ac:dyDescent="0.25">
      <c r="A549" s="5" t="str">
        <f t="shared" si="8"/>
        <v>0136DM0456</v>
      </c>
      <c r="B549" s="23" t="s">
        <v>2119</v>
      </c>
      <c r="C549" t="s">
        <v>1245</v>
      </c>
      <c r="D549" t="s">
        <v>170</v>
      </c>
      <c r="E549" t="s">
        <v>2094</v>
      </c>
      <c r="F549">
        <v>620530</v>
      </c>
      <c r="G549">
        <v>0</v>
      </c>
      <c r="H549" t="s">
        <v>2107</v>
      </c>
      <c r="I549" t="s">
        <v>20</v>
      </c>
      <c r="J549" t="s">
        <v>90</v>
      </c>
      <c r="K549" t="s">
        <v>21</v>
      </c>
      <c r="M549" t="s">
        <v>17767</v>
      </c>
      <c r="N549" t="s">
        <v>22</v>
      </c>
      <c r="O549" t="s">
        <v>23</v>
      </c>
      <c r="P549" t="s">
        <v>26</v>
      </c>
      <c r="Q549" t="s">
        <v>92</v>
      </c>
      <c r="R549" s="13">
        <v>230</v>
      </c>
      <c r="S549" s="13">
        <v>6</v>
      </c>
      <c r="T549" s="21">
        <v>1</v>
      </c>
      <c r="V549" t="s">
        <v>2392</v>
      </c>
      <c r="W549" t="str">
        <f>+IF(V549="","",IF(MID(V549,1,3)="ECE","UNICO",IF(V549="FINES",CONCATENATE("R",IF(OR(C549="16",C549="21",C549="22",C549="23"),"16212223",IF(OR(C549="15",C549="17",C549="24",C549="25"),"15172425",C549))),IF(V549="CEBAS","UNICO",IF(VALUE(C549)&lt;=11,"AMBA","INTERIOR")))))</f>
        <v>UNICO</v>
      </c>
      <c r="X549" s="20" t="str">
        <f>+IF(V549="","-",CONCATENATE(V549,"_",W549))</f>
        <v>ECE-CENS_UNICO</v>
      </c>
      <c r="Y549" s="59">
        <v>0.76418868256242656</v>
      </c>
      <c r="Z549" t="str">
        <f>+IFERROR(VLOOKUP(H549,#REF!,2,FALSE),"-")</f>
        <v>-</v>
      </c>
      <c r="AA549" t="s">
        <v>2393</v>
      </c>
      <c r="AB549" t="str">
        <f>+IF(W549="","-",IF(W549="UNICO","CENSO","MUESTRA"))</f>
        <v>CENSO</v>
      </c>
      <c r="AC549" t="s">
        <v>2398</v>
      </c>
      <c r="AD549" t="s">
        <v>134</v>
      </c>
    </row>
    <row r="550" spans="1:30" x14ac:dyDescent="0.25">
      <c r="A550" s="5" t="str">
        <f t="shared" si="8"/>
        <v>0071DM0469</v>
      </c>
      <c r="B550" s="23" t="s">
        <v>2119</v>
      </c>
      <c r="C550" t="s">
        <v>1245</v>
      </c>
      <c r="D550" t="s">
        <v>1243</v>
      </c>
      <c r="E550" t="s">
        <v>1244</v>
      </c>
      <c r="F550">
        <v>624722</v>
      </c>
      <c r="G550">
        <v>0</v>
      </c>
      <c r="H550" t="s">
        <v>1292</v>
      </c>
      <c r="I550" t="s">
        <v>20</v>
      </c>
      <c r="J550" t="s">
        <v>90</v>
      </c>
      <c r="K550" t="s">
        <v>21</v>
      </c>
      <c r="M550" t="s">
        <v>17677</v>
      </c>
      <c r="N550" t="s">
        <v>22</v>
      </c>
      <c r="O550" t="s">
        <v>23</v>
      </c>
      <c r="P550" t="s">
        <v>26</v>
      </c>
      <c r="Q550" t="s">
        <v>92</v>
      </c>
      <c r="R550" s="13">
        <v>120</v>
      </c>
      <c r="S550" s="13">
        <v>6</v>
      </c>
      <c r="T550" s="21">
        <v>1</v>
      </c>
      <c r="V550" t="s">
        <v>2392</v>
      </c>
      <c r="W550" t="str">
        <f>+IF(V550="","",IF(MID(V550,1,3)="ECE","UNICO",IF(V550="FINES",CONCATENATE("R",IF(OR(C550="16",C550="21",C550="22",C550="23"),"16212223",IF(OR(C550="15",C550="17",C550="24",C550="25"),"15172425",C550))),IF(V550="CEBAS","UNICO",IF(VALUE(C550)&lt;=11,"AMBA","INTERIOR")))))</f>
        <v>UNICO</v>
      </c>
      <c r="X550" s="20" t="str">
        <f>+IF(V550="","-",CONCATENATE(V550,"_",W550))</f>
        <v>ECE-CENS_UNICO</v>
      </c>
      <c r="Y550" s="59">
        <v>0.78193448248662445</v>
      </c>
      <c r="Z550" t="str">
        <f>+IFERROR(VLOOKUP(H550,#REF!,2,FALSE),"-")</f>
        <v>-</v>
      </c>
      <c r="AA550" t="s">
        <v>2393</v>
      </c>
      <c r="AB550" t="str">
        <f>+IF(W550="","-",IF(W550="UNICO","CENSO","MUESTRA"))</f>
        <v>CENSO</v>
      </c>
      <c r="AC550" t="s">
        <v>2397</v>
      </c>
      <c r="AD550" t="s">
        <v>134</v>
      </c>
    </row>
    <row r="551" spans="1:30" x14ac:dyDescent="0.25">
      <c r="A551" s="5" t="str">
        <f t="shared" si="8"/>
        <v>0071DM0468</v>
      </c>
      <c r="B551" s="23" t="s">
        <v>2119</v>
      </c>
      <c r="C551" t="s">
        <v>1245</v>
      </c>
      <c r="D551" t="s">
        <v>1243</v>
      </c>
      <c r="E551" t="s">
        <v>1244</v>
      </c>
      <c r="F551">
        <v>624721</v>
      </c>
      <c r="G551">
        <v>0</v>
      </c>
      <c r="H551" t="s">
        <v>1291</v>
      </c>
      <c r="I551" t="s">
        <v>20</v>
      </c>
      <c r="J551" t="s">
        <v>90</v>
      </c>
      <c r="K551" t="s">
        <v>21</v>
      </c>
      <c r="M551" t="s">
        <v>17624</v>
      </c>
      <c r="N551" t="s">
        <v>22</v>
      </c>
      <c r="O551" t="s">
        <v>23</v>
      </c>
      <c r="P551" t="s">
        <v>26</v>
      </c>
      <c r="Q551" t="s">
        <v>92</v>
      </c>
      <c r="R551" s="13">
        <v>240</v>
      </c>
      <c r="S551" s="13">
        <v>12</v>
      </c>
      <c r="T551" s="21">
        <v>1</v>
      </c>
      <c r="V551" t="s">
        <v>2392</v>
      </c>
      <c r="W551" t="str">
        <f>+IF(V551="","",IF(MID(V551,1,3)="ECE","UNICO",IF(V551="FINES",CONCATENATE("R",IF(OR(C551="16",C551="21",C551="22",C551="23"),"16212223",IF(OR(C551="15",C551="17",C551="24",C551="25"),"15172425",C551))),IF(V551="CEBAS","UNICO",IF(VALUE(C551)&lt;=11,"AMBA","INTERIOR")))))</f>
        <v>UNICO</v>
      </c>
      <c r="X551" s="20" t="str">
        <f>+IF(V551="","-",CONCATENATE(V551,"_",W551))</f>
        <v>ECE-CENS_UNICO</v>
      </c>
      <c r="Y551" s="59">
        <v>0.78375800973490661</v>
      </c>
      <c r="Z551" t="str">
        <f>+IFERROR(VLOOKUP(H551,#REF!,2,FALSE),"-")</f>
        <v>-</v>
      </c>
      <c r="AA551" t="s">
        <v>2393</v>
      </c>
      <c r="AB551" t="str">
        <f>+IF(W551="","-",IF(W551="UNICO","CENSO","MUESTRA"))</f>
        <v>CENSO</v>
      </c>
      <c r="AC551" t="s">
        <v>2397</v>
      </c>
      <c r="AD551" t="s">
        <v>134</v>
      </c>
    </row>
    <row r="552" spans="1:30" x14ac:dyDescent="0.25">
      <c r="A552" s="5" t="str">
        <f t="shared" si="8"/>
        <v>0069DM0458</v>
      </c>
      <c r="B552" s="23" t="s">
        <v>2119</v>
      </c>
      <c r="C552" t="s">
        <v>1079</v>
      </c>
      <c r="D552" t="s">
        <v>1077</v>
      </c>
      <c r="E552" t="s">
        <v>1078</v>
      </c>
      <c r="F552">
        <v>622192</v>
      </c>
      <c r="G552">
        <v>0</v>
      </c>
      <c r="H552" t="s">
        <v>1167</v>
      </c>
      <c r="I552" t="s">
        <v>20</v>
      </c>
      <c r="J552" t="s">
        <v>90</v>
      </c>
      <c r="K552" t="s">
        <v>21</v>
      </c>
      <c r="M552" t="s">
        <v>17618</v>
      </c>
      <c r="N552" t="s">
        <v>22</v>
      </c>
      <c r="O552" t="s">
        <v>23</v>
      </c>
      <c r="P552" t="s">
        <v>26</v>
      </c>
      <c r="Q552" t="s">
        <v>92</v>
      </c>
      <c r="R552" s="13">
        <v>188</v>
      </c>
      <c r="S552" s="13">
        <v>6</v>
      </c>
      <c r="T552" s="21">
        <v>1</v>
      </c>
      <c r="V552" t="s">
        <v>2392</v>
      </c>
      <c r="W552" t="str">
        <f>+IF(V552="","",IF(MID(V552,1,3)="ECE","UNICO",IF(V552="FINES",CONCATENATE("R",IF(OR(C552="16",C552="21",C552="22",C552="23"),"16212223",IF(OR(C552="15",C552="17",C552="24",C552="25"),"15172425",C552))),IF(V552="CEBAS","UNICO",IF(VALUE(C552)&lt;=11,"AMBA","INTERIOR")))))</f>
        <v>UNICO</v>
      </c>
      <c r="X552" s="20" t="str">
        <f>+IF(V552="","-",CONCATENATE(V552,"_",W552))</f>
        <v>ECE-CENS_UNICO</v>
      </c>
      <c r="Y552" s="59">
        <v>0.79424410274154267</v>
      </c>
      <c r="Z552" t="str">
        <f>+IFERROR(VLOOKUP(H552,#REF!,2,FALSE),"-")</f>
        <v>-</v>
      </c>
      <c r="AA552" t="s">
        <v>2393</v>
      </c>
      <c r="AB552" t="str">
        <f>+IF(W552="","-",IF(W552="UNICO","CENSO","MUESTRA"))</f>
        <v>CENSO</v>
      </c>
      <c r="AC552" t="s">
        <v>2398</v>
      </c>
      <c r="AD552" t="s">
        <v>134</v>
      </c>
    </row>
    <row r="553" spans="1:30" x14ac:dyDescent="0.25">
      <c r="A553" s="5" t="str">
        <f t="shared" si="8"/>
        <v>0045DM0460</v>
      </c>
      <c r="B553" s="23" t="s">
        <v>2119</v>
      </c>
      <c r="C553" t="s">
        <v>140</v>
      </c>
      <c r="D553" t="s">
        <v>760</v>
      </c>
      <c r="E553" t="s">
        <v>761</v>
      </c>
      <c r="F553">
        <v>622213</v>
      </c>
      <c r="G553">
        <v>0</v>
      </c>
      <c r="H553" t="s">
        <v>796</v>
      </c>
      <c r="I553" t="s">
        <v>20</v>
      </c>
      <c r="J553" t="s">
        <v>90</v>
      </c>
      <c r="K553" t="s">
        <v>21</v>
      </c>
      <c r="M553" t="s">
        <v>17633</v>
      </c>
      <c r="N553" t="s">
        <v>22</v>
      </c>
      <c r="O553" t="s">
        <v>23</v>
      </c>
      <c r="P553" t="s">
        <v>26</v>
      </c>
      <c r="Q553" t="s">
        <v>92</v>
      </c>
      <c r="R553" s="13">
        <v>408</v>
      </c>
      <c r="S553" s="13">
        <v>16</v>
      </c>
      <c r="T553" s="21">
        <v>1</v>
      </c>
      <c r="V553" t="s">
        <v>2392</v>
      </c>
      <c r="W553" t="str">
        <f>+IF(V553="","",IF(MID(V553,1,3)="ECE","UNICO",IF(V553="FINES",CONCATENATE("R",IF(OR(C553="16",C553="21",C553="22",C553="23"),"16212223",IF(OR(C553="15",C553="17",C553="24",C553="25"),"15172425",C553))),IF(V553="CEBAS","UNICO",IF(VALUE(C553)&lt;=11,"AMBA","INTERIOR")))))</f>
        <v>UNICO</v>
      </c>
      <c r="X553" s="20" t="str">
        <f>+IF(V553="","-",CONCATENATE(V553,"_",W553))</f>
        <v>ECE-CENS_UNICO</v>
      </c>
      <c r="Y553" s="59">
        <v>0.85836199091540444</v>
      </c>
      <c r="Z553" t="str">
        <f>+IFERROR(VLOOKUP(H553,#REF!,2,FALSE),"-")</f>
        <v>-</v>
      </c>
      <c r="AA553" t="s">
        <v>2393</v>
      </c>
      <c r="AB553" t="str">
        <f>+IF(W553="","-",IF(W553="UNICO","CENSO","MUESTRA"))</f>
        <v>CENSO</v>
      </c>
      <c r="AC553" t="s">
        <v>2398</v>
      </c>
      <c r="AD553" t="s">
        <v>134</v>
      </c>
    </row>
    <row r="554" spans="1:30" x14ac:dyDescent="0.25">
      <c r="A554" s="5" t="str">
        <f t="shared" si="8"/>
        <v>0062DM0468</v>
      </c>
      <c r="B554" s="23" t="s">
        <v>2119</v>
      </c>
      <c r="C554" t="s">
        <v>246</v>
      </c>
      <c r="D554" t="s">
        <v>958</v>
      </c>
      <c r="E554" t="s">
        <v>959</v>
      </c>
      <c r="F554">
        <v>624011</v>
      </c>
      <c r="G554">
        <v>0</v>
      </c>
      <c r="H554" t="s">
        <v>1013</v>
      </c>
      <c r="I554" t="s">
        <v>20</v>
      </c>
      <c r="J554" t="s">
        <v>90</v>
      </c>
      <c r="K554" t="s">
        <v>21</v>
      </c>
      <c r="M554" t="s">
        <v>17624</v>
      </c>
      <c r="N554" t="s">
        <v>22</v>
      </c>
      <c r="O554" t="s">
        <v>23</v>
      </c>
      <c r="P554" t="s">
        <v>26</v>
      </c>
      <c r="Q554" t="s">
        <v>92</v>
      </c>
      <c r="R554" s="13">
        <v>181</v>
      </c>
      <c r="S554" s="13">
        <v>9</v>
      </c>
      <c r="T554" s="21">
        <v>1</v>
      </c>
      <c r="V554" t="s">
        <v>2392</v>
      </c>
      <c r="W554" t="str">
        <f>+IF(V554="","",IF(MID(V554,1,3)="ECE","UNICO",IF(V554="FINES",CONCATENATE("R",IF(OR(C554="16",C554="21",C554="22",C554="23"),"16212223",IF(OR(C554="15",C554="17",C554="24",C554="25"),"15172425",C554))),IF(V554="CEBAS","UNICO",IF(VALUE(C554)&lt;=11,"AMBA","INTERIOR")))))</f>
        <v>UNICO</v>
      </c>
      <c r="X554" s="20" t="str">
        <f>+IF(V554="","-",CONCATENATE(V554,"_",W554))</f>
        <v>ECE-CENS_UNICO</v>
      </c>
      <c r="Y554" s="59">
        <v>0.93025410701246825</v>
      </c>
      <c r="Z554" t="str">
        <f>+IFERROR(VLOOKUP(H554,#REF!,2,FALSE),"-")</f>
        <v>-</v>
      </c>
      <c r="AA554" t="s">
        <v>2393</v>
      </c>
      <c r="AB554" t="str">
        <f>+IF(W554="","-",IF(W554="UNICO","CENSO","MUESTRA"))</f>
        <v>CENSO</v>
      </c>
      <c r="AC554" t="s">
        <v>2398</v>
      </c>
      <c r="AD554" t="s">
        <v>134</v>
      </c>
    </row>
    <row r="555" spans="1:30" x14ac:dyDescent="0.25">
      <c r="A555" s="5" t="str">
        <f t="shared" si="8"/>
        <v>0062DM0458</v>
      </c>
      <c r="B555" s="23" t="s">
        <v>2119</v>
      </c>
      <c r="C555" t="s">
        <v>246</v>
      </c>
      <c r="D555" t="s">
        <v>958</v>
      </c>
      <c r="E555" t="s">
        <v>959</v>
      </c>
      <c r="F555">
        <v>622205</v>
      </c>
      <c r="G555">
        <v>0</v>
      </c>
      <c r="H555" t="s">
        <v>1001</v>
      </c>
      <c r="I555" t="s">
        <v>20</v>
      </c>
      <c r="J555" t="s">
        <v>90</v>
      </c>
      <c r="K555" t="s">
        <v>21</v>
      </c>
      <c r="M555" t="s">
        <v>17618</v>
      </c>
      <c r="N555" t="s">
        <v>22</v>
      </c>
      <c r="O555" t="s">
        <v>23</v>
      </c>
      <c r="P555" t="s">
        <v>26</v>
      </c>
      <c r="Q555" t="s">
        <v>92</v>
      </c>
      <c r="R555" s="13">
        <v>111</v>
      </c>
      <c r="S555" s="13">
        <v>6</v>
      </c>
      <c r="T555" s="21">
        <v>1</v>
      </c>
      <c r="V555" t="s">
        <v>2392</v>
      </c>
      <c r="W555" t="str">
        <f>+IF(V555="","",IF(MID(V555,1,3)="ECE","UNICO",IF(V555="FINES",CONCATENATE("R",IF(OR(C555="16",C555="21",C555="22",C555="23"),"16212223",IF(OR(C555="15",C555="17",C555="24",C555="25"),"15172425",C555))),IF(V555="CEBAS","UNICO",IF(VALUE(C555)&lt;=11,"AMBA","INTERIOR")))))</f>
        <v>UNICO</v>
      </c>
      <c r="X555" s="20" t="str">
        <f>+IF(V555="","-",CONCATENATE(V555,"_",W555))</f>
        <v>ECE-CENS_UNICO</v>
      </c>
      <c r="Y555" s="59">
        <v>0.97332880625853668</v>
      </c>
      <c r="Z555" t="str">
        <f>+IFERROR(VLOOKUP(H555,#REF!,2,FALSE),"-")</f>
        <v>-</v>
      </c>
      <c r="AA555" t="s">
        <v>2393</v>
      </c>
      <c r="AB555" t="str">
        <f>+IF(W555="","-",IF(W555="UNICO","CENSO","MUESTRA"))</f>
        <v>CENSO</v>
      </c>
      <c r="AC555" t="s">
        <v>2397</v>
      </c>
      <c r="AD555" t="s">
        <v>134</v>
      </c>
    </row>
    <row r="556" spans="1:30" x14ac:dyDescent="0.25">
      <c r="A556" s="5" t="str">
        <f t="shared" si="8"/>
        <v>0008DE0701</v>
      </c>
      <c r="B556" s="23" t="s">
        <v>2119</v>
      </c>
      <c r="C556" t="s">
        <v>139</v>
      </c>
      <c r="D556" t="s">
        <v>312</v>
      </c>
      <c r="E556" t="s">
        <v>314</v>
      </c>
      <c r="F556">
        <v>604490</v>
      </c>
      <c r="G556">
        <v>0</v>
      </c>
      <c r="H556" t="s">
        <v>335</v>
      </c>
      <c r="I556" t="s">
        <v>20</v>
      </c>
      <c r="J556" t="s">
        <v>74</v>
      </c>
      <c r="K556" t="s">
        <v>21</v>
      </c>
      <c r="M556" t="s">
        <v>2247</v>
      </c>
      <c r="N556" t="s">
        <v>22</v>
      </c>
      <c r="O556" t="s">
        <v>23</v>
      </c>
      <c r="P556" t="s">
        <v>26</v>
      </c>
      <c r="Q556" t="s">
        <v>27</v>
      </c>
      <c r="R556" s="13">
        <v>134</v>
      </c>
      <c r="S556" s="13">
        <v>12</v>
      </c>
      <c r="T556" s="21">
        <v>1</v>
      </c>
      <c r="V556" t="s">
        <v>2391</v>
      </c>
      <c r="W556" t="str">
        <f>+IF(V556="","",IF(MID(V556,1,3)="ECE","UNICO",IF(V556="FINES",CONCATENATE("R",IF(OR(C556="16",C556="21",C556="22",C556="23"),"16212223",IF(OR(C556="15",C556="17",C556="24",C556="25"),"15172425",C556))),IF(V556="CEBAS","UNICO",IF(VALUE(C556)&lt;=11,"AMBA","INTERIOR")))))</f>
        <v>UNICO</v>
      </c>
      <c r="X556" s="20" t="str">
        <f>+IF(V556="","-",CONCATENATE(V556,"_",W556))</f>
        <v>ECE-EPA_UNICO</v>
      </c>
      <c r="Y556" s="59">
        <v>0.1312610031002098</v>
      </c>
      <c r="Z556" t="str">
        <f>+IFERROR(VLOOKUP(H556,#REF!,2,FALSE),"-")</f>
        <v>-</v>
      </c>
      <c r="AA556" t="s">
        <v>2394</v>
      </c>
      <c r="AB556" t="str">
        <f>+IF(W556="","-",IF(W556="UNICO","CENSO","MUESTRA"))</f>
        <v>CENSO</v>
      </c>
      <c r="AC556" t="s">
        <v>2397</v>
      </c>
      <c r="AD556" t="s">
        <v>134</v>
      </c>
    </row>
    <row r="557" spans="1:30" x14ac:dyDescent="0.25">
      <c r="A557" s="5" t="str">
        <f t="shared" si="8"/>
        <v>0001DM0477</v>
      </c>
      <c r="B557" s="23" t="s">
        <v>2119</v>
      </c>
      <c r="C557" t="s">
        <v>19</v>
      </c>
      <c r="D557" t="s">
        <v>17</v>
      </c>
      <c r="E557" t="s">
        <v>18</v>
      </c>
      <c r="F557">
        <v>624910</v>
      </c>
      <c r="G557">
        <v>0</v>
      </c>
      <c r="H557" t="s">
        <v>2358</v>
      </c>
      <c r="I557" t="s">
        <v>20</v>
      </c>
      <c r="J557" t="s">
        <v>90</v>
      </c>
      <c r="K557" t="s">
        <v>21</v>
      </c>
      <c r="L557" t="s">
        <v>2360</v>
      </c>
      <c r="M557" t="s">
        <v>17768</v>
      </c>
      <c r="N557" t="s">
        <v>22</v>
      </c>
      <c r="O557" t="s">
        <v>2390</v>
      </c>
      <c r="P557" t="s">
        <v>26</v>
      </c>
      <c r="Q557" t="s">
        <v>27</v>
      </c>
      <c r="R557" s="13">
        <v>60</v>
      </c>
      <c r="S557" s="13">
        <v>3</v>
      </c>
      <c r="T557" s="21">
        <v>1</v>
      </c>
      <c r="V557" t="s">
        <v>2391</v>
      </c>
      <c r="W557" t="s">
        <v>17614</v>
      </c>
      <c r="X557" s="20" t="str">
        <f>+IF(V557="","-",CONCATENATE(V557,"_",W557))</f>
        <v>ECE-EPA_UNICO</v>
      </c>
      <c r="Y557" s="59">
        <v>0.21</v>
      </c>
      <c r="Z557">
        <v>1</v>
      </c>
      <c r="AA557" t="s">
        <v>2393</v>
      </c>
      <c r="AB557" t="str">
        <f>+IF(W557="","-",IF(W557="UNICO","CENSO","MUESTRA"))</f>
        <v>CENSO</v>
      </c>
      <c r="AC557" t="s">
        <v>2398</v>
      </c>
      <c r="AD557" t="s">
        <v>134</v>
      </c>
    </row>
    <row r="558" spans="1:30" x14ac:dyDescent="0.25">
      <c r="A558" s="5" t="str">
        <f t="shared" si="8"/>
        <v>0052DE0702</v>
      </c>
      <c r="B558" s="23" t="s">
        <v>2119</v>
      </c>
      <c r="C558" t="s">
        <v>417</v>
      </c>
      <c r="D558" t="s">
        <v>848</v>
      </c>
      <c r="E558" t="s">
        <v>850</v>
      </c>
      <c r="F558">
        <v>623985</v>
      </c>
      <c r="G558">
        <v>0</v>
      </c>
      <c r="H558" t="s">
        <v>853</v>
      </c>
      <c r="I558" t="s">
        <v>20</v>
      </c>
      <c r="J558" t="s">
        <v>74</v>
      </c>
      <c r="K558" t="s">
        <v>21</v>
      </c>
      <c r="M558" t="s">
        <v>17779</v>
      </c>
      <c r="N558" t="s">
        <v>22</v>
      </c>
      <c r="O558" t="s">
        <v>23</v>
      </c>
      <c r="P558" t="s">
        <v>26</v>
      </c>
      <c r="Q558" t="s">
        <v>27</v>
      </c>
      <c r="R558" s="13">
        <v>91</v>
      </c>
      <c r="S558" s="13">
        <v>6</v>
      </c>
      <c r="T558" s="21">
        <v>1</v>
      </c>
      <c r="V558" t="s">
        <v>2391</v>
      </c>
      <c r="W558" t="str">
        <f>+IF(V558="","",IF(MID(V558,1,3)="ECE","UNICO",IF(V558="FINES",CONCATENATE("R",IF(OR(C558="16",C558="21",C558="22",C558="23"),"16212223",IF(OR(C558="15",C558="17",C558="24",C558="25"),"15172425",C558))),IF(V558="CEBAS","UNICO",IF(VALUE(C558)&lt;=11,"AMBA","INTERIOR")))))</f>
        <v>UNICO</v>
      </c>
      <c r="X558" s="20" t="str">
        <f>+IF(V558="","-",CONCATENATE(V558,"_",W558))</f>
        <v>ECE-EPA_UNICO</v>
      </c>
      <c r="Y558" s="59">
        <v>0.24189675159943411</v>
      </c>
      <c r="Z558" t="str">
        <f>+IFERROR(VLOOKUP(H558,#REF!,2,FALSE),"-")</f>
        <v>-</v>
      </c>
      <c r="AA558" t="s">
        <v>2394</v>
      </c>
      <c r="AB558" t="str">
        <f>+IF(W558="","-",IF(W558="UNICO","CENSO","MUESTRA"))</f>
        <v>CENSO</v>
      </c>
      <c r="AC558" t="s">
        <v>2398</v>
      </c>
      <c r="AD558" t="s">
        <v>134</v>
      </c>
    </row>
    <row r="559" spans="1:30" x14ac:dyDescent="0.25">
      <c r="A559" s="5" t="str">
        <f t="shared" si="8"/>
        <v>0070DE0701</v>
      </c>
      <c r="B559" s="23" t="s">
        <v>2119</v>
      </c>
      <c r="C559" t="s">
        <v>86</v>
      </c>
      <c r="D559" t="s">
        <v>372</v>
      </c>
      <c r="E559" t="s">
        <v>1233</v>
      </c>
      <c r="F559">
        <v>600791</v>
      </c>
      <c r="G559">
        <v>0</v>
      </c>
      <c r="H559" t="s">
        <v>1238</v>
      </c>
      <c r="I559" t="s">
        <v>20</v>
      </c>
      <c r="J559" t="s">
        <v>74</v>
      </c>
      <c r="K559" t="s">
        <v>21</v>
      </c>
      <c r="M559" t="s">
        <v>17794</v>
      </c>
      <c r="N559" t="s">
        <v>22</v>
      </c>
      <c r="O559" t="s">
        <v>23</v>
      </c>
      <c r="P559" t="s">
        <v>26</v>
      </c>
      <c r="Q559" t="s">
        <v>27</v>
      </c>
      <c r="R559" s="13">
        <v>208</v>
      </c>
      <c r="S559" s="13">
        <v>14</v>
      </c>
      <c r="T559" s="21">
        <v>1</v>
      </c>
      <c r="V559" t="s">
        <v>2391</v>
      </c>
      <c r="W559" t="str">
        <f>+IF(V559="","",IF(MID(V559,1,3)="ECE","UNICO",IF(V559="FINES",CONCATENATE("R",IF(OR(C559="16",C559="21",C559="22",C559="23"),"16212223",IF(OR(C559="15",C559="17",C559="24",C559="25"),"15172425",C559))),IF(V559="CEBAS","UNICO",IF(VALUE(C559)&lt;=11,"AMBA","INTERIOR")))))</f>
        <v>UNICO</v>
      </c>
      <c r="X559" s="20" t="str">
        <f>+IF(V559="","-",CONCATENATE(V559,"_",W559))</f>
        <v>ECE-EPA_UNICO</v>
      </c>
      <c r="Y559" s="59">
        <v>0.30799002631714473</v>
      </c>
      <c r="Z559" t="str">
        <f>+IFERROR(VLOOKUP(H559,#REF!,2,FALSE),"-")</f>
        <v>-</v>
      </c>
      <c r="AA559" t="s">
        <v>2394</v>
      </c>
      <c r="AB559" t="str">
        <f>+IF(W559="","-",IF(W559="UNICO","CENSO","MUESTRA"))</f>
        <v>CENSO</v>
      </c>
      <c r="AC559" t="s">
        <v>2398</v>
      </c>
      <c r="AD559" t="s">
        <v>134</v>
      </c>
    </row>
    <row r="560" spans="1:30" x14ac:dyDescent="0.25">
      <c r="A560" s="5" t="str">
        <f t="shared" si="8"/>
        <v>0001DE0731</v>
      </c>
      <c r="B560" s="23" t="s">
        <v>2119</v>
      </c>
      <c r="C560" t="s">
        <v>19</v>
      </c>
      <c r="D560" t="s">
        <v>17</v>
      </c>
      <c r="E560" t="s">
        <v>18</v>
      </c>
      <c r="F560">
        <v>603179</v>
      </c>
      <c r="G560">
        <v>0</v>
      </c>
      <c r="H560" t="s">
        <v>79</v>
      </c>
      <c r="I560" t="s">
        <v>20</v>
      </c>
      <c r="J560" t="s">
        <v>74</v>
      </c>
      <c r="K560" t="s">
        <v>21</v>
      </c>
      <c r="M560" t="s">
        <v>17795</v>
      </c>
      <c r="N560" t="s">
        <v>22</v>
      </c>
      <c r="O560" t="s">
        <v>23</v>
      </c>
      <c r="P560" t="s">
        <v>26</v>
      </c>
      <c r="Q560" t="s">
        <v>27</v>
      </c>
      <c r="R560" s="13">
        <v>301</v>
      </c>
      <c r="S560" s="13">
        <v>17</v>
      </c>
      <c r="T560" s="21">
        <v>1</v>
      </c>
      <c r="V560" t="s">
        <v>2391</v>
      </c>
      <c r="W560" t="str">
        <f>+IF(V560="","",IF(MID(V560,1,3)="ECE","UNICO",IF(V560="FINES",CONCATENATE("R",IF(OR(C560="16",C560="21",C560="22",C560="23"),"16212223",IF(OR(C560="15",C560="17",C560="24",C560="25"),"15172425",C560))),IF(V560="CEBAS","UNICO",IF(VALUE(C560)&lt;=11,"AMBA","INTERIOR")))))</f>
        <v>UNICO</v>
      </c>
      <c r="X560" s="20" t="str">
        <f>+IF(V560="","-",CONCATENATE(V560,"_",W560))</f>
        <v>ECE-EPA_UNICO</v>
      </c>
      <c r="Y560" s="59">
        <v>0.31977463788107818</v>
      </c>
      <c r="Z560" t="str">
        <f>+IFERROR(VLOOKUP(H560,#REF!,2,FALSE),"-")</f>
        <v>-</v>
      </c>
      <c r="AA560" t="s">
        <v>2393</v>
      </c>
      <c r="AB560" t="str">
        <f>+IF(W560="","-",IF(W560="UNICO","CENSO","MUESTRA"))</f>
        <v>CENSO</v>
      </c>
      <c r="AC560" t="s">
        <v>2397</v>
      </c>
      <c r="AD560" t="s">
        <v>134</v>
      </c>
    </row>
    <row r="561" spans="1:30" x14ac:dyDescent="0.25">
      <c r="A561" s="5" t="str">
        <f t="shared" si="8"/>
        <v>0012DE0705</v>
      </c>
      <c r="B561" s="23" t="s">
        <v>2119</v>
      </c>
      <c r="C561" t="s">
        <v>157</v>
      </c>
      <c r="D561" t="s">
        <v>396</v>
      </c>
      <c r="E561" t="s">
        <v>398</v>
      </c>
      <c r="F561">
        <v>620523</v>
      </c>
      <c r="G561">
        <v>0</v>
      </c>
      <c r="H561" t="s">
        <v>403</v>
      </c>
      <c r="I561" t="s">
        <v>20</v>
      </c>
      <c r="J561" t="s">
        <v>74</v>
      </c>
      <c r="K561" t="s">
        <v>21</v>
      </c>
      <c r="M561" t="s">
        <v>17778</v>
      </c>
      <c r="N561" t="s">
        <v>22</v>
      </c>
      <c r="O561" t="s">
        <v>23</v>
      </c>
      <c r="P561" t="s">
        <v>26</v>
      </c>
      <c r="Q561" t="s">
        <v>27</v>
      </c>
      <c r="R561" s="13">
        <v>146</v>
      </c>
      <c r="S561" s="13">
        <v>5</v>
      </c>
      <c r="T561" s="21">
        <v>1</v>
      </c>
      <c r="V561" t="s">
        <v>2391</v>
      </c>
      <c r="W561" t="str">
        <f>+IF(V561="","",IF(MID(V561,1,3)="ECE","UNICO",IF(V561="FINES",CONCATENATE("R",IF(OR(C561="16",C561="21",C561="22",C561="23"),"16212223",IF(OR(C561="15",C561="17",C561="24",C561="25"),"15172425",C561))),IF(V561="CEBAS","UNICO",IF(VALUE(C561)&lt;=11,"AMBA","INTERIOR")))))</f>
        <v>UNICO</v>
      </c>
      <c r="X561" s="20" t="str">
        <f>+IF(V561="","-",CONCATENATE(V561,"_",W561))</f>
        <v>ECE-EPA_UNICO</v>
      </c>
      <c r="Y561" s="59">
        <v>0.32002143230703139</v>
      </c>
      <c r="Z561" t="str">
        <f>+IFERROR(VLOOKUP(H561,#REF!,2,FALSE),"-")</f>
        <v>-</v>
      </c>
      <c r="AA561" t="s">
        <v>2394</v>
      </c>
      <c r="AB561" t="str">
        <f>+IF(W561="","-",IF(W561="UNICO","CENSO","MUESTRA"))</f>
        <v>CENSO</v>
      </c>
      <c r="AC561" t="s">
        <v>2397</v>
      </c>
      <c r="AD561" t="s">
        <v>134</v>
      </c>
    </row>
    <row r="562" spans="1:30" x14ac:dyDescent="0.25">
      <c r="A562" s="5" t="str">
        <f t="shared" si="8"/>
        <v>0029DE0701</v>
      </c>
      <c r="B562" s="23" t="s">
        <v>2119</v>
      </c>
      <c r="C562" t="s">
        <v>280</v>
      </c>
      <c r="D562" t="s">
        <v>542</v>
      </c>
      <c r="E562" t="s">
        <v>543</v>
      </c>
      <c r="F562">
        <v>602013</v>
      </c>
      <c r="G562">
        <v>0</v>
      </c>
      <c r="H562" t="s">
        <v>547</v>
      </c>
      <c r="I562" t="s">
        <v>20</v>
      </c>
      <c r="J562" t="s">
        <v>74</v>
      </c>
      <c r="K562" t="s">
        <v>21</v>
      </c>
      <c r="M562" t="s">
        <v>17796</v>
      </c>
      <c r="N562" t="s">
        <v>22</v>
      </c>
      <c r="O562" t="s">
        <v>23</v>
      </c>
      <c r="P562" t="s">
        <v>26</v>
      </c>
      <c r="Q562" t="s">
        <v>27</v>
      </c>
      <c r="R562" s="13">
        <v>90</v>
      </c>
      <c r="S562" s="13">
        <v>7</v>
      </c>
      <c r="T562" s="21">
        <v>1</v>
      </c>
      <c r="V562" t="s">
        <v>2391</v>
      </c>
      <c r="W562" t="str">
        <f>+IF(V562="","",IF(MID(V562,1,3)="ECE","UNICO",IF(V562="FINES",CONCATENATE("R",IF(OR(C562="16",C562="21",C562="22",C562="23"),"16212223",IF(OR(C562="15",C562="17",C562="24",C562="25"),"15172425",C562))),IF(V562="CEBAS","UNICO",IF(VALUE(C562)&lt;=11,"AMBA","INTERIOR")))))</f>
        <v>UNICO</v>
      </c>
      <c r="X562" s="20" t="str">
        <f>+IF(V562="","-",CONCATENATE(V562,"_",W562))</f>
        <v>ECE-EPA_UNICO</v>
      </c>
      <c r="Y562" s="59">
        <v>0.33133183792233473</v>
      </c>
      <c r="Z562" t="str">
        <f>+IFERROR(VLOOKUP(H562,#REF!,2,FALSE),"-")</f>
        <v>-</v>
      </c>
      <c r="AA562" t="s">
        <v>2394</v>
      </c>
      <c r="AB562" t="str">
        <f>+IF(W562="","-",IF(W562="UNICO","CENSO","MUESTRA"))</f>
        <v>CENSO</v>
      </c>
      <c r="AC562" t="s">
        <v>2397</v>
      </c>
      <c r="AD562" t="s">
        <v>134</v>
      </c>
    </row>
    <row r="563" spans="1:30" x14ac:dyDescent="0.25">
      <c r="A563" s="5" t="str">
        <f t="shared" si="8"/>
        <v>0091DE0703</v>
      </c>
      <c r="B563" s="23" t="s">
        <v>2119</v>
      </c>
      <c r="C563" t="s">
        <v>159</v>
      </c>
      <c r="D563" t="s">
        <v>1551</v>
      </c>
      <c r="E563" t="s">
        <v>1552</v>
      </c>
      <c r="F563">
        <v>620569</v>
      </c>
      <c r="G563">
        <v>0</v>
      </c>
      <c r="H563" t="s">
        <v>1555</v>
      </c>
      <c r="I563" t="s">
        <v>20</v>
      </c>
      <c r="J563" t="s">
        <v>74</v>
      </c>
      <c r="K563" t="s">
        <v>21</v>
      </c>
      <c r="M563" t="s">
        <v>17797</v>
      </c>
      <c r="N563" t="s">
        <v>22</v>
      </c>
      <c r="O563" t="s">
        <v>23</v>
      </c>
      <c r="P563" t="s">
        <v>26</v>
      </c>
      <c r="Q563" t="s">
        <v>27</v>
      </c>
      <c r="R563" s="13">
        <v>82</v>
      </c>
      <c r="S563" s="13">
        <v>6</v>
      </c>
      <c r="T563" s="21">
        <v>1</v>
      </c>
      <c r="V563" t="s">
        <v>2391</v>
      </c>
      <c r="W563" t="str">
        <f>+IF(V563="","",IF(MID(V563,1,3)="ECE","UNICO",IF(V563="FINES",CONCATENATE("R",IF(OR(C563="16",C563="21",C563="22",C563="23"),"16212223",IF(OR(C563="15",C563="17",C563="24",C563="25"),"15172425",C563))),IF(V563="CEBAS","UNICO",IF(VALUE(C563)&lt;=11,"AMBA","INTERIOR")))))</f>
        <v>UNICO</v>
      </c>
      <c r="X563" s="20" t="str">
        <f>+IF(V563="","-",CONCATENATE(V563,"_",W563))</f>
        <v>ECE-EPA_UNICO</v>
      </c>
      <c r="Y563" s="59">
        <v>0.33737513422965998</v>
      </c>
      <c r="Z563" t="str">
        <f>+IFERROR(VLOOKUP(H563,#REF!,2,FALSE),"-")</f>
        <v>-</v>
      </c>
      <c r="AA563" t="s">
        <v>2394</v>
      </c>
      <c r="AB563" t="str">
        <f>+IF(W563="","-",IF(W563="UNICO","CENSO","MUESTRA"))</f>
        <v>CENSO</v>
      </c>
      <c r="AC563" t="s">
        <v>2397</v>
      </c>
      <c r="AD563" t="s">
        <v>134</v>
      </c>
    </row>
    <row r="564" spans="1:30" x14ac:dyDescent="0.25">
      <c r="A564" s="5" t="str">
        <f t="shared" si="8"/>
        <v>0106DC0705</v>
      </c>
      <c r="B564" s="23" t="s">
        <v>2119</v>
      </c>
      <c r="C564" t="s">
        <v>156</v>
      </c>
      <c r="D564" t="s">
        <v>515</v>
      </c>
      <c r="E564" t="s">
        <v>1743</v>
      </c>
      <c r="F564">
        <v>615484</v>
      </c>
      <c r="G564">
        <v>0</v>
      </c>
      <c r="H564" t="s">
        <v>1748</v>
      </c>
      <c r="I564" t="s">
        <v>20</v>
      </c>
      <c r="J564" t="s">
        <v>39</v>
      </c>
      <c r="K564" t="s">
        <v>21</v>
      </c>
      <c r="M564" t="s">
        <v>18031</v>
      </c>
      <c r="N564" t="s">
        <v>135</v>
      </c>
      <c r="O564" t="s">
        <v>23</v>
      </c>
      <c r="P564" t="s">
        <v>26</v>
      </c>
      <c r="Q564" t="s">
        <v>27</v>
      </c>
      <c r="R564" s="13">
        <v>20</v>
      </c>
      <c r="S564" s="13">
        <v>2</v>
      </c>
      <c r="T564" s="21">
        <v>1</v>
      </c>
      <c r="V564" t="s">
        <v>2391</v>
      </c>
      <c r="W564" t="str">
        <f>+IF(V564="","",IF(MID(V564,1,3)="ECE","UNICO",IF(V564="FINES",CONCATENATE("R",IF(OR(C564="16",C564="21",C564="22",C564="23"),"16212223",IF(OR(C564="15",C564="17",C564="24",C564="25"),"15172425",C564))),IF(V564="CEBAS","UNICO",IF(VALUE(C564)&lt;=11,"AMBA","INTERIOR")))))</f>
        <v>UNICO</v>
      </c>
      <c r="X564" s="20" t="str">
        <f>+IF(V564="","-",CONCATENATE(V564,"_",W564))</f>
        <v>ECE-EPA_UNICO</v>
      </c>
      <c r="Y564" s="59">
        <v>0.36056992411613459</v>
      </c>
      <c r="Z564" t="str">
        <f>+IFERROR(VLOOKUP(H564,#REF!,2,FALSE),"-")</f>
        <v>-</v>
      </c>
      <c r="AA564" t="s">
        <v>2394</v>
      </c>
      <c r="AB564" t="str">
        <f>+IF(W564="","-",IF(W564="UNICO","CENSO","MUESTRA"))</f>
        <v>CENSO</v>
      </c>
      <c r="AC564" t="s">
        <v>2398</v>
      </c>
      <c r="AD564" t="s">
        <v>134</v>
      </c>
    </row>
    <row r="565" spans="1:30" x14ac:dyDescent="0.25">
      <c r="A565" s="5" t="str">
        <f t="shared" si="8"/>
        <v>0077DE0701</v>
      </c>
      <c r="B565" s="23" t="s">
        <v>2119</v>
      </c>
      <c r="C565" t="s">
        <v>157</v>
      </c>
      <c r="D565" t="s">
        <v>387</v>
      </c>
      <c r="E565" t="s">
        <v>1380</v>
      </c>
      <c r="F565">
        <v>609993</v>
      </c>
      <c r="G565">
        <v>0</v>
      </c>
      <c r="H565" t="s">
        <v>1389</v>
      </c>
      <c r="I565" t="s">
        <v>20</v>
      </c>
      <c r="J565" t="s">
        <v>74</v>
      </c>
      <c r="K565" t="s">
        <v>21</v>
      </c>
      <c r="M565" t="s">
        <v>17798</v>
      </c>
      <c r="N565" t="s">
        <v>22</v>
      </c>
      <c r="O565" t="s">
        <v>23</v>
      </c>
      <c r="P565" t="s">
        <v>26</v>
      </c>
      <c r="Q565" t="s">
        <v>27</v>
      </c>
      <c r="R565" s="13">
        <v>540</v>
      </c>
      <c r="S565" s="13">
        <v>34</v>
      </c>
      <c r="T565" s="21">
        <v>1</v>
      </c>
      <c r="V565" t="s">
        <v>2391</v>
      </c>
      <c r="W565" t="str">
        <f>+IF(V565="","",IF(MID(V565,1,3)="ECE","UNICO",IF(V565="FINES",CONCATENATE("R",IF(OR(C565="16",C565="21",C565="22",C565="23"),"16212223",IF(OR(C565="15",C565="17",C565="24",C565="25"),"15172425",C565))),IF(V565="CEBAS","UNICO",IF(VALUE(C565)&lt;=11,"AMBA","INTERIOR")))))</f>
        <v>UNICO</v>
      </c>
      <c r="X565" s="20" t="str">
        <f>+IF(V565="","-",CONCATENATE(V565,"_",W565))</f>
        <v>ECE-EPA_UNICO</v>
      </c>
      <c r="Y565" s="59">
        <v>0.37156575447634649</v>
      </c>
      <c r="Z565" t="str">
        <f>+IFERROR(VLOOKUP(H565,#REF!,2,FALSE),"-")</f>
        <v>-</v>
      </c>
      <c r="AA565" t="s">
        <v>2394</v>
      </c>
      <c r="AB565" t="str">
        <f>+IF(W565="","-",IF(W565="UNICO","CENSO","MUESTRA"))</f>
        <v>CENSO</v>
      </c>
      <c r="AC565" t="s">
        <v>2397</v>
      </c>
      <c r="AD565" t="s">
        <v>134</v>
      </c>
    </row>
    <row r="566" spans="1:30" x14ac:dyDescent="0.25">
      <c r="A566" s="5" t="str">
        <f t="shared" si="8"/>
        <v>0097DE0701</v>
      </c>
      <c r="B566" s="23" t="s">
        <v>2119</v>
      </c>
      <c r="C566" t="s">
        <v>88</v>
      </c>
      <c r="D566" t="s">
        <v>1620</v>
      </c>
      <c r="E566" t="s">
        <v>1621</v>
      </c>
      <c r="F566">
        <v>606938</v>
      </c>
      <c r="G566">
        <v>0</v>
      </c>
      <c r="H566" t="s">
        <v>1642</v>
      </c>
      <c r="I566" t="s">
        <v>20</v>
      </c>
      <c r="J566" t="s">
        <v>74</v>
      </c>
      <c r="K566" t="s">
        <v>21</v>
      </c>
      <c r="M566" t="s">
        <v>17799</v>
      </c>
      <c r="N566" t="s">
        <v>22</v>
      </c>
      <c r="O566" t="s">
        <v>23</v>
      </c>
      <c r="P566" t="s">
        <v>26</v>
      </c>
      <c r="Q566" t="s">
        <v>27</v>
      </c>
      <c r="R566" s="13">
        <v>147</v>
      </c>
      <c r="S566" s="13">
        <v>7</v>
      </c>
      <c r="T566" s="21">
        <v>1</v>
      </c>
      <c r="V566" t="s">
        <v>2391</v>
      </c>
      <c r="W566" t="str">
        <f>+IF(V566="","",IF(MID(V566,1,3)="ECE","UNICO",IF(V566="FINES",CONCATENATE("R",IF(OR(C566="16",C566="21",C566="22",C566="23"),"16212223",IF(OR(C566="15",C566="17",C566="24",C566="25"),"15172425",C566))),IF(V566="CEBAS","UNICO",IF(VALUE(C566)&lt;=11,"AMBA","INTERIOR")))))</f>
        <v>UNICO</v>
      </c>
      <c r="X566" s="20" t="str">
        <f>+IF(V566="","-",CONCATENATE(V566,"_",W566))</f>
        <v>ECE-EPA_UNICO</v>
      </c>
      <c r="Y566" s="59">
        <v>0.3929942383577949</v>
      </c>
      <c r="Z566" t="str">
        <f>+IFERROR(VLOOKUP(H566,#REF!,2,FALSE),"-")</f>
        <v>-</v>
      </c>
      <c r="AA566" t="s">
        <v>2394</v>
      </c>
      <c r="AB566" t="str">
        <f>+IF(W566="","-",IF(W566="UNICO","CENSO","MUESTRA"))</f>
        <v>CENSO</v>
      </c>
      <c r="AC566" t="s">
        <v>2398</v>
      </c>
      <c r="AD566" t="s">
        <v>134</v>
      </c>
    </row>
    <row r="567" spans="1:30" x14ac:dyDescent="0.25">
      <c r="A567" s="5" t="str">
        <f t="shared" si="8"/>
        <v>0064DE0708</v>
      </c>
      <c r="B567" s="23" t="s">
        <v>2119</v>
      </c>
      <c r="C567" t="s">
        <v>19</v>
      </c>
      <c r="D567" t="s">
        <v>1037</v>
      </c>
      <c r="E567" t="s">
        <v>1038</v>
      </c>
      <c r="F567">
        <v>624020</v>
      </c>
      <c r="G567">
        <v>0</v>
      </c>
      <c r="H567" t="s">
        <v>1043</v>
      </c>
      <c r="I567" t="s">
        <v>20</v>
      </c>
      <c r="J567" t="s">
        <v>74</v>
      </c>
      <c r="K567" t="s">
        <v>21</v>
      </c>
      <c r="M567" t="s">
        <v>17790</v>
      </c>
      <c r="N567" t="s">
        <v>135</v>
      </c>
      <c r="O567" t="s">
        <v>23</v>
      </c>
      <c r="P567" t="s">
        <v>26</v>
      </c>
      <c r="Q567" t="s">
        <v>27</v>
      </c>
      <c r="R567" s="13">
        <v>374</v>
      </c>
      <c r="S567" s="13">
        <v>23</v>
      </c>
      <c r="T567" s="21">
        <v>1</v>
      </c>
      <c r="V567" t="s">
        <v>2391</v>
      </c>
      <c r="W567" t="str">
        <f>+IF(V567="","",IF(MID(V567,1,3)="ECE","UNICO",IF(V567="FINES",CONCATENATE("R",IF(OR(C567="16",C567="21",C567="22",C567="23"),"16212223",IF(OR(C567="15",C567="17",C567="24",C567="25"),"15172425",C567))),IF(V567="CEBAS","UNICO",IF(VALUE(C567)&lt;=11,"AMBA","INTERIOR")))))</f>
        <v>UNICO</v>
      </c>
      <c r="X567" s="20" t="str">
        <f>+IF(V567="","-",CONCATENATE(V567,"_",W567))</f>
        <v>ECE-EPA_UNICO</v>
      </c>
      <c r="Y567" s="59">
        <v>0.40119367837905878</v>
      </c>
      <c r="Z567" t="str">
        <f>+IFERROR(VLOOKUP(H567,#REF!,2,FALSE),"-")</f>
        <v>-</v>
      </c>
      <c r="AA567" t="s">
        <v>2394</v>
      </c>
      <c r="AB567" t="str">
        <f>+IF(W567="","-",IF(W567="UNICO","CENSO","MUESTRA"))</f>
        <v>CENSO</v>
      </c>
      <c r="AC567" t="s">
        <v>2397</v>
      </c>
      <c r="AD567" t="s">
        <v>134</v>
      </c>
    </row>
    <row r="568" spans="1:30" x14ac:dyDescent="0.25">
      <c r="A568" s="5" t="str">
        <f t="shared" si="8"/>
        <v>0064DE0706</v>
      </c>
      <c r="B568" s="23" t="s">
        <v>2119</v>
      </c>
      <c r="C568" t="s">
        <v>19</v>
      </c>
      <c r="D568" t="s">
        <v>1037</v>
      </c>
      <c r="E568" t="s">
        <v>1038</v>
      </c>
      <c r="F568">
        <v>600659</v>
      </c>
      <c r="G568">
        <v>0</v>
      </c>
      <c r="H568" t="s">
        <v>1042</v>
      </c>
      <c r="I568" t="s">
        <v>20</v>
      </c>
      <c r="J568" t="s">
        <v>74</v>
      </c>
      <c r="K568" t="s">
        <v>21</v>
      </c>
      <c r="M568" t="s">
        <v>17800</v>
      </c>
      <c r="N568" t="s">
        <v>135</v>
      </c>
      <c r="O568" t="s">
        <v>23</v>
      </c>
      <c r="P568" t="s">
        <v>26</v>
      </c>
      <c r="Q568" t="s">
        <v>27</v>
      </c>
      <c r="R568" s="13">
        <v>298</v>
      </c>
      <c r="S568" s="13">
        <v>16</v>
      </c>
      <c r="T568" s="21">
        <v>1</v>
      </c>
      <c r="V568" t="s">
        <v>2391</v>
      </c>
      <c r="W568" t="str">
        <f>+IF(V568="","",IF(MID(V568,1,3)="ECE","UNICO",IF(V568="FINES",CONCATENATE("R",IF(OR(C568="16",C568="21",C568="22",C568="23"),"16212223",IF(OR(C568="15",C568="17",C568="24",C568="25"),"15172425",C568))),IF(V568="CEBAS","UNICO",IF(VALUE(C568)&lt;=11,"AMBA","INTERIOR")))))</f>
        <v>UNICO</v>
      </c>
      <c r="X568" s="20" t="str">
        <f>+IF(V568="","-",CONCATENATE(V568,"_",W568))</f>
        <v>ECE-EPA_UNICO</v>
      </c>
      <c r="Y568" s="59">
        <v>0.40119367837905878</v>
      </c>
      <c r="Z568" t="str">
        <f>+IFERROR(VLOOKUP(H568,#REF!,2,FALSE),"-")</f>
        <v>-</v>
      </c>
      <c r="AA568" t="s">
        <v>2394</v>
      </c>
      <c r="AB568" t="str">
        <f>+IF(W568="","-",IF(W568="UNICO","CENSO","MUESTRA"))</f>
        <v>CENSO</v>
      </c>
      <c r="AC568" t="s">
        <v>2397</v>
      </c>
      <c r="AD568" t="s">
        <v>134</v>
      </c>
    </row>
    <row r="569" spans="1:30" x14ac:dyDescent="0.25">
      <c r="A569" s="5" t="str">
        <f t="shared" si="8"/>
        <v>0001DE0750</v>
      </c>
      <c r="B569" s="23" t="s">
        <v>2119</v>
      </c>
      <c r="C569" t="s">
        <v>19</v>
      </c>
      <c r="D569" t="s">
        <v>17</v>
      </c>
      <c r="E569" t="s">
        <v>18</v>
      </c>
      <c r="F569">
        <v>615686</v>
      </c>
      <c r="G569">
        <v>0</v>
      </c>
      <c r="H569" t="s">
        <v>81</v>
      </c>
      <c r="I569" t="s">
        <v>20</v>
      </c>
      <c r="J569" t="s">
        <v>74</v>
      </c>
      <c r="K569" t="s">
        <v>21</v>
      </c>
      <c r="M569" t="s">
        <v>17981</v>
      </c>
      <c r="N569" t="s">
        <v>22</v>
      </c>
      <c r="O569" t="s">
        <v>82</v>
      </c>
      <c r="P569" t="s">
        <v>26</v>
      </c>
      <c r="Q569" t="s">
        <v>27</v>
      </c>
      <c r="R569" s="13">
        <v>279</v>
      </c>
      <c r="S569" s="13">
        <v>14</v>
      </c>
      <c r="T569" s="21">
        <v>1</v>
      </c>
      <c r="V569" t="s">
        <v>2391</v>
      </c>
      <c r="W569" t="str">
        <f>+IF(V569="","",IF(MID(V569,1,3)="ECE","UNICO",IF(V569="FINES",CONCATENATE("R",IF(OR(C569="16",C569="21",C569="22",C569="23"),"16212223",IF(OR(C569="15",C569="17",C569="24",C569="25"),"15172425",C569))),IF(V569="CEBAS","UNICO",IF(VALUE(C569)&lt;=11,"AMBA","INTERIOR")))))</f>
        <v>UNICO</v>
      </c>
      <c r="X569" s="20" t="str">
        <f>+IF(V569="","-",CONCATENATE(V569,"_",W569))</f>
        <v>ECE-EPA_UNICO</v>
      </c>
      <c r="Y569" s="59">
        <v>0.43012643853823351</v>
      </c>
      <c r="Z569" t="str">
        <f>+IFERROR(VLOOKUP(H569,#REF!,2,FALSE),"-")</f>
        <v>-</v>
      </c>
      <c r="AA569" t="s">
        <v>2393</v>
      </c>
      <c r="AB569" t="str">
        <f>+IF(W569="","-",IF(W569="UNICO","CENSO","MUESTRA"))</f>
        <v>CENSO</v>
      </c>
      <c r="AC569" t="s">
        <v>2397</v>
      </c>
      <c r="AD569" t="s">
        <v>134</v>
      </c>
    </row>
    <row r="570" spans="1:30" x14ac:dyDescent="0.25">
      <c r="A570" s="5" t="str">
        <f t="shared" si="8"/>
        <v>0130DE0708</v>
      </c>
      <c r="B570" s="23" t="s">
        <v>2119</v>
      </c>
      <c r="C570" t="s">
        <v>186</v>
      </c>
      <c r="D570" t="s">
        <v>285</v>
      </c>
      <c r="E570" t="s">
        <v>1994</v>
      </c>
      <c r="F570">
        <v>616143</v>
      </c>
      <c r="G570">
        <v>0</v>
      </c>
      <c r="H570" t="s">
        <v>2002</v>
      </c>
      <c r="I570" t="s">
        <v>20</v>
      </c>
      <c r="J570" t="s">
        <v>74</v>
      </c>
      <c r="K570" t="s">
        <v>21</v>
      </c>
      <c r="M570" t="s">
        <v>17790</v>
      </c>
      <c r="N570" t="s">
        <v>22</v>
      </c>
      <c r="O570" t="s">
        <v>23</v>
      </c>
      <c r="P570" t="s">
        <v>26</v>
      </c>
      <c r="Q570" t="s">
        <v>27</v>
      </c>
      <c r="R570" s="13">
        <v>451</v>
      </c>
      <c r="S570" s="13">
        <v>26</v>
      </c>
      <c r="T570" s="21">
        <v>1</v>
      </c>
      <c r="V570" t="s">
        <v>2391</v>
      </c>
      <c r="W570" t="str">
        <f>+IF(V570="","",IF(MID(V570,1,3)="ECE","UNICO",IF(V570="FINES",CONCATENATE("R",IF(OR(C570="16",C570="21",C570="22",C570="23"),"16212223",IF(OR(C570="15",C570="17",C570="24",C570="25"),"15172425",C570))),IF(V570="CEBAS","UNICO",IF(VALUE(C570)&lt;=11,"AMBA","INTERIOR")))))</f>
        <v>UNICO</v>
      </c>
      <c r="X570" s="20" t="str">
        <f>+IF(V570="","-",CONCATENATE(V570,"_",W570))</f>
        <v>ECE-EPA_UNICO</v>
      </c>
      <c r="Y570" s="59">
        <v>0.43718736638893951</v>
      </c>
      <c r="Z570" t="str">
        <f>+IFERROR(VLOOKUP(H570,#REF!,2,FALSE),"-")</f>
        <v>-</v>
      </c>
      <c r="AA570" t="s">
        <v>2393</v>
      </c>
      <c r="AB570" t="str">
        <f>+IF(W570="","-",IF(W570="UNICO","CENSO","MUESTRA"))</f>
        <v>CENSO</v>
      </c>
      <c r="AC570" t="s">
        <v>2397</v>
      </c>
      <c r="AD570" t="s">
        <v>134</v>
      </c>
    </row>
    <row r="571" spans="1:30" x14ac:dyDescent="0.25">
      <c r="A571" s="5" t="str">
        <f t="shared" si="8"/>
        <v>0001DE0751</v>
      </c>
      <c r="B571" s="23" t="s">
        <v>2119</v>
      </c>
      <c r="C571" t="s">
        <v>19</v>
      </c>
      <c r="D571" t="s">
        <v>17</v>
      </c>
      <c r="E571" t="s">
        <v>18</v>
      </c>
      <c r="F571">
        <v>624909</v>
      </c>
      <c r="G571">
        <v>0</v>
      </c>
      <c r="H571" t="s">
        <v>2359</v>
      </c>
      <c r="I571" t="s">
        <v>20</v>
      </c>
      <c r="J571" t="s">
        <v>74</v>
      </c>
      <c r="K571" t="s">
        <v>21</v>
      </c>
      <c r="L571" t="s">
        <v>2360</v>
      </c>
      <c r="M571" t="s">
        <v>17780</v>
      </c>
      <c r="N571" t="s">
        <v>22</v>
      </c>
      <c r="O571" t="s">
        <v>2390</v>
      </c>
      <c r="P571" t="s">
        <v>26</v>
      </c>
      <c r="Q571" t="s">
        <v>27</v>
      </c>
      <c r="R571" s="13">
        <v>60</v>
      </c>
      <c r="S571" s="13">
        <v>3</v>
      </c>
      <c r="T571" s="21">
        <v>1</v>
      </c>
      <c r="V571" t="s">
        <v>2391</v>
      </c>
      <c r="W571" t="s">
        <v>17614</v>
      </c>
      <c r="X571" s="20" t="str">
        <f>+IF(V571="","-",CONCATENATE(V571,"_",W571))</f>
        <v>ECE-EPA_UNICO</v>
      </c>
      <c r="Y571" s="59">
        <v>0.44</v>
      </c>
      <c r="Z571">
        <v>1</v>
      </c>
      <c r="AA571" t="s">
        <v>2393</v>
      </c>
      <c r="AB571" t="str">
        <f>+IF(W571="","-",IF(W571="UNICO","CENSO","MUESTRA"))</f>
        <v>CENSO</v>
      </c>
      <c r="AC571" t="s">
        <v>2398</v>
      </c>
      <c r="AD571" t="s">
        <v>134</v>
      </c>
    </row>
    <row r="572" spans="1:30" x14ac:dyDescent="0.25">
      <c r="A572" s="5" t="str">
        <f t="shared" si="8"/>
        <v>0034DE0703</v>
      </c>
      <c r="B572" s="23" t="s">
        <v>2119</v>
      </c>
      <c r="C572" t="s">
        <v>354</v>
      </c>
      <c r="D572" t="s">
        <v>632</v>
      </c>
      <c r="E572" t="s">
        <v>633</v>
      </c>
      <c r="F572">
        <v>616471</v>
      </c>
      <c r="G572">
        <v>0</v>
      </c>
      <c r="H572" t="s">
        <v>635</v>
      </c>
      <c r="I572" t="s">
        <v>20</v>
      </c>
      <c r="J572" t="s">
        <v>74</v>
      </c>
      <c r="K572" t="s">
        <v>21</v>
      </c>
      <c r="M572" t="s">
        <v>17801</v>
      </c>
      <c r="N572" t="s">
        <v>22</v>
      </c>
      <c r="O572" t="s">
        <v>23</v>
      </c>
      <c r="P572" t="s">
        <v>26</v>
      </c>
      <c r="Q572" t="s">
        <v>27</v>
      </c>
      <c r="R572" s="13">
        <v>270</v>
      </c>
      <c r="S572" s="13">
        <v>18</v>
      </c>
      <c r="T572" s="21">
        <v>1</v>
      </c>
      <c r="V572" t="s">
        <v>2391</v>
      </c>
      <c r="W572" t="str">
        <f>+IF(V572="","",IF(MID(V572,1,3)="ECE","UNICO",IF(V572="FINES",CONCATENATE("R",IF(OR(C572="16",C572="21",C572="22",C572="23"),"16212223",IF(OR(C572="15",C572="17",C572="24",C572="25"),"15172425",C572))),IF(V572="CEBAS","UNICO",IF(VALUE(C572)&lt;=11,"AMBA","INTERIOR")))))</f>
        <v>UNICO</v>
      </c>
      <c r="X572" s="20" t="str">
        <f>+IF(V572="","-",CONCATENATE(V572,"_",W572))</f>
        <v>ECE-EPA_UNICO</v>
      </c>
      <c r="Y572" s="59">
        <v>0.45333877205848688</v>
      </c>
      <c r="Z572" t="str">
        <f>+IFERROR(VLOOKUP(H572,#REF!,2,FALSE),"-")</f>
        <v>-</v>
      </c>
      <c r="AA572" t="s">
        <v>2394</v>
      </c>
      <c r="AB572" t="str">
        <f>+IF(W572="","-",IF(W572="UNICO","CENSO","MUESTRA"))</f>
        <v>CENSO</v>
      </c>
      <c r="AC572" t="s">
        <v>2398</v>
      </c>
      <c r="AD572" t="s">
        <v>134</v>
      </c>
    </row>
    <row r="573" spans="1:30" x14ac:dyDescent="0.25">
      <c r="A573" s="5" t="str">
        <f t="shared" si="8"/>
        <v>0010DC0705</v>
      </c>
      <c r="B573" s="23" t="s">
        <v>2119</v>
      </c>
      <c r="C573" t="s">
        <v>88</v>
      </c>
      <c r="D573" t="s">
        <v>371</v>
      </c>
      <c r="E573" t="s">
        <v>373</v>
      </c>
      <c r="F573">
        <v>624114</v>
      </c>
      <c r="G573">
        <v>0</v>
      </c>
      <c r="H573" t="s">
        <v>377</v>
      </c>
      <c r="I573" t="s">
        <v>20</v>
      </c>
      <c r="J573" t="s">
        <v>39</v>
      </c>
      <c r="K573" t="s">
        <v>21</v>
      </c>
      <c r="M573" t="s">
        <v>378</v>
      </c>
      <c r="N573" t="s">
        <v>22</v>
      </c>
      <c r="O573" t="s">
        <v>23</v>
      </c>
      <c r="P573" t="s">
        <v>26</v>
      </c>
      <c r="Q573" t="s">
        <v>27</v>
      </c>
      <c r="R573" s="13">
        <v>30</v>
      </c>
      <c r="S573" s="13">
        <v>2</v>
      </c>
      <c r="T573" s="21">
        <v>1</v>
      </c>
      <c r="V573" t="s">
        <v>2391</v>
      </c>
      <c r="W573" t="str">
        <f>+IF(V573="","",IF(MID(V573,1,3)="ECE","UNICO",IF(V573="FINES",CONCATENATE("R",IF(OR(C573="16",C573="21",C573="22",C573="23"),"16212223",IF(OR(C573="15",C573="17",C573="24",C573="25"),"15172425",C573))),IF(V573="CEBAS","UNICO",IF(VALUE(C573)&lt;=11,"AMBA","INTERIOR")))))</f>
        <v>UNICO</v>
      </c>
      <c r="X573" s="20" t="str">
        <f>+IF(V573="","-",CONCATENATE(V573,"_",W573))</f>
        <v>ECE-EPA_UNICO</v>
      </c>
      <c r="Y573" s="59">
        <v>0.46068523575862252</v>
      </c>
      <c r="Z573" t="str">
        <f>+IFERROR(VLOOKUP(H573,#REF!,2,FALSE),"-")</f>
        <v>-</v>
      </c>
      <c r="AA573" t="s">
        <v>2394</v>
      </c>
      <c r="AB573" t="str">
        <f>+IF(W573="","-",IF(W573="UNICO","CENSO","MUESTRA"))</f>
        <v>CENSO</v>
      </c>
      <c r="AC573" t="s">
        <v>2398</v>
      </c>
      <c r="AD573" t="s">
        <v>134</v>
      </c>
    </row>
    <row r="574" spans="1:30" x14ac:dyDescent="0.25">
      <c r="A574" s="5" t="str">
        <f t="shared" si="8"/>
        <v>0062DE0738</v>
      </c>
      <c r="B574" s="23" t="s">
        <v>2119</v>
      </c>
      <c r="C574" t="s">
        <v>246</v>
      </c>
      <c r="D574" t="s">
        <v>958</v>
      </c>
      <c r="E574" t="s">
        <v>959</v>
      </c>
      <c r="F574">
        <v>624025</v>
      </c>
      <c r="G574">
        <v>0</v>
      </c>
      <c r="H574" t="s">
        <v>991</v>
      </c>
      <c r="I574" t="s">
        <v>20</v>
      </c>
      <c r="J574" t="s">
        <v>74</v>
      </c>
      <c r="K574" t="s">
        <v>21</v>
      </c>
      <c r="M574" t="s">
        <v>17781</v>
      </c>
      <c r="N574" t="s">
        <v>22</v>
      </c>
      <c r="O574" t="s">
        <v>23</v>
      </c>
      <c r="P574" t="s">
        <v>26</v>
      </c>
      <c r="Q574" t="s">
        <v>27</v>
      </c>
      <c r="R574" s="13">
        <v>11</v>
      </c>
      <c r="S574" s="13">
        <v>3</v>
      </c>
      <c r="T574" s="21">
        <v>1</v>
      </c>
      <c r="V574" t="s">
        <v>2391</v>
      </c>
      <c r="W574" t="str">
        <f>+IF(V574="","",IF(MID(V574,1,3)="ECE","UNICO",IF(V574="FINES",CONCATENATE("R",IF(OR(C574="16",C574="21",C574="22",C574="23"),"16212223",IF(OR(C574="15",C574="17",C574="24",C574="25"),"15172425",C574))),IF(V574="CEBAS","UNICO",IF(VALUE(C574)&lt;=11,"AMBA","INTERIOR")))))</f>
        <v>UNICO</v>
      </c>
      <c r="X574" s="20" t="str">
        <f>+IF(V574="","-",CONCATENATE(V574,"_",W574))</f>
        <v>ECE-EPA_UNICO</v>
      </c>
      <c r="Y574" s="59">
        <v>0.48660537174769808</v>
      </c>
      <c r="Z574" t="str">
        <f>+IFERROR(VLOOKUP(H574,#REF!,2,FALSE),"-")</f>
        <v>-</v>
      </c>
      <c r="AA574" t="s">
        <v>2393</v>
      </c>
      <c r="AB574" t="str">
        <f>+IF(W574="","-",IF(W574="UNICO","CENSO","MUESTRA"))</f>
        <v>CENSO</v>
      </c>
      <c r="AC574" t="s">
        <v>2397</v>
      </c>
      <c r="AD574" t="s">
        <v>134</v>
      </c>
    </row>
    <row r="575" spans="1:30" x14ac:dyDescent="0.25">
      <c r="A575" s="5" t="str">
        <f t="shared" si="8"/>
        <v>0015DE0710</v>
      </c>
      <c r="B575" s="23" t="s">
        <v>2119</v>
      </c>
      <c r="C575" t="s">
        <v>158</v>
      </c>
      <c r="D575" t="s">
        <v>427</v>
      </c>
      <c r="E575" t="s">
        <v>428</v>
      </c>
      <c r="F575">
        <v>623887</v>
      </c>
      <c r="G575">
        <v>0</v>
      </c>
      <c r="H575" t="s">
        <v>437</v>
      </c>
      <c r="I575" t="s">
        <v>20</v>
      </c>
      <c r="J575" t="s">
        <v>74</v>
      </c>
      <c r="K575" t="s">
        <v>21</v>
      </c>
      <c r="M575" t="s">
        <v>438</v>
      </c>
      <c r="N575" t="s">
        <v>135</v>
      </c>
      <c r="O575" t="s">
        <v>23</v>
      </c>
      <c r="P575" t="s">
        <v>26</v>
      </c>
      <c r="Q575" t="s">
        <v>27</v>
      </c>
      <c r="R575" s="13">
        <v>73</v>
      </c>
      <c r="S575" s="13">
        <v>6</v>
      </c>
      <c r="T575" s="21">
        <v>1</v>
      </c>
      <c r="V575" t="s">
        <v>2391</v>
      </c>
      <c r="W575" t="str">
        <f>+IF(V575="","",IF(MID(V575,1,3)="ECE","UNICO",IF(V575="FINES",CONCATENATE("R",IF(OR(C575="16",C575="21",C575="22",C575="23"),"16212223",IF(OR(C575="15",C575="17",C575="24",C575="25"),"15172425",C575))),IF(V575="CEBAS","UNICO",IF(VALUE(C575)&lt;=11,"AMBA","INTERIOR")))))</f>
        <v>UNICO</v>
      </c>
      <c r="X575" s="20" t="str">
        <f>+IF(V575="","-",CONCATENATE(V575,"_",W575))</f>
        <v>ECE-EPA_UNICO</v>
      </c>
      <c r="Y575" s="59">
        <v>0.51849993514387227</v>
      </c>
      <c r="Z575" t="str">
        <f>+IFERROR(VLOOKUP(H575,#REF!,2,FALSE),"-")</f>
        <v>-</v>
      </c>
      <c r="AA575" t="s">
        <v>2393</v>
      </c>
      <c r="AB575" t="str">
        <f>+IF(W575="","-",IF(W575="UNICO","CENSO","MUESTRA"))</f>
        <v>CENSO</v>
      </c>
      <c r="AC575" t="s">
        <v>2398</v>
      </c>
      <c r="AD575" t="s">
        <v>134</v>
      </c>
    </row>
    <row r="576" spans="1:30" x14ac:dyDescent="0.25">
      <c r="A576" s="5" t="str">
        <f t="shared" si="8"/>
        <v>0007DE0701</v>
      </c>
      <c r="B576" s="23" t="s">
        <v>2119</v>
      </c>
      <c r="C576" t="s">
        <v>157</v>
      </c>
      <c r="D576" t="s">
        <v>165</v>
      </c>
      <c r="E576" t="s">
        <v>300</v>
      </c>
      <c r="F576">
        <v>611200</v>
      </c>
      <c r="G576">
        <v>0</v>
      </c>
      <c r="H576" t="s">
        <v>307</v>
      </c>
      <c r="I576" t="s">
        <v>20</v>
      </c>
      <c r="J576" t="s">
        <v>74</v>
      </c>
      <c r="K576" t="s">
        <v>21</v>
      </c>
      <c r="M576" t="s">
        <v>17802</v>
      </c>
      <c r="N576" t="s">
        <v>22</v>
      </c>
      <c r="O576" t="s">
        <v>23</v>
      </c>
      <c r="P576" t="s">
        <v>26</v>
      </c>
      <c r="Q576" t="s">
        <v>27</v>
      </c>
      <c r="R576" s="13">
        <v>72</v>
      </c>
      <c r="S576" s="13">
        <v>8</v>
      </c>
      <c r="T576" s="21">
        <v>1</v>
      </c>
      <c r="V576" t="s">
        <v>2391</v>
      </c>
      <c r="W576" t="str">
        <f>+IF(V576="","",IF(MID(V576,1,3)="ECE","UNICO",IF(V576="FINES",CONCATENATE("R",IF(OR(C576="16",C576="21",C576="22",C576="23"),"16212223",IF(OR(C576="15",C576="17",C576="24",C576="25"),"15172425",C576))),IF(V576="CEBAS","UNICO",IF(VALUE(C576)&lt;=11,"AMBA","INTERIOR")))))</f>
        <v>UNICO</v>
      </c>
      <c r="X576" s="20" t="str">
        <f>+IF(V576="","-",CONCATENATE(V576,"_",W576))</f>
        <v>ECE-EPA_UNICO</v>
      </c>
      <c r="Y576" s="59">
        <v>0.52305869836556285</v>
      </c>
      <c r="Z576" t="str">
        <f>+IFERROR(VLOOKUP(H576,#REF!,2,FALSE),"-")</f>
        <v>-</v>
      </c>
      <c r="AA576" t="s">
        <v>2394</v>
      </c>
      <c r="AB576" t="str">
        <f>+IF(W576="","-",IF(W576="UNICO","CENSO","MUESTRA"))</f>
        <v>CENSO</v>
      </c>
      <c r="AC576" t="s">
        <v>2397</v>
      </c>
      <c r="AD576" t="s">
        <v>134</v>
      </c>
    </row>
    <row r="577" spans="1:30" x14ac:dyDescent="0.25">
      <c r="A577" s="5" t="str">
        <f t="shared" si="8"/>
        <v>0130DE0709</v>
      </c>
      <c r="B577" s="23" t="s">
        <v>2119</v>
      </c>
      <c r="C577" t="s">
        <v>186</v>
      </c>
      <c r="D577" t="s">
        <v>285</v>
      </c>
      <c r="E577" t="s">
        <v>1994</v>
      </c>
      <c r="F577">
        <v>623940</v>
      </c>
      <c r="G577">
        <v>0</v>
      </c>
      <c r="H577" t="s">
        <v>2003</v>
      </c>
      <c r="I577" t="s">
        <v>20</v>
      </c>
      <c r="J577" t="s">
        <v>74</v>
      </c>
      <c r="K577" t="s">
        <v>21</v>
      </c>
      <c r="M577" t="s">
        <v>17782</v>
      </c>
      <c r="N577" t="s">
        <v>22</v>
      </c>
      <c r="O577" t="s">
        <v>23</v>
      </c>
      <c r="P577" t="s">
        <v>26</v>
      </c>
      <c r="Q577" t="s">
        <v>27</v>
      </c>
      <c r="R577" s="13">
        <v>195</v>
      </c>
      <c r="S577" s="13">
        <v>11</v>
      </c>
      <c r="T577" s="21">
        <v>1</v>
      </c>
      <c r="V577" t="s">
        <v>2391</v>
      </c>
      <c r="W577" t="str">
        <f>+IF(V577="","",IF(MID(V577,1,3)="ECE","UNICO",IF(V577="FINES",CONCATENATE("R",IF(OR(C577="16",C577="21",C577="22",C577="23"),"16212223",IF(OR(C577="15",C577="17",C577="24",C577="25"),"15172425",C577))),IF(V577="CEBAS","UNICO",IF(VALUE(C577)&lt;=11,"AMBA","INTERIOR")))))</f>
        <v>UNICO</v>
      </c>
      <c r="X577" s="20" t="str">
        <f>+IF(V577="","-",CONCATENATE(V577,"_",W577))</f>
        <v>ECE-EPA_UNICO</v>
      </c>
      <c r="Y577" s="59">
        <v>0.52564951213630473</v>
      </c>
      <c r="Z577" t="str">
        <f>+IFERROR(VLOOKUP(H577,#REF!,2,FALSE),"-")</f>
        <v>-</v>
      </c>
      <c r="AA577" t="s">
        <v>2393</v>
      </c>
      <c r="AB577" t="str">
        <f>+IF(W577="","-",IF(W577="UNICO","CENSO","MUESTRA"))</f>
        <v>CENSO</v>
      </c>
      <c r="AC577" t="s">
        <v>2397</v>
      </c>
      <c r="AD577" t="s">
        <v>134</v>
      </c>
    </row>
    <row r="578" spans="1:30" x14ac:dyDescent="0.25">
      <c r="A578" s="5" t="str">
        <f t="shared" si="8"/>
        <v>0015DE0701</v>
      </c>
      <c r="B578" s="23" t="s">
        <v>2119</v>
      </c>
      <c r="C578" t="s">
        <v>158</v>
      </c>
      <c r="D578" t="s">
        <v>427</v>
      </c>
      <c r="E578" t="s">
        <v>428</v>
      </c>
      <c r="F578">
        <v>605809</v>
      </c>
      <c r="G578">
        <v>0</v>
      </c>
      <c r="H578" t="s">
        <v>430</v>
      </c>
      <c r="I578" t="s">
        <v>20</v>
      </c>
      <c r="J578" t="s">
        <v>74</v>
      </c>
      <c r="K578" t="s">
        <v>21</v>
      </c>
      <c r="M578" t="s">
        <v>17803</v>
      </c>
      <c r="N578" t="s">
        <v>135</v>
      </c>
      <c r="O578" t="s">
        <v>23</v>
      </c>
      <c r="P578" t="s">
        <v>26</v>
      </c>
      <c r="Q578" t="s">
        <v>27</v>
      </c>
      <c r="R578" s="13">
        <v>196</v>
      </c>
      <c r="S578" s="13">
        <v>10</v>
      </c>
      <c r="T578" s="21">
        <v>1</v>
      </c>
      <c r="V578" t="s">
        <v>2391</v>
      </c>
      <c r="W578" t="str">
        <f>+IF(V578="","",IF(MID(V578,1,3)="ECE","UNICO",IF(V578="FINES",CONCATENATE("R",IF(OR(C578="16",C578="21",C578="22",C578="23"),"16212223",IF(OR(C578="15",C578="17",C578="24",C578="25"),"15172425",C578))),IF(V578="CEBAS","UNICO",IF(VALUE(C578)&lt;=11,"AMBA","INTERIOR")))))</f>
        <v>UNICO</v>
      </c>
      <c r="X578" s="20" t="str">
        <f>+IF(V578="","-",CONCATENATE(V578,"_",W578))</f>
        <v>ECE-EPA_UNICO</v>
      </c>
      <c r="Y578" s="59">
        <v>0.53178286552429199</v>
      </c>
      <c r="Z578" t="str">
        <f>+IFERROR(VLOOKUP(H578,#REF!,2,FALSE),"-")</f>
        <v>-</v>
      </c>
      <c r="AA578" t="s">
        <v>2393</v>
      </c>
      <c r="AB578" t="str">
        <f>+IF(W578="","-",IF(W578="UNICO","CENSO","MUESTRA"))</f>
        <v>CENSO</v>
      </c>
      <c r="AC578" t="s">
        <v>2397</v>
      </c>
      <c r="AD578" t="s">
        <v>134</v>
      </c>
    </row>
    <row r="579" spans="1:30" x14ac:dyDescent="0.25">
      <c r="A579" s="5" t="str">
        <f t="shared" ref="A579:A642" si="9">+H579</f>
        <v>0001DE0717</v>
      </c>
      <c r="B579" s="23" t="s">
        <v>2119</v>
      </c>
      <c r="C579" t="s">
        <v>19</v>
      </c>
      <c r="D579" t="s">
        <v>17</v>
      </c>
      <c r="E579" t="s">
        <v>18</v>
      </c>
      <c r="F579">
        <v>624018</v>
      </c>
      <c r="G579">
        <v>0</v>
      </c>
      <c r="H579" t="s">
        <v>76</v>
      </c>
      <c r="I579" t="s">
        <v>20</v>
      </c>
      <c r="J579" t="s">
        <v>74</v>
      </c>
      <c r="K579" t="s">
        <v>21</v>
      </c>
      <c r="M579" t="s">
        <v>17783</v>
      </c>
      <c r="N579" t="s">
        <v>22</v>
      </c>
      <c r="O579" t="s">
        <v>23</v>
      </c>
      <c r="P579" t="s">
        <v>26</v>
      </c>
      <c r="Q579" t="s">
        <v>27</v>
      </c>
      <c r="R579" s="13">
        <v>281</v>
      </c>
      <c r="S579" s="13">
        <v>14</v>
      </c>
      <c r="T579" s="21">
        <v>1</v>
      </c>
      <c r="V579" t="s">
        <v>2391</v>
      </c>
      <c r="W579" t="str">
        <f>+IF(V579="","",IF(MID(V579,1,3)="ECE","UNICO",IF(V579="FINES",CONCATENATE("R",IF(OR(C579="16",C579="21",C579="22",C579="23"),"16212223",IF(OR(C579="15",C579="17",C579="24",C579="25"),"15172425",C579))),IF(V579="CEBAS","UNICO",IF(VALUE(C579)&lt;=11,"AMBA","INTERIOR")))))</f>
        <v>UNICO</v>
      </c>
      <c r="X579" s="20" t="str">
        <f>+IF(V579="","-",CONCATENATE(V579,"_",W579))</f>
        <v>ECE-EPA_UNICO</v>
      </c>
      <c r="Y579" s="59">
        <v>0.55682466767336192</v>
      </c>
      <c r="Z579" t="str">
        <f>+IFERROR(VLOOKUP(H579,#REF!,2,FALSE),"-")</f>
        <v>-</v>
      </c>
      <c r="AA579" t="s">
        <v>2393</v>
      </c>
      <c r="AB579" t="str">
        <f>+IF(W579="","-",IF(W579="UNICO","CENSO","MUESTRA"))</f>
        <v>CENSO</v>
      </c>
      <c r="AC579" t="s">
        <v>2398</v>
      </c>
      <c r="AD579" t="s">
        <v>134</v>
      </c>
    </row>
    <row r="580" spans="1:30" x14ac:dyDescent="0.25">
      <c r="A580" s="5" t="str">
        <f t="shared" si="9"/>
        <v>0001DE0746</v>
      </c>
      <c r="B580" s="23" t="s">
        <v>2119</v>
      </c>
      <c r="C580" t="s">
        <v>19</v>
      </c>
      <c r="D580" t="s">
        <v>17</v>
      </c>
      <c r="E580" t="s">
        <v>18</v>
      </c>
      <c r="F580">
        <v>600729</v>
      </c>
      <c r="G580">
        <v>0</v>
      </c>
      <c r="H580" t="s">
        <v>80</v>
      </c>
      <c r="I580" t="s">
        <v>20</v>
      </c>
      <c r="J580" t="s">
        <v>74</v>
      </c>
      <c r="K580" t="s">
        <v>21</v>
      </c>
      <c r="M580" t="s">
        <v>17804</v>
      </c>
      <c r="N580" t="s">
        <v>22</v>
      </c>
      <c r="O580" t="s">
        <v>23</v>
      </c>
      <c r="P580" t="s">
        <v>26</v>
      </c>
      <c r="Q580" t="s">
        <v>27</v>
      </c>
      <c r="R580" s="13">
        <v>93</v>
      </c>
      <c r="S580" s="13">
        <v>13</v>
      </c>
      <c r="T580" s="21">
        <v>1</v>
      </c>
      <c r="V580" t="s">
        <v>2391</v>
      </c>
      <c r="W580" t="str">
        <f>+IF(V580="","",IF(MID(V580,1,3)="ECE","UNICO",IF(V580="FINES",CONCATENATE("R",IF(OR(C580="16",C580="21",C580="22",C580="23"),"16212223",IF(OR(C580="15",C580="17",C580="24",C580="25"),"15172425",C580))),IF(V580="CEBAS","UNICO",IF(VALUE(C580)&lt;=11,"AMBA","INTERIOR")))))</f>
        <v>UNICO</v>
      </c>
      <c r="X580" s="20" t="str">
        <f>+IF(V580="","-",CONCATENATE(V580,"_",W580))</f>
        <v>ECE-EPA_UNICO</v>
      </c>
      <c r="Y580" s="59">
        <v>0.56525493473620025</v>
      </c>
      <c r="Z580" t="str">
        <f>+IFERROR(VLOOKUP(H580,#REF!,2,FALSE),"-")</f>
        <v>-</v>
      </c>
      <c r="AA580" t="s">
        <v>2393</v>
      </c>
      <c r="AB580" t="str">
        <f>+IF(W580="","-",IF(W580="UNICO","CENSO","MUESTRA"))</f>
        <v>CENSO</v>
      </c>
      <c r="AC580" t="s">
        <v>2397</v>
      </c>
      <c r="AD580" t="s">
        <v>134</v>
      </c>
    </row>
    <row r="581" spans="1:30" x14ac:dyDescent="0.25">
      <c r="A581" s="5" t="str">
        <f t="shared" si="9"/>
        <v>0053DE0711</v>
      </c>
      <c r="B581" s="23" t="s">
        <v>2119</v>
      </c>
      <c r="C581" t="s">
        <v>83</v>
      </c>
      <c r="D581" t="s">
        <v>856</v>
      </c>
      <c r="E581" t="s">
        <v>857</v>
      </c>
      <c r="F581">
        <v>624027</v>
      </c>
      <c r="G581">
        <v>0</v>
      </c>
      <c r="H581" t="s">
        <v>866</v>
      </c>
      <c r="I581" t="s">
        <v>20</v>
      </c>
      <c r="J581" t="s">
        <v>74</v>
      </c>
      <c r="K581" t="s">
        <v>21</v>
      </c>
      <c r="M581" t="s">
        <v>17784</v>
      </c>
      <c r="N581" t="s">
        <v>22</v>
      </c>
      <c r="O581" t="s">
        <v>23</v>
      </c>
      <c r="P581" t="s">
        <v>26</v>
      </c>
      <c r="Q581" t="s">
        <v>27</v>
      </c>
      <c r="R581" s="13">
        <v>124</v>
      </c>
      <c r="S581" s="13">
        <v>8</v>
      </c>
      <c r="T581" s="21">
        <v>1</v>
      </c>
      <c r="V581" t="s">
        <v>2391</v>
      </c>
      <c r="W581" t="str">
        <f>+IF(V581="","",IF(MID(V581,1,3)="ECE","UNICO",IF(V581="FINES",CONCATENATE("R",IF(OR(C581="16",C581="21",C581="22",C581="23"),"16212223",IF(OR(C581="15",C581="17",C581="24",C581="25"),"15172425",C581))),IF(V581="CEBAS","UNICO",IF(VALUE(C581)&lt;=11,"AMBA","INTERIOR")))))</f>
        <v>UNICO</v>
      </c>
      <c r="X581" s="20" t="str">
        <f>+IF(V581="","-",CONCATENATE(V581,"_",W581))</f>
        <v>ECE-EPA_UNICO</v>
      </c>
      <c r="Y581" s="59">
        <v>0.56846268847584724</v>
      </c>
      <c r="Z581" t="str">
        <f>+IFERROR(VLOOKUP(H581,#REF!,2,FALSE),"-")</f>
        <v>-</v>
      </c>
      <c r="AA581" t="s">
        <v>2394</v>
      </c>
      <c r="AB581" t="str">
        <f>+IF(W581="","-",IF(W581="UNICO","CENSO","MUESTRA"))</f>
        <v>CENSO</v>
      </c>
      <c r="AC581" t="s">
        <v>2398</v>
      </c>
      <c r="AD581" t="s">
        <v>134</v>
      </c>
    </row>
    <row r="582" spans="1:30" x14ac:dyDescent="0.25">
      <c r="A582" s="5" t="str">
        <f t="shared" si="9"/>
        <v>0053DE0705</v>
      </c>
      <c r="B582" s="23" t="s">
        <v>2119</v>
      </c>
      <c r="C582" t="s">
        <v>83</v>
      </c>
      <c r="D582" t="s">
        <v>856</v>
      </c>
      <c r="E582" t="s">
        <v>857</v>
      </c>
      <c r="F582">
        <v>604289</v>
      </c>
      <c r="G582">
        <v>0</v>
      </c>
      <c r="H582" t="s">
        <v>865</v>
      </c>
      <c r="I582" t="s">
        <v>20</v>
      </c>
      <c r="J582" t="s">
        <v>74</v>
      </c>
      <c r="K582" t="s">
        <v>21</v>
      </c>
      <c r="M582" t="s">
        <v>17805</v>
      </c>
      <c r="N582" t="s">
        <v>22</v>
      </c>
      <c r="O582" t="s">
        <v>23</v>
      </c>
      <c r="P582" t="s">
        <v>26</v>
      </c>
      <c r="Q582" t="s">
        <v>27</v>
      </c>
      <c r="R582" s="13">
        <v>192</v>
      </c>
      <c r="S582" s="13">
        <v>14</v>
      </c>
      <c r="T582" s="21">
        <v>1</v>
      </c>
      <c r="V582" t="s">
        <v>2391</v>
      </c>
      <c r="W582" t="str">
        <f>+IF(V582="","",IF(MID(V582,1,3)="ECE","UNICO",IF(V582="FINES",CONCATENATE("R",IF(OR(C582="16",C582="21",C582="22",C582="23"),"16212223",IF(OR(C582="15",C582="17",C582="24",C582="25"),"15172425",C582))),IF(V582="CEBAS","UNICO",IF(VALUE(C582)&lt;=11,"AMBA","INTERIOR")))))</f>
        <v>UNICO</v>
      </c>
      <c r="X582" s="20" t="str">
        <f>+IF(V582="","-",CONCATENATE(V582,"_",W582))</f>
        <v>ECE-EPA_UNICO</v>
      </c>
      <c r="Y582" s="59">
        <v>0.57514145639207626</v>
      </c>
      <c r="Z582" t="str">
        <f>+IFERROR(VLOOKUP(H582,#REF!,2,FALSE),"-")</f>
        <v>-</v>
      </c>
      <c r="AA582" t="s">
        <v>2394</v>
      </c>
      <c r="AB582" t="str">
        <f>+IF(W582="","-",IF(W582="UNICO","CENSO","MUESTRA"))</f>
        <v>CENSO</v>
      </c>
      <c r="AC582" t="s">
        <v>2397</v>
      </c>
      <c r="AD582" t="s">
        <v>134</v>
      </c>
    </row>
    <row r="583" spans="1:30" x14ac:dyDescent="0.25">
      <c r="A583" s="5" t="str">
        <f t="shared" si="9"/>
        <v>0001DE0702</v>
      </c>
      <c r="B583" s="23" t="s">
        <v>2119</v>
      </c>
      <c r="C583" t="s">
        <v>19</v>
      </c>
      <c r="D583" t="s">
        <v>17</v>
      </c>
      <c r="E583" t="s">
        <v>18</v>
      </c>
      <c r="F583">
        <v>602888</v>
      </c>
      <c r="G583">
        <v>0</v>
      </c>
      <c r="H583" t="s">
        <v>75</v>
      </c>
      <c r="I583" t="s">
        <v>20</v>
      </c>
      <c r="J583" t="s">
        <v>74</v>
      </c>
      <c r="K583" t="s">
        <v>21</v>
      </c>
      <c r="M583" t="s">
        <v>17983</v>
      </c>
      <c r="N583" t="s">
        <v>22</v>
      </c>
      <c r="O583" t="s">
        <v>23</v>
      </c>
      <c r="P583" t="s">
        <v>26</v>
      </c>
      <c r="Q583" t="s">
        <v>27</v>
      </c>
      <c r="R583" s="13">
        <v>173</v>
      </c>
      <c r="S583" s="13">
        <v>12</v>
      </c>
      <c r="T583" s="21">
        <v>1</v>
      </c>
      <c r="V583" t="s">
        <v>2391</v>
      </c>
      <c r="W583" t="str">
        <f>+IF(V583="","",IF(MID(V583,1,3)="ECE","UNICO",IF(V583="FINES",CONCATENATE("R",IF(OR(C583="16",C583="21",C583="22",C583="23"),"16212223",IF(OR(C583="15",C583="17",C583="24",C583="25"),"15172425",C583))),IF(V583="CEBAS","UNICO",IF(VALUE(C583)&lt;=11,"AMBA","INTERIOR")))))</f>
        <v>UNICO</v>
      </c>
      <c r="X583" s="20" t="str">
        <f>+IF(V583="","-",CONCATENATE(V583,"_",W583))</f>
        <v>ECE-EPA_UNICO</v>
      </c>
      <c r="Y583" s="59">
        <v>0.57854684525065947</v>
      </c>
      <c r="Z583" t="str">
        <f>+IFERROR(VLOOKUP(H583,#REF!,2,FALSE),"-")</f>
        <v>-</v>
      </c>
      <c r="AA583" t="s">
        <v>2393</v>
      </c>
      <c r="AB583" t="str">
        <f>+IF(W583="","-",IF(W583="UNICO","CENSO","MUESTRA"))</f>
        <v>CENSO</v>
      </c>
      <c r="AC583" t="s">
        <v>2397</v>
      </c>
      <c r="AD583" t="s">
        <v>134</v>
      </c>
    </row>
    <row r="584" spans="1:30" x14ac:dyDescent="0.25">
      <c r="A584" s="5" t="str">
        <f t="shared" si="9"/>
        <v>0001DE0701</v>
      </c>
      <c r="B584" s="23" t="s">
        <v>2119</v>
      </c>
      <c r="C584" t="s">
        <v>19</v>
      </c>
      <c r="D584" t="s">
        <v>17</v>
      </c>
      <c r="E584" t="s">
        <v>18</v>
      </c>
      <c r="F584">
        <v>600724</v>
      </c>
      <c r="G584">
        <v>0</v>
      </c>
      <c r="H584" t="s">
        <v>73</v>
      </c>
      <c r="I584" t="s">
        <v>20</v>
      </c>
      <c r="J584" t="s">
        <v>74</v>
      </c>
      <c r="K584" t="s">
        <v>21</v>
      </c>
      <c r="M584" t="s">
        <v>2247</v>
      </c>
      <c r="N584" t="s">
        <v>22</v>
      </c>
      <c r="O584" t="s">
        <v>23</v>
      </c>
      <c r="P584" t="s">
        <v>26</v>
      </c>
      <c r="Q584" t="s">
        <v>27</v>
      </c>
      <c r="R584" s="13">
        <v>216</v>
      </c>
      <c r="S584" s="13">
        <v>14</v>
      </c>
      <c r="T584" s="21">
        <v>1</v>
      </c>
      <c r="V584" t="s">
        <v>2391</v>
      </c>
      <c r="W584" t="str">
        <f>+IF(V584="","",IF(MID(V584,1,3)="ECE","UNICO",IF(V584="FINES",CONCATENATE("R",IF(OR(C584="16",C584="21",C584="22",C584="23"),"16212223",IF(OR(C584="15",C584="17",C584="24",C584="25"),"15172425",C584))),IF(V584="CEBAS","UNICO",IF(VALUE(C584)&lt;=11,"AMBA","INTERIOR")))))</f>
        <v>UNICO</v>
      </c>
      <c r="X584" s="20" t="str">
        <f>+IF(V584="","-",CONCATENATE(V584,"_",W584))</f>
        <v>ECE-EPA_UNICO</v>
      </c>
      <c r="Y584" s="59">
        <v>0.61488379497785828</v>
      </c>
      <c r="Z584" t="str">
        <f>+IFERROR(VLOOKUP(H584,#REF!,2,FALSE),"-")</f>
        <v>-</v>
      </c>
      <c r="AA584" t="s">
        <v>2393</v>
      </c>
      <c r="AB584" t="str">
        <f>+IF(W584="","-",IF(W584="UNICO","CENSO","MUESTRA"))</f>
        <v>CENSO</v>
      </c>
      <c r="AC584" t="s">
        <v>2397</v>
      </c>
      <c r="AD584" t="s">
        <v>134</v>
      </c>
    </row>
    <row r="585" spans="1:30" x14ac:dyDescent="0.25">
      <c r="A585" s="5" t="str">
        <f t="shared" si="9"/>
        <v>0043DE0734</v>
      </c>
      <c r="B585" s="23" t="s">
        <v>2119</v>
      </c>
      <c r="C585" t="s">
        <v>161</v>
      </c>
      <c r="D585" t="s">
        <v>677</v>
      </c>
      <c r="E585" t="s">
        <v>678</v>
      </c>
      <c r="F585">
        <v>609119</v>
      </c>
      <c r="G585">
        <v>0</v>
      </c>
      <c r="H585" t="s">
        <v>721</v>
      </c>
      <c r="I585" t="s">
        <v>20</v>
      </c>
      <c r="J585" t="s">
        <v>74</v>
      </c>
      <c r="K585" t="s">
        <v>21</v>
      </c>
      <c r="M585" t="s">
        <v>18003</v>
      </c>
      <c r="N585" t="s">
        <v>22</v>
      </c>
      <c r="O585" t="s">
        <v>23</v>
      </c>
      <c r="P585" t="s">
        <v>26</v>
      </c>
      <c r="Q585" t="s">
        <v>27</v>
      </c>
      <c r="R585" s="13">
        <v>212</v>
      </c>
      <c r="S585" s="13">
        <v>15</v>
      </c>
      <c r="T585" s="21">
        <v>1</v>
      </c>
      <c r="V585" t="s">
        <v>2391</v>
      </c>
      <c r="W585" t="str">
        <f>+IF(V585="","",IF(MID(V585,1,3)="ECE","UNICO",IF(V585="FINES",CONCATENATE("R",IF(OR(C585="16",C585="21",C585="22",C585="23"),"16212223",IF(OR(C585="15",C585="17",C585="24",C585="25"),"15172425",C585))),IF(V585="CEBAS","UNICO",IF(VALUE(C585)&lt;=11,"AMBA","INTERIOR")))))</f>
        <v>UNICO</v>
      </c>
      <c r="X585" s="20" t="str">
        <f>+IF(V585="","-",CONCATENATE(V585,"_",W585))</f>
        <v>ECE-EPA_UNICO</v>
      </c>
      <c r="Y585" s="59">
        <v>0.6316577415717276</v>
      </c>
      <c r="Z585" t="str">
        <f>+IFERROR(VLOOKUP(H585,#REF!,2,FALSE),"-")</f>
        <v>-</v>
      </c>
      <c r="AA585" t="s">
        <v>2394</v>
      </c>
      <c r="AB585" t="str">
        <f>+IF(W585="","-",IF(W585="UNICO","CENSO","MUESTRA"))</f>
        <v>CENSO</v>
      </c>
      <c r="AC585" t="s">
        <v>2398</v>
      </c>
      <c r="AD585" t="s">
        <v>134</v>
      </c>
    </row>
    <row r="586" spans="1:30" x14ac:dyDescent="0.25">
      <c r="A586" s="5" t="str">
        <f t="shared" si="9"/>
        <v>0067DE0706</v>
      </c>
      <c r="B586" s="23" t="s">
        <v>2119</v>
      </c>
      <c r="C586" t="s">
        <v>86</v>
      </c>
      <c r="D586" t="s">
        <v>1059</v>
      </c>
      <c r="E586" t="s">
        <v>1060</v>
      </c>
      <c r="F586">
        <v>623918</v>
      </c>
      <c r="G586">
        <v>0</v>
      </c>
      <c r="H586" t="s">
        <v>1066</v>
      </c>
      <c r="I586" t="s">
        <v>20</v>
      </c>
      <c r="J586" t="s">
        <v>74</v>
      </c>
      <c r="K586" t="s">
        <v>21</v>
      </c>
      <c r="M586" t="s">
        <v>17785</v>
      </c>
      <c r="N586" t="s">
        <v>135</v>
      </c>
      <c r="O586" t="s">
        <v>23</v>
      </c>
      <c r="P586" t="s">
        <v>26</v>
      </c>
      <c r="Q586" t="s">
        <v>27</v>
      </c>
      <c r="R586" s="13">
        <v>418</v>
      </c>
      <c r="S586" s="13">
        <v>19</v>
      </c>
      <c r="T586" s="21">
        <v>1</v>
      </c>
      <c r="V586" t="s">
        <v>2391</v>
      </c>
      <c r="W586" t="str">
        <f>+IF(V586="","",IF(MID(V586,1,3)="ECE","UNICO",IF(V586="FINES",CONCATENATE("R",IF(OR(C586="16",C586="21",C586="22",C586="23"),"16212223",IF(OR(C586="15",C586="17",C586="24",C586="25"),"15172425",C586))),IF(V586="CEBAS","UNICO",IF(VALUE(C586)&lt;=11,"AMBA","INTERIOR")))))</f>
        <v>UNICO</v>
      </c>
      <c r="X586" s="20" t="str">
        <f>+IF(V586="","-",CONCATENATE(V586,"_",W586))</f>
        <v>ECE-EPA_UNICO</v>
      </c>
      <c r="Y586" s="59">
        <v>0.65531415243943536</v>
      </c>
      <c r="Z586" t="str">
        <f>+IFERROR(VLOOKUP(H586,#REF!,2,FALSE),"-")</f>
        <v>-</v>
      </c>
      <c r="AA586" t="s">
        <v>2393</v>
      </c>
      <c r="AB586" t="str">
        <f>+IF(W586="","-",IF(W586="UNICO","CENSO","MUESTRA"))</f>
        <v>CENSO</v>
      </c>
      <c r="AC586" t="s">
        <v>2398</v>
      </c>
      <c r="AD586" t="s">
        <v>134</v>
      </c>
    </row>
    <row r="587" spans="1:30" x14ac:dyDescent="0.25">
      <c r="A587" s="5" t="str">
        <f t="shared" si="9"/>
        <v>0067DE0704</v>
      </c>
      <c r="B587" s="23" t="s">
        <v>2119</v>
      </c>
      <c r="C587" t="s">
        <v>86</v>
      </c>
      <c r="D587" t="s">
        <v>1059</v>
      </c>
      <c r="E587" t="s">
        <v>1060</v>
      </c>
      <c r="F587">
        <v>616136</v>
      </c>
      <c r="G587">
        <v>0</v>
      </c>
      <c r="H587" t="s">
        <v>1064</v>
      </c>
      <c r="I587" t="s">
        <v>20</v>
      </c>
      <c r="J587" t="s">
        <v>74</v>
      </c>
      <c r="K587" t="s">
        <v>21</v>
      </c>
      <c r="M587" t="s">
        <v>17806</v>
      </c>
      <c r="N587" t="s">
        <v>135</v>
      </c>
      <c r="O587" t="s">
        <v>23</v>
      </c>
      <c r="P587" t="s">
        <v>26</v>
      </c>
      <c r="Q587" t="s">
        <v>27</v>
      </c>
      <c r="R587" s="13">
        <v>302</v>
      </c>
      <c r="S587" s="13">
        <v>19</v>
      </c>
      <c r="T587" s="21">
        <v>1</v>
      </c>
      <c r="V587" t="s">
        <v>2391</v>
      </c>
      <c r="W587" t="str">
        <f>+IF(V587="","",IF(MID(V587,1,3)="ECE","UNICO",IF(V587="FINES",CONCATENATE("R",IF(OR(C587="16",C587="21",C587="22",C587="23"),"16212223",IF(OR(C587="15",C587="17",C587="24",C587="25"),"15172425",C587))),IF(V587="CEBAS","UNICO",IF(VALUE(C587)&lt;=11,"AMBA","INTERIOR")))))</f>
        <v>UNICO</v>
      </c>
      <c r="X587" s="20" t="str">
        <f>+IF(V587="","-",CONCATENATE(V587,"_",W587))</f>
        <v>ECE-EPA_UNICO</v>
      </c>
      <c r="Y587" s="59">
        <v>0.6553605569375528</v>
      </c>
      <c r="Z587" t="str">
        <f>+IFERROR(VLOOKUP(H587,#REF!,2,FALSE),"-")</f>
        <v>-</v>
      </c>
      <c r="AA587" t="s">
        <v>2393</v>
      </c>
      <c r="AB587" t="str">
        <f>+IF(W587="","-",IF(W587="UNICO","CENSO","MUESTRA"))</f>
        <v>CENSO</v>
      </c>
      <c r="AC587" t="s">
        <v>2398</v>
      </c>
      <c r="AD587" t="s">
        <v>134</v>
      </c>
    </row>
    <row r="588" spans="1:30" x14ac:dyDescent="0.25">
      <c r="A588" s="5" t="str">
        <f t="shared" si="9"/>
        <v>0001DE0721</v>
      </c>
      <c r="B588" s="23" t="s">
        <v>2119</v>
      </c>
      <c r="C588" t="s">
        <v>19</v>
      </c>
      <c r="D588" t="s">
        <v>17</v>
      </c>
      <c r="E588" t="s">
        <v>18</v>
      </c>
      <c r="F588">
        <v>602882</v>
      </c>
      <c r="G588">
        <v>0</v>
      </c>
      <c r="H588" t="s">
        <v>77</v>
      </c>
      <c r="I588" t="s">
        <v>20</v>
      </c>
      <c r="J588" t="s">
        <v>74</v>
      </c>
      <c r="K588" t="s">
        <v>21</v>
      </c>
      <c r="M588" t="s">
        <v>17807</v>
      </c>
      <c r="N588" t="s">
        <v>22</v>
      </c>
      <c r="O588" t="s">
        <v>23</v>
      </c>
      <c r="P588" t="s">
        <v>26</v>
      </c>
      <c r="Q588" t="s">
        <v>27</v>
      </c>
      <c r="R588" s="13">
        <v>202</v>
      </c>
      <c r="S588" s="13">
        <v>14</v>
      </c>
      <c r="T588" s="21">
        <v>1</v>
      </c>
      <c r="V588" t="s">
        <v>2391</v>
      </c>
      <c r="W588" t="str">
        <f>+IF(V588="","",IF(MID(V588,1,3)="ECE","UNICO",IF(V588="FINES",CONCATENATE("R",IF(OR(C588="16",C588="21",C588="22",C588="23"),"16212223",IF(OR(C588="15",C588="17",C588="24",C588="25"),"15172425",C588))),IF(V588="CEBAS","UNICO",IF(VALUE(C588)&lt;=11,"AMBA","INTERIOR")))))</f>
        <v>UNICO</v>
      </c>
      <c r="X588" s="20" t="str">
        <f>+IF(V588="","-",CONCATENATE(V588,"_",W588))</f>
        <v>ECE-EPA_UNICO</v>
      </c>
      <c r="Y588" s="59">
        <v>0.66188095510005951</v>
      </c>
      <c r="Z588" t="str">
        <f>+IFERROR(VLOOKUP(H588,#REF!,2,FALSE),"-")</f>
        <v>-</v>
      </c>
      <c r="AA588" t="s">
        <v>2393</v>
      </c>
      <c r="AB588" t="str">
        <f>+IF(W588="","-",IF(W588="UNICO","CENSO","MUESTRA"))</f>
        <v>CENSO</v>
      </c>
      <c r="AC588" t="s">
        <v>2398</v>
      </c>
      <c r="AD588" t="s">
        <v>134</v>
      </c>
    </row>
    <row r="589" spans="1:30" x14ac:dyDescent="0.25">
      <c r="A589" s="5" t="str">
        <f t="shared" si="9"/>
        <v>0067DE0705</v>
      </c>
      <c r="B589" s="23" t="s">
        <v>2119</v>
      </c>
      <c r="C589" t="s">
        <v>86</v>
      </c>
      <c r="D589" t="s">
        <v>1059</v>
      </c>
      <c r="E589" t="s">
        <v>1060</v>
      </c>
      <c r="F589">
        <v>616173</v>
      </c>
      <c r="G589">
        <v>0</v>
      </c>
      <c r="H589" t="s">
        <v>1065</v>
      </c>
      <c r="I589" t="s">
        <v>20</v>
      </c>
      <c r="J589" t="s">
        <v>74</v>
      </c>
      <c r="K589" t="s">
        <v>21</v>
      </c>
      <c r="M589" t="s">
        <v>17778</v>
      </c>
      <c r="N589" t="s">
        <v>135</v>
      </c>
      <c r="O589" t="s">
        <v>23</v>
      </c>
      <c r="P589" t="s">
        <v>26</v>
      </c>
      <c r="Q589" t="s">
        <v>27</v>
      </c>
      <c r="R589" s="13">
        <v>191</v>
      </c>
      <c r="S589" s="13">
        <v>13</v>
      </c>
      <c r="T589" s="21">
        <v>1</v>
      </c>
      <c r="V589" t="s">
        <v>2391</v>
      </c>
      <c r="W589" t="str">
        <f>+IF(V589="","",IF(MID(V589,1,3)="ECE","UNICO",IF(V589="FINES",CONCATENATE("R",IF(OR(C589="16",C589="21",C589="22",C589="23"),"16212223",IF(OR(C589="15",C589="17",C589="24",C589="25"),"15172425",C589))),IF(V589="CEBAS","UNICO",IF(VALUE(C589)&lt;=11,"AMBA","INTERIOR")))))</f>
        <v>UNICO</v>
      </c>
      <c r="X589" s="20" t="str">
        <f>+IF(V589="","-",CONCATENATE(V589,"_",W589))</f>
        <v>ECE-EPA_UNICO</v>
      </c>
      <c r="Y589" s="59">
        <v>0.66269934177398682</v>
      </c>
      <c r="Z589" t="str">
        <f>+IFERROR(VLOOKUP(H589,#REF!,2,FALSE),"-")</f>
        <v>-</v>
      </c>
      <c r="AA589" t="s">
        <v>2393</v>
      </c>
      <c r="AB589" t="str">
        <f>+IF(W589="","-",IF(W589="UNICO","CENSO","MUESTRA"))</f>
        <v>CENSO</v>
      </c>
      <c r="AC589" t="s">
        <v>2397</v>
      </c>
      <c r="AD589" t="s">
        <v>134</v>
      </c>
    </row>
    <row r="590" spans="1:30" x14ac:dyDescent="0.25">
      <c r="A590" s="5" t="str">
        <f t="shared" si="9"/>
        <v>0032DE0709</v>
      </c>
      <c r="B590" s="23" t="s">
        <v>2119</v>
      </c>
      <c r="C590" t="s">
        <v>584</v>
      </c>
      <c r="D590" t="s">
        <v>582</v>
      </c>
      <c r="E590" t="s">
        <v>583</v>
      </c>
      <c r="F590">
        <v>600743</v>
      </c>
      <c r="G590">
        <v>0</v>
      </c>
      <c r="H590" t="s">
        <v>605</v>
      </c>
      <c r="I590" t="s">
        <v>20</v>
      </c>
      <c r="J590" t="s">
        <v>74</v>
      </c>
      <c r="K590" t="s">
        <v>21</v>
      </c>
      <c r="M590" t="s">
        <v>17808</v>
      </c>
      <c r="N590" t="s">
        <v>135</v>
      </c>
      <c r="O590" t="s">
        <v>23</v>
      </c>
      <c r="P590" t="s">
        <v>26</v>
      </c>
      <c r="Q590" t="s">
        <v>27</v>
      </c>
      <c r="R590" s="13">
        <v>445</v>
      </c>
      <c r="S590" s="13">
        <v>20</v>
      </c>
      <c r="T590" s="21">
        <v>1</v>
      </c>
      <c r="V590" t="s">
        <v>2391</v>
      </c>
      <c r="W590" t="str">
        <f>+IF(V590="","",IF(MID(V590,1,3)="ECE","UNICO",IF(V590="FINES",CONCATENATE("R",IF(OR(C590="16",C590="21",C590="22",C590="23"),"16212223",IF(OR(C590="15",C590="17",C590="24",C590="25"),"15172425",C590))),IF(V590="CEBAS","UNICO",IF(VALUE(C590)&lt;=11,"AMBA","INTERIOR")))))</f>
        <v>UNICO</v>
      </c>
      <c r="X590" s="20" t="str">
        <f>+IF(V590="","-",CONCATENATE(V590,"_",W590))</f>
        <v>ECE-EPA_UNICO</v>
      </c>
      <c r="Y590" s="59">
        <v>0.74482410483890105</v>
      </c>
      <c r="Z590" t="str">
        <f>+IFERROR(VLOOKUP(H590,#REF!,2,FALSE),"-")</f>
        <v>-</v>
      </c>
      <c r="AA590" t="s">
        <v>2393</v>
      </c>
      <c r="AB590" t="str">
        <f>+IF(W590="","-",IF(W590="UNICO","CENSO","MUESTRA"))</f>
        <v>CENSO</v>
      </c>
      <c r="AC590" t="s">
        <v>2397</v>
      </c>
      <c r="AD590" t="s">
        <v>134</v>
      </c>
    </row>
    <row r="591" spans="1:30" x14ac:dyDescent="0.25">
      <c r="A591" s="5" t="str">
        <f t="shared" si="9"/>
        <v>0032DE0751</v>
      </c>
      <c r="B591" s="23" t="s">
        <v>2119</v>
      </c>
      <c r="C591" t="s">
        <v>584</v>
      </c>
      <c r="D591" t="s">
        <v>582</v>
      </c>
      <c r="E591" t="s">
        <v>583</v>
      </c>
      <c r="F591">
        <v>613275</v>
      </c>
      <c r="G591">
        <v>0</v>
      </c>
      <c r="H591" t="s">
        <v>606</v>
      </c>
      <c r="I591" t="s">
        <v>20</v>
      </c>
      <c r="J591" t="s">
        <v>74</v>
      </c>
      <c r="K591" t="s">
        <v>21</v>
      </c>
      <c r="M591" t="s">
        <v>17809</v>
      </c>
      <c r="N591" t="s">
        <v>135</v>
      </c>
      <c r="O591" t="s">
        <v>23</v>
      </c>
      <c r="P591" t="s">
        <v>26</v>
      </c>
      <c r="Q591" t="s">
        <v>27</v>
      </c>
      <c r="R591" s="13">
        <v>452</v>
      </c>
      <c r="S591" s="13">
        <v>18</v>
      </c>
      <c r="T591" s="21">
        <v>1</v>
      </c>
      <c r="V591" t="s">
        <v>2391</v>
      </c>
      <c r="W591" t="str">
        <f>+IF(V591="","",IF(MID(V591,1,3)="ECE","UNICO",IF(V591="FINES",CONCATENATE("R",IF(OR(C591="16",C591="21",C591="22",C591="23"),"16212223",IF(OR(C591="15",C591="17",C591="24",C591="25"),"15172425",C591))),IF(V591="CEBAS","UNICO",IF(VALUE(C591)&lt;=11,"AMBA","INTERIOR")))))</f>
        <v>UNICO</v>
      </c>
      <c r="X591" s="20" t="str">
        <f>+IF(V591="","-",CONCATENATE(V591,"_",W591))</f>
        <v>ECE-EPA_UNICO</v>
      </c>
      <c r="Y591" s="59">
        <v>0.75037427638706411</v>
      </c>
      <c r="Z591" t="str">
        <f>+IFERROR(VLOOKUP(H591,#REF!,2,FALSE),"-")</f>
        <v>-</v>
      </c>
      <c r="AA591" t="s">
        <v>2393</v>
      </c>
      <c r="AB591" t="str">
        <f>+IF(W591="","-",IF(W591="UNICO","CENSO","MUESTRA"))</f>
        <v>CENSO</v>
      </c>
      <c r="AC591" t="s">
        <v>2397</v>
      </c>
      <c r="AD591" t="s">
        <v>134</v>
      </c>
    </row>
    <row r="592" spans="1:30" x14ac:dyDescent="0.25">
      <c r="A592" s="5" t="str">
        <f t="shared" si="9"/>
        <v>0136DE0706</v>
      </c>
      <c r="B592" s="23" t="s">
        <v>2119</v>
      </c>
      <c r="C592" t="s">
        <v>1245</v>
      </c>
      <c r="D592" t="s">
        <v>170</v>
      </c>
      <c r="E592" t="s">
        <v>2094</v>
      </c>
      <c r="F592">
        <v>620556</v>
      </c>
      <c r="G592">
        <v>0</v>
      </c>
      <c r="H592" t="s">
        <v>2100</v>
      </c>
      <c r="I592" t="s">
        <v>20</v>
      </c>
      <c r="J592" t="s">
        <v>74</v>
      </c>
      <c r="K592" t="s">
        <v>21</v>
      </c>
      <c r="M592" t="s">
        <v>17785</v>
      </c>
      <c r="N592" t="s">
        <v>22</v>
      </c>
      <c r="O592" t="s">
        <v>23</v>
      </c>
      <c r="P592" t="s">
        <v>26</v>
      </c>
      <c r="Q592" t="s">
        <v>27</v>
      </c>
      <c r="R592" s="13">
        <v>139</v>
      </c>
      <c r="S592" s="13">
        <v>6</v>
      </c>
      <c r="T592" s="21">
        <v>1</v>
      </c>
      <c r="V592" t="s">
        <v>2391</v>
      </c>
      <c r="W592" t="str">
        <f>+IF(V592="","",IF(MID(V592,1,3)="ECE","UNICO",IF(V592="FINES",CONCATENATE("R",IF(OR(C592="16",C592="21",C592="22",C592="23"),"16212223",IF(OR(C592="15",C592="17",C592="24",C592="25"),"15172425",C592))),IF(V592="CEBAS","UNICO",IF(VALUE(C592)&lt;=11,"AMBA","INTERIOR")))))</f>
        <v>UNICO</v>
      </c>
      <c r="X592" s="20" t="str">
        <f>+IF(V592="","-",CONCATENATE(V592,"_",W592))</f>
        <v>ECE-EPA_UNICO</v>
      </c>
      <c r="Y592" s="59">
        <v>0.75384729136438933</v>
      </c>
      <c r="Z592" t="str">
        <f>+IFERROR(VLOOKUP(H592,#REF!,2,FALSE),"-")</f>
        <v>-</v>
      </c>
      <c r="AA592" t="s">
        <v>2393</v>
      </c>
      <c r="AB592" t="str">
        <f>+IF(W592="","-",IF(W592="UNICO","CENSO","MUESTRA"))</f>
        <v>CENSO</v>
      </c>
      <c r="AC592" t="s">
        <v>2398</v>
      </c>
      <c r="AD592" t="s">
        <v>134</v>
      </c>
    </row>
    <row r="593" spans="1:30" x14ac:dyDescent="0.25">
      <c r="A593" s="5" t="str">
        <f t="shared" si="9"/>
        <v>0071DE0722</v>
      </c>
      <c r="B593" s="23" t="s">
        <v>2119</v>
      </c>
      <c r="C593" t="s">
        <v>1245</v>
      </c>
      <c r="D593" t="s">
        <v>1243</v>
      </c>
      <c r="E593" t="s">
        <v>1244</v>
      </c>
      <c r="F593">
        <v>624723</v>
      </c>
      <c r="G593">
        <v>0</v>
      </c>
      <c r="H593" t="s">
        <v>1272</v>
      </c>
      <c r="I593" t="s">
        <v>20</v>
      </c>
      <c r="J593" t="s">
        <v>74</v>
      </c>
      <c r="K593" t="s">
        <v>21</v>
      </c>
      <c r="M593" t="s">
        <v>17786</v>
      </c>
      <c r="N593" t="s">
        <v>22</v>
      </c>
      <c r="O593" t="s">
        <v>23</v>
      </c>
      <c r="P593" t="s">
        <v>26</v>
      </c>
      <c r="Q593" t="s">
        <v>27</v>
      </c>
      <c r="R593" s="13">
        <v>200</v>
      </c>
      <c r="S593" s="13">
        <v>10</v>
      </c>
      <c r="T593" s="21">
        <v>1</v>
      </c>
      <c r="V593" t="s">
        <v>2391</v>
      </c>
      <c r="W593" t="str">
        <f>+IF(V593="","",IF(MID(V593,1,3)="ECE","UNICO",IF(V593="FINES",CONCATENATE("R",IF(OR(C593="16",C593="21",C593="22",C593="23"),"16212223",IF(OR(C593="15",C593="17",C593="24",C593="25"),"15172425",C593))),IF(V593="CEBAS","UNICO",IF(VALUE(C593)&lt;=11,"AMBA","INTERIOR")))))</f>
        <v>UNICO</v>
      </c>
      <c r="X593" s="20" t="str">
        <f>+IF(V593="","-",CONCATENATE(V593,"_",W593))</f>
        <v>ECE-EPA_UNICO</v>
      </c>
      <c r="Y593" s="59">
        <v>0.78248381292497793</v>
      </c>
      <c r="Z593" t="str">
        <f>+IFERROR(VLOOKUP(H593,#REF!,2,FALSE),"-")</f>
        <v>-</v>
      </c>
      <c r="AA593" t="s">
        <v>2393</v>
      </c>
      <c r="AB593" t="str">
        <f>+IF(W593="","-",IF(W593="UNICO","CENSO","MUESTRA"))</f>
        <v>CENSO</v>
      </c>
      <c r="AC593" t="s">
        <v>2398</v>
      </c>
      <c r="AD593" t="s">
        <v>134</v>
      </c>
    </row>
    <row r="594" spans="1:30" x14ac:dyDescent="0.25">
      <c r="A594" s="5" t="str">
        <f t="shared" si="9"/>
        <v>0071DE0723</v>
      </c>
      <c r="B594" s="23" t="s">
        <v>2119</v>
      </c>
      <c r="C594" t="s">
        <v>1245</v>
      </c>
      <c r="D594" t="s">
        <v>1243</v>
      </c>
      <c r="E594" t="s">
        <v>1244</v>
      </c>
      <c r="F594">
        <v>624724</v>
      </c>
      <c r="G594">
        <v>0</v>
      </c>
      <c r="H594" t="s">
        <v>1273</v>
      </c>
      <c r="I594" t="s">
        <v>20</v>
      </c>
      <c r="J594" t="s">
        <v>74</v>
      </c>
      <c r="K594" t="s">
        <v>21</v>
      </c>
      <c r="M594" t="s">
        <v>17787</v>
      </c>
      <c r="N594" t="s">
        <v>22</v>
      </c>
      <c r="O594" t="s">
        <v>23</v>
      </c>
      <c r="P594" t="s">
        <v>26</v>
      </c>
      <c r="Q594" t="s">
        <v>27</v>
      </c>
      <c r="R594" s="13">
        <v>203</v>
      </c>
      <c r="S594" s="13">
        <v>10</v>
      </c>
      <c r="T594" s="21">
        <v>1</v>
      </c>
      <c r="V594" t="s">
        <v>2391</v>
      </c>
      <c r="W594" t="str">
        <f>+IF(V594="","",IF(MID(V594,1,3)="ECE","UNICO",IF(V594="FINES",CONCATENATE("R",IF(OR(C594="16",C594="21",C594="22",C594="23"),"16212223",IF(OR(C594="15",C594="17",C594="24",C594="25"),"15172425",C594))),IF(V594="CEBAS","UNICO",IF(VALUE(C594)&lt;=11,"AMBA","INTERIOR")))))</f>
        <v>UNICO</v>
      </c>
      <c r="X594" s="20" t="str">
        <f>+IF(V594="","-",CONCATENATE(V594,"_",W594))</f>
        <v>ECE-EPA_UNICO</v>
      </c>
      <c r="Y594" s="59">
        <v>0.78256318058286389</v>
      </c>
      <c r="Z594" t="str">
        <f>+IFERROR(VLOOKUP(H594,#REF!,2,FALSE),"-")</f>
        <v>-</v>
      </c>
      <c r="AA594" t="s">
        <v>2393</v>
      </c>
      <c r="AB594" t="str">
        <f>+IF(W594="","-",IF(W594="UNICO","CENSO","MUESTRA"))</f>
        <v>CENSO</v>
      </c>
      <c r="AC594" t="s">
        <v>2397</v>
      </c>
      <c r="AD594" t="s">
        <v>134</v>
      </c>
    </row>
    <row r="595" spans="1:30" x14ac:dyDescent="0.25">
      <c r="A595" s="5" t="str">
        <f t="shared" si="9"/>
        <v>0069DE0770</v>
      </c>
      <c r="B595" s="23" t="s">
        <v>2119</v>
      </c>
      <c r="C595" t="s">
        <v>1079</v>
      </c>
      <c r="D595" t="s">
        <v>1077</v>
      </c>
      <c r="E595" t="s">
        <v>1078</v>
      </c>
      <c r="F595">
        <v>613637</v>
      </c>
      <c r="G595">
        <v>0</v>
      </c>
      <c r="H595" t="s">
        <v>1154</v>
      </c>
      <c r="I595" t="s">
        <v>20</v>
      </c>
      <c r="J595" t="s">
        <v>74</v>
      </c>
      <c r="K595" t="s">
        <v>21</v>
      </c>
      <c r="M595" t="s">
        <v>17993</v>
      </c>
      <c r="N595" t="s">
        <v>22</v>
      </c>
      <c r="O595" t="s">
        <v>23</v>
      </c>
      <c r="P595" t="s">
        <v>26</v>
      </c>
      <c r="Q595" t="s">
        <v>27</v>
      </c>
      <c r="R595" s="13">
        <v>156</v>
      </c>
      <c r="S595" s="13">
        <v>7</v>
      </c>
      <c r="T595" s="21">
        <v>1</v>
      </c>
      <c r="V595" t="s">
        <v>2391</v>
      </c>
      <c r="W595" t="str">
        <f>+IF(V595="","",IF(MID(V595,1,3)="ECE","UNICO",IF(V595="FINES",CONCATENATE("R",IF(OR(C595="16",C595="21",C595="22",C595="23"),"16212223",IF(OR(C595="15",C595="17",C595="24",C595="25"),"15172425",C595))),IF(V595="CEBAS","UNICO",IF(VALUE(C595)&lt;=11,"AMBA","INTERIOR")))))</f>
        <v>UNICO</v>
      </c>
      <c r="X595" s="20" t="str">
        <f>+IF(V595="","-",CONCATENATE(V595,"_",W595))</f>
        <v>ECE-EPA_UNICO</v>
      </c>
      <c r="Y595" s="59">
        <v>0.79941032992468941</v>
      </c>
      <c r="Z595" t="str">
        <f>+IFERROR(VLOOKUP(H595,#REF!,2,FALSE),"-")</f>
        <v>-</v>
      </c>
      <c r="AA595" t="s">
        <v>2393</v>
      </c>
      <c r="AB595" t="str">
        <f>+IF(W595="","-",IF(W595="UNICO","CENSO","MUESTRA"))</f>
        <v>CENSO</v>
      </c>
      <c r="AC595" t="s">
        <v>2398</v>
      </c>
      <c r="AD595" t="s">
        <v>134</v>
      </c>
    </row>
    <row r="596" spans="1:30" x14ac:dyDescent="0.25">
      <c r="A596" s="5" t="str">
        <f t="shared" si="9"/>
        <v>0045DE0721</v>
      </c>
      <c r="B596" s="23" t="s">
        <v>2119</v>
      </c>
      <c r="C596" t="s">
        <v>140</v>
      </c>
      <c r="D596" t="s">
        <v>760</v>
      </c>
      <c r="E596" t="s">
        <v>761</v>
      </c>
      <c r="F596">
        <v>622206</v>
      </c>
      <c r="G596">
        <v>0</v>
      </c>
      <c r="H596" t="s">
        <v>783</v>
      </c>
      <c r="I596" t="s">
        <v>20</v>
      </c>
      <c r="J596" t="s">
        <v>74</v>
      </c>
      <c r="K596" t="s">
        <v>21</v>
      </c>
      <c r="M596" t="s">
        <v>17807</v>
      </c>
      <c r="N596" t="s">
        <v>22</v>
      </c>
      <c r="O596" t="s">
        <v>23</v>
      </c>
      <c r="P596" t="s">
        <v>26</v>
      </c>
      <c r="Q596" t="s">
        <v>27</v>
      </c>
      <c r="R596" s="13">
        <v>272</v>
      </c>
      <c r="S596" s="13">
        <v>19</v>
      </c>
      <c r="T596" s="21">
        <v>1</v>
      </c>
      <c r="V596" t="s">
        <v>2391</v>
      </c>
      <c r="W596" t="str">
        <f>+IF(V596="","",IF(MID(V596,1,3)="ECE","UNICO",IF(V596="FINES",CONCATENATE("R",IF(OR(C596="16",C596="21",C596="22",C596="23"),"16212223",IF(OR(C596="15",C596="17",C596="24",C596="25"),"15172425",C596))),IF(V596="CEBAS","UNICO",IF(VALUE(C596)&lt;=11,"AMBA","INTERIOR")))))</f>
        <v>UNICO</v>
      </c>
      <c r="X596" s="20" t="str">
        <f>+IF(V596="","-",CONCATENATE(V596,"_",W596))</f>
        <v>ECE-EPA_UNICO</v>
      </c>
      <c r="Y596" s="59">
        <v>0.83378561767371928</v>
      </c>
      <c r="Z596" t="str">
        <f>+IFERROR(VLOOKUP(H596,#REF!,2,FALSE),"-")</f>
        <v>-</v>
      </c>
      <c r="AA596" t="s">
        <v>2393</v>
      </c>
      <c r="AB596" t="str">
        <f>+IF(W596="","-",IF(W596="UNICO","CENSO","MUESTRA"))</f>
        <v>CENSO</v>
      </c>
      <c r="AC596" t="s">
        <v>2397</v>
      </c>
      <c r="AD596" t="s">
        <v>134</v>
      </c>
    </row>
    <row r="597" spans="1:30" x14ac:dyDescent="0.25">
      <c r="A597" s="5" t="str">
        <f t="shared" si="9"/>
        <v>0062DE0737</v>
      </c>
      <c r="B597" s="23" t="s">
        <v>2119</v>
      </c>
      <c r="C597" t="s">
        <v>246</v>
      </c>
      <c r="D597" t="s">
        <v>958</v>
      </c>
      <c r="E597" t="s">
        <v>959</v>
      </c>
      <c r="F597">
        <v>624024</v>
      </c>
      <c r="G597">
        <v>0</v>
      </c>
      <c r="H597" t="s">
        <v>990</v>
      </c>
      <c r="I597" t="s">
        <v>20</v>
      </c>
      <c r="J597" t="s">
        <v>74</v>
      </c>
      <c r="K597" t="s">
        <v>21</v>
      </c>
      <c r="M597" t="s">
        <v>17788</v>
      </c>
      <c r="N597" t="s">
        <v>22</v>
      </c>
      <c r="O597" t="s">
        <v>23</v>
      </c>
      <c r="P597" t="s">
        <v>26</v>
      </c>
      <c r="Q597" t="s">
        <v>27</v>
      </c>
      <c r="R597" s="13">
        <v>170</v>
      </c>
      <c r="S597" s="13">
        <v>9</v>
      </c>
      <c r="T597" s="21">
        <v>1</v>
      </c>
      <c r="V597" t="s">
        <v>2391</v>
      </c>
      <c r="W597" t="str">
        <f>+IF(V597="","",IF(MID(V597,1,3)="ECE","UNICO",IF(V597="FINES",CONCATENATE("R",IF(OR(C597="16",C597="21",C597="22",C597="23"),"16212223",IF(OR(C597="15",C597="17",C597="24",C597="25"),"15172425",C597))),IF(V597="CEBAS","UNICO",IF(VALUE(C597)&lt;=11,"AMBA","INTERIOR")))))</f>
        <v>UNICO</v>
      </c>
      <c r="X597" s="20" t="str">
        <f>+IF(V597="","-",CONCATENATE(V597,"_",W597))</f>
        <v>ECE-EPA_UNICO</v>
      </c>
      <c r="Y597" s="59">
        <v>0.93610103871371297</v>
      </c>
      <c r="Z597" t="str">
        <f>+IFERROR(VLOOKUP(H597,#REF!,2,FALSE),"-")</f>
        <v>-</v>
      </c>
      <c r="AA597" t="s">
        <v>2393</v>
      </c>
      <c r="AB597" t="str">
        <f>+IF(W597="","-",IF(W597="UNICO","CENSO","MUESTRA"))</f>
        <v>CENSO</v>
      </c>
      <c r="AC597" t="s">
        <v>2397</v>
      </c>
      <c r="AD597" t="s">
        <v>134</v>
      </c>
    </row>
    <row r="598" spans="1:30" x14ac:dyDescent="0.25">
      <c r="A598" s="5" t="str">
        <f t="shared" si="9"/>
        <v>0062DE0736</v>
      </c>
      <c r="B598" s="23" t="s">
        <v>2119</v>
      </c>
      <c r="C598" t="s">
        <v>246</v>
      </c>
      <c r="D598" t="s">
        <v>958</v>
      </c>
      <c r="E598" t="s">
        <v>959</v>
      </c>
      <c r="F598">
        <v>622287</v>
      </c>
      <c r="G598">
        <v>0</v>
      </c>
      <c r="H598" t="s">
        <v>989</v>
      </c>
      <c r="I598" t="s">
        <v>20</v>
      </c>
      <c r="J598" t="s">
        <v>74</v>
      </c>
      <c r="K598" t="s">
        <v>21</v>
      </c>
      <c r="M598" t="s">
        <v>17810</v>
      </c>
      <c r="N598" t="s">
        <v>22</v>
      </c>
      <c r="O598" t="s">
        <v>23</v>
      </c>
      <c r="P598" t="s">
        <v>26</v>
      </c>
      <c r="Q598" t="s">
        <v>27</v>
      </c>
      <c r="R598" s="13">
        <v>108</v>
      </c>
      <c r="S598" s="13">
        <v>6</v>
      </c>
      <c r="T598" s="21">
        <v>1</v>
      </c>
      <c r="V598" t="s">
        <v>2391</v>
      </c>
      <c r="W598" t="str">
        <f>+IF(V598="","",IF(MID(V598,1,3)="ECE","UNICO",IF(V598="FINES",CONCATENATE("R",IF(OR(C598="16",C598="21",C598="22",C598="23"),"16212223",IF(OR(C598="15",C598="17",C598="24",C598="25"),"15172425",C598))),IF(V598="CEBAS","UNICO",IF(VALUE(C598)&lt;=11,"AMBA","INTERIOR")))))</f>
        <v>UNICO</v>
      </c>
      <c r="X598" s="20" t="str">
        <f>+IF(V598="","-",CONCATENATE(V598,"_",W598))</f>
        <v>ECE-EPA_UNICO</v>
      </c>
      <c r="Y598" s="59">
        <v>0.97089029186301756</v>
      </c>
      <c r="Z598" t="str">
        <f>+IFERROR(VLOOKUP(H598,#REF!,2,FALSE),"-")</f>
        <v>-</v>
      </c>
      <c r="AA598" t="s">
        <v>2393</v>
      </c>
      <c r="AB598" t="str">
        <f>+IF(W598="","-",IF(W598="UNICO","CENSO","MUESTRA"))</f>
        <v>CENSO</v>
      </c>
      <c r="AC598" t="s">
        <v>2397</v>
      </c>
      <c r="AD598" t="s">
        <v>134</v>
      </c>
    </row>
    <row r="599" spans="1:30" x14ac:dyDescent="0.25">
      <c r="A599" s="5" t="str">
        <f t="shared" si="9"/>
        <v>0096DE0703</v>
      </c>
      <c r="B599" s="23" t="s">
        <v>2119</v>
      </c>
      <c r="C599" t="s">
        <v>884</v>
      </c>
      <c r="D599" t="s">
        <v>1591</v>
      </c>
      <c r="E599" t="s">
        <v>1592</v>
      </c>
      <c r="F599">
        <v>612111</v>
      </c>
      <c r="G599">
        <v>0</v>
      </c>
      <c r="H599" t="s">
        <v>1600</v>
      </c>
      <c r="I599" t="s">
        <v>20</v>
      </c>
      <c r="J599" t="s">
        <v>74</v>
      </c>
      <c r="K599" t="s">
        <v>21</v>
      </c>
      <c r="M599" t="s">
        <v>17811</v>
      </c>
      <c r="N599" t="s">
        <v>22</v>
      </c>
      <c r="O599" t="s">
        <v>23</v>
      </c>
      <c r="P599" t="s">
        <v>26</v>
      </c>
      <c r="Q599" t="s">
        <v>27</v>
      </c>
      <c r="R599" s="13">
        <v>66</v>
      </c>
      <c r="S599" s="13">
        <v>5</v>
      </c>
      <c r="T599" s="21">
        <v>1</v>
      </c>
      <c r="V599" t="s">
        <v>2115</v>
      </c>
      <c r="W599" t="str">
        <f>+IF(V599="","",IF(MID(V599,1,3)="ECE","UNICO",IF(V599="FINES",CONCATENATE("R",IF(OR(C599="16",C599="21",C599="22",C599="23"),"16212223",IF(OR(C599="15",C599="17",C599="24",C599="25"),"15172425",C599))),IF(V599="CEBAS","UNICO",IF(VALUE(C599)&lt;=11,"AMBA","INTERIOR")))))</f>
        <v>AMBA</v>
      </c>
      <c r="X599" s="20" t="str">
        <f>+IF(V599="","-",CONCATENATE(V599,"_",W599))</f>
        <v>EPA_AMBA</v>
      </c>
      <c r="Y599" s="59">
        <v>5.6761913958729968E-2</v>
      </c>
      <c r="Z599" t="str">
        <f>+IFERROR(VLOOKUP(H599,#REF!,2,FALSE),"-")</f>
        <v>-</v>
      </c>
      <c r="AA599" t="s">
        <v>2393</v>
      </c>
      <c r="AB599" t="str">
        <f>+IF(W599="","-",IF(W599="UNICO","CENSO","MUESTRA"))</f>
        <v>MUESTRA</v>
      </c>
      <c r="AC599" t="s">
        <v>2397</v>
      </c>
      <c r="AD599" t="s">
        <v>134</v>
      </c>
    </row>
    <row r="600" spans="1:30" x14ac:dyDescent="0.25">
      <c r="A600" s="5" t="str">
        <f t="shared" si="9"/>
        <v>0062DE0702</v>
      </c>
      <c r="B600" s="23" t="s">
        <v>2119</v>
      </c>
      <c r="C600" t="s">
        <v>246</v>
      </c>
      <c r="D600" t="s">
        <v>958</v>
      </c>
      <c r="E600" t="s">
        <v>959</v>
      </c>
      <c r="F600">
        <v>602704</v>
      </c>
      <c r="G600">
        <v>0</v>
      </c>
      <c r="H600" t="s">
        <v>975</v>
      </c>
      <c r="I600" t="s">
        <v>20</v>
      </c>
      <c r="J600" t="s">
        <v>74</v>
      </c>
      <c r="K600" t="s">
        <v>21</v>
      </c>
      <c r="M600" t="s">
        <v>17812</v>
      </c>
      <c r="N600" t="s">
        <v>22</v>
      </c>
      <c r="O600" t="s">
        <v>23</v>
      </c>
      <c r="P600" t="s">
        <v>26</v>
      </c>
      <c r="Q600" t="s">
        <v>27</v>
      </c>
      <c r="R600" s="13">
        <v>134</v>
      </c>
      <c r="S600" s="13">
        <v>9</v>
      </c>
      <c r="T600" s="21">
        <v>1</v>
      </c>
      <c r="V600" t="s">
        <v>2115</v>
      </c>
      <c r="W600" t="str">
        <f>+IF(V600="","",IF(MID(V600,1,3)="ECE","UNICO",IF(V600="FINES",CONCATENATE("R",IF(OR(C600="16",C600="21",C600="22",C600="23"),"16212223",IF(OR(C600="15",C600="17",C600="24",C600="25"),"15172425",C600))),IF(V600="CEBAS","UNICO",IF(VALUE(C600)&lt;=11,"AMBA","INTERIOR")))))</f>
        <v>AMBA</v>
      </c>
      <c r="X600" s="20" t="str">
        <f>+IF(V600="","-",CONCATENATE(V600,"_",W600))</f>
        <v>EPA_AMBA</v>
      </c>
      <c r="Y600" s="59">
        <v>7.6377140999947857E-2</v>
      </c>
      <c r="Z600" t="str">
        <f>+IFERROR(VLOOKUP(H600,#REF!,2,FALSE),"-")</f>
        <v>-</v>
      </c>
      <c r="AA600" t="s">
        <v>2393</v>
      </c>
      <c r="AB600" t="str">
        <f>+IF(W600="","-",IF(W600="UNICO","CENSO","MUESTRA"))</f>
        <v>MUESTRA</v>
      </c>
      <c r="AC600" t="s">
        <v>2397</v>
      </c>
      <c r="AD600" t="s">
        <v>134</v>
      </c>
    </row>
    <row r="601" spans="1:30" x14ac:dyDescent="0.25">
      <c r="A601" s="5" t="str">
        <f t="shared" si="9"/>
        <v>0001DE0710</v>
      </c>
      <c r="B601" s="23" t="s">
        <v>2119</v>
      </c>
      <c r="C601" t="s">
        <v>19</v>
      </c>
      <c r="D601" t="s">
        <v>17</v>
      </c>
      <c r="E601" t="s">
        <v>18</v>
      </c>
      <c r="F601">
        <v>602914</v>
      </c>
      <c r="G601">
        <v>0</v>
      </c>
      <c r="H601" t="s">
        <v>43</v>
      </c>
      <c r="I601" t="s">
        <v>20</v>
      </c>
      <c r="J601" t="s">
        <v>74</v>
      </c>
      <c r="K601" t="s">
        <v>21</v>
      </c>
      <c r="M601" t="s">
        <v>17813</v>
      </c>
      <c r="N601" t="s">
        <v>22</v>
      </c>
      <c r="O601" t="s">
        <v>23</v>
      </c>
      <c r="P601" t="s">
        <v>26</v>
      </c>
      <c r="Q601" t="s">
        <v>27</v>
      </c>
      <c r="R601" s="13">
        <v>68</v>
      </c>
      <c r="S601" s="13">
        <v>8</v>
      </c>
      <c r="T601" s="21">
        <v>1</v>
      </c>
      <c r="V601" t="s">
        <v>2115</v>
      </c>
      <c r="W601" t="str">
        <f>+IF(V601="","",IF(MID(V601,1,3)="ECE","UNICO",IF(V601="FINES",CONCATENATE("R",IF(OR(C601="16",C601="21",C601="22",C601="23"),"16212223",IF(OR(C601="15",C601="17",C601="24",C601="25"),"15172425",C601))),IF(V601="CEBAS","UNICO",IF(VALUE(C601)&lt;=11,"AMBA","INTERIOR")))))</f>
        <v>AMBA</v>
      </c>
      <c r="X601" s="20" t="str">
        <f>+IF(V601="","-",CONCATENATE(V601,"_",W601))</f>
        <v>EPA_AMBA</v>
      </c>
      <c r="Y601" s="59">
        <v>7.653325320118004E-2</v>
      </c>
      <c r="Z601" t="str">
        <f>+IFERROR(VLOOKUP(H601,#REF!,2,FALSE),"-")</f>
        <v>-</v>
      </c>
      <c r="AA601" t="s">
        <v>2393</v>
      </c>
      <c r="AB601" t="str">
        <f>+IF(W601="","-",IF(W601="UNICO","CENSO","MUESTRA"))</f>
        <v>MUESTRA</v>
      </c>
      <c r="AC601" t="s">
        <v>2398</v>
      </c>
      <c r="AD601" t="s">
        <v>134</v>
      </c>
    </row>
    <row r="602" spans="1:30" x14ac:dyDescent="0.25">
      <c r="A602" s="5" t="str">
        <f t="shared" si="9"/>
        <v>0109DE0702</v>
      </c>
      <c r="B602" s="23" t="s">
        <v>2119</v>
      </c>
      <c r="C602" t="s">
        <v>884</v>
      </c>
      <c r="D602" t="s">
        <v>357</v>
      </c>
      <c r="E602" t="s">
        <v>1771</v>
      </c>
      <c r="F602">
        <v>612050</v>
      </c>
      <c r="G602">
        <v>0</v>
      </c>
      <c r="H602" t="s">
        <v>1777</v>
      </c>
      <c r="I602" t="s">
        <v>20</v>
      </c>
      <c r="J602" t="s">
        <v>74</v>
      </c>
      <c r="K602" t="s">
        <v>21</v>
      </c>
      <c r="M602" t="s">
        <v>17814</v>
      </c>
      <c r="N602" t="s">
        <v>22</v>
      </c>
      <c r="O602" t="s">
        <v>23</v>
      </c>
      <c r="P602" t="s">
        <v>26</v>
      </c>
      <c r="Q602" t="s">
        <v>27</v>
      </c>
      <c r="R602" s="13">
        <v>119</v>
      </c>
      <c r="S602" s="13">
        <v>9</v>
      </c>
      <c r="T602" s="21">
        <v>1</v>
      </c>
      <c r="V602" t="s">
        <v>2115</v>
      </c>
      <c r="W602" t="str">
        <f>+IF(V602="","",IF(MID(V602,1,3)="ECE","UNICO",IF(V602="FINES",CONCATENATE("R",IF(OR(C602="16",C602="21",C602="22",C602="23"),"16212223",IF(OR(C602="15",C602="17",C602="24",C602="25"),"15172425",C602))),IF(V602="CEBAS","UNICO",IF(VALUE(C602)&lt;=11,"AMBA","INTERIOR")))))</f>
        <v>AMBA</v>
      </c>
      <c r="X602" s="20" t="str">
        <f>+IF(V602="","-",CONCATENATE(V602,"_",W602))</f>
        <v>EPA_AMBA</v>
      </c>
      <c r="Y602" s="59">
        <v>9.8531419313267657E-2</v>
      </c>
      <c r="Z602" t="str">
        <f>+IFERROR(VLOOKUP(H602,#REF!,2,FALSE),"-")</f>
        <v>-</v>
      </c>
      <c r="AA602" t="s">
        <v>2393</v>
      </c>
      <c r="AB602" t="str">
        <f>+IF(W602="","-",IF(W602="UNICO","CENSO","MUESTRA"))</f>
        <v>MUESTRA</v>
      </c>
      <c r="AC602" t="s">
        <v>2398</v>
      </c>
      <c r="AD602" t="s">
        <v>134</v>
      </c>
    </row>
    <row r="603" spans="1:30" x14ac:dyDescent="0.25">
      <c r="A603" s="5" t="str">
        <f t="shared" si="9"/>
        <v>0109DE0701</v>
      </c>
      <c r="B603" s="23" t="s">
        <v>2119</v>
      </c>
      <c r="C603" t="s">
        <v>884</v>
      </c>
      <c r="D603" t="s">
        <v>357</v>
      </c>
      <c r="E603" t="s">
        <v>1771</v>
      </c>
      <c r="F603">
        <v>602305</v>
      </c>
      <c r="G603">
        <v>0</v>
      </c>
      <c r="H603" t="s">
        <v>1774</v>
      </c>
      <c r="I603" t="s">
        <v>20</v>
      </c>
      <c r="J603" t="s">
        <v>74</v>
      </c>
      <c r="K603" t="s">
        <v>21</v>
      </c>
      <c r="M603" t="s">
        <v>17815</v>
      </c>
      <c r="N603" t="s">
        <v>22</v>
      </c>
      <c r="O603" t="s">
        <v>23</v>
      </c>
      <c r="P603" t="s">
        <v>26</v>
      </c>
      <c r="Q603" t="s">
        <v>27</v>
      </c>
      <c r="R603" s="13">
        <v>59</v>
      </c>
      <c r="S603" s="13">
        <v>5</v>
      </c>
      <c r="T603" s="21">
        <v>1</v>
      </c>
      <c r="V603" t="s">
        <v>2115</v>
      </c>
      <c r="W603" t="str">
        <f>+IF(V603="","",IF(MID(V603,1,3)="ECE","UNICO",IF(V603="FINES",CONCATENATE("R",IF(OR(C603="16",C603="21",C603="22",C603="23"),"16212223",IF(OR(C603="15",C603="17",C603="24",C603="25"),"15172425",C603))),IF(V603="CEBAS","UNICO",IF(VALUE(C603)&lt;=11,"AMBA","INTERIOR")))))</f>
        <v>AMBA</v>
      </c>
      <c r="X603" s="20" t="str">
        <f>+IF(V603="","-",CONCATENATE(V603,"_",W603))</f>
        <v>EPA_AMBA</v>
      </c>
      <c r="Y603" s="59">
        <v>0.12075369613511221</v>
      </c>
      <c r="Z603" t="str">
        <f>+IFERROR(VLOOKUP(H603,#REF!,2,FALSE),"-")</f>
        <v>-</v>
      </c>
      <c r="AA603" t="s">
        <v>2393</v>
      </c>
      <c r="AB603" t="str">
        <f>+IF(W603="","-",IF(W603="UNICO","CENSO","MUESTRA"))</f>
        <v>MUESTRA</v>
      </c>
      <c r="AC603" t="s">
        <v>2397</v>
      </c>
      <c r="AD603" t="s">
        <v>134</v>
      </c>
    </row>
    <row r="604" spans="1:30" x14ac:dyDescent="0.25">
      <c r="A604" s="5" t="str">
        <f t="shared" si="9"/>
        <v>0131DE0701</v>
      </c>
      <c r="B604" s="23" t="s">
        <v>2119</v>
      </c>
      <c r="C604" t="s">
        <v>1302</v>
      </c>
      <c r="D604" t="s">
        <v>281</v>
      </c>
      <c r="E604" t="s">
        <v>2014</v>
      </c>
      <c r="F604">
        <v>610120</v>
      </c>
      <c r="G604">
        <v>0</v>
      </c>
      <c r="H604" t="s">
        <v>2024</v>
      </c>
      <c r="I604" t="s">
        <v>20</v>
      </c>
      <c r="J604" t="s">
        <v>74</v>
      </c>
      <c r="K604" t="s">
        <v>21</v>
      </c>
      <c r="M604" t="s">
        <v>17816</v>
      </c>
      <c r="N604" t="s">
        <v>22</v>
      </c>
      <c r="O604" t="s">
        <v>23</v>
      </c>
      <c r="P604" t="s">
        <v>26</v>
      </c>
      <c r="Q604" t="s">
        <v>27</v>
      </c>
      <c r="R604" s="13">
        <v>201</v>
      </c>
      <c r="S604" s="13">
        <v>16</v>
      </c>
      <c r="T604" s="21">
        <v>1</v>
      </c>
      <c r="V604" t="s">
        <v>2115</v>
      </c>
      <c r="W604" t="str">
        <f>+IF(V604="","",IF(MID(V604,1,3)="ECE","UNICO",IF(V604="FINES",CONCATENATE("R",IF(OR(C604="16",C604="21",C604="22",C604="23"),"16212223",IF(OR(C604="15",C604="17",C604="24",C604="25"),"15172425",C604))),IF(V604="CEBAS","UNICO",IF(VALUE(C604)&lt;=11,"AMBA","INTERIOR")))))</f>
        <v>AMBA</v>
      </c>
      <c r="X604" s="20" t="str">
        <f>+IF(V604="","-",CONCATENATE(V604,"_",W604))</f>
        <v>EPA_AMBA</v>
      </c>
      <c r="Y604" s="59">
        <v>0.1251033581793308</v>
      </c>
      <c r="Z604" t="str">
        <f>+IFERROR(VLOOKUP(H604,#REF!,2,FALSE),"-")</f>
        <v>-</v>
      </c>
      <c r="AA604" t="s">
        <v>2393</v>
      </c>
      <c r="AB604" t="str">
        <f>+IF(W604="","-",IF(W604="UNICO","CENSO","MUESTRA"))</f>
        <v>MUESTRA</v>
      </c>
      <c r="AC604" t="s">
        <v>2397</v>
      </c>
      <c r="AD604" t="s">
        <v>134</v>
      </c>
    </row>
    <row r="605" spans="1:30" x14ac:dyDescent="0.25">
      <c r="A605" s="5" t="str">
        <f t="shared" si="9"/>
        <v>0117DE0701</v>
      </c>
      <c r="B605" s="23" t="s">
        <v>2119</v>
      </c>
      <c r="C605" t="s">
        <v>140</v>
      </c>
      <c r="D605" t="s">
        <v>85</v>
      </c>
      <c r="E605" t="s">
        <v>1888</v>
      </c>
      <c r="F605">
        <v>613718</v>
      </c>
      <c r="G605">
        <v>0</v>
      </c>
      <c r="H605" t="s">
        <v>1892</v>
      </c>
      <c r="I605" t="s">
        <v>20</v>
      </c>
      <c r="J605" t="s">
        <v>74</v>
      </c>
      <c r="K605" t="s">
        <v>21</v>
      </c>
      <c r="M605" t="s">
        <v>17817</v>
      </c>
      <c r="N605" t="s">
        <v>22</v>
      </c>
      <c r="O605" t="s">
        <v>23</v>
      </c>
      <c r="P605" t="s">
        <v>26</v>
      </c>
      <c r="Q605" t="s">
        <v>27</v>
      </c>
      <c r="R605" s="13">
        <v>89</v>
      </c>
      <c r="S605" s="13">
        <v>7</v>
      </c>
      <c r="T605" s="21">
        <v>1</v>
      </c>
      <c r="V605" t="s">
        <v>2115</v>
      </c>
      <c r="W605" t="str">
        <f>+IF(V605="","",IF(MID(V605,1,3)="ECE","UNICO",IF(V605="FINES",CONCATENATE("R",IF(OR(C605="16",C605="21",C605="22",C605="23"),"16212223",IF(OR(C605="15",C605="17",C605="24",C605="25"),"15172425",C605))),IF(V605="CEBAS","UNICO",IF(VALUE(C605)&lt;=11,"AMBA","INTERIOR")))))</f>
        <v>AMBA</v>
      </c>
      <c r="X605" s="20" t="str">
        <f>+IF(V605="","-",CONCATENATE(V605,"_",W605))</f>
        <v>EPA_AMBA</v>
      </c>
      <c r="Y605" s="59">
        <v>0.13539829320813479</v>
      </c>
      <c r="Z605" t="str">
        <f>+IFERROR(VLOOKUP(H605,#REF!,2,FALSE),"-")</f>
        <v>-</v>
      </c>
      <c r="AA605" t="s">
        <v>2393</v>
      </c>
      <c r="AB605" t="str">
        <f>+IF(W605="","-",IF(W605="UNICO","CENSO","MUESTRA"))</f>
        <v>MUESTRA</v>
      </c>
      <c r="AC605" t="s">
        <v>2398</v>
      </c>
      <c r="AD605" t="s">
        <v>134</v>
      </c>
    </row>
    <row r="606" spans="1:30" x14ac:dyDescent="0.25">
      <c r="A606" s="5" t="str">
        <f t="shared" si="9"/>
        <v>0001DE0709</v>
      </c>
      <c r="B606" s="23" t="s">
        <v>2119</v>
      </c>
      <c r="C606" t="s">
        <v>19</v>
      </c>
      <c r="D606" t="s">
        <v>17</v>
      </c>
      <c r="E606" t="s">
        <v>18</v>
      </c>
      <c r="F606">
        <v>615638</v>
      </c>
      <c r="G606">
        <v>0</v>
      </c>
      <c r="H606" t="s">
        <v>62</v>
      </c>
      <c r="I606" t="s">
        <v>20</v>
      </c>
      <c r="J606" t="s">
        <v>74</v>
      </c>
      <c r="K606" t="s">
        <v>21</v>
      </c>
      <c r="M606" t="s">
        <v>17818</v>
      </c>
      <c r="N606" t="s">
        <v>22</v>
      </c>
      <c r="O606" t="s">
        <v>23</v>
      </c>
      <c r="P606" t="s">
        <v>26</v>
      </c>
      <c r="Q606" t="s">
        <v>27</v>
      </c>
      <c r="R606" s="13">
        <v>160</v>
      </c>
      <c r="S606" s="13">
        <v>16</v>
      </c>
      <c r="T606" s="21">
        <v>1</v>
      </c>
      <c r="V606" t="s">
        <v>2115</v>
      </c>
      <c r="W606" t="str">
        <f>+IF(V606="","",IF(MID(V606,1,3)="ECE","UNICO",IF(V606="FINES",CONCATENATE("R",IF(OR(C606="16",C606="21",C606="22",C606="23"),"16212223",IF(OR(C606="15",C606="17",C606="24",C606="25"),"15172425",C606))),IF(V606="CEBAS","UNICO",IF(VALUE(C606)&lt;=11,"AMBA","INTERIOR")))))</f>
        <v>AMBA</v>
      </c>
      <c r="X606" s="20" t="str">
        <f>+IF(V606="","-",CONCATENATE(V606,"_",W606))</f>
        <v>EPA_AMBA</v>
      </c>
      <c r="Y606" s="59">
        <v>0.1524622051252259</v>
      </c>
      <c r="Z606" t="str">
        <f>+IFERROR(VLOOKUP(H606,#REF!,2,FALSE),"-")</f>
        <v>-</v>
      </c>
      <c r="AA606" t="s">
        <v>2393</v>
      </c>
      <c r="AB606" t="str">
        <f>+IF(W606="","-",IF(W606="UNICO","CENSO","MUESTRA"))</f>
        <v>MUESTRA</v>
      </c>
      <c r="AC606" t="s">
        <v>2397</v>
      </c>
      <c r="AD606" t="s">
        <v>134</v>
      </c>
    </row>
    <row r="607" spans="1:30" x14ac:dyDescent="0.25">
      <c r="A607" s="5" t="str">
        <f t="shared" si="9"/>
        <v>0095DE0701</v>
      </c>
      <c r="B607" s="23" t="s">
        <v>2119</v>
      </c>
      <c r="C607" t="s">
        <v>884</v>
      </c>
      <c r="D607" t="s">
        <v>1574</v>
      </c>
      <c r="E607" t="s">
        <v>1575</v>
      </c>
      <c r="F607">
        <v>600843</v>
      </c>
      <c r="G607">
        <v>0</v>
      </c>
      <c r="H607" t="s">
        <v>1578</v>
      </c>
      <c r="I607" t="s">
        <v>20</v>
      </c>
      <c r="J607" t="s">
        <v>74</v>
      </c>
      <c r="K607" t="s">
        <v>21</v>
      </c>
      <c r="M607" t="s">
        <v>17819</v>
      </c>
      <c r="N607" t="s">
        <v>22</v>
      </c>
      <c r="O607" t="s">
        <v>23</v>
      </c>
      <c r="P607" t="s">
        <v>26</v>
      </c>
      <c r="Q607" t="s">
        <v>27</v>
      </c>
      <c r="R607" s="13">
        <v>90</v>
      </c>
      <c r="S607" s="13">
        <v>8</v>
      </c>
      <c r="T607" s="21">
        <v>1</v>
      </c>
      <c r="V607" t="s">
        <v>2115</v>
      </c>
      <c r="W607" t="str">
        <f>+IF(V607="","",IF(MID(V607,1,3)="ECE","UNICO",IF(V607="FINES",CONCATENATE("R",IF(OR(C607="16",C607="21",C607="22",C607="23"),"16212223",IF(OR(C607="15",C607="17",C607="24",C607="25"),"15172425",C607))),IF(V607="CEBAS","UNICO",IF(VALUE(C607)&lt;=11,"AMBA","INTERIOR")))))</f>
        <v>AMBA</v>
      </c>
      <c r="X607" s="20" t="str">
        <f>+IF(V607="","-",CONCATENATE(V607,"_",W607))</f>
        <v>EPA_AMBA</v>
      </c>
      <c r="Y607" s="59">
        <v>0.15389789278442789</v>
      </c>
      <c r="Z607" t="str">
        <f>+IFERROR(VLOOKUP(H607,#REF!,2,FALSE),"-")</f>
        <v>-</v>
      </c>
      <c r="AA607" t="s">
        <v>2393</v>
      </c>
      <c r="AB607" t="str">
        <f>+IF(W607="","-",IF(W607="UNICO","CENSO","MUESTRA"))</f>
        <v>MUESTRA</v>
      </c>
      <c r="AC607" t="s">
        <v>2397</v>
      </c>
      <c r="AD607" t="s">
        <v>134</v>
      </c>
    </row>
    <row r="608" spans="1:30" x14ac:dyDescent="0.25">
      <c r="A608" s="5" t="str">
        <f t="shared" si="9"/>
        <v>0005DE0707</v>
      </c>
      <c r="B608" s="23" t="s">
        <v>2119</v>
      </c>
      <c r="C608" t="s">
        <v>246</v>
      </c>
      <c r="D608" t="s">
        <v>243</v>
      </c>
      <c r="E608" t="s">
        <v>245</v>
      </c>
      <c r="F608">
        <v>613504</v>
      </c>
      <c r="G608">
        <v>0</v>
      </c>
      <c r="H608" t="s">
        <v>268</v>
      </c>
      <c r="I608" t="s">
        <v>20</v>
      </c>
      <c r="J608" t="s">
        <v>74</v>
      </c>
      <c r="K608" t="s">
        <v>21</v>
      </c>
      <c r="M608" t="s">
        <v>17820</v>
      </c>
      <c r="N608" t="s">
        <v>22</v>
      </c>
      <c r="O608" t="s">
        <v>23</v>
      </c>
      <c r="P608" t="s">
        <v>26</v>
      </c>
      <c r="Q608" t="s">
        <v>27</v>
      </c>
      <c r="R608" s="13">
        <v>106</v>
      </c>
      <c r="S608" s="13">
        <v>8</v>
      </c>
      <c r="T608" s="21">
        <v>1</v>
      </c>
      <c r="V608" t="s">
        <v>2115</v>
      </c>
      <c r="W608" t="str">
        <f>+IF(V608="","",IF(MID(V608,1,3)="ECE","UNICO",IF(V608="FINES",CONCATENATE("R",IF(OR(C608="16",C608="21",C608="22",C608="23"),"16212223",IF(OR(C608="15",C608="17",C608="24",C608="25"),"15172425",C608))),IF(V608="CEBAS","UNICO",IF(VALUE(C608)&lt;=11,"AMBA","INTERIOR")))))</f>
        <v>AMBA</v>
      </c>
      <c r="X608" s="20" t="str">
        <f>+IF(V608="","-",CONCATENATE(V608,"_",W608))</f>
        <v>EPA_AMBA</v>
      </c>
      <c r="Y608" s="59">
        <v>0.15536551798383391</v>
      </c>
      <c r="Z608" t="str">
        <f>+IFERROR(VLOOKUP(H608,#REF!,2,FALSE),"-")</f>
        <v>-</v>
      </c>
      <c r="AA608" t="s">
        <v>2393</v>
      </c>
      <c r="AB608" t="str">
        <f>+IF(W608="","-",IF(W608="UNICO","CENSO","MUESTRA"))</f>
        <v>MUESTRA</v>
      </c>
      <c r="AC608" t="s">
        <v>2398</v>
      </c>
      <c r="AD608" t="s">
        <v>134</v>
      </c>
    </row>
    <row r="609" spans="1:30" x14ac:dyDescent="0.25">
      <c r="A609" s="5" t="str">
        <f t="shared" si="9"/>
        <v>0015DE0702</v>
      </c>
      <c r="B609" s="23" t="s">
        <v>2119</v>
      </c>
      <c r="C609" t="s">
        <v>158</v>
      </c>
      <c r="D609" t="s">
        <v>427</v>
      </c>
      <c r="E609" t="s">
        <v>428</v>
      </c>
      <c r="F609">
        <v>605903</v>
      </c>
      <c r="G609">
        <v>0</v>
      </c>
      <c r="H609" t="s">
        <v>432</v>
      </c>
      <c r="I609" t="s">
        <v>20</v>
      </c>
      <c r="J609" t="s">
        <v>74</v>
      </c>
      <c r="K609" t="s">
        <v>21</v>
      </c>
      <c r="M609" t="s">
        <v>17821</v>
      </c>
      <c r="N609" t="s">
        <v>22</v>
      </c>
      <c r="O609" t="s">
        <v>23</v>
      </c>
      <c r="P609" t="s">
        <v>26</v>
      </c>
      <c r="Q609" t="s">
        <v>27</v>
      </c>
      <c r="R609" s="13">
        <v>93</v>
      </c>
      <c r="S609" s="13">
        <v>8</v>
      </c>
      <c r="T609" s="21">
        <v>1</v>
      </c>
      <c r="V609" t="s">
        <v>2115</v>
      </c>
      <c r="W609" t="str">
        <f>+IF(V609="","",IF(MID(V609,1,3)="ECE","UNICO",IF(V609="FINES",CONCATENATE("R",IF(OR(C609="16",C609="21",C609="22",C609="23"),"16212223",IF(OR(C609="15",C609="17",C609="24",C609="25"),"15172425",C609))),IF(V609="CEBAS","UNICO",IF(VALUE(C609)&lt;=11,"AMBA","INTERIOR")))))</f>
        <v>AMBA</v>
      </c>
      <c r="X609" s="20" t="str">
        <f>+IF(V609="","-",CONCATENATE(V609,"_",W609))</f>
        <v>EPA_AMBA</v>
      </c>
      <c r="Y609" s="59">
        <v>0.15998957423787369</v>
      </c>
      <c r="Z609" t="str">
        <f>+IFERROR(VLOOKUP(H609,#REF!,2,FALSE),"-")</f>
        <v>-</v>
      </c>
      <c r="AA609" t="s">
        <v>2393</v>
      </c>
      <c r="AB609" t="str">
        <f>+IF(W609="","-",IF(W609="UNICO","CENSO","MUESTRA"))</f>
        <v>MUESTRA</v>
      </c>
      <c r="AC609" t="s">
        <v>2397</v>
      </c>
      <c r="AD609" t="s">
        <v>134</v>
      </c>
    </row>
    <row r="610" spans="1:30" x14ac:dyDescent="0.25">
      <c r="A610" s="5" t="str">
        <f t="shared" si="9"/>
        <v>0032DE0701</v>
      </c>
      <c r="B610" s="23" t="s">
        <v>2119</v>
      </c>
      <c r="C610" t="s">
        <v>584</v>
      </c>
      <c r="D610" t="s">
        <v>582</v>
      </c>
      <c r="E610" t="s">
        <v>583</v>
      </c>
      <c r="F610">
        <v>607404</v>
      </c>
      <c r="G610">
        <v>0</v>
      </c>
      <c r="H610" t="s">
        <v>600</v>
      </c>
      <c r="I610" t="s">
        <v>20</v>
      </c>
      <c r="J610" t="s">
        <v>74</v>
      </c>
      <c r="K610" t="s">
        <v>21</v>
      </c>
      <c r="M610" t="s">
        <v>17822</v>
      </c>
      <c r="N610" t="s">
        <v>22</v>
      </c>
      <c r="O610" t="s">
        <v>23</v>
      </c>
      <c r="P610" t="s">
        <v>26</v>
      </c>
      <c r="Q610" t="s">
        <v>27</v>
      </c>
      <c r="R610" s="13">
        <v>177</v>
      </c>
      <c r="S610" s="13">
        <v>17</v>
      </c>
      <c r="T610" s="21">
        <v>1</v>
      </c>
      <c r="V610" t="s">
        <v>2115</v>
      </c>
      <c r="W610" t="str">
        <f>+IF(V610="","",IF(MID(V610,1,3)="ECE","UNICO",IF(V610="FINES",CONCATENATE("R",IF(OR(C610="16",C610="21",C610="22",C610="23"),"16212223",IF(OR(C610="15",C610="17",C610="24",C610="25"),"15172425",C610))),IF(V610="CEBAS","UNICO",IF(VALUE(C610)&lt;=11,"AMBA","INTERIOR")))))</f>
        <v>AMBA</v>
      </c>
      <c r="X610" s="20" t="str">
        <f>+IF(V610="","-",CONCATENATE(V610,"_",W610))</f>
        <v>EPA_AMBA</v>
      </c>
      <c r="Y610" s="59">
        <v>0.16887882045086691</v>
      </c>
      <c r="Z610" t="str">
        <f>+IFERROR(VLOOKUP(H610,#REF!,2,FALSE),"-")</f>
        <v>-</v>
      </c>
      <c r="AA610" t="s">
        <v>2393</v>
      </c>
      <c r="AB610" t="str">
        <f>+IF(W610="","-",IF(W610="UNICO","CENSO","MUESTRA"))</f>
        <v>MUESTRA</v>
      </c>
      <c r="AC610" t="s">
        <v>2397</v>
      </c>
      <c r="AD610" t="s">
        <v>134</v>
      </c>
    </row>
    <row r="611" spans="1:30" x14ac:dyDescent="0.25">
      <c r="A611" s="5" t="str">
        <f t="shared" si="9"/>
        <v>0111DE0702</v>
      </c>
      <c r="B611" s="23" t="s">
        <v>2119</v>
      </c>
      <c r="C611" t="s">
        <v>246</v>
      </c>
      <c r="D611" t="s">
        <v>575</v>
      </c>
      <c r="E611" t="s">
        <v>1794</v>
      </c>
      <c r="F611">
        <v>605130</v>
      </c>
      <c r="G611">
        <v>0</v>
      </c>
      <c r="H611" t="s">
        <v>1811</v>
      </c>
      <c r="I611" t="s">
        <v>20</v>
      </c>
      <c r="J611" t="s">
        <v>74</v>
      </c>
      <c r="K611" t="s">
        <v>21</v>
      </c>
      <c r="M611" t="s">
        <v>17823</v>
      </c>
      <c r="N611" t="s">
        <v>22</v>
      </c>
      <c r="O611" t="s">
        <v>23</v>
      </c>
      <c r="P611" t="s">
        <v>26</v>
      </c>
      <c r="Q611" t="s">
        <v>27</v>
      </c>
      <c r="R611" s="13">
        <v>94</v>
      </c>
      <c r="S611" s="13">
        <v>6</v>
      </c>
      <c r="T611" s="21">
        <v>1</v>
      </c>
      <c r="V611" t="s">
        <v>2115</v>
      </c>
      <c r="W611" t="str">
        <f>+IF(V611="","",IF(MID(V611,1,3)="ECE","UNICO",IF(V611="FINES",CONCATENATE("R",IF(OR(C611="16",C611="21",C611="22",C611="23"),"16212223",IF(OR(C611="15",C611="17",C611="24",C611="25"),"15172425",C611))),IF(V611="CEBAS","UNICO",IF(VALUE(C611)&lt;=11,"AMBA","INTERIOR")))))</f>
        <v>AMBA</v>
      </c>
      <c r="X611" s="20" t="str">
        <f>+IF(V611="","-",CONCATENATE(V611,"_",W611))</f>
        <v>EPA_AMBA</v>
      </c>
      <c r="Y611" s="59">
        <v>0.16935520991683009</v>
      </c>
      <c r="Z611" t="str">
        <f>+IFERROR(VLOOKUP(H611,#REF!,2,FALSE),"-")</f>
        <v>-</v>
      </c>
      <c r="AA611" t="s">
        <v>2393</v>
      </c>
      <c r="AB611" t="str">
        <f>+IF(W611="","-",IF(W611="UNICO","CENSO","MUESTRA"))</f>
        <v>MUESTRA</v>
      </c>
      <c r="AC611" t="s">
        <v>2397</v>
      </c>
      <c r="AD611" t="s">
        <v>134</v>
      </c>
    </row>
    <row r="612" spans="1:30" x14ac:dyDescent="0.25">
      <c r="A612" s="5" t="str">
        <f t="shared" si="9"/>
        <v>0136DE0701</v>
      </c>
      <c r="B612" s="23" t="s">
        <v>2119</v>
      </c>
      <c r="C612" t="s">
        <v>1245</v>
      </c>
      <c r="D612" t="s">
        <v>170</v>
      </c>
      <c r="E612" t="s">
        <v>2094</v>
      </c>
      <c r="F612">
        <v>605622</v>
      </c>
      <c r="G612">
        <v>0</v>
      </c>
      <c r="H612" t="s">
        <v>2096</v>
      </c>
      <c r="I612" t="s">
        <v>20</v>
      </c>
      <c r="J612" t="s">
        <v>74</v>
      </c>
      <c r="K612" t="s">
        <v>21</v>
      </c>
      <c r="M612" t="s">
        <v>17824</v>
      </c>
      <c r="N612" t="s">
        <v>22</v>
      </c>
      <c r="O612" t="s">
        <v>23</v>
      </c>
      <c r="P612" t="s">
        <v>26</v>
      </c>
      <c r="Q612" t="s">
        <v>27</v>
      </c>
      <c r="R612" s="13">
        <v>94</v>
      </c>
      <c r="S612" s="13">
        <v>9</v>
      </c>
      <c r="T612" s="21">
        <v>1</v>
      </c>
      <c r="V612" t="s">
        <v>2115</v>
      </c>
      <c r="W612" t="str">
        <f>+IF(V612="","",IF(MID(V612,1,3)="ECE","UNICO",IF(V612="FINES",CONCATENATE("R",IF(OR(C612="16",C612="21",C612="22",C612="23"),"16212223",IF(OR(C612="15",C612="17",C612="24",C612="25"),"15172425",C612))),IF(V612="CEBAS","UNICO",IF(VALUE(C612)&lt;=11,"AMBA","INTERIOR")))))</f>
        <v>AMBA</v>
      </c>
      <c r="X612" s="20" t="str">
        <f>+IF(V612="","-",CONCATENATE(V612,"_",W612))</f>
        <v>EPA_AMBA</v>
      </c>
      <c r="Y612" s="59">
        <v>0.16984126495348439</v>
      </c>
      <c r="Z612" t="str">
        <f>+IFERROR(VLOOKUP(H612,#REF!,2,FALSE),"-")</f>
        <v>-</v>
      </c>
      <c r="AA612" t="s">
        <v>2393</v>
      </c>
      <c r="AB612" t="str">
        <f>+IF(W612="","-",IF(W612="UNICO","CENSO","MUESTRA"))</f>
        <v>MUESTRA</v>
      </c>
      <c r="AC612" t="s">
        <v>2398</v>
      </c>
      <c r="AD612" t="s">
        <v>134</v>
      </c>
    </row>
    <row r="613" spans="1:30" x14ac:dyDescent="0.25">
      <c r="A613" s="5" t="str">
        <f t="shared" si="9"/>
        <v>0030DE0701</v>
      </c>
      <c r="B613" s="23" t="s">
        <v>2119</v>
      </c>
      <c r="C613" t="s">
        <v>186</v>
      </c>
      <c r="D613" t="s">
        <v>551</v>
      </c>
      <c r="E613" t="s">
        <v>552</v>
      </c>
      <c r="F613">
        <v>609164</v>
      </c>
      <c r="G613">
        <v>0</v>
      </c>
      <c r="H613" t="s">
        <v>554</v>
      </c>
      <c r="I613" t="s">
        <v>20</v>
      </c>
      <c r="J613" t="s">
        <v>74</v>
      </c>
      <c r="K613" t="s">
        <v>21</v>
      </c>
      <c r="M613" t="s">
        <v>17825</v>
      </c>
      <c r="N613" t="s">
        <v>22</v>
      </c>
      <c r="O613" t="s">
        <v>23</v>
      </c>
      <c r="P613" t="s">
        <v>26</v>
      </c>
      <c r="Q613" t="s">
        <v>27</v>
      </c>
      <c r="R613" s="13">
        <v>96</v>
      </c>
      <c r="S613" s="13">
        <v>8</v>
      </c>
      <c r="T613" s="21">
        <v>1</v>
      </c>
      <c r="V613" t="s">
        <v>2115</v>
      </c>
      <c r="W613" t="str">
        <f>+IF(V613="","",IF(MID(V613,1,3)="ECE","UNICO",IF(V613="FINES",CONCATENATE("R",IF(OR(C613="16",C613="21",C613="22",C613="23"),"16212223",IF(OR(C613="15",C613="17",C613="24",C613="25"),"15172425",C613))),IF(V613="CEBAS","UNICO",IF(VALUE(C613)&lt;=11,"AMBA","INTERIOR")))))</f>
        <v>AMBA</v>
      </c>
      <c r="X613" s="20" t="str">
        <f>+IF(V613="","-",CONCATENATE(V613,"_",W613))</f>
        <v>EPA_AMBA</v>
      </c>
      <c r="Y613" s="59">
        <v>0.18742436533038681</v>
      </c>
      <c r="Z613" t="str">
        <f>+IFERROR(VLOOKUP(H613,#REF!,2,FALSE),"-")</f>
        <v>-</v>
      </c>
      <c r="AA613" t="s">
        <v>2393</v>
      </c>
      <c r="AB613" t="str">
        <f>+IF(W613="","-",IF(W613="UNICO","CENSO","MUESTRA"))</f>
        <v>MUESTRA</v>
      </c>
      <c r="AC613" t="s">
        <v>2398</v>
      </c>
      <c r="AD613" t="s">
        <v>134</v>
      </c>
    </row>
    <row r="614" spans="1:30" x14ac:dyDescent="0.25">
      <c r="A614" s="5" t="str">
        <f t="shared" si="9"/>
        <v>0004DE0704</v>
      </c>
      <c r="B614" s="23" t="s">
        <v>2119</v>
      </c>
      <c r="C614" t="s">
        <v>186</v>
      </c>
      <c r="D614" t="s">
        <v>183</v>
      </c>
      <c r="E614" t="s">
        <v>185</v>
      </c>
      <c r="F614">
        <v>604372</v>
      </c>
      <c r="G614">
        <v>0</v>
      </c>
      <c r="H614" t="s">
        <v>196</v>
      </c>
      <c r="I614" t="s">
        <v>20</v>
      </c>
      <c r="J614" t="s">
        <v>74</v>
      </c>
      <c r="K614" t="s">
        <v>21</v>
      </c>
      <c r="M614" t="s">
        <v>17826</v>
      </c>
      <c r="N614" t="s">
        <v>22</v>
      </c>
      <c r="O614" t="s">
        <v>23</v>
      </c>
      <c r="P614" t="s">
        <v>26</v>
      </c>
      <c r="Q614" t="s">
        <v>27</v>
      </c>
      <c r="R614" s="13">
        <v>175</v>
      </c>
      <c r="S614" s="13">
        <v>8</v>
      </c>
      <c r="T614" s="21">
        <v>1</v>
      </c>
      <c r="V614" t="s">
        <v>2115</v>
      </c>
      <c r="W614" t="str">
        <f>+IF(V614="","",IF(MID(V614,1,3)="ECE","UNICO",IF(V614="FINES",CONCATENATE("R",IF(OR(C614="16",C614="21",C614="22",C614="23"),"16212223",IF(OR(C614="15",C614="17",C614="24",C614="25"),"15172425",C614))),IF(V614="CEBAS","UNICO",IF(VALUE(C614)&lt;=11,"AMBA","INTERIOR")))))</f>
        <v>AMBA</v>
      </c>
      <c r="X614" s="20" t="str">
        <f>+IF(V614="","-",CONCATENATE(V614,"_",W614))</f>
        <v>EPA_AMBA</v>
      </c>
      <c r="Y614" s="59">
        <v>0.18995645038179451</v>
      </c>
      <c r="Z614" t="str">
        <f>+IFERROR(VLOOKUP(H614,#REF!,2,FALSE),"-")</f>
        <v>-</v>
      </c>
      <c r="AA614" t="s">
        <v>2393</v>
      </c>
      <c r="AB614" t="str">
        <f>+IF(W614="","-",IF(W614="UNICO","CENSO","MUESTRA"))</f>
        <v>MUESTRA</v>
      </c>
      <c r="AC614" t="s">
        <v>2397</v>
      </c>
      <c r="AD614" t="s">
        <v>134</v>
      </c>
    </row>
    <row r="615" spans="1:30" x14ac:dyDescent="0.25">
      <c r="A615" s="5" t="str">
        <f t="shared" si="9"/>
        <v>0005DE0708</v>
      </c>
      <c r="B615" s="23" t="s">
        <v>2119</v>
      </c>
      <c r="C615" t="s">
        <v>246</v>
      </c>
      <c r="D615" t="s">
        <v>243</v>
      </c>
      <c r="E615" t="s">
        <v>245</v>
      </c>
      <c r="F615">
        <v>607346</v>
      </c>
      <c r="G615">
        <v>0</v>
      </c>
      <c r="H615" t="s">
        <v>251</v>
      </c>
      <c r="I615" t="s">
        <v>20</v>
      </c>
      <c r="J615" t="s">
        <v>74</v>
      </c>
      <c r="K615" t="s">
        <v>21</v>
      </c>
      <c r="M615" t="s">
        <v>17827</v>
      </c>
      <c r="N615" t="s">
        <v>22</v>
      </c>
      <c r="O615" t="s">
        <v>23</v>
      </c>
      <c r="P615" t="s">
        <v>26</v>
      </c>
      <c r="Q615" t="s">
        <v>27</v>
      </c>
      <c r="R615" s="13">
        <v>123</v>
      </c>
      <c r="S615" s="13">
        <v>12</v>
      </c>
      <c r="T615" s="21">
        <v>1</v>
      </c>
      <c r="V615" t="s">
        <v>2115</v>
      </c>
      <c r="W615" t="str">
        <f>+IF(V615="","",IF(MID(V615,1,3)="ECE","UNICO",IF(V615="FINES",CONCATENATE("R",IF(OR(C615="16",C615="21",C615="22",C615="23"),"16212223",IF(OR(C615="15",C615="17",C615="24",C615="25"),"15172425",C615))),IF(V615="CEBAS","UNICO",IF(VALUE(C615)&lt;=11,"AMBA","INTERIOR")))))</f>
        <v>AMBA</v>
      </c>
      <c r="X615" s="20" t="str">
        <f>+IF(V615="","-",CONCATENATE(V615,"_",W615))</f>
        <v>EPA_AMBA</v>
      </c>
      <c r="Y615" s="59">
        <v>0.2049005496682543</v>
      </c>
      <c r="Z615" t="str">
        <f>+IFERROR(VLOOKUP(H615,#REF!,2,FALSE),"-")</f>
        <v>-</v>
      </c>
      <c r="AA615" t="s">
        <v>2393</v>
      </c>
      <c r="AB615" t="str">
        <f>+IF(W615="","-",IF(W615="UNICO","CENSO","MUESTRA"))</f>
        <v>MUESTRA</v>
      </c>
      <c r="AC615" t="s">
        <v>2397</v>
      </c>
      <c r="AD615" t="s">
        <v>134</v>
      </c>
    </row>
    <row r="616" spans="1:30" x14ac:dyDescent="0.25">
      <c r="A616" s="5" t="str">
        <f t="shared" si="9"/>
        <v>0055DE0702</v>
      </c>
      <c r="B616" s="23" t="s">
        <v>2119</v>
      </c>
      <c r="C616" t="s">
        <v>884</v>
      </c>
      <c r="D616" t="s">
        <v>882</v>
      </c>
      <c r="E616" t="s">
        <v>883</v>
      </c>
      <c r="F616">
        <v>602531</v>
      </c>
      <c r="G616">
        <v>0</v>
      </c>
      <c r="H616" t="s">
        <v>890</v>
      </c>
      <c r="I616" t="s">
        <v>20</v>
      </c>
      <c r="J616" t="s">
        <v>74</v>
      </c>
      <c r="K616" t="s">
        <v>21</v>
      </c>
      <c r="M616" t="s">
        <v>17828</v>
      </c>
      <c r="N616" t="s">
        <v>22</v>
      </c>
      <c r="O616" t="s">
        <v>23</v>
      </c>
      <c r="P616" t="s">
        <v>26</v>
      </c>
      <c r="Q616" t="s">
        <v>27</v>
      </c>
      <c r="R616" s="13">
        <v>71</v>
      </c>
      <c r="S616" s="13">
        <v>7</v>
      </c>
      <c r="T616" s="21">
        <v>1</v>
      </c>
      <c r="V616" t="s">
        <v>2115</v>
      </c>
      <c r="W616" t="str">
        <f>+IF(V616="","",IF(MID(V616,1,3)="ECE","UNICO",IF(V616="FINES",CONCATENATE("R",IF(OR(C616="16",C616="21",C616="22",C616="23"),"16212223",IF(OR(C616="15",C616="17",C616="24",C616="25"),"15172425",C616))),IF(V616="CEBAS","UNICO",IF(VALUE(C616)&lt;=11,"AMBA","INTERIOR")))))</f>
        <v>AMBA</v>
      </c>
      <c r="X616" s="20" t="str">
        <f>+IF(V616="","-",CONCATENATE(V616,"_",W616))</f>
        <v>EPA_AMBA</v>
      </c>
      <c r="Y616" s="59">
        <v>0.20712977059577639</v>
      </c>
      <c r="Z616" t="str">
        <f>+IFERROR(VLOOKUP(H616,#REF!,2,FALSE),"-")</f>
        <v>-</v>
      </c>
      <c r="AA616" t="s">
        <v>2393</v>
      </c>
      <c r="AB616" t="str">
        <f>+IF(W616="","-",IF(W616="UNICO","CENSO","MUESTRA"))</f>
        <v>MUESTRA</v>
      </c>
      <c r="AC616" t="s">
        <v>2398</v>
      </c>
      <c r="AD616" t="s">
        <v>134</v>
      </c>
    </row>
    <row r="617" spans="1:30" x14ac:dyDescent="0.25">
      <c r="A617" s="5" t="str">
        <f t="shared" si="9"/>
        <v>0119DE0706</v>
      </c>
      <c r="B617" s="23" t="s">
        <v>2119</v>
      </c>
      <c r="C617" t="s">
        <v>584</v>
      </c>
      <c r="D617" t="s">
        <v>419</v>
      </c>
      <c r="E617" t="s">
        <v>1915</v>
      </c>
      <c r="F617">
        <v>610151</v>
      </c>
      <c r="G617">
        <v>0</v>
      </c>
      <c r="H617" t="s">
        <v>1929</v>
      </c>
      <c r="I617" t="s">
        <v>20</v>
      </c>
      <c r="J617" t="s">
        <v>74</v>
      </c>
      <c r="K617" t="s">
        <v>21</v>
      </c>
      <c r="M617" t="s">
        <v>17829</v>
      </c>
      <c r="N617" t="s">
        <v>22</v>
      </c>
      <c r="O617" t="s">
        <v>23</v>
      </c>
      <c r="P617" t="s">
        <v>26</v>
      </c>
      <c r="Q617" t="s">
        <v>27</v>
      </c>
      <c r="R617" s="13">
        <v>64</v>
      </c>
      <c r="S617" s="13">
        <v>7</v>
      </c>
      <c r="T617" s="21">
        <v>1</v>
      </c>
      <c r="V617" t="s">
        <v>2115</v>
      </c>
      <c r="W617" t="str">
        <f>+IF(V617="","",IF(MID(V617,1,3)="ECE","UNICO",IF(V617="FINES",CONCATENATE("R",IF(OR(C617="16",C617="21",C617="22",C617="23"),"16212223",IF(OR(C617="15",C617="17",C617="24",C617="25"),"15172425",C617))),IF(V617="CEBAS","UNICO",IF(VALUE(C617)&lt;=11,"AMBA","INTERIOR")))))</f>
        <v>AMBA</v>
      </c>
      <c r="X617" s="20" t="str">
        <f>+IF(V617="","-",CONCATENATE(V617,"_",W617))</f>
        <v>EPA_AMBA</v>
      </c>
      <c r="Y617" s="59">
        <v>0.21055931108338491</v>
      </c>
      <c r="Z617" t="str">
        <f>+IFERROR(VLOOKUP(H617,#REF!,2,FALSE),"-")</f>
        <v>-</v>
      </c>
      <c r="AA617" t="s">
        <v>2393</v>
      </c>
      <c r="AB617" t="str">
        <f>+IF(W617="","-",IF(W617="UNICO","CENSO","MUESTRA"))</f>
        <v>MUESTRA</v>
      </c>
      <c r="AC617" t="s">
        <v>2397</v>
      </c>
      <c r="AD617" t="s">
        <v>134</v>
      </c>
    </row>
    <row r="618" spans="1:30" x14ac:dyDescent="0.25">
      <c r="A618" s="5" t="str">
        <f t="shared" si="9"/>
        <v>0083DE0703</v>
      </c>
      <c r="B618" s="23" t="s">
        <v>2119</v>
      </c>
      <c r="C618" t="s">
        <v>158</v>
      </c>
      <c r="D618" t="s">
        <v>1445</v>
      </c>
      <c r="E618" t="s">
        <v>1446</v>
      </c>
      <c r="F618">
        <v>611772</v>
      </c>
      <c r="G618">
        <v>0</v>
      </c>
      <c r="H618" t="s">
        <v>1453</v>
      </c>
      <c r="I618" t="s">
        <v>20</v>
      </c>
      <c r="J618" t="s">
        <v>74</v>
      </c>
      <c r="K618" t="s">
        <v>21</v>
      </c>
      <c r="M618" t="s">
        <v>2324</v>
      </c>
      <c r="N618" t="s">
        <v>22</v>
      </c>
      <c r="O618" t="s">
        <v>23</v>
      </c>
      <c r="P618" t="s">
        <v>26</v>
      </c>
      <c r="Q618" t="s">
        <v>27</v>
      </c>
      <c r="R618" s="13">
        <v>286</v>
      </c>
      <c r="S618" s="13">
        <v>19</v>
      </c>
      <c r="T618" s="21">
        <v>1</v>
      </c>
      <c r="V618" t="s">
        <v>2115</v>
      </c>
      <c r="W618" t="str">
        <f>+IF(V618="","",IF(MID(V618,1,3)="ECE","UNICO",IF(V618="FINES",CONCATENATE("R",IF(OR(C618="16",C618="21",C618="22",C618="23"),"16212223",IF(OR(C618="15",C618="17",C618="24",C618="25"),"15172425",C618))),IF(V618="CEBAS","UNICO",IF(VALUE(C618)&lt;=11,"AMBA","INTERIOR")))))</f>
        <v>AMBA</v>
      </c>
      <c r="X618" s="20" t="str">
        <f>+IF(V618="","-",CONCATENATE(V618,"_",W618))</f>
        <v>EPA_AMBA</v>
      </c>
      <c r="Y618" s="59">
        <v>0.21510114669799801</v>
      </c>
      <c r="Z618" t="str">
        <f>+IFERROR(VLOOKUP(H618,#REF!,2,FALSE),"-")</f>
        <v>-</v>
      </c>
      <c r="AA618" t="s">
        <v>2393</v>
      </c>
      <c r="AB618" t="str">
        <f>+IF(W618="","-",IF(W618="UNICO","CENSO","MUESTRA"))</f>
        <v>MUESTRA</v>
      </c>
      <c r="AC618" t="s">
        <v>2397</v>
      </c>
      <c r="AD618" t="s">
        <v>134</v>
      </c>
    </row>
    <row r="619" spans="1:30" x14ac:dyDescent="0.25">
      <c r="A619" s="5" t="str">
        <f t="shared" si="9"/>
        <v>0001DE0712</v>
      </c>
      <c r="B619" s="23" t="s">
        <v>2119</v>
      </c>
      <c r="C619" t="s">
        <v>19</v>
      </c>
      <c r="D619" t="s">
        <v>17</v>
      </c>
      <c r="E619" t="s">
        <v>18</v>
      </c>
      <c r="F619">
        <v>608979</v>
      </c>
      <c r="G619">
        <v>0</v>
      </c>
      <c r="H619" t="s">
        <v>41</v>
      </c>
      <c r="I619" t="s">
        <v>20</v>
      </c>
      <c r="J619" t="s">
        <v>74</v>
      </c>
      <c r="K619" t="s">
        <v>21</v>
      </c>
      <c r="M619" t="s">
        <v>17830</v>
      </c>
      <c r="N619" t="s">
        <v>22</v>
      </c>
      <c r="O619" t="s">
        <v>23</v>
      </c>
      <c r="P619" t="s">
        <v>26</v>
      </c>
      <c r="Q619" t="s">
        <v>27</v>
      </c>
      <c r="R619" s="13">
        <v>66</v>
      </c>
      <c r="S619" s="13">
        <v>5</v>
      </c>
      <c r="T619" s="21">
        <v>1</v>
      </c>
      <c r="V619" t="s">
        <v>2115</v>
      </c>
      <c r="W619" t="str">
        <f>+IF(V619="","",IF(MID(V619,1,3)="ECE","UNICO",IF(V619="FINES",CONCATENATE("R",IF(OR(C619="16",C619="21",C619="22",C619="23"),"16212223",IF(OR(C619="15",C619="17",C619="24",C619="25"),"15172425",C619))),IF(V619="CEBAS","UNICO",IF(VALUE(C619)&lt;=11,"AMBA","INTERIOR")))))</f>
        <v>AMBA</v>
      </c>
      <c r="X619" s="20" t="str">
        <f>+IF(V619="","-",CONCATENATE(V619,"_",W619))</f>
        <v>EPA_AMBA</v>
      </c>
      <c r="Y619" s="59">
        <v>0.21593798226431801</v>
      </c>
      <c r="Z619" t="str">
        <f>+IFERROR(VLOOKUP(H619,#REF!,2,FALSE),"-")</f>
        <v>-</v>
      </c>
      <c r="AA619" t="s">
        <v>2393</v>
      </c>
      <c r="AB619" t="str">
        <f>+IF(W619="","-",IF(W619="UNICO","CENSO","MUESTRA"))</f>
        <v>MUESTRA</v>
      </c>
      <c r="AC619" t="s">
        <v>2398</v>
      </c>
      <c r="AD619" t="s">
        <v>134</v>
      </c>
    </row>
    <row r="620" spans="1:30" x14ac:dyDescent="0.25">
      <c r="A620" s="5" t="str">
        <f t="shared" si="9"/>
        <v>0085DE0702</v>
      </c>
      <c r="B620" s="23" t="s">
        <v>2119</v>
      </c>
      <c r="C620" t="s">
        <v>584</v>
      </c>
      <c r="D620" t="s">
        <v>1474</v>
      </c>
      <c r="E620" t="s">
        <v>1475</v>
      </c>
      <c r="F620">
        <v>602079</v>
      </c>
      <c r="G620">
        <v>0</v>
      </c>
      <c r="H620" t="s">
        <v>1484</v>
      </c>
      <c r="I620" t="s">
        <v>20</v>
      </c>
      <c r="J620" t="s">
        <v>74</v>
      </c>
      <c r="K620" t="s">
        <v>21</v>
      </c>
      <c r="M620" t="s">
        <v>17831</v>
      </c>
      <c r="N620" t="s">
        <v>22</v>
      </c>
      <c r="O620" t="s">
        <v>23</v>
      </c>
      <c r="P620" t="s">
        <v>26</v>
      </c>
      <c r="Q620" t="s">
        <v>27</v>
      </c>
      <c r="R620" s="13">
        <v>131</v>
      </c>
      <c r="S620" s="13">
        <v>7</v>
      </c>
      <c r="T620" s="21">
        <v>1</v>
      </c>
      <c r="V620" t="s">
        <v>2115</v>
      </c>
      <c r="W620" t="str">
        <f>+IF(V620="","",IF(MID(V620,1,3)="ECE","UNICO",IF(V620="FINES",CONCATENATE("R",IF(OR(C620="16",C620="21",C620="22",C620="23"),"16212223",IF(OR(C620="15",C620="17",C620="24",C620="25"),"15172425",C620))),IF(V620="CEBAS","UNICO",IF(VALUE(C620)&lt;=11,"AMBA","INTERIOR")))))</f>
        <v>AMBA</v>
      </c>
      <c r="X620" s="20" t="str">
        <f>+IF(V620="","-",CONCATENATE(V620,"_",W620))</f>
        <v>EPA_AMBA</v>
      </c>
      <c r="Y620" s="59">
        <v>0.22164778176106911</v>
      </c>
      <c r="Z620" t="str">
        <f>+IFERROR(VLOOKUP(H620,#REF!,2,FALSE),"-")</f>
        <v>-</v>
      </c>
      <c r="AA620" t="s">
        <v>2393</v>
      </c>
      <c r="AB620" t="str">
        <f>+IF(W620="","-",IF(W620="UNICO","CENSO","MUESTRA"))</f>
        <v>MUESTRA</v>
      </c>
      <c r="AC620" t="s">
        <v>2397</v>
      </c>
      <c r="AD620" t="s">
        <v>134</v>
      </c>
    </row>
    <row r="621" spans="1:30" x14ac:dyDescent="0.25">
      <c r="A621" s="5" t="str">
        <f t="shared" si="9"/>
        <v>0111DE0707</v>
      </c>
      <c r="B621" s="23" t="s">
        <v>2119</v>
      </c>
      <c r="C621" t="s">
        <v>246</v>
      </c>
      <c r="D621" t="s">
        <v>575</v>
      </c>
      <c r="E621" t="s">
        <v>1794</v>
      </c>
      <c r="F621">
        <v>611346</v>
      </c>
      <c r="G621">
        <v>0</v>
      </c>
      <c r="H621" t="s">
        <v>1800</v>
      </c>
      <c r="I621" t="s">
        <v>20</v>
      </c>
      <c r="J621" t="s">
        <v>74</v>
      </c>
      <c r="K621" t="s">
        <v>21</v>
      </c>
      <c r="M621" t="s">
        <v>17820</v>
      </c>
      <c r="N621" t="s">
        <v>22</v>
      </c>
      <c r="O621" t="s">
        <v>23</v>
      </c>
      <c r="P621" t="s">
        <v>26</v>
      </c>
      <c r="Q621" t="s">
        <v>27</v>
      </c>
      <c r="R621" s="13">
        <v>104</v>
      </c>
      <c r="S621" s="13">
        <v>6</v>
      </c>
      <c r="T621" s="21">
        <v>1</v>
      </c>
      <c r="V621" t="s">
        <v>2115</v>
      </c>
      <c r="W621" t="str">
        <f>+IF(V621="","",IF(MID(V621,1,3)="ECE","UNICO",IF(V621="FINES",CONCATENATE("R",IF(OR(C621="16",C621="21",C621="22",C621="23"),"16212223",IF(OR(C621="15",C621="17",C621="24",C621="25"),"15172425",C621))),IF(V621="CEBAS","UNICO",IF(VALUE(C621)&lt;=11,"AMBA","INTERIOR")))))</f>
        <v>AMBA</v>
      </c>
      <c r="X621" s="20" t="str">
        <f>+IF(V621="","-",CONCATENATE(V621,"_",W621))</f>
        <v>EPA_AMBA</v>
      </c>
      <c r="Y621" s="59">
        <v>0.22894329356180651</v>
      </c>
      <c r="Z621" t="str">
        <f>+IFERROR(VLOOKUP(H621,#REF!,2,FALSE),"-")</f>
        <v>-</v>
      </c>
      <c r="AA621" t="s">
        <v>2393</v>
      </c>
      <c r="AB621" t="str">
        <f>+IF(W621="","-",IF(W621="UNICO","CENSO","MUESTRA"))</f>
        <v>MUESTRA</v>
      </c>
      <c r="AC621" t="s">
        <v>2397</v>
      </c>
      <c r="AD621" t="s">
        <v>134</v>
      </c>
    </row>
    <row r="622" spans="1:30" x14ac:dyDescent="0.25">
      <c r="A622" s="5" t="str">
        <f t="shared" si="9"/>
        <v>0085DE0706</v>
      </c>
      <c r="B622" s="23" t="s">
        <v>2119</v>
      </c>
      <c r="C622" t="s">
        <v>584</v>
      </c>
      <c r="D622" t="s">
        <v>1474</v>
      </c>
      <c r="E622" t="s">
        <v>1475</v>
      </c>
      <c r="F622">
        <v>613058</v>
      </c>
      <c r="G622">
        <v>0</v>
      </c>
      <c r="H622" t="s">
        <v>1497</v>
      </c>
      <c r="I622" t="s">
        <v>20</v>
      </c>
      <c r="J622" t="s">
        <v>74</v>
      </c>
      <c r="K622" t="s">
        <v>21</v>
      </c>
      <c r="M622" t="s">
        <v>17832</v>
      </c>
      <c r="N622" t="s">
        <v>22</v>
      </c>
      <c r="O622" t="s">
        <v>23</v>
      </c>
      <c r="P622" t="s">
        <v>26</v>
      </c>
      <c r="Q622" t="s">
        <v>27</v>
      </c>
      <c r="R622" s="13">
        <v>190</v>
      </c>
      <c r="S622" s="13">
        <v>12</v>
      </c>
      <c r="T622" s="21">
        <v>1</v>
      </c>
      <c r="V622" t="s">
        <v>2115</v>
      </c>
      <c r="W622" t="str">
        <f>+IF(V622="","",IF(MID(V622,1,3)="ECE","UNICO",IF(V622="FINES",CONCATENATE("R",IF(OR(C622="16",C622="21",C622="22",C622="23"),"16212223",IF(OR(C622="15",C622="17",C622="24",C622="25"),"15172425",C622))),IF(V622="CEBAS","UNICO",IF(VALUE(C622)&lt;=11,"AMBA","INTERIOR")))))</f>
        <v>AMBA</v>
      </c>
      <c r="X622" s="20" t="str">
        <f>+IF(V622="","-",CONCATENATE(V622,"_",W622))</f>
        <v>EPA_AMBA</v>
      </c>
      <c r="Y622" s="59">
        <v>0.23240060202385249</v>
      </c>
      <c r="Z622" t="str">
        <f>+IFERROR(VLOOKUP(H622,#REF!,2,FALSE),"-")</f>
        <v>-</v>
      </c>
      <c r="AA622" t="s">
        <v>2393</v>
      </c>
      <c r="AB622" t="str">
        <f>+IF(W622="","-",IF(W622="UNICO","CENSO","MUESTRA"))</f>
        <v>MUESTRA</v>
      </c>
      <c r="AC622" t="s">
        <v>2398</v>
      </c>
      <c r="AD622" t="s">
        <v>134</v>
      </c>
    </row>
    <row r="623" spans="1:30" x14ac:dyDescent="0.25">
      <c r="A623" s="5" t="str">
        <f t="shared" si="9"/>
        <v>0063DE0701</v>
      </c>
      <c r="B623" s="23" t="s">
        <v>2119</v>
      </c>
      <c r="C623" t="s">
        <v>86</v>
      </c>
      <c r="D623" t="s">
        <v>360</v>
      </c>
      <c r="E623" t="s">
        <v>1027</v>
      </c>
      <c r="F623">
        <v>613586</v>
      </c>
      <c r="G623">
        <v>0</v>
      </c>
      <c r="H623" t="s">
        <v>1029</v>
      </c>
      <c r="I623" t="s">
        <v>20</v>
      </c>
      <c r="J623" t="s">
        <v>74</v>
      </c>
      <c r="K623" t="s">
        <v>21</v>
      </c>
      <c r="M623" t="s">
        <v>17822</v>
      </c>
      <c r="N623" t="s">
        <v>22</v>
      </c>
      <c r="O623" t="s">
        <v>23</v>
      </c>
      <c r="P623" t="s">
        <v>26</v>
      </c>
      <c r="Q623" t="s">
        <v>27</v>
      </c>
      <c r="R623" s="13">
        <v>90</v>
      </c>
      <c r="S623" s="13">
        <v>10</v>
      </c>
      <c r="T623" s="21">
        <v>1</v>
      </c>
      <c r="V623" t="s">
        <v>2115</v>
      </c>
      <c r="W623" t="str">
        <f>+IF(V623="","",IF(MID(V623,1,3)="ECE","UNICO",IF(V623="FINES",CONCATENATE("R",IF(OR(C623="16",C623="21",C623="22",C623="23"),"16212223",IF(OR(C623="15",C623="17",C623="24",C623="25"),"15172425",C623))),IF(V623="CEBAS","UNICO",IF(VALUE(C623)&lt;=11,"AMBA","INTERIOR")))))</f>
        <v>AMBA</v>
      </c>
      <c r="X623" s="20" t="str">
        <f>+IF(V623="","-",CONCATENATE(V623,"_",W623))</f>
        <v>EPA_AMBA</v>
      </c>
      <c r="Y623" s="59">
        <v>0.24277793929765101</v>
      </c>
      <c r="Z623" t="str">
        <f>+IFERROR(VLOOKUP(H623,#REF!,2,FALSE),"-")</f>
        <v>-</v>
      </c>
      <c r="AA623" t="s">
        <v>2393</v>
      </c>
      <c r="AB623" t="str">
        <f>+IF(W623="","-",IF(W623="UNICO","CENSO","MUESTRA"))</f>
        <v>MUESTRA</v>
      </c>
      <c r="AC623" t="s">
        <v>2398</v>
      </c>
      <c r="AD623" t="s">
        <v>134</v>
      </c>
    </row>
    <row r="624" spans="1:30" x14ac:dyDescent="0.25">
      <c r="A624" s="5" t="str">
        <f t="shared" si="9"/>
        <v>0135DE0702</v>
      </c>
      <c r="B624" s="23" t="s">
        <v>2119</v>
      </c>
      <c r="C624" t="s">
        <v>140</v>
      </c>
      <c r="D624" t="s">
        <v>155</v>
      </c>
      <c r="E624" t="s">
        <v>2074</v>
      </c>
      <c r="F624">
        <v>603209</v>
      </c>
      <c r="G624">
        <v>0</v>
      </c>
      <c r="H624" t="s">
        <v>2080</v>
      </c>
      <c r="I624" t="s">
        <v>20</v>
      </c>
      <c r="J624" t="s">
        <v>74</v>
      </c>
      <c r="K624" t="s">
        <v>21</v>
      </c>
      <c r="M624" t="s">
        <v>17833</v>
      </c>
      <c r="N624" t="s">
        <v>22</v>
      </c>
      <c r="O624" t="s">
        <v>23</v>
      </c>
      <c r="P624" t="s">
        <v>26</v>
      </c>
      <c r="Q624" t="s">
        <v>27</v>
      </c>
      <c r="R624" s="13">
        <v>120</v>
      </c>
      <c r="S624" s="13">
        <v>8</v>
      </c>
      <c r="T624" s="21">
        <v>1</v>
      </c>
      <c r="V624" t="s">
        <v>2115</v>
      </c>
      <c r="W624" t="str">
        <f>+IF(V624="","",IF(MID(V624,1,3)="ECE","UNICO",IF(V624="FINES",CONCATENATE("R",IF(OR(C624="16",C624="21",C624="22",C624="23"),"16212223",IF(OR(C624="15",C624="17",C624="24",C624="25"),"15172425",C624))),IF(V624="CEBAS","UNICO",IF(VALUE(C624)&lt;=11,"AMBA","INTERIOR")))))</f>
        <v>AMBA</v>
      </c>
      <c r="X624" s="20" t="str">
        <f>+IF(V624="","-",CONCATENATE(V624,"_",W624))</f>
        <v>EPA_AMBA</v>
      </c>
      <c r="Y624" s="59">
        <v>0.24369258019659251</v>
      </c>
      <c r="Z624" t="str">
        <f>+IFERROR(VLOOKUP(H624,#REF!,2,FALSE),"-")</f>
        <v>-</v>
      </c>
      <c r="AA624" t="s">
        <v>2393</v>
      </c>
      <c r="AB624" t="str">
        <f>+IF(W624="","-",IF(W624="UNICO","CENSO","MUESTRA"))</f>
        <v>MUESTRA</v>
      </c>
      <c r="AC624" t="s">
        <v>2398</v>
      </c>
      <c r="AD624" t="s">
        <v>134</v>
      </c>
    </row>
    <row r="625" spans="1:30" x14ac:dyDescent="0.25">
      <c r="A625" s="5" t="str">
        <f t="shared" si="9"/>
        <v>0134DE0701</v>
      </c>
      <c r="B625" s="23" t="s">
        <v>2119</v>
      </c>
      <c r="C625" t="s">
        <v>19</v>
      </c>
      <c r="D625" t="s">
        <v>452</v>
      </c>
      <c r="E625" t="s">
        <v>2071</v>
      </c>
      <c r="F625">
        <v>606381</v>
      </c>
      <c r="G625">
        <v>0</v>
      </c>
      <c r="H625" t="s">
        <v>2072</v>
      </c>
      <c r="I625" t="s">
        <v>20</v>
      </c>
      <c r="J625" t="s">
        <v>74</v>
      </c>
      <c r="K625" t="s">
        <v>21</v>
      </c>
      <c r="M625" t="s">
        <v>2247</v>
      </c>
      <c r="N625" t="s">
        <v>22</v>
      </c>
      <c r="O625" t="s">
        <v>23</v>
      </c>
      <c r="P625" t="s">
        <v>26</v>
      </c>
      <c r="Q625" t="s">
        <v>27</v>
      </c>
      <c r="R625" s="13">
        <v>88</v>
      </c>
      <c r="S625" s="13">
        <v>6</v>
      </c>
      <c r="T625" s="21">
        <v>1</v>
      </c>
      <c r="V625" t="s">
        <v>2115</v>
      </c>
      <c r="W625" t="str">
        <f>+IF(V625="","",IF(MID(V625,1,3)="ECE","UNICO",IF(V625="FINES",CONCATENATE("R",IF(OR(C625="16",C625="21",C625="22",C625="23"),"16212223",IF(OR(C625="15",C625="17",C625="24",C625="25"),"15172425",C625))),IF(V625="CEBAS","UNICO",IF(VALUE(C625)&lt;=11,"AMBA","INTERIOR")))))</f>
        <v>AMBA</v>
      </c>
      <c r="X625" s="20" t="str">
        <f>+IF(V625="","-",CONCATENATE(V625,"_",W625))</f>
        <v>EPA_AMBA</v>
      </c>
      <c r="Y625" s="59">
        <v>0.25006086627642321</v>
      </c>
      <c r="Z625" t="str">
        <f>+IFERROR(VLOOKUP(H625,#REF!,2,FALSE),"-")</f>
        <v>-</v>
      </c>
      <c r="AA625" t="s">
        <v>2394</v>
      </c>
      <c r="AB625" t="str">
        <f>+IF(W625="","-",IF(W625="UNICO","CENSO","MUESTRA"))</f>
        <v>MUESTRA</v>
      </c>
      <c r="AC625" t="s">
        <v>2398</v>
      </c>
      <c r="AD625" t="s">
        <v>134</v>
      </c>
    </row>
    <row r="626" spans="1:30" x14ac:dyDescent="0.25">
      <c r="A626" s="5" t="str">
        <f t="shared" si="9"/>
        <v>0116DE0701</v>
      </c>
      <c r="B626" s="23" t="s">
        <v>2119</v>
      </c>
      <c r="C626" t="s">
        <v>158</v>
      </c>
      <c r="D626" t="s">
        <v>162</v>
      </c>
      <c r="E626" t="s">
        <v>1868</v>
      </c>
      <c r="F626">
        <v>610656</v>
      </c>
      <c r="G626">
        <v>0</v>
      </c>
      <c r="H626" t="s">
        <v>1874</v>
      </c>
      <c r="I626" t="s">
        <v>20</v>
      </c>
      <c r="J626" t="s">
        <v>74</v>
      </c>
      <c r="K626" t="s">
        <v>21</v>
      </c>
      <c r="M626" t="s">
        <v>17822</v>
      </c>
      <c r="N626" t="s">
        <v>22</v>
      </c>
      <c r="O626" t="s">
        <v>23</v>
      </c>
      <c r="P626" t="s">
        <v>26</v>
      </c>
      <c r="Q626" t="s">
        <v>27</v>
      </c>
      <c r="R626" s="13">
        <v>124</v>
      </c>
      <c r="S626" s="13">
        <v>11</v>
      </c>
      <c r="T626" s="21">
        <v>1</v>
      </c>
      <c r="V626" t="s">
        <v>2115</v>
      </c>
      <c r="W626" t="str">
        <f>+IF(V626="","",IF(MID(V626,1,3)="ECE","UNICO",IF(V626="FINES",CONCATENATE("R",IF(OR(C626="16",C626="21",C626="22",C626="23"),"16212223",IF(OR(C626="15",C626="17",C626="24",C626="25"),"15172425",C626))),IF(V626="CEBAS","UNICO",IF(VALUE(C626)&lt;=11,"AMBA","INTERIOR")))))</f>
        <v>AMBA</v>
      </c>
      <c r="X626" s="20" t="str">
        <f>+IF(V626="","-",CONCATENATE(V626,"_",W626))</f>
        <v>EPA_AMBA</v>
      </c>
      <c r="Y626" s="59">
        <v>0.25420845382743412</v>
      </c>
      <c r="Z626" t="str">
        <f>+IFERROR(VLOOKUP(H626,#REF!,2,FALSE),"-")</f>
        <v>-</v>
      </c>
      <c r="AA626" t="s">
        <v>2393</v>
      </c>
      <c r="AB626" t="str">
        <f>+IF(W626="","-",IF(W626="UNICO","CENSO","MUESTRA"))</f>
        <v>MUESTRA</v>
      </c>
      <c r="AC626" t="s">
        <v>2397</v>
      </c>
      <c r="AD626" t="s">
        <v>134</v>
      </c>
    </row>
    <row r="627" spans="1:30" x14ac:dyDescent="0.25">
      <c r="A627" s="5" t="str">
        <f t="shared" si="9"/>
        <v>0001DE0718</v>
      </c>
      <c r="B627" s="23" t="s">
        <v>2119</v>
      </c>
      <c r="C627" t="s">
        <v>19</v>
      </c>
      <c r="D627" t="s">
        <v>17</v>
      </c>
      <c r="E627" t="s">
        <v>18</v>
      </c>
      <c r="F627">
        <v>600735</v>
      </c>
      <c r="G627">
        <v>0</v>
      </c>
      <c r="H627" t="s">
        <v>57</v>
      </c>
      <c r="I627" t="s">
        <v>20</v>
      </c>
      <c r="J627" t="s">
        <v>74</v>
      </c>
      <c r="K627" t="s">
        <v>21</v>
      </c>
      <c r="M627" t="s">
        <v>17834</v>
      </c>
      <c r="N627" t="s">
        <v>22</v>
      </c>
      <c r="O627" t="s">
        <v>23</v>
      </c>
      <c r="P627" t="s">
        <v>26</v>
      </c>
      <c r="Q627" t="s">
        <v>27</v>
      </c>
      <c r="R627" s="13">
        <v>101</v>
      </c>
      <c r="S627" s="13">
        <v>10</v>
      </c>
      <c r="T627" s="21">
        <v>1</v>
      </c>
      <c r="V627" t="s">
        <v>2115</v>
      </c>
      <c r="W627" t="str">
        <f>+IF(V627="","",IF(MID(V627,1,3)="ECE","UNICO",IF(V627="FINES",CONCATENATE("R",IF(OR(C627="16",C627="21",C627="22",C627="23"),"16212223",IF(OR(C627="15",C627="17",C627="24",C627="25"),"15172425",C627))),IF(V627="CEBAS","UNICO",IF(VALUE(C627)&lt;=11,"AMBA","INTERIOR")))))</f>
        <v>AMBA</v>
      </c>
      <c r="X627" s="20" t="str">
        <f>+IF(V627="","-",CONCATENATE(V627,"_",W627))</f>
        <v>EPA_AMBA</v>
      </c>
      <c r="Y627" s="59">
        <v>0.25621170432944051</v>
      </c>
      <c r="Z627" t="str">
        <f>+IFERROR(VLOOKUP(H627,#REF!,2,FALSE),"-")</f>
        <v>-</v>
      </c>
      <c r="AA627" t="s">
        <v>2393</v>
      </c>
      <c r="AB627" t="str">
        <f>+IF(W627="","-",IF(W627="UNICO","CENSO","MUESTRA"))</f>
        <v>MUESTRA</v>
      </c>
      <c r="AC627" t="s">
        <v>2398</v>
      </c>
      <c r="AD627" t="s">
        <v>134</v>
      </c>
    </row>
    <row r="628" spans="1:30" x14ac:dyDescent="0.25">
      <c r="A628" s="5" t="str">
        <f t="shared" si="9"/>
        <v>0070DE0702</v>
      </c>
      <c r="B628" s="23" t="s">
        <v>2119</v>
      </c>
      <c r="C628" t="s">
        <v>86</v>
      </c>
      <c r="D628" t="s">
        <v>372</v>
      </c>
      <c r="E628" t="s">
        <v>1233</v>
      </c>
      <c r="F628">
        <v>609593</v>
      </c>
      <c r="G628">
        <v>0</v>
      </c>
      <c r="H628" t="s">
        <v>1235</v>
      </c>
      <c r="I628" t="s">
        <v>20</v>
      </c>
      <c r="J628" t="s">
        <v>74</v>
      </c>
      <c r="K628" t="s">
        <v>21</v>
      </c>
      <c r="M628" t="s">
        <v>17833</v>
      </c>
      <c r="N628" t="s">
        <v>22</v>
      </c>
      <c r="O628" t="s">
        <v>23</v>
      </c>
      <c r="P628" t="s">
        <v>26</v>
      </c>
      <c r="Q628" t="s">
        <v>27</v>
      </c>
      <c r="R628" s="13">
        <v>144</v>
      </c>
      <c r="S628" s="13">
        <v>8</v>
      </c>
      <c r="T628" s="21">
        <v>1</v>
      </c>
      <c r="V628" t="s">
        <v>2115</v>
      </c>
      <c r="W628" t="str">
        <f>+IF(V628="","",IF(MID(V628,1,3)="ECE","UNICO",IF(V628="FINES",CONCATENATE("R",IF(OR(C628="16",C628="21",C628="22",C628="23"),"16212223",IF(OR(C628="15",C628="17",C628="24",C628="25"),"15172425",C628))),IF(V628="CEBAS","UNICO",IF(VALUE(C628)&lt;=11,"AMBA","INTERIOR")))))</f>
        <v>AMBA</v>
      </c>
      <c r="X628" s="20" t="str">
        <f>+IF(V628="","-",CONCATENATE(V628,"_",W628))</f>
        <v>EPA_AMBA</v>
      </c>
      <c r="Y628" s="59">
        <v>0.25734546257031932</v>
      </c>
      <c r="Z628" t="str">
        <f>+IFERROR(VLOOKUP(H628,#REF!,2,FALSE),"-")</f>
        <v>-</v>
      </c>
      <c r="AA628" t="s">
        <v>2394</v>
      </c>
      <c r="AB628" t="str">
        <f>+IF(W628="","-",IF(W628="UNICO","CENSO","MUESTRA"))</f>
        <v>MUESTRA</v>
      </c>
      <c r="AC628" t="s">
        <v>2398</v>
      </c>
      <c r="AD628" t="s">
        <v>134</v>
      </c>
    </row>
    <row r="629" spans="1:30" x14ac:dyDescent="0.25">
      <c r="A629" s="5" t="str">
        <f t="shared" si="9"/>
        <v>0100DE0702</v>
      </c>
      <c r="B629" s="23" t="s">
        <v>2119</v>
      </c>
      <c r="C629" t="s">
        <v>1245</v>
      </c>
      <c r="D629" t="s">
        <v>876</v>
      </c>
      <c r="E629" t="s">
        <v>1674</v>
      </c>
      <c r="F629">
        <v>613680</v>
      </c>
      <c r="G629">
        <v>0</v>
      </c>
      <c r="H629" t="s">
        <v>1680</v>
      </c>
      <c r="I629" t="s">
        <v>20</v>
      </c>
      <c r="J629" t="s">
        <v>74</v>
      </c>
      <c r="K629" t="s">
        <v>21</v>
      </c>
      <c r="M629" t="s">
        <v>17833</v>
      </c>
      <c r="N629" t="s">
        <v>22</v>
      </c>
      <c r="O629" t="s">
        <v>23</v>
      </c>
      <c r="P629" t="s">
        <v>26</v>
      </c>
      <c r="Q629" t="s">
        <v>27</v>
      </c>
      <c r="R629" s="13">
        <v>75</v>
      </c>
      <c r="S629" s="13">
        <v>9</v>
      </c>
      <c r="T629" s="21">
        <v>1</v>
      </c>
      <c r="V629" t="s">
        <v>2115</v>
      </c>
      <c r="W629" t="str">
        <f>+IF(V629="","",IF(MID(V629,1,3)="ECE","UNICO",IF(V629="FINES",CONCATENATE("R",IF(OR(C629="16",C629="21",C629="22",C629="23"),"16212223",IF(OR(C629="15",C629="17",C629="24",C629="25"),"15172425",C629))),IF(V629="CEBAS","UNICO",IF(VALUE(C629)&lt;=11,"AMBA","INTERIOR")))))</f>
        <v>AMBA</v>
      </c>
      <c r="X629" s="20" t="str">
        <f>+IF(V629="","-",CONCATENATE(V629,"_",W629))</f>
        <v>EPA_AMBA</v>
      </c>
      <c r="Y629" s="59">
        <v>0.26328769769217519</v>
      </c>
      <c r="Z629" t="str">
        <f>+IFERROR(VLOOKUP(H629,#REF!,2,FALSE),"-")</f>
        <v>-</v>
      </c>
      <c r="AA629" t="s">
        <v>2393</v>
      </c>
      <c r="AB629" t="str">
        <f>+IF(W629="","-",IF(W629="UNICO","CENSO","MUESTRA"))</f>
        <v>MUESTRA</v>
      </c>
      <c r="AC629" t="s">
        <v>2398</v>
      </c>
      <c r="AD629" t="s">
        <v>134</v>
      </c>
    </row>
    <row r="630" spans="1:30" x14ac:dyDescent="0.25">
      <c r="A630" s="5" t="str">
        <f t="shared" si="9"/>
        <v>0073DE0701</v>
      </c>
      <c r="B630" s="23" t="s">
        <v>2119</v>
      </c>
      <c r="C630" t="s">
        <v>1302</v>
      </c>
      <c r="D630" t="s">
        <v>1300</v>
      </c>
      <c r="E630" t="s">
        <v>1301</v>
      </c>
      <c r="F630">
        <v>609621</v>
      </c>
      <c r="G630">
        <v>0</v>
      </c>
      <c r="H630" t="s">
        <v>1309</v>
      </c>
      <c r="I630" t="s">
        <v>20</v>
      </c>
      <c r="J630" t="s">
        <v>74</v>
      </c>
      <c r="K630" t="s">
        <v>21</v>
      </c>
      <c r="M630" t="s">
        <v>17835</v>
      </c>
      <c r="N630" t="s">
        <v>22</v>
      </c>
      <c r="O630" t="s">
        <v>23</v>
      </c>
      <c r="P630" t="s">
        <v>26</v>
      </c>
      <c r="Q630" t="s">
        <v>27</v>
      </c>
      <c r="R630" s="13">
        <v>192</v>
      </c>
      <c r="S630" s="13">
        <v>11</v>
      </c>
      <c r="T630" s="21">
        <v>1</v>
      </c>
      <c r="V630" t="s">
        <v>2115</v>
      </c>
      <c r="W630" t="str">
        <f>+IF(V630="","",IF(MID(V630,1,3)="ECE","UNICO",IF(V630="FINES",CONCATENATE("R",IF(OR(C630="16",C630="21",C630="22",C630="23"),"16212223",IF(OR(C630="15",C630="17",C630="24",C630="25"),"15172425",C630))),IF(V630="CEBAS","UNICO",IF(VALUE(C630)&lt;=11,"AMBA","INTERIOR")))))</f>
        <v>AMBA</v>
      </c>
      <c r="X630" s="20" t="str">
        <f>+IF(V630="","-",CONCATENATE(V630,"_",W630))</f>
        <v>EPA_AMBA</v>
      </c>
      <c r="Y630" s="59">
        <v>0.26359290960762238</v>
      </c>
      <c r="Z630" t="str">
        <f>+IFERROR(VLOOKUP(H630,#REF!,2,FALSE),"-")</f>
        <v>-</v>
      </c>
      <c r="AA630" t="s">
        <v>2393</v>
      </c>
      <c r="AB630" t="str">
        <f>+IF(W630="","-",IF(W630="UNICO","CENSO","MUESTRA"))</f>
        <v>MUESTRA</v>
      </c>
      <c r="AC630" t="s">
        <v>2398</v>
      </c>
      <c r="AD630" t="s">
        <v>134</v>
      </c>
    </row>
    <row r="631" spans="1:30" x14ac:dyDescent="0.25">
      <c r="A631" s="5" t="str">
        <f t="shared" si="9"/>
        <v>0085DE0705</v>
      </c>
      <c r="B631" s="23" t="s">
        <v>2119</v>
      </c>
      <c r="C631" t="s">
        <v>584</v>
      </c>
      <c r="D631" t="s">
        <v>1474</v>
      </c>
      <c r="E631" t="s">
        <v>1475</v>
      </c>
      <c r="F631">
        <v>610551</v>
      </c>
      <c r="G631">
        <v>0</v>
      </c>
      <c r="H631" t="s">
        <v>1495</v>
      </c>
      <c r="I631" t="s">
        <v>20</v>
      </c>
      <c r="J631" t="s">
        <v>74</v>
      </c>
      <c r="K631" t="s">
        <v>21</v>
      </c>
      <c r="M631" t="s">
        <v>17778</v>
      </c>
      <c r="N631" t="s">
        <v>22</v>
      </c>
      <c r="O631" t="s">
        <v>23</v>
      </c>
      <c r="P631" t="s">
        <v>26</v>
      </c>
      <c r="Q631" t="s">
        <v>27</v>
      </c>
      <c r="R631" s="13">
        <v>215</v>
      </c>
      <c r="S631" s="13">
        <v>14</v>
      </c>
      <c r="T631" s="21">
        <v>1</v>
      </c>
      <c r="V631" t="s">
        <v>2115</v>
      </c>
      <c r="W631" t="str">
        <f>+IF(V631="","",IF(MID(V631,1,3)="ECE","UNICO",IF(V631="FINES",CONCATENATE("R",IF(OR(C631="16",C631="21",C631="22",C631="23"),"16212223",IF(OR(C631="15",C631="17",C631="24",C631="25"),"15172425",C631))),IF(V631="CEBAS","UNICO",IF(VALUE(C631)&lt;=11,"AMBA","INTERIOR")))))</f>
        <v>AMBA</v>
      </c>
      <c r="X631" s="20" t="str">
        <f>+IF(V631="","-",CONCATENATE(V631,"_",W631))</f>
        <v>EPA_AMBA</v>
      </c>
      <c r="Y631" s="59">
        <v>0.26505087812741601</v>
      </c>
      <c r="Z631" t="str">
        <f>+IFERROR(VLOOKUP(H631,#REF!,2,FALSE),"-")</f>
        <v>-</v>
      </c>
      <c r="AA631" t="s">
        <v>2393</v>
      </c>
      <c r="AB631" t="str">
        <f>+IF(W631="","-",IF(W631="UNICO","CENSO","MUESTRA"))</f>
        <v>MUESTRA</v>
      </c>
      <c r="AC631" t="s">
        <v>2398</v>
      </c>
      <c r="AD631" t="s">
        <v>134</v>
      </c>
    </row>
    <row r="632" spans="1:30" x14ac:dyDescent="0.25">
      <c r="A632" s="5" t="str">
        <f t="shared" si="9"/>
        <v>0004DE0701</v>
      </c>
      <c r="B632" s="23" t="s">
        <v>2119</v>
      </c>
      <c r="C632" t="s">
        <v>186</v>
      </c>
      <c r="D632" t="s">
        <v>183</v>
      </c>
      <c r="E632" t="s">
        <v>185</v>
      </c>
      <c r="F632">
        <v>613277</v>
      </c>
      <c r="G632">
        <v>0</v>
      </c>
      <c r="H632" t="s">
        <v>211</v>
      </c>
      <c r="I632" t="s">
        <v>20</v>
      </c>
      <c r="J632" t="s">
        <v>74</v>
      </c>
      <c r="K632" t="s">
        <v>21</v>
      </c>
      <c r="M632" t="s">
        <v>17836</v>
      </c>
      <c r="N632" t="s">
        <v>22</v>
      </c>
      <c r="O632" t="s">
        <v>23</v>
      </c>
      <c r="P632" t="s">
        <v>26</v>
      </c>
      <c r="Q632" t="s">
        <v>27</v>
      </c>
      <c r="R632" s="13">
        <v>93</v>
      </c>
      <c r="S632" s="13">
        <v>6</v>
      </c>
      <c r="T632" s="21">
        <v>1</v>
      </c>
      <c r="V632" t="s">
        <v>2115</v>
      </c>
      <c r="W632" t="str">
        <f>+IF(V632="","",IF(MID(V632,1,3)="ECE","UNICO",IF(V632="FINES",CONCATENATE("R",IF(OR(C632="16",C632="21",C632="22",C632="23"),"16212223",IF(OR(C632="15",C632="17",C632="24",C632="25"),"15172425",C632))),IF(V632="CEBAS","UNICO",IF(VALUE(C632)&lt;=11,"AMBA","INTERIOR")))))</f>
        <v>AMBA</v>
      </c>
      <c r="X632" s="20" t="str">
        <f>+IF(V632="","-",CONCATENATE(V632,"_",W632))</f>
        <v>EPA_AMBA</v>
      </c>
      <c r="Y632" s="59">
        <v>0.26553653160462509</v>
      </c>
      <c r="Z632" t="str">
        <f>+IFERROR(VLOOKUP(H632,#REF!,2,FALSE),"-")</f>
        <v>-</v>
      </c>
      <c r="AA632" t="s">
        <v>2393</v>
      </c>
      <c r="AB632" t="str">
        <f>+IF(W632="","-",IF(W632="UNICO","CENSO","MUESTRA"))</f>
        <v>MUESTRA</v>
      </c>
      <c r="AC632" t="s">
        <v>2397</v>
      </c>
      <c r="AD632" t="s">
        <v>134</v>
      </c>
    </row>
    <row r="633" spans="1:30" x14ac:dyDescent="0.25">
      <c r="A633" s="5" t="str">
        <f t="shared" si="9"/>
        <v>0069DE0703</v>
      </c>
      <c r="B633" s="23" t="s">
        <v>2119</v>
      </c>
      <c r="C633" t="s">
        <v>1079</v>
      </c>
      <c r="D633" t="s">
        <v>1077</v>
      </c>
      <c r="E633" t="s">
        <v>1078</v>
      </c>
      <c r="F633">
        <v>608176</v>
      </c>
      <c r="G633">
        <v>0</v>
      </c>
      <c r="H633" t="s">
        <v>1124</v>
      </c>
      <c r="I633" t="s">
        <v>20</v>
      </c>
      <c r="J633" t="s">
        <v>74</v>
      </c>
      <c r="K633" t="s">
        <v>21</v>
      </c>
      <c r="M633" t="s">
        <v>17837</v>
      </c>
      <c r="N633" t="s">
        <v>22</v>
      </c>
      <c r="O633" t="s">
        <v>23</v>
      </c>
      <c r="P633" t="s">
        <v>26</v>
      </c>
      <c r="Q633" t="s">
        <v>27</v>
      </c>
      <c r="R633" s="13">
        <v>147</v>
      </c>
      <c r="S633" s="13">
        <v>10</v>
      </c>
      <c r="T633" s="21">
        <v>1</v>
      </c>
      <c r="V633" t="s">
        <v>2115</v>
      </c>
      <c r="W633" t="str">
        <f>+IF(V633="","",IF(MID(V633,1,3)="ECE","UNICO",IF(V633="FINES",CONCATENATE("R",IF(OR(C633="16",C633="21",C633="22",C633="23"),"16212223",IF(OR(C633="15",C633="17",C633="24",C633="25"),"15172425",C633))),IF(V633="CEBAS","UNICO",IF(VALUE(C633)&lt;=11,"AMBA","INTERIOR")))))</f>
        <v>AMBA</v>
      </c>
      <c r="X633" s="20" t="str">
        <f>+IF(V633="","-",CONCATENATE(V633,"_",W633))</f>
        <v>EPA_AMBA</v>
      </c>
      <c r="Y633" s="59">
        <v>0.27583927761864019</v>
      </c>
      <c r="Z633" t="str">
        <f>+IFERROR(VLOOKUP(H633,#REF!,2,FALSE),"-")</f>
        <v>-</v>
      </c>
      <c r="AA633" t="s">
        <v>2393</v>
      </c>
      <c r="AB633" t="str">
        <f>+IF(W633="","-",IF(W633="UNICO","CENSO","MUESTRA"))</f>
        <v>MUESTRA</v>
      </c>
      <c r="AC633" t="s">
        <v>2398</v>
      </c>
      <c r="AD633" t="s">
        <v>134</v>
      </c>
    </row>
    <row r="634" spans="1:30" x14ac:dyDescent="0.25">
      <c r="A634" s="5" t="str">
        <f t="shared" si="9"/>
        <v>0016DE0701</v>
      </c>
      <c r="B634" s="23" t="s">
        <v>2119</v>
      </c>
      <c r="C634" t="s">
        <v>86</v>
      </c>
      <c r="D634" t="s">
        <v>451</v>
      </c>
      <c r="E634" t="s">
        <v>453</v>
      </c>
      <c r="F634">
        <v>601293</v>
      </c>
      <c r="G634">
        <v>0</v>
      </c>
      <c r="H634" t="s">
        <v>456</v>
      </c>
      <c r="I634" t="s">
        <v>20</v>
      </c>
      <c r="J634" t="s">
        <v>74</v>
      </c>
      <c r="K634" t="s">
        <v>21</v>
      </c>
      <c r="M634" t="s">
        <v>17838</v>
      </c>
      <c r="N634" t="s">
        <v>22</v>
      </c>
      <c r="O634" t="s">
        <v>23</v>
      </c>
      <c r="P634" t="s">
        <v>26</v>
      </c>
      <c r="Q634" t="s">
        <v>27</v>
      </c>
      <c r="R634" s="13">
        <v>105</v>
      </c>
      <c r="S634" s="13">
        <v>8</v>
      </c>
      <c r="T634" s="21">
        <v>1</v>
      </c>
      <c r="V634" t="s">
        <v>2115</v>
      </c>
      <c r="W634" t="str">
        <f>+IF(V634="","",IF(MID(V634,1,3)="ECE","UNICO",IF(V634="FINES",CONCATENATE("R",IF(OR(C634="16",C634="21",C634="22",C634="23"),"16212223",IF(OR(C634="15",C634="17",C634="24",C634="25"),"15172425",C634))),IF(V634="CEBAS","UNICO",IF(VALUE(C634)&lt;=11,"AMBA","INTERIOR")))))</f>
        <v>AMBA</v>
      </c>
      <c r="X634" s="20" t="str">
        <f>+IF(V634="","-",CONCATENATE(V634,"_",W634))</f>
        <v>EPA_AMBA</v>
      </c>
      <c r="Y634" s="59">
        <v>0.28391606296811778</v>
      </c>
      <c r="Z634" t="str">
        <f>+IFERROR(VLOOKUP(H634,#REF!,2,FALSE),"-")</f>
        <v>-</v>
      </c>
      <c r="AA634" t="s">
        <v>2393</v>
      </c>
      <c r="AB634" t="str">
        <f>+IF(W634="","-",IF(W634="UNICO","CENSO","MUESTRA"))</f>
        <v>MUESTRA</v>
      </c>
      <c r="AC634" t="s">
        <v>2398</v>
      </c>
      <c r="AD634" t="s">
        <v>134</v>
      </c>
    </row>
    <row r="635" spans="1:30" x14ac:dyDescent="0.25">
      <c r="A635" s="5" t="str">
        <f t="shared" si="9"/>
        <v>0100DE0701</v>
      </c>
      <c r="B635" s="23" t="s">
        <v>2119</v>
      </c>
      <c r="C635" t="s">
        <v>1245</v>
      </c>
      <c r="D635" t="s">
        <v>876</v>
      </c>
      <c r="E635" t="s">
        <v>1674</v>
      </c>
      <c r="F635">
        <v>600464</v>
      </c>
      <c r="G635">
        <v>0</v>
      </c>
      <c r="H635" t="s">
        <v>1678</v>
      </c>
      <c r="I635" t="s">
        <v>20</v>
      </c>
      <c r="J635" t="s">
        <v>74</v>
      </c>
      <c r="K635" t="s">
        <v>21</v>
      </c>
      <c r="M635" t="s">
        <v>17839</v>
      </c>
      <c r="N635" t="s">
        <v>22</v>
      </c>
      <c r="O635" t="s">
        <v>23</v>
      </c>
      <c r="P635" t="s">
        <v>26</v>
      </c>
      <c r="Q635" t="s">
        <v>27</v>
      </c>
      <c r="R635" s="13">
        <v>125</v>
      </c>
      <c r="S635" s="13">
        <v>6</v>
      </c>
      <c r="T635" s="21">
        <v>1</v>
      </c>
      <c r="V635" t="s">
        <v>2115</v>
      </c>
      <c r="W635" t="str">
        <f>+IF(V635="","",IF(MID(V635,1,3)="ECE","UNICO",IF(V635="FINES",CONCATENATE("R",IF(OR(C635="16",C635="21",C635="22",C635="23"),"16212223",IF(OR(C635="15",C635="17",C635="24",C635="25"),"15172425",C635))),IF(V635="CEBAS","UNICO",IF(VALUE(C635)&lt;=11,"AMBA","INTERIOR")))))</f>
        <v>AMBA</v>
      </c>
      <c r="X635" s="20" t="str">
        <f>+IF(V635="","-",CONCATENATE(V635,"_",W635))</f>
        <v>EPA_AMBA</v>
      </c>
      <c r="Y635" s="59">
        <v>0.29308062007552699</v>
      </c>
      <c r="Z635" t="str">
        <f>+IFERROR(VLOOKUP(H635,#REF!,2,FALSE),"-")</f>
        <v>-</v>
      </c>
      <c r="AA635" t="s">
        <v>2393</v>
      </c>
      <c r="AB635" t="str">
        <f>+IF(W635="","-",IF(W635="UNICO","CENSO","MUESTRA"))</f>
        <v>MUESTRA</v>
      </c>
      <c r="AC635" t="s">
        <v>2398</v>
      </c>
      <c r="AD635" t="s">
        <v>134</v>
      </c>
    </row>
    <row r="636" spans="1:30" x14ac:dyDescent="0.25">
      <c r="A636" s="5" t="str">
        <f t="shared" si="9"/>
        <v>0119DE0701</v>
      </c>
      <c r="B636" s="23" t="s">
        <v>2119</v>
      </c>
      <c r="C636" t="s">
        <v>584</v>
      </c>
      <c r="D636" t="s">
        <v>419</v>
      </c>
      <c r="E636" t="s">
        <v>1915</v>
      </c>
      <c r="F636">
        <v>610597</v>
      </c>
      <c r="G636">
        <v>0</v>
      </c>
      <c r="H636" t="s">
        <v>1917</v>
      </c>
      <c r="I636" t="s">
        <v>20</v>
      </c>
      <c r="J636" t="s">
        <v>74</v>
      </c>
      <c r="K636" t="s">
        <v>21</v>
      </c>
      <c r="M636" t="s">
        <v>17840</v>
      </c>
      <c r="N636" t="s">
        <v>22</v>
      </c>
      <c r="O636" t="s">
        <v>23</v>
      </c>
      <c r="P636" t="s">
        <v>26</v>
      </c>
      <c r="Q636" t="s">
        <v>27</v>
      </c>
      <c r="R636" s="13">
        <v>107</v>
      </c>
      <c r="S636" s="13">
        <v>10</v>
      </c>
      <c r="T636" s="21">
        <v>1</v>
      </c>
      <c r="V636" t="s">
        <v>2115</v>
      </c>
      <c r="W636" t="str">
        <f>+IF(V636="","",IF(MID(V636,1,3)="ECE","UNICO",IF(V636="FINES",CONCATENATE("R",IF(OR(C636="16",C636="21",C636="22",C636="23"),"16212223",IF(OR(C636="15",C636="17",C636="24",C636="25"),"15172425",C636))),IF(V636="CEBAS","UNICO",IF(VALUE(C636)&lt;=11,"AMBA","INTERIOR")))))</f>
        <v>AMBA</v>
      </c>
      <c r="X636" s="20" t="str">
        <f>+IF(V636="","-",CONCATENATE(V636,"_",W636))</f>
        <v>EPA_AMBA</v>
      </c>
      <c r="Y636" s="59">
        <v>0.3011327555233782</v>
      </c>
      <c r="Z636" t="str">
        <f>+IFERROR(VLOOKUP(H636,#REF!,2,FALSE),"-")</f>
        <v>-</v>
      </c>
      <c r="AA636" t="s">
        <v>2393</v>
      </c>
      <c r="AB636" t="str">
        <f>+IF(W636="","-",IF(W636="UNICO","CENSO","MUESTRA"))</f>
        <v>MUESTRA</v>
      </c>
      <c r="AC636" t="s">
        <v>2397</v>
      </c>
      <c r="AD636" t="s">
        <v>134</v>
      </c>
    </row>
    <row r="637" spans="1:30" x14ac:dyDescent="0.25">
      <c r="A637" s="5" t="str">
        <f t="shared" si="9"/>
        <v>0085DE0707</v>
      </c>
      <c r="B637" s="23" t="s">
        <v>2119</v>
      </c>
      <c r="C637" t="s">
        <v>584</v>
      </c>
      <c r="D637" t="s">
        <v>1474</v>
      </c>
      <c r="E637" t="s">
        <v>1475</v>
      </c>
      <c r="F637">
        <v>613653</v>
      </c>
      <c r="G637">
        <v>0</v>
      </c>
      <c r="H637" t="s">
        <v>1482</v>
      </c>
      <c r="I637" t="s">
        <v>20</v>
      </c>
      <c r="J637" t="s">
        <v>74</v>
      </c>
      <c r="K637" t="s">
        <v>21</v>
      </c>
      <c r="M637" t="s">
        <v>17841</v>
      </c>
      <c r="N637" t="s">
        <v>22</v>
      </c>
      <c r="O637" t="s">
        <v>23</v>
      </c>
      <c r="P637" t="s">
        <v>26</v>
      </c>
      <c r="Q637" t="s">
        <v>27</v>
      </c>
      <c r="R637" s="13">
        <v>115</v>
      </c>
      <c r="S637" s="13">
        <v>8</v>
      </c>
      <c r="T637" s="21">
        <v>1</v>
      </c>
      <c r="V637" t="s">
        <v>2115</v>
      </c>
      <c r="W637" t="str">
        <f>+IF(V637="","",IF(MID(V637,1,3)="ECE","UNICO",IF(V637="FINES",CONCATENATE("R",IF(OR(C637="16",C637="21",C637="22",C637="23"),"16212223",IF(OR(C637="15",C637="17",C637="24",C637="25"),"15172425",C637))),IF(V637="CEBAS","UNICO",IF(VALUE(C637)&lt;=11,"AMBA","INTERIOR")))))</f>
        <v>AMBA</v>
      </c>
      <c r="X637" s="20" t="str">
        <f>+IF(V637="","-",CONCATENATE(V637,"_",W637))</f>
        <v>EPA_AMBA</v>
      </c>
      <c r="Y637" s="59">
        <v>0.3017599198854331</v>
      </c>
      <c r="Z637" t="str">
        <f>+IFERROR(VLOOKUP(H637,#REF!,2,FALSE),"-")</f>
        <v>-</v>
      </c>
      <c r="AA637" t="s">
        <v>2393</v>
      </c>
      <c r="AB637" t="str">
        <f>+IF(W637="","-",IF(W637="UNICO","CENSO","MUESTRA"))</f>
        <v>MUESTRA</v>
      </c>
      <c r="AC637" t="s">
        <v>2397</v>
      </c>
      <c r="AD637" t="s">
        <v>134</v>
      </c>
    </row>
    <row r="638" spans="1:30" x14ac:dyDescent="0.25">
      <c r="A638" s="5" t="str">
        <f t="shared" si="9"/>
        <v>0071DE0702</v>
      </c>
      <c r="B638" s="23" t="s">
        <v>2119</v>
      </c>
      <c r="C638" t="s">
        <v>1245</v>
      </c>
      <c r="D638" t="s">
        <v>1243</v>
      </c>
      <c r="E638" t="s">
        <v>1244</v>
      </c>
      <c r="F638">
        <v>610077</v>
      </c>
      <c r="G638">
        <v>0</v>
      </c>
      <c r="H638" t="s">
        <v>1259</v>
      </c>
      <c r="I638" t="s">
        <v>20</v>
      </c>
      <c r="J638" t="s">
        <v>74</v>
      </c>
      <c r="K638" t="s">
        <v>21</v>
      </c>
      <c r="M638" t="s">
        <v>17842</v>
      </c>
      <c r="N638" t="s">
        <v>22</v>
      </c>
      <c r="O638" t="s">
        <v>23</v>
      </c>
      <c r="P638" t="s">
        <v>26</v>
      </c>
      <c r="Q638" t="s">
        <v>27</v>
      </c>
      <c r="R638" s="13">
        <v>73</v>
      </c>
      <c r="S638" s="13">
        <v>8</v>
      </c>
      <c r="T638" s="21">
        <v>1</v>
      </c>
      <c r="V638" t="s">
        <v>2115</v>
      </c>
      <c r="W638" t="str">
        <f>+IF(V638="","",IF(MID(V638,1,3)="ECE","UNICO",IF(V638="FINES",CONCATENATE("R",IF(OR(C638="16",C638="21",C638="22",C638="23"),"16212223",IF(OR(C638="15",C638="17",C638="24",C638="25"),"15172425",C638))),IF(V638="CEBAS","UNICO",IF(VALUE(C638)&lt;=11,"AMBA","INTERIOR")))))</f>
        <v>AMBA</v>
      </c>
      <c r="X638" s="20" t="str">
        <f>+IF(V638="","-",CONCATENATE(V638,"_",W638))</f>
        <v>EPA_AMBA</v>
      </c>
      <c r="Y638" s="59">
        <v>0.30276315772172169</v>
      </c>
      <c r="Z638" t="str">
        <f>+IFERROR(VLOOKUP(H638,#REF!,2,FALSE),"-")</f>
        <v>-</v>
      </c>
      <c r="AA638" t="s">
        <v>2393</v>
      </c>
      <c r="AB638" t="str">
        <f>+IF(W638="","-",IF(W638="UNICO","CENSO","MUESTRA"))</f>
        <v>MUESTRA</v>
      </c>
      <c r="AC638" t="s">
        <v>2398</v>
      </c>
      <c r="AD638" t="s">
        <v>134</v>
      </c>
    </row>
    <row r="639" spans="1:30" x14ac:dyDescent="0.25">
      <c r="A639" s="5" t="str">
        <f t="shared" si="9"/>
        <v>0001DE0703</v>
      </c>
      <c r="B639" s="23" t="s">
        <v>2119</v>
      </c>
      <c r="C639" t="s">
        <v>19</v>
      </c>
      <c r="D639" t="s">
        <v>17</v>
      </c>
      <c r="E639" t="s">
        <v>18</v>
      </c>
      <c r="F639">
        <v>611389</v>
      </c>
      <c r="G639">
        <v>0</v>
      </c>
      <c r="H639" t="s">
        <v>47</v>
      </c>
      <c r="I639" t="s">
        <v>20</v>
      </c>
      <c r="J639" t="s">
        <v>74</v>
      </c>
      <c r="K639" t="s">
        <v>21</v>
      </c>
      <c r="M639" t="s">
        <v>17843</v>
      </c>
      <c r="N639" t="s">
        <v>22</v>
      </c>
      <c r="O639" t="s">
        <v>23</v>
      </c>
      <c r="P639" t="s">
        <v>26</v>
      </c>
      <c r="Q639" t="s">
        <v>27</v>
      </c>
      <c r="R639" s="13">
        <v>87</v>
      </c>
      <c r="S639" s="13">
        <v>8</v>
      </c>
      <c r="T639" s="21">
        <v>1</v>
      </c>
      <c r="V639" t="s">
        <v>2115</v>
      </c>
      <c r="W639" t="str">
        <f>+IF(V639="","",IF(MID(V639,1,3)="ECE","UNICO",IF(V639="FINES",CONCATENATE("R",IF(OR(C639="16",C639="21",C639="22",C639="23"),"16212223",IF(OR(C639="15",C639="17",C639="24",C639="25"),"15172425",C639))),IF(V639="CEBAS","UNICO",IF(VALUE(C639)&lt;=11,"AMBA","INTERIOR")))))</f>
        <v>AMBA</v>
      </c>
      <c r="X639" s="20" t="str">
        <f>+IF(V639="","-",CONCATENATE(V639,"_",W639))</f>
        <v>EPA_AMBA</v>
      </c>
      <c r="Y639" s="59">
        <v>0.30276758341412802</v>
      </c>
      <c r="Z639" t="str">
        <f>+IFERROR(VLOOKUP(H639,#REF!,2,FALSE),"-")</f>
        <v>-</v>
      </c>
      <c r="AA639" t="s">
        <v>2393</v>
      </c>
      <c r="AB639" t="str">
        <f>+IF(W639="","-",IF(W639="UNICO","CENSO","MUESTRA"))</f>
        <v>MUESTRA</v>
      </c>
      <c r="AC639" t="s">
        <v>2398</v>
      </c>
      <c r="AD639" t="s">
        <v>134</v>
      </c>
    </row>
    <row r="640" spans="1:30" x14ac:dyDescent="0.25">
      <c r="A640" s="5" t="str">
        <f t="shared" si="9"/>
        <v>0111DE0701</v>
      </c>
      <c r="B640" s="23" t="s">
        <v>2119</v>
      </c>
      <c r="C640" t="s">
        <v>246</v>
      </c>
      <c r="D640" t="s">
        <v>575</v>
      </c>
      <c r="E640" t="s">
        <v>1794</v>
      </c>
      <c r="F640">
        <v>603807</v>
      </c>
      <c r="G640">
        <v>0</v>
      </c>
      <c r="H640" t="s">
        <v>1796</v>
      </c>
      <c r="I640" t="s">
        <v>20</v>
      </c>
      <c r="J640" t="s">
        <v>74</v>
      </c>
      <c r="K640" t="s">
        <v>21</v>
      </c>
      <c r="M640" t="s">
        <v>2247</v>
      </c>
      <c r="N640" t="s">
        <v>22</v>
      </c>
      <c r="O640" t="s">
        <v>23</v>
      </c>
      <c r="P640" t="s">
        <v>26</v>
      </c>
      <c r="Q640" t="s">
        <v>27</v>
      </c>
      <c r="R640" s="13">
        <v>130</v>
      </c>
      <c r="S640" s="13">
        <v>9</v>
      </c>
      <c r="T640" s="21">
        <v>1</v>
      </c>
      <c r="V640" t="s">
        <v>2115</v>
      </c>
      <c r="W640" t="str">
        <f>+IF(V640="","",IF(MID(V640,1,3)="ECE","UNICO",IF(V640="FINES",CONCATENATE("R",IF(OR(C640="16",C640="21",C640="22",C640="23"),"16212223",IF(OR(C640="15",C640="17",C640="24",C640="25"),"15172425",C640))),IF(V640="CEBAS","UNICO",IF(VALUE(C640)&lt;=11,"AMBA","INTERIOR")))))</f>
        <v>AMBA</v>
      </c>
      <c r="X640" s="20" t="str">
        <f>+IF(V640="","-",CONCATENATE(V640,"_",W640))</f>
        <v>EPA_AMBA</v>
      </c>
      <c r="Y640" s="59">
        <v>0.30323456751333699</v>
      </c>
      <c r="Z640" t="str">
        <f>+IFERROR(VLOOKUP(H640,#REF!,2,FALSE),"-")</f>
        <v>-</v>
      </c>
      <c r="AA640" t="s">
        <v>2393</v>
      </c>
      <c r="AB640" t="str">
        <f>+IF(W640="","-",IF(W640="UNICO","CENSO","MUESTRA"))</f>
        <v>MUESTRA</v>
      </c>
      <c r="AC640" t="s">
        <v>2397</v>
      </c>
      <c r="AD640" t="s">
        <v>134</v>
      </c>
    </row>
    <row r="641" spans="1:30" x14ac:dyDescent="0.25">
      <c r="A641" s="5" t="str">
        <f t="shared" si="9"/>
        <v>0045DE0705</v>
      </c>
      <c r="B641" s="23" t="s">
        <v>2119</v>
      </c>
      <c r="C641" t="s">
        <v>140</v>
      </c>
      <c r="D641" t="s">
        <v>760</v>
      </c>
      <c r="E641" t="s">
        <v>761</v>
      </c>
      <c r="F641">
        <v>613580</v>
      </c>
      <c r="G641">
        <v>0</v>
      </c>
      <c r="H641" t="s">
        <v>776</v>
      </c>
      <c r="I641" t="s">
        <v>20</v>
      </c>
      <c r="J641" t="s">
        <v>74</v>
      </c>
      <c r="K641" t="s">
        <v>21</v>
      </c>
      <c r="M641" t="s">
        <v>17778</v>
      </c>
      <c r="N641" t="s">
        <v>22</v>
      </c>
      <c r="O641" t="s">
        <v>23</v>
      </c>
      <c r="P641" t="s">
        <v>26</v>
      </c>
      <c r="Q641" t="s">
        <v>27</v>
      </c>
      <c r="R641" s="13">
        <v>48</v>
      </c>
      <c r="S641" s="13">
        <v>3</v>
      </c>
      <c r="T641" s="21">
        <v>1</v>
      </c>
      <c r="V641" t="s">
        <v>2115</v>
      </c>
      <c r="W641" t="str">
        <f>+IF(V641="","",IF(MID(V641,1,3)="ECE","UNICO",IF(V641="FINES",CONCATENATE("R",IF(OR(C641="16",C641="21",C641="22",C641="23"),"16212223",IF(OR(C641="15",C641="17",C641="24",C641="25"),"15172425",C641))),IF(V641="CEBAS","UNICO",IF(VALUE(C641)&lt;=11,"AMBA","INTERIOR")))))</f>
        <v>AMBA</v>
      </c>
      <c r="X641" s="20" t="str">
        <f>+IF(V641="","-",CONCATENATE(V641,"_",W641))</f>
        <v>EPA_AMBA</v>
      </c>
      <c r="Y641" s="59">
        <v>0.30366297187031932</v>
      </c>
      <c r="Z641" t="str">
        <f>+IFERROR(VLOOKUP(H641,#REF!,2,FALSE),"-")</f>
        <v>-</v>
      </c>
      <c r="AA641" t="s">
        <v>2393</v>
      </c>
      <c r="AB641" t="str">
        <f>+IF(W641="","-",IF(W641="UNICO","CENSO","MUESTRA"))</f>
        <v>MUESTRA</v>
      </c>
      <c r="AC641" t="s">
        <v>2398</v>
      </c>
      <c r="AD641" t="s">
        <v>134</v>
      </c>
    </row>
    <row r="642" spans="1:30" x14ac:dyDescent="0.25">
      <c r="A642" s="5" t="str">
        <f t="shared" si="9"/>
        <v>0047DE0702</v>
      </c>
      <c r="B642" s="23" t="s">
        <v>2119</v>
      </c>
      <c r="C642" t="s">
        <v>158</v>
      </c>
      <c r="D642" t="s">
        <v>811</v>
      </c>
      <c r="E642" t="s">
        <v>812</v>
      </c>
      <c r="F642">
        <v>600164</v>
      </c>
      <c r="G642">
        <v>0</v>
      </c>
      <c r="H642" t="s">
        <v>814</v>
      </c>
      <c r="I642" t="s">
        <v>20</v>
      </c>
      <c r="J642" t="s">
        <v>74</v>
      </c>
      <c r="K642" t="s">
        <v>21</v>
      </c>
      <c r="M642" t="s">
        <v>17844</v>
      </c>
      <c r="N642" t="s">
        <v>22</v>
      </c>
      <c r="O642" t="s">
        <v>23</v>
      </c>
      <c r="P642" t="s">
        <v>26</v>
      </c>
      <c r="Q642" t="s">
        <v>27</v>
      </c>
      <c r="R642" s="13">
        <v>94</v>
      </c>
      <c r="S642" s="13">
        <v>7</v>
      </c>
      <c r="T642" s="21">
        <v>1</v>
      </c>
      <c r="V642" t="s">
        <v>2115</v>
      </c>
      <c r="W642" t="str">
        <f>+IF(V642="","",IF(MID(V642,1,3)="ECE","UNICO",IF(V642="FINES",CONCATENATE("R",IF(OR(C642="16",C642="21",C642="22",C642="23"),"16212223",IF(OR(C642="15",C642="17",C642="24",C642="25"),"15172425",C642))),IF(V642="CEBAS","UNICO",IF(VALUE(C642)&lt;=11,"AMBA","INTERIOR")))))</f>
        <v>AMBA</v>
      </c>
      <c r="X642" s="20" t="str">
        <f>+IF(V642="","-",CONCATENATE(V642,"_",W642))</f>
        <v>EPA_AMBA</v>
      </c>
      <c r="Y642" s="59">
        <v>0.30519177301509959</v>
      </c>
      <c r="Z642" t="str">
        <f>+IFERROR(VLOOKUP(H642,#REF!,2,FALSE),"-")</f>
        <v>-</v>
      </c>
      <c r="AA642" t="s">
        <v>2393</v>
      </c>
      <c r="AB642" t="str">
        <f>+IF(W642="","-",IF(W642="UNICO","CENSO","MUESTRA"))</f>
        <v>MUESTRA</v>
      </c>
      <c r="AC642" t="s">
        <v>2397</v>
      </c>
      <c r="AD642" t="s">
        <v>134</v>
      </c>
    </row>
    <row r="643" spans="1:30" x14ac:dyDescent="0.25">
      <c r="A643" s="5" t="str">
        <f t="shared" ref="A643:A706" si="10">+H643</f>
        <v>0005DE0702</v>
      </c>
      <c r="B643" s="23" t="s">
        <v>2119</v>
      </c>
      <c r="C643" t="s">
        <v>246</v>
      </c>
      <c r="D643" t="s">
        <v>243</v>
      </c>
      <c r="E643" t="s">
        <v>245</v>
      </c>
      <c r="F643">
        <v>603777</v>
      </c>
      <c r="G643">
        <v>0</v>
      </c>
      <c r="H643" t="s">
        <v>253</v>
      </c>
      <c r="I643" t="s">
        <v>20</v>
      </c>
      <c r="J643" t="s">
        <v>74</v>
      </c>
      <c r="K643" t="s">
        <v>21</v>
      </c>
      <c r="M643" t="s">
        <v>17833</v>
      </c>
      <c r="N643" t="s">
        <v>22</v>
      </c>
      <c r="O643" t="s">
        <v>23</v>
      </c>
      <c r="P643" t="s">
        <v>26</v>
      </c>
      <c r="Q643" t="s">
        <v>27</v>
      </c>
      <c r="R643" s="13">
        <v>98</v>
      </c>
      <c r="S643" s="13">
        <v>8</v>
      </c>
      <c r="T643" s="21">
        <v>1</v>
      </c>
      <c r="V643" t="s">
        <v>2115</v>
      </c>
      <c r="W643" t="str">
        <f>+IF(V643="","",IF(MID(V643,1,3)="ECE","UNICO",IF(V643="FINES",CONCATENATE("R",IF(OR(C643="16",C643="21",C643="22",C643="23"),"16212223",IF(OR(C643="15",C643="17",C643="24",C643="25"),"15172425",C643))),IF(V643="CEBAS","UNICO",IF(VALUE(C643)&lt;=11,"AMBA","INTERIOR")))))</f>
        <v>AMBA</v>
      </c>
      <c r="X643" s="20" t="str">
        <f>+IF(V643="","-",CONCATENATE(V643,"_",W643))</f>
        <v>EPA_AMBA</v>
      </c>
      <c r="Y643" s="59">
        <v>0.30627337180905873</v>
      </c>
      <c r="Z643" t="str">
        <f>+IFERROR(VLOOKUP(H643,#REF!,2,FALSE),"-")</f>
        <v>-</v>
      </c>
      <c r="AA643" t="s">
        <v>2393</v>
      </c>
      <c r="AB643" t="str">
        <f>+IF(W643="","-",IF(W643="UNICO","CENSO","MUESTRA"))</f>
        <v>MUESTRA</v>
      </c>
      <c r="AC643" t="s">
        <v>2398</v>
      </c>
      <c r="AD643" t="s">
        <v>134</v>
      </c>
    </row>
    <row r="644" spans="1:30" x14ac:dyDescent="0.25">
      <c r="A644" s="5" t="str">
        <f t="shared" si="10"/>
        <v>0005DE0703</v>
      </c>
      <c r="B644" s="23" t="s">
        <v>2119</v>
      </c>
      <c r="C644" t="s">
        <v>246</v>
      </c>
      <c r="D644" t="s">
        <v>243</v>
      </c>
      <c r="E644" t="s">
        <v>245</v>
      </c>
      <c r="F644">
        <v>602025</v>
      </c>
      <c r="G644">
        <v>0</v>
      </c>
      <c r="H644" t="s">
        <v>257</v>
      </c>
      <c r="I644" t="s">
        <v>20</v>
      </c>
      <c r="J644" t="s">
        <v>74</v>
      </c>
      <c r="K644" t="s">
        <v>21</v>
      </c>
      <c r="M644" t="s">
        <v>17845</v>
      </c>
      <c r="N644" t="s">
        <v>22</v>
      </c>
      <c r="O644" t="s">
        <v>23</v>
      </c>
      <c r="P644" t="s">
        <v>26</v>
      </c>
      <c r="Q644" t="s">
        <v>27</v>
      </c>
      <c r="R644" s="13">
        <v>96</v>
      </c>
      <c r="S644" s="13">
        <v>9</v>
      </c>
      <c r="T644" s="21">
        <v>1</v>
      </c>
      <c r="V644" t="s">
        <v>2115</v>
      </c>
      <c r="W644" t="str">
        <f>+IF(V644="","",IF(MID(V644,1,3)="ECE","UNICO",IF(V644="FINES",CONCATENATE("R",IF(OR(C644="16",C644="21",C644="22",C644="23"),"16212223",IF(OR(C644="15",C644="17",C644="24",C644="25"),"15172425",C644))),IF(V644="CEBAS","UNICO",IF(VALUE(C644)&lt;=11,"AMBA","INTERIOR")))))</f>
        <v>AMBA</v>
      </c>
      <c r="X644" s="20" t="str">
        <f>+IF(V644="","-",CONCATENATE(V644,"_",W644))</f>
        <v>EPA_AMBA</v>
      </c>
      <c r="Y644" s="59">
        <v>0.30774349429541159</v>
      </c>
      <c r="Z644" t="str">
        <f>+IFERROR(VLOOKUP(H644,#REF!,2,FALSE),"-")</f>
        <v>-</v>
      </c>
      <c r="AA644" t="s">
        <v>2393</v>
      </c>
      <c r="AB644" t="str">
        <f>+IF(W644="","-",IF(W644="UNICO","CENSO","MUESTRA"))</f>
        <v>MUESTRA</v>
      </c>
      <c r="AC644" t="s">
        <v>2397</v>
      </c>
      <c r="AD644" t="s">
        <v>134</v>
      </c>
    </row>
    <row r="645" spans="1:30" x14ac:dyDescent="0.25">
      <c r="A645" s="5" t="str">
        <f t="shared" si="10"/>
        <v>0095DE0702</v>
      </c>
      <c r="B645" s="23" t="s">
        <v>2119</v>
      </c>
      <c r="C645" t="s">
        <v>884</v>
      </c>
      <c r="D645" t="s">
        <v>1574</v>
      </c>
      <c r="E645" t="s">
        <v>1575</v>
      </c>
      <c r="F645">
        <v>601022</v>
      </c>
      <c r="G645">
        <v>0</v>
      </c>
      <c r="H645" t="s">
        <v>1580</v>
      </c>
      <c r="I645" t="s">
        <v>20</v>
      </c>
      <c r="J645" t="s">
        <v>74</v>
      </c>
      <c r="K645" t="s">
        <v>21</v>
      </c>
      <c r="M645" t="s">
        <v>17823</v>
      </c>
      <c r="N645" t="s">
        <v>22</v>
      </c>
      <c r="O645" t="s">
        <v>23</v>
      </c>
      <c r="P645" t="s">
        <v>26</v>
      </c>
      <c r="Q645" t="s">
        <v>27</v>
      </c>
      <c r="R645" s="13">
        <v>107</v>
      </c>
      <c r="S645" s="13">
        <v>10</v>
      </c>
      <c r="T645" s="21">
        <v>1</v>
      </c>
      <c r="V645" t="s">
        <v>2115</v>
      </c>
      <c r="W645" t="str">
        <f>+IF(V645="","",IF(MID(V645,1,3)="ECE","UNICO",IF(V645="FINES",CONCATENATE("R",IF(OR(C645="16",C645="21",C645="22",C645="23"),"16212223",IF(OR(C645="15",C645="17",C645="24",C645="25"),"15172425",C645))),IF(V645="CEBAS","UNICO",IF(VALUE(C645)&lt;=11,"AMBA","INTERIOR")))))</f>
        <v>AMBA</v>
      </c>
      <c r="X645" s="20" t="str">
        <f>+IF(V645="","-",CONCATENATE(V645,"_",W645))</f>
        <v>EPA_AMBA</v>
      </c>
      <c r="Y645" s="59">
        <v>0.30814520807729828</v>
      </c>
      <c r="Z645" t="str">
        <f>+IFERROR(VLOOKUP(H645,#REF!,2,FALSE),"-")</f>
        <v>-</v>
      </c>
      <c r="AA645" t="s">
        <v>2393</v>
      </c>
      <c r="AB645" t="str">
        <f>+IF(W645="","-",IF(W645="UNICO","CENSO","MUESTRA"))</f>
        <v>MUESTRA</v>
      </c>
      <c r="AC645" t="s">
        <v>2398</v>
      </c>
      <c r="AD645" t="s">
        <v>134</v>
      </c>
    </row>
    <row r="646" spans="1:30" x14ac:dyDescent="0.25">
      <c r="A646" s="5" t="str">
        <f t="shared" si="10"/>
        <v>0096DE0702</v>
      </c>
      <c r="B646" s="23" t="s">
        <v>2119</v>
      </c>
      <c r="C646" t="s">
        <v>884</v>
      </c>
      <c r="D646" t="s">
        <v>1591</v>
      </c>
      <c r="E646" t="s">
        <v>1592</v>
      </c>
      <c r="F646">
        <v>612075</v>
      </c>
      <c r="G646">
        <v>0</v>
      </c>
      <c r="H646" t="s">
        <v>1598</v>
      </c>
      <c r="I646" t="s">
        <v>20</v>
      </c>
      <c r="J646" t="s">
        <v>74</v>
      </c>
      <c r="K646" t="s">
        <v>21</v>
      </c>
      <c r="M646" t="s">
        <v>17823</v>
      </c>
      <c r="N646" t="s">
        <v>22</v>
      </c>
      <c r="O646" t="s">
        <v>23</v>
      </c>
      <c r="P646" t="s">
        <v>26</v>
      </c>
      <c r="Q646" t="s">
        <v>27</v>
      </c>
      <c r="R646" s="13">
        <v>51</v>
      </c>
      <c r="S646" s="13">
        <v>4</v>
      </c>
      <c r="T646" s="21">
        <v>1</v>
      </c>
      <c r="V646" t="s">
        <v>2115</v>
      </c>
      <c r="W646" t="str">
        <f>+IF(V646="","",IF(MID(V646,1,3)="ECE","UNICO",IF(V646="FINES",CONCATENATE("R",IF(OR(C646="16",C646="21",C646="22",C646="23"),"16212223",IF(OR(C646="15",C646="17",C646="24",C646="25"),"15172425",C646))),IF(V646="CEBAS","UNICO",IF(VALUE(C646)&lt;=11,"AMBA","INTERIOR")))))</f>
        <v>AMBA</v>
      </c>
      <c r="X646" s="20" t="str">
        <f>+IF(V646="","-",CONCATENATE(V646,"_",W646))</f>
        <v>EPA_AMBA</v>
      </c>
      <c r="Y646" s="59">
        <v>0.31810030852045329</v>
      </c>
      <c r="Z646" t="str">
        <f>+IFERROR(VLOOKUP(H646,#REF!,2,FALSE),"-")</f>
        <v>-</v>
      </c>
      <c r="AA646" t="s">
        <v>2393</v>
      </c>
      <c r="AB646" t="str">
        <f>+IF(W646="","-",IF(W646="UNICO","CENSO","MUESTRA"))</f>
        <v>MUESTRA</v>
      </c>
      <c r="AC646" t="s">
        <v>2398</v>
      </c>
      <c r="AD646" t="s">
        <v>134</v>
      </c>
    </row>
    <row r="647" spans="1:30" x14ac:dyDescent="0.25">
      <c r="A647" s="5" t="str">
        <f t="shared" si="10"/>
        <v>0117DE0704</v>
      </c>
      <c r="B647" s="23" t="s">
        <v>2119</v>
      </c>
      <c r="C647" t="s">
        <v>140</v>
      </c>
      <c r="D647" t="s">
        <v>85</v>
      </c>
      <c r="E647" t="s">
        <v>1888</v>
      </c>
      <c r="F647">
        <v>602948</v>
      </c>
      <c r="G647">
        <v>0</v>
      </c>
      <c r="H647" t="s">
        <v>1890</v>
      </c>
      <c r="I647" t="s">
        <v>20</v>
      </c>
      <c r="J647" t="s">
        <v>74</v>
      </c>
      <c r="K647" t="s">
        <v>21</v>
      </c>
      <c r="M647" t="s">
        <v>17826</v>
      </c>
      <c r="N647" t="s">
        <v>22</v>
      </c>
      <c r="O647" t="s">
        <v>82</v>
      </c>
      <c r="P647" t="s">
        <v>26</v>
      </c>
      <c r="Q647" t="s">
        <v>27</v>
      </c>
      <c r="R647" s="13">
        <v>47</v>
      </c>
      <c r="S647" s="13">
        <v>4</v>
      </c>
      <c r="T647" s="21">
        <v>1</v>
      </c>
      <c r="V647" t="s">
        <v>2115</v>
      </c>
      <c r="W647" t="str">
        <f>+IF(V647="","",IF(MID(V647,1,3)="ECE","UNICO",IF(V647="FINES",CONCATENATE("R",IF(OR(C647="16",C647="21",C647="22",C647="23"),"16212223",IF(OR(C647="15",C647="17",C647="24",C647="25"),"15172425",C647))),IF(V647="CEBAS","UNICO",IF(VALUE(C647)&lt;=11,"AMBA","INTERIOR")))))</f>
        <v>AMBA</v>
      </c>
      <c r="X647" s="20" t="str">
        <f>+IF(V647="","-",CONCATENATE(V647,"_",W647))</f>
        <v>EPA_AMBA</v>
      </c>
      <c r="Y647" s="59">
        <v>0.32018943915241638</v>
      </c>
      <c r="Z647" t="str">
        <f>+IFERROR(VLOOKUP(H647,#REF!,2,FALSE),"-")</f>
        <v>-</v>
      </c>
      <c r="AA647" t="s">
        <v>2393</v>
      </c>
      <c r="AB647" t="str">
        <f>+IF(W647="","-",IF(W647="UNICO","CENSO","MUESTRA"))</f>
        <v>MUESTRA</v>
      </c>
      <c r="AC647" t="s">
        <v>2397</v>
      </c>
      <c r="AD647" t="s">
        <v>134</v>
      </c>
    </row>
    <row r="648" spans="1:30" x14ac:dyDescent="0.25">
      <c r="A648" s="5" t="str">
        <f t="shared" si="10"/>
        <v>0135DE0703</v>
      </c>
      <c r="B648" s="23" t="s">
        <v>2119</v>
      </c>
      <c r="C648" t="s">
        <v>140</v>
      </c>
      <c r="D648" t="s">
        <v>155</v>
      </c>
      <c r="E648" t="s">
        <v>2074</v>
      </c>
      <c r="F648">
        <v>600119</v>
      </c>
      <c r="G648">
        <v>0</v>
      </c>
      <c r="H648" t="s">
        <v>2078</v>
      </c>
      <c r="I648" t="s">
        <v>20</v>
      </c>
      <c r="J648" t="s">
        <v>74</v>
      </c>
      <c r="K648" t="s">
        <v>21</v>
      </c>
      <c r="M648" t="s">
        <v>18000</v>
      </c>
      <c r="N648" t="s">
        <v>22</v>
      </c>
      <c r="O648" t="s">
        <v>23</v>
      </c>
      <c r="P648" t="s">
        <v>26</v>
      </c>
      <c r="Q648" t="s">
        <v>27</v>
      </c>
      <c r="R648" s="13">
        <v>110</v>
      </c>
      <c r="S648" s="13">
        <v>6</v>
      </c>
      <c r="T648" s="21">
        <v>1</v>
      </c>
      <c r="V648" t="s">
        <v>2115</v>
      </c>
      <c r="W648" t="str">
        <f>+IF(V648="","",IF(MID(V648,1,3)="ECE","UNICO",IF(V648="FINES",CONCATENATE("R",IF(OR(C648="16",C648="21",C648="22",C648="23"),"16212223",IF(OR(C648="15",C648="17",C648="24",C648="25"),"15172425",C648))),IF(V648="CEBAS","UNICO",IF(VALUE(C648)&lt;=11,"AMBA","INTERIOR")))))</f>
        <v>AMBA</v>
      </c>
      <c r="X648" s="20" t="str">
        <f>+IF(V648="","-",CONCATENATE(V648,"_",W648))</f>
        <v>EPA_AMBA</v>
      </c>
      <c r="Y648" s="59">
        <v>0.32121292642644927</v>
      </c>
      <c r="Z648" t="str">
        <f>+IFERROR(VLOOKUP(H648,#REF!,2,FALSE),"-")</f>
        <v>-</v>
      </c>
      <c r="AA648" t="s">
        <v>2393</v>
      </c>
      <c r="AB648" t="str">
        <f>+IF(W648="","-",IF(W648="UNICO","CENSO","MUESTRA"))</f>
        <v>MUESTRA</v>
      </c>
      <c r="AC648" t="s">
        <v>2398</v>
      </c>
      <c r="AD648" t="s">
        <v>134</v>
      </c>
    </row>
    <row r="649" spans="1:30" x14ac:dyDescent="0.25">
      <c r="A649" s="5" t="str">
        <f t="shared" si="10"/>
        <v>0095DE0703</v>
      </c>
      <c r="B649" s="23" t="s">
        <v>2119</v>
      </c>
      <c r="C649" t="s">
        <v>884</v>
      </c>
      <c r="D649" t="s">
        <v>1574</v>
      </c>
      <c r="E649" t="s">
        <v>1575</v>
      </c>
      <c r="F649">
        <v>607654</v>
      </c>
      <c r="G649">
        <v>0</v>
      </c>
      <c r="H649" t="s">
        <v>1583</v>
      </c>
      <c r="I649" t="s">
        <v>20</v>
      </c>
      <c r="J649" t="s">
        <v>74</v>
      </c>
      <c r="K649" t="s">
        <v>21</v>
      </c>
      <c r="M649" t="s">
        <v>17846</v>
      </c>
      <c r="N649" t="s">
        <v>22</v>
      </c>
      <c r="O649" t="s">
        <v>23</v>
      </c>
      <c r="P649" t="s">
        <v>26</v>
      </c>
      <c r="Q649" t="s">
        <v>27</v>
      </c>
      <c r="R649" s="13">
        <v>86</v>
      </c>
      <c r="S649" s="13">
        <v>7</v>
      </c>
      <c r="T649" s="21">
        <v>1</v>
      </c>
      <c r="V649" t="s">
        <v>2115</v>
      </c>
      <c r="W649" t="str">
        <f>+IF(V649="","",IF(MID(V649,1,3)="ECE","UNICO",IF(V649="FINES",CONCATENATE("R",IF(OR(C649="16",C649="21",C649="22",C649="23"),"16212223",IF(OR(C649="15",C649="17",C649="24",C649="25"),"15172425",C649))),IF(V649="CEBAS","UNICO",IF(VALUE(C649)&lt;=11,"AMBA","INTERIOR")))))</f>
        <v>AMBA</v>
      </c>
      <c r="X649" s="20" t="str">
        <f>+IF(V649="","-",CONCATENATE(V649,"_",W649))</f>
        <v>EPA_AMBA</v>
      </c>
      <c r="Y649" s="59">
        <v>0.32371845965584117</v>
      </c>
      <c r="Z649" t="str">
        <f>+IFERROR(VLOOKUP(H649,#REF!,2,FALSE),"-")</f>
        <v>-</v>
      </c>
      <c r="AA649" t="s">
        <v>2393</v>
      </c>
      <c r="AB649" t="str">
        <f>+IF(W649="","-",IF(W649="UNICO","CENSO","MUESTRA"))</f>
        <v>MUESTRA</v>
      </c>
      <c r="AC649" t="s">
        <v>2397</v>
      </c>
      <c r="AD649" t="s">
        <v>134</v>
      </c>
    </row>
    <row r="650" spans="1:30" x14ac:dyDescent="0.25">
      <c r="A650" s="5" t="str">
        <f t="shared" si="10"/>
        <v>0069DE0705</v>
      </c>
      <c r="B650" s="23" t="s">
        <v>2119</v>
      </c>
      <c r="C650" t="s">
        <v>1079</v>
      </c>
      <c r="D650" t="s">
        <v>1077</v>
      </c>
      <c r="E650" t="s">
        <v>1078</v>
      </c>
      <c r="F650">
        <v>608696</v>
      </c>
      <c r="G650">
        <v>0</v>
      </c>
      <c r="H650" t="s">
        <v>1130</v>
      </c>
      <c r="I650" t="s">
        <v>20</v>
      </c>
      <c r="J650" t="s">
        <v>74</v>
      </c>
      <c r="K650" t="s">
        <v>21</v>
      </c>
      <c r="M650" t="s">
        <v>17847</v>
      </c>
      <c r="N650" t="s">
        <v>22</v>
      </c>
      <c r="O650" t="s">
        <v>23</v>
      </c>
      <c r="P650" t="s">
        <v>26</v>
      </c>
      <c r="Q650" t="s">
        <v>27</v>
      </c>
      <c r="R650" s="13">
        <v>80</v>
      </c>
      <c r="S650" s="13">
        <v>6</v>
      </c>
      <c r="T650" s="21">
        <v>1</v>
      </c>
      <c r="V650" t="s">
        <v>2115</v>
      </c>
      <c r="W650" t="str">
        <f>+IF(V650="","",IF(MID(V650,1,3)="ECE","UNICO",IF(V650="FINES",CONCATENATE("R",IF(OR(C650="16",C650="21",C650="22",C650="23"),"16212223",IF(OR(C650="15",C650="17",C650="24",C650="25"),"15172425",C650))),IF(V650="CEBAS","UNICO",IF(VALUE(C650)&lt;=11,"AMBA","INTERIOR")))))</f>
        <v>AMBA</v>
      </c>
      <c r="X650" s="20" t="str">
        <f>+IF(V650="","-",CONCATENATE(V650,"_",W650))</f>
        <v>EPA_AMBA</v>
      </c>
      <c r="Y650" s="59">
        <v>0.32381799032813618</v>
      </c>
      <c r="Z650" t="str">
        <f>+IFERROR(VLOOKUP(H650,#REF!,2,FALSE),"-")</f>
        <v>-</v>
      </c>
      <c r="AA650" t="s">
        <v>2393</v>
      </c>
      <c r="AB650" t="str">
        <f>+IF(W650="","-",IF(W650="UNICO","CENSO","MUESTRA"))</f>
        <v>MUESTRA</v>
      </c>
      <c r="AC650" t="s">
        <v>2397</v>
      </c>
      <c r="AD650" t="s">
        <v>134</v>
      </c>
    </row>
    <row r="651" spans="1:30" x14ac:dyDescent="0.25">
      <c r="A651" s="5" t="str">
        <f t="shared" si="10"/>
        <v>0001DE0713</v>
      </c>
      <c r="B651" s="23" t="s">
        <v>2119</v>
      </c>
      <c r="C651" t="s">
        <v>19</v>
      </c>
      <c r="D651" t="s">
        <v>17</v>
      </c>
      <c r="E651" t="s">
        <v>18</v>
      </c>
      <c r="F651">
        <v>609115</v>
      </c>
      <c r="G651">
        <v>0</v>
      </c>
      <c r="H651" t="s">
        <v>49</v>
      </c>
      <c r="I651" t="s">
        <v>20</v>
      </c>
      <c r="J651" t="s">
        <v>74</v>
      </c>
      <c r="K651" t="s">
        <v>21</v>
      </c>
      <c r="M651" t="s">
        <v>17848</v>
      </c>
      <c r="N651" t="s">
        <v>22</v>
      </c>
      <c r="O651" t="s">
        <v>23</v>
      </c>
      <c r="P651" t="s">
        <v>26</v>
      </c>
      <c r="Q651" t="s">
        <v>27</v>
      </c>
      <c r="R651" s="13">
        <v>201</v>
      </c>
      <c r="S651" s="13">
        <v>15</v>
      </c>
      <c r="T651" s="21">
        <v>1</v>
      </c>
      <c r="V651" t="s">
        <v>2115</v>
      </c>
      <c r="W651" t="str">
        <f>+IF(V651="","",IF(MID(V651,1,3)="ECE","UNICO",IF(V651="FINES",CONCATENATE("R",IF(OR(C651="16",C651="21",C651="22",C651="23"),"16212223",IF(OR(C651="15",C651="17",C651="24",C651="25"),"15172425",C651))),IF(V651="CEBAS","UNICO",IF(VALUE(C651)&lt;=11,"AMBA","INTERIOR")))))</f>
        <v>AMBA</v>
      </c>
      <c r="X651" s="20" t="str">
        <f>+IF(V651="","-",CONCATENATE(V651,"_",W651))</f>
        <v>EPA_AMBA</v>
      </c>
      <c r="Y651" s="59">
        <v>0.33060267847031349</v>
      </c>
      <c r="Z651" t="str">
        <f>+IFERROR(VLOOKUP(H651,#REF!,2,FALSE),"-")</f>
        <v>-</v>
      </c>
      <c r="AA651" t="s">
        <v>2393</v>
      </c>
      <c r="AB651" t="str">
        <f>+IF(W651="","-",IF(W651="UNICO","CENSO","MUESTRA"))</f>
        <v>MUESTRA</v>
      </c>
      <c r="AC651" t="s">
        <v>2398</v>
      </c>
      <c r="AD651" t="s">
        <v>134</v>
      </c>
    </row>
    <row r="652" spans="1:30" x14ac:dyDescent="0.25">
      <c r="A652" s="5" t="str">
        <f t="shared" si="10"/>
        <v>0055DE0701</v>
      </c>
      <c r="B652" s="23" t="s">
        <v>2119</v>
      </c>
      <c r="C652" t="s">
        <v>884</v>
      </c>
      <c r="D652" t="s">
        <v>882</v>
      </c>
      <c r="E652" t="s">
        <v>883</v>
      </c>
      <c r="F652">
        <v>609362</v>
      </c>
      <c r="G652">
        <v>0</v>
      </c>
      <c r="H652" t="s">
        <v>892</v>
      </c>
      <c r="I652" t="s">
        <v>20</v>
      </c>
      <c r="J652" t="s">
        <v>74</v>
      </c>
      <c r="K652" t="s">
        <v>21</v>
      </c>
      <c r="M652" t="s">
        <v>17849</v>
      </c>
      <c r="N652" t="s">
        <v>22</v>
      </c>
      <c r="O652" t="s">
        <v>23</v>
      </c>
      <c r="P652" t="s">
        <v>26</v>
      </c>
      <c r="Q652" t="s">
        <v>27</v>
      </c>
      <c r="R652" s="13">
        <v>147</v>
      </c>
      <c r="S652" s="13">
        <v>14</v>
      </c>
      <c r="T652" s="21">
        <v>1</v>
      </c>
      <c r="V652" t="s">
        <v>2115</v>
      </c>
      <c r="W652" t="str">
        <f>+IF(V652="","",IF(MID(V652,1,3)="ECE","UNICO",IF(V652="FINES",CONCATENATE("R",IF(OR(C652="16",C652="21",C652="22",C652="23"),"16212223",IF(OR(C652="15",C652="17",C652="24",C652="25"),"15172425",C652))),IF(V652="CEBAS","UNICO",IF(VALUE(C652)&lt;=11,"AMBA","INTERIOR")))))</f>
        <v>AMBA</v>
      </c>
      <c r="X652" s="20" t="str">
        <f>+IF(V652="","-",CONCATENATE(V652,"_",W652))</f>
        <v>EPA_AMBA</v>
      </c>
      <c r="Y652" s="59">
        <v>0.3356380682242544</v>
      </c>
      <c r="Z652" t="str">
        <f>+IFERROR(VLOOKUP(H652,#REF!,2,FALSE),"-")</f>
        <v>-</v>
      </c>
      <c r="AA652" t="s">
        <v>2393</v>
      </c>
      <c r="AB652" t="str">
        <f>+IF(W652="","-",IF(W652="UNICO","CENSO","MUESTRA"))</f>
        <v>MUESTRA</v>
      </c>
      <c r="AC652" t="s">
        <v>2398</v>
      </c>
      <c r="AD652" t="s">
        <v>134</v>
      </c>
    </row>
    <row r="653" spans="1:30" x14ac:dyDescent="0.25">
      <c r="A653" s="5" t="str">
        <f t="shared" si="10"/>
        <v>0064DE0701</v>
      </c>
      <c r="B653" s="23" t="s">
        <v>2119</v>
      </c>
      <c r="C653" t="s">
        <v>19</v>
      </c>
      <c r="D653" t="s">
        <v>1037</v>
      </c>
      <c r="E653" t="s">
        <v>1038</v>
      </c>
      <c r="F653">
        <v>601069</v>
      </c>
      <c r="G653">
        <v>0</v>
      </c>
      <c r="H653" t="s">
        <v>1040</v>
      </c>
      <c r="I653" t="s">
        <v>20</v>
      </c>
      <c r="J653" t="s">
        <v>74</v>
      </c>
      <c r="K653" t="s">
        <v>21</v>
      </c>
      <c r="M653" t="s">
        <v>2247</v>
      </c>
      <c r="N653" t="s">
        <v>22</v>
      </c>
      <c r="O653" t="s">
        <v>23</v>
      </c>
      <c r="P653" t="s">
        <v>26</v>
      </c>
      <c r="Q653" t="s">
        <v>27</v>
      </c>
      <c r="R653" s="13">
        <v>69</v>
      </c>
      <c r="S653" s="13">
        <v>4</v>
      </c>
      <c r="T653" s="21">
        <v>1</v>
      </c>
      <c r="V653" t="s">
        <v>2115</v>
      </c>
      <c r="W653" t="str">
        <f>+IF(V653="","",IF(MID(V653,1,3)="ECE","UNICO",IF(V653="FINES",CONCATENATE("R",IF(OR(C653="16",C653="21",C653="22",C653="23"),"16212223",IF(OR(C653="15",C653="17",C653="24",C653="25"),"15172425",C653))),IF(V653="CEBAS","UNICO",IF(VALUE(C653)&lt;=11,"AMBA","INTERIOR")))))</f>
        <v>AMBA</v>
      </c>
      <c r="X653" s="20" t="str">
        <f>+IF(V653="","-",CONCATENATE(V653,"_",W653))</f>
        <v>EPA_AMBA</v>
      </c>
      <c r="Y653" s="59">
        <v>0.33696212266620829</v>
      </c>
      <c r="Z653" t="str">
        <f>+IFERROR(VLOOKUP(H653,#REF!,2,FALSE),"-")</f>
        <v>-</v>
      </c>
      <c r="AA653" t="s">
        <v>2394</v>
      </c>
      <c r="AB653" t="str">
        <f>+IF(W653="","-",IF(W653="UNICO","CENSO","MUESTRA"))</f>
        <v>MUESTRA</v>
      </c>
      <c r="AC653" t="s">
        <v>2398</v>
      </c>
      <c r="AD653" t="s">
        <v>134</v>
      </c>
    </row>
    <row r="654" spans="1:30" x14ac:dyDescent="0.25">
      <c r="A654" s="5" t="str">
        <f t="shared" si="10"/>
        <v>0071DE0703</v>
      </c>
      <c r="B654" s="23" t="s">
        <v>2119</v>
      </c>
      <c r="C654" t="s">
        <v>1245</v>
      </c>
      <c r="D654" t="s">
        <v>1243</v>
      </c>
      <c r="E654" t="s">
        <v>1244</v>
      </c>
      <c r="F654">
        <v>609955</v>
      </c>
      <c r="G654">
        <v>0</v>
      </c>
      <c r="H654" t="s">
        <v>1261</v>
      </c>
      <c r="I654" t="s">
        <v>20</v>
      </c>
      <c r="J654" t="s">
        <v>74</v>
      </c>
      <c r="K654" t="s">
        <v>21</v>
      </c>
      <c r="M654" t="s">
        <v>2324</v>
      </c>
      <c r="N654" t="s">
        <v>22</v>
      </c>
      <c r="O654" t="s">
        <v>23</v>
      </c>
      <c r="P654" t="s">
        <v>26</v>
      </c>
      <c r="Q654" t="s">
        <v>27</v>
      </c>
      <c r="R654" s="13">
        <v>100</v>
      </c>
      <c r="S654" s="13">
        <v>13</v>
      </c>
      <c r="T654" s="21">
        <v>1</v>
      </c>
      <c r="V654" t="s">
        <v>2115</v>
      </c>
      <c r="W654" t="str">
        <f>+IF(V654="","",IF(MID(V654,1,3)="ECE","UNICO",IF(V654="FINES",CONCATENATE("R",IF(OR(C654="16",C654="21",C654="22",C654="23"),"16212223",IF(OR(C654="15",C654="17",C654="24",C654="25"),"15172425",C654))),IF(V654="CEBAS","UNICO",IF(VALUE(C654)&lt;=11,"AMBA","INTERIOR")))))</f>
        <v>AMBA</v>
      </c>
      <c r="X654" s="20" t="str">
        <f>+IF(V654="","-",CONCATENATE(V654,"_",W654))</f>
        <v>EPA_AMBA</v>
      </c>
      <c r="Y654" s="59">
        <v>0.33755427442098918</v>
      </c>
      <c r="Z654" t="str">
        <f>+IFERROR(VLOOKUP(H654,#REF!,2,FALSE),"-")</f>
        <v>-</v>
      </c>
      <c r="AA654" t="s">
        <v>2393</v>
      </c>
      <c r="AB654" t="str">
        <f>+IF(W654="","-",IF(W654="UNICO","CENSO","MUESTRA"))</f>
        <v>MUESTRA</v>
      </c>
      <c r="AC654" t="s">
        <v>2398</v>
      </c>
      <c r="AD654" t="s">
        <v>134</v>
      </c>
    </row>
    <row r="655" spans="1:30" x14ac:dyDescent="0.25">
      <c r="A655" s="5" t="str">
        <f t="shared" si="10"/>
        <v>0073DE0703</v>
      </c>
      <c r="B655" s="23" t="s">
        <v>2119</v>
      </c>
      <c r="C655" t="s">
        <v>1302</v>
      </c>
      <c r="D655" t="s">
        <v>1300</v>
      </c>
      <c r="E655" t="s">
        <v>1301</v>
      </c>
      <c r="F655">
        <v>603278</v>
      </c>
      <c r="G655">
        <v>0</v>
      </c>
      <c r="H655" t="s">
        <v>1317</v>
      </c>
      <c r="I655" t="s">
        <v>20</v>
      </c>
      <c r="J655" t="s">
        <v>74</v>
      </c>
      <c r="K655" t="s">
        <v>21</v>
      </c>
      <c r="M655" t="s">
        <v>2324</v>
      </c>
      <c r="N655" t="s">
        <v>22</v>
      </c>
      <c r="O655" t="s">
        <v>23</v>
      </c>
      <c r="P655" t="s">
        <v>26</v>
      </c>
      <c r="Q655" t="s">
        <v>27</v>
      </c>
      <c r="R655" s="13">
        <v>324</v>
      </c>
      <c r="S655" s="13">
        <v>15</v>
      </c>
      <c r="T655" s="21">
        <v>1</v>
      </c>
      <c r="V655" t="s">
        <v>2115</v>
      </c>
      <c r="W655" t="str">
        <f>+IF(V655="","",IF(MID(V655,1,3)="ECE","UNICO",IF(V655="FINES",CONCATENATE("R",IF(OR(C655="16",C655="21",C655="22",C655="23"),"16212223",IF(OR(C655="15",C655="17",C655="24",C655="25"),"15172425",C655))),IF(V655="CEBAS","UNICO",IF(VALUE(C655)&lt;=11,"AMBA","INTERIOR")))))</f>
        <v>AMBA</v>
      </c>
      <c r="X655" s="20" t="str">
        <f>+IF(V655="","-",CONCATENATE(V655,"_",W655))</f>
        <v>EPA_AMBA</v>
      </c>
      <c r="Y655" s="59">
        <v>0.3410206839844987</v>
      </c>
      <c r="Z655" t="str">
        <f>+IFERROR(VLOOKUP(H655,#REF!,2,FALSE),"-")</f>
        <v>-</v>
      </c>
      <c r="AA655" t="s">
        <v>2393</v>
      </c>
      <c r="AB655" t="str">
        <f>+IF(W655="","-",IF(W655="UNICO","CENSO","MUESTRA"))</f>
        <v>MUESTRA</v>
      </c>
      <c r="AC655" t="s">
        <v>2398</v>
      </c>
      <c r="AD655" t="s">
        <v>134</v>
      </c>
    </row>
    <row r="656" spans="1:30" x14ac:dyDescent="0.25">
      <c r="A656" s="5" t="str">
        <f t="shared" si="10"/>
        <v>0014DE0701</v>
      </c>
      <c r="B656" s="23" t="s">
        <v>2119</v>
      </c>
      <c r="C656" t="s">
        <v>19</v>
      </c>
      <c r="D656" t="s">
        <v>418</v>
      </c>
      <c r="E656" t="s">
        <v>420</v>
      </c>
      <c r="F656">
        <v>611018</v>
      </c>
      <c r="G656">
        <v>0</v>
      </c>
      <c r="H656" t="s">
        <v>423</v>
      </c>
      <c r="I656" t="s">
        <v>20</v>
      </c>
      <c r="J656" t="s">
        <v>74</v>
      </c>
      <c r="K656" t="s">
        <v>21</v>
      </c>
      <c r="M656" t="s">
        <v>17850</v>
      </c>
      <c r="N656" t="s">
        <v>22</v>
      </c>
      <c r="O656" t="s">
        <v>23</v>
      </c>
      <c r="P656" t="s">
        <v>26</v>
      </c>
      <c r="Q656" t="s">
        <v>27</v>
      </c>
      <c r="R656" s="13">
        <v>62</v>
      </c>
      <c r="S656" s="13">
        <v>6</v>
      </c>
      <c r="T656" s="21">
        <v>1</v>
      </c>
      <c r="V656" t="s">
        <v>2115</v>
      </c>
      <c r="W656" t="str">
        <f>+IF(V656="","",IF(MID(V656,1,3)="ECE","UNICO",IF(V656="FINES",CONCATENATE("R",IF(OR(C656="16",C656="21",C656="22",C656="23"),"16212223",IF(OR(C656="15",C656="17",C656="24",C656="25"),"15172425",C656))),IF(V656="CEBAS","UNICO",IF(VALUE(C656)&lt;=11,"AMBA","INTERIOR")))))</f>
        <v>AMBA</v>
      </c>
      <c r="X656" s="20" t="str">
        <f>+IF(V656="","-",CONCATENATE(V656,"_",W656))</f>
        <v>EPA_AMBA</v>
      </c>
      <c r="Y656" s="59">
        <v>0.34609441541963148</v>
      </c>
      <c r="Z656" t="str">
        <f>+IFERROR(VLOOKUP(H656,#REF!,2,FALSE),"-")</f>
        <v>-</v>
      </c>
      <c r="AA656" t="s">
        <v>2393</v>
      </c>
      <c r="AB656" t="str">
        <f>+IF(W656="","-",IF(W656="UNICO","CENSO","MUESTRA"))</f>
        <v>MUESTRA</v>
      </c>
      <c r="AC656" t="s">
        <v>2398</v>
      </c>
      <c r="AD656" t="s">
        <v>134</v>
      </c>
    </row>
    <row r="657" spans="1:30" x14ac:dyDescent="0.25">
      <c r="A657" s="5" t="str">
        <f t="shared" si="10"/>
        <v>0133DE0716</v>
      </c>
      <c r="B657" s="23" t="s">
        <v>2119</v>
      </c>
      <c r="C657" t="s">
        <v>1302</v>
      </c>
      <c r="D657" t="s">
        <v>160</v>
      </c>
      <c r="E657" t="s">
        <v>2049</v>
      </c>
      <c r="F657">
        <v>614093</v>
      </c>
      <c r="G657">
        <v>0</v>
      </c>
      <c r="H657" t="s">
        <v>2064</v>
      </c>
      <c r="I657" t="s">
        <v>20</v>
      </c>
      <c r="J657" t="s">
        <v>74</v>
      </c>
      <c r="K657" t="s">
        <v>21</v>
      </c>
      <c r="M657" t="s">
        <v>17851</v>
      </c>
      <c r="N657" t="s">
        <v>22</v>
      </c>
      <c r="O657" t="s">
        <v>23</v>
      </c>
      <c r="P657" t="s">
        <v>26</v>
      </c>
      <c r="Q657" t="s">
        <v>27</v>
      </c>
      <c r="R657" s="13">
        <v>42</v>
      </c>
      <c r="S657" s="13">
        <v>6</v>
      </c>
      <c r="T657" s="21">
        <v>1</v>
      </c>
      <c r="V657" t="s">
        <v>2115</v>
      </c>
      <c r="W657" t="str">
        <f>+IF(V657="","",IF(MID(V657,1,3)="ECE","UNICO",IF(V657="FINES",CONCATENATE("R",IF(OR(C657="16",C657="21",C657="22",C657="23"),"16212223",IF(OR(C657="15",C657="17",C657="24",C657="25"),"15172425",C657))),IF(V657="CEBAS","UNICO",IF(VALUE(C657)&lt;=11,"AMBA","INTERIOR")))))</f>
        <v>AMBA</v>
      </c>
      <c r="X657" s="20" t="str">
        <f>+IF(V657="","-",CONCATENATE(V657,"_",W657))</f>
        <v>EPA_AMBA</v>
      </c>
      <c r="Y657" s="59">
        <v>0.35005719545814729</v>
      </c>
      <c r="Z657" t="str">
        <f>+IFERROR(VLOOKUP(H657,#REF!,2,FALSE),"-")</f>
        <v>-</v>
      </c>
      <c r="AA657" t="s">
        <v>2393</v>
      </c>
      <c r="AB657" t="str">
        <f>+IF(W657="","-",IF(W657="UNICO","CENSO","MUESTRA"))</f>
        <v>MUESTRA</v>
      </c>
      <c r="AC657" t="s">
        <v>2397</v>
      </c>
      <c r="AD657" t="s">
        <v>134</v>
      </c>
    </row>
    <row r="658" spans="1:30" x14ac:dyDescent="0.25">
      <c r="A658" s="5" t="str">
        <f t="shared" si="10"/>
        <v>0114DE0701</v>
      </c>
      <c r="B658" s="23" t="s">
        <v>2119</v>
      </c>
      <c r="C658" t="s">
        <v>19</v>
      </c>
      <c r="D658" t="s">
        <v>311</v>
      </c>
      <c r="E658" t="s">
        <v>1857</v>
      </c>
      <c r="F658">
        <v>607115</v>
      </c>
      <c r="G658">
        <v>0</v>
      </c>
      <c r="H658" t="s">
        <v>1861</v>
      </c>
      <c r="I658" t="s">
        <v>20</v>
      </c>
      <c r="J658" t="s">
        <v>74</v>
      </c>
      <c r="K658" t="s">
        <v>21</v>
      </c>
      <c r="M658" t="s">
        <v>17852</v>
      </c>
      <c r="N658" t="s">
        <v>22</v>
      </c>
      <c r="O658" t="s">
        <v>23</v>
      </c>
      <c r="P658" t="s">
        <v>26</v>
      </c>
      <c r="Q658" t="s">
        <v>27</v>
      </c>
      <c r="R658" s="13">
        <v>110</v>
      </c>
      <c r="S658" s="13">
        <v>6</v>
      </c>
      <c r="T658" s="21">
        <v>1</v>
      </c>
      <c r="V658" t="s">
        <v>2115</v>
      </c>
      <c r="W658" t="str">
        <f>+IF(V658="","",IF(MID(V658,1,3)="ECE","UNICO",IF(V658="FINES",CONCATENATE("R",IF(OR(C658="16",C658="21",C658="22",C658="23"),"16212223",IF(OR(C658="15",C658="17",C658="24",C658="25"),"15172425",C658))),IF(V658="CEBAS","UNICO",IF(VALUE(C658)&lt;=11,"AMBA","INTERIOR")))))</f>
        <v>AMBA</v>
      </c>
      <c r="X658" s="20" t="str">
        <f>+IF(V658="","-",CONCATENATE(V658,"_",W658))</f>
        <v>EPA_AMBA</v>
      </c>
      <c r="Y658" s="59">
        <v>0.35318576524386541</v>
      </c>
      <c r="Z658" t="str">
        <f>+IFERROR(VLOOKUP(H658,#REF!,2,FALSE),"-")</f>
        <v>-</v>
      </c>
      <c r="AA658" t="s">
        <v>2393</v>
      </c>
      <c r="AB658" t="str">
        <f>+IF(W658="","-",IF(W658="UNICO","CENSO","MUESTRA"))</f>
        <v>MUESTRA</v>
      </c>
      <c r="AC658" t="s">
        <v>2397</v>
      </c>
      <c r="AD658" t="s">
        <v>134</v>
      </c>
    </row>
    <row r="659" spans="1:30" x14ac:dyDescent="0.25">
      <c r="A659" s="5" t="str">
        <f t="shared" si="10"/>
        <v>0069DE0720</v>
      </c>
      <c r="B659" s="23" t="s">
        <v>2119</v>
      </c>
      <c r="C659" t="s">
        <v>1079</v>
      </c>
      <c r="D659" t="s">
        <v>1077</v>
      </c>
      <c r="E659" t="s">
        <v>1078</v>
      </c>
      <c r="F659">
        <v>608942</v>
      </c>
      <c r="G659">
        <v>0</v>
      </c>
      <c r="H659" t="s">
        <v>1113</v>
      </c>
      <c r="I659" t="s">
        <v>20</v>
      </c>
      <c r="J659" t="s">
        <v>74</v>
      </c>
      <c r="K659" t="s">
        <v>21</v>
      </c>
      <c r="M659" t="s">
        <v>17853</v>
      </c>
      <c r="N659" t="s">
        <v>22</v>
      </c>
      <c r="O659" t="s">
        <v>23</v>
      </c>
      <c r="P659" t="s">
        <v>26</v>
      </c>
      <c r="Q659" t="s">
        <v>27</v>
      </c>
      <c r="R659" s="13">
        <v>64</v>
      </c>
      <c r="S659" s="13">
        <v>7</v>
      </c>
      <c r="T659" s="21">
        <v>1</v>
      </c>
      <c r="V659" t="s">
        <v>2115</v>
      </c>
      <c r="W659" t="str">
        <f>+IF(V659="","",IF(MID(V659,1,3)="ECE","UNICO",IF(V659="FINES",CONCATENATE("R",IF(OR(C659="16",C659="21",C659="22",C659="23"),"16212223",IF(OR(C659="15",C659="17",C659="24",C659="25"),"15172425",C659))),IF(V659="CEBAS","UNICO",IF(VALUE(C659)&lt;=11,"AMBA","INTERIOR")))))</f>
        <v>AMBA</v>
      </c>
      <c r="X659" s="20" t="str">
        <f>+IF(V659="","-",CONCATENATE(V659,"_",W659))</f>
        <v>EPA_AMBA</v>
      </c>
      <c r="Y659" s="59">
        <v>0.3789441460057309</v>
      </c>
      <c r="Z659" t="str">
        <f>+IFERROR(VLOOKUP(H659,#REF!,2,FALSE),"-")</f>
        <v>-</v>
      </c>
      <c r="AA659" t="s">
        <v>2393</v>
      </c>
      <c r="AB659" t="str">
        <f>+IF(W659="","-",IF(W659="UNICO","CENSO","MUESTRA"))</f>
        <v>MUESTRA</v>
      </c>
      <c r="AC659" t="s">
        <v>2398</v>
      </c>
      <c r="AD659" t="s">
        <v>134</v>
      </c>
    </row>
    <row r="660" spans="1:30" x14ac:dyDescent="0.25">
      <c r="A660" s="5" t="str">
        <f t="shared" si="10"/>
        <v>0100DE0704</v>
      </c>
      <c r="B660" s="23" t="s">
        <v>2119</v>
      </c>
      <c r="C660" t="s">
        <v>1245</v>
      </c>
      <c r="D660" t="s">
        <v>876</v>
      </c>
      <c r="E660" t="s">
        <v>1674</v>
      </c>
      <c r="F660">
        <v>610729</v>
      </c>
      <c r="G660">
        <v>0</v>
      </c>
      <c r="H660" t="s">
        <v>1683</v>
      </c>
      <c r="I660" t="s">
        <v>20</v>
      </c>
      <c r="J660" t="s">
        <v>74</v>
      </c>
      <c r="K660" t="s">
        <v>21</v>
      </c>
      <c r="M660" t="s">
        <v>17854</v>
      </c>
      <c r="N660" t="s">
        <v>22</v>
      </c>
      <c r="O660" t="s">
        <v>23</v>
      </c>
      <c r="P660" t="s">
        <v>26</v>
      </c>
      <c r="Q660" t="s">
        <v>27</v>
      </c>
      <c r="R660" s="13">
        <v>54</v>
      </c>
      <c r="S660" s="13">
        <v>4</v>
      </c>
      <c r="T660" s="21">
        <v>1</v>
      </c>
      <c r="V660" t="s">
        <v>2115</v>
      </c>
      <c r="W660" t="str">
        <f>+IF(V660="","",IF(MID(V660,1,3)="ECE","UNICO",IF(V660="FINES",CONCATENATE("R",IF(OR(C660="16",C660="21",C660="22",C660="23"),"16212223",IF(OR(C660="15",C660="17",C660="24",C660="25"),"15172425",C660))),IF(V660="CEBAS","UNICO",IF(VALUE(C660)&lt;=11,"AMBA","INTERIOR")))))</f>
        <v>AMBA</v>
      </c>
      <c r="X660" s="20" t="str">
        <f>+IF(V660="","-",CONCATENATE(V660,"_",W660))</f>
        <v>EPA_AMBA</v>
      </c>
      <c r="Y660" s="59">
        <v>0.38247386072621198</v>
      </c>
      <c r="Z660" t="str">
        <f>+IFERROR(VLOOKUP(H660,#REF!,2,FALSE),"-")</f>
        <v>-</v>
      </c>
      <c r="AA660" t="s">
        <v>2393</v>
      </c>
      <c r="AB660" t="str">
        <f>+IF(W660="","-",IF(W660="UNICO","CENSO","MUESTRA"))</f>
        <v>MUESTRA</v>
      </c>
      <c r="AC660" t="s">
        <v>2398</v>
      </c>
      <c r="AD660" t="s">
        <v>134</v>
      </c>
    </row>
    <row r="661" spans="1:30" x14ac:dyDescent="0.25">
      <c r="A661" s="5" t="str">
        <f t="shared" si="10"/>
        <v>0005DE0701</v>
      </c>
      <c r="B661" s="23" t="s">
        <v>2119</v>
      </c>
      <c r="C661" t="s">
        <v>246</v>
      </c>
      <c r="D661" t="s">
        <v>243</v>
      </c>
      <c r="E661" t="s">
        <v>245</v>
      </c>
      <c r="F661">
        <v>611026</v>
      </c>
      <c r="G661">
        <v>0</v>
      </c>
      <c r="H661" t="s">
        <v>255</v>
      </c>
      <c r="I661" t="s">
        <v>20</v>
      </c>
      <c r="J661" t="s">
        <v>74</v>
      </c>
      <c r="K661" t="s">
        <v>21</v>
      </c>
      <c r="M661" t="s">
        <v>2247</v>
      </c>
      <c r="N661" t="s">
        <v>22</v>
      </c>
      <c r="O661" t="s">
        <v>23</v>
      </c>
      <c r="P661" t="s">
        <v>26</v>
      </c>
      <c r="Q661" t="s">
        <v>27</v>
      </c>
      <c r="R661" s="13">
        <v>68</v>
      </c>
      <c r="S661" s="13">
        <v>7</v>
      </c>
      <c r="T661" s="21">
        <v>1</v>
      </c>
      <c r="V661" t="s">
        <v>2115</v>
      </c>
      <c r="W661" t="str">
        <f>+IF(V661="","",IF(MID(V661,1,3)="ECE","UNICO",IF(V661="FINES",CONCATENATE("R",IF(OR(C661="16",C661="21",C661="22",C661="23"),"16212223",IF(OR(C661="15",C661="17",C661="24",C661="25"),"15172425",C661))),IF(V661="CEBAS","UNICO",IF(VALUE(C661)&lt;=11,"AMBA","INTERIOR")))))</f>
        <v>AMBA</v>
      </c>
      <c r="X661" s="20" t="str">
        <f>+IF(V661="","-",CONCATENATE(V661,"_",W661))</f>
        <v>EPA_AMBA</v>
      </c>
      <c r="Y661" s="59">
        <v>0.38530701790985311</v>
      </c>
      <c r="Z661" t="str">
        <f>+IFERROR(VLOOKUP(H661,#REF!,2,FALSE),"-")</f>
        <v>-</v>
      </c>
      <c r="AA661" t="s">
        <v>2393</v>
      </c>
      <c r="AB661" t="str">
        <f>+IF(W661="","-",IF(W661="UNICO","CENSO","MUESTRA"))</f>
        <v>MUESTRA</v>
      </c>
      <c r="AC661" t="s">
        <v>2398</v>
      </c>
      <c r="AD661" t="s">
        <v>134</v>
      </c>
    </row>
    <row r="662" spans="1:30" x14ac:dyDescent="0.25">
      <c r="A662" s="5" t="str">
        <f t="shared" si="10"/>
        <v>0096DE0714</v>
      </c>
      <c r="B662" s="23" t="s">
        <v>2119</v>
      </c>
      <c r="C662" t="s">
        <v>884</v>
      </c>
      <c r="D662" t="s">
        <v>1591</v>
      </c>
      <c r="E662" t="s">
        <v>1592</v>
      </c>
      <c r="F662">
        <v>613668</v>
      </c>
      <c r="G662">
        <v>0</v>
      </c>
      <c r="H662" t="s">
        <v>1608</v>
      </c>
      <c r="I662" t="s">
        <v>20</v>
      </c>
      <c r="J662" t="s">
        <v>74</v>
      </c>
      <c r="K662" t="s">
        <v>21</v>
      </c>
      <c r="M662" t="s">
        <v>17984</v>
      </c>
      <c r="N662" t="s">
        <v>22</v>
      </c>
      <c r="O662" t="s">
        <v>23</v>
      </c>
      <c r="P662" t="s">
        <v>26</v>
      </c>
      <c r="Q662" t="s">
        <v>27</v>
      </c>
      <c r="R662" s="13">
        <v>48</v>
      </c>
      <c r="S662" s="13">
        <v>4</v>
      </c>
      <c r="T662" s="21">
        <v>1</v>
      </c>
      <c r="V662" t="s">
        <v>2115</v>
      </c>
      <c r="W662" t="str">
        <f>+IF(V662="","",IF(MID(V662,1,3)="ECE","UNICO",IF(V662="FINES",CONCATENATE("R",IF(OR(C662="16",C662="21",C662="22",C662="23"),"16212223",IF(OR(C662="15",C662="17",C662="24",C662="25"),"15172425",C662))),IF(V662="CEBAS","UNICO",IF(VALUE(C662)&lt;=11,"AMBA","INTERIOR")))))</f>
        <v>AMBA</v>
      </c>
      <c r="X662" s="20" t="str">
        <f>+IF(V662="","-",CONCATENATE(V662,"_",W662))</f>
        <v>EPA_AMBA</v>
      </c>
      <c r="Y662" s="59">
        <v>0.39280118893932647</v>
      </c>
      <c r="Z662" t="str">
        <f>+IFERROR(VLOOKUP(H662,#REF!,2,FALSE),"-")</f>
        <v>-</v>
      </c>
      <c r="AA662" t="s">
        <v>2393</v>
      </c>
      <c r="AB662" t="str">
        <f>+IF(W662="","-",IF(W662="UNICO","CENSO","MUESTRA"))</f>
        <v>MUESTRA</v>
      </c>
      <c r="AC662" t="s">
        <v>2397</v>
      </c>
      <c r="AD662" t="s">
        <v>134</v>
      </c>
    </row>
    <row r="663" spans="1:30" x14ac:dyDescent="0.25">
      <c r="A663" s="5" t="str">
        <f t="shared" si="10"/>
        <v>0111DE0708</v>
      </c>
      <c r="B663" s="23" t="s">
        <v>2119</v>
      </c>
      <c r="C663" t="s">
        <v>246</v>
      </c>
      <c r="D663" t="s">
        <v>575</v>
      </c>
      <c r="E663" t="s">
        <v>1794</v>
      </c>
      <c r="F663">
        <v>607542</v>
      </c>
      <c r="G663">
        <v>0</v>
      </c>
      <c r="H663" t="s">
        <v>1816</v>
      </c>
      <c r="I663" t="s">
        <v>20</v>
      </c>
      <c r="J663" t="s">
        <v>74</v>
      </c>
      <c r="K663" t="s">
        <v>21</v>
      </c>
      <c r="M663" t="s">
        <v>17855</v>
      </c>
      <c r="N663" t="s">
        <v>22</v>
      </c>
      <c r="O663" t="s">
        <v>23</v>
      </c>
      <c r="P663" t="s">
        <v>26</v>
      </c>
      <c r="Q663" t="s">
        <v>27</v>
      </c>
      <c r="R663" s="13">
        <v>66</v>
      </c>
      <c r="S663" s="13">
        <v>4</v>
      </c>
      <c r="T663" s="21">
        <v>1</v>
      </c>
      <c r="V663" t="s">
        <v>2115</v>
      </c>
      <c r="W663" t="str">
        <f>+IF(V663="","",IF(MID(V663,1,3)="ECE","UNICO",IF(V663="FINES",CONCATENATE("R",IF(OR(C663="16",C663="21",C663="22",C663="23"),"16212223",IF(OR(C663="15",C663="17",C663="24",C663="25"),"15172425",C663))),IF(V663="CEBAS","UNICO",IF(VALUE(C663)&lt;=11,"AMBA","INTERIOR")))))</f>
        <v>AMBA</v>
      </c>
      <c r="X663" s="20" t="str">
        <f>+IF(V663="","-",CONCATENATE(V663,"_",W663))</f>
        <v>EPA_AMBA</v>
      </c>
      <c r="Y663" s="59">
        <v>0.39344559408522939</v>
      </c>
      <c r="Z663" t="str">
        <f>+IFERROR(VLOOKUP(H663,#REF!,2,FALSE),"-")</f>
        <v>-</v>
      </c>
      <c r="AA663" t="s">
        <v>2393</v>
      </c>
      <c r="AB663" t="str">
        <f>+IF(W663="","-",IF(W663="UNICO","CENSO","MUESTRA"))</f>
        <v>MUESTRA</v>
      </c>
      <c r="AC663" t="s">
        <v>2398</v>
      </c>
      <c r="AD663" t="s">
        <v>134</v>
      </c>
    </row>
    <row r="664" spans="1:30" x14ac:dyDescent="0.25">
      <c r="A664" s="5" t="str">
        <f t="shared" si="10"/>
        <v>0047DE0703</v>
      </c>
      <c r="B664" s="23" t="s">
        <v>2119</v>
      </c>
      <c r="C664" t="s">
        <v>158</v>
      </c>
      <c r="D664" t="s">
        <v>811</v>
      </c>
      <c r="E664" t="s">
        <v>812</v>
      </c>
      <c r="F664">
        <v>605769</v>
      </c>
      <c r="G664">
        <v>0</v>
      </c>
      <c r="H664" t="s">
        <v>819</v>
      </c>
      <c r="I664" t="s">
        <v>20</v>
      </c>
      <c r="J664" t="s">
        <v>74</v>
      </c>
      <c r="K664" t="s">
        <v>21</v>
      </c>
      <c r="M664" t="s">
        <v>17856</v>
      </c>
      <c r="N664" t="s">
        <v>22</v>
      </c>
      <c r="O664" t="s">
        <v>23</v>
      </c>
      <c r="P664" t="s">
        <v>26</v>
      </c>
      <c r="Q664" t="s">
        <v>27</v>
      </c>
      <c r="R664" s="13">
        <v>97</v>
      </c>
      <c r="S664" s="13">
        <v>8</v>
      </c>
      <c r="T664" s="21">
        <v>1</v>
      </c>
      <c r="V664" t="s">
        <v>2115</v>
      </c>
      <c r="W664" t="str">
        <f>+IF(V664="","",IF(MID(V664,1,3)="ECE","UNICO",IF(V664="FINES",CONCATENATE("R",IF(OR(C664="16",C664="21",C664="22",C664="23"),"16212223",IF(OR(C664="15",C664="17",C664="24",C664="25"),"15172425",C664))),IF(V664="CEBAS","UNICO",IF(VALUE(C664)&lt;=11,"AMBA","INTERIOR")))))</f>
        <v>AMBA</v>
      </c>
      <c r="X664" s="20" t="str">
        <f>+IF(V664="","-",CONCATENATE(V664,"_",W664))</f>
        <v>EPA_AMBA</v>
      </c>
      <c r="Y664" s="59">
        <v>0.39470805308303319</v>
      </c>
      <c r="Z664" t="str">
        <f>+IFERROR(VLOOKUP(H664,#REF!,2,FALSE),"-")</f>
        <v>-</v>
      </c>
      <c r="AA664" t="s">
        <v>2393</v>
      </c>
      <c r="AB664" t="str">
        <f>+IF(W664="","-",IF(W664="UNICO","CENSO","MUESTRA"))</f>
        <v>MUESTRA</v>
      </c>
      <c r="AC664" t="s">
        <v>2398</v>
      </c>
      <c r="AD664" t="s">
        <v>134</v>
      </c>
    </row>
    <row r="665" spans="1:30" x14ac:dyDescent="0.25">
      <c r="A665" s="5" t="str">
        <f t="shared" si="10"/>
        <v>0083DE0705</v>
      </c>
      <c r="B665" s="23" t="s">
        <v>2119</v>
      </c>
      <c r="C665" t="s">
        <v>158</v>
      </c>
      <c r="D665" t="s">
        <v>1445</v>
      </c>
      <c r="E665" t="s">
        <v>1446</v>
      </c>
      <c r="F665">
        <v>611913</v>
      </c>
      <c r="G665">
        <v>0</v>
      </c>
      <c r="H665" t="s">
        <v>1454</v>
      </c>
      <c r="I665" t="s">
        <v>20</v>
      </c>
      <c r="J665" t="s">
        <v>74</v>
      </c>
      <c r="K665" t="s">
        <v>21</v>
      </c>
      <c r="M665" t="s">
        <v>757</v>
      </c>
      <c r="N665" t="s">
        <v>22</v>
      </c>
      <c r="O665" t="s">
        <v>23</v>
      </c>
      <c r="P665" t="s">
        <v>26</v>
      </c>
      <c r="Q665" t="s">
        <v>27</v>
      </c>
      <c r="R665" s="13">
        <v>235</v>
      </c>
      <c r="S665" s="13">
        <v>17</v>
      </c>
      <c r="T665" s="21">
        <v>1</v>
      </c>
      <c r="V665" t="s">
        <v>2115</v>
      </c>
      <c r="W665" t="str">
        <f>+IF(V665="","",IF(MID(V665,1,3)="ECE","UNICO",IF(V665="FINES",CONCATENATE("R",IF(OR(C665="16",C665="21",C665="22",C665="23"),"16212223",IF(OR(C665="15",C665="17",C665="24",C665="25"),"15172425",C665))),IF(V665="CEBAS","UNICO",IF(VALUE(C665)&lt;=11,"AMBA","INTERIOR")))))</f>
        <v>AMBA</v>
      </c>
      <c r="X665" s="20" t="str">
        <f>+IF(V665="","-",CONCATENATE(V665,"_",W665))</f>
        <v>EPA_AMBA</v>
      </c>
      <c r="Y665" s="59">
        <v>0.39779451820585471</v>
      </c>
      <c r="Z665" t="str">
        <f>+IFERROR(VLOOKUP(H665,#REF!,2,FALSE),"-")</f>
        <v>-</v>
      </c>
      <c r="AA665" t="s">
        <v>2393</v>
      </c>
      <c r="AB665" t="str">
        <f>+IF(W665="","-",IF(W665="UNICO","CENSO","MUESTRA"))</f>
        <v>MUESTRA</v>
      </c>
      <c r="AC665" t="s">
        <v>2398</v>
      </c>
      <c r="AD665" t="s">
        <v>134</v>
      </c>
    </row>
    <row r="666" spans="1:30" x14ac:dyDescent="0.25">
      <c r="A666" s="5" t="str">
        <f t="shared" si="10"/>
        <v>0069DE0716</v>
      </c>
      <c r="B666" s="23" t="s">
        <v>2119</v>
      </c>
      <c r="C666" t="s">
        <v>1079</v>
      </c>
      <c r="D666" t="s">
        <v>1077</v>
      </c>
      <c r="E666" t="s">
        <v>1078</v>
      </c>
      <c r="F666">
        <v>602154</v>
      </c>
      <c r="G666">
        <v>0</v>
      </c>
      <c r="H666" t="s">
        <v>1103</v>
      </c>
      <c r="I666" t="s">
        <v>20</v>
      </c>
      <c r="J666" t="s">
        <v>74</v>
      </c>
      <c r="K666" t="s">
        <v>21</v>
      </c>
      <c r="M666" t="s">
        <v>17851</v>
      </c>
      <c r="N666" t="s">
        <v>22</v>
      </c>
      <c r="O666" t="s">
        <v>23</v>
      </c>
      <c r="P666" t="s">
        <v>26</v>
      </c>
      <c r="Q666" t="s">
        <v>27</v>
      </c>
      <c r="R666" s="13">
        <v>129</v>
      </c>
      <c r="S666" s="13">
        <v>9</v>
      </c>
      <c r="T666" s="21">
        <v>1</v>
      </c>
      <c r="V666" t="s">
        <v>2115</v>
      </c>
      <c r="W666" t="str">
        <f>+IF(V666="","",IF(MID(V666,1,3)="ECE","UNICO",IF(V666="FINES",CONCATENATE("R",IF(OR(C666="16",C666="21",C666="22",C666="23"),"16212223",IF(OR(C666="15",C666="17",C666="24",C666="25"),"15172425",C666))),IF(V666="CEBAS","UNICO",IF(VALUE(C666)&lt;=11,"AMBA","INTERIOR")))))</f>
        <v>AMBA</v>
      </c>
      <c r="X666" s="20" t="str">
        <f>+IF(V666="","-",CONCATENATE(V666,"_",W666))</f>
        <v>EPA_AMBA</v>
      </c>
      <c r="Y666" s="59">
        <v>0.39849586314276653</v>
      </c>
      <c r="Z666" t="str">
        <f>+IFERROR(VLOOKUP(H666,#REF!,2,FALSE),"-")</f>
        <v>-</v>
      </c>
      <c r="AA666" t="s">
        <v>2393</v>
      </c>
      <c r="AB666" t="str">
        <f>+IF(W666="","-",IF(W666="UNICO","CENSO","MUESTRA"))</f>
        <v>MUESTRA</v>
      </c>
      <c r="AC666" t="s">
        <v>2398</v>
      </c>
      <c r="AD666" t="s">
        <v>134</v>
      </c>
    </row>
    <row r="667" spans="1:30" x14ac:dyDescent="0.25">
      <c r="A667" s="5" t="str">
        <f t="shared" si="10"/>
        <v>0045DE0704</v>
      </c>
      <c r="B667" s="23" t="s">
        <v>2119</v>
      </c>
      <c r="C667" t="s">
        <v>140</v>
      </c>
      <c r="D667" t="s">
        <v>760</v>
      </c>
      <c r="E667" t="s">
        <v>761</v>
      </c>
      <c r="F667">
        <v>611472</v>
      </c>
      <c r="G667">
        <v>0</v>
      </c>
      <c r="H667" t="s">
        <v>767</v>
      </c>
      <c r="I667" t="s">
        <v>20</v>
      </c>
      <c r="J667" t="s">
        <v>74</v>
      </c>
      <c r="K667" t="s">
        <v>21</v>
      </c>
      <c r="M667" t="s">
        <v>17857</v>
      </c>
      <c r="N667" t="s">
        <v>22</v>
      </c>
      <c r="O667" t="s">
        <v>23</v>
      </c>
      <c r="P667" t="s">
        <v>26</v>
      </c>
      <c r="Q667" t="s">
        <v>27</v>
      </c>
      <c r="R667" s="13">
        <v>75</v>
      </c>
      <c r="S667" s="13">
        <v>4</v>
      </c>
      <c r="T667" s="21">
        <v>1</v>
      </c>
      <c r="V667" t="s">
        <v>2115</v>
      </c>
      <c r="W667" t="str">
        <f>+IF(V667="","",IF(MID(V667,1,3)="ECE","UNICO",IF(V667="FINES",CONCATENATE("R",IF(OR(C667="16",C667="21",C667="22",C667="23"),"16212223",IF(OR(C667="15",C667="17",C667="24",C667="25"),"15172425",C667))),IF(V667="CEBAS","UNICO",IF(VALUE(C667)&lt;=11,"AMBA","INTERIOR")))))</f>
        <v>AMBA</v>
      </c>
      <c r="X667" s="20" t="str">
        <f>+IF(V667="","-",CONCATENATE(V667,"_",W667))</f>
        <v>EPA_AMBA</v>
      </c>
      <c r="Y667" s="59">
        <v>0.40042224526405329</v>
      </c>
      <c r="Z667" t="str">
        <f>+IFERROR(VLOOKUP(H667,#REF!,2,FALSE),"-")</f>
        <v>-</v>
      </c>
      <c r="AA667" t="s">
        <v>2393</v>
      </c>
      <c r="AB667" t="str">
        <f>+IF(W667="","-",IF(W667="UNICO","CENSO","MUESTRA"))</f>
        <v>MUESTRA</v>
      </c>
      <c r="AC667" t="s">
        <v>2398</v>
      </c>
      <c r="AD667" t="s">
        <v>134</v>
      </c>
    </row>
    <row r="668" spans="1:30" x14ac:dyDescent="0.25">
      <c r="A668" s="5" t="str">
        <f t="shared" si="10"/>
        <v>0062DE0704</v>
      </c>
      <c r="B668" s="23" t="s">
        <v>2119</v>
      </c>
      <c r="C668" t="s">
        <v>246</v>
      </c>
      <c r="D668" t="s">
        <v>958</v>
      </c>
      <c r="E668" t="s">
        <v>959</v>
      </c>
      <c r="F668">
        <v>608161</v>
      </c>
      <c r="G668">
        <v>0</v>
      </c>
      <c r="H668" t="s">
        <v>963</v>
      </c>
      <c r="I668" t="s">
        <v>20</v>
      </c>
      <c r="J668" t="s">
        <v>74</v>
      </c>
      <c r="K668" t="s">
        <v>21</v>
      </c>
      <c r="M668" t="s">
        <v>17826</v>
      </c>
      <c r="N668" t="s">
        <v>22</v>
      </c>
      <c r="O668" t="s">
        <v>23</v>
      </c>
      <c r="P668" t="s">
        <v>26</v>
      </c>
      <c r="Q668" t="s">
        <v>27</v>
      </c>
      <c r="R668" s="13">
        <v>121</v>
      </c>
      <c r="S668" s="13">
        <v>9</v>
      </c>
      <c r="T668" s="21">
        <v>1</v>
      </c>
      <c r="V668" t="s">
        <v>2115</v>
      </c>
      <c r="W668" t="str">
        <f>+IF(V668="","",IF(MID(V668,1,3)="ECE","UNICO",IF(V668="FINES",CONCATENATE("R",IF(OR(C668="16",C668="21",C668="22",C668="23"),"16212223",IF(OR(C668="15",C668="17",C668="24",C668="25"),"15172425",C668))),IF(V668="CEBAS","UNICO",IF(VALUE(C668)&lt;=11,"AMBA","INTERIOR")))))</f>
        <v>AMBA</v>
      </c>
      <c r="X668" s="20" t="str">
        <f>+IF(V668="","-",CONCATENATE(V668,"_",W668))</f>
        <v>EPA_AMBA</v>
      </c>
      <c r="Y668" s="59">
        <v>0.40107430517673492</v>
      </c>
      <c r="Z668" t="str">
        <f>+IFERROR(VLOOKUP(H668,#REF!,2,FALSE),"-")</f>
        <v>-</v>
      </c>
      <c r="AA668" t="s">
        <v>2393</v>
      </c>
      <c r="AB668" t="str">
        <f>+IF(W668="","-",IF(W668="UNICO","CENSO","MUESTRA"))</f>
        <v>MUESTRA</v>
      </c>
      <c r="AC668" t="s">
        <v>2398</v>
      </c>
      <c r="AD668" t="s">
        <v>134</v>
      </c>
    </row>
    <row r="669" spans="1:30" x14ac:dyDescent="0.25">
      <c r="A669" s="5" t="str">
        <f t="shared" si="10"/>
        <v>0133DE0702</v>
      </c>
      <c r="B669" s="23" t="s">
        <v>2119</v>
      </c>
      <c r="C669" t="s">
        <v>1302</v>
      </c>
      <c r="D669" t="s">
        <v>160</v>
      </c>
      <c r="E669" t="s">
        <v>2049</v>
      </c>
      <c r="F669">
        <v>613696</v>
      </c>
      <c r="G669">
        <v>0</v>
      </c>
      <c r="H669" t="s">
        <v>2054</v>
      </c>
      <c r="I669" t="s">
        <v>20</v>
      </c>
      <c r="J669" t="s">
        <v>74</v>
      </c>
      <c r="K669" t="s">
        <v>21</v>
      </c>
      <c r="M669" t="s">
        <v>17833</v>
      </c>
      <c r="N669" t="s">
        <v>22</v>
      </c>
      <c r="O669" t="s">
        <v>23</v>
      </c>
      <c r="P669" t="s">
        <v>26</v>
      </c>
      <c r="Q669" t="s">
        <v>27</v>
      </c>
      <c r="R669" s="13">
        <v>70</v>
      </c>
      <c r="S669" s="13">
        <v>8</v>
      </c>
      <c r="T669" s="21">
        <v>1</v>
      </c>
      <c r="V669" t="s">
        <v>2115</v>
      </c>
      <c r="W669" t="str">
        <f>+IF(V669="","",IF(MID(V669,1,3)="ECE","UNICO",IF(V669="FINES",CONCATENATE("R",IF(OR(C669="16",C669="21",C669="22",C669="23"),"16212223",IF(OR(C669="15",C669="17",C669="24",C669="25"),"15172425",C669))),IF(V669="CEBAS","UNICO",IF(VALUE(C669)&lt;=11,"AMBA","INTERIOR")))))</f>
        <v>AMBA</v>
      </c>
      <c r="X669" s="20" t="str">
        <f>+IF(V669="","-",CONCATENATE(V669,"_",W669))</f>
        <v>EPA_AMBA</v>
      </c>
      <c r="Y669" s="59">
        <v>0.40386047476046788</v>
      </c>
      <c r="Z669" t="str">
        <f>+IFERROR(VLOOKUP(H669,#REF!,2,FALSE),"-")</f>
        <v>-</v>
      </c>
      <c r="AA669" t="s">
        <v>2393</v>
      </c>
      <c r="AB669" t="str">
        <f>+IF(W669="","-",IF(W669="UNICO","CENSO","MUESTRA"))</f>
        <v>MUESTRA</v>
      </c>
      <c r="AC669" t="s">
        <v>2398</v>
      </c>
      <c r="AD669" t="s">
        <v>134</v>
      </c>
    </row>
    <row r="670" spans="1:30" x14ac:dyDescent="0.25">
      <c r="A670" s="5" t="str">
        <f t="shared" si="10"/>
        <v>0132DE0701</v>
      </c>
      <c r="B670" s="23" t="s">
        <v>2119</v>
      </c>
      <c r="C670" t="s">
        <v>1302</v>
      </c>
      <c r="D670" t="s">
        <v>619</v>
      </c>
      <c r="E670" t="s">
        <v>2032</v>
      </c>
      <c r="F670">
        <v>611665</v>
      </c>
      <c r="G670">
        <v>0</v>
      </c>
      <c r="H670" t="s">
        <v>2037</v>
      </c>
      <c r="I670" t="s">
        <v>20</v>
      </c>
      <c r="J670" t="s">
        <v>74</v>
      </c>
      <c r="K670" t="s">
        <v>21</v>
      </c>
      <c r="M670" t="s">
        <v>17858</v>
      </c>
      <c r="N670" t="s">
        <v>22</v>
      </c>
      <c r="O670" t="s">
        <v>23</v>
      </c>
      <c r="P670" t="s">
        <v>26</v>
      </c>
      <c r="Q670" t="s">
        <v>27</v>
      </c>
      <c r="R670" s="13">
        <v>207</v>
      </c>
      <c r="S670" s="13">
        <v>16</v>
      </c>
      <c r="T670" s="21">
        <v>1</v>
      </c>
      <c r="V670" t="s">
        <v>2115</v>
      </c>
      <c r="W670" t="str">
        <f>+IF(V670="","",IF(MID(V670,1,3)="ECE","UNICO",IF(V670="FINES",CONCATENATE("R",IF(OR(C670="16",C670="21",C670="22",C670="23"),"16212223",IF(OR(C670="15",C670="17",C670="24",C670="25"),"15172425",C670))),IF(V670="CEBAS","UNICO",IF(VALUE(C670)&lt;=11,"AMBA","INTERIOR")))))</f>
        <v>AMBA</v>
      </c>
      <c r="X670" s="20" t="str">
        <f>+IF(V670="","-",CONCATENATE(V670,"_",W670))</f>
        <v>EPA_AMBA</v>
      </c>
      <c r="Y670" s="59">
        <v>0.41139695773253571</v>
      </c>
      <c r="Z670" t="str">
        <f>+IFERROR(VLOOKUP(H670,#REF!,2,FALSE),"-")</f>
        <v>-</v>
      </c>
      <c r="AA670" t="s">
        <v>2393</v>
      </c>
      <c r="AB670" t="str">
        <f>+IF(W670="","-",IF(W670="UNICO","CENSO","MUESTRA"))</f>
        <v>MUESTRA</v>
      </c>
      <c r="AC670" t="s">
        <v>2397</v>
      </c>
      <c r="AD670" t="s">
        <v>134</v>
      </c>
    </row>
    <row r="671" spans="1:30" x14ac:dyDescent="0.25">
      <c r="A671" s="5" t="str">
        <f t="shared" si="10"/>
        <v>0071DE0701</v>
      </c>
      <c r="B671" s="23" t="s">
        <v>2119</v>
      </c>
      <c r="C671" t="s">
        <v>1245</v>
      </c>
      <c r="D671" t="s">
        <v>1243</v>
      </c>
      <c r="E671" t="s">
        <v>1244</v>
      </c>
      <c r="F671">
        <v>612009</v>
      </c>
      <c r="G671">
        <v>0</v>
      </c>
      <c r="H671" t="s">
        <v>1253</v>
      </c>
      <c r="I671" t="s">
        <v>20</v>
      </c>
      <c r="J671" t="s">
        <v>74</v>
      </c>
      <c r="K671" t="s">
        <v>21</v>
      </c>
      <c r="M671" t="s">
        <v>17859</v>
      </c>
      <c r="N671" t="s">
        <v>22</v>
      </c>
      <c r="O671" t="s">
        <v>23</v>
      </c>
      <c r="P671" t="s">
        <v>26</v>
      </c>
      <c r="Q671" t="s">
        <v>27</v>
      </c>
      <c r="R671" s="13">
        <v>81</v>
      </c>
      <c r="S671" s="13">
        <v>13</v>
      </c>
      <c r="T671" s="21">
        <v>1</v>
      </c>
      <c r="V671" t="s">
        <v>2115</v>
      </c>
      <c r="W671" t="str">
        <f>+IF(V671="","",IF(MID(V671,1,3)="ECE","UNICO",IF(V671="FINES",CONCATENATE("R",IF(OR(C671="16",C671="21",C671="22",C671="23"),"16212223",IF(OR(C671="15",C671="17",C671="24",C671="25"),"15172425",C671))),IF(V671="CEBAS","UNICO",IF(VALUE(C671)&lt;=11,"AMBA","INTERIOR")))))</f>
        <v>AMBA</v>
      </c>
      <c r="X671" s="20" t="str">
        <f>+IF(V671="","-",CONCATENATE(V671,"_",W671))</f>
        <v>EPA_AMBA</v>
      </c>
      <c r="Y671" s="59">
        <v>0.41488254898124272</v>
      </c>
      <c r="Z671" t="str">
        <f>+IFERROR(VLOOKUP(H671,#REF!,2,FALSE),"-")</f>
        <v>-</v>
      </c>
      <c r="AA671" t="s">
        <v>2393</v>
      </c>
      <c r="AB671" t="str">
        <f>+IF(W671="","-",IF(W671="UNICO","CENSO","MUESTRA"))</f>
        <v>MUESTRA</v>
      </c>
      <c r="AC671" t="s">
        <v>2397</v>
      </c>
      <c r="AD671" t="s">
        <v>134</v>
      </c>
    </row>
    <row r="672" spans="1:30" x14ac:dyDescent="0.25">
      <c r="A672" s="5" t="str">
        <f t="shared" si="10"/>
        <v>0069DE0717</v>
      </c>
      <c r="B672" s="23" t="s">
        <v>2119</v>
      </c>
      <c r="C672" t="s">
        <v>1079</v>
      </c>
      <c r="D672" t="s">
        <v>1077</v>
      </c>
      <c r="E672" t="s">
        <v>1078</v>
      </c>
      <c r="F672">
        <v>612438</v>
      </c>
      <c r="G672">
        <v>0</v>
      </c>
      <c r="H672" t="s">
        <v>1093</v>
      </c>
      <c r="I672" t="s">
        <v>20</v>
      </c>
      <c r="J672" t="s">
        <v>74</v>
      </c>
      <c r="K672" t="s">
        <v>21</v>
      </c>
      <c r="M672" t="s">
        <v>17783</v>
      </c>
      <c r="N672" t="s">
        <v>22</v>
      </c>
      <c r="O672" t="s">
        <v>23</v>
      </c>
      <c r="P672" t="s">
        <v>26</v>
      </c>
      <c r="Q672" t="s">
        <v>27</v>
      </c>
      <c r="R672" s="13">
        <v>182</v>
      </c>
      <c r="S672" s="13">
        <v>15</v>
      </c>
      <c r="T672" s="21">
        <v>1</v>
      </c>
      <c r="V672" t="s">
        <v>2115</v>
      </c>
      <c r="W672" t="str">
        <f>+IF(V672="","",IF(MID(V672,1,3)="ECE","UNICO",IF(V672="FINES",CONCATENATE("R",IF(OR(C672="16",C672="21",C672="22",C672="23"),"16212223",IF(OR(C672="15",C672="17",C672="24",C672="25"),"15172425",C672))),IF(V672="CEBAS","UNICO",IF(VALUE(C672)&lt;=11,"AMBA","INTERIOR")))))</f>
        <v>AMBA</v>
      </c>
      <c r="X672" s="20" t="str">
        <f>+IF(V672="","-",CONCATENATE(V672,"_",W672))</f>
        <v>EPA_AMBA</v>
      </c>
      <c r="Y672" s="59">
        <v>0.42405178397893911</v>
      </c>
      <c r="Z672" t="str">
        <f>+IFERROR(VLOOKUP(H672,#REF!,2,FALSE),"-")</f>
        <v>-</v>
      </c>
      <c r="AA672" t="s">
        <v>2393</v>
      </c>
      <c r="AB672" t="str">
        <f>+IF(W672="","-",IF(W672="UNICO","CENSO","MUESTRA"))</f>
        <v>MUESTRA</v>
      </c>
      <c r="AC672" t="s">
        <v>2397</v>
      </c>
      <c r="AD672" t="s">
        <v>134</v>
      </c>
    </row>
    <row r="673" spans="1:30" x14ac:dyDescent="0.25">
      <c r="A673" s="5" t="str">
        <f t="shared" si="10"/>
        <v>0032DE0702</v>
      </c>
      <c r="B673" s="23" t="s">
        <v>2119</v>
      </c>
      <c r="C673" t="s">
        <v>584</v>
      </c>
      <c r="D673" t="s">
        <v>582</v>
      </c>
      <c r="E673" t="s">
        <v>583</v>
      </c>
      <c r="F673">
        <v>608848</v>
      </c>
      <c r="G673">
        <v>0</v>
      </c>
      <c r="H673" t="s">
        <v>588</v>
      </c>
      <c r="I673" t="s">
        <v>20</v>
      </c>
      <c r="J673" t="s">
        <v>74</v>
      </c>
      <c r="K673" t="s">
        <v>21</v>
      </c>
      <c r="M673" t="s">
        <v>17860</v>
      </c>
      <c r="N673" t="s">
        <v>22</v>
      </c>
      <c r="O673" t="s">
        <v>23</v>
      </c>
      <c r="P673" t="s">
        <v>26</v>
      </c>
      <c r="Q673" t="s">
        <v>27</v>
      </c>
      <c r="R673" s="13">
        <v>107</v>
      </c>
      <c r="S673" s="13">
        <v>9</v>
      </c>
      <c r="T673" s="21">
        <v>1</v>
      </c>
      <c r="V673" t="s">
        <v>2115</v>
      </c>
      <c r="W673" t="str">
        <f>+IF(V673="","",IF(MID(V673,1,3)="ECE","UNICO",IF(V673="FINES",CONCATENATE("R",IF(OR(C673="16",C673="21",C673="22",C673="23"),"16212223",IF(OR(C673="15",C673="17",C673="24",C673="25"),"15172425",C673))),IF(V673="CEBAS","UNICO",IF(VALUE(C673)&lt;=11,"AMBA","INTERIOR")))))</f>
        <v>AMBA</v>
      </c>
      <c r="X673" s="20" t="str">
        <f>+IF(V673="","-",CONCATENATE(V673,"_",W673))</f>
        <v>EPA_AMBA</v>
      </c>
      <c r="Y673" s="59">
        <v>0.42759847044944771</v>
      </c>
      <c r="Z673" t="str">
        <f>+IFERROR(VLOOKUP(H673,#REF!,2,FALSE),"-")</f>
        <v>-</v>
      </c>
      <c r="AA673" t="s">
        <v>2393</v>
      </c>
      <c r="AB673" t="str">
        <f>+IF(W673="","-",IF(W673="UNICO","CENSO","MUESTRA"))</f>
        <v>MUESTRA</v>
      </c>
      <c r="AC673" t="s">
        <v>2397</v>
      </c>
      <c r="AD673" t="s">
        <v>134</v>
      </c>
    </row>
    <row r="674" spans="1:30" x14ac:dyDescent="0.25">
      <c r="A674" s="5" t="str">
        <f t="shared" si="10"/>
        <v>0004DE0703</v>
      </c>
      <c r="B674" s="23" t="s">
        <v>2119</v>
      </c>
      <c r="C674" t="s">
        <v>186</v>
      </c>
      <c r="D674" t="s">
        <v>183</v>
      </c>
      <c r="E674" t="s">
        <v>185</v>
      </c>
      <c r="F674">
        <v>613279</v>
      </c>
      <c r="G674">
        <v>0</v>
      </c>
      <c r="H674" t="s">
        <v>191</v>
      </c>
      <c r="I674" t="s">
        <v>20</v>
      </c>
      <c r="J674" t="s">
        <v>74</v>
      </c>
      <c r="K674" t="s">
        <v>21</v>
      </c>
      <c r="M674" t="s">
        <v>17861</v>
      </c>
      <c r="N674" t="s">
        <v>22</v>
      </c>
      <c r="O674" t="s">
        <v>23</v>
      </c>
      <c r="P674" t="s">
        <v>26</v>
      </c>
      <c r="Q674" t="s">
        <v>27</v>
      </c>
      <c r="R674" s="13">
        <v>88</v>
      </c>
      <c r="S674" s="13">
        <v>8</v>
      </c>
      <c r="T674" s="21">
        <v>1</v>
      </c>
      <c r="V674" t="s">
        <v>2115</v>
      </c>
      <c r="W674" t="str">
        <f>+IF(V674="","",IF(MID(V674,1,3)="ECE","UNICO",IF(V674="FINES",CONCATENATE("R",IF(OR(C674="16",C674="21",C674="22",C674="23"),"16212223",IF(OR(C674="15",C674="17",C674="24",C674="25"),"15172425",C674))),IF(V674="CEBAS","UNICO",IF(VALUE(C674)&lt;=11,"AMBA","INTERIOR")))))</f>
        <v>AMBA</v>
      </c>
      <c r="X674" s="20" t="str">
        <f>+IF(V674="","-",CONCATENATE(V674,"_",W674))</f>
        <v>EPA_AMBA</v>
      </c>
      <c r="Y674" s="59">
        <v>0.43514896066565262</v>
      </c>
      <c r="Z674" t="str">
        <f>+IFERROR(VLOOKUP(H674,#REF!,2,FALSE),"-")</f>
        <v>-</v>
      </c>
      <c r="AA674" t="s">
        <v>2393</v>
      </c>
      <c r="AB674" t="str">
        <f>+IF(W674="","-",IF(W674="UNICO","CENSO","MUESTRA"))</f>
        <v>MUESTRA</v>
      </c>
      <c r="AC674" t="s">
        <v>2398</v>
      </c>
      <c r="AD674" t="s">
        <v>134</v>
      </c>
    </row>
    <row r="675" spans="1:30" x14ac:dyDescent="0.25">
      <c r="A675" s="5" t="str">
        <f t="shared" si="10"/>
        <v>0119DE0703</v>
      </c>
      <c r="B675" s="23" t="s">
        <v>2119</v>
      </c>
      <c r="C675" t="s">
        <v>584</v>
      </c>
      <c r="D675" t="s">
        <v>419</v>
      </c>
      <c r="E675" t="s">
        <v>1915</v>
      </c>
      <c r="F675">
        <v>609874</v>
      </c>
      <c r="G675">
        <v>0</v>
      </c>
      <c r="H675" t="s">
        <v>1920</v>
      </c>
      <c r="I675" t="s">
        <v>20</v>
      </c>
      <c r="J675" t="s">
        <v>74</v>
      </c>
      <c r="K675" t="s">
        <v>21</v>
      </c>
      <c r="M675" t="s">
        <v>17862</v>
      </c>
      <c r="N675" t="s">
        <v>22</v>
      </c>
      <c r="O675" t="s">
        <v>23</v>
      </c>
      <c r="P675" t="s">
        <v>26</v>
      </c>
      <c r="Q675" t="s">
        <v>27</v>
      </c>
      <c r="R675" s="13">
        <v>50</v>
      </c>
      <c r="S675" s="13">
        <v>4</v>
      </c>
      <c r="T675" s="21">
        <v>1</v>
      </c>
      <c r="V675" t="s">
        <v>2115</v>
      </c>
      <c r="W675" t="str">
        <f>+IF(V675="","",IF(MID(V675,1,3)="ECE","UNICO",IF(V675="FINES",CONCATENATE("R",IF(OR(C675="16",C675="21",C675="22",C675="23"),"16212223",IF(OR(C675="15",C675="17",C675="24",C675="25"),"15172425",C675))),IF(V675="CEBAS","UNICO",IF(VALUE(C675)&lt;=11,"AMBA","INTERIOR")))))</f>
        <v>AMBA</v>
      </c>
      <c r="X675" s="20" t="str">
        <f>+IF(V675="","-",CONCATENATE(V675,"_",W675))</f>
        <v>EPA_AMBA</v>
      </c>
      <c r="Y675" s="59">
        <v>0.43946074084802111</v>
      </c>
      <c r="Z675" t="str">
        <f>+IFERROR(VLOOKUP(H675,#REF!,2,FALSE),"-")</f>
        <v>-</v>
      </c>
      <c r="AA675" t="s">
        <v>2393</v>
      </c>
      <c r="AB675" t="str">
        <f>+IF(W675="","-",IF(W675="UNICO","CENSO","MUESTRA"))</f>
        <v>MUESTRA</v>
      </c>
      <c r="AC675" t="s">
        <v>2397</v>
      </c>
      <c r="AD675" t="s">
        <v>134</v>
      </c>
    </row>
    <row r="676" spans="1:30" x14ac:dyDescent="0.25">
      <c r="A676" s="5" t="str">
        <f t="shared" si="10"/>
        <v>0133DE0701</v>
      </c>
      <c r="B676" s="23" t="s">
        <v>2119</v>
      </c>
      <c r="C676" t="s">
        <v>1302</v>
      </c>
      <c r="D676" t="s">
        <v>160</v>
      </c>
      <c r="E676" t="s">
        <v>2049</v>
      </c>
      <c r="F676">
        <v>613692</v>
      </c>
      <c r="G676">
        <v>0</v>
      </c>
      <c r="H676" t="s">
        <v>2051</v>
      </c>
      <c r="I676" t="s">
        <v>20</v>
      </c>
      <c r="J676" t="s">
        <v>74</v>
      </c>
      <c r="K676" t="s">
        <v>21</v>
      </c>
      <c r="M676" t="s">
        <v>17994</v>
      </c>
      <c r="N676" t="s">
        <v>22</v>
      </c>
      <c r="O676" t="s">
        <v>23</v>
      </c>
      <c r="P676" t="s">
        <v>26</v>
      </c>
      <c r="Q676" t="s">
        <v>27</v>
      </c>
      <c r="R676" s="13">
        <v>58</v>
      </c>
      <c r="S676" s="13">
        <v>8</v>
      </c>
      <c r="T676" s="21">
        <v>1</v>
      </c>
      <c r="V676" t="s">
        <v>2115</v>
      </c>
      <c r="W676" t="str">
        <f>+IF(V676="","",IF(MID(V676,1,3)="ECE","UNICO",IF(V676="FINES",CONCATENATE("R",IF(OR(C676="16",C676="21",C676="22",C676="23"),"16212223",IF(OR(C676="15",C676="17",C676="24",C676="25"),"15172425",C676))),IF(V676="CEBAS","UNICO",IF(VALUE(C676)&lt;=11,"AMBA","INTERIOR")))))</f>
        <v>AMBA</v>
      </c>
      <c r="X676" s="20" t="str">
        <f>+IF(V676="","-",CONCATENATE(V676,"_",W676))</f>
        <v>EPA_AMBA</v>
      </c>
      <c r="Y676" s="59">
        <v>0.44067611710892779</v>
      </c>
      <c r="Z676" t="str">
        <f>+IFERROR(VLOOKUP(H676,#REF!,2,FALSE),"-")</f>
        <v>-</v>
      </c>
      <c r="AA676" t="s">
        <v>2393</v>
      </c>
      <c r="AB676" t="str">
        <f>+IF(W676="","-",IF(W676="UNICO","CENSO","MUESTRA"))</f>
        <v>MUESTRA</v>
      </c>
      <c r="AC676" t="s">
        <v>2398</v>
      </c>
      <c r="AD676" t="s">
        <v>134</v>
      </c>
    </row>
    <row r="677" spans="1:30" x14ac:dyDescent="0.25">
      <c r="A677" s="5" t="str">
        <f t="shared" si="10"/>
        <v>0047DE0705</v>
      </c>
      <c r="B677" s="23" t="s">
        <v>2119</v>
      </c>
      <c r="C677" t="s">
        <v>158</v>
      </c>
      <c r="D677" t="s">
        <v>811</v>
      </c>
      <c r="E677" t="s">
        <v>812</v>
      </c>
      <c r="F677">
        <v>605912</v>
      </c>
      <c r="G677">
        <v>0</v>
      </c>
      <c r="H677" t="s">
        <v>816</v>
      </c>
      <c r="I677" t="s">
        <v>20</v>
      </c>
      <c r="J677" t="s">
        <v>74</v>
      </c>
      <c r="K677" t="s">
        <v>21</v>
      </c>
      <c r="M677" t="s">
        <v>17863</v>
      </c>
      <c r="N677" t="s">
        <v>22</v>
      </c>
      <c r="O677" t="s">
        <v>23</v>
      </c>
      <c r="P677" t="s">
        <v>26</v>
      </c>
      <c r="Q677" t="s">
        <v>27</v>
      </c>
      <c r="R677" s="13">
        <v>21</v>
      </c>
      <c r="S677" s="13">
        <v>2</v>
      </c>
      <c r="T677" s="21">
        <v>1</v>
      </c>
      <c r="V677" t="s">
        <v>2115</v>
      </c>
      <c r="W677" t="str">
        <f>+IF(V677="","",IF(MID(V677,1,3)="ECE","UNICO",IF(V677="FINES",CONCATENATE("R",IF(OR(C677="16",C677="21",C677="22",C677="23"),"16212223",IF(OR(C677="15",C677="17",C677="24",C677="25"),"15172425",C677))),IF(V677="CEBAS","UNICO",IF(VALUE(C677)&lt;=11,"AMBA","INTERIOR")))))</f>
        <v>AMBA</v>
      </c>
      <c r="X677" s="20" t="str">
        <f>+IF(V677="","-",CONCATENATE(V677,"_",W677))</f>
        <v>EPA_AMBA</v>
      </c>
      <c r="Y677" s="59">
        <v>0.44890198773807949</v>
      </c>
      <c r="Z677" t="str">
        <f>+IFERROR(VLOOKUP(H677,#REF!,2,FALSE),"-")</f>
        <v>-</v>
      </c>
      <c r="AA677" t="s">
        <v>2393</v>
      </c>
      <c r="AB677" t="str">
        <f>+IF(W677="","-",IF(W677="UNICO","CENSO","MUESTRA"))</f>
        <v>MUESTRA</v>
      </c>
      <c r="AC677" t="s">
        <v>2397</v>
      </c>
      <c r="AD677" t="s">
        <v>134</v>
      </c>
    </row>
    <row r="678" spans="1:30" x14ac:dyDescent="0.25">
      <c r="A678" s="5" t="str">
        <f t="shared" si="10"/>
        <v>0085DE0701</v>
      </c>
      <c r="B678" s="23" t="s">
        <v>2119</v>
      </c>
      <c r="C678" t="s">
        <v>584</v>
      </c>
      <c r="D678" t="s">
        <v>1474</v>
      </c>
      <c r="E678" t="s">
        <v>1475</v>
      </c>
      <c r="F678">
        <v>612025</v>
      </c>
      <c r="G678">
        <v>0</v>
      </c>
      <c r="H678" t="s">
        <v>1489</v>
      </c>
      <c r="I678" t="s">
        <v>20</v>
      </c>
      <c r="J678" t="s">
        <v>74</v>
      </c>
      <c r="K678" t="s">
        <v>21</v>
      </c>
      <c r="M678" t="s">
        <v>17864</v>
      </c>
      <c r="N678" t="s">
        <v>22</v>
      </c>
      <c r="O678" t="s">
        <v>23</v>
      </c>
      <c r="P678" t="s">
        <v>26</v>
      </c>
      <c r="Q678" t="s">
        <v>27</v>
      </c>
      <c r="R678" s="13">
        <v>231</v>
      </c>
      <c r="S678" s="13">
        <v>18</v>
      </c>
      <c r="T678" s="21">
        <v>1</v>
      </c>
      <c r="V678" t="s">
        <v>2115</v>
      </c>
      <c r="W678" t="str">
        <f>+IF(V678="","",IF(MID(V678,1,3)="ECE","UNICO",IF(V678="FINES",CONCATENATE("R",IF(OR(C678="16",C678="21",C678="22",C678="23"),"16212223",IF(OR(C678="15",C678="17",C678="24",C678="25"),"15172425",C678))),IF(V678="CEBAS","UNICO",IF(VALUE(C678)&lt;=11,"AMBA","INTERIOR")))))</f>
        <v>AMBA</v>
      </c>
      <c r="X678" s="20" t="str">
        <f>+IF(V678="","-",CONCATENATE(V678,"_",W678))</f>
        <v>EPA_AMBA</v>
      </c>
      <c r="Y678" s="59">
        <v>0.44898064522182241</v>
      </c>
      <c r="Z678" t="str">
        <f>+IFERROR(VLOOKUP(H678,#REF!,2,FALSE),"-")</f>
        <v>-</v>
      </c>
      <c r="AA678" t="s">
        <v>2393</v>
      </c>
      <c r="AB678" t="str">
        <f>+IF(W678="","-",IF(W678="UNICO","CENSO","MUESTRA"))</f>
        <v>MUESTRA</v>
      </c>
      <c r="AC678" t="s">
        <v>2398</v>
      </c>
      <c r="AD678" t="s">
        <v>134</v>
      </c>
    </row>
    <row r="679" spans="1:30" x14ac:dyDescent="0.25">
      <c r="A679" s="5" t="str">
        <f t="shared" si="10"/>
        <v>0055DE0704</v>
      </c>
      <c r="B679" s="23" t="s">
        <v>2119</v>
      </c>
      <c r="C679" t="s">
        <v>884</v>
      </c>
      <c r="D679" t="s">
        <v>882</v>
      </c>
      <c r="E679" t="s">
        <v>883</v>
      </c>
      <c r="F679">
        <v>610589</v>
      </c>
      <c r="G679">
        <v>0</v>
      </c>
      <c r="H679" t="s">
        <v>895</v>
      </c>
      <c r="I679" t="s">
        <v>20</v>
      </c>
      <c r="J679" t="s">
        <v>74</v>
      </c>
      <c r="K679" t="s">
        <v>21</v>
      </c>
      <c r="M679" t="s">
        <v>17865</v>
      </c>
      <c r="N679" t="s">
        <v>22</v>
      </c>
      <c r="O679" t="s">
        <v>23</v>
      </c>
      <c r="P679" t="s">
        <v>26</v>
      </c>
      <c r="Q679" t="s">
        <v>27</v>
      </c>
      <c r="R679" s="13">
        <v>107</v>
      </c>
      <c r="S679" s="13">
        <v>9</v>
      </c>
      <c r="T679" s="21">
        <v>1</v>
      </c>
      <c r="V679" t="s">
        <v>2115</v>
      </c>
      <c r="W679" t="str">
        <f>+IF(V679="","",IF(MID(V679,1,3)="ECE","UNICO",IF(V679="FINES",CONCATENATE("R",IF(OR(C679="16",C679="21",C679="22",C679="23"),"16212223",IF(OR(C679="15",C679="17",C679="24",C679="25"),"15172425",C679))),IF(V679="CEBAS","UNICO",IF(VALUE(C679)&lt;=11,"AMBA","INTERIOR")))))</f>
        <v>AMBA</v>
      </c>
      <c r="X679" s="20" t="str">
        <f>+IF(V679="","-",CONCATENATE(V679,"_",W679))</f>
        <v>EPA_AMBA</v>
      </c>
      <c r="Y679" s="59">
        <v>0.44917364136592758</v>
      </c>
      <c r="Z679" t="str">
        <f>+IFERROR(VLOOKUP(H679,#REF!,2,FALSE),"-")</f>
        <v>-</v>
      </c>
      <c r="AA679" t="s">
        <v>2393</v>
      </c>
      <c r="AB679" t="str">
        <f>+IF(W679="","-",IF(W679="UNICO","CENSO","MUESTRA"))</f>
        <v>MUESTRA</v>
      </c>
      <c r="AC679" t="s">
        <v>2397</v>
      </c>
      <c r="AD679" t="s">
        <v>134</v>
      </c>
    </row>
    <row r="680" spans="1:30" x14ac:dyDescent="0.25">
      <c r="A680" s="5" t="str">
        <f t="shared" si="10"/>
        <v>0001DE0724</v>
      </c>
      <c r="B680" s="23" t="s">
        <v>2119</v>
      </c>
      <c r="C680" t="s">
        <v>19</v>
      </c>
      <c r="D680" t="s">
        <v>17</v>
      </c>
      <c r="E680" t="s">
        <v>18</v>
      </c>
      <c r="F680">
        <v>604899</v>
      </c>
      <c r="G680">
        <v>0</v>
      </c>
      <c r="H680" t="s">
        <v>78</v>
      </c>
      <c r="I680" t="s">
        <v>20</v>
      </c>
      <c r="J680" t="s">
        <v>74</v>
      </c>
      <c r="K680" t="s">
        <v>21</v>
      </c>
      <c r="M680" t="s">
        <v>17866</v>
      </c>
      <c r="N680" t="s">
        <v>22</v>
      </c>
      <c r="O680" t="s">
        <v>23</v>
      </c>
      <c r="P680" t="s">
        <v>26</v>
      </c>
      <c r="Q680" t="s">
        <v>27</v>
      </c>
      <c r="R680" s="13">
        <v>103</v>
      </c>
      <c r="S680" s="13">
        <v>9</v>
      </c>
      <c r="T680" s="21">
        <v>1</v>
      </c>
      <c r="V680" t="s">
        <v>2115</v>
      </c>
      <c r="W680" t="str">
        <f>+IF(V680="","",IF(MID(V680,1,3)="ECE","UNICO",IF(V680="FINES",CONCATENATE("R",IF(OR(C680="16",C680="21",C680="22",C680="23"),"16212223",IF(OR(C680="15",C680="17",C680="24",C680="25"),"15172425",C680))),IF(V680="CEBAS","UNICO",IF(VALUE(C680)&lt;=11,"AMBA","INTERIOR")))))</f>
        <v>AMBA</v>
      </c>
      <c r="X680" s="20" t="str">
        <f>+IF(V680="","-",CONCATENATE(V680,"_",W680))</f>
        <v>EPA_AMBA</v>
      </c>
      <c r="Y680" s="59">
        <v>0.44939577308568079</v>
      </c>
      <c r="Z680" t="str">
        <f>+IFERROR(VLOOKUP(H680,#REF!,2,FALSE),"-")</f>
        <v>-</v>
      </c>
      <c r="AA680" t="s">
        <v>2393</v>
      </c>
      <c r="AB680" t="str">
        <f>+IF(W680="","-",IF(W680="UNICO","CENSO","MUESTRA"))</f>
        <v>MUESTRA</v>
      </c>
      <c r="AC680" t="s">
        <v>2398</v>
      </c>
      <c r="AD680" t="s">
        <v>134</v>
      </c>
    </row>
    <row r="681" spans="1:30" x14ac:dyDescent="0.25">
      <c r="A681" s="5" t="str">
        <f t="shared" si="10"/>
        <v>0004DE0706</v>
      </c>
      <c r="B681" s="23" t="s">
        <v>2119</v>
      </c>
      <c r="C681" t="s">
        <v>186</v>
      </c>
      <c r="D681" t="s">
        <v>183</v>
      </c>
      <c r="E681" t="s">
        <v>185</v>
      </c>
      <c r="F681">
        <v>613492</v>
      </c>
      <c r="G681">
        <v>0</v>
      </c>
      <c r="H681" t="s">
        <v>198</v>
      </c>
      <c r="I681" t="s">
        <v>20</v>
      </c>
      <c r="J681" t="s">
        <v>74</v>
      </c>
      <c r="K681" t="s">
        <v>21</v>
      </c>
      <c r="M681" t="s">
        <v>17785</v>
      </c>
      <c r="N681" t="s">
        <v>22</v>
      </c>
      <c r="O681" t="s">
        <v>23</v>
      </c>
      <c r="P681" t="s">
        <v>26</v>
      </c>
      <c r="Q681" t="s">
        <v>27</v>
      </c>
      <c r="R681" s="13">
        <v>63</v>
      </c>
      <c r="S681" s="13">
        <v>4</v>
      </c>
      <c r="T681" s="21">
        <v>1</v>
      </c>
      <c r="V681" t="s">
        <v>2115</v>
      </c>
      <c r="W681" t="str">
        <f>+IF(V681="","",IF(MID(V681,1,3)="ECE","UNICO",IF(V681="FINES",CONCATENATE("R",IF(OR(C681="16",C681="21",C681="22",C681="23"),"16212223",IF(OR(C681="15",C681="17",C681="24",C681="25"),"15172425",C681))),IF(V681="CEBAS","UNICO",IF(VALUE(C681)&lt;=11,"AMBA","INTERIOR")))))</f>
        <v>AMBA</v>
      </c>
      <c r="X681" s="20" t="str">
        <f>+IF(V681="","-",CONCATENATE(V681,"_",W681))</f>
        <v>EPA_AMBA</v>
      </c>
      <c r="Y681" s="59">
        <v>0.4520233822496314</v>
      </c>
      <c r="Z681" t="str">
        <f>+IFERROR(VLOOKUP(H681,#REF!,2,FALSE),"-")</f>
        <v>-</v>
      </c>
      <c r="AA681" t="s">
        <v>2393</v>
      </c>
      <c r="AB681" t="str">
        <f>+IF(W681="","-",IF(W681="UNICO","CENSO","MUESTRA"))</f>
        <v>MUESTRA</v>
      </c>
      <c r="AC681" t="s">
        <v>2398</v>
      </c>
      <c r="AD681" t="s">
        <v>134</v>
      </c>
    </row>
    <row r="682" spans="1:30" x14ac:dyDescent="0.25">
      <c r="A682" s="5" t="str">
        <f t="shared" si="10"/>
        <v>0133DE0704</v>
      </c>
      <c r="B682" s="23" t="s">
        <v>2119</v>
      </c>
      <c r="C682" t="s">
        <v>1302</v>
      </c>
      <c r="D682" t="s">
        <v>160</v>
      </c>
      <c r="E682" t="s">
        <v>2049</v>
      </c>
      <c r="F682">
        <v>613704</v>
      </c>
      <c r="G682">
        <v>0</v>
      </c>
      <c r="H682" t="s">
        <v>2061</v>
      </c>
      <c r="I682" t="s">
        <v>20</v>
      </c>
      <c r="J682" t="s">
        <v>74</v>
      </c>
      <c r="K682" t="s">
        <v>21</v>
      </c>
      <c r="M682" t="s">
        <v>17867</v>
      </c>
      <c r="N682" t="s">
        <v>22</v>
      </c>
      <c r="O682" t="s">
        <v>23</v>
      </c>
      <c r="P682" t="s">
        <v>26</v>
      </c>
      <c r="Q682" t="s">
        <v>27</v>
      </c>
      <c r="R682" s="13">
        <v>75</v>
      </c>
      <c r="S682" s="13">
        <v>10</v>
      </c>
      <c r="T682" s="21">
        <v>1</v>
      </c>
      <c r="V682" t="s">
        <v>2115</v>
      </c>
      <c r="W682" t="str">
        <f>+IF(V682="","",IF(MID(V682,1,3)="ECE","UNICO",IF(V682="FINES",CONCATENATE("R",IF(OR(C682="16",C682="21",C682="22",C682="23"),"16212223",IF(OR(C682="15",C682="17",C682="24",C682="25"),"15172425",C682))),IF(V682="CEBAS","UNICO",IF(VALUE(C682)&lt;=11,"AMBA","INTERIOR")))))</f>
        <v>AMBA</v>
      </c>
      <c r="X682" s="20" t="str">
        <f>+IF(V682="","-",CONCATENATE(V682,"_",W682))</f>
        <v>EPA_AMBA</v>
      </c>
      <c r="Y682" s="59">
        <v>0.45258162087864351</v>
      </c>
      <c r="Z682" t="str">
        <f>+IFERROR(VLOOKUP(H682,#REF!,2,FALSE),"-")</f>
        <v>-</v>
      </c>
      <c r="AA682" t="s">
        <v>2393</v>
      </c>
      <c r="AB682" t="str">
        <f>+IF(W682="","-",IF(W682="UNICO","CENSO","MUESTRA"))</f>
        <v>MUESTRA</v>
      </c>
      <c r="AC682" t="s">
        <v>2397</v>
      </c>
      <c r="AD682" t="s">
        <v>134</v>
      </c>
    </row>
    <row r="683" spans="1:30" x14ac:dyDescent="0.25">
      <c r="A683" s="5" t="str">
        <f t="shared" si="10"/>
        <v>0099DE0701</v>
      </c>
      <c r="B683" s="23" t="s">
        <v>2119</v>
      </c>
      <c r="C683" t="s">
        <v>186</v>
      </c>
      <c r="D683" t="s">
        <v>1665</v>
      </c>
      <c r="E683" t="s">
        <v>1666</v>
      </c>
      <c r="F683">
        <v>604995</v>
      </c>
      <c r="G683">
        <v>0</v>
      </c>
      <c r="H683" t="s">
        <v>1668</v>
      </c>
      <c r="I683" t="s">
        <v>20</v>
      </c>
      <c r="J683" t="s">
        <v>74</v>
      </c>
      <c r="K683" t="s">
        <v>21</v>
      </c>
      <c r="M683" t="s">
        <v>17868</v>
      </c>
      <c r="N683" t="s">
        <v>22</v>
      </c>
      <c r="O683" t="s">
        <v>23</v>
      </c>
      <c r="P683" t="s">
        <v>26</v>
      </c>
      <c r="Q683" t="s">
        <v>27</v>
      </c>
      <c r="R683" s="13">
        <v>72</v>
      </c>
      <c r="S683" s="13">
        <v>7</v>
      </c>
      <c r="T683" s="21">
        <v>1</v>
      </c>
      <c r="V683" t="s">
        <v>2115</v>
      </c>
      <c r="W683" t="str">
        <f>+IF(V683="","",IF(MID(V683,1,3)="ECE","UNICO",IF(V683="FINES",CONCATENATE("R",IF(OR(C683="16",C683="21",C683="22",C683="23"),"16212223",IF(OR(C683="15",C683="17",C683="24",C683="25"),"15172425",C683))),IF(V683="CEBAS","UNICO",IF(VALUE(C683)&lt;=11,"AMBA","INTERIOR")))))</f>
        <v>AMBA</v>
      </c>
      <c r="X683" s="20" t="str">
        <f>+IF(V683="","-",CONCATENATE(V683,"_",W683))</f>
        <v>EPA_AMBA</v>
      </c>
      <c r="Y683" s="59">
        <v>0.45343963188283581</v>
      </c>
      <c r="Z683" t="str">
        <f>+IFERROR(VLOOKUP(H683,#REF!,2,FALSE),"-")</f>
        <v>-</v>
      </c>
      <c r="AA683" t="s">
        <v>2393</v>
      </c>
      <c r="AB683" t="str">
        <f>+IF(W683="","-",IF(W683="UNICO","CENSO","MUESTRA"))</f>
        <v>MUESTRA</v>
      </c>
      <c r="AC683" t="s">
        <v>2397</v>
      </c>
      <c r="AD683" t="s">
        <v>134</v>
      </c>
    </row>
    <row r="684" spans="1:30" x14ac:dyDescent="0.25">
      <c r="A684" s="5" t="str">
        <f t="shared" si="10"/>
        <v>0001DE0706</v>
      </c>
      <c r="B684" s="23" t="s">
        <v>2119</v>
      </c>
      <c r="C684" t="s">
        <v>19</v>
      </c>
      <c r="D684" t="s">
        <v>17</v>
      </c>
      <c r="E684" t="s">
        <v>18</v>
      </c>
      <c r="F684">
        <v>613138</v>
      </c>
      <c r="G684">
        <v>0</v>
      </c>
      <c r="H684" t="s">
        <v>52</v>
      </c>
      <c r="I684" t="s">
        <v>20</v>
      </c>
      <c r="J684" t="s">
        <v>74</v>
      </c>
      <c r="K684" t="s">
        <v>21</v>
      </c>
      <c r="M684" t="s">
        <v>17869</v>
      </c>
      <c r="N684" t="s">
        <v>22</v>
      </c>
      <c r="O684" t="s">
        <v>23</v>
      </c>
      <c r="P684" t="s">
        <v>26</v>
      </c>
      <c r="Q684" t="s">
        <v>27</v>
      </c>
      <c r="R684" s="13">
        <v>144</v>
      </c>
      <c r="S684" s="13">
        <v>12</v>
      </c>
      <c r="T684" s="21">
        <v>1</v>
      </c>
      <c r="V684" t="s">
        <v>2115</v>
      </c>
      <c r="W684" t="str">
        <f>+IF(V684="","",IF(MID(V684,1,3)="ECE","UNICO",IF(V684="FINES",CONCATENATE("R",IF(OR(C684="16",C684="21",C684="22",C684="23"),"16212223",IF(OR(C684="15",C684="17",C684="24",C684="25"),"15172425",C684))),IF(V684="CEBAS","UNICO",IF(VALUE(C684)&lt;=11,"AMBA","INTERIOR")))))</f>
        <v>AMBA</v>
      </c>
      <c r="X684" s="20" t="str">
        <f>+IF(V684="","-",CONCATENATE(V684,"_",W684))</f>
        <v>EPA_AMBA</v>
      </c>
      <c r="Y684" s="59">
        <v>0.45407814863655299</v>
      </c>
      <c r="Z684" t="str">
        <f>+IFERROR(VLOOKUP(H684,#REF!,2,FALSE),"-")</f>
        <v>-</v>
      </c>
      <c r="AA684" t="s">
        <v>2393</v>
      </c>
      <c r="AB684" t="str">
        <f>+IF(W684="","-",IF(W684="UNICO","CENSO","MUESTRA"))</f>
        <v>MUESTRA</v>
      </c>
      <c r="AC684" t="s">
        <v>2398</v>
      </c>
      <c r="AD684" t="s">
        <v>134</v>
      </c>
    </row>
    <row r="685" spans="1:30" x14ac:dyDescent="0.25">
      <c r="A685" s="5" t="str">
        <f t="shared" si="10"/>
        <v>0085DE0703</v>
      </c>
      <c r="B685" s="23" t="s">
        <v>2119</v>
      </c>
      <c r="C685" t="s">
        <v>584</v>
      </c>
      <c r="D685" t="s">
        <v>1474</v>
      </c>
      <c r="E685" t="s">
        <v>1475</v>
      </c>
      <c r="F685">
        <v>607786</v>
      </c>
      <c r="G685">
        <v>0</v>
      </c>
      <c r="H685" t="s">
        <v>1486</v>
      </c>
      <c r="I685" t="s">
        <v>20</v>
      </c>
      <c r="J685" t="s">
        <v>74</v>
      </c>
      <c r="K685" t="s">
        <v>21</v>
      </c>
      <c r="M685" t="s">
        <v>17870</v>
      </c>
      <c r="N685" t="s">
        <v>22</v>
      </c>
      <c r="O685" t="s">
        <v>23</v>
      </c>
      <c r="P685" t="s">
        <v>26</v>
      </c>
      <c r="Q685" t="s">
        <v>27</v>
      </c>
      <c r="R685" s="13">
        <v>104</v>
      </c>
      <c r="S685" s="13">
        <v>8</v>
      </c>
      <c r="T685" s="21">
        <v>1</v>
      </c>
      <c r="V685" t="s">
        <v>2115</v>
      </c>
      <c r="W685" t="str">
        <f>+IF(V685="","",IF(MID(V685,1,3)="ECE","UNICO",IF(V685="FINES",CONCATENATE("R",IF(OR(C685="16",C685="21",C685="22",C685="23"),"16212223",IF(OR(C685="15",C685="17",C685="24",C685="25"),"15172425",C685))),IF(V685="CEBAS","UNICO",IF(VALUE(C685)&lt;=11,"AMBA","INTERIOR")))))</f>
        <v>AMBA</v>
      </c>
      <c r="X685" s="20" t="str">
        <f>+IF(V685="","-",CONCATENATE(V685,"_",W685))</f>
        <v>EPA_AMBA</v>
      </c>
      <c r="Y685" s="59">
        <v>0.45940839521812671</v>
      </c>
      <c r="Z685" t="str">
        <f>+IFERROR(VLOOKUP(H685,#REF!,2,FALSE),"-")</f>
        <v>-</v>
      </c>
      <c r="AA685" t="s">
        <v>2393</v>
      </c>
      <c r="AB685" t="str">
        <f>+IF(W685="","-",IF(W685="UNICO","CENSO","MUESTRA"))</f>
        <v>MUESTRA</v>
      </c>
      <c r="AC685" t="s">
        <v>2397</v>
      </c>
      <c r="AD685" t="s">
        <v>134</v>
      </c>
    </row>
    <row r="686" spans="1:30" x14ac:dyDescent="0.25">
      <c r="A686" s="5" t="str">
        <f t="shared" si="10"/>
        <v>0096DE0701</v>
      </c>
      <c r="B686" s="23" t="s">
        <v>2119</v>
      </c>
      <c r="C686" t="s">
        <v>884</v>
      </c>
      <c r="D686" t="s">
        <v>1591</v>
      </c>
      <c r="E686" t="s">
        <v>1592</v>
      </c>
      <c r="F686">
        <v>612307</v>
      </c>
      <c r="G686">
        <v>0</v>
      </c>
      <c r="H686" t="s">
        <v>1602</v>
      </c>
      <c r="I686" t="s">
        <v>20</v>
      </c>
      <c r="J686" t="s">
        <v>74</v>
      </c>
      <c r="K686" t="s">
        <v>21</v>
      </c>
      <c r="M686" t="s">
        <v>17871</v>
      </c>
      <c r="N686" t="s">
        <v>22</v>
      </c>
      <c r="O686" t="s">
        <v>23</v>
      </c>
      <c r="P686" t="s">
        <v>26</v>
      </c>
      <c r="Q686" t="s">
        <v>27</v>
      </c>
      <c r="R686" s="13">
        <v>41</v>
      </c>
      <c r="S686" s="13">
        <v>4</v>
      </c>
      <c r="T686" s="21">
        <v>1</v>
      </c>
      <c r="V686" t="s">
        <v>2115</v>
      </c>
      <c r="W686" t="str">
        <f>+IF(V686="","",IF(MID(V686,1,3)="ECE","UNICO",IF(V686="FINES",CONCATENATE("R",IF(OR(C686="16",C686="21",C686="22",C686="23"),"16212223",IF(OR(C686="15",C686="17",C686="24",C686="25"),"15172425",C686))),IF(V686="CEBAS","UNICO",IF(VALUE(C686)&lt;=11,"AMBA","INTERIOR")))))</f>
        <v>AMBA</v>
      </c>
      <c r="X686" s="20" t="str">
        <f>+IF(V686="","-",CONCATENATE(V686,"_",W686))</f>
        <v>EPA_AMBA</v>
      </c>
      <c r="Y686" s="59">
        <v>0.46677046103609932</v>
      </c>
      <c r="Z686" t="str">
        <f>+IFERROR(VLOOKUP(H686,#REF!,2,FALSE),"-")</f>
        <v>-</v>
      </c>
      <c r="AA686" t="s">
        <v>2393</v>
      </c>
      <c r="AB686" t="str">
        <f>+IF(W686="","-",IF(W686="UNICO","CENSO","MUESTRA"))</f>
        <v>MUESTRA</v>
      </c>
      <c r="AC686" t="s">
        <v>2397</v>
      </c>
      <c r="AD686" t="s">
        <v>134</v>
      </c>
    </row>
    <row r="687" spans="1:30" x14ac:dyDescent="0.25">
      <c r="A687" s="5" t="str">
        <f t="shared" si="10"/>
        <v>0062DE0707</v>
      </c>
      <c r="B687" s="23" t="s">
        <v>2119</v>
      </c>
      <c r="C687" t="s">
        <v>246</v>
      </c>
      <c r="D687" t="s">
        <v>958</v>
      </c>
      <c r="E687" t="s">
        <v>959</v>
      </c>
      <c r="F687">
        <v>603978</v>
      </c>
      <c r="G687">
        <v>0</v>
      </c>
      <c r="H687" t="s">
        <v>972</v>
      </c>
      <c r="I687" t="s">
        <v>20</v>
      </c>
      <c r="J687" t="s">
        <v>74</v>
      </c>
      <c r="K687" t="s">
        <v>21</v>
      </c>
      <c r="M687" t="s">
        <v>17872</v>
      </c>
      <c r="N687" t="s">
        <v>22</v>
      </c>
      <c r="O687" t="s">
        <v>23</v>
      </c>
      <c r="P687" t="s">
        <v>26</v>
      </c>
      <c r="Q687" t="s">
        <v>27</v>
      </c>
      <c r="R687" s="13">
        <v>152</v>
      </c>
      <c r="S687" s="13">
        <v>9</v>
      </c>
      <c r="T687" s="21">
        <v>1</v>
      </c>
      <c r="V687" t="s">
        <v>2115</v>
      </c>
      <c r="W687" t="str">
        <f>+IF(V687="","",IF(MID(V687,1,3)="ECE","UNICO",IF(V687="FINES",CONCATENATE("R",IF(OR(C687="16",C687="21",C687="22",C687="23"),"16212223",IF(OR(C687="15",C687="17",C687="24",C687="25"),"15172425",C687))),IF(V687="CEBAS","UNICO",IF(VALUE(C687)&lt;=11,"AMBA","INTERIOR")))))</f>
        <v>AMBA</v>
      </c>
      <c r="X687" s="20" t="str">
        <f>+IF(V687="","-",CONCATENATE(V687,"_",W687))</f>
        <v>EPA_AMBA</v>
      </c>
      <c r="Y687" s="59">
        <v>0.47486668990718001</v>
      </c>
      <c r="Z687" t="str">
        <f>+IFERROR(VLOOKUP(H687,#REF!,2,FALSE),"-")</f>
        <v>-</v>
      </c>
      <c r="AA687" t="s">
        <v>2393</v>
      </c>
      <c r="AB687" t="str">
        <f>+IF(W687="","-",IF(W687="UNICO","CENSO","MUESTRA"))</f>
        <v>MUESTRA</v>
      </c>
      <c r="AC687" t="s">
        <v>2397</v>
      </c>
      <c r="AD687" t="s">
        <v>134</v>
      </c>
    </row>
    <row r="688" spans="1:30" x14ac:dyDescent="0.25">
      <c r="A688" s="5" t="str">
        <f t="shared" si="10"/>
        <v>0063DE0702</v>
      </c>
      <c r="B688" s="23" t="s">
        <v>2119</v>
      </c>
      <c r="C688" t="s">
        <v>86</v>
      </c>
      <c r="D688" t="s">
        <v>360</v>
      </c>
      <c r="E688" t="s">
        <v>1027</v>
      </c>
      <c r="F688">
        <v>603616</v>
      </c>
      <c r="G688">
        <v>0</v>
      </c>
      <c r="H688" t="s">
        <v>1033</v>
      </c>
      <c r="I688" t="s">
        <v>20</v>
      </c>
      <c r="J688" t="s">
        <v>74</v>
      </c>
      <c r="K688" t="s">
        <v>21</v>
      </c>
      <c r="M688" t="s">
        <v>17789</v>
      </c>
      <c r="N688" t="s">
        <v>22</v>
      </c>
      <c r="O688" t="s">
        <v>23</v>
      </c>
      <c r="P688" t="s">
        <v>26</v>
      </c>
      <c r="Q688" t="s">
        <v>27</v>
      </c>
      <c r="R688" s="13">
        <v>90</v>
      </c>
      <c r="S688" s="13">
        <v>6</v>
      </c>
      <c r="T688" s="21">
        <v>1</v>
      </c>
      <c r="V688" t="s">
        <v>2115</v>
      </c>
      <c r="W688" t="str">
        <f>+IF(V688="","",IF(MID(V688,1,3)="ECE","UNICO",IF(V688="FINES",CONCATENATE("R",IF(OR(C688="16",C688="21",C688="22",C688="23"),"16212223",IF(OR(C688="15",C688="17",C688="24",C688="25"),"15172425",C688))),IF(V688="CEBAS","UNICO",IF(VALUE(C688)&lt;=11,"AMBA","INTERIOR")))))</f>
        <v>AMBA</v>
      </c>
      <c r="X688" s="20" t="str">
        <f>+IF(V688="","-",CONCATENATE(V688,"_",W688))</f>
        <v>EPA_AMBA</v>
      </c>
      <c r="Y688" s="59">
        <v>0.47585941237561841</v>
      </c>
      <c r="Z688" t="str">
        <f>+IFERROR(VLOOKUP(H688,#REF!,2,FALSE),"-")</f>
        <v>-</v>
      </c>
      <c r="AA688" t="s">
        <v>2393</v>
      </c>
      <c r="AB688" t="str">
        <f>+IF(W688="","-",IF(W688="UNICO","CENSO","MUESTRA"))</f>
        <v>MUESTRA</v>
      </c>
      <c r="AC688" t="s">
        <v>2397</v>
      </c>
      <c r="AD688" t="s">
        <v>134</v>
      </c>
    </row>
    <row r="689" spans="1:30" x14ac:dyDescent="0.25">
      <c r="A689" s="5" t="str">
        <f t="shared" si="10"/>
        <v>0130DE0701</v>
      </c>
      <c r="B689" s="23" t="s">
        <v>2119</v>
      </c>
      <c r="C689" t="s">
        <v>186</v>
      </c>
      <c r="D689" t="s">
        <v>285</v>
      </c>
      <c r="E689" t="s">
        <v>1994</v>
      </c>
      <c r="F689">
        <v>613688</v>
      </c>
      <c r="G689">
        <v>0</v>
      </c>
      <c r="H689" t="s">
        <v>1996</v>
      </c>
      <c r="I689" t="s">
        <v>20</v>
      </c>
      <c r="J689" t="s">
        <v>74</v>
      </c>
      <c r="K689" t="s">
        <v>21</v>
      </c>
      <c r="M689" t="s">
        <v>2247</v>
      </c>
      <c r="N689" t="s">
        <v>22</v>
      </c>
      <c r="O689" t="s">
        <v>23</v>
      </c>
      <c r="P689" t="s">
        <v>26</v>
      </c>
      <c r="Q689" t="s">
        <v>27</v>
      </c>
      <c r="R689" s="13">
        <v>122</v>
      </c>
      <c r="S689" s="13">
        <v>11</v>
      </c>
      <c r="T689" s="21">
        <v>1</v>
      </c>
      <c r="V689" t="s">
        <v>2115</v>
      </c>
      <c r="W689" t="str">
        <f>+IF(V689="","",IF(MID(V689,1,3)="ECE","UNICO",IF(V689="FINES",CONCATENATE("R",IF(OR(C689="16",C689="21",C689="22",C689="23"),"16212223",IF(OR(C689="15",C689="17",C689="24",C689="25"),"15172425",C689))),IF(V689="CEBAS","UNICO",IF(VALUE(C689)&lt;=11,"AMBA","INTERIOR")))))</f>
        <v>AMBA</v>
      </c>
      <c r="X689" s="20" t="str">
        <f>+IF(V689="","-",CONCATENATE(V689,"_",W689))</f>
        <v>EPA_AMBA</v>
      </c>
      <c r="Y689" s="59">
        <v>0.47951944834656179</v>
      </c>
      <c r="Z689" t="str">
        <f>+IFERROR(VLOOKUP(H689,#REF!,2,FALSE),"-")</f>
        <v>-</v>
      </c>
      <c r="AA689" t="s">
        <v>2393</v>
      </c>
      <c r="AB689" t="str">
        <f>+IF(W689="","-",IF(W689="UNICO","CENSO","MUESTRA"))</f>
        <v>MUESTRA</v>
      </c>
      <c r="AC689" t="s">
        <v>2398</v>
      </c>
      <c r="AD689" t="s">
        <v>134</v>
      </c>
    </row>
    <row r="690" spans="1:30" x14ac:dyDescent="0.25">
      <c r="A690" s="5" t="str">
        <f t="shared" si="10"/>
        <v>0069DE0702</v>
      </c>
      <c r="B690" s="23" t="s">
        <v>2119</v>
      </c>
      <c r="C690" t="s">
        <v>1079</v>
      </c>
      <c r="D690" t="s">
        <v>1077</v>
      </c>
      <c r="E690" t="s">
        <v>1078</v>
      </c>
      <c r="F690">
        <v>602634</v>
      </c>
      <c r="G690">
        <v>0</v>
      </c>
      <c r="H690" t="s">
        <v>1152</v>
      </c>
      <c r="I690" t="s">
        <v>20</v>
      </c>
      <c r="J690" t="s">
        <v>74</v>
      </c>
      <c r="K690" t="s">
        <v>21</v>
      </c>
      <c r="M690" t="s">
        <v>17873</v>
      </c>
      <c r="N690" t="s">
        <v>22</v>
      </c>
      <c r="O690" t="s">
        <v>23</v>
      </c>
      <c r="P690" t="s">
        <v>26</v>
      </c>
      <c r="Q690" t="s">
        <v>27</v>
      </c>
      <c r="R690" s="13">
        <v>226</v>
      </c>
      <c r="S690" s="13">
        <v>14</v>
      </c>
      <c r="T690" s="21">
        <v>1</v>
      </c>
      <c r="V690" t="s">
        <v>2115</v>
      </c>
      <c r="W690" t="str">
        <f>+IF(V690="","",IF(MID(V690,1,3)="ECE","UNICO",IF(V690="FINES",CONCATENATE("R",IF(OR(C690="16",C690="21",C690="22",C690="23"),"16212223",IF(OR(C690="15",C690="17",C690="24",C690="25"),"15172425",C690))),IF(V690="CEBAS","UNICO",IF(VALUE(C690)&lt;=11,"AMBA","INTERIOR")))))</f>
        <v>AMBA</v>
      </c>
      <c r="X690" s="20" t="str">
        <f>+IF(V690="","-",CONCATENATE(V690,"_",W690))</f>
        <v>EPA_AMBA</v>
      </c>
      <c r="Y690" s="59">
        <v>0.48154126283000498</v>
      </c>
      <c r="Z690" t="str">
        <f>+IFERROR(VLOOKUP(H690,#REF!,2,FALSE),"-")</f>
        <v>-</v>
      </c>
      <c r="AA690" t="s">
        <v>2393</v>
      </c>
      <c r="AB690" t="str">
        <f>+IF(W690="","-",IF(W690="UNICO","CENSO","MUESTRA"))</f>
        <v>MUESTRA</v>
      </c>
      <c r="AC690" t="s">
        <v>2398</v>
      </c>
      <c r="AD690" t="s">
        <v>134</v>
      </c>
    </row>
    <row r="691" spans="1:30" x14ac:dyDescent="0.25">
      <c r="A691" s="5" t="str">
        <f t="shared" si="10"/>
        <v>0100DE0705</v>
      </c>
      <c r="B691" s="23" t="s">
        <v>2119</v>
      </c>
      <c r="C691" t="s">
        <v>1245</v>
      </c>
      <c r="D691" t="s">
        <v>876</v>
      </c>
      <c r="E691" t="s">
        <v>1674</v>
      </c>
      <c r="F691">
        <v>602665</v>
      </c>
      <c r="G691">
        <v>0</v>
      </c>
      <c r="H691" t="s">
        <v>1689</v>
      </c>
      <c r="I691" t="s">
        <v>20</v>
      </c>
      <c r="J691" t="s">
        <v>74</v>
      </c>
      <c r="K691" t="s">
        <v>21</v>
      </c>
      <c r="M691" t="s">
        <v>17778</v>
      </c>
      <c r="N691" t="s">
        <v>22</v>
      </c>
      <c r="O691" t="s">
        <v>23</v>
      </c>
      <c r="P691" t="s">
        <v>26</v>
      </c>
      <c r="Q691" t="s">
        <v>27</v>
      </c>
      <c r="R691" s="13">
        <v>99</v>
      </c>
      <c r="S691" s="13">
        <v>8</v>
      </c>
      <c r="T691" s="21">
        <v>1</v>
      </c>
      <c r="V691" t="s">
        <v>2115</v>
      </c>
      <c r="W691" t="str">
        <f>+IF(V691="","",IF(MID(V691,1,3)="ECE","UNICO",IF(V691="FINES",CONCATENATE("R",IF(OR(C691="16",C691="21",C691="22",C691="23"),"16212223",IF(OR(C691="15",C691="17",C691="24",C691="25"),"15172425",C691))),IF(V691="CEBAS","UNICO",IF(VALUE(C691)&lt;=11,"AMBA","INTERIOR")))))</f>
        <v>AMBA</v>
      </c>
      <c r="X691" s="20" t="str">
        <f>+IF(V691="","-",CONCATENATE(V691,"_",W691))</f>
        <v>EPA_AMBA</v>
      </c>
      <c r="Y691" s="59">
        <v>0.48281497342718971</v>
      </c>
      <c r="Z691" t="str">
        <f>+IFERROR(VLOOKUP(H691,#REF!,2,FALSE),"-")</f>
        <v>-</v>
      </c>
      <c r="AA691" t="s">
        <v>2393</v>
      </c>
      <c r="AB691" t="str">
        <f>+IF(W691="","-",IF(W691="UNICO","CENSO","MUESTRA"))</f>
        <v>MUESTRA</v>
      </c>
      <c r="AC691" t="s">
        <v>2397</v>
      </c>
      <c r="AD691" t="s">
        <v>134</v>
      </c>
    </row>
    <row r="692" spans="1:30" x14ac:dyDescent="0.25">
      <c r="A692" s="5" t="str">
        <f t="shared" si="10"/>
        <v>0116DE0702</v>
      </c>
      <c r="B692" s="23" t="s">
        <v>2119</v>
      </c>
      <c r="C692" t="s">
        <v>158</v>
      </c>
      <c r="D692" t="s">
        <v>162</v>
      </c>
      <c r="E692" t="s">
        <v>1868</v>
      </c>
      <c r="F692">
        <v>601502</v>
      </c>
      <c r="G692">
        <v>0</v>
      </c>
      <c r="H692" t="s">
        <v>1881</v>
      </c>
      <c r="I692" t="s">
        <v>20</v>
      </c>
      <c r="J692" t="s">
        <v>74</v>
      </c>
      <c r="K692" t="s">
        <v>21</v>
      </c>
      <c r="M692" t="s">
        <v>17874</v>
      </c>
      <c r="N692" t="s">
        <v>22</v>
      </c>
      <c r="O692" t="s">
        <v>23</v>
      </c>
      <c r="P692" t="s">
        <v>26</v>
      </c>
      <c r="Q692" t="s">
        <v>27</v>
      </c>
      <c r="R692" s="13">
        <v>159</v>
      </c>
      <c r="S692" s="13">
        <v>10</v>
      </c>
      <c r="T692" s="21">
        <v>1</v>
      </c>
      <c r="V692" t="s">
        <v>2115</v>
      </c>
      <c r="W692" t="str">
        <f>+IF(V692="","",IF(MID(V692,1,3)="ECE","UNICO",IF(V692="FINES",CONCATENATE("R",IF(OR(C692="16",C692="21",C692="22",C692="23"),"16212223",IF(OR(C692="15",C692="17",C692="24",C692="25"),"15172425",C692))),IF(V692="CEBAS","UNICO",IF(VALUE(C692)&lt;=11,"AMBA","INTERIOR")))))</f>
        <v>AMBA</v>
      </c>
      <c r="X692" s="20" t="str">
        <f>+IF(V692="","-",CONCATENATE(V692,"_",W692))</f>
        <v>EPA_AMBA</v>
      </c>
      <c r="Y692" s="59">
        <v>0.48921669109000099</v>
      </c>
      <c r="Z692" t="str">
        <f>+IFERROR(VLOOKUP(H692,#REF!,2,FALSE),"-")</f>
        <v>-</v>
      </c>
      <c r="AA692" t="s">
        <v>2393</v>
      </c>
      <c r="AB692" t="str">
        <f>+IF(W692="","-",IF(W692="UNICO","CENSO","MUESTRA"))</f>
        <v>MUESTRA</v>
      </c>
      <c r="AC692" t="s">
        <v>2397</v>
      </c>
      <c r="AD692" t="s">
        <v>134</v>
      </c>
    </row>
    <row r="693" spans="1:30" x14ac:dyDescent="0.25">
      <c r="A693" s="5" t="str">
        <f t="shared" si="10"/>
        <v>0130DE0703</v>
      </c>
      <c r="B693" s="23" t="s">
        <v>2119</v>
      </c>
      <c r="C693" t="s">
        <v>186</v>
      </c>
      <c r="D693" t="s">
        <v>285</v>
      </c>
      <c r="E693" t="s">
        <v>1994</v>
      </c>
      <c r="F693">
        <v>608431</v>
      </c>
      <c r="G693">
        <v>0</v>
      </c>
      <c r="H693" t="s">
        <v>2001</v>
      </c>
      <c r="I693" t="s">
        <v>20</v>
      </c>
      <c r="J693" t="s">
        <v>74</v>
      </c>
      <c r="K693" t="s">
        <v>21</v>
      </c>
      <c r="M693" t="s">
        <v>2324</v>
      </c>
      <c r="N693" t="s">
        <v>22</v>
      </c>
      <c r="O693" t="s">
        <v>23</v>
      </c>
      <c r="P693" t="s">
        <v>26</v>
      </c>
      <c r="Q693" t="s">
        <v>27</v>
      </c>
      <c r="R693" s="13">
        <v>108</v>
      </c>
      <c r="S693" s="13">
        <v>8</v>
      </c>
      <c r="T693" s="21">
        <v>1</v>
      </c>
      <c r="V693" t="s">
        <v>2115</v>
      </c>
      <c r="W693" t="str">
        <f>+IF(V693="","",IF(MID(V693,1,3)="ECE","UNICO",IF(V693="FINES",CONCATENATE("R",IF(OR(C693="16",C693="21",C693="22",C693="23"),"16212223",IF(OR(C693="15",C693="17",C693="24",C693="25"),"15172425",C693))),IF(V693="CEBAS","UNICO",IF(VALUE(C693)&lt;=11,"AMBA","INTERIOR")))))</f>
        <v>AMBA</v>
      </c>
      <c r="X693" s="20" t="str">
        <f>+IF(V693="","-",CONCATENATE(V693,"_",W693))</f>
        <v>EPA_AMBA</v>
      </c>
      <c r="Y693" s="59">
        <v>0.49148875113689539</v>
      </c>
      <c r="Z693" t="str">
        <f>+IFERROR(VLOOKUP(H693,#REF!,2,FALSE),"-")</f>
        <v>-</v>
      </c>
      <c r="AA693" t="s">
        <v>2393</v>
      </c>
      <c r="AB693" t="str">
        <f>+IF(W693="","-",IF(W693="UNICO","CENSO","MUESTRA"))</f>
        <v>MUESTRA</v>
      </c>
      <c r="AC693" t="s">
        <v>2398</v>
      </c>
      <c r="AD693" t="s">
        <v>134</v>
      </c>
    </row>
    <row r="694" spans="1:30" x14ac:dyDescent="0.25">
      <c r="A694" s="5" t="str">
        <f t="shared" si="10"/>
        <v>0113DE0701</v>
      </c>
      <c r="B694" s="23" t="s">
        <v>2119</v>
      </c>
      <c r="C694" t="s">
        <v>19</v>
      </c>
      <c r="D694" t="s">
        <v>181</v>
      </c>
      <c r="E694" t="s">
        <v>1843</v>
      </c>
      <c r="F694">
        <v>613712</v>
      </c>
      <c r="G694">
        <v>0</v>
      </c>
      <c r="H694" t="s">
        <v>1845</v>
      </c>
      <c r="I694" t="s">
        <v>20</v>
      </c>
      <c r="J694" t="s">
        <v>74</v>
      </c>
      <c r="K694" t="s">
        <v>21</v>
      </c>
      <c r="M694" t="s">
        <v>17875</v>
      </c>
      <c r="N694" t="s">
        <v>22</v>
      </c>
      <c r="O694" t="s">
        <v>23</v>
      </c>
      <c r="P694" t="s">
        <v>26</v>
      </c>
      <c r="Q694" t="s">
        <v>27</v>
      </c>
      <c r="R694" s="13">
        <v>87</v>
      </c>
      <c r="S694" s="13">
        <v>7</v>
      </c>
      <c r="T694" s="21">
        <v>1</v>
      </c>
      <c r="V694" t="s">
        <v>2115</v>
      </c>
      <c r="W694" t="str">
        <f>+IF(V694="","",IF(MID(V694,1,3)="ECE","UNICO",IF(V694="FINES",CONCATENATE("R",IF(OR(C694="16",C694="21",C694="22",C694="23"),"16212223",IF(OR(C694="15",C694="17",C694="24",C694="25"),"15172425",C694))),IF(V694="CEBAS","UNICO",IF(VALUE(C694)&lt;=11,"AMBA","INTERIOR")))))</f>
        <v>AMBA</v>
      </c>
      <c r="X694" s="20" t="str">
        <f>+IF(V694="","-",CONCATENATE(V694,"_",W694))</f>
        <v>EPA_AMBA</v>
      </c>
      <c r="Y694" s="59">
        <v>0.49290184974670409</v>
      </c>
      <c r="Z694" t="str">
        <f>+IFERROR(VLOOKUP(H694,#REF!,2,FALSE),"-")</f>
        <v>-</v>
      </c>
      <c r="AA694" t="s">
        <v>2393</v>
      </c>
      <c r="AB694" t="str">
        <f>+IF(W694="","-",IF(W694="UNICO","CENSO","MUESTRA"))</f>
        <v>MUESTRA</v>
      </c>
      <c r="AC694" t="s">
        <v>2398</v>
      </c>
      <c r="AD694" t="s">
        <v>134</v>
      </c>
    </row>
    <row r="695" spans="1:30" x14ac:dyDescent="0.25">
      <c r="A695" s="5" t="str">
        <f t="shared" si="10"/>
        <v>0044DE0701</v>
      </c>
      <c r="B695" s="23" t="s">
        <v>2119</v>
      </c>
      <c r="C695" t="s">
        <v>86</v>
      </c>
      <c r="D695" t="s">
        <v>303</v>
      </c>
      <c r="E695" t="s">
        <v>747</v>
      </c>
      <c r="F695">
        <v>609057</v>
      </c>
      <c r="G695">
        <v>0</v>
      </c>
      <c r="H695" t="s">
        <v>749</v>
      </c>
      <c r="I695" t="s">
        <v>20</v>
      </c>
      <c r="J695" t="s">
        <v>74</v>
      </c>
      <c r="K695" t="s">
        <v>21</v>
      </c>
      <c r="M695" t="s">
        <v>2247</v>
      </c>
      <c r="N695" t="s">
        <v>22</v>
      </c>
      <c r="O695" t="s">
        <v>23</v>
      </c>
      <c r="P695" t="s">
        <v>26</v>
      </c>
      <c r="Q695" t="s">
        <v>27</v>
      </c>
      <c r="R695" s="13">
        <v>98</v>
      </c>
      <c r="S695" s="13">
        <v>15</v>
      </c>
      <c r="T695" s="21">
        <v>1</v>
      </c>
      <c r="V695" t="s">
        <v>2115</v>
      </c>
      <c r="W695" t="str">
        <f>+IF(V695="","",IF(MID(V695,1,3)="ECE","UNICO",IF(V695="FINES",CONCATENATE("R",IF(OR(C695="16",C695="21",C695="22",C695="23"),"16212223",IF(OR(C695="15",C695="17",C695="24",C695="25"),"15172425",C695))),IF(V695="CEBAS","UNICO",IF(VALUE(C695)&lt;=11,"AMBA","INTERIOR")))))</f>
        <v>AMBA</v>
      </c>
      <c r="X695" s="20" t="str">
        <f>+IF(V695="","-",CONCATENATE(V695,"_",W695))</f>
        <v>EPA_AMBA</v>
      </c>
      <c r="Y695" s="59">
        <v>0.49336331089337659</v>
      </c>
      <c r="Z695" t="str">
        <f>+IFERROR(VLOOKUP(H695,#REF!,2,FALSE),"-")</f>
        <v>-</v>
      </c>
      <c r="AA695" t="s">
        <v>2393</v>
      </c>
      <c r="AB695" t="str">
        <f>+IF(W695="","-",IF(W695="UNICO","CENSO","MUESTRA"))</f>
        <v>MUESTRA</v>
      </c>
      <c r="AC695" t="s">
        <v>2398</v>
      </c>
      <c r="AD695" t="s">
        <v>134</v>
      </c>
    </row>
    <row r="696" spans="1:30" x14ac:dyDescent="0.25">
      <c r="A696" s="5" t="str">
        <f t="shared" si="10"/>
        <v>0085DE0704</v>
      </c>
      <c r="B696" s="23" t="s">
        <v>2119</v>
      </c>
      <c r="C696" t="s">
        <v>584</v>
      </c>
      <c r="D696" t="s">
        <v>1474</v>
      </c>
      <c r="E696" t="s">
        <v>1475</v>
      </c>
      <c r="F696">
        <v>610361</v>
      </c>
      <c r="G696">
        <v>0</v>
      </c>
      <c r="H696" t="s">
        <v>1491</v>
      </c>
      <c r="I696" t="s">
        <v>20</v>
      </c>
      <c r="J696" t="s">
        <v>74</v>
      </c>
      <c r="K696" t="s">
        <v>21</v>
      </c>
      <c r="M696" t="s">
        <v>17826</v>
      </c>
      <c r="N696" t="s">
        <v>22</v>
      </c>
      <c r="O696" t="s">
        <v>23</v>
      </c>
      <c r="P696" t="s">
        <v>26</v>
      </c>
      <c r="Q696" t="s">
        <v>27</v>
      </c>
      <c r="R696" s="13">
        <v>158</v>
      </c>
      <c r="S696" s="13">
        <v>11</v>
      </c>
      <c r="T696" s="21">
        <v>1</v>
      </c>
      <c r="V696" t="s">
        <v>2115</v>
      </c>
      <c r="W696" t="str">
        <f>+IF(V696="","",IF(MID(V696,1,3)="ECE","UNICO",IF(V696="FINES",CONCATENATE("R",IF(OR(C696="16",C696="21",C696="22",C696="23"),"16212223",IF(OR(C696="15",C696="17",C696="24",C696="25"),"15172425",C696))),IF(V696="CEBAS","UNICO",IF(VALUE(C696)&lt;=11,"AMBA","INTERIOR")))))</f>
        <v>AMBA</v>
      </c>
      <c r="X696" s="20" t="str">
        <f>+IF(V696="","-",CONCATENATE(V696,"_",W696))</f>
        <v>EPA_AMBA</v>
      </c>
      <c r="Y696" s="59">
        <v>0.49697595521023402</v>
      </c>
      <c r="Z696" t="str">
        <f>+IFERROR(VLOOKUP(H696,#REF!,2,FALSE),"-")</f>
        <v>-</v>
      </c>
      <c r="AA696" t="s">
        <v>2393</v>
      </c>
      <c r="AB696" t="str">
        <f>+IF(W696="","-",IF(W696="UNICO","CENSO","MUESTRA"))</f>
        <v>MUESTRA</v>
      </c>
      <c r="AC696" t="s">
        <v>2398</v>
      </c>
      <c r="AD696" t="s">
        <v>134</v>
      </c>
    </row>
    <row r="697" spans="1:30" x14ac:dyDescent="0.25">
      <c r="A697" s="5" t="str">
        <f t="shared" si="10"/>
        <v>0062DE0701</v>
      </c>
      <c r="B697" s="23" t="s">
        <v>2119</v>
      </c>
      <c r="C697" t="s">
        <v>246</v>
      </c>
      <c r="D697" t="s">
        <v>958</v>
      </c>
      <c r="E697" t="s">
        <v>959</v>
      </c>
      <c r="F697">
        <v>610423</v>
      </c>
      <c r="G697">
        <v>0</v>
      </c>
      <c r="H697" t="s">
        <v>961</v>
      </c>
      <c r="I697" t="s">
        <v>20</v>
      </c>
      <c r="J697" t="s">
        <v>74</v>
      </c>
      <c r="K697" t="s">
        <v>21</v>
      </c>
      <c r="M697" t="s">
        <v>17876</v>
      </c>
      <c r="N697" t="s">
        <v>22</v>
      </c>
      <c r="O697" t="s">
        <v>23</v>
      </c>
      <c r="P697" t="s">
        <v>26</v>
      </c>
      <c r="Q697" t="s">
        <v>27</v>
      </c>
      <c r="R697" s="13">
        <v>189</v>
      </c>
      <c r="S697" s="13">
        <v>12</v>
      </c>
      <c r="T697" s="21">
        <v>1</v>
      </c>
      <c r="V697" t="s">
        <v>2115</v>
      </c>
      <c r="W697" t="str">
        <f>+IF(V697="","",IF(MID(V697,1,3)="ECE","UNICO",IF(V697="FINES",CONCATENATE("R",IF(OR(C697="16",C697="21",C697="22",C697="23"),"16212223",IF(OR(C697="15",C697="17",C697="24",C697="25"),"15172425",C697))),IF(V697="CEBAS","UNICO",IF(VALUE(C697)&lt;=11,"AMBA","INTERIOR")))))</f>
        <v>AMBA</v>
      </c>
      <c r="X697" s="20" t="str">
        <f>+IF(V697="","-",CONCATENATE(V697,"_",W697))</f>
        <v>EPA_AMBA</v>
      </c>
      <c r="Y697" s="59">
        <v>0.4971354211631574</v>
      </c>
      <c r="Z697" t="str">
        <f>+IFERROR(VLOOKUP(H697,#REF!,2,FALSE),"-")</f>
        <v>-</v>
      </c>
      <c r="AA697" t="s">
        <v>2393</v>
      </c>
      <c r="AB697" t="str">
        <f>+IF(W697="","-",IF(W697="UNICO","CENSO","MUESTRA"))</f>
        <v>MUESTRA</v>
      </c>
      <c r="AC697" t="s">
        <v>2397</v>
      </c>
      <c r="AD697" t="s">
        <v>134</v>
      </c>
    </row>
    <row r="698" spans="1:30" x14ac:dyDescent="0.25">
      <c r="A698" s="5" t="str">
        <f t="shared" si="10"/>
        <v>0093DE0702</v>
      </c>
      <c r="B698" s="23" t="s">
        <v>2119</v>
      </c>
      <c r="C698" t="s">
        <v>86</v>
      </c>
      <c r="D698" t="s">
        <v>1562</v>
      </c>
      <c r="E698" t="s">
        <v>1563</v>
      </c>
      <c r="F698">
        <v>604332</v>
      </c>
      <c r="G698">
        <v>0</v>
      </c>
      <c r="H698" t="s">
        <v>1565</v>
      </c>
      <c r="I698" t="s">
        <v>20</v>
      </c>
      <c r="J698" t="s">
        <v>74</v>
      </c>
      <c r="K698" t="s">
        <v>21</v>
      </c>
      <c r="M698" t="s">
        <v>17833</v>
      </c>
      <c r="N698" t="s">
        <v>22</v>
      </c>
      <c r="O698" t="s">
        <v>23</v>
      </c>
      <c r="P698" t="s">
        <v>26</v>
      </c>
      <c r="Q698" t="s">
        <v>27</v>
      </c>
      <c r="R698" s="13">
        <v>59</v>
      </c>
      <c r="S698" s="13">
        <v>6</v>
      </c>
      <c r="T698" s="21">
        <v>1</v>
      </c>
      <c r="V698" t="s">
        <v>2115</v>
      </c>
      <c r="W698" t="str">
        <f>+IF(V698="","",IF(MID(V698,1,3)="ECE","UNICO",IF(V698="FINES",CONCATENATE("R",IF(OR(C698="16",C698="21",C698="22",C698="23"),"16212223",IF(OR(C698="15",C698="17",C698="24",C698="25"),"15172425",C698))),IF(V698="CEBAS","UNICO",IF(VALUE(C698)&lt;=11,"AMBA","INTERIOR")))))</f>
        <v>AMBA</v>
      </c>
      <c r="X698" s="20" t="str">
        <f>+IF(V698="","-",CONCATENATE(V698,"_",W698))</f>
        <v>EPA_AMBA</v>
      </c>
      <c r="Y698" s="59">
        <v>0.50570953471793068</v>
      </c>
      <c r="Z698" t="str">
        <f>+IFERROR(VLOOKUP(H698,#REF!,2,FALSE),"-")</f>
        <v>-</v>
      </c>
      <c r="AA698" t="s">
        <v>2394</v>
      </c>
      <c r="AB698" t="str">
        <f>+IF(W698="","-",IF(W698="UNICO","CENSO","MUESTRA"))</f>
        <v>MUESTRA</v>
      </c>
      <c r="AC698" t="s">
        <v>2397</v>
      </c>
      <c r="AD698" t="s">
        <v>134</v>
      </c>
    </row>
    <row r="699" spans="1:30" x14ac:dyDescent="0.25">
      <c r="A699" s="5" t="str">
        <f t="shared" si="10"/>
        <v>0004DE0702</v>
      </c>
      <c r="B699" s="23" t="s">
        <v>2119</v>
      </c>
      <c r="C699" t="s">
        <v>186</v>
      </c>
      <c r="D699" t="s">
        <v>183</v>
      </c>
      <c r="E699" t="s">
        <v>185</v>
      </c>
      <c r="F699">
        <v>601816</v>
      </c>
      <c r="G699">
        <v>0</v>
      </c>
      <c r="H699" t="s">
        <v>188</v>
      </c>
      <c r="I699" t="s">
        <v>20</v>
      </c>
      <c r="J699" t="s">
        <v>74</v>
      </c>
      <c r="K699" t="s">
        <v>21</v>
      </c>
      <c r="M699" t="s">
        <v>17877</v>
      </c>
      <c r="N699" t="s">
        <v>22</v>
      </c>
      <c r="O699" t="s">
        <v>23</v>
      </c>
      <c r="P699" t="s">
        <v>26</v>
      </c>
      <c r="Q699" t="s">
        <v>27</v>
      </c>
      <c r="R699" s="13">
        <v>53</v>
      </c>
      <c r="S699" s="13">
        <v>3</v>
      </c>
      <c r="T699" s="21">
        <v>1</v>
      </c>
      <c r="V699" t="s">
        <v>2115</v>
      </c>
      <c r="W699" t="str">
        <f>+IF(V699="","",IF(MID(V699,1,3)="ECE","UNICO",IF(V699="FINES",CONCATENATE("R",IF(OR(C699="16",C699="21",C699="22",C699="23"),"16212223",IF(OR(C699="15",C699="17",C699="24",C699="25"),"15172425",C699))),IF(V699="CEBAS","UNICO",IF(VALUE(C699)&lt;=11,"AMBA","INTERIOR")))))</f>
        <v>AMBA</v>
      </c>
      <c r="X699" s="20" t="str">
        <f>+IF(V699="","-",CONCATENATE(V699,"_",W699))</f>
        <v>EPA_AMBA</v>
      </c>
      <c r="Y699" s="59">
        <v>0.51432041783590576</v>
      </c>
      <c r="Z699" t="str">
        <f>+IFERROR(VLOOKUP(H699,#REF!,2,FALSE),"-")</f>
        <v>-</v>
      </c>
      <c r="AA699" t="s">
        <v>2393</v>
      </c>
      <c r="AB699" t="str">
        <f>+IF(W699="","-",IF(W699="UNICO","CENSO","MUESTRA"))</f>
        <v>MUESTRA</v>
      </c>
      <c r="AC699" t="s">
        <v>2397</v>
      </c>
      <c r="AD699" t="s">
        <v>134</v>
      </c>
    </row>
    <row r="700" spans="1:30" x14ac:dyDescent="0.25">
      <c r="A700" s="5" t="str">
        <f t="shared" si="10"/>
        <v>0004DE0739</v>
      </c>
      <c r="B700" s="23" t="s">
        <v>2119</v>
      </c>
      <c r="C700" t="s">
        <v>186</v>
      </c>
      <c r="D700" t="s">
        <v>183</v>
      </c>
      <c r="E700" t="s">
        <v>185</v>
      </c>
      <c r="F700">
        <v>621184</v>
      </c>
      <c r="G700">
        <v>0</v>
      </c>
      <c r="H700" t="s">
        <v>223</v>
      </c>
      <c r="I700" t="s">
        <v>20</v>
      </c>
      <c r="J700" t="s">
        <v>74</v>
      </c>
      <c r="K700" t="s">
        <v>21</v>
      </c>
      <c r="M700" t="s">
        <v>17982</v>
      </c>
      <c r="N700" t="s">
        <v>22</v>
      </c>
      <c r="O700" t="s">
        <v>23</v>
      </c>
      <c r="P700" t="s">
        <v>26</v>
      </c>
      <c r="Q700" t="s">
        <v>27</v>
      </c>
      <c r="R700" s="13">
        <v>145</v>
      </c>
      <c r="S700" s="13">
        <v>9</v>
      </c>
      <c r="T700" s="21">
        <v>1</v>
      </c>
      <c r="V700" t="s">
        <v>2115</v>
      </c>
      <c r="W700" t="str">
        <f>+IF(V700="","",IF(MID(V700,1,3)="ECE","UNICO",IF(V700="FINES",CONCATENATE("R",IF(OR(C700="16",C700="21",C700="22",C700="23"),"16212223",IF(OR(C700="15",C700="17",C700="24",C700="25"),"15172425",C700))),IF(V700="CEBAS","UNICO",IF(VALUE(C700)&lt;=11,"AMBA","INTERIOR")))))</f>
        <v>AMBA</v>
      </c>
      <c r="X700" s="20" t="str">
        <f>+IF(V700="","-",CONCATENATE(V700,"_",W700))</f>
        <v>EPA_AMBA</v>
      </c>
      <c r="Y700" s="59">
        <v>0.51754902634355759</v>
      </c>
      <c r="Z700" t="str">
        <f>+IFERROR(VLOOKUP(H700,#REF!,2,FALSE),"-")</f>
        <v>-</v>
      </c>
      <c r="AA700" t="s">
        <v>2393</v>
      </c>
      <c r="AB700" t="str">
        <f>+IF(W700="","-",IF(W700="UNICO","CENSO","MUESTRA"))</f>
        <v>MUESTRA</v>
      </c>
      <c r="AC700" t="s">
        <v>2398</v>
      </c>
      <c r="AD700" t="s">
        <v>134</v>
      </c>
    </row>
    <row r="701" spans="1:30" x14ac:dyDescent="0.25">
      <c r="A701" s="5" t="str">
        <f t="shared" si="10"/>
        <v>0119DE0708</v>
      </c>
      <c r="B701" s="23" t="s">
        <v>2119</v>
      </c>
      <c r="C701" t="s">
        <v>584</v>
      </c>
      <c r="D701" t="s">
        <v>419</v>
      </c>
      <c r="E701" t="s">
        <v>1915</v>
      </c>
      <c r="F701">
        <v>624589</v>
      </c>
      <c r="G701">
        <v>0</v>
      </c>
      <c r="H701" t="s">
        <v>1934</v>
      </c>
      <c r="I701" t="s">
        <v>20</v>
      </c>
      <c r="J701" t="s">
        <v>74</v>
      </c>
      <c r="K701" t="s">
        <v>21</v>
      </c>
      <c r="M701" t="s">
        <v>17790</v>
      </c>
      <c r="N701" t="s">
        <v>22</v>
      </c>
      <c r="O701" t="s">
        <v>23</v>
      </c>
      <c r="P701" t="s">
        <v>26</v>
      </c>
      <c r="Q701" t="s">
        <v>27</v>
      </c>
      <c r="R701" s="13">
        <v>72</v>
      </c>
      <c r="S701" s="13">
        <v>6</v>
      </c>
      <c r="T701" s="21">
        <v>1</v>
      </c>
      <c r="V701" t="s">
        <v>2115</v>
      </c>
      <c r="W701" t="str">
        <f>+IF(V701="","",IF(MID(V701,1,3)="ECE","UNICO",IF(V701="FINES",CONCATENATE("R",IF(OR(C701="16",C701="21",C701="22",C701="23"),"16212223",IF(OR(C701="15",C701="17",C701="24",C701="25"),"15172425",C701))),IF(V701="CEBAS","UNICO",IF(VALUE(C701)&lt;=11,"AMBA","INTERIOR")))))</f>
        <v>AMBA</v>
      </c>
      <c r="X701" s="20" t="str">
        <f>+IF(V701="","-",CONCATENATE(V701,"_",W701))</f>
        <v>EPA_AMBA</v>
      </c>
      <c r="Y701" s="59">
        <v>0.51875362793604529</v>
      </c>
      <c r="Z701" t="str">
        <f>+IFERROR(VLOOKUP(H701,#REF!,2,FALSE),"-")</f>
        <v>-</v>
      </c>
      <c r="AA701" t="s">
        <v>2393</v>
      </c>
      <c r="AB701" t="str">
        <f>+IF(W701="","-",IF(W701="UNICO","CENSO","MUESTRA"))</f>
        <v>MUESTRA</v>
      </c>
      <c r="AC701" t="s">
        <v>2398</v>
      </c>
      <c r="AD701" t="s">
        <v>134</v>
      </c>
    </row>
    <row r="702" spans="1:30" x14ac:dyDescent="0.25">
      <c r="A702" s="5" t="str">
        <f t="shared" si="10"/>
        <v>0032DE0704</v>
      </c>
      <c r="B702" s="23" t="s">
        <v>2119</v>
      </c>
      <c r="C702" t="s">
        <v>584</v>
      </c>
      <c r="D702" t="s">
        <v>582</v>
      </c>
      <c r="E702" t="s">
        <v>583</v>
      </c>
      <c r="F702">
        <v>608481</v>
      </c>
      <c r="G702">
        <v>0</v>
      </c>
      <c r="H702" t="s">
        <v>593</v>
      </c>
      <c r="I702" t="s">
        <v>20</v>
      </c>
      <c r="J702" t="s">
        <v>74</v>
      </c>
      <c r="K702" t="s">
        <v>21</v>
      </c>
      <c r="M702" t="s">
        <v>17826</v>
      </c>
      <c r="N702" t="s">
        <v>22</v>
      </c>
      <c r="O702" t="s">
        <v>23</v>
      </c>
      <c r="P702" t="s">
        <v>26</v>
      </c>
      <c r="Q702" t="s">
        <v>27</v>
      </c>
      <c r="R702" s="13">
        <v>145</v>
      </c>
      <c r="S702" s="13">
        <v>12</v>
      </c>
      <c r="T702" s="21">
        <v>1</v>
      </c>
      <c r="V702" t="s">
        <v>2115</v>
      </c>
      <c r="W702" t="str">
        <f>+IF(V702="","",IF(MID(V702,1,3)="ECE","UNICO",IF(V702="FINES",CONCATENATE("R",IF(OR(C702="16",C702="21",C702="22",C702="23"),"16212223",IF(OR(C702="15",C702="17",C702="24",C702="25"),"15172425",C702))),IF(V702="CEBAS","UNICO",IF(VALUE(C702)&lt;=11,"AMBA","INTERIOR")))))</f>
        <v>AMBA</v>
      </c>
      <c r="X702" s="20" t="str">
        <f>+IF(V702="","-",CONCATENATE(V702,"_",W702))</f>
        <v>EPA_AMBA</v>
      </c>
      <c r="Y702" s="59">
        <v>0.5197332101432901</v>
      </c>
      <c r="Z702" t="str">
        <f>+IFERROR(VLOOKUP(H702,#REF!,2,FALSE),"-")</f>
        <v>-</v>
      </c>
      <c r="AA702" t="s">
        <v>2393</v>
      </c>
      <c r="AB702" t="str">
        <f>+IF(W702="","-",IF(W702="UNICO","CENSO","MUESTRA"))</f>
        <v>MUESTRA</v>
      </c>
      <c r="AC702" t="s">
        <v>2398</v>
      </c>
      <c r="AD702" t="s">
        <v>134</v>
      </c>
    </row>
    <row r="703" spans="1:30" x14ac:dyDescent="0.25">
      <c r="A703" s="5" t="str">
        <f t="shared" si="10"/>
        <v>0055DE0707</v>
      </c>
      <c r="B703" s="23" t="s">
        <v>2119</v>
      </c>
      <c r="C703" t="s">
        <v>884</v>
      </c>
      <c r="D703" t="s">
        <v>882</v>
      </c>
      <c r="E703" t="s">
        <v>883</v>
      </c>
      <c r="F703">
        <v>612044</v>
      </c>
      <c r="G703">
        <v>0</v>
      </c>
      <c r="H703" t="s">
        <v>888</v>
      </c>
      <c r="I703" t="s">
        <v>20</v>
      </c>
      <c r="J703" t="s">
        <v>74</v>
      </c>
      <c r="K703" t="s">
        <v>21</v>
      </c>
      <c r="M703" t="s">
        <v>17820</v>
      </c>
      <c r="N703" t="s">
        <v>22</v>
      </c>
      <c r="O703" t="s">
        <v>23</v>
      </c>
      <c r="P703" t="s">
        <v>26</v>
      </c>
      <c r="Q703" t="s">
        <v>27</v>
      </c>
      <c r="R703" s="13">
        <v>127</v>
      </c>
      <c r="S703" s="13">
        <v>9</v>
      </c>
      <c r="T703" s="21">
        <v>1</v>
      </c>
      <c r="V703" t="s">
        <v>2115</v>
      </c>
      <c r="W703" t="str">
        <f>+IF(V703="","",IF(MID(V703,1,3)="ECE","UNICO",IF(V703="FINES",CONCATENATE("R",IF(OR(C703="16",C703="21",C703="22",C703="23"),"16212223",IF(OR(C703="15",C703="17",C703="24",C703="25"),"15172425",C703))),IF(V703="CEBAS","UNICO",IF(VALUE(C703)&lt;=11,"AMBA","INTERIOR")))))</f>
        <v>AMBA</v>
      </c>
      <c r="X703" s="20" t="str">
        <f>+IF(V703="","-",CONCATENATE(V703,"_",W703))</f>
        <v>EPA_AMBA</v>
      </c>
      <c r="Y703" s="59">
        <v>0.52121992449502685</v>
      </c>
      <c r="Z703" t="str">
        <f>+IFERROR(VLOOKUP(H703,#REF!,2,FALSE),"-")</f>
        <v>-</v>
      </c>
      <c r="AA703" t="s">
        <v>2393</v>
      </c>
      <c r="AB703" t="str">
        <f>+IF(W703="","-",IF(W703="UNICO","CENSO","MUESTRA"))</f>
        <v>MUESTRA</v>
      </c>
      <c r="AC703" t="s">
        <v>2398</v>
      </c>
      <c r="AD703" t="s">
        <v>134</v>
      </c>
    </row>
    <row r="704" spans="1:30" x14ac:dyDescent="0.25">
      <c r="A704" s="5" t="str">
        <f t="shared" si="10"/>
        <v>0133DE0703</v>
      </c>
      <c r="B704" s="23" t="s">
        <v>2119</v>
      </c>
      <c r="C704" t="s">
        <v>1302</v>
      </c>
      <c r="D704" t="s">
        <v>160</v>
      </c>
      <c r="E704" t="s">
        <v>2049</v>
      </c>
      <c r="F704">
        <v>613698</v>
      </c>
      <c r="G704">
        <v>0</v>
      </c>
      <c r="H704" t="s">
        <v>2058</v>
      </c>
      <c r="I704" t="s">
        <v>20</v>
      </c>
      <c r="J704" t="s">
        <v>74</v>
      </c>
      <c r="K704" t="s">
        <v>21</v>
      </c>
      <c r="M704" t="s">
        <v>2324</v>
      </c>
      <c r="N704" t="s">
        <v>22</v>
      </c>
      <c r="O704" t="s">
        <v>23</v>
      </c>
      <c r="P704" t="s">
        <v>26</v>
      </c>
      <c r="Q704" t="s">
        <v>27</v>
      </c>
      <c r="R704" s="13">
        <v>80</v>
      </c>
      <c r="S704" s="13">
        <v>9</v>
      </c>
      <c r="T704" s="21">
        <v>1</v>
      </c>
      <c r="V704" t="s">
        <v>2115</v>
      </c>
      <c r="W704" t="str">
        <f>+IF(V704="","",IF(MID(V704,1,3)="ECE","UNICO",IF(V704="FINES",CONCATENATE("R",IF(OR(C704="16",C704="21",C704="22",C704="23"),"16212223",IF(OR(C704="15",C704="17",C704="24",C704="25"),"15172425",C704))),IF(V704="CEBAS","UNICO",IF(VALUE(C704)&lt;=11,"AMBA","INTERIOR")))))</f>
        <v>AMBA</v>
      </c>
      <c r="X704" s="20" t="str">
        <f>+IF(V704="","-",CONCATENATE(V704,"_",W704))</f>
        <v>EPA_AMBA</v>
      </c>
      <c r="Y704" s="59">
        <v>0.52302318811416626</v>
      </c>
      <c r="Z704" t="str">
        <f>+IFERROR(VLOOKUP(H704,#REF!,2,FALSE),"-")</f>
        <v>-</v>
      </c>
      <c r="AA704" t="s">
        <v>2393</v>
      </c>
      <c r="AB704" t="str">
        <f>+IF(W704="","-",IF(W704="UNICO","CENSO","MUESTRA"))</f>
        <v>MUESTRA</v>
      </c>
      <c r="AC704" t="s">
        <v>2397</v>
      </c>
      <c r="AD704" t="s">
        <v>134</v>
      </c>
    </row>
    <row r="705" spans="1:30" x14ac:dyDescent="0.25">
      <c r="A705" s="5" t="str">
        <f t="shared" si="10"/>
        <v>0085DE0708</v>
      </c>
      <c r="B705" s="23" t="s">
        <v>2119</v>
      </c>
      <c r="C705" t="s">
        <v>584</v>
      </c>
      <c r="D705" t="s">
        <v>1474</v>
      </c>
      <c r="E705" t="s">
        <v>1475</v>
      </c>
      <c r="F705">
        <v>610950</v>
      </c>
      <c r="G705">
        <v>0</v>
      </c>
      <c r="H705" t="s">
        <v>1499</v>
      </c>
      <c r="I705" t="s">
        <v>20</v>
      </c>
      <c r="J705" t="s">
        <v>74</v>
      </c>
      <c r="K705" t="s">
        <v>21</v>
      </c>
      <c r="M705" t="s">
        <v>17878</v>
      </c>
      <c r="N705" t="s">
        <v>22</v>
      </c>
      <c r="O705" t="s">
        <v>23</v>
      </c>
      <c r="P705" t="s">
        <v>26</v>
      </c>
      <c r="Q705" t="s">
        <v>27</v>
      </c>
      <c r="R705" s="13">
        <v>68</v>
      </c>
      <c r="S705" s="13">
        <v>10</v>
      </c>
      <c r="T705" s="21">
        <v>1</v>
      </c>
      <c r="V705" t="s">
        <v>2115</v>
      </c>
      <c r="W705" t="str">
        <f>+IF(V705="","",IF(MID(V705,1,3)="ECE","UNICO",IF(V705="FINES",CONCATENATE("R",IF(OR(C705="16",C705="21",C705="22",C705="23"),"16212223",IF(OR(C705="15",C705="17",C705="24",C705="25"),"15172425",C705))),IF(V705="CEBAS","UNICO",IF(VALUE(C705)&lt;=11,"AMBA","INTERIOR")))))</f>
        <v>AMBA</v>
      </c>
      <c r="X705" s="20" t="str">
        <f>+IF(V705="","-",CONCATENATE(V705,"_",W705))</f>
        <v>EPA_AMBA</v>
      </c>
      <c r="Y705" s="59">
        <v>0.52320460896742971</v>
      </c>
      <c r="Z705" t="str">
        <f>+IFERROR(VLOOKUP(H705,#REF!,2,FALSE),"-")</f>
        <v>-</v>
      </c>
      <c r="AA705" t="s">
        <v>2393</v>
      </c>
      <c r="AB705" t="str">
        <f>+IF(W705="","-",IF(W705="UNICO","CENSO","MUESTRA"))</f>
        <v>MUESTRA</v>
      </c>
      <c r="AC705" t="s">
        <v>2398</v>
      </c>
      <c r="AD705" t="s">
        <v>134</v>
      </c>
    </row>
    <row r="706" spans="1:30" x14ac:dyDescent="0.25">
      <c r="A706" s="5" t="str">
        <f t="shared" si="10"/>
        <v>0111DE0712</v>
      </c>
      <c r="B706" s="23" t="s">
        <v>2119</v>
      </c>
      <c r="C706" t="s">
        <v>246</v>
      </c>
      <c r="D706" t="s">
        <v>575</v>
      </c>
      <c r="E706" t="s">
        <v>1794</v>
      </c>
      <c r="F706">
        <v>608243</v>
      </c>
      <c r="G706">
        <v>0</v>
      </c>
      <c r="H706" t="s">
        <v>1803</v>
      </c>
      <c r="I706" t="s">
        <v>20</v>
      </c>
      <c r="J706" t="s">
        <v>74</v>
      </c>
      <c r="K706" t="s">
        <v>21</v>
      </c>
      <c r="M706" t="s">
        <v>17879</v>
      </c>
      <c r="N706" t="s">
        <v>22</v>
      </c>
      <c r="O706" t="s">
        <v>23</v>
      </c>
      <c r="P706" t="s">
        <v>26</v>
      </c>
      <c r="Q706" t="s">
        <v>27</v>
      </c>
      <c r="R706" s="13">
        <v>75</v>
      </c>
      <c r="S706" s="13">
        <v>5</v>
      </c>
      <c r="T706" s="21">
        <v>1</v>
      </c>
      <c r="V706" t="s">
        <v>2115</v>
      </c>
      <c r="W706" t="str">
        <f>+IF(V706="","",IF(MID(V706,1,3)="ECE","UNICO",IF(V706="FINES",CONCATENATE("R",IF(OR(C706="16",C706="21",C706="22",C706="23"),"16212223",IF(OR(C706="15",C706="17",C706="24",C706="25"),"15172425",C706))),IF(V706="CEBAS","UNICO",IF(VALUE(C706)&lt;=11,"AMBA","INTERIOR")))))</f>
        <v>AMBA</v>
      </c>
      <c r="X706" s="20" t="str">
        <f>+IF(V706="","-",CONCATENATE(V706,"_",W706))</f>
        <v>EPA_AMBA</v>
      </c>
      <c r="Y706" s="59">
        <v>0.52399587051735985</v>
      </c>
      <c r="Z706" t="str">
        <f>+IFERROR(VLOOKUP(H706,#REF!,2,FALSE),"-")</f>
        <v>-</v>
      </c>
      <c r="AA706" t="s">
        <v>2393</v>
      </c>
      <c r="AB706" t="str">
        <f>+IF(W706="","-",IF(W706="UNICO","CENSO","MUESTRA"))</f>
        <v>MUESTRA</v>
      </c>
      <c r="AC706" t="s">
        <v>2398</v>
      </c>
      <c r="AD706" t="s">
        <v>134</v>
      </c>
    </row>
    <row r="707" spans="1:30" x14ac:dyDescent="0.25">
      <c r="A707" s="5" t="str">
        <f t="shared" ref="A707:A770" si="11">+H707</f>
        <v>0062DE0709</v>
      </c>
      <c r="B707" s="23" t="s">
        <v>2119</v>
      </c>
      <c r="C707" t="s">
        <v>246</v>
      </c>
      <c r="D707" t="s">
        <v>958</v>
      </c>
      <c r="E707" t="s">
        <v>959</v>
      </c>
      <c r="F707">
        <v>601945</v>
      </c>
      <c r="G707">
        <v>0</v>
      </c>
      <c r="H707" t="s">
        <v>978</v>
      </c>
      <c r="I707" t="s">
        <v>20</v>
      </c>
      <c r="J707" t="s">
        <v>74</v>
      </c>
      <c r="K707" t="s">
        <v>21</v>
      </c>
      <c r="M707" t="s">
        <v>17880</v>
      </c>
      <c r="N707" t="s">
        <v>22</v>
      </c>
      <c r="O707" t="s">
        <v>23</v>
      </c>
      <c r="P707" t="s">
        <v>26</v>
      </c>
      <c r="Q707" t="s">
        <v>27</v>
      </c>
      <c r="R707" s="13">
        <v>202</v>
      </c>
      <c r="S707" s="13">
        <v>11</v>
      </c>
      <c r="T707" s="21">
        <v>1</v>
      </c>
      <c r="V707" t="s">
        <v>2115</v>
      </c>
      <c r="W707" t="str">
        <f>+IF(V707="","",IF(MID(V707,1,3)="ECE","UNICO",IF(V707="FINES",CONCATENATE("R",IF(OR(C707="16",C707="21",C707="22",C707="23"),"16212223",IF(OR(C707="15",C707="17",C707="24",C707="25"),"15172425",C707))),IF(V707="CEBAS","UNICO",IF(VALUE(C707)&lt;=11,"AMBA","INTERIOR")))))</f>
        <v>AMBA</v>
      </c>
      <c r="X707" s="20" t="str">
        <f>+IF(V707="","-",CONCATENATE(V707,"_",W707))</f>
        <v>EPA_AMBA</v>
      </c>
      <c r="Y707" s="59">
        <v>0.5303140355123056</v>
      </c>
      <c r="Z707" t="str">
        <f>+IFERROR(VLOOKUP(H707,#REF!,2,FALSE),"-")</f>
        <v>-</v>
      </c>
      <c r="AA707" t="s">
        <v>2393</v>
      </c>
      <c r="AB707" t="str">
        <f>+IF(W707="","-",IF(W707="UNICO","CENSO","MUESTRA"))</f>
        <v>MUESTRA</v>
      </c>
      <c r="AC707" t="s">
        <v>2397</v>
      </c>
      <c r="AD707" t="s">
        <v>134</v>
      </c>
    </row>
    <row r="708" spans="1:30" x14ac:dyDescent="0.25">
      <c r="A708" s="5" t="str">
        <f t="shared" si="11"/>
        <v>0004DE0707</v>
      </c>
      <c r="B708" s="23" t="s">
        <v>2119</v>
      </c>
      <c r="C708" t="s">
        <v>186</v>
      </c>
      <c r="D708" t="s">
        <v>183</v>
      </c>
      <c r="E708" t="s">
        <v>185</v>
      </c>
      <c r="F708">
        <v>601702</v>
      </c>
      <c r="G708">
        <v>0</v>
      </c>
      <c r="H708" t="s">
        <v>201</v>
      </c>
      <c r="I708" t="s">
        <v>20</v>
      </c>
      <c r="J708" t="s">
        <v>74</v>
      </c>
      <c r="K708" t="s">
        <v>21</v>
      </c>
      <c r="M708" t="s">
        <v>17881</v>
      </c>
      <c r="N708" t="s">
        <v>22</v>
      </c>
      <c r="O708" t="s">
        <v>23</v>
      </c>
      <c r="P708" t="s">
        <v>26</v>
      </c>
      <c r="Q708" t="s">
        <v>27</v>
      </c>
      <c r="R708" s="13">
        <v>149</v>
      </c>
      <c r="S708" s="13">
        <v>8</v>
      </c>
      <c r="T708" s="21">
        <v>1</v>
      </c>
      <c r="V708" t="s">
        <v>2115</v>
      </c>
      <c r="W708" t="str">
        <f>+IF(V708="","",IF(MID(V708,1,3)="ECE","UNICO",IF(V708="FINES",CONCATENATE("R",IF(OR(C708="16",C708="21",C708="22",C708="23"),"16212223",IF(OR(C708="15",C708="17",C708="24",C708="25"),"15172425",C708))),IF(V708="CEBAS","UNICO",IF(VALUE(C708)&lt;=11,"AMBA","INTERIOR")))))</f>
        <v>AMBA</v>
      </c>
      <c r="X708" s="20" t="str">
        <f>+IF(V708="","-",CONCATENATE(V708,"_",W708))</f>
        <v>EPA_AMBA</v>
      </c>
      <c r="Y708" s="59">
        <v>0.53198927640914917</v>
      </c>
      <c r="Z708" t="str">
        <f>+IFERROR(VLOOKUP(H708,#REF!,2,FALSE),"-")</f>
        <v>-</v>
      </c>
      <c r="AA708" t="s">
        <v>2393</v>
      </c>
      <c r="AB708" t="str">
        <f>+IF(W708="","-",IF(W708="UNICO","CENSO","MUESTRA"))</f>
        <v>MUESTRA</v>
      </c>
      <c r="AC708" t="s">
        <v>2398</v>
      </c>
      <c r="AD708" t="s">
        <v>134</v>
      </c>
    </row>
    <row r="709" spans="1:30" x14ac:dyDescent="0.25">
      <c r="A709" s="5" t="str">
        <f t="shared" si="11"/>
        <v>0117DE0711</v>
      </c>
      <c r="B709" s="23" t="s">
        <v>2119</v>
      </c>
      <c r="C709" t="s">
        <v>140</v>
      </c>
      <c r="D709" t="s">
        <v>85</v>
      </c>
      <c r="E709" t="s">
        <v>1888</v>
      </c>
      <c r="F709">
        <v>601030</v>
      </c>
      <c r="G709">
        <v>0</v>
      </c>
      <c r="H709" t="s">
        <v>1900</v>
      </c>
      <c r="I709" t="s">
        <v>20</v>
      </c>
      <c r="J709" t="s">
        <v>74</v>
      </c>
      <c r="K709" t="s">
        <v>21</v>
      </c>
      <c r="M709" t="s">
        <v>17882</v>
      </c>
      <c r="N709" t="s">
        <v>22</v>
      </c>
      <c r="O709" t="s">
        <v>23</v>
      </c>
      <c r="P709" t="s">
        <v>26</v>
      </c>
      <c r="Q709" t="s">
        <v>27</v>
      </c>
      <c r="R709" s="13">
        <v>129</v>
      </c>
      <c r="S709" s="13">
        <v>6</v>
      </c>
      <c r="T709" s="21">
        <v>1</v>
      </c>
      <c r="V709" t="s">
        <v>2115</v>
      </c>
      <c r="W709" t="str">
        <f>+IF(V709="","",IF(MID(V709,1,3)="ECE","UNICO",IF(V709="FINES",CONCATENATE("R",IF(OR(C709="16",C709="21",C709="22",C709="23"),"16212223",IF(OR(C709="15",C709="17",C709="24",C709="25"),"15172425",C709))),IF(V709="CEBAS","UNICO",IF(VALUE(C709)&lt;=11,"AMBA","INTERIOR")))))</f>
        <v>AMBA</v>
      </c>
      <c r="X709" s="20" t="str">
        <f>+IF(V709="","-",CONCATENATE(V709,"_",W709))</f>
        <v>EPA_AMBA</v>
      </c>
      <c r="Y709" s="59">
        <v>0.53388123078779737</v>
      </c>
      <c r="Z709" t="str">
        <f>+IFERROR(VLOOKUP(H709,#REF!,2,FALSE),"-")</f>
        <v>-</v>
      </c>
      <c r="AA709" t="s">
        <v>2393</v>
      </c>
      <c r="AB709" t="str">
        <f>+IF(W709="","-",IF(W709="UNICO","CENSO","MUESTRA"))</f>
        <v>MUESTRA</v>
      </c>
      <c r="AC709" t="s">
        <v>2397</v>
      </c>
      <c r="AD709" t="s">
        <v>134</v>
      </c>
    </row>
    <row r="710" spans="1:30" x14ac:dyDescent="0.25">
      <c r="A710" s="5" t="str">
        <f t="shared" si="11"/>
        <v>0001DE0704</v>
      </c>
      <c r="B710" s="23" t="s">
        <v>2119</v>
      </c>
      <c r="C710" t="s">
        <v>19</v>
      </c>
      <c r="D710" t="s">
        <v>17</v>
      </c>
      <c r="E710" t="s">
        <v>18</v>
      </c>
      <c r="F710">
        <v>603172</v>
      </c>
      <c r="G710">
        <v>0</v>
      </c>
      <c r="H710" t="s">
        <v>59</v>
      </c>
      <c r="I710" t="s">
        <v>20</v>
      </c>
      <c r="J710" t="s">
        <v>74</v>
      </c>
      <c r="K710" t="s">
        <v>21</v>
      </c>
      <c r="M710" t="s">
        <v>17883</v>
      </c>
      <c r="N710" t="s">
        <v>22</v>
      </c>
      <c r="O710" t="s">
        <v>23</v>
      </c>
      <c r="P710" t="s">
        <v>26</v>
      </c>
      <c r="Q710" t="s">
        <v>27</v>
      </c>
      <c r="R710" s="13">
        <v>80</v>
      </c>
      <c r="S710" s="13">
        <v>8</v>
      </c>
      <c r="T710" s="21">
        <v>1</v>
      </c>
      <c r="V710" t="s">
        <v>2115</v>
      </c>
      <c r="W710" t="str">
        <f>+IF(V710="","",IF(MID(V710,1,3)="ECE","UNICO",IF(V710="FINES",CONCATENATE("R",IF(OR(C710="16",C710="21",C710="22",C710="23"),"16212223",IF(OR(C710="15",C710="17",C710="24",C710="25"),"15172425",C710))),IF(V710="CEBAS","UNICO",IF(VALUE(C710)&lt;=11,"AMBA","INTERIOR")))))</f>
        <v>AMBA</v>
      </c>
      <c r="X710" s="20" t="str">
        <f>+IF(V710="","-",CONCATENATE(V710,"_",W710))</f>
        <v>EPA_AMBA</v>
      </c>
      <c r="Y710" s="59">
        <v>0.53669939769638908</v>
      </c>
      <c r="Z710" t="str">
        <f>+IFERROR(VLOOKUP(H710,#REF!,2,FALSE),"-")</f>
        <v>-</v>
      </c>
      <c r="AA710" t="s">
        <v>2393</v>
      </c>
      <c r="AB710" t="str">
        <f>+IF(W710="","-",IF(W710="UNICO","CENSO","MUESTRA"))</f>
        <v>MUESTRA</v>
      </c>
      <c r="AC710" t="s">
        <v>2397</v>
      </c>
      <c r="AD710" t="s">
        <v>134</v>
      </c>
    </row>
    <row r="711" spans="1:30" x14ac:dyDescent="0.25">
      <c r="A711" s="5" t="str">
        <f t="shared" si="11"/>
        <v>0119DE0702</v>
      </c>
      <c r="B711" s="23" t="s">
        <v>2119</v>
      </c>
      <c r="C711" t="s">
        <v>584</v>
      </c>
      <c r="D711" t="s">
        <v>419</v>
      </c>
      <c r="E711" t="s">
        <v>1915</v>
      </c>
      <c r="F711">
        <v>611672</v>
      </c>
      <c r="G711">
        <v>0</v>
      </c>
      <c r="H711" t="s">
        <v>1924</v>
      </c>
      <c r="I711" t="s">
        <v>20</v>
      </c>
      <c r="J711" t="s">
        <v>74</v>
      </c>
      <c r="K711" t="s">
        <v>21</v>
      </c>
      <c r="M711" t="s">
        <v>17884</v>
      </c>
      <c r="N711" t="s">
        <v>22</v>
      </c>
      <c r="O711" t="s">
        <v>23</v>
      </c>
      <c r="P711" t="s">
        <v>26</v>
      </c>
      <c r="Q711" t="s">
        <v>27</v>
      </c>
      <c r="R711" s="13">
        <v>148</v>
      </c>
      <c r="S711" s="13">
        <v>11</v>
      </c>
      <c r="T711" s="21">
        <v>1</v>
      </c>
      <c r="V711" t="s">
        <v>2115</v>
      </c>
      <c r="W711" t="str">
        <f>+IF(V711="","",IF(MID(V711,1,3)="ECE","UNICO",IF(V711="FINES",CONCATENATE("R",IF(OR(C711="16",C711="21",C711="22",C711="23"),"16212223",IF(OR(C711="15",C711="17",C711="24",C711="25"),"15172425",C711))),IF(V711="CEBAS","UNICO",IF(VALUE(C711)&lt;=11,"AMBA","INTERIOR")))))</f>
        <v>AMBA</v>
      </c>
      <c r="X711" s="20" t="str">
        <f>+IF(V711="","-",CONCATENATE(V711,"_",W711))</f>
        <v>EPA_AMBA</v>
      </c>
      <c r="Y711" s="59">
        <v>0.53957918364750712</v>
      </c>
      <c r="Z711" t="str">
        <f>+IFERROR(VLOOKUP(H711,#REF!,2,FALSE),"-")</f>
        <v>-</v>
      </c>
      <c r="AA711" t="s">
        <v>2393</v>
      </c>
      <c r="AB711" t="str">
        <f>+IF(W711="","-",IF(W711="UNICO","CENSO","MUESTRA"))</f>
        <v>MUESTRA</v>
      </c>
      <c r="AC711" t="s">
        <v>2397</v>
      </c>
      <c r="AD711" t="s">
        <v>134</v>
      </c>
    </row>
    <row r="712" spans="1:30" x14ac:dyDescent="0.25">
      <c r="A712" s="5" t="str">
        <f t="shared" si="11"/>
        <v>0083DE0701</v>
      </c>
      <c r="B712" s="23" t="s">
        <v>2119</v>
      </c>
      <c r="C712" t="s">
        <v>158</v>
      </c>
      <c r="D712" t="s">
        <v>1445</v>
      </c>
      <c r="E712" t="s">
        <v>1446</v>
      </c>
      <c r="F712">
        <v>613145</v>
      </c>
      <c r="G712">
        <v>0</v>
      </c>
      <c r="H712" t="s">
        <v>1448</v>
      </c>
      <c r="I712" t="s">
        <v>20</v>
      </c>
      <c r="J712" t="s">
        <v>74</v>
      </c>
      <c r="K712" t="s">
        <v>21</v>
      </c>
      <c r="M712" t="s">
        <v>2247</v>
      </c>
      <c r="N712" t="s">
        <v>22</v>
      </c>
      <c r="O712" t="s">
        <v>23</v>
      </c>
      <c r="P712" t="s">
        <v>26</v>
      </c>
      <c r="Q712" t="s">
        <v>27</v>
      </c>
      <c r="R712" s="13">
        <v>210</v>
      </c>
      <c r="S712" s="13">
        <v>13</v>
      </c>
      <c r="T712" s="21">
        <v>1</v>
      </c>
      <c r="V712" t="s">
        <v>2115</v>
      </c>
      <c r="W712" t="str">
        <f>+IF(V712="","",IF(MID(V712,1,3)="ECE","UNICO",IF(V712="FINES",CONCATENATE("R",IF(OR(C712="16",C712="21",C712="22",C712="23"),"16212223",IF(OR(C712="15",C712="17",C712="24",C712="25"),"15172425",C712))),IF(V712="CEBAS","UNICO",IF(VALUE(C712)&lt;=11,"AMBA","INTERIOR")))))</f>
        <v>AMBA</v>
      </c>
      <c r="X712" s="20" t="str">
        <f>+IF(V712="","-",CONCATENATE(V712,"_",W712))</f>
        <v>EPA_AMBA</v>
      </c>
      <c r="Y712" s="59">
        <v>0.53999787734614479</v>
      </c>
      <c r="Z712" t="str">
        <f>+IFERROR(VLOOKUP(H712,#REF!,2,FALSE),"-")</f>
        <v>-</v>
      </c>
      <c r="AA712" t="s">
        <v>2393</v>
      </c>
      <c r="AB712" t="str">
        <f>+IF(W712="","-",IF(W712="UNICO","CENSO","MUESTRA"))</f>
        <v>MUESTRA</v>
      </c>
      <c r="AC712" t="s">
        <v>2397</v>
      </c>
      <c r="AD712" t="s">
        <v>134</v>
      </c>
    </row>
    <row r="713" spans="1:30" x14ac:dyDescent="0.25">
      <c r="A713" s="5" t="str">
        <f t="shared" si="11"/>
        <v>0069DE0704</v>
      </c>
      <c r="B713" s="23" t="s">
        <v>2119</v>
      </c>
      <c r="C713" t="s">
        <v>1079</v>
      </c>
      <c r="D713" t="s">
        <v>1077</v>
      </c>
      <c r="E713" t="s">
        <v>1078</v>
      </c>
      <c r="F713">
        <v>611493</v>
      </c>
      <c r="G713">
        <v>0</v>
      </c>
      <c r="H713" t="s">
        <v>1107</v>
      </c>
      <c r="I713" t="s">
        <v>20</v>
      </c>
      <c r="J713" t="s">
        <v>74</v>
      </c>
      <c r="K713" t="s">
        <v>21</v>
      </c>
      <c r="M713" t="s">
        <v>17885</v>
      </c>
      <c r="N713" t="s">
        <v>22</v>
      </c>
      <c r="O713" t="s">
        <v>82</v>
      </c>
      <c r="P713" t="s">
        <v>26</v>
      </c>
      <c r="Q713" t="s">
        <v>27</v>
      </c>
      <c r="R713" s="13">
        <v>197</v>
      </c>
      <c r="S713" s="13">
        <v>19</v>
      </c>
      <c r="T713" s="21">
        <v>1</v>
      </c>
      <c r="V713" t="s">
        <v>2115</v>
      </c>
      <c r="W713" t="str">
        <f>+IF(V713="","",IF(MID(V713,1,3)="ECE","UNICO",IF(V713="FINES",CONCATENATE("R",IF(OR(C713="16",C713="21",C713="22",C713="23"),"16212223",IF(OR(C713="15",C713="17",C713="24",C713="25"),"15172425",C713))),IF(V713="CEBAS","UNICO",IF(VALUE(C713)&lt;=11,"AMBA","INTERIOR")))))</f>
        <v>AMBA</v>
      </c>
      <c r="X713" s="20" t="str">
        <f>+IF(V713="","-",CONCATENATE(V713,"_",W713))</f>
        <v>EPA_AMBA</v>
      </c>
      <c r="Y713" s="59">
        <v>0.54037451116662272</v>
      </c>
      <c r="Z713" t="str">
        <f>+IFERROR(VLOOKUP(H713,#REF!,2,FALSE),"-")</f>
        <v>-</v>
      </c>
      <c r="AA713" t="s">
        <v>2393</v>
      </c>
      <c r="AB713" t="str">
        <f>+IF(W713="","-",IF(W713="UNICO","CENSO","MUESTRA"))</f>
        <v>MUESTRA</v>
      </c>
      <c r="AC713" t="s">
        <v>2397</v>
      </c>
      <c r="AD713" t="s">
        <v>134</v>
      </c>
    </row>
    <row r="714" spans="1:30" x14ac:dyDescent="0.25">
      <c r="A714" s="5" t="str">
        <f t="shared" si="11"/>
        <v>0111DE0706</v>
      </c>
      <c r="B714" s="23" t="s">
        <v>2119</v>
      </c>
      <c r="C714" t="s">
        <v>246</v>
      </c>
      <c r="D714" t="s">
        <v>575</v>
      </c>
      <c r="E714" t="s">
        <v>1794</v>
      </c>
      <c r="F714">
        <v>604353</v>
      </c>
      <c r="G714">
        <v>0</v>
      </c>
      <c r="H714" t="s">
        <v>1809</v>
      </c>
      <c r="I714" t="s">
        <v>20</v>
      </c>
      <c r="J714" t="s">
        <v>74</v>
      </c>
      <c r="K714" t="s">
        <v>21</v>
      </c>
      <c r="M714" t="s">
        <v>17785</v>
      </c>
      <c r="N714" t="s">
        <v>22</v>
      </c>
      <c r="O714" t="s">
        <v>23</v>
      </c>
      <c r="P714" t="s">
        <v>26</v>
      </c>
      <c r="Q714" t="s">
        <v>27</v>
      </c>
      <c r="R714" s="13">
        <v>139</v>
      </c>
      <c r="S714" s="13">
        <v>11</v>
      </c>
      <c r="T714" s="21">
        <v>1</v>
      </c>
      <c r="V714" t="s">
        <v>2115</v>
      </c>
      <c r="W714" t="str">
        <f>+IF(V714="","",IF(MID(V714,1,3)="ECE","UNICO",IF(V714="FINES",CONCATENATE("R",IF(OR(C714="16",C714="21",C714="22",C714="23"),"16212223",IF(OR(C714="15",C714="17",C714="24",C714="25"),"15172425",C714))),IF(V714="CEBAS","UNICO",IF(VALUE(C714)&lt;=11,"AMBA","INTERIOR")))))</f>
        <v>AMBA</v>
      </c>
      <c r="X714" s="20" t="str">
        <f>+IF(V714="","-",CONCATENATE(V714,"_",W714))</f>
        <v>EPA_AMBA</v>
      </c>
      <c r="Y714" s="59">
        <v>0.5429718106081991</v>
      </c>
      <c r="Z714" t="str">
        <f>+IFERROR(VLOOKUP(H714,#REF!,2,FALSE),"-")</f>
        <v>-</v>
      </c>
      <c r="AA714" t="s">
        <v>2393</v>
      </c>
      <c r="AB714" t="str">
        <f>+IF(W714="","-",IF(W714="UNICO","CENSO","MUESTRA"))</f>
        <v>MUESTRA</v>
      </c>
      <c r="AC714" t="s">
        <v>2397</v>
      </c>
      <c r="AD714" t="s">
        <v>134</v>
      </c>
    </row>
    <row r="715" spans="1:30" x14ac:dyDescent="0.25">
      <c r="A715" s="5" t="str">
        <f t="shared" si="11"/>
        <v>0067DE0702</v>
      </c>
      <c r="B715" s="23" t="s">
        <v>2119</v>
      </c>
      <c r="C715" t="s">
        <v>86</v>
      </c>
      <c r="D715" t="s">
        <v>1059</v>
      </c>
      <c r="E715" t="s">
        <v>1060</v>
      </c>
      <c r="F715">
        <v>610592</v>
      </c>
      <c r="G715">
        <v>0</v>
      </c>
      <c r="H715" t="s">
        <v>1062</v>
      </c>
      <c r="I715" t="s">
        <v>20</v>
      </c>
      <c r="J715" t="s">
        <v>74</v>
      </c>
      <c r="K715" t="s">
        <v>21</v>
      </c>
      <c r="M715" t="s">
        <v>17886</v>
      </c>
      <c r="N715" t="s">
        <v>22</v>
      </c>
      <c r="O715" t="s">
        <v>23</v>
      </c>
      <c r="P715" t="s">
        <v>26</v>
      </c>
      <c r="Q715" t="s">
        <v>27</v>
      </c>
      <c r="R715" s="13">
        <v>131</v>
      </c>
      <c r="S715" s="13">
        <v>13</v>
      </c>
      <c r="T715" s="21">
        <v>1</v>
      </c>
      <c r="V715" t="s">
        <v>2115</v>
      </c>
      <c r="W715" t="str">
        <f>+IF(V715="","",IF(MID(V715,1,3)="ECE","UNICO",IF(V715="FINES",CONCATENATE("R",IF(OR(C715="16",C715="21",C715="22",C715="23"),"16212223",IF(OR(C715="15",C715="17",C715="24",C715="25"),"15172425",C715))),IF(V715="CEBAS","UNICO",IF(VALUE(C715)&lt;=11,"AMBA","INTERIOR")))))</f>
        <v>AMBA</v>
      </c>
      <c r="X715" s="20" t="str">
        <f>+IF(V715="","-",CONCATENATE(V715,"_",W715))</f>
        <v>EPA_AMBA</v>
      </c>
      <c r="Y715" s="59">
        <v>0.54428774762798005</v>
      </c>
      <c r="Z715" t="str">
        <f>+IFERROR(VLOOKUP(H715,#REF!,2,FALSE),"-")</f>
        <v>-</v>
      </c>
      <c r="AA715" t="s">
        <v>2393</v>
      </c>
      <c r="AB715" t="str">
        <f>+IF(W715="","-",IF(W715="UNICO","CENSO","MUESTRA"))</f>
        <v>MUESTRA</v>
      </c>
      <c r="AC715" t="s">
        <v>2398</v>
      </c>
      <c r="AD715" t="s">
        <v>134</v>
      </c>
    </row>
    <row r="716" spans="1:30" x14ac:dyDescent="0.25">
      <c r="A716" s="5" t="str">
        <f t="shared" si="11"/>
        <v>0062DE0703</v>
      </c>
      <c r="B716" s="23" t="s">
        <v>2119</v>
      </c>
      <c r="C716" t="s">
        <v>246</v>
      </c>
      <c r="D716" t="s">
        <v>958</v>
      </c>
      <c r="E716" t="s">
        <v>959</v>
      </c>
      <c r="F716">
        <v>602444</v>
      </c>
      <c r="G716">
        <v>0</v>
      </c>
      <c r="H716" t="s">
        <v>969</v>
      </c>
      <c r="I716" t="s">
        <v>20</v>
      </c>
      <c r="J716" t="s">
        <v>74</v>
      </c>
      <c r="K716" t="s">
        <v>21</v>
      </c>
      <c r="M716" t="s">
        <v>17887</v>
      </c>
      <c r="N716" t="s">
        <v>22</v>
      </c>
      <c r="O716" t="s">
        <v>23</v>
      </c>
      <c r="P716" t="s">
        <v>26</v>
      </c>
      <c r="Q716" t="s">
        <v>27</v>
      </c>
      <c r="R716" s="13">
        <v>183</v>
      </c>
      <c r="S716" s="13">
        <v>12</v>
      </c>
      <c r="T716" s="21">
        <v>1</v>
      </c>
      <c r="V716" t="s">
        <v>2115</v>
      </c>
      <c r="W716" t="str">
        <f>+IF(V716="","",IF(MID(V716,1,3)="ECE","UNICO",IF(V716="FINES",CONCATENATE("R",IF(OR(C716="16",C716="21",C716="22",C716="23"),"16212223",IF(OR(C716="15",C716="17",C716="24",C716="25"),"15172425",C716))),IF(V716="CEBAS","UNICO",IF(VALUE(C716)&lt;=11,"AMBA","INTERIOR")))))</f>
        <v>AMBA</v>
      </c>
      <c r="X716" s="20" t="str">
        <f>+IF(V716="","-",CONCATENATE(V716,"_",W716))</f>
        <v>EPA_AMBA</v>
      </c>
      <c r="Y716" s="59">
        <v>0.54805996386628397</v>
      </c>
      <c r="Z716" t="str">
        <f>+IFERROR(VLOOKUP(H716,#REF!,2,FALSE),"-")</f>
        <v>-</v>
      </c>
      <c r="AA716" t="s">
        <v>2393</v>
      </c>
      <c r="AB716" t="str">
        <f>+IF(W716="","-",IF(W716="UNICO","CENSO","MUESTRA"))</f>
        <v>MUESTRA</v>
      </c>
      <c r="AC716" t="s">
        <v>2398</v>
      </c>
      <c r="AD716" t="s">
        <v>134</v>
      </c>
    </row>
    <row r="717" spans="1:30" x14ac:dyDescent="0.25">
      <c r="A717" s="5" t="str">
        <f t="shared" si="11"/>
        <v>0069DE0711</v>
      </c>
      <c r="B717" s="23" t="s">
        <v>2119</v>
      </c>
      <c r="C717" t="s">
        <v>1079</v>
      </c>
      <c r="D717" t="s">
        <v>1077</v>
      </c>
      <c r="E717" t="s">
        <v>1078</v>
      </c>
      <c r="F717">
        <v>608514</v>
      </c>
      <c r="G717">
        <v>0</v>
      </c>
      <c r="H717" t="s">
        <v>1097</v>
      </c>
      <c r="I717" t="s">
        <v>20</v>
      </c>
      <c r="J717" t="s">
        <v>74</v>
      </c>
      <c r="K717" t="s">
        <v>21</v>
      </c>
      <c r="M717" t="s">
        <v>17882</v>
      </c>
      <c r="N717" t="s">
        <v>22</v>
      </c>
      <c r="O717" t="s">
        <v>23</v>
      </c>
      <c r="P717" t="s">
        <v>26</v>
      </c>
      <c r="Q717" t="s">
        <v>27</v>
      </c>
      <c r="R717" s="13">
        <v>136</v>
      </c>
      <c r="S717" s="13">
        <v>11</v>
      </c>
      <c r="T717" s="21">
        <v>1</v>
      </c>
      <c r="V717" t="s">
        <v>2115</v>
      </c>
      <c r="W717" t="str">
        <f>+IF(V717="","",IF(MID(V717,1,3)="ECE","UNICO",IF(V717="FINES",CONCATENATE("R",IF(OR(C717="16",C717="21",C717="22",C717="23"),"16212223",IF(OR(C717="15",C717="17",C717="24",C717="25"),"15172425",C717))),IF(V717="CEBAS","UNICO",IF(VALUE(C717)&lt;=11,"AMBA","INTERIOR")))))</f>
        <v>AMBA</v>
      </c>
      <c r="X717" s="20" t="str">
        <f>+IF(V717="","-",CONCATENATE(V717,"_",W717))</f>
        <v>EPA_AMBA</v>
      </c>
      <c r="Y717" s="59">
        <v>0.5494372299739293</v>
      </c>
      <c r="Z717" t="str">
        <f>+IFERROR(VLOOKUP(H717,#REF!,2,FALSE),"-")</f>
        <v>-</v>
      </c>
      <c r="AA717" t="s">
        <v>2393</v>
      </c>
      <c r="AB717" t="str">
        <f>+IF(W717="","-",IF(W717="UNICO","CENSO","MUESTRA"))</f>
        <v>MUESTRA</v>
      </c>
      <c r="AC717" t="s">
        <v>2398</v>
      </c>
      <c r="AD717" t="s">
        <v>134</v>
      </c>
    </row>
    <row r="718" spans="1:30" x14ac:dyDescent="0.25">
      <c r="A718" s="5" t="str">
        <f t="shared" si="11"/>
        <v>0005DE0705</v>
      </c>
      <c r="B718" s="23" t="s">
        <v>2119</v>
      </c>
      <c r="C718" t="s">
        <v>246</v>
      </c>
      <c r="D718" t="s">
        <v>243</v>
      </c>
      <c r="E718" t="s">
        <v>245</v>
      </c>
      <c r="F718">
        <v>604305</v>
      </c>
      <c r="G718">
        <v>0</v>
      </c>
      <c r="H718" t="s">
        <v>248</v>
      </c>
      <c r="I718" t="s">
        <v>20</v>
      </c>
      <c r="J718" t="s">
        <v>74</v>
      </c>
      <c r="K718" t="s">
        <v>21</v>
      </c>
      <c r="M718" t="s">
        <v>17888</v>
      </c>
      <c r="N718" t="s">
        <v>22</v>
      </c>
      <c r="O718" t="s">
        <v>23</v>
      </c>
      <c r="P718" t="s">
        <v>26</v>
      </c>
      <c r="Q718" t="s">
        <v>27</v>
      </c>
      <c r="R718" s="13">
        <v>45</v>
      </c>
      <c r="S718" s="13">
        <v>5</v>
      </c>
      <c r="T718" s="21">
        <v>1</v>
      </c>
      <c r="V718" t="s">
        <v>2115</v>
      </c>
      <c r="W718" t="str">
        <f>+IF(V718="","",IF(MID(V718,1,3)="ECE","UNICO",IF(V718="FINES",CONCATENATE("R",IF(OR(C718="16",C718="21",C718="22",C718="23"),"16212223",IF(OR(C718="15",C718="17",C718="24",C718="25"),"15172425",C718))),IF(V718="CEBAS","UNICO",IF(VALUE(C718)&lt;=11,"AMBA","INTERIOR")))))</f>
        <v>AMBA</v>
      </c>
      <c r="X718" s="20" t="str">
        <f>+IF(V718="","-",CONCATENATE(V718,"_",W718))</f>
        <v>EPA_AMBA</v>
      </c>
      <c r="Y718" s="59">
        <v>0.55026344779659719</v>
      </c>
      <c r="Z718" t="str">
        <f>+IFERROR(VLOOKUP(H718,#REF!,2,FALSE),"-")</f>
        <v>-</v>
      </c>
      <c r="AA718" t="s">
        <v>2393</v>
      </c>
      <c r="AB718" t="str">
        <f>+IF(W718="","-",IF(W718="UNICO","CENSO","MUESTRA"))</f>
        <v>MUESTRA</v>
      </c>
      <c r="AC718" t="s">
        <v>2397</v>
      </c>
      <c r="AD718" t="s">
        <v>134</v>
      </c>
    </row>
    <row r="719" spans="1:30" x14ac:dyDescent="0.25">
      <c r="A719" s="5" t="str">
        <f t="shared" si="11"/>
        <v>0005DE0704</v>
      </c>
      <c r="B719" s="23" t="s">
        <v>2119</v>
      </c>
      <c r="C719" t="s">
        <v>246</v>
      </c>
      <c r="D719" t="s">
        <v>243</v>
      </c>
      <c r="E719" t="s">
        <v>245</v>
      </c>
      <c r="F719">
        <v>612518</v>
      </c>
      <c r="G719">
        <v>0</v>
      </c>
      <c r="H719" t="s">
        <v>259</v>
      </c>
      <c r="I719" t="s">
        <v>20</v>
      </c>
      <c r="J719" t="s">
        <v>74</v>
      </c>
      <c r="K719" t="s">
        <v>21</v>
      </c>
      <c r="M719" t="s">
        <v>17826</v>
      </c>
      <c r="N719" t="s">
        <v>22</v>
      </c>
      <c r="O719" t="s">
        <v>23</v>
      </c>
      <c r="P719" t="s">
        <v>26</v>
      </c>
      <c r="Q719" t="s">
        <v>27</v>
      </c>
      <c r="R719" s="13">
        <v>118</v>
      </c>
      <c r="S719" s="13">
        <v>11</v>
      </c>
      <c r="T719" s="21">
        <v>1</v>
      </c>
      <c r="V719" t="s">
        <v>2115</v>
      </c>
      <c r="W719" t="str">
        <f>+IF(V719="","",IF(MID(V719,1,3)="ECE","UNICO",IF(V719="FINES",CONCATENATE("R",IF(OR(C719="16",C719="21",C719="22",C719="23"),"16212223",IF(OR(C719="15",C719="17",C719="24",C719="25"),"15172425",C719))),IF(V719="CEBAS","UNICO",IF(VALUE(C719)&lt;=11,"AMBA","INTERIOR")))))</f>
        <v>AMBA</v>
      </c>
      <c r="X719" s="20" t="str">
        <f>+IF(V719="","-",CONCATENATE(V719,"_",W719))</f>
        <v>EPA_AMBA</v>
      </c>
      <c r="Y719" s="59">
        <v>0.55922847805601172</v>
      </c>
      <c r="Z719" t="str">
        <f>+IFERROR(VLOOKUP(H719,#REF!,2,FALSE),"-")</f>
        <v>-</v>
      </c>
      <c r="AA719" t="s">
        <v>2393</v>
      </c>
      <c r="AB719" t="str">
        <f>+IF(W719="","-",IF(W719="UNICO","CENSO","MUESTRA"))</f>
        <v>MUESTRA</v>
      </c>
      <c r="AC719" t="s">
        <v>2397</v>
      </c>
      <c r="AD719" t="s">
        <v>134</v>
      </c>
    </row>
    <row r="720" spans="1:30" x14ac:dyDescent="0.25">
      <c r="A720" s="5" t="str">
        <f t="shared" si="11"/>
        <v>0069DE0752</v>
      </c>
      <c r="B720" s="23" t="s">
        <v>2119</v>
      </c>
      <c r="C720" t="s">
        <v>1079</v>
      </c>
      <c r="D720" t="s">
        <v>1077</v>
      </c>
      <c r="E720" t="s">
        <v>1078</v>
      </c>
      <c r="F720">
        <v>613635</v>
      </c>
      <c r="G720">
        <v>0</v>
      </c>
      <c r="H720" t="s">
        <v>1110</v>
      </c>
      <c r="I720" t="s">
        <v>20</v>
      </c>
      <c r="J720" t="s">
        <v>74</v>
      </c>
      <c r="K720" t="s">
        <v>21</v>
      </c>
      <c r="M720" t="s">
        <v>17889</v>
      </c>
      <c r="N720" t="s">
        <v>22</v>
      </c>
      <c r="O720" t="s">
        <v>23</v>
      </c>
      <c r="P720" t="s">
        <v>26</v>
      </c>
      <c r="Q720" t="s">
        <v>27</v>
      </c>
      <c r="R720" s="13">
        <v>117</v>
      </c>
      <c r="S720" s="13">
        <v>9</v>
      </c>
      <c r="T720" s="21">
        <v>1</v>
      </c>
      <c r="V720" t="s">
        <v>2115</v>
      </c>
      <c r="W720" t="str">
        <f>+IF(V720="","",IF(MID(V720,1,3)="ECE","UNICO",IF(V720="FINES",CONCATENATE("R",IF(OR(C720="16",C720="21",C720="22",C720="23"),"16212223",IF(OR(C720="15",C720="17",C720="24",C720="25"),"15172425",C720))),IF(V720="CEBAS","UNICO",IF(VALUE(C720)&lt;=11,"AMBA","INTERIOR")))))</f>
        <v>AMBA</v>
      </c>
      <c r="X720" s="20" t="str">
        <f>+IF(V720="","-",CONCATENATE(V720,"_",W720))</f>
        <v>EPA_AMBA</v>
      </c>
      <c r="Y720" s="59">
        <v>0.56223112675878739</v>
      </c>
      <c r="Z720" t="str">
        <f>+IFERROR(VLOOKUP(H720,#REF!,2,FALSE),"-")</f>
        <v>-</v>
      </c>
      <c r="AA720" t="s">
        <v>2393</v>
      </c>
      <c r="AB720" t="str">
        <f>+IF(W720="","-",IF(W720="UNICO","CENSO","MUESTRA"))</f>
        <v>MUESTRA</v>
      </c>
      <c r="AC720" t="s">
        <v>2397</v>
      </c>
      <c r="AD720" t="s">
        <v>134</v>
      </c>
    </row>
    <row r="721" spans="1:30" x14ac:dyDescent="0.25">
      <c r="A721" s="5" t="str">
        <f t="shared" si="11"/>
        <v>0055DE0747</v>
      </c>
      <c r="B721" s="23" t="s">
        <v>2119</v>
      </c>
      <c r="C721" t="s">
        <v>884</v>
      </c>
      <c r="D721" t="s">
        <v>882</v>
      </c>
      <c r="E721" t="s">
        <v>883</v>
      </c>
      <c r="F721">
        <v>602537</v>
      </c>
      <c r="G721">
        <v>0</v>
      </c>
      <c r="H721" t="s">
        <v>886</v>
      </c>
      <c r="I721" t="s">
        <v>20</v>
      </c>
      <c r="J721" t="s">
        <v>74</v>
      </c>
      <c r="K721" t="s">
        <v>21</v>
      </c>
      <c r="M721" t="s">
        <v>17890</v>
      </c>
      <c r="N721" t="s">
        <v>22</v>
      </c>
      <c r="O721" t="s">
        <v>23</v>
      </c>
      <c r="P721" t="s">
        <v>26</v>
      </c>
      <c r="Q721" t="s">
        <v>27</v>
      </c>
      <c r="R721" s="13">
        <v>127</v>
      </c>
      <c r="S721" s="13">
        <v>8</v>
      </c>
      <c r="T721" s="21">
        <v>1</v>
      </c>
      <c r="V721" t="s">
        <v>2115</v>
      </c>
      <c r="W721" t="str">
        <f>+IF(V721="","",IF(MID(V721,1,3)="ECE","UNICO",IF(V721="FINES",CONCATENATE("R",IF(OR(C721="16",C721="21",C721="22",C721="23"),"16212223",IF(OR(C721="15",C721="17",C721="24",C721="25"),"15172425",C721))),IF(V721="CEBAS","UNICO",IF(VALUE(C721)&lt;=11,"AMBA","INTERIOR")))))</f>
        <v>AMBA</v>
      </c>
      <c r="X721" s="20" t="str">
        <f>+IF(V721="","-",CONCATENATE(V721,"_",W721))</f>
        <v>EPA_AMBA</v>
      </c>
      <c r="Y721" s="59">
        <v>0.56487368812432159</v>
      </c>
      <c r="Z721" t="str">
        <f>+IFERROR(VLOOKUP(H721,#REF!,2,FALSE),"-")</f>
        <v>-</v>
      </c>
      <c r="AA721" t="s">
        <v>2393</v>
      </c>
      <c r="AB721" t="str">
        <f>+IF(W721="","-",IF(W721="UNICO","CENSO","MUESTRA"))</f>
        <v>MUESTRA</v>
      </c>
      <c r="AC721" t="s">
        <v>2398</v>
      </c>
      <c r="AD721" t="s">
        <v>134</v>
      </c>
    </row>
    <row r="722" spans="1:30" x14ac:dyDescent="0.25">
      <c r="A722" s="5" t="str">
        <f t="shared" si="11"/>
        <v>0004DE0710</v>
      </c>
      <c r="B722" s="23" t="s">
        <v>2119</v>
      </c>
      <c r="C722" t="s">
        <v>186</v>
      </c>
      <c r="D722" t="s">
        <v>183</v>
      </c>
      <c r="E722" t="s">
        <v>185</v>
      </c>
      <c r="F722">
        <v>613897</v>
      </c>
      <c r="G722">
        <v>0</v>
      </c>
      <c r="H722" t="s">
        <v>208</v>
      </c>
      <c r="I722" t="s">
        <v>20</v>
      </c>
      <c r="J722" t="s">
        <v>74</v>
      </c>
      <c r="K722" t="s">
        <v>21</v>
      </c>
      <c r="M722" t="s">
        <v>17891</v>
      </c>
      <c r="N722" t="s">
        <v>22</v>
      </c>
      <c r="O722" t="s">
        <v>23</v>
      </c>
      <c r="P722" t="s">
        <v>26</v>
      </c>
      <c r="Q722" t="s">
        <v>27</v>
      </c>
      <c r="R722" s="13">
        <v>86</v>
      </c>
      <c r="S722" s="13">
        <v>4</v>
      </c>
      <c r="T722" s="21">
        <v>1</v>
      </c>
      <c r="V722" t="s">
        <v>2115</v>
      </c>
      <c r="W722" t="str">
        <f>+IF(V722="","",IF(MID(V722,1,3)="ECE","UNICO",IF(V722="FINES",CONCATENATE("R",IF(OR(C722="16",C722="21",C722="22",C722="23"),"16212223",IF(OR(C722="15",C722="17",C722="24",C722="25"),"15172425",C722))),IF(V722="CEBAS","UNICO",IF(VALUE(C722)&lt;=11,"AMBA","INTERIOR")))))</f>
        <v>AMBA</v>
      </c>
      <c r="X722" s="20" t="str">
        <f>+IF(V722="","-",CONCATENATE(V722,"_",W722))</f>
        <v>EPA_AMBA</v>
      </c>
      <c r="Y722" s="59">
        <v>0.56722551749812233</v>
      </c>
      <c r="Z722" t="str">
        <f>+IFERROR(VLOOKUP(H722,#REF!,2,FALSE),"-")</f>
        <v>-</v>
      </c>
      <c r="AA722" t="s">
        <v>2393</v>
      </c>
      <c r="AB722" t="str">
        <f>+IF(W722="","-",IF(W722="UNICO","CENSO","MUESTRA"))</f>
        <v>MUESTRA</v>
      </c>
      <c r="AC722" t="s">
        <v>2398</v>
      </c>
      <c r="AD722" t="s">
        <v>134</v>
      </c>
    </row>
    <row r="723" spans="1:30" x14ac:dyDescent="0.25">
      <c r="A723" s="5" t="str">
        <f t="shared" si="11"/>
        <v>0045DE0701</v>
      </c>
      <c r="B723" s="23" t="s">
        <v>2119</v>
      </c>
      <c r="C723" t="s">
        <v>140</v>
      </c>
      <c r="D723" t="s">
        <v>760</v>
      </c>
      <c r="E723" t="s">
        <v>761</v>
      </c>
      <c r="F723">
        <v>613141</v>
      </c>
      <c r="G723">
        <v>0</v>
      </c>
      <c r="H723" t="s">
        <v>764</v>
      </c>
      <c r="I723" t="s">
        <v>20</v>
      </c>
      <c r="J723" t="s">
        <v>74</v>
      </c>
      <c r="K723" t="s">
        <v>21</v>
      </c>
      <c r="M723" t="s">
        <v>17892</v>
      </c>
      <c r="N723" t="s">
        <v>22</v>
      </c>
      <c r="O723" t="s">
        <v>23</v>
      </c>
      <c r="P723" t="s">
        <v>26</v>
      </c>
      <c r="Q723" t="s">
        <v>27</v>
      </c>
      <c r="R723" s="13">
        <v>91</v>
      </c>
      <c r="S723" s="13">
        <v>5</v>
      </c>
      <c r="T723" s="21">
        <v>1</v>
      </c>
      <c r="V723" t="s">
        <v>2115</v>
      </c>
      <c r="W723" t="str">
        <f>+IF(V723="","",IF(MID(V723,1,3)="ECE","UNICO",IF(V723="FINES",CONCATENATE("R",IF(OR(C723="16",C723="21",C723="22",C723="23"),"16212223",IF(OR(C723="15",C723="17",C723="24",C723="25"),"15172425",C723))),IF(V723="CEBAS","UNICO",IF(VALUE(C723)&lt;=11,"AMBA","INTERIOR")))))</f>
        <v>AMBA</v>
      </c>
      <c r="X723" s="20" t="str">
        <f>+IF(V723="","-",CONCATENATE(V723,"_",W723))</f>
        <v>EPA_AMBA</v>
      </c>
      <c r="Y723" s="59">
        <v>0.57025221756526401</v>
      </c>
      <c r="Z723" t="str">
        <f>+IFERROR(VLOOKUP(H723,#REF!,2,FALSE),"-")</f>
        <v>-</v>
      </c>
      <c r="AA723" t="s">
        <v>2393</v>
      </c>
      <c r="AB723" t="str">
        <f>+IF(W723="","-",IF(W723="UNICO","CENSO","MUESTRA"))</f>
        <v>MUESTRA</v>
      </c>
      <c r="AC723" t="s">
        <v>2398</v>
      </c>
      <c r="AD723" t="s">
        <v>134</v>
      </c>
    </row>
    <row r="724" spans="1:30" x14ac:dyDescent="0.25">
      <c r="A724" s="5" t="str">
        <f t="shared" si="11"/>
        <v>0117DE0703</v>
      </c>
      <c r="B724" s="23" t="s">
        <v>2119</v>
      </c>
      <c r="C724" t="s">
        <v>140</v>
      </c>
      <c r="D724" t="s">
        <v>85</v>
      </c>
      <c r="E724" t="s">
        <v>1888</v>
      </c>
      <c r="F724">
        <v>611416</v>
      </c>
      <c r="G724">
        <v>0</v>
      </c>
      <c r="H724" t="s">
        <v>1895</v>
      </c>
      <c r="I724" t="s">
        <v>20</v>
      </c>
      <c r="J724" t="s">
        <v>74</v>
      </c>
      <c r="K724" t="s">
        <v>21</v>
      </c>
      <c r="M724" t="s">
        <v>17893</v>
      </c>
      <c r="N724" t="s">
        <v>22</v>
      </c>
      <c r="O724" t="s">
        <v>23</v>
      </c>
      <c r="P724" t="s">
        <v>26</v>
      </c>
      <c r="Q724" t="s">
        <v>27</v>
      </c>
      <c r="R724" s="13">
        <v>82</v>
      </c>
      <c r="S724" s="13">
        <v>5</v>
      </c>
      <c r="T724" s="21">
        <v>1</v>
      </c>
      <c r="V724" t="s">
        <v>2115</v>
      </c>
      <c r="W724" t="str">
        <f>+IF(V724="","",IF(MID(V724,1,3)="ECE","UNICO",IF(V724="FINES",CONCATENATE("R",IF(OR(C724="16",C724="21",C724="22",C724="23"),"16212223",IF(OR(C724="15",C724="17",C724="24",C724="25"),"15172425",C724))),IF(V724="CEBAS","UNICO",IF(VALUE(C724)&lt;=11,"AMBA","INTERIOR")))))</f>
        <v>AMBA</v>
      </c>
      <c r="X724" s="20" t="str">
        <f>+IF(V724="","-",CONCATENATE(V724,"_",W724))</f>
        <v>EPA_AMBA</v>
      </c>
      <c r="Y724" s="59">
        <v>0.57142095710780172</v>
      </c>
      <c r="Z724" t="str">
        <f>+IFERROR(VLOOKUP(H724,#REF!,2,FALSE),"-")</f>
        <v>-</v>
      </c>
      <c r="AA724" t="s">
        <v>2393</v>
      </c>
      <c r="AB724" t="str">
        <f>+IF(W724="","-",IF(W724="UNICO","CENSO","MUESTRA"))</f>
        <v>MUESTRA</v>
      </c>
      <c r="AC724" t="s">
        <v>2397</v>
      </c>
      <c r="AD724" t="s">
        <v>134</v>
      </c>
    </row>
    <row r="725" spans="1:30" x14ac:dyDescent="0.25">
      <c r="A725" s="5" t="str">
        <f t="shared" si="11"/>
        <v>0055DE0703</v>
      </c>
      <c r="B725" s="23" t="s">
        <v>2119</v>
      </c>
      <c r="C725" t="s">
        <v>884</v>
      </c>
      <c r="D725" t="s">
        <v>882</v>
      </c>
      <c r="E725" t="s">
        <v>883</v>
      </c>
      <c r="F725">
        <v>610595</v>
      </c>
      <c r="G725">
        <v>0</v>
      </c>
      <c r="H725" t="s">
        <v>902</v>
      </c>
      <c r="I725" t="s">
        <v>20</v>
      </c>
      <c r="J725" t="s">
        <v>74</v>
      </c>
      <c r="K725" t="s">
        <v>21</v>
      </c>
      <c r="M725" t="s">
        <v>17894</v>
      </c>
      <c r="N725" t="s">
        <v>22</v>
      </c>
      <c r="O725" t="s">
        <v>23</v>
      </c>
      <c r="P725" t="s">
        <v>26</v>
      </c>
      <c r="Q725" t="s">
        <v>27</v>
      </c>
      <c r="R725" s="13">
        <v>108</v>
      </c>
      <c r="S725" s="13">
        <v>9</v>
      </c>
      <c r="T725" s="21">
        <v>1</v>
      </c>
      <c r="V725" t="s">
        <v>2115</v>
      </c>
      <c r="W725" t="str">
        <f>+IF(V725="","",IF(MID(V725,1,3)="ECE","UNICO",IF(V725="FINES",CONCATENATE("R",IF(OR(C725="16",C725="21",C725="22",C725="23"),"16212223",IF(OR(C725="15",C725="17",C725="24",C725="25"),"15172425",C725))),IF(V725="CEBAS","UNICO",IF(VALUE(C725)&lt;=11,"AMBA","INTERIOR")))))</f>
        <v>AMBA</v>
      </c>
      <c r="X725" s="20" t="str">
        <f>+IF(V725="","-",CONCATENATE(V725,"_",W725))</f>
        <v>EPA_AMBA</v>
      </c>
      <c r="Y725" s="59">
        <v>0.57439621176038469</v>
      </c>
      <c r="Z725" t="str">
        <f>+IFERROR(VLOOKUP(H725,#REF!,2,FALSE),"-")</f>
        <v>-</v>
      </c>
      <c r="AA725" t="s">
        <v>2393</v>
      </c>
      <c r="AB725" t="str">
        <f>+IF(W725="","-",IF(W725="UNICO","CENSO","MUESTRA"))</f>
        <v>MUESTRA</v>
      </c>
      <c r="AC725" t="s">
        <v>2397</v>
      </c>
      <c r="AD725" t="s">
        <v>134</v>
      </c>
    </row>
    <row r="726" spans="1:30" x14ac:dyDescent="0.25">
      <c r="A726" s="5" t="str">
        <f t="shared" si="11"/>
        <v>0116DE0707</v>
      </c>
      <c r="B726" s="23" t="s">
        <v>2119</v>
      </c>
      <c r="C726" t="s">
        <v>158</v>
      </c>
      <c r="D726" t="s">
        <v>162</v>
      </c>
      <c r="E726" t="s">
        <v>1868</v>
      </c>
      <c r="F726">
        <v>613902</v>
      </c>
      <c r="G726">
        <v>0</v>
      </c>
      <c r="H726" t="s">
        <v>1870</v>
      </c>
      <c r="I726" t="s">
        <v>20</v>
      </c>
      <c r="J726" t="s">
        <v>74</v>
      </c>
      <c r="K726" t="s">
        <v>21</v>
      </c>
      <c r="M726" t="s">
        <v>17820</v>
      </c>
      <c r="N726" t="s">
        <v>22</v>
      </c>
      <c r="O726" t="s">
        <v>23</v>
      </c>
      <c r="P726" t="s">
        <v>26</v>
      </c>
      <c r="Q726" t="s">
        <v>27</v>
      </c>
      <c r="R726" s="13">
        <v>95</v>
      </c>
      <c r="S726" s="13">
        <v>6</v>
      </c>
      <c r="T726" s="21">
        <v>1</v>
      </c>
      <c r="V726" t="s">
        <v>2115</v>
      </c>
      <c r="W726" t="str">
        <f>+IF(V726="","",IF(MID(V726,1,3)="ECE","UNICO",IF(V726="FINES",CONCATENATE("R",IF(OR(C726="16",C726="21",C726="22",C726="23"),"16212223",IF(OR(C726="15",C726="17",C726="24",C726="25"),"15172425",C726))),IF(V726="CEBAS","UNICO",IF(VALUE(C726)&lt;=11,"AMBA","INTERIOR")))))</f>
        <v>AMBA</v>
      </c>
      <c r="X726" s="20" t="str">
        <f>+IF(V726="","-",CONCATENATE(V726,"_",W726))</f>
        <v>EPA_AMBA</v>
      </c>
      <c r="Y726" s="59">
        <v>0.57885989546775818</v>
      </c>
      <c r="Z726" t="str">
        <f>+IFERROR(VLOOKUP(H726,#REF!,2,FALSE),"-")</f>
        <v>-</v>
      </c>
      <c r="AA726" t="s">
        <v>2393</v>
      </c>
      <c r="AB726" t="str">
        <f>+IF(W726="","-",IF(W726="UNICO","CENSO","MUESTRA"))</f>
        <v>MUESTRA</v>
      </c>
      <c r="AC726" t="s">
        <v>2398</v>
      </c>
      <c r="AD726" t="s">
        <v>134</v>
      </c>
    </row>
    <row r="727" spans="1:30" x14ac:dyDescent="0.25">
      <c r="A727" s="5" t="str">
        <f t="shared" si="11"/>
        <v>0111DE0703</v>
      </c>
      <c r="B727" s="23" t="s">
        <v>2119</v>
      </c>
      <c r="C727" t="s">
        <v>246</v>
      </c>
      <c r="D727" t="s">
        <v>575</v>
      </c>
      <c r="E727" t="s">
        <v>1794</v>
      </c>
      <c r="F727">
        <v>602129</v>
      </c>
      <c r="G727">
        <v>0</v>
      </c>
      <c r="H727" t="s">
        <v>1805</v>
      </c>
      <c r="I727" t="s">
        <v>20</v>
      </c>
      <c r="J727" t="s">
        <v>74</v>
      </c>
      <c r="K727" t="s">
        <v>21</v>
      </c>
      <c r="M727" t="s">
        <v>17895</v>
      </c>
      <c r="N727" t="s">
        <v>22</v>
      </c>
      <c r="O727" t="s">
        <v>23</v>
      </c>
      <c r="P727" t="s">
        <v>26</v>
      </c>
      <c r="Q727" t="s">
        <v>27</v>
      </c>
      <c r="R727" s="13">
        <v>97</v>
      </c>
      <c r="S727" s="13">
        <v>7</v>
      </c>
      <c r="T727" s="21">
        <v>1</v>
      </c>
      <c r="V727" t="s">
        <v>2115</v>
      </c>
      <c r="W727" t="str">
        <f>+IF(V727="","",IF(MID(V727,1,3)="ECE","UNICO",IF(V727="FINES",CONCATENATE("R",IF(OR(C727="16",C727="21",C727="22",C727="23"),"16212223",IF(OR(C727="15",C727="17",C727="24",C727="25"),"15172425",C727))),IF(V727="CEBAS","UNICO",IF(VALUE(C727)&lt;=11,"AMBA","INTERIOR")))))</f>
        <v>AMBA</v>
      </c>
      <c r="X727" s="20" t="str">
        <f>+IF(V727="","-",CONCATENATE(V727,"_",W727))</f>
        <v>EPA_AMBA</v>
      </c>
      <c r="Y727" s="59">
        <v>0.58916481667094756</v>
      </c>
      <c r="Z727" t="str">
        <f>+IFERROR(VLOOKUP(H727,#REF!,2,FALSE),"-")</f>
        <v>-</v>
      </c>
      <c r="AA727" t="s">
        <v>2393</v>
      </c>
      <c r="AB727" t="str">
        <f>+IF(W727="","-",IF(W727="UNICO","CENSO","MUESTRA"))</f>
        <v>MUESTRA</v>
      </c>
      <c r="AC727" t="s">
        <v>2397</v>
      </c>
      <c r="AD727" t="s">
        <v>134</v>
      </c>
    </row>
    <row r="728" spans="1:30" x14ac:dyDescent="0.25">
      <c r="A728" s="5" t="str">
        <f t="shared" si="11"/>
        <v>0100DE0703</v>
      </c>
      <c r="B728" s="23" t="s">
        <v>2119</v>
      </c>
      <c r="C728" t="s">
        <v>1245</v>
      </c>
      <c r="D728" t="s">
        <v>876</v>
      </c>
      <c r="E728" t="s">
        <v>1674</v>
      </c>
      <c r="F728">
        <v>613021</v>
      </c>
      <c r="G728">
        <v>0</v>
      </c>
      <c r="H728" t="s">
        <v>1676</v>
      </c>
      <c r="I728" t="s">
        <v>20</v>
      </c>
      <c r="J728" t="s">
        <v>74</v>
      </c>
      <c r="K728" t="s">
        <v>21</v>
      </c>
      <c r="M728" t="s">
        <v>17896</v>
      </c>
      <c r="N728" t="s">
        <v>22</v>
      </c>
      <c r="O728" t="s">
        <v>23</v>
      </c>
      <c r="P728" t="s">
        <v>26</v>
      </c>
      <c r="Q728" t="s">
        <v>27</v>
      </c>
      <c r="R728" s="13">
        <v>56</v>
      </c>
      <c r="S728" s="13">
        <v>4</v>
      </c>
      <c r="T728" s="21">
        <v>1</v>
      </c>
      <c r="V728" t="s">
        <v>2115</v>
      </c>
      <c r="W728" t="str">
        <f>+IF(V728="","",IF(MID(V728,1,3)="ECE","UNICO",IF(V728="FINES",CONCATENATE("R",IF(OR(C728="16",C728="21",C728="22",C728="23"),"16212223",IF(OR(C728="15",C728="17",C728="24",C728="25"),"15172425",C728))),IF(V728="CEBAS","UNICO",IF(VALUE(C728)&lt;=11,"AMBA","INTERIOR")))))</f>
        <v>AMBA</v>
      </c>
      <c r="X728" s="20" t="str">
        <f>+IF(V728="","-",CONCATENATE(V728,"_",W728))</f>
        <v>EPA_AMBA</v>
      </c>
      <c r="Y728" s="59">
        <v>0.58989159627394239</v>
      </c>
      <c r="Z728" t="str">
        <f>+IFERROR(VLOOKUP(H728,#REF!,2,FALSE),"-")</f>
        <v>-</v>
      </c>
      <c r="AA728" t="s">
        <v>2393</v>
      </c>
      <c r="AB728" t="str">
        <f>+IF(W728="","-",IF(W728="UNICO","CENSO","MUESTRA"))</f>
        <v>MUESTRA</v>
      </c>
      <c r="AC728" t="s">
        <v>2398</v>
      </c>
      <c r="AD728" t="s">
        <v>134</v>
      </c>
    </row>
    <row r="729" spans="1:30" x14ac:dyDescent="0.25">
      <c r="A729" s="5" t="str">
        <f t="shared" si="11"/>
        <v>0055DE0714</v>
      </c>
      <c r="B729" s="23" t="s">
        <v>2119</v>
      </c>
      <c r="C729" t="s">
        <v>884</v>
      </c>
      <c r="D729" t="s">
        <v>882</v>
      </c>
      <c r="E729" t="s">
        <v>883</v>
      </c>
      <c r="F729">
        <v>613142</v>
      </c>
      <c r="G729">
        <v>0</v>
      </c>
      <c r="H729" t="s">
        <v>898</v>
      </c>
      <c r="I729" t="s">
        <v>20</v>
      </c>
      <c r="J729" t="s">
        <v>74</v>
      </c>
      <c r="K729" t="s">
        <v>21</v>
      </c>
      <c r="M729" t="s">
        <v>17897</v>
      </c>
      <c r="N729" t="s">
        <v>22</v>
      </c>
      <c r="O729" t="s">
        <v>23</v>
      </c>
      <c r="P729" t="s">
        <v>26</v>
      </c>
      <c r="Q729" t="s">
        <v>27</v>
      </c>
      <c r="R729" s="13">
        <v>121</v>
      </c>
      <c r="S729" s="13">
        <v>8</v>
      </c>
      <c r="T729" s="21">
        <v>1</v>
      </c>
      <c r="V729" t="s">
        <v>2115</v>
      </c>
      <c r="W729" t="str">
        <f>+IF(V729="","",IF(MID(V729,1,3)="ECE","UNICO",IF(V729="FINES",CONCATENATE("R",IF(OR(C729="16",C729="21",C729="22",C729="23"),"16212223",IF(OR(C729="15",C729="17",C729="24",C729="25"),"15172425",C729))),IF(V729="CEBAS","UNICO",IF(VALUE(C729)&lt;=11,"AMBA","INTERIOR")))))</f>
        <v>AMBA</v>
      </c>
      <c r="X729" s="20" t="str">
        <f>+IF(V729="","-",CONCATENATE(V729,"_",W729))</f>
        <v>EPA_AMBA</v>
      </c>
      <c r="Y729" s="59">
        <v>0.59341512748173308</v>
      </c>
      <c r="Z729" t="str">
        <f>+IFERROR(VLOOKUP(H729,#REF!,2,FALSE),"-")</f>
        <v>-</v>
      </c>
      <c r="AA729" t="s">
        <v>2393</v>
      </c>
      <c r="AB729" t="str">
        <f>+IF(W729="","-",IF(W729="UNICO","CENSO","MUESTRA"))</f>
        <v>MUESTRA</v>
      </c>
      <c r="AC729" t="s">
        <v>2398</v>
      </c>
      <c r="AD729" t="s">
        <v>134</v>
      </c>
    </row>
    <row r="730" spans="1:30" x14ac:dyDescent="0.25">
      <c r="A730" s="5" t="str">
        <f t="shared" si="11"/>
        <v>0004DE0705</v>
      </c>
      <c r="B730" s="23" t="s">
        <v>2119</v>
      </c>
      <c r="C730" t="s">
        <v>186</v>
      </c>
      <c r="D730" t="s">
        <v>183</v>
      </c>
      <c r="E730" t="s">
        <v>185</v>
      </c>
      <c r="F730">
        <v>613280</v>
      </c>
      <c r="G730">
        <v>0</v>
      </c>
      <c r="H730" t="s">
        <v>215</v>
      </c>
      <c r="I730" t="s">
        <v>20</v>
      </c>
      <c r="J730" t="s">
        <v>74</v>
      </c>
      <c r="K730" t="s">
        <v>21</v>
      </c>
      <c r="M730" t="s">
        <v>17898</v>
      </c>
      <c r="N730" t="s">
        <v>22</v>
      </c>
      <c r="O730" t="s">
        <v>23</v>
      </c>
      <c r="P730" t="s">
        <v>26</v>
      </c>
      <c r="Q730" t="s">
        <v>27</v>
      </c>
      <c r="R730" s="13">
        <v>234</v>
      </c>
      <c r="S730" s="13">
        <v>13</v>
      </c>
      <c r="T730" s="21">
        <v>1</v>
      </c>
      <c r="V730" t="s">
        <v>2115</v>
      </c>
      <c r="W730" t="str">
        <f>+IF(V730="","",IF(MID(V730,1,3)="ECE","UNICO",IF(V730="FINES",CONCATENATE("R",IF(OR(C730="16",C730="21",C730="22",C730="23"),"16212223",IF(OR(C730="15",C730="17",C730="24",C730="25"),"15172425",C730))),IF(V730="CEBAS","UNICO",IF(VALUE(C730)&lt;=11,"AMBA","INTERIOR")))))</f>
        <v>AMBA</v>
      </c>
      <c r="X730" s="20" t="str">
        <f>+IF(V730="","-",CONCATENATE(V730,"_",W730))</f>
        <v>EPA_AMBA</v>
      </c>
      <c r="Y730" s="59">
        <v>0.59368538464370524</v>
      </c>
      <c r="Z730" t="str">
        <f>+IFERROR(VLOOKUP(H730,#REF!,2,FALSE),"-")</f>
        <v>-</v>
      </c>
      <c r="AA730" t="s">
        <v>2393</v>
      </c>
      <c r="AB730" t="str">
        <f>+IF(W730="","-",IF(W730="UNICO","CENSO","MUESTRA"))</f>
        <v>MUESTRA</v>
      </c>
      <c r="AC730" t="s">
        <v>2398</v>
      </c>
      <c r="AD730" t="s">
        <v>134</v>
      </c>
    </row>
    <row r="731" spans="1:30" x14ac:dyDescent="0.25">
      <c r="A731" s="5" t="str">
        <f t="shared" si="11"/>
        <v>0135DE0701</v>
      </c>
      <c r="B731" s="23" t="s">
        <v>2119</v>
      </c>
      <c r="C731" t="s">
        <v>140</v>
      </c>
      <c r="D731" t="s">
        <v>155</v>
      </c>
      <c r="E731" t="s">
        <v>2074</v>
      </c>
      <c r="F731">
        <v>600021</v>
      </c>
      <c r="G731">
        <v>0</v>
      </c>
      <c r="H731" t="s">
        <v>2076</v>
      </c>
      <c r="I731" t="s">
        <v>20</v>
      </c>
      <c r="J731" t="s">
        <v>74</v>
      </c>
      <c r="K731" t="s">
        <v>21</v>
      </c>
      <c r="M731" t="s">
        <v>17815</v>
      </c>
      <c r="N731" t="s">
        <v>22</v>
      </c>
      <c r="O731" t="s">
        <v>23</v>
      </c>
      <c r="P731" t="s">
        <v>26</v>
      </c>
      <c r="Q731" t="s">
        <v>27</v>
      </c>
      <c r="R731" s="13">
        <v>60</v>
      </c>
      <c r="S731" s="13">
        <v>4</v>
      </c>
      <c r="T731" s="21">
        <v>1</v>
      </c>
      <c r="V731" t="s">
        <v>2115</v>
      </c>
      <c r="W731" t="str">
        <f>+IF(V731="","",IF(MID(V731,1,3)="ECE","UNICO",IF(V731="FINES",CONCATENATE("R",IF(OR(C731="16",C731="21",C731="22",C731="23"),"16212223",IF(OR(C731="15",C731="17",C731="24",C731="25"),"15172425",C731))),IF(V731="CEBAS","UNICO",IF(VALUE(C731)&lt;=11,"AMBA","INTERIOR")))))</f>
        <v>AMBA</v>
      </c>
      <c r="X731" s="20" t="str">
        <f>+IF(V731="","-",CONCATENATE(V731,"_",W731))</f>
        <v>EPA_AMBA</v>
      </c>
      <c r="Y731" s="59">
        <v>0.59697231224605019</v>
      </c>
      <c r="Z731" t="str">
        <f>+IFERROR(VLOOKUP(H731,#REF!,2,FALSE),"-")</f>
        <v>-</v>
      </c>
      <c r="AA731" t="s">
        <v>2393</v>
      </c>
      <c r="AB731" t="str">
        <f>+IF(W731="","-",IF(W731="UNICO","CENSO","MUESTRA"))</f>
        <v>MUESTRA</v>
      </c>
      <c r="AC731" t="s">
        <v>2398</v>
      </c>
      <c r="AD731" t="s">
        <v>134</v>
      </c>
    </row>
    <row r="732" spans="1:30" x14ac:dyDescent="0.25">
      <c r="A732" s="5" t="str">
        <f t="shared" si="11"/>
        <v>0069DE0721</v>
      </c>
      <c r="B732" s="23" t="s">
        <v>2119</v>
      </c>
      <c r="C732" t="s">
        <v>1079</v>
      </c>
      <c r="D732" t="s">
        <v>1077</v>
      </c>
      <c r="E732" t="s">
        <v>1078</v>
      </c>
      <c r="F732">
        <v>612437</v>
      </c>
      <c r="G732">
        <v>0</v>
      </c>
      <c r="H732" t="s">
        <v>1126</v>
      </c>
      <c r="I732" t="s">
        <v>20</v>
      </c>
      <c r="J732" t="s">
        <v>74</v>
      </c>
      <c r="K732" t="s">
        <v>21</v>
      </c>
      <c r="M732" t="s">
        <v>17807</v>
      </c>
      <c r="N732" t="s">
        <v>22</v>
      </c>
      <c r="O732" t="s">
        <v>82</v>
      </c>
      <c r="P732" t="s">
        <v>26</v>
      </c>
      <c r="Q732" t="s">
        <v>27</v>
      </c>
      <c r="R732" s="13">
        <v>122</v>
      </c>
      <c r="S732" s="13">
        <v>11</v>
      </c>
      <c r="T732" s="21">
        <v>1</v>
      </c>
      <c r="V732" t="s">
        <v>2115</v>
      </c>
      <c r="W732" t="str">
        <f>+IF(V732="","",IF(MID(V732,1,3)="ECE","UNICO",IF(V732="FINES",CONCATENATE("R",IF(OR(C732="16",C732="21",C732="22",C732="23"),"16212223",IF(OR(C732="15",C732="17",C732="24",C732="25"),"15172425",C732))),IF(V732="CEBAS","UNICO",IF(VALUE(C732)&lt;=11,"AMBA","INTERIOR")))))</f>
        <v>AMBA</v>
      </c>
      <c r="X732" s="20" t="str">
        <f>+IF(V732="","-",CONCATENATE(V732,"_",W732))</f>
        <v>EPA_AMBA</v>
      </c>
      <c r="Y732" s="59">
        <v>0.5975697652289742</v>
      </c>
      <c r="Z732" t="str">
        <f>+IFERROR(VLOOKUP(H732,#REF!,2,FALSE),"-")</f>
        <v>-</v>
      </c>
      <c r="AA732" t="s">
        <v>2393</v>
      </c>
      <c r="AB732" t="str">
        <f>+IF(W732="","-",IF(W732="UNICO","CENSO","MUESTRA"))</f>
        <v>MUESTRA</v>
      </c>
      <c r="AC732" t="s">
        <v>2397</v>
      </c>
      <c r="AD732" t="s">
        <v>134</v>
      </c>
    </row>
    <row r="733" spans="1:30" x14ac:dyDescent="0.25">
      <c r="A733" s="5" t="str">
        <f t="shared" si="11"/>
        <v>0005DE0706</v>
      </c>
      <c r="B733" s="23" t="s">
        <v>2119</v>
      </c>
      <c r="C733" t="s">
        <v>246</v>
      </c>
      <c r="D733" t="s">
        <v>243</v>
      </c>
      <c r="E733" t="s">
        <v>245</v>
      </c>
      <c r="F733">
        <v>600926</v>
      </c>
      <c r="G733">
        <v>0</v>
      </c>
      <c r="H733" t="s">
        <v>263</v>
      </c>
      <c r="I733" t="s">
        <v>20</v>
      </c>
      <c r="J733" t="s">
        <v>74</v>
      </c>
      <c r="K733" t="s">
        <v>21</v>
      </c>
      <c r="M733" t="s">
        <v>17899</v>
      </c>
      <c r="N733" t="s">
        <v>22</v>
      </c>
      <c r="O733" t="s">
        <v>23</v>
      </c>
      <c r="P733" t="s">
        <v>26</v>
      </c>
      <c r="Q733" t="s">
        <v>27</v>
      </c>
      <c r="R733" s="13">
        <v>134</v>
      </c>
      <c r="S733" s="13">
        <v>11</v>
      </c>
      <c r="T733" s="21">
        <v>1</v>
      </c>
      <c r="V733" t="s">
        <v>2115</v>
      </c>
      <c r="W733" t="str">
        <f>+IF(V733="","",IF(MID(V733,1,3)="ECE","UNICO",IF(V733="FINES",CONCATENATE("R",IF(OR(C733="16",C733="21",C733="22",C733="23"),"16212223",IF(OR(C733="15",C733="17",C733="24",C733="25"),"15172425",C733))),IF(V733="CEBAS","UNICO",IF(VALUE(C733)&lt;=11,"AMBA","INTERIOR")))))</f>
        <v>AMBA</v>
      </c>
      <c r="X733" s="20" t="str">
        <f>+IF(V733="","-",CONCATENATE(V733,"_",W733))</f>
        <v>EPA_AMBA</v>
      </c>
      <c r="Y733" s="59">
        <v>0.60160357968227285</v>
      </c>
      <c r="Z733" t="str">
        <f>+IFERROR(VLOOKUP(H733,#REF!,2,FALSE),"-")</f>
        <v>-</v>
      </c>
      <c r="AA733" t="s">
        <v>2393</v>
      </c>
      <c r="AB733" t="str">
        <f>+IF(W733="","-",IF(W733="UNICO","CENSO","MUESTRA"))</f>
        <v>MUESTRA</v>
      </c>
      <c r="AC733" t="s">
        <v>2398</v>
      </c>
      <c r="AD733" t="s">
        <v>134</v>
      </c>
    </row>
    <row r="734" spans="1:30" x14ac:dyDescent="0.25">
      <c r="A734" s="5" t="str">
        <f t="shared" si="11"/>
        <v>0069DE0706</v>
      </c>
      <c r="B734" s="23" t="s">
        <v>2119</v>
      </c>
      <c r="C734" t="s">
        <v>1079</v>
      </c>
      <c r="D734" t="s">
        <v>1077</v>
      </c>
      <c r="E734" t="s">
        <v>1078</v>
      </c>
      <c r="F734">
        <v>601496</v>
      </c>
      <c r="G734">
        <v>0</v>
      </c>
      <c r="H734" t="s">
        <v>1101</v>
      </c>
      <c r="I734" t="s">
        <v>20</v>
      </c>
      <c r="J734" t="s">
        <v>74</v>
      </c>
      <c r="K734" t="s">
        <v>21</v>
      </c>
      <c r="M734" t="s">
        <v>17785</v>
      </c>
      <c r="N734" t="s">
        <v>22</v>
      </c>
      <c r="O734" t="s">
        <v>23</v>
      </c>
      <c r="P734" t="s">
        <v>26</v>
      </c>
      <c r="Q734" t="s">
        <v>27</v>
      </c>
      <c r="R734" s="13">
        <v>93</v>
      </c>
      <c r="S734" s="13">
        <v>9</v>
      </c>
      <c r="T734" s="21">
        <v>1</v>
      </c>
      <c r="V734" t="s">
        <v>2115</v>
      </c>
      <c r="W734" t="str">
        <f>+IF(V734="","",IF(MID(V734,1,3)="ECE","UNICO",IF(V734="FINES",CONCATENATE("R",IF(OR(C734="16",C734="21",C734="22",C734="23"),"16212223",IF(OR(C734="15",C734="17",C734="24",C734="25"),"15172425",C734))),IF(V734="CEBAS","UNICO",IF(VALUE(C734)&lt;=11,"AMBA","INTERIOR")))))</f>
        <v>AMBA</v>
      </c>
      <c r="X734" s="20" t="str">
        <f>+IF(V734="","-",CONCATENATE(V734,"_",W734))</f>
        <v>EPA_AMBA</v>
      </c>
      <c r="Y734" s="59">
        <v>0.6037200124640214</v>
      </c>
      <c r="Z734" t="str">
        <f>+IFERROR(VLOOKUP(H734,#REF!,2,FALSE),"-")</f>
        <v>-</v>
      </c>
      <c r="AA734" t="s">
        <v>2393</v>
      </c>
      <c r="AB734" t="str">
        <f>+IF(W734="","-",IF(W734="UNICO","CENSO","MUESTRA"))</f>
        <v>MUESTRA</v>
      </c>
      <c r="AC734" t="s">
        <v>2397</v>
      </c>
      <c r="AD734" t="s">
        <v>134</v>
      </c>
    </row>
    <row r="735" spans="1:30" x14ac:dyDescent="0.25">
      <c r="A735" s="5" t="str">
        <f t="shared" si="11"/>
        <v>0071DE0717</v>
      </c>
      <c r="B735" s="23" t="s">
        <v>2119</v>
      </c>
      <c r="C735" t="s">
        <v>1245</v>
      </c>
      <c r="D735" t="s">
        <v>1243</v>
      </c>
      <c r="E735" t="s">
        <v>1244</v>
      </c>
      <c r="F735">
        <v>606481</v>
      </c>
      <c r="G735">
        <v>0</v>
      </c>
      <c r="H735" t="s">
        <v>1270</v>
      </c>
      <c r="I735" t="s">
        <v>20</v>
      </c>
      <c r="J735" t="s">
        <v>74</v>
      </c>
      <c r="K735" t="s">
        <v>21</v>
      </c>
      <c r="M735" t="s">
        <v>17783</v>
      </c>
      <c r="N735" t="s">
        <v>22</v>
      </c>
      <c r="O735" t="s">
        <v>23</v>
      </c>
      <c r="P735" t="s">
        <v>26</v>
      </c>
      <c r="Q735" t="s">
        <v>27</v>
      </c>
      <c r="R735" s="13">
        <v>194</v>
      </c>
      <c r="S735" s="13">
        <v>16</v>
      </c>
      <c r="T735" s="21">
        <v>1</v>
      </c>
      <c r="V735" t="s">
        <v>2115</v>
      </c>
      <c r="W735" t="str">
        <f>+IF(V735="","",IF(MID(V735,1,3)="ECE","UNICO",IF(V735="FINES",CONCATENATE("R",IF(OR(C735="16",C735="21",C735="22",C735="23"),"16212223",IF(OR(C735="15",C735="17",C735="24",C735="25"),"15172425",C735))),IF(V735="CEBAS","UNICO",IF(VALUE(C735)&lt;=11,"AMBA","INTERIOR")))))</f>
        <v>AMBA</v>
      </c>
      <c r="X735" s="20" t="str">
        <f>+IF(V735="","-",CONCATENATE(V735,"_",W735))</f>
        <v>EPA_AMBA</v>
      </c>
      <c r="Y735" s="59">
        <v>0.60925217526299613</v>
      </c>
      <c r="Z735" t="str">
        <f>+IFERROR(VLOOKUP(H735,#REF!,2,FALSE),"-")</f>
        <v>-</v>
      </c>
      <c r="AA735" t="s">
        <v>2393</v>
      </c>
      <c r="AB735" t="str">
        <f>+IF(W735="","-",IF(W735="UNICO","CENSO","MUESTRA"))</f>
        <v>MUESTRA</v>
      </c>
      <c r="AC735" t="s">
        <v>2398</v>
      </c>
      <c r="AD735" t="s">
        <v>134</v>
      </c>
    </row>
    <row r="736" spans="1:30" x14ac:dyDescent="0.25">
      <c r="A736" s="5" t="str">
        <f t="shared" si="11"/>
        <v>0069DE0724</v>
      </c>
      <c r="B736" s="23" t="s">
        <v>2119</v>
      </c>
      <c r="C736" t="s">
        <v>1079</v>
      </c>
      <c r="D736" t="s">
        <v>1077</v>
      </c>
      <c r="E736" t="s">
        <v>1078</v>
      </c>
      <c r="F736">
        <v>610535</v>
      </c>
      <c r="G736">
        <v>0</v>
      </c>
      <c r="H736" t="s">
        <v>1095</v>
      </c>
      <c r="I736" t="s">
        <v>20</v>
      </c>
      <c r="J736" t="s">
        <v>74</v>
      </c>
      <c r="K736" t="s">
        <v>21</v>
      </c>
      <c r="M736" t="s">
        <v>17866</v>
      </c>
      <c r="N736" t="s">
        <v>22</v>
      </c>
      <c r="O736" t="s">
        <v>23</v>
      </c>
      <c r="P736" t="s">
        <v>26</v>
      </c>
      <c r="Q736" t="s">
        <v>27</v>
      </c>
      <c r="R736" s="13">
        <v>171</v>
      </c>
      <c r="S736" s="13">
        <v>10</v>
      </c>
      <c r="T736" s="21">
        <v>1</v>
      </c>
      <c r="V736" t="s">
        <v>2115</v>
      </c>
      <c r="W736" t="str">
        <f>+IF(V736="","",IF(MID(V736,1,3)="ECE","UNICO",IF(V736="FINES",CONCATENATE("R",IF(OR(C736="16",C736="21",C736="22",C736="23"),"16212223",IF(OR(C736="15",C736="17",C736="24",C736="25"),"15172425",C736))),IF(V736="CEBAS","UNICO",IF(VALUE(C736)&lt;=11,"AMBA","INTERIOR")))))</f>
        <v>AMBA</v>
      </c>
      <c r="X736" s="20" t="str">
        <f>+IF(V736="","-",CONCATENATE(V736,"_",W736))</f>
        <v>EPA_AMBA</v>
      </c>
      <c r="Y736" s="59">
        <v>0.61190545872638102</v>
      </c>
      <c r="Z736" t="str">
        <f>+IFERROR(VLOOKUP(H736,#REF!,2,FALSE),"-")</f>
        <v>-</v>
      </c>
      <c r="AA736" t="s">
        <v>2393</v>
      </c>
      <c r="AB736" t="str">
        <f>+IF(W736="","-",IF(W736="UNICO","CENSO","MUESTRA"))</f>
        <v>MUESTRA</v>
      </c>
      <c r="AC736" t="s">
        <v>2398</v>
      </c>
      <c r="AD736" t="s">
        <v>134</v>
      </c>
    </row>
    <row r="737" spans="1:30" x14ac:dyDescent="0.25">
      <c r="A737" s="5" t="str">
        <f t="shared" si="11"/>
        <v>0030DE0703</v>
      </c>
      <c r="B737" s="23" t="s">
        <v>2119</v>
      </c>
      <c r="C737" t="s">
        <v>186</v>
      </c>
      <c r="D737" t="s">
        <v>551</v>
      </c>
      <c r="E737" t="s">
        <v>552</v>
      </c>
      <c r="F737">
        <v>608920</v>
      </c>
      <c r="G737">
        <v>0</v>
      </c>
      <c r="H737" t="s">
        <v>562</v>
      </c>
      <c r="I737" t="s">
        <v>20</v>
      </c>
      <c r="J737" t="s">
        <v>74</v>
      </c>
      <c r="K737" t="s">
        <v>21</v>
      </c>
      <c r="M737" t="s">
        <v>2324</v>
      </c>
      <c r="N737" t="s">
        <v>22</v>
      </c>
      <c r="O737" t="s">
        <v>23</v>
      </c>
      <c r="P737" t="s">
        <v>26</v>
      </c>
      <c r="Q737" t="s">
        <v>27</v>
      </c>
      <c r="R737" s="13">
        <v>78</v>
      </c>
      <c r="S737" s="13">
        <v>6</v>
      </c>
      <c r="T737" s="21">
        <v>1</v>
      </c>
      <c r="V737" t="s">
        <v>2115</v>
      </c>
      <c r="W737" t="str">
        <f>+IF(V737="","",IF(MID(V737,1,3)="ECE","UNICO",IF(V737="FINES",CONCATENATE("R",IF(OR(C737="16",C737="21",C737="22",C737="23"),"16212223",IF(OR(C737="15",C737="17",C737="24",C737="25"),"15172425",C737))),IF(V737="CEBAS","UNICO",IF(VALUE(C737)&lt;=11,"AMBA","INTERIOR")))))</f>
        <v>AMBA</v>
      </c>
      <c r="X737" s="20" t="str">
        <f>+IF(V737="","-",CONCATENATE(V737,"_",W737))</f>
        <v>EPA_AMBA</v>
      </c>
      <c r="Y737" s="59">
        <v>0.61507055633946472</v>
      </c>
      <c r="Z737" t="str">
        <f>+IFERROR(VLOOKUP(H737,#REF!,2,FALSE),"-")</f>
        <v>-</v>
      </c>
      <c r="AA737" t="s">
        <v>2393</v>
      </c>
      <c r="AB737" t="str">
        <f>+IF(W737="","-",IF(W737="UNICO","CENSO","MUESTRA"))</f>
        <v>MUESTRA</v>
      </c>
      <c r="AC737" t="s">
        <v>2398</v>
      </c>
      <c r="AD737" t="s">
        <v>134</v>
      </c>
    </row>
    <row r="738" spans="1:30" x14ac:dyDescent="0.25">
      <c r="A738" s="5" t="str">
        <f t="shared" si="11"/>
        <v>0130DE0702</v>
      </c>
      <c r="B738" s="23" t="s">
        <v>2119</v>
      </c>
      <c r="C738" t="s">
        <v>186</v>
      </c>
      <c r="D738" t="s">
        <v>285</v>
      </c>
      <c r="E738" t="s">
        <v>1994</v>
      </c>
      <c r="F738">
        <v>606740</v>
      </c>
      <c r="G738">
        <v>0</v>
      </c>
      <c r="H738" t="s">
        <v>1999</v>
      </c>
      <c r="I738" t="s">
        <v>20</v>
      </c>
      <c r="J738" t="s">
        <v>74</v>
      </c>
      <c r="K738" t="s">
        <v>21</v>
      </c>
      <c r="M738" t="s">
        <v>17833</v>
      </c>
      <c r="N738" t="s">
        <v>22</v>
      </c>
      <c r="O738" t="s">
        <v>23</v>
      </c>
      <c r="P738" t="s">
        <v>26</v>
      </c>
      <c r="Q738" t="s">
        <v>27</v>
      </c>
      <c r="R738" s="13">
        <v>141</v>
      </c>
      <c r="S738" s="13">
        <v>10</v>
      </c>
      <c r="T738" s="21">
        <v>1</v>
      </c>
      <c r="V738" t="s">
        <v>2115</v>
      </c>
      <c r="W738" t="str">
        <f>+IF(V738="","",IF(MID(V738,1,3)="ECE","UNICO",IF(V738="FINES",CONCATENATE("R",IF(OR(C738="16",C738="21",C738="22",C738="23"),"16212223",IF(OR(C738="15",C738="17",C738="24",C738="25"),"15172425",C738))),IF(V738="CEBAS","UNICO",IF(VALUE(C738)&lt;=11,"AMBA","INTERIOR")))))</f>
        <v>AMBA</v>
      </c>
      <c r="X738" s="20" t="str">
        <f>+IF(V738="","-",CONCATENATE(V738,"_",W738))</f>
        <v>EPA_AMBA</v>
      </c>
      <c r="Y738" s="59">
        <v>0.61626770464997538</v>
      </c>
      <c r="Z738" t="str">
        <f>+IFERROR(VLOOKUP(H738,#REF!,2,FALSE),"-")</f>
        <v>-</v>
      </c>
      <c r="AA738" t="s">
        <v>2393</v>
      </c>
      <c r="AB738" t="str">
        <f>+IF(W738="","-",IF(W738="UNICO","CENSO","MUESTRA"))</f>
        <v>MUESTRA</v>
      </c>
      <c r="AC738" t="s">
        <v>2397</v>
      </c>
      <c r="AD738" t="s">
        <v>134</v>
      </c>
    </row>
    <row r="739" spans="1:30" x14ac:dyDescent="0.25">
      <c r="A739" s="5" t="str">
        <f t="shared" si="11"/>
        <v>0111DE0710</v>
      </c>
      <c r="B739" s="23" t="s">
        <v>2119</v>
      </c>
      <c r="C739" t="s">
        <v>246</v>
      </c>
      <c r="D739" t="s">
        <v>575</v>
      </c>
      <c r="E739" t="s">
        <v>1794</v>
      </c>
      <c r="F739">
        <v>607825</v>
      </c>
      <c r="G739">
        <v>0</v>
      </c>
      <c r="H739" t="s">
        <v>1798</v>
      </c>
      <c r="I739" t="s">
        <v>20</v>
      </c>
      <c r="J739" t="s">
        <v>74</v>
      </c>
      <c r="K739" t="s">
        <v>21</v>
      </c>
      <c r="M739" t="s">
        <v>17900</v>
      </c>
      <c r="N739" t="s">
        <v>22</v>
      </c>
      <c r="O739" t="s">
        <v>23</v>
      </c>
      <c r="P739" t="s">
        <v>26</v>
      </c>
      <c r="Q739" t="s">
        <v>27</v>
      </c>
      <c r="R739" s="13">
        <v>146</v>
      </c>
      <c r="S739" s="13">
        <v>9</v>
      </c>
      <c r="T739" s="21">
        <v>1</v>
      </c>
      <c r="V739" t="s">
        <v>2115</v>
      </c>
      <c r="W739" t="str">
        <f>+IF(V739="","",IF(MID(V739,1,3)="ECE","UNICO",IF(V739="FINES",CONCATENATE("R",IF(OR(C739="16",C739="21",C739="22",C739="23"),"16212223",IF(OR(C739="15",C739="17",C739="24",C739="25"),"15172425",C739))),IF(V739="CEBAS","UNICO",IF(VALUE(C739)&lt;=11,"AMBA","INTERIOR")))))</f>
        <v>AMBA</v>
      </c>
      <c r="X739" s="20" t="str">
        <f>+IF(V739="","-",CONCATENATE(V739,"_",W739))</f>
        <v>EPA_AMBA</v>
      </c>
      <c r="Y739" s="59">
        <v>0.62342678416859021</v>
      </c>
      <c r="Z739" t="str">
        <f>+IFERROR(VLOOKUP(H739,#REF!,2,FALSE),"-")</f>
        <v>-</v>
      </c>
      <c r="AA739" t="s">
        <v>2393</v>
      </c>
      <c r="AB739" t="str">
        <f>+IF(W739="","-",IF(W739="UNICO","CENSO","MUESTRA"))</f>
        <v>MUESTRA</v>
      </c>
      <c r="AC739" t="s">
        <v>2397</v>
      </c>
      <c r="AD739" t="s">
        <v>134</v>
      </c>
    </row>
    <row r="740" spans="1:30" x14ac:dyDescent="0.25">
      <c r="A740" s="5" t="str">
        <f t="shared" si="11"/>
        <v>0032DE0721</v>
      </c>
      <c r="B740" s="23" t="s">
        <v>2119</v>
      </c>
      <c r="C740" t="s">
        <v>584</v>
      </c>
      <c r="D740" t="s">
        <v>582</v>
      </c>
      <c r="E740" t="s">
        <v>583</v>
      </c>
      <c r="F740">
        <v>608473</v>
      </c>
      <c r="G740">
        <v>0</v>
      </c>
      <c r="H740" t="s">
        <v>597</v>
      </c>
      <c r="I740" t="s">
        <v>20</v>
      </c>
      <c r="J740" t="s">
        <v>74</v>
      </c>
      <c r="K740" t="s">
        <v>21</v>
      </c>
      <c r="M740" t="s">
        <v>17985</v>
      </c>
      <c r="N740" t="s">
        <v>22</v>
      </c>
      <c r="O740" t="s">
        <v>23</v>
      </c>
      <c r="P740" t="s">
        <v>26</v>
      </c>
      <c r="Q740" t="s">
        <v>27</v>
      </c>
      <c r="R740" s="13">
        <v>222</v>
      </c>
      <c r="S740" s="13">
        <v>17</v>
      </c>
      <c r="T740" s="21">
        <v>1</v>
      </c>
      <c r="V740" t="s">
        <v>2115</v>
      </c>
      <c r="W740" t="str">
        <f>+IF(V740="","",IF(MID(V740,1,3)="ECE","UNICO",IF(V740="FINES",CONCATENATE("R",IF(OR(C740="16",C740="21",C740="22",C740="23"),"16212223",IF(OR(C740="15",C740="17",C740="24",C740="25"),"15172425",C740))),IF(V740="CEBAS","UNICO",IF(VALUE(C740)&lt;=11,"AMBA","INTERIOR")))))</f>
        <v>AMBA</v>
      </c>
      <c r="X740" s="20" t="str">
        <f>+IF(V740="","-",CONCATENATE(V740,"_",W740))</f>
        <v>EPA_AMBA</v>
      </c>
      <c r="Y740" s="59">
        <v>0.62617350618044532</v>
      </c>
      <c r="Z740" t="str">
        <f>+IFERROR(VLOOKUP(H740,#REF!,2,FALSE),"-")</f>
        <v>-</v>
      </c>
      <c r="AA740" t="s">
        <v>2393</v>
      </c>
      <c r="AB740" t="str">
        <f>+IF(W740="","-",IF(W740="UNICO","CENSO","MUESTRA"))</f>
        <v>MUESTRA</v>
      </c>
      <c r="AC740" t="s">
        <v>2397</v>
      </c>
      <c r="AD740" t="s">
        <v>134</v>
      </c>
    </row>
    <row r="741" spans="1:30" x14ac:dyDescent="0.25">
      <c r="A741" s="5" t="str">
        <f t="shared" si="11"/>
        <v>0131DE0702</v>
      </c>
      <c r="B741" s="23" t="s">
        <v>2119</v>
      </c>
      <c r="C741" t="s">
        <v>1302</v>
      </c>
      <c r="D741" t="s">
        <v>281</v>
      </c>
      <c r="E741" t="s">
        <v>2014</v>
      </c>
      <c r="F741">
        <v>611054</v>
      </c>
      <c r="G741">
        <v>0</v>
      </c>
      <c r="H741" t="s">
        <v>2016</v>
      </c>
      <c r="I741" t="s">
        <v>20</v>
      </c>
      <c r="J741" t="s">
        <v>74</v>
      </c>
      <c r="K741" t="s">
        <v>21</v>
      </c>
      <c r="M741" t="s">
        <v>17901</v>
      </c>
      <c r="N741" t="s">
        <v>22</v>
      </c>
      <c r="O741" t="s">
        <v>23</v>
      </c>
      <c r="P741" t="s">
        <v>26</v>
      </c>
      <c r="Q741" t="s">
        <v>27</v>
      </c>
      <c r="R741" s="13">
        <v>71</v>
      </c>
      <c r="S741" s="13">
        <v>7</v>
      </c>
      <c r="T741" s="21">
        <v>1</v>
      </c>
      <c r="V741" t="s">
        <v>2115</v>
      </c>
      <c r="W741" t="str">
        <f>+IF(V741="","",IF(MID(V741,1,3)="ECE","UNICO",IF(V741="FINES",CONCATENATE("R",IF(OR(C741="16",C741="21",C741="22",C741="23"),"16212223",IF(OR(C741="15",C741="17",C741="24",C741="25"),"15172425",C741))),IF(V741="CEBAS","UNICO",IF(VALUE(C741)&lt;=11,"AMBA","INTERIOR")))))</f>
        <v>AMBA</v>
      </c>
      <c r="X741" s="20" t="str">
        <f>+IF(V741="","-",CONCATENATE(V741,"_",W741))</f>
        <v>EPA_AMBA</v>
      </c>
      <c r="Y741" s="59">
        <v>0.63191932761991343</v>
      </c>
      <c r="Z741" t="str">
        <f>+IFERROR(VLOOKUP(H741,#REF!,2,FALSE),"-")</f>
        <v>-</v>
      </c>
      <c r="AA741" t="s">
        <v>2393</v>
      </c>
      <c r="AB741" t="str">
        <f>+IF(W741="","-",IF(W741="UNICO","CENSO","MUESTRA"))</f>
        <v>MUESTRA</v>
      </c>
      <c r="AC741" t="s">
        <v>2398</v>
      </c>
      <c r="AD741" t="s">
        <v>134</v>
      </c>
    </row>
    <row r="742" spans="1:30" x14ac:dyDescent="0.25">
      <c r="A742" s="5" t="str">
        <f t="shared" si="11"/>
        <v>0119DE0707</v>
      </c>
      <c r="B742" s="23" t="s">
        <v>2119</v>
      </c>
      <c r="C742" t="s">
        <v>584</v>
      </c>
      <c r="D742" t="s">
        <v>419</v>
      </c>
      <c r="E742" t="s">
        <v>1915</v>
      </c>
      <c r="F742">
        <v>606804</v>
      </c>
      <c r="G742">
        <v>0</v>
      </c>
      <c r="H742" t="s">
        <v>1922</v>
      </c>
      <c r="I742" t="s">
        <v>20</v>
      </c>
      <c r="J742" t="s">
        <v>74</v>
      </c>
      <c r="K742" t="s">
        <v>21</v>
      </c>
      <c r="M742" t="s">
        <v>17902</v>
      </c>
      <c r="N742" t="s">
        <v>22</v>
      </c>
      <c r="O742" t="s">
        <v>23</v>
      </c>
      <c r="P742" t="s">
        <v>26</v>
      </c>
      <c r="Q742" t="s">
        <v>27</v>
      </c>
      <c r="R742" s="13">
        <v>83</v>
      </c>
      <c r="S742" s="13">
        <v>6</v>
      </c>
      <c r="T742" s="21">
        <v>1</v>
      </c>
      <c r="V742" t="s">
        <v>2115</v>
      </c>
      <c r="W742" t="str">
        <f>+IF(V742="","",IF(MID(V742,1,3)="ECE","UNICO",IF(V742="FINES",CONCATENATE("R",IF(OR(C742="16",C742="21",C742="22",C742="23"),"16212223",IF(OR(C742="15",C742="17",C742="24",C742="25"),"15172425",C742))),IF(V742="CEBAS","UNICO",IF(VALUE(C742)&lt;=11,"AMBA","INTERIOR")))))</f>
        <v>AMBA</v>
      </c>
      <c r="X742" s="20" t="str">
        <f>+IF(V742="","-",CONCATENATE(V742,"_",W742))</f>
        <v>EPA_AMBA</v>
      </c>
      <c r="Y742" s="59">
        <v>0.6324025549386677</v>
      </c>
      <c r="Z742" t="str">
        <f>+IFERROR(VLOOKUP(H742,#REF!,2,FALSE),"-")</f>
        <v>-</v>
      </c>
      <c r="AA742" t="s">
        <v>2393</v>
      </c>
      <c r="AB742" t="str">
        <f>+IF(W742="","-",IF(W742="UNICO","CENSO","MUESTRA"))</f>
        <v>MUESTRA</v>
      </c>
      <c r="AC742" t="s">
        <v>2398</v>
      </c>
      <c r="AD742" t="s">
        <v>134</v>
      </c>
    </row>
    <row r="743" spans="1:30" x14ac:dyDescent="0.25">
      <c r="A743" s="5" t="str">
        <f t="shared" si="11"/>
        <v>0136DE0702</v>
      </c>
      <c r="B743" s="23" t="s">
        <v>2119</v>
      </c>
      <c r="C743" t="s">
        <v>1245</v>
      </c>
      <c r="D743" t="s">
        <v>170</v>
      </c>
      <c r="E743" t="s">
        <v>2094</v>
      </c>
      <c r="F743">
        <v>600226</v>
      </c>
      <c r="G743">
        <v>0</v>
      </c>
      <c r="H743" t="s">
        <v>2099</v>
      </c>
      <c r="I743" t="s">
        <v>20</v>
      </c>
      <c r="J743" t="s">
        <v>74</v>
      </c>
      <c r="K743" t="s">
        <v>21</v>
      </c>
      <c r="M743" t="s">
        <v>17903</v>
      </c>
      <c r="N743" t="s">
        <v>22</v>
      </c>
      <c r="O743" t="s">
        <v>23</v>
      </c>
      <c r="P743" t="s">
        <v>26</v>
      </c>
      <c r="Q743" t="s">
        <v>27</v>
      </c>
      <c r="R743" s="13">
        <v>103</v>
      </c>
      <c r="S743" s="13">
        <v>8</v>
      </c>
      <c r="T743" s="21">
        <v>1</v>
      </c>
      <c r="V743" t="s">
        <v>2115</v>
      </c>
      <c r="W743" t="str">
        <f>+IF(V743="","",IF(MID(V743,1,3)="ECE","UNICO",IF(V743="FINES",CONCATENATE("R",IF(OR(C743="16",C743="21",C743="22",C743="23"),"16212223",IF(OR(C743="15",C743="17",C743="24",C743="25"),"15172425",C743))),IF(V743="CEBAS","UNICO",IF(VALUE(C743)&lt;=11,"AMBA","INTERIOR")))))</f>
        <v>AMBA</v>
      </c>
      <c r="X743" s="20" t="str">
        <f>+IF(V743="","-",CONCATENATE(V743,"_",W743))</f>
        <v>EPA_AMBA</v>
      </c>
      <c r="Y743" s="59">
        <v>0.63715796373985911</v>
      </c>
      <c r="Z743" t="str">
        <f>+IFERROR(VLOOKUP(H743,#REF!,2,FALSE),"-")</f>
        <v>-</v>
      </c>
      <c r="AA743" t="s">
        <v>2393</v>
      </c>
      <c r="AB743" t="str">
        <f>+IF(W743="","-",IF(W743="UNICO","CENSO","MUESTRA"))</f>
        <v>MUESTRA</v>
      </c>
      <c r="AC743" t="s">
        <v>2397</v>
      </c>
      <c r="AD743" t="s">
        <v>134</v>
      </c>
    </row>
    <row r="744" spans="1:30" x14ac:dyDescent="0.25">
      <c r="A744" s="5" t="str">
        <f t="shared" si="11"/>
        <v>0129DE0701</v>
      </c>
      <c r="B744" s="23" t="s">
        <v>2119</v>
      </c>
      <c r="C744" t="s">
        <v>186</v>
      </c>
      <c r="D744" t="s">
        <v>182</v>
      </c>
      <c r="E744" t="s">
        <v>1985</v>
      </c>
      <c r="F744">
        <v>609576</v>
      </c>
      <c r="G744">
        <v>0</v>
      </c>
      <c r="H744" t="s">
        <v>1987</v>
      </c>
      <c r="I744" t="s">
        <v>20</v>
      </c>
      <c r="J744" t="s">
        <v>74</v>
      </c>
      <c r="K744" t="s">
        <v>21</v>
      </c>
      <c r="M744" t="s">
        <v>2247</v>
      </c>
      <c r="N744" t="s">
        <v>22</v>
      </c>
      <c r="O744" t="s">
        <v>23</v>
      </c>
      <c r="P744" t="s">
        <v>26</v>
      </c>
      <c r="Q744" t="s">
        <v>27</v>
      </c>
      <c r="R744" s="13">
        <v>100</v>
      </c>
      <c r="S744" s="13">
        <v>6</v>
      </c>
      <c r="T744" s="21">
        <v>1</v>
      </c>
      <c r="V744" t="s">
        <v>2115</v>
      </c>
      <c r="W744" t="str">
        <f>+IF(V744="","",IF(MID(V744,1,3)="ECE","UNICO",IF(V744="FINES",CONCATENATE("R",IF(OR(C744="16",C744="21",C744="22",C744="23"),"16212223",IF(OR(C744="15",C744="17",C744="24",C744="25"),"15172425",C744))),IF(V744="CEBAS","UNICO",IF(VALUE(C744)&lt;=11,"AMBA","INTERIOR")))))</f>
        <v>AMBA</v>
      </c>
      <c r="X744" s="20" t="str">
        <f>+IF(V744="","-",CONCATENATE(V744,"_",W744))</f>
        <v>EPA_AMBA</v>
      </c>
      <c r="Y744" s="59">
        <v>0.64486463760074819</v>
      </c>
      <c r="Z744" t="str">
        <f>+IFERROR(VLOOKUP(H744,#REF!,2,FALSE),"-")</f>
        <v>-</v>
      </c>
      <c r="AA744" t="s">
        <v>2393</v>
      </c>
      <c r="AB744" t="str">
        <f>+IF(W744="","-",IF(W744="UNICO","CENSO","MUESTRA"))</f>
        <v>MUESTRA</v>
      </c>
      <c r="AC744" t="s">
        <v>2398</v>
      </c>
      <c r="AD744" t="s">
        <v>134</v>
      </c>
    </row>
    <row r="745" spans="1:30" x14ac:dyDescent="0.25">
      <c r="A745" s="5" t="str">
        <f t="shared" si="11"/>
        <v>0069DE0754</v>
      </c>
      <c r="B745" s="23" t="s">
        <v>2119</v>
      </c>
      <c r="C745" t="s">
        <v>1079</v>
      </c>
      <c r="D745" t="s">
        <v>1077</v>
      </c>
      <c r="E745" t="s">
        <v>1078</v>
      </c>
      <c r="F745">
        <v>612436</v>
      </c>
      <c r="G745">
        <v>0</v>
      </c>
      <c r="H745" t="s">
        <v>1099</v>
      </c>
      <c r="I745" t="s">
        <v>20</v>
      </c>
      <c r="J745" t="s">
        <v>74</v>
      </c>
      <c r="K745" t="s">
        <v>21</v>
      </c>
      <c r="M745" t="s">
        <v>17904</v>
      </c>
      <c r="N745" t="s">
        <v>22</v>
      </c>
      <c r="O745" t="s">
        <v>23</v>
      </c>
      <c r="P745" t="s">
        <v>26</v>
      </c>
      <c r="Q745" t="s">
        <v>27</v>
      </c>
      <c r="R745" s="13">
        <v>200</v>
      </c>
      <c r="S745" s="13">
        <v>11</v>
      </c>
      <c r="T745" s="21">
        <v>1</v>
      </c>
      <c r="V745" t="s">
        <v>2115</v>
      </c>
      <c r="W745" t="str">
        <f>+IF(V745="","",IF(MID(V745,1,3)="ECE","UNICO",IF(V745="FINES",CONCATENATE("R",IF(OR(C745="16",C745="21",C745="22",C745="23"),"16212223",IF(OR(C745="15",C745="17",C745="24",C745="25"),"15172425",C745))),IF(V745="CEBAS","UNICO",IF(VALUE(C745)&lt;=11,"AMBA","INTERIOR")))))</f>
        <v>AMBA</v>
      </c>
      <c r="X745" s="20" t="str">
        <f>+IF(V745="","-",CONCATENATE(V745,"_",W745))</f>
        <v>EPA_AMBA</v>
      </c>
      <c r="Y745" s="59">
        <v>0.64879366159439089</v>
      </c>
      <c r="Z745" t="str">
        <f>+IFERROR(VLOOKUP(H745,#REF!,2,FALSE),"-")</f>
        <v>-</v>
      </c>
      <c r="AA745" t="s">
        <v>2393</v>
      </c>
      <c r="AB745" t="str">
        <f>+IF(W745="","-",IF(W745="UNICO","CENSO","MUESTRA"))</f>
        <v>MUESTRA</v>
      </c>
      <c r="AC745" t="s">
        <v>2398</v>
      </c>
      <c r="AD745" t="s">
        <v>134</v>
      </c>
    </row>
    <row r="746" spans="1:30" x14ac:dyDescent="0.25">
      <c r="A746" s="5" t="str">
        <f t="shared" si="11"/>
        <v>0116DE0705</v>
      </c>
      <c r="B746" s="23" t="s">
        <v>2119</v>
      </c>
      <c r="C746" t="s">
        <v>158</v>
      </c>
      <c r="D746" t="s">
        <v>162</v>
      </c>
      <c r="E746" t="s">
        <v>1868</v>
      </c>
      <c r="F746">
        <v>613714</v>
      </c>
      <c r="G746">
        <v>0</v>
      </c>
      <c r="H746" t="s">
        <v>1872</v>
      </c>
      <c r="I746" t="s">
        <v>20</v>
      </c>
      <c r="J746" t="s">
        <v>74</v>
      </c>
      <c r="K746" t="s">
        <v>21</v>
      </c>
      <c r="M746" t="s">
        <v>17778</v>
      </c>
      <c r="N746" t="s">
        <v>22</v>
      </c>
      <c r="O746" t="s">
        <v>23</v>
      </c>
      <c r="P746" t="s">
        <v>26</v>
      </c>
      <c r="Q746" t="s">
        <v>27</v>
      </c>
      <c r="R746" s="13">
        <v>123</v>
      </c>
      <c r="S746" s="13">
        <v>8</v>
      </c>
      <c r="T746" s="21">
        <v>1</v>
      </c>
      <c r="V746" t="s">
        <v>2115</v>
      </c>
      <c r="W746" t="str">
        <f>+IF(V746="","",IF(MID(V746,1,3)="ECE","UNICO",IF(V746="FINES",CONCATENATE("R",IF(OR(C746="16",C746="21",C746="22",C746="23"),"16212223",IF(OR(C746="15",C746="17",C746="24",C746="25"),"15172425",C746))),IF(V746="CEBAS","UNICO",IF(VALUE(C746)&lt;=11,"AMBA","INTERIOR")))))</f>
        <v>AMBA</v>
      </c>
      <c r="X746" s="20" t="str">
        <f>+IF(V746="","-",CONCATENATE(V746,"_",W746))</f>
        <v>EPA_AMBA</v>
      </c>
      <c r="Y746" s="59">
        <v>0.64985018803013694</v>
      </c>
      <c r="Z746" t="str">
        <f>+IFERROR(VLOOKUP(H746,#REF!,2,FALSE),"-")</f>
        <v>-</v>
      </c>
      <c r="AA746" t="s">
        <v>2393</v>
      </c>
      <c r="AB746" t="str">
        <f>+IF(W746="","-",IF(W746="UNICO","CENSO","MUESTRA"))</f>
        <v>MUESTRA</v>
      </c>
      <c r="AC746" t="s">
        <v>2398</v>
      </c>
      <c r="AD746" t="s">
        <v>134</v>
      </c>
    </row>
    <row r="747" spans="1:30" x14ac:dyDescent="0.25">
      <c r="A747" s="5" t="str">
        <f t="shared" si="11"/>
        <v>0132DE0703</v>
      </c>
      <c r="B747" s="23" t="s">
        <v>2119</v>
      </c>
      <c r="C747" t="s">
        <v>1302</v>
      </c>
      <c r="D747" t="s">
        <v>619</v>
      </c>
      <c r="E747" t="s">
        <v>2032</v>
      </c>
      <c r="F747">
        <v>604773</v>
      </c>
      <c r="G747">
        <v>0</v>
      </c>
      <c r="H747" t="s">
        <v>2038</v>
      </c>
      <c r="I747" t="s">
        <v>20</v>
      </c>
      <c r="J747" t="s">
        <v>74</v>
      </c>
      <c r="K747" t="s">
        <v>21</v>
      </c>
      <c r="M747" t="s">
        <v>2324</v>
      </c>
      <c r="N747" t="s">
        <v>22</v>
      </c>
      <c r="O747" t="s">
        <v>23</v>
      </c>
      <c r="P747" t="s">
        <v>26</v>
      </c>
      <c r="Q747" t="s">
        <v>27</v>
      </c>
      <c r="R747" s="13">
        <v>207</v>
      </c>
      <c r="S747" s="13">
        <v>14</v>
      </c>
      <c r="T747" s="21">
        <v>1</v>
      </c>
      <c r="V747" t="s">
        <v>2115</v>
      </c>
      <c r="W747" t="str">
        <f>+IF(V747="","",IF(MID(V747,1,3)="ECE","UNICO",IF(V747="FINES",CONCATENATE("R",IF(OR(C747="16",C747="21",C747="22",C747="23"),"16212223",IF(OR(C747="15",C747="17",C747="24",C747="25"),"15172425",C747))),IF(V747="CEBAS","UNICO",IF(VALUE(C747)&lt;=11,"AMBA","INTERIOR")))))</f>
        <v>AMBA</v>
      </c>
      <c r="X747" s="20" t="str">
        <f>+IF(V747="","-",CONCATENATE(V747,"_",W747))</f>
        <v>EPA_AMBA</v>
      </c>
      <c r="Y747" s="59">
        <v>0.65014836788177488</v>
      </c>
      <c r="Z747" t="str">
        <f>+IFERROR(VLOOKUP(H747,#REF!,2,FALSE),"-")</f>
        <v>-</v>
      </c>
      <c r="AA747" t="s">
        <v>2393</v>
      </c>
      <c r="AB747" t="str">
        <f>+IF(W747="","-",IF(W747="UNICO","CENSO","MUESTRA"))</f>
        <v>MUESTRA</v>
      </c>
      <c r="AC747" t="s">
        <v>2397</v>
      </c>
      <c r="AD747" t="s">
        <v>134</v>
      </c>
    </row>
    <row r="748" spans="1:30" x14ac:dyDescent="0.25">
      <c r="A748" s="5" t="str">
        <f t="shared" si="11"/>
        <v>0113DE0703</v>
      </c>
      <c r="B748" s="23" t="s">
        <v>2119</v>
      </c>
      <c r="C748" t="s">
        <v>19</v>
      </c>
      <c r="D748" t="s">
        <v>181</v>
      </c>
      <c r="E748" t="s">
        <v>1843</v>
      </c>
      <c r="F748">
        <v>602838</v>
      </c>
      <c r="G748">
        <v>0</v>
      </c>
      <c r="H748" t="s">
        <v>1848</v>
      </c>
      <c r="I748" t="s">
        <v>20</v>
      </c>
      <c r="J748" t="s">
        <v>74</v>
      </c>
      <c r="K748" t="s">
        <v>21</v>
      </c>
      <c r="M748" t="s">
        <v>17905</v>
      </c>
      <c r="N748" t="s">
        <v>22</v>
      </c>
      <c r="O748" t="s">
        <v>23</v>
      </c>
      <c r="P748" t="s">
        <v>26</v>
      </c>
      <c r="Q748" t="s">
        <v>27</v>
      </c>
      <c r="R748" s="13">
        <v>72</v>
      </c>
      <c r="S748" s="13">
        <v>6</v>
      </c>
      <c r="T748" s="21">
        <v>1</v>
      </c>
      <c r="V748" t="s">
        <v>2115</v>
      </c>
      <c r="W748" t="str">
        <f>+IF(V748="","",IF(MID(V748,1,3)="ECE","UNICO",IF(V748="FINES",CONCATENATE("R",IF(OR(C748="16",C748="21",C748="22",C748="23"),"16212223",IF(OR(C748="15",C748="17",C748="24",C748="25"),"15172425",C748))),IF(V748="CEBAS","UNICO",IF(VALUE(C748)&lt;=11,"AMBA","INTERIOR")))))</f>
        <v>AMBA</v>
      </c>
      <c r="X748" s="20" t="str">
        <f>+IF(V748="","-",CONCATENATE(V748,"_",W748))</f>
        <v>EPA_AMBA</v>
      </c>
      <c r="Y748" s="59">
        <v>0.65141509674690867</v>
      </c>
      <c r="Z748" t="str">
        <f>+IFERROR(VLOOKUP(H748,#REF!,2,FALSE),"-")</f>
        <v>-</v>
      </c>
      <c r="AA748" t="s">
        <v>2393</v>
      </c>
      <c r="AB748" t="str">
        <f>+IF(W748="","-",IF(W748="UNICO","CENSO","MUESTRA"))</f>
        <v>MUESTRA</v>
      </c>
      <c r="AC748" t="s">
        <v>2397</v>
      </c>
      <c r="AD748" t="s">
        <v>134</v>
      </c>
    </row>
    <row r="749" spans="1:30" x14ac:dyDescent="0.25">
      <c r="A749" s="5" t="str">
        <f t="shared" si="11"/>
        <v>0132DE0702</v>
      </c>
      <c r="B749" s="23" t="s">
        <v>2119</v>
      </c>
      <c r="C749" t="s">
        <v>1302</v>
      </c>
      <c r="D749" t="s">
        <v>619</v>
      </c>
      <c r="E749" t="s">
        <v>2032</v>
      </c>
      <c r="F749">
        <v>602107</v>
      </c>
      <c r="G749">
        <v>0</v>
      </c>
      <c r="H749" t="s">
        <v>2034</v>
      </c>
      <c r="I749" t="s">
        <v>20</v>
      </c>
      <c r="J749" t="s">
        <v>74</v>
      </c>
      <c r="K749" t="s">
        <v>21</v>
      </c>
      <c r="M749" t="s">
        <v>17833</v>
      </c>
      <c r="N749" t="s">
        <v>22</v>
      </c>
      <c r="O749" t="s">
        <v>23</v>
      </c>
      <c r="P749" t="s">
        <v>26</v>
      </c>
      <c r="Q749" t="s">
        <v>27</v>
      </c>
      <c r="R749" s="13">
        <v>138</v>
      </c>
      <c r="S749" s="13">
        <v>9</v>
      </c>
      <c r="T749" s="21">
        <v>1</v>
      </c>
      <c r="V749" t="s">
        <v>2115</v>
      </c>
      <c r="W749" t="str">
        <f>+IF(V749="","",IF(MID(V749,1,3)="ECE","UNICO",IF(V749="FINES",CONCATENATE("R",IF(OR(C749="16",C749="21",C749="22",C749="23"),"16212223",IF(OR(C749="15",C749="17",C749="24",C749="25"),"15172425",C749))),IF(V749="CEBAS","UNICO",IF(VALUE(C749)&lt;=11,"AMBA","INTERIOR")))))</f>
        <v>AMBA</v>
      </c>
      <c r="X749" s="20" t="str">
        <f>+IF(V749="","-",CONCATENATE(V749,"_",W749))</f>
        <v>EPA_AMBA</v>
      </c>
      <c r="Y749" s="59">
        <v>0.65957182826417871</v>
      </c>
      <c r="Z749" t="str">
        <f>+IFERROR(VLOOKUP(H749,#REF!,2,FALSE),"-")</f>
        <v>-</v>
      </c>
      <c r="AA749" t="s">
        <v>2393</v>
      </c>
      <c r="AB749" t="str">
        <f>+IF(W749="","-",IF(W749="UNICO","CENSO","MUESTRA"))</f>
        <v>MUESTRA</v>
      </c>
      <c r="AC749" t="s">
        <v>2397</v>
      </c>
      <c r="AD749" t="s">
        <v>134</v>
      </c>
    </row>
    <row r="750" spans="1:30" x14ac:dyDescent="0.25">
      <c r="A750" s="5" t="str">
        <f t="shared" si="11"/>
        <v>0073DE0702</v>
      </c>
      <c r="B750" s="23" t="s">
        <v>2119</v>
      </c>
      <c r="C750" t="s">
        <v>1302</v>
      </c>
      <c r="D750" t="s">
        <v>1300</v>
      </c>
      <c r="E750" t="s">
        <v>1301</v>
      </c>
      <c r="F750">
        <v>606296</v>
      </c>
      <c r="G750">
        <v>0</v>
      </c>
      <c r="H750" t="s">
        <v>1313</v>
      </c>
      <c r="I750" t="s">
        <v>20</v>
      </c>
      <c r="J750" t="s">
        <v>74</v>
      </c>
      <c r="K750" t="s">
        <v>21</v>
      </c>
      <c r="M750" t="s">
        <v>17906</v>
      </c>
      <c r="N750" t="s">
        <v>22</v>
      </c>
      <c r="O750" t="s">
        <v>23</v>
      </c>
      <c r="P750" t="s">
        <v>26</v>
      </c>
      <c r="Q750" t="s">
        <v>27</v>
      </c>
      <c r="R750" s="13">
        <v>112</v>
      </c>
      <c r="S750" s="13">
        <v>8</v>
      </c>
      <c r="T750" s="21">
        <v>1</v>
      </c>
      <c r="V750" t="s">
        <v>2115</v>
      </c>
      <c r="W750" t="str">
        <f>+IF(V750="","",IF(MID(V750,1,3)="ECE","UNICO",IF(V750="FINES",CONCATENATE("R",IF(OR(C750="16",C750="21",C750="22",C750="23"),"16212223",IF(OR(C750="15",C750="17",C750="24",C750="25"),"15172425",C750))),IF(V750="CEBAS","UNICO",IF(VALUE(C750)&lt;=11,"AMBA","INTERIOR")))))</f>
        <v>AMBA</v>
      </c>
      <c r="X750" s="20" t="str">
        <f>+IF(V750="","-",CONCATENATE(V750,"_",W750))</f>
        <v>EPA_AMBA</v>
      </c>
      <c r="Y750" s="59">
        <v>0.67407788257849843</v>
      </c>
      <c r="Z750" t="str">
        <f>+IFERROR(VLOOKUP(H750,#REF!,2,FALSE),"-")</f>
        <v>-</v>
      </c>
      <c r="AA750" t="s">
        <v>2393</v>
      </c>
      <c r="AB750" t="str">
        <f>+IF(W750="","-",IF(W750="UNICO","CENSO","MUESTRA"))</f>
        <v>MUESTRA</v>
      </c>
      <c r="AC750" t="s">
        <v>2398</v>
      </c>
      <c r="AD750" t="s">
        <v>134</v>
      </c>
    </row>
    <row r="751" spans="1:30" x14ac:dyDescent="0.25">
      <c r="A751" s="5" t="str">
        <f t="shared" si="11"/>
        <v>0032DE0703</v>
      </c>
      <c r="B751" s="23" t="s">
        <v>2119</v>
      </c>
      <c r="C751" t="s">
        <v>584</v>
      </c>
      <c r="D751" t="s">
        <v>582</v>
      </c>
      <c r="E751" t="s">
        <v>583</v>
      </c>
      <c r="F751">
        <v>608393</v>
      </c>
      <c r="G751">
        <v>0</v>
      </c>
      <c r="H751" t="s">
        <v>590</v>
      </c>
      <c r="I751" t="s">
        <v>20</v>
      </c>
      <c r="J751" t="s">
        <v>74</v>
      </c>
      <c r="K751" t="s">
        <v>21</v>
      </c>
      <c r="M751" t="s">
        <v>17907</v>
      </c>
      <c r="N751" t="s">
        <v>22</v>
      </c>
      <c r="O751" t="s">
        <v>23</v>
      </c>
      <c r="P751" t="s">
        <v>26</v>
      </c>
      <c r="Q751" t="s">
        <v>27</v>
      </c>
      <c r="R751" s="13">
        <v>110</v>
      </c>
      <c r="S751" s="13">
        <v>10</v>
      </c>
      <c r="T751" s="21">
        <v>1</v>
      </c>
      <c r="V751" t="s">
        <v>2115</v>
      </c>
      <c r="W751" t="str">
        <f>+IF(V751="","",IF(MID(V751,1,3)="ECE","UNICO",IF(V751="FINES",CONCATENATE("R",IF(OR(C751="16",C751="21",C751="22",C751="23"),"16212223",IF(OR(C751="15",C751="17",C751="24",C751="25"),"15172425",C751))),IF(V751="CEBAS","UNICO",IF(VALUE(C751)&lt;=11,"AMBA","INTERIOR")))))</f>
        <v>AMBA</v>
      </c>
      <c r="X751" s="20" t="str">
        <f>+IF(V751="","-",CONCATENATE(V751,"_",W751))</f>
        <v>EPA_AMBA</v>
      </c>
      <c r="Y751" s="59">
        <v>0.67500488547717818</v>
      </c>
      <c r="Z751" t="str">
        <f>+IFERROR(VLOOKUP(H751,#REF!,2,FALSE),"-")</f>
        <v>-</v>
      </c>
      <c r="AA751" t="s">
        <v>2393</v>
      </c>
      <c r="AB751" t="str">
        <f>+IF(W751="","-",IF(W751="UNICO","CENSO","MUESTRA"))</f>
        <v>MUESTRA</v>
      </c>
      <c r="AC751" t="s">
        <v>2397</v>
      </c>
      <c r="AD751" t="s">
        <v>134</v>
      </c>
    </row>
    <row r="752" spans="1:30" x14ac:dyDescent="0.25">
      <c r="A752" s="5" t="str">
        <f t="shared" si="11"/>
        <v>0071DE0704</v>
      </c>
      <c r="B752" s="23" t="s">
        <v>2119</v>
      </c>
      <c r="C752" t="s">
        <v>1245</v>
      </c>
      <c r="D752" t="s">
        <v>1243</v>
      </c>
      <c r="E752" t="s">
        <v>1244</v>
      </c>
      <c r="F752">
        <v>603038</v>
      </c>
      <c r="G752">
        <v>0</v>
      </c>
      <c r="H752" t="s">
        <v>1268</v>
      </c>
      <c r="I752" t="s">
        <v>20</v>
      </c>
      <c r="J752" t="s">
        <v>74</v>
      </c>
      <c r="K752" t="s">
        <v>21</v>
      </c>
      <c r="M752" t="s">
        <v>17908</v>
      </c>
      <c r="N752" t="s">
        <v>22</v>
      </c>
      <c r="O752" t="s">
        <v>23</v>
      </c>
      <c r="P752" t="s">
        <v>26</v>
      </c>
      <c r="Q752" t="s">
        <v>27</v>
      </c>
      <c r="R752" s="13">
        <v>195</v>
      </c>
      <c r="S752" s="13">
        <v>22</v>
      </c>
      <c r="T752" s="21">
        <v>1</v>
      </c>
      <c r="V752" t="s">
        <v>2115</v>
      </c>
      <c r="W752" t="str">
        <f>+IF(V752="","",IF(MID(V752,1,3)="ECE","UNICO",IF(V752="FINES",CONCATENATE("R",IF(OR(C752="16",C752="21",C752="22",C752="23"),"16212223",IF(OR(C752="15",C752="17",C752="24",C752="25"),"15172425",C752))),IF(V752="CEBAS","UNICO",IF(VALUE(C752)&lt;=11,"AMBA","INTERIOR")))))</f>
        <v>AMBA</v>
      </c>
      <c r="X752" s="20" t="str">
        <f>+IF(V752="","-",CONCATENATE(V752,"_",W752))</f>
        <v>EPA_AMBA</v>
      </c>
      <c r="Y752" s="59">
        <v>0.67869430623556437</v>
      </c>
      <c r="Z752" t="str">
        <f>+IFERROR(VLOOKUP(H752,#REF!,2,FALSE),"-")</f>
        <v>-</v>
      </c>
      <c r="AA752" t="s">
        <v>2393</v>
      </c>
      <c r="AB752" t="str">
        <f>+IF(W752="","-",IF(W752="UNICO","CENSO","MUESTRA"))</f>
        <v>MUESTRA</v>
      </c>
      <c r="AC752" t="s">
        <v>2398</v>
      </c>
      <c r="AD752" t="s">
        <v>134</v>
      </c>
    </row>
    <row r="753" spans="1:30" x14ac:dyDescent="0.25">
      <c r="A753" s="5" t="str">
        <f t="shared" si="11"/>
        <v>0085DE0715</v>
      </c>
      <c r="B753" s="23" t="s">
        <v>2119</v>
      </c>
      <c r="C753" t="s">
        <v>584</v>
      </c>
      <c r="D753" t="s">
        <v>1474</v>
      </c>
      <c r="E753" t="s">
        <v>1475</v>
      </c>
      <c r="F753">
        <v>612047</v>
      </c>
      <c r="G753">
        <v>0</v>
      </c>
      <c r="H753" t="s">
        <v>1503</v>
      </c>
      <c r="I753" t="s">
        <v>20</v>
      </c>
      <c r="J753" t="s">
        <v>74</v>
      </c>
      <c r="K753" t="s">
        <v>21</v>
      </c>
      <c r="M753" t="s">
        <v>17909</v>
      </c>
      <c r="N753" t="s">
        <v>22</v>
      </c>
      <c r="O753" t="s">
        <v>23</v>
      </c>
      <c r="P753" t="s">
        <v>26</v>
      </c>
      <c r="Q753" t="s">
        <v>27</v>
      </c>
      <c r="R753" s="13">
        <v>176</v>
      </c>
      <c r="S753" s="13">
        <v>11</v>
      </c>
      <c r="T753" s="21">
        <v>1</v>
      </c>
      <c r="V753" t="s">
        <v>2115</v>
      </c>
      <c r="W753" t="str">
        <f>+IF(V753="","",IF(MID(V753,1,3)="ECE","UNICO",IF(V753="FINES",CONCATENATE("R",IF(OR(C753="16",C753="21",C753="22",C753="23"),"16212223",IF(OR(C753="15",C753="17",C753="24",C753="25"),"15172425",C753))),IF(V753="CEBAS","UNICO",IF(VALUE(C753)&lt;=11,"AMBA","INTERIOR")))))</f>
        <v>AMBA</v>
      </c>
      <c r="X753" s="20" t="str">
        <f>+IF(V753="","-",CONCATENATE(V753,"_",W753))</f>
        <v>EPA_AMBA</v>
      </c>
      <c r="Y753" s="59">
        <v>0.685225971647211</v>
      </c>
      <c r="Z753" t="str">
        <f>+IFERROR(VLOOKUP(H753,#REF!,2,FALSE),"-")</f>
        <v>-</v>
      </c>
      <c r="AA753" t="s">
        <v>2393</v>
      </c>
      <c r="AB753" t="str">
        <f>+IF(W753="","-",IF(W753="UNICO","CENSO","MUESTRA"))</f>
        <v>MUESTRA</v>
      </c>
      <c r="AC753" t="s">
        <v>2398</v>
      </c>
      <c r="AD753" t="s">
        <v>134</v>
      </c>
    </row>
    <row r="754" spans="1:30" x14ac:dyDescent="0.25">
      <c r="A754" s="5" t="str">
        <f t="shared" si="11"/>
        <v>0111DE0705</v>
      </c>
      <c r="B754" s="23" t="s">
        <v>2119</v>
      </c>
      <c r="C754" t="s">
        <v>246</v>
      </c>
      <c r="D754" t="s">
        <v>575</v>
      </c>
      <c r="E754" t="s">
        <v>1794</v>
      </c>
      <c r="F754">
        <v>607663</v>
      </c>
      <c r="G754">
        <v>0</v>
      </c>
      <c r="H754" t="s">
        <v>1807</v>
      </c>
      <c r="I754" t="s">
        <v>20</v>
      </c>
      <c r="J754" t="s">
        <v>74</v>
      </c>
      <c r="K754" t="s">
        <v>21</v>
      </c>
      <c r="M754" t="s">
        <v>17778</v>
      </c>
      <c r="N754" t="s">
        <v>22</v>
      </c>
      <c r="O754" t="s">
        <v>23</v>
      </c>
      <c r="P754" t="s">
        <v>26</v>
      </c>
      <c r="Q754" t="s">
        <v>27</v>
      </c>
      <c r="R754" s="13">
        <v>82</v>
      </c>
      <c r="S754" s="13">
        <v>7</v>
      </c>
      <c r="T754" s="21">
        <v>1</v>
      </c>
      <c r="V754" t="s">
        <v>2115</v>
      </c>
      <c r="W754" t="str">
        <f>+IF(V754="","",IF(MID(V754,1,3)="ECE","UNICO",IF(V754="FINES",CONCATENATE("R",IF(OR(C754="16",C754="21",C754="22",C754="23"),"16212223",IF(OR(C754="15",C754="17",C754="24",C754="25"),"15172425",C754))),IF(V754="CEBAS","UNICO",IF(VALUE(C754)&lt;=11,"AMBA","INTERIOR")))))</f>
        <v>AMBA</v>
      </c>
      <c r="X754" s="20" t="str">
        <f>+IF(V754="","-",CONCATENATE(V754,"_",W754))</f>
        <v>EPA_AMBA</v>
      </c>
      <c r="Y754" s="59">
        <v>0.6890996522025058</v>
      </c>
      <c r="Z754" t="str">
        <f>+IFERROR(VLOOKUP(H754,#REF!,2,FALSE),"-")</f>
        <v>-</v>
      </c>
      <c r="AA754" t="s">
        <v>2393</v>
      </c>
      <c r="AB754" t="str">
        <f>+IF(W754="","-",IF(W754="UNICO","CENSO","MUESTRA"))</f>
        <v>MUESTRA</v>
      </c>
      <c r="AC754" t="s">
        <v>2398</v>
      </c>
      <c r="AD754" t="s">
        <v>134</v>
      </c>
    </row>
    <row r="755" spans="1:30" x14ac:dyDescent="0.25">
      <c r="A755" s="5" t="str">
        <f t="shared" si="11"/>
        <v>0071DE0718</v>
      </c>
      <c r="B755" s="23" t="s">
        <v>2119</v>
      </c>
      <c r="C755" t="s">
        <v>1245</v>
      </c>
      <c r="D755" t="s">
        <v>1243</v>
      </c>
      <c r="E755" t="s">
        <v>1244</v>
      </c>
      <c r="F755">
        <v>613143</v>
      </c>
      <c r="G755">
        <v>0</v>
      </c>
      <c r="H755" t="s">
        <v>1266</v>
      </c>
      <c r="I755" t="s">
        <v>20</v>
      </c>
      <c r="J755" t="s">
        <v>74</v>
      </c>
      <c r="K755" t="s">
        <v>21</v>
      </c>
      <c r="M755" t="s">
        <v>17910</v>
      </c>
      <c r="N755" t="s">
        <v>22</v>
      </c>
      <c r="O755" t="s">
        <v>23</v>
      </c>
      <c r="P755" t="s">
        <v>26</v>
      </c>
      <c r="Q755" t="s">
        <v>27</v>
      </c>
      <c r="R755" s="13">
        <v>64</v>
      </c>
      <c r="S755" s="13">
        <v>8</v>
      </c>
      <c r="T755" s="21">
        <v>1</v>
      </c>
      <c r="V755" t="s">
        <v>2115</v>
      </c>
      <c r="W755" t="str">
        <f>+IF(V755="","",IF(MID(V755,1,3)="ECE","UNICO",IF(V755="FINES",CONCATENATE("R",IF(OR(C755="16",C755="21",C755="22",C755="23"),"16212223",IF(OR(C755="15",C755="17",C755="24",C755="25"),"15172425",C755))),IF(V755="CEBAS","UNICO",IF(VALUE(C755)&lt;=11,"AMBA","INTERIOR")))))</f>
        <v>AMBA</v>
      </c>
      <c r="X755" s="20" t="str">
        <f>+IF(V755="","-",CONCATENATE(V755,"_",W755))</f>
        <v>EPA_AMBA</v>
      </c>
      <c r="Y755" s="59">
        <v>0.69181485516684393</v>
      </c>
      <c r="Z755" t="str">
        <f>+IFERROR(VLOOKUP(H755,#REF!,2,FALSE),"-")</f>
        <v>-</v>
      </c>
      <c r="AA755" t="s">
        <v>2393</v>
      </c>
      <c r="AB755" t="str">
        <f>+IF(W755="","-",IF(W755="UNICO","CENSO","MUESTRA"))</f>
        <v>MUESTRA</v>
      </c>
      <c r="AC755" t="s">
        <v>2398</v>
      </c>
      <c r="AD755" t="s">
        <v>134</v>
      </c>
    </row>
    <row r="756" spans="1:30" x14ac:dyDescent="0.25">
      <c r="A756" s="5" t="str">
        <f t="shared" si="11"/>
        <v>0045DE0702</v>
      </c>
      <c r="B756" s="23" t="s">
        <v>2119</v>
      </c>
      <c r="C756" t="s">
        <v>140</v>
      </c>
      <c r="D756" t="s">
        <v>760</v>
      </c>
      <c r="E756" t="s">
        <v>761</v>
      </c>
      <c r="F756">
        <v>609980</v>
      </c>
      <c r="G756">
        <v>0</v>
      </c>
      <c r="H756" t="s">
        <v>769</v>
      </c>
      <c r="I756" t="s">
        <v>20</v>
      </c>
      <c r="J756" t="s">
        <v>74</v>
      </c>
      <c r="K756" t="s">
        <v>21</v>
      </c>
      <c r="M756" t="s">
        <v>17833</v>
      </c>
      <c r="N756" t="s">
        <v>22</v>
      </c>
      <c r="O756" t="s">
        <v>23</v>
      </c>
      <c r="P756" t="s">
        <v>26</v>
      </c>
      <c r="Q756" t="s">
        <v>27</v>
      </c>
      <c r="R756" s="13">
        <v>169</v>
      </c>
      <c r="S756" s="13">
        <v>12</v>
      </c>
      <c r="T756" s="21">
        <v>1</v>
      </c>
      <c r="V756" t="s">
        <v>2115</v>
      </c>
      <c r="W756" t="str">
        <f>+IF(V756="","",IF(MID(V756,1,3)="ECE","UNICO",IF(V756="FINES",CONCATENATE("R",IF(OR(C756="16",C756="21",C756="22",C756="23"),"16212223",IF(OR(C756="15",C756="17",C756="24",C756="25"),"15172425",C756))),IF(V756="CEBAS","UNICO",IF(VALUE(C756)&lt;=11,"AMBA","INTERIOR")))))</f>
        <v>AMBA</v>
      </c>
      <c r="X756" s="20" t="str">
        <f>+IF(V756="","-",CONCATENATE(V756,"_",W756))</f>
        <v>EPA_AMBA</v>
      </c>
      <c r="Y756" s="59">
        <v>0.69248720341258574</v>
      </c>
      <c r="Z756" t="str">
        <f>+IFERROR(VLOOKUP(H756,#REF!,2,FALSE),"-")</f>
        <v>-</v>
      </c>
      <c r="AA756" t="s">
        <v>2393</v>
      </c>
      <c r="AB756" t="str">
        <f>+IF(W756="","-",IF(W756="UNICO","CENSO","MUESTRA"))</f>
        <v>MUESTRA</v>
      </c>
      <c r="AC756" t="s">
        <v>2398</v>
      </c>
      <c r="AD756" t="s">
        <v>134</v>
      </c>
    </row>
    <row r="757" spans="1:30" x14ac:dyDescent="0.25">
      <c r="A757" s="5" t="str">
        <f t="shared" si="11"/>
        <v>0095DE0708</v>
      </c>
      <c r="B757" s="23" t="s">
        <v>2119</v>
      </c>
      <c r="C757" t="s">
        <v>884</v>
      </c>
      <c r="D757" t="s">
        <v>1574</v>
      </c>
      <c r="E757" t="s">
        <v>1575</v>
      </c>
      <c r="F757">
        <v>601935</v>
      </c>
      <c r="G757">
        <v>0</v>
      </c>
      <c r="H757" t="s">
        <v>1587</v>
      </c>
      <c r="I757" t="s">
        <v>20</v>
      </c>
      <c r="J757" t="s">
        <v>74</v>
      </c>
      <c r="K757" t="s">
        <v>21</v>
      </c>
      <c r="M757" t="s">
        <v>17911</v>
      </c>
      <c r="N757" t="s">
        <v>22</v>
      </c>
      <c r="O757" t="s">
        <v>23</v>
      </c>
      <c r="P757" t="s">
        <v>26</v>
      </c>
      <c r="Q757" t="s">
        <v>27</v>
      </c>
      <c r="R757" s="13">
        <v>117</v>
      </c>
      <c r="S757" s="13">
        <v>11</v>
      </c>
      <c r="T757" s="21">
        <v>1</v>
      </c>
      <c r="V757" t="s">
        <v>2115</v>
      </c>
      <c r="W757" t="str">
        <f>+IF(V757="","",IF(MID(V757,1,3)="ECE","UNICO",IF(V757="FINES",CONCATENATE("R",IF(OR(C757="16",C757="21",C757="22",C757="23"),"16212223",IF(OR(C757="15",C757="17",C757="24",C757="25"),"15172425",C757))),IF(V757="CEBAS","UNICO",IF(VALUE(C757)&lt;=11,"AMBA","INTERIOR")))))</f>
        <v>AMBA</v>
      </c>
      <c r="X757" s="20" t="str">
        <f>+IF(V757="","-",CONCATENATE(V757,"_",W757))</f>
        <v>EPA_AMBA</v>
      </c>
      <c r="Y757" s="59">
        <v>0.69607765972614288</v>
      </c>
      <c r="Z757" t="str">
        <f>+IFERROR(VLOOKUP(H757,#REF!,2,FALSE),"-")</f>
        <v>-</v>
      </c>
      <c r="AA757" t="s">
        <v>2393</v>
      </c>
      <c r="AB757" t="str">
        <f>+IF(W757="","-",IF(W757="UNICO","CENSO","MUESTRA"))</f>
        <v>MUESTRA</v>
      </c>
      <c r="AC757" t="s">
        <v>2398</v>
      </c>
      <c r="AD757" t="s">
        <v>134</v>
      </c>
    </row>
    <row r="758" spans="1:30" x14ac:dyDescent="0.25">
      <c r="A758" s="5" t="str">
        <f t="shared" si="11"/>
        <v>0045DE0707</v>
      </c>
      <c r="B758" s="23" t="s">
        <v>2119</v>
      </c>
      <c r="C758" t="s">
        <v>140</v>
      </c>
      <c r="D758" t="s">
        <v>760</v>
      </c>
      <c r="E758" t="s">
        <v>761</v>
      </c>
      <c r="F758">
        <v>609964</v>
      </c>
      <c r="G758">
        <v>0</v>
      </c>
      <c r="H758" t="s">
        <v>781</v>
      </c>
      <c r="I758" t="s">
        <v>20</v>
      </c>
      <c r="J758" t="s">
        <v>74</v>
      </c>
      <c r="K758" t="s">
        <v>21</v>
      </c>
      <c r="M758" t="s">
        <v>17820</v>
      </c>
      <c r="N758" t="s">
        <v>22</v>
      </c>
      <c r="O758" t="s">
        <v>23</v>
      </c>
      <c r="P758" t="s">
        <v>26</v>
      </c>
      <c r="Q758" t="s">
        <v>27</v>
      </c>
      <c r="R758" s="13">
        <v>188</v>
      </c>
      <c r="S758" s="13">
        <v>9</v>
      </c>
      <c r="T758" s="21">
        <v>1</v>
      </c>
      <c r="V758" t="s">
        <v>2115</v>
      </c>
      <c r="W758" t="str">
        <f>+IF(V758="","",IF(MID(V758,1,3)="ECE","UNICO",IF(V758="FINES",CONCATENATE("R",IF(OR(C758="16",C758="21",C758="22",C758="23"),"16212223",IF(OR(C758="15",C758="17",C758="24",C758="25"),"15172425",C758))),IF(V758="CEBAS","UNICO",IF(VALUE(C758)&lt;=11,"AMBA","INTERIOR")))))</f>
        <v>AMBA</v>
      </c>
      <c r="X758" s="20" t="str">
        <f>+IF(V758="","-",CONCATENATE(V758,"_",W758))</f>
        <v>EPA_AMBA</v>
      </c>
      <c r="Y758" s="59">
        <v>0.69738177995424011</v>
      </c>
      <c r="Z758" t="str">
        <f>+IFERROR(VLOOKUP(H758,#REF!,2,FALSE),"-")</f>
        <v>-</v>
      </c>
      <c r="AA758" t="s">
        <v>2393</v>
      </c>
      <c r="AB758" t="str">
        <f>+IF(W758="","-",IF(W758="UNICO","CENSO","MUESTRA"))</f>
        <v>MUESTRA</v>
      </c>
      <c r="AC758" t="s">
        <v>2397</v>
      </c>
      <c r="AD758" t="s">
        <v>134</v>
      </c>
    </row>
    <row r="759" spans="1:30" x14ac:dyDescent="0.25">
      <c r="A759" s="5" t="str">
        <f t="shared" si="11"/>
        <v>0069DE0744</v>
      </c>
      <c r="B759" s="23" t="s">
        <v>2119</v>
      </c>
      <c r="C759" t="s">
        <v>1079</v>
      </c>
      <c r="D759" t="s">
        <v>1077</v>
      </c>
      <c r="E759" t="s">
        <v>1078</v>
      </c>
      <c r="F759">
        <v>608014</v>
      </c>
      <c r="G759">
        <v>0</v>
      </c>
      <c r="H759" t="s">
        <v>1105</v>
      </c>
      <c r="I759" t="s">
        <v>20</v>
      </c>
      <c r="J759" t="s">
        <v>74</v>
      </c>
      <c r="K759" t="s">
        <v>21</v>
      </c>
      <c r="M759" t="s">
        <v>17912</v>
      </c>
      <c r="N759" t="s">
        <v>22</v>
      </c>
      <c r="O759" t="s">
        <v>23</v>
      </c>
      <c r="P759" t="s">
        <v>26</v>
      </c>
      <c r="Q759" t="s">
        <v>27</v>
      </c>
      <c r="R759" s="13">
        <v>267</v>
      </c>
      <c r="S759" s="13">
        <v>12</v>
      </c>
      <c r="T759" s="21">
        <v>1</v>
      </c>
      <c r="V759" t="s">
        <v>2115</v>
      </c>
      <c r="W759" t="str">
        <f>+IF(V759="","",IF(MID(V759,1,3)="ECE","UNICO",IF(V759="FINES",CONCATENATE("R",IF(OR(C759="16",C759="21",C759="22",C759="23"),"16212223",IF(OR(C759="15",C759="17",C759="24",C759="25"),"15172425",C759))),IF(V759="CEBAS","UNICO",IF(VALUE(C759)&lt;=11,"AMBA","INTERIOR")))))</f>
        <v>AMBA</v>
      </c>
      <c r="X759" s="20" t="str">
        <f>+IF(V759="","-",CONCATENATE(V759,"_",W759))</f>
        <v>EPA_AMBA</v>
      </c>
      <c r="Y759" s="59">
        <v>0.69746527703184835</v>
      </c>
      <c r="Z759" t="str">
        <f>+IFERROR(VLOOKUP(H759,#REF!,2,FALSE),"-")</f>
        <v>-</v>
      </c>
      <c r="AA759" t="s">
        <v>2393</v>
      </c>
      <c r="AB759" t="str">
        <f>+IF(W759="","-",IF(W759="UNICO","CENSO","MUESTRA"))</f>
        <v>MUESTRA</v>
      </c>
      <c r="AC759" t="s">
        <v>2397</v>
      </c>
      <c r="AD759" t="s">
        <v>134</v>
      </c>
    </row>
    <row r="760" spans="1:30" x14ac:dyDescent="0.25">
      <c r="A760" s="5" t="str">
        <f t="shared" si="11"/>
        <v>0062DE0705</v>
      </c>
      <c r="B760" s="23" t="s">
        <v>2119</v>
      </c>
      <c r="C760" t="s">
        <v>246</v>
      </c>
      <c r="D760" t="s">
        <v>958</v>
      </c>
      <c r="E760" t="s">
        <v>959</v>
      </c>
      <c r="F760">
        <v>602956</v>
      </c>
      <c r="G760">
        <v>0</v>
      </c>
      <c r="H760" t="s">
        <v>965</v>
      </c>
      <c r="I760" t="s">
        <v>20</v>
      </c>
      <c r="J760" t="s">
        <v>74</v>
      </c>
      <c r="K760" t="s">
        <v>21</v>
      </c>
      <c r="M760" t="s">
        <v>17913</v>
      </c>
      <c r="N760" t="s">
        <v>22</v>
      </c>
      <c r="O760" t="s">
        <v>23</v>
      </c>
      <c r="P760" t="s">
        <v>26</v>
      </c>
      <c r="Q760" t="s">
        <v>27</v>
      </c>
      <c r="R760" s="13">
        <v>111</v>
      </c>
      <c r="S760" s="13">
        <v>10</v>
      </c>
      <c r="T760" s="21">
        <v>1</v>
      </c>
      <c r="V760" t="s">
        <v>2115</v>
      </c>
      <c r="W760" t="str">
        <f>+IF(V760="","",IF(MID(V760,1,3)="ECE","UNICO",IF(V760="FINES",CONCATENATE("R",IF(OR(C760="16",C760="21",C760="22",C760="23"),"16212223",IF(OR(C760="15",C760="17",C760="24",C760="25"),"15172425",C760))),IF(V760="CEBAS","UNICO",IF(VALUE(C760)&lt;=11,"AMBA","INTERIOR")))))</f>
        <v>AMBA</v>
      </c>
      <c r="X760" s="20" t="str">
        <f>+IF(V760="","-",CONCATENATE(V760,"_",W760))</f>
        <v>EPA_AMBA</v>
      </c>
      <c r="Y760" s="59">
        <v>0.70228365305307749</v>
      </c>
      <c r="Z760" t="str">
        <f>+IFERROR(VLOOKUP(H760,#REF!,2,FALSE),"-")</f>
        <v>-</v>
      </c>
      <c r="AA760" t="s">
        <v>2393</v>
      </c>
      <c r="AB760" t="str">
        <f>+IF(W760="","-",IF(W760="UNICO","CENSO","MUESTRA"))</f>
        <v>MUESTRA</v>
      </c>
      <c r="AC760" t="s">
        <v>2397</v>
      </c>
      <c r="AD760" t="s">
        <v>134</v>
      </c>
    </row>
    <row r="761" spans="1:30" x14ac:dyDescent="0.25">
      <c r="A761" s="5" t="str">
        <f t="shared" si="11"/>
        <v>0129DE0702</v>
      </c>
      <c r="B761" s="23" t="s">
        <v>2119</v>
      </c>
      <c r="C761" t="s">
        <v>186</v>
      </c>
      <c r="D761" t="s">
        <v>182</v>
      </c>
      <c r="E761" t="s">
        <v>1985</v>
      </c>
      <c r="F761">
        <v>605089</v>
      </c>
      <c r="G761">
        <v>0</v>
      </c>
      <c r="H761" t="s">
        <v>1990</v>
      </c>
      <c r="I761" t="s">
        <v>20</v>
      </c>
      <c r="J761" t="s">
        <v>74</v>
      </c>
      <c r="K761" t="s">
        <v>21</v>
      </c>
      <c r="M761" t="s">
        <v>17914</v>
      </c>
      <c r="N761" t="s">
        <v>22</v>
      </c>
      <c r="O761" t="s">
        <v>23</v>
      </c>
      <c r="P761" t="s">
        <v>26</v>
      </c>
      <c r="Q761" t="s">
        <v>27</v>
      </c>
      <c r="R761" s="13">
        <v>182</v>
      </c>
      <c r="S761" s="13">
        <v>14</v>
      </c>
      <c r="T761" s="21">
        <v>1</v>
      </c>
      <c r="V761" t="s">
        <v>2115</v>
      </c>
      <c r="W761" t="str">
        <f>+IF(V761="","",IF(MID(V761,1,3)="ECE","UNICO",IF(V761="FINES",CONCATENATE("R",IF(OR(C761="16",C761="21",C761="22",C761="23"),"16212223",IF(OR(C761="15",C761="17",C761="24",C761="25"),"15172425",C761))),IF(V761="CEBAS","UNICO",IF(VALUE(C761)&lt;=11,"AMBA","INTERIOR")))))</f>
        <v>AMBA</v>
      </c>
      <c r="X761" s="20" t="str">
        <f>+IF(V761="","-",CONCATENATE(V761,"_",W761))</f>
        <v>EPA_AMBA</v>
      </c>
      <c r="Y761" s="59">
        <v>0.70252452186636027</v>
      </c>
      <c r="Z761" t="str">
        <f>+IFERROR(VLOOKUP(H761,#REF!,2,FALSE),"-")</f>
        <v>-</v>
      </c>
      <c r="AA761" t="s">
        <v>2393</v>
      </c>
      <c r="AB761" t="str">
        <f>+IF(W761="","-",IF(W761="UNICO","CENSO","MUESTRA"))</f>
        <v>MUESTRA</v>
      </c>
      <c r="AC761" t="s">
        <v>2397</v>
      </c>
      <c r="AD761" t="s">
        <v>134</v>
      </c>
    </row>
    <row r="762" spans="1:30" x14ac:dyDescent="0.25">
      <c r="A762" s="5" t="str">
        <f t="shared" si="11"/>
        <v>0131DE0703</v>
      </c>
      <c r="B762" s="23" t="s">
        <v>2119</v>
      </c>
      <c r="C762" t="s">
        <v>1302</v>
      </c>
      <c r="D762" t="s">
        <v>281</v>
      </c>
      <c r="E762" t="s">
        <v>2014</v>
      </c>
      <c r="F762">
        <v>600587</v>
      </c>
      <c r="G762">
        <v>0</v>
      </c>
      <c r="H762" t="s">
        <v>2020</v>
      </c>
      <c r="I762" t="s">
        <v>20</v>
      </c>
      <c r="J762" t="s">
        <v>74</v>
      </c>
      <c r="K762" t="s">
        <v>21</v>
      </c>
      <c r="M762" t="s">
        <v>17915</v>
      </c>
      <c r="N762" t="s">
        <v>22</v>
      </c>
      <c r="O762" t="s">
        <v>23</v>
      </c>
      <c r="P762" t="s">
        <v>26</v>
      </c>
      <c r="Q762" t="s">
        <v>27</v>
      </c>
      <c r="R762" s="13">
        <v>71</v>
      </c>
      <c r="S762" s="13">
        <v>12</v>
      </c>
      <c r="T762" s="21">
        <v>1</v>
      </c>
      <c r="V762" t="s">
        <v>2115</v>
      </c>
      <c r="W762" t="str">
        <f>+IF(V762="","",IF(MID(V762,1,3)="ECE","UNICO",IF(V762="FINES",CONCATENATE("R",IF(OR(C762="16",C762="21",C762="22",C762="23"),"16212223",IF(OR(C762="15",C762="17",C762="24",C762="25"),"15172425",C762))),IF(V762="CEBAS","UNICO",IF(VALUE(C762)&lt;=11,"AMBA","INTERIOR")))))</f>
        <v>AMBA</v>
      </c>
      <c r="X762" s="20" t="str">
        <f>+IF(V762="","-",CONCATENATE(V762,"_",W762))</f>
        <v>EPA_AMBA</v>
      </c>
      <c r="Y762" s="59">
        <v>0.7034127535046758</v>
      </c>
      <c r="Z762" t="str">
        <f>+IFERROR(VLOOKUP(H762,#REF!,2,FALSE),"-")</f>
        <v>-</v>
      </c>
      <c r="AA762" t="s">
        <v>2393</v>
      </c>
      <c r="AB762" t="str">
        <f>+IF(W762="","-",IF(W762="UNICO","CENSO","MUESTRA"))</f>
        <v>MUESTRA</v>
      </c>
      <c r="AC762" t="s">
        <v>2397</v>
      </c>
      <c r="AD762" t="s">
        <v>134</v>
      </c>
    </row>
    <row r="763" spans="1:30" x14ac:dyDescent="0.25">
      <c r="A763" s="5" t="str">
        <f t="shared" si="11"/>
        <v>0069DE0772</v>
      </c>
      <c r="B763" s="23" t="s">
        <v>2119</v>
      </c>
      <c r="C763" t="s">
        <v>1079</v>
      </c>
      <c r="D763" t="s">
        <v>1077</v>
      </c>
      <c r="E763" t="s">
        <v>1078</v>
      </c>
      <c r="F763">
        <v>624646</v>
      </c>
      <c r="G763">
        <v>0</v>
      </c>
      <c r="H763" t="s">
        <v>1155</v>
      </c>
      <c r="I763" t="s">
        <v>20</v>
      </c>
      <c r="J763" t="s">
        <v>74</v>
      </c>
      <c r="K763" t="s">
        <v>21</v>
      </c>
      <c r="M763" t="s">
        <v>17791</v>
      </c>
      <c r="N763" t="s">
        <v>22</v>
      </c>
      <c r="O763" t="s">
        <v>23</v>
      </c>
      <c r="P763" t="s">
        <v>26</v>
      </c>
      <c r="Q763" t="s">
        <v>27</v>
      </c>
      <c r="R763" s="13">
        <v>364</v>
      </c>
      <c r="S763" s="13">
        <v>14</v>
      </c>
      <c r="T763" s="21">
        <v>1</v>
      </c>
      <c r="V763" t="s">
        <v>2115</v>
      </c>
      <c r="W763" t="str">
        <f>+IF(V763="","",IF(MID(V763,1,3)="ECE","UNICO",IF(V763="FINES",CONCATENATE("R",IF(OR(C763="16",C763="21",C763="22",C763="23"),"16212223",IF(OR(C763="15",C763="17",C763="24",C763="25"),"15172425",C763))),IF(V763="CEBAS","UNICO",IF(VALUE(C763)&lt;=11,"AMBA","INTERIOR")))))</f>
        <v>AMBA</v>
      </c>
      <c r="X763" s="20" t="str">
        <f>+IF(V763="","-",CONCATENATE(V763,"_",W763))</f>
        <v>EPA_AMBA</v>
      </c>
      <c r="Y763" s="59">
        <v>0.70992975764804411</v>
      </c>
      <c r="Z763" t="str">
        <f>+IFERROR(VLOOKUP(H763,#REF!,2,FALSE),"-")</f>
        <v>-</v>
      </c>
      <c r="AA763" t="s">
        <v>2393</v>
      </c>
      <c r="AB763" t="str">
        <f>+IF(W763="","-",IF(W763="UNICO","CENSO","MUESTRA"))</f>
        <v>MUESTRA</v>
      </c>
      <c r="AC763" t="s">
        <v>2397</v>
      </c>
      <c r="AD763" t="s">
        <v>134</v>
      </c>
    </row>
    <row r="764" spans="1:30" x14ac:dyDescent="0.25">
      <c r="A764" s="5" t="str">
        <f t="shared" si="11"/>
        <v>0071DE0719</v>
      </c>
      <c r="B764" s="23" t="s">
        <v>2119</v>
      </c>
      <c r="C764" t="s">
        <v>1245</v>
      </c>
      <c r="D764" t="s">
        <v>1243</v>
      </c>
      <c r="E764" t="s">
        <v>1244</v>
      </c>
      <c r="F764">
        <v>603965</v>
      </c>
      <c r="G764">
        <v>0</v>
      </c>
      <c r="H764" t="s">
        <v>1271</v>
      </c>
      <c r="I764" t="s">
        <v>20</v>
      </c>
      <c r="J764" t="s">
        <v>74</v>
      </c>
      <c r="K764" t="s">
        <v>21</v>
      </c>
      <c r="M764" t="s">
        <v>17916</v>
      </c>
      <c r="N764" t="s">
        <v>22</v>
      </c>
      <c r="O764" t="s">
        <v>23</v>
      </c>
      <c r="P764" t="s">
        <v>26</v>
      </c>
      <c r="Q764" t="s">
        <v>27</v>
      </c>
      <c r="R764" s="13">
        <v>146</v>
      </c>
      <c r="S764" s="13">
        <v>13</v>
      </c>
      <c r="T764" s="21">
        <v>1</v>
      </c>
      <c r="V764" t="s">
        <v>2115</v>
      </c>
      <c r="W764" t="str">
        <f>+IF(V764="","",IF(MID(V764,1,3)="ECE","UNICO",IF(V764="FINES",CONCATENATE("R",IF(OR(C764="16",C764="21",C764="22",C764="23"),"16212223",IF(OR(C764="15",C764="17",C764="24",C764="25"),"15172425",C764))),IF(V764="CEBAS","UNICO",IF(VALUE(C764)&lt;=11,"AMBA","INTERIOR")))))</f>
        <v>AMBA</v>
      </c>
      <c r="X764" s="20" t="str">
        <f>+IF(V764="","-",CONCATENATE(V764,"_",W764))</f>
        <v>EPA_AMBA</v>
      </c>
      <c r="Y764" s="59">
        <v>0.71181836558712852</v>
      </c>
      <c r="Z764" t="str">
        <f>+IFERROR(VLOOKUP(H764,#REF!,2,FALSE),"-")</f>
        <v>-</v>
      </c>
      <c r="AA764" t="s">
        <v>2393</v>
      </c>
      <c r="AB764" t="str">
        <f>+IF(W764="","-",IF(W764="UNICO","CENSO","MUESTRA"))</f>
        <v>MUESTRA</v>
      </c>
      <c r="AC764" t="s">
        <v>2398</v>
      </c>
      <c r="AD764" t="s">
        <v>134</v>
      </c>
    </row>
    <row r="765" spans="1:30" x14ac:dyDescent="0.25">
      <c r="A765" s="5" t="str">
        <f t="shared" si="11"/>
        <v>0116DE0708</v>
      </c>
      <c r="B765" s="23" t="s">
        <v>2119</v>
      </c>
      <c r="C765" t="s">
        <v>158</v>
      </c>
      <c r="D765" t="s">
        <v>162</v>
      </c>
      <c r="E765" t="s">
        <v>1868</v>
      </c>
      <c r="F765">
        <v>613716</v>
      </c>
      <c r="G765">
        <v>0</v>
      </c>
      <c r="H765" t="s">
        <v>1878</v>
      </c>
      <c r="I765" t="s">
        <v>20</v>
      </c>
      <c r="J765" t="s">
        <v>74</v>
      </c>
      <c r="K765" t="s">
        <v>21</v>
      </c>
      <c r="M765" t="s">
        <v>17790</v>
      </c>
      <c r="N765" t="s">
        <v>22</v>
      </c>
      <c r="O765" t="s">
        <v>23</v>
      </c>
      <c r="P765" t="s">
        <v>26</v>
      </c>
      <c r="Q765" t="s">
        <v>27</v>
      </c>
      <c r="R765" s="13">
        <v>78</v>
      </c>
      <c r="S765" s="13">
        <v>5</v>
      </c>
      <c r="T765" s="21">
        <v>1</v>
      </c>
      <c r="V765" t="s">
        <v>2115</v>
      </c>
      <c r="W765" t="str">
        <f>+IF(V765="","",IF(MID(V765,1,3)="ECE","UNICO",IF(V765="FINES",CONCATENATE("R",IF(OR(C765="16",C765="21",C765="22",C765="23"),"16212223",IF(OR(C765="15",C765="17",C765="24",C765="25"),"15172425",C765))),IF(V765="CEBAS","UNICO",IF(VALUE(C765)&lt;=11,"AMBA","INTERIOR")))))</f>
        <v>AMBA</v>
      </c>
      <c r="X765" s="20" t="str">
        <f>+IF(V765="","-",CONCATENATE(V765,"_",W765))</f>
        <v>EPA_AMBA</v>
      </c>
      <c r="Y765" s="59">
        <v>0.71388307527491923</v>
      </c>
      <c r="Z765" t="str">
        <f>+IFERROR(VLOOKUP(H765,#REF!,2,FALSE),"-")</f>
        <v>-</v>
      </c>
      <c r="AA765" t="s">
        <v>2393</v>
      </c>
      <c r="AB765" t="str">
        <f>+IF(W765="","-",IF(W765="UNICO","CENSO","MUESTRA"))</f>
        <v>MUESTRA</v>
      </c>
      <c r="AC765" t="s">
        <v>2397</v>
      </c>
      <c r="AD765" t="s">
        <v>134</v>
      </c>
    </row>
    <row r="766" spans="1:30" x14ac:dyDescent="0.25">
      <c r="A766" s="5" t="str">
        <f t="shared" si="11"/>
        <v>0030DE0702</v>
      </c>
      <c r="B766" s="23" t="s">
        <v>2119</v>
      </c>
      <c r="C766" t="s">
        <v>186</v>
      </c>
      <c r="D766" t="s">
        <v>551</v>
      </c>
      <c r="E766" t="s">
        <v>552</v>
      </c>
      <c r="F766">
        <v>602617</v>
      </c>
      <c r="G766">
        <v>0</v>
      </c>
      <c r="H766" t="s">
        <v>558</v>
      </c>
      <c r="I766" t="s">
        <v>20</v>
      </c>
      <c r="J766" t="s">
        <v>74</v>
      </c>
      <c r="K766" t="s">
        <v>21</v>
      </c>
      <c r="M766" t="s">
        <v>17833</v>
      </c>
      <c r="N766" t="s">
        <v>22</v>
      </c>
      <c r="O766" t="s">
        <v>23</v>
      </c>
      <c r="P766" t="s">
        <v>26</v>
      </c>
      <c r="Q766" t="s">
        <v>27</v>
      </c>
      <c r="R766" s="13">
        <v>60</v>
      </c>
      <c r="S766" s="13">
        <v>8</v>
      </c>
      <c r="T766" s="21">
        <v>1</v>
      </c>
      <c r="V766" t="s">
        <v>2115</v>
      </c>
      <c r="W766" t="str">
        <f>+IF(V766="","",IF(MID(V766,1,3)="ECE","UNICO",IF(V766="FINES",CONCATENATE("R",IF(OR(C766="16",C766="21",C766="22",C766="23"),"16212223",IF(OR(C766="15",C766="17",C766="24",C766="25"),"15172425",C766))),IF(V766="CEBAS","UNICO",IF(VALUE(C766)&lt;=11,"AMBA","INTERIOR")))))</f>
        <v>AMBA</v>
      </c>
      <c r="X766" s="20" t="str">
        <f>+IF(V766="","-",CONCATENATE(V766,"_",W766))</f>
        <v>EPA_AMBA</v>
      </c>
      <c r="Y766" s="59">
        <v>0.71440295543935561</v>
      </c>
      <c r="Z766" t="str">
        <f>+IFERROR(VLOOKUP(H766,#REF!,2,FALSE),"-")</f>
        <v>-</v>
      </c>
      <c r="AA766" t="s">
        <v>2393</v>
      </c>
      <c r="AB766" t="str">
        <f>+IF(W766="","-",IF(W766="UNICO","CENSO","MUESTRA"))</f>
        <v>MUESTRA</v>
      </c>
      <c r="AC766" t="s">
        <v>2397</v>
      </c>
      <c r="AD766" t="s">
        <v>134</v>
      </c>
    </row>
    <row r="767" spans="1:30" x14ac:dyDescent="0.25">
      <c r="A767" s="5" t="str">
        <f t="shared" si="11"/>
        <v>0117DE0702</v>
      </c>
      <c r="B767" s="23" t="s">
        <v>2119</v>
      </c>
      <c r="C767" t="s">
        <v>140</v>
      </c>
      <c r="D767" t="s">
        <v>85</v>
      </c>
      <c r="E767" t="s">
        <v>1888</v>
      </c>
      <c r="F767">
        <v>606722</v>
      </c>
      <c r="G767">
        <v>0</v>
      </c>
      <c r="H767" t="s">
        <v>1899</v>
      </c>
      <c r="I767" t="s">
        <v>20</v>
      </c>
      <c r="J767" t="s">
        <v>74</v>
      </c>
      <c r="K767" t="s">
        <v>21</v>
      </c>
      <c r="M767" t="s">
        <v>17833</v>
      </c>
      <c r="N767" t="s">
        <v>22</v>
      </c>
      <c r="O767" t="s">
        <v>23</v>
      </c>
      <c r="P767" t="s">
        <v>26</v>
      </c>
      <c r="Q767" t="s">
        <v>27</v>
      </c>
      <c r="R767" s="13">
        <v>44</v>
      </c>
      <c r="S767" s="13">
        <v>6</v>
      </c>
      <c r="T767" s="21">
        <v>1</v>
      </c>
      <c r="V767" t="s">
        <v>2115</v>
      </c>
      <c r="W767" t="str">
        <f>+IF(V767="","",IF(MID(V767,1,3)="ECE","UNICO",IF(V767="FINES",CONCATENATE("R",IF(OR(C767="16",C767="21",C767="22",C767="23"),"16212223",IF(OR(C767="15",C767="17",C767="24",C767="25"),"15172425",C767))),IF(V767="CEBAS","UNICO",IF(VALUE(C767)&lt;=11,"AMBA","INTERIOR")))))</f>
        <v>AMBA</v>
      </c>
      <c r="X767" s="20" t="str">
        <f>+IF(V767="","-",CONCATENATE(V767,"_",W767))</f>
        <v>EPA_AMBA</v>
      </c>
      <c r="Y767" s="59">
        <v>0.72269297451586334</v>
      </c>
      <c r="Z767" t="str">
        <f>+IFERROR(VLOOKUP(H767,#REF!,2,FALSE),"-")</f>
        <v>-</v>
      </c>
      <c r="AA767" t="s">
        <v>2393</v>
      </c>
      <c r="AB767" t="str">
        <f>+IF(W767="","-",IF(W767="UNICO","CENSO","MUESTRA"))</f>
        <v>MUESTRA</v>
      </c>
      <c r="AC767" t="s">
        <v>2397</v>
      </c>
      <c r="AD767" t="s">
        <v>134</v>
      </c>
    </row>
    <row r="768" spans="1:30" x14ac:dyDescent="0.25">
      <c r="A768" s="5" t="str">
        <f t="shared" si="11"/>
        <v>0071DE0716</v>
      </c>
      <c r="B768" s="23" t="s">
        <v>2119</v>
      </c>
      <c r="C768" t="s">
        <v>1245</v>
      </c>
      <c r="D768" t="s">
        <v>1243</v>
      </c>
      <c r="E768" t="s">
        <v>1244</v>
      </c>
      <c r="F768">
        <v>602795</v>
      </c>
      <c r="G768">
        <v>0</v>
      </c>
      <c r="H768" t="s">
        <v>1269</v>
      </c>
      <c r="I768" t="s">
        <v>20</v>
      </c>
      <c r="J768" t="s">
        <v>74</v>
      </c>
      <c r="K768" t="s">
        <v>21</v>
      </c>
      <c r="M768" t="s">
        <v>17851</v>
      </c>
      <c r="N768" t="s">
        <v>22</v>
      </c>
      <c r="O768" t="s">
        <v>23</v>
      </c>
      <c r="P768" t="s">
        <v>26</v>
      </c>
      <c r="Q768" t="s">
        <v>27</v>
      </c>
      <c r="R768" s="13">
        <v>169</v>
      </c>
      <c r="S768" s="13">
        <v>15</v>
      </c>
      <c r="T768" s="21">
        <v>1</v>
      </c>
      <c r="V768" t="s">
        <v>2115</v>
      </c>
      <c r="W768" t="str">
        <f>+IF(V768="","",IF(MID(V768,1,3)="ECE","UNICO",IF(V768="FINES",CONCATENATE("R",IF(OR(C768="16",C768="21",C768="22",C768="23"),"16212223",IF(OR(C768="15",C768="17",C768="24",C768="25"),"15172425",C768))),IF(V768="CEBAS","UNICO",IF(VALUE(C768)&lt;=11,"AMBA","INTERIOR")))))</f>
        <v>AMBA</v>
      </c>
      <c r="X768" s="20" t="str">
        <f>+IF(V768="","-",CONCATENATE(V768,"_",W768))</f>
        <v>EPA_AMBA</v>
      </c>
      <c r="Y768" s="59">
        <v>0.72295414930895752</v>
      </c>
      <c r="Z768" t="str">
        <f>+IFERROR(VLOOKUP(H768,#REF!,2,FALSE),"-")</f>
        <v>-</v>
      </c>
      <c r="AA768" t="s">
        <v>2393</v>
      </c>
      <c r="AB768" t="str">
        <f>+IF(W768="","-",IF(W768="UNICO","CENSO","MUESTRA"))</f>
        <v>MUESTRA</v>
      </c>
      <c r="AC768" t="s">
        <v>2397</v>
      </c>
      <c r="AD768" t="s">
        <v>134</v>
      </c>
    </row>
    <row r="769" spans="1:30" x14ac:dyDescent="0.25">
      <c r="A769" s="5" t="str">
        <f t="shared" si="11"/>
        <v>0062DE0725</v>
      </c>
      <c r="B769" s="23" t="s">
        <v>2119</v>
      </c>
      <c r="C769" t="s">
        <v>246</v>
      </c>
      <c r="D769" t="s">
        <v>958</v>
      </c>
      <c r="E769" t="s">
        <v>959</v>
      </c>
      <c r="F769">
        <v>600914</v>
      </c>
      <c r="G769">
        <v>0</v>
      </c>
      <c r="H769" t="s">
        <v>987</v>
      </c>
      <c r="I769" t="s">
        <v>20</v>
      </c>
      <c r="J769" t="s">
        <v>74</v>
      </c>
      <c r="K769" t="s">
        <v>21</v>
      </c>
      <c r="M769" t="s">
        <v>17917</v>
      </c>
      <c r="N769" t="s">
        <v>22</v>
      </c>
      <c r="O769" t="s">
        <v>23</v>
      </c>
      <c r="P769" t="s">
        <v>26</v>
      </c>
      <c r="Q769" t="s">
        <v>27</v>
      </c>
      <c r="R769" s="13">
        <v>276</v>
      </c>
      <c r="S769" s="13">
        <v>18</v>
      </c>
      <c r="T769" s="21">
        <v>1</v>
      </c>
      <c r="V769" t="s">
        <v>2115</v>
      </c>
      <c r="W769" t="str">
        <f>+IF(V769="","",IF(MID(V769,1,3)="ECE","UNICO",IF(V769="FINES",CONCATENATE("R",IF(OR(C769="16",C769="21",C769="22",C769="23"),"16212223",IF(OR(C769="15",C769="17",C769="24",C769="25"),"15172425",C769))),IF(V769="CEBAS","UNICO",IF(VALUE(C769)&lt;=11,"AMBA","INTERIOR")))))</f>
        <v>AMBA</v>
      </c>
      <c r="X769" s="20" t="str">
        <f>+IF(V769="","-",CONCATENATE(V769,"_",W769))</f>
        <v>EPA_AMBA</v>
      </c>
      <c r="Y769" s="59">
        <v>0.72614438666237724</v>
      </c>
      <c r="Z769" t="str">
        <f>+IFERROR(VLOOKUP(H769,#REF!,2,FALSE),"-")</f>
        <v>-</v>
      </c>
      <c r="AA769" t="s">
        <v>2393</v>
      </c>
      <c r="AB769" t="str">
        <f>+IF(W769="","-",IF(W769="UNICO","CENSO","MUESTRA"))</f>
        <v>MUESTRA</v>
      </c>
      <c r="AC769" t="s">
        <v>2397</v>
      </c>
      <c r="AD769" t="s">
        <v>134</v>
      </c>
    </row>
    <row r="770" spans="1:30" x14ac:dyDescent="0.25">
      <c r="A770" s="5" t="str">
        <f t="shared" si="11"/>
        <v>0135DE0711</v>
      </c>
      <c r="B770" s="23" t="s">
        <v>2119</v>
      </c>
      <c r="C770" t="s">
        <v>140</v>
      </c>
      <c r="D770" t="s">
        <v>155</v>
      </c>
      <c r="E770" t="s">
        <v>2074</v>
      </c>
      <c r="F770">
        <v>617125</v>
      </c>
      <c r="G770">
        <v>0</v>
      </c>
      <c r="H770" t="s">
        <v>2085</v>
      </c>
      <c r="I770" t="s">
        <v>20</v>
      </c>
      <c r="J770" t="s">
        <v>74</v>
      </c>
      <c r="K770" t="s">
        <v>21</v>
      </c>
      <c r="M770" t="s">
        <v>17882</v>
      </c>
      <c r="N770" t="s">
        <v>22</v>
      </c>
      <c r="O770" t="s">
        <v>23</v>
      </c>
      <c r="P770" t="s">
        <v>26</v>
      </c>
      <c r="Q770" t="s">
        <v>27</v>
      </c>
      <c r="R770" s="13">
        <v>30</v>
      </c>
      <c r="S770" s="13">
        <v>2</v>
      </c>
      <c r="T770" s="21">
        <v>1</v>
      </c>
      <c r="V770" t="s">
        <v>2115</v>
      </c>
      <c r="W770" t="str">
        <f>+IF(V770="","",IF(MID(V770,1,3)="ECE","UNICO",IF(V770="FINES",CONCATENATE("R",IF(OR(C770="16",C770="21",C770="22",C770="23"),"16212223",IF(OR(C770="15",C770="17",C770="24",C770="25"),"15172425",C770))),IF(V770="CEBAS","UNICO",IF(VALUE(C770)&lt;=11,"AMBA","INTERIOR")))))</f>
        <v>AMBA</v>
      </c>
      <c r="X770" s="20" t="str">
        <f>+IF(V770="","-",CONCATENATE(V770,"_",W770))</f>
        <v>EPA_AMBA</v>
      </c>
      <c r="Y770" s="59">
        <v>0.73000261751381124</v>
      </c>
      <c r="Z770" t="str">
        <f>+IFERROR(VLOOKUP(H770,#REF!,2,FALSE),"-")</f>
        <v>-</v>
      </c>
      <c r="AA770" t="s">
        <v>2393</v>
      </c>
      <c r="AB770" t="str">
        <f>+IF(W770="","-",IF(W770="UNICO","CENSO","MUESTRA"))</f>
        <v>MUESTRA</v>
      </c>
      <c r="AC770" t="s">
        <v>2398</v>
      </c>
      <c r="AD770" t="s">
        <v>134</v>
      </c>
    </row>
    <row r="771" spans="1:30" x14ac:dyDescent="0.25">
      <c r="A771" s="5" t="str">
        <f t="shared" ref="A771:A834" si="12">+H771</f>
        <v>0062DE0718</v>
      </c>
      <c r="B771" s="23" t="s">
        <v>2119</v>
      </c>
      <c r="C771" t="s">
        <v>246</v>
      </c>
      <c r="D771" t="s">
        <v>958</v>
      </c>
      <c r="E771" t="s">
        <v>959</v>
      </c>
      <c r="F771">
        <v>602445</v>
      </c>
      <c r="G771">
        <v>0</v>
      </c>
      <c r="H771" t="s">
        <v>986</v>
      </c>
      <c r="I771" t="s">
        <v>20</v>
      </c>
      <c r="J771" t="s">
        <v>74</v>
      </c>
      <c r="K771" t="s">
        <v>21</v>
      </c>
      <c r="M771" t="s">
        <v>17918</v>
      </c>
      <c r="N771" t="s">
        <v>22</v>
      </c>
      <c r="O771" t="s">
        <v>23</v>
      </c>
      <c r="P771" t="s">
        <v>26</v>
      </c>
      <c r="Q771" t="s">
        <v>27</v>
      </c>
      <c r="R771" s="13">
        <v>358</v>
      </c>
      <c r="S771" s="13">
        <v>23</v>
      </c>
      <c r="T771" s="21">
        <v>1</v>
      </c>
      <c r="V771" t="s">
        <v>2115</v>
      </c>
      <c r="W771" t="str">
        <f>+IF(V771="","",IF(MID(V771,1,3)="ECE","UNICO",IF(V771="FINES",CONCATENATE("R",IF(OR(C771="16",C771="21",C771="22",C771="23"),"16212223",IF(OR(C771="15",C771="17",C771="24",C771="25"),"15172425",C771))),IF(V771="CEBAS","UNICO",IF(VALUE(C771)&lt;=11,"AMBA","INTERIOR")))))</f>
        <v>AMBA</v>
      </c>
      <c r="X771" s="20" t="str">
        <f>+IF(V771="","-",CONCATENATE(V771,"_",W771))</f>
        <v>EPA_AMBA</v>
      </c>
      <c r="Y771" s="59">
        <v>0.73597568273544312</v>
      </c>
      <c r="Z771" t="str">
        <f>+IFERROR(VLOOKUP(H771,#REF!,2,FALSE),"-")</f>
        <v>-</v>
      </c>
      <c r="AA771" t="s">
        <v>2393</v>
      </c>
      <c r="AB771" t="str">
        <f>+IF(W771="","-",IF(W771="UNICO","CENSO","MUESTRA"))</f>
        <v>MUESTRA</v>
      </c>
      <c r="AC771" t="s">
        <v>2397</v>
      </c>
      <c r="AD771" t="s">
        <v>134</v>
      </c>
    </row>
    <row r="772" spans="1:30" x14ac:dyDescent="0.25">
      <c r="A772" s="5" t="str">
        <f t="shared" si="12"/>
        <v>0004DE0708</v>
      </c>
      <c r="B772" s="23" t="s">
        <v>2119</v>
      </c>
      <c r="C772" t="s">
        <v>186</v>
      </c>
      <c r="D772" t="s">
        <v>183</v>
      </c>
      <c r="E772" t="s">
        <v>185</v>
      </c>
      <c r="F772">
        <v>603913</v>
      </c>
      <c r="G772">
        <v>0</v>
      </c>
      <c r="H772" t="s">
        <v>204</v>
      </c>
      <c r="I772" t="s">
        <v>20</v>
      </c>
      <c r="J772" t="s">
        <v>74</v>
      </c>
      <c r="K772" t="s">
        <v>21</v>
      </c>
      <c r="M772" t="s">
        <v>17790</v>
      </c>
      <c r="N772" t="s">
        <v>22</v>
      </c>
      <c r="O772" t="s">
        <v>23</v>
      </c>
      <c r="P772" t="s">
        <v>26</v>
      </c>
      <c r="Q772" t="s">
        <v>27</v>
      </c>
      <c r="R772" s="13">
        <v>92</v>
      </c>
      <c r="S772" s="13">
        <v>6</v>
      </c>
      <c r="T772" s="21">
        <v>1</v>
      </c>
      <c r="V772" t="s">
        <v>2115</v>
      </c>
      <c r="W772" t="str">
        <f>+IF(V772="","",IF(MID(V772,1,3)="ECE","UNICO",IF(V772="FINES",CONCATENATE("R",IF(OR(C772="16",C772="21",C772="22",C772="23"),"16212223",IF(OR(C772="15",C772="17",C772="24",C772="25"),"15172425",C772))),IF(V772="CEBAS","UNICO",IF(VALUE(C772)&lt;=11,"AMBA","INTERIOR")))))</f>
        <v>AMBA</v>
      </c>
      <c r="X772" s="20" t="str">
        <f>+IF(V772="","-",CONCATENATE(V772,"_",W772))</f>
        <v>EPA_AMBA</v>
      </c>
      <c r="Y772" s="59">
        <v>0.73790779958168662</v>
      </c>
      <c r="Z772" t="str">
        <f>+IFERROR(VLOOKUP(H772,#REF!,2,FALSE),"-")</f>
        <v>-</v>
      </c>
      <c r="AA772" t="s">
        <v>2393</v>
      </c>
      <c r="AB772" t="str">
        <f>+IF(W772="","-",IF(W772="UNICO","CENSO","MUESTRA"))</f>
        <v>MUESTRA</v>
      </c>
      <c r="AC772" t="s">
        <v>2398</v>
      </c>
      <c r="AD772" t="s">
        <v>134</v>
      </c>
    </row>
    <row r="773" spans="1:30" x14ac:dyDescent="0.25">
      <c r="A773" s="5" t="str">
        <f t="shared" si="12"/>
        <v>0032DE0705</v>
      </c>
      <c r="B773" s="23" t="s">
        <v>2119</v>
      </c>
      <c r="C773" t="s">
        <v>584</v>
      </c>
      <c r="D773" t="s">
        <v>582</v>
      </c>
      <c r="E773" t="s">
        <v>583</v>
      </c>
      <c r="F773">
        <v>604949</v>
      </c>
      <c r="G773">
        <v>0</v>
      </c>
      <c r="H773" t="s">
        <v>603</v>
      </c>
      <c r="I773" t="s">
        <v>20</v>
      </c>
      <c r="J773" t="s">
        <v>74</v>
      </c>
      <c r="K773" t="s">
        <v>21</v>
      </c>
      <c r="M773" t="s">
        <v>17863</v>
      </c>
      <c r="N773" t="s">
        <v>22</v>
      </c>
      <c r="O773" t="s">
        <v>23</v>
      </c>
      <c r="P773" t="s">
        <v>26</v>
      </c>
      <c r="Q773" t="s">
        <v>27</v>
      </c>
      <c r="R773" s="13">
        <v>238</v>
      </c>
      <c r="S773" s="13">
        <v>19</v>
      </c>
      <c r="T773" s="21">
        <v>1</v>
      </c>
      <c r="V773" t="s">
        <v>2115</v>
      </c>
      <c r="W773" t="str">
        <f>+IF(V773="","",IF(MID(V773,1,3)="ECE","UNICO",IF(V773="FINES",CONCATENATE("R",IF(OR(C773="16",C773="21",C773="22",C773="23"),"16212223",IF(OR(C773="15",C773="17",C773="24",C773="25"),"15172425",C773))),IF(V773="CEBAS","UNICO",IF(VALUE(C773)&lt;=11,"AMBA","INTERIOR")))))</f>
        <v>AMBA</v>
      </c>
      <c r="X773" s="20" t="str">
        <f>+IF(V773="","-",CONCATENATE(V773,"_",W773))</f>
        <v>EPA_AMBA</v>
      </c>
      <c r="Y773" s="59">
        <v>0.74267003504005635</v>
      </c>
      <c r="Z773" t="str">
        <f>+IFERROR(VLOOKUP(H773,#REF!,2,FALSE),"-")</f>
        <v>-</v>
      </c>
      <c r="AA773" t="s">
        <v>2393</v>
      </c>
      <c r="AB773" t="str">
        <f>+IF(W773="","-",IF(W773="UNICO","CENSO","MUESTRA"))</f>
        <v>MUESTRA</v>
      </c>
      <c r="AC773" t="s">
        <v>2397</v>
      </c>
      <c r="AD773" t="s">
        <v>134</v>
      </c>
    </row>
    <row r="774" spans="1:30" x14ac:dyDescent="0.25">
      <c r="A774" s="5" t="str">
        <f t="shared" si="12"/>
        <v>0069DE0714</v>
      </c>
      <c r="B774" s="23" t="s">
        <v>2119</v>
      </c>
      <c r="C774" t="s">
        <v>1079</v>
      </c>
      <c r="D774" t="s">
        <v>1077</v>
      </c>
      <c r="E774" t="s">
        <v>1078</v>
      </c>
      <c r="F774">
        <v>602213</v>
      </c>
      <c r="G774">
        <v>0</v>
      </c>
      <c r="H774" t="s">
        <v>1145</v>
      </c>
      <c r="I774" t="s">
        <v>20</v>
      </c>
      <c r="J774" t="s">
        <v>74</v>
      </c>
      <c r="K774" t="s">
        <v>21</v>
      </c>
      <c r="M774" t="s">
        <v>17919</v>
      </c>
      <c r="N774" t="s">
        <v>22</v>
      </c>
      <c r="O774" t="s">
        <v>23</v>
      </c>
      <c r="P774" t="s">
        <v>26</v>
      </c>
      <c r="Q774" t="s">
        <v>27</v>
      </c>
      <c r="R774" s="13">
        <v>200</v>
      </c>
      <c r="S774" s="13">
        <v>14</v>
      </c>
      <c r="T774" s="21">
        <v>1</v>
      </c>
      <c r="V774" t="s">
        <v>2115</v>
      </c>
      <c r="W774" t="str">
        <f>+IF(V774="","",IF(MID(V774,1,3)="ECE","UNICO",IF(V774="FINES",CONCATENATE("R",IF(OR(C774="16",C774="21",C774="22",C774="23"),"16212223",IF(OR(C774="15",C774="17",C774="24",C774="25"),"15172425",C774))),IF(V774="CEBAS","UNICO",IF(VALUE(C774)&lt;=11,"AMBA","INTERIOR")))))</f>
        <v>AMBA</v>
      </c>
      <c r="X774" s="20" t="str">
        <f>+IF(V774="","-",CONCATENATE(V774,"_",W774))</f>
        <v>EPA_AMBA</v>
      </c>
      <c r="Y774" s="59">
        <v>0.74349162072846386</v>
      </c>
      <c r="Z774" t="str">
        <f>+IFERROR(VLOOKUP(H774,#REF!,2,FALSE),"-")</f>
        <v>-</v>
      </c>
      <c r="AA774" t="s">
        <v>2393</v>
      </c>
      <c r="AB774" t="str">
        <f>+IF(W774="","-",IF(W774="UNICO","CENSO","MUESTRA"))</f>
        <v>MUESTRA</v>
      </c>
      <c r="AC774" t="s">
        <v>2397</v>
      </c>
      <c r="AD774" t="s">
        <v>134</v>
      </c>
    </row>
    <row r="775" spans="1:30" x14ac:dyDescent="0.25">
      <c r="A775" s="5" t="str">
        <f t="shared" si="12"/>
        <v>0073DE0718</v>
      </c>
      <c r="B775" s="23" t="s">
        <v>2119</v>
      </c>
      <c r="C775" t="s">
        <v>1302</v>
      </c>
      <c r="D775" t="s">
        <v>1300</v>
      </c>
      <c r="E775" t="s">
        <v>1301</v>
      </c>
      <c r="F775">
        <v>616644</v>
      </c>
      <c r="G775">
        <v>0</v>
      </c>
      <c r="H775" t="s">
        <v>1327</v>
      </c>
      <c r="I775" t="s">
        <v>20</v>
      </c>
      <c r="J775" t="s">
        <v>74</v>
      </c>
      <c r="K775" t="s">
        <v>21</v>
      </c>
      <c r="M775" t="s">
        <v>18001</v>
      </c>
      <c r="N775" t="s">
        <v>22</v>
      </c>
      <c r="O775" t="s">
        <v>23</v>
      </c>
      <c r="P775" t="s">
        <v>26</v>
      </c>
      <c r="Q775" t="s">
        <v>27</v>
      </c>
      <c r="R775" s="13">
        <v>404</v>
      </c>
      <c r="S775" s="13">
        <v>18</v>
      </c>
      <c r="T775" s="21">
        <v>1</v>
      </c>
      <c r="V775" t="s">
        <v>2115</v>
      </c>
      <c r="W775" t="str">
        <f>+IF(V775="","",IF(MID(V775,1,3)="ECE","UNICO",IF(V775="FINES",CONCATENATE("R",IF(OR(C775="16",C775="21",C775="22",C775="23"),"16212223",IF(OR(C775="15",C775="17",C775="24",C775="25"),"15172425",C775))),IF(V775="CEBAS","UNICO",IF(VALUE(C775)&lt;=11,"AMBA","INTERIOR")))))</f>
        <v>AMBA</v>
      </c>
      <c r="X775" s="20" t="str">
        <f>+IF(V775="","-",CONCATENATE(V775,"_",W775))</f>
        <v>EPA_AMBA</v>
      </c>
      <c r="Y775" s="59">
        <v>0.74626597681561035</v>
      </c>
      <c r="Z775" t="str">
        <f>+IFERROR(VLOOKUP(H775,#REF!,2,FALSE),"-")</f>
        <v>-</v>
      </c>
      <c r="AA775" t="s">
        <v>2393</v>
      </c>
      <c r="AB775" t="str">
        <f>+IF(W775="","-",IF(W775="UNICO","CENSO","MUESTRA"))</f>
        <v>MUESTRA</v>
      </c>
      <c r="AC775" t="s">
        <v>2398</v>
      </c>
      <c r="AD775" t="s">
        <v>134</v>
      </c>
    </row>
    <row r="776" spans="1:30" x14ac:dyDescent="0.25">
      <c r="A776" s="5" t="str">
        <f t="shared" si="12"/>
        <v>0111DE0704</v>
      </c>
      <c r="B776" s="23" t="s">
        <v>2119</v>
      </c>
      <c r="C776" t="s">
        <v>246</v>
      </c>
      <c r="D776" t="s">
        <v>575</v>
      </c>
      <c r="E776" t="s">
        <v>1794</v>
      </c>
      <c r="F776">
        <v>613706</v>
      </c>
      <c r="G776">
        <v>0</v>
      </c>
      <c r="H776" t="s">
        <v>1814</v>
      </c>
      <c r="I776" t="s">
        <v>20</v>
      </c>
      <c r="J776" t="s">
        <v>74</v>
      </c>
      <c r="K776" t="s">
        <v>21</v>
      </c>
      <c r="M776" t="s">
        <v>17826</v>
      </c>
      <c r="N776" t="s">
        <v>22</v>
      </c>
      <c r="O776" t="s">
        <v>23</v>
      </c>
      <c r="P776" t="s">
        <v>26</v>
      </c>
      <c r="Q776" t="s">
        <v>27</v>
      </c>
      <c r="R776" s="13">
        <v>76</v>
      </c>
      <c r="S776" s="13">
        <v>7</v>
      </c>
      <c r="T776" s="21">
        <v>1</v>
      </c>
      <c r="V776" t="s">
        <v>2115</v>
      </c>
      <c r="W776" t="str">
        <f>+IF(V776="","",IF(MID(V776,1,3)="ECE","UNICO",IF(V776="FINES",CONCATENATE("R",IF(OR(C776="16",C776="21",C776="22",C776="23"),"16212223",IF(OR(C776="15",C776="17",C776="24",C776="25"),"15172425",C776))),IF(V776="CEBAS","UNICO",IF(VALUE(C776)&lt;=11,"AMBA","INTERIOR")))))</f>
        <v>AMBA</v>
      </c>
      <c r="X776" s="20" t="str">
        <f>+IF(V776="","-",CONCATENATE(V776,"_",W776))</f>
        <v>EPA_AMBA</v>
      </c>
      <c r="Y776" s="59">
        <v>0.74771666687888072</v>
      </c>
      <c r="Z776" t="str">
        <f>+IFERROR(VLOOKUP(H776,#REF!,2,FALSE),"-")</f>
        <v>-</v>
      </c>
      <c r="AA776" t="s">
        <v>2393</v>
      </c>
      <c r="AB776" t="str">
        <f>+IF(W776="","-",IF(W776="UNICO","CENSO","MUESTRA"))</f>
        <v>MUESTRA</v>
      </c>
      <c r="AC776" t="s">
        <v>2398</v>
      </c>
      <c r="AD776" t="s">
        <v>134</v>
      </c>
    </row>
    <row r="777" spans="1:30" x14ac:dyDescent="0.25">
      <c r="A777" s="5" t="str">
        <f t="shared" si="12"/>
        <v>0032DE0706</v>
      </c>
      <c r="B777" s="23" t="s">
        <v>2119</v>
      </c>
      <c r="C777" t="s">
        <v>584</v>
      </c>
      <c r="D777" t="s">
        <v>582</v>
      </c>
      <c r="E777" t="s">
        <v>583</v>
      </c>
      <c r="F777">
        <v>611427</v>
      </c>
      <c r="G777">
        <v>0</v>
      </c>
      <c r="H777" t="s">
        <v>604</v>
      </c>
      <c r="I777" t="s">
        <v>20</v>
      </c>
      <c r="J777" t="s">
        <v>74</v>
      </c>
      <c r="K777" t="s">
        <v>21</v>
      </c>
      <c r="M777" t="s">
        <v>17785</v>
      </c>
      <c r="N777" t="s">
        <v>22</v>
      </c>
      <c r="O777" t="s">
        <v>23</v>
      </c>
      <c r="P777" t="s">
        <v>26</v>
      </c>
      <c r="Q777" t="s">
        <v>27</v>
      </c>
      <c r="R777" s="13">
        <v>223</v>
      </c>
      <c r="S777" s="13">
        <v>18</v>
      </c>
      <c r="T777" s="21">
        <v>1</v>
      </c>
      <c r="V777" t="s">
        <v>2115</v>
      </c>
      <c r="W777" t="str">
        <f>+IF(V777="","",IF(MID(V777,1,3)="ECE","UNICO",IF(V777="FINES",CONCATENATE("R",IF(OR(C777="16",C777="21",C777="22",C777="23"),"16212223",IF(OR(C777="15",C777="17",C777="24",C777="25"),"15172425",C777))),IF(V777="CEBAS","UNICO",IF(VALUE(C777)&lt;=11,"AMBA","INTERIOR")))))</f>
        <v>AMBA</v>
      </c>
      <c r="X777" s="20" t="str">
        <f>+IF(V777="","-",CONCATENATE(V777,"_",W777))</f>
        <v>EPA_AMBA</v>
      </c>
      <c r="Y777" s="59">
        <v>0.75502397825843415</v>
      </c>
      <c r="Z777" t="str">
        <f>+IFERROR(VLOOKUP(H777,#REF!,2,FALSE),"-")</f>
        <v>-</v>
      </c>
      <c r="AA777" t="s">
        <v>2393</v>
      </c>
      <c r="AB777" t="str">
        <f>+IF(W777="","-",IF(W777="UNICO","CENSO","MUESTRA"))</f>
        <v>MUESTRA</v>
      </c>
      <c r="AC777" t="s">
        <v>2398</v>
      </c>
      <c r="AD777" t="s">
        <v>134</v>
      </c>
    </row>
    <row r="778" spans="1:30" x14ac:dyDescent="0.25">
      <c r="A778" s="5" t="str">
        <f t="shared" si="12"/>
        <v>0069DE0769</v>
      </c>
      <c r="B778" s="23" t="s">
        <v>2119</v>
      </c>
      <c r="C778" t="s">
        <v>1079</v>
      </c>
      <c r="D778" t="s">
        <v>1077</v>
      </c>
      <c r="E778" t="s">
        <v>1078</v>
      </c>
      <c r="F778">
        <v>607034</v>
      </c>
      <c r="G778">
        <v>0</v>
      </c>
      <c r="H778" t="s">
        <v>1153</v>
      </c>
      <c r="I778" t="s">
        <v>20</v>
      </c>
      <c r="J778" t="s">
        <v>74</v>
      </c>
      <c r="K778" t="s">
        <v>21</v>
      </c>
      <c r="M778" t="s">
        <v>17920</v>
      </c>
      <c r="N778" t="s">
        <v>22</v>
      </c>
      <c r="O778" t="s">
        <v>23</v>
      </c>
      <c r="P778" t="s">
        <v>26</v>
      </c>
      <c r="Q778" t="s">
        <v>27</v>
      </c>
      <c r="R778" s="13">
        <v>163</v>
      </c>
      <c r="S778" s="13">
        <v>12</v>
      </c>
      <c r="T778" s="21">
        <v>1</v>
      </c>
      <c r="V778" t="s">
        <v>2115</v>
      </c>
      <c r="W778" t="str">
        <f>+IF(V778="","",IF(MID(V778,1,3)="ECE","UNICO",IF(V778="FINES",CONCATENATE("R",IF(OR(C778="16",C778="21",C778="22",C778="23"),"16212223",IF(OR(C778="15",C778="17",C778="24",C778="25"),"15172425",C778))),IF(V778="CEBAS","UNICO",IF(VALUE(C778)&lt;=11,"AMBA","INTERIOR")))))</f>
        <v>AMBA</v>
      </c>
      <c r="X778" s="20" t="str">
        <f>+IF(V778="","-",CONCATENATE(V778,"_",W778))</f>
        <v>EPA_AMBA</v>
      </c>
      <c r="Y778" s="59">
        <v>0.75819083645537089</v>
      </c>
      <c r="Z778" t="str">
        <f>+IFERROR(VLOOKUP(H778,#REF!,2,FALSE),"-")</f>
        <v>-</v>
      </c>
      <c r="AA778" t="s">
        <v>2393</v>
      </c>
      <c r="AB778" t="str">
        <f>+IF(W778="","-",IF(W778="UNICO","CENSO","MUESTRA"))</f>
        <v>MUESTRA</v>
      </c>
      <c r="AC778" t="s">
        <v>2398</v>
      </c>
      <c r="AD778" t="s">
        <v>134</v>
      </c>
    </row>
    <row r="779" spans="1:30" x14ac:dyDescent="0.25">
      <c r="A779" s="5" t="str">
        <f t="shared" si="12"/>
        <v>0071DE0709</v>
      </c>
      <c r="B779" s="23" t="s">
        <v>2119</v>
      </c>
      <c r="C779" t="s">
        <v>1245</v>
      </c>
      <c r="D779" t="s">
        <v>1243</v>
      </c>
      <c r="E779" t="s">
        <v>1244</v>
      </c>
      <c r="F779">
        <v>609921</v>
      </c>
      <c r="G779">
        <v>0</v>
      </c>
      <c r="H779" t="s">
        <v>1255</v>
      </c>
      <c r="I779" t="s">
        <v>20</v>
      </c>
      <c r="J779" t="s">
        <v>74</v>
      </c>
      <c r="K779" t="s">
        <v>21</v>
      </c>
      <c r="M779" t="s">
        <v>17921</v>
      </c>
      <c r="N779" t="s">
        <v>22</v>
      </c>
      <c r="O779" t="s">
        <v>23</v>
      </c>
      <c r="P779" t="s">
        <v>26</v>
      </c>
      <c r="Q779" t="s">
        <v>27</v>
      </c>
      <c r="R779" s="13">
        <v>121</v>
      </c>
      <c r="S779" s="13">
        <v>10</v>
      </c>
      <c r="T779" s="21">
        <v>1</v>
      </c>
      <c r="V779" t="s">
        <v>2115</v>
      </c>
      <c r="W779" t="str">
        <f>+IF(V779="","",IF(MID(V779,1,3)="ECE","UNICO",IF(V779="FINES",CONCATENATE("R",IF(OR(C779="16",C779="21",C779="22",C779="23"),"16212223",IF(OR(C779="15",C779="17",C779="24",C779="25"),"15172425",C779))),IF(V779="CEBAS","UNICO",IF(VALUE(C779)&lt;=11,"AMBA","INTERIOR")))))</f>
        <v>AMBA</v>
      </c>
      <c r="X779" s="20" t="str">
        <f>+IF(V779="","-",CONCATENATE(V779,"_",W779))</f>
        <v>EPA_AMBA</v>
      </c>
      <c r="Y779" s="59">
        <v>0.76406251842325379</v>
      </c>
      <c r="Z779" t="str">
        <f>+IFERROR(VLOOKUP(H779,#REF!,2,FALSE),"-")</f>
        <v>-</v>
      </c>
      <c r="AA779" t="s">
        <v>2393</v>
      </c>
      <c r="AB779" t="str">
        <f>+IF(W779="","-",IF(W779="UNICO","CENSO","MUESTRA"))</f>
        <v>MUESTRA</v>
      </c>
      <c r="AC779" t="s">
        <v>2397</v>
      </c>
      <c r="AD779" t="s">
        <v>134</v>
      </c>
    </row>
    <row r="780" spans="1:30" x14ac:dyDescent="0.25">
      <c r="A780" s="5" t="str">
        <f t="shared" si="12"/>
        <v>0131DE0704</v>
      </c>
      <c r="B780" s="23" t="s">
        <v>2119</v>
      </c>
      <c r="C780" t="s">
        <v>1302</v>
      </c>
      <c r="D780" t="s">
        <v>281</v>
      </c>
      <c r="E780" t="s">
        <v>2014</v>
      </c>
      <c r="F780">
        <v>614092</v>
      </c>
      <c r="G780">
        <v>0</v>
      </c>
      <c r="H780" t="s">
        <v>2022</v>
      </c>
      <c r="I780" t="s">
        <v>20</v>
      </c>
      <c r="J780" t="s">
        <v>74</v>
      </c>
      <c r="K780" t="s">
        <v>21</v>
      </c>
      <c r="M780" t="s">
        <v>17922</v>
      </c>
      <c r="N780" t="s">
        <v>22</v>
      </c>
      <c r="O780" t="s">
        <v>23</v>
      </c>
      <c r="P780" t="s">
        <v>26</v>
      </c>
      <c r="Q780" t="s">
        <v>27</v>
      </c>
      <c r="R780" s="13">
        <v>138</v>
      </c>
      <c r="S780" s="13">
        <v>7</v>
      </c>
      <c r="T780" s="21">
        <v>1</v>
      </c>
      <c r="V780" t="s">
        <v>2115</v>
      </c>
      <c r="W780" t="str">
        <f>+IF(V780="","",IF(MID(V780,1,3)="ECE","UNICO",IF(V780="FINES",CONCATENATE("R",IF(OR(C780="16",C780="21",C780="22",C780="23"),"16212223",IF(OR(C780="15",C780="17",C780="24",C780="25"),"15172425",C780))),IF(V780="CEBAS","UNICO",IF(VALUE(C780)&lt;=11,"AMBA","INTERIOR")))))</f>
        <v>AMBA</v>
      </c>
      <c r="X780" s="20" t="str">
        <f>+IF(V780="","-",CONCATENATE(V780,"_",W780))</f>
        <v>EPA_AMBA</v>
      </c>
      <c r="Y780" s="59">
        <v>0.78638059057687459</v>
      </c>
      <c r="Z780" t="str">
        <f>+IFERROR(VLOOKUP(H780,#REF!,2,FALSE),"-")</f>
        <v>-</v>
      </c>
      <c r="AA780" t="s">
        <v>2393</v>
      </c>
      <c r="AB780" t="str">
        <f>+IF(W780="","-",IF(W780="UNICO","CENSO","MUESTRA"))</f>
        <v>MUESTRA</v>
      </c>
      <c r="AC780" t="s">
        <v>2398</v>
      </c>
      <c r="AD780" t="s">
        <v>134</v>
      </c>
    </row>
    <row r="781" spans="1:30" x14ac:dyDescent="0.25">
      <c r="A781" s="5" t="str">
        <f t="shared" si="12"/>
        <v>0071DE0712</v>
      </c>
      <c r="B781" s="23" t="s">
        <v>2119</v>
      </c>
      <c r="C781" t="s">
        <v>1245</v>
      </c>
      <c r="D781" t="s">
        <v>1243</v>
      </c>
      <c r="E781" t="s">
        <v>1244</v>
      </c>
      <c r="F781">
        <v>610432</v>
      </c>
      <c r="G781">
        <v>0</v>
      </c>
      <c r="H781" t="s">
        <v>1257</v>
      </c>
      <c r="I781" t="s">
        <v>20</v>
      </c>
      <c r="J781" t="s">
        <v>74</v>
      </c>
      <c r="K781" t="s">
        <v>21</v>
      </c>
      <c r="M781" t="s">
        <v>17879</v>
      </c>
      <c r="N781" t="s">
        <v>22</v>
      </c>
      <c r="O781" t="s">
        <v>23</v>
      </c>
      <c r="P781" t="s">
        <v>26</v>
      </c>
      <c r="Q781" t="s">
        <v>27</v>
      </c>
      <c r="R781" s="13">
        <v>125</v>
      </c>
      <c r="S781" s="13">
        <v>11</v>
      </c>
      <c r="T781" s="21">
        <v>1</v>
      </c>
      <c r="V781" t="s">
        <v>2115</v>
      </c>
      <c r="W781" t="str">
        <f>+IF(V781="","",IF(MID(V781,1,3)="ECE","UNICO",IF(V781="FINES",CONCATENATE("R",IF(OR(C781="16",C781="21",C781="22",C781="23"),"16212223",IF(OR(C781="15",C781="17",C781="24",C781="25"),"15172425",C781))),IF(V781="CEBAS","UNICO",IF(VALUE(C781)&lt;=11,"AMBA","INTERIOR")))))</f>
        <v>AMBA</v>
      </c>
      <c r="X781" s="20" t="str">
        <f>+IF(V781="","-",CONCATENATE(V781,"_",W781))</f>
        <v>EPA_AMBA</v>
      </c>
      <c r="Y781" s="59">
        <v>0.7966591036982007</v>
      </c>
      <c r="Z781" t="str">
        <f>+IFERROR(VLOOKUP(H781,#REF!,2,FALSE),"-")</f>
        <v>-</v>
      </c>
      <c r="AA781" t="s">
        <v>2393</v>
      </c>
      <c r="AB781" t="str">
        <f>+IF(W781="","-",IF(W781="UNICO","CENSO","MUESTRA"))</f>
        <v>MUESTRA</v>
      </c>
      <c r="AC781" t="s">
        <v>2397</v>
      </c>
      <c r="AD781" t="s">
        <v>134</v>
      </c>
    </row>
    <row r="782" spans="1:30" x14ac:dyDescent="0.25">
      <c r="A782" s="5" t="str">
        <f t="shared" si="12"/>
        <v>0004DE0709</v>
      </c>
      <c r="B782" s="23" t="s">
        <v>2119</v>
      </c>
      <c r="C782" t="s">
        <v>186</v>
      </c>
      <c r="D782" t="s">
        <v>183</v>
      </c>
      <c r="E782" t="s">
        <v>185</v>
      </c>
      <c r="F782">
        <v>613498</v>
      </c>
      <c r="G782">
        <v>0</v>
      </c>
      <c r="H782" t="s">
        <v>206</v>
      </c>
      <c r="I782" t="s">
        <v>20</v>
      </c>
      <c r="J782" t="s">
        <v>74</v>
      </c>
      <c r="K782" t="s">
        <v>21</v>
      </c>
      <c r="M782" t="s">
        <v>17782</v>
      </c>
      <c r="N782" t="s">
        <v>22</v>
      </c>
      <c r="O782" t="s">
        <v>23</v>
      </c>
      <c r="P782" t="s">
        <v>26</v>
      </c>
      <c r="Q782" t="s">
        <v>27</v>
      </c>
      <c r="R782" s="13">
        <v>213</v>
      </c>
      <c r="S782" s="13">
        <v>12</v>
      </c>
      <c r="T782" s="21">
        <v>1</v>
      </c>
      <c r="V782" t="s">
        <v>2115</v>
      </c>
      <c r="W782" t="str">
        <f>+IF(V782="","",IF(MID(V782,1,3)="ECE","UNICO",IF(V782="FINES",CONCATENATE("R",IF(OR(C782="16",C782="21",C782="22",C782="23"),"16212223",IF(OR(C782="15",C782="17",C782="24",C782="25"),"15172425",C782))),IF(V782="CEBAS","UNICO",IF(VALUE(C782)&lt;=11,"AMBA","INTERIOR")))))</f>
        <v>AMBA</v>
      </c>
      <c r="X782" s="20" t="str">
        <f>+IF(V782="","-",CONCATENATE(V782,"_",W782))</f>
        <v>EPA_AMBA</v>
      </c>
      <c r="Y782" s="59">
        <v>0.81647928451236929</v>
      </c>
      <c r="Z782" t="str">
        <f>+IFERROR(VLOOKUP(H782,#REF!,2,FALSE),"-")</f>
        <v>-</v>
      </c>
      <c r="AA782" t="s">
        <v>2393</v>
      </c>
      <c r="AB782" t="str">
        <f>+IF(W782="","-",IF(W782="UNICO","CENSO","MUESTRA"))</f>
        <v>MUESTRA</v>
      </c>
      <c r="AC782" t="s">
        <v>2397</v>
      </c>
      <c r="AD782" t="s">
        <v>134</v>
      </c>
    </row>
    <row r="783" spans="1:30" x14ac:dyDescent="0.25">
      <c r="A783" s="5" t="str">
        <f t="shared" si="12"/>
        <v>0030DE0704</v>
      </c>
      <c r="B783" s="23" t="s">
        <v>2119</v>
      </c>
      <c r="C783" t="s">
        <v>186</v>
      </c>
      <c r="D783" t="s">
        <v>551</v>
      </c>
      <c r="E783" t="s">
        <v>552</v>
      </c>
      <c r="F783">
        <v>604934</v>
      </c>
      <c r="G783">
        <v>0</v>
      </c>
      <c r="H783" t="s">
        <v>564</v>
      </c>
      <c r="I783" t="s">
        <v>20</v>
      </c>
      <c r="J783" t="s">
        <v>74</v>
      </c>
      <c r="K783" t="s">
        <v>21</v>
      </c>
      <c r="M783" t="s">
        <v>17826</v>
      </c>
      <c r="N783" t="s">
        <v>22</v>
      </c>
      <c r="O783" t="s">
        <v>23</v>
      </c>
      <c r="P783" t="s">
        <v>26</v>
      </c>
      <c r="Q783" t="s">
        <v>27</v>
      </c>
      <c r="R783" s="13">
        <v>80</v>
      </c>
      <c r="S783" s="13">
        <v>10</v>
      </c>
      <c r="T783" s="21">
        <v>1</v>
      </c>
      <c r="V783" t="s">
        <v>2115</v>
      </c>
      <c r="W783" t="str">
        <f>+IF(V783="","",IF(MID(V783,1,3)="ECE","UNICO",IF(V783="FINES",CONCATENATE("R",IF(OR(C783="16",C783="21",C783="22",C783="23"),"16212223",IF(OR(C783="15",C783="17",C783="24",C783="25"),"15172425",C783))),IF(V783="CEBAS","UNICO",IF(VALUE(C783)&lt;=11,"AMBA","INTERIOR")))))</f>
        <v>AMBA</v>
      </c>
      <c r="X783" s="20" t="str">
        <f>+IF(V783="","-",CONCATENATE(V783,"_",W783))</f>
        <v>EPA_AMBA</v>
      </c>
      <c r="Y783" s="59">
        <v>0.8207468535449054</v>
      </c>
      <c r="Z783" t="str">
        <f>+IFERROR(VLOOKUP(H783,#REF!,2,FALSE),"-")</f>
        <v>-</v>
      </c>
      <c r="AA783" t="s">
        <v>2393</v>
      </c>
      <c r="AB783" t="str">
        <f>+IF(W783="","-",IF(W783="UNICO","CENSO","MUESTRA"))</f>
        <v>MUESTRA</v>
      </c>
      <c r="AC783" t="s">
        <v>2397</v>
      </c>
      <c r="AD783" t="s">
        <v>134</v>
      </c>
    </row>
    <row r="784" spans="1:30" x14ac:dyDescent="0.25">
      <c r="A784" s="5" t="str">
        <f t="shared" si="12"/>
        <v>0069DE0710</v>
      </c>
      <c r="B784" s="23" t="s">
        <v>2119</v>
      </c>
      <c r="C784" t="s">
        <v>1079</v>
      </c>
      <c r="D784" t="s">
        <v>1077</v>
      </c>
      <c r="E784" t="s">
        <v>1078</v>
      </c>
      <c r="F784">
        <v>611864</v>
      </c>
      <c r="G784">
        <v>0</v>
      </c>
      <c r="H784" t="s">
        <v>1122</v>
      </c>
      <c r="I784" t="s">
        <v>20</v>
      </c>
      <c r="J784" t="s">
        <v>74</v>
      </c>
      <c r="K784" t="s">
        <v>21</v>
      </c>
      <c r="M784" t="s">
        <v>17900</v>
      </c>
      <c r="N784" t="s">
        <v>22</v>
      </c>
      <c r="O784" t="s">
        <v>23</v>
      </c>
      <c r="P784" t="s">
        <v>26</v>
      </c>
      <c r="Q784" t="s">
        <v>27</v>
      </c>
      <c r="R784" s="13">
        <v>99</v>
      </c>
      <c r="S784" s="13">
        <v>7</v>
      </c>
      <c r="T784" s="21">
        <v>1</v>
      </c>
      <c r="V784" t="s">
        <v>2115</v>
      </c>
      <c r="W784" t="str">
        <f>+IF(V784="","",IF(MID(V784,1,3)="ECE","UNICO",IF(V784="FINES",CONCATENATE("R",IF(OR(C784="16",C784="21",C784="22",C784="23"),"16212223",IF(OR(C784="15",C784="17",C784="24",C784="25"),"15172425",C784))),IF(V784="CEBAS","UNICO",IF(VALUE(C784)&lt;=11,"AMBA","INTERIOR")))))</f>
        <v>AMBA</v>
      </c>
      <c r="X784" s="20" t="str">
        <f>+IF(V784="","-",CONCATENATE(V784,"_",W784))</f>
        <v>EPA_AMBA</v>
      </c>
      <c r="Y784" s="59">
        <v>0.84378186123711718</v>
      </c>
      <c r="Z784" t="str">
        <f>+IFERROR(VLOOKUP(H784,#REF!,2,FALSE),"-")</f>
        <v>-</v>
      </c>
      <c r="AA784" t="s">
        <v>2393</v>
      </c>
      <c r="AB784" t="str">
        <f>+IF(W784="","-",IF(W784="UNICO","CENSO","MUESTRA"))</f>
        <v>MUESTRA</v>
      </c>
      <c r="AC784" t="s">
        <v>2398</v>
      </c>
      <c r="AD784" t="s">
        <v>134</v>
      </c>
    </row>
    <row r="785" spans="1:30" x14ac:dyDescent="0.25">
      <c r="A785" s="5" t="str">
        <f t="shared" si="12"/>
        <v>0062DE0726</v>
      </c>
      <c r="B785" s="23" t="s">
        <v>2119</v>
      </c>
      <c r="C785" t="s">
        <v>246</v>
      </c>
      <c r="D785" t="s">
        <v>958</v>
      </c>
      <c r="E785" t="s">
        <v>959</v>
      </c>
      <c r="F785">
        <v>602442</v>
      </c>
      <c r="G785">
        <v>0</v>
      </c>
      <c r="H785" t="s">
        <v>984</v>
      </c>
      <c r="I785" t="s">
        <v>20</v>
      </c>
      <c r="J785" t="s">
        <v>74</v>
      </c>
      <c r="K785" t="s">
        <v>21</v>
      </c>
      <c r="M785" t="s">
        <v>17923</v>
      </c>
      <c r="N785" t="s">
        <v>22</v>
      </c>
      <c r="O785" t="s">
        <v>23</v>
      </c>
      <c r="P785" t="s">
        <v>26</v>
      </c>
      <c r="Q785" t="s">
        <v>27</v>
      </c>
      <c r="R785" s="13">
        <v>235</v>
      </c>
      <c r="S785" s="13">
        <v>15</v>
      </c>
      <c r="T785" s="21">
        <v>1</v>
      </c>
      <c r="V785" t="s">
        <v>2115</v>
      </c>
      <c r="W785" t="str">
        <f>+IF(V785="","",IF(MID(V785,1,3)="ECE","UNICO",IF(V785="FINES",CONCATENATE("R",IF(OR(C785="16",C785="21",C785="22",C785="23"),"16212223",IF(OR(C785="15",C785="17",C785="24",C785="25"),"15172425",C785))),IF(V785="CEBAS","UNICO",IF(VALUE(C785)&lt;=11,"AMBA","INTERIOR")))))</f>
        <v>AMBA</v>
      </c>
      <c r="X785" s="20" t="str">
        <f>+IF(V785="","-",CONCATENATE(V785,"_",W785))</f>
        <v>EPA_AMBA</v>
      </c>
      <c r="Y785" s="59">
        <v>0.84999607060406657</v>
      </c>
      <c r="Z785" t="str">
        <f>+IFERROR(VLOOKUP(H785,#REF!,2,FALSE),"-")</f>
        <v>-</v>
      </c>
      <c r="AA785" t="s">
        <v>2393</v>
      </c>
      <c r="AB785" t="str">
        <f>+IF(W785="","-",IF(W785="UNICO","CENSO","MUESTRA"))</f>
        <v>MUESTRA</v>
      </c>
      <c r="AC785" t="s">
        <v>2397</v>
      </c>
      <c r="AD785" t="s">
        <v>134</v>
      </c>
    </row>
    <row r="786" spans="1:30" x14ac:dyDescent="0.25">
      <c r="A786" s="5" t="str">
        <f t="shared" si="12"/>
        <v>0004DE0714</v>
      </c>
      <c r="B786" s="23" t="s">
        <v>2119</v>
      </c>
      <c r="C786" t="s">
        <v>186</v>
      </c>
      <c r="D786" t="s">
        <v>183</v>
      </c>
      <c r="E786" t="s">
        <v>185</v>
      </c>
      <c r="F786">
        <v>613080</v>
      </c>
      <c r="G786">
        <v>0</v>
      </c>
      <c r="H786" t="s">
        <v>193</v>
      </c>
      <c r="I786" t="s">
        <v>20</v>
      </c>
      <c r="J786" t="s">
        <v>74</v>
      </c>
      <c r="K786" t="s">
        <v>21</v>
      </c>
      <c r="M786" t="s">
        <v>17919</v>
      </c>
      <c r="N786" t="s">
        <v>22</v>
      </c>
      <c r="O786" t="s">
        <v>23</v>
      </c>
      <c r="P786" t="s">
        <v>26</v>
      </c>
      <c r="Q786" t="s">
        <v>27</v>
      </c>
      <c r="R786" s="13">
        <v>93</v>
      </c>
      <c r="S786" s="13">
        <v>9</v>
      </c>
      <c r="T786" s="21">
        <v>1</v>
      </c>
      <c r="V786" t="s">
        <v>2115</v>
      </c>
      <c r="W786" t="str">
        <f>+IF(V786="","",IF(MID(V786,1,3)="ECE","UNICO",IF(V786="FINES",CONCATENATE("R",IF(OR(C786="16",C786="21",C786="22",C786="23"),"16212223",IF(OR(C786="15",C786="17",C786="24",C786="25"),"15172425",C786))),IF(V786="CEBAS","UNICO",IF(VALUE(C786)&lt;=11,"AMBA","INTERIOR")))))</f>
        <v>AMBA</v>
      </c>
      <c r="X786" s="20" t="str">
        <f>+IF(V786="","-",CONCATENATE(V786,"_",W786))</f>
        <v>EPA_AMBA</v>
      </c>
      <c r="Y786" s="59">
        <v>0.85025156070204344</v>
      </c>
      <c r="Z786" t="str">
        <f>+IFERROR(VLOOKUP(H786,#REF!,2,FALSE),"-")</f>
        <v>-</v>
      </c>
      <c r="AA786" t="s">
        <v>2393</v>
      </c>
      <c r="AB786" t="str">
        <f>+IF(W786="","-",IF(W786="UNICO","CENSO","MUESTRA"))</f>
        <v>MUESTRA</v>
      </c>
      <c r="AC786" t="s">
        <v>2397</v>
      </c>
      <c r="AD786" t="s">
        <v>134</v>
      </c>
    </row>
    <row r="787" spans="1:30" x14ac:dyDescent="0.25">
      <c r="A787" s="5" t="str">
        <f t="shared" si="12"/>
        <v>0069DE0708</v>
      </c>
      <c r="B787" s="23" t="s">
        <v>2119</v>
      </c>
      <c r="C787" t="s">
        <v>1079</v>
      </c>
      <c r="D787" t="s">
        <v>1077</v>
      </c>
      <c r="E787" t="s">
        <v>1078</v>
      </c>
      <c r="F787">
        <v>612828</v>
      </c>
      <c r="G787">
        <v>0</v>
      </c>
      <c r="H787" t="s">
        <v>1134</v>
      </c>
      <c r="I787" t="s">
        <v>20</v>
      </c>
      <c r="J787" t="s">
        <v>74</v>
      </c>
      <c r="K787" t="s">
        <v>21</v>
      </c>
      <c r="M787" t="s">
        <v>17790</v>
      </c>
      <c r="N787" t="s">
        <v>22</v>
      </c>
      <c r="O787" t="s">
        <v>23</v>
      </c>
      <c r="P787" t="s">
        <v>26</v>
      </c>
      <c r="Q787" t="s">
        <v>27</v>
      </c>
      <c r="R787" s="13">
        <v>201</v>
      </c>
      <c r="S787" s="13">
        <v>12</v>
      </c>
      <c r="T787" s="21">
        <v>1</v>
      </c>
      <c r="V787" t="s">
        <v>2115</v>
      </c>
      <c r="W787" t="str">
        <f>+IF(V787="","",IF(MID(V787,1,3)="ECE","UNICO",IF(V787="FINES",CONCATENATE("R",IF(OR(C787="16",C787="21",C787="22",C787="23"),"16212223",IF(OR(C787="15",C787="17",C787="24",C787="25"),"15172425",C787))),IF(V787="CEBAS","UNICO",IF(VALUE(C787)&lt;=11,"AMBA","INTERIOR")))))</f>
        <v>AMBA</v>
      </c>
      <c r="X787" s="20" t="str">
        <f>+IF(V787="","-",CONCATENATE(V787,"_",W787))</f>
        <v>EPA_AMBA</v>
      </c>
      <c r="Y787" s="59">
        <v>0.86693557284095069</v>
      </c>
      <c r="Z787" t="str">
        <f>+IFERROR(VLOOKUP(H787,#REF!,2,FALSE),"-")</f>
        <v>-</v>
      </c>
      <c r="AA787" t="s">
        <v>2393</v>
      </c>
      <c r="AB787" t="str">
        <f>+IF(W787="","-",IF(W787="UNICO","CENSO","MUESTRA"))</f>
        <v>MUESTRA</v>
      </c>
      <c r="AC787" t="s">
        <v>2398</v>
      </c>
      <c r="AD787" t="s">
        <v>134</v>
      </c>
    </row>
    <row r="788" spans="1:30" x14ac:dyDescent="0.25">
      <c r="A788" s="5" t="str">
        <f t="shared" si="12"/>
        <v>0062DE0706</v>
      </c>
      <c r="B788" s="23" t="s">
        <v>2119</v>
      </c>
      <c r="C788" t="s">
        <v>246</v>
      </c>
      <c r="D788" t="s">
        <v>958</v>
      </c>
      <c r="E788" t="s">
        <v>959</v>
      </c>
      <c r="F788">
        <v>610690</v>
      </c>
      <c r="G788">
        <v>0</v>
      </c>
      <c r="H788" t="s">
        <v>981</v>
      </c>
      <c r="I788" t="s">
        <v>20</v>
      </c>
      <c r="J788" t="s">
        <v>74</v>
      </c>
      <c r="K788" t="s">
        <v>21</v>
      </c>
      <c r="M788" t="s">
        <v>17924</v>
      </c>
      <c r="N788" t="s">
        <v>22</v>
      </c>
      <c r="O788" t="s">
        <v>23</v>
      </c>
      <c r="P788" t="s">
        <v>26</v>
      </c>
      <c r="Q788" t="s">
        <v>27</v>
      </c>
      <c r="R788" s="13">
        <v>143</v>
      </c>
      <c r="S788" s="13">
        <v>14</v>
      </c>
      <c r="T788" s="21">
        <v>1</v>
      </c>
      <c r="V788" t="s">
        <v>2115</v>
      </c>
      <c r="W788" t="str">
        <f>+IF(V788="","",IF(MID(V788,1,3)="ECE","UNICO",IF(V788="FINES",CONCATENATE("R",IF(OR(C788="16",C788="21",C788="22",C788="23"),"16212223",IF(OR(C788="15",C788="17",C788="24",C788="25"),"15172425",C788))),IF(V788="CEBAS","UNICO",IF(VALUE(C788)&lt;=11,"AMBA","INTERIOR")))))</f>
        <v>AMBA</v>
      </c>
      <c r="X788" s="20" t="str">
        <f>+IF(V788="","-",CONCATENATE(V788,"_",W788))</f>
        <v>EPA_AMBA</v>
      </c>
      <c r="Y788" s="59">
        <v>0.89591465655126068</v>
      </c>
      <c r="Z788" t="str">
        <f>+IFERROR(VLOOKUP(H788,#REF!,2,FALSE),"-")</f>
        <v>-</v>
      </c>
      <c r="AA788" t="s">
        <v>2393</v>
      </c>
      <c r="AB788" t="str">
        <f>+IF(W788="","-",IF(W788="UNICO","CENSO","MUESTRA"))</f>
        <v>MUESTRA</v>
      </c>
      <c r="AC788" t="s">
        <v>2398</v>
      </c>
      <c r="AD788" t="s">
        <v>134</v>
      </c>
    </row>
    <row r="789" spans="1:30" x14ac:dyDescent="0.25">
      <c r="A789" s="5" t="str">
        <f t="shared" si="12"/>
        <v>0032DE0724</v>
      </c>
      <c r="B789" s="23" t="s">
        <v>2119</v>
      </c>
      <c r="C789" t="s">
        <v>584</v>
      </c>
      <c r="D789" t="s">
        <v>582</v>
      </c>
      <c r="E789" t="s">
        <v>583</v>
      </c>
      <c r="F789">
        <v>621187</v>
      </c>
      <c r="G789">
        <v>0</v>
      </c>
      <c r="H789" t="s">
        <v>586</v>
      </c>
      <c r="I789" t="s">
        <v>20</v>
      </c>
      <c r="J789" t="s">
        <v>74</v>
      </c>
      <c r="K789" t="s">
        <v>21</v>
      </c>
      <c r="M789" t="s">
        <v>17866</v>
      </c>
      <c r="N789" t="s">
        <v>22</v>
      </c>
      <c r="O789" t="s">
        <v>23</v>
      </c>
      <c r="P789" t="s">
        <v>26</v>
      </c>
      <c r="Q789" t="s">
        <v>27</v>
      </c>
      <c r="R789" s="13">
        <v>219</v>
      </c>
      <c r="S789" s="13">
        <v>20</v>
      </c>
      <c r="T789" s="21">
        <v>1</v>
      </c>
      <c r="V789" t="s">
        <v>2115</v>
      </c>
      <c r="W789" t="str">
        <f>+IF(V789="","",IF(MID(V789,1,3)="ECE","UNICO",IF(V789="FINES",CONCATENATE("R",IF(OR(C789="16",C789="21",C789="22",C789="23"),"16212223",IF(OR(C789="15",C789="17",C789="24",C789="25"),"15172425",C789))),IF(V789="CEBAS","UNICO",IF(VALUE(C789)&lt;=11,"AMBA","INTERIOR")))))</f>
        <v>AMBA</v>
      </c>
      <c r="X789" s="20" t="str">
        <f>+IF(V789="","-",CONCATENATE(V789,"_",W789))</f>
        <v>EPA_AMBA</v>
      </c>
      <c r="Y789" s="59">
        <v>0.92541949450969696</v>
      </c>
      <c r="Z789" t="str">
        <f>+IFERROR(VLOOKUP(H789,#REF!,2,FALSE),"-")</f>
        <v>-</v>
      </c>
      <c r="AA789" t="s">
        <v>2393</v>
      </c>
      <c r="AB789" t="str">
        <f>+IF(W789="","-",IF(W789="UNICO","CENSO","MUESTRA"))</f>
        <v>MUESTRA</v>
      </c>
      <c r="AC789" t="s">
        <v>2397</v>
      </c>
      <c r="AD789" t="s">
        <v>134</v>
      </c>
    </row>
    <row r="790" spans="1:30" x14ac:dyDescent="0.25">
      <c r="A790" s="5" t="str">
        <f t="shared" si="12"/>
        <v>0085DE0725</v>
      </c>
      <c r="B790" s="23" t="s">
        <v>2119</v>
      </c>
      <c r="C790" t="s">
        <v>584</v>
      </c>
      <c r="D790" t="s">
        <v>1474</v>
      </c>
      <c r="E790" t="s">
        <v>1475</v>
      </c>
      <c r="F790">
        <v>602059</v>
      </c>
      <c r="G790">
        <v>0</v>
      </c>
      <c r="H790" t="s">
        <v>1479</v>
      </c>
      <c r="I790" t="s">
        <v>20</v>
      </c>
      <c r="J790" t="s">
        <v>74</v>
      </c>
      <c r="K790" t="s">
        <v>21</v>
      </c>
      <c r="M790" t="s">
        <v>17925</v>
      </c>
      <c r="N790" t="s">
        <v>22</v>
      </c>
      <c r="O790" t="s">
        <v>23</v>
      </c>
      <c r="P790" t="s">
        <v>26</v>
      </c>
      <c r="Q790" t="s">
        <v>27</v>
      </c>
      <c r="R790" s="13">
        <v>70</v>
      </c>
      <c r="S790" s="13">
        <v>7</v>
      </c>
      <c r="T790" s="21">
        <v>1</v>
      </c>
      <c r="V790" t="s">
        <v>2115</v>
      </c>
      <c r="W790" t="str">
        <f>+IF(V790="","",IF(MID(V790,1,3)="ECE","UNICO",IF(V790="FINES",CONCATENATE("R",IF(OR(C790="16",C790="21",C790="22",C790="23"),"16212223",IF(OR(C790="15",C790="17",C790="24",C790="25"),"15172425",C790))),IF(V790="CEBAS","UNICO",IF(VALUE(C790)&lt;=11,"AMBA","INTERIOR")))))</f>
        <v>AMBA</v>
      </c>
      <c r="X790" s="20" t="str">
        <f>+IF(V790="","-",CONCATENATE(V790,"_",W790))</f>
        <v>EPA_AMBA</v>
      </c>
      <c r="Y790" s="59">
        <v>0.93820260229863617</v>
      </c>
      <c r="Z790" t="str">
        <f>+IFERROR(VLOOKUP(H790,#REF!,2,FALSE),"-")</f>
        <v>-</v>
      </c>
      <c r="AA790" t="s">
        <v>2393</v>
      </c>
      <c r="AB790" t="str">
        <f>+IF(W790="","-",IF(W790="UNICO","CENSO","MUESTRA"))</f>
        <v>MUESTRA</v>
      </c>
      <c r="AC790" t="s">
        <v>2397</v>
      </c>
      <c r="AD790" t="s">
        <v>134</v>
      </c>
    </row>
    <row r="791" spans="1:30" x14ac:dyDescent="0.25">
      <c r="A791" s="5" t="str">
        <f t="shared" si="12"/>
        <v>0044DE0705</v>
      </c>
      <c r="B791" s="23" t="s">
        <v>2119</v>
      </c>
      <c r="C791" t="s">
        <v>86</v>
      </c>
      <c r="D791" t="s">
        <v>303</v>
      </c>
      <c r="E791" t="s">
        <v>747</v>
      </c>
      <c r="F791">
        <v>623978</v>
      </c>
      <c r="G791">
        <v>0</v>
      </c>
      <c r="H791" t="s">
        <v>753</v>
      </c>
      <c r="I791" t="s">
        <v>20</v>
      </c>
      <c r="J791" t="s">
        <v>74</v>
      </c>
      <c r="K791" t="s">
        <v>21</v>
      </c>
      <c r="M791" t="s">
        <v>757</v>
      </c>
      <c r="N791" t="s">
        <v>22</v>
      </c>
      <c r="O791" t="s">
        <v>23</v>
      </c>
      <c r="P791" t="s">
        <v>26</v>
      </c>
      <c r="Q791" t="s">
        <v>27</v>
      </c>
      <c r="R791" s="13">
        <v>102</v>
      </c>
      <c r="S791" s="13">
        <v>9</v>
      </c>
      <c r="T791" s="21">
        <v>1</v>
      </c>
      <c r="V791" t="s">
        <v>2115</v>
      </c>
      <c r="W791" t="str">
        <f>+IF(V791="","",IF(MID(V791,1,3)="ECE","UNICO",IF(V791="FINES",CONCATENATE("R",IF(OR(C791="16",C791="21",C791="22",C791="23"),"16212223",IF(OR(C791="15",C791="17",C791="24",C791="25"),"15172425",C791))),IF(V791="CEBAS","UNICO",IF(VALUE(C791)&lt;=11,"AMBA","INTERIOR")))))</f>
        <v>AMBA</v>
      </c>
      <c r="X791" s="20" t="str">
        <f>+IF(V791="","-",CONCATENATE(V791,"_",W791))</f>
        <v>EPA_AMBA</v>
      </c>
      <c r="Y791" s="59">
        <v>0.95642232089429291</v>
      </c>
      <c r="Z791" t="str">
        <f>+IFERROR(VLOOKUP(H791,#REF!,2,FALSE),"-")</f>
        <v>-</v>
      </c>
      <c r="AA791" t="s">
        <v>2393</v>
      </c>
      <c r="AB791" t="str">
        <f>+IF(W791="","-",IF(W791="UNICO","CENSO","MUESTRA"))</f>
        <v>MUESTRA</v>
      </c>
      <c r="AC791" t="s">
        <v>2397</v>
      </c>
      <c r="AD791" t="s">
        <v>134</v>
      </c>
    </row>
    <row r="792" spans="1:30" x14ac:dyDescent="0.25">
      <c r="A792" s="5" t="str">
        <f t="shared" si="12"/>
        <v>0062DE0708</v>
      </c>
      <c r="B792" s="23" t="s">
        <v>2119</v>
      </c>
      <c r="C792" t="s">
        <v>246</v>
      </c>
      <c r="D792" t="s">
        <v>958</v>
      </c>
      <c r="E792" t="s">
        <v>959</v>
      </c>
      <c r="F792">
        <v>610675</v>
      </c>
      <c r="G792">
        <v>0</v>
      </c>
      <c r="H792" t="s">
        <v>985</v>
      </c>
      <c r="I792" t="s">
        <v>20</v>
      </c>
      <c r="J792" t="s">
        <v>74</v>
      </c>
      <c r="K792" t="s">
        <v>21</v>
      </c>
      <c r="M792" t="s">
        <v>17926</v>
      </c>
      <c r="N792" t="s">
        <v>22</v>
      </c>
      <c r="O792" t="s">
        <v>23</v>
      </c>
      <c r="P792" t="s">
        <v>26</v>
      </c>
      <c r="Q792" t="s">
        <v>27</v>
      </c>
      <c r="R792" s="13">
        <v>203</v>
      </c>
      <c r="S792" s="13">
        <v>14</v>
      </c>
      <c r="T792" s="21">
        <v>1</v>
      </c>
      <c r="V792" t="s">
        <v>2115</v>
      </c>
      <c r="W792" t="str">
        <f>+IF(V792="","",IF(MID(V792,1,3)="ECE","UNICO",IF(V792="FINES",CONCATENATE("R",IF(OR(C792="16",C792="21",C792="22",C792="23"),"16212223",IF(OR(C792="15",C792="17",C792="24",C792="25"),"15172425",C792))),IF(V792="CEBAS","UNICO",IF(VALUE(C792)&lt;=11,"AMBA","INTERIOR")))))</f>
        <v>AMBA</v>
      </c>
      <c r="X792" s="20" t="str">
        <f>+IF(V792="","-",CONCATENATE(V792,"_",W792))</f>
        <v>EPA_AMBA</v>
      </c>
      <c r="Y792" s="59">
        <v>0.95945985284116531</v>
      </c>
      <c r="Z792" t="str">
        <f>+IFERROR(VLOOKUP(H792,#REF!,2,FALSE),"-")</f>
        <v>-</v>
      </c>
      <c r="AA792" t="s">
        <v>2393</v>
      </c>
      <c r="AB792" t="str">
        <f>+IF(W792="","-",IF(W792="UNICO","CENSO","MUESTRA"))</f>
        <v>MUESTRA</v>
      </c>
      <c r="AC792" t="s">
        <v>2397</v>
      </c>
      <c r="AD792" t="s">
        <v>134</v>
      </c>
    </row>
    <row r="793" spans="1:30" x14ac:dyDescent="0.25">
      <c r="A793" s="5" t="str">
        <f t="shared" si="12"/>
        <v>0062DE0727</v>
      </c>
      <c r="B793" s="23" t="s">
        <v>2119</v>
      </c>
      <c r="C793" t="s">
        <v>246</v>
      </c>
      <c r="D793" t="s">
        <v>958</v>
      </c>
      <c r="E793" t="s">
        <v>959</v>
      </c>
      <c r="F793">
        <v>608237</v>
      </c>
      <c r="G793">
        <v>0</v>
      </c>
      <c r="H793" t="s">
        <v>988</v>
      </c>
      <c r="I793" t="s">
        <v>20</v>
      </c>
      <c r="J793" t="s">
        <v>74</v>
      </c>
      <c r="K793" t="s">
        <v>21</v>
      </c>
      <c r="M793" t="s">
        <v>17986</v>
      </c>
      <c r="N793" t="s">
        <v>22</v>
      </c>
      <c r="O793" t="s">
        <v>23</v>
      </c>
      <c r="P793" t="s">
        <v>26</v>
      </c>
      <c r="Q793" t="s">
        <v>27</v>
      </c>
      <c r="R793" s="13">
        <v>248</v>
      </c>
      <c r="S793" s="13">
        <v>17</v>
      </c>
      <c r="T793" s="21">
        <v>1</v>
      </c>
      <c r="V793" t="s">
        <v>2115</v>
      </c>
      <c r="W793" t="str">
        <f>+IF(V793="","",IF(MID(V793,1,3)="ECE","UNICO",IF(V793="FINES",CONCATENATE("R",IF(OR(C793="16",C793="21",C793="22",C793="23"),"16212223",IF(OR(C793="15",C793="17",C793="24",C793="25"),"15172425",C793))),IF(V793="CEBAS","UNICO",IF(VALUE(C793)&lt;=11,"AMBA","INTERIOR")))))</f>
        <v>AMBA</v>
      </c>
      <c r="X793" s="20" t="str">
        <f>+IF(V793="","-",CONCATENATE(V793,"_",W793))</f>
        <v>EPA_AMBA</v>
      </c>
      <c r="Y793" s="59">
        <v>0.96083576741971466</v>
      </c>
      <c r="Z793" t="str">
        <f>+IFERROR(VLOOKUP(H793,#REF!,2,FALSE),"-")</f>
        <v>-</v>
      </c>
      <c r="AA793" t="s">
        <v>2393</v>
      </c>
      <c r="AB793" t="str">
        <f>+IF(W793="","-",IF(W793="UNICO","CENSO","MUESTRA"))</f>
        <v>MUESTRA</v>
      </c>
      <c r="AC793" t="s">
        <v>2397</v>
      </c>
      <c r="AD793" t="s">
        <v>134</v>
      </c>
    </row>
    <row r="794" spans="1:30" x14ac:dyDescent="0.25">
      <c r="A794" s="5" t="str">
        <f t="shared" si="12"/>
        <v>0073DE0704</v>
      </c>
      <c r="B794" s="23" t="s">
        <v>2119</v>
      </c>
      <c r="C794" t="s">
        <v>1302</v>
      </c>
      <c r="D794" t="s">
        <v>1300</v>
      </c>
      <c r="E794" t="s">
        <v>1301</v>
      </c>
      <c r="F794">
        <v>613639</v>
      </c>
      <c r="G794">
        <v>0</v>
      </c>
      <c r="H794" t="s">
        <v>1311</v>
      </c>
      <c r="I794" t="s">
        <v>20</v>
      </c>
      <c r="J794" t="s">
        <v>74</v>
      </c>
      <c r="K794" t="s">
        <v>21</v>
      </c>
      <c r="M794" t="s">
        <v>17826</v>
      </c>
      <c r="N794" t="s">
        <v>22</v>
      </c>
      <c r="O794" t="s">
        <v>23</v>
      </c>
      <c r="P794" t="s">
        <v>26</v>
      </c>
      <c r="Q794" t="s">
        <v>27</v>
      </c>
      <c r="R794" s="13">
        <v>104</v>
      </c>
      <c r="S794" s="13">
        <v>7</v>
      </c>
      <c r="T794" s="21">
        <v>1</v>
      </c>
      <c r="V794" t="s">
        <v>2115</v>
      </c>
      <c r="W794" t="str">
        <f>+IF(V794="","",IF(MID(V794,1,3)="ECE","UNICO",IF(V794="FINES",CONCATENATE("R",IF(OR(C794="16",C794="21",C794="22",C794="23"),"16212223",IF(OR(C794="15",C794="17",C794="24",C794="25"),"15172425",C794))),IF(V794="CEBAS","UNICO",IF(VALUE(C794)&lt;=11,"AMBA","INTERIOR")))))</f>
        <v>AMBA</v>
      </c>
      <c r="X794" s="20" t="str">
        <f>+IF(V794="","-",CONCATENATE(V794,"_",W794))</f>
        <v>EPA_AMBA</v>
      </c>
      <c r="Y794" s="59">
        <v>0.96767108729391382</v>
      </c>
      <c r="Z794" t="str">
        <f>+IFERROR(VLOOKUP(H794,#REF!,2,FALSE),"-")</f>
        <v>-</v>
      </c>
      <c r="AA794" t="s">
        <v>2393</v>
      </c>
      <c r="AB794" t="str">
        <f>+IF(W794="","-",IF(W794="UNICO","CENSO","MUESTRA"))</f>
        <v>MUESTRA</v>
      </c>
      <c r="AC794" t="s">
        <v>2398</v>
      </c>
      <c r="AD794" t="s">
        <v>134</v>
      </c>
    </row>
    <row r="795" spans="1:30" x14ac:dyDescent="0.25">
      <c r="A795" s="5" t="str">
        <f t="shared" si="12"/>
        <v>0045DE0703</v>
      </c>
      <c r="B795" s="23" t="s">
        <v>2119</v>
      </c>
      <c r="C795" t="s">
        <v>140</v>
      </c>
      <c r="D795" t="s">
        <v>760</v>
      </c>
      <c r="E795" t="s">
        <v>761</v>
      </c>
      <c r="F795">
        <v>612517</v>
      </c>
      <c r="G795">
        <v>0</v>
      </c>
      <c r="H795" t="s">
        <v>772</v>
      </c>
      <c r="I795" t="s">
        <v>20</v>
      </c>
      <c r="J795" t="s">
        <v>74</v>
      </c>
      <c r="K795" t="s">
        <v>21</v>
      </c>
      <c r="M795" t="s">
        <v>17927</v>
      </c>
      <c r="N795" t="s">
        <v>22</v>
      </c>
      <c r="O795" t="s">
        <v>23</v>
      </c>
      <c r="P795" t="s">
        <v>26</v>
      </c>
      <c r="Q795" t="s">
        <v>27</v>
      </c>
      <c r="R795" s="13">
        <v>49</v>
      </c>
      <c r="S795" s="13">
        <v>3</v>
      </c>
      <c r="T795" s="21">
        <v>1</v>
      </c>
      <c r="V795" t="s">
        <v>2115</v>
      </c>
      <c r="W795" t="str">
        <f>+IF(V795="","",IF(MID(V795,1,3)="ECE","UNICO",IF(V795="FINES",CONCATENATE("R",IF(OR(C795="16",C795="21",C795="22",C795="23"),"16212223",IF(OR(C795="15",C795="17",C795="24",C795="25"),"15172425",C795))),IF(V795="CEBAS","UNICO",IF(VALUE(C795)&lt;=11,"AMBA","INTERIOR")))))</f>
        <v>AMBA</v>
      </c>
      <c r="X795" s="20" t="str">
        <f>+IF(V795="","-",CONCATENATE(V795,"_",W795))</f>
        <v>EPA_AMBA</v>
      </c>
      <c r="Y795" s="59">
        <v>0.98656188448270166</v>
      </c>
      <c r="Z795" t="str">
        <f>+IFERROR(VLOOKUP(H795,#REF!,2,FALSE),"-")</f>
        <v>-</v>
      </c>
      <c r="AA795" t="s">
        <v>2393</v>
      </c>
      <c r="AB795" t="str">
        <f>+IF(W795="","-",IF(W795="UNICO","CENSO","MUESTRA"))</f>
        <v>MUESTRA</v>
      </c>
      <c r="AC795" t="s">
        <v>2398</v>
      </c>
      <c r="AD795" t="s">
        <v>134</v>
      </c>
    </row>
    <row r="796" spans="1:30" x14ac:dyDescent="0.25">
      <c r="A796" s="5" t="str">
        <f t="shared" si="12"/>
        <v>0062DE0739</v>
      </c>
      <c r="B796" s="23" t="s">
        <v>2119</v>
      </c>
      <c r="C796" t="s">
        <v>246</v>
      </c>
      <c r="D796" t="s">
        <v>958</v>
      </c>
      <c r="E796" t="s">
        <v>959</v>
      </c>
      <c r="F796">
        <v>624284</v>
      </c>
      <c r="G796">
        <v>0</v>
      </c>
      <c r="H796" t="s">
        <v>992</v>
      </c>
      <c r="I796" t="s">
        <v>20</v>
      </c>
      <c r="J796" t="s">
        <v>74</v>
      </c>
      <c r="K796" t="s">
        <v>21</v>
      </c>
      <c r="M796" t="s">
        <v>17792</v>
      </c>
      <c r="N796" t="s">
        <v>22</v>
      </c>
      <c r="O796" t="s">
        <v>23</v>
      </c>
      <c r="P796" t="s">
        <v>26</v>
      </c>
      <c r="Q796" t="s">
        <v>27</v>
      </c>
      <c r="R796" s="13">
        <v>155</v>
      </c>
      <c r="S796" s="13">
        <v>10</v>
      </c>
      <c r="T796" s="21">
        <v>1</v>
      </c>
      <c r="V796" t="s">
        <v>2115</v>
      </c>
      <c r="W796" t="str">
        <f>+IF(V796="","",IF(MID(V796,1,3)="ECE","UNICO",IF(V796="FINES",CONCATENATE("R",IF(OR(C796="16",C796="21",C796="22",C796="23"),"16212223",IF(OR(C796="15",C796="17",C796="24",C796="25"),"15172425",C796))),IF(V796="CEBAS","UNICO",IF(VALUE(C796)&lt;=11,"AMBA","INTERIOR")))))</f>
        <v>AMBA</v>
      </c>
      <c r="X796" s="20" t="str">
        <f>+IF(V796="","-",CONCATENATE(V796,"_",W796))</f>
        <v>EPA_AMBA</v>
      </c>
      <c r="Y796" s="59">
        <v>0.99388311306635535</v>
      </c>
      <c r="Z796" t="str">
        <f>+IFERROR(VLOOKUP(H796,#REF!,2,FALSE),"-")</f>
        <v>-</v>
      </c>
      <c r="AA796" t="s">
        <v>2393</v>
      </c>
      <c r="AB796" t="str">
        <f>+IF(W796="","-",IF(W796="UNICO","CENSO","MUESTRA"))</f>
        <v>MUESTRA</v>
      </c>
      <c r="AC796" t="s">
        <v>2398</v>
      </c>
      <c r="AD796" t="s">
        <v>134</v>
      </c>
    </row>
    <row r="797" spans="1:30" x14ac:dyDescent="0.25">
      <c r="A797" s="5" t="str">
        <f t="shared" si="12"/>
        <v>0112DE0701</v>
      </c>
      <c r="B797" s="23" t="s">
        <v>2119</v>
      </c>
      <c r="C797" t="s">
        <v>139</v>
      </c>
      <c r="D797" t="s">
        <v>410</v>
      </c>
      <c r="E797" t="s">
        <v>1833</v>
      </c>
      <c r="F797">
        <v>601792</v>
      </c>
      <c r="G797">
        <v>0</v>
      </c>
      <c r="H797" t="s">
        <v>1835</v>
      </c>
      <c r="I797" t="s">
        <v>20</v>
      </c>
      <c r="J797" t="s">
        <v>74</v>
      </c>
      <c r="K797" t="s">
        <v>21</v>
      </c>
      <c r="M797" t="s">
        <v>17928</v>
      </c>
      <c r="N797" t="s">
        <v>22</v>
      </c>
      <c r="O797" t="s">
        <v>23</v>
      </c>
      <c r="P797" t="s">
        <v>26</v>
      </c>
      <c r="Q797" t="s">
        <v>27</v>
      </c>
      <c r="R797" s="13">
        <v>115</v>
      </c>
      <c r="S797" s="13">
        <v>11</v>
      </c>
      <c r="T797" s="21">
        <v>1</v>
      </c>
      <c r="V797" t="s">
        <v>2115</v>
      </c>
      <c r="W797" t="str">
        <f>+IF(V797="","",IF(MID(V797,1,3)="ECE","UNICO",IF(V797="FINES",CONCATENATE("R",IF(OR(C797="16",C797="21",C797="22",C797="23"),"16212223",IF(OR(C797="15",C797="17",C797="24",C797="25"),"15172425",C797))),IF(V797="CEBAS","UNICO",IF(VALUE(C797)&lt;=11,"AMBA","INTERIOR")))))</f>
        <v>INTERIOR</v>
      </c>
      <c r="X797" s="20" t="str">
        <f>+IF(V797="","-",CONCATENATE(V797,"_",W797))</f>
        <v>EPA_INTERIOR</v>
      </c>
      <c r="Y797" s="59">
        <v>8.1669241386024577E-2</v>
      </c>
      <c r="Z797" t="str">
        <f>+IFERROR(VLOOKUP(H797,#REF!,2,FALSE),"-")</f>
        <v>-</v>
      </c>
      <c r="AA797" t="s">
        <v>2394</v>
      </c>
      <c r="AB797" t="str">
        <f>+IF(W797="","-",IF(W797="UNICO","CENSO","MUESTRA"))</f>
        <v>MUESTRA</v>
      </c>
      <c r="AC797" t="s">
        <v>2398</v>
      </c>
      <c r="AD797" t="s">
        <v>134</v>
      </c>
    </row>
    <row r="798" spans="1:30" x14ac:dyDescent="0.25">
      <c r="A798" s="5" t="str">
        <f t="shared" si="12"/>
        <v>0097DE0704</v>
      </c>
      <c r="B798" s="23" t="s">
        <v>2119</v>
      </c>
      <c r="C798" t="s">
        <v>88</v>
      </c>
      <c r="D798" t="s">
        <v>1620</v>
      </c>
      <c r="E798" t="s">
        <v>1621</v>
      </c>
      <c r="F798">
        <v>600849</v>
      </c>
      <c r="G798">
        <v>0</v>
      </c>
      <c r="H798" t="s">
        <v>1633</v>
      </c>
      <c r="I798" t="s">
        <v>20</v>
      </c>
      <c r="J798" t="s">
        <v>74</v>
      </c>
      <c r="K798" t="s">
        <v>21</v>
      </c>
      <c r="M798" t="s">
        <v>17929</v>
      </c>
      <c r="N798" t="s">
        <v>22</v>
      </c>
      <c r="O798" t="s">
        <v>23</v>
      </c>
      <c r="P798" t="s">
        <v>26</v>
      </c>
      <c r="Q798" t="s">
        <v>27</v>
      </c>
      <c r="R798" s="13">
        <v>73</v>
      </c>
      <c r="S798" s="13">
        <v>5</v>
      </c>
      <c r="T798" s="21">
        <v>1</v>
      </c>
      <c r="V798" t="s">
        <v>2115</v>
      </c>
      <c r="W798" t="str">
        <f>+IF(V798="","",IF(MID(V798,1,3)="ECE","UNICO",IF(V798="FINES",CONCATENATE("R",IF(OR(C798="16",C798="21",C798="22",C798="23"),"16212223",IF(OR(C798="15",C798="17",C798="24",C798="25"),"15172425",C798))),IF(V798="CEBAS","UNICO",IF(VALUE(C798)&lt;=11,"AMBA","INTERIOR")))))</f>
        <v>INTERIOR</v>
      </c>
      <c r="X798" s="20" t="str">
        <f>+IF(V798="","-",CONCATENATE(V798,"_",W798))</f>
        <v>EPA_INTERIOR</v>
      </c>
      <c r="Y798" s="59">
        <v>9.7731315634316862E-2</v>
      </c>
      <c r="Z798" t="str">
        <f>+IFERROR(VLOOKUP(H798,#REF!,2,FALSE),"-")</f>
        <v>-</v>
      </c>
      <c r="AA798" t="s">
        <v>2394</v>
      </c>
      <c r="AB798" t="str">
        <f>+IF(W798="","-",IF(W798="UNICO","CENSO","MUESTRA"))</f>
        <v>MUESTRA</v>
      </c>
      <c r="AC798" t="s">
        <v>2397</v>
      </c>
      <c r="AD798" t="s">
        <v>134</v>
      </c>
    </row>
    <row r="799" spans="1:30" x14ac:dyDescent="0.25">
      <c r="A799" s="5" t="str">
        <f t="shared" si="12"/>
        <v>0008DE0702</v>
      </c>
      <c r="B799" s="23" t="s">
        <v>2119</v>
      </c>
      <c r="C799" t="s">
        <v>139</v>
      </c>
      <c r="D799" t="s">
        <v>312</v>
      </c>
      <c r="E799" t="s">
        <v>314</v>
      </c>
      <c r="F799">
        <v>605440</v>
      </c>
      <c r="G799">
        <v>0</v>
      </c>
      <c r="H799" t="s">
        <v>322</v>
      </c>
      <c r="I799" t="s">
        <v>20</v>
      </c>
      <c r="J799" t="s">
        <v>74</v>
      </c>
      <c r="K799" t="s">
        <v>21</v>
      </c>
      <c r="M799" t="s">
        <v>17930</v>
      </c>
      <c r="N799" t="s">
        <v>22</v>
      </c>
      <c r="O799" t="s">
        <v>23</v>
      </c>
      <c r="P799" t="s">
        <v>26</v>
      </c>
      <c r="Q799" t="s">
        <v>27</v>
      </c>
      <c r="R799" s="13">
        <v>68</v>
      </c>
      <c r="S799" s="13">
        <v>5</v>
      </c>
      <c r="T799" s="21">
        <v>1</v>
      </c>
      <c r="V799" t="s">
        <v>2115</v>
      </c>
      <c r="W799" t="str">
        <f>+IF(V799="","",IF(MID(V799,1,3)="ECE","UNICO",IF(V799="FINES",CONCATENATE("R",IF(OR(C799="16",C799="21",C799="22",C799="23"),"16212223",IF(OR(C799="15",C799="17",C799="24",C799="25"),"15172425",C799))),IF(V799="CEBAS","UNICO",IF(VALUE(C799)&lt;=11,"AMBA","INTERIOR")))))</f>
        <v>INTERIOR</v>
      </c>
      <c r="X799" s="20" t="str">
        <f>+IF(V799="","-",CONCATENATE(V799,"_",W799))</f>
        <v>EPA_INTERIOR</v>
      </c>
      <c r="Y799" s="59">
        <v>0.14519261059008151</v>
      </c>
      <c r="Z799" t="str">
        <f>+IFERROR(VLOOKUP(H799,#REF!,2,FALSE),"-")</f>
        <v>-</v>
      </c>
      <c r="AA799" t="s">
        <v>2394</v>
      </c>
      <c r="AB799" t="str">
        <f>+IF(W799="","-",IF(W799="UNICO","CENSO","MUESTRA"))</f>
        <v>MUESTRA</v>
      </c>
      <c r="AC799" t="s">
        <v>2397</v>
      </c>
      <c r="AD799" t="s">
        <v>134</v>
      </c>
    </row>
    <row r="800" spans="1:30" x14ac:dyDescent="0.25">
      <c r="A800" s="5" t="str">
        <f t="shared" si="12"/>
        <v>0043DE0710</v>
      </c>
      <c r="B800" s="23" t="s">
        <v>2119</v>
      </c>
      <c r="C800" t="s">
        <v>161</v>
      </c>
      <c r="D800" t="s">
        <v>677</v>
      </c>
      <c r="E800" t="s">
        <v>678</v>
      </c>
      <c r="F800">
        <v>603194</v>
      </c>
      <c r="G800">
        <v>0</v>
      </c>
      <c r="H800" t="s">
        <v>688</v>
      </c>
      <c r="I800" t="s">
        <v>20</v>
      </c>
      <c r="J800" t="s">
        <v>74</v>
      </c>
      <c r="K800" t="s">
        <v>21</v>
      </c>
      <c r="M800" t="s">
        <v>17900</v>
      </c>
      <c r="N800" t="s">
        <v>22</v>
      </c>
      <c r="O800" t="s">
        <v>23</v>
      </c>
      <c r="P800" t="s">
        <v>26</v>
      </c>
      <c r="Q800" t="s">
        <v>27</v>
      </c>
      <c r="R800" s="13">
        <v>111</v>
      </c>
      <c r="S800" s="13">
        <v>11</v>
      </c>
      <c r="T800" s="21">
        <v>1</v>
      </c>
      <c r="V800" t="s">
        <v>2115</v>
      </c>
      <c r="W800" t="str">
        <f>+IF(V800="","",IF(MID(V800,1,3)="ECE","UNICO",IF(V800="FINES",CONCATENATE("R",IF(OR(C800="16",C800="21",C800="22",C800="23"),"16212223",IF(OR(C800="15",C800="17",C800="24",C800="25"),"15172425",C800))),IF(V800="CEBAS","UNICO",IF(VALUE(C800)&lt;=11,"AMBA","INTERIOR")))))</f>
        <v>INTERIOR</v>
      </c>
      <c r="X800" s="20" t="str">
        <f>+IF(V800="","-",CONCATENATE(V800,"_",W800))</f>
        <v>EPA_INTERIOR</v>
      </c>
      <c r="Y800" s="59">
        <v>0.15126121338260801</v>
      </c>
      <c r="Z800" t="str">
        <f>+IFERROR(VLOOKUP(H800,#REF!,2,FALSE),"-")</f>
        <v>-</v>
      </c>
      <c r="AA800" t="s">
        <v>2394</v>
      </c>
      <c r="AB800" t="str">
        <f>+IF(W800="","-",IF(W800="UNICO","CENSO","MUESTRA"))</f>
        <v>MUESTRA</v>
      </c>
      <c r="AC800" t="s">
        <v>2398</v>
      </c>
      <c r="AD800" t="s">
        <v>134</v>
      </c>
    </row>
    <row r="801" spans="1:30" x14ac:dyDescent="0.25">
      <c r="A801" s="5" t="str">
        <f t="shared" si="12"/>
        <v>0102DE0701</v>
      </c>
      <c r="B801" s="23" t="s">
        <v>2119</v>
      </c>
      <c r="C801" t="s">
        <v>242</v>
      </c>
      <c r="D801" t="s">
        <v>239</v>
      </c>
      <c r="E801" t="s">
        <v>1713</v>
      </c>
      <c r="F801">
        <v>610063</v>
      </c>
      <c r="G801">
        <v>0</v>
      </c>
      <c r="H801" t="s">
        <v>1715</v>
      </c>
      <c r="I801" t="s">
        <v>20</v>
      </c>
      <c r="J801" t="s">
        <v>74</v>
      </c>
      <c r="K801" t="s">
        <v>21</v>
      </c>
      <c r="M801" t="s">
        <v>17931</v>
      </c>
      <c r="N801" t="s">
        <v>22</v>
      </c>
      <c r="O801" t="s">
        <v>23</v>
      </c>
      <c r="P801" t="s">
        <v>26</v>
      </c>
      <c r="Q801" t="s">
        <v>27</v>
      </c>
      <c r="R801" s="13">
        <v>29</v>
      </c>
      <c r="S801" s="13">
        <v>5</v>
      </c>
      <c r="T801" s="21">
        <v>1</v>
      </c>
      <c r="V801" t="s">
        <v>2115</v>
      </c>
      <c r="W801" t="str">
        <f>+IF(V801="","",IF(MID(V801,1,3)="ECE","UNICO",IF(V801="FINES",CONCATENATE("R",IF(OR(C801="16",C801="21",C801="22",C801="23"),"16212223",IF(OR(C801="15",C801="17",C801="24",C801="25"),"15172425",C801))),IF(V801="CEBAS","UNICO",IF(VALUE(C801)&lt;=11,"AMBA","INTERIOR")))))</f>
        <v>INTERIOR</v>
      </c>
      <c r="X801" s="20" t="str">
        <f>+IF(V801="","-",CONCATENATE(V801,"_",W801))</f>
        <v>EPA_INTERIOR</v>
      </c>
      <c r="Y801" s="59">
        <v>0.17357288683072111</v>
      </c>
      <c r="Z801" t="str">
        <f>+IFERROR(VLOOKUP(H801,#REF!,2,FALSE),"-")</f>
        <v>-</v>
      </c>
      <c r="AA801" t="s">
        <v>2394</v>
      </c>
      <c r="AB801" t="str">
        <f>+IF(W801="","-",IF(W801="UNICO","CENSO","MUESTRA"))</f>
        <v>MUESTRA</v>
      </c>
      <c r="AC801" t="s">
        <v>2398</v>
      </c>
      <c r="AD801" t="s">
        <v>134</v>
      </c>
    </row>
    <row r="802" spans="1:30" x14ac:dyDescent="0.25">
      <c r="A802" s="5" t="str">
        <f t="shared" si="12"/>
        <v>0043DE0721</v>
      </c>
      <c r="B802" s="23" t="s">
        <v>2119</v>
      </c>
      <c r="C802" t="s">
        <v>161</v>
      </c>
      <c r="D802" t="s">
        <v>677</v>
      </c>
      <c r="E802" t="s">
        <v>678</v>
      </c>
      <c r="F802">
        <v>600299</v>
      </c>
      <c r="G802">
        <v>0</v>
      </c>
      <c r="H802" t="s">
        <v>702</v>
      </c>
      <c r="I802" t="s">
        <v>20</v>
      </c>
      <c r="J802" t="s">
        <v>74</v>
      </c>
      <c r="K802" t="s">
        <v>21</v>
      </c>
      <c r="M802" t="s">
        <v>17932</v>
      </c>
      <c r="N802" t="s">
        <v>22</v>
      </c>
      <c r="O802" t="s">
        <v>23</v>
      </c>
      <c r="P802" t="s">
        <v>26</v>
      </c>
      <c r="Q802" t="s">
        <v>27</v>
      </c>
      <c r="R802" s="13">
        <v>125</v>
      </c>
      <c r="S802" s="13">
        <v>7</v>
      </c>
      <c r="T802" s="21">
        <v>1</v>
      </c>
      <c r="V802" t="s">
        <v>2115</v>
      </c>
      <c r="W802" t="str">
        <f>+IF(V802="","",IF(MID(V802,1,3)="ECE","UNICO",IF(V802="FINES",CONCATENATE("R",IF(OR(C802="16",C802="21",C802="22",C802="23"),"16212223",IF(OR(C802="15",C802="17",C802="24",C802="25"),"15172425",C802))),IF(V802="CEBAS","UNICO",IF(VALUE(C802)&lt;=11,"AMBA","INTERIOR")))))</f>
        <v>INTERIOR</v>
      </c>
      <c r="X802" s="20" t="str">
        <f>+IF(V802="","-",CONCATENATE(V802,"_",W802))</f>
        <v>EPA_INTERIOR</v>
      </c>
      <c r="Y802" s="59">
        <v>0.1817478649318218</v>
      </c>
      <c r="Z802" t="str">
        <f>+IFERROR(VLOOKUP(H802,#REF!,2,FALSE),"-")</f>
        <v>-</v>
      </c>
      <c r="AA802" t="s">
        <v>2394</v>
      </c>
      <c r="AB802" t="str">
        <f>+IF(W802="","-",IF(W802="UNICO","CENSO","MUESTRA"))</f>
        <v>MUESTRA</v>
      </c>
      <c r="AC802" t="s">
        <v>2398</v>
      </c>
      <c r="AD802" t="s">
        <v>134</v>
      </c>
    </row>
    <row r="803" spans="1:30" x14ac:dyDescent="0.25">
      <c r="A803" s="5" t="str">
        <f t="shared" si="12"/>
        <v>0077DE0715</v>
      </c>
      <c r="B803" s="23" t="s">
        <v>2119</v>
      </c>
      <c r="C803" t="s">
        <v>157</v>
      </c>
      <c r="D803" t="s">
        <v>387</v>
      </c>
      <c r="E803" t="s">
        <v>1380</v>
      </c>
      <c r="F803">
        <v>613647</v>
      </c>
      <c r="G803">
        <v>0</v>
      </c>
      <c r="H803" t="s">
        <v>1386</v>
      </c>
      <c r="I803" t="s">
        <v>20</v>
      </c>
      <c r="J803" t="s">
        <v>74</v>
      </c>
      <c r="K803" t="s">
        <v>21</v>
      </c>
      <c r="M803" t="s">
        <v>17987</v>
      </c>
      <c r="N803" t="s">
        <v>22</v>
      </c>
      <c r="O803" t="s">
        <v>23</v>
      </c>
      <c r="P803" t="s">
        <v>26</v>
      </c>
      <c r="Q803" t="s">
        <v>27</v>
      </c>
      <c r="R803" s="13">
        <v>134</v>
      </c>
      <c r="S803" s="13">
        <v>6</v>
      </c>
      <c r="T803" s="21">
        <v>1</v>
      </c>
      <c r="V803" t="s">
        <v>2115</v>
      </c>
      <c r="W803" t="str">
        <f>+IF(V803="","",IF(MID(V803,1,3)="ECE","UNICO",IF(V803="FINES",CONCATENATE("R",IF(OR(C803="16",C803="21",C803="22",C803="23"),"16212223",IF(OR(C803="15",C803="17",C803="24",C803="25"),"15172425",C803))),IF(V803="CEBAS","UNICO",IF(VALUE(C803)&lt;=11,"AMBA","INTERIOR")))))</f>
        <v>INTERIOR</v>
      </c>
      <c r="X803" s="20" t="str">
        <f>+IF(V803="","-",CONCATENATE(V803,"_",W803))</f>
        <v>EPA_INTERIOR</v>
      </c>
      <c r="Y803" s="59">
        <v>0.19069784755508101</v>
      </c>
      <c r="Z803" t="str">
        <f>+IFERROR(VLOOKUP(H803,#REF!,2,FALSE),"-")</f>
        <v>-</v>
      </c>
      <c r="AA803" t="s">
        <v>2394</v>
      </c>
      <c r="AB803" t="str">
        <f>+IF(W803="","-",IF(W803="UNICO","CENSO","MUESTRA"))</f>
        <v>MUESTRA</v>
      </c>
      <c r="AC803" t="s">
        <v>2397</v>
      </c>
      <c r="AD803" t="s">
        <v>134</v>
      </c>
    </row>
    <row r="804" spans="1:30" x14ac:dyDescent="0.25">
      <c r="A804" s="5" t="str">
        <f t="shared" si="12"/>
        <v>0107DE0701</v>
      </c>
      <c r="B804" s="23" t="s">
        <v>2119</v>
      </c>
      <c r="C804" t="s">
        <v>417</v>
      </c>
      <c r="D804" t="s">
        <v>532</v>
      </c>
      <c r="E804" t="s">
        <v>1757</v>
      </c>
      <c r="F804">
        <v>612051</v>
      </c>
      <c r="G804">
        <v>0</v>
      </c>
      <c r="H804" t="s">
        <v>1759</v>
      </c>
      <c r="I804" t="s">
        <v>20</v>
      </c>
      <c r="J804" t="s">
        <v>74</v>
      </c>
      <c r="K804" t="s">
        <v>21</v>
      </c>
      <c r="M804" t="s">
        <v>2247</v>
      </c>
      <c r="N804" t="s">
        <v>22</v>
      </c>
      <c r="O804" t="s">
        <v>23</v>
      </c>
      <c r="P804" t="s">
        <v>26</v>
      </c>
      <c r="Q804" t="s">
        <v>27</v>
      </c>
      <c r="R804" s="13">
        <v>93</v>
      </c>
      <c r="S804" s="13">
        <v>6</v>
      </c>
      <c r="T804" s="21">
        <v>1</v>
      </c>
      <c r="V804" t="s">
        <v>2115</v>
      </c>
      <c r="W804" t="str">
        <f>+IF(V804="","",IF(MID(V804,1,3)="ECE","UNICO",IF(V804="FINES",CONCATENATE("R",IF(OR(C804="16",C804="21",C804="22",C804="23"),"16212223",IF(OR(C804="15",C804="17",C804="24",C804="25"),"15172425",C804))),IF(V804="CEBAS","UNICO",IF(VALUE(C804)&lt;=11,"AMBA","INTERIOR")))))</f>
        <v>INTERIOR</v>
      </c>
      <c r="X804" s="20" t="str">
        <f>+IF(V804="","-",CONCATENATE(V804,"_",W804))</f>
        <v>EPA_INTERIOR</v>
      </c>
      <c r="Y804" s="59">
        <v>0.1913988743173449</v>
      </c>
      <c r="Z804" t="str">
        <f>+IFERROR(VLOOKUP(H804,#REF!,2,FALSE),"-")</f>
        <v>-</v>
      </c>
      <c r="AA804" t="s">
        <v>2394</v>
      </c>
      <c r="AB804" t="str">
        <f>+IF(W804="","-",IF(W804="UNICO","CENSO","MUESTRA"))</f>
        <v>MUESTRA</v>
      </c>
      <c r="AC804" t="s">
        <v>2397</v>
      </c>
      <c r="AD804" t="s">
        <v>134</v>
      </c>
    </row>
    <row r="805" spans="1:30" x14ac:dyDescent="0.25">
      <c r="A805" s="5" t="str">
        <f t="shared" si="12"/>
        <v>0091DE0702</v>
      </c>
      <c r="B805" s="23" t="s">
        <v>2119</v>
      </c>
      <c r="C805" t="s">
        <v>159</v>
      </c>
      <c r="D805" t="s">
        <v>1551</v>
      </c>
      <c r="E805" t="s">
        <v>1552</v>
      </c>
      <c r="F805">
        <v>604002</v>
      </c>
      <c r="G805">
        <v>0</v>
      </c>
      <c r="H805" t="s">
        <v>1554</v>
      </c>
      <c r="I805" t="s">
        <v>20</v>
      </c>
      <c r="J805" t="s">
        <v>74</v>
      </c>
      <c r="K805" t="s">
        <v>21</v>
      </c>
      <c r="M805" t="s">
        <v>17933</v>
      </c>
      <c r="N805" t="s">
        <v>22</v>
      </c>
      <c r="O805" t="s">
        <v>23</v>
      </c>
      <c r="P805" t="s">
        <v>26</v>
      </c>
      <c r="Q805" t="s">
        <v>27</v>
      </c>
      <c r="R805" s="13">
        <v>15</v>
      </c>
      <c r="S805" s="13">
        <v>3</v>
      </c>
      <c r="T805" s="21">
        <v>1</v>
      </c>
      <c r="V805" t="s">
        <v>2115</v>
      </c>
      <c r="W805" t="str">
        <f>+IF(V805="","",IF(MID(V805,1,3)="ECE","UNICO",IF(V805="FINES",CONCATENATE("R",IF(OR(C805="16",C805="21",C805="22",C805="23"),"16212223",IF(OR(C805="15",C805="17",C805="24",C805="25"),"15172425",C805))),IF(V805="CEBAS","UNICO",IF(VALUE(C805)&lt;=11,"AMBA","INTERIOR")))))</f>
        <v>INTERIOR</v>
      </c>
      <c r="X805" s="20" t="str">
        <f>+IF(V805="","-",CONCATENATE(V805,"_",W805))</f>
        <v>EPA_INTERIOR</v>
      </c>
      <c r="Y805" s="59">
        <v>0.1941119744959805</v>
      </c>
      <c r="Z805" t="str">
        <f>+IFERROR(VLOOKUP(H805,#REF!,2,FALSE),"-")</f>
        <v>-</v>
      </c>
      <c r="AA805" t="s">
        <v>2394</v>
      </c>
      <c r="AB805" t="str">
        <f>+IF(W805="","-",IF(W805="UNICO","CENSO","MUESTRA"))</f>
        <v>MUESTRA</v>
      </c>
      <c r="AC805" t="s">
        <v>2397</v>
      </c>
      <c r="AD805" t="s">
        <v>134</v>
      </c>
    </row>
    <row r="806" spans="1:30" x14ac:dyDescent="0.25">
      <c r="A806" s="5" t="str">
        <f t="shared" si="12"/>
        <v>0092DE0701</v>
      </c>
      <c r="B806" s="23" t="s">
        <v>2119</v>
      </c>
      <c r="C806" t="s">
        <v>354</v>
      </c>
      <c r="D806" t="s">
        <v>1558</v>
      </c>
      <c r="E806" t="s">
        <v>1559</v>
      </c>
      <c r="F806">
        <v>603406</v>
      </c>
      <c r="G806">
        <v>0</v>
      </c>
      <c r="H806" t="s">
        <v>1560</v>
      </c>
      <c r="I806" t="s">
        <v>20</v>
      </c>
      <c r="J806" t="s">
        <v>74</v>
      </c>
      <c r="K806" t="s">
        <v>21</v>
      </c>
      <c r="M806" t="s">
        <v>2247</v>
      </c>
      <c r="N806" t="s">
        <v>22</v>
      </c>
      <c r="O806" t="s">
        <v>23</v>
      </c>
      <c r="P806" t="s">
        <v>26</v>
      </c>
      <c r="Q806" t="s">
        <v>27</v>
      </c>
      <c r="R806" s="13">
        <v>77</v>
      </c>
      <c r="S806" s="13">
        <v>7</v>
      </c>
      <c r="T806" s="21">
        <v>1</v>
      </c>
      <c r="V806" t="s">
        <v>2115</v>
      </c>
      <c r="W806" t="str">
        <f>+IF(V806="","",IF(MID(V806,1,3)="ECE","UNICO",IF(V806="FINES",CONCATENATE("R",IF(OR(C806="16",C806="21",C806="22",C806="23"),"16212223",IF(OR(C806="15",C806="17",C806="24",C806="25"),"15172425",C806))),IF(V806="CEBAS","UNICO",IF(VALUE(C806)&lt;=11,"AMBA","INTERIOR")))))</f>
        <v>INTERIOR</v>
      </c>
      <c r="X806" s="20" t="str">
        <f>+IF(V806="","-",CONCATENATE(V806,"_",W806))</f>
        <v>EPA_INTERIOR</v>
      </c>
      <c r="Y806" s="59">
        <v>0.1965733346970458</v>
      </c>
      <c r="Z806" t="str">
        <f>+IFERROR(VLOOKUP(H806,#REF!,2,FALSE),"-")</f>
        <v>-</v>
      </c>
      <c r="AA806" t="s">
        <v>2394</v>
      </c>
      <c r="AB806" t="str">
        <f>+IF(W806="","-",IF(W806="UNICO","CENSO","MUESTRA"))</f>
        <v>MUESTRA</v>
      </c>
      <c r="AC806" t="s">
        <v>2398</v>
      </c>
      <c r="AD806" t="s">
        <v>134</v>
      </c>
    </row>
    <row r="807" spans="1:30" x14ac:dyDescent="0.25">
      <c r="A807" s="5" t="str">
        <f t="shared" si="12"/>
        <v>0037DE0701</v>
      </c>
      <c r="B807" s="23" t="s">
        <v>2119</v>
      </c>
      <c r="C807" t="s">
        <v>280</v>
      </c>
      <c r="D807" t="s">
        <v>647</v>
      </c>
      <c r="E807" t="s">
        <v>648</v>
      </c>
      <c r="F807">
        <v>624579</v>
      </c>
      <c r="G807">
        <v>0</v>
      </c>
      <c r="H807" t="s">
        <v>649</v>
      </c>
      <c r="I807" t="s">
        <v>20</v>
      </c>
      <c r="J807" t="s">
        <v>74</v>
      </c>
      <c r="K807" t="s">
        <v>21</v>
      </c>
      <c r="M807" t="s">
        <v>2247</v>
      </c>
      <c r="N807" t="s">
        <v>136</v>
      </c>
      <c r="O807" t="s">
        <v>23</v>
      </c>
      <c r="P807" t="s">
        <v>26</v>
      </c>
      <c r="Q807" t="s">
        <v>27</v>
      </c>
      <c r="R807" s="13">
        <v>21</v>
      </c>
      <c r="S807" s="13">
        <v>1</v>
      </c>
      <c r="T807" s="21">
        <v>1</v>
      </c>
      <c r="V807" t="s">
        <v>2115</v>
      </c>
      <c r="W807" t="str">
        <f>+IF(V807="","",IF(MID(V807,1,3)="ECE","UNICO",IF(V807="FINES",CONCATENATE("R",IF(OR(C807="16",C807="21",C807="22",C807="23"),"16212223",IF(OR(C807="15",C807="17",C807="24",C807="25"),"15172425",C807))),IF(V807="CEBAS","UNICO",IF(VALUE(C807)&lt;=11,"AMBA","INTERIOR")))))</f>
        <v>INTERIOR</v>
      </c>
      <c r="X807" s="20" t="str">
        <f>+IF(V807="","-",CONCATENATE(V807,"_",W807))</f>
        <v>EPA_INTERIOR</v>
      </c>
      <c r="Y807" s="59">
        <v>0.2125720150376621</v>
      </c>
      <c r="Z807" t="str">
        <f>+IFERROR(VLOOKUP(H807,#REF!,2,FALSE),"-")</f>
        <v>-</v>
      </c>
      <c r="AA807" t="s">
        <v>2394</v>
      </c>
      <c r="AB807" t="str">
        <f>+IF(W807="","-",IF(W807="UNICO","CENSO","MUESTRA"))</f>
        <v>MUESTRA</v>
      </c>
      <c r="AC807" t="s">
        <v>2397</v>
      </c>
      <c r="AD807" t="s">
        <v>134</v>
      </c>
    </row>
    <row r="808" spans="1:30" x14ac:dyDescent="0.25">
      <c r="A808" s="5" t="str">
        <f t="shared" si="12"/>
        <v>0007DE0702</v>
      </c>
      <c r="B808" s="23" t="s">
        <v>2119</v>
      </c>
      <c r="C808" t="s">
        <v>157</v>
      </c>
      <c r="D808" t="s">
        <v>165</v>
      </c>
      <c r="E808" t="s">
        <v>300</v>
      </c>
      <c r="F808">
        <v>605510</v>
      </c>
      <c r="G808">
        <v>0</v>
      </c>
      <c r="H808" t="s">
        <v>302</v>
      </c>
      <c r="I808" t="s">
        <v>20</v>
      </c>
      <c r="J808" t="s">
        <v>74</v>
      </c>
      <c r="K808" t="s">
        <v>21</v>
      </c>
      <c r="M808" t="s">
        <v>18004</v>
      </c>
      <c r="N808" t="s">
        <v>22</v>
      </c>
      <c r="O808" t="s">
        <v>23</v>
      </c>
      <c r="P808" t="s">
        <v>26</v>
      </c>
      <c r="Q808" t="s">
        <v>27</v>
      </c>
      <c r="R808" s="13">
        <v>89</v>
      </c>
      <c r="S808" s="13">
        <v>10</v>
      </c>
      <c r="T808" s="21">
        <v>1</v>
      </c>
      <c r="V808" t="s">
        <v>2115</v>
      </c>
      <c r="W808" t="str">
        <f>+IF(V808="","",IF(MID(V808,1,3)="ECE","UNICO",IF(V808="FINES",CONCATENATE("R",IF(OR(C808="16",C808="21",C808="22",C808="23"),"16212223",IF(OR(C808="15",C808="17",C808="24",C808="25"),"15172425",C808))),IF(V808="CEBAS","UNICO",IF(VALUE(C808)&lt;=11,"AMBA","INTERIOR")))))</f>
        <v>INTERIOR</v>
      </c>
      <c r="X808" s="20" t="str">
        <f>+IF(V808="","-",CONCATENATE(V808,"_",W808))</f>
        <v>EPA_INTERIOR</v>
      </c>
      <c r="Y808" s="59">
        <v>0.22155490713684181</v>
      </c>
      <c r="Z808" t="str">
        <f>+IFERROR(VLOOKUP(H808,#REF!,2,FALSE),"-")</f>
        <v>-</v>
      </c>
      <c r="AA808" t="s">
        <v>2394</v>
      </c>
      <c r="AB808" t="str">
        <f>+IF(W808="","-",IF(W808="UNICO","CENSO","MUESTRA"))</f>
        <v>MUESTRA</v>
      </c>
      <c r="AC808" t="s">
        <v>2397</v>
      </c>
      <c r="AD808" t="s">
        <v>134</v>
      </c>
    </row>
    <row r="809" spans="1:30" x14ac:dyDescent="0.25">
      <c r="A809" s="5" t="str">
        <f t="shared" si="12"/>
        <v>0043DE0702</v>
      </c>
      <c r="B809" s="23" t="s">
        <v>2119</v>
      </c>
      <c r="C809" t="s">
        <v>161</v>
      </c>
      <c r="D809" t="s">
        <v>677</v>
      </c>
      <c r="E809" t="s">
        <v>678</v>
      </c>
      <c r="F809">
        <v>603165</v>
      </c>
      <c r="G809">
        <v>0</v>
      </c>
      <c r="H809" t="s">
        <v>696</v>
      </c>
      <c r="I809" t="s">
        <v>20</v>
      </c>
      <c r="J809" t="s">
        <v>74</v>
      </c>
      <c r="K809" t="s">
        <v>21</v>
      </c>
      <c r="M809" t="s">
        <v>17934</v>
      </c>
      <c r="N809" t="s">
        <v>22</v>
      </c>
      <c r="O809" t="s">
        <v>23</v>
      </c>
      <c r="P809" t="s">
        <v>26</v>
      </c>
      <c r="Q809" t="s">
        <v>27</v>
      </c>
      <c r="R809" s="13">
        <v>61</v>
      </c>
      <c r="S809" s="13">
        <v>8</v>
      </c>
      <c r="T809" s="21">
        <v>1</v>
      </c>
      <c r="V809" t="s">
        <v>2115</v>
      </c>
      <c r="W809" t="str">
        <f>+IF(V809="","",IF(MID(V809,1,3)="ECE","UNICO",IF(V809="FINES",CONCATENATE("R",IF(OR(C809="16",C809="21",C809="22",C809="23"),"16212223",IF(OR(C809="15",C809="17",C809="24",C809="25"),"15172425",C809))),IF(V809="CEBAS","UNICO",IF(VALUE(C809)&lt;=11,"AMBA","INTERIOR")))))</f>
        <v>INTERIOR</v>
      </c>
      <c r="X809" s="20" t="str">
        <f>+IF(V809="","-",CONCATENATE(V809,"_",W809))</f>
        <v>EPA_INTERIOR</v>
      </c>
      <c r="Y809" s="59">
        <v>0.22741390039791931</v>
      </c>
      <c r="Z809" t="str">
        <f>+IFERROR(VLOOKUP(H809,#REF!,2,FALSE),"-")</f>
        <v>-</v>
      </c>
      <c r="AA809" t="s">
        <v>2394</v>
      </c>
      <c r="AB809" t="str">
        <f>+IF(W809="","-",IF(W809="UNICO","CENSO","MUESTRA"))</f>
        <v>MUESTRA</v>
      </c>
      <c r="AC809" t="s">
        <v>2398</v>
      </c>
      <c r="AD809" t="s">
        <v>134</v>
      </c>
    </row>
    <row r="810" spans="1:30" x14ac:dyDescent="0.25">
      <c r="A810" s="5" t="str">
        <f t="shared" si="12"/>
        <v>0059DE0701</v>
      </c>
      <c r="B810" s="23" t="s">
        <v>2119</v>
      </c>
      <c r="C810" t="s">
        <v>83</v>
      </c>
      <c r="D810" t="s">
        <v>935</v>
      </c>
      <c r="E810" t="s">
        <v>936</v>
      </c>
      <c r="F810">
        <v>609753</v>
      </c>
      <c r="G810">
        <v>0</v>
      </c>
      <c r="H810" t="s">
        <v>939</v>
      </c>
      <c r="I810" t="s">
        <v>20</v>
      </c>
      <c r="J810" t="s">
        <v>74</v>
      </c>
      <c r="K810" t="s">
        <v>21</v>
      </c>
      <c r="M810" t="s">
        <v>2247</v>
      </c>
      <c r="N810" t="s">
        <v>22</v>
      </c>
      <c r="O810" t="s">
        <v>23</v>
      </c>
      <c r="P810" t="s">
        <v>26</v>
      </c>
      <c r="Q810" t="s">
        <v>27</v>
      </c>
      <c r="R810" s="13">
        <v>73</v>
      </c>
      <c r="S810" s="13">
        <v>7</v>
      </c>
      <c r="T810" s="21">
        <v>1</v>
      </c>
      <c r="V810" t="s">
        <v>2115</v>
      </c>
      <c r="W810" t="str">
        <f>+IF(V810="","",IF(MID(V810,1,3)="ECE","UNICO",IF(V810="FINES",CONCATENATE("R",IF(OR(C810="16",C810="21",C810="22",C810="23"),"16212223",IF(OR(C810="15",C810="17",C810="24",C810="25"),"15172425",C810))),IF(V810="CEBAS","UNICO",IF(VALUE(C810)&lt;=11,"AMBA","INTERIOR")))))</f>
        <v>INTERIOR</v>
      </c>
      <c r="X810" s="20" t="str">
        <f>+IF(V810="","-",CONCATENATE(V810,"_",W810))</f>
        <v>EPA_INTERIOR</v>
      </c>
      <c r="Y810" s="59">
        <v>0.22809855143229171</v>
      </c>
      <c r="Z810" t="str">
        <f>+IFERROR(VLOOKUP(H810,#REF!,2,FALSE),"-")</f>
        <v>-</v>
      </c>
      <c r="AA810" t="s">
        <v>2394</v>
      </c>
      <c r="AB810" t="str">
        <f>+IF(W810="","-",IF(W810="UNICO","CENSO","MUESTRA"))</f>
        <v>MUESTRA</v>
      </c>
      <c r="AC810" t="s">
        <v>2397</v>
      </c>
      <c r="AD810" t="s">
        <v>134</v>
      </c>
    </row>
    <row r="811" spans="1:30" x14ac:dyDescent="0.25">
      <c r="A811" s="5" t="str">
        <f t="shared" si="12"/>
        <v>0049DE0701</v>
      </c>
      <c r="B811" s="23" t="s">
        <v>2119</v>
      </c>
      <c r="C811" t="s">
        <v>156</v>
      </c>
      <c r="D811" t="s">
        <v>299</v>
      </c>
      <c r="E811" t="s">
        <v>833</v>
      </c>
      <c r="F811">
        <v>603590</v>
      </c>
      <c r="G811">
        <v>0</v>
      </c>
      <c r="H811" t="s">
        <v>836</v>
      </c>
      <c r="I811" t="s">
        <v>20</v>
      </c>
      <c r="J811" t="s">
        <v>74</v>
      </c>
      <c r="K811" t="s">
        <v>21</v>
      </c>
      <c r="M811" t="s">
        <v>17935</v>
      </c>
      <c r="N811" t="s">
        <v>22</v>
      </c>
      <c r="O811" t="s">
        <v>23</v>
      </c>
      <c r="P811" t="s">
        <v>26</v>
      </c>
      <c r="Q811" t="s">
        <v>27</v>
      </c>
      <c r="R811" s="13">
        <v>55</v>
      </c>
      <c r="S811" s="13">
        <v>3</v>
      </c>
      <c r="T811" s="21">
        <v>1</v>
      </c>
      <c r="V811" t="s">
        <v>2115</v>
      </c>
      <c r="W811" t="str">
        <f>+IF(V811="","",IF(MID(V811,1,3)="ECE","UNICO",IF(V811="FINES",CONCATENATE("R",IF(OR(C811="16",C811="21",C811="22",C811="23"),"16212223",IF(OR(C811="15",C811="17",C811="24",C811="25"),"15172425",C811))),IF(V811="CEBAS","UNICO",IF(VALUE(C811)&lt;=11,"AMBA","INTERIOR")))))</f>
        <v>INTERIOR</v>
      </c>
      <c r="X811" s="20" t="str">
        <f>+IF(V811="","-",CONCATENATE(V811,"_",W811))</f>
        <v>EPA_INTERIOR</v>
      </c>
      <c r="Y811" s="59">
        <v>0.22994142888407959</v>
      </c>
      <c r="Z811" t="str">
        <f>+IFERROR(VLOOKUP(H811,#REF!,2,FALSE),"-")</f>
        <v>-</v>
      </c>
      <c r="AA811" t="s">
        <v>2394</v>
      </c>
      <c r="AB811" t="str">
        <f>+IF(W811="","-",IF(W811="UNICO","CENSO","MUESTRA"))</f>
        <v>MUESTRA</v>
      </c>
      <c r="AC811" t="s">
        <v>2398</v>
      </c>
      <c r="AD811" t="s">
        <v>134</v>
      </c>
    </row>
    <row r="812" spans="1:30" x14ac:dyDescent="0.25">
      <c r="A812" s="5" t="str">
        <f t="shared" si="12"/>
        <v>0118DE0701</v>
      </c>
      <c r="B812" s="23" t="s">
        <v>2119</v>
      </c>
      <c r="C812" t="s">
        <v>141</v>
      </c>
      <c r="D812" t="s">
        <v>163</v>
      </c>
      <c r="E812" t="s">
        <v>1912</v>
      </c>
      <c r="F812">
        <v>613720</v>
      </c>
      <c r="G812">
        <v>0</v>
      </c>
      <c r="H812" t="s">
        <v>1913</v>
      </c>
      <c r="I812" t="s">
        <v>20</v>
      </c>
      <c r="J812" t="s">
        <v>74</v>
      </c>
      <c r="K812" t="s">
        <v>21</v>
      </c>
      <c r="M812" t="s">
        <v>2247</v>
      </c>
      <c r="N812" t="s">
        <v>22</v>
      </c>
      <c r="O812" t="s">
        <v>23</v>
      </c>
      <c r="P812" t="s">
        <v>26</v>
      </c>
      <c r="Q812" t="s">
        <v>27</v>
      </c>
      <c r="R812" s="13">
        <v>19</v>
      </c>
      <c r="S812" s="13">
        <v>2</v>
      </c>
      <c r="T812" s="21">
        <v>1</v>
      </c>
      <c r="V812" t="s">
        <v>2115</v>
      </c>
      <c r="W812" t="str">
        <f>+IF(V812="","",IF(MID(V812,1,3)="ECE","UNICO",IF(V812="FINES",CONCATENATE("R",IF(OR(C812="16",C812="21",C812="22",C812="23"),"16212223",IF(OR(C812="15",C812="17",C812="24",C812="25"),"15172425",C812))),IF(V812="CEBAS","UNICO",IF(VALUE(C812)&lt;=11,"AMBA","INTERIOR")))))</f>
        <v>INTERIOR</v>
      </c>
      <c r="X812" s="20" t="str">
        <f>+IF(V812="","-",CONCATENATE(V812,"_",W812))</f>
        <v>EPA_INTERIOR</v>
      </c>
      <c r="Y812" s="59">
        <v>0.2358015163948661</v>
      </c>
      <c r="Z812" t="str">
        <f>+IFERROR(VLOOKUP(H812,#REF!,2,FALSE),"-")</f>
        <v>-</v>
      </c>
      <c r="AA812" t="s">
        <v>2394</v>
      </c>
      <c r="AB812" t="str">
        <f>+IF(W812="","-",IF(W812="UNICO","CENSO","MUESTRA"))</f>
        <v>MUESTRA</v>
      </c>
      <c r="AC812" t="s">
        <v>2398</v>
      </c>
      <c r="AD812" t="s">
        <v>134</v>
      </c>
    </row>
    <row r="813" spans="1:30" x14ac:dyDescent="0.25">
      <c r="A813" s="5" t="str">
        <f t="shared" si="12"/>
        <v>0033DE0701</v>
      </c>
      <c r="B813" s="23" t="s">
        <v>2119</v>
      </c>
      <c r="C813" t="s">
        <v>161</v>
      </c>
      <c r="D813" t="s">
        <v>620</v>
      </c>
      <c r="E813" t="s">
        <v>621</v>
      </c>
      <c r="F813">
        <v>609292</v>
      </c>
      <c r="G813">
        <v>0</v>
      </c>
      <c r="H813" t="s">
        <v>624</v>
      </c>
      <c r="I813" t="s">
        <v>20</v>
      </c>
      <c r="J813" t="s">
        <v>74</v>
      </c>
      <c r="K813" t="s">
        <v>21</v>
      </c>
      <c r="M813" t="s">
        <v>2247</v>
      </c>
      <c r="N813" t="s">
        <v>22</v>
      </c>
      <c r="O813" t="s">
        <v>23</v>
      </c>
      <c r="P813" t="s">
        <v>26</v>
      </c>
      <c r="Q813" t="s">
        <v>27</v>
      </c>
      <c r="R813" s="13">
        <v>142</v>
      </c>
      <c r="S813" s="13">
        <v>8</v>
      </c>
      <c r="T813" s="21">
        <v>1</v>
      </c>
      <c r="V813" t="s">
        <v>2115</v>
      </c>
      <c r="W813" t="str">
        <f>+IF(V813="","",IF(MID(V813,1,3)="ECE","UNICO",IF(V813="FINES",CONCATENATE("R",IF(OR(C813="16",C813="21",C813="22",C813="23"),"16212223",IF(OR(C813="15",C813="17",C813="24",C813="25"),"15172425",C813))),IF(V813="CEBAS","UNICO",IF(VALUE(C813)&lt;=11,"AMBA","INTERIOR")))))</f>
        <v>INTERIOR</v>
      </c>
      <c r="X813" s="20" t="str">
        <f>+IF(V813="","-",CONCATENATE(V813,"_",W813))</f>
        <v>EPA_INTERIOR</v>
      </c>
      <c r="Y813" s="59">
        <v>0.23689217617114389</v>
      </c>
      <c r="Z813" t="str">
        <f>+IFERROR(VLOOKUP(H813,#REF!,2,FALSE),"-")</f>
        <v>-</v>
      </c>
      <c r="AA813" t="s">
        <v>2394</v>
      </c>
      <c r="AB813" t="str">
        <f>+IF(W813="","-",IF(W813="UNICO","CENSO","MUESTRA"))</f>
        <v>MUESTRA</v>
      </c>
      <c r="AC813" t="s">
        <v>2397</v>
      </c>
      <c r="AD813" t="s">
        <v>134</v>
      </c>
    </row>
    <row r="814" spans="1:30" x14ac:dyDescent="0.25">
      <c r="A814" s="5" t="str">
        <f t="shared" si="12"/>
        <v>0077DE0702</v>
      </c>
      <c r="B814" s="23" t="s">
        <v>2119</v>
      </c>
      <c r="C814" t="s">
        <v>157</v>
      </c>
      <c r="D814" t="s">
        <v>387</v>
      </c>
      <c r="E814" t="s">
        <v>1380</v>
      </c>
      <c r="F814">
        <v>603437</v>
      </c>
      <c r="G814">
        <v>0</v>
      </c>
      <c r="H814" t="s">
        <v>1382</v>
      </c>
      <c r="I814" t="s">
        <v>20</v>
      </c>
      <c r="J814" t="s">
        <v>74</v>
      </c>
      <c r="K814" t="s">
        <v>21</v>
      </c>
      <c r="M814" t="s">
        <v>17988</v>
      </c>
      <c r="N814" t="s">
        <v>22</v>
      </c>
      <c r="O814" t="s">
        <v>23</v>
      </c>
      <c r="P814" t="s">
        <v>26</v>
      </c>
      <c r="Q814" t="s">
        <v>27</v>
      </c>
      <c r="R814" s="13">
        <v>270</v>
      </c>
      <c r="S814" s="13">
        <v>8</v>
      </c>
      <c r="T814" s="21">
        <v>1</v>
      </c>
      <c r="V814" t="s">
        <v>2115</v>
      </c>
      <c r="W814" t="str">
        <f>+IF(V814="","",IF(MID(V814,1,3)="ECE","UNICO",IF(V814="FINES",CONCATENATE("R",IF(OR(C814="16",C814="21",C814="22",C814="23"),"16212223",IF(OR(C814="15",C814="17",C814="24",C814="25"),"15172425",C814))),IF(V814="CEBAS","UNICO",IF(VALUE(C814)&lt;=11,"AMBA","INTERIOR")))))</f>
        <v>INTERIOR</v>
      </c>
      <c r="X814" s="20" t="str">
        <f>+IF(V814="","-",CONCATENATE(V814,"_",W814))</f>
        <v>EPA_INTERIOR</v>
      </c>
      <c r="Y814" s="59">
        <v>0.2369062414294795</v>
      </c>
      <c r="Z814" t="str">
        <f>+IFERROR(VLOOKUP(H814,#REF!,2,FALSE),"-")</f>
        <v>-</v>
      </c>
      <c r="AA814" t="s">
        <v>2394</v>
      </c>
      <c r="AB814" t="str">
        <f>+IF(W814="","-",IF(W814="UNICO","CENSO","MUESTRA"))</f>
        <v>MUESTRA</v>
      </c>
      <c r="AC814" t="s">
        <v>2397</v>
      </c>
      <c r="AD814" t="s">
        <v>134</v>
      </c>
    </row>
    <row r="815" spans="1:30" x14ac:dyDescent="0.25">
      <c r="A815" s="5" t="str">
        <f t="shared" si="12"/>
        <v>0076DE0701</v>
      </c>
      <c r="B815" s="23" t="s">
        <v>2119</v>
      </c>
      <c r="C815" t="s">
        <v>141</v>
      </c>
      <c r="D815" t="s">
        <v>1367</v>
      </c>
      <c r="E815" t="s">
        <v>1368</v>
      </c>
      <c r="F815">
        <v>616647</v>
      </c>
      <c r="G815">
        <v>0</v>
      </c>
      <c r="H815" t="s">
        <v>1372</v>
      </c>
      <c r="I815" t="s">
        <v>20</v>
      </c>
      <c r="J815" t="s">
        <v>74</v>
      </c>
      <c r="K815" t="s">
        <v>21</v>
      </c>
      <c r="M815" t="s">
        <v>17936</v>
      </c>
      <c r="N815" t="s">
        <v>22</v>
      </c>
      <c r="O815" t="s">
        <v>23</v>
      </c>
      <c r="P815" t="s">
        <v>26</v>
      </c>
      <c r="Q815" t="s">
        <v>27</v>
      </c>
      <c r="R815" s="13">
        <v>34</v>
      </c>
      <c r="S815" s="13">
        <v>3</v>
      </c>
      <c r="T815" s="21">
        <v>1</v>
      </c>
      <c r="V815" t="s">
        <v>2115</v>
      </c>
      <c r="W815" t="str">
        <f>+IF(V815="","",IF(MID(V815,1,3)="ECE","UNICO",IF(V815="FINES",CONCATENATE("R",IF(OR(C815="16",C815="21",C815="22",C815="23"),"16212223",IF(OR(C815="15",C815="17",C815="24",C815="25"),"15172425",C815))),IF(V815="CEBAS","UNICO",IF(VALUE(C815)&lt;=11,"AMBA","INTERIOR")))))</f>
        <v>INTERIOR</v>
      </c>
      <c r="X815" s="20" t="str">
        <f>+IF(V815="","-",CONCATENATE(V815,"_",W815))</f>
        <v>EPA_INTERIOR</v>
      </c>
      <c r="Y815" s="59">
        <v>0.2419284396880382</v>
      </c>
      <c r="Z815" t="str">
        <f>+IFERROR(VLOOKUP(H815,#REF!,2,FALSE),"-")</f>
        <v>-</v>
      </c>
      <c r="AA815" t="s">
        <v>2394</v>
      </c>
      <c r="AB815" t="str">
        <f>+IF(W815="","-",IF(W815="UNICO","CENSO","MUESTRA"))</f>
        <v>MUESTRA</v>
      </c>
      <c r="AC815" t="s">
        <v>2397</v>
      </c>
      <c r="AD815" t="s">
        <v>134</v>
      </c>
    </row>
    <row r="816" spans="1:30" x14ac:dyDescent="0.25">
      <c r="A816" s="5" t="str">
        <f t="shared" si="12"/>
        <v>0020DE0701</v>
      </c>
      <c r="B816" s="23" t="s">
        <v>2119</v>
      </c>
      <c r="C816" t="s">
        <v>159</v>
      </c>
      <c r="D816" t="s">
        <v>481</v>
      </c>
      <c r="E816" t="s">
        <v>482</v>
      </c>
      <c r="F816">
        <v>600766</v>
      </c>
      <c r="G816">
        <v>0</v>
      </c>
      <c r="H816" t="s">
        <v>483</v>
      </c>
      <c r="I816" t="s">
        <v>20</v>
      </c>
      <c r="J816" t="s">
        <v>74</v>
      </c>
      <c r="K816" t="s">
        <v>21</v>
      </c>
      <c r="M816" t="s">
        <v>17937</v>
      </c>
      <c r="N816" t="s">
        <v>22</v>
      </c>
      <c r="O816" t="s">
        <v>23</v>
      </c>
      <c r="P816" t="s">
        <v>26</v>
      </c>
      <c r="Q816" t="s">
        <v>27</v>
      </c>
      <c r="R816" s="13">
        <v>51</v>
      </c>
      <c r="S816" s="13">
        <v>5</v>
      </c>
      <c r="T816" s="21">
        <v>1</v>
      </c>
      <c r="V816" t="s">
        <v>2115</v>
      </c>
      <c r="W816" t="str">
        <f>+IF(V816="","",IF(MID(V816,1,3)="ECE","UNICO",IF(V816="FINES",CONCATENATE("R",IF(OR(C816="16",C816="21",C816="22",C816="23"),"16212223",IF(OR(C816="15",C816="17",C816="24",C816="25"),"15172425",C816))),IF(V816="CEBAS","UNICO",IF(VALUE(C816)&lt;=11,"AMBA","INTERIOR")))))</f>
        <v>INTERIOR</v>
      </c>
      <c r="X816" s="20" t="str">
        <f>+IF(V816="","-",CONCATENATE(V816,"_",W816))</f>
        <v>EPA_INTERIOR</v>
      </c>
      <c r="Y816" s="59">
        <v>0.24432510097284571</v>
      </c>
      <c r="Z816" t="str">
        <f>+IFERROR(VLOOKUP(H816,#REF!,2,FALSE),"-")</f>
        <v>-</v>
      </c>
      <c r="AA816" t="s">
        <v>2394</v>
      </c>
      <c r="AB816" t="str">
        <f>+IF(W816="","-",IF(W816="UNICO","CENSO","MUESTRA"))</f>
        <v>MUESTRA</v>
      </c>
      <c r="AC816" t="s">
        <v>2397</v>
      </c>
      <c r="AD816" t="s">
        <v>134</v>
      </c>
    </row>
    <row r="817" spans="1:30" x14ac:dyDescent="0.25">
      <c r="A817" s="5" t="str">
        <f t="shared" si="12"/>
        <v>0115DE0701</v>
      </c>
      <c r="B817" s="23" t="s">
        <v>2119</v>
      </c>
      <c r="C817" t="s">
        <v>242</v>
      </c>
      <c r="D817" t="s">
        <v>152</v>
      </c>
      <c r="E817" t="s">
        <v>1866</v>
      </c>
      <c r="F817">
        <v>605450</v>
      </c>
      <c r="G817">
        <v>0</v>
      </c>
      <c r="H817" t="s">
        <v>1867</v>
      </c>
      <c r="I817" t="s">
        <v>20</v>
      </c>
      <c r="J817" t="s">
        <v>74</v>
      </c>
      <c r="K817" t="s">
        <v>21</v>
      </c>
      <c r="M817" t="s">
        <v>17995</v>
      </c>
      <c r="N817" t="s">
        <v>22</v>
      </c>
      <c r="O817" t="s">
        <v>23</v>
      </c>
      <c r="P817" t="s">
        <v>26</v>
      </c>
      <c r="Q817" t="s">
        <v>27</v>
      </c>
      <c r="R817" s="13">
        <v>19</v>
      </c>
      <c r="S817" s="13">
        <v>2</v>
      </c>
      <c r="T817" s="21">
        <v>1</v>
      </c>
      <c r="V817" t="s">
        <v>2115</v>
      </c>
      <c r="W817" t="str">
        <f>+IF(V817="","",IF(MID(V817,1,3)="ECE","UNICO",IF(V817="FINES",CONCATENATE("R",IF(OR(C817="16",C817="21",C817="22",C817="23"),"16212223",IF(OR(C817="15",C817="17",C817="24",C817="25"),"15172425",C817))),IF(V817="CEBAS","UNICO",IF(VALUE(C817)&lt;=11,"AMBA","INTERIOR")))))</f>
        <v>INTERIOR</v>
      </c>
      <c r="X817" s="20" t="str">
        <f>+IF(V817="","-",CONCATENATE(V817,"_",W817))</f>
        <v>EPA_INTERIOR</v>
      </c>
      <c r="Y817" s="59">
        <v>0.245338324457407</v>
      </c>
      <c r="Z817" t="str">
        <f>+IFERROR(VLOOKUP(H817,#REF!,2,FALSE),"-")</f>
        <v>-</v>
      </c>
      <c r="AA817" t="s">
        <v>2394</v>
      </c>
      <c r="AB817" t="str">
        <f>+IF(W817="","-",IF(W817="UNICO","CENSO","MUESTRA"))</f>
        <v>MUESTRA</v>
      </c>
      <c r="AC817" t="s">
        <v>2397</v>
      </c>
      <c r="AD817" t="s">
        <v>134</v>
      </c>
    </row>
    <row r="818" spans="1:30" x14ac:dyDescent="0.25">
      <c r="A818" s="5" t="str">
        <f t="shared" si="12"/>
        <v>0026DE0701</v>
      </c>
      <c r="B818" s="23" t="s">
        <v>2119</v>
      </c>
      <c r="C818" t="s">
        <v>83</v>
      </c>
      <c r="D818" t="s">
        <v>516</v>
      </c>
      <c r="E818" t="s">
        <v>517</v>
      </c>
      <c r="F818">
        <v>608058</v>
      </c>
      <c r="G818">
        <v>0</v>
      </c>
      <c r="H818" t="s">
        <v>520</v>
      </c>
      <c r="I818" t="s">
        <v>20</v>
      </c>
      <c r="J818" t="s">
        <v>74</v>
      </c>
      <c r="K818" t="s">
        <v>21</v>
      </c>
      <c r="M818" t="s">
        <v>17928</v>
      </c>
      <c r="N818" t="s">
        <v>22</v>
      </c>
      <c r="O818" t="s">
        <v>23</v>
      </c>
      <c r="P818" t="s">
        <v>26</v>
      </c>
      <c r="Q818" t="s">
        <v>27</v>
      </c>
      <c r="R818" s="13">
        <v>38</v>
      </c>
      <c r="S818" s="13">
        <v>3</v>
      </c>
      <c r="T818" s="21">
        <v>1</v>
      </c>
      <c r="V818" t="s">
        <v>2115</v>
      </c>
      <c r="W818" t="str">
        <f>+IF(V818="","",IF(MID(V818,1,3)="ECE","UNICO",IF(V818="FINES",CONCATENATE("R",IF(OR(C818="16",C818="21",C818="22",C818="23"),"16212223",IF(OR(C818="15",C818="17",C818="24",C818="25"),"15172425",C818))),IF(V818="CEBAS","UNICO",IF(VALUE(C818)&lt;=11,"AMBA","INTERIOR")))))</f>
        <v>INTERIOR</v>
      </c>
      <c r="X818" s="20" t="str">
        <f>+IF(V818="","-",CONCATENATE(V818,"_",W818))</f>
        <v>EPA_INTERIOR</v>
      </c>
      <c r="Y818" s="59">
        <v>0.24689034725490369</v>
      </c>
      <c r="Z818" t="str">
        <f>+IFERROR(VLOOKUP(H818,#REF!,2,FALSE),"-")</f>
        <v>-</v>
      </c>
      <c r="AA818" t="s">
        <v>2394</v>
      </c>
      <c r="AB818" t="str">
        <f>+IF(W818="","-",IF(W818="UNICO","CENSO","MUESTRA"))</f>
        <v>MUESTRA</v>
      </c>
      <c r="AC818" t="s">
        <v>2398</v>
      </c>
      <c r="AD818" t="s">
        <v>134</v>
      </c>
    </row>
    <row r="819" spans="1:30" x14ac:dyDescent="0.25">
      <c r="A819" s="5" t="str">
        <f t="shared" si="12"/>
        <v>0075DE0701</v>
      </c>
      <c r="B819" s="23" t="s">
        <v>2119</v>
      </c>
      <c r="C819" t="s">
        <v>242</v>
      </c>
      <c r="D819" t="s">
        <v>1350</v>
      </c>
      <c r="E819" t="s">
        <v>1351</v>
      </c>
      <c r="F819">
        <v>605874</v>
      </c>
      <c r="G819">
        <v>0</v>
      </c>
      <c r="H819" t="s">
        <v>1355</v>
      </c>
      <c r="I819" t="s">
        <v>20</v>
      </c>
      <c r="J819" t="s">
        <v>74</v>
      </c>
      <c r="K819" t="s">
        <v>21</v>
      </c>
      <c r="M819" t="s">
        <v>17996</v>
      </c>
      <c r="N819" t="s">
        <v>22</v>
      </c>
      <c r="O819" t="s">
        <v>23</v>
      </c>
      <c r="P819" t="s">
        <v>26</v>
      </c>
      <c r="Q819" t="s">
        <v>27</v>
      </c>
      <c r="R819" s="13">
        <v>54</v>
      </c>
      <c r="S819" s="13">
        <v>6</v>
      </c>
      <c r="T819" s="21">
        <v>1</v>
      </c>
      <c r="V819" t="s">
        <v>2115</v>
      </c>
      <c r="W819" t="str">
        <f>+IF(V819="","",IF(MID(V819,1,3)="ECE","UNICO",IF(V819="FINES",CONCATENATE("R",IF(OR(C819="16",C819="21",C819="22",C819="23"),"16212223",IF(OR(C819="15",C819="17",C819="24",C819="25"),"15172425",C819))),IF(V819="CEBAS","UNICO",IF(VALUE(C819)&lt;=11,"AMBA","INTERIOR")))))</f>
        <v>INTERIOR</v>
      </c>
      <c r="X819" s="20" t="str">
        <f>+IF(V819="","-",CONCATENATE(V819,"_",W819))</f>
        <v>EPA_INTERIOR</v>
      </c>
      <c r="Y819" s="59">
        <v>0.2497052722855618</v>
      </c>
      <c r="Z819" t="str">
        <f>+IFERROR(VLOOKUP(H819,#REF!,2,FALSE),"-")</f>
        <v>-</v>
      </c>
      <c r="AA819" t="s">
        <v>2394</v>
      </c>
      <c r="AB819" t="str">
        <f>+IF(W819="","-",IF(W819="UNICO","CENSO","MUESTRA"))</f>
        <v>MUESTRA</v>
      </c>
      <c r="AC819" t="s">
        <v>2397</v>
      </c>
      <c r="AD819" t="s">
        <v>134</v>
      </c>
    </row>
    <row r="820" spans="1:30" x14ac:dyDescent="0.25">
      <c r="A820" s="5" t="str">
        <f t="shared" si="12"/>
        <v>0008DE0705</v>
      </c>
      <c r="B820" s="23" t="s">
        <v>2119</v>
      </c>
      <c r="C820" t="s">
        <v>139</v>
      </c>
      <c r="D820" t="s">
        <v>312</v>
      </c>
      <c r="E820" t="s">
        <v>314</v>
      </c>
      <c r="F820">
        <v>605439</v>
      </c>
      <c r="G820">
        <v>0</v>
      </c>
      <c r="H820" t="s">
        <v>330</v>
      </c>
      <c r="I820" t="s">
        <v>20</v>
      </c>
      <c r="J820" t="s">
        <v>74</v>
      </c>
      <c r="K820" t="s">
        <v>21</v>
      </c>
      <c r="M820" t="s">
        <v>17938</v>
      </c>
      <c r="N820" t="s">
        <v>22</v>
      </c>
      <c r="O820" t="s">
        <v>23</v>
      </c>
      <c r="P820" t="s">
        <v>26</v>
      </c>
      <c r="Q820" t="s">
        <v>27</v>
      </c>
      <c r="R820" s="13">
        <v>129</v>
      </c>
      <c r="S820" s="13">
        <v>11</v>
      </c>
      <c r="T820" s="21">
        <v>1</v>
      </c>
      <c r="V820" t="s">
        <v>2115</v>
      </c>
      <c r="W820" t="str">
        <f>+IF(V820="","",IF(MID(V820,1,3)="ECE","UNICO",IF(V820="FINES",CONCATENATE("R",IF(OR(C820="16",C820="21",C820="22",C820="23"),"16212223",IF(OR(C820="15",C820="17",C820="24",C820="25"),"15172425",C820))),IF(V820="CEBAS","UNICO",IF(VALUE(C820)&lt;=11,"AMBA","INTERIOR")))))</f>
        <v>INTERIOR</v>
      </c>
      <c r="X820" s="20" t="str">
        <f>+IF(V820="","-",CONCATENATE(V820,"_",W820))</f>
        <v>EPA_INTERIOR</v>
      </c>
      <c r="Y820" s="59">
        <v>0.25096473656594748</v>
      </c>
      <c r="Z820" t="str">
        <f>+IFERROR(VLOOKUP(H820,#REF!,2,FALSE),"-")</f>
        <v>-</v>
      </c>
      <c r="AA820" t="s">
        <v>2394</v>
      </c>
      <c r="AB820" t="str">
        <f>+IF(W820="","-",IF(W820="UNICO","CENSO","MUESTRA"))</f>
        <v>MUESTRA</v>
      </c>
      <c r="AC820" t="s">
        <v>2397</v>
      </c>
      <c r="AD820" t="s">
        <v>134</v>
      </c>
    </row>
    <row r="821" spans="1:30" x14ac:dyDescent="0.25">
      <c r="A821" s="5" t="str">
        <f t="shared" si="12"/>
        <v>0079DE0701</v>
      </c>
      <c r="B821" s="23" t="s">
        <v>2119</v>
      </c>
      <c r="C821" t="s">
        <v>141</v>
      </c>
      <c r="D821" t="s">
        <v>1410</v>
      </c>
      <c r="E821" t="s">
        <v>1411</v>
      </c>
      <c r="F821">
        <v>607083</v>
      </c>
      <c r="G821">
        <v>0</v>
      </c>
      <c r="H821" t="s">
        <v>1414</v>
      </c>
      <c r="I821" t="s">
        <v>20</v>
      </c>
      <c r="J821" t="s">
        <v>74</v>
      </c>
      <c r="K821" t="s">
        <v>21</v>
      </c>
      <c r="M821" t="s">
        <v>17939</v>
      </c>
      <c r="N821" t="s">
        <v>22</v>
      </c>
      <c r="O821" t="s">
        <v>23</v>
      </c>
      <c r="P821" t="s">
        <v>26</v>
      </c>
      <c r="Q821" t="s">
        <v>27</v>
      </c>
      <c r="R821" s="13">
        <v>58</v>
      </c>
      <c r="S821" s="13">
        <v>4</v>
      </c>
      <c r="T821" s="21">
        <v>1</v>
      </c>
      <c r="V821" t="s">
        <v>2115</v>
      </c>
      <c r="W821" t="str">
        <f>+IF(V821="","",IF(MID(V821,1,3)="ECE","UNICO",IF(V821="FINES",CONCATENATE("R",IF(OR(C821="16",C821="21",C821="22",C821="23"),"16212223",IF(OR(C821="15",C821="17",C821="24",C821="25"),"15172425",C821))),IF(V821="CEBAS","UNICO",IF(VALUE(C821)&lt;=11,"AMBA","INTERIOR")))))</f>
        <v>INTERIOR</v>
      </c>
      <c r="X821" s="20" t="str">
        <f>+IF(V821="","-",CONCATENATE(V821,"_",W821))</f>
        <v>EPA_INTERIOR</v>
      </c>
      <c r="Y821" s="59">
        <v>0.25193779052872411</v>
      </c>
      <c r="Z821" t="str">
        <f>+IFERROR(VLOOKUP(H821,#REF!,2,FALSE),"-")</f>
        <v>-</v>
      </c>
      <c r="AA821" t="s">
        <v>2394</v>
      </c>
      <c r="AB821" t="str">
        <f>+IF(W821="","-",IF(W821="UNICO","CENSO","MUESTRA"))</f>
        <v>MUESTRA</v>
      </c>
      <c r="AC821" t="s">
        <v>2397</v>
      </c>
      <c r="AD821" t="s">
        <v>134</v>
      </c>
    </row>
    <row r="822" spans="1:30" x14ac:dyDescent="0.25">
      <c r="A822" s="5" t="str">
        <f t="shared" si="12"/>
        <v>0003DE0701</v>
      </c>
      <c r="B822" s="23" t="s">
        <v>2119</v>
      </c>
      <c r="C822" t="s">
        <v>141</v>
      </c>
      <c r="D822" t="s">
        <v>174</v>
      </c>
      <c r="E822" t="s">
        <v>176</v>
      </c>
      <c r="F822">
        <v>624585</v>
      </c>
      <c r="G822">
        <v>0</v>
      </c>
      <c r="H822" t="s">
        <v>178</v>
      </c>
      <c r="I822" t="s">
        <v>20</v>
      </c>
      <c r="J822" t="s">
        <v>74</v>
      </c>
      <c r="K822" t="s">
        <v>21</v>
      </c>
      <c r="M822" t="s">
        <v>2247</v>
      </c>
      <c r="N822" t="s">
        <v>22</v>
      </c>
      <c r="O822" t="s">
        <v>23</v>
      </c>
      <c r="P822" t="s">
        <v>26</v>
      </c>
      <c r="Q822" t="s">
        <v>27</v>
      </c>
      <c r="R822" s="13">
        <v>13</v>
      </c>
      <c r="S822" s="13">
        <v>1</v>
      </c>
      <c r="T822" s="21">
        <v>1</v>
      </c>
      <c r="V822" t="s">
        <v>2115</v>
      </c>
      <c r="W822" t="str">
        <f>+IF(V822="","",IF(MID(V822,1,3)="ECE","UNICO",IF(V822="FINES",CONCATENATE("R",IF(OR(C822="16",C822="21",C822="22",C822="23"),"16212223",IF(OR(C822="15",C822="17",C822="24",C822="25"),"15172425",C822))),IF(V822="CEBAS","UNICO",IF(VALUE(C822)&lt;=11,"AMBA","INTERIOR")))))</f>
        <v>INTERIOR</v>
      </c>
      <c r="X822" s="20" t="str">
        <f>+IF(V822="","-",CONCATENATE(V822,"_",W822))</f>
        <v>EPA_INTERIOR</v>
      </c>
      <c r="Y822" s="59">
        <v>0.252830870449543</v>
      </c>
      <c r="Z822" t="str">
        <f>+IFERROR(VLOOKUP(H822,#REF!,2,FALSE),"-")</f>
        <v>-</v>
      </c>
      <c r="AA822" t="s">
        <v>2394</v>
      </c>
      <c r="AB822" t="str">
        <f>+IF(W822="","-",IF(W822="UNICO","CENSO","MUESTRA"))</f>
        <v>MUESTRA</v>
      </c>
      <c r="AC822" t="s">
        <v>2397</v>
      </c>
      <c r="AD822" t="s">
        <v>134</v>
      </c>
    </row>
    <row r="823" spans="1:30" x14ac:dyDescent="0.25">
      <c r="A823" s="5" t="str">
        <f t="shared" si="12"/>
        <v>0103DE0701</v>
      </c>
      <c r="B823" s="23" t="s">
        <v>2119</v>
      </c>
      <c r="C823" t="s">
        <v>157</v>
      </c>
      <c r="D823" t="s">
        <v>524</v>
      </c>
      <c r="E823" t="s">
        <v>1733</v>
      </c>
      <c r="F823">
        <v>601813</v>
      </c>
      <c r="G823">
        <v>0</v>
      </c>
      <c r="H823" t="s">
        <v>1734</v>
      </c>
      <c r="I823" t="s">
        <v>20</v>
      </c>
      <c r="J823" t="s">
        <v>74</v>
      </c>
      <c r="K823" t="s">
        <v>21</v>
      </c>
      <c r="M823" t="s">
        <v>17940</v>
      </c>
      <c r="N823" t="s">
        <v>22</v>
      </c>
      <c r="O823" t="s">
        <v>23</v>
      </c>
      <c r="P823" t="s">
        <v>26</v>
      </c>
      <c r="Q823" t="s">
        <v>27</v>
      </c>
      <c r="R823" s="13">
        <v>97</v>
      </c>
      <c r="S823" s="13">
        <v>5</v>
      </c>
      <c r="T823" s="21">
        <v>1</v>
      </c>
      <c r="V823" t="s">
        <v>2115</v>
      </c>
      <c r="W823" t="str">
        <f>+IF(V823="","",IF(MID(V823,1,3)="ECE","UNICO",IF(V823="FINES",CONCATENATE("R",IF(OR(C823="16",C823="21",C823="22",C823="23"),"16212223",IF(OR(C823="15",C823="17",C823="24",C823="25"),"15172425",C823))),IF(V823="CEBAS","UNICO",IF(VALUE(C823)&lt;=11,"AMBA","INTERIOR")))))</f>
        <v>INTERIOR</v>
      </c>
      <c r="X823" s="20" t="str">
        <f>+IF(V823="","-",CONCATENATE(V823,"_",W823))</f>
        <v>EPA_INTERIOR</v>
      </c>
      <c r="Y823" s="59">
        <v>0.2591713186767366</v>
      </c>
      <c r="Z823" t="str">
        <f>+IFERROR(VLOOKUP(H823,#REF!,2,FALSE),"-")</f>
        <v>-</v>
      </c>
      <c r="AA823" t="s">
        <v>2394</v>
      </c>
      <c r="AB823" t="str">
        <f>+IF(W823="","-",IF(W823="UNICO","CENSO","MUESTRA"))</f>
        <v>MUESTRA</v>
      </c>
      <c r="AC823" t="s">
        <v>2398</v>
      </c>
      <c r="AD823" t="s">
        <v>134</v>
      </c>
    </row>
    <row r="824" spans="1:30" x14ac:dyDescent="0.25">
      <c r="A824" s="5" t="str">
        <f t="shared" si="12"/>
        <v>0009DE0701</v>
      </c>
      <c r="B824" s="23" t="s">
        <v>2119</v>
      </c>
      <c r="C824" t="s">
        <v>242</v>
      </c>
      <c r="D824" t="s">
        <v>359</v>
      </c>
      <c r="E824" t="s">
        <v>361</v>
      </c>
      <c r="F824">
        <v>606143</v>
      </c>
      <c r="G824">
        <v>0</v>
      </c>
      <c r="H824" t="s">
        <v>363</v>
      </c>
      <c r="I824" t="s">
        <v>20</v>
      </c>
      <c r="J824" t="s">
        <v>74</v>
      </c>
      <c r="K824" t="s">
        <v>21</v>
      </c>
      <c r="M824" t="s">
        <v>17941</v>
      </c>
      <c r="N824" t="s">
        <v>22</v>
      </c>
      <c r="O824" t="s">
        <v>23</v>
      </c>
      <c r="P824" t="s">
        <v>26</v>
      </c>
      <c r="Q824" t="s">
        <v>27</v>
      </c>
      <c r="R824" s="13">
        <v>73</v>
      </c>
      <c r="S824" s="13">
        <v>5</v>
      </c>
      <c r="T824" s="21">
        <v>1</v>
      </c>
      <c r="V824" t="s">
        <v>2115</v>
      </c>
      <c r="W824" t="str">
        <f>+IF(V824="","",IF(MID(V824,1,3)="ECE","UNICO",IF(V824="FINES",CONCATENATE("R",IF(OR(C824="16",C824="21",C824="22",C824="23"),"16212223",IF(OR(C824="15",C824="17",C824="24",C824="25"),"15172425",C824))),IF(V824="CEBAS","UNICO",IF(VALUE(C824)&lt;=11,"AMBA","INTERIOR")))))</f>
        <v>INTERIOR</v>
      </c>
      <c r="X824" s="20" t="str">
        <f>+IF(V824="","-",CONCATENATE(V824,"_",W824))</f>
        <v>EPA_INTERIOR</v>
      </c>
      <c r="Y824" s="59">
        <v>0.25939812001429108</v>
      </c>
      <c r="Z824" t="str">
        <f>+IFERROR(VLOOKUP(H824,#REF!,2,FALSE),"-")</f>
        <v>-</v>
      </c>
      <c r="AA824" t="s">
        <v>2394</v>
      </c>
      <c r="AB824" t="str">
        <f>+IF(W824="","-",IF(W824="UNICO","CENSO","MUESTRA"))</f>
        <v>MUESTRA</v>
      </c>
      <c r="AC824" t="s">
        <v>2398</v>
      </c>
      <c r="AD824" t="s">
        <v>134</v>
      </c>
    </row>
    <row r="825" spans="1:30" x14ac:dyDescent="0.25">
      <c r="A825" s="5" t="str">
        <f t="shared" si="12"/>
        <v>0068DE0701</v>
      </c>
      <c r="B825" s="23" t="s">
        <v>2119</v>
      </c>
      <c r="C825" t="s">
        <v>161</v>
      </c>
      <c r="D825" t="s">
        <v>1069</v>
      </c>
      <c r="E825" t="s">
        <v>1070</v>
      </c>
      <c r="F825">
        <v>611760</v>
      </c>
      <c r="G825">
        <v>0</v>
      </c>
      <c r="H825" t="s">
        <v>1072</v>
      </c>
      <c r="I825" t="s">
        <v>20</v>
      </c>
      <c r="J825" t="s">
        <v>74</v>
      </c>
      <c r="K825" t="s">
        <v>21</v>
      </c>
      <c r="M825" t="s">
        <v>17942</v>
      </c>
      <c r="N825" t="s">
        <v>22</v>
      </c>
      <c r="O825" t="s">
        <v>23</v>
      </c>
      <c r="P825" t="s">
        <v>26</v>
      </c>
      <c r="Q825" t="s">
        <v>27</v>
      </c>
      <c r="R825" s="13">
        <v>72</v>
      </c>
      <c r="S825" s="13">
        <v>5</v>
      </c>
      <c r="T825" s="21">
        <v>1</v>
      </c>
      <c r="V825" t="s">
        <v>2115</v>
      </c>
      <c r="W825" t="str">
        <f>+IF(V825="","",IF(MID(V825,1,3)="ECE","UNICO",IF(V825="FINES",CONCATENATE("R",IF(OR(C825="16",C825="21",C825="22",C825="23"),"16212223",IF(OR(C825="15",C825="17",C825="24",C825="25"),"15172425",C825))),IF(V825="CEBAS","UNICO",IF(VALUE(C825)&lt;=11,"AMBA","INTERIOR")))))</f>
        <v>INTERIOR</v>
      </c>
      <c r="X825" s="20" t="str">
        <f>+IF(V825="","-",CONCATENATE(V825,"_",W825))</f>
        <v>EPA_INTERIOR</v>
      </c>
      <c r="Y825" s="59">
        <v>0.26044836483503642</v>
      </c>
      <c r="Z825" t="str">
        <f>+IFERROR(VLOOKUP(H825,#REF!,2,FALSE),"-")</f>
        <v>-</v>
      </c>
      <c r="AA825" t="s">
        <v>2394</v>
      </c>
      <c r="AB825" t="str">
        <f>+IF(W825="","-",IF(W825="UNICO","CENSO","MUESTRA"))</f>
        <v>MUESTRA</v>
      </c>
      <c r="AC825" t="s">
        <v>2398</v>
      </c>
      <c r="AD825" t="s">
        <v>134</v>
      </c>
    </row>
    <row r="826" spans="1:30" x14ac:dyDescent="0.25">
      <c r="A826" s="5" t="str">
        <f t="shared" si="12"/>
        <v>0042DE0701</v>
      </c>
      <c r="B826" s="23" t="s">
        <v>2119</v>
      </c>
      <c r="C826" t="s">
        <v>83</v>
      </c>
      <c r="D826" t="s">
        <v>294</v>
      </c>
      <c r="E826" t="s">
        <v>673</v>
      </c>
      <c r="F826">
        <v>605865</v>
      </c>
      <c r="G826">
        <v>0</v>
      </c>
      <c r="H826" t="s">
        <v>675</v>
      </c>
      <c r="I826" t="s">
        <v>20</v>
      </c>
      <c r="J826" t="s">
        <v>74</v>
      </c>
      <c r="K826" t="s">
        <v>21</v>
      </c>
      <c r="M826" t="s">
        <v>17943</v>
      </c>
      <c r="N826" t="s">
        <v>22</v>
      </c>
      <c r="O826" t="s">
        <v>23</v>
      </c>
      <c r="P826" t="s">
        <v>26</v>
      </c>
      <c r="Q826" t="s">
        <v>27</v>
      </c>
      <c r="R826" s="13">
        <v>85</v>
      </c>
      <c r="S826" s="13">
        <v>7</v>
      </c>
      <c r="T826" s="21">
        <v>1</v>
      </c>
      <c r="V826" t="s">
        <v>2115</v>
      </c>
      <c r="W826" t="str">
        <f>+IF(V826="","",IF(MID(V826,1,3)="ECE","UNICO",IF(V826="FINES",CONCATENATE("R",IF(OR(C826="16",C826="21",C826="22",C826="23"),"16212223",IF(OR(C826="15",C826="17",C826="24",C826="25"),"15172425",C826))),IF(V826="CEBAS","UNICO",IF(VALUE(C826)&lt;=11,"AMBA","INTERIOR")))))</f>
        <v>INTERIOR</v>
      </c>
      <c r="X826" s="20" t="str">
        <f>+IF(V826="","-",CONCATENATE(V826,"_",W826))</f>
        <v>EPA_INTERIOR</v>
      </c>
      <c r="Y826" s="59">
        <v>0.26081483833717578</v>
      </c>
      <c r="Z826" t="str">
        <f>+IFERROR(VLOOKUP(H826,#REF!,2,FALSE),"-")</f>
        <v>-</v>
      </c>
      <c r="AA826" t="s">
        <v>2394</v>
      </c>
      <c r="AB826" t="str">
        <f>+IF(W826="","-",IF(W826="UNICO","CENSO","MUESTRA"))</f>
        <v>MUESTRA</v>
      </c>
      <c r="AC826" t="s">
        <v>2397</v>
      </c>
      <c r="AD826" t="s">
        <v>134</v>
      </c>
    </row>
    <row r="827" spans="1:30" x14ac:dyDescent="0.25">
      <c r="A827" s="5" t="str">
        <f t="shared" si="12"/>
        <v>0021DE0701</v>
      </c>
      <c r="B827" s="23" t="s">
        <v>2119</v>
      </c>
      <c r="C827" t="s">
        <v>280</v>
      </c>
      <c r="D827" t="s">
        <v>175</v>
      </c>
      <c r="E827" t="s">
        <v>486</v>
      </c>
      <c r="F827">
        <v>605420</v>
      </c>
      <c r="G827">
        <v>0</v>
      </c>
      <c r="H827" t="s">
        <v>487</v>
      </c>
      <c r="I827" t="s">
        <v>20</v>
      </c>
      <c r="J827" t="s">
        <v>74</v>
      </c>
      <c r="K827" t="s">
        <v>21</v>
      </c>
      <c r="M827" t="s">
        <v>17989</v>
      </c>
      <c r="N827" t="s">
        <v>22</v>
      </c>
      <c r="O827" t="s">
        <v>23</v>
      </c>
      <c r="P827" t="s">
        <v>26</v>
      </c>
      <c r="Q827" t="s">
        <v>27</v>
      </c>
      <c r="R827" s="13">
        <v>94</v>
      </c>
      <c r="S827" s="13">
        <v>6</v>
      </c>
      <c r="T827" s="21">
        <v>1</v>
      </c>
      <c r="V827" t="s">
        <v>2115</v>
      </c>
      <c r="W827" t="str">
        <f>+IF(V827="","",IF(MID(V827,1,3)="ECE","UNICO",IF(V827="FINES",CONCATENATE("R",IF(OR(C827="16",C827="21",C827="22",C827="23"),"16212223",IF(OR(C827="15",C827="17",C827="24",C827="25"),"15172425",C827))),IF(V827="CEBAS","UNICO",IF(VALUE(C827)&lt;=11,"AMBA","INTERIOR")))))</f>
        <v>INTERIOR</v>
      </c>
      <c r="X827" s="20" t="str">
        <f>+IF(V827="","-",CONCATENATE(V827,"_",W827))</f>
        <v>EPA_INTERIOR</v>
      </c>
      <c r="Y827" s="59">
        <v>0.26416924752687149</v>
      </c>
      <c r="Z827" t="str">
        <f>+IFERROR(VLOOKUP(H827,#REF!,2,FALSE),"-")</f>
        <v>-</v>
      </c>
      <c r="AA827" t="s">
        <v>2394</v>
      </c>
      <c r="AB827" t="str">
        <f>+IF(W827="","-",IF(W827="UNICO","CENSO","MUESTRA"))</f>
        <v>MUESTRA</v>
      </c>
      <c r="AC827" t="s">
        <v>2397</v>
      </c>
      <c r="AD827" t="s">
        <v>134</v>
      </c>
    </row>
    <row r="828" spans="1:30" x14ac:dyDescent="0.25">
      <c r="A828" s="5" t="str">
        <f t="shared" si="12"/>
        <v>0106DE0701</v>
      </c>
      <c r="B828" s="23" t="s">
        <v>2119</v>
      </c>
      <c r="C828" t="s">
        <v>156</v>
      </c>
      <c r="D828" t="s">
        <v>515</v>
      </c>
      <c r="E828" t="s">
        <v>1743</v>
      </c>
      <c r="F828">
        <v>612859</v>
      </c>
      <c r="G828">
        <v>0</v>
      </c>
      <c r="H828" t="s">
        <v>1745</v>
      </c>
      <c r="I828" t="s">
        <v>20</v>
      </c>
      <c r="J828" t="s">
        <v>74</v>
      </c>
      <c r="K828" t="s">
        <v>21</v>
      </c>
      <c r="M828" t="s">
        <v>17944</v>
      </c>
      <c r="N828" t="s">
        <v>22</v>
      </c>
      <c r="O828" t="s">
        <v>23</v>
      </c>
      <c r="P828" t="s">
        <v>26</v>
      </c>
      <c r="Q828" t="s">
        <v>27</v>
      </c>
      <c r="R828" s="13">
        <v>54</v>
      </c>
      <c r="S828" s="13">
        <v>4</v>
      </c>
      <c r="T828" s="21">
        <v>1</v>
      </c>
      <c r="V828" t="s">
        <v>2115</v>
      </c>
      <c r="W828" t="str">
        <f>+IF(V828="","",IF(MID(V828,1,3)="ECE","UNICO",IF(V828="FINES",CONCATENATE("R",IF(OR(C828="16",C828="21",C828="22",C828="23"),"16212223",IF(OR(C828="15",C828="17",C828="24",C828="25"),"15172425",C828))),IF(V828="CEBAS","UNICO",IF(VALUE(C828)&lt;=11,"AMBA","INTERIOR")))))</f>
        <v>INTERIOR</v>
      </c>
      <c r="X828" s="20" t="str">
        <f>+IF(V828="","-",CONCATENATE(V828,"_",W828))</f>
        <v>EPA_INTERIOR</v>
      </c>
      <c r="Y828" s="59">
        <v>0.27253465197588272</v>
      </c>
      <c r="Z828" t="str">
        <f>+IFERROR(VLOOKUP(H828,#REF!,2,FALSE),"-")</f>
        <v>-</v>
      </c>
      <c r="AA828" t="s">
        <v>2394</v>
      </c>
      <c r="AB828" t="str">
        <f>+IF(W828="","-",IF(W828="UNICO","CENSO","MUESTRA"))</f>
        <v>MUESTRA</v>
      </c>
      <c r="AC828" t="s">
        <v>2397</v>
      </c>
      <c r="AD828" t="s">
        <v>134</v>
      </c>
    </row>
    <row r="829" spans="1:30" x14ac:dyDescent="0.25">
      <c r="A829" s="5" t="str">
        <f t="shared" si="12"/>
        <v>0081DE0701</v>
      </c>
      <c r="B829" s="23" t="s">
        <v>2119</v>
      </c>
      <c r="C829" t="s">
        <v>153</v>
      </c>
      <c r="D829" t="s">
        <v>1427</v>
      </c>
      <c r="E829" t="s">
        <v>1428</v>
      </c>
      <c r="F829">
        <v>601475</v>
      </c>
      <c r="G829">
        <v>0</v>
      </c>
      <c r="H829" t="s">
        <v>1430</v>
      </c>
      <c r="I829" t="s">
        <v>20</v>
      </c>
      <c r="J829" t="s">
        <v>74</v>
      </c>
      <c r="K829" t="s">
        <v>21</v>
      </c>
      <c r="M829" t="s">
        <v>17945</v>
      </c>
      <c r="N829" t="s">
        <v>22</v>
      </c>
      <c r="O829" t="s">
        <v>23</v>
      </c>
      <c r="P829" t="s">
        <v>26</v>
      </c>
      <c r="Q829" t="s">
        <v>27</v>
      </c>
      <c r="R829" s="13">
        <v>89</v>
      </c>
      <c r="S829" s="13">
        <v>7</v>
      </c>
      <c r="T829" s="21">
        <v>1</v>
      </c>
      <c r="V829" t="s">
        <v>2115</v>
      </c>
      <c r="W829" t="str">
        <f>+IF(V829="","",IF(MID(V829,1,3)="ECE","UNICO",IF(V829="FINES",CONCATENATE("R",IF(OR(C829="16",C829="21",C829="22",C829="23"),"16212223",IF(OR(C829="15",C829="17",C829="24",C829="25"),"15172425",C829))),IF(V829="CEBAS","UNICO",IF(VALUE(C829)&lt;=11,"AMBA","INTERIOR")))))</f>
        <v>INTERIOR</v>
      </c>
      <c r="X829" s="20" t="str">
        <f>+IF(V829="","-",CONCATENATE(V829,"_",W829))</f>
        <v>EPA_INTERIOR</v>
      </c>
      <c r="Y829" s="59">
        <v>0.27776057635034829</v>
      </c>
      <c r="Z829" t="str">
        <f>+IFERROR(VLOOKUP(H829,#REF!,2,FALSE),"-")</f>
        <v>-</v>
      </c>
      <c r="AA829" t="s">
        <v>2394</v>
      </c>
      <c r="AB829" t="str">
        <f>+IF(W829="","-",IF(W829="UNICO","CENSO","MUESTRA"))</f>
        <v>MUESTRA</v>
      </c>
      <c r="AC829" t="s">
        <v>2398</v>
      </c>
      <c r="AD829" t="s">
        <v>134</v>
      </c>
    </row>
    <row r="830" spans="1:30" x14ac:dyDescent="0.25">
      <c r="A830" s="5" t="str">
        <f t="shared" si="12"/>
        <v>0052DE0701</v>
      </c>
      <c r="B830" s="23" t="s">
        <v>2119</v>
      </c>
      <c r="C830" t="s">
        <v>417</v>
      </c>
      <c r="D830" t="s">
        <v>848</v>
      </c>
      <c r="E830" t="s">
        <v>850</v>
      </c>
      <c r="F830">
        <v>608575</v>
      </c>
      <c r="G830">
        <v>0</v>
      </c>
      <c r="H830" t="s">
        <v>852</v>
      </c>
      <c r="I830" t="s">
        <v>20</v>
      </c>
      <c r="J830" t="s">
        <v>74</v>
      </c>
      <c r="K830" t="s">
        <v>21</v>
      </c>
      <c r="M830" t="s">
        <v>17946</v>
      </c>
      <c r="N830" t="s">
        <v>22</v>
      </c>
      <c r="O830" t="s">
        <v>23</v>
      </c>
      <c r="P830" t="s">
        <v>26</v>
      </c>
      <c r="Q830" t="s">
        <v>27</v>
      </c>
      <c r="R830" s="13">
        <v>146</v>
      </c>
      <c r="S830" s="13">
        <v>12</v>
      </c>
      <c r="T830" s="21">
        <v>1</v>
      </c>
      <c r="V830" t="s">
        <v>2115</v>
      </c>
      <c r="W830" t="str">
        <f>+IF(V830="","",IF(MID(V830,1,3)="ECE","UNICO",IF(V830="FINES",CONCATENATE("R",IF(OR(C830="16",C830="21",C830="22",C830="23"),"16212223",IF(OR(C830="15",C830="17",C830="24",C830="25"),"15172425",C830))),IF(V830="CEBAS","UNICO",IF(VALUE(C830)&lt;=11,"AMBA","INTERIOR")))))</f>
        <v>INTERIOR</v>
      </c>
      <c r="X830" s="20" t="str">
        <f>+IF(V830="","-",CONCATENATE(V830,"_",W830))</f>
        <v>EPA_INTERIOR</v>
      </c>
      <c r="Y830" s="59">
        <v>0.280183984218417</v>
      </c>
      <c r="Z830" t="str">
        <f>+IFERROR(VLOOKUP(H830,#REF!,2,FALSE),"-")</f>
        <v>-</v>
      </c>
      <c r="AA830" t="s">
        <v>2394</v>
      </c>
      <c r="AB830" t="str">
        <f>+IF(W830="","-",IF(W830="UNICO","CENSO","MUESTRA"))</f>
        <v>MUESTRA</v>
      </c>
      <c r="AC830" t="s">
        <v>2398</v>
      </c>
      <c r="AD830" t="s">
        <v>134</v>
      </c>
    </row>
    <row r="831" spans="1:30" x14ac:dyDescent="0.25">
      <c r="A831" s="5" t="str">
        <f t="shared" si="12"/>
        <v>0078DE0701</v>
      </c>
      <c r="B831" s="23" t="s">
        <v>2119</v>
      </c>
      <c r="C831" t="s">
        <v>139</v>
      </c>
      <c r="D831" t="s">
        <v>1397</v>
      </c>
      <c r="E831" t="s">
        <v>1398</v>
      </c>
      <c r="F831">
        <v>603157</v>
      </c>
      <c r="G831">
        <v>0</v>
      </c>
      <c r="H831" t="s">
        <v>1400</v>
      </c>
      <c r="I831" t="s">
        <v>20</v>
      </c>
      <c r="J831" t="s">
        <v>74</v>
      </c>
      <c r="K831" t="s">
        <v>21</v>
      </c>
      <c r="M831" t="s">
        <v>2247</v>
      </c>
      <c r="N831" t="s">
        <v>22</v>
      </c>
      <c r="O831" t="s">
        <v>23</v>
      </c>
      <c r="P831" t="s">
        <v>26</v>
      </c>
      <c r="Q831" t="s">
        <v>27</v>
      </c>
      <c r="R831" s="13">
        <v>33</v>
      </c>
      <c r="S831" s="13">
        <v>3</v>
      </c>
      <c r="T831" s="21">
        <v>1</v>
      </c>
      <c r="V831" t="s">
        <v>2115</v>
      </c>
      <c r="W831" t="str">
        <f>+IF(V831="","",IF(MID(V831,1,3)="ECE","UNICO",IF(V831="FINES",CONCATENATE("R",IF(OR(C831="16",C831="21",C831="22",C831="23"),"16212223",IF(OR(C831="15",C831="17",C831="24",C831="25"),"15172425",C831))),IF(V831="CEBAS","UNICO",IF(VALUE(C831)&lt;=11,"AMBA","INTERIOR")))))</f>
        <v>INTERIOR</v>
      </c>
      <c r="X831" s="20" t="str">
        <f>+IF(V831="","-",CONCATENATE(V831,"_",W831))</f>
        <v>EPA_INTERIOR</v>
      </c>
      <c r="Y831" s="59">
        <v>0.28255710378289223</v>
      </c>
      <c r="Z831" t="str">
        <f>+IFERROR(VLOOKUP(H831,#REF!,2,FALSE),"-")</f>
        <v>-</v>
      </c>
      <c r="AA831" t="s">
        <v>2394</v>
      </c>
      <c r="AB831" t="str">
        <f>+IF(W831="","-",IF(W831="UNICO","CENSO","MUESTRA"))</f>
        <v>MUESTRA</v>
      </c>
      <c r="AC831" t="s">
        <v>2397</v>
      </c>
      <c r="AD831" t="s">
        <v>134</v>
      </c>
    </row>
    <row r="832" spans="1:30" x14ac:dyDescent="0.25">
      <c r="A832" s="5" t="str">
        <f t="shared" si="12"/>
        <v>0008DE0704</v>
      </c>
      <c r="B832" s="23" t="s">
        <v>2119</v>
      </c>
      <c r="C832" t="s">
        <v>139</v>
      </c>
      <c r="D832" t="s">
        <v>312</v>
      </c>
      <c r="E832" t="s">
        <v>314</v>
      </c>
      <c r="F832">
        <v>611894</v>
      </c>
      <c r="G832">
        <v>0</v>
      </c>
      <c r="H832" t="s">
        <v>326</v>
      </c>
      <c r="I832" t="s">
        <v>20</v>
      </c>
      <c r="J832" t="s">
        <v>74</v>
      </c>
      <c r="K832" t="s">
        <v>21</v>
      </c>
      <c r="M832" t="s">
        <v>17947</v>
      </c>
      <c r="N832" t="s">
        <v>22</v>
      </c>
      <c r="O832" t="s">
        <v>23</v>
      </c>
      <c r="P832" t="s">
        <v>26</v>
      </c>
      <c r="Q832" t="s">
        <v>27</v>
      </c>
      <c r="R832" s="13">
        <v>104</v>
      </c>
      <c r="S832" s="13">
        <v>7</v>
      </c>
      <c r="T832" s="21">
        <v>1</v>
      </c>
      <c r="V832" t="s">
        <v>2115</v>
      </c>
      <c r="W832" t="str">
        <f>+IF(V832="","",IF(MID(V832,1,3)="ECE","UNICO",IF(V832="FINES",CONCATENATE("R",IF(OR(C832="16",C832="21",C832="22",C832="23"),"16212223",IF(OR(C832="15",C832="17",C832="24",C832="25"),"15172425",C832))),IF(V832="CEBAS","UNICO",IF(VALUE(C832)&lt;=11,"AMBA","INTERIOR")))))</f>
        <v>INTERIOR</v>
      </c>
      <c r="X832" s="20" t="str">
        <f>+IF(V832="","-",CONCATENATE(V832,"_",W832))</f>
        <v>EPA_INTERIOR</v>
      </c>
      <c r="Y832" s="59">
        <v>0.28340573099098709</v>
      </c>
      <c r="Z832" t="str">
        <f>+IFERROR(VLOOKUP(H832,#REF!,2,FALSE),"-")</f>
        <v>-</v>
      </c>
      <c r="AA832" t="s">
        <v>2394</v>
      </c>
      <c r="AB832" t="str">
        <f>+IF(W832="","-",IF(W832="UNICO","CENSO","MUESTRA"))</f>
        <v>MUESTRA</v>
      </c>
      <c r="AC832" t="s">
        <v>2397</v>
      </c>
      <c r="AD832" t="s">
        <v>134</v>
      </c>
    </row>
    <row r="833" spans="1:30" x14ac:dyDescent="0.25">
      <c r="A833" s="5" t="str">
        <f t="shared" si="12"/>
        <v>0006DE0701</v>
      </c>
      <c r="B833" s="23" t="s">
        <v>2119</v>
      </c>
      <c r="C833" t="s">
        <v>280</v>
      </c>
      <c r="D833" t="s">
        <v>293</v>
      </c>
      <c r="E833" t="s">
        <v>295</v>
      </c>
      <c r="F833">
        <v>603503</v>
      </c>
      <c r="G833">
        <v>0</v>
      </c>
      <c r="H833" t="s">
        <v>297</v>
      </c>
      <c r="I833" t="s">
        <v>20</v>
      </c>
      <c r="J833" t="s">
        <v>74</v>
      </c>
      <c r="K833" t="s">
        <v>21</v>
      </c>
      <c r="M833" t="s">
        <v>17948</v>
      </c>
      <c r="N833" t="s">
        <v>22</v>
      </c>
      <c r="O833" t="s">
        <v>23</v>
      </c>
      <c r="P833" t="s">
        <v>26</v>
      </c>
      <c r="Q833" t="s">
        <v>27</v>
      </c>
      <c r="R833" s="13">
        <v>71</v>
      </c>
      <c r="S833" s="13">
        <v>4</v>
      </c>
      <c r="T833" s="21">
        <v>1</v>
      </c>
      <c r="V833" t="s">
        <v>2115</v>
      </c>
      <c r="W833" t="str">
        <f>+IF(V833="","",IF(MID(V833,1,3)="ECE","UNICO",IF(V833="FINES",CONCATENATE("R",IF(OR(C833="16",C833="21",C833="22",C833="23"),"16212223",IF(OR(C833="15",C833="17",C833="24",C833="25"),"15172425",C833))),IF(V833="CEBAS","UNICO",IF(VALUE(C833)&lt;=11,"AMBA","INTERIOR")))))</f>
        <v>INTERIOR</v>
      </c>
      <c r="X833" s="20" t="str">
        <f>+IF(V833="","-",CONCATENATE(V833,"_",W833))</f>
        <v>EPA_INTERIOR</v>
      </c>
      <c r="Y833" s="59">
        <v>0.28809563567241031</v>
      </c>
      <c r="Z833" t="str">
        <f>+IFERROR(VLOOKUP(H833,#REF!,2,FALSE),"-")</f>
        <v>-</v>
      </c>
      <c r="AA833" t="s">
        <v>2394</v>
      </c>
      <c r="AB833" t="str">
        <f>+IF(W833="","-",IF(W833="UNICO","CENSO","MUESTRA"))</f>
        <v>MUESTRA</v>
      </c>
      <c r="AC833" t="s">
        <v>2397</v>
      </c>
      <c r="AD833" t="s">
        <v>134</v>
      </c>
    </row>
    <row r="834" spans="1:30" x14ac:dyDescent="0.25">
      <c r="A834" s="5" t="str">
        <f t="shared" si="12"/>
        <v>0017DE0701</v>
      </c>
      <c r="B834" s="23" t="s">
        <v>2119</v>
      </c>
      <c r="C834" t="s">
        <v>141</v>
      </c>
      <c r="D834" t="s">
        <v>459</v>
      </c>
      <c r="E834" t="s">
        <v>460</v>
      </c>
      <c r="F834">
        <v>604802</v>
      </c>
      <c r="G834">
        <v>0</v>
      </c>
      <c r="H834" t="s">
        <v>462</v>
      </c>
      <c r="I834" t="s">
        <v>20</v>
      </c>
      <c r="J834" t="s">
        <v>74</v>
      </c>
      <c r="K834" t="s">
        <v>21</v>
      </c>
      <c r="M834" t="s">
        <v>17836</v>
      </c>
      <c r="N834" t="s">
        <v>22</v>
      </c>
      <c r="O834" t="s">
        <v>23</v>
      </c>
      <c r="P834" t="s">
        <v>26</v>
      </c>
      <c r="Q834" t="s">
        <v>27</v>
      </c>
      <c r="R834" s="13">
        <v>71</v>
      </c>
      <c r="S834" s="13">
        <v>5</v>
      </c>
      <c r="T834" s="21">
        <v>1</v>
      </c>
      <c r="V834" t="s">
        <v>2115</v>
      </c>
      <c r="W834" t="str">
        <f>+IF(V834="","",IF(MID(V834,1,3)="ECE","UNICO",IF(V834="FINES",CONCATENATE("R",IF(OR(C834="16",C834="21",C834="22",C834="23"),"16212223",IF(OR(C834="15",C834="17",C834="24",C834="25"),"15172425",C834))),IF(V834="CEBAS","UNICO",IF(VALUE(C834)&lt;=11,"AMBA","INTERIOR")))))</f>
        <v>INTERIOR</v>
      </c>
      <c r="X834" s="20" t="str">
        <f>+IF(V834="","-",CONCATENATE(V834,"_",W834))</f>
        <v>EPA_INTERIOR</v>
      </c>
      <c r="Y834" s="59">
        <v>0.28957383648345347</v>
      </c>
      <c r="Z834" t="str">
        <f>+IFERROR(VLOOKUP(H834,#REF!,2,FALSE),"-")</f>
        <v>-</v>
      </c>
      <c r="AA834" t="s">
        <v>2394</v>
      </c>
      <c r="AB834" t="str">
        <f>+IF(W834="","-",IF(W834="UNICO","CENSO","MUESTRA"))</f>
        <v>MUESTRA</v>
      </c>
      <c r="AC834" t="s">
        <v>2397</v>
      </c>
      <c r="AD834" t="s">
        <v>134</v>
      </c>
    </row>
    <row r="835" spans="1:30" x14ac:dyDescent="0.25">
      <c r="A835" s="5" t="str">
        <f t="shared" ref="A835:A898" si="13">+H835</f>
        <v>0080DE0701</v>
      </c>
      <c r="B835" s="23" t="s">
        <v>2119</v>
      </c>
      <c r="C835" t="s">
        <v>156</v>
      </c>
      <c r="D835" t="s">
        <v>1423</v>
      </c>
      <c r="E835" t="s">
        <v>1424</v>
      </c>
      <c r="F835">
        <v>607911</v>
      </c>
      <c r="G835">
        <v>0</v>
      </c>
      <c r="H835" t="s">
        <v>1425</v>
      </c>
      <c r="I835" t="s">
        <v>20</v>
      </c>
      <c r="J835" t="s">
        <v>74</v>
      </c>
      <c r="K835" t="s">
        <v>21</v>
      </c>
      <c r="M835" t="s">
        <v>17949</v>
      </c>
      <c r="N835" t="s">
        <v>22</v>
      </c>
      <c r="O835" t="s">
        <v>23</v>
      </c>
      <c r="P835" t="s">
        <v>26</v>
      </c>
      <c r="Q835" t="s">
        <v>27</v>
      </c>
      <c r="R835" s="13">
        <v>5</v>
      </c>
      <c r="S835" s="13">
        <v>1</v>
      </c>
      <c r="T835" s="21">
        <v>1</v>
      </c>
      <c r="V835" t="s">
        <v>2115</v>
      </c>
      <c r="W835" t="str">
        <f>+IF(V835="","",IF(MID(V835,1,3)="ECE","UNICO",IF(V835="FINES",CONCATENATE("R",IF(OR(C835="16",C835="21",C835="22",C835="23"),"16212223",IF(OR(C835="15",C835="17",C835="24",C835="25"),"15172425",C835))),IF(V835="CEBAS","UNICO",IF(VALUE(C835)&lt;=11,"AMBA","INTERIOR")))))</f>
        <v>INTERIOR</v>
      </c>
      <c r="X835" s="20" t="str">
        <f>+IF(V835="","-",CONCATENATE(V835,"_",W835))</f>
        <v>EPA_INTERIOR</v>
      </c>
      <c r="Y835" s="59">
        <v>0.29200419286886847</v>
      </c>
      <c r="Z835" t="str">
        <f>+IFERROR(VLOOKUP(H835,#REF!,2,FALSE),"-")</f>
        <v>-</v>
      </c>
      <c r="AA835" t="s">
        <v>2394</v>
      </c>
      <c r="AB835" t="str">
        <f>+IF(W835="","-",IF(W835="UNICO","CENSO","MUESTRA"))</f>
        <v>MUESTRA</v>
      </c>
      <c r="AC835" t="s">
        <v>2398</v>
      </c>
      <c r="AD835" t="s">
        <v>134</v>
      </c>
    </row>
    <row r="836" spans="1:30" x14ac:dyDescent="0.25">
      <c r="A836" s="5" t="str">
        <f t="shared" si="13"/>
        <v>0072DE0701</v>
      </c>
      <c r="B836" s="23" t="s">
        <v>2119</v>
      </c>
      <c r="C836" t="s">
        <v>142</v>
      </c>
      <c r="D836" t="s">
        <v>1294</v>
      </c>
      <c r="E836" t="s">
        <v>1295</v>
      </c>
      <c r="F836">
        <v>607472</v>
      </c>
      <c r="G836">
        <v>0</v>
      </c>
      <c r="H836" t="s">
        <v>1297</v>
      </c>
      <c r="I836" t="s">
        <v>20</v>
      </c>
      <c r="J836" t="s">
        <v>74</v>
      </c>
      <c r="K836" t="s">
        <v>21</v>
      </c>
      <c r="M836" t="s">
        <v>17997</v>
      </c>
      <c r="N836" t="s">
        <v>22</v>
      </c>
      <c r="O836" t="s">
        <v>23</v>
      </c>
      <c r="P836" t="s">
        <v>26</v>
      </c>
      <c r="Q836" t="s">
        <v>27</v>
      </c>
      <c r="R836" s="13">
        <v>167</v>
      </c>
      <c r="S836" s="13">
        <v>12</v>
      </c>
      <c r="T836" s="21">
        <v>1</v>
      </c>
      <c r="V836" t="s">
        <v>2115</v>
      </c>
      <c r="W836" t="str">
        <f>+IF(V836="","",IF(MID(V836,1,3)="ECE","UNICO",IF(V836="FINES",CONCATENATE("R",IF(OR(C836="16",C836="21",C836="22",C836="23"),"16212223",IF(OR(C836="15",C836="17",C836="24",C836="25"),"15172425",C836))),IF(V836="CEBAS","UNICO",IF(VALUE(C836)&lt;=11,"AMBA","INTERIOR")))))</f>
        <v>INTERIOR</v>
      </c>
      <c r="X836" s="20" t="str">
        <f>+IF(V836="","-",CONCATENATE(V836,"_",W836))</f>
        <v>EPA_INTERIOR</v>
      </c>
      <c r="Y836" s="59">
        <v>0.29494019065584448</v>
      </c>
      <c r="Z836" t="str">
        <f>+IFERROR(VLOOKUP(H836,#REF!,2,FALSE),"-")</f>
        <v>-</v>
      </c>
      <c r="AA836" t="s">
        <v>2394</v>
      </c>
      <c r="AB836" t="str">
        <f>+IF(W836="","-",IF(W836="UNICO","CENSO","MUESTRA"))</f>
        <v>MUESTRA</v>
      </c>
      <c r="AC836" t="s">
        <v>2398</v>
      </c>
      <c r="AD836" t="s">
        <v>134</v>
      </c>
    </row>
    <row r="837" spans="1:30" x14ac:dyDescent="0.25">
      <c r="A837" s="5" t="str">
        <f t="shared" si="13"/>
        <v>0061DE0701</v>
      </c>
      <c r="B837" s="23" t="s">
        <v>2119</v>
      </c>
      <c r="C837" t="s">
        <v>354</v>
      </c>
      <c r="D837" t="s">
        <v>950</v>
      </c>
      <c r="E837" t="s">
        <v>951</v>
      </c>
      <c r="F837">
        <v>607974</v>
      </c>
      <c r="G837">
        <v>0</v>
      </c>
      <c r="H837" t="s">
        <v>953</v>
      </c>
      <c r="I837" t="s">
        <v>20</v>
      </c>
      <c r="J837" t="s">
        <v>74</v>
      </c>
      <c r="K837" t="s">
        <v>21</v>
      </c>
      <c r="M837" t="s">
        <v>17950</v>
      </c>
      <c r="N837" t="s">
        <v>22</v>
      </c>
      <c r="O837" t="s">
        <v>23</v>
      </c>
      <c r="P837" t="s">
        <v>26</v>
      </c>
      <c r="Q837" t="s">
        <v>27</v>
      </c>
      <c r="R837" s="13">
        <v>162</v>
      </c>
      <c r="S837" s="13">
        <v>4</v>
      </c>
      <c r="T837" s="21">
        <v>1</v>
      </c>
      <c r="V837" t="s">
        <v>2115</v>
      </c>
      <c r="W837" t="str">
        <f>+IF(V837="","",IF(MID(V837,1,3)="ECE","UNICO",IF(V837="FINES",CONCATENATE("R",IF(OR(C837="16",C837="21",C837="22",C837="23"),"16212223",IF(OR(C837="15",C837="17",C837="24",C837="25"),"15172425",C837))),IF(V837="CEBAS","UNICO",IF(VALUE(C837)&lt;=11,"AMBA","INTERIOR")))))</f>
        <v>INTERIOR</v>
      </c>
      <c r="X837" s="20" t="str">
        <f>+IF(V837="","-",CONCATENATE(V837,"_",W837))</f>
        <v>EPA_INTERIOR</v>
      </c>
      <c r="Y837" s="59">
        <v>0.29648047764050328</v>
      </c>
      <c r="Z837" t="str">
        <f>+IFERROR(VLOOKUP(H837,#REF!,2,FALSE),"-")</f>
        <v>-</v>
      </c>
      <c r="AA837" t="s">
        <v>2394</v>
      </c>
      <c r="AB837" t="str">
        <f>+IF(W837="","-",IF(W837="UNICO","CENSO","MUESTRA"))</f>
        <v>MUESTRA</v>
      </c>
      <c r="AC837" t="s">
        <v>2397</v>
      </c>
      <c r="AD837" t="s">
        <v>134</v>
      </c>
    </row>
    <row r="838" spans="1:30" x14ac:dyDescent="0.25">
      <c r="A838" s="5" t="str">
        <f t="shared" si="13"/>
        <v>0124DE0701</v>
      </c>
      <c r="B838" s="23" t="s">
        <v>2119</v>
      </c>
      <c r="C838" t="s">
        <v>280</v>
      </c>
      <c r="D838" t="s">
        <v>875</v>
      </c>
      <c r="E838" t="s">
        <v>1963</v>
      </c>
      <c r="F838">
        <v>605507</v>
      </c>
      <c r="G838">
        <v>0</v>
      </c>
      <c r="H838" t="s">
        <v>1965</v>
      </c>
      <c r="I838" t="s">
        <v>20</v>
      </c>
      <c r="J838" t="s">
        <v>74</v>
      </c>
      <c r="K838" t="s">
        <v>21</v>
      </c>
      <c r="M838" t="s">
        <v>2247</v>
      </c>
      <c r="N838" t="s">
        <v>22</v>
      </c>
      <c r="O838" t="s">
        <v>23</v>
      </c>
      <c r="P838" t="s">
        <v>26</v>
      </c>
      <c r="Q838" t="s">
        <v>27</v>
      </c>
      <c r="R838" s="13">
        <v>34</v>
      </c>
      <c r="S838" s="13">
        <v>3</v>
      </c>
      <c r="T838" s="21">
        <v>1</v>
      </c>
      <c r="V838" t="s">
        <v>2115</v>
      </c>
      <c r="W838" t="str">
        <f>+IF(V838="","",IF(MID(V838,1,3)="ECE","UNICO",IF(V838="FINES",CONCATENATE("R",IF(OR(C838="16",C838="21",C838="22",C838="23"),"16212223",IF(OR(C838="15",C838="17",C838="24",C838="25"),"15172425",C838))),IF(V838="CEBAS","UNICO",IF(VALUE(C838)&lt;=11,"AMBA","INTERIOR")))))</f>
        <v>INTERIOR</v>
      </c>
      <c r="X838" s="20" t="str">
        <f>+IF(V838="","-",CONCATENATE(V838,"_",W838))</f>
        <v>EPA_INTERIOR</v>
      </c>
      <c r="Y838" s="59">
        <v>0.30000370418703232</v>
      </c>
      <c r="Z838" t="str">
        <f>+IFERROR(VLOOKUP(H838,#REF!,2,FALSE),"-")</f>
        <v>-</v>
      </c>
      <c r="AA838" t="s">
        <v>2394</v>
      </c>
      <c r="AB838" t="str">
        <f>+IF(W838="","-",IF(W838="UNICO","CENSO","MUESTRA"))</f>
        <v>MUESTRA</v>
      </c>
      <c r="AC838" t="s">
        <v>2397</v>
      </c>
      <c r="AD838" t="s">
        <v>134</v>
      </c>
    </row>
    <row r="839" spans="1:30" x14ac:dyDescent="0.25">
      <c r="A839" s="5" t="str">
        <f t="shared" si="13"/>
        <v>0053DE0701</v>
      </c>
      <c r="B839" s="23" t="s">
        <v>2119</v>
      </c>
      <c r="C839" t="s">
        <v>83</v>
      </c>
      <c r="D839" t="s">
        <v>856</v>
      </c>
      <c r="E839" t="s">
        <v>857</v>
      </c>
      <c r="F839">
        <v>604293</v>
      </c>
      <c r="G839">
        <v>0</v>
      </c>
      <c r="H839" t="s">
        <v>859</v>
      </c>
      <c r="I839" t="s">
        <v>20</v>
      </c>
      <c r="J839" t="s">
        <v>74</v>
      </c>
      <c r="K839" t="s">
        <v>21</v>
      </c>
      <c r="M839" t="s">
        <v>17936</v>
      </c>
      <c r="N839" t="s">
        <v>22</v>
      </c>
      <c r="O839" t="s">
        <v>23</v>
      </c>
      <c r="P839" t="s">
        <v>26</v>
      </c>
      <c r="Q839" t="s">
        <v>27</v>
      </c>
      <c r="R839" s="13">
        <v>111</v>
      </c>
      <c r="S839" s="13">
        <v>9</v>
      </c>
      <c r="T839" s="21">
        <v>1</v>
      </c>
      <c r="V839" t="s">
        <v>2115</v>
      </c>
      <c r="W839" t="str">
        <f>+IF(V839="","",IF(MID(V839,1,3)="ECE","UNICO",IF(V839="FINES",CONCATENATE("R",IF(OR(C839="16",C839="21",C839="22",C839="23"),"16212223",IF(OR(C839="15",C839="17",C839="24",C839="25"),"15172425",C839))),IF(V839="CEBAS","UNICO",IF(VALUE(C839)&lt;=11,"AMBA","INTERIOR")))))</f>
        <v>INTERIOR</v>
      </c>
      <c r="X839" s="20" t="str">
        <f>+IF(V839="","-",CONCATENATE(V839,"_",W839))</f>
        <v>EPA_INTERIOR</v>
      </c>
      <c r="Y839" s="59">
        <v>0.30020461314254338</v>
      </c>
      <c r="Z839" t="str">
        <f>+IFERROR(VLOOKUP(H839,#REF!,2,FALSE),"-")</f>
        <v>-</v>
      </c>
      <c r="AA839" t="s">
        <v>2394</v>
      </c>
      <c r="AB839" t="str">
        <f>+IF(W839="","-",IF(W839="UNICO","CENSO","MUESTRA"))</f>
        <v>MUESTRA</v>
      </c>
      <c r="AC839" t="s">
        <v>2398</v>
      </c>
      <c r="AD839" t="s">
        <v>134</v>
      </c>
    </row>
    <row r="840" spans="1:30" x14ac:dyDescent="0.25">
      <c r="A840" s="5" t="str">
        <f t="shared" si="13"/>
        <v>0043DE0705</v>
      </c>
      <c r="B840" s="23" t="s">
        <v>2119</v>
      </c>
      <c r="C840" t="s">
        <v>161</v>
      </c>
      <c r="D840" t="s">
        <v>677</v>
      </c>
      <c r="E840" t="s">
        <v>678</v>
      </c>
      <c r="F840">
        <v>609275</v>
      </c>
      <c r="G840">
        <v>0</v>
      </c>
      <c r="H840" t="s">
        <v>700</v>
      </c>
      <c r="I840" t="s">
        <v>20</v>
      </c>
      <c r="J840" t="s">
        <v>74</v>
      </c>
      <c r="K840" t="s">
        <v>21</v>
      </c>
      <c r="M840" t="s">
        <v>17951</v>
      </c>
      <c r="N840" t="s">
        <v>22</v>
      </c>
      <c r="O840" t="s">
        <v>23</v>
      </c>
      <c r="P840" t="s">
        <v>26</v>
      </c>
      <c r="Q840" t="s">
        <v>27</v>
      </c>
      <c r="R840" s="13">
        <v>102</v>
      </c>
      <c r="S840" s="13">
        <v>6</v>
      </c>
      <c r="T840" s="21">
        <v>1</v>
      </c>
      <c r="V840" t="s">
        <v>2115</v>
      </c>
      <c r="W840" t="str">
        <f>+IF(V840="","",IF(MID(V840,1,3)="ECE","UNICO",IF(V840="FINES",CONCATENATE("R",IF(OR(C840="16",C840="21",C840="22",C840="23"),"16212223",IF(OR(C840="15",C840="17",C840="24",C840="25"),"15172425",C840))),IF(V840="CEBAS","UNICO",IF(VALUE(C840)&lt;=11,"AMBA","INTERIOR")))))</f>
        <v>INTERIOR</v>
      </c>
      <c r="X840" s="20" t="str">
        <f>+IF(V840="","-",CONCATENATE(V840,"_",W840))</f>
        <v>EPA_INTERIOR</v>
      </c>
      <c r="Y840" s="59">
        <v>0.30167305883434081</v>
      </c>
      <c r="Z840" t="str">
        <f>+IFERROR(VLOOKUP(H840,#REF!,2,FALSE),"-")</f>
        <v>-</v>
      </c>
      <c r="AA840" t="s">
        <v>2394</v>
      </c>
      <c r="AB840" t="str">
        <f>+IF(W840="","-",IF(W840="UNICO","CENSO","MUESTRA"))</f>
        <v>MUESTRA</v>
      </c>
      <c r="AC840" t="s">
        <v>2397</v>
      </c>
      <c r="AD840" t="s">
        <v>134</v>
      </c>
    </row>
    <row r="841" spans="1:30" x14ac:dyDescent="0.25">
      <c r="A841" s="5" t="str">
        <f t="shared" si="13"/>
        <v>0056DE0701</v>
      </c>
      <c r="B841" s="23" t="s">
        <v>2119</v>
      </c>
      <c r="C841" t="s">
        <v>354</v>
      </c>
      <c r="D841" t="s">
        <v>313</v>
      </c>
      <c r="E841" t="s">
        <v>923</v>
      </c>
      <c r="F841">
        <v>603785</v>
      </c>
      <c r="G841">
        <v>0</v>
      </c>
      <c r="H841" t="s">
        <v>925</v>
      </c>
      <c r="I841" t="s">
        <v>20</v>
      </c>
      <c r="J841" t="s">
        <v>74</v>
      </c>
      <c r="K841" t="s">
        <v>21</v>
      </c>
      <c r="M841" t="s">
        <v>17952</v>
      </c>
      <c r="N841" t="s">
        <v>22</v>
      </c>
      <c r="O841" t="s">
        <v>23</v>
      </c>
      <c r="P841" t="s">
        <v>26</v>
      </c>
      <c r="Q841" t="s">
        <v>27</v>
      </c>
      <c r="R841" s="13">
        <v>96</v>
      </c>
      <c r="S841" s="13">
        <v>5</v>
      </c>
      <c r="T841" s="21">
        <v>1</v>
      </c>
      <c r="V841" t="s">
        <v>2115</v>
      </c>
      <c r="W841" t="str">
        <f>+IF(V841="","",IF(MID(V841,1,3)="ECE","UNICO",IF(V841="FINES",CONCATENATE("R",IF(OR(C841="16",C841="21",C841="22",C841="23"),"16212223",IF(OR(C841="15",C841="17",C841="24",C841="25"),"15172425",C841))),IF(V841="CEBAS","UNICO",IF(VALUE(C841)&lt;=11,"AMBA","INTERIOR")))))</f>
        <v>INTERIOR</v>
      </c>
      <c r="X841" s="20" t="str">
        <f>+IF(V841="","-",CONCATENATE(V841,"_",W841))</f>
        <v>EPA_INTERIOR</v>
      </c>
      <c r="Y841" s="59">
        <v>0.31811221026711989</v>
      </c>
      <c r="Z841" t="str">
        <f>+IFERROR(VLOOKUP(H841,#REF!,2,FALSE),"-")</f>
        <v>-</v>
      </c>
      <c r="AA841" t="s">
        <v>2394</v>
      </c>
      <c r="AB841" t="str">
        <f>+IF(W841="","-",IF(W841="UNICO","CENSO","MUESTRA"))</f>
        <v>MUESTRA</v>
      </c>
      <c r="AC841" t="s">
        <v>2397</v>
      </c>
      <c r="AD841" t="s">
        <v>134</v>
      </c>
    </row>
    <row r="842" spans="1:30" x14ac:dyDescent="0.25">
      <c r="A842" s="5" t="str">
        <f t="shared" si="13"/>
        <v>0066DE0701</v>
      </c>
      <c r="B842" s="23" t="s">
        <v>2119</v>
      </c>
      <c r="C842" t="s">
        <v>153</v>
      </c>
      <c r="D842" t="s">
        <v>1052</v>
      </c>
      <c r="E842" t="s">
        <v>1053</v>
      </c>
      <c r="F842">
        <v>601449</v>
      </c>
      <c r="G842">
        <v>0</v>
      </c>
      <c r="H842" t="s">
        <v>1055</v>
      </c>
      <c r="I842" t="s">
        <v>20</v>
      </c>
      <c r="J842" t="s">
        <v>74</v>
      </c>
      <c r="K842" t="s">
        <v>21</v>
      </c>
      <c r="M842" t="s">
        <v>17953</v>
      </c>
      <c r="N842" t="s">
        <v>22</v>
      </c>
      <c r="O842" t="s">
        <v>23</v>
      </c>
      <c r="P842" t="s">
        <v>26</v>
      </c>
      <c r="Q842" t="s">
        <v>27</v>
      </c>
      <c r="R842" s="13">
        <v>22</v>
      </c>
      <c r="S842" s="13">
        <v>2</v>
      </c>
      <c r="T842" s="21">
        <v>1</v>
      </c>
      <c r="V842" t="s">
        <v>2115</v>
      </c>
      <c r="W842" t="str">
        <f>+IF(V842="","",IF(MID(V842,1,3)="ECE","UNICO",IF(V842="FINES",CONCATENATE("R",IF(OR(C842="16",C842="21",C842="22",C842="23"),"16212223",IF(OR(C842="15",C842="17",C842="24",C842="25"),"15172425",C842))),IF(V842="CEBAS","UNICO",IF(VALUE(C842)&lt;=11,"AMBA","INTERIOR")))))</f>
        <v>INTERIOR</v>
      </c>
      <c r="X842" s="20" t="str">
        <f>+IF(V842="","-",CONCATENATE(V842,"_",W842))</f>
        <v>EPA_INTERIOR</v>
      </c>
      <c r="Y842" s="59">
        <v>0.32331699938387481</v>
      </c>
      <c r="Z842" t="str">
        <f>+IFERROR(VLOOKUP(H842,#REF!,2,FALSE),"-")</f>
        <v>-</v>
      </c>
      <c r="AA842" t="s">
        <v>2394</v>
      </c>
      <c r="AB842" t="str">
        <f>+IF(W842="","-",IF(W842="UNICO","CENSO","MUESTRA"))</f>
        <v>MUESTRA</v>
      </c>
      <c r="AC842" t="s">
        <v>2398</v>
      </c>
      <c r="AD842" t="s">
        <v>134</v>
      </c>
    </row>
    <row r="843" spans="1:30" x14ac:dyDescent="0.25">
      <c r="A843" s="5" t="str">
        <f t="shared" si="13"/>
        <v>0086DE0701</v>
      </c>
      <c r="B843" s="23" t="s">
        <v>2119</v>
      </c>
      <c r="C843" t="s">
        <v>88</v>
      </c>
      <c r="D843" t="s">
        <v>1520</v>
      </c>
      <c r="E843" t="s">
        <v>1521</v>
      </c>
      <c r="F843">
        <v>610868</v>
      </c>
      <c r="G843">
        <v>0</v>
      </c>
      <c r="H843" t="s">
        <v>1524</v>
      </c>
      <c r="I843" t="s">
        <v>20</v>
      </c>
      <c r="J843" t="s">
        <v>74</v>
      </c>
      <c r="K843" t="s">
        <v>21</v>
      </c>
      <c r="M843" t="s">
        <v>2247</v>
      </c>
      <c r="N843" t="s">
        <v>22</v>
      </c>
      <c r="O843" t="s">
        <v>23</v>
      </c>
      <c r="P843" t="s">
        <v>26</v>
      </c>
      <c r="Q843" t="s">
        <v>27</v>
      </c>
      <c r="R843" s="13">
        <v>88</v>
      </c>
      <c r="S843" s="13">
        <v>6</v>
      </c>
      <c r="T843" s="21">
        <v>1</v>
      </c>
      <c r="V843" t="s">
        <v>2115</v>
      </c>
      <c r="W843" t="str">
        <f>+IF(V843="","",IF(MID(V843,1,3)="ECE","UNICO",IF(V843="FINES",CONCATENATE("R",IF(OR(C843="16",C843="21",C843="22",C843="23"),"16212223",IF(OR(C843="15",C843="17",C843="24",C843="25"),"15172425",C843))),IF(V843="CEBAS","UNICO",IF(VALUE(C843)&lt;=11,"AMBA","INTERIOR")))))</f>
        <v>INTERIOR</v>
      </c>
      <c r="X843" s="20" t="str">
        <f>+IF(V843="","-",CONCATENATE(V843,"_",W843))</f>
        <v>EPA_INTERIOR</v>
      </c>
      <c r="Y843" s="59">
        <v>0.32380002737045288</v>
      </c>
      <c r="Z843" t="str">
        <f>+IFERROR(VLOOKUP(H843,#REF!,2,FALSE),"-")</f>
        <v>-</v>
      </c>
      <c r="AA843" t="s">
        <v>2394</v>
      </c>
      <c r="AB843" t="str">
        <f>+IF(W843="","-",IF(W843="UNICO","CENSO","MUESTRA"))</f>
        <v>MUESTRA</v>
      </c>
      <c r="AC843" t="s">
        <v>2398</v>
      </c>
      <c r="AD843" t="s">
        <v>134</v>
      </c>
    </row>
    <row r="844" spans="1:30" x14ac:dyDescent="0.25">
      <c r="A844" s="5" t="str">
        <f t="shared" si="13"/>
        <v>0041DE0701</v>
      </c>
      <c r="B844" s="23" t="s">
        <v>2119</v>
      </c>
      <c r="C844" t="s">
        <v>142</v>
      </c>
      <c r="D844" t="s">
        <v>668</v>
      </c>
      <c r="E844" t="s">
        <v>669</v>
      </c>
      <c r="F844">
        <v>601878</v>
      </c>
      <c r="G844">
        <v>0</v>
      </c>
      <c r="H844" t="s">
        <v>671</v>
      </c>
      <c r="I844" t="s">
        <v>20</v>
      </c>
      <c r="J844" t="s">
        <v>74</v>
      </c>
      <c r="K844" t="s">
        <v>21</v>
      </c>
      <c r="M844" t="s">
        <v>17998</v>
      </c>
      <c r="N844" t="s">
        <v>22</v>
      </c>
      <c r="O844" t="s">
        <v>23</v>
      </c>
      <c r="P844" t="s">
        <v>26</v>
      </c>
      <c r="Q844" t="s">
        <v>27</v>
      </c>
      <c r="R844" s="13">
        <v>71</v>
      </c>
      <c r="S844" s="13">
        <v>6</v>
      </c>
      <c r="T844" s="21">
        <v>1</v>
      </c>
      <c r="V844" t="s">
        <v>2115</v>
      </c>
      <c r="W844" t="str">
        <f>+IF(V844="","",IF(MID(V844,1,3)="ECE","UNICO",IF(V844="FINES",CONCATENATE("R",IF(OR(C844="16",C844="21",C844="22",C844="23"),"16212223",IF(OR(C844="15",C844="17",C844="24",C844="25"),"15172425",C844))),IF(V844="CEBAS","UNICO",IF(VALUE(C844)&lt;=11,"AMBA","INTERIOR")))))</f>
        <v>INTERIOR</v>
      </c>
      <c r="X844" s="20" t="str">
        <f>+IF(V844="","-",CONCATENATE(V844,"_",W844))</f>
        <v>EPA_INTERIOR</v>
      </c>
      <c r="Y844" s="59">
        <v>0.32821482595275431</v>
      </c>
      <c r="Z844" t="str">
        <f>+IFERROR(VLOOKUP(H844,#REF!,2,FALSE),"-")</f>
        <v>-</v>
      </c>
      <c r="AA844" t="s">
        <v>2394</v>
      </c>
      <c r="AB844" t="str">
        <f>+IF(W844="","-",IF(W844="UNICO","CENSO","MUESTRA"))</f>
        <v>MUESTRA</v>
      </c>
      <c r="AC844" t="s">
        <v>2397</v>
      </c>
      <c r="AD844" t="s">
        <v>134</v>
      </c>
    </row>
    <row r="845" spans="1:30" x14ac:dyDescent="0.25">
      <c r="A845" s="5" t="str">
        <f t="shared" si="13"/>
        <v>0023DE0701</v>
      </c>
      <c r="B845" s="23" t="s">
        <v>2119</v>
      </c>
      <c r="C845" t="s">
        <v>417</v>
      </c>
      <c r="D845" t="s">
        <v>495</v>
      </c>
      <c r="E845" t="s">
        <v>496</v>
      </c>
      <c r="F845">
        <v>609749</v>
      </c>
      <c r="G845">
        <v>0</v>
      </c>
      <c r="H845" t="s">
        <v>498</v>
      </c>
      <c r="I845" t="s">
        <v>20</v>
      </c>
      <c r="J845" t="s">
        <v>74</v>
      </c>
      <c r="K845" t="s">
        <v>21</v>
      </c>
      <c r="M845" t="s">
        <v>2247</v>
      </c>
      <c r="N845" t="s">
        <v>22</v>
      </c>
      <c r="O845" t="s">
        <v>23</v>
      </c>
      <c r="P845" t="s">
        <v>26</v>
      </c>
      <c r="Q845" t="s">
        <v>27</v>
      </c>
      <c r="R845" s="13">
        <v>25</v>
      </c>
      <c r="S845" s="13">
        <v>2</v>
      </c>
      <c r="T845" s="21">
        <v>1</v>
      </c>
      <c r="V845" t="s">
        <v>2115</v>
      </c>
      <c r="W845" t="str">
        <f>+IF(V845="","",IF(MID(V845,1,3)="ECE","UNICO",IF(V845="FINES",CONCATENATE("R",IF(OR(C845="16",C845="21",C845="22",C845="23"),"16212223",IF(OR(C845="15",C845="17",C845="24",C845="25"),"15172425",C845))),IF(V845="CEBAS","UNICO",IF(VALUE(C845)&lt;=11,"AMBA","INTERIOR")))))</f>
        <v>INTERIOR</v>
      </c>
      <c r="X845" s="20" t="str">
        <f>+IF(V845="","-",CONCATENATE(V845,"_",W845))</f>
        <v>EPA_INTERIOR</v>
      </c>
      <c r="Y845" s="59">
        <v>0.33187892950243419</v>
      </c>
      <c r="Z845" t="str">
        <f>+IFERROR(VLOOKUP(H845,#REF!,2,FALSE),"-")</f>
        <v>-</v>
      </c>
      <c r="AA845" t="s">
        <v>2394</v>
      </c>
      <c r="AB845" t="str">
        <f>+IF(W845="","-",IF(W845="UNICO","CENSO","MUESTRA"))</f>
        <v>MUESTRA</v>
      </c>
      <c r="AC845" t="s">
        <v>2397</v>
      </c>
      <c r="AD845" t="s">
        <v>134</v>
      </c>
    </row>
    <row r="846" spans="1:30" x14ac:dyDescent="0.25">
      <c r="A846" s="5" t="str">
        <f t="shared" si="13"/>
        <v>0081DE0702</v>
      </c>
      <c r="B846" s="23" t="s">
        <v>2119</v>
      </c>
      <c r="C846" t="s">
        <v>153</v>
      </c>
      <c r="D846" t="s">
        <v>1427</v>
      </c>
      <c r="E846" t="s">
        <v>1428</v>
      </c>
      <c r="F846">
        <v>611796</v>
      </c>
      <c r="G846">
        <v>0</v>
      </c>
      <c r="H846" t="s">
        <v>1434</v>
      </c>
      <c r="I846" t="s">
        <v>20</v>
      </c>
      <c r="J846" t="s">
        <v>74</v>
      </c>
      <c r="K846" t="s">
        <v>21</v>
      </c>
      <c r="M846" t="s">
        <v>17954</v>
      </c>
      <c r="N846" t="s">
        <v>22</v>
      </c>
      <c r="O846" t="s">
        <v>23</v>
      </c>
      <c r="P846" t="s">
        <v>26</v>
      </c>
      <c r="Q846" t="s">
        <v>27</v>
      </c>
      <c r="R846" s="13">
        <v>127</v>
      </c>
      <c r="S846" s="13">
        <v>8</v>
      </c>
      <c r="T846" s="21">
        <v>1</v>
      </c>
      <c r="V846" t="s">
        <v>2115</v>
      </c>
      <c r="W846" t="str">
        <f>+IF(V846="","",IF(MID(V846,1,3)="ECE","UNICO",IF(V846="FINES",CONCATENATE("R",IF(OR(C846="16",C846="21",C846="22",C846="23"),"16212223",IF(OR(C846="15",C846="17",C846="24",C846="25"),"15172425",C846))),IF(V846="CEBAS","UNICO",IF(VALUE(C846)&lt;=11,"AMBA","INTERIOR")))))</f>
        <v>INTERIOR</v>
      </c>
      <c r="X846" s="20" t="str">
        <f>+IF(V846="","-",CONCATENATE(V846,"_",W846))</f>
        <v>EPA_INTERIOR</v>
      </c>
      <c r="Y846" s="59">
        <v>0.33971600358684861</v>
      </c>
      <c r="Z846" t="str">
        <f>+IFERROR(VLOOKUP(H846,#REF!,2,FALSE),"-")</f>
        <v>-</v>
      </c>
      <c r="AA846" t="s">
        <v>2394</v>
      </c>
      <c r="AB846" t="str">
        <f>+IF(W846="","-",IF(W846="UNICO","CENSO","MUESTRA"))</f>
        <v>MUESTRA</v>
      </c>
      <c r="AC846" t="s">
        <v>2397</v>
      </c>
      <c r="AD846" t="s">
        <v>134</v>
      </c>
    </row>
    <row r="847" spans="1:30" x14ac:dyDescent="0.25">
      <c r="A847" s="5" t="str">
        <f t="shared" si="13"/>
        <v>0054DE0701</v>
      </c>
      <c r="B847" s="23" t="s">
        <v>2119</v>
      </c>
      <c r="C847" t="s">
        <v>417</v>
      </c>
      <c r="D847" t="s">
        <v>877</v>
      </c>
      <c r="E847" t="s">
        <v>878</v>
      </c>
      <c r="F847">
        <v>609718</v>
      </c>
      <c r="G847">
        <v>0</v>
      </c>
      <c r="H847" t="s">
        <v>880</v>
      </c>
      <c r="I847" t="s">
        <v>20</v>
      </c>
      <c r="J847" t="s">
        <v>74</v>
      </c>
      <c r="K847" t="s">
        <v>21</v>
      </c>
      <c r="M847" t="s">
        <v>17955</v>
      </c>
      <c r="N847" t="s">
        <v>22</v>
      </c>
      <c r="O847" t="s">
        <v>23</v>
      </c>
      <c r="P847" t="s">
        <v>26</v>
      </c>
      <c r="Q847" t="s">
        <v>27</v>
      </c>
      <c r="R847" s="13">
        <v>45</v>
      </c>
      <c r="S847" s="13">
        <v>4</v>
      </c>
      <c r="T847" s="21">
        <v>1</v>
      </c>
      <c r="V847" t="s">
        <v>2115</v>
      </c>
      <c r="W847" t="str">
        <f>+IF(V847="","",IF(MID(V847,1,3)="ECE","UNICO",IF(V847="FINES",CONCATENATE("R",IF(OR(C847="16",C847="21",C847="22",C847="23"),"16212223",IF(OR(C847="15",C847="17",C847="24",C847="25"),"15172425",C847))),IF(V847="CEBAS","UNICO",IF(VALUE(C847)&lt;=11,"AMBA","INTERIOR")))))</f>
        <v>INTERIOR</v>
      </c>
      <c r="X847" s="20" t="str">
        <f>+IF(V847="","-",CONCATENATE(V847,"_",W847))</f>
        <v>EPA_INTERIOR</v>
      </c>
      <c r="Y847" s="59">
        <v>0.3446853888385436</v>
      </c>
      <c r="Z847" t="str">
        <f>+IFERROR(VLOOKUP(H847,#REF!,2,FALSE),"-")</f>
        <v>-</v>
      </c>
      <c r="AA847" t="s">
        <v>2394</v>
      </c>
      <c r="AB847" t="str">
        <f>+IF(W847="","-",IF(W847="UNICO","CENSO","MUESTRA"))</f>
        <v>MUESTRA</v>
      </c>
      <c r="AC847" t="s">
        <v>2398</v>
      </c>
      <c r="AD847" t="s">
        <v>134</v>
      </c>
    </row>
    <row r="848" spans="1:30" x14ac:dyDescent="0.25">
      <c r="A848" s="5" t="str">
        <f t="shared" si="13"/>
        <v>0088DE0701</v>
      </c>
      <c r="B848" s="23" t="s">
        <v>2119</v>
      </c>
      <c r="C848" t="s">
        <v>156</v>
      </c>
      <c r="D848" t="s">
        <v>1536</v>
      </c>
      <c r="E848" t="s">
        <v>1537</v>
      </c>
      <c r="F848">
        <v>606653</v>
      </c>
      <c r="G848">
        <v>0</v>
      </c>
      <c r="H848" t="s">
        <v>1539</v>
      </c>
      <c r="I848" t="s">
        <v>20</v>
      </c>
      <c r="J848" t="s">
        <v>74</v>
      </c>
      <c r="K848" t="s">
        <v>21</v>
      </c>
      <c r="M848" t="s">
        <v>17956</v>
      </c>
      <c r="N848" t="s">
        <v>22</v>
      </c>
      <c r="O848" t="s">
        <v>23</v>
      </c>
      <c r="P848" t="s">
        <v>26</v>
      </c>
      <c r="Q848" t="s">
        <v>27</v>
      </c>
      <c r="R848" s="13">
        <v>86</v>
      </c>
      <c r="S848" s="13">
        <v>7</v>
      </c>
      <c r="T848" s="21">
        <v>1</v>
      </c>
      <c r="V848" t="s">
        <v>2115</v>
      </c>
      <c r="W848" t="str">
        <f>+IF(V848="","",IF(MID(V848,1,3)="ECE","UNICO",IF(V848="FINES",CONCATENATE("R",IF(OR(C848="16",C848="21",C848="22",C848="23"),"16212223",IF(OR(C848="15",C848="17",C848="24",C848="25"),"15172425",C848))),IF(V848="CEBAS","UNICO",IF(VALUE(C848)&lt;=11,"AMBA","INTERIOR")))))</f>
        <v>INTERIOR</v>
      </c>
      <c r="X848" s="20" t="str">
        <f>+IF(V848="","-",CONCATENATE(V848,"_",W848))</f>
        <v>EPA_INTERIOR</v>
      </c>
      <c r="Y848" s="59">
        <v>0.34890301604019969</v>
      </c>
      <c r="Z848" t="str">
        <f>+IFERROR(VLOOKUP(H848,#REF!,2,FALSE),"-")</f>
        <v>-</v>
      </c>
      <c r="AA848" t="s">
        <v>2394</v>
      </c>
      <c r="AB848" t="str">
        <f>+IF(W848="","-",IF(W848="UNICO","CENSO","MUESTRA"))</f>
        <v>MUESTRA</v>
      </c>
      <c r="AC848" t="s">
        <v>2398</v>
      </c>
      <c r="AD848" t="s">
        <v>134</v>
      </c>
    </row>
    <row r="849" spans="1:30" x14ac:dyDescent="0.25">
      <c r="A849" s="5" t="str">
        <f t="shared" si="13"/>
        <v>0028DE0701</v>
      </c>
      <c r="B849" s="23" t="s">
        <v>2119</v>
      </c>
      <c r="C849" t="s">
        <v>141</v>
      </c>
      <c r="D849" t="s">
        <v>184</v>
      </c>
      <c r="E849" t="s">
        <v>534</v>
      </c>
      <c r="F849">
        <v>611538</v>
      </c>
      <c r="G849">
        <v>0</v>
      </c>
      <c r="H849" t="s">
        <v>536</v>
      </c>
      <c r="I849" t="s">
        <v>20</v>
      </c>
      <c r="J849" t="s">
        <v>74</v>
      </c>
      <c r="K849" t="s">
        <v>21</v>
      </c>
      <c r="M849" t="s">
        <v>17819</v>
      </c>
      <c r="N849" t="s">
        <v>22</v>
      </c>
      <c r="O849" t="s">
        <v>23</v>
      </c>
      <c r="P849" t="s">
        <v>26</v>
      </c>
      <c r="Q849" t="s">
        <v>27</v>
      </c>
      <c r="R849" s="13">
        <v>126</v>
      </c>
      <c r="S849" s="13">
        <v>8</v>
      </c>
      <c r="T849" s="21">
        <v>1</v>
      </c>
      <c r="V849" t="s">
        <v>2115</v>
      </c>
      <c r="W849" t="str">
        <f>+IF(V849="","",IF(MID(V849,1,3)="ECE","UNICO",IF(V849="FINES",CONCATENATE("R",IF(OR(C849="16",C849="21",C849="22",C849="23"),"16212223",IF(OR(C849="15",C849="17",C849="24",C849="25"),"15172425",C849))),IF(V849="CEBAS","UNICO",IF(VALUE(C849)&lt;=11,"AMBA","INTERIOR")))))</f>
        <v>INTERIOR</v>
      </c>
      <c r="X849" s="20" t="str">
        <f>+IF(V849="","-",CONCATENATE(V849,"_",W849))</f>
        <v>EPA_INTERIOR</v>
      </c>
      <c r="Y849" s="59">
        <v>0.34976816726358312</v>
      </c>
      <c r="Z849" t="str">
        <f>+IFERROR(VLOOKUP(H849,#REF!,2,FALSE),"-")</f>
        <v>-</v>
      </c>
      <c r="AA849" t="s">
        <v>2394</v>
      </c>
      <c r="AB849" t="str">
        <f>+IF(W849="","-",IF(W849="UNICO","CENSO","MUESTRA"))</f>
        <v>MUESTRA</v>
      </c>
      <c r="AC849" t="s">
        <v>2397</v>
      </c>
      <c r="AD849" t="s">
        <v>134</v>
      </c>
    </row>
    <row r="850" spans="1:30" x14ac:dyDescent="0.25">
      <c r="A850" s="5" t="str">
        <f t="shared" si="13"/>
        <v>0008DE0710</v>
      </c>
      <c r="B850" s="23" t="s">
        <v>2119</v>
      </c>
      <c r="C850" t="s">
        <v>139</v>
      </c>
      <c r="D850" t="s">
        <v>312</v>
      </c>
      <c r="E850" t="s">
        <v>314</v>
      </c>
      <c r="F850">
        <v>611895</v>
      </c>
      <c r="G850">
        <v>0</v>
      </c>
      <c r="H850" t="s">
        <v>318</v>
      </c>
      <c r="I850" t="s">
        <v>20</v>
      </c>
      <c r="J850" t="s">
        <v>74</v>
      </c>
      <c r="K850" t="s">
        <v>21</v>
      </c>
      <c r="M850" t="s">
        <v>18002</v>
      </c>
      <c r="N850" t="s">
        <v>22</v>
      </c>
      <c r="O850" t="s">
        <v>23</v>
      </c>
      <c r="P850" t="s">
        <v>26</v>
      </c>
      <c r="Q850" t="s">
        <v>27</v>
      </c>
      <c r="R850" s="13">
        <v>75</v>
      </c>
      <c r="S850" s="13">
        <v>8</v>
      </c>
      <c r="T850" s="21">
        <v>1</v>
      </c>
      <c r="V850" t="s">
        <v>2115</v>
      </c>
      <c r="W850" t="str">
        <f>+IF(V850="","",IF(MID(V850,1,3)="ECE","UNICO",IF(V850="FINES",CONCATENATE("R",IF(OR(C850="16",C850="21",C850="22",C850="23"),"16212223",IF(OR(C850="15",C850="17",C850="24",C850="25"),"15172425",C850))),IF(V850="CEBAS","UNICO",IF(VALUE(C850)&lt;=11,"AMBA","INTERIOR")))))</f>
        <v>INTERIOR</v>
      </c>
      <c r="X850" s="20" t="str">
        <f>+IF(V850="","-",CONCATENATE(V850,"_",W850))</f>
        <v>EPA_INTERIOR</v>
      </c>
      <c r="Y850" s="59">
        <v>0.35225696613391239</v>
      </c>
      <c r="Z850" t="str">
        <f>+IFERROR(VLOOKUP(H850,#REF!,2,FALSE),"-")</f>
        <v>-</v>
      </c>
      <c r="AA850" t="s">
        <v>2394</v>
      </c>
      <c r="AB850" t="str">
        <f>+IF(W850="","-",IF(W850="UNICO","CENSO","MUESTRA"))</f>
        <v>MUESTRA</v>
      </c>
      <c r="AC850" t="s">
        <v>2398</v>
      </c>
      <c r="AD850" t="s">
        <v>134</v>
      </c>
    </row>
    <row r="851" spans="1:30" x14ac:dyDescent="0.25">
      <c r="A851" s="5" t="str">
        <f t="shared" si="13"/>
        <v>0043DE0703</v>
      </c>
      <c r="B851" s="23" t="s">
        <v>2119</v>
      </c>
      <c r="C851" t="s">
        <v>161</v>
      </c>
      <c r="D851" t="s">
        <v>677</v>
      </c>
      <c r="E851" t="s">
        <v>678</v>
      </c>
      <c r="F851">
        <v>605101</v>
      </c>
      <c r="G851">
        <v>0</v>
      </c>
      <c r="H851" t="s">
        <v>711</v>
      </c>
      <c r="I851" t="s">
        <v>20</v>
      </c>
      <c r="J851" t="s">
        <v>74</v>
      </c>
      <c r="K851" t="s">
        <v>21</v>
      </c>
      <c r="M851" t="s">
        <v>17957</v>
      </c>
      <c r="N851" t="s">
        <v>22</v>
      </c>
      <c r="O851" t="s">
        <v>23</v>
      </c>
      <c r="P851" t="s">
        <v>26</v>
      </c>
      <c r="Q851" t="s">
        <v>27</v>
      </c>
      <c r="R851" s="13">
        <v>160</v>
      </c>
      <c r="S851" s="13">
        <v>10</v>
      </c>
      <c r="T851" s="21">
        <v>1</v>
      </c>
      <c r="V851" t="s">
        <v>2115</v>
      </c>
      <c r="W851" t="str">
        <f>+IF(V851="","",IF(MID(V851,1,3)="ECE","UNICO",IF(V851="FINES",CONCATENATE("R",IF(OR(C851="16",C851="21",C851="22",C851="23"),"16212223",IF(OR(C851="15",C851="17",C851="24",C851="25"),"15172425",C851))),IF(V851="CEBAS","UNICO",IF(VALUE(C851)&lt;=11,"AMBA","INTERIOR")))))</f>
        <v>INTERIOR</v>
      </c>
      <c r="X851" s="20" t="str">
        <f>+IF(V851="","-",CONCATENATE(V851,"_",W851))</f>
        <v>EPA_INTERIOR</v>
      </c>
      <c r="Y851" s="59">
        <v>0.35617067813873288</v>
      </c>
      <c r="Z851" t="str">
        <f>+IFERROR(VLOOKUP(H851,#REF!,2,FALSE),"-")</f>
        <v>-</v>
      </c>
      <c r="AA851" t="s">
        <v>2394</v>
      </c>
      <c r="AB851" t="str">
        <f>+IF(W851="","-",IF(W851="UNICO","CENSO","MUESTRA"))</f>
        <v>MUESTRA</v>
      </c>
      <c r="AC851" t="s">
        <v>2397</v>
      </c>
      <c r="AD851" t="s">
        <v>134</v>
      </c>
    </row>
    <row r="852" spans="1:30" x14ac:dyDescent="0.25">
      <c r="A852" s="5" t="str">
        <f t="shared" si="13"/>
        <v>0065DE0701</v>
      </c>
      <c r="B852" s="23" t="s">
        <v>2119</v>
      </c>
      <c r="C852" t="s">
        <v>280</v>
      </c>
      <c r="D852" t="s">
        <v>1047</v>
      </c>
      <c r="E852" t="s">
        <v>1048</v>
      </c>
      <c r="F852">
        <v>608119</v>
      </c>
      <c r="G852">
        <v>0</v>
      </c>
      <c r="H852" t="s">
        <v>1050</v>
      </c>
      <c r="I852" t="s">
        <v>20</v>
      </c>
      <c r="J852" t="s">
        <v>74</v>
      </c>
      <c r="K852" t="s">
        <v>21</v>
      </c>
      <c r="M852" t="s">
        <v>17822</v>
      </c>
      <c r="N852" t="s">
        <v>22</v>
      </c>
      <c r="O852" t="s">
        <v>23</v>
      </c>
      <c r="P852" t="s">
        <v>26</v>
      </c>
      <c r="Q852" t="s">
        <v>27</v>
      </c>
      <c r="R852" s="13">
        <v>81</v>
      </c>
      <c r="S852" s="13">
        <v>4</v>
      </c>
      <c r="T852" s="21">
        <v>1</v>
      </c>
      <c r="V852" t="s">
        <v>2115</v>
      </c>
      <c r="W852" t="str">
        <f>+IF(V852="","",IF(MID(V852,1,3)="ECE","UNICO",IF(V852="FINES",CONCATENATE("R",IF(OR(C852="16",C852="21",C852="22",C852="23"),"16212223",IF(OR(C852="15",C852="17",C852="24",C852="25"),"15172425",C852))),IF(V852="CEBAS","UNICO",IF(VALUE(C852)&lt;=11,"AMBA","INTERIOR")))))</f>
        <v>INTERIOR</v>
      </c>
      <c r="X852" s="20" t="str">
        <f>+IF(V852="","-",CONCATENATE(V852,"_",W852))</f>
        <v>EPA_INTERIOR</v>
      </c>
      <c r="Y852" s="59">
        <v>0.35774970385763383</v>
      </c>
      <c r="Z852" t="str">
        <f>+IFERROR(VLOOKUP(H852,#REF!,2,FALSE),"-")</f>
        <v>-</v>
      </c>
      <c r="AA852" t="s">
        <v>2394</v>
      </c>
      <c r="AB852" t="str">
        <f>+IF(W852="","-",IF(W852="UNICO","CENSO","MUESTRA"))</f>
        <v>MUESTRA</v>
      </c>
      <c r="AC852" t="s">
        <v>2397</v>
      </c>
      <c r="AD852" t="s">
        <v>134</v>
      </c>
    </row>
    <row r="853" spans="1:30" x14ac:dyDescent="0.25">
      <c r="A853" s="5" t="str">
        <f t="shared" si="13"/>
        <v>0029DE0702</v>
      </c>
      <c r="B853" s="23" t="s">
        <v>2119</v>
      </c>
      <c r="C853" t="s">
        <v>280</v>
      </c>
      <c r="D853" t="s">
        <v>542</v>
      </c>
      <c r="E853" t="s">
        <v>543</v>
      </c>
      <c r="F853">
        <v>607782</v>
      </c>
      <c r="G853">
        <v>0</v>
      </c>
      <c r="H853" t="s">
        <v>545</v>
      </c>
      <c r="I853" t="s">
        <v>20</v>
      </c>
      <c r="J853" t="s">
        <v>74</v>
      </c>
      <c r="K853" t="s">
        <v>21</v>
      </c>
      <c r="M853" t="s">
        <v>17958</v>
      </c>
      <c r="N853" t="s">
        <v>22</v>
      </c>
      <c r="O853" t="s">
        <v>23</v>
      </c>
      <c r="P853" t="s">
        <v>26</v>
      </c>
      <c r="Q853" t="s">
        <v>27</v>
      </c>
      <c r="R853" s="13">
        <v>93</v>
      </c>
      <c r="S853" s="13">
        <v>9</v>
      </c>
      <c r="T853" s="21">
        <v>1</v>
      </c>
      <c r="V853" t="s">
        <v>2115</v>
      </c>
      <c r="W853" t="str">
        <f>+IF(V853="","",IF(MID(V853,1,3)="ECE","UNICO",IF(V853="FINES",CONCATENATE("R",IF(OR(C853="16",C853="21",C853="22",C853="23"),"16212223",IF(OR(C853="15",C853="17",C853="24",C853="25"),"15172425",C853))),IF(V853="CEBAS","UNICO",IF(VALUE(C853)&lt;=11,"AMBA","INTERIOR")))))</f>
        <v>INTERIOR</v>
      </c>
      <c r="X853" s="20" t="str">
        <f>+IF(V853="","-",CONCATENATE(V853,"_",W853))</f>
        <v>EPA_INTERIOR</v>
      </c>
      <c r="Y853" s="59">
        <v>0.35894751037870137</v>
      </c>
      <c r="Z853" t="str">
        <f>+IFERROR(VLOOKUP(H853,#REF!,2,FALSE),"-")</f>
        <v>-</v>
      </c>
      <c r="AA853" t="s">
        <v>2394</v>
      </c>
      <c r="AB853" t="str">
        <f>+IF(W853="","-",IF(W853="UNICO","CENSO","MUESTRA"))</f>
        <v>MUESTRA</v>
      </c>
      <c r="AC853" t="s">
        <v>2397</v>
      </c>
      <c r="AD853" t="s">
        <v>134</v>
      </c>
    </row>
    <row r="854" spans="1:30" x14ac:dyDescent="0.25">
      <c r="A854" s="5" t="str">
        <f t="shared" si="13"/>
        <v>0102DE0704</v>
      </c>
      <c r="B854" s="23" t="s">
        <v>2119</v>
      </c>
      <c r="C854" t="s">
        <v>242</v>
      </c>
      <c r="D854" t="s">
        <v>239</v>
      </c>
      <c r="E854" t="s">
        <v>1713</v>
      </c>
      <c r="F854">
        <v>605214</v>
      </c>
      <c r="G854">
        <v>0</v>
      </c>
      <c r="H854" t="s">
        <v>1721</v>
      </c>
      <c r="I854" t="s">
        <v>20</v>
      </c>
      <c r="J854" t="s">
        <v>74</v>
      </c>
      <c r="K854" t="s">
        <v>21</v>
      </c>
      <c r="M854" t="s">
        <v>17826</v>
      </c>
      <c r="N854" t="s">
        <v>22</v>
      </c>
      <c r="O854" t="s">
        <v>23</v>
      </c>
      <c r="P854" t="s">
        <v>26</v>
      </c>
      <c r="Q854" t="s">
        <v>27</v>
      </c>
      <c r="R854" s="13">
        <v>49</v>
      </c>
      <c r="S854" s="13">
        <v>4</v>
      </c>
      <c r="T854" s="21">
        <v>1</v>
      </c>
      <c r="V854" t="s">
        <v>2115</v>
      </c>
      <c r="W854" t="str">
        <f>+IF(V854="","",IF(MID(V854,1,3)="ECE","UNICO",IF(V854="FINES",CONCATENATE("R",IF(OR(C854="16",C854="21",C854="22",C854="23"),"16212223",IF(OR(C854="15",C854="17",C854="24",C854="25"),"15172425",C854))),IF(V854="CEBAS","UNICO",IF(VALUE(C854)&lt;=11,"AMBA","INTERIOR")))))</f>
        <v>INTERIOR</v>
      </c>
      <c r="X854" s="20" t="str">
        <f>+IF(V854="","-",CONCATENATE(V854,"_",W854))</f>
        <v>EPA_INTERIOR</v>
      </c>
      <c r="Y854" s="59">
        <v>0.36007107628716362</v>
      </c>
      <c r="Z854" t="str">
        <f>+IFERROR(VLOOKUP(H854,#REF!,2,FALSE),"-")</f>
        <v>-</v>
      </c>
      <c r="AA854" t="s">
        <v>2394</v>
      </c>
      <c r="AB854" t="str">
        <f>+IF(W854="","-",IF(W854="UNICO","CENSO","MUESTRA"))</f>
        <v>MUESTRA</v>
      </c>
      <c r="AC854" t="s">
        <v>2398</v>
      </c>
      <c r="AD854" t="s">
        <v>134</v>
      </c>
    </row>
    <row r="855" spans="1:30" x14ac:dyDescent="0.25">
      <c r="A855" s="5" t="str">
        <f t="shared" si="13"/>
        <v>0024DE0701</v>
      </c>
      <c r="B855" s="23" t="s">
        <v>2119</v>
      </c>
      <c r="C855" t="s">
        <v>417</v>
      </c>
      <c r="D855" t="s">
        <v>502</v>
      </c>
      <c r="E855" t="s">
        <v>503</v>
      </c>
      <c r="F855">
        <v>624583</v>
      </c>
      <c r="G855">
        <v>0</v>
      </c>
      <c r="H855" t="s">
        <v>505</v>
      </c>
      <c r="I855" t="s">
        <v>20</v>
      </c>
      <c r="J855" t="s">
        <v>74</v>
      </c>
      <c r="K855" t="s">
        <v>21</v>
      </c>
      <c r="M855" t="s">
        <v>2247</v>
      </c>
      <c r="N855" t="s">
        <v>22</v>
      </c>
      <c r="O855" t="s">
        <v>23</v>
      </c>
      <c r="P855" t="s">
        <v>26</v>
      </c>
      <c r="Q855" t="s">
        <v>27</v>
      </c>
      <c r="R855" s="13">
        <v>58</v>
      </c>
      <c r="S855" s="13">
        <v>6</v>
      </c>
      <c r="T855" s="21">
        <v>1</v>
      </c>
      <c r="V855" t="s">
        <v>2115</v>
      </c>
      <c r="W855" t="str">
        <f>+IF(V855="","",IF(MID(V855,1,3)="ECE","UNICO",IF(V855="FINES",CONCATENATE("R",IF(OR(C855="16",C855="21",C855="22",C855="23"),"16212223",IF(OR(C855="15",C855="17",C855="24",C855="25"),"15172425",C855))),IF(V855="CEBAS","UNICO",IF(VALUE(C855)&lt;=11,"AMBA","INTERIOR")))))</f>
        <v>INTERIOR</v>
      </c>
      <c r="X855" s="20" t="str">
        <f>+IF(V855="","-",CONCATENATE(V855,"_",W855))</f>
        <v>EPA_INTERIOR</v>
      </c>
      <c r="Y855" s="59">
        <v>0.36396006345748899</v>
      </c>
      <c r="Z855" t="str">
        <f>+IFERROR(VLOOKUP(H855,#REF!,2,FALSE),"-")</f>
        <v>-</v>
      </c>
      <c r="AA855" t="s">
        <v>2394</v>
      </c>
      <c r="AB855" t="str">
        <f>+IF(W855="","-",IF(W855="UNICO","CENSO","MUESTRA"))</f>
        <v>MUESTRA</v>
      </c>
      <c r="AC855" t="s">
        <v>2398</v>
      </c>
      <c r="AD855" t="s">
        <v>134</v>
      </c>
    </row>
    <row r="856" spans="1:30" x14ac:dyDescent="0.25">
      <c r="A856" s="5" t="str">
        <f t="shared" si="13"/>
        <v>0075DE0703</v>
      </c>
      <c r="B856" s="23" t="s">
        <v>2119</v>
      </c>
      <c r="C856" t="s">
        <v>242</v>
      </c>
      <c r="D856" t="s">
        <v>1350</v>
      </c>
      <c r="E856" t="s">
        <v>1351</v>
      </c>
      <c r="F856">
        <v>610527</v>
      </c>
      <c r="G856">
        <v>0</v>
      </c>
      <c r="H856" t="s">
        <v>1353</v>
      </c>
      <c r="I856" t="s">
        <v>20</v>
      </c>
      <c r="J856" t="s">
        <v>74</v>
      </c>
      <c r="K856" t="s">
        <v>21</v>
      </c>
      <c r="M856" t="s">
        <v>17990</v>
      </c>
      <c r="N856" t="s">
        <v>22</v>
      </c>
      <c r="O856" t="s">
        <v>23</v>
      </c>
      <c r="P856" t="s">
        <v>26</v>
      </c>
      <c r="Q856" t="s">
        <v>27</v>
      </c>
      <c r="R856" s="13">
        <v>76</v>
      </c>
      <c r="S856" s="13">
        <v>6</v>
      </c>
      <c r="T856" s="21">
        <v>1</v>
      </c>
      <c r="V856" t="s">
        <v>2115</v>
      </c>
      <c r="W856" t="str">
        <f>+IF(V856="","",IF(MID(V856,1,3)="ECE","UNICO",IF(V856="FINES",CONCATENATE("R",IF(OR(C856="16",C856="21",C856="22",C856="23"),"16212223",IF(OR(C856="15",C856="17",C856="24",C856="25"),"15172425",C856))),IF(V856="CEBAS","UNICO",IF(VALUE(C856)&lt;=11,"AMBA","INTERIOR")))))</f>
        <v>INTERIOR</v>
      </c>
      <c r="X856" s="20" t="str">
        <f>+IF(V856="","-",CONCATENATE(V856,"_",W856))</f>
        <v>EPA_INTERIOR</v>
      </c>
      <c r="Y856" s="59">
        <v>0.36941897028531778</v>
      </c>
      <c r="Z856" t="str">
        <f>+IFERROR(VLOOKUP(H856,#REF!,2,FALSE),"-")</f>
        <v>-</v>
      </c>
      <c r="AA856" t="s">
        <v>2394</v>
      </c>
      <c r="AB856" t="str">
        <f>+IF(W856="","-",IF(W856="UNICO","CENSO","MUESTRA"))</f>
        <v>MUESTRA</v>
      </c>
      <c r="AC856" t="s">
        <v>2398</v>
      </c>
      <c r="AD856" t="s">
        <v>134</v>
      </c>
    </row>
    <row r="857" spans="1:30" x14ac:dyDescent="0.25">
      <c r="A857" s="5" t="str">
        <f t="shared" si="13"/>
        <v>0102DE0705</v>
      </c>
      <c r="B857" s="23" t="s">
        <v>2119</v>
      </c>
      <c r="C857" t="s">
        <v>242</v>
      </c>
      <c r="D857" t="s">
        <v>239</v>
      </c>
      <c r="E857" t="s">
        <v>1713</v>
      </c>
      <c r="F857">
        <v>624566</v>
      </c>
      <c r="G857">
        <v>0</v>
      </c>
      <c r="H857" t="s">
        <v>1725</v>
      </c>
      <c r="I857" t="s">
        <v>20</v>
      </c>
      <c r="J857" t="s">
        <v>74</v>
      </c>
      <c r="K857" t="s">
        <v>21</v>
      </c>
      <c r="M857" t="s">
        <v>17778</v>
      </c>
      <c r="N857" t="s">
        <v>136</v>
      </c>
      <c r="O857" t="s">
        <v>23</v>
      </c>
      <c r="P857" t="s">
        <v>26</v>
      </c>
      <c r="Q857" t="s">
        <v>27</v>
      </c>
      <c r="R857" s="13">
        <v>40</v>
      </c>
      <c r="S857" s="13">
        <v>3</v>
      </c>
      <c r="T857" s="21">
        <v>1</v>
      </c>
      <c r="V857" t="s">
        <v>2115</v>
      </c>
      <c r="W857" t="str">
        <f>+IF(V857="","",IF(MID(V857,1,3)="ECE","UNICO",IF(V857="FINES",CONCATENATE("R",IF(OR(C857="16",C857="21",C857="22",C857="23"),"16212223",IF(OR(C857="15",C857="17",C857="24",C857="25"),"15172425",C857))),IF(V857="CEBAS","UNICO",IF(VALUE(C857)&lt;=11,"AMBA","INTERIOR")))))</f>
        <v>INTERIOR</v>
      </c>
      <c r="X857" s="20" t="str">
        <f>+IF(V857="","-",CONCATENATE(V857,"_",W857))</f>
        <v>EPA_INTERIOR</v>
      </c>
      <c r="Y857" s="59">
        <v>0.37225774557966929</v>
      </c>
      <c r="Z857" t="str">
        <f>+IFERROR(VLOOKUP(H857,#REF!,2,FALSE),"-")</f>
        <v>-</v>
      </c>
      <c r="AA857" t="s">
        <v>2394</v>
      </c>
      <c r="AB857" t="str">
        <f>+IF(W857="","-",IF(W857="UNICO","CENSO","MUESTRA"))</f>
        <v>MUESTRA</v>
      </c>
      <c r="AC857" t="s">
        <v>2397</v>
      </c>
      <c r="AD857" t="s">
        <v>134</v>
      </c>
    </row>
    <row r="858" spans="1:30" x14ac:dyDescent="0.25">
      <c r="A858" s="5" t="str">
        <f t="shared" si="13"/>
        <v>0077DE0703</v>
      </c>
      <c r="B858" s="23" t="s">
        <v>2119</v>
      </c>
      <c r="C858" t="s">
        <v>157</v>
      </c>
      <c r="D858" t="s">
        <v>387</v>
      </c>
      <c r="E858" t="s">
        <v>1380</v>
      </c>
      <c r="F858">
        <v>603629</v>
      </c>
      <c r="G858">
        <v>0</v>
      </c>
      <c r="H858" t="s">
        <v>1390</v>
      </c>
      <c r="I858" t="s">
        <v>20</v>
      </c>
      <c r="J858" t="s">
        <v>74</v>
      </c>
      <c r="K858" t="s">
        <v>21</v>
      </c>
      <c r="M858" t="s">
        <v>17991</v>
      </c>
      <c r="N858" t="s">
        <v>22</v>
      </c>
      <c r="O858" t="s">
        <v>23</v>
      </c>
      <c r="P858" t="s">
        <v>26</v>
      </c>
      <c r="Q858" t="s">
        <v>27</v>
      </c>
      <c r="R858" s="13">
        <v>339</v>
      </c>
      <c r="S858" s="13">
        <v>8</v>
      </c>
      <c r="T858" s="21">
        <v>1</v>
      </c>
      <c r="V858" t="s">
        <v>2115</v>
      </c>
      <c r="W858" t="str">
        <f>+IF(V858="","",IF(MID(V858,1,3)="ECE","UNICO",IF(V858="FINES",CONCATENATE("R",IF(OR(C858="16",C858="21",C858="22",C858="23"),"16212223",IF(OR(C858="15",C858="17",C858="24",C858="25"),"15172425",C858))),IF(V858="CEBAS","UNICO",IF(VALUE(C858)&lt;=11,"AMBA","INTERIOR")))))</f>
        <v>INTERIOR</v>
      </c>
      <c r="X858" s="20" t="str">
        <f>+IF(V858="","-",CONCATENATE(V858,"_",W858))</f>
        <v>EPA_INTERIOR</v>
      </c>
      <c r="Y858" s="59">
        <v>0.37288847016660792</v>
      </c>
      <c r="Z858" t="str">
        <f>+IFERROR(VLOOKUP(H858,#REF!,2,FALSE),"-")</f>
        <v>-</v>
      </c>
      <c r="AA858" t="s">
        <v>2394</v>
      </c>
      <c r="AB858" t="str">
        <f>+IF(W858="","-",IF(W858="UNICO","CENSO","MUESTRA"))</f>
        <v>MUESTRA</v>
      </c>
      <c r="AC858" t="s">
        <v>2398</v>
      </c>
      <c r="AD858" t="s">
        <v>134</v>
      </c>
    </row>
    <row r="859" spans="1:30" x14ac:dyDescent="0.25">
      <c r="A859" s="5" t="str">
        <f t="shared" si="13"/>
        <v>0013DE0701</v>
      </c>
      <c r="B859" s="23" t="s">
        <v>2119</v>
      </c>
      <c r="C859" t="s">
        <v>141</v>
      </c>
      <c r="D859" t="s">
        <v>409</v>
      </c>
      <c r="E859" t="s">
        <v>411</v>
      </c>
      <c r="F859">
        <v>602654</v>
      </c>
      <c r="G859">
        <v>0</v>
      </c>
      <c r="H859" t="s">
        <v>413</v>
      </c>
      <c r="I859" t="s">
        <v>20</v>
      </c>
      <c r="J859" t="s">
        <v>74</v>
      </c>
      <c r="K859" t="s">
        <v>21</v>
      </c>
      <c r="M859" t="s">
        <v>17937</v>
      </c>
      <c r="N859" t="s">
        <v>22</v>
      </c>
      <c r="O859" t="s">
        <v>23</v>
      </c>
      <c r="P859" t="s">
        <v>26</v>
      </c>
      <c r="Q859" t="s">
        <v>27</v>
      </c>
      <c r="R859" s="13">
        <v>22</v>
      </c>
      <c r="S859" s="13">
        <v>2</v>
      </c>
      <c r="T859" s="21">
        <v>1</v>
      </c>
      <c r="V859" t="s">
        <v>2115</v>
      </c>
      <c r="W859" t="str">
        <f>+IF(V859="","",IF(MID(V859,1,3)="ECE","UNICO",IF(V859="FINES",CONCATENATE("R",IF(OR(C859="16",C859="21",C859="22",C859="23"),"16212223",IF(OR(C859="15",C859="17",C859="24",C859="25"),"15172425",C859))),IF(V859="CEBAS","UNICO",IF(VALUE(C859)&lt;=11,"AMBA","INTERIOR")))))</f>
        <v>INTERIOR</v>
      </c>
      <c r="X859" s="20" t="str">
        <f>+IF(V859="","-",CONCATENATE(V859,"_",W859))</f>
        <v>EPA_INTERIOR</v>
      </c>
      <c r="Y859" s="59">
        <v>0.37542850800922939</v>
      </c>
      <c r="Z859" t="str">
        <f>+IFERROR(VLOOKUP(H859,#REF!,2,FALSE),"-")</f>
        <v>-</v>
      </c>
      <c r="AA859" t="s">
        <v>2394</v>
      </c>
      <c r="AB859" t="str">
        <f>+IF(W859="","-",IF(W859="UNICO","CENSO","MUESTRA"))</f>
        <v>MUESTRA</v>
      </c>
      <c r="AC859" t="s">
        <v>2398</v>
      </c>
      <c r="AD859" t="s">
        <v>134</v>
      </c>
    </row>
    <row r="860" spans="1:30" x14ac:dyDescent="0.25">
      <c r="A860" s="5" t="str">
        <f t="shared" si="13"/>
        <v>0048DE0701</v>
      </c>
      <c r="B860" s="23" t="s">
        <v>2119</v>
      </c>
      <c r="C860" t="s">
        <v>83</v>
      </c>
      <c r="D860" t="s">
        <v>828</v>
      </c>
      <c r="E860" t="s">
        <v>829</v>
      </c>
      <c r="F860">
        <v>624456</v>
      </c>
      <c r="G860">
        <v>0</v>
      </c>
      <c r="H860" t="s">
        <v>830</v>
      </c>
      <c r="I860" t="s">
        <v>20</v>
      </c>
      <c r="J860" t="s">
        <v>74</v>
      </c>
      <c r="K860" t="s">
        <v>21</v>
      </c>
      <c r="M860" t="s">
        <v>2247</v>
      </c>
      <c r="N860" t="s">
        <v>22</v>
      </c>
      <c r="O860" t="s">
        <v>23</v>
      </c>
      <c r="P860" t="s">
        <v>26</v>
      </c>
      <c r="Q860" t="s">
        <v>27</v>
      </c>
      <c r="R860" s="13">
        <v>73</v>
      </c>
      <c r="S860" s="13">
        <v>6</v>
      </c>
      <c r="T860" s="21">
        <v>1</v>
      </c>
      <c r="V860" t="s">
        <v>2115</v>
      </c>
      <c r="W860" t="str">
        <f>+IF(V860="","",IF(MID(V860,1,3)="ECE","UNICO",IF(V860="FINES",CONCATENATE("R",IF(OR(C860="16",C860="21",C860="22",C860="23"),"16212223",IF(OR(C860="15",C860="17",C860="24",C860="25"),"15172425",C860))),IF(V860="CEBAS","UNICO",IF(VALUE(C860)&lt;=11,"AMBA","INTERIOR")))))</f>
        <v>INTERIOR</v>
      </c>
      <c r="X860" s="20" t="str">
        <f>+IF(V860="","-",CONCATENATE(V860,"_",W860))</f>
        <v>EPA_INTERIOR</v>
      </c>
      <c r="Y860" s="59">
        <v>0.38650169163136872</v>
      </c>
      <c r="Z860" t="str">
        <f>+IFERROR(VLOOKUP(H860,#REF!,2,FALSE),"-")</f>
        <v>-</v>
      </c>
      <c r="AA860" t="s">
        <v>2394</v>
      </c>
      <c r="AB860" t="str">
        <f>+IF(W860="","-",IF(W860="UNICO","CENSO","MUESTRA"))</f>
        <v>MUESTRA</v>
      </c>
      <c r="AC860" t="s">
        <v>2397</v>
      </c>
      <c r="AD860" t="s">
        <v>134</v>
      </c>
    </row>
    <row r="861" spans="1:30" x14ac:dyDescent="0.25">
      <c r="A861" s="5" t="str">
        <f t="shared" si="13"/>
        <v>0090DE0701</v>
      </c>
      <c r="B861" s="23" t="s">
        <v>2119</v>
      </c>
      <c r="C861" t="s">
        <v>354</v>
      </c>
      <c r="D861" t="s">
        <v>1547</v>
      </c>
      <c r="E861" t="s">
        <v>1548</v>
      </c>
      <c r="F861">
        <v>601754</v>
      </c>
      <c r="G861">
        <v>0</v>
      </c>
      <c r="H861" t="s">
        <v>1549</v>
      </c>
      <c r="I861" t="s">
        <v>20</v>
      </c>
      <c r="J861" t="s">
        <v>74</v>
      </c>
      <c r="K861" t="s">
        <v>21</v>
      </c>
      <c r="M861" t="s">
        <v>17959</v>
      </c>
      <c r="N861" t="s">
        <v>22</v>
      </c>
      <c r="O861" t="s">
        <v>23</v>
      </c>
      <c r="P861" t="s">
        <v>26</v>
      </c>
      <c r="Q861" t="s">
        <v>27</v>
      </c>
      <c r="R861" s="13">
        <v>48</v>
      </c>
      <c r="S861" s="13">
        <v>4</v>
      </c>
      <c r="T861" s="21">
        <v>1</v>
      </c>
      <c r="V861" t="s">
        <v>2115</v>
      </c>
      <c r="W861" t="str">
        <f>+IF(V861="","",IF(MID(V861,1,3)="ECE","UNICO",IF(V861="FINES",CONCATENATE("R",IF(OR(C861="16",C861="21",C861="22",C861="23"),"16212223",IF(OR(C861="15",C861="17",C861="24",C861="25"),"15172425",C861))),IF(V861="CEBAS","UNICO",IF(VALUE(C861)&lt;=11,"AMBA","INTERIOR")))))</f>
        <v>INTERIOR</v>
      </c>
      <c r="X861" s="20" t="str">
        <f>+IF(V861="","-",CONCATENATE(V861,"_",W861))</f>
        <v>EPA_INTERIOR</v>
      </c>
      <c r="Y861" s="59">
        <v>0.39381005151851761</v>
      </c>
      <c r="Z861" t="str">
        <f>+IFERROR(VLOOKUP(H861,#REF!,2,FALSE),"-")</f>
        <v>-</v>
      </c>
      <c r="AA861" t="s">
        <v>2394</v>
      </c>
      <c r="AB861" t="str">
        <f>+IF(W861="","-",IF(W861="UNICO","CENSO","MUESTRA"))</f>
        <v>MUESTRA</v>
      </c>
      <c r="AC861" t="s">
        <v>2397</v>
      </c>
      <c r="AD861" t="s">
        <v>134</v>
      </c>
    </row>
    <row r="862" spans="1:30" x14ac:dyDescent="0.25">
      <c r="A862" s="5" t="str">
        <f t="shared" si="13"/>
        <v>0040DE0701</v>
      </c>
      <c r="B862" s="23" t="s">
        <v>2119</v>
      </c>
      <c r="C862" t="s">
        <v>280</v>
      </c>
      <c r="D862" t="s">
        <v>662</v>
      </c>
      <c r="E862" t="s">
        <v>663</v>
      </c>
      <c r="F862">
        <v>600991</v>
      </c>
      <c r="G862">
        <v>0</v>
      </c>
      <c r="H862" t="s">
        <v>665</v>
      </c>
      <c r="I862" t="s">
        <v>20</v>
      </c>
      <c r="J862" t="s">
        <v>74</v>
      </c>
      <c r="K862" t="s">
        <v>21</v>
      </c>
      <c r="M862" t="s">
        <v>17838</v>
      </c>
      <c r="N862" t="s">
        <v>22</v>
      </c>
      <c r="O862" t="s">
        <v>23</v>
      </c>
      <c r="P862" t="s">
        <v>26</v>
      </c>
      <c r="Q862" t="s">
        <v>27</v>
      </c>
      <c r="R862" s="13">
        <v>56</v>
      </c>
      <c r="S862" s="13">
        <v>4</v>
      </c>
      <c r="T862" s="21">
        <v>1</v>
      </c>
      <c r="V862" t="s">
        <v>2115</v>
      </c>
      <c r="W862" t="str">
        <f>+IF(V862="","",IF(MID(V862,1,3)="ECE","UNICO",IF(V862="FINES",CONCATENATE("R",IF(OR(C862="16",C862="21",C862="22",C862="23"),"16212223",IF(OR(C862="15",C862="17",C862="24",C862="25"),"15172425",C862))),IF(V862="CEBAS","UNICO",IF(VALUE(C862)&lt;=11,"AMBA","INTERIOR")))))</f>
        <v>INTERIOR</v>
      </c>
      <c r="X862" s="20" t="str">
        <f>+IF(V862="","-",CONCATENATE(V862,"_",W862))</f>
        <v>EPA_INTERIOR</v>
      </c>
      <c r="Y862" s="59">
        <v>0.40391754633501958</v>
      </c>
      <c r="Z862" t="str">
        <f>+IFERROR(VLOOKUP(H862,#REF!,2,FALSE),"-")</f>
        <v>-</v>
      </c>
      <c r="AA862" t="s">
        <v>2394</v>
      </c>
      <c r="AB862" t="str">
        <f>+IF(W862="","-",IF(W862="UNICO","CENSO","MUESTRA"))</f>
        <v>MUESTRA</v>
      </c>
      <c r="AC862" t="s">
        <v>2397</v>
      </c>
      <c r="AD862" t="s">
        <v>134</v>
      </c>
    </row>
    <row r="863" spans="1:30" x14ac:dyDescent="0.25">
      <c r="A863" s="5" t="str">
        <f t="shared" si="13"/>
        <v>0027DE0702</v>
      </c>
      <c r="B863" s="23" t="s">
        <v>2119</v>
      </c>
      <c r="C863" t="s">
        <v>142</v>
      </c>
      <c r="D863" t="s">
        <v>525</v>
      </c>
      <c r="E863" t="s">
        <v>526</v>
      </c>
      <c r="F863">
        <v>606035</v>
      </c>
      <c r="G863">
        <v>0</v>
      </c>
      <c r="H863" t="s">
        <v>528</v>
      </c>
      <c r="I863" t="s">
        <v>20</v>
      </c>
      <c r="J863" t="s">
        <v>74</v>
      </c>
      <c r="K863" t="s">
        <v>21</v>
      </c>
      <c r="M863" t="s">
        <v>17960</v>
      </c>
      <c r="N863" t="s">
        <v>22</v>
      </c>
      <c r="O863" t="s">
        <v>23</v>
      </c>
      <c r="P863" t="s">
        <v>26</v>
      </c>
      <c r="Q863" t="s">
        <v>27</v>
      </c>
      <c r="R863" s="13">
        <v>69</v>
      </c>
      <c r="S863" s="13">
        <v>4</v>
      </c>
      <c r="T863" s="21">
        <v>1</v>
      </c>
      <c r="V863" t="s">
        <v>2115</v>
      </c>
      <c r="W863" t="str">
        <f>+IF(V863="","",IF(MID(V863,1,3)="ECE","UNICO",IF(V863="FINES",CONCATENATE("R",IF(OR(C863="16",C863="21",C863="22",C863="23"),"16212223",IF(OR(C863="15",C863="17",C863="24",C863="25"),"15172425",C863))),IF(V863="CEBAS","UNICO",IF(VALUE(C863)&lt;=11,"AMBA","INTERIOR")))))</f>
        <v>INTERIOR</v>
      </c>
      <c r="X863" s="20" t="str">
        <f>+IF(V863="","-",CONCATENATE(V863,"_",W863))</f>
        <v>EPA_INTERIOR</v>
      </c>
      <c r="Y863" s="59">
        <v>0.410165988300976</v>
      </c>
      <c r="Z863" t="str">
        <f>+IFERROR(VLOOKUP(H863,#REF!,2,FALSE),"-")</f>
        <v>-</v>
      </c>
      <c r="AA863" t="s">
        <v>2394</v>
      </c>
      <c r="AB863" t="str">
        <f>+IF(W863="","-",IF(W863="UNICO","CENSO","MUESTRA"))</f>
        <v>MUESTRA</v>
      </c>
      <c r="AC863" t="s">
        <v>2398</v>
      </c>
      <c r="AD863" t="s">
        <v>134</v>
      </c>
    </row>
    <row r="864" spans="1:30" x14ac:dyDescent="0.25">
      <c r="A864" s="5" t="str">
        <f t="shared" si="13"/>
        <v>0108DE0701</v>
      </c>
      <c r="B864" s="23" t="s">
        <v>2119</v>
      </c>
      <c r="C864" t="s">
        <v>354</v>
      </c>
      <c r="D864" t="s">
        <v>631</v>
      </c>
      <c r="E864" t="s">
        <v>1763</v>
      </c>
      <c r="F864">
        <v>600026</v>
      </c>
      <c r="G864">
        <v>0</v>
      </c>
      <c r="H864" t="s">
        <v>1766</v>
      </c>
      <c r="I864" t="s">
        <v>20</v>
      </c>
      <c r="J864" t="s">
        <v>74</v>
      </c>
      <c r="K864" t="s">
        <v>21</v>
      </c>
      <c r="M864" t="s">
        <v>17961</v>
      </c>
      <c r="N864" t="s">
        <v>22</v>
      </c>
      <c r="O864" t="s">
        <v>23</v>
      </c>
      <c r="P864" t="s">
        <v>26</v>
      </c>
      <c r="Q864" t="s">
        <v>27</v>
      </c>
      <c r="R864" s="13">
        <v>23</v>
      </c>
      <c r="S864" s="13">
        <v>4</v>
      </c>
      <c r="T864" s="21">
        <v>1</v>
      </c>
      <c r="V864" t="s">
        <v>2115</v>
      </c>
      <c r="W864" t="str">
        <f>+IF(V864="","",IF(MID(V864,1,3)="ECE","UNICO",IF(V864="FINES",CONCATENATE("R",IF(OR(C864="16",C864="21",C864="22",C864="23"),"16212223",IF(OR(C864="15",C864="17",C864="24",C864="25"),"15172425",C864))),IF(V864="CEBAS","UNICO",IF(VALUE(C864)&lt;=11,"AMBA","INTERIOR")))))</f>
        <v>INTERIOR</v>
      </c>
      <c r="X864" s="20" t="str">
        <f>+IF(V864="","-",CONCATENATE(V864,"_",W864))</f>
        <v>EPA_INTERIOR</v>
      </c>
      <c r="Y864" s="59">
        <v>0.41564283480769709</v>
      </c>
      <c r="Z864" t="str">
        <f>+IFERROR(VLOOKUP(H864,#REF!,2,FALSE),"-")</f>
        <v>-</v>
      </c>
      <c r="AA864" t="s">
        <v>2394</v>
      </c>
      <c r="AB864" t="str">
        <f>+IF(W864="","-",IF(W864="UNICO","CENSO","MUESTRA"))</f>
        <v>MUESTRA</v>
      </c>
      <c r="AC864" t="s">
        <v>2398</v>
      </c>
      <c r="AD864" t="s">
        <v>134</v>
      </c>
    </row>
    <row r="865" spans="1:30" x14ac:dyDescent="0.25">
      <c r="A865" s="5" t="str">
        <f t="shared" si="13"/>
        <v>0058DE0701</v>
      </c>
      <c r="B865" s="23" t="s">
        <v>2119</v>
      </c>
      <c r="C865" t="s">
        <v>83</v>
      </c>
      <c r="D865" t="s">
        <v>931</v>
      </c>
      <c r="E865" t="s">
        <v>932</v>
      </c>
      <c r="F865">
        <v>604238</v>
      </c>
      <c r="G865">
        <v>0</v>
      </c>
      <c r="H865" t="s">
        <v>933</v>
      </c>
      <c r="I865" t="s">
        <v>20</v>
      </c>
      <c r="J865" t="s">
        <v>74</v>
      </c>
      <c r="K865" t="s">
        <v>21</v>
      </c>
      <c r="M865" t="s">
        <v>17793</v>
      </c>
      <c r="N865" t="s">
        <v>22</v>
      </c>
      <c r="O865" t="s">
        <v>23</v>
      </c>
      <c r="P865" t="s">
        <v>26</v>
      </c>
      <c r="Q865" t="s">
        <v>27</v>
      </c>
      <c r="R865" s="13">
        <v>93</v>
      </c>
      <c r="S865" s="13">
        <v>6</v>
      </c>
      <c r="T865" s="21">
        <v>1</v>
      </c>
      <c r="V865" t="s">
        <v>2115</v>
      </c>
      <c r="W865" t="str">
        <f>+IF(V865="","",IF(MID(V865,1,3)="ECE","UNICO",IF(V865="FINES",CONCATENATE("R",IF(OR(C865="16",C865="21",C865="22",C865="23"),"16212223",IF(OR(C865="15",C865="17",C865="24",C865="25"),"15172425",C865))),IF(V865="CEBAS","UNICO",IF(VALUE(C865)&lt;=11,"AMBA","INTERIOR")))))</f>
        <v>INTERIOR</v>
      </c>
      <c r="X865" s="20" t="str">
        <f>+IF(V865="","-",CONCATENATE(V865,"_",W865))</f>
        <v>EPA_INTERIOR</v>
      </c>
      <c r="Y865" s="59">
        <v>0.42005503433091301</v>
      </c>
      <c r="Z865" t="str">
        <f>+IFERROR(VLOOKUP(H865,#REF!,2,FALSE),"-")</f>
        <v>-</v>
      </c>
      <c r="AA865" t="s">
        <v>2394</v>
      </c>
      <c r="AB865" t="str">
        <f>+IF(W865="","-",IF(W865="UNICO","CENSO","MUESTRA"))</f>
        <v>MUESTRA</v>
      </c>
      <c r="AC865" t="s">
        <v>2397</v>
      </c>
      <c r="AD865" t="s">
        <v>134</v>
      </c>
    </row>
    <row r="866" spans="1:30" x14ac:dyDescent="0.25">
      <c r="A866" s="5" t="str">
        <f t="shared" si="13"/>
        <v>0043DE0704</v>
      </c>
      <c r="B866" s="23" t="s">
        <v>2119</v>
      </c>
      <c r="C866" t="s">
        <v>161</v>
      </c>
      <c r="D866" t="s">
        <v>677</v>
      </c>
      <c r="E866" t="s">
        <v>678</v>
      </c>
      <c r="F866">
        <v>609273</v>
      </c>
      <c r="G866">
        <v>0</v>
      </c>
      <c r="H866" t="s">
        <v>705</v>
      </c>
      <c r="I866" t="s">
        <v>20</v>
      </c>
      <c r="J866" t="s">
        <v>74</v>
      </c>
      <c r="K866" t="s">
        <v>21</v>
      </c>
      <c r="M866" t="s">
        <v>17962</v>
      </c>
      <c r="N866" t="s">
        <v>22</v>
      </c>
      <c r="O866" t="s">
        <v>82</v>
      </c>
      <c r="P866" t="s">
        <v>26</v>
      </c>
      <c r="Q866" t="s">
        <v>27</v>
      </c>
      <c r="R866" s="13">
        <v>130</v>
      </c>
      <c r="S866" s="13">
        <v>11</v>
      </c>
      <c r="T866" s="21">
        <v>1</v>
      </c>
      <c r="V866" t="s">
        <v>2115</v>
      </c>
      <c r="W866" t="str">
        <f>+IF(V866="","",IF(MID(V866,1,3)="ECE","UNICO",IF(V866="FINES",CONCATENATE("R",IF(OR(C866="16",C866="21",C866="22",C866="23"),"16212223",IF(OR(C866="15",C866="17",C866="24",C866="25"),"15172425",C866))),IF(V866="CEBAS","UNICO",IF(VALUE(C866)&lt;=11,"AMBA","INTERIOR")))))</f>
        <v>INTERIOR</v>
      </c>
      <c r="X866" s="20" t="str">
        <f>+IF(V866="","-",CONCATENATE(V866,"_",W866))</f>
        <v>EPA_INTERIOR</v>
      </c>
      <c r="Y866" s="59">
        <v>0.4219912196460523</v>
      </c>
      <c r="Z866" t="str">
        <f>+IFERROR(VLOOKUP(H866,#REF!,2,FALSE),"-")</f>
        <v>-</v>
      </c>
      <c r="AA866" t="s">
        <v>2394</v>
      </c>
      <c r="AB866" t="str">
        <f>+IF(W866="","-",IF(W866="UNICO","CENSO","MUESTRA"))</f>
        <v>MUESTRA</v>
      </c>
      <c r="AC866" t="s">
        <v>2398</v>
      </c>
      <c r="AD866" t="s">
        <v>134</v>
      </c>
    </row>
    <row r="867" spans="1:30" x14ac:dyDescent="0.25">
      <c r="A867" s="5" t="str">
        <f t="shared" si="13"/>
        <v>0019DE0701</v>
      </c>
      <c r="B867" s="23" t="s">
        <v>2119</v>
      </c>
      <c r="C867" t="s">
        <v>153</v>
      </c>
      <c r="D867" t="s">
        <v>475</v>
      </c>
      <c r="E867" t="s">
        <v>476</v>
      </c>
      <c r="F867">
        <v>606895</v>
      </c>
      <c r="G867">
        <v>0</v>
      </c>
      <c r="H867" t="s">
        <v>478</v>
      </c>
      <c r="I867" t="s">
        <v>20</v>
      </c>
      <c r="J867" t="s">
        <v>74</v>
      </c>
      <c r="K867" t="s">
        <v>21</v>
      </c>
      <c r="M867" t="s">
        <v>2247</v>
      </c>
      <c r="N867" t="s">
        <v>22</v>
      </c>
      <c r="O867" t="s">
        <v>23</v>
      </c>
      <c r="P867" t="s">
        <v>26</v>
      </c>
      <c r="Q867" t="s">
        <v>27</v>
      </c>
      <c r="R867" s="13">
        <v>16</v>
      </c>
      <c r="S867" s="13">
        <v>2</v>
      </c>
      <c r="T867" s="21">
        <v>1</v>
      </c>
      <c r="V867" t="s">
        <v>2115</v>
      </c>
      <c r="W867" t="str">
        <f>+IF(V867="","",IF(MID(V867,1,3)="ECE","UNICO",IF(V867="FINES",CONCATENATE("R",IF(OR(C867="16",C867="21",C867="22",C867="23"),"16212223",IF(OR(C867="15",C867="17",C867="24",C867="25"),"15172425",C867))),IF(V867="CEBAS","UNICO",IF(VALUE(C867)&lt;=11,"AMBA","INTERIOR")))))</f>
        <v>INTERIOR</v>
      </c>
      <c r="X867" s="20" t="str">
        <f>+IF(V867="","-",CONCATENATE(V867,"_",W867))</f>
        <v>EPA_INTERIOR</v>
      </c>
      <c r="Y867" s="59">
        <v>0.42419148342950003</v>
      </c>
      <c r="Z867" t="str">
        <f>+IFERROR(VLOOKUP(H867,#REF!,2,FALSE),"-")</f>
        <v>-</v>
      </c>
      <c r="AA867" t="s">
        <v>2394</v>
      </c>
      <c r="AB867" t="str">
        <f>+IF(W867="","-",IF(W867="UNICO","CENSO","MUESTRA"))</f>
        <v>MUESTRA</v>
      </c>
      <c r="AC867" t="s">
        <v>2397</v>
      </c>
      <c r="AD867" t="s">
        <v>134</v>
      </c>
    </row>
    <row r="868" spans="1:30" x14ac:dyDescent="0.25">
      <c r="A868" s="5" t="str">
        <f t="shared" si="13"/>
        <v>0097DE0723</v>
      </c>
      <c r="B868" s="23" t="s">
        <v>2119</v>
      </c>
      <c r="C868" t="s">
        <v>88</v>
      </c>
      <c r="D868" t="s">
        <v>1620</v>
      </c>
      <c r="E868" t="s">
        <v>1621</v>
      </c>
      <c r="F868">
        <v>604560</v>
      </c>
      <c r="G868">
        <v>0</v>
      </c>
      <c r="H868" t="s">
        <v>1625</v>
      </c>
      <c r="I868" t="s">
        <v>20</v>
      </c>
      <c r="J868" t="s">
        <v>74</v>
      </c>
      <c r="K868" t="s">
        <v>21</v>
      </c>
      <c r="M868" t="s">
        <v>17963</v>
      </c>
      <c r="N868" t="s">
        <v>22</v>
      </c>
      <c r="O868" t="s">
        <v>23</v>
      </c>
      <c r="P868" t="s">
        <v>26</v>
      </c>
      <c r="Q868" t="s">
        <v>27</v>
      </c>
      <c r="R868" s="13">
        <v>65</v>
      </c>
      <c r="S868" s="13">
        <v>4</v>
      </c>
      <c r="T868" s="21">
        <v>1</v>
      </c>
      <c r="V868" t="s">
        <v>2115</v>
      </c>
      <c r="W868" t="str">
        <f>+IF(V868="","",IF(MID(V868,1,3)="ECE","UNICO",IF(V868="FINES",CONCATENATE("R",IF(OR(C868="16",C868="21",C868="22",C868="23"),"16212223",IF(OR(C868="15",C868="17",C868="24",C868="25"),"15172425",C868))),IF(V868="CEBAS","UNICO",IF(VALUE(C868)&lt;=11,"AMBA","INTERIOR")))))</f>
        <v>INTERIOR</v>
      </c>
      <c r="X868" s="20" t="str">
        <f>+IF(V868="","-",CONCATENATE(V868,"_",W868))</f>
        <v>EPA_INTERIOR</v>
      </c>
      <c r="Y868" s="59">
        <v>0.4311719574034214</v>
      </c>
      <c r="Z868" t="str">
        <f>+IFERROR(VLOOKUP(H868,#REF!,2,FALSE),"-")</f>
        <v>-</v>
      </c>
      <c r="AA868" t="s">
        <v>2394</v>
      </c>
      <c r="AB868" t="str">
        <f>+IF(W868="","-",IF(W868="UNICO","CENSO","MUESTRA"))</f>
        <v>MUESTRA</v>
      </c>
      <c r="AC868" t="s">
        <v>2398</v>
      </c>
      <c r="AD868" t="s">
        <v>134</v>
      </c>
    </row>
    <row r="869" spans="1:30" x14ac:dyDescent="0.25">
      <c r="A869" s="5" t="str">
        <f t="shared" si="13"/>
        <v>0060DE0701</v>
      </c>
      <c r="B869" s="23" t="s">
        <v>2119</v>
      </c>
      <c r="C869" t="s">
        <v>242</v>
      </c>
      <c r="D869" t="s">
        <v>943</v>
      </c>
      <c r="E869" t="s">
        <v>944</v>
      </c>
      <c r="F869">
        <v>601739</v>
      </c>
      <c r="G869">
        <v>0</v>
      </c>
      <c r="H869" t="s">
        <v>948</v>
      </c>
      <c r="I869" t="s">
        <v>20</v>
      </c>
      <c r="J869" t="s">
        <v>74</v>
      </c>
      <c r="K869" t="s">
        <v>21</v>
      </c>
      <c r="M869" t="s">
        <v>17964</v>
      </c>
      <c r="N869" t="s">
        <v>22</v>
      </c>
      <c r="O869" t="s">
        <v>23</v>
      </c>
      <c r="P869" t="s">
        <v>26</v>
      </c>
      <c r="Q869" t="s">
        <v>27</v>
      </c>
      <c r="R869" s="13">
        <v>41</v>
      </c>
      <c r="S869" s="13">
        <v>3</v>
      </c>
      <c r="T869" s="21">
        <v>1</v>
      </c>
      <c r="V869" t="s">
        <v>2115</v>
      </c>
      <c r="W869" t="str">
        <f>+IF(V869="","",IF(MID(V869,1,3)="ECE","UNICO",IF(V869="FINES",CONCATENATE("R",IF(OR(C869="16",C869="21",C869="22",C869="23"),"16212223",IF(OR(C869="15",C869="17",C869="24",C869="25"),"15172425",C869))),IF(V869="CEBAS","UNICO",IF(VALUE(C869)&lt;=11,"AMBA","INTERIOR")))))</f>
        <v>INTERIOR</v>
      </c>
      <c r="X869" s="20" t="str">
        <f>+IF(V869="","-",CONCATENATE(V869,"_",W869))</f>
        <v>EPA_INTERIOR</v>
      </c>
      <c r="Y869" s="59">
        <v>0.43975249085670859</v>
      </c>
      <c r="Z869" t="str">
        <f>+IFERROR(VLOOKUP(H869,#REF!,2,FALSE),"-")</f>
        <v>-</v>
      </c>
      <c r="AA869" t="s">
        <v>2394</v>
      </c>
      <c r="AB869" t="str">
        <f>+IF(W869="","-",IF(W869="UNICO","CENSO","MUESTRA"))</f>
        <v>MUESTRA</v>
      </c>
      <c r="AC869" t="s">
        <v>2398</v>
      </c>
      <c r="AD869" t="s">
        <v>134</v>
      </c>
    </row>
    <row r="870" spans="1:30" x14ac:dyDescent="0.25">
      <c r="A870" s="5" t="str">
        <f t="shared" si="13"/>
        <v>0043DE0701</v>
      </c>
      <c r="B870" s="23" t="s">
        <v>2119</v>
      </c>
      <c r="C870" t="s">
        <v>161</v>
      </c>
      <c r="D870" t="s">
        <v>677</v>
      </c>
      <c r="E870" t="s">
        <v>678</v>
      </c>
      <c r="F870">
        <v>609144</v>
      </c>
      <c r="G870">
        <v>0</v>
      </c>
      <c r="H870" t="s">
        <v>690</v>
      </c>
      <c r="I870" t="s">
        <v>20</v>
      </c>
      <c r="J870" t="s">
        <v>74</v>
      </c>
      <c r="K870" t="s">
        <v>21</v>
      </c>
      <c r="M870" t="s">
        <v>17965</v>
      </c>
      <c r="N870" t="s">
        <v>22</v>
      </c>
      <c r="O870" t="s">
        <v>23</v>
      </c>
      <c r="P870" t="s">
        <v>26</v>
      </c>
      <c r="Q870" t="s">
        <v>27</v>
      </c>
      <c r="R870" s="13">
        <v>110</v>
      </c>
      <c r="S870" s="13">
        <v>8</v>
      </c>
      <c r="T870" s="21">
        <v>1</v>
      </c>
      <c r="V870" t="s">
        <v>2115</v>
      </c>
      <c r="W870" t="str">
        <f>+IF(V870="","",IF(MID(V870,1,3)="ECE","UNICO",IF(V870="FINES",CONCATENATE("R",IF(OR(C870="16",C870="21",C870="22",C870="23"),"16212223",IF(OR(C870="15",C870="17",C870="24",C870="25"),"15172425",C870))),IF(V870="CEBAS","UNICO",IF(VALUE(C870)&lt;=11,"AMBA","INTERIOR")))))</f>
        <v>INTERIOR</v>
      </c>
      <c r="X870" s="20" t="str">
        <f>+IF(V870="","-",CONCATENATE(V870,"_",W870))</f>
        <v>EPA_INTERIOR</v>
      </c>
      <c r="Y870" s="59">
        <v>0.4401802064643966</v>
      </c>
      <c r="Z870" t="str">
        <f>+IFERROR(VLOOKUP(H870,#REF!,2,FALSE),"-")</f>
        <v>-</v>
      </c>
      <c r="AA870" t="s">
        <v>2394</v>
      </c>
      <c r="AB870" t="str">
        <f>+IF(W870="","-",IF(W870="UNICO","CENSO","MUESTRA"))</f>
        <v>MUESTRA</v>
      </c>
      <c r="AC870" t="s">
        <v>2397</v>
      </c>
      <c r="AD870" t="s">
        <v>134</v>
      </c>
    </row>
    <row r="871" spans="1:30" x14ac:dyDescent="0.25">
      <c r="A871" s="5" t="str">
        <f t="shared" si="13"/>
        <v>0123DE0701</v>
      </c>
      <c r="B871" s="23" t="s">
        <v>2119</v>
      </c>
      <c r="C871" t="s">
        <v>280</v>
      </c>
      <c r="D871" t="s">
        <v>395</v>
      </c>
      <c r="E871" t="s">
        <v>1951</v>
      </c>
      <c r="F871">
        <v>611940</v>
      </c>
      <c r="G871">
        <v>0</v>
      </c>
      <c r="H871" t="s">
        <v>1957</v>
      </c>
      <c r="I871" t="s">
        <v>20</v>
      </c>
      <c r="J871" t="s">
        <v>74</v>
      </c>
      <c r="K871" t="s">
        <v>21</v>
      </c>
      <c r="M871" t="s">
        <v>17966</v>
      </c>
      <c r="N871" t="s">
        <v>22</v>
      </c>
      <c r="O871" t="s">
        <v>23</v>
      </c>
      <c r="P871" t="s">
        <v>26</v>
      </c>
      <c r="Q871" t="s">
        <v>27</v>
      </c>
      <c r="R871" s="13">
        <v>53</v>
      </c>
      <c r="S871" s="13">
        <v>5</v>
      </c>
      <c r="T871" s="21">
        <v>1</v>
      </c>
      <c r="V871" t="s">
        <v>2115</v>
      </c>
      <c r="W871" t="str">
        <f>+IF(V871="","",IF(MID(V871,1,3)="ECE","UNICO",IF(V871="FINES",CONCATENATE("R",IF(OR(C871="16",C871="21",C871="22",C871="23"),"16212223",IF(OR(C871="15",C871="17",C871="24",C871="25"),"15172425",C871))),IF(V871="CEBAS","UNICO",IF(VALUE(C871)&lt;=11,"AMBA","INTERIOR")))))</f>
        <v>INTERIOR</v>
      </c>
      <c r="X871" s="20" t="str">
        <f>+IF(V871="","-",CONCATENATE(V871,"_",W871))</f>
        <v>EPA_INTERIOR</v>
      </c>
      <c r="Y871" s="59">
        <v>0.44125340458674311</v>
      </c>
      <c r="Z871" t="str">
        <f>+IFERROR(VLOOKUP(H871,#REF!,2,FALSE),"-")</f>
        <v>-</v>
      </c>
      <c r="AA871" t="s">
        <v>2394</v>
      </c>
      <c r="AB871" t="str">
        <f>+IF(W871="","-",IF(W871="UNICO","CENSO","MUESTRA"))</f>
        <v>MUESTRA</v>
      </c>
      <c r="AC871" t="s">
        <v>2398</v>
      </c>
      <c r="AD871" t="s">
        <v>134</v>
      </c>
    </row>
    <row r="872" spans="1:30" x14ac:dyDescent="0.25">
      <c r="A872" s="5" t="str">
        <f t="shared" si="13"/>
        <v>0011DE0701</v>
      </c>
      <c r="B872" s="23" t="s">
        <v>2119</v>
      </c>
      <c r="C872" t="s">
        <v>88</v>
      </c>
      <c r="D872" t="s">
        <v>84</v>
      </c>
      <c r="E872" t="s">
        <v>388</v>
      </c>
      <c r="F872">
        <v>613508</v>
      </c>
      <c r="G872">
        <v>0</v>
      </c>
      <c r="H872" t="s">
        <v>390</v>
      </c>
      <c r="I872" t="s">
        <v>20</v>
      </c>
      <c r="J872" t="s">
        <v>74</v>
      </c>
      <c r="K872" t="s">
        <v>21</v>
      </c>
      <c r="M872" t="s">
        <v>17992</v>
      </c>
      <c r="N872" t="s">
        <v>22</v>
      </c>
      <c r="O872" t="s">
        <v>23</v>
      </c>
      <c r="P872" t="s">
        <v>26</v>
      </c>
      <c r="Q872" t="s">
        <v>27</v>
      </c>
      <c r="R872" s="13">
        <v>81</v>
      </c>
      <c r="S872" s="13">
        <v>5</v>
      </c>
      <c r="T872" s="21">
        <v>1</v>
      </c>
      <c r="V872" t="s">
        <v>2115</v>
      </c>
      <c r="W872" t="str">
        <f>+IF(V872="","",IF(MID(V872,1,3)="ECE","UNICO",IF(V872="FINES",CONCATENATE("R",IF(OR(C872="16",C872="21",C872="22",C872="23"),"16212223",IF(OR(C872="15",C872="17",C872="24",C872="25"),"15172425",C872))),IF(V872="CEBAS","UNICO",IF(VALUE(C872)&lt;=11,"AMBA","INTERIOR")))))</f>
        <v>INTERIOR</v>
      </c>
      <c r="X872" s="20" t="str">
        <f>+IF(V872="","-",CONCATENATE(V872,"_",W872))</f>
        <v>EPA_INTERIOR</v>
      </c>
      <c r="Y872" s="59">
        <v>0.44164115915427338</v>
      </c>
      <c r="Z872" t="str">
        <f>+IFERROR(VLOOKUP(H872,#REF!,2,FALSE),"-")</f>
        <v>-</v>
      </c>
      <c r="AA872" t="s">
        <v>2394</v>
      </c>
      <c r="AB872" t="str">
        <f>+IF(W872="","-",IF(W872="UNICO","CENSO","MUESTRA"))</f>
        <v>MUESTRA</v>
      </c>
      <c r="AC872" t="s">
        <v>2397</v>
      </c>
      <c r="AD872" t="s">
        <v>134</v>
      </c>
    </row>
    <row r="873" spans="1:30" x14ac:dyDescent="0.25">
      <c r="A873" s="5" t="str">
        <f t="shared" si="13"/>
        <v>0079DE0702</v>
      </c>
      <c r="B873" s="23" t="s">
        <v>2119</v>
      </c>
      <c r="C873" t="s">
        <v>141</v>
      </c>
      <c r="D873" t="s">
        <v>1410</v>
      </c>
      <c r="E873" t="s">
        <v>1411</v>
      </c>
      <c r="F873">
        <v>604170</v>
      </c>
      <c r="G873">
        <v>0</v>
      </c>
      <c r="H873" t="s">
        <v>1420</v>
      </c>
      <c r="I873" t="s">
        <v>20</v>
      </c>
      <c r="J873" t="s">
        <v>74</v>
      </c>
      <c r="K873" t="s">
        <v>21</v>
      </c>
      <c r="M873" t="s">
        <v>17833</v>
      </c>
      <c r="N873" t="s">
        <v>22</v>
      </c>
      <c r="O873" t="s">
        <v>23</v>
      </c>
      <c r="P873" t="s">
        <v>26</v>
      </c>
      <c r="Q873" t="s">
        <v>27</v>
      </c>
      <c r="R873" s="13">
        <v>29</v>
      </c>
      <c r="S873" s="13">
        <v>3</v>
      </c>
      <c r="T873" s="21">
        <v>1</v>
      </c>
      <c r="V873" t="s">
        <v>2115</v>
      </c>
      <c r="W873" t="str">
        <f>+IF(V873="","",IF(MID(V873,1,3)="ECE","UNICO",IF(V873="FINES",CONCATENATE("R",IF(OR(C873="16",C873="21",C873="22",C873="23"),"16212223",IF(OR(C873="15",C873="17",C873="24",C873="25"),"15172425",C873))),IF(V873="CEBAS","UNICO",IF(VALUE(C873)&lt;=11,"AMBA","INTERIOR")))))</f>
        <v>INTERIOR</v>
      </c>
      <c r="X873" s="20" t="str">
        <f>+IF(V873="","-",CONCATENATE(V873,"_",W873))</f>
        <v>EPA_INTERIOR</v>
      </c>
      <c r="Y873" s="59">
        <v>0.4525199550039628</v>
      </c>
      <c r="Z873" t="str">
        <f>+IFERROR(VLOOKUP(H873,#REF!,2,FALSE),"-")</f>
        <v>-</v>
      </c>
      <c r="AA873" t="s">
        <v>2394</v>
      </c>
      <c r="AB873" t="str">
        <f>+IF(W873="","-",IF(W873="UNICO","CENSO","MUESTRA"))</f>
        <v>MUESTRA</v>
      </c>
      <c r="AC873" t="s">
        <v>2397</v>
      </c>
      <c r="AD873" t="s">
        <v>134</v>
      </c>
    </row>
    <row r="874" spans="1:30" x14ac:dyDescent="0.25">
      <c r="A874" s="5" t="str">
        <f t="shared" si="13"/>
        <v>0123DE0703</v>
      </c>
      <c r="B874" s="23" t="s">
        <v>2119</v>
      </c>
      <c r="C874" t="s">
        <v>280</v>
      </c>
      <c r="D874" t="s">
        <v>395</v>
      </c>
      <c r="E874" t="s">
        <v>1951</v>
      </c>
      <c r="F874">
        <v>607890</v>
      </c>
      <c r="G874">
        <v>0</v>
      </c>
      <c r="H874" t="s">
        <v>1954</v>
      </c>
      <c r="I874" t="s">
        <v>20</v>
      </c>
      <c r="J874" t="s">
        <v>74</v>
      </c>
      <c r="K874" t="s">
        <v>21</v>
      </c>
      <c r="M874" t="s">
        <v>17967</v>
      </c>
      <c r="N874" t="s">
        <v>22</v>
      </c>
      <c r="O874" t="s">
        <v>23</v>
      </c>
      <c r="P874" t="s">
        <v>26</v>
      </c>
      <c r="Q874" t="s">
        <v>27</v>
      </c>
      <c r="R874" s="13">
        <v>58</v>
      </c>
      <c r="S874" s="13">
        <v>6</v>
      </c>
      <c r="T874" s="21">
        <v>1</v>
      </c>
      <c r="V874" t="s">
        <v>2115</v>
      </c>
      <c r="W874" t="str">
        <f>+IF(V874="","",IF(MID(V874,1,3)="ECE","UNICO",IF(V874="FINES",CONCATENATE("R",IF(OR(C874="16",C874="21",C874="22",C874="23"),"16212223",IF(OR(C874="15",C874="17",C874="24",C874="25"),"15172425",C874))),IF(V874="CEBAS","UNICO",IF(VALUE(C874)&lt;=11,"AMBA","INTERIOR")))))</f>
        <v>INTERIOR</v>
      </c>
      <c r="X874" s="20" t="str">
        <f>+IF(V874="","-",CONCATENATE(V874,"_",W874))</f>
        <v>EPA_INTERIOR</v>
      </c>
      <c r="Y874" s="59">
        <v>0.45810457593516302</v>
      </c>
      <c r="Z874" t="str">
        <f>+IFERROR(VLOOKUP(H874,#REF!,2,FALSE),"-")</f>
        <v>-</v>
      </c>
      <c r="AA874" t="s">
        <v>2394</v>
      </c>
      <c r="AB874" t="str">
        <f>+IF(W874="","-",IF(W874="UNICO","CENSO","MUESTRA"))</f>
        <v>MUESTRA</v>
      </c>
      <c r="AC874" t="s">
        <v>2397</v>
      </c>
      <c r="AD874" t="s">
        <v>134</v>
      </c>
    </row>
    <row r="875" spans="1:30" x14ac:dyDescent="0.25">
      <c r="A875" s="5" t="str">
        <f t="shared" si="13"/>
        <v>0043DE0729</v>
      </c>
      <c r="B875" s="23" t="s">
        <v>2119</v>
      </c>
      <c r="C875" t="s">
        <v>161</v>
      </c>
      <c r="D875" t="s">
        <v>677</v>
      </c>
      <c r="E875" t="s">
        <v>678</v>
      </c>
      <c r="F875">
        <v>600256</v>
      </c>
      <c r="G875">
        <v>0</v>
      </c>
      <c r="H875" t="s">
        <v>693</v>
      </c>
      <c r="I875" t="s">
        <v>20</v>
      </c>
      <c r="J875" t="s">
        <v>74</v>
      </c>
      <c r="K875" t="s">
        <v>21</v>
      </c>
      <c r="M875" t="s">
        <v>17968</v>
      </c>
      <c r="N875" t="s">
        <v>22</v>
      </c>
      <c r="O875" t="s">
        <v>23</v>
      </c>
      <c r="P875" t="s">
        <v>26</v>
      </c>
      <c r="Q875" t="s">
        <v>27</v>
      </c>
      <c r="R875" s="13">
        <v>118</v>
      </c>
      <c r="S875" s="13">
        <v>9</v>
      </c>
      <c r="T875" s="21">
        <v>1</v>
      </c>
      <c r="V875" t="s">
        <v>2115</v>
      </c>
      <c r="W875" t="str">
        <f>+IF(V875="","",IF(MID(V875,1,3)="ECE","UNICO",IF(V875="FINES",CONCATENATE("R",IF(OR(C875="16",C875="21",C875="22",C875="23"),"16212223",IF(OR(C875="15",C875="17",C875="24",C875="25"),"15172425",C875))),IF(V875="CEBAS","UNICO",IF(VALUE(C875)&lt;=11,"AMBA","INTERIOR")))))</f>
        <v>INTERIOR</v>
      </c>
      <c r="X875" s="20" t="str">
        <f>+IF(V875="","-",CONCATENATE(V875,"_",W875))</f>
        <v>EPA_INTERIOR</v>
      </c>
      <c r="Y875" s="59">
        <v>0.46116229164891132</v>
      </c>
      <c r="Z875" t="str">
        <f>+IFERROR(VLOOKUP(H875,#REF!,2,FALSE),"-")</f>
        <v>-</v>
      </c>
      <c r="AA875" t="s">
        <v>2394</v>
      </c>
      <c r="AB875" t="str">
        <f>+IF(W875="","-",IF(W875="UNICO","CENSO","MUESTRA"))</f>
        <v>MUESTRA</v>
      </c>
      <c r="AC875" t="s">
        <v>2398</v>
      </c>
      <c r="AD875" t="s">
        <v>134</v>
      </c>
    </row>
    <row r="876" spans="1:30" x14ac:dyDescent="0.25">
      <c r="A876" s="5" t="str">
        <f t="shared" si="13"/>
        <v>0097DE0702</v>
      </c>
      <c r="B876" s="23" t="s">
        <v>2119</v>
      </c>
      <c r="C876" t="s">
        <v>88</v>
      </c>
      <c r="D876" t="s">
        <v>1620</v>
      </c>
      <c r="E876" t="s">
        <v>1621</v>
      </c>
      <c r="F876">
        <v>600821</v>
      </c>
      <c r="G876">
        <v>0</v>
      </c>
      <c r="H876" t="s">
        <v>1631</v>
      </c>
      <c r="I876" t="s">
        <v>20</v>
      </c>
      <c r="J876" t="s">
        <v>74</v>
      </c>
      <c r="K876" t="s">
        <v>21</v>
      </c>
      <c r="M876" t="s">
        <v>17999</v>
      </c>
      <c r="N876" t="s">
        <v>22</v>
      </c>
      <c r="O876" t="s">
        <v>23</v>
      </c>
      <c r="P876" t="s">
        <v>26</v>
      </c>
      <c r="Q876" t="s">
        <v>27</v>
      </c>
      <c r="R876" s="13">
        <v>46</v>
      </c>
      <c r="S876" s="13">
        <v>3</v>
      </c>
      <c r="T876" s="21">
        <v>1</v>
      </c>
      <c r="V876" t="s">
        <v>2115</v>
      </c>
      <c r="W876" t="str">
        <f>+IF(V876="","",IF(MID(V876,1,3)="ECE","UNICO",IF(V876="FINES",CONCATENATE("R",IF(OR(C876="16",C876="21",C876="22",C876="23"),"16212223",IF(OR(C876="15",C876="17",C876="24",C876="25"),"15172425",C876))),IF(V876="CEBAS","UNICO",IF(VALUE(C876)&lt;=11,"AMBA","INTERIOR")))))</f>
        <v>INTERIOR</v>
      </c>
      <c r="X876" s="20" t="str">
        <f>+IF(V876="","-",CONCATENATE(V876,"_",W876))</f>
        <v>EPA_INTERIOR</v>
      </c>
      <c r="Y876" s="59">
        <v>0.47042978515750478</v>
      </c>
      <c r="Z876" t="str">
        <f>+IFERROR(VLOOKUP(H876,#REF!,2,FALSE),"-")</f>
        <v>-</v>
      </c>
      <c r="AA876" t="s">
        <v>2394</v>
      </c>
      <c r="AB876" t="str">
        <f>+IF(W876="","-",IF(W876="UNICO","CENSO","MUESTRA"))</f>
        <v>MUESTRA</v>
      </c>
      <c r="AC876" t="s">
        <v>2398</v>
      </c>
      <c r="AD876" t="s">
        <v>134</v>
      </c>
    </row>
    <row r="877" spans="1:30" x14ac:dyDescent="0.25">
      <c r="A877" s="5" t="str">
        <f t="shared" si="13"/>
        <v>0098DE0701</v>
      </c>
      <c r="B877" s="23" t="s">
        <v>2119</v>
      </c>
      <c r="C877" t="s">
        <v>88</v>
      </c>
      <c r="D877" t="s">
        <v>1652</v>
      </c>
      <c r="E877" t="s">
        <v>1653</v>
      </c>
      <c r="F877">
        <v>607570</v>
      </c>
      <c r="G877">
        <v>0</v>
      </c>
      <c r="H877" t="s">
        <v>1658</v>
      </c>
      <c r="I877" t="s">
        <v>20</v>
      </c>
      <c r="J877" t="s">
        <v>74</v>
      </c>
      <c r="K877" t="s">
        <v>21</v>
      </c>
      <c r="M877" t="s">
        <v>17969</v>
      </c>
      <c r="N877" t="s">
        <v>22</v>
      </c>
      <c r="O877" t="s">
        <v>23</v>
      </c>
      <c r="P877" t="s">
        <v>26</v>
      </c>
      <c r="Q877" t="s">
        <v>27</v>
      </c>
      <c r="R877" s="13">
        <v>166</v>
      </c>
      <c r="S877" s="13">
        <v>12</v>
      </c>
      <c r="T877" s="21">
        <v>1</v>
      </c>
      <c r="V877" t="s">
        <v>2115</v>
      </c>
      <c r="W877" t="str">
        <f>+IF(V877="","",IF(MID(V877,1,3)="ECE","UNICO",IF(V877="FINES",CONCATENATE("R",IF(OR(C877="16",C877="21",C877="22",C877="23"),"16212223",IF(OR(C877="15",C877="17",C877="24",C877="25"),"15172425",C877))),IF(V877="CEBAS","UNICO",IF(VALUE(C877)&lt;=11,"AMBA","INTERIOR")))))</f>
        <v>INTERIOR</v>
      </c>
      <c r="X877" s="20" t="str">
        <f>+IF(V877="","-",CONCATENATE(V877,"_",W877))</f>
        <v>EPA_INTERIOR</v>
      </c>
      <c r="Y877" s="59">
        <v>0.47219316543717132</v>
      </c>
      <c r="Z877" t="str">
        <f>+IFERROR(VLOOKUP(H877,#REF!,2,FALSE),"-")</f>
        <v>-</v>
      </c>
      <c r="AA877" t="s">
        <v>2394</v>
      </c>
      <c r="AB877" t="str">
        <f>+IF(W877="","-",IF(W877="UNICO","CENSO","MUESTRA"))</f>
        <v>MUESTRA</v>
      </c>
      <c r="AC877" t="s">
        <v>2398</v>
      </c>
      <c r="AD877" t="s">
        <v>134</v>
      </c>
    </row>
    <row r="878" spans="1:30" x14ac:dyDescent="0.25">
      <c r="A878" s="5" t="str">
        <f t="shared" si="13"/>
        <v>0125DE0701</v>
      </c>
      <c r="B878" s="23" t="s">
        <v>2119</v>
      </c>
      <c r="C878" t="s">
        <v>280</v>
      </c>
      <c r="D878" t="s">
        <v>287</v>
      </c>
      <c r="E878" t="s">
        <v>1969</v>
      </c>
      <c r="F878">
        <v>613151</v>
      </c>
      <c r="G878">
        <v>0</v>
      </c>
      <c r="H878" t="s">
        <v>1971</v>
      </c>
      <c r="I878" t="s">
        <v>20</v>
      </c>
      <c r="J878" t="s">
        <v>74</v>
      </c>
      <c r="K878" t="s">
        <v>21</v>
      </c>
      <c r="M878" t="s">
        <v>17970</v>
      </c>
      <c r="N878" t="s">
        <v>22</v>
      </c>
      <c r="O878" t="s">
        <v>23</v>
      </c>
      <c r="P878" t="s">
        <v>26</v>
      </c>
      <c r="Q878" t="s">
        <v>27</v>
      </c>
      <c r="R878" s="13">
        <v>105</v>
      </c>
      <c r="S878" s="13">
        <v>9</v>
      </c>
      <c r="T878" s="21">
        <v>1</v>
      </c>
      <c r="V878" t="s">
        <v>2115</v>
      </c>
      <c r="W878" t="str">
        <f>+IF(V878="","",IF(MID(V878,1,3)="ECE","UNICO",IF(V878="FINES",CONCATENATE("R",IF(OR(C878="16",C878="21",C878="22",C878="23"),"16212223",IF(OR(C878="15",C878="17",C878="24",C878="25"),"15172425",C878))),IF(V878="CEBAS","UNICO",IF(VALUE(C878)&lt;=11,"AMBA","INTERIOR")))))</f>
        <v>INTERIOR</v>
      </c>
      <c r="X878" s="20" t="str">
        <f>+IF(V878="","-",CONCATENATE(V878,"_",W878))</f>
        <v>EPA_INTERIOR</v>
      </c>
      <c r="Y878" s="59">
        <v>0.49071606229513121</v>
      </c>
      <c r="Z878" t="str">
        <f>+IFERROR(VLOOKUP(H878,#REF!,2,FALSE),"-")</f>
        <v>-</v>
      </c>
      <c r="AA878" t="s">
        <v>2394</v>
      </c>
      <c r="AB878" t="str">
        <f>+IF(W878="","-",IF(W878="UNICO","CENSO","MUESTRA"))</f>
        <v>MUESTRA</v>
      </c>
      <c r="AC878" t="s">
        <v>2397</v>
      </c>
      <c r="AD878" t="s">
        <v>134</v>
      </c>
    </row>
    <row r="879" spans="1:30" x14ac:dyDescent="0.25">
      <c r="A879" s="5" t="str">
        <f t="shared" si="13"/>
        <v>0009DE0702</v>
      </c>
      <c r="B879" s="23" t="s">
        <v>2119</v>
      </c>
      <c r="C879" t="s">
        <v>242</v>
      </c>
      <c r="D879" t="s">
        <v>359</v>
      </c>
      <c r="E879" t="s">
        <v>361</v>
      </c>
      <c r="F879">
        <v>606175</v>
      </c>
      <c r="G879">
        <v>0</v>
      </c>
      <c r="H879" t="s">
        <v>367</v>
      </c>
      <c r="I879" t="s">
        <v>20</v>
      </c>
      <c r="J879" t="s">
        <v>74</v>
      </c>
      <c r="K879" t="s">
        <v>21</v>
      </c>
      <c r="M879" t="s">
        <v>17971</v>
      </c>
      <c r="N879" t="s">
        <v>22</v>
      </c>
      <c r="O879" t="s">
        <v>23</v>
      </c>
      <c r="P879" t="s">
        <v>26</v>
      </c>
      <c r="Q879" t="s">
        <v>27</v>
      </c>
      <c r="R879" s="13">
        <v>127</v>
      </c>
      <c r="S879" s="13">
        <v>7</v>
      </c>
      <c r="T879" s="21">
        <v>1</v>
      </c>
      <c r="V879" t="s">
        <v>2115</v>
      </c>
      <c r="W879" t="str">
        <f>+IF(V879="","",IF(MID(V879,1,3)="ECE","UNICO",IF(V879="FINES",CONCATENATE("R",IF(OR(C879="16",C879="21",C879="22",C879="23"),"16212223",IF(OR(C879="15",C879="17",C879="24",C879="25"),"15172425",C879))),IF(V879="CEBAS","UNICO",IF(VALUE(C879)&lt;=11,"AMBA","INTERIOR")))))</f>
        <v>INTERIOR</v>
      </c>
      <c r="X879" s="20" t="str">
        <f>+IF(V879="","-",CONCATENATE(V879,"_",W879))</f>
        <v>EPA_INTERIOR</v>
      </c>
      <c r="Y879" s="59">
        <v>0.4947671906815635</v>
      </c>
      <c r="Z879" t="str">
        <f>+IFERROR(VLOOKUP(H879,#REF!,2,FALSE),"-")</f>
        <v>-</v>
      </c>
      <c r="AA879" t="s">
        <v>2394</v>
      </c>
      <c r="AB879" t="str">
        <f>+IF(W879="","-",IF(W879="UNICO","CENSO","MUESTRA"))</f>
        <v>MUESTRA</v>
      </c>
      <c r="AC879" t="s">
        <v>2397</v>
      </c>
      <c r="AD879" t="s">
        <v>134</v>
      </c>
    </row>
    <row r="880" spans="1:30" x14ac:dyDescent="0.25">
      <c r="A880" s="5" t="str">
        <f t="shared" si="13"/>
        <v>0102DE0702</v>
      </c>
      <c r="B880" s="23" t="s">
        <v>2119</v>
      </c>
      <c r="C880" t="s">
        <v>242</v>
      </c>
      <c r="D880" t="s">
        <v>239</v>
      </c>
      <c r="E880" t="s">
        <v>1713</v>
      </c>
      <c r="F880">
        <v>604248</v>
      </c>
      <c r="G880">
        <v>0</v>
      </c>
      <c r="H880" t="s">
        <v>1717</v>
      </c>
      <c r="I880" t="s">
        <v>20</v>
      </c>
      <c r="J880" t="s">
        <v>74</v>
      </c>
      <c r="K880" t="s">
        <v>21</v>
      </c>
      <c r="M880" t="s">
        <v>17833</v>
      </c>
      <c r="N880" t="s">
        <v>22</v>
      </c>
      <c r="O880" t="s">
        <v>23</v>
      </c>
      <c r="P880" t="s">
        <v>26</v>
      </c>
      <c r="Q880" t="s">
        <v>27</v>
      </c>
      <c r="R880" s="13">
        <v>90</v>
      </c>
      <c r="S880" s="13">
        <v>9</v>
      </c>
      <c r="T880" s="21">
        <v>1</v>
      </c>
      <c r="V880" t="s">
        <v>2115</v>
      </c>
      <c r="W880" t="str">
        <f>+IF(V880="","",IF(MID(V880,1,3)="ECE","UNICO",IF(V880="FINES",CONCATENATE("R",IF(OR(C880="16",C880="21",C880="22",C880="23"),"16212223",IF(OR(C880="15",C880="17",C880="24",C880="25"),"15172425",C880))),IF(V880="CEBAS","UNICO",IF(VALUE(C880)&lt;=11,"AMBA","INTERIOR")))))</f>
        <v>INTERIOR</v>
      </c>
      <c r="X880" s="20" t="str">
        <f>+IF(V880="","-",CONCATENATE(V880,"_",W880))</f>
        <v>EPA_INTERIOR</v>
      </c>
      <c r="Y880" s="59">
        <v>0.52119292922922078</v>
      </c>
      <c r="Z880" t="str">
        <f>+IFERROR(VLOOKUP(H880,#REF!,2,FALSE),"-")</f>
        <v>-</v>
      </c>
      <c r="AA880" t="s">
        <v>2394</v>
      </c>
      <c r="AB880" t="str">
        <f>+IF(W880="","-",IF(W880="UNICO","CENSO","MUESTRA"))</f>
        <v>MUESTRA</v>
      </c>
      <c r="AC880" t="s">
        <v>2397</v>
      </c>
      <c r="AD880" t="s">
        <v>134</v>
      </c>
    </row>
    <row r="881" spans="1:30" x14ac:dyDescent="0.25">
      <c r="A881" s="5" t="str">
        <f t="shared" si="13"/>
        <v>0097DE0703</v>
      </c>
      <c r="B881" s="23" t="s">
        <v>2119</v>
      </c>
      <c r="C881" t="s">
        <v>88</v>
      </c>
      <c r="D881" t="s">
        <v>1620</v>
      </c>
      <c r="E881" t="s">
        <v>1621</v>
      </c>
      <c r="F881">
        <v>604559</v>
      </c>
      <c r="G881">
        <v>0</v>
      </c>
      <c r="H881" t="s">
        <v>1623</v>
      </c>
      <c r="I881" t="s">
        <v>20</v>
      </c>
      <c r="J881" t="s">
        <v>74</v>
      </c>
      <c r="K881" t="s">
        <v>21</v>
      </c>
      <c r="M881" t="s">
        <v>17972</v>
      </c>
      <c r="N881" t="s">
        <v>22</v>
      </c>
      <c r="O881" t="s">
        <v>23</v>
      </c>
      <c r="P881" t="s">
        <v>26</v>
      </c>
      <c r="Q881" t="s">
        <v>27</v>
      </c>
      <c r="R881" s="13">
        <v>53</v>
      </c>
      <c r="S881" s="13">
        <v>4</v>
      </c>
      <c r="T881" s="21">
        <v>1</v>
      </c>
      <c r="V881" t="s">
        <v>2115</v>
      </c>
      <c r="W881" t="str">
        <f>+IF(V881="","",IF(MID(V881,1,3)="ECE","UNICO",IF(V881="FINES",CONCATENATE("R",IF(OR(C881="16",C881="21",C881="22",C881="23"),"16212223",IF(OR(C881="15",C881="17",C881="24",C881="25"),"15172425",C881))),IF(V881="CEBAS","UNICO",IF(VALUE(C881)&lt;=11,"AMBA","INTERIOR")))))</f>
        <v>INTERIOR</v>
      </c>
      <c r="X881" s="20" t="str">
        <f>+IF(V881="","-",CONCATENATE(V881,"_",W881))</f>
        <v>EPA_INTERIOR</v>
      </c>
      <c r="Y881" s="59">
        <v>0.53860694832272005</v>
      </c>
      <c r="Z881" t="str">
        <f>+IFERROR(VLOOKUP(H881,#REF!,2,FALSE),"-")</f>
        <v>-</v>
      </c>
      <c r="AA881" t="s">
        <v>2394</v>
      </c>
      <c r="AB881" t="str">
        <f>+IF(W881="","-",IF(W881="UNICO","CENSO","MUESTRA"))</f>
        <v>MUESTRA</v>
      </c>
      <c r="AC881" t="s">
        <v>2397</v>
      </c>
      <c r="AD881" t="s">
        <v>134</v>
      </c>
    </row>
    <row r="882" spans="1:30" x14ac:dyDescent="0.25">
      <c r="A882" s="5" t="str">
        <f t="shared" si="13"/>
        <v>0078DE0705</v>
      </c>
      <c r="B882" s="23" t="s">
        <v>2119</v>
      </c>
      <c r="C882" t="s">
        <v>139</v>
      </c>
      <c r="D882" t="s">
        <v>1397</v>
      </c>
      <c r="E882" t="s">
        <v>1398</v>
      </c>
      <c r="F882">
        <v>605047</v>
      </c>
      <c r="G882">
        <v>0</v>
      </c>
      <c r="H882" t="s">
        <v>1407</v>
      </c>
      <c r="I882" t="s">
        <v>20</v>
      </c>
      <c r="J882" t="s">
        <v>74</v>
      </c>
      <c r="K882" t="s">
        <v>21</v>
      </c>
      <c r="M882" t="s">
        <v>17778</v>
      </c>
      <c r="N882" t="s">
        <v>22</v>
      </c>
      <c r="O882" t="s">
        <v>23</v>
      </c>
      <c r="P882" t="s">
        <v>26</v>
      </c>
      <c r="Q882" t="s">
        <v>27</v>
      </c>
      <c r="R882" s="13">
        <v>96</v>
      </c>
      <c r="S882" s="13">
        <v>6</v>
      </c>
      <c r="T882" s="21">
        <v>1</v>
      </c>
      <c r="V882" t="s">
        <v>2115</v>
      </c>
      <c r="W882" t="str">
        <f>+IF(V882="","",IF(MID(V882,1,3)="ECE","UNICO",IF(V882="FINES",CONCATENATE("R",IF(OR(C882="16",C882="21",C882="22",C882="23"),"16212223",IF(OR(C882="15",C882="17",C882="24",C882="25"),"15172425",C882))),IF(V882="CEBAS","UNICO",IF(VALUE(C882)&lt;=11,"AMBA","INTERIOR")))))</f>
        <v>INTERIOR</v>
      </c>
      <c r="X882" s="20" t="str">
        <f>+IF(V882="","-",CONCATENATE(V882,"_",W882))</f>
        <v>EPA_INTERIOR</v>
      </c>
      <c r="Y882" s="59">
        <v>0.55450845247990377</v>
      </c>
      <c r="Z882" t="str">
        <f>+IFERROR(VLOOKUP(H882,#REF!,2,FALSE),"-")</f>
        <v>-</v>
      </c>
      <c r="AA882" t="s">
        <v>2394</v>
      </c>
      <c r="AB882" t="str">
        <f>+IF(W882="","-",IF(W882="UNICO","CENSO","MUESTRA"))</f>
        <v>MUESTRA</v>
      </c>
      <c r="AC882" t="s">
        <v>2397</v>
      </c>
      <c r="AD882" t="s">
        <v>134</v>
      </c>
    </row>
    <row r="883" spans="1:30" x14ac:dyDescent="0.25">
      <c r="A883" s="5" t="str">
        <f t="shared" si="13"/>
        <v>0078DE0709</v>
      </c>
      <c r="B883" s="23" t="s">
        <v>2119</v>
      </c>
      <c r="C883" t="s">
        <v>139</v>
      </c>
      <c r="D883" t="s">
        <v>1397</v>
      </c>
      <c r="E883" t="s">
        <v>1398</v>
      </c>
      <c r="F883">
        <v>613144</v>
      </c>
      <c r="G883">
        <v>0</v>
      </c>
      <c r="H883" t="s">
        <v>1404</v>
      </c>
      <c r="I883" t="s">
        <v>20</v>
      </c>
      <c r="J883" t="s">
        <v>74</v>
      </c>
      <c r="K883" t="s">
        <v>21</v>
      </c>
      <c r="M883" t="s">
        <v>17782</v>
      </c>
      <c r="N883" t="s">
        <v>135</v>
      </c>
      <c r="O883" t="s">
        <v>23</v>
      </c>
      <c r="P883" t="s">
        <v>26</v>
      </c>
      <c r="Q883" t="s">
        <v>27</v>
      </c>
      <c r="R883" s="13">
        <v>36</v>
      </c>
      <c r="S883" s="13">
        <v>2</v>
      </c>
      <c r="T883" s="21">
        <v>1</v>
      </c>
      <c r="V883" t="s">
        <v>2115</v>
      </c>
      <c r="W883" t="str">
        <f>+IF(V883="","",IF(MID(V883,1,3)="ECE","UNICO",IF(V883="FINES",CONCATENATE("R",IF(OR(C883="16",C883="21",C883="22",C883="23"),"16212223",IF(OR(C883="15",C883="17",C883="24",C883="25"),"15172425",C883))),IF(V883="CEBAS","UNICO",IF(VALUE(C883)&lt;=11,"AMBA","INTERIOR")))))</f>
        <v>INTERIOR</v>
      </c>
      <c r="X883" s="20" t="str">
        <f>+IF(V883="","-",CONCATENATE(V883,"_",W883))</f>
        <v>EPA_INTERIOR</v>
      </c>
      <c r="Y883" s="59">
        <v>0.55590754747390747</v>
      </c>
      <c r="Z883" t="str">
        <f>+IFERROR(VLOOKUP(H883,#REF!,2,FALSE),"-")</f>
        <v>-</v>
      </c>
      <c r="AA883" t="s">
        <v>2394</v>
      </c>
      <c r="AB883" t="str">
        <f>+IF(W883="","-",IF(W883="UNICO","CENSO","MUESTRA"))</f>
        <v>MUESTRA</v>
      </c>
      <c r="AC883" t="s">
        <v>2397</v>
      </c>
      <c r="AD883" t="s">
        <v>134</v>
      </c>
    </row>
    <row r="884" spans="1:30" x14ac:dyDescent="0.25">
      <c r="A884" s="5" t="str">
        <f t="shared" si="13"/>
        <v>0043DE0742</v>
      </c>
      <c r="B884" s="23" t="s">
        <v>2119</v>
      </c>
      <c r="C884" t="s">
        <v>161</v>
      </c>
      <c r="D884" t="s">
        <v>677</v>
      </c>
      <c r="E884" t="s">
        <v>678</v>
      </c>
      <c r="F884">
        <v>604925</v>
      </c>
      <c r="G884">
        <v>0</v>
      </c>
      <c r="H884" t="s">
        <v>685</v>
      </c>
      <c r="I884" t="s">
        <v>20</v>
      </c>
      <c r="J884" t="s">
        <v>74</v>
      </c>
      <c r="K884" t="s">
        <v>21</v>
      </c>
      <c r="M884" t="s">
        <v>18005</v>
      </c>
      <c r="N884" t="s">
        <v>22</v>
      </c>
      <c r="O884" t="s">
        <v>23</v>
      </c>
      <c r="P884" t="s">
        <v>26</v>
      </c>
      <c r="Q884" t="s">
        <v>27</v>
      </c>
      <c r="R884" s="13">
        <v>66</v>
      </c>
      <c r="S884" s="13">
        <v>5</v>
      </c>
      <c r="T884" s="21">
        <v>1</v>
      </c>
      <c r="V884" t="s">
        <v>2115</v>
      </c>
      <c r="W884" t="str">
        <f>+IF(V884="","",IF(MID(V884,1,3)="ECE","UNICO",IF(V884="FINES",CONCATENATE("R",IF(OR(C884="16",C884="21",C884="22",C884="23"),"16212223",IF(OR(C884="15",C884="17",C884="24",C884="25"),"15172425",C884))),IF(V884="CEBAS","UNICO",IF(VALUE(C884)&lt;=11,"AMBA","INTERIOR")))))</f>
        <v>INTERIOR</v>
      </c>
      <c r="X884" s="20" t="str">
        <f>+IF(V884="","-",CONCATENATE(V884,"_",W884))</f>
        <v>EPA_INTERIOR</v>
      </c>
      <c r="Y884" s="59">
        <v>0.55830006963676881</v>
      </c>
      <c r="Z884" t="str">
        <f>+IFERROR(VLOOKUP(H884,#REF!,2,FALSE),"-")</f>
        <v>-</v>
      </c>
      <c r="AA884" t="s">
        <v>2394</v>
      </c>
      <c r="AB884" t="str">
        <f>+IF(W884="","-",IF(W884="UNICO","CENSO","MUESTRA"))</f>
        <v>MUESTRA</v>
      </c>
      <c r="AC884" t="s">
        <v>2398</v>
      </c>
      <c r="AD884" t="s">
        <v>134</v>
      </c>
    </row>
    <row r="885" spans="1:30" x14ac:dyDescent="0.25">
      <c r="A885" s="5" t="str">
        <f t="shared" si="13"/>
        <v>0075DE0702</v>
      </c>
      <c r="B885" s="23" t="s">
        <v>2119</v>
      </c>
      <c r="C885" t="s">
        <v>242</v>
      </c>
      <c r="D885" t="s">
        <v>1350</v>
      </c>
      <c r="E885" t="s">
        <v>1351</v>
      </c>
      <c r="F885">
        <v>611210</v>
      </c>
      <c r="G885">
        <v>0</v>
      </c>
      <c r="H885" t="s">
        <v>1357</v>
      </c>
      <c r="I885" t="s">
        <v>20</v>
      </c>
      <c r="J885" t="s">
        <v>74</v>
      </c>
      <c r="K885" t="s">
        <v>21</v>
      </c>
      <c r="M885" t="s">
        <v>17973</v>
      </c>
      <c r="N885" t="s">
        <v>22</v>
      </c>
      <c r="O885" t="s">
        <v>23</v>
      </c>
      <c r="P885" t="s">
        <v>26</v>
      </c>
      <c r="Q885" t="s">
        <v>27</v>
      </c>
      <c r="R885" s="13">
        <v>46</v>
      </c>
      <c r="S885" s="13">
        <v>4</v>
      </c>
      <c r="T885" s="21">
        <v>1</v>
      </c>
      <c r="V885" t="s">
        <v>2115</v>
      </c>
      <c r="W885" t="str">
        <f>+IF(V885="","",IF(MID(V885,1,3)="ECE","UNICO",IF(V885="FINES",CONCATENATE("R",IF(OR(C885="16",C885="21",C885="22",C885="23"),"16212223",IF(OR(C885="15",C885="17",C885="24",C885="25"),"15172425",C885))),IF(V885="CEBAS","UNICO",IF(VALUE(C885)&lt;=11,"AMBA","INTERIOR")))))</f>
        <v>INTERIOR</v>
      </c>
      <c r="X885" s="20" t="str">
        <f>+IF(V885="","-",CONCATENATE(V885,"_",W885))</f>
        <v>EPA_INTERIOR</v>
      </c>
      <c r="Y885" s="59">
        <v>0.57077926867886597</v>
      </c>
      <c r="Z885" t="str">
        <f>+IFERROR(VLOOKUP(H885,#REF!,2,FALSE),"-")</f>
        <v>-</v>
      </c>
      <c r="AA885" t="s">
        <v>2394</v>
      </c>
      <c r="AB885" t="str">
        <f>+IF(W885="","-",IF(W885="UNICO","CENSO","MUESTRA"))</f>
        <v>MUESTRA</v>
      </c>
      <c r="AC885" t="s">
        <v>2397</v>
      </c>
      <c r="AD885" t="s">
        <v>134</v>
      </c>
    </row>
    <row r="886" spans="1:30" x14ac:dyDescent="0.25">
      <c r="A886" s="5" t="str">
        <f t="shared" si="13"/>
        <v>0043DE0706</v>
      </c>
      <c r="B886" s="23" t="s">
        <v>2119</v>
      </c>
      <c r="C886" t="s">
        <v>161</v>
      </c>
      <c r="D886" t="s">
        <v>677</v>
      </c>
      <c r="E886" t="s">
        <v>678</v>
      </c>
      <c r="F886">
        <v>611694</v>
      </c>
      <c r="G886">
        <v>0</v>
      </c>
      <c r="H886" t="s">
        <v>683</v>
      </c>
      <c r="I886" t="s">
        <v>20</v>
      </c>
      <c r="J886" t="s">
        <v>74</v>
      </c>
      <c r="K886" t="s">
        <v>21</v>
      </c>
      <c r="M886" t="s">
        <v>17974</v>
      </c>
      <c r="N886" t="s">
        <v>22</v>
      </c>
      <c r="O886" t="s">
        <v>23</v>
      </c>
      <c r="P886" t="s">
        <v>26</v>
      </c>
      <c r="Q886" t="s">
        <v>27</v>
      </c>
      <c r="R886" s="13">
        <v>150</v>
      </c>
      <c r="S886" s="13">
        <v>10</v>
      </c>
      <c r="T886" s="21">
        <v>1</v>
      </c>
      <c r="V886" t="s">
        <v>2115</v>
      </c>
      <c r="W886" t="str">
        <f>+IF(V886="","",IF(MID(V886,1,3)="ECE","UNICO",IF(V886="FINES",CONCATENATE("R",IF(OR(C886="16",C886="21",C886="22",C886="23"),"16212223",IF(OR(C886="15",C886="17",C886="24",C886="25"),"15172425",C886))),IF(V886="CEBAS","UNICO",IF(VALUE(C886)&lt;=11,"AMBA","INTERIOR")))))</f>
        <v>INTERIOR</v>
      </c>
      <c r="X886" s="20" t="str">
        <f>+IF(V886="","-",CONCATENATE(V886,"_",W886))</f>
        <v>EPA_INTERIOR</v>
      </c>
      <c r="Y886" s="59">
        <v>0.57348823390508952</v>
      </c>
      <c r="Z886" t="str">
        <f>+IFERROR(VLOOKUP(H886,#REF!,2,FALSE),"-")</f>
        <v>-</v>
      </c>
      <c r="AA886" t="s">
        <v>2394</v>
      </c>
      <c r="AB886" t="str">
        <f>+IF(W886="","-",IF(W886="UNICO","CENSO","MUESTRA"))</f>
        <v>MUESTRA</v>
      </c>
      <c r="AC886" t="s">
        <v>2397</v>
      </c>
      <c r="AD886" t="s">
        <v>134</v>
      </c>
    </row>
    <row r="887" spans="1:30" x14ac:dyDescent="0.25">
      <c r="A887" s="5" t="str">
        <f t="shared" si="13"/>
        <v>0043DE0743</v>
      </c>
      <c r="B887" s="23" t="s">
        <v>2119</v>
      </c>
      <c r="C887" t="s">
        <v>161</v>
      </c>
      <c r="D887" t="s">
        <v>677</v>
      </c>
      <c r="E887" t="s">
        <v>678</v>
      </c>
      <c r="F887">
        <v>613572</v>
      </c>
      <c r="G887">
        <v>0</v>
      </c>
      <c r="H887" t="s">
        <v>719</v>
      </c>
      <c r="I887" t="s">
        <v>20</v>
      </c>
      <c r="J887" t="s">
        <v>74</v>
      </c>
      <c r="K887" t="s">
        <v>21</v>
      </c>
      <c r="M887" t="s">
        <v>18006</v>
      </c>
      <c r="N887" t="s">
        <v>136</v>
      </c>
      <c r="O887" t="s">
        <v>23</v>
      </c>
      <c r="P887" t="s">
        <v>26</v>
      </c>
      <c r="Q887" t="s">
        <v>27</v>
      </c>
      <c r="R887" s="13">
        <v>75</v>
      </c>
      <c r="S887" s="13">
        <v>5</v>
      </c>
      <c r="T887" s="21">
        <v>1</v>
      </c>
      <c r="V887" t="s">
        <v>2115</v>
      </c>
      <c r="W887" t="str">
        <f>+IF(V887="","",IF(MID(V887,1,3)="ECE","UNICO",IF(V887="FINES",CONCATENATE("R",IF(OR(C887="16",C887="21",C887="22",C887="23"),"16212223",IF(OR(C887="15",C887="17",C887="24",C887="25"),"15172425",C887))),IF(V887="CEBAS","UNICO",IF(VALUE(C887)&lt;=11,"AMBA","INTERIOR")))))</f>
        <v>INTERIOR</v>
      </c>
      <c r="X887" s="20" t="str">
        <f>+IF(V887="","-",CONCATENATE(V887,"_",W887))</f>
        <v>EPA_INTERIOR</v>
      </c>
      <c r="Y887" s="59">
        <v>0.58653394430875783</v>
      </c>
      <c r="Z887" t="str">
        <f>+IFERROR(VLOOKUP(H887,#REF!,2,FALSE),"-")</f>
        <v>-</v>
      </c>
      <c r="AA887" t="s">
        <v>2394</v>
      </c>
      <c r="AB887" t="str">
        <f>+IF(W887="","-",IF(W887="UNICO","CENSO","MUESTRA"))</f>
        <v>MUESTRA</v>
      </c>
      <c r="AC887" t="s">
        <v>2398</v>
      </c>
      <c r="AD887" t="s">
        <v>134</v>
      </c>
    </row>
    <row r="888" spans="1:30" x14ac:dyDescent="0.25">
      <c r="A888" s="5" t="str">
        <f t="shared" si="13"/>
        <v>0022DE0701</v>
      </c>
      <c r="B888" s="23" t="s">
        <v>2119</v>
      </c>
      <c r="C888" t="s">
        <v>153</v>
      </c>
      <c r="D888" t="s">
        <v>489</v>
      </c>
      <c r="E888" t="s">
        <v>490</v>
      </c>
      <c r="F888">
        <v>606543</v>
      </c>
      <c r="G888">
        <v>0</v>
      </c>
      <c r="H888" t="s">
        <v>492</v>
      </c>
      <c r="I888" t="s">
        <v>20</v>
      </c>
      <c r="J888" t="s">
        <v>74</v>
      </c>
      <c r="K888" t="s">
        <v>21</v>
      </c>
      <c r="M888" t="s">
        <v>17975</v>
      </c>
      <c r="N888" t="s">
        <v>22</v>
      </c>
      <c r="O888" t="s">
        <v>23</v>
      </c>
      <c r="P888" t="s">
        <v>26</v>
      </c>
      <c r="Q888" t="s">
        <v>27</v>
      </c>
      <c r="R888" s="13">
        <v>31</v>
      </c>
      <c r="S888" s="13">
        <v>2</v>
      </c>
      <c r="T888" s="21">
        <v>1</v>
      </c>
      <c r="V888" t="s">
        <v>2115</v>
      </c>
      <c r="W888" t="str">
        <f>+IF(V888="","",IF(MID(V888,1,3)="ECE","UNICO",IF(V888="FINES",CONCATENATE("R",IF(OR(C888="16",C888="21",C888="22",C888="23"),"16212223",IF(OR(C888="15",C888="17",C888="24",C888="25"),"15172425",C888))),IF(V888="CEBAS","UNICO",IF(VALUE(C888)&lt;=11,"AMBA","INTERIOR")))))</f>
        <v>INTERIOR</v>
      </c>
      <c r="X888" s="20" t="str">
        <f>+IF(V888="","-",CONCATENATE(V888,"_",W888))</f>
        <v>EPA_INTERIOR</v>
      </c>
      <c r="Y888" s="59">
        <v>0.60589572696974781</v>
      </c>
      <c r="Z888" t="str">
        <f>+IFERROR(VLOOKUP(H888,#REF!,2,FALSE),"-")</f>
        <v>-</v>
      </c>
      <c r="AA888" t="s">
        <v>2394</v>
      </c>
      <c r="AB888" t="str">
        <f>+IF(W888="","-",IF(W888="UNICO","CENSO","MUESTRA"))</f>
        <v>MUESTRA</v>
      </c>
      <c r="AC888" t="s">
        <v>2398</v>
      </c>
      <c r="AD888" t="s">
        <v>134</v>
      </c>
    </row>
    <row r="889" spans="1:30" x14ac:dyDescent="0.25">
      <c r="A889" s="5" t="str">
        <f t="shared" si="13"/>
        <v>0043DE0741</v>
      </c>
      <c r="B889" s="23" t="s">
        <v>2119</v>
      </c>
      <c r="C889" t="s">
        <v>161</v>
      </c>
      <c r="D889" t="s">
        <v>677</v>
      </c>
      <c r="E889" t="s">
        <v>678</v>
      </c>
      <c r="F889">
        <v>614920</v>
      </c>
      <c r="G889">
        <v>0</v>
      </c>
      <c r="H889" t="s">
        <v>722</v>
      </c>
      <c r="I889" t="s">
        <v>20</v>
      </c>
      <c r="J889" t="s">
        <v>74</v>
      </c>
      <c r="K889" t="s">
        <v>21</v>
      </c>
      <c r="M889" t="s">
        <v>17976</v>
      </c>
      <c r="N889" t="s">
        <v>22</v>
      </c>
      <c r="O889" t="s">
        <v>82</v>
      </c>
      <c r="P889" t="s">
        <v>26</v>
      </c>
      <c r="Q889" t="s">
        <v>27</v>
      </c>
      <c r="R889" s="13">
        <v>40</v>
      </c>
      <c r="S889" s="13">
        <v>3</v>
      </c>
      <c r="T889" s="21">
        <v>1</v>
      </c>
      <c r="V889" t="s">
        <v>2115</v>
      </c>
      <c r="W889" t="str">
        <f>+IF(V889="","",IF(MID(V889,1,3)="ECE","UNICO",IF(V889="FINES",CONCATENATE("R",IF(OR(C889="16",C889="21",C889="22",C889="23"),"16212223",IF(OR(C889="15",C889="17",C889="24",C889="25"),"15172425",C889))),IF(V889="CEBAS","UNICO",IF(VALUE(C889)&lt;=11,"AMBA","INTERIOR")))))</f>
        <v>INTERIOR</v>
      </c>
      <c r="X889" s="20" t="str">
        <f>+IF(V889="","-",CONCATENATE(V889,"_",W889))</f>
        <v>EPA_INTERIOR</v>
      </c>
      <c r="Y889" s="59">
        <v>0.61940765877564752</v>
      </c>
      <c r="Z889" t="str">
        <f>+IFERROR(VLOOKUP(H889,#REF!,2,FALSE),"-")</f>
        <v>-</v>
      </c>
      <c r="AA889" t="s">
        <v>2394</v>
      </c>
      <c r="AB889" t="str">
        <f>+IF(W889="","-",IF(W889="UNICO","CENSO","MUESTRA"))</f>
        <v>MUESTRA</v>
      </c>
      <c r="AC889" t="s">
        <v>2397</v>
      </c>
      <c r="AD889" t="s">
        <v>134</v>
      </c>
    </row>
    <row r="890" spans="1:30" x14ac:dyDescent="0.25">
      <c r="A890" s="5" t="str">
        <f t="shared" si="13"/>
        <v>0012DE0701</v>
      </c>
      <c r="B890" s="23" t="s">
        <v>2119</v>
      </c>
      <c r="C890" t="s">
        <v>157</v>
      </c>
      <c r="D890" t="s">
        <v>396</v>
      </c>
      <c r="E890" t="s">
        <v>398</v>
      </c>
      <c r="F890">
        <v>600785</v>
      </c>
      <c r="G890">
        <v>0</v>
      </c>
      <c r="H890" t="s">
        <v>402</v>
      </c>
      <c r="I890" t="s">
        <v>20</v>
      </c>
      <c r="J890" t="s">
        <v>74</v>
      </c>
      <c r="K890" t="s">
        <v>21</v>
      </c>
      <c r="M890" t="s">
        <v>17928</v>
      </c>
      <c r="N890" t="s">
        <v>22</v>
      </c>
      <c r="O890" t="s">
        <v>23</v>
      </c>
      <c r="P890" t="s">
        <v>26</v>
      </c>
      <c r="Q890" t="s">
        <v>27</v>
      </c>
      <c r="R890" s="13">
        <v>74</v>
      </c>
      <c r="S890" s="13">
        <v>4</v>
      </c>
      <c r="T890" s="21">
        <v>1</v>
      </c>
      <c r="V890" t="s">
        <v>2115</v>
      </c>
      <c r="W890" t="str">
        <f>+IF(V890="","",IF(MID(V890,1,3)="ECE","UNICO",IF(V890="FINES",CONCATENATE("R",IF(OR(C890="16",C890="21",C890="22",C890="23"),"16212223",IF(OR(C890="15",C890="17",C890="24",C890="25"),"15172425",C890))),IF(V890="CEBAS","UNICO",IF(VALUE(C890)&lt;=11,"AMBA","INTERIOR")))))</f>
        <v>INTERIOR</v>
      </c>
      <c r="X890" s="20" t="str">
        <f>+IF(V890="","-",CONCATENATE(V890,"_",W890))</f>
        <v>EPA_INTERIOR</v>
      </c>
      <c r="Y890" s="59">
        <v>0.65560901648289449</v>
      </c>
      <c r="Z890" t="str">
        <f>+IFERROR(VLOOKUP(H890,#REF!,2,FALSE),"-")</f>
        <v>-</v>
      </c>
      <c r="AA890" t="s">
        <v>2394</v>
      </c>
      <c r="AB890" t="str">
        <f>+IF(W890="","-",IF(W890="UNICO","CENSO","MUESTRA"))</f>
        <v>MUESTRA</v>
      </c>
      <c r="AC890" t="s">
        <v>2397</v>
      </c>
      <c r="AD890" t="s">
        <v>134</v>
      </c>
    </row>
    <row r="891" spans="1:30" x14ac:dyDescent="0.25">
      <c r="A891" s="5" t="str">
        <f t="shared" si="13"/>
        <v>0097DE0714</v>
      </c>
      <c r="B891" s="23" t="s">
        <v>2119</v>
      </c>
      <c r="C891" t="s">
        <v>88</v>
      </c>
      <c r="D891" t="s">
        <v>1620</v>
      </c>
      <c r="E891" t="s">
        <v>1621</v>
      </c>
      <c r="F891">
        <v>601234</v>
      </c>
      <c r="G891">
        <v>0</v>
      </c>
      <c r="H891" t="s">
        <v>1627</v>
      </c>
      <c r="I891" t="s">
        <v>20</v>
      </c>
      <c r="J891" t="s">
        <v>74</v>
      </c>
      <c r="K891" t="s">
        <v>21</v>
      </c>
      <c r="M891" t="s">
        <v>17977</v>
      </c>
      <c r="N891" t="s">
        <v>22</v>
      </c>
      <c r="O891" t="s">
        <v>23</v>
      </c>
      <c r="P891" t="s">
        <v>26</v>
      </c>
      <c r="Q891" t="s">
        <v>27</v>
      </c>
      <c r="R891" s="13">
        <v>23</v>
      </c>
      <c r="S891" s="13">
        <v>3</v>
      </c>
      <c r="T891" s="21">
        <v>1</v>
      </c>
      <c r="V891" t="s">
        <v>2115</v>
      </c>
      <c r="W891" t="str">
        <f>+IF(V891="","",IF(MID(V891,1,3)="ECE","UNICO",IF(V891="FINES",CONCATENATE("R",IF(OR(C891="16",C891="21",C891="22",C891="23"),"16212223",IF(OR(C891="15",C891="17",C891="24",C891="25"),"15172425",C891))),IF(V891="CEBAS","UNICO",IF(VALUE(C891)&lt;=11,"AMBA","INTERIOR")))))</f>
        <v>INTERIOR</v>
      </c>
      <c r="X891" s="20" t="str">
        <f>+IF(V891="","-",CONCATENATE(V891,"_",W891))</f>
        <v>EPA_INTERIOR</v>
      </c>
      <c r="Y891" s="59">
        <v>0.71188245321574961</v>
      </c>
      <c r="Z891" t="str">
        <f>+IFERROR(VLOOKUP(H891,#REF!,2,FALSE),"-")</f>
        <v>-</v>
      </c>
      <c r="AA891" t="s">
        <v>2394</v>
      </c>
      <c r="AB891" t="str">
        <f>+IF(W891="","-",IF(W891="UNICO","CENSO","MUESTRA"))</f>
        <v>MUESTRA</v>
      </c>
      <c r="AC891" t="s">
        <v>2397</v>
      </c>
      <c r="AD891" t="s">
        <v>134</v>
      </c>
    </row>
    <row r="892" spans="1:30" x14ac:dyDescent="0.25">
      <c r="A892" s="5" t="str">
        <f t="shared" si="13"/>
        <v>0110DE0703</v>
      </c>
      <c r="B892" s="23" t="s">
        <v>2119</v>
      </c>
      <c r="C892" t="s">
        <v>139</v>
      </c>
      <c r="D892" t="s">
        <v>224</v>
      </c>
      <c r="E892" t="s">
        <v>1788</v>
      </c>
      <c r="F892">
        <v>600391</v>
      </c>
      <c r="G892">
        <v>0</v>
      </c>
      <c r="H892" t="s">
        <v>1792</v>
      </c>
      <c r="I892" t="s">
        <v>20</v>
      </c>
      <c r="J892" t="s">
        <v>74</v>
      </c>
      <c r="K892" t="s">
        <v>21</v>
      </c>
      <c r="M892" t="s">
        <v>17978</v>
      </c>
      <c r="N892" t="s">
        <v>22</v>
      </c>
      <c r="O892" t="s">
        <v>23</v>
      </c>
      <c r="P892" t="s">
        <v>26</v>
      </c>
      <c r="Q892" t="s">
        <v>27</v>
      </c>
      <c r="R892" s="13">
        <v>77</v>
      </c>
      <c r="S892" s="13">
        <v>5</v>
      </c>
      <c r="T892" s="21">
        <v>1</v>
      </c>
      <c r="V892" t="s">
        <v>2115</v>
      </c>
      <c r="W892" t="str">
        <f>+IF(V892="","",IF(MID(V892,1,3)="ECE","UNICO",IF(V892="FINES",CONCATENATE("R",IF(OR(C892="16",C892="21",C892="22",C892="23"),"16212223",IF(OR(C892="15",C892="17",C892="24",C892="25"),"15172425",C892))),IF(V892="CEBAS","UNICO",IF(VALUE(C892)&lt;=11,"AMBA","INTERIOR")))))</f>
        <v>INTERIOR</v>
      </c>
      <c r="X892" s="20" t="str">
        <f>+IF(V892="","-",CONCATENATE(V892,"_",W892))</f>
        <v>EPA_INTERIOR</v>
      </c>
      <c r="Y892" s="59">
        <v>0.72106244166692102</v>
      </c>
      <c r="Z892" t="str">
        <f>+IFERROR(VLOOKUP(H892,#REF!,2,FALSE),"-")</f>
        <v>-</v>
      </c>
      <c r="AA892" t="s">
        <v>2394</v>
      </c>
      <c r="AB892" t="str">
        <f>+IF(W892="","-",IF(W892="UNICO","CENSO","MUESTRA"))</f>
        <v>MUESTRA</v>
      </c>
      <c r="AC892" t="s">
        <v>2398</v>
      </c>
      <c r="AD892" t="s">
        <v>134</v>
      </c>
    </row>
    <row r="893" spans="1:30" x14ac:dyDescent="0.25">
      <c r="A893" s="5" t="str">
        <f t="shared" si="13"/>
        <v>0110DE0702</v>
      </c>
      <c r="B893" s="23" t="s">
        <v>2119</v>
      </c>
      <c r="C893" t="s">
        <v>139</v>
      </c>
      <c r="D893" t="s">
        <v>224</v>
      </c>
      <c r="E893" t="s">
        <v>1788</v>
      </c>
      <c r="F893">
        <v>607566</v>
      </c>
      <c r="G893">
        <v>0</v>
      </c>
      <c r="H893" t="s">
        <v>1791</v>
      </c>
      <c r="I893" t="s">
        <v>20</v>
      </c>
      <c r="J893" t="s">
        <v>74</v>
      </c>
      <c r="K893" t="s">
        <v>21</v>
      </c>
      <c r="M893" t="s">
        <v>17823</v>
      </c>
      <c r="N893" t="s">
        <v>22</v>
      </c>
      <c r="O893" t="s">
        <v>23</v>
      </c>
      <c r="P893" t="s">
        <v>26</v>
      </c>
      <c r="Q893" t="s">
        <v>27</v>
      </c>
      <c r="R893" s="13">
        <v>75</v>
      </c>
      <c r="S893" s="13">
        <v>5</v>
      </c>
      <c r="T893" s="21">
        <v>1</v>
      </c>
      <c r="V893" t="s">
        <v>2115</v>
      </c>
      <c r="W893" t="str">
        <f>+IF(V893="","",IF(MID(V893,1,3)="ECE","UNICO",IF(V893="FINES",CONCATENATE("R",IF(OR(C893="16",C893="21",C893="22",C893="23"),"16212223",IF(OR(C893="15",C893="17",C893="24",C893="25"),"15172425",C893))),IF(V893="CEBAS","UNICO",IF(VALUE(C893)&lt;=11,"AMBA","INTERIOR")))))</f>
        <v>INTERIOR</v>
      </c>
      <c r="X893" s="20" t="str">
        <f>+IF(V893="","-",CONCATENATE(V893,"_",W893))</f>
        <v>EPA_INTERIOR</v>
      </c>
      <c r="Y893" s="59">
        <v>0.79665152285550089</v>
      </c>
      <c r="Z893" t="str">
        <f>+IFERROR(VLOOKUP(H893,#REF!,2,FALSE),"-")</f>
        <v>-</v>
      </c>
      <c r="AA893" t="s">
        <v>2394</v>
      </c>
      <c r="AB893" t="str">
        <f>+IF(W893="","-",IF(W893="UNICO","CENSO","MUESTRA"))</f>
        <v>MUESTRA</v>
      </c>
      <c r="AC893" t="s">
        <v>2398</v>
      </c>
      <c r="AD893" t="s">
        <v>134</v>
      </c>
    </row>
    <row r="894" spans="1:30" x14ac:dyDescent="0.25">
      <c r="A894" s="5" t="str">
        <f t="shared" si="13"/>
        <v>R 1 - D 1 - 452 - 0622</v>
      </c>
      <c r="B894" s="23" t="s">
        <v>2347</v>
      </c>
      <c r="C894" t="s">
        <v>19</v>
      </c>
      <c r="D894" t="s">
        <v>17</v>
      </c>
      <c r="E894" t="s">
        <v>18</v>
      </c>
      <c r="F894" t="s">
        <v>134</v>
      </c>
      <c r="G894" t="s">
        <v>134</v>
      </c>
      <c r="H894" t="s">
        <v>2590</v>
      </c>
      <c r="I894" t="s">
        <v>20</v>
      </c>
      <c r="J894" t="s">
        <v>2349</v>
      </c>
      <c r="K894" t="s">
        <v>21</v>
      </c>
      <c r="M894" t="s">
        <v>2591</v>
      </c>
      <c r="N894" t="s">
        <v>22</v>
      </c>
      <c r="O894" t="s">
        <v>23</v>
      </c>
      <c r="P894" t="s">
        <v>26</v>
      </c>
      <c r="Q894" t="s">
        <v>2348</v>
      </c>
      <c r="R894" s="13">
        <v>13</v>
      </c>
      <c r="S894" s="13">
        <v>1</v>
      </c>
      <c r="T894" s="21">
        <v>1</v>
      </c>
      <c r="V894" t="s">
        <v>2154</v>
      </c>
      <c r="W894" t="s">
        <v>17586</v>
      </c>
      <c r="X894" s="20" t="str">
        <f>+IF(V894="","-",CONCATENATE(V894,"_",W894))</f>
        <v>FINES_R01</v>
      </c>
      <c r="Y894" s="59">
        <v>4.4785808771848679E-2</v>
      </c>
      <c r="Z894" t="s">
        <v>134</v>
      </c>
      <c r="AA894" t="s">
        <v>2393</v>
      </c>
      <c r="AB894" t="str">
        <f>+IF(W894="","-",IF(W894="UNICO","CENSO","MUESTRA"))</f>
        <v>MUESTRA</v>
      </c>
      <c r="AC894" t="s">
        <v>2398</v>
      </c>
      <c r="AD894" t="s">
        <v>2592</v>
      </c>
    </row>
    <row r="895" spans="1:30" x14ac:dyDescent="0.25">
      <c r="A895" s="5" t="str">
        <f t="shared" si="13"/>
        <v>R 1 - D 1 - 466 - 3856</v>
      </c>
      <c r="B895" s="23" t="s">
        <v>2347</v>
      </c>
      <c r="C895" t="s">
        <v>19</v>
      </c>
      <c r="D895" t="s">
        <v>17</v>
      </c>
      <c r="E895" t="s">
        <v>18</v>
      </c>
      <c r="F895" t="s">
        <v>134</v>
      </c>
      <c r="G895" t="s">
        <v>134</v>
      </c>
      <c r="H895" t="s">
        <v>2630</v>
      </c>
      <c r="I895" t="s">
        <v>20</v>
      </c>
      <c r="J895" t="s">
        <v>2349</v>
      </c>
      <c r="K895" t="s">
        <v>21</v>
      </c>
      <c r="M895" t="s">
        <v>2166</v>
      </c>
      <c r="N895" t="s">
        <v>22</v>
      </c>
      <c r="O895" t="s">
        <v>23</v>
      </c>
      <c r="P895" t="s">
        <v>26</v>
      </c>
      <c r="Q895" t="s">
        <v>2348</v>
      </c>
      <c r="R895" s="13">
        <v>63</v>
      </c>
      <c r="S895" s="13">
        <v>3</v>
      </c>
      <c r="T895" s="21">
        <v>1</v>
      </c>
      <c r="V895" t="s">
        <v>2154</v>
      </c>
      <c r="W895" t="s">
        <v>17586</v>
      </c>
      <c r="X895" s="20" t="str">
        <f>+IF(V895="","-",CONCATENATE(V895,"_",W895))</f>
        <v>FINES_R01</v>
      </c>
      <c r="Y895" s="59">
        <v>5.8824680745601647E-2</v>
      </c>
      <c r="Z895" t="s">
        <v>134</v>
      </c>
      <c r="AA895" t="s">
        <v>2393</v>
      </c>
      <c r="AB895" t="str">
        <f>+IF(W895="","-",IF(W895="UNICO","CENSO","MUESTRA"))</f>
        <v>MUESTRA</v>
      </c>
      <c r="AC895" t="s">
        <v>2397</v>
      </c>
      <c r="AD895" t="s">
        <v>2631</v>
      </c>
    </row>
    <row r="896" spans="1:30" x14ac:dyDescent="0.25">
      <c r="A896" s="5" t="str">
        <f t="shared" si="13"/>
        <v>R 1 - D 1 - 460 - 3555</v>
      </c>
      <c r="B896" s="23" t="s">
        <v>2347</v>
      </c>
      <c r="C896" t="s">
        <v>19</v>
      </c>
      <c r="D896" t="s">
        <v>17</v>
      </c>
      <c r="E896" t="s">
        <v>18</v>
      </c>
      <c r="F896" t="s">
        <v>134</v>
      </c>
      <c r="G896" t="s">
        <v>134</v>
      </c>
      <c r="H896" t="s">
        <v>2565</v>
      </c>
      <c r="I896" t="s">
        <v>20</v>
      </c>
      <c r="J896" t="s">
        <v>2349</v>
      </c>
      <c r="K896" t="s">
        <v>21</v>
      </c>
      <c r="M896" t="s">
        <v>2566</v>
      </c>
      <c r="N896" t="s">
        <v>22</v>
      </c>
      <c r="O896" t="s">
        <v>23</v>
      </c>
      <c r="P896" t="s">
        <v>26</v>
      </c>
      <c r="Q896" t="s">
        <v>2348</v>
      </c>
      <c r="R896" s="13">
        <v>5</v>
      </c>
      <c r="S896" s="13">
        <v>1</v>
      </c>
      <c r="T896" s="21">
        <v>1</v>
      </c>
      <c r="V896" t="s">
        <v>2154</v>
      </c>
      <c r="W896" t="s">
        <v>17586</v>
      </c>
      <c r="X896" s="20" t="str">
        <f>+IF(V896="","-",CONCATENATE(V896,"_",W896))</f>
        <v>FINES_R01</v>
      </c>
      <c r="Y896" s="59">
        <v>6.1996616423130042E-2</v>
      </c>
      <c r="Z896" t="s">
        <v>134</v>
      </c>
      <c r="AA896" t="s">
        <v>2393</v>
      </c>
      <c r="AB896" t="str">
        <f>+IF(W896="","-",IF(W896="UNICO","CENSO","MUESTRA"))</f>
        <v>MUESTRA</v>
      </c>
      <c r="AC896" t="s">
        <v>2397</v>
      </c>
      <c r="AD896" t="s">
        <v>2567</v>
      </c>
    </row>
    <row r="897" spans="1:30" x14ac:dyDescent="0.25">
      <c r="A897" s="5" t="str">
        <f t="shared" si="13"/>
        <v>R 1 - D 1 - 453 - 3285</v>
      </c>
      <c r="B897" s="23" t="s">
        <v>2347</v>
      </c>
      <c r="C897" t="s">
        <v>19</v>
      </c>
      <c r="D897" t="s">
        <v>17</v>
      </c>
      <c r="E897" t="s">
        <v>18</v>
      </c>
      <c r="F897" t="s">
        <v>134</v>
      </c>
      <c r="G897" t="s">
        <v>134</v>
      </c>
      <c r="H897" t="s">
        <v>2655</v>
      </c>
      <c r="I897" t="s">
        <v>20</v>
      </c>
      <c r="J897" t="s">
        <v>2349</v>
      </c>
      <c r="K897" t="s">
        <v>21</v>
      </c>
      <c r="M897" t="s">
        <v>2656</v>
      </c>
      <c r="N897" t="s">
        <v>22</v>
      </c>
      <c r="O897" t="s">
        <v>23</v>
      </c>
      <c r="P897" t="s">
        <v>26</v>
      </c>
      <c r="Q897" t="s">
        <v>2348</v>
      </c>
      <c r="R897" s="13">
        <v>52</v>
      </c>
      <c r="S897" s="13">
        <v>2</v>
      </c>
      <c r="T897" s="21">
        <v>1</v>
      </c>
      <c r="V897" t="s">
        <v>2154</v>
      </c>
      <c r="W897" t="s">
        <v>17586</v>
      </c>
      <c r="X897" s="20" t="str">
        <f>+IF(V897="","-",CONCATENATE(V897,"_",W897))</f>
        <v>FINES_R01</v>
      </c>
      <c r="Y897" s="59">
        <v>7.9649321734905243E-2</v>
      </c>
      <c r="Z897" t="s">
        <v>134</v>
      </c>
      <c r="AA897" t="s">
        <v>2393</v>
      </c>
      <c r="AB897" t="str">
        <f>+IF(W897="","-",IF(W897="UNICO","CENSO","MUESTRA"))</f>
        <v>MUESTRA</v>
      </c>
      <c r="AC897" t="s">
        <v>2397</v>
      </c>
      <c r="AD897" t="s">
        <v>2657</v>
      </c>
    </row>
    <row r="898" spans="1:30" x14ac:dyDescent="0.25">
      <c r="A898" s="5" t="str">
        <f t="shared" si="13"/>
        <v>R 1 - D 1 - 466 - 3503</v>
      </c>
      <c r="B898" s="23" t="s">
        <v>2347</v>
      </c>
      <c r="C898" t="s">
        <v>19</v>
      </c>
      <c r="D898" t="s">
        <v>17</v>
      </c>
      <c r="E898" t="s">
        <v>18</v>
      </c>
      <c r="F898" t="s">
        <v>134</v>
      </c>
      <c r="G898" t="s">
        <v>134</v>
      </c>
      <c r="H898" t="s">
        <v>2733</v>
      </c>
      <c r="I898" t="s">
        <v>20</v>
      </c>
      <c r="J898" t="s">
        <v>2349</v>
      </c>
      <c r="K898" t="s">
        <v>21</v>
      </c>
      <c r="M898" t="s">
        <v>2734</v>
      </c>
      <c r="N898" t="s">
        <v>22</v>
      </c>
      <c r="O898" t="s">
        <v>23</v>
      </c>
      <c r="P898" t="s">
        <v>26</v>
      </c>
      <c r="Q898" t="s">
        <v>2348</v>
      </c>
      <c r="R898" s="13">
        <v>22</v>
      </c>
      <c r="S898" s="13">
        <v>1</v>
      </c>
      <c r="T898" s="21">
        <v>1</v>
      </c>
      <c r="V898" t="s">
        <v>2154</v>
      </c>
      <c r="W898" t="s">
        <v>17586</v>
      </c>
      <c r="X898" s="20" t="str">
        <f>+IF(V898="","-",CONCATENATE(V898,"_",W898))</f>
        <v>FINES_R01</v>
      </c>
      <c r="Y898" s="59">
        <v>8.3456523716449738E-2</v>
      </c>
      <c r="Z898" t="s">
        <v>134</v>
      </c>
      <c r="AA898" t="s">
        <v>2393</v>
      </c>
      <c r="AB898" t="str">
        <f>+IF(W898="","-",IF(W898="UNICO","CENSO","MUESTRA"))</f>
        <v>MUESTRA</v>
      </c>
      <c r="AC898" t="s">
        <v>2398</v>
      </c>
      <c r="AD898" t="s">
        <v>2735</v>
      </c>
    </row>
    <row r="899" spans="1:30" x14ac:dyDescent="0.25">
      <c r="A899" s="5" t="str">
        <f t="shared" ref="A899:A962" si="14">+H899</f>
        <v>R 1 - D 1 - 462 - 1233</v>
      </c>
      <c r="B899" s="23" t="s">
        <v>2347</v>
      </c>
      <c r="C899" t="s">
        <v>19</v>
      </c>
      <c r="D899" t="s">
        <v>17</v>
      </c>
      <c r="E899" t="s">
        <v>18</v>
      </c>
      <c r="F899" t="s">
        <v>134</v>
      </c>
      <c r="G899" t="s">
        <v>134</v>
      </c>
      <c r="H899" t="s">
        <v>2674</v>
      </c>
      <c r="I899" t="s">
        <v>20</v>
      </c>
      <c r="J899" t="s">
        <v>2349</v>
      </c>
      <c r="K899" t="s">
        <v>21</v>
      </c>
      <c r="M899" t="s">
        <v>2675</v>
      </c>
      <c r="N899" t="s">
        <v>22</v>
      </c>
      <c r="O899" t="s">
        <v>23</v>
      </c>
      <c r="P899" t="s">
        <v>26</v>
      </c>
      <c r="Q899" t="s">
        <v>2348</v>
      </c>
      <c r="R899" s="13">
        <v>7</v>
      </c>
      <c r="S899" s="13">
        <v>1</v>
      </c>
      <c r="T899" s="21">
        <v>1</v>
      </c>
      <c r="V899" t="s">
        <v>2154</v>
      </c>
      <c r="W899" t="s">
        <v>17586</v>
      </c>
      <c r="X899" s="20" t="str">
        <f>+IF(V899="","-",CONCATENATE(V899,"_",W899))</f>
        <v>FINES_R01</v>
      </c>
      <c r="Y899" s="59">
        <v>8.8774286210536957E-2</v>
      </c>
      <c r="Z899" t="s">
        <v>134</v>
      </c>
      <c r="AA899" t="s">
        <v>2393</v>
      </c>
      <c r="AB899" t="str">
        <f>+IF(W899="","-",IF(W899="UNICO","CENSO","MUESTRA"))</f>
        <v>MUESTRA</v>
      </c>
      <c r="AC899" t="s">
        <v>2398</v>
      </c>
      <c r="AD899" t="s">
        <v>2676</v>
      </c>
    </row>
    <row r="900" spans="1:30" x14ac:dyDescent="0.25">
      <c r="A900" s="5" t="str">
        <f t="shared" si="14"/>
        <v>R 1 - D 1 - 453 - 1233</v>
      </c>
      <c r="B900" s="23" t="s">
        <v>2347</v>
      </c>
      <c r="C900" t="s">
        <v>19</v>
      </c>
      <c r="D900" t="s">
        <v>17</v>
      </c>
      <c r="E900" t="s">
        <v>18</v>
      </c>
      <c r="F900" t="s">
        <v>134</v>
      </c>
      <c r="G900" t="s">
        <v>134</v>
      </c>
      <c r="H900" t="s">
        <v>2684</v>
      </c>
      <c r="I900" t="s">
        <v>20</v>
      </c>
      <c r="J900" t="s">
        <v>2349</v>
      </c>
      <c r="K900" t="s">
        <v>21</v>
      </c>
      <c r="M900" t="s">
        <v>2675</v>
      </c>
      <c r="N900" t="s">
        <v>22</v>
      </c>
      <c r="O900" t="s">
        <v>23</v>
      </c>
      <c r="P900" t="s">
        <v>26</v>
      </c>
      <c r="Q900" t="s">
        <v>2348</v>
      </c>
      <c r="R900" s="13">
        <v>54</v>
      </c>
      <c r="S900" s="13">
        <v>2</v>
      </c>
      <c r="T900" s="21">
        <v>1</v>
      </c>
      <c r="V900" t="s">
        <v>2154</v>
      </c>
      <c r="W900" t="s">
        <v>17586</v>
      </c>
      <c r="X900" s="20" t="str">
        <f>+IF(V900="","-",CONCATENATE(V900,"_",W900))</f>
        <v>FINES_R01</v>
      </c>
      <c r="Y900" s="59">
        <v>8.8774286210536957E-2</v>
      </c>
      <c r="Z900" t="s">
        <v>134</v>
      </c>
      <c r="AA900" t="s">
        <v>2393</v>
      </c>
      <c r="AB900" t="str">
        <f>+IF(W900="","-",IF(W900="UNICO","CENSO","MUESTRA"))</f>
        <v>MUESTRA</v>
      </c>
      <c r="AC900" t="s">
        <v>2398</v>
      </c>
      <c r="AD900" t="s">
        <v>2676</v>
      </c>
    </row>
    <row r="901" spans="1:30" x14ac:dyDescent="0.25">
      <c r="A901" s="5" t="str">
        <f t="shared" si="14"/>
        <v>R 1 - D 1 - 466 - 3933</v>
      </c>
      <c r="B901" s="23" t="s">
        <v>2347</v>
      </c>
      <c r="C901" t="s">
        <v>19</v>
      </c>
      <c r="D901" t="s">
        <v>17</v>
      </c>
      <c r="E901" t="s">
        <v>18</v>
      </c>
      <c r="F901" t="s">
        <v>134</v>
      </c>
      <c r="G901" t="s">
        <v>134</v>
      </c>
      <c r="H901" t="s">
        <v>2600</v>
      </c>
      <c r="I901" t="s">
        <v>20</v>
      </c>
      <c r="J901" t="s">
        <v>2349</v>
      </c>
      <c r="K901" t="s">
        <v>21</v>
      </c>
      <c r="M901" t="s">
        <v>2601</v>
      </c>
      <c r="N901" t="s">
        <v>22</v>
      </c>
      <c r="O901" t="s">
        <v>23</v>
      </c>
      <c r="P901" t="s">
        <v>26</v>
      </c>
      <c r="Q901" t="s">
        <v>2348</v>
      </c>
      <c r="R901" s="13">
        <v>21</v>
      </c>
      <c r="S901" s="13">
        <v>1</v>
      </c>
      <c r="T901" s="21">
        <v>1</v>
      </c>
      <c r="V901" t="s">
        <v>2154</v>
      </c>
      <c r="W901" t="s">
        <v>17586</v>
      </c>
      <c r="X901" s="20" t="str">
        <f>+IF(V901="","-",CONCATENATE(V901,"_",W901))</f>
        <v>FINES_R01</v>
      </c>
      <c r="Y901" s="59">
        <v>9.0722151100635529E-2</v>
      </c>
      <c r="Z901" t="s">
        <v>134</v>
      </c>
      <c r="AA901" t="s">
        <v>2393</v>
      </c>
      <c r="AB901" t="str">
        <f>+IF(W901="","-",IF(W901="UNICO","CENSO","MUESTRA"))</f>
        <v>MUESTRA</v>
      </c>
      <c r="AC901" t="s">
        <v>2397</v>
      </c>
      <c r="AD901" t="s">
        <v>2602</v>
      </c>
    </row>
    <row r="902" spans="1:30" x14ac:dyDescent="0.25">
      <c r="A902" s="5" t="str">
        <f t="shared" si="14"/>
        <v>R 1 - D 1 - 466 - 3557</v>
      </c>
      <c r="B902" s="23" t="s">
        <v>2347</v>
      </c>
      <c r="C902" t="s">
        <v>19</v>
      </c>
      <c r="D902" t="s">
        <v>17</v>
      </c>
      <c r="E902" t="s">
        <v>18</v>
      </c>
      <c r="F902" t="s">
        <v>134</v>
      </c>
      <c r="G902" t="s">
        <v>134</v>
      </c>
      <c r="H902" t="s">
        <v>2604</v>
      </c>
      <c r="I902" t="s">
        <v>20</v>
      </c>
      <c r="J902" t="s">
        <v>2349</v>
      </c>
      <c r="K902" t="s">
        <v>21</v>
      </c>
      <c r="M902" t="s">
        <v>2171</v>
      </c>
      <c r="N902" t="s">
        <v>22</v>
      </c>
      <c r="O902" t="s">
        <v>23</v>
      </c>
      <c r="P902" t="s">
        <v>26</v>
      </c>
      <c r="Q902" t="s">
        <v>2348</v>
      </c>
      <c r="R902" s="13">
        <v>57</v>
      </c>
      <c r="S902" s="13">
        <v>2</v>
      </c>
      <c r="T902" s="21">
        <v>1</v>
      </c>
      <c r="V902" t="s">
        <v>2154</v>
      </c>
      <c r="W902" t="s">
        <v>17586</v>
      </c>
      <c r="X902" s="20" t="str">
        <f>+IF(V902="","-",CONCATENATE(V902,"_",W902))</f>
        <v>FINES_R01</v>
      </c>
      <c r="Y902" s="59">
        <v>9.2879720032215118E-2</v>
      </c>
      <c r="Z902" t="s">
        <v>134</v>
      </c>
      <c r="AA902" t="s">
        <v>2393</v>
      </c>
      <c r="AB902" t="str">
        <f>+IF(W902="","-",IF(W902="UNICO","CENSO","MUESTRA"))</f>
        <v>MUESTRA</v>
      </c>
      <c r="AC902" t="s">
        <v>2398</v>
      </c>
      <c r="AD902" t="s">
        <v>2605</v>
      </c>
    </row>
    <row r="903" spans="1:30" x14ac:dyDescent="0.25">
      <c r="A903" s="5" t="str">
        <f t="shared" si="14"/>
        <v>R 1 - D 1 - 462 - 4561</v>
      </c>
      <c r="B903" s="23" t="s">
        <v>2347</v>
      </c>
      <c r="C903" t="s">
        <v>19</v>
      </c>
      <c r="D903" t="s">
        <v>17</v>
      </c>
      <c r="E903" t="s">
        <v>18</v>
      </c>
      <c r="F903" t="s">
        <v>134</v>
      </c>
      <c r="G903" t="s">
        <v>134</v>
      </c>
      <c r="H903" t="s">
        <v>10765</v>
      </c>
      <c r="I903" t="s">
        <v>20</v>
      </c>
      <c r="J903" t="s">
        <v>2349</v>
      </c>
      <c r="K903" t="s">
        <v>21</v>
      </c>
      <c r="M903" t="s">
        <v>10766</v>
      </c>
      <c r="N903" t="s">
        <v>22</v>
      </c>
      <c r="O903" t="s">
        <v>23</v>
      </c>
      <c r="P903" t="s">
        <v>26</v>
      </c>
      <c r="Q903" t="s">
        <v>2348</v>
      </c>
      <c r="R903" s="13">
        <v>27</v>
      </c>
      <c r="S903" s="13">
        <v>1</v>
      </c>
      <c r="T903" s="21">
        <v>1</v>
      </c>
      <c r="V903" t="s">
        <v>2154</v>
      </c>
      <c r="W903" t="s">
        <v>17586</v>
      </c>
      <c r="X903" s="20" t="str">
        <f>+IF(V903="","-",CONCATENATE(V903,"_",W903))</f>
        <v>FINES_R01</v>
      </c>
      <c r="Y903" s="59">
        <v>9.9132396280765533E-2</v>
      </c>
      <c r="Z903" t="s">
        <v>134</v>
      </c>
      <c r="AA903" t="s">
        <v>2393</v>
      </c>
      <c r="AB903" t="str">
        <f>+IF(W903="","-",IF(W903="UNICO","CENSO","MUESTRA"))</f>
        <v>MUESTRA</v>
      </c>
      <c r="AC903" t="s">
        <v>2397</v>
      </c>
      <c r="AD903" t="s">
        <v>10767</v>
      </c>
    </row>
    <row r="904" spans="1:30" x14ac:dyDescent="0.25">
      <c r="A904" s="5" t="str">
        <f t="shared" si="14"/>
        <v>R 1 - D 1 - 453 - 3862</v>
      </c>
      <c r="B904" s="23" t="s">
        <v>2347</v>
      </c>
      <c r="C904" t="s">
        <v>19</v>
      </c>
      <c r="D904" t="s">
        <v>17</v>
      </c>
      <c r="E904" t="s">
        <v>18</v>
      </c>
      <c r="F904" t="s">
        <v>134</v>
      </c>
      <c r="G904" t="s">
        <v>134</v>
      </c>
      <c r="H904" t="s">
        <v>2701</v>
      </c>
      <c r="I904" t="s">
        <v>20</v>
      </c>
      <c r="J904" t="s">
        <v>2349</v>
      </c>
      <c r="K904" t="s">
        <v>21</v>
      </c>
      <c r="M904" t="s">
        <v>2702</v>
      </c>
      <c r="N904" t="s">
        <v>22</v>
      </c>
      <c r="O904" t="s">
        <v>23</v>
      </c>
      <c r="P904" t="s">
        <v>26</v>
      </c>
      <c r="Q904" t="s">
        <v>2348</v>
      </c>
      <c r="R904" s="13">
        <v>32</v>
      </c>
      <c r="S904" s="13">
        <v>1</v>
      </c>
      <c r="T904" s="21">
        <v>1</v>
      </c>
      <c r="V904" t="s">
        <v>2154</v>
      </c>
      <c r="W904" t="s">
        <v>17586</v>
      </c>
      <c r="X904" s="20" t="str">
        <f>+IF(V904="","-",CONCATENATE(V904,"_",W904))</f>
        <v>FINES_R01</v>
      </c>
      <c r="Y904" s="59">
        <v>0.1074683144688606</v>
      </c>
      <c r="Z904" t="s">
        <v>134</v>
      </c>
      <c r="AA904" t="s">
        <v>2393</v>
      </c>
      <c r="AB904" t="str">
        <f>+IF(W904="","-",IF(W904="UNICO","CENSO","MUESTRA"))</f>
        <v>MUESTRA</v>
      </c>
      <c r="AC904" t="s">
        <v>2398</v>
      </c>
      <c r="AD904" t="s">
        <v>2703</v>
      </c>
    </row>
    <row r="905" spans="1:30" x14ac:dyDescent="0.25">
      <c r="A905" s="5" t="str">
        <f t="shared" si="14"/>
        <v>R 1 - D 1 - 452 - 1218</v>
      </c>
      <c r="B905" s="23" t="s">
        <v>2347</v>
      </c>
      <c r="C905" t="s">
        <v>19</v>
      </c>
      <c r="D905" t="s">
        <v>17</v>
      </c>
      <c r="E905" t="s">
        <v>18</v>
      </c>
      <c r="F905" t="s">
        <v>134</v>
      </c>
      <c r="G905" t="s">
        <v>134</v>
      </c>
      <c r="H905" t="s">
        <v>10803</v>
      </c>
      <c r="I905" t="s">
        <v>20</v>
      </c>
      <c r="J905" t="s">
        <v>2349</v>
      </c>
      <c r="K905" t="s">
        <v>21</v>
      </c>
      <c r="M905" t="s">
        <v>10804</v>
      </c>
      <c r="N905" t="s">
        <v>22</v>
      </c>
      <c r="O905" t="s">
        <v>23</v>
      </c>
      <c r="P905" t="s">
        <v>26</v>
      </c>
      <c r="Q905" t="s">
        <v>2348</v>
      </c>
      <c r="R905" s="13">
        <v>21</v>
      </c>
      <c r="S905" s="13">
        <v>1</v>
      </c>
      <c r="T905" s="21">
        <v>1</v>
      </c>
      <c r="V905" t="s">
        <v>2154</v>
      </c>
      <c r="W905" t="s">
        <v>17586</v>
      </c>
      <c r="X905" s="20" t="str">
        <f>+IF(V905="","-",CONCATENATE(V905,"_",W905))</f>
        <v>FINES_R01</v>
      </c>
      <c r="Y905" s="59">
        <v>0.13427245616912839</v>
      </c>
      <c r="Z905" t="s">
        <v>134</v>
      </c>
      <c r="AA905" t="s">
        <v>2393</v>
      </c>
      <c r="AB905" t="str">
        <f>+IF(W905="","-",IF(W905="UNICO","CENSO","MUESTRA"))</f>
        <v>MUESTRA</v>
      </c>
      <c r="AC905" t="s">
        <v>2398</v>
      </c>
      <c r="AD905" t="s">
        <v>10805</v>
      </c>
    </row>
    <row r="906" spans="1:30" x14ac:dyDescent="0.25">
      <c r="A906" s="5" t="str">
        <f t="shared" si="14"/>
        <v>R 1 - D 1 - 461 - 0626</v>
      </c>
      <c r="B906" s="23" t="s">
        <v>2347</v>
      </c>
      <c r="C906" t="s">
        <v>19</v>
      </c>
      <c r="D906" t="s">
        <v>17</v>
      </c>
      <c r="E906" t="s">
        <v>18</v>
      </c>
      <c r="F906" t="s">
        <v>134</v>
      </c>
      <c r="G906" t="s">
        <v>134</v>
      </c>
      <c r="H906" t="s">
        <v>2713</v>
      </c>
      <c r="I906" t="s">
        <v>20</v>
      </c>
      <c r="J906" t="s">
        <v>2349</v>
      </c>
      <c r="K906" t="s">
        <v>21</v>
      </c>
      <c r="M906" t="s">
        <v>2714</v>
      </c>
      <c r="N906" t="s">
        <v>22</v>
      </c>
      <c r="O906" t="s">
        <v>23</v>
      </c>
      <c r="P906" t="s">
        <v>26</v>
      </c>
      <c r="Q906" t="s">
        <v>2348</v>
      </c>
      <c r="R906" s="13">
        <v>73</v>
      </c>
      <c r="S906" s="13">
        <v>4</v>
      </c>
      <c r="T906" s="21">
        <v>1</v>
      </c>
      <c r="V906" t="s">
        <v>2154</v>
      </c>
      <c r="W906" t="s">
        <v>17586</v>
      </c>
      <c r="X906" s="20" t="str">
        <f>+IF(V906="","-",CONCATENATE(V906,"_",W906))</f>
        <v>FINES_R01</v>
      </c>
      <c r="Y906" s="59">
        <v>0.13693410158157349</v>
      </c>
      <c r="Z906" t="s">
        <v>134</v>
      </c>
      <c r="AA906" t="s">
        <v>2393</v>
      </c>
      <c r="AB906" t="str">
        <f>+IF(W906="","-",IF(W906="UNICO","CENSO","MUESTRA"))</f>
        <v>MUESTRA</v>
      </c>
      <c r="AC906" t="s">
        <v>2398</v>
      </c>
      <c r="AD906" t="s">
        <v>2715</v>
      </c>
    </row>
    <row r="907" spans="1:30" x14ac:dyDescent="0.25">
      <c r="A907" s="5" t="str">
        <f t="shared" si="14"/>
        <v>R 1 - D 1 - 452 - 1279</v>
      </c>
      <c r="B907" s="23" t="s">
        <v>2347</v>
      </c>
      <c r="C907" t="s">
        <v>19</v>
      </c>
      <c r="D907" t="s">
        <v>17</v>
      </c>
      <c r="E907" t="s">
        <v>18</v>
      </c>
      <c r="F907" t="s">
        <v>134</v>
      </c>
      <c r="G907" t="s">
        <v>134</v>
      </c>
      <c r="H907" t="s">
        <v>2679</v>
      </c>
      <c r="I907" t="s">
        <v>20</v>
      </c>
      <c r="J907" t="s">
        <v>2349</v>
      </c>
      <c r="K907" t="s">
        <v>21</v>
      </c>
      <c r="M907" t="s">
        <v>2680</v>
      </c>
      <c r="N907" t="s">
        <v>22</v>
      </c>
      <c r="O907" t="s">
        <v>23</v>
      </c>
      <c r="P907" t="s">
        <v>26</v>
      </c>
      <c r="Q907" t="s">
        <v>2348</v>
      </c>
      <c r="R907" s="13">
        <v>34</v>
      </c>
      <c r="S907" s="13">
        <v>2</v>
      </c>
      <c r="T907" s="21">
        <v>1</v>
      </c>
      <c r="V907" t="s">
        <v>2154</v>
      </c>
      <c r="W907" t="s">
        <v>17586</v>
      </c>
      <c r="X907" s="20" t="str">
        <f>+IF(V907="","-",CONCATENATE(V907,"_",W907))</f>
        <v>FINES_R01</v>
      </c>
      <c r="Y907" s="59">
        <v>0.163469523191452</v>
      </c>
      <c r="Z907" t="s">
        <v>134</v>
      </c>
      <c r="AA907" t="s">
        <v>2393</v>
      </c>
      <c r="AB907" t="str">
        <f>+IF(W907="","-",IF(W907="UNICO","CENSO","MUESTRA"))</f>
        <v>MUESTRA</v>
      </c>
      <c r="AC907" t="s">
        <v>2398</v>
      </c>
      <c r="AD907" t="s">
        <v>2681</v>
      </c>
    </row>
    <row r="908" spans="1:30" x14ac:dyDescent="0.25">
      <c r="A908" s="5" t="str">
        <f t="shared" si="14"/>
        <v>R 1 - D 1 - 453 - 1082</v>
      </c>
      <c r="B908" s="23" t="s">
        <v>2347</v>
      </c>
      <c r="C908" t="s">
        <v>19</v>
      </c>
      <c r="D908" t="s">
        <v>17</v>
      </c>
      <c r="E908" t="s">
        <v>18</v>
      </c>
      <c r="F908" t="s">
        <v>134</v>
      </c>
      <c r="G908" t="s">
        <v>134</v>
      </c>
      <c r="H908" t="s">
        <v>2574</v>
      </c>
      <c r="I908" t="s">
        <v>20</v>
      </c>
      <c r="J908" t="s">
        <v>2349</v>
      </c>
      <c r="K908" t="s">
        <v>21</v>
      </c>
      <c r="M908" t="s">
        <v>2575</v>
      </c>
      <c r="N908" t="s">
        <v>22</v>
      </c>
      <c r="O908" t="s">
        <v>23</v>
      </c>
      <c r="P908" t="s">
        <v>26</v>
      </c>
      <c r="Q908" t="s">
        <v>2348</v>
      </c>
      <c r="R908" s="13">
        <v>45</v>
      </c>
      <c r="S908" s="13">
        <v>3</v>
      </c>
      <c r="T908" s="21">
        <v>1</v>
      </c>
      <c r="V908" t="s">
        <v>2154</v>
      </c>
      <c r="W908" t="s">
        <v>17586</v>
      </c>
      <c r="X908" s="20" t="str">
        <f>+IF(V908="","-",CONCATENATE(V908,"_",W908))</f>
        <v>FINES_R01</v>
      </c>
      <c r="Y908" s="59">
        <v>0.175324946641922</v>
      </c>
      <c r="Z908" t="s">
        <v>134</v>
      </c>
      <c r="AA908" t="s">
        <v>2393</v>
      </c>
      <c r="AB908" t="str">
        <f>+IF(W908="","-",IF(W908="UNICO","CENSO","MUESTRA"))</f>
        <v>MUESTRA</v>
      </c>
      <c r="AC908" t="s">
        <v>2397</v>
      </c>
      <c r="AD908" t="s">
        <v>2576</v>
      </c>
    </row>
    <row r="909" spans="1:30" x14ac:dyDescent="0.25">
      <c r="A909" s="5" t="str">
        <f t="shared" si="14"/>
        <v>R 1 - D 64 - 451 - 3620</v>
      </c>
      <c r="B909" s="23" t="s">
        <v>2347</v>
      </c>
      <c r="C909" t="s">
        <v>19</v>
      </c>
      <c r="D909" t="s">
        <v>1037</v>
      </c>
      <c r="E909" t="s">
        <v>1038</v>
      </c>
      <c r="F909" t="s">
        <v>134</v>
      </c>
      <c r="G909" t="s">
        <v>134</v>
      </c>
      <c r="H909" t="s">
        <v>2994</v>
      </c>
      <c r="I909" t="s">
        <v>20</v>
      </c>
      <c r="J909" t="s">
        <v>2349</v>
      </c>
      <c r="K909" t="s">
        <v>21</v>
      </c>
      <c r="M909" t="s">
        <v>2995</v>
      </c>
      <c r="N909" t="s">
        <v>22</v>
      </c>
      <c r="O909" t="s">
        <v>23</v>
      </c>
      <c r="P909" t="s">
        <v>26</v>
      </c>
      <c r="Q909" t="s">
        <v>2348</v>
      </c>
      <c r="R909" s="13">
        <v>7</v>
      </c>
      <c r="S909" s="13">
        <v>1</v>
      </c>
      <c r="T909" s="21">
        <v>1</v>
      </c>
      <c r="V909" t="s">
        <v>2154</v>
      </c>
      <c r="W909" t="s">
        <v>17586</v>
      </c>
      <c r="X909" s="20" t="str">
        <f>+IF(V909="","-",CONCATENATE(V909,"_",W909))</f>
        <v>FINES_R01</v>
      </c>
      <c r="Y909" s="59">
        <v>0.19252139329910281</v>
      </c>
      <c r="Z909" t="s">
        <v>134</v>
      </c>
      <c r="AA909" t="s">
        <v>2394</v>
      </c>
      <c r="AB909" t="str">
        <f>+IF(W909="","-",IF(W909="UNICO","CENSO","MUESTRA"))</f>
        <v>MUESTRA</v>
      </c>
      <c r="AC909" t="s">
        <v>2397</v>
      </c>
      <c r="AD909" t="s">
        <v>2996</v>
      </c>
    </row>
    <row r="910" spans="1:30" x14ac:dyDescent="0.25">
      <c r="A910" s="5" t="str">
        <f t="shared" si="14"/>
        <v>R 1 - D 1 - 453 - 1273</v>
      </c>
      <c r="B910" s="23" t="s">
        <v>2347</v>
      </c>
      <c r="C910" t="s">
        <v>19</v>
      </c>
      <c r="D910" t="s">
        <v>17</v>
      </c>
      <c r="E910" t="s">
        <v>18</v>
      </c>
      <c r="F910" t="s">
        <v>134</v>
      </c>
      <c r="G910" t="s">
        <v>134</v>
      </c>
      <c r="H910" t="s">
        <v>2609</v>
      </c>
      <c r="I910" t="s">
        <v>20</v>
      </c>
      <c r="J910" t="s">
        <v>2349</v>
      </c>
      <c r="K910" t="s">
        <v>21</v>
      </c>
      <c r="M910" t="s">
        <v>2610</v>
      </c>
      <c r="N910" t="s">
        <v>22</v>
      </c>
      <c r="O910" t="s">
        <v>23</v>
      </c>
      <c r="P910" t="s">
        <v>26</v>
      </c>
      <c r="Q910" t="s">
        <v>2348</v>
      </c>
      <c r="R910" s="13">
        <v>11</v>
      </c>
      <c r="S910" s="13">
        <v>1</v>
      </c>
      <c r="T910" s="21">
        <v>1</v>
      </c>
      <c r="V910" t="s">
        <v>2154</v>
      </c>
      <c r="W910" t="s">
        <v>17586</v>
      </c>
      <c r="X910" s="20" t="str">
        <f>+IF(V910="","-",CONCATENATE(V910,"_",W910))</f>
        <v>FINES_R01</v>
      </c>
      <c r="Y910" s="59">
        <v>0.20506787300109861</v>
      </c>
      <c r="Z910" t="s">
        <v>134</v>
      </c>
      <c r="AA910" t="s">
        <v>2393</v>
      </c>
      <c r="AB910" t="str">
        <f>+IF(W910="","-",IF(W910="UNICO","CENSO","MUESTRA"))</f>
        <v>MUESTRA</v>
      </c>
      <c r="AC910" t="s">
        <v>2397</v>
      </c>
      <c r="AD910" t="s">
        <v>2611</v>
      </c>
    </row>
    <row r="911" spans="1:30" x14ac:dyDescent="0.25">
      <c r="A911" s="5" t="str">
        <f t="shared" si="14"/>
        <v>R 1 - D 113 - 451 - 4096</v>
      </c>
      <c r="B911" s="23" t="s">
        <v>2347</v>
      </c>
      <c r="C911" t="s">
        <v>19</v>
      </c>
      <c r="D911" t="s">
        <v>181</v>
      </c>
      <c r="E911" t="s">
        <v>1843</v>
      </c>
      <c r="F911" t="s">
        <v>134</v>
      </c>
      <c r="G911" t="s">
        <v>134</v>
      </c>
      <c r="H911" t="s">
        <v>2845</v>
      </c>
      <c r="I911" t="s">
        <v>20</v>
      </c>
      <c r="J911" t="s">
        <v>2349</v>
      </c>
      <c r="K911" t="s">
        <v>21</v>
      </c>
      <c r="M911" t="s">
        <v>2846</v>
      </c>
      <c r="N911" t="s">
        <v>22</v>
      </c>
      <c r="O911" t="s">
        <v>23</v>
      </c>
      <c r="P911" t="s">
        <v>26</v>
      </c>
      <c r="Q911" t="s">
        <v>2348</v>
      </c>
      <c r="R911" s="13">
        <v>12</v>
      </c>
      <c r="S911" s="13">
        <v>1</v>
      </c>
      <c r="T911" s="21">
        <v>1</v>
      </c>
      <c r="V911" t="s">
        <v>2154</v>
      </c>
      <c r="W911" t="s">
        <v>17586</v>
      </c>
      <c r="X911" s="20" t="str">
        <f>+IF(V911="","-",CONCATENATE(V911,"_",W911))</f>
        <v>FINES_R01</v>
      </c>
      <c r="Y911" s="59">
        <v>0.20576582849025729</v>
      </c>
      <c r="Z911" t="s">
        <v>134</v>
      </c>
      <c r="AA911" t="s">
        <v>2393</v>
      </c>
      <c r="AB911" t="str">
        <f>+IF(W911="","-",IF(W911="UNICO","CENSO","MUESTRA"))</f>
        <v>MUESTRA</v>
      </c>
      <c r="AC911" t="s">
        <v>2398</v>
      </c>
      <c r="AD911" t="s">
        <v>2847</v>
      </c>
    </row>
    <row r="912" spans="1:30" x14ac:dyDescent="0.25">
      <c r="A912" s="5" t="str">
        <f t="shared" si="14"/>
        <v>R 1 - D 113 - 452 - 3930</v>
      </c>
      <c r="B912" s="23" t="s">
        <v>2347</v>
      </c>
      <c r="C912" t="s">
        <v>19</v>
      </c>
      <c r="D912" t="s">
        <v>181</v>
      </c>
      <c r="E912" t="s">
        <v>1843</v>
      </c>
      <c r="F912" t="s">
        <v>134</v>
      </c>
      <c r="G912" t="s">
        <v>134</v>
      </c>
      <c r="H912" t="s">
        <v>2840</v>
      </c>
      <c r="I912" t="s">
        <v>20</v>
      </c>
      <c r="J912" t="s">
        <v>2349</v>
      </c>
      <c r="K912" t="s">
        <v>21</v>
      </c>
      <c r="M912" t="s">
        <v>2841</v>
      </c>
      <c r="N912" t="s">
        <v>22</v>
      </c>
      <c r="O912" t="s">
        <v>23</v>
      </c>
      <c r="P912" t="s">
        <v>26</v>
      </c>
      <c r="Q912" t="s">
        <v>2348</v>
      </c>
      <c r="R912" s="13">
        <v>15</v>
      </c>
      <c r="S912" s="13">
        <v>1</v>
      </c>
      <c r="T912" s="21">
        <v>1</v>
      </c>
      <c r="V912" t="s">
        <v>2154</v>
      </c>
      <c r="W912" t="s">
        <v>17586</v>
      </c>
      <c r="X912" s="20" t="str">
        <f>+IF(V912="","-",CONCATENATE(V912,"_",W912))</f>
        <v>FINES_R01</v>
      </c>
      <c r="Y912" s="59">
        <v>0.20807234942913061</v>
      </c>
      <c r="Z912" t="s">
        <v>134</v>
      </c>
      <c r="AA912" t="s">
        <v>2393</v>
      </c>
      <c r="AB912" t="str">
        <f>+IF(W912="","-",IF(W912="UNICO","CENSO","MUESTRA"))</f>
        <v>MUESTRA</v>
      </c>
      <c r="AC912" t="s">
        <v>2397</v>
      </c>
      <c r="AD912" t="s">
        <v>2842</v>
      </c>
    </row>
    <row r="913" spans="1:30" x14ac:dyDescent="0.25">
      <c r="A913" s="5" t="str">
        <f t="shared" si="14"/>
        <v>R 1 - D 113 - 452 - 2064</v>
      </c>
      <c r="B913" s="23" t="s">
        <v>2347</v>
      </c>
      <c r="C913" t="s">
        <v>19</v>
      </c>
      <c r="D913" t="s">
        <v>181</v>
      </c>
      <c r="E913" t="s">
        <v>1843</v>
      </c>
      <c r="F913" t="s">
        <v>134</v>
      </c>
      <c r="G913" t="s">
        <v>134</v>
      </c>
      <c r="H913" t="s">
        <v>2816</v>
      </c>
      <c r="I913" t="s">
        <v>20</v>
      </c>
      <c r="J913" t="s">
        <v>2349</v>
      </c>
      <c r="K913" t="s">
        <v>21</v>
      </c>
      <c r="M913" t="s">
        <v>2817</v>
      </c>
      <c r="N913" t="s">
        <v>22</v>
      </c>
      <c r="O913" t="s">
        <v>23</v>
      </c>
      <c r="P913" t="s">
        <v>26</v>
      </c>
      <c r="Q913" t="s">
        <v>2348</v>
      </c>
      <c r="R913" s="13">
        <v>27</v>
      </c>
      <c r="S913" s="13">
        <v>1</v>
      </c>
      <c r="T913" s="21">
        <v>1</v>
      </c>
      <c r="V913" t="s">
        <v>2154</v>
      </c>
      <c r="W913" t="s">
        <v>17586</v>
      </c>
      <c r="X913" s="20" t="str">
        <f>+IF(V913="","-",CONCATENATE(V913,"_",W913))</f>
        <v>FINES_R01</v>
      </c>
      <c r="Y913" s="59">
        <v>0.2091392129659653</v>
      </c>
      <c r="Z913" t="s">
        <v>134</v>
      </c>
      <c r="AA913" t="s">
        <v>2393</v>
      </c>
      <c r="AB913" t="str">
        <f>+IF(W913="","-",IF(W913="UNICO","CENSO","MUESTRA"))</f>
        <v>MUESTRA</v>
      </c>
      <c r="AC913" t="s">
        <v>2398</v>
      </c>
      <c r="AD913" t="s">
        <v>2818</v>
      </c>
    </row>
    <row r="914" spans="1:30" x14ac:dyDescent="0.25">
      <c r="A914" s="5" t="str">
        <f t="shared" si="14"/>
        <v>R 1 - D 113 - 451 - 2064</v>
      </c>
      <c r="B914" s="23" t="s">
        <v>2347</v>
      </c>
      <c r="C914" t="s">
        <v>19</v>
      </c>
      <c r="D914" t="s">
        <v>181</v>
      </c>
      <c r="E914" t="s">
        <v>1843</v>
      </c>
      <c r="F914" t="s">
        <v>134</v>
      </c>
      <c r="G914" t="s">
        <v>134</v>
      </c>
      <c r="H914" t="s">
        <v>2820</v>
      </c>
      <c r="I914" t="s">
        <v>20</v>
      </c>
      <c r="J914" t="s">
        <v>2349</v>
      </c>
      <c r="K914" t="s">
        <v>21</v>
      </c>
      <c r="M914" t="s">
        <v>2817</v>
      </c>
      <c r="N914" t="s">
        <v>22</v>
      </c>
      <c r="O914" t="s">
        <v>23</v>
      </c>
      <c r="P914" t="s">
        <v>26</v>
      </c>
      <c r="Q914" t="s">
        <v>2348</v>
      </c>
      <c r="R914" s="13">
        <v>17</v>
      </c>
      <c r="S914" s="13">
        <v>1</v>
      </c>
      <c r="T914" s="21">
        <v>1</v>
      </c>
      <c r="V914" t="s">
        <v>2154</v>
      </c>
      <c r="W914" t="s">
        <v>17586</v>
      </c>
      <c r="X914" s="20" t="str">
        <f>+IF(V914="","-",CONCATENATE(V914,"_",W914))</f>
        <v>FINES_R01</v>
      </c>
      <c r="Y914" s="59">
        <v>0.2091392129659653</v>
      </c>
      <c r="Z914" t="s">
        <v>134</v>
      </c>
      <c r="AA914" t="s">
        <v>2393</v>
      </c>
      <c r="AB914" t="str">
        <f>+IF(W914="","-",IF(W914="UNICO","CENSO","MUESTRA"))</f>
        <v>MUESTRA</v>
      </c>
      <c r="AC914" t="s">
        <v>2397</v>
      </c>
      <c r="AD914" t="s">
        <v>2818</v>
      </c>
    </row>
    <row r="915" spans="1:30" x14ac:dyDescent="0.25">
      <c r="A915" s="5" t="str">
        <f t="shared" si="14"/>
        <v>R 1 - D 64 - 451 - 3589</v>
      </c>
      <c r="B915" s="23" t="s">
        <v>2347</v>
      </c>
      <c r="C915" t="s">
        <v>19</v>
      </c>
      <c r="D915" t="s">
        <v>1037</v>
      </c>
      <c r="E915" t="s">
        <v>1038</v>
      </c>
      <c r="F915" t="s">
        <v>134</v>
      </c>
      <c r="G915" t="s">
        <v>134</v>
      </c>
      <c r="H915" t="s">
        <v>10914</v>
      </c>
      <c r="I915" t="s">
        <v>20</v>
      </c>
      <c r="J915" t="s">
        <v>2349</v>
      </c>
      <c r="K915" t="s">
        <v>21</v>
      </c>
      <c r="M915" t="s">
        <v>10915</v>
      </c>
      <c r="N915" t="s">
        <v>22</v>
      </c>
      <c r="O915" t="s">
        <v>23</v>
      </c>
      <c r="P915" t="s">
        <v>26</v>
      </c>
      <c r="Q915" t="s">
        <v>2348</v>
      </c>
      <c r="R915" s="13">
        <v>13</v>
      </c>
      <c r="S915" s="13">
        <v>1</v>
      </c>
      <c r="T915" s="21">
        <v>1</v>
      </c>
      <c r="V915" t="s">
        <v>2154</v>
      </c>
      <c r="W915" t="s">
        <v>17586</v>
      </c>
      <c r="X915" s="20" t="str">
        <f>+IF(V915="","-",CONCATENATE(V915,"_",W915))</f>
        <v>FINES_R01</v>
      </c>
      <c r="Y915" s="59">
        <v>0.20976005494594571</v>
      </c>
      <c r="Z915" t="s">
        <v>134</v>
      </c>
      <c r="AA915" t="s">
        <v>2394</v>
      </c>
      <c r="AB915" t="str">
        <f>+IF(W915="","-",IF(W915="UNICO","CENSO","MUESTRA"))</f>
        <v>MUESTRA</v>
      </c>
      <c r="AC915" t="s">
        <v>2398</v>
      </c>
      <c r="AD915" t="s">
        <v>10916</v>
      </c>
    </row>
    <row r="916" spans="1:30" x14ac:dyDescent="0.25">
      <c r="A916" s="5" t="str">
        <f t="shared" si="14"/>
        <v>R 1 - D 113 - 452 - 2061</v>
      </c>
      <c r="B916" s="23" t="s">
        <v>2347</v>
      </c>
      <c r="C916" t="s">
        <v>19</v>
      </c>
      <c r="D916" t="s">
        <v>181</v>
      </c>
      <c r="E916" t="s">
        <v>1843</v>
      </c>
      <c r="F916" t="s">
        <v>134</v>
      </c>
      <c r="G916" t="s">
        <v>134</v>
      </c>
      <c r="H916" t="s">
        <v>2822</v>
      </c>
      <c r="I916" t="s">
        <v>20</v>
      </c>
      <c r="J916" t="s">
        <v>2349</v>
      </c>
      <c r="K916" t="s">
        <v>21</v>
      </c>
      <c r="M916" t="s">
        <v>2823</v>
      </c>
      <c r="N916" t="s">
        <v>22</v>
      </c>
      <c r="O916" t="s">
        <v>23</v>
      </c>
      <c r="P916" t="s">
        <v>26</v>
      </c>
      <c r="Q916" t="s">
        <v>2348</v>
      </c>
      <c r="R916" s="13">
        <v>18</v>
      </c>
      <c r="S916" s="13">
        <v>1</v>
      </c>
      <c r="T916" s="21">
        <v>1</v>
      </c>
      <c r="V916" t="s">
        <v>2154</v>
      </c>
      <c r="W916" t="s">
        <v>17586</v>
      </c>
      <c r="X916" s="20" t="str">
        <f>+IF(V916="","-",CONCATENATE(V916,"_",W916))</f>
        <v>FINES_R01</v>
      </c>
      <c r="Y916" s="59">
        <v>0.2217717319726944</v>
      </c>
      <c r="Z916" t="s">
        <v>134</v>
      </c>
      <c r="AA916" t="s">
        <v>2393</v>
      </c>
      <c r="AB916" t="str">
        <f>+IF(W916="","-",IF(W916="UNICO","CENSO","MUESTRA"))</f>
        <v>MUESTRA</v>
      </c>
      <c r="AC916" t="s">
        <v>2397</v>
      </c>
      <c r="AD916" t="s">
        <v>2824</v>
      </c>
    </row>
    <row r="917" spans="1:30" x14ac:dyDescent="0.25">
      <c r="A917" s="5" t="str">
        <f t="shared" si="14"/>
        <v>R 1 - D 113 - 451 - 1294</v>
      </c>
      <c r="B917" s="23" t="s">
        <v>2347</v>
      </c>
      <c r="C917" t="s">
        <v>19</v>
      </c>
      <c r="D917" t="s">
        <v>181</v>
      </c>
      <c r="E917" t="s">
        <v>1843</v>
      </c>
      <c r="F917" t="s">
        <v>134</v>
      </c>
      <c r="G917" t="s">
        <v>134</v>
      </c>
      <c r="H917" t="s">
        <v>2860</v>
      </c>
      <c r="I917" t="s">
        <v>20</v>
      </c>
      <c r="J917" t="s">
        <v>2349</v>
      </c>
      <c r="K917" t="s">
        <v>21</v>
      </c>
      <c r="M917" t="s">
        <v>2830</v>
      </c>
      <c r="N917" t="s">
        <v>22</v>
      </c>
      <c r="O917" t="s">
        <v>23</v>
      </c>
      <c r="P917" t="s">
        <v>26</v>
      </c>
      <c r="Q917" t="s">
        <v>2348</v>
      </c>
      <c r="R917" s="13">
        <v>21</v>
      </c>
      <c r="S917" s="13">
        <v>1</v>
      </c>
      <c r="T917" s="21">
        <v>1</v>
      </c>
      <c r="V917" t="s">
        <v>2154</v>
      </c>
      <c r="W917" t="s">
        <v>17586</v>
      </c>
      <c r="X917" s="20" t="str">
        <f>+IF(V917="","-",CONCATENATE(V917,"_",W917))</f>
        <v>FINES_R01</v>
      </c>
      <c r="Y917" s="59">
        <v>0.2217717319726944</v>
      </c>
      <c r="Z917" t="s">
        <v>134</v>
      </c>
      <c r="AA917" t="s">
        <v>2393</v>
      </c>
      <c r="AB917" t="str">
        <f>+IF(W917="","-",IF(W917="UNICO","CENSO","MUESTRA"))</f>
        <v>MUESTRA</v>
      </c>
      <c r="AC917" t="s">
        <v>2397</v>
      </c>
      <c r="AD917" t="s">
        <v>2861</v>
      </c>
    </row>
    <row r="918" spans="1:30" x14ac:dyDescent="0.25">
      <c r="A918" s="5" t="str">
        <f t="shared" si="14"/>
        <v>R 1 - D 113 - 452 - 1294</v>
      </c>
      <c r="B918" s="23" t="s">
        <v>2347</v>
      </c>
      <c r="C918" t="s">
        <v>19</v>
      </c>
      <c r="D918" t="s">
        <v>181</v>
      </c>
      <c r="E918" t="s">
        <v>1843</v>
      </c>
      <c r="F918" t="s">
        <v>134</v>
      </c>
      <c r="G918" t="s">
        <v>134</v>
      </c>
      <c r="H918" t="s">
        <v>10836</v>
      </c>
      <c r="I918" t="s">
        <v>20</v>
      </c>
      <c r="J918" t="s">
        <v>2349</v>
      </c>
      <c r="K918" t="s">
        <v>21</v>
      </c>
      <c r="M918" t="s">
        <v>2830</v>
      </c>
      <c r="N918" t="s">
        <v>22</v>
      </c>
      <c r="O918" t="s">
        <v>23</v>
      </c>
      <c r="P918" t="s">
        <v>26</v>
      </c>
      <c r="Q918" t="s">
        <v>2348</v>
      </c>
      <c r="R918" s="13">
        <v>9</v>
      </c>
      <c r="S918" s="13">
        <v>1</v>
      </c>
      <c r="T918" s="21">
        <v>1</v>
      </c>
      <c r="V918" t="s">
        <v>2154</v>
      </c>
      <c r="W918" t="s">
        <v>17586</v>
      </c>
      <c r="X918" s="20" t="str">
        <f>+IF(V918="","-",CONCATENATE(V918,"_",W918))</f>
        <v>FINES_R01</v>
      </c>
      <c r="Y918" s="59">
        <v>0.2217717319726944</v>
      </c>
      <c r="Z918" t="s">
        <v>134</v>
      </c>
      <c r="AA918" t="s">
        <v>2393</v>
      </c>
      <c r="AB918" t="str">
        <f>+IF(W918="","-",IF(W918="UNICO","CENSO","MUESTRA"))</f>
        <v>MUESTRA</v>
      </c>
      <c r="AC918" t="s">
        <v>2397</v>
      </c>
      <c r="AD918" t="s">
        <v>2861</v>
      </c>
    </row>
    <row r="919" spans="1:30" x14ac:dyDescent="0.25">
      <c r="A919" s="5" t="str">
        <f t="shared" si="14"/>
        <v>R 1 - D 114 - 453 - 3867</v>
      </c>
      <c r="B919" s="23" t="s">
        <v>2347</v>
      </c>
      <c r="C919" t="s">
        <v>19</v>
      </c>
      <c r="D919" t="s">
        <v>311</v>
      </c>
      <c r="E919" t="s">
        <v>1857</v>
      </c>
      <c r="F919" t="s">
        <v>134</v>
      </c>
      <c r="G919" t="s">
        <v>134</v>
      </c>
      <c r="H919" t="s">
        <v>2900</v>
      </c>
      <c r="I919" t="s">
        <v>20</v>
      </c>
      <c r="J919" t="s">
        <v>2349</v>
      </c>
      <c r="K919" t="s">
        <v>21</v>
      </c>
      <c r="M919" t="s">
        <v>2901</v>
      </c>
      <c r="N919" t="s">
        <v>22</v>
      </c>
      <c r="O919" t="s">
        <v>23</v>
      </c>
      <c r="P919" t="s">
        <v>26</v>
      </c>
      <c r="Q919" t="s">
        <v>2348</v>
      </c>
      <c r="R919" s="13">
        <v>30</v>
      </c>
      <c r="S919" s="13">
        <v>1</v>
      </c>
      <c r="T919" s="21">
        <v>1</v>
      </c>
      <c r="V919" t="s">
        <v>2154</v>
      </c>
      <c r="W919" t="s">
        <v>17586</v>
      </c>
      <c r="X919" s="20" t="str">
        <f>+IF(V919="","-",CONCATENATE(V919,"_",W919))</f>
        <v>FINES_R01</v>
      </c>
      <c r="Y919" s="59">
        <v>0.2321476340293884</v>
      </c>
      <c r="Z919" t="s">
        <v>134</v>
      </c>
      <c r="AA919" t="s">
        <v>2393</v>
      </c>
      <c r="AB919" t="str">
        <f>+IF(W919="","-",IF(W919="UNICO","CENSO","MUESTRA"))</f>
        <v>MUESTRA</v>
      </c>
      <c r="AC919" t="s">
        <v>2397</v>
      </c>
      <c r="AD919" t="s">
        <v>2902</v>
      </c>
    </row>
    <row r="920" spans="1:30" x14ac:dyDescent="0.25">
      <c r="A920" s="5" t="str">
        <f t="shared" si="14"/>
        <v>R 1 - D 113 - 451 - 1211</v>
      </c>
      <c r="B920" s="23" t="s">
        <v>2347</v>
      </c>
      <c r="C920" t="s">
        <v>19</v>
      </c>
      <c r="D920" t="s">
        <v>181</v>
      </c>
      <c r="E920" t="s">
        <v>1843</v>
      </c>
      <c r="F920" t="s">
        <v>134</v>
      </c>
      <c r="G920" t="s">
        <v>134</v>
      </c>
      <c r="H920" t="s">
        <v>2837</v>
      </c>
      <c r="I920" t="s">
        <v>20</v>
      </c>
      <c r="J920" t="s">
        <v>2349</v>
      </c>
      <c r="K920" t="s">
        <v>21</v>
      </c>
      <c r="M920" t="s">
        <v>2159</v>
      </c>
      <c r="N920" t="s">
        <v>22</v>
      </c>
      <c r="O920" t="s">
        <v>23</v>
      </c>
      <c r="P920" t="s">
        <v>26</v>
      </c>
      <c r="Q920" t="s">
        <v>2348</v>
      </c>
      <c r="R920" s="13">
        <v>69</v>
      </c>
      <c r="S920" s="13">
        <v>3</v>
      </c>
      <c r="T920" s="21">
        <v>1</v>
      </c>
      <c r="V920" t="s">
        <v>2154</v>
      </c>
      <c r="W920" t="s">
        <v>17586</v>
      </c>
      <c r="X920" s="20" t="str">
        <f>+IF(V920="","-",CONCATENATE(V920,"_",W920))</f>
        <v>FINES_R01</v>
      </c>
      <c r="Y920" s="59">
        <v>0.23954968154430389</v>
      </c>
      <c r="Z920" t="s">
        <v>134</v>
      </c>
      <c r="AA920" t="s">
        <v>2393</v>
      </c>
      <c r="AB920" t="str">
        <f>+IF(W920="","-",IF(W920="UNICO","CENSO","MUESTRA"))</f>
        <v>MUESTRA</v>
      </c>
      <c r="AC920" t="s">
        <v>2397</v>
      </c>
      <c r="AD920" t="s">
        <v>2838</v>
      </c>
    </row>
    <row r="921" spans="1:30" x14ac:dyDescent="0.25">
      <c r="A921" s="5" t="str">
        <f t="shared" si="14"/>
        <v>R 1 - D 64 - 451 - 0055</v>
      </c>
      <c r="B921" s="23" t="s">
        <v>2347</v>
      </c>
      <c r="C921" t="s">
        <v>19</v>
      </c>
      <c r="D921" t="s">
        <v>1037</v>
      </c>
      <c r="E921" t="s">
        <v>1038</v>
      </c>
      <c r="F921" t="s">
        <v>134</v>
      </c>
      <c r="G921" t="s">
        <v>134</v>
      </c>
      <c r="H921" t="s">
        <v>3043</v>
      </c>
      <c r="I921" t="s">
        <v>20</v>
      </c>
      <c r="J921" t="s">
        <v>2349</v>
      </c>
      <c r="K921" t="s">
        <v>21</v>
      </c>
      <c r="M921" t="s">
        <v>3044</v>
      </c>
      <c r="N921" t="s">
        <v>22</v>
      </c>
      <c r="O921" t="s">
        <v>23</v>
      </c>
      <c r="P921" t="s">
        <v>26</v>
      </c>
      <c r="Q921" t="s">
        <v>2348</v>
      </c>
      <c r="R921" s="13">
        <v>31</v>
      </c>
      <c r="S921" s="13">
        <v>2</v>
      </c>
      <c r="T921" s="21">
        <v>1</v>
      </c>
      <c r="V921" t="s">
        <v>2154</v>
      </c>
      <c r="W921" t="s">
        <v>17586</v>
      </c>
      <c r="X921" s="20" t="str">
        <f>+IF(V921="","-",CONCATENATE(V921,"_",W921))</f>
        <v>FINES_R01</v>
      </c>
      <c r="Y921" s="59">
        <v>0.2440694868564606</v>
      </c>
      <c r="Z921" t="s">
        <v>134</v>
      </c>
      <c r="AA921" t="s">
        <v>2394</v>
      </c>
      <c r="AB921" t="str">
        <f>+IF(W921="","-",IF(W921="UNICO","CENSO","MUESTRA"))</f>
        <v>MUESTRA</v>
      </c>
      <c r="AC921" t="s">
        <v>2397</v>
      </c>
      <c r="AD921" t="s">
        <v>3045</v>
      </c>
    </row>
    <row r="922" spans="1:30" x14ac:dyDescent="0.25">
      <c r="A922" s="5" t="str">
        <f t="shared" si="14"/>
        <v>R 1 - D 134 - 451 - 2825</v>
      </c>
      <c r="B922" s="23" t="s">
        <v>2347</v>
      </c>
      <c r="C922" t="s">
        <v>19</v>
      </c>
      <c r="D922" t="s">
        <v>452</v>
      </c>
      <c r="E922" t="s">
        <v>2071</v>
      </c>
      <c r="F922" t="s">
        <v>134</v>
      </c>
      <c r="G922" t="s">
        <v>134</v>
      </c>
      <c r="H922" t="s">
        <v>2951</v>
      </c>
      <c r="I922" t="s">
        <v>20</v>
      </c>
      <c r="J922" t="s">
        <v>2349</v>
      </c>
      <c r="K922" t="s">
        <v>21</v>
      </c>
      <c r="M922" t="s">
        <v>2174</v>
      </c>
      <c r="N922" t="s">
        <v>22</v>
      </c>
      <c r="O922" t="s">
        <v>23</v>
      </c>
      <c r="P922" t="s">
        <v>26</v>
      </c>
      <c r="Q922" t="s">
        <v>2348</v>
      </c>
      <c r="R922" s="13">
        <v>7</v>
      </c>
      <c r="S922" s="13">
        <v>2</v>
      </c>
      <c r="T922" s="21">
        <v>1</v>
      </c>
      <c r="V922" t="s">
        <v>2154</v>
      </c>
      <c r="W922" t="s">
        <v>17586</v>
      </c>
      <c r="X922" s="20" t="str">
        <f>+IF(V922="","-",CONCATENATE(V922,"_",W922))</f>
        <v>FINES_R01</v>
      </c>
      <c r="Y922" s="59">
        <v>0.25496068596839899</v>
      </c>
      <c r="Z922" t="s">
        <v>134</v>
      </c>
      <c r="AA922" t="s">
        <v>2394</v>
      </c>
      <c r="AB922" t="str">
        <f>+IF(W922="","-",IF(W922="UNICO","CENSO","MUESTRA"))</f>
        <v>MUESTRA</v>
      </c>
      <c r="AC922" t="s">
        <v>2397</v>
      </c>
      <c r="AD922" t="s">
        <v>2952</v>
      </c>
    </row>
    <row r="923" spans="1:30" x14ac:dyDescent="0.25">
      <c r="A923" s="5" t="str">
        <f t="shared" si="14"/>
        <v>R 1 - D 1 - 453 - 1234</v>
      </c>
      <c r="B923" s="23" t="s">
        <v>2347</v>
      </c>
      <c r="C923" t="s">
        <v>19</v>
      </c>
      <c r="D923" t="s">
        <v>17</v>
      </c>
      <c r="E923" t="s">
        <v>18</v>
      </c>
      <c r="F923" t="s">
        <v>134</v>
      </c>
      <c r="G923" t="s">
        <v>134</v>
      </c>
      <c r="H923" t="s">
        <v>2760</v>
      </c>
      <c r="I923" t="s">
        <v>20</v>
      </c>
      <c r="J923" t="s">
        <v>2349</v>
      </c>
      <c r="K923" t="s">
        <v>21</v>
      </c>
      <c r="M923" t="s">
        <v>2761</v>
      </c>
      <c r="N923" t="s">
        <v>22</v>
      </c>
      <c r="O923" t="s">
        <v>23</v>
      </c>
      <c r="P923" t="s">
        <v>26</v>
      </c>
      <c r="Q923" t="s">
        <v>2348</v>
      </c>
      <c r="R923" s="13">
        <v>37</v>
      </c>
      <c r="S923" s="13">
        <v>2</v>
      </c>
      <c r="T923" s="21">
        <v>1</v>
      </c>
      <c r="V923" t="s">
        <v>2154</v>
      </c>
      <c r="W923" t="s">
        <v>17586</v>
      </c>
      <c r="X923" s="20" t="str">
        <f>+IF(V923="","-",CONCATENATE(V923,"_",W923))</f>
        <v>FINES_R01</v>
      </c>
      <c r="Y923" s="59">
        <v>0.256084144115448</v>
      </c>
      <c r="Z923" t="s">
        <v>134</v>
      </c>
      <c r="AA923" t="s">
        <v>2393</v>
      </c>
      <c r="AB923" t="str">
        <f>+IF(W923="","-",IF(W923="UNICO","CENSO","MUESTRA"))</f>
        <v>MUESTRA</v>
      </c>
      <c r="AC923" t="s">
        <v>2397</v>
      </c>
      <c r="AD923" t="s">
        <v>2762</v>
      </c>
    </row>
    <row r="924" spans="1:30" x14ac:dyDescent="0.25">
      <c r="A924" s="5" t="str">
        <f t="shared" si="14"/>
        <v>R 1 - D 1 - 462 - 0725</v>
      </c>
      <c r="B924" s="23" t="s">
        <v>2347</v>
      </c>
      <c r="C924" t="s">
        <v>19</v>
      </c>
      <c r="D924" t="s">
        <v>17</v>
      </c>
      <c r="E924" t="s">
        <v>18</v>
      </c>
      <c r="F924" t="s">
        <v>134</v>
      </c>
      <c r="G924" t="s">
        <v>134</v>
      </c>
      <c r="H924" t="s">
        <v>2543</v>
      </c>
      <c r="I924" t="s">
        <v>20</v>
      </c>
      <c r="J924" t="s">
        <v>2349</v>
      </c>
      <c r="K924" t="s">
        <v>21</v>
      </c>
      <c r="M924" t="s">
        <v>2544</v>
      </c>
      <c r="N924" t="s">
        <v>22</v>
      </c>
      <c r="O924" t="s">
        <v>23</v>
      </c>
      <c r="P924" t="s">
        <v>26</v>
      </c>
      <c r="Q924" t="s">
        <v>2348</v>
      </c>
      <c r="R924" s="13">
        <v>35</v>
      </c>
      <c r="S924" s="13">
        <v>2</v>
      </c>
      <c r="T924" s="21">
        <v>1</v>
      </c>
      <c r="V924" t="s">
        <v>2154</v>
      </c>
      <c r="W924" t="s">
        <v>17586</v>
      </c>
      <c r="X924" s="20" t="str">
        <f>+IF(V924="","-",CONCATENATE(V924,"_",W924))</f>
        <v>FINES_R01</v>
      </c>
      <c r="Y924" s="59">
        <v>0.25612878799438482</v>
      </c>
      <c r="Z924" t="s">
        <v>134</v>
      </c>
      <c r="AA924" t="s">
        <v>2393</v>
      </c>
      <c r="AB924" t="str">
        <f>+IF(W924="","-",IF(W924="UNICO","CENSO","MUESTRA"))</f>
        <v>MUESTRA</v>
      </c>
      <c r="AC924" t="s">
        <v>2398</v>
      </c>
      <c r="AD924" t="s">
        <v>2545</v>
      </c>
    </row>
    <row r="925" spans="1:30" x14ac:dyDescent="0.25">
      <c r="A925" s="5" t="str">
        <f t="shared" si="14"/>
        <v>R 1 - D 1 - 462 - 4660</v>
      </c>
      <c r="B925" s="23" t="s">
        <v>2347</v>
      </c>
      <c r="C925" t="s">
        <v>19</v>
      </c>
      <c r="D925" t="s">
        <v>17</v>
      </c>
      <c r="E925" t="s">
        <v>18</v>
      </c>
      <c r="F925" t="s">
        <v>134</v>
      </c>
      <c r="G925" t="s">
        <v>134</v>
      </c>
      <c r="H925" t="s">
        <v>2787</v>
      </c>
      <c r="I925" t="s">
        <v>20</v>
      </c>
      <c r="J925" t="s">
        <v>2349</v>
      </c>
      <c r="K925" t="s">
        <v>21</v>
      </c>
      <c r="M925" t="s">
        <v>2788</v>
      </c>
      <c r="N925" t="s">
        <v>22</v>
      </c>
      <c r="O925" t="s">
        <v>23</v>
      </c>
      <c r="P925" t="s">
        <v>26</v>
      </c>
      <c r="Q925" t="s">
        <v>2348</v>
      </c>
      <c r="R925" s="13">
        <v>13</v>
      </c>
      <c r="S925" s="13">
        <v>1</v>
      </c>
      <c r="T925" s="21">
        <v>1</v>
      </c>
      <c r="V925" t="s">
        <v>2154</v>
      </c>
      <c r="W925" t="s">
        <v>17586</v>
      </c>
      <c r="X925" s="20" t="str">
        <f>+IF(V925="","-",CONCATENATE(V925,"_",W925))</f>
        <v>FINES_R01</v>
      </c>
      <c r="Y925" s="59">
        <v>0.25612878799438482</v>
      </c>
      <c r="Z925" t="s">
        <v>134</v>
      </c>
      <c r="AA925" t="s">
        <v>2393</v>
      </c>
      <c r="AB925" t="str">
        <f>+IF(W925="","-",IF(W925="UNICO","CENSO","MUESTRA"))</f>
        <v>MUESTRA</v>
      </c>
      <c r="AC925" t="s">
        <v>2398</v>
      </c>
      <c r="AD925" t="s">
        <v>2545</v>
      </c>
    </row>
    <row r="926" spans="1:30" x14ac:dyDescent="0.25">
      <c r="A926" s="5" t="str">
        <f t="shared" si="14"/>
        <v>R 1 - D 134 - 451 - 4235</v>
      </c>
      <c r="B926" s="23" t="s">
        <v>2347</v>
      </c>
      <c r="C926" t="s">
        <v>19</v>
      </c>
      <c r="D926" t="s">
        <v>452</v>
      </c>
      <c r="E926" t="s">
        <v>2071</v>
      </c>
      <c r="F926" t="s">
        <v>134</v>
      </c>
      <c r="G926" t="s">
        <v>134</v>
      </c>
      <c r="H926" t="s">
        <v>10877</v>
      </c>
      <c r="I926" t="s">
        <v>20</v>
      </c>
      <c r="J926" t="s">
        <v>2349</v>
      </c>
      <c r="K926" t="s">
        <v>21</v>
      </c>
      <c r="M926" t="s">
        <v>10878</v>
      </c>
      <c r="N926" t="s">
        <v>22</v>
      </c>
      <c r="O926" t="s">
        <v>23</v>
      </c>
      <c r="P926" t="s">
        <v>26</v>
      </c>
      <c r="Q926" t="s">
        <v>2348</v>
      </c>
      <c r="R926" s="13">
        <v>18</v>
      </c>
      <c r="S926" s="13">
        <v>1</v>
      </c>
      <c r="T926" s="21">
        <v>1</v>
      </c>
      <c r="V926" t="s">
        <v>2154</v>
      </c>
      <c r="W926" t="s">
        <v>17586</v>
      </c>
      <c r="X926" s="20" t="str">
        <f>+IF(V926="","-",CONCATENATE(V926,"_",W926))</f>
        <v>FINES_R01</v>
      </c>
      <c r="Y926" s="59">
        <v>0.25623422861099238</v>
      </c>
      <c r="Z926" t="s">
        <v>134</v>
      </c>
      <c r="AA926" t="s">
        <v>2394</v>
      </c>
      <c r="AB926" t="str">
        <f>+IF(W926="","-",IF(W926="UNICO","CENSO","MUESTRA"))</f>
        <v>MUESTRA</v>
      </c>
      <c r="AC926" t="s">
        <v>2398</v>
      </c>
      <c r="AD926" t="s">
        <v>10879</v>
      </c>
    </row>
    <row r="927" spans="1:30" x14ac:dyDescent="0.25">
      <c r="A927" s="5" t="str">
        <f t="shared" si="14"/>
        <v>R 1 - D 134 - 451 - 4109</v>
      </c>
      <c r="B927" s="23" t="s">
        <v>2347</v>
      </c>
      <c r="C927" t="s">
        <v>19</v>
      </c>
      <c r="D927" t="s">
        <v>452</v>
      </c>
      <c r="E927" t="s">
        <v>2071</v>
      </c>
      <c r="F927" t="s">
        <v>134</v>
      </c>
      <c r="G927" t="s">
        <v>134</v>
      </c>
      <c r="H927" t="s">
        <v>10865</v>
      </c>
      <c r="I927" t="s">
        <v>20</v>
      </c>
      <c r="J927" t="s">
        <v>2349</v>
      </c>
      <c r="K927" t="s">
        <v>21</v>
      </c>
      <c r="M927" t="s">
        <v>4082</v>
      </c>
      <c r="N927" t="s">
        <v>22</v>
      </c>
      <c r="O927" t="s">
        <v>23</v>
      </c>
      <c r="P927" t="s">
        <v>26</v>
      </c>
      <c r="Q927" t="s">
        <v>2348</v>
      </c>
      <c r="R927" s="13">
        <v>13</v>
      </c>
      <c r="S927" s="13">
        <v>1</v>
      </c>
      <c r="T927" s="21">
        <v>1</v>
      </c>
      <c r="V927" t="s">
        <v>2154</v>
      </c>
      <c r="W927" t="s">
        <v>17586</v>
      </c>
      <c r="X927" s="20" t="str">
        <f>+IF(V927="","-",CONCATENATE(V927,"_",W927))</f>
        <v>FINES_R01</v>
      </c>
      <c r="Y927" s="59">
        <v>0.25745248794555659</v>
      </c>
      <c r="Z927" t="s">
        <v>134</v>
      </c>
      <c r="AA927" t="s">
        <v>2394</v>
      </c>
      <c r="AB927" t="str">
        <f>+IF(W927="","-",IF(W927="UNICO","CENSO","MUESTRA"))</f>
        <v>MUESTRA</v>
      </c>
      <c r="AC927" t="s">
        <v>2397</v>
      </c>
      <c r="AD927" t="s">
        <v>10866</v>
      </c>
    </row>
    <row r="928" spans="1:30" x14ac:dyDescent="0.25">
      <c r="A928" s="5" t="str">
        <f t="shared" si="14"/>
        <v>R 1 - D 14 - 452 - 4575</v>
      </c>
      <c r="B928" s="23" t="s">
        <v>2347</v>
      </c>
      <c r="C928" t="s">
        <v>19</v>
      </c>
      <c r="D928" t="s">
        <v>418</v>
      </c>
      <c r="E928" t="s">
        <v>420</v>
      </c>
      <c r="F928" t="s">
        <v>134</v>
      </c>
      <c r="G928" t="s">
        <v>134</v>
      </c>
      <c r="H928" t="s">
        <v>10902</v>
      </c>
      <c r="I928" t="s">
        <v>20</v>
      </c>
      <c r="J928" t="s">
        <v>2349</v>
      </c>
      <c r="K928" t="s">
        <v>21</v>
      </c>
      <c r="M928" t="s">
        <v>10903</v>
      </c>
      <c r="N928" t="s">
        <v>22</v>
      </c>
      <c r="O928" t="s">
        <v>23</v>
      </c>
      <c r="P928" t="s">
        <v>26</v>
      </c>
      <c r="Q928" t="s">
        <v>2348</v>
      </c>
      <c r="R928" s="13">
        <v>0</v>
      </c>
      <c r="S928" s="13">
        <v>1</v>
      </c>
      <c r="T928" s="21">
        <v>1</v>
      </c>
      <c r="V928" t="s">
        <v>2154</v>
      </c>
      <c r="W928" t="s">
        <v>17586</v>
      </c>
      <c r="X928" s="20" t="str">
        <f>+IF(V928="","-",CONCATENATE(V928,"_",W928))</f>
        <v>FINES_R01</v>
      </c>
      <c r="Y928" s="59">
        <v>0.25842240452766418</v>
      </c>
      <c r="Z928" t="s">
        <v>134</v>
      </c>
      <c r="AA928" t="s">
        <v>2393</v>
      </c>
      <c r="AB928" t="str">
        <f>+IF(W928="","-",IF(W928="UNICO","CENSO","MUESTRA"))</f>
        <v>MUESTRA</v>
      </c>
      <c r="AC928" t="s">
        <v>2398</v>
      </c>
      <c r="AD928" t="s">
        <v>10904</v>
      </c>
    </row>
    <row r="929" spans="1:30" x14ac:dyDescent="0.25">
      <c r="A929" s="5" t="str">
        <f t="shared" si="14"/>
        <v>R 1 - D 114 - 453 - 4258</v>
      </c>
      <c r="B929" s="23" t="s">
        <v>2347</v>
      </c>
      <c r="C929" t="s">
        <v>19</v>
      </c>
      <c r="D929" t="s">
        <v>311</v>
      </c>
      <c r="E929" t="s">
        <v>1857</v>
      </c>
      <c r="F929" t="s">
        <v>134</v>
      </c>
      <c r="G929" t="s">
        <v>134</v>
      </c>
      <c r="H929" t="s">
        <v>2880</v>
      </c>
      <c r="I929" t="s">
        <v>20</v>
      </c>
      <c r="J929" t="s">
        <v>2349</v>
      </c>
      <c r="K929" t="s">
        <v>21</v>
      </c>
      <c r="M929" t="s">
        <v>2881</v>
      </c>
      <c r="N929" t="s">
        <v>22</v>
      </c>
      <c r="O929" t="s">
        <v>23</v>
      </c>
      <c r="P929" t="s">
        <v>26</v>
      </c>
      <c r="Q929" t="s">
        <v>2348</v>
      </c>
      <c r="R929" s="13">
        <v>22</v>
      </c>
      <c r="S929" s="13">
        <v>1</v>
      </c>
      <c r="T929" s="21">
        <v>1</v>
      </c>
      <c r="V929" t="s">
        <v>2154</v>
      </c>
      <c r="W929" t="s">
        <v>17586</v>
      </c>
      <c r="X929" s="20" t="str">
        <f>+IF(V929="","-",CONCATENATE(V929,"_",W929))</f>
        <v>FINES_R01</v>
      </c>
      <c r="Y929" s="59">
        <v>0.26471182703971857</v>
      </c>
      <c r="Z929" t="s">
        <v>134</v>
      </c>
      <c r="AA929" t="s">
        <v>2393</v>
      </c>
      <c r="AB929" t="str">
        <f>+IF(W929="","-",IF(W929="UNICO","CENSO","MUESTRA"))</f>
        <v>MUESTRA</v>
      </c>
      <c r="AC929" t="s">
        <v>2398</v>
      </c>
      <c r="AD929" t="s">
        <v>2882</v>
      </c>
    </row>
    <row r="930" spans="1:30" x14ac:dyDescent="0.25">
      <c r="A930" s="5" t="str">
        <f t="shared" si="14"/>
        <v>R 1 - D 114 - 453 - 4011</v>
      </c>
      <c r="B930" s="23" t="s">
        <v>2347</v>
      </c>
      <c r="C930" t="s">
        <v>19</v>
      </c>
      <c r="D930" t="s">
        <v>311</v>
      </c>
      <c r="E930" t="s">
        <v>1857</v>
      </c>
      <c r="F930" t="s">
        <v>134</v>
      </c>
      <c r="G930" t="s">
        <v>134</v>
      </c>
      <c r="H930" t="s">
        <v>2892</v>
      </c>
      <c r="I930" t="s">
        <v>20</v>
      </c>
      <c r="J930" t="s">
        <v>2349</v>
      </c>
      <c r="K930" t="s">
        <v>21</v>
      </c>
      <c r="M930" t="s">
        <v>2893</v>
      </c>
      <c r="N930" t="s">
        <v>22</v>
      </c>
      <c r="O930" t="s">
        <v>23</v>
      </c>
      <c r="P930" t="s">
        <v>26</v>
      </c>
      <c r="Q930" t="s">
        <v>2348</v>
      </c>
      <c r="R930" s="13">
        <v>19</v>
      </c>
      <c r="S930" s="13">
        <v>1</v>
      </c>
      <c r="T930" s="21">
        <v>1</v>
      </c>
      <c r="V930" t="s">
        <v>2154</v>
      </c>
      <c r="W930" t="s">
        <v>17586</v>
      </c>
      <c r="X930" s="20" t="str">
        <f>+IF(V930="","-",CONCATENATE(V930,"_",W930))</f>
        <v>FINES_R01</v>
      </c>
      <c r="Y930" s="59">
        <v>0.26471182703971857</v>
      </c>
      <c r="Z930" t="s">
        <v>134</v>
      </c>
      <c r="AA930" t="s">
        <v>2393</v>
      </c>
      <c r="AB930" t="str">
        <f>+IF(W930="","-",IF(W930="UNICO","CENSO","MUESTRA"))</f>
        <v>MUESTRA</v>
      </c>
      <c r="AC930" t="s">
        <v>2397</v>
      </c>
      <c r="AD930" t="s">
        <v>2894</v>
      </c>
    </row>
    <row r="931" spans="1:30" x14ac:dyDescent="0.25">
      <c r="A931" s="5" t="str">
        <f t="shared" si="14"/>
        <v>R 1 - D 114 - 451 - 2538</v>
      </c>
      <c r="B931" s="23" t="s">
        <v>2347</v>
      </c>
      <c r="C931" t="s">
        <v>19</v>
      </c>
      <c r="D931" t="s">
        <v>311</v>
      </c>
      <c r="E931" t="s">
        <v>1857</v>
      </c>
      <c r="F931" t="s">
        <v>134</v>
      </c>
      <c r="G931" t="s">
        <v>134</v>
      </c>
      <c r="H931" t="s">
        <v>2876</v>
      </c>
      <c r="I931" t="s">
        <v>20</v>
      </c>
      <c r="J931" t="s">
        <v>2349</v>
      </c>
      <c r="K931" t="s">
        <v>21</v>
      </c>
      <c r="M931" t="s">
        <v>2877</v>
      </c>
      <c r="N931" t="s">
        <v>22</v>
      </c>
      <c r="O931" t="s">
        <v>23</v>
      </c>
      <c r="P931" t="s">
        <v>26</v>
      </c>
      <c r="Q931" t="s">
        <v>2348</v>
      </c>
      <c r="R931" s="13">
        <v>21</v>
      </c>
      <c r="S931" s="13">
        <v>1</v>
      </c>
      <c r="T931" s="21">
        <v>1</v>
      </c>
      <c r="V931" t="s">
        <v>2154</v>
      </c>
      <c r="W931" t="s">
        <v>17586</v>
      </c>
      <c r="X931" s="20" t="str">
        <f>+IF(V931="","-",CONCATENATE(V931,"_",W931))</f>
        <v>FINES_R01</v>
      </c>
      <c r="Y931" s="59">
        <v>0.27280080318450928</v>
      </c>
      <c r="Z931" t="s">
        <v>134</v>
      </c>
      <c r="AA931" t="s">
        <v>2393</v>
      </c>
      <c r="AB931" t="str">
        <f>+IF(W931="","-",IF(W931="UNICO","CENSO","MUESTRA"))</f>
        <v>MUESTRA</v>
      </c>
      <c r="AC931" t="s">
        <v>2397</v>
      </c>
      <c r="AD931" t="s">
        <v>2878</v>
      </c>
    </row>
    <row r="932" spans="1:30" x14ac:dyDescent="0.25">
      <c r="A932" s="5" t="str">
        <f t="shared" si="14"/>
        <v>R 1 - D 1 - 462 - 3146</v>
      </c>
      <c r="B932" s="23" t="s">
        <v>2347</v>
      </c>
      <c r="C932" t="s">
        <v>19</v>
      </c>
      <c r="D932" t="s">
        <v>17</v>
      </c>
      <c r="E932" t="s">
        <v>18</v>
      </c>
      <c r="F932" t="s">
        <v>134</v>
      </c>
      <c r="G932" t="s">
        <v>134</v>
      </c>
      <c r="H932" t="s">
        <v>2773</v>
      </c>
      <c r="I932" t="s">
        <v>20</v>
      </c>
      <c r="J932" t="s">
        <v>2349</v>
      </c>
      <c r="K932" t="s">
        <v>21</v>
      </c>
      <c r="M932" t="s">
        <v>2774</v>
      </c>
      <c r="N932" t="s">
        <v>22</v>
      </c>
      <c r="O932" t="s">
        <v>23</v>
      </c>
      <c r="P932" t="s">
        <v>26</v>
      </c>
      <c r="Q932" t="s">
        <v>2348</v>
      </c>
      <c r="R932" s="13">
        <v>18</v>
      </c>
      <c r="S932" s="13">
        <v>1</v>
      </c>
      <c r="T932" s="21">
        <v>1</v>
      </c>
      <c r="V932" t="s">
        <v>2154</v>
      </c>
      <c r="W932" t="s">
        <v>17586</v>
      </c>
      <c r="X932" s="20" t="str">
        <f>+IF(V932="","-",CONCATENATE(V932,"_",W932))</f>
        <v>FINES_R01</v>
      </c>
      <c r="Y932" s="59">
        <v>0.28646296262741089</v>
      </c>
      <c r="Z932" t="s">
        <v>134</v>
      </c>
      <c r="AA932" t="s">
        <v>2393</v>
      </c>
      <c r="AB932" t="str">
        <f>+IF(W932="","-",IF(W932="UNICO","CENSO","MUESTRA"))</f>
        <v>MUESTRA</v>
      </c>
      <c r="AC932" t="s">
        <v>2398</v>
      </c>
      <c r="AD932" t="s">
        <v>2775</v>
      </c>
    </row>
    <row r="933" spans="1:30" x14ac:dyDescent="0.25">
      <c r="A933" s="5" t="str">
        <f t="shared" si="14"/>
        <v>R 1 - D 114 - 451 - 4299</v>
      </c>
      <c r="B933" s="23" t="s">
        <v>2347</v>
      </c>
      <c r="C933" t="s">
        <v>19</v>
      </c>
      <c r="D933" t="s">
        <v>311</v>
      </c>
      <c r="E933" t="s">
        <v>1857</v>
      </c>
      <c r="F933" t="s">
        <v>134</v>
      </c>
      <c r="G933" t="s">
        <v>134</v>
      </c>
      <c r="H933" t="s">
        <v>2884</v>
      </c>
      <c r="I933" t="s">
        <v>20</v>
      </c>
      <c r="J933" t="s">
        <v>2349</v>
      </c>
      <c r="K933" t="s">
        <v>21</v>
      </c>
      <c r="M933" t="s">
        <v>2885</v>
      </c>
      <c r="N933" t="s">
        <v>22</v>
      </c>
      <c r="O933" t="s">
        <v>23</v>
      </c>
      <c r="P933" t="s">
        <v>26</v>
      </c>
      <c r="Q933" t="s">
        <v>2348</v>
      </c>
      <c r="R933" s="13">
        <v>111</v>
      </c>
      <c r="S933" s="13">
        <v>4</v>
      </c>
      <c r="T933" s="21">
        <v>1</v>
      </c>
      <c r="V933" t="s">
        <v>2154</v>
      </c>
      <c r="W933" t="s">
        <v>17586</v>
      </c>
      <c r="X933" s="20" t="str">
        <f>+IF(V933="","-",CONCATENATE(V933,"_",W933))</f>
        <v>FINES_R01</v>
      </c>
      <c r="Y933" s="59">
        <v>0.30016010999679571</v>
      </c>
      <c r="Z933" t="s">
        <v>134</v>
      </c>
      <c r="AA933" t="s">
        <v>2393</v>
      </c>
      <c r="AB933" t="str">
        <f>+IF(W933="","-",IF(W933="UNICO","CENSO","MUESTRA"))</f>
        <v>MUESTRA</v>
      </c>
      <c r="AC933" t="s">
        <v>2397</v>
      </c>
      <c r="AD933" t="s">
        <v>2886</v>
      </c>
    </row>
    <row r="934" spans="1:30" x14ac:dyDescent="0.25">
      <c r="A934" s="5" t="str">
        <f t="shared" si="14"/>
        <v>R 1 - D 64 - 451 - 3335</v>
      </c>
      <c r="B934" s="23" t="s">
        <v>2347</v>
      </c>
      <c r="C934" t="s">
        <v>19</v>
      </c>
      <c r="D934" t="s">
        <v>1037</v>
      </c>
      <c r="E934" t="s">
        <v>1038</v>
      </c>
      <c r="F934" t="s">
        <v>134</v>
      </c>
      <c r="G934" t="s">
        <v>134</v>
      </c>
      <c r="H934" t="s">
        <v>10919</v>
      </c>
      <c r="I934" t="s">
        <v>20</v>
      </c>
      <c r="J934" t="s">
        <v>2349</v>
      </c>
      <c r="K934" t="s">
        <v>21</v>
      </c>
      <c r="M934" t="s">
        <v>10920</v>
      </c>
      <c r="N934" t="s">
        <v>22</v>
      </c>
      <c r="O934" t="s">
        <v>23</v>
      </c>
      <c r="P934" t="s">
        <v>26</v>
      </c>
      <c r="Q934" t="s">
        <v>2348</v>
      </c>
      <c r="R934" s="13">
        <v>19</v>
      </c>
      <c r="S934" s="13">
        <v>1</v>
      </c>
      <c r="T934" s="21">
        <v>1</v>
      </c>
      <c r="V934" t="s">
        <v>2154</v>
      </c>
      <c r="W934" t="s">
        <v>17586</v>
      </c>
      <c r="X934" s="20" t="str">
        <f>+IF(V934="","-",CONCATENATE(V934,"_",W934))</f>
        <v>FINES_R01</v>
      </c>
      <c r="Y934" s="59">
        <v>0.31010738015174871</v>
      </c>
      <c r="Z934" t="s">
        <v>134</v>
      </c>
      <c r="AA934" t="s">
        <v>2394</v>
      </c>
      <c r="AB934" t="str">
        <f>+IF(W934="","-",IF(W934="UNICO","CENSO","MUESTRA"))</f>
        <v>MUESTRA</v>
      </c>
      <c r="AC934" t="s">
        <v>2397</v>
      </c>
      <c r="AD934" t="s">
        <v>10921</v>
      </c>
    </row>
    <row r="935" spans="1:30" x14ac:dyDescent="0.25">
      <c r="A935" s="5" t="str">
        <f t="shared" si="14"/>
        <v>R 1 - D 1 - 461 - 3987</v>
      </c>
      <c r="B935" s="23" t="s">
        <v>2347</v>
      </c>
      <c r="C935" t="s">
        <v>19</v>
      </c>
      <c r="D935" t="s">
        <v>17</v>
      </c>
      <c r="E935" t="s">
        <v>18</v>
      </c>
      <c r="F935" t="s">
        <v>134</v>
      </c>
      <c r="G935" t="s">
        <v>134</v>
      </c>
      <c r="H935" t="s">
        <v>2782</v>
      </c>
      <c r="I935" t="s">
        <v>20</v>
      </c>
      <c r="J935" t="s">
        <v>2349</v>
      </c>
      <c r="K935" t="s">
        <v>21</v>
      </c>
      <c r="M935" t="s">
        <v>2783</v>
      </c>
      <c r="N935" t="s">
        <v>22</v>
      </c>
      <c r="O935" t="s">
        <v>23</v>
      </c>
      <c r="P935" t="s">
        <v>26</v>
      </c>
      <c r="Q935" t="s">
        <v>2348</v>
      </c>
      <c r="R935" s="13">
        <v>10</v>
      </c>
      <c r="S935" s="13">
        <v>1</v>
      </c>
      <c r="T935" s="21">
        <v>1</v>
      </c>
      <c r="V935" t="s">
        <v>2154</v>
      </c>
      <c r="W935" t="s">
        <v>17586</v>
      </c>
      <c r="X935" s="20" t="str">
        <f>+IF(V935="","-",CONCATENATE(V935,"_",W935))</f>
        <v>FINES_R01</v>
      </c>
      <c r="Y935" s="59">
        <v>0.31553918123245239</v>
      </c>
      <c r="Z935" t="s">
        <v>134</v>
      </c>
      <c r="AA935" t="s">
        <v>2393</v>
      </c>
      <c r="AB935" t="str">
        <f>+IF(W935="","-",IF(W935="UNICO","CENSO","MUESTRA"))</f>
        <v>MUESTRA</v>
      </c>
      <c r="AC935" t="s">
        <v>2398</v>
      </c>
      <c r="AD935" t="s">
        <v>2784</v>
      </c>
    </row>
    <row r="936" spans="1:30" x14ac:dyDescent="0.25">
      <c r="A936" s="5" t="str">
        <f t="shared" si="14"/>
        <v>R 1 - D 64 - 451 - 1543</v>
      </c>
      <c r="B936" s="23" t="s">
        <v>2347</v>
      </c>
      <c r="C936" t="s">
        <v>19</v>
      </c>
      <c r="D936" t="s">
        <v>1037</v>
      </c>
      <c r="E936" t="s">
        <v>1038</v>
      </c>
      <c r="F936" t="s">
        <v>134</v>
      </c>
      <c r="G936" t="s">
        <v>134</v>
      </c>
      <c r="H936" t="s">
        <v>2999</v>
      </c>
      <c r="I936" t="s">
        <v>20</v>
      </c>
      <c r="J936" t="s">
        <v>2349</v>
      </c>
      <c r="K936" t="s">
        <v>21</v>
      </c>
      <c r="M936" t="s">
        <v>3000</v>
      </c>
      <c r="N936" t="s">
        <v>22</v>
      </c>
      <c r="O936" t="s">
        <v>23</v>
      </c>
      <c r="P936" t="s">
        <v>26</v>
      </c>
      <c r="Q936" t="s">
        <v>2348</v>
      </c>
      <c r="R936" s="13">
        <v>27</v>
      </c>
      <c r="S936" s="13">
        <v>2</v>
      </c>
      <c r="T936" s="21">
        <v>1</v>
      </c>
      <c r="V936" t="s">
        <v>2154</v>
      </c>
      <c r="W936" t="s">
        <v>17586</v>
      </c>
      <c r="X936" s="20" t="str">
        <f>+IF(V936="","-",CONCATENATE(V936,"_",W936))</f>
        <v>FINES_R01</v>
      </c>
      <c r="Y936" s="59">
        <v>0.3225574791431427</v>
      </c>
      <c r="Z936" t="s">
        <v>134</v>
      </c>
      <c r="AA936" t="s">
        <v>2394</v>
      </c>
      <c r="AB936" t="str">
        <f>+IF(W936="","-",IF(W936="UNICO","CENSO","MUESTRA"))</f>
        <v>MUESTRA</v>
      </c>
      <c r="AC936" t="s">
        <v>2397</v>
      </c>
      <c r="AD936" t="s">
        <v>3001</v>
      </c>
    </row>
    <row r="937" spans="1:30" x14ac:dyDescent="0.25">
      <c r="A937" s="5" t="str">
        <f t="shared" si="14"/>
        <v>R 1 - D 114 - 451 - 4406</v>
      </c>
      <c r="B937" s="23" t="s">
        <v>2347</v>
      </c>
      <c r="C937" t="s">
        <v>19</v>
      </c>
      <c r="D937" t="s">
        <v>311</v>
      </c>
      <c r="E937" t="s">
        <v>1857</v>
      </c>
      <c r="F937" t="s">
        <v>134</v>
      </c>
      <c r="G937" t="s">
        <v>134</v>
      </c>
      <c r="H937" t="s">
        <v>2933</v>
      </c>
      <c r="I937" t="s">
        <v>20</v>
      </c>
      <c r="J937" t="s">
        <v>2349</v>
      </c>
      <c r="K937" t="s">
        <v>21</v>
      </c>
      <c r="M937" t="s">
        <v>2934</v>
      </c>
      <c r="N937" t="s">
        <v>22</v>
      </c>
      <c r="O937" t="s">
        <v>23</v>
      </c>
      <c r="P937" t="s">
        <v>26</v>
      </c>
      <c r="Q937" t="s">
        <v>2348</v>
      </c>
      <c r="R937" s="13">
        <v>36</v>
      </c>
      <c r="S937" s="13">
        <v>2</v>
      </c>
      <c r="T937" s="21">
        <v>1</v>
      </c>
      <c r="V937" t="s">
        <v>2154</v>
      </c>
      <c r="W937" t="s">
        <v>17586</v>
      </c>
      <c r="X937" s="20" t="str">
        <f>+IF(V937="","-",CONCATENATE(V937,"_",W937))</f>
        <v>FINES_R01</v>
      </c>
      <c r="Y937" s="59">
        <v>0.32822221517562872</v>
      </c>
      <c r="Z937" t="s">
        <v>134</v>
      </c>
      <c r="AA937" t="s">
        <v>2393</v>
      </c>
      <c r="AB937" t="str">
        <f>+IF(W937="","-",IF(W937="UNICO","CENSO","MUESTRA"))</f>
        <v>MUESTRA</v>
      </c>
      <c r="AC937" t="s">
        <v>2398</v>
      </c>
      <c r="AD937" t="s">
        <v>2935</v>
      </c>
    </row>
    <row r="938" spans="1:30" x14ac:dyDescent="0.25">
      <c r="A938" s="5" t="str">
        <f t="shared" si="14"/>
        <v>R 1 - D 113 - 451 - 4622</v>
      </c>
      <c r="B938" s="23" t="s">
        <v>2347</v>
      </c>
      <c r="C938" t="s">
        <v>19</v>
      </c>
      <c r="D938" t="s">
        <v>181</v>
      </c>
      <c r="E938" t="s">
        <v>1843</v>
      </c>
      <c r="F938" t="s">
        <v>134</v>
      </c>
      <c r="G938" t="s">
        <v>134</v>
      </c>
      <c r="H938" t="s">
        <v>10846</v>
      </c>
      <c r="I938" t="s">
        <v>20</v>
      </c>
      <c r="J938" t="s">
        <v>2349</v>
      </c>
      <c r="K938" t="s">
        <v>21</v>
      </c>
      <c r="M938" t="s">
        <v>10847</v>
      </c>
      <c r="N938" t="s">
        <v>22</v>
      </c>
      <c r="O938" t="s">
        <v>23</v>
      </c>
      <c r="P938" t="s">
        <v>26</v>
      </c>
      <c r="Q938" t="s">
        <v>2348</v>
      </c>
      <c r="R938" s="13">
        <v>16</v>
      </c>
      <c r="S938" s="13">
        <v>1</v>
      </c>
      <c r="T938" s="21">
        <v>1</v>
      </c>
      <c r="V938" t="s">
        <v>2154</v>
      </c>
      <c r="W938" t="s">
        <v>17586</v>
      </c>
      <c r="X938" s="20" t="str">
        <f>+IF(V938="","-",CONCATENATE(V938,"_",W938))</f>
        <v>FINES_R01</v>
      </c>
      <c r="Y938" s="59">
        <v>0.33329287171363831</v>
      </c>
      <c r="Z938" t="s">
        <v>134</v>
      </c>
      <c r="AA938" t="s">
        <v>2393</v>
      </c>
      <c r="AB938" t="str">
        <f>+IF(W938="","-",IF(W938="UNICO","CENSO","MUESTRA"))</f>
        <v>MUESTRA</v>
      </c>
      <c r="AC938" t="s">
        <v>2397</v>
      </c>
      <c r="AD938" t="s">
        <v>10848</v>
      </c>
    </row>
    <row r="939" spans="1:30" x14ac:dyDescent="0.25">
      <c r="A939" s="5" t="str">
        <f t="shared" si="14"/>
        <v>R 1 - D 1 - 461 - 4635</v>
      </c>
      <c r="B939" s="23" t="s">
        <v>2347</v>
      </c>
      <c r="C939" t="s">
        <v>19</v>
      </c>
      <c r="D939" t="s">
        <v>17</v>
      </c>
      <c r="E939" t="s">
        <v>18</v>
      </c>
      <c r="F939" t="s">
        <v>134</v>
      </c>
      <c r="G939" t="s">
        <v>134</v>
      </c>
      <c r="H939" t="s">
        <v>2778</v>
      </c>
      <c r="I939" t="s">
        <v>20</v>
      </c>
      <c r="J939" t="s">
        <v>2349</v>
      </c>
      <c r="K939" t="s">
        <v>21</v>
      </c>
      <c r="M939" t="s">
        <v>2779</v>
      </c>
      <c r="N939" t="s">
        <v>22</v>
      </c>
      <c r="O939" t="s">
        <v>23</v>
      </c>
      <c r="P939" t="s">
        <v>26</v>
      </c>
      <c r="Q939" t="s">
        <v>2348</v>
      </c>
      <c r="R939" s="13">
        <v>13</v>
      </c>
      <c r="S939" s="13">
        <v>1</v>
      </c>
      <c r="T939" s="21">
        <v>1</v>
      </c>
      <c r="V939" t="s">
        <v>2154</v>
      </c>
      <c r="W939" t="s">
        <v>17586</v>
      </c>
      <c r="X939" s="20" t="str">
        <f>+IF(V939="","-",CONCATENATE(V939,"_",W939))</f>
        <v>FINES_R01</v>
      </c>
      <c r="Y939" s="59">
        <v>0.33727642893791199</v>
      </c>
      <c r="Z939" t="s">
        <v>134</v>
      </c>
      <c r="AA939" t="s">
        <v>2393</v>
      </c>
      <c r="AB939" t="str">
        <f>+IF(W939="","-",IF(W939="UNICO","CENSO","MUESTRA"))</f>
        <v>MUESTRA</v>
      </c>
      <c r="AC939" t="s">
        <v>2397</v>
      </c>
      <c r="AD939" t="s">
        <v>2780</v>
      </c>
    </row>
    <row r="940" spans="1:30" x14ac:dyDescent="0.25">
      <c r="A940" s="5" t="str">
        <f t="shared" si="14"/>
        <v>R 1 - D 64 - 451 - 0056</v>
      </c>
      <c r="B940" s="23" t="s">
        <v>2347</v>
      </c>
      <c r="C940" t="s">
        <v>19</v>
      </c>
      <c r="D940" t="s">
        <v>1037</v>
      </c>
      <c r="E940" t="s">
        <v>1038</v>
      </c>
      <c r="F940" t="s">
        <v>134</v>
      </c>
      <c r="G940" t="s">
        <v>134</v>
      </c>
      <c r="H940" t="s">
        <v>3011</v>
      </c>
      <c r="I940" t="s">
        <v>20</v>
      </c>
      <c r="J940" t="s">
        <v>2349</v>
      </c>
      <c r="K940" t="s">
        <v>21</v>
      </c>
      <c r="M940" t="s">
        <v>3012</v>
      </c>
      <c r="N940" t="s">
        <v>22</v>
      </c>
      <c r="O940" t="s">
        <v>23</v>
      </c>
      <c r="P940" t="s">
        <v>26</v>
      </c>
      <c r="Q940" t="s">
        <v>2348</v>
      </c>
      <c r="R940" s="13">
        <v>10</v>
      </c>
      <c r="S940" s="13">
        <v>1</v>
      </c>
      <c r="T940" s="21">
        <v>1</v>
      </c>
      <c r="V940" t="s">
        <v>2154</v>
      </c>
      <c r="W940" t="s">
        <v>17586</v>
      </c>
      <c r="X940" s="20" t="str">
        <f>+IF(V940="","-",CONCATENATE(V940,"_",W940))</f>
        <v>FINES_R01</v>
      </c>
      <c r="Y940" s="59">
        <v>0.34452128410339361</v>
      </c>
      <c r="Z940" t="s">
        <v>134</v>
      </c>
      <c r="AA940" t="s">
        <v>2394</v>
      </c>
      <c r="AB940" t="str">
        <f>+IF(W940="","-",IF(W940="UNICO","CENSO","MUESTRA"))</f>
        <v>MUESTRA</v>
      </c>
      <c r="AC940" t="s">
        <v>2397</v>
      </c>
      <c r="AD940" t="s">
        <v>3013</v>
      </c>
    </row>
    <row r="941" spans="1:30" x14ac:dyDescent="0.25">
      <c r="A941" s="5" t="str">
        <f t="shared" si="14"/>
        <v>R 1 - D 64 - 451 - 3705</v>
      </c>
      <c r="B941" s="23" t="s">
        <v>2347</v>
      </c>
      <c r="C941" t="s">
        <v>19</v>
      </c>
      <c r="D941" t="s">
        <v>1037</v>
      </c>
      <c r="E941" t="s">
        <v>1038</v>
      </c>
      <c r="F941" t="s">
        <v>134</v>
      </c>
      <c r="G941" t="s">
        <v>134</v>
      </c>
      <c r="H941" t="s">
        <v>3037</v>
      </c>
      <c r="I941" t="s">
        <v>20</v>
      </c>
      <c r="J941" t="s">
        <v>2349</v>
      </c>
      <c r="K941" t="s">
        <v>21</v>
      </c>
      <c r="M941" t="s">
        <v>3038</v>
      </c>
      <c r="N941" t="s">
        <v>22</v>
      </c>
      <c r="O941" t="s">
        <v>23</v>
      </c>
      <c r="P941" t="s">
        <v>26</v>
      </c>
      <c r="Q941" t="s">
        <v>2348</v>
      </c>
      <c r="R941" s="13">
        <v>10</v>
      </c>
      <c r="S941" s="13">
        <v>1</v>
      </c>
      <c r="T941" s="21">
        <v>1</v>
      </c>
      <c r="V941" t="s">
        <v>2154</v>
      </c>
      <c r="W941" t="s">
        <v>17586</v>
      </c>
      <c r="X941" s="20" t="str">
        <f>+IF(V941="","-",CONCATENATE(V941,"_",W941))</f>
        <v>FINES_R01</v>
      </c>
      <c r="Y941" s="59">
        <v>0.35225468873977661</v>
      </c>
      <c r="Z941" t="s">
        <v>134</v>
      </c>
      <c r="AA941" t="s">
        <v>2394</v>
      </c>
      <c r="AB941" t="str">
        <f>+IF(W941="","-",IF(W941="UNICO","CENSO","MUESTRA"))</f>
        <v>MUESTRA</v>
      </c>
      <c r="AC941" t="s">
        <v>2398</v>
      </c>
      <c r="AD941" t="s">
        <v>3039</v>
      </c>
    </row>
    <row r="942" spans="1:30" x14ac:dyDescent="0.25">
      <c r="A942" s="5" t="str">
        <f t="shared" si="14"/>
        <v>R 1 - D 64 - 451 - 1544</v>
      </c>
      <c r="B942" s="23" t="s">
        <v>2347</v>
      </c>
      <c r="C942" t="s">
        <v>19</v>
      </c>
      <c r="D942" t="s">
        <v>1037</v>
      </c>
      <c r="E942" t="s">
        <v>1038</v>
      </c>
      <c r="F942" t="s">
        <v>134</v>
      </c>
      <c r="G942" t="s">
        <v>134</v>
      </c>
      <c r="H942" t="s">
        <v>2990</v>
      </c>
      <c r="I942" t="s">
        <v>20</v>
      </c>
      <c r="J942" t="s">
        <v>2349</v>
      </c>
      <c r="K942" t="s">
        <v>21</v>
      </c>
      <c r="M942" t="s">
        <v>2991</v>
      </c>
      <c r="N942" t="s">
        <v>22</v>
      </c>
      <c r="O942" t="s">
        <v>23</v>
      </c>
      <c r="P942" t="s">
        <v>26</v>
      </c>
      <c r="Q942" t="s">
        <v>2348</v>
      </c>
      <c r="R942" s="13">
        <v>98</v>
      </c>
      <c r="S942" s="13">
        <v>4</v>
      </c>
      <c r="T942" s="21">
        <v>1</v>
      </c>
      <c r="V942" t="s">
        <v>2154</v>
      </c>
      <c r="W942" t="s">
        <v>17586</v>
      </c>
      <c r="X942" s="20" t="str">
        <f>+IF(V942="","-",CONCATENATE(V942,"_",W942))</f>
        <v>FINES_R01</v>
      </c>
      <c r="Y942" s="59">
        <v>0.35366988182067871</v>
      </c>
      <c r="Z942" t="s">
        <v>134</v>
      </c>
      <c r="AA942" t="s">
        <v>2394</v>
      </c>
      <c r="AB942" t="str">
        <f>+IF(W942="","-",IF(W942="UNICO","CENSO","MUESTRA"))</f>
        <v>MUESTRA</v>
      </c>
      <c r="AC942" t="s">
        <v>2398</v>
      </c>
      <c r="AD942" t="s">
        <v>2992</v>
      </c>
    </row>
    <row r="943" spans="1:30" x14ac:dyDescent="0.25">
      <c r="A943" s="5" t="str">
        <f t="shared" si="14"/>
        <v>R 1 - D 134 - 451 - 4233</v>
      </c>
      <c r="B943" s="23" t="s">
        <v>2347</v>
      </c>
      <c r="C943" t="s">
        <v>19</v>
      </c>
      <c r="D943" t="s">
        <v>452</v>
      </c>
      <c r="E943" t="s">
        <v>2071</v>
      </c>
      <c r="F943" t="s">
        <v>134</v>
      </c>
      <c r="G943" t="s">
        <v>134</v>
      </c>
      <c r="H943" t="s">
        <v>10869</v>
      </c>
      <c r="I943" t="s">
        <v>20</v>
      </c>
      <c r="J943" t="s">
        <v>2349</v>
      </c>
      <c r="K943" t="s">
        <v>21</v>
      </c>
      <c r="M943" t="s">
        <v>10870</v>
      </c>
      <c r="N943" t="s">
        <v>22</v>
      </c>
      <c r="O943" t="s">
        <v>23</v>
      </c>
      <c r="P943" t="s">
        <v>26</v>
      </c>
      <c r="Q943" t="s">
        <v>2348</v>
      </c>
      <c r="R943" s="13">
        <v>7</v>
      </c>
      <c r="S943" s="13">
        <v>1</v>
      </c>
      <c r="T943" s="21">
        <v>1</v>
      </c>
      <c r="V943" t="s">
        <v>2154</v>
      </c>
      <c r="W943" t="s">
        <v>17586</v>
      </c>
      <c r="X943" s="20" t="str">
        <f>+IF(V943="","-",CONCATENATE(V943,"_",W943))</f>
        <v>FINES_R01</v>
      </c>
      <c r="Y943" s="59">
        <v>0.36090371012687678</v>
      </c>
      <c r="Z943" t="s">
        <v>134</v>
      </c>
      <c r="AA943" t="s">
        <v>2394</v>
      </c>
      <c r="AB943" t="str">
        <f>+IF(W943="","-",IF(W943="UNICO","CENSO","MUESTRA"))</f>
        <v>MUESTRA</v>
      </c>
      <c r="AC943" t="s">
        <v>2398</v>
      </c>
      <c r="AD943" t="s">
        <v>10871</v>
      </c>
    </row>
    <row r="944" spans="1:30" x14ac:dyDescent="0.25">
      <c r="A944" s="5" t="str">
        <f t="shared" si="14"/>
        <v>R 1 - D 1 - 466 - 3556</v>
      </c>
      <c r="B944" s="23" t="s">
        <v>2347</v>
      </c>
      <c r="C944" t="s">
        <v>19</v>
      </c>
      <c r="D944" t="s">
        <v>17</v>
      </c>
      <c r="E944" t="s">
        <v>18</v>
      </c>
      <c r="F944" t="s">
        <v>134</v>
      </c>
      <c r="G944" t="s">
        <v>134</v>
      </c>
      <c r="H944" t="s">
        <v>2530</v>
      </c>
      <c r="I944" t="s">
        <v>20</v>
      </c>
      <c r="J944" t="s">
        <v>2349</v>
      </c>
      <c r="K944" t="s">
        <v>21</v>
      </c>
      <c r="M944" t="s">
        <v>2170</v>
      </c>
      <c r="N944" t="s">
        <v>22</v>
      </c>
      <c r="O944" t="s">
        <v>23</v>
      </c>
      <c r="P944" t="s">
        <v>26</v>
      </c>
      <c r="Q944" t="s">
        <v>2348</v>
      </c>
      <c r="R944" s="13">
        <v>81</v>
      </c>
      <c r="S944" s="13">
        <v>4</v>
      </c>
      <c r="T944" s="21">
        <v>1</v>
      </c>
      <c r="V944" t="s">
        <v>2154</v>
      </c>
      <c r="W944" t="s">
        <v>17586</v>
      </c>
      <c r="X944" s="20" t="str">
        <f>+IF(V944="","-",CONCATENATE(V944,"_",W944))</f>
        <v>FINES_R01</v>
      </c>
      <c r="Y944" s="59">
        <v>0.36094978451728821</v>
      </c>
      <c r="Z944" t="s">
        <v>134</v>
      </c>
      <c r="AA944" t="s">
        <v>2393</v>
      </c>
      <c r="AB944" t="str">
        <f>+IF(W944="","-",IF(W944="UNICO","CENSO","MUESTRA"))</f>
        <v>MUESTRA</v>
      </c>
      <c r="AC944" t="s">
        <v>2397</v>
      </c>
      <c r="AD944" t="s">
        <v>2531</v>
      </c>
    </row>
    <row r="945" spans="1:30" x14ac:dyDescent="0.25">
      <c r="A945" s="5" t="str">
        <f t="shared" si="14"/>
        <v>R 1 - D 113 - 452 - 2059</v>
      </c>
      <c r="B945" s="23" t="s">
        <v>2347</v>
      </c>
      <c r="C945" t="s">
        <v>19</v>
      </c>
      <c r="D945" t="s">
        <v>181</v>
      </c>
      <c r="E945" t="s">
        <v>1843</v>
      </c>
      <c r="F945" t="s">
        <v>134</v>
      </c>
      <c r="G945" t="s">
        <v>134</v>
      </c>
      <c r="H945" t="s">
        <v>10842</v>
      </c>
      <c r="I945" t="s">
        <v>20</v>
      </c>
      <c r="J945" t="s">
        <v>2349</v>
      </c>
      <c r="K945" t="s">
        <v>21</v>
      </c>
      <c r="M945" t="s">
        <v>10843</v>
      </c>
      <c r="N945" t="s">
        <v>22</v>
      </c>
      <c r="O945" t="s">
        <v>23</v>
      </c>
      <c r="P945" t="s">
        <v>26</v>
      </c>
      <c r="Q945" t="s">
        <v>2348</v>
      </c>
      <c r="R945" s="13">
        <v>23</v>
      </c>
      <c r="S945" s="13">
        <v>1</v>
      </c>
      <c r="T945" s="21">
        <v>1</v>
      </c>
      <c r="V945" t="s">
        <v>2154</v>
      </c>
      <c r="W945" t="s">
        <v>17586</v>
      </c>
      <c r="X945" s="20" t="str">
        <f>+IF(V945="","-",CONCATENATE(V945,"_",W945))</f>
        <v>FINES_R01</v>
      </c>
      <c r="Y945" s="59">
        <v>0.36128947138786321</v>
      </c>
      <c r="Z945" t="s">
        <v>134</v>
      </c>
      <c r="AA945" t="s">
        <v>2393</v>
      </c>
      <c r="AB945" t="str">
        <f>+IF(W945="","-",IF(W945="UNICO","CENSO","MUESTRA"))</f>
        <v>MUESTRA</v>
      </c>
      <c r="AC945" t="s">
        <v>2398</v>
      </c>
      <c r="AD945" t="s">
        <v>10844</v>
      </c>
    </row>
    <row r="946" spans="1:30" x14ac:dyDescent="0.25">
      <c r="A946" s="5" t="str">
        <f t="shared" si="14"/>
        <v>R 1 - D 64 - 451 - 4215</v>
      </c>
      <c r="B946" s="23" t="s">
        <v>2347</v>
      </c>
      <c r="C946" t="s">
        <v>19</v>
      </c>
      <c r="D946" t="s">
        <v>1037</v>
      </c>
      <c r="E946" t="s">
        <v>1038</v>
      </c>
      <c r="F946" t="s">
        <v>134</v>
      </c>
      <c r="G946" t="s">
        <v>134</v>
      </c>
      <c r="H946" t="s">
        <v>10910</v>
      </c>
      <c r="I946" t="s">
        <v>20</v>
      </c>
      <c r="J946" t="s">
        <v>2349</v>
      </c>
      <c r="K946" t="s">
        <v>21</v>
      </c>
      <c r="M946" t="s">
        <v>10911</v>
      </c>
      <c r="N946" t="s">
        <v>22</v>
      </c>
      <c r="O946" t="s">
        <v>23</v>
      </c>
      <c r="P946" t="s">
        <v>26</v>
      </c>
      <c r="Q946" t="s">
        <v>2348</v>
      </c>
      <c r="R946" s="13">
        <v>13</v>
      </c>
      <c r="S946" s="13">
        <v>1</v>
      </c>
      <c r="T946" s="21">
        <v>1</v>
      </c>
      <c r="V946" t="s">
        <v>2154</v>
      </c>
      <c r="W946" t="s">
        <v>17586</v>
      </c>
      <c r="X946" s="20" t="str">
        <f>+IF(V946="","-",CONCATENATE(V946,"_",W946))</f>
        <v>FINES_R01</v>
      </c>
      <c r="Y946" s="59">
        <v>0.36188188195228582</v>
      </c>
      <c r="Z946" t="s">
        <v>134</v>
      </c>
      <c r="AA946" t="s">
        <v>2394</v>
      </c>
      <c r="AB946" t="str">
        <f>+IF(W946="","-",IF(W946="UNICO","CENSO","MUESTRA"))</f>
        <v>MUESTRA</v>
      </c>
      <c r="AC946" t="s">
        <v>2397</v>
      </c>
      <c r="AD946" t="s">
        <v>10912</v>
      </c>
    </row>
    <row r="947" spans="1:30" x14ac:dyDescent="0.25">
      <c r="A947" s="5" t="str">
        <f t="shared" si="14"/>
        <v>R 1 - D 114 - 453 - 4100</v>
      </c>
      <c r="B947" s="23" t="s">
        <v>2347</v>
      </c>
      <c r="C947" t="s">
        <v>19</v>
      </c>
      <c r="D947" t="s">
        <v>311</v>
      </c>
      <c r="E947" t="s">
        <v>1857</v>
      </c>
      <c r="F947" t="s">
        <v>134</v>
      </c>
      <c r="G947" t="s">
        <v>134</v>
      </c>
      <c r="H947" t="s">
        <v>2912</v>
      </c>
      <c r="I947" t="s">
        <v>20</v>
      </c>
      <c r="J947" t="s">
        <v>2349</v>
      </c>
      <c r="K947" t="s">
        <v>21</v>
      </c>
      <c r="M947" t="s">
        <v>2913</v>
      </c>
      <c r="N947" t="s">
        <v>22</v>
      </c>
      <c r="O947" t="s">
        <v>23</v>
      </c>
      <c r="P947" t="s">
        <v>26</v>
      </c>
      <c r="Q947" t="s">
        <v>2348</v>
      </c>
      <c r="R947" s="13">
        <v>8</v>
      </c>
      <c r="S947" s="13">
        <v>1</v>
      </c>
      <c r="T947" s="21">
        <v>1</v>
      </c>
      <c r="V947" t="s">
        <v>2154</v>
      </c>
      <c r="W947" t="s">
        <v>17586</v>
      </c>
      <c r="X947" s="20" t="str">
        <f>+IF(V947="","-",CONCATENATE(V947,"_",W947))</f>
        <v>FINES_R01</v>
      </c>
      <c r="Y947" s="59">
        <v>0.36705958843231201</v>
      </c>
      <c r="Z947" t="s">
        <v>134</v>
      </c>
      <c r="AA947" t="s">
        <v>2393</v>
      </c>
      <c r="AB947" t="str">
        <f>+IF(W947="","-",IF(W947="UNICO","CENSO","MUESTRA"))</f>
        <v>MUESTRA</v>
      </c>
      <c r="AC947" t="s">
        <v>2397</v>
      </c>
      <c r="AD947" t="s">
        <v>2914</v>
      </c>
    </row>
    <row r="948" spans="1:30" x14ac:dyDescent="0.25">
      <c r="A948" s="5" t="str">
        <f t="shared" si="14"/>
        <v>R 1 - D 14 - 451 - 3459</v>
      </c>
      <c r="B948" s="23" t="s">
        <v>2347</v>
      </c>
      <c r="C948" t="s">
        <v>19</v>
      </c>
      <c r="D948" t="s">
        <v>418</v>
      </c>
      <c r="E948" t="s">
        <v>420</v>
      </c>
      <c r="F948" t="s">
        <v>134</v>
      </c>
      <c r="G948" t="s">
        <v>134</v>
      </c>
      <c r="H948" t="s">
        <v>2971</v>
      </c>
      <c r="I948" t="s">
        <v>20</v>
      </c>
      <c r="J948" t="s">
        <v>2349</v>
      </c>
      <c r="K948" t="s">
        <v>21</v>
      </c>
      <c r="M948" t="s">
        <v>2972</v>
      </c>
      <c r="N948" t="s">
        <v>22</v>
      </c>
      <c r="O948" t="s">
        <v>23</v>
      </c>
      <c r="P948" t="s">
        <v>26</v>
      </c>
      <c r="Q948" t="s">
        <v>2348</v>
      </c>
      <c r="R948" s="13">
        <v>11</v>
      </c>
      <c r="S948" s="13">
        <v>1</v>
      </c>
      <c r="T948" s="21">
        <v>1</v>
      </c>
      <c r="V948" t="s">
        <v>2154</v>
      </c>
      <c r="W948" t="s">
        <v>17586</v>
      </c>
      <c r="X948" s="20" t="str">
        <f>+IF(V948="","-",CONCATENATE(V948,"_",W948))</f>
        <v>FINES_R01</v>
      </c>
      <c r="Y948" s="59">
        <v>0.37216076254844671</v>
      </c>
      <c r="Z948" t="s">
        <v>134</v>
      </c>
      <c r="AA948" t="s">
        <v>2393</v>
      </c>
      <c r="AB948" t="str">
        <f>+IF(W948="","-",IF(W948="UNICO","CENSO","MUESTRA"))</f>
        <v>MUESTRA</v>
      </c>
      <c r="AC948" t="s">
        <v>2397</v>
      </c>
      <c r="AD948" t="s">
        <v>2973</v>
      </c>
    </row>
    <row r="949" spans="1:30" x14ac:dyDescent="0.25">
      <c r="A949" s="5" t="str">
        <f t="shared" si="14"/>
        <v>R 1 - D 64 - 451 - 3338</v>
      </c>
      <c r="B949" s="23" t="s">
        <v>2347</v>
      </c>
      <c r="C949" t="s">
        <v>19</v>
      </c>
      <c r="D949" t="s">
        <v>1037</v>
      </c>
      <c r="E949" t="s">
        <v>1038</v>
      </c>
      <c r="F949" t="s">
        <v>134</v>
      </c>
      <c r="G949" t="s">
        <v>134</v>
      </c>
      <c r="H949" t="s">
        <v>3024</v>
      </c>
      <c r="I949" t="s">
        <v>20</v>
      </c>
      <c r="J949" t="s">
        <v>2349</v>
      </c>
      <c r="K949" t="s">
        <v>21</v>
      </c>
      <c r="M949" t="s">
        <v>3025</v>
      </c>
      <c r="N949" t="s">
        <v>22</v>
      </c>
      <c r="O949" t="s">
        <v>23</v>
      </c>
      <c r="P949" t="s">
        <v>26</v>
      </c>
      <c r="Q949" t="s">
        <v>2348</v>
      </c>
      <c r="R949" s="13">
        <v>15</v>
      </c>
      <c r="S949" s="13">
        <v>1</v>
      </c>
      <c r="T949" s="21">
        <v>1</v>
      </c>
      <c r="V949" t="s">
        <v>2154</v>
      </c>
      <c r="W949" t="s">
        <v>17586</v>
      </c>
      <c r="X949" s="20" t="str">
        <f>+IF(V949="","-",CONCATENATE(V949,"_",W949))</f>
        <v>FINES_R01</v>
      </c>
      <c r="Y949" s="59">
        <v>0.37276366353034968</v>
      </c>
      <c r="Z949" t="s">
        <v>134</v>
      </c>
      <c r="AA949" t="s">
        <v>2394</v>
      </c>
      <c r="AB949" t="str">
        <f>+IF(W949="","-",IF(W949="UNICO","CENSO","MUESTRA"))</f>
        <v>MUESTRA</v>
      </c>
      <c r="AC949" t="s">
        <v>2397</v>
      </c>
      <c r="AD949" t="s">
        <v>3026</v>
      </c>
    </row>
    <row r="950" spans="1:30" x14ac:dyDescent="0.25">
      <c r="A950" s="5" t="str">
        <f t="shared" si="14"/>
        <v>R 1 - D 64 - 451 - 0057</v>
      </c>
      <c r="B950" s="23" t="s">
        <v>2347</v>
      </c>
      <c r="C950" t="s">
        <v>19</v>
      </c>
      <c r="D950" t="s">
        <v>1037</v>
      </c>
      <c r="E950" t="s">
        <v>1038</v>
      </c>
      <c r="F950" t="s">
        <v>134</v>
      </c>
      <c r="G950" t="s">
        <v>134</v>
      </c>
      <c r="H950" t="s">
        <v>3033</v>
      </c>
      <c r="I950" t="s">
        <v>20</v>
      </c>
      <c r="J950" t="s">
        <v>2349</v>
      </c>
      <c r="K950" t="s">
        <v>21</v>
      </c>
      <c r="M950" t="s">
        <v>3034</v>
      </c>
      <c r="N950" t="s">
        <v>22</v>
      </c>
      <c r="O950" t="s">
        <v>23</v>
      </c>
      <c r="P950" t="s">
        <v>26</v>
      </c>
      <c r="Q950" t="s">
        <v>2348</v>
      </c>
      <c r="R950" s="13">
        <v>9</v>
      </c>
      <c r="S950" s="13">
        <v>1</v>
      </c>
      <c r="T950" s="21">
        <v>1</v>
      </c>
      <c r="V950" t="s">
        <v>2154</v>
      </c>
      <c r="W950" t="s">
        <v>17586</v>
      </c>
      <c r="X950" s="20" t="str">
        <f>+IF(V950="","-",CONCATENATE(V950,"_",W950))</f>
        <v>FINES_R01</v>
      </c>
      <c r="Y950" s="59">
        <v>0.37276366353034968</v>
      </c>
      <c r="Z950" t="s">
        <v>134</v>
      </c>
      <c r="AA950" t="s">
        <v>2394</v>
      </c>
      <c r="AB950" t="str">
        <f>+IF(W950="","-",IF(W950="UNICO","CENSO","MUESTRA"))</f>
        <v>MUESTRA</v>
      </c>
      <c r="AC950" t="s">
        <v>2397</v>
      </c>
      <c r="AD950" t="s">
        <v>3035</v>
      </c>
    </row>
    <row r="951" spans="1:30" x14ac:dyDescent="0.25">
      <c r="A951" s="5" t="str">
        <f t="shared" si="14"/>
        <v>R 1 - D 1 - 461 - 0627</v>
      </c>
      <c r="B951" s="23" t="s">
        <v>2347</v>
      </c>
      <c r="C951" t="s">
        <v>19</v>
      </c>
      <c r="D951" t="s">
        <v>17</v>
      </c>
      <c r="E951" t="s">
        <v>18</v>
      </c>
      <c r="F951" t="s">
        <v>134</v>
      </c>
      <c r="G951" t="s">
        <v>134</v>
      </c>
      <c r="H951" t="s">
        <v>2503</v>
      </c>
      <c r="I951" t="s">
        <v>20</v>
      </c>
      <c r="J951" t="s">
        <v>2349</v>
      </c>
      <c r="K951" t="s">
        <v>21</v>
      </c>
      <c r="M951" t="s">
        <v>2504</v>
      </c>
      <c r="N951" t="s">
        <v>22</v>
      </c>
      <c r="O951" t="s">
        <v>23</v>
      </c>
      <c r="P951" t="s">
        <v>26</v>
      </c>
      <c r="Q951" t="s">
        <v>2348</v>
      </c>
      <c r="R951" s="13">
        <v>109</v>
      </c>
      <c r="S951" s="13">
        <v>3</v>
      </c>
      <c r="T951" s="21">
        <v>1</v>
      </c>
      <c r="V951" t="s">
        <v>2154</v>
      </c>
      <c r="W951" t="s">
        <v>17586</v>
      </c>
      <c r="X951" s="20" t="str">
        <f>+IF(V951="","-",CONCATENATE(V951,"_",W951))</f>
        <v>FINES_R01</v>
      </c>
      <c r="Y951" s="59">
        <v>0.37352874875068659</v>
      </c>
      <c r="Z951" t="s">
        <v>134</v>
      </c>
      <c r="AA951" t="s">
        <v>2393</v>
      </c>
      <c r="AB951" t="str">
        <f>+IF(W951="","-",IF(W951="UNICO","CENSO","MUESTRA"))</f>
        <v>MUESTRA</v>
      </c>
      <c r="AC951" t="s">
        <v>2397</v>
      </c>
      <c r="AD951" t="s">
        <v>2505</v>
      </c>
    </row>
    <row r="952" spans="1:30" x14ac:dyDescent="0.25">
      <c r="A952" s="5" t="str">
        <f t="shared" si="14"/>
        <v>R 1 - D 1 - 461 - 1788</v>
      </c>
      <c r="B952" s="23" t="s">
        <v>2347</v>
      </c>
      <c r="C952" t="s">
        <v>19</v>
      </c>
      <c r="D952" t="s">
        <v>17</v>
      </c>
      <c r="E952" t="s">
        <v>18</v>
      </c>
      <c r="F952" t="s">
        <v>134</v>
      </c>
      <c r="G952" t="s">
        <v>134</v>
      </c>
      <c r="H952" t="s">
        <v>2749</v>
      </c>
      <c r="I952" t="s">
        <v>20</v>
      </c>
      <c r="J952" t="s">
        <v>2349</v>
      </c>
      <c r="K952" t="s">
        <v>21</v>
      </c>
      <c r="M952" t="s">
        <v>2750</v>
      </c>
      <c r="N952" t="s">
        <v>22</v>
      </c>
      <c r="O952" t="s">
        <v>23</v>
      </c>
      <c r="P952" t="s">
        <v>26</v>
      </c>
      <c r="Q952" t="s">
        <v>2348</v>
      </c>
      <c r="R952" s="13">
        <v>21</v>
      </c>
      <c r="S952" s="13">
        <v>1</v>
      </c>
      <c r="T952" s="21">
        <v>1</v>
      </c>
      <c r="V952" t="s">
        <v>2154</v>
      </c>
      <c r="W952" t="s">
        <v>17586</v>
      </c>
      <c r="X952" s="20" t="str">
        <f>+IF(V952="","-",CONCATENATE(V952,"_",W952))</f>
        <v>FINES_R01</v>
      </c>
      <c r="Y952" s="59">
        <v>0.37352874875068659</v>
      </c>
      <c r="Z952" t="s">
        <v>134</v>
      </c>
      <c r="AA952" t="s">
        <v>2393</v>
      </c>
      <c r="AB952" t="str">
        <f>+IF(W952="","-",IF(W952="UNICO","CENSO","MUESTRA"))</f>
        <v>MUESTRA</v>
      </c>
      <c r="AC952" t="s">
        <v>2398</v>
      </c>
      <c r="AD952" t="s">
        <v>2751</v>
      </c>
    </row>
    <row r="953" spans="1:30" x14ac:dyDescent="0.25">
      <c r="A953" s="5" t="str">
        <f t="shared" si="14"/>
        <v>R 1 - D 1 - 461 - 3519</v>
      </c>
      <c r="B953" s="23" t="s">
        <v>2347</v>
      </c>
      <c r="C953" t="s">
        <v>19</v>
      </c>
      <c r="D953" t="s">
        <v>17</v>
      </c>
      <c r="E953" t="s">
        <v>18</v>
      </c>
      <c r="F953" t="s">
        <v>134</v>
      </c>
      <c r="G953" t="s">
        <v>134</v>
      </c>
      <c r="H953" t="s">
        <v>2579</v>
      </c>
      <c r="I953" t="s">
        <v>20</v>
      </c>
      <c r="J953" t="s">
        <v>2349</v>
      </c>
      <c r="K953" t="s">
        <v>21</v>
      </c>
      <c r="M953" t="s">
        <v>2580</v>
      </c>
      <c r="N953" t="s">
        <v>22</v>
      </c>
      <c r="O953" t="s">
        <v>23</v>
      </c>
      <c r="P953" t="s">
        <v>26</v>
      </c>
      <c r="Q953" t="s">
        <v>2348</v>
      </c>
      <c r="R953" s="13">
        <v>4</v>
      </c>
      <c r="S953" s="13">
        <v>1</v>
      </c>
      <c r="T953" s="21">
        <v>1</v>
      </c>
      <c r="V953" t="s">
        <v>2154</v>
      </c>
      <c r="W953" t="s">
        <v>17586</v>
      </c>
      <c r="X953" s="20" t="str">
        <f>+IF(V953="","-",CONCATENATE(V953,"_",W953))</f>
        <v>FINES_R01</v>
      </c>
      <c r="Y953" s="59">
        <v>0.37435945868492132</v>
      </c>
      <c r="Z953" t="s">
        <v>134</v>
      </c>
      <c r="AA953" t="s">
        <v>2393</v>
      </c>
      <c r="AB953" t="str">
        <f>+IF(W953="","-",IF(W953="UNICO","CENSO","MUESTRA"))</f>
        <v>MUESTRA</v>
      </c>
      <c r="AC953" t="s">
        <v>2397</v>
      </c>
      <c r="AD953" t="s">
        <v>2581</v>
      </c>
    </row>
    <row r="954" spans="1:30" x14ac:dyDescent="0.25">
      <c r="A954" s="5" t="str">
        <f t="shared" si="14"/>
        <v>R 1 - D 64 - 451 - 1547</v>
      </c>
      <c r="B954" s="23" t="s">
        <v>2347</v>
      </c>
      <c r="C954" t="s">
        <v>19</v>
      </c>
      <c r="D954" t="s">
        <v>1037</v>
      </c>
      <c r="E954" t="s">
        <v>1038</v>
      </c>
      <c r="F954" t="s">
        <v>134</v>
      </c>
      <c r="G954" t="s">
        <v>134</v>
      </c>
      <c r="H954" t="s">
        <v>3004</v>
      </c>
      <c r="I954" t="s">
        <v>20</v>
      </c>
      <c r="J954" t="s">
        <v>2349</v>
      </c>
      <c r="K954" t="s">
        <v>21</v>
      </c>
      <c r="M954" t="s">
        <v>3005</v>
      </c>
      <c r="N954" t="s">
        <v>22</v>
      </c>
      <c r="O954" t="s">
        <v>23</v>
      </c>
      <c r="P954" t="s">
        <v>26</v>
      </c>
      <c r="Q954" t="s">
        <v>2348</v>
      </c>
      <c r="R954" s="13">
        <v>17</v>
      </c>
      <c r="S954" s="13">
        <v>2</v>
      </c>
      <c r="T954" s="21">
        <v>1</v>
      </c>
      <c r="V954" t="s">
        <v>2154</v>
      </c>
      <c r="W954" t="s">
        <v>17586</v>
      </c>
      <c r="X954" s="20" t="str">
        <f>+IF(V954="","-",CONCATENATE(V954,"_",W954))</f>
        <v>FINES_R01</v>
      </c>
      <c r="Y954" s="59">
        <v>0.37667864561080933</v>
      </c>
      <c r="Z954" t="s">
        <v>134</v>
      </c>
      <c r="AA954" t="s">
        <v>2394</v>
      </c>
      <c r="AB954" t="str">
        <f>+IF(W954="","-",IF(W954="UNICO","CENSO","MUESTRA"))</f>
        <v>MUESTRA</v>
      </c>
      <c r="AC954" t="s">
        <v>2398</v>
      </c>
      <c r="AD954" t="s">
        <v>3006</v>
      </c>
    </row>
    <row r="955" spans="1:30" x14ac:dyDescent="0.25">
      <c r="A955" s="5" t="str">
        <f t="shared" si="14"/>
        <v>R 1 - D 64 - 451 - 3337</v>
      </c>
      <c r="B955" s="23" t="s">
        <v>2347</v>
      </c>
      <c r="C955" t="s">
        <v>19</v>
      </c>
      <c r="D955" t="s">
        <v>1037</v>
      </c>
      <c r="E955" t="s">
        <v>1038</v>
      </c>
      <c r="F955" t="s">
        <v>134</v>
      </c>
      <c r="G955" t="s">
        <v>134</v>
      </c>
      <c r="H955" t="s">
        <v>3021</v>
      </c>
      <c r="I955" t="s">
        <v>20</v>
      </c>
      <c r="J955" t="s">
        <v>2349</v>
      </c>
      <c r="K955" t="s">
        <v>21</v>
      </c>
      <c r="M955" t="s">
        <v>2173</v>
      </c>
      <c r="N955" t="s">
        <v>22</v>
      </c>
      <c r="O955" t="s">
        <v>23</v>
      </c>
      <c r="P955" t="s">
        <v>26</v>
      </c>
      <c r="Q955" t="s">
        <v>2348</v>
      </c>
      <c r="R955" s="13">
        <v>13</v>
      </c>
      <c r="S955" s="13">
        <v>1</v>
      </c>
      <c r="T955" s="21">
        <v>1</v>
      </c>
      <c r="V955" t="s">
        <v>2154</v>
      </c>
      <c r="W955" t="s">
        <v>17586</v>
      </c>
      <c r="X955" s="20" t="str">
        <f>+IF(V955="","-",CONCATENATE(V955,"_",W955))</f>
        <v>FINES_R01</v>
      </c>
      <c r="Y955" s="59">
        <v>0.37667864561080933</v>
      </c>
      <c r="Z955" t="s">
        <v>134</v>
      </c>
      <c r="AA955" t="s">
        <v>2394</v>
      </c>
      <c r="AB955" t="str">
        <f>+IF(W955="","-",IF(W955="UNICO","CENSO","MUESTRA"))</f>
        <v>MUESTRA</v>
      </c>
      <c r="AC955" t="s">
        <v>2398</v>
      </c>
      <c r="AD955" t="s">
        <v>3022</v>
      </c>
    </row>
    <row r="956" spans="1:30" x14ac:dyDescent="0.25">
      <c r="A956" s="5" t="str">
        <f t="shared" si="14"/>
        <v>R 1 - D 14 - 452 - 2701</v>
      </c>
      <c r="B956" s="23" t="s">
        <v>2347</v>
      </c>
      <c r="C956" t="s">
        <v>19</v>
      </c>
      <c r="D956" t="s">
        <v>418</v>
      </c>
      <c r="E956" t="s">
        <v>420</v>
      </c>
      <c r="F956" t="s">
        <v>134</v>
      </c>
      <c r="G956" t="s">
        <v>134</v>
      </c>
      <c r="H956" t="s">
        <v>2958</v>
      </c>
      <c r="I956" t="s">
        <v>20</v>
      </c>
      <c r="J956" t="s">
        <v>2349</v>
      </c>
      <c r="K956" t="s">
        <v>21</v>
      </c>
      <c r="M956" t="s">
        <v>17979</v>
      </c>
      <c r="N956" t="s">
        <v>22</v>
      </c>
      <c r="O956" t="s">
        <v>23</v>
      </c>
      <c r="P956" t="s">
        <v>26</v>
      </c>
      <c r="Q956" t="s">
        <v>2348</v>
      </c>
      <c r="R956" s="13">
        <v>28</v>
      </c>
      <c r="S956" s="13">
        <v>2</v>
      </c>
      <c r="T956" s="21">
        <v>1</v>
      </c>
      <c r="V956" t="s">
        <v>2154</v>
      </c>
      <c r="W956" t="s">
        <v>17586</v>
      </c>
      <c r="X956" s="20" t="str">
        <f>+IF(V956="","-",CONCATENATE(V956,"_",W956))</f>
        <v>FINES_R01</v>
      </c>
      <c r="Y956" s="59">
        <v>0.37817764282226563</v>
      </c>
      <c r="Z956" t="s">
        <v>134</v>
      </c>
      <c r="AA956" t="s">
        <v>2393</v>
      </c>
      <c r="AB956" t="str">
        <f>+IF(W956="","-",IF(W956="UNICO","CENSO","MUESTRA"))</f>
        <v>MUESTRA</v>
      </c>
      <c r="AC956" t="s">
        <v>2397</v>
      </c>
      <c r="AD956" t="s">
        <v>2960</v>
      </c>
    </row>
    <row r="957" spans="1:30" x14ac:dyDescent="0.25">
      <c r="A957" s="5" t="str">
        <f t="shared" si="14"/>
        <v>R 1 - D 114 - 451 - 0080</v>
      </c>
      <c r="B957" s="23" t="s">
        <v>2347</v>
      </c>
      <c r="C957" t="s">
        <v>19</v>
      </c>
      <c r="D957" t="s">
        <v>311</v>
      </c>
      <c r="E957" t="s">
        <v>1857</v>
      </c>
      <c r="F957" t="s">
        <v>134</v>
      </c>
      <c r="G957" t="s">
        <v>134</v>
      </c>
      <c r="H957" t="s">
        <v>2872</v>
      </c>
      <c r="I957" t="s">
        <v>20</v>
      </c>
      <c r="J957" t="s">
        <v>2349</v>
      </c>
      <c r="K957" t="s">
        <v>21</v>
      </c>
      <c r="M957" t="s">
        <v>2873</v>
      </c>
      <c r="N957" t="s">
        <v>22</v>
      </c>
      <c r="O957" t="s">
        <v>23</v>
      </c>
      <c r="P957" t="s">
        <v>26</v>
      </c>
      <c r="Q957" t="s">
        <v>2348</v>
      </c>
      <c r="R957" s="13">
        <v>37</v>
      </c>
      <c r="S957" s="13">
        <v>3</v>
      </c>
      <c r="T957" s="21">
        <v>1</v>
      </c>
      <c r="V957" t="s">
        <v>2154</v>
      </c>
      <c r="W957" t="s">
        <v>17586</v>
      </c>
      <c r="X957" s="20" t="str">
        <f>+IF(V957="","-",CONCATENATE(V957,"_",W957))</f>
        <v>FINES_R01</v>
      </c>
      <c r="Y957" s="59">
        <v>0.38572630286216741</v>
      </c>
      <c r="Z957" t="s">
        <v>134</v>
      </c>
      <c r="AA957" t="s">
        <v>2393</v>
      </c>
      <c r="AB957" t="str">
        <f>+IF(W957="","-",IF(W957="UNICO","CENSO","MUESTRA"))</f>
        <v>MUESTRA</v>
      </c>
      <c r="AC957" t="s">
        <v>2397</v>
      </c>
      <c r="AD957" t="s">
        <v>2874</v>
      </c>
    </row>
    <row r="958" spans="1:30" x14ac:dyDescent="0.25">
      <c r="A958" s="5" t="str">
        <f t="shared" si="14"/>
        <v>R 1 - D 1 - 457 - 4170</v>
      </c>
      <c r="B958" s="23" t="s">
        <v>2347</v>
      </c>
      <c r="C958" t="s">
        <v>19</v>
      </c>
      <c r="D958" t="s">
        <v>17</v>
      </c>
      <c r="E958" t="s">
        <v>18</v>
      </c>
      <c r="F958" t="s">
        <v>134</v>
      </c>
      <c r="G958" t="s">
        <v>134</v>
      </c>
      <c r="H958" t="s">
        <v>2697</v>
      </c>
      <c r="I958" t="s">
        <v>20</v>
      </c>
      <c r="J958" t="s">
        <v>2349</v>
      </c>
      <c r="K958" t="s">
        <v>21</v>
      </c>
      <c r="M958" t="s">
        <v>2698</v>
      </c>
      <c r="N958" t="s">
        <v>22</v>
      </c>
      <c r="O958" t="s">
        <v>23</v>
      </c>
      <c r="P958" t="s">
        <v>26</v>
      </c>
      <c r="Q958" t="s">
        <v>2348</v>
      </c>
      <c r="R958" s="13">
        <v>9</v>
      </c>
      <c r="S958" s="13">
        <v>1</v>
      </c>
      <c r="T958" s="21">
        <v>1</v>
      </c>
      <c r="V958" t="s">
        <v>2154</v>
      </c>
      <c r="W958" t="s">
        <v>17586</v>
      </c>
      <c r="X958" s="20" t="str">
        <f>+IF(V958="","-",CONCATENATE(V958,"_",W958))</f>
        <v>FINES_R01</v>
      </c>
      <c r="Y958" s="59">
        <v>0.39314430952072138</v>
      </c>
      <c r="Z958" t="s">
        <v>134</v>
      </c>
      <c r="AA958" t="s">
        <v>2393</v>
      </c>
      <c r="AB958" t="str">
        <f>+IF(W958="","-",IF(W958="UNICO","CENSO","MUESTRA"))</f>
        <v>MUESTRA</v>
      </c>
      <c r="AC958" t="s">
        <v>2397</v>
      </c>
      <c r="AD958" t="s">
        <v>2699</v>
      </c>
    </row>
    <row r="959" spans="1:30" x14ac:dyDescent="0.25">
      <c r="A959" s="5" t="str">
        <f t="shared" si="14"/>
        <v>R 1 - D 113 - 451 - 4586</v>
      </c>
      <c r="B959" s="23" t="s">
        <v>2347</v>
      </c>
      <c r="C959" t="s">
        <v>19</v>
      </c>
      <c r="D959" t="s">
        <v>181</v>
      </c>
      <c r="E959" t="s">
        <v>1843</v>
      </c>
      <c r="F959" t="s">
        <v>134</v>
      </c>
      <c r="G959" t="s">
        <v>134</v>
      </c>
      <c r="H959" t="s">
        <v>10838</v>
      </c>
      <c r="I959" t="s">
        <v>20</v>
      </c>
      <c r="J959" t="s">
        <v>2349</v>
      </c>
      <c r="K959" t="s">
        <v>21</v>
      </c>
      <c r="M959" t="s">
        <v>10839</v>
      </c>
      <c r="N959" t="s">
        <v>22</v>
      </c>
      <c r="O959" t="s">
        <v>23</v>
      </c>
      <c r="P959" t="s">
        <v>26</v>
      </c>
      <c r="Q959" t="s">
        <v>2348</v>
      </c>
      <c r="R959" s="13">
        <v>33</v>
      </c>
      <c r="S959" s="13">
        <v>1</v>
      </c>
      <c r="T959" s="21">
        <v>1</v>
      </c>
      <c r="V959" t="s">
        <v>2154</v>
      </c>
      <c r="W959" t="s">
        <v>17586</v>
      </c>
      <c r="X959" s="20" t="str">
        <f>+IF(V959="","-",CONCATENATE(V959,"_",W959))</f>
        <v>FINES_R01</v>
      </c>
      <c r="Y959" s="59">
        <v>0.4</v>
      </c>
      <c r="Z959" t="s">
        <v>134</v>
      </c>
      <c r="AA959" t="s">
        <v>2393</v>
      </c>
      <c r="AB959" t="str">
        <f>+IF(W959="","-",IF(W959="UNICO","CENSO","MUESTRA"))</f>
        <v>MUESTRA</v>
      </c>
      <c r="AC959" t="s">
        <v>2397</v>
      </c>
      <c r="AD959" t="s">
        <v>10840</v>
      </c>
    </row>
    <row r="960" spans="1:30" x14ac:dyDescent="0.25">
      <c r="A960" s="5" t="str">
        <f t="shared" si="14"/>
        <v>R 1 - D 114 - 451 - 0078</v>
      </c>
      <c r="B960" s="23" t="s">
        <v>2347</v>
      </c>
      <c r="C960" t="s">
        <v>19</v>
      </c>
      <c r="D960" t="s">
        <v>311</v>
      </c>
      <c r="E960" t="s">
        <v>1857</v>
      </c>
      <c r="F960" t="s">
        <v>134</v>
      </c>
      <c r="G960" t="s">
        <v>134</v>
      </c>
      <c r="H960" t="s">
        <v>2896</v>
      </c>
      <c r="I960" t="s">
        <v>20</v>
      </c>
      <c r="J960" t="s">
        <v>2349</v>
      </c>
      <c r="K960" t="s">
        <v>21</v>
      </c>
      <c r="M960" t="s">
        <v>2897</v>
      </c>
      <c r="N960" t="s">
        <v>22</v>
      </c>
      <c r="O960" t="s">
        <v>23</v>
      </c>
      <c r="P960" t="s">
        <v>26</v>
      </c>
      <c r="Q960" t="s">
        <v>2348</v>
      </c>
      <c r="R960" s="13">
        <v>19</v>
      </c>
      <c r="S960" s="13">
        <v>1</v>
      </c>
      <c r="T960" s="21">
        <v>1</v>
      </c>
      <c r="V960" t="s">
        <v>2154</v>
      </c>
      <c r="W960" t="s">
        <v>17586</v>
      </c>
      <c r="X960" s="20" t="str">
        <f>+IF(V960="","-",CONCATENATE(V960,"_",W960))</f>
        <v>FINES_R01</v>
      </c>
      <c r="Y960" s="59">
        <v>0.40225228667259222</v>
      </c>
      <c r="Z960" t="s">
        <v>134</v>
      </c>
      <c r="AA960" t="s">
        <v>2393</v>
      </c>
      <c r="AB960" t="str">
        <f>+IF(W960="","-",IF(W960="UNICO","CENSO","MUESTRA"))</f>
        <v>MUESTRA</v>
      </c>
      <c r="AC960" t="s">
        <v>2397</v>
      </c>
      <c r="AD960" t="s">
        <v>2898</v>
      </c>
    </row>
    <row r="961" spans="1:30" x14ac:dyDescent="0.25">
      <c r="A961" s="5" t="str">
        <f t="shared" si="14"/>
        <v>R 1 - D 113 - 451 - 3214</v>
      </c>
      <c r="B961" s="23" t="s">
        <v>2347</v>
      </c>
      <c r="C961" t="s">
        <v>19</v>
      </c>
      <c r="D961" t="s">
        <v>181</v>
      </c>
      <c r="E961" t="s">
        <v>1843</v>
      </c>
      <c r="F961" t="s">
        <v>134</v>
      </c>
      <c r="G961" t="s">
        <v>134</v>
      </c>
      <c r="H961" t="s">
        <v>2802</v>
      </c>
      <c r="I961" t="s">
        <v>20</v>
      </c>
      <c r="J961" t="s">
        <v>2349</v>
      </c>
      <c r="K961" t="s">
        <v>21</v>
      </c>
      <c r="M961" t="s">
        <v>2803</v>
      </c>
      <c r="N961" t="s">
        <v>22</v>
      </c>
      <c r="O961" t="s">
        <v>23</v>
      </c>
      <c r="P961" t="s">
        <v>26</v>
      </c>
      <c r="Q961" t="s">
        <v>2348</v>
      </c>
      <c r="R961" s="13">
        <v>23</v>
      </c>
      <c r="S961" s="13">
        <v>1</v>
      </c>
      <c r="T961" s="21">
        <v>1</v>
      </c>
      <c r="V961" t="s">
        <v>2154</v>
      </c>
      <c r="W961" t="s">
        <v>17586</v>
      </c>
      <c r="X961" s="20" t="str">
        <f>+IF(V961="","-",CONCATENATE(V961,"_",W961))</f>
        <v>FINES_R01</v>
      </c>
      <c r="Y961" s="59">
        <v>0.40423235297203058</v>
      </c>
      <c r="Z961" t="s">
        <v>134</v>
      </c>
      <c r="AA961" t="s">
        <v>2393</v>
      </c>
      <c r="AB961" t="str">
        <f>+IF(W961="","-",IF(W961="UNICO","CENSO","MUESTRA"))</f>
        <v>MUESTRA</v>
      </c>
      <c r="AC961" t="s">
        <v>2397</v>
      </c>
      <c r="AD961" t="s">
        <v>2804</v>
      </c>
    </row>
    <row r="962" spans="1:30" x14ac:dyDescent="0.25">
      <c r="A962" s="5" t="str">
        <f t="shared" si="14"/>
        <v>R 1 - D 1 - 457 - 1216</v>
      </c>
      <c r="B962" s="23" t="s">
        <v>2347</v>
      </c>
      <c r="C962" t="s">
        <v>19</v>
      </c>
      <c r="D962" t="s">
        <v>17</v>
      </c>
      <c r="E962" t="s">
        <v>18</v>
      </c>
      <c r="F962" t="s">
        <v>134</v>
      </c>
      <c r="G962" t="s">
        <v>134</v>
      </c>
      <c r="H962" t="s">
        <v>2487</v>
      </c>
      <c r="I962" t="s">
        <v>20</v>
      </c>
      <c r="J962" t="s">
        <v>2349</v>
      </c>
      <c r="K962" t="s">
        <v>21</v>
      </c>
      <c r="M962" t="s">
        <v>2488</v>
      </c>
      <c r="N962" t="s">
        <v>22</v>
      </c>
      <c r="O962" t="s">
        <v>23</v>
      </c>
      <c r="P962" t="s">
        <v>26</v>
      </c>
      <c r="Q962" t="s">
        <v>2348</v>
      </c>
      <c r="R962" s="13">
        <v>14</v>
      </c>
      <c r="S962" s="13">
        <v>1</v>
      </c>
      <c r="T962" s="21">
        <v>1</v>
      </c>
      <c r="V962" t="s">
        <v>2154</v>
      </c>
      <c r="W962" t="s">
        <v>17586</v>
      </c>
      <c r="X962" s="20" t="str">
        <f>+IF(V962="","-",CONCATENATE(V962,"_",W962))</f>
        <v>FINES_R01</v>
      </c>
      <c r="Y962" s="59">
        <v>0.40546277165412897</v>
      </c>
      <c r="Z962" t="s">
        <v>134</v>
      </c>
      <c r="AA962" t="s">
        <v>2393</v>
      </c>
      <c r="AB962" t="str">
        <f>+IF(W962="","-",IF(W962="UNICO","CENSO","MUESTRA"))</f>
        <v>MUESTRA</v>
      </c>
      <c r="AC962" t="s">
        <v>2398</v>
      </c>
      <c r="AD962" t="s">
        <v>2489</v>
      </c>
    </row>
    <row r="963" spans="1:30" x14ac:dyDescent="0.25">
      <c r="A963" s="5" t="str">
        <f t="shared" ref="A963:A1026" si="15">+H963</f>
        <v>R 1 - D 114 - 451 - 0081</v>
      </c>
      <c r="B963" s="23" t="s">
        <v>2347</v>
      </c>
      <c r="C963" t="s">
        <v>19</v>
      </c>
      <c r="D963" t="s">
        <v>311</v>
      </c>
      <c r="E963" t="s">
        <v>1857</v>
      </c>
      <c r="F963" t="s">
        <v>134</v>
      </c>
      <c r="G963" t="s">
        <v>134</v>
      </c>
      <c r="H963" t="s">
        <v>2907</v>
      </c>
      <c r="I963" t="s">
        <v>20</v>
      </c>
      <c r="J963" t="s">
        <v>2349</v>
      </c>
      <c r="K963" t="s">
        <v>21</v>
      </c>
      <c r="M963" t="s">
        <v>2908</v>
      </c>
      <c r="N963" t="s">
        <v>22</v>
      </c>
      <c r="O963" t="s">
        <v>23</v>
      </c>
      <c r="P963" t="s">
        <v>26</v>
      </c>
      <c r="Q963" t="s">
        <v>2348</v>
      </c>
      <c r="R963" s="13">
        <v>12</v>
      </c>
      <c r="S963" s="13">
        <v>1</v>
      </c>
      <c r="T963" s="21">
        <v>1</v>
      </c>
      <c r="V963" t="s">
        <v>2154</v>
      </c>
      <c r="W963" t="s">
        <v>17586</v>
      </c>
      <c r="X963" s="20" t="str">
        <f>+IF(V963="","-",CONCATENATE(V963,"_",W963))</f>
        <v>FINES_R01</v>
      </c>
      <c r="Y963" s="59">
        <v>0.41239297389984131</v>
      </c>
      <c r="Z963" t="s">
        <v>134</v>
      </c>
      <c r="AA963" t="s">
        <v>2393</v>
      </c>
      <c r="AB963" t="str">
        <f>+IF(W963="","-",IF(W963="UNICO","CENSO","MUESTRA"))</f>
        <v>MUESTRA</v>
      </c>
      <c r="AC963" t="s">
        <v>2397</v>
      </c>
      <c r="AD963" t="s">
        <v>2909</v>
      </c>
    </row>
    <row r="964" spans="1:30" x14ac:dyDescent="0.25">
      <c r="A964" s="5" t="str">
        <f t="shared" si="15"/>
        <v>R 1 - D 1 - 466 - 3346</v>
      </c>
      <c r="B964" s="23" t="s">
        <v>2347</v>
      </c>
      <c r="C964" t="s">
        <v>19</v>
      </c>
      <c r="D964" t="s">
        <v>17</v>
      </c>
      <c r="E964" t="s">
        <v>18</v>
      </c>
      <c r="F964" t="s">
        <v>134</v>
      </c>
      <c r="G964" t="s">
        <v>134</v>
      </c>
      <c r="H964" t="s">
        <v>2557</v>
      </c>
      <c r="I964" t="s">
        <v>20</v>
      </c>
      <c r="J964" t="s">
        <v>2349</v>
      </c>
      <c r="K964" t="s">
        <v>21</v>
      </c>
      <c r="M964" t="s">
        <v>2558</v>
      </c>
      <c r="N964" t="s">
        <v>22</v>
      </c>
      <c r="O964" t="s">
        <v>23</v>
      </c>
      <c r="P964" t="s">
        <v>26</v>
      </c>
      <c r="Q964" t="s">
        <v>2348</v>
      </c>
      <c r="R964" s="13">
        <v>11</v>
      </c>
      <c r="S964" s="13">
        <v>1</v>
      </c>
      <c r="T964" s="21">
        <v>1</v>
      </c>
      <c r="V964" t="s">
        <v>2154</v>
      </c>
      <c r="W964" t="s">
        <v>17586</v>
      </c>
      <c r="X964" s="20" t="str">
        <f>+IF(V964="","-",CONCATENATE(V964,"_",W964))</f>
        <v>FINES_R01</v>
      </c>
      <c r="Y964" s="59">
        <v>0.41450598835945129</v>
      </c>
      <c r="Z964" t="s">
        <v>134</v>
      </c>
      <c r="AA964" t="s">
        <v>2393</v>
      </c>
      <c r="AB964" t="str">
        <f>+IF(W964="","-",IF(W964="UNICO","CENSO","MUESTRA"))</f>
        <v>MUESTRA</v>
      </c>
      <c r="AC964" t="s">
        <v>2398</v>
      </c>
      <c r="AD964" t="s">
        <v>2559</v>
      </c>
    </row>
    <row r="965" spans="1:30" x14ac:dyDescent="0.25">
      <c r="A965" s="5" t="str">
        <f t="shared" si="15"/>
        <v>R 1 - D 1 - 460 - 3947</v>
      </c>
      <c r="B965" s="23" t="s">
        <v>2347</v>
      </c>
      <c r="C965" t="s">
        <v>19</v>
      </c>
      <c r="D965" t="s">
        <v>17</v>
      </c>
      <c r="E965" t="s">
        <v>18</v>
      </c>
      <c r="F965" t="s">
        <v>134</v>
      </c>
      <c r="G965" t="s">
        <v>134</v>
      </c>
      <c r="H965" t="s">
        <v>2626</v>
      </c>
      <c r="I965" t="s">
        <v>20</v>
      </c>
      <c r="J965" t="s">
        <v>2349</v>
      </c>
      <c r="K965" t="s">
        <v>21</v>
      </c>
      <c r="M965" t="s">
        <v>2627</v>
      </c>
      <c r="N965" t="s">
        <v>22</v>
      </c>
      <c r="O965" t="s">
        <v>23</v>
      </c>
      <c r="P965" t="s">
        <v>26</v>
      </c>
      <c r="Q965" t="s">
        <v>2348</v>
      </c>
      <c r="R965" s="13">
        <v>23</v>
      </c>
      <c r="S965" s="13">
        <v>1</v>
      </c>
      <c r="T965" s="21">
        <v>1</v>
      </c>
      <c r="V965" t="s">
        <v>2154</v>
      </c>
      <c r="W965" t="s">
        <v>17586</v>
      </c>
      <c r="X965" s="20" t="str">
        <f>+IF(V965="","-",CONCATENATE(V965,"_",W965))</f>
        <v>FINES_R01</v>
      </c>
      <c r="Y965" s="59">
        <v>0.41537943482398992</v>
      </c>
      <c r="Z965" t="s">
        <v>134</v>
      </c>
      <c r="AA965" t="s">
        <v>2393</v>
      </c>
      <c r="AB965" t="str">
        <f>+IF(W965="","-",IF(W965="UNICO","CENSO","MUESTRA"))</f>
        <v>MUESTRA</v>
      </c>
      <c r="AC965" t="s">
        <v>2398</v>
      </c>
      <c r="AD965" t="s">
        <v>2628</v>
      </c>
    </row>
    <row r="966" spans="1:30" x14ac:dyDescent="0.25">
      <c r="A966" s="5" t="str">
        <f t="shared" si="15"/>
        <v>R 1 - D 1 - 466 - 3460</v>
      </c>
      <c r="B966" s="23" t="s">
        <v>2347</v>
      </c>
      <c r="C966" t="s">
        <v>19</v>
      </c>
      <c r="D966" t="s">
        <v>17</v>
      </c>
      <c r="E966" t="s">
        <v>18</v>
      </c>
      <c r="F966" t="s">
        <v>134</v>
      </c>
      <c r="G966" t="s">
        <v>134</v>
      </c>
      <c r="H966" t="s">
        <v>2439</v>
      </c>
      <c r="I966" t="s">
        <v>20</v>
      </c>
      <c r="J966" t="s">
        <v>2349</v>
      </c>
      <c r="K966" t="s">
        <v>21</v>
      </c>
      <c r="M966" t="s">
        <v>2440</v>
      </c>
      <c r="N966" t="s">
        <v>22</v>
      </c>
      <c r="O966" t="s">
        <v>23</v>
      </c>
      <c r="P966" t="s">
        <v>26</v>
      </c>
      <c r="Q966" t="s">
        <v>2348</v>
      </c>
      <c r="R966" s="13">
        <v>8</v>
      </c>
      <c r="S966" s="13">
        <v>1</v>
      </c>
      <c r="T966" s="21">
        <v>1</v>
      </c>
      <c r="V966" t="s">
        <v>2154</v>
      </c>
      <c r="W966" t="s">
        <v>17586</v>
      </c>
      <c r="X966" s="20" t="str">
        <f>+IF(V966="","-",CONCATENATE(V966,"_",W966))</f>
        <v>FINES_R01</v>
      </c>
      <c r="Y966" s="59">
        <v>0.41774287819862371</v>
      </c>
      <c r="Z966" t="s">
        <v>134</v>
      </c>
      <c r="AA966" t="s">
        <v>2393</v>
      </c>
      <c r="AB966" t="str">
        <f>+IF(W966="","-",IF(W966="UNICO","CENSO","MUESTRA"))</f>
        <v>MUESTRA</v>
      </c>
      <c r="AC966" t="s">
        <v>2398</v>
      </c>
      <c r="AD966" t="s">
        <v>2441</v>
      </c>
    </row>
    <row r="967" spans="1:30" x14ac:dyDescent="0.25">
      <c r="A967" s="5" t="str">
        <f t="shared" si="15"/>
        <v>R 1 - D 64 - 451 - 1545</v>
      </c>
      <c r="B967" s="23" t="s">
        <v>2347</v>
      </c>
      <c r="C967" t="s">
        <v>19</v>
      </c>
      <c r="D967" t="s">
        <v>1037</v>
      </c>
      <c r="E967" t="s">
        <v>1038</v>
      </c>
      <c r="F967" t="s">
        <v>134</v>
      </c>
      <c r="G967" t="s">
        <v>134</v>
      </c>
      <c r="H967" t="s">
        <v>2986</v>
      </c>
      <c r="I967" t="s">
        <v>20</v>
      </c>
      <c r="J967" t="s">
        <v>2349</v>
      </c>
      <c r="K967" t="s">
        <v>21</v>
      </c>
      <c r="M967" t="s">
        <v>2987</v>
      </c>
      <c r="N967" t="s">
        <v>22</v>
      </c>
      <c r="O967" t="s">
        <v>23</v>
      </c>
      <c r="P967" t="s">
        <v>26</v>
      </c>
      <c r="Q967" t="s">
        <v>2348</v>
      </c>
      <c r="R967" s="13">
        <v>33</v>
      </c>
      <c r="S967" s="13">
        <v>2</v>
      </c>
      <c r="T967" s="21">
        <v>1</v>
      </c>
      <c r="V967" t="s">
        <v>2154</v>
      </c>
      <c r="W967" t="s">
        <v>17586</v>
      </c>
      <c r="X967" s="20" t="str">
        <f>+IF(V967="","-",CONCATENATE(V967,"_",W967))</f>
        <v>FINES_R01</v>
      </c>
      <c r="Y967" s="59">
        <v>0.42566138505935669</v>
      </c>
      <c r="Z967" t="s">
        <v>134</v>
      </c>
      <c r="AA967" t="s">
        <v>2394</v>
      </c>
      <c r="AB967" t="str">
        <f>+IF(W967="","-",IF(W967="UNICO","CENSO","MUESTRA"))</f>
        <v>MUESTRA</v>
      </c>
      <c r="AC967" t="s">
        <v>2398</v>
      </c>
      <c r="AD967" t="s">
        <v>2988</v>
      </c>
    </row>
    <row r="968" spans="1:30" x14ac:dyDescent="0.25">
      <c r="A968" s="5" t="str">
        <f t="shared" si="15"/>
        <v>R 1 - D 114 - 451 - 3866</v>
      </c>
      <c r="B968" s="23" t="s">
        <v>2347</v>
      </c>
      <c r="C968" t="s">
        <v>19</v>
      </c>
      <c r="D968" t="s">
        <v>311</v>
      </c>
      <c r="E968" t="s">
        <v>1857</v>
      </c>
      <c r="F968" t="s">
        <v>134</v>
      </c>
      <c r="G968" t="s">
        <v>134</v>
      </c>
      <c r="H968" t="s">
        <v>2938</v>
      </c>
      <c r="I968" t="s">
        <v>20</v>
      </c>
      <c r="J968" t="s">
        <v>2349</v>
      </c>
      <c r="K968" t="s">
        <v>21</v>
      </c>
      <c r="M968" t="s">
        <v>2939</v>
      </c>
      <c r="N968" t="s">
        <v>22</v>
      </c>
      <c r="O968" t="s">
        <v>23</v>
      </c>
      <c r="P968" t="s">
        <v>26</v>
      </c>
      <c r="Q968" t="s">
        <v>2348</v>
      </c>
      <c r="R968" s="13">
        <v>46</v>
      </c>
      <c r="S968" s="13">
        <v>2</v>
      </c>
      <c r="T968" s="21">
        <v>1</v>
      </c>
      <c r="V968" t="s">
        <v>2154</v>
      </c>
      <c r="W968" t="s">
        <v>17586</v>
      </c>
      <c r="X968" s="20" t="str">
        <f>+IF(V968="","-",CONCATENATE(V968,"_",W968))</f>
        <v>FINES_R01</v>
      </c>
      <c r="Y968" s="59">
        <v>0.42948561906814581</v>
      </c>
      <c r="Z968" t="s">
        <v>134</v>
      </c>
      <c r="AA968" t="s">
        <v>2393</v>
      </c>
      <c r="AB968" t="str">
        <f>+IF(W968="","-",IF(W968="UNICO","CENSO","MUESTRA"))</f>
        <v>MUESTRA</v>
      </c>
      <c r="AC968" t="s">
        <v>2398</v>
      </c>
      <c r="AD968" t="s">
        <v>2940</v>
      </c>
    </row>
    <row r="969" spans="1:30" x14ac:dyDescent="0.25">
      <c r="A969" s="5" t="str">
        <f t="shared" si="15"/>
        <v>R 1 - D 1 - 457 - 3991</v>
      </c>
      <c r="B969" s="23" t="s">
        <v>2347</v>
      </c>
      <c r="C969" t="s">
        <v>19</v>
      </c>
      <c r="D969" t="s">
        <v>17</v>
      </c>
      <c r="E969" t="s">
        <v>18</v>
      </c>
      <c r="F969" t="s">
        <v>134</v>
      </c>
      <c r="G969" t="s">
        <v>134</v>
      </c>
      <c r="H969" t="s">
        <v>2667</v>
      </c>
      <c r="I969" t="s">
        <v>20</v>
      </c>
      <c r="J969" t="s">
        <v>2349</v>
      </c>
      <c r="K969" t="s">
        <v>21</v>
      </c>
      <c r="M969" t="s">
        <v>2668</v>
      </c>
      <c r="N969" t="s">
        <v>22</v>
      </c>
      <c r="O969" t="s">
        <v>23</v>
      </c>
      <c r="P969" t="s">
        <v>26</v>
      </c>
      <c r="Q969" t="s">
        <v>2348</v>
      </c>
      <c r="R969" s="13">
        <v>16</v>
      </c>
      <c r="S969" s="13">
        <v>1</v>
      </c>
      <c r="T969" s="21">
        <v>1</v>
      </c>
      <c r="V969" t="s">
        <v>2154</v>
      </c>
      <c r="W969" t="s">
        <v>17586</v>
      </c>
      <c r="X969" s="20" t="str">
        <f>+IF(V969="","-",CONCATENATE(V969,"_",W969))</f>
        <v>FINES_R01</v>
      </c>
      <c r="Y969" s="59">
        <v>0.4334598183631897</v>
      </c>
      <c r="Z969" t="s">
        <v>134</v>
      </c>
      <c r="AA969" t="s">
        <v>2393</v>
      </c>
      <c r="AB969" t="str">
        <f>+IF(W969="","-",IF(W969="UNICO","CENSO","MUESTRA"))</f>
        <v>MUESTRA</v>
      </c>
      <c r="AC969" t="s">
        <v>2397</v>
      </c>
      <c r="AD969" t="s">
        <v>2669</v>
      </c>
    </row>
    <row r="970" spans="1:30" x14ac:dyDescent="0.25">
      <c r="A970" s="5" t="str">
        <f t="shared" si="15"/>
        <v>R 1 - D 1 - 460 - 0013</v>
      </c>
      <c r="B970" s="23" t="s">
        <v>2347</v>
      </c>
      <c r="C970" t="s">
        <v>19</v>
      </c>
      <c r="D970" t="s">
        <v>17</v>
      </c>
      <c r="E970" t="s">
        <v>18</v>
      </c>
      <c r="F970" t="s">
        <v>134</v>
      </c>
      <c r="G970" t="s">
        <v>134</v>
      </c>
      <c r="H970" t="s">
        <v>10828</v>
      </c>
      <c r="I970" t="s">
        <v>20</v>
      </c>
      <c r="J970" t="s">
        <v>2349</v>
      </c>
      <c r="K970" t="s">
        <v>21</v>
      </c>
      <c r="M970" t="s">
        <v>2668</v>
      </c>
      <c r="N970" t="s">
        <v>22</v>
      </c>
      <c r="O970" t="s">
        <v>23</v>
      </c>
      <c r="P970" t="s">
        <v>26</v>
      </c>
      <c r="Q970" t="s">
        <v>2348</v>
      </c>
      <c r="R970" s="13">
        <v>20</v>
      </c>
      <c r="S970" s="13">
        <v>1</v>
      </c>
      <c r="T970" s="21">
        <v>1</v>
      </c>
      <c r="V970" t="s">
        <v>2154</v>
      </c>
      <c r="W970" t="s">
        <v>17586</v>
      </c>
      <c r="X970" s="20" t="str">
        <f>+IF(V970="","-",CONCATENATE(V970,"_",W970))</f>
        <v>FINES_R01</v>
      </c>
      <c r="Y970" s="59">
        <v>0.4334598183631897</v>
      </c>
      <c r="Z970" t="s">
        <v>134</v>
      </c>
      <c r="AA970" t="s">
        <v>2393</v>
      </c>
      <c r="AB970" t="str">
        <f>+IF(W970="","-",IF(W970="UNICO","CENSO","MUESTRA"))</f>
        <v>MUESTRA</v>
      </c>
      <c r="AC970" t="s">
        <v>2398</v>
      </c>
      <c r="AD970" t="s">
        <v>10829</v>
      </c>
    </row>
    <row r="971" spans="1:30" x14ac:dyDescent="0.25">
      <c r="A971" s="5" t="str">
        <f t="shared" si="15"/>
        <v>R 1 - D 113 - 451 - 4105</v>
      </c>
      <c r="B971" s="23" t="s">
        <v>2347</v>
      </c>
      <c r="C971" t="s">
        <v>19</v>
      </c>
      <c r="D971" t="s">
        <v>181</v>
      </c>
      <c r="E971" t="s">
        <v>1843</v>
      </c>
      <c r="F971" t="s">
        <v>134</v>
      </c>
      <c r="G971" t="s">
        <v>134</v>
      </c>
      <c r="H971" t="s">
        <v>2855</v>
      </c>
      <c r="I971" t="s">
        <v>20</v>
      </c>
      <c r="J971" t="s">
        <v>2349</v>
      </c>
      <c r="K971" t="s">
        <v>21</v>
      </c>
      <c r="M971" t="s">
        <v>2160</v>
      </c>
      <c r="N971" t="s">
        <v>22</v>
      </c>
      <c r="O971" t="s">
        <v>23</v>
      </c>
      <c r="P971" t="s">
        <v>26</v>
      </c>
      <c r="Q971" t="s">
        <v>2348</v>
      </c>
      <c r="R971" s="13">
        <v>13</v>
      </c>
      <c r="S971" s="13">
        <v>1</v>
      </c>
      <c r="T971" s="21">
        <v>1</v>
      </c>
      <c r="V971" t="s">
        <v>2154</v>
      </c>
      <c r="W971" t="s">
        <v>17586</v>
      </c>
      <c r="X971" s="20" t="str">
        <f>+IF(V971="","-",CONCATENATE(V971,"_",W971))</f>
        <v>FINES_R01</v>
      </c>
      <c r="Y971" s="59">
        <v>0.43375152349472051</v>
      </c>
      <c r="Z971" t="s">
        <v>134</v>
      </c>
      <c r="AA971" t="s">
        <v>2393</v>
      </c>
      <c r="AB971" t="str">
        <f>+IF(W971="","-",IF(W971="UNICO","CENSO","MUESTRA"))</f>
        <v>MUESTRA</v>
      </c>
      <c r="AC971" t="s">
        <v>2398</v>
      </c>
      <c r="AD971" t="s">
        <v>2856</v>
      </c>
    </row>
    <row r="972" spans="1:30" x14ac:dyDescent="0.25">
      <c r="A972" s="5" t="str">
        <f t="shared" si="15"/>
        <v>R 1 - D 1 - 466 - 0998</v>
      </c>
      <c r="B972" s="23" t="s">
        <v>2347</v>
      </c>
      <c r="C972" t="s">
        <v>19</v>
      </c>
      <c r="D972" t="s">
        <v>17</v>
      </c>
      <c r="E972" t="s">
        <v>18</v>
      </c>
      <c r="F972" t="s">
        <v>134</v>
      </c>
      <c r="G972" t="s">
        <v>134</v>
      </c>
      <c r="H972" t="s">
        <v>2430</v>
      </c>
      <c r="I972" t="s">
        <v>20</v>
      </c>
      <c r="J972" t="s">
        <v>2349</v>
      </c>
      <c r="K972" t="s">
        <v>21</v>
      </c>
      <c r="M972" t="s">
        <v>2431</v>
      </c>
      <c r="N972" t="s">
        <v>22</v>
      </c>
      <c r="O972" t="s">
        <v>23</v>
      </c>
      <c r="P972" t="s">
        <v>26</v>
      </c>
      <c r="Q972" t="s">
        <v>2348</v>
      </c>
      <c r="R972" s="13">
        <v>10</v>
      </c>
      <c r="S972" s="13">
        <v>1</v>
      </c>
      <c r="T972" s="21">
        <v>1</v>
      </c>
      <c r="V972" t="s">
        <v>2154</v>
      </c>
      <c r="W972" t="s">
        <v>17586</v>
      </c>
      <c r="X972" s="20" t="str">
        <f>+IF(V972="","-",CONCATENATE(V972,"_",W972))</f>
        <v>FINES_R01</v>
      </c>
      <c r="Y972" s="59">
        <v>0.43821817636489868</v>
      </c>
      <c r="Z972" t="s">
        <v>134</v>
      </c>
      <c r="AA972" t="s">
        <v>2393</v>
      </c>
      <c r="AB972" t="str">
        <f>+IF(W972="","-",IF(W972="UNICO","CENSO","MUESTRA"))</f>
        <v>MUESTRA</v>
      </c>
      <c r="AC972" t="s">
        <v>2398</v>
      </c>
      <c r="AD972" t="s">
        <v>2432</v>
      </c>
    </row>
    <row r="973" spans="1:30" x14ac:dyDescent="0.25">
      <c r="A973" s="5" t="str">
        <f t="shared" si="15"/>
        <v>R 1 - D 114 - 451 - 4400</v>
      </c>
      <c r="B973" s="23" t="s">
        <v>2347</v>
      </c>
      <c r="C973" t="s">
        <v>19</v>
      </c>
      <c r="D973" t="s">
        <v>311</v>
      </c>
      <c r="E973" t="s">
        <v>1857</v>
      </c>
      <c r="F973" t="s">
        <v>134</v>
      </c>
      <c r="G973" t="s">
        <v>134</v>
      </c>
      <c r="H973" t="s">
        <v>2929</v>
      </c>
      <c r="I973" t="s">
        <v>20</v>
      </c>
      <c r="J973" t="s">
        <v>2349</v>
      </c>
      <c r="K973" t="s">
        <v>21</v>
      </c>
      <c r="M973" t="s">
        <v>2930</v>
      </c>
      <c r="N973" t="s">
        <v>22</v>
      </c>
      <c r="O973" t="s">
        <v>23</v>
      </c>
      <c r="P973" t="s">
        <v>26</v>
      </c>
      <c r="Q973" t="s">
        <v>2348</v>
      </c>
      <c r="R973" s="13">
        <v>23</v>
      </c>
      <c r="S973" s="13">
        <v>1</v>
      </c>
      <c r="T973" s="21">
        <v>1</v>
      </c>
      <c r="V973" t="s">
        <v>2154</v>
      </c>
      <c r="W973" t="s">
        <v>17586</v>
      </c>
      <c r="X973" s="20" t="str">
        <f>+IF(V973="","-",CONCATENATE(V973,"_",W973))</f>
        <v>FINES_R01</v>
      </c>
      <c r="Y973" s="59">
        <v>0.44400912523269648</v>
      </c>
      <c r="Z973" t="s">
        <v>134</v>
      </c>
      <c r="AA973" t="s">
        <v>2393</v>
      </c>
      <c r="AB973" t="str">
        <f>+IF(W973="","-",IF(W973="UNICO","CENSO","MUESTRA"))</f>
        <v>MUESTRA</v>
      </c>
      <c r="AC973" t="s">
        <v>2397</v>
      </c>
      <c r="AD973" t="s">
        <v>2931</v>
      </c>
    </row>
    <row r="974" spans="1:30" x14ac:dyDescent="0.25">
      <c r="A974" s="5" t="str">
        <f t="shared" si="15"/>
        <v>R 1 - D 1 - 461 - 1820</v>
      </c>
      <c r="B974" s="23" t="s">
        <v>2347</v>
      </c>
      <c r="C974" t="s">
        <v>19</v>
      </c>
      <c r="D974" t="s">
        <v>17</v>
      </c>
      <c r="E974" t="s">
        <v>18</v>
      </c>
      <c r="F974" t="s">
        <v>134</v>
      </c>
      <c r="G974" t="s">
        <v>134</v>
      </c>
      <c r="H974" t="s">
        <v>2421</v>
      </c>
      <c r="I974" t="s">
        <v>20</v>
      </c>
      <c r="J974" t="s">
        <v>2349</v>
      </c>
      <c r="K974" t="s">
        <v>21</v>
      </c>
      <c r="M974" t="s">
        <v>2422</v>
      </c>
      <c r="N974" t="s">
        <v>22</v>
      </c>
      <c r="O974" t="s">
        <v>23</v>
      </c>
      <c r="P974" t="s">
        <v>26</v>
      </c>
      <c r="Q974" t="s">
        <v>2348</v>
      </c>
      <c r="R974" s="13">
        <v>82</v>
      </c>
      <c r="S974" s="13">
        <v>3</v>
      </c>
      <c r="T974" s="21">
        <v>1</v>
      </c>
      <c r="V974" t="s">
        <v>2154</v>
      </c>
      <c r="W974" t="s">
        <v>17586</v>
      </c>
      <c r="X974" s="20" t="str">
        <f>+IF(V974="","-",CONCATENATE(V974,"_",W974))</f>
        <v>FINES_R01</v>
      </c>
      <c r="Y974" s="59">
        <v>0.44524079561233521</v>
      </c>
      <c r="Z974" t="s">
        <v>134</v>
      </c>
      <c r="AA974" t="s">
        <v>2393</v>
      </c>
      <c r="AB974" t="str">
        <f>+IF(W974="","-",IF(W974="UNICO","CENSO","MUESTRA"))</f>
        <v>MUESTRA</v>
      </c>
      <c r="AC974" t="s">
        <v>2397</v>
      </c>
      <c r="AD974" t="s">
        <v>2423</v>
      </c>
    </row>
    <row r="975" spans="1:30" x14ac:dyDescent="0.25">
      <c r="A975" s="5" t="str">
        <f t="shared" si="15"/>
        <v>R 1 - D 113 - 451 - 2063</v>
      </c>
      <c r="B975" s="23" t="s">
        <v>2347</v>
      </c>
      <c r="C975" t="s">
        <v>19</v>
      </c>
      <c r="D975" t="s">
        <v>181</v>
      </c>
      <c r="E975" t="s">
        <v>1843</v>
      </c>
      <c r="F975" t="s">
        <v>134</v>
      </c>
      <c r="G975" t="s">
        <v>134</v>
      </c>
      <c r="H975" t="s">
        <v>2798</v>
      </c>
      <c r="I975" t="s">
        <v>20</v>
      </c>
      <c r="J975" t="s">
        <v>2349</v>
      </c>
      <c r="K975" t="s">
        <v>21</v>
      </c>
      <c r="M975" t="s">
        <v>2799</v>
      </c>
      <c r="N975" t="s">
        <v>22</v>
      </c>
      <c r="O975" t="s">
        <v>23</v>
      </c>
      <c r="P975" t="s">
        <v>26</v>
      </c>
      <c r="Q975" t="s">
        <v>2348</v>
      </c>
      <c r="R975" s="13">
        <v>33</v>
      </c>
      <c r="S975" s="13">
        <v>1</v>
      </c>
      <c r="T975" s="21">
        <v>1</v>
      </c>
      <c r="V975" t="s">
        <v>2154</v>
      </c>
      <c r="W975" t="s">
        <v>17586</v>
      </c>
      <c r="X975" s="20" t="str">
        <f>+IF(V975="","-",CONCATENATE(V975,"_",W975))</f>
        <v>FINES_R01</v>
      </c>
      <c r="Y975" s="59">
        <v>0.44772431254386902</v>
      </c>
      <c r="Z975" t="s">
        <v>134</v>
      </c>
      <c r="AA975" t="s">
        <v>2393</v>
      </c>
      <c r="AB975" t="str">
        <f>+IF(W975="","-",IF(W975="UNICO","CENSO","MUESTRA"))</f>
        <v>MUESTRA</v>
      </c>
      <c r="AC975" t="s">
        <v>2398</v>
      </c>
      <c r="AD975" t="s">
        <v>2800</v>
      </c>
    </row>
    <row r="976" spans="1:30" x14ac:dyDescent="0.25">
      <c r="A976" s="5" t="str">
        <f t="shared" si="15"/>
        <v>R 1 - D 1 - 461 - 0628</v>
      </c>
      <c r="B976" s="23" t="s">
        <v>2347</v>
      </c>
      <c r="C976" t="s">
        <v>19</v>
      </c>
      <c r="D976" t="s">
        <v>17</v>
      </c>
      <c r="E976" t="s">
        <v>18</v>
      </c>
      <c r="F976" t="s">
        <v>134</v>
      </c>
      <c r="G976" t="s">
        <v>134</v>
      </c>
      <c r="H976" t="s">
        <v>2705</v>
      </c>
      <c r="I976" t="s">
        <v>20</v>
      </c>
      <c r="J976" t="s">
        <v>2349</v>
      </c>
      <c r="K976" t="s">
        <v>21</v>
      </c>
      <c r="M976" t="s">
        <v>2706</v>
      </c>
      <c r="N976" t="s">
        <v>22</v>
      </c>
      <c r="O976" t="s">
        <v>23</v>
      </c>
      <c r="P976" t="s">
        <v>26</v>
      </c>
      <c r="Q976" t="s">
        <v>2348</v>
      </c>
      <c r="R976" s="13">
        <v>76</v>
      </c>
      <c r="S976" s="13">
        <v>2</v>
      </c>
      <c r="T976" s="21">
        <v>1</v>
      </c>
      <c r="V976" t="s">
        <v>2154</v>
      </c>
      <c r="W976" t="s">
        <v>17586</v>
      </c>
      <c r="X976" s="20" t="str">
        <f>+IF(V976="","-",CONCATENATE(V976,"_",W976))</f>
        <v>FINES_R01</v>
      </c>
      <c r="Y976" s="59">
        <v>0.45281773805618292</v>
      </c>
      <c r="Z976" t="s">
        <v>134</v>
      </c>
      <c r="AA976" t="s">
        <v>2393</v>
      </c>
      <c r="AB976" t="str">
        <f>+IF(W976="","-",IF(W976="UNICO","CENSO","MUESTRA"))</f>
        <v>MUESTRA</v>
      </c>
      <c r="AC976" t="s">
        <v>2398</v>
      </c>
      <c r="AD976" t="s">
        <v>2707</v>
      </c>
    </row>
    <row r="977" spans="1:30" x14ac:dyDescent="0.25">
      <c r="A977" s="5" t="str">
        <f t="shared" si="15"/>
        <v>R 1 - D 134 - 451 - 4236</v>
      </c>
      <c r="B977" s="23" t="s">
        <v>2347</v>
      </c>
      <c r="C977" t="s">
        <v>19</v>
      </c>
      <c r="D977" t="s">
        <v>452</v>
      </c>
      <c r="E977" t="s">
        <v>2071</v>
      </c>
      <c r="F977" t="s">
        <v>134</v>
      </c>
      <c r="G977" t="s">
        <v>134</v>
      </c>
      <c r="H977" t="s">
        <v>10873</v>
      </c>
      <c r="I977" t="s">
        <v>20</v>
      </c>
      <c r="J977" t="s">
        <v>2349</v>
      </c>
      <c r="K977" t="s">
        <v>21</v>
      </c>
      <c r="M977" t="s">
        <v>10874</v>
      </c>
      <c r="N977" t="s">
        <v>22</v>
      </c>
      <c r="O977" t="s">
        <v>23</v>
      </c>
      <c r="P977" t="s">
        <v>26</v>
      </c>
      <c r="Q977" t="s">
        <v>2348</v>
      </c>
      <c r="R977" s="13">
        <v>13</v>
      </c>
      <c r="S977" s="13">
        <v>1</v>
      </c>
      <c r="T977" s="21">
        <v>1</v>
      </c>
      <c r="V977" t="s">
        <v>2154</v>
      </c>
      <c r="W977" t="s">
        <v>17586</v>
      </c>
      <c r="X977" s="20" t="str">
        <f>+IF(V977="","-",CONCATENATE(V977,"_",W977))</f>
        <v>FINES_R01</v>
      </c>
      <c r="Y977" s="59">
        <v>0.45691114664077759</v>
      </c>
      <c r="Z977" t="s">
        <v>134</v>
      </c>
      <c r="AA977" t="s">
        <v>2394</v>
      </c>
      <c r="AB977" t="str">
        <f>+IF(W977="","-",IF(W977="UNICO","CENSO","MUESTRA"))</f>
        <v>MUESTRA</v>
      </c>
      <c r="AC977" t="s">
        <v>2397</v>
      </c>
      <c r="AD977" t="s">
        <v>10875</v>
      </c>
    </row>
    <row r="978" spans="1:30" x14ac:dyDescent="0.25">
      <c r="A978" s="5" t="str">
        <f t="shared" si="15"/>
        <v>R 1 - D 1 - 462 - 0726</v>
      </c>
      <c r="B978" s="23" t="s">
        <v>2347</v>
      </c>
      <c r="C978" t="s">
        <v>19</v>
      </c>
      <c r="D978" t="s">
        <v>17</v>
      </c>
      <c r="E978" t="s">
        <v>18</v>
      </c>
      <c r="F978" t="s">
        <v>134</v>
      </c>
      <c r="G978" t="s">
        <v>134</v>
      </c>
      <c r="H978" t="s">
        <v>2534</v>
      </c>
      <c r="I978" t="s">
        <v>20</v>
      </c>
      <c r="J978" t="s">
        <v>2349</v>
      </c>
      <c r="K978" t="s">
        <v>21</v>
      </c>
      <c r="M978" t="s">
        <v>2167</v>
      </c>
      <c r="N978" t="s">
        <v>22</v>
      </c>
      <c r="O978" t="s">
        <v>23</v>
      </c>
      <c r="P978" t="s">
        <v>26</v>
      </c>
      <c r="Q978" t="s">
        <v>2348</v>
      </c>
      <c r="R978" s="13">
        <v>33</v>
      </c>
      <c r="S978" s="13">
        <v>2</v>
      </c>
      <c r="T978" s="21">
        <v>1</v>
      </c>
      <c r="V978" t="s">
        <v>2154</v>
      </c>
      <c r="W978" t="s">
        <v>17586</v>
      </c>
      <c r="X978" s="20" t="str">
        <f>+IF(V978="","-",CONCATENATE(V978,"_",W978))</f>
        <v>FINES_R01</v>
      </c>
      <c r="Y978" s="59">
        <v>0.46405836939811712</v>
      </c>
      <c r="Z978" t="s">
        <v>134</v>
      </c>
      <c r="AA978" t="s">
        <v>2393</v>
      </c>
      <c r="AB978" t="str">
        <f>+IF(W978="","-",IF(W978="UNICO","CENSO","MUESTRA"))</f>
        <v>MUESTRA</v>
      </c>
      <c r="AC978" t="s">
        <v>2397</v>
      </c>
      <c r="AD978" t="s">
        <v>2535</v>
      </c>
    </row>
    <row r="979" spans="1:30" x14ac:dyDescent="0.25">
      <c r="A979" s="5" t="str">
        <f t="shared" si="15"/>
        <v>R 1 - D 114 - 453 - 3454</v>
      </c>
      <c r="B979" s="23" t="s">
        <v>2347</v>
      </c>
      <c r="C979" t="s">
        <v>19</v>
      </c>
      <c r="D979" t="s">
        <v>311</v>
      </c>
      <c r="E979" t="s">
        <v>1857</v>
      </c>
      <c r="F979" t="s">
        <v>134</v>
      </c>
      <c r="G979" t="s">
        <v>134</v>
      </c>
      <c r="H979" t="s">
        <v>2868</v>
      </c>
      <c r="I979" t="s">
        <v>20</v>
      </c>
      <c r="J979" t="s">
        <v>2349</v>
      </c>
      <c r="K979" t="s">
        <v>21</v>
      </c>
      <c r="M979" t="s">
        <v>2869</v>
      </c>
      <c r="N979" t="s">
        <v>22</v>
      </c>
      <c r="O979" t="s">
        <v>23</v>
      </c>
      <c r="P979" t="s">
        <v>26</v>
      </c>
      <c r="Q979" t="s">
        <v>2348</v>
      </c>
      <c r="R979" s="13">
        <v>11</v>
      </c>
      <c r="S979" s="13">
        <v>1</v>
      </c>
      <c r="T979" s="21">
        <v>1</v>
      </c>
      <c r="V979" t="s">
        <v>2154</v>
      </c>
      <c r="W979" t="s">
        <v>17586</v>
      </c>
      <c r="X979" s="20" t="str">
        <f>+IF(V979="","-",CONCATENATE(V979,"_",W979))</f>
        <v>FINES_R01</v>
      </c>
      <c r="Y979" s="59">
        <v>0.47533440589904791</v>
      </c>
      <c r="Z979" t="s">
        <v>134</v>
      </c>
      <c r="AA979" t="s">
        <v>2393</v>
      </c>
      <c r="AB979" t="str">
        <f>+IF(W979="","-",IF(W979="UNICO","CENSO","MUESTRA"))</f>
        <v>MUESTRA</v>
      </c>
      <c r="AC979" t="s">
        <v>2397</v>
      </c>
      <c r="AD979" t="s">
        <v>2870</v>
      </c>
    </row>
    <row r="980" spans="1:30" x14ac:dyDescent="0.25">
      <c r="A980" s="5" t="str">
        <f t="shared" si="15"/>
        <v>R 1 - D 64 - 451 - 4214</v>
      </c>
      <c r="B980" s="23" t="s">
        <v>2347</v>
      </c>
      <c r="C980" t="s">
        <v>19</v>
      </c>
      <c r="D980" t="s">
        <v>1037</v>
      </c>
      <c r="E980" t="s">
        <v>1038</v>
      </c>
      <c r="F980" t="s">
        <v>134</v>
      </c>
      <c r="G980" t="s">
        <v>134</v>
      </c>
      <c r="H980" t="s">
        <v>10906</v>
      </c>
      <c r="I980" t="s">
        <v>20</v>
      </c>
      <c r="J980" t="s">
        <v>2349</v>
      </c>
      <c r="K980" t="s">
        <v>21</v>
      </c>
      <c r="M980" t="s">
        <v>10907</v>
      </c>
      <c r="N980" t="s">
        <v>22</v>
      </c>
      <c r="O980" t="s">
        <v>23</v>
      </c>
      <c r="P980" t="s">
        <v>26</v>
      </c>
      <c r="Q980" t="s">
        <v>2348</v>
      </c>
      <c r="R980" s="13">
        <v>22</v>
      </c>
      <c r="S980" s="13">
        <v>1</v>
      </c>
      <c r="T980" s="21">
        <v>1</v>
      </c>
      <c r="V980" t="s">
        <v>2154</v>
      </c>
      <c r="W980" t="s">
        <v>17586</v>
      </c>
      <c r="X980" s="20" t="str">
        <f>+IF(V980="","-",CONCATENATE(V980,"_",W980))</f>
        <v>FINES_R01</v>
      </c>
      <c r="Y980" s="59">
        <v>0.48496323823928827</v>
      </c>
      <c r="Z980" t="s">
        <v>134</v>
      </c>
      <c r="AA980" t="s">
        <v>2394</v>
      </c>
      <c r="AB980" t="str">
        <f>+IF(W980="","-",IF(W980="UNICO","CENSO","MUESTRA"))</f>
        <v>MUESTRA</v>
      </c>
      <c r="AC980" t="s">
        <v>2397</v>
      </c>
      <c r="AD980" t="s">
        <v>10908</v>
      </c>
    </row>
    <row r="981" spans="1:30" x14ac:dyDescent="0.25">
      <c r="A981" s="5" t="str">
        <f t="shared" si="15"/>
        <v>R 1 - D 113 - 452 - 3912</v>
      </c>
      <c r="B981" s="23" t="s">
        <v>2347</v>
      </c>
      <c r="C981" t="s">
        <v>19</v>
      </c>
      <c r="D981" t="s">
        <v>181</v>
      </c>
      <c r="E981" t="s">
        <v>1843</v>
      </c>
      <c r="F981" t="s">
        <v>134</v>
      </c>
      <c r="G981" t="s">
        <v>134</v>
      </c>
      <c r="H981" t="s">
        <v>2863</v>
      </c>
      <c r="I981" t="s">
        <v>20</v>
      </c>
      <c r="J981" t="s">
        <v>2349</v>
      </c>
      <c r="K981" t="s">
        <v>21</v>
      </c>
      <c r="M981" t="s">
        <v>2161</v>
      </c>
      <c r="N981" t="s">
        <v>22</v>
      </c>
      <c r="O981" t="s">
        <v>23</v>
      </c>
      <c r="P981" t="s">
        <v>26</v>
      </c>
      <c r="Q981" t="s">
        <v>2348</v>
      </c>
      <c r="R981" s="13">
        <v>18</v>
      </c>
      <c r="S981" s="13">
        <v>1</v>
      </c>
      <c r="T981" s="21">
        <v>1</v>
      </c>
      <c r="V981" t="s">
        <v>2154</v>
      </c>
      <c r="W981" t="s">
        <v>17586</v>
      </c>
      <c r="X981" s="20" t="str">
        <f>+IF(V981="","-",CONCATENATE(V981,"_",W981))</f>
        <v>FINES_R01</v>
      </c>
      <c r="Y981" s="59">
        <v>0.4893595278263092</v>
      </c>
      <c r="Z981" t="s">
        <v>134</v>
      </c>
      <c r="AA981" t="s">
        <v>2393</v>
      </c>
      <c r="AB981" t="str">
        <f>+IF(W981="","-",IF(W981="UNICO","CENSO","MUESTRA"))</f>
        <v>MUESTRA</v>
      </c>
      <c r="AC981" t="s">
        <v>2397</v>
      </c>
      <c r="AD981" t="s">
        <v>2864</v>
      </c>
    </row>
    <row r="982" spans="1:30" x14ac:dyDescent="0.25">
      <c r="A982" s="5" t="str">
        <f t="shared" si="15"/>
        <v>R 1 - D 1 - 457 - 3871</v>
      </c>
      <c r="B982" s="23" t="s">
        <v>2347</v>
      </c>
      <c r="C982" t="s">
        <v>19</v>
      </c>
      <c r="D982" t="s">
        <v>17</v>
      </c>
      <c r="E982" t="s">
        <v>18</v>
      </c>
      <c r="F982" t="s">
        <v>134</v>
      </c>
      <c r="G982" t="s">
        <v>134</v>
      </c>
      <c r="H982" t="s">
        <v>2619</v>
      </c>
      <c r="I982" t="s">
        <v>20</v>
      </c>
      <c r="J982" t="s">
        <v>2349</v>
      </c>
      <c r="K982" t="s">
        <v>21</v>
      </c>
      <c r="M982" t="s">
        <v>2172</v>
      </c>
      <c r="N982" t="s">
        <v>22</v>
      </c>
      <c r="O982" t="s">
        <v>23</v>
      </c>
      <c r="P982" t="s">
        <v>26</v>
      </c>
      <c r="Q982" t="s">
        <v>2348</v>
      </c>
      <c r="R982" s="13">
        <v>55</v>
      </c>
      <c r="S982" s="13">
        <v>2</v>
      </c>
      <c r="T982" s="21">
        <v>1</v>
      </c>
      <c r="V982" t="s">
        <v>2154</v>
      </c>
      <c r="W982" t="s">
        <v>17586</v>
      </c>
      <c r="X982" s="20" t="str">
        <f>+IF(V982="","-",CONCATENATE(V982,"_",W982))</f>
        <v>FINES_R01</v>
      </c>
      <c r="Y982" s="59">
        <v>0.48959815502166748</v>
      </c>
      <c r="Z982" t="s">
        <v>134</v>
      </c>
      <c r="AA982" t="s">
        <v>2393</v>
      </c>
      <c r="AB982" t="str">
        <f>+IF(W982="","-",IF(W982="UNICO","CENSO","MUESTRA"))</f>
        <v>MUESTRA</v>
      </c>
      <c r="AC982" t="s">
        <v>2398</v>
      </c>
      <c r="AD982" t="s">
        <v>2620</v>
      </c>
    </row>
    <row r="983" spans="1:30" x14ac:dyDescent="0.25">
      <c r="A983" s="5" t="str">
        <f t="shared" si="15"/>
        <v>R 1 - D 114 - 453 - 0077</v>
      </c>
      <c r="B983" s="23" t="s">
        <v>2347</v>
      </c>
      <c r="C983" t="s">
        <v>19</v>
      </c>
      <c r="D983" t="s">
        <v>311</v>
      </c>
      <c r="E983" t="s">
        <v>1857</v>
      </c>
      <c r="F983" t="s">
        <v>134</v>
      </c>
      <c r="G983" t="s">
        <v>134</v>
      </c>
      <c r="H983" t="s">
        <v>2921</v>
      </c>
      <c r="I983" t="s">
        <v>20</v>
      </c>
      <c r="J983" t="s">
        <v>2349</v>
      </c>
      <c r="K983" t="s">
        <v>21</v>
      </c>
      <c r="M983" t="s">
        <v>2922</v>
      </c>
      <c r="N983" t="s">
        <v>22</v>
      </c>
      <c r="O983" t="s">
        <v>23</v>
      </c>
      <c r="P983" t="s">
        <v>26</v>
      </c>
      <c r="Q983" t="s">
        <v>2348</v>
      </c>
      <c r="R983" s="13">
        <v>45</v>
      </c>
      <c r="S983" s="13">
        <v>2</v>
      </c>
      <c r="T983" s="21">
        <v>1</v>
      </c>
      <c r="V983" t="s">
        <v>2154</v>
      </c>
      <c r="W983" t="s">
        <v>17586</v>
      </c>
      <c r="X983" s="20" t="str">
        <f>+IF(V983="","-",CONCATENATE(V983,"_",W983))</f>
        <v>FINES_R01</v>
      </c>
      <c r="Y983" s="59">
        <v>0.49143552780151373</v>
      </c>
      <c r="Z983" t="s">
        <v>134</v>
      </c>
      <c r="AA983" t="s">
        <v>2393</v>
      </c>
      <c r="AB983" t="str">
        <f>+IF(W983="","-",IF(W983="UNICO","CENSO","MUESTRA"))</f>
        <v>MUESTRA</v>
      </c>
      <c r="AC983" t="s">
        <v>2398</v>
      </c>
      <c r="AD983" t="s">
        <v>2923</v>
      </c>
    </row>
    <row r="984" spans="1:30" x14ac:dyDescent="0.25">
      <c r="A984" s="5" t="str">
        <f t="shared" si="15"/>
        <v>R 1 - D 1 - 453 - 4050</v>
      </c>
      <c r="B984" s="23" t="s">
        <v>2347</v>
      </c>
      <c r="C984" t="s">
        <v>19</v>
      </c>
      <c r="D984" t="s">
        <v>17</v>
      </c>
      <c r="E984" t="s">
        <v>18</v>
      </c>
      <c r="F984" t="s">
        <v>134</v>
      </c>
      <c r="G984" t="s">
        <v>134</v>
      </c>
      <c r="H984" t="s">
        <v>2453</v>
      </c>
      <c r="I984" t="s">
        <v>20</v>
      </c>
      <c r="J984" t="s">
        <v>2349</v>
      </c>
      <c r="K984" t="s">
        <v>21</v>
      </c>
      <c r="M984" t="s">
        <v>2454</v>
      </c>
      <c r="N984" t="s">
        <v>22</v>
      </c>
      <c r="O984" t="s">
        <v>23</v>
      </c>
      <c r="P984" t="s">
        <v>26</v>
      </c>
      <c r="Q984" t="s">
        <v>2348</v>
      </c>
      <c r="R984" s="13">
        <v>12</v>
      </c>
      <c r="S984" s="13">
        <v>1</v>
      </c>
      <c r="T984" s="21">
        <v>1</v>
      </c>
      <c r="V984" t="s">
        <v>2154</v>
      </c>
      <c r="W984" t="s">
        <v>17586</v>
      </c>
      <c r="X984" s="20" t="str">
        <f>+IF(V984="","-",CONCATENATE(V984,"_",W984))</f>
        <v>FINES_R01</v>
      </c>
      <c r="Y984" s="59">
        <v>0.49507585167884832</v>
      </c>
      <c r="Z984" t="s">
        <v>134</v>
      </c>
      <c r="AA984" t="s">
        <v>2393</v>
      </c>
      <c r="AB984" t="str">
        <f>+IF(W984="","-",IF(W984="UNICO","CENSO","MUESTRA"))</f>
        <v>MUESTRA</v>
      </c>
      <c r="AC984" t="s">
        <v>2397</v>
      </c>
      <c r="AD984" t="s">
        <v>2455</v>
      </c>
    </row>
    <row r="985" spans="1:30" x14ac:dyDescent="0.25">
      <c r="A985" s="5" t="str">
        <f t="shared" si="15"/>
        <v>R 1 - D 134 - 451 - 4491</v>
      </c>
      <c r="B985" s="23" t="s">
        <v>2347</v>
      </c>
      <c r="C985" t="s">
        <v>19</v>
      </c>
      <c r="D985" t="s">
        <v>452</v>
      </c>
      <c r="E985" t="s">
        <v>2071</v>
      </c>
      <c r="F985" t="s">
        <v>134</v>
      </c>
      <c r="G985" t="s">
        <v>134</v>
      </c>
      <c r="H985" t="s">
        <v>2954</v>
      </c>
      <c r="I985" t="s">
        <v>20</v>
      </c>
      <c r="J985" t="s">
        <v>2349</v>
      </c>
      <c r="K985" t="s">
        <v>21</v>
      </c>
      <c r="M985" t="s">
        <v>2955</v>
      </c>
      <c r="N985" t="s">
        <v>22</v>
      </c>
      <c r="O985" t="s">
        <v>23</v>
      </c>
      <c r="P985" t="s">
        <v>26</v>
      </c>
      <c r="Q985" t="s">
        <v>2348</v>
      </c>
      <c r="R985" s="13">
        <v>17</v>
      </c>
      <c r="S985" s="13">
        <v>1</v>
      </c>
      <c r="T985" s="21">
        <v>1</v>
      </c>
      <c r="V985" t="s">
        <v>2154</v>
      </c>
      <c r="W985" t="s">
        <v>17586</v>
      </c>
      <c r="X985" s="20" t="str">
        <f>+IF(V985="","-",CONCATENATE(V985,"_",W985))</f>
        <v>FINES_R01</v>
      </c>
      <c r="Y985" s="59">
        <v>0.49659782648086548</v>
      </c>
      <c r="Z985" t="s">
        <v>134</v>
      </c>
      <c r="AA985" t="s">
        <v>2394</v>
      </c>
      <c r="AB985" t="str">
        <f>+IF(W985="","-",IF(W985="UNICO","CENSO","MUESTRA"))</f>
        <v>MUESTRA</v>
      </c>
      <c r="AC985" t="s">
        <v>2397</v>
      </c>
      <c r="AD985" t="s">
        <v>2956</v>
      </c>
    </row>
    <row r="986" spans="1:30" x14ac:dyDescent="0.25">
      <c r="A986" s="5" t="str">
        <f t="shared" si="15"/>
        <v>R 1 - D 1 - 466 - 4599</v>
      </c>
      <c r="B986" s="23" t="s">
        <v>2347</v>
      </c>
      <c r="C986" t="s">
        <v>19</v>
      </c>
      <c r="D986" t="s">
        <v>17</v>
      </c>
      <c r="E986" t="s">
        <v>18</v>
      </c>
      <c r="F986" t="s">
        <v>134</v>
      </c>
      <c r="G986" t="s">
        <v>134</v>
      </c>
      <c r="H986" t="s">
        <v>10811</v>
      </c>
      <c r="I986" t="s">
        <v>20</v>
      </c>
      <c r="J986" t="s">
        <v>2349</v>
      </c>
      <c r="K986" t="s">
        <v>21</v>
      </c>
      <c r="M986" t="s">
        <v>10812</v>
      </c>
      <c r="N986" t="s">
        <v>22</v>
      </c>
      <c r="O986" t="s">
        <v>23</v>
      </c>
      <c r="P986" t="s">
        <v>26</v>
      </c>
      <c r="Q986" t="s">
        <v>2348</v>
      </c>
      <c r="R986" s="13">
        <v>21</v>
      </c>
      <c r="S986" s="13">
        <v>1</v>
      </c>
      <c r="T986" s="21">
        <v>1</v>
      </c>
      <c r="V986" t="s">
        <v>2154</v>
      </c>
      <c r="W986" t="s">
        <v>17586</v>
      </c>
      <c r="X986" s="20" t="str">
        <f>+IF(V986="","-",CONCATENATE(V986,"_",W986))</f>
        <v>FINES_R01</v>
      </c>
      <c r="Y986" s="59">
        <v>0.49821513891220093</v>
      </c>
      <c r="Z986" t="s">
        <v>134</v>
      </c>
      <c r="AA986" t="s">
        <v>2393</v>
      </c>
      <c r="AB986" t="str">
        <f>+IF(W986="","-",IF(W986="UNICO","CENSO","MUESTRA"))</f>
        <v>MUESTRA</v>
      </c>
      <c r="AC986" t="s">
        <v>2397</v>
      </c>
      <c r="AD986" t="s">
        <v>10813</v>
      </c>
    </row>
    <row r="987" spans="1:30" x14ac:dyDescent="0.25">
      <c r="A987" s="5" t="str">
        <f t="shared" si="15"/>
        <v>R 1 - D 1 - 462 - 0716</v>
      </c>
      <c r="B987" s="23" t="s">
        <v>2347</v>
      </c>
      <c r="C987" t="s">
        <v>19</v>
      </c>
      <c r="D987" t="s">
        <v>17</v>
      </c>
      <c r="E987" t="s">
        <v>18</v>
      </c>
      <c r="F987" t="s">
        <v>134</v>
      </c>
      <c r="G987" t="s">
        <v>134</v>
      </c>
      <c r="H987" t="s">
        <v>2498</v>
      </c>
      <c r="I987" t="s">
        <v>20</v>
      </c>
      <c r="J987" t="s">
        <v>2349</v>
      </c>
      <c r="K987" t="s">
        <v>21</v>
      </c>
      <c r="M987" t="s">
        <v>2499</v>
      </c>
      <c r="N987" t="s">
        <v>22</v>
      </c>
      <c r="O987" t="s">
        <v>23</v>
      </c>
      <c r="P987" t="s">
        <v>26</v>
      </c>
      <c r="Q987" t="s">
        <v>2348</v>
      </c>
      <c r="R987" s="13">
        <v>65</v>
      </c>
      <c r="S987" s="13">
        <v>3</v>
      </c>
      <c r="T987" s="21">
        <v>1</v>
      </c>
      <c r="V987" t="s">
        <v>2154</v>
      </c>
      <c r="W987" t="s">
        <v>17586</v>
      </c>
      <c r="X987" s="20" t="str">
        <f>+IF(V987="","-",CONCATENATE(V987,"_",W987))</f>
        <v>FINES_R01</v>
      </c>
      <c r="Y987" s="59">
        <v>0.50259560346603394</v>
      </c>
      <c r="Z987" t="s">
        <v>134</v>
      </c>
      <c r="AA987" t="s">
        <v>2393</v>
      </c>
      <c r="AB987" t="str">
        <f>+IF(W987="","-",IF(W987="UNICO","CENSO","MUESTRA"))</f>
        <v>MUESTRA</v>
      </c>
      <c r="AC987" t="s">
        <v>2397</v>
      </c>
      <c r="AD987" t="s">
        <v>2500</v>
      </c>
    </row>
    <row r="988" spans="1:30" x14ac:dyDescent="0.25">
      <c r="A988" s="5" t="str">
        <f t="shared" si="15"/>
        <v>R 1 - D 1 - 460 - 4615</v>
      </c>
      <c r="B988" s="23" t="s">
        <v>2347</v>
      </c>
      <c r="C988" t="s">
        <v>19</v>
      </c>
      <c r="D988" t="s">
        <v>17</v>
      </c>
      <c r="E988" t="s">
        <v>18</v>
      </c>
      <c r="F988" t="s">
        <v>134</v>
      </c>
      <c r="G988" t="s">
        <v>134</v>
      </c>
      <c r="H988" t="s">
        <v>10774</v>
      </c>
      <c r="I988" t="s">
        <v>20</v>
      </c>
      <c r="J988" t="s">
        <v>2349</v>
      </c>
      <c r="K988" t="s">
        <v>21</v>
      </c>
      <c r="M988" t="s">
        <v>10775</v>
      </c>
      <c r="N988" t="s">
        <v>22</v>
      </c>
      <c r="O988" t="s">
        <v>23</v>
      </c>
      <c r="P988" t="s">
        <v>26</v>
      </c>
      <c r="Q988" t="s">
        <v>2348</v>
      </c>
      <c r="R988" s="13">
        <v>28</v>
      </c>
      <c r="S988" s="13">
        <v>1</v>
      </c>
      <c r="T988" s="21">
        <v>1</v>
      </c>
      <c r="V988" t="s">
        <v>2154</v>
      </c>
      <c r="W988" t="s">
        <v>17586</v>
      </c>
      <c r="X988" s="20" t="str">
        <f>+IF(V988="","-",CONCATENATE(V988,"_",W988))</f>
        <v>FINES_R01</v>
      </c>
      <c r="Y988" s="59">
        <v>0.50442236661911011</v>
      </c>
      <c r="Z988" t="s">
        <v>134</v>
      </c>
      <c r="AA988" t="s">
        <v>2393</v>
      </c>
      <c r="AB988" t="str">
        <f>+IF(W988="","-",IF(W988="UNICO","CENSO","MUESTRA"))</f>
        <v>MUESTRA</v>
      </c>
      <c r="AC988" t="s">
        <v>2397</v>
      </c>
      <c r="AD988" t="s">
        <v>10776</v>
      </c>
    </row>
    <row r="989" spans="1:30" x14ac:dyDescent="0.25">
      <c r="A989" s="5" t="str">
        <f t="shared" si="15"/>
        <v>R 1 - D 64 - 451 - 3520</v>
      </c>
      <c r="B989" s="23" t="s">
        <v>2347</v>
      </c>
      <c r="C989" t="s">
        <v>19</v>
      </c>
      <c r="D989" t="s">
        <v>1037</v>
      </c>
      <c r="E989" t="s">
        <v>1038</v>
      </c>
      <c r="F989" t="s">
        <v>134</v>
      </c>
      <c r="G989" t="s">
        <v>134</v>
      </c>
      <c r="H989" t="s">
        <v>3029</v>
      </c>
      <c r="I989" t="s">
        <v>20</v>
      </c>
      <c r="J989" t="s">
        <v>2349</v>
      </c>
      <c r="K989" t="s">
        <v>21</v>
      </c>
      <c r="M989" t="s">
        <v>3030</v>
      </c>
      <c r="N989" t="s">
        <v>22</v>
      </c>
      <c r="O989" t="s">
        <v>23</v>
      </c>
      <c r="P989" t="s">
        <v>26</v>
      </c>
      <c r="Q989" t="s">
        <v>2348</v>
      </c>
      <c r="R989" s="13">
        <v>5</v>
      </c>
      <c r="S989" s="13">
        <v>1</v>
      </c>
      <c r="T989" s="21">
        <v>1</v>
      </c>
      <c r="V989" t="s">
        <v>2154</v>
      </c>
      <c r="W989" t="s">
        <v>17586</v>
      </c>
      <c r="X989" s="20" t="str">
        <f>+IF(V989="","-",CONCATENATE(V989,"_",W989))</f>
        <v>FINES_R01</v>
      </c>
      <c r="Y989" s="59">
        <v>0.50545203685760498</v>
      </c>
      <c r="Z989" t="s">
        <v>134</v>
      </c>
      <c r="AA989" t="s">
        <v>2394</v>
      </c>
      <c r="AB989" t="str">
        <f>+IF(W989="","-",IF(W989="UNICO","CENSO","MUESTRA"))</f>
        <v>MUESTRA</v>
      </c>
      <c r="AC989" t="s">
        <v>2398</v>
      </c>
      <c r="AD989" t="s">
        <v>3031</v>
      </c>
    </row>
    <row r="990" spans="1:30" x14ac:dyDescent="0.25">
      <c r="A990" s="5" t="str">
        <f t="shared" si="15"/>
        <v>R 1 - D 134 - 451 - 4231</v>
      </c>
      <c r="B990" s="23" t="s">
        <v>2347</v>
      </c>
      <c r="C990" t="s">
        <v>19</v>
      </c>
      <c r="D990" t="s">
        <v>452</v>
      </c>
      <c r="E990" t="s">
        <v>2071</v>
      </c>
      <c r="F990" t="s">
        <v>134</v>
      </c>
      <c r="G990" t="s">
        <v>134</v>
      </c>
      <c r="H990" t="s">
        <v>10861</v>
      </c>
      <c r="I990" t="s">
        <v>20</v>
      </c>
      <c r="J990" t="s">
        <v>2349</v>
      </c>
      <c r="K990" t="s">
        <v>21</v>
      </c>
      <c r="M990" t="s">
        <v>10862</v>
      </c>
      <c r="N990" t="s">
        <v>22</v>
      </c>
      <c r="O990" t="s">
        <v>23</v>
      </c>
      <c r="P990" t="s">
        <v>26</v>
      </c>
      <c r="Q990" t="s">
        <v>2348</v>
      </c>
      <c r="R990" s="13">
        <v>16</v>
      </c>
      <c r="S990" s="13">
        <v>1</v>
      </c>
      <c r="T990" s="21">
        <v>1</v>
      </c>
      <c r="V990" t="s">
        <v>2154</v>
      </c>
      <c r="W990" t="s">
        <v>17586</v>
      </c>
      <c r="X990" s="20" t="str">
        <f>+IF(V990="","-",CONCATENATE(V990,"_",W990))</f>
        <v>FINES_R01</v>
      </c>
      <c r="Y990" s="59">
        <v>0.51089733839035034</v>
      </c>
      <c r="Z990" t="s">
        <v>134</v>
      </c>
      <c r="AA990" t="s">
        <v>2394</v>
      </c>
      <c r="AB990" t="str">
        <f>+IF(W990="","-",IF(W990="UNICO","CENSO","MUESTRA"))</f>
        <v>MUESTRA</v>
      </c>
      <c r="AC990" t="s">
        <v>2398</v>
      </c>
      <c r="AD990" t="s">
        <v>10863</v>
      </c>
    </row>
    <row r="991" spans="1:30" x14ac:dyDescent="0.25">
      <c r="A991" s="5" t="str">
        <f t="shared" si="15"/>
        <v>R 1 - D 1 - 452 - 1739</v>
      </c>
      <c r="B991" s="23" t="s">
        <v>2347</v>
      </c>
      <c r="C991" t="s">
        <v>19</v>
      </c>
      <c r="D991" t="s">
        <v>17</v>
      </c>
      <c r="E991" t="s">
        <v>18</v>
      </c>
      <c r="F991" t="s">
        <v>134</v>
      </c>
      <c r="G991" t="s">
        <v>134</v>
      </c>
      <c r="H991" t="s">
        <v>2467</v>
      </c>
      <c r="I991" t="s">
        <v>20</v>
      </c>
      <c r="J991" t="s">
        <v>2349</v>
      </c>
      <c r="K991" t="s">
        <v>21</v>
      </c>
      <c r="M991" t="s">
        <v>2468</v>
      </c>
      <c r="N991" t="s">
        <v>22</v>
      </c>
      <c r="O991" t="s">
        <v>23</v>
      </c>
      <c r="P991" t="s">
        <v>26</v>
      </c>
      <c r="Q991" t="s">
        <v>2348</v>
      </c>
      <c r="R991" s="13">
        <v>30</v>
      </c>
      <c r="S991" s="13">
        <v>1</v>
      </c>
      <c r="T991" s="21">
        <v>1</v>
      </c>
      <c r="V991" t="s">
        <v>2154</v>
      </c>
      <c r="W991" t="s">
        <v>17586</v>
      </c>
      <c r="X991" s="20" t="str">
        <f>+IF(V991="","-",CONCATENATE(V991,"_",W991))</f>
        <v>FINES_R01</v>
      </c>
      <c r="Y991" s="59">
        <v>0.51335054636001587</v>
      </c>
      <c r="Z991" t="s">
        <v>134</v>
      </c>
      <c r="AA991" t="s">
        <v>2393</v>
      </c>
      <c r="AB991" t="str">
        <f>+IF(W991="","-",IF(W991="UNICO","CENSO","MUESTRA"))</f>
        <v>MUESTRA</v>
      </c>
      <c r="AC991" t="s">
        <v>2397</v>
      </c>
      <c r="AD991" t="s">
        <v>2469</v>
      </c>
    </row>
    <row r="992" spans="1:30" x14ac:dyDescent="0.25">
      <c r="A992" s="5" t="str">
        <f t="shared" si="15"/>
        <v>R 1 - D 1 - 462 - 0719</v>
      </c>
      <c r="B992" s="23" t="s">
        <v>2347</v>
      </c>
      <c r="C992" t="s">
        <v>19</v>
      </c>
      <c r="D992" t="s">
        <v>17</v>
      </c>
      <c r="E992" t="s">
        <v>18</v>
      </c>
      <c r="F992" t="s">
        <v>134</v>
      </c>
      <c r="G992" t="s">
        <v>134</v>
      </c>
      <c r="H992" t="s">
        <v>2595</v>
      </c>
      <c r="I992" t="s">
        <v>20</v>
      </c>
      <c r="J992" t="s">
        <v>2349</v>
      </c>
      <c r="K992" t="s">
        <v>21</v>
      </c>
      <c r="M992" t="s">
        <v>2169</v>
      </c>
      <c r="N992" t="s">
        <v>22</v>
      </c>
      <c r="O992" t="s">
        <v>23</v>
      </c>
      <c r="P992" t="s">
        <v>26</v>
      </c>
      <c r="Q992" t="s">
        <v>2348</v>
      </c>
      <c r="R992" s="13">
        <v>11</v>
      </c>
      <c r="S992" s="13">
        <v>1</v>
      </c>
      <c r="T992" s="21">
        <v>1</v>
      </c>
      <c r="V992" t="s">
        <v>2154</v>
      </c>
      <c r="W992" t="s">
        <v>17586</v>
      </c>
      <c r="X992" s="20" t="str">
        <f>+IF(V992="","-",CONCATENATE(V992,"_",W992))</f>
        <v>FINES_R01</v>
      </c>
      <c r="Y992" s="59">
        <v>0.52154481410980225</v>
      </c>
      <c r="Z992" t="s">
        <v>134</v>
      </c>
      <c r="AA992" t="s">
        <v>2393</v>
      </c>
      <c r="AB992" t="str">
        <f>+IF(W992="","-",IF(W992="UNICO","CENSO","MUESTRA"))</f>
        <v>MUESTRA</v>
      </c>
      <c r="AC992" t="s">
        <v>2397</v>
      </c>
      <c r="AD992" t="s">
        <v>2596</v>
      </c>
    </row>
    <row r="993" spans="1:30" x14ac:dyDescent="0.25">
      <c r="A993" s="5" t="str">
        <f t="shared" si="15"/>
        <v>R 1 - D 1 - 460 - 1086</v>
      </c>
      <c r="B993" s="23" t="s">
        <v>2347</v>
      </c>
      <c r="C993" t="s">
        <v>19</v>
      </c>
      <c r="D993" t="s">
        <v>17</v>
      </c>
      <c r="E993" t="s">
        <v>18</v>
      </c>
      <c r="F993" t="s">
        <v>134</v>
      </c>
      <c r="G993" t="s">
        <v>134</v>
      </c>
      <c r="H993" t="s">
        <v>2507</v>
      </c>
      <c r="I993" t="s">
        <v>20</v>
      </c>
      <c r="J993" t="s">
        <v>2349</v>
      </c>
      <c r="K993" t="s">
        <v>21</v>
      </c>
      <c r="M993" t="s">
        <v>2508</v>
      </c>
      <c r="N993" t="s">
        <v>22</v>
      </c>
      <c r="O993" t="s">
        <v>23</v>
      </c>
      <c r="P993" t="s">
        <v>26</v>
      </c>
      <c r="Q993" t="s">
        <v>2348</v>
      </c>
      <c r="R993" s="13">
        <v>34</v>
      </c>
      <c r="S993" s="13">
        <v>3</v>
      </c>
      <c r="T993" s="21">
        <v>1</v>
      </c>
      <c r="V993" t="s">
        <v>2154</v>
      </c>
      <c r="W993" t="s">
        <v>17586</v>
      </c>
      <c r="X993" s="20" t="str">
        <f>+IF(V993="","-",CONCATENATE(V993,"_",W993))</f>
        <v>FINES_R01</v>
      </c>
      <c r="Y993" s="59">
        <v>0.5221552848815918</v>
      </c>
      <c r="Z993" t="s">
        <v>134</v>
      </c>
      <c r="AA993" t="s">
        <v>2393</v>
      </c>
      <c r="AB993" t="str">
        <f>+IF(W993="","-",IF(W993="UNICO","CENSO","MUESTRA"))</f>
        <v>MUESTRA</v>
      </c>
      <c r="AC993" t="s">
        <v>2397</v>
      </c>
      <c r="AD993" t="s">
        <v>2509</v>
      </c>
    </row>
    <row r="994" spans="1:30" x14ac:dyDescent="0.25">
      <c r="A994" s="5" t="str">
        <f t="shared" si="15"/>
        <v>R 1 - D 1 - 466 - 3858</v>
      </c>
      <c r="B994" s="23" t="s">
        <v>2347</v>
      </c>
      <c r="C994" t="s">
        <v>19</v>
      </c>
      <c r="D994" t="s">
        <v>17</v>
      </c>
      <c r="E994" t="s">
        <v>18</v>
      </c>
      <c r="F994" t="s">
        <v>134</v>
      </c>
      <c r="G994" t="s">
        <v>134</v>
      </c>
      <c r="H994" t="s">
        <v>2644</v>
      </c>
      <c r="I994" t="s">
        <v>20</v>
      </c>
      <c r="J994" t="s">
        <v>2349</v>
      </c>
      <c r="K994" t="s">
        <v>21</v>
      </c>
      <c r="M994" t="s">
        <v>2165</v>
      </c>
      <c r="N994" t="s">
        <v>22</v>
      </c>
      <c r="O994" t="s">
        <v>23</v>
      </c>
      <c r="P994" t="s">
        <v>26</v>
      </c>
      <c r="Q994" t="s">
        <v>2348</v>
      </c>
      <c r="R994" s="13">
        <v>80</v>
      </c>
      <c r="S994" s="13">
        <v>3</v>
      </c>
      <c r="T994" s="21">
        <v>1</v>
      </c>
      <c r="V994" t="s">
        <v>2154</v>
      </c>
      <c r="W994" t="s">
        <v>17586</v>
      </c>
      <c r="X994" s="20" t="str">
        <f>+IF(V994="","-",CONCATENATE(V994,"_",W994))</f>
        <v>FINES_R01</v>
      </c>
      <c r="Y994" s="59">
        <v>0.52514463663101196</v>
      </c>
      <c r="Z994" t="s">
        <v>134</v>
      </c>
      <c r="AA994" t="s">
        <v>2393</v>
      </c>
      <c r="AB994" t="str">
        <f>+IF(W994="","-",IF(W994="UNICO","CENSO","MUESTRA"))</f>
        <v>MUESTRA</v>
      </c>
      <c r="AC994" t="s">
        <v>2398</v>
      </c>
      <c r="AD994" t="s">
        <v>2645</v>
      </c>
    </row>
    <row r="995" spans="1:30" x14ac:dyDescent="0.25">
      <c r="A995" s="5" t="str">
        <f t="shared" si="15"/>
        <v>R 1 - D 1 - 457 - 4566</v>
      </c>
      <c r="B995" s="23" t="s">
        <v>2347</v>
      </c>
      <c r="C995" t="s">
        <v>19</v>
      </c>
      <c r="D995" t="s">
        <v>17</v>
      </c>
      <c r="E995" t="s">
        <v>18</v>
      </c>
      <c r="F995" t="s">
        <v>134</v>
      </c>
      <c r="G995" t="s">
        <v>134</v>
      </c>
      <c r="H995" t="s">
        <v>2723</v>
      </c>
      <c r="I995" t="s">
        <v>20</v>
      </c>
      <c r="J995" t="s">
        <v>2349</v>
      </c>
      <c r="K995" t="s">
        <v>21</v>
      </c>
      <c r="M995" t="s">
        <v>2724</v>
      </c>
      <c r="N995" t="s">
        <v>22</v>
      </c>
      <c r="O995" t="s">
        <v>23</v>
      </c>
      <c r="P995" t="s">
        <v>26</v>
      </c>
      <c r="Q995" t="s">
        <v>2348</v>
      </c>
      <c r="R995" s="13">
        <v>64</v>
      </c>
      <c r="S995" s="13">
        <v>3</v>
      </c>
      <c r="T995" s="21">
        <v>1</v>
      </c>
      <c r="V995" t="s">
        <v>2154</v>
      </c>
      <c r="W995" t="s">
        <v>17586</v>
      </c>
      <c r="X995" s="20" t="str">
        <f>+IF(V995="","-",CONCATENATE(V995,"_",W995))</f>
        <v>FINES_R01</v>
      </c>
      <c r="Y995" s="59">
        <v>0.52639311552047729</v>
      </c>
      <c r="Z995" t="s">
        <v>134</v>
      </c>
      <c r="AA995" t="s">
        <v>2393</v>
      </c>
      <c r="AB995" t="str">
        <f>+IF(W995="","-",IF(W995="UNICO","CENSO","MUESTRA"))</f>
        <v>MUESTRA</v>
      </c>
      <c r="AC995" t="s">
        <v>2398</v>
      </c>
      <c r="AD995" t="s">
        <v>2725</v>
      </c>
    </row>
    <row r="996" spans="1:30" x14ac:dyDescent="0.25">
      <c r="A996" s="5" t="str">
        <f t="shared" si="15"/>
        <v>R 1 - D 134 - 451 - 4234</v>
      </c>
      <c r="B996" s="23" t="s">
        <v>2347</v>
      </c>
      <c r="C996" t="s">
        <v>19</v>
      </c>
      <c r="D996" t="s">
        <v>452</v>
      </c>
      <c r="E996" t="s">
        <v>2071</v>
      </c>
      <c r="F996" t="s">
        <v>134</v>
      </c>
      <c r="G996" t="s">
        <v>134</v>
      </c>
      <c r="H996" t="s">
        <v>10857</v>
      </c>
      <c r="I996" t="s">
        <v>20</v>
      </c>
      <c r="J996" t="s">
        <v>2349</v>
      </c>
      <c r="K996" t="s">
        <v>21</v>
      </c>
      <c r="M996" t="s">
        <v>10858</v>
      </c>
      <c r="N996" t="s">
        <v>22</v>
      </c>
      <c r="O996" t="s">
        <v>23</v>
      </c>
      <c r="P996" t="s">
        <v>26</v>
      </c>
      <c r="Q996" t="s">
        <v>2348</v>
      </c>
      <c r="R996" s="13">
        <v>16</v>
      </c>
      <c r="S996" s="13">
        <v>1</v>
      </c>
      <c r="T996" s="21">
        <v>1</v>
      </c>
      <c r="V996" t="s">
        <v>2154</v>
      </c>
      <c r="W996" t="s">
        <v>17586</v>
      </c>
      <c r="X996" s="20" t="str">
        <f>+IF(V996="","-",CONCATENATE(V996,"_",W996))</f>
        <v>FINES_R01</v>
      </c>
      <c r="Y996" s="59">
        <v>0.52671682834625244</v>
      </c>
      <c r="Z996" t="s">
        <v>134</v>
      </c>
      <c r="AA996" t="s">
        <v>2394</v>
      </c>
      <c r="AB996" t="str">
        <f>+IF(W996="","-",IF(W996="UNICO","CENSO","MUESTRA"))</f>
        <v>MUESTRA</v>
      </c>
      <c r="AC996" t="s">
        <v>2398</v>
      </c>
      <c r="AD996" t="s">
        <v>10859</v>
      </c>
    </row>
    <row r="997" spans="1:30" x14ac:dyDescent="0.25">
      <c r="A997" s="5" t="str">
        <f t="shared" si="15"/>
        <v>R 1 - D 1 - 466 - 1031</v>
      </c>
      <c r="B997" s="23" t="s">
        <v>2347</v>
      </c>
      <c r="C997" t="s">
        <v>19</v>
      </c>
      <c r="D997" t="s">
        <v>17</v>
      </c>
      <c r="E997" t="s">
        <v>18</v>
      </c>
      <c r="F997" t="s">
        <v>134</v>
      </c>
      <c r="G997" t="s">
        <v>134</v>
      </c>
      <c r="H997" t="s">
        <v>2635</v>
      </c>
      <c r="I997" t="s">
        <v>20</v>
      </c>
      <c r="J997" t="s">
        <v>2349</v>
      </c>
      <c r="K997" t="s">
        <v>21</v>
      </c>
      <c r="M997" t="s">
        <v>2636</v>
      </c>
      <c r="N997" t="s">
        <v>22</v>
      </c>
      <c r="O997" t="s">
        <v>23</v>
      </c>
      <c r="P997" t="s">
        <v>26</v>
      </c>
      <c r="Q997" t="s">
        <v>2348</v>
      </c>
      <c r="R997" s="13">
        <v>111</v>
      </c>
      <c r="S997" s="13">
        <v>4</v>
      </c>
      <c r="T997" s="21">
        <v>1</v>
      </c>
      <c r="V997" t="s">
        <v>2154</v>
      </c>
      <c r="W997" t="s">
        <v>17586</v>
      </c>
      <c r="X997" s="20" t="str">
        <f>+IF(V997="","-",CONCATENATE(V997,"_",W997))</f>
        <v>FINES_R01</v>
      </c>
      <c r="Y997" s="59">
        <v>0.52944964170455933</v>
      </c>
      <c r="Z997" t="s">
        <v>134</v>
      </c>
      <c r="AA997" t="s">
        <v>2393</v>
      </c>
      <c r="AB997" t="str">
        <f>+IF(W997="","-",IF(W997="UNICO","CENSO","MUESTRA"))</f>
        <v>MUESTRA</v>
      </c>
      <c r="AC997" t="s">
        <v>2398</v>
      </c>
      <c r="AD997" t="s">
        <v>2637</v>
      </c>
    </row>
    <row r="998" spans="1:30" x14ac:dyDescent="0.25">
      <c r="A998" s="5" t="str">
        <f t="shared" si="15"/>
        <v>R 1 - D 1 - 466 - 3502</v>
      </c>
      <c r="B998" s="23" t="s">
        <v>2347</v>
      </c>
      <c r="C998" t="s">
        <v>19</v>
      </c>
      <c r="D998" t="s">
        <v>17</v>
      </c>
      <c r="E998" t="s">
        <v>18</v>
      </c>
      <c r="F998" t="s">
        <v>134</v>
      </c>
      <c r="G998" t="s">
        <v>134</v>
      </c>
      <c r="H998" t="s">
        <v>10786</v>
      </c>
      <c r="I998" t="s">
        <v>20</v>
      </c>
      <c r="J998" t="s">
        <v>2349</v>
      </c>
      <c r="K998" t="s">
        <v>21</v>
      </c>
      <c r="M998" t="s">
        <v>10787</v>
      </c>
      <c r="N998" t="s">
        <v>22</v>
      </c>
      <c r="O998" t="s">
        <v>23</v>
      </c>
      <c r="P998" t="s">
        <v>26</v>
      </c>
      <c r="Q998" t="s">
        <v>2348</v>
      </c>
      <c r="R998" s="13">
        <v>17</v>
      </c>
      <c r="S998" s="13">
        <v>1</v>
      </c>
      <c r="T998" s="21">
        <v>1</v>
      </c>
      <c r="V998" t="s">
        <v>2154</v>
      </c>
      <c r="W998" t="s">
        <v>17586</v>
      </c>
      <c r="X998" s="20" t="str">
        <f>+IF(V998="","-",CONCATENATE(V998,"_",W998))</f>
        <v>FINES_R01</v>
      </c>
      <c r="Y998" s="59">
        <v>0.53400176763534546</v>
      </c>
      <c r="Z998" t="s">
        <v>134</v>
      </c>
      <c r="AA998" t="s">
        <v>2393</v>
      </c>
      <c r="AB998" t="str">
        <f>+IF(W998="","-",IF(W998="UNICO","CENSO","MUESTRA"))</f>
        <v>MUESTRA</v>
      </c>
      <c r="AC998" t="s">
        <v>2398</v>
      </c>
      <c r="AD998" t="s">
        <v>10788</v>
      </c>
    </row>
    <row r="999" spans="1:30" x14ac:dyDescent="0.25">
      <c r="A999" s="5" t="str">
        <f t="shared" si="15"/>
        <v>R 1 - D 14 - 451 - 2701</v>
      </c>
      <c r="B999" s="23" t="s">
        <v>2347</v>
      </c>
      <c r="C999" t="s">
        <v>19</v>
      </c>
      <c r="D999" t="s">
        <v>418</v>
      </c>
      <c r="E999" t="s">
        <v>420</v>
      </c>
      <c r="F999" t="s">
        <v>134</v>
      </c>
      <c r="G999" t="s">
        <v>134</v>
      </c>
      <c r="H999" t="s">
        <v>2981</v>
      </c>
      <c r="I999" t="s">
        <v>20</v>
      </c>
      <c r="J999" t="s">
        <v>2349</v>
      </c>
      <c r="K999" t="s">
        <v>21</v>
      </c>
      <c r="M999" t="s">
        <v>17979</v>
      </c>
      <c r="N999" t="s">
        <v>22</v>
      </c>
      <c r="O999" t="s">
        <v>23</v>
      </c>
      <c r="P999" t="s">
        <v>26</v>
      </c>
      <c r="Q999" t="s">
        <v>2348</v>
      </c>
      <c r="R999" s="13">
        <v>18</v>
      </c>
      <c r="S999" s="13">
        <v>1</v>
      </c>
      <c r="T999" s="21">
        <v>1</v>
      </c>
      <c r="V999" t="s">
        <v>2154</v>
      </c>
      <c r="W999" t="s">
        <v>17586</v>
      </c>
      <c r="X999" s="20" t="str">
        <f>+IF(V999="","-",CONCATENATE(V999,"_",W999))</f>
        <v>FINES_R01</v>
      </c>
      <c r="Y999" s="59">
        <v>0.53735148906707764</v>
      </c>
      <c r="Z999" t="s">
        <v>134</v>
      </c>
      <c r="AA999" t="s">
        <v>2393</v>
      </c>
      <c r="AB999" t="str">
        <f>+IF(W999="","-",IF(W999="UNICO","CENSO","MUESTRA"))</f>
        <v>MUESTRA</v>
      </c>
      <c r="AC999" t="s">
        <v>2398</v>
      </c>
      <c r="AD999" t="s">
        <v>2960</v>
      </c>
    </row>
    <row r="1000" spans="1:30" x14ac:dyDescent="0.25">
      <c r="A1000" s="5" t="str">
        <f t="shared" si="15"/>
        <v>R 1 - D 14 - 451 - 2699</v>
      </c>
      <c r="B1000" s="23" t="s">
        <v>2347</v>
      </c>
      <c r="C1000" t="s">
        <v>19</v>
      </c>
      <c r="D1000" t="s">
        <v>418</v>
      </c>
      <c r="E1000" t="s">
        <v>420</v>
      </c>
      <c r="F1000" t="s">
        <v>134</v>
      </c>
      <c r="G1000" t="s">
        <v>134</v>
      </c>
      <c r="H1000" t="s">
        <v>2983</v>
      </c>
      <c r="I1000" t="s">
        <v>20</v>
      </c>
      <c r="J1000" t="s">
        <v>2349</v>
      </c>
      <c r="K1000" t="s">
        <v>21</v>
      </c>
      <c r="M1000" t="s">
        <v>2964</v>
      </c>
      <c r="N1000" t="s">
        <v>22</v>
      </c>
      <c r="O1000" t="s">
        <v>23</v>
      </c>
      <c r="P1000" t="s">
        <v>26</v>
      </c>
      <c r="Q1000" t="s">
        <v>2348</v>
      </c>
      <c r="R1000" s="13">
        <v>15</v>
      </c>
      <c r="S1000" s="13">
        <v>1</v>
      </c>
      <c r="T1000" s="21">
        <v>1</v>
      </c>
      <c r="V1000" t="s">
        <v>2154</v>
      </c>
      <c r="W1000" t="s">
        <v>17586</v>
      </c>
      <c r="X1000" s="20" t="str">
        <f>+IF(V1000="","-",CONCATENATE(V1000,"_",W1000))</f>
        <v>FINES_R01</v>
      </c>
      <c r="Y1000" s="59">
        <v>0.53735148906707764</v>
      </c>
      <c r="Z1000" t="s">
        <v>134</v>
      </c>
      <c r="AA1000" t="s">
        <v>2393</v>
      </c>
      <c r="AB1000" t="str">
        <f>+IF(W1000="","-",IF(W1000="UNICO","CENSO","MUESTRA"))</f>
        <v>MUESTRA</v>
      </c>
      <c r="AC1000" t="s">
        <v>2397</v>
      </c>
      <c r="AD1000" t="s">
        <v>2965</v>
      </c>
    </row>
    <row r="1001" spans="1:30" x14ac:dyDescent="0.25">
      <c r="A1001" s="5" t="str">
        <f t="shared" si="15"/>
        <v>R 1 - D 1 - 462 - 4627</v>
      </c>
      <c r="B1001" s="23" t="s">
        <v>2347</v>
      </c>
      <c r="C1001" t="s">
        <v>19</v>
      </c>
      <c r="D1001" t="s">
        <v>17</v>
      </c>
      <c r="E1001" t="s">
        <v>18</v>
      </c>
      <c r="F1001" t="s">
        <v>134</v>
      </c>
      <c r="G1001" t="s">
        <v>134</v>
      </c>
      <c r="H1001" t="s">
        <v>10831</v>
      </c>
      <c r="I1001" t="s">
        <v>20</v>
      </c>
      <c r="J1001" t="s">
        <v>2349</v>
      </c>
      <c r="K1001" t="s">
        <v>21</v>
      </c>
      <c r="M1001" t="s">
        <v>5364</v>
      </c>
      <c r="N1001" t="s">
        <v>22</v>
      </c>
      <c r="O1001" t="s">
        <v>23</v>
      </c>
      <c r="P1001" t="s">
        <v>26</v>
      </c>
      <c r="Q1001" t="s">
        <v>2348</v>
      </c>
      <c r="R1001" s="13">
        <v>36</v>
      </c>
      <c r="S1001" s="13">
        <v>1</v>
      </c>
      <c r="T1001" s="21">
        <v>1</v>
      </c>
      <c r="V1001" t="s">
        <v>2154</v>
      </c>
      <c r="W1001" t="s">
        <v>17586</v>
      </c>
      <c r="X1001" s="20" t="str">
        <f>+IF(V1001="","-",CONCATENATE(V1001,"_",W1001))</f>
        <v>FINES_R01</v>
      </c>
      <c r="Y1001" s="59">
        <v>0.55807805061340332</v>
      </c>
      <c r="Z1001" t="s">
        <v>134</v>
      </c>
      <c r="AA1001" t="s">
        <v>2393</v>
      </c>
      <c r="AB1001" t="str">
        <f>+IF(W1001="","-",IF(W1001="UNICO","CENSO","MUESTRA"))</f>
        <v>MUESTRA</v>
      </c>
      <c r="AC1001" t="s">
        <v>2398</v>
      </c>
      <c r="AD1001" t="s">
        <v>10832</v>
      </c>
    </row>
    <row r="1002" spans="1:30" x14ac:dyDescent="0.25">
      <c r="A1002" s="5" t="str">
        <f t="shared" si="15"/>
        <v>R 1 - D 1 - 462 - 3547</v>
      </c>
      <c r="B1002" s="23" t="s">
        <v>2347</v>
      </c>
      <c r="C1002" t="s">
        <v>19</v>
      </c>
      <c r="D1002" t="s">
        <v>17</v>
      </c>
      <c r="E1002" t="s">
        <v>18</v>
      </c>
      <c r="F1002" t="s">
        <v>134</v>
      </c>
      <c r="G1002" t="s">
        <v>134</v>
      </c>
      <c r="H1002" t="s">
        <v>10815</v>
      </c>
      <c r="I1002" t="s">
        <v>20</v>
      </c>
      <c r="J1002" t="s">
        <v>2349</v>
      </c>
      <c r="K1002" t="s">
        <v>21</v>
      </c>
      <c r="M1002" t="s">
        <v>10816</v>
      </c>
      <c r="N1002" t="s">
        <v>22</v>
      </c>
      <c r="O1002" t="s">
        <v>23</v>
      </c>
      <c r="P1002" t="s">
        <v>26</v>
      </c>
      <c r="Q1002" t="s">
        <v>2348</v>
      </c>
      <c r="R1002" s="13">
        <v>32</v>
      </c>
      <c r="S1002" s="13">
        <v>1</v>
      </c>
      <c r="T1002" s="21">
        <v>1</v>
      </c>
      <c r="V1002" t="s">
        <v>2154</v>
      </c>
      <c r="W1002" t="s">
        <v>17586</v>
      </c>
      <c r="X1002" s="20" t="str">
        <f>+IF(V1002="","-",CONCATENATE(V1002,"_",W1002))</f>
        <v>FINES_R01</v>
      </c>
      <c r="Y1002" s="59">
        <v>0.56667482852935791</v>
      </c>
      <c r="Z1002" t="s">
        <v>134</v>
      </c>
      <c r="AA1002" t="s">
        <v>2393</v>
      </c>
      <c r="AB1002" t="str">
        <f>+IF(W1002="","-",IF(W1002="UNICO","CENSO","MUESTRA"))</f>
        <v>MUESTRA</v>
      </c>
      <c r="AC1002" t="s">
        <v>2397</v>
      </c>
      <c r="AD1002" t="s">
        <v>10817</v>
      </c>
    </row>
    <row r="1003" spans="1:30" x14ac:dyDescent="0.25">
      <c r="A1003" s="5" t="str">
        <f t="shared" si="15"/>
        <v>R 1 - D 14 - 451 - 4532</v>
      </c>
      <c r="B1003" s="23" t="s">
        <v>2347</v>
      </c>
      <c r="C1003" t="s">
        <v>19</v>
      </c>
      <c r="D1003" t="s">
        <v>418</v>
      </c>
      <c r="E1003" t="s">
        <v>420</v>
      </c>
      <c r="F1003" t="s">
        <v>134</v>
      </c>
      <c r="G1003" t="s">
        <v>134</v>
      </c>
      <c r="H1003" t="s">
        <v>10890</v>
      </c>
      <c r="I1003" t="s">
        <v>20</v>
      </c>
      <c r="J1003" t="s">
        <v>2349</v>
      </c>
      <c r="K1003" t="s">
        <v>21</v>
      </c>
      <c r="M1003" t="s">
        <v>10891</v>
      </c>
      <c r="N1003" t="s">
        <v>22</v>
      </c>
      <c r="O1003" t="s">
        <v>23</v>
      </c>
      <c r="P1003" t="s">
        <v>26</v>
      </c>
      <c r="Q1003" t="s">
        <v>2348</v>
      </c>
      <c r="R1003" s="13">
        <v>13</v>
      </c>
      <c r="S1003" s="13">
        <v>1</v>
      </c>
      <c r="T1003" s="21">
        <v>1</v>
      </c>
      <c r="V1003" t="s">
        <v>2154</v>
      </c>
      <c r="W1003" t="s">
        <v>17586</v>
      </c>
      <c r="X1003" s="20" t="str">
        <f>+IF(V1003="","-",CONCATENATE(V1003,"_",W1003))</f>
        <v>FINES_R01</v>
      </c>
      <c r="Y1003" s="59">
        <v>0.57021290063858032</v>
      </c>
      <c r="Z1003" t="s">
        <v>134</v>
      </c>
      <c r="AA1003" t="s">
        <v>2393</v>
      </c>
      <c r="AB1003" t="str">
        <f>+IF(W1003="","-",IF(W1003="UNICO","CENSO","MUESTRA"))</f>
        <v>MUESTRA</v>
      </c>
      <c r="AC1003" t="s">
        <v>2398</v>
      </c>
      <c r="AD1003" t="s">
        <v>10892</v>
      </c>
    </row>
    <row r="1004" spans="1:30" x14ac:dyDescent="0.25">
      <c r="A1004" s="5" t="str">
        <f t="shared" si="15"/>
        <v>R 1 - D 14 - 451 - 4533</v>
      </c>
      <c r="B1004" s="23" t="s">
        <v>2347</v>
      </c>
      <c r="C1004" t="s">
        <v>19</v>
      </c>
      <c r="D1004" t="s">
        <v>418</v>
      </c>
      <c r="E1004" t="s">
        <v>420</v>
      </c>
      <c r="F1004" t="s">
        <v>134</v>
      </c>
      <c r="G1004" t="s">
        <v>134</v>
      </c>
      <c r="H1004" t="s">
        <v>10894</v>
      </c>
      <c r="I1004" t="s">
        <v>20</v>
      </c>
      <c r="J1004" t="s">
        <v>2349</v>
      </c>
      <c r="K1004" t="s">
        <v>21</v>
      </c>
      <c r="M1004" t="s">
        <v>10895</v>
      </c>
      <c r="N1004" t="s">
        <v>22</v>
      </c>
      <c r="O1004" t="s">
        <v>23</v>
      </c>
      <c r="P1004" t="s">
        <v>26</v>
      </c>
      <c r="Q1004" t="s">
        <v>2348</v>
      </c>
      <c r="R1004" s="13">
        <v>14</v>
      </c>
      <c r="S1004" s="13">
        <v>1</v>
      </c>
      <c r="T1004" s="21">
        <v>1</v>
      </c>
      <c r="V1004" t="s">
        <v>2154</v>
      </c>
      <c r="W1004" t="s">
        <v>17586</v>
      </c>
      <c r="X1004" s="20" t="str">
        <f>+IF(V1004="","-",CONCATENATE(V1004,"_",W1004))</f>
        <v>FINES_R01</v>
      </c>
      <c r="Y1004" s="59">
        <v>0.57432883977890015</v>
      </c>
      <c r="Z1004" t="s">
        <v>134</v>
      </c>
      <c r="AA1004" t="s">
        <v>2393</v>
      </c>
      <c r="AB1004" t="str">
        <f>+IF(W1004="","-",IF(W1004="UNICO","CENSO","MUESTRA"))</f>
        <v>MUESTRA</v>
      </c>
      <c r="AC1004" t="s">
        <v>2397</v>
      </c>
      <c r="AD1004" t="s">
        <v>10896</v>
      </c>
    </row>
    <row r="1005" spans="1:30" x14ac:dyDescent="0.25">
      <c r="A1005" s="5" t="str">
        <f t="shared" si="15"/>
        <v>R 1 - D 1 - 462 - 4591</v>
      </c>
      <c r="B1005" s="23" t="s">
        <v>2347</v>
      </c>
      <c r="C1005" t="s">
        <v>19</v>
      </c>
      <c r="D1005" t="s">
        <v>17</v>
      </c>
      <c r="E1005" t="s">
        <v>18</v>
      </c>
      <c r="F1005" t="s">
        <v>134</v>
      </c>
      <c r="G1005" t="s">
        <v>134</v>
      </c>
      <c r="H1005" t="s">
        <v>2744</v>
      </c>
      <c r="I1005" t="s">
        <v>20</v>
      </c>
      <c r="J1005" t="s">
        <v>2349</v>
      </c>
      <c r="K1005" t="s">
        <v>21</v>
      </c>
      <c r="M1005" t="s">
        <v>2745</v>
      </c>
      <c r="N1005" t="s">
        <v>22</v>
      </c>
      <c r="O1005" t="s">
        <v>23</v>
      </c>
      <c r="P1005" t="s">
        <v>26</v>
      </c>
      <c r="Q1005" t="s">
        <v>2348</v>
      </c>
      <c r="R1005" s="13">
        <v>19</v>
      </c>
      <c r="S1005" s="13">
        <v>1</v>
      </c>
      <c r="T1005" s="21">
        <v>1</v>
      </c>
      <c r="V1005" t="s">
        <v>2154</v>
      </c>
      <c r="W1005" t="s">
        <v>17586</v>
      </c>
      <c r="X1005" s="20" t="str">
        <f>+IF(V1005="","-",CONCATENATE(V1005,"_",W1005))</f>
        <v>FINES_R01</v>
      </c>
      <c r="Y1005" s="59">
        <v>0.59116238355636597</v>
      </c>
      <c r="Z1005" t="s">
        <v>134</v>
      </c>
      <c r="AA1005" t="s">
        <v>2393</v>
      </c>
      <c r="AB1005" t="str">
        <f>+IF(W1005="","-",IF(W1005="UNICO","CENSO","MUESTRA"))</f>
        <v>MUESTRA</v>
      </c>
      <c r="AC1005" t="s">
        <v>2397</v>
      </c>
      <c r="AD1005" t="s">
        <v>2746</v>
      </c>
    </row>
    <row r="1006" spans="1:30" x14ac:dyDescent="0.25">
      <c r="A1006" s="5" t="str">
        <f t="shared" si="15"/>
        <v>R 1 - D 14 - 452 - 1044</v>
      </c>
      <c r="B1006" s="23" t="s">
        <v>2347</v>
      </c>
      <c r="C1006" t="s">
        <v>19</v>
      </c>
      <c r="D1006" t="s">
        <v>418</v>
      </c>
      <c r="E1006" t="s">
        <v>420</v>
      </c>
      <c r="F1006" t="s">
        <v>134</v>
      </c>
      <c r="G1006" t="s">
        <v>134</v>
      </c>
      <c r="H1006" t="s">
        <v>10881</v>
      </c>
      <c r="I1006" t="s">
        <v>20</v>
      </c>
      <c r="J1006" t="s">
        <v>2349</v>
      </c>
      <c r="K1006" t="s">
        <v>21</v>
      </c>
      <c r="M1006" t="s">
        <v>10882</v>
      </c>
      <c r="N1006" t="s">
        <v>22</v>
      </c>
      <c r="O1006" t="s">
        <v>23</v>
      </c>
      <c r="P1006" t="s">
        <v>26</v>
      </c>
      <c r="Q1006" t="s">
        <v>2348</v>
      </c>
      <c r="R1006" s="13">
        <v>20</v>
      </c>
      <c r="S1006" s="13">
        <v>1</v>
      </c>
      <c r="T1006" s="21">
        <v>1</v>
      </c>
      <c r="V1006" t="s">
        <v>2154</v>
      </c>
      <c r="W1006" t="s">
        <v>17586</v>
      </c>
      <c r="X1006" s="20" t="str">
        <f>+IF(V1006="","-",CONCATENATE(V1006,"_",W1006))</f>
        <v>FINES_R01</v>
      </c>
      <c r="Y1006" s="59">
        <v>0.59585362672805786</v>
      </c>
      <c r="Z1006" t="s">
        <v>134</v>
      </c>
      <c r="AA1006" t="s">
        <v>2393</v>
      </c>
      <c r="AB1006" t="str">
        <f>+IF(W1006="","-",IF(W1006="UNICO","CENSO","MUESTRA"))</f>
        <v>MUESTRA</v>
      </c>
      <c r="AC1006" t="s">
        <v>2398</v>
      </c>
      <c r="AD1006" t="s">
        <v>10883</v>
      </c>
    </row>
    <row r="1007" spans="1:30" x14ac:dyDescent="0.25">
      <c r="A1007" s="5" t="str">
        <f t="shared" si="15"/>
        <v>R 1 - D 14 - 451 - 3429</v>
      </c>
      <c r="B1007" s="23" t="s">
        <v>2347</v>
      </c>
      <c r="C1007" t="s">
        <v>19</v>
      </c>
      <c r="D1007" t="s">
        <v>418</v>
      </c>
      <c r="E1007" t="s">
        <v>420</v>
      </c>
      <c r="F1007" t="s">
        <v>134</v>
      </c>
      <c r="G1007" t="s">
        <v>134</v>
      </c>
      <c r="H1007" t="s">
        <v>10898</v>
      </c>
      <c r="I1007" t="s">
        <v>20</v>
      </c>
      <c r="J1007" t="s">
        <v>2349</v>
      </c>
      <c r="K1007" t="s">
        <v>21</v>
      </c>
      <c r="M1007" t="s">
        <v>10899</v>
      </c>
      <c r="N1007" t="s">
        <v>22</v>
      </c>
      <c r="O1007" t="s">
        <v>23</v>
      </c>
      <c r="P1007" t="s">
        <v>26</v>
      </c>
      <c r="Q1007" t="s">
        <v>2348</v>
      </c>
      <c r="R1007" s="13">
        <v>9</v>
      </c>
      <c r="S1007" s="13">
        <v>1</v>
      </c>
      <c r="T1007" s="21">
        <v>1</v>
      </c>
      <c r="V1007" t="s">
        <v>2154</v>
      </c>
      <c r="W1007" t="s">
        <v>17586</v>
      </c>
      <c r="X1007" s="20" t="str">
        <f>+IF(V1007="","-",CONCATENATE(V1007,"_",W1007))</f>
        <v>FINES_R01</v>
      </c>
      <c r="Y1007" s="59">
        <v>0.59822016954421997</v>
      </c>
      <c r="Z1007" t="s">
        <v>134</v>
      </c>
      <c r="AA1007" t="s">
        <v>2393</v>
      </c>
      <c r="AB1007" t="str">
        <f>+IF(W1007="","-",IF(W1007="UNICO","CENSO","MUESTRA"))</f>
        <v>MUESTRA</v>
      </c>
      <c r="AC1007" t="s">
        <v>2397</v>
      </c>
      <c r="AD1007" t="s">
        <v>10900</v>
      </c>
    </row>
    <row r="1008" spans="1:30" x14ac:dyDescent="0.25">
      <c r="A1008" s="5" t="str">
        <f t="shared" si="15"/>
        <v>R 1 - D 1 - 462 - 0715</v>
      </c>
      <c r="B1008" s="23" t="s">
        <v>2347</v>
      </c>
      <c r="C1008" t="s">
        <v>19</v>
      </c>
      <c r="D1008" t="s">
        <v>17</v>
      </c>
      <c r="E1008" t="s">
        <v>18</v>
      </c>
      <c r="F1008" t="s">
        <v>134</v>
      </c>
      <c r="G1008" t="s">
        <v>134</v>
      </c>
      <c r="H1008" t="s">
        <v>2586</v>
      </c>
      <c r="I1008" t="s">
        <v>20</v>
      </c>
      <c r="J1008" t="s">
        <v>2349</v>
      </c>
      <c r="K1008" t="s">
        <v>21</v>
      </c>
      <c r="M1008" t="s">
        <v>2587</v>
      </c>
      <c r="N1008" t="s">
        <v>22</v>
      </c>
      <c r="O1008" t="s">
        <v>23</v>
      </c>
      <c r="P1008" t="s">
        <v>26</v>
      </c>
      <c r="Q1008" t="s">
        <v>2348</v>
      </c>
      <c r="R1008" s="13">
        <v>8</v>
      </c>
      <c r="S1008" s="13">
        <v>1</v>
      </c>
      <c r="T1008" s="21">
        <v>1</v>
      </c>
      <c r="V1008" t="s">
        <v>2154</v>
      </c>
      <c r="W1008" t="s">
        <v>17586</v>
      </c>
      <c r="X1008" s="20" t="str">
        <f>+IF(V1008="","-",CONCATENATE(V1008,"_",W1008))</f>
        <v>FINES_R01</v>
      </c>
      <c r="Y1008" s="59">
        <v>0.60103046894073486</v>
      </c>
      <c r="Z1008" t="s">
        <v>134</v>
      </c>
      <c r="AA1008" t="s">
        <v>2393</v>
      </c>
      <c r="AB1008" t="str">
        <f>+IF(W1008="","-",IF(W1008="UNICO","CENSO","MUESTRA"))</f>
        <v>MUESTRA</v>
      </c>
      <c r="AC1008" t="s">
        <v>2398</v>
      </c>
      <c r="AD1008" t="s">
        <v>2588</v>
      </c>
    </row>
    <row r="1009" spans="1:30" x14ac:dyDescent="0.25">
      <c r="A1009" s="5" t="str">
        <f t="shared" si="15"/>
        <v>R 1 - D 1 - 462 - 3982</v>
      </c>
      <c r="B1009" s="23" t="s">
        <v>2347</v>
      </c>
      <c r="C1009" t="s">
        <v>19</v>
      </c>
      <c r="D1009" t="s">
        <v>17</v>
      </c>
      <c r="E1009" t="s">
        <v>18</v>
      </c>
      <c r="F1009" t="s">
        <v>134</v>
      </c>
      <c r="G1009" t="s">
        <v>134</v>
      </c>
      <c r="H1009" t="s">
        <v>10823</v>
      </c>
      <c r="I1009" t="s">
        <v>20</v>
      </c>
      <c r="J1009" t="s">
        <v>2349</v>
      </c>
      <c r="K1009" t="s">
        <v>21</v>
      </c>
      <c r="M1009" t="s">
        <v>10824</v>
      </c>
      <c r="N1009" t="s">
        <v>22</v>
      </c>
      <c r="O1009" t="s">
        <v>23</v>
      </c>
      <c r="P1009" t="s">
        <v>26</v>
      </c>
      <c r="Q1009" t="s">
        <v>2348</v>
      </c>
      <c r="R1009" s="13">
        <v>17</v>
      </c>
      <c r="S1009" s="13">
        <v>1</v>
      </c>
      <c r="T1009" s="21">
        <v>1</v>
      </c>
      <c r="V1009" t="s">
        <v>2154</v>
      </c>
      <c r="W1009" t="s">
        <v>17586</v>
      </c>
      <c r="X1009" s="20" t="str">
        <f>+IF(V1009="","-",CONCATENATE(V1009,"_",W1009))</f>
        <v>FINES_R01</v>
      </c>
      <c r="Y1009" s="59">
        <v>0.60103046894073486</v>
      </c>
      <c r="Z1009" t="s">
        <v>134</v>
      </c>
      <c r="AA1009" t="s">
        <v>2393</v>
      </c>
      <c r="AB1009" t="str">
        <f>+IF(W1009="","-",IF(W1009="UNICO","CENSO","MUESTRA"))</f>
        <v>MUESTRA</v>
      </c>
      <c r="AC1009" t="s">
        <v>2397</v>
      </c>
      <c r="AD1009" t="s">
        <v>10825</v>
      </c>
    </row>
    <row r="1010" spans="1:30" x14ac:dyDescent="0.25">
      <c r="A1010" s="5" t="str">
        <f t="shared" si="15"/>
        <v>R 1 - D 64 - 451 - 0059</v>
      </c>
      <c r="B1010" s="23" t="s">
        <v>2347</v>
      </c>
      <c r="C1010" t="s">
        <v>19</v>
      </c>
      <c r="D1010" t="s">
        <v>1037</v>
      </c>
      <c r="E1010" t="s">
        <v>1038</v>
      </c>
      <c r="F1010" t="s">
        <v>134</v>
      </c>
      <c r="G1010" t="s">
        <v>134</v>
      </c>
      <c r="H1010" t="s">
        <v>3016</v>
      </c>
      <c r="I1010" t="s">
        <v>20</v>
      </c>
      <c r="J1010" t="s">
        <v>2349</v>
      </c>
      <c r="K1010" t="s">
        <v>21</v>
      </c>
      <c r="M1010" t="s">
        <v>3017</v>
      </c>
      <c r="N1010" t="s">
        <v>22</v>
      </c>
      <c r="O1010" t="s">
        <v>23</v>
      </c>
      <c r="P1010" t="s">
        <v>26</v>
      </c>
      <c r="Q1010" t="s">
        <v>2348</v>
      </c>
      <c r="R1010" s="13">
        <v>31</v>
      </c>
      <c r="S1010" s="13">
        <v>2</v>
      </c>
      <c r="T1010" s="21">
        <v>1</v>
      </c>
      <c r="V1010" t="s">
        <v>2154</v>
      </c>
      <c r="W1010" t="s">
        <v>17586</v>
      </c>
      <c r="X1010" s="20" t="str">
        <f>+IF(V1010="","-",CONCATENATE(V1010,"_",W1010))</f>
        <v>FINES_R01</v>
      </c>
      <c r="Y1010" s="59">
        <v>0.60269308090209961</v>
      </c>
      <c r="Z1010" t="s">
        <v>134</v>
      </c>
      <c r="AA1010" t="s">
        <v>2394</v>
      </c>
      <c r="AB1010" t="str">
        <f>+IF(W1010="","-",IF(W1010="UNICO","CENSO","MUESTRA"))</f>
        <v>MUESTRA</v>
      </c>
      <c r="AC1010" t="s">
        <v>2398</v>
      </c>
      <c r="AD1010" t="s">
        <v>3018</v>
      </c>
    </row>
    <row r="1011" spans="1:30" x14ac:dyDescent="0.25">
      <c r="A1011" s="5" t="str">
        <f t="shared" si="15"/>
        <v>R 1 - D 1 - 460 - 1710</v>
      </c>
      <c r="B1011" s="23" t="s">
        <v>2347</v>
      </c>
      <c r="C1011" t="s">
        <v>19</v>
      </c>
      <c r="D1011" t="s">
        <v>17</v>
      </c>
      <c r="E1011" t="s">
        <v>18</v>
      </c>
      <c r="F1011" t="s">
        <v>134</v>
      </c>
      <c r="G1011" t="s">
        <v>134</v>
      </c>
      <c r="H1011" t="s">
        <v>2410</v>
      </c>
      <c r="I1011" t="s">
        <v>20</v>
      </c>
      <c r="J1011" t="s">
        <v>2349</v>
      </c>
      <c r="K1011" t="s">
        <v>21</v>
      </c>
      <c r="M1011" t="s">
        <v>2411</v>
      </c>
      <c r="N1011" t="s">
        <v>22</v>
      </c>
      <c r="O1011" t="s">
        <v>23</v>
      </c>
      <c r="P1011" t="s">
        <v>26</v>
      </c>
      <c r="Q1011" t="s">
        <v>2348</v>
      </c>
      <c r="R1011" s="13">
        <v>38</v>
      </c>
      <c r="S1011" s="13">
        <v>2</v>
      </c>
      <c r="T1011" s="21">
        <v>1</v>
      </c>
      <c r="V1011" t="s">
        <v>2154</v>
      </c>
      <c r="W1011" t="s">
        <v>17586</v>
      </c>
      <c r="X1011" s="20" t="str">
        <f>+IF(V1011="","-",CONCATENATE(V1011,"_",W1011))</f>
        <v>FINES_R01</v>
      </c>
      <c r="Y1011" s="59">
        <v>0.60798096656799316</v>
      </c>
      <c r="Z1011" t="s">
        <v>134</v>
      </c>
      <c r="AA1011" t="s">
        <v>2393</v>
      </c>
      <c r="AB1011" t="str">
        <f>+IF(W1011="","-",IF(W1011="UNICO","CENSO","MUESTRA"))</f>
        <v>MUESTRA</v>
      </c>
      <c r="AC1011" t="s">
        <v>2398</v>
      </c>
      <c r="AD1011" t="s">
        <v>2412</v>
      </c>
    </row>
    <row r="1012" spans="1:30" x14ac:dyDescent="0.25">
      <c r="A1012" s="5" t="str">
        <f t="shared" si="15"/>
        <v>R 1 - D 1 - 452 - 0984</v>
      </c>
      <c r="B1012" s="23" t="s">
        <v>2347</v>
      </c>
      <c r="C1012" t="s">
        <v>19</v>
      </c>
      <c r="D1012" t="s">
        <v>17</v>
      </c>
      <c r="E1012" t="s">
        <v>18</v>
      </c>
      <c r="F1012" t="s">
        <v>134</v>
      </c>
      <c r="G1012" t="s">
        <v>134</v>
      </c>
      <c r="H1012" t="s">
        <v>2717</v>
      </c>
      <c r="I1012" t="s">
        <v>20</v>
      </c>
      <c r="J1012" t="s">
        <v>2349</v>
      </c>
      <c r="K1012" t="s">
        <v>21</v>
      </c>
      <c r="M1012" t="s">
        <v>2718</v>
      </c>
      <c r="N1012" t="s">
        <v>22</v>
      </c>
      <c r="O1012" t="s">
        <v>23</v>
      </c>
      <c r="P1012" t="s">
        <v>26</v>
      </c>
      <c r="Q1012" t="s">
        <v>2348</v>
      </c>
      <c r="R1012" s="13">
        <v>23</v>
      </c>
      <c r="S1012" s="13">
        <v>1</v>
      </c>
      <c r="T1012" s="21">
        <v>1</v>
      </c>
      <c r="V1012" t="s">
        <v>2154</v>
      </c>
      <c r="W1012" t="s">
        <v>17586</v>
      </c>
      <c r="X1012" s="20" t="str">
        <f>+IF(V1012="","-",CONCATENATE(V1012,"_",W1012))</f>
        <v>FINES_R01</v>
      </c>
      <c r="Y1012" s="59">
        <v>0.60811954736709595</v>
      </c>
      <c r="Z1012" t="s">
        <v>134</v>
      </c>
      <c r="AA1012" t="s">
        <v>2393</v>
      </c>
      <c r="AB1012" t="str">
        <f>+IF(W1012="","-",IF(W1012="UNICO","CENSO","MUESTRA"))</f>
        <v>MUESTRA</v>
      </c>
      <c r="AC1012" t="s">
        <v>2397</v>
      </c>
      <c r="AD1012" t="s">
        <v>2719</v>
      </c>
    </row>
    <row r="1013" spans="1:30" x14ac:dyDescent="0.25">
      <c r="A1013" s="5" t="str">
        <f t="shared" si="15"/>
        <v>R 1 - D 1 - 460 - 0775</v>
      </c>
      <c r="B1013" s="23" t="s">
        <v>2347</v>
      </c>
      <c r="C1013" t="s">
        <v>19</v>
      </c>
      <c r="D1013" t="s">
        <v>17</v>
      </c>
      <c r="E1013" t="s">
        <v>18</v>
      </c>
      <c r="F1013" t="s">
        <v>134</v>
      </c>
      <c r="G1013" t="s">
        <v>134</v>
      </c>
      <c r="H1013" t="s">
        <v>2462</v>
      </c>
      <c r="I1013" t="s">
        <v>20</v>
      </c>
      <c r="J1013" t="s">
        <v>2349</v>
      </c>
      <c r="K1013" t="s">
        <v>21</v>
      </c>
      <c r="M1013" t="s">
        <v>2463</v>
      </c>
      <c r="N1013" t="s">
        <v>22</v>
      </c>
      <c r="O1013" t="s">
        <v>23</v>
      </c>
      <c r="P1013" t="s">
        <v>26</v>
      </c>
      <c r="Q1013" t="s">
        <v>2348</v>
      </c>
      <c r="R1013" s="13">
        <v>20</v>
      </c>
      <c r="S1013" s="13">
        <v>1</v>
      </c>
      <c r="T1013" s="21">
        <v>1</v>
      </c>
      <c r="V1013" t="s">
        <v>2154</v>
      </c>
      <c r="W1013" t="s">
        <v>17586</v>
      </c>
      <c r="X1013" s="20" t="str">
        <f>+IF(V1013="","-",CONCATENATE(V1013,"_",W1013))</f>
        <v>FINES_R01</v>
      </c>
      <c r="Y1013" s="59">
        <v>0.61890357732772827</v>
      </c>
      <c r="Z1013" t="s">
        <v>134</v>
      </c>
      <c r="AA1013" t="s">
        <v>2393</v>
      </c>
      <c r="AB1013" t="str">
        <f>+IF(W1013="","-",IF(W1013="UNICO","CENSO","MUESTRA"))</f>
        <v>MUESTRA</v>
      </c>
      <c r="AC1013" t="s">
        <v>2398</v>
      </c>
      <c r="AD1013" t="s">
        <v>2464</v>
      </c>
    </row>
    <row r="1014" spans="1:30" x14ac:dyDescent="0.25">
      <c r="A1014" s="5" t="str">
        <f t="shared" si="15"/>
        <v>R 1 - D 113 - 451 - 1210</v>
      </c>
      <c r="B1014" s="23" t="s">
        <v>2347</v>
      </c>
      <c r="C1014" t="s">
        <v>19</v>
      </c>
      <c r="D1014" t="s">
        <v>181</v>
      </c>
      <c r="E1014" t="s">
        <v>1843</v>
      </c>
      <c r="F1014" t="s">
        <v>134</v>
      </c>
      <c r="G1014" t="s">
        <v>134</v>
      </c>
      <c r="H1014" t="s">
        <v>2850</v>
      </c>
      <c r="I1014" t="s">
        <v>20</v>
      </c>
      <c r="J1014" t="s">
        <v>2349</v>
      </c>
      <c r="K1014" t="s">
        <v>21</v>
      </c>
      <c r="M1014" t="s">
        <v>18032</v>
      </c>
      <c r="N1014" t="s">
        <v>22</v>
      </c>
      <c r="O1014" t="s">
        <v>23</v>
      </c>
      <c r="P1014" t="s">
        <v>26</v>
      </c>
      <c r="Q1014" t="s">
        <v>2348</v>
      </c>
      <c r="R1014" s="13">
        <v>33</v>
      </c>
      <c r="S1014" s="13">
        <v>2</v>
      </c>
      <c r="T1014" s="21">
        <v>1</v>
      </c>
      <c r="V1014" t="s">
        <v>2154</v>
      </c>
      <c r="W1014" t="s">
        <v>17586</v>
      </c>
      <c r="X1014" s="20" t="str">
        <f>+IF(V1014="","-",CONCATENATE(V1014,"_",W1014))</f>
        <v>FINES_R01</v>
      </c>
      <c r="Y1014" s="59">
        <v>0.62108838558197021</v>
      </c>
      <c r="Z1014" t="s">
        <v>134</v>
      </c>
      <c r="AA1014" t="s">
        <v>2393</v>
      </c>
      <c r="AB1014" t="str">
        <f>+IF(W1014="","-",IF(W1014="UNICO","CENSO","MUESTRA"))</f>
        <v>MUESTRA</v>
      </c>
      <c r="AC1014" t="s">
        <v>2398</v>
      </c>
      <c r="AD1014" t="s">
        <v>2852</v>
      </c>
    </row>
    <row r="1015" spans="1:30" x14ac:dyDescent="0.25">
      <c r="A1015" s="5" t="str">
        <f t="shared" si="15"/>
        <v>R 1 - D 113 - 452 - 1210</v>
      </c>
      <c r="B1015" s="23" t="s">
        <v>2347</v>
      </c>
      <c r="C1015" t="s">
        <v>19</v>
      </c>
      <c r="D1015" t="s">
        <v>181</v>
      </c>
      <c r="E1015" t="s">
        <v>1843</v>
      </c>
      <c r="F1015" t="s">
        <v>134</v>
      </c>
      <c r="G1015" t="s">
        <v>134</v>
      </c>
      <c r="H1015" t="s">
        <v>2866</v>
      </c>
      <c r="I1015" t="s">
        <v>20</v>
      </c>
      <c r="J1015" t="s">
        <v>2349</v>
      </c>
      <c r="K1015" t="s">
        <v>21</v>
      </c>
      <c r="M1015" t="s">
        <v>18032</v>
      </c>
      <c r="N1015" t="s">
        <v>22</v>
      </c>
      <c r="O1015" t="s">
        <v>23</v>
      </c>
      <c r="P1015" t="s">
        <v>26</v>
      </c>
      <c r="Q1015" t="s">
        <v>2348</v>
      </c>
      <c r="R1015" s="13">
        <v>22</v>
      </c>
      <c r="S1015" s="13">
        <v>1</v>
      </c>
      <c r="T1015" s="21">
        <v>1</v>
      </c>
      <c r="V1015" t="s">
        <v>2154</v>
      </c>
      <c r="W1015" t="s">
        <v>17586</v>
      </c>
      <c r="X1015" s="20" t="str">
        <f>+IF(V1015="","-",CONCATENATE(V1015,"_",W1015))</f>
        <v>FINES_R01</v>
      </c>
      <c r="Y1015" s="59">
        <v>0.62108838558197021</v>
      </c>
      <c r="Z1015" t="s">
        <v>134</v>
      </c>
      <c r="AA1015" t="s">
        <v>2393</v>
      </c>
      <c r="AB1015" t="str">
        <f>+IF(W1015="","-",IF(W1015="UNICO","CENSO","MUESTRA"))</f>
        <v>MUESTRA</v>
      </c>
      <c r="AC1015" t="s">
        <v>2398</v>
      </c>
      <c r="AD1015" t="s">
        <v>2852</v>
      </c>
    </row>
    <row r="1016" spans="1:30" x14ac:dyDescent="0.25">
      <c r="A1016" s="5" t="str">
        <f t="shared" si="15"/>
        <v>R 1 - D 114 - 452 - 4407</v>
      </c>
      <c r="B1016" s="23" t="s">
        <v>2347</v>
      </c>
      <c r="C1016" t="s">
        <v>19</v>
      </c>
      <c r="D1016" t="s">
        <v>311</v>
      </c>
      <c r="E1016" t="s">
        <v>1857</v>
      </c>
      <c r="F1016" t="s">
        <v>134</v>
      </c>
      <c r="G1016" t="s">
        <v>134</v>
      </c>
      <c r="H1016" t="s">
        <v>10852</v>
      </c>
      <c r="I1016" t="s">
        <v>20</v>
      </c>
      <c r="J1016" t="s">
        <v>2349</v>
      </c>
      <c r="K1016" t="s">
        <v>21</v>
      </c>
      <c r="M1016" t="s">
        <v>10853</v>
      </c>
      <c r="N1016" t="s">
        <v>22</v>
      </c>
      <c r="O1016" t="s">
        <v>23</v>
      </c>
      <c r="P1016" t="s">
        <v>26</v>
      </c>
      <c r="Q1016" t="s">
        <v>2348</v>
      </c>
      <c r="R1016" s="13">
        <v>18</v>
      </c>
      <c r="S1016" s="13">
        <v>1</v>
      </c>
      <c r="T1016" s="21">
        <v>1</v>
      </c>
      <c r="V1016" t="s">
        <v>2154</v>
      </c>
      <c r="W1016" t="s">
        <v>17586</v>
      </c>
      <c r="X1016" s="20" t="str">
        <f>+IF(V1016="","-",CONCATENATE(V1016,"_",W1016))</f>
        <v>FINES_R01</v>
      </c>
      <c r="Y1016" s="59">
        <v>0.62253791093826294</v>
      </c>
      <c r="Z1016" t="s">
        <v>134</v>
      </c>
      <c r="AA1016" t="s">
        <v>2393</v>
      </c>
      <c r="AB1016" t="str">
        <f>+IF(W1016="","-",IF(W1016="UNICO","CENSO","MUESTRA"))</f>
        <v>MUESTRA</v>
      </c>
      <c r="AC1016" t="s">
        <v>2397</v>
      </c>
      <c r="AD1016" t="s">
        <v>10854</v>
      </c>
    </row>
    <row r="1017" spans="1:30" x14ac:dyDescent="0.25">
      <c r="A1017" s="5" t="str">
        <f t="shared" si="15"/>
        <v>R 1 - D 1 - 466 - 0999</v>
      </c>
      <c r="B1017" s="23" t="s">
        <v>2347</v>
      </c>
      <c r="C1017" t="s">
        <v>19</v>
      </c>
      <c r="D1017" t="s">
        <v>17</v>
      </c>
      <c r="E1017" t="s">
        <v>18</v>
      </c>
      <c r="F1017" t="s">
        <v>134</v>
      </c>
      <c r="G1017" t="s">
        <v>134</v>
      </c>
      <c r="H1017" t="s">
        <v>2639</v>
      </c>
      <c r="I1017" t="s">
        <v>20</v>
      </c>
      <c r="J1017" t="s">
        <v>2349</v>
      </c>
      <c r="K1017" t="s">
        <v>21</v>
      </c>
      <c r="M1017" t="s">
        <v>2640</v>
      </c>
      <c r="N1017" t="s">
        <v>22</v>
      </c>
      <c r="O1017" t="s">
        <v>23</v>
      </c>
      <c r="P1017" t="s">
        <v>26</v>
      </c>
      <c r="Q1017" t="s">
        <v>2348</v>
      </c>
      <c r="R1017" s="13">
        <v>88</v>
      </c>
      <c r="S1017" s="13">
        <v>3</v>
      </c>
      <c r="T1017" s="21">
        <v>1</v>
      </c>
      <c r="V1017" t="s">
        <v>2154</v>
      </c>
      <c r="W1017" t="s">
        <v>17586</v>
      </c>
      <c r="X1017" s="20" t="str">
        <f>+IF(V1017="","-",CONCATENATE(V1017,"_",W1017))</f>
        <v>FINES_R01</v>
      </c>
      <c r="Y1017" s="59">
        <v>0.62556606531143188</v>
      </c>
      <c r="Z1017" t="s">
        <v>134</v>
      </c>
      <c r="AA1017" t="s">
        <v>2393</v>
      </c>
      <c r="AB1017" t="str">
        <f>+IF(W1017="","-",IF(W1017="UNICO","CENSO","MUESTRA"))</f>
        <v>MUESTRA</v>
      </c>
      <c r="AC1017" t="s">
        <v>2397</v>
      </c>
      <c r="AD1017" t="s">
        <v>2641</v>
      </c>
    </row>
    <row r="1018" spans="1:30" x14ac:dyDescent="0.25">
      <c r="A1018" s="5" t="str">
        <f t="shared" si="15"/>
        <v>R 1 - D 1 - 460 - 0623</v>
      </c>
      <c r="B1018" s="23" t="s">
        <v>2347</v>
      </c>
      <c r="C1018" t="s">
        <v>19</v>
      </c>
      <c r="D1018" t="s">
        <v>17</v>
      </c>
      <c r="E1018" t="s">
        <v>18</v>
      </c>
      <c r="F1018" t="s">
        <v>134</v>
      </c>
      <c r="G1018" t="s">
        <v>134</v>
      </c>
      <c r="H1018" t="s">
        <v>10793</v>
      </c>
      <c r="I1018" t="s">
        <v>20</v>
      </c>
      <c r="J1018" t="s">
        <v>2349</v>
      </c>
      <c r="K1018" t="s">
        <v>21</v>
      </c>
      <c r="M1018" t="s">
        <v>10794</v>
      </c>
      <c r="N1018" t="s">
        <v>22</v>
      </c>
      <c r="O1018" t="s">
        <v>23</v>
      </c>
      <c r="P1018" t="s">
        <v>26</v>
      </c>
      <c r="Q1018" t="s">
        <v>2348</v>
      </c>
      <c r="R1018" s="13">
        <v>33</v>
      </c>
      <c r="S1018" s="13">
        <v>1</v>
      </c>
      <c r="T1018" s="21">
        <v>1</v>
      </c>
      <c r="V1018" t="s">
        <v>2154</v>
      </c>
      <c r="W1018" t="s">
        <v>17586</v>
      </c>
      <c r="X1018" s="20" t="str">
        <f>+IF(V1018="","-",CONCATENATE(V1018,"_",W1018))</f>
        <v>FINES_R01</v>
      </c>
      <c r="Y1018" s="59">
        <v>0.62589764595031738</v>
      </c>
      <c r="Z1018" t="s">
        <v>134</v>
      </c>
      <c r="AA1018" t="s">
        <v>2393</v>
      </c>
      <c r="AB1018" t="str">
        <f>+IF(W1018="","-",IF(W1018="UNICO","CENSO","MUESTRA"))</f>
        <v>MUESTRA</v>
      </c>
      <c r="AC1018" t="s">
        <v>2398</v>
      </c>
      <c r="AD1018" t="s">
        <v>10795</v>
      </c>
    </row>
    <row r="1019" spans="1:30" x14ac:dyDescent="0.25">
      <c r="A1019" s="5" t="str">
        <f t="shared" si="15"/>
        <v>R 1 - D 1 - 460 - 3179</v>
      </c>
      <c r="B1019" s="23" t="s">
        <v>2347</v>
      </c>
      <c r="C1019" t="s">
        <v>19</v>
      </c>
      <c r="D1019" t="s">
        <v>17</v>
      </c>
      <c r="E1019" t="s">
        <v>18</v>
      </c>
      <c r="F1019" t="s">
        <v>134</v>
      </c>
      <c r="G1019" t="s">
        <v>134</v>
      </c>
      <c r="H1019" t="s">
        <v>2425</v>
      </c>
      <c r="I1019" t="s">
        <v>20</v>
      </c>
      <c r="J1019" t="s">
        <v>2349</v>
      </c>
      <c r="K1019" t="s">
        <v>21</v>
      </c>
      <c r="M1019" t="s">
        <v>2426</v>
      </c>
      <c r="N1019" t="s">
        <v>22</v>
      </c>
      <c r="O1019" t="s">
        <v>23</v>
      </c>
      <c r="P1019" t="s">
        <v>26</v>
      </c>
      <c r="Q1019" t="s">
        <v>2348</v>
      </c>
      <c r="R1019" s="13">
        <v>16</v>
      </c>
      <c r="S1019" s="13">
        <v>1</v>
      </c>
      <c r="T1019" s="21">
        <v>1</v>
      </c>
      <c r="V1019" t="s">
        <v>2154</v>
      </c>
      <c r="W1019" t="s">
        <v>17586</v>
      </c>
      <c r="X1019" s="20" t="str">
        <f>+IF(V1019="","-",CONCATENATE(V1019,"_",W1019))</f>
        <v>FINES_R01</v>
      </c>
      <c r="Y1019" s="59">
        <v>0.6276366114616394</v>
      </c>
      <c r="Z1019" t="s">
        <v>134</v>
      </c>
      <c r="AA1019" t="s">
        <v>2393</v>
      </c>
      <c r="AB1019" t="str">
        <f>+IF(W1019="","-",IF(W1019="UNICO","CENSO","MUESTRA"))</f>
        <v>MUESTRA</v>
      </c>
      <c r="AC1019" t="s">
        <v>2397</v>
      </c>
      <c r="AD1019" t="s">
        <v>2427</v>
      </c>
    </row>
    <row r="1020" spans="1:30" x14ac:dyDescent="0.25">
      <c r="A1020" s="5" t="str">
        <f t="shared" si="15"/>
        <v>R 1 - D 14 - 451 - 3411</v>
      </c>
      <c r="B1020" s="23" t="s">
        <v>2347</v>
      </c>
      <c r="C1020" t="s">
        <v>19</v>
      </c>
      <c r="D1020" t="s">
        <v>418</v>
      </c>
      <c r="E1020" t="s">
        <v>420</v>
      </c>
      <c r="F1020" t="s">
        <v>134</v>
      </c>
      <c r="G1020" t="s">
        <v>134</v>
      </c>
      <c r="H1020" t="s">
        <v>2977</v>
      </c>
      <c r="I1020" t="s">
        <v>20</v>
      </c>
      <c r="J1020" t="s">
        <v>2349</v>
      </c>
      <c r="K1020" t="s">
        <v>21</v>
      </c>
      <c r="M1020" t="s">
        <v>2978</v>
      </c>
      <c r="N1020" t="s">
        <v>22</v>
      </c>
      <c r="O1020" t="s">
        <v>23</v>
      </c>
      <c r="P1020" t="s">
        <v>26</v>
      </c>
      <c r="Q1020" t="s">
        <v>2348</v>
      </c>
      <c r="R1020" s="13">
        <v>40</v>
      </c>
      <c r="S1020" s="13">
        <v>2</v>
      </c>
      <c r="T1020" s="21">
        <v>1</v>
      </c>
      <c r="V1020" t="s">
        <v>2154</v>
      </c>
      <c r="W1020" t="s">
        <v>17586</v>
      </c>
      <c r="X1020" s="20" t="str">
        <f>+IF(V1020="","-",CONCATENATE(V1020,"_",W1020))</f>
        <v>FINES_R01</v>
      </c>
      <c r="Y1020" s="59">
        <v>0.63412928581237793</v>
      </c>
      <c r="Z1020" t="s">
        <v>134</v>
      </c>
      <c r="AA1020" t="s">
        <v>2393</v>
      </c>
      <c r="AB1020" t="str">
        <f>+IF(W1020="","-",IF(W1020="UNICO","CENSO","MUESTRA"))</f>
        <v>MUESTRA</v>
      </c>
      <c r="AC1020" t="s">
        <v>2398</v>
      </c>
      <c r="AD1020" t="s">
        <v>2979</v>
      </c>
    </row>
    <row r="1021" spans="1:30" x14ac:dyDescent="0.25">
      <c r="A1021" s="5" t="str">
        <f t="shared" si="15"/>
        <v>R 1 - D 1 - 452 - 3770</v>
      </c>
      <c r="B1021" s="23" t="s">
        <v>2347</v>
      </c>
      <c r="C1021" t="s">
        <v>19</v>
      </c>
      <c r="D1021" t="s">
        <v>17</v>
      </c>
      <c r="E1021" t="s">
        <v>18</v>
      </c>
      <c r="F1021" t="s">
        <v>134</v>
      </c>
      <c r="G1021" t="s">
        <v>134</v>
      </c>
      <c r="H1021" t="s">
        <v>2445</v>
      </c>
      <c r="I1021" t="s">
        <v>20</v>
      </c>
      <c r="J1021" t="s">
        <v>2349</v>
      </c>
      <c r="K1021" t="s">
        <v>21</v>
      </c>
      <c r="M1021" t="s">
        <v>2446</v>
      </c>
      <c r="N1021" t="s">
        <v>22</v>
      </c>
      <c r="O1021" t="s">
        <v>23</v>
      </c>
      <c r="P1021" t="s">
        <v>26</v>
      </c>
      <c r="Q1021" t="s">
        <v>2348</v>
      </c>
      <c r="R1021" s="13">
        <v>16</v>
      </c>
      <c r="S1021" s="13">
        <v>1</v>
      </c>
      <c r="T1021" s="21">
        <v>1</v>
      </c>
      <c r="V1021" t="s">
        <v>2154</v>
      </c>
      <c r="W1021" t="s">
        <v>17586</v>
      </c>
      <c r="X1021" s="20" t="str">
        <f>+IF(V1021="","-",CONCATENATE(V1021,"_",W1021))</f>
        <v>FINES_R01</v>
      </c>
      <c r="Y1021" s="59">
        <v>0.63527500629425049</v>
      </c>
      <c r="Z1021" t="s">
        <v>134</v>
      </c>
      <c r="AA1021" t="s">
        <v>2393</v>
      </c>
      <c r="AB1021" t="str">
        <f>+IF(W1021="","-",IF(W1021="UNICO","CENSO","MUESTRA"))</f>
        <v>MUESTRA</v>
      </c>
      <c r="AC1021" t="s">
        <v>2397</v>
      </c>
      <c r="AD1021" t="s">
        <v>2447</v>
      </c>
    </row>
    <row r="1022" spans="1:30" x14ac:dyDescent="0.25">
      <c r="A1022" s="5" t="str">
        <f t="shared" si="15"/>
        <v>R 1 - D 1 - 453 - 3509</v>
      </c>
      <c r="B1022" s="23" t="s">
        <v>2347</v>
      </c>
      <c r="C1022" t="s">
        <v>19</v>
      </c>
      <c r="D1022" t="s">
        <v>17</v>
      </c>
      <c r="E1022" t="s">
        <v>18</v>
      </c>
      <c r="F1022" t="s">
        <v>134</v>
      </c>
      <c r="G1022" t="s">
        <v>134</v>
      </c>
      <c r="H1022" t="s">
        <v>2687</v>
      </c>
      <c r="I1022" t="s">
        <v>20</v>
      </c>
      <c r="J1022" t="s">
        <v>2349</v>
      </c>
      <c r="K1022" t="s">
        <v>21</v>
      </c>
      <c r="M1022" t="s">
        <v>2688</v>
      </c>
      <c r="N1022" t="s">
        <v>22</v>
      </c>
      <c r="O1022" t="s">
        <v>23</v>
      </c>
      <c r="P1022" t="s">
        <v>26</v>
      </c>
      <c r="Q1022" t="s">
        <v>2348</v>
      </c>
      <c r="R1022" s="13">
        <v>19</v>
      </c>
      <c r="S1022" s="13">
        <v>2</v>
      </c>
      <c r="T1022" s="21">
        <v>1</v>
      </c>
      <c r="V1022" t="s">
        <v>2154</v>
      </c>
      <c r="W1022" t="s">
        <v>17586</v>
      </c>
      <c r="X1022" s="20" t="str">
        <f>+IF(V1022="","-",CONCATENATE(V1022,"_",W1022))</f>
        <v>FINES_R01</v>
      </c>
      <c r="Y1022" s="59">
        <v>0.63917040824890137</v>
      </c>
      <c r="Z1022" t="s">
        <v>134</v>
      </c>
      <c r="AA1022" t="s">
        <v>2393</v>
      </c>
      <c r="AB1022" t="str">
        <f>+IF(W1022="","-",IF(W1022="UNICO","CENSO","MUESTRA"))</f>
        <v>MUESTRA</v>
      </c>
      <c r="AC1022" t="s">
        <v>2397</v>
      </c>
      <c r="AD1022" t="s">
        <v>2689</v>
      </c>
    </row>
    <row r="1023" spans="1:30" x14ac:dyDescent="0.25">
      <c r="A1023" s="5" t="str">
        <f t="shared" si="15"/>
        <v>R 1 - D 114 - 452 - 3840</v>
      </c>
      <c r="B1023" s="23" t="s">
        <v>2347</v>
      </c>
      <c r="C1023" t="s">
        <v>19</v>
      </c>
      <c r="D1023" t="s">
        <v>311</v>
      </c>
      <c r="E1023" t="s">
        <v>1857</v>
      </c>
      <c r="F1023" t="s">
        <v>134</v>
      </c>
      <c r="G1023" t="s">
        <v>134</v>
      </c>
      <c r="H1023" t="s">
        <v>2917</v>
      </c>
      <c r="I1023" t="s">
        <v>20</v>
      </c>
      <c r="J1023" t="s">
        <v>2349</v>
      </c>
      <c r="K1023" t="s">
        <v>21</v>
      </c>
      <c r="M1023" t="s">
        <v>2918</v>
      </c>
      <c r="N1023" t="s">
        <v>22</v>
      </c>
      <c r="O1023" t="s">
        <v>23</v>
      </c>
      <c r="P1023" t="s">
        <v>26</v>
      </c>
      <c r="Q1023" t="s">
        <v>2348</v>
      </c>
      <c r="R1023" s="13">
        <v>14</v>
      </c>
      <c r="S1023" s="13">
        <v>1</v>
      </c>
      <c r="T1023" s="21">
        <v>1</v>
      </c>
      <c r="V1023" t="s">
        <v>2154</v>
      </c>
      <c r="W1023" t="s">
        <v>17586</v>
      </c>
      <c r="X1023" s="20" t="str">
        <f>+IF(V1023="","-",CONCATENATE(V1023,"_",W1023))</f>
        <v>FINES_R01</v>
      </c>
      <c r="Y1023" s="59">
        <v>0.64078390598297119</v>
      </c>
      <c r="Z1023" t="s">
        <v>134</v>
      </c>
      <c r="AA1023" t="s">
        <v>2393</v>
      </c>
      <c r="AB1023" t="str">
        <f>+IF(W1023="","-",IF(W1023="UNICO","CENSO","MUESTRA"))</f>
        <v>MUESTRA</v>
      </c>
      <c r="AC1023" t="s">
        <v>2398</v>
      </c>
      <c r="AD1023" t="s">
        <v>2919</v>
      </c>
    </row>
    <row r="1024" spans="1:30" x14ac:dyDescent="0.25">
      <c r="A1024" s="5" t="str">
        <f t="shared" si="15"/>
        <v>R 1 - D 14 - 451 - 3820</v>
      </c>
      <c r="B1024" s="23" t="s">
        <v>2347</v>
      </c>
      <c r="C1024" t="s">
        <v>19</v>
      </c>
      <c r="D1024" t="s">
        <v>418</v>
      </c>
      <c r="E1024" t="s">
        <v>420</v>
      </c>
      <c r="F1024" t="s">
        <v>134</v>
      </c>
      <c r="G1024" t="s">
        <v>134</v>
      </c>
      <c r="H1024" t="s">
        <v>10886</v>
      </c>
      <c r="I1024" t="s">
        <v>20</v>
      </c>
      <c r="J1024" t="s">
        <v>2349</v>
      </c>
      <c r="K1024" t="s">
        <v>21</v>
      </c>
      <c r="M1024" t="s">
        <v>10887</v>
      </c>
      <c r="N1024" t="s">
        <v>22</v>
      </c>
      <c r="O1024" t="s">
        <v>23</v>
      </c>
      <c r="P1024" t="s">
        <v>26</v>
      </c>
      <c r="Q1024" t="s">
        <v>2348</v>
      </c>
      <c r="R1024" s="13">
        <v>20</v>
      </c>
      <c r="S1024" s="13">
        <v>1</v>
      </c>
      <c r="T1024" s="21">
        <v>1</v>
      </c>
      <c r="V1024" t="s">
        <v>2154</v>
      </c>
      <c r="W1024" t="s">
        <v>17586</v>
      </c>
      <c r="X1024" s="20" t="str">
        <f>+IF(V1024="","-",CONCATENATE(V1024,"_",W1024))</f>
        <v>FINES_R01</v>
      </c>
      <c r="Y1024" s="59">
        <v>0.64315927028656006</v>
      </c>
      <c r="Z1024" t="s">
        <v>134</v>
      </c>
      <c r="AA1024" t="s">
        <v>2393</v>
      </c>
      <c r="AB1024" t="str">
        <f>+IF(W1024="","-",IF(W1024="UNICO","CENSO","MUESTRA"))</f>
        <v>MUESTRA</v>
      </c>
      <c r="AC1024" t="s">
        <v>2398</v>
      </c>
      <c r="AD1024" t="s">
        <v>10888</v>
      </c>
    </row>
    <row r="1025" spans="1:30" x14ac:dyDescent="0.25">
      <c r="A1025" s="5" t="str">
        <f t="shared" si="15"/>
        <v>R 1 - D 1 - 457 - 0016</v>
      </c>
      <c r="B1025" s="23" t="s">
        <v>2347</v>
      </c>
      <c r="C1025" t="s">
        <v>19</v>
      </c>
      <c r="D1025" t="s">
        <v>17</v>
      </c>
      <c r="E1025" t="s">
        <v>18</v>
      </c>
      <c r="F1025" t="s">
        <v>134</v>
      </c>
      <c r="G1025" t="s">
        <v>134</v>
      </c>
      <c r="H1025" t="s">
        <v>10797</v>
      </c>
      <c r="I1025" t="s">
        <v>20</v>
      </c>
      <c r="J1025" t="s">
        <v>2349</v>
      </c>
      <c r="K1025" t="s">
        <v>21</v>
      </c>
      <c r="M1025" t="s">
        <v>2049</v>
      </c>
      <c r="N1025" t="s">
        <v>22</v>
      </c>
      <c r="O1025" t="s">
        <v>23</v>
      </c>
      <c r="P1025" t="s">
        <v>26</v>
      </c>
      <c r="Q1025" t="s">
        <v>2348</v>
      </c>
      <c r="R1025" s="13">
        <v>16</v>
      </c>
      <c r="S1025" s="13">
        <v>1</v>
      </c>
      <c r="T1025" s="21">
        <v>1</v>
      </c>
      <c r="V1025" t="s">
        <v>2154</v>
      </c>
      <c r="W1025" t="s">
        <v>17586</v>
      </c>
      <c r="X1025" s="20" t="str">
        <f>+IF(V1025="","-",CONCATENATE(V1025,"_",W1025))</f>
        <v>FINES_R01</v>
      </c>
      <c r="Y1025" s="59">
        <v>0.64552396535873413</v>
      </c>
      <c r="Z1025" t="s">
        <v>134</v>
      </c>
      <c r="AA1025" t="s">
        <v>2393</v>
      </c>
      <c r="AB1025" t="str">
        <f>+IF(W1025="","-",IF(W1025="UNICO","CENSO","MUESTRA"))</f>
        <v>MUESTRA</v>
      </c>
      <c r="AC1025" t="s">
        <v>2398</v>
      </c>
      <c r="AD1025" t="s">
        <v>10798</v>
      </c>
    </row>
    <row r="1026" spans="1:30" x14ac:dyDescent="0.25">
      <c r="A1026" s="5" t="str">
        <f t="shared" si="15"/>
        <v>R 1 - D 1 - 453 - 4626</v>
      </c>
      <c r="B1026" s="23" t="s">
        <v>2347</v>
      </c>
      <c r="C1026" t="s">
        <v>19</v>
      </c>
      <c r="D1026" t="s">
        <v>17</v>
      </c>
      <c r="E1026" t="s">
        <v>18</v>
      </c>
      <c r="F1026" t="s">
        <v>134</v>
      </c>
      <c r="G1026" t="s">
        <v>134</v>
      </c>
      <c r="H1026" t="s">
        <v>10807</v>
      </c>
      <c r="I1026" t="s">
        <v>20</v>
      </c>
      <c r="J1026" t="s">
        <v>2349</v>
      </c>
      <c r="K1026" t="s">
        <v>21</v>
      </c>
      <c r="M1026" t="s">
        <v>10808</v>
      </c>
      <c r="N1026" t="s">
        <v>22</v>
      </c>
      <c r="O1026" t="s">
        <v>23</v>
      </c>
      <c r="P1026" t="s">
        <v>26</v>
      </c>
      <c r="Q1026" t="s">
        <v>2348</v>
      </c>
      <c r="R1026" s="13">
        <v>25</v>
      </c>
      <c r="S1026" s="13">
        <v>1</v>
      </c>
      <c r="T1026" s="21">
        <v>1</v>
      </c>
      <c r="V1026" t="s">
        <v>2154</v>
      </c>
      <c r="W1026" t="s">
        <v>17586</v>
      </c>
      <c r="X1026" s="20" t="str">
        <f>+IF(V1026="","-",CONCATENATE(V1026,"_",W1026))</f>
        <v>FINES_R01</v>
      </c>
      <c r="Y1026" s="59">
        <v>0.64604073762893677</v>
      </c>
      <c r="Z1026" t="s">
        <v>134</v>
      </c>
      <c r="AA1026" t="s">
        <v>2393</v>
      </c>
      <c r="AB1026" t="str">
        <f>+IF(W1026="","-",IF(W1026="UNICO","CENSO","MUESTRA"))</f>
        <v>MUESTRA</v>
      </c>
      <c r="AC1026" t="s">
        <v>2397</v>
      </c>
      <c r="AD1026" t="s">
        <v>10809</v>
      </c>
    </row>
    <row r="1027" spans="1:30" x14ac:dyDescent="0.25">
      <c r="A1027" s="5" t="str">
        <f t="shared" ref="A1027:A1090" si="16">+H1027</f>
        <v>R 1 - D 114 - 452 - 0083</v>
      </c>
      <c r="B1027" s="23" t="s">
        <v>2347</v>
      </c>
      <c r="C1027" t="s">
        <v>19</v>
      </c>
      <c r="D1027" t="s">
        <v>311</v>
      </c>
      <c r="E1027" t="s">
        <v>1857</v>
      </c>
      <c r="F1027" t="s">
        <v>134</v>
      </c>
      <c r="G1027" t="s">
        <v>134</v>
      </c>
      <c r="H1027" t="s">
        <v>2947</v>
      </c>
      <c r="I1027" t="s">
        <v>20</v>
      </c>
      <c r="J1027" t="s">
        <v>2349</v>
      </c>
      <c r="K1027" t="s">
        <v>21</v>
      </c>
      <c r="M1027" t="s">
        <v>2164</v>
      </c>
      <c r="N1027" t="s">
        <v>22</v>
      </c>
      <c r="O1027" t="s">
        <v>23</v>
      </c>
      <c r="P1027" t="s">
        <v>26</v>
      </c>
      <c r="Q1027" t="s">
        <v>2348</v>
      </c>
      <c r="R1027" s="13">
        <v>17</v>
      </c>
      <c r="S1027" s="13">
        <v>1</v>
      </c>
      <c r="T1027" s="21">
        <v>1</v>
      </c>
      <c r="V1027" t="s">
        <v>2154</v>
      </c>
      <c r="W1027" t="s">
        <v>17586</v>
      </c>
      <c r="X1027" s="20" t="str">
        <f>+IF(V1027="","-",CONCATENATE(V1027,"_",W1027))</f>
        <v>FINES_R01</v>
      </c>
      <c r="Y1027" s="59">
        <v>0.64767712354660034</v>
      </c>
      <c r="Z1027" t="s">
        <v>134</v>
      </c>
      <c r="AA1027" t="s">
        <v>2393</v>
      </c>
      <c r="AB1027" t="str">
        <f>+IF(W1027="","-",IF(W1027="UNICO","CENSO","MUESTRA"))</f>
        <v>MUESTRA</v>
      </c>
      <c r="AC1027" t="s">
        <v>2397</v>
      </c>
      <c r="AD1027" t="s">
        <v>2948</v>
      </c>
    </row>
    <row r="1028" spans="1:30" x14ac:dyDescent="0.25">
      <c r="A1028" s="5" t="str">
        <f t="shared" si="16"/>
        <v>R 1 - D 14 - 452 - 2699</v>
      </c>
      <c r="B1028" s="23" t="s">
        <v>2347</v>
      </c>
      <c r="C1028" t="s">
        <v>19</v>
      </c>
      <c r="D1028" t="s">
        <v>418</v>
      </c>
      <c r="E1028" t="s">
        <v>420</v>
      </c>
      <c r="F1028" t="s">
        <v>134</v>
      </c>
      <c r="G1028" t="s">
        <v>134</v>
      </c>
      <c r="H1028" t="s">
        <v>2963</v>
      </c>
      <c r="I1028" t="s">
        <v>20</v>
      </c>
      <c r="J1028" t="s">
        <v>2349</v>
      </c>
      <c r="K1028" t="s">
        <v>21</v>
      </c>
      <c r="M1028" t="s">
        <v>2964</v>
      </c>
      <c r="N1028" t="s">
        <v>22</v>
      </c>
      <c r="O1028" t="s">
        <v>23</v>
      </c>
      <c r="P1028" t="s">
        <v>26</v>
      </c>
      <c r="Q1028" t="s">
        <v>2348</v>
      </c>
      <c r="R1028" s="13">
        <v>14</v>
      </c>
      <c r="S1028" s="13">
        <v>1</v>
      </c>
      <c r="T1028" s="21">
        <v>1</v>
      </c>
      <c r="V1028" t="s">
        <v>2154</v>
      </c>
      <c r="W1028" t="s">
        <v>17586</v>
      </c>
      <c r="X1028" s="20" t="str">
        <f>+IF(V1028="","-",CONCATENATE(V1028,"_",W1028))</f>
        <v>FINES_R01</v>
      </c>
      <c r="Y1028" s="59">
        <v>0.65193229913711548</v>
      </c>
      <c r="Z1028" t="s">
        <v>134</v>
      </c>
      <c r="AA1028" t="s">
        <v>2393</v>
      </c>
      <c r="AB1028" t="str">
        <f>+IF(W1028="","-",IF(W1028="UNICO","CENSO","MUESTRA"))</f>
        <v>MUESTRA</v>
      </c>
      <c r="AC1028" t="s">
        <v>2397</v>
      </c>
      <c r="AD1028" t="s">
        <v>2965</v>
      </c>
    </row>
    <row r="1029" spans="1:30" x14ac:dyDescent="0.25">
      <c r="A1029" s="5" t="str">
        <f t="shared" si="16"/>
        <v>R 1 - D 1 - 462 - 1630</v>
      </c>
      <c r="B1029" s="23" t="s">
        <v>2347</v>
      </c>
      <c r="C1029" t="s">
        <v>19</v>
      </c>
      <c r="D1029" t="s">
        <v>17</v>
      </c>
      <c r="E1029" t="s">
        <v>18</v>
      </c>
      <c r="F1029" t="s">
        <v>134</v>
      </c>
      <c r="G1029" t="s">
        <v>134</v>
      </c>
      <c r="H1029" t="s">
        <v>2661</v>
      </c>
      <c r="I1029" t="s">
        <v>20</v>
      </c>
      <c r="J1029" t="s">
        <v>2349</v>
      </c>
      <c r="K1029" t="s">
        <v>21</v>
      </c>
      <c r="M1029" t="s">
        <v>2662</v>
      </c>
      <c r="N1029" t="s">
        <v>22</v>
      </c>
      <c r="O1029" t="s">
        <v>23</v>
      </c>
      <c r="P1029" t="s">
        <v>26</v>
      </c>
      <c r="Q1029" t="s">
        <v>2348</v>
      </c>
      <c r="R1029" s="13">
        <v>36</v>
      </c>
      <c r="S1029" s="13">
        <v>1</v>
      </c>
      <c r="T1029" s="21">
        <v>1</v>
      </c>
      <c r="V1029" t="s">
        <v>2154</v>
      </c>
      <c r="W1029" t="s">
        <v>17586</v>
      </c>
      <c r="X1029" s="20" t="str">
        <f>+IF(V1029="","-",CONCATENATE(V1029,"_",W1029))</f>
        <v>FINES_R01</v>
      </c>
      <c r="Y1029" s="59">
        <v>0.65314829349517822</v>
      </c>
      <c r="Z1029" t="s">
        <v>134</v>
      </c>
      <c r="AA1029" t="s">
        <v>2393</v>
      </c>
      <c r="AB1029" t="str">
        <f>+IF(W1029="","-",IF(W1029="UNICO","CENSO","MUESTRA"))</f>
        <v>MUESTRA</v>
      </c>
      <c r="AC1029" t="s">
        <v>2398</v>
      </c>
      <c r="AD1029" t="s">
        <v>2663</v>
      </c>
    </row>
    <row r="1030" spans="1:30" x14ac:dyDescent="0.25">
      <c r="A1030" s="5" t="str">
        <f t="shared" si="16"/>
        <v>R 1 - D 14 - 451 - 1198</v>
      </c>
      <c r="B1030" s="23" t="s">
        <v>2347</v>
      </c>
      <c r="C1030" t="s">
        <v>19</v>
      </c>
      <c r="D1030" t="s">
        <v>418</v>
      </c>
      <c r="E1030" t="s">
        <v>420</v>
      </c>
      <c r="F1030" t="s">
        <v>134</v>
      </c>
      <c r="G1030" t="s">
        <v>134</v>
      </c>
      <c r="H1030" t="s">
        <v>2967</v>
      </c>
      <c r="I1030" t="s">
        <v>20</v>
      </c>
      <c r="J1030" t="s">
        <v>2349</v>
      </c>
      <c r="K1030" t="s">
        <v>21</v>
      </c>
      <c r="M1030" t="s">
        <v>2968</v>
      </c>
      <c r="N1030" t="s">
        <v>22</v>
      </c>
      <c r="O1030" t="s">
        <v>23</v>
      </c>
      <c r="P1030" t="s">
        <v>26</v>
      </c>
      <c r="Q1030" t="s">
        <v>2348</v>
      </c>
      <c r="R1030" s="13">
        <v>16</v>
      </c>
      <c r="S1030" s="13">
        <v>1</v>
      </c>
      <c r="T1030" s="21">
        <v>1</v>
      </c>
      <c r="V1030" t="s">
        <v>2154</v>
      </c>
      <c r="W1030" t="s">
        <v>17586</v>
      </c>
      <c r="X1030" s="20" t="str">
        <f>+IF(V1030="","-",CONCATENATE(V1030,"_",W1030))</f>
        <v>FINES_R01</v>
      </c>
      <c r="Y1030" s="59">
        <v>0.65636551380157471</v>
      </c>
      <c r="Z1030" t="s">
        <v>134</v>
      </c>
      <c r="AA1030" t="s">
        <v>2393</v>
      </c>
      <c r="AB1030" t="str">
        <f>+IF(W1030="","-",IF(W1030="UNICO","CENSO","MUESTRA"))</f>
        <v>MUESTRA</v>
      </c>
      <c r="AC1030" t="s">
        <v>2398</v>
      </c>
      <c r="AD1030" t="s">
        <v>2969</v>
      </c>
    </row>
    <row r="1031" spans="1:30" x14ac:dyDescent="0.25">
      <c r="A1031" s="5" t="str">
        <f t="shared" si="16"/>
        <v>R 1 - D 14 - 452 - 1198</v>
      </c>
      <c r="B1031" s="23" t="s">
        <v>2347</v>
      </c>
      <c r="C1031" t="s">
        <v>19</v>
      </c>
      <c r="D1031" t="s">
        <v>418</v>
      </c>
      <c r="E1031" t="s">
        <v>420</v>
      </c>
      <c r="F1031" t="s">
        <v>134</v>
      </c>
      <c r="G1031" t="s">
        <v>134</v>
      </c>
      <c r="H1031" t="s">
        <v>2975</v>
      </c>
      <c r="I1031" t="s">
        <v>20</v>
      </c>
      <c r="J1031" t="s">
        <v>2349</v>
      </c>
      <c r="K1031" t="s">
        <v>21</v>
      </c>
      <c r="M1031" t="s">
        <v>2968</v>
      </c>
      <c r="N1031" t="s">
        <v>22</v>
      </c>
      <c r="O1031" t="s">
        <v>23</v>
      </c>
      <c r="P1031" t="s">
        <v>26</v>
      </c>
      <c r="Q1031" t="s">
        <v>2348</v>
      </c>
      <c r="R1031" s="13">
        <v>15</v>
      </c>
      <c r="S1031" s="13">
        <v>1</v>
      </c>
      <c r="T1031" s="21">
        <v>1</v>
      </c>
      <c r="V1031" t="s">
        <v>2154</v>
      </c>
      <c r="W1031" t="s">
        <v>17586</v>
      </c>
      <c r="X1031" s="20" t="str">
        <f>+IF(V1031="","-",CONCATENATE(V1031,"_",W1031))</f>
        <v>FINES_R01</v>
      </c>
      <c r="Y1031" s="59">
        <v>0.65636551380157471</v>
      </c>
      <c r="Z1031" t="s">
        <v>134</v>
      </c>
      <c r="AA1031" t="s">
        <v>2393</v>
      </c>
      <c r="AB1031" t="str">
        <f>+IF(W1031="","-",IF(W1031="UNICO","CENSO","MUESTRA"))</f>
        <v>MUESTRA</v>
      </c>
      <c r="AC1031" t="s">
        <v>2397</v>
      </c>
      <c r="AD1031" t="s">
        <v>2969</v>
      </c>
    </row>
    <row r="1032" spans="1:30" x14ac:dyDescent="0.25">
      <c r="A1032" s="5" t="str">
        <f t="shared" si="16"/>
        <v>R 1 - D 113 - 452 - 2057</v>
      </c>
      <c r="B1032" s="23" t="s">
        <v>2347</v>
      </c>
      <c r="C1032" t="s">
        <v>19</v>
      </c>
      <c r="D1032" t="s">
        <v>181</v>
      </c>
      <c r="E1032" t="s">
        <v>1843</v>
      </c>
      <c r="F1032" t="s">
        <v>134</v>
      </c>
      <c r="G1032" t="s">
        <v>134</v>
      </c>
      <c r="H1032" t="s">
        <v>2826</v>
      </c>
      <c r="I1032" t="s">
        <v>20</v>
      </c>
      <c r="J1032" t="s">
        <v>2349</v>
      </c>
      <c r="K1032" t="s">
        <v>21</v>
      </c>
      <c r="M1032" t="s">
        <v>2827</v>
      </c>
      <c r="N1032" t="s">
        <v>22</v>
      </c>
      <c r="O1032" t="s">
        <v>23</v>
      </c>
      <c r="P1032" t="s">
        <v>26</v>
      </c>
      <c r="Q1032" t="s">
        <v>2348</v>
      </c>
      <c r="R1032" s="13">
        <v>34</v>
      </c>
      <c r="S1032" s="13">
        <v>2</v>
      </c>
      <c r="T1032" s="21">
        <v>1</v>
      </c>
      <c r="V1032" t="s">
        <v>2154</v>
      </c>
      <c r="W1032" t="s">
        <v>17586</v>
      </c>
      <c r="X1032" s="20" t="str">
        <f>+IF(V1032="","-",CONCATENATE(V1032,"_",W1032))</f>
        <v>FINES_R01</v>
      </c>
      <c r="Y1032" s="59">
        <v>0.6633838415145874</v>
      </c>
      <c r="Z1032" t="s">
        <v>134</v>
      </c>
      <c r="AA1032" t="s">
        <v>2393</v>
      </c>
      <c r="AB1032" t="str">
        <f>+IF(W1032="","-",IF(W1032="UNICO","CENSO","MUESTRA"))</f>
        <v>MUESTRA</v>
      </c>
      <c r="AC1032" t="s">
        <v>2397</v>
      </c>
      <c r="AD1032" t="s">
        <v>2828</v>
      </c>
    </row>
    <row r="1033" spans="1:30" x14ac:dyDescent="0.25">
      <c r="A1033" s="5" t="str">
        <f t="shared" si="16"/>
        <v>R 1 - D 1 - 466 - 1007</v>
      </c>
      <c r="B1033" s="23" t="s">
        <v>2347</v>
      </c>
      <c r="C1033" t="s">
        <v>19</v>
      </c>
      <c r="D1033" t="s">
        <v>17</v>
      </c>
      <c r="E1033" t="s">
        <v>18</v>
      </c>
      <c r="F1033" t="s">
        <v>134</v>
      </c>
      <c r="G1033" t="s">
        <v>134</v>
      </c>
      <c r="H1033" t="s">
        <v>10778</v>
      </c>
      <c r="I1033" t="s">
        <v>20</v>
      </c>
      <c r="J1033" t="s">
        <v>2349</v>
      </c>
      <c r="K1033" t="s">
        <v>21</v>
      </c>
      <c r="M1033" t="s">
        <v>10779</v>
      </c>
      <c r="N1033" t="s">
        <v>22</v>
      </c>
      <c r="O1033" t="s">
        <v>23</v>
      </c>
      <c r="P1033" t="s">
        <v>26</v>
      </c>
      <c r="Q1033" t="s">
        <v>2348</v>
      </c>
      <c r="R1033" s="13">
        <v>26</v>
      </c>
      <c r="S1033" s="13">
        <v>1</v>
      </c>
      <c r="T1033" s="21">
        <v>1</v>
      </c>
      <c r="V1033" t="s">
        <v>2154</v>
      </c>
      <c r="W1033" t="s">
        <v>17586</v>
      </c>
      <c r="X1033" s="20" t="str">
        <f>+IF(V1033="","-",CONCATENATE(V1033,"_",W1033))</f>
        <v>FINES_R01</v>
      </c>
      <c r="Y1033" s="59">
        <v>0.67171174287796021</v>
      </c>
      <c r="Z1033" t="s">
        <v>134</v>
      </c>
      <c r="AA1033" t="s">
        <v>2393</v>
      </c>
      <c r="AB1033" t="str">
        <f>+IF(W1033="","-",IF(W1033="UNICO","CENSO","MUESTRA"))</f>
        <v>MUESTRA</v>
      </c>
      <c r="AC1033" t="s">
        <v>2398</v>
      </c>
      <c r="AD1033" t="s">
        <v>10780</v>
      </c>
    </row>
    <row r="1034" spans="1:30" x14ac:dyDescent="0.25">
      <c r="A1034" s="5" t="str">
        <f t="shared" si="16"/>
        <v>R 1 - D 1 - 453 - 3861</v>
      </c>
      <c r="B1034" s="23" t="s">
        <v>2347</v>
      </c>
      <c r="C1034" t="s">
        <v>19</v>
      </c>
      <c r="D1034" t="s">
        <v>17</v>
      </c>
      <c r="E1034" t="s">
        <v>18</v>
      </c>
      <c r="F1034" t="s">
        <v>134</v>
      </c>
      <c r="G1034" t="s">
        <v>134</v>
      </c>
      <c r="H1034" t="s">
        <v>2614</v>
      </c>
      <c r="I1034" t="s">
        <v>20</v>
      </c>
      <c r="J1034" t="s">
        <v>2349</v>
      </c>
      <c r="K1034" t="s">
        <v>21</v>
      </c>
      <c r="M1034" t="s">
        <v>2615</v>
      </c>
      <c r="N1034" t="s">
        <v>22</v>
      </c>
      <c r="O1034" t="s">
        <v>23</v>
      </c>
      <c r="P1034" t="s">
        <v>26</v>
      </c>
      <c r="Q1034" t="s">
        <v>2348</v>
      </c>
      <c r="R1034" s="13">
        <v>27</v>
      </c>
      <c r="S1034" s="13">
        <v>1</v>
      </c>
      <c r="T1034" s="21">
        <v>1</v>
      </c>
      <c r="V1034" t="s">
        <v>2154</v>
      </c>
      <c r="W1034" t="s">
        <v>17586</v>
      </c>
      <c r="X1034" s="20" t="str">
        <f>+IF(V1034="","-",CONCATENATE(V1034,"_",W1034))</f>
        <v>FINES_R01</v>
      </c>
      <c r="Y1034" s="59">
        <v>0.68507230281829834</v>
      </c>
      <c r="Z1034" t="s">
        <v>134</v>
      </c>
      <c r="AA1034" t="s">
        <v>2393</v>
      </c>
      <c r="AB1034" t="str">
        <f>+IF(W1034="","-",IF(W1034="UNICO","CENSO","MUESTRA"))</f>
        <v>MUESTRA</v>
      </c>
      <c r="AC1034" t="s">
        <v>2398</v>
      </c>
      <c r="AD1034" t="s">
        <v>2616</v>
      </c>
    </row>
    <row r="1035" spans="1:30" x14ac:dyDescent="0.25">
      <c r="A1035" s="5" t="str">
        <f t="shared" si="16"/>
        <v>R 1 - D 1 - 460 - 0621</v>
      </c>
      <c r="B1035" s="23" t="s">
        <v>2347</v>
      </c>
      <c r="C1035" t="s">
        <v>19</v>
      </c>
      <c r="D1035" t="s">
        <v>17</v>
      </c>
      <c r="E1035" t="s">
        <v>18</v>
      </c>
      <c r="F1035" t="s">
        <v>134</v>
      </c>
      <c r="G1035" t="s">
        <v>134</v>
      </c>
      <c r="H1035" t="s">
        <v>2512</v>
      </c>
      <c r="I1035" t="s">
        <v>20</v>
      </c>
      <c r="J1035" t="s">
        <v>2349</v>
      </c>
      <c r="K1035" t="s">
        <v>21</v>
      </c>
      <c r="M1035" t="s">
        <v>2513</v>
      </c>
      <c r="N1035" t="s">
        <v>22</v>
      </c>
      <c r="O1035" t="s">
        <v>23</v>
      </c>
      <c r="P1035" t="s">
        <v>26</v>
      </c>
      <c r="Q1035" t="s">
        <v>2348</v>
      </c>
      <c r="R1035" s="13">
        <v>56</v>
      </c>
      <c r="S1035" s="13">
        <v>3</v>
      </c>
      <c r="T1035" s="21">
        <v>1</v>
      </c>
      <c r="V1035" t="s">
        <v>2154</v>
      </c>
      <c r="W1035" t="s">
        <v>17586</v>
      </c>
      <c r="X1035" s="20" t="str">
        <f>+IF(V1035="","-",CONCATENATE(V1035,"_",W1035))</f>
        <v>FINES_R01</v>
      </c>
      <c r="Y1035" s="59">
        <v>0.69476735591888428</v>
      </c>
      <c r="Z1035" t="s">
        <v>134</v>
      </c>
      <c r="AA1035" t="s">
        <v>2393</v>
      </c>
      <c r="AB1035" t="str">
        <f>+IF(W1035="","-",IF(W1035="UNICO","CENSO","MUESTRA"))</f>
        <v>MUESTRA</v>
      </c>
      <c r="AC1035" t="s">
        <v>2397</v>
      </c>
      <c r="AD1035" t="s">
        <v>2514</v>
      </c>
    </row>
    <row r="1036" spans="1:30" x14ac:dyDescent="0.25">
      <c r="A1036" s="5" t="str">
        <f t="shared" si="16"/>
        <v>R 1 - D 1 - 452 - 0793</v>
      </c>
      <c r="B1036" s="23" t="s">
        <v>2347</v>
      </c>
      <c r="C1036" t="s">
        <v>19</v>
      </c>
      <c r="D1036" t="s">
        <v>17</v>
      </c>
      <c r="E1036" t="s">
        <v>18</v>
      </c>
      <c r="F1036" t="s">
        <v>134</v>
      </c>
      <c r="G1036" t="s">
        <v>134</v>
      </c>
      <c r="H1036" t="s">
        <v>2492</v>
      </c>
      <c r="I1036" t="s">
        <v>20</v>
      </c>
      <c r="J1036" t="s">
        <v>2349</v>
      </c>
      <c r="K1036" t="s">
        <v>21</v>
      </c>
      <c r="M1036" t="s">
        <v>2493</v>
      </c>
      <c r="N1036" t="s">
        <v>22</v>
      </c>
      <c r="O1036" t="s">
        <v>23</v>
      </c>
      <c r="P1036" t="s">
        <v>26</v>
      </c>
      <c r="Q1036" t="s">
        <v>2348</v>
      </c>
      <c r="R1036" s="13">
        <v>153</v>
      </c>
      <c r="S1036" s="13">
        <v>8</v>
      </c>
      <c r="T1036" s="21">
        <v>1</v>
      </c>
      <c r="V1036" t="s">
        <v>2154</v>
      </c>
      <c r="W1036" t="s">
        <v>17586</v>
      </c>
      <c r="X1036" s="20" t="str">
        <f>+IF(V1036="","-",CONCATENATE(V1036,"_",W1036))</f>
        <v>FINES_R01</v>
      </c>
      <c r="Y1036" s="59">
        <v>0.69564294815063477</v>
      </c>
      <c r="Z1036" t="s">
        <v>134</v>
      </c>
      <c r="AA1036" t="s">
        <v>2393</v>
      </c>
      <c r="AB1036" t="str">
        <f>+IF(W1036="","-",IF(W1036="UNICO","CENSO","MUESTRA"))</f>
        <v>MUESTRA</v>
      </c>
      <c r="AC1036" t="s">
        <v>2398</v>
      </c>
      <c r="AD1036" t="s">
        <v>2494</v>
      </c>
    </row>
    <row r="1037" spans="1:30" x14ac:dyDescent="0.25">
      <c r="A1037" s="5" t="str">
        <f t="shared" si="16"/>
        <v>R 1 - D 113 - 452 - 3798</v>
      </c>
      <c r="B1037" s="23" t="s">
        <v>2347</v>
      </c>
      <c r="C1037" t="s">
        <v>19</v>
      </c>
      <c r="D1037" t="s">
        <v>181</v>
      </c>
      <c r="E1037" t="s">
        <v>1843</v>
      </c>
      <c r="F1037" t="s">
        <v>134</v>
      </c>
      <c r="G1037" t="s">
        <v>134</v>
      </c>
      <c r="H1037" t="s">
        <v>2806</v>
      </c>
      <c r="I1037" t="s">
        <v>20</v>
      </c>
      <c r="J1037" t="s">
        <v>2349</v>
      </c>
      <c r="K1037" t="s">
        <v>21</v>
      </c>
      <c r="M1037" t="s">
        <v>2807</v>
      </c>
      <c r="N1037" t="s">
        <v>22</v>
      </c>
      <c r="O1037" t="s">
        <v>23</v>
      </c>
      <c r="P1037" t="s">
        <v>26</v>
      </c>
      <c r="Q1037" t="s">
        <v>2348</v>
      </c>
      <c r="R1037" s="13">
        <v>22</v>
      </c>
      <c r="S1037" s="13">
        <v>1</v>
      </c>
      <c r="T1037" s="21">
        <v>1</v>
      </c>
      <c r="V1037" t="s">
        <v>2154</v>
      </c>
      <c r="W1037" t="s">
        <v>17586</v>
      </c>
      <c r="X1037" s="20" t="str">
        <f>+IF(V1037="","-",CONCATENATE(V1037,"_",W1037))</f>
        <v>FINES_R01</v>
      </c>
      <c r="Y1037" s="59">
        <v>0.71322721242904663</v>
      </c>
      <c r="Z1037" t="s">
        <v>134</v>
      </c>
      <c r="AA1037" t="s">
        <v>2393</v>
      </c>
      <c r="AB1037" t="str">
        <f>+IF(W1037="","-",IF(W1037="UNICO","CENSO","MUESTRA"))</f>
        <v>MUESTRA</v>
      </c>
      <c r="AC1037" t="s">
        <v>2398</v>
      </c>
      <c r="AD1037" t="s">
        <v>2808</v>
      </c>
    </row>
    <row r="1038" spans="1:30" x14ac:dyDescent="0.25">
      <c r="A1038" s="5" t="str">
        <f t="shared" si="16"/>
        <v>R 1 - D 1 - 453 - 1773</v>
      </c>
      <c r="B1038" s="23" t="s">
        <v>2347</v>
      </c>
      <c r="C1038" t="s">
        <v>19</v>
      </c>
      <c r="D1038" t="s">
        <v>17</v>
      </c>
      <c r="E1038" t="s">
        <v>18</v>
      </c>
      <c r="F1038" t="s">
        <v>134</v>
      </c>
      <c r="G1038" t="s">
        <v>134</v>
      </c>
      <c r="H1038" t="s">
        <v>2553</v>
      </c>
      <c r="I1038" t="s">
        <v>20</v>
      </c>
      <c r="J1038" t="s">
        <v>2349</v>
      </c>
      <c r="K1038" t="s">
        <v>21</v>
      </c>
      <c r="M1038" t="s">
        <v>2554</v>
      </c>
      <c r="N1038" t="s">
        <v>22</v>
      </c>
      <c r="O1038" t="s">
        <v>23</v>
      </c>
      <c r="P1038" t="s">
        <v>26</v>
      </c>
      <c r="Q1038" t="s">
        <v>2348</v>
      </c>
      <c r="R1038" s="13">
        <v>72</v>
      </c>
      <c r="S1038" s="13">
        <v>3</v>
      </c>
      <c r="T1038" s="21">
        <v>1</v>
      </c>
      <c r="V1038" t="s">
        <v>2154</v>
      </c>
      <c r="W1038" t="s">
        <v>17586</v>
      </c>
      <c r="X1038" s="20" t="str">
        <f>+IF(V1038="","-",CONCATENATE(V1038,"_",W1038))</f>
        <v>FINES_R01</v>
      </c>
      <c r="Y1038" s="59">
        <v>0.71349191665649414</v>
      </c>
      <c r="Z1038" t="s">
        <v>134</v>
      </c>
      <c r="AA1038" t="s">
        <v>2393</v>
      </c>
      <c r="AB1038" t="str">
        <f>+IF(W1038="","-",IF(W1038="UNICO","CENSO","MUESTRA"))</f>
        <v>MUESTRA</v>
      </c>
      <c r="AC1038" t="s">
        <v>2397</v>
      </c>
      <c r="AD1038" t="s">
        <v>2555</v>
      </c>
    </row>
    <row r="1039" spans="1:30" x14ac:dyDescent="0.25">
      <c r="A1039" s="5" t="str">
        <f t="shared" si="16"/>
        <v>R 1 - D 1 - 453 - 1240</v>
      </c>
      <c r="B1039" s="23" t="s">
        <v>2347</v>
      </c>
      <c r="C1039" t="s">
        <v>19</v>
      </c>
      <c r="D1039" t="s">
        <v>17</v>
      </c>
      <c r="E1039" t="s">
        <v>18</v>
      </c>
      <c r="F1039" t="s">
        <v>134</v>
      </c>
      <c r="G1039" t="s">
        <v>134</v>
      </c>
      <c r="H1039" t="s">
        <v>2570</v>
      </c>
      <c r="I1039" t="s">
        <v>20</v>
      </c>
      <c r="J1039" t="s">
        <v>2349</v>
      </c>
      <c r="K1039" t="s">
        <v>21</v>
      </c>
      <c r="M1039" t="s">
        <v>2571</v>
      </c>
      <c r="N1039" t="s">
        <v>22</v>
      </c>
      <c r="O1039" t="s">
        <v>23</v>
      </c>
      <c r="P1039" t="s">
        <v>26</v>
      </c>
      <c r="Q1039" t="s">
        <v>2348</v>
      </c>
      <c r="R1039" s="13">
        <v>9</v>
      </c>
      <c r="S1039" s="13">
        <v>1</v>
      </c>
      <c r="T1039" s="21">
        <v>1</v>
      </c>
      <c r="V1039" t="s">
        <v>2154</v>
      </c>
      <c r="W1039" t="s">
        <v>17586</v>
      </c>
      <c r="X1039" s="20" t="str">
        <f>+IF(V1039="","-",CONCATENATE(V1039,"_",W1039))</f>
        <v>FINES_R01</v>
      </c>
      <c r="Y1039" s="59">
        <v>0.71349191665649414</v>
      </c>
      <c r="Z1039" t="s">
        <v>134</v>
      </c>
      <c r="AA1039" t="s">
        <v>2393</v>
      </c>
      <c r="AB1039" t="str">
        <f>+IF(W1039="","-",IF(W1039="UNICO","CENSO","MUESTRA"))</f>
        <v>MUESTRA</v>
      </c>
      <c r="AC1039" t="s">
        <v>2398</v>
      </c>
      <c r="AD1039" t="s">
        <v>2572</v>
      </c>
    </row>
    <row r="1040" spans="1:30" x14ac:dyDescent="0.25">
      <c r="A1040" s="5" t="str">
        <f t="shared" si="16"/>
        <v>R 1 - D 1 - 467 - 0772</v>
      </c>
      <c r="B1040" s="23" t="s">
        <v>2347</v>
      </c>
      <c r="C1040" t="s">
        <v>19</v>
      </c>
      <c r="D1040" t="s">
        <v>17</v>
      </c>
      <c r="E1040" t="s">
        <v>18</v>
      </c>
      <c r="F1040" t="s">
        <v>134</v>
      </c>
      <c r="G1040" t="s">
        <v>134</v>
      </c>
      <c r="H1040" t="s">
        <v>2435</v>
      </c>
      <c r="I1040" t="s">
        <v>20</v>
      </c>
      <c r="J1040" t="s">
        <v>2349</v>
      </c>
      <c r="K1040" t="s">
        <v>21</v>
      </c>
      <c r="M1040" t="s">
        <v>2436</v>
      </c>
      <c r="N1040" t="s">
        <v>22</v>
      </c>
      <c r="O1040" t="s">
        <v>23</v>
      </c>
      <c r="P1040" t="s">
        <v>26</v>
      </c>
      <c r="Q1040" t="s">
        <v>2348</v>
      </c>
      <c r="R1040" s="13">
        <v>13</v>
      </c>
      <c r="S1040" s="13">
        <v>1</v>
      </c>
      <c r="T1040" s="21">
        <v>1</v>
      </c>
      <c r="V1040" t="s">
        <v>2154</v>
      </c>
      <c r="W1040" t="s">
        <v>17586</v>
      </c>
      <c r="X1040" s="20" t="str">
        <f>+IF(V1040="","-",CONCATENATE(V1040,"_",W1040))</f>
        <v>FINES_R01</v>
      </c>
      <c r="Y1040" s="59">
        <v>0.72374707460403442</v>
      </c>
      <c r="Z1040" t="s">
        <v>134</v>
      </c>
      <c r="AA1040" t="s">
        <v>2393</v>
      </c>
      <c r="AB1040" t="str">
        <f>+IF(W1040="","-",IF(W1040="UNICO","CENSO","MUESTRA"))</f>
        <v>MUESTRA</v>
      </c>
      <c r="AC1040" t="s">
        <v>2398</v>
      </c>
      <c r="AD1040" t="s">
        <v>2437</v>
      </c>
    </row>
    <row r="1041" spans="1:30" x14ac:dyDescent="0.25">
      <c r="A1041" s="5" t="str">
        <f t="shared" si="16"/>
        <v>R 1 - D 1 - 460 - 0772</v>
      </c>
      <c r="B1041" s="23" t="s">
        <v>2347</v>
      </c>
      <c r="C1041" t="s">
        <v>19</v>
      </c>
      <c r="D1041" t="s">
        <v>17</v>
      </c>
      <c r="E1041" t="s">
        <v>18</v>
      </c>
      <c r="F1041" t="s">
        <v>134</v>
      </c>
      <c r="G1041" t="s">
        <v>134</v>
      </c>
      <c r="H1041" t="s">
        <v>2458</v>
      </c>
      <c r="I1041" t="s">
        <v>20</v>
      </c>
      <c r="J1041" t="s">
        <v>2349</v>
      </c>
      <c r="K1041" t="s">
        <v>21</v>
      </c>
      <c r="M1041" t="s">
        <v>2436</v>
      </c>
      <c r="N1041" t="s">
        <v>22</v>
      </c>
      <c r="O1041" t="s">
        <v>23</v>
      </c>
      <c r="P1041" t="s">
        <v>26</v>
      </c>
      <c r="Q1041" t="s">
        <v>2348</v>
      </c>
      <c r="R1041" s="13">
        <v>32</v>
      </c>
      <c r="S1041" s="13">
        <v>1</v>
      </c>
      <c r="T1041" s="21">
        <v>1</v>
      </c>
      <c r="V1041" t="s">
        <v>2154</v>
      </c>
      <c r="W1041" t="s">
        <v>17586</v>
      </c>
      <c r="X1041" s="20" t="str">
        <f>+IF(V1041="","-",CONCATENATE(V1041,"_",W1041))</f>
        <v>FINES_R01</v>
      </c>
      <c r="Y1041" s="59">
        <v>0.72374707460403442</v>
      </c>
      <c r="Z1041" t="s">
        <v>134</v>
      </c>
      <c r="AA1041" t="s">
        <v>2393</v>
      </c>
      <c r="AB1041" t="str">
        <f>+IF(W1041="","-",IF(W1041="UNICO","CENSO","MUESTRA"))</f>
        <v>MUESTRA</v>
      </c>
      <c r="AC1041" t="s">
        <v>2398</v>
      </c>
      <c r="AD1041" t="s">
        <v>2437</v>
      </c>
    </row>
    <row r="1042" spans="1:30" x14ac:dyDescent="0.25">
      <c r="A1042" s="5" t="str">
        <f t="shared" si="16"/>
        <v>R 1 - D 113 - 451 - 2058</v>
      </c>
      <c r="B1042" s="23" t="s">
        <v>2347</v>
      </c>
      <c r="C1042" t="s">
        <v>19</v>
      </c>
      <c r="D1042" t="s">
        <v>181</v>
      </c>
      <c r="E1042" t="s">
        <v>1843</v>
      </c>
      <c r="F1042" t="s">
        <v>134</v>
      </c>
      <c r="G1042" t="s">
        <v>134</v>
      </c>
      <c r="H1042" t="s">
        <v>2812</v>
      </c>
      <c r="I1042" t="s">
        <v>20</v>
      </c>
      <c r="J1042" t="s">
        <v>2349</v>
      </c>
      <c r="K1042" t="s">
        <v>21</v>
      </c>
      <c r="M1042" t="s">
        <v>2813</v>
      </c>
      <c r="N1042" t="s">
        <v>22</v>
      </c>
      <c r="O1042" t="s">
        <v>23</v>
      </c>
      <c r="P1042" t="s">
        <v>26</v>
      </c>
      <c r="Q1042" t="s">
        <v>2348</v>
      </c>
      <c r="R1042" s="13">
        <v>14</v>
      </c>
      <c r="S1042" s="13">
        <v>1</v>
      </c>
      <c r="T1042" s="21">
        <v>1</v>
      </c>
      <c r="V1042" t="s">
        <v>2154</v>
      </c>
      <c r="W1042" t="s">
        <v>17586</v>
      </c>
      <c r="X1042" s="20" t="str">
        <f>+IF(V1042="","-",CONCATENATE(V1042,"_",W1042))</f>
        <v>FINES_R01</v>
      </c>
      <c r="Y1042" s="59">
        <v>0.72632503509521484</v>
      </c>
      <c r="Z1042" t="s">
        <v>134</v>
      </c>
      <c r="AA1042" t="s">
        <v>2393</v>
      </c>
      <c r="AB1042" t="str">
        <f>+IF(W1042="","-",IF(W1042="UNICO","CENSO","MUESTRA"))</f>
        <v>MUESTRA</v>
      </c>
      <c r="AC1042" t="s">
        <v>2398</v>
      </c>
      <c r="AD1042" t="s">
        <v>2814</v>
      </c>
    </row>
    <row r="1043" spans="1:30" x14ac:dyDescent="0.25">
      <c r="A1043" s="5" t="str">
        <f t="shared" si="16"/>
        <v>R 1 - D 1 - 466 - 4579</v>
      </c>
      <c r="B1043" s="23" t="s">
        <v>2347</v>
      </c>
      <c r="C1043" t="s">
        <v>19</v>
      </c>
      <c r="D1043" t="s">
        <v>17</v>
      </c>
      <c r="E1043" t="s">
        <v>18</v>
      </c>
      <c r="F1043" t="s">
        <v>134</v>
      </c>
      <c r="G1043" t="s">
        <v>134</v>
      </c>
      <c r="H1043" t="s">
        <v>2737</v>
      </c>
      <c r="I1043" t="s">
        <v>20</v>
      </c>
      <c r="J1043" t="s">
        <v>2349</v>
      </c>
      <c r="K1043" t="s">
        <v>21</v>
      </c>
      <c r="M1043" t="s">
        <v>2738</v>
      </c>
      <c r="N1043" t="s">
        <v>22</v>
      </c>
      <c r="O1043" t="s">
        <v>23</v>
      </c>
      <c r="P1043" t="s">
        <v>26</v>
      </c>
      <c r="Q1043" t="s">
        <v>2348</v>
      </c>
      <c r="R1043" s="13">
        <v>27</v>
      </c>
      <c r="S1043" s="13">
        <v>1</v>
      </c>
      <c r="T1043" s="21">
        <v>1</v>
      </c>
      <c r="V1043" t="s">
        <v>2154</v>
      </c>
      <c r="W1043" t="s">
        <v>17586</v>
      </c>
      <c r="X1043" s="20" t="str">
        <f>+IF(V1043="","-",CONCATENATE(V1043,"_",W1043))</f>
        <v>FINES_R01</v>
      </c>
      <c r="Y1043" s="59">
        <v>0.7305227518081665</v>
      </c>
      <c r="Z1043" t="s">
        <v>134</v>
      </c>
      <c r="AA1043" t="s">
        <v>2393</v>
      </c>
      <c r="AB1043" t="str">
        <f>+IF(W1043="","-",IF(W1043="UNICO","CENSO","MUESTRA"))</f>
        <v>MUESTRA</v>
      </c>
      <c r="AC1043" t="s">
        <v>2397</v>
      </c>
      <c r="AD1043" t="s">
        <v>2739</v>
      </c>
    </row>
    <row r="1044" spans="1:30" x14ac:dyDescent="0.25">
      <c r="A1044" s="5" t="str">
        <f t="shared" si="16"/>
        <v>R 1 - D 1 - 467 - 1250</v>
      </c>
      <c r="B1044" s="23" t="s">
        <v>2347</v>
      </c>
      <c r="C1044" t="s">
        <v>19</v>
      </c>
      <c r="D1044" t="s">
        <v>17</v>
      </c>
      <c r="E1044" t="s">
        <v>18</v>
      </c>
      <c r="F1044" t="s">
        <v>134</v>
      </c>
      <c r="G1044" t="s">
        <v>134</v>
      </c>
      <c r="H1044" t="s">
        <v>2476</v>
      </c>
      <c r="I1044" t="s">
        <v>20</v>
      </c>
      <c r="J1044" t="s">
        <v>2349</v>
      </c>
      <c r="K1044" t="s">
        <v>21</v>
      </c>
      <c r="M1044" t="s">
        <v>2477</v>
      </c>
      <c r="N1044" t="s">
        <v>22</v>
      </c>
      <c r="O1044" t="s">
        <v>23</v>
      </c>
      <c r="P1044" t="s">
        <v>26</v>
      </c>
      <c r="Q1044" t="s">
        <v>2348</v>
      </c>
      <c r="R1044" s="13">
        <v>8</v>
      </c>
      <c r="S1044" s="13">
        <v>1</v>
      </c>
      <c r="T1044" s="21">
        <v>1</v>
      </c>
      <c r="V1044" t="s">
        <v>2154</v>
      </c>
      <c r="W1044" t="s">
        <v>17586</v>
      </c>
      <c r="X1044" s="20" t="str">
        <f>+IF(V1044="","-",CONCATENATE(V1044,"_",W1044))</f>
        <v>FINES_R01</v>
      </c>
      <c r="Y1044" s="59">
        <v>0.73713433742523193</v>
      </c>
      <c r="Z1044" t="s">
        <v>134</v>
      </c>
      <c r="AA1044" t="s">
        <v>2393</v>
      </c>
      <c r="AB1044" t="str">
        <f>+IF(W1044="","-",IF(W1044="UNICO","CENSO","MUESTRA"))</f>
        <v>MUESTRA</v>
      </c>
      <c r="AC1044" t="s">
        <v>2398</v>
      </c>
      <c r="AD1044" t="s">
        <v>2478</v>
      </c>
    </row>
    <row r="1045" spans="1:30" x14ac:dyDescent="0.25">
      <c r="A1045" s="5" t="str">
        <f t="shared" si="16"/>
        <v>R 1 - D 1 - 453 - 3233</v>
      </c>
      <c r="B1045" s="23" t="s">
        <v>2347</v>
      </c>
      <c r="C1045" t="s">
        <v>19</v>
      </c>
      <c r="D1045" t="s">
        <v>17</v>
      </c>
      <c r="E1045" t="s">
        <v>18</v>
      </c>
      <c r="F1045" t="s">
        <v>134</v>
      </c>
      <c r="G1045" t="s">
        <v>134</v>
      </c>
      <c r="H1045" t="s">
        <v>2525</v>
      </c>
      <c r="I1045" t="s">
        <v>20</v>
      </c>
      <c r="J1045" t="s">
        <v>2349</v>
      </c>
      <c r="K1045" t="s">
        <v>21</v>
      </c>
      <c r="M1045" t="s">
        <v>2526</v>
      </c>
      <c r="N1045" t="s">
        <v>22</v>
      </c>
      <c r="O1045" t="s">
        <v>23</v>
      </c>
      <c r="P1045" t="s">
        <v>26</v>
      </c>
      <c r="Q1045" t="s">
        <v>2348</v>
      </c>
      <c r="R1045" s="13">
        <v>12</v>
      </c>
      <c r="S1045" s="13">
        <v>1</v>
      </c>
      <c r="T1045" s="21">
        <v>1</v>
      </c>
      <c r="V1045" t="s">
        <v>2154</v>
      </c>
      <c r="W1045" t="s">
        <v>17586</v>
      </c>
      <c r="X1045" s="20" t="str">
        <f>+IF(V1045="","-",CONCATENATE(V1045,"_",W1045))</f>
        <v>FINES_R01</v>
      </c>
      <c r="Y1045" s="59">
        <v>0.74022030830383301</v>
      </c>
      <c r="Z1045" t="s">
        <v>134</v>
      </c>
      <c r="AA1045" t="s">
        <v>2393</v>
      </c>
      <c r="AB1045" t="str">
        <f>+IF(W1045="","-",IF(W1045="UNICO","CENSO","MUESTRA"))</f>
        <v>MUESTRA</v>
      </c>
      <c r="AC1045" t="s">
        <v>2397</v>
      </c>
      <c r="AD1045" t="s">
        <v>2527</v>
      </c>
    </row>
    <row r="1046" spans="1:30" x14ac:dyDescent="0.25">
      <c r="A1046" s="5" t="str">
        <f t="shared" si="16"/>
        <v>R 1 - D 1 - 467 - 3768</v>
      </c>
      <c r="B1046" s="23" t="s">
        <v>2347</v>
      </c>
      <c r="C1046" t="s">
        <v>19</v>
      </c>
      <c r="D1046" t="s">
        <v>17</v>
      </c>
      <c r="E1046" t="s">
        <v>18</v>
      </c>
      <c r="F1046" t="s">
        <v>134</v>
      </c>
      <c r="G1046" t="s">
        <v>134</v>
      </c>
      <c r="H1046" t="s">
        <v>2449</v>
      </c>
      <c r="I1046" t="s">
        <v>20</v>
      </c>
      <c r="J1046" t="s">
        <v>2349</v>
      </c>
      <c r="K1046" t="s">
        <v>21</v>
      </c>
      <c r="M1046" t="s">
        <v>2450</v>
      </c>
      <c r="N1046" t="s">
        <v>22</v>
      </c>
      <c r="O1046" t="s">
        <v>23</v>
      </c>
      <c r="P1046" t="s">
        <v>26</v>
      </c>
      <c r="Q1046" t="s">
        <v>2348</v>
      </c>
      <c r="R1046" s="13">
        <v>23</v>
      </c>
      <c r="S1046" s="13">
        <v>1</v>
      </c>
      <c r="T1046" s="21">
        <v>1</v>
      </c>
      <c r="V1046" t="s">
        <v>2154</v>
      </c>
      <c r="W1046" t="s">
        <v>17586</v>
      </c>
      <c r="X1046" s="20" t="str">
        <f>+IF(V1046="","-",CONCATENATE(V1046,"_",W1046))</f>
        <v>FINES_R01</v>
      </c>
      <c r="Y1046" s="59">
        <v>0.74364995956420898</v>
      </c>
      <c r="Z1046" t="s">
        <v>134</v>
      </c>
      <c r="AA1046" t="s">
        <v>2393</v>
      </c>
      <c r="AB1046" t="str">
        <f>+IF(W1046="","-",IF(W1046="UNICO","CENSO","MUESTRA"))</f>
        <v>MUESTRA</v>
      </c>
      <c r="AC1046" t="s">
        <v>2397</v>
      </c>
      <c r="AD1046" t="s">
        <v>2451</v>
      </c>
    </row>
    <row r="1047" spans="1:30" x14ac:dyDescent="0.25">
      <c r="A1047" s="5" t="str">
        <f t="shared" si="16"/>
        <v>R 1 - D 1 - 460 - 3768</v>
      </c>
      <c r="B1047" s="23" t="s">
        <v>2347</v>
      </c>
      <c r="C1047" t="s">
        <v>19</v>
      </c>
      <c r="D1047" t="s">
        <v>17</v>
      </c>
      <c r="E1047" t="s">
        <v>18</v>
      </c>
      <c r="F1047" t="s">
        <v>134</v>
      </c>
      <c r="G1047" t="s">
        <v>134</v>
      </c>
      <c r="H1047" t="s">
        <v>2460</v>
      </c>
      <c r="I1047" t="s">
        <v>20</v>
      </c>
      <c r="J1047" t="s">
        <v>2349</v>
      </c>
      <c r="K1047" t="s">
        <v>21</v>
      </c>
      <c r="M1047" t="s">
        <v>2450</v>
      </c>
      <c r="N1047" t="s">
        <v>22</v>
      </c>
      <c r="O1047" t="s">
        <v>23</v>
      </c>
      <c r="P1047" t="s">
        <v>26</v>
      </c>
      <c r="Q1047" t="s">
        <v>2348</v>
      </c>
      <c r="R1047" s="13">
        <v>38</v>
      </c>
      <c r="S1047" s="13">
        <v>2</v>
      </c>
      <c r="T1047" s="21">
        <v>1</v>
      </c>
      <c r="V1047" t="s">
        <v>2154</v>
      </c>
      <c r="W1047" t="s">
        <v>17586</v>
      </c>
      <c r="X1047" s="20" t="str">
        <f>+IF(V1047="","-",CONCATENATE(V1047,"_",W1047))</f>
        <v>FINES_R01</v>
      </c>
      <c r="Y1047" s="59">
        <v>0.74364995956420898</v>
      </c>
      <c r="Z1047" t="s">
        <v>134</v>
      </c>
      <c r="AA1047" t="s">
        <v>2393</v>
      </c>
      <c r="AB1047" t="str">
        <f>+IF(W1047="","-",IF(W1047="UNICO","CENSO","MUESTRA"))</f>
        <v>MUESTRA</v>
      </c>
      <c r="AC1047" t="s">
        <v>2397</v>
      </c>
      <c r="AD1047" t="s">
        <v>2451</v>
      </c>
    </row>
    <row r="1048" spans="1:30" x14ac:dyDescent="0.25">
      <c r="A1048" s="5" t="str">
        <f t="shared" si="16"/>
        <v>R 1 - D 1 - 462 - 0724</v>
      </c>
      <c r="B1048" s="23" t="s">
        <v>2347</v>
      </c>
      <c r="C1048" t="s">
        <v>19</v>
      </c>
      <c r="D1048" t="s">
        <v>17</v>
      </c>
      <c r="E1048" t="s">
        <v>18</v>
      </c>
      <c r="F1048" t="s">
        <v>134</v>
      </c>
      <c r="G1048" t="s">
        <v>134</v>
      </c>
      <c r="H1048" t="s">
        <v>2548</v>
      </c>
      <c r="I1048" t="s">
        <v>20</v>
      </c>
      <c r="J1048" t="s">
        <v>2349</v>
      </c>
      <c r="K1048" t="s">
        <v>21</v>
      </c>
      <c r="M1048" t="s">
        <v>2549</v>
      </c>
      <c r="N1048" t="s">
        <v>22</v>
      </c>
      <c r="O1048" t="s">
        <v>23</v>
      </c>
      <c r="P1048" t="s">
        <v>26</v>
      </c>
      <c r="Q1048" t="s">
        <v>2348</v>
      </c>
      <c r="R1048" s="13">
        <v>59</v>
      </c>
      <c r="S1048" s="13">
        <v>3</v>
      </c>
      <c r="T1048" s="21">
        <v>1</v>
      </c>
      <c r="V1048" t="s">
        <v>2154</v>
      </c>
      <c r="W1048" t="s">
        <v>17586</v>
      </c>
      <c r="X1048" s="20" t="str">
        <f>+IF(V1048="","-",CONCATENATE(V1048,"_",W1048))</f>
        <v>FINES_R01</v>
      </c>
      <c r="Y1048" s="59">
        <v>0.7475171685218811</v>
      </c>
      <c r="Z1048" t="s">
        <v>134</v>
      </c>
      <c r="AA1048" t="s">
        <v>2393</v>
      </c>
      <c r="AB1048" t="str">
        <f>+IF(W1048="","-",IF(W1048="UNICO","CENSO","MUESTRA"))</f>
        <v>MUESTRA</v>
      </c>
      <c r="AC1048" t="s">
        <v>2397</v>
      </c>
      <c r="AD1048" t="s">
        <v>2550</v>
      </c>
    </row>
    <row r="1049" spans="1:30" x14ac:dyDescent="0.25">
      <c r="A1049" s="5" t="str">
        <f t="shared" si="16"/>
        <v>R 1 - D 113 - 451 - 1202</v>
      </c>
      <c r="B1049" s="23" t="s">
        <v>2347</v>
      </c>
      <c r="C1049" t="s">
        <v>19</v>
      </c>
      <c r="D1049" t="s">
        <v>181</v>
      </c>
      <c r="E1049" t="s">
        <v>1843</v>
      </c>
      <c r="F1049" t="s">
        <v>134</v>
      </c>
      <c r="G1049" t="s">
        <v>134</v>
      </c>
      <c r="H1049" t="s">
        <v>2832</v>
      </c>
      <c r="I1049" t="s">
        <v>20</v>
      </c>
      <c r="J1049" t="s">
        <v>2349</v>
      </c>
      <c r="K1049" t="s">
        <v>21</v>
      </c>
      <c r="M1049" t="s">
        <v>2162</v>
      </c>
      <c r="N1049" t="s">
        <v>22</v>
      </c>
      <c r="O1049" t="s">
        <v>23</v>
      </c>
      <c r="P1049" t="s">
        <v>26</v>
      </c>
      <c r="Q1049" t="s">
        <v>2348</v>
      </c>
      <c r="R1049" s="13">
        <v>26</v>
      </c>
      <c r="S1049" s="13">
        <v>2</v>
      </c>
      <c r="T1049" s="21">
        <v>1</v>
      </c>
      <c r="V1049" t="s">
        <v>2154</v>
      </c>
      <c r="W1049" t="s">
        <v>17586</v>
      </c>
      <c r="X1049" s="20" t="str">
        <f>+IF(V1049="","-",CONCATENATE(V1049,"_",W1049))</f>
        <v>FINES_R01</v>
      </c>
      <c r="Y1049" s="59">
        <v>0.74892425537109375</v>
      </c>
      <c r="Z1049" t="s">
        <v>134</v>
      </c>
      <c r="AA1049" t="s">
        <v>2393</v>
      </c>
      <c r="AB1049" t="str">
        <f>+IF(W1049="","-",IF(W1049="UNICO","CENSO","MUESTRA"))</f>
        <v>MUESTRA</v>
      </c>
      <c r="AC1049" t="s">
        <v>2398</v>
      </c>
      <c r="AD1049" t="s">
        <v>2833</v>
      </c>
    </row>
    <row r="1050" spans="1:30" x14ac:dyDescent="0.25">
      <c r="A1050" s="5" t="str">
        <f t="shared" si="16"/>
        <v>R 1 - D 113 - 451 - 3167</v>
      </c>
      <c r="B1050" s="23" t="s">
        <v>2347</v>
      </c>
      <c r="C1050" t="s">
        <v>19</v>
      </c>
      <c r="D1050" t="s">
        <v>181</v>
      </c>
      <c r="E1050" t="s">
        <v>1843</v>
      </c>
      <c r="F1050" t="s">
        <v>134</v>
      </c>
      <c r="G1050" t="s">
        <v>134</v>
      </c>
      <c r="H1050" t="s">
        <v>2794</v>
      </c>
      <c r="I1050" t="s">
        <v>20</v>
      </c>
      <c r="J1050" t="s">
        <v>2349</v>
      </c>
      <c r="K1050" t="s">
        <v>21</v>
      </c>
      <c r="M1050" t="s">
        <v>2795</v>
      </c>
      <c r="N1050" t="s">
        <v>22</v>
      </c>
      <c r="O1050" t="s">
        <v>23</v>
      </c>
      <c r="P1050" t="s">
        <v>26</v>
      </c>
      <c r="Q1050" t="s">
        <v>2348</v>
      </c>
      <c r="R1050" s="13">
        <v>23</v>
      </c>
      <c r="S1050" s="13">
        <v>1</v>
      </c>
      <c r="T1050" s="21">
        <v>1</v>
      </c>
      <c r="V1050" t="s">
        <v>2154</v>
      </c>
      <c r="W1050" t="s">
        <v>17586</v>
      </c>
      <c r="X1050" s="20" t="str">
        <f>+IF(V1050="","-",CONCATENATE(V1050,"_",W1050))</f>
        <v>FINES_R01</v>
      </c>
      <c r="Y1050" s="59">
        <v>0.75475841760635376</v>
      </c>
      <c r="Z1050" t="s">
        <v>134</v>
      </c>
      <c r="AA1050" t="s">
        <v>2393</v>
      </c>
      <c r="AB1050" t="str">
        <f>+IF(W1050="","-",IF(W1050="UNICO","CENSO","MUESTRA"))</f>
        <v>MUESTRA</v>
      </c>
      <c r="AC1050" t="s">
        <v>2397</v>
      </c>
      <c r="AD1050" t="s">
        <v>2796</v>
      </c>
    </row>
    <row r="1051" spans="1:30" x14ac:dyDescent="0.25">
      <c r="A1051" s="5" t="str">
        <f t="shared" si="16"/>
        <v>R 1 - D 113 - 452 - 3167</v>
      </c>
      <c r="B1051" s="23" t="s">
        <v>2347</v>
      </c>
      <c r="C1051" t="s">
        <v>19</v>
      </c>
      <c r="D1051" t="s">
        <v>181</v>
      </c>
      <c r="E1051" t="s">
        <v>1843</v>
      </c>
      <c r="F1051" t="s">
        <v>134</v>
      </c>
      <c r="G1051" t="s">
        <v>134</v>
      </c>
      <c r="H1051" t="s">
        <v>2810</v>
      </c>
      <c r="I1051" t="s">
        <v>20</v>
      </c>
      <c r="J1051" t="s">
        <v>2349</v>
      </c>
      <c r="K1051" t="s">
        <v>21</v>
      </c>
      <c r="M1051" t="s">
        <v>2795</v>
      </c>
      <c r="N1051" t="s">
        <v>22</v>
      </c>
      <c r="O1051" t="s">
        <v>23</v>
      </c>
      <c r="P1051" t="s">
        <v>26</v>
      </c>
      <c r="Q1051" t="s">
        <v>2348</v>
      </c>
      <c r="R1051" s="13">
        <v>14</v>
      </c>
      <c r="S1051" s="13">
        <v>1</v>
      </c>
      <c r="T1051" s="21">
        <v>1</v>
      </c>
      <c r="V1051" t="s">
        <v>2154</v>
      </c>
      <c r="W1051" t="s">
        <v>17586</v>
      </c>
      <c r="X1051" s="20" t="str">
        <f>+IF(V1051="","-",CONCATENATE(V1051,"_",W1051))</f>
        <v>FINES_R01</v>
      </c>
      <c r="Y1051" s="59">
        <v>0.75475841760635376</v>
      </c>
      <c r="Z1051" t="s">
        <v>134</v>
      </c>
      <c r="AA1051" t="s">
        <v>2393</v>
      </c>
      <c r="AB1051" t="str">
        <f>+IF(W1051="","-",IF(W1051="UNICO","CENSO","MUESTRA"))</f>
        <v>MUESTRA</v>
      </c>
      <c r="AC1051" t="s">
        <v>2398</v>
      </c>
      <c r="AD1051" t="s">
        <v>2796</v>
      </c>
    </row>
    <row r="1052" spans="1:30" x14ac:dyDescent="0.25">
      <c r="A1052" s="5" t="str">
        <f t="shared" si="16"/>
        <v>R 1 - D 114 - 452 - 2968</v>
      </c>
      <c r="B1052" s="23" t="s">
        <v>2347</v>
      </c>
      <c r="C1052" t="s">
        <v>19</v>
      </c>
      <c r="D1052" t="s">
        <v>311</v>
      </c>
      <c r="E1052" t="s">
        <v>1857</v>
      </c>
      <c r="F1052" t="s">
        <v>134</v>
      </c>
      <c r="G1052" t="s">
        <v>134</v>
      </c>
      <c r="H1052" t="s">
        <v>2888</v>
      </c>
      <c r="I1052" t="s">
        <v>20</v>
      </c>
      <c r="J1052" t="s">
        <v>2349</v>
      </c>
      <c r="K1052" t="s">
        <v>21</v>
      </c>
      <c r="M1052" t="s">
        <v>2889</v>
      </c>
      <c r="N1052" t="s">
        <v>22</v>
      </c>
      <c r="O1052" t="s">
        <v>23</v>
      </c>
      <c r="P1052" t="s">
        <v>26</v>
      </c>
      <c r="Q1052" t="s">
        <v>2348</v>
      </c>
      <c r="R1052" s="13">
        <v>16</v>
      </c>
      <c r="S1052" s="13">
        <v>1</v>
      </c>
      <c r="T1052" s="21">
        <v>1</v>
      </c>
      <c r="V1052" t="s">
        <v>2154</v>
      </c>
      <c r="W1052" t="s">
        <v>17586</v>
      </c>
      <c r="X1052" s="20" t="str">
        <f>+IF(V1052="","-",CONCATENATE(V1052,"_",W1052))</f>
        <v>FINES_R01</v>
      </c>
      <c r="Y1052" s="59">
        <v>0.75645434856414795</v>
      </c>
      <c r="Z1052" t="s">
        <v>134</v>
      </c>
      <c r="AA1052" t="s">
        <v>2393</v>
      </c>
      <c r="AB1052" t="str">
        <f>+IF(W1052="","-",IF(W1052="UNICO","CENSO","MUESTRA"))</f>
        <v>MUESTRA</v>
      </c>
      <c r="AC1052" t="s">
        <v>2398</v>
      </c>
      <c r="AD1052" t="s">
        <v>2890</v>
      </c>
    </row>
    <row r="1053" spans="1:30" x14ac:dyDescent="0.25">
      <c r="A1053" s="5" t="str">
        <f t="shared" si="16"/>
        <v>R 1 - D 113 - 451 - 1213</v>
      </c>
      <c r="B1053" s="23" t="s">
        <v>2347</v>
      </c>
      <c r="C1053" t="s">
        <v>19</v>
      </c>
      <c r="D1053" t="s">
        <v>181</v>
      </c>
      <c r="E1053" t="s">
        <v>1843</v>
      </c>
      <c r="F1053" t="s">
        <v>134</v>
      </c>
      <c r="G1053" t="s">
        <v>134</v>
      </c>
      <c r="H1053" t="s">
        <v>2790</v>
      </c>
      <c r="I1053" t="s">
        <v>20</v>
      </c>
      <c r="J1053" t="s">
        <v>2349</v>
      </c>
      <c r="K1053" t="s">
        <v>21</v>
      </c>
      <c r="M1053" t="s">
        <v>2791</v>
      </c>
      <c r="N1053" t="s">
        <v>22</v>
      </c>
      <c r="O1053" t="s">
        <v>23</v>
      </c>
      <c r="P1053" t="s">
        <v>26</v>
      </c>
      <c r="Q1053" t="s">
        <v>2348</v>
      </c>
      <c r="R1053" s="13">
        <v>19</v>
      </c>
      <c r="S1053" s="13">
        <v>1</v>
      </c>
      <c r="T1053" s="21">
        <v>1</v>
      </c>
      <c r="V1053" t="s">
        <v>2154</v>
      </c>
      <c r="W1053" t="s">
        <v>17586</v>
      </c>
      <c r="X1053" s="20" t="str">
        <f>+IF(V1053="","-",CONCATENATE(V1053,"_",W1053))</f>
        <v>FINES_R01</v>
      </c>
      <c r="Y1053" s="59">
        <v>0.77236747741699219</v>
      </c>
      <c r="Z1053" t="s">
        <v>134</v>
      </c>
      <c r="AA1053" t="s">
        <v>2393</v>
      </c>
      <c r="AB1053" t="str">
        <f>+IF(W1053="","-",IF(W1053="UNICO","CENSO","MUESTRA"))</f>
        <v>MUESTRA</v>
      </c>
      <c r="AC1053" t="s">
        <v>2398</v>
      </c>
      <c r="AD1053" t="s">
        <v>2792</v>
      </c>
    </row>
    <row r="1054" spans="1:30" x14ac:dyDescent="0.25">
      <c r="A1054" s="5" t="str">
        <f t="shared" si="16"/>
        <v>R 1 - D 1 - 466 - 0997</v>
      </c>
      <c r="B1054" s="23" t="s">
        <v>2347</v>
      </c>
      <c r="C1054" t="s">
        <v>19</v>
      </c>
      <c r="D1054" t="s">
        <v>17</v>
      </c>
      <c r="E1054" t="s">
        <v>18</v>
      </c>
      <c r="F1054" t="s">
        <v>134</v>
      </c>
      <c r="G1054" t="s">
        <v>134</v>
      </c>
      <c r="H1054" t="s">
        <v>2561</v>
      </c>
      <c r="I1054" t="s">
        <v>20</v>
      </c>
      <c r="J1054" t="s">
        <v>2349</v>
      </c>
      <c r="K1054" t="s">
        <v>21</v>
      </c>
      <c r="M1054" t="s">
        <v>2168</v>
      </c>
      <c r="N1054" t="s">
        <v>22</v>
      </c>
      <c r="O1054" t="s">
        <v>23</v>
      </c>
      <c r="P1054" t="s">
        <v>26</v>
      </c>
      <c r="Q1054" t="s">
        <v>2348</v>
      </c>
      <c r="R1054" s="13">
        <v>34</v>
      </c>
      <c r="S1054" s="13">
        <v>2</v>
      </c>
      <c r="T1054" s="21">
        <v>1</v>
      </c>
      <c r="V1054" t="s">
        <v>2154</v>
      </c>
      <c r="W1054" t="s">
        <v>17586</v>
      </c>
      <c r="X1054" s="20" t="str">
        <f>+IF(V1054="","-",CONCATENATE(V1054,"_",W1054))</f>
        <v>FINES_R01</v>
      </c>
      <c r="Y1054" s="59">
        <v>0.77416527271270752</v>
      </c>
      <c r="Z1054" t="s">
        <v>134</v>
      </c>
      <c r="AA1054" t="s">
        <v>2393</v>
      </c>
      <c r="AB1054" t="str">
        <f>+IF(W1054="","-",IF(W1054="UNICO","CENSO","MUESTRA"))</f>
        <v>MUESTRA</v>
      </c>
      <c r="AC1054" t="s">
        <v>2398</v>
      </c>
      <c r="AD1054" t="s">
        <v>2562</v>
      </c>
    </row>
    <row r="1055" spans="1:30" x14ac:dyDescent="0.25">
      <c r="A1055" s="5" t="str">
        <f t="shared" si="16"/>
        <v>R 1 - D 1 - 453 - 1241</v>
      </c>
      <c r="B1055" s="23" t="s">
        <v>2347</v>
      </c>
      <c r="C1055" t="s">
        <v>19</v>
      </c>
      <c r="D1055" t="s">
        <v>17</v>
      </c>
      <c r="E1055" t="s">
        <v>18</v>
      </c>
      <c r="F1055" t="s">
        <v>134</v>
      </c>
      <c r="G1055" t="s">
        <v>134</v>
      </c>
      <c r="H1055" t="s">
        <v>2480</v>
      </c>
      <c r="I1055" t="s">
        <v>20</v>
      </c>
      <c r="J1055" t="s">
        <v>2349</v>
      </c>
      <c r="K1055" t="s">
        <v>21</v>
      </c>
      <c r="M1055" t="s">
        <v>2481</v>
      </c>
      <c r="N1055" t="s">
        <v>22</v>
      </c>
      <c r="O1055" t="s">
        <v>23</v>
      </c>
      <c r="P1055" t="s">
        <v>26</v>
      </c>
      <c r="Q1055" t="s">
        <v>2348</v>
      </c>
      <c r="R1055" s="13">
        <v>24</v>
      </c>
      <c r="S1055" s="13">
        <v>2</v>
      </c>
      <c r="T1055" s="21">
        <v>1</v>
      </c>
      <c r="V1055" t="s">
        <v>2154</v>
      </c>
      <c r="W1055" t="s">
        <v>17586</v>
      </c>
      <c r="X1055" s="20" t="str">
        <f>+IF(V1055="","-",CONCATENATE(V1055,"_",W1055))</f>
        <v>FINES_R01</v>
      </c>
      <c r="Y1055" s="59">
        <v>0.77565646171569824</v>
      </c>
      <c r="Z1055" t="s">
        <v>134</v>
      </c>
      <c r="AA1055" t="s">
        <v>2393</v>
      </c>
      <c r="AB1055" t="str">
        <f>+IF(W1055="","-",IF(W1055="UNICO","CENSO","MUESTRA"))</f>
        <v>MUESTRA</v>
      </c>
      <c r="AC1055" t="s">
        <v>2397</v>
      </c>
      <c r="AD1055" t="s">
        <v>2482</v>
      </c>
    </row>
    <row r="1056" spans="1:30" x14ac:dyDescent="0.25">
      <c r="A1056" s="5" t="str">
        <f t="shared" si="16"/>
        <v>R 1 - D 1 - 467 - 0778</v>
      </c>
      <c r="B1056" s="23" t="s">
        <v>2347</v>
      </c>
      <c r="C1056" t="s">
        <v>19</v>
      </c>
      <c r="D1056" t="s">
        <v>17</v>
      </c>
      <c r="E1056" t="s">
        <v>18</v>
      </c>
      <c r="F1056" t="s">
        <v>134</v>
      </c>
      <c r="G1056" t="s">
        <v>134</v>
      </c>
      <c r="H1056" t="s">
        <v>2517</v>
      </c>
      <c r="I1056" t="s">
        <v>20</v>
      </c>
      <c r="J1056" t="s">
        <v>2349</v>
      </c>
      <c r="K1056" t="s">
        <v>21</v>
      </c>
      <c r="M1056" t="s">
        <v>2518</v>
      </c>
      <c r="N1056" t="s">
        <v>22</v>
      </c>
      <c r="O1056" t="s">
        <v>23</v>
      </c>
      <c r="P1056" t="s">
        <v>26</v>
      </c>
      <c r="Q1056" t="s">
        <v>2348</v>
      </c>
      <c r="R1056" s="13">
        <v>32</v>
      </c>
      <c r="S1056" s="13">
        <v>2</v>
      </c>
      <c r="T1056" s="21">
        <v>1</v>
      </c>
      <c r="V1056" t="s">
        <v>2154</v>
      </c>
      <c r="W1056" t="s">
        <v>17586</v>
      </c>
      <c r="X1056" s="20" t="str">
        <f>+IF(V1056="","-",CONCATENATE(V1056,"_",W1056))</f>
        <v>FINES_R01</v>
      </c>
      <c r="Y1056" s="59">
        <v>0.78791838884353638</v>
      </c>
      <c r="Z1056" t="s">
        <v>134</v>
      </c>
      <c r="AA1056" t="s">
        <v>2393</v>
      </c>
      <c r="AB1056" t="str">
        <f>+IF(W1056="","-",IF(W1056="UNICO","CENSO","MUESTRA"))</f>
        <v>MUESTRA</v>
      </c>
      <c r="AC1056" t="s">
        <v>2397</v>
      </c>
      <c r="AD1056" t="s">
        <v>2519</v>
      </c>
    </row>
    <row r="1057" spans="1:30" x14ac:dyDescent="0.25">
      <c r="A1057" s="5" t="str">
        <f t="shared" si="16"/>
        <v>R 1 - D 1 - 462 - 0732</v>
      </c>
      <c r="B1057" s="23" t="s">
        <v>2347</v>
      </c>
      <c r="C1057" t="s">
        <v>19</v>
      </c>
      <c r="D1057" t="s">
        <v>17</v>
      </c>
      <c r="E1057" t="s">
        <v>18</v>
      </c>
      <c r="F1057" t="s">
        <v>134</v>
      </c>
      <c r="G1057" t="s">
        <v>134</v>
      </c>
      <c r="H1057" t="s">
        <v>2650</v>
      </c>
      <c r="I1057" t="s">
        <v>20</v>
      </c>
      <c r="J1057" t="s">
        <v>2349</v>
      </c>
      <c r="K1057" t="s">
        <v>21</v>
      </c>
      <c r="M1057" t="s">
        <v>2651</v>
      </c>
      <c r="N1057" t="s">
        <v>22</v>
      </c>
      <c r="O1057" t="s">
        <v>23</v>
      </c>
      <c r="P1057" t="s">
        <v>26</v>
      </c>
      <c r="Q1057" t="s">
        <v>2348</v>
      </c>
      <c r="R1057" s="13">
        <v>13</v>
      </c>
      <c r="S1057" s="13">
        <v>1</v>
      </c>
      <c r="T1057" s="21">
        <v>1</v>
      </c>
      <c r="V1057" t="s">
        <v>2154</v>
      </c>
      <c r="W1057" t="s">
        <v>17586</v>
      </c>
      <c r="X1057" s="20" t="str">
        <f>+IF(V1057="","-",CONCATENATE(V1057,"_",W1057))</f>
        <v>FINES_R01</v>
      </c>
      <c r="Y1057" s="59">
        <v>0.80020046234130859</v>
      </c>
      <c r="Z1057" t="s">
        <v>134</v>
      </c>
      <c r="AA1057" t="s">
        <v>2393</v>
      </c>
      <c r="AB1057" t="str">
        <f>+IF(W1057="","-",IF(W1057="UNICO","CENSO","MUESTRA"))</f>
        <v>MUESTRA</v>
      </c>
      <c r="AC1057" t="s">
        <v>2397</v>
      </c>
      <c r="AD1057" t="s">
        <v>2652</v>
      </c>
    </row>
    <row r="1058" spans="1:30" x14ac:dyDescent="0.25">
      <c r="A1058" s="5" t="str">
        <f t="shared" si="16"/>
        <v>R 1 - D 1 - 452 - 3103</v>
      </c>
      <c r="B1058" s="23" t="s">
        <v>2347</v>
      </c>
      <c r="C1058" t="s">
        <v>19</v>
      </c>
      <c r="D1058" t="s">
        <v>17</v>
      </c>
      <c r="E1058" t="s">
        <v>18</v>
      </c>
      <c r="F1058" t="s">
        <v>134</v>
      </c>
      <c r="G1058" t="s">
        <v>134</v>
      </c>
      <c r="H1058" t="s">
        <v>2416</v>
      </c>
      <c r="I1058" t="s">
        <v>20</v>
      </c>
      <c r="J1058" t="s">
        <v>2349</v>
      </c>
      <c r="K1058" t="s">
        <v>21</v>
      </c>
      <c r="M1058" t="s">
        <v>2417</v>
      </c>
      <c r="N1058" t="s">
        <v>22</v>
      </c>
      <c r="O1058" t="s">
        <v>23</v>
      </c>
      <c r="P1058" t="s">
        <v>26</v>
      </c>
      <c r="Q1058" t="s">
        <v>2348</v>
      </c>
      <c r="R1058" s="13">
        <v>10</v>
      </c>
      <c r="S1058" s="13">
        <v>1</v>
      </c>
      <c r="T1058" s="21">
        <v>1</v>
      </c>
      <c r="V1058" t="s">
        <v>2154</v>
      </c>
      <c r="W1058" t="s">
        <v>17586</v>
      </c>
      <c r="X1058" s="20" t="str">
        <f>+IF(V1058="","-",CONCATENATE(V1058,"_",W1058))</f>
        <v>FINES_R01</v>
      </c>
      <c r="Y1058" s="59">
        <v>0.80059266090393066</v>
      </c>
      <c r="Z1058" t="s">
        <v>134</v>
      </c>
      <c r="AA1058" t="s">
        <v>2393</v>
      </c>
      <c r="AB1058" t="str">
        <f>+IF(W1058="","-",IF(W1058="UNICO","CENSO","MUESTRA"))</f>
        <v>MUESTRA</v>
      </c>
      <c r="AC1058" t="s">
        <v>2398</v>
      </c>
      <c r="AD1058" t="s">
        <v>2418</v>
      </c>
    </row>
    <row r="1059" spans="1:30" x14ac:dyDescent="0.25">
      <c r="A1059" s="5" t="str">
        <f t="shared" si="16"/>
        <v>R 1 - D 1 - 453 - 1239</v>
      </c>
      <c r="B1059" s="23" t="s">
        <v>2347</v>
      </c>
      <c r="C1059" t="s">
        <v>19</v>
      </c>
      <c r="D1059" t="s">
        <v>17</v>
      </c>
      <c r="E1059" t="s">
        <v>18</v>
      </c>
      <c r="F1059" t="s">
        <v>134</v>
      </c>
      <c r="G1059" t="s">
        <v>134</v>
      </c>
      <c r="H1059" t="s">
        <v>2521</v>
      </c>
      <c r="I1059" t="s">
        <v>20</v>
      </c>
      <c r="J1059" t="s">
        <v>2349</v>
      </c>
      <c r="K1059" t="s">
        <v>21</v>
      </c>
      <c r="M1059" t="s">
        <v>2522</v>
      </c>
      <c r="N1059" t="s">
        <v>22</v>
      </c>
      <c r="O1059" t="s">
        <v>23</v>
      </c>
      <c r="P1059" t="s">
        <v>26</v>
      </c>
      <c r="Q1059" t="s">
        <v>2348</v>
      </c>
      <c r="R1059" s="13">
        <v>30</v>
      </c>
      <c r="S1059" s="13">
        <v>1</v>
      </c>
      <c r="T1059" s="21">
        <v>1</v>
      </c>
      <c r="V1059" t="s">
        <v>2154</v>
      </c>
      <c r="W1059" t="s">
        <v>17586</v>
      </c>
      <c r="X1059" s="20" t="str">
        <f>+IF(V1059="","-",CONCATENATE(V1059,"_",W1059))</f>
        <v>FINES_R01</v>
      </c>
      <c r="Y1059" s="59">
        <v>0.81355589628219604</v>
      </c>
      <c r="Z1059" t="s">
        <v>134</v>
      </c>
      <c r="AA1059" t="s">
        <v>2393</v>
      </c>
      <c r="AB1059" t="str">
        <f>+IF(W1059="","-",IF(W1059="UNICO","CENSO","MUESTRA"))</f>
        <v>MUESTRA</v>
      </c>
      <c r="AC1059" t="s">
        <v>2397</v>
      </c>
      <c r="AD1059" t="s">
        <v>2523</v>
      </c>
    </row>
    <row r="1060" spans="1:30" x14ac:dyDescent="0.25">
      <c r="A1060" s="5" t="str">
        <f t="shared" si="16"/>
        <v>R 1 - D 1 - 460 - 1085</v>
      </c>
      <c r="B1060" s="23" t="s">
        <v>2347</v>
      </c>
      <c r="C1060" t="s">
        <v>19</v>
      </c>
      <c r="D1060" t="s">
        <v>17</v>
      </c>
      <c r="E1060" t="s">
        <v>18</v>
      </c>
      <c r="F1060" t="s">
        <v>134</v>
      </c>
      <c r="G1060" t="s">
        <v>134</v>
      </c>
      <c r="H1060" t="s">
        <v>2471</v>
      </c>
      <c r="I1060" t="s">
        <v>20</v>
      </c>
      <c r="J1060" t="s">
        <v>2349</v>
      </c>
      <c r="K1060" t="s">
        <v>21</v>
      </c>
      <c r="M1060" t="s">
        <v>2472</v>
      </c>
      <c r="N1060" t="s">
        <v>22</v>
      </c>
      <c r="O1060" t="s">
        <v>23</v>
      </c>
      <c r="P1060" t="s">
        <v>26</v>
      </c>
      <c r="Q1060" t="s">
        <v>2348</v>
      </c>
      <c r="R1060" s="13">
        <v>17</v>
      </c>
      <c r="S1060" s="13">
        <v>1</v>
      </c>
      <c r="T1060" s="21">
        <v>1</v>
      </c>
      <c r="V1060" t="s">
        <v>2154</v>
      </c>
      <c r="W1060" t="s">
        <v>17586</v>
      </c>
      <c r="X1060" s="20" t="str">
        <f>+IF(V1060="","-",CONCATENATE(V1060,"_",W1060))</f>
        <v>FINES_R01</v>
      </c>
      <c r="Y1060" s="59">
        <v>0.82374316453933716</v>
      </c>
      <c r="Z1060" t="s">
        <v>134</v>
      </c>
      <c r="AA1060" t="s">
        <v>2393</v>
      </c>
      <c r="AB1060" t="str">
        <f>+IF(W1060="","-",IF(W1060="UNICO","CENSO","MUESTRA"))</f>
        <v>MUESTRA</v>
      </c>
      <c r="AC1060" t="s">
        <v>2398</v>
      </c>
      <c r="AD1060" t="s">
        <v>2473</v>
      </c>
    </row>
    <row r="1061" spans="1:30" x14ac:dyDescent="0.25">
      <c r="A1061" s="5" t="str">
        <f t="shared" si="16"/>
        <v>R 1 - D 1 - 460 - 3964</v>
      </c>
      <c r="B1061" s="23" t="s">
        <v>2347</v>
      </c>
      <c r="C1061" t="s">
        <v>19</v>
      </c>
      <c r="D1061" t="s">
        <v>17</v>
      </c>
      <c r="E1061" t="s">
        <v>18</v>
      </c>
      <c r="F1061" t="s">
        <v>134</v>
      </c>
      <c r="G1061" t="s">
        <v>134</v>
      </c>
      <c r="H1061" t="s">
        <v>2622</v>
      </c>
      <c r="I1061" t="s">
        <v>20</v>
      </c>
      <c r="J1061" t="s">
        <v>2349</v>
      </c>
      <c r="K1061" t="s">
        <v>21</v>
      </c>
      <c r="M1061" t="s">
        <v>2623</v>
      </c>
      <c r="N1061" t="s">
        <v>22</v>
      </c>
      <c r="O1061" t="s">
        <v>23</v>
      </c>
      <c r="P1061" t="s">
        <v>26</v>
      </c>
      <c r="Q1061" t="s">
        <v>2348</v>
      </c>
      <c r="R1061" s="13">
        <v>18</v>
      </c>
      <c r="S1061" s="13">
        <v>1</v>
      </c>
      <c r="T1061" s="21">
        <v>1</v>
      </c>
      <c r="V1061" t="s">
        <v>2154</v>
      </c>
      <c r="W1061" t="s">
        <v>17586</v>
      </c>
      <c r="X1061" s="20" t="str">
        <f>+IF(V1061="","-",CONCATENATE(V1061,"_",W1061))</f>
        <v>FINES_R01</v>
      </c>
      <c r="Y1061" s="59">
        <v>0.84052932262420654</v>
      </c>
      <c r="Z1061" t="s">
        <v>134</v>
      </c>
      <c r="AA1061" t="s">
        <v>2393</v>
      </c>
      <c r="AB1061" t="str">
        <f>+IF(W1061="","-",IF(W1061="UNICO","CENSO","MUESTRA"))</f>
        <v>MUESTRA</v>
      </c>
      <c r="AC1061" t="s">
        <v>2398</v>
      </c>
      <c r="AD1061" t="s">
        <v>2624</v>
      </c>
    </row>
    <row r="1062" spans="1:30" x14ac:dyDescent="0.25">
      <c r="A1062" s="5" t="str">
        <f t="shared" si="16"/>
        <v>R 1 - D 1 - 460 - 0798</v>
      </c>
      <c r="B1062" s="23" t="s">
        <v>2347</v>
      </c>
      <c r="C1062" t="s">
        <v>19</v>
      </c>
      <c r="D1062" t="s">
        <v>17</v>
      </c>
      <c r="E1062" t="s">
        <v>18</v>
      </c>
      <c r="F1062" t="s">
        <v>134</v>
      </c>
      <c r="G1062" t="s">
        <v>134</v>
      </c>
      <c r="H1062" t="s">
        <v>10782</v>
      </c>
      <c r="I1062" t="s">
        <v>20</v>
      </c>
      <c r="J1062" t="s">
        <v>2349</v>
      </c>
      <c r="K1062" t="s">
        <v>21</v>
      </c>
      <c r="M1062" t="s">
        <v>10783</v>
      </c>
      <c r="N1062" t="s">
        <v>22</v>
      </c>
      <c r="O1062" t="s">
        <v>23</v>
      </c>
      <c r="P1062" t="s">
        <v>26</v>
      </c>
      <c r="Q1062" t="s">
        <v>2348</v>
      </c>
      <c r="R1062" s="13">
        <v>38</v>
      </c>
      <c r="S1062" s="13">
        <v>1</v>
      </c>
      <c r="T1062" s="21">
        <v>1</v>
      </c>
      <c r="V1062" t="s">
        <v>2154</v>
      </c>
      <c r="W1062" t="s">
        <v>17586</v>
      </c>
      <c r="X1062" s="20" t="str">
        <f>+IF(V1062="","-",CONCATENATE(V1062,"_",W1062))</f>
        <v>FINES_R01</v>
      </c>
      <c r="Y1062" s="59">
        <v>0.84451830387115479</v>
      </c>
      <c r="Z1062" t="s">
        <v>134</v>
      </c>
      <c r="AA1062" t="s">
        <v>2393</v>
      </c>
      <c r="AB1062" t="str">
        <f>+IF(W1062="","-",IF(W1062="UNICO","CENSO","MUESTRA"))</f>
        <v>MUESTRA</v>
      </c>
      <c r="AC1062" t="s">
        <v>2397</v>
      </c>
      <c r="AD1062" t="s">
        <v>10784</v>
      </c>
    </row>
    <row r="1063" spans="1:30" x14ac:dyDescent="0.25">
      <c r="A1063" s="5" t="str">
        <f t="shared" si="16"/>
        <v>R 1 - D 114 - 452 - 4405</v>
      </c>
      <c r="B1063" s="23" t="s">
        <v>2347</v>
      </c>
      <c r="C1063" t="s">
        <v>19</v>
      </c>
      <c r="D1063" t="s">
        <v>311</v>
      </c>
      <c r="E1063" t="s">
        <v>1857</v>
      </c>
      <c r="F1063" t="s">
        <v>134</v>
      </c>
      <c r="G1063" t="s">
        <v>134</v>
      </c>
      <c r="H1063" t="s">
        <v>2943</v>
      </c>
      <c r="I1063" t="s">
        <v>20</v>
      </c>
      <c r="J1063" t="s">
        <v>2349</v>
      </c>
      <c r="K1063" t="s">
        <v>21</v>
      </c>
      <c r="M1063" t="s">
        <v>2944</v>
      </c>
      <c r="N1063" t="s">
        <v>22</v>
      </c>
      <c r="O1063" t="s">
        <v>23</v>
      </c>
      <c r="P1063" t="s">
        <v>26</v>
      </c>
      <c r="Q1063" t="s">
        <v>2348</v>
      </c>
      <c r="R1063" s="13">
        <v>20</v>
      </c>
      <c r="S1063" s="13">
        <v>1</v>
      </c>
      <c r="T1063" s="21">
        <v>1</v>
      </c>
      <c r="V1063" t="s">
        <v>2154</v>
      </c>
      <c r="W1063" t="s">
        <v>17586</v>
      </c>
      <c r="X1063" s="20" t="str">
        <f>+IF(V1063="","-",CONCATENATE(V1063,"_",W1063))</f>
        <v>FINES_R01</v>
      </c>
      <c r="Y1063" s="59">
        <v>0.84721577167510986</v>
      </c>
      <c r="Z1063" t="s">
        <v>134</v>
      </c>
      <c r="AA1063" t="s">
        <v>2393</v>
      </c>
      <c r="AB1063" t="str">
        <f>+IF(W1063="","-",IF(W1063="UNICO","CENSO","MUESTRA"))</f>
        <v>MUESTRA</v>
      </c>
      <c r="AC1063" t="s">
        <v>2398</v>
      </c>
      <c r="AD1063" t="s">
        <v>2945</v>
      </c>
    </row>
    <row r="1064" spans="1:30" x14ac:dyDescent="0.25">
      <c r="A1064" s="5" t="str">
        <f t="shared" si="16"/>
        <v>R 1 - D 1 - 467 - 0799</v>
      </c>
      <c r="B1064" s="23" t="s">
        <v>2347</v>
      </c>
      <c r="C1064" t="s">
        <v>19</v>
      </c>
      <c r="D1064" t="s">
        <v>17</v>
      </c>
      <c r="E1064" t="s">
        <v>18</v>
      </c>
      <c r="F1064" t="s">
        <v>134</v>
      </c>
      <c r="G1064" t="s">
        <v>134</v>
      </c>
      <c r="H1064" t="s">
        <v>2693</v>
      </c>
      <c r="I1064" t="s">
        <v>20</v>
      </c>
      <c r="J1064" t="s">
        <v>2349</v>
      </c>
      <c r="K1064" t="s">
        <v>21</v>
      </c>
      <c r="M1064" t="s">
        <v>2694</v>
      </c>
      <c r="N1064" t="s">
        <v>22</v>
      </c>
      <c r="O1064" t="s">
        <v>23</v>
      </c>
      <c r="P1064" t="s">
        <v>26</v>
      </c>
      <c r="Q1064" t="s">
        <v>2348</v>
      </c>
      <c r="R1064" s="13">
        <v>7</v>
      </c>
      <c r="S1064" s="13">
        <v>1</v>
      </c>
      <c r="T1064" s="21">
        <v>1</v>
      </c>
      <c r="V1064" t="s">
        <v>2154</v>
      </c>
      <c r="W1064" t="s">
        <v>17586</v>
      </c>
      <c r="X1064" s="20" t="str">
        <f>+IF(V1064="","-",CONCATENATE(V1064,"_",W1064))</f>
        <v>FINES_R01</v>
      </c>
      <c r="Y1064" s="59">
        <v>0.86756372451782227</v>
      </c>
      <c r="Z1064" t="s">
        <v>134</v>
      </c>
      <c r="AA1064" t="s">
        <v>2393</v>
      </c>
      <c r="AB1064" t="str">
        <f>+IF(W1064="","-",IF(W1064="UNICO","CENSO","MUESTRA"))</f>
        <v>MUESTRA</v>
      </c>
      <c r="AC1064" t="s">
        <v>2398</v>
      </c>
      <c r="AD1064" t="s">
        <v>2695</v>
      </c>
    </row>
    <row r="1065" spans="1:30" x14ac:dyDescent="0.25">
      <c r="A1065" s="5" t="str">
        <f t="shared" si="16"/>
        <v>R 1 - D 1 - 460 - 0799</v>
      </c>
      <c r="B1065" s="23" t="s">
        <v>2347</v>
      </c>
      <c r="C1065" t="s">
        <v>19</v>
      </c>
      <c r="D1065" t="s">
        <v>17</v>
      </c>
      <c r="E1065" t="s">
        <v>18</v>
      </c>
      <c r="F1065" t="s">
        <v>134</v>
      </c>
      <c r="G1065" t="s">
        <v>134</v>
      </c>
      <c r="H1065" t="s">
        <v>10791</v>
      </c>
      <c r="I1065" t="s">
        <v>20</v>
      </c>
      <c r="J1065" t="s">
        <v>2349</v>
      </c>
      <c r="K1065" t="s">
        <v>21</v>
      </c>
      <c r="M1065" t="s">
        <v>2694</v>
      </c>
      <c r="N1065" t="s">
        <v>22</v>
      </c>
      <c r="O1065" t="s">
        <v>23</v>
      </c>
      <c r="P1065" t="s">
        <v>26</v>
      </c>
      <c r="Q1065" t="s">
        <v>2348</v>
      </c>
      <c r="R1065" s="13">
        <v>37</v>
      </c>
      <c r="S1065" s="13">
        <v>1</v>
      </c>
      <c r="T1065" s="21">
        <v>1</v>
      </c>
      <c r="V1065" t="s">
        <v>2154</v>
      </c>
      <c r="W1065" t="s">
        <v>17586</v>
      </c>
      <c r="X1065" s="20" t="str">
        <f>+IF(V1065="","-",CONCATENATE(V1065,"_",W1065))</f>
        <v>FINES_R01</v>
      </c>
      <c r="Y1065" s="59">
        <v>0.86756372451782227</v>
      </c>
      <c r="Z1065" t="s">
        <v>134</v>
      </c>
      <c r="AA1065" t="s">
        <v>2393</v>
      </c>
      <c r="AB1065" t="str">
        <f>+IF(W1065="","-",IF(W1065="UNICO","CENSO","MUESTRA"))</f>
        <v>MUESTRA</v>
      </c>
      <c r="AC1065" t="s">
        <v>2398</v>
      </c>
      <c r="AD1065" t="s">
        <v>2695</v>
      </c>
    </row>
    <row r="1066" spans="1:30" x14ac:dyDescent="0.25">
      <c r="A1066" s="5" t="str">
        <f t="shared" si="16"/>
        <v>R 1 - D 1 - 467 - 0797</v>
      </c>
      <c r="B1066" s="23" t="s">
        <v>2347</v>
      </c>
      <c r="C1066" t="s">
        <v>19</v>
      </c>
      <c r="D1066" t="s">
        <v>17</v>
      </c>
      <c r="E1066" t="s">
        <v>18</v>
      </c>
      <c r="F1066" t="s">
        <v>134</v>
      </c>
      <c r="G1066" t="s">
        <v>134</v>
      </c>
      <c r="H1066" t="s">
        <v>2537</v>
      </c>
      <c r="I1066" t="s">
        <v>20</v>
      </c>
      <c r="J1066" t="s">
        <v>2349</v>
      </c>
      <c r="K1066" t="s">
        <v>21</v>
      </c>
      <c r="M1066" t="s">
        <v>2538</v>
      </c>
      <c r="N1066" t="s">
        <v>22</v>
      </c>
      <c r="O1066" t="s">
        <v>23</v>
      </c>
      <c r="P1066" t="s">
        <v>26</v>
      </c>
      <c r="Q1066" t="s">
        <v>2348</v>
      </c>
      <c r="R1066" s="13">
        <v>16</v>
      </c>
      <c r="S1066" s="13">
        <v>1</v>
      </c>
      <c r="T1066" s="21">
        <v>1</v>
      </c>
      <c r="V1066" t="s">
        <v>2154</v>
      </c>
      <c r="W1066" t="s">
        <v>17586</v>
      </c>
      <c r="X1066" s="20" t="str">
        <f>+IF(V1066="","-",CONCATENATE(V1066,"_",W1066))</f>
        <v>FINES_R01</v>
      </c>
      <c r="Y1066" s="59">
        <v>0.89330106973648071</v>
      </c>
      <c r="Z1066" t="s">
        <v>134</v>
      </c>
      <c r="AA1066" t="s">
        <v>2393</v>
      </c>
      <c r="AB1066" t="str">
        <f>+IF(W1066="","-",IF(W1066="UNICO","CENSO","MUESTRA"))</f>
        <v>MUESTRA</v>
      </c>
      <c r="AC1066" t="s">
        <v>2398</v>
      </c>
      <c r="AD1066" t="s">
        <v>2539</v>
      </c>
    </row>
    <row r="1067" spans="1:30" x14ac:dyDescent="0.25">
      <c r="A1067" s="5" t="str">
        <f t="shared" si="16"/>
        <v>R 1 - D 1 - 460 - 1088</v>
      </c>
      <c r="B1067" s="23" t="s">
        <v>2347</v>
      </c>
      <c r="C1067" t="s">
        <v>19</v>
      </c>
      <c r="D1067" t="s">
        <v>17</v>
      </c>
      <c r="E1067" t="s">
        <v>18</v>
      </c>
      <c r="F1067" t="s">
        <v>134</v>
      </c>
      <c r="G1067" t="s">
        <v>134</v>
      </c>
      <c r="H1067" t="s">
        <v>2728</v>
      </c>
      <c r="I1067" t="s">
        <v>20</v>
      </c>
      <c r="J1067" t="s">
        <v>2349</v>
      </c>
      <c r="K1067" t="s">
        <v>21</v>
      </c>
      <c r="M1067" t="s">
        <v>2729</v>
      </c>
      <c r="N1067" t="s">
        <v>22</v>
      </c>
      <c r="O1067" t="s">
        <v>23</v>
      </c>
      <c r="P1067" t="s">
        <v>26</v>
      </c>
      <c r="Q1067" t="s">
        <v>2348</v>
      </c>
      <c r="R1067" s="13">
        <v>17</v>
      </c>
      <c r="S1067" s="13">
        <v>1</v>
      </c>
      <c r="T1067" s="21">
        <v>1</v>
      </c>
      <c r="V1067" t="s">
        <v>2154</v>
      </c>
      <c r="W1067" t="s">
        <v>17586</v>
      </c>
      <c r="X1067" s="20" t="str">
        <f>+IF(V1067="","-",CONCATENATE(V1067,"_",W1067))</f>
        <v>FINES_R01</v>
      </c>
      <c r="Y1067" s="59">
        <v>0.89514297246932983</v>
      </c>
      <c r="Z1067" t="s">
        <v>134</v>
      </c>
      <c r="AA1067" t="s">
        <v>2393</v>
      </c>
      <c r="AB1067" t="str">
        <f>+IF(W1067="","-",IF(W1067="UNICO","CENSO","MUESTRA"))</f>
        <v>MUESTRA</v>
      </c>
      <c r="AC1067" t="s">
        <v>2398</v>
      </c>
      <c r="AD1067" t="s">
        <v>2730</v>
      </c>
    </row>
    <row r="1068" spans="1:30" x14ac:dyDescent="0.25">
      <c r="A1068" s="5" t="str">
        <f t="shared" si="16"/>
        <v>R 1 - D 1 - 460 - 1707</v>
      </c>
      <c r="B1068" s="23" t="s">
        <v>2347</v>
      </c>
      <c r="C1068" t="s">
        <v>19</v>
      </c>
      <c r="D1068" t="s">
        <v>17</v>
      </c>
      <c r="E1068" t="s">
        <v>18</v>
      </c>
      <c r="F1068" t="s">
        <v>134</v>
      </c>
      <c r="G1068" t="s">
        <v>134</v>
      </c>
      <c r="H1068" t="s">
        <v>10819</v>
      </c>
      <c r="I1068" t="s">
        <v>20</v>
      </c>
      <c r="J1068" t="s">
        <v>2349</v>
      </c>
      <c r="K1068" t="s">
        <v>21</v>
      </c>
      <c r="M1068" t="s">
        <v>10820</v>
      </c>
      <c r="N1068" t="s">
        <v>22</v>
      </c>
      <c r="O1068" t="s">
        <v>23</v>
      </c>
      <c r="P1068" t="s">
        <v>26</v>
      </c>
      <c r="Q1068" t="s">
        <v>2348</v>
      </c>
      <c r="R1068" s="13">
        <v>26</v>
      </c>
      <c r="S1068" s="13">
        <v>1</v>
      </c>
      <c r="T1068" s="21">
        <v>1</v>
      </c>
      <c r="V1068" t="s">
        <v>2154</v>
      </c>
      <c r="W1068" t="s">
        <v>17586</v>
      </c>
      <c r="X1068" s="20" t="str">
        <f>+IF(V1068="","-",CONCATENATE(V1068,"_",W1068))</f>
        <v>FINES_R01</v>
      </c>
      <c r="Y1068" s="59">
        <v>0.89514297246932983</v>
      </c>
      <c r="Z1068" t="s">
        <v>134</v>
      </c>
      <c r="AA1068" t="s">
        <v>2393</v>
      </c>
      <c r="AB1068" t="str">
        <f>+IF(W1068="","-",IF(W1068="UNICO","CENSO","MUESTRA"))</f>
        <v>MUESTRA</v>
      </c>
      <c r="AC1068" t="s">
        <v>2398</v>
      </c>
      <c r="AD1068" t="s">
        <v>10821</v>
      </c>
    </row>
    <row r="1069" spans="1:30" x14ac:dyDescent="0.25">
      <c r="A1069" s="5" t="str">
        <f t="shared" si="16"/>
        <v>R 2 - D 62 - 452 - 3306</v>
      </c>
      <c r="B1069" s="23" t="s">
        <v>2347</v>
      </c>
      <c r="C1069" t="s">
        <v>246</v>
      </c>
      <c r="D1069" t="s">
        <v>958</v>
      </c>
      <c r="E1069" t="s">
        <v>959</v>
      </c>
      <c r="F1069" t="s">
        <v>134</v>
      </c>
      <c r="G1069" t="s">
        <v>134</v>
      </c>
      <c r="H1069" t="s">
        <v>5764</v>
      </c>
      <c r="I1069" t="s">
        <v>20</v>
      </c>
      <c r="J1069" t="s">
        <v>2349</v>
      </c>
      <c r="K1069" t="s">
        <v>21</v>
      </c>
      <c r="M1069" t="s">
        <v>5765</v>
      </c>
      <c r="N1069" t="s">
        <v>22</v>
      </c>
      <c r="O1069" t="s">
        <v>23</v>
      </c>
      <c r="P1069" t="s">
        <v>26</v>
      </c>
      <c r="Q1069" t="s">
        <v>2348</v>
      </c>
      <c r="R1069" s="13">
        <v>22</v>
      </c>
      <c r="S1069" s="13">
        <v>2</v>
      </c>
      <c r="T1069" s="21">
        <v>1</v>
      </c>
      <c r="V1069" t="s">
        <v>2154</v>
      </c>
      <c r="W1069" t="s">
        <v>17596</v>
      </c>
      <c r="X1069" s="20" t="str">
        <f>+IF(V1069="","-",CONCATENATE(V1069,"_",W1069))</f>
        <v>FINES_R02</v>
      </c>
      <c r="Y1069" s="59">
        <v>2.1585863083601001E-2</v>
      </c>
      <c r="Z1069" t="s">
        <v>134</v>
      </c>
      <c r="AA1069" t="s">
        <v>2393</v>
      </c>
      <c r="AB1069" t="str">
        <f>+IF(W1069="","-",IF(W1069="UNICO","CENSO","MUESTRA"))</f>
        <v>MUESTRA</v>
      </c>
      <c r="AC1069" t="s">
        <v>2398</v>
      </c>
      <c r="AD1069" t="s">
        <v>5766</v>
      </c>
    </row>
    <row r="1070" spans="1:30" x14ac:dyDescent="0.25">
      <c r="A1070" s="5" t="str">
        <f t="shared" si="16"/>
        <v>R 2 - D 62 - 461 - 1375</v>
      </c>
      <c r="B1070" s="23" t="s">
        <v>2347</v>
      </c>
      <c r="C1070" t="s">
        <v>246</v>
      </c>
      <c r="D1070" t="s">
        <v>958</v>
      </c>
      <c r="E1070" t="s">
        <v>959</v>
      </c>
      <c r="F1070" t="s">
        <v>134</v>
      </c>
      <c r="G1070" t="s">
        <v>134</v>
      </c>
      <c r="H1070" t="s">
        <v>5749</v>
      </c>
      <c r="I1070" t="s">
        <v>20</v>
      </c>
      <c r="J1070" t="s">
        <v>2349</v>
      </c>
      <c r="K1070" t="s">
        <v>21</v>
      </c>
      <c r="M1070" t="s">
        <v>5750</v>
      </c>
      <c r="N1070" t="s">
        <v>22</v>
      </c>
      <c r="O1070" t="s">
        <v>23</v>
      </c>
      <c r="P1070" t="s">
        <v>26</v>
      </c>
      <c r="Q1070" t="s">
        <v>2348</v>
      </c>
      <c r="R1070" s="13">
        <v>35</v>
      </c>
      <c r="S1070" s="13">
        <v>3</v>
      </c>
      <c r="T1070" s="21">
        <v>1</v>
      </c>
      <c r="V1070" t="s">
        <v>2154</v>
      </c>
      <c r="W1070" t="s">
        <v>17596</v>
      </c>
      <c r="X1070" s="20" t="str">
        <f>+IF(V1070="","-",CONCATENATE(V1070,"_",W1070))</f>
        <v>FINES_R02</v>
      </c>
      <c r="Y1070" s="59">
        <v>3.9200648665428162E-2</v>
      </c>
      <c r="Z1070" t="s">
        <v>134</v>
      </c>
      <c r="AA1070" t="s">
        <v>2393</v>
      </c>
      <c r="AB1070" t="str">
        <f>+IF(W1070="","-",IF(W1070="UNICO","CENSO","MUESTRA"))</f>
        <v>MUESTRA</v>
      </c>
      <c r="AC1070" t="s">
        <v>2398</v>
      </c>
      <c r="AD1070" t="s">
        <v>5751</v>
      </c>
    </row>
    <row r="1071" spans="1:30" x14ac:dyDescent="0.25">
      <c r="A1071" s="5" t="str">
        <f t="shared" si="16"/>
        <v>R 2 - D 62 - 456 - 3507</v>
      </c>
      <c r="B1071" s="23" t="s">
        <v>2347</v>
      </c>
      <c r="C1071" t="s">
        <v>246</v>
      </c>
      <c r="D1071" t="s">
        <v>958</v>
      </c>
      <c r="E1071" t="s">
        <v>959</v>
      </c>
      <c r="F1071" t="s">
        <v>134</v>
      </c>
      <c r="G1071" t="s">
        <v>134</v>
      </c>
      <c r="H1071" t="s">
        <v>5817</v>
      </c>
      <c r="I1071" t="s">
        <v>20</v>
      </c>
      <c r="J1071" t="s">
        <v>2349</v>
      </c>
      <c r="K1071" t="s">
        <v>21</v>
      </c>
      <c r="M1071" t="s">
        <v>5818</v>
      </c>
      <c r="N1071" t="s">
        <v>22</v>
      </c>
      <c r="O1071" t="s">
        <v>23</v>
      </c>
      <c r="P1071" t="s">
        <v>26</v>
      </c>
      <c r="Q1071" t="s">
        <v>2348</v>
      </c>
      <c r="R1071" s="13">
        <v>16</v>
      </c>
      <c r="S1071" s="13">
        <v>1</v>
      </c>
      <c r="T1071" s="21">
        <v>1</v>
      </c>
      <c r="V1071" t="s">
        <v>2154</v>
      </c>
      <c r="W1071" t="s">
        <v>17596</v>
      </c>
      <c r="X1071" s="20" t="str">
        <f>+IF(V1071="","-",CONCATENATE(V1071,"_",W1071))</f>
        <v>FINES_R02</v>
      </c>
      <c r="Y1071" s="59">
        <v>7.8332975506782532E-2</v>
      </c>
      <c r="Z1071" t="s">
        <v>134</v>
      </c>
      <c r="AA1071" t="s">
        <v>2393</v>
      </c>
      <c r="AB1071" t="str">
        <f>+IF(W1071="","-",IF(W1071="UNICO","CENSO","MUESTRA"))</f>
        <v>MUESTRA</v>
      </c>
      <c r="AC1071" t="s">
        <v>2397</v>
      </c>
      <c r="AD1071" t="s">
        <v>5819</v>
      </c>
    </row>
    <row r="1072" spans="1:30" x14ac:dyDescent="0.25">
      <c r="A1072" s="5" t="str">
        <f t="shared" si="16"/>
        <v>R 2 - D 62 - 452 - 4564</v>
      </c>
      <c r="B1072" s="23" t="s">
        <v>2347</v>
      </c>
      <c r="C1072" t="s">
        <v>246</v>
      </c>
      <c r="D1072" t="s">
        <v>958</v>
      </c>
      <c r="E1072" t="s">
        <v>959</v>
      </c>
      <c r="F1072" t="s">
        <v>134</v>
      </c>
      <c r="G1072" t="s">
        <v>134</v>
      </c>
      <c r="H1072" t="s">
        <v>11734</v>
      </c>
      <c r="I1072" t="s">
        <v>20</v>
      </c>
      <c r="J1072" t="s">
        <v>2349</v>
      </c>
      <c r="K1072" t="s">
        <v>21</v>
      </c>
      <c r="M1072" t="s">
        <v>11735</v>
      </c>
      <c r="N1072" t="s">
        <v>22</v>
      </c>
      <c r="O1072" t="s">
        <v>23</v>
      </c>
      <c r="P1072" t="s">
        <v>26</v>
      </c>
      <c r="Q1072" t="s">
        <v>2348</v>
      </c>
      <c r="R1072" s="13">
        <v>22</v>
      </c>
      <c r="S1072" s="13">
        <v>1</v>
      </c>
      <c r="T1072" s="21">
        <v>1</v>
      </c>
      <c r="V1072" t="s">
        <v>2154</v>
      </c>
      <c r="W1072" t="s">
        <v>17596</v>
      </c>
      <c r="X1072" s="20" t="str">
        <f>+IF(V1072="","-",CONCATENATE(V1072,"_",W1072))</f>
        <v>FINES_R02</v>
      </c>
      <c r="Y1072" s="59">
        <v>9.1370686888694763E-2</v>
      </c>
      <c r="Z1072" t="s">
        <v>134</v>
      </c>
      <c r="AA1072" t="s">
        <v>2393</v>
      </c>
      <c r="AB1072" t="str">
        <f>+IF(W1072="","-",IF(W1072="UNICO","CENSO","MUESTRA"))</f>
        <v>MUESTRA</v>
      </c>
      <c r="AC1072" t="s">
        <v>2398</v>
      </c>
      <c r="AD1072" t="s">
        <v>11736</v>
      </c>
    </row>
    <row r="1073" spans="1:30" x14ac:dyDescent="0.25">
      <c r="A1073" s="5" t="str">
        <f t="shared" si="16"/>
        <v>R 2 - D 62 - 454 - 4145</v>
      </c>
      <c r="B1073" s="23" t="s">
        <v>2347</v>
      </c>
      <c r="C1073" t="s">
        <v>246</v>
      </c>
      <c r="D1073" t="s">
        <v>958</v>
      </c>
      <c r="E1073" t="s">
        <v>959</v>
      </c>
      <c r="F1073" t="s">
        <v>134</v>
      </c>
      <c r="G1073" t="s">
        <v>134</v>
      </c>
      <c r="H1073" t="s">
        <v>5919</v>
      </c>
      <c r="I1073" t="s">
        <v>20</v>
      </c>
      <c r="J1073" t="s">
        <v>2349</v>
      </c>
      <c r="K1073" t="s">
        <v>21</v>
      </c>
      <c r="M1073" t="s">
        <v>5920</v>
      </c>
      <c r="N1073" t="s">
        <v>22</v>
      </c>
      <c r="O1073" t="s">
        <v>23</v>
      </c>
      <c r="P1073" t="s">
        <v>26</v>
      </c>
      <c r="Q1073" t="s">
        <v>2348</v>
      </c>
      <c r="R1073" s="13">
        <v>38</v>
      </c>
      <c r="S1073" s="13">
        <v>2</v>
      </c>
      <c r="T1073" s="21">
        <v>1</v>
      </c>
      <c r="V1073" t="s">
        <v>2154</v>
      </c>
      <c r="W1073" t="s">
        <v>17596</v>
      </c>
      <c r="X1073" s="20" t="str">
        <f>+IF(V1073="","-",CONCATENATE(V1073,"_",W1073))</f>
        <v>FINES_R02</v>
      </c>
      <c r="Y1073" s="59">
        <v>9.2935696244239807E-2</v>
      </c>
      <c r="Z1073" t="s">
        <v>134</v>
      </c>
      <c r="AA1073" t="s">
        <v>2393</v>
      </c>
      <c r="AB1073" t="str">
        <f>+IF(W1073="","-",IF(W1073="UNICO","CENSO","MUESTRA"))</f>
        <v>MUESTRA</v>
      </c>
      <c r="AC1073" t="s">
        <v>2398</v>
      </c>
      <c r="AD1073" t="s">
        <v>5921</v>
      </c>
    </row>
    <row r="1074" spans="1:30" x14ac:dyDescent="0.25">
      <c r="A1074" s="5" t="str">
        <f t="shared" si="16"/>
        <v>R 2 - D 62 - 454 - 1344</v>
      </c>
      <c r="B1074" s="23" t="s">
        <v>2347</v>
      </c>
      <c r="C1074" t="s">
        <v>246</v>
      </c>
      <c r="D1074" t="s">
        <v>958</v>
      </c>
      <c r="E1074" t="s">
        <v>959</v>
      </c>
      <c r="F1074" t="s">
        <v>134</v>
      </c>
      <c r="G1074" t="s">
        <v>134</v>
      </c>
      <c r="H1074" t="s">
        <v>5861</v>
      </c>
      <c r="I1074" t="s">
        <v>20</v>
      </c>
      <c r="J1074" t="s">
        <v>2349</v>
      </c>
      <c r="K1074" t="s">
        <v>21</v>
      </c>
      <c r="M1074" t="s">
        <v>5862</v>
      </c>
      <c r="N1074" t="s">
        <v>22</v>
      </c>
      <c r="O1074" t="s">
        <v>23</v>
      </c>
      <c r="P1074" t="s">
        <v>26</v>
      </c>
      <c r="Q1074" t="s">
        <v>2348</v>
      </c>
      <c r="R1074" s="13">
        <v>51</v>
      </c>
      <c r="S1074" s="13">
        <v>2</v>
      </c>
      <c r="T1074" s="21">
        <v>1</v>
      </c>
      <c r="V1074" t="s">
        <v>2154</v>
      </c>
      <c r="W1074" t="s">
        <v>17596</v>
      </c>
      <c r="X1074" s="20" t="str">
        <f>+IF(V1074="","-",CONCATENATE(V1074,"_",W1074))</f>
        <v>FINES_R02</v>
      </c>
      <c r="Y1074" s="59">
        <v>9.8918065428733826E-2</v>
      </c>
      <c r="Z1074" t="s">
        <v>134</v>
      </c>
      <c r="AA1074" t="s">
        <v>2393</v>
      </c>
      <c r="AB1074" t="str">
        <f>+IF(W1074="","-",IF(W1074="UNICO","CENSO","MUESTRA"))</f>
        <v>MUESTRA</v>
      </c>
      <c r="AC1074" t="s">
        <v>2398</v>
      </c>
      <c r="AD1074" t="s">
        <v>5863</v>
      </c>
    </row>
    <row r="1075" spans="1:30" x14ac:dyDescent="0.25">
      <c r="A1075" s="5" t="str">
        <f t="shared" si="16"/>
        <v>R 2 - D 111 - 452 - 3287</v>
      </c>
      <c r="B1075" s="23" t="s">
        <v>2347</v>
      </c>
      <c r="C1075" t="s">
        <v>246</v>
      </c>
      <c r="D1075" t="s">
        <v>575</v>
      </c>
      <c r="E1075" t="s">
        <v>1794</v>
      </c>
      <c r="F1075" t="s">
        <v>134</v>
      </c>
      <c r="G1075" t="s">
        <v>134</v>
      </c>
      <c r="H1075" t="s">
        <v>5352</v>
      </c>
      <c r="I1075" t="s">
        <v>20</v>
      </c>
      <c r="J1075" t="s">
        <v>2349</v>
      </c>
      <c r="K1075" t="s">
        <v>21</v>
      </c>
      <c r="M1075" t="s">
        <v>2305</v>
      </c>
      <c r="N1075" t="s">
        <v>22</v>
      </c>
      <c r="O1075" t="s">
        <v>23</v>
      </c>
      <c r="P1075" t="s">
        <v>26</v>
      </c>
      <c r="Q1075" t="s">
        <v>2348</v>
      </c>
      <c r="R1075" s="13">
        <v>7</v>
      </c>
      <c r="S1075" s="13">
        <v>1</v>
      </c>
      <c r="T1075" s="21">
        <v>1</v>
      </c>
      <c r="V1075" t="s">
        <v>2154</v>
      </c>
      <c r="W1075" t="s">
        <v>17596</v>
      </c>
      <c r="X1075" s="20" t="str">
        <f>+IF(V1075="","-",CONCATENATE(V1075,"_",W1075))</f>
        <v>FINES_R02</v>
      </c>
      <c r="Y1075" s="59">
        <v>9.973713755607605E-2</v>
      </c>
      <c r="Z1075" t="s">
        <v>134</v>
      </c>
      <c r="AA1075" t="s">
        <v>2393</v>
      </c>
      <c r="AB1075" t="str">
        <f>+IF(W1075="","-",IF(W1075="UNICO","CENSO","MUESTRA"))</f>
        <v>MUESTRA</v>
      </c>
      <c r="AC1075" t="s">
        <v>2398</v>
      </c>
      <c r="AD1075" t="s">
        <v>5353</v>
      </c>
    </row>
    <row r="1076" spans="1:30" x14ac:dyDescent="0.25">
      <c r="A1076" s="5" t="str">
        <f t="shared" si="16"/>
        <v>R 2 - D 62 - 456 - 3304</v>
      </c>
      <c r="B1076" s="23" t="s">
        <v>2347</v>
      </c>
      <c r="C1076" t="s">
        <v>246</v>
      </c>
      <c r="D1076" t="s">
        <v>958</v>
      </c>
      <c r="E1076" t="s">
        <v>959</v>
      </c>
      <c r="F1076" t="s">
        <v>134</v>
      </c>
      <c r="G1076" t="s">
        <v>134</v>
      </c>
      <c r="H1076" t="s">
        <v>5789</v>
      </c>
      <c r="I1076" t="s">
        <v>20</v>
      </c>
      <c r="J1076" t="s">
        <v>2349</v>
      </c>
      <c r="K1076" t="s">
        <v>21</v>
      </c>
      <c r="M1076" t="s">
        <v>5790</v>
      </c>
      <c r="N1076" t="s">
        <v>22</v>
      </c>
      <c r="O1076" t="s">
        <v>23</v>
      </c>
      <c r="P1076" t="s">
        <v>26</v>
      </c>
      <c r="Q1076" t="s">
        <v>2348</v>
      </c>
      <c r="R1076" s="13">
        <v>17</v>
      </c>
      <c r="S1076" s="13">
        <v>1</v>
      </c>
      <c r="T1076" s="21">
        <v>1</v>
      </c>
      <c r="V1076" t="s">
        <v>2154</v>
      </c>
      <c r="W1076" t="s">
        <v>17596</v>
      </c>
      <c r="X1076" s="20" t="str">
        <f>+IF(V1076="","-",CONCATENATE(V1076,"_",W1076))</f>
        <v>FINES_R02</v>
      </c>
      <c r="Y1076" s="59">
        <v>0.1106856241822243</v>
      </c>
      <c r="Z1076" t="s">
        <v>134</v>
      </c>
      <c r="AA1076" t="s">
        <v>2393</v>
      </c>
      <c r="AB1076" t="str">
        <f>+IF(W1076="","-",IF(W1076="UNICO","CENSO","MUESTRA"))</f>
        <v>MUESTRA</v>
      </c>
      <c r="AC1076" t="s">
        <v>2397</v>
      </c>
      <c r="AD1076" t="s">
        <v>5791</v>
      </c>
    </row>
    <row r="1077" spans="1:30" x14ac:dyDescent="0.25">
      <c r="A1077" s="5" t="str">
        <f t="shared" si="16"/>
        <v>R 2 - D 62 - 456 - 2050</v>
      </c>
      <c r="B1077" s="23" t="s">
        <v>2347</v>
      </c>
      <c r="C1077" t="s">
        <v>246</v>
      </c>
      <c r="D1077" t="s">
        <v>958</v>
      </c>
      <c r="E1077" t="s">
        <v>959</v>
      </c>
      <c r="F1077" t="s">
        <v>134</v>
      </c>
      <c r="G1077" t="s">
        <v>134</v>
      </c>
      <c r="H1077" t="s">
        <v>5794</v>
      </c>
      <c r="I1077" t="s">
        <v>20</v>
      </c>
      <c r="J1077" t="s">
        <v>2349</v>
      </c>
      <c r="K1077" t="s">
        <v>21</v>
      </c>
      <c r="M1077" t="s">
        <v>5795</v>
      </c>
      <c r="N1077" t="s">
        <v>22</v>
      </c>
      <c r="O1077" t="s">
        <v>23</v>
      </c>
      <c r="P1077" t="s">
        <v>26</v>
      </c>
      <c r="Q1077" t="s">
        <v>2348</v>
      </c>
      <c r="R1077" s="13">
        <v>41</v>
      </c>
      <c r="S1077" s="13">
        <v>2</v>
      </c>
      <c r="T1077" s="21">
        <v>1</v>
      </c>
      <c r="V1077" t="s">
        <v>2154</v>
      </c>
      <c r="W1077" t="s">
        <v>17596</v>
      </c>
      <c r="X1077" s="20" t="str">
        <f>+IF(V1077="","-",CONCATENATE(V1077,"_",W1077))</f>
        <v>FINES_R02</v>
      </c>
      <c r="Y1077" s="59">
        <v>0.1118040084838867</v>
      </c>
      <c r="Z1077" t="s">
        <v>134</v>
      </c>
      <c r="AA1077" t="s">
        <v>2393</v>
      </c>
      <c r="AB1077" t="str">
        <f>+IF(W1077="","-",IF(W1077="UNICO","CENSO","MUESTRA"))</f>
        <v>MUESTRA</v>
      </c>
      <c r="AC1077" t="s">
        <v>2397</v>
      </c>
      <c r="AD1077" t="s">
        <v>5796</v>
      </c>
    </row>
    <row r="1078" spans="1:30" x14ac:dyDescent="0.25">
      <c r="A1078" s="5" t="str">
        <f t="shared" si="16"/>
        <v>R 2 - D 62 - 452 - 4149</v>
      </c>
      <c r="B1078" s="23" t="s">
        <v>2347</v>
      </c>
      <c r="C1078" t="s">
        <v>246</v>
      </c>
      <c r="D1078" t="s">
        <v>958</v>
      </c>
      <c r="E1078" t="s">
        <v>959</v>
      </c>
      <c r="F1078" t="s">
        <v>134</v>
      </c>
      <c r="G1078" t="s">
        <v>134</v>
      </c>
      <c r="H1078" t="s">
        <v>5923</v>
      </c>
      <c r="I1078" t="s">
        <v>20</v>
      </c>
      <c r="J1078" t="s">
        <v>2349</v>
      </c>
      <c r="K1078" t="s">
        <v>21</v>
      </c>
      <c r="M1078" t="s">
        <v>5924</v>
      </c>
      <c r="N1078" t="s">
        <v>22</v>
      </c>
      <c r="O1078" t="s">
        <v>23</v>
      </c>
      <c r="P1078" t="s">
        <v>26</v>
      </c>
      <c r="Q1078" t="s">
        <v>2348</v>
      </c>
      <c r="R1078" s="13">
        <v>25</v>
      </c>
      <c r="S1078" s="13">
        <v>2</v>
      </c>
      <c r="T1078" s="21">
        <v>1</v>
      </c>
      <c r="V1078" t="s">
        <v>2154</v>
      </c>
      <c r="W1078" t="s">
        <v>17596</v>
      </c>
      <c r="X1078" s="20" t="str">
        <f>+IF(V1078="","-",CONCATENATE(V1078,"_",W1078))</f>
        <v>FINES_R02</v>
      </c>
      <c r="Y1078" s="59">
        <v>0.12548412382602689</v>
      </c>
      <c r="Z1078" t="s">
        <v>134</v>
      </c>
      <c r="AA1078" t="s">
        <v>2393</v>
      </c>
      <c r="AB1078" t="str">
        <f>+IF(W1078="","-",IF(W1078="UNICO","CENSO","MUESTRA"))</f>
        <v>MUESTRA</v>
      </c>
      <c r="AC1078" t="s">
        <v>2397</v>
      </c>
      <c r="AD1078" t="s">
        <v>5925</v>
      </c>
    </row>
    <row r="1079" spans="1:30" x14ac:dyDescent="0.25">
      <c r="A1079" s="5" t="str">
        <f t="shared" si="16"/>
        <v>R 2 - D 111 - 453 - 1883</v>
      </c>
      <c r="B1079" s="23" t="s">
        <v>2347</v>
      </c>
      <c r="C1079" t="s">
        <v>246</v>
      </c>
      <c r="D1079" t="s">
        <v>575</v>
      </c>
      <c r="E1079" t="s">
        <v>1794</v>
      </c>
      <c r="F1079" t="s">
        <v>134</v>
      </c>
      <c r="G1079" t="s">
        <v>134</v>
      </c>
      <c r="H1079" t="s">
        <v>5355</v>
      </c>
      <c r="I1079" t="s">
        <v>20</v>
      </c>
      <c r="J1079" t="s">
        <v>2349</v>
      </c>
      <c r="K1079" t="s">
        <v>21</v>
      </c>
      <c r="M1079" t="s">
        <v>5356</v>
      </c>
      <c r="N1079" t="s">
        <v>22</v>
      </c>
      <c r="O1079" t="s">
        <v>23</v>
      </c>
      <c r="P1079" t="s">
        <v>26</v>
      </c>
      <c r="Q1079" t="s">
        <v>2348</v>
      </c>
      <c r="R1079" s="13">
        <v>18</v>
      </c>
      <c r="S1079" s="13">
        <v>1</v>
      </c>
      <c r="T1079" s="21">
        <v>1</v>
      </c>
      <c r="V1079" t="s">
        <v>2154</v>
      </c>
      <c r="W1079" t="s">
        <v>17596</v>
      </c>
      <c r="X1079" s="20" t="str">
        <f>+IF(V1079="","-",CONCATENATE(V1079,"_",W1079))</f>
        <v>FINES_R02</v>
      </c>
      <c r="Y1079" s="59">
        <v>0.14684043824672699</v>
      </c>
      <c r="Z1079" t="s">
        <v>134</v>
      </c>
      <c r="AA1079" t="s">
        <v>2393</v>
      </c>
      <c r="AB1079" t="str">
        <f>+IF(W1079="","-",IF(W1079="UNICO","CENSO","MUESTRA"))</f>
        <v>MUESTRA</v>
      </c>
      <c r="AC1079" t="s">
        <v>2397</v>
      </c>
      <c r="AD1079" t="s">
        <v>5357</v>
      </c>
    </row>
    <row r="1080" spans="1:30" x14ac:dyDescent="0.25">
      <c r="A1080" s="5" t="str">
        <f t="shared" si="16"/>
        <v>R 2 - D 111 - 454 - 1883</v>
      </c>
      <c r="B1080" s="23" t="s">
        <v>2347</v>
      </c>
      <c r="C1080" t="s">
        <v>246</v>
      </c>
      <c r="D1080" t="s">
        <v>575</v>
      </c>
      <c r="E1080" t="s">
        <v>1794</v>
      </c>
      <c r="F1080" t="s">
        <v>134</v>
      </c>
      <c r="G1080" t="s">
        <v>134</v>
      </c>
      <c r="H1080" t="s">
        <v>5412</v>
      </c>
      <c r="I1080" t="s">
        <v>20</v>
      </c>
      <c r="J1080" t="s">
        <v>2349</v>
      </c>
      <c r="K1080" t="s">
        <v>21</v>
      </c>
      <c r="M1080" t="s">
        <v>5356</v>
      </c>
      <c r="N1080" t="s">
        <v>22</v>
      </c>
      <c r="O1080" t="s">
        <v>23</v>
      </c>
      <c r="P1080" t="s">
        <v>26</v>
      </c>
      <c r="Q1080" t="s">
        <v>2348</v>
      </c>
      <c r="R1080" s="13">
        <v>19</v>
      </c>
      <c r="S1080" s="13">
        <v>1</v>
      </c>
      <c r="T1080" s="21">
        <v>1</v>
      </c>
      <c r="V1080" t="s">
        <v>2154</v>
      </c>
      <c r="W1080" t="s">
        <v>17596</v>
      </c>
      <c r="X1080" s="20" t="str">
        <f>+IF(V1080="","-",CONCATENATE(V1080,"_",W1080))</f>
        <v>FINES_R02</v>
      </c>
      <c r="Y1080" s="59">
        <v>0.14684043824672699</v>
      </c>
      <c r="Z1080" t="s">
        <v>134</v>
      </c>
      <c r="AA1080" t="s">
        <v>2393</v>
      </c>
      <c r="AB1080" t="str">
        <f>+IF(W1080="","-",IF(W1080="UNICO","CENSO","MUESTRA"))</f>
        <v>MUESTRA</v>
      </c>
      <c r="AC1080" t="s">
        <v>2398</v>
      </c>
      <c r="AD1080" t="s">
        <v>5357</v>
      </c>
    </row>
    <row r="1081" spans="1:30" x14ac:dyDescent="0.25">
      <c r="A1081" s="5" t="str">
        <f t="shared" si="16"/>
        <v>R 2 - D 62 - 452 - 4657</v>
      </c>
      <c r="B1081" s="23" t="s">
        <v>2347</v>
      </c>
      <c r="C1081" t="s">
        <v>246</v>
      </c>
      <c r="D1081" t="s">
        <v>958</v>
      </c>
      <c r="E1081" t="s">
        <v>959</v>
      </c>
      <c r="F1081" t="s">
        <v>134</v>
      </c>
      <c r="G1081" t="s">
        <v>134</v>
      </c>
      <c r="H1081" t="s">
        <v>11704</v>
      </c>
      <c r="I1081" t="s">
        <v>20</v>
      </c>
      <c r="J1081" t="s">
        <v>2349</v>
      </c>
      <c r="K1081" t="s">
        <v>21</v>
      </c>
      <c r="M1081" t="s">
        <v>11705</v>
      </c>
      <c r="N1081" t="s">
        <v>22</v>
      </c>
      <c r="O1081" t="s">
        <v>23</v>
      </c>
      <c r="P1081" t="s">
        <v>26</v>
      </c>
      <c r="Q1081" t="s">
        <v>2348</v>
      </c>
      <c r="R1081" s="13">
        <v>24</v>
      </c>
      <c r="S1081" s="13">
        <v>1</v>
      </c>
      <c r="T1081" s="21">
        <v>1</v>
      </c>
      <c r="V1081" t="s">
        <v>2154</v>
      </c>
      <c r="W1081" t="s">
        <v>17596</v>
      </c>
      <c r="X1081" s="20" t="str">
        <f>+IF(V1081="","-",CONCATENATE(V1081,"_",W1081))</f>
        <v>FINES_R02</v>
      </c>
      <c r="Y1081" s="59">
        <v>0.1590082794427872</v>
      </c>
      <c r="Z1081" t="s">
        <v>134</v>
      </c>
      <c r="AA1081" t="s">
        <v>2393</v>
      </c>
      <c r="AB1081" t="str">
        <f>+IF(W1081="","-",IF(W1081="UNICO","CENSO","MUESTRA"))</f>
        <v>MUESTRA</v>
      </c>
      <c r="AC1081" t="s">
        <v>2398</v>
      </c>
      <c r="AD1081" t="s">
        <v>11706</v>
      </c>
    </row>
    <row r="1082" spans="1:30" x14ac:dyDescent="0.25">
      <c r="A1082" s="5" t="str">
        <f t="shared" si="16"/>
        <v>R 2 - D 111 - 454 - 1013</v>
      </c>
      <c r="B1082" s="23" t="s">
        <v>2347</v>
      </c>
      <c r="C1082" t="s">
        <v>246</v>
      </c>
      <c r="D1082" t="s">
        <v>575</v>
      </c>
      <c r="E1082" t="s">
        <v>1794</v>
      </c>
      <c r="F1082" t="s">
        <v>134</v>
      </c>
      <c r="G1082" t="s">
        <v>134</v>
      </c>
      <c r="H1082" t="s">
        <v>5367</v>
      </c>
      <c r="I1082" t="s">
        <v>20</v>
      </c>
      <c r="J1082" t="s">
        <v>2349</v>
      </c>
      <c r="K1082" t="s">
        <v>21</v>
      </c>
      <c r="M1082" t="s">
        <v>5368</v>
      </c>
      <c r="N1082" t="s">
        <v>22</v>
      </c>
      <c r="O1082" t="s">
        <v>23</v>
      </c>
      <c r="P1082" t="s">
        <v>26</v>
      </c>
      <c r="Q1082" t="s">
        <v>2348</v>
      </c>
      <c r="R1082" s="13">
        <v>34</v>
      </c>
      <c r="S1082" s="13">
        <v>2</v>
      </c>
      <c r="T1082" s="21">
        <v>1</v>
      </c>
      <c r="V1082" t="s">
        <v>2154</v>
      </c>
      <c r="W1082" t="s">
        <v>17596</v>
      </c>
      <c r="X1082" s="20" t="str">
        <f>+IF(V1082="","-",CONCATENATE(V1082,"_",W1082))</f>
        <v>FINES_R02</v>
      </c>
      <c r="Y1082" s="59">
        <v>0.1721256077289581</v>
      </c>
      <c r="Z1082" t="s">
        <v>134</v>
      </c>
      <c r="AA1082" t="s">
        <v>2393</v>
      </c>
      <c r="AB1082" t="str">
        <f>+IF(W1082="","-",IF(W1082="UNICO","CENSO","MUESTRA"))</f>
        <v>MUESTRA</v>
      </c>
      <c r="AC1082" t="s">
        <v>2397</v>
      </c>
      <c r="AD1082" t="s">
        <v>5369</v>
      </c>
    </row>
    <row r="1083" spans="1:30" x14ac:dyDescent="0.25">
      <c r="A1083" s="5" t="str">
        <f t="shared" si="16"/>
        <v>R 2 - D 5 - 458 - 3283</v>
      </c>
      <c r="B1083" s="23" t="s">
        <v>2347</v>
      </c>
      <c r="C1083" t="s">
        <v>246</v>
      </c>
      <c r="D1083" t="s">
        <v>243</v>
      </c>
      <c r="E1083" t="s">
        <v>245</v>
      </c>
      <c r="F1083" t="s">
        <v>134</v>
      </c>
      <c r="G1083" t="s">
        <v>134</v>
      </c>
      <c r="H1083" t="s">
        <v>5525</v>
      </c>
      <c r="I1083" t="s">
        <v>20</v>
      </c>
      <c r="J1083" t="s">
        <v>2349</v>
      </c>
      <c r="K1083" t="s">
        <v>21</v>
      </c>
      <c r="M1083" t="s">
        <v>5526</v>
      </c>
      <c r="N1083" t="s">
        <v>22</v>
      </c>
      <c r="O1083" t="s">
        <v>23</v>
      </c>
      <c r="P1083" t="s">
        <v>26</v>
      </c>
      <c r="Q1083" t="s">
        <v>2348</v>
      </c>
      <c r="R1083" s="13">
        <v>50</v>
      </c>
      <c r="S1083" s="13">
        <v>3</v>
      </c>
      <c r="T1083" s="21">
        <v>1</v>
      </c>
      <c r="V1083" t="s">
        <v>2154</v>
      </c>
      <c r="W1083" t="s">
        <v>17596</v>
      </c>
      <c r="X1083" s="20" t="str">
        <f>+IF(V1083="","-",CONCATENATE(V1083,"_",W1083))</f>
        <v>FINES_R02</v>
      </c>
      <c r="Y1083" s="59">
        <v>0.17231029272079471</v>
      </c>
      <c r="Z1083" t="s">
        <v>134</v>
      </c>
      <c r="AA1083" t="s">
        <v>2393</v>
      </c>
      <c r="AB1083" t="str">
        <f>+IF(W1083="","-",IF(W1083="UNICO","CENSO","MUESTRA"))</f>
        <v>MUESTRA</v>
      </c>
      <c r="AC1083" t="s">
        <v>2398</v>
      </c>
      <c r="AD1083" t="s">
        <v>5527</v>
      </c>
    </row>
    <row r="1084" spans="1:30" x14ac:dyDescent="0.25">
      <c r="A1084" s="5" t="str">
        <f t="shared" si="16"/>
        <v>R 2 - D 111 - 454 - 1591</v>
      </c>
      <c r="B1084" s="23" t="s">
        <v>2347</v>
      </c>
      <c r="C1084" t="s">
        <v>246</v>
      </c>
      <c r="D1084" t="s">
        <v>575</v>
      </c>
      <c r="E1084" t="s">
        <v>1794</v>
      </c>
      <c r="F1084" t="s">
        <v>134</v>
      </c>
      <c r="G1084" t="s">
        <v>134</v>
      </c>
      <c r="H1084" t="s">
        <v>5317</v>
      </c>
      <c r="I1084" t="s">
        <v>20</v>
      </c>
      <c r="J1084" t="s">
        <v>2349</v>
      </c>
      <c r="K1084" t="s">
        <v>21</v>
      </c>
      <c r="M1084" t="s">
        <v>4206</v>
      </c>
      <c r="N1084" t="s">
        <v>22</v>
      </c>
      <c r="O1084" t="s">
        <v>23</v>
      </c>
      <c r="P1084" t="s">
        <v>26</v>
      </c>
      <c r="Q1084" t="s">
        <v>2348</v>
      </c>
      <c r="R1084" s="13">
        <v>53</v>
      </c>
      <c r="S1084" s="13">
        <v>3</v>
      </c>
      <c r="T1084" s="21">
        <v>1</v>
      </c>
      <c r="V1084" t="s">
        <v>2154</v>
      </c>
      <c r="W1084" t="s">
        <v>17596</v>
      </c>
      <c r="X1084" s="20" t="str">
        <f>+IF(V1084="","-",CONCATENATE(V1084,"_",W1084))</f>
        <v>FINES_R02</v>
      </c>
      <c r="Y1084" s="59">
        <v>0.17521041631698611</v>
      </c>
      <c r="Z1084" t="s">
        <v>134</v>
      </c>
      <c r="AA1084" t="s">
        <v>2393</v>
      </c>
      <c r="AB1084" t="str">
        <f>+IF(W1084="","-",IF(W1084="UNICO","CENSO","MUESTRA"))</f>
        <v>MUESTRA</v>
      </c>
      <c r="AC1084" t="s">
        <v>2398</v>
      </c>
      <c r="AD1084" t="s">
        <v>5318</v>
      </c>
    </row>
    <row r="1085" spans="1:30" x14ac:dyDescent="0.25">
      <c r="A1085" s="5" t="str">
        <f t="shared" si="16"/>
        <v>R 2 - D 5 - 458 - 0499</v>
      </c>
      <c r="B1085" s="23" t="s">
        <v>2347</v>
      </c>
      <c r="C1085" t="s">
        <v>246</v>
      </c>
      <c r="D1085" t="s">
        <v>243</v>
      </c>
      <c r="E1085" t="s">
        <v>245</v>
      </c>
      <c r="F1085" t="s">
        <v>134</v>
      </c>
      <c r="G1085" t="s">
        <v>134</v>
      </c>
      <c r="H1085" t="s">
        <v>5465</v>
      </c>
      <c r="I1085" t="s">
        <v>20</v>
      </c>
      <c r="J1085" t="s">
        <v>2349</v>
      </c>
      <c r="K1085" t="s">
        <v>21</v>
      </c>
      <c r="M1085" t="s">
        <v>2190</v>
      </c>
      <c r="N1085" t="s">
        <v>22</v>
      </c>
      <c r="O1085" t="s">
        <v>23</v>
      </c>
      <c r="P1085" t="s">
        <v>26</v>
      </c>
      <c r="Q1085" t="s">
        <v>2348</v>
      </c>
      <c r="R1085" s="13">
        <v>57</v>
      </c>
      <c r="S1085" s="13">
        <v>2</v>
      </c>
      <c r="T1085" s="21">
        <v>1</v>
      </c>
      <c r="V1085" t="s">
        <v>2154</v>
      </c>
      <c r="W1085" t="s">
        <v>17596</v>
      </c>
      <c r="X1085" s="20" t="str">
        <f>+IF(V1085="","-",CONCATENATE(V1085,"_",W1085))</f>
        <v>FINES_R02</v>
      </c>
      <c r="Y1085" s="59">
        <v>0.1919676810503006</v>
      </c>
      <c r="Z1085" t="s">
        <v>134</v>
      </c>
      <c r="AA1085" t="s">
        <v>2393</v>
      </c>
      <c r="AB1085" t="str">
        <f>+IF(W1085="","-",IF(W1085="UNICO","CENSO","MUESTRA"))</f>
        <v>MUESTRA</v>
      </c>
      <c r="AC1085" t="s">
        <v>2398</v>
      </c>
      <c r="AD1085" t="s">
        <v>5466</v>
      </c>
    </row>
    <row r="1086" spans="1:30" x14ac:dyDescent="0.25">
      <c r="A1086" s="5" t="str">
        <f t="shared" si="16"/>
        <v>R 2 - D 62 - 461 - 4008</v>
      </c>
      <c r="B1086" s="23" t="s">
        <v>2347</v>
      </c>
      <c r="C1086" t="s">
        <v>246</v>
      </c>
      <c r="D1086" t="s">
        <v>958</v>
      </c>
      <c r="E1086" t="s">
        <v>959</v>
      </c>
      <c r="F1086" t="s">
        <v>134</v>
      </c>
      <c r="G1086" t="s">
        <v>134</v>
      </c>
      <c r="H1086" t="s">
        <v>11720</v>
      </c>
      <c r="I1086" t="s">
        <v>20</v>
      </c>
      <c r="J1086" t="s">
        <v>2349</v>
      </c>
      <c r="K1086" t="s">
        <v>21</v>
      </c>
      <c r="M1086" t="s">
        <v>11721</v>
      </c>
      <c r="N1086" t="s">
        <v>22</v>
      </c>
      <c r="O1086" t="s">
        <v>23</v>
      </c>
      <c r="P1086" t="s">
        <v>26</v>
      </c>
      <c r="Q1086" t="s">
        <v>2348</v>
      </c>
      <c r="R1086" s="13">
        <v>25</v>
      </c>
      <c r="S1086" s="13">
        <v>1</v>
      </c>
      <c r="T1086" s="21">
        <v>1</v>
      </c>
      <c r="V1086" t="s">
        <v>2154</v>
      </c>
      <c r="W1086" t="s">
        <v>17596</v>
      </c>
      <c r="X1086" s="20" t="str">
        <f>+IF(V1086="","-",CONCATENATE(V1086,"_",W1086))</f>
        <v>FINES_R02</v>
      </c>
      <c r="Y1086" s="59">
        <v>0.1987812668085098</v>
      </c>
      <c r="Z1086" t="s">
        <v>134</v>
      </c>
      <c r="AA1086" t="s">
        <v>2393</v>
      </c>
      <c r="AB1086" t="str">
        <f>+IF(W1086="","-",IF(W1086="UNICO","CENSO","MUESTRA"))</f>
        <v>MUESTRA</v>
      </c>
      <c r="AC1086" t="s">
        <v>2397</v>
      </c>
      <c r="AD1086" t="s">
        <v>11722</v>
      </c>
    </row>
    <row r="1087" spans="1:30" x14ac:dyDescent="0.25">
      <c r="A1087" s="5" t="str">
        <f t="shared" si="16"/>
        <v>R 2 - D 111 - 454 - 3546</v>
      </c>
      <c r="B1087" s="23" t="s">
        <v>2347</v>
      </c>
      <c r="C1087" t="s">
        <v>246</v>
      </c>
      <c r="D1087" t="s">
        <v>575</v>
      </c>
      <c r="E1087" t="s">
        <v>1794</v>
      </c>
      <c r="F1087" t="s">
        <v>134</v>
      </c>
      <c r="G1087" t="s">
        <v>134</v>
      </c>
      <c r="H1087" t="s">
        <v>5363</v>
      </c>
      <c r="I1087" t="s">
        <v>20</v>
      </c>
      <c r="J1087" t="s">
        <v>2349</v>
      </c>
      <c r="K1087" t="s">
        <v>21</v>
      </c>
      <c r="M1087" t="s">
        <v>5364</v>
      </c>
      <c r="N1087" t="s">
        <v>22</v>
      </c>
      <c r="O1087" t="s">
        <v>23</v>
      </c>
      <c r="P1087" t="s">
        <v>26</v>
      </c>
      <c r="Q1087" t="s">
        <v>2348</v>
      </c>
      <c r="R1087" s="13">
        <v>19</v>
      </c>
      <c r="S1087" s="13">
        <v>2</v>
      </c>
      <c r="T1087" s="21">
        <v>1</v>
      </c>
      <c r="V1087" t="s">
        <v>2154</v>
      </c>
      <c r="W1087" t="s">
        <v>17596</v>
      </c>
      <c r="X1087" s="20" t="str">
        <f>+IF(V1087="","-",CONCATENATE(V1087,"_",W1087))</f>
        <v>FINES_R02</v>
      </c>
      <c r="Y1087" s="59">
        <v>0.2035751789808273</v>
      </c>
      <c r="Z1087" t="s">
        <v>134</v>
      </c>
      <c r="AA1087" t="s">
        <v>2393</v>
      </c>
      <c r="AB1087" t="str">
        <f>+IF(W1087="","-",IF(W1087="UNICO","CENSO","MUESTRA"))</f>
        <v>MUESTRA</v>
      </c>
      <c r="AC1087" t="s">
        <v>2397</v>
      </c>
      <c r="AD1087" t="s">
        <v>5365</v>
      </c>
    </row>
    <row r="1088" spans="1:30" x14ac:dyDescent="0.25">
      <c r="A1088" s="5" t="str">
        <f t="shared" si="16"/>
        <v>R 2 - D 62 - 461 - 4123</v>
      </c>
      <c r="B1088" s="23" t="s">
        <v>2347</v>
      </c>
      <c r="C1088" t="s">
        <v>246</v>
      </c>
      <c r="D1088" t="s">
        <v>958</v>
      </c>
      <c r="E1088" t="s">
        <v>959</v>
      </c>
      <c r="F1088" t="s">
        <v>134</v>
      </c>
      <c r="G1088" t="s">
        <v>134</v>
      </c>
      <c r="H1088" t="s">
        <v>11767</v>
      </c>
      <c r="I1088" t="s">
        <v>20</v>
      </c>
      <c r="J1088" t="s">
        <v>2349</v>
      </c>
      <c r="K1088" t="s">
        <v>21</v>
      </c>
      <c r="M1088" t="s">
        <v>11768</v>
      </c>
      <c r="N1088" t="s">
        <v>22</v>
      </c>
      <c r="O1088" t="s">
        <v>23</v>
      </c>
      <c r="P1088" t="s">
        <v>26</v>
      </c>
      <c r="Q1088" t="s">
        <v>2348</v>
      </c>
      <c r="R1088" s="13">
        <v>24</v>
      </c>
      <c r="S1088" s="13">
        <v>2</v>
      </c>
      <c r="T1088" s="21">
        <v>1</v>
      </c>
      <c r="V1088" t="s">
        <v>2154</v>
      </c>
      <c r="W1088" t="s">
        <v>17596</v>
      </c>
      <c r="X1088" s="20" t="str">
        <f>+IF(V1088="","-",CONCATENATE(V1088,"_",W1088))</f>
        <v>FINES_R02</v>
      </c>
      <c r="Y1088" s="59">
        <v>0.20440126955509191</v>
      </c>
      <c r="Z1088" t="s">
        <v>134</v>
      </c>
      <c r="AA1088" t="s">
        <v>2393</v>
      </c>
      <c r="AB1088" t="str">
        <f>+IF(W1088="","-",IF(W1088="UNICO","CENSO","MUESTRA"))</f>
        <v>MUESTRA</v>
      </c>
      <c r="AC1088" t="s">
        <v>2398</v>
      </c>
      <c r="AD1088" t="s">
        <v>11769</v>
      </c>
    </row>
    <row r="1089" spans="1:30" x14ac:dyDescent="0.25">
      <c r="A1089" s="5" t="str">
        <f t="shared" si="16"/>
        <v>R 2 - D 5 - 458 - 0515</v>
      </c>
      <c r="B1089" s="23" t="s">
        <v>2347</v>
      </c>
      <c r="C1089" t="s">
        <v>246</v>
      </c>
      <c r="D1089" t="s">
        <v>243</v>
      </c>
      <c r="E1089" t="s">
        <v>245</v>
      </c>
      <c r="F1089" t="s">
        <v>134</v>
      </c>
      <c r="G1089" t="s">
        <v>134</v>
      </c>
      <c r="H1089" t="s">
        <v>5620</v>
      </c>
      <c r="I1089" t="s">
        <v>20</v>
      </c>
      <c r="J1089" t="s">
        <v>2349</v>
      </c>
      <c r="K1089" t="s">
        <v>21</v>
      </c>
      <c r="M1089" t="s">
        <v>5621</v>
      </c>
      <c r="N1089" t="s">
        <v>22</v>
      </c>
      <c r="O1089" t="s">
        <v>23</v>
      </c>
      <c r="P1089" t="s">
        <v>26</v>
      </c>
      <c r="Q1089" t="s">
        <v>2348</v>
      </c>
      <c r="R1089" s="13">
        <v>18</v>
      </c>
      <c r="S1089" s="13">
        <v>1</v>
      </c>
      <c r="T1089" s="21">
        <v>1</v>
      </c>
      <c r="V1089" t="s">
        <v>2154</v>
      </c>
      <c r="W1089" t="s">
        <v>17596</v>
      </c>
      <c r="X1089" s="20" t="str">
        <f>+IF(V1089="","-",CONCATENATE(V1089,"_",W1089))</f>
        <v>FINES_R02</v>
      </c>
      <c r="Y1089" s="59">
        <v>0.20510226488113401</v>
      </c>
      <c r="Z1089" t="s">
        <v>134</v>
      </c>
      <c r="AA1089" t="s">
        <v>2393</v>
      </c>
      <c r="AB1089" t="str">
        <f>+IF(W1089="","-",IF(W1089="UNICO","CENSO","MUESTRA"))</f>
        <v>MUESTRA</v>
      </c>
      <c r="AC1089" t="s">
        <v>2397</v>
      </c>
      <c r="AD1089" t="s">
        <v>5622</v>
      </c>
    </row>
    <row r="1090" spans="1:30" x14ac:dyDescent="0.25">
      <c r="A1090" s="5" t="str">
        <f t="shared" si="16"/>
        <v>R 2 - D 5 - 457 - 2766</v>
      </c>
      <c r="B1090" s="23" t="s">
        <v>2347</v>
      </c>
      <c r="C1090" t="s">
        <v>246</v>
      </c>
      <c r="D1090" t="s">
        <v>243</v>
      </c>
      <c r="E1090" t="s">
        <v>245</v>
      </c>
      <c r="F1090" t="s">
        <v>134</v>
      </c>
      <c r="G1090" t="s">
        <v>134</v>
      </c>
      <c r="H1090" t="s">
        <v>5425</v>
      </c>
      <c r="I1090" t="s">
        <v>20</v>
      </c>
      <c r="J1090" t="s">
        <v>2349</v>
      </c>
      <c r="K1090" t="s">
        <v>21</v>
      </c>
      <c r="M1090" t="s">
        <v>4891</v>
      </c>
      <c r="N1090" t="s">
        <v>22</v>
      </c>
      <c r="O1090" t="s">
        <v>23</v>
      </c>
      <c r="P1090" t="s">
        <v>26</v>
      </c>
      <c r="Q1090" t="s">
        <v>2348</v>
      </c>
      <c r="R1090" s="13">
        <v>17</v>
      </c>
      <c r="S1090" s="13">
        <v>1</v>
      </c>
      <c r="T1090" s="21">
        <v>1</v>
      </c>
      <c r="V1090" t="s">
        <v>2154</v>
      </c>
      <c r="W1090" t="s">
        <v>17596</v>
      </c>
      <c r="X1090" s="20" t="str">
        <f>+IF(V1090="","-",CONCATENATE(V1090,"_",W1090))</f>
        <v>FINES_R02</v>
      </c>
      <c r="Y1090" s="59">
        <v>0.21638114750385279</v>
      </c>
      <c r="Z1090" t="s">
        <v>134</v>
      </c>
      <c r="AA1090" t="s">
        <v>2393</v>
      </c>
      <c r="AB1090" t="str">
        <f>+IF(W1090="","-",IF(W1090="UNICO","CENSO","MUESTRA"))</f>
        <v>MUESTRA</v>
      </c>
      <c r="AC1090" t="s">
        <v>2397</v>
      </c>
      <c r="AD1090" t="s">
        <v>5426</v>
      </c>
    </row>
    <row r="1091" spans="1:30" x14ac:dyDescent="0.25">
      <c r="A1091" s="5" t="str">
        <f t="shared" ref="A1091:A1154" si="17">+H1091</f>
        <v>R 2 - D 5 - 458 - 1194</v>
      </c>
      <c r="B1091" s="23" t="s">
        <v>2347</v>
      </c>
      <c r="C1091" t="s">
        <v>246</v>
      </c>
      <c r="D1091" t="s">
        <v>243</v>
      </c>
      <c r="E1091" t="s">
        <v>245</v>
      </c>
      <c r="F1091" t="s">
        <v>134</v>
      </c>
      <c r="G1091" t="s">
        <v>134</v>
      </c>
      <c r="H1091" t="s">
        <v>5669</v>
      </c>
      <c r="I1091" t="s">
        <v>20</v>
      </c>
      <c r="J1091" t="s">
        <v>2349</v>
      </c>
      <c r="K1091" t="s">
        <v>21</v>
      </c>
      <c r="M1091" t="s">
        <v>5670</v>
      </c>
      <c r="N1091" t="s">
        <v>22</v>
      </c>
      <c r="O1091" t="s">
        <v>23</v>
      </c>
      <c r="P1091" t="s">
        <v>26</v>
      </c>
      <c r="Q1091" t="s">
        <v>2348</v>
      </c>
      <c r="R1091" s="13">
        <v>25</v>
      </c>
      <c r="S1091" s="13">
        <v>1</v>
      </c>
      <c r="T1091" s="21">
        <v>1</v>
      </c>
      <c r="V1091" t="s">
        <v>2154</v>
      </c>
      <c r="W1091" t="s">
        <v>17596</v>
      </c>
      <c r="X1091" s="20" t="str">
        <f>+IF(V1091="","-",CONCATENATE(V1091,"_",W1091))</f>
        <v>FINES_R02</v>
      </c>
      <c r="Y1091" s="59">
        <v>0.2339741438627243</v>
      </c>
      <c r="Z1091" t="s">
        <v>134</v>
      </c>
      <c r="AA1091" t="s">
        <v>2393</v>
      </c>
      <c r="AB1091" t="str">
        <f>+IF(W1091="","-",IF(W1091="UNICO","CENSO","MUESTRA"))</f>
        <v>MUESTRA</v>
      </c>
      <c r="AC1091" t="s">
        <v>2398</v>
      </c>
      <c r="AD1091" t="s">
        <v>5671</v>
      </c>
    </row>
    <row r="1092" spans="1:30" x14ac:dyDescent="0.25">
      <c r="A1092" s="5" t="str">
        <f t="shared" si="17"/>
        <v>R 2 - D 111 - 452 - 3069</v>
      </c>
      <c r="B1092" s="23" t="s">
        <v>2347</v>
      </c>
      <c r="C1092" t="s">
        <v>246</v>
      </c>
      <c r="D1092" t="s">
        <v>575</v>
      </c>
      <c r="E1092" t="s">
        <v>1794</v>
      </c>
      <c r="F1092" t="s">
        <v>134</v>
      </c>
      <c r="G1092" t="s">
        <v>134</v>
      </c>
      <c r="H1092" t="s">
        <v>5348</v>
      </c>
      <c r="I1092" t="s">
        <v>20</v>
      </c>
      <c r="J1092" t="s">
        <v>2349</v>
      </c>
      <c r="K1092" t="s">
        <v>21</v>
      </c>
      <c r="M1092" t="s">
        <v>5349</v>
      </c>
      <c r="N1092" t="s">
        <v>22</v>
      </c>
      <c r="O1092" t="s">
        <v>23</v>
      </c>
      <c r="P1092" t="s">
        <v>26</v>
      </c>
      <c r="Q1092" t="s">
        <v>2348</v>
      </c>
      <c r="R1092" s="13">
        <v>68</v>
      </c>
      <c r="S1092" s="13">
        <v>3</v>
      </c>
      <c r="T1092" s="21">
        <v>1</v>
      </c>
      <c r="V1092" t="s">
        <v>2154</v>
      </c>
      <c r="W1092" t="s">
        <v>17596</v>
      </c>
      <c r="X1092" s="20" t="str">
        <f>+IF(V1092="","-",CONCATENATE(V1092,"_",W1092))</f>
        <v>FINES_R02</v>
      </c>
      <c r="Y1092" s="59">
        <v>0.2354014664888382</v>
      </c>
      <c r="Z1092" t="s">
        <v>134</v>
      </c>
      <c r="AA1092" t="s">
        <v>2393</v>
      </c>
      <c r="AB1092" t="str">
        <f>+IF(W1092="","-",IF(W1092="UNICO","CENSO","MUESTRA"))</f>
        <v>MUESTRA</v>
      </c>
      <c r="AC1092" t="s">
        <v>2397</v>
      </c>
      <c r="AD1092" t="s">
        <v>5350</v>
      </c>
    </row>
    <row r="1093" spans="1:30" x14ac:dyDescent="0.25">
      <c r="A1093" s="5" t="str">
        <f t="shared" si="17"/>
        <v>R 2 - D 5 - 458 - 4632</v>
      </c>
      <c r="B1093" s="23" t="s">
        <v>2347</v>
      </c>
      <c r="C1093" t="s">
        <v>246</v>
      </c>
      <c r="D1093" t="s">
        <v>243</v>
      </c>
      <c r="E1093" t="s">
        <v>245</v>
      </c>
      <c r="F1093" t="s">
        <v>134</v>
      </c>
      <c r="G1093" t="s">
        <v>134</v>
      </c>
      <c r="H1093" t="s">
        <v>11695</v>
      </c>
      <c r="I1093" t="s">
        <v>20</v>
      </c>
      <c r="J1093" t="s">
        <v>2349</v>
      </c>
      <c r="K1093" t="s">
        <v>21</v>
      </c>
      <c r="M1093" t="s">
        <v>6243</v>
      </c>
      <c r="N1093" t="s">
        <v>22</v>
      </c>
      <c r="O1093" t="s">
        <v>23</v>
      </c>
      <c r="P1093" t="s">
        <v>26</v>
      </c>
      <c r="Q1093" t="s">
        <v>2348</v>
      </c>
      <c r="R1093" s="13">
        <v>37</v>
      </c>
      <c r="S1093" s="13">
        <v>1</v>
      </c>
      <c r="T1093" s="21">
        <v>1</v>
      </c>
      <c r="V1093" t="s">
        <v>2154</v>
      </c>
      <c r="W1093" t="s">
        <v>17596</v>
      </c>
      <c r="X1093" s="20" t="str">
        <f>+IF(V1093="","-",CONCATENATE(V1093,"_",W1093))</f>
        <v>FINES_R02</v>
      </c>
      <c r="Y1093" s="59">
        <v>0.23682361841201779</v>
      </c>
      <c r="Z1093" t="s">
        <v>134</v>
      </c>
      <c r="AA1093" t="s">
        <v>2393</v>
      </c>
      <c r="AB1093" t="str">
        <f>+IF(W1093="","-",IF(W1093="UNICO","CENSO","MUESTRA"))</f>
        <v>MUESTRA</v>
      </c>
      <c r="AC1093" t="s">
        <v>2397</v>
      </c>
      <c r="AD1093" t="s">
        <v>11696</v>
      </c>
    </row>
    <row r="1094" spans="1:30" x14ac:dyDescent="0.25">
      <c r="A1094" s="5" t="str">
        <f t="shared" si="17"/>
        <v>R 2 - D 5 - 458 - 4537</v>
      </c>
      <c r="B1094" s="23" t="s">
        <v>2347</v>
      </c>
      <c r="C1094" t="s">
        <v>246</v>
      </c>
      <c r="D1094" t="s">
        <v>243</v>
      </c>
      <c r="E1094" t="s">
        <v>245</v>
      </c>
      <c r="F1094" t="s">
        <v>134</v>
      </c>
      <c r="G1094" t="s">
        <v>134</v>
      </c>
      <c r="H1094" t="s">
        <v>5607</v>
      </c>
      <c r="I1094" t="s">
        <v>20</v>
      </c>
      <c r="J1094" t="s">
        <v>2349</v>
      </c>
      <c r="K1094" t="s">
        <v>21</v>
      </c>
      <c r="M1094" t="s">
        <v>5608</v>
      </c>
      <c r="N1094" t="s">
        <v>22</v>
      </c>
      <c r="O1094" t="s">
        <v>23</v>
      </c>
      <c r="P1094" t="s">
        <v>26</v>
      </c>
      <c r="Q1094" t="s">
        <v>2348</v>
      </c>
      <c r="R1094" s="13">
        <v>16</v>
      </c>
      <c r="S1094" s="13">
        <v>1</v>
      </c>
      <c r="T1094" s="21">
        <v>1</v>
      </c>
      <c r="V1094" t="s">
        <v>2154</v>
      </c>
      <c r="W1094" t="s">
        <v>17596</v>
      </c>
      <c r="X1094" s="20" t="str">
        <f>+IF(V1094="","-",CONCATENATE(V1094,"_",W1094))</f>
        <v>FINES_R02</v>
      </c>
      <c r="Y1094" s="59">
        <v>0.23958161473274231</v>
      </c>
      <c r="Z1094" t="s">
        <v>134</v>
      </c>
      <c r="AA1094" t="s">
        <v>2393</v>
      </c>
      <c r="AB1094" t="str">
        <f>+IF(W1094="","-",IF(W1094="UNICO","CENSO","MUESTRA"))</f>
        <v>MUESTRA</v>
      </c>
      <c r="AC1094" t="s">
        <v>2398</v>
      </c>
      <c r="AD1094" t="s">
        <v>5609</v>
      </c>
    </row>
    <row r="1095" spans="1:30" x14ac:dyDescent="0.25">
      <c r="A1095" s="5" t="str">
        <f t="shared" si="17"/>
        <v>R 2 - D 5 - 458 - 3278</v>
      </c>
      <c r="B1095" s="23" t="s">
        <v>2347</v>
      </c>
      <c r="C1095" t="s">
        <v>246</v>
      </c>
      <c r="D1095" t="s">
        <v>243</v>
      </c>
      <c r="E1095" t="s">
        <v>245</v>
      </c>
      <c r="F1095" t="s">
        <v>134</v>
      </c>
      <c r="G1095" t="s">
        <v>134</v>
      </c>
      <c r="H1095" t="s">
        <v>5479</v>
      </c>
      <c r="I1095" t="s">
        <v>20</v>
      </c>
      <c r="J1095" t="s">
        <v>2349</v>
      </c>
      <c r="K1095" t="s">
        <v>21</v>
      </c>
      <c r="M1095" t="s">
        <v>5480</v>
      </c>
      <c r="N1095" t="s">
        <v>22</v>
      </c>
      <c r="O1095" t="s">
        <v>23</v>
      </c>
      <c r="P1095" t="s">
        <v>26</v>
      </c>
      <c r="Q1095" t="s">
        <v>2348</v>
      </c>
      <c r="R1095" s="13">
        <v>35</v>
      </c>
      <c r="S1095" s="13">
        <v>2</v>
      </c>
      <c r="T1095" s="21">
        <v>1</v>
      </c>
      <c r="V1095" t="s">
        <v>2154</v>
      </c>
      <c r="W1095" t="s">
        <v>17596</v>
      </c>
      <c r="X1095" s="20" t="str">
        <f>+IF(V1095="","-",CONCATENATE(V1095,"_",W1095))</f>
        <v>FINES_R02</v>
      </c>
      <c r="Y1095" s="59">
        <v>0.24224609136581421</v>
      </c>
      <c r="Z1095" t="s">
        <v>134</v>
      </c>
      <c r="AA1095" t="s">
        <v>2393</v>
      </c>
      <c r="AB1095" t="str">
        <f>+IF(W1095="","-",IF(W1095="UNICO","CENSO","MUESTRA"))</f>
        <v>MUESTRA</v>
      </c>
      <c r="AC1095" t="s">
        <v>2398</v>
      </c>
      <c r="AD1095" t="s">
        <v>5481</v>
      </c>
    </row>
    <row r="1096" spans="1:30" x14ac:dyDescent="0.25">
      <c r="A1096" s="5" t="str">
        <f t="shared" si="17"/>
        <v>R 2 - D 111 - 452 - 4156</v>
      </c>
      <c r="B1096" s="23" t="s">
        <v>2347</v>
      </c>
      <c r="C1096" t="s">
        <v>246</v>
      </c>
      <c r="D1096" t="s">
        <v>575</v>
      </c>
      <c r="E1096" t="s">
        <v>1794</v>
      </c>
      <c r="F1096" t="s">
        <v>134</v>
      </c>
      <c r="G1096" t="s">
        <v>134</v>
      </c>
      <c r="H1096" t="s">
        <v>5392</v>
      </c>
      <c r="I1096" t="s">
        <v>20</v>
      </c>
      <c r="J1096" t="s">
        <v>2349</v>
      </c>
      <c r="K1096" t="s">
        <v>21</v>
      </c>
      <c r="M1096" t="s">
        <v>5393</v>
      </c>
      <c r="N1096" t="s">
        <v>22</v>
      </c>
      <c r="O1096" t="s">
        <v>23</v>
      </c>
      <c r="P1096" t="s">
        <v>26</v>
      </c>
      <c r="Q1096" t="s">
        <v>2348</v>
      </c>
      <c r="R1096" s="13">
        <v>20</v>
      </c>
      <c r="S1096" s="13">
        <v>2</v>
      </c>
      <c r="T1096" s="21">
        <v>1</v>
      </c>
      <c r="V1096" t="s">
        <v>2154</v>
      </c>
      <c r="W1096" t="s">
        <v>17596</v>
      </c>
      <c r="X1096" s="20" t="str">
        <f>+IF(V1096="","-",CONCATENATE(V1096,"_",W1096))</f>
        <v>FINES_R02</v>
      </c>
      <c r="Y1096" s="59">
        <v>0.25109466910362238</v>
      </c>
      <c r="Z1096" t="s">
        <v>134</v>
      </c>
      <c r="AA1096" t="s">
        <v>2393</v>
      </c>
      <c r="AB1096" t="str">
        <f>+IF(W1096="","-",IF(W1096="UNICO","CENSO","MUESTRA"))</f>
        <v>MUESTRA</v>
      </c>
      <c r="AC1096" t="s">
        <v>2397</v>
      </c>
      <c r="AD1096" t="s">
        <v>5394</v>
      </c>
    </row>
    <row r="1097" spans="1:30" x14ac:dyDescent="0.25">
      <c r="A1097" s="5" t="str">
        <f t="shared" si="17"/>
        <v>R 2 - D 5 - 458 - 3968</v>
      </c>
      <c r="B1097" s="23" t="s">
        <v>2347</v>
      </c>
      <c r="C1097" t="s">
        <v>246</v>
      </c>
      <c r="D1097" t="s">
        <v>243</v>
      </c>
      <c r="E1097" t="s">
        <v>245</v>
      </c>
      <c r="F1097" t="s">
        <v>134</v>
      </c>
      <c r="G1097" t="s">
        <v>134</v>
      </c>
      <c r="H1097" t="s">
        <v>5624</v>
      </c>
      <c r="I1097" t="s">
        <v>20</v>
      </c>
      <c r="J1097" t="s">
        <v>2349</v>
      </c>
      <c r="K1097" t="s">
        <v>21</v>
      </c>
      <c r="M1097" t="s">
        <v>5625</v>
      </c>
      <c r="N1097" t="s">
        <v>22</v>
      </c>
      <c r="O1097" t="s">
        <v>23</v>
      </c>
      <c r="P1097" t="s">
        <v>26</v>
      </c>
      <c r="Q1097" t="s">
        <v>2348</v>
      </c>
      <c r="R1097" s="13">
        <v>23</v>
      </c>
      <c r="S1097" s="13">
        <v>1</v>
      </c>
      <c r="T1097" s="21">
        <v>1</v>
      </c>
      <c r="V1097" t="s">
        <v>2154</v>
      </c>
      <c r="W1097" t="s">
        <v>17596</v>
      </c>
      <c r="X1097" s="20" t="str">
        <f>+IF(V1097="","-",CONCATENATE(V1097,"_",W1097))</f>
        <v>FINES_R02</v>
      </c>
      <c r="Y1097" s="59">
        <v>0.2546367347240448</v>
      </c>
      <c r="Z1097" t="s">
        <v>134</v>
      </c>
      <c r="AA1097" t="s">
        <v>2393</v>
      </c>
      <c r="AB1097" t="str">
        <f>+IF(W1097="","-",IF(W1097="UNICO","CENSO","MUESTRA"))</f>
        <v>MUESTRA</v>
      </c>
      <c r="AC1097" t="s">
        <v>2397</v>
      </c>
      <c r="AD1097" t="s">
        <v>5626</v>
      </c>
    </row>
    <row r="1098" spans="1:30" x14ac:dyDescent="0.25">
      <c r="A1098" s="5" t="str">
        <f t="shared" si="17"/>
        <v>R 2 - D 62 - 452 - 1413</v>
      </c>
      <c r="B1098" s="23" t="s">
        <v>2347</v>
      </c>
      <c r="C1098" t="s">
        <v>246</v>
      </c>
      <c r="D1098" t="s">
        <v>958</v>
      </c>
      <c r="E1098" t="s">
        <v>959</v>
      </c>
      <c r="F1098" t="s">
        <v>134</v>
      </c>
      <c r="G1098" t="s">
        <v>134</v>
      </c>
      <c r="H1098" t="s">
        <v>5850</v>
      </c>
      <c r="I1098" t="s">
        <v>20</v>
      </c>
      <c r="J1098" t="s">
        <v>2349</v>
      </c>
      <c r="K1098" t="s">
        <v>21</v>
      </c>
      <c r="M1098" t="s">
        <v>5851</v>
      </c>
      <c r="N1098" t="s">
        <v>22</v>
      </c>
      <c r="O1098" t="s">
        <v>23</v>
      </c>
      <c r="P1098" t="s">
        <v>26</v>
      </c>
      <c r="Q1098" t="s">
        <v>2348</v>
      </c>
      <c r="R1098" s="13">
        <v>55</v>
      </c>
      <c r="S1098" s="13">
        <v>3</v>
      </c>
      <c r="T1098" s="21">
        <v>1</v>
      </c>
      <c r="V1098" t="s">
        <v>2154</v>
      </c>
      <c r="W1098" t="s">
        <v>17596</v>
      </c>
      <c r="X1098" s="20" t="str">
        <f>+IF(V1098="","-",CONCATENATE(V1098,"_",W1098))</f>
        <v>FINES_R02</v>
      </c>
      <c r="Y1098" s="59">
        <v>0.25574168562889099</v>
      </c>
      <c r="Z1098" t="s">
        <v>134</v>
      </c>
      <c r="AA1098" t="s">
        <v>2393</v>
      </c>
      <c r="AB1098" t="str">
        <f>+IF(W1098="","-",IF(W1098="UNICO","CENSO","MUESTRA"))</f>
        <v>MUESTRA</v>
      </c>
      <c r="AC1098" t="s">
        <v>2398</v>
      </c>
      <c r="AD1098" t="s">
        <v>5852</v>
      </c>
    </row>
    <row r="1099" spans="1:30" x14ac:dyDescent="0.25">
      <c r="A1099" s="5" t="str">
        <f t="shared" si="17"/>
        <v>R 2 - D 62 - 456 - 1413</v>
      </c>
      <c r="B1099" s="23" t="s">
        <v>2347</v>
      </c>
      <c r="C1099" t="s">
        <v>246</v>
      </c>
      <c r="D1099" t="s">
        <v>958</v>
      </c>
      <c r="E1099" t="s">
        <v>959</v>
      </c>
      <c r="F1099" t="s">
        <v>134</v>
      </c>
      <c r="G1099" t="s">
        <v>134</v>
      </c>
      <c r="H1099" t="s">
        <v>5854</v>
      </c>
      <c r="I1099" t="s">
        <v>20</v>
      </c>
      <c r="J1099" t="s">
        <v>2349</v>
      </c>
      <c r="K1099" t="s">
        <v>21</v>
      </c>
      <c r="M1099" t="s">
        <v>5851</v>
      </c>
      <c r="N1099" t="s">
        <v>22</v>
      </c>
      <c r="O1099" t="s">
        <v>23</v>
      </c>
      <c r="P1099" t="s">
        <v>26</v>
      </c>
      <c r="Q1099" t="s">
        <v>2348</v>
      </c>
      <c r="R1099" s="13">
        <v>11</v>
      </c>
      <c r="S1099" s="13">
        <v>1</v>
      </c>
      <c r="T1099" s="21">
        <v>1</v>
      </c>
      <c r="V1099" t="s">
        <v>2154</v>
      </c>
      <c r="W1099" t="s">
        <v>17596</v>
      </c>
      <c r="X1099" s="20" t="str">
        <f>+IF(V1099="","-",CONCATENATE(V1099,"_",W1099))</f>
        <v>FINES_R02</v>
      </c>
      <c r="Y1099" s="59">
        <v>0.25574168562889099</v>
      </c>
      <c r="Z1099" t="s">
        <v>134</v>
      </c>
      <c r="AA1099" t="s">
        <v>2393</v>
      </c>
      <c r="AB1099" t="str">
        <f>+IF(W1099="","-",IF(W1099="UNICO","CENSO","MUESTRA"))</f>
        <v>MUESTRA</v>
      </c>
      <c r="AC1099" t="s">
        <v>2398</v>
      </c>
      <c r="AD1099" t="s">
        <v>5852</v>
      </c>
    </row>
    <row r="1100" spans="1:30" x14ac:dyDescent="0.25">
      <c r="A1100" s="5" t="str">
        <f t="shared" si="17"/>
        <v>R 2 - D 5 - 458 - 4164</v>
      </c>
      <c r="B1100" s="23" t="s">
        <v>2347</v>
      </c>
      <c r="C1100" t="s">
        <v>246</v>
      </c>
      <c r="D1100" t="s">
        <v>243</v>
      </c>
      <c r="E1100" t="s">
        <v>245</v>
      </c>
      <c r="F1100" t="s">
        <v>134</v>
      </c>
      <c r="G1100" t="s">
        <v>134</v>
      </c>
      <c r="H1100" t="s">
        <v>5591</v>
      </c>
      <c r="I1100" t="s">
        <v>20</v>
      </c>
      <c r="J1100" t="s">
        <v>2349</v>
      </c>
      <c r="K1100" t="s">
        <v>21</v>
      </c>
      <c r="M1100" t="s">
        <v>5592</v>
      </c>
      <c r="N1100" t="s">
        <v>22</v>
      </c>
      <c r="O1100" t="s">
        <v>23</v>
      </c>
      <c r="P1100" t="s">
        <v>26</v>
      </c>
      <c r="Q1100" t="s">
        <v>2348</v>
      </c>
      <c r="R1100" s="13">
        <v>14</v>
      </c>
      <c r="S1100" s="13">
        <v>1</v>
      </c>
      <c r="T1100" s="21">
        <v>1</v>
      </c>
      <c r="V1100" t="s">
        <v>2154</v>
      </c>
      <c r="W1100" t="s">
        <v>17596</v>
      </c>
      <c r="X1100" s="20" t="str">
        <f>+IF(V1100="","-",CONCATENATE(V1100,"_",W1100))</f>
        <v>FINES_R02</v>
      </c>
      <c r="Y1100" s="59">
        <v>0.25721174478530878</v>
      </c>
      <c r="Z1100" t="s">
        <v>134</v>
      </c>
      <c r="AA1100" t="s">
        <v>2393</v>
      </c>
      <c r="AB1100" t="str">
        <f>+IF(W1100="","-",IF(W1100="UNICO","CENSO","MUESTRA"))</f>
        <v>MUESTRA</v>
      </c>
      <c r="AC1100" t="s">
        <v>2397</v>
      </c>
      <c r="AD1100" t="s">
        <v>5593</v>
      </c>
    </row>
    <row r="1101" spans="1:30" x14ac:dyDescent="0.25">
      <c r="A1101" s="5" t="str">
        <f t="shared" si="17"/>
        <v>R 2 - D 5 - 458 - 4562</v>
      </c>
      <c r="B1101" s="23" t="s">
        <v>2347</v>
      </c>
      <c r="C1101" t="s">
        <v>246</v>
      </c>
      <c r="D1101" t="s">
        <v>243</v>
      </c>
      <c r="E1101" t="s">
        <v>245</v>
      </c>
      <c r="F1101" t="s">
        <v>134</v>
      </c>
      <c r="G1101" t="s">
        <v>134</v>
      </c>
      <c r="H1101" t="s">
        <v>11686</v>
      </c>
      <c r="I1101" t="s">
        <v>20</v>
      </c>
      <c r="J1101" t="s">
        <v>2349</v>
      </c>
      <c r="K1101" t="s">
        <v>21</v>
      </c>
      <c r="M1101" t="s">
        <v>2175</v>
      </c>
      <c r="N1101" t="s">
        <v>22</v>
      </c>
      <c r="O1101" t="s">
        <v>23</v>
      </c>
      <c r="P1101" t="s">
        <v>26</v>
      </c>
      <c r="Q1101" t="s">
        <v>2348</v>
      </c>
      <c r="R1101" s="13">
        <v>57</v>
      </c>
      <c r="S1101" s="13">
        <v>2</v>
      </c>
      <c r="T1101" s="21">
        <v>1</v>
      </c>
      <c r="V1101" t="s">
        <v>2154</v>
      </c>
      <c r="W1101" t="s">
        <v>17596</v>
      </c>
      <c r="X1101" s="20" t="str">
        <f>+IF(V1101="","-",CONCATENATE(V1101,"_",W1101))</f>
        <v>FINES_R02</v>
      </c>
      <c r="Y1101" s="59">
        <v>0.26617893576622009</v>
      </c>
      <c r="Z1101" t="s">
        <v>134</v>
      </c>
      <c r="AA1101" t="s">
        <v>2393</v>
      </c>
      <c r="AB1101" t="str">
        <f>+IF(W1101="","-",IF(W1101="UNICO","CENSO","MUESTRA"))</f>
        <v>MUESTRA</v>
      </c>
      <c r="AC1101" t="s">
        <v>2397</v>
      </c>
      <c r="AD1101" t="s">
        <v>11687</v>
      </c>
    </row>
    <row r="1102" spans="1:30" x14ac:dyDescent="0.25">
      <c r="A1102" s="5" t="str">
        <f t="shared" si="17"/>
        <v>R 2 - D 5 - 458 - 3966</v>
      </c>
      <c r="B1102" s="23" t="s">
        <v>2347</v>
      </c>
      <c r="C1102" t="s">
        <v>246</v>
      </c>
      <c r="D1102" t="s">
        <v>243</v>
      </c>
      <c r="E1102" t="s">
        <v>245</v>
      </c>
      <c r="F1102" t="s">
        <v>134</v>
      </c>
      <c r="G1102" t="s">
        <v>134</v>
      </c>
      <c r="H1102" t="s">
        <v>5546</v>
      </c>
      <c r="I1102" t="s">
        <v>20</v>
      </c>
      <c r="J1102" t="s">
        <v>2349</v>
      </c>
      <c r="K1102" t="s">
        <v>21</v>
      </c>
      <c r="M1102" t="s">
        <v>5547</v>
      </c>
      <c r="N1102" t="s">
        <v>22</v>
      </c>
      <c r="O1102" t="s">
        <v>23</v>
      </c>
      <c r="P1102" t="s">
        <v>26</v>
      </c>
      <c r="Q1102" t="s">
        <v>2348</v>
      </c>
      <c r="R1102" s="13">
        <v>44</v>
      </c>
      <c r="S1102" s="13">
        <v>2</v>
      </c>
      <c r="T1102" s="21">
        <v>1</v>
      </c>
      <c r="V1102" t="s">
        <v>2154</v>
      </c>
      <c r="W1102" t="s">
        <v>17596</v>
      </c>
      <c r="X1102" s="20" t="str">
        <f>+IF(V1102="","-",CONCATENATE(V1102,"_",W1102))</f>
        <v>FINES_R02</v>
      </c>
      <c r="Y1102" s="59">
        <v>0.26786628365516663</v>
      </c>
      <c r="Z1102" t="s">
        <v>134</v>
      </c>
      <c r="AA1102" t="s">
        <v>2393</v>
      </c>
      <c r="AB1102" t="str">
        <f>+IF(W1102="","-",IF(W1102="UNICO","CENSO","MUESTRA"))</f>
        <v>MUESTRA</v>
      </c>
      <c r="AC1102" t="s">
        <v>2397</v>
      </c>
      <c r="AD1102" t="s">
        <v>5548</v>
      </c>
    </row>
    <row r="1103" spans="1:30" x14ac:dyDescent="0.25">
      <c r="A1103" s="5" t="str">
        <f t="shared" si="17"/>
        <v>R 2 - D 5 - 458 - 1193</v>
      </c>
      <c r="B1103" s="23" t="s">
        <v>2347</v>
      </c>
      <c r="C1103" t="s">
        <v>246</v>
      </c>
      <c r="D1103" t="s">
        <v>243</v>
      </c>
      <c r="E1103" t="s">
        <v>245</v>
      </c>
      <c r="F1103" t="s">
        <v>134</v>
      </c>
      <c r="G1103" t="s">
        <v>134</v>
      </c>
      <c r="H1103" t="s">
        <v>5511</v>
      </c>
      <c r="I1103" t="s">
        <v>20</v>
      </c>
      <c r="J1103" t="s">
        <v>2349</v>
      </c>
      <c r="K1103" t="s">
        <v>21</v>
      </c>
      <c r="M1103" t="s">
        <v>5512</v>
      </c>
      <c r="N1103" t="s">
        <v>22</v>
      </c>
      <c r="O1103" t="s">
        <v>23</v>
      </c>
      <c r="P1103" t="s">
        <v>26</v>
      </c>
      <c r="Q1103" t="s">
        <v>2348</v>
      </c>
      <c r="R1103" s="13">
        <v>22</v>
      </c>
      <c r="S1103" s="13">
        <v>1</v>
      </c>
      <c r="T1103" s="21">
        <v>1</v>
      </c>
      <c r="V1103" t="s">
        <v>2154</v>
      </c>
      <c r="W1103" t="s">
        <v>17596</v>
      </c>
      <c r="X1103" s="20" t="str">
        <f>+IF(V1103="","-",CONCATENATE(V1103,"_",W1103))</f>
        <v>FINES_R02</v>
      </c>
      <c r="Y1103" s="59">
        <v>0.26845863461494451</v>
      </c>
      <c r="Z1103" t="s">
        <v>134</v>
      </c>
      <c r="AA1103" t="s">
        <v>2393</v>
      </c>
      <c r="AB1103" t="str">
        <f>+IF(W1103="","-",IF(W1103="UNICO","CENSO","MUESTRA"))</f>
        <v>MUESTRA</v>
      </c>
      <c r="AC1103" t="s">
        <v>2397</v>
      </c>
      <c r="AD1103" t="s">
        <v>5513</v>
      </c>
    </row>
    <row r="1104" spans="1:30" x14ac:dyDescent="0.25">
      <c r="A1104" s="5" t="str">
        <f t="shared" si="17"/>
        <v>R 2 - D 5 - 458 - 4611</v>
      </c>
      <c r="B1104" s="23" t="s">
        <v>2347</v>
      </c>
      <c r="C1104" t="s">
        <v>246</v>
      </c>
      <c r="D1104" t="s">
        <v>243</v>
      </c>
      <c r="E1104" t="s">
        <v>245</v>
      </c>
      <c r="F1104" t="s">
        <v>134</v>
      </c>
      <c r="G1104" t="s">
        <v>134</v>
      </c>
      <c r="H1104" t="s">
        <v>5665</v>
      </c>
      <c r="I1104" t="s">
        <v>20</v>
      </c>
      <c r="J1104" t="s">
        <v>2349</v>
      </c>
      <c r="K1104" t="s">
        <v>21</v>
      </c>
      <c r="M1104" t="s">
        <v>5666</v>
      </c>
      <c r="N1104" t="s">
        <v>22</v>
      </c>
      <c r="O1104" t="s">
        <v>23</v>
      </c>
      <c r="P1104" t="s">
        <v>26</v>
      </c>
      <c r="Q1104" t="s">
        <v>2348</v>
      </c>
      <c r="R1104" s="13">
        <v>15</v>
      </c>
      <c r="S1104" s="13">
        <v>1</v>
      </c>
      <c r="T1104" s="21">
        <v>1</v>
      </c>
      <c r="V1104" t="s">
        <v>2154</v>
      </c>
      <c r="W1104" t="s">
        <v>17596</v>
      </c>
      <c r="X1104" s="20" t="str">
        <f>+IF(V1104="","-",CONCATENATE(V1104,"_",W1104))</f>
        <v>FINES_R02</v>
      </c>
      <c r="Y1104" s="59">
        <v>0.28330409526824951</v>
      </c>
      <c r="Z1104" t="s">
        <v>134</v>
      </c>
      <c r="AA1104" t="s">
        <v>2393</v>
      </c>
      <c r="AB1104" t="str">
        <f>+IF(W1104="","-",IF(W1104="UNICO","CENSO","MUESTRA"))</f>
        <v>MUESTRA</v>
      </c>
      <c r="AC1104" t="s">
        <v>2397</v>
      </c>
      <c r="AD1104" t="s">
        <v>5667</v>
      </c>
    </row>
    <row r="1105" spans="1:30" x14ac:dyDescent="0.25">
      <c r="A1105" s="5" t="str">
        <f t="shared" si="17"/>
        <v>R 2 - D 5 - 458 - 4612</v>
      </c>
      <c r="B1105" s="23" t="s">
        <v>2347</v>
      </c>
      <c r="C1105" t="s">
        <v>246</v>
      </c>
      <c r="D1105" t="s">
        <v>243</v>
      </c>
      <c r="E1105" t="s">
        <v>245</v>
      </c>
      <c r="F1105" t="s">
        <v>134</v>
      </c>
      <c r="G1105" t="s">
        <v>134</v>
      </c>
      <c r="H1105" t="s">
        <v>5656</v>
      </c>
      <c r="I1105" t="s">
        <v>20</v>
      </c>
      <c r="J1105" t="s">
        <v>2349</v>
      </c>
      <c r="K1105" t="s">
        <v>21</v>
      </c>
      <c r="M1105" t="s">
        <v>5657</v>
      </c>
      <c r="N1105" t="s">
        <v>22</v>
      </c>
      <c r="O1105" t="s">
        <v>23</v>
      </c>
      <c r="P1105" t="s">
        <v>26</v>
      </c>
      <c r="Q1105" t="s">
        <v>2348</v>
      </c>
      <c r="R1105" s="13">
        <v>34</v>
      </c>
      <c r="S1105" s="13">
        <v>1</v>
      </c>
      <c r="T1105" s="21">
        <v>1</v>
      </c>
      <c r="V1105" t="s">
        <v>2154</v>
      </c>
      <c r="W1105" t="s">
        <v>17596</v>
      </c>
      <c r="X1105" s="20" t="str">
        <f>+IF(V1105="","-",CONCATENATE(V1105,"_",W1105))</f>
        <v>FINES_R02</v>
      </c>
      <c r="Y1105" s="59">
        <v>0.28569450974464422</v>
      </c>
      <c r="Z1105" t="s">
        <v>134</v>
      </c>
      <c r="AA1105" t="s">
        <v>2393</v>
      </c>
      <c r="AB1105" t="str">
        <f>+IF(W1105="","-",IF(W1105="UNICO","CENSO","MUESTRA"))</f>
        <v>MUESTRA</v>
      </c>
      <c r="AC1105" t="s">
        <v>2397</v>
      </c>
      <c r="AD1105" t="s">
        <v>5658</v>
      </c>
    </row>
    <row r="1106" spans="1:30" x14ac:dyDescent="0.25">
      <c r="A1106" s="5" t="str">
        <f t="shared" si="17"/>
        <v>R 2 - D 5 - 458 - 4616</v>
      </c>
      <c r="B1106" s="23" t="s">
        <v>2347</v>
      </c>
      <c r="C1106" t="s">
        <v>246</v>
      </c>
      <c r="D1106" t="s">
        <v>243</v>
      </c>
      <c r="E1106" t="s">
        <v>245</v>
      </c>
      <c r="F1106" t="s">
        <v>134</v>
      </c>
      <c r="G1106" t="s">
        <v>134</v>
      </c>
      <c r="H1106" t="s">
        <v>5678</v>
      </c>
      <c r="I1106" t="s">
        <v>20</v>
      </c>
      <c r="J1106" t="s">
        <v>2349</v>
      </c>
      <c r="K1106" t="s">
        <v>21</v>
      </c>
      <c r="M1106" t="s">
        <v>5679</v>
      </c>
      <c r="N1106" t="s">
        <v>22</v>
      </c>
      <c r="O1106" t="s">
        <v>23</v>
      </c>
      <c r="P1106" t="s">
        <v>26</v>
      </c>
      <c r="Q1106" t="s">
        <v>2348</v>
      </c>
      <c r="R1106" s="13">
        <v>23</v>
      </c>
      <c r="S1106" s="13">
        <v>1</v>
      </c>
      <c r="T1106" s="21">
        <v>1</v>
      </c>
      <c r="V1106" t="s">
        <v>2154</v>
      </c>
      <c r="W1106" t="s">
        <v>17596</v>
      </c>
      <c r="X1106" s="20" t="str">
        <f>+IF(V1106="","-",CONCATENATE(V1106,"_",W1106))</f>
        <v>FINES_R02</v>
      </c>
      <c r="Y1106" s="59">
        <v>0.28866583108901978</v>
      </c>
      <c r="Z1106" t="s">
        <v>134</v>
      </c>
      <c r="AA1106" t="s">
        <v>2393</v>
      </c>
      <c r="AB1106" t="str">
        <f>+IF(W1106="","-",IF(W1106="UNICO","CENSO","MUESTRA"))</f>
        <v>MUESTRA</v>
      </c>
      <c r="AC1106" t="s">
        <v>2398</v>
      </c>
      <c r="AD1106" t="s">
        <v>5680</v>
      </c>
    </row>
    <row r="1107" spans="1:30" x14ac:dyDescent="0.25">
      <c r="A1107" s="5" t="str">
        <f t="shared" si="17"/>
        <v>R 2 - D 5 - 457 - 2767</v>
      </c>
      <c r="B1107" s="23" t="s">
        <v>2347</v>
      </c>
      <c r="C1107" t="s">
        <v>246</v>
      </c>
      <c r="D1107" t="s">
        <v>243</v>
      </c>
      <c r="E1107" t="s">
        <v>245</v>
      </c>
      <c r="F1107" t="s">
        <v>134</v>
      </c>
      <c r="G1107" t="s">
        <v>134</v>
      </c>
      <c r="H1107" t="s">
        <v>5428</v>
      </c>
      <c r="I1107" t="s">
        <v>20</v>
      </c>
      <c r="J1107" t="s">
        <v>2349</v>
      </c>
      <c r="K1107" t="s">
        <v>21</v>
      </c>
      <c r="M1107" t="s">
        <v>17789</v>
      </c>
      <c r="N1107" t="s">
        <v>22</v>
      </c>
      <c r="O1107" t="s">
        <v>23</v>
      </c>
      <c r="P1107" t="s">
        <v>26</v>
      </c>
      <c r="Q1107" t="s">
        <v>2348</v>
      </c>
      <c r="R1107" s="13">
        <v>16</v>
      </c>
      <c r="S1107" s="13">
        <v>1</v>
      </c>
      <c r="T1107" s="21">
        <v>1</v>
      </c>
      <c r="V1107" t="s">
        <v>2154</v>
      </c>
      <c r="W1107" t="s">
        <v>17596</v>
      </c>
      <c r="X1107" s="20" t="str">
        <f>+IF(V1107="","-",CONCATENATE(V1107,"_",W1107))</f>
        <v>FINES_R02</v>
      </c>
      <c r="Y1107" s="59">
        <v>0.30550029873847961</v>
      </c>
      <c r="Z1107" t="s">
        <v>134</v>
      </c>
      <c r="AA1107" t="s">
        <v>2393</v>
      </c>
      <c r="AB1107" t="str">
        <f>+IF(W1107="","-",IF(W1107="UNICO","CENSO","MUESTRA"))</f>
        <v>MUESTRA</v>
      </c>
      <c r="AC1107" t="s">
        <v>2398</v>
      </c>
      <c r="AD1107" t="s">
        <v>5430</v>
      </c>
    </row>
    <row r="1108" spans="1:30" x14ac:dyDescent="0.25">
      <c r="A1108" s="5" t="str">
        <f t="shared" si="17"/>
        <v>R 2 - D 5 - 458 - 0517</v>
      </c>
      <c r="B1108" s="23" t="s">
        <v>2347</v>
      </c>
      <c r="C1108" t="s">
        <v>246</v>
      </c>
      <c r="D1108" t="s">
        <v>243</v>
      </c>
      <c r="E1108" t="s">
        <v>245</v>
      </c>
      <c r="F1108" t="s">
        <v>134</v>
      </c>
      <c r="G1108" t="s">
        <v>134</v>
      </c>
      <c r="H1108" t="s">
        <v>5628</v>
      </c>
      <c r="I1108" t="s">
        <v>20</v>
      </c>
      <c r="J1108" t="s">
        <v>2349</v>
      </c>
      <c r="K1108" t="s">
        <v>21</v>
      </c>
      <c r="M1108" t="s">
        <v>5629</v>
      </c>
      <c r="N1108" t="s">
        <v>22</v>
      </c>
      <c r="O1108" t="s">
        <v>23</v>
      </c>
      <c r="P1108" t="s">
        <v>26</v>
      </c>
      <c r="Q1108" t="s">
        <v>2348</v>
      </c>
      <c r="R1108" s="13">
        <v>17</v>
      </c>
      <c r="S1108" s="13">
        <v>1</v>
      </c>
      <c r="T1108" s="21">
        <v>1</v>
      </c>
      <c r="V1108" t="s">
        <v>2154</v>
      </c>
      <c r="W1108" t="s">
        <v>17596</v>
      </c>
      <c r="X1108" s="20" t="str">
        <f>+IF(V1108="","-",CONCATENATE(V1108,"_",W1108))</f>
        <v>FINES_R02</v>
      </c>
      <c r="Y1108" s="59">
        <v>0.30682298541069031</v>
      </c>
      <c r="Z1108" t="s">
        <v>134</v>
      </c>
      <c r="AA1108" t="s">
        <v>2393</v>
      </c>
      <c r="AB1108" t="str">
        <f>+IF(W1108="","-",IF(W1108="UNICO","CENSO","MUESTRA"))</f>
        <v>MUESTRA</v>
      </c>
      <c r="AC1108" t="s">
        <v>2398</v>
      </c>
      <c r="AD1108" t="s">
        <v>5630</v>
      </c>
    </row>
    <row r="1109" spans="1:30" x14ac:dyDescent="0.25">
      <c r="A1109" s="5" t="str">
        <f t="shared" si="17"/>
        <v>R 2 - D 111 - 452 - 3913</v>
      </c>
      <c r="B1109" s="23" t="s">
        <v>2347</v>
      </c>
      <c r="C1109" t="s">
        <v>246</v>
      </c>
      <c r="D1109" t="s">
        <v>575</v>
      </c>
      <c r="E1109" t="s">
        <v>1794</v>
      </c>
      <c r="F1109" t="s">
        <v>134</v>
      </c>
      <c r="G1109" t="s">
        <v>134</v>
      </c>
      <c r="H1109" t="s">
        <v>5380</v>
      </c>
      <c r="I1109" t="s">
        <v>20</v>
      </c>
      <c r="J1109" t="s">
        <v>2349</v>
      </c>
      <c r="K1109" t="s">
        <v>21</v>
      </c>
      <c r="M1109" t="s">
        <v>5381</v>
      </c>
      <c r="N1109" t="s">
        <v>22</v>
      </c>
      <c r="O1109" t="s">
        <v>23</v>
      </c>
      <c r="P1109" t="s">
        <v>26</v>
      </c>
      <c r="Q1109" t="s">
        <v>2348</v>
      </c>
      <c r="R1109" s="13">
        <v>15</v>
      </c>
      <c r="S1109" s="13">
        <v>1</v>
      </c>
      <c r="T1109" s="21">
        <v>1</v>
      </c>
      <c r="V1109" t="s">
        <v>2154</v>
      </c>
      <c r="W1109" t="s">
        <v>17596</v>
      </c>
      <c r="X1109" s="20" t="str">
        <f>+IF(V1109="","-",CONCATENATE(V1109,"_",W1109))</f>
        <v>FINES_R02</v>
      </c>
      <c r="Y1109" s="59">
        <v>0.31350690126419067</v>
      </c>
      <c r="Z1109" t="s">
        <v>134</v>
      </c>
      <c r="AA1109" t="s">
        <v>2393</v>
      </c>
      <c r="AB1109" t="str">
        <f>+IF(W1109="","-",IF(W1109="UNICO","CENSO","MUESTRA"))</f>
        <v>MUESTRA</v>
      </c>
      <c r="AC1109" t="s">
        <v>2398</v>
      </c>
      <c r="AD1109" t="s">
        <v>5382</v>
      </c>
    </row>
    <row r="1110" spans="1:30" x14ac:dyDescent="0.25">
      <c r="A1110" s="5" t="str">
        <f t="shared" si="17"/>
        <v>R 2 - D 5 - 458 - 0541</v>
      </c>
      <c r="B1110" s="23" t="s">
        <v>2347</v>
      </c>
      <c r="C1110" t="s">
        <v>246</v>
      </c>
      <c r="D1110" t="s">
        <v>243</v>
      </c>
      <c r="E1110" t="s">
        <v>245</v>
      </c>
      <c r="F1110" t="s">
        <v>134</v>
      </c>
      <c r="G1110" t="s">
        <v>134</v>
      </c>
      <c r="H1110" t="s">
        <v>5616</v>
      </c>
      <c r="I1110" t="s">
        <v>20</v>
      </c>
      <c r="J1110" t="s">
        <v>2349</v>
      </c>
      <c r="K1110" t="s">
        <v>21</v>
      </c>
      <c r="M1110" t="s">
        <v>2185</v>
      </c>
      <c r="N1110" t="s">
        <v>22</v>
      </c>
      <c r="O1110" t="s">
        <v>23</v>
      </c>
      <c r="P1110" t="s">
        <v>26</v>
      </c>
      <c r="Q1110" t="s">
        <v>2348</v>
      </c>
      <c r="R1110" s="13">
        <v>67</v>
      </c>
      <c r="S1110" s="13">
        <v>2</v>
      </c>
      <c r="T1110" s="21">
        <v>1</v>
      </c>
      <c r="V1110" t="s">
        <v>2154</v>
      </c>
      <c r="W1110" t="s">
        <v>17596</v>
      </c>
      <c r="X1110" s="20" t="str">
        <f>+IF(V1110="","-",CONCATENATE(V1110,"_",W1110))</f>
        <v>FINES_R02</v>
      </c>
      <c r="Y1110" s="59">
        <v>0.32444003224372858</v>
      </c>
      <c r="Z1110" t="s">
        <v>134</v>
      </c>
      <c r="AA1110" t="s">
        <v>2393</v>
      </c>
      <c r="AB1110" t="str">
        <f>+IF(W1110="","-",IF(W1110="UNICO","CENSO","MUESTRA"))</f>
        <v>MUESTRA</v>
      </c>
      <c r="AC1110" t="s">
        <v>2397</v>
      </c>
      <c r="AD1110" t="s">
        <v>5617</v>
      </c>
    </row>
    <row r="1111" spans="1:30" x14ac:dyDescent="0.25">
      <c r="A1111" s="5" t="str">
        <f t="shared" si="17"/>
        <v>R 2 - D 5 - 458 - 0202</v>
      </c>
      <c r="B1111" s="23" t="s">
        <v>2347</v>
      </c>
      <c r="C1111" t="s">
        <v>246</v>
      </c>
      <c r="D1111" t="s">
        <v>243</v>
      </c>
      <c r="E1111" t="s">
        <v>245</v>
      </c>
      <c r="F1111" t="s">
        <v>134</v>
      </c>
      <c r="G1111" t="s">
        <v>134</v>
      </c>
      <c r="H1111" t="s">
        <v>5542</v>
      </c>
      <c r="I1111" t="s">
        <v>20</v>
      </c>
      <c r="J1111" t="s">
        <v>2349</v>
      </c>
      <c r="K1111" t="s">
        <v>21</v>
      </c>
      <c r="M1111" t="s">
        <v>5543</v>
      </c>
      <c r="N1111" t="s">
        <v>22</v>
      </c>
      <c r="O1111" t="s">
        <v>23</v>
      </c>
      <c r="P1111" t="s">
        <v>26</v>
      </c>
      <c r="Q1111" t="s">
        <v>2348</v>
      </c>
      <c r="R1111" s="13">
        <v>121</v>
      </c>
      <c r="S1111" s="13">
        <v>6</v>
      </c>
      <c r="T1111" s="21">
        <v>1</v>
      </c>
      <c r="V1111" t="s">
        <v>2154</v>
      </c>
      <c r="W1111" t="s">
        <v>17596</v>
      </c>
      <c r="X1111" s="20" t="str">
        <f>+IF(V1111="","-",CONCATENATE(V1111,"_",W1111))</f>
        <v>FINES_R02</v>
      </c>
      <c r="Y1111" s="59">
        <v>0.32955679297447199</v>
      </c>
      <c r="Z1111" t="s">
        <v>134</v>
      </c>
      <c r="AA1111" t="s">
        <v>2393</v>
      </c>
      <c r="AB1111" t="str">
        <f>+IF(W1111="","-",IF(W1111="UNICO","CENSO","MUESTRA"))</f>
        <v>MUESTRA</v>
      </c>
      <c r="AC1111" t="s">
        <v>2398</v>
      </c>
      <c r="AD1111" t="s">
        <v>5544</v>
      </c>
    </row>
    <row r="1112" spans="1:30" x14ac:dyDescent="0.25">
      <c r="A1112" s="5" t="str">
        <f t="shared" si="17"/>
        <v>R 2 - D 62 - 455 - 1405</v>
      </c>
      <c r="B1112" s="23" t="s">
        <v>2347</v>
      </c>
      <c r="C1112" t="s">
        <v>246</v>
      </c>
      <c r="D1112" t="s">
        <v>958</v>
      </c>
      <c r="E1112" t="s">
        <v>959</v>
      </c>
      <c r="F1112" t="s">
        <v>134</v>
      </c>
      <c r="G1112" t="s">
        <v>134</v>
      </c>
      <c r="H1112" t="s">
        <v>5906</v>
      </c>
      <c r="I1112" t="s">
        <v>20</v>
      </c>
      <c r="J1112" t="s">
        <v>2349</v>
      </c>
      <c r="K1112" t="s">
        <v>21</v>
      </c>
      <c r="M1112" t="s">
        <v>5907</v>
      </c>
      <c r="N1112" t="s">
        <v>22</v>
      </c>
      <c r="O1112" t="s">
        <v>23</v>
      </c>
      <c r="P1112" t="s">
        <v>26</v>
      </c>
      <c r="Q1112" t="s">
        <v>2348</v>
      </c>
      <c r="R1112" s="13">
        <v>33</v>
      </c>
      <c r="S1112" s="13">
        <v>2</v>
      </c>
      <c r="T1112" s="21">
        <v>1</v>
      </c>
      <c r="V1112" t="s">
        <v>2154</v>
      </c>
      <c r="W1112" t="s">
        <v>17596</v>
      </c>
      <c r="X1112" s="20" t="str">
        <f>+IF(V1112="","-",CONCATENATE(V1112,"_",W1112))</f>
        <v>FINES_R02</v>
      </c>
      <c r="Y1112" s="59">
        <v>0.33513033390045172</v>
      </c>
      <c r="Z1112" t="s">
        <v>134</v>
      </c>
      <c r="AA1112" t="s">
        <v>2393</v>
      </c>
      <c r="AB1112" t="str">
        <f>+IF(W1112="","-",IF(W1112="UNICO","CENSO","MUESTRA"))</f>
        <v>MUESTRA</v>
      </c>
      <c r="AC1112" t="s">
        <v>2397</v>
      </c>
      <c r="AD1112" t="s">
        <v>5908</v>
      </c>
    </row>
    <row r="1113" spans="1:30" x14ac:dyDescent="0.25">
      <c r="A1113" s="5" t="str">
        <f t="shared" si="17"/>
        <v>R 2 - D 62 - 454 - 4647</v>
      </c>
      <c r="B1113" s="23" t="s">
        <v>2347</v>
      </c>
      <c r="C1113" t="s">
        <v>246</v>
      </c>
      <c r="D1113" t="s">
        <v>958</v>
      </c>
      <c r="E1113" t="s">
        <v>959</v>
      </c>
      <c r="F1113" t="s">
        <v>134</v>
      </c>
      <c r="G1113" t="s">
        <v>134</v>
      </c>
      <c r="H1113" t="s">
        <v>5980</v>
      </c>
      <c r="I1113" t="s">
        <v>20</v>
      </c>
      <c r="J1113" t="s">
        <v>2349</v>
      </c>
      <c r="K1113" t="s">
        <v>21</v>
      </c>
      <c r="M1113" t="s">
        <v>5981</v>
      </c>
      <c r="N1113" t="s">
        <v>22</v>
      </c>
      <c r="O1113" t="s">
        <v>23</v>
      </c>
      <c r="P1113" t="s">
        <v>26</v>
      </c>
      <c r="Q1113" t="s">
        <v>2348</v>
      </c>
      <c r="R1113" s="13">
        <v>29</v>
      </c>
      <c r="S1113" s="13">
        <v>2</v>
      </c>
      <c r="T1113" s="21">
        <v>1</v>
      </c>
      <c r="V1113" t="s">
        <v>2154</v>
      </c>
      <c r="W1113" t="s">
        <v>17596</v>
      </c>
      <c r="X1113" s="20" t="str">
        <f>+IF(V1113="","-",CONCATENATE(V1113,"_",W1113))</f>
        <v>FINES_R02</v>
      </c>
      <c r="Y1113" s="59">
        <v>0.33961588144302368</v>
      </c>
      <c r="Z1113" t="s">
        <v>134</v>
      </c>
      <c r="AA1113" t="s">
        <v>2393</v>
      </c>
      <c r="AB1113" t="str">
        <f>+IF(W1113="","-",IF(W1113="UNICO","CENSO","MUESTRA"))</f>
        <v>MUESTRA</v>
      </c>
      <c r="AC1113" t="s">
        <v>2397</v>
      </c>
      <c r="AD1113" t="s">
        <v>5982</v>
      </c>
    </row>
    <row r="1114" spans="1:30" x14ac:dyDescent="0.25">
      <c r="A1114" s="5" t="str">
        <f t="shared" si="17"/>
        <v>R 2 - D 111 - 454 - 4432</v>
      </c>
      <c r="B1114" s="23" t="s">
        <v>2347</v>
      </c>
      <c r="C1114" t="s">
        <v>246</v>
      </c>
      <c r="D1114" t="s">
        <v>575</v>
      </c>
      <c r="E1114" t="s">
        <v>1794</v>
      </c>
      <c r="F1114" t="s">
        <v>134</v>
      </c>
      <c r="G1114" t="s">
        <v>134</v>
      </c>
      <c r="H1114" t="s">
        <v>5330</v>
      </c>
      <c r="I1114" t="s">
        <v>20</v>
      </c>
      <c r="J1114" t="s">
        <v>2349</v>
      </c>
      <c r="K1114" t="s">
        <v>21</v>
      </c>
      <c r="M1114" t="s">
        <v>5331</v>
      </c>
      <c r="N1114" t="s">
        <v>22</v>
      </c>
      <c r="O1114" t="s">
        <v>23</v>
      </c>
      <c r="P1114" t="s">
        <v>26</v>
      </c>
      <c r="Q1114" t="s">
        <v>2348</v>
      </c>
      <c r="R1114" s="13">
        <v>30</v>
      </c>
      <c r="S1114" s="13">
        <v>2</v>
      </c>
      <c r="T1114" s="21">
        <v>1</v>
      </c>
      <c r="V1114" t="s">
        <v>2154</v>
      </c>
      <c r="W1114" t="s">
        <v>17596</v>
      </c>
      <c r="X1114" s="20" t="str">
        <f>+IF(V1114="","-",CONCATENATE(V1114,"_",W1114))</f>
        <v>FINES_R02</v>
      </c>
      <c r="Y1114" s="59">
        <v>0.34313458204269409</v>
      </c>
      <c r="Z1114" t="s">
        <v>134</v>
      </c>
      <c r="AA1114" t="s">
        <v>2393</v>
      </c>
      <c r="AB1114" t="str">
        <f>+IF(W1114="","-",IF(W1114="UNICO","CENSO","MUESTRA"))</f>
        <v>MUESTRA</v>
      </c>
      <c r="AC1114" t="s">
        <v>2397</v>
      </c>
      <c r="AD1114" t="s">
        <v>5332</v>
      </c>
    </row>
    <row r="1115" spans="1:30" x14ac:dyDescent="0.25">
      <c r="A1115" s="5" t="str">
        <f t="shared" si="17"/>
        <v>R 2 - D 111 - 453 - 3823</v>
      </c>
      <c r="B1115" s="23" t="s">
        <v>2347</v>
      </c>
      <c r="C1115" t="s">
        <v>246</v>
      </c>
      <c r="D1115" t="s">
        <v>575</v>
      </c>
      <c r="E1115" t="s">
        <v>1794</v>
      </c>
      <c r="F1115" t="s">
        <v>134</v>
      </c>
      <c r="G1115" t="s">
        <v>134</v>
      </c>
      <c r="H1115" t="s">
        <v>5313</v>
      </c>
      <c r="I1115" t="s">
        <v>20</v>
      </c>
      <c r="J1115" t="s">
        <v>2349</v>
      </c>
      <c r="K1115" t="s">
        <v>21</v>
      </c>
      <c r="M1115" t="s">
        <v>5314</v>
      </c>
      <c r="N1115" t="s">
        <v>22</v>
      </c>
      <c r="O1115" t="s">
        <v>23</v>
      </c>
      <c r="P1115" t="s">
        <v>26</v>
      </c>
      <c r="Q1115" t="s">
        <v>2348</v>
      </c>
      <c r="R1115" s="13">
        <v>18</v>
      </c>
      <c r="S1115" s="13">
        <v>1</v>
      </c>
      <c r="T1115" s="21">
        <v>1</v>
      </c>
      <c r="V1115" t="s">
        <v>2154</v>
      </c>
      <c r="W1115" t="s">
        <v>17596</v>
      </c>
      <c r="X1115" s="20" t="str">
        <f>+IF(V1115="","-",CONCATENATE(V1115,"_",W1115))</f>
        <v>FINES_R02</v>
      </c>
      <c r="Y1115" s="59">
        <v>0.34564396739006042</v>
      </c>
      <c r="Z1115" t="s">
        <v>134</v>
      </c>
      <c r="AA1115" t="s">
        <v>2393</v>
      </c>
      <c r="AB1115" t="str">
        <f>+IF(W1115="","-",IF(W1115="UNICO","CENSO","MUESTRA"))</f>
        <v>MUESTRA</v>
      </c>
      <c r="AC1115" t="s">
        <v>2398</v>
      </c>
      <c r="AD1115" t="s">
        <v>5315</v>
      </c>
    </row>
    <row r="1116" spans="1:30" x14ac:dyDescent="0.25">
      <c r="A1116" s="5" t="str">
        <f t="shared" si="17"/>
        <v>R 2 - D 5 - 458 - 2915</v>
      </c>
      <c r="B1116" s="23" t="s">
        <v>2347</v>
      </c>
      <c r="C1116" t="s">
        <v>246</v>
      </c>
      <c r="D1116" t="s">
        <v>243</v>
      </c>
      <c r="E1116" t="s">
        <v>245</v>
      </c>
      <c r="F1116" t="s">
        <v>134</v>
      </c>
      <c r="G1116" t="s">
        <v>134</v>
      </c>
      <c r="H1116" t="s">
        <v>5683</v>
      </c>
      <c r="I1116" t="s">
        <v>20</v>
      </c>
      <c r="J1116" t="s">
        <v>2349</v>
      </c>
      <c r="K1116" t="s">
        <v>21</v>
      </c>
      <c r="M1116" t="s">
        <v>5684</v>
      </c>
      <c r="N1116" t="s">
        <v>22</v>
      </c>
      <c r="O1116" t="s">
        <v>23</v>
      </c>
      <c r="P1116" t="s">
        <v>26</v>
      </c>
      <c r="Q1116" t="s">
        <v>2348</v>
      </c>
      <c r="R1116" s="13">
        <v>24</v>
      </c>
      <c r="S1116" s="13">
        <v>1</v>
      </c>
      <c r="T1116" s="21">
        <v>1</v>
      </c>
      <c r="V1116" t="s">
        <v>2154</v>
      </c>
      <c r="W1116" t="s">
        <v>17596</v>
      </c>
      <c r="X1116" s="20" t="str">
        <f>+IF(V1116="","-",CONCATENATE(V1116,"_",W1116))</f>
        <v>FINES_R02</v>
      </c>
      <c r="Y1116" s="59">
        <v>0.34959110617637629</v>
      </c>
      <c r="Z1116" t="s">
        <v>134</v>
      </c>
      <c r="AA1116" t="s">
        <v>2393</v>
      </c>
      <c r="AB1116" t="str">
        <f>+IF(W1116="","-",IF(W1116="UNICO","CENSO","MUESTRA"))</f>
        <v>MUESTRA</v>
      </c>
      <c r="AC1116" t="s">
        <v>2397</v>
      </c>
      <c r="AD1116" t="s">
        <v>5685</v>
      </c>
    </row>
    <row r="1117" spans="1:30" x14ac:dyDescent="0.25">
      <c r="A1117" s="5" t="str">
        <f t="shared" si="17"/>
        <v>R 2 - D 5 - 458 - 4613</v>
      </c>
      <c r="B1117" s="23" t="s">
        <v>2347</v>
      </c>
      <c r="C1117" t="s">
        <v>246</v>
      </c>
      <c r="D1117" t="s">
        <v>243</v>
      </c>
      <c r="E1117" t="s">
        <v>245</v>
      </c>
      <c r="F1117" t="s">
        <v>134</v>
      </c>
      <c r="G1117" t="s">
        <v>134</v>
      </c>
      <c r="H1117" t="s">
        <v>5660</v>
      </c>
      <c r="I1117" t="s">
        <v>20</v>
      </c>
      <c r="J1117" t="s">
        <v>2349</v>
      </c>
      <c r="K1117" t="s">
        <v>21</v>
      </c>
      <c r="M1117" t="s">
        <v>2176</v>
      </c>
      <c r="N1117" t="s">
        <v>22</v>
      </c>
      <c r="O1117" t="s">
        <v>23</v>
      </c>
      <c r="P1117" t="s">
        <v>26</v>
      </c>
      <c r="Q1117" t="s">
        <v>2348</v>
      </c>
      <c r="R1117" s="13">
        <v>19</v>
      </c>
      <c r="S1117" s="13">
        <v>1</v>
      </c>
      <c r="T1117" s="21">
        <v>1</v>
      </c>
      <c r="V1117" t="s">
        <v>2154</v>
      </c>
      <c r="W1117" t="s">
        <v>17596</v>
      </c>
      <c r="X1117" s="20" t="str">
        <f>+IF(V1117="","-",CONCATENATE(V1117,"_",W1117))</f>
        <v>FINES_R02</v>
      </c>
      <c r="Y1117" s="59">
        <v>0.3526778519153595</v>
      </c>
      <c r="Z1117" t="s">
        <v>134</v>
      </c>
      <c r="AA1117" t="s">
        <v>2393</v>
      </c>
      <c r="AB1117" t="str">
        <f>+IF(W1117="","-",IF(W1117="UNICO","CENSO","MUESTRA"))</f>
        <v>MUESTRA</v>
      </c>
      <c r="AC1117" t="s">
        <v>2398</v>
      </c>
      <c r="AD1117" t="s">
        <v>5661</v>
      </c>
    </row>
    <row r="1118" spans="1:30" x14ac:dyDescent="0.25">
      <c r="A1118" s="5" t="str">
        <f t="shared" si="17"/>
        <v>R 2 - D 111 - 452 - 0399</v>
      </c>
      <c r="B1118" s="23" t="s">
        <v>2347</v>
      </c>
      <c r="C1118" t="s">
        <v>246</v>
      </c>
      <c r="D1118" t="s">
        <v>575</v>
      </c>
      <c r="E1118" t="s">
        <v>1794</v>
      </c>
      <c r="F1118" t="s">
        <v>134</v>
      </c>
      <c r="G1118" t="s">
        <v>134</v>
      </c>
      <c r="H1118" t="s">
        <v>11679</v>
      </c>
      <c r="I1118" t="s">
        <v>20</v>
      </c>
      <c r="J1118" t="s">
        <v>2349</v>
      </c>
      <c r="K1118" t="s">
        <v>21</v>
      </c>
      <c r="M1118" t="s">
        <v>5411</v>
      </c>
      <c r="N1118" t="s">
        <v>22</v>
      </c>
      <c r="O1118" t="s">
        <v>23</v>
      </c>
      <c r="P1118" t="s">
        <v>26</v>
      </c>
      <c r="Q1118" t="s">
        <v>2348</v>
      </c>
      <c r="R1118" s="13">
        <v>19</v>
      </c>
      <c r="S1118" s="13">
        <v>1</v>
      </c>
      <c r="T1118" s="21">
        <v>1</v>
      </c>
      <c r="V1118" t="s">
        <v>2154</v>
      </c>
      <c r="W1118" t="s">
        <v>17596</v>
      </c>
      <c r="X1118" s="20" t="str">
        <f>+IF(V1118="","-",CONCATENATE(V1118,"_",W1118))</f>
        <v>FINES_R02</v>
      </c>
      <c r="Y1118" s="59">
        <v>0.35319814085960388</v>
      </c>
      <c r="Z1118" t="s">
        <v>134</v>
      </c>
      <c r="AA1118" t="s">
        <v>2393</v>
      </c>
      <c r="AB1118" t="str">
        <f>+IF(W1118="","-",IF(W1118="UNICO","CENSO","MUESTRA"))</f>
        <v>MUESTRA</v>
      </c>
      <c r="AC1118" t="s">
        <v>2397</v>
      </c>
      <c r="AD1118" t="s">
        <v>11680</v>
      </c>
    </row>
    <row r="1119" spans="1:30" x14ac:dyDescent="0.25">
      <c r="A1119" s="5" t="str">
        <f t="shared" si="17"/>
        <v>R 2 - D 62 - 454 - 1261</v>
      </c>
      <c r="B1119" s="23" t="s">
        <v>2347</v>
      </c>
      <c r="C1119" t="s">
        <v>246</v>
      </c>
      <c r="D1119" t="s">
        <v>958</v>
      </c>
      <c r="E1119" t="s">
        <v>959</v>
      </c>
      <c r="F1119" t="s">
        <v>134</v>
      </c>
      <c r="G1119" t="s">
        <v>134</v>
      </c>
      <c r="H1119" t="s">
        <v>5874</v>
      </c>
      <c r="I1119" t="s">
        <v>20</v>
      </c>
      <c r="J1119" t="s">
        <v>2349</v>
      </c>
      <c r="K1119" t="s">
        <v>21</v>
      </c>
      <c r="M1119" t="s">
        <v>5875</v>
      </c>
      <c r="N1119" t="s">
        <v>22</v>
      </c>
      <c r="O1119" t="s">
        <v>23</v>
      </c>
      <c r="P1119" t="s">
        <v>26</v>
      </c>
      <c r="Q1119" t="s">
        <v>2348</v>
      </c>
      <c r="R1119" s="13">
        <v>71</v>
      </c>
      <c r="S1119" s="13">
        <v>4</v>
      </c>
      <c r="T1119" s="21">
        <v>1</v>
      </c>
      <c r="V1119" t="s">
        <v>2154</v>
      </c>
      <c r="W1119" t="s">
        <v>17596</v>
      </c>
      <c r="X1119" s="20" t="str">
        <f>+IF(V1119="","-",CONCATENATE(V1119,"_",W1119))</f>
        <v>FINES_R02</v>
      </c>
      <c r="Y1119" s="59">
        <v>0.37571761012077332</v>
      </c>
      <c r="Z1119" t="s">
        <v>134</v>
      </c>
      <c r="AA1119" t="s">
        <v>2393</v>
      </c>
      <c r="AB1119" t="str">
        <f>+IF(W1119="","-",IF(W1119="UNICO","CENSO","MUESTRA"))</f>
        <v>MUESTRA</v>
      </c>
      <c r="AC1119" t="s">
        <v>2397</v>
      </c>
      <c r="AD1119" t="s">
        <v>5876</v>
      </c>
    </row>
    <row r="1120" spans="1:30" x14ac:dyDescent="0.25">
      <c r="A1120" s="5" t="str">
        <f t="shared" si="17"/>
        <v>R 2 - D 5 - 458 - 0520</v>
      </c>
      <c r="B1120" s="23" t="s">
        <v>2347</v>
      </c>
      <c r="C1120" t="s">
        <v>246</v>
      </c>
      <c r="D1120" t="s">
        <v>243</v>
      </c>
      <c r="E1120" t="s">
        <v>245</v>
      </c>
      <c r="F1120" t="s">
        <v>134</v>
      </c>
      <c r="G1120" t="s">
        <v>134</v>
      </c>
      <c r="H1120" t="s">
        <v>5452</v>
      </c>
      <c r="I1120" t="s">
        <v>20</v>
      </c>
      <c r="J1120" t="s">
        <v>2349</v>
      </c>
      <c r="K1120" t="s">
        <v>21</v>
      </c>
      <c r="M1120" t="s">
        <v>5453</v>
      </c>
      <c r="N1120" t="s">
        <v>22</v>
      </c>
      <c r="O1120" t="s">
        <v>23</v>
      </c>
      <c r="P1120" t="s">
        <v>26</v>
      </c>
      <c r="Q1120" t="s">
        <v>2348</v>
      </c>
      <c r="R1120" s="13">
        <v>68</v>
      </c>
      <c r="S1120" s="13">
        <v>3</v>
      </c>
      <c r="T1120" s="21">
        <v>1</v>
      </c>
      <c r="V1120" t="s">
        <v>2154</v>
      </c>
      <c r="W1120" t="s">
        <v>17596</v>
      </c>
      <c r="X1120" s="20" t="str">
        <f>+IF(V1120="","-",CONCATENATE(V1120,"_",W1120))</f>
        <v>FINES_R02</v>
      </c>
      <c r="Y1120" s="59">
        <v>0.37856251001358032</v>
      </c>
      <c r="Z1120" t="s">
        <v>134</v>
      </c>
      <c r="AA1120" t="s">
        <v>2393</v>
      </c>
      <c r="AB1120" t="str">
        <f>+IF(W1120="","-",IF(W1120="UNICO","CENSO","MUESTRA"))</f>
        <v>MUESTRA</v>
      </c>
      <c r="AC1120" t="s">
        <v>2398</v>
      </c>
      <c r="AD1120" t="s">
        <v>5454</v>
      </c>
    </row>
    <row r="1121" spans="1:30" x14ac:dyDescent="0.25">
      <c r="A1121" s="5" t="str">
        <f t="shared" si="17"/>
        <v>R 2 - D 5 - 458 - 1327</v>
      </c>
      <c r="B1121" s="23" t="s">
        <v>2347</v>
      </c>
      <c r="C1121" t="s">
        <v>246</v>
      </c>
      <c r="D1121" t="s">
        <v>243</v>
      </c>
      <c r="E1121" t="s">
        <v>245</v>
      </c>
      <c r="F1121" t="s">
        <v>134</v>
      </c>
      <c r="G1121" t="s">
        <v>134</v>
      </c>
      <c r="H1121" t="s">
        <v>5462</v>
      </c>
      <c r="I1121" t="s">
        <v>20</v>
      </c>
      <c r="J1121" t="s">
        <v>2349</v>
      </c>
      <c r="K1121" t="s">
        <v>21</v>
      </c>
      <c r="M1121" t="s">
        <v>2188</v>
      </c>
      <c r="N1121" t="s">
        <v>22</v>
      </c>
      <c r="O1121" t="s">
        <v>23</v>
      </c>
      <c r="P1121" t="s">
        <v>26</v>
      </c>
      <c r="Q1121" t="s">
        <v>2348</v>
      </c>
      <c r="R1121" s="13">
        <v>26</v>
      </c>
      <c r="S1121" s="13">
        <v>1</v>
      </c>
      <c r="T1121" s="21">
        <v>1</v>
      </c>
      <c r="V1121" t="s">
        <v>2154</v>
      </c>
      <c r="W1121" t="s">
        <v>17596</v>
      </c>
      <c r="X1121" s="20" t="str">
        <f>+IF(V1121="","-",CONCATENATE(V1121,"_",W1121))</f>
        <v>FINES_R02</v>
      </c>
      <c r="Y1121" s="59">
        <v>0.38117542862892151</v>
      </c>
      <c r="Z1121" t="s">
        <v>134</v>
      </c>
      <c r="AA1121" t="s">
        <v>2393</v>
      </c>
      <c r="AB1121" t="str">
        <f>+IF(W1121="","-",IF(W1121="UNICO","CENSO","MUESTRA"))</f>
        <v>MUESTRA</v>
      </c>
      <c r="AC1121" t="s">
        <v>2397</v>
      </c>
      <c r="AD1121" t="s">
        <v>5463</v>
      </c>
    </row>
    <row r="1122" spans="1:30" x14ac:dyDescent="0.25">
      <c r="A1122" s="5" t="str">
        <f t="shared" si="17"/>
        <v>R 2 - D 62 - 456 - 3319</v>
      </c>
      <c r="B1122" s="23" t="s">
        <v>2347</v>
      </c>
      <c r="C1122" t="s">
        <v>246</v>
      </c>
      <c r="D1122" t="s">
        <v>958</v>
      </c>
      <c r="E1122" t="s">
        <v>959</v>
      </c>
      <c r="F1122" t="s">
        <v>134</v>
      </c>
      <c r="G1122" t="s">
        <v>134</v>
      </c>
      <c r="H1122" t="s">
        <v>5785</v>
      </c>
      <c r="I1122" t="s">
        <v>20</v>
      </c>
      <c r="J1122" t="s">
        <v>2349</v>
      </c>
      <c r="K1122" t="s">
        <v>21</v>
      </c>
      <c r="M1122" t="s">
        <v>5786</v>
      </c>
      <c r="N1122" t="s">
        <v>22</v>
      </c>
      <c r="O1122" t="s">
        <v>23</v>
      </c>
      <c r="P1122" t="s">
        <v>26</v>
      </c>
      <c r="Q1122" t="s">
        <v>2348</v>
      </c>
      <c r="R1122" s="13">
        <v>32</v>
      </c>
      <c r="S1122" s="13">
        <v>2</v>
      </c>
      <c r="T1122" s="21">
        <v>1</v>
      </c>
      <c r="V1122" t="s">
        <v>2154</v>
      </c>
      <c r="W1122" t="s">
        <v>17596</v>
      </c>
      <c r="X1122" s="20" t="str">
        <f>+IF(V1122="","-",CONCATENATE(V1122,"_",W1122))</f>
        <v>FINES_R02</v>
      </c>
      <c r="Y1122" s="59">
        <v>0.3823685348033905</v>
      </c>
      <c r="Z1122" t="s">
        <v>134</v>
      </c>
      <c r="AA1122" t="s">
        <v>2393</v>
      </c>
      <c r="AB1122" t="str">
        <f>+IF(W1122="","-",IF(W1122="UNICO","CENSO","MUESTRA"))</f>
        <v>MUESTRA</v>
      </c>
      <c r="AC1122" t="s">
        <v>2398</v>
      </c>
      <c r="AD1122" t="s">
        <v>5787</v>
      </c>
    </row>
    <row r="1123" spans="1:30" x14ac:dyDescent="0.25">
      <c r="A1123" s="5" t="str">
        <f t="shared" si="17"/>
        <v>R 2 - D 62 - 452 - 3319</v>
      </c>
      <c r="B1123" s="23" t="s">
        <v>2347</v>
      </c>
      <c r="C1123" t="s">
        <v>246</v>
      </c>
      <c r="D1123" t="s">
        <v>958</v>
      </c>
      <c r="E1123" t="s">
        <v>959</v>
      </c>
      <c r="F1123" t="s">
        <v>134</v>
      </c>
      <c r="G1123" t="s">
        <v>134</v>
      </c>
      <c r="H1123" t="s">
        <v>5959</v>
      </c>
      <c r="I1123" t="s">
        <v>20</v>
      </c>
      <c r="J1123" t="s">
        <v>2349</v>
      </c>
      <c r="K1123" t="s">
        <v>21</v>
      </c>
      <c r="M1123" t="s">
        <v>5786</v>
      </c>
      <c r="N1123" t="s">
        <v>22</v>
      </c>
      <c r="O1123" t="s">
        <v>23</v>
      </c>
      <c r="P1123" t="s">
        <v>26</v>
      </c>
      <c r="Q1123" t="s">
        <v>2348</v>
      </c>
      <c r="R1123" s="13">
        <v>12</v>
      </c>
      <c r="S1123" s="13">
        <v>1</v>
      </c>
      <c r="T1123" s="21">
        <v>1</v>
      </c>
      <c r="V1123" t="s">
        <v>2154</v>
      </c>
      <c r="W1123" t="s">
        <v>17596</v>
      </c>
      <c r="X1123" s="20" t="str">
        <f>+IF(V1123="","-",CONCATENATE(V1123,"_",W1123))</f>
        <v>FINES_R02</v>
      </c>
      <c r="Y1123" s="59">
        <v>0.3823685348033905</v>
      </c>
      <c r="Z1123" t="s">
        <v>134</v>
      </c>
      <c r="AA1123" t="s">
        <v>2393</v>
      </c>
      <c r="AB1123" t="str">
        <f>+IF(W1123="","-",IF(W1123="UNICO","CENSO","MUESTRA"))</f>
        <v>MUESTRA</v>
      </c>
      <c r="AC1123" t="s">
        <v>2398</v>
      </c>
      <c r="AD1123" t="s">
        <v>5787</v>
      </c>
    </row>
    <row r="1124" spans="1:30" x14ac:dyDescent="0.25">
      <c r="A1124" s="5" t="str">
        <f t="shared" si="17"/>
        <v>R 2 - D 111 - 454 - 4439</v>
      </c>
      <c r="B1124" s="23" t="s">
        <v>2347</v>
      </c>
      <c r="C1124" t="s">
        <v>246</v>
      </c>
      <c r="D1124" t="s">
        <v>575</v>
      </c>
      <c r="E1124" t="s">
        <v>1794</v>
      </c>
      <c r="F1124" t="s">
        <v>134</v>
      </c>
      <c r="G1124" t="s">
        <v>134</v>
      </c>
      <c r="H1124" t="s">
        <v>11672</v>
      </c>
      <c r="I1124" t="s">
        <v>20</v>
      </c>
      <c r="J1124" t="s">
        <v>2349</v>
      </c>
      <c r="K1124" t="s">
        <v>21</v>
      </c>
      <c r="M1124" t="s">
        <v>11673</v>
      </c>
      <c r="N1124" t="s">
        <v>22</v>
      </c>
      <c r="O1124" t="s">
        <v>23</v>
      </c>
      <c r="P1124" t="s">
        <v>26</v>
      </c>
      <c r="Q1124" t="s">
        <v>2348</v>
      </c>
      <c r="R1124" s="13">
        <v>36</v>
      </c>
      <c r="S1124" s="13">
        <v>2</v>
      </c>
      <c r="T1124" s="21">
        <v>1</v>
      </c>
      <c r="V1124" t="s">
        <v>2154</v>
      </c>
      <c r="W1124" t="s">
        <v>17596</v>
      </c>
      <c r="X1124" s="20" t="str">
        <f>+IF(V1124="","-",CONCATENATE(V1124,"_",W1124))</f>
        <v>FINES_R02</v>
      </c>
      <c r="Y1124" s="59">
        <v>0.38294035196304321</v>
      </c>
      <c r="Z1124" t="s">
        <v>134</v>
      </c>
      <c r="AA1124" t="s">
        <v>2393</v>
      </c>
      <c r="AB1124" t="str">
        <f>+IF(W1124="","-",IF(W1124="UNICO","CENSO","MUESTRA"))</f>
        <v>MUESTRA</v>
      </c>
      <c r="AC1124" t="s">
        <v>2397</v>
      </c>
      <c r="AD1124" t="s">
        <v>11674</v>
      </c>
    </row>
    <row r="1125" spans="1:30" x14ac:dyDescent="0.25">
      <c r="A1125" s="5" t="str">
        <f t="shared" si="17"/>
        <v>R 2 - D 62 - 462 - 1662</v>
      </c>
      <c r="B1125" s="23" t="s">
        <v>2347</v>
      </c>
      <c r="C1125" t="s">
        <v>246</v>
      </c>
      <c r="D1125" t="s">
        <v>958</v>
      </c>
      <c r="E1125" t="s">
        <v>959</v>
      </c>
      <c r="F1125" t="s">
        <v>134</v>
      </c>
      <c r="G1125" t="s">
        <v>134</v>
      </c>
      <c r="H1125" t="s">
        <v>5803</v>
      </c>
      <c r="I1125" t="s">
        <v>20</v>
      </c>
      <c r="J1125" t="s">
        <v>2349</v>
      </c>
      <c r="K1125" t="s">
        <v>21</v>
      </c>
      <c r="M1125" t="s">
        <v>5804</v>
      </c>
      <c r="N1125" t="s">
        <v>22</v>
      </c>
      <c r="O1125" t="s">
        <v>23</v>
      </c>
      <c r="P1125" t="s">
        <v>26</v>
      </c>
      <c r="Q1125" t="s">
        <v>2348</v>
      </c>
      <c r="R1125" s="13">
        <v>68</v>
      </c>
      <c r="S1125" s="13">
        <v>4</v>
      </c>
      <c r="T1125" s="21">
        <v>1</v>
      </c>
      <c r="V1125" t="s">
        <v>2154</v>
      </c>
      <c r="W1125" t="s">
        <v>17596</v>
      </c>
      <c r="X1125" s="20" t="str">
        <f>+IF(V1125="","-",CONCATENATE(V1125,"_",W1125))</f>
        <v>FINES_R02</v>
      </c>
      <c r="Y1125" s="59">
        <v>0.38459762930870062</v>
      </c>
      <c r="Z1125" t="s">
        <v>134</v>
      </c>
      <c r="AA1125" t="s">
        <v>2393</v>
      </c>
      <c r="AB1125" t="str">
        <f>+IF(W1125="","-",IF(W1125="UNICO","CENSO","MUESTRA"))</f>
        <v>MUESTRA</v>
      </c>
      <c r="AC1125" t="s">
        <v>2398</v>
      </c>
      <c r="AD1125" t="s">
        <v>5805</v>
      </c>
    </row>
    <row r="1126" spans="1:30" x14ac:dyDescent="0.25">
      <c r="A1126" s="5" t="str">
        <f t="shared" si="17"/>
        <v>R 2 - D 5 - 458 - 3568</v>
      </c>
      <c r="B1126" s="23" t="s">
        <v>2347</v>
      </c>
      <c r="C1126" t="s">
        <v>246</v>
      </c>
      <c r="D1126" t="s">
        <v>243</v>
      </c>
      <c r="E1126" t="s">
        <v>245</v>
      </c>
      <c r="F1126" t="s">
        <v>134</v>
      </c>
      <c r="G1126" t="s">
        <v>134</v>
      </c>
      <c r="H1126" t="s">
        <v>5517</v>
      </c>
      <c r="I1126" t="s">
        <v>20</v>
      </c>
      <c r="J1126" t="s">
        <v>2349</v>
      </c>
      <c r="K1126" t="s">
        <v>21</v>
      </c>
      <c r="M1126" t="s">
        <v>5518</v>
      </c>
      <c r="N1126" t="s">
        <v>22</v>
      </c>
      <c r="O1126" t="s">
        <v>23</v>
      </c>
      <c r="P1126" t="s">
        <v>26</v>
      </c>
      <c r="Q1126" t="s">
        <v>2348</v>
      </c>
      <c r="R1126" s="13">
        <v>20</v>
      </c>
      <c r="S1126" s="13">
        <v>1</v>
      </c>
      <c r="T1126" s="21">
        <v>1</v>
      </c>
      <c r="V1126" t="s">
        <v>2154</v>
      </c>
      <c r="W1126" t="s">
        <v>17596</v>
      </c>
      <c r="X1126" s="20" t="str">
        <f>+IF(V1126="","-",CONCATENATE(V1126,"_",W1126))</f>
        <v>FINES_R02</v>
      </c>
      <c r="Y1126" s="59">
        <v>0.39178913831710821</v>
      </c>
      <c r="Z1126" t="s">
        <v>134</v>
      </c>
      <c r="AA1126" t="s">
        <v>2393</v>
      </c>
      <c r="AB1126" t="str">
        <f>+IF(W1126="","-",IF(W1126="UNICO","CENSO","MUESTRA"))</f>
        <v>MUESTRA</v>
      </c>
      <c r="AC1126" t="s">
        <v>2397</v>
      </c>
      <c r="AD1126" t="s">
        <v>5519</v>
      </c>
    </row>
    <row r="1127" spans="1:30" x14ac:dyDescent="0.25">
      <c r="A1127" s="5" t="str">
        <f t="shared" si="17"/>
        <v>R 2 - D 62 - 454 - 2507</v>
      </c>
      <c r="B1127" s="23" t="s">
        <v>2347</v>
      </c>
      <c r="C1127" t="s">
        <v>246</v>
      </c>
      <c r="D1127" t="s">
        <v>958</v>
      </c>
      <c r="E1127" t="s">
        <v>959</v>
      </c>
      <c r="F1127" t="s">
        <v>134</v>
      </c>
      <c r="G1127" t="s">
        <v>134</v>
      </c>
      <c r="H1127" t="s">
        <v>5692</v>
      </c>
      <c r="I1127" t="s">
        <v>20</v>
      </c>
      <c r="J1127" t="s">
        <v>2349</v>
      </c>
      <c r="K1127" t="s">
        <v>21</v>
      </c>
      <c r="M1127" t="s">
        <v>5693</v>
      </c>
      <c r="N1127" t="s">
        <v>22</v>
      </c>
      <c r="O1127" t="s">
        <v>23</v>
      </c>
      <c r="P1127" t="s">
        <v>26</v>
      </c>
      <c r="Q1127" t="s">
        <v>2348</v>
      </c>
      <c r="R1127" s="13">
        <v>12</v>
      </c>
      <c r="S1127" s="13">
        <v>1</v>
      </c>
      <c r="T1127" s="21">
        <v>1</v>
      </c>
      <c r="V1127" t="s">
        <v>2154</v>
      </c>
      <c r="W1127" t="s">
        <v>17596</v>
      </c>
      <c r="X1127" s="20" t="str">
        <f>+IF(V1127="","-",CONCATENATE(V1127,"_",W1127))</f>
        <v>FINES_R02</v>
      </c>
      <c r="Y1127" s="59">
        <v>0.39599618315696722</v>
      </c>
      <c r="Z1127" t="s">
        <v>134</v>
      </c>
      <c r="AA1127" t="s">
        <v>2393</v>
      </c>
      <c r="AB1127" t="str">
        <f>+IF(W1127="","-",IF(W1127="UNICO","CENSO","MUESTRA"))</f>
        <v>MUESTRA</v>
      </c>
      <c r="AC1127" t="s">
        <v>2398</v>
      </c>
      <c r="AD1127" t="s">
        <v>5694</v>
      </c>
    </row>
    <row r="1128" spans="1:30" x14ac:dyDescent="0.25">
      <c r="A1128" s="5" t="str">
        <f t="shared" si="17"/>
        <v>R 2 - D 62 - 461 - 3564</v>
      </c>
      <c r="B1128" s="23" t="s">
        <v>2347</v>
      </c>
      <c r="C1128" t="s">
        <v>246</v>
      </c>
      <c r="D1128" t="s">
        <v>958</v>
      </c>
      <c r="E1128" t="s">
        <v>959</v>
      </c>
      <c r="F1128" t="s">
        <v>134</v>
      </c>
      <c r="G1128" t="s">
        <v>134</v>
      </c>
      <c r="H1128" t="s">
        <v>11776</v>
      </c>
      <c r="I1128" t="s">
        <v>20</v>
      </c>
      <c r="J1128" t="s">
        <v>2349</v>
      </c>
      <c r="K1128" t="s">
        <v>21</v>
      </c>
      <c r="M1128" t="s">
        <v>11777</v>
      </c>
      <c r="N1128" t="s">
        <v>22</v>
      </c>
      <c r="O1128" t="s">
        <v>23</v>
      </c>
      <c r="P1128" t="s">
        <v>26</v>
      </c>
      <c r="Q1128" t="s">
        <v>2348</v>
      </c>
      <c r="R1128" s="13">
        <v>11</v>
      </c>
      <c r="S1128" s="13">
        <v>1</v>
      </c>
      <c r="T1128" s="21">
        <v>1</v>
      </c>
      <c r="V1128" t="s">
        <v>2154</v>
      </c>
      <c r="W1128" t="s">
        <v>17596</v>
      </c>
      <c r="X1128" s="20" t="str">
        <f>+IF(V1128="","-",CONCATENATE(V1128,"_",W1128))</f>
        <v>FINES_R02</v>
      </c>
      <c r="Y1128" s="59">
        <v>0.40369847416877752</v>
      </c>
      <c r="Z1128" t="s">
        <v>134</v>
      </c>
      <c r="AA1128" t="s">
        <v>2393</v>
      </c>
      <c r="AB1128" t="str">
        <f>+IF(W1128="","-",IF(W1128="UNICO","CENSO","MUESTRA"))</f>
        <v>MUESTRA</v>
      </c>
      <c r="AC1128" t="s">
        <v>2397</v>
      </c>
      <c r="AD1128" t="s">
        <v>11778</v>
      </c>
    </row>
    <row r="1129" spans="1:30" x14ac:dyDescent="0.25">
      <c r="A1129" s="5" t="str">
        <f t="shared" si="17"/>
        <v>R 2 - D 62 - 454 - 1260</v>
      </c>
      <c r="B1129" s="23" t="s">
        <v>2347</v>
      </c>
      <c r="C1129" t="s">
        <v>246</v>
      </c>
      <c r="D1129" t="s">
        <v>958</v>
      </c>
      <c r="E1129" t="s">
        <v>959</v>
      </c>
      <c r="F1129" t="s">
        <v>134</v>
      </c>
      <c r="G1129" t="s">
        <v>134</v>
      </c>
      <c r="H1129" t="s">
        <v>5775</v>
      </c>
      <c r="I1129" t="s">
        <v>20</v>
      </c>
      <c r="J1129" t="s">
        <v>2349</v>
      </c>
      <c r="K1129" t="s">
        <v>21</v>
      </c>
      <c r="M1129" t="s">
        <v>5776</v>
      </c>
      <c r="N1129" t="s">
        <v>22</v>
      </c>
      <c r="O1129" t="s">
        <v>23</v>
      </c>
      <c r="P1129" t="s">
        <v>26</v>
      </c>
      <c r="Q1129" t="s">
        <v>2348</v>
      </c>
      <c r="R1129" s="13">
        <v>126</v>
      </c>
      <c r="S1129" s="13">
        <v>7</v>
      </c>
      <c r="T1129" s="21">
        <v>1</v>
      </c>
      <c r="V1129" t="s">
        <v>2154</v>
      </c>
      <c r="W1129" t="s">
        <v>17596</v>
      </c>
      <c r="X1129" s="20" t="str">
        <f>+IF(V1129="","-",CONCATENATE(V1129,"_",W1129))</f>
        <v>FINES_R02</v>
      </c>
      <c r="Y1129" s="59">
        <v>0.40390843152999878</v>
      </c>
      <c r="Z1129" t="s">
        <v>134</v>
      </c>
      <c r="AA1129" t="s">
        <v>2393</v>
      </c>
      <c r="AB1129" t="str">
        <f>+IF(W1129="","-",IF(W1129="UNICO","CENSO","MUESTRA"))</f>
        <v>MUESTRA</v>
      </c>
      <c r="AC1129" t="s">
        <v>2397</v>
      </c>
      <c r="AD1129" t="s">
        <v>5777</v>
      </c>
    </row>
    <row r="1130" spans="1:30" x14ac:dyDescent="0.25">
      <c r="A1130" s="5" t="str">
        <f t="shared" si="17"/>
        <v>R 2 - D 5 - 458 - 4148</v>
      </c>
      <c r="B1130" s="23" t="s">
        <v>2347</v>
      </c>
      <c r="C1130" t="s">
        <v>246</v>
      </c>
      <c r="D1130" t="s">
        <v>243</v>
      </c>
      <c r="E1130" t="s">
        <v>245</v>
      </c>
      <c r="F1130" t="s">
        <v>134</v>
      </c>
      <c r="G1130" t="s">
        <v>134</v>
      </c>
      <c r="H1130" t="s">
        <v>5567</v>
      </c>
      <c r="I1130" t="s">
        <v>20</v>
      </c>
      <c r="J1130" t="s">
        <v>2349</v>
      </c>
      <c r="K1130" t="s">
        <v>21</v>
      </c>
      <c r="M1130" t="s">
        <v>5568</v>
      </c>
      <c r="N1130" t="s">
        <v>22</v>
      </c>
      <c r="O1130" t="s">
        <v>23</v>
      </c>
      <c r="P1130" t="s">
        <v>26</v>
      </c>
      <c r="Q1130" t="s">
        <v>2348</v>
      </c>
      <c r="R1130" s="13">
        <v>18</v>
      </c>
      <c r="S1130" s="13">
        <v>1</v>
      </c>
      <c r="T1130" s="21">
        <v>1</v>
      </c>
      <c r="V1130" t="s">
        <v>2154</v>
      </c>
      <c r="W1130" t="s">
        <v>17596</v>
      </c>
      <c r="X1130" s="20" t="str">
        <f>+IF(V1130="","-",CONCATENATE(V1130,"_",W1130))</f>
        <v>FINES_R02</v>
      </c>
      <c r="Y1130" s="59">
        <v>0.40396088361740112</v>
      </c>
      <c r="Z1130" t="s">
        <v>134</v>
      </c>
      <c r="AA1130" t="s">
        <v>2393</v>
      </c>
      <c r="AB1130" t="str">
        <f>+IF(W1130="","-",IF(W1130="UNICO","CENSO","MUESTRA"))</f>
        <v>MUESTRA</v>
      </c>
      <c r="AC1130" t="s">
        <v>2397</v>
      </c>
      <c r="AD1130" t="s">
        <v>5569</v>
      </c>
    </row>
    <row r="1131" spans="1:30" x14ac:dyDescent="0.25">
      <c r="A1131" s="5" t="str">
        <f t="shared" si="17"/>
        <v>R 2 - D 62 - 461 - 3560</v>
      </c>
      <c r="B1131" s="23" t="s">
        <v>2347</v>
      </c>
      <c r="C1131" t="s">
        <v>246</v>
      </c>
      <c r="D1131" t="s">
        <v>958</v>
      </c>
      <c r="E1131" t="s">
        <v>959</v>
      </c>
      <c r="F1131" t="s">
        <v>134</v>
      </c>
      <c r="G1131" t="s">
        <v>134</v>
      </c>
      <c r="H1131" t="s">
        <v>5829</v>
      </c>
      <c r="I1131" t="s">
        <v>20</v>
      </c>
      <c r="J1131" t="s">
        <v>2349</v>
      </c>
      <c r="K1131" t="s">
        <v>21</v>
      </c>
      <c r="M1131" t="s">
        <v>5830</v>
      </c>
      <c r="N1131" t="s">
        <v>22</v>
      </c>
      <c r="O1131" t="s">
        <v>23</v>
      </c>
      <c r="P1131" t="s">
        <v>26</v>
      </c>
      <c r="Q1131" t="s">
        <v>2348</v>
      </c>
      <c r="R1131" s="13">
        <v>9</v>
      </c>
      <c r="S1131" s="13">
        <v>1</v>
      </c>
      <c r="T1131" s="21">
        <v>1</v>
      </c>
      <c r="V1131" t="s">
        <v>2154</v>
      </c>
      <c r="W1131" t="s">
        <v>17596</v>
      </c>
      <c r="X1131" s="20" t="str">
        <f>+IF(V1131="","-",CONCATENATE(V1131,"_",W1131))</f>
        <v>FINES_R02</v>
      </c>
      <c r="Y1131" s="59">
        <v>0.40499290823936462</v>
      </c>
      <c r="Z1131" t="s">
        <v>134</v>
      </c>
      <c r="AA1131" t="s">
        <v>2393</v>
      </c>
      <c r="AB1131" t="str">
        <f>+IF(W1131="","-",IF(W1131="UNICO","CENSO","MUESTRA"))</f>
        <v>MUESTRA</v>
      </c>
      <c r="AC1131" t="s">
        <v>2397</v>
      </c>
      <c r="AD1131" t="s">
        <v>5831</v>
      </c>
    </row>
    <row r="1132" spans="1:30" x14ac:dyDescent="0.25">
      <c r="A1132" s="5" t="str">
        <f t="shared" si="17"/>
        <v>R 2 - D 62 - 461 - 4629</v>
      </c>
      <c r="B1132" s="23" t="s">
        <v>2347</v>
      </c>
      <c r="C1132" t="s">
        <v>246</v>
      </c>
      <c r="D1132" t="s">
        <v>958</v>
      </c>
      <c r="E1132" t="s">
        <v>959</v>
      </c>
      <c r="F1132" t="s">
        <v>134</v>
      </c>
      <c r="G1132" t="s">
        <v>134</v>
      </c>
      <c r="H1132" t="s">
        <v>6001</v>
      </c>
      <c r="I1132" t="s">
        <v>20</v>
      </c>
      <c r="J1132" t="s">
        <v>2349</v>
      </c>
      <c r="K1132" t="s">
        <v>21</v>
      </c>
      <c r="M1132" t="s">
        <v>6002</v>
      </c>
      <c r="N1132" t="s">
        <v>22</v>
      </c>
      <c r="O1132" t="s">
        <v>23</v>
      </c>
      <c r="P1132" t="s">
        <v>26</v>
      </c>
      <c r="Q1132" t="s">
        <v>2348</v>
      </c>
      <c r="R1132" s="13">
        <v>16</v>
      </c>
      <c r="S1132" s="13">
        <v>1</v>
      </c>
      <c r="T1132" s="21">
        <v>1</v>
      </c>
      <c r="V1132" t="s">
        <v>2154</v>
      </c>
      <c r="W1132" t="s">
        <v>17596</v>
      </c>
      <c r="X1132" s="20" t="str">
        <f>+IF(V1132="","-",CONCATENATE(V1132,"_",W1132))</f>
        <v>FINES_R02</v>
      </c>
      <c r="Y1132" s="59">
        <v>0.40499290823936462</v>
      </c>
      <c r="Z1132" t="s">
        <v>134</v>
      </c>
      <c r="AA1132" t="s">
        <v>2393</v>
      </c>
      <c r="AB1132" t="str">
        <f>+IF(W1132="","-",IF(W1132="UNICO","CENSO","MUESTRA"))</f>
        <v>MUESTRA</v>
      </c>
      <c r="AC1132" t="s">
        <v>2397</v>
      </c>
      <c r="AD1132" t="s">
        <v>6003</v>
      </c>
    </row>
    <row r="1133" spans="1:30" x14ac:dyDescent="0.25">
      <c r="A1133" s="5" t="str">
        <f t="shared" si="17"/>
        <v>R 2 - D 111 - 454 - 1589</v>
      </c>
      <c r="B1133" s="23" t="s">
        <v>2347</v>
      </c>
      <c r="C1133" t="s">
        <v>246</v>
      </c>
      <c r="D1133" t="s">
        <v>575</v>
      </c>
      <c r="E1133" t="s">
        <v>1794</v>
      </c>
      <c r="F1133" t="s">
        <v>134</v>
      </c>
      <c r="G1133" t="s">
        <v>134</v>
      </c>
      <c r="H1133" t="s">
        <v>5281</v>
      </c>
      <c r="I1133" t="s">
        <v>20</v>
      </c>
      <c r="J1133" t="s">
        <v>2349</v>
      </c>
      <c r="K1133" t="s">
        <v>21</v>
      </c>
      <c r="M1133" t="s">
        <v>5282</v>
      </c>
      <c r="N1133" t="s">
        <v>22</v>
      </c>
      <c r="O1133" t="s">
        <v>23</v>
      </c>
      <c r="P1133" t="s">
        <v>26</v>
      </c>
      <c r="Q1133" t="s">
        <v>2348</v>
      </c>
      <c r="R1133" s="13">
        <v>32</v>
      </c>
      <c r="S1133" s="13">
        <v>2</v>
      </c>
      <c r="T1133" s="21">
        <v>1</v>
      </c>
      <c r="V1133" t="s">
        <v>2154</v>
      </c>
      <c r="W1133" t="s">
        <v>17596</v>
      </c>
      <c r="X1133" s="20" t="str">
        <f>+IF(V1133="","-",CONCATENATE(V1133,"_",W1133))</f>
        <v>FINES_R02</v>
      </c>
      <c r="Y1133" s="59">
        <v>0.40569022297859192</v>
      </c>
      <c r="Z1133" t="s">
        <v>134</v>
      </c>
      <c r="AA1133" t="s">
        <v>2393</v>
      </c>
      <c r="AB1133" t="str">
        <f>+IF(W1133="","-",IF(W1133="UNICO","CENSO","MUESTRA"))</f>
        <v>MUESTRA</v>
      </c>
      <c r="AC1133" t="s">
        <v>2398</v>
      </c>
      <c r="AD1133" t="s">
        <v>5283</v>
      </c>
    </row>
    <row r="1134" spans="1:30" x14ac:dyDescent="0.25">
      <c r="A1134" s="5" t="str">
        <f t="shared" si="17"/>
        <v>R 2 - D 62 - 462 - 4601</v>
      </c>
      <c r="B1134" s="23" t="s">
        <v>2347</v>
      </c>
      <c r="C1134" t="s">
        <v>246</v>
      </c>
      <c r="D1134" t="s">
        <v>958</v>
      </c>
      <c r="E1134" t="s">
        <v>959</v>
      </c>
      <c r="F1134" t="s">
        <v>134</v>
      </c>
      <c r="G1134" t="s">
        <v>134</v>
      </c>
      <c r="H1134" t="s">
        <v>11758</v>
      </c>
      <c r="I1134" t="s">
        <v>20</v>
      </c>
      <c r="J1134" t="s">
        <v>2349</v>
      </c>
      <c r="K1134" t="s">
        <v>21</v>
      </c>
      <c r="M1134" t="s">
        <v>11759</v>
      </c>
      <c r="N1134" t="s">
        <v>22</v>
      </c>
      <c r="O1134" t="s">
        <v>23</v>
      </c>
      <c r="P1134" t="s">
        <v>26</v>
      </c>
      <c r="Q1134" t="s">
        <v>2348</v>
      </c>
      <c r="R1134" s="13">
        <v>19</v>
      </c>
      <c r="S1134" s="13">
        <v>1</v>
      </c>
      <c r="T1134" s="21">
        <v>1</v>
      </c>
      <c r="V1134" t="s">
        <v>2154</v>
      </c>
      <c r="W1134" t="s">
        <v>17596</v>
      </c>
      <c r="X1134" s="20" t="str">
        <f>+IF(V1134="","-",CONCATENATE(V1134,"_",W1134))</f>
        <v>FINES_R02</v>
      </c>
      <c r="Y1134" s="59">
        <v>0.4083189070224762</v>
      </c>
      <c r="Z1134" t="s">
        <v>134</v>
      </c>
      <c r="AA1134" t="s">
        <v>2393</v>
      </c>
      <c r="AB1134" t="str">
        <f>+IF(W1134="","-",IF(W1134="UNICO","CENSO","MUESTRA"))</f>
        <v>MUESTRA</v>
      </c>
      <c r="AC1134" t="s">
        <v>2398</v>
      </c>
      <c r="AD1134" t="s">
        <v>11760</v>
      </c>
    </row>
    <row r="1135" spans="1:30" x14ac:dyDescent="0.25">
      <c r="A1135" s="5" t="str">
        <f t="shared" si="17"/>
        <v>R 2 - D 62 - 456 - 4071</v>
      </c>
      <c r="B1135" s="23" t="s">
        <v>2347</v>
      </c>
      <c r="C1135" t="s">
        <v>246</v>
      </c>
      <c r="D1135" t="s">
        <v>958</v>
      </c>
      <c r="E1135" t="s">
        <v>959</v>
      </c>
      <c r="F1135" t="s">
        <v>134</v>
      </c>
      <c r="G1135" t="s">
        <v>134</v>
      </c>
      <c r="H1135" t="s">
        <v>5896</v>
      </c>
      <c r="I1135" t="s">
        <v>20</v>
      </c>
      <c r="J1135" t="s">
        <v>2349</v>
      </c>
      <c r="K1135" t="s">
        <v>21</v>
      </c>
      <c r="M1135" t="s">
        <v>5897</v>
      </c>
      <c r="N1135" t="s">
        <v>22</v>
      </c>
      <c r="O1135" t="s">
        <v>23</v>
      </c>
      <c r="P1135" t="s">
        <v>26</v>
      </c>
      <c r="Q1135" t="s">
        <v>2348</v>
      </c>
      <c r="R1135" s="13">
        <v>27</v>
      </c>
      <c r="S1135" s="13">
        <v>2</v>
      </c>
      <c r="T1135" s="21">
        <v>1</v>
      </c>
      <c r="V1135" t="s">
        <v>2154</v>
      </c>
      <c r="W1135" t="s">
        <v>17596</v>
      </c>
      <c r="X1135" s="20" t="str">
        <f>+IF(V1135="","-",CONCATENATE(V1135,"_",W1135))</f>
        <v>FINES_R02</v>
      </c>
      <c r="Y1135" s="59">
        <v>0.40971490740776062</v>
      </c>
      <c r="Z1135" t="s">
        <v>134</v>
      </c>
      <c r="AA1135" t="s">
        <v>2393</v>
      </c>
      <c r="AB1135" t="str">
        <f>+IF(W1135="","-",IF(W1135="UNICO","CENSO","MUESTRA"))</f>
        <v>MUESTRA</v>
      </c>
      <c r="AC1135" t="s">
        <v>2397</v>
      </c>
      <c r="AD1135" t="s">
        <v>5898</v>
      </c>
    </row>
    <row r="1136" spans="1:30" x14ac:dyDescent="0.25">
      <c r="A1136" s="5" t="str">
        <f t="shared" si="17"/>
        <v>R 2 - D 62 - 452 - 4071</v>
      </c>
      <c r="B1136" s="23" t="s">
        <v>2347</v>
      </c>
      <c r="C1136" t="s">
        <v>246</v>
      </c>
      <c r="D1136" t="s">
        <v>958</v>
      </c>
      <c r="E1136" t="s">
        <v>959</v>
      </c>
      <c r="F1136" t="s">
        <v>134</v>
      </c>
      <c r="G1136" t="s">
        <v>134</v>
      </c>
      <c r="H1136" t="s">
        <v>5961</v>
      </c>
      <c r="I1136" t="s">
        <v>20</v>
      </c>
      <c r="J1136" t="s">
        <v>2349</v>
      </c>
      <c r="K1136" t="s">
        <v>21</v>
      </c>
      <c r="M1136" t="s">
        <v>5897</v>
      </c>
      <c r="N1136" t="s">
        <v>22</v>
      </c>
      <c r="O1136" t="s">
        <v>23</v>
      </c>
      <c r="P1136" t="s">
        <v>26</v>
      </c>
      <c r="Q1136" t="s">
        <v>2348</v>
      </c>
      <c r="R1136" s="13">
        <v>18</v>
      </c>
      <c r="S1136" s="13">
        <v>1</v>
      </c>
      <c r="T1136" s="21">
        <v>1</v>
      </c>
      <c r="V1136" t="s">
        <v>2154</v>
      </c>
      <c r="W1136" t="s">
        <v>17596</v>
      </c>
      <c r="X1136" s="20" t="str">
        <f>+IF(V1136="","-",CONCATENATE(V1136,"_",W1136))</f>
        <v>FINES_R02</v>
      </c>
      <c r="Y1136" s="59">
        <v>0.40971490740776062</v>
      </c>
      <c r="Z1136" t="s">
        <v>134</v>
      </c>
      <c r="AA1136" t="s">
        <v>2393</v>
      </c>
      <c r="AB1136" t="str">
        <f>+IF(W1136="","-",IF(W1136="UNICO","CENSO","MUESTRA"))</f>
        <v>MUESTRA</v>
      </c>
      <c r="AC1136" t="s">
        <v>2398</v>
      </c>
      <c r="AD1136" t="s">
        <v>5898</v>
      </c>
    </row>
    <row r="1137" spans="1:30" x14ac:dyDescent="0.25">
      <c r="A1137" s="5" t="str">
        <f t="shared" si="17"/>
        <v>R 2 - D 111 - 454 - 4624</v>
      </c>
      <c r="B1137" s="23" t="s">
        <v>2347</v>
      </c>
      <c r="C1137" t="s">
        <v>246</v>
      </c>
      <c r="D1137" t="s">
        <v>575</v>
      </c>
      <c r="E1137" t="s">
        <v>1794</v>
      </c>
      <c r="F1137" t="s">
        <v>134</v>
      </c>
      <c r="G1137" t="s">
        <v>134</v>
      </c>
      <c r="H1137" t="s">
        <v>5417</v>
      </c>
      <c r="I1137" t="s">
        <v>20</v>
      </c>
      <c r="J1137" t="s">
        <v>2349</v>
      </c>
      <c r="K1137" t="s">
        <v>21</v>
      </c>
      <c r="M1137" t="s">
        <v>5418</v>
      </c>
      <c r="N1137" t="s">
        <v>22</v>
      </c>
      <c r="O1137" t="s">
        <v>23</v>
      </c>
      <c r="P1137" t="s">
        <v>26</v>
      </c>
      <c r="Q1137" t="s">
        <v>2348</v>
      </c>
      <c r="R1137" s="13">
        <v>20</v>
      </c>
      <c r="S1137" s="13">
        <v>1</v>
      </c>
      <c r="T1137" s="21">
        <v>1</v>
      </c>
      <c r="V1137" t="s">
        <v>2154</v>
      </c>
      <c r="W1137" t="s">
        <v>17596</v>
      </c>
      <c r="X1137" s="20" t="str">
        <f>+IF(V1137="","-",CONCATENATE(V1137,"_",W1137))</f>
        <v>FINES_R02</v>
      </c>
      <c r="Y1137" s="59">
        <v>0.43621370196342468</v>
      </c>
      <c r="Z1137" t="s">
        <v>134</v>
      </c>
      <c r="AA1137" t="s">
        <v>2393</v>
      </c>
      <c r="AB1137" t="str">
        <f>+IF(W1137="","-",IF(W1137="UNICO","CENSO","MUESTRA"))</f>
        <v>MUESTRA</v>
      </c>
      <c r="AC1137" t="s">
        <v>2398</v>
      </c>
      <c r="AD1137" t="s">
        <v>5419</v>
      </c>
    </row>
    <row r="1138" spans="1:30" x14ac:dyDescent="0.25">
      <c r="A1138" s="5" t="str">
        <f t="shared" si="17"/>
        <v>R 2 - D 5 - 458 - 4137</v>
      </c>
      <c r="B1138" s="23" t="s">
        <v>2347</v>
      </c>
      <c r="C1138" t="s">
        <v>246</v>
      </c>
      <c r="D1138" t="s">
        <v>243</v>
      </c>
      <c r="E1138" t="s">
        <v>245</v>
      </c>
      <c r="F1138" t="s">
        <v>134</v>
      </c>
      <c r="G1138" t="s">
        <v>134</v>
      </c>
      <c r="H1138" t="s">
        <v>5562</v>
      </c>
      <c r="I1138" t="s">
        <v>20</v>
      </c>
      <c r="J1138" t="s">
        <v>2349</v>
      </c>
      <c r="K1138" t="s">
        <v>21</v>
      </c>
      <c r="M1138" t="s">
        <v>2181</v>
      </c>
      <c r="N1138" t="s">
        <v>22</v>
      </c>
      <c r="O1138" t="s">
        <v>23</v>
      </c>
      <c r="P1138" t="s">
        <v>26</v>
      </c>
      <c r="Q1138" t="s">
        <v>2348</v>
      </c>
      <c r="R1138" s="13">
        <v>35</v>
      </c>
      <c r="S1138" s="13">
        <v>2</v>
      </c>
      <c r="T1138" s="21">
        <v>1</v>
      </c>
      <c r="V1138" t="s">
        <v>2154</v>
      </c>
      <c r="W1138" t="s">
        <v>17596</v>
      </c>
      <c r="X1138" s="20" t="str">
        <f>+IF(V1138="","-",CONCATENATE(V1138,"_",W1138))</f>
        <v>FINES_R02</v>
      </c>
      <c r="Y1138" s="59">
        <v>0.4392184317111969</v>
      </c>
      <c r="Z1138" t="s">
        <v>134</v>
      </c>
      <c r="AA1138" t="s">
        <v>2393</v>
      </c>
      <c r="AB1138" t="str">
        <f>+IF(W1138="","-",IF(W1138="UNICO","CENSO","MUESTRA"))</f>
        <v>MUESTRA</v>
      </c>
      <c r="AC1138" t="s">
        <v>2398</v>
      </c>
      <c r="AD1138" t="s">
        <v>5563</v>
      </c>
    </row>
    <row r="1139" spans="1:30" x14ac:dyDescent="0.25">
      <c r="A1139" s="5" t="str">
        <f t="shared" si="17"/>
        <v>R 2 - D 5 - 458 - 4536</v>
      </c>
      <c r="B1139" s="23" t="s">
        <v>2347</v>
      </c>
      <c r="C1139" t="s">
        <v>246</v>
      </c>
      <c r="D1139" t="s">
        <v>243</v>
      </c>
      <c r="E1139" t="s">
        <v>245</v>
      </c>
      <c r="F1139" t="s">
        <v>134</v>
      </c>
      <c r="G1139" t="s">
        <v>134</v>
      </c>
      <c r="H1139" t="s">
        <v>5603</v>
      </c>
      <c r="I1139" t="s">
        <v>20</v>
      </c>
      <c r="J1139" t="s">
        <v>2349</v>
      </c>
      <c r="K1139" t="s">
        <v>21</v>
      </c>
      <c r="M1139" t="s">
        <v>5604</v>
      </c>
      <c r="N1139" t="s">
        <v>22</v>
      </c>
      <c r="O1139" t="s">
        <v>23</v>
      </c>
      <c r="P1139" t="s">
        <v>26</v>
      </c>
      <c r="Q1139" t="s">
        <v>2348</v>
      </c>
      <c r="R1139" s="13">
        <v>16</v>
      </c>
      <c r="S1139" s="13">
        <v>1</v>
      </c>
      <c r="T1139" s="21">
        <v>1</v>
      </c>
      <c r="V1139" t="s">
        <v>2154</v>
      </c>
      <c r="W1139" t="s">
        <v>17596</v>
      </c>
      <c r="X1139" s="20" t="str">
        <f>+IF(V1139="","-",CONCATENATE(V1139,"_",W1139))</f>
        <v>FINES_R02</v>
      </c>
      <c r="Y1139" s="59">
        <v>0.44053009152412409</v>
      </c>
      <c r="Z1139" t="s">
        <v>134</v>
      </c>
      <c r="AA1139" t="s">
        <v>2393</v>
      </c>
      <c r="AB1139" t="str">
        <f>+IF(W1139="","-",IF(W1139="UNICO","CENSO","MUESTRA"))</f>
        <v>MUESTRA</v>
      </c>
      <c r="AC1139" t="s">
        <v>2397</v>
      </c>
      <c r="AD1139" t="s">
        <v>5605</v>
      </c>
    </row>
    <row r="1140" spans="1:30" x14ac:dyDescent="0.25">
      <c r="A1140" s="5" t="str">
        <f t="shared" si="17"/>
        <v>R 2 - D 5 - 458 - 2774</v>
      </c>
      <c r="B1140" s="23" t="s">
        <v>2347</v>
      </c>
      <c r="C1140" t="s">
        <v>246</v>
      </c>
      <c r="D1140" t="s">
        <v>243</v>
      </c>
      <c r="E1140" t="s">
        <v>245</v>
      </c>
      <c r="F1140" t="s">
        <v>134</v>
      </c>
      <c r="G1140" t="s">
        <v>134</v>
      </c>
      <c r="H1140" t="s">
        <v>5612</v>
      </c>
      <c r="I1140" t="s">
        <v>20</v>
      </c>
      <c r="J1140" t="s">
        <v>2349</v>
      </c>
      <c r="K1140" t="s">
        <v>21</v>
      </c>
      <c r="M1140" t="s">
        <v>18033</v>
      </c>
      <c r="N1140" t="s">
        <v>22</v>
      </c>
      <c r="O1140" t="s">
        <v>23</v>
      </c>
      <c r="P1140" t="s">
        <v>26</v>
      </c>
      <c r="Q1140" t="s">
        <v>2348</v>
      </c>
      <c r="R1140" s="13">
        <v>45</v>
      </c>
      <c r="S1140" s="13">
        <v>2</v>
      </c>
      <c r="T1140" s="21">
        <v>1</v>
      </c>
      <c r="V1140" t="s">
        <v>2154</v>
      </c>
      <c r="W1140" t="s">
        <v>17596</v>
      </c>
      <c r="X1140" s="20" t="str">
        <f>+IF(V1140="","-",CONCATENATE(V1140,"_",W1140))</f>
        <v>FINES_R02</v>
      </c>
      <c r="Y1140" s="59">
        <v>0.44516646862030029</v>
      </c>
      <c r="Z1140" t="s">
        <v>134</v>
      </c>
      <c r="AA1140" t="s">
        <v>2393</v>
      </c>
      <c r="AB1140" t="str">
        <f>+IF(W1140="","-",IF(W1140="UNICO","CENSO","MUESTRA"))</f>
        <v>MUESTRA</v>
      </c>
      <c r="AC1140" t="s">
        <v>2398</v>
      </c>
      <c r="AD1140" t="s">
        <v>5614</v>
      </c>
    </row>
    <row r="1141" spans="1:30" x14ac:dyDescent="0.25">
      <c r="A1141" s="5" t="str">
        <f t="shared" si="17"/>
        <v>R 2 - D 111 - 452 - 0404</v>
      </c>
      <c r="B1141" s="23" t="s">
        <v>2347</v>
      </c>
      <c r="C1141" t="s">
        <v>246</v>
      </c>
      <c r="D1141" t="s">
        <v>575</v>
      </c>
      <c r="E1141" t="s">
        <v>1794</v>
      </c>
      <c r="F1141" t="s">
        <v>134</v>
      </c>
      <c r="G1141" t="s">
        <v>134</v>
      </c>
      <c r="H1141" t="s">
        <v>5385</v>
      </c>
      <c r="I1141" t="s">
        <v>20</v>
      </c>
      <c r="J1141" t="s">
        <v>2349</v>
      </c>
      <c r="K1141" t="s">
        <v>21</v>
      </c>
      <c r="M1141" t="s">
        <v>5386</v>
      </c>
      <c r="N1141" t="s">
        <v>22</v>
      </c>
      <c r="O1141" t="s">
        <v>23</v>
      </c>
      <c r="P1141" t="s">
        <v>26</v>
      </c>
      <c r="Q1141" t="s">
        <v>2348</v>
      </c>
      <c r="R1141" s="13">
        <v>31</v>
      </c>
      <c r="S1141" s="13">
        <v>2</v>
      </c>
      <c r="T1141" s="21">
        <v>1</v>
      </c>
      <c r="V1141" t="s">
        <v>2154</v>
      </c>
      <c r="W1141" t="s">
        <v>17596</v>
      </c>
      <c r="X1141" s="20" t="str">
        <f>+IF(V1141="","-",CONCATENATE(V1141,"_",W1141))</f>
        <v>FINES_R02</v>
      </c>
      <c r="Y1141" s="59">
        <v>0.44989770650863647</v>
      </c>
      <c r="Z1141" t="s">
        <v>134</v>
      </c>
      <c r="AA1141" t="s">
        <v>2393</v>
      </c>
      <c r="AB1141" t="str">
        <f>+IF(W1141="","-",IF(W1141="UNICO","CENSO","MUESTRA"))</f>
        <v>MUESTRA</v>
      </c>
      <c r="AC1141" t="s">
        <v>2398</v>
      </c>
      <c r="AD1141" t="s">
        <v>5387</v>
      </c>
    </row>
    <row r="1142" spans="1:30" x14ac:dyDescent="0.25">
      <c r="A1142" s="5" t="str">
        <f t="shared" si="17"/>
        <v>R 2 - D 111 - 452 - 3834</v>
      </c>
      <c r="B1142" s="23" t="s">
        <v>2347</v>
      </c>
      <c r="C1142" t="s">
        <v>246</v>
      </c>
      <c r="D1142" t="s">
        <v>575</v>
      </c>
      <c r="E1142" t="s">
        <v>1794</v>
      </c>
      <c r="F1142" t="s">
        <v>134</v>
      </c>
      <c r="G1142" t="s">
        <v>134</v>
      </c>
      <c r="H1142" t="s">
        <v>5299</v>
      </c>
      <c r="I1142" t="s">
        <v>20</v>
      </c>
      <c r="J1142" t="s">
        <v>2349</v>
      </c>
      <c r="K1142" t="s">
        <v>21</v>
      </c>
      <c r="M1142" t="s">
        <v>5300</v>
      </c>
      <c r="N1142" t="s">
        <v>22</v>
      </c>
      <c r="O1142" t="s">
        <v>23</v>
      </c>
      <c r="P1142" t="s">
        <v>26</v>
      </c>
      <c r="Q1142" t="s">
        <v>2348</v>
      </c>
      <c r="R1142" s="13">
        <v>18</v>
      </c>
      <c r="S1142" s="13">
        <v>1</v>
      </c>
      <c r="T1142" s="21">
        <v>1</v>
      </c>
      <c r="V1142" t="s">
        <v>2154</v>
      </c>
      <c r="W1142" t="s">
        <v>17596</v>
      </c>
      <c r="X1142" s="20" t="str">
        <f>+IF(V1142="","-",CONCATENATE(V1142,"_",W1142))</f>
        <v>FINES_R02</v>
      </c>
      <c r="Y1142" s="59">
        <v>0.45579513907432562</v>
      </c>
      <c r="Z1142" t="s">
        <v>134</v>
      </c>
      <c r="AA1142" t="s">
        <v>2393</v>
      </c>
      <c r="AB1142" t="str">
        <f>+IF(W1142="","-",IF(W1142="UNICO","CENSO","MUESTRA"))</f>
        <v>MUESTRA</v>
      </c>
      <c r="AC1142" t="s">
        <v>2397</v>
      </c>
      <c r="AD1142" t="s">
        <v>5301</v>
      </c>
    </row>
    <row r="1143" spans="1:30" x14ac:dyDescent="0.25">
      <c r="A1143" s="5" t="str">
        <f t="shared" si="17"/>
        <v>R 2 - D 5 - 458 - 4151</v>
      </c>
      <c r="B1143" s="23" t="s">
        <v>2347</v>
      </c>
      <c r="C1143" t="s">
        <v>246</v>
      </c>
      <c r="D1143" t="s">
        <v>243</v>
      </c>
      <c r="E1143" t="s">
        <v>245</v>
      </c>
      <c r="F1143" t="s">
        <v>134</v>
      </c>
      <c r="G1143" t="s">
        <v>134</v>
      </c>
      <c r="H1143" t="s">
        <v>5575</v>
      </c>
      <c r="I1143" t="s">
        <v>20</v>
      </c>
      <c r="J1143" t="s">
        <v>2349</v>
      </c>
      <c r="K1143" t="s">
        <v>21</v>
      </c>
      <c r="M1143" t="s">
        <v>5576</v>
      </c>
      <c r="N1143" t="s">
        <v>22</v>
      </c>
      <c r="O1143" t="s">
        <v>23</v>
      </c>
      <c r="P1143" t="s">
        <v>26</v>
      </c>
      <c r="Q1143" t="s">
        <v>2348</v>
      </c>
      <c r="R1143" s="13">
        <v>22</v>
      </c>
      <c r="S1143" s="13">
        <v>1</v>
      </c>
      <c r="T1143" s="21">
        <v>1</v>
      </c>
      <c r="V1143" t="s">
        <v>2154</v>
      </c>
      <c r="W1143" t="s">
        <v>17596</v>
      </c>
      <c r="X1143" s="20" t="str">
        <f>+IF(V1143="","-",CONCATENATE(V1143,"_",W1143))</f>
        <v>FINES_R02</v>
      </c>
      <c r="Y1143" s="59">
        <v>0.46</v>
      </c>
      <c r="Z1143" t="s">
        <v>134</v>
      </c>
      <c r="AA1143" t="s">
        <v>2393</v>
      </c>
      <c r="AB1143" t="str">
        <f>+IF(W1143="","-",IF(W1143="UNICO","CENSO","MUESTRA"))</f>
        <v>MUESTRA</v>
      </c>
      <c r="AC1143" t="s">
        <v>2397</v>
      </c>
      <c r="AD1143" t="s">
        <v>5577</v>
      </c>
    </row>
    <row r="1144" spans="1:30" x14ac:dyDescent="0.25">
      <c r="A1144" s="5" t="str">
        <f t="shared" si="17"/>
        <v>R 2 - D 62 - 461 - 4005</v>
      </c>
      <c r="B1144" s="23" t="s">
        <v>2347</v>
      </c>
      <c r="C1144" t="s">
        <v>246</v>
      </c>
      <c r="D1144" t="s">
        <v>958</v>
      </c>
      <c r="E1144" t="s">
        <v>959</v>
      </c>
      <c r="F1144" t="s">
        <v>134</v>
      </c>
      <c r="G1144" t="s">
        <v>134</v>
      </c>
      <c r="H1144" t="s">
        <v>5976</v>
      </c>
      <c r="I1144" t="s">
        <v>20</v>
      </c>
      <c r="J1144" t="s">
        <v>2349</v>
      </c>
      <c r="K1144" t="s">
        <v>21</v>
      </c>
      <c r="M1144" t="s">
        <v>5977</v>
      </c>
      <c r="N1144" t="s">
        <v>22</v>
      </c>
      <c r="O1144" t="s">
        <v>23</v>
      </c>
      <c r="P1144" t="s">
        <v>26</v>
      </c>
      <c r="Q1144" t="s">
        <v>2348</v>
      </c>
      <c r="R1144" s="13">
        <v>48</v>
      </c>
      <c r="S1144" s="13">
        <v>2</v>
      </c>
      <c r="T1144" s="21">
        <v>1</v>
      </c>
      <c r="V1144" t="s">
        <v>2154</v>
      </c>
      <c r="W1144" t="s">
        <v>17596</v>
      </c>
      <c r="X1144" s="20" t="str">
        <f>+IF(V1144="","-",CONCATENATE(V1144,"_",W1144))</f>
        <v>FINES_R02</v>
      </c>
      <c r="Y1144" s="59">
        <v>0.46144270896911621</v>
      </c>
      <c r="Z1144" t="s">
        <v>134</v>
      </c>
      <c r="AA1144" t="s">
        <v>2393</v>
      </c>
      <c r="AB1144" t="str">
        <f>+IF(W1144="","-",IF(W1144="UNICO","CENSO","MUESTRA"))</f>
        <v>MUESTRA</v>
      </c>
      <c r="AC1144" t="s">
        <v>2397</v>
      </c>
      <c r="AD1144" t="s">
        <v>5978</v>
      </c>
    </row>
    <row r="1145" spans="1:30" x14ac:dyDescent="0.25">
      <c r="A1145" s="5" t="str">
        <f t="shared" si="17"/>
        <v>R 2 - D 5 - 458 - 4159</v>
      </c>
      <c r="B1145" s="23" t="s">
        <v>2347</v>
      </c>
      <c r="C1145" t="s">
        <v>246</v>
      </c>
      <c r="D1145" t="s">
        <v>243</v>
      </c>
      <c r="E1145" t="s">
        <v>245</v>
      </c>
      <c r="F1145" t="s">
        <v>134</v>
      </c>
      <c r="G1145" t="s">
        <v>134</v>
      </c>
      <c r="H1145" t="s">
        <v>5579</v>
      </c>
      <c r="I1145" t="s">
        <v>20</v>
      </c>
      <c r="J1145" t="s">
        <v>2349</v>
      </c>
      <c r="K1145" t="s">
        <v>21</v>
      </c>
      <c r="M1145" t="s">
        <v>5580</v>
      </c>
      <c r="N1145" t="s">
        <v>22</v>
      </c>
      <c r="O1145" t="s">
        <v>23</v>
      </c>
      <c r="P1145" t="s">
        <v>26</v>
      </c>
      <c r="Q1145" t="s">
        <v>2348</v>
      </c>
      <c r="R1145" s="13">
        <v>55</v>
      </c>
      <c r="S1145" s="13">
        <v>2</v>
      </c>
      <c r="T1145" s="21">
        <v>1</v>
      </c>
      <c r="V1145" t="s">
        <v>2154</v>
      </c>
      <c r="W1145" t="s">
        <v>17596</v>
      </c>
      <c r="X1145" s="20" t="str">
        <f>+IF(V1145="","-",CONCATENATE(V1145,"_",W1145))</f>
        <v>FINES_R02</v>
      </c>
      <c r="Y1145" s="59">
        <v>0.46599924564361572</v>
      </c>
      <c r="Z1145" t="s">
        <v>134</v>
      </c>
      <c r="AA1145" t="s">
        <v>2393</v>
      </c>
      <c r="AB1145" t="str">
        <f>+IF(W1145="","-",IF(W1145="UNICO","CENSO","MUESTRA"))</f>
        <v>MUESTRA</v>
      </c>
      <c r="AC1145" t="s">
        <v>2398</v>
      </c>
      <c r="AD1145" t="s">
        <v>5581</v>
      </c>
    </row>
    <row r="1146" spans="1:30" x14ac:dyDescent="0.25">
      <c r="A1146" s="5" t="str">
        <f t="shared" si="17"/>
        <v>R 2 - D 111 - 454 - 1355</v>
      </c>
      <c r="B1146" s="23" t="s">
        <v>2347</v>
      </c>
      <c r="C1146" t="s">
        <v>246</v>
      </c>
      <c r="D1146" t="s">
        <v>575</v>
      </c>
      <c r="E1146" t="s">
        <v>1794</v>
      </c>
      <c r="F1146" t="s">
        <v>134</v>
      </c>
      <c r="G1146" t="s">
        <v>134</v>
      </c>
      <c r="H1146" t="s">
        <v>5344</v>
      </c>
      <c r="I1146" t="s">
        <v>20</v>
      </c>
      <c r="J1146" t="s">
        <v>2349</v>
      </c>
      <c r="K1146" t="s">
        <v>21</v>
      </c>
      <c r="M1146" t="s">
        <v>5345</v>
      </c>
      <c r="N1146" t="s">
        <v>22</v>
      </c>
      <c r="O1146" t="s">
        <v>23</v>
      </c>
      <c r="P1146" t="s">
        <v>26</v>
      </c>
      <c r="Q1146" t="s">
        <v>2348</v>
      </c>
      <c r="R1146" s="13">
        <v>11</v>
      </c>
      <c r="S1146" s="13">
        <v>1</v>
      </c>
      <c r="T1146" s="21">
        <v>1</v>
      </c>
      <c r="V1146" t="s">
        <v>2154</v>
      </c>
      <c r="W1146" t="s">
        <v>17596</v>
      </c>
      <c r="X1146" s="20" t="str">
        <f>+IF(V1146="","-",CONCATENATE(V1146,"_",W1146))</f>
        <v>FINES_R02</v>
      </c>
      <c r="Y1146" s="59">
        <v>0.46975338459014893</v>
      </c>
      <c r="Z1146" t="s">
        <v>134</v>
      </c>
      <c r="AA1146" t="s">
        <v>2393</v>
      </c>
      <c r="AB1146" t="str">
        <f>+IF(W1146="","-",IF(W1146="UNICO","CENSO","MUESTRA"))</f>
        <v>MUESTRA</v>
      </c>
      <c r="AC1146" t="s">
        <v>2398</v>
      </c>
      <c r="AD1146" t="s">
        <v>5346</v>
      </c>
    </row>
    <row r="1147" spans="1:30" x14ac:dyDescent="0.25">
      <c r="A1147" s="5" t="str">
        <f t="shared" si="17"/>
        <v>R 2 - D 111 - 454 - 4438</v>
      </c>
      <c r="B1147" s="23" t="s">
        <v>2347</v>
      </c>
      <c r="C1147" t="s">
        <v>246</v>
      </c>
      <c r="D1147" t="s">
        <v>575</v>
      </c>
      <c r="E1147" t="s">
        <v>1794</v>
      </c>
      <c r="F1147" t="s">
        <v>134</v>
      </c>
      <c r="G1147" t="s">
        <v>134</v>
      </c>
      <c r="H1147" t="s">
        <v>11668</v>
      </c>
      <c r="I1147" t="s">
        <v>20</v>
      </c>
      <c r="J1147" t="s">
        <v>2349</v>
      </c>
      <c r="K1147" t="s">
        <v>21</v>
      </c>
      <c r="M1147" t="s">
        <v>11669</v>
      </c>
      <c r="N1147" t="s">
        <v>22</v>
      </c>
      <c r="O1147" t="s">
        <v>23</v>
      </c>
      <c r="P1147" t="s">
        <v>26</v>
      </c>
      <c r="Q1147" t="s">
        <v>2348</v>
      </c>
      <c r="R1147" s="13">
        <v>18</v>
      </c>
      <c r="S1147" s="13">
        <v>1</v>
      </c>
      <c r="T1147" s="21">
        <v>1</v>
      </c>
      <c r="V1147" t="s">
        <v>2154</v>
      </c>
      <c r="W1147" t="s">
        <v>17596</v>
      </c>
      <c r="X1147" s="20" t="str">
        <f>+IF(V1147="","-",CONCATENATE(V1147,"_",W1147))</f>
        <v>FINES_R02</v>
      </c>
      <c r="Y1147" s="59">
        <v>0.46975338459014893</v>
      </c>
      <c r="Z1147" t="s">
        <v>134</v>
      </c>
      <c r="AA1147" t="s">
        <v>2393</v>
      </c>
      <c r="AB1147" t="str">
        <f>+IF(W1147="","-",IF(W1147="UNICO","CENSO","MUESTRA"))</f>
        <v>MUESTRA</v>
      </c>
      <c r="AC1147" t="s">
        <v>2398</v>
      </c>
      <c r="AD1147" t="s">
        <v>11670</v>
      </c>
    </row>
    <row r="1148" spans="1:30" x14ac:dyDescent="0.25">
      <c r="A1148" s="5" t="str">
        <f t="shared" si="17"/>
        <v>R 2 - D 62 - 452 - 1259</v>
      </c>
      <c r="B1148" s="23" t="s">
        <v>2347</v>
      </c>
      <c r="C1148" t="s">
        <v>246</v>
      </c>
      <c r="D1148" t="s">
        <v>958</v>
      </c>
      <c r="E1148" t="s">
        <v>959</v>
      </c>
      <c r="F1148" t="s">
        <v>134</v>
      </c>
      <c r="G1148" t="s">
        <v>134</v>
      </c>
      <c r="H1148" t="s">
        <v>5759</v>
      </c>
      <c r="I1148" t="s">
        <v>20</v>
      </c>
      <c r="J1148" t="s">
        <v>2349</v>
      </c>
      <c r="K1148" t="s">
        <v>21</v>
      </c>
      <c r="M1148" t="s">
        <v>5760</v>
      </c>
      <c r="N1148" t="s">
        <v>22</v>
      </c>
      <c r="O1148" t="s">
        <v>23</v>
      </c>
      <c r="P1148" t="s">
        <v>26</v>
      </c>
      <c r="Q1148" t="s">
        <v>2348</v>
      </c>
      <c r="R1148" s="13">
        <v>38</v>
      </c>
      <c r="S1148" s="13">
        <v>3</v>
      </c>
      <c r="T1148" s="21">
        <v>1</v>
      </c>
      <c r="V1148" t="s">
        <v>2154</v>
      </c>
      <c r="W1148" t="s">
        <v>17596</v>
      </c>
      <c r="X1148" s="20" t="str">
        <f>+IF(V1148="","-",CONCATENATE(V1148,"_",W1148))</f>
        <v>FINES_R02</v>
      </c>
      <c r="Y1148" s="59">
        <v>0.4748866856098175</v>
      </c>
      <c r="Z1148" t="s">
        <v>134</v>
      </c>
      <c r="AA1148" t="s">
        <v>2393</v>
      </c>
      <c r="AB1148" t="str">
        <f>+IF(W1148="","-",IF(W1148="UNICO","CENSO","MUESTRA"))</f>
        <v>MUESTRA</v>
      </c>
      <c r="AC1148" t="s">
        <v>2398</v>
      </c>
      <c r="AD1148" t="s">
        <v>5761</v>
      </c>
    </row>
    <row r="1149" spans="1:30" x14ac:dyDescent="0.25">
      <c r="A1149" s="5" t="str">
        <f t="shared" si="17"/>
        <v>R 2 - D 5 - 458 - 0546</v>
      </c>
      <c r="B1149" s="23" t="s">
        <v>2347</v>
      </c>
      <c r="C1149" t="s">
        <v>246</v>
      </c>
      <c r="D1149" t="s">
        <v>243</v>
      </c>
      <c r="E1149" t="s">
        <v>245</v>
      </c>
      <c r="F1149" t="s">
        <v>134</v>
      </c>
      <c r="G1149" t="s">
        <v>134</v>
      </c>
      <c r="H1149" t="s">
        <v>5495</v>
      </c>
      <c r="I1149" t="s">
        <v>20</v>
      </c>
      <c r="J1149" t="s">
        <v>2349</v>
      </c>
      <c r="K1149" t="s">
        <v>21</v>
      </c>
      <c r="M1149" t="s">
        <v>5496</v>
      </c>
      <c r="N1149" t="s">
        <v>22</v>
      </c>
      <c r="O1149" t="s">
        <v>23</v>
      </c>
      <c r="P1149" t="s">
        <v>26</v>
      </c>
      <c r="Q1149" t="s">
        <v>2348</v>
      </c>
      <c r="R1149" s="13">
        <v>29</v>
      </c>
      <c r="S1149" s="13">
        <v>1</v>
      </c>
      <c r="T1149" s="21">
        <v>1</v>
      </c>
      <c r="V1149" t="s">
        <v>2154</v>
      </c>
      <c r="W1149" t="s">
        <v>17596</v>
      </c>
      <c r="X1149" s="20" t="str">
        <f>+IF(V1149="","-",CONCATENATE(V1149,"_",W1149))</f>
        <v>FINES_R02</v>
      </c>
      <c r="Y1149" s="59">
        <v>0.47863742709159851</v>
      </c>
      <c r="Z1149" t="s">
        <v>134</v>
      </c>
      <c r="AA1149" t="s">
        <v>2393</v>
      </c>
      <c r="AB1149" t="str">
        <f>+IF(W1149="","-",IF(W1149="UNICO","CENSO","MUESTRA"))</f>
        <v>MUESTRA</v>
      </c>
      <c r="AC1149" t="s">
        <v>2397</v>
      </c>
      <c r="AD1149" t="s">
        <v>5497</v>
      </c>
    </row>
    <row r="1150" spans="1:30" x14ac:dyDescent="0.25">
      <c r="A1150" s="5" t="str">
        <f t="shared" si="17"/>
        <v>R 2 - D 5 - 458 - 3932</v>
      </c>
      <c r="B1150" s="23" t="s">
        <v>2347</v>
      </c>
      <c r="C1150" t="s">
        <v>246</v>
      </c>
      <c r="D1150" t="s">
        <v>243</v>
      </c>
      <c r="E1150" t="s">
        <v>245</v>
      </c>
      <c r="F1150" t="s">
        <v>134</v>
      </c>
      <c r="G1150" t="s">
        <v>134</v>
      </c>
      <c r="H1150" t="s">
        <v>5484</v>
      </c>
      <c r="I1150" t="s">
        <v>20</v>
      </c>
      <c r="J1150" t="s">
        <v>2349</v>
      </c>
      <c r="K1150" t="s">
        <v>21</v>
      </c>
      <c r="M1150" t="s">
        <v>2177</v>
      </c>
      <c r="N1150" t="s">
        <v>22</v>
      </c>
      <c r="O1150" t="s">
        <v>23</v>
      </c>
      <c r="P1150" t="s">
        <v>26</v>
      </c>
      <c r="Q1150" t="s">
        <v>2348</v>
      </c>
      <c r="R1150" s="13">
        <v>122</v>
      </c>
      <c r="S1150" s="13">
        <v>5</v>
      </c>
      <c r="T1150" s="21">
        <v>1</v>
      </c>
      <c r="V1150" t="s">
        <v>2154</v>
      </c>
      <c r="W1150" t="s">
        <v>17596</v>
      </c>
      <c r="X1150" s="20" t="str">
        <f>+IF(V1150="","-",CONCATENATE(V1150,"_",W1150))</f>
        <v>FINES_R02</v>
      </c>
      <c r="Y1150" s="59">
        <v>0.47918406128883362</v>
      </c>
      <c r="Z1150" t="s">
        <v>134</v>
      </c>
      <c r="AA1150" t="s">
        <v>2393</v>
      </c>
      <c r="AB1150" t="str">
        <f>+IF(W1150="","-",IF(W1150="UNICO","CENSO","MUESTRA"))</f>
        <v>MUESTRA</v>
      </c>
      <c r="AC1150" t="s">
        <v>2398</v>
      </c>
      <c r="AD1150" t="s">
        <v>5485</v>
      </c>
    </row>
    <row r="1151" spans="1:30" x14ac:dyDescent="0.25">
      <c r="A1151" s="5" t="str">
        <f t="shared" si="17"/>
        <v>R 2 - D 5 - 458 - 3281</v>
      </c>
      <c r="B1151" s="23" t="s">
        <v>2347</v>
      </c>
      <c r="C1151" t="s">
        <v>246</v>
      </c>
      <c r="D1151" t="s">
        <v>243</v>
      </c>
      <c r="E1151" t="s">
        <v>245</v>
      </c>
      <c r="F1151" t="s">
        <v>134</v>
      </c>
      <c r="G1151" t="s">
        <v>134</v>
      </c>
      <c r="H1151" t="s">
        <v>5674</v>
      </c>
      <c r="I1151" t="s">
        <v>20</v>
      </c>
      <c r="J1151" t="s">
        <v>2349</v>
      </c>
      <c r="K1151" t="s">
        <v>21</v>
      </c>
      <c r="M1151" t="s">
        <v>5675</v>
      </c>
      <c r="N1151" t="s">
        <v>22</v>
      </c>
      <c r="O1151" t="s">
        <v>23</v>
      </c>
      <c r="P1151" t="s">
        <v>26</v>
      </c>
      <c r="Q1151" t="s">
        <v>2348</v>
      </c>
      <c r="R1151" s="13">
        <v>24</v>
      </c>
      <c r="S1151" s="13">
        <v>1</v>
      </c>
      <c r="T1151" s="21">
        <v>1</v>
      </c>
      <c r="V1151" t="s">
        <v>2154</v>
      </c>
      <c r="W1151" t="s">
        <v>17596</v>
      </c>
      <c r="X1151" s="20" t="str">
        <f>+IF(V1151="","-",CONCATENATE(V1151,"_",W1151))</f>
        <v>FINES_R02</v>
      </c>
      <c r="Y1151" s="59">
        <v>0.47918406128883362</v>
      </c>
      <c r="Z1151" t="s">
        <v>134</v>
      </c>
      <c r="AA1151" t="s">
        <v>2393</v>
      </c>
      <c r="AB1151" t="str">
        <f>+IF(W1151="","-",IF(W1151="UNICO","CENSO","MUESTRA"))</f>
        <v>MUESTRA</v>
      </c>
      <c r="AC1151" t="s">
        <v>2398</v>
      </c>
      <c r="AD1151" t="s">
        <v>5676</v>
      </c>
    </row>
    <row r="1152" spans="1:30" x14ac:dyDescent="0.25">
      <c r="A1152" s="5" t="str">
        <f t="shared" si="17"/>
        <v>R 2 - D 5 - 458 - 3967</v>
      </c>
      <c r="B1152" s="23" t="s">
        <v>2347</v>
      </c>
      <c r="C1152" t="s">
        <v>246</v>
      </c>
      <c r="D1152" t="s">
        <v>243</v>
      </c>
      <c r="E1152" t="s">
        <v>245</v>
      </c>
      <c r="F1152" t="s">
        <v>134</v>
      </c>
      <c r="G1152" t="s">
        <v>134</v>
      </c>
      <c r="H1152" t="s">
        <v>5550</v>
      </c>
      <c r="I1152" t="s">
        <v>20</v>
      </c>
      <c r="J1152" t="s">
        <v>2349</v>
      </c>
      <c r="K1152" t="s">
        <v>21</v>
      </c>
      <c r="M1152" t="s">
        <v>5551</v>
      </c>
      <c r="N1152" t="s">
        <v>22</v>
      </c>
      <c r="O1152" t="s">
        <v>23</v>
      </c>
      <c r="P1152" t="s">
        <v>26</v>
      </c>
      <c r="Q1152" t="s">
        <v>2348</v>
      </c>
      <c r="R1152" s="13">
        <v>36</v>
      </c>
      <c r="S1152" s="13">
        <v>1</v>
      </c>
      <c r="T1152" s="21">
        <v>1</v>
      </c>
      <c r="V1152" t="s">
        <v>2154</v>
      </c>
      <c r="W1152" t="s">
        <v>17596</v>
      </c>
      <c r="X1152" s="20" t="str">
        <f>+IF(V1152="","-",CONCATENATE(V1152,"_",W1152))</f>
        <v>FINES_R02</v>
      </c>
      <c r="Y1152" s="59">
        <v>0.47937890887260443</v>
      </c>
      <c r="Z1152" t="s">
        <v>134</v>
      </c>
      <c r="AA1152" t="s">
        <v>2393</v>
      </c>
      <c r="AB1152" t="str">
        <f>+IF(W1152="","-",IF(W1152="UNICO","CENSO","MUESTRA"))</f>
        <v>MUESTRA</v>
      </c>
      <c r="AC1152" t="s">
        <v>2398</v>
      </c>
      <c r="AD1152" t="s">
        <v>5552</v>
      </c>
    </row>
    <row r="1153" spans="1:30" x14ac:dyDescent="0.25">
      <c r="A1153" s="5" t="str">
        <f t="shared" si="17"/>
        <v>R 2 - D 62 - 455 - 1340</v>
      </c>
      <c r="B1153" s="23" t="s">
        <v>2347</v>
      </c>
      <c r="C1153" t="s">
        <v>246</v>
      </c>
      <c r="D1153" t="s">
        <v>958</v>
      </c>
      <c r="E1153" t="s">
        <v>959</v>
      </c>
      <c r="F1153" t="s">
        <v>134</v>
      </c>
      <c r="G1153" t="s">
        <v>134</v>
      </c>
      <c r="H1153" t="s">
        <v>5809</v>
      </c>
      <c r="I1153" t="s">
        <v>20</v>
      </c>
      <c r="J1153" t="s">
        <v>2349</v>
      </c>
      <c r="K1153" t="s">
        <v>21</v>
      </c>
      <c r="M1153" t="s">
        <v>5810</v>
      </c>
      <c r="N1153" t="s">
        <v>22</v>
      </c>
      <c r="O1153" t="s">
        <v>23</v>
      </c>
      <c r="P1153" t="s">
        <v>26</v>
      </c>
      <c r="Q1153" t="s">
        <v>2348</v>
      </c>
      <c r="R1153" s="13">
        <v>71</v>
      </c>
      <c r="S1153" s="13">
        <v>2</v>
      </c>
      <c r="T1153" s="21">
        <v>1</v>
      </c>
      <c r="V1153" t="s">
        <v>2154</v>
      </c>
      <c r="W1153" t="s">
        <v>17596</v>
      </c>
      <c r="X1153" s="20" t="str">
        <f>+IF(V1153="","-",CONCATENATE(V1153,"_",W1153))</f>
        <v>FINES_R02</v>
      </c>
      <c r="Y1153" s="59">
        <v>0.479543536901474</v>
      </c>
      <c r="Z1153" t="s">
        <v>134</v>
      </c>
      <c r="AA1153" t="s">
        <v>2393</v>
      </c>
      <c r="AB1153" t="str">
        <f>+IF(W1153="","-",IF(W1153="UNICO","CENSO","MUESTRA"))</f>
        <v>MUESTRA</v>
      </c>
      <c r="AC1153" t="s">
        <v>2397</v>
      </c>
      <c r="AD1153" t="s">
        <v>5811</v>
      </c>
    </row>
    <row r="1154" spans="1:30" x14ac:dyDescent="0.25">
      <c r="A1154" s="5" t="str">
        <f t="shared" si="17"/>
        <v>R 2 - D 5 - 457 - 3837</v>
      </c>
      <c r="B1154" s="23" t="s">
        <v>2347</v>
      </c>
      <c r="C1154" t="s">
        <v>246</v>
      </c>
      <c r="D1154" t="s">
        <v>243</v>
      </c>
      <c r="E1154" t="s">
        <v>245</v>
      </c>
      <c r="F1154" t="s">
        <v>134</v>
      </c>
      <c r="G1154" t="s">
        <v>134</v>
      </c>
      <c r="H1154" t="s">
        <v>5443</v>
      </c>
      <c r="I1154" t="s">
        <v>20</v>
      </c>
      <c r="J1154" t="s">
        <v>2349</v>
      </c>
      <c r="K1154" t="s">
        <v>21</v>
      </c>
      <c r="M1154" t="s">
        <v>2180</v>
      </c>
      <c r="N1154" t="s">
        <v>22</v>
      </c>
      <c r="O1154" t="s">
        <v>23</v>
      </c>
      <c r="P1154" t="s">
        <v>26</v>
      </c>
      <c r="Q1154" t="s">
        <v>2348</v>
      </c>
      <c r="R1154" s="13">
        <v>16</v>
      </c>
      <c r="S1154" s="13">
        <v>1</v>
      </c>
      <c r="T1154" s="21">
        <v>1</v>
      </c>
      <c r="V1154" t="s">
        <v>2154</v>
      </c>
      <c r="W1154" t="s">
        <v>17596</v>
      </c>
      <c r="X1154" s="20" t="str">
        <f>+IF(V1154="","-",CONCATENATE(V1154,"_",W1154))</f>
        <v>FINES_R02</v>
      </c>
      <c r="Y1154" s="59">
        <v>0.48585599660873408</v>
      </c>
      <c r="Z1154" t="s">
        <v>134</v>
      </c>
      <c r="AA1154" t="s">
        <v>2393</v>
      </c>
      <c r="AB1154" t="str">
        <f>+IF(W1154="","-",IF(W1154="UNICO","CENSO","MUESTRA"))</f>
        <v>MUESTRA</v>
      </c>
      <c r="AC1154" t="s">
        <v>2398</v>
      </c>
      <c r="AD1154" t="s">
        <v>5444</v>
      </c>
    </row>
    <row r="1155" spans="1:30" x14ac:dyDescent="0.25">
      <c r="A1155" s="5" t="str">
        <f t="shared" ref="A1155:A1218" si="18">+H1155</f>
        <v>R 2 - D 62 - 454 - 3995</v>
      </c>
      <c r="B1155" s="23" t="s">
        <v>2347</v>
      </c>
      <c r="C1155" t="s">
        <v>246</v>
      </c>
      <c r="D1155" t="s">
        <v>958</v>
      </c>
      <c r="E1155" t="s">
        <v>959</v>
      </c>
      <c r="F1155" t="s">
        <v>134</v>
      </c>
      <c r="G1155" t="s">
        <v>134</v>
      </c>
      <c r="H1155" t="s">
        <v>11729</v>
      </c>
      <c r="I1155" t="s">
        <v>20</v>
      </c>
      <c r="J1155" t="s">
        <v>2349</v>
      </c>
      <c r="K1155" t="s">
        <v>21</v>
      </c>
      <c r="M1155" t="s">
        <v>11730</v>
      </c>
      <c r="N1155" t="s">
        <v>22</v>
      </c>
      <c r="O1155" t="s">
        <v>23</v>
      </c>
      <c r="P1155" t="s">
        <v>26</v>
      </c>
      <c r="Q1155" t="s">
        <v>2348</v>
      </c>
      <c r="R1155" s="13">
        <v>16</v>
      </c>
      <c r="S1155" s="13">
        <v>1</v>
      </c>
      <c r="T1155" s="21">
        <v>1</v>
      </c>
      <c r="V1155" t="s">
        <v>2154</v>
      </c>
      <c r="W1155" t="s">
        <v>17596</v>
      </c>
      <c r="X1155" s="20" t="str">
        <f>+IF(V1155="","-",CONCATENATE(V1155,"_",W1155))</f>
        <v>FINES_R02</v>
      </c>
      <c r="Y1155" s="59">
        <v>0.49151605367660522</v>
      </c>
      <c r="Z1155" t="s">
        <v>134</v>
      </c>
      <c r="AA1155" t="s">
        <v>2393</v>
      </c>
      <c r="AB1155" t="str">
        <f>+IF(W1155="","-",IF(W1155="UNICO","CENSO","MUESTRA"))</f>
        <v>MUESTRA</v>
      </c>
      <c r="AC1155" t="s">
        <v>2397</v>
      </c>
      <c r="AD1155" t="s">
        <v>11731</v>
      </c>
    </row>
    <row r="1156" spans="1:30" x14ac:dyDescent="0.25">
      <c r="A1156" s="5" t="str">
        <f t="shared" si="18"/>
        <v>R 2 - D 5 - 458 - 4610</v>
      </c>
      <c r="B1156" s="23" t="s">
        <v>2347</v>
      </c>
      <c r="C1156" t="s">
        <v>246</v>
      </c>
      <c r="D1156" t="s">
        <v>243</v>
      </c>
      <c r="E1156" t="s">
        <v>245</v>
      </c>
      <c r="F1156" t="s">
        <v>134</v>
      </c>
      <c r="G1156" t="s">
        <v>134</v>
      </c>
      <c r="H1156" t="s">
        <v>5653</v>
      </c>
      <c r="I1156" t="s">
        <v>20</v>
      </c>
      <c r="J1156" t="s">
        <v>2349</v>
      </c>
      <c r="K1156" t="s">
        <v>21</v>
      </c>
      <c r="M1156" t="s">
        <v>2179</v>
      </c>
      <c r="N1156" t="s">
        <v>22</v>
      </c>
      <c r="O1156" t="s">
        <v>23</v>
      </c>
      <c r="P1156" t="s">
        <v>26</v>
      </c>
      <c r="Q1156" t="s">
        <v>2348</v>
      </c>
      <c r="R1156" s="13">
        <v>18</v>
      </c>
      <c r="S1156" s="13">
        <v>1</v>
      </c>
      <c r="T1156" s="21">
        <v>1</v>
      </c>
      <c r="V1156" t="s">
        <v>2154</v>
      </c>
      <c r="W1156" t="s">
        <v>17596</v>
      </c>
      <c r="X1156" s="20" t="str">
        <f>+IF(V1156="","-",CONCATENATE(V1156,"_",W1156))</f>
        <v>FINES_R02</v>
      </c>
      <c r="Y1156" s="59">
        <v>0.49440422654151922</v>
      </c>
      <c r="Z1156" t="s">
        <v>134</v>
      </c>
      <c r="AA1156" t="s">
        <v>2393</v>
      </c>
      <c r="AB1156" t="str">
        <f>+IF(W1156="","-",IF(W1156="UNICO","CENSO","MUESTRA"))</f>
        <v>MUESTRA</v>
      </c>
      <c r="AC1156" t="s">
        <v>2398</v>
      </c>
      <c r="AD1156" t="s">
        <v>5654</v>
      </c>
    </row>
    <row r="1157" spans="1:30" x14ac:dyDescent="0.25">
      <c r="A1157" s="5" t="str">
        <f t="shared" si="18"/>
        <v>R 2 - D 5 - 458 - 0513</v>
      </c>
      <c r="B1157" s="23" t="s">
        <v>2347</v>
      </c>
      <c r="C1157" t="s">
        <v>246</v>
      </c>
      <c r="D1157" t="s">
        <v>243</v>
      </c>
      <c r="E1157" t="s">
        <v>245</v>
      </c>
      <c r="F1157" t="s">
        <v>134</v>
      </c>
      <c r="G1157" t="s">
        <v>134</v>
      </c>
      <c r="H1157" t="s">
        <v>5471</v>
      </c>
      <c r="I1157" t="s">
        <v>20</v>
      </c>
      <c r="J1157" t="s">
        <v>2349</v>
      </c>
      <c r="K1157" t="s">
        <v>21</v>
      </c>
      <c r="M1157" t="s">
        <v>5472</v>
      </c>
      <c r="N1157" t="s">
        <v>22</v>
      </c>
      <c r="O1157" t="s">
        <v>23</v>
      </c>
      <c r="P1157" t="s">
        <v>26</v>
      </c>
      <c r="Q1157" t="s">
        <v>2348</v>
      </c>
      <c r="R1157" s="13">
        <v>18</v>
      </c>
      <c r="S1157" s="13">
        <v>1</v>
      </c>
      <c r="T1157" s="21">
        <v>1</v>
      </c>
      <c r="V1157" t="s">
        <v>2154</v>
      </c>
      <c r="W1157" t="s">
        <v>17596</v>
      </c>
      <c r="X1157" s="20" t="str">
        <f>+IF(V1157="","-",CONCATENATE(V1157,"_",W1157))</f>
        <v>FINES_R02</v>
      </c>
      <c r="Y1157" s="59">
        <v>0.49646422266960138</v>
      </c>
      <c r="Z1157" t="s">
        <v>134</v>
      </c>
      <c r="AA1157" t="s">
        <v>2393</v>
      </c>
      <c r="AB1157" t="str">
        <f>+IF(W1157="","-",IF(W1157="UNICO","CENSO","MUESTRA"))</f>
        <v>MUESTRA</v>
      </c>
      <c r="AC1157" t="s">
        <v>2397</v>
      </c>
      <c r="AD1157" t="s">
        <v>5473</v>
      </c>
    </row>
    <row r="1158" spans="1:30" x14ac:dyDescent="0.25">
      <c r="A1158" s="5" t="str">
        <f t="shared" si="18"/>
        <v>R 2 - D 62 - 452 - 3986</v>
      </c>
      <c r="B1158" s="23" t="s">
        <v>2347</v>
      </c>
      <c r="C1158" t="s">
        <v>246</v>
      </c>
      <c r="D1158" t="s">
        <v>958</v>
      </c>
      <c r="E1158" t="s">
        <v>959</v>
      </c>
      <c r="F1158" t="s">
        <v>134</v>
      </c>
      <c r="G1158" t="s">
        <v>134</v>
      </c>
      <c r="H1158" t="s">
        <v>11794</v>
      </c>
      <c r="I1158" t="s">
        <v>20</v>
      </c>
      <c r="J1158" t="s">
        <v>2349</v>
      </c>
      <c r="K1158" t="s">
        <v>21</v>
      </c>
      <c r="M1158" t="s">
        <v>11795</v>
      </c>
      <c r="N1158" t="s">
        <v>22</v>
      </c>
      <c r="O1158" t="s">
        <v>23</v>
      </c>
      <c r="P1158" t="s">
        <v>26</v>
      </c>
      <c r="Q1158" t="s">
        <v>2348</v>
      </c>
      <c r="R1158" s="13">
        <v>14</v>
      </c>
      <c r="S1158" s="13">
        <v>1</v>
      </c>
      <c r="T1158" s="21">
        <v>1</v>
      </c>
      <c r="V1158" t="s">
        <v>2154</v>
      </c>
      <c r="W1158" t="s">
        <v>17596</v>
      </c>
      <c r="X1158" s="20" t="str">
        <f>+IF(V1158="","-",CONCATENATE(V1158,"_",W1158))</f>
        <v>FINES_R02</v>
      </c>
      <c r="Y1158" s="59">
        <v>0.50199085474014282</v>
      </c>
      <c r="Z1158" t="s">
        <v>134</v>
      </c>
      <c r="AA1158" t="s">
        <v>2393</v>
      </c>
      <c r="AB1158" t="str">
        <f>+IF(W1158="","-",IF(W1158="UNICO","CENSO","MUESTRA"))</f>
        <v>MUESTRA</v>
      </c>
      <c r="AC1158" t="s">
        <v>2397</v>
      </c>
      <c r="AD1158" t="s">
        <v>11796</v>
      </c>
    </row>
    <row r="1159" spans="1:30" x14ac:dyDescent="0.25">
      <c r="A1159" s="5" t="str">
        <f t="shared" si="18"/>
        <v>R 2 - D 111 - 454 - 4524</v>
      </c>
      <c r="B1159" s="23" t="s">
        <v>2347</v>
      </c>
      <c r="C1159" t="s">
        <v>246</v>
      </c>
      <c r="D1159" t="s">
        <v>575</v>
      </c>
      <c r="E1159" t="s">
        <v>1794</v>
      </c>
      <c r="F1159" t="s">
        <v>134</v>
      </c>
      <c r="G1159" t="s">
        <v>134</v>
      </c>
      <c r="H1159" t="s">
        <v>5407</v>
      </c>
      <c r="I1159" t="s">
        <v>20</v>
      </c>
      <c r="J1159" t="s">
        <v>2349</v>
      </c>
      <c r="K1159" t="s">
        <v>21</v>
      </c>
      <c r="M1159" t="s">
        <v>5408</v>
      </c>
      <c r="N1159" t="s">
        <v>22</v>
      </c>
      <c r="O1159" t="s">
        <v>23</v>
      </c>
      <c r="P1159" t="s">
        <v>26</v>
      </c>
      <c r="Q1159" t="s">
        <v>2348</v>
      </c>
      <c r="R1159" s="13">
        <v>21</v>
      </c>
      <c r="S1159" s="13">
        <v>1</v>
      </c>
      <c r="T1159" s="21">
        <v>1</v>
      </c>
      <c r="V1159" t="s">
        <v>2154</v>
      </c>
      <c r="W1159" t="s">
        <v>17596</v>
      </c>
      <c r="X1159" s="20" t="str">
        <f>+IF(V1159="","-",CONCATENATE(V1159,"_",W1159))</f>
        <v>FINES_R02</v>
      </c>
      <c r="Y1159" s="59">
        <v>0.50466048717498779</v>
      </c>
      <c r="Z1159" t="s">
        <v>134</v>
      </c>
      <c r="AA1159" t="s">
        <v>2393</v>
      </c>
      <c r="AB1159" t="str">
        <f>+IF(W1159="","-",IF(W1159="UNICO","CENSO","MUESTRA"))</f>
        <v>MUESTRA</v>
      </c>
      <c r="AC1159" t="s">
        <v>2398</v>
      </c>
      <c r="AD1159" t="s">
        <v>5409</v>
      </c>
    </row>
    <row r="1160" spans="1:30" x14ac:dyDescent="0.25">
      <c r="A1160" s="5" t="str">
        <f t="shared" si="18"/>
        <v>R 2 - D 62 - 456 - 4003</v>
      </c>
      <c r="B1160" s="23" t="s">
        <v>2347</v>
      </c>
      <c r="C1160" t="s">
        <v>246</v>
      </c>
      <c r="D1160" t="s">
        <v>958</v>
      </c>
      <c r="E1160" t="s">
        <v>959</v>
      </c>
      <c r="F1160" t="s">
        <v>134</v>
      </c>
      <c r="G1160" t="s">
        <v>134</v>
      </c>
      <c r="H1160" t="s">
        <v>5881</v>
      </c>
      <c r="I1160" t="s">
        <v>20</v>
      </c>
      <c r="J1160" t="s">
        <v>2349</v>
      </c>
      <c r="K1160" t="s">
        <v>21</v>
      </c>
      <c r="M1160" t="s">
        <v>5882</v>
      </c>
      <c r="N1160" t="s">
        <v>22</v>
      </c>
      <c r="O1160" t="s">
        <v>23</v>
      </c>
      <c r="P1160" t="s">
        <v>26</v>
      </c>
      <c r="Q1160" t="s">
        <v>2348</v>
      </c>
      <c r="R1160" s="13">
        <v>11</v>
      </c>
      <c r="S1160" s="13">
        <v>1</v>
      </c>
      <c r="T1160" s="21">
        <v>1</v>
      </c>
      <c r="V1160" t="s">
        <v>2154</v>
      </c>
      <c r="W1160" t="s">
        <v>17596</v>
      </c>
      <c r="X1160" s="20" t="str">
        <f>+IF(V1160="","-",CONCATENATE(V1160,"_",W1160))</f>
        <v>FINES_R02</v>
      </c>
      <c r="Y1160" s="59">
        <v>0.51001125574111938</v>
      </c>
      <c r="Z1160" t="s">
        <v>134</v>
      </c>
      <c r="AA1160" t="s">
        <v>2393</v>
      </c>
      <c r="AB1160" t="str">
        <f>+IF(W1160="","-",IF(W1160="UNICO","CENSO","MUESTRA"))</f>
        <v>MUESTRA</v>
      </c>
      <c r="AC1160" t="s">
        <v>2398</v>
      </c>
      <c r="AD1160" t="s">
        <v>5883</v>
      </c>
    </row>
    <row r="1161" spans="1:30" x14ac:dyDescent="0.25">
      <c r="A1161" s="5" t="str">
        <f t="shared" si="18"/>
        <v>R 2 - D 62 - 454 - 1760</v>
      </c>
      <c r="B1161" s="23" t="s">
        <v>2347</v>
      </c>
      <c r="C1161" t="s">
        <v>246</v>
      </c>
      <c r="D1161" t="s">
        <v>958</v>
      </c>
      <c r="E1161" t="s">
        <v>959</v>
      </c>
      <c r="F1161" t="s">
        <v>134</v>
      </c>
      <c r="G1161" t="s">
        <v>134</v>
      </c>
      <c r="H1161" t="s">
        <v>5954</v>
      </c>
      <c r="I1161" t="s">
        <v>20</v>
      </c>
      <c r="J1161" t="s">
        <v>2349</v>
      </c>
      <c r="K1161" t="s">
        <v>21</v>
      </c>
      <c r="M1161" t="s">
        <v>5955</v>
      </c>
      <c r="N1161" t="s">
        <v>22</v>
      </c>
      <c r="O1161" t="s">
        <v>23</v>
      </c>
      <c r="P1161" t="s">
        <v>26</v>
      </c>
      <c r="Q1161" t="s">
        <v>2348</v>
      </c>
      <c r="R1161" s="13">
        <v>42</v>
      </c>
      <c r="S1161" s="13">
        <v>2</v>
      </c>
      <c r="T1161" s="21">
        <v>1</v>
      </c>
      <c r="V1161" t="s">
        <v>2154</v>
      </c>
      <c r="W1161" t="s">
        <v>17596</v>
      </c>
      <c r="X1161" s="20" t="str">
        <f>+IF(V1161="","-",CONCATENATE(V1161,"_",W1161))</f>
        <v>FINES_R02</v>
      </c>
      <c r="Y1161" s="59">
        <v>0.52332472801208496</v>
      </c>
      <c r="Z1161" t="s">
        <v>134</v>
      </c>
      <c r="AA1161" t="s">
        <v>2393</v>
      </c>
      <c r="AB1161" t="str">
        <f>+IF(W1161="","-",IF(W1161="UNICO","CENSO","MUESTRA"))</f>
        <v>MUESTRA</v>
      </c>
      <c r="AC1161" t="s">
        <v>2397</v>
      </c>
      <c r="AD1161" t="s">
        <v>5956</v>
      </c>
    </row>
    <row r="1162" spans="1:30" x14ac:dyDescent="0.25">
      <c r="A1162" s="5" t="str">
        <f t="shared" si="18"/>
        <v>R 2 - D 111 - 453 - 1881</v>
      </c>
      <c r="B1162" s="23" t="s">
        <v>2347</v>
      </c>
      <c r="C1162" t="s">
        <v>246</v>
      </c>
      <c r="D1162" t="s">
        <v>575</v>
      </c>
      <c r="E1162" t="s">
        <v>1794</v>
      </c>
      <c r="F1162" t="s">
        <v>134</v>
      </c>
      <c r="G1162" t="s">
        <v>134</v>
      </c>
      <c r="H1162" t="s">
        <v>5273</v>
      </c>
      <c r="I1162" t="s">
        <v>20</v>
      </c>
      <c r="J1162" t="s">
        <v>2349</v>
      </c>
      <c r="K1162" t="s">
        <v>21</v>
      </c>
      <c r="M1162" t="s">
        <v>5274</v>
      </c>
      <c r="N1162" t="s">
        <v>22</v>
      </c>
      <c r="O1162" t="s">
        <v>23</v>
      </c>
      <c r="P1162" t="s">
        <v>26</v>
      </c>
      <c r="Q1162" t="s">
        <v>2348</v>
      </c>
      <c r="R1162" s="13">
        <v>52</v>
      </c>
      <c r="S1162" s="13">
        <v>4</v>
      </c>
      <c r="T1162" s="21">
        <v>1</v>
      </c>
      <c r="V1162" t="s">
        <v>2154</v>
      </c>
      <c r="W1162" t="s">
        <v>17596</v>
      </c>
      <c r="X1162" s="20" t="str">
        <f>+IF(V1162="","-",CONCATENATE(V1162,"_",W1162))</f>
        <v>FINES_R02</v>
      </c>
      <c r="Y1162" s="59">
        <v>0.52674013376235962</v>
      </c>
      <c r="Z1162" t="s">
        <v>134</v>
      </c>
      <c r="AA1162" t="s">
        <v>2393</v>
      </c>
      <c r="AB1162" t="str">
        <f>+IF(W1162="","-",IF(W1162="UNICO","CENSO","MUESTRA"))</f>
        <v>MUESTRA</v>
      </c>
      <c r="AC1162" t="s">
        <v>2398</v>
      </c>
      <c r="AD1162" t="s">
        <v>5275</v>
      </c>
    </row>
    <row r="1163" spans="1:30" x14ac:dyDescent="0.25">
      <c r="A1163" s="5" t="str">
        <f t="shared" si="18"/>
        <v>R 2 - D 62 - 456 - 3981</v>
      </c>
      <c r="B1163" s="23" t="s">
        <v>2347</v>
      </c>
      <c r="C1163" t="s">
        <v>246</v>
      </c>
      <c r="D1163" t="s">
        <v>958</v>
      </c>
      <c r="E1163" t="s">
        <v>959</v>
      </c>
      <c r="F1163" t="s">
        <v>134</v>
      </c>
      <c r="G1163" t="s">
        <v>134</v>
      </c>
      <c r="H1163" t="s">
        <v>5869</v>
      </c>
      <c r="I1163" t="s">
        <v>20</v>
      </c>
      <c r="J1163" t="s">
        <v>2349</v>
      </c>
      <c r="K1163" t="s">
        <v>21</v>
      </c>
      <c r="M1163" t="s">
        <v>5870</v>
      </c>
      <c r="N1163" t="s">
        <v>22</v>
      </c>
      <c r="O1163" t="s">
        <v>23</v>
      </c>
      <c r="P1163" t="s">
        <v>26</v>
      </c>
      <c r="Q1163" t="s">
        <v>2348</v>
      </c>
      <c r="R1163" s="13">
        <v>26</v>
      </c>
      <c r="S1163" s="13">
        <v>1</v>
      </c>
      <c r="T1163" s="21">
        <v>1</v>
      </c>
      <c r="V1163" t="s">
        <v>2154</v>
      </c>
      <c r="W1163" t="s">
        <v>17596</v>
      </c>
      <c r="X1163" s="20" t="str">
        <f>+IF(V1163="","-",CONCATENATE(V1163,"_",W1163))</f>
        <v>FINES_R02</v>
      </c>
      <c r="Y1163" s="59">
        <v>0.52897751331329346</v>
      </c>
      <c r="Z1163" t="s">
        <v>134</v>
      </c>
      <c r="AA1163" t="s">
        <v>2393</v>
      </c>
      <c r="AB1163" t="str">
        <f>+IF(W1163="","-",IF(W1163="UNICO","CENSO","MUESTRA"))</f>
        <v>MUESTRA</v>
      </c>
      <c r="AC1163" t="s">
        <v>2397</v>
      </c>
      <c r="AD1163" t="s">
        <v>5871</v>
      </c>
    </row>
    <row r="1164" spans="1:30" x14ac:dyDescent="0.25">
      <c r="A1164" s="5" t="str">
        <f t="shared" si="18"/>
        <v>R 2 - D 5 - 458 - 0511</v>
      </c>
      <c r="B1164" s="23" t="s">
        <v>2347</v>
      </c>
      <c r="C1164" t="s">
        <v>246</v>
      </c>
      <c r="D1164" t="s">
        <v>243</v>
      </c>
      <c r="E1164" t="s">
        <v>245</v>
      </c>
      <c r="F1164" t="s">
        <v>134</v>
      </c>
      <c r="G1164" t="s">
        <v>134</v>
      </c>
      <c r="H1164" t="s">
        <v>5499</v>
      </c>
      <c r="I1164" t="s">
        <v>20</v>
      </c>
      <c r="J1164" t="s">
        <v>2349</v>
      </c>
      <c r="K1164" t="s">
        <v>21</v>
      </c>
      <c r="M1164" t="s">
        <v>2186</v>
      </c>
      <c r="N1164" t="s">
        <v>22</v>
      </c>
      <c r="O1164" t="s">
        <v>23</v>
      </c>
      <c r="P1164" t="s">
        <v>26</v>
      </c>
      <c r="Q1164" t="s">
        <v>2348</v>
      </c>
      <c r="R1164" s="13">
        <v>50</v>
      </c>
      <c r="S1164" s="13">
        <v>2</v>
      </c>
      <c r="T1164" s="21">
        <v>1</v>
      </c>
      <c r="V1164" t="s">
        <v>2154</v>
      </c>
      <c r="W1164" t="s">
        <v>17596</v>
      </c>
      <c r="X1164" s="20" t="str">
        <f>+IF(V1164="","-",CONCATENATE(V1164,"_",W1164))</f>
        <v>FINES_R02</v>
      </c>
      <c r="Y1164" s="59">
        <v>0.53325366973876953</v>
      </c>
      <c r="Z1164" t="s">
        <v>134</v>
      </c>
      <c r="AA1164" t="s">
        <v>2393</v>
      </c>
      <c r="AB1164" t="str">
        <f>+IF(W1164="","-",IF(W1164="UNICO","CENSO","MUESTRA"))</f>
        <v>MUESTRA</v>
      </c>
      <c r="AC1164" t="s">
        <v>2397</v>
      </c>
      <c r="AD1164" t="s">
        <v>5500</v>
      </c>
    </row>
    <row r="1165" spans="1:30" x14ac:dyDescent="0.25">
      <c r="A1165" s="5" t="str">
        <f t="shared" si="18"/>
        <v>R 2 - D 5 - 458 - 4598</v>
      </c>
      <c r="B1165" s="23" t="s">
        <v>2347</v>
      </c>
      <c r="C1165" t="s">
        <v>246</v>
      </c>
      <c r="D1165" t="s">
        <v>243</v>
      </c>
      <c r="E1165" t="s">
        <v>245</v>
      </c>
      <c r="F1165" t="s">
        <v>134</v>
      </c>
      <c r="G1165" t="s">
        <v>134</v>
      </c>
      <c r="H1165" t="s">
        <v>5643</v>
      </c>
      <c r="I1165" t="s">
        <v>20</v>
      </c>
      <c r="J1165" t="s">
        <v>2349</v>
      </c>
      <c r="K1165" t="s">
        <v>21</v>
      </c>
      <c r="M1165" t="s">
        <v>5644</v>
      </c>
      <c r="N1165" t="s">
        <v>22</v>
      </c>
      <c r="O1165" t="s">
        <v>23</v>
      </c>
      <c r="P1165" t="s">
        <v>26</v>
      </c>
      <c r="Q1165" t="s">
        <v>2348</v>
      </c>
      <c r="R1165" s="13">
        <v>21</v>
      </c>
      <c r="S1165" s="13">
        <v>1</v>
      </c>
      <c r="T1165" s="21">
        <v>1</v>
      </c>
      <c r="V1165" t="s">
        <v>2154</v>
      </c>
      <c r="W1165" t="s">
        <v>17596</v>
      </c>
      <c r="X1165" s="20" t="str">
        <f>+IF(V1165="","-",CONCATENATE(V1165,"_",W1165))</f>
        <v>FINES_R02</v>
      </c>
      <c r="Y1165" s="59">
        <v>0.54137647151947021</v>
      </c>
      <c r="Z1165" t="s">
        <v>134</v>
      </c>
      <c r="AA1165" t="s">
        <v>2393</v>
      </c>
      <c r="AB1165" t="str">
        <f>+IF(W1165="","-",IF(W1165="UNICO","CENSO","MUESTRA"))</f>
        <v>MUESTRA</v>
      </c>
      <c r="AC1165" t="s">
        <v>2398</v>
      </c>
      <c r="AD1165" t="s">
        <v>5645</v>
      </c>
    </row>
    <row r="1166" spans="1:30" x14ac:dyDescent="0.25">
      <c r="A1166" s="5" t="str">
        <f t="shared" si="18"/>
        <v>R 2 - D 111 - 452 - 4366</v>
      </c>
      <c r="B1166" s="23" t="s">
        <v>2347</v>
      </c>
      <c r="C1166" t="s">
        <v>246</v>
      </c>
      <c r="D1166" t="s">
        <v>575</v>
      </c>
      <c r="E1166" t="s">
        <v>1794</v>
      </c>
      <c r="F1166" t="s">
        <v>134</v>
      </c>
      <c r="G1166" t="s">
        <v>134</v>
      </c>
      <c r="H1166" t="s">
        <v>5397</v>
      </c>
      <c r="I1166" t="s">
        <v>20</v>
      </c>
      <c r="J1166" t="s">
        <v>2349</v>
      </c>
      <c r="K1166" t="s">
        <v>21</v>
      </c>
      <c r="M1166" t="s">
        <v>5398</v>
      </c>
      <c r="N1166" t="s">
        <v>22</v>
      </c>
      <c r="O1166" t="s">
        <v>23</v>
      </c>
      <c r="P1166" t="s">
        <v>26</v>
      </c>
      <c r="Q1166" t="s">
        <v>2348</v>
      </c>
      <c r="R1166" s="13">
        <v>19</v>
      </c>
      <c r="S1166" s="13">
        <v>1</v>
      </c>
      <c r="T1166" s="21">
        <v>1</v>
      </c>
      <c r="V1166" t="s">
        <v>2154</v>
      </c>
      <c r="W1166" t="s">
        <v>17596</v>
      </c>
      <c r="X1166" s="20" t="str">
        <f>+IF(V1166="","-",CONCATENATE(V1166,"_",W1166))</f>
        <v>FINES_R02</v>
      </c>
      <c r="Y1166" s="59">
        <v>0.5446622371673584</v>
      </c>
      <c r="Z1166" t="s">
        <v>134</v>
      </c>
      <c r="AA1166" t="s">
        <v>2393</v>
      </c>
      <c r="AB1166" t="str">
        <f>+IF(W1166="","-",IF(W1166="UNICO","CENSO","MUESTRA"))</f>
        <v>MUESTRA</v>
      </c>
      <c r="AC1166" t="s">
        <v>2397</v>
      </c>
      <c r="AD1166" t="s">
        <v>5399</v>
      </c>
    </row>
    <row r="1167" spans="1:30" x14ac:dyDescent="0.25">
      <c r="A1167" s="5" t="str">
        <f t="shared" si="18"/>
        <v>R 2 - D 5 - 458 - 3952</v>
      </c>
      <c r="B1167" s="23" t="s">
        <v>2347</v>
      </c>
      <c r="C1167" t="s">
        <v>246</v>
      </c>
      <c r="D1167" t="s">
        <v>243</v>
      </c>
      <c r="E1167" t="s">
        <v>245</v>
      </c>
      <c r="F1167" t="s">
        <v>134</v>
      </c>
      <c r="G1167" t="s">
        <v>134</v>
      </c>
      <c r="H1167" t="s">
        <v>5583</v>
      </c>
      <c r="I1167" t="s">
        <v>20</v>
      </c>
      <c r="J1167" t="s">
        <v>2349</v>
      </c>
      <c r="K1167" t="s">
        <v>21</v>
      </c>
      <c r="M1167" t="s">
        <v>5584</v>
      </c>
      <c r="N1167" t="s">
        <v>22</v>
      </c>
      <c r="O1167" t="s">
        <v>23</v>
      </c>
      <c r="P1167" t="s">
        <v>26</v>
      </c>
      <c r="Q1167" t="s">
        <v>2348</v>
      </c>
      <c r="R1167" s="13">
        <v>28</v>
      </c>
      <c r="S1167" s="13">
        <v>1</v>
      </c>
      <c r="T1167" s="21">
        <v>1</v>
      </c>
      <c r="V1167" t="s">
        <v>2154</v>
      </c>
      <c r="W1167" t="s">
        <v>17596</v>
      </c>
      <c r="X1167" s="20" t="str">
        <f>+IF(V1167="","-",CONCATENATE(V1167,"_",W1167))</f>
        <v>FINES_R02</v>
      </c>
      <c r="Y1167" s="59">
        <v>0.5491454005241394</v>
      </c>
      <c r="Z1167" t="s">
        <v>134</v>
      </c>
      <c r="AA1167" t="s">
        <v>2393</v>
      </c>
      <c r="AB1167" t="str">
        <f>+IF(W1167="","-",IF(W1167="UNICO","CENSO","MUESTRA"))</f>
        <v>MUESTRA</v>
      </c>
      <c r="AC1167" t="s">
        <v>2398</v>
      </c>
      <c r="AD1167" t="s">
        <v>5585</v>
      </c>
    </row>
    <row r="1168" spans="1:30" x14ac:dyDescent="0.25">
      <c r="A1168" s="5" t="str">
        <f t="shared" si="18"/>
        <v>R 2 - D 5 - 458 - 1326</v>
      </c>
      <c r="B1168" s="23" t="s">
        <v>2347</v>
      </c>
      <c r="C1168" t="s">
        <v>246</v>
      </c>
      <c r="D1168" t="s">
        <v>243</v>
      </c>
      <c r="E1168" t="s">
        <v>245</v>
      </c>
      <c r="F1168" t="s">
        <v>134</v>
      </c>
      <c r="G1168" t="s">
        <v>134</v>
      </c>
      <c r="H1168" t="s">
        <v>5458</v>
      </c>
      <c r="I1168" t="s">
        <v>20</v>
      </c>
      <c r="J1168" t="s">
        <v>2349</v>
      </c>
      <c r="K1168" t="s">
        <v>21</v>
      </c>
      <c r="M1168" t="s">
        <v>2187</v>
      </c>
      <c r="N1168" t="s">
        <v>22</v>
      </c>
      <c r="O1168" t="s">
        <v>23</v>
      </c>
      <c r="P1168" t="s">
        <v>26</v>
      </c>
      <c r="Q1168" t="s">
        <v>2348</v>
      </c>
      <c r="R1168" s="13">
        <v>30</v>
      </c>
      <c r="S1168" s="13">
        <v>1</v>
      </c>
      <c r="T1168" s="21">
        <v>1</v>
      </c>
      <c r="V1168" t="s">
        <v>2154</v>
      </c>
      <c r="W1168" t="s">
        <v>17596</v>
      </c>
      <c r="X1168" s="20" t="str">
        <f>+IF(V1168="","-",CONCATENATE(V1168,"_",W1168))</f>
        <v>FINES_R02</v>
      </c>
      <c r="Y1168" s="59">
        <v>0.55096161365509033</v>
      </c>
      <c r="Z1168" t="s">
        <v>134</v>
      </c>
      <c r="AA1168" t="s">
        <v>2393</v>
      </c>
      <c r="AB1168" t="str">
        <f>+IF(W1168="","-",IF(W1168="UNICO","CENSO","MUESTRA"))</f>
        <v>MUESTRA</v>
      </c>
      <c r="AC1168" t="s">
        <v>2398</v>
      </c>
      <c r="AD1168" t="s">
        <v>5459</v>
      </c>
    </row>
    <row r="1169" spans="1:30" x14ac:dyDescent="0.25">
      <c r="A1169" s="5" t="str">
        <f t="shared" si="18"/>
        <v>R 2 - D 5 - 458 - 0535</v>
      </c>
      <c r="B1169" s="23" t="s">
        <v>2347</v>
      </c>
      <c r="C1169" t="s">
        <v>246</v>
      </c>
      <c r="D1169" t="s">
        <v>243</v>
      </c>
      <c r="E1169" t="s">
        <v>245</v>
      </c>
      <c r="F1169" t="s">
        <v>134</v>
      </c>
      <c r="G1169" t="s">
        <v>134</v>
      </c>
      <c r="H1169" t="s">
        <v>5530</v>
      </c>
      <c r="I1169" t="s">
        <v>20</v>
      </c>
      <c r="J1169" t="s">
        <v>2349</v>
      </c>
      <c r="K1169" t="s">
        <v>21</v>
      </c>
      <c r="M1169" t="s">
        <v>5531</v>
      </c>
      <c r="N1169" t="s">
        <v>22</v>
      </c>
      <c r="O1169" t="s">
        <v>23</v>
      </c>
      <c r="P1169" t="s">
        <v>26</v>
      </c>
      <c r="Q1169" t="s">
        <v>2348</v>
      </c>
      <c r="R1169" s="13">
        <v>63</v>
      </c>
      <c r="S1169" s="13">
        <v>3</v>
      </c>
      <c r="T1169" s="21">
        <v>1</v>
      </c>
      <c r="V1169" t="s">
        <v>2154</v>
      </c>
      <c r="W1169" t="s">
        <v>17596</v>
      </c>
      <c r="X1169" s="20" t="str">
        <f>+IF(V1169="","-",CONCATENATE(V1169,"_",W1169))</f>
        <v>FINES_R02</v>
      </c>
      <c r="Y1169" s="59">
        <v>0.55561381578445435</v>
      </c>
      <c r="Z1169" t="s">
        <v>134</v>
      </c>
      <c r="AA1169" t="s">
        <v>2393</v>
      </c>
      <c r="AB1169" t="str">
        <f>+IF(W1169="","-",IF(W1169="UNICO","CENSO","MUESTRA"))</f>
        <v>MUESTRA</v>
      </c>
      <c r="AC1169" t="s">
        <v>2398</v>
      </c>
      <c r="AD1169" t="s">
        <v>5532</v>
      </c>
    </row>
    <row r="1170" spans="1:30" x14ac:dyDescent="0.25">
      <c r="A1170" s="5" t="str">
        <f t="shared" si="18"/>
        <v>R 2 - D 5 - 458 - 3282</v>
      </c>
      <c r="B1170" s="23" t="s">
        <v>2347</v>
      </c>
      <c r="C1170" t="s">
        <v>246</v>
      </c>
      <c r="D1170" t="s">
        <v>243</v>
      </c>
      <c r="E1170" t="s">
        <v>245</v>
      </c>
      <c r="F1170" t="s">
        <v>134</v>
      </c>
      <c r="G1170" t="s">
        <v>134</v>
      </c>
      <c r="H1170" t="s">
        <v>5507</v>
      </c>
      <c r="I1170" t="s">
        <v>20</v>
      </c>
      <c r="J1170" t="s">
        <v>2349</v>
      </c>
      <c r="K1170" t="s">
        <v>21</v>
      </c>
      <c r="M1170" t="s">
        <v>5508</v>
      </c>
      <c r="N1170" t="s">
        <v>22</v>
      </c>
      <c r="O1170" t="s">
        <v>23</v>
      </c>
      <c r="P1170" t="s">
        <v>26</v>
      </c>
      <c r="Q1170" t="s">
        <v>2348</v>
      </c>
      <c r="R1170" s="13">
        <v>23</v>
      </c>
      <c r="S1170" s="13">
        <v>1</v>
      </c>
      <c r="T1170" s="21">
        <v>1</v>
      </c>
      <c r="V1170" t="s">
        <v>2154</v>
      </c>
      <c r="W1170" t="s">
        <v>17596</v>
      </c>
      <c r="X1170" s="20" t="str">
        <f>+IF(V1170="","-",CONCATENATE(V1170,"_",W1170))</f>
        <v>FINES_R02</v>
      </c>
      <c r="Y1170" s="59">
        <v>0.55870974063873291</v>
      </c>
      <c r="Z1170" t="s">
        <v>134</v>
      </c>
      <c r="AA1170" t="s">
        <v>2393</v>
      </c>
      <c r="AB1170" t="str">
        <f>+IF(W1170="","-",IF(W1170="UNICO","CENSO","MUESTRA"))</f>
        <v>MUESTRA</v>
      </c>
      <c r="AC1170" t="s">
        <v>2398</v>
      </c>
      <c r="AD1170" t="s">
        <v>5509</v>
      </c>
    </row>
    <row r="1171" spans="1:30" x14ac:dyDescent="0.25">
      <c r="A1171" s="5" t="str">
        <f t="shared" si="18"/>
        <v>R 2 - D 5 - 458 - 4631</v>
      </c>
      <c r="B1171" s="23" t="s">
        <v>2347</v>
      </c>
      <c r="C1171" t="s">
        <v>246</v>
      </c>
      <c r="D1171" t="s">
        <v>243</v>
      </c>
      <c r="E1171" t="s">
        <v>245</v>
      </c>
      <c r="F1171" t="s">
        <v>134</v>
      </c>
      <c r="G1171" t="s">
        <v>134</v>
      </c>
      <c r="H1171" t="s">
        <v>11692</v>
      </c>
      <c r="I1171" t="s">
        <v>20</v>
      </c>
      <c r="J1171" t="s">
        <v>2349</v>
      </c>
      <c r="K1171" t="s">
        <v>21</v>
      </c>
      <c r="M1171" t="s">
        <v>1951</v>
      </c>
      <c r="N1171" t="s">
        <v>22</v>
      </c>
      <c r="O1171" t="s">
        <v>23</v>
      </c>
      <c r="P1171" t="s">
        <v>26</v>
      </c>
      <c r="Q1171" t="s">
        <v>2348</v>
      </c>
      <c r="R1171" s="13">
        <v>22</v>
      </c>
      <c r="S1171" s="13">
        <v>1</v>
      </c>
      <c r="T1171" s="21">
        <v>1</v>
      </c>
      <c r="V1171" t="s">
        <v>2154</v>
      </c>
      <c r="W1171" t="s">
        <v>17596</v>
      </c>
      <c r="X1171" s="20" t="str">
        <f>+IF(V1171="","-",CONCATENATE(V1171,"_",W1171))</f>
        <v>FINES_R02</v>
      </c>
      <c r="Y1171" s="59">
        <v>0.56000000000000005</v>
      </c>
      <c r="Z1171" t="s">
        <v>134</v>
      </c>
      <c r="AA1171" t="s">
        <v>2393</v>
      </c>
      <c r="AB1171" t="str">
        <f>+IF(W1171="","-",IF(W1171="UNICO","CENSO","MUESTRA"))</f>
        <v>MUESTRA</v>
      </c>
      <c r="AC1171" t="s">
        <v>2397</v>
      </c>
      <c r="AD1171" t="s">
        <v>11693</v>
      </c>
    </row>
    <row r="1172" spans="1:30" x14ac:dyDescent="0.25">
      <c r="A1172" s="5" t="str">
        <f t="shared" si="18"/>
        <v>R 2 - D 62 - 454 - 0459</v>
      </c>
      <c r="B1172" s="23" t="s">
        <v>2347</v>
      </c>
      <c r="C1172" t="s">
        <v>246</v>
      </c>
      <c r="D1172" t="s">
        <v>958</v>
      </c>
      <c r="E1172" t="s">
        <v>959</v>
      </c>
      <c r="F1172" t="s">
        <v>134</v>
      </c>
      <c r="G1172" t="s">
        <v>134</v>
      </c>
      <c r="H1172" t="s">
        <v>11798</v>
      </c>
      <c r="I1172" t="s">
        <v>20</v>
      </c>
      <c r="J1172" t="s">
        <v>2349</v>
      </c>
      <c r="K1172" t="s">
        <v>21</v>
      </c>
      <c r="M1172" t="s">
        <v>6980</v>
      </c>
      <c r="N1172" t="s">
        <v>22</v>
      </c>
      <c r="O1172" t="s">
        <v>23</v>
      </c>
      <c r="P1172" t="s">
        <v>26</v>
      </c>
      <c r="Q1172" t="s">
        <v>2348</v>
      </c>
      <c r="R1172" s="13">
        <v>23</v>
      </c>
      <c r="S1172" s="13">
        <v>1</v>
      </c>
      <c r="T1172" s="21">
        <v>1</v>
      </c>
      <c r="V1172" t="s">
        <v>2154</v>
      </c>
      <c r="W1172" t="s">
        <v>17596</v>
      </c>
      <c r="X1172" s="20" t="str">
        <f>+IF(V1172="","-",CONCATENATE(V1172,"_",W1172))</f>
        <v>FINES_R02</v>
      </c>
      <c r="Y1172" s="59">
        <v>0.56086832284927368</v>
      </c>
      <c r="Z1172" t="s">
        <v>134</v>
      </c>
      <c r="AA1172" t="s">
        <v>2393</v>
      </c>
      <c r="AB1172" t="str">
        <f>+IF(W1172="","-",IF(W1172="UNICO","CENSO","MUESTRA"))</f>
        <v>MUESTRA</v>
      </c>
      <c r="AC1172" t="s">
        <v>2397</v>
      </c>
      <c r="AD1172" t="s">
        <v>11799</v>
      </c>
    </row>
    <row r="1173" spans="1:30" x14ac:dyDescent="0.25">
      <c r="A1173" s="5" t="str">
        <f t="shared" si="18"/>
        <v>R 2 - D 5 - 451 - 4526</v>
      </c>
      <c r="B1173" s="23" t="s">
        <v>2347</v>
      </c>
      <c r="C1173" t="s">
        <v>246</v>
      </c>
      <c r="D1173" t="s">
        <v>243</v>
      </c>
      <c r="E1173" t="s">
        <v>245</v>
      </c>
      <c r="F1173" t="s">
        <v>134</v>
      </c>
      <c r="G1173" t="s">
        <v>134</v>
      </c>
      <c r="H1173" t="s">
        <v>5421</v>
      </c>
      <c r="I1173" t="s">
        <v>20</v>
      </c>
      <c r="J1173" t="s">
        <v>2349</v>
      </c>
      <c r="K1173" t="s">
        <v>21</v>
      </c>
      <c r="M1173" t="s">
        <v>5422</v>
      </c>
      <c r="N1173" t="s">
        <v>22</v>
      </c>
      <c r="O1173" t="s">
        <v>23</v>
      </c>
      <c r="P1173" t="s">
        <v>26</v>
      </c>
      <c r="Q1173" t="s">
        <v>2348</v>
      </c>
      <c r="R1173" s="13">
        <v>89</v>
      </c>
      <c r="S1173" s="13">
        <v>4</v>
      </c>
      <c r="T1173" s="21">
        <v>1</v>
      </c>
      <c r="V1173" t="s">
        <v>2154</v>
      </c>
      <c r="W1173" t="s">
        <v>17596</v>
      </c>
      <c r="X1173" s="20" t="str">
        <f>+IF(V1173="","-",CONCATENATE(V1173,"_",W1173))</f>
        <v>FINES_R02</v>
      </c>
      <c r="Y1173" s="59">
        <v>0.56153380870819092</v>
      </c>
      <c r="Z1173" t="s">
        <v>134</v>
      </c>
      <c r="AA1173" t="s">
        <v>2393</v>
      </c>
      <c r="AB1173" t="str">
        <f>+IF(W1173="","-",IF(W1173="UNICO","CENSO","MUESTRA"))</f>
        <v>MUESTRA</v>
      </c>
      <c r="AC1173" t="s">
        <v>2397</v>
      </c>
      <c r="AD1173" t="s">
        <v>5423</v>
      </c>
    </row>
    <row r="1174" spans="1:30" x14ac:dyDescent="0.25">
      <c r="A1174" s="5" t="str">
        <f t="shared" si="18"/>
        <v>R 2 - D 5 - 458 - 4526</v>
      </c>
      <c r="B1174" s="23" t="s">
        <v>2347</v>
      </c>
      <c r="C1174" t="s">
        <v>246</v>
      </c>
      <c r="D1174" t="s">
        <v>243</v>
      </c>
      <c r="E1174" t="s">
        <v>245</v>
      </c>
      <c r="F1174" t="s">
        <v>134</v>
      </c>
      <c r="G1174" t="s">
        <v>134</v>
      </c>
      <c r="H1174" t="s">
        <v>5663</v>
      </c>
      <c r="I1174" t="s">
        <v>20</v>
      </c>
      <c r="J1174" t="s">
        <v>2349</v>
      </c>
      <c r="K1174" t="s">
        <v>21</v>
      </c>
      <c r="M1174" t="s">
        <v>5422</v>
      </c>
      <c r="N1174" t="s">
        <v>22</v>
      </c>
      <c r="O1174" t="s">
        <v>23</v>
      </c>
      <c r="P1174" t="s">
        <v>26</v>
      </c>
      <c r="Q1174" t="s">
        <v>2348</v>
      </c>
      <c r="R1174" s="13">
        <v>29</v>
      </c>
      <c r="S1174" s="13">
        <v>1</v>
      </c>
      <c r="T1174" s="21">
        <v>1</v>
      </c>
      <c r="V1174" t="s">
        <v>2154</v>
      </c>
      <c r="W1174" t="s">
        <v>17596</v>
      </c>
      <c r="X1174" s="20" t="str">
        <f>+IF(V1174="","-",CONCATENATE(V1174,"_",W1174))</f>
        <v>FINES_R02</v>
      </c>
      <c r="Y1174" s="59">
        <v>0.56153380870819092</v>
      </c>
      <c r="Z1174" t="s">
        <v>134</v>
      </c>
      <c r="AA1174" t="s">
        <v>2393</v>
      </c>
      <c r="AB1174" t="str">
        <f>+IF(W1174="","-",IF(W1174="UNICO","CENSO","MUESTRA"))</f>
        <v>MUESTRA</v>
      </c>
      <c r="AC1174" t="s">
        <v>2397</v>
      </c>
      <c r="AD1174" t="s">
        <v>5423</v>
      </c>
    </row>
    <row r="1175" spans="1:30" x14ac:dyDescent="0.25">
      <c r="A1175" s="5" t="str">
        <f t="shared" si="18"/>
        <v>R 2 - D 62 - 456 - 4140</v>
      </c>
      <c r="B1175" s="23" t="s">
        <v>2347</v>
      </c>
      <c r="C1175" t="s">
        <v>246</v>
      </c>
      <c r="D1175" t="s">
        <v>958</v>
      </c>
      <c r="E1175" t="s">
        <v>959</v>
      </c>
      <c r="F1175" t="s">
        <v>134</v>
      </c>
      <c r="G1175" t="s">
        <v>134</v>
      </c>
      <c r="H1175" t="s">
        <v>5915</v>
      </c>
      <c r="I1175" t="s">
        <v>20</v>
      </c>
      <c r="J1175" t="s">
        <v>2349</v>
      </c>
      <c r="K1175" t="s">
        <v>21</v>
      </c>
      <c r="M1175" t="s">
        <v>5916</v>
      </c>
      <c r="N1175" t="s">
        <v>22</v>
      </c>
      <c r="O1175" t="s">
        <v>23</v>
      </c>
      <c r="P1175" t="s">
        <v>26</v>
      </c>
      <c r="Q1175" t="s">
        <v>2348</v>
      </c>
      <c r="R1175" s="13">
        <v>8</v>
      </c>
      <c r="S1175" s="13">
        <v>1</v>
      </c>
      <c r="T1175" s="21">
        <v>1</v>
      </c>
      <c r="V1175" t="s">
        <v>2154</v>
      </c>
      <c r="W1175" t="s">
        <v>17596</v>
      </c>
      <c r="X1175" s="20" t="str">
        <f>+IF(V1175="","-",CONCATENATE(V1175,"_",W1175))</f>
        <v>FINES_R02</v>
      </c>
      <c r="Y1175" s="59">
        <v>0.56282889842987061</v>
      </c>
      <c r="Z1175" t="s">
        <v>134</v>
      </c>
      <c r="AA1175" t="s">
        <v>2393</v>
      </c>
      <c r="AB1175" t="str">
        <f>+IF(W1175="","-",IF(W1175="UNICO","CENSO","MUESTRA"))</f>
        <v>MUESTRA</v>
      </c>
      <c r="AC1175" t="s">
        <v>2398</v>
      </c>
      <c r="AD1175" t="s">
        <v>5917</v>
      </c>
    </row>
    <row r="1176" spans="1:30" x14ac:dyDescent="0.25">
      <c r="A1176" s="5" t="str">
        <f t="shared" si="18"/>
        <v>R 2 - D 62 - 452 - 4140</v>
      </c>
      <c r="B1176" s="23" t="s">
        <v>2347</v>
      </c>
      <c r="C1176" t="s">
        <v>246</v>
      </c>
      <c r="D1176" t="s">
        <v>958</v>
      </c>
      <c r="E1176" t="s">
        <v>959</v>
      </c>
      <c r="F1176" t="s">
        <v>134</v>
      </c>
      <c r="G1176" t="s">
        <v>134</v>
      </c>
      <c r="H1176" t="s">
        <v>5939</v>
      </c>
      <c r="I1176" t="s">
        <v>20</v>
      </c>
      <c r="J1176" t="s">
        <v>2349</v>
      </c>
      <c r="K1176" t="s">
        <v>21</v>
      </c>
      <c r="M1176" t="s">
        <v>5916</v>
      </c>
      <c r="N1176" t="s">
        <v>22</v>
      </c>
      <c r="O1176" t="s">
        <v>23</v>
      </c>
      <c r="P1176" t="s">
        <v>26</v>
      </c>
      <c r="Q1176" t="s">
        <v>2348</v>
      </c>
      <c r="R1176" s="13">
        <v>38</v>
      </c>
      <c r="S1176" s="13">
        <v>2</v>
      </c>
      <c r="T1176" s="21">
        <v>1</v>
      </c>
      <c r="V1176" t="s">
        <v>2154</v>
      </c>
      <c r="W1176" t="s">
        <v>17596</v>
      </c>
      <c r="X1176" s="20" t="str">
        <f>+IF(V1176="","-",CONCATENATE(V1176,"_",W1176))</f>
        <v>FINES_R02</v>
      </c>
      <c r="Y1176" s="59">
        <v>0.56282889842987061</v>
      </c>
      <c r="Z1176" t="s">
        <v>134</v>
      </c>
      <c r="AA1176" t="s">
        <v>2393</v>
      </c>
      <c r="AB1176" t="str">
        <f>+IF(W1176="","-",IF(W1176="UNICO","CENSO","MUESTRA"))</f>
        <v>MUESTRA</v>
      </c>
      <c r="AC1176" t="s">
        <v>2397</v>
      </c>
      <c r="AD1176" t="s">
        <v>5917</v>
      </c>
    </row>
    <row r="1177" spans="1:30" x14ac:dyDescent="0.25">
      <c r="A1177" s="5" t="str">
        <f t="shared" si="18"/>
        <v>R 2 - D 111 - 454 - 1588</v>
      </c>
      <c r="B1177" s="23" t="s">
        <v>2347</v>
      </c>
      <c r="C1177" t="s">
        <v>246</v>
      </c>
      <c r="D1177" t="s">
        <v>575</v>
      </c>
      <c r="E1177" t="s">
        <v>1794</v>
      </c>
      <c r="F1177" t="s">
        <v>134</v>
      </c>
      <c r="G1177" t="s">
        <v>134</v>
      </c>
      <c r="H1177" t="s">
        <v>5320</v>
      </c>
      <c r="I1177" t="s">
        <v>20</v>
      </c>
      <c r="J1177" t="s">
        <v>2349</v>
      </c>
      <c r="K1177" t="s">
        <v>21</v>
      </c>
      <c r="M1177" t="s">
        <v>5321</v>
      </c>
      <c r="N1177" t="s">
        <v>22</v>
      </c>
      <c r="O1177" t="s">
        <v>23</v>
      </c>
      <c r="P1177" t="s">
        <v>26</v>
      </c>
      <c r="Q1177" t="s">
        <v>2348</v>
      </c>
      <c r="R1177" s="13">
        <v>32</v>
      </c>
      <c r="S1177" s="13">
        <v>2</v>
      </c>
      <c r="T1177" s="21">
        <v>1</v>
      </c>
      <c r="V1177" t="s">
        <v>2154</v>
      </c>
      <c r="W1177" t="s">
        <v>17596</v>
      </c>
      <c r="X1177" s="20" t="str">
        <f>+IF(V1177="","-",CONCATENATE(V1177,"_",W1177))</f>
        <v>FINES_R02</v>
      </c>
      <c r="Y1177" s="59">
        <v>0.56329995393753052</v>
      </c>
      <c r="Z1177" t="s">
        <v>134</v>
      </c>
      <c r="AA1177" t="s">
        <v>2393</v>
      </c>
      <c r="AB1177" t="str">
        <f>+IF(W1177="","-",IF(W1177="UNICO","CENSO","MUESTRA"))</f>
        <v>MUESTRA</v>
      </c>
      <c r="AC1177" t="s">
        <v>2397</v>
      </c>
      <c r="AD1177" t="s">
        <v>5322</v>
      </c>
    </row>
    <row r="1178" spans="1:30" x14ac:dyDescent="0.25">
      <c r="A1178" s="5" t="str">
        <f t="shared" si="18"/>
        <v>R 2 - D 62 - 461 - 4596</v>
      </c>
      <c r="B1178" s="23" t="s">
        <v>2347</v>
      </c>
      <c r="C1178" t="s">
        <v>246</v>
      </c>
      <c r="D1178" t="s">
        <v>958</v>
      </c>
      <c r="E1178" t="s">
        <v>959</v>
      </c>
      <c r="F1178" t="s">
        <v>134</v>
      </c>
      <c r="G1178" t="s">
        <v>134</v>
      </c>
      <c r="H1178" t="s">
        <v>11754</v>
      </c>
      <c r="I1178" t="s">
        <v>20</v>
      </c>
      <c r="J1178" t="s">
        <v>2349</v>
      </c>
      <c r="K1178" t="s">
        <v>21</v>
      </c>
      <c r="M1178" t="s">
        <v>11755</v>
      </c>
      <c r="N1178" t="s">
        <v>22</v>
      </c>
      <c r="O1178" t="s">
        <v>23</v>
      </c>
      <c r="P1178" t="s">
        <v>26</v>
      </c>
      <c r="Q1178" t="s">
        <v>2348</v>
      </c>
      <c r="R1178" s="13">
        <v>28</v>
      </c>
      <c r="S1178" s="13">
        <v>1</v>
      </c>
      <c r="T1178" s="21">
        <v>1</v>
      </c>
      <c r="V1178" t="s">
        <v>2154</v>
      </c>
      <c r="W1178" t="s">
        <v>17596</v>
      </c>
      <c r="X1178" s="20" t="str">
        <f>+IF(V1178="","-",CONCATENATE(V1178,"_",W1178))</f>
        <v>FINES_R02</v>
      </c>
      <c r="Y1178" s="59">
        <v>0.57605224847793579</v>
      </c>
      <c r="Z1178" t="s">
        <v>134</v>
      </c>
      <c r="AA1178" t="s">
        <v>2393</v>
      </c>
      <c r="AB1178" t="str">
        <f>+IF(W1178="","-",IF(W1178="UNICO","CENSO","MUESTRA"))</f>
        <v>MUESTRA</v>
      </c>
      <c r="AC1178" t="s">
        <v>2398</v>
      </c>
      <c r="AD1178" t="s">
        <v>11756</v>
      </c>
    </row>
    <row r="1179" spans="1:30" x14ac:dyDescent="0.25">
      <c r="A1179" s="5" t="str">
        <f t="shared" si="18"/>
        <v>R 2 - D 111 - 452 - 3771</v>
      </c>
      <c r="B1179" s="23" t="s">
        <v>2347</v>
      </c>
      <c r="C1179" t="s">
        <v>246</v>
      </c>
      <c r="D1179" t="s">
        <v>575</v>
      </c>
      <c r="E1179" t="s">
        <v>1794</v>
      </c>
      <c r="F1179" t="s">
        <v>134</v>
      </c>
      <c r="G1179" t="s">
        <v>134</v>
      </c>
      <c r="H1179" t="s">
        <v>5288</v>
      </c>
      <c r="I1179" t="s">
        <v>20</v>
      </c>
      <c r="J1179" t="s">
        <v>2349</v>
      </c>
      <c r="K1179" t="s">
        <v>21</v>
      </c>
      <c r="M1179" t="s">
        <v>5289</v>
      </c>
      <c r="N1179" t="s">
        <v>22</v>
      </c>
      <c r="O1179" t="s">
        <v>23</v>
      </c>
      <c r="P1179" t="s">
        <v>26</v>
      </c>
      <c r="Q1179" t="s">
        <v>2348</v>
      </c>
      <c r="R1179" s="13">
        <v>30</v>
      </c>
      <c r="S1179" s="13">
        <v>1</v>
      </c>
      <c r="T1179" s="21">
        <v>1</v>
      </c>
      <c r="V1179" t="s">
        <v>2154</v>
      </c>
      <c r="W1179" t="s">
        <v>17596</v>
      </c>
      <c r="X1179" s="20" t="str">
        <f>+IF(V1179="","-",CONCATENATE(V1179,"_",W1179))</f>
        <v>FINES_R02</v>
      </c>
      <c r="Y1179" s="59">
        <v>0.57851213216781616</v>
      </c>
      <c r="Z1179" t="s">
        <v>134</v>
      </c>
      <c r="AA1179" t="s">
        <v>2393</v>
      </c>
      <c r="AB1179" t="str">
        <f>+IF(W1179="","-",IF(W1179="UNICO","CENSO","MUESTRA"))</f>
        <v>MUESTRA</v>
      </c>
      <c r="AC1179" t="s">
        <v>2398</v>
      </c>
      <c r="AD1179" t="s">
        <v>5290</v>
      </c>
    </row>
    <row r="1180" spans="1:30" x14ac:dyDescent="0.25">
      <c r="A1180" s="5" t="str">
        <f t="shared" si="18"/>
        <v>R 2 - D 5 - 458 - 0525</v>
      </c>
      <c r="B1180" s="23" t="s">
        <v>2347</v>
      </c>
      <c r="C1180" t="s">
        <v>246</v>
      </c>
      <c r="D1180" t="s">
        <v>243</v>
      </c>
      <c r="E1180" t="s">
        <v>245</v>
      </c>
      <c r="F1180" t="s">
        <v>134</v>
      </c>
      <c r="G1180" t="s">
        <v>134</v>
      </c>
      <c r="H1180" t="s">
        <v>5687</v>
      </c>
      <c r="I1180" t="s">
        <v>20</v>
      </c>
      <c r="J1180" t="s">
        <v>2349</v>
      </c>
      <c r="K1180" t="s">
        <v>21</v>
      </c>
      <c r="M1180" t="s">
        <v>2183</v>
      </c>
      <c r="N1180" t="s">
        <v>22</v>
      </c>
      <c r="O1180" t="s">
        <v>23</v>
      </c>
      <c r="P1180" t="s">
        <v>26</v>
      </c>
      <c r="Q1180" t="s">
        <v>2348</v>
      </c>
      <c r="R1180" s="13">
        <v>25</v>
      </c>
      <c r="S1180" s="13">
        <v>1</v>
      </c>
      <c r="T1180" s="21">
        <v>1</v>
      </c>
      <c r="V1180" t="s">
        <v>2154</v>
      </c>
      <c r="W1180" t="s">
        <v>17596</v>
      </c>
      <c r="X1180" s="20" t="str">
        <f>+IF(V1180="","-",CONCATENATE(V1180,"_",W1180))</f>
        <v>FINES_R02</v>
      </c>
      <c r="Y1180" s="59">
        <v>0.58094590902328491</v>
      </c>
      <c r="Z1180" t="s">
        <v>134</v>
      </c>
      <c r="AA1180" t="s">
        <v>2393</v>
      </c>
      <c r="AB1180" t="str">
        <f>+IF(W1180="","-",IF(W1180="UNICO","CENSO","MUESTRA"))</f>
        <v>MUESTRA</v>
      </c>
      <c r="AC1180" t="s">
        <v>2397</v>
      </c>
      <c r="AD1180" t="s">
        <v>5688</v>
      </c>
    </row>
    <row r="1181" spans="1:30" x14ac:dyDescent="0.25">
      <c r="A1181" s="5" t="str">
        <f t="shared" si="18"/>
        <v>R 2 - D 62 - 455 - 4654</v>
      </c>
      <c r="B1181" s="23" t="s">
        <v>2347</v>
      </c>
      <c r="C1181" t="s">
        <v>246</v>
      </c>
      <c r="D1181" t="s">
        <v>958</v>
      </c>
      <c r="E1181" t="s">
        <v>959</v>
      </c>
      <c r="F1181" t="s">
        <v>134</v>
      </c>
      <c r="G1181" t="s">
        <v>134</v>
      </c>
      <c r="H1181" t="s">
        <v>11781</v>
      </c>
      <c r="I1181" t="s">
        <v>20</v>
      </c>
      <c r="J1181" t="s">
        <v>2349</v>
      </c>
      <c r="K1181" t="s">
        <v>21</v>
      </c>
      <c r="M1181" t="s">
        <v>11782</v>
      </c>
      <c r="N1181" t="s">
        <v>22</v>
      </c>
      <c r="O1181" t="s">
        <v>23</v>
      </c>
      <c r="P1181" t="s">
        <v>26</v>
      </c>
      <c r="Q1181" t="s">
        <v>2348</v>
      </c>
      <c r="R1181" s="13">
        <v>17</v>
      </c>
      <c r="S1181" s="13">
        <v>1</v>
      </c>
      <c r="T1181" s="21">
        <v>1</v>
      </c>
      <c r="V1181" t="s">
        <v>2154</v>
      </c>
      <c r="W1181" t="s">
        <v>17596</v>
      </c>
      <c r="X1181" s="20" t="str">
        <f>+IF(V1181="","-",CONCATENATE(V1181,"_",W1181))</f>
        <v>FINES_R02</v>
      </c>
      <c r="Y1181" s="59">
        <v>0.58113473653793335</v>
      </c>
      <c r="Z1181" t="s">
        <v>134</v>
      </c>
      <c r="AA1181" t="s">
        <v>2393</v>
      </c>
      <c r="AB1181" t="str">
        <f>+IF(W1181="","-",IF(W1181="UNICO","CENSO","MUESTRA"))</f>
        <v>MUESTRA</v>
      </c>
      <c r="AC1181" t="s">
        <v>2397</v>
      </c>
      <c r="AD1181" t="s">
        <v>11783</v>
      </c>
    </row>
    <row r="1182" spans="1:30" x14ac:dyDescent="0.25">
      <c r="A1182" s="5" t="str">
        <f t="shared" si="18"/>
        <v>R 2 - D 111 - 452 - 1815</v>
      </c>
      <c r="B1182" s="23" t="s">
        <v>2347</v>
      </c>
      <c r="C1182" t="s">
        <v>246</v>
      </c>
      <c r="D1182" t="s">
        <v>575</v>
      </c>
      <c r="E1182" t="s">
        <v>1794</v>
      </c>
      <c r="F1182" t="s">
        <v>134</v>
      </c>
      <c r="G1182" t="s">
        <v>134</v>
      </c>
      <c r="H1182" t="s">
        <v>5375</v>
      </c>
      <c r="I1182" t="s">
        <v>20</v>
      </c>
      <c r="J1182" t="s">
        <v>2349</v>
      </c>
      <c r="K1182" t="s">
        <v>21</v>
      </c>
      <c r="M1182" t="s">
        <v>5376</v>
      </c>
      <c r="N1182" t="s">
        <v>22</v>
      </c>
      <c r="O1182" t="s">
        <v>23</v>
      </c>
      <c r="P1182" t="s">
        <v>26</v>
      </c>
      <c r="Q1182" t="s">
        <v>2348</v>
      </c>
      <c r="R1182" s="13">
        <v>65</v>
      </c>
      <c r="S1182" s="13">
        <v>3</v>
      </c>
      <c r="T1182" s="21">
        <v>1</v>
      </c>
      <c r="V1182" t="s">
        <v>2154</v>
      </c>
      <c r="W1182" t="s">
        <v>17596</v>
      </c>
      <c r="X1182" s="20" t="str">
        <f>+IF(V1182="","-",CONCATENATE(V1182,"_",W1182))</f>
        <v>FINES_R02</v>
      </c>
      <c r="Y1182" s="59">
        <v>0.58138501644134521</v>
      </c>
      <c r="Z1182" t="s">
        <v>134</v>
      </c>
      <c r="AA1182" t="s">
        <v>2393</v>
      </c>
      <c r="AB1182" t="str">
        <f>+IF(W1182="","-",IF(W1182="UNICO","CENSO","MUESTRA"))</f>
        <v>MUESTRA</v>
      </c>
      <c r="AC1182" t="s">
        <v>2397</v>
      </c>
      <c r="AD1182" t="s">
        <v>5377</v>
      </c>
    </row>
    <row r="1183" spans="1:30" x14ac:dyDescent="0.25">
      <c r="A1183" s="5" t="str">
        <f t="shared" si="18"/>
        <v>R 2 - D 5 - 458 - 1177</v>
      </c>
      <c r="B1183" s="23" t="s">
        <v>2347</v>
      </c>
      <c r="C1183" t="s">
        <v>246</v>
      </c>
      <c r="D1183" t="s">
        <v>243</v>
      </c>
      <c r="E1183" t="s">
        <v>245</v>
      </c>
      <c r="F1183" t="s">
        <v>134</v>
      </c>
      <c r="G1183" t="s">
        <v>134</v>
      </c>
      <c r="H1183" t="s">
        <v>5491</v>
      </c>
      <c r="I1183" t="s">
        <v>20</v>
      </c>
      <c r="J1183" t="s">
        <v>2349</v>
      </c>
      <c r="K1183" t="s">
        <v>21</v>
      </c>
      <c r="M1183" t="s">
        <v>5492</v>
      </c>
      <c r="N1183" t="s">
        <v>22</v>
      </c>
      <c r="O1183" t="s">
        <v>23</v>
      </c>
      <c r="P1183" t="s">
        <v>26</v>
      </c>
      <c r="Q1183" t="s">
        <v>2348</v>
      </c>
      <c r="R1183" s="13">
        <v>18</v>
      </c>
      <c r="S1183" s="13">
        <v>1</v>
      </c>
      <c r="T1183" s="21">
        <v>1</v>
      </c>
      <c r="V1183" t="s">
        <v>2154</v>
      </c>
      <c r="W1183" t="s">
        <v>17596</v>
      </c>
      <c r="X1183" s="20" t="str">
        <f>+IF(V1183="","-",CONCATENATE(V1183,"_",W1183))</f>
        <v>FINES_R02</v>
      </c>
      <c r="Y1183" s="59">
        <v>0.58291018009185791</v>
      </c>
      <c r="Z1183" t="s">
        <v>134</v>
      </c>
      <c r="AA1183" t="s">
        <v>2393</v>
      </c>
      <c r="AB1183" t="str">
        <f>+IF(W1183="","-",IF(W1183="UNICO","CENSO","MUESTRA"))</f>
        <v>MUESTRA</v>
      </c>
      <c r="AC1183" t="s">
        <v>2398</v>
      </c>
      <c r="AD1183" t="s">
        <v>5493</v>
      </c>
    </row>
    <row r="1184" spans="1:30" x14ac:dyDescent="0.25">
      <c r="A1184" s="5" t="str">
        <f t="shared" si="18"/>
        <v>R 2 - D 111 - 454 - 1976</v>
      </c>
      <c r="B1184" s="23" t="s">
        <v>2347</v>
      </c>
      <c r="C1184" t="s">
        <v>246</v>
      </c>
      <c r="D1184" t="s">
        <v>575</v>
      </c>
      <c r="E1184" t="s">
        <v>1794</v>
      </c>
      <c r="F1184" t="s">
        <v>134</v>
      </c>
      <c r="G1184" t="s">
        <v>134</v>
      </c>
      <c r="H1184" t="s">
        <v>5269</v>
      </c>
      <c r="I1184" t="s">
        <v>20</v>
      </c>
      <c r="J1184" t="s">
        <v>2349</v>
      </c>
      <c r="K1184" t="s">
        <v>21</v>
      </c>
      <c r="M1184" t="s">
        <v>5270</v>
      </c>
      <c r="N1184" t="s">
        <v>22</v>
      </c>
      <c r="O1184" t="s">
        <v>23</v>
      </c>
      <c r="P1184" t="s">
        <v>26</v>
      </c>
      <c r="Q1184" t="s">
        <v>2348</v>
      </c>
      <c r="R1184" s="13">
        <v>118</v>
      </c>
      <c r="S1184" s="13">
        <v>5</v>
      </c>
      <c r="T1184" s="21">
        <v>1</v>
      </c>
      <c r="V1184" t="s">
        <v>2154</v>
      </c>
      <c r="W1184" t="s">
        <v>17596</v>
      </c>
      <c r="X1184" s="20" t="str">
        <f>+IF(V1184="","-",CONCATENATE(V1184,"_",W1184))</f>
        <v>FINES_R02</v>
      </c>
      <c r="Y1184" s="59">
        <v>0.58464503288269043</v>
      </c>
      <c r="Z1184" t="s">
        <v>134</v>
      </c>
      <c r="AA1184" t="s">
        <v>2393</v>
      </c>
      <c r="AB1184" t="str">
        <f>+IF(W1184="","-",IF(W1184="UNICO","CENSO","MUESTRA"))</f>
        <v>MUESTRA</v>
      </c>
      <c r="AC1184" t="s">
        <v>2397</v>
      </c>
      <c r="AD1184" t="s">
        <v>5271</v>
      </c>
    </row>
    <row r="1185" spans="1:30" x14ac:dyDescent="0.25">
      <c r="A1185" s="5" t="str">
        <f t="shared" si="18"/>
        <v>R 2 - D 62 - 456 - 3585</v>
      </c>
      <c r="B1185" s="23" t="s">
        <v>2347</v>
      </c>
      <c r="C1185" t="s">
        <v>246</v>
      </c>
      <c r="D1185" t="s">
        <v>958</v>
      </c>
      <c r="E1185" t="s">
        <v>959</v>
      </c>
      <c r="F1185" t="s">
        <v>134</v>
      </c>
      <c r="G1185" t="s">
        <v>134</v>
      </c>
      <c r="H1185" t="s">
        <v>5901</v>
      </c>
      <c r="I1185" t="s">
        <v>20</v>
      </c>
      <c r="J1185" t="s">
        <v>2349</v>
      </c>
      <c r="K1185" t="s">
        <v>21</v>
      </c>
      <c r="M1185" t="s">
        <v>5902</v>
      </c>
      <c r="N1185" t="s">
        <v>22</v>
      </c>
      <c r="O1185" t="s">
        <v>23</v>
      </c>
      <c r="P1185" t="s">
        <v>26</v>
      </c>
      <c r="Q1185" t="s">
        <v>2348</v>
      </c>
      <c r="R1185" s="13">
        <v>8</v>
      </c>
      <c r="S1185" s="13">
        <v>1</v>
      </c>
      <c r="T1185" s="21">
        <v>1</v>
      </c>
      <c r="V1185" t="s">
        <v>2154</v>
      </c>
      <c r="W1185" t="s">
        <v>17596</v>
      </c>
      <c r="X1185" s="20" t="str">
        <f>+IF(V1185="","-",CONCATENATE(V1185,"_",W1185))</f>
        <v>FINES_R02</v>
      </c>
      <c r="Y1185" s="59">
        <v>0.60091567039489746</v>
      </c>
      <c r="Z1185" t="s">
        <v>134</v>
      </c>
      <c r="AA1185" t="s">
        <v>2393</v>
      </c>
      <c r="AB1185" t="str">
        <f>+IF(W1185="","-",IF(W1185="UNICO","CENSO","MUESTRA"))</f>
        <v>MUESTRA</v>
      </c>
      <c r="AC1185" t="s">
        <v>2398</v>
      </c>
      <c r="AD1185" t="s">
        <v>5903</v>
      </c>
    </row>
    <row r="1186" spans="1:30" x14ac:dyDescent="0.25">
      <c r="A1186" s="5" t="str">
        <f t="shared" si="18"/>
        <v>R 2 - D 111 - 454 - 3572</v>
      </c>
      <c r="B1186" s="23" t="s">
        <v>2347</v>
      </c>
      <c r="C1186" t="s">
        <v>246</v>
      </c>
      <c r="D1186" t="s">
        <v>575</v>
      </c>
      <c r="E1186" t="s">
        <v>1794</v>
      </c>
      <c r="F1186" t="s">
        <v>134</v>
      </c>
      <c r="G1186" t="s">
        <v>134</v>
      </c>
      <c r="H1186" t="s">
        <v>5359</v>
      </c>
      <c r="I1186" t="s">
        <v>20</v>
      </c>
      <c r="J1186" t="s">
        <v>2349</v>
      </c>
      <c r="K1186" t="s">
        <v>21</v>
      </c>
      <c r="M1186" t="s">
        <v>5360</v>
      </c>
      <c r="N1186" t="s">
        <v>22</v>
      </c>
      <c r="O1186" t="s">
        <v>23</v>
      </c>
      <c r="P1186" t="s">
        <v>26</v>
      </c>
      <c r="Q1186" t="s">
        <v>2348</v>
      </c>
      <c r="R1186" s="13">
        <v>12</v>
      </c>
      <c r="S1186" s="13">
        <v>1</v>
      </c>
      <c r="T1186" s="21">
        <v>1</v>
      </c>
      <c r="V1186" t="s">
        <v>2154</v>
      </c>
      <c r="W1186" t="s">
        <v>17596</v>
      </c>
      <c r="X1186" s="20" t="str">
        <f>+IF(V1186="","-",CONCATENATE(V1186,"_",W1186))</f>
        <v>FINES_R02</v>
      </c>
      <c r="Y1186" s="59">
        <v>0.60367512702941895</v>
      </c>
      <c r="Z1186" t="s">
        <v>134</v>
      </c>
      <c r="AA1186" t="s">
        <v>2393</v>
      </c>
      <c r="AB1186" t="str">
        <f>+IF(W1186="","-",IF(W1186="UNICO","CENSO","MUESTRA"))</f>
        <v>MUESTRA</v>
      </c>
      <c r="AC1186" t="s">
        <v>2398</v>
      </c>
      <c r="AD1186" t="s">
        <v>5361</v>
      </c>
    </row>
    <row r="1187" spans="1:30" x14ac:dyDescent="0.25">
      <c r="A1187" s="5" t="str">
        <f t="shared" si="18"/>
        <v>R 2 - D 62 - 452 - 1081</v>
      </c>
      <c r="B1187" s="23" t="s">
        <v>2347</v>
      </c>
      <c r="C1187" t="s">
        <v>246</v>
      </c>
      <c r="D1187" t="s">
        <v>958</v>
      </c>
      <c r="E1187" t="s">
        <v>959</v>
      </c>
      <c r="F1187" t="s">
        <v>134</v>
      </c>
      <c r="G1187" t="s">
        <v>134</v>
      </c>
      <c r="H1187" t="s">
        <v>5740</v>
      </c>
      <c r="I1187" t="s">
        <v>20</v>
      </c>
      <c r="J1187" t="s">
        <v>2349</v>
      </c>
      <c r="K1187" t="s">
        <v>21</v>
      </c>
      <c r="M1187" t="s">
        <v>5741</v>
      </c>
      <c r="N1187" t="s">
        <v>22</v>
      </c>
      <c r="O1187" t="s">
        <v>23</v>
      </c>
      <c r="P1187" t="s">
        <v>26</v>
      </c>
      <c r="Q1187" t="s">
        <v>2348</v>
      </c>
      <c r="R1187" s="13">
        <v>73</v>
      </c>
      <c r="S1187" s="13">
        <v>4</v>
      </c>
      <c r="T1187" s="21">
        <v>1</v>
      </c>
      <c r="V1187" t="s">
        <v>2154</v>
      </c>
      <c r="W1187" t="s">
        <v>17596</v>
      </c>
      <c r="X1187" s="20" t="str">
        <f>+IF(V1187="","-",CONCATENATE(V1187,"_",W1187))</f>
        <v>FINES_R02</v>
      </c>
      <c r="Y1187" s="59">
        <v>0.60498541593551636</v>
      </c>
      <c r="Z1187" t="s">
        <v>134</v>
      </c>
      <c r="AA1187" t="s">
        <v>2393</v>
      </c>
      <c r="AB1187" t="str">
        <f>+IF(W1187="","-",IF(W1187="UNICO","CENSO","MUESTRA"))</f>
        <v>MUESTRA</v>
      </c>
      <c r="AC1187" t="s">
        <v>2397</v>
      </c>
      <c r="AD1187" t="s">
        <v>5742</v>
      </c>
    </row>
    <row r="1188" spans="1:30" x14ac:dyDescent="0.25">
      <c r="A1188" s="5" t="str">
        <f t="shared" si="18"/>
        <v>R 2 - D 5 - 458 - 4167</v>
      </c>
      <c r="B1188" s="23" t="s">
        <v>2347</v>
      </c>
      <c r="C1188" t="s">
        <v>246</v>
      </c>
      <c r="D1188" t="s">
        <v>243</v>
      </c>
      <c r="E1188" t="s">
        <v>245</v>
      </c>
      <c r="F1188" t="s">
        <v>134</v>
      </c>
      <c r="G1188" t="s">
        <v>134</v>
      </c>
      <c r="H1188" t="s">
        <v>5595</v>
      </c>
      <c r="I1188" t="s">
        <v>20</v>
      </c>
      <c r="J1188" t="s">
        <v>2349</v>
      </c>
      <c r="K1188" t="s">
        <v>21</v>
      </c>
      <c r="M1188" t="s">
        <v>5596</v>
      </c>
      <c r="N1188" t="s">
        <v>22</v>
      </c>
      <c r="O1188" t="s">
        <v>23</v>
      </c>
      <c r="P1188" t="s">
        <v>26</v>
      </c>
      <c r="Q1188" t="s">
        <v>2348</v>
      </c>
      <c r="R1188" s="13">
        <v>18</v>
      </c>
      <c r="S1188" s="13">
        <v>1</v>
      </c>
      <c r="T1188" s="21">
        <v>1</v>
      </c>
      <c r="V1188" t="s">
        <v>2154</v>
      </c>
      <c r="W1188" t="s">
        <v>17596</v>
      </c>
      <c r="X1188" s="20" t="str">
        <f>+IF(V1188="","-",CONCATENATE(V1188,"_",W1188))</f>
        <v>FINES_R02</v>
      </c>
      <c r="Y1188" s="59">
        <v>0.6090240478515625</v>
      </c>
      <c r="Z1188" t="s">
        <v>134</v>
      </c>
      <c r="AA1188" t="s">
        <v>2393</v>
      </c>
      <c r="AB1188" t="str">
        <f>+IF(W1188="","-",IF(W1188="UNICO","CENSO","MUESTRA"))</f>
        <v>MUESTRA</v>
      </c>
      <c r="AC1188" t="s">
        <v>2398</v>
      </c>
      <c r="AD1188" t="s">
        <v>5597</v>
      </c>
    </row>
    <row r="1189" spans="1:30" x14ac:dyDescent="0.25">
      <c r="A1189" s="5" t="str">
        <f t="shared" si="18"/>
        <v>R 2 - D 62 - 454 - 1364</v>
      </c>
      <c r="B1189" s="23" t="s">
        <v>2347</v>
      </c>
      <c r="C1189" t="s">
        <v>246</v>
      </c>
      <c r="D1189" t="s">
        <v>958</v>
      </c>
      <c r="E1189" t="s">
        <v>959</v>
      </c>
      <c r="F1189" t="s">
        <v>134</v>
      </c>
      <c r="G1189" t="s">
        <v>134</v>
      </c>
      <c r="H1189" t="s">
        <v>5770</v>
      </c>
      <c r="I1189" t="s">
        <v>20</v>
      </c>
      <c r="J1189" t="s">
        <v>2349</v>
      </c>
      <c r="K1189" t="s">
        <v>21</v>
      </c>
      <c r="M1189" t="s">
        <v>5771</v>
      </c>
      <c r="N1189" t="s">
        <v>22</v>
      </c>
      <c r="O1189" t="s">
        <v>23</v>
      </c>
      <c r="P1189" t="s">
        <v>26</v>
      </c>
      <c r="Q1189" t="s">
        <v>2348</v>
      </c>
      <c r="R1189" s="13">
        <v>13</v>
      </c>
      <c r="S1189" s="13">
        <v>1</v>
      </c>
      <c r="T1189" s="21">
        <v>1</v>
      </c>
      <c r="V1189" t="s">
        <v>2154</v>
      </c>
      <c r="W1189" t="s">
        <v>17596</v>
      </c>
      <c r="X1189" s="20" t="str">
        <f>+IF(V1189="","-",CONCATENATE(V1189,"_",W1189))</f>
        <v>FINES_R02</v>
      </c>
      <c r="Y1189" s="59">
        <v>0.61304253339767456</v>
      </c>
      <c r="Z1189" t="s">
        <v>134</v>
      </c>
      <c r="AA1189" t="s">
        <v>2393</v>
      </c>
      <c r="AB1189" t="str">
        <f>+IF(W1189="","-",IF(W1189="UNICO","CENSO","MUESTRA"))</f>
        <v>MUESTRA</v>
      </c>
      <c r="AC1189" t="s">
        <v>2398</v>
      </c>
      <c r="AD1189" t="s">
        <v>5772</v>
      </c>
    </row>
    <row r="1190" spans="1:30" x14ac:dyDescent="0.25">
      <c r="A1190" s="5" t="str">
        <f t="shared" si="18"/>
        <v>R 2 - D 62 - 461 - 1364</v>
      </c>
      <c r="B1190" s="23" t="s">
        <v>2347</v>
      </c>
      <c r="C1190" t="s">
        <v>246</v>
      </c>
      <c r="D1190" t="s">
        <v>958</v>
      </c>
      <c r="E1190" t="s">
        <v>959</v>
      </c>
      <c r="F1190" t="s">
        <v>134</v>
      </c>
      <c r="G1190" t="s">
        <v>134</v>
      </c>
      <c r="H1190" t="s">
        <v>5858</v>
      </c>
      <c r="I1190" t="s">
        <v>20</v>
      </c>
      <c r="J1190" t="s">
        <v>2349</v>
      </c>
      <c r="K1190" t="s">
        <v>21</v>
      </c>
      <c r="M1190" t="s">
        <v>5771</v>
      </c>
      <c r="N1190" t="s">
        <v>22</v>
      </c>
      <c r="O1190" t="s">
        <v>23</v>
      </c>
      <c r="P1190" t="s">
        <v>26</v>
      </c>
      <c r="Q1190" t="s">
        <v>2348</v>
      </c>
      <c r="R1190" s="13">
        <v>15</v>
      </c>
      <c r="S1190" s="13">
        <v>1</v>
      </c>
      <c r="T1190" s="21">
        <v>1</v>
      </c>
      <c r="V1190" t="s">
        <v>2154</v>
      </c>
      <c r="W1190" t="s">
        <v>17596</v>
      </c>
      <c r="X1190" s="20" t="str">
        <f>+IF(V1190="","-",CONCATENATE(V1190,"_",W1190))</f>
        <v>FINES_R02</v>
      </c>
      <c r="Y1190" s="59">
        <v>0.61304253339767456</v>
      </c>
      <c r="Z1190" t="s">
        <v>134</v>
      </c>
      <c r="AA1190" t="s">
        <v>2393</v>
      </c>
      <c r="AB1190" t="str">
        <f>+IF(W1190="","-",IF(W1190="UNICO","CENSO","MUESTRA"))</f>
        <v>MUESTRA</v>
      </c>
      <c r="AC1190" t="s">
        <v>2398</v>
      </c>
      <c r="AD1190" t="s">
        <v>5772</v>
      </c>
    </row>
    <row r="1191" spans="1:30" x14ac:dyDescent="0.25">
      <c r="A1191" s="5" t="str">
        <f t="shared" si="18"/>
        <v>R 2 - D 62 - 461 - 4597</v>
      </c>
      <c r="B1191" s="23" t="s">
        <v>2347</v>
      </c>
      <c r="C1191" t="s">
        <v>246</v>
      </c>
      <c r="D1191" t="s">
        <v>958</v>
      </c>
      <c r="E1191" t="s">
        <v>959</v>
      </c>
      <c r="F1191" t="s">
        <v>134</v>
      </c>
      <c r="G1191" t="s">
        <v>134</v>
      </c>
      <c r="H1191" t="s">
        <v>5996</v>
      </c>
      <c r="I1191" t="s">
        <v>20</v>
      </c>
      <c r="J1191" t="s">
        <v>2349</v>
      </c>
      <c r="K1191" t="s">
        <v>21</v>
      </c>
      <c r="M1191" t="s">
        <v>5997</v>
      </c>
      <c r="N1191" t="s">
        <v>22</v>
      </c>
      <c r="O1191" t="s">
        <v>23</v>
      </c>
      <c r="P1191" t="s">
        <v>26</v>
      </c>
      <c r="Q1191" t="s">
        <v>2348</v>
      </c>
      <c r="R1191" s="13">
        <v>10</v>
      </c>
      <c r="S1191" s="13">
        <v>1</v>
      </c>
      <c r="T1191" s="21">
        <v>1</v>
      </c>
      <c r="V1191" t="s">
        <v>2154</v>
      </c>
      <c r="W1191" t="s">
        <v>17596</v>
      </c>
      <c r="X1191" s="20" t="str">
        <f>+IF(V1191="","-",CONCATENATE(V1191,"_",W1191))</f>
        <v>FINES_R02</v>
      </c>
      <c r="Y1191" s="59">
        <v>0.61304253339767456</v>
      </c>
      <c r="Z1191" t="s">
        <v>134</v>
      </c>
      <c r="AA1191" t="s">
        <v>2393</v>
      </c>
      <c r="AB1191" t="str">
        <f>+IF(W1191="","-",IF(W1191="UNICO","CENSO","MUESTRA"))</f>
        <v>MUESTRA</v>
      </c>
      <c r="AC1191" t="s">
        <v>2397</v>
      </c>
      <c r="AD1191" t="s">
        <v>5998</v>
      </c>
    </row>
    <row r="1192" spans="1:30" x14ac:dyDescent="0.25">
      <c r="A1192" s="5" t="str">
        <f t="shared" si="18"/>
        <v>R 2 - D 5 - 458 - 3266</v>
      </c>
      <c r="B1192" s="23" t="s">
        <v>2347</v>
      </c>
      <c r="C1192" t="s">
        <v>246</v>
      </c>
      <c r="D1192" t="s">
        <v>243</v>
      </c>
      <c r="E1192" t="s">
        <v>245</v>
      </c>
      <c r="F1192" t="s">
        <v>134</v>
      </c>
      <c r="G1192" t="s">
        <v>134</v>
      </c>
      <c r="H1192" t="s">
        <v>5434</v>
      </c>
      <c r="I1192" t="s">
        <v>20</v>
      </c>
      <c r="J1192" t="s">
        <v>2349</v>
      </c>
      <c r="K1192" t="s">
        <v>21</v>
      </c>
      <c r="M1192" t="s">
        <v>5435</v>
      </c>
      <c r="N1192" t="s">
        <v>22</v>
      </c>
      <c r="O1192" t="s">
        <v>23</v>
      </c>
      <c r="P1192" t="s">
        <v>26</v>
      </c>
      <c r="Q1192" t="s">
        <v>2348</v>
      </c>
      <c r="R1192" s="13">
        <v>18</v>
      </c>
      <c r="S1192" s="13">
        <v>1</v>
      </c>
      <c r="T1192" s="21">
        <v>1</v>
      </c>
      <c r="V1192" t="s">
        <v>2154</v>
      </c>
      <c r="W1192" t="s">
        <v>17596</v>
      </c>
      <c r="X1192" s="20" t="str">
        <f>+IF(V1192="","-",CONCATENATE(V1192,"_",W1192))</f>
        <v>FINES_R02</v>
      </c>
      <c r="Y1192" s="59">
        <v>0.63328564167022705</v>
      </c>
      <c r="Z1192" t="s">
        <v>134</v>
      </c>
      <c r="AA1192" t="s">
        <v>2393</v>
      </c>
      <c r="AB1192" t="str">
        <f>+IF(W1192="","-",IF(W1192="UNICO","CENSO","MUESTRA"))</f>
        <v>MUESTRA</v>
      </c>
      <c r="AC1192" t="s">
        <v>2397</v>
      </c>
      <c r="AD1192" t="s">
        <v>5436</v>
      </c>
    </row>
    <row r="1193" spans="1:30" x14ac:dyDescent="0.25">
      <c r="A1193" s="5" t="str">
        <f t="shared" si="18"/>
        <v>R 2 - D 5 - 458 - 0500</v>
      </c>
      <c r="B1193" s="23" t="s">
        <v>2347</v>
      </c>
      <c r="C1193" t="s">
        <v>246</v>
      </c>
      <c r="D1193" t="s">
        <v>243</v>
      </c>
      <c r="E1193" t="s">
        <v>245</v>
      </c>
      <c r="F1193" t="s">
        <v>134</v>
      </c>
      <c r="G1193" t="s">
        <v>134</v>
      </c>
      <c r="H1193" t="s">
        <v>5448</v>
      </c>
      <c r="I1193" t="s">
        <v>20</v>
      </c>
      <c r="J1193" t="s">
        <v>2349</v>
      </c>
      <c r="K1193" t="s">
        <v>21</v>
      </c>
      <c r="M1193" t="s">
        <v>5449</v>
      </c>
      <c r="N1193" t="s">
        <v>22</v>
      </c>
      <c r="O1193" t="s">
        <v>23</v>
      </c>
      <c r="P1193" t="s">
        <v>26</v>
      </c>
      <c r="Q1193" t="s">
        <v>2348</v>
      </c>
      <c r="R1193" s="13">
        <v>55</v>
      </c>
      <c r="S1193" s="13">
        <v>3</v>
      </c>
      <c r="T1193" s="21">
        <v>1</v>
      </c>
      <c r="V1193" t="s">
        <v>2154</v>
      </c>
      <c r="W1193" t="s">
        <v>17596</v>
      </c>
      <c r="X1193" s="20" t="str">
        <f>+IF(V1193="","-",CONCATENATE(V1193,"_",W1193))</f>
        <v>FINES_R02</v>
      </c>
      <c r="Y1193" s="59">
        <v>0.64206379652023315</v>
      </c>
      <c r="Z1193" t="s">
        <v>134</v>
      </c>
      <c r="AA1193" t="s">
        <v>2393</v>
      </c>
      <c r="AB1193" t="str">
        <f>+IF(W1193="","-",IF(W1193="UNICO","CENSO","MUESTRA"))</f>
        <v>MUESTRA</v>
      </c>
      <c r="AC1193" t="s">
        <v>2397</v>
      </c>
      <c r="AD1193" t="s">
        <v>5450</v>
      </c>
    </row>
    <row r="1194" spans="1:30" x14ac:dyDescent="0.25">
      <c r="A1194" s="5" t="str">
        <f t="shared" si="18"/>
        <v>R 2 - D 111 - 453 - 1886</v>
      </c>
      <c r="B1194" s="23" t="s">
        <v>2347</v>
      </c>
      <c r="C1194" t="s">
        <v>246</v>
      </c>
      <c r="D1194" t="s">
        <v>575</v>
      </c>
      <c r="E1194" t="s">
        <v>1794</v>
      </c>
      <c r="F1194" t="s">
        <v>134</v>
      </c>
      <c r="G1194" t="s">
        <v>134</v>
      </c>
      <c r="H1194" t="s">
        <v>5371</v>
      </c>
      <c r="I1194" t="s">
        <v>20</v>
      </c>
      <c r="J1194" t="s">
        <v>2349</v>
      </c>
      <c r="K1194" t="s">
        <v>21</v>
      </c>
      <c r="M1194" t="s">
        <v>5372</v>
      </c>
      <c r="N1194" t="s">
        <v>22</v>
      </c>
      <c r="O1194" t="s">
        <v>23</v>
      </c>
      <c r="P1194" t="s">
        <v>26</v>
      </c>
      <c r="Q1194" t="s">
        <v>2348</v>
      </c>
      <c r="R1194" s="13">
        <v>19</v>
      </c>
      <c r="S1194" s="13">
        <v>1</v>
      </c>
      <c r="T1194" s="21">
        <v>1</v>
      </c>
      <c r="V1194" t="s">
        <v>2154</v>
      </c>
      <c r="W1194" t="s">
        <v>17596</v>
      </c>
      <c r="X1194" s="20" t="str">
        <f>+IF(V1194="","-",CONCATENATE(V1194,"_",W1194))</f>
        <v>FINES_R02</v>
      </c>
      <c r="Y1194" s="59">
        <v>0.64352798461914063</v>
      </c>
      <c r="Z1194" t="s">
        <v>134</v>
      </c>
      <c r="AA1194" t="s">
        <v>2393</v>
      </c>
      <c r="AB1194" t="str">
        <f>+IF(W1194="","-",IF(W1194="UNICO","CENSO","MUESTRA"))</f>
        <v>MUESTRA</v>
      </c>
      <c r="AC1194" t="s">
        <v>2398</v>
      </c>
      <c r="AD1194" t="s">
        <v>5373</v>
      </c>
    </row>
    <row r="1195" spans="1:30" x14ac:dyDescent="0.25">
      <c r="A1195" s="5" t="str">
        <f t="shared" si="18"/>
        <v>R 2 - D 111 - 454 - 1988</v>
      </c>
      <c r="B1195" s="23" t="s">
        <v>2347</v>
      </c>
      <c r="C1195" t="s">
        <v>246</v>
      </c>
      <c r="D1195" t="s">
        <v>575</v>
      </c>
      <c r="E1195" t="s">
        <v>1794</v>
      </c>
      <c r="F1195" t="s">
        <v>134</v>
      </c>
      <c r="G1195" t="s">
        <v>134</v>
      </c>
      <c r="H1195" t="s">
        <v>5303</v>
      </c>
      <c r="I1195" t="s">
        <v>20</v>
      </c>
      <c r="J1195" t="s">
        <v>2349</v>
      </c>
      <c r="K1195" t="s">
        <v>21</v>
      </c>
      <c r="M1195" t="s">
        <v>5304</v>
      </c>
      <c r="N1195" t="s">
        <v>22</v>
      </c>
      <c r="O1195" t="s">
        <v>23</v>
      </c>
      <c r="P1195" t="s">
        <v>26</v>
      </c>
      <c r="Q1195" t="s">
        <v>2348</v>
      </c>
      <c r="R1195" s="13">
        <v>18</v>
      </c>
      <c r="S1195" s="13">
        <v>1</v>
      </c>
      <c r="T1195" s="21">
        <v>1</v>
      </c>
      <c r="V1195" t="s">
        <v>2154</v>
      </c>
      <c r="W1195" t="s">
        <v>17596</v>
      </c>
      <c r="X1195" s="20" t="str">
        <f>+IF(V1195="","-",CONCATENATE(V1195,"_",W1195))</f>
        <v>FINES_R02</v>
      </c>
      <c r="Y1195" s="59">
        <v>0.64478212594985962</v>
      </c>
      <c r="Z1195" t="s">
        <v>134</v>
      </c>
      <c r="AA1195" t="s">
        <v>2393</v>
      </c>
      <c r="AB1195" t="str">
        <f>+IF(W1195="","-",IF(W1195="UNICO","CENSO","MUESTRA"))</f>
        <v>MUESTRA</v>
      </c>
      <c r="AC1195" t="s">
        <v>2397</v>
      </c>
      <c r="AD1195" t="s">
        <v>5305</v>
      </c>
    </row>
    <row r="1196" spans="1:30" x14ac:dyDescent="0.25">
      <c r="A1196" s="5" t="str">
        <f t="shared" si="18"/>
        <v>R 2 - D 62 - 461 - 3512</v>
      </c>
      <c r="B1196" s="23" t="s">
        <v>2347</v>
      </c>
      <c r="C1196" t="s">
        <v>246</v>
      </c>
      <c r="D1196" t="s">
        <v>958</v>
      </c>
      <c r="E1196" t="s">
        <v>959</v>
      </c>
      <c r="F1196" t="s">
        <v>134</v>
      </c>
      <c r="G1196" t="s">
        <v>134</v>
      </c>
      <c r="H1196" t="s">
        <v>5821</v>
      </c>
      <c r="I1196" t="s">
        <v>20</v>
      </c>
      <c r="J1196" t="s">
        <v>2349</v>
      </c>
      <c r="K1196" t="s">
        <v>21</v>
      </c>
      <c r="M1196" t="s">
        <v>5822</v>
      </c>
      <c r="N1196" t="s">
        <v>22</v>
      </c>
      <c r="O1196" t="s">
        <v>23</v>
      </c>
      <c r="P1196" t="s">
        <v>26</v>
      </c>
      <c r="Q1196" t="s">
        <v>2348</v>
      </c>
      <c r="R1196" s="13">
        <v>8</v>
      </c>
      <c r="S1196" s="13">
        <v>1</v>
      </c>
      <c r="T1196" s="21">
        <v>1</v>
      </c>
      <c r="V1196" t="s">
        <v>2154</v>
      </c>
      <c r="W1196" t="s">
        <v>17596</v>
      </c>
      <c r="X1196" s="20" t="str">
        <f>+IF(V1196="","-",CONCATENATE(V1196,"_",W1196))</f>
        <v>FINES_R02</v>
      </c>
      <c r="Y1196" s="59">
        <v>0.65047848224639893</v>
      </c>
      <c r="Z1196" t="s">
        <v>134</v>
      </c>
      <c r="AA1196" t="s">
        <v>2393</v>
      </c>
      <c r="AB1196" t="str">
        <f>+IF(W1196="","-",IF(W1196="UNICO","CENSO","MUESTRA"))</f>
        <v>MUESTRA</v>
      </c>
      <c r="AC1196" t="s">
        <v>2398</v>
      </c>
      <c r="AD1196" t="s">
        <v>5823</v>
      </c>
    </row>
    <row r="1197" spans="1:30" x14ac:dyDescent="0.25">
      <c r="A1197" s="5" t="str">
        <f t="shared" si="18"/>
        <v>R 2 - D 111 - 454 - 1979</v>
      </c>
      <c r="B1197" s="23" t="s">
        <v>2347</v>
      </c>
      <c r="C1197" t="s">
        <v>246</v>
      </c>
      <c r="D1197" t="s">
        <v>575</v>
      </c>
      <c r="E1197" t="s">
        <v>1794</v>
      </c>
      <c r="F1197" t="s">
        <v>134</v>
      </c>
      <c r="G1197" t="s">
        <v>134</v>
      </c>
      <c r="H1197" t="s">
        <v>5335</v>
      </c>
      <c r="I1197" t="s">
        <v>20</v>
      </c>
      <c r="J1197" t="s">
        <v>2349</v>
      </c>
      <c r="K1197" t="s">
        <v>21</v>
      </c>
      <c r="M1197" t="s">
        <v>5336</v>
      </c>
      <c r="N1197" t="s">
        <v>22</v>
      </c>
      <c r="O1197" t="s">
        <v>23</v>
      </c>
      <c r="P1197" t="s">
        <v>26</v>
      </c>
      <c r="Q1197" t="s">
        <v>2348</v>
      </c>
      <c r="R1197" s="13">
        <v>18</v>
      </c>
      <c r="S1197" s="13">
        <v>1</v>
      </c>
      <c r="T1197" s="21">
        <v>1</v>
      </c>
      <c r="V1197" t="s">
        <v>2154</v>
      </c>
      <c r="W1197" t="s">
        <v>17596</v>
      </c>
      <c r="X1197" s="20" t="str">
        <f>+IF(V1197="","-",CONCATENATE(V1197,"_",W1197))</f>
        <v>FINES_R02</v>
      </c>
      <c r="Y1197" s="59">
        <v>0.65716451406478882</v>
      </c>
      <c r="Z1197" t="s">
        <v>134</v>
      </c>
      <c r="AA1197" t="s">
        <v>2393</v>
      </c>
      <c r="AB1197" t="str">
        <f>+IF(W1197="","-",IF(W1197="UNICO","CENSO","MUESTRA"))</f>
        <v>MUESTRA</v>
      </c>
      <c r="AC1197" t="s">
        <v>2398</v>
      </c>
      <c r="AD1197" t="s">
        <v>5337</v>
      </c>
    </row>
    <row r="1198" spans="1:30" x14ac:dyDescent="0.25">
      <c r="A1198" s="5" t="str">
        <f t="shared" si="18"/>
        <v>R 2 - D 111 - 454 - 0230</v>
      </c>
      <c r="B1198" s="23" t="s">
        <v>2347</v>
      </c>
      <c r="C1198" t="s">
        <v>246</v>
      </c>
      <c r="D1198" t="s">
        <v>575</v>
      </c>
      <c r="E1198" t="s">
        <v>1794</v>
      </c>
      <c r="F1198" t="s">
        <v>134</v>
      </c>
      <c r="G1198" t="s">
        <v>134</v>
      </c>
      <c r="H1198" t="s">
        <v>5414</v>
      </c>
      <c r="I1198" t="s">
        <v>20</v>
      </c>
      <c r="J1198" t="s">
        <v>2349</v>
      </c>
      <c r="K1198" t="s">
        <v>21</v>
      </c>
      <c r="M1198" t="s">
        <v>2939</v>
      </c>
      <c r="N1198" t="s">
        <v>22</v>
      </c>
      <c r="O1198" t="s">
        <v>23</v>
      </c>
      <c r="P1198" t="s">
        <v>26</v>
      </c>
      <c r="Q1198" t="s">
        <v>2348</v>
      </c>
      <c r="R1198" s="13">
        <v>12</v>
      </c>
      <c r="S1198" s="13">
        <v>1</v>
      </c>
      <c r="T1198" s="21">
        <v>1</v>
      </c>
      <c r="V1198" t="s">
        <v>2154</v>
      </c>
      <c r="W1198" t="s">
        <v>17596</v>
      </c>
      <c r="X1198" s="20" t="str">
        <f>+IF(V1198="","-",CONCATENATE(V1198,"_",W1198))</f>
        <v>FINES_R02</v>
      </c>
      <c r="Y1198" s="59">
        <v>0.66442382335662842</v>
      </c>
      <c r="Z1198" t="s">
        <v>134</v>
      </c>
      <c r="AA1198" t="s">
        <v>2393</v>
      </c>
      <c r="AB1198" t="str">
        <f>+IF(W1198="","-",IF(W1198="UNICO","CENSO","MUESTRA"))</f>
        <v>MUESTRA</v>
      </c>
      <c r="AC1198" t="s">
        <v>2398</v>
      </c>
      <c r="AD1198" t="s">
        <v>5415</v>
      </c>
    </row>
    <row r="1199" spans="1:30" x14ac:dyDescent="0.25">
      <c r="A1199" s="5" t="str">
        <f t="shared" si="18"/>
        <v>R 2 - D 5 - 458 - 0524</v>
      </c>
      <c r="B1199" s="23" t="s">
        <v>2347</v>
      </c>
      <c r="C1199" t="s">
        <v>246</v>
      </c>
      <c r="D1199" t="s">
        <v>243</v>
      </c>
      <c r="E1199" t="s">
        <v>245</v>
      </c>
      <c r="F1199" t="s">
        <v>134</v>
      </c>
      <c r="G1199" t="s">
        <v>134</v>
      </c>
      <c r="H1199" t="s">
        <v>5572</v>
      </c>
      <c r="I1199" t="s">
        <v>20</v>
      </c>
      <c r="J1199" t="s">
        <v>2349</v>
      </c>
      <c r="K1199" t="s">
        <v>21</v>
      </c>
      <c r="M1199" t="s">
        <v>2182</v>
      </c>
      <c r="N1199" t="s">
        <v>22</v>
      </c>
      <c r="O1199" t="s">
        <v>23</v>
      </c>
      <c r="P1199" t="s">
        <v>26</v>
      </c>
      <c r="Q1199" t="s">
        <v>2348</v>
      </c>
      <c r="R1199" s="13">
        <v>28</v>
      </c>
      <c r="S1199" s="13">
        <v>1</v>
      </c>
      <c r="T1199" s="21">
        <v>1</v>
      </c>
      <c r="V1199" t="s">
        <v>2154</v>
      </c>
      <c r="W1199" t="s">
        <v>17596</v>
      </c>
      <c r="X1199" s="20" t="str">
        <f>+IF(V1199="","-",CONCATENATE(V1199,"_",W1199))</f>
        <v>FINES_R02</v>
      </c>
      <c r="Y1199" s="59">
        <v>0.68702983856201172</v>
      </c>
      <c r="Z1199" t="s">
        <v>134</v>
      </c>
      <c r="AA1199" t="s">
        <v>2393</v>
      </c>
      <c r="AB1199" t="str">
        <f>+IF(W1199="","-",IF(W1199="UNICO","CENSO","MUESTRA"))</f>
        <v>MUESTRA</v>
      </c>
      <c r="AC1199" t="s">
        <v>2397</v>
      </c>
      <c r="AD1199" t="s">
        <v>5573</v>
      </c>
    </row>
    <row r="1200" spans="1:30" x14ac:dyDescent="0.25">
      <c r="A1200" s="5" t="str">
        <f t="shared" si="18"/>
        <v>R 2 - D 5 - 458 - 0503</v>
      </c>
      <c r="B1200" s="23" t="s">
        <v>2347</v>
      </c>
      <c r="C1200" t="s">
        <v>246</v>
      </c>
      <c r="D1200" t="s">
        <v>243</v>
      </c>
      <c r="E1200" t="s">
        <v>245</v>
      </c>
      <c r="F1200" t="s">
        <v>134</v>
      </c>
      <c r="G1200" t="s">
        <v>134</v>
      </c>
      <c r="H1200" t="s">
        <v>5599</v>
      </c>
      <c r="I1200" t="s">
        <v>20</v>
      </c>
      <c r="J1200" t="s">
        <v>2349</v>
      </c>
      <c r="K1200" t="s">
        <v>21</v>
      </c>
      <c r="M1200" t="s">
        <v>5600</v>
      </c>
      <c r="N1200" t="s">
        <v>22</v>
      </c>
      <c r="O1200" t="s">
        <v>23</v>
      </c>
      <c r="P1200" t="s">
        <v>26</v>
      </c>
      <c r="Q1200" t="s">
        <v>2348</v>
      </c>
      <c r="R1200" s="13">
        <v>33</v>
      </c>
      <c r="S1200" s="13">
        <v>1</v>
      </c>
      <c r="T1200" s="21">
        <v>1</v>
      </c>
      <c r="V1200" t="s">
        <v>2154</v>
      </c>
      <c r="W1200" t="s">
        <v>17596</v>
      </c>
      <c r="X1200" s="20" t="str">
        <f>+IF(V1200="","-",CONCATENATE(V1200,"_",W1200))</f>
        <v>FINES_R02</v>
      </c>
      <c r="Y1200" s="59">
        <v>0.69812780618667603</v>
      </c>
      <c r="Z1200" t="s">
        <v>134</v>
      </c>
      <c r="AA1200" t="s">
        <v>2393</v>
      </c>
      <c r="AB1200" t="str">
        <f>+IF(W1200="","-",IF(W1200="UNICO","CENSO","MUESTRA"))</f>
        <v>MUESTRA</v>
      </c>
      <c r="AC1200" t="s">
        <v>2398</v>
      </c>
      <c r="AD1200" t="s">
        <v>5601</v>
      </c>
    </row>
    <row r="1201" spans="1:30" x14ac:dyDescent="0.25">
      <c r="A1201" s="5" t="str">
        <f t="shared" si="18"/>
        <v>R 2 - D 5 - 458 - 3314</v>
      </c>
      <c r="B1201" s="23" t="s">
        <v>2347</v>
      </c>
      <c r="C1201" t="s">
        <v>246</v>
      </c>
      <c r="D1201" t="s">
        <v>243</v>
      </c>
      <c r="E1201" t="s">
        <v>245</v>
      </c>
      <c r="F1201" t="s">
        <v>134</v>
      </c>
      <c r="G1201" t="s">
        <v>134</v>
      </c>
      <c r="H1201" t="s">
        <v>5502</v>
      </c>
      <c r="I1201" t="s">
        <v>20</v>
      </c>
      <c r="J1201" t="s">
        <v>2349</v>
      </c>
      <c r="K1201" t="s">
        <v>21</v>
      </c>
      <c r="M1201" t="s">
        <v>3162</v>
      </c>
      <c r="N1201" t="s">
        <v>22</v>
      </c>
      <c r="O1201" t="s">
        <v>23</v>
      </c>
      <c r="P1201" t="s">
        <v>26</v>
      </c>
      <c r="Q1201" t="s">
        <v>2348</v>
      </c>
      <c r="R1201" s="13">
        <v>17</v>
      </c>
      <c r="S1201" s="13">
        <v>1</v>
      </c>
      <c r="T1201" s="21">
        <v>1</v>
      </c>
      <c r="V1201" t="s">
        <v>2154</v>
      </c>
      <c r="W1201" t="s">
        <v>17596</v>
      </c>
      <c r="X1201" s="20" t="str">
        <f>+IF(V1201="","-",CONCATENATE(V1201,"_",W1201))</f>
        <v>FINES_R02</v>
      </c>
      <c r="Y1201" s="59">
        <v>0.70534342527389526</v>
      </c>
      <c r="Z1201" t="s">
        <v>134</v>
      </c>
      <c r="AA1201" t="s">
        <v>2393</v>
      </c>
      <c r="AB1201" t="str">
        <f>+IF(W1201="","-",IF(W1201="UNICO","CENSO","MUESTRA"))</f>
        <v>MUESTRA</v>
      </c>
      <c r="AC1201" t="s">
        <v>2397</v>
      </c>
      <c r="AD1201" t="s">
        <v>5503</v>
      </c>
    </row>
    <row r="1202" spans="1:30" x14ac:dyDescent="0.25">
      <c r="A1202" s="5" t="str">
        <f t="shared" si="18"/>
        <v>R 2 - D 111 - 454 - 1896</v>
      </c>
      <c r="B1202" s="23" t="s">
        <v>2347</v>
      </c>
      <c r="C1202" t="s">
        <v>246</v>
      </c>
      <c r="D1202" t="s">
        <v>575</v>
      </c>
      <c r="E1202" t="s">
        <v>1794</v>
      </c>
      <c r="F1202" t="s">
        <v>134</v>
      </c>
      <c r="G1202" t="s">
        <v>134</v>
      </c>
      <c r="H1202" t="s">
        <v>5277</v>
      </c>
      <c r="I1202" t="s">
        <v>20</v>
      </c>
      <c r="J1202" t="s">
        <v>2349</v>
      </c>
      <c r="K1202" t="s">
        <v>21</v>
      </c>
      <c r="M1202" t="s">
        <v>5278</v>
      </c>
      <c r="N1202" t="s">
        <v>22</v>
      </c>
      <c r="O1202" t="s">
        <v>23</v>
      </c>
      <c r="P1202" t="s">
        <v>26</v>
      </c>
      <c r="Q1202" t="s">
        <v>2348</v>
      </c>
      <c r="R1202" s="13">
        <v>264</v>
      </c>
      <c r="S1202" s="13">
        <v>10</v>
      </c>
      <c r="T1202" s="21">
        <v>1</v>
      </c>
      <c r="V1202" t="s">
        <v>2154</v>
      </c>
      <c r="W1202" t="s">
        <v>17596</v>
      </c>
      <c r="X1202" s="20" t="str">
        <f>+IF(V1202="","-",CONCATENATE(V1202,"_",W1202))</f>
        <v>FINES_R02</v>
      </c>
      <c r="Y1202" s="59">
        <v>0.70567834377288818</v>
      </c>
      <c r="Z1202" t="s">
        <v>134</v>
      </c>
      <c r="AA1202" t="s">
        <v>2393</v>
      </c>
      <c r="AB1202" t="str">
        <f>+IF(W1202="","-",IF(W1202="UNICO","CENSO","MUESTRA"))</f>
        <v>MUESTRA</v>
      </c>
      <c r="AC1202" t="s">
        <v>2398</v>
      </c>
      <c r="AD1202" t="s">
        <v>5279</v>
      </c>
    </row>
    <row r="1203" spans="1:30" x14ac:dyDescent="0.25">
      <c r="A1203" s="5" t="str">
        <f t="shared" si="18"/>
        <v>R 2 - D 62 - 455 - 1418</v>
      </c>
      <c r="B1203" s="23" t="s">
        <v>2347</v>
      </c>
      <c r="C1203" t="s">
        <v>246</v>
      </c>
      <c r="D1203" t="s">
        <v>958</v>
      </c>
      <c r="E1203" t="s">
        <v>959</v>
      </c>
      <c r="F1203" t="s">
        <v>134</v>
      </c>
      <c r="G1203" t="s">
        <v>134</v>
      </c>
      <c r="H1203" t="s">
        <v>5780</v>
      </c>
      <c r="I1203" t="s">
        <v>20</v>
      </c>
      <c r="J1203" t="s">
        <v>2349</v>
      </c>
      <c r="K1203" t="s">
        <v>21</v>
      </c>
      <c r="M1203" t="s">
        <v>5781</v>
      </c>
      <c r="N1203" t="s">
        <v>22</v>
      </c>
      <c r="O1203" t="s">
        <v>23</v>
      </c>
      <c r="P1203" t="s">
        <v>26</v>
      </c>
      <c r="Q1203" t="s">
        <v>2348</v>
      </c>
      <c r="R1203" s="13">
        <v>20</v>
      </c>
      <c r="S1203" s="13">
        <v>2</v>
      </c>
      <c r="T1203" s="21">
        <v>1</v>
      </c>
      <c r="V1203" t="s">
        <v>2154</v>
      </c>
      <c r="W1203" t="s">
        <v>17596</v>
      </c>
      <c r="X1203" s="20" t="str">
        <f>+IF(V1203="","-",CONCATENATE(V1203,"_",W1203))</f>
        <v>FINES_R02</v>
      </c>
      <c r="Y1203" s="59">
        <v>0.7110748291015625</v>
      </c>
      <c r="Z1203" t="s">
        <v>134</v>
      </c>
      <c r="AA1203" t="s">
        <v>2393</v>
      </c>
      <c r="AB1203" t="str">
        <f>+IF(W1203="","-",IF(W1203="UNICO","CENSO","MUESTRA"))</f>
        <v>MUESTRA</v>
      </c>
      <c r="AC1203" t="s">
        <v>2398</v>
      </c>
      <c r="AD1203" t="s">
        <v>5782</v>
      </c>
    </row>
    <row r="1204" spans="1:30" x14ac:dyDescent="0.25">
      <c r="A1204" s="5" t="str">
        <f t="shared" si="18"/>
        <v>R 2 - D 5 - 458 - 1196</v>
      </c>
      <c r="B1204" s="23" t="s">
        <v>2347</v>
      </c>
      <c r="C1204" t="s">
        <v>246</v>
      </c>
      <c r="D1204" t="s">
        <v>243</v>
      </c>
      <c r="E1204" t="s">
        <v>245</v>
      </c>
      <c r="F1204" t="s">
        <v>134</v>
      </c>
      <c r="G1204" t="s">
        <v>134</v>
      </c>
      <c r="H1204" t="s">
        <v>5588</v>
      </c>
      <c r="I1204" t="s">
        <v>20</v>
      </c>
      <c r="J1204" t="s">
        <v>2349</v>
      </c>
      <c r="K1204" t="s">
        <v>21</v>
      </c>
      <c r="M1204" t="s">
        <v>2178</v>
      </c>
      <c r="N1204" t="s">
        <v>22</v>
      </c>
      <c r="O1204" t="s">
        <v>23</v>
      </c>
      <c r="P1204" t="s">
        <v>26</v>
      </c>
      <c r="Q1204" t="s">
        <v>2348</v>
      </c>
      <c r="R1204" s="13">
        <v>17</v>
      </c>
      <c r="S1204" s="13">
        <v>1</v>
      </c>
      <c r="T1204" s="21">
        <v>1</v>
      </c>
      <c r="V1204" t="s">
        <v>2154</v>
      </c>
      <c r="W1204" t="s">
        <v>17596</v>
      </c>
      <c r="X1204" s="20" t="str">
        <f>+IF(V1204="","-",CONCATENATE(V1204,"_",W1204))</f>
        <v>FINES_R02</v>
      </c>
      <c r="Y1204" s="59">
        <v>0.72835606336593628</v>
      </c>
      <c r="Z1204" t="s">
        <v>134</v>
      </c>
      <c r="AA1204" t="s">
        <v>2393</v>
      </c>
      <c r="AB1204" t="str">
        <f>+IF(W1204="","-",IF(W1204="UNICO","CENSO","MUESTRA"))</f>
        <v>MUESTRA</v>
      </c>
      <c r="AC1204" t="s">
        <v>2398</v>
      </c>
      <c r="AD1204" t="s">
        <v>5589</v>
      </c>
    </row>
    <row r="1205" spans="1:30" x14ac:dyDescent="0.25">
      <c r="A1205" s="5" t="str">
        <f t="shared" si="18"/>
        <v>R 2 - D 62 - 455 - 4605</v>
      </c>
      <c r="B1205" s="23" t="s">
        <v>2347</v>
      </c>
      <c r="C1205" t="s">
        <v>246</v>
      </c>
      <c r="D1205" t="s">
        <v>958</v>
      </c>
      <c r="E1205" t="s">
        <v>959</v>
      </c>
      <c r="F1205" t="s">
        <v>134</v>
      </c>
      <c r="G1205" t="s">
        <v>134</v>
      </c>
      <c r="H1205" t="s">
        <v>11772</v>
      </c>
      <c r="I1205" t="s">
        <v>20</v>
      </c>
      <c r="J1205" t="s">
        <v>2349</v>
      </c>
      <c r="K1205" t="s">
        <v>21</v>
      </c>
      <c r="M1205" t="s">
        <v>11773</v>
      </c>
      <c r="N1205" t="s">
        <v>22</v>
      </c>
      <c r="O1205" t="s">
        <v>23</v>
      </c>
      <c r="P1205" t="s">
        <v>26</v>
      </c>
      <c r="Q1205" t="s">
        <v>2348</v>
      </c>
      <c r="R1205" s="13">
        <v>26</v>
      </c>
      <c r="S1205" s="13">
        <v>1</v>
      </c>
      <c r="T1205" s="21">
        <v>1</v>
      </c>
      <c r="V1205" t="s">
        <v>2154</v>
      </c>
      <c r="W1205" t="s">
        <v>17596</v>
      </c>
      <c r="X1205" s="20" t="str">
        <f>+IF(V1205="","-",CONCATENATE(V1205,"_",W1205))</f>
        <v>FINES_R02</v>
      </c>
      <c r="Y1205" s="59">
        <v>0.73269039392471313</v>
      </c>
      <c r="Z1205" t="s">
        <v>134</v>
      </c>
      <c r="AA1205" t="s">
        <v>2393</v>
      </c>
      <c r="AB1205" t="str">
        <f>+IF(W1205="","-",IF(W1205="UNICO","CENSO","MUESTRA"))</f>
        <v>MUESTRA</v>
      </c>
      <c r="AC1205" t="s">
        <v>2397</v>
      </c>
      <c r="AD1205" t="s">
        <v>11774</v>
      </c>
    </row>
    <row r="1206" spans="1:30" x14ac:dyDescent="0.25">
      <c r="A1206" s="5" t="str">
        <f t="shared" si="18"/>
        <v>R 2 - D 62 - 461 - 1414</v>
      </c>
      <c r="B1206" s="23" t="s">
        <v>2347</v>
      </c>
      <c r="C1206" t="s">
        <v>246</v>
      </c>
      <c r="D1206" t="s">
        <v>958</v>
      </c>
      <c r="E1206" t="s">
        <v>959</v>
      </c>
      <c r="F1206" t="s">
        <v>134</v>
      </c>
      <c r="G1206" t="s">
        <v>134</v>
      </c>
      <c r="H1206" t="s">
        <v>5744</v>
      </c>
      <c r="I1206" t="s">
        <v>20</v>
      </c>
      <c r="J1206" t="s">
        <v>2349</v>
      </c>
      <c r="K1206" t="s">
        <v>21</v>
      </c>
      <c r="M1206" t="s">
        <v>5745</v>
      </c>
      <c r="N1206" t="s">
        <v>22</v>
      </c>
      <c r="O1206" t="s">
        <v>23</v>
      </c>
      <c r="P1206" t="s">
        <v>26</v>
      </c>
      <c r="Q1206" t="s">
        <v>2348</v>
      </c>
      <c r="R1206" s="13">
        <v>13</v>
      </c>
      <c r="S1206" s="13">
        <v>1</v>
      </c>
      <c r="T1206" s="21">
        <v>1</v>
      </c>
      <c r="V1206" t="s">
        <v>2154</v>
      </c>
      <c r="W1206" t="s">
        <v>17596</v>
      </c>
      <c r="X1206" s="20" t="str">
        <f>+IF(V1206="","-",CONCATENATE(V1206,"_",W1206))</f>
        <v>FINES_R02</v>
      </c>
      <c r="Y1206" s="59">
        <v>0.73313677310943604</v>
      </c>
      <c r="Z1206" t="s">
        <v>134</v>
      </c>
      <c r="AA1206" t="s">
        <v>2393</v>
      </c>
      <c r="AB1206" t="str">
        <f>+IF(W1206="","-",IF(W1206="UNICO","CENSO","MUESTRA"))</f>
        <v>MUESTRA</v>
      </c>
      <c r="AC1206" t="s">
        <v>2397</v>
      </c>
      <c r="AD1206" t="s">
        <v>5746</v>
      </c>
    </row>
    <row r="1207" spans="1:30" x14ac:dyDescent="0.25">
      <c r="A1207" s="5" t="str">
        <f t="shared" si="18"/>
        <v>R 2 - D 62 - 462 - 1403</v>
      </c>
      <c r="B1207" s="23" t="s">
        <v>2347</v>
      </c>
      <c r="C1207" t="s">
        <v>246</v>
      </c>
      <c r="D1207" t="s">
        <v>958</v>
      </c>
      <c r="E1207" t="s">
        <v>959</v>
      </c>
      <c r="F1207" t="s">
        <v>134</v>
      </c>
      <c r="G1207" t="s">
        <v>134</v>
      </c>
      <c r="H1207" t="s">
        <v>5963</v>
      </c>
      <c r="I1207" t="s">
        <v>20</v>
      </c>
      <c r="J1207" t="s">
        <v>2349</v>
      </c>
      <c r="K1207" t="s">
        <v>21</v>
      </c>
      <c r="M1207" t="s">
        <v>5964</v>
      </c>
      <c r="N1207" t="s">
        <v>22</v>
      </c>
      <c r="O1207" t="s">
        <v>23</v>
      </c>
      <c r="P1207" t="s">
        <v>26</v>
      </c>
      <c r="Q1207" t="s">
        <v>2348</v>
      </c>
      <c r="R1207" s="13">
        <v>15</v>
      </c>
      <c r="S1207" s="13">
        <v>1</v>
      </c>
      <c r="T1207" s="21">
        <v>1</v>
      </c>
      <c r="V1207" t="s">
        <v>2154</v>
      </c>
      <c r="W1207" t="s">
        <v>17596</v>
      </c>
      <c r="X1207" s="20" t="str">
        <f>+IF(V1207="","-",CONCATENATE(V1207,"_",W1207))</f>
        <v>FINES_R02</v>
      </c>
      <c r="Y1207" s="59">
        <v>0.73387265205383301</v>
      </c>
      <c r="Z1207" t="s">
        <v>134</v>
      </c>
      <c r="AA1207" t="s">
        <v>2393</v>
      </c>
      <c r="AB1207" t="str">
        <f>+IF(W1207="","-",IF(W1207="UNICO","CENSO","MUESTRA"))</f>
        <v>MUESTRA</v>
      </c>
      <c r="AC1207" t="s">
        <v>2398</v>
      </c>
      <c r="AD1207" t="s">
        <v>5965</v>
      </c>
    </row>
    <row r="1208" spans="1:30" x14ac:dyDescent="0.25">
      <c r="A1208" s="5" t="str">
        <f t="shared" si="18"/>
        <v>R 2 - D 62 - 462 - 1407</v>
      </c>
      <c r="B1208" s="23" t="s">
        <v>2347</v>
      </c>
      <c r="C1208" t="s">
        <v>246</v>
      </c>
      <c r="D1208" t="s">
        <v>958</v>
      </c>
      <c r="E1208" t="s">
        <v>959</v>
      </c>
      <c r="F1208" t="s">
        <v>134</v>
      </c>
      <c r="G1208" t="s">
        <v>134</v>
      </c>
      <c r="H1208" t="s">
        <v>11716</v>
      </c>
      <c r="I1208" t="s">
        <v>20</v>
      </c>
      <c r="J1208" t="s">
        <v>2349</v>
      </c>
      <c r="K1208" t="s">
        <v>21</v>
      </c>
      <c r="M1208" t="s">
        <v>6803</v>
      </c>
      <c r="N1208" t="s">
        <v>22</v>
      </c>
      <c r="O1208" t="s">
        <v>23</v>
      </c>
      <c r="P1208" t="s">
        <v>26</v>
      </c>
      <c r="Q1208" t="s">
        <v>2348</v>
      </c>
      <c r="R1208" s="13">
        <v>23</v>
      </c>
      <c r="S1208" s="13">
        <v>2</v>
      </c>
      <c r="T1208" s="21">
        <v>1</v>
      </c>
      <c r="V1208" t="s">
        <v>2154</v>
      </c>
      <c r="W1208" t="s">
        <v>17596</v>
      </c>
      <c r="X1208" s="20" t="str">
        <f>+IF(V1208="","-",CONCATENATE(V1208,"_",W1208))</f>
        <v>FINES_R02</v>
      </c>
      <c r="Y1208" s="59">
        <v>0.74517190456390381</v>
      </c>
      <c r="Z1208" t="s">
        <v>134</v>
      </c>
      <c r="AA1208" t="s">
        <v>2393</v>
      </c>
      <c r="AB1208" t="str">
        <f>+IF(W1208="","-",IF(W1208="UNICO","CENSO","MUESTRA"))</f>
        <v>MUESTRA</v>
      </c>
      <c r="AC1208" t="s">
        <v>2398</v>
      </c>
      <c r="AD1208" t="s">
        <v>11717</v>
      </c>
    </row>
    <row r="1209" spans="1:30" x14ac:dyDescent="0.25">
      <c r="A1209" s="5" t="str">
        <f t="shared" si="18"/>
        <v>R 2 - D 5 - 458 - 3997</v>
      </c>
      <c r="B1209" s="23" t="s">
        <v>2347</v>
      </c>
      <c r="C1209" t="s">
        <v>246</v>
      </c>
      <c r="D1209" t="s">
        <v>243</v>
      </c>
      <c r="E1209" t="s">
        <v>245</v>
      </c>
      <c r="F1209" t="s">
        <v>134</v>
      </c>
      <c r="G1209" t="s">
        <v>134</v>
      </c>
      <c r="H1209" t="s">
        <v>5554</v>
      </c>
      <c r="I1209" t="s">
        <v>20</v>
      </c>
      <c r="J1209" t="s">
        <v>2349</v>
      </c>
      <c r="K1209" t="s">
        <v>21</v>
      </c>
      <c r="M1209" t="s">
        <v>5555</v>
      </c>
      <c r="N1209" t="s">
        <v>22</v>
      </c>
      <c r="O1209" t="s">
        <v>23</v>
      </c>
      <c r="P1209" t="s">
        <v>26</v>
      </c>
      <c r="Q1209" t="s">
        <v>2348</v>
      </c>
      <c r="R1209" s="13">
        <v>24</v>
      </c>
      <c r="S1209" s="13">
        <v>1</v>
      </c>
      <c r="T1209" s="21">
        <v>1</v>
      </c>
      <c r="V1209" t="s">
        <v>2154</v>
      </c>
      <c r="W1209" t="s">
        <v>17596</v>
      </c>
      <c r="X1209" s="20" t="str">
        <f>+IF(V1209="","-",CONCATENATE(V1209,"_",W1209))</f>
        <v>FINES_R02</v>
      </c>
      <c r="Y1209" s="59">
        <v>0.74721354246139526</v>
      </c>
      <c r="Z1209" t="s">
        <v>134</v>
      </c>
      <c r="AA1209" t="s">
        <v>2393</v>
      </c>
      <c r="AB1209" t="str">
        <f>+IF(W1209="","-",IF(W1209="UNICO","CENSO","MUESTRA"))</f>
        <v>MUESTRA</v>
      </c>
      <c r="AC1209" t="s">
        <v>2398</v>
      </c>
      <c r="AD1209" t="s">
        <v>5556</v>
      </c>
    </row>
    <row r="1210" spans="1:30" x14ac:dyDescent="0.25">
      <c r="A1210" s="5" t="str">
        <f t="shared" si="18"/>
        <v>R 2 - D 62 - 461 - 4656</v>
      </c>
      <c r="B1210" s="23" t="s">
        <v>2347</v>
      </c>
      <c r="C1210" t="s">
        <v>246</v>
      </c>
      <c r="D1210" t="s">
        <v>958</v>
      </c>
      <c r="E1210" t="s">
        <v>959</v>
      </c>
      <c r="F1210" t="s">
        <v>134</v>
      </c>
      <c r="G1210" t="s">
        <v>134</v>
      </c>
      <c r="H1210" t="s">
        <v>6016</v>
      </c>
      <c r="I1210" t="s">
        <v>20</v>
      </c>
      <c r="J1210" t="s">
        <v>2349</v>
      </c>
      <c r="K1210" t="s">
        <v>21</v>
      </c>
      <c r="M1210" t="s">
        <v>3285</v>
      </c>
      <c r="N1210" t="s">
        <v>22</v>
      </c>
      <c r="O1210" t="s">
        <v>23</v>
      </c>
      <c r="P1210" t="s">
        <v>26</v>
      </c>
      <c r="Q1210" t="s">
        <v>2348</v>
      </c>
      <c r="R1210" s="13">
        <v>13</v>
      </c>
      <c r="S1210" s="13">
        <v>1</v>
      </c>
      <c r="T1210" s="21">
        <v>1</v>
      </c>
      <c r="V1210" t="s">
        <v>2154</v>
      </c>
      <c r="W1210" t="s">
        <v>17596</v>
      </c>
      <c r="X1210" s="20" t="str">
        <f>+IF(V1210="","-",CONCATENATE(V1210,"_",W1210))</f>
        <v>FINES_R02</v>
      </c>
      <c r="Y1210" s="59">
        <v>0.75230234861373901</v>
      </c>
      <c r="Z1210" t="s">
        <v>134</v>
      </c>
      <c r="AA1210" t="s">
        <v>2393</v>
      </c>
      <c r="AB1210" t="str">
        <f>+IF(W1210="","-",IF(W1210="UNICO","CENSO","MUESTRA"))</f>
        <v>MUESTRA</v>
      </c>
      <c r="AC1210" t="s">
        <v>2398</v>
      </c>
      <c r="AD1210" t="s">
        <v>6017</v>
      </c>
    </row>
    <row r="1211" spans="1:30" x14ac:dyDescent="0.25">
      <c r="A1211" s="5" t="str">
        <f t="shared" si="18"/>
        <v>R 2 - D 62 - 461 - 4007</v>
      </c>
      <c r="B1211" s="23" t="s">
        <v>2347</v>
      </c>
      <c r="C1211" t="s">
        <v>246</v>
      </c>
      <c r="D1211" t="s">
        <v>958</v>
      </c>
      <c r="E1211" t="s">
        <v>959</v>
      </c>
      <c r="F1211" t="s">
        <v>134</v>
      </c>
      <c r="G1211" t="s">
        <v>134</v>
      </c>
      <c r="H1211" t="s">
        <v>5888</v>
      </c>
      <c r="I1211" t="s">
        <v>20</v>
      </c>
      <c r="J1211" t="s">
        <v>2349</v>
      </c>
      <c r="K1211" t="s">
        <v>21</v>
      </c>
      <c r="M1211" t="s">
        <v>5889</v>
      </c>
      <c r="N1211" t="s">
        <v>22</v>
      </c>
      <c r="O1211" t="s">
        <v>23</v>
      </c>
      <c r="P1211" t="s">
        <v>26</v>
      </c>
      <c r="Q1211" t="s">
        <v>2348</v>
      </c>
      <c r="R1211" s="13">
        <v>10</v>
      </c>
      <c r="S1211" s="13">
        <v>1</v>
      </c>
      <c r="T1211" s="21">
        <v>1</v>
      </c>
      <c r="V1211" t="s">
        <v>2154</v>
      </c>
      <c r="W1211" t="s">
        <v>17596</v>
      </c>
      <c r="X1211" s="20" t="str">
        <f>+IF(V1211="","-",CONCATENATE(V1211,"_",W1211))</f>
        <v>FINES_R02</v>
      </c>
      <c r="Y1211" s="59">
        <v>0.76142483949661255</v>
      </c>
      <c r="Z1211" t="s">
        <v>134</v>
      </c>
      <c r="AA1211" t="s">
        <v>2393</v>
      </c>
      <c r="AB1211" t="str">
        <f>+IF(W1211="","-",IF(W1211="UNICO","CENSO","MUESTRA"))</f>
        <v>MUESTRA</v>
      </c>
      <c r="AC1211" t="s">
        <v>2397</v>
      </c>
      <c r="AD1211" t="s">
        <v>5890</v>
      </c>
    </row>
    <row r="1212" spans="1:30" x14ac:dyDescent="0.25">
      <c r="A1212" s="5" t="str">
        <f t="shared" si="18"/>
        <v>R 2 - D 5 - 458 - 2790</v>
      </c>
      <c r="B1212" s="23" t="s">
        <v>2347</v>
      </c>
      <c r="C1212" t="s">
        <v>246</v>
      </c>
      <c r="D1212" t="s">
        <v>243</v>
      </c>
      <c r="E1212" t="s">
        <v>245</v>
      </c>
      <c r="F1212" t="s">
        <v>134</v>
      </c>
      <c r="G1212" t="s">
        <v>134</v>
      </c>
      <c r="H1212" t="s">
        <v>5468</v>
      </c>
      <c r="I1212" t="s">
        <v>20</v>
      </c>
      <c r="J1212" t="s">
        <v>2349</v>
      </c>
      <c r="K1212" t="s">
        <v>21</v>
      </c>
      <c r="M1212" t="s">
        <v>2189</v>
      </c>
      <c r="N1212" t="s">
        <v>22</v>
      </c>
      <c r="O1212" t="s">
        <v>23</v>
      </c>
      <c r="P1212" t="s">
        <v>26</v>
      </c>
      <c r="Q1212" t="s">
        <v>2348</v>
      </c>
      <c r="R1212" s="13">
        <v>18</v>
      </c>
      <c r="S1212" s="13">
        <v>1</v>
      </c>
      <c r="T1212" s="21">
        <v>1</v>
      </c>
      <c r="V1212" t="s">
        <v>2154</v>
      </c>
      <c r="W1212" t="s">
        <v>17596</v>
      </c>
      <c r="X1212" s="20" t="str">
        <f>+IF(V1212="","-",CONCATENATE(V1212,"_",W1212))</f>
        <v>FINES_R02</v>
      </c>
      <c r="Y1212" s="59">
        <v>0.76353108882904053</v>
      </c>
      <c r="Z1212" t="s">
        <v>134</v>
      </c>
      <c r="AA1212" t="s">
        <v>2393</v>
      </c>
      <c r="AB1212" t="str">
        <f>+IF(W1212="","-",IF(W1212="UNICO","CENSO","MUESTRA"))</f>
        <v>MUESTRA</v>
      </c>
      <c r="AC1212" t="s">
        <v>2397</v>
      </c>
      <c r="AD1212" t="s">
        <v>5469</v>
      </c>
    </row>
    <row r="1213" spans="1:30" x14ac:dyDescent="0.25">
      <c r="A1213" s="5" t="str">
        <f t="shared" si="18"/>
        <v>R 2 - D 5 - 458 - 3571</v>
      </c>
      <c r="B1213" s="23" t="s">
        <v>2347</v>
      </c>
      <c r="C1213" t="s">
        <v>246</v>
      </c>
      <c r="D1213" t="s">
        <v>243</v>
      </c>
      <c r="E1213" t="s">
        <v>245</v>
      </c>
      <c r="F1213" t="s">
        <v>134</v>
      </c>
      <c r="G1213" t="s">
        <v>134</v>
      </c>
      <c r="H1213" t="s">
        <v>5521</v>
      </c>
      <c r="I1213" t="s">
        <v>20</v>
      </c>
      <c r="J1213" t="s">
        <v>2349</v>
      </c>
      <c r="K1213" t="s">
        <v>21</v>
      </c>
      <c r="M1213" t="s">
        <v>5522</v>
      </c>
      <c r="N1213" t="s">
        <v>22</v>
      </c>
      <c r="O1213" t="s">
        <v>23</v>
      </c>
      <c r="P1213" t="s">
        <v>26</v>
      </c>
      <c r="Q1213" t="s">
        <v>2348</v>
      </c>
      <c r="R1213" s="13">
        <v>34</v>
      </c>
      <c r="S1213" s="13">
        <v>2</v>
      </c>
      <c r="T1213" s="21">
        <v>1</v>
      </c>
      <c r="V1213" t="s">
        <v>2154</v>
      </c>
      <c r="W1213" t="s">
        <v>17596</v>
      </c>
      <c r="X1213" s="20" t="str">
        <f>+IF(V1213="","-",CONCATENATE(V1213,"_",W1213))</f>
        <v>FINES_R02</v>
      </c>
      <c r="Y1213" s="59">
        <v>0.76562023162841797</v>
      </c>
      <c r="Z1213" t="s">
        <v>134</v>
      </c>
      <c r="AA1213" t="s">
        <v>2393</v>
      </c>
      <c r="AB1213" t="str">
        <f>+IF(W1213="","-",IF(W1213="UNICO","CENSO","MUESTRA"))</f>
        <v>MUESTRA</v>
      </c>
      <c r="AC1213" t="s">
        <v>2397</v>
      </c>
      <c r="AD1213" t="s">
        <v>5523</v>
      </c>
    </row>
    <row r="1214" spans="1:30" x14ac:dyDescent="0.25">
      <c r="A1214" s="5" t="str">
        <f t="shared" si="18"/>
        <v>R 2 - D 62 - 461 - 4004</v>
      </c>
      <c r="B1214" s="23" t="s">
        <v>2347</v>
      </c>
      <c r="C1214" t="s">
        <v>246</v>
      </c>
      <c r="D1214" t="s">
        <v>958</v>
      </c>
      <c r="E1214" t="s">
        <v>959</v>
      </c>
      <c r="F1214" t="s">
        <v>134</v>
      </c>
      <c r="G1214" t="s">
        <v>134</v>
      </c>
      <c r="H1214" t="s">
        <v>11739</v>
      </c>
      <c r="I1214" t="s">
        <v>20</v>
      </c>
      <c r="J1214" t="s">
        <v>2349</v>
      </c>
      <c r="K1214" t="s">
        <v>21</v>
      </c>
      <c r="M1214" t="s">
        <v>11740</v>
      </c>
      <c r="N1214" t="s">
        <v>22</v>
      </c>
      <c r="O1214" t="s">
        <v>23</v>
      </c>
      <c r="P1214" t="s">
        <v>26</v>
      </c>
      <c r="Q1214" t="s">
        <v>2348</v>
      </c>
      <c r="R1214" s="13">
        <v>21</v>
      </c>
      <c r="S1214" s="13">
        <v>1</v>
      </c>
      <c r="T1214" s="21">
        <v>1</v>
      </c>
      <c r="V1214" t="s">
        <v>2154</v>
      </c>
      <c r="W1214" t="s">
        <v>17596</v>
      </c>
      <c r="X1214" s="20" t="str">
        <f>+IF(V1214="","-",CONCATENATE(V1214,"_",W1214))</f>
        <v>FINES_R02</v>
      </c>
      <c r="Y1214" s="59">
        <v>0.76775228977203369</v>
      </c>
      <c r="Z1214" t="s">
        <v>134</v>
      </c>
      <c r="AA1214" t="s">
        <v>2393</v>
      </c>
      <c r="AB1214" t="str">
        <f>+IF(W1214="","-",IF(W1214="UNICO","CENSO","MUESTRA"))</f>
        <v>MUESTRA</v>
      </c>
      <c r="AC1214" t="s">
        <v>2398</v>
      </c>
      <c r="AD1214" t="s">
        <v>11741</v>
      </c>
    </row>
    <row r="1215" spans="1:30" x14ac:dyDescent="0.25">
      <c r="A1215" s="5" t="str">
        <f t="shared" si="18"/>
        <v>R 2 - D 5 - 458 - 4594</v>
      </c>
      <c r="B1215" s="23" t="s">
        <v>2347</v>
      </c>
      <c r="C1215" t="s">
        <v>246</v>
      </c>
      <c r="D1215" t="s">
        <v>243</v>
      </c>
      <c r="E1215" t="s">
        <v>245</v>
      </c>
      <c r="F1215" t="s">
        <v>134</v>
      </c>
      <c r="G1215" t="s">
        <v>134</v>
      </c>
      <c r="H1215" t="s">
        <v>5632</v>
      </c>
      <c r="I1215" t="s">
        <v>20</v>
      </c>
      <c r="J1215" t="s">
        <v>2349</v>
      </c>
      <c r="K1215" t="s">
        <v>21</v>
      </c>
      <c r="M1215" t="s">
        <v>5633</v>
      </c>
      <c r="N1215" t="s">
        <v>22</v>
      </c>
      <c r="O1215" t="s">
        <v>23</v>
      </c>
      <c r="P1215" t="s">
        <v>26</v>
      </c>
      <c r="Q1215" t="s">
        <v>2348</v>
      </c>
      <c r="R1215" s="13">
        <v>87</v>
      </c>
      <c r="S1215" s="13">
        <v>3</v>
      </c>
      <c r="T1215" s="21">
        <v>1</v>
      </c>
      <c r="V1215" t="s">
        <v>2154</v>
      </c>
      <c r="W1215" t="s">
        <v>17596</v>
      </c>
      <c r="X1215" s="20" t="str">
        <f>+IF(V1215="","-",CONCATENATE(V1215,"_",W1215))</f>
        <v>FINES_R02</v>
      </c>
      <c r="Y1215" s="59">
        <v>0.77404755353927612</v>
      </c>
      <c r="Z1215" t="s">
        <v>134</v>
      </c>
      <c r="AA1215" t="s">
        <v>2393</v>
      </c>
      <c r="AB1215" t="str">
        <f>+IF(W1215="","-",IF(W1215="UNICO","CENSO","MUESTRA"))</f>
        <v>MUESTRA</v>
      </c>
      <c r="AC1215" t="s">
        <v>2397</v>
      </c>
      <c r="AD1215" t="s">
        <v>5634</v>
      </c>
    </row>
    <row r="1216" spans="1:30" x14ac:dyDescent="0.25">
      <c r="A1216" s="5" t="str">
        <f t="shared" si="18"/>
        <v>R 2 - D 62 - 462 - 4675</v>
      </c>
      <c r="B1216" s="23" t="s">
        <v>2347</v>
      </c>
      <c r="C1216" t="s">
        <v>246</v>
      </c>
      <c r="D1216" t="s">
        <v>958</v>
      </c>
      <c r="E1216" t="s">
        <v>959</v>
      </c>
      <c r="F1216" t="s">
        <v>134</v>
      </c>
      <c r="G1216" t="s">
        <v>134</v>
      </c>
      <c r="H1216" t="s">
        <v>6020</v>
      </c>
      <c r="I1216" t="s">
        <v>20</v>
      </c>
      <c r="J1216" t="s">
        <v>2349</v>
      </c>
      <c r="K1216" t="s">
        <v>21</v>
      </c>
      <c r="M1216" t="s">
        <v>6021</v>
      </c>
      <c r="N1216" t="s">
        <v>22</v>
      </c>
      <c r="O1216" t="s">
        <v>23</v>
      </c>
      <c r="P1216" t="s">
        <v>26</v>
      </c>
      <c r="Q1216" t="s">
        <v>2348</v>
      </c>
      <c r="R1216" s="13">
        <v>22</v>
      </c>
      <c r="S1216" s="13">
        <v>1</v>
      </c>
      <c r="T1216" s="21">
        <v>1</v>
      </c>
      <c r="V1216" t="s">
        <v>2154</v>
      </c>
      <c r="W1216" t="s">
        <v>17596</v>
      </c>
      <c r="X1216" s="20" t="str">
        <f>+IF(V1216="","-",CONCATENATE(V1216,"_",W1216))</f>
        <v>FINES_R02</v>
      </c>
      <c r="Y1216" s="59">
        <v>0.77972912788391113</v>
      </c>
      <c r="Z1216" t="s">
        <v>134</v>
      </c>
      <c r="AA1216" t="s">
        <v>2393</v>
      </c>
      <c r="AB1216" t="str">
        <f>+IF(W1216="","-",IF(W1216="UNICO","CENSO","MUESTRA"))</f>
        <v>MUESTRA</v>
      </c>
      <c r="AC1216" t="s">
        <v>2398</v>
      </c>
      <c r="AD1216" t="s">
        <v>6022</v>
      </c>
    </row>
    <row r="1217" spans="1:30" x14ac:dyDescent="0.25">
      <c r="A1217" s="5" t="str">
        <f t="shared" si="18"/>
        <v>R 2 - D 5 - 458 - 3284</v>
      </c>
      <c r="B1217" s="23" t="s">
        <v>2347</v>
      </c>
      <c r="C1217" t="s">
        <v>246</v>
      </c>
      <c r="D1217" t="s">
        <v>243</v>
      </c>
      <c r="E1217" t="s">
        <v>245</v>
      </c>
      <c r="F1217" t="s">
        <v>134</v>
      </c>
      <c r="G1217" t="s">
        <v>134</v>
      </c>
      <c r="H1217" t="s">
        <v>5487</v>
      </c>
      <c r="I1217" t="s">
        <v>20</v>
      </c>
      <c r="J1217" t="s">
        <v>2349</v>
      </c>
      <c r="K1217" t="s">
        <v>21</v>
      </c>
      <c r="M1217" t="s">
        <v>5488</v>
      </c>
      <c r="N1217" t="s">
        <v>22</v>
      </c>
      <c r="O1217" t="s">
        <v>23</v>
      </c>
      <c r="P1217" t="s">
        <v>26</v>
      </c>
      <c r="Q1217" t="s">
        <v>2348</v>
      </c>
      <c r="R1217" s="13">
        <v>19</v>
      </c>
      <c r="S1217" s="13">
        <v>1</v>
      </c>
      <c r="T1217" s="21">
        <v>1</v>
      </c>
      <c r="V1217" t="s">
        <v>2154</v>
      </c>
      <c r="W1217" t="s">
        <v>17596</v>
      </c>
      <c r="X1217" s="20" t="str">
        <f>+IF(V1217="","-",CONCATENATE(V1217,"_",W1217))</f>
        <v>FINES_R02</v>
      </c>
      <c r="Y1217" s="59">
        <v>0.78001505136489868</v>
      </c>
      <c r="Z1217" t="s">
        <v>134</v>
      </c>
      <c r="AA1217" t="s">
        <v>2393</v>
      </c>
      <c r="AB1217" t="str">
        <f>+IF(W1217="","-",IF(W1217="UNICO","CENSO","MUESTRA"))</f>
        <v>MUESTRA</v>
      </c>
      <c r="AC1217" t="s">
        <v>2397</v>
      </c>
      <c r="AD1217" t="s">
        <v>5489</v>
      </c>
    </row>
    <row r="1218" spans="1:30" x14ac:dyDescent="0.25">
      <c r="A1218" s="5" t="str">
        <f t="shared" si="18"/>
        <v>R 2 - D 5 - 458 - 0516</v>
      </c>
      <c r="B1218" s="23" t="s">
        <v>2347</v>
      </c>
      <c r="C1218" t="s">
        <v>246</v>
      </c>
      <c r="D1218" t="s">
        <v>243</v>
      </c>
      <c r="E1218" t="s">
        <v>245</v>
      </c>
      <c r="F1218" t="s">
        <v>134</v>
      </c>
      <c r="G1218" t="s">
        <v>134</v>
      </c>
      <c r="H1218" t="s">
        <v>5536</v>
      </c>
      <c r="I1218" t="s">
        <v>20</v>
      </c>
      <c r="J1218" t="s">
        <v>2349</v>
      </c>
      <c r="K1218" t="s">
        <v>21</v>
      </c>
      <c r="M1218" t="s">
        <v>5537</v>
      </c>
      <c r="N1218" t="s">
        <v>22</v>
      </c>
      <c r="O1218" t="s">
        <v>23</v>
      </c>
      <c r="P1218" t="s">
        <v>26</v>
      </c>
      <c r="Q1218" t="s">
        <v>2348</v>
      </c>
      <c r="R1218" s="13">
        <v>34</v>
      </c>
      <c r="S1218" s="13">
        <v>2</v>
      </c>
      <c r="T1218" s="21">
        <v>1</v>
      </c>
      <c r="V1218" t="s">
        <v>2154</v>
      </c>
      <c r="W1218" t="s">
        <v>17596</v>
      </c>
      <c r="X1218" s="20" t="str">
        <f>+IF(V1218="","-",CONCATENATE(V1218,"_",W1218))</f>
        <v>FINES_R02</v>
      </c>
      <c r="Y1218" s="59">
        <v>0.7828439474105835</v>
      </c>
      <c r="Z1218" t="s">
        <v>134</v>
      </c>
      <c r="AA1218" t="s">
        <v>2393</v>
      </c>
      <c r="AB1218" t="str">
        <f>+IF(W1218="","-",IF(W1218="UNICO","CENSO","MUESTRA"))</f>
        <v>MUESTRA</v>
      </c>
      <c r="AC1218" t="s">
        <v>2397</v>
      </c>
      <c r="AD1218" t="s">
        <v>5538</v>
      </c>
    </row>
    <row r="1219" spans="1:30" x14ac:dyDescent="0.25">
      <c r="A1219" s="5" t="str">
        <f t="shared" ref="A1219:A1282" si="19">+H1219</f>
        <v>R 2 - D 62 - 462 - 2596</v>
      </c>
      <c r="B1219" s="23" t="s">
        <v>2347</v>
      </c>
      <c r="C1219" t="s">
        <v>246</v>
      </c>
      <c r="D1219" t="s">
        <v>958</v>
      </c>
      <c r="E1219" t="s">
        <v>959</v>
      </c>
      <c r="F1219" t="s">
        <v>134</v>
      </c>
      <c r="G1219" t="s">
        <v>134</v>
      </c>
      <c r="H1219" t="s">
        <v>5754</v>
      </c>
      <c r="I1219" t="s">
        <v>20</v>
      </c>
      <c r="J1219" t="s">
        <v>2349</v>
      </c>
      <c r="K1219" t="s">
        <v>21</v>
      </c>
      <c r="M1219" t="s">
        <v>5755</v>
      </c>
      <c r="N1219" t="s">
        <v>22</v>
      </c>
      <c r="O1219" t="s">
        <v>23</v>
      </c>
      <c r="P1219" t="s">
        <v>26</v>
      </c>
      <c r="Q1219" t="s">
        <v>2348</v>
      </c>
      <c r="R1219" s="13">
        <v>62</v>
      </c>
      <c r="S1219" s="13">
        <v>5</v>
      </c>
      <c r="T1219" s="21">
        <v>1</v>
      </c>
      <c r="V1219" t="s">
        <v>2154</v>
      </c>
      <c r="W1219" t="s">
        <v>17596</v>
      </c>
      <c r="X1219" s="20" t="str">
        <f>+IF(V1219="","-",CONCATENATE(V1219,"_",W1219))</f>
        <v>FINES_R02</v>
      </c>
      <c r="Y1219" s="59">
        <v>0.78439784049987793</v>
      </c>
      <c r="Z1219" t="s">
        <v>134</v>
      </c>
      <c r="AA1219" t="s">
        <v>2393</v>
      </c>
      <c r="AB1219" t="str">
        <f>+IF(W1219="","-",IF(W1219="UNICO","CENSO","MUESTRA"))</f>
        <v>MUESTRA</v>
      </c>
      <c r="AC1219" t="s">
        <v>2398</v>
      </c>
      <c r="AD1219" t="s">
        <v>5756</v>
      </c>
    </row>
    <row r="1220" spans="1:30" x14ac:dyDescent="0.25">
      <c r="A1220" s="5" t="str">
        <f t="shared" si="19"/>
        <v>R 2 - D 62 - 462 - 3565</v>
      </c>
      <c r="B1220" s="23" t="s">
        <v>2347</v>
      </c>
      <c r="C1220" t="s">
        <v>246</v>
      </c>
      <c r="D1220" t="s">
        <v>958</v>
      </c>
      <c r="E1220" t="s">
        <v>959</v>
      </c>
      <c r="F1220" t="s">
        <v>134</v>
      </c>
      <c r="G1220" t="s">
        <v>134</v>
      </c>
      <c r="H1220" t="s">
        <v>5838</v>
      </c>
      <c r="I1220" t="s">
        <v>20</v>
      </c>
      <c r="J1220" t="s">
        <v>2349</v>
      </c>
      <c r="K1220" t="s">
        <v>21</v>
      </c>
      <c r="M1220" t="s">
        <v>2176</v>
      </c>
      <c r="N1220" t="s">
        <v>22</v>
      </c>
      <c r="O1220" t="s">
        <v>23</v>
      </c>
      <c r="P1220" t="s">
        <v>26</v>
      </c>
      <c r="Q1220" t="s">
        <v>2348</v>
      </c>
      <c r="R1220" s="13">
        <v>20</v>
      </c>
      <c r="S1220" s="13">
        <v>1</v>
      </c>
      <c r="T1220" s="21">
        <v>1</v>
      </c>
      <c r="V1220" t="s">
        <v>2154</v>
      </c>
      <c r="W1220" t="s">
        <v>17596</v>
      </c>
      <c r="X1220" s="20" t="str">
        <f>+IF(V1220="","-",CONCATENATE(V1220,"_",W1220))</f>
        <v>FINES_R02</v>
      </c>
      <c r="Y1220" s="59">
        <v>0.79232370853424072</v>
      </c>
      <c r="Z1220" t="s">
        <v>134</v>
      </c>
      <c r="AA1220" t="s">
        <v>2393</v>
      </c>
      <c r="AB1220" t="str">
        <f>+IF(W1220="","-",IF(W1220="UNICO","CENSO","MUESTRA"))</f>
        <v>MUESTRA</v>
      </c>
      <c r="AC1220" t="s">
        <v>2397</v>
      </c>
      <c r="AD1220" t="s">
        <v>5839</v>
      </c>
    </row>
    <row r="1221" spans="1:30" x14ac:dyDescent="0.25">
      <c r="A1221" s="5" t="str">
        <f t="shared" si="19"/>
        <v>R 2 - D 62 - 462 - 4549</v>
      </c>
      <c r="B1221" s="23" t="s">
        <v>2347</v>
      </c>
      <c r="C1221" t="s">
        <v>246</v>
      </c>
      <c r="D1221" t="s">
        <v>958</v>
      </c>
      <c r="E1221" t="s">
        <v>959</v>
      </c>
      <c r="F1221" t="s">
        <v>134</v>
      </c>
      <c r="G1221" t="s">
        <v>134</v>
      </c>
      <c r="H1221" t="s">
        <v>11744</v>
      </c>
      <c r="I1221" t="s">
        <v>20</v>
      </c>
      <c r="J1221" t="s">
        <v>2349</v>
      </c>
      <c r="K1221" t="s">
        <v>21</v>
      </c>
      <c r="M1221" t="s">
        <v>11745</v>
      </c>
      <c r="N1221" t="s">
        <v>22</v>
      </c>
      <c r="O1221" t="s">
        <v>23</v>
      </c>
      <c r="P1221" t="s">
        <v>26</v>
      </c>
      <c r="Q1221" t="s">
        <v>2348</v>
      </c>
      <c r="R1221" s="13">
        <v>21</v>
      </c>
      <c r="S1221" s="13">
        <v>1</v>
      </c>
      <c r="T1221" s="21">
        <v>1</v>
      </c>
      <c r="V1221" t="s">
        <v>2154</v>
      </c>
      <c r="W1221" t="s">
        <v>17596</v>
      </c>
      <c r="X1221" s="20" t="str">
        <f>+IF(V1221="","-",CONCATENATE(V1221,"_",W1221))</f>
        <v>FINES_R02</v>
      </c>
      <c r="Y1221" s="59">
        <v>0.79232370853424072</v>
      </c>
      <c r="Z1221" t="s">
        <v>134</v>
      </c>
      <c r="AA1221" t="s">
        <v>2393</v>
      </c>
      <c r="AB1221" t="str">
        <f>+IF(W1221="","-",IF(W1221="UNICO","CENSO","MUESTRA"))</f>
        <v>MUESTRA</v>
      </c>
      <c r="AC1221" t="s">
        <v>2398</v>
      </c>
      <c r="AD1221" t="s">
        <v>11746</v>
      </c>
    </row>
    <row r="1222" spans="1:30" x14ac:dyDescent="0.25">
      <c r="A1222" s="5" t="str">
        <f t="shared" si="19"/>
        <v>R 2 - D 62 - 461 - 1438</v>
      </c>
      <c r="B1222" s="23" t="s">
        <v>2347</v>
      </c>
      <c r="C1222" t="s">
        <v>246</v>
      </c>
      <c r="D1222" t="s">
        <v>958</v>
      </c>
      <c r="E1222" t="s">
        <v>959</v>
      </c>
      <c r="F1222" t="s">
        <v>134</v>
      </c>
      <c r="G1222" t="s">
        <v>134</v>
      </c>
      <c r="H1222" t="s">
        <v>11749</v>
      </c>
      <c r="I1222" t="s">
        <v>20</v>
      </c>
      <c r="J1222" t="s">
        <v>2349</v>
      </c>
      <c r="K1222" t="s">
        <v>21</v>
      </c>
      <c r="M1222" t="s">
        <v>11750</v>
      </c>
      <c r="N1222" t="s">
        <v>22</v>
      </c>
      <c r="O1222" t="s">
        <v>23</v>
      </c>
      <c r="P1222" t="s">
        <v>26</v>
      </c>
      <c r="Q1222" t="s">
        <v>2348</v>
      </c>
      <c r="R1222" s="13">
        <v>30</v>
      </c>
      <c r="S1222" s="13">
        <v>1</v>
      </c>
      <c r="T1222" s="21">
        <v>1</v>
      </c>
      <c r="V1222" t="s">
        <v>2154</v>
      </c>
      <c r="W1222" t="s">
        <v>17596</v>
      </c>
      <c r="X1222" s="20" t="str">
        <f>+IF(V1222="","-",CONCATENATE(V1222,"_",W1222))</f>
        <v>FINES_R02</v>
      </c>
      <c r="Y1222" s="59">
        <v>0.79561233520507813</v>
      </c>
      <c r="Z1222" t="s">
        <v>134</v>
      </c>
      <c r="AA1222" t="s">
        <v>2393</v>
      </c>
      <c r="AB1222" t="str">
        <f>+IF(W1222="","-",IF(W1222="UNICO","CENSO","MUESTRA"))</f>
        <v>MUESTRA</v>
      </c>
      <c r="AC1222" t="s">
        <v>2398</v>
      </c>
      <c r="AD1222" t="s">
        <v>11751</v>
      </c>
    </row>
    <row r="1223" spans="1:30" x14ac:dyDescent="0.25">
      <c r="A1223" s="5" t="str">
        <f t="shared" si="19"/>
        <v>R 2 - D 62 - 462 - 2138</v>
      </c>
      <c r="B1223" s="23" t="s">
        <v>2347</v>
      </c>
      <c r="C1223" t="s">
        <v>246</v>
      </c>
      <c r="D1223" t="s">
        <v>958</v>
      </c>
      <c r="E1223" t="s">
        <v>959</v>
      </c>
      <c r="F1223" t="s">
        <v>134</v>
      </c>
      <c r="G1223" t="s">
        <v>134</v>
      </c>
      <c r="H1223" t="s">
        <v>11785</v>
      </c>
      <c r="I1223" t="s">
        <v>20</v>
      </c>
      <c r="J1223" t="s">
        <v>2349</v>
      </c>
      <c r="K1223" t="s">
        <v>21</v>
      </c>
      <c r="M1223" t="s">
        <v>11786</v>
      </c>
      <c r="N1223" t="s">
        <v>22</v>
      </c>
      <c r="O1223" t="s">
        <v>23</v>
      </c>
      <c r="P1223" t="s">
        <v>26</v>
      </c>
      <c r="Q1223" t="s">
        <v>2348</v>
      </c>
      <c r="R1223" s="13">
        <v>8</v>
      </c>
      <c r="S1223" s="13">
        <v>1</v>
      </c>
      <c r="T1223" s="21">
        <v>1</v>
      </c>
      <c r="V1223" t="s">
        <v>2154</v>
      </c>
      <c r="W1223" t="s">
        <v>17596</v>
      </c>
      <c r="X1223" s="20" t="str">
        <f>+IF(V1223="","-",CONCATENATE(V1223,"_",W1223))</f>
        <v>FINES_R02</v>
      </c>
      <c r="Y1223" s="59">
        <v>0.80097705125808716</v>
      </c>
      <c r="Z1223" t="s">
        <v>134</v>
      </c>
      <c r="AA1223" t="s">
        <v>2393</v>
      </c>
      <c r="AB1223" t="str">
        <f>+IF(W1223="","-",IF(W1223="UNICO","CENSO","MUESTRA"))</f>
        <v>MUESTRA</v>
      </c>
      <c r="AC1223" t="s">
        <v>2397</v>
      </c>
      <c r="AD1223" t="s">
        <v>11787</v>
      </c>
    </row>
    <row r="1224" spans="1:30" x14ac:dyDescent="0.25">
      <c r="A1224" s="5" t="str">
        <f t="shared" si="19"/>
        <v>R 2 - D 62 - 461 - 2521</v>
      </c>
      <c r="B1224" s="23" t="s">
        <v>2347</v>
      </c>
      <c r="C1224" t="s">
        <v>246</v>
      </c>
      <c r="D1224" t="s">
        <v>958</v>
      </c>
      <c r="E1224" t="s">
        <v>959</v>
      </c>
      <c r="F1224" t="s">
        <v>134</v>
      </c>
      <c r="G1224" t="s">
        <v>134</v>
      </c>
      <c r="H1224" t="s">
        <v>5708</v>
      </c>
      <c r="I1224" t="s">
        <v>20</v>
      </c>
      <c r="J1224" t="s">
        <v>2349</v>
      </c>
      <c r="K1224" t="s">
        <v>21</v>
      </c>
      <c r="M1224" t="s">
        <v>5709</v>
      </c>
      <c r="N1224" t="s">
        <v>22</v>
      </c>
      <c r="O1224" t="s">
        <v>23</v>
      </c>
      <c r="P1224" t="s">
        <v>26</v>
      </c>
      <c r="Q1224" t="s">
        <v>2348</v>
      </c>
      <c r="R1224" s="13">
        <v>29</v>
      </c>
      <c r="S1224" s="13">
        <v>2</v>
      </c>
      <c r="T1224" s="21">
        <v>1</v>
      </c>
      <c r="V1224" t="s">
        <v>2154</v>
      </c>
      <c r="W1224" t="s">
        <v>17596</v>
      </c>
      <c r="X1224" s="20" t="str">
        <f>+IF(V1224="","-",CONCATENATE(V1224,"_",W1224))</f>
        <v>FINES_R02</v>
      </c>
      <c r="Y1224" s="59">
        <v>0.81110310554504395</v>
      </c>
      <c r="Z1224" t="s">
        <v>134</v>
      </c>
      <c r="AA1224" t="s">
        <v>2393</v>
      </c>
      <c r="AB1224" t="str">
        <f>+IF(W1224="","-",IF(W1224="UNICO","CENSO","MUESTRA"))</f>
        <v>MUESTRA</v>
      </c>
      <c r="AC1224" t="s">
        <v>2397</v>
      </c>
      <c r="AD1224" t="s">
        <v>5710</v>
      </c>
    </row>
    <row r="1225" spans="1:30" x14ac:dyDescent="0.25">
      <c r="A1225" s="5" t="str">
        <f t="shared" si="19"/>
        <v>R 2 - D 5 - 458 - 3996</v>
      </c>
      <c r="B1225" s="23" t="s">
        <v>2347</v>
      </c>
      <c r="C1225" t="s">
        <v>246</v>
      </c>
      <c r="D1225" t="s">
        <v>243</v>
      </c>
      <c r="E1225" t="s">
        <v>245</v>
      </c>
      <c r="F1225" t="s">
        <v>134</v>
      </c>
      <c r="G1225" t="s">
        <v>134</v>
      </c>
      <c r="H1225" t="s">
        <v>5558</v>
      </c>
      <c r="I1225" t="s">
        <v>20</v>
      </c>
      <c r="J1225" t="s">
        <v>2349</v>
      </c>
      <c r="K1225" t="s">
        <v>21</v>
      </c>
      <c r="M1225" t="s">
        <v>5559</v>
      </c>
      <c r="N1225" t="s">
        <v>22</v>
      </c>
      <c r="O1225" t="s">
        <v>23</v>
      </c>
      <c r="P1225" t="s">
        <v>26</v>
      </c>
      <c r="Q1225" t="s">
        <v>2348</v>
      </c>
      <c r="R1225" s="13">
        <v>22</v>
      </c>
      <c r="S1225" s="13">
        <v>1</v>
      </c>
      <c r="T1225" s="21">
        <v>1</v>
      </c>
      <c r="V1225" t="s">
        <v>2154</v>
      </c>
      <c r="W1225" t="s">
        <v>17596</v>
      </c>
      <c r="X1225" s="20" t="str">
        <f>+IF(V1225="","-",CONCATENATE(V1225,"_",W1225))</f>
        <v>FINES_R02</v>
      </c>
      <c r="Y1225" s="59">
        <v>0.81880754232406616</v>
      </c>
      <c r="Z1225" t="s">
        <v>134</v>
      </c>
      <c r="AA1225" t="s">
        <v>2393</v>
      </c>
      <c r="AB1225" t="str">
        <f>+IF(W1225="","-",IF(W1225="UNICO","CENSO","MUESTRA"))</f>
        <v>MUESTRA</v>
      </c>
      <c r="AC1225" t="s">
        <v>2398</v>
      </c>
      <c r="AD1225" t="s">
        <v>5560</v>
      </c>
    </row>
    <row r="1226" spans="1:30" x14ac:dyDescent="0.25">
      <c r="A1226" s="5" t="str">
        <f t="shared" si="19"/>
        <v>R 2 - D 62 - 461 - 1370</v>
      </c>
      <c r="B1226" s="23" t="s">
        <v>2347</v>
      </c>
      <c r="C1226" t="s">
        <v>246</v>
      </c>
      <c r="D1226" t="s">
        <v>958</v>
      </c>
      <c r="E1226" t="s">
        <v>959</v>
      </c>
      <c r="F1226" t="s">
        <v>134</v>
      </c>
      <c r="G1226" t="s">
        <v>134</v>
      </c>
      <c r="H1226" t="s">
        <v>5988</v>
      </c>
      <c r="I1226" t="s">
        <v>20</v>
      </c>
      <c r="J1226" t="s">
        <v>2349</v>
      </c>
      <c r="K1226" t="s">
        <v>21</v>
      </c>
      <c r="M1226" t="s">
        <v>5989</v>
      </c>
      <c r="N1226" t="s">
        <v>22</v>
      </c>
      <c r="O1226" t="s">
        <v>23</v>
      </c>
      <c r="P1226" t="s">
        <v>26</v>
      </c>
      <c r="Q1226" t="s">
        <v>2348</v>
      </c>
      <c r="R1226" s="13">
        <v>21</v>
      </c>
      <c r="S1226" s="13">
        <v>1</v>
      </c>
      <c r="T1226" s="21">
        <v>1</v>
      </c>
      <c r="V1226" t="s">
        <v>2154</v>
      </c>
      <c r="W1226" t="s">
        <v>17596</v>
      </c>
      <c r="X1226" s="20" t="str">
        <f>+IF(V1226="","-",CONCATENATE(V1226,"_",W1226))</f>
        <v>FINES_R02</v>
      </c>
      <c r="Y1226" s="59">
        <v>0.82422065734863281</v>
      </c>
      <c r="Z1226" t="s">
        <v>134</v>
      </c>
      <c r="AA1226" t="s">
        <v>2393</v>
      </c>
      <c r="AB1226" t="str">
        <f>+IF(W1226="","-",IF(W1226="UNICO","CENSO","MUESTRA"))</f>
        <v>MUESTRA</v>
      </c>
      <c r="AC1226" t="s">
        <v>2397</v>
      </c>
      <c r="AD1226" t="s">
        <v>5990</v>
      </c>
    </row>
    <row r="1227" spans="1:30" x14ac:dyDescent="0.25">
      <c r="A1227" s="5" t="str">
        <f t="shared" si="19"/>
        <v>R 2 - D 111 - 454 - 1977</v>
      </c>
      <c r="B1227" s="23" t="s">
        <v>2347</v>
      </c>
      <c r="C1227" t="s">
        <v>246</v>
      </c>
      <c r="D1227" t="s">
        <v>575</v>
      </c>
      <c r="E1227" t="s">
        <v>1794</v>
      </c>
      <c r="F1227" t="s">
        <v>134</v>
      </c>
      <c r="G1227" t="s">
        <v>134</v>
      </c>
      <c r="H1227" t="s">
        <v>5339</v>
      </c>
      <c r="I1227" t="s">
        <v>20</v>
      </c>
      <c r="J1227" t="s">
        <v>2349</v>
      </c>
      <c r="K1227" t="s">
        <v>21</v>
      </c>
      <c r="M1227" t="s">
        <v>5340</v>
      </c>
      <c r="N1227" t="s">
        <v>22</v>
      </c>
      <c r="O1227" t="s">
        <v>23</v>
      </c>
      <c r="P1227" t="s">
        <v>26</v>
      </c>
      <c r="Q1227" t="s">
        <v>2348</v>
      </c>
      <c r="R1227" s="13">
        <v>21</v>
      </c>
      <c r="S1227" s="13">
        <v>1</v>
      </c>
      <c r="T1227" s="21">
        <v>1</v>
      </c>
      <c r="V1227" t="s">
        <v>2154</v>
      </c>
      <c r="W1227" t="s">
        <v>17596</v>
      </c>
      <c r="X1227" s="20" t="str">
        <f>+IF(V1227="","-",CONCATENATE(V1227,"_",W1227))</f>
        <v>FINES_R02</v>
      </c>
      <c r="Y1227" s="59">
        <v>0.83389067649841309</v>
      </c>
      <c r="Z1227" t="s">
        <v>134</v>
      </c>
      <c r="AA1227" t="s">
        <v>2393</v>
      </c>
      <c r="AB1227" t="str">
        <f>+IF(W1227="","-",IF(W1227="UNICO","CENSO","MUESTRA"))</f>
        <v>MUESTRA</v>
      </c>
      <c r="AC1227" t="s">
        <v>2398</v>
      </c>
      <c r="AD1227" t="s">
        <v>5341</v>
      </c>
    </row>
    <row r="1228" spans="1:30" x14ac:dyDescent="0.25">
      <c r="A1228" s="5" t="str">
        <f t="shared" si="19"/>
        <v>R 2 - D 111 - 452 - 2163</v>
      </c>
      <c r="B1228" s="23" t="s">
        <v>2347</v>
      </c>
      <c r="C1228" t="s">
        <v>246</v>
      </c>
      <c r="D1228" t="s">
        <v>575</v>
      </c>
      <c r="E1228" t="s">
        <v>1794</v>
      </c>
      <c r="F1228" t="s">
        <v>134</v>
      </c>
      <c r="G1228" t="s">
        <v>134</v>
      </c>
      <c r="H1228" t="s">
        <v>5295</v>
      </c>
      <c r="I1228" t="s">
        <v>20</v>
      </c>
      <c r="J1228" t="s">
        <v>2349</v>
      </c>
      <c r="K1228" t="s">
        <v>21</v>
      </c>
      <c r="M1228" t="s">
        <v>5296</v>
      </c>
      <c r="N1228" t="s">
        <v>22</v>
      </c>
      <c r="O1228" t="s">
        <v>23</v>
      </c>
      <c r="P1228" t="s">
        <v>26</v>
      </c>
      <c r="Q1228" t="s">
        <v>2348</v>
      </c>
      <c r="R1228" s="13">
        <v>57</v>
      </c>
      <c r="S1228" s="13">
        <v>3</v>
      </c>
      <c r="T1228" s="21">
        <v>1</v>
      </c>
      <c r="V1228" t="s">
        <v>2154</v>
      </c>
      <c r="W1228" t="s">
        <v>17596</v>
      </c>
      <c r="X1228" s="20" t="str">
        <f>+IF(V1228="","-",CONCATENATE(V1228,"_",W1228))</f>
        <v>FINES_R02</v>
      </c>
      <c r="Y1228" s="59">
        <v>0.83815884590148926</v>
      </c>
      <c r="Z1228" t="s">
        <v>134</v>
      </c>
      <c r="AA1228" t="s">
        <v>2393</v>
      </c>
      <c r="AB1228" t="str">
        <f>+IF(W1228="","-",IF(W1228="UNICO","CENSO","MUESTRA"))</f>
        <v>MUESTRA</v>
      </c>
      <c r="AC1228" t="s">
        <v>2397</v>
      </c>
      <c r="AD1228" t="s">
        <v>5297</v>
      </c>
    </row>
    <row r="1229" spans="1:30" x14ac:dyDescent="0.25">
      <c r="A1229" s="5" t="str">
        <f t="shared" si="19"/>
        <v>R 2 - D 62 - 455 - 1347</v>
      </c>
      <c r="B1229" s="23" t="s">
        <v>2347</v>
      </c>
      <c r="C1229" t="s">
        <v>246</v>
      </c>
      <c r="D1229" t="s">
        <v>958</v>
      </c>
      <c r="E1229" t="s">
        <v>959</v>
      </c>
      <c r="F1229" t="s">
        <v>134</v>
      </c>
      <c r="G1229" t="s">
        <v>134</v>
      </c>
      <c r="H1229" t="s">
        <v>5726</v>
      </c>
      <c r="I1229" t="s">
        <v>20</v>
      </c>
      <c r="J1229" t="s">
        <v>2349</v>
      </c>
      <c r="K1229" t="s">
        <v>21</v>
      </c>
      <c r="M1229" t="s">
        <v>5727</v>
      </c>
      <c r="N1229" t="s">
        <v>22</v>
      </c>
      <c r="O1229" t="s">
        <v>23</v>
      </c>
      <c r="P1229" t="s">
        <v>26</v>
      </c>
      <c r="Q1229" t="s">
        <v>2348</v>
      </c>
      <c r="R1229" s="13">
        <v>158</v>
      </c>
      <c r="S1229" s="13">
        <v>10</v>
      </c>
      <c r="T1229" s="21">
        <v>1</v>
      </c>
      <c r="V1229" t="s">
        <v>2154</v>
      </c>
      <c r="W1229" t="s">
        <v>17596</v>
      </c>
      <c r="X1229" s="20" t="str">
        <f>+IF(V1229="","-",CONCATENATE(V1229,"_",W1229))</f>
        <v>FINES_R02</v>
      </c>
      <c r="Y1229" s="59">
        <v>0.84765279293060303</v>
      </c>
      <c r="Z1229" t="s">
        <v>134</v>
      </c>
      <c r="AA1229" t="s">
        <v>2393</v>
      </c>
      <c r="AB1229" t="str">
        <f>+IF(W1229="","-",IF(W1229="UNICO","CENSO","MUESTRA"))</f>
        <v>MUESTRA</v>
      </c>
      <c r="AC1229" t="s">
        <v>2397</v>
      </c>
      <c r="AD1229" t="s">
        <v>5728</v>
      </c>
    </row>
    <row r="1230" spans="1:30" x14ac:dyDescent="0.25">
      <c r="A1230" s="5" t="str">
        <f t="shared" si="19"/>
        <v>R 2 - D 5 - 451 - 3128</v>
      </c>
      <c r="B1230" s="23" t="s">
        <v>2347</v>
      </c>
      <c r="C1230" t="s">
        <v>246</v>
      </c>
      <c r="D1230" t="s">
        <v>243</v>
      </c>
      <c r="E1230" t="s">
        <v>245</v>
      </c>
      <c r="F1230" t="s">
        <v>134</v>
      </c>
      <c r="G1230" t="s">
        <v>134</v>
      </c>
      <c r="H1230" t="s">
        <v>5439</v>
      </c>
      <c r="I1230" t="s">
        <v>20</v>
      </c>
      <c r="J1230" t="s">
        <v>2349</v>
      </c>
      <c r="K1230" t="s">
        <v>21</v>
      </c>
      <c r="M1230" t="s">
        <v>5440</v>
      </c>
      <c r="N1230" t="s">
        <v>22</v>
      </c>
      <c r="O1230" t="s">
        <v>23</v>
      </c>
      <c r="P1230" t="s">
        <v>26</v>
      </c>
      <c r="Q1230" t="s">
        <v>2348</v>
      </c>
      <c r="R1230" s="13">
        <v>15</v>
      </c>
      <c r="S1230" s="13">
        <v>1</v>
      </c>
      <c r="T1230" s="21">
        <v>1</v>
      </c>
      <c r="V1230" t="s">
        <v>2154</v>
      </c>
      <c r="W1230" t="s">
        <v>17596</v>
      </c>
      <c r="X1230" s="20" t="str">
        <f>+IF(V1230="","-",CONCATENATE(V1230,"_",W1230))</f>
        <v>FINES_R02</v>
      </c>
      <c r="Y1230" s="59">
        <v>0.87721520662307739</v>
      </c>
      <c r="Z1230" t="s">
        <v>134</v>
      </c>
      <c r="AA1230" t="s">
        <v>2393</v>
      </c>
      <c r="AB1230" t="str">
        <f>+IF(W1230="","-",IF(W1230="UNICO","CENSO","MUESTRA"))</f>
        <v>MUESTRA</v>
      </c>
      <c r="AC1230" t="s">
        <v>2398</v>
      </c>
      <c r="AD1230" t="s">
        <v>5441</v>
      </c>
    </row>
    <row r="1231" spans="1:30" x14ac:dyDescent="0.25">
      <c r="A1231" s="5" t="str">
        <f t="shared" si="19"/>
        <v>R 2 - D 111 - 454 - 3853</v>
      </c>
      <c r="B1231" s="23" t="s">
        <v>2347</v>
      </c>
      <c r="C1231" t="s">
        <v>246</v>
      </c>
      <c r="D1231" t="s">
        <v>575</v>
      </c>
      <c r="E1231" t="s">
        <v>1794</v>
      </c>
      <c r="F1231" t="s">
        <v>134</v>
      </c>
      <c r="G1231" t="s">
        <v>134</v>
      </c>
      <c r="H1231" t="s">
        <v>11660</v>
      </c>
      <c r="I1231" t="s">
        <v>20</v>
      </c>
      <c r="J1231" t="s">
        <v>2349</v>
      </c>
      <c r="K1231" t="s">
        <v>21</v>
      </c>
      <c r="M1231" t="s">
        <v>11661</v>
      </c>
      <c r="N1231" t="s">
        <v>22</v>
      </c>
      <c r="O1231" t="s">
        <v>23</v>
      </c>
      <c r="P1231" t="s">
        <v>26</v>
      </c>
      <c r="Q1231" t="s">
        <v>2348</v>
      </c>
      <c r="R1231" s="13">
        <v>47</v>
      </c>
      <c r="S1231" s="13">
        <v>2</v>
      </c>
      <c r="T1231" s="21">
        <v>1</v>
      </c>
      <c r="V1231" t="s">
        <v>2154</v>
      </c>
      <c r="W1231" t="s">
        <v>17596</v>
      </c>
      <c r="X1231" s="20" t="str">
        <f>+IF(V1231="","-",CONCATENATE(V1231,"_",W1231))</f>
        <v>FINES_R02</v>
      </c>
      <c r="Y1231" s="59">
        <v>0.88067811727523804</v>
      </c>
      <c r="Z1231" t="s">
        <v>134</v>
      </c>
      <c r="AA1231" t="s">
        <v>2393</v>
      </c>
      <c r="AB1231" t="str">
        <f>+IF(W1231="","-",IF(W1231="UNICO","CENSO","MUESTRA"))</f>
        <v>MUESTRA</v>
      </c>
      <c r="AC1231" t="s">
        <v>2398</v>
      </c>
      <c r="AD1231" t="s">
        <v>11662</v>
      </c>
    </row>
    <row r="1232" spans="1:30" x14ac:dyDescent="0.25">
      <c r="A1232" s="5" t="str">
        <f t="shared" si="19"/>
        <v>R 2 - D 111 - 454 - 4437</v>
      </c>
      <c r="B1232" s="23" t="s">
        <v>2347</v>
      </c>
      <c r="C1232" t="s">
        <v>246</v>
      </c>
      <c r="D1232" t="s">
        <v>575</v>
      </c>
      <c r="E1232" t="s">
        <v>1794</v>
      </c>
      <c r="F1232" t="s">
        <v>134</v>
      </c>
      <c r="G1232" t="s">
        <v>134</v>
      </c>
      <c r="H1232" t="s">
        <v>11665</v>
      </c>
      <c r="I1232" t="s">
        <v>20</v>
      </c>
      <c r="J1232" t="s">
        <v>2349</v>
      </c>
      <c r="K1232" t="s">
        <v>21</v>
      </c>
      <c r="M1232" t="s">
        <v>11666</v>
      </c>
      <c r="N1232" t="s">
        <v>22</v>
      </c>
      <c r="O1232" t="s">
        <v>23</v>
      </c>
      <c r="P1232" t="s">
        <v>26</v>
      </c>
      <c r="Q1232" t="s">
        <v>2348</v>
      </c>
      <c r="R1232" s="13">
        <v>17</v>
      </c>
      <c r="S1232" s="13">
        <v>1</v>
      </c>
      <c r="T1232" s="21">
        <v>1</v>
      </c>
      <c r="V1232" t="s">
        <v>2154</v>
      </c>
      <c r="W1232" t="s">
        <v>17596</v>
      </c>
      <c r="X1232" s="20" t="str">
        <f>+IF(V1232="","-",CONCATENATE(V1232,"_",W1232))</f>
        <v>FINES_R02</v>
      </c>
      <c r="Y1232" s="59">
        <v>0.88067811727523804</v>
      </c>
      <c r="Z1232" t="s">
        <v>134</v>
      </c>
      <c r="AA1232" t="s">
        <v>2393</v>
      </c>
      <c r="AB1232" t="str">
        <f>+IF(W1232="","-",IF(W1232="UNICO","CENSO","MUESTRA"))</f>
        <v>MUESTRA</v>
      </c>
      <c r="AC1232" t="s">
        <v>2397</v>
      </c>
      <c r="AD1232" t="s">
        <v>11662</v>
      </c>
    </row>
    <row r="1233" spans="1:30" x14ac:dyDescent="0.25">
      <c r="A1233" s="5" t="str">
        <f t="shared" si="19"/>
        <v>R 2 - D 62 - 455 - 1782</v>
      </c>
      <c r="B1233" s="23" t="s">
        <v>2347</v>
      </c>
      <c r="C1233" t="s">
        <v>246</v>
      </c>
      <c r="D1233" t="s">
        <v>958</v>
      </c>
      <c r="E1233" t="s">
        <v>959</v>
      </c>
      <c r="F1233" t="s">
        <v>134</v>
      </c>
      <c r="G1233" t="s">
        <v>134</v>
      </c>
      <c r="H1233" t="s">
        <v>11699</v>
      </c>
      <c r="I1233" t="s">
        <v>20</v>
      </c>
      <c r="J1233" t="s">
        <v>2349</v>
      </c>
      <c r="K1233" t="s">
        <v>21</v>
      </c>
      <c r="M1233" t="s">
        <v>11700</v>
      </c>
      <c r="N1233" t="s">
        <v>22</v>
      </c>
      <c r="O1233" t="s">
        <v>23</v>
      </c>
      <c r="P1233" t="s">
        <v>26</v>
      </c>
      <c r="Q1233" t="s">
        <v>2348</v>
      </c>
      <c r="R1233" s="13">
        <v>28</v>
      </c>
      <c r="S1233" s="13">
        <v>2</v>
      </c>
      <c r="T1233" s="21">
        <v>1</v>
      </c>
      <c r="V1233" t="s">
        <v>2154</v>
      </c>
      <c r="W1233" t="s">
        <v>17596</v>
      </c>
      <c r="X1233" s="20" t="str">
        <f>+IF(V1233="","-",CONCATENATE(V1233,"_",W1233))</f>
        <v>FINES_R02</v>
      </c>
      <c r="Y1233" s="59">
        <v>0.88166224956512451</v>
      </c>
      <c r="Z1233" t="s">
        <v>134</v>
      </c>
      <c r="AA1233" t="s">
        <v>2393</v>
      </c>
      <c r="AB1233" t="str">
        <f>+IF(W1233="","-",IF(W1233="UNICO","CENSO","MUESTRA"))</f>
        <v>MUESTRA</v>
      </c>
      <c r="AC1233" t="s">
        <v>2397</v>
      </c>
      <c r="AD1233" t="s">
        <v>11701</v>
      </c>
    </row>
    <row r="1234" spans="1:30" x14ac:dyDescent="0.25">
      <c r="A1234" s="5" t="str">
        <f t="shared" si="19"/>
        <v>R 2 - D 62 - 455 - 2139</v>
      </c>
      <c r="B1234" s="23" t="s">
        <v>2347</v>
      </c>
      <c r="C1234" t="s">
        <v>246</v>
      </c>
      <c r="D1234" t="s">
        <v>958</v>
      </c>
      <c r="E1234" t="s">
        <v>959</v>
      </c>
      <c r="F1234" t="s">
        <v>134</v>
      </c>
      <c r="G1234" t="s">
        <v>134</v>
      </c>
      <c r="H1234" t="s">
        <v>11724</v>
      </c>
      <c r="I1234" t="s">
        <v>20</v>
      </c>
      <c r="J1234" t="s">
        <v>2349</v>
      </c>
      <c r="K1234" t="s">
        <v>21</v>
      </c>
      <c r="M1234" t="s">
        <v>11700</v>
      </c>
      <c r="N1234" t="s">
        <v>22</v>
      </c>
      <c r="O1234" t="s">
        <v>23</v>
      </c>
      <c r="P1234" t="s">
        <v>26</v>
      </c>
      <c r="Q1234" t="s">
        <v>2348</v>
      </c>
      <c r="R1234" s="13">
        <v>22</v>
      </c>
      <c r="S1234" s="13">
        <v>2</v>
      </c>
      <c r="T1234" s="21">
        <v>1</v>
      </c>
      <c r="V1234" t="s">
        <v>2154</v>
      </c>
      <c r="W1234" t="s">
        <v>17596</v>
      </c>
      <c r="X1234" s="20" t="str">
        <f>+IF(V1234="","-",CONCATENATE(V1234,"_",W1234))</f>
        <v>FINES_R02</v>
      </c>
      <c r="Y1234" s="59">
        <v>0.88166224956512451</v>
      </c>
      <c r="Z1234" t="s">
        <v>134</v>
      </c>
      <c r="AA1234" t="s">
        <v>2393</v>
      </c>
      <c r="AB1234" t="str">
        <f>+IF(W1234="","-",IF(W1234="UNICO","CENSO","MUESTRA"))</f>
        <v>MUESTRA</v>
      </c>
      <c r="AC1234" t="s">
        <v>2398</v>
      </c>
      <c r="AD1234" t="s">
        <v>11725</v>
      </c>
    </row>
    <row r="1235" spans="1:30" x14ac:dyDescent="0.25">
      <c r="A1235" s="5" t="str">
        <f t="shared" si="19"/>
        <v>R 2 - D 62 - 462 - 2366</v>
      </c>
      <c r="B1235" s="23" t="s">
        <v>2347</v>
      </c>
      <c r="C1235" t="s">
        <v>246</v>
      </c>
      <c r="D1235" t="s">
        <v>958</v>
      </c>
      <c r="E1235" t="s">
        <v>959</v>
      </c>
      <c r="F1235" t="s">
        <v>134</v>
      </c>
      <c r="G1235" t="s">
        <v>134</v>
      </c>
      <c r="H1235" t="s">
        <v>5813</v>
      </c>
      <c r="I1235" t="s">
        <v>20</v>
      </c>
      <c r="J1235" t="s">
        <v>2349</v>
      </c>
      <c r="K1235" t="s">
        <v>21</v>
      </c>
      <c r="M1235" t="s">
        <v>5814</v>
      </c>
      <c r="N1235" t="s">
        <v>22</v>
      </c>
      <c r="O1235" t="s">
        <v>23</v>
      </c>
      <c r="P1235" t="s">
        <v>26</v>
      </c>
      <c r="Q1235" t="s">
        <v>2348</v>
      </c>
      <c r="R1235" s="13">
        <v>54</v>
      </c>
      <c r="S1235" s="13">
        <v>3</v>
      </c>
      <c r="T1235" s="21">
        <v>1</v>
      </c>
      <c r="V1235" t="s">
        <v>2154</v>
      </c>
      <c r="W1235" t="s">
        <v>17596</v>
      </c>
      <c r="X1235" s="20" t="str">
        <f>+IF(V1235="","-",CONCATENATE(V1235,"_",W1235))</f>
        <v>FINES_R02</v>
      </c>
      <c r="Y1235" s="59">
        <v>0.88186341524124146</v>
      </c>
      <c r="Z1235" t="s">
        <v>134</v>
      </c>
      <c r="AA1235" t="s">
        <v>2393</v>
      </c>
      <c r="AB1235" t="str">
        <f>+IF(W1235="","-",IF(W1235="UNICO","CENSO","MUESTRA"))</f>
        <v>MUESTRA</v>
      </c>
      <c r="AC1235" t="s">
        <v>2397</v>
      </c>
      <c r="AD1235" t="s">
        <v>5815</v>
      </c>
    </row>
    <row r="1236" spans="1:30" x14ac:dyDescent="0.25">
      <c r="A1236" s="5" t="str">
        <f t="shared" si="19"/>
        <v>R 2 - D 62 - 461 - 1380</v>
      </c>
      <c r="B1236" s="23" t="s">
        <v>2347</v>
      </c>
      <c r="C1236" t="s">
        <v>246</v>
      </c>
      <c r="D1236" t="s">
        <v>958</v>
      </c>
      <c r="E1236" t="s">
        <v>959</v>
      </c>
      <c r="F1236" t="s">
        <v>134</v>
      </c>
      <c r="G1236" t="s">
        <v>134</v>
      </c>
      <c r="H1236" t="s">
        <v>5732</v>
      </c>
      <c r="I1236" t="s">
        <v>20</v>
      </c>
      <c r="J1236" t="s">
        <v>2349</v>
      </c>
      <c r="K1236" t="s">
        <v>21</v>
      </c>
      <c r="M1236" t="s">
        <v>5733</v>
      </c>
      <c r="N1236" t="s">
        <v>22</v>
      </c>
      <c r="O1236" t="s">
        <v>23</v>
      </c>
      <c r="P1236" t="s">
        <v>26</v>
      </c>
      <c r="Q1236" t="s">
        <v>2348</v>
      </c>
      <c r="R1236" s="13">
        <v>7</v>
      </c>
      <c r="S1236" s="13">
        <v>1</v>
      </c>
      <c r="T1236" s="21">
        <v>1</v>
      </c>
      <c r="V1236" t="s">
        <v>2154</v>
      </c>
      <c r="W1236" t="s">
        <v>17596</v>
      </c>
      <c r="X1236" s="20" t="str">
        <f>+IF(V1236="","-",CONCATENATE(V1236,"_",W1236))</f>
        <v>FINES_R02</v>
      </c>
      <c r="Y1236" s="59">
        <v>0.89690244197845459</v>
      </c>
      <c r="Z1236" t="s">
        <v>134</v>
      </c>
      <c r="AA1236" t="s">
        <v>2393</v>
      </c>
      <c r="AB1236" t="str">
        <f>+IF(W1236="","-",IF(W1236="UNICO","CENSO","MUESTRA"))</f>
        <v>MUESTRA</v>
      </c>
      <c r="AC1236" t="s">
        <v>2397</v>
      </c>
      <c r="AD1236" t="s">
        <v>5734</v>
      </c>
    </row>
    <row r="1237" spans="1:30" x14ac:dyDescent="0.25">
      <c r="A1237" s="5" t="str">
        <f t="shared" si="19"/>
        <v>R 2 - D 62 - 455 - 1409</v>
      </c>
      <c r="B1237" s="23" t="s">
        <v>2347</v>
      </c>
      <c r="C1237" t="s">
        <v>246</v>
      </c>
      <c r="D1237" t="s">
        <v>958</v>
      </c>
      <c r="E1237" t="s">
        <v>959</v>
      </c>
      <c r="F1237" t="s">
        <v>134</v>
      </c>
      <c r="G1237" t="s">
        <v>134</v>
      </c>
      <c r="H1237" t="s">
        <v>11709</v>
      </c>
      <c r="I1237" t="s">
        <v>20</v>
      </c>
      <c r="J1237" t="s">
        <v>2349</v>
      </c>
      <c r="K1237" t="s">
        <v>21</v>
      </c>
      <c r="M1237" t="s">
        <v>11710</v>
      </c>
      <c r="N1237" t="s">
        <v>22</v>
      </c>
      <c r="O1237" t="s">
        <v>23</v>
      </c>
      <c r="P1237" t="s">
        <v>26</v>
      </c>
      <c r="Q1237" t="s">
        <v>2348</v>
      </c>
      <c r="R1237" s="13">
        <v>24</v>
      </c>
      <c r="S1237" s="13">
        <v>1</v>
      </c>
      <c r="T1237" s="21">
        <v>1</v>
      </c>
      <c r="V1237" t="s">
        <v>2154</v>
      </c>
      <c r="W1237" t="s">
        <v>17596</v>
      </c>
      <c r="X1237" s="20" t="str">
        <f>+IF(V1237="","-",CONCATENATE(V1237,"_",W1237))</f>
        <v>FINES_R02</v>
      </c>
      <c r="Y1237" s="59">
        <v>0.90072238445281982</v>
      </c>
      <c r="Z1237" t="s">
        <v>134</v>
      </c>
      <c r="AA1237" t="s">
        <v>2393</v>
      </c>
      <c r="AB1237" t="str">
        <f>+IF(W1237="","-",IF(W1237="UNICO","CENSO","MUESTRA"))</f>
        <v>MUESTRA</v>
      </c>
      <c r="AC1237" t="s">
        <v>2398</v>
      </c>
      <c r="AD1237" t="s">
        <v>11711</v>
      </c>
    </row>
    <row r="1238" spans="1:30" x14ac:dyDescent="0.25">
      <c r="A1238" s="5" t="str">
        <f t="shared" si="19"/>
        <v>R 2 - D 62 - 461 - 4150</v>
      </c>
      <c r="B1238" s="23" t="s">
        <v>2347</v>
      </c>
      <c r="C1238" t="s">
        <v>246</v>
      </c>
      <c r="D1238" t="s">
        <v>958</v>
      </c>
      <c r="E1238" t="s">
        <v>959</v>
      </c>
      <c r="F1238" t="s">
        <v>134</v>
      </c>
      <c r="G1238" t="s">
        <v>134</v>
      </c>
      <c r="H1238" t="s">
        <v>5927</v>
      </c>
      <c r="I1238" t="s">
        <v>20</v>
      </c>
      <c r="J1238" t="s">
        <v>2349</v>
      </c>
      <c r="K1238" t="s">
        <v>21</v>
      </c>
      <c r="M1238" t="s">
        <v>5928</v>
      </c>
      <c r="N1238" t="s">
        <v>22</v>
      </c>
      <c r="O1238" t="s">
        <v>23</v>
      </c>
      <c r="P1238" t="s">
        <v>26</v>
      </c>
      <c r="Q1238" t="s">
        <v>2348</v>
      </c>
      <c r="R1238" s="13">
        <v>13</v>
      </c>
      <c r="S1238" s="13">
        <v>1</v>
      </c>
      <c r="T1238" s="21">
        <v>1</v>
      </c>
      <c r="V1238" t="s">
        <v>2154</v>
      </c>
      <c r="W1238" t="s">
        <v>17596</v>
      </c>
      <c r="X1238" s="20" t="str">
        <f>+IF(V1238="","-",CONCATENATE(V1238,"_",W1238))</f>
        <v>FINES_R02</v>
      </c>
      <c r="Y1238" s="59">
        <v>0.90380656719207764</v>
      </c>
      <c r="Z1238" t="s">
        <v>134</v>
      </c>
      <c r="AA1238" t="s">
        <v>2393</v>
      </c>
      <c r="AB1238" t="str">
        <f>+IF(W1238="","-",IF(W1238="UNICO","CENSO","MUESTRA"))</f>
        <v>MUESTRA</v>
      </c>
      <c r="AC1238" t="s">
        <v>2397</v>
      </c>
      <c r="AD1238" t="s">
        <v>5929</v>
      </c>
    </row>
    <row r="1239" spans="1:30" x14ac:dyDescent="0.25">
      <c r="A1239" s="5" t="str">
        <f t="shared" si="19"/>
        <v>R 2 - D 62 - 461 - 1346</v>
      </c>
      <c r="B1239" s="23" t="s">
        <v>2347</v>
      </c>
      <c r="C1239" t="s">
        <v>246</v>
      </c>
      <c r="D1239" t="s">
        <v>958</v>
      </c>
      <c r="E1239" t="s">
        <v>959</v>
      </c>
      <c r="F1239" t="s">
        <v>134</v>
      </c>
      <c r="G1239" t="s">
        <v>134</v>
      </c>
      <c r="H1239" t="s">
        <v>5992</v>
      </c>
      <c r="I1239" t="s">
        <v>20</v>
      </c>
      <c r="J1239" t="s">
        <v>2349</v>
      </c>
      <c r="K1239" t="s">
        <v>21</v>
      </c>
      <c r="M1239" t="s">
        <v>5993</v>
      </c>
      <c r="N1239" t="s">
        <v>22</v>
      </c>
      <c r="O1239" t="s">
        <v>23</v>
      </c>
      <c r="P1239" t="s">
        <v>26</v>
      </c>
      <c r="Q1239" t="s">
        <v>2348</v>
      </c>
      <c r="R1239" s="13">
        <v>30</v>
      </c>
      <c r="S1239" s="13">
        <v>1</v>
      </c>
      <c r="T1239" s="21">
        <v>1</v>
      </c>
      <c r="V1239" t="s">
        <v>2154</v>
      </c>
      <c r="W1239" t="s">
        <v>17596</v>
      </c>
      <c r="X1239" s="20" t="str">
        <f>+IF(V1239="","-",CONCATENATE(V1239,"_",W1239))</f>
        <v>FINES_R02</v>
      </c>
      <c r="Y1239" s="59">
        <v>0.91166681051254272</v>
      </c>
      <c r="Z1239" t="s">
        <v>134</v>
      </c>
      <c r="AA1239" t="s">
        <v>2393</v>
      </c>
      <c r="AB1239" t="str">
        <f>+IF(W1239="","-",IF(W1239="UNICO","CENSO","MUESTRA"))</f>
        <v>MUESTRA</v>
      </c>
      <c r="AC1239" t="s">
        <v>2398</v>
      </c>
      <c r="AD1239" t="s">
        <v>5994</v>
      </c>
    </row>
    <row r="1240" spans="1:30" x14ac:dyDescent="0.25">
      <c r="A1240" s="5" t="str">
        <f t="shared" si="19"/>
        <v>R 2 - D 62 - 461 - 4630</v>
      </c>
      <c r="B1240" s="23" t="s">
        <v>2347</v>
      </c>
      <c r="C1240" t="s">
        <v>246</v>
      </c>
      <c r="D1240" t="s">
        <v>958</v>
      </c>
      <c r="E1240" t="s">
        <v>959</v>
      </c>
      <c r="F1240" t="s">
        <v>134</v>
      </c>
      <c r="G1240" t="s">
        <v>134</v>
      </c>
      <c r="H1240" t="s">
        <v>6005</v>
      </c>
      <c r="I1240" t="s">
        <v>20</v>
      </c>
      <c r="J1240" t="s">
        <v>2349</v>
      </c>
      <c r="K1240" t="s">
        <v>21</v>
      </c>
      <c r="M1240" t="s">
        <v>6006</v>
      </c>
      <c r="N1240" t="s">
        <v>22</v>
      </c>
      <c r="O1240" t="s">
        <v>23</v>
      </c>
      <c r="P1240" t="s">
        <v>26</v>
      </c>
      <c r="Q1240" t="s">
        <v>2348</v>
      </c>
      <c r="R1240" s="13">
        <v>30</v>
      </c>
      <c r="S1240" s="13">
        <v>2</v>
      </c>
      <c r="T1240" s="21">
        <v>1</v>
      </c>
      <c r="V1240" t="s">
        <v>2154</v>
      </c>
      <c r="W1240" t="s">
        <v>17596</v>
      </c>
      <c r="X1240" s="20" t="str">
        <f>+IF(V1240="","-",CONCATENATE(V1240,"_",W1240))</f>
        <v>FINES_R02</v>
      </c>
      <c r="Y1240" s="59">
        <v>0.91218602657318115</v>
      </c>
      <c r="Z1240" t="s">
        <v>134</v>
      </c>
      <c r="AA1240" t="s">
        <v>2393</v>
      </c>
      <c r="AB1240" t="str">
        <f>+IF(W1240="","-",IF(W1240="UNICO","CENSO","MUESTRA"))</f>
        <v>MUESTRA</v>
      </c>
      <c r="AC1240" t="s">
        <v>2398</v>
      </c>
      <c r="AD1240" t="s">
        <v>6007</v>
      </c>
    </row>
    <row r="1241" spans="1:30" x14ac:dyDescent="0.25">
      <c r="A1241" s="5" t="str">
        <f t="shared" si="19"/>
        <v>R 2 - D 62 - 461 - 3307</v>
      </c>
      <c r="B1241" s="23" t="s">
        <v>2347</v>
      </c>
      <c r="C1241" t="s">
        <v>246</v>
      </c>
      <c r="D1241" t="s">
        <v>958</v>
      </c>
      <c r="E1241" t="s">
        <v>959</v>
      </c>
      <c r="F1241" t="s">
        <v>134</v>
      </c>
      <c r="G1241" t="s">
        <v>134</v>
      </c>
      <c r="H1241" t="s">
        <v>5799</v>
      </c>
      <c r="I1241" t="s">
        <v>20</v>
      </c>
      <c r="J1241" t="s">
        <v>2349</v>
      </c>
      <c r="K1241" t="s">
        <v>21</v>
      </c>
      <c r="M1241" t="s">
        <v>5800</v>
      </c>
      <c r="N1241" t="s">
        <v>22</v>
      </c>
      <c r="O1241" t="s">
        <v>23</v>
      </c>
      <c r="P1241" t="s">
        <v>26</v>
      </c>
      <c r="Q1241" t="s">
        <v>2348</v>
      </c>
      <c r="R1241" s="13">
        <v>9</v>
      </c>
      <c r="S1241" s="13">
        <v>1</v>
      </c>
      <c r="T1241" s="21">
        <v>1</v>
      </c>
      <c r="V1241" t="s">
        <v>2154</v>
      </c>
      <c r="W1241" t="s">
        <v>17596</v>
      </c>
      <c r="X1241" s="20" t="str">
        <f>+IF(V1241="","-",CONCATENATE(V1241,"_",W1241))</f>
        <v>FINES_R02</v>
      </c>
      <c r="Y1241" s="59">
        <v>0.91770792007446289</v>
      </c>
      <c r="Z1241" t="s">
        <v>134</v>
      </c>
      <c r="AA1241" t="s">
        <v>2393</v>
      </c>
      <c r="AB1241" t="str">
        <f>+IF(W1241="","-",IF(W1241="UNICO","CENSO","MUESTRA"))</f>
        <v>MUESTRA</v>
      </c>
      <c r="AC1241" t="s">
        <v>2397</v>
      </c>
      <c r="AD1241" t="s">
        <v>5801</v>
      </c>
    </row>
    <row r="1242" spans="1:30" x14ac:dyDescent="0.25">
      <c r="A1242" s="5" t="str">
        <f t="shared" si="19"/>
        <v>R 2 - D 62 - 461 - 3561</v>
      </c>
      <c r="B1242" s="23" t="s">
        <v>2347</v>
      </c>
      <c r="C1242" t="s">
        <v>246</v>
      </c>
      <c r="D1242" t="s">
        <v>958</v>
      </c>
      <c r="E1242" t="s">
        <v>959</v>
      </c>
      <c r="F1242" t="s">
        <v>134</v>
      </c>
      <c r="G1242" t="s">
        <v>134</v>
      </c>
      <c r="H1242" t="s">
        <v>5834</v>
      </c>
      <c r="I1242" t="s">
        <v>20</v>
      </c>
      <c r="J1242" t="s">
        <v>2349</v>
      </c>
      <c r="K1242" t="s">
        <v>21</v>
      </c>
      <c r="M1242" t="s">
        <v>5835</v>
      </c>
      <c r="N1242" t="s">
        <v>22</v>
      </c>
      <c r="O1242" t="s">
        <v>23</v>
      </c>
      <c r="P1242" t="s">
        <v>26</v>
      </c>
      <c r="Q1242" t="s">
        <v>2348</v>
      </c>
      <c r="R1242" s="13">
        <v>9</v>
      </c>
      <c r="S1242" s="13">
        <v>1</v>
      </c>
      <c r="T1242" s="21">
        <v>1</v>
      </c>
      <c r="V1242" t="s">
        <v>2154</v>
      </c>
      <c r="W1242" t="s">
        <v>17596</v>
      </c>
      <c r="X1242" s="20" t="str">
        <f>+IF(V1242="","-",CONCATENATE(V1242,"_",W1242))</f>
        <v>FINES_R02</v>
      </c>
      <c r="Y1242" s="59">
        <v>0.9192853569984436</v>
      </c>
      <c r="Z1242" t="s">
        <v>134</v>
      </c>
      <c r="AA1242" t="s">
        <v>2393</v>
      </c>
      <c r="AB1242" t="str">
        <f>+IF(W1242="","-",IF(W1242="UNICO","CENSO","MUESTRA"))</f>
        <v>MUESTRA</v>
      </c>
      <c r="AC1242" t="s">
        <v>2398</v>
      </c>
      <c r="AD1242" t="s">
        <v>5836</v>
      </c>
    </row>
    <row r="1243" spans="1:30" x14ac:dyDescent="0.25">
      <c r="A1243" s="5" t="str">
        <f t="shared" si="19"/>
        <v>R 2 - D 62 - 455 - 1594</v>
      </c>
      <c r="B1243" s="23" t="s">
        <v>2347</v>
      </c>
      <c r="C1243" t="s">
        <v>246</v>
      </c>
      <c r="D1243" t="s">
        <v>958</v>
      </c>
      <c r="E1243" t="s">
        <v>959</v>
      </c>
      <c r="F1243" t="s">
        <v>134</v>
      </c>
      <c r="G1243" t="s">
        <v>134</v>
      </c>
      <c r="H1243" t="s">
        <v>5842</v>
      </c>
      <c r="I1243" t="s">
        <v>20</v>
      </c>
      <c r="J1243" t="s">
        <v>2349</v>
      </c>
      <c r="K1243" t="s">
        <v>21</v>
      </c>
      <c r="M1243" t="s">
        <v>5843</v>
      </c>
      <c r="N1243" t="s">
        <v>22</v>
      </c>
      <c r="O1243" t="s">
        <v>23</v>
      </c>
      <c r="P1243" t="s">
        <v>26</v>
      </c>
      <c r="Q1243" t="s">
        <v>2348</v>
      </c>
      <c r="R1243" s="13">
        <v>72</v>
      </c>
      <c r="S1243" s="13">
        <v>4</v>
      </c>
      <c r="T1243" s="21">
        <v>1</v>
      </c>
      <c r="V1243" t="s">
        <v>2154</v>
      </c>
      <c r="W1243" t="s">
        <v>17596</v>
      </c>
      <c r="X1243" s="20" t="str">
        <f>+IF(V1243="","-",CONCATENATE(V1243,"_",W1243))</f>
        <v>FINES_R02</v>
      </c>
      <c r="Y1243" s="59">
        <v>0.92122417688369751</v>
      </c>
      <c r="Z1243" t="s">
        <v>134</v>
      </c>
      <c r="AA1243" t="s">
        <v>2393</v>
      </c>
      <c r="AB1243" t="str">
        <f>+IF(W1243="","-",IF(W1243="UNICO","CENSO","MUESTRA"))</f>
        <v>MUESTRA</v>
      </c>
      <c r="AC1243" t="s">
        <v>2398</v>
      </c>
      <c r="AD1243" t="s">
        <v>5844</v>
      </c>
    </row>
    <row r="1244" spans="1:30" x14ac:dyDescent="0.25">
      <c r="A1244" s="5" t="str">
        <f t="shared" si="19"/>
        <v>R 2 - D 5 - 458 - 2913</v>
      </c>
      <c r="B1244" s="23" t="s">
        <v>2347</v>
      </c>
      <c r="C1244" t="s">
        <v>246</v>
      </c>
      <c r="D1244" t="s">
        <v>243</v>
      </c>
      <c r="E1244" t="s">
        <v>245</v>
      </c>
      <c r="F1244" t="s">
        <v>134</v>
      </c>
      <c r="G1244" t="s">
        <v>134</v>
      </c>
      <c r="H1244" t="s">
        <v>11682</v>
      </c>
      <c r="I1244" t="s">
        <v>20</v>
      </c>
      <c r="J1244" t="s">
        <v>2349</v>
      </c>
      <c r="K1244" t="s">
        <v>21</v>
      </c>
      <c r="M1244" t="s">
        <v>11683</v>
      </c>
      <c r="N1244" t="s">
        <v>22</v>
      </c>
      <c r="O1244" t="s">
        <v>23</v>
      </c>
      <c r="P1244" t="s">
        <v>26</v>
      </c>
      <c r="Q1244" t="s">
        <v>2348</v>
      </c>
      <c r="R1244" s="13">
        <v>17</v>
      </c>
      <c r="S1244" s="13">
        <v>1</v>
      </c>
      <c r="T1244" s="21">
        <v>1</v>
      </c>
      <c r="V1244" t="s">
        <v>2154</v>
      </c>
      <c r="W1244" t="s">
        <v>17596</v>
      </c>
      <c r="X1244" s="20" t="str">
        <f>+IF(V1244="","-",CONCATENATE(V1244,"_",W1244))</f>
        <v>FINES_R02</v>
      </c>
      <c r="Y1244" s="59">
        <v>0.93702661991119385</v>
      </c>
      <c r="Z1244" t="s">
        <v>134</v>
      </c>
      <c r="AA1244" t="s">
        <v>2393</v>
      </c>
      <c r="AB1244" t="str">
        <f>+IF(W1244="","-",IF(W1244="UNICO","CENSO","MUESTRA"))</f>
        <v>MUESTRA</v>
      </c>
      <c r="AC1244" t="s">
        <v>2397</v>
      </c>
      <c r="AD1244" t="s">
        <v>11684</v>
      </c>
    </row>
    <row r="1245" spans="1:30" x14ac:dyDescent="0.25">
      <c r="A1245" s="5" t="str">
        <f t="shared" si="19"/>
        <v>R 2 - D 62 - 461 - 1369</v>
      </c>
      <c r="B1245" s="23" t="s">
        <v>2347</v>
      </c>
      <c r="C1245" t="s">
        <v>246</v>
      </c>
      <c r="D1245" t="s">
        <v>958</v>
      </c>
      <c r="E1245" t="s">
        <v>959</v>
      </c>
      <c r="F1245" t="s">
        <v>134</v>
      </c>
      <c r="G1245" t="s">
        <v>134</v>
      </c>
      <c r="H1245" t="s">
        <v>5721</v>
      </c>
      <c r="I1245" t="s">
        <v>20</v>
      </c>
      <c r="J1245" t="s">
        <v>2349</v>
      </c>
      <c r="K1245" t="s">
        <v>21</v>
      </c>
      <c r="M1245" t="s">
        <v>5722</v>
      </c>
      <c r="N1245" t="s">
        <v>22</v>
      </c>
      <c r="O1245" t="s">
        <v>23</v>
      </c>
      <c r="P1245" t="s">
        <v>26</v>
      </c>
      <c r="Q1245" t="s">
        <v>2348</v>
      </c>
      <c r="R1245" s="13">
        <v>14</v>
      </c>
      <c r="S1245" s="13">
        <v>1</v>
      </c>
      <c r="T1245" s="21">
        <v>1</v>
      </c>
      <c r="V1245" t="s">
        <v>2154</v>
      </c>
      <c r="W1245" t="s">
        <v>17596</v>
      </c>
      <c r="X1245" s="20" t="str">
        <f>+IF(V1245="","-",CONCATENATE(V1245,"_",W1245))</f>
        <v>FINES_R02</v>
      </c>
      <c r="Y1245" s="59">
        <v>0.93956571817398071</v>
      </c>
      <c r="Z1245" t="s">
        <v>134</v>
      </c>
      <c r="AA1245" t="s">
        <v>2393</v>
      </c>
      <c r="AB1245" t="str">
        <f>+IF(W1245="","-",IF(W1245="UNICO","CENSO","MUESTRA"))</f>
        <v>MUESTRA</v>
      </c>
      <c r="AC1245" t="s">
        <v>2397</v>
      </c>
      <c r="AD1245" t="s">
        <v>5723</v>
      </c>
    </row>
    <row r="1246" spans="1:30" x14ac:dyDescent="0.25">
      <c r="A1246" s="5" t="str">
        <f t="shared" si="19"/>
        <v>R 2 - D 5 - 458 - 0501</v>
      </c>
      <c r="B1246" s="23" t="s">
        <v>2347</v>
      </c>
      <c r="C1246" t="s">
        <v>246</v>
      </c>
      <c r="D1246" t="s">
        <v>243</v>
      </c>
      <c r="E1246" t="s">
        <v>245</v>
      </c>
      <c r="F1246" t="s">
        <v>134</v>
      </c>
      <c r="G1246" t="s">
        <v>134</v>
      </c>
      <c r="H1246" t="s">
        <v>5475</v>
      </c>
      <c r="I1246" t="s">
        <v>20</v>
      </c>
      <c r="J1246" t="s">
        <v>2349</v>
      </c>
      <c r="K1246" t="s">
        <v>21</v>
      </c>
      <c r="M1246" t="s">
        <v>5476</v>
      </c>
      <c r="N1246" t="s">
        <v>22</v>
      </c>
      <c r="O1246" t="s">
        <v>23</v>
      </c>
      <c r="P1246" t="s">
        <v>26</v>
      </c>
      <c r="Q1246" t="s">
        <v>2348</v>
      </c>
      <c r="R1246" s="13">
        <v>47</v>
      </c>
      <c r="S1246" s="13">
        <v>3</v>
      </c>
      <c r="T1246" s="21">
        <v>1</v>
      </c>
      <c r="V1246" t="s">
        <v>2154</v>
      </c>
      <c r="W1246" t="s">
        <v>17596</v>
      </c>
      <c r="X1246" s="20" t="str">
        <f>+IF(V1246="","-",CONCATENATE(V1246,"_",W1246))</f>
        <v>FINES_R02</v>
      </c>
      <c r="Y1246" s="59">
        <v>0.94096297025680542</v>
      </c>
      <c r="Z1246" t="s">
        <v>134</v>
      </c>
      <c r="AA1246" t="s">
        <v>2393</v>
      </c>
      <c r="AB1246" t="str">
        <f>+IF(W1246="","-",IF(W1246="UNICO","CENSO","MUESTRA"))</f>
        <v>MUESTRA</v>
      </c>
      <c r="AC1246" t="s">
        <v>2397</v>
      </c>
      <c r="AD1246" t="s">
        <v>5477</v>
      </c>
    </row>
    <row r="1247" spans="1:30" x14ac:dyDescent="0.25">
      <c r="A1247" s="5" t="str">
        <f t="shared" si="19"/>
        <v>R 2 - D 62 - 471 - 4676</v>
      </c>
      <c r="B1247" s="23" t="s">
        <v>2347</v>
      </c>
      <c r="C1247" t="s">
        <v>246</v>
      </c>
      <c r="D1247" t="s">
        <v>958</v>
      </c>
      <c r="E1247" t="s">
        <v>959</v>
      </c>
      <c r="F1247" t="s">
        <v>134</v>
      </c>
      <c r="G1247" t="s">
        <v>134</v>
      </c>
      <c r="H1247" t="s">
        <v>5718</v>
      </c>
      <c r="I1247" t="s">
        <v>20</v>
      </c>
      <c r="J1247" t="s">
        <v>2349</v>
      </c>
      <c r="K1247" t="s">
        <v>21</v>
      </c>
      <c r="M1247" t="s">
        <v>2191</v>
      </c>
      <c r="N1247" t="s">
        <v>22</v>
      </c>
      <c r="O1247" t="s">
        <v>23</v>
      </c>
      <c r="P1247" t="s">
        <v>26</v>
      </c>
      <c r="Q1247" t="s">
        <v>2348</v>
      </c>
      <c r="R1247" s="13">
        <v>33</v>
      </c>
      <c r="S1247" s="13">
        <v>1</v>
      </c>
      <c r="T1247" s="21">
        <v>1</v>
      </c>
      <c r="V1247" t="s">
        <v>2154</v>
      </c>
      <c r="W1247" t="s">
        <v>17596</v>
      </c>
      <c r="X1247" s="20" t="str">
        <f>+IF(V1247="","-",CONCATENATE(V1247,"_",W1247))</f>
        <v>FINES_R02</v>
      </c>
      <c r="Y1247" s="59">
        <v>0.94306367635726929</v>
      </c>
      <c r="Z1247" t="s">
        <v>134</v>
      </c>
      <c r="AA1247" t="s">
        <v>2393</v>
      </c>
      <c r="AB1247" t="str">
        <f>+IF(W1247="","-",IF(W1247="UNICO","CENSO","MUESTRA"))</f>
        <v>MUESTRA</v>
      </c>
      <c r="AC1247" t="s">
        <v>2397</v>
      </c>
      <c r="AD1247" t="s">
        <v>5719</v>
      </c>
    </row>
    <row r="1248" spans="1:30" x14ac:dyDescent="0.25">
      <c r="A1248" s="5" t="str">
        <f t="shared" si="19"/>
        <v>R 2 - D 62 - 455 - 3580</v>
      </c>
      <c r="B1248" s="23" t="s">
        <v>2347</v>
      </c>
      <c r="C1248" t="s">
        <v>246</v>
      </c>
      <c r="D1248" t="s">
        <v>958</v>
      </c>
      <c r="E1248" t="s">
        <v>959</v>
      </c>
      <c r="F1248" t="s">
        <v>134</v>
      </c>
      <c r="G1248" t="s">
        <v>134</v>
      </c>
      <c r="H1248" t="s">
        <v>11790</v>
      </c>
      <c r="I1248" t="s">
        <v>20</v>
      </c>
      <c r="J1248" t="s">
        <v>2349</v>
      </c>
      <c r="K1248" t="s">
        <v>21</v>
      </c>
      <c r="M1248" t="s">
        <v>11791</v>
      </c>
      <c r="N1248" t="s">
        <v>22</v>
      </c>
      <c r="O1248" t="s">
        <v>23</v>
      </c>
      <c r="P1248" t="s">
        <v>26</v>
      </c>
      <c r="Q1248" t="s">
        <v>2348</v>
      </c>
      <c r="R1248" s="13">
        <v>11</v>
      </c>
      <c r="S1248" s="13">
        <v>1</v>
      </c>
      <c r="T1248" s="21">
        <v>1</v>
      </c>
      <c r="V1248" t="s">
        <v>2154</v>
      </c>
      <c r="W1248" t="s">
        <v>17596</v>
      </c>
      <c r="X1248" s="20" t="str">
        <f>+IF(V1248="","-",CONCATENATE(V1248,"_",W1248))</f>
        <v>FINES_R02</v>
      </c>
      <c r="Y1248" s="59">
        <v>0.94403159618377686</v>
      </c>
      <c r="Z1248" t="s">
        <v>134</v>
      </c>
      <c r="AA1248" t="s">
        <v>2393</v>
      </c>
      <c r="AB1248" t="str">
        <f>+IF(W1248="","-",IF(W1248="UNICO","CENSO","MUESTRA"))</f>
        <v>MUESTRA</v>
      </c>
      <c r="AC1248" t="s">
        <v>2398</v>
      </c>
      <c r="AD1248" t="s">
        <v>11792</v>
      </c>
    </row>
    <row r="1249" spans="1:30" x14ac:dyDescent="0.25">
      <c r="A1249" s="5" t="str">
        <f t="shared" si="19"/>
        <v>R 2 - D 62 - 461 - 1367</v>
      </c>
      <c r="B1249" s="23" t="s">
        <v>2347</v>
      </c>
      <c r="C1249" t="s">
        <v>246</v>
      </c>
      <c r="D1249" t="s">
        <v>958</v>
      </c>
      <c r="E1249" t="s">
        <v>959</v>
      </c>
      <c r="F1249" t="s">
        <v>134</v>
      </c>
      <c r="G1249" t="s">
        <v>134</v>
      </c>
      <c r="H1249" t="s">
        <v>5892</v>
      </c>
      <c r="I1249" t="s">
        <v>20</v>
      </c>
      <c r="J1249" t="s">
        <v>2349</v>
      </c>
      <c r="K1249" t="s">
        <v>21</v>
      </c>
      <c r="M1249" t="s">
        <v>5893</v>
      </c>
      <c r="N1249" t="s">
        <v>22</v>
      </c>
      <c r="O1249" t="s">
        <v>23</v>
      </c>
      <c r="P1249" t="s">
        <v>26</v>
      </c>
      <c r="Q1249" t="s">
        <v>2348</v>
      </c>
      <c r="R1249" s="13">
        <v>28</v>
      </c>
      <c r="S1249" s="13">
        <v>2</v>
      </c>
      <c r="T1249" s="21">
        <v>1</v>
      </c>
      <c r="V1249" t="s">
        <v>2154</v>
      </c>
      <c r="W1249" t="s">
        <v>17596</v>
      </c>
      <c r="X1249" s="20" t="str">
        <f>+IF(V1249="","-",CONCATENATE(V1249,"_",W1249))</f>
        <v>FINES_R02</v>
      </c>
      <c r="Y1249" s="59">
        <v>0.94489556550979614</v>
      </c>
      <c r="Z1249" t="s">
        <v>134</v>
      </c>
      <c r="AA1249" t="s">
        <v>2393</v>
      </c>
      <c r="AB1249" t="str">
        <f>+IF(W1249="","-",IF(W1249="UNICO","CENSO","MUESTRA"))</f>
        <v>MUESTRA</v>
      </c>
      <c r="AC1249" t="s">
        <v>2397</v>
      </c>
      <c r="AD1249" t="s">
        <v>5894</v>
      </c>
    </row>
    <row r="1250" spans="1:30" x14ac:dyDescent="0.25">
      <c r="A1250" s="5" t="str">
        <f t="shared" si="19"/>
        <v>R 2 - D 62 - 455 - 1354</v>
      </c>
      <c r="B1250" s="23" t="s">
        <v>2347</v>
      </c>
      <c r="C1250" t="s">
        <v>246</v>
      </c>
      <c r="D1250" t="s">
        <v>958</v>
      </c>
      <c r="E1250" t="s">
        <v>959</v>
      </c>
      <c r="F1250" t="s">
        <v>134</v>
      </c>
      <c r="G1250" t="s">
        <v>134</v>
      </c>
      <c r="H1250" t="s">
        <v>5942</v>
      </c>
      <c r="I1250" t="s">
        <v>20</v>
      </c>
      <c r="J1250" t="s">
        <v>2349</v>
      </c>
      <c r="K1250" t="s">
        <v>21</v>
      </c>
      <c r="M1250" t="s">
        <v>5943</v>
      </c>
      <c r="N1250" t="s">
        <v>22</v>
      </c>
      <c r="O1250" t="s">
        <v>23</v>
      </c>
      <c r="P1250" t="s">
        <v>26</v>
      </c>
      <c r="Q1250" t="s">
        <v>2348</v>
      </c>
      <c r="R1250" s="13">
        <v>23</v>
      </c>
      <c r="S1250" s="13">
        <v>1</v>
      </c>
      <c r="T1250" s="21">
        <v>1</v>
      </c>
      <c r="V1250" t="s">
        <v>2154</v>
      </c>
      <c r="W1250" t="s">
        <v>17596</v>
      </c>
      <c r="X1250" s="20" t="str">
        <f>+IF(V1250="","-",CONCATENATE(V1250,"_",W1250))</f>
        <v>FINES_R02</v>
      </c>
      <c r="Y1250" s="59">
        <v>0.96185773611068726</v>
      </c>
      <c r="Z1250" t="s">
        <v>134</v>
      </c>
      <c r="AA1250" t="s">
        <v>2393</v>
      </c>
      <c r="AB1250" t="str">
        <f>+IF(W1250="","-",IF(W1250="UNICO","CENSO","MUESTRA"))</f>
        <v>MUESTRA</v>
      </c>
      <c r="AC1250" t="s">
        <v>2398</v>
      </c>
      <c r="AD1250" t="s">
        <v>5944</v>
      </c>
    </row>
    <row r="1251" spans="1:30" x14ac:dyDescent="0.25">
      <c r="A1251" s="5" t="str">
        <f t="shared" si="19"/>
        <v>R 2 - D 62 - 462 - 3583</v>
      </c>
      <c r="B1251" s="23" t="s">
        <v>2347</v>
      </c>
      <c r="C1251" t="s">
        <v>246</v>
      </c>
      <c r="D1251" t="s">
        <v>958</v>
      </c>
      <c r="E1251" t="s">
        <v>959</v>
      </c>
      <c r="F1251" t="s">
        <v>134</v>
      </c>
      <c r="G1251" t="s">
        <v>134</v>
      </c>
      <c r="H1251" t="s">
        <v>5846</v>
      </c>
      <c r="I1251" t="s">
        <v>20</v>
      </c>
      <c r="J1251" t="s">
        <v>2349</v>
      </c>
      <c r="K1251" t="s">
        <v>21</v>
      </c>
      <c r="M1251" t="s">
        <v>5847</v>
      </c>
      <c r="N1251" t="s">
        <v>22</v>
      </c>
      <c r="O1251" t="s">
        <v>23</v>
      </c>
      <c r="P1251" t="s">
        <v>26</v>
      </c>
      <c r="Q1251" t="s">
        <v>2348</v>
      </c>
      <c r="R1251" s="13">
        <v>33</v>
      </c>
      <c r="S1251" s="13">
        <v>2</v>
      </c>
      <c r="T1251" s="21">
        <v>1</v>
      </c>
      <c r="V1251" t="s">
        <v>2154</v>
      </c>
      <c r="W1251" t="s">
        <v>17596</v>
      </c>
      <c r="X1251" s="20" t="str">
        <f>+IF(V1251="","-",CONCATENATE(V1251,"_",W1251))</f>
        <v>FINES_R02</v>
      </c>
      <c r="Y1251" s="59">
        <v>0.96595621109008789</v>
      </c>
      <c r="Z1251" t="s">
        <v>134</v>
      </c>
      <c r="AA1251" t="s">
        <v>2393</v>
      </c>
      <c r="AB1251" t="str">
        <f>+IF(W1251="","-",IF(W1251="UNICO","CENSO","MUESTRA"))</f>
        <v>MUESTRA</v>
      </c>
      <c r="AC1251" t="s">
        <v>2398</v>
      </c>
      <c r="AD1251" t="s">
        <v>5848</v>
      </c>
    </row>
    <row r="1252" spans="1:30" x14ac:dyDescent="0.25">
      <c r="A1252" s="5" t="str">
        <f t="shared" si="19"/>
        <v>R 2 - D 62 - 461 - 4580</v>
      </c>
      <c r="B1252" s="23" t="s">
        <v>2347</v>
      </c>
      <c r="C1252" t="s">
        <v>246</v>
      </c>
      <c r="D1252" t="s">
        <v>958</v>
      </c>
      <c r="E1252" t="s">
        <v>959</v>
      </c>
      <c r="F1252" t="s">
        <v>134</v>
      </c>
      <c r="G1252" t="s">
        <v>134</v>
      </c>
      <c r="H1252" t="s">
        <v>5984</v>
      </c>
      <c r="I1252" t="s">
        <v>20</v>
      </c>
      <c r="J1252" t="s">
        <v>2349</v>
      </c>
      <c r="K1252" t="s">
        <v>21</v>
      </c>
      <c r="M1252" t="s">
        <v>5985</v>
      </c>
      <c r="N1252" t="s">
        <v>22</v>
      </c>
      <c r="O1252" t="s">
        <v>23</v>
      </c>
      <c r="P1252" t="s">
        <v>26</v>
      </c>
      <c r="Q1252" t="s">
        <v>2348</v>
      </c>
      <c r="R1252" s="13">
        <v>19</v>
      </c>
      <c r="S1252" s="13">
        <v>1</v>
      </c>
      <c r="T1252" s="21">
        <v>1</v>
      </c>
      <c r="V1252" t="s">
        <v>2154</v>
      </c>
      <c r="W1252" t="s">
        <v>17596</v>
      </c>
      <c r="X1252" s="20" t="str">
        <f>+IF(V1252="","-",CONCATENATE(V1252,"_",W1252))</f>
        <v>FINES_R02</v>
      </c>
      <c r="Y1252" s="59">
        <v>0.96633952856063843</v>
      </c>
      <c r="Z1252" t="s">
        <v>134</v>
      </c>
      <c r="AA1252" t="s">
        <v>2393</v>
      </c>
      <c r="AB1252" t="str">
        <f>+IF(W1252="","-",IF(W1252="UNICO","CENSO","MUESTRA"))</f>
        <v>MUESTRA</v>
      </c>
      <c r="AC1252" t="s">
        <v>2398</v>
      </c>
      <c r="AD1252" t="s">
        <v>5986</v>
      </c>
    </row>
    <row r="1253" spans="1:30" x14ac:dyDescent="0.25">
      <c r="A1253" s="5" t="str">
        <f t="shared" si="19"/>
        <v>R 2 - D 62 - 462 - 4602</v>
      </c>
      <c r="B1253" s="23" t="s">
        <v>2347</v>
      </c>
      <c r="C1253" t="s">
        <v>246</v>
      </c>
      <c r="D1253" t="s">
        <v>958</v>
      </c>
      <c r="E1253" t="s">
        <v>959</v>
      </c>
      <c r="F1253" t="s">
        <v>134</v>
      </c>
      <c r="G1253" t="s">
        <v>134</v>
      </c>
      <c r="H1253" t="s">
        <v>11762</v>
      </c>
      <c r="I1253" t="s">
        <v>20</v>
      </c>
      <c r="J1253" t="s">
        <v>2349</v>
      </c>
      <c r="K1253" t="s">
        <v>21</v>
      </c>
      <c r="M1253" t="s">
        <v>11763</v>
      </c>
      <c r="N1253" t="s">
        <v>22</v>
      </c>
      <c r="O1253" t="s">
        <v>23</v>
      </c>
      <c r="P1253" t="s">
        <v>26</v>
      </c>
      <c r="Q1253" t="s">
        <v>2348</v>
      </c>
      <c r="R1253" s="13">
        <v>32</v>
      </c>
      <c r="S1253" s="13">
        <v>1</v>
      </c>
      <c r="T1253" s="21">
        <v>1</v>
      </c>
      <c r="V1253" t="s">
        <v>2154</v>
      </c>
      <c r="W1253" t="s">
        <v>17596</v>
      </c>
      <c r="X1253" s="20" t="str">
        <f>+IF(V1253="","-",CONCATENATE(V1253,"_",W1253))</f>
        <v>FINES_R02</v>
      </c>
      <c r="Y1253" s="59">
        <v>0.96769189834594727</v>
      </c>
      <c r="Z1253" t="s">
        <v>134</v>
      </c>
      <c r="AA1253" t="s">
        <v>2393</v>
      </c>
      <c r="AB1253" t="str">
        <f>+IF(W1253="","-",IF(W1253="UNICO","CENSO","MUESTRA"))</f>
        <v>MUESTRA</v>
      </c>
      <c r="AC1253" t="s">
        <v>2397</v>
      </c>
      <c r="AD1253" t="s">
        <v>11764</v>
      </c>
    </row>
    <row r="1254" spans="1:30" x14ac:dyDescent="0.25">
      <c r="A1254" s="5" t="str">
        <f t="shared" si="19"/>
        <v>R 2 - D 62 - 461 - 2566</v>
      </c>
      <c r="B1254" s="23" t="s">
        <v>2347</v>
      </c>
      <c r="C1254" t="s">
        <v>246</v>
      </c>
      <c r="D1254" t="s">
        <v>958</v>
      </c>
      <c r="E1254" t="s">
        <v>959</v>
      </c>
      <c r="F1254" t="s">
        <v>134</v>
      </c>
      <c r="G1254" t="s">
        <v>134</v>
      </c>
      <c r="H1254" t="s">
        <v>5696</v>
      </c>
      <c r="I1254" t="s">
        <v>20</v>
      </c>
      <c r="J1254" t="s">
        <v>2349</v>
      </c>
      <c r="K1254" t="s">
        <v>21</v>
      </c>
      <c r="M1254" t="s">
        <v>5697</v>
      </c>
      <c r="N1254" t="s">
        <v>22</v>
      </c>
      <c r="O1254" t="s">
        <v>23</v>
      </c>
      <c r="P1254" t="s">
        <v>26</v>
      </c>
      <c r="Q1254" t="s">
        <v>2348</v>
      </c>
      <c r="R1254" s="13">
        <v>7</v>
      </c>
      <c r="S1254" s="13">
        <v>1</v>
      </c>
      <c r="T1254" s="21">
        <v>1</v>
      </c>
      <c r="V1254" t="s">
        <v>2154</v>
      </c>
      <c r="W1254" t="s">
        <v>17596</v>
      </c>
      <c r="X1254" s="20" t="str">
        <f>+IF(V1254="","-",CONCATENATE(V1254,"_",W1254))</f>
        <v>FINES_R02</v>
      </c>
      <c r="Y1254" s="59">
        <v>0.97486394643783569</v>
      </c>
      <c r="Z1254" t="s">
        <v>134</v>
      </c>
      <c r="AA1254" t="s">
        <v>2393</v>
      </c>
      <c r="AB1254" t="str">
        <f>+IF(W1254="","-",IF(W1254="UNICO","CENSO","MUESTRA"))</f>
        <v>MUESTRA</v>
      </c>
      <c r="AC1254" t="s">
        <v>2397</v>
      </c>
      <c r="AD1254" t="s">
        <v>5698</v>
      </c>
    </row>
    <row r="1255" spans="1:30" x14ac:dyDescent="0.25">
      <c r="A1255" s="5" t="str">
        <f t="shared" si="19"/>
        <v>R 2 - D 62 - 455 - 2274</v>
      </c>
      <c r="B1255" s="23" t="s">
        <v>2347</v>
      </c>
      <c r="C1255" t="s">
        <v>246</v>
      </c>
      <c r="D1255" t="s">
        <v>958</v>
      </c>
      <c r="E1255" t="s">
        <v>959</v>
      </c>
      <c r="F1255" t="s">
        <v>134</v>
      </c>
      <c r="G1255" t="s">
        <v>134</v>
      </c>
      <c r="H1255" t="s">
        <v>5950</v>
      </c>
      <c r="I1255" t="s">
        <v>20</v>
      </c>
      <c r="J1255" t="s">
        <v>2349</v>
      </c>
      <c r="K1255" t="s">
        <v>21</v>
      </c>
      <c r="M1255" t="s">
        <v>5951</v>
      </c>
      <c r="N1255" t="s">
        <v>22</v>
      </c>
      <c r="O1255" t="s">
        <v>23</v>
      </c>
      <c r="P1255" t="s">
        <v>26</v>
      </c>
      <c r="Q1255" t="s">
        <v>2348</v>
      </c>
      <c r="R1255" s="13">
        <v>15</v>
      </c>
      <c r="S1255" s="13">
        <v>1</v>
      </c>
      <c r="T1255" s="21">
        <v>1</v>
      </c>
      <c r="V1255" t="s">
        <v>2154</v>
      </c>
      <c r="W1255" t="s">
        <v>17596</v>
      </c>
      <c r="X1255" s="20" t="str">
        <f>+IF(V1255="","-",CONCATENATE(V1255,"_",W1255))</f>
        <v>FINES_R02</v>
      </c>
      <c r="Y1255" s="59">
        <v>0.97969931364059448</v>
      </c>
      <c r="Z1255" t="s">
        <v>134</v>
      </c>
      <c r="AA1255" t="s">
        <v>2393</v>
      </c>
      <c r="AB1255" t="str">
        <f>+IF(W1255="","-",IF(W1255="UNICO","CENSO","MUESTRA"))</f>
        <v>MUESTRA</v>
      </c>
      <c r="AC1255" t="s">
        <v>2397</v>
      </c>
      <c r="AD1255" t="s">
        <v>5952</v>
      </c>
    </row>
    <row r="1256" spans="1:30" x14ac:dyDescent="0.25">
      <c r="A1256" s="5" t="str">
        <f t="shared" si="19"/>
        <v>R 2 - D 62 - 455 - 2281</v>
      </c>
      <c r="B1256" s="23" t="s">
        <v>2347</v>
      </c>
      <c r="C1256" t="s">
        <v>246</v>
      </c>
      <c r="D1256" t="s">
        <v>958</v>
      </c>
      <c r="E1256" t="s">
        <v>959</v>
      </c>
      <c r="F1256" t="s">
        <v>134</v>
      </c>
      <c r="G1256" t="s">
        <v>134</v>
      </c>
      <c r="H1256" t="s">
        <v>5704</v>
      </c>
      <c r="I1256" t="s">
        <v>20</v>
      </c>
      <c r="J1256" t="s">
        <v>2349</v>
      </c>
      <c r="K1256" t="s">
        <v>21</v>
      </c>
      <c r="M1256" t="s">
        <v>5705</v>
      </c>
      <c r="N1256" t="s">
        <v>22</v>
      </c>
      <c r="O1256" t="s">
        <v>23</v>
      </c>
      <c r="P1256" t="s">
        <v>26</v>
      </c>
      <c r="Q1256" t="s">
        <v>2348</v>
      </c>
      <c r="R1256" s="13">
        <v>7</v>
      </c>
      <c r="S1256" s="13">
        <v>1</v>
      </c>
      <c r="T1256" s="21">
        <v>1</v>
      </c>
      <c r="V1256" t="s">
        <v>2154</v>
      </c>
      <c r="W1256" t="s">
        <v>17596</v>
      </c>
      <c r="X1256" s="20" t="str">
        <f>+IF(V1256="","-",CONCATENATE(V1256,"_",W1256))</f>
        <v>FINES_R02</v>
      </c>
      <c r="Y1256" s="59">
        <v>0.98752415180206299</v>
      </c>
      <c r="Z1256" t="s">
        <v>134</v>
      </c>
      <c r="AA1256" t="s">
        <v>2393</v>
      </c>
      <c r="AB1256" t="str">
        <f>+IF(W1256="","-",IF(W1256="UNICO","CENSO","MUESTRA"))</f>
        <v>MUESTRA</v>
      </c>
      <c r="AC1256" t="s">
        <v>2397</v>
      </c>
      <c r="AD1256" t="s">
        <v>5706</v>
      </c>
    </row>
    <row r="1257" spans="1:30" x14ac:dyDescent="0.25">
      <c r="A1257" s="5" t="str">
        <f t="shared" si="19"/>
        <v>R 2 - D 62 - 455 - 1818</v>
      </c>
      <c r="B1257" s="23" t="s">
        <v>2347</v>
      </c>
      <c r="C1257" t="s">
        <v>246</v>
      </c>
      <c r="D1257" t="s">
        <v>958</v>
      </c>
      <c r="E1257" t="s">
        <v>959</v>
      </c>
      <c r="F1257" t="s">
        <v>134</v>
      </c>
      <c r="G1257" t="s">
        <v>134</v>
      </c>
      <c r="H1257" t="s">
        <v>5736</v>
      </c>
      <c r="I1257" t="s">
        <v>20</v>
      </c>
      <c r="J1257" t="s">
        <v>2349</v>
      </c>
      <c r="K1257" t="s">
        <v>21</v>
      </c>
      <c r="M1257" t="s">
        <v>5737</v>
      </c>
      <c r="N1257" t="s">
        <v>22</v>
      </c>
      <c r="O1257" t="s">
        <v>23</v>
      </c>
      <c r="P1257" t="s">
        <v>26</v>
      </c>
      <c r="Q1257" t="s">
        <v>2348</v>
      </c>
      <c r="R1257" s="13">
        <v>15</v>
      </c>
      <c r="S1257" s="13">
        <v>1</v>
      </c>
      <c r="T1257" s="21">
        <v>1</v>
      </c>
      <c r="V1257" t="s">
        <v>2154</v>
      </c>
      <c r="W1257" t="s">
        <v>17596</v>
      </c>
      <c r="X1257" s="20" t="str">
        <f>+IF(V1257="","-",CONCATENATE(V1257,"_",W1257))</f>
        <v>FINES_R02</v>
      </c>
      <c r="Y1257" s="59">
        <v>0.98752427101135254</v>
      </c>
      <c r="Z1257" t="s">
        <v>134</v>
      </c>
      <c r="AA1257" t="s">
        <v>2393</v>
      </c>
      <c r="AB1257" t="str">
        <f>+IF(W1257="","-",IF(W1257="UNICO","CENSO","MUESTRA"))</f>
        <v>MUESTRA</v>
      </c>
      <c r="AC1257" t="s">
        <v>2398</v>
      </c>
      <c r="AD1257" t="s">
        <v>5738</v>
      </c>
    </row>
    <row r="1258" spans="1:30" x14ac:dyDescent="0.25">
      <c r="A1258" s="5" t="str">
        <f t="shared" si="19"/>
        <v>R 2 - D 62 - 461 - 2520</v>
      </c>
      <c r="B1258" s="23" t="s">
        <v>2347</v>
      </c>
      <c r="C1258" t="s">
        <v>246</v>
      </c>
      <c r="D1258" t="s">
        <v>958</v>
      </c>
      <c r="E1258" t="s">
        <v>959</v>
      </c>
      <c r="F1258" t="s">
        <v>134</v>
      </c>
      <c r="G1258" t="s">
        <v>134</v>
      </c>
      <c r="H1258" t="s">
        <v>5712</v>
      </c>
      <c r="I1258" t="s">
        <v>20</v>
      </c>
      <c r="J1258" t="s">
        <v>2349</v>
      </c>
      <c r="K1258" t="s">
        <v>21</v>
      </c>
      <c r="M1258" t="s">
        <v>5713</v>
      </c>
      <c r="N1258" t="s">
        <v>22</v>
      </c>
      <c r="O1258" t="s">
        <v>23</v>
      </c>
      <c r="P1258" t="s">
        <v>26</v>
      </c>
      <c r="Q1258" t="s">
        <v>2348</v>
      </c>
      <c r="R1258" s="13">
        <v>22</v>
      </c>
      <c r="S1258" s="13">
        <v>2</v>
      </c>
      <c r="T1258" s="21">
        <v>1</v>
      </c>
      <c r="V1258" t="s">
        <v>2154</v>
      </c>
      <c r="W1258" t="s">
        <v>17596</v>
      </c>
      <c r="X1258" s="20" t="str">
        <f>+IF(V1258="","-",CONCATENATE(V1258,"_",W1258))</f>
        <v>FINES_R02</v>
      </c>
      <c r="Y1258" s="59">
        <v>0.98812323808670044</v>
      </c>
      <c r="Z1258" t="s">
        <v>134</v>
      </c>
      <c r="AA1258" t="s">
        <v>2393</v>
      </c>
      <c r="AB1258" t="str">
        <f>+IF(W1258="","-",IF(W1258="UNICO","CENSO","MUESTRA"))</f>
        <v>MUESTRA</v>
      </c>
      <c r="AC1258" t="s">
        <v>2397</v>
      </c>
      <c r="AD1258" t="s">
        <v>5714</v>
      </c>
    </row>
    <row r="1259" spans="1:30" x14ac:dyDescent="0.25">
      <c r="A1259" s="5" t="str">
        <f t="shared" si="19"/>
        <v>R 2 - D 62 - 461 - 3156</v>
      </c>
      <c r="B1259" s="23" t="s">
        <v>2347</v>
      </c>
      <c r="C1259" t="s">
        <v>246</v>
      </c>
      <c r="D1259" t="s">
        <v>958</v>
      </c>
      <c r="E1259" t="s">
        <v>959</v>
      </c>
      <c r="F1259" t="s">
        <v>134</v>
      </c>
      <c r="G1259" t="s">
        <v>134</v>
      </c>
      <c r="H1259" t="s">
        <v>5911</v>
      </c>
      <c r="I1259" t="s">
        <v>20</v>
      </c>
      <c r="J1259" t="s">
        <v>2349</v>
      </c>
      <c r="K1259" t="s">
        <v>21</v>
      </c>
      <c r="M1259" t="s">
        <v>5912</v>
      </c>
      <c r="N1259" t="s">
        <v>22</v>
      </c>
      <c r="O1259" t="s">
        <v>23</v>
      </c>
      <c r="P1259" t="s">
        <v>26</v>
      </c>
      <c r="Q1259" t="s">
        <v>2348</v>
      </c>
      <c r="R1259" s="13">
        <v>11</v>
      </c>
      <c r="S1259" s="13">
        <v>1</v>
      </c>
      <c r="T1259" s="21">
        <v>1</v>
      </c>
      <c r="V1259" t="s">
        <v>2154</v>
      </c>
      <c r="W1259" t="s">
        <v>17596</v>
      </c>
      <c r="X1259" s="20" t="str">
        <f>+IF(V1259="","-",CONCATENATE(V1259,"_",W1259))</f>
        <v>FINES_R02</v>
      </c>
      <c r="Y1259" s="59">
        <v>0.98812323808670044</v>
      </c>
      <c r="Z1259" t="s">
        <v>134</v>
      </c>
      <c r="AA1259" t="s">
        <v>2393</v>
      </c>
      <c r="AB1259" t="str">
        <f>+IF(W1259="","-",IF(W1259="UNICO","CENSO","MUESTRA"))</f>
        <v>MUESTRA</v>
      </c>
      <c r="AC1259" t="s">
        <v>2398</v>
      </c>
      <c r="AD1259" t="s">
        <v>5913</v>
      </c>
    </row>
    <row r="1260" spans="1:30" x14ac:dyDescent="0.25">
      <c r="A1260" s="5" t="str">
        <f t="shared" si="19"/>
        <v>R 2 - D 62 - 461 - 4571</v>
      </c>
      <c r="B1260" s="23" t="s">
        <v>2347</v>
      </c>
      <c r="C1260" t="s">
        <v>246</v>
      </c>
      <c r="D1260" t="s">
        <v>958</v>
      </c>
      <c r="E1260" t="s">
        <v>959</v>
      </c>
      <c r="F1260" t="s">
        <v>134</v>
      </c>
      <c r="G1260" t="s">
        <v>134</v>
      </c>
      <c r="H1260" t="s">
        <v>5972</v>
      </c>
      <c r="I1260" t="s">
        <v>20</v>
      </c>
      <c r="J1260" t="s">
        <v>2349</v>
      </c>
      <c r="K1260" t="s">
        <v>21</v>
      </c>
      <c r="M1260" t="s">
        <v>5973</v>
      </c>
      <c r="N1260" t="s">
        <v>22</v>
      </c>
      <c r="O1260" t="s">
        <v>23</v>
      </c>
      <c r="P1260" t="s">
        <v>26</v>
      </c>
      <c r="Q1260" t="s">
        <v>2348</v>
      </c>
      <c r="R1260" s="13">
        <v>15</v>
      </c>
      <c r="S1260" s="13">
        <v>1</v>
      </c>
      <c r="T1260" s="21">
        <v>1</v>
      </c>
      <c r="V1260" t="s">
        <v>2154</v>
      </c>
      <c r="W1260" t="s">
        <v>17596</v>
      </c>
      <c r="X1260" s="20" t="str">
        <f>+IF(V1260="","-",CONCATENATE(V1260,"_",W1260))</f>
        <v>FINES_R02</v>
      </c>
      <c r="Y1260" s="59">
        <v>0.98812323808670044</v>
      </c>
      <c r="Z1260" t="s">
        <v>134</v>
      </c>
      <c r="AA1260" t="s">
        <v>2393</v>
      </c>
      <c r="AB1260" t="str">
        <f>+IF(W1260="","-",IF(W1260="UNICO","CENSO","MUESTRA"))</f>
        <v>MUESTRA</v>
      </c>
      <c r="AC1260" t="s">
        <v>2398</v>
      </c>
      <c r="AD1260" t="s">
        <v>5974</v>
      </c>
    </row>
    <row r="1261" spans="1:30" x14ac:dyDescent="0.25">
      <c r="A1261" s="5" t="str">
        <f t="shared" si="19"/>
        <v>R 2 - D 62 - 461 - 1379</v>
      </c>
      <c r="B1261" s="23" t="s">
        <v>2347</v>
      </c>
      <c r="C1261" t="s">
        <v>246</v>
      </c>
      <c r="D1261" t="s">
        <v>958</v>
      </c>
      <c r="E1261" t="s">
        <v>959</v>
      </c>
      <c r="F1261" t="s">
        <v>134</v>
      </c>
      <c r="G1261" t="s">
        <v>134</v>
      </c>
      <c r="H1261" t="s">
        <v>6010</v>
      </c>
      <c r="I1261" t="s">
        <v>20</v>
      </c>
      <c r="J1261" t="s">
        <v>2349</v>
      </c>
      <c r="K1261" t="s">
        <v>21</v>
      </c>
      <c r="M1261" t="s">
        <v>6011</v>
      </c>
      <c r="N1261" t="s">
        <v>22</v>
      </c>
      <c r="O1261" t="s">
        <v>23</v>
      </c>
      <c r="P1261" t="s">
        <v>26</v>
      </c>
      <c r="Q1261" t="s">
        <v>2348</v>
      </c>
      <c r="R1261" s="13">
        <v>81</v>
      </c>
      <c r="S1261" s="13">
        <v>4</v>
      </c>
      <c r="T1261" s="21">
        <v>1</v>
      </c>
      <c r="V1261" t="s">
        <v>2154</v>
      </c>
      <c r="W1261" t="s">
        <v>17596</v>
      </c>
      <c r="X1261" s="20" t="str">
        <f>+IF(V1261="","-",CONCATENATE(V1261,"_",W1261))</f>
        <v>FINES_R02</v>
      </c>
      <c r="Y1261" s="59">
        <v>0.98812323808670044</v>
      </c>
      <c r="Z1261" t="s">
        <v>134</v>
      </c>
      <c r="AA1261" t="s">
        <v>2393</v>
      </c>
      <c r="AB1261" t="str">
        <f>+IF(W1261="","-",IF(W1261="UNICO","CENSO","MUESTRA"))</f>
        <v>MUESTRA</v>
      </c>
      <c r="AC1261" t="s">
        <v>2398</v>
      </c>
      <c r="AD1261" t="s">
        <v>6012</v>
      </c>
    </row>
    <row r="1262" spans="1:30" x14ac:dyDescent="0.25">
      <c r="A1262" s="5" t="str">
        <f t="shared" si="19"/>
        <v>R 2 - D 62 - 461 - 3157</v>
      </c>
      <c r="B1262" s="23" t="s">
        <v>2347</v>
      </c>
      <c r="C1262" t="s">
        <v>246</v>
      </c>
      <c r="D1262" t="s">
        <v>958</v>
      </c>
      <c r="E1262" t="s">
        <v>959</v>
      </c>
      <c r="F1262" t="s">
        <v>134</v>
      </c>
      <c r="G1262" t="s">
        <v>134</v>
      </c>
      <c r="H1262" t="s">
        <v>5700</v>
      </c>
      <c r="I1262" t="s">
        <v>20</v>
      </c>
      <c r="J1262" t="s">
        <v>2349</v>
      </c>
      <c r="K1262" t="s">
        <v>21</v>
      </c>
      <c r="M1262" t="s">
        <v>5701</v>
      </c>
      <c r="N1262" t="s">
        <v>22</v>
      </c>
      <c r="O1262" t="s">
        <v>23</v>
      </c>
      <c r="P1262" t="s">
        <v>26</v>
      </c>
      <c r="Q1262" t="s">
        <v>2348</v>
      </c>
      <c r="R1262" s="13">
        <v>13</v>
      </c>
      <c r="S1262" s="13">
        <v>1</v>
      </c>
      <c r="T1262" s="21">
        <v>1</v>
      </c>
      <c r="V1262" t="s">
        <v>2154</v>
      </c>
      <c r="W1262" t="s">
        <v>17596</v>
      </c>
      <c r="X1262" s="20" t="str">
        <f>+IF(V1262="","-",CONCATENATE(V1262,"_",W1262))</f>
        <v>FINES_R02</v>
      </c>
      <c r="Y1262" s="59">
        <v>1.000002980232239</v>
      </c>
      <c r="Z1262" t="s">
        <v>134</v>
      </c>
      <c r="AA1262" t="s">
        <v>2393</v>
      </c>
      <c r="AB1262" t="str">
        <f>+IF(W1262="","-",IF(W1262="UNICO","CENSO","MUESTRA"))</f>
        <v>MUESTRA</v>
      </c>
      <c r="AC1262" t="s">
        <v>2397</v>
      </c>
      <c r="AD1262" t="s">
        <v>5702</v>
      </c>
    </row>
    <row r="1263" spans="1:30" x14ac:dyDescent="0.25">
      <c r="A1263" s="5" t="str">
        <f t="shared" si="19"/>
        <v>R 3 - D 690 - 485 - 4659</v>
      </c>
      <c r="B1263" s="23" t="s">
        <v>2347</v>
      </c>
      <c r="C1263" t="s">
        <v>1079</v>
      </c>
      <c r="D1263" t="s">
        <v>1077</v>
      </c>
      <c r="E1263" t="s">
        <v>1078</v>
      </c>
      <c r="F1263" t="s">
        <v>134</v>
      </c>
      <c r="G1263" t="s">
        <v>134</v>
      </c>
      <c r="H1263" t="s">
        <v>6630</v>
      </c>
      <c r="I1263" t="s">
        <v>20</v>
      </c>
      <c r="J1263" t="s">
        <v>2349</v>
      </c>
      <c r="K1263" t="s">
        <v>21</v>
      </c>
      <c r="M1263" t="s">
        <v>6631</v>
      </c>
      <c r="N1263" t="s">
        <v>22</v>
      </c>
      <c r="O1263" t="s">
        <v>23</v>
      </c>
      <c r="P1263" t="s">
        <v>26</v>
      </c>
      <c r="Q1263" t="s">
        <v>2348</v>
      </c>
      <c r="R1263" s="13">
        <v>17</v>
      </c>
      <c r="S1263" s="13">
        <v>1</v>
      </c>
      <c r="T1263" s="21">
        <v>1</v>
      </c>
      <c r="V1263" t="s">
        <v>2154</v>
      </c>
      <c r="W1263" t="s">
        <v>17598</v>
      </c>
      <c r="X1263" s="20" t="str">
        <f>+IF(V1263="","-",CONCATENATE(V1263,"_",W1263))</f>
        <v>FINES_R03</v>
      </c>
      <c r="Y1263" s="59">
        <v>0.1153094917535782</v>
      </c>
      <c r="Z1263" t="s">
        <v>134</v>
      </c>
      <c r="AA1263" t="s">
        <v>2393</v>
      </c>
      <c r="AB1263" t="str">
        <f>+IF(W1263="","-",IF(W1263="UNICO","CENSO","MUESTRA"))</f>
        <v>MUESTRA</v>
      </c>
      <c r="AC1263" t="s">
        <v>2397</v>
      </c>
      <c r="AD1263" t="s">
        <v>6632</v>
      </c>
    </row>
    <row r="1264" spans="1:30" x14ac:dyDescent="0.25">
      <c r="A1264" s="5" t="str">
        <f t="shared" si="19"/>
        <v>R 3 - D 690 - 473 - 4634</v>
      </c>
      <c r="B1264" s="23" t="s">
        <v>2347</v>
      </c>
      <c r="C1264" t="s">
        <v>1079</v>
      </c>
      <c r="D1264" t="s">
        <v>1077</v>
      </c>
      <c r="E1264" t="s">
        <v>1078</v>
      </c>
      <c r="F1264" t="s">
        <v>134</v>
      </c>
      <c r="G1264" t="s">
        <v>134</v>
      </c>
      <c r="H1264" t="s">
        <v>12184</v>
      </c>
      <c r="I1264" t="s">
        <v>20</v>
      </c>
      <c r="J1264" t="s">
        <v>2349</v>
      </c>
      <c r="K1264" t="s">
        <v>21</v>
      </c>
      <c r="M1264" t="s">
        <v>12185</v>
      </c>
      <c r="N1264" t="s">
        <v>22</v>
      </c>
      <c r="O1264" t="s">
        <v>23</v>
      </c>
      <c r="P1264" t="s">
        <v>26</v>
      </c>
      <c r="Q1264" t="s">
        <v>2348</v>
      </c>
      <c r="R1264" s="13">
        <v>15</v>
      </c>
      <c r="S1264" s="13">
        <v>1</v>
      </c>
      <c r="T1264" s="21">
        <v>1</v>
      </c>
      <c r="V1264" t="s">
        <v>2154</v>
      </c>
      <c r="W1264" t="s">
        <v>17598</v>
      </c>
      <c r="X1264" s="20" t="str">
        <f>+IF(V1264="","-",CONCATENATE(V1264,"_",W1264))</f>
        <v>FINES_R03</v>
      </c>
      <c r="Y1264" s="59">
        <v>0.1451217383146286</v>
      </c>
      <c r="Z1264" t="s">
        <v>134</v>
      </c>
      <c r="AA1264" t="s">
        <v>2393</v>
      </c>
      <c r="AB1264" t="str">
        <f>+IF(W1264="","-",IF(W1264="UNICO","CENSO","MUESTRA"))</f>
        <v>MUESTRA</v>
      </c>
      <c r="AC1264" t="s">
        <v>2398</v>
      </c>
      <c r="AD1264" t="s">
        <v>12186</v>
      </c>
    </row>
    <row r="1265" spans="1:30" x14ac:dyDescent="0.25">
      <c r="A1265" s="5" t="str">
        <f t="shared" si="19"/>
        <v>R 3 - D 690 - 472 - 0445</v>
      </c>
      <c r="B1265" s="23" t="s">
        <v>2347</v>
      </c>
      <c r="C1265" t="s">
        <v>1079</v>
      </c>
      <c r="D1265" t="s">
        <v>1077</v>
      </c>
      <c r="E1265" t="s">
        <v>1078</v>
      </c>
      <c r="F1265" t="s">
        <v>134</v>
      </c>
      <c r="G1265" t="s">
        <v>134</v>
      </c>
      <c r="H1265" t="s">
        <v>6605</v>
      </c>
      <c r="I1265" t="s">
        <v>20</v>
      </c>
      <c r="J1265" t="s">
        <v>2349</v>
      </c>
      <c r="K1265" t="s">
        <v>21</v>
      </c>
      <c r="M1265" t="s">
        <v>6606</v>
      </c>
      <c r="N1265" t="s">
        <v>22</v>
      </c>
      <c r="O1265" t="s">
        <v>23</v>
      </c>
      <c r="P1265" t="s">
        <v>26</v>
      </c>
      <c r="Q1265" t="s">
        <v>2348</v>
      </c>
      <c r="R1265" s="13">
        <v>117</v>
      </c>
      <c r="S1265" s="13">
        <v>5</v>
      </c>
      <c r="T1265" s="21">
        <v>1</v>
      </c>
      <c r="V1265" t="s">
        <v>2154</v>
      </c>
      <c r="W1265" t="s">
        <v>17598</v>
      </c>
      <c r="X1265" s="20" t="str">
        <f>+IF(V1265="","-",CONCATENATE(V1265,"_",W1265))</f>
        <v>FINES_R03</v>
      </c>
      <c r="Y1265" s="59">
        <v>0.2228904664516449</v>
      </c>
      <c r="Z1265" t="s">
        <v>134</v>
      </c>
      <c r="AA1265" t="s">
        <v>2393</v>
      </c>
      <c r="AB1265" t="str">
        <f>+IF(W1265="","-",IF(W1265="UNICO","CENSO","MUESTRA"))</f>
        <v>MUESTRA</v>
      </c>
      <c r="AC1265" t="s">
        <v>2397</v>
      </c>
      <c r="AD1265" t="s">
        <v>6607</v>
      </c>
    </row>
    <row r="1266" spans="1:30" x14ac:dyDescent="0.25">
      <c r="A1266" s="5" t="str">
        <f t="shared" si="19"/>
        <v>R 3 - D 690 - 473 - 0445</v>
      </c>
      <c r="B1266" s="23" t="s">
        <v>2347</v>
      </c>
      <c r="C1266" t="s">
        <v>1079</v>
      </c>
      <c r="D1266" t="s">
        <v>1077</v>
      </c>
      <c r="E1266" t="s">
        <v>1078</v>
      </c>
      <c r="F1266" t="s">
        <v>134</v>
      </c>
      <c r="G1266" t="s">
        <v>134</v>
      </c>
      <c r="H1266" t="s">
        <v>6709</v>
      </c>
      <c r="I1266" t="s">
        <v>20</v>
      </c>
      <c r="J1266" t="s">
        <v>2349</v>
      </c>
      <c r="K1266" t="s">
        <v>21</v>
      </c>
      <c r="M1266" t="s">
        <v>6606</v>
      </c>
      <c r="N1266" t="s">
        <v>22</v>
      </c>
      <c r="O1266" t="s">
        <v>23</v>
      </c>
      <c r="P1266" t="s">
        <v>26</v>
      </c>
      <c r="Q1266" t="s">
        <v>2348</v>
      </c>
      <c r="R1266" s="13">
        <v>22</v>
      </c>
      <c r="S1266" s="13">
        <v>1</v>
      </c>
      <c r="T1266" s="21">
        <v>1</v>
      </c>
      <c r="V1266" t="s">
        <v>2154</v>
      </c>
      <c r="W1266" t="s">
        <v>17598</v>
      </c>
      <c r="X1266" s="20" t="str">
        <f>+IF(V1266="","-",CONCATENATE(V1266,"_",W1266))</f>
        <v>FINES_R03</v>
      </c>
      <c r="Y1266" s="59">
        <v>0.2228904664516449</v>
      </c>
      <c r="Z1266" t="s">
        <v>134</v>
      </c>
      <c r="AA1266" t="s">
        <v>2393</v>
      </c>
      <c r="AB1266" t="str">
        <f>+IF(W1266="","-",IF(W1266="UNICO","CENSO","MUESTRA"))</f>
        <v>MUESTRA</v>
      </c>
      <c r="AC1266" t="s">
        <v>2397</v>
      </c>
      <c r="AD1266" t="s">
        <v>6607</v>
      </c>
    </row>
    <row r="1267" spans="1:30" x14ac:dyDescent="0.25">
      <c r="A1267" s="5" t="str">
        <f t="shared" si="19"/>
        <v>R 3 - D 690 - 454 - 1443</v>
      </c>
      <c r="B1267" s="23" t="s">
        <v>2347</v>
      </c>
      <c r="C1267" t="s">
        <v>1079</v>
      </c>
      <c r="D1267" t="s">
        <v>1077</v>
      </c>
      <c r="E1267" t="s">
        <v>1078</v>
      </c>
      <c r="F1267" t="s">
        <v>134</v>
      </c>
      <c r="G1267" t="s">
        <v>134</v>
      </c>
      <c r="H1267" t="s">
        <v>12175</v>
      </c>
      <c r="I1267" t="s">
        <v>20</v>
      </c>
      <c r="J1267" t="s">
        <v>2349</v>
      </c>
      <c r="K1267" t="s">
        <v>21</v>
      </c>
      <c r="M1267" t="s">
        <v>7164</v>
      </c>
      <c r="N1267" t="s">
        <v>22</v>
      </c>
      <c r="O1267" t="s">
        <v>23</v>
      </c>
      <c r="P1267" t="s">
        <v>26</v>
      </c>
      <c r="Q1267" t="s">
        <v>2348</v>
      </c>
      <c r="R1267" s="13">
        <v>17</v>
      </c>
      <c r="S1267" s="13">
        <v>1</v>
      </c>
      <c r="T1267" s="21">
        <v>1</v>
      </c>
      <c r="V1267" t="s">
        <v>2154</v>
      </c>
      <c r="W1267" t="s">
        <v>17598</v>
      </c>
      <c r="X1267" s="20" t="str">
        <f>+IF(V1267="","-",CONCATENATE(V1267,"_",W1267))</f>
        <v>FINES_R03</v>
      </c>
      <c r="Y1267" s="59">
        <v>0.24913075566291809</v>
      </c>
      <c r="Z1267" t="s">
        <v>134</v>
      </c>
      <c r="AA1267" t="s">
        <v>2393</v>
      </c>
      <c r="AB1267" t="str">
        <f>+IF(W1267="","-",IF(W1267="UNICO","CENSO","MUESTRA"))</f>
        <v>MUESTRA</v>
      </c>
      <c r="AC1267" t="s">
        <v>2397</v>
      </c>
      <c r="AD1267" t="s">
        <v>12176</v>
      </c>
    </row>
    <row r="1268" spans="1:30" x14ac:dyDescent="0.25">
      <c r="A1268" s="5" t="str">
        <f t="shared" si="19"/>
        <v>R 3 - D 691 - 470 - 4310</v>
      </c>
      <c r="B1268" s="23" t="s">
        <v>2347</v>
      </c>
      <c r="C1268" t="s">
        <v>1079</v>
      </c>
      <c r="D1268" t="s">
        <v>1077</v>
      </c>
      <c r="E1268" t="s">
        <v>1078</v>
      </c>
      <c r="F1268" t="s">
        <v>134</v>
      </c>
      <c r="G1268" t="s">
        <v>134</v>
      </c>
      <c r="H1268" t="s">
        <v>7063</v>
      </c>
      <c r="I1268" t="s">
        <v>20</v>
      </c>
      <c r="J1268" t="s">
        <v>2349</v>
      </c>
      <c r="K1268" t="s">
        <v>21</v>
      </c>
      <c r="M1268" t="s">
        <v>7064</v>
      </c>
      <c r="N1268" t="s">
        <v>22</v>
      </c>
      <c r="O1268" t="s">
        <v>23</v>
      </c>
      <c r="P1268" t="s">
        <v>26</v>
      </c>
      <c r="Q1268" t="s">
        <v>2348</v>
      </c>
      <c r="R1268" s="13">
        <v>26</v>
      </c>
      <c r="S1268" s="13">
        <v>1</v>
      </c>
      <c r="T1268" s="21">
        <v>1</v>
      </c>
      <c r="V1268" t="s">
        <v>2154</v>
      </c>
      <c r="W1268" t="s">
        <v>17598</v>
      </c>
      <c r="X1268" s="20" t="str">
        <f>+IF(V1268="","-",CONCATENATE(V1268,"_",W1268))</f>
        <v>FINES_R03</v>
      </c>
      <c r="Y1268" s="59">
        <v>0.27</v>
      </c>
      <c r="Z1268" t="s">
        <v>134</v>
      </c>
      <c r="AA1268" t="s">
        <v>2393</v>
      </c>
      <c r="AB1268" t="str">
        <f>+IF(W1268="","-",IF(W1268="UNICO","CENSO","MUESTRA"))</f>
        <v>MUESTRA</v>
      </c>
      <c r="AC1268" t="s">
        <v>2397</v>
      </c>
      <c r="AD1268" t="s">
        <v>7065</v>
      </c>
    </row>
    <row r="1269" spans="1:30" x14ac:dyDescent="0.25">
      <c r="A1269" s="5" t="str">
        <f t="shared" si="19"/>
        <v>R 3 - D 690 - 473 - 0450</v>
      </c>
      <c r="B1269" s="23" t="s">
        <v>2347</v>
      </c>
      <c r="C1269" t="s">
        <v>1079</v>
      </c>
      <c r="D1269" t="s">
        <v>1077</v>
      </c>
      <c r="E1269" t="s">
        <v>1078</v>
      </c>
      <c r="F1269" t="s">
        <v>134</v>
      </c>
      <c r="G1269" t="s">
        <v>134</v>
      </c>
      <c r="H1269" t="s">
        <v>6552</v>
      </c>
      <c r="I1269" t="s">
        <v>20</v>
      </c>
      <c r="J1269" t="s">
        <v>2349</v>
      </c>
      <c r="K1269" t="s">
        <v>21</v>
      </c>
      <c r="M1269" t="s">
        <v>6553</v>
      </c>
      <c r="N1269" t="s">
        <v>22</v>
      </c>
      <c r="O1269" t="s">
        <v>23</v>
      </c>
      <c r="P1269" t="s">
        <v>26</v>
      </c>
      <c r="Q1269" t="s">
        <v>2348</v>
      </c>
      <c r="R1269" s="13">
        <v>20</v>
      </c>
      <c r="S1269" s="13">
        <v>1</v>
      </c>
      <c r="T1269" s="21">
        <v>1</v>
      </c>
      <c r="V1269" t="s">
        <v>2154</v>
      </c>
      <c r="W1269" t="s">
        <v>17598</v>
      </c>
      <c r="X1269" s="20" t="str">
        <f>+IF(V1269="","-",CONCATENATE(V1269,"_",W1269))</f>
        <v>FINES_R03</v>
      </c>
      <c r="Y1269" s="59">
        <v>0.2796781063079834</v>
      </c>
      <c r="Z1269" t="s">
        <v>134</v>
      </c>
      <c r="AA1269" t="s">
        <v>2393</v>
      </c>
      <c r="AB1269" t="str">
        <f>+IF(W1269="","-",IF(W1269="UNICO","CENSO","MUESTRA"))</f>
        <v>MUESTRA</v>
      </c>
      <c r="AC1269" t="s">
        <v>2397</v>
      </c>
      <c r="AD1269" t="s">
        <v>6554</v>
      </c>
    </row>
    <row r="1270" spans="1:30" x14ac:dyDescent="0.25">
      <c r="A1270" s="5" t="str">
        <f t="shared" si="19"/>
        <v>R 3 - D 690 - 474 - 0451</v>
      </c>
      <c r="B1270" s="23" t="s">
        <v>2347</v>
      </c>
      <c r="C1270" t="s">
        <v>1079</v>
      </c>
      <c r="D1270" t="s">
        <v>1077</v>
      </c>
      <c r="E1270" t="s">
        <v>1078</v>
      </c>
      <c r="F1270" t="s">
        <v>134</v>
      </c>
      <c r="G1270" t="s">
        <v>134</v>
      </c>
      <c r="H1270" t="s">
        <v>6620</v>
      </c>
      <c r="I1270" t="s">
        <v>20</v>
      </c>
      <c r="J1270" t="s">
        <v>2349</v>
      </c>
      <c r="K1270" t="s">
        <v>21</v>
      </c>
      <c r="M1270" t="s">
        <v>6488</v>
      </c>
      <c r="N1270" t="s">
        <v>22</v>
      </c>
      <c r="O1270" t="s">
        <v>23</v>
      </c>
      <c r="P1270" t="s">
        <v>26</v>
      </c>
      <c r="Q1270" t="s">
        <v>2348</v>
      </c>
      <c r="R1270" s="13">
        <v>21</v>
      </c>
      <c r="S1270" s="13">
        <v>1</v>
      </c>
      <c r="T1270" s="21">
        <v>1</v>
      </c>
      <c r="V1270" t="s">
        <v>2154</v>
      </c>
      <c r="W1270" t="s">
        <v>17598</v>
      </c>
      <c r="X1270" s="20" t="str">
        <f>+IF(V1270="","-",CONCATENATE(V1270,"_",W1270))</f>
        <v>FINES_R03</v>
      </c>
      <c r="Y1270" s="59">
        <v>0.29181689023971558</v>
      </c>
      <c r="Z1270" t="s">
        <v>134</v>
      </c>
      <c r="AA1270" t="s">
        <v>2393</v>
      </c>
      <c r="AB1270" t="str">
        <f>+IF(W1270="","-",IF(W1270="UNICO","CENSO","MUESTRA"))</f>
        <v>MUESTRA</v>
      </c>
      <c r="AC1270" t="s">
        <v>2397</v>
      </c>
      <c r="AD1270" t="s">
        <v>6489</v>
      </c>
    </row>
    <row r="1271" spans="1:30" x14ac:dyDescent="0.25">
      <c r="A1271" s="5" t="str">
        <f t="shared" si="19"/>
        <v>R 3 - D 690 - 492 - 3637</v>
      </c>
      <c r="B1271" s="23" t="s">
        <v>2347</v>
      </c>
      <c r="C1271" t="s">
        <v>1079</v>
      </c>
      <c r="D1271" t="s">
        <v>1077</v>
      </c>
      <c r="E1271" t="s">
        <v>1078</v>
      </c>
      <c r="F1271" t="s">
        <v>134</v>
      </c>
      <c r="G1271" t="s">
        <v>134</v>
      </c>
      <c r="H1271" t="s">
        <v>6588</v>
      </c>
      <c r="I1271" t="s">
        <v>20</v>
      </c>
      <c r="J1271" t="s">
        <v>2349</v>
      </c>
      <c r="K1271" t="s">
        <v>21</v>
      </c>
      <c r="M1271" t="s">
        <v>6589</v>
      </c>
      <c r="N1271" t="s">
        <v>22</v>
      </c>
      <c r="O1271" t="s">
        <v>23</v>
      </c>
      <c r="P1271" t="s">
        <v>26</v>
      </c>
      <c r="Q1271" t="s">
        <v>2348</v>
      </c>
      <c r="R1271" s="13">
        <v>22</v>
      </c>
      <c r="S1271" s="13">
        <v>1</v>
      </c>
      <c r="T1271" s="21">
        <v>1</v>
      </c>
      <c r="V1271" t="s">
        <v>2154</v>
      </c>
      <c r="W1271" t="s">
        <v>17598</v>
      </c>
      <c r="X1271" s="20" t="str">
        <f>+IF(V1271="","-",CONCATENATE(V1271,"_",W1271))</f>
        <v>FINES_R03</v>
      </c>
      <c r="Y1271" s="59">
        <v>0.30915579199790949</v>
      </c>
      <c r="Z1271" t="s">
        <v>134</v>
      </c>
      <c r="AA1271" t="s">
        <v>2393</v>
      </c>
      <c r="AB1271" t="str">
        <f>+IF(W1271="","-",IF(W1271="UNICO","CENSO","MUESTRA"))</f>
        <v>MUESTRA</v>
      </c>
      <c r="AC1271" t="s">
        <v>2397</v>
      </c>
      <c r="AD1271" t="s">
        <v>6590</v>
      </c>
    </row>
    <row r="1272" spans="1:30" x14ac:dyDescent="0.25">
      <c r="A1272" s="5" t="str">
        <f t="shared" si="19"/>
        <v>R 3 - D 690 - 490 - 0443</v>
      </c>
      <c r="B1272" s="23" t="s">
        <v>2347</v>
      </c>
      <c r="C1272" t="s">
        <v>1079</v>
      </c>
      <c r="D1272" t="s">
        <v>1077</v>
      </c>
      <c r="E1272" t="s">
        <v>1078</v>
      </c>
      <c r="F1272" t="s">
        <v>134</v>
      </c>
      <c r="G1272" t="s">
        <v>134</v>
      </c>
      <c r="H1272" t="s">
        <v>6537</v>
      </c>
      <c r="I1272" t="s">
        <v>20</v>
      </c>
      <c r="J1272" t="s">
        <v>2349</v>
      </c>
      <c r="K1272" t="s">
        <v>21</v>
      </c>
      <c r="M1272" t="s">
        <v>6538</v>
      </c>
      <c r="N1272" t="s">
        <v>22</v>
      </c>
      <c r="O1272" t="s">
        <v>23</v>
      </c>
      <c r="P1272" t="s">
        <v>26</v>
      </c>
      <c r="Q1272" t="s">
        <v>2348</v>
      </c>
      <c r="R1272" s="13">
        <v>86</v>
      </c>
      <c r="S1272" s="13">
        <v>3</v>
      </c>
      <c r="T1272" s="21">
        <v>1</v>
      </c>
      <c r="V1272" t="s">
        <v>2154</v>
      </c>
      <c r="W1272" t="s">
        <v>17598</v>
      </c>
      <c r="X1272" s="20" t="str">
        <f>+IF(V1272="","-",CONCATENATE(V1272,"_",W1272))</f>
        <v>FINES_R03</v>
      </c>
      <c r="Y1272" s="59">
        <v>0.30926817655563349</v>
      </c>
      <c r="Z1272" t="s">
        <v>134</v>
      </c>
      <c r="AA1272" t="s">
        <v>2393</v>
      </c>
      <c r="AB1272" t="str">
        <f>+IF(W1272="","-",IF(W1272="UNICO","CENSO","MUESTRA"))</f>
        <v>MUESTRA</v>
      </c>
      <c r="AC1272" t="s">
        <v>2397</v>
      </c>
      <c r="AD1272" t="s">
        <v>6539</v>
      </c>
    </row>
    <row r="1273" spans="1:30" x14ac:dyDescent="0.25">
      <c r="A1273" s="5" t="str">
        <f t="shared" si="19"/>
        <v>R 3 - D 691 - 461 - 0977</v>
      </c>
      <c r="B1273" s="23" t="s">
        <v>2347</v>
      </c>
      <c r="C1273" t="s">
        <v>1079</v>
      </c>
      <c r="D1273" t="s">
        <v>1077</v>
      </c>
      <c r="E1273" t="s">
        <v>1078</v>
      </c>
      <c r="F1273" t="s">
        <v>134</v>
      </c>
      <c r="G1273" t="s">
        <v>134</v>
      </c>
      <c r="H1273" t="s">
        <v>6871</v>
      </c>
      <c r="I1273" t="s">
        <v>20</v>
      </c>
      <c r="J1273" t="s">
        <v>2349</v>
      </c>
      <c r="K1273" t="s">
        <v>21</v>
      </c>
      <c r="M1273" t="s">
        <v>6872</v>
      </c>
      <c r="N1273" t="s">
        <v>22</v>
      </c>
      <c r="O1273" t="s">
        <v>23</v>
      </c>
      <c r="P1273" t="s">
        <v>26</v>
      </c>
      <c r="Q1273" t="s">
        <v>2348</v>
      </c>
      <c r="R1273" s="13">
        <v>38</v>
      </c>
      <c r="S1273" s="13">
        <v>2</v>
      </c>
      <c r="T1273" s="21">
        <v>1</v>
      </c>
      <c r="V1273" t="s">
        <v>2154</v>
      </c>
      <c r="W1273" t="s">
        <v>17598</v>
      </c>
      <c r="X1273" s="20" t="str">
        <f>+IF(V1273="","-",CONCATENATE(V1273,"_",W1273))</f>
        <v>FINES_R03</v>
      </c>
      <c r="Y1273" s="59">
        <v>0.31042128801345831</v>
      </c>
      <c r="Z1273" t="s">
        <v>134</v>
      </c>
      <c r="AA1273" t="s">
        <v>2393</v>
      </c>
      <c r="AB1273" t="str">
        <f>+IF(W1273="","-",IF(W1273="UNICO","CENSO","MUESTRA"))</f>
        <v>MUESTRA</v>
      </c>
      <c r="AC1273" t="s">
        <v>2397</v>
      </c>
      <c r="AD1273" t="s">
        <v>6873</v>
      </c>
    </row>
    <row r="1274" spans="1:30" x14ac:dyDescent="0.25">
      <c r="A1274" s="5" t="str">
        <f t="shared" si="19"/>
        <v>R 3 - D 690 - 480 - 1018</v>
      </c>
      <c r="B1274" s="23" t="s">
        <v>2347</v>
      </c>
      <c r="C1274" t="s">
        <v>1079</v>
      </c>
      <c r="D1274" t="s">
        <v>1077</v>
      </c>
      <c r="E1274" t="s">
        <v>1078</v>
      </c>
      <c r="F1274" t="s">
        <v>134</v>
      </c>
      <c r="G1274" t="s">
        <v>134</v>
      </c>
      <c r="H1274" t="s">
        <v>6678</v>
      </c>
      <c r="I1274" t="s">
        <v>20</v>
      </c>
      <c r="J1274" t="s">
        <v>2349</v>
      </c>
      <c r="K1274" t="s">
        <v>21</v>
      </c>
      <c r="M1274" t="s">
        <v>6679</v>
      </c>
      <c r="N1274" t="s">
        <v>22</v>
      </c>
      <c r="O1274" t="s">
        <v>23</v>
      </c>
      <c r="P1274" t="s">
        <v>26</v>
      </c>
      <c r="Q1274" t="s">
        <v>2348</v>
      </c>
      <c r="R1274" s="13">
        <v>47</v>
      </c>
      <c r="S1274" s="13">
        <v>2</v>
      </c>
      <c r="T1274" s="21">
        <v>1</v>
      </c>
      <c r="V1274" t="s">
        <v>2154</v>
      </c>
      <c r="W1274" t="s">
        <v>17598</v>
      </c>
      <c r="X1274" s="20" t="str">
        <f>+IF(V1274="","-",CONCATENATE(V1274,"_",W1274))</f>
        <v>FINES_R03</v>
      </c>
      <c r="Y1274" s="59">
        <v>0.31163841485977167</v>
      </c>
      <c r="Z1274" t="s">
        <v>134</v>
      </c>
      <c r="AA1274" t="s">
        <v>2393</v>
      </c>
      <c r="AB1274" t="str">
        <f>+IF(W1274="","-",IF(W1274="UNICO","CENSO","MUESTRA"))</f>
        <v>MUESTRA</v>
      </c>
      <c r="AC1274" t="s">
        <v>2397</v>
      </c>
      <c r="AD1274" t="s">
        <v>6680</v>
      </c>
    </row>
    <row r="1275" spans="1:30" x14ac:dyDescent="0.25">
      <c r="A1275" s="5" t="str">
        <f t="shared" si="19"/>
        <v>R 3 - D 690 - 480 - 4139</v>
      </c>
      <c r="B1275" s="23" t="s">
        <v>2347</v>
      </c>
      <c r="C1275" t="s">
        <v>1079</v>
      </c>
      <c r="D1275" t="s">
        <v>1077</v>
      </c>
      <c r="E1275" t="s">
        <v>1078</v>
      </c>
      <c r="F1275" t="s">
        <v>134</v>
      </c>
      <c r="G1275" t="s">
        <v>134</v>
      </c>
      <c r="H1275" t="s">
        <v>6645</v>
      </c>
      <c r="I1275" t="s">
        <v>20</v>
      </c>
      <c r="J1275" t="s">
        <v>2349</v>
      </c>
      <c r="K1275" t="s">
        <v>21</v>
      </c>
      <c r="M1275" t="s">
        <v>6646</v>
      </c>
      <c r="N1275" t="s">
        <v>22</v>
      </c>
      <c r="O1275" t="s">
        <v>23</v>
      </c>
      <c r="P1275" t="s">
        <v>26</v>
      </c>
      <c r="Q1275" t="s">
        <v>2348</v>
      </c>
      <c r="R1275" s="13">
        <v>11</v>
      </c>
      <c r="S1275" s="13">
        <v>1</v>
      </c>
      <c r="T1275" s="21">
        <v>1</v>
      </c>
      <c r="V1275" t="s">
        <v>2154</v>
      </c>
      <c r="W1275" t="s">
        <v>17598</v>
      </c>
      <c r="X1275" s="20" t="str">
        <f>+IF(V1275="","-",CONCATENATE(V1275,"_",W1275))</f>
        <v>FINES_R03</v>
      </c>
      <c r="Y1275" s="59">
        <v>0.32308652997016912</v>
      </c>
      <c r="Z1275" t="s">
        <v>134</v>
      </c>
      <c r="AA1275" t="s">
        <v>2393</v>
      </c>
      <c r="AB1275" t="str">
        <f>+IF(W1275="","-",IF(W1275="UNICO","CENSO","MUESTRA"))</f>
        <v>MUESTRA</v>
      </c>
      <c r="AC1275" t="s">
        <v>2398</v>
      </c>
      <c r="AD1275" t="s">
        <v>6647</v>
      </c>
    </row>
    <row r="1276" spans="1:30" x14ac:dyDescent="0.25">
      <c r="A1276" s="5" t="str">
        <f t="shared" si="19"/>
        <v>R 3 - D 691 - 477 - 4544</v>
      </c>
      <c r="B1276" s="23" t="s">
        <v>2347</v>
      </c>
      <c r="C1276" t="s">
        <v>1079</v>
      </c>
      <c r="D1276" t="s">
        <v>1077</v>
      </c>
      <c r="E1276" t="s">
        <v>1078</v>
      </c>
      <c r="F1276" t="s">
        <v>134</v>
      </c>
      <c r="G1276" t="s">
        <v>134</v>
      </c>
      <c r="H1276" t="s">
        <v>7132</v>
      </c>
      <c r="I1276" t="s">
        <v>20</v>
      </c>
      <c r="J1276" t="s">
        <v>2349</v>
      </c>
      <c r="K1276" t="s">
        <v>21</v>
      </c>
      <c r="M1276" t="s">
        <v>7133</v>
      </c>
      <c r="N1276" t="s">
        <v>22</v>
      </c>
      <c r="O1276" t="s">
        <v>23</v>
      </c>
      <c r="P1276" t="s">
        <v>26</v>
      </c>
      <c r="Q1276" t="s">
        <v>2348</v>
      </c>
      <c r="R1276" s="13">
        <v>34</v>
      </c>
      <c r="S1276" s="13">
        <v>2</v>
      </c>
      <c r="T1276" s="21">
        <v>1</v>
      </c>
      <c r="V1276" t="s">
        <v>2154</v>
      </c>
      <c r="W1276" t="s">
        <v>17598</v>
      </c>
      <c r="X1276" s="20" t="str">
        <f>+IF(V1276="","-",CONCATENATE(V1276,"_",W1276))</f>
        <v>FINES_R03</v>
      </c>
      <c r="Y1276" s="59">
        <v>0.3245832622051239</v>
      </c>
      <c r="Z1276" t="s">
        <v>134</v>
      </c>
      <c r="AA1276" t="s">
        <v>2393</v>
      </c>
      <c r="AB1276" t="str">
        <f>+IF(W1276="","-",IF(W1276="UNICO","CENSO","MUESTRA"))</f>
        <v>MUESTRA</v>
      </c>
      <c r="AC1276" t="s">
        <v>2398</v>
      </c>
      <c r="AD1276" t="s">
        <v>7134</v>
      </c>
    </row>
    <row r="1277" spans="1:30" x14ac:dyDescent="0.25">
      <c r="A1277" s="5" t="str">
        <f t="shared" si="19"/>
        <v>R 3 - D 690 - 465 - 2997</v>
      </c>
      <c r="B1277" s="23" t="s">
        <v>2347</v>
      </c>
      <c r="C1277" t="s">
        <v>1079</v>
      </c>
      <c r="D1277" t="s">
        <v>1077</v>
      </c>
      <c r="E1277" t="s">
        <v>1078</v>
      </c>
      <c r="F1277" t="s">
        <v>134</v>
      </c>
      <c r="G1277" t="s">
        <v>134</v>
      </c>
      <c r="H1277" t="s">
        <v>6527</v>
      </c>
      <c r="I1277" t="s">
        <v>20</v>
      </c>
      <c r="J1277" t="s">
        <v>2349</v>
      </c>
      <c r="K1277" t="s">
        <v>21</v>
      </c>
      <c r="M1277" t="s">
        <v>6528</v>
      </c>
      <c r="N1277" t="s">
        <v>22</v>
      </c>
      <c r="O1277" t="s">
        <v>23</v>
      </c>
      <c r="P1277" t="s">
        <v>26</v>
      </c>
      <c r="Q1277" t="s">
        <v>2348</v>
      </c>
      <c r="R1277" s="13">
        <v>118</v>
      </c>
      <c r="S1277" s="13">
        <v>4</v>
      </c>
      <c r="T1277" s="21">
        <v>1</v>
      </c>
      <c r="V1277" t="s">
        <v>2154</v>
      </c>
      <c r="W1277" t="s">
        <v>17598</v>
      </c>
      <c r="X1277" s="20" t="str">
        <f>+IF(V1277="","-",CONCATENATE(V1277,"_",W1277))</f>
        <v>FINES_R03</v>
      </c>
      <c r="Y1277" s="59">
        <v>0.32637679576873779</v>
      </c>
      <c r="Z1277" t="s">
        <v>134</v>
      </c>
      <c r="AA1277" t="s">
        <v>2393</v>
      </c>
      <c r="AB1277" t="str">
        <f>+IF(W1277="","-",IF(W1277="UNICO","CENSO","MUESTRA"))</f>
        <v>MUESTRA</v>
      </c>
      <c r="AC1277" t="s">
        <v>2397</v>
      </c>
      <c r="AD1277" t="s">
        <v>6529</v>
      </c>
    </row>
    <row r="1278" spans="1:30" x14ac:dyDescent="0.25">
      <c r="A1278" s="5" t="str">
        <f t="shared" si="19"/>
        <v>R 3 - D 690 - 480 - 1452</v>
      </c>
      <c r="B1278" s="23" t="s">
        <v>2347</v>
      </c>
      <c r="C1278" t="s">
        <v>1079</v>
      </c>
      <c r="D1278" t="s">
        <v>1077</v>
      </c>
      <c r="E1278" t="s">
        <v>1078</v>
      </c>
      <c r="F1278" t="s">
        <v>134</v>
      </c>
      <c r="G1278" t="s">
        <v>134</v>
      </c>
      <c r="H1278" t="s">
        <v>6477</v>
      </c>
      <c r="I1278" t="s">
        <v>20</v>
      </c>
      <c r="J1278" t="s">
        <v>2349</v>
      </c>
      <c r="K1278" t="s">
        <v>21</v>
      </c>
      <c r="M1278" t="s">
        <v>6478</v>
      </c>
      <c r="N1278" t="s">
        <v>22</v>
      </c>
      <c r="O1278" t="s">
        <v>23</v>
      </c>
      <c r="P1278" t="s">
        <v>26</v>
      </c>
      <c r="Q1278" t="s">
        <v>2348</v>
      </c>
      <c r="R1278" s="13">
        <v>14</v>
      </c>
      <c r="S1278" s="13">
        <v>1</v>
      </c>
      <c r="T1278" s="21">
        <v>1</v>
      </c>
      <c r="V1278" t="s">
        <v>2154</v>
      </c>
      <c r="W1278" t="s">
        <v>17598</v>
      </c>
      <c r="X1278" s="20" t="str">
        <f>+IF(V1278="","-",CONCATENATE(V1278,"_",W1278))</f>
        <v>FINES_R03</v>
      </c>
      <c r="Y1278" s="59">
        <v>0.3282339870929718</v>
      </c>
      <c r="Z1278" t="s">
        <v>134</v>
      </c>
      <c r="AA1278" t="s">
        <v>2393</v>
      </c>
      <c r="AB1278" t="str">
        <f>+IF(W1278="","-",IF(W1278="UNICO","CENSO","MUESTRA"))</f>
        <v>MUESTRA</v>
      </c>
      <c r="AC1278" t="s">
        <v>2397</v>
      </c>
      <c r="AD1278" t="s">
        <v>6479</v>
      </c>
    </row>
    <row r="1279" spans="1:30" x14ac:dyDescent="0.25">
      <c r="A1279" s="5" t="str">
        <f t="shared" si="19"/>
        <v>R 3 - D 690 - 482 - 1452</v>
      </c>
      <c r="B1279" s="23" t="s">
        <v>2347</v>
      </c>
      <c r="C1279" t="s">
        <v>1079</v>
      </c>
      <c r="D1279" t="s">
        <v>1077</v>
      </c>
      <c r="E1279" t="s">
        <v>1078</v>
      </c>
      <c r="F1279" t="s">
        <v>134</v>
      </c>
      <c r="G1279" t="s">
        <v>134</v>
      </c>
      <c r="H1279" t="s">
        <v>6651</v>
      </c>
      <c r="I1279" t="s">
        <v>20</v>
      </c>
      <c r="J1279" t="s">
        <v>2349</v>
      </c>
      <c r="K1279" t="s">
        <v>21</v>
      </c>
      <c r="M1279" t="s">
        <v>6478</v>
      </c>
      <c r="N1279" t="s">
        <v>22</v>
      </c>
      <c r="O1279" t="s">
        <v>23</v>
      </c>
      <c r="P1279" t="s">
        <v>26</v>
      </c>
      <c r="Q1279" t="s">
        <v>2348</v>
      </c>
      <c r="R1279" s="13">
        <v>68</v>
      </c>
      <c r="S1279" s="13">
        <v>3</v>
      </c>
      <c r="T1279" s="21">
        <v>1</v>
      </c>
      <c r="V1279" t="s">
        <v>2154</v>
      </c>
      <c r="W1279" t="s">
        <v>17598</v>
      </c>
      <c r="X1279" s="20" t="str">
        <f>+IF(V1279="","-",CONCATENATE(V1279,"_",W1279))</f>
        <v>FINES_R03</v>
      </c>
      <c r="Y1279" s="59">
        <v>0.3282339870929718</v>
      </c>
      <c r="Z1279" t="s">
        <v>134</v>
      </c>
      <c r="AA1279" t="s">
        <v>2393</v>
      </c>
      <c r="AB1279" t="str">
        <f>+IF(W1279="","-",IF(W1279="UNICO","CENSO","MUESTRA"))</f>
        <v>MUESTRA</v>
      </c>
      <c r="AC1279" t="s">
        <v>2398</v>
      </c>
      <c r="AD1279" t="s">
        <v>6479</v>
      </c>
    </row>
    <row r="1280" spans="1:30" x14ac:dyDescent="0.25">
      <c r="A1280" s="5" t="str">
        <f t="shared" si="19"/>
        <v>R 3 - D 690 - 455 - 4222</v>
      </c>
      <c r="B1280" s="23" t="s">
        <v>2347</v>
      </c>
      <c r="C1280" t="s">
        <v>1079</v>
      </c>
      <c r="D1280" t="s">
        <v>1077</v>
      </c>
      <c r="E1280" t="s">
        <v>1078</v>
      </c>
      <c r="F1280" t="s">
        <v>134</v>
      </c>
      <c r="G1280" t="s">
        <v>134</v>
      </c>
      <c r="H1280" t="s">
        <v>6557</v>
      </c>
      <c r="I1280" t="s">
        <v>20</v>
      </c>
      <c r="J1280" t="s">
        <v>2349</v>
      </c>
      <c r="K1280" t="s">
        <v>21</v>
      </c>
      <c r="M1280" t="s">
        <v>6558</v>
      </c>
      <c r="N1280" t="s">
        <v>22</v>
      </c>
      <c r="O1280" t="s">
        <v>23</v>
      </c>
      <c r="P1280" t="s">
        <v>26</v>
      </c>
      <c r="Q1280" t="s">
        <v>2348</v>
      </c>
      <c r="R1280" s="13">
        <v>25</v>
      </c>
      <c r="S1280" s="13">
        <v>1</v>
      </c>
      <c r="T1280" s="21">
        <v>1</v>
      </c>
      <c r="V1280" t="s">
        <v>2154</v>
      </c>
      <c r="W1280" t="s">
        <v>17598</v>
      </c>
      <c r="X1280" s="20" t="str">
        <f>+IF(V1280="","-",CONCATENATE(V1280,"_",W1280))</f>
        <v>FINES_R03</v>
      </c>
      <c r="Y1280" s="59">
        <v>0.3303762674331665</v>
      </c>
      <c r="Z1280" t="s">
        <v>134</v>
      </c>
      <c r="AA1280" t="s">
        <v>2393</v>
      </c>
      <c r="AB1280" t="str">
        <f>+IF(W1280="","-",IF(W1280="UNICO","CENSO","MUESTRA"))</f>
        <v>MUESTRA</v>
      </c>
      <c r="AC1280" t="s">
        <v>2397</v>
      </c>
      <c r="AD1280" t="s">
        <v>6559</v>
      </c>
    </row>
    <row r="1281" spans="1:30" x14ac:dyDescent="0.25">
      <c r="A1281" s="5" t="str">
        <f t="shared" si="19"/>
        <v>R 3 - D 690 - 482 - 4222</v>
      </c>
      <c r="B1281" s="23" t="s">
        <v>2347</v>
      </c>
      <c r="C1281" t="s">
        <v>1079</v>
      </c>
      <c r="D1281" t="s">
        <v>1077</v>
      </c>
      <c r="E1281" t="s">
        <v>1078</v>
      </c>
      <c r="F1281" t="s">
        <v>134</v>
      </c>
      <c r="G1281" t="s">
        <v>134</v>
      </c>
      <c r="H1281" t="s">
        <v>6664</v>
      </c>
      <c r="I1281" t="s">
        <v>20</v>
      </c>
      <c r="J1281" t="s">
        <v>2349</v>
      </c>
      <c r="K1281" t="s">
        <v>21</v>
      </c>
      <c r="M1281" t="s">
        <v>6558</v>
      </c>
      <c r="N1281" t="s">
        <v>22</v>
      </c>
      <c r="O1281" t="s">
        <v>23</v>
      </c>
      <c r="P1281" t="s">
        <v>26</v>
      </c>
      <c r="Q1281" t="s">
        <v>2348</v>
      </c>
      <c r="R1281" s="13">
        <v>18</v>
      </c>
      <c r="S1281" s="13">
        <v>1</v>
      </c>
      <c r="T1281" s="21">
        <v>1</v>
      </c>
      <c r="V1281" t="s">
        <v>2154</v>
      </c>
      <c r="W1281" t="s">
        <v>17598</v>
      </c>
      <c r="X1281" s="20" t="str">
        <f>+IF(V1281="","-",CONCATENATE(V1281,"_",W1281))</f>
        <v>FINES_R03</v>
      </c>
      <c r="Y1281" s="59">
        <v>0.3303762674331665</v>
      </c>
      <c r="Z1281" t="s">
        <v>134</v>
      </c>
      <c r="AA1281" t="s">
        <v>2393</v>
      </c>
      <c r="AB1281" t="str">
        <f>+IF(W1281="","-",IF(W1281="UNICO","CENSO","MUESTRA"))</f>
        <v>MUESTRA</v>
      </c>
      <c r="AC1281" t="s">
        <v>2397</v>
      </c>
      <c r="AD1281" t="s">
        <v>6559</v>
      </c>
    </row>
    <row r="1282" spans="1:30" x14ac:dyDescent="0.25">
      <c r="A1282" s="5" t="str">
        <f t="shared" si="19"/>
        <v>R 3 - D 691 - 463 - 4247</v>
      </c>
      <c r="B1282" s="23" t="s">
        <v>2347</v>
      </c>
      <c r="C1282" t="s">
        <v>1079</v>
      </c>
      <c r="D1282" t="s">
        <v>1077</v>
      </c>
      <c r="E1282" t="s">
        <v>1078</v>
      </c>
      <c r="F1282" t="s">
        <v>134</v>
      </c>
      <c r="G1282" t="s">
        <v>134</v>
      </c>
      <c r="H1282" t="s">
        <v>7054</v>
      </c>
      <c r="I1282" t="s">
        <v>20</v>
      </c>
      <c r="J1282" t="s">
        <v>2349</v>
      </c>
      <c r="K1282" t="s">
        <v>21</v>
      </c>
      <c r="M1282" t="s">
        <v>7055</v>
      </c>
      <c r="N1282" t="s">
        <v>22</v>
      </c>
      <c r="O1282" t="s">
        <v>23</v>
      </c>
      <c r="P1282" t="s">
        <v>26</v>
      </c>
      <c r="Q1282" t="s">
        <v>2348</v>
      </c>
      <c r="R1282" s="13">
        <v>27</v>
      </c>
      <c r="S1282" s="13">
        <v>1</v>
      </c>
      <c r="T1282" s="21">
        <v>1</v>
      </c>
      <c r="V1282" t="s">
        <v>2154</v>
      </c>
      <c r="W1282" t="s">
        <v>17598</v>
      </c>
      <c r="X1282" s="20" t="str">
        <f>+IF(V1282="","-",CONCATENATE(V1282,"_",W1282))</f>
        <v>FINES_R03</v>
      </c>
      <c r="Y1282" s="59">
        <v>0.33764702081680298</v>
      </c>
      <c r="Z1282" t="s">
        <v>134</v>
      </c>
      <c r="AA1282" t="s">
        <v>2393</v>
      </c>
      <c r="AB1282" t="str">
        <f>+IF(W1282="","-",IF(W1282="UNICO","CENSO","MUESTRA"))</f>
        <v>MUESTRA</v>
      </c>
      <c r="AC1282" t="s">
        <v>2397</v>
      </c>
      <c r="AD1282" t="s">
        <v>7056</v>
      </c>
    </row>
    <row r="1283" spans="1:30" x14ac:dyDescent="0.25">
      <c r="A1283" s="5" t="str">
        <f t="shared" ref="A1283:A1346" si="20">+H1283</f>
        <v>R 3 - D 691 - 475 - 3872</v>
      </c>
      <c r="B1283" s="23" t="s">
        <v>2347</v>
      </c>
      <c r="C1283" t="s">
        <v>1079</v>
      </c>
      <c r="D1283" t="s">
        <v>1077</v>
      </c>
      <c r="E1283" t="s">
        <v>1078</v>
      </c>
      <c r="F1283" t="s">
        <v>134</v>
      </c>
      <c r="G1283" t="s">
        <v>134</v>
      </c>
      <c r="H1283" t="s">
        <v>6812</v>
      </c>
      <c r="I1283" t="s">
        <v>20</v>
      </c>
      <c r="J1283" t="s">
        <v>2349</v>
      </c>
      <c r="K1283" t="s">
        <v>21</v>
      </c>
      <c r="M1283" t="s">
        <v>6813</v>
      </c>
      <c r="N1283" t="s">
        <v>22</v>
      </c>
      <c r="O1283" t="s">
        <v>23</v>
      </c>
      <c r="P1283" t="s">
        <v>26</v>
      </c>
      <c r="Q1283" t="s">
        <v>2348</v>
      </c>
      <c r="R1283" s="13">
        <v>29</v>
      </c>
      <c r="S1283" s="13">
        <v>1</v>
      </c>
      <c r="T1283" s="21">
        <v>1</v>
      </c>
      <c r="V1283" t="s">
        <v>2154</v>
      </c>
      <c r="W1283" t="s">
        <v>17598</v>
      </c>
      <c r="X1283" s="20" t="str">
        <f>+IF(V1283="","-",CONCATENATE(V1283,"_",W1283))</f>
        <v>FINES_R03</v>
      </c>
      <c r="Y1283" s="59">
        <v>0.35092264413833618</v>
      </c>
      <c r="Z1283" t="s">
        <v>134</v>
      </c>
      <c r="AA1283" t="s">
        <v>2393</v>
      </c>
      <c r="AB1283" t="str">
        <f>+IF(W1283="","-",IF(W1283="UNICO","CENSO","MUESTRA"))</f>
        <v>MUESTRA</v>
      </c>
      <c r="AC1283" t="s">
        <v>2397</v>
      </c>
      <c r="AD1283" t="s">
        <v>6814</v>
      </c>
    </row>
    <row r="1284" spans="1:30" x14ac:dyDescent="0.25">
      <c r="A1284" s="5" t="str">
        <f t="shared" si="20"/>
        <v>R 3 - D 691 - 463 - 3872</v>
      </c>
      <c r="B1284" s="23" t="s">
        <v>2347</v>
      </c>
      <c r="C1284" t="s">
        <v>1079</v>
      </c>
      <c r="D1284" t="s">
        <v>1077</v>
      </c>
      <c r="E1284" t="s">
        <v>1078</v>
      </c>
      <c r="F1284" t="s">
        <v>134</v>
      </c>
      <c r="G1284" t="s">
        <v>134</v>
      </c>
      <c r="H1284" t="s">
        <v>6921</v>
      </c>
      <c r="I1284" t="s">
        <v>20</v>
      </c>
      <c r="J1284" t="s">
        <v>2349</v>
      </c>
      <c r="K1284" t="s">
        <v>21</v>
      </c>
      <c r="M1284" t="s">
        <v>6813</v>
      </c>
      <c r="N1284" t="s">
        <v>22</v>
      </c>
      <c r="O1284" t="s">
        <v>23</v>
      </c>
      <c r="P1284" t="s">
        <v>26</v>
      </c>
      <c r="Q1284" t="s">
        <v>2348</v>
      </c>
      <c r="R1284" s="13">
        <v>73</v>
      </c>
      <c r="S1284" s="13">
        <v>2</v>
      </c>
      <c r="T1284" s="21">
        <v>1</v>
      </c>
      <c r="V1284" t="s">
        <v>2154</v>
      </c>
      <c r="W1284" t="s">
        <v>17598</v>
      </c>
      <c r="X1284" s="20" t="str">
        <f>+IF(V1284="","-",CONCATENATE(V1284,"_",W1284))</f>
        <v>FINES_R03</v>
      </c>
      <c r="Y1284" s="59">
        <v>0.35092264413833618</v>
      </c>
      <c r="Z1284" t="s">
        <v>134</v>
      </c>
      <c r="AA1284" t="s">
        <v>2393</v>
      </c>
      <c r="AB1284" t="str">
        <f>+IF(W1284="","-",IF(W1284="UNICO","CENSO","MUESTRA"))</f>
        <v>MUESTRA</v>
      </c>
      <c r="AC1284" t="s">
        <v>2397</v>
      </c>
      <c r="AD1284" t="s">
        <v>6814</v>
      </c>
    </row>
    <row r="1285" spans="1:30" x14ac:dyDescent="0.25">
      <c r="A1285" s="5" t="str">
        <f t="shared" si="20"/>
        <v>R 3 - D 690 - 471 - 3640</v>
      </c>
      <c r="B1285" s="23" t="s">
        <v>2347</v>
      </c>
      <c r="C1285" t="s">
        <v>1079</v>
      </c>
      <c r="D1285" t="s">
        <v>1077</v>
      </c>
      <c r="E1285" t="s">
        <v>1078</v>
      </c>
      <c r="F1285" t="s">
        <v>134</v>
      </c>
      <c r="G1285" t="s">
        <v>134</v>
      </c>
      <c r="H1285" t="s">
        <v>12171</v>
      </c>
      <c r="I1285" t="s">
        <v>20</v>
      </c>
      <c r="J1285" t="s">
        <v>2349</v>
      </c>
      <c r="K1285" t="s">
        <v>21</v>
      </c>
      <c r="M1285" t="s">
        <v>12172</v>
      </c>
      <c r="N1285" t="s">
        <v>22</v>
      </c>
      <c r="O1285" t="s">
        <v>23</v>
      </c>
      <c r="P1285" t="s">
        <v>26</v>
      </c>
      <c r="Q1285" t="s">
        <v>2348</v>
      </c>
      <c r="R1285" s="13">
        <v>20</v>
      </c>
      <c r="S1285" s="13">
        <v>1</v>
      </c>
      <c r="T1285" s="21">
        <v>1</v>
      </c>
      <c r="V1285" t="s">
        <v>2154</v>
      </c>
      <c r="W1285" t="s">
        <v>17598</v>
      </c>
      <c r="X1285" s="20" t="str">
        <f>+IF(V1285="","-",CONCATENATE(V1285,"_",W1285))</f>
        <v>FINES_R03</v>
      </c>
      <c r="Y1285" s="59">
        <v>0.35536003112792969</v>
      </c>
      <c r="Z1285" t="s">
        <v>134</v>
      </c>
      <c r="AA1285" t="s">
        <v>2393</v>
      </c>
      <c r="AB1285" t="str">
        <f>+IF(W1285="","-",IF(W1285="UNICO","CENSO","MUESTRA"))</f>
        <v>MUESTRA</v>
      </c>
      <c r="AC1285" t="s">
        <v>2398</v>
      </c>
      <c r="AD1285" t="s">
        <v>12173</v>
      </c>
    </row>
    <row r="1286" spans="1:30" x14ac:dyDescent="0.25">
      <c r="A1286" s="5" t="str">
        <f t="shared" si="20"/>
        <v>R 3 - D 690 - 455 - 4324</v>
      </c>
      <c r="B1286" s="23" t="s">
        <v>2347</v>
      </c>
      <c r="C1286" t="s">
        <v>1079</v>
      </c>
      <c r="D1286" t="s">
        <v>1077</v>
      </c>
      <c r="E1286" t="s">
        <v>1078</v>
      </c>
      <c r="F1286" t="s">
        <v>134</v>
      </c>
      <c r="G1286" t="s">
        <v>134</v>
      </c>
      <c r="H1286" t="s">
        <v>12178</v>
      </c>
      <c r="I1286" t="s">
        <v>20</v>
      </c>
      <c r="J1286" t="s">
        <v>2349</v>
      </c>
      <c r="K1286" t="s">
        <v>21</v>
      </c>
      <c r="M1286" t="s">
        <v>12179</v>
      </c>
      <c r="N1286" t="s">
        <v>22</v>
      </c>
      <c r="O1286" t="s">
        <v>23</v>
      </c>
      <c r="P1286" t="s">
        <v>26</v>
      </c>
      <c r="Q1286" t="s">
        <v>2348</v>
      </c>
      <c r="R1286" s="13">
        <v>33</v>
      </c>
      <c r="S1286" s="13">
        <v>1</v>
      </c>
      <c r="T1286" s="21">
        <v>1</v>
      </c>
      <c r="V1286" t="s">
        <v>2154</v>
      </c>
      <c r="W1286" t="s">
        <v>17598</v>
      </c>
      <c r="X1286" s="20" t="str">
        <f>+IF(V1286="","-",CONCATENATE(V1286,"_",W1286))</f>
        <v>FINES_R03</v>
      </c>
      <c r="Y1286" s="59">
        <v>0.37778180837631231</v>
      </c>
      <c r="Z1286" t="s">
        <v>134</v>
      </c>
      <c r="AA1286" t="s">
        <v>2393</v>
      </c>
      <c r="AB1286" t="str">
        <f>+IF(W1286="","-",IF(W1286="UNICO","CENSO","MUESTRA"))</f>
        <v>MUESTRA</v>
      </c>
      <c r="AC1286" t="s">
        <v>2398</v>
      </c>
      <c r="AD1286" t="s">
        <v>12180</v>
      </c>
    </row>
    <row r="1287" spans="1:30" x14ac:dyDescent="0.25">
      <c r="A1287" s="5" t="str">
        <f t="shared" si="20"/>
        <v>R 3 - D 690 - 492 - 4106</v>
      </c>
      <c r="B1287" s="23" t="s">
        <v>2347</v>
      </c>
      <c r="C1287" t="s">
        <v>1079</v>
      </c>
      <c r="D1287" t="s">
        <v>1077</v>
      </c>
      <c r="E1287" t="s">
        <v>1078</v>
      </c>
      <c r="F1287" t="s">
        <v>134</v>
      </c>
      <c r="G1287" t="s">
        <v>134</v>
      </c>
      <c r="H1287" t="s">
        <v>6624</v>
      </c>
      <c r="I1287" t="s">
        <v>20</v>
      </c>
      <c r="J1287" t="s">
        <v>2349</v>
      </c>
      <c r="K1287" t="s">
        <v>21</v>
      </c>
      <c r="M1287" t="s">
        <v>6625</v>
      </c>
      <c r="N1287" t="s">
        <v>22</v>
      </c>
      <c r="O1287" t="s">
        <v>23</v>
      </c>
      <c r="P1287" t="s">
        <v>26</v>
      </c>
      <c r="Q1287" t="s">
        <v>2348</v>
      </c>
      <c r="R1287" s="13">
        <v>25</v>
      </c>
      <c r="S1287" s="13">
        <v>1</v>
      </c>
      <c r="T1287" s="21">
        <v>1</v>
      </c>
      <c r="V1287" t="s">
        <v>2154</v>
      </c>
      <c r="W1287" t="s">
        <v>17598</v>
      </c>
      <c r="X1287" s="20" t="str">
        <f>+IF(V1287="","-",CONCATENATE(V1287,"_",W1287))</f>
        <v>FINES_R03</v>
      </c>
      <c r="Y1287" s="59">
        <v>0.38253933191299438</v>
      </c>
      <c r="Z1287" t="s">
        <v>134</v>
      </c>
      <c r="AA1287" t="s">
        <v>2393</v>
      </c>
      <c r="AB1287" t="str">
        <f>+IF(W1287="","-",IF(W1287="UNICO","CENSO","MUESTRA"))</f>
        <v>MUESTRA</v>
      </c>
      <c r="AC1287" t="s">
        <v>2398</v>
      </c>
      <c r="AD1287" t="s">
        <v>6626</v>
      </c>
    </row>
    <row r="1288" spans="1:30" x14ac:dyDescent="0.25">
      <c r="A1288" s="5" t="str">
        <f t="shared" si="20"/>
        <v>R 3 - D 690 - 490 - 0442</v>
      </c>
      <c r="B1288" s="23" t="s">
        <v>2347</v>
      </c>
      <c r="C1288" t="s">
        <v>1079</v>
      </c>
      <c r="D1288" t="s">
        <v>1077</v>
      </c>
      <c r="E1288" t="s">
        <v>1078</v>
      </c>
      <c r="F1288" t="s">
        <v>134</v>
      </c>
      <c r="G1288" t="s">
        <v>134</v>
      </c>
      <c r="H1288" t="s">
        <v>6523</v>
      </c>
      <c r="I1288" t="s">
        <v>20</v>
      </c>
      <c r="J1288" t="s">
        <v>2349</v>
      </c>
      <c r="K1288" t="s">
        <v>21</v>
      </c>
      <c r="M1288" t="s">
        <v>6524</v>
      </c>
      <c r="N1288" t="s">
        <v>22</v>
      </c>
      <c r="O1288" t="s">
        <v>23</v>
      </c>
      <c r="P1288" t="s">
        <v>26</v>
      </c>
      <c r="Q1288" t="s">
        <v>2348</v>
      </c>
      <c r="R1288" s="13">
        <v>54</v>
      </c>
      <c r="S1288" s="13">
        <v>3</v>
      </c>
      <c r="T1288" s="21">
        <v>1</v>
      </c>
      <c r="V1288" t="s">
        <v>2154</v>
      </c>
      <c r="W1288" t="s">
        <v>17598</v>
      </c>
      <c r="X1288" s="20" t="str">
        <f>+IF(V1288="","-",CONCATENATE(V1288,"_",W1288))</f>
        <v>FINES_R03</v>
      </c>
      <c r="Y1288" s="59">
        <v>0.3920154869556427</v>
      </c>
      <c r="Z1288" t="s">
        <v>134</v>
      </c>
      <c r="AA1288" t="s">
        <v>2393</v>
      </c>
      <c r="AB1288" t="str">
        <f>+IF(W1288="","-",IF(W1288="UNICO","CENSO","MUESTRA"))</f>
        <v>MUESTRA</v>
      </c>
      <c r="AC1288" t="s">
        <v>2397</v>
      </c>
      <c r="AD1288" t="s">
        <v>6525</v>
      </c>
    </row>
    <row r="1289" spans="1:30" x14ac:dyDescent="0.25">
      <c r="A1289" s="5" t="str">
        <f t="shared" si="20"/>
        <v>R 3 - D 691 - 460 - 0920</v>
      </c>
      <c r="B1289" s="23" t="s">
        <v>2347</v>
      </c>
      <c r="C1289" t="s">
        <v>1079</v>
      </c>
      <c r="D1289" t="s">
        <v>1077</v>
      </c>
      <c r="E1289" t="s">
        <v>1078</v>
      </c>
      <c r="F1289" t="s">
        <v>134</v>
      </c>
      <c r="G1289" t="s">
        <v>134</v>
      </c>
      <c r="H1289" t="s">
        <v>6895</v>
      </c>
      <c r="I1289" t="s">
        <v>20</v>
      </c>
      <c r="J1289" t="s">
        <v>2349</v>
      </c>
      <c r="K1289" t="s">
        <v>21</v>
      </c>
      <c r="M1289" t="s">
        <v>6896</v>
      </c>
      <c r="N1289" t="s">
        <v>22</v>
      </c>
      <c r="O1289" t="s">
        <v>23</v>
      </c>
      <c r="P1289" t="s">
        <v>26</v>
      </c>
      <c r="Q1289" t="s">
        <v>2348</v>
      </c>
      <c r="R1289" s="13">
        <v>27</v>
      </c>
      <c r="S1289" s="13">
        <v>1</v>
      </c>
      <c r="T1289" s="21">
        <v>1</v>
      </c>
      <c r="V1289" t="s">
        <v>2154</v>
      </c>
      <c r="W1289" t="s">
        <v>17598</v>
      </c>
      <c r="X1289" s="20" t="str">
        <f>+IF(V1289="","-",CONCATENATE(V1289,"_",W1289))</f>
        <v>FINES_R03</v>
      </c>
      <c r="Y1289" s="59">
        <v>0.39514559507370001</v>
      </c>
      <c r="Z1289" t="s">
        <v>134</v>
      </c>
      <c r="AA1289" t="s">
        <v>2393</v>
      </c>
      <c r="AB1289" t="str">
        <f>+IF(W1289="","-",IF(W1289="UNICO","CENSO","MUESTRA"))</f>
        <v>MUESTRA</v>
      </c>
      <c r="AC1289" t="s">
        <v>2397</v>
      </c>
      <c r="AD1289" t="s">
        <v>6897</v>
      </c>
    </row>
    <row r="1290" spans="1:30" x14ac:dyDescent="0.25">
      <c r="A1290" s="5" t="str">
        <f t="shared" si="20"/>
        <v>R 3 - D 691 - 477 - 0920</v>
      </c>
      <c r="B1290" s="23" t="s">
        <v>2347</v>
      </c>
      <c r="C1290" t="s">
        <v>1079</v>
      </c>
      <c r="D1290" t="s">
        <v>1077</v>
      </c>
      <c r="E1290" t="s">
        <v>1078</v>
      </c>
      <c r="F1290" t="s">
        <v>134</v>
      </c>
      <c r="G1290" t="s">
        <v>134</v>
      </c>
      <c r="H1290" t="s">
        <v>7085</v>
      </c>
      <c r="I1290" t="s">
        <v>20</v>
      </c>
      <c r="J1290" t="s">
        <v>2349</v>
      </c>
      <c r="K1290" t="s">
        <v>21</v>
      </c>
      <c r="M1290" t="s">
        <v>6896</v>
      </c>
      <c r="N1290" t="s">
        <v>22</v>
      </c>
      <c r="O1290" t="s">
        <v>23</v>
      </c>
      <c r="P1290" t="s">
        <v>26</v>
      </c>
      <c r="Q1290" t="s">
        <v>2348</v>
      </c>
      <c r="R1290" s="13">
        <v>22</v>
      </c>
      <c r="S1290" s="13">
        <v>1</v>
      </c>
      <c r="T1290" s="21">
        <v>1</v>
      </c>
      <c r="V1290" t="s">
        <v>2154</v>
      </c>
      <c r="W1290" t="s">
        <v>17598</v>
      </c>
      <c r="X1290" s="20" t="str">
        <f>+IF(V1290="","-",CONCATENATE(V1290,"_",W1290))</f>
        <v>FINES_R03</v>
      </c>
      <c r="Y1290" s="59">
        <v>0.39514559507370001</v>
      </c>
      <c r="Z1290" t="s">
        <v>134</v>
      </c>
      <c r="AA1290" t="s">
        <v>2393</v>
      </c>
      <c r="AB1290" t="str">
        <f>+IF(W1290="","-",IF(W1290="UNICO","CENSO","MUESTRA"))</f>
        <v>MUESTRA</v>
      </c>
      <c r="AC1290" t="s">
        <v>2397</v>
      </c>
      <c r="AD1290" t="s">
        <v>6897</v>
      </c>
    </row>
    <row r="1291" spans="1:30" x14ac:dyDescent="0.25">
      <c r="A1291" s="5" t="str">
        <f t="shared" si="20"/>
        <v>R 3 - D 690 - 474 - 0200</v>
      </c>
      <c r="B1291" s="23" t="s">
        <v>2347</v>
      </c>
      <c r="C1291" t="s">
        <v>1079</v>
      </c>
      <c r="D1291" t="s">
        <v>1077</v>
      </c>
      <c r="E1291" t="s">
        <v>1078</v>
      </c>
      <c r="F1291" t="s">
        <v>134</v>
      </c>
      <c r="G1291" t="s">
        <v>134</v>
      </c>
      <c r="H1291" t="s">
        <v>6592</v>
      </c>
      <c r="I1291" t="s">
        <v>20</v>
      </c>
      <c r="J1291" t="s">
        <v>2349</v>
      </c>
      <c r="K1291" t="s">
        <v>21</v>
      </c>
      <c r="M1291" t="s">
        <v>6593</v>
      </c>
      <c r="N1291" t="s">
        <v>22</v>
      </c>
      <c r="O1291" t="s">
        <v>23</v>
      </c>
      <c r="P1291" t="s">
        <v>26</v>
      </c>
      <c r="Q1291" t="s">
        <v>2348</v>
      </c>
      <c r="R1291" s="13">
        <v>169</v>
      </c>
      <c r="S1291" s="13">
        <v>6</v>
      </c>
      <c r="T1291" s="21">
        <v>1</v>
      </c>
      <c r="V1291" t="s">
        <v>2154</v>
      </c>
      <c r="W1291" t="s">
        <v>17598</v>
      </c>
      <c r="X1291" s="20" t="str">
        <f>+IF(V1291="","-",CONCATENATE(V1291,"_",W1291))</f>
        <v>FINES_R03</v>
      </c>
      <c r="Y1291" s="59">
        <v>0.39909446239471441</v>
      </c>
      <c r="Z1291" t="s">
        <v>134</v>
      </c>
      <c r="AA1291" t="s">
        <v>2393</v>
      </c>
      <c r="AB1291" t="str">
        <f>+IF(W1291="","-",IF(W1291="UNICO","CENSO","MUESTRA"))</f>
        <v>MUESTRA</v>
      </c>
      <c r="AC1291" t="s">
        <v>2398</v>
      </c>
      <c r="AD1291" t="s">
        <v>6594</v>
      </c>
    </row>
    <row r="1292" spans="1:30" x14ac:dyDescent="0.25">
      <c r="A1292" s="5" t="str">
        <f t="shared" si="20"/>
        <v>R 3 - D 690 - 473 - 0752</v>
      </c>
      <c r="B1292" s="23" t="s">
        <v>2347</v>
      </c>
      <c r="C1292" t="s">
        <v>1079</v>
      </c>
      <c r="D1292" t="s">
        <v>1077</v>
      </c>
      <c r="E1292" t="s">
        <v>1078</v>
      </c>
      <c r="F1292" t="s">
        <v>134</v>
      </c>
      <c r="G1292" t="s">
        <v>134</v>
      </c>
      <c r="H1292" t="s">
        <v>6596</v>
      </c>
      <c r="I1292" t="s">
        <v>20</v>
      </c>
      <c r="J1292" t="s">
        <v>2349</v>
      </c>
      <c r="K1292" t="s">
        <v>21</v>
      </c>
      <c r="M1292" t="s">
        <v>6597</v>
      </c>
      <c r="N1292" t="s">
        <v>22</v>
      </c>
      <c r="O1292" t="s">
        <v>23</v>
      </c>
      <c r="P1292" t="s">
        <v>26</v>
      </c>
      <c r="Q1292" t="s">
        <v>2348</v>
      </c>
      <c r="R1292" s="13">
        <v>19</v>
      </c>
      <c r="S1292" s="13">
        <v>1</v>
      </c>
      <c r="T1292" s="21">
        <v>1</v>
      </c>
      <c r="V1292" t="s">
        <v>2154</v>
      </c>
      <c r="W1292" t="s">
        <v>17598</v>
      </c>
      <c r="X1292" s="20" t="str">
        <f>+IF(V1292="","-",CONCATENATE(V1292,"_",W1292))</f>
        <v>FINES_R03</v>
      </c>
      <c r="Y1292" s="59">
        <v>0.40825319290161127</v>
      </c>
      <c r="Z1292" t="s">
        <v>134</v>
      </c>
      <c r="AA1292" t="s">
        <v>2393</v>
      </c>
      <c r="AB1292" t="str">
        <f>+IF(W1292="","-",IF(W1292="UNICO","CENSO","MUESTRA"))</f>
        <v>MUESTRA</v>
      </c>
      <c r="AC1292" t="s">
        <v>2398</v>
      </c>
      <c r="AD1292" t="s">
        <v>6598</v>
      </c>
    </row>
    <row r="1293" spans="1:30" x14ac:dyDescent="0.25">
      <c r="A1293" s="5" t="str">
        <f t="shared" si="20"/>
        <v>R 3 - D 690 - 455 - 0752</v>
      </c>
      <c r="B1293" s="23" t="s">
        <v>2347</v>
      </c>
      <c r="C1293" t="s">
        <v>1079</v>
      </c>
      <c r="D1293" t="s">
        <v>1077</v>
      </c>
      <c r="E1293" t="s">
        <v>1078</v>
      </c>
      <c r="F1293" t="s">
        <v>134</v>
      </c>
      <c r="G1293" t="s">
        <v>134</v>
      </c>
      <c r="H1293" t="s">
        <v>6690</v>
      </c>
      <c r="I1293" t="s">
        <v>20</v>
      </c>
      <c r="J1293" t="s">
        <v>2349</v>
      </c>
      <c r="K1293" t="s">
        <v>21</v>
      </c>
      <c r="M1293" t="s">
        <v>6597</v>
      </c>
      <c r="N1293" t="s">
        <v>22</v>
      </c>
      <c r="O1293" t="s">
        <v>23</v>
      </c>
      <c r="P1293" t="s">
        <v>26</v>
      </c>
      <c r="Q1293" t="s">
        <v>2348</v>
      </c>
      <c r="R1293" s="13">
        <v>26</v>
      </c>
      <c r="S1293" s="13">
        <v>1</v>
      </c>
      <c r="T1293" s="21">
        <v>1</v>
      </c>
      <c r="V1293" t="s">
        <v>2154</v>
      </c>
      <c r="W1293" t="s">
        <v>17598</v>
      </c>
      <c r="X1293" s="20" t="str">
        <f>+IF(V1293="","-",CONCATENATE(V1293,"_",W1293))</f>
        <v>FINES_R03</v>
      </c>
      <c r="Y1293" s="59">
        <v>0.40825319290161127</v>
      </c>
      <c r="Z1293" t="s">
        <v>134</v>
      </c>
      <c r="AA1293" t="s">
        <v>2393</v>
      </c>
      <c r="AB1293" t="str">
        <f>+IF(W1293="","-",IF(W1293="UNICO","CENSO","MUESTRA"))</f>
        <v>MUESTRA</v>
      </c>
      <c r="AC1293" t="s">
        <v>2397</v>
      </c>
      <c r="AD1293" t="s">
        <v>6598</v>
      </c>
    </row>
    <row r="1294" spans="1:30" x14ac:dyDescent="0.25">
      <c r="A1294" s="5" t="str">
        <f t="shared" si="20"/>
        <v>R 3 - D 690 - 490 - 0444</v>
      </c>
      <c r="B1294" s="23" t="s">
        <v>2347</v>
      </c>
      <c r="C1294" t="s">
        <v>1079</v>
      </c>
      <c r="D1294" t="s">
        <v>1077</v>
      </c>
      <c r="E1294" t="s">
        <v>1078</v>
      </c>
      <c r="F1294" t="s">
        <v>134</v>
      </c>
      <c r="G1294" t="s">
        <v>134</v>
      </c>
      <c r="H1294" t="s">
        <v>6518</v>
      </c>
      <c r="I1294" t="s">
        <v>20</v>
      </c>
      <c r="J1294" t="s">
        <v>2349</v>
      </c>
      <c r="K1294" t="s">
        <v>21</v>
      </c>
      <c r="M1294" t="s">
        <v>6519</v>
      </c>
      <c r="N1294" t="s">
        <v>22</v>
      </c>
      <c r="O1294" t="s">
        <v>23</v>
      </c>
      <c r="P1294" t="s">
        <v>26</v>
      </c>
      <c r="Q1294" t="s">
        <v>2348</v>
      </c>
      <c r="R1294" s="13">
        <v>39</v>
      </c>
      <c r="S1294" s="13">
        <v>2</v>
      </c>
      <c r="T1294" s="21">
        <v>1</v>
      </c>
      <c r="V1294" t="s">
        <v>2154</v>
      </c>
      <c r="W1294" t="s">
        <v>17598</v>
      </c>
      <c r="X1294" s="20" t="str">
        <f>+IF(V1294="","-",CONCATENATE(V1294,"_",W1294))</f>
        <v>FINES_R03</v>
      </c>
      <c r="Y1294" s="59">
        <v>0.40916544198989868</v>
      </c>
      <c r="Z1294" t="s">
        <v>134</v>
      </c>
      <c r="AA1294" t="s">
        <v>2393</v>
      </c>
      <c r="AB1294" t="str">
        <f>+IF(W1294="","-",IF(W1294="UNICO","CENSO","MUESTRA"))</f>
        <v>MUESTRA</v>
      </c>
      <c r="AC1294" t="s">
        <v>2397</v>
      </c>
      <c r="AD1294" t="s">
        <v>6520</v>
      </c>
    </row>
    <row r="1295" spans="1:30" x14ac:dyDescent="0.25">
      <c r="A1295" s="5" t="str">
        <f t="shared" si="20"/>
        <v>R 3 - D 691 - 456 - 1325</v>
      </c>
      <c r="B1295" s="23" t="s">
        <v>2347</v>
      </c>
      <c r="C1295" t="s">
        <v>1079</v>
      </c>
      <c r="D1295" t="s">
        <v>1077</v>
      </c>
      <c r="E1295" t="s">
        <v>1078</v>
      </c>
      <c r="F1295" t="s">
        <v>134</v>
      </c>
      <c r="G1295" t="s">
        <v>134</v>
      </c>
      <c r="H1295" t="s">
        <v>6727</v>
      </c>
      <c r="I1295" t="s">
        <v>20</v>
      </c>
      <c r="J1295" t="s">
        <v>2349</v>
      </c>
      <c r="K1295" t="s">
        <v>21</v>
      </c>
      <c r="M1295" t="s">
        <v>6728</v>
      </c>
      <c r="N1295" t="s">
        <v>22</v>
      </c>
      <c r="O1295" t="s">
        <v>23</v>
      </c>
      <c r="P1295" t="s">
        <v>26</v>
      </c>
      <c r="Q1295" t="s">
        <v>2348</v>
      </c>
      <c r="R1295" s="13">
        <v>21</v>
      </c>
      <c r="S1295" s="13">
        <v>1</v>
      </c>
      <c r="T1295" s="21">
        <v>1</v>
      </c>
      <c r="V1295" t="s">
        <v>2154</v>
      </c>
      <c r="W1295" t="s">
        <v>17598</v>
      </c>
      <c r="X1295" s="20" t="str">
        <f>+IF(V1295="","-",CONCATENATE(V1295,"_",W1295))</f>
        <v>FINES_R03</v>
      </c>
      <c r="Y1295" s="59">
        <v>0.41150936484336847</v>
      </c>
      <c r="Z1295" t="s">
        <v>134</v>
      </c>
      <c r="AA1295" t="s">
        <v>2393</v>
      </c>
      <c r="AB1295" t="str">
        <f>+IF(W1295="","-",IF(W1295="UNICO","CENSO","MUESTRA"))</f>
        <v>MUESTRA</v>
      </c>
      <c r="AC1295" t="s">
        <v>2398</v>
      </c>
      <c r="AD1295" t="s">
        <v>6729</v>
      </c>
    </row>
    <row r="1296" spans="1:30" x14ac:dyDescent="0.25">
      <c r="A1296" s="5" t="str">
        <f t="shared" si="20"/>
        <v>R 3 - D 690 - 455 - 0447</v>
      </c>
      <c r="B1296" s="23" t="s">
        <v>2347</v>
      </c>
      <c r="C1296" t="s">
        <v>1079</v>
      </c>
      <c r="D1296" t="s">
        <v>1077</v>
      </c>
      <c r="E1296" t="s">
        <v>1078</v>
      </c>
      <c r="F1296" t="s">
        <v>134</v>
      </c>
      <c r="G1296" t="s">
        <v>134</v>
      </c>
      <c r="H1296" t="s">
        <v>6575</v>
      </c>
      <c r="I1296" t="s">
        <v>20</v>
      </c>
      <c r="J1296" t="s">
        <v>2349</v>
      </c>
      <c r="K1296" t="s">
        <v>21</v>
      </c>
      <c r="M1296" t="s">
        <v>6576</v>
      </c>
      <c r="N1296" t="s">
        <v>22</v>
      </c>
      <c r="O1296" t="s">
        <v>23</v>
      </c>
      <c r="P1296" t="s">
        <v>26</v>
      </c>
      <c r="Q1296" t="s">
        <v>2348</v>
      </c>
      <c r="R1296" s="13">
        <v>115</v>
      </c>
      <c r="S1296" s="13">
        <v>5</v>
      </c>
      <c r="T1296" s="21">
        <v>1</v>
      </c>
      <c r="V1296" t="s">
        <v>2154</v>
      </c>
      <c r="W1296" t="s">
        <v>17598</v>
      </c>
      <c r="X1296" s="20" t="str">
        <f>+IF(V1296="","-",CONCATENATE(V1296,"_",W1296))</f>
        <v>FINES_R03</v>
      </c>
      <c r="Y1296" s="59">
        <v>0.41252610087394709</v>
      </c>
      <c r="Z1296" t="s">
        <v>134</v>
      </c>
      <c r="AA1296" t="s">
        <v>2393</v>
      </c>
      <c r="AB1296" t="str">
        <f>+IF(W1296="","-",IF(W1296="UNICO","CENSO","MUESTRA"))</f>
        <v>MUESTRA</v>
      </c>
      <c r="AC1296" t="s">
        <v>2397</v>
      </c>
      <c r="AD1296" t="s">
        <v>6577</v>
      </c>
    </row>
    <row r="1297" spans="1:30" x14ac:dyDescent="0.25">
      <c r="A1297" s="5" t="str">
        <f t="shared" si="20"/>
        <v>R 3 - D 690 - 471 - 0831</v>
      </c>
      <c r="B1297" s="23" t="s">
        <v>2347</v>
      </c>
      <c r="C1297" t="s">
        <v>1079</v>
      </c>
      <c r="D1297" t="s">
        <v>1077</v>
      </c>
      <c r="E1297" t="s">
        <v>1078</v>
      </c>
      <c r="F1297" t="s">
        <v>134</v>
      </c>
      <c r="G1297" t="s">
        <v>134</v>
      </c>
      <c r="H1297" t="s">
        <v>6601</v>
      </c>
      <c r="I1297" t="s">
        <v>20</v>
      </c>
      <c r="J1297" t="s">
        <v>2349</v>
      </c>
      <c r="K1297" t="s">
        <v>21</v>
      </c>
      <c r="M1297" t="s">
        <v>6602</v>
      </c>
      <c r="N1297" t="s">
        <v>22</v>
      </c>
      <c r="O1297" t="s">
        <v>23</v>
      </c>
      <c r="P1297" t="s">
        <v>26</v>
      </c>
      <c r="Q1297" t="s">
        <v>2348</v>
      </c>
      <c r="R1297" s="13">
        <v>58</v>
      </c>
      <c r="S1297" s="13">
        <v>2</v>
      </c>
      <c r="T1297" s="21">
        <v>1</v>
      </c>
      <c r="V1297" t="s">
        <v>2154</v>
      </c>
      <c r="W1297" t="s">
        <v>17598</v>
      </c>
      <c r="X1297" s="20" t="str">
        <f>+IF(V1297="","-",CONCATENATE(V1297,"_",W1297))</f>
        <v>FINES_R03</v>
      </c>
      <c r="Y1297" s="59">
        <v>0.41588842868804932</v>
      </c>
      <c r="Z1297" t="s">
        <v>134</v>
      </c>
      <c r="AA1297" t="s">
        <v>2393</v>
      </c>
      <c r="AB1297" t="str">
        <f>+IF(W1297="","-",IF(W1297="UNICO","CENSO","MUESTRA"))</f>
        <v>MUESTRA</v>
      </c>
      <c r="AC1297" t="s">
        <v>2398</v>
      </c>
      <c r="AD1297" t="s">
        <v>6603</v>
      </c>
    </row>
    <row r="1298" spans="1:30" x14ac:dyDescent="0.25">
      <c r="A1298" s="5" t="str">
        <f t="shared" si="20"/>
        <v>R 3 - D 690 - 454 - 3865</v>
      </c>
      <c r="B1298" s="23" t="s">
        <v>2347</v>
      </c>
      <c r="C1298" t="s">
        <v>1079</v>
      </c>
      <c r="D1298" t="s">
        <v>1077</v>
      </c>
      <c r="E1298" t="s">
        <v>1078</v>
      </c>
      <c r="F1298" t="s">
        <v>134</v>
      </c>
      <c r="G1298" t="s">
        <v>134</v>
      </c>
      <c r="H1298" t="s">
        <v>6609</v>
      </c>
      <c r="I1298" t="s">
        <v>20</v>
      </c>
      <c r="J1298" t="s">
        <v>2349</v>
      </c>
      <c r="K1298" t="s">
        <v>21</v>
      </c>
      <c r="M1298" t="s">
        <v>6610</v>
      </c>
      <c r="N1298" t="s">
        <v>22</v>
      </c>
      <c r="O1298" t="s">
        <v>23</v>
      </c>
      <c r="P1298" t="s">
        <v>26</v>
      </c>
      <c r="Q1298" t="s">
        <v>2348</v>
      </c>
      <c r="R1298" s="13">
        <v>29</v>
      </c>
      <c r="S1298" s="13">
        <v>2</v>
      </c>
      <c r="T1298" s="21">
        <v>1</v>
      </c>
      <c r="V1298" t="s">
        <v>2154</v>
      </c>
      <c r="W1298" t="s">
        <v>17598</v>
      </c>
      <c r="X1298" s="20" t="str">
        <f>+IF(V1298="","-",CONCATENATE(V1298,"_",W1298))</f>
        <v>FINES_R03</v>
      </c>
      <c r="Y1298" s="59">
        <v>0.42420575022697449</v>
      </c>
      <c r="Z1298" t="s">
        <v>134</v>
      </c>
      <c r="AA1298" t="s">
        <v>2393</v>
      </c>
      <c r="AB1298" t="str">
        <f>+IF(W1298="","-",IF(W1298="UNICO","CENSO","MUESTRA"))</f>
        <v>MUESTRA</v>
      </c>
      <c r="AC1298" t="s">
        <v>2398</v>
      </c>
      <c r="AD1298" t="s">
        <v>6611</v>
      </c>
    </row>
    <row r="1299" spans="1:30" x14ac:dyDescent="0.25">
      <c r="A1299" s="5" t="str">
        <f t="shared" si="20"/>
        <v>R 3 - D 691 - 470 - 4509</v>
      </c>
      <c r="B1299" s="23" t="s">
        <v>2347</v>
      </c>
      <c r="C1299" t="s">
        <v>1079</v>
      </c>
      <c r="D1299" t="s">
        <v>1077</v>
      </c>
      <c r="E1299" t="s">
        <v>1078</v>
      </c>
      <c r="F1299" t="s">
        <v>134</v>
      </c>
      <c r="G1299" t="s">
        <v>134</v>
      </c>
      <c r="H1299" t="s">
        <v>7117</v>
      </c>
      <c r="I1299" t="s">
        <v>20</v>
      </c>
      <c r="J1299" t="s">
        <v>2349</v>
      </c>
      <c r="K1299" t="s">
        <v>21</v>
      </c>
      <c r="M1299" t="s">
        <v>7118</v>
      </c>
      <c r="N1299" t="s">
        <v>22</v>
      </c>
      <c r="O1299" t="s">
        <v>23</v>
      </c>
      <c r="P1299" t="s">
        <v>26</v>
      </c>
      <c r="Q1299" t="s">
        <v>2348</v>
      </c>
      <c r="R1299" s="13">
        <v>65</v>
      </c>
      <c r="S1299" s="13">
        <v>3</v>
      </c>
      <c r="T1299" s="21">
        <v>1</v>
      </c>
      <c r="V1299" t="s">
        <v>2154</v>
      </c>
      <c r="W1299" t="s">
        <v>17598</v>
      </c>
      <c r="X1299" s="20" t="str">
        <f>+IF(V1299="","-",CONCATENATE(V1299,"_",W1299))</f>
        <v>FINES_R03</v>
      </c>
      <c r="Y1299" s="59">
        <v>0.42480668425559998</v>
      </c>
      <c r="Z1299" t="s">
        <v>134</v>
      </c>
      <c r="AA1299" t="s">
        <v>2393</v>
      </c>
      <c r="AB1299" t="str">
        <f>+IF(W1299="","-",IF(W1299="UNICO","CENSO","MUESTRA"))</f>
        <v>MUESTRA</v>
      </c>
      <c r="AC1299" t="s">
        <v>2397</v>
      </c>
      <c r="AD1299" t="s">
        <v>7119</v>
      </c>
    </row>
    <row r="1300" spans="1:30" x14ac:dyDescent="0.25">
      <c r="A1300" s="5" t="str">
        <f t="shared" si="20"/>
        <v>R 3 - D 690 - 472 - 0858</v>
      </c>
      <c r="B1300" s="23" t="s">
        <v>2347</v>
      </c>
      <c r="C1300" t="s">
        <v>1079</v>
      </c>
      <c r="D1300" t="s">
        <v>1077</v>
      </c>
      <c r="E1300" t="s">
        <v>1078</v>
      </c>
      <c r="F1300" t="s">
        <v>134</v>
      </c>
      <c r="G1300" t="s">
        <v>134</v>
      </c>
      <c r="H1300" t="s">
        <v>6493</v>
      </c>
      <c r="I1300" t="s">
        <v>20</v>
      </c>
      <c r="J1300" t="s">
        <v>2349</v>
      </c>
      <c r="K1300" t="s">
        <v>21</v>
      </c>
      <c r="M1300" t="s">
        <v>6494</v>
      </c>
      <c r="N1300" t="s">
        <v>22</v>
      </c>
      <c r="O1300" t="s">
        <v>23</v>
      </c>
      <c r="P1300" t="s">
        <v>26</v>
      </c>
      <c r="Q1300" t="s">
        <v>2348</v>
      </c>
      <c r="R1300" s="13">
        <v>40</v>
      </c>
      <c r="S1300" s="13">
        <v>2</v>
      </c>
      <c r="T1300" s="21">
        <v>1</v>
      </c>
      <c r="V1300" t="s">
        <v>2154</v>
      </c>
      <c r="W1300" t="s">
        <v>17598</v>
      </c>
      <c r="X1300" s="20" t="str">
        <f>+IF(V1300="","-",CONCATENATE(V1300,"_",W1300))</f>
        <v>FINES_R03</v>
      </c>
      <c r="Y1300" s="59">
        <v>0.42827713489532471</v>
      </c>
      <c r="Z1300" t="s">
        <v>134</v>
      </c>
      <c r="AA1300" t="s">
        <v>2393</v>
      </c>
      <c r="AB1300" t="str">
        <f>+IF(W1300="","-",IF(W1300="UNICO","CENSO","MUESTRA"))</f>
        <v>MUESTRA</v>
      </c>
      <c r="AC1300" t="s">
        <v>2398</v>
      </c>
      <c r="AD1300" t="s">
        <v>6495</v>
      </c>
    </row>
    <row r="1301" spans="1:30" x14ac:dyDescent="0.25">
      <c r="A1301" s="5" t="str">
        <f t="shared" si="20"/>
        <v>R 3 - D 690 - 480 - 0934</v>
      </c>
      <c r="B1301" s="23" t="s">
        <v>2347</v>
      </c>
      <c r="C1301" t="s">
        <v>1079</v>
      </c>
      <c r="D1301" t="s">
        <v>1077</v>
      </c>
      <c r="E1301" t="s">
        <v>1078</v>
      </c>
      <c r="F1301" t="s">
        <v>134</v>
      </c>
      <c r="G1301" t="s">
        <v>134</v>
      </c>
      <c r="H1301" t="s">
        <v>6672</v>
      </c>
      <c r="I1301" t="s">
        <v>20</v>
      </c>
      <c r="J1301" t="s">
        <v>2349</v>
      </c>
      <c r="K1301" t="s">
        <v>21</v>
      </c>
      <c r="M1301" t="s">
        <v>6673</v>
      </c>
      <c r="N1301" t="s">
        <v>22</v>
      </c>
      <c r="O1301" t="s">
        <v>23</v>
      </c>
      <c r="P1301" t="s">
        <v>26</v>
      </c>
      <c r="Q1301" t="s">
        <v>2348</v>
      </c>
      <c r="R1301" s="13">
        <v>82</v>
      </c>
      <c r="S1301" s="13">
        <v>3</v>
      </c>
      <c r="T1301" s="21">
        <v>1</v>
      </c>
      <c r="V1301" t="s">
        <v>2154</v>
      </c>
      <c r="W1301" t="s">
        <v>17598</v>
      </c>
      <c r="X1301" s="20" t="str">
        <f>+IF(V1301="","-",CONCATENATE(V1301,"_",W1301))</f>
        <v>FINES_R03</v>
      </c>
      <c r="Y1301" s="59">
        <v>0.44140869379043579</v>
      </c>
      <c r="Z1301" t="s">
        <v>134</v>
      </c>
      <c r="AA1301" t="s">
        <v>2393</v>
      </c>
      <c r="AB1301" t="str">
        <f>+IF(W1301="","-",IF(W1301="UNICO","CENSO","MUESTRA"))</f>
        <v>MUESTRA</v>
      </c>
      <c r="AC1301" t="s">
        <v>2398</v>
      </c>
      <c r="AD1301" t="s">
        <v>6674</v>
      </c>
    </row>
    <row r="1302" spans="1:30" x14ac:dyDescent="0.25">
      <c r="A1302" s="5" t="str">
        <f t="shared" si="20"/>
        <v>R 3 - D 692 - 493 - 1663</v>
      </c>
      <c r="B1302" s="23" t="s">
        <v>2347</v>
      </c>
      <c r="C1302" t="s">
        <v>1079</v>
      </c>
      <c r="D1302" t="s">
        <v>1077</v>
      </c>
      <c r="E1302" t="s">
        <v>1078</v>
      </c>
      <c r="F1302" t="s">
        <v>134</v>
      </c>
      <c r="G1302" t="s">
        <v>134</v>
      </c>
      <c r="H1302" t="s">
        <v>7233</v>
      </c>
      <c r="I1302" t="s">
        <v>20</v>
      </c>
      <c r="J1302" t="s">
        <v>2349</v>
      </c>
      <c r="K1302" t="s">
        <v>21</v>
      </c>
      <c r="M1302" t="s">
        <v>7234</v>
      </c>
      <c r="N1302" t="s">
        <v>22</v>
      </c>
      <c r="O1302" t="s">
        <v>23</v>
      </c>
      <c r="P1302" t="s">
        <v>26</v>
      </c>
      <c r="Q1302" t="s">
        <v>2348</v>
      </c>
      <c r="R1302" s="13">
        <v>12</v>
      </c>
      <c r="S1302" s="13">
        <v>1</v>
      </c>
      <c r="T1302" s="21">
        <v>1</v>
      </c>
      <c r="V1302" t="s">
        <v>2154</v>
      </c>
      <c r="W1302" t="s">
        <v>17598</v>
      </c>
      <c r="X1302" s="20" t="str">
        <f>+IF(V1302="","-",CONCATENATE(V1302,"_",W1302))</f>
        <v>FINES_R03</v>
      </c>
      <c r="Y1302" s="59">
        <v>0.44973045587539667</v>
      </c>
      <c r="Z1302" t="s">
        <v>134</v>
      </c>
      <c r="AA1302" t="s">
        <v>2393</v>
      </c>
      <c r="AB1302" t="str">
        <f>+IF(W1302="","-",IF(W1302="UNICO","CENSO","MUESTRA"))</f>
        <v>MUESTRA</v>
      </c>
      <c r="AC1302" t="s">
        <v>2397</v>
      </c>
      <c r="AD1302" t="s">
        <v>7235</v>
      </c>
    </row>
    <row r="1303" spans="1:30" x14ac:dyDescent="0.25">
      <c r="A1303" s="5" t="str">
        <f t="shared" si="20"/>
        <v>R 3 - D 690 - 457 - 4195</v>
      </c>
      <c r="B1303" s="23" t="s">
        <v>2347</v>
      </c>
      <c r="C1303" t="s">
        <v>1079</v>
      </c>
      <c r="D1303" t="s">
        <v>1077</v>
      </c>
      <c r="E1303" t="s">
        <v>1078</v>
      </c>
      <c r="F1303" t="s">
        <v>134</v>
      </c>
      <c r="G1303" t="s">
        <v>134</v>
      </c>
      <c r="H1303" t="s">
        <v>6473</v>
      </c>
      <c r="I1303" t="s">
        <v>20</v>
      </c>
      <c r="J1303" t="s">
        <v>2349</v>
      </c>
      <c r="K1303" t="s">
        <v>21</v>
      </c>
      <c r="M1303" t="s">
        <v>6474</v>
      </c>
      <c r="N1303" t="s">
        <v>22</v>
      </c>
      <c r="O1303" t="s">
        <v>23</v>
      </c>
      <c r="P1303" t="s">
        <v>26</v>
      </c>
      <c r="Q1303" t="s">
        <v>2348</v>
      </c>
      <c r="R1303" s="13">
        <v>16</v>
      </c>
      <c r="S1303" s="13">
        <v>1</v>
      </c>
      <c r="T1303" s="21">
        <v>1</v>
      </c>
      <c r="V1303" t="s">
        <v>2154</v>
      </c>
      <c r="W1303" t="s">
        <v>17598</v>
      </c>
      <c r="X1303" s="20" t="str">
        <f>+IF(V1303="","-",CONCATENATE(V1303,"_",W1303))</f>
        <v>FINES_R03</v>
      </c>
      <c r="Y1303" s="59">
        <v>0.45784881711006159</v>
      </c>
      <c r="Z1303" t="s">
        <v>134</v>
      </c>
      <c r="AA1303" t="s">
        <v>2393</v>
      </c>
      <c r="AB1303" t="str">
        <f>+IF(W1303="","-",IF(W1303="UNICO","CENSO","MUESTRA"))</f>
        <v>MUESTRA</v>
      </c>
      <c r="AC1303" t="s">
        <v>2397</v>
      </c>
      <c r="AD1303" t="s">
        <v>6475</v>
      </c>
    </row>
    <row r="1304" spans="1:30" x14ac:dyDescent="0.25">
      <c r="A1304" s="5" t="str">
        <f t="shared" si="20"/>
        <v>R 3 - D 690 - 482 - 4195</v>
      </c>
      <c r="B1304" s="23" t="s">
        <v>2347</v>
      </c>
      <c r="C1304" t="s">
        <v>1079</v>
      </c>
      <c r="D1304" t="s">
        <v>1077</v>
      </c>
      <c r="E1304" t="s">
        <v>1078</v>
      </c>
      <c r="F1304" t="s">
        <v>134</v>
      </c>
      <c r="G1304" t="s">
        <v>134</v>
      </c>
      <c r="H1304" t="s">
        <v>6654</v>
      </c>
      <c r="I1304" t="s">
        <v>20</v>
      </c>
      <c r="J1304" t="s">
        <v>2349</v>
      </c>
      <c r="K1304" t="s">
        <v>21</v>
      </c>
      <c r="M1304" t="s">
        <v>6474</v>
      </c>
      <c r="N1304" t="s">
        <v>22</v>
      </c>
      <c r="O1304" t="s">
        <v>23</v>
      </c>
      <c r="P1304" t="s">
        <v>26</v>
      </c>
      <c r="Q1304" t="s">
        <v>2348</v>
      </c>
      <c r="R1304" s="13">
        <v>17</v>
      </c>
      <c r="S1304" s="13">
        <v>1</v>
      </c>
      <c r="T1304" s="21">
        <v>1</v>
      </c>
      <c r="V1304" t="s">
        <v>2154</v>
      </c>
      <c r="W1304" t="s">
        <v>17598</v>
      </c>
      <c r="X1304" s="20" t="str">
        <f>+IF(V1304="","-",CONCATENATE(V1304,"_",W1304))</f>
        <v>FINES_R03</v>
      </c>
      <c r="Y1304" s="59">
        <v>0.45784881711006159</v>
      </c>
      <c r="Z1304" t="s">
        <v>134</v>
      </c>
      <c r="AA1304" t="s">
        <v>2393</v>
      </c>
      <c r="AB1304" t="str">
        <f>+IF(W1304="","-",IF(W1304="UNICO","CENSO","MUESTRA"))</f>
        <v>MUESTRA</v>
      </c>
      <c r="AC1304" t="s">
        <v>2397</v>
      </c>
      <c r="AD1304" t="s">
        <v>6475</v>
      </c>
    </row>
    <row r="1305" spans="1:30" x14ac:dyDescent="0.25">
      <c r="A1305" s="5" t="str">
        <f t="shared" si="20"/>
        <v>R 3 - D 690 - 454 - 4218</v>
      </c>
      <c r="B1305" s="23" t="s">
        <v>2347</v>
      </c>
      <c r="C1305" t="s">
        <v>1079</v>
      </c>
      <c r="D1305" t="s">
        <v>1077</v>
      </c>
      <c r="E1305" t="s">
        <v>1078</v>
      </c>
      <c r="F1305" t="s">
        <v>134</v>
      </c>
      <c r="G1305" t="s">
        <v>134</v>
      </c>
      <c r="H1305" t="s">
        <v>12160</v>
      </c>
      <c r="I1305" t="s">
        <v>20</v>
      </c>
      <c r="J1305" t="s">
        <v>2349</v>
      </c>
      <c r="K1305" t="s">
        <v>21</v>
      </c>
      <c r="M1305" t="s">
        <v>2254</v>
      </c>
      <c r="N1305" t="s">
        <v>22</v>
      </c>
      <c r="O1305" t="s">
        <v>23</v>
      </c>
      <c r="P1305" t="s">
        <v>26</v>
      </c>
      <c r="Q1305" t="s">
        <v>2348</v>
      </c>
      <c r="R1305" s="13">
        <v>9</v>
      </c>
      <c r="S1305" s="13">
        <v>1</v>
      </c>
      <c r="T1305" s="21">
        <v>1</v>
      </c>
      <c r="V1305" t="s">
        <v>2154</v>
      </c>
      <c r="W1305" t="s">
        <v>17598</v>
      </c>
      <c r="X1305" s="20" t="str">
        <f>+IF(V1305="","-",CONCATENATE(V1305,"_",W1305))</f>
        <v>FINES_R03</v>
      </c>
      <c r="Y1305" s="59">
        <v>0.45848247408866882</v>
      </c>
      <c r="Z1305" t="s">
        <v>134</v>
      </c>
      <c r="AA1305" t="s">
        <v>2393</v>
      </c>
      <c r="AB1305" t="str">
        <f>+IF(W1305="","-",IF(W1305="UNICO","CENSO","MUESTRA"))</f>
        <v>MUESTRA</v>
      </c>
      <c r="AC1305" t="s">
        <v>2398</v>
      </c>
      <c r="AD1305" t="s">
        <v>12161</v>
      </c>
    </row>
    <row r="1306" spans="1:30" x14ac:dyDescent="0.25">
      <c r="A1306" s="5" t="str">
        <f t="shared" si="20"/>
        <v>R 3 - D 690 - 485 - 1445</v>
      </c>
      <c r="B1306" s="23" t="s">
        <v>2347</v>
      </c>
      <c r="C1306" t="s">
        <v>1079</v>
      </c>
      <c r="D1306" t="s">
        <v>1077</v>
      </c>
      <c r="E1306" t="s">
        <v>1078</v>
      </c>
      <c r="F1306" t="s">
        <v>134</v>
      </c>
      <c r="G1306" t="s">
        <v>134</v>
      </c>
      <c r="H1306" t="s">
        <v>6482</v>
      </c>
      <c r="I1306" t="s">
        <v>20</v>
      </c>
      <c r="J1306" t="s">
        <v>2349</v>
      </c>
      <c r="K1306" t="s">
        <v>21</v>
      </c>
      <c r="M1306" t="s">
        <v>2193</v>
      </c>
      <c r="N1306" t="s">
        <v>22</v>
      </c>
      <c r="O1306" t="s">
        <v>23</v>
      </c>
      <c r="P1306" t="s">
        <v>26</v>
      </c>
      <c r="Q1306" t="s">
        <v>2348</v>
      </c>
      <c r="R1306" s="13">
        <v>19</v>
      </c>
      <c r="S1306" s="13">
        <v>1</v>
      </c>
      <c r="T1306" s="21">
        <v>1</v>
      </c>
      <c r="V1306" t="s">
        <v>2154</v>
      </c>
      <c r="W1306" t="s">
        <v>17598</v>
      </c>
      <c r="X1306" s="20" t="str">
        <f>+IF(V1306="","-",CONCATENATE(V1306,"_",W1306))</f>
        <v>FINES_R03</v>
      </c>
      <c r="Y1306" s="59">
        <v>0.46087336540222168</v>
      </c>
      <c r="Z1306" t="s">
        <v>134</v>
      </c>
      <c r="AA1306" t="s">
        <v>2393</v>
      </c>
      <c r="AB1306" t="str">
        <f>+IF(W1306="","-",IF(W1306="UNICO","CENSO","MUESTRA"))</f>
        <v>MUESTRA</v>
      </c>
      <c r="AC1306" t="s">
        <v>2397</v>
      </c>
      <c r="AD1306" t="s">
        <v>6483</v>
      </c>
    </row>
    <row r="1307" spans="1:30" x14ac:dyDescent="0.25">
      <c r="A1307" s="5" t="str">
        <f t="shared" si="20"/>
        <v>R 3 - D 690 - 480 - 0456</v>
      </c>
      <c r="B1307" s="23" t="s">
        <v>2347</v>
      </c>
      <c r="C1307" t="s">
        <v>1079</v>
      </c>
      <c r="D1307" t="s">
        <v>1077</v>
      </c>
      <c r="E1307" t="s">
        <v>1078</v>
      </c>
      <c r="F1307" t="s">
        <v>134</v>
      </c>
      <c r="G1307" t="s">
        <v>134</v>
      </c>
      <c r="H1307" t="s">
        <v>6561</v>
      </c>
      <c r="I1307" t="s">
        <v>20</v>
      </c>
      <c r="J1307" t="s">
        <v>2349</v>
      </c>
      <c r="K1307" t="s">
        <v>21</v>
      </c>
      <c r="M1307" t="s">
        <v>6562</v>
      </c>
      <c r="N1307" t="s">
        <v>22</v>
      </c>
      <c r="O1307" t="s">
        <v>23</v>
      </c>
      <c r="P1307" t="s">
        <v>26</v>
      </c>
      <c r="Q1307" t="s">
        <v>2348</v>
      </c>
      <c r="R1307" s="13">
        <v>36</v>
      </c>
      <c r="S1307" s="13">
        <v>2</v>
      </c>
      <c r="T1307" s="21">
        <v>1</v>
      </c>
      <c r="V1307" t="s">
        <v>2154</v>
      </c>
      <c r="W1307" t="s">
        <v>17598</v>
      </c>
      <c r="X1307" s="20" t="str">
        <f>+IF(V1307="","-",CONCATENATE(V1307,"_",W1307))</f>
        <v>FINES_R03</v>
      </c>
      <c r="Y1307" s="59">
        <v>0.46270203590393072</v>
      </c>
      <c r="Z1307" t="s">
        <v>134</v>
      </c>
      <c r="AA1307" t="s">
        <v>2393</v>
      </c>
      <c r="AB1307" t="str">
        <f>+IF(W1307="","-",IF(W1307="UNICO","CENSO","MUESTRA"))</f>
        <v>MUESTRA</v>
      </c>
      <c r="AC1307" t="s">
        <v>2398</v>
      </c>
      <c r="AD1307" t="s">
        <v>6563</v>
      </c>
    </row>
    <row r="1308" spans="1:30" x14ac:dyDescent="0.25">
      <c r="A1308" s="5" t="str">
        <f t="shared" si="20"/>
        <v>R 3 - D 691 - 475 - 1115</v>
      </c>
      <c r="B1308" s="23" t="s">
        <v>2347</v>
      </c>
      <c r="C1308" t="s">
        <v>1079</v>
      </c>
      <c r="D1308" t="s">
        <v>1077</v>
      </c>
      <c r="E1308" t="s">
        <v>1078</v>
      </c>
      <c r="F1308" t="s">
        <v>134</v>
      </c>
      <c r="G1308" t="s">
        <v>134</v>
      </c>
      <c r="H1308" t="s">
        <v>6796</v>
      </c>
      <c r="I1308" t="s">
        <v>20</v>
      </c>
      <c r="J1308" t="s">
        <v>2349</v>
      </c>
      <c r="K1308" t="s">
        <v>21</v>
      </c>
      <c r="M1308" t="s">
        <v>6797</v>
      </c>
      <c r="N1308" t="s">
        <v>22</v>
      </c>
      <c r="O1308" t="s">
        <v>23</v>
      </c>
      <c r="P1308" t="s">
        <v>26</v>
      </c>
      <c r="Q1308" t="s">
        <v>2348</v>
      </c>
      <c r="R1308" s="13">
        <v>25</v>
      </c>
      <c r="S1308" s="13">
        <v>1</v>
      </c>
      <c r="T1308" s="21">
        <v>1</v>
      </c>
      <c r="V1308" t="s">
        <v>2154</v>
      </c>
      <c r="W1308" t="s">
        <v>17598</v>
      </c>
      <c r="X1308" s="20" t="str">
        <f>+IF(V1308="","-",CONCATENATE(V1308,"_",W1308))</f>
        <v>FINES_R03</v>
      </c>
      <c r="Y1308" s="59">
        <v>0.46445417404174799</v>
      </c>
      <c r="Z1308" t="s">
        <v>134</v>
      </c>
      <c r="AA1308" t="s">
        <v>2393</v>
      </c>
      <c r="AB1308" t="str">
        <f>+IF(W1308="","-",IF(W1308="UNICO","CENSO","MUESTRA"))</f>
        <v>MUESTRA</v>
      </c>
      <c r="AC1308" t="s">
        <v>2397</v>
      </c>
      <c r="AD1308" t="s">
        <v>6798</v>
      </c>
    </row>
    <row r="1309" spans="1:30" x14ac:dyDescent="0.25">
      <c r="A1309" s="5" t="str">
        <f t="shared" si="20"/>
        <v>R 3 - D 691 - 470 - 4530</v>
      </c>
      <c r="B1309" s="23" t="s">
        <v>2347</v>
      </c>
      <c r="C1309" t="s">
        <v>1079</v>
      </c>
      <c r="D1309" t="s">
        <v>1077</v>
      </c>
      <c r="E1309" t="s">
        <v>1078</v>
      </c>
      <c r="F1309" t="s">
        <v>134</v>
      </c>
      <c r="G1309" t="s">
        <v>134</v>
      </c>
      <c r="H1309" t="s">
        <v>7123</v>
      </c>
      <c r="I1309" t="s">
        <v>20</v>
      </c>
      <c r="J1309" t="s">
        <v>2349</v>
      </c>
      <c r="K1309" t="s">
        <v>21</v>
      </c>
      <c r="M1309" t="s">
        <v>7124</v>
      </c>
      <c r="N1309" t="s">
        <v>22</v>
      </c>
      <c r="O1309" t="s">
        <v>23</v>
      </c>
      <c r="P1309" t="s">
        <v>26</v>
      </c>
      <c r="Q1309" t="s">
        <v>2348</v>
      </c>
      <c r="R1309" s="13">
        <v>16</v>
      </c>
      <c r="S1309" s="13">
        <v>1</v>
      </c>
      <c r="T1309" s="21">
        <v>1</v>
      </c>
      <c r="V1309" t="s">
        <v>2154</v>
      </c>
      <c r="W1309" t="s">
        <v>17598</v>
      </c>
      <c r="X1309" s="20" t="str">
        <f>+IF(V1309="","-",CONCATENATE(V1309,"_",W1309))</f>
        <v>FINES_R03</v>
      </c>
      <c r="Y1309" s="59">
        <v>0.46462509036064148</v>
      </c>
      <c r="Z1309" t="s">
        <v>134</v>
      </c>
      <c r="AA1309" t="s">
        <v>2393</v>
      </c>
      <c r="AB1309" t="str">
        <f>+IF(W1309="","-",IF(W1309="UNICO","CENSO","MUESTRA"))</f>
        <v>MUESTRA</v>
      </c>
      <c r="AC1309" t="s">
        <v>2397</v>
      </c>
      <c r="AD1309" t="s">
        <v>7125</v>
      </c>
    </row>
    <row r="1310" spans="1:30" x14ac:dyDescent="0.25">
      <c r="A1310" s="5" t="str">
        <f t="shared" si="20"/>
        <v>R 3 - D 691 - 475 - 4614</v>
      </c>
      <c r="B1310" s="23" t="s">
        <v>2347</v>
      </c>
      <c r="C1310" t="s">
        <v>1079</v>
      </c>
      <c r="D1310" t="s">
        <v>1077</v>
      </c>
      <c r="E1310" t="s">
        <v>1078</v>
      </c>
      <c r="F1310" t="s">
        <v>134</v>
      </c>
      <c r="G1310" t="s">
        <v>134</v>
      </c>
      <c r="H1310" t="s">
        <v>7146</v>
      </c>
      <c r="I1310" t="s">
        <v>20</v>
      </c>
      <c r="J1310" t="s">
        <v>2349</v>
      </c>
      <c r="K1310" t="s">
        <v>21</v>
      </c>
      <c r="M1310" t="s">
        <v>7147</v>
      </c>
      <c r="N1310" t="s">
        <v>22</v>
      </c>
      <c r="O1310" t="s">
        <v>23</v>
      </c>
      <c r="P1310" t="s">
        <v>26</v>
      </c>
      <c r="Q1310" t="s">
        <v>2348</v>
      </c>
      <c r="R1310" s="13">
        <v>30</v>
      </c>
      <c r="S1310" s="13">
        <v>1</v>
      </c>
      <c r="T1310" s="21">
        <v>1</v>
      </c>
      <c r="V1310" t="s">
        <v>2154</v>
      </c>
      <c r="W1310" t="s">
        <v>17598</v>
      </c>
      <c r="X1310" s="20" t="str">
        <f>+IF(V1310="","-",CONCATENATE(V1310,"_",W1310))</f>
        <v>FINES_R03</v>
      </c>
      <c r="Y1310" s="59">
        <v>0.46599680185317988</v>
      </c>
      <c r="Z1310" t="s">
        <v>134</v>
      </c>
      <c r="AA1310" t="s">
        <v>2393</v>
      </c>
      <c r="AB1310" t="str">
        <f>+IF(W1310="","-",IF(W1310="UNICO","CENSO","MUESTRA"))</f>
        <v>MUESTRA</v>
      </c>
      <c r="AC1310" t="s">
        <v>2398</v>
      </c>
      <c r="AD1310" t="s">
        <v>7148</v>
      </c>
    </row>
    <row r="1311" spans="1:30" x14ac:dyDescent="0.25">
      <c r="A1311" s="5" t="str">
        <f t="shared" si="20"/>
        <v>R 3 - D 690 - 492 - 3636</v>
      </c>
      <c r="B1311" s="23" t="s">
        <v>2347</v>
      </c>
      <c r="C1311" t="s">
        <v>1079</v>
      </c>
      <c r="D1311" t="s">
        <v>1077</v>
      </c>
      <c r="E1311" t="s">
        <v>1078</v>
      </c>
      <c r="F1311" t="s">
        <v>134</v>
      </c>
      <c r="G1311" t="s">
        <v>134</v>
      </c>
      <c r="H1311" t="s">
        <v>6583</v>
      </c>
      <c r="I1311" t="s">
        <v>20</v>
      </c>
      <c r="J1311" t="s">
        <v>2349</v>
      </c>
      <c r="K1311" t="s">
        <v>21</v>
      </c>
      <c r="M1311" t="s">
        <v>6584</v>
      </c>
      <c r="N1311" t="s">
        <v>22</v>
      </c>
      <c r="O1311" t="s">
        <v>23</v>
      </c>
      <c r="P1311" t="s">
        <v>26</v>
      </c>
      <c r="Q1311" t="s">
        <v>2348</v>
      </c>
      <c r="R1311" s="13">
        <v>27</v>
      </c>
      <c r="S1311" s="13">
        <v>1</v>
      </c>
      <c r="T1311" s="21">
        <v>1</v>
      </c>
      <c r="V1311" t="s">
        <v>2154</v>
      </c>
      <c r="W1311" t="s">
        <v>17598</v>
      </c>
      <c r="X1311" s="20" t="str">
        <f>+IF(V1311="","-",CONCATENATE(V1311,"_",W1311))</f>
        <v>FINES_R03</v>
      </c>
      <c r="Y1311" s="59">
        <v>0.47099947929382319</v>
      </c>
      <c r="Z1311" t="s">
        <v>134</v>
      </c>
      <c r="AA1311" t="s">
        <v>2393</v>
      </c>
      <c r="AB1311" t="str">
        <f>+IF(W1311="","-",IF(W1311="UNICO","CENSO","MUESTRA"))</f>
        <v>MUESTRA</v>
      </c>
      <c r="AC1311" t="s">
        <v>2397</v>
      </c>
      <c r="AD1311" t="s">
        <v>6585</v>
      </c>
    </row>
    <row r="1312" spans="1:30" x14ac:dyDescent="0.25">
      <c r="A1312" s="5" t="str">
        <f t="shared" si="20"/>
        <v>R 3 - D 690 - 492 - 0451</v>
      </c>
      <c r="B1312" s="23" t="s">
        <v>2347</v>
      </c>
      <c r="C1312" t="s">
        <v>1079</v>
      </c>
      <c r="D1312" t="s">
        <v>1077</v>
      </c>
      <c r="E1312" t="s">
        <v>1078</v>
      </c>
      <c r="F1312" t="s">
        <v>134</v>
      </c>
      <c r="G1312" t="s">
        <v>134</v>
      </c>
      <c r="H1312" t="s">
        <v>6487</v>
      </c>
      <c r="I1312" t="s">
        <v>20</v>
      </c>
      <c r="J1312" t="s">
        <v>2349</v>
      </c>
      <c r="K1312" t="s">
        <v>21</v>
      </c>
      <c r="M1312" t="s">
        <v>6488</v>
      </c>
      <c r="N1312" t="s">
        <v>22</v>
      </c>
      <c r="O1312" t="s">
        <v>23</v>
      </c>
      <c r="P1312" t="s">
        <v>26</v>
      </c>
      <c r="Q1312" t="s">
        <v>2348</v>
      </c>
      <c r="R1312" s="13">
        <v>16</v>
      </c>
      <c r="S1312" s="13">
        <v>1</v>
      </c>
      <c r="T1312" s="21">
        <v>1</v>
      </c>
      <c r="V1312" t="s">
        <v>2154</v>
      </c>
      <c r="W1312" t="s">
        <v>17598</v>
      </c>
      <c r="X1312" s="20" t="str">
        <f>+IF(V1312="","-",CONCATENATE(V1312,"_",W1312))</f>
        <v>FINES_R03</v>
      </c>
      <c r="Y1312" s="59">
        <v>0.47118806838989258</v>
      </c>
      <c r="Z1312" t="s">
        <v>134</v>
      </c>
      <c r="AA1312" t="s">
        <v>2393</v>
      </c>
      <c r="AB1312" t="str">
        <f>+IF(W1312="","-",IF(W1312="UNICO","CENSO","MUESTRA"))</f>
        <v>MUESTRA</v>
      </c>
      <c r="AC1312" t="s">
        <v>2398</v>
      </c>
      <c r="AD1312" t="s">
        <v>6489</v>
      </c>
    </row>
    <row r="1313" spans="1:30" x14ac:dyDescent="0.25">
      <c r="A1313" s="5" t="str">
        <f t="shared" si="20"/>
        <v>R 3 - D 691 - 470 - 4154</v>
      </c>
      <c r="B1313" s="23" t="s">
        <v>2347</v>
      </c>
      <c r="C1313" t="s">
        <v>1079</v>
      </c>
      <c r="D1313" t="s">
        <v>1077</v>
      </c>
      <c r="E1313" t="s">
        <v>1078</v>
      </c>
      <c r="F1313" t="s">
        <v>134</v>
      </c>
      <c r="G1313" t="s">
        <v>134</v>
      </c>
      <c r="H1313" t="s">
        <v>6994</v>
      </c>
      <c r="I1313" t="s">
        <v>20</v>
      </c>
      <c r="J1313" t="s">
        <v>2349</v>
      </c>
      <c r="K1313" t="s">
        <v>21</v>
      </c>
      <c r="M1313" t="s">
        <v>6995</v>
      </c>
      <c r="N1313" t="s">
        <v>22</v>
      </c>
      <c r="O1313" t="s">
        <v>23</v>
      </c>
      <c r="P1313" t="s">
        <v>26</v>
      </c>
      <c r="Q1313" t="s">
        <v>2348</v>
      </c>
      <c r="R1313" s="13">
        <v>20</v>
      </c>
      <c r="S1313" s="13">
        <v>1</v>
      </c>
      <c r="T1313" s="21">
        <v>1</v>
      </c>
      <c r="V1313" t="s">
        <v>2154</v>
      </c>
      <c r="W1313" t="s">
        <v>17598</v>
      </c>
      <c r="X1313" s="20" t="str">
        <f>+IF(V1313="","-",CONCATENATE(V1313,"_",W1313))</f>
        <v>FINES_R03</v>
      </c>
      <c r="Y1313" s="59">
        <v>0.47253531217575068</v>
      </c>
      <c r="Z1313" t="s">
        <v>134</v>
      </c>
      <c r="AA1313" t="s">
        <v>2393</v>
      </c>
      <c r="AB1313" t="str">
        <f>+IF(W1313="","-",IF(W1313="UNICO","CENSO","MUESTRA"))</f>
        <v>MUESTRA</v>
      </c>
      <c r="AC1313" t="s">
        <v>2397</v>
      </c>
      <c r="AD1313" t="s">
        <v>6996</v>
      </c>
    </row>
    <row r="1314" spans="1:30" x14ac:dyDescent="0.25">
      <c r="A1314" s="5" t="str">
        <f t="shared" si="20"/>
        <v>R 3 - D 691 - 479 - 4157</v>
      </c>
      <c r="B1314" s="23" t="s">
        <v>2347</v>
      </c>
      <c r="C1314" t="s">
        <v>1079</v>
      </c>
      <c r="D1314" t="s">
        <v>1077</v>
      </c>
      <c r="E1314" t="s">
        <v>1078</v>
      </c>
      <c r="F1314" t="s">
        <v>134</v>
      </c>
      <c r="G1314" t="s">
        <v>134</v>
      </c>
      <c r="H1314" t="s">
        <v>7002</v>
      </c>
      <c r="I1314" t="s">
        <v>20</v>
      </c>
      <c r="J1314" t="s">
        <v>2349</v>
      </c>
      <c r="K1314" t="s">
        <v>21</v>
      </c>
      <c r="M1314" t="s">
        <v>7003</v>
      </c>
      <c r="N1314" t="s">
        <v>22</v>
      </c>
      <c r="O1314" t="s">
        <v>23</v>
      </c>
      <c r="P1314" t="s">
        <v>26</v>
      </c>
      <c r="Q1314" t="s">
        <v>2348</v>
      </c>
      <c r="R1314" s="13">
        <v>7</v>
      </c>
      <c r="S1314" s="13">
        <v>1</v>
      </c>
      <c r="T1314" s="21">
        <v>1</v>
      </c>
      <c r="V1314" t="s">
        <v>2154</v>
      </c>
      <c r="W1314" t="s">
        <v>17598</v>
      </c>
      <c r="X1314" s="20" t="str">
        <f>+IF(V1314="","-",CONCATENATE(V1314,"_",W1314))</f>
        <v>FINES_R03</v>
      </c>
      <c r="Y1314" s="59">
        <v>0.47253531217575068</v>
      </c>
      <c r="Z1314" t="s">
        <v>134</v>
      </c>
      <c r="AA1314" t="s">
        <v>2393</v>
      </c>
      <c r="AB1314" t="str">
        <f>+IF(W1314="","-",IF(W1314="UNICO","CENSO","MUESTRA"))</f>
        <v>MUESTRA</v>
      </c>
      <c r="AC1314" t="s">
        <v>2397</v>
      </c>
      <c r="AD1314" t="s">
        <v>7004</v>
      </c>
    </row>
    <row r="1315" spans="1:30" x14ac:dyDescent="0.25">
      <c r="A1315" s="5" t="str">
        <f t="shared" si="20"/>
        <v>R 3 - D 691 - 477 - 4169</v>
      </c>
      <c r="B1315" s="23" t="s">
        <v>2347</v>
      </c>
      <c r="C1315" t="s">
        <v>1079</v>
      </c>
      <c r="D1315" t="s">
        <v>1077</v>
      </c>
      <c r="E1315" t="s">
        <v>1078</v>
      </c>
      <c r="F1315" t="s">
        <v>134</v>
      </c>
      <c r="G1315" t="s">
        <v>134</v>
      </c>
      <c r="H1315" t="s">
        <v>7015</v>
      </c>
      <c r="I1315" t="s">
        <v>20</v>
      </c>
      <c r="J1315" t="s">
        <v>2349</v>
      </c>
      <c r="K1315" t="s">
        <v>21</v>
      </c>
      <c r="M1315" t="s">
        <v>7016</v>
      </c>
      <c r="N1315" t="s">
        <v>22</v>
      </c>
      <c r="O1315" t="s">
        <v>23</v>
      </c>
      <c r="P1315" t="s">
        <v>26</v>
      </c>
      <c r="Q1315" t="s">
        <v>2348</v>
      </c>
      <c r="R1315" s="13">
        <v>20</v>
      </c>
      <c r="S1315" s="13">
        <v>1</v>
      </c>
      <c r="T1315" s="21">
        <v>1</v>
      </c>
      <c r="V1315" t="s">
        <v>2154</v>
      </c>
      <c r="W1315" t="s">
        <v>17598</v>
      </c>
      <c r="X1315" s="20" t="str">
        <f>+IF(V1315="","-",CONCATENATE(V1315,"_",W1315))</f>
        <v>FINES_R03</v>
      </c>
      <c r="Y1315" s="59">
        <v>0.47253531217575068</v>
      </c>
      <c r="Z1315" t="s">
        <v>134</v>
      </c>
      <c r="AA1315" t="s">
        <v>2393</v>
      </c>
      <c r="AB1315" t="str">
        <f>+IF(W1315="","-",IF(W1315="UNICO","CENSO","MUESTRA"))</f>
        <v>MUESTRA</v>
      </c>
      <c r="AC1315" t="s">
        <v>2398</v>
      </c>
      <c r="AD1315" t="s">
        <v>7017</v>
      </c>
    </row>
    <row r="1316" spans="1:30" x14ac:dyDescent="0.25">
      <c r="A1316" s="5" t="str">
        <f t="shared" si="20"/>
        <v>R 3 - D 691 - 463 - 4545</v>
      </c>
      <c r="B1316" s="23" t="s">
        <v>2347</v>
      </c>
      <c r="C1316" t="s">
        <v>1079</v>
      </c>
      <c r="D1316" t="s">
        <v>1077</v>
      </c>
      <c r="E1316" t="s">
        <v>1078</v>
      </c>
      <c r="F1316" t="s">
        <v>134</v>
      </c>
      <c r="G1316" t="s">
        <v>134</v>
      </c>
      <c r="H1316" t="s">
        <v>7136</v>
      </c>
      <c r="I1316" t="s">
        <v>20</v>
      </c>
      <c r="J1316" t="s">
        <v>2349</v>
      </c>
      <c r="K1316" t="s">
        <v>21</v>
      </c>
      <c r="M1316" t="s">
        <v>7137</v>
      </c>
      <c r="N1316" t="s">
        <v>22</v>
      </c>
      <c r="O1316" t="s">
        <v>23</v>
      </c>
      <c r="P1316" t="s">
        <v>26</v>
      </c>
      <c r="Q1316" t="s">
        <v>2348</v>
      </c>
      <c r="R1316" s="13">
        <v>31</v>
      </c>
      <c r="S1316" s="13">
        <v>1</v>
      </c>
      <c r="T1316" s="21">
        <v>1</v>
      </c>
      <c r="V1316" t="s">
        <v>2154</v>
      </c>
      <c r="W1316" t="s">
        <v>17598</v>
      </c>
      <c r="X1316" s="20" t="str">
        <f>+IF(V1316="","-",CONCATENATE(V1316,"_",W1316))</f>
        <v>FINES_R03</v>
      </c>
      <c r="Y1316" s="59">
        <v>0.47253531217575068</v>
      </c>
      <c r="Z1316" t="s">
        <v>134</v>
      </c>
      <c r="AA1316" t="s">
        <v>2393</v>
      </c>
      <c r="AB1316" t="str">
        <f>+IF(W1316="","-",IF(W1316="UNICO","CENSO","MUESTRA"))</f>
        <v>MUESTRA</v>
      </c>
      <c r="AC1316" t="s">
        <v>2398</v>
      </c>
      <c r="AD1316" t="s">
        <v>7138</v>
      </c>
    </row>
    <row r="1317" spans="1:30" x14ac:dyDescent="0.25">
      <c r="A1317" s="5" t="str">
        <f t="shared" si="20"/>
        <v>R 3 - D 691 - 477 - 3413</v>
      </c>
      <c r="B1317" s="23" t="s">
        <v>2347</v>
      </c>
      <c r="C1317" t="s">
        <v>1079</v>
      </c>
      <c r="D1317" t="s">
        <v>1077</v>
      </c>
      <c r="E1317" t="s">
        <v>1078</v>
      </c>
      <c r="F1317" t="s">
        <v>134</v>
      </c>
      <c r="G1317" t="s">
        <v>134</v>
      </c>
      <c r="H1317" t="s">
        <v>6850</v>
      </c>
      <c r="I1317" t="s">
        <v>20</v>
      </c>
      <c r="J1317" t="s">
        <v>2349</v>
      </c>
      <c r="K1317" t="s">
        <v>21</v>
      </c>
      <c r="M1317" t="s">
        <v>6851</v>
      </c>
      <c r="N1317" t="s">
        <v>22</v>
      </c>
      <c r="O1317" t="s">
        <v>23</v>
      </c>
      <c r="P1317" t="s">
        <v>26</v>
      </c>
      <c r="Q1317" t="s">
        <v>2348</v>
      </c>
      <c r="R1317" s="13">
        <v>26</v>
      </c>
      <c r="S1317" s="13">
        <v>1</v>
      </c>
      <c r="T1317" s="21">
        <v>1</v>
      </c>
      <c r="V1317" t="s">
        <v>2154</v>
      </c>
      <c r="W1317" t="s">
        <v>17598</v>
      </c>
      <c r="X1317" s="20" t="str">
        <f>+IF(V1317="","-",CONCATENATE(V1317,"_",W1317))</f>
        <v>FINES_R03</v>
      </c>
      <c r="Y1317" s="59">
        <v>0.47536429762840271</v>
      </c>
      <c r="Z1317" t="s">
        <v>134</v>
      </c>
      <c r="AA1317" t="s">
        <v>2393</v>
      </c>
      <c r="AB1317" t="str">
        <f>+IF(W1317="","-",IF(W1317="UNICO","CENSO","MUESTRA"))</f>
        <v>MUESTRA</v>
      </c>
      <c r="AC1317" t="s">
        <v>2398</v>
      </c>
      <c r="AD1317" t="s">
        <v>6852</v>
      </c>
    </row>
    <row r="1318" spans="1:30" x14ac:dyDescent="0.25">
      <c r="A1318" s="5" t="str">
        <f t="shared" si="20"/>
        <v>R 3 - D 691 - 460 - 0829</v>
      </c>
      <c r="B1318" s="23" t="s">
        <v>2347</v>
      </c>
      <c r="C1318" t="s">
        <v>1079</v>
      </c>
      <c r="D1318" t="s">
        <v>1077</v>
      </c>
      <c r="E1318" t="s">
        <v>1078</v>
      </c>
      <c r="F1318" t="s">
        <v>134</v>
      </c>
      <c r="G1318" t="s">
        <v>134</v>
      </c>
      <c r="H1318" t="s">
        <v>6838</v>
      </c>
      <c r="I1318" t="s">
        <v>20</v>
      </c>
      <c r="J1318" t="s">
        <v>2349</v>
      </c>
      <c r="K1318" t="s">
        <v>21</v>
      </c>
      <c r="M1318" t="s">
        <v>6789</v>
      </c>
      <c r="N1318" t="s">
        <v>22</v>
      </c>
      <c r="O1318" t="s">
        <v>23</v>
      </c>
      <c r="P1318" t="s">
        <v>26</v>
      </c>
      <c r="Q1318" t="s">
        <v>2348</v>
      </c>
      <c r="R1318" s="13">
        <v>37</v>
      </c>
      <c r="S1318" s="13">
        <v>2</v>
      </c>
      <c r="T1318" s="21">
        <v>1</v>
      </c>
      <c r="V1318" t="s">
        <v>2154</v>
      </c>
      <c r="W1318" t="s">
        <v>17598</v>
      </c>
      <c r="X1318" s="20" t="str">
        <f>+IF(V1318="","-",CONCATENATE(V1318,"_",W1318))</f>
        <v>FINES_R03</v>
      </c>
      <c r="Y1318" s="59">
        <v>0.47708693146705627</v>
      </c>
      <c r="Z1318" t="s">
        <v>134</v>
      </c>
      <c r="AA1318" t="s">
        <v>2393</v>
      </c>
      <c r="AB1318" t="str">
        <f>+IF(W1318="","-",IF(W1318="UNICO","CENSO","MUESTRA"))</f>
        <v>MUESTRA</v>
      </c>
      <c r="AC1318" t="s">
        <v>2398</v>
      </c>
      <c r="AD1318" t="s">
        <v>6839</v>
      </c>
    </row>
    <row r="1319" spans="1:30" x14ac:dyDescent="0.25">
      <c r="A1319" s="5" t="str">
        <f t="shared" si="20"/>
        <v>R 3 - D 691 - 456 - 1311</v>
      </c>
      <c r="B1319" s="23" t="s">
        <v>2347</v>
      </c>
      <c r="C1319" t="s">
        <v>1079</v>
      </c>
      <c r="D1319" t="s">
        <v>1077</v>
      </c>
      <c r="E1319" t="s">
        <v>1078</v>
      </c>
      <c r="F1319" t="s">
        <v>134</v>
      </c>
      <c r="G1319" t="s">
        <v>134</v>
      </c>
      <c r="H1319" t="s">
        <v>6732</v>
      </c>
      <c r="I1319" t="s">
        <v>20</v>
      </c>
      <c r="J1319" t="s">
        <v>2349</v>
      </c>
      <c r="K1319" t="s">
        <v>21</v>
      </c>
      <c r="M1319" t="s">
        <v>6733</v>
      </c>
      <c r="N1319" t="s">
        <v>22</v>
      </c>
      <c r="O1319" t="s">
        <v>23</v>
      </c>
      <c r="P1319" t="s">
        <v>26</v>
      </c>
      <c r="Q1319" t="s">
        <v>2348</v>
      </c>
      <c r="R1319" s="13">
        <v>60</v>
      </c>
      <c r="S1319" s="13">
        <v>2</v>
      </c>
      <c r="T1319" s="21">
        <v>1</v>
      </c>
      <c r="V1319" t="s">
        <v>2154</v>
      </c>
      <c r="W1319" t="s">
        <v>17598</v>
      </c>
      <c r="X1319" s="20" t="str">
        <f>+IF(V1319="","-",CONCATENATE(V1319,"_",W1319))</f>
        <v>FINES_R03</v>
      </c>
      <c r="Y1319" s="59">
        <v>0.48168474435806269</v>
      </c>
      <c r="Z1319" t="s">
        <v>134</v>
      </c>
      <c r="AA1319" t="s">
        <v>2393</v>
      </c>
      <c r="AB1319" t="str">
        <f>+IF(W1319="","-",IF(W1319="UNICO","CENSO","MUESTRA"))</f>
        <v>MUESTRA</v>
      </c>
      <c r="AC1319" t="s">
        <v>2398</v>
      </c>
      <c r="AD1319" t="s">
        <v>6734</v>
      </c>
    </row>
    <row r="1320" spans="1:30" x14ac:dyDescent="0.25">
      <c r="A1320" s="5" t="str">
        <f t="shared" si="20"/>
        <v>R 3 - D 691 - 456 - 1104</v>
      </c>
      <c r="B1320" s="23" t="s">
        <v>2347</v>
      </c>
      <c r="C1320" t="s">
        <v>1079</v>
      </c>
      <c r="D1320" t="s">
        <v>1077</v>
      </c>
      <c r="E1320" t="s">
        <v>1078</v>
      </c>
      <c r="F1320" t="s">
        <v>134</v>
      </c>
      <c r="G1320" t="s">
        <v>134</v>
      </c>
      <c r="H1320" t="s">
        <v>6854</v>
      </c>
      <c r="I1320" t="s">
        <v>20</v>
      </c>
      <c r="J1320" t="s">
        <v>2349</v>
      </c>
      <c r="K1320" t="s">
        <v>21</v>
      </c>
      <c r="M1320" t="s">
        <v>6855</v>
      </c>
      <c r="N1320" t="s">
        <v>22</v>
      </c>
      <c r="O1320" t="s">
        <v>23</v>
      </c>
      <c r="P1320" t="s">
        <v>26</v>
      </c>
      <c r="Q1320" t="s">
        <v>2348</v>
      </c>
      <c r="R1320" s="13">
        <v>249</v>
      </c>
      <c r="S1320" s="13">
        <v>9</v>
      </c>
      <c r="T1320" s="21">
        <v>1</v>
      </c>
      <c r="V1320" t="s">
        <v>2154</v>
      </c>
      <c r="W1320" t="s">
        <v>17598</v>
      </c>
      <c r="X1320" s="20" t="str">
        <f>+IF(V1320="","-",CONCATENATE(V1320,"_",W1320))</f>
        <v>FINES_R03</v>
      </c>
      <c r="Y1320" s="59">
        <v>0.48168474435806269</v>
      </c>
      <c r="Z1320" t="s">
        <v>134</v>
      </c>
      <c r="AA1320" t="s">
        <v>2393</v>
      </c>
      <c r="AB1320" t="str">
        <f>+IF(W1320="","-",IF(W1320="UNICO","CENSO","MUESTRA"))</f>
        <v>MUESTRA</v>
      </c>
      <c r="AC1320" t="s">
        <v>2397</v>
      </c>
      <c r="AD1320" t="s">
        <v>6856</v>
      </c>
    </row>
    <row r="1321" spans="1:30" x14ac:dyDescent="0.25">
      <c r="A1321" s="5" t="str">
        <f t="shared" si="20"/>
        <v>R 3 - D 692 - 453 - 0203</v>
      </c>
      <c r="B1321" s="23" t="s">
        <v>2347</v>
      </c>
      <c r="C1321" t="s">
        <v>1079</v>
      </c>
      <c r="D1321" t="s">
        <v>1077</v>
      </c>
      <c r="E1321" t="s">
        <v>1078</v>
      </c>
      <c r="F1321" t="s">
        <v>134</v>
      </c>
      <c r="G1321" t="s">
        <v>134</v>
      </c>
      <c r="H1321" t="s">
        <v>7292</v>
      </c>
      <c r="I1321" t="s">
        <v>20</v>
      </c>
      <c r="J1321" t="s">
        <v>2349</v>
      </c>
      <c r="K1321" t="s">
        <v>21</v>
      </c>
      <c r="M1321" t="s">
        <v>7293</v>
      </c>
      <c r="N1321" t="s">
        <v>22</v>
      </c>
      <c r="O1321" t="s">
        <v>23</v>
      </c>
      <c r="P1321" t="s">
        <v>26</v>
      </c>
      <c r="Q1321" t="s">
        <v>2348</v>
      </c>
      <c r="R1321" s="13">
        <v>141</v>
      </c>
      <c r="S1321" s="13">
        <v>7</v>
      </c>
      <c r="T1321" s="21">
        <v>1</v>
      </c>
      <c r="V1321" t="s">
        <v>2154</v>
      </c>
      <c r="W1321" t="s">
        <v>17598</v>
      </c>
      <c r="X1321" s="20" t="str">
        <f>+IF(V1321="","-",CONCATENATE(V1321,"_",W1321))</f>
        <v>FINES_R03</v>
      </c>
      <c r="Y1321" s="59">
        <v>0.49072825908660889</v>
      </c>
      <c r="Z1321" t="s">
        <v>134</v>
      </c>
      <c r="AA1321" t="s">
        <v>2393</v>
      </c>
      <c r="AB1321" t="str">
        <f>+IF(W1321="","-",IF(W1321="UNICO","CENSO","MUESTRA"))</f>
        <v>MUESTRA</v>
      </c>
      <c r="AC1321" t="s">
        <v>2398</v>
      </c>
      <c r="AD1321" t="s">
        <v>7294</v>
      </c>
    </row>
    <row r="1322" spans="1:30" x14ac:dyDescent="0.25">
      <c r="A1322" s="5" t="str">
        <f t="shared" si="20"/>
        <v>R 3 - D 692 - 497 - 0203</v>
      </c>
      <c r="B1322" s="23" t="s">
        <v>2347</v>
      </c>
      <c r="C1322" t="s">
        <v>1079</v>
      </c>
      <c r="D1322" t="s">
        <v>1077</v>
      </c>
      <c r="E1322" t="s">
        <v>1078</v>
      </c>
      <c r="F1322" t="s">
        <v>134</v>
      </c>
      <c r="G1322" t="s">
        <v>134</v>
      </c>
      <c r="H1322" t="s">
        <v>7381</v>
      </c>
      <c r="I1322" t="s">
        <v>20</v>
      </c>
      <c r="J1322" t="s">
        <v>2349</v>
      </c>
      <c r="K1322" t="s">
        <v>21</v>
      </c>
      <c r="M1322" t="s">
        <v>7293</v>
      </c>
      <c r="N1322" t="s">
        <v>22</v>
      </c>
      <c r="O1322" t="s">
        <v>23</v>
      </c>
      <c r="P1322" t="s">
        <v>26</v>
      </c>
      <c r="Q1322" t="s">
        <v>2348</v>
      </c>
      <c r="R1322" s="13">
        <v>19</v>
      </c>
      <c r="S1322" s="13">
        <v>1</v>
      </c>
      <c r="T1322" s="21">
        <v>1</v>
      </c>
      <c r="V1322" t="s">
        <v>2154</v>
      </c>
      <c r="W1322" t="s">
        <v>17598</v>
      </c>
      <c r="X1322" s="20" t="str">
        <f>+IF(V1322="","-",CONCATENATE(V1322,"_",W1322))</f>
        <v>FINES_R03</v>
      </c>
      <c r="Y1322" s="59">
        <v>0.49072825908660889</v>
      </c>
      <c r="Z1322" t="s">
        <v>134</v>
      </c>
      <c r="AA1322" t="s">
        <v>2393</v>
      </c>
      <c r="AB1322" t="str">
        <f>+IF(W1322="","-",IF(W1322="UNICO","CENSO","MUESTRA"))</f>
        <v>MUESTRA</v>
      </c>
      <c r="AC1322" t="s">
        <v>2397</v>
      </c>
      <c r="AD1322" t="s">
        <v>7294</v>
      </c>
    </row>
    <row r="1323" spans="1:30" x14ac:dyDescent="0.25">
      <c r="A1323" s="5" t="str">
        <f t="shared" si="20"/>
        <v>R 3 - D 692 - 459 - 0283</v>
      </c>
      <c r="B1323" s="23" t="s">
        <v>2347</v>
      </c>
      <c r="C1323" t="s">
        <v>1079</v>
      </c>
      <c r="D1323" t="s">
        <v>1077</v>
      </c>
      <c r="E1323" t="s">
        <v>1078</v>
      </c>
      <c r="F1323" t="s">
        <v>134</v>
      </c>
      <c r="G1323" t="s">
        <v>134</v>
      </c>
      <c r="H1323" t="s">
        <v>7613</v>
      </c>
      <c r="I1323" t="s">
        <v>20</v>
      </c>
      <c r="J1323" t="s">
        <v>2349</v>
      </c>
      <c r="K1323" t="s">
        <v>21</v>
      </c>
      <c r="M1323" t="s">
        <v>7614</v>
      </c>
      <c r="N1323" t="s">
        <v>22</v>
      </c>
      <c r="O1323" t="s">
        <v>23</v>
      </c>
      <c r="P1323" t="s">
        <v>26</v>
      </c>
      <c r="Q1323" t="s">
        <v>2348</v>
      </c>
      <c r="R1323" s="13">
        <v>52</v>
      </c>
      <c r="S1323" s="13">
        <v>2</v>
      </c>
      <c r="T1323" s="21">
        <v>1</v>
      </c>
      <c r="V1323" t="s">
        <v>2154</v>
      </c>
      <c r="W1323" t="s">
        <v>17598</v>
      </c>
      <c r="X1323" s="20" t="str">
        <f>+IF(V1323="","-",CONCATENATE(V1323,"_",W1323))</f>
        <v>FINES_R03</v>
      </c>
      <c r="Y1323" s="59">
        <v>0.49110537767410278</v>
      </c>
      <c r="Z1323" t="s">
        <v>134</v>
      </c>
      <c r="AA1323" t="s">
        <v>2393</v>
      </c>
      <c r="AB1323" t="str">
        <f>+IF(W1323="","-",IF(W1323="UNICO","CENSO","MUESTRA"))</f>
        <v>MUESTRA</v>
      </c>
      <c r="AC1323" t="s">
        <v>2398</v>
      </c>
      <c r="AD1323" t="s">
        <v>7615</v>
      </c>
    </row>
    <row r="1324" spans="1:30" x14ac:dyDescent="0.25">
      <c r="A1324" s="5" t="str">
        <f t="shared" si="20"/>
        <v>R 3 - D 691 - 456 - 2897</v>
      </c>
      <c r="B1324" s="23" t="s">
        <v>2347</v>
      </c>
      <c r="C1324" t="s">
        <v>1079</v>
      </c>
      <c r="D1324" t="s">
        <v>1077</v>
      </c>
      <c r="E1324" t="s">
        <v>1078</v>
      </c>
      <c r="F1324" t="s">
        <v>134</v>
      </c>
      <c r="G1324" t="s">
        <v>134</v>
      </c>
      <c r="H1324" t="s">
        <v>6784</v>
      </c>
      <c r="I1324" t="s">
        <v>20</v>
      </c>
      <c r="J1324" t="s">
        <v>2349</v>
      </c>
      <c r="K1324" t="s">
        <v>21</v>
      </c>
      <c r="M1324" t="s">
        <v>6785</v>
      </c>
      <c r="N1324" t="s">
        <v>22</v>
      </c>
      <c r="O1324" t="s">
        <v>23</v>
      </c>
      <c r="P1324" t="s">
        <v>26</v>
      </c>
      <c r="Q1324" t="s">
        <v>2348</v>
      </c>
      <c r="R1324" s="13">
        <v>187</v>
      </c>
      <c r="S1324" s="13">
        <v>7</v>
      </c>
      <c r="T1324" s="21">
        <v>1</v>
      </c>
      <c r="V1324" t="s">
        <v>2154</v>
      </c>
      <c r="W1324" t="s">
        <v>17598</v>
      </c>
      <c r="X1324" s="20" t="str">
        <f>+IF(V1324="","-",CONCATENATE(V1324,"_",W1324))</f>
        <v>FINES_R03</v>
      </c>
      <c r="Y1324" s="59">
        <v>0.49161526560783392</v>
      </c>
      <c r="Z1324" t="s">
        <v>134</v>
      </c>
      <c r="AA1324" t="s">
        <v>2393</v>
      </c>
      <c r="AB1324" t="str">
        <f>+IF(W1324="","-",IF(W1324="UNICO","CENSO","MUESTRA"))</f>
        <v>MUESTRA</v>
      </c>
      <c r="AC1324" t="s">
        <v>2397</v>
      </c>
      <c r="AD1324" t="s">
        <v>6786</v>
      </c>
    </row>
    <row r="1325" spans="1:30" x14ac:dyDescent="0.25">
      <c r="A1325" s="5" t="str">
        <f t="shared" si="20"/>
        <v>R 3 - D 691 - 470 - 0886</v>
      </c>
      <c r="B1325" s="23" t="s">
        <v>2347</v>
      </c>
      <c r="C1325" t="s">
        <v>1079</v>
      </c>
      <c r="D1325" t="s">
        <v>1077</v>
      </c>
      <c r="E1325" t="s">
        <v>1078</v>
      </c>
      <c r="F1325" t="s">
        <v>134</v>
      </c>
      <c r="G1325" t="s">
        <v>134</v>
      </c>
      <c r="H1325" t="s">
        <v>6800</v>
      </c>
      <c r="I1325" t="s">
        <v>20</v>
      </c>
      <c r="J1325" t="s">
        <v>2349</v>
      </c>
      <c r="K1325" t="s">
        <v>21</v>
      </c>
      <c r="M1325" t="s">
        <v>2196</v>
      </c>
      <c r="N1325" t="s">
        <v>22</v>
      </c>
      <c r="O1325" t="s">
        <v>23</v>
      </c>
      <c r="P1325" t="s">
        <v>26</v>
      </c>
      <c r="Q1325" t="s">
        <v>2348</v>
      </c>
      <c r="R1325" s="13">
        <v>24</v>
      </c>
      <c r="S1325" s="13">
        <v>1</v>
      </c>
      <c r="T1325" s="21">
        <v>1</v>
      </c>
      <c r="V1325" t="s">
        <v>2154</v>
      </c>
      <c r="W1325" t="s">
        <v>17598</v>
      </c>
      <c r="X1325" s="20" t="str">
        <f>+IF(V1325="","-",CONCATENATE(V1325,"_",W1325))</f>
        <v>FINES_R03</v>
      </c>
      <c r="Y1325" s="59">
        <v>0.49433237314224238</v>
      </c>
      <c r="Z1325" t="s">
        <v>134</v>
      </c>
      <c r="AA1325" t="s">
        <v>2393</v>
      </c>
      <c r="AB1325" t="str">
        <f>+IF(W1325="","-",IF(W1325="UNICO","CENSO","MUESTRA"))</f>
        <v>MUESTRA</v>
      </c>
      <c r="AC1325" t="s">
        <v>2398</v>
      </c>
      <c r="AD1325" t="s">
        <v>6801</v>
      </c>
    </row>
    <row r="1326" spans="1:30" x14ac:dyDescent="0.25">
      <c r="A1326" s="5" t="str">
        <f t="shared" si="20"/>
        <v>R 3 - D 691 - 477 - 0886</v>
      </c>
      <c r="B1326" s="23" t="s">
        <v>2347</v>
      </c>
      <c r="C1326" t="s">
        <v>1079</v>
      </c>
      <c r="D1326" t="s">
        <v>1077</v>
      </c>
      <c r="E1326" t="s">
        <v>1078</v>
      </c>
      <c r="F1326" t="s">
        <v>134</v>
      </c>
      <c r="G1326" t="s">
        <v>134</v>
      </c>
      <c r="H1326" t="s">
        <v>6905</v>
      </c>
      <c r="I1326" t="s">
        <v>20</v>
      </c>
      <c r="J1326" t="s">
        <v>2349</v>
      </c>
      <c r="K1326" t="s">
        <v>21</v>
      </c>
      <c r="M1326" t="s">
        <v>2196</v>
      </c>
      <c r="N1326" t="s">
        <v>22</v>
      </c>
      <c r="O1326" t="s">
        <v>23</v>
      </c>
      <c r="P1326" t="s">
        <v>26</v>
      </c>
      <c r="Q1326" t="s">
        <v>2348</v>
      </c>
      <c r="R1326" s="13">
        <v>24</v>
      </c>
      <c r="S1326" s="13">
        <v>1</v>
      </c>
      <c r="T1326" s="21">
        <v>1</v>
      </c>
      <c r="V1326" t="s">
        <v>2154</v>
      </c>
      <c r="W1326" t="s">
        <v>17598</v>
      </c>
      <c r="X1326" s="20" t="str">
        <f>+IF(V1326="","-",CONCATENATE(V1326,"_",W1326))</f>
        <v>FINES_R03</v>
      </c>
      <c r="Y1326" s="59">
        <v>0.49433237314224238</v>
      </c>
      <c r="Z1326" t="s">
        <v>134</v>
      </c>
      <c r="AA1326" t="s">
        <v>2393</v>
      </c>
      <c r="AB1326" t="str">
        <f>+IF(W1326="","-",IF(W1326="UNICO","CENSO","MUESTRA"))</f>
        <v>MUESTRA</v>
      </c>
      <c r="AC1326" t="s">
        <v>2398</v>
      </c>
      <c r="AD1326" t="s">
        <v>6801</v>
      </c>
    </row>
    <row r="1327" spans="1:30" x14ac:dyDescent="0.25">
      <c r="A1327" s="5" t="str">
        <f t="shared" si="20"/>
        <v>R 3 - D 691 - 463 - 1102</v>
      </c>
      <c r="B1327" s="23" t="s">
        <v>2347</v>
      </c>
      <c r="C1327" t="s">
        <v>1079</v>
      </c>
      <c r="D1327" t="s">
        <v>1077</v>
      </c>
      <c r="E1327" t="s">
        <v>1078</v>
      </c>
      <c r="F1327" t="s">
        <v>134</v>
      </c>
      <c r="G1327" t="s">
        <v>134</v>
      </c>
      <c r="H1327" t="s">
        <v>6923</v>
      </c>
      <c r="I1327" t="s">
        <v>20</v>
      </c>
      <c r="J1327" t="s">
        <v>2349</v>
      </c>
      <c r="K1327" t="s">
        <v>21</v>
      </c>
      <c r="M1327" t="s">
        <v>6924</v>
      </c>
      <c r="N1327" t="s">
        <v>22</v>
      </c>
      <c r="O1327" t="s">
        <v>23</v>
      </c>
      <c r="P1327" t="s">
        <v>26</v>
      </c>
      <c r="Q1327" t="s">
        <v>2348</v>
      </c>
      <c r="R1327" s="13">
        <v>17</v>
      </c>
      <c r="S1327" s="13">
        <v>1</v>
      </c>
      <c r="T1327" s="21">
        <v>1</v>
      </c>
      <c r="V1327" t="s">
        <v>2154</v>
      </c>
      <c r="W1327" t="s">
        <v>17598</v>
      </c>
      <c r="X1327" s="20" t="str">
        <f>+IF(V1327="","-",CONCATENATE(V1327,"_",W1327))</f>
        <v>FINES_R03</v>
      </c>
      <c r="Y1327" s="59">
        <v>0.49635094404220581</v>
      </c>
      <c r="Z1327" t="s">
        <v>134</v>
      </c>
      <c r="AA1327" t="s">
        <v>2393</v>
      </c>
      <c r="AB1327" t="str">
        <f>+IF(W1327="","-",IF(W1327="UNICO","CENSO","MUESTRA"))</f>
        <v>MUESTRA</v>
      </c>
      <c r="AC1327" t="s">
        <v>2397</v>
      </c>
      <c r="AD1327" t="s">
        <v>6925</v>
      </c>
    </row>
    <row r="1328" spans="1:30" x14ac:dyDescent="0.25">
      <c r="A1328" s="5" t="str">
        <f t="shared" si="20"/>
        <v>R 3 - D 690 - 454 - 1434</v>
      </c>
      <c r="B1328" s="23" t="s">
        <v>2347</v>
      </c>
      <c r="C1328" t="s">
        <v>1079</v>
      </c>
      <c r="D1328" t="s">
        <v>1077</v>
      </c>
      <c r="E1328" t="s">
        <v>1078</v>
      </c>
      <c r="F1328" t="s">
        <v>134</v>
      </c>
      <c r="G1328" t="s">
        <v>134</v>
      </c>
      <c r="H1328" t="s">
        <v>6504</v>
      </c>
      <c r="I1328" t="s">
        <v>20</v>
      </c>
      <c r="J1328" t="s">
        <v>2349</v>
      </c>
      <c r="K1328" t="s">
        <v>21</v>
      </c>
      <c r="M1328" t="s">
        <v>6505</v>
      </c>
      <c r="N1328" t="s">
        <v>22</v>
      </c>
      <c r="O1328" t="s">
        <v>23</v>
      </c>
      <c r="P1328" t="s">
        <v>26</v>
      </c>
      <c r="Q1328" t="s">
        <v>2348</v>
      </c>
      <c r="R1328" s="13">
        <v>34</v>
      </c>
      <c r="S1328" s="13">
        <v>3</v>
      </c>
      <c r="T1328" s="21">
        <v>1</v>
      </c>
      <c r="V1328" t="s">
        <v>2154</v>
      </c>
      <c r="W1328" t="s">
        <v>17598</v>
      </c>
      <c r="X1328" s="20" t="str">
        <f>+IF(V1328="","-",CONCATENATE(V1328,"_",W1328))</f>
        <v>FINES_R03</v>
      </c>
      <c r="Y1328" s="59">
        <v>0.50129151344299316</v>
      </c>
      <c r="Z1328" t="s">
        <v>134</v>
      </c>
      <c r="AA1328" t="s">
        <v>2393</v>
      </c>
      <c r="AB1328" t="str">
        <f>+IF(W1328="","-",IF(W1328="UNICO","CENSO","MUESTRA"))</f>
        <v>MUESTRA</v>
      </c>
      <c r="AC1328" t="s">
        <v>2398</v>
      </c>
      <c r="AD1328" t="s">
        <v>6506</v>
      </c>
    </row>
    <row r="1329" spans="1:30" x14ac:dyDescent="0.25">
      <c r="A1329" s="5" t="str">
        <f t="shared" si="20"/>
        <v>R 3 - D 690 - 492 - 3635</v>
      </c>
      <c r="B1329" s="23" t="s">
        <v>2347</v>
      </c>
      <c r="C1329" t="s">
        <v>1079</v>
      </c>
      <c r="D1329" t="s">
        <v>1077</v>
      </c>
      <c r="E1329" t="s">
        <v>1078</v>
      </c>
      <c r="F1329" t="s">
        <v>134</v>
      </c>
      <c r="G1329" t="s">
        <v>134</v>
      </c>
      <c r="H1329" t="s">
        <v>6657</v>
      </c>
      <c r="I1329" t="s">
        <v>20</v>
      </c>
      <c r="J1329" t="s">
        <v>2349</v>
      </c>
      <c r="K1329" t="s">
        <v>21</v>
      </c>
      <c r="M1329" t="s">
        <v>6658</v>
      </c>
      <c r="N1329" t="s">
        <v>22</v>
      </c>
      <c r="O1329" t="s">
        <v>23</v>
      </c>
      <c r="P1329" t="s">
        <v>26</v>
      </c>
      <c r="Q1329" t="s">
        <v>2348</v>
      </c>
      <c r="R1329" s="13">
        <v>85</v>
      </c>
      <c r="S1329" s="13">
        <v>3</v>
      </c>
      <c r="T1329" s="21">
        <v>1</v>
      </c>
      <c r="V1329" t="s">
        <v>2154</v>
      </c>
      <c r="W1329" t="s">
        <v>17598</v>
      </c>
      <c r="X1329" s="20" t="str">
        <f>+IF(V1329="","-",CONCATENATE(V1329,"_",W1329))</f>
        <v>FINES_R03</v>
      </c>
      <c r="Y1329" s="59">
        <v>0.51299721002578735</v>
      </c>
      <c r="Z1329" t="s">
        <v>134</v>
      </c>
      <c r="AA1329" t="s">
        <v>2393</v>
      </c>
      <c r="AB1329" t="str">
        <f>+IF(W1329="","-",IF(W1329="UNICO","CENSO","MUESTRA"))</f>
        <v>MUESTRA</v>
      </c>
      <c r="AC1329" t="s">
        <v>2398</v>
      </c>
      <c r="AD1329" t="s">
        <v>6659</v>
      </c>
    </row>
    <row r="1330" spans="1:30" x14ac:dyDescent="0.25">
      <c r="A1330" s="5" t="str">
        <f t="shared" si="20"/>
        <v>R 3 - D 690 - 455 - 3762</v>
      </c>
      <c r="B1330" s="23" t="s">
        <v>2347</v>
      </c>
      <c r="C1330" t="s">
        <v>1079</v>
      </c>
      <c r="D1330" t="s">
        <v>1077</v>
      </c>
      <c r="E1330" t="s">
        <v>1078</v>
      </c>
      <c r="F1330" t="s">
        <v>134</v>
      </c>
      <c r="G1330" t="s">
        <v>134</v>
      </c>
      <c r="H1330" t="s">
        <v>12163</v>
      </c>
      <c r="I1330" t="s">
        <v>20</v>
      </c>
      <c r="J1330" t="s">
        <v>2349</v>
      </c>
      <c r="K1330" t="s">
        <v>21</v>
      </c>
      <c r="M1330" t="s">
        <v>12164</v>
      </c>
      <c r="N1330" t="s">
        <v>22</v>
      </c>
      <c r="O1330" t="s">
        <v>23</v>
      </c>
      <c r="P1330" t="s">
        <v>26</v>
      </c>
      <c r="Q1330" t="s">
        <v>2348</v>
      </c>
      <c r="R1330" s="13">
        <v>20</v>
      </c>
      <c r="S1330" s="13">
        <v>1</v>
      </c>
      <c r="T1330" s="21">
        <v>1</v>
      </c>
      <c r="V1330" t="s">
        <v>2154</v>
      </c>
      <c r="W1330" t="s">
        <v>17598</v>
      </c>
      <c r="X1330" s="20" t="str">
        <f>+IF(V1330="","-",CONCATENATE(V1330,"_",W1330))</f>
        <v>FINES_R03</v>
      </c>
      <c r="Y1330" s="59">
        <v>0.51758021116256714</v>
      </c>
      <c r="Z1330" t="s">
        <v>134</v>
      </c>
      <c r="AA1330" t="s">
        <v>2393</v>
      </c>
      <c r="AB1330" t="str">
        <f>+IF(W1330="","-",IF(W1330="UNICO","CENSO","MUESTRA"))</f>
        <v>MUESTRA</v>
      </c>
      <c r="AC1330" t="s">
        <v>2398</v>
      </c>
      <c r="AD1330" t="s">
        <v>12165</v>
      </c>
    </row>
    <row r="1331" spans="1:30" x14ac:dyDescent="0.25">
      <c r="A1331" s="5" t="str">
        <f t="shared" si="20"/>
        <v>R 3 - D 691 - 463 - 0895</v>
      </c>
      <c r="B1331" s="23" t="s">
        <v>2347</v>
      </c>
      <c r="C1331" t="s">
        <v>1079</v>
      </c>
      <c r="D1331" t="s">
        <v>1077</v>
      </c>
      <c r="E1331" t="s">
        <v>1078</v>
      </c>
      <c r="F1331" t="s">
        <v>134</v>
      </c>
      <c r="G1331" t="s">
        <v>134</v>
      </c>
      <c r="H1331" t="s">
        <v>6899</v>
      </c>
      <c r="I1331" t="s">
        <v>20</v>
      </c>
      <c r="J1331" t="s">
        <v>2349</v>
      </c>
      <c r="K1331" t="s">
        <v>21</v>
      </c>
      <c r="M1331" t="s">
        <v>6900</v>
      </c>
      <c r="N1331" t="s">
        <v>22</v>
      </c>
      <c r="O1331" t="s">
        <v>23</v>
      </c>
      <c r="P1331" t="s">
        <v>26</v>
      </c>
      <c r="Q1331" t="s">
        <v>2348</v>
      </c>
      <c r="R1331" s="13">
        <v>45</v>
      </c>
      <c r="S1331" s="13">
        <v>2</v>
      </c>
      <c r="T1331" s="21">
        <v>1</v>
      </c>
      <c r="V1331" t="s">
        <v>2154</v>
      </c>
      <c r="W1331" t="s">
        <v>17598</v>
      </c>
      <c r="X1331" s="20" t="str">
        <f>+IF(V1331="","-",CONCATENATE(V1331,"_",W1331))</f>
        <v>FINES_R03</v>
      </c>
      <c r="Y1331" s="59">
        <v>0.52593135833740234</v>
      </c>
      <c r="Z1331" t="s">
        <v>134</v>
      </c>
      <c r="AA1331" t="s">
        <v>2393</v>
      </c>
      <c r="AB1331" t="str">
        <f>+IF(W1331="","-",IF(W1331="UNICO","CENSO","MUESTRA"))</f>
        <v>MUESTRA</v>
      </c>
      <c r="AC1331" t="s">
        <v>2398</v>
      </c>
      <c r="AD1331" t="s">
        <v>6901</v>
      </c>
    </row>
    <row r="1332" spans="1:30" x14ac:dyDescent="0.25">
      <c r="A1332" s="5" t="str">
        <f t="shared" si="20"/>
        <v>R 3 - D 692 - 481 - 0218</v>
      </c>
      <c r="B1332" s="23" t="s">
        <v>2347</v>
      </c>
      <c r="C1332" t="s">
        <v>1079</v>
      </c>
      <c r="D1332" t="s">
        <v>1077</v>
      </c>
      <c r="E1332" t="s">
        <v>1078</v>
      </c>
      <c r="F1332" t="s">
        <v>134</v>
      </c>
      <c r="G1332" t="s">
        <v>134</v>
      </c>
      <c r="H1332" t="s">
        <v>7192</v>
      </c>
      <c r="I1332" t="s">
        <v>20</v>
      </c>
      <c r="J1332" t="s">
        <v>2349</v>
      </c>
      <c r="K1332" t="s">
        <v>21</v>
      </c>
      <c r="M1332" t="s">
        <v>7193</v>
      </c>
      <c r="N1332" t="s">
        <v>22</v>
      </c>
      <c r="O1332" t="s">
        <v>23</v>
      </c>
      <c r="P1332" t="s">
        <v>26</v>
      </c>
      <c r="Q1332" t="s">
        <v>2348</v>
      </c>
      <c r="R1332" s="13">
        <v>51</v>
      </c>
      <c r="S1332" s="13">
        <v>2</v>
      </c>
      <c r="T1332" s="21">
        <v>1</v>
      </c>
      <c r="V1332" t="s">
        <v>2154</v>
      </c>
      <c r="W1332" t="s">
        <v>17598</v>
      </c>
      <c r="X1332" s="20" t="str">
        <f>+IF(V1332="","-",CONCATENATE(V1332,"_",W1332))</f>
        <v>FINES_R03</v>
      </c>
      <c r="Y1332" s="59">
        <v>0.52658164501190186</v>
      </c>
      <c r="Z1332" t="s">
        <v>134</v>
      </c>
      <c r="AA1332" t="s">
        <v>2393</v>
      </c>
      <c r="AB1332" t="str">
        <f>+IF(W1332="","-",IF(W1332="UNICO","CENSO","MUESTRA"))</f>
        <v>MUESTRA</v>
      </c>
      <c r="AC1332" t="s">
        <v>2398</v>
      </c>
      <c r="AD1332" t="s">
        <v>7194</v>
      </c>
    </row>
    <row r="1333" spans="1:30" x14ac:dyDescent="0.25">
      <c r="A1333" s="5" t="str">
        <f t="shared" si="20"/>
        <v>R 3 - D 691 - 463 - 3588</v>
      </c>
      <c r="B1333" s="23" t="s">
        <v>2347</v>
      </c>
      <c r="C1333" t="s">
        <v>1079</v>
      </c>
      <c r="D1333" t="s">
        <v>1077</v>
      </c>
      <c r="E1333" t="s">
        <v>1078</v>
      </c>
      <c r="F1333" t="s">
        <v>134</v>
      </c>
      <c r="G1333" t="s">
        <v>134</v>
      </c>
      <c r="H1333" t="s">
        <v>6914</v>
      </c>
      <c r="I1333" t="s">
        <v>20</v>
      </c>
      <c r="J1333" t="s">
        <v>2349</v>
      </c>
      <c r="K1333" t="s">
        <v>21</v>
      </c>
      <c r="M1333" t="s">
        <v>6915</v>
      </c>
      <c r="N1333" t="s">
        <v>22</v>
      </c>
      <c r="O1333" t="s">
        <v>23</v>
      </c>
      <c r="P1333" t="s">
        <v>26</v>
      </c>
      <c r="Q1333" t="s">
        <v>2348</v>
      </c>
      <c r="R1333" s="13">
        <v>18</v>
      </c>
      <c r="S1333" s="13">
        <v>1</v>
      </c>
      <c r="T1333" s="21">
        <v>1</v>
      </c>
      <c r="V1333" t="s">
        <v>2154</v>
      </c>
      <c r="W1333" t="s">
        <v>17598</v>
      </c>
      <c r="X1333" s="20" t="str">
        <f>+IF(V1333="","-",CONCATENATE(V1333,"_",W1333))</f>
        <v>FINES_R03</v>
      </c>
      <c r="Y1333" s="59">
        <v>0.52685004472732544</v>
      </c>
      <c r="Z1333" t="s">
        <v>134</v>
      </c>
      <c r="AA1333" t="s">
        <v>2393</v>
      </c>
      <c r="AB1333" t="str">
        <f>+IF(W1333="","-",IF(W1333="UNICO","CENSO","MUESTRA"))</f>
        <v>MUESTRA</v>
      </c>
      <c r="AC1333" t="s">
        <v>2397</v>
      </c>
      <c r="AD1333" t="s">
        <v>6916</v>
      </c>
    </row>
    <row r="1334" spans="1:30" x14ac:dyDescent="0.25">
      <c r="A1334" s="5" t="str">
        <f t="shared" si="20"/>
        <v>R 3 - D 691 - 477 - 1408</v>
      </c>
      <c r="B1334" s="23" t="s">
        <v>2347</v>
      </c>
      <c r="C1334" t="s">
        <v>1079</v>
      </c>
      <c r="D1334" t="s">
        <v>1077</v>
      </c>
      <c r="E1334" t="s">
        <v>1078</v>
      </c>
      <c r="F1334" t="s">
        <v>134</v>
      </c>
      <c r="G1334" t="s">
        <v>134</v>
      </c>
      <c r="H1334" t="s">
        <v>12188</v>
      </c>
      <c r="I1334" t="s">
        <v>20</v>
      </c>
      <c r="J1334" t="s">
        <v>2349</v>
      </c>
      <c r="K1334" t="s">
        <v>21</v>
      </c>
      <c r="M1334" t="s">
        <v>12189</v>
      </c>
      <c r="N1334" t="s">
        <v>22</v>
      </c>
      <c r="O1334" t="s">
        <v>23</v>
      </c>
      <c r="P1334" t="s">
        <v>26</v>
      </c>
      <c r="Q1334" t="s">
        <v>2348</v>
      </c>
      <c r="R1334" s="13">
        <v>16</v>
      </c>
      <c r="S1334" s="13">
        <v>1</v>
      </c>
      <c r="T1334" s="21">
        <v>1</v>
      </c>
      <c r="V1334" t="s">
        <v>2154</v>
      </c>
      <c r="W1334" t="s">
        <v>17598</v>
      </c>
      <c r="X1334" s="20" t="str">
        <f>+IF(V1334="","-",CONCATENATE(V1334,"_",W1334))</f>
        <v>FINES_R03</v>
      </c>
      <c r="Y1334" s="59">
        <v>0.5326693058013916</v>
      </c>
      <c r="Z1334" t="s">
        <v>134</v>
      </c>
      <c r="AA1334" t="s">
        <v>2393</v>
      </c>
      <c r="AB1334" t="str">
        <f>+IF(W1334="","-",IF(W1334="UNICO","CENSO","MUESTRA"))</f>
        <v>MUESTRA</v>
      </c>
      <c r="AC1334" t="s">
        <v>2398</v>
      </c>
      <c r="AD1334" t="s">
        <v>12190</v>
      </c>
    </row>
    <row r="1335" spans="1:30" x14ac:dyDescent="0.25">
      <c r="A1335" s="5" t="str">
        <f t="shared" si="20"/>
        <v>R 3 - D 692 - 487 - 1458</v>
      </c>
      <c r="B1335" s="23" t="s">
        <v>2347</v>
      </c>
      <c r="C1335" t="s">
        <v>1079</v>
      </c>
      <c r="D1335" t="s">
        <v>1077</v>
      </c>
      <c r="E1335" t="s">
        <v>1078</v>
      </c>
      <c r="F1335" t="s">
        <v>134</v>
      </c>
      <c r="G1335" t="s">
        <v>134</v>
      </c>
      <c r="H1335" t="s">
        <v>7167</v>
      </c>
      <c r="I1335" t="s">
        <v>20</v>
      </c>
      <c r="J1335" t="s">
        <v>2349</v>
      </c>
      <c r="K1335" t="s">
        <v>21</v>
      </c>
      <c r="M1335" t="s">
        <v>7168</v>
      </c>
      <c r="N1335" t="s">
        <v>22</v>
      </c>
      <c r="O1335" t="s">
        <v>23</v>
      </c>
      <c r="P1335" t="s">
        <v>26</v>
      </c>
      <c r="Q1335" t="s">
        <v>2348</v>
      </c>
      <c r="R1335" s="13">
        <v>20</v>
      </c>
      <c r="S1335" s="13">
        <v>1</v>
      </c>
      <c r="T1335" s="21">
        <v>1</v>
      </c>
      <c r="V1335" t="s">
        <v>2154</v>
      </c>
      <c r="W1335" t="s">
        <v>17598</v>
      </c>
      <c r="X1335" s="20" t="str">
        <f>+IF(V1335="","-",CONCATENATE(V1335,"_",W1335))</f>
        <v>FINES_R03</v>
      </c>
      <c r="Y1335" s="59">
        <v>0.53419995307922363</v>
      </c>
      <c r="Z1335" t="s">
        <v>134</v>
      </c>
      <c r="AA1335" t="s">
        <v>2393</v>
      </c>
      <c r="AB1335" t="str">
        <f>+IF(W1335="","-",IF(W1335="UNICO","CENSO","MUESTRA"))</f>
        <v>MUESTRA</v>
      </c>
      <c r="AC1335" t="s">
        <v>2398</v>
      </c>
      <c r="AD1335" t="s">
        <v>7169</v>
      </c>
    </row>
    <row r="1336" spans="1:30" x14ac:dyDescent="0.25">
      <c r="A1336" s="5" t="str">
        <f t="shared" si="20"/>
        <v>R 3 - D 692 - 497 - 0218</v>
      </c>
      <c r="B1336" s="23" t="s">
        <v>2347</v>
      </c>
      <c r="C1336" t="s">
        <v>1079</v>
      </c>
      <c r="D1336" t="s">
        <v>1077</v>
      </c>
      <c r="E1336" t="s">
        <v>1078</v>
      </c>
      <c r="F1336" t="s">
        <v>134</v>
      </c>
      <c r="G1336" t="s">
        <v>134</v>
      </c>
      <c r="H1336" t="s">
        <v>7538</v>
      </c>
      <c r="I1336" t="s">
        <v>20</v>
      </c>
      <c r="J1336" t="s">
        <v>2349</v>
      </c>
      <c r="K1336" t="s">
        <v>21</v>
      </c>
      <c r="M1336" t="s">
        <v>7193</v>
      </c>
      <c r="N1336" t="s">
        <v>22</v>
      </c>
      <c r="O1336" t="s">
        <v>23</v>
      </c>
      <c r="P1336" t="s">
        <v>26</v>
      </c>
      <c r="Q1336" t="s">
        <v>2348</v>
      </c>
      <c r="R1336" s="13">
        <v>23</v>
      </c>
      <c r="S1336" s="13">
        <v>1</v>
      </c>
      <c r="T1336" s="21">
        <v>1</v>
      </c>
      <c r="V1336" t="s">
        <v>2154</v>
      </c>
      <c r="W1336" t="s">
        <v>17598</v>
      </c>
      <c r="X1336" s="20" t="str">
        <f>+IF(V1336="","-",CONCATENATE(V1336,"_",W1336))</f>
        <v>FINES_R03</v>
      </c>
      <c r="Y1336" s="59">
        <v>0.53419995307922363</v>
      </c>
      <c r="Z1336" t="s">
        <v>134</v>
      </c>
      <c r="AA1336" t="s">
        <v>2393</v>
      </c>
      <c r="AB1336" t="str">
        <f>+IF(W1336="","-",IF(W1336="UNICO","CENSO","MUESTRA"))</f>
        <v>MUESTRA</v>
      </c>
      <c r="AC1336" t="s">
        <v>2397</v>
      </c>
      <c r="AD1336" t="s">
        <v>7194</v>
      </c>
    </row>
    <row r="1337" spans="1:30" x14ac:dyDescent="0.25">
      <c r="A1337" s="5" t="str">
        <f t="shared" si="20"/>
        <v>R 3 - D 691 - 452 - 1206</v>
      </c>
      <c r="B1337" s="23" t="s">
        <v>2347</v>
      </c>
      <c r="C1337" t="s">
        <v>1079</v>
      </c>
      <c r="D1337" t="s">
        <v>1077</v>
      </c>
      <c r="E1337" t="s">
        <v>1078</v>
      </c>
      <c r="F1337" t="s">
        <v>134</v>
      </c>
      <c r="G1337" t="s">
        <v>134</v>
      </c>
      <c r="H1337" t="s">
        <v>6771</v>
      </c>
      <c r="I1337" t="s">
        <v>20</v>
      </c>
      <c r="J1337" t="s">
        <v>2349</v>
      </c>
      <c r="K1337" t="s">
        <v>21</v>
      </c>
      <c r="M1337" t="s">
        <v>6772</v>
      </c>
      <c r="N1337" t="s">
        <v>22</v>
      </c>
      <c r="O1337" t="s">
        <v>23</v>
      </c>
      <c r="P1337" t="s">
        <v>26</v>
      </c>
      <c r="Q1337" t="s">
        <v>2348</v>
      </c>
      <c r="R1337" s="13">
        <v>28</v>
      </c>
      <c r="S1337" s="13">
        <v>1</v>
      </c>
      <c r="T1337" s="21">
        <v>1</v>
      </c>
      <c r="V1337" t="s">
        <v>2154</v>
      </c>
      <c r="W1337" t="s">
        <v>17598</v>
      </c>
      <c r="X1337" s="20" t="str">
        <f>+IF(V1337="","-",CONCATENATE(V1337,"_",W1337))</f>
        <v>FINES_R03</v>
      </c>
      <c r="Y1337" s="59">
        <v>0.53666883707046509</v>
      </c>
      <c r="Z1337" t="s">
        <v>134</v>
      </c>
      <c r="AA1337" t="s">
        <v>2393</v>
      </c>
      <c r="AB1337" t="str">
        <f>+IF(W1337="","-",IF(W1337="UNICO","CENSO","MUESTRA"))</f>
        <v>MUESTRA</v>
      </c>
      <c r="AC1337" t="s">
        <v>2398</v>
      </c>
      <c r="AD1337" t="s">
        <v>6773</v>
      </c>
    </row>
    <row r="1338" spans="1:30" x14ac:dyDescent="0.25">
      <c r="A1338" s="5" t="str">
        <f t="shared" si="20"/>
        <v>R 3 - D 691 - 479 - 2286</v>
      </c>
      <c r="B1338" s="23" t="s">
        <v>2347</v>
      </c>
      <c r="C1338" t="s">
        <v>1079</v>
      </c>
      <c r="D1338" t="s">
        <v>1077</v>
      </c>
      <c r="E1338" t="s">
        <v>1078</v>
      </c>
      <c r="F1338" t="s">
        <v>134</v>
      </c>
      <c r="G1338" t="s">
        <v>134</v>
      </c>
      <c r="H1338" t="s">
        <v>7027</v>
      </c>
      <c r="I1338" t="s">
        <v>20</v>
      </c>
      <c r="J1338" t="s">
        <v>2349</v>
      </c>
      <c r="K1338" t="s">
        <v>21</v>
      </c>
      <c r="M1338" t="s">
        <v>7028</v>
      </c>
      <c r="N1338" t="s">
        <v>22</v>
      </c>
      <c r="O1338" t="s">
        <v>23</v>
      </c>
      <c r="P1338" t="s">
        <v>26</v>
      </c>
      <c r="Q1338" t="s">
        <v>2348</v>
      </c>
      <c r="R1338" s="13">
        <v>34</v>
      </c>
      <c r="S1338" s="13">
        <v>1</v>
      </c>
      <c r="T1338" s="21">
        <v>1</v>
      </c>
      <c r="V1338" t="s">
        <v>2154</v>
      </c>
      <c r="W1338" t="s">
        <v>17598</v>
      </c>
      <c r="X1338" s="20" t="str">
        <f>+IF(V1338="","-",CONCATENATE(V1338,"_",W1338))</f>
        <v>FINES_R03</v>
      </c>
      <c r="Y1338" s="59">
        <v>0.53666883707046509</v>
      </c>
      <c r="Z1338" t="s">
        <v>134</v>
      </c>
      <c r="AA1338" t="s">
        <v>2393</v>
      </c>
      <c r="AB1338" t="str">
        <f>+IF(W1338="","-",IF(W1338="UNICO","CENSO","MUESTRA"))</f>
        <v>MUESTRA</v>
      </c>
      <c r="AC1338" t="s">
        <v>2398</v>
      </c>
      <c r="AD1338" t="s">
        <v>7029</v>
      </c>
    </row>
    <row r="1339" spans="1:30" x14ac:dyDescent="0.25">
      <c r="A1339" s="5" t="str">
        <f t="shared" si="20"/>
        <v>R 3 - D 691 - 479 - 4117</v>
      </c>
      <c r="B1339" s="23" t="s">
        <v>2347</v>
      </c>
      <c r="C1339" t="s">
        <v>1079</v>
      </c>
      <c r="D1339" t="s">
        <v>1077</v>
      </c>
      <c r="E1339" t="s">
        <v>1078</v>
      </c>
      <c r="F1339" t="s">
        <v>134</v>
      </c>
      <c r="G1339" t="s">
        <v>134</v>
      </c>
      <c r="H1339" t="s">
        <v>6973</v>
      </c>
      <c r="I1339" t="s">
        <v>20</v>
      </c>
      <c r="J1339" t="s">
        <v>2349</v>
      </c>
      <c r="K1339" t="s">
        <v>21</v>
      </c>
      <c r="M1339" t="s">
        <v>6974</v>
      </c>
      <c r="N1339" t="s">
        <v>22</v>
      </c>
      <c r="O1339" t="s">
        <v>23</v>
      </c>
      <c r="P1339" t="s">
        <v>26</v>
      </c>
      <c r="Q1339" t="s">
        <v>2348</v>
      </c>
      <c r="R1339" s="13">
        <v>29</v>
      </c>
      <c r="S1339" s="13">
        <v>1</v>
      </c>
      <c r="T1339" s="21">
        <v>1</v>
      </c>
      <c r="V1339" t="s">
        <v>2154</v>
      </c>
      <c r="W1339" t="s">
        <v>17598</v>
      </c>
      <c r="X1339" s="20" t="str">
        <f>+IF(V1339="","-",CONCATENATE(V1339,"_",W1339))</f>
        <v>FINES_R03</v>
      </c>
      <c r="Y1339" s="59">
        <v>0.54143720865249634</v>
      </c>
      <c r="Z1339" t="s">
        <v>134</v>
      </c>
      <c r="AA1339" t="s">
        <v>2393</v>
      </c>
      <c r="AB1339" t="str">
        <f>+IF(W1339="","-",IF(W1339="UNICO","CENSO","MUESTRA"))</f>
        <v>MUESTRA</v>
      </c>
      <c r="AC1339" t="s">
        <v>2398</v>
      </c>
      <c r="AD1339" t="s">
        <v>6975</v>
      </c>
    </row>
    <row r="1340" spans="1:30" x14ac:dyDescent="0.25">
      <c r="A1340" s="5" t="str">
        <f t="shared" si="20"/>
        <v>R 3 - D 690 - 483 - 3098</v>
      </c>
      <c r="B1340" s="23" t="s">
        <v>2347</v>
      </c>
      <c r="C1340" t="s">
        <v>1079</v>
      </c>
      <c r="D1340" t="s">
        <v>1077</v>
      </c>
      <c r="E1340" t="s">
        <v>1078</v>
      </c>
      <c r="F1340" t="s">
        <v>134</v>
      </c>
      <c r="G1340" t="s">
        <v>134</v>
      </c>
      <c r="H1340" t="s">
        <v>6546</v>
      </c>
      <c r="I1340" t="s">
        <v>20</v>
      </c>
      <c r="J1340" t="s">
        <v>2349</v>
      </c>
      <c r="K1340" t="s">
        <v>21</v>
      </c>
      <c r="M1340" t="s">
        <v>6547</v>
      </c>
      <c r="N1340" t="s">
        <v>22</v>
      </c>
      <c r="O1340" t="s">
        <v>23</v>
      </c>
      <c r="P1340" t="s">
        <v>26</v>
      </c>
      <c r="Q1340" t="s">
        <v>2348</v>
      </c>
      <c r="R1340" s="13">
        <v>56</v>
      </c>
      <c r="S1340" s="13">
        <v>2</v>
      </c>
      <c r="T1340" s="21">
        <v>1</v>
      </c>
      <c r="V1340" t="s">
        <v>2154</v>
      </c>
      <c r="W1340" t="s">
        <v>17598</v>
      </c>
      <c r="X1340" s="20" t="str">
        <f>+IF(V1340="","-",CONCATENATE(V1340,"_",W1340))</f>
        <v>FINES_R03</v>
      </c>
      <c r="Y1340" s="59">
        <v>0.54214173555374146</v>
      </c>
      <c r="Z1340" t="s">
        <v>134</v>
      </c>
      <c r="AA1340" t="s">
        <v>2393</v>
      </c>
      <c r="AB1340" t="str">
        <f>+IF(W1340="","-",IF(W1340="UNICO","CENSO","MUESTRA"))</f>
        <v>MUESTRA</v>
      </c>
      <c r="AC1340" t="s">
        <v>2397</v>
      </c>
      <c r="AD1340" t="s">
        <v>6548</v>
      </c>
    </row>
    <row r="1341" spans="1:30" x14ac:dyDescent="0.25">
      <c r="A1341" s="5" t="str">
        <f t="shared" si="20"/>
        <v>R 3 - D 692 - 486 - 0227</v>
      </c>
      <c r="B1341" s="23" t="s">
        <v>2347</v>
      </c>
      <c r="C1341" t="s">
        <v>1079</v>
      </c>
      <c r="D1341" t="s">
        <v>1077</v>
      </c>
      <c r="E1341" t="s">
        <v>1078</v>
      </c>
      <c r="F1341" t="s">
        <v>134</v>
      </c>
      <c r="G1341" t="s">
        <v>134</v>
      </c>
      <c r="H1341" t="s">
        <v>7285</v>
      </c>
      <c r="I1341" t="s">
        <v>20</v>
      </c>
      <c r="J1341" t="s">
        <v>2349</v>
      </c>
      <c r="K1341" t="s">
        <v>21</v>
      </c>
      <c r="M1341" t="s">
        <v>7286</v>
      </c>
      <c r="N1341" t="s">
        <v>22</v>
      </c>
      <c r="O1341" t="s">
        <v>23</v>
      </c>
      <c r="P1341" t="s">
        <v>26</v>
      </c>
      <c r="Q1341" t="s">
        <v>2348</v>
      </c>
      <c r="R1341" s="13">
        <v>116</v>
      </c>
      <c r="S1341" s="13">
        <v>4</v>
      </c>
      <c r="T1341" s="21">
        <v>1</v>
      </c>
      <c r="V1341" t="s">
        <v>2154</v>
      </c>
      <c r="W1341" t="s">
        <v>17598</v>
      </c>
      <c r="X1341" s="20" t="str">
        <f>+IF(V1341="","-",CONCATENATE(V1341,"_",W1341))</f>
        <v>FINES_R03</v>
      </c>
      <c r="Y1341" s="59">
        <v>0.54320394992828369</v>
      </c>
      <c r="Z1341" t="s">
        <v>134</v>
      </c>
      <c r="AA1341" t="s">
        <v>2393</v>
      </c>
      <c r="AB1341" t="str">
        <f>+IF(W1341="","-",IF(W1341="UNICO","CENSO","MUESTRA"))</f>
        <v>MUESTRA</v>
      </c>
      <c r="AC1341" t="s">
        <v>2397</v>
      </c>
      <c r="AD1341" t="s">
        <v>7287</v>
      </c>
    </row>
    <row r="1342" spans="1:30" x14ac:dyDescent="0.25">
      <c r="A1342" s="5" t="str">
        <f t="shared" si="20"/>
        <v>R 3 - D 692 - 481 - 0209</v>
      </c>
      <c r="B1342" s="23" t="s">
        <v>2347</v>
      </c>
      <c r="C1342" t="s">
        <v>1079</v>
      </c>
      <c r="D1342" t="s">
        <v>1077</v>
      </c>
      <c r="E1342" t="s">
        <v>1078</v>
      </c>
      <c r="F1342" t="s">
        <v>134</v>
      </c>
      <c r="G1342" t="s">
        <v>134</v>
      </c>
      <c r="H1342" t="s">
        <v>7200</v>
      </c>
      <c r="I1342" t="s">
        <v>20</v>
      </c>
      <c r="J1342" t="s">
        <v>2349</v>
      </c>
      <c r="K1342" t="s">
        <v>21</v>
      </c>
      <c r="M1342" t="s">
        <v>3387</v>
      </c>
      <c r="N1342" t="s">
        <v>22</v>
      </c>
      <c r="O1342" t="s">
        <v>23</v>
      </c>
      <c r="P1342" t="s">
        <v>26</v>
      </c>
      <c r="Q1342" t="s">
        <v>2348</v>
      </c>
      <c r="R1342" s="13">
        <v>42</v>
      </c>
      <c r="S1342" s="13">
        <v>2</v>
      </c>
      <c r="T1342" s="21">
        <v>1</v>
      </c>
      <c r="V1342" t="s">
        <v>2154</v>
      </c>
      <c r="W1342" t="s">
        <v>17598</v>
      </c>
      <c r="X1342" s="20" t="str">
        <f>+IF(V1342="","-",CONCATENATE(V1342,"_",W1342))</f>
        <v>FINES_R03</v>
      </c>
      <c r="Y1342" s="59">
        <v>0.54505670070648193</v>
      </c>
      <c r="Z1342" t="s">
        <v>134</v>
      </c>
      <c r="AA1342" t="s">
        <v>2393</v>
      </c>
      <c r="AB1342" t="str">
        <f>+IF(W1342="","-",IF(W1342="UNICO","CENSO","MUESTRA"))</f>
        <v>MUESTRA</v>
      </c>
      <c r="AC1342" t="s">
        <v>2398</v>
      </c>
      <c r="AD1342" t="s">
        <v>7201</v>
      </c>
    </row>
    <row r="1343" spans="1:30" x14ac:dyDescent="0.25">
      <c r="A1343" s="5" t="str">
        <f t="shared" si="20"/>
        <v>R 3 - D 692 - 497 - 0209</v>
      </c>
      <c r="B1343" s="23" t="s">
        <v>2347</v>
      </c>
      <c r="C1343" t="s">
        <v>1079</v>
      </c>
      <c r="D1343" t="s">
        <v>1077</v>
      </c>
      <c r="E1343" t="s">
        <v>1078</v>
      </c>
      <c r="F1343" t="s">
        <v>134</v>
      </c>
      <c r="G1343" t="s">
        <v>134</v>
      </c>
      <c r="H1343" t="s">
        <v>7370</v>
      </c>
      <c r="I1343" t="s">
        <v>20</v>
      </c>
      <c r="J1343" t="s">
        <v>2349</v>
      </c>
      <c r="K1343" t="s">
        <v>21</v>
      </c>
      <c r="M1343" t="s">
        <v>3387</v>
      </c>
      <c r="N1343" t="s">
        <v>22</v>
      </c>
      <c r="O1343" t="s">
        <v>23</v>
      </c>
      <c r="P1343" t="s">
        <v>26</v>
      </c>
      <c r="Q1343" t="s">
        <v>2348</v>
      </c>
      <c r="R1343" s="13">
        <v>48</v>
      </c>
      <c r="S1343" s="13">
        <v>2</v>
      </c>
      <c r="T1343" s="21">
        <v>1</v>
      </c>
      <c r="V1343" t="s">
        <v>2154</v>
      </c>
      <c r="W1343" t="s">
        <v>17598</v>
      </c>
      <c r="X1343" s="20" t="str">
        <f>+IF(V1343="","-",CONCATENATE(V1343,"_",W1343))</f>
        <v>FINES_R03</v>
      </c>
      <c r="Y1343" s="59">
        <v>0.54505670070648193</v>
      </c>
      <c r="Z1343" t="s">
        <v>134</v>
      </c>
      <c r="AA1343" t="s">
        <v>2393</v>
      </c>
      <c r="AB1343" t="str">
        <f>+IF(W1343="","-",IF(W1343="UNICO","CENSO","MUESTRA"))</f>
        <v>MUESTRA</v>
      </c>
      <c r="AC1343" t="s">
        <v>2398</v>
      </c>
      <c r="AD1343" t="s">
        <v>7201</v>
      </c>
    </row>
    <row r="1344" spans="1:30" x14ac:dyDescent="0.25">
      <c r="A1344" s="5" t="str">
        <f t="shared" si="20"/>
        <v>R 3 - D 691 - 470 - 2107</v>
      </c>
      <c r="B1344" s="23" t="s">
        <v>2347</v>
      </c>
      <c r="C1344" t="s">
        <v>1079</v>
      </c>
      <c r="D1344" t="s">
        <v>1077</v>
      </c>
      <c r="E1344" t="s">
        <v>1078</v>
      </c>
      <c r="F1344" t="s">
        <v>134</v>
      </c>
      <c r="G1344" t="s">
        <v>134</v>
      </c>
      <c r="H1344" t="s">
        <v>6767</v>
      </c>
      <c r="I1344" t="s">
        <v>20</v>
      </c>
      <c r="J1344" t="s">
        <v>2349</v>
      </c>
      <c r="K1344" t="s">
        <v>21</v>
      </c>
      <c r="M1344" t="s">
        <v>18034</v>
      </c>
      <c r="N1344" t="s">
        <v>22</v>
      </c>
      <c r="O1344" t="s">
        <v>23</v>
      </c>
      <c r="P1344" t="s">
        <v>26</v>
      </c>
      <c r="Q1344" t="s">
        <v>2348</v>
      </c>
      <c r="R1344" s="13">
        <v>22</v>
      </c>
      <c r="S1344" s="13">
        <v>1</v>
      </c>
      <c r="T1344" s="21">
        <v>1</v>
      </c>
      <c r="V1344" t="s">
        <v>2154</v>
      </c>
      <c r="W1344" t="s">
        <v>17598</v>
      </c>
      <c r="X1344" s="20" t="str">
        <f>+IF(V1344="","-",CONCATENATE(V1344,"_",W1344))</f>
        <v>FINES_R03</v>
      </c>
      <c r="Y1344" s="59">
        <v>0.5464966893196106</v>
      </c>
      <c r="Z1344" t="s">
        <v>134</v>
      </c>
      <c r="AA1344" t="s">
        <v>2393</v>
      </c>
      <c r="AB1344" t="str">
        <f>+IF(W1344="","-",IF(W1344="UNICO","CENSO","MUESTRA"))</f>
        <v>MUESTRA</v>
      </c>
      <c r="AC1344" t="s">
        <v>2398</v>
      </c>
      <c r="AD1344" t="s">
        <v>6769</v>
      </c>
    </row>
    <row r="1345" spans="1:30" x14ac:dyDescent="0.25">
      <c r="A1345" s="5" t="str">
        <f t="shared" si="20"/>
        <v>R 3 - D 692 - 481 - 1274</v>
      </c>
      <c r="B1345" s="23" t="s">
        <v>2347</v>
      </c>
      <c r="C1345" t="s">
        <v>1079</v>
      </c>
      <c r="D1345" t="s">
        <v>1077</v>
      </c>
      <c r="E1345" t="s">
        <v>1078</v>
      </c>
      <c r="F1345" t="s">
        <v>134</v>
      </c>
      <c r="G1345" t="s">
        <v>134</v>
      </c>
      <c r="H1345" t="s">
        <v>7196</v>
      </c>
      <c r="I1345" t="s">
        <v>20</v>
      </c>
      <c r="J1345" t="s">
        <v>2349</v>
      </c>
      <c r="K1345" t="s">
        <v>21</v>
      </c>
      <c r="M1345" t="s">
        <v>7197</v>
      </c>
      <c r="N1345" t="s">
        <v>22</v>
      </c>
      <c r="O1345" t="s">
        <v>23</v>
      </c>
      <c r="P1345" t="s">
        <v>26</v>
      </c>
      <c r="Q1345" t="s">
        <v>2348</v>
      </c>
      <c r="R1345" s="13">
        <v>23</v>
      </c>
      <c r="S1345" s="13">
        <v>1</v>
      </c>
      <c r="T1345" s="21">
        <v>1</v>
      </c>
      <c r="V1345" t="s">
        <v>2154</v>
      </c>
      <c r="W1345" t="s">
        <v>17598</v>
      </c>
      <c r="X1345" s="20" t="str">
        <f>+IF(V1345="","-",CONCATENATE(V1345,"_",W1345))</f>
        <v>FINES_R03</v>
      </c>
      <c r="Y1345" s="59">
        <v>0.54998588562011719</v>
      </c>
      <c r="Z1345" t="s">
        <v>134</v>
      </c>
      <c r="AA1345" t="s">
        <v>2393</v>
      </c>
      <c r="AB1345" t="str">
        <f>+IF(W1345="","-",IF(W1345="UNICO","CENSO","MUESTRA"))</f>
        <v>MUESTRA</v>
      </c>
      <c r="AC1345" t="s">
        <v>2397</v>
      </c>
      <c r="AD1345" t="s">
        <v>7198</v>
      </c>
    </row>
    <row r="1346" spans="1:30" x14ac:dyDescent="0.25">
      <c r="A1346" s="5" t="str">
        <f t="shared" si="20"/>
        <v>R 3 - D 691 - 477 - 3122</v>
      </c>
      <c r="B1346" s="23" t="s">
        <v>2347</v>
      </c>
      <c r="C1346" t="s">
        <v>1079</v>
      </c>
      <c r="D1346" t="s">
        <v>1077</v>
      </c>
      <c r="E1346" t="s">
        <v>1078</v>
      </c>
      <c r="F1346" t="s">
        <v>134</v>
      </c>
      <c r="G1346" t="s">
        <v>134</v>
      </c>
      <c r="H1346" t="s">
        <v>7019</v>
      </c>
      <c r="I1346" t="s">
        <v>20</v>
      </c>
      <c r="J1346" t="s">
        <v>2349</v>
      </c>
      <c r="K1346" t="s">
        <v>21</v>
      </c>
      <c r="M1346" t="s">
        <v>18035</v>
      </c>
      <c r="N1346" t="s">
        <v>22</v>
      </c>
      <c r="O1346" t="s">
        <v>23</v>
      </c>
      <c r="P1346" t="s">
        <v>26</v>
      </c>
      <c r="Q1346" t="s">
        <v>2348</v>
      </c>
      <c r="R1346" s="13">
        <v>17</v>
      </c>
      <c r="S1346" s="13">
        <v>1</v>
      </c>
      <c r="T1346" s="21">
        <v>1</v>
      </c>
      <c r="V1346" t="s">
        <v>2154</v>
      </c>
      <c r="W1346" t="s">
        <v>17598</v>
      </c>
      <c r="X1346" s="20" t="str">
        <f>+IF(V1346="","-",CONCATENATE(V1346,"_",W1346))</f>
        <v>FINES_R03</v>
      </c>
      <c r="Y1346" s="59">
        <v>0.55194741487503052</v>
      </c>
      <c r="Z1346" t="s">
        <v>134</v>
      </c>
      <c r="AA1346" t="s">
        <v>2393</v>
      </c>
      <c r="AB1346" t="str">
        <f>+IF(W1346="","-",IF(W1346="UNICO","CENSO","MUESTRA"))</f>
        <v>MUESTRA</v>
      </c>
      <c r="AC1346" t="s">
        <v>2397</v>
      </c>
      <c r="AD1346" t="s">
        <v>7021</v>
      </c>
    </row>
    <row r="1347" spans="1:30" x14ac:dyDescent="0.25">
      <c r="A1347" s="5" t="str">
        <f t="shared" ref="A1347:A1410" si="21">+H1347</f>
        <v>R 3 - D 691 - 470 - 3122</v>
      </c>
      <c r="B1347" s="23" t="s">
        <v>2347</v>
      </c>
      <c r="C1347" t="s">
        <v>1079</v>
      </c>
      <c r="D1347" t="s">
        <v>1077</v>
      </c>
      <c r="E1347" t="s">
        <v>1078</v>
      </c>
      <c r="F1347" t="s">
        <v>134</v>
      </c>
      <c r="G1347" t="s">
        <v>134</v>
      </c>
      <c r="H1347" t="s">
        <v>7156</v>
      </c>
      <c r="I1347" t="s">
        <v>20</v>
      </c>
      <c r="J1347" t="s">
        <v>2349</v>
      </c>
      <c r="K1347" t="s">
        <v>21</v>
      </c>
      <c r="M1347" t="s">
        <v>18035</v>
      </c>
      <c r="N1347" t="s">
        <v>22</v>
      </c>
      <c r="O1347" t="s">
        <v>23</v>
      </c>
      <c r="P1347" t="s">
        <v>26</v>
      </c>
      <c r="Q1347" t="s">
        <v>2348</v>
      </c>
      <c r="R1347" s="13">
        <v>34</v>
      </c>
      <c r="S1347" s="13">
        <v>1</v>
      </c>
      <c r="T1347" s="21">
        <v>1</v>
      </c>
      <c r="V1347" t="s">
        <v>2154</v>
      </c>
      <c r="W1347" t="s">
        <v>17598</v>
      </c>
      <c r="X1347" s="20" t="str">
        <f>+IF(V1347="","-",CONCATENATE(V1347,"_",W1347))</f>
        <v>FINES_R03</v>
      </c>
      <c r="Y1347" s="59">
        <v>0.55194741487503052</v>
      </c>
      <c r="Z1347" t="s">
        <v>134</v>
      </c>
      <c r="AA1347" t="s">
        <v>2393</v>
      </c>
      <c r="AB1347" t="str">
        <f>+IF(W1347="","-",IF(W1347="UNICO","CENSO","MUESTRA"))</f>
        <v>MUESTRA</v>
      </c>
      <c r="AC1347" t="s">
        <v>2398</v>
      </c>
      <c r="AD1347" t="s">
        <v>7021</v>
      </c>
    </row>
    <row r="1348" spans="1:30" x14ac:dyDescent="0.25">
      <c r="A1348" s="5" t="str">
        <f t="shared" si="21"/>
        <v>R 3 - D 691 - 452 - 1320</v>
      </c>
      <c r="B1348" s="23" t="s">
        <v>2347</v>
      </c>
      <c r="C1348" t="s">
        <v>1079</v>
      </c>
      <c r="D1348" t="s">
        <v>1077</v>
      </c>
      <c r="E1348" t="s">
        <v>1078</v>
      </c>
      <c r="F1348" t="s">
        <v>134</v>
      </c>
      <c r="G1348" t="s">
        <v>134</v>
      </c>
      <c r="H1348" t="s">
        <v>6984</v>
      </c>
      <c r="I1348" t="s">
        <v>20</v>
      </c>
      <c r="J1348" t="s">
        <v>2349</v>
      </c>
      <c r="K1348" t="s">
        <v>21</v>
      </c>
      <c r="M1348" t="s">
        <v>6985</v>
      </c>
      <c r="N1348" t="s">
        <v>22</v>
      </c>
      <c r="O1348" t="s">
        <v>23</v>
      </c>
      <c r="P1348" t="s">
        <v>26</v>
      </c>
      <c r="Q1348" t="s">
        <v>2348</v>
      </c>
      <c r="R1348" s="13">
        <v>13</v>
      </c>
      <c r="S1348" s="13">
        <v>1</v>
      </c>
      <c r="T1348" s="21">
        <v>1</v>
      </c>
      <c r="V1348" t="s">
        <v>2154</v>
      </c>
      <c r="W1348" t="s">
        <v>17598</v>
      </c>
      <c r="X1348" s="20" t="str">
        <f>+IF(V1348="","-",CONCATENATE(V1348,"_",W1348))</f>
        <v>FINES_R03</v>
      </c>
      <c r="Y1348" s="59">
        <v>0.55199557542800903</v>
      </c>
      <c r="Z1348" t="s">
        <v>134</v>
      </c>
      <c r="AA1348" t="s">
        <v>2393</v>
      </c>
      <c r="AB1348" t="str">
        <f>+IF(W1348="","-",IF(W1348="UNICO","CENSO","MUESTRA"))</f>
        <v>MUESTRA</v>
      </c>
      <c r="AC1348" t="s">
        <v>2398</v>
      </c>
      <c r="AD1348" t="s">
        <v>6986</v>
      </c>
    </row>
    <row r="1349" spans="1:30" x14ac:dyDescent="0.25">
      <c r="A1349" s="5" t="str">
        <f t="shared" si="21"/>
        <v>R 3 - D 691 - 477 - 1223</v>
      </c>
      <c r="B1349" s="23" t="s">
        <v>2347</v>
      </c>
      <c r="C1349" t="s">
        <v>1079</v>
      </c>
      <c r="D1349" t="s">
        <v>1077</v>
      </c>
      <c r="E1349" t="s">
        <v>1078</v>
      </c>
      <c r="F1349" t="s">
        <v>134</v>
      </c>
      <c r="G1349" t="s">
        <v>134</v>
      </c>
      <c r="H1349" t="s">
        <v>6907</v>
      </c>
      <c r="I1349" t="s">
        <v>20</v>
      </c>
      <c r="J1349" t="s">
        <v>2349</v>
      </c>
      <c r="K1349" t="s">
        <v>21</v>
      </c>
      <c r="M1349" t="s">
        <v>6908</v>
      </c>
      <c r="N1349" t="s">
        <v>22</v>
      </c>
      <c r="O1349" t="s">
        <v>23</v>
      </c>
      <c r="P1349" t="s">
        <v>26</v>
      </c>
      <c r="Q1349" t="s">
        <v>2348</v>
      </c>
      <c r="R1349" s="13">
        <v>23</v>
      </c>
      <c r="S1349" s="13">
        <v>1</v>
      </c>
      <c r="T1349" s="21">
        <v>1</v>
      </c>
      <c r="V1349" t="s">
        <v>2154</v>
      </c>
      <c r="W1349" t="s">
        <v>17598</v>
      </c>
      <c r="X1349" s="20" t="str">
        <f>+IF(V1349="","-",CONCATENATE(V1349,"_",W1349))</f>
        <v>FINES_R03</v>
      </c>
      <c r="Y1349" s="59">
        <v>0.552254319190979</v>
      </c>
      <c r="Z1349" t="s">
        <v>134</v>
      </c>
      <c r="AA1349" t="s">
        <v>2393</v>
      </c>
      <c r="AB1349" t="str">
        <f>+IF(W1349="","-",IF(W1349="UNICO","CENSO","MUESTRA"))</f>
        <v>MUESTRA</v>
      </c>
      <c r="AC1349" t="s">
        <v>2398</v>
      </c>
      <c r="AD1349" t="s">
        <v>6909</v>
      </c>
    </row>
    <row r="1350" spans="1:30" x14ac:dyDescent="0.25">
      <c r="A1350" s="5" t="str">
        <f t="shared" si="21"/>
        <v>R 3 - D 691 - 461 - 4356</v>
      </c>
      <c r="B1350" s="23" t="s">
        <v>2347</v>
      </c>
      <c r="C1350" t="s">
        <v>1079</v>
      </c>
      <c r="D1350" t="s">
        <v>1077</v>
      </c>
      <c r="E1350" t="s">
        <v>1078</v>
      </c>
      <c r="F1350" t="s">
        <v>134</v>
      </c>
      <c r="G1350" t="s">
        <v>134</v>
      </c>
      <c r="H1350" t="s">
        <v>7087</v>
      </c>
      <c r="I1350" t="s">
        <v>20</v>
      </c>
      <c r="J1350" t="s">
        <v>2349</v>
      </c>
      <c r="K1350" t="s">
        <v>21</v>
      </c>
      <c r="M1350" t="s">
        <v>7088</v>
      </c>
      <c r="N1350" t="s">
        <v>22</v>
      </c>
      <c r="O1350" t="s">
        <v>23</v>
      </c>
      <c r="P1350" t="s">
        <v>26</v>
      </c>
      <c r="Q1350" t="s">
        <v>2348</v>
      </c>
      <c r="R1350" s="13">
        <v>77</v>
      </c>
      <c r="S1350" s="13">
        <v>3</v>
      </c>
      <c r="T1350" s="21">
        <v>1</v>
      </c>
      <c r="V1350" t="s">
        <v>2154</v>
      </c>
      <c r="W1350" t="s">
        <v>17598</v>
      </c>
      <c r="X1350" s="20" t="str">
        <f>+IF(V1350="","-",CONCATENATE(V1350,"_",W1350))</f>
        <v>FINES_R03</v>
      </c>
      <c r="Y1350" s="59">
        <v>0.552254319190979</v>
      </c>
      <c r="Z1350" t="s">
        <v>134</v>
      </c>
      <c r="AA1350" t="s">
        <v>2393</v>
      </c>
      <c r="AB1350" t="str">
        <f>+IF(W1350="","-",IF(W1350="UNICO","CENSO","MUESTRA"))</f>
        <v>MUESTRA</v>
      </c>
      <c r="AC1350" t="s">
        <v>2398</v>
      </c>
      <c r="AD1350" t="s">
        <v>7089</v>
      </c>
    </row>
    <row r="1351" spans="1:30" x14ac:dyDescent="0.25">
      <c r="A1351" s="5" t="str">
        <f t="shared" si="21"/>
        <v>R 3 - D 692 - 453 - 0284</v>
      </c>
      <c r="B1351" s="23" t="s">
        <v>2347</v>
      </c>
      <c r="C1351" t="s">
        <v>1079</v>
      </c>
      <c r="D1351" t="s">
        <v>1077</v>
      </c>
      <c r="E1351" t="s">
        <v>1078</v>
      </c>
      <c r="F1351" t="s">
        <v>134</v>
      </c>
      <c r="G1351" t="s">
        <v>134</v>
      </c>
      <c r="H1351" t="s">
        <v>7304</v>
      </c>
      <c r="I1351" t="s">
        <v>20</v>
      </c>
      <c r="J1351" t="s">
        <v>2349</v>
      </c>
      <c r="K1351" t="s">
        <v>21</v>
      </c>
      <c r="M1351" t="s">
        <v>7305</v>
      </c>
      <c r="N1351" t="s">
        <v>22</v>
      </c>
      <c r="O1351" t="s">
        <v>23</v>
      </c>
      <c r="P1351" t="s">
        <v>26</v>
      </c>
      <c r="Q1351" t="s">
        <v>2348</v>
      </c>
      <c r="R1351" s="13">
        <v>28</v>
      </c>
      <c r="S1351" s="13">
        <v>1</v>
      </c>
      <c r="T1351" s="21">
        <v>1</v>
      </c>
      <c r="V1351" t="s">
        <v>2154</v>
      </c>
      <c r="W1351" t="s">
        <v>17598</v>
      </c>
      <c r="X1351" s="20" t="str">
        <f>+IF(V1351="","-",CONCATENATE(V1351,"_",W1351))</f>
        <v>FINES_R03</v>
      </c>
      <c r="Y1351" s="59">
        <v>0.55278366804122925</v>
      </c>
      <c r="Z1351" t="s">
        <v>134</v>
      </c>
      <c r="AA1351" t="s">
        <v>2393</v>
      </c>
      <c r="AB1351" t="str">
        <f>+IF(W1351="","-",IF(W1351="UNICO","CENSO","MUESTRA"))</f>
        <v>MUESTRA</v>
      </c>
      <c r="AC1351" t="s">
        <v>2398</v>
      </c>
      <c r="AD1351" t="s">
        <v>7306</v>
      </c>
    </row>
    <row r="1352" spans="1:30" x14ac:dyDescent="0.25">
      <c r="A1352" s="5" t="str">
        <f t="shared" si="21"/>
        <v>R 3 - D 692 - 486 - 0284</v>
      </c>
      <c r="B1352" s="23" t="s">
        <v>2347</v>
      </c>
      <c r="C1352" t="s">
        <v>1079</v>
      </c>
      <c r="D1352" t="s">
        <v>1077</v>
      </c>
      <c r="E1352" t="s">
        <v>1078</v>
      </c>
      <c r="F1352" t="s">
        <v>134</v>
      </c>
      <c r="G1352" t="s">
        <v>134</v>
      </c>
      <c r="H1352" t="s">
        <v>7428</v>
      </c>
      <c r="I1352" t="s">
        <v>20</v>
      </c>
      <c r="J1352" t="s">
        <v>2349</v>
      </c>
      <c r="K1352" t="s">
        <v>21</v>
      </c>
      <c r="M1352" t="s">
        <v>7305</v>
      </c>
      <c r="N1352" t="s">
        <v>22</v>
      </c>
      <c r="O1352" t="s">
        <v>23</v>
      </c>
      <c r="P1352" t="s">
        <v>26</v>
      </c>
      <c r="Q1352" t="s">
        <v>2348</v>
      </c>
      <c r="R1352" s="13">
        <v>18</v>
      </c>
      <c r="S1352" s="13">
        <v>1</v>
      </c>
      <c r="T1352" s="21">
        <v>1</v>
      </c>
      <c r="V1352" t="s">
        <v>2154</v>
      </c>
      <c r="W1352" t="s">
        <v>17598</v>
      </c>
      <c r="X1352" s="20" t="str">
        <f>+IF(V1352="","-",CONCATENATE(V1352,"_",W1352))</f>
        <v>FINES_R03</v>
      </c>
      <c r="Y1352" s="59">
        <v>0.55278366804122925</v>
      </c>
      <c r="Z1352" t="s">
        <v>134</v>
      </c>
      <c r="AA1352" t="s">
        <v>2393</v>
      </c>
      <c r="AB1352" t="str">
        <f>+IF(W1352="","-",IF(W1352="UNICO","CENSO","MUESTRA"))</f>
        <v>MUESTRA</v>
      </c>
      <c r="AC1352" t="s">
        <v>2398</v>
      </c>
      <c r="AD1352" t="s">
        <v>7306</v>
      </c>
    </row>
    <row r="1353" spans="1:30" x14ac:dyDescent="0.25">
      <c r="A1353" s="5" t="str">
        <f t="shared" si="21"/>
        <v>R 3 - D 692 - 481 - 0284</v>
      </c>
      <c r="B1353" s="23" t="s">
        <v>2347</v>
      </c>
      <c r="C1353" t="s">
        <v>1079</v>
      </c>
      <c r="D1353" t="s">
        <v>1077</v>
      </c>
      <c r="E1353" t="s">
        <v>1078</v>
      </c>
      <c r="F1353" t="s">
        <v>134</v>
      </c>
      <c r="G1353" t="s">
        <v>134</v>
      </c>
      <c r="H1353" t="s">
        <v>7524</v>
      </c>
      <c r="I1353" t="s">
        <v>20</v>
      </c>
      <c r="J1353" t="s">
        <v>2349</v>
      </c>
      <c r="K1353" t="s">
        <v>21</v>
      </c>
      <c r="M1353" t="s">
        <v>7305</v>
      </c>
      <c r="N1353" t="s">
        <v>22</v>
      </c>
      <c r="O1353" t="s">
        <v>23</v>
      </c>
      <c r="P1353" t="s">
        <v>26</v>
      </c>
      <c r="Q1353" t="s">
        <v>2348</v>
      </c>
      <c r="R1353" s="13">
        <v>55</v>
      </c>
      <c r="S1353" s="13">
        <v>3</v>
      </c>
      <c r="T1353" s="21">
        <v>1</v>
      </c>
      <c r="V1353" t="s">
        <v>2154</v>
      </c>
      <c r="W1353" t="s">
        <v>17598</v>
      </c>
      <c r="X1353" s="20" t="str">
        <f>+IF(V1353="","-",CONCATENATE(V1353,"_",W1353))</f>
        <v>FINES_R03</v>
      </c>
      <c r="Y1353" s="59">
        <v>0.55278366804122925</v>
      </c>
      <c r="Z1353" t="s">
        <v>134</v>
      </c>
      <c r="AA1353" t="s">
        <v>2393</v>
      </c>
      <c r="AB1353" t="str">
        <f>+IF(W1353="","-",IF(W1353="UNICO","CENSO","MUESTRA"))</f>
        <v>MUESTRA</v>
      </c>
      <c r="AC1353" t="s">
        <v>2397</v>
      </c>
      <c r="AD1353" t="s">
        <v>7306</v>
      </c>
    </row>
    <row r="1354" spans="1:30" x14ac:dyDescent="0.25">
      <c r="A1354" s="5" t="str">
        <f t="shared" si="21"/>
        <v>R 3 - D 691 - 470 - 3227</v>
      </c>
      <c r="B1354" s="23" t="s">
        <v>2347</v>
      </c>
      <c r="C1354" t="s">
        <v>1079</v>
      </c>
      <c r="D1354" t="s">
        <v>1077</v>
      </c>
      <c r="E1354" t="s">
        <v>1078</v>
      </c>
      <c r="F1354" t="s">
        <v>134</v>
      </c>
      <c r="G1354" t="s">
        <v>134</v>
      </c>
      <c r="H1354" t="s">
        <v>7067</v>
      </c>
      <c r="I1354" t="s">
        <v>20</v>
      </c>
      <c r="J1354" t="s">
        <v>2349</v>
      </c>
      <c r="K1354" t="s">
        <v>21</v>
      </c>
      <c r="M1354" t="s">
        <v>18036</v>
      </c>
      <c r="N1354" t="s">
        <v>22</v>
      </c>
      <c r="O1354" t="s">
        <v>23</v>
      </c>
      <c r="P1354" t="s">
        <v>26</v>
      </c>
      <c r="Q1354" t="s">
        <v>2348</v>
      </c>
      <c r="R1354" s="13">
        <v>31</v>
      </c>
      <c r="S1354" s="13">
        <v>1</v>
      </c>
      <c r="T1354" s="21">
        <v>1</v>
      </c>
      <c r="V1354" t="s">
        <v>2154</v>
      </c>
      <c r="W1354" t="s">
        <v>17598</v>
      </c>
      <c r="X1354" s="20" t="str">
        <f>+IF(V1354="","-",CONCATENATE(V1354,"_",W1354))</f>
        <v>FINES_R03</v>
      </c>
      <c r="Y1354" s="59">
        <v>0.55481553077697754</v>
      </c>
      <c r="Z1354" t="s">
        <v>134</v>
      </c>
      <c r="AA1354" t="s">
        <v>2393</v>
      </c>
      <c r="AB1354" t="str">
        <f>+IF(W1354="","-",IF(W1354="UNICO","CENSO","MUESTRA"))</f>
        <v>MUESTRA</v>
      </c>
      <c r="AC1354" t="s">
        <v>2398</v>
      </c>
      <c r="AD1354" t="s">
        <v>7069</v>
      </c>
    </row>
    <row r="1355" spans="1:30" x14ac:dyDescent="0.25">
      <c r="A1355" s="5" t="str">
        <f t="shared" si="21"/>
        <v>R 3 - D 691 - 452 - 0888</v>
      </c>
      <c r="B1355" s="23" t="s">
        <v>2347</v>
      </c>
      <c r="C1355" t="s">
        <v>1079</v>
      </c>
      <c r="D1355" t="s">
        <v>1077</v>
      </c>
      <c r="E1355" t="s">
        <v>1078</v>
      </c>
      <c r="F1355" t="s">
        <v>134</v>
      </c>
      <c r="G1355" t="s">
        <v>134</v>
      </c>
      <c r="H1355" t="s">
        <v>6777</v>
      </c>
      <c r="I1355" t="s">
        <v>20</v>
      </c>
      <c r="J1355" t="s">
        <v>2349</v>
      </c>
      <c r="K1355" t="s">
        <v>21</v>
      </c>
      <c r="M1355" t="s">
        <v>6565</v>
      </c>
      <c r="N1355" t="s">
        <v>22</v>
      </c>
      <c r="O1355" t="s">
        <v>23</v>
      </c>
      <c r="P1355" t="s">
        <v>26</v>
      </c>
      <c r="Q1355" t="s">
        <v>2348</v>
      </c>
      <c r="R1355" s="13">
        <v>63</v>
      </c>
      <c r="S1355" s="13">
        <v>3</v>
      </c>
      <c r="T1355" s="21">
        <v>1</v>
      </c>
      <c r="V1355" t="s">
        <v>2154</v>
      </c>
      <c r="W1355" t="s">
        <v>17598</v>
      </c>
      <c r="X1355" s="20" t="str">
        <f>+IF(V1355="","-",CONCATENATE(V1355,"_",W1355))</f>
        <v>FINES_R03</v>
      </c>
      <c r="Y1355" s="59">
        <v>0.56309419870376587</v>
      </c>
      <c r="Z1355" t="s">
        <v>134</v>
      </c>
      <c r="AA1355" t="s">
        <v>2393</v>
      </c>
      <c r="AB1355" t="str">
        <f>+IF(W1355="","-",IF(W1355="UNICO","CENSO","MUESTRA"))</f>
        <v>MUESTRA</v>
      </c>
      <c r="AC1355" t="s">
        <v>2398</v>
      </c>
      <c r="AD1355" t="s">
        <v>6778</v>
      </c>
    </row>
    <row r="1356" spans="1:30" x14ac:dyDescent="0.25">
      <c r="A1356" s="5" t="str">
        <f t="shared" si="21"/>
        <v>R 3 - D 691 - 470 - 1111</v>
      </c>
      <c r="B1356" s="23" t="s">
        <v>2347</v>
      </c>
      <c r="C1356" t="s">
        <v>1079</v>
      </c>
      <c r="D1356" t="s">
        <v>1077</v>
      </c>
      <c r="E1356" t="s">
        <v>1078</v>
      </c>
      <c r="F1356" t="s">
        <v>134</v>
      </c>
      <c r="G1356" t="s">
        <v>134</v>
      </c>
      <c r="H1356" t="s">
        <v>7011</v>
      </c>
      <c r="I1356" t="s">
        <v>20</v>
      </c>
      <c r="J1356" t="s">
        <v>2349</v>
      </c>
      <c r="K1356" t="s">
        <v>21</v>
      </c>
      <c r="M1356" t="s">
        <v>7012</v>
      </c>
      <c r="N1356" t="s">
        <v>22</v>
      </c>
      <c r="O1356" t="s">
        <v>23</v>
      </c>
      <c r="P1356" t="s">
        <v>26</v>
      </c>
      <c r="Q1356" t="s">
        <v>2348</v>
      </c>
      <c r="R1356" s="13">
        <v>29</v>
      </c>
      <c r="S1356" s="13">
        <v>1</v>
      </c>
      <c r="T1356" s="21">
        <v>1</v>
      </c>
      <c r="V1356" t="s">
        <v>2154</v>
      </c>
      <c r="W1356" t="s">
        <v>17598</v>
      </c>
      <c r="X1356" s="20" t="str">
        <f>+IF(V1356="","-",CONCATENATE(V1356,"_",W1356))</f>
        <v>FINES_R03</v>
      </c>
      <c r="Y1356" s="59">
        <v>0.5633617639541626</v>
      </c>
      <c r="Z1356" t="s">
        <v>134</v>
      </c>
      <c r="AA1356" t="s">
        <v>2393</v>
      </c>
      <c r="AB1356" t="str">
        <f>+IF(W1356="","-",IF(W1356="UNICO","CENSO","MUESTRA"))</f>
        <v>MUESTRA</v>
      </c>
      <c r="AC1356" t="s">
        <v>2398</v>
      </c>
      <c r="AD1356" t="s">
        <v>7013</v>
      </c>
    </row>
    <row r="1357" spans="1:30" x14ac:dyDescent="0.25">
      <c r="A1357" s="5" t="str">
        <f t="shared" si="21"/>
        <v>R 3 - D 692 - 497 - 0222</v>
      </c>
      <c r="B1357" s="23" t="s">
        <v>2347</v>
      </c>
      <c r="C1357" t="s">
        <v>1079</v>
      </c>
      <c r="D1357" t="s">
        <v>1077</v>
      </c>
      <c r="E1357" t="s">
        <v>1078</v>
      </c>
      <c r="F1357" t="s">
        <v>134</v>
      </c>
      <c r="G1357" t="s">
        <v>134</v>
      </c>
      <c r="H1357" t="s">
        <v>7529</v>
      </c>
      <c r="I1357" t="s">
        <v>20</v>
      </c>
      <c r="J1357" t="s">
        <v>2349</v>
      </c>
      <c r="K1357" t="s">
        <v>21</v>
      </c>
      <c r="M1357" t="s">
        <v>7189</v>
      </c>
      <c r="N1357" t="s">
        <v>22</v>
      </c>
      <c r="O1357" t="s">
        <v>23</v>
      </c>
      <c r="P1357" t="s">
        <v>26</v>
      </c>
      <c r="Q1357" t="s">
        <v>2348</v>
      </c>
      <c r="R1357" s="13">
        <v>15</v>
      </c>
      <c r="S1357" s="13">
        <v>1</v>
      </c>
      <c r="T1357" s="21">
        <v>1</v>
      </c>
      <c r="V1357" t="s">
        <v>2154</v>
      </c>
      <c r="W1357" t="s">
        <v>17598</v>
      </c>
      <c r="X1357" s="20" t="str">
        <f>+IF(V1357="","-",CONCATENATE(V1357,"_",W1357))</f>
        <v>FINES_R03</v>
      </c>
      <c r="Y1357" s="59">
        <v>0.56350976228713989</v>
      </c>
      <c r="Z1357" t="s">
        <v>134</v>
      </c>
      <c r="AA1357" t="s">
        <v>2393</v>
      </c>
      <c r="AB1357" t="str">
        <f>+IF(W1357="","-",IF(W1357="UNICO","CENSO","MUESTRA"))</f>
        <v>MUESTRA</v>
      </c>
      <c r="AC1357" t="s">
        <v>2397</v>
      </c>
      <c r="AD1357" t="s">
        <v>7190</v>
      </c>
    </row>
    <row r="1358" spans="1:30" x14ac:dyDescent="0.25">
      <c r="A1358" s="5" t="str">
        <f t="shared" si="21"/>
        <v>R 3 - D 691 - 452 - 4155</v>
      </c>
      <c r="B1358" s="23" t="s">
        <v>2347</v>
      </c>
      <c r="C1358" t="s">
        <v>1079</v>
      </c>
      <c r="D1358" t="s">
        <v>1077</v>
      </c>
      <c r="E1358" t="s">
        <v>1078</v>
      </c>
      <c r="F1358" t="s">
        <v>134</v>
      </c>
      <c r="G1358" t="s">
        <v>134</v>
      </c>
      <c r="H1358" t="s">
        <v>7058</v>
      </c>
      <c r="I1358" t="s">
        <v>20</v>
      </c>
      <c r="J1358" t="s">
        <v>2349</v>
      </c>
      <c r="K1358" t="s">
        <v>21</v>
      </c>
      <c r="M1358" t="s">
        <v>7059</v>
      </c>
      <c r="N1358" t="s">
        <v>22</v>
      </c>
      <c r="O1358" t="s">
        <v>23</v>
      </c>
      <c r="P1358" t="s">
        <v>26</v>
      </c>
      <c r="Q1358" t="s">
        <v>2348</v>
      </c>
      <c r="R1358" s="13">
        <v>26</v>
      </c>
      <c r="S1358" s="13">
        <v>1</v>
      </c>
      <c r="T1358" s="21">
        <v>1</v>
      </c>
      <c r="V1358" t="s">
        <v>2154</v>
      </c>
      <c r="W1358" t="s">
        <v>17598</v>
      </c>
      <c r="X1358" s="20" t="str">
        <f>+IF(V1358="","-",CONCATENATE(V1358,"_",W1358))</f>
        <v>FINES_R03</v>
      </c>
      <c r="Y1358" s="59">
        <v>0.56420695781707764</v>
      </c>
      <c r="Z1358" t="s">
        <v>134</v>
      </c>
      <c r="AA1358" t="s">
        <v>2393</v>
      </c>
      <c r="AB1358" t="str">
        <f>+IF(W1358="","-",IF(W1358="UNICO","CENSO","MUESTRA"))</f>
        <v>MUESTRA</v>
      </c>
      <c r="AC1358" t="s">
        <v>2398</v>
      </c>
      <c r="AD1358" t="s">
        <v>7060</v>
      </c>
    </row>
    <row r="1359" spans="1:30" x14ac:dyDescent="0.25">
      <c r="A1359" s="5" t="str">
        <f t="shared" si="21"/>
        <v>R 3 - D 691 - 479 - 4138</v>
      </c>
      <c r="B1359" s="23" t="s">
        <v>2347</v>
      </c>
      <c r="C1359" t="s">
        <v>1079</v>
      </c>
      <c r="D1359" t="s">
        <v>1077</v>
      </c>
      <c r="E1359" t="s">
        <v>1078</v>
      </c>
      <c r="F1359" t="s">
        <v>134</v>
      </c>
      <c r="G1359" t="s">
        <v>134</v>
      </c>
      <c r="H1359" t="s">
        <v>6979</v>
      </c>
      <c r="I1359" t="s">
        <v>20</v>
      </c>
      <c r="J1359" t="s">
        <v>2349</v>
      </c>
      <c r="K1359" t="s">
        <v>21</v>
      </c>
      <c r="M1359" t="s">
        <v>6980</v>
      </c>
      <c r="N1359" t="s">
        <v>22</v>
      </c>
      <c r="O1359" t="s">
        <v>23</v>
      </c>
      <c r="P1359" t="s">
        <v>26</v>
      </c>
      <c r="Q1359" t="s">
        <v>2348</v>
      </c>
      <c r="R1359" s="13">
        <v>75</v>
      </c>
      <c r="S1359" s="13">
        <v>2</v>
      </c>
      <c r="T1359" s="21">
        <v>1</v>
      </c>
      <c r="V1359" t="s">
        <v>2154</v>
      </c>
      <c r="W1359" t="s">
        <v>17598</v>
      </c>
      <c r="X1359" s="20" t="str">
        <f>+IF(V1359="","-",CONCATENATE(V1359,"_",W1359))</f>
        <v>FINES_R03</v>
      </c>
      <c r="Y1359" s="59">
        <v>0.56539857387542725</v>
      </c>
      <c r="Z1359" t="s">
        <v>134</v>
      </c>
      <c r="AA1359" t="s">
        <v>2393</v>
      </c>
      <c r="AB1359" t="str">
        <f>+IF(W1359="","-",IF(W1359="UNICO","CENSO","MUESTRA"))</f>
        <v>MUESTRA</v>
      </c>
      <c r="AC1359" t="s">
        <v>2397</v>
      </c>
      <c r="AD1359" t="s">
        <v>6981</v>
      </c>
    </row>
    <row r="1360" spans="1:30" x14ac:dyDescent="0.25">
      <c r="A1360" s="5" t="str">
        <f t="shared" si="21"/>
        <v>R 3 - D 691 - 463 - 1308</v>
      </c>
      <c r="B1360" s="23" t="s">
        <v>2347</v>
      </c>
      <c r="C1360" t="s">
        <v>1079</v>
      </c>
      <c r="D1360" t="s">
        <v>1077</v>
      </c>
      <c r="E1360" t="s">
        <v>1078</v>
      </c>
      <c r="F1360" t="s">
        <v>134</v>
      </c>
      <c r="G1360" t="s">
        <v>134</v>
      </c>
      <c r="H1360" t="s">
        <v>6722</v>
      </c>
      <c r="I1360" t="s">
        <v>20</v>
      </c>
      <c r="J1360" t="s">
        <v>2349</v>
      </c>
      <c r="K1360" t="s">
        <v>21</v>
      </c>
      <c r="M1360" t="s">
        <v>6723</v>
      </c>
      <c r="N1360" t="s">
        <v>22</v>
      </c>
      <c r="O1360" t="s">
        <v>23</v>
      </c>
      <c r="P1360" t="s">
        <v>26</v>
      </c>
      <c r="Q1360" t="s">
        <v>2348</v>
      </c>
      <c r="R1360" s="13">
        <v>93</v>
      </c>
      <c r="S1360" s="13">
        <v>4</v>
      </c>
      <c r="T1360" s="21">
        <v>1</v>
      </c>
      <c r="V1360" t="s">
        <v>2154</v>
      </c>
      <c r="W1360" t="s">
        <v>17598</v>
      </c>
      <c r="X1360" s="20" t="str">
        <f>+IF(V1360="","-",CONCATENATE(V1360,"_",W1360))</f>
        <v>FINES_R03</v>
      </c>
      <c r="Y1360" s="59">
        <v>0.56722128391265869</v>
      </c>
      <c r="Z1360" t="s">
        <v>134</v>
      </c>
      <c r="AA1360" t="s">
        <v>2393</v>
      </c>
      <c r="AB1360" t="str">
        <f>+IF(W1360="","-",IF(W1360="UNICO","CENSO","MUESTRA"))</f>
        <v>MUESTRA</v>
      </c>
      <c r="AC1360" t="s">
        <v>2397</v>
      </c>
      <c r="AD1360" t="s">
        <v>6724</v>
      </c>
    </row>
    <row r="1361" spans="1:30" x14ac:dyDescent="0.25">
      <c r="A1361" s="5" t="str">
        <f t="shared" si="21"/>
        <v>R 3 - D 692 - 493 - 0298</v>
      </c>
      <c r="B1361" s="23" t="s">
        <v>2347</v>
      </c>
      <c r="C1361" t="s">
        <v>1079</v>
      </c>
      <c r="D1361" t="s">
        <v>1077</v>
      </c>
      <c r="E1361" t="s">
        <v>1078</v>
      </c>
      <c r="F1361" t="s">
        <v>134</v>
      </c>
      <c r="G1361" t="s">
        <v>134</v>
      </c>
      <c r="H1361" t="s">
        <v>7506</v>
      </c>
      <c r="I1361" t="s">
        <v>20</v>
      </c>
      <c r="J1361" t="s">
        <v>2349</v>
      </c>
      <c r="K1361" t="s">
        <v>21</v>
      </c>
      <c r="M1361" t="s">
        <v>7500</v>
      </c>
      <c r="N1361" t="s">
        <v>22</v>
      </c>
      <c r="O1361" t="s">
        <v>23</v>
      </c>
      <c r="P1361" t="s">
        <v>26</v>
      </c>
      <c r="Q1361" t="s">
        <v>2348</v>
      </c>
      <c r="R1361" s="13">
        <v>21</v>
      </c>
      <c r="S1361" s="13">
        <v>1</v>
      </c>
      <c r="T1361" s="21">
        <v>1</v>
      </c>
      <c r="V1361" t="s">
        <v>2154</v>
      </c>
      <c r="W1361" t="s">
        <v>17598</v>
      </c>
      <c r="X1361" s="20" t="str">
        <f>+IF(V1361="","-",CONCATENATE(V1361,"_",W1361))</f>
        <v>FINES_R03</v>
      </c>
      <c r="Y1361" s="59">
        <v>0.581076979637146</v>
      </c>
      <c r="Z1361" t="s">
        <v>134</v>
      </c>
      <c r="AA1361" t="s">
        <v>2393</v>
      </c>
      <c r="AB1361" t="str">
        <f>+IF(W1361="","-",IF(W1361="UNICO","CENSO","MUESTRA"))</f>
        <v>MUESTRA</v>
      </c>
      <c r="AC1361" t="s">
        <v>2398</v>
      </c>
      <c r="AD1361" t="s">
        <v>7501</v>
      </c>
    </row>
    <row r="1362" spans="1:30" x14ac:dyDescent="0.25">
      <c r="A1362" s="5" t="str">
        <f t="shared" si="21"/>
        <v>R 3 - D 692 - 497 - 0284</v>
      </c>
      <c r="B1362" s="23" t="s">
        <v>2347</v>
      </c>
      <c r="C1362" t="s">
        <v>1079</v>
      </c>
      <c r="D1362" t="s">
        <v>1077</v>
      </c>
      <c r="E1362" t="s">
        <v>1078</v>
      </c>
      <c r="F1362" t="s">
        <v>134</v>
      </c>
      <c r="G1362" t="s">
        <v>134</v>
      </c>
      <c r="H1362" t="s">
        <v>7356</v>
      </c>
      <c r="I1362" t="s">
        <v>20</v>
      </c>
      <c r="J1362" t="s">
        <v>2349</v>
      </c>
      <c r="K1362" t="s">
        <v>21</v>
      </c>
      <c r="M1362" t="s">
        <v>7305</v>
      </c>
      <c r="N1362" t="s">
        <v>22</v>
      </c>
      <c r="O1362" t="s">
        <v>23</v>
      </c>
      <c r="P1362" t="s">
        <v>26</v>
      </c>
      <c r="Q1362" t="s">
        <v>2348</v>
      </c>
      <c r="R1362" s="13">
        <v>24</v>
      </c>
      <c r="S1362" s="13">
        <v>1</v>
      </c>
      <c r="T1362" s="21">
        <v>1</v>
      </c>
      <c r="V1362" t="s">
        <v>2154</v>
      </c>
      <c r="W1362" t="s">
        <v>17598</v>
      </c>
      <c r="X1362" s="20" t="str">
        <f>+IF(V1362="","-",CONCATENATE(V1362,"_",W1362))</f>
        <v>FINES_R03</v>
      </c>
      <c r="Y1362" s="59">
        <v>0.58429038524627686</v>
      </c>
      <c r="Z1362" t="s">
        <v>134</v>
      </c>
      <c r="AA1362" t="s">
        <v>2393</v>
      </c>
      <c r="AB1362" t="str">
        <f>+IF(W1362="","-",IF(W1362="UNICO","CENSO","MUESTRA"))</f>
        <v>MUESTRA</v>
      </c>
      <c r="AC1362" t="s">
        <v>2397</v>
      </c>
      <c r="AD1362" t="s">
        <v>7306</v>
      </c>
    </row>
    <row r="1363" spans="1:30" x14ac:dyDescent="0.25">
      <c r="A1363" s="5" t="str">
        <f t="shared" si="21"/>
        <v>R 3 - D 691 - 475 - 4429</v>
      </c>
      <c r="B1363" s="23" t="s">
        <v>2347</v>
      </c>
      <c r="C1363" t="s">
        <v>1079</v>
      </c>
      <c r="D1363" t="s">
        <v>1077</v>
      </c>
      <c r="E1363" t="s">
        <v>1078</v>
      </c>
      <c r="F1363" t="s">
        <v>134</v>
      </c>
      <c r="G1363" t="s">
        <v>134</v>
      </c>
      <c r="H1363" t="s">
        <v>7103</v>
      </c>
      <c r="I1363" t="s">
        <v>20</v>
      </c>
      <c r="J1363" t="s">
        <v>2349</v>
      </c>
      <c r="K1363" t="s">
        <v>21</v>
      </c>
      <c r="M1363" t="s">
        <v>2195</v>
      </c>
      <c r="N1363" t="s">
        <v>22</v>
      </c>
      <c r="O1363" t="s">
        <v>23</v>
      </c>
      <c r="P1363" t="s">
        <v>26</v>
      </c>
      <c r="Q1363" t="s">
        <v>2348</v>
      </c>
      <c r="R1363" s="13">
        <v>55</v>
      </c>
      <c r="S1363" s="13">
        <v>2</v>
      </c>
      <c r="T1363" s="21">
        <v>1</v>
      </c>
      <c r="V1363" t="s">
        <v>2154</v>
      </c>
      <c r="W1363" t="s">
        <v>17598</v>
      </c>
      <c r="X1363" s="20" t="str">
        <f>+IF(V1363="","-",CONCATENATE(V1363,"_",W1363))</f>
        <v>FINES_R03</v>
      </c>
      <c r="Y1363" s="59">
        <v>0.58444696664810181</v>
      </c>
      <c r="Z1363" t="s">
        <v>134</v>
      </c>
      <c r="AA1363" t="s">
        <v>2393</v>
      </c>
      <c r="AB1363" t="str">
        <f>+IF(W1363="","-",IF(W1363="UNICO","CENSO","MUESTRA"))</f>
        <v>MUESTRA</v>
      </c>
      <c r="AC1363" t="s">
        <v>2397</v>
      </c>
      <c r="AD1363" t="s">
        <v>7104</v>
      </c>
    </row>
    <row r="1364" spans="1:30" x14ac:dyDescent="0.25">
      <c r="A1364" s="5" t="str">
        <f t="shared" si="21"/>
        <v>R 3 - D 692 - 486 - 0280</v>
      </c>
      <c r="B1364" s="23" t="s">
        <v>2347</v>
      </c>
      <c r="C1364" t="s">
        <v>1079</v>
      </c>
      <c r="D1364" t="s">
        <v>1077</v>
      </c>
      <c r="E1364" t="s">
        <v>1078</v>
      </c>
      <c r="F1364" t="s">
        <v>134</v>
      </c>
      <c r="G1364" t="s">
        <v>134</v>
      </c>
      <c r="H1364" t="s">
        <v>7260</v>
      </c>
      <c r="I1364" t="s">
        <v>20</v>
      </c>
      <c r="J1364" t="s">
        <v>2349</v>
      </c>
      <c r="K1364" t="s">
        <v>21</v>
      </c>
      <c r="M1364" t="s">
        <v>7261</v>
      </c>
      <c r="N1364" t="s">
        <v>22</v>
      </c>
      <c r="O1364" t="s">
        <v>23</v>
      </c>
      <c r="P1364" t="s">
        <v>26</v>
      </c>
      <c r="Q1364" t="s">
        <v>2348</v>
      </c>
      <c r="R1364" s="13">
        <v>67</v>
      </c>
      <c r="S1364" s="13">
        <v>3</v>
      </c>
      <c r="T1364" s="21">
        <v>1</v>
      </c>
      <c r="V1364" t="s">
        <v>2154</v>
      </c>
      <c r="W1364" t="s">
        <v>17598</v>
      </c>
      <c r="X1364" s="20" t="str">
        <f>+IF(V1364="","-",CONCATENATE(V1364,"_",W1364))</f>
        <v>FINES_R03</v>
      </c>
      <c r="Y1364" s="59">
        <v>0.59602981805801392</v>
      </c>
      <c r="Z1364" t="s">
        <v>134</v>
      </c>
      <c r="AA1364" t="s">
        <v>2393</v>
      </c>
      <c r="AB1364" t="str">
        <f>+IF(W1364="","-",IF(W1364="UNICO","CENSO","MUESTRA"))</f>
        <v>MUESTRA</v>
      </c>
      <c r="AC1364" t="s">
        <v>2397</v>
      </c>
      <c r="AD1364" t="s">
        <v>7262</v>
      </c>
    </row>
    <row r="1365" spans="1:30" x14ac:dyDescent="0.25">
      <c r="A1365" s="5" t="str">
        <f t="shared" si="21"/>
        <v>R 3 - D 692 - 481 - 0222</v>
      </c>
      <c r="B1365" s="23" t="s">
        <v>2347</v>
      </c>
      <c r="C1365" t="s">
        <v>1079</v>
      </c>
      <c r="D1365" t="s">
        <v>1077</v>
      </c>
      <c r="E1365" t="s">
        <v>1078</v>
      </c>
      <c r="F1365" t="s">
        <v>134</v>
      </c>
      <c r="G1365" t="s">
        <v>134</v>
      </c>
      <c r="H1365" t="s">
        <v>7188</v>
      </c>
      <c r="I1365" t="s">
        <v>20</v>
      </c>
      <c r="J1365" t="s">
        <v>2349</v>
      </c>
      <c r="K1365" t="s">
        <v>21</v>
      </c>
      <c r="M1365" t="s">
        <v>7189</v>
      </c>
      <c r="N1365" t="s">
        <v>22</v>
      </c>
      <c r="O1365" t="s">
        <v>23</v>
      </c>
      <c r="P1365" t="s">
        <v>26</v>
      </c>
      <c r="Q1365" t="s">
        <v>2348</v>
      </c>
      <c r="R1365" s="13">
        <v>19</v>
      </c>
      <c r="S1365" s="13">
        <v>1</v>
      </c>
      <c r="T1365" s="21">
        <v>1</v>
      </c>
      <c r="V1365" t="s">
        <v>2154</v>
      </c>
      <c r="W1365" t="s">
        <v>17598</v>
      </c>
      <c r="X1365" s="20" t="str">
        <f>+IF(V1365="","-",CONCATENATE(V1365,"_",W1365))</f>
        <v>FINES_R03</v>
      </c>
      <c r="Y1365" s="59">
        <v>0.59753590822219849</v>
      </c>
      <c r="Z1365" t="s">
        <v>134</v>
      </c>
      <c r="AA1365" t="s">
        <v>2393</v>
      </c>
      <c r="AB1365" t="str">
        <f>+IF(W1365="","-",IF(W1365="UNICO","CENSO","MUESTRA"))</f>
        <v>MUESTRA</v>
      </c>
      <c r="AC1365" t="s">
        <v>2398</v>
      </c>
      <c r="AD1365" t="s">
        <v>7190</v>
      </c>
    </row>
    <row r="1366" spans="1:30" x14ac:dyDescent="0.25">
      <c r="A1366" s="5" t="str">
        <f t="shared" si="21"/>
        <v>R 3 - D 690 - 483 - 0454</v>
      </c>
      <c r="B1366" s="23" t="s">
        <v>2347</v>
      </c>
      <c r="C1366" t="s">
        <v>1079</v>
      </c>
      <c r="D1366" t="s">
        <v>1077</v>
      </c>
      <c r="E1366" t="s">
        <v>1078</v>
      </c>
      <c r="F1366" t="s">
        <v>134</v>
      </c>
      <c r="G1366" t="s">
        <v>134</v>
      </c>
      <c r="H1366" t="s">
        <v>6512</v>
      </c>
      <c r="I1366" t="s">
        <v>20</v>
      </c>
      <c r="J1366" t="s">
        <v>2349</v>
      </c>
      <c r="K1366" t="s">
        <v>21</v>
      </c>
      <c r="M1366" t="s">
        <v>6513</v>
      </c>
      <c r="N1366" t="s">
        <v>22</v>
      </c>
      <c r="O1366" t="s">
        <v>23</v>
      </c>
      <c r="P1366" t="s">
        <v>26</v>
      </c>
      <c r="Q1366" t="s">
        <v>2348</v>
      </c>
      <c r="R1366" s="13">
        <v>216</v>
      </c>
      <c r="S1366" s="13">
        <v>7</v>
      </c>
      <c r="T1366" s="21">
        <v>1</v>
      </c>
      <c r="V1366" t="s">
        <v>2154</v>
      </c>
      <c r="W1366" t="s">
        <v>17598</v>
      </c>
      <c r="X1366" s="20" t="str">
        <f>+IF(V1366="","-",CONCATENATE(V1366,"_",W1366))</f>
        <v>FINES_R03</v>
      </c>
      <c r="Y1366" s="59">
        <v>0.59762263298034668</v>
      </c>
      <c r="Z1366" t="s">
        <v>134</v>
      </c>
      <c r="AA1366" t="s">
        <v>2393</v>
      </c>
      <c r="AB1366" t="str">
        <f>+IF(W1366="","-",IF(W1366="UNICO","CENSO","MUESTRA"))</f>
        <v>MUESTRA</v>
      </c>
      <c r="AC1366" t="s">
        <v>2397</v>
      </c>
      <c r="AD1366" t="s">
        <v>6514</v>
      </c>
    </row>
    <row r="1367" spans="1:30" x14ac:dyDescent="0.25">
      <c r="A1367" s="5" t="str">
        <f t="shared" si="21"/>
        <v>R 3 - D 691 - 475 - 1116</v>
      </c>
      <c r="B1367" s="23" t="s">
        <v>2347</v>
      </c>
      <c r="C1367" t="s">
        <v>1079</v>
      </c>
      <c r="D1367" t="s">
        <v>1077</v>
      </c>
      <c r="E1367" t="s">
        <v>1078</v>
      </c>
      <c r="F1367" t="s">
        <v>134</v>
      </c>
      <c r="G1367" t="s">
        <v>134</v>
      </c>
      <c r="H1367" t="s">
        <v>6884</v>
      </c>
      <c r="I1367" t="s">
        <v>20</v>
      </c>
      <c r="J1367" t="s">
        <v>2349</v>
      </c>
      <c r="K1367" t="s">
        <v>21</v>
      </c>
      <c r="M1367" t="s">
        <v>6885</v>
      </c>
      <c r="N1367" t="s">
        <v>22</v>
      </c>
      <c r="O1367" t="s">
        <v>23</v>
      </c>
      <c r="P1367" t="s">
        <v>26</v>
      </c>
      <c r="Q1367" t="s">
        <v>2348</v>
      </c>
      <c r="R1367" s="13">
        <v>26</v>
      </c>
      <c r="S1367" s="13">
        <v>1</v>
      </c>
      <c r="T1367" s="21">
        <v>1</v>
      </c>
      <c r="V1367" t="s">
        <v>2154</v>
      </c>
      <c r="W1367" t="s">
        <v>17598</v>
      </c>
      <c r="X1367" s="20" t="str">
        <f>+IF(V1367="","-",CONCATENATE(V1367,"_",W1367))</f>
        <v>FINES_R03</v>
      </c>
      <c r="Y1367" s="59">
        <v>0.5978323221206665</v>
      </c>
      <c r="Z1367" t="s">
        <v>134</v>
      </c>
      <c r="AA1367" t="s">
        <v>2393</v>
      </c>
      <c r="AB1367" t="str">
        <f>+IF(W1367="","-",IF(W1367="UNICO","CENSO","MUESTRA"))</f>
        <v>MUESTRA</v>
      </c>
      <c r="AC1367" t="s">
        <v>2398</v>
      </c>
      <c r="AD1367" t="s">
        <v>6886</v>
      </c>
    </row>
    <row r="1368" spans="1:30" x14ac:dyDescent="0.25">
      <c r="A1368" s="5" t="str">
        <f t="shared" si="21"/>
        <v>R 3 - D 691 - 479 - 4134</v>
      </c>
      <c r="B1368" s="23" t="s">
        <v>2347</v>
      </c>
      <c r="C1368" t="s">
        <v>1079</v>
      </c>
      <c r="D1368" t="s">
        <v>1077</v>
      </c>
      <c r="E1368" t="s">
        <v>1078</v>
      </c>
      <c r="F1368" t="s">
        <v>134</v>
      </c>
      <c r="G1368" t="s">
        <v>134</v>
      </c>
      <c r="H1368" t="s">
        <v>6969</v>
      </c>
      <c r="I1368" t="s">
        <v>20</v>
      </c>
      <c r="J1368" t="s">
        <v>2349</v>
      </c>
      <c r="K1368" t="s">
        <v>21</v>
      </c>
      <c r="M1368" t="s">
        <v>6970</v>
      </c>
      <c r="N1368" t="s">
        <v>22</v>
      </c>
      <c r="O1368" t="s">
        <v>23</v>
      </c>
      <c r="P1368" t="s">
        <v>26</v>
      </c>
      <c r="Q1368" t="s">
        <v>2348</v>
      </c>
      <c r="R1368" s="13">
        <v>14</v>
      </c>
      <c r="S1368" s="13">
        <v>1</v>
      </c>
      <c r="T1368" s="21">
        <v>1</v>
      </c>
      <c r="V1368" t="s">
        <v>2154</v>
      </c>
      <c r="W1368" t="s">
        <v>17598</v>
      </c>
      <c r="X1368" s="20" t="str">
        <f>+IF(V1368="","-",CONCATENATE(V1368,"_",W1368))</f>
        <v>FINES_R03</v>
      </c>
      <c r="Y1368" s="59">
        <v>0.59812819957733154</v>
      </c>
      <c r="Z1368" t="s">
        <v>134</v>
      </c>
      <c r="AA1368" t="s">
        <v>2393</v>
      </c>
      <c r="AB1368" t="str">
        <f>+IF(W1368="","-",IF(W1368="UNICO","CENSO","MUESTRA"))</f>
        <v>MUESTRA</v>
      </c>
      <c r="AC1368" t="s">
        <v>2398</v>
      </c>
      <c r="AD1368" t="s">
        <v>6971</v>
      </c>
    </row>
    <row r="1369" spans="1:30" x14ac:dyDescent="0.25">
      <c r="A1369" s="5" t="str">
        <f t="shared" si="21"/>
        <v>R 3 - D 692 - 497 - 0314</v>
      </c>
      <c r="B1369" s="23" t="s">
        <v>2347</v>
      </c>
      <c r="C1369" t="s">
        <v>1079</v>
      </c>
      <c r="D1369" t="s">
        <v>1077</v>
      </c>
      <c r="E1369" t="s">
        <v>1078</v>
      </c>
      <c r="F1369" t="s">
        <v>134</v>
      </c>
      <c r="G1369" t="s">
        <v>134</v>
      </c>
      <c r="H1369" t="s">
        <v>7366</v>
      </c>
      <c r="I1369" t="s">
        <v>20</v>
      </c>
      <c r="J1369" t="s">
        <v>2349</v>
      </c>
      <c r="K1369" t="s">
        <v>21</v>
      </c>
      <c r="M1369" t="s">
        <v>7367</v>
      </c>
      <c r="N1369" t="s">
        <v>22</v>
      </c>
      <c r="O1369" t="s">
        <v>23</v>
      </c>
      <c r="P1369" t="s">
        <v>26</v>
      </c>
      <c r="Q1369" t="s">
        <v>2348</v>
      </c>
      <c r="R1369" s="13">
        <v>26</v>
      </c>
      <c r="S1369" s="13">
        <v>1</v>
      </c>
      <c r="T1369" s="21">
        <v>1</v>
      </c>
      <c r="V1369" t="s">
        <v>2154</v>
      </c>
      <c r="W1369" t="s">
        <v>17598</v>
      </c>
      <c r="X1369" s="20" t="str">
        <f>+IF(V1369="","-",CONCATENATE(V1369,"_",W1369))</f>
        <v>FINES_R03</v>
      </c>
      <c r="Y1369" s="59">
        <v>0.60435283184051514</v>
      </c>
      <c r="Z1369" t="s">
        <v>134</v>
      </c>
      <c r="AA1369" t="s">
        <v>2393</v>
      </c>
      <c r="AB1369" t="str">
        <f>+IF(W1369="","-",IF(W1369="UNICO","CENSO","MUESTRA"))</f>
        <v>MUESTRA</v>
      </c>
      <c r="AC1369" t="s">
        <v>2397</v>
      </c>
      <c r="AD1369" t="s">
        <v>7368</v>
      </c>
    </row>
    <row r="1370" spans="1:30" x14ac:dyDescent="0.25">
      <c r="A1370" s="5" t="str">
        <f t="shared" si="21"/>
        <v>R 3 - D 692 - 486 - 0314</v>
      </c>
      <c r="B1370" s="23" t="s">
        <v>2347</v>
      </c>
      <c r="C1370" t="s">
        <v>1079</v>
      </c>
      <c r="D1370" t="s">
        <v>1077</v>
      </c>
      <c r="E1370" t="s">
        <v>1078</v>
      </c>
      <c r="F1370" t="s">
        <v>134</v>
      </c>
      <c r="G1370" t="s">
        <v>134</v>
      </c>
      <c r="H1370" t="s">
        <v>7492</v>
      </c>
      <c r="I1370" t="s">
        <v>20</v>
      </c>
      <c r="J1370" t="s">
        <v>2349</v>
      </c>
      <c r="K1370" t="s">
        <v>21</v>
      </c>
      <c r="M1370" t="s">
        <v>7367</v>
      </c>
      <c r="N1370" t="s">
        <v>22</v>
      </c>
      <c r="O1370" t="s">
        <v>23</v>
      </c>
      <c r="P1370" t="s">
        <v>26</v>
      </c>
      <c r="Q1370" t="s">
        <v>2348</v>
      </c>
      <c r="R1370" s="13">
        <v>38</v>
      </c>
      <c r="S1370" s="13">
        <v>2</v>
      </c>
      <c r="T1370" s="21">
        <v>1</v>
      </c>
      <c r="V1370" t="s">
        <v>2154</v>
      </c>
      <c r="W1370" t="s">
        <v>17598</v>
      </c>
      <c r="X1370" s="20" t="str">
        <f>+IF(V1370="","-",CONCATENATE(V1370,"_",W1370))</f>
        <v>FINES_R03</v>
      </c>
      <c r="Y1370" s="59">
        <v>0.60435283184051514</v>
      </c>
      <c r="Z1370" t="s">
        <v>134</v>
      </c>
      <c r="AA1370" t="s">
        <v>2393</v>
      </c>
      <c r="AB1370" t="str">
        <f>+IF(W1370="","-",IF(W1370="UNICO","CENSO","MUESTRA"))</f>
        <v>MUESTRA</v>
      </c>
      <c r="AC1370" t="s">
        <v>2398</v>
      </c>
      <c r="AD1370" t="s">
        <v>7368</v>
      </c>
    </row>
    <row r="1371" spans="1:30" x14ac:dyDescent="0.25">
      <c r="A1371" s="5" t="str">
        <f t="shared" si="21"/>
        <v>R 3 - D 692 - 481 - 0314</v>
      </c>
      <c r="B1371" s="23" t="s">
        <v>2347</v>
      </c>
      <c r="C1371" t="s">
        <v>1079</v>
      </c>
      <c r="D1371" t="s">
        <v>1077</v>
      </c>
      <c r="E1371" t="s">
        <v>1078</v>
      </c>
      <c r="F1371" t="s">
        <v>134</v>
      </c>
      <c r="G1371" t="s">
        <v>134</v>
      </c>
      <c r="H1371" t="s">
        <v>7526</v>
      </c>
      <c r="I1371" t="s">
        <v>20</v>
      </c>
      <c r="J1371" t="s">
        <v>2349</v>
      </c>
      <c r="K1371" t="s">
        <v>21</v>
      </c>
      <c r="M1371" t="s">
        <v>7367</v>
      </c>
      <c r="N1371" t="s">
        <v>22</v>
      </c>
      <c r="O1371" t="s">
        <v>23</v>
      </c>
      <c r="P1371" t="s">
        <v>26</v>
      </c>
      <c r="Q1371" t="s">
        <v>2348</v>
      </c>
      <c r="R1371" s="13">
        <v>14</v>
      </c>
      <c r="S1371" s="13">
        <v>1</v>
      </c>
      <c r="T1371" s="21">
        <v>1</v>
      </c>
      <c r="V1371" t="s">
        <v>2154</v>
      </c>
      <c r="W1371" t="s">
        <v>17598</v>
      </c>
      <c r="X1371" s="20" t="str">
        <f>+IF(V1371="","-",CONCATENATE(V1371,"_",W1371))</f>
        <v>FINES_R03</v>
      </c>
      <c r="Y1371" s="59">
        <v>0.60435283184051514</v>
      </c>
      <c r="Z1371" t="s">
        <v>134</v>
      </c>
      <c r="AA1371" t="s">
        <v>2393</v>
      </c>
      <c r="AB1371" t="str">
        <f>+IF(W1371="","-",IF(W1371="UNICO","CENSO","MUESTRA"))</f>
        <v>MUESTRA</v>
      </c>
      <c r="AC1371" t="s">
        <v>2397</v>
      </c>
      <c r="AD1371" t="s">
        <v>7368</v>
      </c>
    </row>
    <row r="1372" spans="1:30" x14ac:dyDescent="0.25">
      <c r="A1372" s="5" t="str">
        <f t="shared" si="21"/>
        <v>R 3 - D 692 - 453 - 1551</v>
      </c>
      <c r="B1372" s="23" t="s">
        <v>2347</v>
      </c>
      <c r="C1372" t="s">
        <v>1079</v>
      </c>
      <c r="D1372" t="s">
        <v>1077</v>
      </c>
      <c r="E1372" t="s">
        <v>1078</v>
      </c>
      <c r="F1372" t="s">
        <v>134</v>
      </c>
      <c r="G1372" t="s">
        <v>134</v>
      </c>
      <c r="H1372" t="s">
        <v>7485</v>
      </c>
      <c r="I1372" t="s">
        <v>20</v>
      </c>
      <c r="J1372" t="s">
        <v>2349</v>
      </c>
      <c r="K1372" t="s">
        <v>21</v>
      </c>
      <c r="M1372" t="s">
        <v>7486</v>
      </c>
      <c r="N1372" t="s">
        <v>22</v>
      </c>
      <c r="O1372" t="s">
        <v>23</v>
      </c>
      <c r="P1372" t="s">
        <v>26</v>
      </c>
      <c r="Q1372" t="s">
        <v>2348</v>
      </c>
      <c r="R1372" s="13">
        <v>17</v>
      </c>
      <c r="S1372" s="13">
        <v>1</v>
      </c>
      <c r="T1372" s="21">
        <v>1</v>
      </c>
      <c r="V1372" t="s">
        <v>2154</v>
      </c>
      <c r="W1372" t="s">
        <v>17598</v>
      </c>
      <c r="X1372" s="20" t="str">
        <f>+IF(V1372="","-",CONCATENATE(V1372,"_",W1372))</f>
        <v>FINES_R03</v>
      </c>
      <c r="Y1372" s="59">
        <v>0.60602760314941406</v>
      </c>
      <c r="Z1372" t="s">
        <v>134</v>
      </c>
      <c r="AA1372" t="s">
        <v>2393</v>
      </c>
      <c r="AB1372" t="str">
        <f>+IF(W1372="","-",IF(W1372="UNICO","CENSO","MUESTRA"))</f>
        <v>MUESTRA</v>
      </c>
      <c r="AC1372" t="s">
        <v>2398</v>
      </c>
      <c r="AD1372" t="s">
        <v>7487</v>
      </c>
    </row>
    <row r="1373" spans="1:30" x14ac:dyDescent="0.25">
      <c r="A1373" s="5" t="str">
        <f t="shared" si="21"/>
        <v>R 3 - D 692 - 458 - 0319</v>
      </c>
      <c r="B1373" s="23" t="s">
        <v>2347</v>
      </c>
      <c r="C1373" t="s">
        <v>1079</v>
      </c>
      <c r="D1373" t="s">
        <v>1077</v>
      </c>
      <c r="E1373" t="s">
        <v>1078</v>
      </c>
      <c r="F1373" t="s">
        <v>134</v>
      </c>
      <c r="G1373" t="s">
        <v>134</v>
      </c>
      <c r="H1373" t="s">
        <v>7618</v>
      </c>
      <c r="I1373" t="s">
        <v>20</v>
      </c>
      <c r="J1373" t="s">
        <v>2349</v>
      </c>
      <c r="K1373" t="s">
        <v>21</v>
      </c>
      <c r="M1373" t="s">
        <v>18037</v>
      </c>
      <c r="N1373" t="s">
        <v>22</v>
      </c>
      <c r="O1373" t="s">
        <v>23</v>
      </c>
      <c r="P1373" t="s">
        <v>26</v>
      </c>
      <c r="Q1373" t="s">
        <v>2348</v>
      </c>
      <c r="R1373" s="13">
        <v>43</v>
      </c>
      <c r="S1373" s="13">
        <v>2</v>
      </c>
      <c r="T1373" s="21">
        <v>1</v>
      </c>
      <c r="V1373" t="s">
        <v>2154</v>
      </c>
      <c r="W1373" t="s">
        <v>17598</v>
      </c>
      <c r="X1373" s="20" t="str">
        <f>+IF(V1373="","-",CONCATENATE(V1373,"_",W1373))</f>
        <v>FINES_R03</v>
      </c>
      <c r="Y1373" s="59">
        <v>0.60892307758331299</v>
      </c>
      <c r="Z1373" t="s">
        <v>134</v>
      </c>
      <c r="AA1373" t="s">
        <v>2393</v>
      </c>
      <c r="AB1373" t="str">
        <f>+IF(W1373="","-",IF(W1373="UNICO","CENSO","MUESTRA"))</f>
        <v>MUESTRA</v>
      </c>
      <c r="AC1373" t="s">
        <v>2398</v>
      </c>
      <c r="AD1373" t="s">
        <v>7620</v>
      </c>
    </row>
    <row r="1374" spans="1:30" x14ac:dyDescent="0.25">
      <c r="A1374" s="5" t="str">
        <f t="shared" si="21"/>
        <v>R 3 - D 691 - 470 - 3881</v>
      </c>
      <c r="B1374" s="23" t="s">
        <v>2347</v>
      </c>
      <c r="C1374" t="s">
        <v>1079</v>
      </c>
      <c r="D1374" t="s">
        <v>1077</v>
      </c>
      <c r="E1374" t="s">
        <v>1078</v>
      </c>
      <c r="F1374" t="s">
        <v>134</v>
      </c>
      <c r="G1374" t="s">
        <v>134</v>
      </c>
      <c r="H1374" t="s">
        <v>6932</v>
      </c>
      <c r="I1374" t="s">
        <v>20</v>
      </c>
      <c r="J1374" t="s">
        <v>2349</v>
      </c>
      <c r="K1374" t="s">
        <v>21</v>
      </c>
      <c r="M1374" t="s">
        <v>6933</v>
      </c>
      <c r="N1374" t="s">
        <v>22</v>
      </c>
      <c r="O1374" t="s">
        <v>23</v>
      </c>
      <c r="P1374" t="s">
        <v>26</v>
      </c>
      <c r="Q1374" t="s">
        <v>2348</v>
      </c>
      <c r="R1374" s="13">
        <v>47</v>
      </c>
      <c r="S1374" s="13">
        <v>2</v>
      </c>
      <c r="T1374" s="21">
        <v>1</v>
      </c>
      <c r="V1374" t="s">
        <v>2154</v>
      </c>
      <c r="W1374" t="s">
        <v>17598</v>
      </c>
      <c r="X1374" s="20" t="str">
        <f>+IF(V1374="","-",CONCATENATE(V1374,"_",W1374))</f>
        <v>FINES_R03</v>
      </c>
      <c r="Y1374" s="59">
        <v>0.61715918779373169</v>
      </c>
      <c r="Z1374" t="s">
        <v>134</v>
      </c>
      <c r="AA1374" t="s">
        <v>2393</v>
      </c>
      <c r="AB1374" t="str">
        <f>+IF(W1374="","-",IF(W1374="UNICO","CENSO","MUESTRA"))</f>
        <v>MUESTRA</v>
      </c>
      <c r="AC1374" t="s">
        <v>2397</v>
      </c>
      <c r="AD1374" t="s">
        <v>6934</v>
      </c>
    </row>
    <row r="1375" spans="1:30" x14ac:dyDescent="0.25">
      <c r="A1375" s="5" t="str">
        <f t="shared" si="21"/>
        <v>R 3 - D 690 - 465 - 3205</v>
      </c>
      <c r="B1375" s="23" t="s">
        <v>2347</v>
      </c>
      <c r="C1375" t="s">
        <v>1079</v>
      </c>
      <c r="D1375" t="s">
        <v>1077</v>
      </c>
      <c r="E1375" t="s">
        <v>1078</v>
      </c>
      <c r="F1375" t="s">
        <v>134</v>
      </c>
      <c r="G1375" t="s">
        <v>134</v>
      </c>
      <c r="H1375" t="s">
        <v>6568</v>
      </c>
      <c r="I1375" t="s">
        <v>20</v>
      </c>
      <c r="J1375" t="s">
        <v>2349</v>
      </c>
      <c r="K1375" t="s">
        <v>21</v>
      </c>
      <c r="M1375" t="s">
        <v>6569</v>
      </c>
      <c r="N1375" t="s">
        <v>22</v>
      </c>
      <c r="O1375" t="s">
        <v>23</v>
      </c>
      <c r="P1375" t="s">
        <v>26</v>
      </c>
      <c r="Q1375" t="s">
        <v>2348</v>
      </c>
      <c r="R1375" s="13">
        <v>24</v>
      </c>
      <c r="S1375" s="13">
        <v>1</v>
      </c>
      <c r="T1375" s="21">
        <v>1</v>
      </c>
      <c r="V1375" t="s">
        <v>2154</v>
      </c>
      <c r="W1375" t="s">
        <v>17598</v>
      </c>
      <c r="X1375" s="20" t="str">
        <f>+IF(V1375="","-",CONCATENATE(V1375,"_",W1375))</f>
        <v>FINES_R03</v>
      </c>
      <c r="Y1375" s="59">
        <v>0.61873900890350342</v>
      </c>
      <c r="Z1375" t="s">
        <v>134</v>
      </c>
      <c r="AA1375" t="s">
        <v>2393</v>
      </c>
      <c r="AB1375" t="str">
        <f>+IF(W1375="","-",IF(W1375="UNICO","CENSO","MUESTRA"))</f>
        <v>MUESTRA</v>
      </c>
      <c r="AC1375" t="s">
        <v>2398</v>
      </c>
      <c r="AD1375" t="s">
        <v>6570</v>
      </c>
    </row>
    <row r="1376" spans="1:30" x14ac:dyDescent="0.25">
      <c r="A1376" s="5" t="str">
        <f t="shared" si="21"/>
        <v>R 3 - D 692 - 464 - 1551</v>
      </c>
      <c r="B1376" s="23" t="s">
        <v>2347</v>
      </c>
      <c r="C1376" t="s">
        <v>1079</v>
      </c>
      <c r="D1376" t="s">
        <v>1077</v>
      </c>
      <c r="E1376" t="s">
        <v>1078</v>
      </c>
      <c r="F1376" t="s">
        <v>134</v>
      </c>
      <c r="G1376" t="s">
        <v>134</v>
      </c>
      <c r="H1376" t="s">
        <v>7573</v>
      </c>
      <c r="I1376" t="s">
        <v>20</v>
      </c>
      <c r="J1376" t="s">
        <v>2349</v>
      </c>
      <c r="K1376" t="s">
        <v>21</v>
      </c>
      <c r="M1376" t="s">
        <v>7486</v>
      </c>
      <c r="N1376" t="s">
        <v>22</v>
      </c>
      <c r="O1376" t="s">
        <v>23</v>
      </c>
      <c r="P1376" t="s">
        <v>26</v>
      </c>
      <c r="Q1376" t="s">
        <v>2348</v>
      </c>
      <c r="R1376" s="13">
        <v>50</v>
      </c>
      <c r="S1376" s="13">
        <v>3</v>
      </c>
      <c r="T1376" s="21">
        <v>1</v>
      </c>
      <c r="V1376" t="s">
        <v>2154</v>
      </c>
      <c r="W1376" t="s">
        <v>17598</v>
      </c>
      <c r="X1376" s="20" t="str">
        <f>+IF(V1376="","-",CONCATENATE(V1376,"_",W1376))</f>
        <v>FINES_R03</v>
      </c>
      <c r="Y1376" s="59">
        <v>0.62037789821624756</v>
      </c>
      <c r="Z1376" t="s">
        <v>134</v>
      </c>
      <c r="AA1376" t="s">
        <v>2393</v>
      </c>
      <c r="AB1376" t="str">
        <f>+IF(W1376="","-",IF(W1376="UNICO","CENSO","MUESTRA"))</f>
        <v>MUESTRA</v>
      </c>
      <c r="AC1376" t="s">
        <v>2397</v>
      </c>
      <c r="AD1376" t="s">
        <v>7487</v>
      </c>
    </row>
    <row r="1377" spans="1:30" x14ac:dyDescent="0.25">
      <c r="A1377" s="5" t="str">
        <f t="shared" si="21"/>
        <v>R 3 - D 691 - 452 - 2998</v>
      </c>
      <c r="B1377" s="23" t="s">
        <v>2347</v>
      </c>
      <c r="C1377" t="s">
        <v>1079</v>
      </c>
      <c r="D1377" t="s">
        <v>1077</v>
      </c>
      <c r="E1377" t="s">
        <v>1078</v>
      </c>
      <c r="F1377" t="s">
        <v>134</v>
      </c>
      <c r="G1377" t="s">
        <v>134</v>
      </c>
      <c r="H1377" t="s">
        <v>6780</v>
      </c>
      <c r="I1377" t="s">
        <v>20</v>
      </c>
      <c r="J1377" t="s">
        <v>2349</v>
      </c>
      <c r="K1377" t="s">
        <v>21</v>
      </c>
      <c r="M1377" t="s">
        <v>6781</v>
      </c>
      <c r="N1377" t="s">
        <v>22</v>
      </c>
      <c r="O1377" t="s">
        <v>23</v>
      </c>
      <c r="P1377" t="s">
        <v>26</v>
      </c>
      <c r="Q1377" t="s">
        <v>2348</v>
      </c>
      <c r="R1377" s="13">
        <v>13</v>
      </c>
      <c r="S1377" s="13">
        <v>1</v>
      </c>
      <c r="T1377" s="21">
        <v>1</v>
      </c>
      <c r="V1377" t="s">
        <v>2154</v>
      </c>
      <c r="W1377" t="s">
        <v>17598</v>
      </c>
      <c r="X1377" s="20" t="str">
        <f>+IF(V1377="","-",CONCATENATE(V1377,"_",W1377))</f>
        <v>FINES_R03</v>
      </c>
      <c r="Y1377" s="59">
        <v>0.62083214521408081</v>
      </c>
      <c r="Z1377" t="s">
        <v>134</v>
      </c>
      <c r="AA1377" t="s">
        <v>2393</v>
      </c>
      <c r="AB1377" t="str">
        <f>+IF(W1377="","-",IF(W1377="UNICO","CENSO","MUESTRA"))</f>
        <v>MUESTRA</v>
      </c>
      <c r="AC1377" t="s">
        <v>2398</v>
      </c>
      <c r="AD1377" t="s">
        <v>6782</v>
      </c>
    </row>
    <row r="1378" spans="1:30" x14ac:dyDescent="0.25">
      <c r="A1378" s="5" t="str">
        <f t="shared" si="21"/>
        <v>R 3 - D 691 - 460 - 3431</v>
      </c>
      <c r="B1378" s="23" t="s">
        <v>2347</v>
      </c>
      <c r="C1378" t="s">
        <v>1079</v>
      </c>
      <c r="D1378" t="s">
        <v>1077</v>
      </c>
      <c r="E1378" t="s">
        <v>1078</v>
      </c>
      <c r="F1378" t="s">
        <v>134</v>
      </c>
      <c r="G1378" t="s">
        <v>134</v>
      </c>
      <c r="H1378" t="s">
        <v>6875</v>
      </c>
      <c r="I1378" t="s">
        <v>20</v>
      </c>
      <c r="J1378" t="s">
        <v>2349</v>
      </c>
      <c r="K1378" t="s">
        <v>21</v>
      </c>
      <c r="M1378" t="s">
        <v>6876</v>
      </c>
      <c r="N1378" t="s">
        <v>22</v>
      </c>
      <c r="O1378" t="s">
        <v>23</v>
      </c>
      <c r="P1378" t="s">
        <v>26</v>
      </c>
      <c r="Q1378" t="s">
        <v>2348</v>
      </c>
      <c r="R1378" s="13">
        <v>15</v>
      </c>
      <c r="S1378" s="13">
        <v>1</v>
      </c>
      <c r="T1378" s="21">
        <v>1</v>
      </c>
      <c r="V1378" t="s">
        <v>2154</v>
      </c>
      <c r="W1378" t="s">
        <v>17598</v>
      </c>
      <c r="X1378" s="20" t="str">
        <f>+IF(V1378="","-",CONCATENATE(V1378,"_",W1378))</f>
        <v>FINES_R03</v>
      </c>
      <c r="Y1378" s="59">
        <v>0.62165939807891846</v>
      </c>
      <c r="Z1378" t="s">
        <v>134</v>
      </c>
      <c r="AA1378" t="s">
        <v>2393</v>
      </c>
      <c r="AB1378" t="str">
        <f>+IF(W1378="","-",IF(W1378="UNICO","CENSO","MUESTRA"))</f>
        <v>MUESTRA</v>
      </c>
      <c r="AC1378" t="s">
        <v>2398</v>
      </c>
      <c r="AD1378" t="s">
        <v>6877</v>
      </c>
    </row>
    <row r="1379" spans="1:30" x14ac:dyDescent="0.25">
      <c r="A1379" s="5" t="str">
        <f t="shared" si="21"/>
        <v>R 3 - D 691 - 475 - 3419</v>
      </c>
      <c r="B1379" s="23" t="s">
        <v>2347</v>
      </c>
      <c r="C1379" t="s">
        <v>1079</v>
      </c>
      <c r="D1379" t="s">
        <v>1077</v>
      </c>
      <c r="E1379" t="s">
        <v>1078</v>
      </c>
      <c r="F1379" t="s">
        <v>134</v>
      </c>
      <c r="G1379" t="s">
        <v>134</v>
      </c>
      <c r="H1379" t="s">
        <v>6866</v>
      </c>
      <c r="I1379" t="s">
        <v>20</v>
      </c>
      <c r="J1379" t="s">
        <v>2349</v>
      </c>
      <c r="K1379" t="s">
        <v>21</v>
      </c>
      <c r="M1379" t="s">
        <v>6867</v>
      </c>
      <c r="N1379" t="s">
        <v>22</v>
      </c>
      <c r="O1379" t="s">
        <v>23</v>
      </c>
      <c r="P1379" t="s">
        <v>26</v>
      </c>
      <c r="Q1379" t="s">
        <v>2348</v>
      </c>
      <c r="R1379" s="13">
        <v>16</v>
      </c>
      <c r="S1379" s="13">
        <v>1</v>
      </c>
      <c r="T1379" s="21">
        <v>1</v>
      </c>
      <c r="V1379" t="s">
        <v>2154</v>
      </c>
      <c r="W1379" t="s">
        <v>17598</v>
      </c>
      <c r="X1379" s="20" t="str">
        <f>+IF(V1379="","-",CONCATENATE(V1379,"_",W1379))</f>
        <v>FINES_R03</v>
      </c>
      <c r="Y1379" s="59">
        <v>0.6220211386680603</v>
      </c>
      <c r="Z1379" t="s">
        <v>134</v>
      </c>
      <c r="AA1379" t="s">
        <v>2393</v>
      </c>
      <c r="AB1379" t="str">
        <f>+IF(W1379="","-",IF(W1379="UNICO","CENSO","MUESTRA"))</f>
        <v>MUESTRA</v>
      </c>
      <c r="AC1379" t="s">
        <v>2398</v>
      </c>
      <c r="AD1379" t="s">
        <v>6868</v>
      </c>
    </row>
    <row r="1380" spans="1:30" x14ac:dyDescent="0.25">
      <c r="A1380" s="5" t="str">
        <f t="shared" si="21"/>
        <v>R 3 - D 691 - 463 - 1112</v>
      </c>
      <c r="B1380" s="23" t="s">
        <v>2347</v>
      </c>
      <c r="C1380" t="s">
        <v>1079</v>
      </c>
      <c r="D1380" t="s">
        <v>1077</v>
      </c>
      <c r="E1380" t="s">
        <v>1078</v>
      </c>
      <c r="F1380" t="s">
        <v>134</v>
      </c>
      <c r="G1380" t="s">
        <v>134</v>
      </c>
      <c r="H1380" t="s">
        <v>7141</v>
      </c>
      <c r="I1380" t="s">
        <v>20</v>
      </c>
      <c r="J1380" t="s">
        <v>2349</v>
      </c>
      <c r="K1380" t="s">
        <v>21</v>
      </c>
      <c r="M1380" t="s">
        <v>7142</v>
      </c>
      <c r="N1380" t="s">
        <v>22</v>
      </c>
      <c r="O1380" t="s">
        <v>23</v>
      </c>
      <c r="P1380" t="s">
        <v>26</v>
      </c>
      <c r="Q1380" t="s">
        <v>2348</v>
      </c>
      <c r="R1380" s="13">
        <v>23</v>
      </c>
      <c r="S1380" s="13">
        <v>1</v>
      </c>
      <c r="T1380" s="21">
        <v>1</v>
      </c>
      <c r="V1380" t="s">
        <v>2154</v>
      </c>
      <c r="W1380" t="s">
        <v>17598</v>
      </c>
      <c r="X1380" s="20" t="str">
        <f>+IF(V1380="","-",CONCATENATE(V1380,"_",W1380))</f>
        <v>FINES_R03</v>
      </c>
      <c r="Y1380" s="59">
        <v>0.62703537940979004</v>
      </c>
      <c r="Z1380" t="s">
        <v>134</v>
      </c>
      <c r="AA1380" t="s">
        <v>2393</v>
      </c>
      <c r="AB1380" t="str">
        <f>+IF(W1380="","-",IF(W1380="UNICO","CENSO","MUESTRA"))</f>
        <v>MUESTRA</v>
      </c>
      <c r="AC1380" t="s">
        <v>2398</v>
      </c>
      <c r="AD1380" t="s">
        <v>7143</v>
      </c>
    </row>
    <row r="1381" spans="1:30" x14ac:dyDescent="0.25">
      <c r="A1381" s="5" t="str">
        <f t="shared" si="21"/>
        <v>R 3 - D 691 - 470 - 3123</v>
      </c>
      <c r="B1381" s="23" t="s">
        <v>2347</v>
      </c>
      <c r="C1381" t="s">
        <v>1079</v>
      </c>
      <c r="D1381" t="s">
        <v>1077</v>
      </c>
      <c r="E1381" t="s">
        <v>1078</v>
      </c>
      <c r="F1381" t="s">
        <v>134</v>
      </c>
      <c r="G1381" t="s">
        <v>134</v>
      </c>
      <c r="H1381" t="s">
        <v>7158</v>
      </c>
      <c r="I1381" t="s">
        <v>20</v>
      </c>
      <c r="J1381" t="s">
        <v>2349</v>
      </c>
      <c r="K1381" t="s">
        <v>21</v>
      </c>
      <c r="M1381" t="s">
        <v>18038</v>
      </c>
      <c r="N1381" t="s">
        <v>22</v>
      </c>
      <c r="O1381" t="s">
        <v>23</v>
      </c>
      <c r="P1381" t="s">
        <v>26</v>
      </c>
      <c r="Q1381" t="s">
        <v>2348</v>
      </c>
      <c r="R1381" s="13">
        <v>21</v>
      </c>
      <c r="S1381" s="13">
        <v>1</v>
      </c>
      <c r="T1381" s="21">
        <v>1</v>
      </c>
      <c r="V1381" t="s">
        <v>2154</v>
      </c>
      <c r="W1381" t="s">
        <v>17598</v>
      </c>
      <c r="X1381" s="20" t="str">
        <f>+IF(V1381="","-",CONCATENATE(V1381,"_",W1381))</f>
        <v>FINES_R03</v>
      </c>
      <c r="Y1381" s="59">
        <v>0.62703537940979004</v>
      </c>
      <c r="Z1381" t="s">
        <v>134</v>
      </c>
      <c r="AA1381" t="s">
        <v>2393</v>
      </c>
      <c r="AB1381" t="str">
        <f>+IF(W1381="","-",IF(W1381="UNICO","CENSO","MUESTRA"))</f>
        <v>MUESTRA</v>
      </c>
      <c r="AC1381" t="s">
        <v>2398</v>
      </c>
      <c r="AD1381" t="s">
        <v>7160</v>
      </c>
    </row>
    <row r="1382" spans="1:30" x14ac:dyDescent="0.25">
      <c r="A1382" s="5" t="str">
        <f t="shared" si="21"/>
        <v>R 3 - D 692 - 481 - 0287</v>
      </c>
      <c r="B1382" s="23" t="s">
        <v>2347</v>
      </c>
      <c r="C1382" t="s">
        <v>1079</v>
      </c>
      <c r="D1382" t="s">
        <v>1077</v>
      </c>
      <c r="E1382" t="s">
        <v>1078</v>
      </c>
      <c r="F1382" t="s">
        <v>134</v>
      </c>
      <c r="G1382" t="s">
        <v>134</v>
      </c>
      <c r="H1382" t="s">
        <v>7203</v>
      </c>
      <c r="I1382" t="s">
        <v>20</v>
      </c>
      <c r="J1382" t="s">
        <v>2349</v>
      </c>
      <c r="K1382" t="s">
        <v>21</v>
      </c>
      <c r="M1382" t="s">
        <v>7204</v>
      </c>
      <c r="N1382" t="s">
        <v>22</v>
      </c>
      <c r="O1382" t="s">
        <v>23</v>
      </c>
      <c r="P1382" t="s">
        <v>26</v>
      </c>
      <c r="Q1382" t="s">
        <v>2348</v>
      </c>
      <c r="R1382" s="13">
        <v>51</v>
      </c>
      <c r="S1382" s="13">
        <v>2</v>
      </c>
      <c r="T1382" s="21">
        <v>1</v>
      </c>
      <c r="V1382" t="s">
        <v>2154</v>
      </c>
      <c r="W1382" t="s">
        <v>17598</v>
      </c>
      <c r="X1382" s="20" t="str">
        <f>+IF(V1382="","-",CONCATENATE(V1382,"_",W1382))</f>
        <v>FINES_R03</v>
      </c>
      <c r="Y1382" s="59">
        <v>0.63138562440872192</v>
      </c>
      <c r="Z1382" t="s">
        <v>134</v>
      </c>
      <c r="AA1382" t="s">
        <v>2393</v>
      </c>
      <c r="AB1382" t="str">
        <f>+IF(W1382="","-",IF(W1382="UNICO","CENSO","MUESTRA"))</f>
        <v>MUESTRA</v>
      </c>
      <c r="AC1382" t="s">
        <v>2397</v>
      </c>
      <c r="AD1382" t="s">
        <v>7205</v>
      </c>
    </row>
    <row r="1383" spans="1:30" x14ac:dyDescent="0.25">
      <c r="A1383" s="5" t="str">
        <f t="shared" si="21"/>
        <v>R 3 - D 692 - 497 - 0287</v>
      </c>
      <c r="B1383" s="23" t="s">
        <v>2347</v>
      </c>
      <c r="C1383" t="s">
        <v>1079</v>
      </c>
      <c r="D1383" t="s">
        <v>1077</v>
      </c>
      <c r="E1383" t="s">
        <v>1078</v>
      </c>
      <c r="F1383" t="s">
        <v>134</v>
      </c>
      <c r="G1383" t="s">
        <v>134</v>
      </c>
      <c r="H1383" t="s">
        <v>7364</v>
      </c>
      <c r="I1383" t="s">
        <v>20</v>
      </c>
      <c r="J1383" t="s">
        <v>2349</v>
      </c>
      <c r="K1383" t="s">
        <v>21</v>
      </c>
      <c r="M1383" t="s">
        <v>7204</v>
      </c>
      <c r="N1383" t="s">
        <v>22</v>
      </c>
      <c r="O1383" t="s">
        <v>23</v>
      </c>
      <c r="P1383" t="s">
        <v>26</v>
      </c>
      <c r="Q1383" t="s">
        <v>2348</v>
      </c>
      <c r="R1383" s="13">
        <v>34</v>
      </c>
      <c r="S1383" s="13">
        <v>2</v>
      </c>
      <c r="T1383" s="21">
        <v>1</v>
      </c>
      <c r="V1383" t="s">
        <v>2154</v>
      </c>
      <c r="W1383" t="s">
        <v>17598</v>
      </c>
      <c r="X1383" s="20" t="str">
        <f>+IF(V1383="","-",CONCATENATE(V1383,"_",W1383))</f>
        <v>FINES_R03</v>
      </c>
      <c r="Y1383" s="59">
        <v>0.63138562440872192</v>
      </c>
      <c r="Z1383" t="s">
        <v>134</v>
      </c>
      <c r="AA1383" t="s">
        <v>2393</v>
      </c>
      <c r="AB1383" t="str">
        <f>+IF(W1383="","-",IF(W1383="UNICO","CENSO","MUESTRA"))</f>
        <v>MUESTRA</v>
      </c>
      <c r="AC1383" t="s">
        <v>2398</v>
      </c>
      <c r="AD1383" t="s">
        <v>7205</v>
      </c>
    </row>
    <row r="1384" spans="1:30" x14ac:dyDescent="0.25">
      <c r="A1384" s="5" t="str">
        <f t="shared" si="21"/>
        <v>R 3 - D 691 - 463 - 3514</v>
      </c>
      <c r="B1384" s="23" t="s">
        <v>2347</v>
      </c>
      <c r="C1384" t="s">
        <v>1079</v>
      </c>
      <c r="D1384" t="s">
        <v>1077</v>
      </c>
      <c r="E1384" t="s">
        <v>1078</v>
      </c>
      <c r="F1384" t="s">
        <v>134</v>
      </c>
      <c r="G1384" t="s">
        <v>134</v>
      </c>
      <c r="H1384" t="s">
        <v>6952</v>
      </c>
      <c r="I1384" t="s">
        <v>20</v>
      </c>
      <c r="J1384" t="s">
        <v>2349</v>
      </c>
      <c r="K1384" t="s">
        <v>21</v>
      </c>
      <c r="M1384" t="s">
        <v>6829</v>
      </c>
      <c r="N1384" t="s">
        <v>22</v>
      </c>
      <c r="O1384" t="s">
        <v>23</v>
      </c>
      <c r="P1384" t="s">
        <v>26</v>
      </c>
      <c r="Q1384" t="s">
        <v>2348</v>
      </c>
      <c r="R1384" s="13">
        <v>32</v>
      </c>
      <c r="S1384" s="13">
        <v>1</v>
      </c>
      <c r="T1384" s="21">
        <v>1</v>
      </c>
      <c r="V1384" t="s">
        <v>2154</v>
      </c>
      <c r="W1384" t="s">
        <v>17598</v>
      </c>
      <c r="X1384" s="20" t="str">
        <f>+IF(V1384="","-",CONCATENATE(V1384,"_",W1384))</f>
        <v>FINES_R03</v>
      </c>
      <c r="Y1384" s="59">
        <v>0.64196443557739258</v>
      </c>
      <c r="Z1384" t="s">
        <v>134</v>
      </c>
      <c r="AA1384" t="s">
        <v>2393</v>
      </c>
      <c r="AB1384" t="str">
        <f>+IF(W1384="","-",IF(W1384="UNICO","CENSO","MUESTRA"))</f>
        <v>MUESTRA</v>
      </c>
      <c r="AC1384" t="s">
        <v>2397</v>
      </c>
      <c r="AD1384" t="s">
        <v>6830</v>
      </c>
    </row>
    <row r="1385" spans="1:30" x14ac:dyDescent="0.25">
      <c r="A1385" s="5" t="str">
        <f t="shared" si="21"/>
        <v>R 3 - D 690 - 473 - 4436</v>
      </c>
      <c r="B1385" s="23" t="s">
        <v>2347</v>
      </c>
      <c r="C1385" t="s">
        <v>1079</v>
      </c>
      <c r="D1385" t="s">
        <v>1077</v>
      </c>
      <c r="E1385" t="s">
        <v>1078</v>
      </c>
      <c r="F1385" t="s">
        <v>134</v>
      </c>
      <c r="G1385" t="s">
        <v>134</v>
      </c>
      <c r="H1385" t="s">
        <v>6701</v>
      </c>
      <c r="I1385" t="s">
        <v>20</v>
      </c>
      <c r="J1385" t="s">
        <v>2349</v>
      </c>
      <c r="K1385" t="s">
        <v>21</v>
      </c>
      <c r="M1385" t="s">
        <v>6702</v>
      </c>
      <c r="N1385" t="s">
        <v>22</v>
      </c>
      <c r="O1385" t="s">
        <v>23</v>
      </c>
      <c r="P1385" t="s">
        <v>26</v>
      </c>
      <c r="Q1385" t="s">
        <v>2348</v>
      </c>
      <c r="R1385" s="13">
        <v>37</v>
      </c>
      <c r="S1385" s="13">
        <v>2</v>
      </c>
      <c r="T1385" s="21">
        <v>1</v>
      </c>
      <c r="V1385" t="s">
        <v>2154</v>
      </c>
      <c r="W1385" t="s">
        <v>17598</v>
      </c>
      <c r="X1385" s="20" t="str">
        <f>+IF(V1385="","-",CONCATENATE(V1385,"_",W1385))</f>
        <v>FINES_R03</v>
      </c>
      <c r="Y1385" s="59">
        <v>0.64739960432052612</v>
      </c>
      <c r="Z1385" t="s">
        <v>134</v>
      </c>
      <c r="AA1385" t="s">
        <v>2393</v>
      </c>
      <c r="AB1385" t="str">
        <f>+IF(W1385="","-",IF(W1385="UNICO","CENSO","MUESTRA"))</f>
        <v>MUESTRA</v>
      </c>
      <c r="AC1385" t="s">
        <v>2397</v>
      </c>
      <c r="AD1385" t="s">
        <v>6703</v>
      </c>
    </row>
    <row r="1386" spans="1:30" x14ac:dyDescent="0.25">
      <c r="A1386" s="5" t="str">
        <f t="shared" si="21"/>
        <v>R 3 - D 692 - 459 - 4420</v>
      </c>
      <c r="B1386" s="23" t="s">
        <v>2347</v>
      </c>
      <c r="C1386" t="s">
        <v>1079</v>
      </c>
      <c r="D1386" t="s">
        <v>1077</v>
      </c>
      <c r="E1386" t="s">
        <v>1078</v>
      </c>
      <c r="F1386" t="s">
        <v>134</v>
      </c>
      <c r="G1386" t="s">
        <v>134</v>
      </c>
      <c r="H1386" t="s">
        <v>12201</v>
      </c>
      <c r="I1386" t="s">
        <v>20</v>
      </c>
      <c r="J1386" t="s">
        <v>2349</v>
      </c>
      <c r="K1386" t="s">
        <v>21</v>
      </c>
      <c r="M1386" t="s">
        <v>12202</v>
      </c>
      <c r="N1386" t="s">
        <v>22</v>
      </c>
      <c r="O1386" t="s">
        <v>23</v>
      </c>
      <c r="P1386" t="s">
        <v>26</v>
      </c>
      <c r="Q1386" t="s">
        <v>2348</v>
      </c>
      <c r="R1386" s="13">
        <v>28</v>
      </c>
      <c r="S1386" s="13">
        <v>1</v>
      </c>
      <c r="T1386" s="21">
        <v>1</v>
      </c>
      <c r="V1386" t="s">
        <v>2154</v>
      </c>
      <c r="W1386" t="s">
        <v>17598</v>
      </c>
      <c r="X1386" s="20" t="str">
        <f>+IF(V1386="","-",CONCATENATE(V1386,"_",W1386))</f>
        <v>FINES_R03</v>
      </c>
      <c r="Y1386" s="59">
        <v>0.64893466234207153</v>
      </c>
      <c r="Z1386" t="s">
        <v>134</v>
      </c>
      <c r="AA1386" t="s">
        <v>2393</v>
      </c>
      <c r="AB1386" t="str">
        <f>+IF(W1386="","-",IF(W1386="UNICO","CENSO","MUESTRA"))</f>
        <v>MUESTRA</v>
      </c>
      <c r="AC1386" t="s">
        <v>2398</v>
      </c>
      <c r="AD1386" t="s">
        <v>12203</v>
      </c>
    </row>
    <row r="1387" spans="1:30" x14ac:dyDescent="0.25">
      <c r="A1387" s="5" t="str">
        <f t="shared" si="21"/>
        <v>R 3 - D 692 - 487 - 1758</v>
      </c>
      <c r="B1387" s="23" t="s">
        <v>2347</v>
      </c>
      <c r="C1387" t="s">
        <v>1079</v>
      </c>
      <c r="D1387" t="s">
        <v>1077</v>
      </c>
      <c r="E1387" t="s">
        <v>1078</v>
      </c>
      <c r="F1387" t="s">
        <v>134</v>
      </c>
      <c r="G1387" t="s">
        <v>134</v>
      </c>
      <c r="H1387" t="s">
        <v>7338</v>
      </c>
      <c r="I1387" t="s">
        <v>20</v>
      </c>
      <c r="J1387" t="s">
        <v>2349</v>
      </c>
      <c r="K1387" t="s">
        <v>21</v>
      </c>
      <c r="M1387" t="s">
        <v>7339</v>
      </c>
      <c r="N1387" t="s">
        <v>22</v>
      </c>
      <c r="O1387" t="s">
        <v>23</v>
      </c>
      <c r="P1387" t="s">
        <v>26</v>
      </c>
      <c r="Q1387" t="s">
        <v>2348</v>
      </c>
      <c r="R1387" s="13">
        <v>56</v>
      </c>
      <c r="S1387" s="13">
        <v>3</v>
      </c>
      <c r="T1387" s="21">
        <v>1</v>
      </c>
      <c r="V1387" t="s">
        <v>2154</v>
      </c>
      <c r="W1387" t="s">
        <v>17598</v>
      </c>
      <c r="X1387" s="20" t="str">
        <f>+IF(V1387="","-",CONCATENATE(V1387,"_",W1387))</f>
        <v>FINES_R03</v>
      </c>
      <c r="Y1387" s="59">
        <v>0.65048313140869141</v>
      </c>
      <c r="Z1387" t="s">
        <v>134</v>
      </c>
      <c r="AA1387" t="s">
        <v>2393</v>
      </c>
      <c r="AB1387" t="str">
        <f>+IF(W1387="","-",IF(W1387="UNICO","CENSO","MUESTRA"))</f>
        <v>MUESTRA</v>
      </c>
      <c r="AC1387" t="s">
        <v>2398</v>
      </c>
      <c r="AD1387" t="s">
        <v>7340</v>
      </c>
    </row>
    <row r="1388" spans="1:30" x14ac:dyDescent="0.25">
      <c r="A1388" s="5" t="str">
        <f t="shared" si="21"/>
        <v>R 3 - D 691 - 470 - 3240</v>
      </c>
      <c r="B1388" s="23" t="s">
        <v>2347</v>
      </c>
      <c r="C1388" t="s">
        <v>1079</v>
      </c>
      <c r="D1388" t="s">
        <v>1077</v>
      </c>
      <c r="E1388" t="s">
        <v>1078</v>
      </c>
      <c r="F1388" t="s">
        <v>134</v>
      </c>
      <c r="G1388" t="s">
        <v>134</v>
      </c>
      <c r="H1388" t="s">
        <v>6999</v>
      </c>
      <c r="I1388" t="s">
        <v>20</v>
      </c>
      <c r="J1388" t="s">
        <v>2349</v>
      </c>
      <c r="K1388" t="s">
        <v>21</v>
      </c>
      <c r="M1388" t="s">
        <v>6988</v>
      </c>
      <c r="N1388" t="s">
        <v>22</v>
      </c>
      <c r="O1388" t="s">
        <v>23</v>
      </c>
      <c r="P1388" t="s">
        <v>26</v>
      </c>
      <c r="Q1388" t="s">
        <v>2348</v>
      </c>
      <c r="R1388" s="13">
        <v>28</v>
      </c>
      <c r="S1388" s="13">
        <v>1</v>
      </c>
      <c r="T1388" s="21">
        <v>1</v>
      </c>
      <c r="V1388" t="s">
        <v>2154</v>
      </c>
      <c r="W1388" t="s">
        <v>17598</v>
      </c>
      <c r="X1388" s="20" t="str">
        <f>+IF(V1388="","-",CONCATENATE(V1388,"_",W1388))</f>
        <v>FINES_R03</v>
      </c>
      <c r="Y1388" s="59">
        <v>0.65162986516952515</v>
      </c>
      <c r="Z1388" t="s">
        <v>134</v>
      </c>
      <c r="AA1388" t="s">
        <v>2393</v>
      </c>
      <c r="AB1388" t="str">
        <f>+IF(W1388="","-",IF(W1388="UNICO","CENSO","MUESTRA"))</f>
        <v>MUESTRA</v>
      </c>
      <c r="AC1388" t="s">
        <v>2398</v>
      </c>
      <c r="AD1388" t="s">
        <v>7000</v>
      </c>
    </row>
    <row r="1389" spans="1:30" x14ac:dyDescent="0.25">
      <c r="A1389" s="5" t="str">
        <f t="shared" si="21"/>
        <v>R 3 - D 692 - 459 - 3707</v>
      </c>
      <c r="B1389" s="23" t="s">
        <v>2347</v>
      </c>
      <c r="C1389" t="s">
        <v>1079</v>
      </c>
      <c r="D1389" t="s">
        <v>1077</v>
      </c>
      <c r="E1389" t="s">
        <v>1078</v>
      </c>
      <c r="F1389" t="s">
        <v>134</v>
      </c>
      <c r="G1389" t="s">
        <v>134</v>
      </c>
      <c r="H1389" t="s">
        <v>7412</v>
      </c>
      <c r="I1389" t="s">
        <v>20</v>
      </c>
      <c r="J1389" t="s">
        <v>2349</v>
      </c>
      <c r="K1389" t="s">
        <v>21</v>
      </c>
      <c r="M1389" t="s">
        <v>7413</v>
      </c>
      <c r="N1389" t="s">
        <v>22</v>
      </c>
      <c r="O1389" t="s">
        <v>23</v>
      </c>
      <c r="P1389" t="s">
        <v>26</v>
      </c>
      <c r="Q1389" t="s">
        <v>2348</v>
      </c>
      <c r="R1389" s="13">
        <v>37</v>
      </c>
      <c r="S1389" s="13">
        <v>2</v>
      </c>
      <c r="T1389" s="21">
        <v>1</v>
      </c>
      <c r="V1389" t="s">
        <v>2154</v>
      </c>
      <c r="W1389" t="s">
        <v>17598</v>
      </c>
      <c r="X1389" s="20" t="str">
        <f>+IF(V1389="","-",CONCATENATE(V1389,"_",W1389))</f>
        <v>FINES_R03</v>
      </c>
      <c r="Y1389" s="59">
        <v>0.65527814626693726</v>
      </c>
      <c r="Z1389" t="s">
        <v>134</v>
      </c>
      <c r="AA1389" t="s">
        <v>2393</v>
      </c>
      <c r="AB1389" t="str">
        <f>+IF(W1389="","-",IF(W1389="UNICO","CENSO","MUESTRA"))</f>
        <v>MUESTRA</v>
      </c>
      <c r="AC1389" t="s">
        <v>2397</v>
      </c>
      <c r="AD1389" t="s">
        <v>7414</v>
      </c>
    </row>
    <row r="1390" spans="1:30" x14ac:dyDescent="0.25">
      <c r="A1390" s="5" t="str">
        <f t="shared" si="21"/>
        <v>R 3 - D 691 - 463 - 3908</v>
      </c>
      <c r="B1390" s="23" t="s">
        <v>2347</v>
      </c>
      <c r="C1390" t="s">
        <v>1079</v>
      </c>
      <c r="D1390" t="s">
        <v>1077</v>
      </c>
      <c r="E1390" t="s">
        <v>1078</v>
      </c>
      <c r="F1390" t="s">
        <v>134</v>
      </c>
      <c r="G1390" t="s">
        <v>134</v>
      </c>
      <c r="H1390" t="s">
        <v>6938</v>
      </c>
      <c r="I1390" t="s">
        <v>20</v>
      </c>
      <c r="J1390" t="s">
        <v>2349</v>
      </c>
      <c r="K1390" t="s">
        <v>21</v>
      </c>
      <c r="M1390" t="s">
        <v>6939</v>
      </c>
      <c r="N1390" t="s">
        <v>22</v>
      </c>
      <c r="O1390" t="s">
        <v>23</v>
      </c>
      <c r="P1390" t="s">
        <v>26</v>
      </c>
      <c r="Q1390" t="s">
        <v>2348</v>
      </c>
      <c r="R1390" s="13">
        <v>19</v>
      </c>
      <c r="S1390" s="13">
        <v>1</v>
      </c>
      <c r="T1390" s="21">
        <v>1</v>
      </c>
      <c r="V1390" t="s">
        <v>2154</v>
      </c>
      <c r="W1390" t="s">
        <v>17598</v>
      </c>
      <c r="X1390" s="20" t="str">
        <f>+IF(V1390="","-",CONCATENATE(V1390,"_",W1390))</f>
        <v>FINES_R03</v>
      </c>
      <c r="Y1390" s="59">
        <v>0.6565747857093811</v>
      </c>
      <c r="Z1390" t="s">
        <v>134</v>
      </c>
      <c r="AA1390" t="s">
        <v>2393</v>
      </c>
      <c r="AB1390" t="str">
        <f>+IF(W1390="","-",IF(W1390="UNICO","CENSO","MUESTRA"))</f>
        <v>MUESTRA</v>
      </c>
      <c r="AC1390" t="s">
        <v>2397</v>
      </c>
      <c r="AD1390" t="s">
        <v>6940</v>
      </c>
    </row>
    <row r="1391" spans="1:30" x14ac:dyDescent="0.25">
      <c r="A1391" s="5" t="str">
        <f t="shared" si="21"/>
        <v>R 3 - D 691 - 460 - 4368</v>
      </c>
      <c r="B1391" s="23" t="s">
        <v>2347</v>
      </c>
      <c r="C1391" t="s">
        <v>1079</v>
      </c>
      <c r="D1391" t="s">
        <v>1077</v>
      </c>
      <c r="E1391" t="s">
        <v>1078</v>
      </c>
      <c r="F1391" t="s">
        <v>134</v>
      </c>
      <c r="G1391" t="s">
        <v>134</v>
      </c>
      <c r="H1391" t="s">
        <v>7093</v>
      </c>
      <c r="I1391" t="s">
        <v>20</v>
      </c>
      <c r="J1391" t="s">
        <v>2349</v>
      </c>
      <c r="K1391" t="s">
        <v>21</v>
      </c>
      <c r="M1391" t="s">
        <v>7042</v>
      </c>
      <c r="N1391" t="s">
        <v>22</v>
      </c>
      <c r="O1391" t="s">
        <v>23</v>
      </c>
      <c r="P1391" t="s">
        <v>26</v>
      </c>
      <c r="Q1391" t="s">
        <v>2348</v>
      </c>
      <c r="R1391" s="13">
        <v>33</v>
      </c>
      <c r="S1391" s="13">
        <v>2</v>
      </c>
      <c r="T1391" s="21">
        <v>1</v>
      </c>
      <c r="V1391" t="s">
        <v>2154</v>
      </c>
      <c r="W1391" t="s">
        <v>17598</v>
      </c>
      <c r="X1391" s="20" t="str">
        <f>+IF(V1391="","-",CONCATENATE(V1391,"_",W1391))</f>
        <v>FINES_R03</v>
      </c>
      <c r="Y1391" s="59">
        <v>0.66047054529190063</v>
      </c>
      <c r="Z1391" t="s">
        <v>134</v>
      </c>
      <c r="AA1391" t="s">
        <v>2393</v>
      </c>
      <c r="AB1391" t="str">
        <f>+IF(W1391="","-",IF(W1391="UNICO","CENSO","MUESTRA"))</f>
        <v>MUESTRA</v>
      </c>
      <c r="AC1391" t="s">
        <v>2398</v>
      </c>
      <c r="AD1391" t="s">
        <v>7094</v>
      </c>
    </row>
    <row r="1392" spans="1:30" x14ac:dyDescent="0.25">
      <c r="A1392" s="5" t="str">
        <f t="shared" si="21"/>
        <v>R 3 - D 691 - 456 - 4173</v>
      </c>
      <c r="B1392" s="23" t="s">
        <v>2347</v>
      </c>
      <c r="C1392" t="s">
        <v>1079</v>
      </c>
      <c r="D1392" t="s">
        <v>1077</v>
      </c>
      <c r="E1392" t="s">
        <v>1078</v>
      </c>
      <c r="F1392" t="s">
        <v>134</v>
      </c>
      <c r="G1392" t="s">
        <v>134</v>
      </c>
      <c r="H1392" t="s">
        <v>6757</v>
      </c>
      <c r="I1392" t="s">
        <v>20</v>
      </c>
      <c r="J1392" t="s">
        <v>2349</v>
      </c>
      <c r="K1392" t="s">
        <v>21</v>
      </c>
      <c r="M1392" t="s">
        <v>6758</v>
      </c>
      <c r="N1392" t="s">
        <v>22</v>
      </c>
      <c r="O1392" t="s">
        <v>23</v>
      </c>
      <c r="P1392" t="s">
        <v>26</v>
      </c>
      <c r="Q1392" t="s">
        <v>2348</v>
      </c>
      <c r="R1392" s="13">
        <v>41</v>
      </c>
      <c r="S1392" s="13">
        <v>2</v>
      </c>
      <c r="T1392" s="21">
        <v>1</v>
      </c>
      <c r="V1392" t="s">
        <v>2154</v>
      </c>
      <c r="W1392" t="s">
        <v>17598</v>
      </c>
      <c r="X1392" s="20" t="str">
        <f>+IF(V1392="","-",CONCATENATE(V1392,"_",W1392))</f>
        <v>FINES_R03</v>
      </c>
      <c r="Y1392" s="59">
        <v>0.66189521551132202</v>
      </c>
      <c r="Z1392" t="s">
        <v>134</v>
      </c>
      <c r="AA1392" t="s">
        <v>2393</v>
      </c>
      <c r="AB1392" t="str">
        <f>+IF(W1392="","-",IF(W1392="UNICO","CENSO","MUESTRA"))</f>
        <v>MUESTRA</v>
      </c>
      <c r="AC1392" t="s">
        <v>2398</v>
      </c>
      <c r="AD1392" t="s">
        <v>6759</v>
      </c>
    </row>
    <row r="1393" spans="1:30" x14ac:dyDescent="0.25">
      <c r="A1393" s="5" t="str">
        <f t="shared" si="21"/>
        <v>R 3 - D 692 - 487 - 1457</v>
      </c>
      <c r="B1393" s="23" t="s">
        <v>2347</v>
      </c>
      <c r="C1393" t="s">
        <v>1079</v>
      </c>
      <c r="D1393" t="s">
        <v>1077</v>
      </c>
      <c r="E1393" t="s">
        <v>1078</v>
      </c>
      <c r="F1393" t="s">
        <v>134</v>
      </c>
      <c r="G1393" t="s">
        <v>134</v>
      </c>
      <c r="H1393" t="s">
        <v>12226</v>
      </c>
      <c r="I1393" t="s">
        <v>20</v>
      </c>
      <c r="J1393" t="s">
        <v>2349</v>
      </c>
      <c r="K1393" t="s">
        <v>21</v>
      </c>
      <c r="M1393" t="s">
        <v>12227</v>
      </c>
      <c r="N1393" t="s">
        <v>22</v>
      </c>
      <c r="O1393" t="s">
        <v>23</v>
      </c>
      <c r="P1393" t="s">
        <v>26</v>
      </c>
      <c r="Q1393" t="s">
        <v>2348</v>
      </c>
      <c r="R1393" s="13">
        <v>26</v>
      </c>
      <c r="S1393" s="13">
        <v>1</v>
      </c>
      <c r="T1393" s="21">
        <v>1</v>
      </c>
      <c r="V1393" t="s">
        <v>2154</v>
      </c>
      <c r="W1393" t="s">
        <v>17598</v>
      </c>
      <c r="X1393" s="20" t="str">
        <f>+IF(V1393="","-",CONCATENATE(V1393,"_",W1393))</f>
        <v>FINES_R03</v>
      </c>
      <c r="Y1393" s="59">
        <v>0.6621662974357605</v>
      </c>
      <c r="Z1393" t="s">
        <v>134</v>
      </c>
      <c r="AA1393" t="s">
        <v>2393</v>
      </c>
      <c r="AB1393" t="str">
        <f>+IF(W1393="","-",IF(W1393="UNICO","CENSO","MUESTRA"))</f>
        <v>MUESTRA</v>
      </c>
      <c r="AC1393" t="s">
        <v>2398</v>
      </c>
      <c r="AD1393" t="s">
        <v>12228</v>
      </c>
    </row>
    <row r="1394" spans="1:30" x14ac:dyDescent="0.25">
      <c r="A1394" s="5" t="str">
        <f t="shared" si="21"/>
        <v>R 3 - D 691 - 477 - 0889</v>
      </c>
      <c r="B1394" s="23" t="s">
        <v>2347</v>
      </c>
      <c r="C1394" t="s">
        <v>1079</v>
      </c>
      <c r="D1394" t="s">
        <v>1077</v>
      </c>
      <c r="E1394" t="s">
        <v>1078</v>
      </c>
      <c r="F1394" t="s">
        <v>134</v>
      </c>
      <c r="G1394" t="s">
        <v>134</v>
      </c>
      <c r="H1394" t="s">
        <v>6737</v>
      </c>
      <c r="I1394" t="s">
        <v>20</v>
      </c>
      <c r="J1394" t="s">
        <v>2349</v>
      </c>
      <c r="K1394" t="s">
        <v>21</v>
      </c>
      <c r="M1394" t="s">
        <v>6738</v>
      </c>
      <c r="N1394" t="s">
        <v>22</v>
      </c>
      <c r="O1394" t="s">
        <v>23</v>
      </c>
      <c r="P1394" t="s">
        <v>26</v>
      </c>
      <c r="Q1394" t="s">
        <v>2348</v>
      </c>
      <c r="R1394" s="13">
        <v>44</v>
      </c>
      <c r="S1394" s="13">
        <v>2</v>
      </c>
      <c r="T1394" s="21">
        <v>1</v>
      </c>
      <c r="V1394" t="s">
        <v>2154</v>
      </c>
      <c r="W1394" t="s">
        <v>17598</v>
      </c>
      <c r="X1394" s="20" t="str">
        <f>+IF(V1394="","-",CONCATENATE(V1394,"_",W1394))</f>
        <v>FINES_R03</v>
      </c>
      <c r="Y1394" s="59">
        <v>0.66284048557281494</v>
      </c>
      <c r="Z1394" t="s">
        <v>134</v>
      </c>
      <c r="AA1394" t="s">
        <v>2393</v>
      </c>
      <c r="AB1394" t="str">
        <f>+IF(W1394="","-",IF(W1394="UNICO","CENSO","MUESTRA"))</f>
        <v>MUESTRA</v>
      </c>
      <c r="AC1394" t="s">
        <v>2398</v>
      </c>
      <c r="AD1394" t="s">
        <v>6739</v>
      </c>
    </row>
    <row r="1395" spans="1:30" x14ac:dyDescent="0.25">
      <c r="A1395" s="5" t="str">
        <f t="shared" si="21"/>
        <v>R 3 - D 691 - 477 - 1200</v>
      </c>
      <c r="B1395" s="23" t="s">
        <v>2347</v>
      </c>
      <c r="C1395" t="s">
        <v>1079</v>
      </c>
      <c r="D1395" t="s">
        <v>1077</v>
      </c>
      <c r="E1395" t="s">
        <v>1078</v>
      </c>
      <c r="F1395" t="s">
        <v>134</v>
      </c>
      <c r="G1395" t="s">
        <v>134</v>
      </c>
      <c r="H1395" t="s">
        <v>6847</v>
      </c>
      <c r="I1395" t="s">
        <v>20</v>
      </c>
      <c r="J1395" t="s">
        <v>2349</v>
      </c>
      <c r="K1395" t="s">
        <v>21</v>
      </c>
      <c r="M1395" t="s">
        <v>6848</v>
      </c>
      <c r="N1395" t="s">
        <v>22</v>
      </c>
      <c r="O1395" t="s">
        <v>23</v>
      </c>
      <c r="P1395" t="s">
        <v>26</v>
      </c>
      <c r="Q1395" t="s">
        <v>2348</v>
      </c>
      <c r="R1395" s="13">
        <v>23</v>
      </c>
      <c r="S1395" s="13">
        <v>1</v>
      </c>
      <c r="T1395" s="21">
        <v>1</v>
      </c>
      <c r="V1395" t="s">
        <v>2154</v>
      </c>
      <c r="W1395" t="s">
        <v>17598</v>
      </c>
      <c r="X1395" s="20" t="str">
        <f>+IF(V1395="","-",CONCATENATE(V1395,"_",W1395))</f>
        <v>FINES_R03</v>
      </c>
      <c r="Y1395" s="59">
        <v>0.66284048557281494</v>
      </c>
      <c r="Z1395" t="s">
        <v>134</v>
      </c>
      <c r="AA1395" t="s">
        <v>2393</v>
      </c>
      <c r="AB1395" t="str">
        <f>+IF(W1395="","-",IF(W1395="UNICO","CENSO","MUESTRA"))</f>
        <v>MUESTRA</v>
      </c>
      <c r="AC1395" t="s">
        <v>2397</v>
      </c>
      <c r="AD1395" t="s">
        <v>6739</v>
      </c>
    </row>
    <row r="1396" spans="1:30" x14ac:dyDescent="0.25">
      <c r="A1396" s="5" t="str">
        <f t="shared" si="21"/>
        <v>R 3 - D 692 - 486 - 3892</v>
      </c>
      <c r="B1396" s="23" t="s">
        <v>2347</v>
      </c>
      <c r="C1396" t="s">
        <v>1079</v>
      </c>
      <c r="D1396" t="s">
        <v>1077</v>
      </c>
      <c r="E1396" t="s">
        <v>1078</v>
      </c>
      <c r="F1396" t="s">
        <v>134</v>
      </c>
      <c r="G1396" t="s">
        <v>134</v>
      </c>
      <c r="H1396" t="s">
        <v>7437</v>
      </c>
      <c r="I1396" t="s">
        <v>20</v>
      </c>
      <c r="J1396" t="s">
        <v>2349</v>
      </c>
      <c r="K1396" t="s">
        <v>21</v>
      </c>
      <c r="M1396" t="s">
        <v>7438</v>
      </c>
      <c r="N1396" t="s">
        <v>22</v>
      </c>
      <c r="O1396" t="s">
        <v>23</v>
      </c>
      <c r="P1396" t="s">
        <v>26</v>
      </c>
      <c r="Q1396" t="s">
        <v>2348</v>
      </c>
      <c r="R1396" s="13">
        <v>40</v>
      </c>
      <c r="S1396" s="13">
        <v>2</v>
      </c>
      <c r="T1396" s="21">
        <v>1</v>
      </c>
      <c r="V1396" t="s">
        <v>2154</v>
      </c>
      <c r="W1396" t="s">
        <v>17598</v>
      </c>
      <c r="X1396" s="20" t="str">
        <f>+IF(V1396="","-",CONCATENATE(V1396,"_",W1396))</f>
        <v>FINES_R03</v>
      </c>
      <c r="Y1396" s="59">
        <v>0.66537457704544067</v>
      </c>
      <c r="Z1396" t="s">
        <v>134</v>
      </c>
      <c r="AA1396" t="s">
        <v>2393</v>
      </c>
      <c r="AB1396" t="str">
        <f>+IF(W1396="","-",IF(W1396="UNICO","CENSO","MUESTRA"))</f>
        <v>MUESTRA</v>
      </c>
      <c r="AC1396" t="s">
        <v>2397</v>
      </c>
      <c r="AD1396" t="s">
        <v>7439</v>
      </c>
    </row>
    <row r="1397" spans="1:30" x14ac:dyDescent="0.25">
      <c r="A1397" s="5" t="str">
        <f t="shared" si="21"/>
        <v>R 3 - D 691 - 460 - 0828</v>
      </c>
      <c r="B1397" s="23" t="s">
        <v>2347</v>
      </c>
      <c r="C1397" t="s">
        <v>1079</v>
      </c>
      <c r="D1397" t="s">
        <v>1077</v>
      </c>
      <c r="E1397" t="s">
        <v>1078</v>
      </c>
      <c r="F1397" t="s">
        <v>134</v>
      </c>
      <c r="G1397" t="s">
        <v>134</v>
      </c>
      <c r="H1397" t="s">
        <v>6788</v>
      </c>
      <c r="I1397" t="s">
        <v>20</v>
      </c>
      <c r="J1397" t="s">
        <v>2349</v>
      </c>
      <c r="K1397" t="s">
        <v>21</v>
      </c>
      <c r="M1397" t="s">
        <v>6789</v>
      </c>
      <c r="N1397" t="s">
        <v>22</v>
      </c>
      <c r="O1397" t="s">
        <v>23</v>
      </c>
      <c r="P1397" t="s">
        <v>26</v>
      </c>
      <c r="Q1397" t="s">
        <v>2348</v>
      </c>
      <c r="R1397" s="13">
        <v>38</v>
      </c>
      <c r="S1397" s="13">
        <v>2</v>
      </c>
      <c r="T1397" s="21">
        <v>1</v>
      </c>
      <c r="V1397" t="s">
        <v>2154</v>
      </c>
      <c r="W1397" t="s">
        <v>17598</v>
      </c>
      <c r="X1397" s="20" t="str">
        <f>+IF(V1397="","-",CONCATENATE(V1397,"_",W1397))</f>
        <v>FINES_R03</v>
      </c>
      <c r="Y1397" s="59">
        <v>0.67495232820510864</v>
      </c>
      <c r="Z1397" t="s">
        <v>134</v>
      </c>
      <c r="AA1397" t="s">
        <v>2393</v>
      </c>
      <c r="AB1397" t="str">
        <f>+IF(W1397="","-",IF(W1397="UNICO","CENSO","MUESTRA"))</f>
        <v>MUESTRA</v>
      </c>
      <c r="AC1397" t="s">
        <v>2397</v>
      </c>
      <c r="AD1397" t="s">
        <v>6790</v>
      </c>
    </row>
    <row r="1398" spans="1:30" x14ac:dyDescent="0.25">
      <c r="A1398" s="5" t="str">
        <f t="shared" si="21"/>
        <v>R 3 - D 691 - 475 - 1107</v>
      </c>
      <c r="B1398" s="23" t="s">
        <v>2347</v>
      </c>
      <c r="C1398" t="s">
        <v>1079</v>
      </c>
      <c r="D1398" t="s">
        <v>1077</v>
      </c>
      <c r="E1398" t="s">
        <v>1078</v>
      </c>
      <c r="F1398" t="s">
        <v>134</v>
      </c>
      <c r="G1398" t="s">
        <v>134</v>
      </c>
      <c r="H1398" t="s">
        <v>7108</v>
      </c>
      <c r="I1398" t="s">
        <v>20</v>
      </c>
      <c r="J1398" t="s">
        <v>2349</v>
      </c>
      <c r="K1398" t="s">
        <v>21</v>
      </c>
      <c r="M1398" t="s">
        <v>7109</v>
      </c>
      <c r="N1398" t="s">
        <v>22</v>
      </c>
      <c r="O1398" t="s">
        <v>23</v>
      </c>
      <c r="P1398" t="s">
        <v>26</v>
      </c>
      <c r="Q1398" t="s">
        <v>2348</v>
      </c>
      <c r="R1398" s="13">
        <v>22</v>
      </c>
      <c r="S1398" s="13">
        <v>1</v>
      </c>
      <c r="T1398" s="21">
        <v>1</v>
      </c>
      <c r="V1398" t="s">
        <v>2154</v>
      </c>
      <c r="W1398" t="s">
        <v>17598</v>
      </c>
      <c r="X1398" s="20" t="str">
        <f>+IF(V1398="","-",CONCATENATE(V1398,"_",W1398))</f>
        <v>FINES_R03</v>
      </c>
      <c r="Y1398" s="59">
        <v>0.67968320846557617</v>
      </c>
      <c r="Z1398" t="s">
        <v>134</v>
      </c>
      <c r="AA1398" t="s">
        <v>2393</v>
      </c>
      <c r="AB1398" t="str">
        <f>+IF(W1398="","-",IF(W1398="UNICO","CENSO","MUESTRA"))</f>
        <v>MUESTRA</v>
      </c>
      <c r="AC1398" t="s">
        <v>2397</v>
      </c>
      <c r="AD1398" t="s">
        <v>7110</v>
      </c>
    </row>
    <row r="1399" spans="1:30" x14ac:dyDescent="0.25">
      <c r="A1399" s="5" t="str">
        <f t="shared" si="21"/>
        <v>R 3 - D 691 - 470 - 1652</v>
      </c>
      <c r="B1399" s="23" t="s">
        <v>2347</v>
      </c>
      <c r="C1399" t="s">
        <v>1079</v>
      </c>
      <c r="D1399" t="s">
        <v>1077</v>
      </c>
      <c r="E1399" t="s">
        <v>1078</v>
      </c>
      <c r="F1399" t="s">
        <v>134</v>
      </c>
      <c r="G1399" t="s">
        <v>134</v>
      </c>
      <c r="H1399" t="s">
        <v>6743</v>
      </c>
      <c r="I1399" t="s">
        <v>20</v>
      </c>
      <c r="J1399" t="s">
        <v>2349</v>
      </c>
      <c r="K1399" t="s">
        <v>21</v>
      </c>
      <c r="M1399" t="s">
        <v>6744</v>
      </c>
      <c r="N1399" t="s">
        <v>22</v>
      </c>
      <c r="O1399" t="s">
        <v>23</v>
      </c>
      <c r="P1399" t="s">
        <v>26</v>
      </c>
      <c r="Q1399" t="s">
        <v>2348</v>
      </c>
      <c r="R1399" s="13">
        <v>21</v>
      </c>
      <c r="S1399" s="13">
        <v>1</v>
      </c>
      <c r="T1399" s="21">
        <v>1</v>
      </c>
      <c r="V1399" t="s">
        <v>2154</v>
      </c>
      <c r="W1399" t="s">
        <v>17598</v>
      </c>
      <c r="X1399" s="20" t="str">
        <f>+IF(V1399="","-",CONCATENATE(V1399,"_",W1399))</f>
        <v>FINES_R03</v>
      </c>
      <c r="Y1399" s="59">
        <v>0.68384099006652832</v>
      </c>
      <c r="Z1399" t="s">
        <v>134</v>
      </c>
      <c r="AA1399" t="s">
        <v>2393</v>
      </c>
      <c r="AB1399" t="str">
        <f>+IF(W1399="","-",IF(W1399="UNICO","CENSO","MUESTRA"))</f>
        <v>MUESTRA</v>
      </c>
      <c r="AC1399" t="s">
        <v>2398</v>
      </c>
      <c r="AD1399" t="s">
        <v>6745</v>
      </c>
    </row>
    <row r="1400" spans="1:30" x14ac:dyDescent="0.25">
      <c r="A1400" s="5" t="str">
        <f t="shared" si="21"/>
        <v>R 3 - D 691 - 460 - 1654</v>
      </c>
      <c r="B1400" s="23" t="s">
        <v>2347</v>
      </c>
      <c r="C1400" t="s">
        <v>1079</v>
      </c>
      <c r="D1400" t="s">
        <v>1077</v>
      </c>
      <c r="E1400" t="s">
        <v>1078</v>
      </c>
      <c r="F1400" t="s">
        <v>134</v>
      </c>
      <c r="G1400" t="s">
        <v>134</v>
      </c>
      <c r="H1400" t="s">
        <v>6748</v>
      </c>
      <c r="I1400" t="s">
        <v>20</v>
      </c>
      <c r="J1400" t="s">
        <v>2349</v>
      </c>
      <c r="K1400" t="s">
        <v>21</v>
      </c>
      <c r="M1400" t="s">
        <v>6749</v>
      </c>
      <c r="N1400" t="s">
        <v>22</v>
      </c>
      <c r="O1400" t="s">
        <v>23</v>
      </c>
      <c r="P1400" t="s">
        <v>26</v>
      </c>
      <c r="Q1400" t="s">
        <v>2348</v>
      </c>
      <c r="R1400" s="13">
        <v>40</v>
      </c>
      <c r="S1400" s="13">
        <v>2</v>
      </c>
      <c r="T1400" s="21">
        <v>1</v>
      </c>
      <c r="V1400" t="s">
        <v>2154</v>
      </c>
      <c r="W1400" t="s">
        <v>17598</v>
      </c>
      <c r="X1400" s="20" t="str">
        <f>+IF(V1400="","-",CONCATENATE(V1400,"_",W1400))</f>
        <v>FINES_R03</v>
      </c>
      <c r="Y1400" s="59">
        <v>0.68497616052627563</v>
      </c>
      <c r="Z1400" t="s">
        <v>134</v>
      </c>
      <c r="AA1400" t="s">
        <v>2393</v>
      </c>
      <c r="AB1400" t="str">
        <f>+IF(W1400="","-",IF(W1400="UNICO","CENSO","MUESTRA"))</f>
        <v>MUESTRA</v>
      </c>
      <c r="AC1400" t="s">
        <v>2398</v>
      </c>
      <c r="AD1400" t="s">
        <v>6750</v>
      </c>
    </row>
    <row r="1401" spans="1:30" x14ac:dyDescent="0.25">
      <c r="A1401" s="5" t="str">
        <f t="shared" si="21"/>
        <v>R 3 - D 691 - 479 - 1654</v>
      </c>
      <c r="B1401" s="23" t="s">
        <v>2347</v>
      </c>
      <c r="C1401" t="s">
        <v>1079</v>
      </c>
      <c r="D1401" t="s">
        <v>1077</v>
      </c>
      <c r="E1401" t="s">
        <v>1078</v>
      </c>
      <c r="F1401" t="s">
        <v>134</v>
      </c>
      <c r="G1401" t="s">
        <v>134</v>
      </c>
      <c r="H1401" t="s">
        <v>6977</v>
      </c>
      <c r="I1401" t="s">
        <v>20</v>
      </c>
      <c r="J1401" t="s">
        <v>2349</v>
      </c>
      <c r="K1401" t="s">
        <v>21</v>
      </c>
      <c r="M1401" t="s">
        <v>6749</v>
      </c>
      <c r="N1401" t="s">
        <v>22</v>
      </c>
      <c r="O1401" t="s">
        <v>23</v>
      </c>
      <c r="P1401" t="s">
        <v>26</v>
      </c>
      <c r="Q1401" t="s">
        <v>2348</v>
      </c>
      <c r="R1401" s="13">
        <v>18</v>
      </c>
      <c r="S1401" s="13">
        <v>1</v>
      </c>
      <c r="T1401" s="21">
        <v>1</v>
      </c>
      <c r="V1401" t="s">
        <v>2154</v>
      </c>
      <c r="W1401" t="s">
        <v>17598</v>
      </c>
      <c r="X1401" s="20" t="str">
        <f>+IF(V1401="","-",CONCATENATE(V1401,"_",W1401))</f>
        <v>FINES_R03</v>
      </c>
      <c r="Y1401" s="59">
        <v>0.68497616052627563</v>
      </c>
      <c r="Z1401" t="s">
        <v>134</v>
      </c>
      <c r="AA1401" t="s">
        <v>2393</v>
      </c>
      <c r="AB1401" t="str">
        <f>+IF(W1401="","-",IF(W1401="UNICO","CENSO","MUESTRA"))</f>
        <v>MUESTRA</v>
      </c>
      <c r="AC1401" t="s">
        <v>2398</v>
      </c>
      <c r="AD1401" t="s">
        <v>6750</v>
      </c>
    </row>
    <row r="1402" spans="1:30" x14ac:dyDescent="0.25">
      <c r="A1402" s="5" t="str">
        <f t="shared" si="21"/>
        <v>R 3 - D 691 - 470 - 1189</v>
      </c>
      <c r="B1402" s="23" t="s">
        <v>2347</v>
      </c>
      <c r="C1402" t="s">
        <v>1079</v>
      </c>
      <c r="D1402" t="s">
        <v>1077</v>
      </c>
      <c r="E1402" t="s">
        <v>1078</v>
      </c>
      <c r="F1402" t="s">
        <v>134</v>
      </c>
      <c r="G1402" t="s">
        <v>134</v>
      </c>
      <c r="H1402" t="s">
        <v>7007</v>
      </c>
      <c r="I1402" t="s">
        <v>20</v>
      </c>
      <c r="J1402" t="s">
        <v>2349</v>
      </c>
      <c r="K1402" t="s">
        <v>21</v>
      </c>
      <c r="M1402" t="s">
        <v>7008</v>
      </c>
      <c r="N1402" t="s">
        <v>22</v>
      </c>
      <c r="O1402" t="s">
        <v>23</v>
      </c>
      <c r="P1402" t="s">
        <v>26</v>
      </c>
      <c r="Q1402" t="s">
        <v>2348</v>
      </c>
      <c r="R1402" s="13">
        <v>21</v>
      </c>
      <c r="S1402" s="13">
        <v>1</v>
      </c>
      <c r="T1402" s="21">
        <v>1</v>
      </c>
      <c r="V1402" t="s">
        <v>2154</v>
      </c>
      <c r="W1402" t="s">
        <v>17598</v>
      </c>
      <c r="X1402" s="20" t="str">
        <f>+IF(V1402="","-",CONCATENATE(V1402,"_",W1402))</f>
        <v>FINES_R03</v>
      </c>
      <c r="Y1402" s="59">
        <v>0.68550926446914673</v>
      </c>
      <c r="Z1402" t="s">
        <v>134</v>
      </c>
      <c r="AA1402" t="s">
        <v>2393</v>
      </c>
      <c r="AB1402" t="str">
        <f>+IF(W1402="","-",IF(W1402="UNICO","CENSO","MUESTRA"))</f>
        <v>MUESTRA</v>
      </c>
      <c r="AC1402" t="s">
        <v>2398</v>
      </c>
      <c r="AD1402" t="s">
        <v>7009</v>
      </c>
    </row>
    <row r="1403" spans="1:30" x14ac:dyDescent="0.25">
      <c r="A1403" s="5" t="str">
        <f t="shared" si="21"/>
        <v>R 3 - D 690 - 465 - 0898</v>
      </c>
      <c r="B1403" s="23" t="s">
        <v>2347</v>
      </c>
      <c r="C1403" t="s">
        <v>1079</v>
      </c>
      <c r="D1403" t="s">
        <v>1077</v>
      </c>
      <c r="E1403" t="s">
        <v>1078</v>
      </c>
      <c r="F1403" t="s">
        <v>134</v>
      </c>
      <c r="G1403" t="s">
        <v>134</v>
      </c>
      <c r="H1403" t="s">
        <v>6635</v>
      </c>
      <c r="I1403" t="s">
        <v>20</v>
      </c>
      <c r="J1403" t="s">
        <v>2349</v>
      </c>
      <c r="K1403" t="s">
        <v>21</v>
      </c>
      <c r="M1403" t="s">
        <v>6636</v>
      </c>
      <c r="N1403" t="s">
        <v>22</v>
      </c>
      <c r="O1403" t="s">
        <v>23</v>
      </c>
      <c r="P1403" t="s">
        <v>26</v>
      </c>
      <c r="Q1403" t="s">
        <v>2348</v>
      </c>
      <c r="R1403" s="13">
        <v>26</v>
      </c>
      <c r="S1403" s="13">
        <v>1</v>
      </c>
      <c r="T1403" s="21">
        <v>1</v>
      </c>
      <c r="V1403" t="s">
        <v>2154</v>
      </c>
      <c r="W1403" t="s">
        <v>17598</v>
      </c>
      <c r="X1403" s="20" t="str">
        <f>+IF(V1403="","-",CONCATENATE(V1403,"_",W1403))</f>
        <v>FINES_R03</v>
      </c>
      <c r="Y1403" s="59">
        <v>0.68623471260070801</v>
      </c>
      <c r="Z1403" t="s">
        <v>134</v>
      </c>
      <c r="AA1403" t="s">
        <v>2393</v>
      </c>
      <c r="AB1403" t="str">
        <f>+IF(W1403="","-",IF(W1403="UNICO","CENSO","MUESTRA"))</f>
        <v>MUESTRA</v>
      </c>
      <c r="AC1403" t="s">
        <v>2398</v>
      </c>
      <c r="AD1403" t="s">
        <v>6637</v>
      </c>
    </row>
    <row r="1404" spans="1:30" x14ac:dyDescent="0.25">
      <c r="A1404" s="5" t="str">
        <f t="shared" si="21"/>
        <v>R 3 - D 692 - 493 - 0309</v>
      </c>
      <c r="B1404" s="23" t="s">
        <v>2347</v>
      </c>
      <c r="C1404" t="s">
        <v>1079</v>
      </c>
      <c r="D1404" t="s">
        <v>1077</v>
      </c>
      <c r="E1404" t="s">
        <v>1078</v>
      </c>
      <c r="F1404" t="s">
        <v>134</v>
      </c>
      <c r="G1404" t="s">
        <v>134</v>
      </c>
      <c r="H1404" t="s">
        <v>7265</v>
      </c>
      <c r="I1404" t="s">
        <v>20</v>
      </c>
      <c r="J1404" t="s">
        <v>2349</v>
      </c>
      <c r="K1404" t="s">
        <v>21</v>
      </c>
      <c r="M1404" t="s">
        <v>7266</v>
      </c>
      <c r="N1404" t="s">
        <v>22</v>
      </c>
      <c r="O1404" t="s">
        <v>23</v>
      </c>
      <c r="P1404" t="s">
        <v>26</v>
      </c>
      <c r="Q1404" t="s">
        <v>2348</v>
      </c>
      <c r="R1404" s="13">
        <v>44</v>
      </c>
      <c r="S1404" s="13">
        <v>2</v>
      </c>
      <c r="T1404" s="21">
        <v>1</v>
      </c>
      <c r="V1404" t="s">
        <v>2154</v>
      </c>
      <c r="W1404" t="s">
        <v>17598</v>
      </c>
      <c r="X1404" s="20" t="str">
        <f>+IF(V1404="","-",CONCATENATE(V1404,"_",W1404))</f>
        <v>FINES_R03</v>
      </c>
      <c r="Y1404" s="59">
        <v>0.69393336772918701</v>
      </c>
      <c r="Z1404" t="s">
        <v>134</v>
      </c>
      <c r="AA1404" t="s">
        <v>2393</v>
      </c>
      <c r="AB1404" t="str">
        <f>+IF(W1404="","-",IF(W1404="UNICO","CENSO","MUESTRA"))</f>
        <v>MUESTRA</v>
      </c>
      <c r="AC1404" t="s">
        <v>2397</v>
      </c>
      <c r="AD1404" t="s">
        <v>7267</v>
      </c>
    </row>
    <row r="1405" spans="1:30" x14ac:dyDescent="0.25">
      <c r="A1405" s="5" t="str">
        <f t="shared" si="21"/>
        <v>R 3 - D 691 - 456 - 2908</v>
      </c>
      <c r="B1405" s="23" t="s">
        <v>2347</v>
      </c>
      <c r="C1405" t="s">
        <v>1079</v>
      </c>
      <c r="D1405" t="s">
        <v>1077</v>
      </c>
      <c r="E1405" t="s">
        <v>1078</v>
      </c>
      <c r="F1405" t="s">
        <v>134</v>
      </c>
      <c r="G1405" t="s">
        <v>134</v>
      </c>
      <c r="H1405" t="s">
        <v>6792</v>
      </c>
      <c r="I1405" t="s">
        <v>20</v>
      </c>
      <c r="J1405" t="s">
        <v>2349</v>
      </c>
      <c r="K1405" t="s">
        <v>21</v>
      </c>
      <c r="M1405" t="s">
        <v>6793</v>
      </c>
      <c r="N1405" t="s">
        <v>22</v>
      </c>
      <c r="O1405" t="s">
        <v>23</v>
      </c>
      <c r="P1405" t="s">
        <v>26</v>
      </c>
      <c r="Q1405" t="s">
        <v>2348</v>
      </c>
      <c r="R1405" s="13">
        <v>60</v>
      </c>
      <c r="S1405" s="13">
        <v>2</v>
      </c>
      <c r="T1405" s="21">
        <v>1</v>
      </c>
      <c r="V1405" t="s">
        <v>2154</v>
      </c>
      <c r="W1405" t="s">
        <v>17598</v>
      </c>
      <c r="X1405" s="20" t="str">
        <f>+IF(V1405="","-",CONCATENATE(V1405,"_",W1405))</f>
        <v>FINES_R03</v>
      </c>
      <c r="Y1405" s="59">
        <v>0.69437026977539063</v>
      </c>
      <c r="Z1405" t="s">
        <v>134</v>
      </c>
      <c r="AA1405" t="s">
        <v>2393</v>
      </c>
      <c r="AB1405" t="str">
        <f>+IF(W1405="","-",IF(W1405="UNICO","CENSO","MUESTRA"))</f>
        <v>MUESTRA</v>
      </c>
      <c r="AC1405" t="s">
        <v>2398</v>
      </c>
      <c r="AD1405" t="s">
        <v>6794</v>
      </c>
    </row>
    <row r="1406" spans="1:30" x14ac:dyDescent="0.25">
      <c r="A1406" s="5" t="str">
        <f t="shared" si="21"/>
        <v>R 3 - D 691 - 456 - 1093</v>
      </c>
      <c r="B1406" s="23" t="s">
        <v>2347</v>
      </c>
      <c r="C1406" t="s">
        <v>1079</v>
      </c>
      <c r="D1406" t="s">
        <v>1077</v>
      </c>
      <c r="E1406" t="s">
        <v>1078</v>
      </c>
      <c r="F1406" t="s">
        <v>134</v>
      </c>
      <c r="G1406" t="s">
        <v>134</v>
      </c>
      <c r="H1406" t="s">
        <v>7036</v>
      </c>
      <c r="I1406" t="s">
        <v>20</v>
      </c>
      <c r="J1406" t="s">
        <v>2349</v>
      </c>
      <c r="K1406" t="s">
        <v>21</v>
      </c>
      <c r="M1406" t="s">
        <v>7037</v>
      </c>
      <c r="N1406" t="s">
        <v>22</v>
      </c>
      <c r="O1406" t="s">
        <v>23</v>
      </c>
      <c r="P1406" t="s">
        <v>26</v>
      </c>
      <c r="Q1406" t="s">
        <v>2348</v>
      </c>
      <c r="R1406" s="13">
        <v>31</v>
      </c>
      <c r="S1406" s="13">
        <v>1</v>
      </c>
      <c r="T1406" s="21">
        <v>1</v>
      </c>
      <c r="V1406" t="s">
        <v>2154</v>
      </c>
      <c r="W1406" t="s">
        <v>17598</v>
      </c>
      <c r="X1406" s="20" t="str">
        <f>+IF(V1406="","-",CONCATENATE(V1406,"_",W1406))</f>
        <v>FINES_R03</v>
      </c>
      <c r="Y1406" s="59">
        <v>0.69437026977539063</v>
      </c>
      <c r="Z1406" t="s">
        <v>134</v>
      </c>
      <c r="AA1406" t="s">
        <v>2393</v>
      </c>
      <c r="AB1406" t="str">
        <f>+IF(W1406="","-",IF(W1406="UNICO","CENSO","MUESTRA"))</f>
        <v>MUESTRA</v>
      </c>
      <c r="AC1406" t="s">
        <v>2398</v>
      </c>
      <c r="AD1406" t="s">
        <v>7038</v>
      </c>
    </row>
    <row r="1407" spans="1:30" x14ac:dyDescent="0.25">
      <c r="A1407" s="5" t="str">
        <f t="shared" si="21"/>
        <v>R 3 - D 692 - 464 - 1720</v>
      </c>
      <c r="B1407" s="23" t="s">
        <v>2347</v>
      </c>
      <c r="C1407" t="s">
        <v>1079</v>
      </c>
      <c r="D1407" t="s">
        <v>1077</v>
      </c>
      <c r="E1407" t="s">
        <v>1078</v>
      </c>
      <c r="F1407" t="s">
        <v>134</v>
      </c>
      <c r="G1407" t="s">
        <v>134</v>
      </c>
      <c r="H1407" t="s">
        <v>7277</v>
      </c>
      <c r="I1407" t="s">
        <v>20</v>
      </c>
      <c r="J1407" t="s">
        <v>2349</v>
      </c>
      <c r="K1407" t="s">
        <v>21</v>
      </c>
      <c r="M1407" t="s">
        <v>18039</v>
      </c>
      <c r="N1407" t="s">
        <v>22</v>
      </c>
      <c r="O1407" t="s">
        <v>23</v>
      </c>
      <c r="P1407" t="s">
        <v>26</v>
      </c>
      <c r="Q1407" t="s">
        <v>2348</v>
      </c>
      <c r="R1407" s="13">
        <v>56</v>
      </c>
      <c r="S1407" s="13">
        <v>1</v>
      </c>
      <c r="T1407" s="21">
        <v>1</v>
      </c>
      <c r="V1407" t="s">
        <v>2154</v>
      </c>
      <c r="W1407" t="s">
        <v>17598</v>
      </c>
      <c r="X1407" s="20" t="str">
        <f>+IF(V1407="","-",CONCATENATE(V1407,"_",W1407))</f>
        <v>FINES_R03</v>
      </c>
      <c r="Y1407" s="59">
        <v>0.69587492942810059</v>
      </c>
      <c r="Z1407" t="s">
        <v>134</v>
      </c>
      <c r="AA1407" t="s">
        <v>2393</v>
      </c>
      <c r="AB1407" t="str">
        <f>+IF(W1407="","-",IF(W1407="UNICO","CENSO","MUESTRA"))</f>
        <v>MUESTRA</v>
      </c>
      <c r="AC1407" t="s">
        <v>2398</v>
      </c>
      <c r="AD1407" t="s">
        <v>7279</v>
      </c>
    </row>
    <row r="1408" spans="1:30" x14ac:dyDescent="0.25">
      <c r="A1408" s="5" t="str">
        <f t="shared" si="21"/>
        <v>R 3 - D 692 - 464 - 0208</v>
      </c>
      <c r="B1408" s="23" t="s">
        <v>2347</v>
      </c>
      <c r="C1408" t="s">
        <v>1079</v>
      </c>
      <c r="D1408" t="s">
        <v>1077</v>
      </c>
      <c r="E1408" t="s">
        <v>1078</v>
      </c>
      <c r="F1408" t="s">
        <v>134</v>
      </c>
      <c r="G1408" t="s">
        <v>134</v>
      </c>
      <c r="H1408" t="s">
        <v>7403</v>
      </c>
      <c r="I1408" t="s">
        <v>20</v>
      </c>
      <c r="J1408" t="s">
        <v>2349</v>
      </c>
      <c r="K1408" t="s">
        <v>21</v>
      </c>
      <c r="M1408" t="s">
        <v>7404</v>
      </c>
      <c r="N1408" t="s">
        <v>22</v>
      </c>
      <c r="O1408" t="s">
        <v>23</v>
      </c>
      <c r="P1408" t="s">
        <v>26</v>
      </c>
      <c r="Q1408" t="s">
        <v>2348</v>
      </c>
      <c r="R1408" s="13">
        <v>18</v>
      </c>
      <c r="S1408" s="13">
        <v>1</v>
      </c>
      <c r="T1408" s="21">
        <v>1</v>
      </c>
      <c r="V1408" t="s">
        <v>2154</v>
      </c>
      <c r="W1408" t="s">
        <v>17598</v>
      </c>
      <c r="X1408" s="20" t="str">
        <f>+IF(V1408="","-",CONCATENATE(V1408,"_",W1408))</f>
        <v>FINES_R03</v>
      </c>
      <c r="Y1408" s="59">
        <v>0.69587492942810059</v>
      </c>
      <c r="Z1408" t="s">
        <v>134</v>
      </c>
      <c r="AA1408" t="s">
        <v>2393</v>
      </c>
      <c r="AB1408" t="str">
        <f>+IF(W1408="","-",IF(W1408="UNICO","CENSO","MUESTRA"))</f>
        <v>MUESTRA</v>
      </c>
      <c r="AC1408" t="s">
        <v>2398</v>
      </c>
      <c r="AD1408" t="s">
        <v>7405</v>
      </c>
    </row>
    <row r="1409" spans="1:30" x14ac:dyDescent="0.25">
      <c r="A1409" s="5" t="str">
        <f t="shared" si="21"/>
        <v>R 3 - D 692 - 469 - 0208</v>
      </c>
      <c r="B1409" s="23" t="s">
        <v>2347</v>
      </c>
      <c r="C1409" t="s">
        <v>1079</v>
      </c>
      <c r="D1409" t="s">
        <v>1077</v>
      </c>
      <c r="E1409" t="s">
        <v>1078</v>
      </c>
      <c r="F1409" t="s">
        <v>134</v>
      </c>
      <c r="G1409" t="s">
        <v>134</v>
      </c>
      <c r="H1409" t="s">
        <v>7430</v>
      </c>
      <c r="I1409" t="s">
        <v>20</v>
      </c>
      <c r="J1409" t="s">
        <v>2349</v>
      </c>
      <c r="K1409" t="s">
        <v>21</v>
      </c>
      <c r="M1409" t="s">
        <v>7404</v>
      </c>
      <c r="N1409" t="s">
        <v>22</v>
      </c>
      <c r="O1409" t="s">
        <v>23</v>
      </c>
      <c r="P1409" t="s">
        <v>26</v>
      </c>
      <c r="Q1409" t="s">
        <v>2348</v>
      </c>
      <c r="R1409" s="13">
        <v>68</v>
      </c>
      <c r="S1409" s="13">
        <v>2</v>
      </c>
      <c r="T1409" s="21">
        <v>1</v>
      </c>
      <c r="V1409" t="s">
        <v>2154</v>
      </c>
      <c r="W1409" t="s">
        <v>17598</v>
      </c>
      <c r="X1409" s="20" t="str">
        <f>+IF(V1409="","-",CONCATENATE(V1409,"_",W1409))</f>
        <v>FINES_R03</v>
      </c>
      <c r="Y1409" s="59">
        <v>0.69587492942810059</v>
      </c>
      <c r="Z1409" t="s">
        <v>134</v>
      </c>
      <c r="AA1409" t="s">
        <v>2393</v>
      </c>
      <c r="AB1409" t="str">
        <f>+IF(W1409="","-",IF(W1409="UNICO","CENSO","MUESTRA"))</f>
        <v>MUESTRA</v>
      </c>
      <c r="AC1409" t="s">
        <v>2398</v>
      </c>
      <c r="AD1409" t="s">
        <v>7405</v>
      </c>
    </row>
    <row r="1410" spans="1:30" x14ac:dyDescent="0.25">
      <c r="A1410" s="5" t="str">
        <f t="shared" si="21"/>
        <v>R 3 - D 692 - 469 - 1720</v>
      </c>
      <c r="B1410" s="23" t="s">
        <v>2347</v>
      </c>
      <c r="C1410" t="s">
        <v>1079</v>
      </c>
      <c r="D1410" t="s">
        <v>1077</v>
      </c>
      <c r="E1410" t="s">
        <v>1078</v>
      </c>
      <c r="F1410" t="s">
        <v>134</v>
      </c>
      <c r="G1410" t="s">
        <v>134</v>
      </c>
      <c r="H1410" t="s">
        <v>7489</v>
      </c>
      <c r="I1410" t="s">
        <v>20</v>
      </c>
      <c r="J1410" t="s">
        <v>2349</v>
      </c>
      <c r="K1410" t="s">
        <v>21</v>
      </c>
      <c r="M1410" t="s">
        <v>18039</v>
      </c>
      <c r="N1410" t="s">
        <v>22</v>
      </c>
      <c r="O1410" t="s">
        <v>23</v>
      </c>
      <c r="P1410" t="s">
        <v>26</v>
      </c>
      <c r="Q1410" t="s">
        <v>2348</v>
      </c>
      <c r="R1410" s="13">
        <v>30</v>
      </c>
      <c r="S1410" s="13">
        <v>1</v>
      </c>
      <c r="T1410" s="21">
        <v>1</v>
      </c>
      <c r="V1410" t="s">
        <v>2154</v>
      </c>
      <c r="W1410" t="s">
        <v>17598</v>
      </c>
      <c r="X1410" s="20" t="str">
        <f>+IF(V1410="","-",CONCATENATE(V1410,"_",W1410))</f>
        <v>FINES_R03</v>
      </c>
      <c r="Y1410" s="59">
        <v>0.69587492942810059</v>
      </c>
      <c r="Z1410" t="s">
        <v>134</v>
      </c>
      <c r="AA1410" t="s">
        <v>2393</v>
      </c>
      <c r="AB1410" t="str">
        <f>+IF(W1410="","-",IF(W1410="UNICO","CENSO","MUESTRA"))</f>
        <v>MUESTRA</v>
      </c>
      <c r="AC1410" t="s">
        <v>2397</v>
      </c>
      <c r="AD1410" t="s">
        <v>7279</v>
      </c>
    </row>
    <row r="1411" spans="1:30" x14ac:dyDescent="0.25">
      <c r="A1411" s="5" t="str">
        <f t="shared" ref="A1411:A1474" si="22">+H1411</f>
        <v>R 3 - D 692 - 486 - 1459</v>
      </c>
      <c r="B1411" s="23" t="s">
        <v>2347</v>
      </c>
      <c r="C1411" t="s">
        <v>1079</v>
      </c>
      <c r="D1411" t="s">
        <v>1077</v>
      </c>
      <c r="E1411" t="s">
        <v>1078</v>
      </c>
      <c r="F1411" t="s">
        <v>134</v>
      </c>
      <c r="G1411" t="s">
        <v>134</v>
      </c>
      <c r="H1411" t="s">
        <v>7179</v>
      </c>
      <c r="I1411" t="s">
        <v>20</v>
      </c>
      <c r="J1411" t="s">
        <v>2349</v>
      </c>
      <c r="K1411" t="s">
        <v>21</v>
      </c>
      <c r="M1411" t="s">
        <v>7180</v>
      </c>
      <c r="N1411" t="s">
        <v>22</v>
      </c>
      <c r="O1411" t="s">
        <v>23</v>
      </c>
      <c r="P1411" t="s">
        <v>26</v>
      </c>
      <c r="Q1411" t="s">
        <v>2348</v>
      </c>
      <c r="R1411" s="13">
        <v>16</v>
      </c>
      <c r="S1411" s="13">
        <v>1</v>
      </c>
      <c r="T1411" s="21">
        <v>1</v>
      </c>
      <c r="V1411" t="s">
        <v>2154</v>
      </c>
      <c r="W1411" t="s">
        <v>17598</v>
      </c>
      <c r="X1411" s="20" t="str">
        <f>+IF(V1411="","-",CONCATENATE(V1411,"_",W1411))</f>
        <v>FINES_R03</v>
      </c>
      <c r="Y1411" s="59">
        <v>0.69850879907608032</v>
      </c>
      <c r="Z1411" t="s">
        <v>134</v>
      </c>
      <c r="AA1411" t="s">
        <v>2393</v>
      </c>
      <c r="AB1411" t="str">
        <f>+IF(W1411="","-",IF(W1411="UNICO","CENSO","MUESTRA"))</f>
        <v>MUESTRA</v>
      </c>
      <c r="AC1411" t="s">
        <v>2398</v>
      </c>
      <c r="AD1411" t="s">
        <v>7181</v>
      </c>
    </row>
    <row r="1412" spans="1:30" x14ac:dyDescent="0.25">
      <c r="A1412" s="5" t="str">
        <f t="shared" si="22"/>
        <v>R 3 - D 691 - 463 - 4245</v>
      </c>
      <c r="B1412" s="23" t="s">
        <v>2347</v>
      </c>
      <c r="C1412" t="s">
        <v>1079</v>
      </c>
      <c r="D1412" t="s">
        <v>1077</v>
      </c>
      <c r="E1412" t="s">
        <v>1078</v>
      </c>
      <c r="F1412" t="s">
        <v>134</v>
      </c>
      <c r="G1412" t="s">
        <v>134</v>
      </c>
      <c r="H1412" t="s">
        <v>7046</v>
      </c>
      <c r="I1412" t="s">
        <v>20</v>
      </c>
      <c r="J1412" t="s">
        <v>2349</v>
      </c>
      <c r="K1412" t="s">
        <v>21</v>
      </c>
      <c r="M1412" t="s">
        <v>7047</v>
      </c>
      <c r="N1412" t="s">
        <v>22</v>
      </c>
      <c r="O1412" t="s">
        <v>23</v>
      </c>
      <c r="P1412" t="s">
        <v>26</v>
      </c>
      <c r="Q1412" t="s">
        <v>2348</v>
      </c>
      <c r="R1412" s="13">
        <v>24</v>
      </c>
      <c r="S1412" s="13">
        <v>1</v>
      </c>
      <c r="T1412" s="21">
        <v>1</v>
      </c>
      <c r="V1412" t="s">
        <v>2154</v>
      </c>
      <c r="W1412" t="s">
        <v>17598</v>
      </c>
      <c r="X1412" s="20" t="str">
        <f>+IF(V1412="","-",CONCATENATE(V1412,"_",W1412))</f>
        <v>FINES_R03</v>
      </c>
      <c r="Y1412" s="59">
        <v>0.700184166431427</v>
      </c>
      <c r="Z1412" t="s">
        <v>134</v>
      </c>
      <c r="AA1412" t="s">
        <v>2393</v>
      </c>
      <c r="AB1412" t="str">
        <f>+IF(W1412="","-",IF(W1412="UNICO","CENSO","MUESTRA"))</f>
        <v>MUESTRA</v>
      </c>
      <c r="AC1412" t="s">
        <v>2397</v>
      </c>
      <c r="AD1412" t="s">
        <v>7048</v>
      </c>
    </row>
    <row r="1413" spans="1:30" x14ac:dyDescent="0.25">
      <c r="A1413" s="5" t="str">
        <f t="shared" si="22"/>
        <v>R 3 - D 691 - 463 - 4396</v>
      </c>
      <c r="B1413" s="23" t="s">
        <v>2347</v>
      </c>
      <c r="C1413" t="s">
        <v>1079</v>
      </c>
      <c r="D1413" t="s">
        <v>1077</v>
      </c>
      <c r="E1413" t="s">
        <v>1078</v>
      </c>
      <c r="F1413" t="s">
        <v>134</v>
      </c>
      <c r="G1413" t="s">
        <v>134</v>
      </c>
      <c r="H1413" t="s">
        <v>7098</v>
      </c>
      <c r="I1413" t="s">
        <v>20</v>
      </c>
      <c r="J1413" t="s">
        <v>2349</v>
      </c>
      <c r="K1413" t="s">
        <v>21</v>
      </c>
      <c r="M1413" t="s">
        <v>7099</v>
      </c>
      <c r="N1413" t="s">
        <v>22</v>
      </c>
      <c r="O1413" t="s">
        <v>23</v>
      </c>
      <c r="P1413" t="s">
        <v>26</v>
      </c>
      <c r="Q1413" t="s">
        <v>2348</v>
      </c>
      <c r="R1413" s="13">
        <v>64</v>
      </c>
      <c r="S1413" s="13">
        <v>2</v>
      </c>
      <c r="T1413" s="21">
        <v>1</v>
      </c>
      <c r="V1413" t="s">
        <v>2154</v>
      </c>
      <c r="W1413" t="s">
        <v>17598</v>
      </c>
      <c r="X1413" s="20" t="str">
        <f>+IF(V1413="","-",CONCATENATE(V1413,"_",W1413))</f>
        <v>FINES_R03</v>
      </c>
      <c r="Y1413" s="59">
        <v>0.700184166431427</v>
      </c>
      <c r="Z1413" t="s">
        <v>134</v>
      </c>
      <c r="AA1413" t="s">
        <v>2393</v>
      </c>
      <c r="AB1413" t="str">
        <f>+IF(W1413="","-",IF(W1413="UNICO","CENSO","MUESTRA"))</f>
        <v>MUESTRA</v>
      </c>
      <c r="AC1413" t="s">
        <v>2397</v>
      </c>
      <c r="AD1413" t="s">
        <v>6852</v>
      </c>
    </row>
    <row r="1414" spans="1:30" x14ac:dyDescent="0.25">
      <c r="A1414" s="5" t="str">
        <f t="shared" si="22"/>
        <v>R 3 - D 692 - 469 - 4508</v>
      </c>
      <c r="B1414" s="23" t="s">
        <v>2347</v>
      </c>
      <c r="C1414" t="s">
        <v>1079</v>
      </c>
      <c r="D1414" t="s">
        <v>1077</v>
      </c>
      <c r="E1414" t="s">
        <v>1078</v>
      </c>
      <c r="F1414" t="s">
        <v>134</v>
      </c>
      <c r="G1414" t="s">
        <v>134</v>
      </c>
      <c r="H1414" t="s">
        <v>7666</v>
      </c>
      <c r="I1414" t="s">
        <v>20</v>
      </c>
      <c r="J1414" t="s">
        <v>2349</v>
      </c>
      <c r="K1414" t="s">
        <v>21</v>
      </c>
      <c r="M1414" t="s">
        <v>7667</v>
      </c>
      <c r="N1414" t="s">
        <v>22</v>
      </c>
      <c r="O1414" t="s">
        <v>23</v>
      </c>
      <c r="P1414" t="s">
        <v>26</v>
      </c>
      <c r="Q1414" t="s">
        <v>2348</v>
      </c>
      <c r="R1414" s="13">
        <v>20</v>
      </c>
      <c r="S1414" s="13">
        <v>1</v>
      </c>
      <c r="T1414" s="21">
        <v>1</v>
      </c>
      <c r="V1414" t="s">
        <v>2154</v>
      </c>
      <c r="W1414" t="s">
        <v>17598</v>
      </c>
      <c r="X1414" s="20" t="str">
        <f>+IF(V1414="","-",CONCATENATE(V1414,"_",W1414))</f>
        <v>FINES_R03</v>
      </c>
      <c r="Y1414" s="59">
        <v>0.70027816295623779</v>
      </c>
      <c r="Z1414" t="s">
        <v>134</v>
      </c>
      <c r="AA1414" t="s">
        <v>2393</v>
      </c>
      <c r="AB1414" t="str">
        <f>+IF(W1414="","-",IF(W1414="UNICO","CENSO","MUESTRA"))</f>
        <v>MUESTRA</v>
      </c>
      <c r="AC1414" t="s">
        <v>2398</v>
      </c>
      <c r="AD1414" t="s">
        <v>7668</v>
      </c>
    </row>
    <row r="1415" spans="1:30" x14ac:dyDescent="0.25">
      <c r="A1415" s="5" t="str">
        <f t="shared" si="22"/>
        <v>R 3 - D 692 - 459 - 0298</v>
      </c>
      <c r="B1415" s="23" t="s">
        <v>2347</v>
      </c>
      <c r="C1415" t="s">
        <v>1079</v>
      </c>
      <c r="D1415" t="s">
        <v>1077</v>
      </c>
      <c r="E1415" t="s">
        <v>1078</v>
      </c>
      <c r="F1415" t="s">
        <v>134</v>
      </c>
      <c r="G1415" t="s">
        <v>134</v>
      </c>
      <c r="H1415" t="s">
        <v>7499</v>
      </c>
      <c r="I1415" t="s">
        <v>20</v>
      </c>
      <c r="J1415" t="s">
        <v>2349</v>
      </c>
      <c r="K1415" t="s">
        <v>21</v>
      </c>
      <c r="M1415" t="s">
        <v>7500</v>
      </c>
      <c r="N1415" t="s">
        <v>22</v>
      </c>
      <c r="O1415" t="s">
        <v>23</v>
      </c>
      <c r="P1415" t="s">
        <v>26</v>
      </c>
      <c r="Q1415" t="s">
        <v>2348</v>
      </c>
      <c r="R1415" s="13">
        <v>62</v>
      </c>
      <c r="S1415" s="13">
        <v>3</v>
      </c>
      <c r="T1415" s="21">
        <v>1</v>
      </c>
      <c r="V1415" t="s">
        <v>2154</v>
      </c>
      <c r="W1415" t="s">
        <v>17598</v>
      </c>
      <c r="X1415" s="20" t="str">
        <f>+IF(V1415="","-",CONCATENATE(V1415,"_",W1415))</f>
        <v>FINES_R03</v>
      </c>
      <c r="Y1415" s="59">
        <v>0.70209300518035889</v>
      </c>
      <c r="Z1415" t="s">
        <v>134</v>
      </c>
      <c r="AA1415" t="s">
        <v>2393</v>
      </c>
      <c r="AB1415" t="str">
        <f>+IF(W1415="","-",IF(W1415="UNICO","CENSO","MUESTRA"))</f>
        <v>MUESTRA</v>
      </c>
      <c r="AC1415" t="s">
        <v>2398</v>
      </c>
      <c r="AD1415" t="s">
        <v>7501</v>
      </c>
    </row>
    <row r="1416" spans="1:30" x14ac:dyDescent="0.25">
      <c r="A1416" s="5" t="str">
        <f t="shared" si="22"/>
        <v>R 3 - D 692 - 469 - 0298</v>
      </c>
      <c r="B1416" s="23" t="s">
        <v>2347</v>
      </c>
      <c r="C1416" t="s">
        <v>1079</v>
      </c>
      <c r="D1416" t="s">
        <v>1077</v>
      </c>
      <c r="E1416" t="s">
        <v>1078</v>
      </c>
      <c r="F1416" t="s">
        <v>134</v>
      </c>
      <c r="G1416" t="s">
        <v>134</v>
      </c>
      <c r="H1416" t="s">
        <v>7503</v>
      </c>
      <c r="I1416" t="s">
        <v>20</v>
      </c>
      <c r="J1416" t="s">
        <v>2349</v>
      </c>
      <c r="K1416" t="s">
        <v>21</v>
      </c>
      <c r="M1416" t="s">
        <v>7500</v>
      </c>
      <c r="N1416" t="s">
        <v>22</v>
      </c>
      <c r="O1416" t="s">
        <v>23</v>
      </c>
      <c r="P1416" t="s">
        <v>26</v>
      </c>
      <c r="Q1416" t="s">
        <v>2348</v>
      </c>
      <c r="R1416" s="13">
        <v>17</v>
      </c>
      <c r="S1416" s="13">
        <v>1</v>
      </c>
      <c r="T1416" s="21">
        <v>1</v>
      </c>
      <c r="V1416" t="s">
        <v>2154</v>
      </c>
      <c r="W1416" t="s">
        <v>17598</v>
      </c>
      <c r="X1416" s="20" t="str">
        <f>+IF(V1416="","-",CONCATENATE(V1416,"_",W1416))</f>
        <v>FINES_R03</v>
      </c>
      <c r="Y1416" s="59">
        <v>0.70209300518035889</v>
      </c>
      <c r="Z1416" t="s">
        <v>134</v>
      </c>
      <c r="AA1416" t="s">
        <v>2393</v>
      </c>
      <c r="AB1416" t="str">
        <f>+IF(W1416="","-",IF(W1416="UNICO","CENSO","MUESTRA"))</f>
        <v>MUESTRA</v>
      </c>
      <c r="AC1416" t="s">
        <v>2398</v>
      </c>
      <c r="AD1416" t="s">
        <v>7501</v>
      </c>
    </row>
    <row r="1417" spans="1:30" x14ac:dyDescent="0.25">
      <c r="A1417" s="5" t="str">
        <f t="shared" si="22"/>
        <v>R 3 - D 692 - 459 - 4467</v>
      </c>
      <c r="B1417" s="23" t="s">
        <v>2347</v>
      </c>
      <c r="C1417" t="s">
        <v>1079</v>
      </c>
      <c r="D1417" t="s">
        <v>1077</v>
      </c>
      <c r="E1417" t="s">
        <v>1078</v>
      </c>
      <c r="F1417" t="s">
        <v>134</v>
      </c>
      <c r="G1417" t="s">
        <v>134</v>
      </c>
      <c r="H1417" t="s">
        <v>7648</v>
      </c>
      <c r="I1417" t="s">
        <v>20</v>
      </c>
      <c r="J1417" t="s">
        <v>2349</v>
      </c>
      <c r="K1417" t="s">
        <v>21</v>
      </c>
      <c r="M1417" t="s">
        <v>7649</v>
      </c>
      <c r="N1417" t="s">
        <v>22</v>
      </c>
      <c r="O1417" t="s">
        <v>23</v>
      </c>
      <c r="P1417" t="s">
        <v>26</v>
      </c>
      <c r="Q1417" t="s">
        <v>2348</v>
      </c>
      <c r="R1417" s="13">
        <v>68</v>
      </c>
      <c r="S1417" s="13">
        <v>3</v>
      </c>
      <c r="T1417" s="21">
        <v>1</v>
      </c>
      <c r="V1417" t="s">
        <v>2154</v>
      </c>
      <c r="W1417" t="s">
        <v>17598</v>
      </c>
      <c r="X1417" s="20" t="str">
        <f>+IF(V1417="","-",CONCATENATE(V1417,"_",W1417))</f>
        <v>FINES_R03</v>
      </c>
      <c r="Y1417" s="59">
        <v>0.70242154598236084</v>
      </c>
      <c r="Z1417" t="s">
        <v>134</v>
      </c>
      <c r="AA1417" t="s">
        <v>2393</v>
      </c>
      <c r="AB1417" t="str">
        <f>+IF(W1417="","-",IF(W1417="UNICO","CENSO","MUESTRA"))</f>
        <v>MUESTRA</v>
      </c>
      <c r="AC1417" t="s">
        <v>2398</v>
      </c>
      <c r="AD1417" t="s">
        <v>7650</v>
      </c>
    </row>
    <row r="1418" spans="1:30" x14ac:dyDescent="0.25">
      <c r="A1418" s="5" t="str">
        <f t="shared" si="22"/>
        <v>R 3 - D 691 - 456 - 4172</v>
      </c>
      <c r="B1418" s="23" t="s">
        <v>2347</v>
      </c>
      <c r="C1418" t="s">
        <v>1079</v>
      </c>
      <c r="D1418" t="s">
        <v>1077</v>
      </c>
      <c r="E1418" t="s">
        <v>1078</v>
      </c>
      <c r="F1418" t="s">
        <v>134</v>
      </c>
      <c r="G1418" t="s">
        <v>134</v>
      </c>
      <c r="H1418" t="s">
        <v>6891</v>
      </c>
      <c r="I1418" t="s">
        <v>20</v>
      </c>
      <c r="J1418" t="s">
        <v>2349</v>
      </c>
      <c r="K1418" t="s">
        <v>21</v>
      </c>
      <c r="M1418" t="s">
        <v>6892</v>
      </c>
      <c r="N1418" t="s">
        <v>22</v>
      </c>
      <c r="O1418" t="s">
        <v>23</v>
      </c>
      <c r="P1418" t="s">
        <v>26</v>
      </c>
      <c r="Q1418" t="s">
        <v>2348</v>
      </c>
      <c r="R1418" s="13">
        <v>21</v>
      </c>
      <c r="S1418" s="13">
        <v>1</v>
      </c>
      <c r="T1418" s="21">
        <v>1</v>
      </c>
      <c r="V1418" t="s">
        <v>2154</v>
      </c>
      <c r="W1418" t="s">
        <v>17598</v>
      </c>
      <c r="X1418" s="20" t="str">
        <f>+IF(V1418="","-",CONCATENATE(V1418,"_",W1418))</f>
        <v>FINES_R03</v>
      </c>
      <c r="Y1418" s="59">
        <v>0.70576727390289307</v>
      </c>
      <c r="Z1418" t="s">
        <v>134</v>
      </c>
      <c r="AA1418" t="s">
        <v>2393</v>
      </c>
      <c r="AB1418" t="str">
        <f>+IF(W1418="","-",IF(W1418="UNICO","CENSO","MUESTRA"))</f>
        <v>MUESTRA</v>
      </c>
      <c r="AC1418" t="s">
        <v>2397</v>
      </c>
      <c r="AD1418" t="s">
        <v>6893</v>
      </c>
    </row>
    <row r="1419" spans="1:30" x14ac:dyDescent="0.25">
      <c r="A1419" s="5" t="str">
        <f t="shared" si="22"/>
        <v>R 3 - D 691 - 479 - 4542</v>
      </c>
      <c r="B1419" s="23" t="s">
        <v>2347</v>
      </c>
      <c r="C1419" t="s">
        <v>1079</v>
      </c>
      <c r="D1419" t="s">
        <v>1077</v>
      </c>
      <c r="E1419" t="s">
        <v>1078</v>
      </c>
      <c r="F1419" t="s">
        <v>134</v>
      </c>
      <c r="G1419" t="s">
        <v>134</v>
      </c>
      <c r="H1419" t="s">
        <v>7127</v>
      </c>
      <c r="I1419" t="s">
        <v>20</v>
      </c>
      <c r="J1419" t="s">
        <v>2349</v>
      </c>
      <c r="K1419" t="s">
        <v>21</v>
      </c>
      <c r="M1419" t="s">
        <v>7128</v>
      </c>
      <c r="N1419" t="s">
        <v>22</v>
      </c>
      <c r="O1419" t="s">
        <v>23</v>
      </c>
      <c r="P1419" t="s">
        <v>26</v>
      </c>
      <c r="Q1419" t="s">
        <v>2348</v>
      </c>
      <c r="R1419" s="13">
        <v>56</v>
      </c>
      <c r="S1419" s="13">
        <v>2</v>
      </c>
      <c r="T1419" s="21">
        <v>1</v>
      </c>
      <c r="V1419" t="s">
        <v>2154</v>
      </c>
      <c r="W1419" t="s">
        <v>17598</v>
      </c>
      <c r="X1419" s="20" t="str">
        <f>+IF(V1419="","-",CONCATENATE(V1419,"_",W1419))</f>
        <v>FINES_R03</v>
      </c>
      <c r="Y1419" s="59">
        <v>0.70576727390289307</v>
      </c>
      <c r="Z1419" t="s">
        <v>134</v>
      </c>
      <c r="AA1419" t="s">
        <v>2393</v>
      </c>
      <c r="AB1419" t="str">
        <f>+IF(W1419="","-",IF(W1419="UNICO","CENSO","MUESTRA"))</f>
        <v>MUESTRA</v>
      </c>
      <c r="AC1419" t="s">
        <v>2397</v>
      </c>
      <c r="AD1419" t="s">
        <v>6893</v>
      </c>
    </row>
    <row r="1420" spans="1:30" x14ac:dyDescent="0.25">
      <c r="A1420" s="5" t="str">
        <f t="shared" si="22"/>
        <v>R 3 - D 691 - 460 - 1306</v>
      </c>
      <c r="B1420" s="23" t="s">
        <v>2347</v>
      </c>
      <c r="C1420" t="s">
        <v>1079</v>
      </c>
      <c r="D1420" t="s">
        <v>1077</v>
      </c>
      <c r="E1420" t="s">
        <v>1078</v>
      </c>
      <c r="F1420" t="s">
        <v>134</v>
      </c>
      <c r="G1420" t="s">
        <v>134</v>
      </c>
      <c r="H1420" t="s">
        <v>6843</v>
      </c>
      <c r="I1420" t="s">
        <v>20</v>
      </c>
      <c r="J1420" t="s">
        <v>2349</v>
      </c>
      <c r="K1420" t="s">
        <v>21</v>
      </c>
      <c r="M1420" t="s">
        <v>6844</v>
      </c>
      <c r="N1420" t="s">
        <v>22</v>
      </c>
      <c r="O1420" t="s">
        <v>23</v>
      </c>
      <c r="P1420" t="s">
        <v>26</v>
      </c>
      <c r="Q1420" t="s">
        <v>2348</v>
      </c>
      <c r="R1420" s="13">
        <v>20</v>
      </c>
      <c r="S1420" s="13">
        <v>1</v>
      </c>
      <c r="T1420" s="21">
        <v>1</v>
      </c>
      <c r="V1420" t="s">
        <v>2154</v>
      </c>
      <c r="W1420" t="s">
        <v>17598</v>
      </c>
      <c r="X1420" s="20" t="str">
        <f>+IF(V1420="","-",CONCATENATE(V1420,"_",W1420))</f>
        <v>FINES_R03</v>
      </c>
      <c r="Y1420" s="59">
        <v>0.70785832405090332</v>
      </c>
      <c r="Z1420" t="s">
        <v>134</v>
      </c>
      <c r="AA1420" t="s">
        <v>2393</v>
      </c>
      <c r="AB1420" t="str">
        <f>+IF(W1420="","-",IF(W1420="UNICO","CENSO","MUESTRA"))</f>
        <v>MUESTRA</v>
      </c>
      <c r="AC1420" t="s">
        <v>2398</v>
      </c>
      <c r="AD1420" t="s">
        <v>6845</v>
      </c>
    </row>
    <row r="1421" spans="1:30" x14ac:dyDescent="0.25">
      <c r="A1421" s="5" t="str">
        <f t="shared" si="22"/>
        <v>R 3 - D 691 - 463 - 4244</v>
      </c>
      <c r="B1421" s="23" t="s">
        <v>2347</v>
      </c>
      <c r="C1421" t="s">
        <v>1079</v>
      </c>
      <c r="D1421" t="s">
        <v>1077</v>
      </c>
      <c r="E1421" t="s">
        <v>1078</v>
      </c>
      <c r="F1421" t="s">
        <v>134</v>
      </c>
      <c r="G1421" t="s">
        <v>134</v>
      </c>
      <c r="H1421" t="s">
        <v>7041</v>
      </c>
      <c r="I1421" t="s">
        <v>20</v>
      </c>
      <c r="J1421" t="s">
        <v>2349</v>
      </c>
      <c r="K1421" t="s">
        <v>21</v>
      </c>
      <c r="M1421" t="s">
        <v>7042</v>
      </c>
      <c r="N1421" t="s">
        <v>22</v>
      </c>
      <c r="O1421" t="s">
        <v>23</v>
      </c>
      <c r="P1421" t="s">
        <v>26</v>
      </c>
      <c r="Q1421" t="s">
        <v>2348</v>
      </c>
      <c r="R1421" s="13">
        <v>23</v>
      </c>
      <c r="S1421" s="13">
        <v>1</v>
      </c>
      <c r="T1421" s="21">
        <v>1</v>
      </c>
      <c r="V1421" t="s">
        <v>2154</v>
      </c>
      <c r="W1421" t="s">
        <v>17598</v>
      </c>
      <c r="X1421" s="20" t="str">
        <f>+IF(V1421="","-",CONCATENATE(V1421,"_",W1421))</f>
        <v>FINES_R03</v>
      </c>
      <c r="Y1421" s="59">
        <v>0.71005505323410034</v>
      </c>
      <c r="Z1421" t="s">
        <v>134</v>
      </c>
      <c r="AA1421" t="s">
        <v>2393</v>
      </c>
      <c r="AB1421" t="str">
        <f>+IF(W1421="","-",IF(W1421="UNICO","CENSO","MUESTRA"))</f>
        <v>MUESTRA</v>
      </c>
      <c r="AC1421" t="s">
        <v>2398</v>
      </c>
      <c r="AD1421" t="s">
        <v>7043</v>
      </c>
    </row>
    <row r="1422" spans="1:30" x14ac:dyDescent="0.25">
      <c r="A1422" s="5" t="str">
        <f t="shared" si="22"/>
        <v>R 3 - D 691 - 460 - 3026</v>
      </c>
      <c r="B1422" s="23" t="s">
        <v>2347</v>
      </c>
      <c r="C1422" t="s">
        <v>1079</v>
      </c>
      <c r="D1422" t="s">
        <v>1077</v>
      </c>
      <c r="E1422" t="s">
        <v>1078</v>
      </c>
      <c r="F1422" t="s">
        <v>134</v>
      </c>
      <c r="G1422" t="s">
        <v>134</v>
      </c>
      <c r="H1422" t="s">
        <v>7031</v>
      </c>
      <c r="I1422" t="s">
        <v>20</v>
      </c>
      <c r="J1422" t="s">
        <v>2349</v>
      </c>
      <c r="K1422" t="s">
        <v>21</v>
      </c>
      <c r="M1422" t="s">
        <v>7032</v>
      </c>
      <c r="N1422" t="s">
        <v>22</v>
      </c>
      <c r="O1422" t="s">
        <v>23</v>
      </c>
      <c r="P1422" t="s">
        <v>26</v>
      </c>
      <c r="Q1422" t="s">
        <v>2348</v>
      </c>
      <c r="R1422" s="13">
        <v>21</v>
      </c>
      <c r="S1422" s="13">
        <v>1</v>
      </c>
      <c r="T1422" s="21">
        <v>1</v>
      </c>
      <c r="V1422" t="s">
        <v>2154</v>
      </c>
      <c r="W1422" t="s">
        <v>17598</v>
      </c>
      <c r="X1422" s="20" t="str">
        <f>+IF(V1422="","-",CONCATENATE(V1422,"_",W1422))</f>
        <v>FINES_R03</v>
      </c>
      <c r="Y1422" s="59">
        <v>0.71279948949813843</v>
      </c>
      <c r="Z1422" t="s">
        <v>134</v>
      </c>
      <c r="AA1422" t="s">
        <v>2393</v>
      </c>
      <c r="AB1422" t="str">
        <f>+IF(W1422="","-",IF(W1422="UNICO","CENSO","MUESTRA"))</f>
        <v>MUESTRA</v>
      </c>
      <c r="AC1422" t="s">
        <v>2397</v>
      </c>
      <c r="AD1422" t="s">
        <v>7033</v>
      </c>
    </row>
    <row r="1423" spans="1:30" x14ac:dyDescent="0.25">
      <c r="A1423" s="5" t="str">
        <f t="shared" si="22"/>
        <v>R 3 - D 691 - 475 - 0947</v>
      </c>
      <c r="B1423" s="23" t="s">
        <v>2347</v>
      </c>
      <c r="C1423" t="s">
        <v>1079</v>
      </c>
      <c r="D1423" t="s">
        <v>1077</v>
      </c>
      <c r="E1423" t="s">
        <v>1078</v>
      </c>
      <c r="F1423" t="s">
        <v>134</v>
      </c>
      <c r="G1423" t="s">
        <v>134</v>
      </c>
      <c r="H1423" t="s">
        <v>6833</v>
      </c>
      <c r="I1423" t="s">
        <v>20</v>
      </c>
      <c r="J1423" t="s">
        <v>2349</v>
      </c>
      <c r="K1423" t="s">
        <v>21</v>
      </c>
      <c r="M1423" t="s">
        <v>6834</v>
      </c>
      <c r="N1423" t="s">
        <v>22</v>
      </c>
      <c r="O1423" t="s">
        <v>23</v>
      </c>
      <c r="P1423" t="s">
        <v>26</v>
      </c>
      <c r="Q1423" t="s">
        <v>2348</v>
      </c>
      <c r="R1423" s="13">
        <v>22</v>
      </c>
      <c r="S1423" s="13">
        <v>1</v>
      </c>
      <c r="T1423" s="21">
        <v>1</v>
      </c>
      <c r="V1423" t="s">
        <v>2154</v>
      </c>
      <c r="W1423" t="s">
        <v>17598</v>
      </c>
      <c r="X1423" s="20" t="str">
        <f>+IF(V1423="","-",CONCATENATE(V1423,"_",W1423))</f>
        <v>FINES_R03</v>
      </c>
      <c r="Y1423" s="59">
        <v>0.71397453546524048</v>
      </c>
      <c r="Z1423" t="s">
        <v>134</v>
      </c>
      <c r="AA1423" t="s">
        <v>2393</v>
      </c>
      <c r="AB1423" t="str">
        <f>+IF(W1423="","-",IF(W1423="UNICO","CENSO","MUESTRA"))</f>
        <v>MUESTRA</v>
      </c>
      <c r="AC1423" t="s">
        <v>2398</v>
      </c>
      <c r="AD1423" t="s">
        <v>6835</v>
      </c>
    </row>
    <row r="1424" spans="1:30" x14ac:dyDescent="0.25">
      <c r="A1424" s="5" t="str">
        <f t="shared" si="22"/>
        <v>R 3 - D 692 - 459 - 1728</v>
      </c>
      <c r="B1424" s="23" t="s">
        <v>2347</v>
      </c>
      <c r="C1424" t="s">
        <v>1079</v>
      </c>
      <c r="D1424" t="s">
        <v>1077</v>
      </c>
      <c r="E1424" t="s">
        <v>1078</v>
      </c>
      <c r="F1424" t="s">
        <v>134</v>
      </c>
      <c r="G1424" t="s">
        <v>134</v>
      </c>
      <c r="H1424" t="s">
        <v>7281</v>
      </c>
      <c r="I1424" t="s">
        <v>20</v>
      </c>
      <c r="J1424" t="s">
        <v>2349</v>
      </c>
      <c r="K1424" t="s">
        <v>21</v>
      </c>
      <c r="M1424" t="s">
        <v>7282</v>
      </c>
      <c r="N1424" t="s">
        <v>22</v>
      </c>
      <c r="O1424" t="s">
        <v>23</v>
      </c>
      <c r="P1424" t="s">
        <v>26</v>
      </c>
      <c r="Q1424" t="s">
        <v>2348</v>
      </c>
      <c r="R1424" s="13">
        <v>77</v>
      </c>
      <c r="S1424" s="13">
        <v>3</v>
      </c>
      <c r="T1424" s="21">
        <v>1</v>
      </c>
      <c r="V1424" t="s">
        <v>2154</v>
      </c>
      <c r="W1424" t="s">
        <v>17598</v>
      </c>
      <c r="X1424" s="20" t="str">
        <f>+IF(V1424="","-",CONCATENATE(V1424,"_",W1424))</f>
        <v>FINES_R03</v>
      </c>
      <c r="Y1424" s="59">
        <v>0.72068268060684204</v>
      </c>
      <c r="Z1424" t="s">
        <v>134</v>
      </c>
      <c r="AA1424" t="s">
        <v>2393</v>
      </c>
      <c r="AB1424" t="str">
        <f>+IF(W1424="","-",IF(W1424="UNICO","CENSO","MUESTRA"))</f>
        <v>MUESTRA</v>
      </c>
      <c r="AC1424" t="s">
        <v>2398</v>
      </c>
      <c r="AD1424" t="s">
        <v>7283</v>
      </c>
    </row>
    <row r="1425" spans="1:30" x14ac:dyDescent="0.25">
      <c r="A1425" s="5" t="str">
        <f t="shared" si="22"/>
        <v>R 3 - D 692 - 469 - 4335</v>
      </c>
      <c r="B1425" s="23" t="s">
        <v>2347</v>
      </c>
      <c r="C1425" t="s">
        <v>1079</v>
      </c>
      <c r="D1425" t="s">
        <v>1077</v>
      </c>
      <c r="E1425" t="s">
        <v>1078</v>
      </c>
      <c r="F1425" t="s">
        <v>134</v>
      </c>
      <c r="G1425" t="s">
        <v>134</v>
      </c>
      <c r="H1425" t="s">
        <v>7592</v>
      </c>
      <c r="I1425" t="s">
        <v>20</v>
      </c>
      <c r="J1425" t="s">
        <v>2349</v>
      </c>
      <c r="K1425" t="s">
        <v>21</v>
      </c>
      <c r="M1425" t="s">
        <v>7593</v>
      </c>
      <c r="N1425" t="s">
        <v>22</v>
      </c>
      <c r="O1425" t="s">
        <v>23</v>
      </c>
      <c r="P1425" t="s">
        <v>26</v>
      </c>
      <c r="Q1425" t="s">
        <v>2348</v>
      </c>
      <c r="R1425" s="13">
        <v>16</v>
      </c>
      <c r="S1425" s="13">
        <v>1</v>
      </c>
      <c r="T1425" s="21">
        <v>1</v>
      </c>
      <c r="V1425" t="s">
        <v>2154</v>
      </c>
      <c r="W1425" t="s">
        <v>17598</v>
      </c>
      <c r="X1425" s="20" t="str">
        <f>+IF(V1425="","-",CONCATENATE(V1425,"_",W1425))</f>
        <v>FINES_R03</v>
      </c>
      <c r="Y1425" s="59">
        <v>0.72068268060684204</v>
      </c>
      <c r="Z1425" t="s">
        <v>134</v>
      </c>
      <c r="AA1425" t="s">
        <v>2393</v>
      </c>
      <c r="AB1425" t="str">
        <f>+IF(W1425="","-",IF(W1425="UNICO","CENSO","MUESTRA"))</f>
        <v>MUESTRA</v>
      </c>
      <c r="AC1425" t="s">
        <v>2398</v>
      </c>
      <c r="AD1425" t="s">
        <v>7594</v>
      </c>
    </row>
    <row r="1426" spans="1:30" x14ac:dyDescent="0.25">
      <c r="A1426" s="5" t="str">
        <f t="shared" si="22"/>
        <v>R 3 - D 692 - 487 - 4628</v>
      </c>
      <c r="B1426" s="23" t="s">
        <v>2347</v>
      </c>
      <c r="C1426" t="s">
        <v>1079</v>
      </c>
      <c r="D1426" t="s">
        <v>1077</v>
      </c>
      <c r="E1426" t="s">
        <v>1078</v>
      </c>
      <c r="F1426" t="s">
        <v>134</v>
      </c>
      <c r="G1426" t="s">
        <v>134</v>
      </c>
      <c r="H1426" t="s">
        <v>7687</v>
      </c>
      <c r="I1426" t="s">
        <v>20</v>
      </c>
      <c r="J1426" t="s">
        <v>2349</v>
      </c>
      <c r="K1426" t="s">
        <v>21</v>
      </c>
      <c r="M1426" t="s">
        <v>7688</v>
      </c>
      <c r="N1426" t="s">
        <v>22</v>
      </c>
      <c r="O1426" t="s">
        <v>23</v>
      </c>
      <c r="P1426" t="s">
        <v>26</v>
      </c>
      <c r="Q1426" t="s">
        <v>2348</v>
      </c>
      <c r="R1426" s="13">
        <v>26</v>
      </c>
      <c r="S1426" s="13">
        <v>1</v>
      </c>
      <c r="T1426" s="21">
        <v>1</v>
      </c>
      <c r="V1426" t="s">
        <v>2154</v>
      </c>
      <c r="W1426" t="s">
        <v>17598</v>
      </c>
      <c r="X1426" s="20" t="str">
        <f>+IF(V1426="","-",CONCATENATE(V1426,"_",W1426))</f>
        <v>FINES_R03</v>
      </c>
      <c r="Y1426" s="59">
        <v>0.72068268060684204</v>
      </c>
      <c r="Z1426" t="s">
        <v>134</v>
      </c>
      <c r="AA1426" t="s">
        <v>2393</v>
      </c>
      <c r="AB1426" t="str">
        <f>+IF(W1426="","-",IF(W1426="UNICO","CENSO","MUESTRA"))</f>
        <v>MUESTRA</v>
      </c>
      <c r="AC1426" t="s">
        <v>2397</v>
      </c>
      <c r="AD1426" t="s">
        <v>7689</v>
      </c>
    </row>
    <row r="1427" spans="1:30" x14ac:dyDescent="0.25">
      <c r="A1427" s="5" t="str">
        <f t="shared" si="22"/>
        <v>R 3 - D 692 - 464 - 0245</v>
      </c>
      <c r="B1427" s="23" t="s">
        <v>2347</v>
      </c>
      <c r="C1427" t="s">
        <v>1079</v>
      </c>
      <c r="D1427" t="s">
        <v>1077</v>
      </c>
      <c r="E1427" t="s">
        <v>1078</v>
      </c>
      <c r="F1427" t="s">
        <v>134</v>
      </c>
      <c r="G1427" t="s">
        <v>134</v>
      </c>
      <c r="H1427" t="s">
        <v>7347</v>
      </c>
      <c r="I1427" t="s">
        <v>20</v>
      </c>
      <c r="J1427" t="s">
        <v>2349</v>
      </c>
      <c r="K1427" t="s">
        <v>21</v>
      </c>
      <c r="M1427" t="s">
        <v>7348</v>
      </c>
      <c r="N1427" t="s">
        <v>22</v>
      </c>
      <c r="O1427" t="s">
        <v>23</v>
      </c>
      <c r="P1427" t="s">
        <v>26</v>
      </c>
      <c r="Q1427" t="s">
        <v>2348</v>
      </c>
      <c r="R1427" s="13">
        <v>19</v>
      </c>
      <c r="S1427" s="13">
        <v>1</v>
      </c>
      <c r="T1427" s="21">
        <v>1</v>
      </c>
      <c r="V1427" t="s">
        <v>2154</v>
      </c>
      <c r="W1427" t="s">
        <v>17598</v>
      </c>
      <c r="X1427" s="20" t="str">
        <f>+IF(V1427="","-",CONCATENATE(V1427,"_",W1427))</f>
        <v>FINES_R03</v>
      </c>
      <c r="Y1427" s="59">
        <v>0.7207304835319519</v>
      </c>
      <c r="Z1427" t="s">
        <v>134</v>
      </c>
      <c r="AA1427" t="s">
        <v>2393</v>
      </c>
      <c r="AB1427" t="str">
        <f>+IF(W1427="","-",IF(W1427="UNICO","CENSO","MUESTRA"))</f>
        <v>MUESTRA</v>
      </c>
      <c r="AC1427" t="s">
        <v>2398</v>
      </c>
      <c r="AD1427" t="s">
        <v>7349</v>
      </c>
    </row>
    <row r="1428" spans="1:30" x14ac:dyDescent="0.25">
      <c r="A1428" s="5" t="str">
        <f t="shared" si="22"/>
        <v>R 3 - D 692 - 497 - 0320</v>
      </c>
      <c r="B1428" s="23" t="s">
        <v>2347</v>
      </c>
      <c r="C1428" t="s">
        <v>1079</v>
      </c>
      <c r="D1428" t="s">
        <v>1077</v>
      </c>
      <c r="E1428" t="s">
        <v>1078</v>
      </c>
      <c r="F1428" t="s">
        <v>134</v>
      </c>
      <c r="G1428" t="s">
        <v>134</v>
      </c>
      <c r="H1428" t="s">
        <v>7372</v>
      </c>
      <c r="I1428" t="s">
        <v>20</v>
      </c>
      <c r="J1428" t="s">
        <v>2349</v>
      </c>
      <c r="K1428" t="s">
        <v>21</v>
      </c>
      <c r="M1428" t="s">
        <v>7373</v>
      </c>
      <c r="N1428" t="s">
        <v>22</v>
      </c>
      <c r="O1428" t="s">
        <v>23</v>
      </c>
      <c r="P1428" t="s">
        <v>26</v>
      </c>
      <c r="Q1428" t="s">
        <v>2348</v>
      </c>
      <c r="R1428" s="13">
        <v>16</v>
      </c>
      <c r="S1428" s="13">
        <v>1</v>
      </c>
      <c r="T1428" s="21">
        <v>1</v>
      </c>
      <c r="V1428" t="s">
        <v>2154</v>
      </c>
      <c r="W1428" t="s">
        <v>17598</v>
      </c>
      <c r="X1428" s="20" t="str">
        <f>+IF(V1428="","-",CONCATENATE(V1428,"_",W1428))</f>
        <v>FINES_R03</v>
      </c>
      <c r="Y1428" s="59">
        <v>0.72383683919906616</v>
      </c>
      <c r="Z1428" t="s">
        <v>134</v>
      </c>
      <c r="AA1428" t="s">
        <v>2393</v>
      </c>
      <c r="AB1428" t="str">
        <f>+IF(W1428="","-",IF(W1428="UNICO","CENSO","MUESTRA"))</f>
        <v>MUESTRA</v>
      </c>
      <c r="AC1428" t="s">
        <v>2397</v>
      </c>
      <c r="AD1428" t="s">
        <v>7374</v>
      </c>
    </row>
    <row r="1429" spans="1:30" x14ac:dyDescent="0.25">
      <c r="A1429" s="5" t="str">
        <f t="shared" si="22"/>
        <v>R 3 - D 692 - 464 - 0468</v>
      </c>
      <c r="B1429" s="23" t="s">
        <v>2347</v>
      </c>
      <c r="C1429" t="s">
        <v>1079</v>
      </c>
      <c r="D1429" t="s">
        <v>1077</v>
      </c>
      <c r="E1429" t="s">
        <v>1078</v>
      </c>
      <c r="F1429" t="s">
        <v>134</v>
      </c>
      <c r="G1429" t="s">
        <v>134</v>
      </c>
      <c r="H1429" t="s">
        <v>7223</v>
      </c>
      <c r="I1429" t="s">
        <v>20</v>
      </c>
      <c r="J1429" t="s">
        <v>2349</v>
      </c>
      <c r="K1429" t="s">
        <v>21</v>
      </c>
      <c r="M1429" t="s">
        <v>7224</v>
      </c>
      <c r="N1429" t="s">
        <v>22</v>
      </c>
      <c r="O1429" t="s">
        <v>23</v>
      </c>
      <c r="P1429" t="s">
        <v>26</v>
      </c>
      <c r="Q1429" t="s">
        <v>2348</v>
      </c>
      <c r="R1429" s="13">
        <v>65</v>
      </c>
      <c r="S1429" s="13">
        <v>3</v>
      </c>
      <c r="T1429" s="21">
        <v>1</v>
      </c>
      <c r="V1429" t="s">
        <v>2154</v>
      </c>
      <c r="W1429" t="s">
        <v>17598</v>
      </c>
      <c r="X1429" s="20" t="str">
        <f>+IF(V1429="","-",CONCATENATE(V1429,"_",W1429))</f>
        <v>FINES_R03</v>
      </c>
      <c r="Y1429" s="59">
        <v>0.7246253490447998</v>
      </c>
      <c r="Z1429" t="s">
        <v>134</v>
      </c>
      <c r="AA1429" t="s">
        <v>2393</v>
      </c>
      <c r="AB1429" t="str">
        <f>+IF(W1429="","-",IF(W1429="UNICO","CENSO","MUESTRA"))</f>
        <v>MUESTRA</v>
      </c>
      <c r="AC1429" t="s">
        <v>2398</v>
      </c>
      <c r="AD1429" t="s">
        <v>7225</v>
      </c>
    </row>
    <row r="1430" spans="1:30" x14ac:dyDescent="0.25">
      <c r="A1430" s="5" t="str">
        <f t="shared" si="22"/>
        <v>R 3 - D 692 - 497 - 3539</v>
      </c>
      <c r="B1430" s="23" t="s">
        <v>2347</v>
      </c>
      <c r="C1430" t="s">
        <v>1079</v>
      </c>
      <c r="D1430" t="s">
        <v>1077</v>
      </c>
      <c r="E1430" t="s">
        <v>1078</v>
      </c>
      <c r="F1430" t="s">
        <v>134</v>
      </c>
      <c r="G1430" t="s">
        <v>134</v>
      </c>
      <c r="H1430" t="s">
        <v>7392</v>
      </c>
      <c r="I1430" t="s">
        <v>20</v>
      </c>
      <c r="J1430" t="s">
        <v>2349</v>
      </c>
      <c r="K1430" t="s">
        <v>21</v>
      </c>
      <c r="M1430" t="s">
        <v>7393</v>
      </c>
      <c r="N1430" t="s">
        <v>22</v>
      </c>
      <c r="O1430" t="s">
        <v>23</v>
      </c>
      <c r="P1430" t="s">
        <v>26</v>
      </c>
      <c r="Q1430" t="s">
        <v>2348</v>
      </c>
      <c r="R1430" s="13">
        <v>15</v>
      </c>
      <c r="S1430" s="13">
        <v>1</v>
      </c>
      <c r="T1430" s="21">
        <v>1</v>
      </c>
      <c r="V1430" t="s">
        <v>2154</v>
      </c>
      <c r="W1430" t="s">
        <v>17598</v>
      </c>
      <c r="X1430" s="20" t="str">
        <f>+IF(V1430="","-",CONCATENATE(V1430,"_",W1430))</f>
        <v>FINES_R03</v>
      </c>
      <c r="Y1430" s="59">
        <v>0.72734671831130981</v>
      </c>
      <c r="Z1430" t="s">
        <v>134</v>
      </c>
      <c r="AA1430" t="s">
        <v>2393</v>
      </c>
      <c r="AB1430" t="str">
        <f>+IF(W1430="","-",IF(W1430="UNICO","CENSO","MUESTRA"))</f>
        <v>MUESTRA</v>
      </c>
      <c r="AC1430" t="s">
        <v>2397</v>
      </c>
      <c r="AD1430" t="s">
        <v>7394</v>
      </c>
    </row>
    <row r="1431" spans="1:30" x14ac:dyDescent="0.25">
      <c r="A1431" s="5" t="str">
        <f t="shared" si="22"/>
        <v>R 3 - D 692 - 464 - 3539</v>
      </c>
      <c r="B1431" s="23" t="s">
        <v>2347</v>
      </c>
      <c r="C1431" t="s">
        <v>1079</v>
      </c>
      <c r="D1431" t="s">
        <v>1077</v>
      </c>
      <c r="E1431" t="s">
        <v>1078</v>
      </c>
      <c r="F1431" t="s">
        <v>134</v>
      </c>
      <c r="G1431" t="s">
        <v>134</v>
      </c>
      <c r="H1431" t="s">
        <v>7466</v>
      </c>
      <c r="I1431" t="s">
        <v>20</v>
      </c>
      <c r="J1431" t="s">
        <v>2349</v>
      </c>
      <c r="K1431" t="s">
        <v>21</v>
      </c>
      <c r="M1431" t="s">
        <v>7393</v>
      </c>
      <c r="N1431" t="s">
        <v>22</v>
      </c>
      <c r="O1431" t="s">
        <v>23</v>
      </c>
      <c r="P1431" t="s">
        <v>26</v>
      </c>
      <c r="Q1431" t="s">
        <v>2348</v>
      </c>
      <c r="R1431" s="13">
        <v>51</v>
      </c>
      <c r="S1431" s="13">
        <v>2</v>
      </c>
      <c r="T1431" s="21">
        <v>1</v>
      </c>
      <c r="V1431" t="s">
        <v>2154</v>
      </c>
      <c r="W1431" t="s">
        <v>17598</v>
      </c>
      <c r="X1431" s="20" t="str">
        <f>+IF(V1431="","-",CONCATENATE(V1431,"_",W1431))</f>
        <v>FINES_R03</v>
      </c>
      <c r="Y1431" s="59">
        <v>0.72734671831130981</v>
      </c>
      <c r="Z1431" t="s">
        <v>134</v>
      </c>
      <c r="AA1431" t="s">
        <v>2393</v>
      </c>
      <c r="AB1431" t="str">
        <f>+IF(W1431="","-",IF(W1431="UNICO","CENSO","MUESTRA"))</f>
        <v>MUESTRA</v>
      </c>
      <c r="AC1431" t="s">
        <v>2397</v>
      </c>
      <c r="AD1431" t="s">
        <v>7394</v>
      </c>
    </row>
    <row r="1432" spans="1:30" x14ac:dyDescent="0.25">
      <c r="A1432" s="5" t="str">
        <f t="shared" si="22"/>
        <v>R 3 - D 692 - 453 - 3539</v>
      </c>
      <c r="B1432" s="23" t="s">
        <v>2347</v>
      </c>
      <c r="C1432" t="s">
        <v>1079</v>
      </c>
      <c r="D1432" t="s">
        <v>1077</v>
      </c>
      <c r="E1432" t="s">
        <v>1078</v>
      </c>
      <c r="F1432" t="s">
        <v>134</v>
      </c>
      <c r="G1432" t="s">
        <v>134</v>
      </c>
      <c r="H1432" t="s">
        <v>7568</v>
      </c>
      <c r="I1432" t="s">
        <v>20</v>
      </c>
      <c r="J1432" t="s">
        <v>2349</v>
      </c>
      <c r="K1432" t="s">
        <v>21</v>
      </c>
      <c r="M1432" t="s">
        <v>7393</v>
      </c>
      <c r="N1432" t="s">
        <v>22</v>
      </c>
      <c r="O1432" t="s">
        <v>23</v>
      </c>
      <c r="P1432" t="s">
        <v>26</v>
      </c>
      <c r="Q1432" t="s">
        <v>2348</v>
      </c>
      <c r="R1432" s="13">
        <v>46</v>
      </c>
      <c r="S1432" s="13">
        <v>3</v>
      </c>
      <c r="T1432" s="21">
        <v>1</v>
      </c>
      <c r="V1432" t="s">
        <v>2154</v>
      </c>
      <c r="W1432" t="s">
        <v>17598</v>
      </c>
      <c r="X1432" s="20" t="str">
        <f>+IF(V1432="","-",CONCATENATE(V1432,"_",W1432))</f>
        <v>FINES_R03</v>
      </c>
      <c r="Y1432" s="59">
        <v>0.72734671831130981</v>
      </c>
      <c r="Z1432" t="s">
        <v>134</v>
      </c>
      <c r="AA1432" t="s">
        <v>2393</v>
      </c>
      <c r="AB1432" t="str">
        <f>+IF(W1432="","-",IF(W1432="UNICO","CENSO","MUESTRA"))</f>
        <v>MUESTRA</v>
      </c>
      <c r="AC1432" t="s">
        <v>2398</v>
      </c>
      <c r="AD1432" t="s">
        <v>7394</v>
      </c>
    </row>
    <row r="1433" spans="1:30" x14ac:dyDescent="0.25">
      <c r="A1433" s="5" t="str">
        <f t="shared" si="22"/>
        <v>R 3 - D 692 - 459 - 4619</v>
      </c>
      <c r="B1433" s="23" t="s">
        <v>2347</v>
      </c>
      <c r="C1433" t="s">
        <v>1079</v>
      </c>
      <c r="D1433" t="s">
        <v>1077</v>
      </c>
      <c r="E1433" t="s">
        <v>1078</v>
      </c>
      <c r="F1433" t="s">
        <v>134</v>
      </c>
      <c r="G1433" t="s">
        <v>134</v>
      </c>
      <c r="H1433" t="s">
        <v>12222</v>
      </c>
      <c r="I1433" t="s">
        <v>20</v>
      </c>
      <c r="J1433" t="s">
        <v>2349</v>
      </c>
      <c r="K1433" t="s">
        <v>21</v>
      </c>
      <c r="M1433" t="s">
        <v>12223</v>
      </c>
      <c r="N1433" t="s">
        <v>22</v>
      </c>
      <c r="O1433" t="s">
        <v>23</v>
      </c>
      <c r="P1433" t="s">
        <v>26</v>
      </c>
      <c r="Q1433" t="s">
        <v>2348</v>
      </c>
      <c r="R1433" s="13">
        <v>16</v>
      </c>
      <c r="S1433" s="13">
        <v>1</v>
      </c>
      <c r="T1433" s="21">
        <v>1</v>
      </c>
      <c r="V1433" t="s">
        <v>2154</v>
      </c>
      <c r="W1433" t="s">
        <v>17598</v>
      </c>
      <c r="X1433" s="20" t="str">
        <f>+IF(V1433="","-",CONCATENATE(V1433,"_",W1433))</f>
        <v>FINES_R03</v>
      </c>
      <c r="Y1433" s="59">
        <v>0.72774171829223633</v>
      </c>
      <c r="Z1433" t="s">
        <v>134</v>
      </c>
      <c r="AA1433" t="s">
        <v>2393</v>
      </c>
      <c r="AB1433" t="str">
        <f>+IF(W1433="","-",IF(W1433="UNICO","CENSO","MUESTRA"))</f>
        <v>MUESTRA</v>
      </c>
      <c r="AC1433" t="s">
        <v>2397</v>
      </c>
      <c r="AD1433" t="s">
        <v>12224</v>
      </c>
    </row>
    <row r="1434" spans="1:30" x14ac:dyDescent="0.25">
      <c r="A1434" s="5" t="str">
        <f t="shared" si="22"/>
        <v>R 3 - D 691 - 452 - 0834</v>
      </c>
      <c r="B1434" s="23" t="s">
        <v>2347</v>
      </c>
      <c r="C1434" t="s">
        <v>1079</v>
      </c>
      <c r="D1434" t="s">
        <v>1077</v>
      </c>
      <c r="E1434" t="s">
        <v>1078</v>
      </c>
      <c r="F1434" t="s">
        <v>134</v>
      </c>
      <c r="G1434" t="s">
        <v>134</v>
      </c>
      <c r="H1434" t="s">
        <v>6858</v>
      </c>
      <c r="I1434" t="s">
        <v>20</v>
      </c>
      <c r="J1434" t="s">
        <v>2349</v>
      </c>
      <c r="K1434" t="s">
        <v>21</v>
      </c>
      <c r="M1434" t="s">
        <v>6859</v>
      </c>
      <c r="N1434" t="s">
        <v>22</v>
      </c>
      <c r="O1434" t="s">
        <v>23</v>
      </c>
      <c r="P1434" t="s">
        <v>26</v>
      </c>
      <c r="Q1434" t="s">
        <v>2348</v>
      </c>
      <c r="R1434" s="13">
        <v>142</v>
      </c>
      <c r="S1434" s="13">
        <v>6</v>
      </c>
      <c r="T1434" s="21">
        <v>1</v>
      </c>
      <c r="V1434" t="s">
        <v>2154</v>
      </c>
      <c r="W1434" t="s">
        <v>17598</v>
      </c>
      <c r="X1434" s="20" t="str">
        <f>+IF(V1434="","-",CONCATENATE(V1434,"_",W1434))</f>
        <v>FINES_R03</v>
      </c>
      <c r="Y1434" s="59">
        <v>0.72934681177139282</v>
      </c>
      <c r="Z1434" t="s">
        <v>134</v>
      </c>
      <c r="AA1434" t="s">
        <v>2393</v>
      </c>
      <c r="AB1434" t="str">
        <f>+IF(W1434="","-",IF(W1434="UNICO","CENSO","MUESTRA"))</f>
        <v>MUESTRA</v>
      </c>
      <c r="AC1434" t="s">
        <v>2398</v>
      </c>
      <c r="AD1434" t="s">
        <v>6860</v>
      </c>
    </row>
    <row r="1435" spans="1:30" x14ac:dyDescent="0.25">
      <c r="A1435" s="5" t="str">
        <f t="shared" si="22"/>
        <v>R 3 - D 691 - 452 - 1321</v>
      </c>
      <c r="B1435" s="23" t="s">
        <v>2347</v>
      </c>
      <c r="C1435" t="s">
        <v>1079</v>
      </c>
      <c r="D1435" t="s">
        <v>1077</v>
      </c>
      <c r="E1435" t="s">
        <v>1078</v>
      </c>
      <c r="F1435" t="s">
        <v>134</v>
      </c>
      <c r="G1435" t="s">
        <v>134</v>
      </c>
      <c r="H1435" t="s">
        <v>6879</v>
      </c>
      <c r="I1435" t="s">
        <v>20</v>
      </c>
      <c r="J1435" t="s">
        <v>2349</v>
      </c>
      <c r="K1435" t="s">
        <v>21</v>
      </c>
      <c r="M1435" t="s">
        <v>6880</v>
      </c>
      <c r="N1435" t="s">
        <v>22</v>
      </c>
      <c r="O1435" t="s">
        <v>23</v>
      </c>
      <c r="P1435" t="s">
        <v>26</v>
      </c>
      <c r="Q1435" t="s">
        <v>2348</v>
      </c>
      <c r="R1435" s="13">
        <v>55</v>
      </c>
      <c r="S1435" s="13">
        <v>2</v>
      </c>
      <c r="T1435" s="21">
        <v>1</v>
      </c>
      <c r="V1435" t="s">
        <v>2154</v>
      </c>
      <c r="W1435" t="s">
        <v>17598</v>
      </c>
      <c r="X1435" s="20" t="str">
        <f>+IF(V1435="","-",CONCATENATE(V1435,"_",W1435))</f>
        <v>FINES_R03</v>
      </c>
      <c r="Y1435" s="59">
        <v>0.72934681177139282</v>
      </c>
      <c r="Z1435" t="s">
        <v>134</v>
      </c>
      <c r="AA1435" t="s">
        <v>2393</v>
      </c>
      <c r="AB1435" t="str">
        <f>+IF(W1435="","-",IF(W1435="UNICO","CENSO","MUESTRA"))</f>
        <v>MUESTRA</v>
      </c>
      <c r="AC1435" t="s">
        <v>2398</v>
      </c>
      <c r="AD1435" t="s">
        <v>6881</v>
      </c>
    </row>
    <row r="1436" spans="1:30" x14ac:dyDescent="0.25">
      <c r="A1436" s="5" t="str">
        <f t="shared" si="22"/>
        <v>R 3 - D 692 - 493 - 0239</v>
      </c>
      <c r="B1436" s="23" t="s">
        <v>2347</v>
      </c>
      <c r="C1436" t="s">
        <v>1079</v>
      </c>
      <c r="D1436" t="s">
        <v>1077</v>
      </c>
      <c r="E1436" t="s">
        <v>1078</v>
      </c>
      <c r="F1436" t="s">
        <v>134</v>
      </c>
      <c r="G1436" t="s">
        <v>134</v>
      </c>
      <c r="H1436" t="s">
        <v>7254</v>
      </c>
      <c r="I1436" t="s">
        <v>20</v>
      </c>
      <c r="J1436" t="s">
        <v>2349</v>
      </c>
      <c r="K1436" t="s">
        <v>21</v>
      </c>
      <c r="M1436" t="s">
        <v>7255</v>
      </c>
      <c r="N1436" t="s">
        <v>22</v>
      </c>
      <c r="O1436" t="s">
        <v>23</v>
      </c>
      <c r="P1436" t="s">
        <v>26</v>
      </c>
      <c r="Q1436" t="s">
        <v>2348</v>
      </c>
      <c r="R1436" s="13">
        <v>62</v>
      </c>
      <c r="S1436" s="13">
        <v>2</v>
      </c>
      <c r="T1436" s="21">
        <v>1</v>
      </c>
      <c r="V1436" t="s">
        <v>2154</v>
      </c>
      <c r="W1436" t="s">
        <v>17598</v>
      </c>
      <c r="X1436" s="20" t="str">
        <f>+IF(V1436="","-",CONCATENATE(V1436,"_",W1436))</f>
        <v>FINES_R03</v>
      </c>
      <c r="Y1436" s="59">
        <v>0.73036587238311768</v>
      </c>
      <c r="Z1436" t="s">
        <v>134</v>
      </c>
      <c r="AA1436" t="s">
        <v>2393</v>
      </c>
      <c r="AB1436" t="str">
        <f>+IF(W1436="","-",IF(W1436="UNICO","CENSO","MUESTRA"))</f>
        <v>MUESTRA</v>
      </c>
      <c r="AC1436" t="s">
        <v>2397</v>
      </c>
      <c r="AD1436" t="s">
        <v>7256</v>
      </c>
    </row>
    <row r="1437" spans="1:30" x14ac:dyDescent="0.25">
      <c r="A1437" s="5" t="str">
        <f t="shared" si="22"/>
        <v>R 3 - D 692 - 459 - 4663</v>
      </c>
      <c r="B1437" s="23" t="s">
        <v>2347</v>
      </c>
      <c r="C1437" t="s">
        <v>1079</v>
      </c>
      <c r="D1437" t="s">
        <v>1077</v>
      </c>
      <c r="E1437" t="s">
        <v>1078</v>
      </c>
      <c r="F1437" t="s">
        <v>134</v>
      </c>
      <c r="G1437" t="s">
        <v>134</v>
      </c>
      <c r="H1437" t="s">
        <v>12234</v>
      </c>
      <c r="I1437" t="s">
        <v>20</v>
      </c>
      <c r="J1437" t="s">
        <v>2349</v>
      </c>
      <c r="K1437" t="s">
        <v>21</v>
      </c>
      <c r="M1437" t="s">
        <v>12235</v>
      </c>
      <c r="N1437" t="s">
        <v>22</v>
      </c>
      <c r="O1437" t="s">
        <v>23</v>
      </c>
      <c r="P1437" t="s">
        <v>26</v>
      </c>
      <c r="Q1437" t="s">
        <v>2348</v>
      </c>
      <c r="R1437" s="13">
        <v>21</v>
      </c>
      <c r="S1437" s="13">
        <v>1</v>
      </c>
      <c r="T1437" s="21">
        <v>1</v>
      </c>
      <c r="V1437" t="s">
        <v>2154</v>
      </c>
      <c r="W1437" t="s">
        <v>17598</v>
      </c>
      <c r="X1437" s="20" t="str">
        <f>+IF(V1437="","-",CONCATENATE(V1437,"_",W1437))</f>
        <v>FINES_R03</v>
      </c>
      <c r="Y1437" s="59">
        <v>0.73213100433349609</v>
      </c>
      <c r="Z1437" t="s">
        <v>134</v>
      </c>
      <c r="AA1437" t="s">
        <v>2393</v>
      </c>
      <c r="AB1437" t="str">
        <f>+IF(W1437="","-",IF(W1437="UNICO","CENSO","MUESTRA"))</f>
        <v>MUESTRA</v>
      </c>
      <c r="AC1437" t="s">
        <v>2398</v>
      </c>
      <c r="AD1437" t="s">
        <v>12236</v>
      </c>
    </row>
    <row r="1438" spans="1:30" x14ac:dyDescent="0.25">
      <c r="A1438" s="5" t="str">
        <f t="shared" si="22"/>
        <v>R 3 - D 692 - 464 - 2946</v>
      </c>
      <c r="B1438" s="23" t="s">
        <v>2347</v>
      </c>
      <c r="C1438" t="s">
        <v>1079</v>
      </c>
      <c r="D1438" t="s">
        <v>1077</v>
      </c>
      <c r="E1438" t="s">
        <v>1078</v>
      </c>
      <c r="F1438" t="s">
        <v>134</v>
      </c>
      <c r="G1438" t="s">
        <v>134</v>
      </c>
      <c r="H1438" t="s">
        <v>7531</v>
      </c>
      <c r="I1438" t="s">
        <v>20</v>
      </c>
      <c r="J1438" t="s">
        <v>2349</v>
      </c>
      <c r="K1438" t="s">
        <v>21</v>
      </c>
      <c r="M1438" t="s">
        <v>7532</v>
      </c>
      <c r="N1438" t="s">
        <v>22</v>
      </c>
      <c r="O1438" t="s">
        <v>23</v>
      </c>
      <c r="P1438" t="s">
        <v>26</v>
      </c>
      <c r="Q1438" t="s">
        <v>2348</v>
      </c>
      <c r="R1438" s="13">
        <v>34</v>
      </c>
      <c r="S1438" s="13">
        <v>1</v>
      </c>
      <c r="T1438" s="21">
        <v>1</v>
      </c>
      <c r="V1438" t="s">
        <v>2154</v>
      </c>
      <c r="W1438" t="s">
        <v>17598</v>
      </c>
      <c r="X1438" s="20" t="str">
        <f>+IF(V1438="","-",CONCATENATE(V1438,"_",W1438))</f>
        <v>FINES_R03</v>
      </c>
      <c r="Y1438" s="59">
        <v>0.73283576965332031</v>
      </c>
      <c r="Z1438" t="s">
        <v>134</v>
      </c>
      <c r="AA1438" t="s">
        <v>2393</v>
      </c>
      <c r="AB1438" t="str">
        <f>+IF(W1438="","-",IF(W1438="UNICO","CENSO","MUESTRA"))</f>
        <v>MUESTRA</v>
      </c>
      <c r="AC1438" t="s">
        <v>2397</v>
      </c>
      <c r="AD1438" t="s">
        <v>7533</v>
      </c>
    </row>
    <row r="1439" spans="1:30" x14ac:dyDescent="0.25">
      <c r="A1439" s="5" t="str">
        <f t="shared" si="22"/>
        <v>R 3 - D 692 - 481 - 0321</v>
      </c>
      <c r="B1439" s="23" t="s">
        <v>2347</v>
      </c>
      <c r="C1439" t="s">
        <v>1079</v>
      </c>
      <c r="D1439" t="s">
        <v>1077</v>
      </c>
      <c r="E1439" t="s">
        <v>1078</v>
      </c>
      <c r="F1439" t="s">
        <v>134</v>
      </c>
      <c r="G1439" t="s">
        <v>134</v>
      </c>
      <c r="H1439" t="s">
        <v>7215</v>
      </c>
      <c r="I1439" t="s">
        <v>20</v>
      </c>
      <c r="J1439" t="s">
        <v>2349</v>
      </c>
      <c r="K1439" t="s">
        <v>21</v>
      </c>
      <c r="M1439" t="s">
        <v>7216</v>
      </c>
      <c r="N1439" t="s">
        <v>22</v>
      </c>
      <c r="O1439" t="s">
        <v>23</v>
      </c>
      <c r="P1439" t="s">
        <v>26</v>
      </c>
      <c r="Q1439" t="s">
        <v>2348</v>
      </c>
      <c r="R1439" s="13">
        <v>57</v>
      </c>
      <c r="S1439" s="13">
        <v>3</v>
      </c>
      <c r="T1439" s="21">
        <v>1</v>
      </c>
      <c r="V1439" t="s">
        <v>2154</v>
      </c>
      <c r="W1439" t="s">
        <v>17598</v>
      </c>
      <c r="X1439" s="20" t="str">
        <f>+IF(V1439="","-",CONCATENATE(V1439,"_",W1439))</f>
        <v>FINES_R03</v>
      </c>
      <c r="Y1439" s="59">
        <v>0.73405265808105469</v>
      </c>
      <c r="Z1439" t="s">
        <v>134</v>
      </c>
      <c r="AA1439" t="s">
        <v>2393</v>
      </c>
      <c r="AB1439" t="str">
        <f>+IF(W1439="","-",IF(W1439="UNICO","CENSO","MUESTRA"))</f>
        <v>MUESTRA</v>
      </c>
      <c r="AC1439" t="s">
        <v>2397</v>
      </c>
      <c r="AD1439" t="s">
        <v>7217</v>
      </c>
    </row>
    <row r="1440" spans="1:30" x14ac:dyDescent="0.25">
      <c r="A1440" s="5" t="str">
        <f t="shared" si="22"/>
        <v>R 3 - D 692 - 493 - 4121</v>
      </c>
      <c r="B1440" s="23" t="s">
        <v>2347</v>
      </c>
      <c r="C1440" t="s">
        <v>1079</v>
      </c>
      <c r="D1440" t="s">
        <v>1077</v>
      </c>
      <c r="E1440" t="s">
        <v>1078</v>
      </c>
      <c r="F1440" t="s">
        <v>134</v>
      </c>
      <c r="G1440" t="s">
        <v>134</v>
      </c>
      <c r="H1440" t="s">
        <v>7510</v>
      </c>
      <c r="I1440" t="s">
        <v>20</v>
      </c>
      <c r="J1440" t="s">
        <v>2349</v>
      </c>
      <c r="K1440" t="s">
        <v>21</v>
      </c>
      <c r="M1440" t="s">
        <v>7511</v>
      </c>
      <c r="N1440" t="s">
        <v>22</v>
      </c>
      <c r="O1440" t="s">
        <v>23</v>
      </c>
      <c r="P1440" t="s">
        <v>26</v>
      </c>
      <c r="Q1440" t="s">
        <v>2348</v>
      </c>
      <c r="R1440" s="13">
        <v>20</v>
      </c>
      <c r="S1440" s="13">
        <v>1</v>
      </c>
      <c r="T1440" s="21">
        <v>1</v>
      </c>
      <c r="V1440" t="s">
        <v>2154</v>
      </c>
      <c r="W1440" t="s">
        <v>17598</v>
      </c>
      <c r="X1440" s="20" t="str">
        <f>+IF(V1440="","-",CONCATENATE(V1440,"_",W1440))</f>
        <v>FINES_R03</v>
      </c>
      <c r="Y1440" s="59">
        <v>0.73405265808105469</v>
      </c>
      <c r="Z1440" t="s">
        <v>134</v>
      </c>
      <c r="AA1440" t="s">
        <v>2393</v>
      </c>
      <c r="AB1440" t="str">
        <f>+IF(W1440="","-",IF(W1440="UNICO","CENSO","MUESTRA"))</f>
        <v>MUESTRA</v>
      </c>
      <c r="AC1440" t="s">
        <v>2397</v>
      </c>
      <c r="AD1440" t="s">
        <v>7512</v>
      </c>
    </row>
    <row r="1441" spans="1:30" x14ac:dyDescent="0.25">
      <c r="A1441" s="5" t="str">
        <f t="shared" si="22"/>
        <v>R 3 - D 692 - 497 - 1152</v>
      </c>
      <c r="B1441" s="23" t="s">
        <v>2347</v>
      </c>
      <c r="C1441" t="s">
        <v>1079</v>
      </c>
      <c r="D1441" t="s">
        <v>1077</v>
      </c>
      <c r="E1441" t="s">
        <v>1078</v>
      </c>
      <c r="F1441" t="s">
        <v>134</v>
      </c>
      <c r="G1441" t="s">
        <v>134</v>
      </c>
      <c r="H1441" t="s">
        <v>7397</v>
      </c>
      <c r="I1441" t="s">
        <v>20</v>
      </c>
      <c r="J1441" t="s">
        <v>2349</v>
      </c>
      <c r="K1441" t="s">
        <v>21</v>
      </c>
      <c r="M1441" t="s">
        <v>7212</v>
      </c>
      <c r="N1441" t="s">
        <v>22</v>
      </c>
      <c r="O1441" t="s">
        <v>23</v>
      </c>
      <c r="P1441" t="s">
        <v>26</v>
      </c>
      <c r="Q1441" t="s">
        <v>2348</v>
      </c>
      <c r="R1441" s="13">
        <v>16</v>
      </c>
      <c r="S1441" s="13">
        <v>1</v>
      </c>
      <c r="T1441" s="21">
        <v>1</v>
      </c>
      <c r="V1441" t="s">
        <v>2154</v>
      </c>
      <c r="W1441" t="s">
        <v>17598</v>
      </c>
      <c r="X1441" s="20" t="str">
        <f>+IF(V1441="","-",CONCATENATE(V1441,"_",W1441))</f>
        <v>FINES_R03</v>
      </c>
      <c r="Y1441" s="59">
        <v>0.73575615882873535</v>
      </c>
      <c r="Z1441" t="s">
        <v>134</v>
      </c>
      <c r="AA1441" t="s">
        <v>2393</v>
      </c>
      <c r="AB1441" t="str">
        <f>+IF(W1441="","-",IF(W1441="UNICO","CENSO","MUESTRA"))</f>
        <v>MUESTRA</v>
      </c>
      <c r="AC1441" t="s">
        <v>2398</v>
      </c>
      <c r="AD1441" t="s">
        <v>7213</v>
      </c>
    </row>
    <row r="1442" spans="1:30" x14ac:dyDescent="0.25">
      <c r="A1442" s="5" t="str">
        <f t="shared" si="22"/>
        <v>R 3 - D 691 - 461 - 0976</v>
      </c>
      <c r="B1442" s="23" t="s">
        <v>2347</v>
      </c>
      <c r="C1442" t="s">
        <v>1079</v>
      </c>
      <c r="D1442" t="s">
        <v>1077</v>
      </c>
      <c r="E1442" t="s">
        <v>1078</v>
      </c>
      <c r="F1442" t="s">
        <v>134</v>
      </c>
      <c r="G1442" t="s">
        <v>134</v>
      </c>
      <c r="H1442" t="s">
        <v>6804</v>
      </c>
      <c r="I1442" t="s">
        <v>20</v>
      </c>
      <c r="J1442" t="s">
        <v>2349</v>
      </c>
      <c r="K1442" t="s">
        <v>21</v>
      </c>
      <c r="M1442" t="s">
        <v>6805</v>
      </c>
      <c r="N1442" t="s">
        <v>22</v>
      </c>
      <c r="O1442" t="s">
        <v>23</v>
      </c>
      <c r="P1442" t="s">
        <v>26</v>
      </c>
      <c r="Q1442" t="s">
        <v>2348</v>
      </c>
      <c r="R1442" s="13">
        <v>71</v>
      </c>
      <c r="S1442" s="13">
        <v>3</v>
      </c>
      <c r="T1442" s="21">
        <v>1</v>
      </c>
      <c r="V1442" t="s">
        <v>2154</v>
      </c>
      <c r="W1442" t="s">
        <v>17598</v>
      </c>
      <c r="X1442" s="20" t="str">
        <f>+IF(V1442="","-",CONCATENATE(V1442,"_",W1442))</f>
        <v>FINES_R03</v>
      </c>
      <c r="Y1442" s="59">
        <v>0.73587912321090698</v>
      </c>
      <c r="Z1442" t="s">
        <v>134</v>
      </c>
      <c r="AA1442" t="s">
        <v>2393</v>
      </c>
      <c r="AB1442" t="str">
        <f>+IF(W1442="","-",IF(W1442="UNICO","CENSO","MUESTRA"))</f>
        <v>MUESTRA</v>
      </c>
      <c r="AC1442" t="s">
        <v>2397</v>
      </c>
      <c r="AD1442" t="s">
        <v>6806</v>
      </c>
    </row>
    <row r="1443" spans="1:30" x14ac:dyDescent="0.25">
      <c r="A1443" s="5" t="str">
        <f t="shared" si="22"/>
        <v>R 3 - D 690 - 472 - 0750</v>
      </c>
      <c r="B1443" s="23" t="s">
        <v>2347</v>
      </c>
      <c r="C1443" t="s">
        <v>1079</v>
      </c>
      <c r="D1443" t="s">
        <v>1077</v>
      </c>
      <c r="E1443" t="s">
        <v>1078</v>
      </c>
      <c r="F1443" t="s">
        <v>134</v>
      </c>
      <c r="G1443" t="s">
        <v>134</v>
      </c>
      <c r="H1443" t="s">
        <v>6616</v>
      </c>
      <c r="I1443" t="s">
        <v>20</v>
      </c>
      <c r="J1443" t="s">
        <v>2349</v>
      </c>
      <c r="K1443" t="s">
        <v>21</v>
      </c>
      <c r="M1443" t="s">
        <v>13816</v>
      </c>
      <c r="N1443" t="s">
        <v>22</v>
      </c>
      <c r="O1443" t="s">
        <v>23</v>
      </c>
      <c r="P1443" t="s">
        <v>26</v>
      </c>
      <c r="Q1443" t="s">
        <v>2348</v>
      </c>
      <c r="R1443" s="13">
        <v>27</v>
      </c>
      <c r="S1443" s="13">
        <v>1</v>
      </c>
      <c r="T1443" s="21">
        <v>1</v>
      </c>
      <c r="V1443" t="s">
        <v>2154</v>
      </c>
      <c r="W1443" t="s">
        <v>17598</v>
      </c>
      <c r="X1443" s="20" t="str">
        <f>+IF(V1443="","-",CONCATENATE(V1443,"_",W1443))</f>
        <v>FINES_R03</v>
      </c>
      <c r="Y1443" s="59">
        <v>0.73805195093154907</v>
      </c>
      <c r="Z1443" t="s">
        <v>134</v>
      </c>
      <c r="AA1443" t="s">
        <v>2393</v>
      </c>
      <c r="AB1443" t="str">
        <f>+IF(W1443="","-",IF(W1443="UNICO","CENSO","MUESTRA"))</f>
        <v>MUESTRA</v>
      </c>
      <c r="AC1443" t="s">
        <v>2397</v>
      </c>
      <c r="AD1443" t="s">
        <v>6617</v>
      </c>
    </row>
    <row r="1444" spans="1:30" x14ac:dyDescent="0.25">
      <c r="A1444" s="5" t="str">
        <f t="shared" si="22"/>
        <v>R 3 - D 692 - 493 - 0273</v>
      </c>
      <c r="B1444" s="23" t="s">
        <v>2347</v>
      </c>
      <c r="C1444" t="s">
        <v>1079</v>
      </c>
      <c r="D1444" t="s">
        <v>1077</v>
      </c>
      <c r="E1444" t="s">
        <v>1078</v>
      </c>
      <c r="F1444" t="s">
        <v>134</v>
      </c>
      <c r="G1444" t="s">
        <v>134</v>
      </c>
      <c r="H1444" t="s">
        <v>7237</v>
      </c>
      <c r="I1444" t="s">
        <v>20</v>
      </c>
      <c r="J1444" t="s">
        <v>2349</v>
      </c>
      <c r="K1444" t="s">
        <v>21</v>
      </c>
      <c r="M1444" t="s">
        <v>2199</v>
      </c>
      <c r="N1444" t="s">
        <v>22</v>
      </c>
      <c r="O1444" t="s">
        <v>23</v>
      </c>
      <c r="P1444" t="s">
        <v>26</v>
      </c>
      <c r="Q1444" t="s">
        <v>2348</v>
      </c>
      <c r="R1444" s="13">
        <v>58</v>
      </c>
      <c r="S1444" s="13">
        <v>2</v>
      </c>
      <c r="T1444" s="21">
        <v>1</v>
      </c>
      <c r="V1444" t="s">
        <v>2154</v>
      </c>
      <c r="W1444" t="s">
        <v>17598</v>
      </c>
      <c r="X1444" s="20" t="str">
        <f>+IF(V1444="","-",CONCATENATE(V1444,"_",W1444))</f>
        <v>FINES_R03</v>
      </c>
      <c r="Y1444" s="59">
        <v>0.74201667308807373</v>
      </c>
      <c r="Z1444" t="s">
        <v>134</v>
      </c>
      <c r="AA1444" t="s">
        <v>2393</v>
      </c>
      <c r="AB1444" t="str">
        <f>+IF(W1444="","-",IF(W1444="UNICO","CENSO","MUESTRA"))</f>
        <v>MUESTRA</v>
      </c>
      <c r="AC1444" t="s">
        <v>2398</v>
      </c>
      <c r="AD1444" t="s">
        <v>7238</v>
      </c>
    </row>
    <row r="1445" spans="1:30" x14ac:dyDescent="0.25">
      <c r="A1445" s="5" t="str">
        <f t="shared" si="22"/>
        <v>R 3 - D 692 - 459 - 0273</v>
      </c>
      <c r="B1445" s="23" t="s">
        <v>2347</v>
      </c>
      <c r="C1445" t="s">
        <v>1079</v>
      </c>
      <c r="D1445" t="s">
        <v>1077</v>
      </c>
      <c r="E1445" t="s">
        <v>1078</v>
      </c>
      <c r="F1445" t="s">
        <v>134</v>
      </c>
      <c r="G1445" t="s">
        <v>134</v>
      </c>
      <c r="H1445" t="s">
        <v>7518</v>
      </c>
      <c r="I1445" t="s">
        <v>20</v>
      </c>
      <c r="J1445" t="s">
        <v>2349</v>
      </c>
      <c r="K1445" t="s">
        <v>21</v>
      </c>
      <c r="M1445" t="s">
        <v>2199</v>
      </c>
      <c r="N1445" t="s">
        <v>22</v>
      </c>
      <c r="O1445" t="s">
        <v>23</v>
      </c>
      <c r="P1445" t="s">
        <v>26</v>
      </c>
      <c r="Q1445" t="s">
        <v>2348</v>
      </c>
      <c r="R1445" s="13">
        <v>48</v>
      </c>
      <c r="S1445" s="13">
        <v>2</v>
      </c>
      <c r="T1445" s="21">
        <v>1</v>
      </c>
      <c r="V1445" t="s">
        <v>2154</v>
      </c>
      <c r="W1445" t="s">
        <v>17598</v>
      </c>
      <c r="X1445" s="20" t="str">
        <f>+IF(V1445="","-",CONCATENATE(V1445,"_",W1445))</f>
        <v>FINES_R03</v>
      </c>
      <c r="Y1445" s="59">
        <v>0.74374377727508545</v>
      </c>
      <c r="Z1445" t="s">
        <v>134</v>
      </c>
      <c r="AA1445" t="s">
        <v>2393</v>
      </c>
      <c r="AB1445" t="str">
        <f>+IF(W1445="","-",IF(W1445="UNICO","CENSO","MUESTRA"))</f>
        <v>MUESTRA</v>
      </c>
      <c r="AC1445" t="s">
        <v>2398</v>
      </c>
      <c r="AD1445" t="s">
        <v>7238</v>
      </c>
    </row>
    <row r="1446" spans="1:30" x14ac:dyDescent="0.25">
      <c r="A1446" s="5" t="str">
        <f t="shared" si="22"/>
        <v>R 3 - D 692 - 459 - 4512</v>
      </c>
      <c r="B1446" s="23" t="s">
        <v>2347</v>
      </c>
      <c r="C1446" t="s">
        <v>1079</v>
      </c>
      <c r="D1446" t="s">
        <v>1077</v>
      </c>
      <c r="E1446" t="s">
        <v>1078</v>
      </c>
      <c r="F1446" t="s">
        <v>134</v>
      </c>
      <c r="G1446" t="s">
        <v>134</v>
      </c>
      <c r="H1446" t="s">
        <v>7670</v>
      </c>
      <c r="I1446" t="s">
        <v>20</v>
      </c>
      <c r="J1446" t="s">
        <v>2349</v>
      </c>
      <c r="K1446" t="s">
        <v>21</v>
      </c>
      <c r="M1446" t="s">
        <v>7671</v>
      </c>
      <c r="N1446" t="s">
        <v>22</v>
      </c>
      <c r="O1446" t="s">
        <v>23</v>
      </c>
      <c r="P1446" t="s">
        <v>26</v>
      </c>
      <c r="Q1446" t="s">
        <v>2348</v>
      </c>
      <c r="R1446" s="13">
        <v>44</v>
      </c>
      <c r="S1446" s="13">
        <v>2</v>
      </c>
      <c r="T1446" s="21">
        <v>1</v>
      </c>
      <c r="V1446" t="s">
        <v>2154</v>
      </c>
      <c r="W1446" t="s">
        <v>17598</v>
      </c>
      <c r="X1446" s="20" t="str">
        <f>+IF(V1446="","-",CONCATENATE(V1446,"_",W1446))</f>
        <v>FINES_R03</v>
      </c>
      <c r="Y1446" s="59">
        <v>0.7438398003578186</v>
      </c>
      <c r="Z1446" t="s">
        <v>134</v>
      </c>
      <c r="AA1446" t="s">
        <v>2393</v>
      </c>
      <c r="AB1446" t="str">
        <f>+IF(W1446="","-",IF(W1446="UNICO","CENSO","MUESTRA"))</f>
        <v>MUESTRA</v>
      </c>
      <c r="AC1446" t="s">
        <v>2398</v>
      </c>
      <c r="AD1446" t="s">
        <v>7672</v>
      </c>
    </row>
    <row r="1447" spans="1:30" x14ac:dyDescent="0.25">
      <c r="A1447" s="5" t="str">
        <f t="shared" si="22"/>
        <v>R 3 - D 692 - 487 - 1715</v>
      </c>
      <c r="B1447" s="23" t="s">
        <v>2347</v>
      </c>
      <c r="C1447" t="s">
        <v>1079</v>
      </c>
      <c r="D1447" t="s">
        <v>1077</v>
      </c>
      <c r="E1447" t="s">
        <v>1078</v>
      </c>
      <c r="F1447" t="s">
        <v>134</v>
      </c>
      <c r="G1447" t="s">
        <v>134</v>
      </c>
      <c r="H1447" t="s">
        <v>12208</v>
      </c>
      <c r="I1447" t="s">
        <v>20</v>
      </c>
      <c r="J1447" t="s">
        <v>2349</v>
      </c>
      <c r="K1447" t="s">
        <v>21</v>
      </c>
      <c r="M1447" t="s">
        <v>7168</v>
      </c>
      <c r="N1447" t="s">
        <v>22</v>
      </c>
      <c r="O1447" t="s">
        <v>23</v>
      </c>
      <c r="P1447" t="s">
        <v>26</v>
      </c>
      <c r="Q1447" t="s">
        <v>2348</v>
      </c>
      <c r="R1447" s="13">
        <v>17</v>
      </c>
      <c r="S1447" s="13">
        <v>1</v>
      </c>
      <c r="T1447" s="21">
        <v>1</v>
      </c>
      <c r="V1447" t="s">
        <v>2154</v>
      </c>
      <c r="W1447" t="s">
        <v>17598</v>
      </c>
      <c r="X1447" s="20" t="str">
        <f>+IF(V1447="","-",CONCATENATE(V1447,"_",W1447))</f>
        <v>FINES_R03</v>
      </c>
      <c r="Y1447" s="59">
        <v>0.74453401565551758</v>
      </c>
      <c r="Z1447" t="s">
        <v>134</v>
      </c>
      <c r="AA1447" t="s">
        <v>2393</v>
      </c>
      <c r="AB1447" t="str">
        <f>+IF(W1447="","-",IF(W1447="UNICO","CENSO","MUESTRA"))</f>
        <v>MUESTRA</v>
      </c>
      <c r="AC1447" t="s">
        <v>2397</v>
      </c>
      <c r="AD1447" t="s">
        <v>12209</v>
      </c>
    </row>
    <row r="1448" spans="1:30" x14ac:dyDescent="0.25">
      <c r="A1448" s="5" t="str">
        <f t="shared" si="22"/>
        <v>R 3 - D 692 - 464 - 0255</v>
      </c>
      <c r="B1448" s="23" t="s">
        <v>2347</v>
      </c>
      <c r="C1448" t="s">
        <v>1079</v>
      </c>
      <c r="D1448" t="s">
        <v>1077</v>
      </c>
      <c r="E1448" t="s">
        <v>1078</v>
      </c>
      <c r="F1448" t="s">
        <v>134</v>
      </c>
      <c r="G1448" t="s">
        <v>134</v>
      </c>
      <c r="H1448" t="s">
        <v>7383</v>
      </c>
      <c r="I1448" t="s">
        <v>20</v>
      </c>
      <c r="J1448" t="s">
        <v>2349</v>
      </c>
      <c r="K1448" t="s">
        <v>21</v>
      </c>
      <c r="M1448" t="s">
        <v>7323</v>
      </c>
      <c r="N1448" t="s">
        <v>22</v>
      </c>
      <c r="O1448" t="s">
        <v>23</v>
      </c>
      <c r="P1448" t="s">
        <v>26</v>
      </c>
      <c r="Q1448" t="s">
        <v>2348</v>
      </c>
      <c r="R1448" s="13">
        <v>154</v>
      </c>
      <c r="S1448" s="13">
        <v>7</v>
      </c>
      <c r="T1448" s="21">
        <v>1</v>
      </c>
      <c r="V1448" t="s">
        <v>2154</v>
      </c>
      <c r="W1448" t="s">
        <v>17598</v>
      </c>
      <c r="X1448" s="20" t="str">
        <f>+IF(V1448="","-",CONCATENATE(V1448,"_",W1448))</f>
        <v>FINES_R03</v>
      </c>
      <c r="Y1448" s="59">
        <v>0.7455604076385498</v>
      </c>
      <c r="Z1448" t="s">
        <v>134</v>
      </c>
      <c r="AA1448" t="s">
        <v>2393</v>
      </c>
      <c r="AB1448" t="str">
        <f>+IF(W1448="","-",IF(W1448="UNICO","CENSO","MUESTRA"))</f>
        <v>MUESTRA</v>
      </c>
      <c r="AC1448" t="s">
        <v>2398</v>
      </c>
      <c r="AD1448" t="s">
        <v>7324</v>
      </c>
    </row>
    <row r="1449" spans="1:30" x14ac:dyDescent="0.25">
      <c r="A1449" s="5" t="str">
        <f t="shared" si="22"/>
        <v>R 3 - D 692 - 453 - 0255</v>
      </c>
      <c r="B1449" s="23" t="s">
        <v>2347</v>
      </c>
      <c r="C1449" t="s">
        <v>1079</v>
      </c>
      <c r="D1449" t="s">
        <v>1077</v>
      </c>
      <c r="E1449" t="s">
        <v>1078</v>
      </c>
      <c r="F1449" t="s">
        <v>134</v>
      </c>
      <c r="G1449" t="s">
        <v>134</v>
      </c>
      <c r="H1449" t="s">
        <v>7322</v>
      </c>
      <c r="I1449" t="s">
        <v>20</v>
      </c>
      <c r="J1449" t="s">
        <v>2349</v>
      </c>
      <c r="K1449" t="s">
        <v>21</v>
      </c>
      <c r="M1449" t="s">
        <v>7323</v>
      </c>
      <c r="N1449" t="s">
        <v>22</v>
      </c>
      <c r="O1449" t="s">
        <v>23</v>
      </c>
      <c r="P1449" t="s">
        <v>26</v>
      </c>
      <c r="Q1449" t="s">
        <v>2348</v>
      </c>
      <c r="R1449" s="13">
        <v>14</v>
      </c>
      <c r="S1449" s="13">
        <v>1</v>
      </c>
      <c r="T1449" s="21">
        <v>1</v>
      </c>
      <c r="V1449" t="s">
        <v>2154</v>
      </c>
      <c r="W1449" t="s">
        <v>17598</v>
      </c>
      <c r="X1449" s="20" t="str">
        <f>+IF(V1449="","-",CONCATENATE(V1449,"_",W1449))</f>
        <v>FINES_R03</v>
      </c>
      <c r="Y1449" s="59">
        <v>0.74587804079055786</v>
      </c>
      <c r="Z1449" t="s">
        <v>134</v>
      </c>
      <c r="AA1449" t="s">
        <v>2393</v>
      </c>
      <c r="AB1449" t="str">
        <f>+IF(W1449="","-",IF(W1449="UNICO","CENSO","MUESTRA"))</f>
        <v>MUESTRA</v>
      </c>
      <c r="AC1449" t="s">
        <v>2397</v>
      </c>
      <c r="AD1449" t="s">
        <v>7324</v>
      </c>
    </row>
    <row r="1450" spans="1:30" x14ac:dyDescent="0.25">
      <c r="A1450" s="5" t="str">
        <f t="shared" si="22"/>
        <v>R 3 - D 692 - 493 - 0291</v>
      </c>
      <c r="B1450" s="23" t="s">
        <v>2347</v>
      </c>
      <c r="C1450" t="s">
        <v>1079</v>
      </c>
      <c r="D1450" t="s">
        <v>1077</v>
      </c>
      <c r="E1450" t="s">
        <v>1078</v>
      </c>
      <c r="F1450" t="s">
        <v>134</v>
      </c>
      <c r="G1450" t="s">
        <v>134</v>
      </c>
      <c r="H1450" t="s">
        <v>7514</v>
      </c>
      <c r="I1450" t="s">
        <v>20</v>
      </c>
      <c r="J1450" t="s">
        <v>2349</v>
      </c>
      <c r="K1450" t="s">
        <v>21</v>
      </c>
      <c r="M1450" t="s">
        <v>7515</v>
      </c>
      <c r="N1450" t="s">
        <v>22</v>
      </c>
      <c r="O1450" t="s">
        <v>23</v>
      </c>
      <c r="P1450" t="s">
        <v>26</v>
      </c>
      <c r="Q1450" t="s">
        <v>2348</v>
      </c>
      <c r="R1450" s="13">
        <v>19</v>
      </c>
      <c r="S1450" s="13">
        <v>1</v>
      </c>
      <c r="T1450" s="21">
        <v>1</v>
      </c>
      <c r="V1450" t="s">
        <v>2154</v>
      </c>
      <c r="W1450" t="s">
        <v>17598</v>
      </c>
      <c r="X1450" s="20" t="str">
        <f>+IF(V1450="","-",CONCATENATE(V1450,"_",W1450))</f>
        <v>FINES_R03</v>
      </c>
      <c r="Y1450" s="59">
        <v>0.74614858627319336</v>
      </c>
      <c r="Z1450" t="s">
        <v>134</v>
      </c>
      <c r="AA1450" t="s">
        <v>2393</v>
      </c>
      <c r="AB1450" t="str">
        <f>+IF(W1450="","-",IF(W1450="UNICO","CENSO","MUESTRA"))</f>
        <v>MUESTRA</v>
      </c>
      <c r="AC1450" t="s">
        <v>2397</v>
      </c>
      <c r="AD1450" t="s">
        <v>7516</v>
      </c>
    </row>
    <row r="1451" spans="1:30" x14ac:dyDescent="0.25">
      <c r="A1451" s="5" t="str">
        <f t="shared" si="22"/>
        <v>R 3 - D 692 - 469 - 3532</v>
      </c>
      <c r="B1451" s="23" t="s">
        <v>2347</v>
      </c>
      <c r="C1451" t="s">
        <v>1079</v>
      </c>
      <c r="D1451" t="s">
        <v>1077</v>
      </c>
      <c r="E1451" t="s">
        <v>1078</v>
      </c>
      <c r="F1451" t="s">
        <v>134</v>
      </c>
      <c r="G1451" t="s">
        <v>134</v>
      </c>
      <c r="H1451" t="s">
        <v>12194</v>
      </c>
      <c r="I1451" t="s">
        <v>20</v>
      </c>
      <c r="J1451" t="s">
        <v>2349</v>
      </c>
      <c r="K1451" t="s">
        <v>21</v>
      </c>
      <c r="M1451" t="s">
        <v>7377</v>
      </c>
      <c r="N1451" t="s">
        <v>22</v>
      </c>
      <c r="O1451" t="s">
        <v>23</v>
      </c>
      <c r="P1451" t="s">
        <v>26</v>
      </c>
      <c r="Q1451" t="s">
        <v>2348</v>
      </c>
      <c r="R1451" s="13">
        <v>21</v>
      </c>
      <c r="S1451" s="13">
        <v>1</v>
      </c>
      <c r="T1451" s="21">
        <v>1</v>
      </c>
      <c r="V1451" t="s">
        <v>2154</v>
      </c>
      <c r="W1451" t="s">
        <v>17598</v>
      </c>
      <c r="X1451" s="20" t="str">
        <f>+IF(V1451="","-",CONCATENATE(V1451,"_",W1451))</f>
        <v>FINES_R03</v>
      </c>
      <c r="Y1451" s="59">
        <v>0.7468644380569458</v>
      </c>
      <c r="Z1451" t="s">
        <v>134</v>
      </c>
      <c r="AA1451" t="s">
        <v>2393</v>
      </c>
      <c r="AB1451" t="str">
        <f>+IF(W1451="","-",IF(W1451="UNICO","CENSO","MUESTRA"))</f>
        <v>MUESTRA</v>
      </c>
      <c r="AC1451" t="s">
        <v>2398</v>
      </c>
      <c r="AD1451" t="s">
        <v>7378</v>
      </c>
    </row>
    <row r="1452" spans="1:30" x14ac:dyDescent="0.25">
      <c r="A1452" s="5" t="str">
        <f t="shared" si="22"/>
        <v>R 3 - D 692 - 459 - 3532</v>
      </c>
      <c r="B1452" s="23" t="s">
        <v>2347</v>
      </c>
      <c r="C1452" t="s">
        <v>1079</v>
      </c>
      <c r="D1452" t="s">
        <v>1077</v>
      </c>
      <c r="E1452" t="s">
        <v>1078</v>
      </c>
      <c r="F1452" t="s">
        <v>134</v>
      </c>
      <c r="G1452" t="s">
        <v>134</v>
      </c>
      <c r="H1452" t="s">
        <v>12212</v>
      </c>
      <c r="I1452" t="s">
        <v>20</v>
      </c>
      <c r="J1452" t="s">
        <v>2349</v>
      </c>
      <c r="K1452" t="s">
        <v>21</v>
      </c>
      <c r="M1452" t="s">
        <v>7377</v>
      </c>
      <c r="N1452" t="s">
        <v>22</v>
      </c>
      <c r="O1452" t="s">
        <v>23</v>
      </c>
      <c r="P1452" t="s">
        <v>26</v>
      </c>
      <c r="Q1452" t="s">
        <v>2348</v>
      </c>
      <c r="R1452" s="13">
        <v>22</v>
      </c>
      <c r="S1452" s="13">
        <v>1</v>
      </c>
      <c r="T1452" s="21">
        <v>1</v>
      </c>
      <c r="V1452" t="s">
        <v>2154</v>
      </c>
      <c r="W1452" t="s">
        <v>17598</v>
      </c>
      <c r="X1452" s="20" t="str">
        <f>+IF(V1452="","-",CONCATENATE(V1452,"_",W1452))</f>
        <v>FINES_R03</v>
      </c>
      <c r="Y1452" s="59">
        <v>0.7468644380569458</v>
      </c>
      <c r="Z1452" t="s">
        <v>134</v>
      </c>
      <c r="AA1452" t="s">
        <v>2393</v>
      </c>
      <c r="AB1452" t="str">
        <f>+IF(W1452="","-",IF(W1452="UNICO","CENSO","MUESTRA"))</f>
        <v>MUESTRA</v>
      </c>
      <c r="AC1452" t="s">
        <v>2398</v>
      </c>
      <c r="AD1452" t="s">
        <v>7378</v>
      </c>
    </row>
    <row r="1453" spans="1:30" x14ac:dyDescent="0.25">
      <c r="A1453" s="5" t="str">
        <f t="shared" si="22"/>
        <v>R 3 - D 691 - 477 - 1305</v>
      </c>
      <c r="B1453" s="23" t="s">
        <v>2347</v>
      </c>
      <c r="C1453" t="s">
        <v>1079</v>
      </c>
      <c r="D1453" t="s">
        <v>1077</v>
      </c>
      <c r="E1453" t="s">
        <v>1078</v>
      </c>
      <c r="F1453" t="s">
        <v>134</v>
      </c>
      <c r="G1453" t="s">
        <v>134</v>
      </c>
      <c r="H1453" t="s">
        <v>6816</v>
      </c>
      <c r="I1453" t="s">
        <v>20</v>
      </c>
      <c r="J1453" t="s">
        <v>2349</v>
      </c>
      <c r="K1453" t="s">
        <v>21</v>
      </c>
      <c r="M1453" t="s">
        <v>6817</v>
      </c>
      <c r="N1453" t="s">
        <v>22</v>
      </c>
      <c r="O1453" t="s">
        <v>23</v>
      </c>
      <c r="P1453" t="s">
        <v>26</v>
      </c>
      <c r="Q1453" t="s">
        <v>2348</v>
      </c>
      <c r="R1453" s="13">
        <v>46</v>
      </c>
      <c r="S1453" s="13">
        <v>2</v>
      </c>
      <c r="T1453" s="21">
        <v>1</v>
      </c>
      <c r="V1453" t="s">
        <v>2154</v>
      </c>
      <c r="W1453" t="s">
        <v>17598</v>
      </c>
      <c r="X1453" s="20" t="str">
        <f>+IF(V1453="","-",CONCATENATE(V1453,"_",W1453))</f>
        <v>FINES_R03</v>
      </c>
      <c r="Y1453" s="59">
        <v>0.74903017282485962</v>
      </c>
      <c r="Z1453" t="s">
        <v>134</v>
      </c>
      <c r="AA1453" t="s">
        <v>2393</v>
      </c>
      <c r="AB1453" t="str">
        <f>+IF(W1453="","-",IF(W1453="UNICO","CENSO","MUESTRA"))</f>
        <v>MUESTRA</v>
      </c>
      <c r="AC1453" t="s">
        <v>2397</v>
      </c>
      <c r="AD1453" t="s">
        <v>6818</v>
      </c>
    </row>
    <row r="1454" spans="1:30" x14ac:dyDescent="0.25">
      <c r="A1454" s="5" t="str">
        <f t="shared" si="22"/>
        <v>R 3 - D 690 - 485 - 4367</v>
      </c>
      <c r="B1454" s="23" t="s">
        <v>2347</v>
      </c>
      <c r="C1454" t="s">
        <v>1079</v>
      </c>
      <c r="D1454" t="s">
        <v>1077</v>
      </c>
      <c r="E1454" t="s">
        <v>1078</v>
      </c>
      <c r="F1454" t="s">
        <v>134</v>
      </c>
      <c r="G1454" t="s">
        <v>134</v>
      </c>
      <c r="H1454" t="s">
        <v>6542</v>
      </c>
      <c r="I1454" t="s">
        <v>20</v>
      </c>
      <c r="J1454" t="s">
        <v>2349</v>
      </c>
      <c r="K1454" t="s">
        <v>21</v>
      </c>
      <c r="M1454" t="s">
        <v>6543</v>
      </c>
      <c r="N1454" t="s">
        <v>22</v>
      </c>
      <c r="O1454" t="s">
        <v>23</v>
      </c>
      <c r="P1454" t="s">
        <v>26</v>
      </c>
      <c r="Q1454" t="s">
        <v>2348</v>
      </c>
      <c r="R1454" s="13">
        <v>99</v>
      </c>
      <c r="S1454" s="13">
        <v>4</v>
      </c>
      <c r="T1454" s="21">
        <v>1</v>
      </c>
      <c r="V1454" t="s">
        <v>2154</v>
      </c>
      <c r="W1454" t="s">
        <v>17598</v>
      </c>
      <c r="X1454" s="20" t="str">
        <f>+IF(V1454="","-",CONCATENATE(V1454,"_",W1454))</f>
        <v>FINES_R03</v>
      </c>
      <c r="Y1454" s="59">
        <v>0.74915069341659546</v>
      </c>
      <c r="Z1454" t="s">
        <v>134</v>
      </c>
      <c r="AA1454" t="s">
        <v>2393</v>
      </c>
      <c r="AB1454" t="str">
        <f>+IF(W1454="","-",IF(W1454="UNICO","CENSO","MUESTRA"))</f>
        <v>MUESTRA</v>
      </c>
      <c r="AC1454" t="s">
        <v>2398</v>
      </c>
      <c r="AD1454" t="s">
        <v>6544</v>
      </c>
    </row>
    <row r="1455" spans="1:30" x14ac:dyDescent="0.25">
      <c r="A1455" s="5" t="str">
        <f t="shared" si="22"/>
        <v>R 3 - D 692 - 453 - 3104</v>
      </c>
      <c r="B1455" s="23" t="s">
        <v>2347</v>
      </c>
      <c r="C1455" t="s">
        <v>1079</v>
      </c>
      <c r="D1455" t="s">
        <v>1077</v>
      </c>
      <c r="E1455" t="s">
        <v>1078</v>
      </c>
      <c r="F1455" t="s">
        <v>134</v>
      </c>
      <c r="G1455" t="s">
        <v>134</v>
      </c>
      <c r="H1455" t="s">
        <v>7326</v>
      </c>
      <c r="I1455" t="s">
        <v>20</v>
      </c>
      <c r="J1455" t="s">
        <v>2349</v>
      </c>
      <c r="K1455" t="s">
        <v>21</v>
      </c>
      <c r="M1455" t="s">
        <v>2200</v>
      </c>
      <c r="N1455" t="s">
        <v>22</v>
      </c>
      <c r="O1455" t="s">
        <v>23</v>
      </c>
      <c r="P1455" t="s">
        <v>26</v>
      </c>
      <c r="Q1455" t="s">
        <v>2348</v>
      </c>
      <c r="R1455" s="13">
        <v>19</v>
      </c>
      <c r="S1455" s="13">
        <v>1</v>
      </c>
      <c r="T1455" s="21">
        <v>1</v>
      </c>
      <c r="V1455" t="s">
        <v>2154</v>
      </c>
      <c r="W1455" t="s">
        <v>17598</v>
      </c>
      <c r="X1455" s="20" t="str">
        <f>+IF(V1455="","-",CONCATENATE(V1455,"_",W1455))</f>
        <v>FINES_R03</v>
      </c>
      <c r="Y1455" s="59">
        <v>0.75095641613006592</v>
      </c>
      <c r="Z1455" t="s">
        <v>134</v>
      </c>
      <c r="AA1455" t="s">
        <v>2393</v>
      </c>
      <c r="AB1455" t="str">
        <f>+IF(W1455="","-",IF(W1455="UNICO","CENSO","MUESTRA"))</f>
        <v>MUESTRA</v>
      </c>
      <c r="AC1455" t="s">
        <v>2398</v>
      </c>
      <c r="AD1455" t="s">
        <v>7327</v>
      </c>
    </row>
    <row r="1456" spans="1:30" x14ac:dyDescent="0.25">
      <c r="A1456" s="5" t="str">
        <f t="shared" si="22"/>
        <v>R 3 - D 692 - 481 - 0234</v>
      </c>
      <c r="B1456" s="23" t="s">
        <v>2347</v>
      </c>
      <c r="C1456" t="s">
        <v>1079</v>
      </c>
      <c r="D1456" t="s">
        <v>1077</v>
      </c>
      <c r="E1456" t="s">
        <v>1078</v>
      </c>
      <c r="F1456" t="s">
        <v>134</v>
      </c>
      <c r="G1456" t="s">
        <v>134</v>
      </c>
      <c r="H1456" t="s">
        <v>7207</v>
      </c>
      <c r="I1456" t="s">
        <v>20</v>
      </c>
      <c r="J1456" t="s">
        <v>2349</v>
      </c>
      <c r="K1456" t="s">
        <v>21</v>
      </c>
      <c r="M1456" t="s">
        <v>7208</v>
      </c>
      <c r="N1456" t="s">
        <v>22</v>
      </c>
      <c r="O1456" t="s">
        <v>23</v>
      </c>
      <c r="P1456" t="s">
        <v>26</v>
      </c>
      <c r="Q1456" t="s">
        <v>2348</v>
      </c>
      <c r="R1456" s="13">
        <v>19</v>
      </c>
      <c r="S1456" s="13">
        <v>1</v>
      </c>
      <c r="T1456" s="21">
        <v>1</v>
      </c>
      <c r="V1456" t="s">
        <v>2154</v>
      </c>
      <c r="W1456" t="s">
        <v>17598</v>
      </c>
      <c r="X1456" s="20" t="str">
        <f>+IF(V1456="","-",CONCATENATE(V1456,"_",W1456))</f>
        <v>FINES_R03</v>
      </c>
      <c r="Y1456" s="59">
        <v>0.75184279680252075</v>
      </c>
      <c r="Z1456" t="s">
        <v>134</v>
      </c>
      <c r="AA1456" t="s">
        <v>2393</v>
      </c>
      <c r="AB1456" t="str">
        <f>+IF(W1456="","-",IF(W1456="UNICO","CENSO","MUESTRA"))</f>
        <v>MUESTRA</v>
      </c>
      <c r="AC1456" t="s">
        <v>2397</v>
      </c>
      <c r="AD1456" t="s">
        <v>7209</v>
      </c>
    </row>
    <row r="1457" spans="1:30" x14ac:dyDescent="0.25">
      <c r="A1457" s="5" t="str">
        <f t="shared" si="22"/>
        <v>R 3 - D 692 - 481 - 0237</v>
      </c>
      <c r="B1457" s="23" t="s">
        <v>2347</v>
      </c>
      <c r="C1457" t="s">
        <v>1079</v>
      </c>
      <c r="D1457" t="s">
        <v>1077</v>
      </c>
      <c r="E1457" t="s">
        <v>1078</v>
      </c>
      <c r="F1457" t="s">
        <v>134</v>
      </c>
      <c r="G1457" t="s">
        <v>134</v>
      </c>
      <c r="H1457" t="s">
        <v>7628</v>
      </c>
      <c r="I1457" t="s">
        <v>20</v>
      </c>
      <c r="J1457" t="s">
        <v>2349</v>
      </c>
      <c r="K1457" t="s">
        <v>21</v>
      </c>
      <c r="M1457" t="s">
        <v>7629</v>
      </c>
      <c r="N1457" t="s">
        <v>22</v>
      </c>
      <c r="O1457" t="s">
        <v>23</v>
      </c>
      <c r="P1457" t="s">
        <v>26</v>
      </c>
      <c r="Q1457" t="s">
        <v>2348</v>
      </c>
      <c r="R1457" s="13">
        <v>21</v>
      </c>
      <c r="S1457" s="13">
        <v>1</v>
      </c>
      <c r="T1457" s="21">
        <v>1</v>
      </c>
      <c r="V1457" t="s">
        <v>2154</v>
      </c>
      <c r="W1457" t="s">
        <v>17598</v>
      </c>
      <c r="X1457" s="20" t="str">
        <f>+IF(V1457="","-",CONCATENATE(V1457,"_",W1457))</f>
        <v>FINES_R03</v>
      </c>
      <c r="Y1457" s="59">
        <v>0.75227624177932739</v>
      </c>
      <c r="Z1457" t="s">
        <v>134</v>
      </c>
      <c r="AA1457" t="s">
        <v>2393</v>
      </c>
      <c r="AB1457" t="str">
        <f>+IF(W1457="","-",IF(W1457="UNICO","CENSO","MUESTRA"))</f>
        <v>MUESTRA</v>
      </c>
      <c r="AC1457" t="s">
        <v>2398</v>
      </c>
      <c r="AD1457" t="s">
        <v>7630</v>
      </c>
    </row>
    <row r="1458" spans="1:30" x14ac:dyDescent="0.25">
      <c r="A1458" s="5" t="str">
        <f t="shared" si="22"/>
        <v>R 3 - D 691 - 463 - 3725</v>
      </c>
      <c r="B1458" s="23" t="s">
        <v>2347</v>
      </c>
      <c r="C1458" t="s">
        <v>1079</v>
      </c>
      <c r="D1458" t="s">
        <v>1077</v>
      </c>
      <c r="E1458" t="s">
        <v>1078</v>
      </c>
      <c r="F1458" t="s">
        <v>134</v>
      </c>
      <c r="G1458" t="s">
        <v>134</v>
      </c>
      <c r="H1458" t="s">
        <v>7050</v>
      </c>
      <c r="I1458" t="s">
        <v>20</v>
      </c>
      <c r="J1458" t="s">
        <v>2349</v>
      </c>
      <c r="K1458" t="s">
        <v>21</v>
      </c>
      <c r="M1458" t="s">
        <v>7051</v>
      </c>
      <c r="N1458" t="s">
        <v>22</v>
      </c>
      <c r="O1458" t="s">
        <v>23</v>
      </c>
      <c r="P1458" t="s">
        <v>26</v>
      </c>
      <c r="Q1458" t="s">
        <v>2348</v>
      </c>
      <c r="R1458" s="13">
        <v>16</v>
      </c>
      <c r="S1458" s="13">
        <v>1</v>
      </c>
      <c r="T1458" s="21">
        <v>1</v>
      </c>
      <c r="V1458" t="s">
        <v>2154</v>
      </c>
      <c r="W1458" t="s">
        <v>17598</v>
      </c>
      <c r="X1458" s="20" t="str">
        <f>+IF(V1458="","-",CONCATENATE(V1458,"_",W1458))</f>
        <v>FINES_R03</v>
      </c>
      <c r="Y1458" s="59">
        <v>0.75263112783432007</v>
      </c>
      <c r="Z1458" t="s">
        <v>134</v>
      </c>
      <c r="AA1458" t="s">
        <v>2393</v>
      </c>
      <c r="AB1458" t="str">
        <f>+IF(W1458="","-",IF(W1458="UNICO","CENSO","MUESTRA"))</f>
        <v>MUESTRA</v>
      </c>
      <c r="AC1458" t="s">
        <v>2397</v>
      </c>
      <c r="AD1458" t="s">
        <v>7052</v>
      </c>
    </row>
    <row r="1459" spans="1:30" x14ac:dyDescent="0.25">
      <c r="A1459" s="5" t="str">
        <f t="shared" si="22"/>
        <v>R 3 - D 692 - 469 - 4464</v>
      </c>
      <c r="B1459" s="23" t="s">
        <v>2347</v>
      </c>
      <c r="C1459" t="s">
        <v>1079</v>
      </c>
      <c r="D1459" t="s">
        <v>1077</v>
      </c>
      <c r="E1459" t="s">
        <v>1078</v>
      </c>
      <c r="F1459" t="s">
        <v>134</v>
      </c>
      <c r="G1459" t="s">
        <v>134</v>
      </c>
      <c r="H1459" t="s">
        <v>7655</v>
      </c>
      <c r="I1459" t="s">
        <v>20</v>
      </c>
      <c r="J1459" t="s">
        <v>2349</v>
      </c>
      <c r="K1459" t="s">
        <v>21</v>
      </c>
      <c r="M1459" t="s">
        <v>7656</v>
      </c>
      <c r="N1459" t="s">
        <v>22</v>
      </c>
      <c r="O1459" t="s">
        <v>23</v>
      </c>
      <c r="P1459" t="s">
        <v>26</v>
      </c>
      <c r="Q1459" t="s">
        <v>2348</v>
      </c>
      <c r="R1459" s="13">
        <v>30</v>
      </c>
      <c r="S1459" s="13">
        <v>2</v>
      </c>
      <c r="T1459" s="21">
        <v>1</v>
      </c>
      <c r="V1459" t="s">
        <v>2154</v>
      </c>
      <c r="W1459" t="s">
        <v>17598</v>
      </c>
      <c r="X1459" s="20" t="str">
        <f>+IF(V1459="","-",CONCATENATE(V1459,"_",W1459))</f>
        <v>FINES_R03</v>
      </c>
      <c r="Y1459" s="59">
        <v>0.75399911403656006</v>
      </c>
      <c r="Z1459" t="s">
        <v>134</v>
      </c>
      <c r="AA1459" t="s">
        <v>2393</v>
      </c>
      <c r="AB1459" t="str">
        <f>+IF(W1459="","-",IF(W1459="UNICO","CENSO","MUESTRA"))</f>
        <v>MUESTRA</v>
      </c>
      <c r="AC1459" t="s">
        <v>2397</v>
      </c>
      <c r="AD1459" t="s">
        <v>7657</v>
      </c>
    </row>
    <row r="1460" spans="1:30" x14ac:dyDescent="0.25">
      <c r="A1460" s="5" t="str">
        <f t="shared" si="22"/>
        <v>R 3 - D 692 - 459 - 4664</v>
      </c>
      <c r="B1460" s="23" t="s">
        <v>2347</v>
      </c>
      <c r="C1460" t="s">
        <v>1079</v>
      </c>
      <c r="D1460" t="s">
        <v>1077</v>
      </c>
      <c r="E1460" t="s">
        <v>1078</v>
      </c>
      <c r="F1460" t="s">
        <v>134</v>
      </c>
      <c r="G1460" t="s">
        <v>134</v>
      </c>
      <c r="H1460" t="s">
        <v>12238</v>
      </c>
      <c r="I1460" t="s">
        <v>20</v>
      </c>
      <c r="J1460" t="s">
        <v>2349</v>
      </c>
      <c r="K1460" t="s">
        <v>21</v>
      </c>
      <c r="M1460" t="s">
        <v>12239</v>
      </c>
      <c r="N1460" t="s">
        <v>22</v>
      </c>
      <c r="O1460" t="s">
        <v>23</v>
      </c>
      <c r="P1460" t="s">
        <v>26</v>
      </c>
      <c r="Q1460" t="s">
        <v>2348</v>
      </c>
      <c r="R1460" s="13">
        <v>19</v>
      </c>
      <c r="S1460" s="13">
        <v>1</v>
      </c>
      <c r="T1460" s="21">
        <v>1</v>
      </c>
      <c r="V1460" t="s">
        <v>2154</v>
      </c>
      <c r="W1460" t="s">
        <v>17598</v>
      </c>
      <c r="X1460" s="20" t="str">
        <f>+IF(V1460="","-",CONCATENATE(V1460,"_",W1460))</f>
        <v>FINES_R03</v>
      </c>
      <c r="Y1460" s="59">
        <v>0.75595641136169434</v>
      </c>
      <c r="Z1460" t="s">
        <v>134</v>
      </c>
      <c r="AA1460" t="s">
        <v>2393</v>
      </c>
      <c r="AB1460" t="str">
        <f>+IF(W1460="","-",IF(W1460="UNICO","CENSO","MUESTRA"))</f>
        <v>MUESTRA</v>
      </c>
      <c r="AC1460" t="s">
        <v>2397</v>
      </c>
      <c r="AD1460" t="s">
        <v>12240</v>
      </c>
    </row>
    <row r="1461" spans="1:30" x14ac:dyDescent="0.25">
      <c r="A1461" s="5" t="str">
        <f t="shared" si="22"/>
        <v>R 3 - D 692 - 481 - 1152</v>
      </c>
      <c r="B1461" s="23" t="s">
        <v>2347</v>
      </c>
      <c r="C1461" t="s">
        <v>1079</v>
      </c>
      <c r="D1461" t="s">
        <v>1077</v>
      </c>
      <c r="E1461" t="s">
        <v>1078</v>
      </c>
      <c r="F1461" t="s">
        <v>134</v>
      </c>
      <c r="G1461" t="s">
        <v>134</v>
      </c>
      <c r="H1461" t="s">
        <v>7211</v>
      </c>
      <c r="I1461" t="s">
        <v>20</v>
      </c>
      <c r="J1461" t="s">
        <v>2349</v>
      </c>
      <c r="K1461" t="s">
        <v>21</v>
      </c>
      <c r="M1461" t="s">
        <v>7212</v>
      </c>
      <c r="N1461" t="s">
        <v>22</v>
      </c>
      <c r="O1461" t="s">
        <v>23</v>
      </c>
      <c r="P1461" t="s">
        <v>26</v>
      </c>
      <c r="Q1461" t="s">
        <v>2348</v>
      </c>
      <c r="R1461" s="13">
        <v>22</v>
      </c>
      <c r="S1461" s="13">
        <v>1</v>
      </c>
      <c r="T1461" s="21">
        <v>1</v>
      </c>
      <c r="V1461" t="s">
        <v>2154</v>
      </c>
      <c r="W1461" t="s">
        <v>17598</v>
      </c>
      <c r="X1461" s="20" t="str">
        <f>+IF(V1461="","-",CONCATENATE(V1461,"_",W1461))</f>
        <v>FINES_R03</v>
      </c>
      <c r="Y1461" s="59">
        <v>0.75642818212509155</v>
      </c>
      <c r="Z1461" t="s">
        <v>134</v>
      </c>
      <c r="AA1461" t="s">
        <v>2393</v>
      </c>
      <c r="AB1461" t="str">
        <f>+IF(W1461="","-",IF(W1461="UNICO","CENSO","MUESTRA"))</f>
        <v>MUESTRA</v>
      </c>
      <c r="AC1461" t="s">
        <v>2397</v>
      </c>
      <c r="AD1461" t="s">
        <v>7213</v>
      </c>
    </row>
    <row r="1462" spans="1:30" x14ac:dyDescent="0.25">
      <c r="A1462" s="5" t="str">
        <f t="shared" si="22"/>
        <v>R 3 - D 692 - 493 - 0329</v>
      </c>
      <c r="B1462" s="23" t="s">
        <v>2347</v>
      </c>
      <c r="C1462" t="s">
        <v>1079</v>
      </c>
      <c r="D1462" t="s">
        <v>1077</v>
      </c>
      <c r="E1462" t="s">
        <v>1078</v>
      </c>
      <c r="F1462" t="s">
        <v>134</v>
      </c>
      <c r="G1462" t="s">
        <v>134</v>
      </c>
      <c r="H1462" t="s">
        <v>7245</v>
      </c>
      <c r="I1462" t="s">
        <v>20</v>
      </c>
      <c r="J1462" t="s">
        <v>2349</v>
      </c>
      <c r="K1462" t="s">
        <v>21</v>
      </c>
      <c r="M1462" t="s">
        <v>7246</v>
      </c>
      <c r="N1462" t="s">
        <v>22</v>
      </c>
      <c r="O1462" t="s">
        <v>23</v>
      </c>
      <c r="P1462" t="s">
        <v>26</v>
      </c>
      <c r="Q1462" t="s">
        <v>2348</v>
      </c>
      <c r="R1462" s="13">
        <v>60</v>
      </c>
      <c r="S1462" s="13">
        <v>2</v>
      </c>
      <c r="T1462" s="21">
        <v>1</v>
      </c>
      <c r="V1462" t="s">
        <v>2154</v>
      </c>
      <c r="W1462" t="s">
        <v>17598</v>
      </c>
      <c r="X1462" s="20" t="str">
        <f>+IF(V1462="","-",CONCATENATE(V1462,"_",W1462))</f>
        <v>FINES_R03</v>
      </c>
      <c r="Y1462" s="59">
        <v>0.75642818212509155</v>
      </c>
      <c r="Z1462" t="s">
        <v>134</v>
      </c>
      <c r="AA1462" t="s">
        <v>2393</v>
      </c>
      <c r="AB1462" t="str">
        <f>+IF(W1462="","-",IF(W1462="UNICO","CENSO","MUESTRA"))</f>
        <v>MUESTRA</v>
      </c>
      <c r="AC1462" t="s">
        <v>2398</v>
      </c>
      <c r="AD1462" t="s">
        <v>7247</v>
      </c>
    </row>
    <row r="1463" spans="1:30" x14ac:dyDescent="0.25">
      <c r="A1463" s="5" t="str">
        <f t="shared" si="22"/>
        <v>R 3 - D 692 - 453 - 1152</v>
      </c>
      <c r="B1463" s="23" t="s">
        <v>2347</v>
      </c>
      <c r="C1463" t="s">
        <v>1079</v>
      </c>
      <c r="D1463" t="s">
        <v>1077</v>
      </c>
      <c r="E1463" t="s">
        <v>1078</v>
      </c>
      <c r="F1463" t="s">
        <v>134</v>
      </c>
      <c r="G1463" t="s">
        <v>134</v>
      </c>
      <c r="H1463" t="s">
        <v>7312</v>
      </c>
      <c r="I1463" t="s">
        <v>20</v>
      </c>
      <c r="J1463" t="s">
        <v>2349</v>
      </c>
      <c r="K1463" t="s">
        <v>21</v>
      </c>
      <c r="M1463" t="s">
        <v>7212</v>
      </c>
      <c r="N1463" t="s">
        <v>22</v>
      </c>
      <c r="O1463" t="s">
        <v>23</v>
      </c>
      <c r="P1463" t="s">
        <v>26</v>
      </c>
      <c r="Q1463" t="s">
        <v>2348</v>
      </c>
      <c r="R1463" s="13">
        <v>32</v>
      </c>
      <c r="S1463" s="13">
        <v>1</v>
      </c>
      <c r="T1463" s="21">
        <v>1</v>
      </c>
      <c r="V1463" t="s">
        <v>2154</v>
      </c>
      <c r="W1463" t="s">
        <v>17598</v>
      </c>
      <c r="X1463" s="20" t="str">
        <f>+IF(V1463="","-",CONCATENATE(V1463,"_",W1463))</f>
        <v>FINES_R03</v>
      </c>
      <c r="Y1463" s="59">
        <v>0.75642818212509155</v>
      </c>
      <c r="Z1463" t="s">
        <v>134</v>
      </c>
      <c r="AA1463" t="s">
        <v>2393</v>
      </c>
      <c r="AB1463" t="str">
        <f>+IF(W1463="","-",IF(W1463="UNICO","CENSO","MUESTRA"))</f>
        <v>MUESTRA</v>
      </c>
      <c r="AC1463" t="s">
        <v>2398</v>
      </c>
      <c r="AD1463" t="s">
        <v>7213</v>
      </c>
    </row>
    <row r="1464" spans="1:30" x14ac:dyDescent="0.25">
      <c r="A1464" s="5" t="str">
        <f t="shared" si="22"/>
        <v>R 3 - D 692 - 464 - 0329</v>
      </c>
      <c r="B1464" s="23" t="s">
        <v>2347</v>
      </c>
      <c r="C1464" t="s">
        <v>1079</v>
      </c>
      <c r="D1464" t="s">
        <v>1077</v>
      </c>
      <c r="E1464" t="s">
        <v>1078</v>
      </c>
      <c r="F1464" t="s">
        <v>134</v>
      </c>
      <c r="G1464" t="s">
        <v>134</v>
      </c>
      <c r="H1464" t="s">
        <v>7345</v>
      </c>
      <c r="I1464" t="s">
        <v>20</v>
      </c>
      <c r="J1464" t="s">
        <v>2349</v>
      </c>
      <c r="K1464" t="s">
        <v>21</v>
      </c>
      <c r="M1464" t="s">
        <v>7246</v>
      </c>
      <c r="N1464" t="s">
        <v>22</v>
      </c>
      <c r="O1464" t="s">
        <v>23</v>
      </c>
      <c r="P1464" t="s">
        <v>26</v>
      </c>
      <c r="Q1464" t="s">
        <v>2348</v>
      </c>
      <c r="R1464" s="13">
        <v>21</v>
      </c>
      <c r="S1464" s="13">
        <v>1</v>
      </c>
      <c r="T1464" s="21">
        <v>1</v>
      </c>
      <c r="V1464" t="s">
        <v>2154</v>
      </c>
      <c r="W1464" t="s">
        <v>17598</v>
      </c>
      <c r="X1464" s="20" t="str">
        <f>+IF(V1464="","-",CONCATENATE(V1464,"_",W1464))</f>
        <v>FINES_R03</v>
      </c>
      <c r="Y1464" s="59">
        <v>0.75642818212509155</v>
      </c>
      <c r="Z1464" t="s">
        <v>134</v>
      </c>
      <c r="AA1464" t="s">
        <v>2393</v>
      </c>
      <c r="AB1464" t="str">
        <f>+IF(W1464="","-",IF(W1464="UNICO","CENSO","MUESTRA"))</f>
        <v>MUESTRA</v>
      </c>
      <c r="AC1464" t="s">
        <v>2398</v>
      </c>
      <c r="AD1464" t="s">
        <v>7247</v>
      </c>
    </row>
    <row r="1465" spans="1:30" x14ac:dyDescent="0.25">
      <c r="A1465" s="5" t="str">
        <f t="shared" si="22"/>
        <v>R 3 - D 692 - 469 - 1152</v>
      </c>
      <c r="B1465" s="23" t="s">
        <v>2347</v>
      </c>
      <c r="C1465" t="s">
        <v>1079</v>
      </c>
      <c r="D1465" t="s">
        <v>1077</v>
      </c>
      <c r="E1465" t="s">
        <v>1078</v>
      </c>
      <c r="F1465" t="s">
        <v>134</v>
      </c>
      <c r="G1465" t="s">
        <v>134</v>
      </c>
      <c r="H1465" t="s">
        <v>7454</v>
      </c>
      <c r="I1465" t="s">
        <v>20</v>
      </c>
      <c r="J1465" t="s">
        <v>2349</v>
      </c>
      <c r="K1465" t="s">
        <v>21</v>
      </c>
      <c r="M1465" t="s">
        <v>7212</v>
      </c>
      <c r="N1465" t="s">
        <v>22</v>
      </c>
      <c r="O1465" t="s">
        <v>23</v>
      </c>
      <c r="P1465" t="s">
        <v>26</v>
      </c>
      <c r="Q1465" t="s">
        <v>2348</v>
      </c>
      <c r="R1465" s="13">
        <v>57</v>
      </c>
      <c r="S1465" s="13">
        <v>2</v>
      </c>
      <c r="T1465" s="21">
        <v>1</v>
      </c>
      <c r="V1465" t="s">
        <v>2154</v>
      </c>
      <c r="W1465" t="s">
        <v>17598</v>
      </c>
      <c r="X1465" s="20" t="str">
        <f>+IF(V1465="","-",CONCATENATE(V1465,"_",W1465))</f>
        <v>FINES_R03</v>
      </c>
      <c r="Y1465" s="59">
        <v>0.75642818212509155</v>
      </c>
      <c r="Z1465" t="s">
        <v>134</v>
      </c>
      <c r="AA1465" t="s">
        <v>2393</v>
      </c>
      <c r="AB1465" t="str">
        <f>+IF(W1465="","-",IF(W1465="UNICO","CENSO","MUESTRA"))</f>
        <v>MUESTRA</v>
      </c>
      <c r="AC1465" t="s">
        <v>2397</v>
      </c>
      <c r="AD1465" t="s">
        <v>7213</v>
      </c>
    </row>
    <row r="1466" spans="1:30" x14ac:dyDescent="0.25">
      <c r="A1466" s="5" t="str">
        <f t="shared" si="22"/>
        <v>R 3 - D 692 - 469 - 0251</v>
      </c>
      <c r="B1466" s="23" t="s">
        <v>2347</v>
      </c>
      <c r="C1466" t="s">
        <v>1079</v>
      </c>
      <c r="D1466" t="s">
        <v>1077</v>
      </c>
      <c r="E1466" t="s">
        <v>1078</v>
      </c>
      <c r="F1466" t="s">
        <v>134</v>
      </c>
      <c r="G1466" t="s">
        <v>134</v>
      </c>
      <c r="H1466" t="s">
        <v>7542</v>
      </c>
      <c r="I1466" t="s">
        <v>20</v>
      </c>
      <c r="J1466" t="s">
        <v>2349</v>
      </c>
      <c r="K1466" t="s">
        <v>21</v>
      </c>
      <c r="M1466" t="s">
        <v>7543</v>
      </c>
      <c r="N1466" t="s">
        <v>22</v>
      </c>
      <c r="O1466" t="s">
        <v>23</v>
      </c>
      <c r="P1466" t="s">
        <v>26</v>
      </c>
      <c r="Q1466" t="s">
        <v>2348</v>
      </c>
      <c r="R1466" s="13">
        <v>21</v>
      </c>
      <c r="S1466" s="13">
        <v>1</v>
      </c>
      <c r="T1466" s="21">
        <v>1</v>
      </c>
      <c r="V1466" t="s">
        <v>2154</v>
      </c>
      <c r="W1466" t="s">
        <v>17598</v>
      </c>
      <c r="X1466" s="20" t="str">
        <f>+IF(V1466="","-",CONCATENATE(V1466,"_",W1466))</f>
        <v>FINES_R03</v>
      </c>
      <c r="Y1466" s="59">
        <v>0.75642818212509155</v>
      </c>
      <c r="Z1466" t="s">
        <v>134</v>
      </c>
      <c r="AA1466" t="s">
        <v>2393</v>
      </c>
      <c r="AB1466" t="str">
        <f>+IF(W1466="","-",IF(W1466="UNICO","CENSO","MUESTRA"))</f>
        <v>MUESTRA</v>
      </c>
      <c r="AC1466" t="s">
        <v>2398</v>
      </c>
      <c r="AD1466" t="s">
        <v>7544</v>
      </c>
    </row>
    <row r="1467" spans="1:30" x14ac:dyDescent="0.25">
      <c r="A1467" s="5" t="str">
        <f t="shared" si="22"/>
        <v>R 3 - D 692 - 481 - 3894</v>
      </c>
      <c r="B1467" s="23" t="s">
        <v>2347</v>
      </c>
      <c r="C1467" t="s">
        <v>1079</v>
      </c>
      <c r="D1467" t="s">
        <v>1077</v>
      </c>
      <c r="E1467" t="s">
        <v>1078</v>
      </c>
      <c r="F1467" t="s">
        <v>134</v>
      </c>
      <c r="G1467" t="s">
        <v>134</v>
      </c>
      <c r="H1467" t="s">
        <v>7446</v>
      </c>
      <c r="I1467" t="s">
        <v>20</v>
      </c>
      <c r="J1467" t="s">
        <v>2349</v>
      </c>
      <c r="K1467" t="s">
        <v>21</v>
      </c>
      <c r="M1467" t="s">
        <v>7447</v>
      </c>
      <c r="N1467" t="s">
        <v>22</v>
      </c>
      <c r="O1467" t="s">
        <v>23</v>
      </c>
      <c r="P1467" t="s">
        <v>26</v>
      </c>
      <c r="Q1467" t="s">
        <v>2348</v>
      </c>
      <c r="R1467" s="13">
        <v>33</v>
      </c>
      <c r="S1467" s="13">
        <v>2</v>
      </c>
      <c r="T1467" s="21">
        <v>1</v>
      </c>
      <c r="V1467" t="s">
        <v>2154</v>
      </c>
      <c r="W1467" t="s">
        <v>17598</v>
      </c>
      <c r="X1467" s="20" t="str">
        <f>+IF(V1467="","-",CONCATENATE(V1467,"_",W1467))</f>
        <v>FINES_R03</v>
      </c>
      <c r="Y1467" s="59">
        <v>0.75770843029022217</v>
      </c>
      <c r="Z1467" t="s">
        <v>134</v>
      </c>
      <c r="AA1467" t="s">
        <v>2393</v>
      </c>
      <c r="AB1467" t="str">
        <f>+IF(W1467="","-",IF(W1467="UNICO","CENSO","MUESTRA"))</f>
        <v>MUESTRA</v>
      </c>
      <c r="AC1467" t="s">
        <v>2397</v>
      </c>
      <c r="AD1467" t="s">
        <v>7448</v>
      </c>
    </row>
    <row r="1468" spans="1:30" x14ac:dyDescent="0.25">
      <c r="A1468" s="5" t="str">
        <f t="shared" si="22"/>
        <v>R 3 - D 692 - 481 - 4466</v>
      </c>
      <c r="B1468" s="23" t="s">
        <v>2347</v>
      </c>
      <c r="C1468" t="s">
        <v>1079</v>
      </c>
      <c r="D1468" t="s">
        <v>1077</v>
      </c>
      <c r="E1468" t="s">
        <v>1078</v>
      </c>
      <c r="F1468" t="s">
        <v>134</v>
      </c>
      <c r="G1468" t="s">
        <v>134</v>
      </c>
      <c r="H1468" t="s">
        <v>7219</v>
      </c>
      <c r="I1468" t="s">
        <v>20</v>
      </c>
      <c r="J1468" t="s">
        <v>2349</v>
      </c>
      <c r="K1468" t="s">
        <v>21</v>
      </c>
      <c r="M1468" t="s">
        <v>7220</v>
      </c>
      <c r="N1468" t="s">
        <v>22</v>
      </c>
      <c r="O1468" t="s">
        <v>23</v>
      </c>
      <c r="P1468" t="s">
        <v>26</v>
      </c>
      <c r="Q1468" t="s">
        <v>2348</v>
      </c>
      <c r="R1468" s="13">
        <v>12</v>
      </c>
      <c r="S1468" s="13">
        <v>1</v>
      </c>
      <c r="T1468" s="21">
        <v>1</v>
      </c>
      <c r="V1468" t="s">
        <v>2154</v>
      </c>
      <c r="W1468" t="s">
        <v>17598</v>
      </c>
      <c r="X1468" s="20" t="str">
        <f>+IF(V1468="","-",CONCATENATE(V1468,"_",W1468))</f>
        <v>FINES_R03</v>
      </c>
      <c r="Y1468" s="59">
        <v>0.76150143146514893</v>
      </c>
      <c r="Z1468" t="s">
        <v>134</v>
      </c>
      <c r="AA1468" t="s">
        <v>2393</v>
      </c>
      <c r="AB1468" t="str">
        <f>+IF(W1468="","-",IF(W1468="UNICO","CENSO","MUESTRA"))</f>
        <v>MUESTRA</v>
      </c>
      <c r="AC1468" t="s">
        <v>2398</v>
      </c>
      <c r="AD1468" t="s">
        <v>7221</v>
      </c>
    </row>
    <row r="1469" spans="1:30" x14ac:dyDescent="0.25">
      <c r="A1469" s="5" t="str">
        <f t="shared" si="22"/>
        <v>R 3 - D 692 - 459 - 4466</v>
      </c>
      <c r="B1469" s="23" t="s">
        <v>2347</v>
      </c>
      <c r="C1469" t="s">
        <v>1079</v>
      </c>
      <c r="D1469" t="s">
        <v>1077</v>
      </c>
      <c r="E1469" t="s">
        <v>1078</v>
      </c>
      <c r="F1469" t="s">
        <v>134</v>
      </c>
      <c r="G1469" t="s">
        <v>134</v>
      </c>
      <c r="H1469" t="s">
        <v>7645</v>
      </c>
      <c r="I1469" t="s">
        <v>20</v>
      </c>
      <c r="J1469" t="s">
        <v>2349</v>
      </c>
      <c r="K1469" t="s">
        <v>21</v>
      </c>
      <c r="M1469" t="s">
        <v>7220</v>
      </c>
      <c r="N1469" t="s">
        <v>22</v>
      </c>
      <c r="O1469" t="s">
        <v>23</v>
      </c>
      <c r="P1469" t="s">
        <v>26</v>
      </c>
      <c r="Q1469" t="s">
        <v>2348</v>
      </c>
      <c r="R1469" s="13">
        <v>50</v>
      </c>
      <c r="S1469" s="13">
        <v>2</v>
      </c>
      <c r="T1469" s="21">
        <v>1</v>
      </c>
      <c r="V1469" t="s">
        <v>2154</v>
      </c>
      <c r="W1469" t="s">
        <v>17598</v>
      </c>
      <c r="X1469" s="20" t="str">
        <f>+IF(V1469="","-",CONCATENATE(V1469,"_",W1469))</f>
        <v>FINES_R03</v>
      </c>
      <c r="Y1469" s="59">
        <v>0.76150143146514893</v>
      </c>
      <c r="Z1469" t="s">
        <v>134</v>
      </c>
      <c r="AA1469" t="s">
        <v>2393</v>
      </c>
      <c r="AB1469" t="str">
        <f>+IF(W1469="","-",IF(W1469="UNICO","CENSO","MUESTRA"))</f>
        <v>MUESTRA</v>
      </c>
      <c r="AC1469" t="s">
        <v>2398</v>
      </c>
      <c r="AD1469" t="s">
        <v>7221</v>
      </c>
    </row>
    <row r="1470" spans="1:30" x14ac:dyDescent="0.25">
      <c r="A1470" s="5" t="str">
        <f t="shared" si="22"/>
        <v>R 3 - D 692 - 459 - 3706</v>
      </c>
      <c r="B1470" s="23" t="s">
        <v>2347</v>
      </c>
      <c r="C1470" t="s">
        <v>1079</v>
      </c>
      <c r="D1470" t="s">
        <v>1077</v>
      </c>
      <c r="E1470" t="s">
        <v>1078</v>
      </c>
      <c r="F1470" t="s">
        <v>134</v>
      </c>
      <c r="G1470" t="s">
        <v>134</v>
      </c>
      <c r="H1470" t="s">
        <v>7421</v>
      </c>
      <c r="I1470" t="s">
        <v>20</v>
      </c>
      <c r="J1470" t="s">
        <v>2349</v>
      </c>
      <c r="K1470" t="s">
        <v>21</v>
      </c>
      <c r="M1470" t="s">
        <v>7422</v>
      </c>
      <c r="N1470" t="s">
        <v>22</v>
      </c>
      <c r="O1470" t="s">
        <v>23</v>
      </c>
      <c r="P1470" t="s">
        <v>26</v>
      </c>
      <c r="Q1470" t="s">
        <v>2348</v>
      </c>
      <c r="R1470" s="13">
        <v>116</v>
      </c>
      <c r="S1470" s="13">
        <v>4</v>
      </c>
      <c r="T1470" s="21">
        <v>1</v>
      </c>
      <c r="V1470" t="s">
        <v>2154</v>
      </c>
      <c r="W1470" t="s">
        <v>17598</v>
      </c>
      <c r="X1470" s="20" t="str">
        <f>+IF(V1470="","-",CONCATENATE(V1470,"_",W1470))</f>
        <v>FINES_R03</v>
      </c>
      <c r="Y1470" s="59">
        <v>0.76165807247161865</v>
      </c>
      <c r="Z1470" t="s">
        <v>134</v>
      </c>
      <c r="AA1470" t="s">
        <v>2393</v>
      </c>
      <c r="AB1470" t="str">
        <f>+IF(W1470="","-",IF(W1470="UNICO","CENSO","MUESTRA"))</f>
        <v>MUESTRA</v>
      </c>
      <c r="AC1470" t="s">
        <v>2397</v>
      </c>
      <c r="AD1470" t="s">
        <v>7423</v>
      </c>
    </row>
    <row r="1471" spans="1:30" x14ac:dyDescent="0.25">
      <c r="A1471" s="5" t="str">
        <f t="shared" si="22"/>
        <v>R 3 - D 690 - 488 - 1028</v>
      </c>
      <c r="B1471" s="23" t="s">
        <v>2347</v>
      </c>
      <c r="C1471" t="s">
        <v>1079</v>
      </c>
      <c r="D1471" t="s">
        <v>1077</v>
      </c>
      <c r="E1471" t="s">
        <v>1078</v>
      </c>
      <c r="F1471" t="s">
        <v>134</v>
      </c>
      <c r="G1471" t="s">
        <v>134</v>
      </c>
      <c r="H1471" t="s">
        <v>6667</v>
      </c>
      <c r="I1471" t="s">
        <v>20</v>
      </c>
      <c r="J1471" t="s">
        <v>2349</v>
      </c>
      <c r="K1471" t="s">
        <v>21</v>
      </c>
      <c r="M1471" t="s">
        <v>6668</v>
      </c>
      <c r="N1471" t="s">
        <v>22</v>
      </c>
      <c r="O1471" t="s">
        <v>23</v>
      </c>
      <c r="P1471" t="s">
        <v>26</v>
      </c>
      <c r="Q1471" t="s">
        <v>2348</v>
      </c>
      <c r="R1471" s="13">
        <v>22</v>
      </c>
      <c r="S1471" s="13">
        <v>1</v>
      </c>
      <c r="T1471" s="21">
        <v>1</v>
      </c>
      <c r="V1471" t="s">
        <v>2154</v>
      </c>
      <c r="W1471" t="s">
        <v>17598</v>
      </c>
      <c r="X1471" s="20" t="str">
        <f>+IF(V1471="","-",CONCATENATE(V1471,"_",W1471))</f>
        <v>FINES_R03</v>
      </c>
      <c r="Y1471" s="59">
        <v>0.76204925775527954</v>
      </c>
      <c r="Z1471" t="s">
        <v>134</v>
      </c>
      <c r="AA1471" t="s">
        <v>2393</v>
      </c>
      <c r="AB1471" t="str">
        <f>+IF(W1471="","-",IF(W1471="UNICO","CENSO","MUESTRA"))</f>
        <v>MUESTRA</v>
      </c>
      <c r="AC1471" t="s">
        <v>2397</v>
      </c>
      <c r="AD1471" t="s">
        <v>6669</v>
      </c>
    </row>
    <row r="1472" spans="1:30" x14ac:dyDescent="0.25">
      <c r="A1472" s="5" t="str">
        <f t="shared" si="22"/>
        <v>R 3 - D 692 - 481 - 0282</v>
      </c>
      <c r="B1472" s="23" t="s">
        <v>2347</v>
      </c>
      <c r="C1472" t="s">
        <v>1079</v>
      </c>
      <c r="D1472" t="s">
        <v>1077</v>
      </c>
      <c r="E1472" t="s">
        <v>1078</v>
      </c>
      <c r="F1472" t="s">
        <v>134</v>
      </c>
      <c r="G1472" t="s">
        <v>134</v>
      </c>
      <c r="H1472" t="s">
        <v>7634</v>
      </c>
      <c r="I1472" t="s">
        <v>20</v>
      </c>
      <c r="J1472" t="s">
        <v>2349</v>
      </c>
      <c r="K1472" t="s">
        <v>21</v>
      </c>
      <c r="M1472" t="s">
        <v>7635</v>
      </c>
      <c r="N1472" t="s">
        <v>22</v>
      </c>
      <c r="O1472" t="s">
        <v>23</v>
      </c>
      <c r="P1472" t="s">
        <v>26</v>
      </c>
      <c r="Q1472" t="s">
        <v>2348</v>
      </c>
      <c r="R1472" s="13">
        <v>8</v>
      </c>
      <c r="S1472" s="13">
        <v>1</v>
      </c>
      <c r="T1472" s="21">
        <v>1</v>
      </c>
      <c r="V1472" t="s">
        <v>2154</v>
      </c>
      <c r="W1472" t="s">
        <v>17598</v>
      </c>
      <c r="X1472" s="20" t="str">
        <f>+IF(V1472="","-",CONCATENATE(V1472,"_",W1472))</f>
        <v>FINES_R03</v>
      </c>
      <c r="Y1472" s="59">
        <v>0.76221948862075806</v>
      </c>
      <c r="Z1472" t="s">
        <v>134</v>
      </c>
      <c r="AA1472" t="s">
        <v>2393</v>
      </c>
      <c r="AB1472" t="str">
        <f>+IF(W1472="","-",IF(W1472="UNICO","CENSO","MUESTRA"))</f>
        <v>MUESTRA</v>
      </c>
      <c r="AC1472" t="s">
        <v>2398</v>
      </c>
      <c r="AD1472" t="s">
        <v>7636</v>
      </c>
    </row>
    <row r="1473" spans="1:30" x14ac:dyDescent="0.25">
      <c r="A1473" s="5" t="str">
        <f t="shared" si="22"/>
        <v>R 3 - D 692 - 453 - 0468</v>
      </c>
      <c r="B1473" s="23" t="s">
        <v>2347</v>
      </c>
      <c r="C1473" t="s">
        <v>1079</v>
      </c>
      <c r="D1473" t="s">
        <v>1077</v>
      </c>
      <c r="E1473" t="s">
        <v>1078</v>
      </c>
      <c r="F1473" t="s">
        <v>134</v>
      </c>
      <c r="G1473" t="s">
        <v>134</v>
      </c>
      <c r="H1473" t="s">
        <v>7290</v>
      </c>
      <c r="I1473" t="s">
        <v>20</v>
      </c>
      <c r="J1473" t="s">
        <v>2349</v>
      </c>
      <c r="K1473" t="s">
        <v>21</v>
      </c>
      <c r="M1473" t="s">
        <v>7224</v>
      </c>
      <c r="N1473" t="s">
        <v>22</v>
      </c>
      <c r="O1473" t="s">
        <v>23</v>
      </c>
      <c r="P1473" t="s">
        <v>26</v>
      </c>
      <c r="Q1473" t="s">
        <v>2348</v>
      </c>
      <c r="R1473" s="13">
        <v>92</v>
      </c>
      <c r="S1473" s="13">
        <v>4</v>
      </c>
      <c r="T1473" s="21">
        <v>1</v>
      </c>
      <c r="V1473" t="s">
        <v>2154</v>
      </c>
      <c r="W1473" t="s">
        <v>17598</v>
      </c>
      <c r="X1473" s="20" t="str">
        <f>+IF(V1473="","-",CONCATENATE(V1473,"_",W1473))</f>
        <v>FINES_R03</v>
      </c>
      <c r="Y1473" s="59">
        <v>0.7673991322517395</v>
      </c>
      <c r="Z1473" t="s">
        <v>134</v>
      </c>
      <c r="AA1473" t="s">
        <v>2393</v>
      </c>
      <c r="AB1473" t="str">
        <f>+IF(W1473="","-",IF(W1473="UNICO","CENSO","MUESTRA"))</f>
        <v>MUESTRA</v>
      </c>
      <c r="AC1473" t="s">
        <v>2397</v>
      </c>
      <c r="AD1473" t="s">
        <v>7225</v>
      </c>
    </row>
    <row r="1474" spans="1:30" x14ac:dyDescent="0.25">
      <c r="A1474" s="5" t="str">
        <f t="shared" si="22"/>
        <v>R 3 - D 692 - 453 - 3091</v>
      </c>
      <c r="B1474" s="23" t="s">
        <v>2347</v>
      </c>
      <c r="C1474" t="s">
        <v>1079</v>
      </c>
      <c r="D1474" t="s">
        <v>1077</v>
      </c>
      <c r="E1474" t="s">
        <v>1078</v>
      </c>
      <c r="F1474" t="s">
        <v>134</v>
      </c>
      <c r="G1474" t="s">
        <v>134</v>
      </c>
      <c r="H1474" t="s">
        <v>7308</v>
      </c>
      <c r="I1474" t="s">
        <v>20</v>
      </c>
      <c r="J1474" t="s">
        <v>2349</v>
      </c>
      <c r="K1474" t="s">
        <v>21</v>
      </c>
      <c r="M1474" t="s">
        <v>7309</v>
      </c>
      <c r="N1474" t="s">
        <v>22</v>
      </c>
      <c r="O1474" t="s">
        <v>23</v>
      </c>
      <c r="P1474" t="s">
        <v>26</v>
      </c>
      <c r="Q1474" t="s">
        <v>2348</v>
      </c>
      <c r="R1474" s="13">
        <v>16</v>
      </c>
      <c r="S1474" s="13">
        <v>1</v>
      </c>
      <c r="T1474" s="21">
        <v>1</v>
      </c>
      <c r="V1474" t="s">
        <v>2154</v>
      </c>
      <c r="W1474" t="s">
        <v>17598</v>
      </c>
      <c r="X1474" s="20" t="str">
        <f>+IF(V1474="","-",CONCATENATE(V1474,"_",W1474))</f>
        <v>FINES_R03</v>
      </c>
      <c r="Y1474" s="59">
        <v>0.76927828788757324</v>
      </c>
      <c r="Z1474" t="s">
        <v>134</v>
      </c>
      <c r="AA1474" t="s">
        <v>2393</v>
      </c>
      <c r="AB1474" t="str">
        <f>+IF(W1474="","-",IF(W1474="UNICO","CENSO","MUESTRA"))</f>
        <v>MUESTRA</v>
      </c>
      <c r="AC1474" t="s">
        <v>2397</v>
      </c>
      <c r="AD1474" t="s">
        <v>7310</v>
      </c>
    </row>
    <row r="1475" spans="1:30" x14ac:dyDescent="0.25">
      <c r="A1475" s="5" t="str">
        <f t="shared" ref="A1475:A1538" si="23">+H1475</f>
        <v>R 3 - D 691 - 475 - 3108</v>
      </c>
      <c r="B1475" s="23" t="s">
        <v>2347</v>
      </c>
      <c r="C1475" t="s">
        <v>1079</v>
      </c>
      <c r="D1475" t="s">
        <v>1077</v>
      </c>
      <c r="E1475" t="s">
        <v>1078</v>
      </c>
      <c r="F1475" t="s">
        <v>134</v>
      </c>
      <c r="G1475" t="s">
        <v>134</v>
      </c>
      <c r="H1475" t="s">
        <v>6753</v>
      </c>
      <c r="I1475" t="s">
        <v>20</v>
      </c>
      <c r="J1475" t="s">
        <v>2349</v>
      </c>
      <c r="K1475" t="s">
        <v>21</v>
      </c>
      <c r="M1475" t="s">
        <v>6754</v>
      </c>
      <c r="N1475" t="s">
        <v>22</v>
      </c>
      <c r="O1475" t="s">
        <v>23</v>
      </c>
      <c r="P1475" t="s">
        <v>26</v>
      </c>
      <c r="Q1475" t="s">
        <v>2348</v>
      </c>
      <c r="R1475" s="13">
        <v>26</v>
      </c>
      <c r="S1475" s="13">
        <v>1</v>
      </c>
      <c r="T1475" s="21">
        <v>1</v>
      </c>
      <c r="V1475" t="s">
        <v>2154</v>
      </c>
      <c r="W1475" t="s">
        <v>17598</v>
      </c>
      <c r="X1475" s="20" t="str">
        <f>+IF(V1475="","-",CONCATENATE(V1475,"_",W1475))</f>
        <v>FINES_R03</v>
      </c>
      <c r="Y1475" s="59">
        <v>0.76983410120010376</v>
      </c>
      <c r="Z1475" t="s">
        <v>134</v>
      </c>
      <c r="AA1475" t="s">
        <v>2393</v>
      </c>
      <c r="AB1475" t="str">
        <f>+IF(W1475="","-",IF(W1475="UNICO","CENSO","MUESTRA"))</f>
        <v>MUESTRA</v>
      </c>
      <c r="AC1475" t="s">
        <v>2398</v>
      </c>
      <c r="AD1475" t="s">
        <v>6755</v>
      </c>
    </row>
    <row r="1476" spans="1:30" x14ac:dyDescent="0.25">
      <c r="A1476" s="5" t="str">
        <f t="shared" si="23"/>
        <v>R 3 - D 692 - 469 - 4617</v>
      </c>
      <c r="B1476" s="23" t="s">
        <v>2347</v>
      </c>
      <c r="C1476" t="s">
        <v>1079</v>
      </c>
      <c r="D1476" t="s">
        <v>1077</v>
      </c>
      <c r="E1476" t="s">
        <v>1078</v>
      </c>
      <c r="F1476" t="s">
        <v>134</v>
      </c>
      <c r="G1476" t="s">
        <v>134</v>
      </c>
      <c r="H1476" t="s">
        <v>12214</v>
      </c>
      <c r="I1476" t="s">
        <v>20</v>
      </c>
      <c r="J1476" t="s">
        <v>2349</v>
      </c>
      <c r="K1476" t="s">
        <v>21</v>
      </c>
      <c r="M1476" t="s">
        <v>12215</v>
      </c>
      <c r="N1476" t="s">
        <v>22</v>
      </c>
      <c r="O1476" t="s">
        <v>23</v>
      </c>
      <c r="P1476" t="s">
        <v>26</v>
      </c>
      <c r="Q1476" t="s">
        <v>2348</v>
      </c>
      <c r="R1476" s="13">
        <v>15</v>
      </c>
      <c r="S1476" s="13">
        <v>1</v>
      </c>
      <c r="T1476" s="21">
        <v>1</v>
      </c>
      <c r="V1476" t="s">
        <v>2154</v>
      </c>
      <c r="W1476" t="s">
        <v>17598</v>
      </c>
      <c r="X1476" s="20" t="str">
        <f>+IF(V1476="","-",CONCATENATE(V1476,"_",W1476))</f>
        <v>FINES_R03</v>
      </c>
      <c r="Y1476" s="59">
        <v>0.77001500129699707</v>
      </c>
      <c r="Z1476" t="s">
        <v>134</v>
      </c>
      <c r="AA1476" t="s">
        <v>2393</v>
      </c>
      <c r="AB1476" t="str">
        <f>+IF(W1476="","-",IF(W1476="UNICO","CENSO","MUESTRA"))</f>
        <v>MUESTRA</v>
      </c>
      <c r="AC1476" t="s">
        <v>2398</v>
      </c>
      <c r="AD1476" t="s">
        <v>12216</v>
      </c>
    </row>
    <row r="1477" spans="1:30" x14ac:dyDescent="0.25">
      <c r="A1477" s="5" t="str">
        <f t="shared" si="23"/>
        <v>R 3 - D 692 - 453 - 1550</v>
      </c>
      <c r="B1477" s="23" t="s">
        <v>2347</v>
      </c>
      <c r="C1477" t="s">
        <v>1079</v>
      </c>
      <c r="D1477" t="s">
        <v>1077</v>
      </c>
      <c r="E1477" t="s">
        <v>1078</v>
      </c>
      <c r="F1477" t="s">
        <v>134</v>
      </c>
      <c r="G1477" t="s">
        <v>134</v>
      </c>
      <c r="H1477" t="s">
        <v>7318</v>
      </c>
      <c r="I1477" t="s">
        <v>20</v>
      </c>
      <c r="J1477" t="s">
        <v>2349</v>
      </c>
      <c r="K1477" t="s">
        <v>21</v>
      </c>
      <c r="M1477" t="s">
        <v>7319</v>
      </c>
      <c r="N1477" t="s">
        <v>22</v>
      </c>
      <c r="O1477" t="s">
        <v>23</v>
      </c>
      <c r="P1477" t="s">
        <v>26</v>
      </c>
      <c r="Q1477" t="s">
        <v>2348</v>
      </c>
      <c r="R1477" s="13">
        <v>128</v>
      </c>
      <c r="S1477" s="13">
        <v>6</v>
      </c>
      <c r="T1477" s="21">
        <v>1</v>
      </c>
      <c r="V1477" t="s">
        <v>2154</v>
      </c>
      <c r="W1477" t="s">
        <v>17598</v>
      </c>
      <c r="X1477" s="20" t="str">
        <f>+IF(V1477="","-",CONCATENATE(V1477,"_",W1477))</f>
        <v>FINES_R03</v>
      </c>
      <c r="Y1477" s="59">
        <v>0.77051019668579102</v>
      </c>
      <c r="Z1477" t="s">
        <v>134</v>
      </c>
      <c r="AA1477" t="s">
        <v>2393</v>
      </c>
      <c r="AB1477" t="str">
        <f>+IF(W1477="","-",IF(W1477="UNICO","CENSO","MUESTRA"))</f>
        <v>MUESTRA</v>
      </c>
      <c r="AC1477" t="s">
        <v>2397</v>
      </c>
      <c r="AD1477" t="s">
        <v>7320</v>
      </c>
    </row>
    <row r="1478" spans="1:30" x14ac:dyDescent="0.25">
      <c r="A1478" s="5" t="str">
        <f t="shared" si="23"/>
        <v>R 3 - D 692 - 453 - 0272</v>
      </c>
      <c r="B1478" s="23" t="s">
        <v>2347</v>
      </c>
      <c r="C1478" t="s">
        <v>1079</v>
      </c>
      <c r="D1478" t="s">
        <v>1077</v>
      </c>
      <c r="E1478" t="s">
        <v>1078</v>
      </c>
      <c r="F1478" t="s">
        <v>134</v>
      </c>
      <c r="G1478" t="s">
        <v>134</v>
      </c>
      <c r="H1478" t="s">
        <v>7300</v>
      </c>
      <c r="I1478" t="s">
        <v>20</v>
      </c>
      <c r="J1478" t="s">
        <v>2349</v>
      </c>
      <c r="K1478" t="s">
        <v>21</v>
      </c>
      <c r="M1478" t="s">
        <v>7301</v>
      </c>
      <c r="N1478" t="s">
        <v>22</v>
      </c>
      <c r="O1478" t="s">
        <v>23</v>
      </c>
      <c r="P1478" t="s">
        <v>26</v>
      </c>
      <c r="Q1478" t="s">
        <v>2348</v>
      </c>
      <c r="R1478" s="13">
        <v>21</v>
      </c>
      <c r="S1478" s="13">
        <v>1</v>
      </c>
      <c r="T1478" s="21">
        <v>1</v>
      </c>
      <c r="V1478" t="s">
        <v>2154</v>
      </c>
      <c r="W1478" t="s">
        <v>17598</v>
      </c>
      <c r="X1478" s="20" t="str">
        <f>+IF(V1478="","-",CONCATENATE(V1478,"_",W1478))</f>
        <v>FINES_R03</v>
      </c>
      <c r="Y1478" s="59">
        <v>0.77214711904525757</v>
      </c>
      <c r="Z1478" t="s">
        <v>134</v>
      </c>
      <c r="AA1478" t="s">
        <v>2393</v>
      </c>
      <c r="AB1478" t="str">
        <f>+IF(W1478="","-",IF(W1478="UNICO","CENSO","MUESTRA"))</f>
        <v>MUESTRA</v>
      </c>
      <c r="AC1478" t="s">
        <v>2397</v>
      </c>
      <c r="AD1478" t="s">
        <v>7302</v>
      </c>
    </row>
    <row r="1479" spans="1:30" x14ac:dyDescent="0.25">
      <c r="A1479" s="5" t="str">
        <f t="shared" si="23"/>
        <v>R 3 - D 692 - 486 - 0272</v>
      </c>
      <c r="B1479" s="23" t="s">
        <v>2347</v>
      </c>
      <c r="C1479" t="s">
        <v>1079</v>
      </c>
      <c r="D1479" t="s">
        <v>1077</v>
      </c>
      <c r="E1479" t="s">
        <v>1078</v>
      </c>
      <c r="F1479" t="s">
        <v>134</v>
      </c>
      <c r="G1479" t="s">
        <v>134</v>
      </c>
      <c r="H1479" t="s">
        <v>7425</v>
      </c>
      <c r="I1479" t="s">
        <v>20</v>
      </c>
      <c r="J1479" t="s">
        <v>2349</v>
      </c>
      <c r="K1479" t="s">
        <v>21</v>
      </c>
      <c r="M1479" t="s">
        <v>7301</v>
      </c>
      <c r="N1479" t="s">
        <v>22</v>
      </c>
      <c r="O1479" t="s">
        <v>23</v>
      </c>
      <c r="P1479" t="s">
        <v>26</v>
      </c>
      <c r="Q1479" t="s">
        <v>2348</v>
      </c>
      <c r="R1479" s="13">
        <v>17</v>
      </c>
      <c r="S1479" s="13">
        <v>1</v>
      </c>
      <c r="T1479" s="21">
        <v>1</v>
      </c>
      <c r="V1479" t="s">
        <v>2154</v>
      </c>
      <c r="W1479" t="s">
        <v>17598</v>
      </c>
      <c r="X1479" s="20" t="str">
        <f>+IF(V1479="","-",CONCATENATE(V1479,"_",W1479))</f>
        <v>FINES_R03</v>
      </c>
      <c r="Y1479" s="59">
        <v>0.77214711904525757</v>
      </c>
      <c r="Z1479" t="s">
        <v>134</v>
      </c>
      <c r="AA1479" t="s">
        <v>2393</v>
      </c>
      <c r="AB1479" t="str">
        <f>+IF(W1479="","-",IF(W1479="UNICO","CENSO","MUESTRA"))</f>
        <v>MUESTRA</v>
      </c>
      <c r="AC1479" t="s">
        <v>2398</v>
      </c>
      <c r="AD1479" t="s">
        <v>7302</v>
      </c>
    </row>
    <row r="1480" spans="1:30" x14ac:dyDescent="0.25">
      <c r="A1480" s="5" t="str">
        <f t="shared" si="23"/>
        <v>R 3 - D 692 - 481 - 0272</v>
      </c>
      <c r="B1480" s="23" t="s">
        <v>2347</v>
      </c>
      <c r="C1480" t="s">
        <v>1079</v>
      </c>
      <c r="D1480" t="s">
        <v>1077</v>
      </c>
      <c r="E1480" t="s">
        <v>1078</v>
      </c>
      <c r="F1480" t="s">
        <v>134</v>
      </c>
      <c r="G1480" t="s">
        <v>134</v>
      </c>
      <c r="H1480" t="s">
        <v>7588</v>
      </c>
      <c r="I1480" t="s">
        <v>20</v>
      </c>
      <c r="J1480" t="s">
        <v>2349</v>
      </c>
      <c r="K1480" t="s">
        <v>21</v>
      </c>
      <c r="M1480" t="s">
        <v>7301</v>
      </c>
      <c r="N1480" t="s">
        <v>22</v>
      </c>
      <c r="O1480" t="s">
        <v>23</v>
      </c>
      <c r="P1480" t="s">
        <v>26</v>
      </c>
      <c r="Q1480" t="s">
        <v>2348</v>
      </c>
      <c r="R1480" s="13">
        <v>18</v>
      </c>
      <c r="S1480" s="13">
        <v>1</v>
      </c>
      <c r="T1480" s="21">
        <v>1</v>
      </c>
      <c r="V1480" t="s">
        <v>2154</v>
      </c>
      <c r="W1480" t="s">
        <v>17598</v>
      </c>
      <c r="X1480" s="20" t="str">
        <f>+IF(V1480="","-",CONCATENATE(V1480,"_",W1480))</f>
        <v>FINES_R03</v>
      </c>
      <c r="Y1480" s="59">
        <v>0.77214711904525757</v>
      </c>
      <c r="Z1480" t="s">
        <v>134</v>
      </c>
      <c r="AA1480" t="s">
        <v>2393</v>
      </c>
      <c r="AB1480" t="str">
        <f>+IF(W1480="","-",IF(W1480="UNICO","CENSO","MUESTRA"))</f>
        <v>MUESTRA</v>
      </c>
      <c r="AC1480" t="s">
        <v>2397</v>
      </c>
      <c r="AD1480" t="s">
        <v>7302</v>
      </c>
    </row>
    <row r="1481" spans="1:30" x14ac:dyDescent="0.25">
      <c r="A1481" s="5" t="str">
        <f t="shared" si="23"/>
        <v>R 3 - D 692 - 464 - 0225</v>
      </c>
      <c r="B1481" s="23" t="s">
        <v>2347</v>
      </c>
      <c r="C1481" t="s">
        <v>1079</v>
      </c>
      <c r="D1481" t="s">
        <v>1077</v>
      </c>
      <c r="E1481" t="s">
        <v>1078</v>
      </c>
      <c r="F1481" t="s">
        <v>134</v>
      </c>
      <c r="G1481" t="s">
        <v>134</v>
      </c>
      <c r="H1481" t="s">
        <v>7227</v>
      </c>
      <c r="I1481" t="s">
        <v>20</v>
      </c>
      <c r="J1481" t="s">
        <v>2349</v>
      </c>
      <c r="K1481" t="s">
        <v>21</v>
      </c>
      <c r="M1481" t="s">
        <v>7228</v>
      </c>
      <c r="N1481" t="s">
        <v>22</v>
      </c>
      <c r="O1481" t="s">
        <v>23</v>
      </c>
      <c r="P1481" t="s">
        <v>26</v>
      </c>
      <c r="Q1481" t="s">
        <v>2348</v>
      </c>
      <c r="R1481" s="13">
        <v>16</v>
      </c>
      <c r="S1481" s="13">
        <v>1</v>
      </c>
      <c r="T1481" s="21">
        <v>1</v>
      </c>
      <c r="V1481" t="s">
        <v>2154</v>
      </c>
      <c r="W1481" t="s">
        <v>17598</v>
      </c>
      <c r="X1481" s="20" t="str">
        <f>+IF(V1481="","-",CONCATENATE(V1481,"_",W1481))</f>
        <v>FINES_R03</v>
      </c>
      <c r="Y1481" s="59">
        <v>0.77432388067245483</v>
      </c>
      <c r="Z1481" t="s">
        <v>134</v>
      </c>
      <c r="AA1481" t="s">
        <v>2393</v>
      </c>
      <c r="AB1481" t="str">
        <f>+IF(W1481="","-",IF(W1481="UNICO","CENSO","MUESTRA"))</f>
        <v>MUESTRA</v>
      </c>
      <c r="AC1481" t="s">
        <v>2398</v>
      </c>
      <c r="AD1481" t="s">
        <v>7229</v>
      </c>
    </row>
    <row r="1482" spans="1:30" x14ac:dyDescent="0.25">
      <c r="A1482" s="5" t="str">
        <f t="shared" si="23"/>
        <v>R 3 - D 692 - 453 - 0225</v>
      </c>
      <c r="B1482" s="23" t="s">
        <v>2347</v>
      </c>
      <c r="C1482" t="s">
        <v>1079</v>
      </c>
      <c r="D1482" t="s">
        <v>1077</v>
      </c>
      <c r="E1482" t="s">
        <v>1078</v>
      </c>
      <c r="F1482" t="s">
        <v>134</v>
      </c>
      <c r="G1482" t="s">
        <v>134</v>
      </c>
      <c r="H1482" t="s">
        <v>7471</v>
      </c>
      <c r="I1482" t="s">
        <v>20</v>
      </c>
      <c r="J1482" t="s">
        <v>2349</v>
      </c>
      <c r="K1482" t="s">
        <v>21</v>
      </c>
      <c r="M1482" t="s">
        <v>7228</v>
      </c>
      <c r="N1482" t="s">
        <v>22</v>
      </c>
      <c r="O1482" t="s">
        <v>23</v>
      </c>
      <c r="P1482" t="s">
        <v>26</v>
      </c>
      <c r="Q1482" t="s">
        <v>2348</v>
      </c>
      <c r="R1482" s="13">
        <v>74</v>
      </c>
      <c r="S1482" s="13">
        <v>4</v>
      </c>
      <c r="T1482" s="21">
        <v>1</v>
      </c>
      <c r="V1482" t="s">
        <v>2154</v>
      </c>
      <c r="W1482" t="s">
        <v>17598</v>
      </c>
      <c r="X1482" s="20" t="str">
        <f>+IF(V1482="","-",CONCATENATE(V1482,"_",W1482))</f>
        <v>FINES_R03</v>
      </c>
      <c r="Y1482" s="59">
        <v>0.77432388067245483</v>
      </c>
      <c r="Z1482" t="s">
        <v>134</v>
      </c>
      <c r="AA1482" t="s">
        <v>2393</v>
      </c>
      <c r="AB1482" t="str">
        <f>+IF(W1482="","-",IF(W1482="UNICO","CENSO","MUESTRA"))</f>
        <v>MUESTRA</v>
      </c>
      <c r="AC1482" t="s">
        <v>2398</v>
      </c>
      <c r="AD1482" t="s">
        <v>7229</v>
      </c>
    </row>
    <row r="1483" spans="1:30" x14ac:dyDescent="0.25">
      <c r="A1483" s="5" t="str">
        <f t="shared" si="23"/>
        <v>R 3 - D 691 - 461 - 0975</v>
      </c>
      <c r="B1483" s="23" t="s">
        <v>2347</v>
      </c>
      <c r="C1483" t="s">
        <v>1079</v>
      </c>
      <c r="D1483" t="s">
        <v>1077</v>
      </c>
      <c r="E1483" t="s">
        <v>1078</v>
      </c>
      <c r="F1483" t="s">
        <v>134</v>
      </c>
      <c r="G1483" t="s">
        <v>134</v>
      </c>
      <c r="H1483" t="s">
        <v>6716</v>
      </c>
      <c r="I1483" t="s">
        <v>20</v>
      </c>
      <c r="J1483" t="s">
        <v>2349</v>
      </c>
      <c r="K1483" t="s">
        <v>21</v>
      </c>
      <c r="M1483" t="s">
        <v>6717</v>
      </c>
      <c r="N1483" t="s">
        <v>22</v>
      </c>
      <c r="O1483" t="s">
        <v>23</v>
      </c>
      <c r="P1483" t="s">
        <v>26</v>
      </c>
      <c r="Q1483" t="s">
        <v>2348</v>
      </c>
      <c r="R1483" s="13">
        <v>63</v>
      </c>
      <c r="S1483" s="13">
        <v>3</v>
      </c>
      <c r="T1483" s="21">
        <v>1</v>
      </c>
      <c r="V1483" t="s">
        <v>2154</v>
      </c>
      <c r="W1483" t="s">
        <v>17598</v>
      </c>
      <c r="X1483" s="20" t="str">
        <f>+IF(V1483="","-",CONCATENATE(V1483,"_",W1483))</f>
        <v>FINES_R03</v>
      </c>
      <c r="Y1483" s="59">
        <v>0.7757875919342041</v>
      </c>
      <c r="Z1483" t="s">
        <v>134</v>
      </c>
      <c r="AA1483" t="s">
        <v>2393</v>
      </c>
      <c r="AB1483" t="str">
        <f>+IF(W1483="","-",IF(W1483="UNICO","CENSO","MUESTRA"))</f>
        <v>MUESTRA</v>
      </c>
      <c r="AC1483" t="s">
        <v>2398</v>
      </c>
      <c r="AD1483" t="s">
        <v>6718</v>
      </c>
    </row>
    <row r="1484" spans="1:30" x14ac:dyDescent="0.25">
      <c r="A1484" s="5" t="str">
        <f t="shared" si="23"/>
        <v>R 3 - D 692 - 487 - 4016</v>
      </c>
      <c r="B1484" s="23" t="s">
        <v>2347</v>
      </c>
      <c r="C1484" t="s">
        <v>1079</v>
      </c>
      <c r="D1484" t="s">
        <v>1077</v>
      </c>
      <c r="E1484" t="s">
        <v>1078</v>
      </c>
      <c r="F1484" t="s">
        <v>134</v>
      </c>
      <c r="G1484" t="s">
        <v>134</v>
      </c>
      <c r="H1484" t="s">
        <v>7556</v>
      </c>
      <c r="I1484" t="s">
        <v>20</v>
      </c>
      <c r="J1484" t="s">
        <v>2349</v>
      </c>
      <c r="K1484" t="s">
        <v>21</v>
      </c>
      <c r="M1484" t="s">
        <v>7557</v>
      </c>
      <c r="N1484" t="s">
        <v>22</v>
      </c>
      <c r="O1484" t="s">
        <v>23</v>
      </c>
      <c r="P1484" t="s">
        <v>26</v>
      </c>
      <c r="Q1484" t="s">
        <v>2348</v>
      </c>
      <c r="R1484" s="13">
        <v>64</v>
      </c>
      <c r="S1484" s="13">
        <v>2</v>
      </c>
      <c r="T1484" s="21">
        <v>1</v>
      </c>
      <c r="V1484" t="s">
        <v>2154</v>
      </c>
      <c r="W1484" t="s">
        <v>17598</v>
      </c>
      <c r="X1484" s="20" t="str">
        <f>+IF(V1484="","-",CONCATENATE(V1484,"_",W1484))</f>
        <v>FINES_R03</v>
      </c>
      <c r="Y1484" s="59">
        <v>0.777629554271698</v>
      </c>
      <c r="Z1484" t="s">
        <v>134</v>
      </c>
      <c r="AA1484" t="s">
        <v>2393</v>
      </c>
      <c r="AB1484" t="str">
        <f>+IF(W1484="","-",IF(W1484="UNICO","CENSO","MUESTRA"))</f>
        <v>MUESTRA</v>
      </c>
      <c r="AC1484" t="s">
        <v>2398</v>
      </c>
      <c r="AD1484" t="s">
        <v>7558</v>
      </c>
    </row>
    <row r="1485" spans="1:30" x14ac:dyDescent="0.25">
      <c r="A1485" s="5" t="str">
        <f t="shared" si="23"/>
        <v>R 3 - D 692 - 487 - 1159</v>
      </c>
      <c r="B1485" s="23" t="s">
        <v>2347</v>
      </c>
      <c r="C1485" t="s">
        <v>1079</v>
      </c>
      <c r="D1485" t="s">
        <v>1077</v>
      </c>
      <c r="E1485" t="s">
        <v>1078</v>
      </c>
      <c r="F1485" t="s">
        <v>134</v>
      </c>
      <c r="G1485" t="s">
        <v>134</v>
      </c>
      <c r="H1485" t="s">
        <v>7334</v>
      </c>
      <c r="I1485" t="s">
        <v>20</v>
      </c>
      <c r="J1485" t="s">
        <v>2349</v>
      </c>
      <c r="K1485" t="s">
        <v>21</v>
      </c>
      <c r="M1485" t="s">
        <v>7335</v>
      </c>
      <c r="N1485" t="s">
        <v>22</v>
      </c>
      <c r="O1485" t="s">
        <v>23</v>
      </c>
      <c r="P1485" t="s">
        <v>26</v>
      </c>
      <c r="Q1485" t="s">
        <v>2348</v>
      </c>
      <c r="R1485" s="13">
        <v>62</v>
      </c>
      <c r="S1485" s="13">
        <v>2</v>
      </c>
      <c r="T1485" s="21">
        <v>1</v>
      </c>
      <c r="V1485" t="s">
        <v>2154</v>
      </c>
      <c r="W1485" t="s">
        <v>17598</v>
      </c>
      <c r="X1485" s="20" t="str">
        <f>+IF(V1485="","-",CONCATENATE(V1485,"_",W1485))</f>
        <v>FINES_R03</v>
      </c>
      <c r="Y1485" s="59">
        <v>0.7779693603515625</v>
      </c>
      <c r="Z1485" t="s">
        <v>134</v>
      </c>
      <c r="AA1485" t="s">
        <v>2393</v>
      </c>
      <c r="AB1485" t="str">
        <f>+IF(W1485="","-",IF(W1485="UNICO","CENSO","MUESTRA"))</f>
        <v>MUESTRA</v>
      </c>
      <c r="AC1485" t="s">
        <v>2397</v>
      </c>
      <c r="AD1485" t="s">
        <v>7336</v>
      </c>
    </row>
    <row r="1486" spans="1:30" x14ac:dyDescent="0.25">
      <c r="A1486" s="5" t="str">
        <f t="shared" si="23"/>
        <v>R 3 - D 692 - 469 - 3918</v>
      </c>
      <c r="B1486" s="23" t="s">
        <v>2347</v>
      </c>
      <c r="C1486" t="s">
        <v>1079</v>
      </c>
      <c r="D1486" t="s">
        <v>1077</v>
      </c>
      <c r="E1486" t="s">
        <v>1078</v>
      </c>
      <c r="F1486" t="s">
        <v>134</v>
      </c>
      <c r="G1486" t="s">
        <v>134</v>
      </c>
      <c r="H1486" t="s">
        <v>7474</v>
      </c>
      <c r="I1486" t="s">
        <v>20</v>
      </c>
      <c r="J1486" t="s">
        <v>2349</v>
      </c>
      <c r="K1486" t="s">
        <v>21</v>
      </c>
      <c r="M1486" t="s">
        <v>7475</v>
      </c>
      <c r="N1486" t="s">
        <v>22</v>
      </c>
      <c r="O1486" t="s">
        <v>23</v>
      </c>
      <c r="P1486" t="s">
        <v>26</v>
      </c>
      <c r="Q1486" t="s">
        <v>2348</v>
      </c>
      <c r="R1486" s="13">
        <v>17</v>
      </c>
      <c r="S1486" s="13">
        <v>1</v>
      </c>
      <c r="T1486" s="21">
        <v>1</v>
      </c>
      <c r="V1486" t="s">
        <v>2154</v>
      </c>
      <c r="W1486" t="s">
        <v>17598</v>
      </c>
      <c r="X1486" s="20" t="str">
        <f>+IF(V1486="","-",CONCATENATE(V1486,"_",W1486))</f>
        <v>FINES_R03</v>
      </c>
      <c r="Y1486" s="59">
        <v>0.77869665622711182</v>
      </c>
      <c r="Z1486" t="s">
        <v>134</v>
      </c>
      <c r="AA1486" t="s">
        <v>2393</v>
      </c>
      <c r="AB1486" t="str">
        <f>+IF(W1486="","-",IF(W1486="UNICO","CENSO","MUESTRA"))</f>
        <v>MUESTRA</v>
      </c>
      <c r="AC1486" t="s">
        <v>2397</v>
      </c>
      <c r="AD1486" t="s">
        <v>7476</v>
      </c>
    </row>
    <row r="1487" spans="1:30" x14ac:dyDescent="0.25">
      <c r="A1487" s="5" t="str">
        <f t="shared" si="23"/>
        <v>R 3 - D 692 - 469 - 4380</v>
      </c>
      <c r="B1487" s="23" t="s">
        <v>2347</v>
      </c>
      <c r="C1487" t="s">
        <v>1079</v>
      </c>
      <c r="D1487" t="s">
        <v>1077</v>
      </c>
      <c r="E1487" t="s">
        <v>1078</v>
      </c>
      <c r="F1487" t="s">
        <v>134</v>
      </c>
      <c r="G1487" t="s">
        <v>134</v>
      </c>
      <c r="H1487" t="s">
        <v>7607</v>
      </c>
      <c r="I1487" t="s">
        <v>20</v>
      </c>
      <c r="J1487" t="s">
        <v>2349</v>
      </c>
      <c r="K1487" t="s">
        <v>21</v>
      </c>
      <c r="M1487" t="s">
        <v>7608</v>
      </c>
      <c r="N1487" t="s">
        <v>22</v>
      </c>
      <c r="O1487" t="s">
        <v>23</v>
      </c>
      <c r="P1487" t="s">
        <v>26</v>
      </c>
      <c r="Q1487" t="s">
        <v>2348</v>
      </c>
      <c r="R1487" s="13">
        <v>17</v>
      </c>
      <c r="S1487" s="13">
        <v>1</v>
      </c>
      <c r="T1487" s="21">
        <v>1</v>
      </c>
      <c r="V1487" t="s">
        <v>2154</v>
      </c>
      <c r="W1487" t="s">
        <v>17598</v>
      </c>
      <c r="X1487" s="20" t="str">
        <f>+IF(V1487="","-",CONCATENATE(V1487,"_",W1487))</f>
        <v>FINES_R03</v>
      </c>
      <c r="Y1487" s="59">
        <v>0.77869665622711182</v>
      </c>
      <c r="Z1487" t="s">
        <v>134</v>
      </c>
      <c r="AA1487" t="s">
        <v>2393</v>
      </c>
      <c r="AB1487" t="str">
        <f>+IF(W1487="","-",IF(W1487="UNICO","CENSO","MUESTRA"))</f>
        <v>MUESTRA</v>
      </c>
      <c r="AC1487" t="s">
        <v>2398</v>
      </c>
      <c r="AD1487" t="s">
        <v>7609</v>
      </c>
    </row>
    <row r="1488" spans="1:30" x14ac:dyDescent="0.25">
      <c r="A1488" s="5" t="str">
        <f t="shared" si="23"/>
        <v>R 3 - D 692 - 487 - 4136</v>
      </c>
      <c r="B1488" s="23" t="s">
        <v>2347</v>
      </c>
      <c r="C1488" t="s">
        <v>1079</v>
      </c>
      <c r="D1488" t="s">
        <v>1077</v>
      </c>
      <c r="E1488" t="s">
        <v>1078</v>
      </c>
      <c r="F1488" t="s">
        <v>134</v>
      </c>
      <c r="G1488" t="s">
        <v>134</v>
      </c>
      <c r="H1488" t="s">
        <v>7546</v>
      </c>
      <c r="I1488" t="s">
        <v>20</v>
      </c>
      <c r="J1488" t="s">
        <v>2349</v>
      </c>
      <c r="K1488" t="s">
        <v>21</v>
      </c>
      <c r="M1488" t="s">
        <v>7547</v>
      </c>
      <c r="N1488" t="s">
        <v>22</v>
      </c>
      <c r="O1488" t="s">
        <v>23</v>
      </c>
      <c r="P1488" t="s">
        <v>26</v>
      </c>
      <c r="Q1488" t="s">
        <v>2348</v>
      </c>
      <c r="R1488" s="13">
        <v>33</v>
      </c>
      <c r="S1488" s="13">
        <v>2</v>
      </c>
      <c r="T1488" s="21">
        <v>1</v>
      </c>
      <c r="V1488" t="s">
        <v>2154</v>
      </c>
      <c r="W1488" t="s">
        <v>17598</v>
      </c>
      <c r="X1488" s="20" t="str">
        <f>+IF(V1488="","-",CONCATENATE(V1488,"_",W1488))</f>
        <v>FINES_R03</v>
      </c>
      <c r="Y1488" s="59">
        <v>0.78180211782455444</v>
      </c>
      <c r="Z1488" t="s">
        <v>134</v>
      </c>
      <c r="AA1488" t="s">
        <v>2393</v>
      </c>
      <c r="AB1488" t="str">
        <f>+IF(W1488="","-",IF(W1488="UNICO","CENSO","MUESTRA"))</f>
        <v>MUESTRA</v>
      </c>
      <c r="AC1488" t="s">
        <v>2398</v>
      </c>
      <c r="AD1488" t="s">
        <v>7548</v>
      </c>
    </row>
    <row r="1489" spans="1:30" x14ac:dyDescent="0.25">
      <c r="A1489" s="5" t="str">
        <f t="shared" si="23"/>
        <v>R 3 - D 692 - 497 - 0277</v>
      </c>
      <c r="B1489" s="23" t="s">
        <v>2347</v>
      </c>
      <c r="C1489" t="s">
        <v>1079</v>
      </c>
      <c r="D1489" t="s">
        <v>1077</v>
      </c>
      <c r="E1489" t="s">
        <v>1078</v>
      </c>
      <c r="F1489" t="s">
        <v>134</v>
      </c>
      <c r="G1489" t="s">
        <v>134</v>
      </c>
      <c r="H1489" t="s">
        <v>7385</v>
      </c>
      <c r="I1489" t="s">
        <v>20</v>
      </c>
      <c r="J1489" t="s">
        <v>2349</v>
      </c>
      <c r="K1489" t="s">
        <v>21</v>
      </c>
      <c r="M1489" t="s">
        <v>7386</v>
      </c>
      <c r="N1489" t="s">
        <v>22</v>
      </c>
      <c r="O1489" t="s">
        <v>23</v>
      </c>
      <c r="P1489" t="s">
        <v>26</v>
      </c>
      <c r="Q1489" t="s">
        <v>2348</v>
      </c>
      <c r="R1489" s="13">
        <v>15</v>
      </c>
      <c r="S1489" s="13">
        <v>1</v>
      </c>
      <c r="T1489" s="21">
        <v>1</v>
      </c>
      <c r="V1489" t="s">
        <v>2154</v>
      </c>
      <c r="W1489" t="s">
        <v>17598</v>
      </c>
      <c r="X1489" s="20" t="str">
        <f>+IF(V1489="","-",CONCATENATE(V1489,"_",W1489))</f>
        <v>FINES_R03</v>
      </c>
      <c r="Y1489" s="59">
        <v>0.78808879852294922</v>
      </c>
      <c r="Z1489" t="s">
        <v>134</v>
      </c>
      <c r="AA1489" t="s">
        <v>2393</v>
      </c>
      <c r="AB1489" t="str">
        <f>+IF(W1489="","-",IF(W1489="UNICO","CENSO","MUESTRA"))</f>
        <v>MUESTRA</v>
      </c>
      <c r="AC1489" t="s">
        <v>2397</v>
      </c>
      <c r="AD1489" t="s">
        <v>7387</v>
      </c>
    </row>
    <row r="1490" spans="1:30" x14ac:dyDescent="0.25">
      <c r="A1490" s="5" t="str">
        <f t="shared" si="23"/>
        <v>R 3 - D 692 - 453 - 0277</v>
      </c>
      <c r="B1490" s="23" t="s">
        <v>2347</v>
      </c>
      <c r="C1490" t="s">
        <v>1079</v>
      </c>
      <c r="D1490" t="s">
        <v>1077</v>
      </c>
      <c r="E1490" t="s">
        <v>1078</v>
      </c>
      <c r="F1490" t="s">
        <v>134</v>
      </c>
      <c r="G1490" t="s">
        <v>134</v>
      </c>
      <c r="H1490" t="s">
        <v>7570</v>
      </c>
      <c r="I1490" t="s">
        <v>20</v>
      </c>
      <c r="J1490" t="s">
        <v>2349</v>
      </c>
      <c r="K1490" t="s">
        <v>21</v>
      </c>
      <c r="M1490" t="s">
        <v>7386</v>
      </c>
      <c r="N1490" t="s">
        <v>22</v>
      </c>
      <c r="O1490" t="s">
        <v>23</v>
      </c>
      <c r="P1490" t="s">
        <v>26</v>
      </c>
      <c r="Q1490" t="s">
        <v>2348</v>
      </c>
      <c r="R1490" s="13">
        <v>19</v>
      </c>
      <c r="S1490" s="13">
        <v>1</v>
      </c>
      <c r="T1490" s="21">
        <v>1</v>
      </c>
      <c r="V1490" t="s">
        <v>2154</v>
      </c>
      <c r="W1490" t="s">
        <v>17598</v>
      </c>
      <c r="X1490" s="20" t="str">
        <f>+IF(V1490="","-",CONCATENATE(V1490,"_",W1490))</f>
        <v>FINES_R03</v>
      </c>
      <c r="Y1490" s="59">
        <v>0.78808879852294922</v>
      </c>
      <c r="Z1490" t="s">
        <v>134</v>
      </c>
      <c r="AA1490" t="s">
        <v>2393</v>
      </c>
      <c r="AB1490" t="str">
        <f>+IF(W1490="","-",IF(W1490="UNICO","CENSO","MUESTRA"))</f>
        <v>MUESTRA</v>
      </c>
      <c r="AC1490" t="s">
        <v>2397</v>
      </c>
      <c r="AD1490" t="s">
        <v>7387</v>
      </c>
    </row>
    <row r="1491" spans="1:30" x14ac:dyDescent="0.25">
      <c r="A1491" s="5" t="str">
        <f t="shared" si="23"/>
        <v>R 3 - D 692 - 453 - 0232</v>
      </c>
      <c r="B1491" s="23" t="s">
        <v>2347</v>
      </c>
      <c r="C1491" t="s">
        <v>1079</v>
      </c>
      <c r="D1491" t="s">
        <v>1077</v>
      </c>
      <c r="E1491" t="s">
        <v>1078</v>
      </c>
      <c r="F1491" t="s">
        <v>134</v>
      </c>
      <c r="G1491" t="s">
        <v>134</v>
      </c>
      <c r="H1491" t="s">
        <v>7314</v>
      </c>
      <c r="I1491" t="s">
        <v>20</v>
      </c>
      <c r="J1491" t="s">
        <v>2349</v>
      </c>
      <c r="K1491" t="s">
        <v>21</v>
      </c>
      <c r="M1491" t="s">
        <v>7315</v>
      </c>
      <c r="N1491" t="s">
        <v>22</v>
      </c>
      <c r="O1491" t="s">
        <v>23</v>
      </c>
      <c r="P1491" t="s">
        <v>26</v>
      </c>
      <c r="Q1491" t="s">
        <v>2348</v>
      </c>
      <c r="R1491" s="13">
        <v>22</v>
      </c>
      <c r="S1491" s="13">
        <v>1</v>
      </c>
      <c r="T1491" s="21">
        <v>1</v>
      </c>
      <c r="V1491" t="s">
        <v>2154</v>
      </c>
      <c r="W1491" t="s">
        <v>17598</v>
      </c>
      <c r="X1491" s="20" t="str">
        <f>+IF(V1491="","-",CONCATENATE(V1491,"_",W1491))</f>
        <v>FINES_R03</v>
      </c>
      <c r="Y1491" s="59">
        <v>0.7980579137802124</v>
      </c>
      <c r="Z1491" t="s">
        <v>134</v>
      </c>
      <c r="AA1491" t="s">
        <v>2393</v>
      </c>
      <c r="AB1491" t="str">
        <f>+IF(W1491="","-",IF(W1491="UNICO","CENSO","MUESTRA"))</f>
        <v>MUESTRA</v>
      </c>
      <c r="AC1491" t="s">
        <v>2397</v>
      </c>
      <c r="AD1491" t="s">
        <v>7316</v>
      </c>
    </row>
    <row r="1492" spans="1:30" x14ac:dyDescent="0.25">
      <c r="A1492" s="5" t="str">
        <f t="shared" si="23"/>
        <v>R 3 - D 690 - 492 - 0437</v>
      </c>
      <c r="B1492" s="23" t="s">
        <v>2347</v>
      </c>
      <c r="C1492" t="s">
        <v>1079</v>
      </c>
      <c r="D1492" t="s">
        <v>1077</v>
      </c>
      <c r="E1492" t="s">
        <v>1078</v>
      </c>
      <c r="F1492" t="s">
        <v>134</v>
      </c>
      <c r="G1492" t="s">
        <v>134</v>
      </c>
      <c r="H1492" t="s">
        <v>6508</v>
      </c>
      <c r="I1492" t="s">
        <v>20</v>
      </c>
      <c r="J1492" t="s">
        <v>2349</v>
      </c>
      <c r="K1492" t="s">
        <v>21</v>
      </c>
      <c r="M1492" t="s">
        <v>6509</v>
      </c>
      <c r="N1492" t="s">
        <v>22</v>
      </c>
      <c r="O1492" t="s">
        <v>23</v>
      </c>
      <c r="P1492" t="s">
        <v>26</v>
      </c>
      <c r="Q1492" t="s">
        <v>2348</v>
      </c>
      <c r="R1492" s="13">
        <v>86</v>
      </c>
      <c r="S1492" s="13">
        <v>4</v>
      </c>
      <c r="T1492" s="21">
        <v>1</v>
      </c>
      <c r="V1492" t="s">
        <v>2154</v>
      </c>
      <c r="W1492" t="s">
        <v>17598</v>
      </c>
      <c r="X1492" s="20" t="str">
        <f>+IF(V1492="","-",CONCATENATE(V1492,"_",W1492))</f>
        <v>FINES_R03</v>
      </c>
      <c r="Y1492" s="59">
        <v>0.79950881004333496</v>
      </c>
      <c r="Z1492" t="s">
        <v>134</v>
      </c>
      <c r="AA1492" t="s">
        <v>2393</v>
      </c>
      <c r="AB1492" t="str">
        <f>+IF(W1492="","-",IF(W1492="UNICO","CENSO","MUESTRA"))</f>
        <v>MUESTRA</v>
      </c>
      <c r="AC1492" t="s">
        <v>2397</v>
      </c>
      <c r="AD1492" t="s">
        <v>6510</v>
      </c>
    </row>
    <row r="1493" spans="1:30" x14ac:dyDescent="0.25">
      <c r="A1493" s="5" t="str">
        <f t="shared" si="23"/>
        <v>R 3 - D 692 - 459 - 0316</v>
      </c>
      <c r="B1493" s="23" t="s">
        <v>2347</v>
      </c>
      <c r="C1493" t="s">
        <v>1079</v>
      </c>
      <c r="D1493" t="s">
        <v>1077</v>
      </c>
      <c r="E1493" t="s">
        <v>1078</v>
      </c>
      <c r="F1493" t="s">
        <v>134</v>
      </c>
      <c r="G1493" t="s">
        <v>134</v>
      </c>
      <c r="H1493" t="s">
        <v>7273</v>
      </c>
      <c r="I1493" t="s">
        <v>20</v>
      </c>
      <c r="J1493" t="s">
        <v>2349</v>
      </c>
      <c r="K1493" t="s">
        <v>21</v>
      </c>
      <c r="M1493" t="s">
        <v>7274</v>
      </c>
      <c r="N1493" t="s">
        <v>22</v>
      </c>
      <c r="O1493" t="s">
        <v>23</v>
      </c>
      <c r="P1493" t="s">
        <v>26</v>
      </c>
      <c r="Q1493" t="s">
        <v>2348</v>
      </c>
      <c r="R1493" s="13">
        <v>19</v>
      </c>
      <c r="S1493" s="13">
        <v>1</v>
      </c>
      <c r="T1493" s="21">
        <v>1</v>
      </c>
      <c r="V1493" t="s">
        <v>2154</v>
      </c>
      <c r="W1493" t="s">
        <v>17598</v>
      </c>
      <c r="X1493" s="20" t="str">
        <f>+IF(V1493="","-",CONCATENATE(V1493,"_",W1493))</f>
        <v>FINES_R03</v>
      </c>
      <c r="Y1493" s="59">
        <v>0.80387067794799805</v>
      </c>
      <c r="Z1493" t="s">
        <v>134</v>
      </c>
      <c r="AA1493" t="s">
        <v>2393</v>
      </c>
      <c r="AB1493" t="str">
        <f>+IF(W1493="","-",IF(W1493="UNICO","CENSO","MUESTRA"))</f>
        <v>MUESTRA</v>
      </c>
      <c r="AC1493" t="s">
        <v>2397</v>
      </c>
      <c r="AD1493" t="s">
        <v>7275</v>
      </c>
    </row>
    <row r="1494" spans="1:30" x14ac:dyDescent="0.25">
      <c r="A1494" s="5" t="str">
        <f t="shared" si="23"/>
        <v>R 3 - D 692 - 497 - 3554</v>
      </c>
      <c r="B1494" s="23" t="s">
        <v>2347</v>
      </c>
      <c r="C1494" t="s">
        <v>1079</v>
      </c>
      <c r="D1494" t="s">
        <v>1077</v>
      </c>
      <c r="E1494" t="s">
        <v>1078</v>
      </c>
      <c r="F1494" t="s">
        <v>134</v>
      </c>
      <c r="G1494" t="s">
        <v>134</v>
      </c>
      <c r="H1494" t="s">
        <v>7399</v>
      </c>
      <c r="I1494" t="s">
        <v>20</v>
      </c>
      <c r="J1494" t="s">
        <v>2349</v>
      </c>
      <c r="K1494" t="s">
        <v>21</v>
      </c>
      <c r="M1494" t="s">
        <v>7400</v>
      </c>
      <c r="N1494" t="s">
        <v>22</v>
      </c>
      <c r="O1494" t="s">
        <v>23</v>
      </c>
      <c r="P1494" t="s">
        <v>26</v>
      </c>
      <c r="Q1494" t="s">
        <v>2348</v>
      </c>
      <c r="R1494" s="13">
        <v>32</v>
      </c>
      <c r="S1494" s="13">
        <v>2</v>
      </c>
      <c r="T1494" s="21">
        <v>1</v>
      </c>
      <c r="V1494" t="s">
        <v>2154</v>
      </c>
      <c r="W1494" t="s">
        <v>17598</v>
      </c>
      <c r="X1494" s="20" t="str">
        <f>+IF(V1494="","-",CONCATENATE(V1494,"_",W1494))</f>
        <v>FINES_R03</v>
      </c>
      <c r="Y1494" s="59">
        <v>0.80819487571716309</v>
      </c>
      <c r="Z1494" t="s">
        <v>134</v>
      </c>
      <c r="AA1494" t="s">
        <v>2393</v>
      </c>
      <c r="AB1494" t="str">
        <f>+IF(W1494="","-",IF(W1494="UNICO","CENSO","MUESTRA"))</f>
        <v>MUESTRA</v>
      </c>
      <c r="AC1494" t="s">
        <v>2398</v>
      </c>
      <c r="AD1494" t="s">
        <v>7401</v>
      </c>
    </row>
    <row r="1495" spans="1:30" x14ac:dyDescent="0.25">
      <c r="A1495" s="5" t="str">
        <f t="shared" si="23"/>
        <v>R 3 - D 692 - 493 - 0210</v>
      </c>
      <c r="B1495" s="23" t="s">
        <v>2347</v>
      </c>
      <c r="C1495" t="s">
        <v>1079</v>
      </c>
      <c r="D1495" t="s">
        <v>1077</v>
      </c>
      <c r="E1495" t="s">
        <v>1078</v>
      </c>
      <c r="F1495" t="s">
        <v>134</v>
      </c>
      <c r="G1495" t="s">
        <v>134</v>
      </c>
      <c r="H1495" t="s">
        <v>7241</v>
      </c>
      <c r="I1495" t="s">
        <v>20</v>
      </c>
      <c r="J1495" t="s">
        <v>2349</v>
      </c>
      <c r="K1495" t="s">
        <v>21</v>
      </c>
      <c r="M1495" t="s">
        <v>7242</v>
      </c>
      <c r="N1495" t="s">
        <v>22</v>
      </c>
      <c r="O1495" t="s">
        <v>23</v>
      </c>
      <c r="P1495" t="s">
        <v>26</v>
      </c>
      <c r="Q1495" t="s">
        <v>2348</v>
      </c>
      <c r="R1495" s="13">
        <v>42</v>
      </c>
      <c r="S1495" s="13">
        <v>2</v>
      </c>
      <c r="T1495" s="21">
        <v>1</v>
      </c>
      <c r="V1495" t="s">
        <v>2154</v>
      </c>
      <c r="W1495" t="s">
        <v>17598</v>
      </c>
      <c r="X1495" s="20" t="str">
        <f>+IF(V1495="","-",CONCATENATE(V1495,"_",W1495))</f>
        <v>FINES_R03</v>
      </c>
      <c r="Y1495" s="59">
        <v>0.8089643120765686</v>
      </c>
      <c r="Z1495" t="s">
        <v>134</v>
      </c>
      <c r="AA1495" t="s">
        <v>2393</v>
      </c>
      <c r="AB1495" t="str">
        <f>+IF(W1495="","-",IF(W1495="UNICO","CENSO","MUESTRA"))</f>
        <v>MUESTRA</v>
      </c>
      <c r="AC1495" t="s">
        <v>2397</v>
      </c>
      <c r="AD1495" t="s">
        <v>7243</v>
      </c>
    </row>
    <row r="1496" spans="1:30" x14ac:dyDescent="0.25">
      <c r="A1496" s="5" t="str">
        <f t="shared" si="23"/>
        <v>R 3 - D 692 - 459 - 0210</v>
      </c>
      <c r="B1496" s="23" t="s">
        <v>2347</v>
      </c>
      <c r="C1496" t="s">
        <v>1079</v>
      </c>
      <c r="D1496" t="s">
        <v>1077</v>
      </c>
      <c r="E1496" t="s">
        <v>1078</v>
      </c>
      <c r="F1496" t="s">
        <v>134</v>
      </c>
      <c r="G1496" t="s">
        <v>134</v>
      </c>
      <c r="H1496" t="s">
        <v>7342</v>
      </c>
      <c r="I1496" t="s">
        <v>20</v>
      </c>
      <c r="J1496" t="s">
        <v>2349</v>
      </c>
      <c r="K1496" t="s">
        <v>21</v>
      </c>
      <c r="M1496" t="s">
        <v>7242</v>
      </c>
      <c r="N1496" t="s">
        <v>22</v>
      </c>
      <c r="O1496" t="s">
        <v>23</v>
      </c>
      <c r="P1496" t="s">
        <v>26</v>
      </c>
      <c r="Q1496" t="s">
        <v>2348</v>
      </c>
      <c r="R1496" s="13">
        <v>90</v>
      </c>
      <c r="S1496" s="13">
        <v>3</v>
      </c>
      <c r="T1496" s="21">
        <v>1</v>
      </c>
      <c r="V1496" t="s">
        <v>2154</v>
      </c>
      <c r="W1496" t="s">
        <v>17598</v>
      </c>
      <c r="X1496" s="20" t="str">
        <f>+IF(V1496="","-",CONCATENATE(V1496,"_",W1496))</f>
        <v>FINES_R03</v>
      </c>
      <c r="Y1496" s="59">
        <v>0.8089643120765686</v>
      </c>
      <c r="Z1496" t="s">
        <v>134</v>
      </c>
      <c r="AA1496" t="s">
        <v>2393</v>
      </c>
      <c r="AB1496" t="str">
        <f>+IF(W1496="","-",IF(W1496="UNICO","CENSO","MUESTRA"))</f>
        <v>MUESTRA</v>
      </c>
      <c r="AC1496" t="s">
        <v>2398</v>
      </c>
      <c r="AD1496" t="s">
        <v>7243</v>
      </c>
    </row>
    <row r="1497" spans="1:30" x14ac:dyDescent="0.25">
      <c r="A1497" s="5" t="str">
        <f t="shared" si="23"/>
        <v>R 3 - D 692 - 464 - 2969</v>
      </c>
      <c r="B1497" s="23" t="s">
        <v>2347</v>
      </c>
      <c r="C1497" t="s">
        <v>1079</v>
      </c>
      <c r="D1497" t="s">
        <v>1077</v>
      </c>
      <c r="E1497" t="s">
        <v>1078</v>
      </c>
      <c r="F1497" t="s">
        <v>134</v>
      </c>
      <c r="G1497" t="s">
        <v>134</v>
      </c>
      <c r="H1497" t="s">
        <v>7171</v>
      </c>
      <c r="I1497" t="s">
        <v>20</v>
      </c>
      <c r="J1497" t="s">
        <v>2349</v>
      </c>
      <c r="K1497" t="s">
        <v>21</v>
      </c>
      <c r="M1497" t="s">
        <v>2198</v>
      </c>
      <c r="N1497" t="s">
        <v>22</v>
      </c>
      <c r="O1497" t="s">
        <v>23</v>
      </c>
      <c r="P1497" t="s">
        <v>26</v>
      </c>
      <c r="Q1497" t="s">
        <v>2348</v>
      </c>
      <c r="R1497" s="13">
        <v>22</v>
      </c>
      <c r="S1497" s="13">
        <v>1</v>
      </c>
      <c r="T1497" s="21">
        <v>1</v>
      </c>
      <c r="V1497" t="s">
        <v>2154</v>
      </c>
      <c r="W1497" t="s">
        <v>17598</v>
      </c>
      <c r="X1497" s="20" t="str">
        <f>+IF(V1497="","-",CONCATENATE(V1497,"_",W1497))</f>
        <v>FINES_R03</v>
      </c>
      <c r="Y1497" s="59">
        <v>0.81059199571609497</v>
      </c>
      <c r="Z1497" t="s">
        <v>134</v>
      </c>
      <c r="AA1497" t="s">
        <v>2393</v>
      </c>
      <c r="AB1497" t="str">
        <f>+IF(W1497="","-",IF(W1497="UNICO","CENSO","MUESTRA"))</f>
        <v>MUESTRA</v>
      </c>
      <c r="AC1497" t="s">
        <v>2398</v>
      </c>
      <c r="AD1497" t="s">
        <v>7172</v>
      </c>
    </row>
    <row r="1498" spans="1:30" x14ac:dyDescent="0.25">
      <c r="A1498" s="5" t="str">
        <f t="shared" si="23"/>
        <v>R 3 - D 692 - 464 - 1729</v>
      </c>
      <c r="B1498" s="23" t="s">
        <v>2347</v>
      </c>
      <c r="C1498" t="s">
        <v>1079</v>
      </c>
      <c r="D1498" t="s">
        <v>1077</v>
      </c>
      <c r="E1498" t="s">
        <v>1078</v>
      </c>
      <c r="F1498" t="s">
        <v>134</v>
      </c>
      <c r="G1498" t="s">
        <v>134</v>
      </c>
      <c r="H1498" t="s">
        <v>7677</v>
      </c>
      <c r="I1498" t="s">
        <v>20</v>
      </c>
      <c r="J1498" t="s">
        <v>2349</v>
      </c>
      <c r="K1498" t="s">
        <v>21</v>
      </c>
      <c r="M1498" t="s">
        <v>7678</v>
      </c>
      <c r="N1498" t="s">
        <v>22</v>
      </c>
      <c r="O1498" t="s">
        <v>23</v>
      </c>
      <c r="P1498" t="s">
        <v>26</v>
      </c>
      <c r="Q1498" t="s">
        <v>2348</v>
      </c>
      <c r="R1498" s="13">
        <v>43</v>
      </c>
      <c r="S1498" s="13">
        <v>2</v>
      </c>
      <c r="T1498" s="21">
        <v>1</v>
      </c>
      <c r="V1498" t="s">
        <v>2154</v>
      </c>
      <c r="W1498" t="s">
        <v>17598</v>
      </c>
      <c r="X1498" s="20" t="str">
        <f>+IF(V1498="","-",CONCATENATE(V1498,"_",W1498))</f>
        <v>FINES_R03</v>
      </c>
      <c r="Y1498" s="59">
        <v>0.81530171632766724</v>
      </c>
      <c r="Z1498" t="s">
        <v>134</v>
      </c>
      <c r="AA1498" t="s">
        <v>2393</v>
      </c>
      <c r="AB1498" t="str">
        <f>+IF(W1498="","-",IF(W1498="UNICO","CENSO","MUESTRA"))</f>
        <v>MUESTRA</v>
      </c>
      <c r="AC1498" t="s">
        <v>2398</v>
      </c>
      <c r="AD1498" t="s">
        <v>7679</v>
      </c>
    </row>
    <row r="1499" spans="1:30" x14ac:dyDescent="0.25">
      <c r="A1499" s="5" t="str">
        <f t="shared" si="23"/>
        <v>R 3 - D 692 - 497 - 1274</v>
      </c>
      <c r="B1499" s="23" t="s">
        <v>2347</v>
      </c>
      <c r="C1499" t="s">
        <v>1079</v>
      </c>
      <c r="D1499" t="s">
        <v>1077</v>
      </c>
      <c r="E1499" t="s">
        <v>1078</v>
      </c>
      <c r="F1499" t="s">
        <v>134</v>
      </c>
      <c r="G1499" t="s">
        <v>134</v>
      </c>
      <c r="H1499" t="s">
        <v>7362</v>
      </c>
      <c r="I1499" t="s">
        <v>20</v>
      </c>
      <c r="J1499" t="s">
        <v>2349</v>
      </c>
      <c r="K1499" t="s">
        <v>21</v>
      </c>
      <c r="M1499" t="s">
        <v>7197</v>
      </c>
      <c r="N1499" t="s">
        <v>22</v>
      </c>
      <c r="O1499" t="s">
        <v>23</v>
      </c>
      <c r="P1499" t="s">
        <v>26</v>
      </c>
      <c r="Q1499" t="s">
        <v>2348</v>
      </c>
      <c r="R1499" s="13">
        <v>40</v>
      </c>
      <c r="S1499" s="13">
        <v>2</v>
      </c>
      <c r="T1499" s="21">
        <v>1</v>
      </c>
      <c r="V1499" t="s">
        <v>2154</v>
      </c>
      <c r="W1499" t="s">
        <v>17598</v>
      </c>
      <c r="X1499" s="20" t="str">
        <f>+IF(V1499="","-",CONCATENATE(V1499,"_",W1499))</f>
        <v>FINES_R03</v>
      </c>
      <c r="Y1499" s="59">
        <v>0.82337021827697754</v>
      </c>
      <c r="Z1499" t="s">
        <v>134</v>
      </c>
      <c r="AA1499" t="s">
        <v>2393</v>
      </c>
      <c r="AB1499" t="str">
        <f>+IF(W1499="","-",IF(W1499="UNICO","CENSO","MUESTRA"))</f>
        <v>MUESTRA</v>
      </c>
      <c r="AC1499" t="s">
        <v>2397</v>
      </c>
      <c r="AD1499" t="s">
        <v>7198</v>
      </c>
    </row>
    <row r="1500" spans="1:30" x14ac:dyDescent="0.25">
      <c r="A1500" s="5" t="str">
        <f t="shared" si="23"/>
        <v>R 3 - D 690 - 483 - 1101</v>
      </c>
      <c r="B1500" s="23" t="s">
        <v>2347</v>
      </c>
      <c r="C1500" t="s">
        <v>1079</v>
      </c>
      <c r="D1500" t="s">
        <v>1077</v>
      </c>
      <c r="E1500" t="s">
        <v>1078</v>
      </c>
      <c r="F1500" t="s">
        <v>134</v>
      </c>
      <c r="G1500" t="s">
        <v>134</v>
      </c>
      <c r="H1500" t="s">
        <v>6712</v>
      </c>
      <c r="I1500" t="s">
        <v>20</v>
      </c>
      <c r="J1500" t="s">
        <v>2349</v>
      </c>
      <c r="K1500" t="s">
        <v>21</v>
      </c>
      <c r="M1500" t="s">
        <v>6713</v>
      </c>
      <c r="N1500" t="s">
        <v>22</v>
      </c>
      <c r="O1500" t="s">
        <v>23</v>
      </c>
      <c r="P1500" t="s">
        <v>26</v>
      </c>
      <c r="Q1500" t="s">
        <v>2348</v>
      </c>
      <c r="R1500" s="13">
        <v>17</v>
      </c>
      <c r="S1500" s="13">
        <v>1</v>
      </c>
      <c r="T1500" s="21">
        <v>1</v>
      </c>
      <c r="V1500" t="s">
        <v>2154</v>
      </c>
      <c r="W1500" t="s">
        <v>17598</v>
      </c>
      <c r="X1500" s="20" t="str">
        <f>+IF(V1500="","-",CONCATENATE(V1500,"_",W1500))</f>
        <v>FINES_R03</v>
      </c>
      <c r="Y1500" s="59">
        <v>0.82348459959030151</v>
      </c>
      <c r="Z1500" t="s">
        <v>134</v>
      </c>
      <c r="AA1500" t="s">
        <v>2393</v>
      </c>
      <c r="AB1500" t="str">
        <f>+IF(W1500="","-",IF(W1500="UNICO","CENSO","MUESTRA"))</f>
        <v>MUESTRA</v>
      </c>
      <c r="AC1500" t="s">
        <v>2398</v>
      </c>
      <c r="AD1500" t="s">
        <v>6714</v>
      </c>
    </row>
    <row r="1501" spans="1:30" x14ac:dyDescent="0.25">
      <c r="A1501" s="5" t="str">
        <f t="shared" si="23"/>
        <v>R 3 - D 692 - 469 - 0212</v>
      </c>
      <c r="B1501" s="23" t="s">
        <v>2347</v>
      </c>
      <c r="C1501" t="s">
        <v>1079</v>
      </c>
      <c r="D1501" t="s">
        <v>1077</v>
      </c>
      <c r="E1501" t="s">
        <v>1078</v>
      </c>
      <c r="F1501" t="s">
        <v>134</v>
      </c>
      <c r="G1501" t="s">
        <v>134</v>
      </c>
      <c r="H1501" t="s">
        <v>7596</v>
      </c>
      <c r="I1501" t="s">
        <v>20</v>
      </c>
      <c r="J1501" t="s">
        <v>2349</v>
      </c>
      <c r="K1501" t="s">
        <v>21</v>
      </c>
      <c r="M1501" t="s">
        <v>7597</v>
      </c>
      <c r="N1501" t="s">
        <v>22</v>
      </c>
      <c r="O1501" t="s">
        <v>23</v>
      </c>
      <c r="P1501" t="s">
        <v>26</v>
      </c>
      <c r="Q1501" t="s">
        <v>2348</v>
      </c>
      <c r="R1501" s="13">
        <v>27</v>
      </c>
      <c r="S1501" s="13">
        <v>1</v>
      </c>
      <c r="T1501" s="21">
        <v>1</v>
      </c>
      <c r="V1501" t="s">
        <v>2154</v>
      </c>
      <c r="W1501" t="s">
        <v>17598</v>
      </c>
      <c r="X1501" s="20" t="str">
        <f>+IF(V1501="","-",CONCATENATE(V1501,"_",W1501))</f>
        <v>FINES_R03</v>
      </c>
      <c r="Y1501" s="59">
        <v>0.8273279070854187</v>
      </c>
      <c r="Z1501" t="s">
        <v>134</v>
      </c>
      <c r="AA1501" t="s">
        <v>2393</v>
      </c>
      <c r="AB1501" t="str">
        <f>+IF(W1501="","-",IF(W1501="UNICO","CENSO","MUESTRA"))</f>
        <v>MUESTRA</v>
      </c>
      <c r="AC1501" t="s">
        <v>2398</v>
      </c>
      <c r="AD1501" t="s">
        <v>7598</v>
      </c>
    </row>
    <row r="1502" spans="1:30" x14ac:dyDescent="0.25">
      <c r="A1502" s="5" t="str">
        <f t="shared" si="23"/>
        <v>R 3 - D 692 - 493 - 3738</v>
      </c>
      <c r="B1502" s="23" t="s">
        <v>2347</v>
      </c>
      <c r="C1502" t="s">
        <v>1079</v>
      </c>
      <c r="D1502" t="s">
        <v>1077</v>
      </c>
      <c r="E1502" t="s">
        <v>1078</v>
      </c>
      <c r="F1502" t="s">
        <v>134</v>
      </c>
      <c r="G1502" t="s">
        <v>134</v>
      </c>
      <c r="H1502" t="s">
        <v>12196</v>
      </c>
      <c r="I1502" t="s">
        <v>20</v>
      </c>
      <c r="J1502" t="s">
        <v>2349</v>
      </c>
      <c r="K1502" t="s">
        <v>21</v>
      </c>
      <c r="M1502" t="s">
        <v>12197</v>
      </c>
      <c r="N1502" t="s">
        <v>22</v>
      </c>
      <c r="O1502" t="s">
        <v>23</v>
      </c>
      <c r="P1502" t="s">
        <v>26</v>
      </c>
      <c r="Q1502" t="s">
        <v>2348</v>
      </c>
      <c r="R1502" s="13">
        <v>11</v>
      </c>
      <c r="S1502" s="13">
        <v>1</v>
      </c>
      <c r="T1502" s="21">
        <v>1</v>
      </c>
      <c r="V1502" t="s">
        <v>2154</v>
      </c>
      <c r="W1502" t="s">
        <v>17598</v>
      </c>
      <c r="X1502" s="20" t="str">
        <f>+IF(V1502="","-",CONCATENATE(V1502,"_",W1502))</f>
        <v>FINES_R03</v>
      </c>
      <c r="Y1502" s="59">
        <v>0.83031219244003296</v>
      </c>
      <c r="Z1502" t="s">
        <v>134</v>
      </c>
      <c r="AA1502" t="s">
        <v>2393</v>
      </c>
      <c r="AB1502" t="str">
        <f>+IF(W1502="","-",IF(W1502="UNICO","CENSO","MUESTRA"))</f>
        <v>MUESTRA</v>
      </c>
      <c r="AC1502" t="s">
        <v>2397</v>
      </c>
      <c r="AD1502" t="s">
        <v>12198</v>
      </c>
    </row>
    <row r="1503" spans="1:30" x14ac:dyDescent="0.25">
      <c r="A1503" s="5" t="str">
        <f t="shared" si="23"/>
        <v>R 3 - D 690 - 490 - 1447</v>
      </c>
      <c r="B1503" s="23" t="s">
        <v>2347</v>
      </c>
      <c r="C1503" t="s">
        <v>1079</v>
      </c>
      <c r="D1503" t="s">
        <v>1077</v>
      </c>
      <c r="E1503" t="s">
        <v>1078</v>
      </c>
      <c r="F1503" t="s">
        <v>134</v>
      </c>
      <c r="G1503" t="s">
        <v>134</v>
      </c>
      <c r="H1503" t="s">
        <v>12167</v>
      </c>
      <c r="I1503" t="s">
        <v>20</v>
      </c>
      <c r="J1503" t="s">
        <v>2349</v>
      </c>
      <c r="K1503" t="s">
        <v>21</v>
      </c>
      <c r="M1503" t="s">
        <v>12168</v>
      </c>
      <c r="N1503" t="s">
        <v>22</v>
      </c>
      <c r="O1503" t="s">
        <v>23</v>
      </c>
      <c r="P1503" t="s">
        <v>26</v>
      </c>
      <c r="Q1503" t="s">
        <v>2348</v>
      </c>
      <c r="R1503" s="13">
        <v>34</v>
      </c>
      <c r="S1503" s="13">
        <v>1</v>
      </c>
      <c r="T1503" s="21">
        <v>1</v>
      </c>
      <c r="V1503" t="s">
        <v>2154</v>
      </c>
      <c r="W1503" t="s">
        <v>17598</v>
      </c>
      <c r="X1503" s="20" t="str">
        <f>+IF(V1503="","-",CONCATENATE(V1503,"_",W1503))</f>
        <v>FINES_R03</v>
      </c>
      <c r="Y1503" s="59">
        <v>0.83274596929550171</v>
      </c>
      <c r="Z1503" t="s">
        <v>134</v>
      </c>
      <c r="AA1503" t="s">
        <v>2393</v>
      </c>
      <c r="AB1503" t="str">
        <f>+IF(W1503="","-",IF(W1503="UNICO","CENSO","MUESTRA"))</f>
        <v>MUESTRA</v>
      </c>
      <c r="AC1503" t="s">
        <v>2397</v>
      </c>
      <c r="AD1503" t="s">
        <v>12169</v>
      </c>
    </row>
    <row r="1504" spans="1:30" x14ac:dyDescent="0.25">
      <c r="A1504" s="5" t="str">
        <f t="shared" si="23"/>
        <v>R 3 - D 691 - 463 - 1204</v>
      </c>
      <c r="B1504" s="23" t="s">
        <v>2347</v>
      </c>
      <c r="C1504" t="s">
        <v>1079</v>
      </c>
      <c r="D1504" t="s">
        <v>1077</v>
      </c>
      <c r="E1504" t="s">
        <v>1078</v>
      </c>
      <c r="F1504" t="s">
        <v>134</v>
      </c>
      <c r="G1504" t="s">
        <v>134</v>
      </c>
      <c r="H1504" t="s">
        <v>6919</v>
      </c>
      <c r="I1504" t="s">
        <v>20</v>
      </c>
      <c r="J1504" t="s">
        <v>2349</v>
      </c>
      <c r="K1504" t="s">
        <v>21</v>
      </c>
      <c r="M1504" t="s">
        <v>6821</v>
      </c>
      <c r="N1504" t="s">
        <v>22</v>
      </c>
      <c r="O1504" t="s">
        <v>23</v>
      </c>
      <c r="P1504" t="s">
        <v>26</v>
      </c>
      <c r="Q1504" t="s">
        <v>2348</v>
      </c>
      <c r="R1504" s="13">
        <v>30</v>
      </c>
      <c r="S1504" s="13">
        <v>1</v>
      </c>
      <c r="T1504" s="21">
        <v>1</v>
      </c>
      <c r="V1504" t="s">
        <v>2154</v>
      </c>
      <c r="W1504" t="s">
        <v>17598</v>
      </c>
      <c r="X1504" s="20" t="str">
        <f>+IF(V1504="","-",CONCATENATE(V1504,"_",W1504))</f>
        <v>FINES_R03</v>
      </c>
      <c r="Y1504" s="59">
        <v>0.84577667713165283</v>
      </c>
      <c r="Z1504" t="s">
        <v>134</v>
      </c>
      <c r="AA1504" t="s">
        <v>2393</v>
      </c>
      <c r="AB1504" t="str">
        <f>+IF(W1504="","-",IF(W1504="UNICO","CENSO","MUESTRA"))</f>
        <v>MUESTRA</v>
      </c>
      <c r="AC1504" t="s">
        <v>2397</v>
      </c>
      <c r="AD1504" t="s">
        <v>6822</v>
      </c>
    </row>
    <row r="1505" spans="1:30" x14ac:dyDescent="0.25">
      <c r="A1505" s="5" t="str">
        <f t="shared" si="23"/>
        <v>R 3 - D 691 - 456 - 4540</v>
      </c>
      <c r="B1505" s="23" t="s">
        <v>2347</v>
      </c>
      <c r="C1505" t="s">
        <v>1079</v>
      </c>
      <c r="D1505" t="s">
        <v>1077</v>
      </c>
      <c r="E1505" t="s">
        <v>1078</v>
      </c>
      <c r="F1505" t="s">
        <v>134</v>
      </c>
      <c r="G1505" t="s">
        <v>134</v>
      </c>
      <c r="H1505" t="s">
        <v>6808</v>
      </c>
      <c r="I1505" t="s">
        <v>20</v>
      </c>
      <c r="J1505" t="s">
        <v>2349</v>
      </c>
      <c r="K1505" t="s">
        <v>21</v>
      </c>
      <c r="M1505" t="s">
        <v>6809</v>
      </c>
      <c r="N1505" t="s">
        <v>22</v>
      </c>
      <c r="O1505" t="s">
        <v>23</v>
      </c>
      <c r="P1505" t="s">
        <v>26</v>
      </c>
      <c r="Q1505" t="s">
        <v>2348</v>
      </c>
      <c r="R1505" s="13">
        <v>14</v>
      </c>
      <c r="S1505" s="13">
        <v>1</v>
      </c>
      <c r="T1505" s="21">
        <v>1</v>
      </c>
      <c r="V1505" t="s">
        <v>2154</v>
      </c>
      <c r="W1505" t="s">
        <v>17598</v>
      </c>
      <c r="X1505" s="20" t="str">
        <f>+IF(V1505="","-",CONCATENATE(V1505,"_",W1505))</f>
        <v>FINES_R03</v>
      </c>
      <c r="Y1505" s="59">
        <v>0.84711748361587524</v>
      </c>
      <c r="Z1505" t="s">
        <v>134</v>
      </c>
      <c r="AA1505" t="s">
        <v>2393</v>
      </c>
      <c r="AB1505" t="str">
        <f>+IF(W1505="","-",IF(W1505="UNICO","CENSO","MUESTRA"))</f>
        <v>MUESTRA</v>
      </c>
      <c r="AC1505" t="s">
        <v>2397</v>
      </c>
      <c r="AD1505" t="s">
        <v>6810</v>
      </c>
    </row>
    <row r="1506" spans="1:30" x14ac:dyDescent="0.25">
      <c r="A1506" s="5" t="str">
        <f t="shared" si="23"/>
        <v>R 3 - D 691 - 463 - 3935</v>
      </c>
      <c r="B1506" s="23" t="s">
        <v>2347</v>
      </c>
      <c r="C1506" t="s">
        <v>1079</v>
      </c>
      <c r="D1506" t="s">
        <v>1077</v>
      </c>
      <c r="E1506" t="s">
        <v>1078</v>
      </c>
      <c r="F1506" t="s">
        <v>134</v>
      </c>
      <c r="G1506" t="s">
        <v>134</v>
      </c>
      <c r="H1506" t="s">
        <v>6942</v>
      </c>
      <c r="I1506" t="s">
        <v>20</v>
      </c>
      <c r="J1506" t="s">
        <v>2349</v>
      </c>
      <c r="K1506" t="s">
        <v>21</v>
      </c>
      <c r="M1506" t="s">
        <v>6943</v>
      </c>
      <c r="N1506" t="s">
        <v>22</v>
      </c>
      <c r="O1506" t="s">
        <v>23</v>
      </c>
      <c r="P1506" t="s">
        <v>26</v>
      </c>
      <c r="Q1506" t="s">
        <v>2348</v>
      </c>
      <c r="R1506" s="13">
        <v>19</v>
      </c>
      <c r="S1506" s="13">
        <v>1</v>
      </c>
      <c r="T1506" s="21">
        <v>1</v>
      </c>
      <c r="V1506" t="s">
        <v>2154</v>
      </c>
      <c r="W1506" t="s">
        <v>17598</v>
      </c>
      <c r="X1506" s="20" t="str">
        <f>+IF(V1506="","-",CONCATENATE(V1506,"_",W1506))</f>
        <v>FINES_R03</v>
      </c>
      <c r="Y1506" s="59">
        <v>0.84824252128601074</v>
      </c>
      <c r="Z1506" t="s">
        <v>134</v>
      </c>
      <c r="AA1506" t="s">
        <v>2393</v>
      </c>
      <c r="AB1506" t="str">
        <f>+IF(W1506="","-",IF(W1506="UNICO","CENSO","MUESTRA"))</f>
        <v>MUESTRA</v>
      </c>
      <c r="AC1506" t="s">
        <v>2398</v>
      </c>
      <c r="AD1506" t="s">
        <v>6944</v>
      </c>
    </row>
    <row r="1507" spans="1:30" x14ac:dyDescent="0.25">
      <c r="A1507" s="5" t="str">
        <f t="shared" si="23"/>
        <v>R 3 - D 692 - 469 - 3558</v>
      </c>
      <c r="B1507" s="23" t="s">
        <v>2347</v>
      </c>
      <c r="C1507" t="s">
        <v>1079</v>
      </c>
      <c r="D1507" t="s">
        <v>1077</v>
      </c>
      <c r="E1507" t="s">
        <v>1078</v>
      </c>
      <c r="F1507" t="s">
        <v>134</v>
      </c>
      <c r="G1507" t="s">
        <v>134</v>
      </c>
      <c r="H1507" t="s">
        <v>7451</v>
      </c>
      <c r="I1507" t="s">
        <v>20</v>
      </c>
      <c r="J1507" t="s">
        <v>2349</v>
      </c>
      <c r="K1507" t="s">
        <v>21</v>
      </c>
      <c r="M1507" t="s">
        <v>7353</v>
      </c>
      <c r="N1507" t="s">
        <v>22</v>
      </c>
      <c r="O1507" t="s">
        <v>23</v>
      </c>
      <c r="P1507" t="s">
        <v>26</v>
      </c>
      <c r="Q1507" t="s">
        <v>2348</v>
      </c>
      <c r="R1507" s="13">
        <v>43</v>
      </c>
      <c r="S1507" s="13">
        <v>2</v>
      </c>
      <c r="T1507" s="21">
        <v>1</v>
      </c>
      <c r="V1507" t="s">
        <v>2154</v>
      </c>
      <c r="W1507" t="s">
        <v>17598</v>
      </c>
      <c r="X1507" s="20" t="str">
        <f>+IF(V1507="","-",CONCATENATE(V1507,"_",W1507))</f>
        <v>FINES_R03</v>
      </c>
      <c r="Y1507" s="59">
        <v>0.84992116689682007</v>
      </c>
      <c r="Z1507" t="s">
        <v>134</v>
      </c>
      <c r="AA1507" t="s">
        <v>2393</v>
      </c>
      <c r="AB1507" t="str">
        <f>+IF(W1507="","-",IF(W1507="UNICO","CENSO","MUESTRA"))</f>
        <v>MUESTRA</v>
      </c>
      <c r="AC1507" t="s">
        <v>2398</v>
      </c>
      <c r="AD1507" t="s">
        <v>7354</v>
      </c>
    </row>
    <row r="1508" spans="1:30" x14ac:dyDescent="0.25">
      <c r="A1508" s="5" t="str">
        <f t="shared" si="23"/>
        <v>R 3 - D 691 - 470 - 3880</v>
      </c>
      <c r="B1508" s="23" t="s">
        <v>2347</v>
      </c>
      <c r="C1508" t="s">
        <v>1079</v>
      </c>
      <c r="D1508" t="s">
        <v>1077</v>
      </c>
      <c r="E1508" t="s">
        <v>1078</v>
      </c>
      <c r="F1508" t="s">
        <v>134</v>
      </c>
      <c r="G1508" t="s">
        <v>134</v>
      </c>
      <c r="H1508" t="s">
        <v>6928</v>
      </c>
      <c r="I1508" t="s">
        <v>20</v>
      </c>
      <c r="J1508" t="s">
        <v>2349</v>
      </c>
      <c r="K1508" t="s">
        <v>21</v>
      </c>
      <c r="M1508" t="s">
        <v>6929</v>
      </c>
      <c r="N1508" t="s">
        <v>22</v>
      </c>
      <c r="O1508" t="s">
        <v>23</v>
      </c>
      <c r="P1508" t="s">
        <v>26</v>
      </c>
      <c r="Q1508" t="s">
        <v>2348</v>
      </c>
      <c r="R1508" s="13">
        <v>10</v>
      </c>
      <c r="S1508" s="13">
        <v>1</v>
      </c>
      <c r="T1508" s="21">
        <v>1</v>
      </c>
      <c r="V1508" t="s">
        <v>2154</v>
      </c>
      <c r="W1508" t="s">
        <v>17598</v>
      </c>
      <c r="X1508" s="20" t="str">
        <f>+IF(V1508="","-",CONCATENATE(V1508,"_",W1508))</f>
        <v>FINES_R03</v>
      </c>
      <c r="Y1508" s="59">
        <v>0.85831063985824585</v>
      </c>
      <c r="Z1508" t="s">
        <v>134</v>
      </c>
      <c r="AA1508" t="s">
        <v>2393</v>
      </c>
      <c r="AB1508" t="str">
        <f>+IF(W1508="","-",IF(W1508="UNICO","CENSO","MUESTRA"))</f>
        <v>MUESTRA</v>
      </c>
      <c r="AC1508" t="s">
        <v>2397</v>
      </c>
      <c r="AD1508" t="s">
        <v>6930</v>
      </c>
    </row>
    <row r="1509" spans="1:30" x14ac:dyDescent="0.25">
      <c r="A1509" s="5" t="str">
        <f t="shared" si="23"/>
        <v>R 3 - D 692 - 464 - 3917</v>
      </c>
      <c r="B1509" s="23" t="s">
        <v>2347</v>
      </c>
      <c r="C1509" t="s">
        <v>1079</v>
      </c>
      <c r="D1509" t="s">
        <v>1077</v>
      </c>
      <c r="E1509" t="s">
        <v>1078</v>
      </c>
      <c r="F1509" t="s">
        <v>134</v>
      </c>
      <c r="G1509" t="s">
        <v>134</v>
      </c>
      <c r="H1509" t="s">
        <v>7692</v>
      </c>
      <c r="I1509" t="s">
        <v>20</v>
      </c>
      <c r="J1509" t="s">
        <v>2349</v>
      </c>
      <c r="K1509" t="s">
        <v>21</v>
      </c>
      <c r="M1509" t="s">
        <v>7693</v>
      </c>
      <c r="N1509" t="s">
        <v>22</v>
      </c>
      <c r="O1509" t="s">
        <v>23</v>
      </c>
      <c r="P1509" t="s">
        <v>26</v>
      </c>
      <c r="Q1509" t="s">
        <v>2348</v>
      </c>
      <c r="R1509" s="13">
        <v>19</v>
      </c>
      <c r="S1509" s="13">
        <v>1</v>
      </c>
      <c r="T1509" s="21">
        <v>1</v>
      </c>
      <c r="V1509" t="s">
        <v>2154</v>
      </c>
      <c r="W1509" t="s">
        <v>17598</v>
      </c>
      <c r="X1509" s="20" t="str">
        <f>+IF(V1509="","-",CONCATENATE(V1509,"_",W1509))</f>
        <v>FINES_R03</v>
      </c>
      <c r="Y1509" s="59">
        <v>0.85874247550964355</v>
      </c>
      <c r="Z1509" t="s">
        <v>134</v>
      </c>
      <c r="AA1509" t="s">
        <v>2393</v>
      </c>
      <c r="AB1509" t="str">
        <f>+IF(W1509="","-",IF(W1509="UNICO","CENSO","MUESTRA"))</f>
        <v>MUESTRA</v>
      </c>
      <c r="AC1509" t="s">
        <v>2397</v>
      </c>
      <c r="AD1509" t="s">
        <v>7694</v>
      </c>
    </row>
    <row r="1510" spans="1:30" x14ac:dyDescent="0.25">
      <c r="A1510" s="5" t="str">
        <f t="shared" si="23"/>
        <v>R 3 - D 692 - 486 - 3915</v>
      </c>
      <c r="B1510" s="23" t="s">
        <v>2347</v>
      </c>
      <c r="C1510" t="s">
        <v>1079</v>
      </c>
      <c r="D1510" t="s">
        <v>1077</v>
      </c>
      <c r="E1510" t="s">
        <v>1078</v>
      </c>
      <c r="F1510" t="s">
        <v>134</v>
      </c>
      <c r="G1510" t="s">
        <v>134</v>
      </c>
      <c r="H1510" t="s">
        <v>7460</v>
      </c>
      <c r="I1510" t="s">
        <v>20</v>
      </c>
      <c r="J1510" t="s">
        <v>2349</v>
      </c>
      <c r="K1510" t="s">
        <v>21</v>
      </c>
      <c r="M1510" t="s">
        <v>7461</v>
      </c>
      <c r="N1510" t="s">
        <v>22</v>
      </c>
      <c r="O1510" t="s">
        <v>23</v>
      </c>
      <c r="P1510" t="s">
        <v>26</v>
      </c>
      <c r="Q1510" t="s">
        <v>2348</v>
      </c>
      <c r="R1510" s="13">
        <v>56</v>
      </c>
      <c r="S1510" s="13">
        <v>3</v>
      </c>
      <c r="T1510" s="21">
        <v>1</v>
      </c>
      <c r="V1510" t="s">
        <v>2154</v>
      </c>
      <c r="W1510" t="s">
        <v>17598</v>
      </c>
      <c r="X1510" s="20" t="str">
        <f>+IF(V1510="","-",CONCATENATE(V1510,"_",W1510))</f>
        <v>FINES_R03</v>
      </c>
      <c r="Y1510" s="59">
        <v>0.85927736759185791</v>
      </c>
      <c r="Z1510" t="s">
        <v>134</v>
      </c>
      <c r="AA1510" t="s">
        <v>2393</v>
      </c>
      <c r="AB1510" t="str">
        <f>+IF(W1510="","-",IF(W1510="UNICO","CENSO","MUESTRA"))</f>
        <v>MUESTRA</v>
      </c>
      <c r="AC1510" t="s">
        <v>2398</v>
      </c>
      <c r="AD1510" t="s">
        <v>7462</v>
      </c>
    </row>
    <row r="1511" spans="1:30" x14ac:dyDescent="0.25">
      <c r="A1511" s="5" t="str">
        <f t="shared" si="23"/>
        <v>R 3 - D 691 - 475 - 1205</v>
      </c>
      <c r="B1511" s="23" t="s">
        <v>2347</v>
      </c>
      <c r="C1511" t="s">
        <v>1079</v>
      </c>
      <c r="D1511" t="s">
        <v>1077</v>
      </c>
      <c r="E1511" t="s">
        <v>1078</v>
      </c>
      <c r="F1511" t="s">
        <v>134</v>
      </c>
      <c r="G1511" t="s">
        <v>134</v>
      </c>
      <c r="H1511" t="s">
        <v>7112</v>
      </c>
      <c r="I1511" t="s">
        <v>20</v>
      </c>
      <c r="J1511" t="s">
        <v>2349</v>
      </c>
      <c r="K1511" t="s">
        <v>21</v>
      </c>
      <c r="M1511" t="s">
        <v>7113</v>
      </c>
      <c r="N1511" t="s">
        <v>22</v>
      </c>
      <c r="O1511" t="s">
        <v>23</v>
      </c>
      <c r="P1511" t="s">
        <v>26</v>
      </c>
      <c r="Q1511" t="s">
        <v>2348</v>
      </c>
      <c r="R1511" s="13">
        <v>22</v>
      </c>
      <c r="S1511" s="13">
        <v>1</v>
      </c>
      <c r="T1511" s="21">
        <v>1</v>
      </c>
      <c r="V1511" t="s">
        <v>2154</v>
      </c>
      <c r="W1511" t="s">
        <v>17598</v>
      </c>
      <c r="X1511" s="20" t="str">
        <f>+IF(V1511="","-",CONCATENATE(V1511,"_",W1511))</f>
        <v>FINES_R03</v>
      </c>
      <c r="Y1511" s="59">
        <v>0.86709785461425781</v>
      </c>
      <c r="Z1511" t="s">
        <v>134</v>
      </c>
      <c r="AA1511" t="s">
        <v>2393</v>
      </c>
      <c r="AB1511" t="str">
        <f>+IF(W1511="","-",IF(W1511="UNICO","CENSO","MUESTRA"))</f>
        <v>MUESTRA</v>
      </c>
      <c r="AC1511" t="s">
        <v>2398</v>
      </c>
      <c r="AD1511" t="s">
        <v>7114</v>
      </c>
    </row>
    <row r="1512" spans="1:30" x14ac:dyDescent="0.25">
      <c r="A1512" s="5" t="str">
        <f t="shared" si="23"/>
        <v>R 3 - D 692 - 486 - 3886</v>
      </c>
      <c r="B1512" s="23" t="s">
        <v>2347</v>
      </c>
      <c r="C1512" t="s">
        <v>1079</v>
      </c>
      <c r="D1512" t="s">
        <v>1077</v>
      </c>
      <c r="E1512" t="s">
        <v>1078</v>
      </c>
      <c r="F1512" t="s">
        <v>134</v>
      </c>
      <c r="G1512" t="s">
        <v>134</v>
      </c>
      <c r="H1512" t="s">
        <v>7432</v>
      </c>
      <c r="I1512" t="s">
        <v>20</v>
      </c>
      <c r="J1512" t="s">
        <v>2349</v>
      </c>
      <c r="K1512" t="s">
        <v>21</v>
      </c>
      <c r="M1512" t="s">
        <v>2201</v>
      </c>
      <c r="N1512" t="s">
        <v>22</v>
      </c>
      <c r="O1512" t="s">
        <v>23</v>
      </c>
      <c r="P1512" t="s">
        <v>26</v>
      </c>
      <c r="Q1512" t="s">
        <v>2348</v>
      </c>
      <c r="R1512" s="13">
        <v>19</v>
      </c>
      <c r="S1512" s="13">
        <v>1</v>
      </c>
      <c r="T1512" s="21">
        <v>1</v>
      </c>
      <c r="V1512" t="s">
        <v>2154</v>
      </c>
      <c r="W1512" t="s">
        <v>17598</v>
      </c>
      <c r="X1512" s="20" t="str">
        <f>+IF(V1512="","-",CONCATENATE(V1512,"_",W1512))</f>
        <v>FINES_R03</v>
      </c>
      <c r="Y1512" s="59">
        <v>0.87219935655593872</v>
      </c>
      <c r="Z1512" t="s">
        <v>134</v>
      </c>
      <c r="AA1512" t="s">
        <v>2393</v>
      </c>
      <c r="AB1512" t="str">
        <f>+IF(W1512="","-",IF(W1512="UNICO","CENSO","MUESTRA"))</f>
        <v>MUESTRA</v>
      </c>
      <c r="AC1512" t="s">
        <v>2397</v>
      </c>
      <c r="AD1512" t="s">
        <v>7433</v>
      </c>
    </row>
    <row r="1513" spans="1:30" x14ac:dyDescent="0.25">
      <c r="A1513" s="5" t="str">
        <f t="shared" si="23"/>
        <v>R 3 - D 692 - 493 - 3532</v>
      </c>
      <c r="B1513" s="23" t="s">
        <v>2347</v>
      </c>
      <c r="C1513" t="s">
        <v>1079</v>
      </c>
      <c r="D1513" t="s">
        <v>1077</v>
      </c>
      <c r="E1513" t="s">
        <v>1078</v>
      </c>
      <c r="F1513" t="s">
        <v>134</v>
      </c>
      <c r="G1513" t="s">
        <v>134</v>
      </c>
      <c r="H1513" t="s">
        <v>7376</v>
      </c>
      <c r="I1513" t="s">
        <v>20</v>
      </c>
      <c r="J1513" t="s">
        <v>2349</v>
      </c>
      <c r="K1513" t="s">
        <v>21</v>
      </c>
      <c r="M1513" t="s">
        <v>7377</v>
      </c>
      <c r="N1513" t="s">
        <v>22</v>
      </c>
      <c r="O1513" t="s">
        <v>23</v>
      </c>
      <c r="P1513" t="s">
        <v>26</v>
      </c>
      <c r="Q1513" t="s">
        <v>2348</v>
      </c>
      <c r="R1513" s="13">
        <v>12</v>
      </c>
      <c r="S1513" s="13">
        <v>1</v>
      </c>
      <c r="T1513" s="21">
        <v>1</v>
      </c>
      <c r="V1513" t="s">
        <v>2154</v>
      </c>
      <c r="W1513" t="s">
        <v>17598</v>
      </c>
      <c r="X1513" s="20" t="str">
        <f>+IF(V1513="","-",CONCATENATE(V1513,"_",W1513))</f>
        <v>FINES_R03</v>
      </c>
      <c r="Y1513" s="59">
        <v>0.87828671932220459</v>
      </c>
      <c r="Z1513" t="s">
        <v>134</v>
      </c>
      <c r="AA1513" t="s">
        <v>2393</v>
      </c>
      <c r="AB1513" t="str">
        <f>+IF(W1513="","-",IF(W1513="UNICO","CENSO","MUESTRA"))</f>
        <v>MUESTRA</v>
      </c>
      <c r="AC1513" t="s">
        <v>2397</v>
      </c>
      <c r="AD1513" t="s">
        <v>7378</v>
      </c>
    </row>
    <row r="1514" spans="1:30" x14ac:dyDescent="0.25">
      <c r="A1514" s="5" t="str">
        <f t="shared" si="23"/>
        <v>R 3 - D 692 - 497 - 3528</v>
      </c>
      <c r="B1514" s="23" t="s">
        <v>2347</v>
      </c>
      <c r="C1514" t="s">
        <v>1079</v>
      </c>
      <c r="D1514" t="s">
        <v>1077</v>
      </c>
      <c r="E1514" t="s">
        <v>1078</v>
      </c>
      <c r="F1514" t="s">
        <v>134</v>
      </c>
      <c r="G1514" t="s">
        <v>134</v>
      </c>
      <c r="H1514" t="s">
        <v>7358</v>
      </c>
      <c r="I1514" t="s">
        <v>20</v>
      </c>
      <c r="J1514" t="s">
        <v>2349</v>
      </c>
      <c r="K1514" t="s">
        <v>21</v>
      </c>
      <c r="M1514" t="s">
        <v>7359</v>
      </c>
      <c r="N1514" t="s">
        <v>22</v>
      </c>
      <c r="O1514" t="s">
        <v>23</v>
      </c>
      <c r="P1514" t="s">
        <v>26</v>
      </c>
      <c r="Q1514" t="s">
        <v>2348</v>
      </c>
      <c r="R1514" s="13">
        <v>20</v>
      </c>
      <c r="S1514" s="13">
        <v>1</v>
      </c>
      <c r="T1514" s="21">
        <v>1</v>
      </c>
      <c r="V1514" t="s">
        <v>2154</v>
      </c>
      <c r="W1514" t="s">
        <v>17598</v>
      </c>
      <c r="X1514" s="20" t="str">
        <f>+IF(V1514="","-",CONCATENATE(V1514,"_",W1514))</f>
        <v>FINES_R03</v>
      </c>
      <c r="Y1514" s="59">
        <v>0.87919133901596069</v>
      </c>
      <c r="Z1514" t="s">
        <v>134</v>
      </c>
      <c r="AA1514" t="s">
        <v>2393</v>
      </c>
      <c r="AB1514" t="str">
        <f>+IF(W1514="","-",IF(W1514="UNICO","CENSO","MUESTRA"))</f>
        <v>MUESTRA</v>
      </c>
      <c r="AC1514" t="s">
        <v>2397</v>
      </c>
      <c r="AD1514" t="s">
        <v>7360</v>
      </c>
    </row>
    <row r="1515" spans="1:30" x14ac:dyDescent="0.25">
      <c r="A1515" s="5" t="str">
        <f t="shared" si="23"/>
        <v>R 3 - D 692 - 497 - 4504</v>
      </c>
      <c r="B1515" s="23" t="s">
        <v>2347</v>
      </c>
      <c r="C1515" t="s">
        <v>1079</v>
      </c>
      <c r="D1515" t="s">
        <v>1077</v>
      </c>
      <c r="E1515" t="s">
        <v>1078</v>
      </c>
      <c r="F1515" t="s">
        <v>134</v>
      </c>
      <c r="G1515" t="s">
        <v>134</v>
      </c>
      <c r="H1515" t="s">
        <v>7660</v>
      </c>
      <c r="I1515" t="s">
        <v>20</v>
      </c>
      <c r="J1515" t="s">
        <v>2349</v>
      </c>
      <c r="K1515" t="s">
        <v>21</v>
      </c>
      <c r="M1515" t="s">
        <v>7359</v>
      </c>
      <c r="N1515" t="s">
        <v>22</v>
      </c>
      <c r="O1515" t="s">
        <v>23</v>
      </c>
      <c r="P1515" t="s">
        <v>26</v>
      </c>
      <c r="Q1515" t="s">
        <v>2348</v>
      </c>
      <c r="R1515" s="13">
        <v>30</v>
      </c>
      <c r="S1515" s="13">
        <v>1</v>
      </c>
      <c r="T1515" s="21">
        <v>1</v>
      </c>
      <c r="V1515" t="s">
        <v>2154</v>
      </c>
      <c r="W1515" t="s">
        <v>17598</v>
      </c>
      <c r="X1515" s="20" t="str">
        <f>+IF(V1515="","-",CONCATENATE(V1515,"_",W1515))</f>
        <v>FINES_R03</v>
      </c>
      <c r="Y1515" s="59">
        <v>0.87919133901596069</v>
      </c>
      <c r="Z1515" t="s">
        <v>134</v>
      </c>
      <c r="AA1515" t="s">
        <v>2393</v>
      </c>
      <c r="AB1515" t="str">
        <f>+IF(W1515="","-",IF(W1515="UNICO","CENSO","MUESTRA"))</f>
        <v>MUESTRA</v>
      </c>
      <c r="AC1515" t="s">
        <v>2398</v>
      </c>
      <c r="AD1515" t="s">
        <v>7360</v>
      </c>
    </row>
    <row r="1516" spans="1:30" x14ac:dyDescent="0.25">
      <c r="A1516" s="5" t="str">
        <f t="shared" si="23"/>
        <v>R 3 - D 691 - 477 - 4171</v>
      </c>
      <c r="B1516" s="23" t="s">
        <v>2347</v>
      </c>
      <c r="C1516" t="s">
        <v>1079</v>
      </c>
      <c r="D1516" t="s">
        <v>1077</v>
      </c>
      <c r="E1516" t="s">
        <v>1078</v>
      </c>
      <c r="F1516" t="s">
        <v>134</v>
      </c>
      <c r="G1516" t="s">
        <v>134</v>
      </c>
      <c r="H1516" t="s">
        <v>7023</v>
      </c>
      <c r="I1516" t="s">
        <v>20</v>
      </c>
      <c r="J1516" t="s">
        <v>2349</v>
      </c>
      <c r="K1516" t="s">
        <v>21</v>
      </c>
      <c r="M1516" t="s">
        <v>7024</v>
      </c>
      <c r="N1516" t="s">
        <v>22</v>
      </c>
      <c r="O1516" t="s">
        <v>23</v>
      </c>
      <c r="P1516" t="s">
        <v>26</v>
      </c>
      <c r="Q1516" t="s">
        <v>2348</v>
      </c>
      <c r="R1516" s="13">
        <v>21</v>
      </c>
      <c r="S1516" s="13">
        <v>1</v>
      </c>
      <c r="T1516" s="21">
        <v>1</v>
      </c>
      <c r="V1516" t="s">
        <v>2154</v>
      </c>
      <c r="W1516" t="s">
        <v>17598</v>
      </c>
      <c r="X1516" s="20" t="str">
        <f>+IF(V1516="","-",CONCATENATE(V1516,"_",W1516))</f>
        <v>FINES_R03</v>
      </c>
      <c r="Y1516" s="59">
        <v>0.88306218385696411</v>
      </c>
      <c r="Z1516" t="s">
        <v>134</v>
      </c>
      <c r="AA1516" t="s">
        <v>2393</v>
      </c>
      <c r="AB1516" t="str">
        <f>+IF(W1516="","-",IF(W1516="UNICO","CENSO","MUESTRA"))</f>
        <v>MUESTRA</v>
      </c>
      <c r="AC1516" t="s">
        <v>2397</v>
      </c>
      <c r="AD1516" t="s">
        <v>7025</v>
      </c>
    </row>
    <row r="1517" spans="1:30" x14ac:dyDescent="0.25">
      <c r="A1517" s="5" t="str">
        <f t="shared" si="23"/>
        <v>R 3 - D 692 - 487 - 4141</v>
      </c>
      <c r="B1517" s="23" t="s">
        <v>2347</v>
      </c>
      <c r="C1517" t="s">
        <v>1079</v>
      </c>
      <c r="D1517" t="s">
        <v>1077</v>
      </c>
      <c r="E1517" t="s">
        <v>1078</v>
      </c>
      <c r="F1517" t="s">
        <v>134</v>
      </c>
      <c r="G1517" t="s">
        <v>134</v>
      </c>
      <c r="H1517" t="s">
        <v>7560</v>
      </c>
      <c r="I1517" t="s">
        <v>20</v>
      </c>
      <c r="J1517" t="s">
        <v>2349</v>
      </c>
      <c r="K1517" t="s">
        <v>21</v>
      </c>
      <c r="M1517" t="s">
        <v>7561</v>
      </c>
      <c r="N1517" t="s">
        <v>22</v>
      </c>
      <c r="O1517" t="s">
        <v>23</v>
      </c>
      <c r="P1517" t="s">
        <v>26</v>
      </c>
      <c r="Q1517" t="s">
        <v>2348</v>
      </c>
      <c r="R1517" s="13">
        <v>20</v>
      </c>
      <c r="S1517" s="13">
        <v>1</v>
      </c>
      <c r="T1517" s="21">
        <v>1</v>
      </c>
      <c r="V1517" t="s">
        <v>2154</v>
      </c>
      <c r="W1517" t="s">
        <v>17598</v>
      </c>
      <c r="X1517" s="20" t="str">
        <f>+IF(V1517="","-",CONCATENATE(V1517,"_",W1517))</f>
        <v>FINES_R03</v>
      </c>
      <c r="Y1517" s="59">
        <v>0.88496792316436768</v>
      </c>
      <c r="Z1517" t="s">
        <v>134</v>
      </c>
      <c r="AA1517" t="s">
        <v>2393</v>
      </c>
      <c r="AB1517" t="str">
        <f>+IF(W1517="","-",IF(W1517="UNICO","CENSO","MUESTRA"))</f>
        <v>MUESTRA</v>
      </c>
      <c r="AC1517" t="s">
        <v>2397</v>
      </c>
      <c r="AD1517" t="s">
        <v>7562</v>
      </c>
    </row>
    <row r="1518" spans="1:30" x14ac:dyDescent="0.25">
      <c r="A1518" s="5" t="str">
        <f t="shared" si="23"/>
        <v>R 3 - D 691 - 456 - 2313</v>
      </c>
      <c r="B1518" s="23" t="s">
        <v>2347</v>
      </c>
      <c r="C1518" t="s">
        <v>1079</v>
      </c>
      <c r="D1518" t="s">
        <v>1077</v>
      </c>
      <c r="E1518" t="s">
        <v>1078</v>
      </c>
      <c r="F1518" t="s">
        <v>134</v>
      </c>
      <c r="G1518" t="s">
        <v>134</v>
      </c>
      <c r="H1518" t="s">
        <v>7151</v>
      </c>
      <c r="I1518" t="s">
        <v>20</v>
      </c>
      <c r="J1518" t="s">
        <v>2349</v>
      </c>
      <c r="K1518" t="s">
        <v>21</v>
      </c>
      <c r="M1518" t="s">
        <v>7152</v>
      </c>
      <c r="N1518" t="s">
        <v>22</v>
      </c>
      <c r="O1518" t="s">
        <v>23</v>
      </c>
      <c r="P1518" t="s">
        <v>26</v>
      </c>
      <c r="Q1518" t="s">
        <v>2348</v>
      </c>
      <c r="R1518" s="13">
        <v>46</v>
      </c>
      <c r="S1518" s="13">
        <v>2</v>
      </c>
      <c r="T1518" s="21">
        <v>1</v>
      </c>
      <c r="V1518" t="s">
        <v>2154</v>
      </c>
      <c r="W1518" t="s">
        <v>17598</v>
      </c>
      <c r="X1518" s="20" t="str">
        <f>+IF(V1518="","-",CONCATENATE(V1518,"_",W1518))</f>
        <v>FINES_R03</v>
      </c>
      <c r="Y1518" s="59">
        <v>0.88859403133392334</v>
      </c>
      <c r="Z1518" t="s">
        <v>134</v>
      </c>
      <c r="AA1518" t="s">
        <v>2393</v>
      </c>
      <c r="AB1518" t="str">
        <f>+IF(W1518="","-",IF(W1518="UNICO","CENSO","MUESTRA"))</f>
        <v>MUESTRA</v>
      </c>
      <c r="AC1518" t="s">
        <v>2397</v>
      </c>
      <c r="AD1518" t="s">
        <v>7153</v>
      </c>
    </row>
    <row r="1519" spans="1:30" x14ac:dyDescent="0.25">
      <c r="A1519" s="5" t="str">
        <f t="shared" si="23"/>
        <v>R 3 - D 692 - 497 - 1550</v>
      </c>
      <c r="B1519" s="23" t="s">
        <v>2347</v>
      </c>
      <c r="C1519" t="s">
        <v>1079</v>
      </c>
      <c r="D1519" t="s">
        <v>1077</v>
      </c>
      <c r="E1519" t="s">
        <v>1078</v>
      </c>
      <c r="F1519" t="s">
        <v>134</v>
      </c>
      <c r="G1519" t="s">
        <v>134</v>
      </c>
      <c r="H1519" t="s">
        <v>7389</v>
      </c>
      <c r="I1519" t="s">
        <v>20</v>
      </c>
      <c r="J1519" t="s">
        <v>2349</v>
      </c>
      <c r="K1519" t="s">
        <v>21</v>
      </c>
      <c r="M1519" t="s">
        <v>7319</v>
      </c>
      <c r="N1519" t="s">
        <v>22</v>
      </c>
      <c r="O1519" t="s">
        <v>23</v>
      </c>
      <c r="P1519" t="s">
        <v>26</v>
      </c>
      <c r="Q1519" t="s">
        <v>2348</v>
      </c>
      <c r="R1519" s="13">
        <v>15</v>
      </c>
      <c r="S1519" s="13">
        <v>1</v>
      </c>
      <c r="T1519" s="21">
        <v>1</v>
      </c>
      <c r="V1519" t="s">
        <v>2154</v>
      </c>
      <c r="W1519" t="s">
        <v>17598</v>
      </c>
      <c r="X1519" s="20" t="str">
        <f>+IF(V1519="","-",CONCATENATE(V1519,"_",W1519))</f>
        <v>FINES_R03</v>
      </c>
      <c r="Y1519" s="59">
        <v>0.89233434200286865</v>
      </c>
      <c r="Z1519" t="s">
        <v>134</v>
      </c>
      <c r="AA1519" t="s">
        <v>2393</v>
      </c>
      <c r="AB1519" t="str">
        <f>+IF(W1519="","-",IF(W1519="UNICO","CENSO","MUESTRA"))</f>
        <v>MUESTRA</v>
      </c>
      <c r="AC1519" t="s">
        <v>2397</v>
      </c>
      <c r="AD1519" t="s">
        <v>7320</v>
      </c>
    </row>
    <row r="1520" spans="1:30" x14ac:dyDescent="0.25">
      <c r="A1520" s="5" t="str">
        <f t="shared" si="23"/>
        <v>R 3 - D 692 - 487 - 1756</v>
      </c>
      <c r="B1520" s="23" t="s">
        <v>2347</v>
      </c>
      <c r="C1520" t="s">
        <v>1079</v>
      </c>
      <c r="D1520" t="s">
        <v>1077</v>
      </c>
      <c r="E1520" t="s">
        <v>1078</v>
      </c>
      <c r="F1520" t="s">
        <v>134</v>
      </c>
      <c r="G1520" t="s">
        <v>134</v>
      </c>
      <c r="H1520" t="s">
        <v>7249</v>
      </c>
      <c r="I1520" t="s">
        <v>20</v>
      </c>
      <c r="J1520" t="s">
        <v>2349</v>
      </c>
      <c r="K1520" t="s">
        <v>21</v>
      </c>
      <c r="M1520" t="s">
        <v>7250</v>
      </c>
      <c r="N1520" t="s">
        <v>22</v>
      </c>
      <c r="O1520" t="s">
        <v>23</v>
      </c>
      <c r="P1520" t="s">
        <v>26</v>
      </c>
      <c r="Q1520" t="s">
        <v>2348</v>
      </c>
      <c r="R1520" s="13">
        <v>60</v>
      </c>
      <c r="S1520" s="13">
        <v>2</v>
      </c>
      <c r="T1520" s="21">
        <v>1</v>
      </c>
      <c r="V1520" t="s">
        <v>2154</v>
      </c>
      <c r="W1520" t="s">
        <v>17598</v>
      </c>
      <c r="X1520" s="20" t="str">
        <f>+IF(V1520="","-",CONCATENATE(V1520,"_",W1520))</f>
        <v>FINES_R03</v>
      </c>
      <c r="Y1520" s="59">
        <v>0.8945547342300415</v>
      </c>
      <c r="Z1520" t="s">
        <v>134</v>
      </c>
      <c r="AA1520" t="s">
        <v>2393</v>
      </c>
      <c r="AB1520" t="str">
        <f>+IF(W1520="","-",IF(W1520="UNICO","CENSO","MUESTRA"))</f>
        <v>MUESTRA</v>
      </c>
      <c r="AC1520" t="s">
        <v>2398</v>
      </c>
      <c r="AD1520" t="s">
        <v>7251</v>
      </c>
    </row>
    <row r="1521" spans="1:30" x14ac:dyDescent="0.25">
      <c r="A1521" s="5" t="str">
        <f t="shared" si="23"/>
        <v>R 3 - D 692 - 487 - 0294</v>
      </c>
      <c r="B1521" s="23" t="s">
        <v>2347</v>
      </c>
      <c r="C1521" t="s">
        <v>1079</v>
      </c>
      <c r="D1521" t="s">
        <v>1077</v>
      </c>
      <c r="E1521" t="s">
        <v>1078</v>
      </c>
      <c r="F1521" t="s">
        <v>134</v>
      </c>
      <c r="G1521" t="s">
        <v>134</v>
      </c>
      <c r="H1521" t="s">
        <v>7329</v>
      </c>
      <c r="I1521" t="s">
        <v>20</v>
      </c>
      <c r="J1521" t="s">
        <v>2349</v>
      </c>
      <c r="K1521" t="s">
        <v>21</v>
      </c>
      <c r="M1521" t="s">
        <v>7330</v>
      </c>
      <c r="N1521" t="s">
        <v>22</v>
      </c>
      <c r="O1521" t="s">
        <v>23</v>
      </c>
      <c r="P1521" t="s">
        <v>26</v>
      </c>
      <c r="Q1521" t="s">
        <v>2348</v>
      </c>
      <c r="R1521" s="13">
        <v>60</v>
      </c>
      <c r="S1521" s="13">
        <v>2</v>
      </c>
      <c r="T1521" s="21">
        <v>1</v>
      </c>
      <c r="V1521" t="s">
        <v>2154</v>
      </c>
      <c r="W1521" t="s">
        <v>17598</v>
      </c>
      <c r="X1521" s="20" t="str">
        <f>+IF(V1521="","-",CONCATENATE(V1521,"_",W1521))</f>
        <v>FINES_R03</v>
      </c>
      <c r="Y1521" s="59">
        <v>0.90266716480255127</v>
      </c>
      <c r="Z1521" t="s">
        <v>134</v>
      </c>
      <c r="AA1521" t="s">
        <v>2393</v>
      </c>
      <c r="AB1521" t="str">
        <f>+IF(W1521="","-",IF(W1521="UNICO","CENSO","MUESTRA"))</f>
        <v>MUESTRA</v>
      </c>
      <c r="AC1521" t="s">
        <v>2398</v>
      </c>
      <c r="AD1521" t="s">
        <v>7331</v>
      </c>
    </row>
    <row r="1522" spans="1:30" x14ac:dyDescent="0.25">
      <c r="A1522" s="5" t="str">
        <f t="shared" si="23"/>
        <v>R 3 - D 691 - 460 - 3514</v>
      </c>
      <c r="B1522" s="23" t="s">
        <v>2347</v>
      </c>
      <c r="C1522" t="s">
        <v>1079</v>
      </c>
      <c r="D1522" t="s">
        <v>1077</v>
      </c>
      <c r="E1522" t="s">
        <v>1078</v>
      </c>
      <c r="F1522" t="s">
        <v>134</v>
      </c>
      <c r="G1522" t="s">
        <v>134</v>
      </c>
      <c r="H1522" t="s">
        <v>6828</v>
      </c>
      <c r="I1522" t="s">
        <v>20</v>
      </c>
      <c r="J1522" t="s">
        <v>2349</v>
      </c>
      <c r="K1522" t="s">
        <v>21</v>
      </c>
      <c r="M1522" t="s">
        <v>6829</v>
      </c>
      <c r="N1522" t="s">
        <v>22</v>
      </c>
      <c r="O1522" t="s">
        <v>23</v>
      </c>
      <c r="P1522" t="s">
        <v>26</v>
      </c>
      <c r="Q1522" t="s">
        <v>2348</v>
      </c>
      <c r="R1522" s="13">
        <v>38</v>
      </c>
      <c r="S1522" s="13">
        <v>1</v>
      </c>
      <c r="T1522" s="21">
        <v>1</v>
      </c>
      <c r="V1522" t="s">
        <v>2154</v>
      </c>
      <c r="W1522" t="s">
        <v>17598</v>
      </c>
      <c r="X1522" s="20" t="str">
        <f>+IF(V1522="","-",CONCATENATE(V1522,"_",W1522))</f>
        <v>FINES_R03</v>
      </c>
      <c r="Y1522" s="59">
        <v>0.90918439626693726</v>
      </c>
      <c r="Z1522" t="s">
        <v>134</v>
      </c>
      <c r="AA1522" t="s">
        <v>2393</v>
      </c>
      <c r="AB1522" t="str">
        <f>+IF(W1522="","-",IF(W1522="UNICO","CENSO","MUESTRA"))</f>
        <v>MUESTRA</v>
      </c>
      <c r="AC1522" t="s">
        <v>2397</v>
      </c>
      <c r="AD1522" t="s">
        <v>6830</v>
      </c>
    </row>
    <row r="1523" spans="1:30" x14ac:dyDescent="0.25">
      <c r="A1523" s="5" t="str">
        <f t="shared" si="23"/>
        <v>R 3 - D 690 - 488 - 0261</v>
      </c>
      <c r="B1523" s="23" t="s">
        <v>2347</v>
      </c>
      <c r="C1523" t="s">
        <v>1079</v>
      </c>
      <c r="D1523" t="s">
        <v>1077</v>
      </c>
      <c r="E1523" t="s">
        <v>1078</v>
      </c>
      <c r="F1523" t="s">
        <v>134</v>
      </c>
      <c r="G1523" t="s">
        <v>134</v>
      </c>
      <c r="H1523" t="s">
        <v>6499</v>
      </c>
      <c r="I1523" t="s">
        <v>20</v>
      </c>
      <c r="J1523" t="s">
        <v>2349</v>
      </c>
      <c r="K1523" t="s">
        <v>21</v>
      </c>
      <c r="M1523" t="s">
        <v>6500</v>
      </c>
      <c r="N1523" t="s">
        <v>22</v>
      </c>
      <c r="O1523" t="s">
        <v>23</v>
      </c>
      <c r="P1523" t="s">
        <v>26</v>
      </c>
      <c r="Q1523" t="s">
        <v>2348</v>
      </c>
      <c r="R1523" s="13">
        <v>165</v>
      </c>
      <c r="S1523" s="13">
        <v>8</v>
      </c>
      <c r="T1523" s="21">
        <v>1</v>
      </c>
      <c r="V1523" t="s">
        <v>2154</v>
      </c>
      <c r="W1523" t="s">
        <v>17598</v>
      </c>
      <c r="X1523" s="20" t="str">
        <f>+IF(V1523="","-",CONCATENATE(V1523,"_",W1523))</f>
        <v>FINES_R03</v>
      </c>
      <c r="Y1523" s="59">
        <v>0.9130980372428894</v>
      </c>
      <c r="Z1523" t="s">
        <v>134</v>
      </c>
      <c r="AA1523" t="s">
        <v>2393</v>
      </c>
      <c r="AB1523" t="str">
        <f>+IF(W1523="","-",IF(W1523="UNICO","CENSO","MUESTRA"))</f>
        <v>MUESTRA</v>
      </c>
      <c r="AC1523" t="s">
        <v>2397</v>
      </c>
      <c r="AD1523" t="s">
        <v>6501</v>
      </c>
    </row>
    <row r="1524" spans="1:30" x14ac:dyDescent="0.25">
      <c r="A1524" s="5" t="str">
        <f t="shared" si="23"/>
        <v>R 3 - D 691 - 477 - 1204</v>
      </c>
      <c r="B1524" s="23" t="s">
        <v>2347</v>
      </c>
      <c r="C1524" t="s">
        <v>1079</v>
      </c>
      <c r="D1524" t="s">
        <v>1077</v>
      </c>
      <c r="E1524" t="s">
        <v>1078</v>
      </c>
      <c r="F1524" t="s">
        <v>134</v>
      </c>
      <c r="G1524" t="s">
        <v>134</v>
      </c>
      <c r="H1524" t="s">
        <v>6820</v>
      </c>
      <c r="I1524" t="s">
        <v>20</v>
      </c>
      <c r="J1524" t="s">
        <v>2349</v>
      </c>
      <c r="K1524" t="s">
        <v>21</v>
      </c>
      <c r="M1524" t="s">
        <v>6821</v>
      </c>
      <c r="N1524" t="s">
        <v>22</v>
      </c>
      <c r="O1524" t="s">
        <v>23</v>
      </c>
      <c r="P1524" t="s">
        <v>26</v>
      </c>
      <c r="Q1524" t="s">
        <v>2348</v>
      </c>
      <c r="R1524" s="13">
        <v>49</v>
      </c>
      <c r="S1524" s="13">
        <v>1</v>
      </c>
      <c r="T1524" s="21">
        <v>1</v>
      </c>
      <c r="V1524" t="s">
        <v>2154</v>
      </c>
      <c r="W1524" t="s">
        <v>17598</v>
      </c>
      <c r="X1524" s="20" t="str">
        <f>+IF(V1524="","-",CONCATENATE(V1524,"_",W1524))</f>
        <v>FINES_R03</v>
      </c>
      <c r="Y1524" s="59">
        <v>0.91985535621643066</v>
      </c>
      <c r="Z1524" t="s">
        <v>134</v>
      </c>
      <c r="AA1524" t="s">
        <v>2393</v>
      </c>
      <c r="AB1524" t="str">
        <f>+IF(W1524="","-",IF(W1524="UNICO","CENSO","MUESTRA"))</f>
        <v>MUESTRA</v>
      </c>
      <c r="AC1524" t="s">
        <v>2397</v>
      </c>
      <c r="AD1524" t="s">
        <v>6822</v>
      </c>
    </row>
    <row r="1525" spans="1:30" x14ac:dyDescent="0.25">
      <c r="A1525" s="5" t="str">
        <f t="shared" si="23"/>
        <v>R 3 - D 692 - 469 - 4618</v>
      </c>
      <c r="B1525" s="23" t="s">
        <v>2347</v>
      </c>
      <c r="C1525" t="s">
        <v>1079</v>
      </c>
      <c r="D1525" t="s">
        <v>1077</v>
      </c>
      <c r="E1525" t="s">
        <v>1078</v>
      </c>
      <c r="F1525" t="s">
        <v>134</v>
      </c>
      <c r="G1525" t="s">
        <v>134</v>
      </c>
      <c r="H1525" t="s">
        <v>12218</v>
      </c>
      <c r="I1525" t="s">
        <v>20</v>
      </c>
      <c r="J1525" t="s">
        <v>2349</v>
      </c>
      <c r="K1525" t="s">
        <v>21</v>
      </c>
      <c r="M1525" t="s">
        <v>12219</v>
      </c>
      <c r="N1525" t="s">
        <v>22</v>
      </c>
      <c r="O1525" t="s">
        <v>23</v>
      </c>
      <c r="P1525" t="s">
        <v>26</v>
      </c>
      <c r="Q1525" t="s">
        <v>2348</v>
      </c>
      <c r="R1525" s="13">
        <v>18</v>
      </c>
      <c r="S1525" s="13">
        <v>1</v>
      </c>
      <c r="T1525" s="21">
        <v>1</v>
      </c>
      <c r="V1525" t="s">
        <v>2154</v>
      </c>
      <c r="W1525" t="s">
        <v>17598</v>
      </c>
      <c r="X1525" s="20" t="str">
        <f>+IF(V1525="","-",CONCATENATE(V1525,"_",W1525))</f>
        <v>FINES_R03</v>
      </c>
      <c r="Y1525" s="59">
        <v>0.92434614896774292</v>
      </c>
      <c r="Z1525" t="s">
        <v>134</v>
      </c>
      <c r="AA1525" t="s">
        <v>2393</v>
      </c>
      <c r="AB1525" t="str">
        <f>+IF(W1525="","-",IF(W1525="UNICO","CENSO","MUESTRA"))</f>
        <v>MUESTRA</v>
      </c>
      <c r="AC1525" t="s">
        <v>2397</v>
      </c>
      <c r="AD1525" t="s">
        <v>12220</v>
      </c>
    </row>
    <row r="1526" spans="1:30" x14ac:dyDescent="0.25">
      <c r="A1526" s="5" t="str">
        <f t="shared" si="23"/>
        <v>R 3 - D 692 - 481 - 0214</v>
      </c>
      <c r="B1526" s="23" t="s">
        <v>2347</v>
      </c>
      <c r="C1526" t="s">
        <v>1079</v>
      </c>
      <c r="D1526" t="s">
        <v>1077</v>
      </c>
      <c r="E1526" t="s">
        <v>1078</v>
      </c>
      <c r="F1526" t="s">
        <v>134</v>
      </c>
      <c r="G1526" t="s">
        <v>134</v>
      </c>
      <c r="H1526" t="s">
        <v>7183</v>
      </c>
      <c r="I1526" t="s">
        <v>20</v>
      </c>
      <c r="J1526" t="s">
        <v>2349</v>
      </c>
      <c r="K1526" t="s">
        <v>21</v>
      </c>
      <c r="M1526" t="s">
        <v>7184</v>
      </c>
      <c r="N1526" t="s">
        <v>22</v>
      </c>
      <c r="O1526" t="s">
        <v>23</v>
      </c>
      <c r="P1526" t="s">
        <v>26</v>
      </c>
      <c r="Q1526" t="s">
        <v>2348</v>
      </c>
      <c r="R1526" s="13">
        <v>47</v>
      </c>
      <c r="S1526" s="13">
        <v>2</v>
      </c>
      <c r="T1526" s="21">
        <v>1</v>
      </c>
      <c r="V1526" t="s">
        <v>2154</v>
      </c>
      <c r="W1526" t="s">
        <v>17598</v>
      </c>
      <c r="X1526" s="20" t="str">
        <f>+IF(V1526="","-",CONCATENATE(V1526,"_",W1526))</f>
        <v>FINES_R03</v>
      </c>
      <c r="Y1526" s="59">
        <v>0.9254220724105835</v>
      </c>
      <c r="Z1526" t="s">
        <v>134</v>
      </c>
      <c r="AA1526" t="s">
        <v>2393</v>
      </c>
      <c r="AB1526" t="str">
        <f>+IF(W1526="","-",IF(W1526="UNICO","CENSO","MUESTRA"))</f>
        <v>MUESTRA</v>
      </c>
      <c r="AC1526" t="s">
        <v>2398</v>
      </c>
      <c r="AD1526" t="s">
        <v>7185</v>
      </c>
    </row>
    <row r="1527" spans="1:30" x14ac:dyDescent="0.25">
      <c r="A1527" s="5" t="str">
        <f t="shared" si="23"/>
        <v>R 3 - D 690 - 492 - 3602</v>
      </c>
      <c r="B1527" s="23" t="s">
        <v>2347</v>
      </c>
      <c r="C1527" t="s">
        <v>1079</v>
      </c>
      <c r="D1527" t="s">
        <v>1077</v>
      </c>
      <c r="E1527" t="s">
        <v>1078</v>
      </c>
      <c r="F1527" t="s">
        <v>134</v>
      </c>
      <c r="G1527" t="s">
        <v>134</v>
      </c>
      <c r="H1527" t="s">
        <v>6532</v>
      </c>
      <c r="I1527" t="s">
        <v>20</v>
      </c>
      <c r="J1527" t="s">
        <v>2349</v>
      </c>
      <c r="K1527" t="s">
        <v>21</v>
      </c>
      <c r="M1527" t="s">
        <v>6533</v>
      </c>
      <c r="N1527" t="s">
        <v>22</v>
      </c>
      <c r="O1527" t="s">
        <v>23</v>
      </c>
      <c r="P1527" t="s">
        <v>26</v>
      </c>
      <c r="Q1527" t="s">
        <v>2348</v>
      </c>
      <c r="R1527" s="13">
        <v>64</v>
      </c>
      <c r="S1527" s="13">
        <v>2</v>
      </c>
      <c r="T1527" s="21">
        <v>1</v>
      </c>
      <c r="V1527" t="s">
        <v>2154</v>
      </c>
      <c r="W1527" t="s">
        <v>17598</v>
      </c>
      <c r="X1527" s="20" t="str">
        <f>+IF(V1527="","-",CONCATENATE(V1527,"_",W1527))</f>
        <v>FINES_R03</v>
      </c>
      <c r="Y1527" s="59">
        <v>0.93507182598114014</v>
      </c>
      <c r="Z1527" t="s">
        <v>134</v>
      </c>
      <c r="AA1527" t="s">
        <v>2393</v>
      </c>
      <c r="AB1527" t="str">
        <f>+IF(W1527="","-",IF(W1527="UNICO","CENSO","MUESTRA"))</f>
        <v>MUESTRA</v>
      </c>
      <c r="AC1527" t="s">
        <v>2397</v>
      </c>
      <c r="AD1527" t="s">
        <v>6534</v>
      </c>
    </row>
    <row r="1528" spans="1:30" x14ac:dyDescent="0.25">
      <c r="A1528" s="5" t="str">
        <f t="shared" si="23"/>
        <v>R 3 - D 692 - 487 - 1464</v>
      </c>
      <c r="B1528" s="23" t="s">
        <v>2347</v>
      </c>
      <c r="C1528" t="s">
        <v>1079</v>
      </c>
      <c r="D1528" t="s">
        <v>1077</v>
      </c>
      <c r="E1528" t="s">
        <v>1078</v>
      </c>
      <c r="F1528" t="s">
        <v>134</v>
      </c>
      <c r="G1528" t="s">
        <v>134</v>
      </c>
      <c r="H1528" t="s">
        <v>7163</v>
      </c>
      <c r="I1528" t="s">
        <v>20</v>
      </c>
      <c r="J1528" t="s">
        <v>2349</v>
      </c>
      <c r="K1528" t="s">
        <v>21</v>
      </c>
      <c r="M1528" t="s">
        <v>7164</v>
      </c>
      <c r="N1528" t="s">
        <v>22</v>
      </c>
      <c r="O1528" t="s">
        <v>23</v>
      </c>
      <c r="P1528" t="s">
        <v>26</v>
      </c>
      <c r="Q1528" t="s">
        <v>2348</v>
      </c>
      <c r="R1528" s="13">
        <v>17</v>
      </c>
      <c r="S1528" s="13">
        <v>1</v>
      </c>
      <c r="T1528" s="21">
        <v>1</v>
      </c>
      <c r="V1528" t="s">
        <v>2154</v>
      </c>
      <c r="W1528" t="s">
        <v>17598</v>
      </c>
      <c r="X1528" s="20" t="str">
        <f>+IF(V1528="","-",CONCATENATE(V1528,"_",W1528))</f>
        <v>FINES_R03</v>
      </c>
      <c r="Y1528" s="59">
        <v>0.9351925253868103</v>
      </c>
      <c r="Z1528" t="s">
        <v>134</v>
      </c>
      <c r="AA1528" t="s">
        <v>2393</v>
      </c>
      <c r="AB1528" t="str">
        <f>+IF(W1528="","-",IF(W1528="UNICO","CENSO","MUESTRA"))</f>
        <v>MUESTRA</v>
      </c>
      <c r="AC1528" t="s">
        <v>2398</v>
      </c>
      <c r="AD1528" t="s">
        <v>7165</v>
      </c>
    </row>
    <row r="1529" spans="1:30" x14ac:dyDescent="0.25">
      <c r="A1529" s="5" t="str">
        <f t="shared" si="23"/>
        <v>R 3 - D 692 - 453 - 1464</v>
      </c>
      <c r="B1529" s="23" t="s">
        <v>2347</v>
      </c>
      <c r="C1529" t="s">
        <v>1079</v>
      </c>
      <c r="D1529" t="s">
        <v>1077</v>
      </c>
      <c r="E1529" t="s">
        <v>1078</v>
      </c>
      <c r="F1529" t="s">
        <v>134</v>
      </c>
      <c r="G1529" t="s">
        <v>134</v>
      </c>
      <c r="H1529" t="s">
        <v>7469</v>
      </c>
      <c r="I1529" t="s">
        <v>20</v>
      </c>
      <c r="J1529" t="s">
        <v>2349</v>
      </c>
      <c r="K1529" t="s">
        <v>21</v>
      </c>
      <c r="M1529" t="s">
        <v>7164</v>
      </c>
      <c r="N1529" t="s">
        <v>22</v>
      </c>
      <c r="O1529" t="s">
        <v>23</v>
      </c>
      <c r="P1529" t="s">
        <v>26</v>
      </c>
      <c r="Q1529" t="s">
        <v>2348</v>
      </c>
      <c r="R1529" s="13">
        <v>19</v>
      </c>
      <c r="S1529" s="13">
        <v>1</v>
      </c>
      <c r="T1529" s="21">
        <v>1</v>
      </c>
      <c r="V1529" t="s">
        <v>2154</v>
      </c>
      <c r="W1529" t="s">
        <v>17598</v>
      </c>
      <c r="X1529" s="20" t="str">
        <f>+IF(V1529="","-",CONCATENATE(V1529,"_",W1529))</f>
        <v>FINES_R03</v>
      </c>
      <c r="Y1529" s="59">
        <v>0.9351925253868103</v>
      </c>
      <c r="Z1529" t="s">
        <v>134</v>
      </c>
      <c r="AA1529" t="s">
        <v>2393</v>
      </c>
      <c r="AB1529" t="str">
        <f>+IF(W1529="","-",IF(W1529="UNICO","CENSO","MUESTRA"))</f>
        <v>MUESTRA</v>
      </c>
      <c r="AC1529" t="s">
        <v>2398</v>
      </c>
      <c r="AD1529" t="s">
        <v>7165</v>
      </c>
    </row>
    <row r="1530" spans="1:30" x14ac:dyDescent="0.25">
      <c r="A1530" s="5" t="str">
        <f t="shared" si="23"/>
        <v>R 3 - D 692 - 459 - 4662</v>
      </c>
      <c r="B1530" s="23" t="s">
        <v>2347</v>
      </c>
      <c r="C1530" t="s">
        <v>1079</v>
      </c>
      <c r="D1530" t="s">
        <v>1077</v>
      </c>
      <c r="E1530" t="s">
        <v>1078</v>
      </c>
      <c r="F1530" t="s">
        <v>134</v>
      </c>
      <c r="G1530" t="s">
        <v>134</v>
      </c>
      <c r="H1530" t="s">
        <v>12230</v>
      </c>
      <c r="I1530" t="s">
        <v>20</v>
      </c>
      <c r="J1530" t="s">
        <v>2349</v>
      </c>
      <c r="K1530" t="s">
        <v>21</v>
      </c>
      <c r="M1530" t="s">
        <v>12231</v>
      </c>
      <c r="N1530" t="s">
        <v>22</v>
      </c>
      <c r="O1530" t="s">
        <v>23</v>
      </c>
      <c r="P1530" t="s">
        <v>26</v>
      </c>
      <c r="Q1530" t="s">
        <v>2348</v>
      </c>
      <c r="R1530" s="13">
        <v>22</v>
      </c>
      <c r="S1530" s="13">
        <v>1</v>
      </c>
      <c r="T1530" s="21">
        <v>1</v>
      </c>
      <c r="V1530" t="s">
        <v>2154</v>
      </c>
      <c r="W1530" t="s">
        <v>17598</v>
      </c>
      <c r="X1530" s="20" t="str">
        <f>+IF(V1530="","-",CONCATENATE(V1530,"_",W1530))</f>
        <v>FINES_R03</v>
      </c>
      <c r="Y1530" s="59">
        <v>0.93708312511444092</v>
      </c>
      <c r="Z1530" t="s">
        <v>134</v>
      </c>
      <c r="AA1530" t="s">
        <v>2393</v>
      </c>
      <c r="AB1530" t="str">
        <f>+IF(W1530="","-",IF(W1530="UNICO","CENSO","MUESTRA"))</f>
        <v>MUESTRA</v>
      </c>
      <c r="AC1530" t="s">
        <v>2397</v>
      </c>
      <c r="AD1530" t="s">
        <v>12232</v>
      </c>
    </row>
    <row r="1531" spans="1:30" x14ac:dyDescent="0.25">
      <c r="A1531" s="5" t="str">
        <f t="shared" si="23"/>
        <v>R 3 - D 692 - 493 - 4211</v>
      </c>
      <c r="B1531" s="23" t="s">
        <v>2347</v>
      </c>
      <c r="C1531" t="s">
        <v>1079</v>
      </c>
      <c r="D1531" t="s">
        <v>1077</v>
      </c>
      <c r="E1531" t="s">
        <v>1078</v>
      </c>
      <c r="F1531" t="s">
        <v>134</v>
      </c>
      <c r="G1531" t="s">
        <v>134</v>
      </c>
      <c r="H1531" t="s">
        <v>7583</v>
      </c>
      <c r="I1531" t="s">
        <v>20</v>
      </c>
      <c r="J1531" t="s">
        <v>2349</v>
      </c>
      <c r="K1531" t="s">
        <v>21</v>
      </c>
      <c r="M1531" t="s">
        <v>7584</v>
      </c>
      <c r="N1531" t="s">
        <v>22</v>
      </c>
      <c r="O1531" t="s">
        <v>23</v>
      </c>
      <c r="P1531" t="s">
        <v>26</v>
      </c>
      <c r="Q1531" t="s">
        <v>2348</v>
      </c>
      <c r="R1531" s="13">
        <v>27</v>
      </c>
      <c r="S1531" s="13">
        <v>1</v>
      </c>
      <c r="T1531" s="21">
        <v>1</v>
      </c>
      <c r="V1531" t="s">
        <v>2154</v>
      </c>
      <c r="W1531" t="s">
        <v>17598</v>
      </c>
      <c r="X1531" s="20" t="str">
        <f>+IF(V1531="","-",CONCATENATE(V1531,"_",W1531))</f>
        <v>FINES_R03</v>
      </c>
      <c r="Y1531" s="59">
        <v>0.9378395676612854</v>
      </c>
      <c r="Z1531" t="s">
        <v>134</v>
      </c>
      <c r="AA1531" t="s">
        <v>2393</v>
      </c>
      <c r="AB1531" t="str">
        <f>+IF(W1531="","-",IF(W1531="UNICO","CENSO","MUESTRA"))</f>
        <v>MUESTRA</v>
      </c>
      <c r="AC1531" t="s">
        <v>2397</v>
      </c>
      <c r="AD1531" t="s">
        <v>7585</v>
      </c>
    </row>
    <row r="1532" spans="1:30" x14ac:dyDescent="0.25">
      <c r="A1532" s="5" t="str">
        <f t="shared" si="23"/>
        <v>R 3 - D 692 - 469 - 3909</v>
      </c>
      <c r="B1532" s="23" t="s">
        <v>2347</v>
      </c>
      <c r="C1532" t="s">
        <v>1079</v>
      </c>
      <c r="D1532" t="s">
        <v>1077</v>
      </c>
      <c r="E1532" t="s">
        <v>1078</v>
      </c>
      <c r="F1532" t="s">
        <v>134</v>
      </c>
      <c r="G1532" t="s">
        <v>134</v>
      </c>
      <c r="H1532" t="s">
        <v>7456</v>
      </c>
      <c r="I1532" t="s">
        <v>20</v>
      </c>
      <c r="J1532" t="s">
        <v>2349</v>
      </c>
      <c r="K1532" t="s">
        <v>21</v>
      </c>
      <c r="M1532" t="s">
        <v>7457</v>
      </c>
      <c r="N1532" t="s">
        <v>22</v>
      </c>
      <c r="O1532" t="s">
        <v>23</v>
      </c>
      <c r="P1532" t="s">
        <v>26</v>
      </c>
      <c r="Q1532" t="s">
        <v>2348</v>
      </c>
      <c r="R1532" s="13">
        <v>28</v>
      </c>
      <c r="S1532" s="13">
        <v>1</v>
      </c>
      <c r="T1532" s="21">
        <v>1</v>
      </c>
      <c r="V1532" t="s">
        <v>2154</v>
      </c>
      <c r="W1532" t="s">
        <v>17598</v>
      </c>
      <c r="X1532" s="20" t="str">
        <f>+IF(V1532="","-",CONCATENATE(V1532,"_",W1532))</f>
        <v>FINES_R03</v>
      </c>
      <c r="Y1532" s="59">
        <v>0.93824207782745361</v>
      </c>
      <c r="Z1532" t="s">
        <v>134</v>
      </c>
      <c r="AA1532" t="s">
        <v>2393</v>
      </c>
      <c r="AB1532" t="str">
        <f>+IF(W1532="","-",IF(W1532="UNICO","CENSO","MUESTRA"))</f>
        <v>MUESTRA</v>
      </c>
      <c r="AC1532" t="s">
        <v>2398</v>
      </c>
      <c r="AD1532" t="s">
        <v>7458</v>
      </c>
    </row>
    <row r="1533" spans="1:30" x14ac:dyDescent="0.25">
      <c r="A1533" s="5" t="str">
        <f t="shared" si="23"/>
        <v>R 3 - D 692 - 481 - 3909</v>
      </c>
      <c r="B1533" s="23" t="s">
        <v>2347</v>
      </c>
      <c r="C1533" t="s">
        <v>1079</v>
      </c>
      <c r="D1533" t="s">
        <v>1077</v>
      </c>
      <c r="E1533" t="s">
        <v>1078</v>
      </c>
      <c r="F1533" t="s">
        <v>134</v>
      </c>
      <c r="G1533" t="s">
        <v>134</v>
      </c>
      <c r="H1533" t="s">
        <v>7483</v>
      </c>
      <c r="I1533" t="s">
        <v>20</v>
      </c>
      <c r="J1533" t="s">
        <v>2349</v>
      </c>
      <c r="K1533" t="s">
        <v>21</v>
      </c>
      <c r="M1533" t="s">
        <v>7457</v>
      </c>
      <c r="N1533" t="s">
        <v>22</v>
      </c>
      <c r="O1533" t="s">
        <v>23</v>
      </c>
      <c r="P1533" t="s">
        <v>26</v>
      </c>
      <c r="Q1533" t="s">
        <v>2348</v>
      </c>
      <c r="R1533" s="13">
        <v>27</v>
      </c>
      <c r="S1533" s="13">
        <v>1</v>
      </c>
      <c r="T1533" s="21">
        <v>1</v>
      </c>
      <c r="V1533" t="s">
        <v>2154</v>
      </c>
      <c r="W1533" t="s">
        <v>17598</v>
      </c>
      <c r="X1533" s="20" t="str">
        <f>+IF(V1533="","-",CONCATENATE(V1533,"_",W1533))</f>
        <v>FINES_R03</v>
      </c>
      <c r="Y1533" s="59">
        <v>0.93824207782745361</v>
      </c>
      <c r="Z1533" t="s">
        <v>134</v>
      </c>
      <c r="AA1533" t="s">
        <v>2393</v>
      </c>
      <c r="AB1533" t="str">
        <f>+IF(W1533="","-",IF(W1533="UNICO","CENSO","MUESTRA"))</f>
        <v>MUESTRA</v>
      </c>
      <c r="AC1533" t="s">
        <v>2398</v>
      </c>
      <c r="AD1533" t="s">
        <v>7458</v>
      </c>
    </row>
    <row r="1534" spans="1:30" x14ac:dyDescent="0.25">
      <c r="A1534" s="5" t="str">
        <f t="shared" si="23"/>
        <v>R 3 - D 691 - 470 - 2106</v>
      </c>
      <c r="B1534" s="23" t="s">
        <v>2347</v>
      </c>
      <c r="C1534" t="s">
        <v>1079</v>
      </c>
      <c r="D1534" t="s">
        <v>1077</v>
      </c>
      <c r="E1534" t="s">
        <v>1078</v>
      </c>
      <c r="F1534" t="s">
        <v>134</v>
      </c>
      <c r="G1534" t="s">
        <v>134</v>
      </c>
      <c r="H1534" t="s">
        <v>6762</v>
      </c>
      <c r="I1534" t="s">
        <v>20</v>
      </c>
      <c r="J1534" t="s">
        <v>2349</v>
      </c>
      <c r="K1534" t="s">
        <v>21</v>
      </c>
      <c r="M1534" t="s">
        <v>18040</v>
      </c>
      <c r="N1534" t="s">
        <v>22</v>
      </c>
      <c r="O1534" t="s">
        <v>23</v>
      </c>
      <c r="P1534" t="s">
        <v>26</v>
      </c>
      <c r="Q1534" t="s">
        <v>2348</v>
      </c>
      <c r="R1534" s="13">
        <v>21</v>
      </c>
      <c r="S1534" s="13">
        <v>1</v>
      </c>
      <c r="T1534" s="21">
        <v>1</v>
      </c>
      <c r="V1534" t="s">
        <v>2154</v>
      </c>
      <c r="W1534" t="s">
        <v>17598</v>
      </c>
      <c r="X1534" s="20" t="str">
        <f>+IF(V1534="","-",CONCATENATE(V1534,"_",W1534))</f>
        <v>FINES_R03</v>
      </c>
      <c r="Y1534" s="59">
        <v>0.94325405359268188</v>
      </c>
      <c r="Z1534" t="s">
        <v>134</v>
      </c>
      <c r="AA1534" t="s">
        <v>2393</v>
      </c>
      <c r="AB1534" t="str">
        <f>+IF(W1534="","-",IF(W1534="UNICO","CENSO","MUESTRA"))</f>
        <v>MUESTRA</v>
      </c>
      <c r="AC1534" t="s">
        <v>2397</v>
      </c>
      <c r="AD1534" t="s">
        <v>6764</v>
      </c>
    </row>
    <row r="1535" spans="1:30" x14ac:dyDescent="0.25">
      <c r="A1535" s="5" t="str">
        <f t="shared" si="23"/>
        <v>R 3 - D 692 - 469 - 0213</v>
      </c>
      <c r="B1535" s="23" t="s">
        <v>2347</v>
      </c>
      <c r="C1535" t="s">
        <v>1079</v>
      </c>
      <c r="D1535" t="s">
        <v>1077</v>
      </c>
      <c r="E1535" t="s">
        <v>1078</v>
      </c>
      <c r="F1535" t="s">
        <v>134</v>
      </c>
      <c r="G1535" t="s">
        <v>134</v>
      </c>
      <c r="H1535" t="s">
        <v>7408</v>
      </c>
      <c r="I1535" t="s">
        <v>20</v>
      </c>
      <c r="J1535" t="s">
        <v>2349</v>
      </c>
      <c r="K1535" t="s">
        <v>21</v>
      </c>
      <c r="M1535" t="s">
        <v>7409</v>
      </c>
      <c r="N1535" t="s">
        <v>22</v>
      </c>
      <c r="O1535" t="s">
        <v>23</v>
      </c>
      <c r="P1535" t="s">
        <v>26</v>
      </c>
      <c r="Q1535" t="s">
        <v>2348</v>
      </c>
      <c r="R1535" s="13">
        <v>45</v>
      </c>
      <c r="S1535" s="13">
        <v>2</v>
      </c>
      <c r="T1535" s="21">
        <v>1</v>
      </c>
      <c r="V1535" t="s">
        <v>2154</v>
      </c>
      <c r="W1535" t="s">
        <v>17598</v>
      </c>
      <c r="X1535" s="20" t="str">
        <f>+IF(V1535="","-",CONCATENATE(V1535,"_",W1535))</f>
        <v>FINES_R03</v>
      </c>
      <c r="Y1535" s="59">
        <v>0.94358736276626587</v>
      </c>
      <c r="Z1535" t="s">
        <v>134</v>
      </c>
      <c r="AA1535" t="s">
        <v>2393</v>
      </c>
      <c r="AB1535" t="str">
        <f>+IF(W1535="","-",IF(W1535="UNICO","CENSO","MUESTRA"))</f>
        <v>MUESTRA</v>
      </c>
      <c r="AC1535" t="s">
        <v>2398</v>
      </c>
      <c r="AD1535" t="s">
        <v>7410</v>
      </c>
    </row>
    <row r="1536" spans="1:30" x14ac:dyDescent="0.25">
      <c r="A1536" s="5" t="str">
        <f t="shared" si="23"/>
        <v>R 3 - D 691 - 452 - 4146</v>
      </c>
      <c r="B1536" s="23" t="s">
        <v>2347</v>
      </c>
      <c r="C1536" t="s">
        <v>1079</v>
      </c>
      <c r="D1536" t="s">
        <v>1077</v>
      </c>
      <c r="E1536" t="s">
        <v>1078</v>
      </c>
      <c r="F1536" t="s">
        <v>134</v>
      </c>
      <c r="G1536" t="s">
        <v>134</v>
      </c>
      <c r="H1536" t="s">
        <v>6990</v>
      </c>
      <c r="I1536" t="s">
        <v>20</v>
      </c>
      <c r="J1536" t="s">
        <v>2349</v>
      </c>
      <c r="K1536" t="s">
        <v>21</v>
      </c>
      <c r="M1536" t="s">
        <v>6991</v>
      </c>
      <c r="N1536" t="s">
        <v>22</v>
      </c>
      <c r="O1536" t="s">
        <v>23</v>
      </c>
      <c r="P1536" t="s">
        <v>26</v>
      </c>
      <c r="Q1536" t="s">
        <v>2348</v>
      </c>
      <c r="R1536" s="13">
        <v>22</v>
      </c>
      <c r="S1536" s="13">
        <v>1</v>
      </c>
      <c r="T1536" s="21">
        <v>1</v>
      </c>
      <c r="V1536" t="s">
        <v>2154</v>
      </c>
      <c r="W1536" t="s">
        <v>17598</v>
      </c>
      <c r="X1536" s="20" t="str">
        <f>+IF(V1536="","-",CONCATENATE(V1536,"_",W1536))</f>
        <v>FINES_R03</v>
      </c>
      <c r="Y1536" s="59">
        <v>0.94957554340362549</v>
      </c>
      <c r="Z1536" t="s">
        <v>134</v>
      </c>
      <c r="AA1536" t="s">
        <v>2393</v>
      </c>
      <c r="AB1536" t="str">
        <f>+IF(W1536="","-",IF(W1536="UNICO","CENSO","MUESTRA"))</f>
        <v>MUESTRA</v>
      </c>
      <c r="AC1536" t="s">
        <v>2397</v>
      </c>
      <c r="AD1536" t="s">
        <v>6992</v>
      </c>
    </row>
    <row r="1537" spans="1:30" x14ac:dyDescent="0.25">
      <c r="A1537" s="5" t="str">
        <f t="shared" si="23"/>
        <v>R 3 - D 692 - 486 - 4672</v>
      </c>
      <c r="B1537" s="23" t="s">
        <v>2347</v>
      </c>
      <c r="C1537" t="s">
        <v>1079</v>
      </c>
      <c r="D1537" t="s">
        <v>1077</v>
      </c>
      <c r="E1537" t="s">
        <v>1078</v>
      </c>
      <c r="F1537" t="s">
        <v>134</v>
      </c>
      <c r="G1537" t="s">
        <v>134</v>
      </c>
      <c r="H1537" t="s">
        <v>7441</v>
      </c>
      <c r="I1537" t="s">
        <v>20</v>
      </c>
      <c r="J1537" t="s">
        <v>2349</v>
      </c>
      <c r="K1537" t="s">
        <v>21</v>
      </c>
      <c r="M1537" t="s">
        <v>7442</v>
      </c>
      <c r="N1537" t="s">
        <v>22</v>
      </c>
      <c r="O1537" t="s">
        <v>23</v>
      </c>
      <c r="P1537" t="s">
        <v>26</v>
      </c>
      <c r="Q1537" t="s">
        <v>2348</v>
      </c>
      <c r="R1537" s="13">
        <v>35</v>
      </c>
      <c r="S1537" s="13">
        <v>2</v>
      </c>
      <c r="T1537" s="21">
        <v>1</v>
      </c>
      <c r="V1537" t="s">
        <v>2154</v>
      </c>
      <c r="W1537" t="s">
        <v>17598</v>
      </c>
      <c r="X1537" s="20" t="str">
        <f>+IF(V1537="","-",CONCATENATE(V1537,"_",W1537))</f>
        <v>FINES_R03</v>
      </c>
      <c r="Y1537" s="59">
        <v>0.95081359148025513</v>
      </c>
      <c r="Z1537" t="s">
        <v>134</v>
      </c>
      <c r="AA1537" t="s">
        <v>2393</v>
      </c>
      <c r="AB1537" t="str">
        <f>+IF(W1537="","-",IF(W1537="UNICO","CENSO","MUESTRA"))</f>
        <v>MUESTRA</v>
      </c>
      <c r="AC1537" t="s">
        <v>2397</v>
      </c>
      <c r="AD1537" t="s">
        <v>7443</v>
      </c>
    </row>
    <row r="1538" spans="1:30" x14ac:dyDescent="0.25">
      <c r="A1538" s="5" t="str">
        <f t="shared" si="23"/>
        <v>R 3 - D 692 - 497 - 3558</v>
      </c>
      <c r="B1538" s="23" t="s">
        <v>2347</v>
      </c>
      <c r="C1538" t="s">
        <v>1079</v>
      </c>
      <c r="D1538" t="s">
        <v>1077</v>
      </c>
      <c r="E1538" t="s">
        <v>1078</v>
      </c>
      <c r="F1538" t="s">
        <v>134</v>
      </c>
      <c r="G1538" t="s">
        <v>134</v>
      </c>
      <c r="H1538" t="s">
        <v>7352</v>
      </c>
      <c r="I1538" t="s">
        <v>20</v>
      </c>
      <c r="J1538" t="s">
        <v>2349</v>
      </c>
      <c r="K1538" t="s">
        <v>21</v>
      </c>
      <c r="M1538" t="s">
        <v>7353</v>
      </c>
      <c r="N1538" t="s">
        <v>22</v>
      </c>
      <c r="O1538" t="s">
        <v>23</v>
      </c>
      <c r="P1538" t="s">
        <v>26</v>
      </c>
      <c r="Q1538" t="s">
        <v>2348</v>
      </c>
      <c r="R1538" s="13">
        <v>17</v>
      </c>
      <c r="S1538" s="13">
        <v>1</v>
      </c>
      <c r="T1538" s="21">
        <v>1</v>
      </c>
      <c r="V1538" t="s">
        <v>2154</v>
      </c>
      <c r="W1538" t="s">
        <v>17598</v>
      </c>
      <c r="X1538" s="20" t="str">
        <f>+IF(V1538="","-",CONCATENATE(V1538,"_",W1538))</f>
        <v>FINES_R03</v>
      </c>
      <c r="Y1538" s="59">
        <v>0.95146608352661133</v>
      </c>
      <c r="Z1538" t="s">
        <v>134</v>
      </c>
      <c r="AA1538" t="s">
        <v>2393</v>
      </c>
      <c r="AB1538" t="str">
        <f>+IF(W1538="","-",IF(W1538="UNICO","CENSO","MUESTRA"))</f>
        <v>MUESTRA</v>
      </c>
      <c r="AC1538" t="s">
        <v>2397</v>
      </c>
      <c r="AD1538" t="s">
        <v>7354</v>
      </c>
    </row>
    <row r="1539" spans="1:30" x14ac:dyDescent="0.25">
      <c r="A1539" s="5" t="str">
        <f t="shared" ref="A1539:A1602" si="24">+H1539</f>
        <v>R 3 - D 692 - 469 - 0313</v>
      </c>
      <c r="B1539" s="23" t="s">
        <v>2347</v>
      </c>
      <c r="C1539" t="s">
        <v>1079</v>
      </c>
      <c r="D1539" t="s">
        <v>1077</v>
      </c>
      <c r="E1539" t="s">
        <v>1078</v>
      </c>
      <c r="F1539" t="s">
        <v>134</v>
      </c>
      <c r="G1539" t="s">
        <v>134</v>
      </c>
      <c r="H1539" t="s">
        <v>7662</v>
      </c>
      <c r="I1539" t="s">
        <v>20</v>
      </c>
      <c r="J1539" t="s">
        <v>2349</v>
      </c>
      <c r="K1539" t="s">
        <v>21</v>
      </c>
      <c r="M1539" t="s">
        <v>7663</v>
      </c>
      <c r="N1539" t="s">
        <v>22</v>
      </c>
      <c r="O1539" t="s">
        <v>23</v>
      </c>
      <c r="P1539" t="s">
        <v>26</v>
      </c>
      <c r="Q1539" t="s">
        <v>2348</v>
      </c>
      <c r="R1539" s="13">
        <v>18</v>
      </c>
      <c r="S1539" s="13">
        <v>1</v>
      </c>
      <c r="T1539" s="21">
        <v>1</v>
      </c>
      <c r="V1539" t="s">
        <v>2154</v>
      </c>
      <c r="W1539" t="s">
        <v>17598</v>
      </c>
      <c r="X1539" s="20" t="str">
        <f>+IF(V1539="","-",CONCATENATE(V1539,"_",W1539))</f>
        <v>FINES_R03</v>
      </c>
      <c r="Y1539" s="59">
        <v>0.95550382137298584</v>
      </c>
      <c r="Z1539" t="s">
        <v>134</v>
      </c>
      <c r="AA1539" t="s">
        <v>2393</v>
      </c>
      <c r="AB1539" t="str">
        <f>+IF(W1539="","-",IF(W1539="UNICO","CENSO","MUESTRA"))</f>
        <v>MUESTRA</v>
      </c>
      <c r="AC1539" t="s">
        <v>2397</v>
      </c>
      <c r="AD1539" t="s">
        <v>7664</v>
      </c>
    </row>
    <row r="1540" spans="1:30" x14ac:dyDescent="0.25">
      <c r="A1540" s="5" t="str">
        <f t="shared" si="24"/>
        <v>R 3 - D 691 - 475 - 3085</v>
      </c>
      <c r="B1540" s="23" t="s">
        <v>2347</v>
      </c>
      <c r="C1540" t="s">
        <v>1079</v>
      </c>
      <c r="D1540" t="s">
        <v>1077</v>
      </c>
      <c r="E1540" t="s">
        <v>1078</v>
      </c>
      <c r="F1540" t="s">
        <v>134</v>
      </c>
      <c r="G1540" t="s">
        <v>134</v>
      </c>
      <c r="H1540" t="s">
        <v>6824</v>
      </c>
      <c r="I1540" t="s">
        <v>20</v>
      </c>
      <c r="J1540" t="s">
        <v>2349</v>
      </c>
      <c r="K1540" t="s">
        <v>21</v>
      </c>
      <c r="M1540" t="s">
        <v>6825</v>
      </c>
      <c r="N1540" t="s">
        <v>22</v>
      </c>
      <c r="O1540" t="s">
        <v>23</v>
      </c>
      <c r="P1540" t="s">
        <v>26</v>
      </c>
      <c r="Q1540" t="s">
        <v>2348</v>
      </c>
      <c r="R1540" s="13">
        <v>32</v>
      </c>
      <c r="S1540" s="13">
        <v>1</v>
      </c>
      <c r="T1540" s="21">
        <v>1</v>
      </c>
      <c r="V1540" t="s">
        <v>2154</v>
      </c>
      <c r="W1540" t="s">
        <v>17598</v>
      </c>
      <c r="X1540" s="20" t="str">
        <f>+IF(V1540="","-",CONCATENATE(V1540,"_",W1540))</f>
        <v>FINES_R03</v>
      </c>
      <c r="Y1540" s="59">
        <v>0.96030080318450928</v>
      </c>
      <c r="Z1540" t="s">
        <v>134</v>
      </c>
      <c r="AA1540" t="s">
        <v>2393</v>
      </c>
      <c r="AB1540" t="str">
        <f>+IF(W1540="","-",IF(W1540="UNICO","CENSO","MUESTRA"))</f>
        <v>MUESTRA</v>
      </c>
      <c r="AC1540" t="s">
        <v>2397</v>
      </c>
      <c r="AD1540" t="s">
        <v>6826</v>
      </c>
    </row>
    <row r="1541" spans="1:30" x14ac:dyDescent="0.25">
      <c r="A1541" s="5" t="str">
        <f t="shared" si="24"/>
        <v>R 3 - D 692 - 459 - 4421</v>
      </c>
      <c r="B1541" s="23" t="s">
        <v>2347</v>
      </c>
      <c r="C1541" t="s">
        <v>1079</v>
      </c>
      <c r="D1541" t="s">
        <v>1077</v>
      </c>
      <c r="E1541" t="s">
        <v>1078</v>
      </c>
      <c r="F1541" t="s">
        <v>134</v>
      </c>
      <c r="G1541" t="s">
        <v>134</v>
      </c>
      <c r="H1541" t="s">
        <v>12205</v>
      </c>
      <c r="I1541" t="s">
        <v>20</v>
      </c>
      <c r="J1541" t="s">
        <v>2349</v>
      </c>
      <c r="K1541" t="s">
        <v>21</v>
      </c>
      <c r="M1541" t="s">
        <v>2164</v>
      </c>
      <c r="N1541" t="s">
        <v>22</v>
      </c>
      <c r="O1541" t="s">
        <v>23</v>
      </c>
      <c r="P1541" t="s">
        <v>26</v>
      </c>
      <c r="Q1541" t="s">
        <v>2348</v>
      </c>
      <c r="R1541" s="13">
        <v>32</v>
      </c>
      <c r="S1541" s="13">
        <v>1</v>
      </c>
      <c r="T1541" s="21">
        <v>1</v>
      </c>
      <c r="V1541" t="s">
        <v>2154</v>
      </c>
      <c r="W1541" t="s">
        <v>17598</v>
      </c>
      <c r="X1541" s="20" t="str">
        <f>+IF(V1541="","-",CONCATENATE(V1541,"_",W1541))</f>
        <v>FINES_R03</v>
      </c>
      <c r="Y1541" s="59">
        <v>0.97062599658966064</v>
      </c>
      <c r="Z1541" t="s">
        <v>134</v>
      </c>
      <c r="AA1541" t="s">
        <v>2393</v>
      </c>
      <c r="AB1541" t="str">
        <f>+IF(W1541="","-",IF(W1541="UNICO","CENSO","MUESTRA"))</f>
        <v>MUESTRA</v>
      </c>
      <c r="AC1541" t="s">
        <v>2397</v>
      </c>
      <c r="AD1541" t="s">
        <v>12206</v>
      </c>
    </row>
    <row r="1542" spans="1:30" x14ac:dyDescent="0.25">
      <c r="A1542" s="5" t="str">
        <f t="shared" si="24"/>
        <v>R 3 - D 692 - 453 - 1880</v>
      </c>
      <c r="B1542" s="23" t="s">
        <v>2347</v>
      </c>
      <c r="C1542" t="s">
        <v>1079</v>
      </c>
      <c r="D1542" t="s">
        <v>1077</v>
      </c>
      <c r="E1542" t="s">
        <v>1078</v>
      </c>
      <c r="F1542" t="s">
        <v>134</v>
      </c>
      <c r="G1542" t="s">
        <v>134</v>
      </c>
      <c r="H1542" t="s">
        <v>7296</v>
      </c>
      <c r="I1542" t="s">
        <v>20</v>
      </c>
      <c r="J1542" t="s">
        <v>2349</v>
      </c>
      <c r="K1542" t="s">
        <v>21</v>
      </c>
      <c r="M1542" t="s">
        <v>7297</v>
      </c>
      <c r="N1542" t="s">
        <v>22</v>
      </c>
      <c r="O1542" t="s">
        <v>23</v>
      </c>
      <c r="P1542" t="s">
        <v>26</v>
      </c>
      <c r="Q1542" t="s">
        <v>2348</v>
      </c>
      <c r="R1542" s="13">
        <v>25</v>
      </c>
      <c r="S1542" s="13">
        <v>1</v>
      </c>
      <c r="T1542" s="21">
        <v>1</v>
      </c>
      <c r="V1542" t="s">
        <v>2154</v>
      </c>
      <c r="W1542" t="s">
        <v>17598</v>
      </c>
      <c r="X1542" s="20" t="str">
        <f>+IF(V1542="","-",CONCATENATE(V1542,"_",W1542))</f>
        <v>FINES_R03</v>
      </c>
      <c r="Y1542" s="59">
        <v>0.97344452142715454</v>
      </c>
      <c r="Z1542" t="s">
        <v>134</v>
      </c>
      <c r="AA1542" t="s">
        <v>2393</v>
      </c>
      <c r="AB1542" t="str">
        <f>+IF(W1542="","-",IF(W1542="UNICO","CENSO","MUESTRA"))</f>
        <v>MUESTRA</v>
      </c>
      <c r="AC1542" t="s">
        <v>2398</v>
      </c>
      <c r="AD1542" t="s">
        <v>7298</v>
      </c>
    </row>
    <row r="1543" spans="1:30" x14ac:dyDescent="0.25">
      <c r="A1543" s="5" t="str">
        <f t="shared" si="24"/>
        <v>R 3 - D 692 - 481 - 1880</v>
      </c>
      <c r="B1543" s="23" t="s">
        <v>2347</v>
      </c>
      <c r="C1543" t="s">
        <v>1079</v>
      </c>
      <c r="D1543" t="s">
        <v>1077</v>
      </c>
      <c r="E1543" t="s">
        <v>1078</v>
      </c>
      <c r="F1543" t="s">
        <v>134</v>
      </c>
      <c r="G1543" t="s">
        <v>134</v>
      </c>
      <c r="H1543" t="s">
        <v>7540</v>
      </c>
      <c r="I1543" t="s">
        <v>20</v>
      </c>
      <c r="J1543" t="s">
        <v>2349</v>
      </c>
      <c r="K1543" t="s">
        <v>21</v>
      </c>
      <c r="M1543" t="s">
        <v>7297</v>
      </c>
      <c r="N1543" t="s">
        <v>22</v>
      </c>
      <c r="O1543" t="s">
        <v>23</v>
      </c>
      <c r="P1543" t="s">
        <v>26</v>
      </c>
      <c r="Q1543" t="s">
        <v>2348</v>
      </c>
      <c r="R1543" s="13">
        <v>15</v>
      </c>
      <c r="S1543" s="13">
        <v>1</v>
      </c>
      <c r="T1543" s="21">
        <v>1</v>
      </c>
      <c r="V1543" t="s">
        <v>2154</v>
      </c>
      <c r="W1543" t="s">
        <v>17598</v>
      </c>
      <c r="X1543" s="20" t="str">
        <f>+IF(V1543="","-",CONCATENATE(V1543,"_",W1543))</f>
        <v>FINES_R03</v>
      </c>
      <c r="Y1543" s="59">
        <v>0.97344452142715454</v>
      </c>
      <c r="Z1543" t="s">
        <v>134</v>
      </c>
      <c r="AA1543" t="s">
        <v>2393</v>
      </c>
      <c r="AB1543" t="str">
        <f>+IF(W1543="","-",IF(W1543="UNICO","CENSO","MUESTRA"))</f>
        <v>MUESTRA</v>
      </c>
      <c r="AC1543" t="s">
        <v>2398</v>
      </c>
      <c r="AD1543" t="s">
        <v>7298</v>
      </c>
    </row>
    <row r="1544" spans="1:30" x14ac:dyDescent="0.25">
      <c r="A1544" s="5" t="str">
        <f t="shared" si="24"/>
        <v>R 3 - D 692 - 459 - 4465</v>
      </c>
      <c r="B1544" s="23" t="s">
        <v>2347</v>
      </c>
      <c r="C1544" t="s">
        <v>1079</v>
      </c>
      <c r="D1544" t="s">
        <v>1077</v>
      </c>
      <c r="E1544" t="s">
        <v>1078</v>
      </c>
      <c r="F1544" t="s">
        <v>134</v>
      </c>
      <c r="G1544" t="s">
        <v>134</v>
      </c>
      <c r="H1544" t="s">
        <v>7642</v>
      </c>
      <c r="I1544" t="s">
        <v>20</v>
      </c>
      <c r="J1544" t="s">
        <v>2349</v>
      </c>
      <c r="K1544" t="s">
        <v>21</v>
      </c>
      <c r="M1544" t="s">
        <v>7643</v>
      </c>
      <c r="N1544" t="s">
        <v>22</v>
      </c>
      <c r="O1544" t="s">
        <v>23</v>
      </c>
      <c r="P1544" t="s">
        <v>26</v>
      </c>
      <c r="Q1544" t="s">
        <v>2348</v>
      </c>
      <c r="R1544" s="13">
        <v>26</v>
      </c>
      <c r="S1544" s="13">
        <v>1</v>
      </c>
      <c r="T1544" s="21">
        <v>1</v>
      </c>
      <c r="V1544" t="s">
        <v>2154</v>
      </c>
      <c r="W1544" t="s">
        <v>17598</v>
      </c>
      <c r="X1544" s="20" t="str">
        <f>+IF(V1544="","-",CONCATENATE(V1544,"_",W1544))</f>
        <v>FINES_R03</v>
      </c>
      <c r="Y1544" s="59">
        <v>0.97554093599319458</v>
      </c>
      <c r="Z1544" t="s">
        <v>134</v>
      </c>
      <c r="AA1544" t="s">
        <v>2393</v>
      </c>
      <c r="AB1544" t="str">
        <f>+IF(W1544="","-",IF(W1544="UNICO","CENSO","MUESTRA"))</f>
        <v>MUESTRA</v>
      </c>
      <c r="AC1544" t="s">
        <v>2397</v>
      </c>
      <c r="AD1544" t="s">
        <v>7401</v>
      </c>
    </row>
    <row r="1545" spans="1:30" x14ac:dyDescent="0.25">
      <c r="A1545" s="5" t="str">
        <f t="shared" si="24"/>
        <v>R 3 - D 691 - 470 - 3877</v>
      </c>
      <c r="B1545" s="23" t="s">
        <v>2347</v>
      </c>
      <c r="C1545" t="s">
        <v>1079</v>
      </c>
      <c r="D1545" t="s">
        <v>1077</v>
      </c>
      <c r="E1545" t="s">
        <v>1078</v>
      </c>
      <c r="F1545" t="s">
        <v>134</v>
      </c>
      <c r="G1545" t="s">
        <v>134</v>
      </c>
      <c r="H1545" t="s">
        <v>6959</v>
      </c>
      <c r="I1545" t="s">
        <v>20</v>
      </c>
      <c r="J1545" t="s">
        <v>2349</v>
      </c>
      <c r="K1545" t="s">
        <v>21</v>
      </c>
      <c r="M1545" t="s">
        <v>6960</v>
      </c>
      <c r="N1545" t="s">
        <v>22</v>
      </c>
      <c r="O1545" t="s">
        <v>23</v>
      </c>
      <c r="P1545" t="s">
        <v>26</v>
      </c>
      <c r="Q1545" t="s">
        <v>2348</v>
      </c>
      <c r="R1545" s="13">
        <v>38</v>
      </c>
      <c r="S1545" s="13">
        <v>2</v>
      </c>
      <c r="T1545" s="21">
        <v>1</v>
      </c>
      <c r="V1545" t="s">
        <v>2154</v>
      </c>
      <c r="W1545" t="s">
        <v>17598</v>
      </c>
      <c r="X1545" s="20" t="str">
        <f>+IF(V1545="","-",CONCATENATE(V1545,"_",W1545))</f>
        <v>FINES_R03</v>
      </c>
      <c r="Y1545" s="59">
        <v>0.98421233892440796</v>
      </c>
      <c r="Z1545" t="s">
        <v>134</v>
      </c>
      <c r="AA1545" t="s">
        <v>2393</v>
      </c>
      <c r="AB1545" t="str">
        <f>+IF(W1545="","-",IF(W1545="UNICO","CENSO","MUESTRA"))</f>
        <v>MUESTRA</v>
      </c>
      <c r="AC1545" t="s">
        <v>2397</v>
      </c>
      <c r="AD1545" t="s">
        <v>6961</v>
      </c>
    </row>
    <row r="1546" spans="1:30" x14ac:dyDescent="0.25">
      <c r="A1546" s="5" t="str">
        <f t="shared" si="24"/>
        <v>R 3 - D 692 - 493 - 0311</v>
      </c>
      <c r="B1546" s="23" t="s">
        <v>2347</v>
      </c>
      <c r="C1546" t="s">
        <v>1079</v>
      </c>
      <c r="D1546" t="s">
        <v>1077</v>
      </c>
      <c r="E1546" t="s">
        <v>1078</v>
      </c>
      <c r="F1546" t="s">
        <v>134</v>
      </c>
      <c r="G1546" t="s">
        <v>134</v>
      </c>
      <c r="H1546" t="s">
        <v>7269</v>
      </c>
      <c r="I1546" t="s">
        <v>20</v>
      </c>
      <c r="J1546" t="s">
        <v>2349</v>
      </c>
      <c r="K1546" t="s">
        <v>21</v>
      </c>
      <c r="M1546" t="s">
        <v>7270</v>
      </c>
      <c r="N1546" t="s">
        <v>22</v>
      </c>
      <c r="O1546" t="s">
        <v>23</v>
      </c>
      <c r="P1546" t="s">
        <v>26</v>
      </c>
      <c r="Q1546" t="s">
        <v>2348</v>
      </c>
      <c r="R1546" s="13">
        <v>51</v>
      </c>
      <c r="S1546" s="13">
        <v>2</v>
      </c>
      <c r="T1546" s="21">
        <v>1</v>
      </c>
      <c r="V1546" t="s">
        <v>2154</v>
      </c>
      <c r="W1546" t="s">
        <v>17598</v>
      </c>
      <c r="X1546" s="20" t="str">
        <f>+IF(V1546="","-",CONCATENATE(V1546,"_",W1546))</f>
        <v>FINES_R03</v>
      </c>
      <c r="Y1546" s="59">
        <v>1.0000016689300539</v>
      </c>
      <c r="Z1546" t="s">
        <v>134</v>
      </c>
      <c r="AA1546" t="s">
        <v>2393</v>
      </c>
      <c r="AB1546" t="str">
        <f>+IF(W1546="","-",IF(W1546="UNICO","CENSO","MUESTRA"))</f>
        <v>MUESTRA</v>
      </c>
      <c r="AC1546" t="s">
        <v>2397</v>
      </c>
      <c r="AD1546" t="s">
        <v>7271</v>
      </c>
    </row>
    <row r="1547" spans="1:30" x14ac:dyDescent="0.25">
      <c r="A1547" s="5" t="str">
        <f t="shared" si="24"/>
        <v>R 3 - D 692 - 487 - 1718</v>
      </c>
      <c r="B1547" s="23" t="s">
        <v>2347</v>
      </c>
      <c r="C1547" t="s">
        <v>1079</v>
      </c>
      <c r="D1547" t="s">
        <v>1077</v>
      </c>
      <c r="E1547" t="s">
        <v>1078</v>
      </c>
      <c r="F1547" t="s">
        <v>134</v>
      </c>
      <c r="G1547" t="s">
        <v>134</v>
      </c>
      <c r="H1547" t="s">
        <v>7174</v>
      </c>
      <c r="I1547" t="s">
        <v>20</v>
      </c>
      <c r="J1547" t="s">
        <v>2349</v>
      </c>
      <c r="K1547" t="s">
        <v>21</v>
      </c>
      <c r="M1547" t="s">
        <v>7175</v>
      </c>
      <c r="N1547" t="s">
        <v>22</v>
      </c>
      <c r="O1547" t="s">
        <v>23</v>
      </c>
      <c r="P1547" t="s">
        <v>26</v>
      </c>
      <c r="Q1547" t="s">
        <v>2348</v>
      </c>
      <c r="R1547" s="13">
        <v>11</v>
      </c>
      <c r="S1547" s="13">
        <v>1</v>
      </c>
      <c r="T1547" s="21">
        <v>1</v>
      </c>
      <c r="V1547" t="s">
        <v>2154</v>
      </c>
      <c r="W1547" t="s">
        <v>17598</v>
      </c>
      <c r="X1547" s="20" t="str">
        <f>+IF(V1547="","-",CONCATENATE(V1547,"_",W1547))</f>
        <v>FINES_R03</v>
      </c>
      <c r="Y1547" s="59">
        <v>1.000001907348633</v>
      </c>
      <c r="Z1547" t="s">
        <v>134</v>
      </c>
      <c r="AA1547" t="s">
        <v>2393</v>
      </c>
      <c r="AB1547" t="str">
        <f>+IF(W1547="","-",IF(W1547="UNICO","CENSO","MUESTRA"))</f>
        <v>MUESTRA</v>
      </c>
      <c r="AC1547" t="s">
        <v>2397</v>
      </c>
      <c r="AD1547" t="s">
        <v>7176</v>
      </c>
    </row>
    <row r="1548" spans="1:30" x14ac:dyDescent="0.25">
      <c r="A1548" s="5" t="str">
        <f t="shared" si="24"/>
        <v>R 3 - D 692 - 469 - 0302</v>
      </c>
      <c r="B1548" s="23" t="s">
        <v>2347</v>
      </c>
      <c r="C1548" t="s">
        <v>1079</v>
      </c>
      <c r="D1548" t="s">
        <v>1077</v>
      </c>
      <c r="E1548" t="s">
        <v>1078</v>
      </c>
      <c r="F1548" t="s">
        <v>134</v>
      </c>
      <c r="G1548" t="s">
        <v>134</v>
      </c>
      <c r="H1548" t="s">
        <v>7417</v>
      </c>
      <c r="I1548" t="s">
        <v>20</v>
      </c>
      <c r="J1548" t="s">
        <v>2349</v>
      </c>
      <c r="K1548" t="s">
        <v>21</v>
      </c>
      <c r="M1548" t="s">
        <v>7418</v>
      </c>
      <c r="N1548" t="s">
        <v>22</v>
      </c>
      <c r="O1548" t="s">
        <v>23</v>
      </c>
      <c r="P1548" t="s">
        <v>26</v>
      </c>
      <c r="Q1548" t="s">
        <v>2348</v>
      </c>
      <c r="R1548" s="13">
        <v>44</v>
      </c>
      <c r="S1548" s="13">
        <v>2</v>
      </c>
      <c r="T1548" s="21">
        <v>1</v>
      </c>
      <c r="V1548" t="s">
        <v>2154</v>
      </c>
      <c r="W1548" t="s">
        <v>17598</v>
      </c>
      <c r="X1548" s="20" t="str">
        <f>+IF(V1548="","-",CONCATENATE(V1548,"_",W1548))</f>
        <v>FINES_R03</v>
      </c>
      <c r="Y1548" s="59">
        <v>1.000001907348633</v>
      </c>
      <c r="Z1548" t="s">
        <v>134</v>
      </c>
      <c r="AA1548" t="s">
        <v>2393</v>
      </c>
      <c r="AB1548" t="str">
        <f>+IF(W1548="","-",IF(W1548="UNICO","CENSO","MUESTRA"))</f>
        <v>MUESTRA</v>
      </c>
      <c r="AC1548" t="s">
        <v>2397</v>
      </c>
      <c r="AD1548" t="s">
        <v>7419</v>
      </c>
    </row>
    <row r="1549" spans="1:30" x14ac:dyDescent="0.25">
      <c r="A1549" s="5" t="str">
        <f t="shared" si="24"/>
        <v>R 3 - D 692 - 469 - 4379</v>
      </c>
      <c r="B1549" s="23" t="s">
        <v>2347</v>
      </c>
      <c r="C1549" t="s">
        <v>1079</v>
      </c>
      <c r="D1549" t="s">
        <v>1077</v>
      </c>
      <c r="E1549" t="s">
        <v>1078</v>
      </c>
      <c r="F1549" t="s">
        <v>134</v>
      </c>
      <c r="G1549" t="s">
        <v>134</v>
      </c>
      <c r="H1549" t="s">
        <v>7603</v>
      </c>
      <c r="I1549" t="s">
        <v>20</v>
      </c>
      <c r="J1549" t="s">
        <v>2349</v>
      </c>
      <c r="K1549" t="s">
        <v>21</v>
      </c>
      <c r="M1549" t="s">
        <v>7604</v>
      </c>
      <c r="N1549" t="s">
        <v>22</v>
      </c>
      <c r="O1549" t="s">
        <v>23</v>
      </c>
      <c r="P1549" t="s">
        <v>26</v>
      </c>
      <c r="Q1549" t="s">
        <v>2348</v>
      </c>
      <c r="R1549" s="13">
        <v>18</v>
      </c>
      <c r="S1549" s="13">
        <v>1</v>
      </c>
      <c r="T1549" s="21">
        <v>1</v>
      </c>
      <c r="V1549" t="s">
        <v>2154</v>
      </c>
      <c r="W1549" t="s">
        <v>17598</v>
      </c>
      <c r="X1549" s="20" t="str">
        <f>+IF(V1549="","-",CONCATENATE(V1549,"_",W1549))</f>
        <v>FINES_R03</v>
      </c>
      <c r="Y1549" s="59">
        <v>1.000001907348633</v>
      </c>
      <c r="Z1549" t="s">
        <v>134</v>
      </c>
      <c r="AA1549" t="s">
        <v>2393</v>
      </c>
      <c r="AB1549" t="str">
        <f>+IF(W1549="","-",IF(W1549="UNICO","CENSO","MUESTRA"))</f>
        <v>MUESTRA</v>
      </c>
      <c r="AC1549" t="s">
        <v>2398</v>
      </c>
      <c r="AD1549" t="s">
        <v>7605</v>
      </c>
    </row>
    <row r="1550" spans="1:30" x14ac:dyDescent="0.25">
      <c r="A1550" s="5" t="str">
        <f t="shared" si="24"/>
        <v>R 3 - D 691 - 460 - 0915</v>
      </c>
      <c r="B1550" s="23" t="s">
        <v>2347</v>
      </c>
      <c r="C1550" t="s">
        <v>1079</v>
      </c>
      <c r="D1550" t="s">
        <v>1077</v>
      </c>
      <c r="E1550" t="s">
        <v>1078</v>
      </c>
      <c r="F1550" t="s">
        <v>134</v>
      </c>
      <c r="G1550" t="s">
        <v>134</v>
      </c>
      <c r="H1550" t="s">
        <v>6947</v>
      </c>
      <c r="I1550" t="s">
        <v>20</v>
      </c>
      <c r="J1550" t="s">
        <v>2349</v>
      </c>
      <c r="K1550" t="s">
        <v>21</v>
      </c>
      <c r="M1550" t="s">
        <v>6948</v>
      </c>
      <c r="N1550" t="s">
        <v>22</v>
      </c>
      <c r="O1550" t="s">
        <v>23</v>
      </c>
      <c r="P1550" t="s">
        <v>26</v>
      </c>
      <c r="Q1550" t="s">
        <v>2348</v>
      </c>
      <c r="R1550" s="13">
        <v>23</v>
      </c>
      <c r="S1550" s="13">
        <v>1</v>
      </c>
      <c r="T1550" s="21">
        <v>1</v>
      </c>
      <c r="V1550" t="s">
        <v>2154</v>
      </c>
      <c r="W1550" t="s">
        <v>17598</v>
      </c>
      <c r="X1550" s="20" t="str">
        <f>+IF(V1550="","-",CONCATENATE(V1550,"_",W1550))</f>
        <v>FINES_R03</v>
      </c>
      <c r="Y1550" s="59">
        <v>1.000002861022949</v>
      </c>
      <c r="Z1550" t="s">
        <v>134</v>
      </c>
      <c r="AA1550" t="s">
        <v>2393</v>
      </c>
      <c r="AB1550" t="str">
        <f>+IF(W1550="","-",IF(W1550="UNICO","CENSO","MUESTRA"))</f>
        <v>MUESTRA</v>
      </c>
      <c r="AC1550" t="s">
        <v>2397</v>
      </c>
      <c r="AD1550" t="s">
        <v>6949</v>
      </c>
    </row>
    <row r="1551" spans="1:30" x14ac:dyDescent="0.25">
      <c r="A1551" s="5" t="str">
        <f t="shared" si="24"/>
        <v>R 3 - D 692 - 486 - 3961</v>
      </c>
      <c r="B1551" s="23" t="s">
        <v>2347</v>
      </c>
      <c r="C1551" t="s">
        <v>1079</v>
      </c>
      <c r="D1551" t="s">
        <v>1077</v>
      </c>
      <c r="E1551" t="s">
        <v>1078</v>
      </c>
      <c r="F1551" t="s">
        <v>134</v>
      </c>
      <c r="G1551" t="s">
        <v>134</v>
      </c>
      <c r="H1551" t="s">
        <v>7494</v>
      </c>
      <c r="I1551" t="s">
        <v>20</v>
      </c>
      <c r="J1551" t="s">
        <v>2349</v>
      </c>
      <c r="K1551" t="s">
        <v>21</v>
      </c>
      <c r="M1551" t="s">
        <v>7495</v>
      </c>
      <c r="N1551" t="s">
        <v>22</v>
      </c>
      <c r="O1551" t="s">
        <v>23</v>
      </c>
      <c r="P1551" t="s">
        <v>26</v>
      </c>
      <c r="Q1551" t="s">
        <v>2348</v>
      </c>
      <c r="R1551" s="13">
        <v>48</v>
      </c>
      <c r="S1551" s="13">
        <v>2</v>
      </c>
      <c r="T1551" s="21">
        <v>1</v>
      </c>
      <c r="V1551" t="s">
        <v>2154</v>
      </c>
      <c r="W1551" t="s">
        <v>17598</v>
      </c>
      <c r="X1551" s="20" t="str">
        <f>+IF(V1551="","-",CONCATENATE(V1551,"_",W1551))</f>
        <v>FINES_R03</v>
      </c>
      <c r="Y1551" s="59">
        <v>1.000002861022949</v>
      </c>
      <c r="Z1551" t="s">
        <v>134</v>
      </c>
      <c r="AA1551" t="s">
        <v>2393</v>
      </c>
      <c r="AB1551" t="str">
        <f>+IF(W1551="","-",IF(W1551="UNICO","CENSO","MUESTRA"))</f>
        <v>MUESTRA</v>
      </c>
      <c r="AC1551" t="s">
        <v>2397</v>
      </c>
      <c r="AD1551" t="s">
        <v>7496</v>
      </c>
    </row>
    <row r="1552" spans="1:30" x14ac:dyDescent="0.25">
      <c r="A1552" s="5" t="str">
        <f t="shared" si="24"/>
        <v>R 4 - D 85 - 451 - 2655</v>
      </c>
      <c r="B1552" s="23" t="s">
        <v>2347</v>
      </c>
      <c r="C1552" t="s">
        <v>584</v>
      </c>
      <c r="D1552" t="s">
        <v>1474</v>
      </c>
      <c r="E1552" t="s">
        <v>1475</v>
      </c>
      <c r="F1552" t="s">
        <v>134</v>
      </c>
      <c r="G1552" t="s">
        <v>134</v>
      </c>
      <c r="H1552" t="s">
        <v>8223</v>
      </c>
      <c r="I1552" t="s">
        <v>20</v>
      </c>
      <c r="J1552" t="s">
        <v>2349</v>
      </c>
      <c r="K1552" t="s">
        <v>21</v>
      </c>
      <c r="M1552" t="s">
        <v>8224</v>
      </c>
      <c r="N1552" t="s">
        <v>22</v>
      </c>
      <c r="O1552" t="s">
        <v>23</v>
      </c>
      <c r="P1552" t="s">
        <v>26</v>
      </c>
      <c r="Q1552" t="s">
        <v>2348</v>
      </c>
      <c r="R1552" s="13">
        <v>26</v>
      </c>
      <c r="S1552" s="13">
        <v>1</v>
      </c>
      <c r="T1552" s="21">
        <v>1</v>
      </c>
      <c r="V1552" t="s">
        <v>2154</v>
      </c>
      <c r="W1552" t="s">
        <v>17599</v>
      </c>
      <c r="X1552" s="20" t="str">
        <f>+IF(V1552="","-",CONCATENATE(V1552,"_",W1552))</f>
        <v>FINES_R04</v>
      </c>
      <c r="Y1552" s="59">
        <v>0.12575441598892209</v>
      </c>
      <c r="Z1552" t="s">
        <v>134</v>
      </c>
      <c r="AA1552" t="s">
        <v>2393</v>
      </c>
      <c r="AB1552" t="str">
        <f>+IF(W1552="","-",IF(W1552="UNICO","CENSO","MUESTRA"))</f>
        <v>MUESTRA</v>
      </c>
      <c r="AC1552" t="s">
        <v>2398</v>
      </c>
      <c r="AD1552" t="s">
        <v>8225</v>
      </c>
    </row>
    <row r="1553" spans="1:30" x14ac:dyDescent="0.25">
      <c r="A1553" s="5" t="str">
        <f t="shared" si="24"/>
        <v>R 4 - D 119 - 452 - 3096</v>
      </c>
      <c r="B1553" s="23" t="s">
        <v>2347</v>
      </c>
      <c r="C1553" t="s">
        <v>584</v>
      </c>
      <c r="D1553" t="s">
        <v>419</v>
      </c>
      <c r="E1553" t="s">
        <v>1915</v>
      </c>
      <c r="F1553" t="s">
        <v>134</v>
      </c>
      <c r="G1553" t="s">
        <v>134</v>
      </c>
      <c r="H1553" t="s">
        <v>7902</v>
      </c>
      <c r="I1553" t="s">
        <v>20</v>
      </c>
      <c r="J1553" t="s">
        <v>2349</v>
      </c>
      <c r="K1553" t="s">
        <v>21</v>
      </c>
      <c r="M1553" t="s">
        <v>7903</v>
      </c>
      <c r="N1553" t="s">
        <v>22</v>
      </c>
      <c r="O1553" t="s">
        <v>23</v>
      </c>
      <c r="P1553" t="s">
        <v>26</v>
      </c>
      <c r="Q1553" t="s">
        <v>2348</v>
      </c>
      <c r="R1553" s="13">
        <v>19</v>
      </c>
      <c r="S1553" s="13">
        <v>1</v>
      </c>
      <c r="T1553" s="21">
        <v>1</v>
      </c>
      <c r="V1553" t="s">
        <v>2154</v>
      </c>
      <c r="W1553" t="s">
        <v>17599</v>
      </c>
      <c r="X1553" s="20" t="str">
        <f>+IF(V1553="","-",CONCATENATE(V1553,"_",W1553))</f>
        <v>FINES_R04</v>
      </c>
      <c r="Y1553" s="59">
        <v>0.15</v>
      </c>
      <c r="Z1553" t="s">
        <v>134</v>
      </c>
      <c r="AA1553" t="s">
        <v>2393</v>
      </c>
      <c r="AB1553" t="str">
        <f>+IF(W1553="","-",IF(W1553="UNICO","CENSO","MUESTRA"))</f>
        <v>MUESTRA</v>
      </c>
      <c r="AC1553" t="s">
        <v>2397</v>
      </c>
      <c r="AD1553" t="s">
        <v>7904</v>
      </c>
    </row>
    <row r="1554" spans="1:30" x14ac:dyDescent="0.25">
      <c r="A1554" s="5" t="str">
        <f t="shared" si="24"/>
        <v>R 4 - D 32 - 453 - 3071</v>
      </c>
      <c r="B1554" s="23" t="s">
        <v>2347</v>
      </c>
      <c r="C1554" t="s">
        <v>584</v>
      </c>
      <c r="D1554" t="s">
        <v>582</v>
      </c>
      <c r="E1554" t="s">
        <v>583</v>
      </c>
      <c r="F1554" t="s">
        <v>134</v>
      </c>
      <c r="G1554" t="s">
        <v>134</v>
      </c>
      <c r="H1554" t="s">
        <v>8019</v>
      </c>
      <c r="I1554" t="s">
        <v>20</v>
      </c>
      <c r="J1554" t="s">
        <v>2349</v>
      </c>
      <c r="K1554" t="s">
        <v>21</v>
      </c>
      <c r="M1554" t="s">
        <v>2962</v>
      </c>
      <c r="N1554" t="s">
        <v>22</v>
      </c>
      <c r="O1554" t="s">
        <v>23</v>
      </c>
      <c r="P1554" t="s">
        <v>26</v>
      </c>
      <c r="Q1554" t="s">
        <v>2348</v>
      </c>
      <c r="R1554" s="13">
        <v>21</v>
      </c>
      <c r="S1554" s="13">
        <v>1</v>
      </c>
      <c r="T1554" s="21">
        <v>1</v>
      </c>
      <c r="V1554" t="s">
        <v>2154</v>
      </c>
      <c r="W1554" t="s">
        <v>17599</v>
      </c>
      <c r="X1554" s="20" t="str">
        <f>+IF(V1554="","-",CONCATENATE(V1554,"_",W1554))</f>
        <v>FINES_R04</v>
      </c>
      <c r="Y1554" s="59">
        <v>0.1516212522983551</v>
      </c>
      <c r="Z1554" t="s">
        <v>134</v>
      </c>
      <c r="AA1554" t="s">
        <v>2393</v>
      </c>
      <c r="AB1554" t="str">
        <f>+IF(W1554="","-",IF(W1554="UNICO","CENSO","MUESTRA"))</f>
        <v>MUESTRA</v>
      </c>
      <c r="AC1554" t="s">
        <v>2398</v>
      </c>
      <c r="AD1554" t="s">
        <v>8020</v>
      </c>
    </row>
    <row r="1555" spans="1:30" x14ac:dyDescent="0.25">
      <c r="A1555" s="5" t="str">
        <f t="shared" si="24"/>
        <v>R 4 - D 119 - 456 - 0906</v>
      </c>
      <c r="B1555" s="23" t="s">
        <v>2347</v>
      </c>
      <c r="C1555" t="s">
        <v>584</v>
      </c>
      <c r="D1555" t="s">
        <v>419</v>
      </c>
      <c r="E1555" t="s">
        <v>1915</v>
      </c>
      <c r="F1555" t="s">
        <v>134</v>
      </c>
      <c r="G1555" t="s">
        <v>134</v>
      </c>
      <c r="H1555" t="s">
        <v>12255</v>
      </c>
      <c r="I1555" t="s">
        <v>20</v>
      </c>
      <c r="J1555" t="s">
        <v>2349</v>
      </c>
      <c r="K1555" t="s">
        <v>21</v>
      </c>
      <c r="M1555" t="s">
        <v>12256</v>
      </c>
      <c r="N1555" t="s">
        <v>22</v>
      </c>
      <c r="O1555" t="s">
        <v>23</v>
      </c>
      <c r="P1555" t="s">
        <v>26</v>
      </c>
      <c r="Q1555" t="s">
        <v>2348</v>
      </c>
      <c r="R1555" s="13">
        <v>30</v>
      </c>
      <c r="S1555" s="13">
        <v>1</v>
      </c>
      <c r="T1555" s="21">
        <v>1</v>
      </c>
      <c r="V1555" t="s">
        <v>2154</v>
      </c>
      <c r="W1555" t="s">
        <v>17599</v>
      </c>
      <c r="X1555" s="20" t="str">
        <f>+IF(V1555="","-",CONCATENATE(V1555,"_",W1555))</f>
        <v>FINES_R04</v>
      </c>
      <c r="Y1555" s="59">
        <v>0.17942649126052859</v>
      </c>
      <c r="Z1555" t="s">
        <v>134</v>
      </c>
      <c r="AA1555" t="s">
        <v>2393</v>
      </c>
      <c r="AB1555" t="str">
        <f>+IF(W1555="","-",IF(W1555="UNICO","CENSO","MUESTRA"))</f>
        <v>MUESTRA</v>
      </c>
      <c r="AC1555" t="s">
        <v>2397</v>
      </c>
      <c r="AD1555" t="s">
        <v>12257</v>
      </c>
    </row>
    <row r="1556" spans="1:30" x14ac:dyDescent="0.25">
      <c r="A1556" s="5" t="str">
        <f t="shared" si="24"/>
        <v>R 4 - D 85 - 451 - 3379</v>
      </c>
      <c r="B1556" s="23" t="s">
        <v>2347</v>
      </c>
      <c r="C1556" t="s">
        <v>584</v>
      </c>
      <c r="D1556" t="s">
        <v>1474</v>
      </c>
      <c r="E1556" t="s">
        <v>1475</v>
      </c>
      <c r="F1556" t="s">
        <v>134</v>
      </c>
      <c r="G1556" t="s">
        <v>134</v>
      </c>
      <c r="H1556" t="s">
        <v>8249</v>
      </c>
      <c r="I1556" t="s">
        <v>20</v>
      </c>
      <c r="J1556" t="s">
        <v>2349</v>
      </c>
      <c r="K1556" t="s">
        <v>21</v>
      </c>
      <c r="M1556" t="s">
        <v>8250</v>
      </c>
      <c r="N1556" t="s">
        <v>22</v>
      </c>
      <c r="O1556" t="s">
        <v>23</v>
      </c>
      <c r="P1556" t="s">
        <v>26</v>
      </c>
      <c r="Q1556" t="s">
        <v>2348</v>
      </c>
      <c r="R1556" s="13">
        <v>112</v>
      </c>
      <c r="S1556" s="13">
        <v>5</v>
      </c>
      <c r="T1556" s="21">
        <v>1</v>
      </c>
      <c r="V1556" t="s">
        <v>2154</v>
      </c>
      <c r="W1556" t="s">
        <v>17599</v>
      </c>
      <c r="X1556" s="20" t="str">
        <f>+IF(V1556="","-",CONCATENATE(V1556,"_",W1556))</f>
        <v>FINES_R04</v>
      </c>
      <c r="Y1556" s="59">
        <v>0.2077738344669342</v>
      </c>
      <c r="Z1556" t="s">
        <v>134</v>
      </c>
      <c r="AA1556" t="s">
        <v>2393</v>
      </c>
      <c r="AB1556" t="str">
        <f>+IF(W1556="","-",IF(W1556="UNICO","CENSO","MUESTRA"))</f>
        <v>MUESTRA</v>
      </c>
      <c r="AC1556" t="s">
        <v>2398</v>
      </c>
      <c r="AD1556" t="s">
        <v>8251</v>
      </c>
    </row>
    <row r="1557" spans="1:30" x14ac:dyDescent="0.25">
      <c r="A1557" s="5" t="str">
        <f t="shared" si="24"/>
        <v>R 4 - D 85 - 452 - 3551</v>
      </c>
      <c r="B1557" s="23" t="s">
        <v>2347</v>
      </c>
      <c r="C1557" t="s">
        <v>584</v>
      </c>
      <c r="D1557" t="s">
        <v>1474</v>
      </c>
      <c r="E1557" t="s">
        <v>1475</v>
      </c>
      <c r="F1557" t="s">
        <v>134</v>
      </c>
      <c r="G1557" t="s">
        <v>134</v>
      </c>
      <c r="H1557" t="s">
        <v>8284</v>
      </c>
      <c r="I1557" t="s">
        <v>20</v>
      </c>
      <c r="J1557" t="s">
        <v>2349</v>
      </c>
      <c r="K1557" t="s">
        <v>21</v>
      </c>
      <c r="M1557" t="s">
        <v>17980</v>
      </c>
      <c r="N1557" t="s">
        <v>22</v>
      </c>
      <c r="O1557" t="s">
        <v>23</v>
      </c>
      <c r="P1557" t="s">
        <v>26</v>
      </c>
      <c r="Q1557" t="s">
        <v>2348</v>
      </c>
      <c r="R1557" s="13">
        <v>56</v>
      </c>
      <c r="S1557" s="13">
        <v>3</v>
      </c>
      <c r="T1557" s="21">
        <v>1</v>
      </c>
      <c r="V1557" t="s">
        <v>2154</v>
      </c>
      <c r="W1557" t="s">
        <v>17599</v>
      </c>
      <c r="X1557" s="20" t="str">
        <f>+IF(V1557="","-",CONCATENATE(V1557,"_",W1557))</f>
        <v>FINES_R04</v>
      </c>
      <c r="Y1557" s="59">
        <v>0.21366336941719061</v>
      </c>
      <c r="Z1557" t="s">
        <v>134</v>
      </c>
      <c r="AA1557" t="s">
        <v>2393</v>
      </c>
      <c r="AB1557" t="str">
        <f>+IF(W1557="","-",IF(W1557="UNICO","CENSO","MUESTRA"))</f>
        <v>MUESTRA</v>
      </c>
      <c r="AC1557" t="s">
        <v>2397</v>
      </c>
      <c r="AD1557" t="s">
        <v>8286</v>
      </c>
    </row>
    <row r="1558" spans="1:30" x14ac:dyDescent="0.25">
      <c r="A1558" s="5" t="str">
        <f t="shared" si="24"/>
        <v>R 4 - D 85 - 451 - 3551</v>
      </c>
      <c r="B1558" s="23" t="s">
        <v>2347</v>
      </c>
      <c r="C1558" t="s">
        <v>584</v>
      </c>
      <c r="D1558" t="s">
        <v>1474</v>
      </c>
      <c r="E1558" t="s">
        <v>1475</v>
      </c>
      <c r="F1558" t="s">
        <v>134</v>
      </c>
      <c r="G1558" t="s">
        <v>134</v>
      </c>
      <c r="H1558" t="s">
        <v>8313</v>
      </c>
      <c r="I1558" t="s">
        <v>20</v>
      </c>
      <c r="J1558" t="s">
        <v>2349</v>
      </c>
      <c r="K1558" t="s">
        <v>21</v>
      </c>
      <c r="M1558" t="s">
        <v>17980</v>
      </c>
      <c r="N1558" t="s">
        <v>22</v>
      </c>
      <c r="O1558" t="s">
        <v>23</v>
      </c>
      <c r="P1558" t="s">
        <v>26</v>
      </c>
      <c r="Q1558" t="s">
        <v>2348</v>
      </c>
      <c r="R1558" s="13">
        <v>81</v>
      </c>
      <c r="S1558" s="13">
        <v>3</v>
      </c>
      <c r="T1558" s="21">
        <v>1</v>
      </c>
      <c r="V1558" t="s">
        <v>2154</v>
      </c>
      <c r="W1558" t="s">
        <v>17599</v>
      </c>
      <c r="X1558" s="20" t="str">
        <f>+IF(V1558="","-",CONCATENATE(V1558,"_",W1558))</f>
        <v>FINES_R04</v>
      </c>
      <c r="Y1558" s="59">
        <v>0.21366336941719061</v>
      </c>
      <c r="Z1558" t="s">
        <v>134</v>
      </c>
      <c r="AA1558" t="s">
        <v>2393</v>
      </c>
      <c r="AB1558" t="str">
        <f>+IF(W1558="","-",IF(W1558="UNICO","CENSO","MUESTRA"))</f>
        <v>MUESTRA</v>
      </c>
      <c r="AC1558" t="s">
        <v>2398</v>
      </c>
      <c r="AD1558" t="s">
        <v>8286</v>
      </c>
    </row>
    <row r="1559" spans="1:30" x14ac:dyDescent="0.25">
      <c r="A1559" s="5" t="str">
        <f t="shared" si="24"/>
        <v>R 4 - D 119 - 451 - 3396</v>
      </c>
      <c r="B1559" s="23" t="s">
        <v>2347</v>
      </c>
      <c r="C1559" t="s">
        <v>584</v>
      </c>
      <c r="D1559" t="s">
        <v>419</v>
      </c>
      <c r="E1559" t="s">
        <v>1915</v>
      </c>
      <c r="F1559" t="s">
        <v>134</v>
      </c>
      <c r="G1559" t="s">
        <v>134</v>
      </c>
      <c r="H1559" t="s">
        <v>7731</v>
      </c>
      <c r="I1559" t="s">
        <v>20</v>
      </c>
      <c r="J1559" t="s">
        <v>2349</v>
      </c>
      <c r="K1559" t="s">
        <v>21</v>
      </c>
      <c r="M1559" t="s">
        <v>7732</v>
      </c>
      <c r="N1559" t="s">
        <v>22</v>
      </c>
      <c r="O1559" t="s">
        <v>23</v>
      </c>
      <c r="P1559" t="s">
        <v>26</v>
      </c>
      <c r="Q1559" t="s">
        <v>2348</v>
      </c>
      <c r="R1559" s="13">
        <v>15</v>
      </c>
      <c r="S1559" s="13">
        <v>1</v>
      </c>
      <c r="T1559" s="21">
        <v>1</v>
      </c>
      <c r="V1559" t="s">
        <v>2154</v>
      </c>
      <c r="W1559" t="s">
        <v>17599</v>
      </c>
      <c r="X1559" s="20" t="str">
        <f>+IF(V1559="","-",CONCATENATE(V1559,"_",W1559))</f>
        <v>FINES_R04</v>
      </c>
      <c r="Y1559" s="59">
        <v>0.21591633558273321</v>
      </c>
      <c r="Z1559" t="s">
        <v>134</v>
      </c>
      <c r="AA1559" t="s">
        <v>2393</v>
      </c>
      <c r="AB1559" t="str">
        <f>+IF(W1559="","-",IF(W1559="UNICO","CENSO","MUESTRA"))</f>
        <v>MUESTRA</v>
      </c>
      <c r="AC1559" t="s">
        <v>2398</v>
      </c>
      <c r="AD1559" t="s">
        <v>7733</v>
      </c>
    </row>
    <row r="1560" spans="1:30" x14ac:dyDescent="0.25">
      <c r="A1560" s="5" t="str">
        <f t="shared" si="24"/>
        <v>R 4 - D 119 - 453 - 2691</v>
      </c>
      <c r="B1560" s="23" t="s">
        <v>2347</v>
      </c>
      <c r="C1560" t="s">
        <v>584</v>
      </c>
      <c r="D1560" t="s">
        <v>419</v>
      </c>
      <c r="E1560" t="s">
        <v>1915</v>
      </c>
      <c r="F1560" t="s">
        <v>134</v>
      </c>
      <c r="G1560" t="s">
        <v>134</v>
      </c>
      <c r="H1560" t="s">
        <v>7802</v>
      </c>
      <c r="I1560" t="s">
        <v>20</v>
      </c>
      <c r="J1560" t="s">
        <v>2349</v>
      </c>
      <c r="K1560" t="s">
        <v>21</v>
      </c>
      <c r="M1560" t="s">
        <v>7803</v>
      </c>
      <c r="N1560" t="s">
        <v>22</v>
      </c>
      <c r="O1560" t="s">
        <v>23</v>
      </c>
      <c r="P1560" t="s">
        <v>26</v>
      </c>
      <c r="Q1560" t="s">
        <v>2348</v>
      </c>
      <c r="R1560" s="13">
        <v>23</v>
      </c>
      <c r="S1560" s="13">
        <v>1</v>
      </c>
      <c r="T1560" s="21">
        <v>1</v>
      </c>
      <c r="V1560" t="s">
        <v>2154</v>
      </c>
      <c r="W1560" t="s">
        <v>17599</v>
      </c>
      <c r="X1560" s="20" t="str">
        <f>+IF(V1560="","-",CONCATENATE(V1560,"_",W1560))</f>
        <v>FINES_R04</v>
      </c>
      <c r="Y1560" s="59">
        <v>0.21838819980621341</v>
      </c>
      <c r="Z1560" t="s">
        <v>134</v>
      </c>
      <c r="AA1560" t="s">
        <v>2393</v>
      </c>
      <c r="AB1560" t="str">
        <f>+IF(W1560="","-",IF(W1560="UNICO","CENSO","MUESTRA"))</f>
        <v>MUESTRA</v>
      </c>
      <c r="AC1560" t="s">
        <v>2397</v>
      </c>
      <c r="AD1560" t="s">
        <v>7804</v>
      </c>
    </row>
    <row r="1561" spans="1:30" x14ac:dyDescent="0.25">
      <c r="A1561" s="5" t="str">
        <f t="shared" si="24"/>
        <v>R 4 - D 85 - 451 - 0952</v>
      </c>
      <c r="B1561" s="23" t="s">
        <v>2347</v>
      </c>
      <c r="C1561" t="s">
        <v>584</v>
      </c>
      <c r="D1561" t="s">
        <v>1474</v>
      </c>
      <c r="E1561" t="s">
        <v>1475</v>
      </c>
      <c r="F1561" t="s">
        <v>134</v>
      </c>
      <c r="G1561" t="s">
        <v>134</v>
      </c>
      <c r="H1561" t="s">
        <v>8406</v>
      </c>
      <c r="I1561" t="s">
        <v>20</v>
      </c>
      <c r="J1561" t="s">
        <v>2349</v>
      </c>
      <c r="K1561" t="s">
        <v>21</v>
      </c>
      <c r="M1561" t="s">
        <v>8407</v>
      </c>
      <c r="N1561" t="s">
        <v>22</v>
      </c>
      <c r="O1561" t="s">
        <v>23</v>
      </c>
      <c r="P1561" t="s">
        <v>26</v>
      </c>
      <c r="Q1561" t="s">
        <v>2348</v>
      </c>
      <c r="R1561" s="13">
        <v>24</v>
      </c>
      <c r="S1561" s="13">
        <v>2</v>
      </c>
      <c r="T1561" s="21">
        <v>1</v>
      </c>
      <c r="V1561" t="s">
        <v>2154</v>
      </c>
      <c r="W1561" t="s">
        <v>17599</v>
      </c>
      <c r="X1561" s="20" t="str">
        <f>+IF(V1561="","-",CONCATENATE(V1561,"_",W1561))</f>
        <v>FINES_R04</v>
      </c>
      <c r="Y1561" s="59">
        <v>0.22138828039169309</v>
      </c>
      <c r="Z1561" t="s">
        <v>134</v>
      </c>
      <c r="AA1561" t="s">
        <v>2393</v>
      </c>
      <c r="AB1561" t="str">
        <f>+IF(W1561="","-",IF(W1561="UNICO","CENSO","MUESTRA"))</f>
        <v>MUESTRA</v>
      </c>
      <c r="AC1561" t="s">
        <v>2398</v>
      </c>
      <c r="AD1561" t="s">
        <v>8408</v>
      </c>
    </row>
    <row r="1562" spans="1:30" x14ac:dyDescent="0.25">
      <c r="A1562" s="5" t="str">
        <f t="shared" si="24"/>
        <v>R 4 - D 119 - 456 - 3643</v>
      </c>
      <c r="B1562" s="23" t="s">
        <v>2347</v>
      </c>
      <c r="C1562" t="s">
        <v>584</v>
      </c>
      <c r="D1562" t="s">
        <v>419</v>
      </c>
      <c r="E1562" t="s">
        <v>1915</v>
      </c>
      <c r="F1562" t="s">
        <v>134</v>
      </c>
      <c r="G1562" t="s">
        <v>134</v>
      </c>
      <c r="H1562" t="s">
        <v>7819</v>
      </c>
      <c r="I1562" t="s">
        <v>20</v>
      </c>
      <c r="J1562" t="s">
        <v>2349</v>
      </c>
      <c r="K1562" t="s">
        <v>21</v>
      </c>
      <c r="M1562" t="s">
        <v>2202</v>
      </c>
      <c r="N1562" t="s">
        <v>22</v>
      </c>
      <c r="O1562" t="s">
        <v>23</v>
      </c>
      <c r="P1562" t="s">
        <v>26</v>
      </c>
      <c r="Q1562" t="s">
        <v>2348</v>
      </c>
      <c r="R1562" s="13">
        <v>15</v>
      </c>
      <c r="S1562" s="13">
        <v>1</v>
      </c>
      <c r="T1562" s="21">
        <v>1</v>
      </c>
      <c r="V1562" t="s">
        <v>2154</v>
      </c>
      <c r="W1562" t="s">
        <v>17599</v>
      </c>
      <c r="X1562" s="20" t="str">
        <f>+IF(V1562="","-",CONCATENATE(V1562,"_",W1562))</f>
        <v>FINES_R04</v>
      </c>
      <c r="Y1562" s="59">
        <v>0.24069932103157041</v>
      </c>
      <c r="Z1562" t="s">
        <v>134</v>
      </c>
      <c r="AA1562" t="s">
        <v>2393</v>
      </c>
      <c r="AB1562" t="str">
        <f>+IF(W1562="","-",IF(W1562="UNICO","CENSO","MUESTRA"))</f>
        <v>MUESTRA</v>
      </c>
      <c r="AC1562" t="s">
        <v>2398</v>
      </c>
      <c r="AD1562" t="s">
        <v>7820</v>
      </c>
    </row>
    <row r="1563" spans="1:30" x14ac:dyDescent="0.25">
      <c r="A1563" s="5" t="str">
        <f t="shared" si="24"/>
        <v>R 4 - D 85 - 451 - 3236</v>
      </c>
      <c r="B1563" s="23" t="s">
        <v>2347</v>
      </c>
      <c r="C1563" t="s">
        <v>584</v>
      </c>
      <c r="D1563" t="s">
        <v>1474</v>
      </c>
      <c r="E1563" t="s">
        <v>1475</v>
      </c>
      <c r="F1563" t="s">
        <v>134</v>
      </c>
      <c r="G1563" t="s">
        <v>134</v>
      </c>
      <c r="H1563" t="s">
        <v>8429</v>
      </c>
      <c r="I1563" t="s">
        <v>20</v>
      </c>
      <c r="J1563" t="s">
        <v>2349</v>
      </c>
      <c r="K1563" t="s">
        <v>21</v>
      </c>
      <c r="M1563" t="s">
        <v>8430</v>
      </c>
      <c r="N1563" t="s">
        <v>22</v>
      </c>
      <c r="O1563" t="s">
        <v>23</v>
      </c>
      <c r="P1563" t="s">
        <v>26</v>
      </c>
      <c r="Q1563" t="s">
        <v>2348</v>
      </c>
      <c r="R1563" s="13">
        <v>26</v>
      </c>
      <c r="S1563" s="13">
        <v>1</v>
      </c>
      <c r="T1563" s="21">
        <v>1</v>
      </c>
      <c r="V1563" t="s">
        <v>2154</v>
      </c>
      <c r="W1563" t="s">
        <v>17599</v>
      </c>
      <c r="X1563" s="20" t="str">
        <f>+IF(V1563="","-",CONCATENATE(V1563,"_",W1563))</f>
        <v>FINES_R04</v>
      </c>
      <c r="Y1563" s="59">
        <v>0.240992546081543</v>
      </c>
      <c r="Z1563" t="s">
        <v>134</v>
      </c>
      <c r="AA1563" t="s">
        <v>2393</v>
      </c>
      <c r="AB1563" t="str">
        <f>+IF(W1563="","-",IF(W1563="UNICO","CENSO","MUESTRA"))</f>
        <v>MUESTRA</v>
      </c>
      <c r="AC1563" t="s">
        <v>2397</v>
      </c>
      <c r="AD1563" t="s">
        <v>8431</v>
      </c>
    </row>
    <row r="1564" spans="1:30" x14ac:dyDescent="0.25">
      <c r="A1564" s="5" t="str">
        <f t="shared" si="24"/>
        <v>R 4 - D 119 - 451 - 2677</v>
      </c>
      <c r="B1564" s="23" t="s">
        <v>2347</v>
      </c>
      <c r="C1564" t="s">
        <v>584</v>
      </c>
      <c r="D1564" t="s">
        <v>419</v>
      </c>
      <c r="E1564" t="s">
        <v>1915</v>
      </c>
      <c r="F1564" t="s">
        <v>134</v>
      </c>
      <c r="G1564" t="s">
        <v>134</v>
      </c>
      <c r="H1564" t="s">
        <v>7747</v>
      </c>
      <c r="I1564" t="s">
        <v>20</v>
      </c>
      <c r="J1564" t="s">
        <v>2349</v>
      </c>
      <c r="K1564" t="s">
        <v>21</v>
      </c>
      <c r="M1564" t="s">
        <v>5526</v>
      </c>
      <c r="N1564" t="s">
        <v>22</v>
      </c>
      <c r="O1564" t="s">
        <v>23</v>
      </c>
      <c r="P1564" t="s">
        <v>26</v>
      </c>
      <c r="Q1564" t="s">
        <v>2348</v>
      </c>
      <c r="R1564" s="13">
        <v>26</v>
      </c>
      <c r="S1564" s="13">
        <v>1</v>
      </c>
      <c r="T1564" s="21">
        <v>1</v>
      </c>
      <c r="V1564" t="s">
        <v>2154</v>
      </c>
      <c r="W1564" t="s">
        <v>17599</v>
      </c>
      <c r="X1564" s="20" t="str">
        <f>+IF(V1564="","-",CONCATENATE(V1564,"_",W1564))</f>
        <v>FINES_R04</v>
      </c>
      <c r="Y1564" s="59">
        <v>0.24419580399990079</v>
      </c>
      <c r="Z1564" t="s">
        <v>134</v>
      </c>
      <c r="AA1564" t="s">
        <v>2393</v>
      </c>
      <c r="AB1564" t="str">
        <f>+IF(W1564="","-",IF(W1564="UNICO","CENSO","MUESTRA"))</f>
        <v>MUESTRA</v>
      </c>
      <c r="AC1564" t="s">
        <v>2397</v>
      </c>
      <c r="AD1564" t="s">
        <v>7748</v>
      </c>
    </row>
    <row r="1565" spans="1:30" x14ac:dyDescent="0.25">
      <c r="A1565" s="5" t="str">
        <f t="shared" si="24"/>
        <v>R 4 - D 85 - 451 - 0956</v>
      </c>
      <c r="B1565" s="23" t="s">
        <v>2347</v>
      </c>
      <c r="C1565" t="s">
        <v>584</v>
      </c>
      <c r="D1565" t="s">
        <v>1474</v>
      </c>
      <c r="E1565" t="s">
        <v>1475</v>
      </c>
      <c r="F1565" t="s">
        <v>134</v>
      </c>
      <c r="G1565" t="s">
        <v>134</v>
      </c>
      <c r="H1565" t="s">
        <v>12356</v>
      </c>
      <c r="I1565" t="s">
        <v>20</v>
      </c>
      <c r="J1565" t="s">
        <v>2349</v>
      </c>
      <c r="K1565" t="s">
        <v>21</v>
      </c>
      <c r="M1565" t="s">
        <v>12357</v>
      </c>
      <c r="N1565" t="s">
        <v>22</v>
      </c>
      <c r="O1565" t="s">
        <v>23</v>
      </c>
      <c r="P1565" t="s">
        <v>26</v>
      </c>
      <c r="Q1565" t="s">
        <v>2348</v>
      </c>
      <c r="R1565" s="13">
        <v>18</v>
      </c>
      <c r="S1565" s="13">
        <v>1</v>
      </c>
      <c r="T1565" s="21">
        <v>1</v>
      </c>
      <c r="V1565" t="s">
        <v>2154</v>
      </c>
      <c r="W1565" t="s">
        <v>17599</v>
      </c>
      <c r="X1565" s="20" t="str">
        <f>+IF(V1565="","-",CONCATENATE(V1565,"_",W1565))</f>
        <v>FINES_R04</v>
      </c>
      <c r="Y1565" s="59">
        <v>0.26794314384460449</v>
      </c>
      <c r="Z1565" t="s">
        <v>134</v>
      </c>
      <c r="AA1565" t="s">
        <v>2393</v>
      </c>
      <c r="AB1565" t="str">
        <f>+IF(W1565="","-",IF(W1565="UNICO","CENSO","MUESTRA"))</f>
        <v>MUESTRA</v>
      </c>
      <c r="AC1565" t="s">
        <v>2397</v>
      </c>
      <c r="AD1565" t="s">
        <v>12358</v>
      </c>
    </row>
    <row r="1566" spans="1:30" x14ac:dyDescent="0.25">
      <c r="A1566" s="5" t="str">
        <f t="shared" si="24"/>
        <v>R 4 - D 85 - 451 - 4490</v>
      </c>
      <c r="B1566" s="23" t="s">
        <v>2347</v>
      </c>
      <c r="C1566" t="s">
        <v>584</v>
      </c>
      <c r="D1566" t="s">
        <v>1474</v>
      </c>
      <c r="E1566" t="s">
        <v>1475</v>
      </c>
      <c r="F1566" t="s">
        <v>134</v>
      </c>
      <c r="G1566" t="s">
        <v>134</v>
      </c>
      <c r="H1566" t="s">
        <v>12336</v>
      </c>
      <c r="I1566" t="s">
        <v>20</v>
      </c>
      <c r="J1566" t="s">
        <v>2349</v>
      </c>
      <c r="K1566" t="s">
        <v>21</v>
      </c>
      <c r="M1566" t="s">
        <v>12337</v>
      </c>
      <c r="N1566" t="s">
        <v>22</v>
      </c>
      <c r="O1566" t="s">
        <v>23</v>
      </c>
      <c r="P1566" t="s">
        <v>26</v>
      </c>
      <c r="Q1566" t="s">
        <v>2348</v>
      </c>
      <c r="R1566" s="13">
        <v>21</v>
      </c>
      <c r="S1566" s="13">
        <v>1</v>
      </c>
      <c r="T1566" s="21">
        <v>1</v>
      </c>
      <c r="V1566" t="s">
        <v>2154</v>
      </c>
      <c r="W1566" t="s">
        <v>17599</v>
      </c>
      <c r="X1566" s="20" t="str">
        <f>+IF(V1566="","-",CONCATENATE(V1566,"_",W1566))</f>
        <v>FINES_R04</v>
      </c>
      <c r="Y1566" s="59">
        <v>0.27442952990531921</v>
      </c>
      <c r="Z1566" t="s">
        <v>134</v>
      </c>
      <c r="AA1566" t="s">
        <v>2393</v>
      </c>
      <c r="AB1566" t="str">
        <f>+IF(W1566="","-",IF(W1566="UNICO","CENSO","MUESTRA"))</f>
        <v>MUESTRA</v>
      </c>
      <c r="AC1566" t="s">
        <v>2398</v>
      </c>
      <c r="AD1566" t="s">
        <v>12338</v>
      </c>
    </row>
    <row r="1567" spans="1:30" x14ac:dyDescent="0.25">
      <c r="A1567" s="5" t="str">
        <f t="shared" si="24"/>
        <v>R 4 - D 119 - 451 - 2299</v>
      </c>
      <c r="B1567" s="23" t="s">
        <v>2347</v>
      </c>
      <c r="C1567" t="s">
        <v>584</v>
      </c>
      <c r="D1567" t="s">
        <v>419</v>
      </c>
      <c r="E1567" t="s">
        <v>1915</v>
      </c>
      <c r="F1567" t="s">
        <v>134</v>
      </c>
      <c r="G1567" t="s">
        <v>134</v>
      </c>
      <c r="H1567" t="s">
        <v>7727</v>
      </c>
      <c r="I1567" t="s">
        <v>20</v>
      </c>
      <c r="J1567" t="s">
        <v>2349</v>
      </c>
      <c r="K1567" t="s">
        <v>21</v>
      </c>
      <c r="M1567" t="s">
        <v>4933</v>
      </c>
      <c r="N1567" t="s">
        <v>22</v>
      </c>
      <c r="O1567" t="s">
        <v>23</v>
      </c>
      <c r="P1567" t="s">
        <v>26</v>
      </c>
      <c r="Q1567" t="s">
        <v>2348</v>
      </c>
      <c r="R1567" s="13">
        <v>23</v>
      </c>
      <c r="S1567" s="13">
        <v>1</v>
      </c>
      <c r="T1567" s="21">
        <v>1</v>
      </c>
      <c r="V1567" t="s">
        <v>2154</v>
      </c>
      <c r="W1567" t="s">
        <v>17599</v>
      </c>
      <c r="X1567" s="20" t="str">
        <f>+IF(V1567="","-",CONCATENATE(V1567,"_",W1567))</f>
        <v>FINES_R04</v>
      </c>
      <c r="Y1567" s="59">
        <v>0.28356087207794189</v>
      </c>
      <c r="Z1567" t="s">
        <v>134</v>
      </c>
      <c r="AA1567" t="s">
        <v>2393</v>
      </c>
      <c r="AB1567" t="str">
        <f>+IF(W1567="","-",IF(W1567="UNICO","CENSO","MUESTRA"))</f>
        <v>MUESTRA</v>
      </c>
      <c r="AC1567" t="s">
        <v>2398</v>
      </c>
      <c r="AD1567" t="s">
        <v>7728</v>
      </c>
    </row>
    <row r="1568" spans="1:30" x14ac:dyDescent="0.25">
      <c r="A1568" s="5" t="str">
        <f t="shared" si="24"/>
        <v>R 4 - D 119 - 453 - 2299</v>
      </c>
      <c r="B1568" s="23" t="s">
        <v>2347</v>
      </c>
      <c r="C1568" t="s">
        <v>584</v>
      </c>
      <c r="D1568" t="s">
        <v>419</v>
      </c>
      <c r="E1568" t="s">
        <v>1915</v>
      </c>
      <c r="F1568" t="s">
        <v>134</v>
      </c>
      <c r="G1568" t="s">
        <v>134</v>
      </c>
      <c r="H1568" t="s">
        <v>7756</v>
      </c>
      <c r="I1568" t="s">
        <v>20</v>
      </c>
      <c r="J1568" t="s">
        <v>2349</v>
      </c>
      <c r="K1568" t="s">
        <v>21</v>
      </c>
      <c r="M1568" t="s">
        <v>4933</v>
      </c>
      <c r="N1568" t="s">
        <v>22</v>
      </c>
      <c r="O1568" t="s">
        <v>23</v>
      </c>
      <c r="P1568" t="s">
        <v>26</v>
      </c>
      <c r="Q1568" t="s">
        <v>2348</v>
      </c>
      <c r="R1568" s="13">
        <v>34</v>
      </c>
      <c r="S1568" s="13">
        <v>1</v>
      </c>
      <c r="T1568" s="21">
        <v>1</v>
      </c>
      <c r="V1568" t="s">
        <v>2154</v>
      </c>
      <c r="W1568" t="s">
        <v>17599</v>
      </c>
      <c r="X1568" s="20" t="str">
        <f>+IF(V1568="","-",CONCATENATE(V1568,"_",W1568))</f>
        <v>FINES_R04</v>
      </c>
      <c r="Y1568" s="59">
        <v>0.28356087207794189</v>
      </c>
      <c r="Z1568" t="s">
        <v>134</v>
      </c>
      <c r="AA1568" t="s">
        <v>2393</v>
      </c>
      <c r="AB1568" t="str">
        <f>+IF(W1568="","-",IF(W1568="UNICO","CENSO","MUESTRA"))</f>
        <v>MUESTRA</v>
      </c>
      <c r="AC1568" t="s">
        <v>2398</v>
      </c>
      <c r="AD1568" t="s">
        <v>7728</v>
      </c>
    </row>
    <row r="1569" spans="1:30" x14ac:dyDescent="0.25">
      <c r="A1569" s="5" t="str">
        <f t="shared" si="24"/>
        <v>R 4 - D 119 - 456 - 2299</v>
      </c>
      <c r="B1569" s="23" t="s">
        <v>2347</v>
      </c>
      <c r="C1569" t="s">
        <v>584</v>
      </c>
      <c r="D1569" t="s">
        <v>419</v>
      </c>
      <c r="E1569" t="s">
        <v>1915</v>
      </c>
      <c r="F1569" t="s">
        <v>134</v>
      </c>
      <c r="G1569" t="s">
        <v>134</v>
      </c>
      <c r="H1569" t="s">
        <v>7826</v>
      </c>
      <c r="I1569" t="s">
        <v>20</v>
      </c>
      <c r="J1569" t="s">
        <v>2349</v>
      </c>
      <c r="K1569" t="s">
        <v>21</v>
      </c>
      <c r="M1569" t="s">
        <v>4933</v>
      </c>
      <c r="N1569" t="s">
        <v>22</v>
      </c>
      <c r="O1569" t="s">
        <v>23</v>
      </c>
      <c r="P1569" t="s">
        <v>26</v>
      </c>
      <c r="Q1569" t="s">
        <v>2348</v>
      </c>
      <c r="R1569" s="13">
        <v>28</v>
      </c>
      <c r="S1569" s="13">
        <v>1</v>
      </c>
      <c r="T1569" s="21">
        <v>1</v>
      </c>
      <c r="V1569" t="s">
        <v>2154</v>
      </c>
      <c r="W1569" t="s">
        <v>17599</v>
      </c>
      <c r="X1569" s="20" t="str">
        <f>+IF(V1569="","-",CONCATENATE(V1569,"_",W1569))</f>
        <v>FINES_R04</v>
      </c>
      <c r="Y1569" s="59">
        <v>0.28356087207794189</v>
      </c>
      <c r="Z1569" t="s">
        <v>134</v>
      </c>
      <c r="AA1569" t="s">
        <v>2393</v>
      </c>
      <c r="AB1569" t="str">
        <f>+IF(W1569="","-",IF(W1569="UNICO","CENSO","MUESTRA"))</f>
        <v>MUESTRA</v>
      </c>
      <c r="AC1569" t="s">
        <v>2397</v>
      </c>
      <c r="AD1569" t="s">
        <v>7728</v>
      </c>
    </row>
    <row r="1570" spans="1:30" x14ac:dyDescent="0.25">
      <c r="A1570" s="5" t="str">
        <f t="shared" si="24"/>
        <v>R 4 - D 85 - 451 - 4578</v>
      </c>
      <c r="B1570" s="23" t="s">
        <v>2347</v>
      </c>
      <c r="C1570" t="s">
        <v>584</v>
      </c>
      <c r="D1570" t="s">
        <v>1474</v>
      </c>
      <c r="E1570" t="s">
        <v>1475</v>
      </c>
      <c r="F1570" t="s">
        <v>134</v>
      </c>
      <c r="G1570" t="s">
        <v>134</v>
      </c>
      <c r="H1570" t="s">
        <v>12340</v>
      </c>
      <c r="I1570" t="s">
        <v>20</v>
      </c>
      <c r="J1570" t="s">
        <v>2349</v>
      </c>
      <c r="K1570" t="s">
        <v>21</v>
      </c>
      <c r="M1570" t="s">
        <v>12341</v>
      </c>
      <c r="N1570" t="s">
        <v>22</v>
      </c>
      <c r="O1570" t="s">
        <v>23</v>
      </c>
      <c r="P1570" t="s">
        <v>26</v>
      </c>
      <c r="Q1570" t="s">
        <v>2348</v>
      </c>
      <c r="R1570" s="13">
        <v>27</v>
      </c>
      <c r="S1570" s="13">
        <v>1</v>
      </c>
      <c r="T1570" s="21">
        <v>1</v>
      </c>
      <c r="V1570" t="s">
        <v>2154</v>
      </c>
      <c r="W1570" t="s">
        <v>17599</v>
      </c>
      <c r="X1570" s="20" t="str">
        <f>+IF(V1570="","-",CONCATENATE(V1570,"_",W1570))</f>
        <v>FINES_R04</v>
      </c>
      <c r="Y1570" s="59">
        <v>0.29517340660095209</v>
      </c>
      <c r="Z1570" t="s">
        <v>134</v>
      </c>
      <c r="AA1570" t="s">
        <v>2393</v>
      </c>
      <c r="AB1570" t="str">
        <f>+IF(W1570="","-",IF(W1570="UNICO","CENSO","MUESTRA"))</f>
        <v>MUESTRA</v>
      </c>
      <c r="AC1570" t="s">
        <v>2397</v>
      </c>
      <c r="AD1570" t="s">
        <v>12342</v>
      </c>
    </row>
    <row r="1571" spans="1:30" x14ac:dyDescent="0.25">
      <c r="A1571" s="5" t="str">
        <f t="shared" si="24"/>
        <v>R 4 - D 85 - 451 - 4519</v>
      </c>
      <c r="B1571" s="23" t="s">
        <v>2347</v>
      </c>
      <c r="C1571" t="s">
        <v>584</v>
      </c>
      <c r="D1571" t="s">
        <v>1474</v>
      </c>
      <c r="E1571" t="s">
        <v>1475</v>
      </c>
      <c r="F1571" t="s">
        <v>134</v>
      </c>
      <c r="G1571" t="s">
        <v>134</v>
      </c>
      <c r="H1571" t="s">
        <v>8443</v>
      </c>
      <c r="I1571" t="s">
        <v>20</v>
      </c>
      <c r="J1571" t="s">
        <v>2349</v>
      </c>
      <c r="K1571" t="s">
        <v>21</v>
      </c>
      <c r="M1571" t="s">
        <v>8444</v>
      </c>
      <c r="N1571" t="s">
        <v>22</v>
      </c>
      <c r="O1571" t="s">
        <v>23</v>
      </c>
      <c r="P1571" t="s">
        <v>26</v>
      </c>
      <c r="Q1571" t="s">
        <v>2348</v>
      </c>
      <c r="R1571" s="13">
        <v>17</v>
      </c>
      <c r="S1571" s="13">
        <v>1</v>
      </c>
      <c r="T1571" s="21">
        <v>1</v>
      </c>
      <c r="V1571" t="s">
        <v>2154</v>
      </c>
      <c r="W1571" t="s">
        <v>17599</v>
      </c>
      <c r="X1571" s="20" t="str">
        <f>+IF(V1571="","-",CONCATENATE(V1571,"_",W1571))</f>
        <v>FINES_R04</v>
      </c>
      <c r="Y1571" s="59">
        <v>0.29816672205924988</v>
      </c>
      <c r="Z1571" t="s">
        <v>134</v>
      </c>
      <c r="AA1571" t="s">
        <v>2393</v>
      </c>
      <c r="AB1571" t="str">
        <f>+IF(W1571="","-",IF(W1571="UNICO","CENSO","MUESTRA"))</f>
        <v>MUESTRA</v>
      </c>
      <c r="AC1571" t="s">
        <v>2397</v>
      </c>
      <c r="AD1571" t="s">
        <v>8445</v>
      </c>
    </row>
    <row r="1572" spans="1:30" x14ac:dyDescent="0.25">
      <c r="A1572" s="5" t="str">
        <f t="shared" si="24"/>
        <v>R 4 - D 119 - 451 - 3475</v>
      </c>
      <c r="B1572" s="23" t="s">
        <v>2347</v>
      </c>
      <c r="C1572" t="s">
        <v>584</v>
      </c>
      <c r="D1572" t="s">
        <v>419</v>
      </c>
      <c r="E1572" t="s">
        <v>1915</v>
      </c>
      <c r="F1572" t="s">
        <v>134</v>
      </c>
      <c r="G1572" t="s">
        <v>134</v>
      </c>
      <c r="H1572" t="s">
        <v>7857</v>
      </c>
      <c r="I1572" t="s">
        <v>20</v>
      </c>
      <c r="J1572" t="s">
        <v>2349</v>
      </c>
      <c r="K1572" t="s">
        <v>21</v>
      </c>
      <c r="M1572" t="s">
        <v>7858</v>
      </c>
      <c r="N1572" t="s">
        <v>22</v>
      </c>
      <c r="O1572" t="s">
        <v>23</v>
      </c>
      <c r="P1572" t="s">
        <v>26</v>
      </c>
      <c r="Q1572" t="s">
        <v>2348</v>
      </c>
      <c r="R1572" s="13">
        <v>24</v>
      </c>
      <c r="S1572" s="13">
        <v>1</v>
      </c>
      <c r="T1572" s="21">
        <v>1</v>
      </c>
      <c r="V1572" t="s">
        <v>2154</v>
      </c>
      <c r="W1572" t="s">
        <v>17599</v>
      </c>
      <c r="X1572" s="20" t="str">
        <f>+IF(V1572="","-",CONCATENATE(V1572,"_",W1572))</f>
        <v>FINES_R04</v>
      </c>
      <c r="Y1572" s="59">
        <v>0.29865378141403198</v>
      </c>
      <c r="Z1572" t="s">
        <v>134</v>
      </c>
      <c r="AA1572" t="s">
        <v>2393</v>
      </c>
      <c r="AB1572" t="str">
        <f>+IF(W1572="","-",IF(W1572="UNICO","CENSO","MUESTRA"))</f>
        <v>MUESTRA</v>
      </c>
      <c r="AC1572" t="s">
        <v>2397</v>
      </c>
      <c r="AD1572" t="s">
        <v>7859</v>
      </c>
    </row>
    <row r="1573" spans="1:30" x14ac:dyDescent="0.25">
      <c r="A1573" s="5" t="str">
        <f t="shared" si="24"/>
        <v>R 4 - D 119 - 456 - 2686</v>
      </c>
      <c r="B1573" s="23" t="s">
        <v>2347</v>
      </c>
      <c r="C1573" t="s">
        <v>584</v>
      </c>
      <c r="D1573" t="s">
        <v>419</v>
      </c>
      <c r="E1573" t="s">
        <v>1915</v>
      </c>
      <c r="F1573" t="s">
        <v>134</v>
      </c>
      <c r="G1573" t="s">
        <v>134</v>
      </c>
      <c r="H1573" t="s">
        <v>7931</v>
      </c>
      <c r="I1573" t="s">
        <v>20</v>
      </c>
      <c r="J1573" t="s">
        <v>2349</v>
      </c>
      <c r="K1573" t="s">
        <v>21</v>
      </c>
      <c r="M1573" t="s">
        <v>7932</v>
      </c>
      <c r="N1573" t="s">
        <v>22</v>
      </c>
      <c r="O1573" t="s">
        <v>23</v>
      </c>
      <c r="P1573" t="s">
        <v>26</v>
      </c>
      <c r="Q1573" t="s">
        <v>2348</v>
      </c>
      <c r="R1573" s="13">
        <v>32</v>
      </c>
      <c r="S1573" s="13">
        <v>1</v>
      </c>
      <c r="T1573" s="21">
        <v>1</v>
      </c>
      <c r="V1573" t="s">
        <v>2154</v>
      </c>
      <c r="W1573" t="s">
        <v>17599</v>
      </c>
      <c r="X1573" s="20" t="str">
        <f>+IF(V1573="","-",CONCATENATE(V1573,"_",W1573))</f>
        <v>FINES_R04</v>
      </c>
      <c r="Y1573" s="59">
        <v>0.3165014386177063</v>
      </c>
      <c r="Z1573" t="s">
        <v>134</v>
      </c>
      <c r="AA1573" t="s">
        <v>2393</v>
      </c>
      <c r="AB1573" t="str">
        <f>+IF(W1573="","-",IF(W1573="UNICO","CENSO","MUESTRA"))</f>
        <v>MUESTRA</v>
      </c>
      <c r="AC1573" t="s">
        <v>2398</v>
      </c>
      <c r="AD1573" t="s">
        <v>7933</v>
      </c>
    </row>
    <row r="1574" spans="1:30" x14ac:dyDescent="0.25">
      <c r="A1574" s="5" t="str">
        <f t="shared" si="24"/>
        <v>R 4 - D 119 - 451 - 3274</v>
      </c>
      <c r="B1574" s="23" t="s">
        <v>2347</v>
      </c>
      <c r="C1574" t="s">
        <v>584</v>
      </c>
      <c r="D1574" t="s">
        <v>419</v>
      </c>
      <c r="E1574" t="s">
        <v>1915</v>
      </c>
      <c r="F1574" t="s">
        <v>134</v>
      </c>
      <c r="G1574" t="s">
        <v>134</v>
      </c>
      <c r="H1574" t="s">
        <v>7735</v>
      </c>
      <c r="I1574" t="s">
        <v>20</v>
      </c>
      <c r="J1574" t="s">
        <v>2349</v>
      </c>
      <c r="K1574" t="s">
        <v>21</v>
      </c>
      <c r="M1574" t="s">
        <v>7736</v>
      </c>
      <c r="N1574" t="s">
        <v>22</v>
      </c>
      <c r="O1574" t="s">
        <v>23</v>
      </c>
      <c r="P1574" t="s">
        <v>26</v>
      </c>
      <c r="Q1574" t="s">
        <v>2348</v>
      </c>
      <c r="R1574" s="13">
        <v>15</v>
      </c>
      <c r="S1574" s="13">
        <v>1</v>
      </c>
      <c r="T1574" s="21">
        <v>1</v>
      </c>
      <c r="V1574" t="s">
        <v>2154</v>
      </c>
      <c r="W1574" t="s">
        <v>17599</v>
      </c>
      <c r="X1574" s="20" t="str">
        <f>+IF(V1574="","-",CONCATENATE(V1574,"_",W1574))</f>
        <v>FINES_R04</v>
      </c>
      <c r="Y1574" s="59">
        <v>0.3172418475151062</v>
      </c>
      <c r="Z1574" t="s">
        <v>134</v>
      </c>
      <c r="AA1574" t="s">
        <v>2393</v>
      </c>
      <c r="AB1574" t="str">
        <f>+IF(W1574="","-",IF(W1574="UNICO","CENSO","MUESTRA"))</f>
        <v>MUESTRA</v>
      </c>
      <c r="AC1574" t="s">
        <v>2397</v>
      </c>
      <c r="AD1574" t="s">
        <v>7737</v>
      </c>
    </row>
    <row r="1575" spans="1:30" x14ac:dyDescent="0.25">
      <c r="A1575" s="5" t="str">
        <f t="shared" si="24"/>
        <v>R 4 - D 119 - 453 - 4205</v>
      </c>
      <c r="B1575" s="23" t="s">
        <v>2347</v>
      </c>
      <c r="C1575" t="s">
        <v>584</v>
      </c>
      <c r="D1575" t="s">
        <v>419</v>
      </c>
      <c r="E1575" t="s">
        <v>1915</v>
      </c>
      <c r="F1575" t="s">
        <v>134</v>
      </c>
      <c r="G1575" t="s">
        <v>134</v>
      </c>
      <c r="H1575" t="s">
        <v>7790</v>
      </c>
      <c r="I1575" t="s">
        <v>20</v>
      </c>
      <c r="J1575" t="s">
        <v>2349</v>
      </c>
      <c r="K1575" t="s">
        <v>21</v>
      </c>
      <c r="M1575" t="s">
        <v>7791</v>
      </c>
      <c r="N1575" t="s">
        <v>22</v>
      </c>
      <c r="O1575" t="s">
        <v>23</v>
      </c>
      <c r="P1575" t="s">
        <v>26</v>
      </c>
      <c r="Q1575" t="s">
        <v>2348</v>
      </c>
      <c r="R1575" s="13">
        <v>20</v>
      </c>
      <c r="S1575" s="13">
        <v>1</v>
      </c>
      <c r="T1575" s="21">
        <v>1</v>
      </c>
      <c r="V1575" t="s">
        <v>2154</v>
      </c>
      <c r="W1575" t="s">
        <v>17599</v>
      </c>
      <c r="X1575" s="20" t="str">
        <f>+IF(V1575="","-",CONCATENATE(V1575,"_",W1575))</f>
        <v>FINES_R04</v>
      </c>
      <c r="Y1575" s="59">
        <v>0.318675696849823</v>
      </c>
      <c r="Z1575" t="s">
        <v>134</v>
      </c>
      <c r="AA1575" t="s">
        <v>2393</v>
      </c>
      <c r="AB1575" t="str">
        <f>+IF(W1575="","-",IF(W1575="UNICO","CENSO","MUESTRA"))</f>
        <v>MUESTRA</v>
      </c>
      <c r="AC1575" t="s">
        <v>2398</v>
      </c>
      <c r="AD1575" t="s">
        <v>7792</v>
      </c>
    </row>
    <row r="1576" spans="1:30" x14ac:dyDescent="0.25">
      <c r="A1576" s="5" t="str">
        <f t="shared" si="24"/>
        <v>R 4 - D 85 - 452 - 3241</v>
      </c>
      <c r="B1576" s="23" t="s">
        <v>2347</v>
      </c>
      <c r="C1576" t="s">
        <v>584</v>
      </c>
      <c r="D1576" t="s">
        <v>1474</v>
      </c>
      <c r="E1576" t="s">
        <v>1475</v>
      </c>
      <c r="F1576" t="s">
        <v>134</v>
      </c>
      <c r="G1576" t="s">
        <v>134</v>
      </c>
      <c r="H1576" t="s">
        <v>8303</v>
      </c>
      <c r="I1576" t="s">
        <v>20</v>
      </c>
      <c r="J1576" t="s">
        <v>2349</v>
      </c>
      <c r="K1576" t="s">
        <v>21</v>
      </c>
      <c r="M1576" t="s">
        <v>8304</v>
      </c>
      <c r="N1576" t="s">
        <v>22</v>
      </c>
      <c r="O1576" t="s">
        <v>23</v>
      </c>
      <c r="P1576" t="s">
        <v>26</v>
      </c>
      <c r="Q1576" t="s">
        <v>2348</v>
      </c>
      <c r="R1576" s="13">
        <v>20</v>
      </c>
      <c r="S1576" s="13">
        <v>1</v>
      </c>
      <c r="T1576" s="21">
        <v>1</v>
      </c>
      <c r="V1576" t="s">
        <v>2154</v>
      </c>
      <c r="W1576" t="s">
        <v>17599</v>
      </c>
      <c r="X1576" s="20" t="str">
        <f>+IF(V1576="","-",CONCATENATE(V1576,"_",W1576))</f>
        <v>FINES_R04</v>
      </c>
      <c r="Y1576" s="59">
        <v>0.3197956383228302</v>
      </c>
      <c r="Z1576" t="s">
        <v>134</v>
      </c>
      <c r="AA1576" t="s">
        <v>2393</v>
      </c>
      <c r="AB1576" t="str">
        <f>+IF(W1576="","-",IF(W1576="UNICO","CENSO","MUESTRA"))</f>
        <v>MUESTRA</v>
      </c>
      <c r="AC1576" t="s">
        <v>2397</v>
      </c>
      <c r="AD1576" t="s">
        <v>8305</v>
      </c>
    </row>
    <row r="1577" spans="1:30" x14ac:dyDescent="0.25">
      <c r="A1577" s="5" t="str">
        <f t="shared" si="24"/>
        <v>R 4 - D 85 - 451 - 2641</v>
      </c>
      <c r="B1577" s="23" t="s">
        <v>2347</v>
      </c>
      <c r="C1577" t="s">
        <v>584</v>
      </c>
      <c r="D1577" t="s">
        <v>1474</v>
      </c>
      <c r="E1577" t="s">
        <v>1475</v>
      </c>
      <c r="F1577" t="s">
        <v>134</v>
      </c>
      <c r="G1577" t="s">
        <v>134</v>
      </c>
      <c r="H1577" t="s">
        <v>12361</v>
      </c>
      <c r="I1577" t="s">
        <v>20</v>
      </c>
      <c r="J1577" t="s">
        <v>2349</v>
      </c>
      <c r="K1577" t="s">
        <v>21</v>
      </c>
      <c r="M1577" t="s">
        <v>12362</v>
      </c>
      <c r="N1577" t="s">
        <v>22</v>
      </c>
      <c r="O1577" t="s">
        <v>23</v>
      </c>
      <c r="P1577" t="s">
        <v>26</v>
      </c>
      <c r="Q1577" t="s">
        <v>2348</v>
      </c>
      <c r="R1577" s="13">
        <v>27</v>
      </c>
      <c r="S1577" s="13">
        <v>1</v>
      </c>
      <c r="T1577" s="21">
        <v>1</v>
      </c>
      <c r="V1577" t="s">
        <v>2154</v>
      </c>
      <c r="W1577" t="s">
        <v>17599</v>
      </c>
      <c r="X1577" s="20" t="str">
        <f>+IF(V1577="","-",CONCATENATE(V1577,"_",W1577))</f>
        <v>FINES_R04</v>
      </c>
      <c r="Y1577" s="59">
        <v>0.32068425416946411</v>
      </c>
      <c r="Z1577" t="s">
        <v>134</v>
      </c>
      <c r="AA1577" t="s">
        <v>2393</v>
      </c>
      <c r="AB1577" t="str">
        <f>+IF(W1577="","-",IF(W1577="UNICO","CENSO","MUESTRA"))</f>
        <v>MUESTRA</v>
      </c>
      <c r="AC1577" t="s">
        <v>2397</v>
      </c>
      <c r="AD1577" t="s">
        <v>12363</v>
      </c>
    </row>
    <row r="1578" spans="1:30" x14ac:dyDescent="0.25">
      <c r="A1578" s="5" t="str">
        <f t="shared" si="24"/>
        <v>R 4 - D 119 - 456 - 0914</v>
      </c>
      <c r="B1578" s="23" t="s">
        <v>2347</v>
      </c>
      <c r="C1578" t="s">
        <v>584</v>
      </c>
      <c r="D1578" t="s">
        <v>419</v>
      </c>
      <c r="E1578" t="s">
        <v>1915</v>
      </c>
      <c r="F1578" t="s">
        <v>134</v>
      </c>
      <c r="G1578" t="s">
        <v>134</v>
      </c>
      <c r="H1578" t="s">
        <v>12259</v>
      </c>
      <c r="I1578" t="s">
        <v>20</v>
      </c>
      <c r="J1578" t="s">
        <v>2349</v>
      </c>
      <c r="K1578" t="s">
        <v>21</v>
      </c>
      <c r="M1578" t="s">
        <v>12260</v>
      </c>
      <c r="N1578" t="s">
        <v>22</v>
      </c>
      <c r="O1578" t="s">
        <v>23</v>
      </c>
      <c r="P1578" t="s">
        <v>26</v>
      </c>
      <c r="Q1578" t="s">
        <v>2348</v>
      </c>
      <c r="R1578" s="13">
        <v>17</v>
      </c>
      <c r="S1578" s="13">
        <v>1</v>
      </c>
      <c r="T1578" s="21">
        <v>1</v>
      </c>
      <c r="V1578" t="s">
        <v>2154</v>
      </c>
      <c r="W1578" t="s">
        <v>17599</v>
      </c>
      <c r="X1578" s="20" t="str">
        <f>+IF(V1578="","-",CONCATENATE(V1578,"_",W1578))</f>
        <v>FINES_R04</v>
      </c>
      <c r="Y1578" s="59">
        <v>0.32458400726318359</v>
      </c>
      <c r="Z1578" t="s">
        <v>134</v>
      </c>
      <c r="AA1578" t="s">
        <v>2393</v>
      </c>
      <c r="AB1578" t="str">
        <f>+IF(W1578="","-",IF(W1578="UNICO","CENSO","MUESTRA"))</f>
        <v>MUESTRA</v>
      </c>
      <c r="AC1578" t="s">
        <v>2397</v>
      </c>
      <c r="AD1578" t="s">
        <v>12261</v>
      </c>
    </row>
    <row r="1579" spans="1:30" x14ac:dyDescent="0.25">
      <c r="A1579" s="5" t="str">
        <f t="shared" si="24"/>
        <v>R 4 - D 119 - 452 - 0901</v>
      </c>
      <c r="B1579" s="23" t="s">
        <v>2347</v>
      </c>
      <c r="C1579" t="s">
        <v>584</v>
      </c>
      <c r="D1579" t="s">
        <v>419</v>
      </c>
      <c r="E1579" t="s">
        <v>1915</v>
      </c>
      <c r="F1579" t="s">
        <v>134</v>
      </c>
      <c r="G1579" t="s">
        <v>134</v>
      </c>
      <c r="H1579" t="s">
        <v>7895</v>
      </c>
      <c r="I1579" t="s">
        <v>20</v>
      </c>
      <c r="J1579" t="s">
        <v>2349</v>
      </c>
      <c r="K1579" t="s">
        <v>21</v>
      </c>
      <c r="M1579" t="s">
        <v>7896</v>
      </c>
      <c r="N1579" t="s">
        <v>22</v>
      </c>
      <c r="O1579" t="s">
        <v>23</v>
      </c>
      <c r="P1579" t="s">
        <v>26</v>
      </c>
      <c r="Q1579" t="s">
        <v>2348</v>
      </c>
      <c r="R1579" s="13">
        <v>25</v>
      </c>
      <c r="S1579" s="13">
        <v>1</v>
      </c>
      <c r="T1579" s="21">
        <v>1</v>
      </c>
      <c r="V1579" t="s">
        <v>2154</v>
      </c>
      <c r="W1579" t="s">
        <v>17599</v>
      </c>
      <c r="X1579" s="20" t="str">
        <f>+IF(V1579="","-",CONCATENATE(V1579,"_",W1579))</f>
        <v>FINES_R04</v>
      </c>
      <c r="Y1579" s="59">
        <v>0.3361162543296814</v>
      </c>
      <c r="Z1579" t="s">
        <v>134</v>
      </c>
      <c r="AA1579" t="s">
        <v>2393</v>
      </c>
      <c r="AB1579" t="str">
        <f>+IF(W1579="","-",IF(W1579="UNICO","CENSO","MUESTRA"))</f>
        <v>MUESTRA</v>
      </c>
      <c r="AC1579" t="s">
        <v>2397</v>
      </c>
      <c r="AD1579" t="s">
        <v>7897</v>
      </c>
    </row>
    <row r="1580" spans="1:30" x14ac:dyDescent="0.25">
      <c r="A1580" s="5" t="str">
        <f t="shared" si="24"/>
        <v>R 4 - D 119 - 451 - 3395</v>
      </c>
      <c r="B1580" s="23" t="s">
        <v>2347</v>
      </c>
      <c r="C1580" t="s">
        <v>584</v>
      </c>
      <c r="D1580" t="s">
        <v>419</v>
      </c>
      <c r="E1580" t="s">
        <v>1915</v>
      </c>
      <c r="F1580" t="s">
        <v>134</v>
      </c>
      <c r="G1580" t="s">
        <v>134</v>
      </c>
      <c r="H1580" t="s">
        <v>7723</v>
      </c>
      <c r="I1580" t="s">
        <v>20</v>
      </c>
      <c r="J1580" t="s">
        <v>2349</v>
      </c>
      <c r="K1580" t="s">
        <v>21</v>
      </c>
      <c r="M1580" t="s">
        <v>7724</v>
      </c>
      <c r="N1580" t="s">
        <v>22</v>
      </c>
      <c r="O1580" t="s">
        <v>23</v>
      </c>
      <c r="P1580" t="s">
        <v>26</v>
      </c>
      <c r="Q1580" t="s">
        <v>2348</v>
      </c>
      <c r="R1580" s="13">
        <v>15</v>
      </c>
      <c r="S1580" s="13">
        <v>1</v>
      </c>
      <c r="T1580" s="21">
        <v>1</v>
      </c>
      <c r="V1580" t="s">
        <v>2154</v>
      </c>
      <c r="W1580" t="s">
        <v>17599</v>
      </c>
      <c r="X1580" s="20" t="str">
        <f>+IF(V1580="","-",CONCATENATE(V1580,"_",W1580))</f>
        <v>FINES_R04</v>
      </c>
      <c r="Y1580" s="59">
        <v>0.35311856865882868</v>
      </c>
      <c r="Z1580" t="s">
        <v>134</v>
      </c>
      <c r="AA1580" t="s">
        <v>2393</v>
      </c>
      <c r="AB1580" t="str">
        <f>+IF(W1580="","-",IF(W1580="UNICO","CENSO","MUESTRA"))</f>
        <v>MUESTRA</v>
      </c>
      <c r="AC1580" t="s">
        <v>2397</v>
      </c>
      <c r="AD1580" t="s">
        <v>7725</v>
      </c>
    </row>
    <row r="1581" spans="1:30" x14ac:dyDescent="0.25">
      <c r="A1581" s="5" t="str">
        <f t="shared" si="24"/>
        <v>R 4 - D 32 - 453 - 2341</v>
      </c>
      <c r="B1581" s="23" t="s">
        <v>2347</v>
      </c>
      <c r="C1581" t="s">
        <v>584</v>
      </c>
      <c r="D1581" t="s">
        <v>582</v>
      </c>
      <c r="E1581" t="s">
        <v>583</v>
      </c>
      <c r="F1581" t="s">
        <v>134</v>
      </c>
      <c r="G1581" t="s">
        <v>134</v>
      </c>
      <c r="H1581" t="s">
        <v>8014</v>
      </c>
      <c r="I1581" t="s">
        <v>20</v>
      </c>
      <c r="J1581" t="s">
        <v>2349</v>
      </c>
      <c r="K1581" t="s">
        <v>21</v>
      </c>
      <c r="M1581" t="s">
        <v>8015</v>
      </c>
      <c r="N1581" t="s">
        <v>22</v>
      </c>
      <c r="O1581" t="s">
        <v>23</v>
      </c>
      <c r="P1581" t="s">
        <v>26</v>
      </c>
      <c r="Q1581" t="s">
        <v>2348</v>
      </c>
      <c r="R1581" s="13">
        <v>69</v>
      </c>
      <c r="S1581" s="13">
        <v>2</v>
      </c>
      <c r="T1581" s="21">
        <v>1</v>
      </c>
      <c r="V1581" t="s">
        <v>2154</v>
      </c>
      <c r="W1581" t="s">
        <v>17599</v>
      </c>
      <c r="X1581" s="20" t="str">
        <f>+IF(V1581="","-",CONCATENATE(V1581,"_",W1581))</f>
        <v>FINES_R04</v>
      </c>
      <c r="Y1581" s="59">
        <v>0.3562818169593811</v>
      </c>
      <c r="Z1581" t="s">
        <v>134</v>
      </c>
      <c r="AA1581" t="s">
        <v>2393</v>
      </c>
      <c r="AB1581" t="str">
        <f>+IF(W1581="","-",IF(W1581="UNICO","CENSO","MUESTRA"))</f>
        <v>MUESTRA</v>
      </c>
      <c r="AC1581" t="s">
        <v>2398</v>
      </c>
      <c r="AD1581" t="s">
        <v>8016</v>
      </c>
    </row>
    <row r="1582" spans="1:30" x14ac:dyDescent="0.25">
      <c r="A1582" s="5" t="str">
        <f t="shared" si="24"/>
        <v>R 4 - D 119 - 453 - 3625</v>
      </c>
      <c r="B1582" s="23" t="s">
        <v>2347</v>
      </c>
      <c r="C1582" t="s">
        <v>584</v>
      </c>
      <c r="D1582" t="s">
        <v>419</v>
      </c>
      <c r="E1582" t="s">
        <v>1915</v>
      </c>
      <c r="F1582" t="s">
        <v>134</v>
      </c>
      <c r="G1582" t="s">
        <v>134</v>
      </c>
      <c r="H1582" t="s">
        <v>7752</v>
      </c>
      <c r="I1582" t="s">
        <v>20</v>
      </c>
      <c r="J1582" t="s">
        <v>2349</v>
      </c>
      <c r="K1582" t="s">
        <v>21</v>
      </c>
      <c r="M1582" t="s">
        <v>7753</v>
      </c>
      <c r="N1582" t="s">
        <v>22</v>
      </c>
      <c r="O1582" t="s">
        <v>23</v>
      </c>
      <c r="P1582" t="s">
        <v>26</v>
      </c>
      <c r="Q1582" t="s">
        <v>2348</v>
      </c>
      <c r="R1582" s="13">
        <v>25</v>
      </c>
      <c r="S1582" s="13">
        <v>1</v>
      </c>
      <c r="T1582" s="21">
        <v>1</v>
      </c>
      <c r="V1582" t="s">
        <v>2154</v>
      </c>
      <c r="W1582" t="s">
        <v>17599</v>
      </c>
      <c r="X1582" s="20" t="str">
        <f>+IF(V1582="","-",CONCATENATE(V1582,"_",W1582))</f>
        <v>FINES_R04</v>
      </c>
      <c r="Y1582" s="59">
        <v>0.36414447426795959</v>
      </c>
      <c r="Z1582" t="s">
        <v>134</v>
      </c>
      <c r="AA1582" t="s">
        <v>2393</v>
      </c>
      <c r="AB1582" t="str">
        <f>+IF(W1582="","-",IF(W1582="UNICO","CENSO","MUESTRA"))</f>
        <v>MUESTRA</v>
      </c>
      <c r="AC1582" t="s">
        <v>2397</v>
      </c>
      <c r="AD1582" t="s">
        <v>7754</v>
      </c>
    </row>
    <row r="1583" spans="1:30" x14ac:dyDescent="0.25">
      <c r="A1583" s="5" t="str">
        <f t="shared" si="24"/>
        <v>R 4 - D 85 - 451 - 3327</v>
      </c>
      <c r="B1583" s="23" t="s">
        <v>2347</v>
      </c>
      <c r="C1583" t="s">
        <v>584</v>
      </c>
      <c r="D1583" t="s">
        <v>1474</v>
      </c>
      <c r="E1583" t="s">
        <v>1475</v>
      </c>
      <c r="F1583" t="s">
        <v>134</v>
      </c>
      <c r="G1583" t="s">
        <v>134</v>
      </c>
      <c r="H1583" t="s">
        <v>8411</v>
      </c>
      <c r="I1583" t="s">
        <v>20</v>
      </c>
      <c r="J1583" t="s">
        <v>2349</v>
      </c>
      <c r="K1583" t="s">
        <v>21</v>
      </c>
      <c r="M1583" t="s">
        <v>8412</v>
      </c>
      <c r="N1583" t="s">
        <v>22</v>
      </c>
      <c r="O1583" t="s">
        <v>23</v>
      </c>
      <c r="P1583" t="s">
        <v>26</v>
      </c>
      <c r="Q1583" t="s">
        <v>2348</v>
      </c>
      <c r="R1583" s="13">
        <v>0</v>
      </c>
      <c r="S1583" s="13">
        <v>1</v>
      </c>
      <c r="T1583" s="21">
        <v>1</v>
      </c>
      <c r="V1583" t="s">
        <v>2154</v>
      </c>
      <c r="W1583" t="s">
        <v>17599</v>
      </c>
      <c r="X1583" s="20" t="str">
        <f>+IF(V1583="","-",CONCATENATE(V1583,"_",W1583))</f>
        <v>FINES_R04</v>
      </c>
      <c r="Y1583" s="59">
        <v>0.36555489897727972</v>
      </c>
      <c r="Z1583" t="s">
        <v>134</v>
      </c>
      <c r="AA1583" t="s">
        <v>2393</v>
      </c>
      <c r="AB1583" t="str">
        <f>+IF(W1583="","-",IF(W1583="UNICO","CENSO","MUESTRA"))</f>
        <v>MUESTRA</v>
      </c>
      <c r="AC1583" t="s">
        <v>2397</v>
      </c>
      <c r="AD1583" t="s">
        <v>8413</v>
      </c>
    </row>
    <row r="1584" spans="1:30" x14ac:dyDescent="0.25">
      <c r="A1584" s="5" t="str">
        <f t="shared" si="24"/>
        <v>R 4 - D 32 - 453 - 1051</v>
      </c>
      <c r="B1584" s="23" t="s">
        <v>2347</v>
      </c>
      <c r="C1584" t="s">
        <v>584</v>
      </c>
      <c r="D1584" t="s">
        <v>582</v>
      </c>
      <c r="E1584" t="s">
        <v>583</v>
      </c>
      <c r="F1584" t="s">
        <v>134</v>
      </c>
      <c r="G1584" t="s">
        <v>134</v>
      </c>
      <c r="H1584" t="s">
        <v>8183</v>
      </c>
      <c r="I1584" t="s">
        <v>20</v>
      </c>
      <c r="J1584" t="s">
        <v>2349</v>
      </c>
      <c r="K1584" t="s">
        <v>21</v>
      </c>
      <c r="M1584" t="s">
        <v>8184</v>
      </c>
      <c r="N1584" t="s">
        <v>22</v>
      </c>
      <c r="O1584" t="s">
        <v>23</v>
      </c>
      <c r="P1584" t="s">
        <v>26</v>
      </c>
      <c r="Q1584" t="s">
        <v>2348</v>
      </c>
      <c r="R1584" s="13">
        <v>20</v>
      </c>
      <c r="S1584" s="13">
        <v>1</v>
      </c>
      <c r="T1584" s="21">
        <v>1</v>
      </c>
      <c r="V1584" t="s">
        <v>2154</v>
      </c>
      <c r="W1584" t="s">
        <v>17599</v>
      </c>
      <c r="X1584" s="20" t="str">
        <f>+IF(V1584="","-",CONCATENATE(V1584,"_",W1584))</f>
        <v>FINES_R04</v>
      </c>
      <c r="Y1584" s="59">
        <v>0.3675098717212677</v>
      </c>
      <c r="Z1584" t="s">
        <v>134</v>
      </c>
      <c r="AA1584" t="s">
        <v>2393</v>
      </c>
      <c r="AB1584" t="str">
        <f>+IF(W1584="","-",IF(W1584="UNICO","CENSO","MUESTRA"))</f>
        <v>MUESTRA</v>
      </c>
      <c r="AC1584" t="s">
        <v>2398</v>
      </c>
      <c r="AD1584" t="s">
        <v>8185</v>
      </c>
    </row>
    <row r="1585" spans="1:30" x14ac:dyDescent="0.25">
      <c r="A1585" s="5" t="str">
        <f t="shared" si="24"/>
        <v>R 4 - D 119 - 453 - 2681</v>
      </c>
      <c r="B1585" s="23" t="s">
        <v>2347</v>
      </c>
      <c r="C1585" t="s">
        <v>584</v>
      </c>
      <c r="D1585" t="s">
        <v>419</v>
      </c>
      <c r="E1585" t="s">
        <v>1915</v>
      </c>
      <c r="F1585" t="s">
        <v>134</v>
      </c>
      <c r="G1585" t="s">
        <v>134</v>
      </c>
      <c r="H1585" t="s">
        <v>7762</v>
      </c>
      <c r="I1585" t="s">
        <v>20</v>
      </c>
      <c r="J1585" t="s">
        <v>2349</v>
      </c>
      <c r="K1585" t="s">
        <v>21</v>
      </c>
      <c r="M1585" t="s">
        <v>7763</v>
      </c>
      <c r="N1585" t="s">
        <v>22</v>
      </c>
      <c r="O1585" t="s">
        <v>23</v>
      </c>
      <c r="P1585" t="s">
        <v>26</v>
      </c>
      <c r="Q1585" t="s">
        <v>2348</v>
      </c>
      <c r="R1585" s="13">
        <v>28</v>
      </c>
      <c r="S1585" s="13">
        <v>1</v>
      </c>
      <c r="T1585" s="21">
        <v>1</v>
      </c>
      <c r="V1585" t="s">
        <v>2154</v>
      </c>
      <c r="W1585" t="s">
        <v>17599</v>
      </c>
      <c r="X1585" s="20" t="str">
        <f>+IF(V1585="","-",CONCATENATE(V1585,"_",W1585))</f>
        <v>FINES_R04</v>
      </c>
      <c r="Y1585" s="59">
        <v>0.36831134557723999</v>
      </c>
      <c r="Z1585" t="s">
        <v>134</v>
      </c>
      <c r="AA1585" t="s">
        <v>2393</v>
      </c>
      <c r="AB1585" t="str">
        <f>+IF(W1585="","-",IF(W1585="UNICO","CENSO","MUESTRA"))</f>
        <v>MUESTRA</v>
      </c>
      <c r="AC1585" t="s">
        <v>2397</v>
      </c>
      <c r="AD1585" t="s">
        <v>7764</v>
      </c>
    </row>
    <row r="1586" spans="1:30" x14ac:dyDescent="0.25">
      <c r="A1586" s="5" t="str">
        <f t="shared" si="24"/>
        <v>R 4 - D 119 - 453 - 4216</v>
      </c>
      <c r="B1586" s="23" t="s">
        <v>2347</v>
      </c>
      <c r="C1586" t="s">
        <v>584</v>
      </c>
      <c r="D1586" t="s">
        <v>419</v>
      </c>
      <c r="E1586" t="s">
        <v>1915</v>
      </c>
      <c r="F1586" t="s">
        <v>134</v>
      </c>
      <c r="G1586" t="s">
        <v>134</v>
      </c>
      <c r="H1586" t="s">
        <v>7743</v>
      </c>
      <c r="I1586" t="s">
        <v>20</v>
      </c>
      <c r="J1586" t="s">
        <v>2349</v>
      </c>
      <c r="K1586" t="s">
        <v>21</v>
      </c>
      <c r="M1586" t="s">
        <v>7744</v>
      </c>
      <c r="N1586" t="s">
        <v>22</v>
      </c>
      <c r="O1586" t="s">
        <v>23</v>
      </c>
      <c r="P1586" t="s">
        <v>26</v>
      </c>
      <c r="Q1586" t="s">
        <v>2348</v>
      </c>
      <c r="R1586" s="13">
        <v>29</v>
      </c>
      <c r="S1586" s="13">
        <v>1</v>
      </c>
      <c r="T1586" s="21">
        <v>1</v>
      </c>
      <c r="V1586" t="s">
        <v>2154</v>
      </c>
      <c r="W1586" t="s">
        <v>17599</v>
      </c>
      <c r="X1586" s="20" t="str">
        <f>+IF(V1586="","-",CONCATENATE(V1586,"_",W1586))</f>
        <v>FINES_R04</v>
      </c>
      <c r="Y1586" s="59">
        <v>0.37259003520011902</v>
      </c>
      <c r="Z1586" t="s">
        <v>134</v>
      </c>
      <c r="AA1586" t="s">
        <v>2393</v>
      </c>
      <c r="AB1586" t="str">
        <f>+IF(W1586="","-",IF(W1586="UNICO","CENSO","MUESTRA"))</f>
        <v>MUESTRA</v>
      </c>
      <c r="AC1586" t="s">
        <v>2397</v>
      </c>
      <c r="AD1586" t="s">
        <v>7745</v>
      </c>
    </row>
    <row r="1587" spans="1:30" x14ac:dyDescent="0.25">
      <c r="A1587" s="5" t="str">
        <f t="shared" si="24"/>
        <v>R 4 - D 119 - 456 - 3269</v>
      </c>
      <c r="B1587" s="23" t="s">
        <v>2347</v>
      </c>
      <c r="C1587" t="s">
        <v>584</v>
      </c>
      <c r="D1587" t="s">
        <v>419</v>
      </c>
      <c r="E1587" t="s">
        <v>1915</v>
      </c>
      <c r="F1587" t="s">
        <v>134</v>
      </c>
      <c r="G1587" t="s">
        <v>134</v>
      </c>
      <c r="H1587" t="s">
        <v>12270</v>
      </c>
      <c r="I1587" t="s">
        <v>20</v>
      </c>
      <c r="J1587" t="s">
        <v>2349</v>
      </c>
      <c r="K1587" t="s">
        <v>21</v>
      </c>
      <c r="M1587" t="s">
        <v>12271</v>
      </c>
      <c r="N1587" t="s">
        <v>22</v>
      </c>
      <c r="O1587" t="s">
        <v>23</v>
      </c>
      <c r="P1587" t="s">
        <v>26</v>
      </c>
      <c r="Q1587" t="s">
        <v>2348</v>
      </c>
      <c r="R1587" s="13">
        <v>34</v>
      </c>
      <c r="S1587" s="13">
        <v>1</v>
      </c>
      <c r="T1587" s="21">
        <v>1</v>
      </c>
      <c r="V1587" t="s">
        <v>2154</v>
      </c>
      <c r="W1587" t="s">
        <v>17599</v>
      </c>
      <c r="X1587" s="20" t="str">
        <f>+IF(V1587="","-",CONCATENATE(V1587,"_",W1587))</f>
        <v>FINES_R04</v>
      </c>
      <c r="Y1587" s="59">
        <v>0.37487375736236572</v>
      </c>
      <c r="Z1587" t="s">
        <v>134</v>
      </c>
      <c r="AA1587" t="s">
        <v>2393</v>
      </c>
      <c r="AB1587" t="str">
        <f>+IF(W1587="","-",IF(W1587="UNICO","CENSO","MUESTRA"))</f>
        <v>MUESTRA</v>
      </c>
      <c r="AC1587" t="s">
        <v>2398</v>
      </c>
      <c r="AD1587" t="s">
        <v>12272</v>
      </c>
    </row>
    <row r="1588" spans="1:30" x14ac:dyDescent="0.25">
      <c r="A1588" s="5" t="str">
        <f t="shared" si="24"/>
        <v>R 4 - D 85 - 451 - 4459</v>
      </c>
      <c r="B1588" s="23" t="s">
        <v>2347</v>
      </c>
      <c r="C1588" t="s">
        <v>584</v>
      </c>
      <c r="D1588" t="s">
        <v>1474</v>
      </c>
      <c r="E1588" t="s">
        <v>1475</v>
      </c>
      <c r="F1588" t="s">
        <v>134</v>
      </c>
      <c r="G1588" t="s">
        <v>134</v>
      </c>
      <c r="H1588" t="s">
        <v>12329</v>
      </c>
      <c r="I1588" t="s">
        <v>20</v>
      </c>
      <c r="J1588" t="s">
        <v>2349</v>
      </c>
      <c r="K1588" t="s">
        <v>21</v>
      </c>
      <c r="M1588" t="s">
        <v>12330</v>
      </c>
      <c r="N1588" t="s">
        <v>22</v>
      </c>
      <c r="O1588" t="s">
        <v>23</v>
      </c>
      <c r="P1588" t="s">
        <v>26</v>
      </c>
      <c r="Q1588" t="s">
        <v>2348</v>
      </c>
      <c r="R1588" s="13">
        <v>7</v>
      </c>
      <c r="S1588" s="13">
        <v>1</v>
      </c>
      <c r="T1588" s="21">
        <v>1</v>
      </c>
      <c r="V1588" t="s">
        <v>2154</v>
      </c>
      <c r="W1588" t="s">
        <v>17599</v>
      </c>
      <c r="X1588" s="20" t="str">
        <f>+IF(V1588="","-",CONCATENATE(V1588,"_",W1588))</f>
        <v>FINES_R04</v>
      </c>
      <c r="Y1588" s="59">
        <v>0.37855055928230291</v>
      </c>
      <c r="Z1588" t="s">
        <v>134</v>
      </c>
      <c r="AA1588" t="s">
        <v>2393</v>
      </c>
      <c r="AB1588" t="str">
        <f>+IF(W1588="","-",IF(W1588="UNICO","CENSO","MUESTRA"))</f>
        <v>MUESTRA</v>
      </c>
      <c r="AC1588" t="s">
        <v>2398</v>
      </c>
      <c r="AD1588" t="s">
        <v>12331</v>
      </c>
    </row>
    <row r="1589" spans="1:30" x14ac:dyDescent="0.25">
      <c r="A1589" s="5" t="str">
        <f t="shared" si="24"/>
        <v>R 4 - D 85 - 451 - 4650</v>
      </c>
      <c r="B1589" s="23" t="s">
        <v>2347</v>
      </c>
      <c r="C1589" t="s">
        <v>584</v>
      </c>
      <c r="D1589" t="s">
        <v>1474</v>
      </c>
      <c r="E1589" t="s">
        <v>1475</v>
      </c>
      <c r="F1589" t="s">
        <v>134</v>
      </c>
      <c r="G1589" t="s">
        <v>134</v>
      </c>
      <c r="H1589" t="s">
        <v>12321</v>
      </c>
      <c r="I1589" t="s">
        <v>20</v>
      </c>
      <c r="J1589" t="s">
        <v>2349</v>
      </c>
      <c r="K1589" t="s">
        <v>21</v>
      </c>
      <c r="M1589" t="s">
        <v>12322</v>
      </c>
      <c r="N1589" t="s">
        <v>22</v>
      </c>
      <c r="O1589" t="s">
        <v>23</v>
      </c>
      <c r="P1589" t="s">
        <v>26</v>
      </c>
      <c r="Q1589" t="s">
        <v>2348</v>
      </c>
      <c r="R1589" s="13">
        <v>6</v>
      </c>
      <c r="S1589" s="13">
        <v>1</v>
      </c>
      <c r="T1589" s="21">
        <v>1</v>
      </c>
      <c r="V1589" t="s">
        <v>2154</v>
      </c>
      <c r="W1589" t="s">
        <v>17599</v>
      </c>
      <c r="X1589" s="20" t="str">
        <f>+IF(V1589="","-",CONCATENATE(V1589,"_",W1589))</f>
        <v>FINES_R04</v>
      </c>
      <c r="Y1589" s="59">
        <v>0.37946513295173651</v>
      </c>
      <c r="Z1589" t="s">
        <v>134</v>
      </c>
      <c r="AA1589" t="s">
        <v>2393</v>
      </c>
      <c r="AB1589" t="str">
        <f>+IF(W1589="","-",IF(W1589="UNICO","CENSO","MUESTRA"))</f>
        <v>MUESTRA</v>
      </c>
      <c r="AC1589" t="s">
        <v>2397</v>
      </c>
      <c r="AD1589" t="s">
        <v>12323</v>
      </c>
    </row>
    <row r="1590" spans="1:30" x14ac:dyDescent="0.25">
      <c r="A1590" s="5" t="str">
        <f t="shared" si="24"/>
        <v>R 4 - D 32 - 453 - 1068</v>
      </c>
      <c r="B1590" s="23" t="s">
        <v>2347</v>
      </c>
      <c r="C1590" t="s">
        <v>584</v>
      </c>
      <c r="D1590" t="s">
        <v>582</v>
      </c>
      <c r="E1590" t="s">
        <v>583</v>
      </c>
      <c r="F1590" t="s">
        <v>134</v>
      </c>
      <c r="G1590" t="s">
        <v>134</v>
      </c>
      <c r="H1590" t="s">
        <v>8096</v>
      </c>
      <c r="I1590" t="s">
        <v>20</v>
      </c>
      <c r="J1590" t="s">
        <v>2349</v>
      </c>
      <c r="K1590" t="s">
        <v>21</v>
      </c>
      <c r="M1590" t="s">
        <v>8097</v>
      </c>
      <c r="N1590" t="s">
        <v>22</v>
      </c>
      <c r="O1590" t="s">
        <v>23</v>
      </c>
      <c r="P1590" t="s">
        <v>26</v>
      </c>
      <c r="Q1590" t="s">
        <v>2348</v>
      </c>
      <c r="R1590" s="13">
        <v>257</v>
      </c>
      <c r="S1590" s="13">
        <v>6</v>
      </c>
      <c r="T1590" s="21">
        <v>1</v>
      </c>
      <c r="V1590" t="s">
        <v>2154</v>
      </c>
      <c r="W1590" t="s">
        <v>17599</v>
      </c>
      <c r="X1590" s="20" t="str">
        <f>+IF(V1590="","-",CONCATENATE(V1590,"_",W1590))</f>
        <v>FINES_R04</v>
      </c>
      <c r="Y1590" s="59">
        <v>0.38267681002616882</v>
      </c>
      <c r="Z1590" t="s">
        <v>134</v>
      </c>
      <c r="AA1590" t="s">
        <v>2393</v>
      </c>
      <c r="AB1590" t="str">
        <f>+IF(W1590="","-",IF(W1590="UNICO","CENSO","MUESTRA"))</f>
        <v>MUESTRA</v>
      </c>
      <c r="AC1590" t="s">
        <v>2398</v>
      </c>
      <c r="AD1590" t="s">
        <v>8098</v>
      </c>
    </row>
    <row r="1591" spans="1:30" x14ac:dyDescent="0.25">
      <c r="A1591" s="5" t="str">
        <f t="shared" si="24"/>
        <v>R 4 - D 85 - 452 - 4081</v>
      </c>
      <c r="B1591" s="23" t="s">
        <v>2347</v>
      </c>
      <c r="C1591" t="s">
        <v>584</v>
      </c>
      <c r="D1591" t="s">
        <v>1474</v>
      </c>
      <c r="E1591" t="s">
        <v>1475</v>
      </c>
      <c r="F1591" t="s">
        <v>134</v>
      </c>
      <c r="G1591" t="s">
        <v>134</v>
      </c>
      <c r="H1591" t="s">
        <v>8245</v>
      </c>
      <c r="I1591" t="s">
        <v>20</v>
      </c>
      <c r="J1591" t="s">
        <v>2349</v>
      </c>
      <c r="K1591" t="s">
        <v>21</v>
      </c>
      <c r="M1591" t="s">
        <v>8246</v>
      </c>
      <c r="N1591" t="s">
        <v>22</v>
      </c>
      <c r="O1591" t="s">
        <v>23</v>
      </c>
      <c r="P1591" t="s">
        <v>26</v>
      </c>
      <c r="Q1591" t="s">
        <v>2348</v>
      </c>
      <c r="R1591" s="13">
        <v>16</v>
      </c>
      <c r="S1591" s="13">
        <v>1</v>
      </c>
      <c r="T1591" s="21">
        <v>1</v>
      </c>
      <c r="V1591" t="s">
        <v>2154</v>
      </c>
      <c r="W1591" t="s">
        <v>17599</v>
      </c>
      <c r="X1591" s="20" t="str">
        <f>+IF(V1591="","-",CONCATENATE(V1591,"_",W1591))</f>
        <v>FINES_R04</v>
      </c>
      <c r="Y1591" s="59">
        <v>0.38852900266647339</v>
      </c>
      <c r="Z1591" t="s">
        <v>134</v>
      </c>
      <c r="AA1591" t="s">
        <v>2393</v>
      </c>
      <c r="AB1591" t="str">
        <f>+IF(W1591="","-",IF(W1591="UNICO","CENSO","MUESTRA"))</f>
        <v>MUESTRA</v>
      </c>
      <c r="AC1591" t="s">
        <v>2397</v>
      </c>
      <c r="AD1591" t="s">
        <v>8247</v>
      </c>
    </row>
    <row r="1592" spans="1:30" x14ac:dyDescent="0.25">
      <c r="A1592" s="5" t="str">
        <f t="shared" si="24"/>
        <v>R 4 - D 85 - 452 - 4372</v>
      </c>
      <c r="B1592" s="23" t="s">
        <v>2347</v>
      </c>
      <c r="C1592" t="s">
        <v>584</v>
      </c>
      <c r="D1592" t="s">
        <v>1474</v>
      </c>
      <c r="E1592" t="s">
        <v>1475</v>
      </c>
      <c r="F1592" t="s">
        <v>134</v>
      </c>
      <c r="G1592" t="s">
        <v>134</v>
      </c>
      <c r="H1592" t="s">
        <v>8289</v>
      </c>
      <c r="I1592" t="s">
        <v>20</v>
      </c>
      <c r="J1592" t="s">
        <v>2349</v>
      </c>
      <c r="K1592" t="s">
        <v>21</v>
      </c>
      <c r="M1592" t="s">
        <v>8290</v>
      </c>
      <c r="N1592" t="s">
        <v>22</v>
      </c>
      <c r="O1592" t="s">
        <v>23</v>
      </c>
      <c r="P1592" t="s">
        <v>26</v>
      </c>
      <c r="Q1592" t="s">
        <v>2348</v>
      </c>
      <c r="R1592" s="13">
        <v>59</v>
      </c>
      <c r="S1592" s="13">
        <v>2</v>
      </c>
      <c r="T1592" s="21">
        <v>1</v>
      </c>
      <c r="V1592" t="s">
        <v>2154</v>
      </c>
      <c r="W1592" t="s">
        <v>17599</v>
      </c>
      <c r="X1592" s="20" t="str">
        <f>+IF(V1592="","-",CONCATENATE(V1592,"_",W1592))</f>
        <v>FINES_R04</v>
      </c>
      <c r="Y1592" s="59">
        <v>0.38852900266647339</v>
      </c>
      <c r="Z1592" t="s">
        <v>134</v>
      </c>
      <c r="AA1592" t="s">
        <v>2393</v>
      </c>
      <c r="AB1592" t="str">
        <f>+IF(W1592="","-",IF(W1592="UNICO","CENSO","MUESTRA"))</f>
        <v>MUESTRA</v>
      </c>
      <c r="AC1592" t="s">
        <v>2397</v>
      </c>
      <c r="AD1592" t="s">
        <v>8291</v>
      </c>
    </row>
    <row r="1593" spans="1:30" x14ac:dyDescent="0.25">
      <c r="A1593" s="5" t="str">
        <f t="shared" si="24"/>
        <v>R 4 - D 85 - 451 - 4372</v>
      </c>
      <c r="B1593" s="23" t="s">
        <v>2347</v>
      </c>
      <c r="C1593" t="s">
        <v>584</v>
      </c>
      <c r="D1593" t="s">
        <v>1474</v>
      </c>
      <c r="E1593" t="s">
        <v>1475</v>
      </c>
      <c r="F1593" t="s">
        <v>134</v>
      </c>
      <c r="G1593" t="s">
        <v>134</v>
      </c>
      <c r="H1593" t="s">
        <v>8378</v>
      </c>
      <c r="I1593" t="s">
        <v>20</v>
      </c>
      <c r="J1593" t="s">
        <v>2349</v>
      </c>
      <c r="K1593" t="s">
        <v>21</v>
      </c>
      <c r="M1593" t="s">
        <v>8290</v>
      </c>
      <c r="N1593" t="s">
        <v>22</v>
      </c>
      <c r="O1593" t="s">
        <v>23</v>
      </c>
      <c r="P1593" t="s">
        <v>26</v>
      </c>
      <c r="Q1593" t="s">
        <v>2348</v>
      </c>
      <c r="R1593" s="13">
        <v>31</v>
      </c>
      <c r="S1593" s="13">
        <v>1</v>
      </c>
      <c r="T1593" s="21">
        <v>1</v>
      </c>
      <c r="V1593" t="s">
        <v>2154</v>
      </c>
      <c r="W1593" t="s">
        <v>17599</v>
      </c>
      <c r="X1593" s="20" t="str">
        <f>+IF(V1593="","-",CONCATENATE(V1593,"_",W1593))</f>
        <v>FINES_R04</v>
      </c>
      <c r="Y1593" s="59">
        <v>0.38852900266647339</v>
      </c>
      <c r="Z1593" t="s">
        <v>134</v>
      </c>
      <c r="AA1593" t="s">
        <v>2393</v>
      </c>
      <c r="AB1593" t="str">
        <f>+IF(W1593="","-",IF(W1593="UNICO","CENSO","MUESTRA"))</f>
        <v>MUESTRA</v>
      </c>
      <c r="AC1593" t="s">
        <v>2397</v>
      </c>
      <c r="AD1593" t="s">
        <v>8291</v>
      </c>
    </row>
    <row r="1594" spans="1:30" x14ac:dyDescent="0.25">
      <c r="A1594" s="5" t="str">
        <f t="shared" si="24"/>
        <v>R 4 - D 119 - 453 - 4442</v>
      </c>
      <c r="B1594" s="23" t="s">
        <v>2347</v>
      </c>
      <c r="C1594" t="s">
        <v>584</v>
      </c>
      <c r="D1594" t="s">
        <v>419</v>
      </c>
      <c r="E1594" t="s">
        <v>1915</v>
      </c>
      <c r="F1594" t="s">
        <v>134</v>
      </c>
      <c r="G1594" t="s">
        <v>134</v>
      </c>
      <c r="H1594" t="s">
        <v>7778</v>
      </c>
      <c r="I1594" t="s">
        <v>20</v>
      </c>
      <c r="J1594" t="s">
        <v>2349</v>
      </c>
      <c r="K1594" t="s">
        <v>21</v>
      </c>
      <c r="M1594" t="s">
        <v>7779</v>
      </c>
      <c r="N1594" t="s">
        <v>22</v>
      </c>
      <c r="O1594" t="s">
        <v>23</v>
      </c>
      <c r="P1594" t="s">
        <v>26</v>
      </c>
      <c r="Q1594" t="s">
        <v>2348</v>
      </c>
      <c r="R1594" s="13">
        <v>14</v>
      </c>
      <c r="S1594" s="13">
        <v>1</v>
      </c>
      <c r="T1594" s="21">
        <v>1</v>
      </c>
      <c r="V1594" t="s">
        <v>2154</v>
      </c>
      <c r="W1594" t="s">
        <v>17599</v>
      </c>
      <c r="X1594" s="20" t="str">
        <f>+IF(V1594="","-",CONCATENATE(V1594,"_",W1594))</f>
        <v>FINES_R04</v>
      </c>
      <c r="Y1594" s="59">
        <v>0.3894619345664978</v>
      </c>
      <c r="Z1594" t="s">
        <v>134</v>
      </c>
      <c r="AA1594" t="s">
        <v>2393</v>
      </c>
      <c r="AB1594" t="str">
        <f>+IF(W1594="","-",IF(W1594="UNICO","CENSO","MUESTRA"))</f>
        <v>MUESTRA</v>
      </c>
      <c r="AC1594" t="s">
        <v>2397</v>
      </c>
      <c r="AD1594" t="s">
        <v>7780</v>
      </c>
    </row>
    <row r="1595" spans="1:30" x14ac:dyDescent="0.25">
      <c r="A1595" s="5" t="str">
        <f t="shared" si="24"/>
        <v>R 4 - D 85 - 451 - 2620</v>
      </c>
      <c r="B1595" s="23" t="s">
        <v>2347</v>
      </c>
      <c r="C1595" t="s">
        <v>584</v>
      </c>
      <c r="D1595" t="s">
        <v>1474</v>
      </c>
      <c r="E1595" t="s">
        <v>1475</v>
      </c>
      <c r="F1595" t="s">
        <v>134</v>
      </c>
      <c r="G1595" t="s">
        <v>134</v>
      </c>
      <c r="H1595" t="s">
        <v>8211</v>
      </c>
      <c r="I1595" t="s">
        <v>20</v>
      </c>
      <c r="J1595" t="s">
        <v>2349</v>
      </c>
      <c r="K1595" t="s">
        <v>21</v>
      </c>
      <c r="M1595" t="s">
        <v>8212</v>
      </c>
      <c r="N1595" t="s">
        <v>22</v>
      </c>
      <c r="O1595" t="s">
        <v>23</v>
      </c>
      <c r="P1595" t="s">
        <v>26</v>
      </c>
      <c r="Q1595" t="s">
        <v>2348</v>
      </c>
      <c r="R1595" s="13">
        <v>183</v>
      </c>
      <c r="S1595" s="13">
        <v>6</v>
      </c>
      <c r="T1595" s="21">
        <v>1</v>
      </c>
      <c r="V1595" t="s">
        <v>2154</v>
      </c>
      <c r="W1595" t="s">
        <v>17599</v>
      </c>
      <c r="X1595" s="20" t="str">
        <f>+IF(V1595="","-",CONCATENATE(V1595,"_",W1595))</f>
        <v>FINES_R04</v>
      </c>
      <c r="Y1595" s="59">
        <v>0.39088204503059393</v>
      </c>
      <c r="Z1595" t="s">
        <v>134</v>
      </c>
      <c r="AA1595" t="s">
        <v>2393</v>
      </c>
      <c r="AB1595" t="str">
        <f>+IF(W1595="","-",IF(W1595="UNICO","CENSO","MUESTRA"))</f>
        <v>MUESTRA</v>
      </c>
      <c r="AC1595" t="s">
        <v>2397</v>
      </c>
      <c r="AD1595" t="s">
        <v>8213</v>
      </c>
    </row>
    <row r="1596" spans="1:30" x14ac:dyDescent="0.25">
      <c r="A1596" s="5" t="str">
        <f t="shared" si="24"/>
        <v>R 4 - D 119 - 456 - 2685</v>
      </c>
      <c r="B1596" s="23" t="s">
        <v>2347</v>
      </c>
      <c r="C1596" t="s">
        <v>584</v>
      </c>
      <c r="D1596" t="s">
        <v>419</v>
      </c>
      <c r="E1596" t="s">
        <v>1915</v>
      </c>
      <c r="F1596" t="s">
        <v>134</v>
      </c>
      <c r="G1596" t="s">
        <v>134</v>
      </c>
      <c r="H1596" t="s">
        <v>7835</v>
      </c>
      <c r="I1596" t="s">
        <v>20</v>
      </c>
      <c r="J1596" t="s">
        <v>2349</v>
      </c>
      <c r="K1596" t="s">
        <v>21</v>
      </c>
      <c r="M1596" t="s">
        <v>7836</v>
      </c>
      <c r="N1596" t="s">
        <v>22</v>
      </c>
      <c r="O1596" t="s">
        <v>23</v>
      </c>
      <c r="P1596" t="s">
        <v>26</v>
      </c>
      <c r="Q1596" t="s">
        <v>2348</v>
      </c>
      <c r="R1596" s="13">
        <v>32</v>
      </c>
      <c r="S1596" s="13">
        <v>1</v>
      </c>
      <c r="T1596" s="21">
        <v>1</v>
      </c>
      <c r="V1596" t="s">
        <v>2154</v>
      </c>
      <c r="W1596" t="s">
        <v>17599</v>
      </c>
      <c r="X1596" s="20" t="str">
        <f>+IF(V1596="","-",CONCATENATE(V1596,"_",W1596))</f>
        <v>FINES_R04</v>
      </c>
      <c r="Y1596" s="59">
        <v>0.39595434069633478</v>
      </c>
      <c r="Z1596" t="s">
        <v>134</v>
      </c>
      <c r="AA1596" t="s">
        <v>2393</v>
      </c>
      <c r="AB1596" t="str">
        <f>+IF(W1596="","-",IF(W1596="UNICO","CENSO","MUESTRA"))</f>
        <v>MUESTRA</v>
      </c>
      <c r="AC1596" t="s">
        <v>2398</v>
      </c>
      <c r="AD1596" t="s">
        <v>7837</v>
      </c>
    </row>
    <row r="1597" spans="1:30" x14ac:dyDescent="0.25">
      <c r="A1597" s="5" t="str">
        <f t="shared" si="24"/>
        <v>R 4 - D 32 - 453 - 4470</v>
      </c>
      <c r="B1597" s="23" t="s">
        <v>2347</v>
      </c>
      <c r="C1597" t="s">
        <v>584</v>
      </c>
      <c r="D1597" t="s">
        <v>582</v>
      </c>
      <c r="E1597" t="s">
        <v>583</v>
      </c>
      <c r="F1597" t="s">
        <v>134</v>
      </c>
      <c r="G1597" t="s">
        <v>134</v>
      </c>
      <c r="H1597" t="s">
        <v>12282</v>
      </c>
      <c r="I1597" t="s">
        <v>20</v>
      </c>
      <c r="J1597" t="s">
        <v>2349</v>
      </c>
      <c r="K1597" t="s">
        <v>21</v>
      </c>
      <c r="M1597" t="s">
        <v>12283</v>
      </c>
      <c r="N1597" t="s">
        <v>22</v>
      </c>
      <c r="O1597" t="s">
        <v>23</v>
      </c>
      <c r="P1597" t="s">
        <v>26</v>
      </c>
      <c r="Q1597" t="s">
        <v>2348</v>
      </c>
      <c r="R1597" s="13">
        <v>36</v>
      </c>
      <c r="S1597" s="13">
        <v>1</v>
      </c>
      <c r="T1597" s="21">
        <v>1</v>
      </c>
      <c r="V1597" t="s">
        <v>2154</v>
      </c>
      <c r="W1597" t="s">
        <v>17599</v>
      </c>
      <c r="X1597" s="20" t="str">
        <f>+IF(V1597="","-",CONCATENATE(V1597,"_",W1597))</f>
        <v>FINES_R04</v>
      </c>
      <c r="Y1597" s="59">
        <v>0.40030354261398321</v>
      </c>
      <c r="Z1597" t="s">
        <v>134</v>
      </c>
      <c r="AA1597" t="s">
        <v>2393</v>
      </c>
      <c r="AB1597" t="str">
        <f>+IF(W1597="","-",IF(W1597="UNICO","CENSO","MUESTRA"))</f>
        <v>MUESTRA</v>
      </c>
      <c r="AC1597" t="s">
        <v>2397</v>
      </c>
      <c r="AD1597" t="s">
        <v>12284</v>
      </c>
    </row>
    <row r="1598" spans="1:30" x14ac:dyDescent="0.25">
      <c r="A1598" s="5" t="str">
        <f t="shared" si="24"/>
        <v>R 4 - D 119 - 453 - 4203</v>
      </c>
      <c r="B1598" s="23" t="s">
        <v>2347</v>
      </c>
      <c r="C1598" t="s">
        <v>584</v>
      </c>
      <c r="D1598" t="s">
        <v>419</v>
      </c>
      <c r="E1598" t="s">
        <v>1915</v>
      </c>
      <c r="F1598" t="s">
        <v>134</v>
      </c>
      <c r="G1598" t="s">
        <v>134</v>
      </c>
      <c r="H1598" t="s">
        <v>7810</v>
      </c>
      <c r="I1598" t="s">
        <v>20</v>
      </c>
      <c r="J1598" t="s">
        <v>2349</v>
      </c>
      <c r="K1598" t="s">
        <v>21</v>
      </c>
      <c r="M1598" t="s">
        <v>7811</v>
      </c>
      <c r="N1598" t="s">
        <v>22</v>
      </c>
      <c r="O1598" t="s">
        <v>23</v>
      </c>
      <c r="P1598" t="s">
        <v>26</v>
      </c>
      <c r="Q1598" t="s">
        <v>2348</v>
      </c>
      <c r="R1598" s="13">
        <v>20</v>
      </c>
      <c r="S1598" s="13">
        <v>1</v>
      </c>
      <c r="T1598" s="21">
        <v>1</v>
      </c>
      <c r="V1598" t="s">
        <v>2154</v>
      </c>
      <c r="W1598" t="s">
        <v>17599</v>
      </c>
      <c r="X1598" s="20" t="str">
        <f>+IF(V1598="","-",CONCATENATE(V1598,"_",W1598))</f>
        <v>FINES_R04</v>
      </c>
      <c r="Y1598" s="59">
        <v>0.41237866878509521</v>
      </c>
      <c r="Z1598" t="s">
        <v>134</v>
      </c>
      <c r="AA1598" t="s">
        <v>2393</v>
      </c>
      <c r="AB1598" t="str">
        <f>+IF(W1598="","-",IF(W1598="UNICO","CENSO","MUESTRA"))</f>
        <v>MUESTRA</v>
      </c>
      <c r="AC1598" t="s">
        <v>2397</v>
      </c>
      <c r="AD1598" t="s">
        <v>7812</v>
      </c>
    </row>
    <row r="1599" spans="1:30" x14ac:dyDescent="0.25">
      <c r="A1599" s="5" t="str">
        <f t="shared" si="24"/>
        <v>R 4 - D 119 - 456 - 0903</v>
      </c>
      <c r="B1599" s="23" t="s">
        <v>2347</v>
      </c>
      <c r="C1599" t="s">
        <v>584</v>
      </c>
      <c r="D1599" t="s">
        <v>419</v>
      </c>
      <c r="E1599" t="s">
        <v>1915</v>
      </c>
      <c r="F1599" t="s">
        <v>134</v>
      </c>
      <c r="G1599" t="s">
        <v>134</v>
      </c>
      <c r="H1599" t="s">
        <v>12242</v>
      </c>
      <c r="I1599" t="s">
        <v>20</v>
      </c>
      <c r="J1599" t="s">
        <v>2349</v>
      </c>
      <c r="K1599" t="s">
        <v>21</v>
      </c>
      <c r="M1599" t="s">
        <v>12243</v>
      </c>
      <c r="N1599" t="s">
        <v>22</v>
      </c>
      <c r="O1599" t="s">
        <v>23</v>
      </c>
      <c r="P1599" t="s">
        <v>26</v>
      </c>
      <c r="Q1599" t="s">
        <v>2348</v>
      </c>
      <c r="R1599" s="13">
        <v>75</v>
      </c>
      <c r="S1599" s="13">
        <v>3</v>
      </c>
      <c r="T1599" s="21">
        <v>1</v>
      </c>
      <c r="V1599" t="s">
        <v>2154</v>
      </c>
      <c r="W1599" t="s">
        <v>17599</v>
      </c>
      <c r="X1599" s="20" t="str">
        <f>+IF(V1599="","-",CONCATENATE(V1599,"_",W1599))</f>
        <v>FINES_R04</v>
      </c>
      <c r="Y1599" s="59">
        <v>0.41315832734107971</v>
      </c>
      <c r="Z1599" t="s">
        <v>134</v>
      </c>
      <c r="AA1599" t="s">
        <v>2393</v>
      </c>
      <c r="AB1599" t="str">
        <f>+IF(W1599="","-",IF(W1599="UNICO","CENSO","MUESTRA"))</f>
        <v>MUESTRA</v>
      </c>
      <c r="AC1599" t="s">
        <v>2397</v>
      </c>
      <c r="AD1599" t="s">
        <v>12244</v>
      </c>
    </row>
    <row r="1600" spans="1:30" x14ac:dyDescent="0.25">
      <c r="A1600" s="5" t="str">
        <f t="shared" si="24"/>
        <v>R 4 - D 119 - 453 - 3400</v>
      </c>
      <c r="B1600" s="23" t="s">
        <v>2347</v>
      </c>
      <c r="C1600" t="s">
        <v>584</v>
      </c>
      <c r="D1600" t="s">
        <v>419</v>
      </c>
      <c r="E1600" t="s">
        <v>1915</v>
      </c>
      <c r="F1600" t="s">
        <v>134</v>
      </c>
      <c r="G1600" t="s">
        <v>134</v>
      </c>
      <c r="H1600" t="s">
        <v>7936</v>
      </c>
      <c r="I1600" t="s">
        <v>20</v>
      </c>
      <c r="J1600" t="s">
        <v>2349</v>
      </c>
      <c r="K1600" t="s">
        <v>21</v>
      </c>
      <c r="M1600" t="s">
        <v>7937</v>
      </c>
      <c r="N1600" t="s">
        <v>22</v>
      </c>
      <c r="O1600" t="s">
        <v>23</v>
      </c>
      <c r="P1600" t="s">
        <v>26</v>
      </c>
      <c r="Q1600" t="s">
        <v>2348</v>
      </c>
      <c r="R1600" s="13">
        <v>30</v>
      </c>
      <c r="S1600" s="13">
        <v>1</v>
      </c>
      <c r="T1600" s="21">
        <v>1</v>
      </c>
      <c r="V1600" t="s">
        <v>2154</v>
      </c>
      <c r="W1600" t="s">
        <v>17599</v>
      </c>
      <c r="X1600" s="20" t="str">
        <f>+IF(V1600="","-",CONCATENATE(V1600,"_",W1600))</f>
        <v>FINES_R04</v>
      </c>
      <c r="Y1600" s="59">
        <v>0.41434037685394293</v>
      </c>
      <c r="Z1600" t="s">
        <v>134</v>
      </c>
      <c r="AA1600" t="s">
        <v>2393</v>
      </c>
      <c r="AB1600" t="str">
        <f>+IF(W1600="","-",IF(W1600="UNICO","CENSO","MUESTRA"))</f>
        <v>MUESTRA</v>
      </c>
      <c r="AC1600" t="s">
        <v>2397</v>
      </c>
      <c r="AD1600" t="s">
        <v>7938</v>
      </c>
    </row>
    <row r="1601" spans="1:30" x14ac:dyDescent="0.25">
      <c r="A1601" s="5" t="str">
        <f t="shared" si="24"/>
        <v>R 4 - D 119 - 451 - 3275</v>
      </c>
      <c r="B1601" s="23" t="s">
        <v>2347</v>
      </c>
      <c r="C1601" t="s">
        <v>584</v>
      </c>
      <c r="D1601" t="s">
        <v>419</v>
      </c>
      <c r="E1601" t="s">
        <v>1915</v>
      </c>
      <c r="F1601" t="s">
        <v>134</v>
      </c>
      <c r="G1601" t="s">
        <v>134</v>
      </c>
      <c r="H1601" t="s">
        <v>7706</v>
      </c>
      <c r="I1601" t="s">
        <v>20</v>
      </c>
      <c r="J1601" t="s">
        <v>2349</v>
      </c>
      <c r="K1601" t="s">
        <v>21</v>
      </c>
      <c r="M1601" t="s">
        <v>7707</v>
      </c>
      <c r="N1601" t="s">
        <v>22</v>
      </c>
      <c r="O1601" t="s">
        <v>23</v>
      </c>
      <c r="P1601" t="s">
        <v>26</v>
      </c>
      <c r="Q1601" t="s">
        <v>2348</v>
      </c>
      <c r="R1601" s="13">
        <v>17</v>
      </c>
      <c r="S1601" s="13">
        <v>1</v>
      </c>
      <c r="T1601" s="21">
        <v>1</v>
      </c>
      <c r="V1601" t="s">
        <v>2154</v>
      </c>
      <c r="W1601" t="s">
        <v>17599</v>
      </c>
      <c r="X1601" s="20" t="str">
        <f>+IF(V1601="","-",CONCATENATE(V1601,"_",W1601))</f>
        <v>FINES_R04</v>
      </c>
      <c r="Y1601" s="59">
        <v>0.41443055868148798</v>
      </c>
      <c r="Z1601" t="s">
        <v>134</v>
      </c>
      <c r="AA1601" t="s">
        <v>2393</v>
      </c>
      <c r="AB1601" t="str">
        <f>+IF(W1601="","-",IF(W1601="UNICO","CENSO","MUESTRA"))</f>
        <v>MUESTRA</v>
      </c>
      <c r="AC1601" t="s">
        <v>2398</v>
      </c>
      <c r="AD1601" t="s">
        <v>7708</v>
      </c>
    </row>
    <row r="1602" spans="1:30" x14ac:dyDescent="0.25">
      <c r="A1602" s="5" t="str">
        <f t="shared" si="24"/>
        <v>R 4 - D 119 - 453 - 3604</v>
      </c>
      <c r="B1602" s="23" t="s">
        <v>2347</v>
      </c>
      <c r="C1602" t="s">
        <v>584</v>
      </c>
      <c r="D1602" t="s">
        <v>419</v>
      </c>
      <c r="E1602" t="s">
        <v>1915</v>
      </c>
      <c r="F1602" t="s">
        <v>134</v>
      </c>
      <c r="G1602" t="s">
        <v>134</v>
      </c>
      <c r="H1602" t="s">
        <v>7758</v>
      </c>
      <c r="I1602" t="s">
        <v>20</v>
      </c>
      <c r="J1602" t="s">
        <v>2349</v>
      </c>
      <c r="K1602" t="s">
        <v>21</v>
      </c>
      <c r="M1602" t="s">
        <v>7759</v>
      </c>
      <c r="N1602" t="s">
        <v>22</v>
      </c>
      <c r="O1602" t="s">
        <v>23</v>
      </c>
      <c r="P1602" t="s">
        <v>26</v>
      </c>
      <c r="Q1602" t="s">
        <v>2348</v>
      </c>
      <c r="R1602" s="13">
        <v>29</v>
      </c>
      <c r="S1602" s="13">
        <v>1</v>
      </c>
      <c r="T1602" s="21">
        <v>1</v>
      </c>
      <c r="V1602" t="s">
        <v>2154</v>
      </c>
      <c r="W1602" t="s">
        <v>17599</v>
      </c>
      <c r="X1602" s="20" t="str">
        <f>+IF(V1602="","-",CONCATENATE(V1602,"_",W1602))</f>
        <v>FINES_R04</v>
      </c>
      <c r="Y1602" s="59">
        <v>0.41635477542877197</v>
      </c>
      <c r="Z1602" t="s">
        <v>134</v>
      </c>
      <c r="AA1602" t="s">
        <v>2393</v>
      </c>
      <c r="AB1602" t="str">
        <f>+IF(W1602="","-",IF(W1602="UNICO","CENSO","MUESTRA"))</f>
        <v>MUESTRA</v>
      </c>
      <c r="AC1602" t="s">
        <v>2398</v>
      </c>
      <c r="AD1602" t="s">
        <v>7760</v>
      </c>
    </row>
    <row r="1603" spans="1:30" x14ac:dyDescent="0.25">
      <c r="A1603" s="5" t="str">
        <f t="shared" ref="A1603:A1666" si="25">+H1603</f>
        <v>R 4 - D 119 - 456 - 0902</v>
      </c>
      <c r="B1603" s="23" t="s">
        <v>2347</v>
      </c>
      <c r="C1603" t="s">
        <v>584</v>
      </c>
      <c r="D1603" t="s">
        <v>419</v>
      </c>
      <c r="E1603" t="s">
        <v>1915</v>
      </c>
      <c r="F1603" t="s">
        <v>134</v>
      </c>
      <c r="G1603" t="s">
        <v>134</v>
      </c>
      <c r="H1603" t="s">
        <v>12251</v>
      </c>
      <c r="I1603" t="s">
        <v>20</v>
      </c>
      <c r="J1603" t="s">
        <v>2349</v>
      </c>
      <c r="K1603" t="s">
        <v>21</v>
      </c>
      <c r="M1603" t="s">
        <v>12252</v>
      </c>
      <c r="N1603" t="s">
        <v>22</v>
      </c>
      <c r="O1603" t="s">
        <v>23</v>
      </c>
      <c r="P1603" t="s">
        <v>26</v>
      </c>
      <c r="Q1603" t="s">
        <v>2348</v>
      </c>
      <c r="R1603" s="13">
        <v>12</v>
      </c>
      <c r="S1603" s="13">
        <v>1</v>
      </c>
      <c r="T1603" s="21">
        <v>1</v>
      </c>
      <c r="V1603" t="s">
        <v>2154</v>
      </c>
      <c r="W1603" t="s">
        <v>17599</v>
      </c>
      <c r="X1603" s="20" t="str">
        <f>+IF(V1603="","-",CONCATENATE(V1603,"_",W1603))</f>
        <v>FINES_R04</v>
      </c>
      <c r="Y1603" s="59">
        <v>0.4199550449848175</v>
      </c>
      <c r="Z1603" t="s">
        <v>134</v>
      </c>
      <c r="AA1603" t="s">
        <v>2393</v>
      </c>
      <c r="AB1603" t="str">
        <f>+IF(W1603="","-",IF(W1603="UNICO","CENSO","MUESTRA"))</f>
        <v>MUESTRA</v>
      </c>
      <c r="AC1603" t="s">
        <v>2398</v>
      </c>
      <c r="AD1603" t="s">
        <v>12253</v>
      </c>
    </row>
    <row r="1604" spans="1:30" x14ac:dyDescent="0.25">
      <c r="A1604" s="5" t="str">
        <f t="shared" si="25"/>
        <v>R 4 - D 32 - 453 - 3654</v>
      </c>
      <c r="B1604" s="23" t="s">
        <v>2347</v>
      </c>
      <c r="C1604" t="s">
        <v>584</v>
      </c>
      <c r="D1604" t="s">
        <v>582</v>
      </c>
      <c r="E1604" t="s">
        <v>583</v>
      </c>
      <c r="F1604" t="s">
        <v>134</v>
      </c>
      <c r="G1604" t="s">
        <v>134</v>
      </c>
      <c r="H1604" t="s">
        <v>8010</v>
      </c>
      <c r="I1604" t="s">
        <v>20</v>
      </c>
      <c r="J1604" t="s">
        <v>2349</v>
      </c>
      <c r="K1604" t="s">
        <v>21</v>
      </c>
      <c r="M1604" t="s">
        <v>8011</v>
      </c>
      <c r="N1604" t="s">
        <v>22</v>
      </c>
      <c r="O1604" t="s">
        <v>23</v>
      </c>
      <c r="P1604" t="s">
        <v>26</v>
      </c>
      <c r="Q1604" t="s">
        <v>2348</v>
      </c>
      <c r="R1604" s="13">
        <v>10</v>
      </c>
      <c r="S1604" s="13">
        <v>1</v>
      </c>
      <c r="T1604" s="21">
        <v>1</v>
      </c>
      <c r="V1604" t="s">
        <v>2154</v>
      </c>
      <c r="W1604" t="s">
        <v>17599</v>
      </c>
      <c r="X1604" s="20" t="str">
        <f>+IF(V1604="","-",CONCATENATE(V1604,"_",W1604))</f>
        <v>FINES_R04</v>
      </c>
      <c r="Y1604" s="59">
        <v>0.42127546668052668</v>
      </c>
      <c r="Z1604" t="s">
        <v>134</v>
      </c>
      <c r="AA1604" t="s">
        <v>2393</v>
      </c>
      <c r="AB1604" t="str">
        <f>+IF(W1604="","-",IF(W1604="UNICO","CENSO","MUESTRA"))</f>
        <v>MUESTRA</v>
      </c>
      <c r="AC1604" t="s">
        <v>2397</v>
      </c>
      <c r="AD1604" t="s">
        <v>8012</v>
      </c>
    </row>
    <row r="1605" spans="1:30" x14ac:dyDescent="0.25">
      <c r="A1605" s="5" t="str">
        <f t="shared" si="25"/>
        <v>R 4 - D 32 - 453 - 3656</v>
      </c>
      <c r="B1605" s="23" t="s">
        <v>2347</v>
      </c>
      <c r="C1605" t="s">
        <v>584</v>
      </c>
      <c r="D1605" t="s">
        <v>582</v>
      </c>
      <c r="E1605" t="s">
        <v>583</v>
      </c>
      <c r="F1605" t="s">
        <v>134</v>
      </c>
      <c r="G1605" t="s">
        <v>134</v>
      </c>
      <c r="H1605" t="s">
        <v>8026</v>
      </c>
      <c r="I1605" t="s">
        <v>20</v>
      </c>
      <c r="J1605" t="s">
        <v>2349</v>
      </c>
      <c r="K1605" t="s">
        <v>21</v>
      </c>
      <c r="M1605" t="s">
        <v>8027</v>
      </c>
      <c r="N1605" t="s">
        <v>22</v>
      </c>
      <c r="O1605" t="s">
        <v>23</v>
      </c>
      <c r="P1605" t="s">
        <v>26</v>
      </c>
      <c r="Q1605" t="s">
        <v>2348</v>
      </c>
      <c r="R1605" s="13">
        <v>48</v>
      </c>
      <c r="S1605" s="13">
        <v>3</v>
      </c>
      <c r="T1605" s="21">
        <v>1</v>
      </c>
      <c r="V1605" t="s">
        <v>2154</v>
      </c>
      <c r="W1605" t="s">
        <v>17599</v>
      </c>
      <c r="X1605" s="20" t="str">
        <f>+IF(V1605="","-",CONCATENATE(V1605,"_",W1605))</f>
        <v>FINES_R04</v>
      </c>
      <c r="Y1605" s="59">
        <v>0.42499521374702448</v>
      </c>
      <c r="Z1605" t="s">
        <v>134</v>
      </c>
      <c r="AA1605" t="s">
        <v>2393</v>
      </c>
      <c r="AB1605" t="str">
        <f>+IF(W1605="","-",IF(W1605="UNICO","CENSO","MUESTRA"))</f>
        <v>MUESTRA</v>
      </c>
      <c r="AC1605" t="s">
        <v>2397</v>
      </c>
      <c r="AD1605" t="s">
        <v>8028</v>
      </c>
    </row>
    <row r="1606" spans="1:30" x14ac:dyDescent="0.25">
      <c r="A1606" s="5" t="str">
        <f t="shared" si="25"/>
        <v>R 4 - D 119 - 452 - 3221</v>
      </c>
      <c r="B1606" s="23" t="s">
        <v>2347</v>
      </c>
      <c r="C1606" t="s">
        <v>584</v>
      </c>
      <c r="D1606" t="s">
        <v>419</v>
      </c>
      <c r="E1606" t="s">
        <v>1915</v>
      </c>
      <c r="F1606" t="s">
        <v>134</v>
      </c>
      <c r="G1606" t="s">
        <v>134</v>
      </c>
      <c r="H1606" t="s">
        <v>7881</v>
      </c>
      <c r="I1606" t="s">
        <v>20</v>
      </c>
      <c r="J1606" t="s">
        <v>2349</v>
      </c>
      <c r="K1606" t="s">
        <v>21</v>
      </c>
      <c r="M1606" t="s">
        <v>7882</v>
      </c>
      <c r="N1606" t="s">
        <v>22</v>
      </c>
      <c r="O1606" t="s">
        <v>23</v>
      </c>
      <c r="P1606" t="s">
        <v>26</v>
      </c>
      <c r="Q1606" t="s">
        <v>2348</v>
      </c>
      <c r="R1606" s="13">
        <v>183</v>
      </c>
      <c r="S1606" s="13">
        <v>7</v>
      </c>
      <c r="T1606" s="21">
        <v>1</v>
      </c>
      <c r="V1606" t="s">
        <v>2154</v>
      </c>
      <c r="W1606" t="s">
        <v>17599</v>
      </c>
      <c r="X1606" s="20" t="str">
        <f>+IF(V1606="","-",CONCATENATE(V1606,"_",W1606))</f>
        <v>FINES_R04</v>
      </c>
      <c r="Y1606" s="59">
        <v>0.42926990985870361</v>
      </c>
      <c r="Z1606" t="s">
        <v>134</v>
      </c>
      <c r="AA1606" t="s">
        <v>2393</v>
      </c>
      <c r="AB1606" t="str">
        <f>+IF(W1606="","-",IF(W1606="UNICO","CENSO","MUESTRA"))</f>
        <v>MUESTRA</v>
      </c>
      <c r="AC1606" t="s">
        <v>2398</v>
      </c>
      <c r="AD1606" t="s">
        <v>7883</v>
      </c>
    </row>
    <row r="1607" spans="1:30" x14ac:dyDescent="0.25">
      <c r="A1607" s="5" t="str">
        <f t="shared" si="25"/>
        <v>R 4 - D 119 - 451 - 3221</v>
      </c>
      <c r="B1607" s="23" t="s">
        <v>2347</v>
      </c>
      <c r="C1607" t="s">
        <v>584</v>
      </c>
      <c r="D1607" t="s">
        <v>419</v>
      </c>
      <c r="E1607" t="s">
        <v>1915</v>
      </c>
      <c r="F1607" t="s">
        <v>134</v>
      </c>
      <c r="G1607" t="s">
        <v>134</v>
      </c>
      <c r="H1607" t="s">
        <v>7946</v>
      </c>
      <c r="I1607" t="s">
        <v>20</v>
      </c>
      <c r="J1607" t="s">
        <v>2349</v>
      </c>
      <c r="K1607" t="s">
        <v>21</v>
      </c>
      <c r="M1607" t="s">
        <v>7882</v>
      </c>
      <c r="N1607" t="s">
        <v>22</v>
      </c>
      <c r="O1607" t="s">
        <v>23</v>
      </c>
      <c r="P1607" t="s">
        <v>26</v>
      </c>
      <c r="Q1607" t="s">
        <v>2348</v>
      </c>
      <c r="R1607" s="13">
        <v>45</v>
      </c>
      <c r="S1607" s="13">
        <v>2</v>
      </c>
      <c r="T1607" s="21">
        <v>1</v>
      </c>
      <c r="V1607" t="s">
        <v>2154</v>
      </c>
      <c r="W1607" t="s">
        <v>17599</v>
      </c>
      <c r="X1607" s="20" t="str">
        <f>+IF(V1607="","-",CONCATENATE(V1607,"_",W1607))</f>
        <v>FINES_R04</v>
      </c>
      <c r="Y1607" s="59">
        <v>0.42926990985870361</v>
      </c>
      <c r="Z1607" t="s">
        <v>134</v>
      </c>
      <c r="AA1607" t="s">
        <v>2393</v>
      </c>
      <c r="AB1607" t="str">
        <f>+IF(W1607="","-",IF(W1607="UNICO","CENSO","MUESTRA"))</f>
        <v>MUESTRA</v>
      </c>
      <c r="AC1607" t="s">
        <v>2398</v>
      </c>
      <c r="AD1607" t="s">
        <v>7883</v>
      </c>
    </row>
    <row r="1608" spans="1:30" x14ac:dyDescent="0.25">
      <c r="A1608" s="5" t="str">
        <f t="shared" si="25"/>
        <v>R 4 - D 119 - 453 - 3221</v>
      </c>
      <c r="B1608" s="23" t="s">
        <v>2347</v>
      </c>
      <c r="C1608" t="s">
        <v>584</v>
      </c>
      <c r="D1608" t="s">
        <v>419</v>
      </c>
      <c r="E1608" t="s">
        <v>1915</v>
      </c>
      <c r="F1608" t="s">
        <v>134</v>
      </c>
      <c r="G1608" t="s">
        <v>134</v>
      </c>
      <c r="H1608" t="s">
        <v>7952</v>
      </c>
      <c r="I1608" t="s">
        <v>20</v>
      </c>
      <c r="J1608" t="s">
        <v>2349</v>
      </c>
      <c r="K1608" t="s">
        <v>21</v>
      </c>
      <c r="M1608" t="s">
        <v>7882</v>
      </c>
      <c r="N1608" t="s">
        <v>22</v>
      </c>
      <c r="O1608" t="s">
        <v>23</v>
      </c>
      <c r="P1608" t="s">
        <v>26</v>
      </c>
      <c r="Q1608" t="s">
        <v>2348</v>
      </c>
      <c r="R1608" s="13">
        <v>31</v>
      </c>
      <c r="S1608" s="13">
        <v>1</v>
      </c>
      <c r="T1608" s="21">
        <v>1</v>
      </c>
      <c r="V1608" t="s">
        <v>2154</v>
      </c>
      <c r="W1608" t="s">
        <v>17599</v>
      </c>
      <c r="X1608" s="20" t="str">
        <f>+IF(V1608="","-",CONCATENATE(V1608,"_",W1608))</f>
        <v>FINES_R04</v>
      </c>
      <c r="Y1608" s="59">
        <v>0.42926990985870361</v>
      </c>
      <c r="Z1608" t="s">
        <v>134</v>
      </c>
      <c r="AA1608" t="s">
        <v>2393</v>
      </c>
      <c r="AB1608" t="str">
        <f>+IF(W1608="","-",IF(W1608="UNICO","CENSO","MUESTRA"))</f>
        <v>MUESTRA</v>
      </c>
      <c r="AC1608" t="s">
        <v>2397</v>
      </c>
      <c r="AD1608" t="s">
        <v>7883</v>
      </c>
    </row>
    <row r="1609" spans="1:30" x14ac:dyDescent="0.25">
      <c r="A1609" s="5" t="str">
        <f t="shared" si="25"/>
        <v>R 4 - D 119 - 451 - 2736</v>
      </c>
      <c r="B1609" s="23" t="s">
        <v>2347</v>
      </c>
      <c r="C1609" t="s">
        <v>584</v>
      </c>
      <c r="D1609" t="s">
        <v>419</v>
      </c>
      <c r="E1609" t="s">
        <v>1915</v>
      </c>
      <c r="F1609" t="s">
        <v>134</v>
      </c>
      <c r="G1609" t="s">
        <v>134</v>
      </c>
      <c r="H1609" t="s">
        <v>7710</v>
      </c>
      <c r="I1609" t="s">
        <v>20</v>
      </c>
      <c r="J1609" t="s">
        <v>2349</v>
      </c>
      <c r="K1609" t="s">
        <v>21</v>
      </c>
      <c r="M1609" t="s">
        <v>7711</v>
      </c>
      <c r="N1609" t="s">
        <v>22</v>
      </c>
      <c r="O1609" t="s">
        <v>23</v>
      </c>
      <c r="P1609" t="s">
        <v>26</v>
      </c>
      <c r="Q1609" t="s">
        <v>2348</v>
      </c>
      <c r="R1609" s="13">
        <v>22</v>
      </c>
      <c r="S1609" s="13">
        <v>1</v>
      </c>
      <c r="T1609" s="21">
        <v>1</v>
      </c>
      <c r="V1609" t="s">
        <v>2154</v>
      </c>
      <c r="W1609" t="s">
        <v>17599</v>
      </c>
      <c r="X1609" s="20" t="str">
        <f>+IF(V1609="","-",CONCATENATE(V1609,"_",W1609))</f>
        <v>FINES_R04</v>
      </c>
      <c r="Y1609" s="59">
        <v>0.43476998805999761</v>
      </c>
      <c r="Z1609" t="s">
        <v>134</v>
      </c>
      <c r="AA1609" t="s">
        <v>2393</v>
      </c>
      <c r="AB1609" t="str">
        <f>+IF(W1609="","-",IF(W1609="UNICO","CENSO","MUESTRA"))</f>
        <v>MUESTRA</v>
      </c>
      <c r="AC1609" t="s">
        <v>2398</v>
      </c>
      <c r="AD1609" t="s">
        <v>7712</v>
      </c>
    </row>
    <row r="1610" spans="1:30" x14ac:dyDescent="0.25">
      <c r="A1610" s="5" t="str">
        <f t="shared" si="25"/>
        <v>R 4 - D 119 - 451 - 4201</v>
      </c>
      <c r="B1610" s="23" t="s">
        <v>2347</v>
      </c>
      <c r="C1610" t="s">
        <v>584</v>
      </c>
      <c r="D1610" t="s">
        <v>419</v>
      </c>
      <c r="E1610" t="s">
        <v>1915</v>
      </c>
      <c r="F1610" t="s">
        <v>134</v>
      </c>
      <c r="G1610" t="s">
        <v>134</v>
      </c>
      <c r="H1610" t="s">
        <v>7919</v>
      </c>
      <c r="I1610" t="s">
        <v>20</v>
      </c>
      <c r="J1610" t="s">
        <v>2349</v>
      </c>
      <c r="K1610" t="s">
        <v>21</v>
      </c>
      <c r="M1610" t="s">
        <v>7920</v>
      </c>
      <c r="N1610" t="s">
        <v>22</v>
      </c>
      <c r="O1610" t="s">
        <v>23</v>
      </c>
      <c r="P1610" t="s">
        <v>26</v>
      </c>
      <c r="Q1610" t="s">
        <v>2348</v>
      </c>
      <c r="R1610" s="13">
        <v>34</v>
      </c>
      <c r="S1610" s="13">
        <v>1</v>
      </c>
      <c r="T1610" s="21">
        <v>1</v>
      </c>
      <c r="V1610" t="s">
        <v>2154</v>
      </c>
      <c r="W1610" t="s">
        <v>17599</v>
      </c>
      <c r="X1610" s="20" t="str">
        <f>+IF(V1610="","-",CONCATENATE(V1610,"_",W1610))</f>
        <v>FINES_R04</v>
      </c>
      <c r="Y1610" s="59">
        <v>0.43938961625099182</v>
      </c>
      <c r="Z1610" t="s">
        <v>134</v>
      </c>
      <c r="AA1610" t="s">
        <v>2393</v>
      </c>
      <c r="AB1610" t="str">
        <f>+IF(W1610="","-",IF(W1610="UNICO","CENSO","MUESTRA"))</f>
        <v>MUESTRA</v>
      </c>
      <c r="AC1610" t="s">
        <v>2398</v>
      </c>
      <c r="AD1610" t="s">
        <v>7921</v>
      </c>
    </row>
    <row r="1611" spans="1:30" x14ac:dyDescent="0.25">
      <c r="A1611" s="5" t="str">
        <f t="shared" si="25"/>
        <v>R 4 - D 119 - 453 - 4201</v>
      </c>
      <c r="B1611" s="23" t="s">
        <v>2347</v>
      </c>
      <c r="C1611" t="s">
        <v>584</v>
      </c>
      <c r="D1611" t="s">
        <v>419</v>
      </c>
      <c r="E1611" t="s">
        <v>1915</v>
      </c>
      <c r="F1611" t="s">
        <v>134</v>
      </c>
      <c r="G1611" t="s">
        <v>134</v>
      </c>
      <c r="H1611" t="s">
        <v>7925</v>
      </c>
      <c r="I1611" t="s">
        <v>20</v>
      </c>
      <c r="J1611" t="s">
        <v>2349</v>
      </c>
      <c r="K1611" t="s">
        <v>21</v>
      </c>
      <c r="M1611" t="s">
        <v>7920</v>
      </c>
      <c r="N1611" t="s">
        <v>22</v>
      </c>
      <c r="O1611" t="s">
        <v>23</v>
      </c>
      <c r="P1611" t="s">
        <v>26</v>
      </c>
      <c r="Q1611" t="s">
        <v>2348</v>
      </c>
      <c r="R1611" s="13">
        <v>32</v>
      </c>
      <c r="S1611" s="13">
        <v>1</v>
      </c>
      <c r="T1611" s="21">
        <v>1</v>
      </c>
      <c r="V1611" t="s">
        <v>2154</v>
      </c>
      <c r="W1611" t="s">
        <v>17599</v>
      </c>
      <c r="X1611" s="20" t="str">
        <f>+IF(V1611="","-",CONCATENATE(V1611,"_",W1611))</f>
        <v>FINES_R04</v>
      </c>
      <c r="Y1611" s="59">
        <v>0.43938961625099182</v>
      </c>
      <c r="Z1611" t="s">
        <v>134</v>
      </c>
      <c r="AA1611" t="s">
        <v>2393</v>
      </c>
      <c r="AB1611" t="str">
        <f>+IF(W1611="","-",IF(W1611="UNICO","CENSO","MUESTRA"))</f>
        <v>MUESTRA</v>
      </c>
      <c r="AC1611" t="s">
        <v>2398</v>
      </c>
      <c r="AD1611" t="s">
        <v>7921</v>
      </c>
    </row>
    <row r="1612" spans="1:30" x14ac:dyDescent="0.25">
      <c r="A1612" s="5" t="str">
        <f t="shared" si="25"/>
        <v>R 4 - D 119 - 451 - 4199</v>
      </c>
      <c r="B1612" s="23" t="s">
        <v>2347</v>
      </c>
      <c r="C1612" t="s">
        <v>584</v>
      </c>
      <c r="D1612" t="s">
        <v>419</v>
      </c>
      <c r="E1612" t="s">
        <v>1915</v>
      </c>
      <c r="F1612" t="s">
        <v>134</v>
      </c>
      <c r="G1612" t="s">
        <v>134</v>
      </c>
      <c r="H1612" t="s">
        <v>7865</v>
      </c>
      <c r="I1612" t="s">
        <v>20</v>
      </c>
      <c r="J1612" t="s">
        <v>2349</v>
      </c>
      <c r="K1612" t="s">
        <v>21</v>
      </c>
      <c r="M1612" t="s">
        <v>7866</v>
      </c>
      <c r="N1612" t="s">
        <v>22</v>
      </c>
      <c r="O1612" t="s">
        <v>23</v>
      </c>
      <c r="P1612" t="s">
        <v>26</v>
      </c>
      <c r="Q1612" t="s">
        <v>2348</v>
      </c>
      <c r="R1612" s="13">
        <v>28</v>
      </c>
      <c r="S1612" s="13">
        <v>1</v>
      </c>
      <c r="T1612" s="21">
        <v>1</v>
      </c>
      <c r="V1612" t="s">
        <v>2154</v>
      </c>
      <c r="W1612" t="s">
        <v>17599</v>
      </c>
      <c r="X1612" s="20" t="str">
        <f>+IF(V1612="","-",CONCATENATE(V1612,"_",W1612))</f>
        <v>FINES_R04</v>
      </c>
      <c r="Y1612" s="59">
        <v>0.43945664167404169</v>
      </c>
      <c r="Z1612" t="s">
        <v>134</v>
      </c>
      <c r="AA1612" t="s">
        <v>2393</v>
      </c>
      <c r="AB1612" t="str">
        <f>+IF(W1612="","-",IF(W1612="UNICO","CENSO","MUESTRA"))</f>
        <v>MUESTRA</v>
      </c>
      <c r="AC1612" t="s">
        <v>2397</v>
      </c>
      <c r="AD1612" t="s">
        <v>7867</v>
      </c>
    </row>
    <row r="1613" spans="1:30" x14ac:dyDescent="0.25">
      <c r="A1613" s="5" t="str">
        <f t="shared" si="25"/>
        <v>R 4 - D 119 - 453 - 3326</v>
      </c>
      <c r="B1613" s="23" t="s">
        <v>2347</v>
      </c>
      <c r="C1613" t="s">
        <v>584</v>
      </c>
      <c r="D1613" t="s">
        <v>419</v>
      </c>
      <c r="E1613" t="s">
        <v>1915</v>
      </c>
      <c r="F1613" t="s">
        <v>134</v>
      </c>
      <c r="G1613" t="s">
        <v>134</v>
      </c>
      <c r="H1613" t="s">
        <v>7942</v>
      </c>
      <c r="I1613" t="s">
        <v>20</v>
      </c>
      <c r="J1613" t="s">
        <v>2349</v>
      </c>
      <c r="K1613" t="s">
        <v>21</v>
      </c>
      <c r="M1613" t="s">
        <v>7943</v>
      </c>
      <c r="N1613" t="s">
        <v>22</v>
      </c>
      <c r="O1613" t="s">
        <v>23</v>
      </c>
      <c r="P1613" t="s">
        <v>26</v>
      </c>
      <c r="Q1613" t="s">
        <v>2348</v>
      </c>
      <c r="R1613" s="13">
        <v>39</v>
      </c>
      <c r="S1613" s="13">
        <v>1</v>
      </c>
      <c r="T1613" s="21">
        <v>1</v>
      </c>
      <c r="V1613" t="s">
        <v>2154</v>
      </c>
      <c r="W1613" t="s">
        <v>17599</v>
      </c>
      <c r="X1613" s="20" t="str">
        <f>+IF(V1613="","-",CONCATENATE(V1613,"_",W1613))</f>
        <v>FINES_R04</v>
      </c>
      <c r="Y1613" s="59">
        <v>0.43973076343536383</v>
      </c>
      <c r="Z1613" t="s">
        <v>134</v>
      </c>
      <c r="AA1613" t="s">
        <v>2393</v>
      </c>
      <c r="AB1613" t="str">
        <f>+IF(W1613="","-",IF(W1613="UNICO","CENSO","MUESTRA"))</f>
        <v>MUESTRA</v>
      </c>
      <c r="AC1613" t="s">
        <v>2397</v>
      </c>
      <c r="AD1613" t="s">
        <v>7944</v>
      </c>
    </row>
    <row r="1614" spans="1:30" x14ac:dyDescent="0.25">
      <c r="A1614" s="5" t="str">
        <f t="shared" si="25"/>
        <v>R 4 - D 85 - 451 - 0949</v>
      </c>
      <c r="B1614" s="23" t="s">
        <v>2347</v>
      </c>
      <c r="C1614" t="s">
        <v>584</v>
      </c>
      <c r="D1614" t="s">
        <v>1474</v>
      </c>
      <c r="E1614" t="s">
        <v>1475</v>
      </c>
      <c r="F1614" t="s">
        <v>134</v>
      </c>
      <c r="G1614" t="s">
        <v>134</v>
      </c>
      <c r="H1614" t="s">
        <v>8398</v>
      </c>
      <c r="I1614" t="s">
        <v>20</v>
      </c>
      <c r="J1614" t="s">
        <v>2349</v>
      </c>
      <c r="K1614" t="s">
        <v>21</v>
      </c>
      <c r="M1614" t="s">
        <v>8399</v>
      </c>
      <c r="N1614" t="s">
        <v>22</v>
      </c>
      <c r="O1614" t="s">
        <v>23</v>
      </c>
      <c r="P1614" t="s">
        <v>26</v>
      </c>
      <c r="Q1614" t="s">
        <v>2348</v>
      </c>
      <c r="R1614" s="13">
        <v>11</v>
      </c>
      <c r="S1614" s="13">
        <v>1</v>
      </c>
      <c r="T1614" s="21">
        <v>1</v>
      </c>
      <c r="V1614" t="s">
        <v>2154</v>
      </c>
      <c r="W1614" t="s">
        <v>17599</v>
      </c>
      <c r="X1614" s="20" t="str">
        <f>+IF(V1614="","-",CONCATENATE(V1614,"_",W1614))</f>
        <v>FINES_R04</v>
      </c>
      <c r="Y1614" s="59">
        <v>0.44065952301025391</v>
      </c>
      <c r="Z1614" t="s">
        <v>134</v>
      </c>
      <c r="AA1614" t="s">
        <v>2393</v>
      </c>
      <c r="AB1614" t="str">
        <f>+IF(W1614="","-",IF(W1614="UNICO","CENSO","MUESTRA"))</f>
        <v>MUESTRA</v>
      </c>
      <c r="AC1614" t="s">
        <v>2398</v>
      </c>
      <c r="AD1614" t="s">
        <v>8400</v>
      </c>
    </row>
    <row r="1615" spans="1:30" x14ac:dyDescent="0.25">
      <c r="A1615" s="5" t="str">
        <f t="shared" si="25"/>
        <v>R 4 - D 119 - 453 - 2696</v>
      </c>
      <c r="B1615" s="23" t="s">
        <v>2347</v>
      </c>
      <c r="C1615" t="s">
        <v>584</v>
      </c>
      <c r="D1615" t="s">
        <v>419</v>
      </c>
      <c r="E1615" t="s">
        <v>1915</v>
      </c>
      <c r="F1615" t="s">
        <v>134</v>
      </c>
      <c r="G1615" t="s">
        <v>134</v>
      </c>
      <c r="H1615" t="s">
        <v>7806</v>
      </c>
      <c r="I1615" t="s">
        <v>20</v>
      </c>
      <c r="J1615" t="s">
        <v>2349</v>
      </c>
      <c r="K1615" t="s">
        <v>21</v>
      </c>
      <c r="M1615" t="s">
        <v>7807</v>
      </c>
      <c r="N1615" t="s">
        <v>22</v>
      </c>
      <c r="O1615" t="s">
        <v>23</v>
      </c>
      <c r="P1615" t="s">
        <v>26</v>
      </c>
      <c r="Q1615" t="s">
        <v>2348</v>
      </c>
      <c r="R1615" s="13">
        <v>19</v>
      </c>
      <c r="S1615" s="13">
        <v>1</v>
      </c>
      <c r="T1615" s="21">
        <v>1</v>
      </c>
      <c r="V1615" t="s">
        <v>2154</v>
      </c>
      <c r="W1615" t="s">
        <v>17599</v>
      </c>
      <c r="X1615" s="20" t="str">
        <f>+IF(V1615="","-",CONCATENATE(V1615,"_",W1615))</f>
        <v>FINES_R04</v>
      </c>
      <c r="Y1615" s="59">
        <v>0.45073682069778442</v>
      </c>
      <c r="Z1615" t="s">
        <v>134</v>
      </c>
      <c r="AA1615" t="s">
        <v>2393</v>
      </c>
      <c r="AB1615" t="str">
        <f>+IF(W1615="","-",IF(W1615="UNICO","CENSO","MUESTRA"))</f>
        <v>MUESTRA</v>
      </c>
      <c r="AC1615" t="s">
        <v>2397</v>
      </c>
      <c r="AD1615" t="s">
        <v>7808</v>
      </c>
    </row>
    <row r="1616" spans="1:30" x14ac:dyDescent="0.25">
      <c r="A1616" s="5" t="str">
        <f t="shared" si="25"/>
        <v>R 4 - D 85 - 452 - 3375</v>
      </c>
      <c r="B1616" s="23" t="s">
        <v>2347</v>
      </c>
      <c r="C1616" t="s">
        <v>584</v>
      </c>
      <c r="D1616" t="s">
        <v>1474</v>
      </c>
      <c r="E1616" t="s">
        <v>1475</v>
      </c>
      <c r="F1616" t="s">
        <v>134</v>
      </c>
      <c r="G1616" t="s">
        <v>134</v>
      </c>
      <c r="H1616" t="s">
        <v>8236</v>
      </c>
      <c r="I1616" t="s">
        <v>20</v>
      </c>
      <c r="J1616" t="s">
        <v>2349</v>
      </c>
      <c r="K1616" t="s">
        <v>21</v>
      </c>
      <c r="M1616" t="s">
        <v>8237</v>
      </c>
      <c r="N1616" t="s">
        <v>22</v>
      </c>
      <c r="O1616" t="s">
        <v>23</v>
      </c>
      <c r="P1616" t="s">
        <v>26</v>
      </c>
      <c r="Q1616" t="s">
        <v>2348</v>
      </c>
      <c r="R1616" s="13">
        <v>57</v>
      </c>
      <c r="S1616" s="13">
        <v>3</v>
      </c>
      <c r="T1616" s="21">
        <v>1</v>
      </c>
      <c r="V1616" t="s">
        <v>2154</v>
      </c>
      <c r="W1616" t="s">
        <v>17599</v>
      </c>
      <c r="X1616" s="20" t="str">
        <f>+IF(V1616="","-",CONCATENATE(V1616,"_",W1616))</f>
        <v>FINES_R04</v>
      </c>
      <c r="Y1616" s="59">
        <v>0.45330923795700068</v>
      </c>
      <c r="Z1616" t="s">
        <v>134</v>
      </c>
      <c r="AA1616" t="s">
        <v>2393</v>
      </c>
      <c r="AB1616" t="str">
        <f>+IF(W1616="","-",IF(W1616="UNICO","CENSO","MUESTRA"))</f>
        <v>MUESTRA</v>
      </c>
      <c r="AC1616" t="s">
        <v>2397</v>
      </c>
      <c r="AD1616" t="s">
        <v>8238</v>
      </c>
    </row>
    <row r="1617" spans="1:30" x14ac:dyDescent="0.25">
      <c r="A1617" s="5" t="str">
        <f t="shared" si="25"/>
        <v>R 4 - D 119 - 456 - 2323</v>
      </c>
      <c r="B1617" s="23" t="s">
        <v>2347</v>
      </c>
      <c r="C1617" t="s">
        <v>584</v>
      </c>
      <c r="D1617" t="s">
        <v>419</v>
      </c>
      <c r="E1617" t="s">
        <v>1915</v>
      </c>
      <c r="F1617" t="s">
        <v>134</v>
      </c>
      <c r="G1617" t="s">
        <v>134</v>
      </c>
      <c r="H1617" t="s">
        <v>7843</v>
      </c>
      <c r="I1617" t="s">
        <v>20</v>
      </c>
      <c r="J1617" t="s">
        <v>2349</v>
      </c>
      <c r="K1617" t="s">
        <v>21</v>
      </c>
      <c r="M1617" t="s">
        <v>7844</v>
      </c>
      <c r="N1617" t="s">
        <v>22</v>
      </c>
      <c r="O1617" t="s">
        <v>23</v>
      </c>
      <c r="P1617" t="s">
        <v>26</v>
      </c>
      <c r="Q1617" t="s">
        <v>2348</v>
      </c>
      <c r="R1617" s="13">
        <v>20</v>
      </c>
      <c r="S1617" s="13">
        <v>1</v>
      </c>
      <c r="T1617" s="21">
        <v>1</v>
      </c>
      <c r="V1617" t="s">
        <v>2154</v>
      </c>
      <c r="W1617" t="s">
        <v>17599</v>
      </c>
      <c r="X1617" s="20" t="str">
        <f>+IF(V1617="","-",CONCATENATE(V1617,"_",W1617))</f>
        <v>FINES_R04</v>
      </c>
      <c r="Y1617" s="59">
        <v>0.45561712980270391</v>
      </c>
      <c r="Z1617" t="s">
        <v>134</v>
      </c>
      <c r="AA1617" t="s">
        <v>2393</v>
      </c>
      <c r="AB1617" t="str">
        <f>+IF(W1617="","-",IF(W1617="UNICO","CENSO","MUESTRA"))</f>
        <v>MUESTRA</v>
      </c>
      <c r="AC1617" t="s">
        <v>2398</v>
      </c>
      <c r="AD1617" t="s">
        <v>7845</v>
      </c>
    </row>
    <row r="1618" spans="1:30" x14ac:dyDescent="0.25">
      <c r="A1618" s="5" t="str">
        <f t="shared" si="25"/>
        <v>R 4 - D 32 - 453 - 4471</v>
      </c>
      <c r="B1618" s="23" t="s">
        <v>2347</v>
      </c>
      <c r="C1618" t="s">
        <v>584</v>
      </c>
      <c r="D1618" t="s">
        <v>582</v>
      </c>
      <c r="E1618" t="s">
        <v>583</v>
      </c>
      <c r="F1618" t="s">
        <v>134</v>
      </c>
      <c r="G1618" t="s">
        <v>134</v>
      </c>
      <c r="H1618" t="s">
        <v>12286</v>
      </c>
      <c r="I1618" t="s">
        <v>20</v>
      </c>
      <c r="J1618" t="s">
        <v>2349</v>
      </c>
      <c r="K1618" t="s">
        <v>21</v>
      </c>
      <c r="M1618" t="s">
        <v>12287</v>
      </c>
      <c r="N1618" t="s">
        <v>22</v>
      </c>
      <c r="O1618" t="s">
        <v>23</v>
      </c>
      <c r="P1618" t="s">
        <v>26</v>
      </c>
      <c r="Q1618" t="s">
        <v>2348</v>
      </c>
      <c r="R1618" s="13">
        <v>25</v>
      </c>
      <c r="S1618" s="13">
        <v>1</v>
      </c>
      <c r="T1618" s="21">
        <v>1</v>
      </c>
      <c r="V1618" t="s">
        <v>2154</v>
      </c>
      <c r="W1618" t="s">
        <v>17599</v>
      </c>
      <c r="X1618" s="20" t="str">
        <f>+IF(V1618="","-",CONCATENATE(V1618,"_",W1618))</f>
        <v>FINES_R04</v>
      </c>
      <c r="Y1618" s="59">
        <v>0.45730674266815191</v>
      </c>
      <c r="Z1618" t="s">
        <v>134</v>
      </c>
      <c r="AA1618" t="s">
        <v>2393</v>
      </c>
      <c r="AB1618" t="str">
        <f>+IF(W1618="","-",IF(W1618="UNICO","CENSO","MUESTRA"))</f>
        <v>MUESTRA</v>
      </c>
      <c r="AC1618" t="s">
        <v>2398</v>
      </c>
      <c r="AD1618" t="s">
        <v>12288</v>
      </c>
    </row>
    <row r="1619" spans="1:30" x14ac:dyDescent="0.25">
      <c r="A1619" s="5" t="str">
        <f t="shared" si="25"/>
        <v>R 4 - D 32 - 453 - 4468</v>
      </c>
      <c r="B1619" s="23" t="s">
        <v>2347</v>
      </c>
      <c r="C1619" t="s">
        <v>584</v>
      </c>
      <c r="D1619" t="s">
        <v>582</v>
      </c>
      <c r="E1619" t="s">
        <v>583</v>
      </c>
      <c r="F1619" t="s">
        <v>134</v>
      </c>
      <c r="G1619" t="s">
        <v>134</v>
      </c>
      <c r="H1619" t="s">
        <v>12294</v>
      </c>
      <c r="I1619" t="s">
        <v>20</v>
      </c>
      <c r="J1619" t="s">
        <v>2349</v>
      </c>
      <c r="K1619" t="s">
        <v>21</v>
      </c>
      <c r="M1619" t="s">
        <v>12295</v>
      </c>
      <c r="N1619" t="s">
        <v>22</v>
      </c>
      <c r="O1619" t="s">
        <v>23</v>
      </c>
      <c r="P1619" t="s">
        <v>26</v>
      </c>
      <c r="Q1619" t="s">
        <v>2348</v>
      </c>
      <c r="R1619" s="13">
        <v>17</v>
      </c>
      <c r="S1619" s="13">
        <v>1</v>
      </c>
      <c r="T1619" s="21">
        <v>1</v>
      </c>
      <c r="V1619" t="s">
        <v>2154</v>
      </c>
      <c r="W1619" t="s">
        <v>17599</v>
      </c>
      <c r="X1619" s="20" t="str">
        <f>+IF(V1619="","-",CONCATENATE(V1619,"_",W1619))</f>
        <v>FINES_R04</v>
      </c>
      <c r="Y1619" s="59">
        <v>0.45730674266815191</v>
      </c>
      <c r="Z1619" t="s">
        <v>134</v>
      </c>
      <c r="AA1619" t="s">
        <v>2393</v>
      </c>
      <c r="AB1619" t="str">
        <f>+IF(W1619="","-",IF(W1619="UNICO","CENSO","MUESTRA"))</f>
        <v>MUESTRA</v>
      </c>
      <c r="AC1619" t="s">
        <v>2397</v>
      </c>
      <c r="AD1619" t="s">
        <v>12296</v>
      </c>
    </row>
    <row r="1620" spans="1:30" x14ac:dyDescent="0.25">
      <c r="A1620" s="5" t="str">
        <f t="shared" si="25"/>
        <v>R 4 - D 119 - 456 - 3605</v>
      </c>
      <c r="B1620" s="23" t="s">
        <v>2347</v>
      </c>
      <c r="C1620" t="s">
        <v>584</v>
      </c>
      <c r="D1620" t="s">
        <v>419</v>
      </c>
      <c r="E1620" t="s">
        <v>1915</v>
      </c>
      <c r="F1620" t="s">
        <v>134</v>
      </c>
      <c r="G1620" t="s">
        <v>134</v>
      </c>
      <c r="H1620" t="s">
        <v>12266</v>
      </c>
      <c r="I1620" t="s">
        <v>20</v>
      </c>
      <c r="J1620" t="s">
        <v>2349</v>
      </c>
      <c r="K1620" t="s">
        <v>21</v>
      </c>
      <c r="M1620" t="s">
        <v>12267</v>
      </c>
      <c r="N1620" t="s">
        <v>22</v>
      </c>
      <c r="O1620" t="s">
        <v>23</v>
      </c>
      <c r="P1620" t="s">
        <v>26</v>
      </c>
      <c r="Q1620" t="s">
        <v>2348</v>
      </c>
      <c r="R1620" s="13">
        <v>25</v>
      </c>
      <c r="S1620" s="13">
        <v>1</v>
      </c>
      <c r="T1620" s="21">
        <v>1</v>
      </c>
      <c r="V1620" t="s">
        <v>2154</v>
      </c>
      <c r="W1620" t="s">
        <v>17599</v>
      </c>
      <c r="X1620" s="20" t="str">
        <f>+IF(V1620="","-",CONCATENATE(V1620,"_",W1620))</f>
        <v>FINES_R04</v>
      </c>
      <c r="Y1620" s="59">
        <v>0.4607938826084137</v>
      </c>
      <c r="Z1620" t="s">
        <v>134</v>
      </c>
      <c r="AA1620" t="s">
        <v>2393</v>
      </c>
      <c r="AB1620" t="str">
        <f>+IF(W1620="","-",IF(W1620="UNICO","CENSO","MUESTRA"))</f>
        <v>MUESTRA</v>
      </c>
      <c r="AC1620" t="s">
        <v>2398</v>
      </c>
      <c r="AD1620" t="s">
        <v>12268</v>
      </c>
    </row>
    <row r="1621" spans="1:30" x14ac:dyDescent="0.25">
      <c r="A1621" s="5" t="str">
        <f t="shared" si="25"/>
        <v>R 4 - D 119 - 452 - 3633</v>
      </c>
      <c r="B1621" s="23" t="s">
        <v>2347</v>
      </c>
      <c r="C1621" t="s">
        <v>584</v>
      </c>
      <c r="D1621" t="s">
        <v>419</v>
      </c>
      <c r="E1621" t="s">
        <v>1915</v>
      </c>
      <c r="F1621" t="s">
        <v>134</v>
      </c>
      <c r="G1621" t="s">
        <v>134</v>
      </c>
      <c r="H1621" t="s">
        <v>7906</v>
      </c>
      <c r="I1621" t="s">
        <v>20</v>
      </c>
      <c r="J1621" t="s">
        <v>2349</v>
      </c>
      <c r="K1621" t="s">
        <v>21</v>
      </c>
      <c r="M1621" t="s">
        <v>7907</v>
      </c>
      <c r="N1621" t="s">
        <v>22</v>
      </c>
      <c r="O1621" t="s">
        <v>23</v>
      </c>
      <c r="P1621" t="s">
        <v>26</v>
      </c>
      <c r="Q1621" t="s">
        <v>2348</v>
      </c>
      <c r="R1621" s="13">
        <v>18</v>
      </c>
      <c r="S1621" s="13">
        <v>1</v>
      </c>
      <c r="T1621" s="21">
        <v>1</v>
      </c>
      <c r="V1621" t="s">
        <v>2154</v>
      </c>
      <c r="W1621" t="s">
        <v>17599</v>
      </c>
      <c r="X1621" s="20" t="str">
        <f>+IF(V1621="","-",CONCATENATE(V1621,"_",W1621))</f>
        <v>FINES_R04</v>
      </c>
      <c r="Y1621" s="59">
        <v>0.46558818221092219</v>
      </c>
      <c r="Z1621" t="s">
        <v>134</v>
      </c>
      <c r="AA1621" t="s">
        <v>2393</v>
      </c>
      <c r="AB1621" t="str">
        <f>+IF(W1621="","-",IF(W1621="UNICO","CENSO","MUESTRA"))</f>
        <v>MUESTRA</v>
      </c>
      <c r="AC1621" t="s">
        <v>2398</v>
      </c>
      <c r="AD1621" t="s">
        <v>7908</v>
      </c>
    </row>
    <row r="1622" spans="1:30" x14ac:dyDescent="0.25">
      <c r="A1622" s="5" t="str">
        <f t="shared" si="25"/>
        <v>R 4 - D 119 - 453 - 3633</v>
      </c>
      <c r="B1622" s="23" t="s">
        <v>2347</v>
      </c>
      <c r="C1622" t="s">
        <v>584</v>
      </c>
      <c r="D1622" t="s">
        <v>419</v>
      </c>
      <c r="E1622" t="s">
        <v>1915</v>
      </c>
      <c r="F1622" t="s">
        <v>134</v>
      </c>
      <c r="G1622" t="s">
        <v>134</v>
      </c>
      <c r="H1622" t="s">
        <v>7940</v>
      </c>
      <c r="I1622" t="s">
        <v>20</v>
      </c>
      <c r="J1622" t="s">
        <v>2349</v>
      </c>
      <c r="K1622" t="s">
        <v>21</v>
      </c>
      <c r="M1622" t="s">
        <v>7907</v>
      </c>
      <c r="N1622" t="s">
        <v>22</v>
      </c>
      <c r="O1622" t="s">
        <v>23</v>
      </c>
      <c r="P1622" t="s">
        <v>26</v>
      </c>
      <c r="Q1622" t="s">
        <v>2348</v>
      </c>
      <c r="R1622" s="13">
        <v>18</v>
      </c>
      <c r="S1622" s="13">
        <v>1</v>
      </c>
      <c r="T1622" s="21">
        <v>1</v>
      </c>
      <c r="V1622" t="s">
        <v>2154</v>
      </c>
      <c r="W1622" t="s">
        <v>17599</v>
      </c>
      <c r="X1622" s="20" t="str">
        <f>+IF(V1622="","-",CONCATENATE(V1622,"_",W1622))</f>
        <v>FINES_R04</v>
      </c>
      <c r="Y1622" s="59">
        <v>0.46558818221092219</v>
      </c>
      <c r="Z1622" t="s">
        <v>134</v>
      </c>
      <c r="AA1622" t="s">
        <v>2393</v>
      </c>
      <c r="AB1622" t="str">
        <f>+IF(W1622="","-",IF(W1622="UNICO","CENSO","MUESTRA"))</f>
        <v>MUESTRA</v>
      </c>
      <c r="AC1622" t="s">
        <v>2398</v>
      </c>
      <c r="AD1622" t="s">
        <v>7908</v>
      </c>
    </row>
    <row r="1623" spans="1:30" x14ac:dyDescent="0.25">
      <c r="A1623" s="5" t="str">
        <f t="shared" si="25"/>
        <v>R 4 - D 32 - 453 - 2036</v>
      </c>
      <c r="B1623" s="23" t="s">
        <v>2347</v>
      </c>
      <c r="C1623" t="s">
        <v>584</v>
      </c>
      <c r="D1623" t="s">
        <v>582</v>
      </c>
      <c r="E1623" t="s">
        <v>583</v>
      </c>
      <c r="F1623" t="s">
        <v>134</v>
      </c>
      <c r="G1623" t="s">
        <v>134</v>
      </c>
      <c r="H1623" t="s">
        <v>7959</v>
      </c>
      <c r="I1623" t="s">
        <v>20</v>
      </c>
      <c r="J1623" t="s">
        <v>2349</v>
      </c>
      <c r="K1623" t="s">
        <v>21</v>
      </c>
      <c r="M1623" t="s">
        <v>7960</v>
      </c>
      <c r="N1623" t="s">
        <v>22</v>
      </c>
      <c r="O1623" t="s">
        <v>23</v>
      </c>
      <c r="P1623" t="s">
        <v>26</v>
      </c>
      <c r="Q1623" t="s">
        <v>2348</v>
      </c>
      <c r="R1623" s="13">
        <v>186</v>
      </c>
      <c r="S1623" s="13">
        <v>8</v>
      </c>
      <c r="T1623" s="21">
        <v>1</v>
      </c>
      <c r="V1623" t="s">
        <v>2154</v>
      </c>
      <c r="W1623" t="s">
        <v>17599</v>
      </c>
      <c r="X1623" s="20" t="str">
        <f>+IF(V1623="","-",CONCATENATE(V1623,"_",W1623))</f>
        <v>FINES_R04</v>
      </c>
      <c r="Y1623" s="59">
        <v>0.47187596559524542</v>
      </c>
      <c r="Z1623" t="s">
        <v>134</v>
      </c>
      <c r="AA1623" t="s">
        <v>2393</v>
      </c>
      <c r="AB1623" t="str">
        <f>+IF(W1623="","-",IF(W1623="UNICO","CENSO","MUESTRA"))</f>
        <v>MUESTRA</v>
      </c>
      <c r="AC1623" t="s">
        <v>2397</v>
      </c>
      <c r="AD1623" t="s">
        <v>7961</v>
      </c>
    </row>
    <row r="1624" spans="1:30" x14ac:dyDescent="0.25">
      <c r="A1624" s="5" t="str">
        <f t="shared" si="25"/>
        <v>R 4 - D 32 - 453 - 2037</v>
      </c>
      <c r="B1624" s="23" t="s">
        <v>2347</v>
      </c>
      <c r="C1624" t="s">
        <v>584</v>
      </c>
      <c r="D1624" t="s">
        <v>582</v>
      </c>
      <c r="E1624" t="s">
        <v>583</v>
      </c>
      <c r="F1624" t="s">
        <v>134</v>
      </c>
      <c r="G1624" t="s">
        <v>134</v>
      </c>
      <c r="H1624" t="s">
        <v>8149</v>
      </c>
      <c r="I1624" t="s">
        <v>20</v>
      </c>
      <c r="J1624" t="s">
        <v>2349</v>
      </c>
      <c r="K1624" t="s">
        <v>21</v>
      </c>
      <c r="M1624" t="s">
        <v>7960</v>
      </c>
      <c r="N1624" t="s">
        <v>22</v>
      </c>
      <c r="O1624" t="s">
        <v>23</v>
      </c>
      <c r="P1624" t="s">
        <v>26</v>
      </c>
      <c r="Q1624" t="s">
        <v>2348</v>
      </c>
      <c r="R1624" s="13">
        <v>53</v>
      </c>
      <c r="S1624" s="13">
        <v>3</v>
      </c>
      <c r="T1624" s="21">
        <v>1</v>
      </c>
      <c r="V1624" t="s">
        <v>2154</v>
      </c>
      <c r="W1624" t="s">
        <v>17599</v>
      </c>
      <c r="X1624" s="20" t="str">
        <f>+IF(V1624="","-",CONCATENATE(V1624,"_",W1624))</f>
        <v>FINES_R04</v>
      </c>
      <c r="Y1624" s="59">
        <v>0.47187596559524542</v>
      </c>
      <c r="Z1624" t="s">
        <v>134</v>
      </c>
      <c r="AA1624" t="s">
        <v>2393</v>
      </c>
      <c r="AB1624" t="str">
        <f>+IF(W1624="","-",IF(W1624="UNICO","CENSO","MUESTRA"))</f>
        <v>MUESTRA</v>
      </c>
      <c r="AC1624" t="s">
        <v>2397</v>
      </c>
      <c r="AD1624" t="s">
        <v>7961</v>
      </c>
    </row>
    <row r="1625" spans="1:30" x14ac:dyDescent="0.25">
      <c r="A1625" s="5" t="str">
        <f t="shared" si="25"/>
        <v>R 4 - D 119 - 451 - 2275</v>
      </c>
      <c r="B1625" s="23" t="s">
        <v>2347</v>
      </c>
      <c r="C1625" t="s">
        <v>584</v>
      </c>
      <c r="D1625" t="s">
        <v>419</v>
      </c>
      <c r="E1625" t="s">
        <v>1915</v>
      </c>
      <c r="F1625" t="s">
        <v>134</v>
      </c>
      <c r="G1625" t="s">
        <v>134</v>
      </c>
      <c r="H1625" t="s">
        <v>7702</v>
      </c>
      <c r="I1625" t="s">
        <v>20</v>
      </c>
      <c r="J1625" t="s">
        <v>2349</v>
      </c>
      <c r="K1625" t="s">
        <v>21</v>
      </c>
      <c r="M1625" t="s">
        <v>7703</v>
      </c>
      <c r="N1625" t="s">
        <v>22</v>
      </c>
      <c r="O1625" t="s">
        <v>23</v>
      </c>
      <c r="P1625" t="s">
        <v>26</v>
      </c>
      <c r="Q1625" t="s">
        <v>2348</v>
      </c>
      <c r="R1625" s="13">
        <v>46</v>
      </c>
      <c r="S1625" s="13">
        <v>2</v>
      </c>
      <c r="T1625" s="21">
        <v>1</v>
      </c>
      <c r="V1625" t="s">
        <v>2154</v>
      </c>
      <c r="W1625" t="s">
        <v>17599</v>
      </c>
      <c r="X1625" s="20" t="str">
        <f>+IF(V1625="","-",CONCATENATE(V1625,"_",W1625))</f>
        <v>FINES_R04</v>
      </c>
      <c r="Y1625" s="59">
        <v>0.47284066677093511</v>
      </c>
      <c r="Z1625" t="s">
        <v>134</v>
      </c>
      <c r="AA1625" t="s">
        <v>2393</v>
      </c>
      <c r="AB1625" t="str">
        <f>+IF(W1625="","-",IF(W1625="UNICO","CENSO","MUESTRA"))</f>
        <v>MUESTRA</v>
      </c>
      <c r="AC1625" t="s">
        <v>2398</v>
      </c>
      <c r="AD1625" t="s">
        <v>7704</v>
      </c>
    </row>
    <row r="1626" spans="1:30" x14ac:dyDescent="0.25">
      <c r="A1626" s="5" t="str">
        <f t="shared" si="25"/>
        <v>R 4 - D 119 - 453 - 2275</v>
      </c>
      <c r="B1626" s="23" t="s">
        <v>2347</v>
      </c>
      <c r="C1626" t="s">
        <v>584</v>
      </c>
      <c r="D1626" t="s">
        <v>419</v>
      </c>
      <c r="E1626" t="s">
        <v>1915</v>
      </c>
      <c r="F1626" t="s">
        <v>134</v>
      </c>
      <c r="G1626" t="s">
        <v>134</v>
      </c>
      <c r="H1626" t="s">
        <v>7750</v>
      </c>
      <c r="I1626" t="s">
        <v>20</v>
      </c>
      <c r="J1626" t="s">
        <v>2349</v>
      </c>
      <c r="K1626" t="s">
        <v>21</v>
      </c>
      <c r="M1626" t="s">
        <v>7703</v>
      </c>
      <c r="N1626" t="s">
        <v>22</v>
      </c>
      <c r="O1626" t="s">
        <v>23</v>
      </c>
      <c r="P1626" t="s">
        <v>26</v>
      </c>
      <c r="Q1626" t="s">
        <v>2348</v>
      </c>
      <c r="R1626" s="13">
        <v>77</v>
      </c>
      <c r="S1626" s="13">
        <v>3</v>
      </c>
      <c r="T1626" s="21">
        <v>1</v>
      </c>
      <c r="V1626" t="s">
        <v>2154</v>
      </c>
      <c r="W1626" t="s">
        <v>17599</v>
      </c>
      <c r="X1626" s="20" t="str">
        <f>+IF(V1626="","-",CONCATENATE(V1626,"_",W1626))</f>
        <v>FINES_R04</v>
      </c>
      <c r="Y1626" s="59">
        <v>0.47284066677093511</v>
      </c>
      <c r="Z1626" t="s">
        <v>134</v>
      </c>
      <c r="AA1626" t="s">
        <v>2393</v>
      </c>
      <c r="AB1626" t="str">
        <f>+IF(W1626="","-",IF(W1626="UNICO","CENSO","MUESTRA"))</f>
        <v>MUESTRA</v>
      </c>
      <c r="AC1626" t="s">
        <v>2398</v>
      </c>
      <c r="AD1626" t="s">
        <v>7704</v>
      </c>
    </row>
    <row r="1627" spans="1:30" x14ac:dyDescent="0.25">
      <c r="A1627" s="5" t="str">
        <f t="shared" si="25"/>
        <v>R 4 - D 119 - 456 - 2275</v>
      </c>
      <c r="B1627" s="23" t="s">
        <v>2347</v>
      </c>
      <c r="C1627" t="s">
        <v>584</v>
      </c>
      <c r="D1627" t="s">
        <v>419</v>
      </c>
      <c r="E1627" t="s">
        <v>1915</v>
      </c>
      <c r="F1627" t="s">
        <v>134</v>
      </c>
      <c r="G1627" t="s">
        <v>134</v>
      </c>
      <c r="H1627" t="s">
        <v>7841</v>
      </c>
      <c r="I1627" t="s">
        <v>20</v>
      </c>
      <c r="J1627" t="s">
        <v>2349</v>
      </c>
      <c r="K1627" t="s">
        <v>21</v>
      </c>
      <c r="M1627" t="s">
        <v>7703</v>
      </c>
      <c r="N1627" t="s">
        <v>22</v>
      </c>
      <c r="O1627" t="s">
        <v>23</v>
      </c>
      <c r="P1627" t="s">
        <v>26</v>
      </c>
      <c r="Q1627" t="s">
        <v>2348</v>
      </c>
      <c r="R1627" s="13">
        <v>17</v>
      </c>
      <c r="S1627" s="13">
        <v>1</v>
      </c>
      <c r="T1627" s="21">
        <v>1</v>
      </c>
      <c r="V1627" t="s">
        <v>2154</v>
      </c>
      <c r="W1627" t="s">
        <v>17599</v>
      </c>
      <c r="X1627" s="20" t="str">
        <f>+IF(V1627="","-",CONCATENATE(V1627,"_",W1627))</f>
        <v>FINES_R04</v>
      </c>
      <c r="Y1627" s="59">
        <v>0.47284066677093511</v>
      </c>
      <c r="Z1627" t="s">
        <v>134</v>
      </c>
      <c r="AA1627" t="s">
        <v>2393</v>
      </c>
      <c r="AB1627" t="str">
        <f>+IF(W1627="","-",IF(W1627="UNICO","CENSO","MUESTRA"))</f>
        <v>MUESTRA</v>
      </c>
      <c r="AC1627" t="s">
        <v>2398</v>
      </c>
      <c r="AD1627" t="s">
        <v>7704</v>
      </c>
    </row>
    <row r="1628" spans="1:30" x14ac:dyDescent="0.25">
      <c r="A1628" s="5" t="str">
        <f t="shared" si="25"/>
        <v>R 4 - D 119 - 452 - 3763</v>
      </c>
      <c r="B1628" s="23" t="s">
        <v>2347</v>
      </c>
      <c r="C1628" t="s">
        <v>584</v>
      </c>
      <c r="D1628" t="s">
        <v>419</v>
      </c>
      <c r="E1628" t="s">
        <v>1915</v>
      </c>
      <c r="F1628" t="s">
        <v>134</v>
      </c>
      <c r="G1628" t="s">
        <v>134</v>
      </c>
      <c r="H1628" t="s">
        <v>7885</v>
      </c>
      <c r="I1628" t="s">
        <v>20</v>
      </c>
      <c r="J1628" t="s">
        <v>2349</v>
      </c>
      <c r="K1628" t="s">
        <v>21</v>
      </c>
      <c r="M1628" t="s">
        <v>7886</v>
      </c>
      <c r="N1628" t="s">
        <v>22</v>
      </c>
      <c r="O1628" t="s">
        <v>23</v>
      </c>
      <c r="P1628" t="s">
        <v>26</v>
      </c>
      <c r="Q1628" t="s">
        <v>2348</v>
      </c>
      <c r="R1628" s="13">
        <v>98</v>
      </c>
      <c r="S1628" s="13">
        <v>4</v>
      </c>
      <c r="T1628" s="21">
        <v>1</v>
      </c>
      <c r="V1628" t="s">
        <v>2154</v>
      </c>
      <c r="W1628" t="s">
        <v>17599</v>
      </c>
      <c r="X1628" s="20" t="str">
        <f>+IF(V1628="","-",CONCATENATE(V1628,"_",W1628))</f>
        <v>FINES_R04</v>
      </c>
      <c r="Y1628" s="59">
        <v>0.47284066677093511</v>
      </c>
      <c r="Z1628" t="s">
        <v>134</v>
      </c>
      <c r="AA1628" t="s">
        <v>2393</v>
      </c>
      <c r="AB1628" t="str">
        <f>+IF(W1628="","-",IF(W1628="UNICO","CENSO","MUESTRA"))</f>
        <v>MUESTRA</v>
      </c>
      <c r="AC1628" t="s">
        <v>2397</v>
      </c>
      <c r="AD1628" t="s">
        <v>7887</v>
      </c>
    </row>
    <row r="1629" spans="1:30" x14ac:dyDescent="0.25">
      <c r="A1629" s="5" t="str">
        <f t="shared" si="25"/>
        <v>R 4 - D 119 - 452 - 3370</v>
      </c>
      <c r="B1629" s="23" t="s">
        <v>2347</v>
      </c>
      <c r="C1629" t="s">
        <v>584</v>
      </c>
      <c r="D1629" t="s">
        <v>419</v>
      </c>
      <c r="E1629" t="s">
        <v>1915</v>
      </c>
      <c r="F1629" t="s">
        <v>134</v>
      </c>
      <c r="G1629" t="s">
        <v>134</v>
      </c>
      <c r="H1629" t="s">
        <v>7890</v>
      </c>
      <c r="I1629" t="s">
        <v>20</v>
      </c>
      <c r="J1629" t="s">
        <v>2349</v>
      </c>
      <c r="K1629" t="s">
        <v>21</v>
      </c>
      <c r="M1629" t="s">
        <v>7891</v>
      </c>
      <c r="N1629" t="s">
        <v>22</v>
      </c>
      <c r="O1629" t="s">
        <v>23</v>
      </c>
      <c r="P1629" t="s">
        <v>26</v>
      </c>
      <c r="Q1629" t="s">
        <v>2348</v>
      </c>
      <c r="R1629" s="13">
        <v>41</v>
      </c>
      <c r="S1629" s="13">
        <v>2</v>
      </c>
      <c r="T1629" s="21">
        <v>1</v>
      </c>
      <c r="V1629" t="s">
        <v>2154</v>
      </c>
      <c r="W1629" t="s">
        <v>17599</v>
      </c>
      <c r="X1629" s="20" t="str">
        <f>+IF(V1629="","-",CONCATENATE(V1629,"_",W1629))</f>
        <v>FINES_R04</v>
      </c>
      <c r="Y1629" s="59">
        <v>0.47284066677093511</v>
      </c>
      <c r="Z1629" t="s">
        <v>134</v>
      </c>
      <c r="AA1629" t="s">
        <v>2393</v>
      </c>
      <c r="AB1629" t="str">
        <f>+IF(W1629="","-",IF(W1629="UNICO","CENSO","MUESTRA"))</f>
        <v>MUESTRA</v>
      </c>
      <c r="AC1629" t="s">
        <v>2398</v>
      </c>
      <c r="AD1629" t="s">
        <v>7892</v>
      </c>
    </row>
    <row r="1630" spans="1:30" x14ac:dyDescent="0.25">
      <c r="A1630" s="5" t="str">
        <f t="shared" si="25"/>
        <v>R 4 - D 119 - 451 - 3763</v>
      </c>
      <c r="B1630" s="23" t="s">
        <v>2347</v>
      </c>
      <c r="C1630" t="s">
        <v>584</v>
      </c>
      <c r="D1630" t="s">
        <v>419</v>
      </c>
      <c r="E1630" t="s">
        <v>1915</v>
      </c>
      <c r="F1630" t="s">
        <v>134</v>
      </c>
      <c r="G1630" t="s">
        <v>134</v>
      </c>
      <c r="H1630" t="s">
        <v>7917</v>
      </c>
      <c r="I1630" t="s">
        <v>20</v>
      </c>
      <c r="J1630" t="s">
        <v>2349</v>
      </c>
      <c r="K1630" t="s">
        <v>21</v>
      </c>
      <c r="M1630" t="s">
        <v>7886</v>
      </c>
      <c r="N1630" t="s">
        <v>22</v>
      </c>
      <c r="O1630" t="s">
        <v>23</v>
      </c>
      <c r="P1630" t="s">
        <v>26</v>
      </c>
      <c r="Q1630" t="s">
        <v>2348</v>
      </c>
      <c r="R1630" s="13">
        <v>47</v>
      </c>
      <c r="S1630" s="13">
        <v>1</v>
      </c>
      <c r="T1630" s="21">
        <v>1</v>
      </c>
      <c r="V1630" t="s">
        <v>2154</v>
      </c>
      <c r="W1630" t="s">
        <v>17599</v>
      </c>
      <c r="X1630" s="20" t="str">
        <f>+IF(V1630="","-",CONCATENATE(V1630,"_",W1630))</f>
        <v>FINES_R04</v>
      </c>
      <c r="Y1630" s="59">
        <v>0.47284066677093511</v>
      </c>
      <c r="Z1630" t="s">
        <v>134</v>
      </c>
      <c r="AA1630" t="s">
        <v>2393</v>
      </c>
      <c r="AB1630" t="str">
        <f>+IF(W1630="","-",IF(W1630="UNICO","CENSO","MUESTRA"))</f>
        <v>MUESTRA</v>
      </c>
      <c r="AC1630" t="s">
        <v>2398</v>
      </c>
      <c r="AD1630" t="s">
        <v>7887</v>
      </c>
    </row>
    <row r="1631" spans="1:30" x14ac:dyDescent="0.25">
      <c r="A1631" s="5" t="str">
        <f t="shared" si="25"/>
        <v>R 4 - D 119 - 456 - 3763</v>
      </c>
      <c r="B1631" s="23" t="s">
        <v>2347</v>
      </c>
      <c r="C1631" t="s">
        <v>584</v>
      </c>
      <c r="D1631" t="s">
        <v>419</v>
      </c>
      <c r="E1631" t="s">
        <v>1915</v>
      </c>
      <c r="F1631" t="s">
        <v>134</v>
      </c>
      <c r="G1631" t="s">
        <v>134</v>
      </c>
      <c r="H1631" t="s">
        <v>7923</v>
      </c>
      <c r="I1631" t="s">
        <v>20</v>
      </c>
      <c r="J1631" t="s">
        <v>2349</v>
      </c>
      <c r="K1631" t="s">
        <v>21</v>
      </c>
      <c r="M1631" t="s">
        <v>7886</v>
      </c>
      <c r="N1631" t="s">
        <v>22</v>
      </c>
      <c r="O1631" t="s">
        <v>23</v>
      </c>
      <c r="P1631" t="s">
        <v>26</v>
      </c>
      <c r="Q1631" t="s">
        <v>2348</v>
      </c>
      <c r="R1631" s="13">
        <v>30</v>
      </c>
      <c r="S1631" s="13">
        <v>1</v>
      </c>
      <c r="T1631" s="21">
        <v>1</v>
      </c>
      <c r="V1631" t="s">
        <v>2154</v>
      </c>
      <c r="W1631" t="s">
        <v>17599</v>
      </c>
      <c r="X1631" s="20" t="str">
        <f>+IF(V1631="","-",CONCATENATE(V1631,"_",W1631))</f>
        <v>FINES_R04</v>
      </c>
      <c r="Y1631" s="59">
        <v>0.47284066677093511</v>
      </c>
      <c r="Z1631" t="s">
        <v>134</v>
      </c>
      <c r="AA1631" t="s">
        <v>2393</v>
      </c>
      <c r="AB1631" t="str">
        <f>+IF(W1631="","-",IF(W1631="UNICO","CENSO","MUESTRA"))</f>
        <v>MUESTRA</v>
      </c>
      <c r="AC1631" t="s">
        <v>2397</v>
      </c>
      <c r="AD1631" t="s">
        <v>7887</v>
      </c>
    </row>
    <row r="1632" spans="1:30" x14ac:dyDescent="0.25">
      <c r="A1632" s="5" t="str">
        <f t="shared" si="25"/>
        <v>R 4 - D 119 - 451 - 2325</v>
      </c>
      <c r="B1632" s="23" t="s">
        <v>2347</v>
      </c>
      <c r="C1632" t="s">
        <v>584</v>
      </c>
      <c r="D1632" t="s">
        <v>419</v>
      </c>
      <c r="E1632" t="s">
        <v>1915</v>
      </c>
      <c r="F1632" t="s">
        <v>134</v>
      </c>
      <c r="G1632" t="s">
        <v>134</v>
      </c>
      <c r="H1632" t="s">
        <v>7853</v>
      </c>
      <c r="I1632" t="s">
        <v>20</v>
      </c>
      <c r="J1632" t="s">
        <v>2349</v>
      </c>
      <c r="K1632" t="s">
        <v>21</v>
      </c>
      <c r="M1632" t="s">
        <v>7854</v>
      </c>
      <c r="N1632" t="s">
        <v>22</v>
      </c>
      <c r="O1632" t="s">
        <v>23</v>
      </c>
      <c r="P1632" t="s">
        <v>26</v>
      </c>
      <c r="Q1632" t="s">
        <v>2348</v>
      </c>
      <c r="R1632" s="13">
        <v>24</v>
      </c>
      <c r="S1632" s="13">
        <v>1</v>
      </c>
      <c r="T1632" s="21">
        <v>1</v>
      </c>
      <c r="V1632" t="s">
        <v>2154</v>
      </c>
      <c r="W1632" t="s">
        <v>17599</v>
      </c>
      <c r="X1632" s="20" t="str">
        <f>+IF(V1632="","-",CONCATENATE(V1632,"_",W1632))</f>
        <v>FINES_R04</v>
      </c>
      <c r="Y1632" s="59">
        <v>0.47693398594856262</v>
      </c>
      <c r="Z1632" t="s">
        <v>134</v>
      </c>
      <c r="AA1632" t="s">
        <v>2393</v>
      </c>
      <c r="AB1632" t="str">
        <f>+IF(W1632="","-",IF(W1632="UNICO","CENSO","MUESTRA"))</f>
        <v>MUESTRA</v>
      </c>
      <c r="AC1632" t="s">
        <v>2397</v>
      </c>
      <c r="AD1632" t="s">
        <v>7855</v>
      </c>
    </row>
    <row r="1633" spans="1:30" x14ac:dyDescent="0.25">
      <c r="A1633" s="5" t="str">
        <f t="shared" si="25"/>
        <v>R 4 - D 119 - 451 - 2733</v>
      </c>
      <c r="B1633" s="23" t="s">
        <v>2347</v>
      </c>
      <c r="C1633" t="s">
        <v>584</v>
      </c>
      <c r="D1633" t="s">
        <v>419</v>
      </c>
      <c r="E1633" t="s">
        <v>1915</v>
      </c>
      <c r="F1633" t="s">
        <v>134</v>
      </c>
      <c r="G1633" t="s">
        <v>134</v>
      </c>
      <c r="H1633" t="s">
        <v>7698</v>
      </c>
      <c r="I1633" t="s">
        <v>20</v>
      </c>
      <c r="J1633" t="s">
        <v>2349</v>
      </c>
      <c r="K1633" t="s">
        <v>21</v>
      </c>
      <c r="M1633" t="s">
        <v>7699</v>
      </c>
      <c r="N1633" t="s">
        <v>22</v>
      </c>
      <c r="O1633" t="s">
        <v>23</v>
      </c>
      <c r="P1633" t="s">
        <v>26</v>
      </c>
      <c r="Q1633" t="s">
        <v>2348</v>
      </c>
      <c r="R1633" s="13">
        <v>20</v>
      </c>
      <c r="S1633" s="13">
        <v>1</v>
      </c>
      <c r="T1633" s="21">
        <v>1</v>
      </c>
      <c r="V1633" t="s">
        <v>2154</v>
      </c>
      <c r="W1633" t="s">
        <v>17599</v>
      </c>
      <c r="X1633" s="20" t="str">
        <f>+IF(V1633="","-",CONCATENATE(V1633,"_",W1633))</f>
        <v>FINES_R04</v>
      </c>
      <c r="Y1633" s="59">
        <v>0.47762945294380188</v>
      </c>
      <c r="Z1633" t="s">
        <v>134</v>
      </c>
      <c r="AA1633" t="s">
        <v>2393</v>
      </c>
      <c r="AB1633" t="str">
        <f>+IF(W1633="","-",IF(W1633="UNICO","CENSO","MUESTRA"))</f>
        <v>MUESTRA</v>
      </c>
      <c r="AC1633" t="s">
        <v>2397</v>
      </c>
      <c r="AD1633" t="s">
        <v>7700</v>
      </c>
    </row>
    <row r="1634" spans="1:30" x14ac:dyDescent="0.25">
      <c r="A1634" s="5" t="str">
        <f t="shared" si="25"/>
        <v>R 4 - D 119 - 453 - 4202</v>
      </c>
      <c r="B1634" s="23" t="s">
        <v>2347</v>
      </c>
      <c r="C1634" t="s">
        <v>584</v>
      </c>
      <c r="D1634" t="s">
        <v>419</v>
      </c>
      <c r="E1634" t="s">
        <v>1915</v>
      </c>
      <c r="F1634" t="s">
        <v>134</v>
      </c>
      <c r="G1634" t="s">
        <v>134</v>
      </c>
      <c r="H1634" t="s">
        <v>7774</v>
      </c>
      <c r="I1634" t="s">
        <v>20</v>
      </c>
      <c r="J1634" t="s">
        <v>2349</v>
      </c>
      <c r="K1634" t="s">
        <v>21</v>
      </c>
      <c r="M1634" t="s">
        <v>7775</v>
      </c>
      <c r="N1634" t="s">
        <v>22</v>
      </c>
      <c r="O1634" t="s">
        <v>23</v>
      </c>
      <c r="P1634" t="s">
        <v>26</v>
      </c>
      <c r="Q1634" t="s">
        <v>2348</v>
      </c>
      <c r="R1634" s="13">
        <v>33</v>
      </c>
      <c r="S1634" s="13">
        <v>1</v>
      </c>
      <c r="T1634" s="21">
        <v>1</v>
      </c>
      <c r="V1634" t="s">
        <v>2154</v>
      </c>
      <c r="W1634" t="s">
        <v>17599</v>
      </c>
      <c r="X1634" s="20" t="str">
        <f>+IF(V1634="","-",CONCATENATE(V1634,"_",W1634))</f>
        <v>FINES_R04</v>
      </c>
      <c r="Y1634" s="59">
        <v>0.47762945294380188</v>
      </c>
      <c r="Z1634" t="s">
        <v>134</v>
      </c>
      <c r="AA1634" t="s">
        <v>2393</v>
      </c>
      <c r="AB1634" t="str">
        <f>+IF(W1634="","-",IF(W1634="UNICO","CENSO","MUESTRA"))</f>
        <v>MUESTRA</v>
      </c>
      <c r="AC1634" t="s">
        <v>2397</v>
      </c>
      <c r="AD1634" t="s">
        <v>7776</v>
      </c>
    </row>
    <row r="1635" spans="1:30" x14ac:dyDescent="0.25">
      <c r="A1635" s="5" t="str">
        <f t="shared" si="25"/>
        <v>R 4 - D 119 - 456 - 4202</v>
      </c>
      <c r="B1635" s="23" t="s">
        <v>2347</v>
      </c>
      <c r="C1635" t="s">
        <v>584</v>
      </c>
      <c r="D1635" t="s">
        <v>419</v>
      </c>
      <c r="E1635" t="s">
        <v>1915</v>
      </c>
      <c r="F1635" t="s">
        <v>134</v>
      </c>
      <c r="G1635" t="s">
        <v>134</v>
      </c>
      <c r="H1635" t="s">
        <v>7839</v>
      </c>
      <c r="I1635" t="s">
        <v>20</v>
      </c>
      <c r="J1635" t="s">
        <v>2349</v>
      </c>
      <c r="K1635" t="s">
        <v>21</v>
      </c>
      <c r="M1635" t="s">
        <v>7775</v>
      </c>
      <c r="N1635" t="s">
        <v>22</v>
      </c>
      <c r="O1635" t="s">
        <v>23</v>
      </c>
      <c r="P1635" t="s">
        <v>26</v>
      </c>
      <c r="Q1635" t="s">
        <v>2348</v>
      </c>
      <c r="R1635" s="13">
        <v>31</v>
      </c>
      <c r="S1635" s="13">
        <v>1</v>
      </c>
      <c r="T1635" s="21">
        <v>1</v>
      </c>
      <c r="V1635" t="s">
        <v>2154</v>
      </c>
      <c r="W1635" t="s">
        <v>17599</v>
      </c>
      <c r="X1635" s="20" t="str">
        <f>+IF(V1635="","-",CONCATENATE(V1635,"_",W1635))</f>
        <v>FINES_R04</v>
      </c>
      <c r="Y1635" s="59">
        <v>0.47762945294380188</v>
      </c>
      <c r="Z1635" t="s">
        <v>134</v>
      </c>
      <c r="AA1635" t="s">
        <v>2393</v>
      </c>
      <c r="AB1635" t="str">
        <f>+IF(W1635="","-",IF(W1635="UNICO","CENSO","MUESTRA"))</f>
        <v>MUESTRA</v>
      </c>
      <c r="AC1635" t="s">
        <v>2397</v>
      </c>
      <c r="AD1635" t="s">
        <v>7776</v>
      </c>
    </row>
    <row r="1636" spans="1:30" x14ac:dyDescent="0.25">
      <c r="A1636" s="5" t="str">
        <f t="shared" si="25"/>
        <v>R 4 - D 32 - 453 - 2041</v>
      </c>
      <c r="B1636" s="23" t="s">
        <v>2347</v>
      </c>
      <c r="C1636" t="s">
        <v>584</v>
      </c>
      <c r="D1636" t="s">
        <v>582</v>
      </c>
      <c r="E1636" t="s">
        <v>583</v>
      </c>
      <c r="F1636" t="s">
        <v>134</v>
      </c>
      <c r="G1636" t="s">
        <v>134</v>
      </c>
      <c r="H1636" t="s">
        <v>7955</v>
      </c>
      <c r="I1636" t="s">
        <v>20</v>
      </c>
      <c r="J1636" t="s">
        <v>2349</v>
      </c>
      <c r="K1636" t="s">
        <v>21</v>
      </c>
      <c r="M1636" t="s">
        <v>7956</v>
      </c>
      <c r="N1636" t="s">
        <v>22</v>
      </c>
      <c r="O1636" t="s">
        <v>23</v>
      </c>
      <c r="P1636" t="s">
        <v>26</v>
      </c>
      <c r="Q1636" t="s">
        <v>2348</v>
      </c>
      <c r="R1636" s="13">
        <v>223</v>
      </c>
      <c r="S1636" s="13">
        <v>9</v>
      </c>
      <c r="T1636" s="21">
        <v>1</v>
      </c>
      <c r="V1636" t="s">
        <v>2154</v>
      </c>
      <c r="W1636" t="s">
        <v>17599</v>
      </c>
      <c r="X1636" s="20" t="str">
        <f>+IF(V1636="","-",CONCATENATE(V1636,"_",W1636))</f>
        <v>FINES_R04</v>
      </c>
      <c r="Y1636" s="59">
        <v>0.48020878434181208</v>
      </c>
      <c r="Z1636" t="s">
        <v>134</v>
      </c>
      <c r="AA1636" t="s">
        <v>2393</v>
      </c>
      <c r="AB1636" t="str">
        <f>+IF(W1636="","-",IF(W1636="UNICO","CENSO","MUESTRA"))</f>
        <v>MUESTRA</v>
      </c>
      <c r="AC1636" t="s">
        <v>2398</v>
      </c>
      <c r="AD1636" t="s">
        <v>7957</v>
      </c>
    </row>
    <row r="1637" spans="1:30" x14ac:dyDescent="0.25">
      <c r="A1637" s="5" t="str">
        <f t="shared" si="25"/>
        <v>R 4 - D 119 - 451 - 4200</v>
      </c>
      <c r="B1637" s="23" t="s">
        <v>2347</v>
      </c>
      <c r="C1637" t="s">
        <v>584</v>
      </c>
      <c r="D1637" t="s">
        <v>419</v>
      </c>
      <c r="E1637" t="s">
        <v>1915</v>
      </c>
      <c r="F1637" t="s">
        <v>134</v>
      </c>
      <c r="G1637" t="s">
        <v>134</v>
      </c>
      <c r="H1637" t="s">
        <v>7869</v>
      </c>
      <c r="I1637" t="s">
        <v>20</v>
      </c>
      <c r="J1637" t="s">
        <v>2349</v>
      </c>
      <c r="K1637" t="s">
        <v>21</v>
      </c>
      <c r="M1637" t="s">
        <v>7870</v>
      </c>
      <c r="N1637" t="s">
        <v>22</v>
      </c>
      <c r="O1637" t="s">
        <v>23</v>
      </c>
      <c r="P1637" t="s">
        <v>26</v>
      </c>
      <c r="Q1637" t="s">
        <v>2348</v>
      </c>
      <c r="R1637" s="13">
        <v>11</v>
      </c>
      <c r="S1637" s="13">
        <v>1</v>
      </c>
      <c r="T1637" s="21">
        <v>1</v>
      </c>
      <c r="V1637" t="s">
        <v>2154</v>
      </c>
      <c r="W1637" t="s">
        <v>17599</v>
      </c>
      <c r="X1637" s="20" t="str">
        <f>+IF(V1637="","-",CONCATENATE(V1637,"_",W1637))</f>
        <v>FINES_R04</v>
      </c>
      <c r="Y1637" s="59">
        <v>0.48087430000305181</v>
      </c>
      <c r="Z1637" t="s">
        <v>134</v>
      </c>
      <c r="AA1637" t="s">
        <v>2393</v>
      </c>
      <c r="AB1637" t="str">
        <f>+IF(W1637="","-",IF(W1637="UNICO","CENSO","MUESTRA"))</f>
        <v>MUESTRA</v>
      </c>
      <c r="AC1637" t="s">
        <v>2397</v>
      </c>
      <c r="AD1637" t="s">
        <v>7871</v>
      </c>
    </row>
    <row r="1638" spans="1:30" x14ac:dyDescent="0.25">
      <c r="A1638" s="5" t="str">
        <f t="shared" si="25"/>
        <v>R 4 - D 119 - 456 - 4260</v>
      </c>
      <c r="B1638" s="23" t="s">
        <v>2347</v>
      </c>
      <c r="C1638" t="s">
        <v>584</v>
      </c>
      <c r="D1638" t="s">
        <v>419</v>
      </c>
      <c r="E1638" t="s">
        <v>1915</v>
      </c>
      <c r="F1638" t="s">
        <v>134</v>
      </c>
      <c r="G1638" t="s">
        <v>134</v>
      </c>
      <c r="H1638" t="s">
        <v>12247</v>
      </c>
      <c r="I1638" t="s">
        <v>20</v>
      </c>
      <c r="J1638" t="s">
        <v>2349</v>
      </c>
      <c r="K1638" t="s">
        <v>21</v>
      </c>
      <c r="M1638" t="s">
        <v>12248</v>
      </c>
      <c r="N1638" t="s">
        <v>22</v>
      </c>
      <c r="O1638" t="s">
        <v>23</v>
      </c>
      <c r="P1638" t="s">
        <v>26</v>
      </c>
      <c r="Q1638" t="s">
        <v>2348</v>
      </c>
      <c r="R1638" s="13">
        <v>45</v>
      </c>
      <c r="S1638" s="13">
        <v>2</v>
      </c>
      <c r="T1638" s="21">
        <v>1</v>
      </c>
      <c r="V1638" t="s">
        <v>2154</v>
      </c>
      <c r="W1638" t="s">
        <v>17599</v>
      </c>
      <c r="X1638" s="20" t="str">
        <f>+IF(V1638="","-",CONCATENATE(V1638,"_",W1638))</f>
        <v>FINES_R04</v>
      </c>
      <c r="Y1638" s="59">
        <v>0.48383402824401861</v>
      </c>
      <c r="Z1638" t="s">
        <v>134</v>
      </c>
      <c r="AA1638" t="s">
        <v>2393</v>
      </c>
      <c r="AB1638" t="str">
        <f>+IF(W1638="","-",IF(W1638="UNICO","CENSO","MUESTRA"))</f>
        <v>MUESTRA</v>
      </c>
      <c r="AC1638" t="s">
        <v>2398</v>
      </c>
      <c r="AD1638" t="s">
        <v>12249</v>
      </c>
    </row>
    <row r="1639" spans="1:30" x14ac:dyDescent="0.25">
      <c r="A1639" s="5" t="str">
        <f t="shared" si="25"/>
        <v>R 4 - D 119 - 456 - 4268</v>
      </c>
      <c r="B1639" s="23" t="s">
        <v>2347</v>
      </c>
      <c r="C1639" t="s">
        <v>584</v>
      </c>
      <c r="D1639" t="s">
        <v>419</v>
      </c>
      <c r="E1639" t="s">
        <v>1915</v>
      </c>
      <c r="F1639" t="s">
        <v>134</v>
      </c>
      <c r="G1639" t="s">
        <v>134</v>
      </c>
      <c r="H1639" t="s">
        <v>12274</v>
      </c>
      <c r="I1639" t="s">
        <v>20</v>
      </c>
      <c r="J1639" t="s">
        <v>2349</v>
      </c>
      <c r="K1639" t="s">
        <v>21</v>
      </c>
      <c r="M1639" t="s">
        <v>12275</v>
      </c>
      <c r="N1639" t="s">
        <v>22</v>
      </c>
      <c r="O1639" t="s">
        <v>23</v>
      </c>
      <c r="P1639" t="s">
        <v>26</v>
      </c>
      <c r="Q1639" t="s">
        <v>2348</v>
      </c>
      <c r="R1639" s="13">
        <v>10</v>
      </c>
      <c r="S1639" s="13">
        <v>1</v>
      </c>
      <c r="T1639" s="21">
        <v>1</v>
      </c>
      <c r="V1639" t="s">
        <v>2154</v>
      </c>
      <c r="W1639" t="s">
        <v>17599</v>
      </c>
      <c r="X1639" s="20" t="str">
        <f>+IF(V1639="","-",CONCATENATE(V1639,"_",W1639))</f>
        <v>FINES_R04</v>
      </c>
      <c r="Y1639" s="59">
        <v>0.48501476645469671</v>
      </c>
      <c r="Z1639" t="s">
        <v>134</v>
      </c>
      <c r="AA1639" t="s">
        <v>2393</v>
      </c>
      <c r="AB1639" t="str">
        <f>+IF(W1639="","-",IF(W1639="UNICO","CENSO","MUESTRA"))</f>
        <v>MUESTRA</v>
      </c>
      <c r="AC1639" t="s">
        <v>2397</v>
      </c>
      <c r="AD1639" t="s">
        <v>12276</v>
      </c>
    </row>
    <row r="1640" spans="1:30" x14ac:dyDescent="0.25">
      <c r="A1640" s="5" t="str">
        <f t="shared" si="25"/>
        <v>R 4 - D 119 - 456 - 3632</v>
      </c>
      <c r="B1640" s="23" t="s">
        <v>2347</v>
      </c>
      <c r="C1640" t="s">
        <v>584</v>
      </c>
      <c r="D1640" t="s">
        <v>419</v>
      </c>
      <c r="E1640" t="s">
        <v>1915</v>
      </c>
      <c r="F1640" t="s">
        <v>134</v>
      </c>
      <c r="G1640" t="s">
        <v>134</v>
      </c>
      <c r="H1640" t="s">
        <v>7831</v>
      </c>
      <c r="I1640" t="s">
        <v>20</v>
      </c>
      <c r="J1640" t="s">
        <v>2349</v>
      </c>
      <c r="K1640" t="s">
        <v>21</v>
      </c>
      <c r="M1640" t="s">
        <v>7832</v>
      </c>
      <c r="N1640" t="s">
        <v>22</v>
      </c>
      <c r="O1640" t="s">
        <v>23</v>
      </c>
      <c r="P1640" t="s">
        <v>26</v>
      </c>
      <c r="Q1640" t="s">
        <v>2348</v>
      </c>
      <c r="R1640" s="13">
        <v>23</v>
      </c>
      <c r="S1640" s="13">
        <v>1</v>
      </c>
      <c r="T1640" s="21">
        <v>1</v>
      </c>
      <c r="V1640" t="s">
        <v>2154</v>
      </c>
      <c r="W1640" t="s">
        <v>17599</v>
      </c>
      <c r="X1640" s="20" t="str">
        <f>+IF(V1640="","-",CONCATENATE(V1640,"_",W1640))</f>
        <v>FINES_R04</v>
      </c>
      <c r="Y1640" s="59">
        <v>0.4921034574508667</v>
      </c>
      <c r="Z1640" t="s">
        <v>134</v>
      </c>
      <c r="AA1640" t="s">
        <v>2393</v>
      </c>
      <c r="AB1640" t="str">
        <f>+IF(W1640="","-",IF(W1640="UNICO","CENSO","MUESTRA"))</f>
        <v>MUESTRA</v>
      </c>
      <c r="AC1640" t="s">
        <v>2398</v>
      </c>
      <c r="AD1640" t="s">
        <v>7833</v>
      </c>
    </row>
    <row r="1641" spans="1:30" x14ac:dyDescent="0.25">
      <c r="A1641" s="5" t="str">
        <f t="shared" si="25"/>
        <v>R 4 - D 85 - 452 - 3234</v>
      </c>
      <c r="B1641" s="23" t="s">
        <v>2347</v>
      </c>
      <c r="C1641" t="s">
        <v>584</v>
      </c>
      <c r="D1641" t="s">
        <v>1474</v>
      </c>
      <c r="E1641" t="s">
        <v>1475</v>
      </c>
      <c r="F1641" t="s">
        <v>134</v>
      </c>
      <c r="G1641" t="s">
        <v>134</v>
      </c>
      <c r="H1641" t="s">
        <v>8227</v>
      </c>
      <c r="I1641" t="s">
        <v>20</v>
      </c>
      <c r="J1641" t="s">
        <v>2349</v>
      </c>
      <c r="K1641" t="s">
        <v>21</v>
      </c>
      <c r="M1641" t="s">
        <v>8228</v>
      </c>
      <c r="N1641" t="s">
        <v>22</v>
      </c>
      <c r="O1641" t="s">
        <v>23</v>
      </c>
      <c r="P1641" t="s">
        <v>26</v>
      </c>
      <c r="Q1641" t="s">
        <v>2348</v>
      </c>
      <c r="R1641" s="13">
        <v>192</v>
      </c>
      <c r="S1641" s="13">
        <v>6</v>
      </c>
      <c r="T1641" s="21">
        <v>1</v>
      </c>
      <c r="V1641" t="s">
        <v>2154</v>
      </c>
      <c r="W1641" t="s">
        <v>17599</v>
      </c>
      <c r="X1641" s="20" t="str">
        <f>+IF(V1641="","-",CONCATENATE(V1641,"_",W1641))</f>
        <v>FINES_R04</v>
      </c>
      <c r="Y1641" s="59">
        <v>0.49274936318397522</v>
      </c>
      <c r="Z1641" t="s">
        <v>134</v>
      </c>
      <c r="AA1641" t="s">
        <v>2393</v>
      </c>
      <c r="AB1641" t="str">
        <f>+IF(W1641="","-",IF(W1641="UNICO","CENSO","MUESTRA"))</f>
        <v>MUESTRA</v>
      </c>
      <c r="AC1641" t="s">
        <v>2398</v>
      </c>
      <c r="AD1641" t="s">
        <v>8229</v>
      </c>
    </row>
    <row r="1642" spans="1:30" x14ac:dyDescent="0.25">
      <c r="A1642" s="5" t="str">
        <f t="shared" si="25"/>
        <v>R 4 - D 119 - 453 - 3630</v>
      </c>
      <c r="B1642" s="23" t="s">
        <v>2347</v>
      </c>
      <c r="C1642" t="s">
        <v>584</v>
      </c>
      <c r="D1642" t="s">
        <v>419</v>
      </c>
      <c r="E1642" t="s">
        <v>1915</v>
      </c>
      <c r="F1642" t="s">
        <v>134</v>
      </c>
      <c r="G1642" t="s">
        <v>134</v>
      </c>
      <c r="H1642" t="s">
        <v>7770</v>
      </c>
      <c r="I1642" t="s">
        <v>20</v>
      </c>
      <c r="J1642" t="s">
        <v>2349</v>
      </c>
      <c r="K1642" t="s">
        <v>21</v>
      </c>
      <c r="M1642" t="s">
        <v>7771</v>
      </c>
      <c r="N1642" t="s">
        <v>22</v>
      </c>
      <c r="O1642" t="s">
        <v>23</v>
      </c>
      <c r="P1642" t="s">
        <v>26</v>
      </c>
      <c r="Q1642" t="s">
        <v>2348</v>
      </c>
      <c r="R1642" s="13">
        <v>36</v>
      </c>
      <c r="S1642" s="13">
        <v>1</v>
      </c>
      <c r="T1642" s="21">
        <v>1</v>
      </c>
      <c r="V1642" t="s">
        <v>2154</v>
      </c>
      <c r="W1642" t="s">
        <v>17599</v>
      </c>
      <c r="X1642" s="20" t="str">
        <f>+IF(V1642="","-",CONCATENATE(V1642,"_",W1642))</f>
        <v>FINES_R04</v>
      </c>
      <c r="Y1642" s="59">
        <v>0.49544757604598999</v>
      </c>
      <c r="Z1642" t="s">
        <v>134</v>
      </c>
      <c r="AA1642" t="s">
        <v>2393</v>
      </c>
      <c r="AB1642" t="str">
        <f>+IF(W1642="","-",IF(W1642="UNICO","CENSO","MUESTRA"))</f>
        <v>MUESTRA</v>
      </c>
      <c r="AC1642" t="s">
        <v>2397</v>
      </c>
      <c r="AD1642" t="s">
        <v>7772</v>
      </c>
    </row>
    <row r="1643" spans="1:30" x14ac:dyDescent="0.25">
      <c r="A1643" s="5" t="str">
        <f t="shared" si="25"/>
        <v>R 4 - D 119 - 456 - 3630</v>
      </c>
      <c r="B1643" s="23" t="s">
        <v>2347</v>
      </c>
      <c r="C1643" t="s">
        <v>584</v>
      </c>
      <c r="D1643" t="s">
        <v>419</v>
      </c>
      <c r="E1643" t="s">
        <v>1915</v>
      </c>
      <c r="F1643" t="s">
        <v>134</v>
      </c>
      <c r="G1643" t="s">
        <v>134</v>
      </c>
      <c r="H1643" t="s">
        <v>7829</v>
      </c>
      <c r="I1643" t="s">
        <v>20</v>
      </c>
      <c r="J1643" t="s">
        <v>2349</v>
      </c>
      <c r="K1643" t="s">
        <v>21</v>
      </c>
      <c r="M1643" t="s">
        <v>7771</v>
      </c>
      <c r="N1643" t="s">
        <v>22</v>
      </c>
      <c r="O1643" t="s">
        <v>23</v>
      </c>
      <c r="P1643" t="s">
        <v>26</v>
      </c>
      <c r="Q1643" t="s">
        <v>2348</v>
      </c>
      <c r="R1643" s="13">
        <v>22</v>
      </c>
      <c r="S1643" s="13">
        <v>1</v>
      </c>
      <c r="T1643" s="21">
        <v>1</v>
      </c>
      <c r="V1643" t="s">
        <v>2154</v>
      </c>
      <c r="W1643" t="s">
        <v>17599</v>
      </c>
      <c r="X1643" s="20" t="str">
        <f>+IF(V1643="","-",CONCATENATE(V1643,"_",W1643))</f>
        <v>FINES_R04</v>
      </c>
      <c r="Y1643" s="59">
        <v>0.49544757604598999</v>
      </c>
      <c r="Z1643" t="s">
        <v>134</v>
      </c>
      <c r="AA1643" t="s">
        <v>2393</v>
      </c>
      <c r="AB1643" t="str">
        <f>+IF(W1643="","-",IF(W1643="UNICO","CENSO","MUESTRA"))</f>
        <v>MUESTRA</v>
      </c>
      <c r="AC1643" t="s">
        <v>2397</v>
      </c>
      <c r="AD1643" t="s">
        <v>7772</v>
      </c>
    </row>
    <row r="1644" spans="1:30" x14ac:dyDescent="0.25">
      <c r="A1644" s="5" t="str">
        <f t="shared" si="25"/>
        <v>R 4 - D 85 - 451 - 2604</v>
      </c>
      <c r="B1644" s="23" t="s">
        <v>2347</v>
      </c>
      <c r="C1644" t="s">
        <v>584</v>
      </c>
      <c r="D1644" t="s">
        <v>1474</v>
      </c>
      <c r="E1644" t="s">
        <v>1475</v>
      </c>
      <c r="F1644" t="s">
        <v>134</v>
      </c>
      <c r="G1644" t="s">
        <v>134</v>
      </c>
      <c r="H1644" t="s">
        <v>8372</v>
      </c>
      <c r="I1644" t="s">
        <v>20</v>
      </c>
      <c r="J1644" t="s">
        <v>2349</v>
      </c>
      <c r="K1644" t="s">
        <v>21</v>
      </c>
      <c r="M1644" t="s">
        <v>8373</v>
      </c>
      <c r="N1644" t="s">
        <v>22</v>
      </c>
      <c r="O1644" t="s">
        <v>23</v>
      </c>
      <c r="P1644" t="s">
        <v>26</v>
      </c>
      <c r="Q1644" t="s">
        <v>2348</v>
      </c>
      <c r="R1644" s="13">
        <v>19</v>
      </c>
      <c r="S1644" s="13">
        <v>1</v>
      </c>
      <c r="T1644" s="21">
        <v>1</v>
      </c>
      <c r="V1644" t="s">
        <v>2154</v>
      </c>
      <c r="W1644" t="s">
        <v>17599</v>
      </c>
      <c r="X1644" s="20" t="str">
        <f>+IF(V1644="","-",CONCATENATE(V1644,"_",W1644))</f>
        <v>FINES_R04</v>
      </c>
      <c r="Y1644" s="59">
        <v>0.49872851371765142</v>
      </c>
      <c r="Z1644" t="s">
        <v>134</v>
      </c>
      <c r="AA1644" t="s">
        <v>2393</v>
      </c>
      <c r="AB1644" t="str">
        <f>+IF(W1644="","-",IF(W1644="UNICO","CENSO","MUESTRA"))</f>
        <v>MUESTRA</v>
      </c>
      <c r="AC1644" t="s">
        <v>2398</v>
      </c>
      <c r="AD1644" t="s">
        <v>8374</v>
      </c>
    </row>
    <row r="1645" spans="1:30" x14ac:dyDescent="0.25">
      <c r="A1645" s="5" t="str">
        <f t="shared" si="25"/>
        <v>R 4 - D 119 - 456 - 4266</v>
      </c>
      <c r="B1645" s="23" t="s">
        <v>2347</v>
      </c>
      <c r="C1645" t="s">
        <v>584</v>
      </c>
      <c r="D1645" t="s">
        <v>419</v>
      </c>
      <c r="E1645" t="s">
        <v>1915</v>
      </c>
      <c r="F1645" t="s">
        <v>134</v>
      </c>
      <c r="G1645" t="s">
        <v>134</v>
      </c>
      <c r="H1645" t="s">
        <v>12263</v>
      </c>
      <c r="I1645" t="s">
        <v>20</v>
      </c>
      <c r="J1645" t="s">
        <v>2349</v>
      </c>
      <c r="K1645" t="s">
        <v>21</v>
      </c>
      <c r="M1645" t="s">
        <v>6606</v>
      </c>
      <c r="N1645" t="s">
        <v>22</v>
      </c>
      <c r="O1645" t="s">
        <v>23</v>
      </c>
      <c r="P1645" t="s">
        <v>26</v>
      </c>
      <c r="Q1645" t="s">
        <v>2348</v>
      </c>
      <c r="R1645" s="13">
        <v>22</v>
      </c>
      <c r="S1645" s="13">
        <v>1</v>
      </c>
      <c r="T1645" s="21">
        <v>1</v>
      </c>
      <c r="V1645" t="s">
        <v>2154</v>
      </c>
      <c r="W1645" t="s">
        <v>17599</v>
      </c>
      <c r="X1645" s="20" t="str">
        <f>+IF(V1645="","-",CONCATENATE(V1645,"_",W1645))</f>
        <v>FINES_R04</v>
      </c>
      <c r="Y1645" s="59">
        <v>0.49955198168754578</v>
      </c>
      <c r="Z1645" t="s">
        <v>134</v>
      </c>
      <c r="AA1645" t="s">
        <v>2393</v>
      </c>
      <c r="AB1645" t="str">
        <f>+IF(W1645="","-",IF(W1645="UNICO","CENSO","MUESTRA"))</f>
        <v>MUESTRA</v>
      </c>
      <c r="AC1645" t="s">
        <v>2398</v>
      </c>
      <c r="AD1645" t="s">
        <v>12264</v>
      </c>
    </row>
    <row r="1646" spans="1:30" x14ac:dyDescent="0.25">
      <c r="A1646" s="5" t="str">
        <f t="shared" si="25"/>
        <v>R 4 - D 119 - 453 - 3184</v>
      </c>
      <c r="B1646" s="23" t="s">
        <v>2347</v>
      </c>
      <c r="C1646" t="s">
        <v>584</v>
      </c>
      <c r="D1646" t="s">
        <v>419</v>
      </c>
      <c r="E1646" t="s">
        <v>1915</v>
      </c>
      <c r="F1646" t="s">
        <v>134</v>
      </c>
      <c r="G1646" t="s">
        <v>134</v>
      </c>
      <c r="H1646" t="s">
        <v>7786</v>
      </c>
      <c r="I1646" t="s">
        <v>20</v>
      </c>
      <c r="J1646" t="s">
        <v>2349</v>
      </c>
      <c r="K1646" t="s">
        <v>21</v>
      </c>
      <c r="M1646" t="s">
        <v>7787</v>
      </c>
      <c r="N1646" t="s">
        <v>22</v>
      </c>
      <c r="O1646" t="s">
        <v>23</v>
      </c>
      <c r="P1646" t="s">
        <v>26</v>
      </c>
      <c r="Q1646" t="s">
        <v>2348</v>
      </c>
      <c r="R1646" s="13">
        <v>23</v>
      </c>
      <c r="S1646" s="13">
        <v>1</v>
      </c>
      <c r="T1646" s="21">
        <v>1</v>
      </c>
      <c r="V1646" t="s">
        <v>2154</v>
      </c>
      <c r="W1646" t="s">
        <v>17599</v>
      </c>
      <c r="X1646" s="20" t="str">
        <f>+IF(V1646="","-",CONCATENATE(V1646,"_",W1646))</f>
        <v>FINES_R04</v>
      </c>
      <c r="Y1646" s="59">
        <v>0.50031840801239014</v>
      </c>
      <c r="Z1646" t="s">
        <v>134</v>
      </c>
      <c r="AA1646" t="s">
        <v>2393</v>
      </c>
      <c r="AB1646" t="str">
        <f>+IF(W1646="","-",IF(W1646="UNICO","CENSO","MUESTRA"))</f>
        <v>MUESTRA</v>
      </c>
      <c r="AC1646" t="s">
        <v>2397</v>
      </c>
      <c r="AD1646" t="s">
        <v>7788</v>
      </c>
    </row>
    <row r="1647" spans="1:30" x14ac:dyDescent="0.25">
      <c r="A1647" s="5" t="str">
        <f t="shared" si="25"/>
        <v>R 4 - D 119 - 451 - 3184</v>
      </c>
      <c r="B1647" s="23" t="s">
        <v>2347</v>
      </c>
      <c r="C1647" t="s">
        <v>584</v>
      </c>
      <c r="D1647" t="s">
        <v>419</v>
      </c>
      <c r="E1647" t="s">
        <v>1915</v>
      </c>
      <c r="F1647" t="s">
        <v>134</v>
      </c>
      <c r="G1647" t="s">
        <v>134</v>
      </c>
      <c r="H1647" t="s">
        <v>7948</v>
      </c>
      <c r="I1647" t="s">
        <v>20</v>
      </c>
      <c r="J1647" t="s">
        <v>2349</v>
      </c>
      <c r="K1647" t="s">
        <v>21</v>
      </c>
      <c r="M1647" t="s">
        <v>7787</v>
      </c>
      <c r="N1647" t="s">
        <v>22</v>
      </c>
      <c r="O1647" t="s">
        <v>23</v>
      </c>
      <c r="P1647" t="s">
        <v>26</v>
      </c>
      <c r="Q1647" t="s">
        <v>2348</v>
      </c>
      <c r="R1647" s="13">
        <v>26</v>
      </c>
      <c r="S1647" s="13">
        <v>1</v>
      </c>
      <c r="T1647" s="21">
        <v>1</v>
      </c>
      <c r="V1647" t="s">
        <v>2154</v>
      </c>
      <c r="W1647" t="s">
        <v>17599</v>
      </c>
      <c r="X1647" s="20" t="str">
        <f>+IF(V1647="","-",CONCATENATE(V1647,"_",W1647))</f>
        <v>FINES_R04</v>
      </c>
      <c r="Y1647" s="59">
        <v>0.50031840801239014</v>
      </c>
      <c r="Z1647" t="s">
        <v>134</v>
      </c>
      <c r="AA1647" t="s">
        <v>2393</v>
      </c>
      <c r="AB1647" t="str">
        <f>+IF(W1647="","-",IF(W1647="UNICO","CENSO","MUESTRA"))</f>
        <v>MUESTRA</v>
      </c>
      <c r="AC1647" t="s">
        <v>2397</v>
      </c>
      <c r="AD1647" t="s">
        <v>7788</v>
      </c>
    </row>
    <row r="1648" spans="1:30" x14ac:dyDescent="0.25">
      <c r="A1648" s="5" t="str">
        <f t="shared" si="25"/>
        <v>R 4 - D 119 - 453 - 2682</v>
      </c>
      <c r="B1648" s="23" t="s">
        <v>2347</v>
      </c>
      <c r="C1648" t="s">
        <v>584</v>
      </c>
      <c r="D1648" t="s">
        <v>419</v>
      </c>
      <c r="E1648" t="s">
        <v>1915</v>
      </c>
      <c r="F1648" t="s">
        <v>134</v>
      </c>
      <c r="G1648" t="s">
        <v>134</v>
      </c>
      <c r="H1648" t="s">
        <v>7766</v>
      </c>
      <c r="I1648" t="s">
        <v>20</v>
      </c>
      <c r="J1648" t="s">
        <v>2349</v>
      </c>
      <c r="K1648" t="s">
        <v>21</v>
      </c>
      <c r="M1648" t="s">
        <v>7767</v>
      </c>
      <c r="N1648" t="s">
        <v>22</v>
      </c>
      <c r="O1648" t="s">
        <v>23</v>
      </c>
      <c r="P1648" t="s">
        <v>26</v>
      </c>
      <c r="Q1648" t="s">
        <v>2348</v>
      </c>
      <c r="R1648" s="13">
        <v>19</v>
      </c>
      <c r="S1648" s="13">
        <v>1</v>
      </c>
      <c r="T1648" s="21">
        <v>1</v>
      </c>
      <c r="V1648" t="s">
        <v>2154</v>
      </c>
      <c r="W1648" t="s">
        <v>17599</v>
      </c>
      <c r="X1648" s="20" t="str">
        <f>+IF(V1648="","-",CONCATENATE(V1648,"_",W1648))</f>
        <v>FINES_R04</v>
      </c>
      <c r="Y1648" s="59">
        <v>0.50222557783126831</v>
      </c>
      <c r="Z1648" t="s">
        <v>134</v>
      </c>
      <c r="AA1648" t="s">
        <v>2393</v>
      </c>
      <c r="AB1648" t="str">
        <f>+IF(W1648="","-",IF(W1648="UNICO","CENSO","MUESTRA"))</f>
        <v>MUESTRA</v>
      </c>
      <c r="AC1648" t="s">
        <v>2398</v>
      </c>
      <c r="AD1648" t="s">
        <v>7768</v>
      </c>
    </row>
    <row r="1649" spans="1:30" x14ac:dyDescent="0.25">
      <c r="A1649" s="5" t="str">
        <f t="shared" si="25"/>
        <v>R 4 - D 32 - 453 - 4127</v>
      </c>
      <c r="B1649" s="23" t="s">
        <v>2347</v>
      </c>
      <c r="C1649" t="s">
        <v>584</v>
      </c>
      <c r="D1649" t="s">
        <v>582</v>
      </c>
      <c r="E1649" t="s">
        <v>583</v>
      </c>
      <c r="F1649" t="s">
        <v>134</v>
      </c>
      <c r="G1649" t="s">
        <v>134</v>
      </c>
      <c r="H1649" t="s">
        <v>8189</v>
      </c>
      <c r="I1649" t="s">
        <v>20</v>
      </c>
      <c r="J1649" t="s">
        <v>2349</v>
      </c>
      <c r="K1649" t="s">
        <v>21</v>
      </c>
      <c r="M1649" t="s">
        <v>8190</v>
      </c>
      <c r="N1649" t="s">
        <v>22</v>
      </c>
      <c r="O1649" t="s">
        <v>23</v>
      </c>
      <c r="P1649" t="s">
        <v>26</v>
      </c>
      <c r="Q1649" t="s">
        <v>2348</v>
      </c>
      <c r="R1649" s="13">
        <v>35</v>
      </c>
      <c r="S1649" s="13">
        <v>2</v>
      </c>
      <c r="T1649" s="21">
        <v>1</v>
      </c>
      <c r="V1649" t="s">
        <v>2154</v>
      </c>
      <c r="W1649" t="s">
        <v>17599</v>
      </c>
      <c r="X1649" s="20" t="str">
        <f>+IF(V1649="","-",CONCATENATE(V1649,"_",W1649))</f>
        <v>FINES_R04</v>
      </c>
      <c r="Y1649" s="59">
        <v>0.50970906019210815</v>
      </c>
      <c r="Z1649" t="s">
        <v>134</v>
      </c>
      <c r="AA1649" t="s">
        <v>2393</v>
      </c>
      <c r="AB1649" t="str">
        <f>+IF(W1649="","-",IF(W1649="UNICO","CENSO","MUESTRA"))</f>
        <v>MUESTRA</v>
      </c>
      <c r="AC1649" t="s">
        <v>2397</v>
      </c>
      <c r="AD1649" t="s">
        <v>8191</v>
      </c>
    </row>
    <row r="1650" spans="1:30" x14ac:dyDescent="0.25">
      <c r="A1650" s="5" t="str">
        <f t="shared" si="25"/>
        <v>R 4 - D 119 - 453 - 3192</v>
      </c>
      <c r="B1650" s="23" t="s">
        <v>2347</v>
      </c>
      <c r="C1650" t="s">
        <v>584</v>
      </c>
      <c r="D1650" t="s">
        <v>419</v>
      </c>
      <c r="E1650" t="s">
        <v>1915</v>
      </c>
      <c r="F1650" t="s">
        <v>134</v>
      </c>
      <c r="G1650" t="s">
        <v>134</v>
      </c>
      <c r="H1650" t="s">
        <v>7739</v>
      </c>
      <c r="I1650" t="s">
        <v>20</v>
      </c>
      <c r="J1650" t="s">
        <v>2349</v>
      </c>
      <c r="K1650" t="s">
        <v>21</v>
      </c>
      <c r="M1650" t="s">
        <v>7740</v>
      </c>
      <c r="N1650" t="s">
        <v>22</v>
      </c>
      <c r="O1650" t="s">
        <v>23</v>
      </c>
      <c r="P1650" t="s">
        <v>26</v>
      </c>
      <c r="Q1650" t="s">
        <v>2348</v>
      </c>
      <c r="R1650" s="13">
        <v>21</v>
      </c>
      <c r="S1650" s="13">
        <v>1</v>
      </c>
      <c r="T1650" s="21">
        <v>1</v>
      </c>
      <c r="V1650" t="s">
        <v>2154</v>
      </c>
      <c r="W1650" t="s">
        <v>17599</v>
      </c>
      <c r="X1650" s="20" t="str">
        <f>+IF(V1650="","-",CONCATENATE(V1650,"_",W1650))</f>
        <v>FINES_R04</v>
      </c>
      <c r="Y1650" s="59">
        <v>0.51407277584075928</v>
      </c>
      <c r="Z1650" t="s">
        <v>134</v>
      </c>
      <c r="AA1650" t="s">
        <v>2393</v>
      </c>
      <c r="AB1650" t="str">
        <f>+IF(W1650="","-",IF(W1650="UNICO","CENSO","MUESTRA"))</f>
        <v>MUESTRA</v>
      </c>
      <c r="AC1650" t="s">
        <v>2398</v>
      </c>
      <c r="AD1650" t="s">
        <v>7741</v>
      </c>
    </row>
    <row r="1651" spans="1:30" x14ac:dyDescent="0.25">
      <c r="A1651" s="5" t="str">
        <f t="shared" si="25"/>
        <v>R 4 - D 119 - 451 - 3192</v>
      </c>
      <c r="B1651" s="23" t="s">
        <v>2347</v>
      </c>
      <c r="C1651" t="s">
        <v>584</v>
      </c>
      <c r="D1651" t="s">
        <v>419</v>
      </c>
      <c r="E1651" t="s">
        <v>1915</v>
      </c>
      <c r="F1651" t="s">
        <v>134</v>
      </c>
      <c r="G1651" t="s">
        <v>134</v>
      </c>
      <c r="H1651" t="s">
        <v>7851</v>
      </c>
      <c r="I1651" t="s">
        <v>20</v>
      </c>
      <c r="J1651" t="s">
        <v>2349</v>
      </c>
      <c r="K1651" t="s">
        <v>21</v>
      </c>
      <c r="M1651" t="s">
        <v>7740</v>
      </c>
      <c r="N1651" t="s">
        <v>22</v>
      </c>
      <c r="O1651" t="s">
        <v>23</v>
      </c>
      <c r="P1651" t="s">
        <v>26</v>
      </c>
      <c r="Q1651" t="s">
        <v>2348</v>
      </c>
      <c r="R1651" s="13">
        <v>20</v>
      </c>
      <c r="S1651" s="13">
        <v>1</v>
      </c>
      <c r="T1651" s="21">
        <v>1</v>
      </c>
      <c r="V1651" t="s">
        <v>2154</v>
      </c>
      <c r="W1651" t="s">
        <v>17599</v>
      </c>
      <c r="X1651" s="20" t="str">
        <f>+IF(V1651="","-",CONCATENATE(V1651,"_",W1651))</f>
        <v>FINES_R04</v>
      </c>
      <c r="Y1651" s="59">
        <v>0.51407277584075928</v>
      </c>
      <c r="Z1651" t="s">
        <v>134</v>
      </c>
      <c r="AA1651" t="s">
        <v>2393</v>
      </c>
      <c r="AB1651" t="str">
        <f>+IF(W1651="","-",IF(W1651="UNICO","CENSO","MUESTRA"))</f>
        <v>MUESTRA</v>
      </c>
      <c r="AC1651" t="s">
        <v>2397</v>
      </c>
      <c r="AD1651" t="s">
        <v>7741</v>
      </c>
    </row>
    <row r="1652" spans="1:30" x14ac:dyDescent="0.25">
      <c r="A1652" s="5" t="str">
        <f t="shared" si="25"/>
        <v>R 4 - D 32 - 453 - 1683</v>
      </c>
      <c r="B1652" s="23" t="s">
        <v>2347</v>
      </c>
      <c r="C1652" t="s">
        <v>584</v>
      </c>
      <c r="D1652" t="s">
        <v>582</v>
      </c>
      <c r="E1652" t="s">
        <v>583</v>
      </c>
      <c r="F1652" t="s">
        <v>134</v>
      </c>
      <c r="G1652" t="s">
        <v>134</v>
      </c>
      <c r="H1652" t="s">
        <v>7974</v>
      </c>
      <c r="I1652" t="s">
        <v>20</v>
      </c>
      <c r="J1652" t="s">
        <v>2349</v>
      </c>
      <c r="K1652" t="s">
        <v>21</v>
      </c>
      <c r="M1652" t="s">
        <v>2205</v>
      </c>
      <c r="N1652" t="s">
        <v>22</v>
      </c>
      <c r="O1652" t="s">
        <v>23</v>
      </c>
      <c r="P1652" t="s">
        <v>26</v>
      </c>
      <c r="Q1652" t="s">
        <v>2348</v>
      </c>
      <c r="R1652" s="13">
        <v>109</v>
      </c>
      <c r="S1652" s="13">
        <v>4</v>
      </c>
      <c r="T1652" s="21">
        <v>1</v>
      </c>
      <c r="V1652" t="s">
        <v>2154</v>
      </c>
      <c r="W1652" t="s">
        <v>17599</v>
      </c>
      <c r="X1652" s="20" t="str">
        <f>+IF(V1652="","-",CONCATENATE(V1652,"_",W1652))</f>
        <v>FINES_R04</v>
      </c>
      <c r="Y1652" s="59">
        <v>0.5142633318901062</v>
      </c>
      <c r="Z1652" t="s">
        <v>134</v>
      </c>
      <c r="AA1652" t="s">
        <v>2393</v>
      </c>
      <c r="AB1652" t="str">
        <f>+IF(W1652="","-",IF(W1652="UNICO","CENSO","MUESTRA"))</f>
        <v>MUESTRA</v>
      </c>
      <c r="AC1652" t="s">
        <v>2397</v>
      </c>
      <c r="AD1652" t="s">
        <v>7975</v>
      </c>
    </row>
    <row r="1653" spans="1:30" x14ac:dyDescent="0.25">
      <c r="A1653" s="5" t="str">
        <f t="shared" si="25"/>
        <v>R 4 - D 85 - 451 - 3225</v>
      </c>
      <c r="B1653" s="23" t="s">
        <v>2347</v>
      </c>
      <c r="C1653" t="s">
        <v>584</v>
      </c>
      <c r="D1653" t="s">
        <v>1474</v>
      </c>
      <c r="E1653" t="s">
        <v>1475</v>
      </c>
      <c r="F1653" t="s">
        <v>134</v>
      </c>
      <c r="G1653" t="s">
        <v>134</v>
      </c>
      <c r="H1653" t="s">
        <v>8402</v>
      </c>
      <c r="I1653" t="s">
        <v>20</v>
      </c>
      <c r="J1653" t="s">
        <v>2349</v>
      </c>
      <c r="K1653" t="s">
        <v>21</v>
      </c>
      <c r="M1653" t="s">
        <v>2182</v>
      </c>
      <c r="N1653" t="s">
        <v>22</v>
      </c>
      <c r="O1653" t="s">
        <v>23</v>
      </c>
      <c r="P1653" t="s">
        <v>26</v>
      </c>
      <c r="Q1653" t="s">
        <v>2348</v>
      </c>
      <c r="R1653" s="13">
        <v>19</v>
      </c>
      <c r="S1653" s="13">
        <v>1</v>
      </c>
      <c r="T1653" s="21">
        <v>1</v>
      </c>
      <c r="V1653" t="s">
        <v>2154</v>
      </c>
      <c r="W1653" t="s">
        <v>17599</v>
      </c>
      <c r="X1653" s="20" t="str">
        <f>+IF(V1653="","-",CONCATENATE(V1653,"_",W1653))</f>
        <v>FINES_R04</v>
      </c>
      <c r="Y1653" s="59">
        <v>0.51488298177719116</v>
      </c>
      <c r="Z1653" t="s">
        <v>134</v>
      </c>
      <c r="AA1653" t="s">
        <v>2393</v>
      </c>
      <c r="AB1653" t="str">
        <f>+IF(W1653="","-",IF(W1653="UNICO","CENSO","MUESTRA"))</f>
        <v>MUESTRA</v>
      </c>
      <c r="AC1653" t="s">
        <v>2397</v>
      </c>
      <c r="AD1653" t="s">
        <v>8403</v>
      </c>
    </row>
    <row r="1654" spans="1:30" x14ac:dyDescent="0.25">
      <c r="A1654" s="5" t="str">
        <f t="shared" si="25"/>
        <v>R 4 - D 32 - 453 - 3660</v>
      </c>
      <c r="B1654" s="23" t="s">
        <v>2347</v>
      </c>
      <c r="C1654" t="s">
        <v>584</v>
      </c>
      <c r="D1654" t="s">
        <v>582</v>
      </c>
      <c r="E1654" t="s">
        <v>583</v>
      </c>
      <c r="F1654" t="s">
        <v>134</v>
      </c>
      <c r="G1654" t="s">
        <v>134</v>
      </c>
      <c r="H1654" t="s">
        <v>8039</v>
      </c>
      <c r="I1654" t="s">
        <v>20</v>
      </c>
      <c r="J1654" t="s">
        <v>2349</v>
      </c>
      <c r="K1654" t="s">
        <v>21</v>
      </c>
      <c r="M1654" t="s">
        <v>8040</v>
      </c>
      <c r="N1654" t="s">
        <v>22</v>
      </c>
      <c r="O1654" t="s">
        <v>23</v>
      </c>
      <c r="P1654" t="s">
        <v>26</v>
      </c>
      <c r="Q1654" t="s">
        <v>2348</v>
      </c>
      <c r="R1654" s="13">
        <v>19</v>
      </c>
      <c r="S1654" s="13">
        <v>1</v>
      </c>
      <c r="T1654" s="21">
        <v>1</v>
      </c>
      <c r="V1654" t="s">
        <v>2154</v>
      </c>
      <c r="W1654" t="s">
        <v>17599</v>
      </c>
      <c r="X1654" s="20" t="str">
        <f>+IF(V1654="","-",CONCATENATE(V1654,"_",W1654))</f>
        <v>FINES_R04</v>
      </c>
      <c r="Y1654" s="59">
        <v>0.51799440383911133</v>
      </c>
      <c r="Z1654" t="s">
        <v>134</v>
      </c>
      <c r="AA1654" t="s">
        <v>2393</v>
      </c>
      <c r="AB1654" t="str">
        <f>+IF(W1654="","-",IF(W1654="UNICO","CENSO","MUESTRA"))</f>
        <v>MUESTRA</v>
      </c>
      <c r="AC1654" t="s">
        <v>2397</v>
      </c>
      <c r="AD1654" t="s">
        <v>8041</v>
      </c>
    </row>
    <row r="1655" spans="1:30" x14ac:dyDescent="0.25">
      <c r="A1655" s="5" t="str">
        <f t="shared" si="25"/>
        <v>R 4 - D 85 - 457 - 2603</v>
      </c>
      <c r="B1655" s="23" t="s">
        <v>2347</v>
      </c>
      <c r="C1655" t="s">
        <v>584</v>
      </c>
      <c r="D1655" t="s">
        <v>1474</v>
      </c>
      <c r="E1655" t="s">
        <v>1475</v>
      </c>
      <c r="F1655" t="s">
        <v>134</v>
      </c>
      <c r="G1655" t="s">
        <v>134</v>
      </c>
      <c r="H1655" t="s">
        <v>8232</v>
      </c>
      <c r="I1655" t="s">
        <v>20</v>
      </c>
      <c r="J1655" t="s">
        <v>2349</v>
      </c>
      <c r="K1655" t="s">
        <v>21</v>
      </c>
      <c r="M1655" t="s">
        <v>8233</v>
      </c>
      <c r="N1655" t="s">
        <v>22</v>
      </c>
      <c r="O1655" t="s">
        <v>23</v>
      </c>
      <c r="P1655" t="s">
        <v>26</v>
      </c>
      <c r="Q1655" t="s">
        <v>2348</v>
      </c>
      <c r="R1655" s="13">
        <v>119</v>
      </c>
      <c r="S1655" s="13">
        <v>4</v>
      </c>
      <c r="T1655" s="21">
        <v>1</v>
      </c>
      <c r="V1655" t="s">
        <v>2154</v>
      </c>
      <c r="W1655" t="s">
        <v>17599</v>
      </c>
      <c r="X1655" s="20" t="str">
        <f>+IF(V1655="","-",CONCATENATE(V1655,"_",W1655))</f>
        <v>FINES_R04</v>
      </c>
      <c r="Y1655" s="59">
        <v>0.5276186466217041</v>
      </c>
      <c r="Z1655" t="s">
        <v>134</v>
      </c>
      <c r="AA1655" t="s">
        <v>2393</v>
      </c>
      <c r="AB1655" t="str">
        <f>+IF(W1655="","-",IF(W1655="UNICO","CENSO","MUESTRA"))</f>
        <v>MUESTRA</v>
      </c>
      <c r="AC1655" t="s">
        <v>2398</v>
      </c>
      <c r="AD1655" t="s">
        <v>8234</v>
      </c>
    </row>
    <row r="1656" spans="1:30" x14ac:dyDescent="0.25">
      <c r="A1656" s="5" t="str">
        <f t="shared" si="25"/>
        <v>R 4 - D 85 - 452 - 2616</v>
      </c>
      <c r="B1656" s="23" t="s">
        <v>2347</v>
      </c>
      <c r="C1656" t="s">
        <v>584</v>
      </c>
      <c r="D1656" t="s">
        <v>1474</v>
      </c>
      <c r="E1656" t="s">
        <v>1475</v>
      </c>
      <c r="F1656" t="s">
        <v>134</v>
      </c>
      <c r="G1656" t="s">
        <v>134</v>
      </c>
      <c r="H1656" t="s">
        <v>8294</v>
      </c>
      <c r="I1656" t="s">
        <v>20</v>
      </c>
      <c r="J1656" t="s">
        <v>2349</v>
      </c>
      <c r="K1656" t="s">
        <v>21</v>
      </c>
      <c r="M1656" t="s">
        <v>8295</v>
      </c>
      <c r="N1656" t="s">
        <v>22</v>
      </c>
      <c r="O1656" t="s">
        <v>23</v>
      </c>
      <c r="P1656" t="s">
        <v>26</v>
      </c>
      <c r="Q1656" t="s">
        <v>2348</v>
      </c>
      <c r="R1656" s="13">
        <v>39</v>
      </c>
      <c r="S1656" s="13">
        <v>2</v>
      </c>
      <c r="T1656" s="21">
        <v>1</v>
      </c>
      <c r="V1656" t="s">
        <v>2154</v>
      </c>
      <c r="W1656" t="s">
        <v>17599</v>
      </c>
      <c r="X1656" s="20" t="str">
        <f>+IF(V1656="","-",CONCATENATE(V1656,"_",W1656))</f>
        <v>FINES_R04</v>
      </c>
      <c r="Y1656" s="59">
        <v>0.52834880352020264</v>
      </c>
      <c r="Z1656" t="s">
        <v>134</v>
      </c>
      <c r="AA1656" t="s">
        <v>2393</v>
      </c>
      <c r="AB1656" t="str">
        <f>+IF(W1656="","-",IF(W1656="UNICO","CENSO","MUESTRA"))</f>
        <v>MUESTRA</v>
      </c>
      <c r="AC1656" t="s">
        <v>2398</v>
      </c>
      <c r="AD1656" t="s">
        <v>8296</v>
      </c>
    </row>
    <row r="1657" spans="1:30" x14ac:dyDescent="0.25">
      <c r="A1657" s="5" t="str">
        <f t="shared" si="25"/>
        <v>R 4 - D 85 - 451 - 4486</v>
      </c>
      <c r="B1657" s="23" t="s">
        <v>2347</v>
      </c>
      <c r="C1657" t="s">
        <v>584</v>
      </c>
      <c r="D1657" t="s">
        <v>1474</v>
      </c>
      <c r="E1657" t="s">
        <v>1475</v>
      </c>
      <c r="F1657" t="s">
        <v>134</v>
      </c>
      <c r="G1657" t="s">
        <v>134</v>
      </c>
      <c r="H1657" t="s">
        <v>8436</v>
      </c>
      <c r="I1657" t="s">
        <v>20</v>
      </c>
      <c r="J1657" t="s">
        <v>2349</v>
      </c>
      <c r="K1657" t="s">
        <v>21</v>
      </c>
      <c r="M1657" t="s">
        <v>8437</v>
      </c>
      <c r="N1657" t="s">
        <v>22</v>
      </c>
      <c r="O1657" t="s">
        <v>23</v>
      </c>
      <c r="P1657" t="s">
        <v>26</v>
      </c>
      <c r="Q1657" t="s">
        <v>2348</v>
      </c>
      <c r="R1657" s="13">
        <v>33</v>
      </c>
      <c r="S1657" s="13">
        <v>2</v>
      </c>
      <c r="T1657" s="21">
        <v>1</v>
      </c>
      <c r="V1657" t="s">
        <v>2154</v>
      </c>
      <c r="W1657" t="s">
        <v>17599</v>
      </c>
      <c r="X1657" s="20" t="str">
        <f>+IF(V1657="","-",CONCATENATE(V1657,"_",W1657))</f>
        <v>FINES_R04</v>
      </c>
      <c r="Y1657" s="59">
        <v>0.54225128889083862</v>
      </c>
      <c r="Z1657" t="s">
        <v>134</v>
      </c>
      <c r="AA1657" t="s">
        <v>2393</v>
      </c>
      <c r="AB1657" t="str">
        <f>+IF(W1657="","-",IF(W1657="UNICO","CENSO","MUESTRA"))</f>
        <v>MUESTRA</v>
      </c>
      <c r="AC1657" t="s">
        <v>2397</v>
      </c>
      <c r="AD1657" t="s">
        <v>8438</v>
      </c>
    </row>
    <row r="1658" spans="1:30" x14ac:dyDescent="0.25">
      <c r="A1658" s="5" t="str">
        <f t="shared" si="25"/>
        <v>R 4 - D 119 - 456 - 2679</v>
      </c>
      <c r="B1658" s="23" t="s">
        <v>2347</v>
      </c>
      <c r="C1658" t="s">
        <v>584</v>
      </c>
      <c r="D1658" t="s">
        <v>419</v>
      </c>
      <c r="E1658" t="s">
        <v>1915</v>
      </c>
      <c r="F1658" t="s">
        <v>134</v>
      </c>
      <c r="G1658" t="s">
        <v>134</v>
      </c>
      <c r="H1658" t="s">
        <v>7822</v>
      </c>
      <c r="I1658" t="s">
        <v>20</v>
      </c>
      <c r="J1658" t="s">
        <v>2349</v>
      </c>
      <c r="K1658" t="s">
        <v>21</v>
      </c>
      <c r="M1658" t="s">
        <v>7823</v>
      </c>
      <c r="N1658" t="s">
        <v>22</v>
      </c>
      <c r="O1658" t="s">
        <v>23</v>
      </c>
      <c r="P1658" t="s">
        <v>26</v>
      </c>
      <c r="Q1658" t="s">
        <v>2348</v>
      </c>
      <c r="R1658" s="13">
        <v>29</v>
      </c>
      <c r="S1658" s="13">
        <v>1</v>
      </c>
      <c r="T1658" s="21">
        <v>1</v>
      </c>
      <c r="V1658" t="s">
        <v>2154</v>
      </c>
      <c r="W1658" t="s">
        <v>17599</v>
      </c>
      <c r="X1658" s="20" t="str">
        <f>+IF(V1658="","-",CONCATENATE(V1658,"_",W1658))</f>
        <v>FINES_R04</v>
      </c>
      <c r="Y1658" s="59">
        <v>0.54536104202270508</v>
      </c>
      <c r="Z1658" t="s">
        <v>134</v>
      </c>
      <c r="AA1658" t="s">
        <v>2393</v>
      </c>
      <c r="AB1658" t="str">
        <f>+IF(W1658="","-",IF(W1658="UNICO","CENSO","MUESTRA"))</f>
        <v>MUESTRA</v>
      </c>
      <c r="AC1658" t="s">
        <v>2397</v>
      </c>
      <c r="AD1658" t="s">
        <v>7824</v>
      </c>
    </row>
    <row r="1659" spans="1:30" x14ac:dyDescent="0.25">
      <c r="A1659" s="5" t="str">
        <f t="shared" si="25"/>
        <v>R 4 - D 32 - 453 - 3540</v>
      </c>
      <c r="B1659" s="23" t="s">
        <v>2347</v>
      </c>
      <c r="C1659" t="s">
        <v>584</v>
      </c>
      <c r="D1659" t="s">
        <v>582</v>
      </c>
      <c r="E1659" t="s">
        <v>583</v>
      </c>
      <c r="F1659" t="s">
        <v>134</v>
      </c>
      <c r="G1659" t="s">
        <v>134</v>
      </c>
      <c r="H1659" t="s">
        <v>8141</v>
      </c>
      <c r="I1659" t="s">
        <v>20</v>
      </c>
      <c r="J1659" t="s">
        <v>2349</v>
      </c>
      <c r="K1659" t="s">
        <v>21</v>
      </c>
      <c r="M1659" t="s">
        <v>2204</v>
      </c>
      <c r="N1659" t="s">
        <v>22</v>
      </c>
      <c r="O1659" t="s">
        <v>23</v>
      </c>
      <c r="P1659" t="s">
        <v>26</v>
      </c>
      <c r="Q1659" t="s">
        <v>2348</v>
      </c>
      <c r="R1659" s="13">
        <v>19</v>
      </c>
      <c r="S1659" s="13">
        <v>1</v>
      </c>
      <c r="T1659" s="21">
        <v>1</v>
      </c>
      <c r="V1659" t="s">
        <v>2154</v>
      </c>
      <c r="W1659" t="s">
        <v>17599</v>
      </c>
      <c r="X1659" s="20" t="str">
        <f>+IF(V1659="","-",CONCATENATE(V1659,"_",W1659))</f>
        <v>FINES_R04</v>
      </c>
      <c r="Y1659" s="59">
        <v>0.55504244565963745</v>
      </c>
      <c r="Z1659" t="s">
        <v>134</v>
      </c>
      <c r="AA1659" t="s">
        <v>2393</v>
      </c>
      <c r="AB1659" t="str">
        <f>+IF(W1659="","-",IF(W1659="UNICO","CENSO","MUESTRA"))</f>
        <v>MUESTRA</v>
      </c>
      <c r="AC1659" t="s">
        <v>2398</v>
      </c>
      <c r="AD1659" t="s">
        <v>8142</v>
      </c>
    </row>
    <row r="1660" spans="1:30" x14ac:dyDescent="0.25">
      <c r="A1660" s="5" t="str">
        <f t="shared" si="25"/>
        <v>R 4 - D 119 - 451 - 3397</v>
      </c>
      <c r="B1660" s="23" t="s">
        <v>2347</v>
      </c>
      <c r="C1660" t="s">
        <v>584</v>
      </c>
      <c r="D1660" t="s">
        <v>419</v>
      </c>
      <c r="E1660" t="s">
        <v>1915</v>
      </c>
      <c r="F1660" t="s">
        <v>134</v>
      </c>
      <c r="G1660" t="s">
        <v>134</v>
      </c>
      <c r="H1660" t="s">
        <v>7861</v>
      </c>
      <c r="I1660" t="s">
        <v>20</v>
      </c>
      <c r="J1660" t="s">
        <v>2349</v>
      </c>
      <c r="K1660" t="s">
        <v>21</v>
      </c>
      <c r="M1660" t="s">
        <v>7862</v>
      </c>
      <c r="N1660" t="s">
        <v>22</v>
      </c>
      <c r="O1660" t="s">
        <v>23</v>
      </c>
      <c r="P1660" t="s">
        <v>26</v>
      </c>
      <c r="Q1660" t="s">
        <v>2348</v>
      </c>
      <c r="R1660" s="13">
        <v>22</v>
      </c>
      <c r="S1660" s="13">
        <v>1</v>
      </c>
      <c r="T1660" s="21">
        <v>1</v>
      </c>
      <c r="V1660" t="s">
        <v>2154</v>
      </c>
      <c r="W1660" t="s">
        <v>17599</v>
      </c>
      <c r="X1660" s="20" t="str">
        <f>+IF(V1660="","-",CONCATENATE(V1660,"_",W1660))</f>
        <v>FINES_R04</v>
      </c>
      <c r="Y1660" s="59">
        <v>0.56087625026702881</v>
      </c>
      <c r="Z1660" t="s">
        <v>134</v>
      </c>
      <c r="AA1660" t="s">
        <v>2393</v>
      </c>
      <c r="AB1660" t="str">
        <f>+IF(W1660="","-",IF(W1660="UNICO","CENSO","MUESTRA"))</f>
        <v>MUESTRA</v>
      </c>
      <c r="AC1660" t="s">
        <v>2397</v>
      </c>
      <c r="AD1660" t="s">
        <v>7863</v>
      </c>
    </row>
    <row r="1661" spans="1:30" x14ac:dyDescent="0.25">
      <c r="A1661" s="5" t="str">
        <f t="shared" si="25"/>
        <v>R 4 - D 119 - 453 - 3231</v>
      </c>
      <c r="B1661" s="23" t="s">
        <v>2347</v>
      </c>
      <c r="C1661" t="s">
        <v>584</v>
      </c>
      <c r="D1661" t="s">
        <v>419</v>
      </c>
      <c r="E1661" t="s">
        <v>1915</v>
      </c>
      <c r="F1661" t="s">
        <v>134</v>
      </c>
      <c r="G1661" t="s">
        <v>134</v>
      </c>
      <c r="H1661" t="s">
        <v>7782</v>
      </c>
      <c r="I1661" t="s">
        <v>20</v>
      </c>
      <c r="J1661" t="s">
        <v>2349</v>
      </c>
      <c r="K1661" t="s">
        <v>21</v>
      </c>
      <c r="M1661" t="s">
        <v>7783</v>
      </c>
      <c r="N1661" t="s">
        <v>22</v>
      </c>
      <c r="O1661" t="s">
        <v>23</v>
      </c>
      <c r="P1661" t="s">
        <v>26</v>
      </c>
      <c r="Q1661" t="s">
        <v>2348</v>
      </c>
      <c r="R1661" s="13">
        <v>22</v>
      </c>
      <c r="S1661" s="13">
        <v>1</v>
      </c>
      <c r="T1661" s="21">
        <v>1</v>
      </c>
      <c r="V1661" t="s">
        <v>2154</v>
      </c>
      <c r="W1661" t="s">
        <v>17599</v>
      </c>
      <c r="X1661" s="20" t="str">
        <f>+IF(V1661="","-",CONCATENATE(V1661,"_",W1661))</f>
        <v>FINES_R04</v>
      </c>
      <c r="Y1661" s="59">
        <v>0.56517636775970459</v>
      </c>
      <c r="Z1661" t="s">
        <v>134</v>
      </c>
      <c r="AA1661" t="s">
        <v>2393</v>
      </c>
      <c r="AB1661" t="str">
        <f>+IF(W1661="","-",IF(W1661="UNICO","CENSO","MUESTRA"))</f>
        <v>MUESTRA</v>
      </c>
      <c r="AC1661" t="s">
        <v>2397</v>
      </c>
      <c r="AD1661" t="s">
        <v>7784</v>
      </c>
    </row>
    <row r="1662" spans="1:30" x14ac:dyDescent="0.25">
      <c r="A1662" s="5" t="str">
        <f t="shared" si="25"/>
        <v>R 4 - D 85 - 457 - 2609</v>
      </c>
      <c r="B1662" s="23" t="s">
        <v>2347</v>
      </c>
      <c r="C1662" t="s">
        <v>584</v>
      </c>
      <c r="D1662" t="s">
        <v>1474</v>
      </c>
      <c r="E1662" t="s">
        <v>1475</v>
      </c>
      <c r="F1662" t="s">
        <v>134</v>
      </c>
      <c r="G1662" t="s">
        <v>134</v>
      </c>
      <c r="H1662" t="s">
        <v>8315</v>
      </c>
      <c r="I1662" t="s">
        <v>20</v>
      </c>
      <c r="J1662" t="s">
        <v>2349</v>
      </c>
      <c r="K1662" t="s">
        <v>21</v>
      </c>
      <c r="M1662" t="s">
        <v>8316</v>
      </c>
      <c r="N1662" t="s">
        <v>22</v>
      </c>
      <c r="O1662" t="s">
        <v>23</v>
      </c>
      <c r="P1662" t="s">
        <v>26</v>
      </c>
      <c r="Q1662" t="s">
        <v>2348</v>
      </c>
      <c r="R1662" s="13">
        <v>25</v>
      </c>
      <c r="S1662" s="13">
        <v>1</v>
      </c>
      <c r="T1662" s="21">
        <v>1</v>
      </c>
      <c r="V1662" t="s">
        <v>2154</v>
      </c>
      <c r="W1662" t="s">
        <v>17599</v>
      </c>
      <c r="X1662" s="20" t="str">
        <f>+IF(V1662="","-",CONCATENATE(V1662,"_",W1662))</f>
        <v>FINES_R04</v>
      </c>
      <c r="Y1662" s="59">
        <v>0.56947052478790283</v>
      </c>
      <c r="Z1662" t="s">
        <v>134</v>
      </c>
      <c r="AA1662" t="s">
        <v>2393</v>
      </c>
      <c r="AB1662" t="str">
        <f>+IF(W1662="","-",IF(W1662="UNICO","CENSO","MUESTRA"))</f>
        <v>MUESTRA</v>
      </c>
      <c r="AC1662" t="s">
        <v>2398</v>
      </c>
      <c r="AD1662" t="s">
        <v>8317</v>
      </c>
    </row>
    <row r="1663" spans="1:30" x14ac:dyDescent="0.25">
      <c r="A1663" s="5" t="str">
        <f t="shared" si="25"/>
        <v>R 4 - D 32 - 453 - 1048</v>
      </c>
      <c r="B1663" s="23" t="s">
        <v>2347</v>
      </c>
      <c r="C1663" t="s">
        <v>584</v>
      </c>
      <c r="D1663" t="s">
        <v>582</v>
      </c>
      <c r="E1663" t="s">
        <v>583</v>
      </c>
      <c r="F1663" t="s">
        <v>134</v>
      </c>
      <c r="G1663" t="s">
        <v>134</v>
      </c>
      <c r="H1663" t="s">
        <v>8167</v>
      </c>
      <c r="I1663" t="s">
        <v>20</v>
      </c>
      <c r="J1663" t="s">
        <v>2349</v>
      </c>
      <c r="K1663" t="s">
        <v>21</v>
      </c>
      <c r="M1663" t="s">
        <v>2206</v>
      </c>
      <c r="N1663" t="s">
        <v>22</v>
      </c>
      <c r="O1663" t="s">
        <v>23</v>
      </c>
      <c r="P1663" t="s">
        <v>26</v>
      </c>
      <c r="Q1663" t="s">
        <v>2348</v>
      </c>
      <c r="R1663" s="13">
        <v>17</v>
      </c>
      <c r="S1663" s="13">
        <v>1</v>
      </c>
      <c r="T1663" s="21">
        <v>1</v>
      </c>
      <c r="V1663" t="s">
        <v>2154</v>
      </c>
      <c r="W1663" t="s">
        <v>17599</v>
      </c>
      <c r="X1663" s="20" t="str">
        <f>+IF(V1663="","-",CONCATENATE(V1663,"_",W1663))</f>
        <v>FINES_R04</v>
      </c>
      <c r="Y1663" s="59">
        <v>0.59964603185653687</v>
      </c>
      <c r="Z1663" t="s">
        <v>134</v>
      </c>
      <c r="AA1663" t="s">
        <v>2393</v>
      </c>
      <c r="AB1663" t="str">
        <f>+IF(W1663="","-",IF(W1663="UNICO","CENSO","MUESTRA"))</f>
        <v>MUESTRA</v>
      </c>
      <c r="AC1663" t="s">
        <v>2398</v>
      </c>
      <c r="AD1663" t="s">
        <v>8168</v>
      </c>
    </row>
    <row r="1664" spans="1:30" x14ac:dyDescent="0.25">
      <c r="A1664" s="5" t="str">
        <f t="shared" si="25"/>
        <v>R 4 - D 119 - 456 - 4069</v>
      </c>
      <c r="B1664" s="23" t="s">
        <v>2347</v>
      </c>
      <c r="C1664" t="s">
        <v>584</v>
      </c>
      <c r="D1664" t="s">
        <v>419</v>
      </c>
      <c r="E1664" t="s">
        <v>1915</v>
      </c>
      <c r="F1664" t="s">
        <v>134</v>
      </c>
      <c r="G1664" t="s">
        <v>134</v>
      </c>
      <c r="H1664" t="s">
        <v>7847</v>
      </c>
      <c r="I1664" t="s">
        <v>20</v>
      </c>
      <c r="J1664" t="s">
        <v>2349</v>
      </c>
      <c r="K1664" t="s">
        <v>21</v>
      </c>
      <c r="M1664" t="s">
        <v>7848</v>
      </c>
      <c r="N1664" t="s">
        <v>22</v>
      </c>
      <c r="O1664" t="s">
        <v>23</v>
      </c>
      <c r="P1664" t="s">
        <v>26</v>
      </c>
      <c r="Q1664" t="s">
        <v>2348</v>
      </c>
      <c r="R1664" s="13">
        <v>18</v>
      </c>
      <c r="S1664" s="13">
        <v>1</v>
      </c>
      <c r="T1664" s="21">
        <v>1</v>
      </c>
      <c r="V1664" t="s">
        <v>2154</v>
      </c>
      <c r="W1664" t="s">
        <v>17599</v>
      </c>
      <c r="X1664" s="20" t="str">
        <f>+IF(V1664="","-",CONCATENATE(V1664,"_",W1664))</f>
        <v>FINES_R04</v>
      </c>
      <c r="Y1664" s="59">
        <v>0.59982097148895264</v>
      </c>
      <c r="Z1664" t="s">
        <v>134</v>
      </c>
      <c r="AA1664" t="s">
        <v>2393</v>
      </c>
      <c r="AB1664" t="str">
        <f>+IF(W1664="","-",IF(W1664="UNICO","CENSO","MUESTRA"))</f>
        <v>MUESTRA</v>
      </c>
      <c r="AC1664" t="s">
        <v>2398</v>
      </c>
      <c r="AD1664" t="s">
        <v>7849</v>
      </c>
    </row>
    <row r="1665" spans="1:30" x14ac:dyDescent="0.25">
      <c r="A1665" s="5" t="str">
        <f t="shared" si="25"/>
        <v>R 4 - D 85 - 451 - 2632</v>
      </c>
      <c r="B1665" s="23" t="s">
        <v>2347</v>
      </c>
      <c r="C1665" t="s">
        <v>584</v>
      </c>
      <c r="D1665" t="s">
        <v>1474</v>
      </c>
      <c r="E1665" t="s">
        <v>1475</v>
      </c>
      <c r="F1665" t="s">
        <v>134</v>
      </c>
      <c r="G1665" t="s">
        <v>134</v>
      </c>
      <c r="H1665" t="s">
        <v>12344</v>
      </c>
      <c r="I1665" t="s">
        <v>20</v>
      </c>
      <c r="J1665" t="s">
        <v>2349</v>
      </c>
      <c r="K1665" t="s">
        <v>21</v>
      </c>
      <c r="M1665" t="s">
        <v>12345</v>
      </c>
      <c r="N1665" t="s">
        <v>22</v>
      </c>
      <c r="O1665" t="s">
        <v>23</v>
      </c>
      <c r="P1665" t="s">
        <v>26</v>
      </c>
      <c r="Q1665" t="s">
        <v>2348</v>
      </c>
      <c r="R1665" s="13">
        <v>26</v>
      </c>
      <c r="S1665" s="13">
        <v>1</v>
      </c>
      <c r="T1665" s="21">
        <v>1</v>
      </c>
      <c r="V1665" t="s">
        <v>2154</v>
      </c>
      <c r="W1665" t="s">
        <v>17599</v>
      </c>
      <c r="X1665" s="20" t="str">
        <f>+IF(V1665="","-",CONCATENATE(V1665,"_",W1665))</f>
        <v>FINES_R04</v>
      </c>
      <c r="Y1665" s="59">
        <v>0.60198444128036499</v>
      </c>
      <c r="Z1665" t="s">
        <v>134</v>
      </c>
      <c r="AA1665" t="s">
        <v>2393</v>
      </c>
      <c r="AB1665" t="str">
        <f>+IF(W1665="","-",IF(W1665="UNICO","CENSO","MUESTRA"))</f>
        <v>MUESTRA</v>
      </c>
      <c r="AC1665" t="s">
        <v>2398</v>
      </c>
      <c r="AD1665" t="s">
        <v>12346</v>
      </c>
    </row>
    <row r="1666" spans="1:30" x14ac:dyDescent="0.25">
      <c r="A1666" s="5" t="str">
        <f t="shared" si="25"/>
        <v>R 4 - D 32 - 455 - 3650</v>
      </c>
      <c r="B1666" s="23" t="s">
        <v>2347</v>
      </c>
      <c r="C1666" t="s">
        <v>584</v>
      </c>
      <c r="D1666" t="s">
        <v>582</v>
      </c>
      <c r="E1666" t="s">
        <v>583</v>
      </c>
      <c r="F1666" t="s">
        <v>134</v>
      </c>
      <c r="G1666" t="s">
        <v>134</v>
      </c>
      <c r="H1666" t="s">
        <v>7985</v>
      </c>
      <c r="I1666" t="s">
        <v>20</v>
      </c>
      <c r="J1666" t="s">
        <v>2349</v>
      </c>
      <c r="K1666" t="s">
        <v>21</v>
      </c>
      <c r="M1666" t="s">
        <v>7986</v>
      </c>
      <c r="N1666" t="s">
        <v>22</v>
      </c>
      <c r="O1666" t="s">
        <v>23</v>
      </c>
      <c r="P1666" t="s">
        <v>26</v>
      </c>
      <c r="Q1666" t="s">
        <v>2348</v>
      </c>
      <c r="R1666" s="13">
        <v>78</v>
      </c>
      <c r="S1666" s="13">
        <v>3</v>
      </c>
      <c r="T1666" s="21">
        <v>1</v>
      </c>
      <c r="V1666" t="s">
        <v>2154</v>
      </c>
      <c r="W1666" t="s">
        <v>17599</v>
      </c>
      <c r="X1666" s="20" t="str">
        <f>+IF(V1666="","-",CONCATENATE(V1666,"_",W1666))</f>
        <v>FINES_R04</v>
      </c>
      <c r="Y1666" s="59">
        <v>0.6152159571647644</v>
      </c>
      <c r="Z1666" t="s">
        <v>134</v>
      </c>
      <c r="AA1666" t="s">
        <v>2393</v>
      </c>
      <c r="AB1666" t="str">
        <f>+IF(W1666="","-",IF(W1666="UNICO","CENSO","MUESTRA"))</f>
        <v>MUESTRA</v>
      </c>
      <c r="AC1666" t="s">
        <v>2397</v>
      </c>
      <c r="AD1666" t="s">
        <v>7987</v>
      </c>
    </row>
    <row r="1667" spans="1:30" x14ac:dyDescent="0.25">
      <c r="A1667" s="5" t="str">
        <f t="shared" ref="A1667:A1730" si="26">+H1667</f>
        <v>R 4 - D 32 - 453 - 3650</v>
      </c>
      <c r="B1667" s="23" t="s">
        <v>2347</v>
      </c>
      <c r="C1667" t="s">
        <v>584</v>
      </c>
      <c r="D1667" t="s">
        <v>582</v>
      </c>
      <c r="E1667" t="s">
        <v>583</v>
      </c>
      <c r="F1667" t="s">
        <v>134</v>
      </c>
      <c r="G1667" t="s">
        <v>134</v>
      </c>
      <c r="H1667" t="s">
        <v>8048</v>
      </c>
      <c r="I1667" t="s">
        <v>20</v>
      </c>
      <c r="J1667" t="s">
        <v>2349</v>
      </c>
      <c r="K1667" t="s">
        <v>21</v>
      </c>
      <c r="M1667" t="s">
        <v>7986</v>
      </c>
      <c r="N1667" t="s">
        <v>22</v>
      </c>
      <c r="O1667" t="s">
        <v>23</v>
      </c>
      <c r="P1667" t="s">
        <v>26</v>
      </c>
      <c r="Q1667" t="s">
        <v>2348</v>
      </c>
      <c r="R1667" s="13">
        <v>60</v>
      </c>
      <c r="S1667" s="13">
        <v>2</v>
      </c>
      <c r="T1667" s="21">
        <v>1</v>
      </c>
      <c r="V1667" t="s">
        <v>2154</v>
      </c>
      <c r="W1667" t="s">
        <v>17599</v>
      </c>
      <c r="X1667" s="20" t="str">
        <f>+IF(V1667="","-",CONCATENATE(V1667,"_",W1667))</f>
        <v>FINES_R04</v>
      </c>
      <c r="Y1667" s="59">
        <v>0.6152159571647644</v>
      </c>
      <c r="Z1667" t="s">
        <v>134</v>
      </c>
      <c r="AA1667" t="s">
        <v>2393</v>
      </c>
      <c r="AB1667" t="str">
        <f>+IF(W1667="","-",IF(W1667="UNICO","CENSO","MUESTRA"))</f>
        <v>MUESTRA</v>
      </c>
      <c r="AC1667" t="s">
        <v>2398</v>
      </c>
      <c r="AD1667" t="s">
        <v>7987</v>
      </c>
    </row>
    <row r="1668" spans="1:30" x14ac:dyDescent="0.25">
      <c r="A1668" s="5" t="str">
        <f t="shared" si="26"/>
        <v>R 4 - D 32 - 453 - 3652</v>
      </c>
      <c r="B1668" s="23" t="s">
        <v>2347</v>
      </c>
      <c r="C1668" t="s">
        <v>584</v>
      </c>
      <c r="D1668" t="s">
        <v>582</v>
      </c>
      <c r="E1668" t="s">
        <v>583</v>
      </c>
      <c r="F1668" t="s">
        <v>134</v>
      </c>
      <c r="G1668" t="s">
        <v>134</v>
      </c>
      <c r="H1668" t="s">
        <v>8030</v>
      </c>
      <c r="I1668" t="s">
        <v>20</v>
      </c>
      <c r="J1668" t="s">
        <v>2349</v>
      </c>
      <c r="K1668" t="s">
        <v>21</v>
      </c>
      <c r="M1668" t="s">
        <v>3136</v>
      </c>
      <c r="N1668" t="s">
        <v>22</v>
      </c>
      <c r="O1668" t="s">
        <v>23</v>
      </c>
      <c r="P1668" t="s">
        <v>26</v>
      </c>
      <c r="Q1668" t="s">
        <v>2348</v>
      </c>
      <c r="R1668" s="13">
        <v>43</v>
      </c>
      <c r="S1668" s="13">
        <v>2</v>
      </c>
      <c r="T1668" s="21">
        <v>1</v>
      </c>
      <c r="V1668" t="s">
        <v>2154</v>
      </c>
      <c r="W1668" t="s">
        <v>17599</v>
      </c>
      <c r="X1668" s="20" t="str">
        <f>+IF(V1668="","-",CONCATENATE(V1668,"_",W1668))</f>
        <v>FINES_R04</v>
      </c>
      <c r="Y1668" s="59">
        <v>0.62212616205215454</v>
      </c>
      <c r="Z1668" t="s">
        <v>134</v>
      </c>
      <c r="AA1668" t="s">
        <v>2393</v>
      </c>
      <c r="AB1668" t="str">
        <f>+IF(W1668="","-",IF(W1668="UNICO","CENSO","MUESTRA"))</f>
        <v>MUESTRA</v>
      </c>
      <c r="AC1668" t="s">
        <v>2397</v>
      </c>
      <c r="AD1668" t="s">
        <v>8031</v>
      </c>
    </row>
    <row r="1669" spans="1:30" x14ac:dyDescent="0.25">
      <c r="A1669" s="5" t="str">
        <f t="shared" si="26"/>
        <v>R 4 - D 85 - 452 - 3376</v>
      </c>
      <c r="B1669" s="23" t="s">
        <v>2347</v>
      </c>
      <c r="C1669" t="s">
        <v>584</v>
      </c>
      <c r="D1669" t="s">
        <v>1474</v>
      </c>
      <c r="E1669" t="s">
        <v>1475</v>
      </c>
      <c r="F1669" t="s">
        <v>134</v>
      </c>
      <c r="G1669" t="s">
        <v>134</v>
      </c>
      <c r="H1669" t="s">
        <v>8241</v>
      </c>
      <c r="I1669" t="s">
        <v>20</v>
      </c>
      <c r="J1669" t="s">
        <v>2349</v>
      </c>
      <c r="K1669" t="s">
        <v>21</v>
      </c>
      <c r="M1669" t="s">
        <v>8242</v>
      </c>
      <c r="N1669" t="s">
        <v>22</v>
      </c>
      <c r="O1669" t="s">
        <v>23</v>
      </c>
      <c r="P1669" t="s">
        <v>26</v>
      </c>
      <c r="Q1669" t="s">
        <v>2348</v>
      </c>
      <c r="R1669" s="13">
        <v>40</v>
      </c>
      <c r="S1669" s="13">
        <v>2</v>
      </c>
      <c r="T1669" s="21">
        <v>1</v>
      </c>
      <c r="V1669" t="s">
        <v>2154</v>
      </c>
      <c r="W1669" t="s">
        <v>17599</v>
      </c>
      <c r="X1669" s="20" t="str">
        <f>+IF(V1669="","-",CONCATENATE(V1669,"_",W1669))</f>
        <v>FINES_R04</v>
      </c>
      <c r="Y1669" s="59">
        <v>0.62361258268356323</v>
      </c>
      <c r="Z1669" t="s">
        <v>134</v>
      </c>
      <c r="AA1669" t="s">
        <v>2393</v>
      </c>
      <c r="AB1669" t="str">
        <f>+IF(W1669="","-",IF(W1669="UNICO","CENSO","MUESTRA"))</f>
        <v>MUESTRA</v>
      </c>
      <c r="AC1669" t="s">
        <v>2397</v>
      </c>
      <c r="AD1669" t="s">
        <v>8243</v>
      </c>
    </row>
    <row r="1670" spans="1:30" x14ac:dyDescent="0.25">
      <c r="A1670" s="5" t="str">
        <f t="shared" si="26"/>
        <v>R 4 - D 32 - 453 - 3311</v>
      </c>
      <c r="B1670" s="23" t="s">
        <v>2347</v>
      </c>
      <c r="C1670" t="s">
        <v>584</v>
      </c>
      <c r="D1670" t="s">
        <v>582</v>
      </c>
      <c r="E1670" t="s">
        <v>583</v>
      </c>
      <c r="F1670" t="s">
        <v>134</v>
      </c>
      <c r="G1670" t="s">
        <v>134</v>
      </c>
      <c r="H1670" t="s">
        <v>8105</v>
      </c>
      <c r="I1670" t="s">
        <v>20</v>
      </c>
      <c r="J1670" t="s">
        <v>2349</v>
      </c>
      <c r="K1670" t="s">
        <v>21</v>
      </c>
      <c r="M1670" t="s">
        <v>8106</v>
      </c>
      <c r="N1670" t="s">
        <v>22</v>
      </c>
      <c r="O1670" t="s">
        <v>23</v>
      </c>
      <c r="P1670" t="s">
        <v>26</v>
      </c>
      <c r="Q1670" t="s">
        <v>2348</v>
      </c>
      <c r="R1670" s="13">
        <v>18</v>
      </c>
      <c r="S1670" s="13">
        <v>1</v>
      </c>
      <c r="T1670" s="21">
        <v>1</v>
      </c>
      <c r="V1670" t="s">
        <v>2154</v>
      </c>
      <c r="W1670" t="s">
        <v>17599</v>
      </c>
      <c r="X1670" s="20" t="str">
        <f>+IF(V1670="","-",CONCATENATE(V1670,"_",W1670))</f>
        <v>FINES_R04</v>
      </c>
      <c r="Y1670" s="59">
        <v>0.63009428977966309</v>
      </c>
      <c r="Z1670" t="s">
        <v>134</v>
      </c>
      <c r="AA1670" t="s">
        <v>2393</v>
      </c>
      <c r="AB1670" t="str">
        <f>+IF(W1670="","-",IF(W1670="UNICO","CENSO","MUESTRA"))</f>
        <v>MUESTRA</v>
      </c>
      <c r="AC1670" t="s">
        <v>2397</v>
      </c>
      <c r="AD1670" t="s">
        <v>8107</v>
      </c>
    </row>
    <row r="1671" spans="1:30" x14ac:dyDescent="0.25">
      <c r="A1671" s="5" t="str">
        <f t="shared" si="26"/>
        <v>R 4 - D 85 - 452 - 3378</v>
      </c>
      <c r="B1671" s="23" t="s">
        <v>2347</v>
      </c>
      <c r="C1671" t="s">
        <v>584</v>
      </c>
      <c r="D1671" t="s">
        <v>1474</v>
      </c>
      <c r="E1671" t="s">
        <v>1475</v>
      </c>
      <c r="F1671" t="s">
        <v>134</v>
      </c>
      <c r="G1671" t="s">
        <v>134</v>
      </c>
      <c r="H1671" t="s">
        <v>8364</v>
      </c>
      <c r="I1671" t="s">
        <v>20</v>
      </c>
      <c r="J1671" t="s">
        <v>2349</v>
      </c>
      <c r="K1671" t="s">
        <v>21</v>
      </c>
      <c r="M1671" t="s">
        <v>8365</v>
      </c>
      <c r="N1671" t="s">
        <v>22</v>
      </c>
      <c r="O1671" t="s">
        <v>23</v>
      </c>
      <c r="P1671" t="s">
        <v>26</v>
      </c>
      <c r="Q1671" t="s">
        <v>2348</v>
      </c>
      <c r="R1671" s="13">
        <v>15</v>
      </c>
      <c r="S1671" s="13">
        <v>1</v>
      </c>
      <c r="T1671" s="21">
        <v>1</v>
      </c>
      <c r="V1671" t="s">
        <v>2154</v>
      </c>
      <c r="W1671" t="s">
        <v>17599</v>
      </c>
      <c r="X1671" s="20" t="str">
        <f>+IF(V1671="","-",CONCATENATE(V1671,"_",W1671))</f>
        <v>FINES_R04</v>
      </c>
      <c r="Y1671" s="59">
        <v>0.64096444845199585</v>
      </c>
      <c r="Z1671" t="s">
        <v>134</v>
      </c>
      <c r="AA1671" t="s">
        <v>2393</v>
      </c>
      <c r="AB1671" t="str">
        <f>+IF(W1671="","-",IF(W1671="UNICO","CENSO","MUESTRA"))</f>
        <v>MUESTRA</v>
      </c>
      <c r="AC1671" t="s">
        <v>2398</v>
      </c>
      <c r="AD1671" t="s">
        <v>8366</v>
      </c>
    </row>
    <row r="1672" spans="1:30" x14ac:dyDescent="0.25">
      <c r="A1672" s="5" t="str">
        <f t="shared" si="26"/>
        <v>R 4 - D 119 - 453 - 3388</v>
      </c>
      <c r="B1672" s="23" t="s">
        <v>2347</v>
      </c>
      <c r="C1672" t="s">
        <v>584</v>
      </c>
      <c r="D1672" t="s">
        <v>419</v>
      </c>
      <c r="E1672" t="s">
        <v>1915</v>
      </c>
      <c r="F1672" t="s">
        <v>134</v>
      </c>
      <c r="G1672" t="s">
        <v>134</v>
      </c>
      <c r="H1672" t="s">
        <v>7815</v>
      </c>
      <c r="I1672" t="s">
        <v>20</v>
      </c>
      <c r="J1672" t="s">
        <v>2349</v>
      </c>
      <c r="K1672" t="s">
        <v>21</v>
      </c>
      <c r="M1672" t="s">
        <v>7816</v>
      </c>
      <c r="N1672" t="s">
        <v>22</v>
      </c>
      <c r="O1672" t="s">
        <v>23</v>
      </c>
      <c r="P1672" t="s">
        <v>26</v>
      </c>
      <c r="Q1672" t="s">
        <v>2348</v>
      </c>
      <c r="R1672" s="13">
        <v>15</v>
      </c>
      <c r="S1672" s="13">
        <v>1</v>
      </c>
      <c r="T1672" s="21">
        <v>1</v>
      </c>
      <c r="V1672" t="s">
        <v>2154</v>
      </c>
      <c r="W1672" t="s">
        <v>17599</v>
      </c>
      <c r="X1672" s="20" t="str">
        <f>+IF(V1672="","-",CONCATENATE(V1672,"_",W1672))</f>
        <v>FINES_R04</v>
      </c>
      <c r="Y1672" s="59">
        <v>0.64501476287841797</v>
      </c>
      <c r="Z1672" t="s">
        <v>134</v>
      </c>
      <c r="AA1672" t="s">
        <v>2393</v>
      </c>
      <c r="AB1672" t="str">
        <f>+IF(W1672="","-",IF(W1672="UNICO","CENSO","MUESTRA"))</f>
        <v>MUESTRA</v>
      </c>
      <c r="AC1672" t="s">
        <v>2397</v>
      </c>
      <c r="AD1672" t="s">
        <v>7817</v>
      </c>
    </row>
    <row r="1673" spans="1:30" x14ac:dyDescent="0.25">
      <c r="A1673" s="5" t="str">
        <f t="shared" si="26"/>
        <v>R 4 - D 119 - 452 - 3618</v>
      </c>
      <c r="B1673" s="23" t="s">
        <v>2347</v>
      </c>
      <c r="C1673" t="s">
        <v>584</v>
      </c>
      <c r="D1673" t="s">
        <v>419</v>
      </c>
      <c r="E1673" t="s">
        <v>1915</v>
      </c>
      <c r="F1673" t="s">
        <v>134</v>
      </c>
      <c r="G1673" t="s">
        <v>134</v>
      </c>
      <c r="H1673" t="s">
        <v>7873</v>
      </c>
      <c r="I1673" t="s">
        <v>20</v>
      </c>
      <c r="J1673" t="s">
        <v>2349</v>
      </c>
      <c r="K1673" t="s">
        <v>21</v>
      </c>
      <c r="M1673" t="s">
        <v>7874</v>
      </c>
      <c r="N1673" t="s">
        <v>22</v>
      </c>
      <c r="O1673" t="s">
        <v>23</v>
      </c>
      <c r="P1673" t="s">
        <v>26</v>
      </c>
      <c r="Q1673" t="s">
        <v>2348</v>
      </c>
      <c r="R1673" s="13">
        <v>59</v>
      </c>
      <c r="S1673" s="13">
        <v>2</v>
      </c>
      <c r="T1673" s="21">
        <v>1</v>
      </c>
      <c r="V1673" t="s">
        <v>2154</v>
      </c>
      <c r="W1673" t="s">
        <v>17599</v>
      </c>
      <c r="X1673" s="20" t="str">
        <f>+IF(V1673="","-",CONCATENATE(V1673,"_",W1673))</f>
        <v>FINES_R04</v>
      </c>
      <c r="Y1673" s="59">
        <v>0.65270894765853882</v>
      </c>
      <c r="Z1673" t="s">
        <v>134</v>
      </c>
      <c r="AA1673" t="s">
        <v>2393</v>
      </c>
      <c r="AB1673" t="str">
        <f>+IF(W1673="","-",IF(W1673="UNICO","CENSO","MUESTRA"))</f>
        <v>MUESTRA</v>
      </c>
      <c r="AC1673" t="s">
        <v>2398</v>
      </c>
      <c r="AD1673" t="s">
        <v>7875</v>
      </c>
    </row>
    <row r="1674" spans="1:30" x14ac:dyDescent="0.25">
      <c r="A1674" s="5" t="str">
        <f t="shared" si="26"/>
        <v>R 4 - D 119 - 451 - 3618</v>
      </c>
      <c r="B1674" s="23" t="s">
        <v>2347</v>
      </c>
      <c r="C1674" t="s">
        <v>584</v>
      </c>
      <c r="D1674" t="s">
        <v>419</v>
      </c>
      <c r="E1674" t="s">
        <v>1915</v>
      </c>
      <c r="F1674" t="s">
        <v>134</v>
      </c>
      <c r="G1674" t="s">
        <v>134</v>
      </c>
      <c r="H1674" t="s">
        <v>7950</v>
      </c>
      <c r="I1674" t="s">
        <v>20</v>
      </c>
      <c r="J1674" t="s">
        <v>2349</v>
      </c>
      <c r="K1674" t="s">
        <v>21</v>
      </c>
      <c r="M1674" t="s">
        <v>7874</v>
      </c>
      <c r="N1674" t="s">
        <v>22</v>
      </c>
      <c r="O1674" t="s">
        <v>23</v>
      </c>
      <c r="P1674" t="s">
        <v>26</v>
      </c>
      <c r="Q1674" t="s">
        <v>2348</v>
      </c>
      <c r="R1674" s="13">
        <v>26</v>
      </c>
      <c r="S1674" s="13">
        <v>1</v>
      </c>
      <c r="T1674" s="21">
        <v>1</v>
      </c>
      <c r="V1674" t="s">
        <v>2154</v>
      </c>
      <c r="W1674" t="s">
        <v>17599</v>
      </c>
      <c r="X1674" s="20" t="str">
        <f>+IF(V1674="","-",CONCATENATE(V1674,"_",W1674))</f>
        <v>FINES_R04</v>
      </c>
      <c r="Y1674" s="59">
        <v>0.65270894765853882</v>
      </c>
      <c r="Z1674" t="s">
        <v>134</v>
      </c>
      <c r="AA1674" t="s">
        <v>2393</v>
      </c>
      <c r="AB1674" t="str">
        <f>+IF(W1674="","-",IF(W1674="UNICO","CENSO","MUESTRA"))</f>
        <v>MUESTRA</v>
      </c>
      <c r="AC1674" t="s">
        <v>2398</v>
      </c>
      <c r="AD1674" t="s">
        <v>7875</v>
      </c>
    </row>
    <row r="1675" spans="1:30" x14ac:dyDescent="0.25">
      <c r="A1675" s="5" t="str">
        <f t="shared" si="26"/>
        <v>R 4 - D 119 - 453 - 1030</v>
      </c>
      <c r="B1675" s="23" t="s">
        <v>2347</v>
      </c>
      <c r="C1675" t="s">
        <v>584</v>
      </c>
      <c r="D1675" t="s">
        <v>419</v>
      </c>
      <c r="E1675" t="s">
        <v>1915</v>
      </c>
      <c r="F1675" t="s">
        <v>134</v>
      </c>
      <c r="G1675" t="s">
        <v>134</v>
      </c>
      <c r="H1675" t="s">
        <v>7877</v>
      </c>
      <c r="I1675" t="s">
        <v>20</v>
      </c>
      <c r="J1675" t="s">
        <v>2349</v>
      </c>
      <c r="K1675" t="s">
        <v>21</v>
      </c>
      <c r="M1675" t="s">
        <v>7878</v>
      </c>
      <c r="N1675" t="s">
        <v>22</v>
      </c>
      <c r="O1675" t="s">
        <v>23</v>
      </c>
      <c r="P1675" t="s">
        <v>26</v>
      </c>
      <c r="Q1675" t="s">
        <v>2348</v>
      </c>
      <c r="R1675" s="13">
        <v>22</v>
      </c>
      <c r="S1675" s="13">
        <v>1</v>
      </c>
      <c r="T1675" s="21">
        <v>1</v>
      </c>
      <c r="V1675" t="s">
        <v>2154</v>
      </c>
      <c r="W1675" t="s">
        <v>17599</v>
      </c>
      <c r="X1675" s="20" t="str">
        <f>+IF(V1675="","-",CONCATENATE(V1675,"_",W1675))</f>
        <v>FINES_R04</v>
      </c>
      <c r="Y1675" s="59">
        <v>0.65612304210662842</v>
      </c>
      <c r="Z1675" t="s">
        <v>134</v>
      </c>
      <c r="AA1675" t="s">
        <v>2393</v>
      </c>
      <c r="AB1675" t="str">
        <f>+IF(W1675="","-",IF(W1675="UNICO","CENSO","MUESTRA"))</f>
        <v>MUESTRA</v>
      </c>
      <c r="AC1675" t="s">
        <v>2397</v>
      </c>
      <c r="AD1675" t="s">
        <v>7879</v>
      </c>
    </row>
    <row r="1676" spans="1:30" x14ac:dyDescent="0.25">
      <c r="A1676" s="5" t="str">
        <f t="shared" si="26"/>
        <v>R 4 - D 119 - 451 - 3394</v>
      </c>
      <c r="B1676" s="23" t="s">
        <v>2347</v>
      </c>
      <c r="C1676" t="s">
        <v>584</v>
      </c>
      <c r="D1676" t="s">
        <v>419</v>
      </c>
      <c r="E1676" t="s">
        <v>1915</v>
      </c>
      <c r="F1676" t="s">
        <v>134</v>
      </c>
      <c r="G1676" t="s">
        <v>134</v>
      </c>
      <c r="H1676" t="s">
        <v>7718</v>
      </c>
      <c r="I1676" t="s">
        <v>20</v>
      </c>
      <c r="J1676" t="s">
        <v>2349</v>
      </c>
      <c r="K1676" t="s">
        <v>21</v>
      </c>
      <c r="M1676" t="s">
        <v>7719</v>
      </c>
      <c r="N1676" t="s">
        <v>22</v>
      </c>
      <c r="O1676" t="s">
        <v>23</v>
      </c>
      <c r="P1676" t="s">
        <v>26</v>
      </c>
      <c r="Q1676" t="s">
        <v>2348</v>
      </c>
      <c r="R1676" s="13">
        <v>20</v>
      </c>
      <c r="S1676" s="13">
        <v>1</v>
      </c>
      <c r="T1676" s="21">
        <v>1</v>
      </c>
      <c r="V1676" t="s">
        <v>2154</v>
      </c>
      <c r="W1676" t="s">
        <v>17599</v>
      </c>
      <c r="X1676" s="20" t="str">
        <f>+IF(V1676="","-",CONCATENATE(V1676,"_",W1676))</f>
        <v>FINES_R04</v>
      </c>
      <c r="Y1676" s="59">
        <v>0.66665816307067871</v>
      </c>
      <c r="Z1676" t="s">
        <v>134</v>
      </c>
      <c r="AA1676" t="s">
        <v>2393</v>
      </c>
      <c r="AB1676" t="str">
        <f>+IF(W1676="","-",IF(W1676="UNICO","CENSO","MUESTRA"))</f>
        <v>MUESTRA</v>
      </c>
      <c r="AC1676" t="s">
        <v>2397</v>
      </c>
      <c r="AD1676" t="s">
        <v>7720</v>
      </c>
    </row>
    <row r="1677" spans="1:30" x14ac:dyDescent="0.25">
      <c r="A1677" s="5" t="str">
        <f t="shared" si="26"/>
        <v>R 4 - D 119 - 453 - 2689</v>
      </c>
      <c r="B1677" s="23" t="s">
        <v>2347</v>
      </c>
      <c r="C1677" t="s">
        <v>584</v>
      </c>
      <c r="D1677" t="s">
        <v>419</v>
      </c>
      <c r="E1677" t="s">
        <v>1915</v>
      </c>
      <c r="F1677" t="s">
        <v>134</v>
      </c>
      <c r="G1677" t="s">
        <v>134</v>
      </c>
      <c r="H1677" t="s">
        <v>7794</v>
      </c>
      <c r="I1677" t="s">
        <v>20</v>
      </c>
      <c r="J1677" t="s">
        <v>2349</v>
      </c>
      <c r="K1677" t="s">
        <v>21</v>
      </c>
      <c r="M1677" t="s">
        <v>7795</v>
      </c>
      <c r="N1677" t="s">
        <v>22</v>
      </c>
      <c r="O1677" t="s">
        <v>23</v>
      </c>
      <c r="P1677" t="s">
        <v>26</v>
      </c>
      <c r="Q1677" t="s">
        <v>2348</v>
      </c>
      <c r="R1677" s="13">
        <v>22</v>
      </c>
      <c r="S1677" s="13">
        <v>1</v>
      </c>
      <c r="T1677" s="21">
        <v>1</v>
      </c>
      <c r="V1677" t="s">
        <v>2154</v>
      </c>
      <c r="W1677" t="s">
        <v>17599</v>
      </c>
      <c r="X1677" s="20" t="str">
        <f>+IF(V1677="","-",CONCATENATE(V1677,"_",W1677))</f>
        <v>FINES_R04</v>
      </c>
      <c r="Y1677" s="59">
        <v>0.66711306571960449</v>
      </c>
      <c r="Z1677" t="s">
        <v>134</v>
      </c>
      <c r="AA1677" t="s">
        <v>2393</v>
      </c>
      <c r="AB1677" t="str">
        <f>+IF(W1677="","-",IF(W1677="UNICO","CENSO","MUESTRA"))</f>
        <v>MUESTRA</v>
      </c>
      <c r="AC1677" t="s">
        <v>2398</v>
      </c>
      <c r="AD1677" t="s">
        <v>7796</v>
      </c>
    </row>
    <row r="1678" spans="1:30" x14ac:dyDescent="0.25">
      <c r="A1678" s="5" t="str">
        <f t="shared" si="26"/>
        <v>R 4 - D 85 - 452 - 2606</v>
      </c>
      <c r="B1678" s="23" t="s">
        <v>2347</v>
      </c>
      <c r="C1678" t="s">
        <v>584</v>
      </c>
      <c r="D1678" t="s">
        <v>1474</v>
      </c>
      <c r="E1678" t="s">
        <v>1475</v>
      </c>
      <c r="F1678" t="s">
        <v>134</v>
      </c>
      <c r="G1678" t="s">
        <v>134</v>
      </c>
      <c r="H1678" t="s">
        <v>8298</v>
      </c>
      <c r="I1678" t="s">
        <v>20</v>
      </c>
      <c r="J1678" t="s">
        <v>2349</v>
      </c>
      <c r="K1678" t="s">
        <v>21</v>
      </c>
      <c r="M1678" t="s">
        <v>8299</v>
      </c>
      <c r="N1678" t="s">
        <v>22</v>
      </c>
      <c r="O1678" t="s">
        <v>23</v>
      </c>
      <c r="P1678" t="s">
        <v>26</v>
      </c>
      <c r="Q1678" t="s">
        <v>2348</v>
      </c>
      <c r="R1678" s="13">
        <v>25</v>
      </c>
      <c r="S1678" s="13">
        <v>1</v>
      </c>
      <c r="T1678" s="21">
        <v>1</v>
      </c>
      <c r="V1678" t="s">
        <v>2154</v>
      </c>
      <c r="W1678" t="s">
        <v>17599</v>
      </c>
      <c r="X1678" s="20" t="str">
        <f>+IF(V1678="","-",CONCATENATE(V1678,"_",W1678))</f>
        <v>FINES_R04</v>
      </c>
      <c r="Y1678" s="59">
        <v>0.67457592487335205</v>
      </c>
      <c r="Z1678" t="s">
        <v>134</v>
      </c>
      <c r="AA1678" t="s">
        <v>2393</v>
      </c>
      <c r="AB1678" t="str">
        <f>+IF(W1678="","-",IF(W1678="UNICO","CENSO","MUESTRA"))</f>
        <v>MUESTRA</v>
      </c>
      <c r="AC1678" t="s">
        <v>2397</v>
      </c>
      <c r="AD1678" t="s">
        <v>8300</v>
      </c>
    </row>
    <row r="1679" spans="1:30" x14ac:dyDescent="0.25">
      <c r="A1679" s="5" t="str">
        <f t="shared" si="26"/>
        <v>R 4 - D 85 - 452 - 3851</v>
      </c>
      <c r="B1679" s="23" t="s">
        <v>2347</v>
      </c>
      <c r="C1679" t="s">
        <v>584</v>
      </c>
      <c r="D1679" t="s">
        <v>1474</v>
      </c>
      <c r="E1679" t="s">
        <v>1475</v>
      </c>
      <c r="F1679" t="s">
        <v>134</v>
      </c>
      <c r="G1679" t="s">
        <v>134</v>
      </c>
      <c r="H1679" t="s">
        <v>8352</v>
      </c>
      <c r="I1679" t="s">
        <v>20</v>
      </c>
      <c r="J1679" t="s">
        <v>2349</v>
      </c>
      <c r="K1679" t="s">
        <v>21</v>
      </c>
      <c r="M1679" t="s">
        <v>8353</v>
      </c>
      <c r="N1679" t="s">
        <v>22</v>
      </c>
      <c r="O1679" t="s">
        <v>23</v>
      </c>
      <c r="P1679" t="s">
        <v>26</v>
      </c>
      <c r="Q1679" t="s">
        <v>2348</v>
      </c>
      <c r="R1679" s="13">
        <v>29</v>
      </c>
      <c r="S1679" s="13">
        <v>1</v>
      </c>
      <c r="T1679" s="21">
        <v>1</v>
      </c>
      <c r="V1679" t="s">
        <v>2154</v>
      </c>
      <c r="W1679" t="s">
        <v>17599</v>
      </c>
      <c r="X1679" s="20" t="str">
        <f>+IF(V1679="","-",CONCATENATE(V1679,"_",W1679))</f>
        <v>FINES_R04</v>
      </c>
      <c r="Y1679" s="59">
        <v>0.67633920907974243</v>
      </c>
      <c r="Z1679" t="s">
        <v>134</v>
      </c>
      <c r="AA1679" t="s">
        <v>2393</v>
      </c>
      <c r="AB1679" t="str">
        <f>+IF(W1679="","-",IF(W1679="UNICO","CENSO","MUESTRA"))</f>
        <v>MUESTRA</v>
      </c>
      <c r="AC1679" t="s">
        <v>2398</v>
      </c>
      <c r="AD1679" t="s">
        <v>8354</v>
      </c>
    </row>
    <row r="1680" spans="1:30" x14ac:dyDescent="0.25">
      <c r="A1680" s="5" t="str">
        <f t="shared" si="26"/>
        <v>R 4 - D 32 - 453 - 2375</v>
      </c>
      <c r="B1680" s="23" t="s">
        <v>2347</v>
      </c>
      <c r="C1680" t="s">
        <v>584</v>
      </c>
      <c r="D1680" t="s">
        <v>582</v>
      </c>
      <c r="E1680" t="s">
        <v>583</v>
      </c>
      <c r="F1680" t="s">
        <v>134</v>
      </c>
      <c r="G1680" t="s">
        <v>134</v>
      </c>
      <c r="H1680" t="s">
        <v>7971</v>
      </c>
      <c r="I1680" t="s">
        <v>20</v>
      </c>
      <c r="J1680" t="s">
        <v>2349</v>
      </c>
      <c r="K1680" t="s">
        <v>21</v>
      </c>
      <c r="M1680" t="s">
        <v>2203</v>
      </c>
      <c r="N1680" t="s">
        <v>22</v>
      </c>
      <c r="O1680" t="s">
        <v>23</v>
      </c>
      <c r="P1680" t="s">
        <v>26</v>
      </c>
      <c r="Q1680" t="s">
        <v>2348</v>
      </c>
      <c r="R1680" s="13">
        <v>39</v>
      </c>
      <c r="S1680" s="13">
        <v>2</v>
      </c>
      <c r="T1680" s="21">
        <v>1</v>
      </c>
      <c r="V1680" t="s">
        <v>2154</v>
      </c>
      <c r="W1680" t="s">
        <v>17599</v>
      </c>
      <c r="X1680" s="20" t="str">
        <f>+IF(V1680="","-",CONCATENATE(V1680,"_",W1680))</f>
        <v>FINES_R04</v>
      </c>
      <c r="Y1680" s="59">
        <v>0.69131338596343994</v>
      </c>
      <c r="Z1680" t="s">
        <v>134</v>
      </c>
      <c r="AA1680" t="s">
        <v>2393</v>
      </c>
      <c r="AB1680" t="str">
        <f>+IF(W1680="","-",IF(W1680="UNICO","CENSO","MUESTRA"))</f>
        <v>MUESTRA</v>
      </c>
      <c r="AC1680" t="s">
        <v>2397</v>
      </c>
      <c r="AD1680" t="s">
        <v>7972</v>
      </c>
    </row>
    <row r="1681" spans="1:30" x14ac:dyDescent="0.25">
      <c r="A1681" s="5" t="str">
        <f t="shared" si="26"/>
        <v>R 4 - D 85 - 452 - 4479</v>
      </c>
      <c r="B1681" s="23" t="s">
        <v>2347</v>
      </c>
      <c r="C1681" t="s">
        <v>584</v>
      </c>
      <c r="D1681" t="s">
        <v>1474</v>
      </c>
      <c r="E1681" t="s">
        <v>1475</v>
      </c>
      <c r="F1681" t="s">
        <v>134</v>
      </c>
      <c r="G1681" t="s">
        <v>134</v>
      </c>
      <c r="H1681" t="s">
        <v>8309</v>
      </c>
      <c r="I1681" t="s">
        <v>20</v>
      </c>
      <c r="J1681" t="s">
        <v>2349</v>
      </c>
      <c r="K1681" t="s">
        <v>21</v>
      </c>
      <c r="M1681" t="s">
        <v>8310</v>
      </c>
      <c r="N1681" t="s">
        <v>22</v>
      </c>
      <c r="O1681" t="s">
        <v>23</v>
      </c>
      <c r="P1681" t="s">
        <v>26</v>
      </c>
      <c r="Q1681" t="s">
        <v>2348</v>
      </c>
      <c r="R1681" s="13">
        <v>24</v>
      </c>
      <c r="S1681" s="13">
        <v>1</v>
      </c>
      <c r="T1681" s="21">
        <v>1</v>
      </c>
      <c r="V1681" t="s">
        <v>2154</v>
      </c>
      <c r="W1681" t="s">
        <v>17599</v>
      </c>
      <c r="X1681" s="20" t="str">
        <f>+IF(V1681="","-",CONCATENATE(V1681,"_",W1681))</f>
        <v>FINES_R04</v>
      </c>
      <c r="Y1681" s="59">
        <v>0.69699907302856445</v>
      </c>
      <c r="Z1681" t="s">
        <v>134</v>
      </c>
      <c r="AA1681" t="s">
        <v>2393</v>
      </c>
      <c r="AB1681" t="str">
        <f>+IF(W1681="","-",IF(W1681="UNICO","CENSO","MUESTRA"))</f>
        <v>MUESTRA</v>
      </c>
      <c r="AC1681" t="s">
        <v>2397</v>
      </c>
      <c r="AD1681" t="s">
        <v>8311</v>
      </c>
    </row>
    <row r="1682" spans="1:30" x14ac:dyDescent="0.25">
      <c r="A1682" s="5" t="str">
        <f t="shared" si="26"/>
        <v>R 4 - D 85 - 451 - 4479</v>
      </c>
      <c r="B1682" s="23" t="s">
        <v>2347</v>
      </c>
      <c r="C1682" t="s">
        <v>584</v>
      </c>
      <c r="D1682" t="s">
        <v>1474</v>
      </c>
      <c r="E1682" t="s">
        <v>1475</v>
      </c>
      <c r="F1682" t="s">
        <v>134</v>
      </c>
      <c r="G1682" t="s">
        <v>134</v>
      </c>
      <c r="H1682" t="s">
        <v>12334</v>
      </c>
      <c r="I1682" t="s">
        <v>20</v>
      </c>
      <c r="J1682" t="s">
        <v>2349</v>
      </c>
      <c r="K1682" t="s">
        <v>21</v>
      </c>
      <c r="M1682" t="s">
        <v>8310</v>
      </c>
      <c r="N1682" t="s">
        <v>22</v>
      </c>
      <c r="O1682" t="s">
        <v>23</v>
      </c>
      <c r="P1682" t="s">
        <v>26</v>
      </c>
      <c r="Q1682" t="s">
        <v>2348</v>
      </c>
      <c r="R1682" s="13">
        <v>20</v>
      </c>
      <c r="S1682" s="13">
        <v>1</v>
      </c>
      <c r="T1682" s="21">
        <v>1</v>
      </c>
      <c r="V1682" t="s">
        <v>2154</v>
      </c>
      <c r="W1682" t="s">
        <v>17599</v>
      </c>
      <c r="X1682" s="20" t="str">
        <f>+IF(V1682="","-",CONCATENATE(V1682,"_",W1682))</f>
        <v>FINES_R04</v>
      </c>
      <c r="Y1682" s="59">
        <v>0.69699907302856445</v>
      </c>
      <c r="Z1682" t="s">
        <v>134</v>
      </c>
      <c r="AA1682" t="s">
        <v>2393</v>
      </c>
      <c r="AB1682" t="str">
        <f>+IF(W1682="","-",IF(W1682="UNICO","CENSO","MUESTRA"))</f>
        <v>MUESTRA</v>
      </c>
      <c r="AC1682" t="s">
        <v>2397</v>
      </c>
      <c r="AD1682" t="s">
        <v>8311</v>
      </c>
    </row>
    <row r="1683" spans="1:30" x14ac:dyDescent="0.25">
      <c r="A1683" s="5" t="str">
        <f t="shared" si="26"/>
        <v>R 4 - D 119 - 451 - 3393</v>
      </c>
      <c r="B1683" s="23" t="s">
        <v>2347</v>
      </c>
      <c r="C1683" t="s">
        <v>584</v>
      </c>
      <c r="D1683" t="s">
        <v>419</v>
      </c>
      <c r="E1683" t="s">
        <v>1915</v>
      </c>
      <c r="F1683" t="s">
        <v>134</v>
      </c>
      <c r="G1683" t="s">
        <v>134</v>
      </c>
      <c r="H1683" t="s">
        <v>7714</v>
      </c>
      <c r="I1683" t="s">
        <v>20</v>
      </c>
      <c r="J1683" t="s">
        <v>2349</v>
      </c>
      <c r="K1683" t="s">
        <v>21</v>
      </c>
      <c r="M1683" t="s">
        <v>7715</v>
      </c>
      <c r="N1683" t="s">
        <v>22</v>
      </c>
      <c r="O1683" t="s">
        <v>23</v>
      </c>
      <c r="P1683" t="s">
        <v>26</v>
      </c>
      <c r="Q1683" t="s">
        <v>2348</v>
      </c>
      <c r="R1683" s="13">
        <v>14</v>
      </c>
      <c r="S1683" s="13">
        <v>1</v>
      </c>
      <c r="T1683" s="21">
        <v>1</v>
      </c>
      <c r="V1683" t="s">
        <v>2154</v>
      </c>
      <c r="W1683" t="s">
        <v>17599</v>
      </c>
      <c r="X1683" s="20" t="str">
        <f>+IF(V1683="","-",CONCATENATE(V1683,"_",W1683))</f>
        <v>FINES_R04</v>
      </c>
      <c r="Y1683" s="59">
        <v>0.70272910594940186</v>
      </c>
      <c r="Z1683" t="s">
        <v>134</v>
      </c>
      <c r="AA1683" t="s">
        <v>2393</v>
      </c>
      <c r="AB1683" t="str">
        <f>+IF(W1683="","-",IF(W1683="UNICO","CENSO","MUESTRA"))</f>
        <v>MUESTRA</v>
      </c>
      <c r="AC1683" t="s">
        <v>2397</v>
      </c>
      <c r="AD1683" t="s">
        <v>7716</v>
      </c>
    </row>
    <row r="1684" spans="1:30" x14ac:dyDescent="0.25">
      <c r="A1684" s="5" t="str">
        <f t="shared" si="26"/>
        <v>R 4 - D 85 - 452 - 3235</v>
      </c>
      <c r="B1684" s="23" t="s">
        <v>2347</v>
      </c>
      <c r="C1684" t="s">
        <v>584</v>
      </c>
      <c r="D1684" t="s">
        <v>1474</v>
      </c>
      <c r="E1684" t="s">
        <v>1475</v>
      </c>
      <c r="F1684" t="s">
        <v>134</v>
      </c>
      <c r="G1684" t="s">
        <v>134</v>
      </c>
      <c r="H1684" t="s">
        <v>8263</v>
      </c>
      <c r="I1684" t="s">
        <v>20</v>
      </c>
      <c r="J1684" t="s">
        <v>2349</v>
      </c>
      <c r="K1684" t="s">
        <v>21</v>
      </c>
      <c r="M1684" t="s">
        <v>8264</v>
      </c>
      <c r="N1684" t="s">
        <v>22</v>
      </c>
      <c r="O1684" t="s">
        <v>23</v>
      </c>
      <c r="P1684" t="s">
        <v>26</v>
      </c>
      <c r="Q1684" t="s">
        <v>2348</v>
      </c>
      <c r="R1684" s="13">
        <v>103</v>
      </c>
      <c r="S1684" s="13">
        <v>4</v>
      </c>
      <c r="T1684" s="21">
        <v>1</v>
      </c>
      <c r="V1684" t="s">
        <v>2154</v>
      </c>
      <c r="W1684" t="s">
        <v>17599</v>
      </c>
      <c r="X1684" s="20" t="str">
        <f>+IF(V1684="","-",CONCATENATE(V1684,"_",W1684))</f>
        <v>FINES_R04</v>
      </c>
      <c r="Y1684" s="59">
        <v>0.70580404996871948</v>
      </c>
      <c r="Z1684" t="s">
        <v>134</v>
      </c>
      <c r="AA1684" t="s">
        <v>2393</v>
      </c>
      <c r="AB1684" t="str">
        <f>+IF(W1684="","-",IF(W1684="UNICO","CENSO","MUESTRA"))</f>
        <v>MUESTRA</v>
      </c>
      <c r="AC1684" t="s">
        <v>2398</v>
      </c>
      <c r="AD1684" t="s">
        <v>8265</v>
      </c>
    </row>
    <row r="1685" spans="1:30" x14ac:dyDescent="0.25">
      <c r="A1685" s="5" t="str">
        <f t="shared" si="26"/>
        <v>R 4 - D 32 - 455 - 2377</v>
      </c>
      <c r="B1685" s="23" t="s">
        <v>2347</v>
      </c>
      <c r="C1685" t="s">
        <v>584</v>
      </c>
      <c r="D1685" t="s">
        <v>582</v>
      </c>
      <c r="E1685" t="s">
        <v>583</v>
      </c>
      <c r="F1685" t="s">
        <v>134</v>
      </c>
      <c r="G1685" t="s">
        <v>134</v>
      </c>
      <c r="H1685" t="s">
        <v>8005</v>
      </c>
      <c r="I1685" t="s">
        <v>20</v>
      </c>
      <c r="J1685" t="s">
        <v>2349</v>
      </c>
      <c r="K1685" t="s">
        <v>21</v>
      </c>
      <c r="M1685" t="s">
        <v>8006</v>
      </c>
      <c r="N1685" t="s">
        <v>22</v>
      </c>
      <c r="O1685" t="s">
        <v>23</v>
      </c>
      <c r="P1685" t="s">
        <v>26</v>
      </c>
      <c r="Q1685" t="s">
        <v>2348</v>
      </c>
      <c r="R1685" s="13">
        <v>60</v>
      </c>
      <c r="S1685" s="13">
        <v>2</v>
      </c>
      <c r="T1685" s="21">
        <v>1</v>
      </c>
      <c r="V1685" t="s">
        <v>2154</v>
      </c>
      <c r="W1685" t="s">
        <v>17599</v>
      </c>
      <c r="X1685" s="20" t="str">
        <f>+IF(V1685="","-",CONCATENATE(V1685,"_",W1685))</f>
        <v>FINES_R04</v>
      </c>
      <c r="Y1685" s="59">
        <v>0.70604503154754639</v>
      </c>
      <c r="Z1685" t="s">
        <v>134</v>
      </c>
      <c r="AA1685" t="s">
        <v>2393</v>
      </c>
      <c r="AB1685" t="str">
        <f>+IF(W1685="","-",IF(W1685="UNICO","CENSO","MUESTRA"))</f>
        <v>MUESTRA</v>
      </c>
      <c r="AC1685" t="s">
        <v>2398</v>
      </c>
      <c r="AD1685" t="s">
        <v>8007</v>
      </c>
    </row>
    <row r="1686" spans="1:30" x14ac:dyDescent="0.25">
      <c r="A1686" s="5" t="str">
        <f t="shared" si="26"/>
        <v>R 4 - D 32 - 453 - 2377</v>
      </c>
      <c r="B1686" s="23" t="s">
        <v>2347</v>
      </c>
      <c r="C1686" t="s">
        <v>584</v>
      </c>
      <c r="D1686" t="s">
        <v>582</v>
      </c>
      <c r="E1686" t="s">
        <v>583</v>
      </c>
      <c r="F1686" t="s">
        <v>134</v>
      </c>
      <c r="G1686" t="s">
        <v>134</v>
      </c>
      <c r="H1686" t="s">
        <v>8069</v>
      </c>
      <c r="I1686" t="s">
        <v>20</v>
      </c>
      <c r="J1686" t="s">
        <v>2349</v>
      </c>
      <c r="K1686" t="s">
        <v>21</v>
      </c>
      <c r="M1686" t="s">
        <v>8006</v>
      </c>
      <c r="N1686" t="s">
        <v>22</v>
      </c>
      <c r="O1686" t="s">
        <v>23</v>
      </c>
      <c r="P1686" t="s">
        <v>26</v>
      </c>
      <c r="Q1686" t="s">
        <v>2348</v>
      </c>
      <c r="R1686" s="13">
        <v>21</v>
      </c>
      <c r="S1686" s="13">
        <v>1</v>
      </c>
      <c r="T1686" s="21">
        <v>1</v>
      </c>
      <c r="V1686" t="s">
        <v>2154</v>
      </c>
      <c r="W1686" t="s">
        <v>17599</v>
      </c>
      <c r="X1686" s="20" t="str">
        <f>+IF(V1686="","-",CONCATENATE(V1686,"_",W1686))</f>
        <v>FINES_R04</v>
      </c>
      <c r="Y1686" s="59">
        <v>0.70604503154754639</v>
      </c>
      <c r="Z1686" t="s">
        <v>134</v>
      </c>
      <c r="AA1686" t="s">
        <v>2393</v>
      </c>
      <c r="AB1686" t="str">
        <f>+IF(W1686="","-",IF(W1686="UNICO","CENSO","MUESTRA"))</f>
        <v>MUESTRA</v>
      </c>
      <c r="AC1686" t="s">
        <v>2398</v>
      </c>
      <c r="AD1686" t="s">
        <v>8007</v>
      </c>
    </row>
    <row r="1687" spans="1:30" x14ac:dyDescent="0.25">
      <c r="A1687" s="5" t="str">
        <f t="shared" si="26"/>
        <v>R 4 - D 85 - 452 - 2622</v>
      </c>
      <c r="B1687" s="23" t="s">
        <v>2347</v>
      </c>
      <c r="C1687" t="s">
        <v>584</v>
      </c>
      <c r="D1687" t="s">
        <v>1474</v>
      </c>
      <c r="E1687" t="s">
        <v>1475</v>
      </c>
      <c r="F1687" t="s">
        <v>134</v>
      </c>
      <c r="G1687" t="s">
        <v>134</v>
      </c>
      <c r="H1687" t="s">
        <v>8326</v>
      </c>
      <c r="I1687" t="s">
        <v>20</v>
      </c>
      <c r="J1687" t="s">
        <v>2349</v>
      </c>
      <c r="K1687" t="s">
        <v>21</v>
      </c>
      <c r="M1687" t="s">
        <v>8327</v>
      </c>
      <c r="N1687" t="s">
        <v>22</v>
      </c>
      <c r="O1687" t="s">
        <v>23</v>
      </c>
      <c r="P1687" t="s">
        <v>26</v>
      </c>
      <c r="Q1687" t="s">
        <v>2348</v>
      </c>
      <c r="R1687" s="13">
        <v>19</v>
      </c>
      <c r="S1687" s="13">
        <v>1</v>
      </c>
      <c r="T1687" s="21">
        <v>1</v>
      </c>
      <c r="V1687" t="s">
        <v>2154</v>
      </c>
      <c r="W1687" t="s">
        <v>17599</v>
      </c>
      <c r="X1687" s="20" t="str">
        <f>+IF(V1687="","-",CONCATENATE(V1687,"_",W1687))</f>
        <v>FINES_R04</v>
      </c>
      <c r="Y1687" s="59">
        <v>0.70807135105133057</v>
      </c>
      <c r="Z1687" t="s">
        <v>134</v>
      </c>
      <c r="AA1687" t="s">
        <v>2393</v>
      </c>
      <c r="AB1687" t="str">
        <f>+IF(W1687="","-",IF(W1687="UNICO","CENSO","MUESTRA"))</f>
        <v>MUESTRA</v>
      </c>
      <c r="AC1687" t="s">
        <v>2398</v>
      </c>
      <c r="AD1687" t="s">
        <v>8328</v>
      </c>
    </row>
    <row r="1688" spans="1:30" x14ac:dyDescent="0.25">
      <c r="A1688" s="5" t="str">
        <f t="shared" si="26"/>
        <v>R 4 - D 85 - 452 - 2605</v>
      </c>
      <c r="B1688" s="23" t="s">
        <v>2347</v>
      </c>
      <c r="C1688" t="s">
        <v>584</v>
      </c>
      <c r="D1688" t="s">
        <v>1474</v>
      </c>
      <c r="E1688" t="s">
        <v>1475</v>
      </c>
      <c r="F1688" t="s">
        <v>134</v>
      </c>
      <c r="G1688" t="s">
        <v>134</v>
      </c>
      <c r="H1688" t="s">
        <v>8348</v>
      </c>
      <c r="I1688" t="s">
        <v>20</v>
      </c>
      <c r="J1688" t="s">
        <v>2349</v>
      </c>
      <c r="K1688" t="s">
        <v>21</v>
      </c>
      <c r="M1688" t="s">
        <v>8349</v>
      </c>
      <c r="N1688" t="s">
        <v>22</v>
      </c>
      <c r="O1688" t="s">
        <v>23</v>
      </c>
      <c r="P1688" t="s">
        <v>26</v>
      </c>
      <c r="Q1688" t="s">
        <v>2348</v>
      </c>
      <c r="R1688" s="13">
        <v>32</v>
      </c>
      <c r="S1688" s="13">
        <v>2</v>
      </c>
      <c r="T1688" s="21">
        <v>1</v>
      </c>
      <c r="V1688" t="s">
        <v>2154</v>
      </c>
      <c r="W1688" t="s">
        <v>17599</v>
      </c>
      <c r="X1688" s="20" t="str">
        <f>+IF(V1688="","-",CONCATENATE(V1688,"_",W1688))</f>
        <v>FINES_R04</v>
      </c>
      <c r="Y1688" s="59">
        <v>0.70859777927398682</v>
      </c>
      <c r="Z1688" t="s">
        <v>134</v>
      </c>
      <c r="AA1688" t="s">
        <v>2393</v>
      </c>
      <c r="AB1688" t="str">
        <f>+IF(W1688="","-",IF(W1688="UNICO","CENSO","MUESTRA"))</f>
        <v>MUESTRA</v>
      </c>
      <c r="AC1688" t="s">
        <v>2397</v>
      </c>
      <c r="AD1688" t="s">
        <v>8350</v>
      </c>
    </row>
    <row r="1689" spans="1:30" x14ac:dyDescent="0.25">
      <c r="A1689" s="5" t="str">
        <f t="shared" si="26"/>
        <v>R 4 - D 85 - 452 - 2639</v>
      </c>
      <c r="B1689" s="23" t="s">
        <v>2347</v>
      </c>
      <c r="C1689" t="s">
        <v>584</v>
      </c>
      <c r="D1689" t="s">
        <v>1474</v>
      </c>
      <c r="E1689" t="s">
        <v>1475</v>
      </c>
      <c r="F1689" t="s">
        <v>134</v>
      </c>
      <c r="G1689" t="s">
        <v>134</v>
      </c>
      <c r="H1689" t="s">
        <v>8275</v>
      </c>
      <c r="I1689" t="s">
        <v>20</v>
      </c>
      <c r="J1689" t="s">
        <v>2349</v>
      </c>
      <c r="K1689" t="s">
        <v>21</v>
      </c>
      <c r="M1689" t="s">
        <v>8276</v>
      </c>
      <c r="N1689" t="s">
        <v>22</v>
      </c>
      <c r="O1689" t="s">
        <v>23</v>
      </c>
      <c r="P1689" t="s">
        <v>26</v>
      </c>
      <c r="Q1689" t="s">
        <v>2348</v>
      </c>
      <c r="R1689" s="13">
        <v>23</v>
      </c>
      <c r="S1689" s="13">
        <v>1</v>
      </c>
      <c r="T1689" s="21">
        <v>1</v>
      </c>
      <c r="V1689" t="s">
        <v>2154</v>
      </c>
      <c r="W1689" t="s">
        <v>17599</v>
      </c>
      <c r="X1689" s="20" t="str">
        <f>+IF(V1689="","-",CONCATENATE(V1689,"_",W1689))</f>
        <v>FINES_R04</v>
      </c>
      <c r="Y1689" s="59">
        <v>0.71122205257415771</v>
      </c>
      <c r="Z1689" t="s">
        <v>134</v>
      </c>
      <c r="AA1689" t="s">
        <v>2393</v>
      </c>
      <c r="AB1689" t="str">
        <f>+IF(W1689="","-",IF(W1689="UNICO","CENSO","MUESTRA"))</f>
        <v>MUESTRA</v>
      </c>
      <c r="AC1689" t="s">
        <v>2397</v>
      </c>
      <c r="AD1689" t="s">
        <v>8277</v>
      </c>
    </row>
    <row r="1690" spans="1:30" x14ac:dyDescent="0.25">
      <c r="A1690" s="5" t="str">
        <f t="shared" si="26"/>
        <v>R 4 - D 32 - 453 - 3499</v>
      </c>
      <c r="B1690" s="23" t="s">
        <v>2347</v>
      </c>
      <c r="C1690" t="s">
        <v>584</v>
      </c>
      <c r="D1690" t="s">
        <v>582</v>
      </c>
      <c r="E1690" t="s">
        <v>583</v>
      </c>
      <c r="F1690" t="s">
        <v>134</v>
      </c>
      <c r="G1690" t="s">
        <v>134</v>
      </c>
      <c r="H1690" t="s">
        <v>8124</v>
      </c>
      <c r="I1690" t="s">
        <v>20</v>
      </c>
      <c r="J1690" t="s">
        <v>2349</v>
      </c>
      <c r="K1690" t="s">
        <v>21</v>
      </c>
      <c r="M1690" t="s">
        <v>8125</v>
      </c>
      <c r="N1690" t="s">
        <v>22</v>
      </c>
      <c r="O1690" t="s">
        <v>23</v>
      </c>
      <c r="P1690" t="s">
        <v>26</v>
      </c>
      <c r="Q1690" t="s">
        <v>2348</v>
      </c>
      <c r="R1690" s="13">
        <v>14</v>
      </c>
      <c r="S1690" s="13">
        <v>1</v>
      </c>
      <c r="T1690" s="21">
        <v>1</v>
      </c>
      <c r="V1690" t="s">
        <v>2154</v>
      </c>
      <c r="W1690" t="s">
        <v>17599</v>
      </c>
      <c r="X1690" s="20" t="str">
        <f>+IF(V1690="","-",CONCATENATE(V1690,"_",W1690))</f>
        <v>FINES_R04</v>
      </c>
      <c r="Y1690" s="59">
        <v>0.71266520023345947</v>
      </c>
      <c r="Z1690" t="s">
        <v>134</v>
      </c>
      <c r="AA1690" t="s">
        <v>2393</v>
      </c>
      <c r="AB1690" t="str">
        <f>+IF(W1690="","-",IF(W1690="UNICO","CENSO","MUESTRA"))</f>
        <v>MUESTRA</v>
      </c>
      <c r="AC1690" t="s">
        <v>2397</v>
      </c>
      <c r="AD1690" t="s">
        <v>8126</v>
      </c>
    </row>
    <row r="1691" spans="1:30" x14ac:dyDescent="0.25">
      <c r="A1691" s="5" t="str">
        <f t="shared" si="26"/>
        <v>R 4 - D 119 - 453 - 2693</v>
      </c>
      <c r="B1691" s="23" t="s">
        <v>2347</v>
      </c>
      <c r="C1691" t="s">
        <v>584</v>
      </c>
      <c r="D1691" t="s">
        <v>419</v>
      </c>
      <c r="E1691" t="s">
        <v>1915</v>
      </c>
      <c r="F1691" t="s">
        <v>134</v>
      </c>
      <c r="G1691" t="s">
        <v>134</v>
      </c>
      <c r="H1691" t="s">
        <v>7798</v>
      </c>
      <c r="I1691" t="s">
        <v>20</v>
      </c>
      <c r="J1691" t="s">
        <v>2349</v>
      </c>
      <c r="K1691" t="s">
        <v>21</v>
      </c>
      <c r="M1691" t="s">
        <v>7799</v>
      </c>
      <c r="N1691" t="s">
        <v>22</v>
      </c>
      <c r="O1691" t="s">
        <v>23</v>
      </c>
      <c r="P1691" t="s">
        <v>26</v>
      </c>
      <c r="Q1691" t="s">
        <v>2348</v>
      </c>
      <c r="R1691" s="13">
        <v>33</v>
      </c>
      <c r="S1691" s="13">
        <v>1</v>
      </c>
      <c r="T1691" s="21">
        <v>1</v>
      </c>
      <c r="V1691" t="s">
        <v>2154</v>
      </c>
      <c r="W1691" t="s">
        <v>17599</v>
      </c>
      <c r="X1691" s="20" t="str">
        <f>+IF(V1691="","-",CONCATENATE(V1691,"_",W1691))</f>
        <v>FINES_R04</v>
      </c>
      <c r="Y1691" s="59">
        <v>0.71299421787261963</v>
      </c>
      <c r="Z1691" t="s">
        <v>134</v>
      </c>
      <c r="AA1691" t="s">
        <v>2393</v>
      </c>
      <c r="AB1691" t="str">
        <f>+IF(W1691="","-",IF(W1691="UNICO","CENSO","MUESTRA"))</f>
        <v>MUESTRA</v>
      </c>
      <c r="AC1691" t="s">
        <v>2398</v>
      </c>
      <c r="AD1691" t="s">
        <v>7800</v>
      </c>
    </row>
    <row r="1692" spans="1:30" x14ac:dyDescent="0.25">
      <c r="A1692" s="5" t="str">
        <f t="shared" si="26"/>
        <v>R 4 - D 32 - 453 - 3169</v>
      </c>
      <c r="B1692" s="23" t="s">
        <v>2347</v>
      </c>
      <c r="C1692" t="s">
        <v>584</v>
      </c>
      <c r="D1692" t="s">
        <v>582</v>
      </c>
      <c r="E1692" t="s">
        <v>583</v>
      </c>
      <c r="F1692" t="s">
        <v>134</v>
      </c>
      <c r="G1692" t="s">
        <v>134</v>
      </c>
      <c r="H1692" t="s">
        <v>8080</v>
      </c>
      <c r="I1692" t="s">
        <v>20</v>
      </c>
      <c r="J1692" t="s">
        <v>2349</v>
      </c>
      <c r="K1692" t="s">
        <v>21</v>
      </c>
      <c r="M1692" t="s">
        <v>8081</v>
      </c>
      <c r="N1692" t="s">
        <v>22</v>
      </c>
      <c r="O1692" t="s">
        <v>23</v>
      </c>
      <c r="P1692" t="s">
        <v>26</v>
      </c>
      <c r="Q1692" t="s">
        <v>2348</v>
      </c>
      <c r="R1692" s="13">
        <v>18</v>
      </c>
      <c r="S1692" s="13">
        <v>1</v>
      </c>
      <c r="T1692" s="21">
        <v>1</v>
      </c>
      <c r="V1692" t="s">
        <v>2154</v>
      </c>
      <c r="W1692" t="s">
        <v>17599</v>
      </c>
      <c r="X1692" s="20" t="str">
        <f>+IF(V1692="","-",CONCATENATE(V1692,"_",W1692))</f>
        <v>FINES_R04</v>
      </c>
      <c r="Y1692" s="59">
        <v>0.72336763143539429</v>
      </c>
      <c r="Z1692" t="s">
        <v>134</v>
      </c>
      <c r="AA1692" t="s">
        <v>2393</v>
      </c>
      <c r="AB1692" t="str">
        <f>+IF(W1692="","-",IF(W1692="UNICO","CENSO","MUESTRA"))</f>
        <v>MUESTRA</v>
      </c>
      <c r="AC1692" t="s">
        <v>2398</v>
      </c>
      <c r="AD1692" t="s">
        <v>8082</v>
      </c>
    </row>
    <row r="1693" spans="1:30" x14ac:dyDescent="0.25">
      <c r="A1693" s="5" t="str">
        <f t="shared" si="26"/>
        <v>R 4 - D 85 - 451 - 3780</v>
      </c>
      <c r="B1693" s="23" t="s">
        <v>2347</v>
      </c>
      <c r="C1693" t="s">
        <v>584</v>
      </c>
      <c r="D1693" t="s">
        <v>1474</v>
      </c>
      <c r="E1693" t="s">
        <v>1475</v>
      </c>
      <c r="F1693" t="s">
        <v>134</v>
      </c>
      <c r="G1693" t="s">
        <v>134</v>
      </c>
      <c r="H1693" t="s">
        <v>8279</v>
      </c>
      <c r="I1693" t="s">
        <v>20</v>
      </c>
      <c r="J1693" t="s">
        <v>2349</v>
      </c>
      <c r="K1693" t="s">
        <v>21</v>
      </c>
      <c r="M1693" t="s">
        <v>8280</v>
      </c>
      <c r="N1693" t="s">
        <v>22</v>
      </c>
      <c r="O1693" t="s">
        <v>23</v>
      </c>
      <c r="P1693" t="s">
        <v>26</v>
      </c>
      <c r="Q1693" t="s">
        <v>2348</v>
      </c>
      <c r="R1693" s="13">
        <v>86</v>
      </c>
      <c r="S1693" s="13">
        <v>3</v>
      </c>
      <c r="T1693" s="21">
        <v>1</v>
      </c>
      <c r="V1693" t="s">
        <v>2154</v>
      </c>
      <c r="W1693" t="s">
        <v>17599</v>
      </c>
      <c r="X1693" s="20" t="str">
        <f>+IF(V1693="","-",CONCATENATE(V1693,"_",W1693))</f>
        <v>FINES_R04</v>
      </c>
      <c r="Y1693" s="59">
        <v>0.72672843933105469</v>
      </c>
      <c r="Z1693" t="s">
        <v>134</v>
      </c>
      <c r="AA1693" t="s">
        <v>2393</v>
      </c>
      <c r="AB1693" t="str">
        <f>+IF(W1693="","-",IF(W1693="UNICO","CENSO","MUESTRA"))</f>
        <v>MUESTRA</v>
      </c>
      <c r="AC1693" t="s">
        <v>2398</v>
      </c>
      <c r="AD1693" t="s">
        <v>8281</v>
      </c>
    </row>
    <row r="1694" spans="1:30" x14ac:dyDescent="0.25">
      <c r="A1694" s="5" t="str">
        <f t="shared" si="26"/>
        <v>R 4 - D 85 - 451 - 2597</v>
      </c>
      <c r="B1694" s="23" t="s">
        <v>2347</v>
      </c>
      <c r="C1694" t="s">
        <v>584</v>
      </c>
      <c r="D1694" t="s">
        <v>1474</v>
      </c>
      <c r="E1694" t="s">
        <v>1475</v>
      </c>
      <c r="F1694" t="s">
        <v>134</v>
      </c>
      <c r="G1694" t="s">
        <v>134</v>
      </c>
      <c r="H1694" t="s">
        <v>12352</v>
      </c>
      <c r="I1694" t="s">
        <v>20</v>
      </c>
      <c r="J1694" t="s">
        <v>2349</v>
      </c>
      <c r="K1694" t="s">
        <v>21</v>
      </c>
      <c r="M1694" t="s">
        <v>12353</v>
      </c>
      <c r="N1694" t="s">
        <v>22</v>
      </c>
      <c r="O1694" t="s">
        <v>23</v>
      </c>
      <c r="P1694" t="s">
        <v>26</v>
      </c>
      <c r="Q1694" t="s">
        <v>2348</v>
      </c>
      <c r="R1694" s="13">
        <v>43</v>
      </c>
      <c r="S1694" s="13">
        <v>2</v>
      </c>
      <c r="T1694" s="21">
        <v>1</v>
      </c>
      <c r="V1694" t="s">
        <v>2154</v>
      </c>
      <c r="W1694" t="s">
        <v>17599</v>
      </c>
      <c r="X1694" s="20" t="str">
        <f>+IF(V1694="","-",CONCATENATE(V1694,"_",W1694))</f>
        <v>FINES_R04</v>
      </c>
      <c r="Y1694" s="59">
        <v>0.73067730665206909</v>
      </c>
      <c r="Z1694" t="s">
        <v>134</v>
      </c>
      <c r="AA1694" t="s">
        <v>2393</v>
      </c>
      <c r="AB1694" t="str">
        <f>+IF(W1694="","-",IF(W1694="UNICO","CENSO","MUESTRA"))</f>
        <v>MUESTRA</v>
      </c>
      <c r="AC1694" t="s">
        <v>2398</v>
      </c>
      <c r="AD1694" t="s">
        <v>12354</v>
      </c>
    </row>
    <row r="1695" spans="1:30" x14ac:dyDescent="0.25">
      <c r="A1695" s="5" t="str">
        <f t="shared" si="26"/>
        <v>R 4 - D 32 - 453 - 3655</v>
      </c>
      <c r="B1695" s="23" t="s">
        <v>2347</v>
      </c>
      <c r="C1695" t="s">
        <v>584</v>
      </c>
      <c r="D1695" t="s">
        <v>582</v>
      </c>
      <c r="E1695" t="s">
        <v>583</v>
      </c>
      <c r="F1695" t="s">
        <v>134</v>
      </c>
      <c r="G1695" t="s">
        <v>134</v>
      </c>
      <c r="H1695" t="s">
        <v>8022</v>
      </c>
      <c r="I1695" t="s">
        <v>20</v>
      </c>
      <c r="J1695" t="s">
        <v>2349</v>
      </c>
      <c r="K1695" t="s">
        <v>21</v>
      </c>
      <c r="M1695" t="s">
        <v>8023</v>
      </c>
      <c r="N1695" t="s">
        <v>22</v>
      </c>
      <c r="O1695" t="s">
        <v>23</v>
      </c>
      <c r="P1695" t="s">
        <v>26</v>
      </c>
      <c r="Q1695" t="s">
        <v>2348</v>
      </c>
      <c r="R1695" s="13">
        <v>31</v>
      </c>
      <c r="S1695" s="13">
        <v>1</v>
      </c>
      <c r="T1695" s="21">
        <v>1</v>
      </c>
      <c r="V1695" t="s">
        <v>2154</v>
      </c>
      <c r="W1695" t="s">
        <v>17599</v>
      </c>
      <c r="X1695" s="20" t="str">
        <f>+IF(V1695="","-",CONCATENATE(V1695,"_",W1695))</f>
        <v>FINES_R04</v>
      </c>
      <c r="Y1695" s="59">
        <v>0.73172944784164429</v>
      </c>
      <c r="Z1695" t="s">
        <v>134</v>
      </c>
      <c r="AA1695" t="s">
        <v>2393</v>
      </c>
      <c r="AB1695" t="str">
        <f>+IF(W1695="","-",IF(W1695="UNICO","CENSO","MUESTRA"))</f>
        <v>MUESTRA</v>
      </c>
      <c r="AC1695" t="s">
        <v>2398</v>
      </c>
      <c r="AD1695" t="s">
        <v>8024</v>
      </c>
    </row>
    <row r="1696" spans="1:30" x14ac:dyDescent="0.25">
      <c r="A1696" s="5" t="str">
        <f t="shared" si="26"/>
        <v>R 4 - D 32 - 453 - 4239</v>
      </c>
      <c r="B1696" s="23" t="s">
        <v>2347</v>
      </c>
      <c r="C1696" t="s">
        <v>584</v>
      </c>
      <c r="D1696" t="s">
        <v>582</v>
      </c>
      <c r="E1696" t="s">
        <v>583</v>
      </c>
      <c r="F1696" t="s">
        <v>134</v>
      </c>
      <c r="G1696" t="s">
        <v>134</v>
      </c>
      <c r="H1696" t="s">
        <v>12302</v>
      </c>
      <c r="I1696" t="s">
        <v>20</v>
      </c>
      <c r="J1696" t="s">
        <v>2349</v>
      </c>
      <c r="K1696" t="s">
        <v>21</v>
      </c>
      <c r="M1696" t="s">
        <v>12303</v>
      </c>
      <c r="N1696" t="s">
        <v>22</v>
      </c>
      <c r="O1696" t="s">
        <v>23</v>
      </c>
      <c r="P1696" t="s">
        <v>26</v>
      </c>
      <c r="Q1696" t="s">
        <v>2348</v>
      </c>
      <c r="R1696" s="13">
        <v>22</v>
      </c>
      <c r="S1696" s="13">
        <v>1</v>
      </c>
      <c r="T1696" s="21">
        <v>1</v>
      </c>
      <c r="V1696" t="s">
        <v>2154</v>
      </c>
      <c r="W1696" t="s">
        <v>17599</v>
      </c>
      <c r="X1696" s="20" t="str">
        <f>+IF(V1696="","-",CONCATENATE(V1696,"_",W1696))</f>
        <v>FINES_R04</v>
      </c>
      <c r="Y1696" s="59">
        <v>0.73257702589035034</v>
      </c>
      <c r="Z1696" t="s">
        <v>134</v>
      </c>
      <c r="AA1696" t="s">
        <v>2393</v>
      </c>
      <c r="AB1696" t="str">
        <f>+IF(W1696="","-",IF(W1696="UNICO","CENSO","MUESTRA"))</f>
        <v>MUESTRA</v>
      </c>
      <c r="AC1696" t="s">
        <v>2397</v>
      </c>
      <c r="AD1696" t="s">
        <v>12304</v>
      </c>
    </row>
    <row r="1697" spans="1:30" x14ac:dyDescent="0.25">
      <c r="A1697" s="5" t="str">
        <f t="shared" si="26"/>
        <v>R 4 - D 32 - 453 - 4132</v>
      </c>
      <c r="B1697" s="23" t="s">
        <v>2347</v>
      </c>
      <c r="C1697" t="s">
        <v>584</v>
      </c>
      <c r="D1697" t="s">
        <v>582</v>
      </c>
      <c r="E1697" t="s">
        <v>583</v>
      </c>
      <c r="F1697" t="s">
        <v>134</v>
      </c>
      <c r="G1697" t="s">
        <v>134</v>
      </c>
      <c r="H1697" t="s">
        <v>8064</v>
      </c>
      <c r="I1697" t="s">
        <v>20</v>
      </c>
      <c r="J1697" t="s">
        <v>2349</v>
      </c>
      <c r="K1697" t="s">
        <v>21</v>
      </c>
      <c r="M1697" t="s">
        <v>8065</v>
      </c>
      <c r="N1697" t="s">
        <v>22</v>
      </c>
      <c r="O1697" t="s">
        <v>23</v>
      </c>
      <c r="P1697" t="s">
        <v>26</v>
      </c>
      <c r="Q1697" t="s">
        <v>2348</v>
      </c>
      <c r="R1697" s="13">
        <v>25</v>
      </c>
      <c r="S1697" s="13">
        <v>2</v>
      </c>
      <c r="T1697" s="21">
        <v>1</v>
      </c>
      <c r="V1697" t="s">
        <v>2154</v>
      </c>
      <c r="W1697" t="s">
        <v>17599</v>
      </c>
      <c r="X1697" s="20" t="str">
        <f>+IF(V1697="","-",CONCATENATE(V1697,"_",W1697))</f>
        <v>FINES_R04</v>
      </c>
      <c r="Y1697" s="59">
        <v>0.73746401071548462</v>
      </c>
      <c r="Z1697" t="s">
        <v>134</v>
      </c>
      <c r="AA1697" t="s">
        <v>2393</v>
      </c>
      <c r="AB1697" t="str">
        <f>+IF(W1697="","-",IF(W1697="UNICO","CENSO","MUESTRA"))</f>
        <v>MUESTRA</v>
      </c>
      <c r="AC1697" t="s">
        <v>2398</v>
      </c>
      <c r="AD1697" t="s">
        <v>8066</v>
      </c>
    </row>
    <row r="1698" spans="1:30" x14ac:dyDescent="0.25">
      <c r="A1698" s="5" t="str">
        <f t="shared" si="26"/>
        <v>R 4 - D 32 - 455 - 4152</v>
      </c>
      <c r="B1698" s="23" t="s">
        <v>2347</v>
      </c>
      <c r="C1698" t="s">
        <v>584</v>
      </c>
      <c r="D1698" t="s">
        <v>582</v>
      </c>
      <c r="E1698" t="s">
        <v>583</v>
      </c>
      <c r="F1698" t="s">
        <v>134</v>
      </c>
      <c r="G1698" t="s">
        <v>134</v>
      </c>
      <c r="H1698" t="s">
        <v>8199</v>
      </c>
      <c r="I1698" t="s">
        <v>20</v>
      </c>
      <c r="J1698" t="s">
        <v>2349</v>
      </c>
      <c r="K1698" t="s">
        <v>21</v>
      </c>
      <c r="M1698" t="s">
        <v>8200</v>
      </c>
      <c r="N1698" t="s">
        <v>22</v>
      </c>
      <c r="O1698" t="s">
        <v>23</v>
      </c>
      <c r="P1698" t="s">
        <v>26</v>
      </c>
      <c r="Q1698" t="s">
        <v>2348</v>
      </c>
      <c r="R1698" s="13">
        <v>22</v>
      </c>
      <c r="S1698" s="13">
        <v>1</v>
      </c>
      <c r="T1698" s="21">
        <v>1</v>
      </c>
      <c r="V1698" t="s">
        <v>2154</v>
      </c>
      <c r="W1698" t="s">
        <v>17599</v>
      </c>
      <c r="X1698" s="20" t="str">
        <f>+IF(V1698="","-",CONCATENATE(V1698,"_",W1698))</f>
        <v>FINES_R04</v>
      </c>
      <c r="Y1698" s="59">
        <v>0.73763662576675415</v>
      </c>
      <c r="Z1698" t="s">
        <v>134</v>
      </c>
      <c r="AA1698" t="s">
        <v>2393</v>
      </c>
      <c r="AB1698" t="str">
        <f>+IF(W1698="","-",IF(W1698="UNICO","CENSO","MUESTRA"))</f>
        <v>MUESTRA</v>
      </c>
      <c r="AC1698" t="s">
        <v>2397</v>
      </c>
      <c r="AD1698" t="s">
        <v>8201</v>
      </c>
    </row>
    <row r="1699" spans="1:30" x14ac:dyDescent="0.25">
      <c r="A1699" s="5" t="str">
        <f t="shared" si="26"/>
        <v>R 4 - D 32 - 453 - 3926</v>
      </c>
      <c r="B1699" s="23" t="s">
        <v>2347</v>
      </c>
      <c r="C1699" t="s">
        <v>584</v>
      </c>
      <c r="D1699" t="s">
        <v>582</v>
      </c>
      <c r="E1699" t="s">
        <v>583</v>
      </c>
      <c r="F1699" t="s">
        <v>134</v>
      </c>
      <c r="G1699" t="s">
        <v>134</v>
      </c>
      <c r="H1699" t="s">
        <v>8171</v>
      </c>
      <c r="I1699" t="s">
        <v>20</v>
      </c>
      <c r="J1699" t="s">
        <v>2349</v>
      </c>
      <c r="K1699" t="s">
        <v>21</v>
      </c>
      <c r="M1699" t="s">
        <v>8172</v>
      </c>
      <c r="N1699" t="s">
        <v>22</v>
      </c>
      <c r="O1699" t="s">
        <v>23</v>
      </c>
      <c r="P1699" t="s">
        <v>26</v>
      </c>
      <c r="Q1699" t="s">
        <v>2348</v>
      </c>
      <c r="R1699" s="13">
        <v>21</v>
      </c>
      <c r="S1699" s="13">
        <v>1</v>
      </c>
      <c r="T1699" s="21">
        <v>1</v>
      </c>
      <c r="V1699" t="s">
        <v>2154</v>
      </c>
      <c r="W1699" t="s">
        <v>17599</v>
      </c>
      <c r="X1699" s="20" t="str">
        <f>+IF(V1699="","-",CONCATENATE(V1699,"_",W1699))</f>
        <v>FINES_R04</v>
      </c>
      <c r="Y1699" s="59">
        <v>0.73850464820861816</v>
      </c>
      <c r="Z1699" t="s">
        <v>134</v>
      </c>
      <c r="AA1699" t="s">
        <v>2393</v>
      </c>
      <c r="AB1699" t="str">
        <f>+IF(W1699="","-",IF(W1699="UNICO","CENSO","MUESTRA"))</f>
        <v>MUESTRA</v>
      </c>
      <c r="AC1699" t="s">
        <v>2398</v>
      </c>
      <c r="AD1699" t="s">
        <v>8173</v>
      </c>
    </row>
    <row r="1700" spans="1:30" x14ac:dyDescent="0.25">
      <c r="A1700" s="5" t="str">
        <f t="shared" si="26"/>
        <v>R 4 - D 85 - 452 - 3779</v>
      </c>
      <c r="B1700" s="23" t="s">
        <v>2347</v>
      </c>
      <c r="C1700" t="s">
        <v>584</v>
      </c>
      <c r="D1700" t="s">
        <v>1474</v>
      </c>
      <c r="E1700" t="s">
        <v>1475</v>
      </c>
      <c r="F1700" t="s">
        <v>134</v>
      </c>
      <c r="G1700" t="s">
        <v>134</v>
      </c>
      <c r="H1700" t="s">
        <v>8334</v>
      </c>
      <c r="I1700" t="s">
        <v>20</v>
      </c>
      <c r="J1700" t="s">
        <v>2349</v>
      </c>
      <c r="K1700" t="s">
        <v>21</v>
      </c>
      <c r="M1700" t="s">
        <v>8335</v>
      </c>
      <c r="N1700" t="s">
        <v>22</v>
      </c>
      <c r="O1700" t="s">
        <v>23</v>
      </c>
      <c r="P1700" t="s">
        <v>26</v>
      </c>
      <c r="Q1700" t="s">
        <v>2348</v>
      </c>
      <c r="R1700" s="13">
        <v>20</v>
      </c>
      <c r="S1700" s="13">
        <v>1</v>
      </c>
      <c r="T1700" s="21">
        <v>1</v>
      </c>
      <c r="V1700" t="s">
        <v>2154</v>
      </c>
      <c r="W1700" t="s">
        <v>17599</v>
      </c>
      <c r="X1700" s="20" t="str">
        <f>+IF(V1700="","-",CONCATENATE(V1700,"_",W1700))</f>
        <v>FINES_R04</v>
      </c>
      <c r="Y1700" s="59">
        <v>0.73853754997253418</v>
      </c>
      <c r="Z1700" t="s">
        <v>134</v>
      </c>
      <c r="AA1700" t="s">
        <v>2393</v>
      </c>
      <c r="AB1700" t="str">
        <f>+IF(W1700="","-",IF(W1700="UNICO","CENSO","MUESTRA"))</f>
        <v>MUESTRA</v>
      </c>
      <c r="AC1700" t="s">
        <v>2398</v>
      </c>
      <c r="AD1700" t="s">
        <v>8336</v>
      </c>
    </row>
    <row r="1701" spans="1:30" x14ac:dyDescent="0.25">
      <c r="A1701" s="5" t="str">
        <f t="shared" si="26"/>
        <v>R 4 - D 32 - 453 - 3541</v>
      </c>
      <c r="B1701" s="23" t="s">
        <v>2347</v>
      </c>
      <c r="C1701" t="s">
        <v>584</v>
      </c>
      <c r="D1701" t="s">
        <v>582</v>
      </c>
      <c r="E1701" t="s">
        <v>583</v>
      </c>
      <c r="F1701" t="s">
        <v>134</v>
      </c>
      <c r="G1701" t="s">
        <v>134</v>
      </c>
      <c r="H1701" t="s">
        <v>8144</v>
      </c>
      <c r="I1701" t="s">
        <v>20</v>
      </c>
      <c r="J1701" t="s">
        <v>2349</v>
      </c>
      <c r="K1701" t="s">
        <v>21</v>
      </c>
      <c r="M1701" t="s">
        <v>8145</v>
      </c>
      <c r="N1701" t="s">
        <v>22</v>
      </c>
      <c r="O1701" t="s">
        <v>23</v>
      </c>
      <c r="P1701" t="s">
        <v>26</v>
      </c>
      <c r="Q1701" t="s">
        <v>2348</v>
      </c>
      <c r="R1701" s="13">
        <v>37</v>
      </c>
      <c r="S1701" s="13">
        <v>2</v>
      </c>
      <c r="T1701" s="21">
        <v>1</v>
      </c>
      <c r="V1701" t="s">
        <v>2154</v>
      </c>
      <c r="W1701" t="s">
        <v>17599</v>
      </c>
      <c r="X1701" s="20" t="str">
        <f>+IF(V1701="","-",CONCATENATE(V1701,"_",W1701))</f>
        <v>FINES_R04</v>
      </c>
      <c r="Y1701" s="59">
        <v>0.74146968126296997</v>
      </c>
      <c r="Z1701" t="s">
        <v>134</v>
      </c>
      <c r="AA1701" t="s">
        <v>2393</v>
      </c>
      <c r="AB1701" t="str">
        <f>+IF(W1701="","-",IF(W1701="UNICO","CENSO","MUESTRA"))</f>
        <v>MUESTRA</v>
      </c>
      <c r="AC1701" t="s">
        <v>2398</v>
      </c>
      <c r="AD1701" t="s">
        <v>8146</v>
      </c>
    </row>
    <row r="1702" spans="1:30" x14ac:dyDescent="0.25">
      <c r="A1702" s="5" t="str">
        <f t="shared" si="26"/>
        <v>R 4 - D 32 - 453 - 1076</v>
      </c>
      <c r="B1702" s="23" t="s">
        <v>2347</v>
      </c>
      <c r="C1702" t="s">
        <v>584</v>
      </c>
      <c r="D1702" t="s">
        <v>582</v>
      </c>
      <c r="E1702" t="s">
        <v>583</v>
      </c>
      <c r="F1702" t="s">
        <v>134</v>
      </c>
      <c r="G1702" t="s">
        <v>134</v>
      </c>
      <c r="H1702" t="s">
        <v>8128</v>
      </c>
      <c r="I1702" t="s">
        <v>20</v>
      </c>
      <c r="J1702" t="s">
        <v>2349</v>
      </c>
      <c r="K1702" t="s">
        <v>21</v>
      </c>
      <c r="M1702" t="s">
        <v>8129</v>
      </c>
      <c r="N1702" t="s">
        <v>22</v>
      </c>
      <c r="O1702" t="s">
        <v>23</v>
      </c>
      <c r="P1702" t="s">
        <v>26</v>
      </c>
      <c r="Q1702" t="s">
        <v>2348</v>
      </c>
      <c r="R1702" s="13">
        <v>14</v>
      </c>
      <c r="S1702" s="13">
        <v>1</v>
      </c>
      <c r="T1702" s="21">
        <v>1</v>
      </c>
      <c r="V1702" t="s">
        <v>2154</v>
      </c>
      <c r="W1702" t="s">
        <v>17599</v>
      </c>
      <c r="X1702" s="20" t="str">
        <f>+IF(V1702="","-",CONCATENATE(V1702,"_",W1702))</f>
        <v>FINES_R04</v>
      </c>
      <c r="Y1702" s="59">
        <v>0.74262678623199463</v>
      </c>
      <c r="Z1702" t="s">
        <v>134</v>
      </c>
      <c r="AA1702" t="s">
        <v>2393</v>
      </c>
      <c r="AB1702" t="str">
        <f>+IF(W1702="","-",IF(W1702="UNICO","CENSO","MUESTRA"))</f>
        <v>MUESTRA</v>
      </c>
      <c r="AC1702" t="s">
        <v>2397</v>
      </c>
      <c r="AD1702" t="s">
        <v>8130</v>
      </c>
    </row>
    <row r="1703" spans="1:30" x14ac:dyDescent="0.25">
      <c r="A1703" s="5" t="str">
        <f t="shared" si="26"/>
        <v>R 4 - D 85 - 451 - 0957</v>
      </c>
      <c r="B1703" s="23" t="s">
        <v>2347</v>
      </c>
      <c r="C1703" t="s">
        <v>584</v>
      </c>
      <c r="D1703" t="s">
        <v>1474</v>
      </c>
      <c r="E1703" t="s">
        <v>1475</v>
      </c>
      <c r="F1703" t="s">
        <v>134</v>
      </c>
      <c r="G1703" t="s">
        <v>134</v>
      </c>
      <c r="H1703" t="s">
        <v>8388</v>
      </c>
      <c r="I1703" t="s">
        <v>20</v>
      </c>
      <c r="J1703" t="s">
        <v>2349</v>
      </c>
      <c r="K1703" t="s">
        <v>21</v>
      </c>
      <c r="M1703" t="s">
        <v>8389</v>
      </c>
      <c r="N1703" t="s">
        <v>22</v>
      </c>
      <c r="O1703" t="s">
        <v>23</v>
      </c>
      <c r="P1703" t="s">
        <v>26</v>
      </c>
      <c r="Q1703" t="s">
        <v>2348</v>
      </c>
      <c r="R1703" s="13">
        <v>80</v>
      </c>
      <c r="S1703" s="13">
        <v>3</v>
      </c>
      <c r="T1703" s="21">
        <v>1</v>
      </c>
      <c r="V1703" t="s">
        <v>2154</v>
      </c>
      <c r="W1703" t="s">
        <v>17599</v>
      </c>
      <c r="X1703" s="20" t="str">
        <f>+IF(V1703="","-",CONCATENATE(V1703,"_",W1703))</f>
        <v>FINES_R04</v>
      </c>
      <c r="Y1703" s="59">
        <v>0.74519741535186768</v>
      </c>
      <c r="Z1703" t="s">
        <v>134</v>
      </c>
      <c r="AA1703" t="s">
        <v>2393</v>
      </c>
      <c r="AB1703" t="str">
        <f>+IF(W1703="","-",IF(W1703="UNICO","CENSO","MUESTRA"))</f>
        <v>MUESTRA</v>
      </c>
      <c r="AC1703" t="s">
        <v>2397</v>
      </c>
      <c r="AD1703" t="s">
        <v>8390</v>
      </c>
    </row>
    <row r="1704" spans="1:30" x14ac:dyDescent="0.25">
      <c r="A1704" s="5" t="str">
        <f t="shared" si="26"/>
        <v>R 4 - D 32 - 453 - 3180</v>
      </c>
      <c r="B1704" s="23" t="s">
        <v>2347</v>
      </c>
      <c r="C1704" t="s">
        <v>584</v>
      </c>
      <c r="D1704" t="s">
        <v>582</v>
      </c>
      <c r="E1704" t="s">
        <v>583</v>
      </c>
      <c r="F1704" t="s">
        <v>134</v>
      </c>
      <c r="G1704" t="s">
        <v>134</v>
      </c>
      <c r="H1704" t="s">
        <v>12290</v>
      </c>
      <c r="I1704" t="s">
        <v>20</v>
      </c>
      <c r="J1704" t="s">
        <v>2349</v>
      </c>
      <c r="K1704" t="s">
        <v>21</v>
      </c>
      <c r="M1704" t="s">
        <v>12291</v>
      </c>
      <c r="N1704" t="s">
        <v>22</v>
      </c>
      <c r="O1704" t="s">
        <v>23</v>
      </c>
      <c r="P1704" t="s">
        <v>26</v>
      </c>
      <c r="Q1704" t="s">
        <v>2348</v>
      </c>
      <c r="R1704" s="13">
        <v>22</v>
      </c>
      <c r="S1704" s="13">
        <v>1</v>
      </c>
      <c r="T1704" s="21">
        <v>1</v>
      </c>
      <c r="V1704" t="s">
        <v>2154</v>
      </c>
      <c r="W1704" t="s">
        <v>17599</v>
      </c>
      <c r="X1704" s="20" t="str">
        <f>+IF(V1704="","-",CONCATENATE(V1704,"_",W1704))</f>
        <v>FINES_R04</v>
      </c>
      <c r="Y1704" s="59">
        <v>0.75221025943756104</v>
      </c>
      <c r="Z1704" t="s">
        <v>134</v>
      </c>
      <c r="AA1704" t="s">
        <v>2393</v>
      </c>
      <c r="AB1704" t="str">
        <f>+IF(W1704="","-",IF(W1704="UNICO","CENSO","MUESTRA"))</f>
        <v>MUESTRA</v>
      </c>
      <c r="AC1704" t="s">
        <v>2397</v>
      </c>
      <c r="AD1704" t="s">
        <v>12292</v>
      </c>
    </row>
    <row r="1705" spans="1:30" x14ac:dyDescent="0.25">
      <c r="A1705" s="5" t="str">
        <f t="shared" si="26"/>
        <v>R 4 - D 119 - 451 - 4217</v>
      </c>
      <c r="B1705" s="23" t="s">
        <v>2347</v>
      </c>
      <c r="C1705" t="s">
        <v>584</v>
      </c>
      <c r="D1705" t="s">
        <v>419</v>
      </c>
      <c r="E1705" t="s">
        <v>1915</v>
      </c>
      <c r="F1705" t="s">
        <v>134</v>
      </c>
      <c r="G1705" t="s">
        <v>134</v>
      </c>
      <c r="H1705" t="s">
        <v>7927</v>
      </c>
      <c r="I1705" t="s">
        <v>20</v>
      </c>
      <c r="J1705" t="s">
        <v>2349</v>
      </c>
      <c r="K1705" t="s">
        <v>21</v>
      </c>
      <c r="M1705" t="s">
        <v>7928</v>
      </c>
      <c r="N1705" t="s">
        <v>22</v>
      </c>
      <c r="O1705" t="s">
        <v>23</v>
      </c>
      <c r="P1705" t="s">
        <v>26</v>
      </c>
      <c r="Q1705" t="s">
        <v>2348</v>
      </c>
      <c r="R1705" s="13">
        <v>31</v>
      </c>
      <c r="S1705" s="13">
        <v>1</v>
      </c>
      <c r="T1705" s="21">
        <v>1</v>
      </c>
      <c r="V1705" t="s">
        <v>2154</v>
      </c>
      <c r="W1705" t="s">
        <v>17599</v>
      </c>
      <c r="X1705" s="20" t="str">
        <f>+IF(V1705="","-",CONCATENATE(V1705,"_",W1705))</f>
        <v>FINES_R04</v>
      </c>
      <c r="Y1705" s="59">
        <v>0.75592672824859619</v>
      </c>
      <c r="Z1705" t="s">
        <v>134</v>
      </c>
      <c r="AA1705" t="s">
        <v>2393</v>
      </c>
      <c r="AB1705" t="str">
        <f>+IF(W1705="","-",IF(W1705="UNICO","CENSO","MUESTRA"))</f>
        <v>MUESTRA</v>
      </c>
      <c r="AC1705" t="s">
        <v>2397</v>
      </c>
      <c r="AD1705" t="s">
        <v>7929</v>
      </c>
    </row>
    <row r="1706" spans="1:30" x14ac:dyDescent="0.25">
      <c r="A1706" s="5" t="str">
        <f t="shared" si="26"/>
        <v>R 4 - D 32 - 453 - 4472</v>
      </c>
      <c r="B1706" s="23" t="s">
        <v>2347</v>
      </c>
      <c r="C1706" t="s">
        <v>584</v>
      </c>
      <c r="D1706" t="s">
        <v>582</v>
      </c>
      <c r="E1706" t="s">
        <v>583</v>
      </c>
      <c r="F1706" t="s">
        <v>134</v>
      </c>
      <c r="G1706" t="s">
        <v>134</v>
      </c>
      <c r="H1706" t="s">
        <v>12316</v>
      </c>
      <c r="I1706" t="s">
        <v>20</v>
      </c>
      <c r="J1706" t="s">
        <v>2349</v>
      </c>
      <c r="K1706" t="s">
        <v>21</v>
      </c>
      <c r="M1706" t="s">
        <v>12317</v>
      </c>
      <c r="N1706" t="s">
        <v>22</v>
      </c>
      <c r="O1706" t="s">
        <v>23</v>
      </c>
      <c r="P1706" t="s">
        <v>26</v>
      </c>
      <c r="Q1706" t="s">
        <v>2348</v>
      </c>
      <c r="R1706" s="13">
        <v>28</v>
      </c>
      <c r="S1706" s="13">
        <v>1</v>
      </c>
      <c r="T1706" s="21">
        <v>1</v>
      </c>
      <c r="V1706" t="s">
        <v>2154</v>
      </c>
      <c r="W1706" t="s">
        <v>17599</v>
      </c>
      <c r="X1706" s="20" t="str">
        <f>+IF(V1706="","-",CONCATENATE(V1706,"_",W1706))</f>
        <v>FINES_R04</v>
      </c>
      <c r="Y1706" s="59">
        <v>0.76026314496994019</v>
      </c>
      <c r="Z1706" t="s">
        <v>134</v>
      </c>
      <c r="AA1706" t="s">
        <v>2393</v>
      </c>
      <c r="AB1706" t="str">
        <f>+IF(W1706="","-",IF(W1706="UNICO","CENSO","MUESTRA"))</f>
        <v>MUESTRA</v>
      </c>
      <c r="AC1706" t="s">
        <v>2397</v>
      </c>
      <c r="AD1706" t="s">
        <v>12318</v>
      </c>
    </row>
    <row r="1707" spans="1:30" x14ac:dyDescent="0.25">
      <c r="A1707" s="5" t="str">
        <f t="shared" si="26"/>
        <v>R 4 - D 32 - 453 - 3472</v>
      </c>
      <c r="B1707" s="23" t="s">
        <v>2347</v>
      </c>
      <c r="C1707" t="s">
        <v>584</v>
      </c>
      <c r="D1707" t="s">
        <v>582</v>
      </c>
      <c r="E1707" t="s">
        <v>583</v>
      </c>
      <c r="F1707" t="s">
        <v>134</v>
      </c>
      <c r="G1707" t="s">
        <v>134</v>
      </c>
      <c r="H1707" t="s">
        <v>7997</v>
      </c>
      <c r="I1707" t="s">
        <v>20</v>
      </c>
      <c r="J1707" t="s">
        <v>2349</v>
      </c>
      <c r="K1707" t="s">
        <v>21</v>
      </c>
      <c r="M1707" t="s">
        <v>7998</v>
      </c>
      <c r="N1707" t="s">
        <v>22</v>
      </c>
      <c r="O1707" t="s">
        <v>23</v>
      </c>
      <c r="P1707" t="s">
        <v>26</v>
      </c>
      <c r="Q1707" t="s">
        <v>2348</v>
      </c>
      <c r="R1707" s="13">
        <v>19</v>
      </c>
      <c r="S1707" s="13">
        <v>1</v>
      </c>
      <c r="T1707" s="21">
        <v>1</v>
      </c>
      <c r="V1707" t="s">
        <v>2154</v>
      </c>
      <c r="W1707" t="s">
        <v>17599</v>
      </c>
      <c r="X1707" s="20" t="str">
        <f>+IF(V1707="","-",CONCATENATE(V1707,"_",W1707))</f>
        <v>FINES_R04</v>
      </c>
      <c r="Y1707" s="59">
        <v>0.76789873838424683</v>
      </c>
      <c r="Z1707" t="s">
        <v>134</v>
      </c>
      <c r="AA1707" t="s">
        <v>2393</v>
      </c>
      <c r="AB1707" t="str">
        <f>+IF(W1707="","-",IF(W1707="UNICO","CENSO","MUESTRA"))</f>
        <v>MUESTRA</v>
      </c>
      <c r="AC1707" t="s">
        <v>2397</v>
      </c>
      <c r="AD1707" t="s">
        <v>7999</v>
      </c>
    </row>
    <row r="1708" spans="1:30" x14ac:dyDescent="0.25">
      <c r="A1708" s="5" t="str">
        <f t="shared" si="26"/>
        <v>R 4 - D 85 - 451 - 3224</v>
      </c>
      <c r="B1708" s="23" t="s">
        <v>2347</v>
      </c>
      <c r="C1708" t="s">
        <v>584</v>
      </c>
      <c r="D1708" t="s">
        <v>1474</v>
      </c>
      <c r="E1708" t="s">
        <v>1475</v>
      </c>
      <c r="F1708" t="s">
        <v>134</v>
      </c>
      <c r="G1708" t="s">
        <v>134</v>
      </c>
      <c r="H1708" t="s">
        <v>8393</v>
      </c>
      <c r="I1708" t="s">
        <v>20</v>
      </c>
      <c r="J1708" t="s">
        <v>2349</v>
      </c>
      <c r="K1708" t="s">
        <v>21</v>
      </c>
      <c r="M1708" t="s">
        <v>8394</v>
      </c>
      <c r="N1708" t="s">
        <v>22</v>
      </c>
      <c r="O1708" t="s">
        <v>23</v>
      </c>
      <c r="P1708" t="s">
        <v>26</v>
      </c>
      <c r="Q1708" t="s">
        <v>2348</v>
      </c>
      <c r="R1708" s="13">
        <v>17</v>
      </c>
      <c r="S1708" s="13">
        <v>1</v>
      </c>
      <c r="T1708" s="21">
        <v>1</v>
      </c>
      <c r="V1708" t="s">
        <v>2154</v>
      </c>
      <c r="W1708" t="s">
        <v>17599</v>
      </c>
      <c r="X1708" s="20" t="str">
        <f>+IF(V1708="","-",CONCATENATE(V1708,"_",W1708))</f>
        <v>FINES_R04</v>
      </c>
      <c r="Y1708" s="59">
        <v>0.77041018009185791</v>
      </c>
      <c r="Z1708" t="s">
        <v>134</v>
      </c>
      <c r="AA1708" t="s">
        <v>2393</v>
      </c>
      <c r="AB1708" t="str">
        <f>+IF(W1708="","-",IF(W1708="UNICO","CENSO","MUESTRA"))</f>
        <v>MUESTRA</v>
      </c>
      <c r="AC1708" t="s">
        <v>2398</v>
      </c>
      <c r="AD1708" t="s">
        <v>8395</v>
      </c>
    </row>
    <row r="1709" spans="1:30" x14ac:dyDescent="0.25">
      <c r="A1709" s="5" t="str">
        <f t="shared" si="26"/>
        <v>R 4 - D 32 - 453 - 1050</v>
      </c>
      <c r="B1709" s="23" t="s">
        <v>2347</v>
      </c>
      <c r="C1709" t="s">
        <v>584</v>
      </c>
      <c r="D1709" t="s">
        <v>582</v>
      </c>
      <c r="E1709" t="s">
        <v>583</v>
      </c>
      <c r="F1709" t="s">
        <v>134</v>
      </c>
      <c r="G1709" t="s">
        <v>134</v>
      </c>
      <c r="H1709" t="s">
        <v>8110</v>
      </c>
      <c r="I1709" t="s">
        <v>20</v>
      </c>
      <c r="J1709" t="s">
        <v>2349</v>
      </c>
      <c r="K1709" t="s">
        <v>21</v>
      </c>
      <c r="M1709" t="s">
        <v>8111</v>
      </c>
      <c r="N1709" t="s">
        <v>22</v>
      </c>
      <c r="O1709" t="s">
        <v>23</v>
      </c>
      <c r="P1709" t="s">
        <v>26</v>
      </c>
      <c r="Q1709" t="s">
        <v>2348</v>
      </c>
      <c r="R1709" s="13">
        <v>40</v>
      </c>
      <c r="S1709" s="13">
        <v>2</v>
      </c>
      <c r="T1709" s="21">
        <v>1</v>
      </c>
      <c r="V1709" t="s">
        <v>2154</v>
      </c>
      <c r="W1709" t="s">
        <v>17599</v>
      </c>
      <c r="X1709" s="20" t="str">
        <f>+IF(V1709="","-",CONCATENATE(V1709,"_",W1709))</f>
        <v>FINES_R04</v>
      </c>
      <c r="Y1709" s="59">
        <v>0.77166533470153809</v>
      </c>
      <c r="Z1709" t="s">
        <v>134</v>
      </c>
      <c r="AA1709" t="s">
        <v>2393</v>
      </c>
      <c r="AB1709" t="str">
        <f>+IF(W1709="","-",IF(W1709="UNICO","CENSO","MUESTRA"))</f>
        <v>MUESTRA</v>
      </c>
      <c r="AC1709" t="s">
        <v>2398</v>
      </c>
      <c r="AD1709" t="s">
        <v>8112</v>
      </c>
    </row>
    <row r="1710" spans="1:30" x14ac:dyDescent="0.25">
      <c r="A1710" s="5" t="str">
        <f t="shared" si="26"/>
        <v>R 4 - D 32 - 453 - 3657</v>
      </c>
      <c r="B1710" s="23" t="s">
        <v>2347</v>
      </c>
      <c r="C1710" t="s">
        <v>584</v>
      </c>
      <c r="D1710" t="s">
        <v>582</v>
      </c>
      <c r="E1710" t="s">
        <v>583</v>
      </c>
      <c r="F1710" t="s">
        <v>134</v>
      </c>
      <c r="G1710" t="s">
        <v>134</v>
      </c>
      <c r="H1710" t="s">
        <v>8059</v>
      </c>
      <c r="I1710" t="s">
        <v>20</v>
      </c>
      <c r="J1710" t="s">
        <v>2349</v>
      </c>
      <c r="K1710" t="s">
        <v>21</v>
      </c>
      <c r="M1710" t="s">
        <v>8060</v>
      </c>
      <c r="N1710" t="s">
        <v>22</v>
      </c>
      <c r="O1710" t="s">
        <v>23</v>
      </c>
      <c r="P1710" t="s">
        <v>26</v>
      </c>
      <c r="Q1710" t="s">
        <v>2348</v>
      </c>
      <c r="R1710" s="13">
        <v>58</v>
      </c>
      <c r="S1710" s="13">
        <v>3</v>
      </c>
      <c r="T1710" s="21">
        <v>1</v>
      </c>
      <c r="V1710" t="s">
        <v>2154</v>
      </c>
      <c r="W1710" t="s">
        <v>17599</v>
      </c>
      <c r="X1710" s="20" t="str">
        <f>+IF(V1710="","-",CONCATENATE(V1710,"_",W1710))</f>
        <v>FINES_R04</v>
      </c>
      <c r="Y1710" s="59">
        <v>0.77347183227539063</v>
      </c>
      <c r="Z1710" t="s">
        <v>134</v>
      </c>
      <c r="AA1710" t="s">
        <v>2393</v>
      </c>
      <c r="AB1710" t="str">
        <f>+IF(W1710="","-",IF(W1710="UNICO","CENSO","MUESTRA"))</f>
        <v>MUESTRA</v>
      </c>
      <c r="AC1710" t="s">
        <v>2397</v>
      </c>
      <c r="AD1710" t="s">
        <v>8061</v>
      </c>
    </row>
    <row r="1711" spans="1:30" x14ac:dyDescent="0.25">
      <c r="A1711" s="5" t="str">
        <f t="shared" si="26"/>
        <v>R 4 - D 32 - 453 - 4243</v>
      </c>
      <c r="B1711" s="23" t="s">
        <v>2347</v>
      </c>
      <c r="C1711" t="s">
        <v>584</v>
      </c>
      <c r="D1711" t="s">
        <v>582</v>
      </c>
      <c r="E1711" t="s">
        <v>583</v>
      </c>
      <c r="F1711" t="s">
        <v>134</v>
      </c>
      <c r="G1711" t="s">
        <v>134</v>
      </c>
      <c r="H1711" t="s">
        <v>8091</v>
      </c>
      <c r="I1711" t="s">
        <v>20</v>
      </c>
      <c r="J1711" t="s">
        <v>2349</v>
      </c>
      <c r="K1711" t="s">
        <v>21</v>
      </c>
      <c r="M1711" t="s">
        <v>8092</v>
      </c>
      <c r="N1711" t="s">
        <v>22</v>
      </c>
      <c r="O1711" t="s">
        <v>23</v>
      </c>
      <c r="P1711" t="s">
        <v>26</v>
      </c>
      <c r="Q1711" t="s">
        <v>2348</v>
      </c>
      <c r="R1711" s="13">
        <v>17</v>
      </c>
      <c r="S1711" s="13">
        <v>1</v>
      </c>
      <c r="T1711" s="21">
        <v>1</v>
      </c>
      <c r="V1711" t="s">
        <v>2154</v>
      </c>
      <c r="W1711" t="s">
        <v>17599</v>
      </c>
      <c r="X1711" s="20" t="str">
        <f>+IF(V1711="","-",CONCATENATE(V1711,"_",W1711))</f>
        <v>FINES_R04</v>
      </c>
      <c r="Y1711" s="59">
        <v>0.77559930086135864</v>
      </c>
      <c r="Z1711" t="s">
        <v>134</v>
      </c>
      <c r="AA1711" t="s">
        <v>2393</v>
      </c>
      <c r="AB1711" t="str">
        <f>+IF(W1711="","-",IF(W1711="UNICO","CENSO","MUESTRA"))</f>
        <v>MUESTRA</v>
      </c>
      <c r="AC1711" t="s">
        <v>2397</v>
      </c>
      <c r="AD1711" t="s">
        <v>8093</v>
      </c>
    </row>
    <row r="1712" spans="1:30" x14ac:dyDescent="0.25">
      <c r="A1712" s="5" t="str">
        <f t="shared" si="26"/>
        <v>R 4 - D 85 - 452 - 4600</v>
      </c>
      <c r="B1712" s="23" t="s">
        <v>2347</v>
      </c>
      <c r="C1712" t="s">
        <v>584</v>
      </c>
      <c r="D1712" t="s">
        <v>1474</v>
      </c>
      <c r="E1712" t="s">
        <v>1475</v>
      </c>
      <c r="F1712" t="s">
        <v>134</v>
      </c>
      <c r="G1712" t="s">
        <v>134</v>
      </c>
      <c r="H1712" t="s">
        <v>8381</v>
      </c>
      <c r="I1712" t="s">
        <v>20</v>
      </c>
      <c r="J1712" t="s">
        <v>2349</v>
      </c>
      <c r="K1712" t="s">
        <v>21</v>
      </c>
      <c r="M1712" t="s">
        <v>8382</v>
      </c>
      <c r="N1712" t="s">
        <v>22</v>
      </c>
      <c r="O1712" t="s">
        <v>23</v>
      </c>
      <c r="P1712" t="s">
        <v>26</v>
      </c>
      <c r="Q1712" t="s">
        <v>2348</v>
      </c>
      <c r="R1712" s="13">
        <v>17</v>
      </c>
      <c r="S1712" s="13">
        <v>1</v>
      </c>
      <c r="T1712" s="21">
        <v>1</v>
      </c>
      <c r="V1712" t="s">
        <v>2154</v>
      </c>
      <c r="W1712" t="s">
        <v>17599</v>
      </c>
      <c r="X1712" s="20" t="str">
        <f>+IF(V1712="","-",CONCATENATE(V1712,"_",W1712))</f>
        <v>FINES_R04</v>
      </c>
      <c r="Y1712" s="59">
        <v>0.78328478336334229</v>
      </c>
      <c r="Z1712" t="s">
        <v>134</v>
      </c>
      <c r="AA1712" t="s">
        <v>2393</v>
      </c>
      <c r="AB1712" t="str">
        <f>+IF(W1712="","-",IF(W1712="UNICO","CENSO","MUESTRA"))</f>
        <v>MUESTRA</v>
      </c>
      <c r="AC1712" t="s">
        <v>2398</v>
      </c>
      <c r="AD1712" t="s">
        <v>8383</v>
      </c>
    </row>
    <row r="1713" spans="1:30" x14ac:dyDescent="0.25">
      <c r="A1713" s="5" t="str">
        <f t="shared" si="26"/>
        <v>R 4 - D 32 - 453 - 3815</v>
      </c>
      <c r="B1713" s="23" t="s">
        <v>2347</v>
      </c>
      <c r="C1713" t="s">
        <v>584</v>
      </c>
      <c r="D1713" t="s">
        <v>582</v>
      </c>
      <c r="E1713" t="s">
        <v>583</v>
      </c>
      <c r="F1713" t="s">
        <v>134</v>
      </c>
      <c r="G1713" t="s">
        <v>134</v>
      </c>
      <c r="H1713" t="s">
        <v>8157</v>
      </c>
      <c r="I1713" t="s">
        <v>20</v>
      </c>
      <c r="J1713" t="s">
        <v>2349</v>
      </c>
      <c r="K1713" t="s">
        <v>21</v>
      </c>
      <c r="M1713" t="s">
        <v>8158</v>
      </c>
      <c r="N1713" t="s">
        <v>22</v>
      </c>
      <c r="O1713" t="s">
        <v>23</v>
      </c>
      <c r="P1713" t="s">
        <v>26</v>
      </c>
      <c r="Q1713" t="s">
        <v>2348</v>
      </c>
      <c r="R1713" s="13">
        <v>20</v>
      </c>
      <c r="S1713" s="13">
        <v>1</v>
      </c>
      <c r="T1713" s="21">
        <v>1</v>
      </c>
      <c r="V1713" t="s">
        <v>2154</v>
      </c>
      <c r="W1713" t="s">
        <v>17599</v>
      </c>
      <c r="X1713" s="20" t="str">
        <f>+IF(V1713="","-",CONCATENATE(V1713,"_",W1713))</f>
        <v>FINES_R04</v>
      </c>
      <c r="Y1713" s="59">
        <v>0.78572374582290649</v>
      </c>
      <c r="Z1713" t="s">
        <v>134</v>
      </c>
      <c r="AA1713" t="s">
        <v>2393</v>
      </c>
      <c r="AB1713" t="str">
        <f>+IF(W1713="","-",IF(W1713="UNICO","CENSO","MUESTRA"))</f>
        <v>MUESTRA</v>
      </c>
      <c r="AC1713" t="s">
        <v>2398</v>
      </c>
      <c r="AD1713" t="s">
        <v>8159</v>
      </c>
    </row>
    <row r="1714" spans="1:30" x14ac:dyDescent="0.25">
      <c r="A1714" s="5" t="str">
        <f t="shared" si="26"/>
        <v>R 4 - D 32 - 453 - 4089</v>
      </c>
      <c r="B1714" s="23" t="s">
        <v>2347</v>
      </c>
      <c r="C1714" t="s">
        <v>584</v>
      </c>
      <c r="D1714" t="s">
        <v>582</v>
      </c>
      <c r="E1714" t="s">
        <v>583</v>
      </c>
      <c r="F1714" t="s">
        <v>134</v>
      </c>
      <c r="G1714" t="s">
        <v>134</v>
      </c>
      <c r="H1714" t="s">
        <v>8180</v>
      </c>
      <c r="I1714" t="s">
        <v>20</v>
      </c>
      <c r="J1714" t="s">
        <v>2349</v>
      </c>
      <c r="K1714" t="s">
        <v>21</v>
      </c>
      <c r="M1714" t="s">
        <v>8158</v>
      </c>
      <c r="N1714" t="s">
        <v>22</v>
      </c>
      <c r="O1714" t="s">
        <v>23</v>
      </c>
      <c r="P1714" t="s">
        <v>26</v>
      </c>
      <c r="Q1714" t="s">
        <v>2348</v>
      </c>
      <c r="R1714" s="13">
        <v>20</v>
      </c>
      <c r="S1714" s="13">
        <v>1</v>
      </c>
      <c r="T1714" s="21">
        <v>1</v>
      </c>
      <c r="V1714" t="s">
        <v>2154</v>
      </c>
      <c r="W1714" t="s">
        <v>17599</v>
      </c>
      <c r="X1714" s="20" t="str">
        <f>+IF(V1714="","-",CONCATENATE(V1714,"_",W1714))</f>
        <v>FINES_R04</v>
      </c>
      <c r="Y1714" s="59">
        <v>0.78572374582290649</v>
      </c>
      <c r="Z1714" t="s">
        <v>134</v>
      </c>
      <c r="AA1714" t="s">
        <v>2393</v>
      </c>
      <c r="AB1714" t="str">
        <f>+IF(W1714="","-",IF(W1714="UNICO","CENSO","MUESTRA"))</f>
        <v>MUESTRA</v>
      </c>
      <c r="AC1714" t="s">
        <v>2397</v>
      </c>
      <c r="AD1714" t="s">
        <v>8181</v>
      </c>
    </row>
    <row r="1715" spans="1:30" x14ac:dyDescent="0.25">
      <c r="A1715" s="5" t="str">
        <f t="shared" si="26"/>
        <v>R 4 - D 32 - 455 - 3693</v>
      </c>
      <c r="B1715" s="23" t="s">
        <v>2347</v>
      </c>
      <c r="C1715" t="s">
        <v>584</v>
      </c>
      <c r="D1715" t="s">
        <v>582</v>
      </c>
      <c r="E1715" t="s">
        <v>583</v>
      </c>
      <c r="F1715" t="s">
        <v>134</v>
      </c>
      <c r="G1715" t="s">
        <v>134</v>
      </c>
      <c r="H1715" t="s">
        <v>8055</v>
      </c>
      <c r="I1715" t="s">
        <v>20</v>
      </c>
      <c r="J1715" t="s">
        <v>2349</v>
      </c>
      <c r="K1715" t="s">
        <v>21</v>
      </c>
      <c r="M1715" t="s">
        <v>8056</v>
      </c>
      <c r="N1715" t="s">
        <v>22</v>
      </c>
      <c r="O1715" t="s">
        <v>23</v>
      </c>
      <c r="P1715" t="s">
        <v>26</v>
      </c>
      <c r="Q1715" t="s">
        <v>2348</v>
      </c>
      <c r="R1715" s="13">
        <v>21</v>
      </c>
      <c r="S1715" s="13">
        <v>1</v>
      </c>
      <c r="T1715" s="21">
        <v>1</v>
      </c>
      <c r="V1715" t="s">
        <v>2154</v>
      </c>
      <c r="W1715" t="s">
        <v>17599</v>
      </c>
      <c r="X1715" s="20" t="str">
        <f>+IF(V1715="","-",CONCATENATE(V1715,"_",W1715))</f>
        <v>FINES_R04</v>
      </c>
      <c r="Y1715" s="59">
        <v>0.78594028949737549</v>
      </c>
      <c r="Z1715" t="s">
        <v>134</v>
      </c>
      <c r="AA1715" t="s">
        <v>2393</v>
      </c>
      <c r="AB1715" t="str">
        <f>+IF(W1715="","-",IF(W1715="UNICO","CENSO","MUESTRA"))</f>
        <v>MUESTRA</v>
      </c>
      <c r="AC1715" t="s">
        <v>2397</v>
      </c>
      <c r="AD1715" t="s">
        <v>8057</v>
      </c>
    </row>
    <row r="1716" spans="1:30" x14ac:dyDescent="0.25">
      <c r="A1716" s="5" t="str">
        <f t="shared" si="26"/>
        <v>R 4 - D 32 - 453 - 3693</v>
      </c>
      <c r="B1716" s="23" t="s">
        <v>2347</v>
      </c>
      <c r="C1716" t="s">
        <v>584</v>
      </c>
      <c r="D1716" t="s">
        <v>582</v>
      </c>
      <c r="E1716" t="s">
        <v>583</v>
      </c>
      <c r="F1716" t="s">
        <v>134</v>
      </c>
      <c r="G1716" t="s">
        <v>134</v>
      </c>
      <c r="H1716" t="s">
        <v>8072</v>
      </c>
      <c r="I1716" t="s">
        <v>20</v>
      </c>
      <c r="J1716" t="s">
        <v>2349</v>
      </c>
      <c r="K1716" t="s">
        <v>21</v>
      </c>
      <c r="M1716" t="s">
        <v>8056</v>
      </c>
      <c r="N1716" t="s">
        <v>22</v>
      </c>
      <c r="O1716" t="s">
        <v>23</v>
      </c>
      <c r="P1716" t="s">
        <v>26</v>
      </c>
      <c r="Q1716" t="s">
        <v>2348</v>
      </c>
      <c r="R1716" s="13">
        <v>18</v>
      </c>
      <c r="S1716" s="13">
        <v>1</v>
      </c>
      <c r="T1716" s="21">
        <v>1</v>
      </c>
      <c r="V1716" t="s">
        <v>2154</v>
      </c>
      <c r="W1716" t="s">
        <v>17599</v>
      </c>
      <c r="X1716" s="20" t="str">
        <f>+IF(V1716="","-",CONCATENATE(V1716,"_",W1716))</f>
        <v>FINES_R04</v>
      </c>
      <c r="Y1716" s="59">
        <v>0.78594028949737549</v>
      </c>
      <c r="Z1716" t="s">
        <v>134</v>
      </c>
      <c r="AA1716" t="s">
        <v>2393</v>
      </c>
      <c r="AB1716" t="str">
        <f>+IF(W1716="","-",IF(W1716="UNICO","CENSO","MUESTRA"))</f>
        <v>MUESTRA</v>
      </c>
      <c r="AC1716" t="s">
        <v>2398</v>
      </c>
      <c r="AD1716" t="s">
        <v>8057</v>
      </c>
    </row>
    <row r="1717" spans="1:30" x14ac:dyDescent="0.25">
      <c r="A1717" s="5" t="str">
        <f t="shared" si="26"/>
        <v>R 4 - D 85 - 457 - 2598</v>
      </c>
      <c r="B1717" s="23" t="s">
        <v>2347</v>
      </c>
      <c r="C1717" t="s">
        <v>584</v>
      </c>
      <c r="D1717" t="s">
        <v>1474</v>
      </c>
      <c r="E1717" t="s">
        <v>1475</v>
      </c>
      <c r="F1717" t="s">
        <v>134</v>
      </c>
      <c r="G1717" t="s">
        <v>134</v>
      </c>
      <c r="H1717" t="s">
        <v>8322</v>
      </c>
      <c r="I1717" t="s">
        <v>20</v>
      </c>
      <c r="J1717" t="s">
        <v>2349</v>
      </c>
      <c r="K1717" t="s">
        <v>21</v>
      </c>
      <c r="M1717" t="s">
        <v>8323</v>
      </c>
      <c r="N1717" t="s">
        <v>22</v>
      </c>
      <c r="O1717" t="s">
        <v>23</v>
      </c>
      <c r="P1717" t="s">
        <v>26</v>
      </c>
      <c r="Q1717" t="s">
        <v>2348</v>
      </c>
      <c r="R1717" s="13">
        <v>26</v>
      </c>
      <c r="S1717" s="13">
        <v>2</v>
      </c>
      <c r="T1717" s="21">
        <v>1</v>
      </c>
      <c r="V1717" t="s">
        <v>2154</v>
      </c>
      <c r="W1717" t="s">
        <v>17599</v>
      </c>
      <c r="X1717" s="20" t="str">
        <f>+IF(V1717="","-",CONCATENATE(V1717,"_",W1717))</f>
        <v>FINES_R04</v>
      </c>
      <c r="Y1717" s="59">
        <v>0.79664742946624756</v>
      </c>
      <c r="Z1717" t="s">
        <v>134</v>
      </c>
      <c r="AA1717" t="s">
        <v>2393</v>
      </c>
      <c r="AB1717" t="str">
        <f>+IF(W1717="","-",IF(W1717="UNICO","CENSO","MUESTRA"))</f>
        <v>MUESTRA</v>
      </c>
      <c r="AC1717" t="s">
        <v>2398</v>
      </c>
      <c r="AD1717" t="s">
        <v>8324</v>
      </c>
    </row>
    <row r="1718" spans="1:30" x14ac:dyDescent="0.25">
      <c r="A1718" s="5" t="str">
        <f t="shared" si="26"/>
        <v>R 4 - D 32 - 453 - 4240</v>
      </c>
      <c r="B1718" s="23" t="s">
        <v>2347</v>
      </c>
      <c r="C1718" t="s">
        <v>584</v>
      </c>
      <c r="D1718" t="s">
        <v>582</v>
      </c>
      <c r="E1718" t="s">
        <v>583</v>
      </c>
      <c r="F1718" t="s">
        <v>134</v>
      </c>
      <c r="G1718" t="s">
        <v>134</v>
      </c>
      <c r="H1718" t="s">
        <v>12307</v>
      </c>
      <c r="I1718" t="s">
        <v>20</v>
      </c>
      <c r="J1718" t="s">
        <v>2349</v>
      </c>
      <c r="K1718" t="s">
        <v>21</v>
      </c>
      <c r="M1718" t="s">
        <v>12308</v>
      </c>
      <c r="N1718" t="s">
        <v>22</v>
      </c>
      <c r="O1718" t="s">
        <v>23</v>
      </c>
      <c r="P1718" t="s">
        <v>26</v>
      </c>
      <c r="Q1718" t="s">
        <v>2348</v>
      </c>
      <c r="R1718" s="13">
        <v>36</v>
      </c>
      <c r="S1718" s="13">
        <v>1</v>
      </c>
      <c r="T1718" s="21">
        <v>1</v>
      </c>
      <c r="V1718" t="s">
        <v>2154</v>
      </c>
      <c r="W1718" t="s">
        <v>17599</v>
      </c>
      <c r="X1718" s="20" t="str">
        <f>+IF(V1718="","-",CONCATENATE(V1718,"_",W1718))</f>
        <v>FINES_R04</v>
      </c>
      <c r="Y1718" s="59">
        <v>0.79745137691497803</v>
      </c>
      <c r="Z1718" t="s">
        <v>134</v>
      </c>
      <c r="AA1718" t="s">
        <v>2393</v>
      </c>
      <c r="AB1718" t="str">
        <f>+IF(W1718="","-",IF(W1718="UNICO","CENSO","MUESTRA"))</f>
        <v>MUESTRA</v>
      </c>
      <c r="AC1718" t="s">
        <v>2397</v>
      </c>
      <c r="AD1718" t="s">
        <v>12309</v>
      </c>
    </row>
    <row r="1719" spans="1:30" x14ac:dyDescent="0.25">
      <c r="A1719" s="5" t="str">
        <f t="shared" si="26"/>
        <v>R 4 - D 85 - 451 - 2657</v>
      </c>
      <c r="B1719" s="23" t="s">
        <v>2347</v>
      </c>
      <c r="C1719" t="s">
        <v>584</v>
      </c>
      <c r="D1719" t="s">
        <v>1474</v>
      </c>
      <c r="E1719" t="s">
        <v>1475</v>
      </c>
      <c r="F1719" t="s">
        <v>134</v>
      </c>
      <c r="G1719" t="s">
        <v>134</v>
      </c>
      <c r="H1719" t="s">
        <v>8219</v>
      </c>
      <c r="I1719" t="s">
        <v>20</v>
      </c>
      <c r="J1719" t="s">
        <v>2349</v>
      </c>
      <c r="K1719" t="s">
        <v>21</v>
      </c>
      <c r="M1719" t="s">
        <v>8220</v>
      </c>
      <c r="N1719" t="s">
        <v>22</v>
      </c>
      <c r="O1719" t="s">
        <v>23</v>
      </c>
      <c r="P1719" t="s">
        <v>26</v>
      </c>
      <c r="Q1719" t="s">
        <v>2348</v>
      </c>
      <c r="R1719" s="13">
        <v>18</v>
      </c>
      <c r="S1719" s="13">
        <v>1</v>
      </c>
      <c r="T1719" s="21">
        <v>1</v>
      </c>
      <c r="V1719" t="s">
        <v>2154</v>
      </c>
      <c r="W1719" t="s">
        <v>17599</v>
      </c>
      <c r="X1719" s="20" t="str">
        <f>+IF(V1719="","-",CONCATENATE(V1719,"_",W1719))</f>
        <v>FINES_R04</v>
      </c>
      <c r="Y1719" s="59">
        <v>0.8006129264831543</v>
      </c>
      <c r="Z1719" t="s">
        <v>134</v>
      </c>
      <c r="AA1719" t="s">
        <v>2393</v>
      </c>
      <c r="AB1719" t="str">
        <f>+IF(W1719="","-",IF(W1719="UNICO","CENSO","MUESTRA"))</f>
        <v>MUESTRA</v>
      </c>
      <c r="AC1719" t="s">
        <v>2398</v>
      </c>
      <c r="AD1719" t="s">
        <v>8221</v>
      </c>
    </row>
    <row r="1720" spans="1:30" x14ac:dyDescent="0.25">
      <c r="A1720" s="5" t="str">
        <f t="shared" si="26"/>
        <v>R 4 - D 32 - 455 - 2376</v>
      </c>
      <c r="B1720" s="23" t="s">
        <v>2347</v>
      </c>
      <c r="C1720" t="s">
        <v>584</v>
      </c>
      <c r="D1720" t="s">
        <v>582</v>
      </c>
      <c r="E1720" t="s">
        <v>583</v>
      </c>
      <c r="F1720" t="s">
        <v>134</v>
      </c>
      <c r="G1720" t="s">
        <v>134</v>
      </c>
      <c r="H1720" t="s">
        <v>7980</v>
      </c>
      <c r="I1720" t="s">
        <v>20</v>
      </c>
      <c r="J1720" t="s">
        <v>2349</v>
      </c>
      <c r="K1720" t="s">
        <v>21</v>
      </c>
      <c r="M1720" t="s">
        <v>7981</v>
      </c>
      <c r="N1720" t="s">
        <v>22</v>
      </c>
      <c r="O1720" t="s">
        <v>23</v>
      </c>
      <c r="P1720" t="s">
        <v>26</v>
      </c>
      <c r="Q1720" t="s">
        <v>2348</v>
      </c>
      <c r="R1720" s="13">
        <v>56</v>
      </c>
      <c r="S1720" s="13">
        <v>3</v>
      </c>
      <c r="T1720" s="21">
        <v>1</v>
      </c>
      <c r="V1720" t="s">
        <v>2154</v>
      </c>
      <c r="W1720" t="s">
        <v>17599</v>
      </c>
      <c r="X1720" s="20" t="str">
        <f>+IF(V1720="","-",CONCATENATE(V1720,"_",W1720))</f>
        <v>FINES_R04</v>
      </c>
      <c r="Y1720" s="59">
        <v>0.80100739002227783</v>
      </c>
      <c r="Z1720" t="s">
        <v>134</v>
      </c>
      <c r="AA1720" t="s">
        <v>2393</v>
      </c>
      <c r="AB1720" t="str">
        <f>+IF(W1720="","-",IF(W1720="UNICO","CENSO","MUESTRA"))</f>
        <v>MUESTRA</v>
      </c>
      <c r="AC1720" t="s">
        <v>2398</v>
      </c>
      <c r="AD1720" t="s">
        <v>7982</v>
      </c>
    </row>
    <row r="1721" spans="1:30" x14ac:dyDescent="0.25">
      <c r="A1721" s="5" t="str">
        <f t="shared" si="26"/>
        <v>R 4 - D 32 - 453 - 3659</v>
      </c>
      <c r="B1721" s="23" t="s">
        <v>2347</v>
      </c>
      <c r="C1721" t="s">
        <v>584</v>
      </c>
      <c r="D1721" t="s">
        <v>582</v>
      </c>
      <c r="E1721" t="s">
        <v>583</v>
      </c>
      <c r="F1721" t="s">
        <v>134</v>
      </c>
      <c r="G1721" t="s">
        <v>134</v>
      </c>
      <c r="H1721" t="s">
        <v>8033</v>
      </c>
      <c r="I1721" t="s">
        <v>20</v>
      </c>
      <c r="J1721" t="s">
        <v>2349</v>
      </c>
      <c r="K1721" t="s">
        <v>21</v>
      </c>
      <c r="M1721" t="s">
        <v>8034</v>
      </c>
      <c r="N1721" t="s">
        <v>22</v>
      </c>
      <c r="O1721" t="s">
        <v>23</v>
      </c>
      <c r="P1721" t="s">
        <v>26</v>
      </c>
      <c r="Q1721" t="s">
        <v>2348</v>
      </c>
      <c r="R1721" s="13">
        <v>17</v>
      </c>
      <c r="S1721" s="13">
        <v>1</v>
      </c>
      <c r="T1721" s="21">
        <v>1</v>
      </c>
      <c r="V1721" t="s">
        <v>2154</v>
      </c>
      <c r="W1721" t="s">
        <v>17599</v>
      </c>
      <c r="X1721" s="20" t="str">
        <f>+IF(V1721="","-",CONCATENATE(V1721,"_",W1721))</f>
        <v>FINES_R04</v>
      </c>
      <c r="Y1721" s="59">
        <v>0.8028605580329895</v>
      </c>
      <c r="Z1721" t="s">
        <v>134</v>
      </c>
      <c r="AA1721" t="s">
        <v>2393</v>
      </c>
      <c r="AB1721" t="str">
        <f>+IF(W1721="","-",IF(W1721="UNICO","CENSO","MUESTRA"))</f>
        <v>MUESTRA</v>
      </c>
      <c r="AC1721" t="s">
        <v>2397</v>
      </c>
      <c r="AD1721" t="s">
        <v>8035</v>
      </c>
    </row>
    <row r="1722" spans="1:30" x14ac:dyDescent="0.25">
      <c r="A1722" s="5" t="str">
        <f t="shared" si="26"/>
        <v>R 4 - D 85 - 452 - 2648</v>
      </c>
      <c r="B1722" s="23" t="s">
        <v>2347</v>
      </c>
      <c r="C1722" t="s">
        <v>584</v>
      </c>
      <c r="D1722" t="s">
        <v>1474</v>
      </c>
      <c r="E1722" t="s">
        <v>1475</v>
      </c>
      <c r="F1722" t="s">
        <v>134</v>
      </c>
      <c r="G1722" t="s">
        <v>134</v>
      </c>
      <c r="H1722" t="s">
        <v>8342</v>
      </c>
      <c r="I1722" t="s">
        <v>20</v>
      </c>
      <c r="J1722" t="s">
        <v>2349</v>
      </c>
      <c r="K1722" t="s">
        <v>21</v>
      </c>
      <c r="M1722" t="s">
        <v>8343</v>
      </c>
      <c r="N1722" t="s">
        <v>22</v>
      </c>
      <c r="O1722" t="s">
        <v>23</v>
      </c>
      <c r="P1722" t="s">
        <v>26</v>
      </c>
      <c r="Q1722" t="s">
        <v>2348</v>
      </c>
      <c r="R1722" s="13">
        <v>20</v>
      </c>
      <c r="S1722" s="13">
        <v>1</v>
      </c>
      <c r="T1722" s="21">
        <v>1</v>
      </c>
      <c r="V1722" t="s">
        <v>2154</v>
      </c>
      <c r="W1722" t="s">
        <v>17599</v>
      </c>
      <c r="X1722" s="20" t="str">
        <f>+IF(V1722="","-",CONCATENATE(V1722,"_",W1722))</f>
        <v>FINES_R04</v>
      </c>
      <c r="Y1722" s="59">
        <v>0.80396926403045654</v>
      </c>
      <c r="Z1722" t="s">
        <v>134</v>
      </c>
      <c r="AA1722" t="s">
        <v>2393</v>
      </c>
      <c r="AB1722" t="str">
        <f>+IF(W1722="","-",IF(W1722="UNICO","CENSO","MUESTRA"))</f>
        <v>MUESTRA</v>
      </c>
      <c r="AC1722" t="s">
        <v>2397</v>
      </c>
      <c r="AD1722" t="s">
        <v>8344</v>
      </c>
    </row>
    <row r="1723" spans="1:30" x14ac:dyDescent="0.25">
      <c r="A1723" s="5" t="str">
        <f t="shared" si="26"/>
        <v>R 4 - D 85 - 452 - 2617</v>
      </c>
      <c r="B1723" s="23" t="s">
        <v>2347</v>
      </c>
      <c r="C1723" t="s">
        <v>584</v>
      </c>
      <c r="D1723" t="s">
        <v>1474</v>
      </c>
      <c r="E1723" t="s">
        <v>1475</v>
      </c>
      <c r="F1723" t="s">
        <v>134</v>
      </c>
      <c r="G1723" t="s">
        <v>134</v>
      </c>
      <c r="H1723" t="s">
        <v>8215</v>
      </c>
      <c r="I1723" t="s">
        <v>20</v>
      </c>
      <c r="J1723" t="s">
        <v>2349</v>
      </c>
      <c r="K1723" t="s">
        <v>21</v>
      </c>
      <c r="M1723" t="s">
        <v>8216</v>
      </c>
      <c r="N1723" t="s">
        <v>22</v>
      </c>
      <c r="O1723" t="s">
        <v>23</v>
      </c>
      <c r="P1723" t="s">
        <v>26</v>
      </c>
      <c r="Q1723" t="s">
        <v>2348</v>
      </c>
      <c r="R1723" s="13">
        <v>113</v>
      </c>
      <c r="S1723" s="13">
        <v>3</v>
      </c>
      <c r="T1723" s="21">
        <v>1</v>
      </c>
      <c r="V1723" t="s">
        <v>2154</v>
      </c>
      <c r="W1723" t="s">
        <v>17599</v>
      </c>
      <c r="X1723" s="20" t="str">
        <f>+IF(V1723="","-",CONCATENATE(V1723,"_",W1723))</f>
        <v>FINES_R04</v>
      </c>
      <c r="Y1723" s="59">
        <v>0.80440104007720947</v>
      </c>
      <c r="Z1723" t="s">
        <v>134</v>
      </c>
      <c r="AA1723" t="s">
        <v>2393</v>
      </c>
      <c r="AB1723" t="str">
        <f>+IF(W1723="","-",IF(W1723="UNICO","CENSO","MUESTRA"))</f>
        <v>MUESTRA</v>
      </c>
      <c r="AC1723" t="s">
        <v>2397</v>
      </c>
      <c r="AD1723" t="s">
        <v>8217</v>
      </c>
    </row>
    <row r="1724" spans="1:30" x14ac:dyDescent="0.25">
      <c r="A1724" s="5" t="str">
        <f t="shared" si="26"/>
        <v>R 4 - D 32 - 453 - 4083</v>
      </c>
      <c r="B1724" s="23" t="s">
        <v>2347</v>
      </c>
      <c r="C1724" t="s">
        <v>584</v>
      </c>
      <c r="D1724" t="s">
        <v>582</v>
      </c>
      <c r="E1724" t="s">
        <v>583</v>
      </c>
      <c r="F1724" t="s">
        <v>134</v>
      </c>
      <c r="G1724" t="s">
        <v>134</v>
      </c>
      <c r="H1724" t="s">
        <v>12298</v>
      </c>
      <c r="I1724" t="s">
        <v>20</v>
      </c>
      <c r="J1724" t="s">
        <v>2349</v>
      </c>
      <c r="K1724" t="s">
        <v>21</v>
      </c>
      <c r="M1724" t="s">
        <v>12299</v>
      </c>
      <c r="N1724" t="s">
        <v>22</v>
      </c>
      <c r="O1724" t="s">
        <v>23</v>
      </c>
      <c r="P1724" t="s">
        <v>26</v>
      </c>
      <c r="Q1724" t="s">
        <v>2348</v>
      </c>
      <c r="R1724" s="13">
        <v>11</v>
      </c>
      <c r="S1724" s="13">
        <v>1</v>
      </c>
      <c r="T1724" s="21">
        <v>1</v>
      </c>
      <c r="V1724" t="s">
        <v>2154</v>
      </c>
      <c r="W1724" t="s">
        <v>17599</v>
      </c>
      <c r="X1724" s="20" t="str">
        <f>+IF(V1724="","-",CONCATENATE(V1724,"_",W1724))</f>
        <v>FINES_R04</v>
      </c>
      <c r="Y1724" s="59">
        <v>0.80509698390960693</v>
      </c>
      <c r="Z1724" t="s">
        <v>134</v>
      </c>
      <c r="AA1724" t="s">
        <v>2393</v>
      </c>
      <c r="AB1724" t="str">
        <f>+IF(W1724="","-",IF(W1724="UNICO","CENSO","MUESTRA"))</f>
        <v>MUESTRA</v>
      </c>
      <c r="AC1724" t="s">
        <v>2398</v>
      </c>
      <c r="AD1724" t="s">
        <v>12300</v>
      </c>
    </row>
    <row r="1725" spans="1:30" x14ac:dyDescent="0.25">
      <c r="A1725" s="5" t="str">
        <f t="shared" si="26"/>
        <v>R 4 - D 32 - 453 - 4297</v>
      </c>
      <c r="B1725" s="23" t="s">
        <v>2347</v>
      </c>
      <c r="C1725" t="s">
        <v>584</v>
      </c>
      <c r="D1725" t="s">
        <v>582</v>
      </c>
      <c r="E1725" t="s">
        <v>583</v>
      </c>
      <c r="F1725" t="s">
        <v>134</v>
      </c>
      <c r="G1725" t="s">
        <v>134</v>
      </c>
      <c r="H1725" t="s">
        <v>8203</v>
      </c>
      <c r="I1725" t="s">
        <v>20</v>
      </c>
      <c r="J1725" t="s">
        <v>2349</v>
      </c>
      <c r="K1725" t="s">
        <v>21</v>
      </c>
      <c r="M1725" t="s">
        <v>2207</v>
      </c>
      <c r="N1725" t="s">
        <v>22</v>
      </c>
      <c r="O1725" t="s">
        <v>23</v>
      </c>
      <c r="P1725" t="s">
        <v>26</v>
      </c>
      <c r="Q1725" t="s">
        <v>2348</v>
      </c>
      <c r="R1725" s="13">
        <v>21</v>
      </c>
      <c r="S1725" s="13">
        <v>1</v>
      </c>
      <c r="T1725" s="21">
        <v>1</v>
      </c>
      <c r="V1725" t="s">
        <v>2154</v>
      </c>
      <c r="W1725" t="s">
        <v>17599</v>
      </c>
      <c r="X1725" s="20" t="str">
        <f>+IF(V1725="","-",CONCATENATE(V1725,"_",W1725))</f>
        <v>FINES_R04</v>
      </c>
      <c r="Y1725" s="59">
        <v>0.80570662021636963</v>
      </c>
      <c r="Z1725" t="s">
        <v>134</v>
      </c>
      <c r="AA1725" t="s">
        <v>2393</v>
      </c>
      <c r="AB1725" t="str">
        <f>+IF(W1725="","-",IF(W1725="UNICO","CENSO","MUESTRA"))</f>
        <v>MUESTRA</v>
      </c>
      <c r="AC1725" t="s">
        <v>2397</v>
      </c>
      <c r="AD1725" t="s">
        <v>8204</v>
      </c>
    </row>
    <row r="1726" spans="1:30" x14ac:dyDescent="0.25">
      <c r="A1726" s="5" t="str">
        <f t="shared" si="26"/>
        <v>R 4 - D 32 - 455 - 3783</v>
      </c>
      <c r="B1726" s="23" t="s">
        <v>2347</v>
      </c>
      <c r="C1726" t="s">
        <v>584</v>
      </c>
      <c r="D1726" t="s">
        <v>582</v>
      </c>
      <c r="E1726" t="s">
        <v>583</v>
      </c>
      <c r="F1726" t="s">
        <v>134</v>
      </c>
      <c r="G1726" t="s">
        <v>134</v>
      </c>
      <c r="H1726" t="s">
        <v>8050</v>
      </c>
      <c r="I1726" t="s">
        <v>20</v>
      </c>
      <c r="J1726" t="s">
        <v>2349</v>
      </c>
      <c r="K1726" t="s">
        <v>21</v>
      </c>
      <c r="M1726" t="s">
        <v>8051</v>
      </c>
      <c r="N1726" t="s">
        <v>22</v>
      </c>
      <c r="O1726" t="s">
        <v>23</v>
      </c>
      <c r="P1726" t="s">
        <v>26</v>
      </c>
      <c r="Q1726" t="s">
        <v>2348</v>
      </c>
      <c r="R1726" s="13">
        <v>15</v>
      </c>
      <c r="S1726" s="13">
        <v>1</v>
      </c>
      <c r="T1726" s="21">
        <v>1</v>
      </c>
      <c r="V1726" t="s">
        <v>2154</v>
      </c>
      <c r="W1726" t="s">
        <v>17599</v>
      </c>
      <c r="X1726" s="20" t="str">
        <f>+IF(V1726="","-",CONCATENATE(V1726,"_",W1726))</f>
        <v>FINES_R04</v>
      </c>
      <c r="Y1726" s="59">
        <v>0.807628333568573</v>
      </c>
      <c r="Z1726" t="s">
        <v>134</v>
      </c>
      <c r="AA1726" t="s">
        <v>2393</v>
      </c>
      <c r="AB1726" t="str">
        <f>+IF(W1726="","-",IF(W1726="UNICO","CENSO","MUESTRA"))</f>
        <v>MUESTRA</v>
      </c>
      <c r="AC1726" t="s">
        <v>2398</v>
      </c>
      <c r="AD1726" t="s">
        <v>8052</v>
      </c>
    </row>
    <row r="1727" spans="1:30" x14ac:dyDescent="0.25">
      <c r="A1727" s="5" t="str">
        <f t="shared" si="26"/>
        <v>R 4 - D 32 - 453 - 3783</v>
      </c>
      <c r="B1727" s="23" t="s">
        <v>2347</v>
      </c>
      <c r="C1727" t="s">
        <v>584</v>
      </c>
      <c r="D1727" t="s">
        <v>582</v>
      </c>
      <c r="E1727" t="s">
        <v>583</v>
      </c>
      <c r="F1727" t="s">
        <v>134</v>
      </c>
      <c r="G1727" t="s">
        <v>134</v>
      </c>
      <c r="H1727" t="s">
        <v>12313</v>
      </c>
      <c r="I1727" t="s">
        <v>20</v>
      </c>
      <c r="J1727" t="s">
        <v>2349</v>
      </c>
      <c r="K1727" t="s">
        <v>21</v>
      </c>
      <c r="M1727" t="s">
        <v>8051</v>
      </c>
      <c r="N1727" t="s">
        <v>22</v>
      </c>
      <c r="O1727" t="s">
        <v>23</v>
      </c>
      <c r="P1727" t="s">
        <v>26</v>
      </c>
      <c r="Q1727" t="s">
        <v>2348</v>
      </c>
      <c r="R1727" s="13">
        <v>22</v>
      </c>
      <c r="S1727" s="13">
        <v>1</v>
      </c>
      <c r="T1727" s="21">
        <v>1</v>
      </c>
      <c r="V1727" t="s">
        <v>2154</v>
      </c>
      <c r="W1727" t="s">
        <v>17599</v>
      </c>
      <c r="X1727" s="20" t="str">
        <f>+IF(V1727="","-",CONCATENATE(V1727,"_",W1727))</f>
        <v>FINES_R04</v>
      </c>
      <c r="Y1727" s="59">
        <v>0.807628333568573</v>
      </c>
      <c r="Z1727" t="s">
        <v>134</v>
      </c>
      <c r="AA1727" t="s">
        <v>2393</v>
      </c>
      <c r="AB1727" t="str">
        <f>+IF(W1727="","-",IF(W1727="UNICO","CENSO","MUESTRA"))</f>
        <v>MUESTRA</v>
      </c>
      <c r="AC1727" t="s">
        <v>2397</v>
      </c>
      <c r="AD1727" t="s">
        <v>8052</v>
      </c>
    </row>
    <row r="1728" spans="1:30" x14ac:dyDescent="0.25">
      <c r="A1728" s="5" t="str">
        <f t="shared" si="26"/>
        <v>R 4 - D 32 - 453 - 3816</v>
      </c>
      <c r="B1728" s="23" t="s">
        <v>2347</v>
      </c>
      <c r="C1728" t="s">
        <v>584</v>
      </c>
      <c r="D1728" t="s">
        <v>582</v>
      </c>
      <c r="E1728" t="s">
        <v>583</v>
      </c>
      <c r="F1728" t="s">
        <v>134</v>
      </c>
      <c r="G1728" t="s">
        <v>134</v>
      </c>
      <c r="H1728" t="s">
        <v>8161</v>
      </c>
      <c r="I1728" t="s">
        <v>20</v>
      </c>
      <c r="J1728" t="s">
        <v>2349</v>
      </c>
      <c r="K1728" t="s">
        <v>21</v>
      </c>
      <c r="M1728" t="s">
        <v>8162</v>
      </c>
      <c r="N1728" t="s">
        <v>22</v>
      </c>
      <c r="O1728" t="s">
        <v>23</v>
      </c>
      <c r="P1728" t="s">
        <v>26</v>
      </c>
      <c r="Q1728" t="s">
        <v>2348</v>
      </c>
      <c r="R1728" s="13">
        <v>68</v>
      </c>
      <c r="S1728" s="13">
        <v>3</v>
      </c>
      <c r="T1728" s="21">
        <v>1</v>
      </c>
      <c r="V1728" t="s">
        <v>2154</v>
      </c>
      <c r="W1728" t="s">
        <v>17599</v>
      </c>
      <c r="X1728" s="20" t="str">
        <f>+IF(V1728="","-",CONCATENATE(V1728,"_",W1728))</f>
        <v>FINES_R04</v>
      </c>
      <c r="Y1728" s="59">
        <v>0.81037014722824097</v>
      </c>
      <c r="Z1728" t="s">
        <v>134</v>
      </c>
      <c r="AA1728" t="s">
        <v>2393</v>
      </c>
      <c r="AB1728" t="str">
        <f>+IF(W1728="","-",IF(W1728="UNICO","CENSO","MUESTRA"))</f>
        <v>MUESTRA</v>
      </c>
      <c r="AC1728" t="s">
        <v>2398</v>
      </c>
      <c r="AD1728" t="s">
        <v>8163</v>
      </c>
    </row>
    <row r="1729" spans="1:30" x14ac:dyDescent="0.25">
      <c r="A1729" s="5" t="str">
        <f t="shared" si="26"/>
        <v>R 4 - D 32 - 453 - 2340</v>
      </c>
      <c r="B1729" s="23" t="s">
        <v>2347</v>
      </c>
      <c r="C1729" t="s">
        <v>584</v>
      </c>
      <c r="D1729" t="s">
        <v>582</v>
      </c>
      <c r="E1729" t="s">
        <v>583</v>
      </c>
      <c r="F1729" t="s">
        <v>134</v>
      </c>
      <c r="G1729" t="s">
        <v>134</v>
      </c>
      <c r="H1729" t="s">
        <v>7964</v>
      </c>
      <c r="I1729" t="s">
        <v>20</v>
      </c>
      <c r="J1729" t="s">
        <v>2349</v>
      </c>
      <c r="K1729" t="s">
        <v>21</v>
      </c>
      <c r="M1729" t="s">
        <v>7965</v>
      </c>
      <c r="N1729" t="s">
        <v>22</v>
      </c>
      <c r="O1729" t="s">
        <v>23</v>
      </c>
      <c r="P1729" t="s">
        <v>26</v>
      </c>
      <c r="Q1729" t="s">
        <v>2348</v>
      </c>
      <c r="R1729" s="13">
        <v>20</v>
      </c>
      <c r="S1729" s="13">
        <v>1</v>
      </c>
      <c r="T1729" s="21">
        <v>1</v>
      </c>
      <c r="V1729" t="s">
        <v>2154</v>
      </c>
      <c r="W1729" t="s">
        <v>17599</v>
      </c>
      <c r="X1729" s="20" t="str">
        <f>+IF(V1729="","-",CONCATENATE(V1729,"_",W1729))</f>
        <v>FINES_R04</v>
      </c>
      <c r="Y1729" s="59">
        <v>0.81123584508895874</v>
      </c>
      <c r="Z1729" t="s">
        <v>134</v>
      </c>
      <c r="AA1729" t="s">
        <v>2393</v>
      </c>
      <c r="AB1729" t="str">
        <f>+IF(W1729="","-",IF(W1729="UNICO","CENSO","MUESTRA"))</f>
        <v>MUESTRA</v>
      </c>
      <c r="AC1729" t="s">
        <v>2397</v>
      </c>
      <c r="AD1729" t="s">
        <v>7966</v>
      </c>
    </row>
    <row r="1730" spans="1:30" x14ac:dyDescent="0.25">
      <c r="A1730" s="5" t="str">
        <f t="shared" si="26"/>
        <v>R 4 - D 32 - 453 - 1049</v>
      </c>
      <c r="B1730" s="23" t="s">
        <v>2347</v>
      </c>
      <c r="C1730" t="s">
        <v>584</v>
      </c>
      <c r="D1730" t="s">
        <v>582</v>
      </c>
      <c r="E1730" t="s">
        <v>583</v>
      </c>
      <c r="F1730" t="s">
        <v>134</v>
      </c>
      <c r="G1730" t="s">
        <v>134</v>
      </c>
      <c r="H1730" t="s">
        <v>8133</v>
      </c>
      <c r="I1730" t="s">
        <v>20</v>
      </c>
      <c r="J1730" t="s">
        <v>2349</v>
      </c>
      <c r="K1730" t="s">
        <v>21</v>
      </c>
      <c r="M1730" t="s">
        <v>8134</v>
      </c>
      <c r="N1730" t="s">
        <v>22</v>
      </c>
      <c r="O1730" t="s">
        <v>23</v>
      </c>
      <c r="P1730" t="s">
        <v>26</v>
      </c>
      <c r="Q1730" t="s">
        <v>2348</v>
      </c>
      <c r="R1730" s="13">
        <v>45</v>
      </c>
      <c r="S1730" s="13">
        <v>2</v>
      </c>
      <c r="T1730" s="21">
        <v>1</v>
      </c>
      <c r="V1730" t="s">
        <v>2154</v>
      </c>
      <c r="W1730" t="s">
        <v>17599</v>
      </c>
      <c r="X1730" s="20" t="str">
        <f>+IF(V1730="","-",CONCATENATE(V1730,"_",W1730))</f>
        <v>FINES_R04</v>
      </c>
      <c r="Y1730" s="59">
        <v>0.81132900714874268</v>
      </c>
      <c r="Z1730" t="s">
        <v>134</v>
      </c>
      <c r="AA1730" t="s">
        <v>2393</v>
      </c>
      <c r="AB1730" t="str">
        <f>+IF(W1730="","-",IF(W1730="UNICO","CENSO","MUESTRA"))</f>
        <v>MUESTRA</v>
      </c>
      <c r="AC1730" t="s">
        <v>2397</v>
      </c>
      <c r="AD1730" t="s">
        <v>8135</v>
      </c>
    </row>
    <row r="1731" spans="1:30" x14ac:dyDescent="0.25">
      <c r="A1731" s="5" t="str">
        <f t="shared" ref="A1731:A1794" si="27">+H1731</f>
        <v>R 4 - D 32 - 453 - 3653</v>
      </c>
      <c r="B1731" s="23" t="s">
        <v>2347</v>
      </c>
      <c r="C1731" t="s">
        <v>584</v>
      </c>
      <c r="D1731" t="s">
        <v>582</v>
      </c>
      <c r="E1731" t="s">
        <v>583</v>
      </c>
      <c r="F1731" t="s">
        <v>134</v>
      </c>
      <c r="G1731" t="s">
        <v>134</v>
      </c>
      <c r="H1731" t="s">
        <v>8001</v>
      </c>
      <c r="I1731" t="s">
        <v>20</v>
      </c>
      <c r="J1731" t="s">
        <v>2349</v>
      </c>
      <c r="K1731" t="s">
        <v>21</v>
      </c>
      <c r="M1731" t="s">
        <v>8002</v>
      </c>
      <c r="N1731" t="s">
        <v>22</v>
      </c>
      <c r="O1731" t="s">
        <v>23</v>
      </c>
      <c r="P1731" t="s">
        <v>26</v>
      </c>
      <c r="Q1731" t="s">
        <v>2348</v>
      </c>
      <c r="R1731" s="13">
        <v>16</v>
      </c>
      <c r="S1731" s="13">
        <v>1</v>
      </c>
      <c r="T1731" s="21">
        <v>1</v>
      </c>
      <c r="V1731" t="s">
        <v>2154</v>
      </c>
      <c r="W1731" t="s">
        <v>17599</v>
      </c>
      <c r="X1731" s="20" t="str">
        <f>+IF(V1731="","-",CONCATENATE(V1731,"_",W1731))</f>
        <v>FINES_R04</v>
      </c>
      <c r="Y1731" s="59">
        <v>0.81298989057540894</v>
      </c>
      <c r="Z1731" t="s">
        <v>134</v>
      </c>
      <c r="AA1731" t="s">
        <v>2393</v>
      </c>
      <c r="AB1731" t="str">
        <f>+IF(W1731="","-",IF(W1731="UNICO","CENSO","MUESTRA"))</f>
        <v>MUESTRA</v>
      </c>
      <c r="AC1731" t="s">
        <v>2398</v>
      </c>
      <c r="AD1731" t="s">
        <v>8003</v>
      </c>
    </row>
    <row r="1732" spans="1:30" x14ac:dyDescent="0.25">
      <c r="A1732" s="5" t="str">
        <f t="shared" si="27"/>
        <v>R 4 - D 85 - 451 - 2602</v>
      </c>
      <c r="B1732" s="23" t="s">
        <v>2347</v>
      </c>
      <c r="C1732" t="s">
        <v>584</v>
      </c>
      <c r="D1732" t="s">
        <v>1474</v>
      </c>
      <c r="E1732" t="s">
        <v>1475</v>
      </c>
      <c r="F1732" t="s">
        <v>134</v>
      </c>
      <c r="G1732" t="s">
        <v>134</v>
      </c>
      <c r="H1732" t="s">
        <v>8270</v>
      </c>
      <c r="I1732" t="s">
        <v>20</v>
      </c>
      <c r="J1732" t="s">
        <v>2349</v>
      </c>
      <c r="K1732" t="s">
        <v>21</v>
      </c>
      <c r="M1732" t="s">
        <v>8271</v>
      </c>
      <c r="N1732" t="s">
        <v>22</v>
      </c>
      <c r="O1732" t="s">
        <v>23</v>
      </c>
      <c r="P1732" t="s">
        <v>26</v>
      </c>
      <c r="Q1732" t="s">
        <v>2348</v>
      </c>
      <c r="R1732" s="13">
        <v>37</v>
      </c>
      <c r="S1732" s="13">
        <v>1</v>
      </c>
      <c r="T1732" s="21">
        <v>1</v>
      </c>
      <c r="V1732" t="s">
        <v>2154</v>
      </c>
      <c r="W1732" t="s">
        <v>17599</v>
      </c>
      <c r="X1732" s="20" t="str">
        <f>+IF(V1732="","-",CONCATENATE(V1732,"_",W1732))</f>
        <v>FINES_R04</v>
      </c>
      <c r="Y1732" s="59">
        <v>0.81685709953308105</v>
      </c>
      <c r="Z1732" t="s">
        <v>134</v>
      </c>
      <c r="AA1732" t="s">
        <v>2393</v>
      </c>
      <c r="AB1732" t="str">
        <f>+IF(W1732="","-",IF(W1732="UNICO","CENSO","MUESTRA"))</f>
        <v>MUESTRA</v>
      </c>
      <c r="AC1732" t="s">
        <v>2397</v>
      </c>
      <c r="AD1732" t="s">
        <v>8272</v>
      </c>
    </row>
    <row r="1733" spans="1:30" x14ac:dyDescent="0.25">
      <c r="A1733" s="5" t="str">
        <f t="shared" si="27"/>
        <v>R 4 - D 85 - 451 - 4079</v>
      </c>
      <c r="B1733" s="23" t="s">
        <v>2347</v>
      </c>
      <c r="C1733" t="s">
        <v>584</v>
      </c>
      <c r="D1733" t="s">
        <v>1474</v>
      </c>
      <c r="E1733" t="s">
        <v>1475</v>
      </c>
      <c r="F1733" t="s">
        <v>134</v>
      </c>
      <c r="G1733" t="s">
        <v>134</v>
      </c>
      <c r="H1733" t="s">
        <v>8361</v>
      </c>
      <c r="I1733" t="s">
        <v>20</v>
      </c>
      <c r="J1733" t="s">
        <v>2349</v>
      </c>
      <c r="K1733" t="s">
        <v>21</v>
      </c>
      <c r="M1733" t="s">
        <v>8271</v>
      </c>
      <c r="N1733" t="s">
        <v>22</v>
      </c>
      <c r="O1733" t="s">
        <v>23</v>
      </c>
      <c r="P1733" t="s">
        <v>26</v>
      </c>
      <c r="Q1733" t="s">
        <v>2348</v>
      </c>
      <c r="R1733" s="13">
        <v>11</v>
      </c>
      <c r="S1733" s="13">
        <v>1</v>
      </c>
      <c r="T1733" s="21">
        <v>1</v>
      </c>
      <c r="V1733" t="s">
        <v>2154</v>
      </c>
      <c r="W1733" t="s">
        <v>17599</v>
      </c>
      <c r="X1733" s="20" t="str">
        <f>+IF(V1733="","-",CONCATENATE(V1733,"_",W1733))</f>
        <v>FINES_R04</v>
      </c>
      <c r="Y1733" s="59">
        <v>0.81685709953308105</v>
      </c>
      <c r="Z1733" t="s">
        <v>134</v>
      </c>
      <c r="AA1733" t="s">
        <v>2393</v>
      </c>
      <c r="AB1733" t="str">
        <f>+IF(W1733="","-",IF(W1733="UNICO","CENSO","MUESTRA"))</f>
        <v>MUESTRA</v>
      </c>
      <c r="AC1733" t="s">
        <v>2397</v>
      </c>
      <c r="AD1733" t="s">
        <v>8362</v>
      </c>
    </row>
    <row r="1734" spans="1:30" x14ac:dyDescent="0.25">
      <c r="A1734" s="5" t="str">
        <f t="shared" si="27"/>
        <v>R 4 - D 85 - 451 - 3292</v>
      </c>
      <c r="B1734" s="23" t="s">
        <v>2347</v>
      </c>
      <c r="C1734" t="s">
        <v>584</v>
      </c>
      <c r="D1734" t="s">
        <v>1474</v>
      </c>
      <c r="E1734" t="s">
        <v>1475</v>
      </c>
      <c r="F1734" t="s">
        <v>134</v>
      </c>
      <c r="G1734" t="s">
        <v>134</v>
      </c>
      <c r="H1734" t="s">
        <v>8415</v>
      </c>
      <c r="I1734" t="s">
        <v>20</v>
      </c>
      <c r="J1734" t="s">
        <v>2349</v>
      </c>
      <c r="K1734" t="s">
        <v>21</v>
      </c>
      <c r="M1734" t="s">
        <v>8416</v>
      </c>
      <c r="N1734" t="s">
        <v>22</v>
      </c>
      <c r="O1734" t="s">
        <v>23</v>
      </c>
      <c r="P1734" t="s">
        <v>26</v>
      </c>
      <c r="Q1734" t="s">
        <v>2348</v>
      </c>
      <c r="R1734" s="13">
        <v>28</v>
      </c>
      <c r="S1734" s="13">
        <v>2</v>
      </c>
      <c r="T1734" s="21">
        <v>1</v>
      </c>
      <c r="V1734" t="s">
        <v>2154</v>
      </c>
      <c r="W1734" t="s">
        <v>17599</v>
      </c>
      <c r="X1734" s="20" t="str">
        <f>+IF(V1734="","-",CONCATENATE(V1734,"_",W1734))</f>
        <v>FINES_R04</v>
      </c>
      <c r="Y1734" s="59">
        <v>0.8221709132194519</v>
      </c>
      <c r="Z1734" t="s">
        <v>134</v>
      </c>
      <c r="AA1734" t="s">
        <v>2393</v>
      </c>
      <c r="AB1734" t="str">
        <f>+IF(W1734="","-",IF(W1734="UNICO","CENSO","MUESTRA"))</f>
        <v>MUESTRA</v>
      </c>
      <c r="AC1734" t="s">
        <v>2398</v>
      </c>
      <c r="AD1734" t="s">
        <v>8417</v>
      </c>
    </row>
    <row r="1735" spans="1:30" x14ac:dyDescent="0.25">
      <c r="A1735" s="5" t="str">
        <f t="shared" si="27"/>
        <v>R 4 - D 85 - 452 - 2607</v>
      </c>
      <c r="B1735" s="23" t="s">
        <v>2347</v>
      </c>
      <c r="C1735" t="s">
        <v>584</v>
      </c>
      <c r="D1735" t="s">
        <v>1474</v>
      </c>
      <c r="E1735" t="s">
        <v>1475</v>
      </c>
      <c r="F1735" t="s">
        <v>134</v>
      </c>
      <c r="G1735" t="s">
        <v>134</v>
      </c>
      <c r="H1735" t="s">
        <v>8258</v>
      </c>
      <c r="I1735" t="s">
        <v>20</v>
      </c>
      <c r="J1735" t="s">
        <v>2349</v>
      </c>
      <c r="K1735" t="s">
        <v>21</v>
      </c>
      <c r="M1735" t="s">
        <v>8259</v>
      </c>
      <c r="N1735" t="s">
        <v>22</v>
      </c>
      <c r="O1735" t="s">
        <v>23</v>
      </c>
      <c r="P1735" t="s">
        <v>26</v>
      </c>
      <c r="Q1735" t="s">
        <v>2348</v>
      </c>
      <c r="R1735" s="13">
        <v>119</v>
      </c>
      <c r="S1735" s="13">
        <v>3</v>
      </c>
      <c r="T1735" s="21">
        <v>1</v>
      </c>
      <c r="V1735" t="s">
        <v>2154</v>
      </c>
      <c r="W1735" t="s">
        <v>17599</v>
      </c>
      <c r="X1735" s="20" t="str">
        <f>+IF(V1735="","-",CONCATENATE(V1735,"_",W1735))</f>
        <v>FINES_R04</v>
      </c>
      <c r="Y1735" s="59">
        <v>0.83223962783813477</v>
      </c>
      <c r="Z1735" t="s">
        <v>134</v>
      </c>
      <c r="AA1735" t="s">
        <v>2393</v>
      </c>
      <c r="AB1735" t="str">
        <f>+IF(W1735="","-",IF(W1735="UNICO","CENSO","MUESTRA"))</f>
        <v>MUESTRA</v>
      </c>
      <c r="AC1735" t="s">
        <v>2398</v>
      </c>
      <c r="AD1735" t="s">
        <v>8260</v>
      </c>
    </row>
    <row r="1736" spans="1:30" x14ac:dyDescent="0.25">
      <c r="A1736" s="5" t="str">
        <f t="shared" si="27"/>
        <v>R 4 - D 85 - 452 - 2624</v>
      </c>
      <c r="B1736" s="23" t="s">
        <v>2347</v>
      </c>
      <c r="C1736" t="s">
        <v>584</v>
      </c>
      <c r="D1736" t="s">
        <v>1474</v>
      </c>
      <c r="E1736" t="s">
        <v>1475</v>
      </c>
      <c r="F1736" t="s">
        <v>134</v>
      </c>
      <c r="G1736" t="s">
        <v>134</v>
      </c>
      <c r="H1736" t="s">
        <v>8253</v>
      </c>
      <c r="I1736" t="s">
        <v>20</v>
      </c>
      <c r="J1736" t="s">
        <v>2349</v>
      </c>
      <c r="K1736" t="s">
        <v>21</v>
      </c>
      <c r="M1736" t="s">
        <v>8254</v>
      </c>
      <c r="N1736" t="s">
        <v>22</v>
      </c>
      <c r="O1736" t="s">
        <v>23</v>
      </c>
      <c r="P1736" t="s">
        <v>26</v>
      </c>
      <c r="Q1736" t="s">
        <v>2348</v>
      </c>
      <c r="R1736" s="13">
        <v>21</v>
      </c>
      <c r="S1736" s="13">
        <v>1</v>
      </c>
      <c r="T1736" s="21">
        <v>1</v>
      </c>
      <c r="V1736" t="s">
        <v>2154</v>
      </c>
      <c r="W1736" t="s">
        <v>17599</v>
      </c>
      <c r="X1736" s="20" t="str">
        <f>+IF(V1736="","-",CONCATENATE(V1736,"_",W1736))</f>
        <v>FINES_R04</v>
      </c>
      <c r="Y1736" s="59">
        <v>0.83710092306137085</v>
      </c>
      <c r="Z1736" t="s">
        <v>134</v>
      </c>
      <c r="AA1736" t="s">
        <v>2393</v>
      </c>
      <c r="AB1736" t="str">
        <f>+IF(W1736="","-",IF(W1736="UNICO","CENSO","MUESTRA"))</f>
        <v>MUESTRA</v>
      </c>
      <c r="AC1736" t="s">
        <v>2398</v>
      </c>
      <c r="AD1736" t="s">
        <v>8255</v>
      </c>
    </row>
    <row r="1737" spans="1:30" x14ac:dyDescent="0.25">
      <c r="A1737" s="5" t="str">
        <f t="shared" si="27"/>
        <v>R 4 - D 85 - 451 - 4576</v>
      </c>
      <c r="B1737" s="23" t="s">
        <v>2347</v>
      </c>
      <c r="C1737" t="s">
        <v>584</v>
      </c>
      <c r="D1737" t="s">
        <v>1474</v>
      </c>
      <c r="E1737" t="s">
        <v>1475</v>
      </c>
      <c r="F1737" t="s">
        <v>134</v>
      </c>
      <c r="G1737" t="s">
        <v>134</v>
      </c>
      <c r="H1737" t="s">
        <v>12348</v>
      </c>
      <c r="I1737" t="s">
        <v>20</v>
      </c>
      <c r="J1737" t="s">
        <v>2349</v>
      </c>
      <c r="K1737" t="s">
        <v>21</v>
      </c>
      <c r="M1737" t="s">
        <v>12349</v>
      </c>
      <c r="N1737" t="s">
        <v>22</v>
      </c>
      <c r="O1737" t="s">
        <v>23</v>
      </c>
      <c r="P1737" t="s">
        <v>26</v>
      </c>
      <c r="Q1737" t="s">
        <v>2348</v>
      </c>
      <c r="R1737" s="13">
        <v>23</v>
      </c>
      <c r="S1737" s="13">
        <v>1</v>
      </c>
      <c r="T1737" s="21">
        <v>1</v>
      </c>
      <c r="V1737" t="s">
        <v>2154</v>
      </c>
      <c r="W1737" t="s">
        <v>17599</v>
      </c>
      <c r="X1737" s="20" t="str">
        <f>+IF(V1737="","-",CONCATENATE(V1737,"_",W1737))</f>
        <v>FINES_R04</v>
      </c>
      <c r="Y1737" s="59">
        <v>0.8411594033241272</v>
      </c>
      <c r="Z1737" t="s">
        <v>134</v>
      </c>
      <c r="AA1737" t="s">
        <v>2393</v>
      </c>
      <c r="AB1737" t="str">
        <f>+IF(W1737="","-",IF(W1737="UNICO","CENSO","MUESTRA"))</f>
        <v>MUESTRA</v>
      </c>
      <c r="AC1737" t="s">
        <v>2398</v>
      </c>
      <c r="AD1737" t="s">
        <v>12350</v>
      </c>
    </row>
    <row r="1738" spans="1:30" x14ac:dyDescent="0.25">
      <c r="A1738" s="5" t="str">
        <f t="shared" si="27"/>
        <v>R 4 - D 85 - 452 - 4144</v>
      </c>
      <c r="B1738" s="23" t="s">
        <v>2347</v>
      </c>
      <c r="C1738" t="s">
        <v>584</v>
      </c>
      <c r="D1738" t="s">
        <v>1474</v>
      </c>
      <c r="E1738" t="s">
        <v>1475</v>
      </c>
      <c r="F1738" t="s">
        <v>134</v>
      </c>
      <c r="G1738" t="s">
        <v>134</v>
      </c>
      <c r="H1738" t="s">
        <v>8368</v>
      </c>
      <c r="I1738" t="s">
        <v>20</v>
      </c>
      <c r="J1738" t="s">
        <v>2349</v>
      </c>
      <c r="K1738" t="s">
        <v>21</v>
      </c>
      <c r="M1738" t="s">
        <v>8369</v>
      </c>
      <c r="N1738" t="s">
        <v>22</v>
      </c>
      <c r="O1738" t="s">
        <v>23</v>
      </c>
      <c r="P1738" t="s">
        <v>26</v>
      </c>
      <c r="Q1738" t="s">
        <v>2348</v>
      </c>
      <c r="R1738" s="13">
        <v>17</v>
      </c>
      <c r="S1738" s="13">
        <v>1</v>
      </c>
      <c r="T1738" s="21">
        <v>1</v>
      </c>
      <c r="V1738" t="s">
        <v>2154</v>
      </c>
      <c r="W1738" t="s">
        <v>17599</v>
      </c>
      <c r="X1738" s="20" t="str">
        <f>+IF(V1738="","-",CONCATENATE(V1738,"_",W1738))</f>
        <v>FINES_R04</v>
      </c>
      <c r="Y1738" s="59">
        <v>0.85492342710494995</v>
      </c>
      <c r="Z1738" t="s">
        <v>134</v>
      </c>
      <c r="AA1738" t="s">
        <v>2393</v>
      </c>
      <c r="AB1738" t="str">
        <f>+IF(W1738="","-",IF(W1738="UNICO","CENSO","MUESTRA"))</f>
        <v>MUESTRA</v>
      </c>
      <c r="AC1738" t="s">
        <v>2398</v>
      </c>
      <c r="AD1738" t="s">
        <v>8370</v>
      </c>
    </row>
    <row r="1739" spans="1:30" x14ac:dyDescent="0.25">
      <c r="A1739" s="5" t="str">
        <f t="shared" si="27"/>
        <v>R 4 - D 32 - 453 - 2343</v>
      </c>
      <c r="B1739" s="23" t="s">
        <v>2347</v>
      </c>
      <c r="C1739" t="s">
        <v>584</v>
      </c>
      <c r="D1739" t="s">
        <v>582</v>
      </c>
      <c r="E1739" t="s">
        <v>583</v>
      </c>
      <c r="F1739" t="s">
        <v>134</v>
      </c>
      <c r="G1739" t="s">
        <v>134</v>
      </c>
      <c r="H1739" t="s">
        <v>7977</v>
      </c>
      <c r="I1739" t="s">
        <v>20</v>
      </c>
      <c r="J1739" t="s">
        <v>2349</v>
      </c>
      <c r="K1739" t="s">
        <v>21</v>
      </c>
      <c r="M1739" t="s">
        <v>7963</v>
      </c>
      <c r="N1739" t="s">
        <v>22</v>
      </c>
      <c r="O1739" t="s">
        <v>23</v>
      </c>
      <c r="P1739" t="s">
        <v>26</v>
      </c>
      <c r="Q1739" t="s">
        <v>2348</v>
      </c>
      <c r="R1739" s="13">
        <v>53</v>
      </c>
      <c r="S1739" s="13">
        <v>2</v>
      </c>
      <c r="T1739" s="21">
        <v>1</v>
      </c>
      <c r="V1739" t="s">
        <v>2154</v>
      </c>
      <c r="W1739" t="s">
        <v>17599</v>
      </c>
      <c r="X1739" s="20" t="str">
        <f>+IF(V1739="","-",CONCATENATE(V1739,"_",W1739))</f>
        <v>FINES_R04</v>
      </c>
      <c r="Y1739" s="59">
        <v>0.90030133724212646</v>
      </c>
      <c r="Z1739" t="s">
        <v>134</v>
      </c>
      <c r="AA1739" t="s">
        <v>2393</v>
      </c>
      <c r="AB1739" t="str">
        <f>+IF(W1739="","-",IF(W1739="UNICO","CENSO","MUESTRA"))</f>
        <v>MUESTRA</v>
      </c>
      <c r="AC1739" t="s">
        <v>2398</v>
      </c>
      <c r="AD1739" t="s">
        <v>7978</v>
      </c>
    </row>
    <row r="1740" spans="1:30" x14ac:dyDescent="0.25">
      <c r="A1740" s="5" t="str">
        <f t="shared" si="27"/>
        <v>R 4 - D 32 - 453 - 1046</v>
      </c>
      <c r="B1740" s="23" t="s">
        <v>2347</v>
      </c>
      <c r="C1740" t="s">
        <v>584</v>
      </c>
      <c r="D1740" t="s">
        <v>582</v>
      </c>
      <c r="E1740" t="s">
        <v>583</v>
      </c>
      <c r="F1740" t="s">
        <v>134</v>
      </c>
      <c r="G1740" t="s">
        <v>134</v>
      </c>
      <c r="H1740" t="s">
        <v>8119</v>
      </c>
      <c r="I1740" t="s">
        <v>20</v>
      </c>
      <c r="J1740" t="s">
        <v>2349</v>
      </c>
      <c r="K1740" t="s">
        <v>21</v>
      </c>
      <c r="M1740" t="s">
        <v>8120</v>
      </c>
      <c r="N1740" t="s">
        <v>22</v>
      </c>
      <c r="O1740" t="s">
        <v>23</v>
      </c>
      <c r="P1740" t="s">
        <v>26</v>
      </c>
      <c r="Q1740" t="s">
        <v>2348</v>
      </c>
      <c r="R1740" s="13">
        <v>148</v>
      </c>
      <c r="S1740" s="13">
        <v>4</v>
      </c>
      <c r="T1740" s="21">
        <v>1</v>
      </c>
      <c r="V1740" t="s">
        <v>2154</v>
      </c>
      <c r="W1740" t="s">
        <v>17599</v>
      </c>
      <c r="X1740" s="20" t="str">
        <f>+IF(V1740="","-",CONCATENATE(V1740,"_",W1740))</f>
        <v>FINES_R04</v>
      </c>
      <c r="Y1740" s="59">
        <v>0.91148722171783447</v>
      </c>
      <c r="Z1740" t="s">
        <v>134</v>
      </c>
      <c r="AA1740" t="s">
        <v>2393</v>
      </c>
      <c r="AB1740" t="str">
        <f>+IF(W1740="","-",IF(W1740="UNICO","CENSO","MUESTRA"))</f>
        <v>MUESTRA</v>
      </c>
      <c r="AC1740" t="s">
        <v>2398</v>
      </c>
      <c r="AD1740" t="s">
        <v>8121</v>
      </c>
    </row>
    <row r="1741" spans="1:30" x14ac:dyDescent="0.25">
      <c r="A1741" s="5" t="str">
        <f t="shared" si="27"/>
        <v>R 4 - D 85 - 451 - 3916</v>
      </c>
      <c r="B1741" s="23" t="s">
        <v>2347</v>
      </c>
      <c r="C1741" t="s">
        <v>584</v>
      </c>
      <c r="D1741" t="s">
        <v>1474</v>
      </c>
      <c r="E1741" t="s">
        <v>1475</v>
      </c>
      <c r="F1741" t="s">
        <v>134</v>
      </c>
      <c r="G1741" t="s">
        <v>134</v>
      </c>
      <c r="H1741" t="s">
        <v>8424</v>
      </c>
      <c r="I1741" t="s">
        <v>20</v>
      </c>
      <c r="J1741" t="s">
        <v>2349</v>
      </c>
      <c r="K1741" t="s">
        <v>21</v>
      </c>
      <c r="M1741" t="s">
        <v>8425</v>
      </c>
      <c r="N1741" t="s">
        <v>22</v>
      </c>
      <c r="O1741" t="s">
        <v>23</v>
      </c>
      <c r="P1741" t="s">
        <v>26</v>
      </c>
      <c r="Q1741" t="s">
        <v>2348</v>
      </c>
      <c r="R1741" s="13">
        <v>59</v>
      </c>
      <c r="S1741" s="13">
        <v>3</v>
      </c>
      <c r="T1741" s="21">
        <v>1</v>
      </c>
      <c r="V1741" t="s">
        <v>2154</v>
      </c>
      <c r="W1741" t="s">
        <v>17599</v>
      </c>
      <c r="X1741" s="20" t="str">
        <f>+IF(V1741="","-",CONCATENATE(V1741,"_",W1741))</f>
        <v>FINES_R04</v>
      </c>
      <c r="Y1741" s="59">
        <v>0.91433674097061157</v>
      </c>
      <c r="Z1741" t="s">
        <v>134</v>
      </c>
      <c r="AA1741" t="s">
        <v>2393</v>
      </c>
      <c r="AB1741" t="str">
        <f>+IF(W1741="","-",IF(W1741="UNICO","CENSO","MUESTRA"))</f>
        <v>MUESTRA</v>
      </c>
      <c r="AC1741" t="s">
        <v>2398</v>
      </c>
      <c r="AD1741" t="s">
        <v>8426</v>
      </c>
    </row>
    <row r="1742" spans="1:30" x14ac:dyDescent="0.25">
      <c r="A1742" s="5" t="str">
        <f t="shared" si="27"/>
        <v>R 4 - D 32 - 453 - 3651</v>
      </c>
      <c r="B1742" s="23" t="s">
        <v>2347</v>
      </c>
      <c r="C1742" t="s">
        <v>584</v>
      </c>
      <c r="D1742" t="s">
        <v>582</v>
      </c>
      <c r="E1742" t="s">
        <v>583</v>
      </c>
      <c r="F1742" t="s">
        <v>134</v>
      </c>
      <c r="G1742" t="s">
        <v>134</v>
      </c>
      <c r="H1742" t="s">
        <v>7990</v>
      </c>
      <c r="I1742" t="s">
        <v>20</v>
      </c>
      <c r="J1742" t="s">
        <v>2349</v>
      </c>
      <c r="K1742" t="s">
        <v>21</v>
      </c>
      <c r="M1742" t="s">
        <v>7991</v>
      </c>
      <c r="N1742" t="s">
        <v>22</v>
      </c>
      <c r="O1742" t="s">
        <v>23</v>
      </c>
      <c r="P1742" t="s">
        <v>26</v>
      </c>
      <c r="Q1742" t="s">
        <v>2348</v>
      </c>
      <c r="R1742" s="13">
        <v>68</v>
      </c>
      <c r="S1742" s="13">
        <v>2</v>
      </c>
      <c r="T1742" s="21">
        <v>1</v>
      </c>
      <c r="V1742" t="s">
        <v>2154</v>
      </c>
      <c r="W1742" t="s">
        <v>17599</v>
      </c>
      <c r="X1742" s="20" t="str">
        <f>+IF(V1742="","-",CONCATENATE(V1742,"_",W1742))</f>
        <v>FINES_R04</v>
      </c>
      <c r="Y1742" s="59">
        <v>0.91913223266601563</v>
      </c>
      <c r="Z1742" t="s">
        <v>134</v>
      </c>
      <c r="AA1742" t="s">
        <v>2393</v>
      </c>
      <c r="AB1742" t="str">
        <f>+IF(W1742="","-",IF(W1742="UNICO","CENSO","MUESTRA"))</f>
        <v>MUESTRA</v>
      </c>
      <c r="AC1742" t="s">
        <v>2397</v>
      </c>
      <c r="AD1742" t="s">
        <v>7992</v>
      </c>
    </row>
    <row r="1743" spans="1:30" x14ac:dyDescent="0.25">
      <c r="A1743" s="5" t="str">
        <f t="shared" si="27"/>
        <v>R 4 - D 32 - 453 - 4241</v>
      </c>
      <c r="B1743" s="23" t="s">
        <v>2347</v>
      </c>
      <c r="C1743" t="s">
        <v>584</v>
      </c>
      <c r="D1743" t="s">
        <v>582</v>
      </c>
      <c r="E1743" t="s">
        <v>583</v>
      </c>
      <c r="F1743" t="s">
        <v>134</v>
      </c>
      <c r="G1743" t="s">
        <v>134</v>
      </c>
      <c r="H1743" t="s">
        <v>8084</v>
      </c>
      <c r="I1743" t="s">
        <v>20</v>
      </c>
      <c r="J1743" t="s">
        <v>2349</v>
      </c>
      <c r="K1743" t="s">
        <v>21</v>
      </c>
      <c r="M1743" t="s">
        <v>8085</v>
      </c>
      <c r="N1743" t="s">
        <v>22</v>
      </c>
      <c r="O1743" t="s">
        <v>23</v>
      </c>
      <c r="P1743" t="s">
        <v>26</v>
      </c>
      <c r="Q1743" t="s">
        <v>2348</v>
      </c>
      <c r="R1743" s="13">
        <v>16</v>
      </c>
      <c r="S1743" s="13">
        <v>1</v>
      </c>
      <c r="T1743" s="21">
        <v>1</v>
      </c>
      <c r="V1743" t="s">
        <v>2154</v>
      </c>
      <c r="W1743" t="s">
        <v>17599</v>
      </c>
      <c r="X1743" s="20" t="str">
        <f>+IF(V1743="","-",CONCATENATE(V1743,"_",W1743))</f>
        <v>FINES_R04</v>
      </c>
      <c r="Y1743" s="59">
        <v>0.92026317119598389</v>
      </c>
      <c r="Z1743" t="s">
        <v>134</v>
      </c>
      <c r="AA1743" t="s">
        <v>2393</v>
      </c>
      <c r="AB1743" t="str">
        <f>+IF(W1743="","-",IF(W1743="UNICO","CENSO","MUESTRA"))</f>
        <v>MUESTRA</v>
      </c>
      <c r="AC1743" t="s">
        <v>2397</v>
      </c>
      <c r="AD1743" t="s">
        <v>8086</v>
      </c>
    </row>
    <row r="1744" spans="1:30" x14ac:dyDescent="0.25">
      <c r="A1744" s="5" t="str">
        <f t="shared" si="27"/>
        <v>R 4 - D 32 - 453 - 4428</v>
      </c>
      <c r="B1744" s="23" t="s">
        <v>2347</v>
      </c>
      <c r="C1744" t="s">
        <v>584</v>
      </c>
      <c r="D1744" t="s">
        <v>582</v>
      </c>
      <c r="E1744" t="s">
        <v>583</v>
      </c>
      <c r="F1744" t="s">
        <v>134</v>
      </c>
      <c r="G1744" t="s">
        <v>134</v>
      </c>
      <c r="H1744" t="s">
        <v>8114</v>
      </c>
      <c r="I1744" t="s">
        <v>20</v>
      </c>
      <c r="J1744" t="s">
        <v>2349</v>
      </c>
      <c r="K1744" t="s">
        <v>21</v>
      </c>
      <c r="M1744" t="s">
        <v>8115</v>
      </c>
      <c r="N1744" t="s">
        <v>22</v>
      </c>
      <c r="O1744" t="s">
        <v>23</v>
      </c>
      <c r="P1744" t="s">
        <v>26</v>
      </c>
      <c r="Q1744" t="s">
        <v>2348</v>
      </c>
      <c r="R1744" s="13">
        <v>40</v>
      </c>
      <c r="S1744" s="13">
        <v>2</v>
      </c>
      <c r="T1744" s="21">
        <v>1</v>
      </c>
      <c r="V1744" t="s">
        <v>2154</v>
      </c>
      <c r="W1744" t="s">
        <v>17599</v>
      </c>
      <c r="X1744" s="20" t="str">
        <f>+IF(V1744="","-",CONCATENATE(V1744,"_",W1744))</f>
        <v>FINES_R04</v>
      </c>
      <c r="Y1744" s="59">
        <v>0.92436778545379639</v>
      </c>
      <c r="Z1744" t="s">
        <v>134</v>
      </c>
      <c r="AA1744" t="s">
        <v>2393</v>
      </c>
      <c r="AB1744" t="str">
        <f>+IF(W1744="","-",IF(W1744="UNICO","CENSO","MUESTRA"))</f>
        <v>MUESTRA</v>
      </c>
      <c r="AC1744" t="s">
        <v>2397</v>
      </c>
      <c r="AD1744" t="s">
        <v>8116</v>
      </c>
    </row>
    <row r="1745" spans="1:30" x14ac:dyDescent="0.25">
      <c r="A1745" s="5" t="str">
        <f t="shared" si="27"/>
        <v>R 4 - D 85 - 451 - 3293</v>
      </c>
      <c r="B1745" s="23" t="s">
        <v>2347</v>
      </c>
      <c r="C1745" t="s">
        <v>584</v>
      </c>
      <c r="D1745" t="s">
        <v>1474</v>
      </c>
      <c r="E1745" t="s">
        <v>1475</v>
      </c>
      <c r="F1745" t="s">
        <v>134</v>
      </c>
      <c r="G1745" t="s">
        <v>134</v>
      </c>
      <c r="H1745" t="s">
        <v>8420</v>
      </c>
      <c r="I1745" t="s">
        <v>20</v>
      </c>
      <c r="J1745" t="s">
        <v>2349</v>
      </c>
      <c r="K1745" t="s">
        <v>21</v>
      </c>
      <c r="M1745" t="s">
        <v>8307</v>
      </c>
      <c r="N1745" t="s">
        <v>22</v>
      </c>
      <c r="O1745" t="s">
        <v>23</v>
      </c>
      <c r="P1745" t="s">
        <v>26</v>
      </c>
      <c r="Q1745" t="s">
        <v>2348</v>
      </c>
      <c r="R1745" s="13">
        <v>53</v>
      </c>
      <c r="S1745" s="13">
        <v>5</v>
      </c>
      <c r="T1745" s="21">
        <v>1</v>
      </c>
      <c r="V1745" t="s">
        <v>2154</v>
      </c>
      <c r="W1745" t="s">
        <v>17599</v>
      </c>
      <c r="X1745" s="20" t="str">
        <f>+IF(V1745="","-",CONCATENATE(V1745,"_",W1745))</f>
        <v>FINES_R04</v>
      </c>
      <c r="Y1745" s="59">
        <v>0.92669618129730225</v>
      </c>
      <c r="Z1745" t="s">
        <v>134</v>
      </c>
      <c r="AA1745" t="s">
        <v>2393</v>
      </c>
      <c r="AB1745" t="str">
        <f>+IF(W1745="","-",IF(W1745="UNICO","CENSO","MUESTRA"))</f>
        <v>MUESTRA</v>
      </c>
      <c r="AC1745" t="s">
        <v>2397</v>
      </c>
      <c r="AD1745" t="s">
        <v>8421</v>
      </c>
    </row>
    <row r="1746" spans="1:30" x14ac:dyDescent="0.25">
      <c r="A1746" s="5" t="str">
        <f t="shared" si="27"/>
        <v>R 4 - D 32 - 453 - 1069</v>
      </c>
      <c r="B1746" s="23" t="s">
        <v>2347</v>
      </c>
      <c r="C1746" t="s">
        <v>584</v>
      </c>
      <c r="D1746" t="s">
        <v>582</v>
      </c>
      <c r="E1746" t="s">
        <v>583</v>
      </c>
      <c r="F1746" t="s">
        <v>134</v>
      </c>
      <c r="G1746" t="s">
        <v>134</v>
      </c>
      <c r="H1746" t="s">
        <v>8101</v>
      </c>
      <c r="I1746" t="s">
        <v>20</v>
      </c>
      <c r="J1746" t="s">
        <v>2349</v>
      </c>
      <c r="K1746" t="s">
        <v>21</v>
      </c>
      <c r="M1746" t="s">
        <v>2208</v>
      </c>
      <c r="N1746" t="s">
        <v>22</v>
      </c>
      <c r="O1746" t="s">
        <v>23</v>
      </c>
      <c r="P1746" t="s">
        <v>26</v>
      </c>
      <c r="Q1746" t="s">
        <v>2348</v>
      </c>
      <c r="R1746" s="13">
        <v>26</v>
      </c>
      <c r="S1746" s="13">
        <v>2</v>
      </c>
      <c r="T1746" s="21">
        <v>1</v>
      </c>
      <c r="V1746" t="s">
        <v>2154</v>
      </c>
      <c r="W1746" t="s">
        <v>17599</v>
      </c>
      <c r="X1746" s="20" t="str">
        <f>+IF(V1746="","-",CONCATENATE(V1746,"_",W1746))</f>
        <v>FINES_R04</v>
      </c>
      <c r="Y1746" s="59">
        <v>0.95197069644927979</v>
      </c>
      <c r="Z1746" t="s">
        <v>134</v>
      </c>
      <c r="AA1746" t="s">
        <v>2393</v>
      </c>
      <c r="AB1746" t="str">
        <f>+IF(W1746="","-",IF(W1746="UNICO","CENSO","MUESTRA"))</f>
        <v>MUESTRA</v>
      </c>
      <c r="AC1746" t="s">
        <v>2398</v>
      </c>
      <c r="AD1746" t="s">
        <v>8102</v>
      </c>
    </row>
    <row r="1747" spans="1:30" x14ac:dyDescent="0.25">
      <c r="A1747" s="5" t="str">
        <f t="shared" si="27"/>
        <v>R 4 - D 32 - 453 - 1078</v>
      </c>
      <c r="B1747" s="23" t="s">
        <v>2347</v>
      </c>
      <c r="C1747" t="s">
        <v>584</v>
      </c>
      <c r="D1747" t="s">
        <v>582</v>
      </c>
      <c r="E1747" t="s">
        <v>583</v>
      </c>
      <c r="F1747" t="s">
        <v>134</v>
      </c>
      <c r="G1747" t="s">
        <v>134</v>
      </c>
      <c r="H1747" t="s">
        <v>8137</v>
      </c>
      <c r="I1747" t="s">
        <v>20</v>
      </c>
      <c r="J1747" t="s">
        <v>2349</v>
      </c>
      <c r="K1747" t="s">
        <v>21</v>
      </c>
      <c r="M1747" t="s">
        <v>8138</v>
      </c>
      <c r="N1747" t="s">
        <v>22</v>
      </c>
      <c r="O1747" t="s">
        <v>23</v>
      </c>
      <c r="P1747" t="s">
        <v>26</v>
      </c>
      <c r="Q1747" t="s">
        <v>2348</v>
      </c>
      <c r="R1747" s="13">
        <v>15</v>
      </c>
      <c r="S1747" s="13">
        <v>1</v>
      </c>
      <c r="T1747" s="21">
        <v>1</v>
      </c>
      <c r="V1747" t="s">
        <v>2154</v>
      </c>
      <c r="W1747" t="s">
        <v>17599</v>
      </c>
      <c r="X1747" s="20" t="str">
        <f>+IF(V1747="","-",CONCATENATE(V1747,"_",W1747))</f>
        <v>FINES_R04</v>
      </c>
      <c r="Y1747" s="59">
        <v>0.96124106645584106</v>
      </c>
      <c r="Z1747" t="s">
        <v>134</v>
      </c>
      <c r="AA1747" t="s">
        <v>2393</v>
      </c>
      <c r="AB1747" t="str">
        <f>+IF(W1747="","-",IF(W1747="UNICO","CENSO","MUESTRA"))</f>
        <v>MUESTRA</v>
      </c>
      <c r="AC1747" t="s">
        <v>2397</v>
      </c>
      <c r="AD1747" t="s">
        <v>8139</v>
      </c>
    </row>
    <row r="1748" spans="1:30" x14ac:dyDescent="0.25">
      <c r="A1748" s="5" t="str">
        <f t="shared" si="27"/>
        <v>R 4 - D 32 - 453 - 4238</v>
      </c>
      <c r="B1748" s="23" t="s">
        <v>2347</v>
      </c>
      <c r="C1748" t="s">
        <v>584</v>
      </c>
      <c r="D1748" t="s">
        <v>582</v>
      </c>
      <c r="E1748" t="s">
        <v>583</v>
      </c>
      <c r="F1748" t="s">
        <v>134</v>
      </c>
      <c r="G1748" t="s">
        <v>134</v>
      </c>
      <c r="H1748" t="s">
        <v>8074</v>
      </c>
      <c r="I1748" t="s">
        <v>20</v>
      </c>
      <c r="J1748" t="s">
        <v>2349</v>
      </c>
      <c r="K1748" t="s">
        <v>21</v>
      </c>
      <c r="M1748" t="s">
        <v>8075</v>
      </c>
      <c r="N1748" t="s">
        <v>22</v>
      </c>
      <c r="O1748" t="s">
        <v>23</v>
      </c>
      <c r="P1748" t="s">
        <v>26</v>
      </c>
      <c r="Q1748" t="s">
        <v>2348</v>
      </c>
      <c r="R1748" s="13">
        <v>17</v>
      </c>
      <c r="S1748" s="13">
        <v>1</v>
      </c>
      <c r="T1748" s="21">
        <v>1</v>
      </c>
      <c r="V1748" t="s">
        <v>2154</v>
      </c>
      <c r="W1748" t="s">
        <v>17599</v>
      </c>
      <c r="X1748" s="20" t="str">
        <f>+IF(V1748="","-",CONCATENATE(V1748,"_",W1748))</f>
        <v>FINES_R04</v>
      </c>
      <c r="Y1748" s="59">
        <v>0.96290981769561768</v>
      </c>
      <c r="Z1748" t="s">
        <v>134</v>
      </c>
      <c r="AA1748" t="s">
        <v>2393</v>
      </c>
      <c r="AB1748" t="str">
        <f>+IF(W1748="","-",IF(W1748="UNICO","CENSO","MUESTRA"))</f>
        <v>MUESTRA</v>
      </c>
      <c r="AC1748" t="s">
        <v>2398</v>
      </c>
      <c r="AD1748" t="s">
        <v>8076</v>
      </c>
    </row>
    <row r="1749" spans="1:30" x14ac:dyDescent="0.25">
      <c r="A1749" s="5" t="str">
        <f t="shared" si="27"/>
        <v>R 4 - D 85 - 451 - 2623</v>
      </c>
      <c r="B1749" s="23" t="s">
        <v>2347</v>
      </c>
      <c r="C1749" t="s">
        <v>584</v>
      </c>
      <c r="D1749" t="s">
        <v>1474</v>
      </c>
      <c r="E1749" t="s">
        <v>1475</v>
      </c>
      <c r="F1749" t="s">
        <v>134</v>
      </c>
      <c r="G1749" t="s">
        <v>134</v>
      </c>
      <c r="H1749" t="s">
        <v>12325</v>
      </c>
      <c r="I1749" t="s">
        <v>20</v>
      </c>
      <c r="J1749" t="s">
        <v>2349</v>
      </c>
      <c r="K1749" t="s">
        <v>21</v>
      </c>
      <c r="M1749" t="s">
        <v>12326</v>
      </c>
      <c r="N1749" t="s">
        <v>22</v>
      </c>
      <c r="O1749" t="s">
        <v>23</v>
      </c>
      <c r="P1749" t="s">
        <v>26</v>
      </c>
      <c r="Q1749" t="s">
        <v>2348</v>
      </c>
      <c r="R1749" s="13">
        <v>25</v>
      </c>
      <c r="S1749" s="13">
        <v>1</v>
      </c>
      <c r="T1749" s="21">
        <v>1</v>
      </c>
      <c r="V1749" t="s">
        <v>2154</v>
      </c>
      <c r="W1749" t="s">
        <v>17599</v>
      </c>
      <c r="X1749" s="20" t="str">
        <f>+IF(V1749="","-",CONCATENATE(V1749,"_",W1749))</f>
        <v>FINES_R04</v>
      </c>
      <c r="Y1749" s="59">
        <v>0.96386826038360596</v>
      </c>
      <c r="Z1749" t="s">
        <v>134</v>
      </c>
      <c r="AA1749" t="s">
        <v>2393</v>
      </c>
      <c r="AB1749" t="str">
        <f>+IF(W1749="","-",IF(W1749="UNICO","CENSO","MUESTRA"))</f>
        <v>MUESTRA</v>
      </c>
      <c r="AC1749" t="s">
        <v>2397</v>
      </c>
      <c r="AD1749" t="s">
        <v>12327</v>
      </c>
    </row>
    <row r="1750" spans="1:30" x14ac:dyDescent="0.25">
      <c r="A1750" s="5" t="str">
        <f t="shared" si="27"/>
        <v>R 4 - D 32 - 453 - 3794</v>
      </c>
      <c r="B1750" s="23" t="s">
        <v>2347</v>
      </c>
      <c r="C1750" t="s">
        <v>584</v>
      </c>
      <c r="D1750" t="s">
        <v>582</v>
      </c>
      <c r="E1750" t="s">
        <v>583</v>
      </c>
      <c r="F1750" t="s">
        <v>134</v>
      </c>
      <c r="G1750" t="s">
        <v>134</v>
      </c>
      <c r="H1750" t="s">
        <v>8153</v>
      </c>
      <c r="I1750" t="s">
        <v>20</v>
      </c>
      <c r="J1750" t="s">
        <v>2349</v>
      </c>
      <c r="K1750" t="s">
        <v>21</v>
      </c>
      <c r="M1750" t="s">
        <v>8154</v>
      </c>
      <c r="N1750" t="s">
        <v>22</v>
      </c>
      <c r="O1750" t="s">
        <v>23</v>
      </c>
      <c r="P1750" t="s">
        <v>26</v>
      </c>
      <c r="Q1750" t="s">
        <v>2348</v>
      </c>
      <c r="R1750" s="13">
        <v>17</v>
      </c>
      <c r="S1750" s="13">
        <v>1</v>
      </c>
      <c r="T1750" s="21">
        <v>1</v>
      </c>
      <c r="V1750" t="s">
        <v>2154</v>
      </c>
      <c r="W1750" t="s">
        <v>17599</v>
      </c>
      <c r="X1750" s="20" t="str">
        <f>+IF(V1750="","-",CONCATENATE(V1750,"_",W1750))</f>
        <v>FINES_R04</v>
      </c>
      <c r="Y1750" s="59">
        <v>0.99129188060760498</v>
      </c>
      <c r="Z1750" t="s">
        <v>134</v>
      </c>
      <c r="AA1750" t="s">
        <v>2393</v>
      </c>
      <c r="AB1750" t="str">
        <f>+IF(W1750="","-",IF(W1750="UNICO","CENSO","MUESTRA"))</f>
        <v>MUESTRA</v>
      </c>
      <c r="AC1750" t="s">
        <v>2397</v>
      </c>
      <c r="AD1750" t="s">
        <v>8155</v>
      </c>
    </row>
    <row r="1751" spans="1:30" x14ac:dyDescent="0.25">
      <c r="A1751" s="5" t="str">
        <f t="shared" si="27"/>
        <v>R 4 - D 32 - 453 - 3661</v>
      </c>
      <c r="B1751" s="23" t="s">
        <v>2347</v>
      </c>
      <c r="C1751" t="s">
        <v>584</v>
      </c>
      <c r="D1751" t="s">
        <v>582</v>
      </c>
      <c r="E1751" t="s">
        <v>583</v>
      </c>
      <c r="F1751" t="s">
        <v>134</v>
      </c>
      <c r="G1751" t="s">
        <v>134</v>
      </c>
      <c r="H1751" t="s">
        <v>8043</v>
      </c>
      <c r="I1751" t="s">
        <v>20</v>
      </c>
      <c r="J1751" t="s">
        <v>2349</v>
      </c>
      <c r="K1751" t="s">
        <v>21</v>
      </c>
      <c r="M1751" t="s">
        <v>8044</v>
      </c>
      <c r="N1751" t="s">
        <v>22</v>
      </c>
      <c r="O1751" t="s">
        <v>23</v>
      </c>
      <c r="P1751" t="s">
        <v>26</v>
      </c>
      <c r="Q1751" t="s">
        <v>2348</v>
      </c>
      <c r="R1751" s="13">
        <v>66</v>
      </c>
      <c r="S1751" s="13">
        <v>4</v>
      </c>
      <c r="T1751" s="21">
        <v>1</v>
      </c>
      <c r="V1751" t="s">
        <v>2154</v>
      </c>
      <c r="W1751" t="s">
        <v>17599</v>
      </c>
      <c r="X1751" s="20" t="str">
        <f>+IF(V1751="","-",CONCATENATE(V1751,"_",W1751))</f>
        <v>FINES_R04</v>
      </c>
      <c r="Y1751" s="59">
        <v>0.99129199981689453</v>
      </c>
      <c r="Z1751" t="s">
        <v>134</v>
      </c>
      <c r="AA1751" t="s">
        <v>2393</v>
      </c>
      <c r="AB1751" t="str">
        <f>+IF(W1751="","-",IF(W1751="UNICO","CENSO","MUESTRA"))</f>
        <v>MUESTRA</v>
      </c>
      <c r="AC1751" t="s">
        <v>2398</v>
      </c>
      <c r="AD1751" t="s">
        <v>8045</v>
      </c>
    </row>
    <row r="1752" spans="1:30" x14ac:dyDescent="0.25">
      <c r="A1752" s="5" t="str">
        <f t="shared" si="27"/>
        <v>R 5 - D 4 - 452 - 4590</v>
      </c>
      <c r="B1752" s="23" t="s">
        <v>2347</v>
      </c>
      <c r="C1752" t="s">
        <v>186</v>
      </c>
      <c r="D1752" t="s">
        <v>183</v>
      </c>
      <c r="E1752" t="s">
        <v>185</v>
      </c>
      <c r="F1752" t="s">
        <v>134</v>
      </c>
      <c r="G1752" t="s">
        <v>134</v>
      </c>
      <c r="H1752" t="s">
        <v>9324</v>
      </c>
      <c r="I1752" t="s">
        <v>20</v>
      </c>
      <c r="J1752" t="s">
        <v>2349</v>
      </c>
      <c r="K1752" t="s">
        <v>21</v>
      </c>
      <c r="M1752" t="s">
        <v>9325</v>
      </c>
      <c r="N1752" t="s">
        <v>22</v>
      </c>
      <c r="O1752" t="s">
        <v>23</v>
      </c>
      <c r="P1752" t="s">
        <v>26</v>
      </c>
      <c r="Q1752" t="s">
        <v>2348</v>
      </c>
      <c r="R1752" s="13">
        <v>77</v>
      </c>
      <c r="S1752" s="13">
        <v>3</v>
      </c>
      <c r="T1752" s="21">
        <v>1</v>
      </c>
      <c r="V1752" t="s">
        <v>2154</v>
      </c>
      <c r="W1752" t="s">
        <v>17600</v>
      </c>
      <c r="X1752" s="20" t="str">
        <f>+IF(V1752="","-",CONCATENATE(V1752,"_",W1752))</f>
        <v>FINES_R05</v>
      </c>
      <c r="Y1752" s="59">
        <v>2.3397007957100872E-2</v>
      </c>
      <c r="Z1752" t="s">
        <v>134</v>
      </c>
      <c r="AA1752" t="s">
        <v>2393</v>
      </c>
      <c r="AB1752" t="str">
        <f>+IF(W1752="","-",IF(W1752="UNICO","CENSO","MUESTRA"))</f>
        <v>MUESTRA</v>
      </c>
      <c r="AC1752" t="s">
        <v>2398</v>
      </c>
      <c r="AD1752" t="s">
        <v>9326</v>
      </c>
    </row>
    <row r="1753" spans="1:30" x14ac:dyDescent="0.25">
      <c r="A1753" s="5" t="str">
        <f t="shared" si="27"/>
        <v>R 5 - D 30 - 452 - 3670</v>
      </c>
      <c r="B1753" s="23" t="s">
        <v>2347</v>
      </c>
      <c r="C1753" t="s">
        <v>186</v>
      </c>
      <c r="D1753" t="s">
        <v>551</v>
      </c>
      <c r="E1753" t="s">
        <v>552</v>
      </c>
      <c r="F1753" t="s">
        <v>134</v>
      </c>
      <c r="G1753" t="s">
        <v>134</v>
      </c>
      <c r="H1753" t="s">
        <v>8742</v>
      </c>
      <c r="I1753" t="s">
        <v>20</v>
      </c>
      <c r="J1753" t="s">
        <v>2349</v>
      </c>
      <c r="K1753" t="s">
        <v>21</v>
      </c>
      <c r="M1753" t="s">
        <v>5030</v>
      </c>
      <c r="N1753" t="s">
        <v>22</v>
      </c>
      <c r="O1753" t="s">
        <v>23</v>
      </c>
      <c r="P1753" t="s">
        <v>26</v>
      </c>
      <c r="Q1753" t="s">
        <v>2348</v>
      </c>
      <c r="R1753" s="13">
        <v>31</v>
      </c>
      <c r="S1753" s="13">
        <v>1</v>
      </c>
      <c r="T1753" s="21">
        <v>1</v>
      </c>
      <c r="V1753" t="s">
        <v>2154</v>
      </c>
      <c r="W1753" t="s">
        <v>17600</v>
      </c>
      <c r="X1753" s="20" t="str">
        <f>+IF(V1753="","-",CONCATENATE(V1753,"_",W1753))</f>
        <v>FINES_R05</v>
      </c>
      <c r="Y1753" s="59">
        <v>0.1163935214281082</v>
      </c>
      <c r="Z1753" t="s">
        <v>134</v>
      </c>
      <c r="AA1753" t="s">
        <v>2393</v>
      </c>
      <c r="AB1753" t="str">
        <f>+IF(W1753="","-",IF(W1753="UNICO","CENSO","MUESTRA"))</f>
        <v>MUESTRA</v>
      </c>
      <c r="AC1753" t="s">
        <v>2398</v>
      </c>
      <c r="AD1753" t="s">
        <v>8743</v>
      </c>
    </row>
    <row r="1754" spans="1:30" x14ac:dyDescent="0.25">
      <c r="A1754" s="5" t="str">
        <f t="shared" si="27"/>
        <v>R 5 - D 99 - 451 - 4249</v>
      </c>
      <c r="B1754" s="23" t="s">
        <v>2347</v>
      </c>
      <c r="C1754" t="s">
        <v>186</v>
      </c>
      <c r="D1754" t="s">
        <v>1665</v>
      </c>
      <c r="E1754" t="s">
        <v>1666</v>
      </c>
      <c r="F1754" t="s">
        <v>134</v>
      </c>
      <c r="G1754" t="s">
        <v>134</v>
      </c>
      <c r="H1754" t="s">
        <v>9469</v>
      </c>
      <c r="I1754" t="s">
        <v>20</v>
      </c>
      <c r="J1754" t="s">
        <v>2349</v>
      </c>
      <c r="K1754" t="s">
        <v>21</v>
      </c>
      <c r="M1754" t="s">
        <v>6803</v>
      </c>
      <c r="N1754" t="s">
        <v>22</v>
      </c>
      <c r="O1754" t="s">
        <v>23</v>
      </c>
      <c r="P1754" t="s">
        <v>26</v>
      </c>
      <c r="Q1754" t="s">
        <v>2348</v>
      </c>
      <c r="R1754" s="13">
        <v>25</v>
      </c>
      <c r="S1754" s="13">
        <v>1</v>
      </c>
      <c r="T1754" s="21">
        <v>1</v>
      </c>
      <c r="V1754" t="s">
        <v>2154</v>
      </c>
      <c r="W1754" t="s">
        <v>17600</v>
      </c>
      <c r="X1754" s="20" t="str">
        <f>+IF(V1754="","-",CONCATENATE(V1754,"_",W1754))</f>
        <v>FINES_R05</v>
      </c>
      <c r="Y1754" s="59">
        <v>0.1264398396015167</v>
      </c>
      <c r="Z1754" t="s">
        <v>134</v>
      </c>
      <c r="AA1754" t="s">
        <v>2393</v>
      </c>
      <c r="AB1754" t="str">
        <f>+IF(W1754="","-",IF(W1754="UNICO","CENSO","MUESTRA"))</f>
        <v>MUESTRA</v>
      </c>
      <c r="AC1754" t="s">
        <v>2398</v>
      </c>
      <c r="AD1754" t="s">
        <v>9470</v>
      </c>
    </row>
    <row r="1755" spans="1:30" x14ac:dyDescent="0.25">
      <c r="A1755" s="5" t="str">
        <f t="shared" si="27"/>
        <v>R 5 - D 30 - 454 - 0005</v>
      </c>
      <c r="B1755" s="23" t="s">
        <v>2347</v>
      </c>
      <c r="C1755" t="s">
        <v>186</v>
      </c>
      <c r="D1755" t="s">
        <v>551</v>
      </c>
      <c r="E1755" t="s">
        <v>552</v>
      </c>
      <c r="F1755" t="s">
        <v>134</v>
      </c>
      <c r="G1755" t="s">
        <v>134</v>
      </c>
      <c r="H1755" t="s">
        <v>8745</v>
      </c>
      <c r="I1755" t="s">
        <v>20</v>
      </c>
      <c r="J1755" t="s">
        <v>2349</v>
      </c>
      <c r="K1755" t="s">
        <v>21</v>
      </c>
      <c r="M1755" t="s">
        <v>2209</v>
      </c>
      <c r="N1755" t="s">
        <v>22</v>
      </c>
      <c r="O1755" t="s">
        <v>23</v>
      </c>
      <c r="P1755" t="s">
        <v>26</v>
      </c>
      <c r="Q1755" t="s">
        <v>2348</v>
      </c>
      <c r="R1755" s="13">
        <v>33</v>
      </c>
      <c r="S1755" s="13">
        <v>1</v>
      </c>
      <c r="T1755" s="21">
        <v>1</v>
      </c>
      <c r="V1755" t="s">
        <v>2154</v>
      </c>
      <c r="W1755" t="s">
        <v>17600</v>
      </c>
      <c r="X1755" s="20" t="str">
        <f>+IF(V1755="","-",CONCATENATE(V1755,"_",W1755))</f>
        <v>FINES_R05</v>
      </c>
      <c r="Y1755" s="59">
        <v>0.12784768640995031</v>
      </c>
      <c r="Z1755" t="s">
        <v>134</v>
      </c>
      <c r="AA1755" t="s">
        <v>2393</v>
      </c>
      <c r="AB1755" t="str">
        <f>+IF(W1755="","-",IF(W1755="UNICO","CENSO","MUESTRA"))</f>
        <v>MUESTRA</v>
      </c>
      <c r="AC1755" t="s">
        <v>2397</v>
      </c>
      <c r="AD1755" t="s">
        <v>8746</v>
      </c>
    </row>
    <row r="1756" spans="1:30" x14ac:dyDescent="0.25">
      <c r="A1756" s="5" t="str">
        <f t="shared" si="27"/>
        <v>R 5 - D 30 - 452 - 0005</v>
      </c>
      <c r="B1756" s="23" t="s">
        <v>2347</v>
      </c>
      <c r="C1756" t="s">
        <v>186</v>
      </c>
      <c r="D1756" t="s">
        <v>551</v>
      </c>
      <c r="E1756" t="s">
        <v>552</v>
      </c>
      <c r="F1756" t="s">
        <v>134</v>
      </c>
      <c r="G1756" t="s">
        <v>134</v>
      </c>
      <c r="H1756" t="s">
        <v>8839</v>
      </c>
      <c r="I1756" t="s">
        <v>20</v>
      </c>
      <c r="J1756" t="s">
        <v>2349</v>
      </c>
      <c r="K1756" t="s">
        <v>21</v>
      </c>
      <c r="M1756" t="s">
        <v>2209</v>
      </c>
      <c r="N1756" t="s">
        <v>22</v>
      </c>
      <c r="O1756" t="s">
        <v>23</v>
      </c>
      <c r="P1756" t="s">
        <v>26</v>
      </c>
      <c r="Q1756" t="s">
        <v>2348</v>
      </c>
      <c r="R1756" s="13">
        <v>75</v>
      </c>
      <c r="S1756" s="13">
        <v>3</v>
      </c>
      <c r="T1756" s="21">
        <v>1</v>
      </c>
      <c r="V1756" t="s">
        <v>2154</v>
      </c>
      <c r="W1756" t="s">
        <v>17600</v>
      </c>
      <c r="X1756" s="20" t="str">
        <f>+IF(V1756="","-",CONCATENATE(V1756,"_",W1756))</f>
        <v>FINES_R05</v>
      </c>
      <c r="Y1756" s="59">
        <v>0.12784768640995031</v>
      </c>
      <c r="Z1756" t="s">
        <v>134</v>
      </c>
      <c r="AA1756" t="s">
        <v>2393</v>
      </c>
      <c r="AB1756" t="str">
        <f>+IF(W1756="","-",IF(W1756="UNICO","CENSO","MUESTRA"))</f>
        <v>MUESTRA</v>
      </c>
      <c r="AC1756" t="s">
        <v>2397</v>
      </c>
      <c r="AD1756" t="s">
        <v>8746</v>
      </c>
    </row>
    <row r="1757" spans="1:30" x14ac:dyDescent="0.25">
      <c r="A1757" s="5" t="str">
        <f t="shared" si="27"/>
        <v>R 5 - D 4 - 451 - 2219</v>
      </c>
      <c r="B1757" s="23" t="s">
        <v>2347</v>
      </c>
      <c r="C1757" t="s">
        <v>186</v>
      </c>
      <c r="D1757" t="s">
        <v>183</v>
      </c>
      <c r="E1757" t="s">
        <v>185</v>
      </c>
      <c r="F1757" t="s">
        <v>134</v>
      </c>
      <c r="G1757" t="s">
        <v>134</v>
      </c>
      <c r="H1757" t="s">
        <v>8916</v>
      </c>
      <c r="I1757" t="s">
        <v>20</v>
      </c>
      <c r="J1757" t="s">
        <v>2349</v>
      </c>
      <c r="K1757" t="s">
        <v>21</v>
      </c>
      <c r="M1757" t="s">
        <v>8917</v>
      </c>
      <c r="N1757" t="s">
        <v>22</v>
      </c>
      <c r="O1757" t="s">
        <v>23</v>
      </c>
      <c r="P1757" t="s">
        <v>26</v>
      </c>
      <c r="Q1757" t="s">
        <v>2348</v>
      </c>
      <c r="R1757" s="13">
        <v>37</v>
      </c>
      <c r="S1757" s="13">
        <v>1</v>
      </c>
      <c r="T1757" s="21">
        <v>1</v>
      </c>
      <c r="V1757" t="s">
        <v>2154</v>
      </c>
      <c r="W1757" t="s">
        <v>17600</v>
      </c>
      <c r="X1757" s="20" t="str">
        <f>+IF(V1757="","-",CONCATENATE(V1757,"_",W1757))</f>
        <v>FINES_R05</v>
      </c>
      <c r="Y1757" s="59">
        <v>0.1550614982843399</v>
      </c>
      <c r="Z1757" t="s">
        <v>134</v>
      </c>
      <c r="AA1757" t="s">
        <v>2393</v>
      </c>
      <c r="AB1757" t="str">
        <f>+IF(W1757="","-",IF(W1757="UNICO","CENSO","MUESTRA"))</f>
        <v>MUESTRA</v>
      </c>
      <c r="AC1757" t="s">
        <v>2397</v>
      </c>
      <c r="AD1757" t="s">
        <v>8918</v>
      </c>
    </row>
    <row r="1758" spans="1:30" x14ac:dyDescent="0.25">
      <c r="A1758" s="5" t="str">
        <f t="shared" si="27"/>
        <v>R 5 - D 4 - 452 - 4178</v>
      </c>
      <c r="B1758" s="60" t="s">
        <v>2347</v>
      </c>
      <c r="C1758" t="s">
        <v>186</v>
      </c>
      <c r="D1758" t="s">
        <v>183</v>
      </c>
      <c r="E1758" t="s">
        <v>185</v>
      </c>
      <c r="F1758" t="s">
        <v>134</v>
      </c>
      <c r="G1758" t="s">
        <v>134</v>
      </c>
      <c r="H1758" t="s">
        <v>12447</v>
      </c>
      <c r="I1758" t="s">
        <v>20</v>
      </c>
      <c r="J1758" t="s">
        <v>2349</v>
      </c>
      <c r="K1758" t="s">
        <v>21</v>
      </c>
      <c r="M1758" t="s">
        <v>4080</v>
      </c>
      <c r="N1758" t="s">
        <v>22</v>
      </c>
      <c r="O1758" t="s">
        <v>23</v>
      </c>
      <c r="P1758" t="s">
        <v>26</v>
      </c>
      <c r="Q1758" t="s">
        <v>2348</v>
      </c>
      <c r="R1758" s="13">
        <v>0</v>
      </c>
      <c r="S1758" s="13">
        <v>1</v>
      </c>
      <c r="T1758" s="21">
        <v>1</v>
      </c>
      <c r="V1758" t="s">
        <v>2154</v>
      </c>
      <c r="W1758" t="s">
        <v>17600</v>
      </c>
      <c r="X1758" s="20" t="str">
        <f>+IF(V1758="","-",CONCATENATE(V1758,"_",W1758))</f>
        <v>FINES_R05</v>
      </c>
      <c r="Y1758" s="59">
        <v>0.15617918968200681</v>
      </c>
      <c r="Z1758" t="s">
        <v>134</v>
      </c>
      <c r="AA1758" t="s">
        <v>2393</v>
      </c>
      <c r="AB1758" t="str">
        <f>+IF(W1758="","-",IF(W1758="UNICO","CENSO","MUESTRA"))</f>
        <v>MUESTRA</v>
      </c>
      <c r="AC1758" t="s">
        <v>2398</v>
      </c>
      <c r="AD1758" t="s">
        <v>12448</v>
      </c>
    </row>
    <row r="1759" spans="1:30" x14ac:dyDescent="0.25">
      <c r="A1759" s="5" t="str">
        <f t="shared" si="27"/>
        <v>R 5 - D 4 - 451 - 2213</v>
      </c>
      <c r="B1759" s="23" t="s">
        <v>2347</v>
      </c>
      <c r="C1759" t="s">
        <v>186</v>
      </c>
      <c r="D1759" t="s">
        <v>183</v>
      </c>
      <c r="E1759" t="s">
        <v>185</v>
      </c>
      <c r="F1759" t="s">
        <v>134</v>
      </c>
      <c r="G1759" t="s">
        <v>134</v>
      </c>
      <c r="H1759" t="s">
        <v>8988</v>
      </c>
      <c r="I1759" t="s">
        <v>20</v>
      </c>
      <c r="J1759" t="s">
        <v>2349</v>
      </c>
      <c r="K1759" t="s">
        <v>21</v>
      </c>
      <c r="M1759" t="s">
        <v>8989</v>
      </c>
      <c r="N1759" t="s">
        <v>22</v>
      </c>
      <c r="O1759" t="s">
        <v>23</v>
      </c>
      <c r="P1759" t="s">
        <v>26</v>
      </c>
      <c r="Q1759" t="s">
        <v>2348</v>
      </c>
      <c r="R1759" s="13">
        <v>6</v>
      </c>
      <c r="S1759" s="13">
        <v>1</v>
      </c>
      <c r="T1759" s="21">
        <v>1</v>
      </c>
      <c r="V1759" t="s">
        <v>2154</v>
      </c>
      <c r="W1759" t="s">
        <v>17600</v>
      </c>
      <c r="X1759" s="20" t="str">
        <f>+IF(V1759="","-",CONCATENATE(V1759,"_",W1759))</f>
        <v>FINES_R05</v>
      </c>
      <c r="Y1759" s="59">
        <v>0.1613883376121521</v>
      </c>
      <c r="Z1759" t="s">
        <v>134</v>
      </c>
      <c r="AA1759" t="s">
        <v>2393</v>
      </c>
      <c r="AB1759" t="str">
        <f>+IF(W1759="","-",IF(W1759="UNICO","CENSO","MUESTRA"))</f>
        <v>MUESTRA</v>
      </c>
      <c r="AC1759" t="s">
        <v>2398</v>
      </c>
      <c r="AD1759" t="s">
        <v>8990</v>
      </c>
    </row>
    <row r="1760" spans="1:30" x14ac:dyDescent="0.25">
      <c r="A1760" s="5" t="str">
        <f t="shared" si="27"/>
        <v>R 5 - D 30 - 452 - 4427</v>
      </c>
      <c r="B1760" s="60" t="s">
        <v>2347</v>
      </c>
      <c r="C1760" t="s">
        <v>186</v>
      </c>
      <c r="D1760" t="s">
        <v>551</v>
      </c>
      <c r="E1760" t="s">
        <v>552</v>
      </c>
      <c r="F1760" t="s">
        <v>134</v>
      </c>
      <c r="G1760" t="s">
        <v>134</v>
      </c>
      <c r="H1760" t="s">
        <v>12416</v>
      </c>
      <c r="I1760" t="s">
        <v>20</v>
      </c>
      <c r="J1760" t="s">
        <v>2349</v>
      </c>
      <c r="K1760" t="s">
        <v>21</v>
      </c>
      <c r="M1760" t="s">
        <v>12417</v>
      </c>
      <c r="N1760" t="s">
        <v>22</v>
      </c>
      <c r="O1760" t="s">
        <v>23</v>
      </c>
      <c r="P1760" t="s">
        <v>26</v>
      </c>
      <c r="Q1760" t="s">
        <v>2348</v>
      </c>
      <c r="R1760" s="13">
        <v>26</v>
      </c>
      <c r="S1760" s="13">
        <v>1</v>
      </c>
      <c r="T1760" s="21">
        <v>1</v>
      </c>
      <c r="V1760" t="s">
        <v>2154</v>
      </c>
      <c r="W1760" t="s">
        <v>17600</v>
      </c>
      <c r="X1760" s="20" t="str">
        <f>+IF(V1760="","-",CONCATENATE(V1760,"_",W1760))</f>
        <v>FINES_R05</v>
      </c>
      <c r="Y1760" s="59">
        <v>0.1644195020198822</v>
      </c>
      <c r="Z1760" t="s">
        <v>134</v>
      </c>
      <c r="AA1760" t="s">
        <v>2393</v>
      </c>
      <c r="AB1760" t="str">
        <f>+IF(W1760="","-",IF(W1760="UNICO","CENSO","MUESTRA"))</f>
        <v>MUESTRA</v>
      </c>
      <c r="AC1760" t="s">
        <v>2397</v>
      </c>
      <c r="AD1760" t="s">
        <v>12418</v>
      </c>
    </row>
    <row r="1761" spans="1:30" x14ac:dyDescent="0.25">
      <c r="A1761" s="5" t="str">
        <f t="shared" si="27"/>
        <v>R 5 - D 4 - 452 - 4570</v>
      </c>
      <c r="B1761" s="23" t="s">
        <v>2347</v>
      </c>
      <c r="C1761" t="s">
        <v>186</v>
      </c>
      <c r="D1761" t="s">
        <v>183</v>
      </c>
      <c r="E1761" t="s">
        <v>185</v>
      </c>
      <c r="F1761" t="s">
        <v>134</v>
      </c>
      <c r="G1761" t="s">
        <v>134</v>
      </c>
      <c r="H1761" t="s">
        <v>9310</v>
      </c>
      <c r="I1761" t="s">
        <v>20</v>
      </c>
      <c r="J1761" t="s">
        <v>2349</v>
      </c>
      <c r="K1761" t="s">
        <v>21</v>
      </c>
      <c r="M1761" t="s">
        <v>9311</v>
      </c>
      <c r="N1761" t="s">
        <v>22</v>
      </c>
      <c r="O1761" t="s">
        <v>23</v>
      </c>
      <c r="P1761" t="s">
        <v>26</v>
      </c>
      <c r="Q1761" t="s">
        <v>2348</v>
      </c>
      <c r="R1761" s="13">
        <v>19</v>
      </c>
      <c r="S1761" s="13">
        <v>1</v>
      </c>
      <c r="T1761" s="21">
        <v>1</v>
      </c>
      <c r="V1761" t="s">
        <v>2154</v>
      </c>
      <c r="W1761" t="s">
        <v>17600</v>
      </c>
      <c r="X1761" s="20" t="str">
        <f>+IF(V1761="","-",CONCATENATE(V1761,"_",W1761))</f>
        <v>FINES_R05</v>
      </c>
      <c r="Y1761" s="59">
        <v>0.17</v>
      </c>
      <c r="Z1761" t="s">
        <v>134</v>
      </c>
      <c r="AA1761" t="s">
        <v>2393</v>
      </c>
      <c r="AB1761" t="str">
        <f>+IF(W1761="","-",IF(W1761="UNICO","CENSO","MUESTRA"))</f>
        <v>MUESTRA</v>
      </c>
      <c r="AC1761" t="s">
        <v>2398</v>
      </c>
      <c r="AD1761" t="s">
        <v>9312</v>
      </c>
    </row>
    <row r="1762" spans="1:30" x14ac:dyDescent="0.25">
      <c r="A1762" s="5" t="str">
        <f t="shared" si="27"/>
        <v>R 5 - D 30 - 452 - 4592</v>
      </c>
      <c r="B1762" s="60" t="s">
        <v>2347</v>
      </c>
      <c r="C1762" t="s">
        <v>186</v>
      </c>
      <c r="D1762" t="s">
        <v>551</v>
      </c>
      <c r="E1762" t="s">
        <v>552</v>
      </c>
      <c r="F1762" t="s">
        <v>134</v>
      </c>
      <c r="G1762" t="s">
        <v>134</v>
      </c>
      <c r="H1762" t="s">
        <v>12425</v>
      </c>
      <c r="I1762" t="s">
        <v>20</v>
      </c>
      <c r="J1762" t="s">
        <v>2349</v>
      </c>
      <c r="K1762" t="s">
        <v>21</v>
      </c>
      <c r="M1762" t="s">
        <v>12426</v>
      </c>
      <c r="N1762" t="s">
        <v>22</v>
      </c>
      <c r="O1762" t="s">
        <v>23</v>
      </c>
      <c r="P1762" t="s">
        <v>26</v>
      </c>
      <c r="Q1762" t="s">
        <v>2348</v>
      </c>
      <c r="R1762" s="13">
        <v>23</v>
      </c>
      <c r="S1762" s="13">
        <v>1</v>
      </c>
      <c r="T1762" s="21">
        <v>1</v>
      </c>
      <c r="V1762" t="s">
        <v>2154</v>
      </c>
      <c r="W1762" t="s">
        <v>17600</v>
      </c>
      <c r="X1762" s="20" t="str">
        <f>+IF(V1762="","-",CONCATENATE(V1762,"_",W1762))</f>
        <v>FINES_R05</v>
      </c>
      <c r="Y1762" s="59">
        <v>0.17673951387405401</v>
      </c>
      <c r="Z1762" t="s">
        <v>134</v>
      </c>
      <c r="AA1762" t="s">
        <v>2393</v>
      </c>
      <c r="AB1762" t="str">
        <f>+IF(W1762="","-",IF(W1762="UNICO","CENSO","MUESTRA"))</f>
        <v>MUESTRA</v>
      </c>
      <c r="AC1762" t="s">
        <v>2397</v>
      </c>
      <c r="AD1762" t="s">
        <v>12427</v>
      </c>
    </row>
    <row r="1763" spans="1:30" x14ac:dyDescent="0.25">
      <c r="A1763" s="5" t="str">
        <f t="shared" si="27"/>
        <v>R 5 - D 4 - 451 - 0094</v>
      </c>
      <c r="B1763" s="23" t="s">
        <v>2347</v>
      </c>
      <c r="C1763" t="s">
        <v>186</v>
      </c>
      <c r="D1763" t="s">
        <v>183</v>
      </c>
      <c r="E1763" t="s">
        <v>185</v>
      </c>
      <c r="F1763" t="s">
        <v>134</v>
      </c>
      <c r="G1763" t="s">
        <v>134</v>
      </c>
      <c r="H1763" t="s">
        <v>9125</v>
      </c>
      <c r="I1763" t="s">
        <v>20</v>
      </c>
      <c r="J1763" t="s">
        <v>2349</v>
      </c>
      <c r="K1763" t="s">
        <v>21</v>
      </c>
      <c r="M1763" t="s">
        <v>6503</v>
      </c>
      <c r="N1763" t="s">
        <v>22</v>
      </c>
      <c r="O1763" t="s">
        <v>23</v>
      </c>
      <c r="P1763" t="s">
        <v>26</v>
      </c>
      <c r="Q1763" t="s">
        <v>2348</v>
      </c>
      <c r="R1763" s="13">
        <v>59</v>
      </c>
      <c r="S1763" s="13">
        <v>2</v>
      </c>
      <c r="T1763" s="21">
        <v>1</v>
      </c>
      <c r="V1763" t="s">
        <v>2154</v>
      </c>
      <c r="W1763" t="s">
        <v>17600</v>
      </c>
      <c r="X1763" s="20" t="str">
        <f>+IF(V1763="","-",CONCATENATE(V1763,"_",W1763))</f>
        <v>FINES_R05</v>
      </c>
      <c r="Y1763" s="59">
        <v>0.18130773305892939</v>
      </c>
      <c r="Z1763" t="s">
        <v>134</v>
      </c>
      <c r="AA1763" t="s">
        <v>2393</v>
      </c>
      <c r="AB1763" t="str">
        <f>+IF(W1763="","-",IF(W1763="UNICO","CENSO","MUESTRA"))</f>
        <v>MUESTRA</v>
      </c>
      <c r="AC1763" t="s">
        <v>2398</v>
      </c>
      <c r="AD1763" t="s">
        <v>9126</v>
      </c>
    </row>
    <row r="1764" spans="1:30" x14ac:dyDescent="0.25">
      <c r="A1764" s="5" t="str">
        <f t="shared" si="27"/>
        <v>R 5 - D 4 - 451 - 3251</v>
      </c>
      <c r="B1764" s="23" t="s">
        <v>2347</v>
      </c>
      <c r="C1764" t="s">
        <v>186</v>
      </c>
      <c r="D1764" t="s">
        <v>183</v>
      </c>
      <c r="E1764" t="s">
        <v>185</v>
      </c>
      <c r="F1764" t="s">
        <v>134</v>
      </c>
      <c r="G1764" t="s">
        <v>134</v>
      </c>
      <c r="H1764" t="s">
        <v>9176</v>
      </c>
      <c r="I1764" t="s">
        <v>20</v>
      </c>
      <c r="J1764" t="s">
        <v>2349</v>
      </c>
      <c r="K1764" t="s">
        <v>21</v>
      </c>
      <c r="M1764" t="s">
        <v>4358</v>
      </c>
      <c r="N1764" t="s">
        <v>22</v>
      </c>
      <c r="O1764" t="s">
        <v>23</v>
      </c>
      <c r="P1764" t="s">
        <v>26</v>
      </c>
      <c r="Q1764" t="s">
        <v>2348</v>
      </c>
      <c r="R1764" s="13">
        <v>9</v>
      </c>
      <c r="S1764" s="13">
        <v>1</v>
      </c>
      <c r="T1764" s="21">
        <v>1</v>
      </c>
      <c r="V1764" t="s">
        <v>2154</v>
      </c>
      <c r="W1764" t="s">
        <v>17600</v>
      </c>
      <c r="X1764" s="20" t="str">
        <f>+IF(V1764="","-",CONCATENATE(V1764,"_",W1764))</f>
        <v>FINES_R05</v>
      </c>
      <c r="Y1764" s="59">
        <v>0.18130773305892939</v>
      </c>
      <c r="Z1764" t="s">
        <v>134</v>
      </c>
      <c r="AA1764" t="s">
        <v>2393</v>
      </c>
      <c r="AB1764" t="str">
        <f>+IF(W1764="","-",IF(W1764="UNICO","CENSO","MUESTRA"))</f>
        <v>MUESTRA</v>
      </c>
      <c r="AC1764" t="s">
        <v>2397</v>
      </c>
      <c r="AD1764" t="s">
        <v>9177</v>
      </c>
    </row>
    <row r="1765" spans="1:30" x14ac:dyDescent="0.25">
      <c r="A1765" s="5" t="str">
        <f t="shared" si="27"/>
        <v>R 5 - D 30 - 454 - 1694</v>
      </c>
      <c r="B1765" s="23" t="s">
        <v>2347</v>
      </c>
      <c r="C1765" t="s">
        <v>186</v>
      </c>
      <c r="D1765" t="s">
        <v>551</v>
      </c>
      <c r="E1765" t="s">
        <v>552</v>
      </c>
      <c r="F1765" t="s">
        <v>134</v>
      </c>
      <c r="G1765" t="s">
        <v>134</v>
      </c>
      <c r="H1765" t="s">
        <v>8720</v>
      </c>
      <c r="I1765" t="s">
        <v>20</v>
      </c>
      <c r="J1765" t="s">
        <v>2349</v>
      </c>
      <c r="K1765" t="s">
        <v>21</v>
      </c>
      <c r="M1765" t="s">
        <v>18041</v>
      </c>
      <c r="N1765" t="s">
        <v>22</v>
      </c>
      <c r="O1765" t="s">
        <v>23</v>
      </c>
      <c r="P1765" t="s">
        <v>26</v>
      </c>
      <c r="Q1765" t="s">
        <v>2348</v>
      </c>
      <c r="R1765" s="13">
        <v>270</v>
      </c>
      <c r="S1765" s="13">
        <v>9</v>
      </c>
      <c r="T1765" s="21">
        <v>1</v>
      </c>
      <c r="V1765" t="s">
        <v>2154</v>
      </c>
      <c r="W1765" t="s">
        <v>17600</v>
      </c>
      <c r="X1765" s="20" t="str">
        <f>+IF(V1765="","-",CONCATENATE(V1765,"_",W1765))</f>
        <v>FINES_R05</v>
      </c>
      <c r="Y1765" s="59">
        <v>0.18525996804237371</v>
      </c>
      <c r="Z1765" t="s">
        <v>134</v>
      </c>
      <c r="AA1765" t="s">
        <v>2393</v>
      </c>
      <c r="AB1765" t="str">
        <f>+IF(W1765="","-",IF(W1765="UNICO","CENSO","MUESTRA"))</f>
        <v>MUESTRA</v>
      </c>
      <c r="AC1765" t="s">
        <v>2397</v>
      </c>
      <c r="AD1765" t="s">
        <v>8722</v>
      </c>
    </row>
    <row r="1766" spans="1:30" x14ac:dyDescent="0.25">
      <c r="A1766" s="5" t="str">
        <f t="shared" si="27"/>
        <v>R 5 - D 4 - 453 - 0939</v>
      </c>
      <c r="B1766" s="23" t="s">
        <v>2347</v>
      </c>
      <c r="C1766" t="s">
        <v>186</v>
      </c>
      <c r="D1766" t="s">
        <v>183</v>
      </c>
      <c r="E1766" t="s">
        <v>185</v>
      </c>
      <c r="F1766" t="s">
        <v>134</v>
      </c>
      <c r="G1766" t="s">
        <v>134</v>
      </c>
      <c r="H1766" t="s">
        <v>9172</v>
      </c>
      <c r="I1766" t="s">
        <v>20</v>
      </c>
      <c r="J1766" t="s">
        <v>2349</v>
      </c>
      <c r="K1766" t="s">
        <v>21</v>
      </c>
      <c r="M1766" t="s">
        <v>9173</v>
      </c>
      <c r="N1766" t="s">
        <v>22</v>
      </c>
      <c r="O1766" t="s">
        <v>23</v>
      </c>
      <c r="P1766" t="s">
        <v>26</v>
      </c>
      <c r="Q1766" t="s">
        <v>2348</v>
      </c>
      <c r="R1766" s="13">
        <v>33</v>
      </c>
      <c r="S1766" s="13">
        <v>1</v>
      </c>
      <c r="T1766" s="21">
        <v>1</v>
      </c>
      <c r="V1766" t="s">
        <v>2154</v>
      </c>
      <c r="W1766" t="s">
        <v>17600</v>
      </c>
      <c r="X1766" s="20" t="str">
        <f>+IF(V1766="","-",CONCATENATE(V1766,"_",W1766))</f>
        <v>FINES_R05</v>
      </c>
      <c r="Y1766" s="59">
        <v>0.1857061684131622</v>
      </c>
      <c r="Z1766" t="s">
        <v>134</v>
      </c>
      <c r="AA1766" t="s">
        <v>2393</v>
      </c>
      <c r="AB1766" t="str">
        <f>+IF(W1766="","-",IF(W1766="UNICO","CENSO","MUESTRA"))</f>
        <v>MUESTRA</v>
      </c>
      <c r="AC1766" t="s">
        <v>2397</v>
      </c>
      <c r="AD1766" t="s">
        <v>9174</v>
      </c>
    </row>
    <row r="1767" spans="1:30" x14ac:dyDescent="0.25">
      <c r="A1767" s="5" t="str">
        <f t="shared" si="27"/>
        <v>R 5 - D 30 - 454 - 1698</v>
      </c>
      <c r="B1767" s="23" t="s">
        <v>2347</v>
      </c>
      <c r="C1767" t="s">
        <v>186</v>
      </c>
      <c r="D1767" t="s">
        <v>551</v>
      </c>
      <c r="E1767" t="s">
        <v>552</v>
      </c>
      <c r="F1767" t="s">
        <v>134</v>
      </c>
      <c r="G1767" t="s">
        <v>134</v>
      </c>
      <c r="H1767" t="s">
        <v>8693</v>
      </c>
      <c r="I1767" t="s">
        <v>20</v>
      </c>
      <c r="J1767" t="s">
        <v>2349</v>
      </c>
      <c r="K1767" t="s">
        <v>21</v>
      </c>
      <c r="M1767" t="s">
        <v>18042</v>
      </c>
      <c r="N1767" t="s">
        <v>22</v>
      </c>
      <c r="O1767" t="s">
        <v>23</v>
      </c>
      <c r="P1767" t="s">
        <v>26</v>
      </c>
      <c r="Q1767" t="s">
        <v>2348</v>
      </c>
      <c r="R1767" s="13">
        <v>54</v>
      </c>
      <c r="S1767" s="13">
        <v>2</v>
      </c>
      <c r="T1767" s="21">
        <v>1</v>
      </c>
      <c r="V1767" t="s">
        <v>2154</v>
      </c>
      <c r="W1767" t="s">
        <v>17600</v>
      </c>
      <c r="X1767" s="20" t="str">
        <f>+IF(V1767="","-",CONCATENATE(V1767,"_",W1767))</f>
        <v>FINES_R05</v>
      </c>
      <c r="Y1767" s="59">
        <v>0.18600711226463321</v>
      </c>
      <c r="Z1767" t="s">
        <v>134</v>
      </c>
      <c r="AA1767" t="s">
        <v>2393</v>
      </c>
      <c r="AB1767" t="str">
        <f>+IF(W1767="","-",IF(W1767="UNICO","CENSO","MUESTRA"))</f>
        <v>MUESTRA</v>
      </c>
      <c r="AC1767" t="s">
        <v>2398</v>
      </c>
      <c r="AD1767" t="s">
        <v>8695</v>
      </c>
    </row>
    <row r="1768" spans="1:30" x14ac:dyDescent="0.25">
      <c r="A1768" s="5" t="str">
        <f t="shared" si="27"/>
        <v>R 5 - D 4 - 453 - 2073</v>
      </c>
      <c r="B1768" s="23" t="s">
        <v>2347</v>
      </c>
      <c r="C1768" t="s">
        <v>186</v>
      </c>
      <c r="D1768" t="s">
        <v>183</v>
      </c>
      <c r="E1768" t="s">
        <v>185</v>
      </c>
      <c r="F1768" t="s">
        <v>134</v>
      </c>
      <c r="G1768" t="s">
        <v>134</v>
      </c>
      <c r="H1768" t="s">
        <v>8882</v>
      </c>
      <c r="I1768" t="s">
        <v>20</v>
      </c>
      <c r="J1768" t="s">
        <v>2349</v>
      </c>
      <c r="K1768" t="s">
        <v>21</v>
      </c>
      <c r="M1768" t="s">
        <v>8883</v>
      </c>
      <c r="N1768" t="s">
        <v>22</v>
      </c>
      <c r="O1768" t="s">
        <v>23</v>
      </c>
      <c r="P1768" t="s">
        <v>26</v>
      </c>
      <c r="Q1768" t="s">
        <v>2348</v>
      </c>
      <c r="R1768" s="13">
        <v>168</v>
      </c>
      <c r="S1768" s="13">
        <v>6</v>
      </c>
      <c r="T1768" s="21">
        <v>1</v>
      </c>
      <c r="V1768" t="s">
        <v>2154</v>
      </c>
      <c r="W1768" t="s">
        <v>17600</v>
      </c>
      <c r="X1768" s="20" t="str">
        <f>+IF(V1768="","-",CONCATENATE(V1768,"_",W1768))</f>
        <v>FINES_R05</v>
      </c>
      <c r="Y1768" s="59">
        <v>0.19289703667163849</v>
      </c>
      <c r="Z1768" t="s">
        <v>134</v>
      </c>
      <c r="AA1768" t="s">
        <v>2393</v>
      </c>
      <c r="AB1768" t="str">
        <f>+IF(W1768="","-",IF(W1768="UNICO","CENSO","MUESTRA"))</f>
        <v>MUESTRA</v>
      </c>
      <c r="AC1768" t="s">
        <v>2398</v>
      </c>
      <c r="AD1768" t="s">
        <v>8884</v>
      </c>
    </row>
    <row r="1769" spans="1:30" x14ac:dyDescent="0.25">
      <c r="A1769" s="5" t="str">
        <f t="shared" si="27"/>
        <v>R 5 - D 30 - 452 - 4082</v>
      </c>
      <c r="B1769" s="23" t="s">
        <v>2347</v>
      </c>
      <c r="C1769" t="s">
        <v>186</v>
      </c>
      <c r="D1769" t="s">
        <v>551</v>
      </c>
      <c r="E1769" t="s">
        <v>552</v>
      </c>
      <c r="F1769" t="s">
        <v>134</v>
      </c>
      <c r="G1769" t="s">
        <v>134</v>
      </c>
      <c r="H1769" t="s">
        <v>8729</v>
      </c>
      <c r="I1769" t="s">
        <v>20</v>
      </c>
      <c r="J1769" t="s">
        <v>2349</v>
      </c>
      <c r="K1769" t="s">
        <v>21</v>
      </c>
      <c r="M1769" t="s">
        <v>8730</v>
      </c>
      <c r="N1769" t="s">
        <v>22</v>
      </c>
      <c r="O1769" t="s">
        <v>23</v>
      </c>
      <c r="P1769" t="s">
        <v>26</v>
      </c>
      <c r="Q1769" t="s">
        <v>2348</v>
      </c>
      <c r="R1769" s="13">
        <v>17</v>
      </c>
      <c r="S1769" s="13">
        <v>1</v>
      </c>
      <c r="T1769" s="21">
        <v>1</v>
      </c>
      <c r="V1769" t="s">
        <v>2154</v>
      </c>
      <c r="W1769" t="s">
        <v>17600</v>
      </c>
      <c r="X1769" s="20" t="str">
        <f>+IF(V1769="","-",CONCATENATE(V1769,"_",W1769))</f>
        <v>FINES_R05</v>
      </c>
      <c r="Y1769" s="59">
        <v>0.21349604427814481</v>
      </c>
      <c r="Z1769" t="s">
        <v>134</v>
      </c>
      <c r="AA1769" t="s">
        <v>2393</v>
      </c>
      <c r="AB1769" t="str">
        <f>+IF(W1769="","-",IF(W1769="UNICO","CENSO","MUESTRA"))</f>
        <v>MUESTRA</v>
      </c>
      <c r="AC1769" t="s">
        <v>2397</v>
      </c>
      <c r="AD1769" t="s">
        <v>8731</v>
      </c>
    </row>
    <row r="1770" spans="1:30" x14ac:dyDescent="0.25">
      <c r="A1770" s="5" t="str">
        <f t="shared" si="27"/>
        <v>R 5 - D 4 - 453 - 0103</v>
      </c>
      <c r="B1770" s="23" t="s">
        <v>2347</v>
      </c>
      <c r="C1770" t="s">
        <v>186</v>
      </c>
      <c r="D1770" t="s">
        <v>183</v>
      </c>
      <c r="E1770" t="s">
        <v>185</v>
      </c>
      <c r="F1770" t="s">
        <v>134</v>
      </c>
      <c r="G1770" t="s">
        <v>134</v>
      </c>
      <c r="H1770" t="s">
        <v>9156</v>
      </c>
      <c r="I1770" t="s">
        <v>20</v>
      </c>
      <c r="J1770" t="s">
        <v>2349</v>
      </c>
      <c r="K1770" t="s">
        <v>21</v>
      </c>
      <c r="M1770" t="s">
        <v>9157</v>
      </c>
      <c r="N1770" t="s">
        <v>22</v>
      </c>
      <c r="O1770" t="s">
        <v>23</v>
      </c>
      <c r="P1770" t="s">
        <v>26</v>
      </c>
      <c r="Q1770" t="s">
        <v>2348</v>
      </c>
      <c r="R1770" s="13">
        <v>42</v>
      </c>
      <c r="S1770" s="13">
        <v>2</v>
      </c>
      <c r="T1770" s="21">
        <v>1</v>
      </c>
      <c r="V1770" t="s">
        <v>2154</v>
      </c>
      <c r="W1770" t="s">
        <v>17600</v>
      </c>
      <c r="X1770" s="20" t="str">
        <f>+IF(V1770="","-",CONCATENATE(V1770,"_",W1770))</f>
        <v>FINES_R05</v>
      </c>
      <c r="Y1770" s="59">
        <v>0.21853132545948031</v>
      </c>
      <c r="Z1770" t="s">
        <v>134</v>
      </c>
      <c r="AA1770" t="s">
        <v>2393</v>
      </c>
      <c r="AB1770" t="str">
        <f>+IF(W1770="","-",IF(W1770="UNICO","CENSO","MUESTRA"))</f>
        <v>MUESTRA</v>
      </c>
      <c r="AC1770" t="s">
        <v>2397</v>
      </c>
      <c r="AD1770" t="s">
        <v>9158</v>
      </c>
    </row>
    <row r="1771" spans="1:30" x14ac:dyDescent="0.25">
      <c r="A1771" s="5" t="str">
        <f t="shared" si="27"/>
        <v>R 5 - D 4 - 451 - 2228</v>
      </c>
      <c r="B1771" s="23" t="s">
        <v>2347</v>
      </c>
      <c r="C1771" t="s">
        <v>186</v>
      </c>
      <c r="D1771" t="s">
        <v>183</v>
      </c>
      <c r="E1771" t="s">
        <v>185</v>
      </c>
      <c r="F1771" t="s">
        <v>134</v>
      </c>
      <c r="G1771" t="s">
        <v>134</v>
      </c>
      <c r="H1771" t="s">
        <v>9070</v>
      </c>
      <c r="I1771" t="s">
        <v>20</v>
      </c>
      <c r="J1771" t="s">
        <v>2349</v>
      </c>
      <c r="K1771" t="s">
        <v>21</v>
      </c>
      <c r="M1771" t="s">
        <v>9071</v>
      </c>
      <c r="N1771" t="s">
        <v>22</v>
      </c>
      <c r="O1771" t="s">
        <v>23</v>
      </c>
      <c r="P1771" t="s">
        <v>26</v>
      </c>
      <c r="Q1771" t="s">
        <v>2348</v>
      </c>
      <c r="R1771" s="13">
        <v>37</v>
      </c>
      <c r="S1771" s="13">
        <v>1</v>
      </c>
      <c r="T1771" s="21">
        <v>1</v>
      </c>
      <c r="V1771" t="s">
        <v>2154</v>
      </c>
      <c r="W1771" t="s">
        <v>17600</v>
      </c>
      <c r="X1771" s="20" t="str">
        <f>+IF(V1771="","-",CONCATENATE(V1771,"_",W1771))</f>
        <v>FINES_R05</v>
      </c>
      <c r="Y1771" s="59">
        <v>0.2351776510477066</v>
      </c>
      <c r="Z1771" t="s">
        <v>134</v>
      </c>
      <c r="AA1771" t="s">
        <v>2393</v>
      </c>
      <c r="AB1771" t="str">
        <f>+IF(W1771="","-",IF(W1771="UNICO","CENSO","MUESTRA"))</f>
        <v>MUESTRA</v>
      </c>
      <c r="AC1771" t="s">
        <v>2398</v>
      </c>
      <c r="AD1771" t="s">
        <v>9072</v>
      </c>
    </row>
    <row r="1772" spans="1:30" x14ac:dyDescent="0.25">
      <c r="A1772" s="5" t="str">
        <f t="shared" si="27"/>
        <v>R 5 - D 30 - 452 - 4362</v>
      </c>
      <c r="B1772" s="23" t="s">
        <v>2347</v>
      </c>
      <c r="C1772" t="s">
        <v>186</v>
      </c>
      <c r="D1772" t="s">
        <v>551</v>
      </c>
      <c r="E1772" t="s">
        <v>552</v>
      </c>
      <c r="F1772" t="s">
        <v>134</v>
      </c>
      <c r="G1772" t="s">
        <v>134</v>
      </c>
      <c r="H1772" t="s">
        <v>8821</v>
      </c>
      <c r="I1772" t="s">
        <v>20</v>
      </c>
      <c r="J1772" t="s">
        <v>2349</v>
      </c>
      <c r="K1772" t="s">
        <v>21</v>
      </c>
      <c r="M1772" t="s">
        <v>8822</v>
      </c>
      <c r="N1772" t="s">
        <v>22</v>
      </c>
      <c r="O1772" t="s">
        <v>23</v>
      </c>
      <c r="P1772" t="s">
        <v>26</v>
      </c>
      <c r="Q1772" t="s">
        <v>2348</v>
      </c>
      <c r="R1772" s="13">
        <v>30</v>
      </c>
      <c r="S1772" s="13">
        <v>1</v>
      </c>
      <c r="T1772" s="21">
        <v>1</v>
      </c>
      <c r="V1772" t="s">
        <v>2154</v>
      </c>
      <c r="W1772" t="s">
        <v>17600</v>
      </c>
      <c r="X1772" s="20" t="str">
        <f>+IF(V1772="","-",CONCATENATE(V1772,"_",W1772))</f>
        <v>FINES_R05</v>
      </c>
      <c r="Y1772" s="59">
        <v>0.24</v>
      </c>
      <c r="Z1772" t="s">
        <v>134</v>
      </c>
      <c r="AA1772" t="s">
        <v>2393</v>
      </c>
      <c r="AB1772" t="str">
        <f>+IF(W1772="","-",IF(W1772="UNICO","CENSO","MUESTRA"))</f>
        <v>MUESTRA</v>
      </c>
      <c r="AC1772" t="s">
        <v>2397</v>
      </c>
      <c r="AD1772" t="s">
        <v>8823</v>
      </c>
    </row>
    <row r="1773" spans="1:30" x14ac:dyDescent="0.25">
      <c r="A1773" s="5" t="str">
        <f t="shared" si="27"/>
        <v>R 5 - D 4 - 451 - 0085</v>
      </c>
      <c r="B1773" s="23" t="s">
        <v>2347</v>
      </c>
      <c r="C1773" t="s">
        <v>186</v>
      </c>
      <c r="D1773" t="s">
        <v>183</v>
      </c>
      <c r="E1773" t="s">
        <v>185</v>
      </c>
      <c r="F1773" t="s">
        <v>134</v>
      </c>
      <c r="G1773" t="s">
        <v>134</v>
      </c>
      <c r="H1773" t="s">
        <v>9245</v>
      </c>
      <c r="I1773" t="s">
        <v>20</v>
      </c>
      <c r="J1773" t="s">
        <v>2349</v>
      </c>
      <c r="K1773" t="s">
        <v>21</v>
      </c>
      <c r="M1773" t="s">
        <v>9246</v>
      </c>
      <c r="N1773" t="s">
        <v>22</v>
      </c>
      <c r="O1773" t="s">
        <v>23</v>
      </c>
      <c r="P1773" t="s">
        <v>26</v>
      </c>
      <c r="Q1773" t="s">
        <v>2348</v>
      </c>
      <c r="R1773" s="13">
        <v>14</v>
      </c>
      <c r="S1773" s="13">
        <v>1</v>
      </c>
      <c r="T1773" s="21">
        <v>1</v>
      </c>
      <c r="V1773" t="s">
        <v>2154</v>
      </c>
      <c r="W1773" t="s">
        <v>17600</v>
      </c>
      <c r="X1773" s="20" t="str">
        <f>+IF(V1773="","-",CONCATENATE(V1773,"_",W1773))</f>
        <v>FINES_R05</v>
      </c>
      <c r="Y1773" s="59">
        <v>0.24142660200595861</v>
      </c>
      <c r="Z1773" t="s">
        <v>134</v>
      </c>
      <c r="AA1773" t="s">
        <v>2393</v>
      </c>
      <c r="AB1773" t="str">
        <f>+IF(W1773="","-",IF(W1773="UNICO","CENSO","MUESTRA"))</f>
        <v>MUESTRA</v>
      </c>
      <c r="AC1773" t="s">
        <v>2398</v>
      </c>
      <c r="AD1773" t="s">
        <v>9247</v>
      </c>
    </row>
    <row r="1774" spans="1:30" x14ac:dyDescent="0.25">
      <c r="A1774" s="5" t="str">
        <f t="shared" si="27"/>
        <v>R 5 - D 4 - 453 - 4543</v>
      </c>
      <c r="B1774" s="23" t="s">
        <v>2347</v>
      </c>
      <c r="C1774" t="s">
        <v>186</v>
      </c>
      <c r="D1774" t="s">
        <v>183</v>
      </c>
      <c r="E1774" t="s">
        <v>185</v>
      </c>
      <c r="F1774" t="s">
        <v>134</v>
      </c>
      <c r="G1774" t="s">
        <v>134</v>
      </c>
      <c r="H1774" t="s">
        <v>9266</v>
      </c>
      <c r="I1774" t="s">
        <v>20</v>
      </c>
      <c r="J1774" t="s">
        <v>2349</v>
      </c>
      <c r="K1774" t="s">
        <v>21</v>
      </c>
      <c r="M1774" t="s">
        <v>9267</v>
      </c>
      <c r="N1774" t="s">
        <v>22</v>
      </c>
      <c r="O1774" t="s">
        <v>23</v>
      </c>
      <c r="P1774" t="s">
        <v>26</v>
      </c>
      <c r="Q1774" t="s">
        <v>2348</v>
      </c>
      <c r="R1774" s="13">
        <v>26</v>
      </c>
      <c r="S1774" s="13">
        <v>1</v>
      </c>
      <c r="T1774" s="21">
        <v>1</v>
      </c>
      <c r="V1774" t="s">
        <v>2154</v>
      </c>
      <c r="W1774" t="s">
        <v>17600</v>
      </c>
      <c r="X1774" s="20" t="str">
        <f>+IF(V1774="","-",CONCATENATE(V1774,"_",W1774))</f>
        <v>FINES_R05</v>
      </c>
      <c r="Y1774" s="59">
        <v>0.26248869299888611</v>
      </c>
      <c r="Z1774" t="s">
        <v>134</v>
      </c>
      <c r="AA1774" t="s">
        <v>2393</v>
      </c>
      <c r="AB1774" t="str">
        <f>+IF(W1774="","-",IF(W1774="UNICO","CENSO","MUESTRA"))</f>
        <v>MUESTRA</v>
      </c>
      <c r="AC1774" t="s">
        <v>2398</v>
      </c>
      <c r="AD1774" t="s">
        <v>9268</v>
      </c>
    </row>
    <row r="1775" spans="1:30" x14ac:dyDescent="0.25">
      <c r="A1775" s="5" t="str">
        <f t="shared" si="27"/>
        <v>R 5 - D 4 - 453 - 2086</v>
      </c>
      <c r="B1775" s="23" t="s">
        <v>2347</v>
      </c>
      <c r="C1775" t="s">
        <v>186</v>
      </c>
      <c r="D1775" t="s">
        <v>183</v>
      </c>
      <c r="E1775" t="s">
        <v>185</v>
      </c>
      <c r="F1775" t="s">
        <v>134</v>
      </c>
      <c r="G1775" t="s">
        <v>134</v>
      </c>
      <c r="H1775" t="s">
        <v>8858</v>
      </c>
      <c r="I1775" t="s">
        <v>20</v>
      </c>
      <c r="J1775" t="s">
        <v>2349</v>
      </c>
      <c r="K1775" t="s">
        <v>21</v>
      </c>
      <c r="M1775" t="s">
        <v>8859</v>
      </c>
      <c r="N1775" t="s">
        <v>22</v>
      </c>
      <c r="O1775" t="s">
        <v>23</v>
      </c>
      <c r="P1775" t="s">
        <v>26</v>
      </c>
      <c r="Q1775" t="s">
        <v>2348</v>
      </c>
      <c r="R1775" s="13">
        <v>18</v>
      </c>
      <c r="S1775" s="13">
        <v>2</v>
      </c>
      <c r="T1775" s="21">
        <v>1</v>
      </c>
      <c r="V1775" t="s">
        <v>2154</v>
      </c>
      <c r="W1775" t="s">
        <v>17600</v>
      </c>
      <c r="X1775" s="20" t="str">
        <f>+IF(V1775="","-",CONCATENATE(V1775,"_",W1775))</f>
        <v>FINES_R05</v>
      </c>
      <c r="Y1775" s="59">
        <v>0.29349017143249512</v>
      </c>
      <c r="Z1775" t="s">
        <v>134</v>
      </c>
      <c r="AA1775" t="s">
        <v>2393</v>
      </c>
      <c r="AB1775" t="str">
        <f>+IF(W1775="","-",IF(W1775="UNICO","CENSO","MUESTRA"))</f>
        <v>MUESTRA</v>
      </c>
      <c r="AC1775" t="s">
        <v>2398</v>
      </c>
      <c r="AD1775" t="s">
        <v>8860</v>
      </c>
    </row>
    <row r="1776" spans="1:30" x14ac:dyDescent="0.25">
      <c r="A1776" s="5" t="str">
        <f t="shared" si="27"/>
        <v>R 5 - D 4 - 451 - 2211</v>
      </c>
      <c r="B1776" s="23" t="s">
        <v>2347</v>
      </c>
      <c r="C1776" t="s">
        <v>186</v>
      </c>
      <c r="D1776" t="s">
        <v>183</v>
      </c>
      <c r="E1776" t="s">
        <v>185</v>
      </c>
      <c r="F1776" t="s">
        <v>134</v>
      </c>
      <c r="G1776" t="s">
        <v>134</v>
      </c>
      <c r="H1776" t="s">
        <v>8938</v>
      </c>
      <c r="I1776" t="s">
        <v>20</v>
      </c>
      <c r="J1776" t="s">
        <v>2349</v>
      </c>
      <c r="K1776" t="s">
        <v>21</v>
      </c>
      <c r="M1776" t="s">
        <v>8939</v>
      </c>
      <c r="N1776" t="s">
        <v>22</v>
      </c>
      <c r="O1776" t="s">
        <v>23</v>
      </c>
      <c r="P1776" t="s">
        <v>26</v>
      </c>
      <c r="Q1776" t="s">
        <v>2348</v>
      </c>
      <c r="R1776" s="13">
        <v>66</v>
      </c>
      <c r="S1776" s="13">
        <v>3</v>
      </c>
      <c r="T1776" s="21">
        <v>1</v>
      </c>
      <c r="V1776" t="s">
        <v>2154</v>
      </c>
      <c r="W1776" t="s">
        <v>17600</v>
      </c>
      <c r="X1776" s="20" t="str">
        <f>+IF(V1776="","-",CONCATENATE(V1776,"_",W1776))</f>
        <v>FINES_R05</v>
      </c>
      <c r="Y1776" s="59">
        <v>0.31162339448928827</v>
      </c>
      <c r="Z1776" t="s">
        <v>134</v>
      </c>
      <c r="AA1776" t="s">
        <v>2393</v>
      </c>
      <c r="AB1776" t="str">
        <f>+IF(W1776="","-",IF(W1776="UNICO","CENSO","MUESTRA"))</f>
        <v>MUESTRA</v>
      </c>
      <c r="AC1776" t="s">
        <v>2398</v>
      </c>
      <c r="AD1776" t="s">
        <v>8940</v>
      </c>
    </row>
    <row r="1777" spans="1:30" x14ac:dyDescent="0.25">
      <c r="A1777" s="5" t="str">
        <f t="shared" si="27"/>
        <v>R 5 - D 4 - 453 - 4124</v>
      </c>
      <c r="B1777" s="23" t="s">
        <v>2347</v>
      </c>
      <c r="C1777" t="s">
        <v>186</v>
      </c>
      <c r="D1777" t="s">
        <v>183</v>
      </c>
      <c r="E1777" t="s">
        <v>185</v>
      </c>
      <c r="F1777" t="s">
        <v>134</v>
      </c>
      <c r="G1777" t="s">
        <v>134</v>
      </c>
      <c r="H1777" t="s">
        <v>9259</v>
      </c>
      <c r="I1777" t="s">
        <v>20</v>
      </c>
      <c r="J1777" t="s">
        <v>2349</v>
      </c>
      <c r="K1777" t="s">
        <v>21</v>
      </c>
      <c r="M1777" t="s">
        <v>9260</v>
      </c>
      <c r="N1777" t="s">
        <v>22</v>
      </c>
      <c r="O1777" t="s">
        <v>23</v>
      </c>
      <c r="P1777" t="s">
        <v>26</v>
      </c>
      <c r="Q1777" t="s">
        <v>2348</v>
      </c>
      <c r="R1777" s="13">
        <v>46</v>
      </c>
      <c r="S1777" s="13">
        <v>2</v>
      </c>
      <c r="T1777" s="21">
        <v>1</v>
      </c>
      <c r="V1777" t="s">
        <v>2154</v>
      </c>
      <c r="W1777" t="s">
        <v>17600</v>
      </c>
      <c r="X1777" s="20" t="str">
        <f>+IF(V1777="","-",CONCATENATE(V1777,"_",W1777))</f>
        <v>FINES_R05</v>
      </c>
      <c r="Y1777" s="59">
        <v>0.31166210770606989</v>
      </c>
      <c r="Z1777" t="s">
        <v>134</v>
      </c>
      <c r="AA1777" t="s">
        <v>2393</v>
      </c>
      <c r="AB1777" t="str">
        <f>+IF(W1777="","-",IF(W1777="UNICO","CENSO","MUESTRA"))</f>
        <v>MUESTRA</v>
      </c>
      <c r="AC1777" t="s">
        <v>2398</v>
      </c>
      <c r="AD1777" t="s">
        <v>9261</v>
      </c>
    </row>
    <row r="1778" spans="1:30" x14ac:dyDescent="0.25">
      <c r="A1778" s="5" t="str">
        <f t="shared" si="27"/>
        <v>R 5 - D 4 - 453 - 3680</v>
      </c>
      <c r="B1778" s="23" t="s">
        <v>2347</v>
      </c>
      <c r="C1778" t="s">
        <v>186</v>
      </c>
      <c r="D1778" t="s">
        <v>183</v>
      </c>
      <c r="E1778" t="s">
        <v>185</v>
      </c>
      <c r="F1778" t="s">
        <v>134</v>
      </c>
      <c r="G1778" t="s">
        <v>134</v>
      </c>
      <c r="H1778" t="s">
        <v>8956</v>
      </c>
      <c r="I1778" t="s">
        <v>20</v>
      </c>
      <c r="J1778" t="s">
        <v>2349</v>
      </c>
      <c r="K1778" t="s">
        <v>21</v>
      </c>
      <c r="M1778" t="s">
        <v>8957</v>
      </c>
      <c r="N1778" t="s">
        <v>22</v>
      </c>
      <c r="O1778" t="s">
        <v>23</v>
      </c>
      <c r="P1778" t="s">
        <v>26</v>
      </c>
      <c r="Q1778" t="s">
        <v>2348</v>
      </c>
      <c r="R1778" s="13">
        <v>16</v>
      </c>
      <c r="S1778" s="13">
        <v>1</v>
      </c>
      <c r="T1778" s="21">
        <v>1</v>
      </c>
      <c r="V1778" t="s">
        <v>2154</v>
      </c>
      <c r="W1778" t="s">
        <v>17600</v>
      </c>
      <c r="X1778" s="20" t="str">
        <f>+IF(V1778="","-",CONCATENATE(V1778,"_",W1778))</f>
        <v>FINES_R05</v>
      </c>
      <c r="Y1778" s="59">
        <v>0.31231966614723211</v>
      </c>
      <c r="Z1778" t="s">
        <v>134</v>
      </c>
      <c r="AA1778" t="s">
        <v>2393</v>
      </c>
      <c r="AB1778" t="str">
        <f>+IF(W1778="","-",IF(W1778="UNICO","CENSO","MUESTRA"))</f>
        <v>MUESTRA</v>
      </c>
      <c r="AC1778" t="s">
        <v>2398</v>
      </c>
      <c r="AD1778" t="s">
        <v>8958</v>
      </c>
    </row>
    <row r="1779" spans="1:30" x14ac:dyDescent="0.25">
      <c r="A1779" s="5" t="str">
        <f t="shared" si="27"/>
        <v>R 5 - D 4 - 451 - 3904</v>
      </c>
      <c r="B1779" s="23" t="s">
        <v>2347</v>
      </c>
      <c r="C1779" t="s">
        <v>186</v>
      </c>
      <c r="D1779" t="s">
        <v>183</v>
      </c>
      <c r="E1779" t="s">
        <v>185</v>
      </c>
      <c r="F1779" t="s">
        <v>134</v>
      </c>
      <c r="G1779" t="s">
        <v>134</v>
      </c>
      <c r="H1779" t="s">
        <v>9209</v>
      </c>
      <c r="I1779" t="s">
        <v>20</v>
      </c>
      <c r="J1779" t="s">
        <v>2349</v>
      </c>
      <c r="K1779" t="s">
        <v>21</v>
      </c>
      <c r="M1779" t="s">
        <v>6042</v>
      </c>
      <c r="N1779" t="s">
        <v>22</v>
      </c>
      <c r="O1779" t="s">
        <v>23</v>
      </c>
      <c r="P1779" t="s">
        <v>26</v>
      </c>
      <c r="Q1779" t="s">
        <v>2348</v>
      </c>
      <c r="R1779" s="13">
        <v>10</v>
      </c>
      <c r="S1779" s="13">
        <v>1</v>
      </c>
      <c r="T1779" s="21">
        <v>1</v>
      </c>
      <c r="V1779" t="s">
        <v>2154</v>
      </c>
      <c r="W1779" t="s">
        <v>17600</v>
      </c>
      <c r="X1779" s="20" t="str">
        <f>+IF(V1779="","-",CONCATENATE(V1779,"_",W1779))</f>
        <v>FINES_R05</v>
      </c>
      <c r="Y1779" s="59">
        <v>0.31927961111068731</v>
      </c>
      <c r="Z1779" t="s">
        <v>134</v>
      </c>
      <c r="AA1779" t="s">
        <v>2393</v>
      </c>
      <c r="AB1779" t="str">
        <f>+IF(W1779="","-",IF(W1779="UNICO","CENSO","MUESTRA"))</f>
        <v>MUESTRA</v>
      </c>
      <c r="AC1779" t="s">
        <v>2397</v>
      </c>
      <c r="AD1779" t="s">
        <v>9210</v>
      </c>
    </row>
    <row r="1780" spans="1:30" x14ac:dyDescent="0.25">
      <c r="A1780" s="5" t="str">
        <f t="shared" si="27"/>
        <v>R 5 - D 30 - 452 - 3457</v>
      </c>
      <c r="B1780" s="23" t="s">
        <v>2347</v>
      </c>
      <c r="C1780" t="s">
        <v>186</v>
      </c>
      <c r="D1780" t="s">
        <v>551</v>
      </c>
      <c r="E1780" t="s">
        <v>552</v>
      </c>
      <c r="F1780" t="s">
        <v>134</v>
      </c>
      <c r="G1780" t="s">
        <v>134</v>
      </c>
      <c r="H1780" t="s">
        <v>8798</v>
      </c>
      <c r="I1780" t="s">
        <v>20</v>
      </c>
      <c r="J1780" t="s">
        <v>2349</v>
      </c>
      <c r="K1780" t="s">
        <v>21</v>
      </c>
      <c r="M1780" t="s">
        <v>8799</v>
      </c>
      <c r="N1780" t="s">
        <v>22</v>
      </c>
      <c r="O1780" t="s">
        <v>23</v>
      </c>
      <c r="P1780" t="s">
        <v>26</v>
      </c>
      <c r="Q1780" t="s">
        <v>2348</v>
      </c>
      <c r="R1780" s="13">
        <v>27</v>
      </c>
      <c r="S1780" s="13">
        <v>1</v>
      </c>
      <c r="T1780" s="21">
        <v>1</v>
      </c>
      <c r="V1780" t="s">
        <v>2154</v>
      </c>
      <c r="W1780" t="s">
        <v>17600</v>
      </c>
      <c r="X1780" s="20" t="str">
        <f>+IF(V1780="","-",CONCATENATE(V1780,"_",W1780))</f>
        <v>FINES_R05</v>
      </c>
      <c r="Y1780" s="59">
        <v>0.32431760430335999</v>
      </c>
      <c r="Z1780" t="s">
        <v>134</v>
      </c>
      <c r="AA1780" t="s">
        <v>2393</v>
      </c>
      <c r="AB1780" t="str">
        <f>+IF(W1780="","-",IF(W1780="UNICO","CENSO","MUESTRA"))</f>
        <v>MUESTRA</v>
      </c>
      <c r="AC1780" t="s">
        <v>2397</v>
      </c>
      <c r="AD1780" t="s">
        <v>8800</v>
      </c>
    </row>
    <row r="1781" spans="1:30" x14ac:dyDescent="0.25">
      <c r="A1781" s="5" t="str">
        <f t="shared" si="27"/>
        <v>R 5 - D 4 - 451 - 3920</v>
      </c>
      <c r="B1781" s="23" t="s">
        <v>2347</v>
      </c>
      <c r="C1781" t="s">
        <v>186</v>
      </c>
      <c r="D1781" t="s">
        <v>183</v>
      </c>
      <c r="E1781" t="s">
        <v>185</v>
      </c>
      <c r="F1781" t="s">
        <v>134</v>
      </c>
      <c r="G1781" t="s">
        <v>134</v>
      </c>
      <c r="H1781" t="s">
        <v>9216</v>
      </c>
      <c r="I1781" t="s">
        <v>20</v>
      </c>
      <c r="J1781" t="s">
        <v>2349</v>
      </c>
      <c r="K1781" t="s">
        <v>21</v>
      </c>
      <c r="M1781" t="s">
        <v>9217</v>
      </c>
      <c r="N1781" t="s">
        <v>22</v>
      </c>
      <c r="O1781" t="s">
        <v>23</v>
      </c>
      <c r="P1781" t="s">
        <v>26</v>
      </c>
      <c r="Q1781" t="s">
        <v>2348</v>
      </c>
      <c r="R1781" s="13">
        <v>61</v>
      </c>
      <c r="S1781" s="13">
        <v>2</v>
      </c>
      <c r="T1781" s="21">
        <v>1</v>
      </c>
      <c r="V1781" t="s">
        <v>2154</v>
      </c>
      <c r="W1781" t="s">
        <v>17600</v>
      </c>
      <c r="X1781" s="20" t="str">
        <f>+IF(V1781="","-",CONCATENATE(V1781,"_",W1781))</f>
        <v>FINES_R05</v>
      </c>
      <c r="Y1781" s="59">
        <v>0.32559722661972051</v>
      </c>
      <c r="Z1781" t="s">
        <v>134</v>
      </c>
      <c r="AA1781" t="s">
        <v>2393</v>
      </c>
      <c r="AB1781" t="str">
        <f>+IF(W1781="","-",IF(W1781="UNICO","CENSO","MUESTRA"))</f>
        <v>MUESTRA</v>
      </c>
      <c r="AC1781" t="s">
        <v>2397</v>
      </c>
      <c r="AD1781" t="s">
        <v>9218</v>
      </c>
    </row>
    <row r="1782" spans="1:30" x14ac:dyDescent="0.25">
      <c r="A1782" s="5" t="str">
        <f t="shared" si="27"/>
        <v>R 5 - D 4 - 453 - 0109</v>
      </c>
      <c r="B1782" s="23" t="s">
        <v>2347</v>
      </c>
      <c r="C1782" t="s">
        <v>186</v>
      </c>
      <c r="D1782" t="s">
        <v>183</v>
      </c>
      <c r="E1782" t="s">
        <v>185</v>
      </c>
      <c r="F1782" t="s">
        <v>134</v>
      </c>
      <c r="G1782" t="s">
        <v>134</v>
      </c>
      <c r="H1782" t="s">
        <v>9220</v>
      </c>
      <c r="I1782" t="s">
        <v>20</v>
      </c>
      <c r="J1782" t="s">
        <v>2349</v>
      </c>
      <c r="K1782" t="s">
        <v>21</v>
      </c>
      <c r="M1782" t="s">
        <v>9221</v>
      </c>
      <c r="N1782" t="s">
        <v>22</v>
      </c>
      <c r="O1782" t="s">
        <v>23</v>
      </c>
      <c r="P1782" t="s">
        <v>26</v>
      </c>
      <c r="Q1782" t="s">
        <v>2348</v>
      </c>
      <c r="R1782" s="13">
        <v>30</v>
      </c>
      <c r="S1782" s="13">
        <v>1</v>
      </c>
      <c r="T1782" s="21">
        <v>1</v>
      </c>
      <c r="V1782" t="s">
        <v>2154</v>
      </c>
      <c r="W1782" t="s">
        <v>17600</v>
      </c>
      <c r="X1782" s="20" t="str">
        <f>+IF(V1782="","-",CONCATENATE(V1782,"_",W1782))</f>
        <v>FINES_R05</v>
      </c>
      <c r="Y1782" s="59">
        <v>0.32932594418525701</v>
      </c>
      <c r="Z1782" t="s">
        <v>134</v>
      </c>
      <c r="AA1782" t="s">
        <v>2393</v>
      </c>
      <c r="AB1782" t="str">
        <f>+IF(W1782="","-",IF(W1782="UNICO","CENSO","MUESTRA"))</f>
        <v>MUESTRA</v>
      </c>
      <c r="AC1782" t="s">
        <v>2397</v>
      </c>
      <c r="AD1782" t="s">
        <v>9222</v>
      </c>
    </row>
    <row r="1783" spans="1:30" x14ac:dyDescent="0.25">
      <c r="A1783" s="5" t="str">
        <f t="shared" si="27"/>
        <v>R 5 - D 130 - 451 - 1489</v>
      </c>
      <c r="B1783" s="23" t="s">
        <v>2347</v>
      </c>
      <c r="C1783" t="s">
        <v>186</v>
      </c>
      <c r="D1783" t="s">
        <v>285</v>
      </c>
      <c r="E1783" t="s">
        <v>1994</v>
      </c>
      <c r="F1783" t="s">
        <v>134</v>
      </c>
      <c r="G1783" t="s">
        <v>134</v>
      </c>
      <c r="H1783" t="s">
        <v>8643</v>
      </c>
      <c r="I1783" t="s">
        <v>20</v>
      </c>
      <c r="J1783" t="s">
        <v>2349</v>
      </c>
      <c r="K1783" t="s">
        <v>21</v>
      </c>
      <c r="M1783" t="s">
        <v>8644</v>
      </c>
      <c r="N1783" t="s">
        <v>22</v>
      </c>
      <c r="O1783" t="s">
        <v>23</v>
      </c>
      <c r="P1783" t="s">
        <v>26</v>
      </c>
      <c r="Q1783" t="s">
        <v>2348</v>
      </c>
      <c r="R1783" s="13">
        <v>25</v>
      </c>
      <c r="S1783" s="13">
        <v>1</v>
      </c>
      <c r="T1783" s="21">
        <v>1</v>
      </c>
      <c r="V1783" t="s">
        <v>2154</v>
      </c>
      <c r="W1783" t="s">
        <v>17600</v>
      </c>
      <c r="X1783" s="20" t="str">
        <f>+IF(V1783="","-",CONCATENATE(V1783,"_",W1783))</f>
        <v>FINES_R05</v>
      </c>
      <c r="Y1783" s="59">
        <v>0.33371123671531677</v>
      </c>
      <c r="Z1783" t="s">
        <v>134</v>
      </c>
      <c r="AA1783" t="s">
        <v>2393</v>
      </c>
      <c r="AB1783" t="str">
        <f>+IF(W1783="","-",IF(W1783="UNICO","CENSO","MUESTRA"))</f>
        <v>MUESTRA</v>
      </c>
      <c r="AC1783" t="s">
        <v>2397</v>
      </c>
      <c r="AD1783" t="s">
        <v>8645</v>
      </c>
    </row>
    <row r="1784" spans="1:30" x14ac:dyDescent="0.25">
      <c r="A1784" s="5" t="str">
        <f t="shared" si="27"/>
        <v>R 5 - D 30 - 454 - 1697</v>
      </c>
      <c r="B1784" s="23" t="s">
        <v>2347</v>
      </c>
      <c r="C1784" t="s">
        <v>186</v>
      </c>
      <c r="D1784" t="s">
        <v>551</v>
      </c>
      <c r="E1784" t="s">
        <v>552</v>
      </c>
      <c r="F1784" t="s">
        <v>134</v>
      </c>
      <c r="G1784" t="s">
        <v>134</v>
      </c>
      <c r="H1784" t="s">
        <v>8697</v>
      </c>
      <c r="I1784" t="s">
        <v>20</v>
      </c>
      <c r="J1784" t="s">
        <v>2349</v>
      </c>
      <c r="K1784" t="s">
        <v>21</v>
      </c>
      <c r="M1784" t="s">
        <v>18043</v>
      </c>
      <c r="N1784" t="s">
        <v>22</v>
      </c>
      <c r="O1784" t="s">
        <v>23</v>
      </c>
      <c r="P1784" t="s">
        <v>26</v>
      </c>
      <c r="Q1784" t="s">
        <v>2348</v>
      </c>
      <c r="R1784" s="13">
        <v>48</v>
      </c>
      <c r="S1784" s="13">
        <v>2</v>
      </c>
      <c r="T1784" s="21">
        <v>1</v>
      </c>
      <c r="V1784" t="s">
        <v>2154</v>
      </c>
      <c r="W1784" t="s">
        <v>17600</v>
      </c>
      <c r="X1784" s="20" t="str">
        <f>+IF(V1784="","-",CONCATENATE(V1784,"_",W1784))</f>
        <v>FINES_R05</v>
      </c>
      <c r="Y1784" s="59">
        <v>0.3489384651184082</v>
      </c>
      <c r="Z1784" t="s">
        <v>134</v>
      </c>
      <c r="AA1784" t="s">
        <v>2393</v>
      </c>
      <c r="AB1784" t="str">
        <f>+IF(W1784="","-",IF(W1784="UNICO","CENSO","MUESTRA"))</f>
        <v>MUESTRA</v>
      </c>
      <c r="AC1784" t="s">
        <v>2397</v>
      </c>
      <c r="AD1784" t="s">
        <v>8699</v>
      </c>
    </row>
    <row r="1785" spans="1:30" x14ac:dyDescent="0.25">
      <c r="A1785" s="5" t="str">
        <f t="shared" si="27"/>
        <v>R 5 - D 4 - 451 - 2210</v>
      </c>
      <c r="B1785" s="60" t="s">
        <v>2347</v>
      </c>
      <c r="C1785" t="s">
        <v>186</v>
      </c>
      <c r="D1785" t="s">
        <v>183</v>
      </c>
      <c r="E1785" t="s">
        <v>185</v>
      </c>
      <c r="F1785" t="s">
        <v>134</v>
      </c>
      <c r="G1785" t="s">
        <v>134</v>
      </c>
      <c r="H1785" t="s">
        <v>12434</v>
      </c>
      <c r="I1785" t="s">
        <v>20</v>
      </c>
      <c r="J1785" t="s">
        <v>2349</v>
      </c>
      <c r="K1785" t="s">
        <v>21</v>
      </c>
      <c r="M1785" t="s">
        <v>10493</v>
      </c>
      <c r="N1785" t="s">
        <v>22</v>
      </c>
      <c r="O1785" t="s">
        <v>23</v>
      </c>
      <c r="P1785" t="s">
        <v>26</v>
      </c>
      <c r="Q1785" t="s">
        <v>2348</v>
      </c>
      <c r="R1785" s="13">
        <v>22</v>
      </c>
      <c r="S1785" s="13">
        <v>1</v>
      </c>
      <c r="T1785" s="21">
        <v>1</v>
      </c>
      <c r="V1785" t="s">
        <v>2154</v>
      </c>
      <c r="W1785" t="s">
        <v>17600</v>
      </c>
      <c r="X1785" s="20" t="str">
        <f>+IF(V1785="","-",CONCATENATE(V1785,"_",W1785))</f>
        <v>FINES_R05</v>
      </c>
      <c r="Y1785" s="59">
        <v>0.3580373227596283</v>
      </c>
      <c r="Z1785" t="s">
        <v>134</v>
      </c>
      <c r="AA1785" t="s">
        <v>2393</v>
      </c>
      <c r="AB1785" t="str">
        <f>+IF(W1785="","-",IF(W1785="UNICO","CENSO","MUESTRA"))</f>
        <v>MUESTRA</v>
      </c>
      <c r="AC1785" t="s">
        <v>2397</v>
      </c>
      <c r="AD1785" t="s">
        <v>12435</v>
      </c>
    </row>
    <row r="1786" spans="1:30" x14ac:dyDescent="0.25">
      <c r="A1786" s="5" t="str">
        <f t="shared" si="27"/>
        <v>R 5 - D 99 - 451 - 3911</v>
      </c>
      <c r="B1786" s="23" t="s">
        <v>2347</v>
      </c>
      <c r="C1786" t="s">
        <v>186</v>
      </c>
      <c r="D1786" t="s">
        <v>1665</v>
      </c>
      <c r="E1786" t="s">
        <v>1666</v>
      </c>
      <c r="F1786" t="s">
        <v>134</v>
      </c>
      <c r="G1786" t="s">
        <v>134</v>
      </c>
      <c r="H1786" t="s">
        <v>9450</v>
      </c>
      <c r="I1786" t="s">
        <v>20</v>
      </c>
      <c r="J1786" t="s">
        <v>2349</v>
      </c>
      <c r="K1786" t="s">
        <v>21</v>
      </c>
      <c r="M1786" t="s">
        <v>9451</v>
      </c>
      <c r="N1786" t="s">
        <v>22</v>
      </c>
      <c r="O1786" t="s">
        <v>23</v>
      </c>
      <c r="P1786" t="s">
        <v>26</v>
      </c>
      <c r="Q1786" t="s">
        <v>2348</v>
      </c>
      <c r="R1786" s="13">
        <v>21</v>
      </c>
      <c r="S1786" s="13">
        <v>1</v>
      </c>
      <c r="T1786" s="21">
        <v>1</v>
      </c>
      <c r="V1786" t="s">
        <v>2154</v>
      </c>
      <c r="W1786" t="s">
        <v>17600</v>
      </c>
      <c r="X1786" s="20" t="str">
        <f>+IF(V1786="","-",CONCATENATE(V1786,"_",W1786))</f>
        <v>FINES_R05</v>
      </c>
      <c r="Y1786" s="59">
        <v>0.3617495596408844</v>
      </c>
      <c r="Z1786" t="s">
        <v>134</v>
      </c>
      <c r="AA1786" t="s">
        <v>2393</v>
      </c>
      <c r="AB1786" t="str">
        <f>+IF(W1786="","-",IF(W1786="UNICO","CENSO","MUESTRA"))</f>
        <v>MUESTRA</v>
      </c>
      <c r="AC1786" t="s">
        <v>2398</v>
      </c>
      <c r="AD1786" t="s">
        <v>9452</v>
      </c>
    </row>
    <row r="1787" spans="1:30" x14ac:dyDescent="0.25">
      <c r="A1787" s="5" t="str">
        <f t="shared" si="27"/>
        <v>R 5 - D 30 - 452 - 4416</v>
      </c>
      <c r="B1787" s="23" t="s">
        <v>2347</v>
      </c>
      <c r="C1787" t="s">
        <v>186</v>
      </c>
      <c r="D1787" t="s">
        <v>551</v>
      </c>
      <c r="E1787" t="s">
        <v>552</v>
      </c>
      <c r="F1787" t="s">
        <v>134</v>
      </c>
      <c r="G1787" t="s">
        <v>134</v>
      </c>
      <c r="H1787" t="s">
        <v>8825</v>
      </c>
      <c r="I1787" t="s">
        <v>20</v>
      </c>
      <c r="J1787" t="s">
        <v>2349</v>
      </c>
      <c r="K1787" t="s">
        <v>21</v>
      </c>
      <c r="M1787" t="s">
        <v>8826</v>
      </c>
      <c r="N1787" t="s">
        <v>22</v>
      </c>
      <c r="O1787" t="s">
        <v>23</v>
      </c>
      <c r="P1787" t="s">
        <v>26</v>
      </c>
      <c r="Q1787" t="s">
        <v>2348</v>
      </c>
      <c r="R1787" s="13">
        <v>25</v>
      </c>
      <c r="S1787" s="13">
        <v>1</v>
      </c>
      <c r="T1787" s="21">
        <v>1</v>
      </c>
      <c r="V1787" t="s">
        <v>2154</v>
      </c>
      <c r="W1787" t="s">
        <v>17600</v>
      </c>
      <c r="X1787" s="20" t="str">
        <f>+IF(V1787="","-",CONCATENATE(V1787,"_",W1787))</f>
        <v>FINES_R05</v>
      </c>
      <c r="Y1787" s="59">
        <v>0.36354866623878479</v>
      </c>
      <c r="Z1787" t="s">
        <v>134</v>
      </c>
      <c r="AA1787" t="s">
        <v>2393</v>
      </c>
      <c r="AB1787" t="str">
        <f>+IF(W1787="","-",IF(W1787="UNICO","CENSO","MUESTRA"))</f>
        <v>MUESTRA</v>
      </c>
      <c r="AC1787" t="s">
        <v>2398</v>
      </c>
      <c r="AD1787" t="s">
        <v>8827</v>
      </c>
    </row>
    <row r="1788" spans="1:30" x14ac:dyDescent="0.25">
      <c r="A1788" s="5" t="str">
        <f t="shared" si="27"/>
        <v>R 5 - D 30 - 452 - 4360</v>
      </c>
      <c r="B1788" s="23" t="s">
        <v>2347</v>
      </c>
      <c r="C1788" t="s">
        <v>186</v>
      </c>
      <c r="D1788" t="s">
        <v>551</v>
      </c>
      <c r="E1788" t="s">
        <v>552</v>
      </c>
      <c r="F1788" t="s">
        <v>134</v>
      </c>
      <c r="G1788" t="s">
        <v>134</v>
      </c>
      <c r="H1788" t="s">
        <v>8814</v>
      </c>
      <c r="I1788" t="s">
        <v>20</v>
      </c>
      <c r="J1788" t="s">
        <v>2349</v>
      </c>
      <c r="K1788" t="s">
        <v>21</v>
      </c>
      <c r="M1788" t="s">
        <v>2171</v>
      </c>
      <c r="N1788" t="s">
        <v>22</v>
      </c>
      <c r="O1788" t="s">
        <v>23</v>
      </c>
      <c r="P1788" t="s">
        <v>26</v>
      </c>
      <c r="Q1788" t="s">
        <v>2348</v>
      </c>
      <c r="R1788" s="13">
        <v>22</v>
      </c>
      <c r="S1788" s="13">
        <v>1</v>
      </c>
      <c r="T1788" s="21">
        <v>1</v>
      </c>
      <c r="V1788" t="s">
        <v>2154</v>
      </c>
      <c r="W1788" t="s">
        <v>17600</v>
      </c>
      <c r="X1788" s="20" t="str">
        <f>+IF(V1788="","-",CONCATENATE(V1788,"_",W1788))</f>
        <v>FINES_R05</v>
      </c>
      <c r="Y1788" s="59">
        <v>0.36436104774475098</v>
      </c>
      <c r="Z1788" t="s">
        <v>134</v>
      </c>
      <c r="AA1788" t="s">
        <v>2393</v>
      </c>
      <c r="AB1788" t="str">
        <f>+IF(W1788="","-",IF(W1788="UNICO","CENSO","MUESTRA"))</f>
        <v>MUESTRA</v>
      </c>
      <c r="AC1788" t="s">
        <v>2398</v>
      </c>
      <c r="AD1788" t="s">
        <v>8815</v>
      </c>
    </row>
    <row r="1789" spans="1:30" x14ac:dyDescent="0.25">
      <c r="A1789" s="5" t="str">
        <f t="shared" si="27"/>
        <v>R 5 - D 4 - 451 - 3756</v>
      </c>
      <c r="B1789" s="23" t="s">
        <v>2347</v>
      </c>
      <c r="C1789" t="s">
        <v>186</v>
      </c>
      <c r="D1789" t="s">
        <v>183</v>
      </c>
      <c r="E1789" t="s">
        <v>185</v>
      </c>
      <c r="F1789" t="s">
        <v>134</v>
      </c>
      <c r="G1789" t="s">
        <v>134</v>
      </c>
      <c r="H1789" t="s">
        <v>8984</v>
      </c>
      <c r="I1789" t="s">
        <v>20</v>
      </c>
      <c r="J1789" t="s">
        <v>2349</v>
      </c>
      <c r="K1789" t="s">
        <v>21</v>
      </c>
      <c r="M1789" t="s">
        <v>8985</v>
      </c>
      <c r="N1789" t="s">
        <v>22</v>
      </c>
      <c r="O1789" t="s">
        <v>23</v>
      </c>
      <c r="P1789" t="s">
        <v>26</v>
      </c>
      <c r="Q1789" t="s">
        <v>2348</v>
      </c>
      <c r="R1789" s="13">
        <v>11</v>
      </c>
      <c r="S1789" s="13">
        <v>1</v>
      </c>
      <c r="T1789" s="21">
        <v>1</v>
      </c>
      <c r="V1789" t="s">
        <v>2154</v>
      </c>
      <c r="W1789" t="s">
        <v>17600</v>
      </c>
      <c r="X1789" s="20" t="str">
        <f>+IF(V1789="","-",CONCATENATE(V1789,"_",W1789))</f>
        <v>FINES_R05</v>
      </c>
      <c r="Y1789" s="59">
        <v>0.37793290615081793</v>
      </c>
      <c r="Z1789" t="s">
        <v>134</v>
      </c>
      <c r="AA1789" t="s">
        <v>2393</v>
      </c>
      <c r="AB1789" t="str">
        <f>+IF(W1789="","-",IF(W1789="UNICO","CENSO","MUESTRA"))</f>
        <v>MUESTRA</v>
      </c>
      <c r="AC1789" t="s">
        <v>2397</v>
      </c>
      <c r="AD1789" t="s">
        <v>8986</v>
      </c>
    </row>
    <row r="1790" spans="1:30" x14ac:dyDescent="0.25">
      <c r="A1790" s="5" t="str">
        <f t="shared" si="27"/>
        <v>R 5 - D 130 - 455 - 4198</v>
      </c>
      <c r="B1790" s="23" t="s">
        <v>2347</v>
      </c>
      <c r="C1790" t="s">
        <v>186</v>
      </c>
      <c r="D1790" t="s">
        <v>285</v>
      </c>
      <c r="E1790" t="s">
        <v>1994</v>
      </c>
      <c r="F1790" t="s">
        <v>134</v>
      </c>
      <c r="G1790" t="s">
        <v>134</v>
      </c>
      <c r="H1790" t="s">
        <v>12379</v>
      </c>
      <c r="I1790" t="s">
        <v>20</v>
      </c>
      <c r="J1790" t="s">
        <v>2349</v>
      </c>
      <c r="K1790" t="s">
        <v>21</v>
      </c>
      <c r="M1790" t="s">
        <v>12380</v>
      </c>
      <c r="N1790" t="s">
        <v>22</v>
      </c>
      <c r="O1790" t="s">
        <v>23</v>
      </c>
      <c r="P1790" t="s">
        <v>26</v>
      </c>
      <c r="Q1790" t="s">
        <v>2348</v>
      </c>
      <c r="R1790" s="13">
        <v>19</v>
      </c>
      <c r="S1790" s="13">
        <v>1</v>
      </c>
      <c r="T1790" s="21">
        <v>1</v>
      </c>
      <c r="V1790" t="s">
        <v>2154</v>
      </c>
      <c r="W1790" t="s">
        <v>17600</v>
      </c>
      <c r="X1790" s="20" t="str">
        <f>+IF(V1790="","-",CONCATENATE(V1790,"_",W1790))</f>
        <v>FINES_R05</v>
      </c>
      <c r="Y1790" s="59">
        <v>0.38338539004325872</v>
      </c>
      <c r="Z1790" t="s">
        <v>134</v>
      </c>
      <c r="AA1790" t="s">
        <v>2393</v>
      </c>
      <c r="AB1790" t="str">
        <f>+IF(W1790="","-",IF(W1790="UNICO","CENSO","MUESTRA"))</f>
        <v>MUESTRA</v>
      </c>
      <c r="AC1790" t="s">
        <v>2398</v>
      </c>
      <c r="AD1790" t="s">
        <v>12381</v>
      </c>
    </row>
    <row r="1791" spans="1:30" x14ac:dyDescent="0.25">
      <c r="A1791" s="5" t="str">
        <f t="shared" si="27"/>
        <v>R 5 - D 4 - 452 - 0107</v>
      </c>
      <c r="B1791" s="23" t="s">
        <v>2347</v>
      </c>
      <c r="C1791" t="s">
        <v>186</v>
      </c>
      <c r="D1791" t="s">
        <v>183</v>
      </c>
      <c r="E1791" t="s">
        <v>185</v>
      </c>
      <c r="F1791" t="s">
        <v>134</v>
      </c>
      <c r="G1791" t="s">
        <v>134</v>
      </c>
      <c r="H1791" t="s">
        <v>9255</v>
      </c>
      <c r="I1791" t="s">
        <v>20</v>
      </c>
      <c r="J1791" t="s">
        <v>2349</v>
      </c>
      <c r="K1791" t="s">
        <v>21</v>
      </c>
      <c r="M1791" t="s">
        <v>9256</v>
      </c>
      <c r="N1791" t="s">
        <v>22</v>
      </c>
      <c r="O1791" t="s">
        <v>23</v>
      </c>
      <c r="P1791" t="s">
        <v>26</v>
      </c>
      <c r="Q1791" t="s">
        <v>2348</v>
      </c>
      <c r="R1791" s="13">
        <v>20</v>
      </c>
      <c r="S1791" s="13">
        <v>1</v>
      </c>
      <c r="T1791" s="21">
        <v>1</v>
      </c>
      <c r="V1791" t="s">
        <v>2154</v>
      </c>
      <c r="W1791" t="s">
        <v>17600</v>
      </c>
      <c r="X1791" s="20" t="str">
        <f>+IF(V1791="","-",CONCATENATE(V1791,"_",W1791))</f>
        <v>FINES_R05</v>
      </c>
      <c r="Y1791" s="59">
        <v>0.38434404134750372</v>
      </c>
      <c r="Z1791" t="s">
        <v>134</v>
      </c>
      <c r="AA1791" t="s">
        <v>2393</v>
      </c>
      <c r="AB1791" t="str">
        <f>+IF(W1791="","-",IF(W1791="UNICO","CENSO","MUESTRA"))</f>
        <v>MUESTRA</v>
      </c>
      <c r="AC1791" t="s">
        <v>2397</v>
      </c>
      <c r="AD1791" t="s">
        <v>9257</v>
      </c>
    </row>
    <row r="1792" spans="1:30" x14ac:dyDescent="0.25">
      <c r="A1792" s="5" t="str">
        <f t="shared" si="27"/>
        <v>R 5 - D 4 - 453 - 4560</v>
      </c>
      <c r="B1792" s="60" t="s">
        <v>2347</v>
      </c>
      <c r="C1792" t="s">
        <v>186</v>
      </c>
      <c r="D1792" t="s">
        <v>183</v>
      </c>
      <c r="E1792" t="s">
        <v>185</v>
      </c>
      <c r="F1792" t="s">
        <v>134</v>
      </c>
      <c r="G1792" t="s">
        <v>134</v>
      </c>
      <c r="H1792" t="s">
        <v>12450</v>
      </c>
      <c r="I1792" t="s">
        <v>20</v>
      </c>
      <c r="J1792" t="s">
        <v>2349</v>
      </c>
      <c r="K1792" t="s">
        <v>21</v>
      </c>
      <c r="M1792" t="s">
        <v>12451</v>
      </c>
      <c r="N1792" t="s">
        <v>22</v>
      </c>
      <c r="O1792" t="s">
        <v>23</v>
      </c>
      <c r="P1792" t="s">
        <v>26</v>
      </c>
      <c r="Q1792" t="s">
        <v>2348</v>
      </c>
      <c r="R1792" s="13">
        <v>27</v>
      </c>
      <c r="S1792" s="13">
        <v>1</v>
      </c>
      <c r="T1792" s="21">
        <v>1</v>
      </c>
      <c r="V1792" t="s">
        <v>2154</v>
      </c>
      <c r="W1792" t="s">
        <v>17600</v>
      </c>
      <c r="X1792" s="20" t="str">
        <f>+IF(V1792="","-",CONCATENATE(V1792,"_",W1792))</f>
        <v>FINES_R05</v>
      </c>
      <c r="Y1792" s="59">
        <v>0.39629235863685608</v>
      </c>
      <c r="Z1792" t="s">
        <v>134</v>
      </c>
      <c r="AA1792" t="s">
        <v>2393</v>
      </c>
      <c r="AB1792" t="str">
        <f>+IF(W1792="","-",IF(W1792="UNICO","CENSO","MUESTRA"))</f>
        <v>MUESTRA</v>
      </c>
      <c r="AC1792" t="s">
        <v>2398</v>
      </c>
      <c r="AD1792" t="s">
        <v>12452</v>
      </c>
    </row>
    <row r="1793" spans="1:30" x14ac:dyDescent="0.25">
      <c r="A1793" s="5" t="str">
        <f t="shared" si="27"/>
        <v>R 5 - D 4 - 452 - 2119</v>
      </c>
      <c r="B1793" s="23" t="s">
        <v>2347</v>
      </c>
      <c r="C1793" t="s">
        <v>186</v>
      </c>
      <c r="D1793" t="s">
        <v>183</v>
      </c>
      <c r="E1793" t="s">
        <v>185</v>
      </c>
      <c r="F1793" t="s">
        <v>134</v>
      </c>
      <c r="G1793" t="s">
        <v>134</v>
      </c>
      <c r="H1793" t="s">
        <v>9012</v>
      </c>
      <c r="I1793" t="s">
        <v>20</v>
      </c>
      <c r="J1793" t="s">
        <v>2349</v>
      </c>
      <c r="K1793" t="s">
        <v>21</v>
      </c>
      <c r="M1793" t="s">
        <v>9013</v>
      </c>
      <c r="N1793" t="s">
        <v>22</v>
      </c>
      <c r="O1793" t="s">
        <v>23</v>
      </c>
      <c r="P1793" t="s">
        <v>26</v>
      </c>
      <c r="Q1793" t="s">
        <v>2348</v>
      </c>
      <c r="R1793" s="13">
        <v>90</v>
      </c>
      <c r="S1793" s="13">
        <v>4</v>
      </c>
      <c r="T1793" s="21">
        <v>1</v>
      </c>
      <c r="V1793" t="s">
        <v>2154</v>
      </c>
      <c r="W1793" t="s">
        <v>17600</v>
      </c>
      <c r="X1793" s="20" t="str">
        <f>+IF(V1793="","-",CONCATENATE(V1793,"_",W1793))</f>
        <v>FINES_R05</v>
      </c>
      <c r="Y1793" s="59">
        <v>0.39674657583236689</v>
      </c>
      <c r="Z1793" t="s">
        <v>134</v>
      </c>
      <c r="AA1793" t="s">
        <v>2393</v>
      </c>
      <c r="AB1793" t="str">
        <f>+IF(W1793="","-",IF(W1793="UNICO","CENSO","MUESTRA"))</f>
        <v>MUESTRA</v>
      </c>
      <c r="AC1793" t="s">
        <v>2398</v>
      </c>
      <c r="AD1793" t="s">
        <v>9014</v>
      </c>
    </row>
    <row r="1794" spans="1:30" x14ac:dyDescent="0.25">
      <c r="A1794" s="5" t="str">
        <f t="shared" si="27"/>
        <v>R 5 - D 130 - 451 - 4292</v>
      </c>
      <c r="B1794" s="23" t="s">
        <v>2347</v>
      </c>
      <c r="C1794" t="s">
        <v>186</v>
      </c>
      <c r="D1794" t="s">
        <v>285</v>
      </c>
      <c r="E1794" t="s">
        <v>1994</v>
      </c>
      <c r="F1794" t="s">
        <v>134</v>
      </c>
      <c r="G1794" t="s">
        <v>134</v>
      </c>
      <c r="H1794" t="s">
        <v>8672</v>
      </c>
      <c r="I1794" t="s">
        <v>20</v>
      </c>
      <c r="J1794" t="s">
        <v>2349</v>
      </c>
      <c r="K1794" t="s">
        <v>21</v>
      </c>
      <c r="M1794" t="s">
        <v>8673</v>
      </c>
      <c r="N1794" t="s">
        <v>22</v>
      </c>
      <c r="O1794" t="s">
        <v>23</v>
      </c>
      <c r="P1794" t="s">
        <v>26</v>
      </c>
      <c r="Q1794" t="s">
        <v>2348</v>
      </c>
      <c r="R1794" s="13">
        <v>7</v>
      </c>
      <c r="S1794" s="13">
        <v>1</v>
      </c>
      <c r="T1794" s="21">
        <v>1</v>
      </c>
      <c r="V1794" t="s">
        <v>2154</v>
      </c>
      <c r="W1794" t="s">
        <v>17600</v>
      </c>
      <c r="X1794" s="20" t="str">
        <f>+IF(V1794="","-",CONCATENATE(V1794,"_",W1794))</f>
        <v>FINES_R05</v>
      </c>
      <c r="Y1794" s="59">
        <v>0.40158489346504211</v>
      </c>
      <c r="Z1794" t="s">
        <v>134</v>
      </c>
      <c r="AA1794" t="s">
        <v>2393</v>
      </c>
      <c r="AB1794" t="str">
        <f>+IF(W1794="","-",IF(W1794="UNICO","CENSO","MUESTRA"))</f>
        <v>MUESTRA</v>
      </c>
      <c r="AC1794" t="s">
        <v>2398</v>
      </c>
      <c r="AD1794" t="s">
        <v>8674</v>
      </c>
    </row>
    <row r="1795" spans="1:30" x14ac:dyDescent="0.25">
      <c r="A1795" s="5" t="str">
        <f t="shared" ref="A1795:A1858" si="28">+H1795</f>
        <v>R 5 - D 4 - 452 - 3250</v>
      </c>
      <c r="B1795" s="60" t="s">
        <v>2347</v>
      </c>
      <c r="C1795" t="s">
        <v>186</v>
      </c>
      <c r="D1795" t="s">
        <v>183</v>
      </c>
      <c r="E1795" t="s">
        <v>185</v>
      </c>
      <c r="F1795" t="s">
        <v>134</v>
      </c>
      <c r="G1795" t="s">
        <v>134</v>
      </c>
      <c r="H1795" t="s">
        <v>12429</v>
      </c>
      <c r="I1795" t="s">
        <v>20</v>
      </c>
      <c r="J1795" t="s">
        <v>2349</v>
      </c>
      <c r="K1795" t="s">
        <v>21</v>
      </c>
      <c r="M1795" t="s">
        <v>12430</v>
      </c>
      <c r="N1795" t="s">
        <v>22</v>
      </c>
      <c r="O1795" t="s">
        <v>23</v>
      </c>
      <c r="P1795" t="s">
        <v>26</v>
      </c>
      <c r="Q1795" t="s">
        <v>2348</v>
      </c>
      <c r="R1795" s="13">
        <v>18</v>
      </c>
      <c r="S1795" s="13">
        <v>2</v>
      </c>
      <c r="T1795" s="21">
        <v>1</v>
      </c>
      <c r="V1795" t="s">
        <v>2154</v>
      </c>
      <c r="W1795" t="s">
        <v>17600</v>
      </c>
      <c r="X1795" s="20" t="str">
        <f>+IF(V1795="","-",CONCATENATE(V1795,"_",W1795))</f>
        <v>FINES_R05</v>
      </c>
      <c r="Y1795" s="59">
        <v>0.42423179745674128</v>
      </c>
      <c r="Z1795" t="s">
        <v>134</v>
      </c>
      <c r="AA1795" t="s">
        <v>2393</v>
      </c>
      <c r="AB1795" t="str">
        <f>+IF(W1795="","-",IF(W1795="UNICO","CENSO","MUESTRA"))</f>
        <v>MUESTRA</v>
      </c>
      <c r="AC1795" t="s">
        <v>2398</v>
      </c>
      <c r="AD1795" t="s">
        <v>12431</v>
      </c>
    </row>
    <row r="1796" spans="1:30" x14ac:dyDescent="0.25">
      <c r="A1796" s="5" t="str">
        <f t="shared" si="28"/>
        <v>R 5 - D 4 - 453 - 2081</v>
      </c>
      <c r="B1796" s="23" t="s">
        <v>2347</v>
      </c>
      <c r="C1796" t="s">
        <v>186</v>
      </c>
      <c r="D1796" t="s">
        <v>183</v>
      </c>
      <c r="E1796" t="s">
        <v>185</v>
      </c>
      <c r="F1796" t="s">
        <v>134</v>
      </c>
      <c r="G1796" t="s">
        <v>134</v>
      </c>
      <c r="H1796" t="s">
        <v>8960</v>
      </c>
      <c r="I1796" t="s">
        <v>20</v>
      </c>
      <c r="J1796" t="s">
        <v>2349</v>
      </c>
      <c r="K1796" t="s">
        <v>21</v>
      </c>
      <c r="M1796" t="s">
        <v>8961</v>
      </c>
      <c r="N1796" t="s">
        <v>22</v>
      </c>
      <c r="O1796" t="s">
        <v>23</v>
      </c>
      <c r="P1796" t="s">
        <v>26</v>
      </c>
      <c r="Q1796" t="s">
        <v>2348</v>
      </c>
      <c r="R1796" s="13">
        <v>51</v>
      </c>
      <c r="S1796" s="13">
        <v>2</v>
      </c>
      <c r="T1796" s="21">
        <v>1</v>
      </c>
      <c r="V1796" t="s">
        <v>2154</v>
      </c>
      <c r="W1796" t="s">
        <v>17600</v>
      </c>
      <c r="X1796" s="20" t="str">
        <f>+IF(V1796="","-",CONCATENATE(V1796,"_",W1796))</f>
        <v>FINES_R05</v>
      </c>
      <c r="Y1796" s="59">
        <v>0.4293225109577179</v>
      </c>
      <c r="Z1796" t="s">
        <v>134</v>
      </c>
      <c r="AA1796" t="s">
        <v>2393</v>
      </c>
      <c r="AB1796" t="str">
        <f>+IF(W1796="","-",IF(W1796="UNICO","CENSO","MUESTRA"))</f>
        <v>MUESTRA</v>
      </c>
      <c r="AC1796" t="s">
        <v>2397</v>
      </c>
      <c r="AD1796" t="s">
        <v>8962</v>
      </c>
    </row>
    <row r="1797" spans="1:30" x14ac:dyDescent="0.25">
      <c r="A1797" s="5" t="str">
        <f t="shared" si="28"/>
        <v>R 5 - D 4 - 452 - 4639</v>
      </c>
      <c r="B1797" s="60" t="s">
        <v>2347</v>
      </c>
      <c r="C1797" t="s">
        <v>186</v>
      </c>
      <c r="D1797" t="s">
        <v>183</v>
      </c>
      <c r="E1797" t="s">
        <v>185</v>
      </c>
      <c r="F1797" t="s">
        <v>134</v>
      </c>
      <c r="G1797" t="s">
        <v>134</v>
      </c>
      <c r="H1797" t="s">
        <v>12481</v>
      </c>
      <c r="I1797" t="s">
        <v>20</v>
      </c>
      <c r="J1797" t="s">
        <v>2349</v>
      </c>
      <c r="K1797" t="s">
        <v>21</v>
      </c>
      <c r="M1797" t="s">
        <v>12482</v>
      </c>
      <c r="N1797" t="s">
        <v>22</v>
      </c>
      <c r="O1797" t="s">
        <v>23</v>
      </c>
      <c r="P1797" t="s">
        <v>26</v>
      </c>
      <c r="Q1797" t="s">
        <v>2348</v>
      </c>
      <c r="R1797" s="13">
        <v>19</v>
      </c>
      <c r="S1797" s="13">
        <v>1</v>
      </c>
      <c r="T1797" s="21">
        <v>1</v>
      </c>
      <c r="V1797" t="s">
        <v>2154</v>
      </c>
      <c r="W1797" t="s">
        <v>17600</v>
      </c>
      <c r="X1797" s="20" t="str">
        <f>+IF(V1797="","-",CONCATENATE(V1797,"_",W1797))</f>
        <v>FINES_R05</v>
      </c>
      <c r="Y1797" s="59">
        <v>0.43183937668800348</v>
      </c>
      <c r="Z1797" t="s">
        <v>134</v>
      </c>
      <c r="AA1797" t="s">
        <v>2393</v>
      </c>
      <c r="AB1797" t="str">
        <f>+IF(W1797="","-",IF(W1797="UNICO","CENSO","MUESTRA"))</f>
        <v>MUESTRA</v>
      </c>
      <c r="AC1797" t="s">
        <v>2397</v>
      </c>
      <c r="AD1797" t="s">
        <v>12483</v>
      </c>
    </row>
    <row r="1798" spans="1:30" x14ac:dyDescent="0.25">
      <c r="A1798" s="5" t="str">
        <f t="shared" si="28"/>
        <v>R 5 - D 4 - 453 - 2078</v>
      </c>
      <c r="B1798" s="23" t="s">
        <v>2347</v>
      </c>
      <c r="C1798" t="s">
        <v>186</v>
      </c>
      <c r="D1798" t="s">
        <v>183</v>
      </c>
      <c r="E1798" t="s">
        <v>185</v>
      </c>
      <c r="F1798" t="s">
        <v>134</v>
      </c>
      <c r="G1798" t="s">
        <v>134</v>
      </c>
      <c r="H1798" t="s">
        <v>8890</v>
      </c>
      <c r="I1798" t="s">
        <v>20</v>
      </c>
      <c r="J1798" t="s">
        <v>2349</v>
      </c>
      <c r="K1798" t="s">
        <v>21</v>
      </c>
      <c r="M1798" t="s">
        <v>8891</v>
      </c>
      <c r="N1798" t="s">
        <v>22</v>
      </c>
      <c r="O1798" t="s">
        <v>23</v>
      </c>
      <c r="P1798" t="s">
        <v>26</v>
      </c>
      <c r="Q1798" t="s">
        <v>2348</v>
      </c>
      <c r="R1798" s="13">
        <v>41</v>
      </c>
      <c r="S1798" s="13">
        <v>2</v>
      </c>
      <c r="T1798" s="21">
        <v>1</v>
      </c>
      <c r="V1798" t="s">
        <v>2154</v>
      </c>
      <c r="W1798" t="s">
        <v>17600</v>
      </c>
      <c r="X1798" s="20" t="str">
        <f>+IF(V1798="","-",CONCATENATE(V1798,"_",W1798))</f>
        <v>FINES_R05</v>
      </c>
      <c r="Y1798" s="59">
        <v>0.43714863061904907</v>
      </c>
      <c r="Z1798" t="s">
        <v>134</v>
      </c>
      <c r="AA1798" t="s">
        <v>2393</v>
      </c>
      <c r="AB1798" t="str">
        <f>+IF(W1798="","-",IF(W1798="UNICO","CENSO","MUESTRA"))</f>
        <v>MUESTRA</v>
      </c>
      <c r="AC1798" t="s">
        <v>2397</v>
      </c>
      <c r="AD1798" t="s">
        <v>8892</v>
      </c>
    </row>
    <row r="1799" spans="1:30" x14ac:dyDescent="0.25">
      <c r="A1799" s="5" t="str">
        <f t="shared" si="28"/>
        <v>R 5 - D 4 - 452 - 2847</v>
      </c>
      <c r="B1799" s="23" t="s">
        <v>2347</v>
      </c>
      <c r="C1799" t="s">
        <v>186</v>
      </c>
      <c r="D1799" t="s">
        <v>183</v>
      </c>
      <c r="E1799" t="s">
        <v>185</v>
      </c>
      <c r="F1799" t="s">
        <v>134</v>
      </c>
      <c r="G1799" t="s">
        <v>134</v>
      </c>
      <c r="H1799" t="s">
        <v>8855</v>
      </c>
      <c r="I1799" t="s">
        <v>20</v>
      </c>
      <c r="J1799" t="s">
        <v>2349</v>
      </c>
      <c r="K1799" t="s">
        <v>21</v>
      </c>
      <c r="M1799" t="s">
        <v>2227</v>
      </c>
      <c r="N1799" t="s">
        <v>22</v>
      </c>
      <c r="O1799" t="s">
        <v>23</v>
      </c>
      <c r="P1799" t="s">
        <v>26</v>
      </c>
      <c r="Q1799" t="s">
        <v>2348</v>
      </c>
      <c r="R1799" s="13">
        <v>99</v>
      </c>
      <c r="S1799" s="13">
        <v>4</v>
      </c>
      <c r="T1799" s="21">
        <v>1</v>
      </c>
      <c r="V1799" t="s">
        <v>2154</v>
      </c>
      <c r="W1799" t="s">
        <v>17600</v>
      </c>
      <c r="X1799" s="20" t="str">
        <f>+IF(V1799="","-",CONCATENATE(V1799,"_",W1799))</f>
        <v>FINES_R05</v>
      </c>
      <c r="Y1799" s="59">
        <v>0.43732467293739319</v>
      </c>
      <c r="Z1799" t="s">
        <v>134</v>
      </c>
      <c r="AA1799" t="s">
        <v>2393</v>
      </c>
      <c r="AB1799" t="str">
        <f>+IF(W1799="","-",IF(W1799="UNICO","CENSO","MUESTRA"))</f>
        <v>MUESTRA</v>
      </c>
      <c r="AC1799" t="s">
        <v>2397</v>
      </c>
      <c r="AD1799" t="s">
        <v>8856</v>
      </c>
    </row>
    <row r="1800" spans="1:30" x14ac:dyDescent="0.25">
      <c r="A1800" s="5" t="str">
        <f t="shared" si="28"/>
        <v>R 5 - D 99 - 451 - 2440</v>
      </c>
      <c r="B1800" s="23" t="s">
        <v>2347</v>
      </c>
      <c r="C1800" t="s">
        <v>186</v>
      </c>
      <c r="D1800" t="s">
        <v>1665</v>
      </c>
      <c r="E1800" t="s">
        <v>1666</v>
      </c>
      <c r="F1800" t="s">
        <v>134</v>
      </c>
      <c r="G1800" t="s">
        <v>134</v>
      </c>
      <c r="H1800" t="s">
        <v>9365</v>
      </c>
      <c r="I1800" t="s">
        <v>20</v>
      </c>
      <c r="J1800" t="s">
        <v>2349</v>
      </c>
      <c r="K1800" t="s">
        <v>21</v>
      </c>
      <c r="M1800" t="s">
        <v>9366</v>
      </c>
      <c r="N1800" t="s">
        <v>22</v>
      </c>
      <c r="O1800" t="s">
        <v>23</v>
      </c>
      <c r="P1800" t="s">
        <v>26</v>
      </c>
      <c r="Q1800" t="s">
        <v>2348</v>
      </c>
      <c r="R1800" s="13">
        <v>266</v>
      </c>
      <c r="S1800" s="13">
        <v>9</v>
      </c>
      <c r="T1800" s="21">
        <v>1</v>
      </c>
      <c r="V1800" t="s">
        <v>2154</v>
      </c>
      <c r="W1800" t="s">
        <v>17600</v>
      </c>
      <c r="X1800" s="20" t="str">
        <f>+IF(V1800="","-",CONCATENATE(V1800,"_",W1800))</f>
        <v>FINES_R05</v>
      </c>
      <c r="Y1800" s="59">
        <v>0.43912419676780701</v>
      </c>
      <c r="Z1800" t="s">
        <v>134</v>
      </c>
      <c r="AA1800" t="s">
        <v>2393</v>
      </c>
      <c r="AB1800" t="str">
        <f>+IF(W1800="","-",IF(W1800="UNICO","CENSO","MUESTRA"))</f>
        <v>MUESTRA</v>
      </c>
      <c r="AC1800" t="s">
        <v>2397</v>
      </c>
      <c r="AD1800" t="s">
        <v>9367</v>
      </c>
    </row>
    <row r="1801" spans="1:30" x14ac:dyDescent="0.25">
      <c r="A1801" s="5" t="str">
        <f t="shared" si="28"/>
        <v>R 5 - D 4 - 452 - 4665</v>
      </c>
      <c r="B1801" s="60" t="s">
        <v>2347</v>
      </c>
      <c r="C1801" t="s">
        <v>186</v>
      </c>
      <c r="D1801" t="s">
        <v>183</v>
      </c>
      <c r="E1801" t="s">
        <v>185</v>
      </c>
      <c r="F1801" t="s">
        <v>134</v>
      </c>
      <c r="G1801" t="s">
        <v>134</v>
      </c>
      <c r="H1801" t="s">
        <v>12485</v>
      </c>
      <c r="I1801" t="s">
        <v>20</v>
      </c>
      <c r="J1801" t="s">
        <v>2349</v>
      </c>
      <c r="K1801" t="s">
        <v>21</v>
      </c>
      <c r="M1801" t="s">
        <v>12486</v>
      </c>
      <c r="N1801" t="s">
        <v>22</v>
      </c>
      <c r="O1801" t="s">
        <v>23</v>
      </c>
      <c r="P1801" t="s">
        <v>26</v>
      </c>
      <c r="Q1801" t="s">
        <v>2348</v>
      </c>
      <c r="R1801" s="13">
        <v>17</v>
      </c>
      <c r="S1801" s="13">
        <v>1</v>
      </c>
      <c r="T1801" s="21">
        <v>1</v>
      </c>
      <c r="V1801" t="s">
        <v>2154</v>
      </c>
      <c r="W1801" t="s">
        <v>17600</v>
      </c>
      <c r="X1801" s="20" t="str">
        <f>+IF(V1801="","-",CONCATENATE(V1801,"_",W1801))</f>
        <v>FINES_R05</v>
      </c>
      <c r="Y1801" s="59">
        <v>0.44037264585495001</v>
      </c>
      <c r="Z1801" t="s">
        <v>134</v>
      </c>
      <c r="AA1801" t="s">
        <v>2393</v>
      </c>
      <c r="AB1801" t="str">
        <f>+IF(W1801="","-",IF(W1801="UNICO","CENSO","MUESTRA"))</f>
        <v>MUESTRA</v>
      </c>
      <c r="AC1801" t="s">
        <v>2397</v>
      </c>
      <c r="AD1801" t="s">
        <v>12487</v>
      </c>
    </row>
    <row r="1802" spans="1:30" x14ac:dyDescent="0.25">
      <c r="A1802" s="5" t="str">
        <f t="shared" si="28"/>
        <v>R 5 - D 4 - 452 - 2112</v>
      </c>
      <c r="B1802" s="23" t="s">
        <v>2347</v>
      </c>
      <c r="C1802" t="s">
        <v>186</v>
      </c>
      <c r="D1802" t="s">
        <v>183</v>
      </c>
      <c r="E1802" t="s">
        <v>185</v>
      </c>
      <c r="F1802" t="s">
        <v>134</v>
      </c>
      <c r="G1802" t="s">
        <v>134</v>
      </c>
      <c r="H1802" t="s">
        <v>8862</v>
      </c>
      <c r="I1802" t="s">
        <v>20</v>
      </c>
      <c r="J1802" t="s">
        <v>2349</v>
      </c>
      <c r="K1802" t="s">
        <v>21</v>
      </c>
      <c r="M1802" t="s">
        <v>8863</v>
      </c>
      <c r="N1802" t="s">
        <v>22</v>
      </c>
      <c r="O1802" t="s">
        <v>23</v>
      </c>
      <c r="P1802" t="s">
        <v>26</v>
      </c>
      <c r="Q1802" t="s">
        <v>2348</v>
      </c>
      <c r="R1802" s="13">
        <v>100</v>
      </c>
      <c r="S1802" s="13">
        <v>3</v>
      </c>
      <c r="T1802" s="21">
        <v>1</v>
      </c>
      <c r="V1802" t="s">
        <v>2154</v>
      </c>
      <c r="W1802" t="s">
        <v>17600</v>
      </c>
      <c r="X1802" s="20" t="str">
        <f>+IF(V1802="","-",CONCATENATE(V1802,"_",W1802))</f>
        <v>FINES_R05</v>
      </c>
      <c r="Y1802" s="59">
        <v>0.44040572643280029</v>
      </c>
      <c r="Z1802" t="s">
        <v>134</v>
      </c>
      <c r="AA1802" t="s">
        <v>2393</v>
      </c>
      <c r="AB1802" t="str">
        <f>+IF(W1802="","-",IF(W1802="UNICO","CENSO","MUESTRA"))</f>
        <v>MUESTRA</v>
      </c>
      <c r="AC1802" t="s">
        <v>2398</v>
      </c>
      <c r="AD1802" t="s">
        <v>8864</v>
      </c>
    </row>
    <row r="1803" spans="1:30" x14ac:dyDescent="0.25">
      <c r="A1803" s="5" t="str">
        <f t="shared" si="28"/>
        <v>R 5 - D 130 - 453 - 1487</v>
      </c>
      <c r="B1803" s="23" t="s">
        <v>2347</v>
      </c>
      <c r="C1803" t="s">
        <v>186</v>
      </c>
      <c r="D1803" t="s">
        <v>285</v>
      </c>
      <c r="E1803" t="s">
        <v>1994</v>
      </c>
      <c r="F1803" t="s">
        <v>134</v>
      </c>
      <c r="G1803" t="s">
        <v>134</v>
      </c>
      <c r="H1803" t="s">
        <v>8593</v>
      </c>
      <c r="I1803" t="s">
        <v>20</v>
      </c>
      <c r="J1803" t="s">
        <v>2349</v>
      </c>
      <c r="K1803" t="s">
        <v>21</v>
      </c>
      <c r="M1803" t="s">
        <v>8594</v>
      </c>
      <c r="N1803" t="s">
        <v>22</v>
      </c>
      <c r="O1803" t="s">
        <v>23</v>
      </c>
      <c r="P1803" t="s">
        <v>26</v>
      </c>
      <c r="Q1803" t="s">
        <v>2348</v>
      </c>
      <c r="R1803" s="13">
        <v>51</v>
      </c>
      <c r="S1803" s="13">
        <v>3</v>
      </c>
      <c r="T1803" s="21">
        <v>1</v>
      </c>
      <c r="V1803" t="s">
        <v>2154</v>
      </c>
      <c r="W1803" t="s">
        <v>17600</v>
      </c>
      <c r="X1803" s="20" t="str">
        <f>+IF(V1803="","-",CONCATENATE(V1803,"_",W1803))</f>
        <v>FINES_R05</v>
      </c>
      <c r="Y1803" s="59">
        <v>0.44161367416381841</v>
      </c>
      <c r="Z1803" t="s">
        <v>134</v>
      </c>
      <c r="AA1803" t="s">
        <v>2393</v>
      </c>
      <c r="AB1803" t="str">
        <f>+IF(W1803="","-",IF(W1803="UNICO","CENSO","MUESTRA"))</f>
        <v>MUESTRA</v>
      </c>
      <c r="AC1803" t="s">
        <v>2397</v>
      </c>
      <c r="AD1803" t="s">
        <v>8595</v>
      </c>
    </row>
    <row r="1804" spans="1:30" x14ac:dyDescent="0.25">
      <c r="A1804" s="5" t="str">
        <f t="shared" si="28"/>
        <v>R 5 - D 130 - 451 - 1473</v>
      </c>
      <c r="B1804" s="23" t="s">
        <v>2347</v>
      </c>
      <c r="C1804" t="s">
        <v>186</v>
      </c>
      <c r="D1804" t="s">
        <v>285</v>
      </c>
      <c r="E1804" t="s">
        <v>1994</v>
      </c>
      <c r="F1804" t="s">
        <v>134</v>
      </c>
      <c r="G1804" t="s">
        <v>134</v>
      </c>
      <c r="H1804" t="s">
        <v>8573</v>
      </c>
      <c r="I1804" t="s">
        <v>20</v>
      </c>
      <c r="J1804" t="s">
        <v>2349</v>
      </c>
      <c r="K1804" t="s">
        <v>21</v>
      </c>
      <c r="M1804" t="s">
        <v>3878</v>
      </c>
      <c r="N1804" t="s">
        <v>22</v>
      </c>
      <c r="O1804" t="s">
        <v>23</v>
      </c>
      <c r="P1804" t="s">
        <v>26</v>
      </c>
      <c r="Q1804" t="s">
        <v>2348</v>
      </c>
      <c r="R1804" s="13">
        <v>19</v>
      </c>
      <c r="S1804" s="13">
        <v>1</v>
      </c>
      <c r="T1804" s="21">
        <v>1</v>
      </c>
      <c r="V1804" t="s">
        <v>2154</v>
      </c>
      <c r="W1804" t="s">
        <v>17600</v>
      </c>
      <c r="X1804" s="20" t="str">
        <f>+IF(V1804="","-",CONCATENATE(V1804,"_",W1804))</f>
        <v>FINES_R05</v>
      </c>
      <c r="Y1804" s="59">
        <v>0.44276869297027588</v>
      </c>
      <c r="Z1804" t="s">
        <v>134</v>
      </c>
      <c r="AA1804" t="s">
        <v>2393</v>
      </c>
      <c r="AB1804" t="str">
        <f>+IF(W1804="","-",IF(W1804="UNICO","CENSO","MUESTRA"))</f>
        <v>MUESTRA</v>
      </c>
      <c r="AC1804" t="s">
        <v>2398</v>
      </c>
      <c r="AD1804" t="s">
        <v>8574</v>
      </c>
    </row>
    <row r="1805" spans="1:30" x14ac:dyDescent="0.25">
      <c r="A1805" s="5" t="str">
        <f t="shared" si="28"/>
        <v>R 5 - D 130 - 456 - 1480</v>
      </c>
      <c r="B1805" s="23" t="s">
        <v>2347</v>
      </c>
      <c r="C1805" t="s">
        <v>186</v>
      </c>
      <c r="D1805" t="s">
        <v>285</v>
      </c>
      <c r="E1805" t="s">
        <v>1994</v>
      </c>
      <c r="F1805" t="s">
        <v>134</v>
      </c>
      <c r="G1805" t="s">
        <v>134</v>
      </c>
      <c r="H1805" t="s">
        <v>8576</v>
      </c>
      <c r="I1805" t="s">
        <v>20</v>
      </c>
      <c r="J1805" t="s">
        <v>2349</v>
      </c>
      <c r="K1805" t="s">
        <v>21</v>
      </c>
      <c r="M1805" t="s">
        <v>8577</v>
      </c>
      <c r="N1805" t="s">
        <v>22</v>
      </c>
      <c r="O1805" t="s">
        <v>23</v>
      </c>
      <c r="P1805" t="s">
        <v>26</v>
      </c>
      <c r="Q1805" t="s">
        <v>2348</v>
      </c>
      <c r="R1805" s="13">
        <v>133</v>
      </c>
      <c r="S1805" s="13">
        <v>5</v>
      </c>
      <c r="T1805" s="21">
        <v>1</v>
      </c>
      <c r="V1805" t="s">
        <v>2154</v>
      </c>
      <c r="W1805" t="s">
        <v>17600</v>
      </c>
      <c r="X1805" s="20" t="str">
        <f>+IF(V1805="","-",CONCATENATE(V1805,"_",W1805))</f>
        <v>FINES_R05</v>
      </c>
      <c r="Y1805" s="59">
        <v>0.45569789409637451</v>
      </c>
      <c r="Z1805" t="s">
        <v>134</v>
      </c>
      <c r="AA1805" t="s">
        <v>2393</v>
      </c>
      <c r="AB1805" t="str">
        <f>+IF(W1805="","-",IF(W1805="UNICO","CENSO","MUESTRA"))</f>
        <v>MUESTRA</v>
      </c>
      <c r="AC1805" t="s">
        <v>2398</v>
      </c>
      <c r="AD1805" t="s">
        <v>8578</v>
      </c>
    </row>
    <row r="1806" spans="1:30" x14ac:dyDescent="0.25">
      <c r="A1806" s="5" t="str">
        <f t="shared" si="28"/>
        <v>R 5 - D 130 - 451 - 3004</v>
      </c>
      <c r="B1806" s="23" t="s">
        <v>2347</v>
      </c>
      <c r="C1806" t="s">
        <v>186</v>
      </c>
      <c r="D1806" t="s">
        <v>285</v>
      </c>
      <c r="E1806" t="s">
        <v>1994</v>
      </c>
      <c r="F1806" t="s">
        <v>134</v>
      </c>
      <c r="G1806" t="s">
        <v>134</v>
      </c>
      <c r="H1806" t="s">
        <v>8637</v>
      </c>
      <c r="I1806" t="s">
        <v>20</v>
      </c>
      <c r="J1806" t="s">
        <v>2349</v>
      </c>
      <c r="K1806" t="s">
        <v>21</v>
      </c>
      <c r="M1806" t="s">
        <v>8638</v>
      </c>
      <c r="N1806" t="s">
        <v>22</v>
      </c>
      <c r="O1806" t="s">
        <v>23</v>
      </c>
      <c r="P1806" t="s">
        <v>26</v>
      </c>
      <c r="Q1806" t="s">
        <v>2348</v>
      </c>
      <c r="R1806" s="13">
        <v>26</v>
      </c>
      <c r="S1806" s="13">
        <v>1</v>
      </c>
      <c r="T1806" s="21">
        <v>1</v>
      </c>
      <c r="V1806" t="s">
        <v>2154</v>
      </c>
      <c r="W1806" t="s">
        <v>17600</v>
      </c>
      <c r="X1806" s="20" t="str">
        <f>+IF(V1806="","-",CONCATENATE(V1806,"_",W1806))</f>
        <v>FINES_R05</v>
      </c>
      <c r="Y1806" s="59">
        <v>0.45733192563056951</v>
      </c>
      <c r="Z1806" t="s">
        <v>134</v>
      </c>
      <c r="AA1806" t="s">
        <v>2393</v>
      </c>
      <c r="AB1806" t="str">
        <f>+IF(W1806="","-",IF(W1806="UNICO","CENSO","MUESTRA"))</f>
        <v>MUESTRA</v>
      </c>
      <c r="AC1806" t="s">
        <v>2398</v>
      </c>
      <c r="AD1806" t="s">
        <v>8639</v>
      </c>
    </row>
    <row r="1807" spans="1:30" x14ac:dyDescent="0.25">
      <c r="A1807" s="5" t="str">
        <f t="shared" si="28"/>
        <v>R 5 - D 4 - 451 - 3699</v>
      </c>
      <c r="B1807" s="23" t="s">
        <v>2347</v>
      </c>
      <c r="C1807" t="s">
        <v>186</v>
      </c>
      <c r="D1807" t="s">
        <v>183</v>
      </c>
      <c r="E1807" t="s">
        <v>185</v>
      </c>
      <c r="F1807" t="s">
        <v>134</v>
      </c>
      <c r="G1807" t="s">
        <v>134</v>
      </c>
      <c r="H1807" t="s">
        <v>8973</v>
      </c>
      <c r="I1807" t="s">
        <v>20</v>
      </c>
      <c r="J1807" t="s">
        <v>2349</v>
      </c>
      <c r="K1807" t="s">
        <v>21</v>
      </c>
      <c r="M1807" t="s">
        <v>8974</v>
      </c>
      <c r="N1807" t="s">
        <v>22</v>
      </c>
      <c r="O1807" t="s">
        <v>23</v>
      </c>
      <c r="P1807" t="s">
        <v>26</v>
      </c>
      <c r="Q1807" t="s">
        <v>2348</v>
      </c>
      <c r="R1807" s="13">
        <v>18</v>
      </c>
      <c r="S1807" s="13">
        <v>1</v>
      </c>
      <c r="T1807" s="21">
        <v>1</v>
      </c>
      <c r="V1807" t="s">
        <v>2154</v>
      </c>
      <c r="W1807" t="s">
        <v>17600</v>
      </c>
      <c r="X1807" s="20" t="str">
        <f>+IF(V1807="","-",CONCATENATE(V1807,"_",W1807))</f>
        <v>FINES_R05</v>
      </c>
      <c r="Y1807" s="59">
        <v>0.46740671992301941</v>
      </c>
      <c r="Z1807" t="s">
        <v>134</v>
      </c>
      <c r="AA1807" t="s">
        <v>2393</v>
      </c>
      <c r="AB1807" t="str">
        <f>+IF(W1807="","-",IF(W1807="UNICO","CENSO","MUESTRA"))</f>
        <v>MUESTRA</v>
      </c>
      <c r="AC1807" t="s">
        <v>2397</v>
      </c>
      <c r="AD1807" t="s">
        <v>8975</v>
      </c>
    </row>
    <row r="1808" spans="1:30" x14ac:dyDescent="0.25">
      <c r="A1808" s="5" t="str">
        <f t="shared" si="28"/>
        <v>R 5 - D 4 - 451 - 2220</v>
      </c>
      <c r="B1808" s="23" t="s">
        <v>2347</v>
      </c>
      <c r="C1808" t="s">
        <v>186</v>
      </c>
      <c r="D1808" t="s">
        <v>183</v>
      </c>
      <c r="E1808" t="s">
        <v>185</v>
      </c>
      <c r="F1808" t="s">
        <v>134</v>
      </c>
      <c r="G1808" t="s">
        <v>134</v>
      </c>
      <c r="H1808" t="s">
        <v>8997</v>
      </c>
      <c r="I1808" t="s">
        <v>20</v>
      </c>
      <c r="J1808" t="s">
        <v>2349</v>
      </c>
      <c r="K1808" t="s">
        <v>21</v>
      </c>
      <c r="M1808" t="s">
        <v>8998</v>
      </c>
      <c r="N1808" t="s">
        <v>22</v>
      </c>
      <c r="O1808" t="s">
        <v>23</v>
      </c>
      <c r="P1808" t="s">
        <v>26</v>
      </c>
      <c r="Q1808" t="s">
        <v>2348</v>
      </c>
      <c r="R1808" s="13">
        <v>41</v>
      </c>
      <c r="S1808" s="13">
        <v>2</v>
      </c>
      <c r="T1808" s="21">
        <v>1</v>
      </c>
      <c r="V1808" t="s">
        <v>2154</v>
      </c>
      <c r="W1808" t="s">
        <v>17600</v>
      </c>
      <c r="X1808" s="20" t="str">
        <f>+IF(V1808="","-",CONCATENATE(V1808,"_",W1808))</f>
        <v>FINES_R05</v>
      </c>
      <c r="Y1808" s="59">
        <v>0.46900752186775208</v>
      </c>
      <c r="Z1808" t="s">
        <v>134</v>
      </c>
      <c r="AA1808" t="s">
        <v>2393</v>
      </c>
      <c r="AB1808" t="str">
        <f>+IF(W1808="","-",IF(W1808="UNICO","CENSO","MUESTRA"))</f>
        <v>MUESTRA</v>
      </c>
      <c r="AC1808" t="s">
        <v>2398</v>
      </c>
      <c r="AD1808" t="s">
        <v>8999</v>
      </c>
    </row>
    <row r="1809" spans="1:30" x14ac:dyDescent="0.25">
      <c r="A1809" s="5" t="str">
        <f t="shared" si="28"/>
        <v>R 5 - D 99 - 451 - 3694</v>
      </c>
      <c r="B1809" s="23" t="s">
        <v>2347</v>
      </c>
      <c r="C1809" t="s">
        <v>186</v>
      </c>
      <c r="D1809" t="s">
        <v>1665</v>
      </c>
      <c r="E1809" t="s">
        <v>1666</v>
      </c>
      <c r="F1809" t="s">
        <v>134</v>
      </c>
      <c r="G1809" t="s">
        <v>134</v>
      </c>
      <c r="H1809" t="s">
        <v>9442</v>
      </c>
      <c r="I1809" t="s">
        <v>20</v>
      </c>
      <c r="J1809" t="s">
        <v>2349</v>
      </c>
      <c r="K1809" t="s">
        <v>21</v>
      </c>
      <c r="M1809" t="s">
        <v>9443</v>
      </c>
      <c r="N1809" t="s">
        <v>22</v>
      </c>
      <c r="O1809" t="s">
        <v>23</v>
      </c>
      <c r="P1809" t="s">
        <v>26</v>
      </c>
      <c r="Q1809" t="s">
        <v>2348</v>
      </c>
      <c r="R1809" s="13">
        <v>23</v>
      </c>
      <c r="S1809" s="13">
        <v>1</v>
      </c>
      <c r="T1809" s="21">
        <v>1</v>
      </c>
      <c r="V1809" t="s">
        <v>2154</v>
      </c>
      <c r="W1809" t="s">
        <v>17600</v>
      </c>
      <c r="X1809" s="20" t="str">
        <f>+IF(V1809="","-",CONCATENATE(V1809,"_",W1809))</f>
        <v>FINES_R05</v>
      </c>
      <c r="Y1809" s="59">
        <v>0.469199538230896</v>
      </c>
      <c r="Z1809" t="s">
        <v>134</v>
      </c>
      <c r="AA1809" t="s">
        <v>2393</v>
      </c>
      <c r="AB1809" t="str">
        <f>+IF(W1809="","-",IF(W1809="UNICO","CENSO","MUESTRA"))</f>
        <v>MUESTRA</v>
      </c>
      <c r="AC1809" t="s">
        <v>2398</v>
      </c>
      <c r="AD1809" t="s">
        <v>9444</v>
      </c>
    </row>
    <row r="1810" spans="1:30" x14ac:dyDescent="0.25">
      <c r="A1810" s="5" t="str">
        <f t="shared" si="28"/>
        <v>R 5 - D 99 - 451 - 3695</v>
      </c>
      <c r="B1810" s="23" t="s">
        <v>2347</v>
      </c>
      <c r="C1810" t="s">
        <v>186</v>
      </c>
      <c r="D1810" t="s">
        <v>1665</v>
      </c>
      <c r="E1810" t="s">
        <v>1666</v>
      </c>
      <c r="F1810" t="s">
        <v>134</v>
      </c>
      <c r="G1810" t="s">
        <v>134</v>
      </c>
      <c r="H1810" t="s">
        <v>9446</v>
      </c>
      <c r="I1810" t="s">
        <v>20</v>
      </c>
      <c r="J1810" t="s">
        <v>2349</v>
      </c>
      <c r="K1810" t="s">
        <v>21</v>
      </c>
      <c r="M1810" t="s">
        <v>2209</v>
      </c>
      <c r="N1810" t="s">
        <v>22</v>
      </c>
      <c r="O1810" t="s">
        <v>23</v>
      </c>
      <c r="P1810" t="s">
        <v>26</v>
      </c>
      <c r="Q1810" t="s">
        <v>2348</v>
      </c>
      <c r="R1810" s="13">
        <v>22</v>
      </c>
      <c r="S1810" s="13">
        <v>1</v>
      </c>
      <c r="T1810" s="21">
        <v>1</v>
      </c>
      <c r="V1810" t="s">
        <v>2154</v>
      </c>
      <c r="W1810" t="s">
        <v>17600</v>
      </c>
      <c r="X1810" s="20" t="str">
        <f>+IF(V1810="","-",CONCATENATE(V1810,"_",W1810))</f>
        <v>FINES_R05</v>
      </c>
      <c r="Y1810" s="59">
        <v>0.469199538230896</v>
      </c>
      <c r="Z1810" t="s">
        <v>134</v>
      </c>
      <c r="AA1810" t="s">
        <v>2393</v>
      </c>
      <c r="AB1810" t="str">
        <f>+IF(W1810="","-",IF(W1810="UNICO","CENSO","MUESTRA"))</f>
        <v>MUESTRA</v>
      </c>
      <c r="AC1810" t="s">
        <v>2398</v>
      </c>
      <c r="AD1810" t="s">
        <v>9447</v>
      </c>
    </row>
    <row r="1811" spans="1:30" x14ac:dyDescent="0.25">
      <c r="A1811" s="5" t="str">
        <f t="shared" si="28"/>
        <v>R 5 - D 30 - 452 - 1027</v>
      </c>
      <c r="B1811" s="23" t="s">
        <v>2347</v>
      </c>
      <c r="C1811" t="s">
        <v>186</v>
      </c>
      <c r="D1811" t="s">
        <v>551</v>
      </c>
      <c r="E1811" t="s">
        <v>552</v>
      </c>
      <c r="F1811" t="s">
        <v>134</v>
      </c>
      <c r="G1811" t="s">
        <v>134</v>
      </c>
      <c r="H1811" t="s">
        <v>8783</v>
      </c>
      <c r="I1811" t="s">
        <v>20</v>
      </c>
      <c r="J1811" t="s">
        <v>2349</v>
      </c>
      <c r="K1811" t="s">
        <v>21</v>
      </c>
      <c r="M1811" t="s">
        <v>8784</v>
      </c>
      <c r="N1811" t="s">
        <v>22</v>
      </c>
      <c r="O1811" t="s">
        <v>23</v>
      </c>
      <c r="P1811" t="s">
        <v>26</v>
      </c>
      <c r="Q1811" t="s">
        <v>2348</v>
      </c>
      <c r="R1811" s="13">
        <v>27</v>
      </c>
      <c r="S1811" s="13">
        <v>2</v>
      </c>
      <c r="T1811" s="21">
        <v>1</v>
      </c>
      <c r="V1811" t="s">
        <v>2154</v>
      </c>
      <c r="W1811" t="s">
        <v>17600</v>
      </c>
      <c r="X1811" s="20" t="str">
        <f>+IF(V1811="","-",CONCATENATE(V1811,"_",W1811))</f>
        <v>FINES_R05</v>
      </c>
      <c r="Y1811" s="59">
        <v>0.47827771306037897</v>
      </c>
      <c r="Z1811" t="s">
        <v>134</v>
      </c>
      <c r="AA1811" t="s">
        <v>2393</v>
      </c>
      <c r="AB1811" t="str">
        <f>+IF(W1811="","-",IF(W1811="UNICO","CENSO","MUESTRA"))</f>
        <v>MUESTRA</v>
      </c>
      <c r="AC1811" t="s">
        <v>2398</v>
      </c>
      <c r="AD1811" t="s">
        <v>8785</v>
      </c>
    </row>
    <row r="1812" spans="1:30" x14ac:dyDescent="0.25">
      <c r="A1812" s="5" t="str">
        <f t="shared" si="28"/>
        <v>R 5 - D 130 - 455 - 1479</v>
      </c>
      <c r="B1812" s="23" t="s">
        <v>2347</v>
      </c>
      <c r="C1812" t="s">
        <v>186</v>
      </c>
      <c r="D1812" t="s">
        <v>285</v>
      </c>
      <c r="E1812" t="s">
        <v>1994</v>
      </c>
      <c r="F1812" t="s">
        <v>134</v>
      </c>
      <c r="G1812" t="s">
        <v>134</v>
      </c>
      <c r="H1812" t="s">
        <v>8569</v>
      </c>
      <c r="I1812" t="s">
        <v>20</v>
      </c>
      <c r="J1812" t="s">
        <v>2349</v>
      </c>
      <c r="K1812" t="s">
        <v>21</v>
      </c>
      <c r="M1812" t="s">
        <v>8570</v>
      </c>
      <c r="N1812" t="s">
        <v>22</v>
      </c>
      <c r="O1812" t="s">
        <v>23</v>
      </c>
      <c r="P1812" t="s">
        <v>26</v>
      </c>
      <c r="Q1812" t="s">
        <v>2348</v>
      </c>
      <c r="R1812" s="13">
        <v>185</v>
      </c>
      <c r="S1812" s="13">
        <v>6</v>
      </c>
      <c r="T1812" s="21">
        <v>1</v>
      </c>
      <c r="V1812" t="s">
        <v>2154</v>
      </c>
      <c r="W1812" t="s">
        <v>17600</v>
      </c>
      <c r="X1812" s="20" t="str">
        <f>+IF(V1812="","-",CONCATENATE(V1812,"_",W1812))</f>
        <v>FINES_R05</v>
      </c>
      <c r="Y1812" s="59">
        <v>0.4863446056842804</v>
      </c>
      <c r="Z1812" t="s">
        <v>134</v>
      </c>
      <c r="AA1812" t="s">
        <v>2393</v>
      </c>
      <c r="AB1812" t="str">
        <f>+IF(W1812="","-",IF(W1812="UNICO","CENSO","MUESTRA"))</f>
        <v>MUESTRA</v>
      </c>
      <c r="AC1812" t="s">
        <v>2397</v>
      </c>
      <c r="AD1812" t="s">
        <v>8571</v>
      </c>
    </row>
    <row r="1813" spans="1:30" x14ac:dyDescent="0.25">
      <c r="A1813" s="5" t="str">
        <f t="shared" si="28"/>
        <v>R 5 - D 4 - 453 - 3485</v>
      </c>
      <c r="B1813" s="23" t="s">
        <v>2347</v>
      </c>
      <c r="C1813" t="s">
        <v>186</v>
      </c>
      <c r="D1813" t="s">
        <v>183</v>
      </c>
      <c r="E1813" t="s">
        <v>185</v>
      </c>
      <c r="F1813" t="s">
        <v>134</v>
      </c>
      <c r="G1813" t="s">
        <v>134</v>
      </c>
      <c r="H1813" t="s">
        <v>8964</v>
      </c>
      <c r="I1813" t="s">
        <v>20</v>
      </c>
      <c r="J1813" t="s">
        <v>2349</v>
      </c>
      <c r="K1813" t="s">
        <v>21</v>
      </c>
      <c r="M1813" t="s">
        <v>8965</v>
      </c>
      <c r="N1813" t="s">
        <v>22</v>
      </c>
      <c r="O1813" t="s">
        <v>23</v>
      </c>
      <c r="P1813" t="s">
        <v>26</v>
      </c>
      <c r="Q1813" t="s">
        <v>2348</v>
      </c>
      <c r="R1813" s="13">
        <v>90</v>
      </c>
      <c r="S1813" s="13">
        <v>3</v>
      </c>
      <c r="T1813" s="21">
        <v>1</v>
      </c>
      <c r="V1813" t="s">
        <v>2154</v>
      </c>
      <c r="W1813" t="s">
        <v>17600</v>
      </c>
      <c r="X1813" s="20" t="str">
        <f>+IF(V1813="","-",CONCATENATE(V1813,"_",W1813))</f>
        <v>FINES_R05</v>
      </c>
      <c r="Y1813" s="59">
        <v>0.48943740129470831</v>
      </c>
      <c r="Z1813" t="s">
        <v>134</v>
      </c>
      <c r="AA1813" t="s">
        <v>2393</v>
      </c>
      <c r="AB1813" t="str">
        <f>+IF(W1813="","-",IF(W1813="UNICO","CENSO","MUESTRA"))</f>
        <v>MUESTRA</v>
      </c>
      <c r="AC1813" t="s">
        <v>2398</v>
      </c>
      <c r="AD1813" t="s">
        <v>8966</v>
      </c>
    </row>
    <row r="1814" spans="1:30" x14ac:dyDescent="0.25">
      <c r="A1814" s="5" t="str">
        <f t="shared" si="28"/>
        <v>R 5 - D 30 - 452 - 1693</v>
      </c>
      <c r="B1814" s="23" t="s">
        <v>2347</v>
      </c>
      <c r="C1814" t="s">
        <v>186</v>
      </c>
      <c r="D1814" t="s">
        <v>551</v>
      </c>
      <c r="E1814" t="s">
        <v>552</v>
      </c>
      <c r="F1814" t="s">
        <v>134</v>
      </c>
      <c r="G1814" t="s">
        <v>134</v>
      </c>
      <c r="H1814" t="s">
        <v>8748</v>
      </c>
      <c r="I1814" t="s">
        <v>20</v>
      </c>
      <c r="J1814" t="s">
        <v>2349</v>
      </c>
      <c r="K1814" t="s">
        <v>21</v>
      </c>
      <c r="M1814" t="s">
        <v>8749</v>
      </c>
      <c r="N1814" t="s">
        <v>22</v>
      </c>
      <c r="O1814" t="s">
        <v>23</v>
      </c>
      <c r="P1814" t="s">
        <v>26</v>
      </c>
      <c r="Q1814" t="s">
        <v>2348</v>
      </c>
      <c r="R1814" s="13">
        <v>22</v>
      </c>
      <c r="S1814" s="13">
        <v>1</v>
      </c>
      <c r="T1814" s="21">
        <v>1</v>
      </c>
      <c r="V1814" t="s">
        <v>2154</v>
      </c>
      <c r="W1814" t="s">
        <v>17600</v>
      </c>
      <c r="X1814" s="20" t="str">
        <f>+IF(V1814="","-",CONCATENATE(V1814,"_",W1814))</f>
        <v>FINES_R05</v>
      </c>
      <c r="Y1814" s="59">
        <v>0.49339571595191961</v>
      </c>
      <c r="Z1814" t="s">
        <v>134</v>
      </c>
      <c r="AA1814" t="s">
        <v>2393</v>
      </c>
      <c r="AB1814" t="str">
        <f>+IF(W1814="","-",IF(W1814="UNICO","CENSO","MUESTRA"))</f>
        <v>MUESTRA</v>
      </c>
      <c r="AC1814" t="s">
        <v>2398</v>
      </c>
      <c r="AD1814" t="s">
        <v>8750</v>
      </c>
    </row>
    <row r="1815" spans="1:30" x14ac:dyDescent="0.25">
      <c r="A1815" s="5" t="str">
        <f t="shared" si="28"/>
        <v>R 5 - D 99 - 451 - 3796</v>
      </c>
      <c r="B1815" s="23" t="s">
        <v>2347</v>
      </c>
      <c r="C1815" t="s">
        <v>186</v>
      </c>
      <c r="D1815" t="s">
        <v>1665</v>
      </c>
      <c r="E1815" t="s">
        <v>1666</v>
      </c>
      <c r="F1815" t="s">
        <v>134</v>
      </c>
      <c r="G1815" t="s">
        <v>134</v>
      </c>
      <c r="H1815" t="s">
        <v>9434</v>
      </c>
      <c r="I1815" t="s">
        <v>20</v>
      </c>
      <c r="J1815" t="s">
        <v>2349</v>
      </c>
      <c r="K1815" t="s">
        <v>21</v>
      </c>
      <c r="M1815" t="s">
        <v>9435</v>
      </c>
      <c r="N1815" t="s">
        <v>22</v>
      </c>
      <c r="O1815" t="s">
        <v>23</v>
      </c>
      <c r="P1815" t="s">
        <v>26</v>
      </c>
      <c r="Q1815" t="s">
        <v>2348</v>
      </c>
      <c r="R1815" s="13">
        <v>17</v>
      </c>
      <c r="S1815" s="13">
        <v>1</v>
      </c>
      <c r="T1815" s="21">
        <v>1</v>
      </c>
      <c r="V1815" t="s">
        <v>2154</v>
      </c>
      <c r="W1815" t="s">
        <v>17600</v>
      </c>
      <c r="X1815" s="20" t="str">
        <f>+IF(V1815="","-",CONCATENATE(V1815,"_",W1815))</f>
        <v>FINES_R05</v>
      </c>
      <c r="Y1815" s="59">
        <v>0.49531790614128107</v>
      </c>
      <c r="Z1815" t="s">
        <v>134</v>
      </c>
      <c r="AA1815" t="s">
        <v>2393</v>
      </c>
      <c r="AB1815" t="str">
        <f>+IF(W1815="","-",IF(W1815="UNICO","CENSO","MUESTRA"))</f>
        <v>MUESTRA</v>
      </c>
      <c r="AC1815" t="s">
        <v>2398</v>
      </c>
      <c r="AD1815" t="s">
        <v>9436</v>
      </c>
    </row>
    <row r="1816" spans="1:30" x14ac:dyDescent="0.25">
      <c r="A1816" s="5" t="str">
        <f t="shared" si="28"/>
        <v>R 5 - D 130 - 451 - 4518</v>
      </c>
      <c r="B1816" s="23" t="s">
        <v>2347</v>
      </c>
      <c r="C1816" t="s">
        <v>186</v>
      </c>
      <c r="D1816" t="s">
        <v>285</v>
      </c>
      <c r="E1816" t="s">
        <v>1994</v>
      </c>
      <c r="F1816" t="s">
        <v>134</v>
      </c>
      <c r="G1816" t="s">
        <v>134</v>
      </c>
      <c r="H1816" t="s">
        <v>8676</v>
      </c>
      <c r="I1816" t="s">
        <v>20</v>
      </c>
      <c r="J1816" t="s">
        <v>2349</v>
      </c>
      <c r="K1816" t="s">
        <v>21</v>
      </c>
      <c r="M1816" t="s">
        <v>8677</v>
      </c>
      <c r="N1816" t="s">
        <v>22</v>
      </c>
      <c r="O1816" t="s">
        <v>23</v>
      </c>
      <c r="P1816" t="s">
        <v>26</v>
      </c>
      <c r="Q1816" t="s">
        <v>2348</v>
      </c>
      <c r="R1816" s="13">
        <v>44</v>
      </c>
      <c r="S1816" s="13">
        <v>2</v>
      </c>
      <c r="T1816" s="21">
        <v>1</v>
      </c>
      <c r="V1816" t="s">
        <v>2154</v>
      </c>
      <c r="W1816" t="s">
        <v>17600</v>
      </c>
      <c r="X1816" s="20" t="str">
        <f>+IF(V1816="","-",CONCATENATE(V1816,"_",W1816))</f>
        <v>FINES_R05</v>
      </c>
      <c r="Y1816" s="59">
        <v>0.49913883209228521</v>
      </c>
      <c r="Z1816" t="s">
        <v>134</v>
      </c>
      <c r="AA1816" t="s">
        <v>2393</v>
      </c>
      <c r="AB1816" t="str">
        <f>+IF(W1816="","-",IF(W1816="UNICO","CENSO","MUESTRA"))</f>
        <v>MUESTRA</v>
      </c>
      <c r="AC1816" t="s">
        <v>2397</v>
      </c>
      <c r="AD1816" t="s">
        <v>8678</v>
      </c>
    </row>
    <row r="1817" spans="1:30" x14ac:dyDescent="0.25">
      <c r="A1817" s="5" t="str">
        <f t="shared" si="28"/>
        <v>R 5 - D 129 - 451 - 0965</v>
      </c>
      <c r="B1817" s="23" t="s">
        <v>2347</v>
      </c>
      <c r="C1817" t="s">
        <v>186</v>
      </c>
      <c r="D1817" t="s">
        <v>182</v>
      </c>
      <c r="E1817" t="s">
        <v>1985</v>
      </c>
      <c r="F1817" t="s">
        <v>134</v>
      </c>
      <c r="G1817" t="s">
        <v>134</v>
      </c>
      <c r="H1817" t="s">
        <v>8530</v>
      </c>
      <c r="I1817" t="s">
        <v>20</v>
      </c>
      <c r="J1817" t="s">
        <v>2349</v>
      </c>
      <c r="K1817" t="s">
        <v>21</v>
      </c>
      <c r="M1817" t="s">
        <v>4632</v>
      </c>
      <c r="N1817" t="s">
        <v>22</v>
      </c>
      <c r="O1817" t="s">
        <v>23</v>
      </c>
      <c r="P1817" t="s">
        <v>26</v>
      </c>
      <c r="Q1817" t="s">
        <v>2348</v>
      </c>
      <c r="R1817" s="13">
        <v>69</v>
      </c>
      <c r="S1817" s="13">
        <v>4</v>
      </c>
      <c r="T1817" s="21">
        <v>1</v>
      </c>
      <c r="V1817" t="s">
        <v>2154</v>
      </c>
      <c r="W1817" t="s">
        <v>17600</v>
      </c>
      <c r="X1817" s="20" t="str">
        <f>+IF(V1817="","-",CONCATENATE(V1817,"_",W1817))</f>
        <v>FINES_R05</v>
      </c>
      <c r="Y1817" s="59">
        <v>0.51057249307632446</v>
      </c>
      <c r="Z1817" t="s">
        <v>134</v>
      </c>
      <c r="AA1817" t="s">
        <v>2393</v>
      </c>
      <c r="AB1817" t="str">
        <f>+IF(W1817="","-",IF(W1817="UNICO","CENSO","MUESTRA"))</f>
        <v>MUESTRA</v>
      </c>
      <c r="AC1817" t="s">
        <v>2397</v>
      </c>
      <c r="AD1817" t="s">
        <v>8531</v>
      </c>
    </row>
    <row r="1818" spans="1:30" x14ac:dyDescent="0.25">
      <c r="A1818" s="5" t="str">
        <f t="shared" si="28"/>
        <v>R 5 - D 130 - 451 - 1490</v>
      </c>
      <c r="B1818" s="23" t="s">
        <v>2347</v>
      </c>
      <c r="C1818" t="s">
        <v>186</v>
      </c>
      <c r="D1818" t="s">
        <v>285</v>
      </c>
      <c r="E1818" t="s">
        <v>1994</v>
      </c>
      <c r="F1818" t="s">
        <v>134</v>
      </c>
      <c r="G1818" t="s">
        <v>134</v>
      </c>
      <c r="H1818" t="s">
        <v>8627</v>
      </c>
      <c r="I1818" t="s">
        <v>20</v>
      </c>
      <c r="J1818" t="s">
        <v>2349</v>
      </c>
      <c r="K1818" t="s">
        <v>21</v>
      </c>
      <c r="M1818" t="s">
        <v>2238</v>
      </c>
      <c r="N1818" t="s">
        <v>22</v>
      </c>
      <c r="O1818" t="s">
        <v>23</v>
      </c>
      <c r="P1818" t="s">
        <v>26</v>
      </c>
      <c r="Q1818" t="s">
        <v>2348</v>
      </c>
      <c r="R1818" s="13">
        <v>47</v>
      </c>
      <c r="S1818" s="13">
        <v>2</v>
      </c>
      <c r="T1818" s="21">
        <v>1</v>
      </c>
      <c r="V1818" t="s">
        <v>2154</v>
      </c>
      <c r="W1818" t="s">
        <v>17600</v>
      </c>
      <c r="X1818" s="20" t="str">
        <f>+IF(V1818="","-",CONCATENATE(V1818,"_",W1818))</f>
        <v>FINES_R05</v>
      </c>
      <c r="Y1818" s="59">
        <v>0.51537191867828369</v>
      </c>
      <c r="Z1818" t="s">
        <v>134</v>
      </c>
      <c r="AA1818" t="s">
        <v>2393</v>
      </c>
      <c r="AB1818" t="str">
        <f>+IF(W1818="","-",IF(W1818="UNICO","CENSO","MUESTRA"))</f>
        <v>MUESTRA</v>
      </c>
      <c r="AC1818" t="s">
        <v>2397</v>
      </c>
      <c r="AD1818" t="s">
        <v>8628</v>
      </c>
    </row>
    <row r="1819" spans="1:30" x14ac:dyDescent="0.25">
      <c r="A1819" s="5" t="str">
        <f t="shared" si="28"/>
        <v>R 5 - D 4 - 453 - 3141</v>
      </c>
      <c r="B1819" s="23" t="s">
        <v>2347</v>
      </c>
      <c r="C1819" t="s">
        <v>186</v>
      </c>
      <c r="D1819" t="s">
        <v>183</v>
      </c>
      <c r="E1819" t="s">
        <v>185</v>
      </c>
      <c r="F1819" t="s">
        <v>134</v>
      </c>
      <c r="G1819" t="s">
        <v>134</v>
      </c>
      <c r="H1819" t="s">
        <v>9168</v>
      </c>
      <c r="I1819" t="s">
        <v>20</v>
      </c>
      <c r="J1819" t="s">
        <v>2349</v>
      </c>
      <c r="K1819" t="s">
        <v>21</v>
      </c>
      <c r="M1819" t="s">
        <v>9169</v>
      </c>
      <c r="N1819" t="s">
        <v>22</v>
      </c>
      <c r="O1819" t="s">
        <v>23</v>
      </c>
      <c r="P1819" t="s">
        <v>26</v>
      </c>
      <c r="Q1819" t="s">
        <v>2348</v>
      </c>
      <c r="R1819" s="13">
        <v>24</v>
      </c>
      <c r="S1819" s="13">
        <v>1</v>
      </c>
      <c r="T1819" s="21">
        <v>1</v>
      </c>
      <c r="V1819" t="s">
        <v>2154</v>
      </c>
      <c r="W1819" t="s">
        <v>17600</v>
      </c>
      <c r="X1819" s="20" t="str">
        <f>+IF(V1819="","-",CONCATENATE(V1819,"_",W1819))</f>
        <v>FINES_R05</v>
      </c>
      <c r="Y1819" s="59">
        <v>0.5155373215675354</v>
      </c>
      <c r="Z1819" t="s">
        <v>134</v>
      </c>
      <c r="AA1819" t="s">
        <v>2393</v>
      </c>
      <c r="AB1819" t="str">
        <f>+IF(W1819="","-",IF(W1819="UNICO","CENSO","MUESTRA"))</f>
        <v>MUESTRA</v>
      </c>
      <c r="AC1819" t="s">
        <v>2398</v>
      </c>
      <c r="AD1819" t="s">
        <v>9170</v>
      </c>
    </row>
    <row r="1820" spans="1:30" x14ac:dyDescent="0.25">
      <c r="A1820" s="5" t="str">
        <f t="shared" si="28"/>
        <v>R 5 - D 30 - 452 - 1706</v>
      </c>
      <c r="B1820" s="23" t="s">
        <v>2347</v>
      </c>
      <c r="C1820" t="s">
        <v>186</v>
      </c>
      <c r="D1820" t="s">
        <v>551</v>
      </c>
      <c r="E1820" t="s">
        <v>552</v>
      </c>
      <c r="F1820" t="s">
        <v>134</v>
      </c>
      <c r="G1820" t="s">
        <v>134</v>
      </c>
      <c r="H1820" t="s">
        <v>8689</v>
      </c>
      <c r="I1820" t="s">
        <v>20</v>
      </c>
      <c r="J1820" t="s">
        <v>2349</v>
      </c>
      <c r="K1820" t="s">
        <v>21</v>
      </c>
      <c r="M1820" t="s">
        <v>8690</v>
      </c>
      <c r="N1820" t="s">
        <v>22</v>
      </c>
      <c r="O1820" t="s">
        <v>23</v>
      </c>
      <c r="P1820" t="s">
        <v>26</v>
      </c>
      <c r="Q1820" t="s">
        <v>2348</v>
      </c>
      <c r="R1820" s="13">
        <v>14</v>
      </c>
      <c r="S1820" s="13">
        <v>1</v>
      </c>
      <c r="T1820" s="21">
        <v>1</v>
      </c>
      <c r="V1820" t="s">
        <v>2154</v>
      </c>
      <c r="W1820" t="s">
        <v>17600</v>
      </c>
      <c r="X1820" s="20" t="str">
        <f>+IF(V1820="","-",CONCATENATE(V1820,"_",W1820))</f>
        <v>FINES_R05</v>
      </c>
      <c r="Y1820" s="59">
        <v>0.52585738897323608</v>
      </c>
      <c r="Z1820" t="s">
        <v>134</v>
      </c>
      <c r="AA1820" t="s">
        <v>2393</v>
      </c>
      <c r="AB1820" t="str">
        <f>+IF(W1820="","-",IF(W1820="UNICO","CENSO","MUESTRA"))</f>
        <v>MUESTRA</v>
      </c>
      <c r="AC1820" t="s">
        <v>2397</v>
      </c>
      <c r="AD1820" t="s">
        <v>8691</v>
      </c>
    </row>
    <row r="1821" spans="1:30" x14ac:dyDescent="0.25">
      <c r="A1821" s="5" t="str">
        <f t="shared" si="28"/>
        <v>R 5 - D 4 - 452 - 4608</v>
      </c>
      <c r="B1821" s="23" t="s">
        <v>2347</v>
      </c>
      <c r="C1821" t="s">
        <v>186</v>
      </c>
      <c r="D1821" t="s">
        <v>183</v>
      </c>
      <c r="E1821" t="s">
        <v>185</v>
      </c>
      <c r="F1821" t="s">
        <v>134</v>
      </c>
      <c r="G1821" t="s">
        <v>134</v>
      </c>
      <c r="H1821" t="s">
        <v>9345</v>
      </c>
      <c r="I1821" t="s">
        <v>20</v>
      </c>
      <c r="J1821" t="s">
        <v>2349</v>
      </c>
      <c r="K1821" t="s">
        <v>21</v>
      </c>
      <c r="M1821" t="s">
        <v>9346</v>
      </c>
      <c r="N1821" t="s">
        <v>22</v>
      </c>
      <c r="O1821" t="s">
        <v>23</v>
      </c>
      <c r="P1821" t="s">
        <v>26</v>
      </c>
      <c r="Q1821" t="s">
        <v>2348</v>
      </c>
      <c r="R1821" s="13">
        <v>19</v>
      </c>
      <c r="S1821" s="13">
        <v>1</v>
      </c>
      <c r="T1821" s="21">
        <v>1</v>
      </c>
      <c r="V1821" t="s">
        <v>2154</v>
      </c>
      <c r="W1821" t="s">
        <v>17600</v>
      </c>
      <c r="X1821" s="20" t="str">
        <f>+IF(V1821="","-",CONCATENATE(V1821,"_",W1821))</f>
        <v>FINES_R05</v>
      </c>
      <c r="Y1821" s="59">
        <v>0.52774322032928467</v>
      </c>
      <c r="Z1821" t="s">
        <v>134</v>
      </c>
      <c r="AA1821" t="s">
        <v>2393</v>
      </c>
      <c r="AB1821" t="str">
        <f>+IF(W1821="","-",IF(W1821="UNICO","CENSO","MUESTRA"))</f>
        <v>MUESTRA</v>
      </c>
      <c r="AC1821" t="s">
        <v>2398</v>
      </c>
      <c r="AD1821" t="s">
        <v>9347</v>
      </c>
    </row>
    <row r="1822" spans="1:30" x14ac:dyDescent="0.25">
      <c r="A1822" s="5" t="str">
        <f t="shared" si="28"/>
        <v>R 5 - D 4 - 453 - 2066</v>
      </c>
      <c r="B1822" s="23" t="s">
        <v>2347</v>
      </c>
      <c r="C1822" t="s">
        <v>186</v>
      </c>
      <c r="D1822" t="s">
        <v>183</v>
      </c>
      <c r="E1822" t="s">
        <v>185</v>
      </c>
      <c r="F1822" t="s">
        <v>134</v>
      </c>
      <c r="G1822" t="s">
        <v>134</v>
      </c>
      <c r="H1822" t="s">
        <v>8886</v>
      </c>
      <c r="I1822" t="s">
        <v>20</v>
      </c>
      <c r="J1822" t="s">
        <v>2349</v>
      </c>
      <c r="K1822" t="s">
        <v>21</v>
      </c>
      <c r="M1822" t="s">
        <v>8887</v>
      </c>
      <c r="N1822" t="s">
        <v>22</v>
      </c>
      <c r="O1822" t="s">
        <v>23</v>
      </c>
      <c r="P1822" t="s">
        <v>26</v>
      </c>
      <c r="Q1822" t="s">
        <v>2348</v>
      </c>
      <c r="R1822" s="13">
        <v>43</v>
      </c>
      <c r="S1822" s="13">
        <v>2</v>
      </c>
      <c r="T1822" s="21">
        <v>1</v>
      </c>
      <c r="V1822" t="s">
        <v>2154</v>
      </c>
      <c r="W1822" t="s">
        <v>17600</v>
      </c>
      <c r="X1822" s="20" t="str">
        <f>+IF(V1822="","-",CONCATENATE(V1822,"_",W1822))</f>
        <v>FINES_R05</v>
      </c>
      <c r="Y1822" s="59">
        <v>0.52799522876739502</v>
      </c>
      <c r="Z1822" t="s">
        <v>134</v>
      </c>
      <c r="AA1822" t="s">
        <v>2393</v>
      </c>
      <c r="AB1822" t="str">
        <f>+IF(W1822="","-",IF(W1822="UNICO","CENSO","MUESTRA"))</f>
        <v>MUESTRA</v>
      </c>
      <c r="AC1822" t="s">
        <v>2397</v>
      </c>
      <c r="AD1822" t="s">
        <v>8888</v>
      </c>
    </row>
    <row r="1823" spans="1:30" x14ac:dyDescent="0.25">
      <c r="A1823" s="5" t="str">
        <f t="shared" si="28"/>
        <v>R 5 - D 4 - 452 - 2125</v>
      </c>
      <c r="B1823" s="23" t="s">
        <v>2347</v>
      </c>
      <c r="C1823" t="s">
        <v>186</v>
      </c>
      <c r="D1823" t="s">
        <v>183</v>
      </c>
      <c r="E1823" t="s">
        <v>185</v>
      </c>
      <c r="F1823" t="s">
        <v>134</v>
      </c>
      <c r="G1823" t="s">
        <v>134</v>
      </c>
      <c r="H1823" t="s">
        <v>9021</v>
      </c>
      <c r="I1823" t="s">
        <v>20</v>
      </c>
      <c r="J1823" t="s">
        <v>2349</v>
      </c>
      <c r="K1823" t="s">
        <v>21</v>
      </c>
      <c r="M1823" t="s">
        <v>9022</v>
      </c>
      <c r="N1823" t="s">
        <v>22</v>
      </c>
      <c r="O1823" t="s">
        <v>23</v>
      </c>
      <c r="P1823" t="s">
        <v>26</v>
      </c>
      <c r="Q1823" t="s">
        <v>2348</v>
      </c>
      <c r="R1823" s="13">
        <v>25</v>
      </c>
      <c r="S1823" s="13">
        <v>2</v>
      </c>
      <c r="T1823" s="21">
        <v>1</v>
      </c>
      <c r="V1823" t="s">
        <v>2154</v>
      </c>
      <c r="W1823" t="s">
        <v>17600</v>
      </c>
      <c r="X1823" s="20" t="str">
        <f>+IF(V1823="","-",CONCATENATE(V1823,"_",W1823))</f>
        <v>FINES_R05</v>
      </c>
      <c r="Y1823" s="59">
        <v>0.53397208452224731</v>
      </c>
      <c r="Z1823" t="s">
        <v>134</v>
      </c>
      <c r="AA1823" t="s">
        <v>2393</v>
      </c>
      <c r="AB1823" t="str">
        <f>+IF(W1823="","-",IF(W1823="UNICO","CENSO","MUESTRA"))</f>
        <v>MUESTRA</v>
      </c>
      <c r="AC1823" t="s">
        <v>2398</v>
      </c>
      <c r="AD1823" t="s">
        <v>9023</v>
      </c>
    </row>
    <row r="1824" spans="1:30" x14ac:dyDescent="0.25">
      <c r="A1824" s="5" t="str">
        <f t="shared" si="28"/>
        <v>R 5 - D 130 - 453 - 4197</v>
      </c>
      <c r="B1824" s="23" t="s">
        <v>2347</v>
      </c>
      <c r="C1824" t="s">
        <v>186</v>
      </c>
      <c r="D1824" t="s">
        <v>285</v>
      </c>
      <c r="E1824" t="s">
        <v>1994</v>
      </c>
      <c r="F1824" t="s">
        <v>134</v>
      </c>
      <c r="G1824" t="s">
        <v>134</v>
      </c>
      <c r="H1824" t="s">
        <v>8608</v>
      </c>
      <c r="I1824" t="s">
        <v>20</v>
      </c>
      <c r="J1824" t="s">
        <v>2349</v>
      </c>
      <c r="K1824" t="s">
        <v>21</v>
      </c>
      <c r="M1824" t="s">
        <v>8609</v>
      </c>
      <c r="N1824" t="s">
        <v>22</v>
      </c>
      <c r="O1824" t="s">
        <v>23</v>
      </c>
      <c r="P1824" t="s">
        <v>26</v>
      </c>
      <c r="Q1824" t="s">
        <v>2348</v>
      </c>
      <c r="R1824" s="13">
        <v>39</v>
      </c>
      <c r="S1824" s="13">
        <v>2</v>
      </c>
      <c r="T1824" s="21">
        <v>1</v>
      </c>
      <c r="V1824" t="s">
        <v>2154</v>
      </c>
      <c r="W1824" t="s">
        <v>17600</v>
      </c>
      <c r="X1824" s="20" t="str">
        <f>+IF(V1824="","-",CONCATENATE(V1824,"_",W1824))</f>
        <v>FINES_R05</v>
      </c>
      <c r="Y1824" s="59">
        <v>0.53733652830123901</v>
      </c>
      <c r="Z1824" t="s">
        <v>134</v>
      </c>
      <c r="AA1824" t="s">
        <v>2393</v>
      </c>
      <c r="AB1824" t="str">
        <f>+IF(W1824="","-",IF(W1824="UNICO","CENSO","MUESTRA"))</f>
        <v>MUESTRA</v>
      </c>
      <c r="AC1824" t="s">
        <v>2397</v>
      </c>
      <c r="AD1824" t="s">
        <v>8610</v>
      </c>
    </row>
    <row r="1825" spans="1:30" x14ac:dyDescent="0.25">
      <c r="A1825" s="5" t="str">
        <f t="shared" si="28"/>
        <v>R 5 - D 4 - 453 - 4653</v>
      </c>
      <c r="B1825" s="23" t="s">
        <v>2347</v>
      </c>
      <c r="C1825" t="s">
        <v>186</v>
      </c>
      <c r="D1825" t="s">
        <v>183</v>
      </c>
      <c r="E1825" t="s">
        <v>185</v>
      </c>
      <c r="F1825" t="s">
        <v>134</v>
      </c>
      <c r="G1825" t="s">
        <v>134</v>
      </c>
      <c r="H1825" t="s">
        <v>9349</v>
      </c>
      <c r="I1825" t="s">
        <v>20</v>
      </c>
      <c r="J1825" t="s">
        <v>2349</v>
      </c>
      <c r="K1825" t="s">
        <v>21</v>
      </c>
      <c r="M1825" t="s">
        <v>9350</v>
      </c>
      <c r="N1825" t="s">
        <v>22</v>
      </c>
      <c r="O1825" t="s">
        <v>23</v>
      </c>
      <c r="P1825" t="s">
        <v>26</v>
      </c>
      <c r="Q1825" t="s">
        <v>2348</v>
      </c>
      <c r="R1825" s="13">
        <v>27</v>
      </c>
      <c r="S1825" s="13">
        <v>1</v>
      </c>
      <c r="T1825" s="21">
        <v>1</v>
      </c>
      <c r="V1825" t="s">
        <v>2154</v>
      </c>
      <c r="W1825" t="s">
        <v>17600</v>
      </c>
      <c r="X1825" s="20" t="str">
        <f>+IF(V1825="","-",CONCATENATE(V1825,"_",W1825))</f>
        <v>FINES_R05</v>
      </c>
      <c r="Y1825" s="59">
        <v>0.53962844610214233</v>
      </c>
      <c r="Z1825" t="s">
        <v>134</v>
      </c>
      <c r="AA1825" t="s">
        <v>2393</v>
      </c>
      <c r="AB1825" t="str">
        <f>+IF(W1825="","-",IF(W1825="UNICO","CENSO","MUESTRA"))</f>
        <v>MUESTRA</v>
      </c>
      <c r="AC1825" t="s">
        <v>2397</v>
      </c>
      <c r="AD1825" t="s">
        <v>9351</v>
      </c>
    </row>
    <row r="1826" spans="1:30" x14ac:dyDescent="0.25">
      <c r="A1826" s="5" t="str">
        <f t="shared" si="28"/>
        <v>R 5 - D 130 - 453 - 1478</v>
      </c>
      <c r="B1826" s="23" t="s">
        <v>2347</v>
      </c>
      <c r="C1826" t="s">
        <v>186</v>
      </c>
      <c r="D1826" t="s">
        <v>285</v>
      </c>
      <c r="E1826" t="s">
        <v>1994</v>
      </c>
      <c r="F1826" t="s">
        <v>134</v>
      </c>
      <c r="G1826" t="s">
        <v>134</v>
      </c>
      <c r="H1826" t="s">
        <v>8580</v>
      </c>
      <c r="I1826" t="s">
        <v>20</v>
      </c>
      <c r="J1826" t="s">
        <v>2349</v>
      </c>
      <c r="K1826" t="s">
        <v>21</v>
      </c>
      <c r="M1826" t="s">
        <v>3641</v>
      </c>
      <c r="N1826" t="s">
        <v>22</v>
      </c>
      <c r="O1826" t="s">
        <v>23</v>
      </c>
      <c r="P1826" t="s">
        <v>26</v>
      </c>
      <c r="Q1826" t="s">
        <v>2348</v>
      </c>
      <c r="R1826" s="13">
        <v>139</v>
      </c>
      <c r="S1826" s="13">
        <v>5</v>
      </c>
      <c r="T1826" s="21">
        <v>1</v>
      </c>
      <c r="V1826" t="s">
        <v>2154</v>
      </c>
      <c r="W1826" t="s">
        <v>17600</v>
      </c>
      <c r="X1826" s="20" t="str">
        <f>+IF(V1826="","-",CONCATENATE(V1826,"_",W1826))</f>
        <v>FINES_R05</v>
      </c>
      <c r="Y1826" s="59">
        <v>0.54054641723632813</v>
      </c>
      <c r="Z1826" t="s">
        <v>134</v>
      </c>
      <c r="AA1826" t="s">
        <v>2393</v>
      </c>
      <c r="AB1826" t="str">
        <f>+IF(W1826="","-",IF(W1826="UNICO","CENSO","MUESTRA"))</f>
        <v>MUESTRA</v>
      </c>
      <c r="AC1826" t="s">
        <v>2397</v>
      </c>
      <c r="AD1826" t="s">
        <v>8581</v>
      </c>
    </row>
    <row r="1827" spans="1:30" x14ac:dyDescent="0.25">
      <c r="A1827" s="5" t="str">
        <f t="shared" si="28"/>
        <v>R 5 - D 130 - 455 - 0031</v>
      </c>
      <c r="B1827" s="23" t="s">
        <v>2347</v>
      </c>
      <c r="C1827" t="s">
        <v>186</v>
      </c>
      <c r="D1827" t="s">
        <v>285</v>
      </c>
      <c r="E1827" t="s">
        <v>1994</v>
      </c>
      <c r="F1827" t="s">
        <v>134</v>
      </c>
      <c r="G1827" t="s">
        <v>134</v>
      </c>
      <c r="H1827" t="s">
        <v>12384</v>
      </c>
      <c r="I1827" t="s">
        <v>20</v>
      </c>
      <c r="J1827" t="s">
        <v>2349</v>
      </c>
      <c r="K1827" t="s">
        <v>21</v>
      </c>
      <c r="M1827" t="s">
        <v>12385</v>
      </c>
      <c r="N1827" t="s">
        <v>22</v>
      </c>
      <c r="O1827" t="s">
        <v>23</v>
      </c>
      <c r="P1827" t="s">
        <v>26</v>
      </c>
      <c r="Q1827" t="s">
        <v>2348</v>
      </c>
      <c r="R1827" s="13">
        <v>16</v>
      </c>
      <c r="S1827" s="13">
        <v>1</v>
      </c>
      <c r="T1827" s="21">
        <v>1</v>
      </c>
      <c r="V1827" t="s">
        <v>2154</v>
      </c>
      <c r="W1827" t="s">
        <v>17600</v>
      </c>
      <c r="X1827" s="20" t="str">
        <f>+IF(V1827="","-",CONCATENATE(V1827,"_",W1827))</f>
        <v>FINES_R05</v>
      </c>
      <c r="Y1827" s="59">
        <v>0.54054641723632813</v>
      </c>
      <c r="Z1827" t="s">
        <v>134</v>
      </c>
      <c r="AA1827" t="s">
        <v>2393</v>
      </c>
      <c r="AB1827" t="str">
        <f>+IF(W1827="","-",IF(W1827="UNICO","CENSO","MUESTRA"))</f>
        <v>MUESTRA</v>
      </c>
      <c r="AC1827" t="s">
        <v>2397</v>
      </c>
      <c r="AD1827" t="s">
        <v>12386</v>
      </c>
    </row>
    <row r="1828" spans="1:30" x14ac:dyDescent="0.25">
      <c r="A1828" s="5" t="str">
        <f t="shared" si="28"/>
        <v>R 5 - D 99 - 451 - 3701</v>
      </c>
      <c r="B1828" s="23" t="s">
        <v>2347</v>
      </c>
      <c r="C1828" t="s">
        <v>186</v>
      </c>
      <c r="D1828" t="s">
        <v>1665</v>
      </c>
      <c r="E1828" t="s">
        <v>1666</v>
      </c>
      <c r="F1828" t="s">
        <v>134</v>
      </c>
      <c r="G1828" t="s">
        <v>134</v>
      </c>
      <c r="H1828" t="s">
        <v>9454</v>
      </c>
      <c r="I1828" t="s">
        <v>20</v>
      </c>
      <c r="J1828" t="s">
        <v>2349</v>
      </c>
      <c r="K1828" t="s">
        <v>21</v>
      </c>
      <c r="M1828" t="s">
        <v>9455</v>
      </c>
      <c r="N1828" t="s">
        <v>22</v>
      </c>
      <c r="O1828" t="s">
        <v>23</v>
      </c>
      <c r="P1828" t="s">
        <v>26</v>
      </c>
      <c r="Q1828" t="s">
        <v>2348</v>
      </c>
      <c r="R1828" s="13">
        <v>40</v>
      </c>
      <c r="S1828" s="13">
        <v>2</v>
      </c>
      <c r="T1828" s="21">
        <v>1</v>
      </c>
      <c r="V1828" t="s">
        <v>2154</v>
      </c>
      <c r="W1828" t="s">
        <v>17600</v>
      </c>
      <c r="X1828" s="20" t="str">
        <f>+IF(V1828="","-",CONCATENATE(V1828,"_",W1828))</f>
        <v>FINES_R05</v>
      </c>
      <c r="Y1828" s="59">
        <v>0.54757291078567505</v>
      </c>
      <c r="Z1828" t="s">
        <v>134</v>
      </c>
      <c r="AA1828" t="s">
        <v>2393</v>
      </c>
      <c r="AB1828" t="str">
        <f>+IF(W1828="","-",IF(W1828="UNICO","CENSO","MUESTRA"))</f>
        <v>MUESTRA</v>
      </c>
      <c r="AC1828" t="s">
        <v>2398</v>
      </c>
      <c r="AD1828" t="s">
        <v>9456</v>
      </c>
    </row>
    <row r="1829" spans="1:30" x14ac:dyDescent="0.25">
      <c r="A1829" s="5" t="str">
        <f t="shared" si="28"/>
        <v>R 5 - D 4 - 453 - 0104</v>
      </c>
      <c r="B1829" s="23" t="s">
        <v>2347</v>
      </c>
      <c r="C1829" t="s">
        <v>186</v>
      </c>
      <c r="D1829" t="s">
        <v>183</v>
      </c>
      <c r="E1829" t="s">
        <v>185</v>
      </c>
      <c r="F1829" t="s">
        <v>134</v>
      </c>
      <c r="G1829" t="s">
        <v>134</v>
      </c>
      <c r="H1829" t="s">
        <v>9135</v>
      </c>
      <c r="I1829" t="s">
        <v>20</v>
      </c>
      <c r="J1829" t="s">
        <v>2349</v>
      </c>
      <c r="K1829" t="s">
        <v>21</v>
      </c>
      <c r="M1829" t="s">
        <v>5050</v>
      </c>
      <c r="N1829" t="s">
        <v>22</v>
      </c>
      <c r="O1829" t="s">
        <v>23</v>
      </c>
      <c r="P1829" t="s">
        <v>26</v>
      </c>
      <c r="Q1829" t="s">
        <v>2348</v>
      </c>
      <c r="R1829" s="13">
        <v>71</v>
      </c>
      <c r="S1829" s="13">
        <v>3</v>
      </c>
      <c r="T1829" s="21">
        <v>1</v>
      </c>
      <c r="V1829" t="s">
        <v>2154</v>
      </c>
      <c r="W1829" t="s">
        <v>17600</v>
      </c>
      <c r="X1829" s="20" t="str">
        <f>+IF(V1829="","-",CONCATENATE(V1829,"_",W1829))</f>
        <v>FINES_R05</v>
      </c>
      <c r="Y1829" s="59">
        <v>0.54763692617416382</v>
      </c>
      <c r="Z1829" t="s">
        <v>134</v>
      </c>
      <c r="AA1829" t="s">
        <v>2393</v>
      </c>
      <c r="AB1829" t="str">
        <f>+IF(W1829="","-",IF(W1829="UNICO","CENSO","MUESTRA"))</f>
        <v>MUESTRA</v>
      </c>
      <c r="AC1829" t="s">
        <v>2398</v>
      </c>
      <c r="AD1829" t="s">
        <v>9136</v>
      </c>
    </row>
    <row r="1830" spans="1:30" x14ac:dyDescent="0.25">
      <c r="A1830" s="5" t="str">
        <f t="shared" si="28"/>
        <v>R 5 - D 129 - 451 - 4107</v>
      </c>
      <c r="B1830" s="23" t="s">
        <v>2347</v>
      </c>
      <c r="C1830" t="s">
        <v>186</v>
      </c>
      <c r="D1830" t="s">
        <v>182</v>
      </c>
      <c r="E1830" t="s">
        <v>1985</v>
      </c>
      <c r="F1830" t="s">
        <v>134</v>
      </c>
      <c r="G1830" t="s">
        <v>134</v>
      </c>
      <c r="H1830" t="s">
        <v>8547</v>
      </c>
      <c r="I1830" t="s">
        <v>20</v>
      </c>
      <c r="J1830" t="s">
        <v>2349</v>
      </c>
      <c r="K1830" t="s">
        <v>21</v>
      </c>
      <c r="M1830" t="s">
        <v>8548</v>
      </c>
      <c r="N1830" t="s">
        <v>22</v>
      </c>
      <c r="O1830" t="s">
        <v>23</v>
      </c>
      <c r="P1830" t="s">
        <v>26</v>
      </c>
      <c r="Q1830" t="s">
        <v>2348</v>
      </c>
      <c r="R1830" s="13">
        <v>20</v>
      </c>
      <c r="S1830" s="13">
        <v>1</v>
      </c>
      <c r="T1830" s="21">
        <v>1</v>
      </c>
      <c r="V1830" t="s">
        <v>2154</v>
      </c>
      <c r="W1830" t="s">
        <v>17600</v>
      </c>
      <c r="X1830" s="20" t="str">
        <f>+IF(V1830="","-",CONCATENATE(V1830,"_",W1830))</f>
        <v>FINES_R05</v>
      </c>
      <c r="Y1830" s="59">
        <v>0.55000000000000004</v>
      </c>
      <c r="Z1830" t="s">
        <v>134</v>
      </c>
      <c r="AA1830" t="s">
        <v>2393</v>
      </c>
      <c r="AB1830" t="str">
        <f>+IF(W1830="","-",IF(W1830="UNICO","CENSO","MUESTRA"))</f>
        <v>MUESTRA</v>
      </c>
      <c r="AC1830" t="s">
        <v>2397</v>
      </c>
      <c r="AD1830" t="s">
        <v>8549</v>
      </c>
    </row>
    <row r="1831" spans="1:30" x14ac:dyDescent="0.25">
      <c r="A1831" s="5" t="str">
        <f t="shared" si="28"/>
        <v>R 5 - D 4 - 453 - 2993</v>
      </c>
      <c r="B1831" s="23" t="s">
        <v>2347</v>
      </c>
      <c r="C1831" t="s">
        <v>186</v>
      </c>
      <c r="D1831" t="s">
        <v>183</v>
      </c>
      <c r="E1831" t="s">
        <v>185</v>
      </c>
      <c r="F1831" t="s">
        <v>134</v>
      </c>
      <c r="G1831" t="s">
        <v>134</v>
      </c>
      <c r="H1831" t="s">
        <v>9160</v>
      </c>
      <c r="I1831" t="s">
        <v>20</v>
      </c>
      <c r="J1831" t="s">
        <v>2349</v>
      </c>
      <c r="K1831" t="s">
        <v>21</v>
      </c>
      <c r="M1831" t="s">
        <v>9161</v>
      </c>
      <c r="N1831" t="s">
        <v>22</v>
      </c>
      <c r="O1831" t="s">
        <v>23</v>
      </c>
      <c r="P1831" t="s">
        <v>26</v>
      </c>
      <c r="Q1831" t="s">
        <v>2348</v>
      </c>
      <c r="R1831" s="13">
        <v>26</v>
      </c>
      <c r="S1831" s="13">
        <v>1</v>
      </c>
      <c r="T1831" s="21">
        <v>1</v>
      </c>
      <c r="V1831" t="s">
        <v>2154</v>
      </c>
      <c r="W1831" t="s">
        <v>17600</v>
      </c>
      <c r="X1831" s="20" t="str">
        <f>+IF(V1831="","-",CONCATENATE(V1831,"_",W1831))</f>
        <v>FINES_R05</v>
      </c>
      <c r="Y1831" s="59">
        <v>0.55161654949188232</v>
      </c>
      <c r="Z1831" t="s">
        <v>134</v>
      </c>
      <c r="AA1831" t="s">
        <v>2393</v>
      </c>
      <c r="AB1831" t="str">
        <f>+IF(W1831="","-",IF(W1831="UNICO","CENSO","MUESTRA"))</f>
        <v>MUESTRA</v>
      </c>
      <c r="AC1831" t="s">
        <v>2397</v>
      </c>
      <c r="AD1831" t="s">
        <v>9162</v>
      </c>
    </row>
    <row r="1832" spans="1:30" x14ac:dyDescent="0.25">
      <c r="A1832" s="5" t="str">
        <f t="shared" si="28"/>
        <v>R 5 - D 4 - 453 - 2385</v>
      </c>
      <c r="B1832" s="23" t="s">
        <v>2347</v>
      </c>
      <c r="C1832" t="s">
        <v>186</v>
      </c>
      <c r="D1832" t="s">
        <v>183</v>
      </c>
      <c r="E1832" t="s">
        <v>185</v>
      </c>
      <c r="F1832" t="s">
        <v>134</v>
      </c>
      <c r="G1832" t="s">
        <v>134</v>
      </c>
      <c r="H1832" t="s">
        <v>8920</v>
      </c>
      <c r="I1832" t="s">
        <v>20</v>
      </c>
      <c r="J1832" t="s">
        <v>2349</v>
      </c>
      <c r="K1832" t="s">
        <v>21</v>
      </c>
      <c r="M1832" t="s">
        <v>8921</v>
      </c>
      <c r="N1832" t="s">
        <v>22</v>
      </c>
      <c r="O1832" t="s">
        <v>23</v>
      </c>
      <c r="P1832" t="s">
        <v>26</v>
      </c>
      <c r="Q1832" t="s">
        <v>2348</v>
      </c>
      <c r="R1832" s="13">
        <v>65</v>
      </c>
      <c r="S1832" s="13">
        <v>3</v>
      </c>
      <c r="T1832" s="21">
        <v>1</v>
      </c>
      <c r="V1832" t="s">
        <v>2154</v>
      </c>
      <c r="W1832" t="s">
        <v>17600</v>
      </c>
      <c r="X1832" s="20" t="str">
        <f>+IF(V1832="","-",CONCATENATE(V1832,"_",W1832))</f>
        <v>FINES_R05</v>
      </c>
      <c r="Y1832" s="59">
        <v>0.55460739135742188</v>
      </c>
      <c r="Z1832" t="s">
        <v>134</v>
      </c>
      <c r="AA1832" t="s">
        <v>2393</v>
      </c>
      <c r="AB1832" t="str">
        <f>+IF(W1832="","-",IF(W1832="UNICO","CENSO","MUESTRA"))</f>
        <v>MUESTRA</v>
      </c>
      <c r="AC1832" t="s">
        <v>2397</v>
      </c>
      <c r="AD1832" t="s">
        <v>8922</v>
      </c>
    </row>
    <row r="1833" spans="1:30" x14ac:dyDescent="0.25">
      <c r="A1833" s="5" t="str">
        <f t="shared" si="28"/>
        <v>R 5 - D 4 - 453 - 2977</v>
      </c>
      <c r="B1833" s="23" t="s">
        <v>2347</v>
      </c>
      <c r="C1833" t="s">
        <v>186</v>
      </c>
      <c r="D1833" t="s">
        <v>183</v>
      </c>
      <c r="E1833" t="s">
        <v>185</v>
      </c>
      <c r="F1833" t="s">
        <v>134</v>
      </c>
      <c r="G1833" t="s">
        <v>134</v>
      </c>
      <c r="H1833" t="s">
        <v>8906</v>
      </c>
      <c r="I1833" t="s">
        <v>20</v>
      </c>
      <c r="J1833" t="s">
        <v>2349</v>
      </c>
      <c r="K1833" t="s">
        <v>21</v>
      </c>
      <c r="M1833" t="s">
        <v>8907</v>
      </c>
      <c r="N1833" t="s">
        <v>22</v>
      </c>
      <c r="O1833" t="s">
        <v>23</v>
      </c>
      <c r="P1833" t="s">
        <v>26</v>
      </c>
      <c r="Q1833" t="s">
        <v>2348</v>
      </c>
      <c r="R1833" s="13">
        <v>21</v>
      </c>
      <c r="S1833" s="13">
        <v>1</v>
      </c>
      <c r="T1833" s="21">
        <v>1</v>
      </c>
      <c r="V1833" t="s">
        <v>2154</v>
      </c>
      <c r="W1833" t="s">
        <v>17600</v>
      </c>
      <c r="X1833" s="20" t="str">
        <f>+IF(V1833="","-",CONCATENATE(V1833,"_",W1833))</f>
        <v>FINES_R05</v>
      </c>
      <c r="Y1833" s="59">
        <v>0.55570334196090698</v>
      </c>
      <c r="Z1833" t="s">
        <v>134</v>
      </c>
      <c r="AA1833" t="s">
        <v>2393</v>
      </c>
      <c r="AB1833" t="str">
        <f>+IF(W1833="","-",IF(W1833="UNICO","CENSO","MUESTRA"))</f>
        <v>MUESTRA</v>
      </c>
      <c r="AC1833" t="s">
        <v>2397</v>
      </c>
      <c r="AD1833" t="s">
        <v>8908</v>
      </c>
    </row>
    <row r="1834" spans="1:30" x14ac:dyDescent="0.25">
      <c r="A1834" s="5" t="str">
        <f t="shared" si="28"/>
        <v>R 5 - D 129 - 451 - 3903</v>
      </c>
      <c r="B1834" s="23" t="s">
        <v>2347</v>
      </c>
      <c r="C1834" t="s">
        <v>186</v>
      </c>
      <c r="D1834" t="s">
        <v>182</v>
      </c>
      <c r="E1834" t="s">
        <v>1985</v>
      </c>
      <c r="F1834" t="s">
        <v>134</v>
      </c>
      <c r="G1834" t="s">
        <v>134</v>
      </c>
      <c r="H1834" t="s">
        <v>8538</v>
      </c>
      <c r="I1834" t="s">
        <v>20</v>
      </c>
      <c r="J1834" t="s">
        <v>2349</v>
      </c>
      <c r="K1834" t="s">
        <v>21</v>
      </c>
      <c r="M1834" t="s">
        <v>8539</v>
      </c>
      <c r="N1834" t="s">
        <v>22</v>
      </c>
      <c r="O1834" t="s">
        <v>23</v>
      </c>
      <c r="P1834" t="s">
        <v>26</v>
      </c>
      <c r="Q1834" t="s">
        <v>2348</v>
      </c>
      <c r="R1834" s="13">
        <v>18</v>
      </c>
      <c r="S1834" s="13">
        <v>1</v>
      </c>
      <c r="T1834" s="21">
        <v>1</v>
      </c>
      <c r="V1834" t="s">
        <v>2154</v>
      </c>
      <c r="W1834" t="s">
        <v>17600</v>
      </c>
      <c r="X1834" s="20" t="str">
        <f>+IF(V1834="","-",CONCATENATE(V1834,"_",W1834))</f>
        <v>FINES_R05</v>
      </c>
      <c r="Y1834" s="59">
        <v>0.55601203441619873</v>
      </c>
      <c r="Z1834" t="s">
        <v>134</v>
      </c>
      <c r="AA1834" t="s">
        <v>2393</v>
      </c>
      <c r="AB1834" t="str">
        <f>+IF(W1834="","-",IF(W1834="UNICO","CENSO","MUESTRA"))</f>
        <v>MUESTRA</v>
      </c>
      <c r="AC1834" t="s">
        <v>2397</v>
      </c>
      <c r="AD1834" t="s">
        <v>8540</v>
      </c>
    </row>
    <row r="1835" spans="1:30" x14ac:dyDescent="0.25">
      <c r="A1835" s="5" t="str">
        <f t="shared" si="28"/>
        <v>R 5 - D 4 - 453 - 2074</v>
      </c>
      <c r="B1835" s="23" t="s">
        <v>2347</v>
      </c>
      <c r="C1835" t="s">
        <v>186</v>
      </c>
      <c r="D1835" t="s">
        <v>183</v>
      </c>
      <c r="E1835" t="s">
        <v>185</v>
      </c>
      <c r="F1835" t="s">
        <v>134</v>
      </c>
      <c r="G1835" t="s">
        <v>134</v>
      </c>
      <c r="H1835" t="s">
        <v>9086</v>
      </c>
      <c r="I1835" t="s">
        <v>20</v>
      </c>
      <c r="J1835" t="s">
        <v>2349</v>
      </c>
      <c r="K1835" t="s">
        <v>21</v>
      </c>
      <c r="M1835" t="s">
        <v>9087</v>
      </c>
      <c r="N1835" t="s">
        <v>22</v>
      </c>
      <c r="O1835" t="s">
        <v>23</v>
      </c>
      <c r="P1835" t="s">
        <v>26</v>
      </c>
      <c r="Q1835" t="s">
        <v>2348</v>
      </c>
      <c r="R1835" s="13">
        <v>18</v>
      </c>
      <c r="S1835" s="13">
        <v>1</v>
      </c>
      <c r="T1835" s="21">
        <v>1</v>
      </c>
      <c r="V1835" t="s">
        <v>2154</v>
      </c>
      <c r="W1835" t="s">
        <v>17600</v>
      </c>
      <c r="X1835" s="20" t="str">
        <f>+IF(V1835="","-",CONCATENATE(V1835,"_",W1835))</f>
        <v>FINES_R05</v>
      </c>
      <c r="Y1835" s="59">
        <v>0.557323157787323</v>
      </c>
      <c r="Z1835" t="s">
        <v>134</v>
      </c>
      <c r="AA1835" t="s">
        <v>2393</v>
      </c>
      <c r="AB1835" t="str">
        <f>+IF(W1835="","-",IF(W1835="UNICO","CENSO","MUESTRA"))</f>
        <v>MUESTRA</v>
      </c>
      <c r="AC1835" t="s">
        <v>2397</v>
      </c>
      <c r="AD1835" t="s">
        <v>9088</v>
      </c>
    </row>
    <row r="1836" spans="1:30" x14ac:dyDescent="0.25">
      <c r="A1836" s="5" t="str">
        <f t="shared" si="28"/>
        <v>R 5 - D 30 - 452 - 4045</v>
      </c>
      <c r="B1836" s="60" t="s">
        <v>2347</v>
      </c>
      <c r="C1836" t="s">
        <v>186</v>
      </c>
      <c r="D1836" t="s">
        <v>551</v>
      </c>
      <c r="E1836" t="s">
        <v>552</v>
      </c>
      <c r="F1836" t="s">
        <v>134</v>
      </c>
      <c r="G1836" t="s">
        <v>134</v>
      </c>
      <c r="H1836" t="s">
        <v>12404</v>
      </c>
      <c r="I1836" t="s">
        <v>20</v>
      </c>
      <c r="J1836" t="s">
        <v>2349</v>
      </c>
      <c r="K1836" t="s">
        <v>21</v>
      </c>
      <c r="M1836" t="s">
        <v>12405</v>
      </c>
      <c r="N1836" t="s">
        <v>22</v>
      </c>
      <c r="O1836" t="s">
        <v>23</v>
      </c>
      <c r="P1836" t="s">
        <v>26</v>
      </c>
      <c r="Q1836" t="s">
        <v>2348</v>
      </c>
      <c r="R1836" s="13">
        <v>32</v>
      </c>
      <c r="S1836" s="13">
        <v>1</v>
      </c>
      <c r="T1836" s="21">
        <v>1</v>
      </c>
      <c r="V1836" t="s">
        <v>2154</v>
      </c>
      <c r="W1836" t="s">
        <v>17600</v>
      </c>
      <c r="X1836" s="20" t="str">
        <f>+IF(V1836="","-",CONCATENATE(V1836,"_",W1836))</f>
        <v>FINES_R05</v>
      </c>
      <c r="Y1836" s="59">
        <v>0.56065869331359863</v>
      </c>
      <c r="Z1836" t="s">
        <v>134</v>
      </c>
      <c r="AA1836" t="s">
        <v>2393</v>
      </c>
      <c r="AB1836" t="str">
        <f>+IF(W1836="","-",IF(W1836="UNICO","CENSO","MUESTRA"))</f>
        <v>MUESTRA</v>
      </c>
      <c r="AC1836" t="s">
        <v>2397</v>
      </c>
      <c r="AD1836" t="s">
        <v>12406</v>
      </c>
    </row>
    <row r="1837" spans="1:30" x14ac:dyDescent="0.25">
      <c r="A1837" s="5" t="str">
        <f t="shared" si="28"/>
        <v>R 5 - D 4 - 452 - 2121</v>
      </c>
      <c r="B1837" s="23" t="s">
        <v>2347</v>
      </c>
      <c r="C1837" t="s">
        <v>186</v>
      </c>
      <c r="D1837" t="s">
        <v>183</v>
      </c>
      <c r="E1837" t="s">
        <v>185</v>
      </c>
      <c r="F1837" t="s">
        <v>134</v>
      </c>
      <c r="G1837" t="s">
        <v>134</v>
      </c>
      <c r="H1837" t="s">
        <v>9004</v>
      </c>
      <c r="I1837" t="s">
        <v>20</v>
      </c>
      <c r="J1837" t="s">
        <v>2349</v>
      </c>
      <c r="K1837" t="s">
        <v>21</v>
      </c>
      <c r="M1837" t="s">
        <v>9005</v>
      </c>
      <c r="N1837" t="s">
        <v>22</v>
      </c>
      <c r="O1837" t="s">
        <v>23</v>
      </c>
      <c r="P1837" t="s">
        <v>26</v>
      </c>
      <c r="Q1837" t="s">
        <v>2348</v>
      </c>
      <c r="R1837" s="13">
        <v>8</v>
      </c>
      <c r="S1837" s="13">
        <v>1</v>
      </c>
      <c r="T1837" s="21">
        <v>1</v>
      </c>
      <c r="V1837" t="s">
        <v>2154</v>
      </c>
      <c r="W1837" t="s">
        <v>17600</v>
      </c>
      <c r="X1837" s="20" t="str">
        <f>+IF(V1837="","-",CONCATENATE(V1837,"_",W1837))</f>
        <v>FINES_R05</v>
      </c>
      <c r="Y1837" s="59">
        <v>0.56193125247955322</v>
      </c>
      <c r="Z1837" t="s">
        <v>134</v>
      </c>
      <c r="AA1837" t="s">
        <v>2393</v>
      </c>
      <c r="AB1837" t="str">
        <f>+IF(W1837="","-",IF(W1837="UNICO","CENSO","MUESTRA"))</f>
        <v>MUESTRA</v>
      </c>
      <c r="AC1837" t="s">
        <v>2397</v>
      </c>
      <c r="AD1837" t="s">
        <v>9006</v>
      </c>
    </row>
    <row r="1838" spans="1:30" x14ac:dyDescent="0.25">
      <c r="A1838" s="5" t="str">
        <f t="shared" si="28"/>
        <v>R 5 - D 4 - 453 - 4237</v>
      </c>
      <c r="B1838" s="23" t="s">
        <v>2347</v>
      </c>
      <c r="C1838" t="s">
        <v>186</v>
      </c>
      <c r="D1838" t="s">
        <v>183</v>
      </c>
      <c r="E1838" t="s">
        <v>185</v>
      </c>
      <c r="F1838" t="s">
        <v>134</v>
      </c>
      <c r="G1838" t="s">
        <v>134</v>
      </c>
      <c r="H1838" t="s">
        <v>9061</v>
      </c>
      <c r="I1838" t="s">
        <v>20</v>
      </c>
      <c r="J1838" t="s">
        <v>2349</v>
      </c>
      <c r="K1838" t="s">
        <v>21</v>
      </c>
      <c r="M1838" t="s">
        <v>9062</v>
      </c>
      <c r="N1838" t="s">
        <v>22</v>
      </c>
      <c r="O1838" t="s">
        <v>23</v>
      </c>
      <c r="P1838" t="s">
        <v>26</v>
      </c>
      <c r="Q1838" t="s">
        <v>2348</v>
      </c>
      <c r="R1838" s="13">
        <v>15</v>
      </c>
      <c r="S1838" s="13">
        <v>1</v>
      </c>
      <c r="T1838" s="21">
        <v>1</v>
      </c>
      <c r="V1838" t="s">
        <v>2154</v>
      </c>
      <c r="W1838" t="s">
        <v>17600</v>
      </c>
      <c r="X1838" s="20" t="str">
        <f>+IF(V1838="","-",CONCATENATE(V1838,"_",W1838))</f>
        <v>FINES_R05</v>
      </c>
      <c r="Y1838" s="59">
        <v>0.56390476226806641</v>
      </c>
      <c r="Z1838" t="s">
        <v>134</v>
      </c>
      <c r="AA1838" t="s">
        <v>2393</v>
      </c>
      <c r="AB1838" t="str">
        <f>+IF(W1838="","-",IF(W1838="UNICO","CENSO","MUESTRA"))</f>
        <v>MUESTRA</v>
      </c>
      <c r="AC1838" t="s">
        <v>2398</v>
      </c>
      <c r="AD1838" t="s">
        <v>9063</v>
      </c>
    </row>
    <row r="1839" spans="1:30" x14ac:dyDescent="0.25">
      <c r="A1839" s="5" t="str">
        <f t="shared" si="28"/>
        <v>R 5 - D 4 - 453 - 2388</v>
      </c>
      <c r="B1839" s="23" t="s">
        <v>2347</v>
      </c>
      <c r="C1839" t="s">
        <v>186</v>
      </c>
      <c r="D1839" t="s">
        <v>183</v>
      </c>
      <c r="E1839" t="s">
        <v>185</v>
      </c>
      <c r="F1839" t="s">
        <v>134</v>
      </c>
      <c r="G1839" t="s">
        <v>134</v>
      </c>
      <c r="H1839" t="s">
        <v>8952</v>
      </c>
      <c r="I1839" t="s">
        <v>20</v>
      </c>
      <c r="J1839" t="s">
        <v>2349</v>
      </c>
      <c r="K1839" t="s">
        <v>21</v>
      </c>
      <c r="M1839" t="s">
        <v>8953</v>
      </c>
      <c r="N1839" t="s">
        <v>22</v>
      </c>
      <c r="O1839" t="s">
        <v>23</v>
      </c>
      <c r="P1839" t="s">
        <v>26</v>
      </c>
      <c r="Q1839" t="s">
        <v>2348</v>
      </c>
      <c r="R1839" s="13">
        <v>169</v>
      </c>
      <c r="S1839" s="13">
        <v>7</v>
      </c>
      <c r="T1839" s="21">
        <v>1</v>
      </c>
      <c r="V1839" t="s">
        <v>2154</v>
      </c>
      <c r="W1839" t="s">
        <v>17600</v>
      </c>
      <c r="X1839" s="20" t="str">
        <f>+IF(V1839="","-",CONCATENATE(V1839,"_",W1839))</f>
        <v>FINES_R05</v>
      </c>
      <c r="Y1839" s="59">
        <v>0.56816071271896362</v>
      </c>
      <c r="Z1839" t="s">
        <v>134</v>
      </c>
      <c r="AA1839" t="s">
        <v>2393</v>
      </c>
      <c r="AB1839" t="str">
        <f>+IF(W1839="","-",IF(W1839="UNICO","CENSO","MUESTRA"))</f>
        <v>MUESTRA</v>
      </c>
      <c r="AC1839" t="s">
        <v>2398</v>
      </c>
      <c r="AD1839" t="s">
        <v>8954</v>
      </c>
    </row>
    <row r="1840" spans="1:30" x14ac:dyDescent="0.25">
      <c r="A1840" s="5" t="str">
        <f t="shared" si="28"/>
        <v>R 5 - D 4 - 453 - 0110</v>
      </c>
      <c r="B1840" s="23" t="s">
        <v>2347</v>
      </c>
      <c r="C1840" t="s">
        <v>186</v>
      </c>
      <c r="D1840" t="s">
        <v>183</v>
      </c>
      <c r="E1840" t="s">
        <v>185</v>
      </c>
      <c r="F1840" t="s">
        <v>134</v>
      </c>
      <c r="G1840" t="s">
        <v>134</v>
      </c>
      <c r="H1840" t="s">
        <v>9114</v>
      </c>
      <c r="I1840" t="s">
        <v>20</v>
      </c>
      <c r="J1840" t="s">
        <v>2349</v>
      </c>
      <c r="K1840" t="s">
        <v>21</v>
      </c>
      <c r="M1840" t="s">
        <v>9115</v>
      </c>
      <c r="N1840" t="s">
        <v>22</v>
      </c>
      <c r="O1840" t="s">
        <v>23</v>
      </c>
      <c r="P1840" t="s">
        <v>26</v>
      </c>
      <c r="Q1840" t="s">
        <v>2348</v>
      </c>
      <c r="R1840" s="13">
        <v>21</v>
      </c>
      <c r="S1840" s="13">
        <v>1</v>
      </c>
      <c r="T1840" s="21">
        <v>1</v>
      </c>
      <c r="V1840" t="s">
        <v>2154</v>
      </c>
      <c r="W1840" t="s">
        <v>17600</v>
      </c>
      <c r="X1840" s="20" t="str">
        <f>+IF(V1840="","-",CONCATENATE(V1840,"_",W1840))</f>
        <v>FINES_R05</v>
      </c>
      <c r="Y1840" s="59">
        <v>0.56816071271896362</v>
      </c>
      <c r="Z1840" t="s">
        <v>134</v>
      </c>
      <c r="AA1840" t="s">
        <v>2393</v>
      </c>
      <c r="AB1840" t="str">
        <f>+IF(W1840="","-",IF(W1840="UNICO","CENSO","MUESTRA"))</f>
        <v>MUESTRA</v>
      </c>
      <c r="AC1840" t="s">
        <v>2398</v>
      </c>
      <c r="AD1840" t="s">
        <v>9116</v>
      </c>
    </row>
    <row r="1841" spans="1:30" x14ac:dyDescent="0.25">
      <c r="A1841" s="5" t="str">
        <f t="shared" si="28"/>
        <v>R 5 - D 4 - 451 - 3019</v>
      </c>
      <c r="B1841" s="23" t="s">
        <v>2347</v>
      </c>
      <c r="C1841" t="s">
        <v>186</v>
      </c>
      <c r="D1841" t="s">
        <v>183</v>
      </c>
      <c r="E1841" t="s">
        <v>185</v>
      </c>
      <c r="F1841" t="s">
        <v>134</v>
      </c>
      <c r="G1841" t="s">
        <v>134</v>
      </c>
      <c r="H1841" t="s">
        <v>9128</v>
      </c>
      <c r="I1841" t="s">
        <v>20</v>
      </c>
      <c r="J1841" t="s">
        <v>2349</v>
      </c>
      <c r="K1841" t="s">
        <v>21</v>
      </c>
      <c r="M1841" t="s">
        <v>9129</v>
      </c>
      <c r="N1841" t="s">
        <v>22</v>
      </c>
      <c r="O1841" t="s">
        <v>23</v>
      </c>
      <c r="P1841" t="s">
        <v>26</v>
      </c>
      <c r="Q1841" t="s">
        <v>2348</v>
      </c>
      <c r="R1841" s="13">
        <v>38</v>
      </c>
      <c r="S1841" s="13">
        <v>1</v>
      </c>
      <c r="T1841" s="21">
        <v>1</v>
      </c>
      <c r="V1841" t="s">
        <v>2154</v>
      </c>
      <c r="W1841" t="s">
        <v>17600</v>
      </c>
      <c r="X1841" s="20" t="str">
        <f>+IF(V1841="","-",CONCATENATE(V1841,"_",W1841))</f>
        <v>FINES_R05</v>
      </c>
      <c r="Y1841" s="59">
        <v>0.56819802522659302</v>
      </c>
      <c r="Z1841" t="s">
        <v>134</v>
      </c>
      <c r="AA1841" t="s">
        <v>2393</v>
      </c>
      <c r="AB1841" t="str">
        <f>+IF(W1841="","-",IF(W1841="UNICO","CENSO","MUESTRA"))</f>
        <v>MUESTRA</v>
      </c>
      <c r="AC1841" t="s">
        <v>2397</v>
      </c>
      <c r="AD1841" t="s">
        <v>9130</v>
      </c>
    </row>
    <row r="1842" spans="1:30" x14ac:dyDescent="0.25">
      <c r="A1842" s="5" t="str">
        <f t="shared" si="28"/>
        <v>R 5 - D 4 - 451 - 2217</v>
      </c>
      <c r="B1842" s="23" t="s">
        <v>2347</v>
      </c>
      <c r="C1842" t="s">
        <v>186</v>
      </c>
      <c r="D1842" t="s">
        <v>183</v>
      </c>
      <c r="E1842" t="s">
        <v>185</v>
      </c>
      <c r="F1842" t="s">
        <v>134</v>
      </c>
      <c r="G1842" t="s">
        <v>134</v>
      </c>
      <c r="H1842" t="s">
        <v>9291</v>
      </c>
      <c r="I1842" t="s">
        <v>20</v>
      </c>
      <c r="J1842" t="s">
        <v>2349</v>
      </c>
      <c r="K1842" t="s">
        <v>21</v>
      </c>
      <c r="M1842" t="s">
        <v>9292</v>
      </c>
      <c r="N1842" t="s">
        <v>22</v>
      </c>
      <c r="O1842" t="s">
        <v>23</v>
      </c>
      <c r="P1842" t="s">
        <v>26</v>
      </c>
      <c r="Q1842" t="s">
        <v>2348</v>
      </c>
      <c r="R1842" s="13">
        <v>47</v>
      </c>
      <c r="S1842" s="13">
        <v>2</v>
      </c>
      <c r="T1842" s="21">
        <v>1</v>
      </c>
      <c r="V1842" t="s">
        <v>2154</v>
      </c>
      <c r="W1842" t="s">
        <v>17600</v>
      </c>
      <c r="X1842" s="20" t="str">
        <f>+IF(V1842="","-",CONCATENATE(V1842,"_",W1842))</f>
        <v>FINES_R05</v>
      </c>
      <c r="Y1842" s="59">
        <v>0.56819802522659302</v>
      </c>
      <c r="Z1842" t="s">
        <v>134</v>
      </c>
      <c r="AA1842" t="s">
        <v>2393</v>
      </c>
      <c r="AB1842" t="str">
        <f>+IF(W1842="","-",IF(W1842="UNICO","CENSO","MUESTRA"))</f>
        <v>MUESTRA</v>
      </c>
      <c r="AC1842" t="s">
        <v>2397</v>
      </c>
      <c r="AD1842" t="s">
        <v>9293</v>
      </c>
    </row>
    <row r="1843" spans="1:30" x14ac:dyDescent="0.25">
      <c r="A1843" s="5" t="str">
        <f t="shared" si="28"/>
        <v>R 5 - D 4 - 451 - 0087</v>
      </c>
      <c r="B1843" s="23" t="s">
        <v>2347</v>
      </c>
      <c r="C1843" t="s">
        <v>186</v>
      </c>
      <c r="D1843" t="s">
        <v>183</v>
      </c>
      <c r="E1843" t="s">
        <v>185</v>
      </c>
      <c r="F1843" t="s">
        <v>134</v>
      </c>
      <c r="G1843" t="s">
        <v>134</v>
      </c>
      <c r="H1843" t="s">
        <v>9339</v>
      </c>
      <c r="I1843" t="s">
        <v>20</v>
      </c>
      <c r="J1843" t="s">
        <v>2349</v>
      </c>
      <c r="K1843" t="s">
        <v>21</v>
      </c>
      <c r="M1843" t="s">
        <v>9340</v>
      </c>
      <c r="N1843" t="s">
        <v>22</v>
      </c>
      <c r="O1843" t="s">
        <v>23</v>
      </c>
      <c r="P1843" t="s">
        <v>26</v>
      </c>
      <c r="Q1843" t="s">
        <v>2348</v>
      </c>
      <c r="R1843" s="13">
        <v>67</v>
      </c>
      <c r="S1843" s="13">
        <v>3</v>
      </c>
      <c r="T1843" s="21">
        <v>1</v>
      </c>
      <c r="V1843" t="s">
        <v>2154</v>
      </c>
      <c r="W1843" t="s">
        <v>17600</v>
      </c>
      <c r="X1843" s="20" t="str">
        <f>+IF(V1843="","-",CONCATENATE(V1843,"_",W1843))</f>
        <v>FINES_R05</v>
      </c>
      <c r="Y1843" s="59">
        <v>0.56819802522659302</v>
      </c>
      <c r="Z1843" t="s">
        <v>134</v>
      </c>
      <c r="AA1843" t="s">
        <v>2393</v>
      </c>
      <c r="AB1843" t="str">
        <f>+IF(W1843="","-",IF(W1843="UNICO","CENSO","MUESTRA"))</f>
        <v>MUESTRA</v>
      </c>
      <c r="AC1843" t="s">
        <v>2397</v>
      </c>
      <c r="AD1843" t="s">
        <v>9130</v>
      </c>
    </row>
    <row r="1844" spans="1:30" x14ac:dyDescent="0.25">
      <c r="A1844" s="5" t="str">
        <f t="shared" si="28"/>
        <v>R 5 - D 99 - 451 - 2705</v>
      </c>
      <c r="B1844" s="23" t="s">
        <v>2347</v>
      </c>
      <c r="C1844" t="s">
        <v>186</v>
      </c>
      <c r="D1844" t="s">
        <v>1665</v>
      </c>
      <c r="E1844" t="s">
        <v>1666</v>
      </c>
      <c r="F1844" t="s">
        <v>134</v>
      </c>
      <c r="G1844" t="s">
        <v>134</v>
      </c>
      <c r="H1844" t="s">
        <v>9373</v>
      </c>
      <c r="I1844" t="s">
        <v>20</v>
      </c>
      <c r="J1844" t="s">
        <v>2349</v>
      </c>
      <c r="K1844" t="s">
        <v>21</v>
      </c>
      <c r="M1844" t="s">
        <v>9374</v>
      </c>
      <c r="N1844" t="s">
        <v>22</v>
      </c>
      <c r="O1844" t="s">
        <v>23</v>
      </c>
      <c r="P1844" t="s">
        <v>26</v>
      </c>
      <c r="Q1844" t="s">
        <v>2348</v>
      </c>
      <c r="R1844" s="13">
        <v>181</v>
      </c>
      <c r="S1844" s="13">
        <v>7</v>
      </c>
      <c r="T1844" s="21">
        <v>1</v>
      </c>
      <c r="V1844" t="s">
        <v>2154</v>
      </c>
      <c r="W1844" t="s">
        <v>17600</v>
      </c>
      <c r="X1844" s="20" t="str">
        <f>+IF(V1844="","-",CONCATENATE(V1844,"_",W1844))</f>
        <v>FINES_R05</v>
      </c>
      <c r="Y1844" s="59">
        <v>0.56893360614776611</v>
      </c>
      <c r="Z1844" t="s">
        <v>134</v>
      </c>
      <c r="AA1844" t="s">
        <v>2393</v>
      </c>
      <c r="AB1844" t="str">
        <f>+IF(W1844="","-",IF(W1844="UNICO","CENSO","MUESTRA"))</f>
        <v>MUESTRA</v>
      </c>
      <c r="AC1844" t="s">
        <v>2397</v>
      </c>
      <c r="AD1844" t="s">
        <v>9375</v>
      </c>
    </row>
    <row r="1845" spans="1:30" x14ac:dyDescent="0.25">
      <c r="A1845" s="5" t="str">
        <f t="shared" si="28"/>
        <v>R 5 - D 130 - 455 - 3371</v>
      </c>
      <c r="B1845" s="23" t="s">
        <v>2347</v>
      </c>
      <c r="C1845" t="s">
        <v>186</v>
      </c>
      <c r="D1845" t="s">
        <v>285</v>
      </c>
      <c r="E1845" t="s">
        <v>1994</v>
      </c>
      <c r="F1845" t="s">
        <v>134</v>
      </c>
      <c r="G1845" t="s">
        <v>134</v>
      </c>
      <c r="H1845" t="s">
        <v>8656</v>
      </c>
      <c r="I1845" t="s">
        <v>20</v>
      </c>
      <c r="J1845" t="s">
        <v>2349</v>
      </c>
      <c r="K1845" t="s">
        <v>21</v>
      </c>
      <c r="M1845" t="s">
        <v>8657</v>
      </c>
      <c r="N1845" t="s">
        <v>22</v>
      </c>
      <c r="O1845" t="s">
        <v>23</v>
      </c>
      <c r="P1845" t="s">
        <v>26</v>
      </c>
      <c r="Q1845" t="s">
        <v>2348</v>
      </c>
      <c r="R1845" s="13">
        <v>56</v>
      </c>
      <c r="S1845" s="13">
        <v>3</v>
      </c>
      <c r="T1845" s="21">
        <v>1</v>
      </c>
      <c r="V1845" t="s">
        <v>2154</v>
      </c>
      <c r="W1845" t="s">
        <v>17600</v>
      </c>
      <c r="X1845" s="20" t="str">
        <f>+IF(V1845="","-",CONCATENATE(V1845,"_",W1845))</f>
        <v>FINES_R05</v>
      </c>
      <c r="Y1845" s="59">
        <v>0.5700458288192749</v>
      </c>
      <c r="Z1845" t="s">
        <v>134</v>
      </c>
      <c r="AA1845" t="s">
        <v>2393</v>
      </c>
      <c r="AB1845" t="str">
        <f>+IF(W1845="","-",IF(W1845="UNICO","CENSO","MUESTRA"))</f>
        <v>MUESTRA</v>
      </c>
      <c r="AC1845" t="s">
        <v>2397</v>
      </c>
      <c r="AD1845" t="s">
        <v>8658</v>
      </c>
    </row>
    <row r="1846" spans="1:30" x14ac:dyDescent="0.25">
      <c r="A1846" s="5" t="str">
        <f t="shared" si="28"/>
        <v>R 5 - D 130 - 456 - 3371</v>
      </c>
      <c r="B1846" s="23" t="s">
        <v>2347</v>
      </c>
      <c r="C1846" t="s">
        <v>186</v>
      </c>
      <c r="D1846" t="s">
        <v>285</v>
      </c>
      <c r="E1846" t="s">
        <v>1994</v>
      </c>
      <c r="F1846" t="s">
        <v>134</v>
      </c>
      <c r="G1846" t="s">
        <v>134</v>
      </c>
      <c r="H1846" t="s">
        <v>8660</v>
      </c>
      <c r="I1846" t="s">
        <v>20</v>
      </c>
      <c r="J1846" t="s">
        <v>2349</v>
      </c>
      <c r="K1846" t="s">
        <v>21</v>
      </c>
      <c r="M1846" t="s">
        <v>8657</v>
      </c>
      <c r="N1846" t="s">
        <v>22</v>
      </c>
      <c r="O1846" t="s">
        <v>23</v>
      </c>
      <c r="P1846" t="s">
        <v>26</v>
      </c>
      <c r="Q1846" t="s">
        <v>2348</v>
      </c>
      <c r="R1846" s="13">
        <v>27</v>
      </c>
      <c r="S1846" s="13">
        <v>1</v>
      </c>
      <c r="T1846" s="21">
        <v>1</v>
      </c>
      <c r="V1846" t="s">
        <v>2154</v>
      </c>
      <c r="W1846" t="s">
        <v>17600</v>
      </c>
      <c r="X1846" s="20" t="str">
        <f>+IF(V1846="","-",CONCATENATE(V1846,"_",W1846))</f>
        <v>FINES_R05</v>
      </c>
      <c r="Y1846" s="59">
        <v>0.5700458288192749</v>
      </c>
      <c r="Z1846" t="s">
        <v>134</v>
      </c>
      <c r="AA1846" t="s">
        <v>2393</v>
      </c>
      <c r="AB1846" t="str">
        <f>+IF(W1846="","-",IF(W1846="UNICO","CENSO","MUESTRA"))</f>
        <v>MUESTRA</v>
      </c>
      <c r="AC1846" t="s">
        <v>2398</v>
      </c>
      <c r="AD1846" t="s">
        <v>8658</v>
      </c>
    </row>
    <row r="1847" spans="1:30" x14ac:dyDescent="0.25">
      <c r="A1847" s="5" t="str">
        <f t="shared" si="28"/>
        <v>R 5 - D 130 - 453 - 0030</v>
      </c>
      <c r="B1847" s="23" t="s">
        <v>2347</v>
      </c>
      <c r="C1847" t="s">
        <v>186</v>
      </c>
      <c r="D1847" t="s">
        <v>285</v>
      </c>
      <c r="E1847" t="s">
        <v>1994</v>
      </c>
      <c r="F1847" t="s">
        <v>134</v>
      </c>
      <c r="G1847" t="s">
        <v>134</v>
      </c>
      <c r="H1847" t="s">
        <v>12366</v>
      </c>
      <c r="I1847" t="s">
        <v>20</v>
      </c>
      <c r="J1847" t="s">
        <v>2349</v>
      </c>
      <c r="K1847" t="s">
        <v>21</v>
      </c>
      <c r="M1847" t="s">
        <v>12367</v>
      </c>
      <c r="N1847" t="s">
        <v>22</v>
      </c>
      <c r="O1847" t="s">
        <v>23</v>
      </c>
      <c r="P1847" t="s">
        <v>26</v>
      </c>
      <c r="Q1847" t="s">
        <v>2348</v>
      </c>
      <c r="R1847" s="13">
        <v>17</v>
      </c>
      <c r="S1847" s="13">
        <v>1</v>
      </c>
      <c r="T1847" s="21">
        <v>1</v>
      </c>
      <c r="V1847" t="s">
        <v>2154</v>
      </c>
      <c r="W1847" t="s">
        <v>17600</v>
      </c>
      <c r="X1847" s="20" t="str">
        <f>+IF(V1847="","-",CONCATENATE(V1847,"_",W1847))</f>
        <v>FINES_R05</v>
      </c>
      <c r="Y1847" s="59">
        <v>0.57498949766159058</v>
      </c>
      <c r="Z1847" t="s">
        <v>134</v>
      </c>
      <c r="AA1847" t="s">
        <v>2393</v>
      </c>
      <c r="AB1847" t="str">
        <f>+IF(W1847="","-",IF(W1847="UNICO","CENSO","MUESTRA"))</f>
        <v>MUESTRA</v>
      </c>
      <c r="AC1847" t="s">
        <v>2397</v>
      </c>
      <c r="AD1847" t="s">
        <v>12368</v>
      </c>
    </row>
    <row r="1848" spans="1:30" x14ac:dyDescent="0.25">
      <c r="A1848" s="5" t="str">
        <f t="shared" si="28"/>
        <v>R 5 - D 130 - 455 - 3276</v>
      </c>
      <c r="B1848" s="23" t="s">
        <v>2347</v>
      </c>
      <c r="C1848" t="s">
        <v>186</v>
      </c>
      <c r="D1848" t="s">
        <v>285</v>
      </c>
      <c r="E1848" t="s">
        <v>1994</v>
      </c>
      <c r="F1848" t="s">
        <v>134</v>
      </c>
      <c r="G1848" t="s">
        <v>134</v>
      </c>
      <c r="H1848" t="s">
        <v>12388</v>
      </c>
      <c r="I1848" t="s">
        <v>20</v>
      </c>
      <c r="J1848" t="s">
        <v>2349</v>
      </c>
      <c r="K1848" t="s">
        <v>21</v>
      </c>
      <c r="M1848" t="s">
        <v>12389</v>
      </c>
      <c r="N1848" t="s">
        <v>22</v>
      </c>
      <c r="O1848" t="s">
        <v>23</v>
      </c>
      <c r="P1848" t="s">
        <v>26</v>
      </c>
      <c r="Q1848" t="s">
        <v>2348</v>
      </c>
      <c r="R1848" s="13">
        <v>11</v>
      </c>
      <c r="S1848" s="13">
        <v>1</v>
      </c>
      <c r="T1848" s="21">
        <v>1</v>
      </c>
      <c r="V1848" t="s">
        <v>2154</v>
      </c>
      <c r="W1848" t="s">
        <v>17600</v>
      </c>
      <c r="X1848" s="20" t="str">
        <f>+IF(V1848="","-",CONCATENATE(V1848,"_",W1848))</f>
        <v>FINES_R05</v>
      </c>
      <c r="Y1848" s="59">
        <v>0.57771152257919312</v>
      </c>
      <c r="Z1848" t="s">
        <v>134</v>
      </c>
      <c r="AA1848" t="s">
        <v>2393</v>
      </c>
      <c r="AB1848" t="str">
        <f>+IF(W1848="","-",IF(W1848="UNICO","CENSO","MUESTRA"))</f>
        <v>MUESTRA</v>
      </c>
      <c r="AC1848" t="s">
        <v>2398</v>
      </c>
      <c r="AD1848" t="s">
        <v>12390</v>
      </c>
    </row>
    <row r="1849" spans="1:30" x14ac:dyDescent="0.25">
      <c r="A1849" s="5" t="str">
        <f t="shared" si="28"/>
        <v>R 5 - D 130 - 454 - 1482</v>
      </c>
      <c r="B1849" s="23" t="s">
        <v>2347</v>
      </c>
      <c r="C1849" t="s">
        <v>186</v>
      </c>
      <c r="D1849" t="s">
        <v>285</v>
      </c>
      <c r="E1849" t="s">
        <v>1994</v>
      </c>
      <c r="F1849" t="s">
        <v>134</v>
      </c>
      <c r="G1849" t="s">
        <v>134</v>
      </c>
      <c r="H1849" t="s">
        <v>8602</v>
      </c>
      <c r="I1849" t="s">
        <v>20</v>
      </c>
      <c r="J1849" t="s">
        <v>2349</v>
      </c>
      <c r="K1849" t="s">
        <v>21</v>
      </c>
      <c r="M1849" t="s">
        <v>4184</v>
      </c>
      <c r="N1849" t="s">
        <v>22</v>
      </c>
      <c r="O1849" t="s">
        <v>23</v>
      </c>
      <c r="P1849" t="s">
        <v>26</v>
      </c>
      <c r="Q1849" t="s">
        <v>2348</v>
      </c>
      <c r="R1849" s="13">
        <v>149</v>
      </c>
      <c r="S1849" s="13">
        <v>4</v>
      </c>
      <c r="T1849" s="21">
        <v>1</v>
      </c>
      <c r="V1849" t="s">
        <v>2154</v>
      </c>
      <c r="W1849" t="s">
        <v>17600</v>
      </c>
      <c r="X1849" s="20" t="str">
        <f>+IF(V1849="","-",CONCATENATE(V1849,"_",W1849))</f>
        <v>FINES_R05</v>
      </c>
      <c r="Y1849" s="59">
        <v>0.58783257007598877</v>
      </c>
      <c r="Z1849" t="s">
        <v>134</v>
      </c>
      <c r="AA1849" t="s">
        <v>2393</v>
      </c>
      <c r="AB1849" t="str">
        <f>+IF(W1849="","-",IF(W1849="UNICO","CENSO","MUESTRA"))</f>
        <v>MUESTRA</v>
      </c>
      <c r="AC1849" t="s">
        <v>2397</v>
      </c>
      <c r="AD1849" t="s">
        <v>8603</v>
      </c>
    </row>
    <row r="1850" spans="1:30" x14ac:dyDescent="0.25">
      <c r="A1850" s="5" t="str">
        <f t="shared" si="28"/>
        <v>R 5 - D 4 - 453 - 2386</v>
      </c>
      <c r="B1850" s="23" t="s">
        <v>2347</v>
      </c>
      <c r="C1850" t="s">
        <v>186</v>
      </c>
      <c r="D1850" t="s">
        <v>183</v>
      </c>
      <c r="E1850" t="s">
        <v>185</v>
      </c>
      <c r="F1850" t="s">
        <v>134</v>
      </c>
      <c r="G1850" t="s">
        <v>134</v>
      </c>
      <c r="H1850" t="s">
        <v>9192</v>
      </c>
      <c r="I1850" t="s">
        <v>20</v>
      </c>
      <c r="J1850" t="s">
        <v>2349</v>
      </c>
      <c r="K1850" t="s">
        <v>21</v>
      </c>
      <c r="M1850" t="s">
        <v>9193</v>
      </c>
      <c r="N1850" t="s">
        <v>22</v>
      </c>
      <c r="O1850" t="s">
        <v>23</v>
      </c>
      <c r="P1850" t="s">
        <v>26</v>
      </c>
      <c r="Q1850" t="s">
        <v>2348</v>
      </c>
      <c r="R1850" s="13">
        <v>51</v>
      </c>
      <c r="S1850" s="13">
        <v>2</v>
      </c>
      <c r="T1850" s="21">
        <v>1</v>
      </c>
      <c r="V1850" t="s">
        <v>2154</v>
      </c>
      <c r="W1850" t="s">
        <v>17600</v>
      </c>
      <c r="X1850" s="20" t="str">
        <f>+IF(V1850="","-",CONCATENATE(V1850,"_",W1850))</f>
        <v>FINES_R05</v>
      </c>
      <c r="Y1850" s="59">
        <v>0.58982044458389282</v>
      </c>
      <c r="Z1850" t="s">
        <v>134</v>
      </c>
      <c r="AA1850" t="s">
        <v>2393</v>
      </c>
      <c r="AB1850" t="str">
        <f>+IF(W1850="","-",IF(W1850="UNICO","CENSO","MUESTRA"))</f>
        <v>MUESTRA</v>
      </c>
      <c r="AC1850" t="s">
        <v>2398</v>
      </c>
      <c r="AD1850" t="s">
        <v>9194</v>
      </c>
    </row>
    <row r="1851" spans="1:30" x14ac:dyDescent="0.25">
      <c r="A1851" s="5" t="str">
        <f t="shared" si="28"/>
        <v>R 5 - D 30 - 454 - 1684</v>
      </c>
      <c r="B1851" s="23" t="s">
        <v>2347</v>
      </c>
      <c r="C1851" t="s">
        <v>186</v>
      </c>
      <c r="D1851" t="s">
        <v>551</v>
      </c>
      <c r="E1851" t="s">
        <v>552</v>
      </c>
      <c r="F1851" t="s">
        <v>134</v>
      </c>
      <c r="G1851" t="s">
        <v>134</v>
      </c>
      <c r="H1851" t="s">
        <v>8705</v>
      </c>
      <c r="I1851" t="s">
        <v>20</v>
      </c>
      <c r="J1851" t="s">
        <v>2349</v>
      </c>
      <c r="K1851" t="s">
        <v>21</v>
      </c>
      <c r="M1851" t="s">
        <v>18044</v>
      </c>
      <c r="N1851" t="s">
        <v>22</v>
      </c>
      <c r="O1851" t="s">
        <v>23</v>
      </c>
      <c r="P1851" t="s">
        <v>26</v>
      </c>
      <c r="Q1851" t="s">
        <v>2348</v>
      </c>
      <c r="R1851" s="13">
        <v>130</v>
      </c>
      <c r="S1851" s="13">
        <v>5</v>
      </c>
      <c r="T1851" s="21">
        <v>1</v>
      </c>
      <c r="V1851" t="s">
        <v>2154</v>
      </c>
      <c r="W1851" t="s">
        <v>17600</v>
      </c>
      <c r="X1851" s="20" t="str">
        <f>+IF(V1851="","-",CONCATENATE(V1851,"_",W1851))</f>
        <v>FINES_R05</v>
      </c>
      <c r="Y1851" s="59">
        <v>0.59148204326629639</v>
      </c>
      <c r="Z1851" t="s">
        <v>134</v>
      </c>
      <c r="AA1851" t="s">
        <v>2393</v>
      </c>
      <c r="AB1851" t="str">
        <f>+IF(W1851="","-",IF(W1851="UNICO","CENSO","MUESTRA"))</f>
        <v>MUESTRA</v>
      </c>
      <c r="AC1851" t="s">
        <v>2397</v>
      </c>
      <c r="AD1851" t="s">
        <v>8707</v>
      </c>
    </row>
    <row r="1852" spans="1:30" x14ac:dyDescent="0.25">
      <c r="A1852" s="5" t="str">
        <f t="shared" si="28"/>
        <v>R 5 - D 130 - 455 - 0693</v>
      </c>
      <c r="B1852" s="23" t="s">
        <v>2347</v>
      </c>
      <c r="C1852" t="s">
        <v>186</v>
      </c>
      <c r="D1852" t="s">
        <v>285</v>
      </c>
      <c r="E1852" t="s">
        <v>1994</v>
      </c>
      <c r="F1852" t="s">
        <v>134</v>
      </c>
      <c r="G1852" t="s">
        <v>134</v>
      </c>
      <c r="H1852" t="s">
        <v>8648</v>
      </c>
      <c r="I1852" t="s">
        <v>20</v>
      </c>
      <c r="J1852" t="s">
        <v>2349</v>
      </c>
      <c r="K1852" t="s">
        <v>21</v>
      </c>
      <c r="M1852" t="s">
        <v>8649</v>
      </c>
      <c r="N1852" t="s">
        <v>22</v>
      </c>
      <c r="O1852" t="s">
        <v>23</v>
      </c>
      <c r="P1852" t="s">
        <v>26</v>
      </c>
      <c r="Q1852" t="s">
        <v>2348</v>
      </c>
      <c r="R1852" s="13">
        <v>7</v>
      </c>
      <c r="S1852" s="13">
        <v>1</v>
      </c>
      <c r="T1852" s="21">
        <v>1</v>
      </c>
      <c r="V1852" t="s">
        <v>2154</v>
      </c>
      <c r="W1852" t="s">
        <v>17600</v>
      </c>
      <c r="X1852" s="20" t="str">
        <f>+IF(V1852="","-",CONCATENATE(V1852,"_",W1852))</f>
        <v>FINES_R05</v>
      </c>
      <c r="Y1852" s="59">
        <v>0.59414207935333252</v>
      </c>
      <c r="Z1852" t="s">
        <v>134</v>
      </c>
      <c r="AA1852" t="s">
        <v>2393</v>
      </c>
      <c r="AB1852" t="str">
        <f>+IF(W1852="","-",IF(W1852="UNICO","CENSO","MUESTRA"))</f>
        <v>MUESTRA</v>
      </c>
      <c r="AC1852" t="s">
        <v>2398</v>
      </c>
      <c r="AD1852" t="s">
        <v>8650</v>
      </c>
    </row>
    <row r="1853" spans="1:30" x14ac:dyDescent="0.25">
      <c r="A1853" s="5" t="str">
        <f t="shared" si="28"/>
        <v>R 5 - D 4 - 451 - 1934</v>
      </c>
      <c r="B1853" s="23" t="s">
        <v>2347</v>
      </c>
      <c r="C1853" t="s">
        <v>186</v>
      </c>
      <c r="D1853" t="s">
        <v>183</v>
      </c>
      <c r="E1853" t="s">
        <v>185</v>
      </c>
      <c r="F1853" t="s">
        <v>134</v>
      </c>
      <c r="G1853" t="s">
        <v>134</v>
      </c>
      <c r="H1853" t="s">
        <v>8851</v>
      </c>
      <c r="I1853" t="s">
        <v>20</v>
      </c>
      <c r="J1853" t="s">
        <v>2349</v>
      </c>
      <c r="K1853" t="s">
        <v>21</v>
      </c>
      <c r="M1853" t="s">
        <v>8852</v>
      </c>
      <c r="N1853" t="s">
        <v>22</v>
      </c>
      <c r="O1853" t="s">
        <v>23</v>
      </c>
      <c r="P1853" t="s">
        <v>26</v>
      </c>
      <c r="Q1853" t="s">
        <v>2348</v>
      </c>
      <c r="R1853" s="13">
        <v>149</v>
      </c>
      <c r="S1853" s="13">
        <v>6</v>
      </c>
      <c r="T1853" s="21">
        <v>1</v>
      </c>
      <c r="V1853" t="s">
        <v>2154</v>
      </c>
      <c r="W1853" t="s">
        <v>17600</v>
      </c>
      <c r="X1853" s="20" t="str">
        <f>+IF(V1853="","-",CONCATENATE(V1853,"_",W1853))</f>
        <v>FINES_R05</v>
      </c>
      <c r="Y1853" s="59">
        <v>0.59763222932815552</v>
      </c>
      <c r="Z1853" t="s">
        <v>134</v>
      </c>
      <c r="AA1853" t="s">
        <v>2393</v>
      </c>
      <c r="AB1853" t="str">
        <f>+IF(W1853="","-",IF(W1853="UNICO","CENSO","MUESTRA"))</f>
        <v>MUESTRA</v>
      </c>
      <c r="AC1853" t="s">
        <v>2398</v>
      </c>
      <c r="AD1853" t="s">
        <v>8853</v>
      </c>
    </row>
    <row r="1854" spans="1:30" x14ac:dyDescent="0.25">
      <c r="A1854" s="5" t="str">
        <f t="shared" si="28"/>
        <v>R 5 - D 30 - 452 - 1022</v>
      </c>
      <c r="B1854" s="23" t="s">
        <v>2347</v>
      </c>
      <c r="C1854" t="s">
        <v>186</v>
      </c>
      <c r="D1854" t="s">
        <v>551</v>
      </c>
      <c r="E1854" t="s">
        <v>552</v>
      </c>
      <c r="F1854" t="s">
        <v>134</v>
      </c>
      <c r="G1854" t="s">
        <v>134</v>
      </c>
      <c r="H1854" t="s">
        <v>8810</v>
      </c>
      <c r="I1854" t="s">
        <v>20</v>
      </c>
      <c r="J1854" t="s">
        <v>2349</v>
      </c>
      <c r="K1854" t="s">
        <v>21</v>
      </c>
      <c r="M1854" t="s">
        <v>8811</v>
      </c>
      <c r="N1854" t="s">
        <v>22</v>
      </c>
      <c r="O1854" t="s">
        <v>23</v>
      </c>
      <c r="P1854" t="s">
        <v>26</v>
      </c>
      <c r="Q1854" t="s">
        <v>2348</v>
      </c>
      <c r="R1854" s="13">
        <v>19</v>
      </c>
      <c r="S1854" s="13">
        <v>1</v>
      </c>
      <c r="T1854" s="21">
        <v>1</v>
      </c>
      <c r="V1854" t="s">
        <v>2154</v>
      </c>
      <c r="W1854" t="s">
        <v>17600</v>
      </c>
      <c r="X1854" s="20" t="str">
        <f>+IF(V1854="","-",CONCATENATE(V1854,"_",W1854))</f>
        <v>FINES_R05</v>
      </c>
      <c r="Y1854" s="59">
        <v>0.60296988487243652</v>
      </c>
      <c r="Z1854" t="s">
        <v>134</v>
      </c>
      <c r="AA1854" t="s">
        <v>2393</v>
      </c>
      <c r="AB1854" t="str">
        <f>+IF(W1854="","-",IF(W1854="UNICO","CENSO","MUESTRA"))</f>
        <v>MUESTRA</v>
      </c>
      <c r="AC1854" t="s">
        <v>2398</v>
      </c>
      <c r="AD1854" t="s">
        <v>8812</v>
      </c>
    </row>
    <row r="1855" spans="1:30" x14ac:dyDescent="0.25">
      <c r="A1855" s="5" t="str">
        <f t="shared" si="28"/>
        <v>R 5 - D 99 - 451 - 2820</v>
      </c>
      <c r="B1855" s="23" t="s">
        <v>2347</v>
      </c>
      <c r="C1855" t="s">
        <v>186</v>
      </c>
      <c r="D1855" t="s">
        <v>1665</v>
      </c>
      <c r="E1855" t="s">
        <v>1666</v>
      </c>
      <c r="F1855" t="s">
        <v>134</v>
      </c>
      <c r="G1855" t="s">
        <v>134</v>
      </c>
      <c r="H1855" t="s">
        <v>9459</v>
      </c>
      <c r="I1855" t="s">
        <v>20</v>
      </c>
      <c r="J1855" t="s">
        <v>2349</v>
      </c>
      <c r="K1855" t="s">
        <v>21</v>
      </c>
      <c r="M1855" t="s">
        <v>9460</v>
      </c>
      <c r="N1855" t="s">
        <v>22</v>
      </c>
      <c r="O1855" t="s">
        <v>23</v>
      </c>
      <c r="P1855" t="s">
        <v>26</v>
      </c>
      <c r="Q1855" t="s">
        <v>2348</v>
      </c>
      <c r="R1855" s="13">
        <v>63</v>
      </c>
      <c r="S1855" s="13">
        <v>3</v>
      </c>
      <c r="T1855" s="21">
        <v>1</v>
      </c>
      <c r="V1855" t="s">
        <v>2154</v>
      </c>
      <c r="W1855" t="s">
        <v>17600</v>
      </c>
      <c r="X1855" s="20" t="str">
        <f>+IF(V1855="","-",CONCATENATE(V1855,"_",W1855))</f>
        <v>FINES_R05</v>
      </c>
      <c r="Y1855" s="59">
        <v>0.6060522198677063</v>
      </c>
      <c r="Z1855" t="s">
        <v>134</v>
      </c>
      <c r="AA1855" t="s">
        <v>2393</v>
      </c>
      <c r="AB1855" t="str">
        <f>+IF(W1855="","-",IF(W1855="UNICO","CENSO","MUESTRA"))</f>
        <v>MUESTRA</v>
      </c>
      <c r="AC1855" t="s">
        <v>2398</v>
      </c>
      <c r="AD1855" t="s">
        <v>9461</v>
      </c>
    </row>
    <row r="1856" spans="1:30" x14ac:dyDescent="0.25">
      <c r="A1856" s="5" t="str">
        <f t="shared" si="28"/>
        <v>R 5 - D 130 - 455 - 0613</v>
      </c>
      <c r="B1856" s="23" t="s">
        <v>2347</v>
      </c>
      <c r="C1856" t="s">
        <v>186</v>
      </c>
      <c r="D1856" t="s">
        <v>285</v>
      </c>
      <c r="E1856" t="s">
        <v>1994</v>
      </c>
      <c r="F1856" t="s">
        <v>134</v>
      </c>
      <c r="G1856" t="s">
        <v>134</v>
      </c>
      <c r="H1856" t="s">
        <v>8652</v>
      </c>
      <c r="I1856" t="s">
        <v>20</v>
      </c>
      <c r="J1856" t="s">
        <v>2349</v>
      </c>
      <c r="K1856" t="s">
        <v>21</v>
      </c>
      <c r="M1856" t="s">
        <v>8653</v>
      </c>
      <c r="N1856" t="s">
        <v>22</v>
      </c>
      <c r="O1856" t="s">
        <v>23</v>
      </c>
      <c r="P1856" t="s">
        <v>26</v>
      </c>
      <c r="Q1856" t="s">
        <v>2348</v>
      </c>
      <c r="R1856" s="13">
        <v>34</v>
      </c>
      <c r="S1856" s="13">
        <v>2</v>
      </c>
      <c r="T1856" s="21">
        <v>1</v>
      </c>
      <c r="V1856" t="s">
        <v>2154</v>
      </c>
      <c r="W1856" t="s">
        <v>17600</v>
      </c>
      <c r="X1856" s="20" t="str">
        <f>+IF(V1856="","-",CONCATENATE(V1856,"_",W1856))</f>
        <v>FINES_R05</v>
      </c>
      <c r="Y1856" s="59">
        <v>0.60691225528717041</v>
      </c>
      <c r="Z1856" t="s">
        <v>134</v>
      </c>
      <c r="AA1856" t="s">
        <v>2393</v>
      </c>
      <c r="AB1856" t="str">
        <f>+IF(W1856="","-",IF(W1856="UNICO","CENSO","MUESTRA"))</f>
        <v>MUESTRA</v>
      </c>
      <c r="AC1856" t="s">
        <v>2398</v>
      </c>
      <c r="AD1856" t="s">
        <v>8654</v>
      </c>
    </row>
    <row r="1857" spans="1:30" x14ac:dyDescent="0.25">
      <c r="A1857" s="5" t="str">
        <f t="shared" si="28"/>
        <v>R 5 - D 130 - 455 - 0615</v>
      </c>
      <c r="B1857" s="23" t="s">
        <v>2347</v>
      </c>
      <c r="C1857" t="s">
        <v>186</v>
      </c>
      <c r="D1857" t="s">
        <v>285</v>
      </c>
      <c r="E1857" t="s">
        <v>1994</v>
      </c>
      <c r="F1857" t="s">
        <v>134</v>
      </c>
      <c r="G1857" t="s">
        <v>134</v>
      </c>
      <c r="H1857" t="s">
        <v>8669</v>
      </c>
      <c r="I1857" t="s">
        <v>20</v>
      </c>
      <c r="J1857" t="s">
        <v>2349</v>
      </c>
      <c r="K1857" t="s">
        <v>21</v>
      </c>
      <c r="M1857" t="s">
        <v>8653</v>
      </c>
      <c r="N1857" t="s">
        <v>22</v>
      </c>
      <c r="O1857" t="s">
        <v>23</v>
      </c>
      <c r="P1857" t="s">
        <v>26</v>
      </c>
      <c r="Q1857" t="s">
        <v>2348</v>
      </c>
      <c r="R1857" s="13">
        <v>24</v>
      </c>
      <c r="S1857" s="13">
        <v>1</v>
      </c>
      <c r="T1857" s="21">
        <v>1</v>
      </c>
      <c r="V1857" t="s">
        <v>2154</v>
      </c>
      <c r="W1857" t="s">
        <v>17600</v>
      </c>
      <c r="X1857" s="20" t="str">
        <f>+IF(V1857="","-",CONCATENATE(V1857,"_",W1857))</f>
        <v>FINES_R05</v>
      </c>
      <c r="Y1857" s="59">
        <v>0.60691225528717041</v>
      </c>
      <c r="Z1857" t="s">
        <v>134</v>
      </c>
      <c r="AA1857" t="s">
        <v>2393</v>
      </c>
      <c r="AB1857" t="str">
        <f>+IF(W1857="","-",IF(W1857="UNICO","CENSO","MUESTRA"))</f>
        <v>MUESTRA</v>
      </c>
      <c r="AC1857" t="s">
        <v>2398</v>
      </c>
      <c r="AD1857" t="s">
        <v>8670</v>
      </c>
    </row>
    <row r="1858" spans="1:30" x14ac:dyDescent="0.25">
      <c r="A1858" s="5" t="str">
        <f t="shared" si="28"/>
        <v>R 5 - D 4 - 453 - 3538</v>
      </c>
      <c r="B1858" s="60" t="s">
        <v>2347</v>
      </c>
      <c r="C1858" t="s">
        <v>186</v>
      </c>
      <c r="D1858" t="s">
        <v>183</v>
      </c>
      <c r="E1858" t="s">
        <v>185</v>
      </c>
      <c r="F1858" t="s">
        <v>134</v>
      </c>
      <c r="G1858" t="s">
        <v>134</v>
      </c>
      <c r="H1858" t="s">
        <v>12438</v>
      </c>
      <c r="I1858" t="s">
        <v>20</v>
      </c>
      <c r="J1858" t="s">
        <v>2349</v>
      </c>
      <c r="K1858" t="s">
        <v>21</v>
      </c>
      <c r="M1858" t="s">
        <v>12439</v>
      </c>
      <c r="N1858" t="s">
        <v>22</v>
      </c>
      <c r="O1858" t="s">
        <v>23</v>
      </c>
      <c r="P1858" t="s">
        <v>26</v>
      </c>
      <c r="Q1858" t="s">
        <v>2348</v>
      </c>
      <c r="R1858" s="13">
        <v>10</v>
      </c>
      <c r="S1858" s="13">
        <v>2</v>
      </c>
      <c r="T1858" s="21">
        <v>1</v>
      </c>
      <c r="V1858" t="s">
        <v>2154</v>
      </c>
      <c r="W1858" t="s">
        <v>17600</v>
      </c>
      <c r="X1858" s="20" t="str">
        <f>+IF(V1858="","-",CONCATENATE(V1858,"_",W1858))</f>
        <v>FINES_R05</v>
      </c>
      <c r="Y1858" s="59">
        <v>0.61073064804077148</v>
      </c>
      <c r="Z1858" t="s">
        <v>134</v>
      </c>
      <c r="AA1858" t="s">
        <v>2393</v>
      </c>
      <c r="AB1858" t="str">
        <f>+IF(W1858="","-",IF(W1858="UNICO","CENSO","MUESTRA"))</f>
        <v>MUESTRA</v>
      </c>
      <c r="AC1858" t="s">
        <v>2397</v>
      </c>
      <c r="AD1858" t="s">
        <v>12440</v>
      </c>
    </row>
    <row r="1859" spans="1:30" x14ac:dyDescent="0.25">
      <c r="A1859" s="5" t="str">
        <f t="shared" ref="A1859:A1922" si="29">+H1859</f>
        <v>R 5 - D 30 - 454 - 1678</v>
      </c>
      <c r="B1859" s="23" t="s">
        <v>2347</v>
      </c>
      <c r="C1859" t="s">
        <v>186</v>
      </c>
      <c r="D1859" t="s">
        <v>551</v>
      </c>
      <c r="E1859" t="s">
        <v>552</v>
      </c>
      <c r="F1859" t="s">
        <v>134</v>
      </c>
      <c r="G1859" t="s">
        <v>134</v>
      </c>
      <c r="H1859" t="s">
        <v>8701</v>
      </c>
      <c r="I1859" t="s">
        <v>20</v>
      </c>
      <c r="J1859" t="s">
        <v>2349</v>
      </c>
      <c r="K1859" t="s">
        <v>21</v>
      </c>
      <c r="M1859" t="s">
        <v>18045</v>
      </c>
      <c r="N1859" t="s">
        <v>22</v>
      </c>
      <c r="O1859" t="s">
        <v>23</v>
      </c>
      <c r="P1859" t="s">
        <v>26</v>
      </c>
      <c r="Q1859" t="s">
        <v>2348</v>
      </c>
      <c r="R1859" s="13">
        <v>222</v>
      </c>
      <c r="S1859" s="13">
        <v>9</v>
      </c>
      <c r="T1859" s="21">
        <v>1</v>
      </c>
      <c r="V1859" t="s">
        <v>2154</v>
      </c>
      <c r="W1859" t="s">
        <v>17600</v>
      </c>
      <c r="X1859" s="20" t="str">
        <f>+IF(V1859="","-",CONCATENATE(V1859,"_",W1859))</f>
        <v>FINES_R05</v>
      </c>
      <c r="Y1859" s="59">
        <v>0.61537760496139526</v>
      </c>
      <c r="Z1859" t="s">
        <v>134</v>
      </c>
      <c r="AA1859" t="s">
        <v>2393</v>
      </c>
      <c r="AB1859" t="str">
        <f>+IF(W1859="","-",IF(W1859="UNICO","CENSO","MUESTRA"))</f>
        <v>MUESTRA</v>
      </c>
      <c r="AC1859" t="s">
        <v>2397</v>
      </c>
      <c r="AD1859" t="s">
        <v>8703</v>
      </c>
    </row>
    <row r="1860" spans="1:30" x14ac:dyDescent="0.25">
      <c r="A1860" s="5" t="str">
        <f t="shared" si="29"/>
        <v>R 5 - D 30 - 452 - 1686</v>
      </c>
      <c r="B1860" s="23" t="s">
        <v>2347</v>
      </c>
      <c r="C1860" t="s">
        <v>186</v>
      </c>
      <c r="D1860" t="s">
        <v>551</v>
      </c>
      <c r="E1860" t="s">
        <v>552</v>
      </c>
      <c r="F1860" t="s">
        <v>134</v>
      </c>
      <c r="G1860" t="s">
        <v>134</v>
      </c>
      <c r="H1860" t="s">
        <v>8681</v>
      </c>
      <c r="I1860" t="s">
        <v>20</v>
      </c>
      <c r="J1860" t="s">
        <v>2349</v>
      </c>
      <c r="K1860" t="s">
        <v>21</v>
      </c>
      <c r="M1860" t="s">
        <v>8682</v>
      </c>
      <c r="N1860" t="s">
        <v>22</v>
      </c>
      <c r="O1860" t="s">
        <v>23</v>
      </c>
      <c r="P1860" t="s">
        <v>26</v>
      </c>
      <c r="Q1860" t="s">
        <v>2348</v>
      </c>
      <c r="R1860" s="13">
        <v>220</v>
      </c>
      <c r="S1860" s="13">
        <v>7</v>
      </c>
      <c r="T1860" s="21">
        <v>1</v>
      </c>
      <c r="V1860" t="s">
        <v>2154</v>
      </c>
      <c r="W1860" t="s">
        <v>17600</v>
      </c>
      <c r="X1860" s="20" t="str">
        <f>+IF(V1860="","-",CONCATENATE(V1860,"_",W1860))</f>
        <v>FINES_R05</v>
      </c>
      <c r="Y1860" s="59">
        <v>0.61565285921096802</v>
      </c>
      <c r="Z1860" t="s">
        <v>134</v>
      </c>
      <c r="AA1860" t="s">
        <v>2393</v>
      </c>
      <c r="AB1860" t="str">
        <f>+IF(W1860="","-",IF(W1860="UNICO","CENSO","MUESTRA"))</f>
        <v>MUESTRA</v>
      </c>
      <c r="AC1860" t="s">
        <v>2397</v>
      </c>
      <c r="AD1860" t="s">
        <v>8683</v>
      </c>
    </row>
    <row r="1861" spans="1:30" x14ac:dyDescent="0.25">
      <c r="A1861" s="5" t="str">
        <f t="shared" si="29"/>
        <v>R 5 - D 4 - 453 - 3578</v>
      </c>
      <c r="B1861" s="23" t="s">
        <v>2347</v>
      </c>
      <c r="C1861" t="s">
        <v>186</v>
      </c>
      <c r="D1861" t="s">
        <v>183</v>
      </c>
      <c r="E1861" t="s">
        <v>185</v>
      </c>
      <c r="F1861" t="s">
        <v>134</v>
      </c>
      <c r="G1861" t="s">
        <v>134</v>
      </c>
      <c r="H1861" t="s">
        <v>9187</v>
      </c>
      <c r="I1861" t="s">
        <v>20</v>
      </c>
      <c r="J1861" t="s">
        <v>2349</v>
      </c>
      <c r="K1861" t="s">
        <v>21</v>
      </c>
      <c r="M1861" t="s">
        <v>9188</v>
      </c>
      <c r="N1861" t="s">
        <v>22</v>
      </c>
      <c r="O1861" t="s">
        <v>23</v>
      </c>
      <c r="P1861" t="s">
        <v>26</v>
      </c>
      <c r="Q1861" t="s">
        <v>2348</v>
      </c>
      <c r="R1861" s="13">
        <v>13</v>
      </c>
      <c r="S1861" s="13">
        <v>1</v>
      </c>
      <c r="T1861" s="21">
        <v>1</v>
      </c>
      <c r="V1861" t="s">
        <v>2154</v>
      </c>
      <c r="W1861" t="s">
        <v>17600</v>
      </c>
      <c r="X1861" s="20" t="str">
        <f>+IF(V1861="","-",CONCATENATE(V1861,"_",W1861))</f>
        <v>FINES_R05</v>
      </c>
      <c r="Y1861" s="59">
        <v>0.61744636297225952</v>
      </c>
      <c r="Z1861" t="s">
        <v>134</v>
      </c>
      <c r="AA1861" t="s">
        <v>2393</v>
      </c>
      <c r="AB1861" t="str">
        <f>+IF(W1861="","-",IF(W1861="UNICO","CENSO","MUESTRA"))</f>
        <v>MUESTRA</v>
      </c>
      <c r="AC1861" t="s">
        <v>2398</v>
      </c>
      <c r="AD1861" t="s">
        <v>9189</v>
      </c>
    </row>
    <row r="1862" spans="1:30" x14ac:dyDescent="0.25">
      <c r="A1862" s="5" t="str">
        <f t="shared" si="29"/>
        <v>R 5 - D 4 - 453 - 0112</v>
      </c>
      <c r="B1862" s="23" t="s">
        <v>2347</v>
      </c>
      <c r="C1862" t="s">
        <v>186</v>
      </c>
      <c r="D1862" t="s">
        <v>183</v>
      </c>
      <c r="E1862" t="s">
        <v>185</v>
      </c>
      <c r="F1862" t="s">
        <v>134</v>
      </c>
      <c r="G1862" t="s">
        <v>134</v>
      </c>
      <c r="H1862" t="s">
        <v>8947</v>
      </c>
      <c r="I1862" t="s">
        <v>20</v>
      </c>
      <c r="J1862" t="s">
        <v>2349</v>
      </c>
      <c r="K1862" t="s">
        <v>21</v>
      </c>
      <c r="M1862" t="s">
        <v>8948</v>
      </c>
      <c r="N1862" t="s">
        <v>22</v>
      </c>
      <c r="O1862" t="s">
        <v>23</v>
      </c>
      <c r="P1862" t="s">
        <v>26</v>
      </c>
      <c r="Q1862" t="s">
        <v>2348</v>
      </c>
      <c r="R1862" s="13">
        <v>213</v>
      </c>
      <c r="S1862" s="13">
        <v>8</v>
      </c>
      <c r="T1862" s="21">
        <v>1</v>
      </c>
      <c r="V1862" t="s">
        <v>2154</v>
      </c>
      <c r="W1862" t="s">
        <v>17600</v>
      </c>
      <c r="X1862" s="20" t="str">
        <f>+IF(V1862="","-",CONCATENATE(V1862,"_",W1862))</f>
        <v>FINES_R05</v>
      </c>
      <c r="Y1862" s="59">
        <v>0.61809736490249634</v>
      </c>
      <c r="Z1862" t="s">
        <v>134</v>
      </c>
      <c r="AA1862" t="s">
        <v>2393</v>
      </c>
      <c r="AB1862" t="str">
        <f>+IF(W1862="","-",IF(W1862="UNICO","CENSO","MUESTRA"))</f>
        <v>MUESTRA</v>
      </c>
      <c r="AC1862" t="s">
        <v>2398</v>
      </c>
      <c r="AD1862" t="s">
        <v>8949</v>
      </c>
    </row>
    <row r="1863" spans="1:30" x14ac:dyDescent="0.25">
      <c r="A1863" s="5" t="str">
        <f t="shared" si="29"/>
        <v>R 5 - D 4 - 453 - 4658</v>
      </c>
      <c r="B1863" s="23" t="s">
        <v>2347</v>
      </c>
      <c r="C1863" t="s">
        <v>186</v>
      </c>
      <c r="D1863" t="s">
        <v>183</v>
      </c>
      <c r="E1863" t="s">
        <v>185</v>
      </c>
      <c r="F1863" t="s">
        <v>134</v>
      </c>
      <c r="G1863" t="s">
        <v>134</v>
      </c>
      <c r="H1863" t="s">
        <v>9354</v>
      </c>
      <c r="I1863" t="s">
        <v>20</v>
      </c>
      <c r="J1863" t="s">
        <v>2349</v>
      </c>
      <c r="K1863" t="s">
        <v>21</v>
      </c>
      <c r="M1863" t="s">
        <v>9355</v>
      </c>
      <c r="N1863" t="s">
        <v>22</v>
      </c>
      <c r="O1863" t="s">
        <v>23</v>
      </c>
      <c r="P1863" t="s">
        <v>26</v>
      </c>
      <c r="Q1863" t="s">
        <v>2348</v>
      </c>
      <c r="R1863" s="13">
        <v>15</v>
      </c>
      <c r="S1863" s="13">
        <v>1</v>
      </c>
      <c r="T1863" s="21">
        <v>1</v>
      </c>
      <c r="V1863" t="s">
        <v>2154</v>
      </c>
      <c r="W1863" t="s">
        <v>17600</v>
      </c>
      <c r="X1863" s="20" t="str">
        <f>+IF(V1863="","-",CONCATENATE(V1863,"_",W1863))</f>
        <v>FINES_R05</v>
      </c>
      <c r="Y1863" s="59">
        <v>0.61829066276550293</v>
      </c>
      <c r="Z1863" t="s">
        <v>134</v>
      </c>
      <c r="AA1863" t="s">
        <v>2393</v>
      </c>
      <c r="AB1863" t="str">
        <f>+IF(W1863="","-",IF(W1863="UNICO","CENSO","MUESTRA"))</f>
        <v>MUESTRA</v>
      </c>
      <c r="AC1863" t="s">
        <v>2397</v>
      </c>
      <c r="AD1863" t="s">
        <v>9356</v>
      </c>
    </row>
    <row r="1864" spans="1:30" x14ac:dyDescent="0.25">
      <c r="A1864" s="5" t="str">
        <f t="shared" si="29"/>
        <v>R 5 - D 4 - 451 - 2207</v>
      </c>
      <c r="B1864" s="23" t="s">
        <v>2347</v>
      </c>
      <c r="C1864" t="s">
        <v>186</v>
      </c>
      <c r="D1864" t="s">
        <v>183</v>
      </c>
      <c r="E1864" t="s">
        <v>185</v>
      </c>
      <c r="F1864" t="s">
        <v>134</v>
      </c>
      <c r="G1864" t="s">
        <v>134</v>
      </c>
      <c r="H1864" t="s">
        <v>8847</v>
      </c>
      <c r="I1864" t="s">
        <v>20</v>
      </c>
      <c r="J1864" t="s">
        <v>2349</v>
      </c>
      <c r="K1864" t="s">
        <v>21</v>
      </c>
      <c r="M1864" t="s">
        <v>8848</v>
      </c>
      <c r="N1864" t="s">
        <v>22</v>
      </c>
      <c r="O1864" t="s">
        <v>23</v>
      </c>
      <c r="P1864" t="s">
        <v>26</v>
      </c>
      <c r="Q1864" t="s">
        <v>2348</v>
      </c>
      <c r="R1864" s="13">
        <v>156</v>
      </c>
      <c r="S1864" s="13">
        <v>7</v>
      </c>
      <c r="T1864" s="21">
        <v>1</v>
      </c>
      <c r="V1864" t="s">
        <v>2154</v>
      </c>
      <c r="W1864" t="s">
        <v>17600</v>
      </c>
      <c r="X1864" s="20" t="str">
        <f>+IF(V1864="","-",CONCATENATE(V1864,"_",W1864))</f>
        <v>FINES_R05</v>
      </c>
      <c r="Y1864" s="59">
        <v>0.61882805824279785</v>
      </c>
      <c r="Z1864" t="s">
        <v>134</v>
      </c>
      <c r="AA1864" t="s">
        <v>2393</v>
      </c>
      <c r="AB1864" t="str">
        <f>+IF(W1864="","-",IF(W1864="UNICO","CENSO","MUESTRA"))</f>
        <v>MUESTRA</v>
      </c>
      <c r="AC1864" t="s">
        <v>2398</v>
      </c>
      <c r="AD1864" t="s">
        <v>8849</v>
      </c>
    </row>
    <row r="1865" spans="1:30" x14ac:dyDescent="0.25">
      <c r="A1865" s="5" t="str">
        <f t="shared" si="29"/>
        <v>R 5 - D 4 - 451 - 3488</v>
      </c>
      <c r="B1865" s="23" t="s">
        <v>2347</v>
      </c>
      <c r="C1865" t="s">
        <v>186</v>
      </c>
      <c r="D1865" t="s">
        <v>183</v>
      </c>
      <c r="E1865" t="s">
        <v>185</v>
      </c>
      <c r="F1865" t="s">
        <v>134</v>
      </c>
      <c r="G1865" t="s">
        <v>134</v>
      </c>
      <c r="H1865" t="s">
        <v>9094</v>
      </c>
      <c r="I1865" t="s">
        <v>20</v>
      </c>
      <c r="J1865" t="s">
        <v>2349</v>
      </c>
      <c r="K1865" t="s">
        <v>21</v>
      </c>
      <c r="M1865" t="s">
        <v>9095</v>
      </c>
      <c r="N1865" t="s">
        <v>22</v>
      </c>
      <c r="O1865" t="s">
        <v>23</v>
      </c>
      <c r="P1865" t="s">
        <v>26</v>
      </c>
      <c r="Q1865" t="s">
        <v>2348</v>
      </c>
      <c r="R1865" s="13">
        <v>43</v>
      </c>
      <c r="S1865" s="13">
        <v>2</v>
      </c>
      <c r="T1865" s="21">
        <v>1</v>
      </c>
      <c r="V1865" t="s">
        <v>2154</v>
      </c>
      <c r="W1865" t="s">
        <v>17600</v>
      </c>
      <c r="X1865" s="20" t="str">
        <f>+IF(V1865="","-",CONCATENATE(V1865,"_",W1865))</f>
        <v>FINES_R05</v>
      </c>
      <c r="Y1865" s="59">
        <v>0.61882805824279785</v>
      </c>
      <c r="Z1865" t="s">
        <v>134</v>
      </c>
      <c r="AA1865" t="s">
        <v>2393</v>
      </c>
      <c r="AB1865" t="str">
        <f>+IF(W1865="","-",IF(W1865="UNICO","CENSO","MUESTRA"))</f>
        <v>MUESTRA</v>
      </c>
      <c r="AC1865" t="s">
        <v>2398</v>
      </c>
      <c r="AD1865" t="s">
        <v>8849</v>
      </c>
    </row>
    <row r="1866" spans="1:30" x14ac:dyDescent="0.25">
      <c r="A1866" s="5" t="str">
        <f t="shared" si="29"/>
        <v>R 5 - D 4 - 453 - 4250</v>
      </c>
      <c r="B1866" s="23" t="s">
        <v>2347</v>
      </c>
      <c r="C1866" t="s">
        <v>186</v>
      </c>
      <c r="D1866" t="s">
        <v>183</v>
      </c>
      <c r="E1866" t="s">
        <v>185</v>
      </c>
      <c r="F1866" t="s">
        <v>134</v>
      </c>
      <c r="G1866" t="s">
        <v>134</v>
      </c>
      <c r="H1866" t="s">
        <v>9066</v>
      </c>
      <c r="I1866" t="s">
        <v>20</v>
      </c>
      <c r="J1866" t="s">
        <v>2349</v>
      </c>
      <c r="K1866" t="s">
        <v>21</v>
      </c>
      <c r="M1866" t="s">
        <v>9067</v>
      </c>
      <c r="N1866" t="s">
        <v>22</v>
      </c>
      <c r="O1866" t="s">
        <v>23</v>
      </c>
      <c r="P1866" t="s">
        <v>26</v>
      </c>
      <c r="Q1866" t="s">
        <v>2348</v>
      </c>
      <c r="R1866" s="13">
        <v>21</v>
      </c>
      <c r="S1866" s="13">
        <v>1</v>
      </c>
      <c r="T1866" s="21">
        <v>1</v>
      </c>
      <c r="V1866" t="s">
        <v>2154</v>
      </c>
      <c r="W1866" t="s">
        <v>17600</v>
      </c>
      <c r="X1866" s="20" t="str">
        <f>+IF(V1866="","-",CONCATENATE(V1866,"_",W1866))</f>
        <v>FINES_R05</v>
      </c>
      <c r="Y1866" s="59">
        <v>0.62142503261566162</v>
      </c>
      <c r="Z1866" t="s">
        <v>134</v>
      </c>
      <c r="AA1866" t="s">
        <v>2393</v>
      </c>
      <c r="AB1866" t="str">
        <f>+IF(W1866="","-",IF(W1866="UNICO","CENSO","MUESTRA"))</f>
        <v>MUESTRA</v>
      </c>
      <c r="AC1866" t="s">
        <v>2397</v>
      </c>
      <c r="AD1866" t="s">
        <v>9068</v>
      </c>
    </row>
    <row r="1867" spans="1:30" x14ac:dyDescent="0.25">
      <c r="A1867" s="5" t="str">
        <f t="shared" si="29"/>
        <v>R 5 - D 30 - 454 - 1685</v>
      </c>
      <c r="B1867" s="23" t="s">
        <v>2347</v>
      </c>
      <c r="C1867" t="s">
        <v>186</v>
      </c>
      <c r="D1867" t="s">
        <v>551</v>
      </c>
      <c r="E1867" t="s">
        <v>552</v>
      </c>
      <c r="F1867" t="s">
        <v>134</v>
      </c>
      <c r="G1867" t="s">
        <v>134</v>
      </c>
      <c r="H1867" t="s">
        <v>8709</v>
      </c>
      <c r="I1867" t="s">
        <v>20</v>
      </c>
      <c r="J1867" t="s">
        <v>2349</v>
      </c>
      <c r="K1867" t="s">
        <v>21</v>
      </c>
      <c r="M1867" t="s">
        <v>18046</v>
      </c>
      <c r="N1867" t="s">
        <v>22</v>
      </c>
      <c r="O1867" t="s">
        <v>23</v>
      </c>
      <c r="P1867" t="s">
        <v>26</v>
      </c>
      <c r="Q1867" t="s">
        <v>2348</v>
      </c>
      <c r="R1867" s="13">
        <v>76</v>
      </c>
      <c r="S1867" s="13">
        <v>2</v>
      </c>
      <c r="T1867" s="21">
        <v>1</v>
      </c>
      <c r="V1867" t="s">
        <v>2154</v>
      </c>
      <c r="W1867" t="s">
        <v>17600</v>
      </c>
      <c r="X1867" s="20" t="str">
        <f>+IF(V1867="","-",CONCATENATE(V1867,"_",W1867))</f>
        <v>FINES_R05</v>
      </c>
      <c r="Y1867" s="59">
        <v>0.62222158908843994</v>
      </c>
      <c r="Z1867" t="s">
        <v>134</v>
      </c>
      <c r="AA1867" t="s">
        <v>2393</v>
      </c>
      <c r="AB1867" t="str">
        <f>+IF(W1867="","-",IF(W1867="UNICO","CENSO","MUESTRA"))</f>
        <v>MUESTRA</v>
      </c>
      <c r="AC1867" t="s">
        <v>2397</v>
      </c>
      <c r="AD1867" t="s">
        <v>8710</v>
      </c>
    </row>
    <row r="1868" spans="1:30" x14ac:dyDescent="0.25">
      <c r="A1868" s="5" t="str">
        <f t="shared" si="29"/>
        <v>R 5 - D 30 - 452 - 1685</v>
      </c>
      <c r="B1868" s="60" t="s">
        <v>2347</v>
      </c>
      <c r="C1868" t="s">
        <v>186</v>
      </c>
      <c r="D1868" t="s">
        <v>551</v>
      </c>
      <c r="E1868" t="s">
        <v>552</v>
      </c>
      <c r="F1868" t="s">
        <v>134</v>
      </c>
      <c r="G1868" t="s">
        <v>134</v>
      </c>
      <c r="H1868" t="s">
        <v>12408</v>
      </c>
      <c r="I1868" t="s">
        <v>20</v>
      </c>
      <c r="J1868" t="s">
        <v>2349</v>
      </c>
      <c r="K1868" t="s">
        <v>21</v>
      </c>
      <c r="M1868" t="s">
        <v>18046</v>
      </c>
      <c r="N1868" t="s">
        <v>22</v>
      </c>
      <c r="O1868" t="s">
        <v>23</v>
      </c>
      <c r="P1868" t="s">
        <v>26</v>
      </c>
      <c r="Q1868" t="s">
        <v>2348</v>
      </c>
      <c r="R1868" s="13">
        <v>36</v>
      </c>
      <c r="S1868" s="13">
        <v>1</v>
      </c>
      <c r="T1868" s="21">
        <v>1</v>
      </c>
      <c r="V1868" t="s">
        <v>2154</v>
      </c>
      <c r="W1868" t="s">
        <v>17600</v>
      </c>
      <c r="X1868" s="20" t="str">
        <f>+IF(V1868="","-",CONCATENATE(V1868,"_",W1868))</f>
        <v>FINES_R05</v>
      </c>
      <c r="Y1868" s="59">
        <v>0.62222158908843994</v>
      </c>
      <c r="Z1868" t="s">
        <v>134</v>
      </c>
      <c r="AA1868" t="s">
        <v>2393</v>
      </c>
      <c r="AB1868" t="str">
        <f>+IF(W1868="","-",IF(W1868="UNICO","CENSO","MUESTRA"))</f>
        <v>MUESTRA</v>
      </c>
      <c r="AC1868" t="s">
        <v>2398</v>
      </c>
      <c r="AD1868" t="s">
        <v>8710</v>
      </c>
    </row>
    <row r="1869" spans="1:30" x14ac:dyDescent="0.25">
      <c r="A1869" s="5" t="str">
        <f t="shared" si="29"/>
        <v>R 5 - D 129 - 451 - 0970</v>
      </c>
      <c r="B1869" s="23" t="s">
        <v>2347</v>
      </c>
      <c r="C1869" t="s">
        <v>186</v>
      </c>
      <c r="D1869" t="s">
        <v>182</v>
      </c>
      <c r="E1869" t="s">
        <v>1985</v>
      </c>
      <c r="F1869" t="s">
        <v>134</v>
      </c>
      <c r="G1869" t="s">
        <v>134</v>
      </c>
      <c r="H1869" t="s">
        <v>8533</v>
      </c>
      <c r="I1869" t="s">
        <v>20</v>
      </c>
      <c r="J1869" t="s">
        <v>2349</v>
      </c>
      <c r="K1869" t="s">
        <v>21</v>
      </c>
      <c r="M1869" t="s">
        <v>8534</v>
      </c>
      <c r="N1869" t="s">
        <v>22</v>
      </c>
      <c r="O1869" t="s">
        <v>23</v>
      </c>
      <c r="P1869" t="s">
        <v>26</v>
      </c>
      <c r="Q1869" t="s">
        <v>2348</v>
      </c>
      <c r="R1869" s="13">
        <v>22</v>
      </c>
      <c r="S1869" s="13">
        <v>1</v>
      </c>
      <c r="T1869" s="21">
        <v>1</v>
      </c>
      <c r="V1869" t="s">
        <v>2154</v>
      </c>
      <c r="W1869" t="s">
        <v>17600</v>
      </c>
      <c r="X1869" s="20" t="str">
        <f>+IF(V1869="","-",CONCATENATE(V1869,"_",W1869))</f>
        <v>FINES_R05</v>
      </c>
      <c r="Y1869" s="59">
        <v>0.62560230493545532</v>
      </c>
      <c r="Z1869" t="s">
        <v>134</v>
      </c>
      <c r="AA1869" t="s">
        <v>2393</v>
      </c>
      <c r="AB1869" t="str">
        <f>+IF(W1869="","-",IF(W1869="UNICO","CENSO","MUESTRA"))</f>
        <v>MUESTRA</v>
      </c>
      <c r="AC1869" t="s">
        <v>2398</v>
      </c>
      <c r="AD1869" t="s">
        <v>8535</v>
      </c>
    </row>
    <row r="1870" spans="1:30" x14ac:dyDescent="0.25">
      <c r="A1870" s="5" t="str">
        <f t="shared" si="29"/>
        <v>R 5 - D 129 - 452 - 0970</v>
      </c>
      <c r="B1870" s="23" t="s">
        <v>2347</v>
      </c>
      <c r="C1870" t="s">
        <v>186</v>
      </c>
      <c r="D1870" t="s">
        <v>182</v>
      </c>
      <c r="E1870" t="s">
        <v>1985</v>
      </c>
      <c r="F1870" t="s">
        <v>134</v>
      </c>
      <c r="G1870" t="s">
        <v>134</v>
      </c>
      <c r="H1870" t="s">
        <v>8560</v>
      </c>
      <c r="I1870" t="s">
        <v>20</v>
      </c>
      <c r="J1870" t="s">
        <v>2349</v>
      </c>
      <c r="K1870" t="s">
        <v>21</v>
      </c>
      <c r="M1870" t="s">
        <v>8534</v>
      </c>
      <c r="N1870" t="s">
        <v>22</v>
      </c>
      <c r="O1870" t="s">
        <v>23</v>
      </c>
      <c r="P1870" t="s">
        <v>26</v>
      </c>
      <c r="Q1870" t="s">
        <v>2348</v>
      </c>
      <c r="R1870" s="13">
        <v>71</v>
      </c>
      <c r="S1870" s="13">
        <v>4</v>
      </c>
      <c r="T1870" s="21">
        <v>1</v>
      </c>
      <c r="V1870" t="s">
        <v>2154</v>
      </c>
      <c r="W1870" t="s">
        <v>17600</v>
      </c>
      <c r="X1870" s="20" t="str">
        <f>+IF(V1870="","-",CONCATENATE(V1870,"_",W1870))</f>
        <v>FINES_R05</v>
      </c>
      <c r="Y1870" s="59">
        <v>0.62560230493545532</v>
      </c>
      <c r="Z1870" t="s">
        <v>134</v>
      </c>
      <c r="AA1870" t="s">
        <v>2393</v>
      </c>
      <c r="AB1870" t="str">
        <f>+IF(W1870="","-",IF(W1870="UNICO","CENSO","MUESTRA"))</f>
        <v>MUESTRA</v>
      </c>
      <c r="AC1870" t="s">
        <v>2398</v>
      </c>
      <c r="AD1870" t="s">
        <v>8535</v>
      </c>
    </row>
    <row r="1871" spans="1:30" x14ac:dyDescent="0.25">
      <c r="A1871" s="5" t="str">
        <f t="shared" si="29"/>
        <v>R 5 - D 4 - 453 - 2088</v>
      </c>
      <c r="B1871" s="23" t="s">
        <v>2347</v>
      </c>
      <c r="C1871" t="s">
        <v>186</v>
      </c>
      <c r="D1871" t="s">
        <v>183</v>
      </c>
      <c r="E1871" t="s">
        <v>185</v>
      </c>
      <c r="F1871" t="s">
        <v>134</v>
      </c>
      <c r="G1871" t="s">
        <v>134</v>
      </c>
      <c r="H1871" t="s">
        <v>8874</v>
      </c>
      <c r="I1871" t="s">
        <v>20</v>
      </c>
      <c r="J1871" t="s">
        <v>2349</v>
      </c>
      <c r="K1871" t="s">
        <v>21</v>
      </c>
      <c r="M1871" t="s">
        <v>8875</v>
      </c>
      <c r="N1871" t="s">
        <v>22</v>
      </c>
      <c r="O1871" t="s">
        <v>23</v>
      </c>
      <c r="P1871" t="s">
        <v>26</v>
      </c>
      <c r="Q1871" t="s">
        <v>2348</v>
      </c>
      <c r="R1871" s="13">
        <v>39</v>
      </c>
      <c r="S1871" s="13">
        <v>2</v>
      </c>
      <c r="T1871" s="21">
        <v>1</v>
      </c>
      <c r="V1871" t="s">
        <v>2154</v>
      </c>
      <c r="W1871" t="s">
        <v>17600</v>
      </c>
      <c r="X1871" s="20" t="str">
        <f>+IF(V1871="","-",CONCATENATE(V1871,"_",W1871))</f>
        <v>FINES_R05</v>
      </c>
      <c r="Y1871" s="59">
        <v>0.62746518850326538</v>
      </c>
      <c r="Z1871" t="s">
        <v>134</v>
      </c>
      <c r="AA1871" t="s">
        <v>2393</v>
      </c>
      <c r="AB1871" t="str">
        <f>+IF(W1871="","-",IF(W1871="UNICO","CENSO","MUESTRA"))</f>
        <v>MUESTRA</v>
      </c>
      <c r="AC1871" t="s">
        <v>2397</v>
      </c>
      <c r="AD1871" t="s">
        <v>8876</v>
      </c>
    </row>
    <row r="1872" spans="1:30" x14ac:dyDescent="0.25">
      <c r="A1872" s="5" t="str">
        <f t="shared" si="29"/>
        <v>R 5 - D 130 - 455 - 4273</v>
      </c>
      <c r="B1872" s="23" t="s">
        <v>2347</v>
      </c>
      <c r="C1872" t="s">
        <v>186</v>
      </c>
      <c r="D1872" t="s">
        <v>285</v>
      </c>
      <c r="E1872" t="s">
        <v>1994</v>
      </c>
      <c r="F1872" t="s">
        <v>134</v>
      </c>
      <c r="G1872" t="s">
        <v>134</v>
      </c>
      <c r="H1872" t="s">
        <v>12370</v>
      </c>
      <c r="I1872" t="s">
        <v>20</v>
      </c>
      <c r="J1872" t="s">
        <v>2349</v>
      </c>
      <c r="K1872" t="s">
        <v>21</v>
      </c>
      <c r="M1872" t="s">
        <v>12371</v>
      </c>
      <c r="N1872" t="s">
        <v>22</v>
      </c>
      <c r="O1872" t="s">
        <v>23</v>
      </c>
      <c r="P1872" t="s">
        <v>26</v>
      </c>
      <c r="Q1872" t="s">
        <v>2348</v>
      </c>
      <c r="R1872" s="13">
        <v>17</v>
      </c>
      <c r="S1872" s="13">
        <v>1</v>
      </c>
      <c r="T1872" s="21">
        <v>1</v>
      </c>
      <c r="V1872" t="s">
        <v>2154</v>
      </c>
      <c r="W1872" t="s">
        <v>17600</v>
      </c>
      <c r="X1872" s="20" t="str">
        <f>+IF(V1872="","-",CONCATENATE(V1872,"_",W1872))</f>
        <v>FINES_R05</v>
      </c>
      <c r="Y1872" s="59">
        <v>0.63002371788024902</v>
      </c>
      <c r="Z1872" t="s">
        <v>134</v>
      </c>
      <c r="AA1872" t="s">
        <v>2393</v>
      </c>
      <c r="AB1872" t="str">
        <f>+IF(W1872="","-",IF(W1872="UNICO","CENSO","MUESTRA"))</f>
        <v>MUESTRA</v>
      </c>
      <c r="AC1872" t="s">
        <v>2398</v>
      </c>
      <c r="AD1872" t="s">
        <v>12372</v>
      </c>
    </row>
    <row r="1873" spans="1:30" x14ac:dyDescent="0.25">
      <c r="A1873" s="5" t="str">
        <f t="shared" si="29"/>
        <v>R 5 - D 30 - 452 - 3883</v>
      </c>
      <c r="B1873" s="23" t="s">
        <v>2347</v>
      </c>
      <c r="C1873" t="s">
        <v>186</v>
      </c>
      <c r="D1873" t="s">
        <v>551</v>
      </c>
      <c r="E1873" t="s">
        <v>552</v>
      </c>
      <c r="F1873" t="s">
        <v>134</v>
      </c>
      <c r="G1873" t="s">
        <v>134</v>
      </c>
      <c r="H1873" t="s">
        <v>8779</v>
      </c>
      <c r="I1873" t="s">
        <v>20</v>
      </c>
      <c r="J1873" t="s">
        <v>2349</v>
      </c>
      <c r="K1873" t="s">
        <v>21</v>
      </c>
      <c r="M1873" t="s">
        <v>8780</v>
      </c>
      <c r="N1873" t="s">
        <v>22</v>
      </c>
      <c r="O1873" t="s">
        <v>23</v>
      </c>
      <c r="P1873" t="s">
        <v>26</v>
      </c>
      <c r="Q1873" t="s">
        <v>2348</v>
      </c>
      <c r="R1873" s="13">
        <v>11</v>
      </c>
      <c r="S1873" s="13">
        <v>1</v>
      </c>
      <c r="T1873" s="21">
        <v>1</v>
      </c>
      <c r="V1873" t="s">
        <v>2154</v>
      </c>
      <c r="W1873" t="s">
        <v>17600</v>
      </c>
      <c r="X1873" s="20" t="str">
        <f>+IF(V1873="","-",CONCATENATE(V1873,"_",W1873))</f>
        <v>FINES_R05</v>
      </c>
      <c r="Y1873" s="59">
        <v>0.63182669878005981</v>
      </c>
      <c r="Z1873" t="s">
        <v>134</v>
      </c>
      <c r="AA1873" t="s">
        <v>2393</v>
      </c>
      <c r="AB1873" t="str">
        <f>+IF(W1873="","-",IF(W1873="UNICO","CENSO","MUESTRA"))</f>
        <v>MUESTRA</v>
      </c>
      <c r="AC1873" t="s">
        <v>2398</v>
      </c>
      <c r="AD1873" t="s">
        <v>8781</v>
      </c>
    </row>
    <row r="1874" spans="1:30" x14ac:dyDescent="0.25">
      <c r="A1874" s="5" t="str">
        <f t="shared" si="29"/>
        <v>R 5 - D 129 - 451 - 3535</v>
      </c>
      <c r="B1874" s="23" t="s">
        <v>2347</v>
      </c>
      <c r="C1874" t="s">
        <v>186</v>
      </c>
      <c r="D1874" t="s">
        <v>182</v>
      </c>
      <c r="E1874" t="s">
        <v>1985</v>
      </c>
      <c r="F1874" t="s">
        <v>134</v>
      </c>
      <c r="G1874" t="s">
        <v>134</v>
      </c>
      <c r="H1874" t="s">
        <v>8526</v>
      </c>
      <c r="I1874" t="s">
        <v>20</v>
      </c>
      <c r="J1874" t="s">
        <v>2349</v>
      </c>
      <c r="K1874" t="s">
        <v>21</v>
      </c>
      <c r="M1874" t="s">
        <v>8527</v>
      </c>
      <c r="N1874" t="s">
        <v>22</v>
      </c>
      <c r="O1874" t="s">
        <v>23</v>
      </c>
      <c r="P1874" t="s">
        <v>26</v>
      </c>
      <c r="Q1874" t="s">
        <v>2348</v>
      </c>
      <c r="R1874" s="13">
        <v>38</v>
      </c>
      <c r="S1874" s="13">
        <v>2</v>
      </c>
      <c r="T1874" s="21">
        <v>1</v>
      </c>
      <c r="V1874" t="s">
        <v>2154</v>
      </c>
      <c r="W1874" t="s">
        <v>17600</v>
      </c>
      <c r="X1874" s="20" t="str">
        <f>+IF(V1874="","-",CONCATENATE(V1874,"_",W1874))</f>
        <v>FINES_R05</v>
      </c>
      <c r="Y1874" s="59">
        <v>0.63285535573959351</v>
      </c>
      <c r="Z1874" t="s">
        <v>134</v>
      </c>
      <c r="AA1874" t="s">
        <v>2393</v>
      </c>
      <c r="AB1874" t="str">
        <f>+IF(W1874="","-",IF(W1874="UNICO","CENSO","MUESTRA"))</f>
        <v>MUESTRA</v>
      </c>
      <c r="AC1874" t="s">
        <v>2398</v>
      </c>
      <c r="AD1874" t="s">
        <v>8528</v>
      </c>
    </row>
    <row r="1875" spans="1:30" x14ac:dyDescent="0.25">
      <c r="A1875" s="5" t="str">
        <f t="shared" si="29"/>
        <v>R 5 - D 4 - 452 - 0100</v>
      </c>
      <c r="B1875" s="23" t="s">
        <v>2347</v>
      </c>
      <c r="C1875" t="s">
        <v>186</v>
      </c>
      <c r="D1875" t="s">
        <v>183</v>
      </c>
      <c r="E1875" t="s">
        <v>185</v>
      </c>
      <c r="F1875" t="s">
        <v>134</v>
      </c>
      <c r="G1875" t="s">
        <v>134</v>
      </c>
      <c r="H1875" t="s">
        <v>9182</v>
      </c>
      <c r="I1875" t="s">
        <v>20</v>
      </c>
      <c r="J1875" t="s">
        <v>2349</v>
      </c>
      <c r="K1875" t="s">
        <v>21</v>
      </c>
      <c r="M1875" t="s">
        <v>3097</v>
      </c>
      <c r="N1875" t="s">
        <v>22</v>
      </c>
      <c r="O1875" t="s">
        <v>23</v>
      </c>
      <c r="P1875" t="s">
        <v>26</v>
      </c>
      <c r="Q1875" t="s">
        <v>2348</v>
      </c>
      <c r="R1875" s="13">
        <v>214</v>
      </c>
      <c r="S1875" s="13">
        <v>10</v>
      </c>
      <c r="T1875" s="21">
        <v>1</v>
      </c>
      <c r="V1875" t="s">
        <v>2154</v>
      </c>
      <c r="W1875" t="s">
        <v>17600</v>
      </c>
      <c r="X1875" s="20" t="str">
        <f>+IF(V1875="","-",CONCATENATE(V1875,"_",W1875))</f>
        <v>FINES_R05</v>
      </c>
      <c r="Y1875" s="59">
        <v>0.63618242740631104</v>
      </c>
      <c r="Z1875" t="s">
        <v>134</v>
      </c>
      <c r="AA1875" t="s">
        <v>2393</v>
      </c>
      <c r="AB1875" t="str">
        <f>+IF(W1875="","-",IF(W1875="UNICO","CENSO","MUESTRA"))</f>
        <v>MUESTRA</v>
      </c>
      <c r="AC1875" t="s">
        <v>2398</v>
      </c>
      <c r="AD1875" t="s">
        <v>9183</v>
      </c>
    </row>
    <row r="1876" spans="1:30" x14ac:dyDescent="0.25">
      <c r="A1876" s="5" t="str">
        <f t="shared" si="29"/>
        <v>R 5 - D 4 - 452 - 2115</v>
      </c>
      <c r="B1876" s="23" t="s">
        <v>2347</v>
      </c>
      <c r="C1876" t="s">
        <v>186</v>
      </c>
      <c r="D1876" t="s">
        <v>183</v>
      </c>
      <c r="E1876" t="s">
        <v>185</v>
      </c>
      <c r="F1876" t="s">
        <v>134</v>
      </c>
      <c r="G1876" t="s">
        <v>134</v>
      </c>
      <c r="H1876" t="s">
        <v>9138</v>
      </c>
      <c r="I1876" t="s">
        <v>20</v>
      </c>
      <c r="J1876" t="s">
        <v>2349</v>
      </c>
      <c r="K1876" t="s">
        <v>21</v>
      </c>
      <c r="M1876" t="s">
        <v>9139</v>
      </c>
      <c r="N1876" t="s">
        <v>22</v>
      </c>
      <c r="O1876" t="s">
        <v>23</v>
      </c>
      <c r="P1876" t="s">
        <v>26</v>
      </c>
      <c r="Q1876" t="s">
        <v>2348</v>
      </c>
      <c r="R1876" s="13">
        <v>22</v>
      </c>
      <c r="S1876" s="13">
        <v>1</v>
      </c>
      <c r="T1876" s="21">
        <v>1</v>
      </c>
      <c r="V1876" t="s">
        <v>2154</v>
      </c>
      <c r="W1876" t="s">
        <v>17600</v>
      </c>
      <c r="X1876" s="20" t="str">
        <f>+IF(V1876="","-",CONCATENATE(V1876,"_",W1876))</f>
        <v>FINES_R05</v>
      </c>
      <c r="Y1876" s="59">
        <v>0.64258325099945068</v>
      </c>
      <c r="Z1876" t="s">
        <v>134</v>
      </c>
      <c r="AA1876" t="s">
        <v>2393</v>
      </c>
      <c r="AB1876" t="str">
        <f>+IF(W1876="","-",IF(W1876="UNICO","CENSO","MUESTRA"))</f>
        <v>MUESTRA</v>
      </c>
      <c r="AC1876" t="s">
        <v>2398</v>
      </c>
      <c r="AD1876" t="s">
        <v>9140</v>
      </c>
    </row>
    <row r="1877" spans="1:30" x14ac:dyDescent="0.25">
      <c r="A1877" s="5" t="str">
        <f t="shared" si="29"/>
        <v>R 5 - D 129 - 451 - 1938</v>
      </c>
      <c r="B1877" s="23" t="s">
        <v>2347</v>
      </c>
      <c r="C1877" t="s">
        <v>186</v>
      </c>
      <c r="D1877" t="s">
        <v>182</v>
      </c>
      <c r="E1877" t="s">
        <v>1985</v>
      </c>
      <c r="F1877" t="s">
        <v>134</v>
      </c>
      <c r="G1877" t="s">
        <v>134</v>
      </c>
      <c r="H1877" t="s">
        <v>8461</v>
      </c>
      <c r="I1877" t="s">
        <v>20</v>
      </c>
      <c r="J1877" t="s">
        <v>2349</v>
      </c>
      <c r="K1877" t="s">
        <v>21</v>
      </c>
      <c r="M1877" t="s">
        <v>8462</v>
      </c>
      <c r="N1877" t="s">
        <v>22</v>
      </c>
      <c r="O1877" t="s">
        <v>23</v>
      </c>
      <c r="P1877" t="s">
        <v>26</v>
      </c>
      <c r="Q1877" t="s">
        <v>2348</v>
      </c>
      <c r="R1877" s="13">
        <v>125</v>
      </c>
      <c r="S1877" s="13">
        <v>5</v>
      </c>
      <c r="T1877" s="21">
        <v>1</v>
      </c>
      <c r="V1877" t="s">
        <v>2154</v>
      </c>
      <c r="W1877" t="s">
        <v>17600</v>
      </c>
      <c r="X1877" s="20" t="str">
        <f>+IF(V1877="","-",CONCATENATE(V1877,"_",W1877))</f>
        <v>FINES_R05</v>
      </c>
      <c r="Y1877" s="59">
        <v>0.6479915976524353</v>
      </c>
      <c r="Z1877" t="s">
        <v>134</v>
      </c>
      <c r="AA1877" t="s">
        <v>2393</v>
      </c>
      <c r="AB1877" t="str">
        <f>+IF(W1877="","-",IF(W1877="UNICO","CENSO","MUESTRA"))</f>
        <v>MUESTRA</v>
      </c>
      <c r="AC1877" t="s">
        <v>2398</v>
      </c>
      <c r="AD1877" t="s">
        <v>8463</v>
      </c>
    </row>
    <row r="1878" spans="1:30" x14ac:dyDescent="0.25">
      <c r="A1878" s="5" t="str">
        <f t="shared" si="29"/>
        <v>R 5 - D 129 - 451 - 0966</v>
      </c>
      <c r="B1878" s="23" t="s">
        <v>2347</v>
      </c>
      <c r="C1878" t="s">
        <v>186</v>
      </c>
      <c r="D1878" t="s">
        <v>182</v>
      </c>
      <c r="E1878" t="s">
        <v>1985</v>
      </c>
      <c r="F1878" t="s">
        <v>134</v>
      </c>
      <c r="G1878" t="s">
        <v>134</v>
      </c>
      <c r="H1878" t="s">
        <v>8543</v>
      </c>
      <c r="I1878" t="s">
        <v>20</v>
      </c>
      <c r="J1878" t="s">
        <v>2349</v>
      </c>
      <c r="K1878" t="s">
        <v>21</v>
      </c>
      <c r="M1878" t="s">
        <v>8544</v>
      </c>
      <c r="N1878" t="s">
        <v>22</v>
      </c>
      <c r="O1878" t="s">
        <v>23</v>
      </c>
      <c r="P1878" t="s">
        <v>26</v>
      </c>
      <c r="Q1878" t="s">
        <v>2348</v>
      </c>
      <c r="R1878" s="13">
        <v>40</v>
      </c>
      <c r="S1878" s="13">
        <v>2</v>
      </c>
      <c r="T1878" s="21">
        <v>1</v>
      </c>
      <c r="V1878" t="s">
        <v>2154</v>
      </c>
      <c r="W1878" t="s">
        <v>17600</v>
      </c>
      <c r="X1878" s="20" t="str">
        <f>+IF(V1878="","-",CONCATENATE(V1878,"_",W1878))</f>
        <v>FINES_R05</v>
      </c>
      <c r="Y1878" s="59">
        <v>0.6479915976524353</v>
      </c>
      <c r="Z1878" t="s">
        <v>134</v>
      </c>
      <c r="AA1878" t="s">
        <v>2393</v>
      </c>
      <c r="AB1878" t="str">
        <f>+IF(W1878="","-",IF(W1878="UNICO","CENSO","MUESTRA"))</f>
        <v>MUESTRA</v>
      </c>
      <c r="AC1878" t="s">
        <v>2398</v>
      </c>
      <c r="AD1878" t="s">
        <v>8545</v>
      </c>
    </row>
    <row r="1879" spans="1:30" x14ac:dyDescent="0.25">
      <c r="A1879" s="5" t="str">
        <f t="shared" si="29"/>
        <v>R 5 - D 4 - 453 - 2976</v>
      </c>
      <c r="B1879" s="23" t="s">
        <v>2347</v>
      </c>
      <c r="C1879" t="s">
        <v>186</v>
      </c>
      <c r="D1879" t="s">
        <v>183</v>
      </c>
      <c r="E1879" t="s">
        <v>185</v>
      </c>
      <c r="F1879" t="s">
        <v>134</v>
      </c>
      <c r="G1879" t="s">
        <v>134</v>
      </c>
      <c r="H1879" t="s">
        <v>8902</v>
      </c>
      <c r="I1879" t="s">
        <v>20</v>
      </c>
      <c r="J1879" t="s">
        <v>2349</v>
      </c>
      <c r="K1879" t="s">
        <v>21</v>
      </c>
      <c r="M1879" t="s">
        <v>8903</v>
      </c>
      <c r="N1879" t="s">
        <v>22</v>
      </c>
      <c r="O1879" t="s">
        <v>23</v>
      </c>
      <c r="P1879" t="s">
        <v>26</v>
      </c>
      <c r="Q1879" t="s">
        <v>2348</v>
      </c>
      <c r="R1879" s="13">
        <v>13</v>
      </c>
      <c r="S1879" s="13">
        <v>1</v>
      </c>
      <c r="T1879" s="21">
        <v>1</v>
      </c>
      <c r="V1879" t="s">
        <v>2154</v>
      </c>
      <c r="W1879" t="s">
        <v>17600</v>
      </c>
      <c r="X1879" s="20" t="str">
        <f>+IF(V1879="","-",CONCATENATE(V1879,"_",W1879))</f>
        <v>FINES_R05</v>
      </c>
      <c r="Y1879" s="59">
        <v>0.65310978889465332</v>
      </c>
      <c r="Z1879" t="s">
        <v>134</v>
      </c>
      <c r="AA1879" t="s">
        <v>2393</v>
      </c>
      <c r="AB1879" t="str">
        <f>+IF(W1879="","-",IF(W1879="UNICO","CENSO","MUESTRA"))</f>
        <v>MUESTRA</v>
      </c>
      <c r="AC1879" t="s">
        <v>2397</v>
      </c>
      <c r="AD1879" t="s">
        <v>8904</v>
      </c>
    </row>
    <row r="1880" spans="1:30" x14ac:dyDescent="0.25">
      <c r="A1880" s="5" t="str">
        <f t="shared" si="29"/>
        <v>R 5 - D 4 - 452 - 2848</v>
      </c>
      <c r="B1880" s="60" t="s">
        <v>2347</v>
      </c>
      <c r="C1880" t="s">
        <v>186</v>
      </c>
      <c r="D1880" t="s">
        <v>183</v>
      </c>
      <c r="E1880" t="s">
        <v>185</v>
      </c>
      <c r="F1880" t="s">
        <v>134</v>
      </c>
      <c r="G1880" t="s">
        <v>134</v>
      </c>
      <c r="H1880" t="s">
        <v>12477</v>
      </c>
      <c r="I1880" t="s">
        <v>20</v>
      </c>
      <c r="J1880" t="s">
        <v>2349</v>
      </c>
      <c r="K1880" t="s">
        <v>21</v>
      </c>
      <c r="M1880" t="s">
        <v>12478</v>
      </c>
      <c r="N1880" t="s">
        <v>22</v>
      </c>
      <c r="O1880" t="s">
        <v>23</v>
      </c>
      <c r="P1880" t="s">
        <v>26</v>
      </c>
      <c r="Q1880" t="s">
        <v>2348</v>
      </c>
      <c r="R1880" s="13">
        <v>20</v>
      </c>
      <c r="S1880" s="13">
        <v>1</v>
      </c>
      <c r="T1880" s="21">
        <v>1</v>
      </c>
      <c r="V1880" t="s">
        <v>2154</v>
      </c>
      <c r="W1880" t="s">
        <v>17600</v>
      </c>
      <c r="X1880" s="20" t="str">
        <f>+IF(V1880="","-",CONCATENATE(V1880,"_",W1880))</f>
        <v>FINES_R05</v>
      </c>
      <c r="Y1880" s="59">
        <v>0.6537402868270874</v>
      </c>
      <c r="Z1880" t="s">
        <v>134</v>
      </c>
      <c r="AA1880" t="s">
        <v>2393</v>
      </c>
      <c r="AB1880" t="str">
        <f>+IF(W1880="","-",IF(W1880="UNICO","CENSO","MUESTRA"))</f>
        <v>MUESTRA</v>
      </c>
      <c r="AC1880" t="s">
        <v>2397</v>
      </c>
      <c r="AD1880" t="s">
        <v>12479</v>
      </c>
    </row>
    <row r="1881" spans="1:30" x14ac:dyDescent="0.25">
      <c r="A1881" s="5" t="str">
        <f t="shared" si="29"/>
        <v>R 5 - D 4 - 453 - 2387</v>
      </c>
      <c r="B1881" s="23" t="s">
        <v>2347</v>
      </c>
      <c r="C1881" t="s">
        <v>186</v>
      </c>
      <c r="D1881" t="s">
        <v>183</v>
      </c>
      <c r="E1881" t="s">
        <v>185</v>
      </c>
      <c r="F1881" t="s">
        <v>134</v>
      </c>
      <c r="G1881" t="s">
        <v>134</v>
      </c>
      <c r="H1881" t="s">
        <v>8898</v>
      </c>
      <c r="I1881" t="s">
        <v>20</v>
      </c>
      <c r="J1881" t="s">
        <v>2349</v>
      </c>
      <c r="K1881" t="s">
        <v>21</v>
      </c>
      <c r="M1881" t="s">
        <v>8899</v>
      </c>
      <c r="N1881" t="s">
        <v>22</v>
      </c>
      <c r="O1881" t="s">
        <v>23</v>
      </c>
      <c r="P1881" t="s">
        <v>26</v>
      </c>
      <c r="Q1881" t="s">
        <v>2348</v>
      </c>
      <c r="R1881" s="13">
        <v>48</v>
      </c>
      <c r="S1881" s="13">
        <v>1</v>
      </c>
      <c r="T1881" s="21">
        <v>1</v>
      </c>
      <c r="V1881" t="s">
        <v>2154</v>
      </c>
      <c r="W1881" t="s">
        <v>17600</v>
      </c>
      <c r="X1881" s="20" t="str">
        <f>+IF(V1881="","-",CONCATENATE(V1881,"_",W1881))</f>
        <v>FINES_R05</v>
      </c>
      <c r="Y1881" s="59">
        <v>0.65854835510253906</v>
      </c>
      <c r="Z1881" t="s">
        <v>134</v>
      </c>
      <c r="AA1881" t="s">
        <v>2393</v>
      </c>
      <c r="AB1881" t="str">
        <f>+IF(W1881="","-",IF(W1881="UNICO","CENSO","MUESTRA"))</f>
        <v>MUESTRA</v>
      </c>
      <c r="AC1881" t="s">
        <v>2398</v>
      </c>
      <c r="AD1881" t="s">
        <v>8900</v>
      </c>
    </row>
    <row r="1882" spans="1:30" x14ac:dyDescent="0.25">
      <c r="A1882" s="5" t="str">
        <f t="shared" si="29"/>
        <v>R 5 - D 99 - 451 - 2703</v>
      </c>
      <c r="B1882" s="23" t="s">
        <v>2347</v>
      </c>
      <c r="C1882" t="s">
        <v>186</v>
      </c>
      <c r="D1882" t="s">
        <v>1665</v>
      </c>
      <c r="E1882" t="s">
        <v>1666</v>
      </c>
      <c r="F1882" t="s">
        <v>134</v>
      </c>
      <c r="G1882" t="s">
        <v>134</v>
      </c>
      <c r="H1882" t="s">
        <v>9408</v>
      </c>
      <c r="I1882" t="s">
        <v>20</v>
      </c>
      <c r="J1882" t="s">
        <v>2349</v>
      </c>
      <c r="K1882" t="s">
        <v>21</v>
      </c>
      <c r="M1882" t="s">
        <v>9409</v>
      </c>
      <c r="N1882" t="s">
        <v>22</v>
      </c>
      <c r="O1882" t="s">
        <v>23</v>
      </c>
      <c r="P1882" t="s">
        <v>26</v>
      </c>
      <c r="Q1882" t="s">
        <v>2348</v>
      </c>
      <c r="R1882" s="13">
        <v>65</v>
      </c>
      <c r="S1882" s="13">
        <v>3</v>
      </c>
      <c r="T1882" s="21">
        <v>1</v>
      </c>
      <c r="V1882" t="s">
        <v>2154</v>
      </c>
      <c r="W1882" t="s">
        <v>17600</v>
      </c>
      <c r="X1882" s="20" t="str">
        <f>+IF(V1882="","-",CONCATENATE(V1882,"_",W1882))</f>
        <v>FINES_R05</v>
      </c>
      <c r="Y1882" s="59">
        <v>0.6597169041633606</v>
      </c>
      <c r="Z1882" t="s">
        <v>134</v>
      </c>
      <c r="AA1882" t="s">
        <v>2393</v>
      </c>
      <c r="AB1882" t="str">
        <f>+IF(W1882="","-",IF(W1882="UNICO","CENSO","MUESTRA"))</f>
        <v>MUESTRA</v>
      </c>
      <c r="AC1882" t="s">
        <v>2397</v>
      </c>
      <c r="AD1882" t="s">
        <v>9410</v>
      </c>
    </row>
    <row r="1883" spans="1:30" x14ac:dyDescent="0.25">
      <c r="A1883" s="5" t="str">
        <f t="shared" si="29"/>
        <v>R 5 - D 130 - 451 - 1481</v>
      </c>
      <c r="B1883" s="23" t="s">
        <v>2347</v>
      </c>
      <c r="C1883" t="s">
        <v>186</v>
      </c>
      <c r="D1883" t="s">
        <v>285</v>
      </c>
      <c r="E1883" t="s">
        <v>1994</v>
      </c>
      <c r="F1883" t="s">
        <v>134</v>
      </c>
      <c r="G1883" t="s">
        <v>134</v>
      </c>
      <c r="H1883" t="s">
        <v>8584</v>
      </c>
      <c r="I1883" t="s">
        <v>20</v>
      </c>
      <c r="J1883" t="s">
        <v>2349</v>
      </c>
      <c r="K1883" t="s">
        <v>21</v>
      </c>
      <c r="M1883" t="s">
        <v>8585</v>
      </c>
      <c r="N1883" t="s">
        <v>22</v>
      </c>
      <c r="O1883" t="s">
        <v>23</v>
      </c>
      <c r="P1883" t="s">
        <v>26</v>
      </c>
      <c r="Q1883" t="s">
        <v>2348</v>
      </c>
      <c r="R1883" s="13">
        <v>83</v>
      </c>
      <c r="S1883" s="13">
        <v>3</v>
      </c>
      <c r="T1883" s="21">
        <v>1</v>
      </c>
      <c r="V1883" t="s">
        <v>2154</v>
      </c>
      <c r="W1883" t="s">
        <v>17600</v>
      </c>
      <c r="X1883" s="20" t="str">
        <f>+IF(V1883="","-",CONCATENATE(V1883,"_",W1883))</f>
        <v>FINES_R05</v>
      </c>
      <c r="Y1883" s="59">
        <v>0.66265106201171875</v>
      </c>
      <c r="Z1883" t="s">
        <v>134</v>
      </c>
      <c r="AA1883" t="s">
        <v>2393</v>
      </c>
      <c r="AB1883" t="str">
        <f>+IF(W1883="","-",IF(W1883="UNICO","CENSO","MUESTRA"))</f>
        <v>MUESTRA</v>
      </c>
      <c r="AC1883" t="s">
        <v>2397</v>
      </c>
      <c r="AD1883" t="s">
        <v>8586</v>
      </c>
    </row>
    <row r="1884" spans="1:30" x14ac:dyDescent="0.25">
      <c r="A1884" s="5" t="str">
        <f t="shared" si="29"/>
        <v>R 5 - D 4 - 452 - 4230</v>
      </c>
      <c r="B1884" s="23" t="s">
        <v>2347</v>
      </c>
      <c r="C1884" t="s">
        <v>186</v>
      </c>
      <c r="D1884" t="s">
        <v>183</v>
      </c>
      <c r="E1884" t="s">
        <v>185</v>
      </c>
      <c r="F1884" t="s">
        <v>134</v>
      </c>
      <c r="G1884" t="s">
        <v>134</v>
      </c>
      <c r="H1884" t="s">
        <v>9042</v>
      </c>
      <c r="I1884" t="s">
        <v>20</v>
      </c>
      <c r="J1884" t="s">
        <v>2349</v>
      </c>
      <c r="K1884" t="s">
        <v>21</v>
      </c>
      <c r="M1884" t="s">
        <v>9043</v>
      </c>
      <c r="N1884" t="s">
        <v>22</v>
      </c>
      <c r="O1884" t="s">
        <v>23</v>
      </c>
      <c r="P1884" t="s">
        <v>26</v>
      </c>
      <c r="Q1884" t="s">
        <v>2348</v>
      </c>
      <c r="R1884" s="13">
        <v>46</v>
      </c>
      <c r="S1884" s="13">
        <v>2</v>
      </c>
      <c r="T1884" s="21">
        <v>1</v>
      </c>
      <c r="V1884" t="s">
        <v>2154</v>
      </c>
      <c r="W1884" t="s">
        <v>17600</v>
      </c>
      <c r="X1884" s="20" t="str">
        <f>+IF(V1884="","-",CONCATENATE(V1884,"_",W1884))</f>
        <v>FINES_R05</v>
      </c>
      <c r="Y1884" s="59">
        <v>0.66331565380096436</v>
      </c>
      <c r="Z1884" t="s">
        <v>134</v>
      </c>
      <c r="AA1884" t="s">
        <v>2393</v>
      </c>
      <c r="AB1884" t="str">
        <f>+IF(W1884="","-",IF(W1884="UNICO","CENSO","MUESTRA"))</f>
        <v>MUESTRA</v>
      </c>
      <c r="AC1884" t="s">
        <v>2397</v>
      </c>
      <c r="AD1884" t="s">
        <v>9044</v>
      </c>
    </row>
    <row r="1885" spans="1:30" x14ac:dyDescent="0.25">
      <c r="A1885" s="5" t="str">
        <f t="shared" si="29"/>
        <v>R 5 - D 4 - 453 - 4287</v>
      </c>
      <c r="B1885" s="23" t="s">
        <v>2347</v>
      </c>
      <c r="C1885" t="s">
        <v>186</v>
      </c>
      <c r="D1885" t="s">
        <v>183</v>
      </c>
      <c r="E1885" t="s">
        <v>185</v>
      </c>
      <c r="F1885" t="s">
        <v>134</v>
      </c>
      <c r="G1885" t="s">
        <v>134</v>
      </c>
      <c r="H1885" t="s">
        <v>9076</v>
      </c>
      <c r="I1885" t="s">
        <v>20</v>
      </c>
      <c r="J1885" t="s">
        <v>2349</v>
      </c>
      <c r="K1885" t="s">
        <v>21</v>
      </c>
      <c r="M1885" t="s">
        <v>9077</v>
      </c>
      <c r="N1885" t="s">
        <v>22</v>
      </c>
      <c r="O1885" t="s">
        <v>23</v>
      </c>
      <c r="P1885" t="s">
        <v>26</v>
      </c>
      <c r="Q1885" t="s">
        <v>2348</v>
      </c>
      <c r="R1885" s="13">
        <v>15</v>
      </c>
      <c r="S1885" s="13">
        <v>1</v>
      </c>
      <c r="T1885" s="21">
        <v>1</v>
      </c>
      <c r="V1885" t="s">
        <v>2154</v>
      </c>
      <c r="W1885" t="s">
        <v>17600</v>
      </c>
      <c r="X1885" s="20" t="str">
        <f>+IF(V1885="","-",CONCATENATE(V1885,"_",W1885))</f>
        <v>FINES_R05</v>
      </c>
      <c r="Y1885" s="59">
        <v>0.66390120983123779</v>
      </c>
      <c r="Z1885" t="s">
        <v>134</v>
      </c>
      <c r="AA1885" t="s">
        <v>2393</v>
      </c>
      <c r="AB1885" t="str">
        <f>+IF(W1885="","-",IF(W1885="UNICO","CENSO","MUESTRA"))</f>
        <v>MUESTRA</v>
      </c>
      <c r="AC1885" t="s">
        <v>2398</v>
      </c>
      <c r="AD1885" t="s">
        <v>9078</v>
      </c>
    </row>
    <row r="1886" spans="1:30" x14ac:dyDescent="0.25">
      <c r="A1886" s="5" t="str">
        <f t="shared" si="29"/>
        <v>R 5 - D 4 - 453 - 4606</v>
      </c>
      <c r="B1886" s="60" t="s">
        <v>2347</v>
      </c>
      <c r="C1886" t="s">
        <v>186</v>
      </c>
      <c r="D1886" t="s">
        <v>183</v>
      </c>
      <c r="E1886" t="s">
        <v>185</v>
      </c>
      <c r="F1886" t="s">
        <v>134</v>
      </c>
      <c r="G1886" t="s">
        <v>134</v>
      </c>
      <c r="H1886" t="s">
        <v>12464</v>
      </c>
      <c r="I1886" t="s">
        <v>20</v>
      </c>
      <c r="J1886" t="s">
        <v>2349</v>
      </c>
      <c r="K1886" t="s">
        <v>21</v>
      </c>
      <c r="M1886" t="s">
        <v>6775</v>
      </c>
      <c r="N1886" t="s">
        <v>22</v>
      </c>
      <c r="O1886" t="s">
        <v>23</v>
      </c>
      <c r="P1886" t="s">
        <v>26</v>
      </c>
      <c r="Q1886" t="s">
        <v>2348</v>
      </c>
      <c r="R1886" s="13">
        <v>21</v>
      </c>
      <c r="S1886" s="13">
        <v>1</v>
      </c>
      <c r="T1886" s="21">
        <v>1</v>
      </c>
      <c r="V1886" t="s">
        <v>2154</v>
      </c>
      <c r="W1886" t="s">
        <v>17600</v>
      </c>
      <c r="X1886" s="20" t="str">
        <f>+IF(V1886="","-",CONCATENATE(V1886,"_",W1886))</f>
        <v>FINES_R05</v>
      </c>
      <c r="Y1886" s="59">
        <v>0.66489768028259277</v>
      </c>
      <c r="Z1886" t="s">
        <v>134</v>
      </c>
      <c r="AA1886" t="s">
        <v>2393</v>
      </c>
      <c r="AB1886" t="str">
        <f>+IF(W1886="","-",IF(W1886="UNICO","CENSO","MUESTRA"))</f>
        <v>MUESTRA</v>
      </c>
      <c r="AC1886" t="s">
        <v>2397</v>
      </c>
      <c r="AD1886" t="s">
        <v>12465</v>
      </c>
    </row>
    <row r="1887" spans="1:30" x14ac:dyDescent="0.25">
      <c r="A1887" s="5" t="str">
        <f t="shared" si="29"/>
        <v>R 5 - D 4 - 452 - 0945</v>
      </c>
      <c r="B1887" s="23" t="s">
        <v>2347</v>
      </c>
      <c r="C1887" t="s">
        <v>186</v>
      </c>
      <c r="D1887" t="s">
        <v>183</v>
      </c>
      <c r="E1887" t="s">
        <v>185</v>
      </c>
      <c r="F1887" t="s">
        <v>134</v>
      </c>
      <c r="G1887" t="s">
        <v>134</v>
      </c>
      <c r="H1887" t="s">
        <v>9151</v>
      </c>
      <c r="I1887" t="s">
        <v>20</v>
      </c>
      <c r="J1887" t="s">
        <v>2349</v>
      </c>
      <c r="K1887" t="s">
        <v>21</v>
      </c>
      <c r="M1887" t="s">
        <v>9152</v>
      </c>
      <c r="N1887" t="s">
        <v>22</v>
      </c>
      <c r="O1887" t="s">
        <v>23</v>
      </c>
      <c r="P1887" t="s">
        <v>26</v>
      </c>
      <c r="Q1887" t="s">
        <v>2348</v>
      </c>
      <c r="R1887" s="13">
        <v>16</v>
      </c>
      <c r="S1887" s="13">
        <v>1</v>
      </c>
      <c r="T1887" s="21">
        <v>1</v>
      </c>
      <c r="V1887" t="s">
        <v>2154</v>
      </c>
      <c r="W1887" t="s">
        <v>17600</v>
      </c>
      <c r="X1887" s="20" t="str">
        <f>+IF(V1887="","-",CONCATENATE(V1887,"_",W1887))</f>
        <v>FINES_R05</v>
      </c>
      <c r="Y1887" s="59">
        <v>0.67406535148620605</v>
      </c>
      <c r="Z1887" t="s">
        <v>134</v>
      </c>
      <c r="AA1887" t="s">
        <v>2393</v>
      </c>
      <c r="AB1887" t="str">
        <f>+IF(W1887="","-",IF(W1887="UNICO","CENSO","MUESTRA"))</f>
        <v>MUESTRA</v>
      </c>
      <c r="AC1887" t="s">
        <v>2397</v>
      </c>
      <c r="AD1887" t="s">
        <v>9153</v>
      </c>
    </row>
    <row r="1888" spans="1:30" x14ac:dyDescent="0.25">
      <c r="A1888" s="5" t="str">
        <f t="shared" si="29"/>
        <v>R 5 - D 130 - 454 - 1486</v>
      </c>
      <c r="B1888" s="23" t="s">
        <v>2347</v>
      </c>
      <c r="C1888" t="s">
        <v>186</v>
      </c>
      <c r="D1888" t="s">
        <v>285</v>
      </c>
      <c r="E1888" t="s">
        <v>1994</v>
      </c>
      <c r="F1888" t="s">
        <v>134</v>
      </c>
      <c r="G1888" t="s">
        <v>134</v>
      </c>
      <c r="H1888" t="s">
        <v>8597</v>
      </c>
      <c r="I1888" t="s">
        <v>20</v>
      </c>
      <c r="J1888" t="s">
        <v>2349</v>
      </c>
      <c r="K1888" t="s">
        <v>21</v>
      </c>
      <c r="M1888" t="s">
        <v>8598</v>
      </c>
      <c r="N1888" t="s">
        <v>22</v>
      </c>
      <c r="O1888" t="s">
        <v>23</v>
      </c>
      <c r="P1888" t="s">
        <v>26</v>
      </c>
      <c r="Q1888" t="s">
        <v>2348</v>
      </c>
      <c r="R1888" s="13">
        <v>92</v>
      </c>
      <c r="S1888" s="13">
        <v>3</v>
      </c>
      <c r="T1888" s="21">
        <v>1</v>
      </c>
      <c r="V1888" t="s">
        <v>2154</v>
      </c>
      <c r="W1888" t="s">
        <v>17600</v>
      </c>
      <c r="X1888" s="20" t="str">
        <f>+IF(V1888="","-",CONCATENATE(V1888,"_",W1888))</f>
        <v>FINES_R05</v>
      </c>
      <c r="Y1888" s="59">
        <v>0.67409169673919678</v>
      </c>
      <c r="Z1888" t="s">
        <v>134</v>
      </c>
      <c r="AA1888" t="s">
        <v>2393</v>
      </c>
      <c r="AB1888" t="str">
        <f>+IF(W1888="","-",IF(W1888="UNICO","CENSO","MUESTRA"))</f>
        <v>MUESTRA</v>
      </c>
      <c r="AC1888" t="s">
        <v>2398</v>
      </c>
      <c r="AD1888" t="s">
        <v>8599</v>
      </c>
    </row>
    <row r="1889" spans="1:30" x14ac:dyDescent="0.25">
      <c r="A1889" s="5" t="str">
        <f t="shared" si="29"/>
        <v>R 5 - D 30 - 452 - 0492</v>
      </c>
      <c r="B1889" s="23" t="s">
        <v>2347</v>
      </c>
      <c r="C1889" t="s">
        <v>186</v>
      </c>
      <c r="D1889" t="s">
        <v>551</v>
      </c>
      <c r="E1889" t="s">
        <v>552</v>
      </c>
      <c r="F1889" t="s">
        <v>134</v>
      </c>
      <c r="G1889" t="s">
        <v>134</v>
      </c>
      <c r="H1889" t="s">
        <v>8817</v>
      </c>
      <c r="I1889" t="s">
        <v>20</v>
      </c>
      <c r="J1889" t="s">
        <v>2349</v>
      </c>
      <c r="K1889" t="s">
        <v>21</v>
      </c>
      <c r="M1889" t="s">
        <v>8818</v>
      </c>
      <c r="N1889" t="s">
        <v>22</v>
      </c>
      <c r="O1889" t="s">
        <v>23</v>
      </c>
      <c r="P1889" t="s">
        <v>26</v>
      </c>
      <c r="Q1889" t="s">
        <v>2348</v>
      </c>
      <c r="R1889" s="13">
        <v>26</v>
      </c>
      <c r="S1889" s="13">
        <v>1</v>
      </c>
      <c r="T1889" s="21">
        <v>1</v>
      </c>
      <c r="V1889" t="s">
        <v>2154</v>
      </c>
      <c r="W1889" t="s">
        <v>17600</v>
      </c>
      <c r="X1889" s="20" t="str">
        <f>+IF(V1889="","-",CONCATENATE(V1889,"_",W1889))</f>
        <v>FINES_R05</v>
      </c>
      <c r="Y1889" s="59">
        <v>0.67932027578353882</v>
      </c>
      <c r="Z1889" t="s">
        <v>134</v>
      </c>
      <c r="AA1889" t="s">
        <v>2393</v>
      </c>
      <c r="AB1889" t="str">
        <f>+IF(W1889="","-",IF(W1889="UNICO","CENSO","MUESTRA"))</f>
        <v>MUESTRA</v>
      </c>
      <c r="AC1889" t="s">
        <v>2398</v>
      </c>
      <c r="AD1889" t="s">
        <v>8819</v>
      </c>
    </row>
    <row r="1890" spans="1:30" x14ac:dyDescent="0.25">
      <c r="A1890" s="5" t="str">
        <f t="shared" si="29"/>
        <v>R 5 - D 129 - 451 - 1942</v>
      </c>
      <c r="B1890" s="23" t="s">
        <v>2347</v>
      </c>
      <c r="C1890" t="s">
        <v>186</v>
      </c>
      <c r="D1890" t="s">
        <v>182</v>
      </c>
      <c r="E1890" t="s">
        <v>1985</v>
      </c>
      <c r="F1890" t="s">
        <v>134</v>
      </c>
      <c r="G1890" t="s">
        <v>134</v>
      </c>
      <c r="H1890" t="s">
        <v>8457</v>
      </c>
      <c r="I1890" t="s">
        <v>20</v>
      </c>
      <c r="J1890" t="s">
        <v>2349</v>
      </c>
      <c r="K1890" t="s">
        <v>21</v>
      </c>
      <c r="M1890" t="s">
        <v>8458</v>
      </c>
      <c r="N1890" t="s">
        <v>22</v>
      </c>
      <c r="O1890" t="s">
        <v>23</v>
      </c>
      <c r="P1890" t="s">
        <v>26</v>
      </c>
      <c r="Q1890" t="s">
        <v>2348</v>
      </c>
      <c r="R1890" s="13">
        <v>103</v>
      </c>
      <c r="S1890" s="13">
        <v>5</v>
      </c>
      <c r="T1890" s="21">
        <v>1</v>
      </c>
      <c r="V1890" t="s">
        <v>2154</v>
      </c>
      <c r="W1890" t="s">
        <v>17600</v>
      </c>
      <c r="X1890" s="20" t="str">
        <f>+IF(V1890="","-",CONCATENATE(V1890,"_",W1890))</f>
        <v>FINES_R05</v>
      </c>
      <c r="Y1890" s="59">
        <v>0.68198055028915405</v>
      </c>
      <c r="Z1890" t="s">
        <v>134</v>
      </c>
      <c r="AA1890" t="s">
        <v>2393</v>
      </c>
      <c r="AB1890" t="str">
        <f>+IF(W1890="","-",IF(W1890="UNICO","CENSO","MUESTRA"))</f>
        <v>MUESTRA</v>
      </c>
      <c r="AC1890" t="s">
        <v>2397</v>
      </c>
      <c r="AD1890" t="s">
        <v>8459</v>
      </c>
    </row>
    <row r="1891" spans="1:30" x14ac:dyDescent="0.25">
      <c r="A1891" s="5" t="str">
        <f t="shared" si="29"/>
        <v>R 5 - D 130 - 455 - 3425</v>
      </c>
      <c r="B1891" s="23" t="s">
        <v>2347</v>
      </c>
      <c r="C1891" t="s">
        <v>186</v>
      </c>
      <c r="D1891" t="s">
        <v>285</v>
      </c>
      <c r="E1891" t="s">
        <v>1994</v>
      </c>
      <c r="F1891" t="s">
        <v>134</v>
      </c>
      <c r="G1891" t="s">
        <v>134</v>
      </c>
      <c r="H1891" t="s">
        <v>8662</v>
      </c>
      <c r="I1891" t="s">
        <v>20</v>
      </c>
      <c r="J1891" t="s">
        <v>2349</v>
      </c>
      <c r="K1891" t="s">
        <v>21</v>
      </c>
      <c r="M1891" t="s">
        <v>8663</v>
      </c>
      <c r="N1891" t="s">
        <v>22</v>
      </c>
      <c r="O1891" t="s">
        <v>23</v>
      </c>
      <c r="P1891" t="s">
        <v>26</v>
      </c>
      <c r="Q1891" t="s">
        <v>2348</v>
      </c>
      <c r="R1891" s="13">
        <v>35</v>
      </c>
      <c r="S1891" s="13">
        <v>2</v>
      </c>
      <c r="T1891" s="21">
        <v>1</v>
      </c>
      <c r="V1891" t="s">
        <v>2154</v>
      </c>
      <c r="W1891" t="s">
        <v>17600</v>
      </c>
      <c r="X1891" s="20" t="str">
        <f>+IF(V1891="","-",CONCATENATE(V1891,"_",W1891))</f>
        <v>FINES_R05</v>
      </c>
      <c r="Y1891" s="59">
        <v>0.68206298351287842</v>
      </c>
      <c r="Z1891" t="s">
        <v>134</v>
      </c>
      <c r="AA1891" t="s">
        <v>2393</v>
      </c>
      <c r="AB1891" t="str">
        <f>+IF(W1891="","-",IF(W1891="UNICO","CENSO","MUESTRA"))</f>
        <v>MUESTRA</v>
      </c>
      <c r="AC1891" t="s">
        <v>2397</v>
      </c>
      <c r="AD1891" t="s">
        <v>8664</v>
      </c>
    </row>
    <row r="1892" spans="1:30" x14ac:dyDescent="0.25">
      <c r="A1892" s="5" t="str">
        <f t="shared" si="29"/>
        <v>R 5 - D 99 - 451 - 2704</v>
      </c>
      <c r="B1892" s="23" t="s">
        <v>2347</v>
      </c>
      <c r="C1892" t="s">
        <v>186</v>
      </c>
      <c r="D1892" t="s">
        <v>1665</v>
      </c>
      <c r="E1892" t="s">
        <v>1666</v>
      </c>
      <c r="F1892" t="s">
        <v>134</v>
      </c>
      <c r="G1892" t="s">
        <v>134</v>
      </c>
      <c r="H1892" t="s">
        <v>9389</v>
      </c>
      <c r="I1892" t="s">
        <v>20</v>
      </c>
      <c r="J1892" t="s">
        <v>2349</v>
      </c>
      <c r="K1892" t="s">
        <v>21</v>
      </c>
      <c r="M1892" t="s">
        <v>9390</v>
      </c>
      <c r="N1892" t="s">
        <v>22</v>
      </c>
      <c r="O1892" t="s">
        <v>23</v>
      </c>
      <c r="P1892" t="s">
        <v>26</v>
      </c>
      <c r="Q1892" t="s">
        <v>2348</v>
      </c>
      <c r="R1892" s="13">
        <v>38</v>
      </c>
      <c r="S1892" s="13">
        <v>2</v>
      </c>
      <c r="T1892" s="21">
        <v>1</v>
      </c>
      <c r="V1892" t="s">
        <v>2154</v>
      </c>
      <c r="W1892" t="s">
        <v>17600</v>
      </c>
      <c r="X1892" s="20" t="str">
        <f>+IF(V1892="","-",CONCATENATE(V1892,"_",W1892))</f>
        <v>FINES_R05</v>
      </c>
      <c r="Y1892" s="59">
        <v>0.70221257209777832</v>
      </c>
      <c r="Z1892" t="s">
        <v>134</v>
      </c>
      <c r="AA1892" t="s">
        <v>2393</v>
      </c>
      <c r="AB1892" t="str">
        <f>+IF(W1892="","-",IF(W1892="UNICO","CENSO","MUESTRA"))</f>
        <v>MUESTRA</v>
      </c>
      <c r="AC1892" t="s">
        <v>2398</v>
      </c>
      <c r="AD1892" t="s">
        <v>9391</v>
      </c>
    </row>
    <row r="1893" spans="1:30" x14ac:dyDescent="0.25">
      <c r="A1893" s="5" t="str">
        <f t="shared" si="29"/>
        <v>R 5 - D 130 - 451 - 3005</v>
      </c>
      <c r="B1893" s="23" t="s">
        <v>2347</v>
      </c>
      <c r="C1893" t="s">
        <v>186</v>
      </c>
      <c r="D1893" t="s">
        <v>285</v>
      </c>
      <c r="E1893" t="s">
        <v>1994</v>
      </c>
      <c r="F1893" t="s">
        <v>134</v>
      </c>
      <c r="G1893" t="s">
        <v>134</v>
      </c>
      <c r="H1893" t="s">
        <v>8617</v>
      </c>
      <c r="I1893" t="s">
        <v>20</v>
      </c>
      <c r="J1893" t="s">
        <v>2349</v>
      </c>
      <c r="K1893" t="s">
        <v>21</v>
      </c>
      <c r="M1893" t="s">
        <v>8618</v>
      </c>
      <c r="N1893" t="s">
        <v>22</v>
      </c>
      <c r="O1893" t="s">
        <v>23</v>
      </c>
      <c r="P1893" t="s">
        <v>26</v>
      </c>
      <c r="Q1893" t="s">
        <v>2348</v>
      </c>
      <c r="R1893" s="13">
        <v>30</v>
      </c>
      <c r="S1893" s="13">
        <v>1</v>
      </c>
      <c r="T1893" s="21">
        <v>1</v>
      </c>
      <c r="V1893" t="s">
        <v>2154</v>
      </c>
      <c r="W1893" t="s">
        <v>17600</v>
      </c>
      <c r="X1893" s="20" t="str">
        <f>+IF(V1893="","-",CONCATENATE(V1893,"_",W1893))</f>
        <v>FINES_R05</v>
      </c>
      <c r="Y1893" s="59">
        <v>0.70227158069610596</v>
      </c>
      <c r="Z1893" t="s">
        <v>134</v>
      </c>
      <c r="AA1893" t="s">
        <v>2393</v>
      </c>
      <c r="AB1893" t="str">
        <f>+IF(W1893="","-",IF(W1893="UNICO","CENSO","MUESTRA"))</f>
        <v>MUESTRA</v>
      </c>
      <c r="AC1893" t="s">
        <v>2397</v>
      </c>
      <c r="AD1893" t="s">
        <v>8619</v>
      </c>
    </row>
    <row r="1894" spans="1:30" x14ac:dyDescent="0.25">
      <c r="A1894" s="5" t="str">
        <f t="shared" si="29"/>
        <v>R 5 - D 4 - 452 - 3728</v>
      </c>
      <c r="B1894" s="23" t="s">
        <v>2347</v>
      </c>
      <c r="C1894" t="s">
        <v>186</v>
      </c>
      <c r="D1894" t="s">
        <v>183</v>
      </c>
      <c r="E1894" t="s">
        <v>185</v>
      </c>
      <c r="F1894" t="s">
        <v>134</v>
      </c>
      <c r="G1894" t="s">
        <v>134</v>
      </c>
      <c r="H1894" t="s">
        <v>9008</v>
      </c>
      <c r="I1894" t="s">
        <v>20</v>
      </c>
      <c r="J1894" t="s">
        <v>2349</v>
      </c>
      <c r="K1894" t="s">
        <v>21</v>
      </c>
      <c r="M1894" t="s">
        <v>9009</v>
      </c>
      <c r="N1894" t="s">
        <v>22</v>
      </c>
      <c r="O1894" t="s">
        <v>23</v>
      </c>
      <c r="P1894" t="s">
        <v>26</v>
      </c>
      <c r="Q1894" t="s">
        <v>2348</v>
      </c>
      <c r="R1894" s="13">
        <v>17</v>
      </c>
      <c r="S1894" s="13">
        <v>1</v>
      </c>
      <c r="T1894" s="21">
        <v>1</v>
      </c>
      <c r="V1894" t="s">
        <v>2154</v>
      </c>
      <c r="W1894" t="s">
        <v>17600</v>
      </c>
      <c r="X1894" s="20" t="str">
        <f>+IF(V1894="","-",CONCATENATE(V1894,"_",W1894))</f>
        <v>FINES_R05</v>
      </c>
      <c r="Y1894" s="59">
        <v>0.70300358533859253</v>
      </c>
      <c r="Z1894" t="s">
        <v>134</v>
      </c>
      <c r="AA1894" t="s">
        <v>2393</v>
      </c>
      <c r="AB1894" t="str">
        <f>+IF(W1894="","-",IF(W1894="UNICO","CENSO","MUESTRA"))</f>
        <v>MUESTRA</v>
      </c>
      <c r="AC1894" t="s">
        <v>2397</v>
      </c>
      <c r="AD1894" t="s">
        <v>9010</v>
      </c>
    </row>
    <row r="1895" spans="1:30" x14ac:dyDescent="0.25">
      <c r="A1895" s="5" t="str">
        <f t="shared" si="29"/>
        <v>R 5 - D 99 - 451 - 2711</v>
      </c>
      <c r="B1895" s="23" t="s">
        <v>2347</v>
      </c>
      <c r="C1895" t="s">
        <v>186</v>
      </c>
      <c r="D1895" t="s">
        <v>1665</v>
      </c>
      <c r="E1895" t="s">
        <v>1666</v>
      </c>
      <c r="F1895" t="s">
        <v>134</v>
      </c>
      <c r="G1895" t="s">
        <v>134</v>
      </c>
      <c r="H1895" t="s">
        <v>9377</v>
      </c>
      <c r="I1895" t="s">
        <v>20</v>
      </c>
      <c r="J1895" t="s">
        <v>2349</v>
      </c>
      <c r="K1895" t="s">
        <v>21</v>
      </c>
      <c r="M1895" t="s">
        <v>9378</v>
      </c>
      <c r="N1895" t="s">
        <v>22</v>
      </c>
      <c r="O1895" t="s">
        <v>23</v>
      </c>
      <c r="P1895" t="s">
        <v>26</v>
      </c>
      <c r="Q1895" t="s">
        <v>2348</v>
      </c>
      <c r="R1895" s="13">
        <v>91</v>
      </c>
      <c r="S1895" s="13">
        <v>4</v>
      </c>
      <c r="T1895" s="21">
        <v>1</v>
      </c>
      <c r="V1895" t="s">
        <v>2154</v>
      </c>
      <c r="W1895" t="s">
        <v>17600</v>
      </c>
      <c r="X1895" s="20" t="str">
        <f>+IF(V1895="","-",CONCATENATE(V1895,"_",W1895))</f>
        <v>FINES_R05</v>
      </c>
      <c r="Y1895" s="59">
        <v>0.706157386302948</v>
      </c>
      <c r="Z1895" t="s">
        <v>134</v>
      </c>
      <c r="AA1895" t="s">
        <v>2393</v>
      </c>
      <c r="AB1895" t="str">
        <f>+IF(W1895="","-",IF(W1895="UNICO","CENSO","MUESTRA"))</f>
        <v>MUESTRA</v>
      </c>
      <c r="AC1895" t="s">
        <v>2398</v>
      </c>
      <c r="AD1895" t="s">
        <v>9379</v>
      </c>
    </row>
    <row r="1896" spans="1:30" x14ac:dyDescent="0.25">
      <c r="A1896" s="5" t="str">
        <f t="shared" si="29"/>
        <v>R 5 - D 4 - 452 - 0099</v>
      </c>
      <c r="B1896" s="23" t="s">
        <v>2347</v>
      </c>
      <c r="C1896" t="s">
        <v>186</v>
      </c>
      <c r="D1896" t="s">
        <v>183</v>
      </c>
      <c r="E1896" t="s">
        <v>185</v>
      </c>
      <c r="F1896" t="s">
        <v>134</v>
      </c>
      <c r="G1896" t="s">
        <v>134</v>
      </c>
      <c r="H1896" t="s">
        <v>9197</v>
      </c>
      <c r="I1896" t="s">
        <v>20</v>
      </c>
      <c r="J1896" t="s">
        <v>2349</v>
      </c>
      <c r="K1896" t="s">
        <v>21</v>
      </c>
      <c r="M1896" t="s">
        <v>9198</v>
      </c>
      <c r="N1896" t="s">
        <v>22</v>
      </c>
      <c r="O1896" t="s">
        <v>23</v>
      </c>
      <c r="P1896" t="s">
        <v>26</v>
      </c>
      <c r="Q1896" t="s">
        <v>2348</v>
      </c>
      <c r="R1896" s="13">
        <v>16</v>
      </c>
      <c r="S1896" s="13">
        <v>1</v>
      </c>
      <c r="T1896" s="21">
        <v>1</v>
      </c>
      <c r="V1896" t="s">
        <v>2154</v>
      </c>
      <c r="W1896" t="s">
        <v>17600</v>
      </c>
      <c r="X1896" s="20" t="str">
        <f>+IF(V1896="","-",CONCATENATE(V1896,"_",W1896))</f>
        <v>FINES_R05</v>
      </c>
      <c r="Y1896" s="59">
        <v>0.71042370796203613</v>
      </c>
      <c r="Z1896" t="s">
        <v>134</v>
      </c>
      <c r="AA1896" t="s">
        <v>2393</v>
      </c>
      <c r="AB1896" t="str">
        <f>+IF(W1896="","-",IF(W1896="UNICO","CENSO","MUESTRA"))</f>
        <v>MUESTRA</v>
      </c>
      <c r="AC1896" t="s">
        <v>2398</v>
      </c>
      <c r="AD1896" t="s">
        <v>9199</v>
      </c>
    </row>
    <row r="1897" spans="1:30" x14ac:dyDescent="0.25">
      <c r="A1897" s="5" t="str">
        <f t="shared" si="29"/>
        <v>R 5 - D 4 - 452 - 4572</v>
      </c>
      <c r="B1897" s="23" t="s">
        <v>2347</v>
      </c>
      <c r="C1897" t="s">
        <v>186</v>
      </c>
      <c r="D1897" t="s">
        <v>183</v>
      </c>
      <c r="E1897" t="s">
        <v>185</v>
      </c>
      <c r="F1897" t="s">
        <v>134</v>
      </c>
      <c r="G1897" t="s">
        <v>134</v>
      </c>
      <c r="H1897" t="s">
        <v>9314</v>
      </c>
      <c r="I1897" t="s">
        <v>20</v>
      </c>
      <c r="J1897" t="s">
        <v>2349</v>
      </c>
      <c r="K1897" t="s">
        <v>21</v>
      </c>
      <c r="M1897" t="s">
        <v>9315</v>
      </c>
      <c r="N1897" t="s">
        <v>22</v>
      </c>
      <c r="O1897" t="s">
        <v>23</v>
      </c>
      <c r="P1897" t="s">
        <v>26</v>
      </c>
      <c r="Q1897" t="s">
        <v>2348</v>
      </c>
      <c r="R1897" s="13">
        <v>14</v>
      </c>
      <c r="S1897" s="13">
        <v>1</v>
      </c>
      <c r="T1897" s="21">
        <v>1</v>
      </c>
      <c r="V1897" t="s">
        <v>2154</v>
      </c>
      <c r="W1897" t="s">
        <v>17600</v>
      </c>
      <c r="X1897" s="20" t="str">
        <f>+IF(V1897="","-",CONCATENATE(V1897,"_",W1897))</f>
        <v>FINES_R05</v>
      </c>
      <c r="Y1897" s="59">
        <v>0.71042370796203613</v>
      </c>
      <c r="Z1897" t="s">
        <v>134</v>
      </c>
      <c r="AA1897" t="s">
        <v>2393</v>
      </c>
      <c r="AB1897" t="str">
        <f>+IF(W1897="","-",IF(W1897="UNICO","CENSO","MUESTRA"))</f>
        <v>MUESTRA</v>
      </c>
      <c r="AC1897" t="s">
        <v>2397</v>
      </c>
      <c r="AD1897" t="s">
        <v>9199</v>
      </c>
    </row>
    <row r="1898" spans="1:30" x14ac:dyDescent="0.25">
      <c r="A1898" s="5" t="str">
        <f t="shared" si="29"/>
        <v>R 5 - D 129 - 451 - 1270</v>
      </c>
      <c r="B1898" s="23" t="s">
        <v>2347</v>
      </c>
      <c r="C1898" t="s">
        <v>186</v>
      </c>
      <c r="D1898" t="s">
        <v>182</v>
      </c>
      <c r="E1898" t="s">
        <v>1985</v>
      </c>
      <c r="F1898" t="s">
        <v>134</v>
      </c>
      <c r="G1898" t="s">
        <v>134</v>
      </c>
      <c r="H1898" t="s">
        <v>8513</v>
      </c>
      <c r="I1898" t="s">
        <v>20</v>
      </c>
      <c r="J1898" t="s">
        <v>2349</v>
      </c>
      <c r="K1898" t="s">
        <v>21</v>
      </c>
      <c r="M1898" t="s">
        <v>8514</v>
      </c>
      <c r="N1898" t="s">
        <v>22</v>
      </c>
      <c r="O1898" t="s">
        <v>23</v>
      </c>
      <c r="P1898" t="s">
        <v>26</v>
      </c>
      <c r="Q1898" t="s">
        <v>2348</v>
      </c>
      <c r="R1898" s="13">
        <v>15</v>
      </c>
      <c r="S1898" s="13">
        <v>1</v>
      </c>
      <c r="T1898" s="21">
        <v>1</v>
      </c>
      <c r="V1898" t="s">
        <v>2154</v>
      </c>
      <c r="W1898" t="s">
        <v>17600</v>
      </c>
      <c r="X1898" s="20" t="str">
        <f>+IF(V1898="","-",CONCATENATE(V1898,"_",W1898))</f>
        <v>FINES_R05</v>
      </c>
      <c r="Y1898" s="59">
        <v>0.71248656511306763</v>
      </c>
      <c r="Z1898" t="s">
        <v>134</v>
      </c>
      <c r="AA1898" t="s">
        <v>2393</v>
      </c>
      <c r="AB1898" t="str">
        <f>+IF(W1898="","-",IF(W1898="UNICO","CENSO","MUESTRA"))</f>
        <v>MUESTRA</v>
      </c>
      <c r="AC1898" t="s">
        <v>2398</v>
      </c>
      <c r="AD1898" t="s">
        <v>8515</v>
      </c>
    </row>
    <row r="1899" spans="1:30" x14ac:dyDescent="0.25">
      <c r="A1899" s="5" t="str">
        <f t="shared" si="29"/>
        <v>R 5 - D 129 - 452 - 3717</v>
      </c>
      <c r="B1899" s="23" t="s">
        <v>2347</v>
      </c>
      <c r="C1899" t="s">
        <v>186</v>
      </c>
      <c r="D1899" t="s">
        <v>182</v>
      </c>
      <c r="E1899" t="s">
        <v>1985</v>
      </c>
      <c r="F1899" t="s">
        <v>134</v>
      </c>
      <c r="G1899" t="s">
        <v>134</v>
      </c>
      <c r="H1899" t="s">
        <v>8470</v>
      </c>
      <c r="I1899" t="s">
        <v>20</v>
      </c>
      <c r="J1899" t="s">
        <v>2349</v>
      </c>
      <c r="K1899" t="s">
        <v>21</v>
      </c>
      <c r="M1899" t="s">
        <v>8471</v>
      </c>
      <c r="N1899" t="s">
        <v>22</v>
      </c>
      <c r="O1899" t="s">
        <v>23</v>
      </c>
      <c r="P1899" t="s">
        <v>26</v>
      </c>
      <c r="Q1899" t="s">
        <v>2348</v>
      </c>
      <c r="R1899" s="13">
        <v>187</v>
      </c>
      <c r="S1899" s="13">
        <v>6</v>
      </c>
      <c r="T1899" s="21">
        <v>1</v>
      </c>
      <c r="V1899" t="s">
        <v>2154</v>
      </c>
      <c r="W1899" t="s">
        <v>17600</v>
      </c>
      <c r="X1899" s="20" t="str">
        <f>+IF(V1899="","-",CONCATENATE(V1899,"_",W1899))</f>
        <v>FINES_R05</v>
      </c>
      <c r="Y1899" s="59">
        <v>0.72198629379272461</v>
      </c>
      <c r="Z1899" t="s">
        <v>134</v>
      </c>
      <c r="AA1899" t="s">
        <v>2393</v>
      </c>
      <c r="AB1899" t="str">
        <f>+IF(W1899="","-",IF(W1899="UNICO","CENSO","MUESTRA"))</f>
        <v>MUESTRA</v>
      </c>
      <c r="AC1899" t="s">
        <v>2397</v>
      </c>
      <c r="AD1899" t="s">
        <v>8472</v>
      </c>
    </row>
    <row r="1900" spans="1:30" x14ac:dyDescent="0.25">
      <c r="A1900" s="5" t="str">
        <f t="shared" si="29"/>
        <v>R 5 - D 30 - 452 - 4296</v>
      </c>
      <c r="B1900" s="23" t="s">
        <v>2347</v>
      </c>
      <c r="C1900" t="s">
        <v>186</v>
      </c>
      <c r="D1900" t="s">
        <v>551</v>
      </c>
      <c r="E1900" t="s">
        <v>552</v>
      </c>
      <c r="F1900" t="s">
        <v>134</v>
      </c>
      <c r="G1900" t="s">
        <v>134</v>
      </c>
      <c r="H1900" t="s">
        <v>8773</v>
      </c>
      <c r="I1900" t="s">
        <v>20</v>
      </c>
      <c r="J1900" t="s">
        <v>2349</v>
      </c>
      <c r="K1900" t="s">
        <v>21</v>
      </c>
      <c r="M1900" t="s">
        <v>8774</v>
      </c>
      <c r="N1900" t="s">
        <v>22</v>
      </c>
      <c r="O1900" t="s">
        <v>23</v>
      </c>
      <c r="P1900" t="s">
        <v>26</v>
      </c>
      <c r="Q1900" t="s">
        <v>2348</v>
      </c>
      <c r="R1900" s="13">
        <v>35</v>
      </c>
      <c r="S1900" s="13">
        <v>1</v>
      </c>
      <c r="T1900" s="21">
        <v>1</v>
      </c>
      <c r="V1900" t="s">
        <v>2154</v>
      </c>
      <c r="W1900" t="s">
        <v>17600</v>
      </c>
      <c r="X1900" s="20" t="str">
        <f>+IF(V1900="","-",CONCATENATE(V1900,"_",W1900))</f>
        <v>FINES_R05</v>
      </c>
      <c r="Y1900" s="59">
        <v>0.72212785482406616</v>
      </c>
      <c r="Z1900" t="s">
        <v>134</v>
      </c>
      <c r="AA1900" t="s">
        <v>2393</v>
      </c>
      <c r="AB1900" t="str">
        <f>+IF(W1900="","-",IF(W1900="UNICO","CENSO","MUESTRA"))</f>
        <v>MUESTRA</v>
      </c>
      <c r="AC1900" t="s">
        <v>2398</v>
      </c>
      <c r="AD1900" t="s">
        <v>8775</v>
      </c>
    </row>
    <row r="1901" spans="1:30" x14ac:dyDescent="0.25">
      <c r="A1901" s="5" t="str">
        <f t="shared" si="29"/>
        <v>R 5 - D 4 - 452 - 4637</v>
      </c>
      <c r="B1901" s="60" t="s">
        <v>2347</v>
      </c>
      <c r="C1901" t="s">
        <v>186</v>
      </c>
      <c r="D1901" t="s">
        <v>183</v>
      </c>
      <c r="E1901" t="s">
        <v>185</v>
      </c>
      <c r="F1901" t="s">
        <v>134</v>
      </c>
      <c r="G1901" t="s">
        <v>134</v>
      </c>
      <c r="H1901" t="s">
        <v>12467</v>
      </c>
      <c r="I1901" t="s">
        <v>20</v>
      </c>
      <c r="J1901" t="s">
        <v>2349</v>
      </c>
      <c r="K1901" t="s">
        <v>21</v>
      </c>
      <c r="M1901" t="s">
        <v>12468</v>
      </c>
      <c r="N1901" t="s">
        <v>22</v>
      </c>
      <c r="O1901" t="s">
        <v>23</v>
      </c>
      <c r="P1901" t="s">
        <v>26</v>
      </c>
      <c r="Q1901" t="s">
        <v>2348</v>
      </c>
      <c r="R1901" s="13">
        <v>13</v>
      </c>
      <c r="S1901" s="13">
        <v>1</v>
      </c>
      <c r="T1901" s="21">
        <v>1</v>
      </c>
      <c r="V1901" t="s">
        <v>2154</v>
      </c>
      <c r="W1901" t="s">
        <v>17600</v>
      </c>
      <c r="X1901" s="20" t="str">
        <f>+IF(V1901="","-",CONCATENATE(V1901,"_",W1901))</f>
        <v>FINES_R05</v>
      </c>
      <c r="Y1901" s="59">
        <v>0.72445195913314819</v>
      </c>
      <c r="Z1901" t="s">
        <v>134</v>
      </c>
      <c r="AA1901" t="s">
        <v>2393</v>
      </c>
      <c r="AB1901" t="str">
        <f>+IF(W1901="","-",IF(W1901="UNICO","CENSO","MUESTRA"))</f>
        <v>MUESTRA</v>
      </c>
      <c r="AC1901" t="s">
        <v>2397</v>
      </c>
      <c r="AD1901" t="s">
        <v>12469</v>
      </c>
    </row>
    <row r="1902" spans="1:30" x14ac:dyDescent="0.25">
      <c r="A1902" s="5" t="str">
        <f t="shared" si="29"/>
        <v>R 5 - D 99 - 451 - 4099</v>
      </c>
      <c r="B1902" s="23" t="s">
        <v>2347</v>
      </c>
      <c r="C1902" t="s">
        <v>186</v>
      </c>
      <c r="D1902" t="s">
        <v>1665</v>
      </c>
      <c r="E1902" t="s">
        <v>1666</v>
      </c>
      <c r="F1902" t="s">
        <v>134</v>
      </c>
      <c r="G1902" t="s">
        <v>134</v>
      </c>
      <c r="H1902" t="s">
        <v>9464</v>
      </c>
      <c r="I1902" t="s">
        <v>20</v>
      </c>
      <c r="J1902" t="s">
        <v>2349</v>
      </c>
      <c r="K1902" t="s">
        <v>21</v>
      </c>
      <c r="M1902" t="s">
        <v>9465</v>
      </c>
      <c r="N1902" t="s">
        <v>22</v>
      </c>
      <c r="O1902" t="s">
        <v>23</v>
      </c>
      <c r="P1902" t="s">
        <v>26</v>
      </c>
      <c r="Q1902" t="s">
        <v>2348</v>
      </c>
      <c r="R1902" s="13">
        <v>14</v>
      </c>
      <c r="S1902" s="13">
        <v>1</v>
      </c>
      <c r="T1902" s="21">
        <v>1</v>
      </c>
      <c r="V1902" t="s">
        <v>2154</v>
      </c>
      <c r="W1902" t="s">
        <v>17600</v>
      </c>
      <c r="X1902" s="20" t="str">
        <f>+IF(V1902="","-",CONCATENATE(V1902,"_",W1902))</f>
        <v>FINES_R05</v>
      </c>
      <c r="Y1902" s="59">
        <v>0.72628837823867798</v>
      </c>
      <c r="Z1902" t="s">
        <v>134</v>
      </c>
      <c r="AA1902" t="s">
        <v>2393</v>
      </c>
      <c r="AB1902" t="str">
        <f>+IF(W1902="","-",IF(W1902="UNICO","CENSO","MUESTRA"))</f>
        <v>MUESTRA</v>
      </c>
      <c r="AC1902" t="s">
        <v>2397</v>
      </c>
      <c r="AD1902" t="s">
        <v>9466</v>
      </c>
    </row>
    <row r="1903" spans="1:30" x14ac:dyDescent="0.25">
      <c r="A1903" s="5" t="str">
        <f t="shared" si="29"/>
        <v>R 5 - D 30 - 452 - 0477</v>
      </c>
      <c r="B1903" s="23" t="s">
        <v>2347</v>
      </c>
      <c r="C1903" t="s">
        <v>186</v>
      </c>
      <c r="D1903" t="s">
        <v>551</v>
      </c>
      <c r="E1903" t="s">
        <v>552</v>
      </c>
      <c r="F1903" t="s">
        <v>134</v>
      </c>
      <c r="G1903" t="s">
        <v>134</v>
      </c>
      <c r="H1903" t="s">
        <v>12396</v>
      </c>
      <c r="I1903" t="s">
        <v>20</v>
      </c>
      <c r="J1903" t="s">
        <v>2349</v>
      </c>
      <c r="K1903" t="s">
        <v>21</v>
      </c>
      <c r="M1903" t="s">
        <v>12397</v>
      </c>
      <c r="N1903" t="s">
        <v>22</v>
      </c>
      <c r="O1903" t="s">
        <v>23</v>
      </c>
      <c r="P1903" t="s">
        <v>26</v>
      </c>
      <c r="Q1903" t="s">
        <v>2348</v>
      </c>
      <c r="R1903" s="13">
        <v>27</v>
      </c>
      <c r="S1903" s="13">
        <v>1</v>
      </c>
      <c r="T1903" s="21">
        <v>1</v>
      </c>
      <c r="V1903" t="s">
        <v>2154</v>
      </c>
      <c r="W1903" t="s">
        <v>17600</v>
      </c>
      <c r="X1903" s="20" t="str">
        <f>+IF(V1903="","-",CONCATENATE(V1903,"_",W1903))</f>
        <v>FINES_R05</v>
      </c>
      <c r="Y1903" s="59">
        <v>0.73161584138870239</v>
      </c>
      <c r="Z1903" t="s">
        <v>134</v>
      </c>
      <c r="AA1903" t="s">
        <v>2393</v>
      </c>
      <c r="AB1903" t="str">
        <f>+IF(W1903="","-",IF(W1903="UNICO","CENSO","MUESTRA"))</f>
        <v>MUESTRA</v>
      </c>
      <c r="AC1903" t="s">
        <v>2397</v>
      </c>
      <c r="AD1903" t="s">
        <v>12398</v>
      </c>
    </row>
    <row r="1904" spans="1:30" x14ac:dyDescent="0.25">
      <c r="A1904" s="5" t="str">
        <f t="shared" si="29"/>
        <v>R 5 - D 4 - 453 - 2084</v>
      </c>
      <c r="B1904" s="60" t="s">
        <v>2347</v>
      </c>
      <c r="C1904" t="s">
        <v>186</v>
      </c>
      <c r="D1904" t="s">
        <v>183</v>
      </c>
      <c r="E1904" t="s">
        <v>185</v>
      </c>
      <c r="F1904" t="s">
        <v>134</v>
      </c>
      <c r="G1904" t="s">
        <v>134</v>
      </c>
      <c r="H1904" t="s">
        <v>12459</v>
      </c>
      <c r="I1904" t="s">
        <v>20</v>
      </c>
      <c r="J1904" t="s">
        <v>2349</v>
      </c>
      <c r="K1904" t="s">
        <v>21</v>
      </c>
      <c r="M1904" t="s">
        <v>12460</v>
      </c>
      <c r="N1904" t="s">
        <v>22</v>
      </c>
      <c r="O1904" t="s">
        <v>23</v>
      </c>
      <c r="P1904" t="s">
        <v>26</v>
      </c>
      <c r="Q1904" t="s">
        <v>2348</v>
      </c>
      <c r="R1904" s="13">
        <v>19</v>
      </c>
      <c r="S1904" s="13">
        <v>1</v>
      </c>
      <c r="T1904" s="21">
        <v>1</v>
      </c>
      <c r="V1904" t="s">
        <v>2154</v>
      </c>
      <c r="W1904" t="s">
        <v>17600</v>
      </c>
      <c r="X1904" s="20" t="str">
        <f>+IF(V1904="","-",CONCATENATE(V1904,"_",W1904))</f>
        <v>FINES_R05</v>
      </c>
      <c r="Y1904" s="59">
        <v>0.74018377065658569</v>
      </c>
      <c r="Z1904" t="s">
        <v>134</v>
      </c>
      <c r="AA1904" t="s">
        <v>2393</v>
      </c>
      <c r="AB1904" t="str">
        <f>+IF(W1904="","-",IF(W1904="UNICO","CENSO","MUESTRA"))</f>
        <v>MUESTRA</v>
      </c>
      <c r="AC1904" t="s">
        <v>2398</v>
      </c>
      <c r="AD1904" t="s">
        <v>12461</v>
      </c>
    </row>
    <row r="1905" spans="1:30" x14ac:dyDescent="0.25">
      <c r="A1905" s="5" t="str">
        <f t="shared" si="29"/>
        <v>R 5 - D 4 - 453 - 0113</v>
      </c>
      <c r="B1905" s="23" t="s">
        <v>2347</v>
      </c>
      <c r="C1905" t="s">
        <v>186</v>
      </c>
      <c r="D1905" t="s">
        <v>183</v>
      </c>
      <c r="E1905" t="s">
        <v>185</v>
      </c>
      <c r="F1905" t="s">
        <v>134</v>
      </c>
      <c r="G1905" t="s">
        <v>134</v>
      </c>
      <c r="H1905" t="s">
        <v>9271</v>
      </c>
      <c r="I1905" t="s">
        <v>20</v>
      </c>
      <c r="J1905" t="s">
        <v>2349</v>
      </c>
      <c r="K1905" t="s">
        <v>21</v>
      </c>
      <c r="M1905" t="s">
        <v>9272</v>
      </c>
      <c r="N1905" t="s">
        <v>22</v>
      </c>
      <c r="O1905" t="s">
        <v>23</v>
      </c>
      <c r="P1905" t="s">
        <v>26</v>
      </c>
      <c r="Q1905" t="s">
        <v>2348</v>
      </c>
      <c r="R1905" s="13">
        <v>45</v>
      </c>
      <c r="S1905" s="13">
        <v>2</v>
      </c>
      <c r="T1905" s="21">
        <v>1</v>
      </c>
      <c r="V1905" t="s">
        <v>2154</v>
      </c>
      <c r="W1905" t="s">
        <v>17600</v>
      </c>
      <c r="X1905" s="20" t="str">
        <f>+IF(V1905="","-",CONCATENATE(V1905,"_",W1905))</f>
        <v>FINES_R05</v>
      </c>
      <c r="Y1905" s="59">
        <v>0.74785774946212769</v>
      </c>
      <c r="Z1905" t="s">
        <v>134</v>
      </c>
      <c r="AA1905" t="s">
        <v>2393</v>
      </c>
      <c r="AB1905" t="str">
        <f>+IF(W1905="","-",IF(W1905="UNICO","CENSO","MUESTRA"))</f>
        <v>MUESTRA</v>
      </c>
      <c r="AC1905" t="s">
        <v>2397</v>
      </c>
      <c r="AD1905" t="s">
        <v>9273</v>
      </c>
    </row>
    <row r="1906" spans="1:30" x14ac:dyDescent="0.25">
      <c r="A1906" s="5" t="str">
        <f t="shared" si="29"/>
        <v>R 5 - D 130 - 456 - 1477</v>
      </c>
      <c r="B1906" s="23" t="s">
        <v>2347</v>
      </c>
      <c r="C1906" t="s">
        <v>186</v>
      </c>
      <c r="D1906" t="s">
        <v>285</v>
      </c>
      <c r="E1906" t="s">
        <v>1994</v>
      </c>
      <c r="F1906" t="s">
        <v>134</v>
      </c>
      <c r="G1906" t="s">
        <v>134</v>
      </c>
      <c r="H1906" t="s">
        <v>8588</v>
      </c>
      <c r="I1906" t="s">
        <v>20</v>
      </c>
      <c r="J1906" t="s">
        <v>2349</v>
      </c>
      <c r="K1906" t="s">
        <v>21</v>
      </c>
      <c r="M1906" t="s">
        <v>8589</v>
      </c>
      <c r="N1906" t="s">
        <v>22</v>
      </c>
      <c r="O1906" t="s">
        <v>23</v>
      </c>
      <c r="P1906" t="s">
        <v>26</v>
      </c>
      <c r="Q1906" t="s">
        <v>2348</v>
      </c>
      <c r="R1906" s="13">
        <v>111</v>
      </c>
      <c r="S1906" s="13">
        <v>4</v>
      </c>
      <c r="T1906" s="21">
        <v>1</v>
      </c>
      <c r="V1906" t="s">
        <v>2154</v>
      </c>
      <c r="W1906" t="s">
        <v>17600</v>
      </c>
      <c r="X1906" s="20" t="str">
        <f>+IF(V1906="","-",CONCATENATE(V1906,"_",W1906))</f>
        <v>FINES_R05</v>
      </c>
      <c r="Y1906" s="59">
        <v>0.74888008832931519</v>
      </c>
      <c r="Z1906" t="s">
        <v>134</v>
      </c>
      <c r="AA1906" t="s">
        <v>2393</v>
      </c>
      <c r="AB1906" t="str">
        <f>+IF(W1906="","-",IF(W1906="UNICO","CENSO","MUESTRA"))</f>
        <v>MUESTRA</v>
      </c>
      <c r="AC1906" t="s">
        <v>2397</v>
      </c>
      <c r="AD1906" t="s">
        <v>8590</v>
      </c>
    </row>
    <row r="1907" spans="1:30" x14ac:dyDescent="0.25">
      <c r="A1907" s="5" t="str">
        <f t="shared" si="29"/>
        <v>R 5 - D 4 - 453 - 2098</v>
      </c>
      <c r="B1907" s="23" t="s">
        <v>2347</v>
      </c>
      <c r="C1907" t="s">
        <v>186</v>
      </c>
      <c r="D1907" t="s">
        <v>183</v>
      </c>
      <c r="E1907" t="s">
        <v>185</v>
      </c>
      <c r="F1907" t="s">
        <v>134</v>
      </c>
      <c r="G1907" t="s">
        <v>134</v>
      </c>
      <c r="H1907" t="s">
        <v>8894</v>
      </c>
      <c r="I1907" t="s">
        <v>20</v>
      </c>
      <c r="J1907" t="s">
        <v>2349</v>
      </c>
      <c r="K1907" t="s">
        <v>21</v>
      </c>
      <c r="M1907" t="s">
        <v>8895</v>
      </c>
      <c r="N1907" t="s">
        <v>22</v>
      </c>
      <c r="O1907" t="s">
        <v>23</v>
      </c>
      <c r="P1907" t="s">
        <v>26</v>
      </c>
      <c r="Q1907" t="s">
        <v>2348</v>
      </c>
      <c r="R1907" s="13">
        <v>83</v>
      </c>
      <c r="S1907" s="13">
        <v>4</v>
      </c>
      <c r="T1907" s="21">
        <v>1</v>
      </c>
      <c r="V1907" t="s">
        <v>2154</v>
      </c>
      <c r="W1907" t="s">
        <v>17600</v>
      </c>
      <c r="X1907" s="20" t="str">
        <f>+IF(V1907="","-",CONCATENATE(V1907,"_",W1907))</f>
        <v>FINES_R05</v>
      </c>
      <c r="Y1907" s="59">
        <v>0.75085252523422241</v>
      </c>
      <c r="Z1907" t="s">
        <v>134</v>
      </c>
      <c r="AA1907" t="s">
        <v>2393</v>
      </c>
      <c r="AB1907" t="str">
        <f>+IF(W1907="","-",IF(W1907="UNICO","CENSO","MUESTRA"))</f>
        <v>MUESTRA</v>
      </c>
      <c r="AC1907" t="s">
        <v>2397</v>
      </c>
      <c r="AD1907" t="s">
        <v>8896</v>
      </c>
    </row>
    <row r="1908" spans="1:30" x14ac:dyDescent="0.25">
      <c r="A1908" s="5" t="str">
        <f t="shared" si="29"/>
        <v>R 5 - D 4 - 452 - 2867</v>
      </c>
      <c r="B1908" s="23" t="s">
        <v>2347</v>
      </c>
      <c r="C1908" t="s">
        <v>186</v>
      </c>
      <c r="D1908" t="s">
        <v>183</v>
      </c>
      <c r="E1908" t="s">
        <v>185</v>
      </c>
      <c r="F1908" t="s">
        <v>134</v>
      </c>
      <c r="G1908" t="s">
        <v>134</v>
      </c>
      <c r="H1908" t="s">
        <v>9047</v>
      </c>
      <c r="I1908" t="s">
        <v>20</v>
      </c>
      <c r="J1908" t="s">
        <v>2349</v>
      </c>
      <c r="K1908" t="s">
        <v>21</v>
      </c>
      <c r="M1908" t="s">
        <v>6676</v>
      </c>
      <c r="N1908" t="s">
        <v>22</v>
      </c>
      <c r="O1908" t="s">
        <v>23</v>
      </c>
      <c r="P1908" t="s">
        <v>26</v>
      </c>
      <c r="Q1908" t="s">
        <v>2348</v>
      </c>
      <c r="R1908" s="13">
        <v>15</v>
      </c>
      <c r="S1908" s="13">
        <v>1</v>
      </c>
      <c r="T1908" s="21">
        <v>1</v>
      </c>
      <c r="V1908" t="s">
        <v>2154</v>
      </c>
      <c r="W1908" t="s">
        <v>17600</v>
      </c>
      <c r="X1908" s="20" t="str">
        <f>+IF(V1908="","-",CONCATENATE(V1908,"_",W1908))</f>
        <v>FINES_R05</v>
      </c>
      <c r="Y1908" s="59">
        <v>0.75434362888336182</v>
      </c>
      <c r="Z1908" t="s">
        <v>134</v>
      </c>
      <c r="AA1908" t="s">
        <v>2393</v>
      </c>
      <c r="AB1908" t="str">
        <f>+IF(W1908="","-",IF(W1908="UNICO","CENSO","MUESTRA"))</f>
        <v>MUESTRA</v>
      </c>
      <c r="AC1908" t="s">
        <v>2398</v>
      </c>
      <c r="AD1908" t="s">
        <v>9048</v>
      </c>
    </row>
    <row r="1909" spans="1:30" x14ac:dyDescent="0.25">
      <c r="A1909" s="5" t="str">
        <f t="shared" si="29"/>
        <v>R 5 - D 4 - 451 - 0086</v>
      </c>
      <c r="B1909" s="23" t="s">
        <v>2347</v>
      </c>
      <c r="C1909" t="s">
        <v>186</v>
      </c>
      <c r="D1909" t="s">
        <v>183</v>
      </c>
      <c r="E1909" t="s">
        <v>185</v>
      </c>
      <c r="F1909" t="s">
        <v>134</v>
      </c>
      <c r="G1909" t="s">
        <v>134</v>
      </c>
      <c r="H1909" t="s">
        <v>8843</v>
      </c>
      <c r="I1909" t="s">
        <v>20</v>
      </c>
      <c r="J1909" t="s">
        <v>2349</v>
      </c>
      <c r="K1909" t="s">
        <v>21</v>
      </c>
      <c r="M1909" t="s">
        <v>8844</v>
      </c>
      <c r="N1909" t="s">
        <v>22</v>
      </c>
      <c r="O1909" t="s">
        <v>23</v>
      </c>
      <c r="P1909" t="s">
        <v>26</v>
      </c>
      <c r="Q1909" t="s">
        <v>2348</v>
      </c>
      <c r="R1909" s="13">
        <v>131</v>
      </c>
      <c r="S1909" s="13">
        <v>5</v>
      </c>
      <c r="T1909" s="21">
        <v>1</v>
      </c>
      <c r="V1909" t="s">
        <v>2154</v>
      </c>
      <c r="W1909" t="s">
        <v>17600</v>
      </c>
      <c r="X1909" s="20" t="str">
        <f>+IF(V1909="","-",CONCATENATE(V1909,"_",W1909))</f>
        <v>FINES_R05</v>
      </c>
      <c r="Y1909" s="59">
        <v>0.76071876287460327</v>
      </c>
      <c r="Z1909" t="s">
        <v>134</v>
      </c>
      <c r="AA1909" t="s">
        <v>2393</v>
      </c>
      <c r="AB1909" t="str">
        <f>+IF(W1909="","-",IF(W1909="UNICO","CENSO","MUESTRA"))</f>
        <v>MUESTRA</v>
      </c>
      <c r="AC1909" t="s">
        <v>2398</v>
      </c>
      <c r="AD1909" t="s">
        <v>8845</v>
      </c>
    </row>
    <row r="1910" spans="1:30" x14ac:dyDescent="0.25">
      <c r="A1910" s="5" t="str">
        <f t="shared" si="29"/>
        <v>R 5 - D 30 - 452 - 0474</v>
      </c>
      <c r="B1910" s="23" t="s">
        <v>2347</v>
      </c>
      <c r="C1910" t="s">
        <v>186</v>
      </c>
      <c r="D1910" t="s">
        <v>551</v>
      </c>
      <c r="E1910" t="s">
        <v>552</v>
      </c>
      <c r="F1910" t="s">
        <v>134</v>
      </c>
      <c r="G1910" t="s">
        <v>134</v>
      </c>
      <c r="H1910" t="s">
        <v>8788</v>
      </c>
      <c r="I1910" t="s">
        <v>20</v>
      </c>
      <c r="J1910" t="s">
        <v>2349</v>
      </c>
      <c r="K1910" t="s">
        <v>21</v>
      </c>
      <c r="M1910" t="s">
        <v>8789</v>
      </c>
      <c r="N1910" t="s">
        <v>22</v>
      </c>
      <c r="O1910" t="s">
        <v>23</v>
      </c>
      <c r="P1910" t="s">
        <v>26</v>
      </c>
      <c r="Q1910" t="s">
        <v>2348</v>
      </c>
      <c r="R1910" s="13">
        <v>35</v>
      </c>
      <c r="S1910" s="13">
        <v>1</v>
      </c>
      <c r="T1910" s="21">
        <v>1</v>
      </c>
      <c r="V1910" t="s">
        <v>2154</v>
      </c>
      <c r="W1910" t="s">
        <v>17600</v>
      </c>
      <c r="X1910" s="20" t="str">
        <f>+IF(V1910="","-",CONCATENATE(V1910,"_",W1910))</f>
        <v>FINES_R05</v>
      </c>
      <c r="Y1910" s="59">
        <v>0.76090919971466064</v>
      </c>
      <c r="Z1910" t="s">
        <v>134</v>
      </c>
      <c r="AA1910" t="s">
        <v>2393</v>
      </c>
      <c r="AB1910" t="str">
        <f>+IF(W1910="","-",IF(W1910="UNICO","CENSO","MUESTRA"))</f>
        <v>MUESTRA</v>
      </c>
      <c r="AC1910" t="s">
        <v>2397</v>
      </c>
      <c r="AD1910" t="s">
        <v>8790</v>
      </c>
    </row>
    <row r="1911" spans="1:30" x14ac:dyDescent="0.25">
      <c r="A1911" s="5" t="str">
        <f t="shared" si="29"/>
        <v>R 5 - D 4 - 453 - 4312</v>
      </c>
      <c r="B1911" s="23" t="s">
        <v>2347</v>
      </c>
      <c r="C1911" t="s">
        <v>186</v>
      </c>
      <c r="D1911" t="s">
        <v>183</v>
      </c>
      <c r="E1911" t="s">
        <v>185</v>
      </c>
      <c r="F1911" t="s">
        <v>134</v>
      </c>
      <c r="G1911" t="s">
        <v>134</v>
      </c>
      <c r="H1911" t="s">
        <v>9082</v>
      </c>
      <c r="I1911" t="s">
        <v>20</v>
      </c>
      <c r="J1911" t="s">
        <v>2349</v>
      </c>
      <c r="K1911" t="s">
        <v>21</v>
      </c>
      <c r="M1911" t="s">
        <v>9083</v>
      </c>
      <c r="N1911" t="s">
        <v>22</v>
      </c>
      <c r="O1911" t="s">
        <v>23</v>
      </c>
      <c r="P1911" t="s">
        <v>26</v>
      </c>
      <c r="Q1911" t="s">
        <v>2348</v>
      </c>
      <c r="R1911" s="13">
        <v>29</v>
      </c>
      <c r="S1911" s="13">
        <v>2</v>
      </c>
      <c r="T1911" s="21">
        <v>1</v>
      </c>
      <c r="V1911" t="s">
        <v>2154</v>
      </c>
      <c r="W1911" t="s">
        <v>17600</v>
      </c>
      <c r="X1911" s="20" t="str">
        <f>+IF(V1911="","-",CONCATENATE(V1911,"_",W1911))</f>
        <v>FINES_R05</v>
      </c>
      <c r="Y1911" s="59">
        <v>0.76341724395751953</v>
      </c>
      <c r="Z1911" t="s">
        <v>134</v>
      </c>
      <c r="AA1911" t="s">
        <v>2393</v>
      </c>
      <c r="AB1911" t="str">
        <f>+IF(W1911="","-",IF(W1911="UNICO","CENSO","MUESTRA"))</f>
        <v>MUESTRA</v>
      </c>
      <c r="AC1911" t="s">
        <v>2397</v>
      </c>
      <c r="AD1911" t="s">
        <v>9084</v>
      </c>
    </row>
    <row r="1912" spans="1:30" x14ac:dyDescent="0.25">
      <c r="A1912" s="5" t="str">
        <f t="shared" si="29"/>
        <v>R 5 - D 4 - 453 - 2093</v>
      </c>
      <c r="B1912" s="23" t="s">
        <v>2347</v>
      </c>
      <c r="C1912" t="s">
        <v>186</v>
      </c>
      <c r="D1912" t="s">
        <v>183</v>
      </c>
      <c r="E1912" t="s">
        <v>185</v>
      </c>
      <c r="F1912" t="s">
        <v>134</v>
      </c>
      <c r="G1912" t="s">
        <v>134</v>
      </c>
      <c r="H1912" t="s">
        <v>8878</v>
      </c>
      <c r="I1912" t="s">
        <v>20</v>
      </c>
      <c r="J1912" t="s">
        <v>2349</v>
      </c>
      <c r="K1912" t="s">
        <v>21</v>
      </c>
      <c r="M1912" t="s">
        <v>8879</v>
      </c>
      <c r="N1912" t="s">
        <v>22</v>
      </c>
      <c r="O1912" t="s">
        <v>23</v>
      </c>
      <c r="P1912" t="s">
        <v>26</v>
      </c>
      <c r="Q1912" t="s">
        <v>2348</v>
      </c>
      <c r="R1912" s="13">
        <v>22</v>
      </c>
      <c r="S1912" s="13">
        <v>1</v>
      </c>
      <c r="T1912" s="21">
        <v>1</v>
      </c>
      <c r="V1912" t="s">
        <v>2154</v>
      </c>
      <c r="W1912" t="s">
        <v>17600</v>
      </c>
      <c r="X1912" s="20" t="str">
        <f>+IF(V1912="","-",CONCATENATE(V1912,"_",W1912))</f>
        <v>FINES_R05</v>
      </c>
      <c r="Y1912" s="59">
        <v>0.76870673894882202</v>
      </c>
      <c r="Z1912" t="s">
        <v>134</v>
      </c>
      <c r="AA1912" t="s">
        <v>2393</v>
      </c>
      <c r="AB1912" t="str">
        <f>+IF(W1912="","-",IF(W1912="UNICO","CENSO","MUESTRA"))</f>
        <v>MUESTRA</v>
      </c>
      <c r="AC1912" t="s">
        <v>2397</v>
      </c>
      <c r="AD1912" t="s">
        <v>8880</v>
      </c>
    </row>
    <row r="1913" spans="1:30" x14ac:dyDescent="0.25">
      <c r="A1913" s="5" t="str">
        <f t="shared" si="29"/>
        <v>R 5 - D 4 - 451 - 4558</v>
      </c>
      <c r="B1913" s="23" t="s">
        <v>2347</v>
      </c>
      <c r="C1913" t="s">
        <v>186</v>
      </c>
      <c r="D1913" t="s">
        <v>183</v>
      </c>
      <c r="E1913" t="s">
        <v>185</v>
      </c>
      <c r="F1913" t="s">
        <v>134</v>
      </c>
      <c r="G1913" t="s">
        <v>134</v>
      </c>
      <c r="H1913" t="s">
        <v>9299</v>
      </c>
      <c r="I1913" t="s">
        <v>20</v>
      </c>
      <c r="J1913" t="s">
        <v>2349</v>
      </c>
      <c r="K1913" t="s">
        <v>21</v>
      </c>
      <c r="M1913" t="s">
        <v>9300</v>
      </c>
      <c r="N1913" t="s">
        <v>22</v>
      </c>
      <c r="O1913" t="s">
        <v>23</v>
      </c>
      <c r="P1913" t="s">
        <v>26</v>
      </c>
      <c r="Q1913" t="s">
        <v>2348</v>
      </c>
      <c r="R1913" s="13">
        <v>26</v>
      </c>
      <c r="S1913" s="13">
        <v>1</v>
      </c>
      <c r="T1913" s="21">
        <v>1</v>
      </c>
      <c r="V1913" t="s">
        <v>2154</v>
      </c>
      <c r="W1913" t="s">
        <v>17600</v>
      </c>
      <c r="X1913" s="20" t="str">
        <f>+IF(V1913="","-",CONCATENATE(V1913,"_",W1913))</f>
        <v>FINES_R05</v>
      </c>
      <c r="Y1913" s="59">
        <v>0.76954358816146851</v>
      </c>
      <c r="Z1913" t="s">
        <v>134</v>
      </c>
      <c r="AA1913" t="s">
        <v>2393</v>
      </c>
      <c r="AB1913" t="str">
        <f>+IF(W1913="","-",IF(W1913="UNICO","CENSO","MUESTRA"))</f>
        <v>MUESTRA</v>
      </c>
      <c r="AC1913" t="s">
        <v>2398</v>
      </c>
      <c r="AD1913" t="s">
        <v>9301</v>
      </c>
    </row>
    <row r="1914" spans="1:30" x14ac:dyDescent="0.25">
      <c r="A1914" s="5" t="str">
        <f t="shared" si="29"/>
        <v>R 5 - D 4 - 451 - 2208</v>
      </c>
      <c r="B1914" s="23" t="s">
        <v>2347</v>
      </c>
      <c r="C1914" t="s">
        <v>186</v>
      </c>
      <c r="D1914" t="s">
        <v>183</v>
      </c>
      <c r="E1914" t="s">
        <v>185</v>
      </c>
      <c r="F1914" t="s">
        <v>134</v>
      </c>
      <c r="G1914" t="s">
        <v>134</v>
      </c>
      <c r="H1914" t="s">
        <v>8912</v>
      </c>
      <c r="I1914" t="s">
        <v>20</v>
      </c>
      <c r="J1914" t="s">
        <v>2349</v>
      </c>
      <c r="K1914" t="s">
        <v>21</v>
      </c>
      <c r="M1914" t="s">
        <v>8913</v>
      </c>
      <c r="N1914" t="s">
        <v>22</v>
      </c>
      <c r="O1914" t="s">
        <v>23</v>
      </c>
      <c r="P1914" t="s">
        <v>26</v>
      </c>
      <c r="Q1914" t="s">
        <v>2348</v>
      </c>
      <c r="R1914" s="13">
        <v>114</v>
      </c>
      <c r="S1914" s="13">
        <v>5</v>
      </c>
      <c r="T1914" s="21">
        <v>1</v>
      </c>
      <c r="V1914" t="s">
        <v>2154</v>
      </c>
      <c r="W1914" t="s">
        <v>17600</v>
      </c>
      <c r="X1914" s="20" t="str">
        <f>+IF(V1914="","-",CONCATENATE(V1914,"_",W1914))</f>
        <v>FINES_R05</v>
      </c>
      <c r="Y1914" s="59">
        <v>0.77002918720245361</v>
      </c>
      <c r="Z1914" t="s">
        <v>134</v>
      </c>
      <c r="AA1914" t="s">
        <v>2393</v>
      </c>
      <c r="AB1914" t="str">
        <f>+IF(W1914="","-",IF(W1914="UNICO","CENSO","MUESTRA"))</f>
        <v>MUESTRA</v>
      </c>
      <c r="AC1914" t="s">
        <v>2397</v>
      </c>
      <c r="AD1914" t="s">
        <v>8914</v>
      </c>
    </row>
    <row r="1915" spans="1:30" x14ac:dyDescent="0.25">
      <c r="A1915" s="5" t="str">
        <f t="shared" si="29"/>
        <v>R 5 - D 4 - 452 - 4638</v>
      </c>
      <c r="B1915" s="60" t="s">
        <v>2347</v>
      </c>
      <c r="C1915" t="s">
        <v>186</v>
      </c>
      <c r="D1915" t="s">
        <v>183</v>
      </c>
      <c r="E1915" t="s">
        <v>185</v>
      </c>
      <c r="F1915" t="s">
        <v>134</v>
      </c>
      <c r="G1915" t="s">
        <v>134</v>
      </c>
      <c r="H1915" t="s">
        <v>12472</v>
      </c>
      <c r="I1915" t="s">
        <v>20</v>
      </c>
      <c r="J1915" t="s">
        <v>2349</v>
      </c>
      <c r="K1915" t="s">
        <v>21</v>
      </c>
      <c r="M1915" t="s">
        <v>12473</v>
      </c>
      <c r="N1915" t="s">
        <v>22</v>
      </c>
      <c r="O1915" t="s">
        <v>23</v>
      </c>
      <c r="P1915" t="s">
        <v>26</v>
      </c>
      <c r="Q1915" t="s">
        <v>2348</v>
      </c>
      <c r="R1915" s="13">
        <v>21</v>
      </c>
      <c r="S1915" s="13">
        <v>1</v>
      </c>
      <c r="T1915" s="21">
        <v>1</v>
      </c>
      <c r="V1915" t="s">
        <v>2154</v>
      </c>
      <c r="W1915" t="s">
        <v>17600</v>
      </c>
      <c r="X1915" s="20" t="str">
        <f>+IF(V1915="","-",CONCATENATE(V1915,"_",W1915))</f>
        <v>FINES_R05</v>
      </c>
      <c r="Y1915" s="59">
        <v>0.77346193790435791</v>
      </c>
      <c r="Z1915" t="s">
        <v>134</v>
      </c>
      <c r="AA1915" t="s">
        <v>2393</v>
      </c>
      <c r="AB1915" t="str">
        <f>+IF(W1915="","-",IF(W1915="UNICO","CENSO","MUESTRA"))</f>
        <v>MUESTRA</v>
      </c>
      <c r="AC1915" t="s">
        <v>2397</v>
      </c>
      <c r="AD1915" t="s">
        <v>12474</v>
      </c>
    </row>
    <row r="1916" spans="1:30" x14ac:dyDescent="0.25">
      <c r="A1916" s="5" t="str">
        <f t="shared" si="29"/>
        <v>R 5 - D 30 - 452 - 4425</v>
      </c>
      <c r="B1916" s="23" t="s">
        <v>2347</v>
      </c>
      <c r="C1916" t="s">
        <v>186</v>
      </c>
      <c r="D1916" t="s">
        <v>551</v>
      </c>
      <c r="E1916" t="s">
        <v>552</v>
      </c>
      <c r="F1916" t="s">
        <v>134</v>
      </c>
      <c r="G1916" t="s">
        <v>134</v>
      </c>
      <c r="H1916" t="s">
        <v>8834</v>
      </c>
      <c r="I1916" t="s">
        <v>20</v>
      </c>
      <c r="J1916" t="s">
        <v>2349</v>
      </c>
      <c r="K1916" t="s">
        <v>21</v>
      </c>
      <c r="M1916" t="s">
        <v>8835</v>
      </c>
      <c r="N1916" t="s">
        <v>22</v>
      </c>
      <c r="O1916" t="s">
        <v>23</v>
      </c>
      <c r="P1916" t="s">
        <v>26</v>
      </c>
      <c r="Q1916" t="s">
        <v>2348</v>
      </c>
      <c r="R1916" s="13">
        <v>17</v>
      </c>
      <c r="S1916" s="13">
        <v>1</v>
      </c>
      <c r="T1916" s="21">
        <v>1</v>
      </c>
      <c r="V1916" t="s">
        <v>2154</v>
      </c>
      <c r="W1916" t="s">
        <v>17600</v>
      </c>
      <c r="X1916" s="20" t="str">
        <f>+IF(V1916="","-",CONCATENATE(V1916,"_",W1916))</f>
        <v>FINES_R05</v>
      </c>
      <c r="Y1916" s="59">
        <v>0.77528202533721924</v>
      </c>
      <c r="Z1916" t="s">
        <v>134</v>
      </c>
      <c r="AA1916" t="s">
        <v>2393</v>
      </c>
      <c r="AB1916" t="str">
        <f>+IF(W1916="","-",IF(W1916="UNICO","CENSO","MUESTRA"))</f>
        <v>MUESTRA</v>
      </c>
      <c r="AC1916" t="s">
        <v>2398</v>
      </c>
      <c r="AD1916" t="s">
        <v>8836</v>
      </c>
    </row>
    <row r="1917" spans="1:30" x14ac:dyDescent="0.25">
      <c r="A1917" s="5" t="str">
        <f t="shared" si="29"/>
        <v>R 5 - D 4 - 452 - 2128</v>
      </c>
      <c r="B1917" s="23" t="s">
        <v>2347</v>
      </c>
      <c r="C1917" t="s">
        <v>186</v>
      </c>
      <c r="D1917" t="s">
        <v>183</v>
      </c>
      <c r="E1917" t="s">
        <v>185</v>
      </c>
      <c r="F1917" t="s">
        <v>134</v>
      </c>
      <c r="G1917" t="s">
        <v>134</v>
      </c>
      <c r="H1917" t="s">
        <v>8866</v>
      </c>
      <c r="I1917" t="s">
        <v>20</v>
      </c>
      <c r="J1917" t="s">
        <v>2349</v>
      </c>
      <c r="K1917" t="s">
        <v>21</v>
      </c>
      <c r="M1917" t="s">
        <v>8867</v>
      </c>
      <c r="N1917" t="s">
        <v>22</v>
      </c>
      <c r="O1917" t="s">
        <v>23</v>
      </c>
      <c r="P1917" t="s">
        <v>26</v>
      </c>
      <c r="Q1917" t="s">
        <v>2348</v>
      </c>
      <c r="R1917" s="13">
        <v>67</v>
      </c>
      <c r="S1917" s="13">
        <v>3</v>
      </c>
      <c r="T1917" s="21">
        <v>1</v>
      </c>
      <c r="V1917" t="s">
        <v>2154</v>
      </c>
      <c r="W1917" t="s">
        <v>17600</v>
      </c>
      <c r="X1917" s="20" t="str">
        <f>+IF(V1917="","-",CONCATENATE(V1917,"_",W1917))</f>
        <v>FINES_R05</v>
      </c>
      <c r="Y1917" s="59">
        <v>0.77609175443649292</v>
      </c>
      <c r="Z1917" t="s">
        <v>134</v>
      </c>
      <c r="AA1917" t="s">
        <v>2393</v>
      </c>
      <c r="AB1917" t="str">
        <f>+IF(W1917="","-",IF(W1917="UNICO","CENSO","MUESTRA"))</f>
        <v>MUESTRA</v>
      </c>
      <c r="AC1917" t="s">
        <v>2398</v>
      </c>
      <c r="AD1917" t="s">
        <v>8868</v>
      </c>
    </row>
    <row r="1918" spans="1:30" x14ac:dyDescent="0.25">
      <c r="A1918" s="5" t="str">
        <f t="shared" si="29"/>
        <v>R 5 - D 30 - 452 - 0485</v>
      </c>
      <c r="B1918" s="23" t="s">
        <v>2347</v>
      </c>
      <c r="C1918" t="s">
        <v>186</v>
      </c>
      <c r="D1918" t="s">
        <v>551</v>
      </c>
      <c r="E1918" t="s">
        <v>552</v>
      </c>
      <c r="F1918" t="s">
        <v>134</v>
      </c>
      <c r="G1918" t="s">
        <v>134</v>
      </c>
      <c r="H1918" t="s">
        <v>8806</v>
      </c>
      <c r="I1918" t="s">
        <v>20</v>
      </c>
      <c r="J1918" t="s">
        <v>2349</v>
      </c>
      <c r="K1918" t="s">
        <v>21</v>
      </c>
      <c r="M1918" t="s">
        <v>8807</v>
      </c>
      <c r="N1918" t="s">
        <v>22</v>
      </c>
      <c r="O1918" t="s">
        <v>23</v>
      </c>
      <c r="P1918" t="s">
        <v>26</v>
      </c>
      <c r="Q1918" t="s">
        <v>2348</v>
      </c>
      <c r="R1918" s="13">
        <v>85</v>
      </c>
      <c r="S1918" s="13">
        <v>3</v>
      </c>
      <c r="T1918" s="21">
        <v>1</v>
      </c>
      <c r="V1918" t="s">
        <v>2154</v>
      </c>
      <c r="W1918" t="s">
        <v>17600</v>
      </c>
      <c r="X1918" s="20" t="str">
        <f>+IF(V1918="","-",CONCATENATE(V1918,"_",W1918))</f>
        <v>FINES_R05</v>
      </c>
      <c r="Y1918" s="59">
        <v>0.77725815773010254</v>
      </c>
      <c r="Z1918" t="s">
        <v>134</v>
      </c>
      <c r="AA1918" t="s">
        <v>2393</v>
      </c>
      <c r="AB1918" t="str">
        <f>+IF(W1918="","-",IF(W1918="UNICO","CENSO","MUESTRA"))</f>
        <v>MUESTRA</v>
      </c>
      <c r="AC1918" t="s">
        <v>2398</v>
      </c>
      <c r="AD1918" t="s">
        <v>8808</v>
      </c>
    </row>
    <row r="1919" spans="1:30" x14ac:dyDescent="0.25">
      <c r="A1919" s="5" t="str">
        <f t="shared" si="29"/>
        <v>R 5 - D 30 - 452 - 3875</v>
      </c>
      <c r="B1919" s="60" t="s">
        <v>2347</v>
      </c>
      <c r="C1919" t="s">
        <v>186</v>
      </c>
      <c r="D1919" t="s">
        <v>551</v>
      </c>
      <c r="E1919" t="s">
        <v>552</v>
      </c>
      <c r="F1919" t="s">
        <v>134</v>
      </c>
      <c r="G1919" t="s">
        <v>134</v>
      </c>
      <c r="H1919" t="s">
        <v>12412</v>
      </c>
      <c r="I1919" t="s">
        <v>20</v>
      </c>
      <c r="J1919" t="s">
        <v>2349</v>
      </c>
      <c r="K1919" t="s">
        <v>21</v>
      </c>
      <c r="M1919" t="s">
        <v>12413</v>
      </c>
      <c r="N1919" t="s">
        <v>22</v>
      </c>
      <c r="O1919" t="s">
        <v>23</v>
      </c>
      <c r="P1919" t="s">
        <v>26</v>
      </c>
      <c r="Q1919" t="s">
        <v>2348</v>
      </c>
      <c r="R1919" s="13">
        <v>35</v>
      </c>
      <c r="S1919" s="13">
        <v>1</v>
      </c>
      <c r="T1919" s="21">
        <v>1</v>
      </c>
      <c r="V1919" t="s">
        <v>2154</v>
      </c>
      <c r="W1919" t="s">
        <v>17600</v>
      </c>
      <c r="X1919" s="20" t="str">
        <f>+IF(V1919="","-",CONCATENATE(V1919,"_",W1919))</f>
        <v>FINES_R05</v>
      </c>
      <c r="Y1919" s="59">
        <v>0.78054499626159668</v>
      </c>
      <c r="Z1919" t="s">
        <v>134</v>
      </c>
      <c r="AA1919" t="s">
        <v>2393</v>
      </c>
      <c r="AB1919" t="str">
        <f>+IF(W1919="","-",IF(W1919="UNICO","CENSO","MUESTRA"))</f>
        <v>MUESTRA</v>
      </c>
      <c r="AC1919" t="s">
        <v>2397</v>
      </c>
      <c r="AD1919" t="s">
        <v>12414</v>
      </c>
    </row>
    <row r="1920" spans="1:30" x14ac:dyDescent="0.25">
      <c r="A1920" s="5" t="str">
        <f t="shared" si="29"/>
        <v>R 5 - D 4 - 452 - 3448</v>
      </c>
      <c r="B1920" s="23" t="s">
        <v>2347</v>
      </c>
      <c r="C1920" t="s">
        <v>186</v>
      </c>
      <c r="D1920" t="s">
        <v>183</v>
      </c>
      <c r="E1920" t="s">
        <v>185</v>
      </c>
      <c r="F1920" t="s">
        <v>134</v>
      </c>
      <c r="G1920" t="s">
        <v>134</v>
      </c>
      <c r="H1920" t="s">
        <v>8929</v>
      </c>
      <c r="I1920" t="s">
        <v>20</v>
      </c>
      <c r="J1920" t="s">
        <v>2349</v>
      </c>
      <c r="K1920" t="s">
        <v>21</v>
      </c>
      <c r="M1920" t="s">
        <v>8930</v>
      </c>
      <c r="N1920" t="s">
        <v>22</v>
      </c>
      <c r="O1920" t="s">
        <v>23</v>
      </c>
      <c r="P1920" t="s">
        <v>26</v>
      </c>
      <c r="Q1920" t="s">
        <v>2348</v>
      </c>
      <c r="R1920" s="13">
        <v>17</v>
      </c>
      <c r="S1920" s="13">
        <v>1</v>
      </c>
      <c r="T1920" s="21">
        <v>1</v>
      </c>
      <c r="V1920" t="s">
        <v>2154</v>
      </c>
      <c r="W1920" t="s">
        <v>17600</v>
      </c>
      <c r="X1920" s="20" t="str">
        <f>+IF(V1920="","-",CONCATENATE(V1920,"_",W1920))</f>
        <v>FINES_R05</v>
      </c>
      <c r="Y1920" s="59">
        <v>0.78108924627304077</v>
      </c>
      <c r="Z1920" t="s">
        <v>134</v>
      </c>
      <c r="AA1920" t="s">
        <v>2393</v>
      </c>
      <c r="AB1920" t="str">
        <f>+IF(W1920="","-",IF(W1920="UNICO","CENSO","MUESTRA"))</f>
        <v>MUESTRA</v>
      </c>
      <c r="AC1920" t="s">
        <v>2398</v>
      </c>
      <c r="AD1920" t="s">
        <v>8931</v>
      </c>
    </row>
    <row r="1921" spans="1:30" x14ac:dyDescent="0.25">
      <c r="A1921" s="5" t="str">
        <f t="shared" si="29"/>
        <v>R 5 - D 4 - 453 - 4667</v>
      </c>
      <c r="B1921" s="23" t="s">
        <v>2347</v>
      </c>
      <c r="C1921" t="s">
        <v>186</v>
      </c>
      <c r="D1921" t="s">
        <v>183</v>
      </c>
      <c r="E1921" t="s">
        <v>185</v>
      </c>
      <c r="F1921" t="s">
        <v>134</v>
      </c>
      <c r="G1921" t="s">
        <v>134</v>
      </c>
      <c r="H1921" t="s">
        <v>9360</v>
      </c>
      <c r="I1921" t="s">
        <v>20</v>
      </c>
      <c r="J1921" t="s">
        <v>2349</v>
      </c>
      <c r="K1921" t="s">
        <v>21</v>
      </c>
      <c r="M1921" t="s">
        <v>9361</v>
      </c>
      <c r="N1921" t="s">
        <v>22</v>
      </c>
      <c r="O1921" t="s">
        <v>23</v>
      </c>
      <c r="P1921" t="s">
        <v>26</v>
      </c>
      <c r="Q1921" t="s">
        <v>2348</v>
      </c>
      <c r="R1921" s="13">
        <v>20</v>
      </c>
      <c r="S1921" s="13">
        <v>1</v>
      </c>
      <c r="T1921" s="21">
        <v>1</v>
      </c>
      <c r="V1921" t="s">
        <v>2154</v>
      </c>
      <c r="W1921" t="s">
        <v>17600</v>
      </c>
      <c r="X1921" s="20" t="str">
        <f>+IF(V1921="","-",CONCATENATE(V1921,"_",W1921))</f>
        <v>FINES_R05</v>
      </c>
      <c r="Y1921" s="59">
        <v>0.78322756290435791</v>
      </c>
      <c r="Z1921" t="s">
        <v>134</v>
      </c>
      <c r="AA1921" t="s">
        <v>2393</v>
      </c>
      <c r="AB1921" t="str">
        <f>+IF(W1921="","-",IF(W1921="UNICO","CENSO","MUESTRA"))</f>
        <v>MUESTRA</v>
      </c>
      <c r="AC1921" t="s">
        <v>2397</v>
      </c>
      <c r="AD1921" t="s">
        <v>9362</v>
      </c>
    </row>
    <row r="1922" spans="1:30" x14ac:dyDescent="0.25">
      <c r="A1922" s="5" t="str">
        <f t="shared" si="29"/>
        <v>R 5 - D 4 - 453 - 2955</v>
      </c>
      <c r="B1922" s="23" t="s">
        <v>2347</v>
      </c>
      <c r="C1922" t="s">
        <v>186</v>
      </c>
      <c r="D1922" t="s">
        <v>183</v>
      </c>
      <c r="E1922" t="s">
        <v>185</v>
      </c>
      <c r="F1922" t="s">
        <v>134</v>
      </c>
      <c r="G1922" t="s">
        <v>134</v>
      </c>
      <c r="H1922" t="s">
        <v>9035</v>
      </c>
      <c r="I1922" t="s">
        <v>20</v>
      </c>
      <c r="J1922" t="s">
        <v>2349</v>
      </c>
      <c r="K1922" t="s">
        <v>21</v>
      </c>
      <c r="M1922" t="s">
        <v>9036</v>
      </c>
      <c r="N1922" t="s">
        <v>22</v>
      </c>
      <c r="O1922" t="s">
        <v>23</v>
      </c>
      <c r="P1922" t="s">
        <v>26</v>
      </c>
      <c r="Q1922" t="s">
        <v>2348</v>
      </c>
      <c r="R1922" s="13">
        <v>120</v>
      </c>
      <c r="S1922" s="13">
        <v>5</v>
      </c>
      <c r="T1922" s="21">
        <v>1</v>
      </c>
      <c r="V1922" t="s">
        <v>2154</v>
      </c>
      <c r="W1922" t="s">
        <v>17600</v>
      </c>
      <c r="X1922" s="20" t="str">
        <f>+IF(V1922="","-",CONCATENATE(V1922,"_",W1922))</f>
        <v>FINES_R05</v>
      </c>
      <c r="Y1922" s="59">
        <v>0.78347283601760864</v>
      </c>
      <c r="Z1922" t="s">
        <v>134</v>
      </c>
      <c r="AA1922" t="s">
        <v>2393</v>
      </c>
      <c r="AB1922" t="str">
        <f>+IF(W1922="","-",IF(W1922="UNICO","CENSO","MUESTRA"))</f>
        <v>MUESTRA</v>
      </c>
      <c r="AC1922" t="s">
        <v>2397</v>
      </c>
      <c r="AD1922" t="s">
        <v>9037</v>
      </c>
    </row>
    <row r="1923" spans="1:30" x14ac:dyDescent="0.25">
      <c r="A1923" s="5" t="str">
        <f t="shared" ref="A1923:A1986" si="30">+H1923</f>
        <v>R 5 - D 4 - 452 - 4666</v>
      </c>
      <c r="B1923" s="60" t="s">
        <v>2347</v>
      </c>
      <c r="C1923" t="s">
        <v>186</v>
      </c>
      <c r="D1923" t="s">
        <v>183</v>
      </c>
      <c r="E1923" t="s">
        <v>185</v>
      </c>
      <c r="F1923" t="s">
        <v>134</v>
      </c>
      <c r="G1923" t="s">
        <v>134</v>
      </c>
      <c r="H1923" t="s">
        <v>12489</v>
      </c>
      <c r="I1923" t="s">
        <v>20</v>
      </c>
      <c r="J1923" t="s">
        <v>2349</v>
      </c>
      <c r="K1923" t="s">
        <v>21</v>
      </c>
      <c r="M1923" t="s">
        <v>12490</v>
      </c>
      <c r="N1923" t="s">
        <v>22</v>
      </c>
      <c r="O1923" t="s">
        <v>23</v>
      </c>
      <c r="P1923" t="s">
        <v>26</v>
      </c>
      <c r="Q1923" t="s">
        <v>2348</v>
      </c>
      <c r="R1923" s="13">
        <v>24</v>
      </c>
      <c r="S1923" s="13">
        <v>1</v>
      </c>
      <c r="T1923" s="21">
        <v>1</v>
      </c>
      <c r="V1923" t="s">
        <v>2154</v>
      </c>
      <c r="W1923" t="s">
        <v>17600</v>
      </c>
      <c r="X1923" s="20" t="str">
        <f>+IF(V1923="","-",CONCATENATE(V1923,"_",W1923))</f>
        <v>FINES_R05</v>
      </c>
      <c r="Y1923" s="59">
        <v>0.78377193212509155</v>
      </c>
      <c r="Z1923" t="s">
        <v>134</v>
      </c>
      <c r="AA1923" t="s">
        <v>2393</v>
      </c>
      <c r="AB1923" t="str">
        <f>+IF(W1923="","-",IF(W1923="UNICO","CENSO","MUESTRA"))</f>
        <v>MUESTRA</v>
      </c>
      <c r="AC1923" t="s">
        <v>2397</v>
      </c>
      <c r="AD1923" t="s">
        <v>12491</v>
      </c>
    </row>
    <row r="1924" spans="1:30" x14ac:dyDescent="0.25">
      <c r="A1924" s="5" t="str">
        <f t="shared" si="30"/>
        <v>R 5 - D 130 - 455 - 4274</v>
      </c>
      <c r="B1924" s="23" t="s">
        <v>2347</v>
      </c>
      <c r="C1924" t="s">
        <v>186</v>
      </c>
      <c r="D1924" t="s">
        <v>285</v>
      </c>
      <c r="E1924" t="s">
        <v>1994</v>
      </c>
      <c r="F1924" t="s">
        <v>134</v>
      </c>
      <c r="G1924" t="s">
        <v>134</v>
      </c>
      <c r="H1924" t="s">
        <v>12374</v>
      </c>
      <c r="I1924" t="s">
        <v>20</v>
      </c>
      <c r="J1924" t="s">
        <v>2349</v>
      </c>
      <c r="K1924" t="s">
        <v>21</v>
      </c>
      <c r="M1924" t="s">
        <v>12375</v>
      </c>
      <c r="N1924" t="s">
        <v>22</v>
      </c>
      <c r="O1924" t="s">
        <v>23</v>
      </c>
      <c r="P1924" t="s">
        <v>26</v>
      </c>
      <c r="Q1924" t="s">
        <v>2348</v>
      </c>
      <c r="R1924" s="13">
        <v>42</v>
      </c>
      <c r="S1924" s="13">
        <v>1</v>
      </c>
      <c r="T1924" s="21">
        <v>1</v>
      </c>
      <c r="V1924" t="s">
        <v>2154</v>
      </c>
      <c r="W1924" t="s">
        <v>17600</v>
      </c>
      <c r="X1924" s="20" t="str">
        <f>+IF(V1924="","-",CONCATENATE(V1924,"_",W1924))</f>
        <v>FINES_R05</v>
      </c>
      <c r="Y1924" s="59">
        <v>0.7844889760017395</v>
      </c>
      <c r="Z1924" t="s">
        <v>134</v>
      </c>
      <c r="AA1924" t="s">
        <v>2393</v>
      </c>
      <c r="AB1924" t="str">
        <f>+IF(W1924="","-",IF(W1924="UNICO","CENSO","MUESTRA"))</f>
        <v>MUESTRA</v>
      </c>
      <c r="AC1924" t="s">
        <v>2397</v>
      </c>
      <c r="AD1924" t="s">
        <v>12376</v>
      </c>
    </row>
    <row r="1925" spans="1:30" x14ac:dyDescent="0.25">
      <c r="A1925" s="5" t="str">
        <f t="shared" si="30"/>
        <v>R 5 - D 30 - 452 - 4290</v>
      </c>
      <c r="B1925" s="23" t="s">
        <v>2347</v>
      </c>
      <c r="C1925" t="s">
        <v>186</v>
      </c>
      <c r="D1925" t="s">
        <v>551</v>
      </c>
      <c r="E1925" t="s">
        <v>552</v>
      </c>
      <c r="F1925" t="s">
        <v>134</v>
      </c>
      <c r="G1925" t="s">
        <v>134</v>
      </c>
      <c r="H1925" t="s">
        <v>8769</v>
      </c>
      <c r="I1925" t="s">
        <v>20</v>
      </c>
      <c r="J1925" t="s">
        <v>2349</v>
      </c>
      <c r="K1925" t="s">
        <v>21</v>
      </c>
      <c r="M1925" t="s">
        <v>8770</v>
      </c>
      <c r="N1925" t="s">
        <v>22</v>
      </c>
      <c r="O1925" t="s">
        <v>23</v>
      </c>
      <c r="P1925" t="s">
        <v>26</v>
      </c>
      <c r="Q1925" t="s">
        <v>2348</v>
      </c>
      <c r="R1925" s="13">
        <v>33</v>
      </c>
      <c r="S1925" s="13">
        <v>1</v>
      </c>
      <c r="T1925" s="21">
        <v>1</v>
      </c>
      <c r="V1925" t="s">
        <v>2154</v>
      </c>
      <c r="W1925" t="s">
        <v>17600</v>
      </c>
      <c r="X1925" s="20" t="str">
        <f>+IF(V1925="","-",CONCATENATE(V1925,"_",W1925))</f>
        <v>FINES_R05</v>
      </c>
      <c r="Y1925" s="59">
        <v>0.79091161489486694</v>
      </c>
      <c r="Z1925" t="s">
        <v>134</v>
      </c>
      <c r="AA1925" t="s">
        <v>2393</v>
      </c>
      <c r="AB1925" t="str">
        <f>+IF(W1925="","-",IF(W1925="UNICO","CENSO","MUESTRA"))</f>
        <v>MUESTRA</v>
      </c>
      <c r="AC1925" t="s">
        <v>2398</v>
      </c>
      <c r="AD1925" t="s">
        <v>8771</v>
      </c>
    </row>
    <row r="1926" spans="1:30" x14ac:dyDescent="0.25">
      <c r="A1926" s="5" t="str">
        <f t="shared" si="30"/>
        <v>R 5 - D 4 - 452 - 4000</v>
      </c>
      <c r="B1926" s="23" t="s">
        <v>2347</v>
      </c>
      <c r="C1926" t="s">
        <v>186</v>
      </c>
      <c r="D1926" t="s">
        <v>183</v>
      </c>
      <c r="E1926" t="s">
        <v>185</v>
      </c>
      <c r="F1926" t="s">
        <v>134</v>
      </c>
      <c r="G1926" t="s">
        <v>134</v>
      </c>
      <c r="H1926" t="s">
        <v>9235</v>
      </c>
      <c r="I1926" t="s">
        <v>20</v>
      </c>
      <c r="J1926" t="s">
        <v>2349</v>
      </c>
      <c r="K1926" t="s">
        <v>21</v>
      </c>
      <c r="M1926" t="s">
        <v>9236</v>
      </c>
      <c r="N1926" t="s">
        <v>22</v>
      </c>
      <c r="O1926" t="s">
        <v>23</v>
      </c>
      <c r="P1926" t="s">
        <v>26</v>
      </c>
      <c r="Q1926" t="s">
        <v>2348</v>
      </c>
      <c r="R1926" s="13">
        <v>17</v>
      </c>
      <c r="S1926" s="13">
        <v>1</v>
      </c>
      <c r="T1926" s="21">
        <v>1</v>
      </c>
      <c r="V1926" t="s">
        <v>2154</v>
      </c>
      <c r="W1926" t="s">
        <v>17600</v>
      </c>
      <c r="X1926" s="20" t="str">
        <f>+IF(V1926="","-",CONCATENATE(V1926,"_",W1926))</f>
        <v>FINES_R05</v>
      </c>
      <c r="Y1926" s="59">
        <v>0.7918318510055542</v>
      </c>
      <c r="Z1926" t="s">
        <v>134</v>
      </c>
      <c r="AA1926" t="s">
        <v>2393</v>
      </c>
      <c r="AB1926" t="str">
        <f>+IF(W1926="","-",IF(W1926="UNICO","CENSO","MUESTRA"))</f>
        <v>MUESTRA</v>
      </c>
      <c r="AC1926" t="s">
        <v>2397</v>
      </c>
      <c r="AD1926" t="s">
        <v>9237</v>
      </c>
    </row>
    <row r="1927" spans="1:30" x14ac:dyDescent="0.25">
      <c r="A1927" s="5" t="str">
        <f t="shared" si="30"/>
        <v>R 5 - D 4 - 451 - 4523</v>
      </c>
      <c r="B1927" s="23" t="s">
        <v>2347</v>
      </c>
      <c r="C1927" t="s">
        <v>186</v>
      </c>
      <c r="D1927" t="s">
        <v>183</v>
      </c>
      <c r="E1927" t="s">
        <v>185</v>
      </c>
      <c r="F1927" t="s">
        <v>134</v>
      </c>
      <c r="G1927" t="s">
        <v>134</v>
      </c>
      <c r="H1927" t="s">
        <v>9102</v>
      </c>
      <c r="I1927" t="s">
        <v>20</v>
      </c>
      <c r="J1927" t="s">
        <v>2349</v>
      </c>
      <c r="K1927" t="s">
        <v>21</v>
      </c>
      <c r="M1927" t="s">
        <v>9103</v>
      </c>
      <c r="N1927" t="s">
        <v>22</v>
      </c>
      <c r="O1927" t="s">
        <v>23</v>
      </c>
      <c r="P1927" t="s">
        <v>26</v>
      </c>
      <c r="Q1927" t="s">
        <v>2348</v>
      </c>
      <c r="R1927" s="13">
        <v>33</v>
      </c>
      <c r="S1927" s="13">
        <v>2</v>
      </c>
      <c r="T1927" s="21">
        <v>1</v>
      </c>
      <c r="V1927" t="s">
        <v>2154</v>
      </c>
      <c r="W1927" t="s">
        <v>17600</v>
      </c>
      <c r="X1927" s="20" t="str">
        <f>+IF(V1927="","-",CONCATENATE(V1927,"_",W1927))</f>
        <v>FINES_R05</v>
      </c>
      <c r="Y1927" s="59">
        <v>0.79310828447341919</v>
      </c>
      <c r="Z1927" t="s">
        <v>134</v>
      </c>
      <c r="AA1927" t="s">
        <v>2393</v>
      </c>
      <c r="AB1927" t="str">
        <f>+IF(W1927="","-",IF(W1927="UNICO","CENSO","MUESTRA"))</f>
        <v>MUESTRA</v>
      </c>
      <c r="AC1927" t="s">
        <v>2398</v>
      </c>
      <c r="AD1927" t="s">
        <v>9104</v>
      </c>
    </row>
    <row r="1928" spans="1:30" x14ac:dyDescent="0.25">
      <c r="A1928" s="5" t="str">
        <f t="shared" si="30"/>
        <v>R 5 - D 30 - 452 - 1892</v>
      </c>
      <c r="B1928" s="23" t="s">
        <v>2347</v>
      </c>
      <c r="C1928" t="s">
        <v>186</v>
      </c>
      <c r="D1928" t="s">
        <v>551</v>
      </c>
      <c r="E1928" t="s">
        <v>552</v>
      </c>
      <c r="F1928" t="s">
        <v>134</v>
      </c>
      <c r="G1928" t="s">
        <v>134</v>
      </c>
      <c r="H1928" t="s">
        <v>8685</v>
      </c>
      <c r="I1928" t="s">
        <v>20</v>
      </c>
      <c r="J1928" t="s">
        <v>2349</v>
      </c>
      <c r="K1928" t="s">
        <v>21</v>
      </c>
      <c r="M1928" t="s">
        <v>18047</v>
      </c>
      <c r="N1928" t="s">
        <v>22</v>
      </c>
      <c r="O1928" t="s">
        <v>23</v>
      </c>
      <c r="P1928" t="s">
        <v>26</v>
      </c>
      <c r="Q1928" t="s">
        <v>2348</v>
      </c>
      <c r="R1928" s="13">
        <v>15</v>
      </c>
      <c r="S1928" s="13">
        <v>1</v>
      </c>
      <c r="T1928" s="21">
        <v>1</v>
      </c>
      <c r="V1928" t="s">
        <v>2154</v>
      </c>
      <c r="W1928" t="s">
        <v>17600</v>
      </c>
      <c r="X1928" s="20" t="str">
        <f>+IF(V1928="","-",CONCATENATE(V1928,"_",W1928))</f>
        <v>FINES_R05</v>
      </c>
      <c r="Y1928" s="59">
        <v>0.79685759544372559</v>
      </c>
      <c r="Z1928" t="s">
        <v>134</v>
      </c>
      <c r="AA1928" t="s">
        <v>2393</v>
      </c>
      <c r="AB1928" t="str">
        <f>+IF(W1928="","-",IF(W1928="UNICO","CENSO","MUESTRA"))</f>
        <v>MUESTRA</v>
      </c>
      <c r="AC1928" t="s">
        <v>2397</v>
      </c>
      <c r="AD1928" t="s">
        <v>8687</v>
      </c>
    </row>
    <row r="1929" spans="1:30" x14ac:dyDescent="0.25">
      <c r="A1929" s="5" t="str">
        <f t="shared" si="30"/>
        <v>R 5 - D 30 - 452 - 3956</v>
      </c>
      <c r="B1929" s="23" t="s">
        <v>2347</v>
      </c>
      <c r="C1929" t="s">
        <v>186</v>
      </c>
      <c r="D1929" t="s">
        <v>551</v>
      </c>
      <c r="E1929" t="s">
        <v>552</v>
      </c>
      <c r="F1929" t="s">
        <v>134</v>
      </c>
      <c r="G1929" t="s">
        <v>134</v>
      </c>
      <c r="H1929" t="s">
        <v>12392</v>
      </c>
      <c r="I1929" t="s">
        <v>20</v>
      </c>
      <c r="J1929" t="s">
        <v>2349</v>
      </c>
      <c r="K1929" t="s">
        <v>21</v>
      </c>
      <c r="M1929" t="s">
        <v>12393</v>
      </c>
      <c r="N1929" t="s">
        <v>22</v>
      </c>
      <c r="O1929" t="s">
        <v>23</v>
      </c>
      <c r="P1929" t="s">
        <v>26</v>
      </c>
      <c r="Q1929" t="s">
        <v>2348</v>
      </c>
      <c r="R1929" s="13">
        <v>30</v>
      </c>
      <c r="S1929" s="13">
        <v>1</v>
      </c>
      <c r="T1929" s="21">
        <v>1</v>
      </c>
      <c r="V1929" t="s">
        <v>2154</v>
      </c>
      <c r="W1929" t="s">
        <v>17600</v>
      </c>
      <c r="X1929" s="20" t="str">
        <f>+IF(V1929="","-",CONCATENATE(V1929,"_",W1929))</f>
        <v>FINES_R05</v>
      </c>
      <c r="Y1929" s="59">
        <v>0.80075919628143311</v>
      </c>
      <c r="Z1929" t="s">
        <v>134</v>
      </c>
      <c r="AA1929" t="s">
        <v>2393</v>
      </c>
      <c r="AB1929" t="str">
        <f>+IF(W1929="","-",IF(W1929="UNICO","CENSO","MUESTRA"))</f>
        <v>MUESTRA</v>
      </c>
      <c r="AC1929" t="s">
        <v>2397</v>
      </c>
      <c r="AD1929" t="s">
        <v>12394</v>
      </c>
    </row>
    <row r="1930" spans="1:30" x14ac:dyDescent="0.25">
      <c r="A1930" s="5" t="str">
        <f t="shared" si="30"/>
        <v>R 5 - D 4 - 452 - 0108</v>
      </c>
      <c r="B1930" s="23" t="s">
        <v>2347</v>
      </c>
      <c r="C1930" t="s">
        <v>186</v>
      </c>
      <c r="D1930" t="s">
        <v>183</v>
      </c>
      <c r="E1930" t="s">
        <v>185</v>
      </c>
      <c r="F1930" t="s">
        <v>134</v>
      </c>
      <c r="G1930" t="s">
        <v>134</v>
      </c>
      <c r="H1930" t="s">
        <v>9227</v>
      </c>
      <c r="I1930" t="s">
        <v>20</v>
      </c>
      <c r="J1930" t="s">
        <v>2349</v>
      </c>
      <c r="K1930" t="s">
        <v>21</v>
      </c>
      <c r="M1930" t="s">
        <v>9228</v>
      </c>
      <c r="N1930" t="s">
        <v>22</v>
      </c>
      <c r="O1930" t="s">
        <v>23</v>
      </c>
      <c r="P1930" t="s">
        <v>26</v>
      </c>
      <c r="Q1930" t="s">
        <v>2348</v>
      </c>
      <c r="R1930" s="13">
        <v>17</v>
      </c>
      <c r="S1930" s="13">
        <v>1</v>
      </c>
      <c r="T1930" s="21">
        <v>1</v>
      </c>
      <c r="V1930" t="s">
        <v>2154</v>
      </c>
      <c r="W1930" t="s">
        <v>17600</v>
      </c>
      <c r="X1930" s="20" t="str">
        <f>+IF(V1930="","-",CONCATENATE(V1930,"_",W1930))</f>
        <v>FINES_R05</v>
      </c>
      <c r="Y1930" s="59">
        <v>0.80226224660873413</v>
      </c>
      <c r="Z1930" t="s">
        <v>134</v>
      </c>
      <c r="AA1930" t="s">
        <v>2393</v>
      </c>
      <c r="AB1930" t="str">
        <f>+IF(W1930="","-",IF(W1930="UNICO","CENSO","MUESTRA"))</f>
        <v>MUESTRA</v>
      </c>
      <c r="AC1930" t="s">
        <v>2398</v>
      </c>
      <c r="AD1930" t="s">
        <v>9229</v>
      </c>
    </row>
    <row r="1931" spans="1:30" x14ac:dyDescent="0.25">
      <c r="A1931" s="5" t="str">
        <f t="shared" si="30"/>
        <v>R 5 - D 129 - 451 - 1269</v>
      </c>
      <c r="B1931" s="23" t="s">
        <v>2347</v>
      </c>
      <c r="C1931" t="s">
        <v>186</v>
      </c>
      <c r="D1931" t="s">
        <v>182</v>
      </c>
      <c r="E1931" t="s">
        <v>1985</v>
      </c>
      <c r="F1931" t="s">
        <v>134</v>
      </c>
      <c r="G1931" t="s">
        <v>134</v>
      </c>
      <c r="H1931" t="s">
        <v>8517</v>
      </c>
      <c r="I1931" t="s">
        <v>20</v>
      </c>
      <c r="J1931" t="s">
        <v>2349</v>
      </c>
      <c r="K1931" t="s">
        <v>21</v>
      </c>
      <c r="M1931" t="s">
        <v>8518</v>
      </c>
      <c r="N1931" t="s">
        <v>22</v>
      </c>
      <c r="O1931" t="s">
        <v>23</v>
      </c>
      <c r="P1931" t="s">
        <v>26</v>
      </c>
      <c r="Q1931" t="s">
        <v>2348</v>
      </c>
      <c r="R1931" s="13">
        <v>34</v>
      </c>
      <c r="S1931" s="13">
        <v>2</v>
      </c>
      <c r="T1931" s="21">
        <v>1</v>
      </c>
      <c r="V1931" t="s">
        <v>2154</v>
      </c>
      <c r="W1931" t="s">
        <v>17600</v>
      </c>
      <c r="X1931" s="20" t="str">
        <f>+IF(V1931="","-",CONCATENATE(V1931,"_",W1931))</f>
        <v>FINES_R05</v>
      </c>
      <c r="Y1931" s="59">
        <v>0.80276483297348022</v>
      </c>
      <c r="Z1931" t="s">
        <v>134</v>
      </c>
      <c r="AA1931" t="s">
        <v>2393</v>
      </c>
      <c r="AB1931" t="str">
        <f>+IF(W1931="","-",IF(W1931="UNICO","CENSO","MUESTRA"))</f>
        <v>MUESTRA</v>
      </c>
      <c r="AC1931" t="s">
        <v>2398</v>
      </c>
      <c r="AD1931" t="s">
        <v>8519</v>
      </c>
    </row>
    <row r="1932" spans="1:30" x14ac:dyDescent="0.25">
      <c r="A1932" s="5" t="str">
        <f t="shared" si="30"/>
        <v>R 5 - D 30 - 452 - 3873</v>
      </c>
      <c r="B1932" s="23" t="s">
        <v>2347</v>
      </c>
      <c r="C1932" t="s">
        <v>186</v>
      </c>
      <c r="D1932" t="s">
        <v>551</v>
      </c>
      <c r="E1932" t="s">
        <v>552</v>
      </c>
      <c r="F1932" t="s">
        <v>134</v>
      </c>
      <c r="G1932" t="s">
        <v>134</v>
      </c>
      <c r="H1932" t="s">
        <v>8802</v>
      </c>
      <c r="I1932" t="s">
        <v>20</v>
      </c>
      <c r="J1932" t="s">
        <v>2349</v>
      </c>
      <c r="K1932" t="s">
        <v>21</v>
      </c>
      <c r="M1932" t="s">
        <v>8803</v>
      </c>
      <c r="N1932" t="s">
        <v>22</v>
      </c>
      <c r="O1932" t="s">
        <v>23</v>
      </c>
      <c r="P1932" t="s">
        <v>26</v>
      </c>
      <c r="Q1932" t="s">
        <v>2348</v>
      </c>
      <c r="R1932" s="13">
        <v>13</v>
      </c>
      <c r="S1932" s="13">
        <v>1</v>
      </c>
      <c r="T1932" s="21">
        <v>1</v>
      </c>
      <c r="V1932" t="s">
        <v>2154</v>
      </c>
      <c r="W1932" t="s">
        <v>17600</v>
      </c>
      <c r="X1932" s="20" t="str">
        <f>+IF(V1932="","-",CONCATENATE(V1932,"_",W1932))</f>
        <v>FINES_R05</v>
      </c>
      <c r="Y1932" s="59">
        <v>0.81285887956619263</v>
      </c>
      <c r="Z1932" t="s">
        <v>134</v>
      </c>
      <c r="AA1932" t="s">
        <v>2393</v>
      </c>
      <c r="AB1932" t="str">
        <f>+IF(W1932="","-",IF(W1932="UNICO","CENSO","MUESTRA"))</f>
        <v>MUESTRA</v>
      </c>
      <c r="AC1932" t="s">
        <v>2398</v>
      </c>
      <c r="AD1932" t="s">
        <v>8804</v>
      </c>
    </row>
    <row r="1933" spans="1:30" x14ac:dyDescent="0.25">
      <c r="A1933" s="5" t="str">
        <f t="shared" si="30"/>
        <v>R 5 - D 99 - 451 - 1996</v>
      </c>
      <c r="B1933" s="23" t="s">
        <v>2347</v>
      </c>
      <c r="C1933" t="s">
        <v>186</v>
      </c>
      <c r="D1933" t="s">
        <v>1665</v>
      </c>
      <c r="E1933" t="s">
        <v>1666</v>
      </c>
      <c r="F1933" t="s">
        <v>134</v>
      </c>
      <c r="G1933" t="s">
        <v>134</v>
      </c>
      <c r="H1933" t="s">
        <v>9369</v>
      </c>
      <c r="I1933" t="s">
        <v>20</v>
      </c>
      <c r="J1933" t="s">
        <v>2349</v>
      </c>
      <c r="K1933" t="s">
        <v>21</v>
      </c>
      <c r="M1933" t="s">
        <v>18048</v>
      </c>
      <c r="N1933" t="s">
        <v>22</v>
      </c>
      <c r="O1933" t="s">
        <v>23</v>
      </c>
      <c r="P1933" t="s">
        <v>26</v>
      </c>
      <c r="Q1933" t="s">
        <v>2348</v>
      </c>
      <c r="R1933" s="13">
        <v>221</v>
      </c>
      <c r="S1933" s="13">
        <v>8</v>
      </c>
      <c r="T1933" s="21">
        <v>1</v>
      </c>
      <c r="V1933" t="s">
        <v>2154</v>
      </c>
      <c r="W1933" t="s">
        <v>17600</v>
      </c>
      <c r="X1933" s="20" t="str">
        <f>+IF(V1933="","-",CONCATENATE(V1933,"_",W1933))</f>
        <v>FINES_R05</v>
      </c>
      <c r="Y1933" s="59">
        <v>0.81843346357345581</v>
      </c>
      <c r="Z1933" t="s">
        <v>134</v>
      </c>
      <c r="AA1933" t="s">
        <v>2393</v>
      </c>
      <c r="AB1933" t="str">
        <f>+IF(W1933="","-",IF(W1933="UNICO","CENSO","MUESTRA"))</f>
        <v>MUESTRA</v>
      </c>
      <c r="AC1933" t="s">
        <v>2397</v>
      </c>
      <c r="AD1933" t="s">
        <v>9371</v>
      </c>
    </row>
    <row r="1934" spans="1:30" x14ac:dyDescent="0.25">
      <c r="A1934" s="5" t="str">
        <f t="shared" si="30"/>
        <v>R 5 - D 4 - 453 - 2101</v>
      </c>
      <c r="B1934" s="23" t="s">
        <v>2347</v>
      </c>
      <c r="C1934" t="s">
        <v>186</v>
      </c>
      <c r="D1934" t="s">
        <v>183</v>
      </c>
      <c r="E1934" t="s">
        <v>185</v>
      </c>
      <c r="F1934" t="s">
        <v>134</v>
      </c>
      <c r="G1934" t="s">
        <v>134</v>
      </c>
      <c r="H1934" t="s">
        <v>9090</v>
      </c>
      <c r="I1934" t="s">
        <v>20</v>
      </c>
      <c r="J1934" t="s">
        <v>2349</v>
      </c>
      <c r="K1934" t="s">
        <v>21</v>
      </c>
      <c r="M1934" t="s">
        <v>9091</v>
      </c>
      <c r="N1934" t="s">
        <v>22</v>
      </c>
      <c r="O1934" t="s">
        <v>23</v>
      </c>
      <c r="P1934" t="s">
        <v>26</v>
      </c>
      <c r="Q1934" t="s">
        <v>2348</v>
      </c>
      <c r="R1934" s="13">
        <v>22</v>
      </c>
      <c r="S1934" s="13">
        <v>1</v>
      </c>
      <c r="T1934" s="21">
        <v>1</v>
      </c>
      <c r="V1934" t="s">
        <v>2154</v>
      </c>
      <c r="W1934" t="s">
        <v>17600</v>
      </c>
      <c r="X1934" s="20" t="str">
        <f>+IF(V1934="","-",CONCATENATE(V1934,"_",W1934))</f>
        <v>FINES_R05</v>
      </c>
      <c r="Y1934" s="59">
        <v>0.82078701257705688</v>
      </c>
      <c r="Z1934" t="s">
        <v>134</v>
      </c>
      <c r="AA1934" t="s">
        <v>2393</v>
      </c>
      <c r="AB1934" t="str">
        <f>+IF(W1934="","-",IF(W1934="UNICO","CENSO","MUESTRA"))</f>
        <v>MUESTRA</v>
      </c>
      <c r="AC1934" t="s">
        <v>2397</v>
      </c>
      <c r="AD1934" t="s">
        <v>9092</v>
      </c>
    </row>
    <row r="1935" spans="1:30" x14ac:dyDescent="0.25">
      <c r="A1935" s="5" t="str">
        <f t="shared" si="30"/>
        <v>R 5 - D 4 - 453 - 4623</v>
      </c>
      <c r="B1935" s="23" t="s">
        <v>2347</v>
      </c>
      <c r="C1935" t="s">
        <v>186</v>
      </c>
      <c r="D1935" t="s">
        <v>183</v>
      </c>
      <c r="E1935" t="s">
        <v>185</v>
      </c>
      <c r="F1935" t="s">
        <v>134</v>
      </c>
      <c r="G1935" t="s">
        <v>134</v>
      </c>
      <c r="H1935" t="s">
        <v>9335</v>
      </c>
      <c r="I1935" t="s">
        <v>20</v>
      </c>
      <c r="J1935" t="s">
        <v>2349</v>
      </c>
      <c r="K1935" t="s">
        <v>21</v>
      </c>
      <c r="M1935" t="s">
        <v>9336</v>
      </c>
      <c r="N1935" t="s">
        <v>22</v>
      </c>
      <c r="O1935" t="s">
        <v>23</v>
      </c>
      <c r="P1935" t="s">
        <v>26</v>
      </c>
      <c r="Q1935" t="s">
        <v>2348</v>
      </c>
      <c r="R1935" s="13">
        <v>33</v>
      </c>
      <c r="S1935" s="13">
        <v>1</v>
      </c>
      <c r="T1935" s="21">
        <v>1</v>
      </c>
      <c r="V1935" t="s">
        <v>2154</v>
      </c>
      <c r="W1935" t="s">
        <v>17600</v>
      </c>
      <c r="X1935" s="20" t="str">
        <f>+IF(V1935="","-",CONCATENATE(V1935,"_",W1935))</f>
        <v>FINES_R05</v>
      </c>
      <c r="Y1935" s="59">
        <v>0.82078701257705688</v>
      </c>
      <c r="Z1935" t="s">
        <v>134</v>
      </c>
      <c r="AA1935" t="s">
        <v>2393</v>
      </c>
      <c r="AB1935" t="str">
        <f>+IF(W1935="","-",IF(W1935="UNICO","CENSO","MUESTRA"))</f>
        <v>MUESTRA</v>
      </c>
      <c r="AC1935" t="s">
        <v>2397</v>
      </c>
      <c r="AD1935" t="s">
        <v>9337</v>
      </c>
    </row>
    <row r="1936" spans="1:30" x14ac:dyDescent="0.25">
      <c r="A1936" s="5" t="str">
        <f t="shared" si="30"/>
        <v>R 5 - D 30 - 454 - 1692</v>
      </c>
      <c r="B1936" s="23" t="s">
        <v>2347</v>
      </c>
      <c r="C1936" t="s">
        <v>186</v>
      </c>
      <c r="D1936" t="s">
        <v>551</v>
      </c>
      <c r="E1936" t="s">
        <v>552</v>
      </c>
      <c r="F1936" t="s">
        <v>134</v>
      </c>
      <c r="G1936" t="s">
        <v>134</v>
      </c>
      <c r="H1936" t="s">
        <v>8716</v>
      </c>
      <c r="I1936" t="s">
        <v>20</v>
      </c>
      <c r="J1936" t="s">
        <v>2349</v>
      </c>
      <c r="K1936" t="s">
        <v>21</v>
      </c>
      <c r="M1936" t="s">
        <v>18049</v>
      </c>
      <c r="N1936" t="s">
        <v>22</v>
      </c>
      <c r="O1936" t="s">
        <v>23</v>
      </c>
      <c r="P1936" t="s">
        <v>26</v>
      </c>
      <c r="Q1936" t="s">
        <v>2348</v>
      </c>
      <c r="R1936" s="13">
        <v>55</v>
      </c>
      <c r="S1936" s="13">
        <v>2</v>
      </c>
      <c r="T1936" s="21">
        <v>1</v>
      </c>
      <c r="V1936" t="s">
        <v>2154</v>
      </c>
      <c r="W1936" t="s">
        <v>17600</v>
      </c>
      <c r="X1936" s="20" t="str">
        <f>+IF(V1936="","-",CONCATENATE(V1936,"_",W1936))</f>
        <v>FINES_R05</v>
      </c>
      <c r="Y1936" s="59">
        <v>0.82564640045166016</v>
      </c>
      <c r="Z1936" t="s">
        <v>134</v>
      </c>
      <c r="AA1936" t="s">
        <v>2393</v>
      </c>
      <c r="AB1936" t="str">
        <f>+IF(W1936="","-",IF(W1936="UNICO","CENSO","MUESTRA"))</f>
        <v>MUESTRA</v>
      </c>
      <c r="AC1936" t="s">
        <v>2398</v>
      </c>
      <c r="AD1936" t="s">
        <v>8718</v>
      </c>
    </row>
    <row r="1937" spans="1:30" x14ac:dyDescent="0.25">
      <c r="A1937" s="5" t="str">
        <f t="shared" si="30"/>
        <v>R 5 - D 129 - 451 - 3534</v>
      </c>
      <c r="B1937" s="23" t="s">
        <v>2347</v>
      </c>
      <c r="C1937" t="s">
        <v>186</v>
      </c>
      <c r="D1937" t="s">
        <v>182</v>
      </c>
      <c r="E1937" t="s">
        <v>1985</v>
      </c>
      <c r="F1937" t="s">
        <v>134</v>
      </c>
      <c r="G1937" t="s">
        <v>134</v>
      </c>
      <c r="H1937" t="s">
        <v>8522</v>
      </c>
      <c r="I1937" t="s">
        <v>20</v>
      </c>
      <c r="J1937" t="s">
        <v>2349</v>
      </c>
      <c r="K1937" t="s">
        <v>21</v>
      </c>
      <c r="M1937" t="s">
        <v>8523</v>
      </c>
      <c r="N1937" t="s">
        <v>22</v>
      </c>
      <c r="O1937" t="s">
        <v>23</v>
      </c>
      <c r="P1937" t="s">
        <v>26</v>
      </c>
      <c r="Q1937" t="s">
        <v>2348</v>
      </c>
      <c r="R1937" s="13">
        <v>35</v>
      </c>
      <c r="S1937" s="13">
        <v>2</v>
      </c>
      <c r="T1937" s="21">
        <v>1</v>
      </c>
      <c r="V1937" t="s">
        <v>2154</v>
      </c>
      <c r="W1937" t="s">
        <v>17600</v>
      </c>
      <c r="X1937" s="20" t="str">
        <f>+IF(V1937="","-",CONCATENATE(V1937,"_",W1937))</f>
        <v>FINES_R05</v>
      </c>
      <c r="Y1937" s="59">
        <v>0.8289685845375061</v>
      </c>
      <c r="Z1937" t="s">
        <v>134</v>
      </c>
      <c r="AA1937" t="s">
        <v>2393</v>
      </c>
      <c r="AB1937" t="str">
        <f>+IF(W1937="","-",IF(W1937="UNICO","CENSO","MUESTRA"))</f>
        <v>MUESTRA</v>
      </c>
      <c r="AC1937" t="s">
        <v>2398</v>
      </c>
      <c r="AD1937" t="s">
        <v>8524</v>
      </c>
    </row>
    <row r="1938" spans="1:30" x14ac:dyDescent="0.25">
      <c r="A1938" s="5" t="str">
        <f t="shared" si="30"/>
        <v>R 5 - D 4 - 451 - 4557</v>
      </c>
      <c r="B1938" s="23" t="s">
        <v>2347</v>
      </c>
      <c r="C1938" t="s">
        <v>186</v>
      </c>
      <c r="D1938" t="s">
        <v>183</v>
      </c>
      <c r="E1938" t="s">
        <v>185</v>
      </c>
      <c r="F1938" t="s">
        <v>134</v>
      </c>
      <c r="G1938" t="s">
        <v>134</v>
      </c>
      <c r="H1938" t="s">
        <v>9295</v>
      </c>
      <c r="I1938" t="s">
        <v>20</v>
      </c>
      <c r="J1938" t="s">
        <v>2349</v>
      </c>
      <c r="K1938" t="s">
        <v>21</v>
      </c>
      <c r="M1938" t="s">
        <v>9296</v>
      </c>
      <c r="N1938" t="s">
        <v>22</v>
      </c>
      <c r="O1938" t="s">
        <v>23</v>
      </c>
      <c r="P1938" t="s">
        <v>26</v>
      </c>
      <c r="Q1938" t="s">
        <v>2348</v>
      </c>
      <c r="R1938" s="13">
        <v>29</v>
      </c>
      <c r="S1938" s="13">
        <v>1</v>
      </c>
      <c r="T1938" s="21">
        <v>1</v>
      </c>
      <c r="V1938" t="s">
        <v>2154</v>
      </c>
      <c r="W1938" t="s">
        <v>17600</v>
      </c>
      <c r="X1938" s="20" t="str">
        <f>+IF(V1938="","-",CONCATENATE(V1938,"_",W1938))</f>
        <v>FINES_R05</v>
      </c>
      <c r="Y1938" s="59">
        <v>0.82994192838668823</v>
      </c>
      <c r="Z1938" t="s">
        <v>134</v>
      </c>
      <c r="AA1938" t="s">
        <v>2393</v>
      </c>
      <c r="AB1938" t="str">
        <f>+IF(W1938="","-",IF(W1938="UNICO","CENSO","MUESTRA"))</f>
        <v>MUESTRA</v>
      </c>
      <c r="AC1938" t="s">
        <v>2397</v>
      </c>
      <c r="AD1938" t="s">
        <v>9297</v>
      </c>
    </row>
    <row r="1939" spans="1:30" x14ac:dyDescent="0.25">
      <c r="A1939" s="5" t="str">
        <f t="shared" si="30"/>
        <v>R 5 - D 129 - 452 - 2103</v>
      </c>
      <c r="B1939" s="23" t="s">
        <v>2347</v>
      </c>
      <c r="C1939" t="s">
        <v>186</v>
      </c>
      <c r="D1939" t="s">
        <v>182</v>
      </c>
      <c r="E1939" t="s">
        <v>1985</v>
      </c>
      <c r="F1939" t="s">
        <v>134</v>
      </c>
      <c r="G1939" t="s">
        <v>134</v>
      </c>
      <c r="H1939" t="s">
        <v>8474</v>
      </c>
      <c r="I1939" t="s">
        <v>20</v>
      </c>
      <c r="J1939" t="s">
        <v>2349</v>
      </c>
      <c r="K1939" t="s">
        <v>21</v>
      </c>
      <c r="M1939" t="s">
        <v>4147</v>
      </c>
      <c r="N1939" t="s">
        <v>22</v>
      </c>
      <c r="O1939" t="s">
        <v>23</v>
      </c>
      <c r="P1939" t="s">
        <v>26</v>
      </c>
      <c r="Q1939" t="s">
        <v>2348</v>
      </c>
      <c r="R1939" s="13">
        <v>126</v>
      </c>
      <c r="S1939" s="13">
        <v>5</v>
      </c>
      <c r="T1939" s="21">
        <v>1</v>
      </c>
      <c r="V1939" t="s">
        <v>2154</v>
      </c>
      <c r="W1939" t="s">
        <v>17600</v>
      </c>
      <c r="X1939" s="20" t="str">
        <f>+IF(V1939="","-",CONCATENATE(V1939,"_",W1939))</f>
        <v>FINES_R05</v>
      </c>
      <c r="Y1939" s="59">
        <v>0.82997071743011475</v>
      </c>
      <c r="Z1939" t="s">
        <v>134</v>
      </c>
      <c r="AA1939" t="s">
        <v>2393</v>
      </c>
      <c r="AB1939" t="str">
        <f>+IF(W1939="","-",IF(W1939="UNICO","CENSO","MUESTRA"))</f>
        <v>MUESTRA</v>
      </c>
      <c r="AC1939" t="s">
        <v>2398</v>
      </c>
      <c r="AD1939" t="s">
        <v>8475</v>
      </c>
    </row>
    <row r="1940" spans="1:30" x14ac:dyDescent="0.25">
      <c r="A1940" s="5" t="str">
        <f t="shared" si="30"/>
        <v>R 5 - D 129 - 451 - 0428</v>
      </c>
      <c r="B1940" s="23" t="s">
        <v>2347</v>
      </c>
      <c r="C1940" t="s">
        <v>186</v>
      </c>
      <c r="D1940" t="s">
        <v>182</v>
      </c>
      <c r="E1940" t="s">
        <v>1985</v>
      </c>
      <c r="F1940" t="s">
        <v>134</v>
      </c>
      <c r="G1940" t="s">
        <v>134</v>
      </c>
      <c r="H1940" t="s">
        <v>8554</v>
      </c>
      <c r="I1940" t="s">
        <v>20</v>
      </c>
      <c r="J1940" t="s">
        <v>2349</v>
      </c>
      <c r="K1940" t="s">
        <v>21</v>
      </c>
      <c r="M1940" t="s">
        <v>6803</v>
      </c>
      <c r="N1940" t="s">
        <v>22</v>
      </c>
      <c r="O1940" t="s">
        <v>23</v>
      </c>
      <c r="P1940" t="s">
        <v>26</v>
      </c>
      <c r="Q1940" t="s">
        <v>2348</v>
      </c>
      <c r="R1940" s="13">
        <v>50</v>
      </c>
      <c r="S1940" s="13">
        <v>2</v>
      </c>
      <c r="T1940" s="21">
        <v>1</v>
      </c>
      <c r="V1940" t="s">
        <v>2154</v>
      </c>
      <c r="W1940" t="s">
        <v>17600</v>
      </c>
      <c r="X1940" s="20" t="str">
        <f>+IF(V1940="","-",CONCATENATE(V1940,"_",W1940))</f>
        <v>FINES_R05</v>
      </c>
      <c r="Y1940" s="59">
        <v>0.83449780941009521</v>
      </c>
      <c r="Z1940" t="s">
        <v>134</v>
      </c>
      <c r="AA1940" t="s">
        <v>2393</v>
      </c>
      <c r="AB1940" t="str">
        <f>+IF(W1940="","-",IF(W1940="UNICO","CENSO","MUESTRA"))</f>
        <v>MUESTRA</v>
      </c>
      <c r="AC1940" t="s">
        <v>2397</v>
      </c>
      <c r="AD1940" t="s">
        <v>8555</v>
      </c>
    </row>
    <row r="1941" spans="1:30" x14ac:dyDescent="0.25">
      <c r="A1941" s="5" t="str">
        <f t="shared" si="30"/>
        <v>R 5 - D 4 - 452 - 0096</v>
      </c>
      <c r="B1941" s="23" t="s">
        <v>2347</v>
      </c>
      <c r="C1941" t="s">
        <v>186</v>
      </c>
      <c r="D1941" t="s">
        <v>183</v>
      </c>
      <c r="E1941" t="s">
        <v>185</v>
      </c>
      <c r="F1941" t="s">
        <v>134</v>
      </c>
      <c r="G1941" t="s">
        <v>134</v>
      </c>
      <c r="H1941" t="s">
        <v>8870</v>
      </c>
      <c r="I1941" t="s">
        <v>20</v>
      </c>
      <c r="J1941" t="s">
        <v>2349</v>
      </c>
      <c r="K1941" t="s">
        <v>21</v>
      </c>
      <c r="M1941" t="s">
        <v>8871</v>
      </c>
      <c r="N1941" t="s">
        <v>22</v>
      </c>
      <c r="O1941" t="s">
        <v>23</v>
      </c>
      <c r="P1941" t="s">
        <v>26</v>
      </c>
      <c r="Q1941" t="s">
        <v>2348</v>
      </c>
      <c r="R1941" s="13">
        <v>92</v>
      </c>
      <c r="S1941" s="13">
        <v>3</v>
      </c>
      <c r="T1941" s="21">
        <v>1</v>
      </c>
      <c r="V1941" t="s">
        <v>2154</v>
      </c>
      <c r="W1941" t="s">
        <v>17600</v>
      </c>
      <c r="X1941" s="20" t="str">
        <f>+IF(V1941="","-",CONCATENATE(V1941,"_",W1941))</f>
        <v>FINES_R05</v>
      </c>
      <c r="Y1941" s="59">
        <v>0.83709889650344849</v>
      </c>
      <c r="Z1941" t="s">
        <v>134</v>
      </c>
      <c r="AA1941" t="s">
        <v>2393</v>
      </c>
      <c r="AB1941" t="str">
        <f>+IF(W1941="","-",IF(W1941="UNICO","CENSO","MUESTRA"))</f>
        <v>MUESTRA</v>
      </c>
      <c r="AC1941" t="s">
        <v>2397</v>
      </c>
      <c r="AD1941" t="s">
        <v>8872</v>
      </c>
    </row>
    <row r="1942" spans="1:30" x14ac:dyDescent="0.25">
      <c r="A1942" s="5" t="str">
        <f t="shared" si="30"/>
        <v>R 5 - D 4 - 452 - 2130</v>
      </c>
      <c r="B1942" s="23" t="s">
        <v>2347</v>
      </c>
      <c r="C1942" t="s">
        <v>186</v>
      </c>
      <c r="D1942" t="s">
        <v>183</v>
      </c>
      <c r="E1942" t="s">
        <v>185</v>
      </c>
      <c r="F1942" t="s">
        <v>134</v>
      </c>
      <c r="G1942" t="s">
        <v>134</v>
      </c>
      <c r="H1942" t="s">
        <v>9017</v>
      </c>
      <c r="I1942" t="s">
        <v>20</v>
      </c>
      <c r="J1942" t="s">
        <v>2349</v>
      </c>
      <c r="K1942" t="s">
        <v>21</v>
      </c>
      <c r="M1942" t="s">
        <v>9018</v>
      </c>
      <c r="N1942" t="s">
        <v>22</v>
      </c>
      <c r="O1942" t="s">
        <v>23</v>
      </c>
      <c r="P1942" t="s">
        <v>26</v>
      </c>
      <c r="Q1942" t="s">
        <v>2348</v>
      </c>
      <c r="R1942" s="13">
        <v>66</v>
      </c>
      <c r="S1942" s="13">
        <v>3</v>
      </c>
      <c r="T1942" s="21">
        <v>1</v>
      </c>
      <c r="V1942" t="s">
        <v>2154</v>
      </c>
      <c r="W1942" t="s">
        <v>17600</v>
      </c>
      <c r="X1942" s="20" t="str">
        <f>+IF(V1942="","-",CONCATENATE(V1942,"_",W1942))</f>
        <v>FINES_R05</v>
      </c>
      <c r="Y1942" s="59">
        <v>0.83709889650344849</v>
      </c>
      <c r="Z1942" t="s">
        <v>134</v>
      </c>
      <c r="AA1942" t="s">
        <v>2393</v>
      </c>
      <c r="AB1942" t="str">
        <f>+IF(W1942="","-",IF(W1942="UNICO","CENSO","MUESTRA"))</f>
        <v>MUESTRA</v>
      </c>
      <c r="AC1942" t="s">
        <v>2398</v>
      </c>
      <c r="AD1942" t="s">
        <v>9019</v>
      </c>
    </row>
    <row r="1943" spans="1:30" x14ac:dyDescent="0.25">
      <c r="A1943" s="5" t="str">
        <f t="shared" si="30"/>
        <v>R 5 - D 4 - 452 - 4574</v>
      </c>
      <c r="B1943" s="23" t="s">
        <v>2347</v>
      </c>
      <c r="C1943" t="s">
        <v>186</v>
      </c>
      <c r="D1943" t="s">
        <v>183</v>
      </c>
      <c r="E1943" t="s">
        <v>185</v>
      </c>
      <c r="F1943" t="s">
        <v>134</v>
      </c>
      <c r="G1943" t="s">
        <v>134</v>
      </c>
      <c r="H1943" t="s">
        <v>9306</v>
      </c>
      <c r="I1943" t="s">
        <v>20</v>
      </c>
      <c r="J1943" t="s">
        <v>2349</v>
      </c>
      <c r="K1943" t="s">
        <v>21</v>
      </c>
      <c r="M1943" t="s">
        <v>9307</v>
      </c>
      <c r="N1943" t="s">
        <v>22</v>
      </c>
      <c r="O1943" t="s">
        <v>23</v>
      </c>
      <c r="P1943" t="s">
        <v>26</v>
      </c>
      <c r="Q1943" t="s">
        <v>2348</v>
      </c>
      <c r="R1943" s="13">
        <v>61</v>
      </c>
      <c r="S1943" s="13">
        <v>2</v>
      </c>
      <c r="T1943" s="21">
        <v>1</v>
      </c>
      <c r="V1943" t="s">
        <v>2154</v>
      </c>
      <c r="W1943" t="s">
        <v>17600</v>
      </c>
      <c r="X1943" s="20" t="str">
        <f>+IF(V1943="","-",CONCATENATE(V1943,"_",W1943))</f>
        <v>FINES_R05</v>
      </c>
      <c r="Y1943" s="59">
        <v>0.84297674894332886</v>
      </c>
      <c r="Z1943" t="s">
        <v>134</v>
      </c>
      <c r="AA1943" t="s">
        <v>2393</v>
      </c>
      <c r="AB1943" t="str">
        <f>+IF(W1943="","-",IF(W1943="UNICO","CENSO","MUESTRA"))</f>
        <v>MUESTRA</v>
      </c>
      <c r="AC1943" t="s">
        <v>2398</v>
      </c>
      <c r="AD1943" t="s">
        <v>9308</v>
      </c>
    </row>
    <row r="1944" spans="1:30" x14ac:dyDescent="0.25">
      <c r="A1944" s="5" t="str">
        <f t="shared" si="30"/>
        <v>R 5 - D 4 - 451 - 3021</v>
      </c>
      <c r="B1944" s="23" t="s">
        <v>2347</v>
      </c>
      <c r="C1944" t="s">
        <v>186</v>
      </c>
      <c r="D1944" t="s">
        <v>183</v>
      </c>
      <c r="E1944" t="s">
        <v>185</v>
      </c>
      <c r="F1944" t="s">
        <v>134</v>
      </c>
      <c r="G1944" t="s">
        <v>134</v>
      </c>
      <c r="H1944" t="s">
        <v>9132</v>
      </c>
      <c r="I1944" t="s">
        <v>20</v>
      </c>
      <c r="J1944" t="s">
        <v>2349</v>
      </c>
      <c r="K1944" t="s">
        <v>21</v>
      </c>
      <c r="M1944" t="s">
        <v>8935</v>
      </c>
      <c r="N1944" t="s">
        <v>22</v>
      </c>
      <c r="O1944" t="s">
        <v>23</v>
      </c>
      <c r="P1944" t="s">
        <v>26</v>
      </c>
      <c r="Q1944" t="s">
        <v>2348</v>
      </c>
      <c r="R1944" s="13">
        <v>34</v>
      </c>
      <c r="S1944" s="13">
        <v>1</v>
      </c>
      <c r="T1944" s="21">
        <v>1</v>
      </c>
      <c r="V1944" t="s">
        <v>2154</v>
      </c>
      <c r="W1944" t="s">
        <v>17600</v>
      </c>
      <c r="X1944" s="20" t="str">
        <f>+IF(V1944="","-",CONCATENATE(V1944,"_",W1944))</f>
        <v>FINES_R05</v>
      </c>
      <c r="Y1944" s="59">
        <v>0.84411531686782837</v>
      </c>
      <c r="Z1944" t="s">
        <v>134</v>
      </c>
      <c r="AA1944" t="s">
        <v>2393</v>
      </c>
      <c r="AB1944" t="str">
        <f>+IF(W1944="","-",IF(W1944="UNICO","CENSO","MUESTRA"))</f>
        <v>MUESTRA</v>
      </c>
      <c r="AC1944" t="s">
        <v>2397</v>
      </c>
      <c r="AD1944" t="s">
        <v>9133</v>
      </c>
    </row>
    <row r="1945" spans="1:30" x14ac:dyDescent="0.25">
      <c r="A1945" s="5" t="str">
        <f t="shared" si="30"/>
        <v>R 5 - D 4 - 452 - 0101</v>
      </c>
      <c r="B1945" s="60" t="s">
        <v>2347</v>
      </c>
      <c r="C1945" t="s">
        <v>186</v>
      </c>
      <c r="D1945" t="s">
        <v>183</v>
      </c>
      <c r="E1945" t="s">
        <v>185</v>
      </c>
      <c r="F1945" t="s">
        <v>134</v>
      </c>
      <c r="G1945" t="s">
        <v>134</v>
      </c>
      <c r="H1945" t="s">
        <v>12443</v>
      </c>
      <c r="I1945" t="s">
        <v>20</v>
      </c>
      <c r="J1945" t="s">
        <v>2349</v>
      </c>
      <c r="K1945" t="s">
        <v>21</v>
      </c>
      <c r="M1945" t="s">
        <v>12444</v>
      </c>
      <c r="N1945" t="s">
        <v>22</v>
      </c>
      <c r="O1945" t="s">
        <v>23</v>
      </c>
      <c r="P1945" t="s">
        <v>26</v>
      </c>
      <c r="Q1945" t="s">
        <v>2348</v>
      </c>
      <c r="R1945" s="13">
        <v>26</v>
      </c>
      <c r="S1945" s="13">
        <v>1</v>
      </c>
      <c r="T1945" s="21">
        <v>1</v>
      </c>
      <c r="V1945" t="s">
        <v>2154</v>
      </c>
      <c r="W1945" t="s">
        <v>17600</v>
      </c>
      <c r="X1945" s="20" t="str">
        <f>+IF(V1945="","-",CONCATENATE(V1945,"_",W1945))</f>
        <v>FINES_R05</v>
      </c>
      <c r="Y1945" s="59">
        <v>0.8455810546875</v>
      </c>
      <c r="Z1945" t="s">
        <v>134</v>
      </c>
      <c r="AA1945" t="s">
        <v>2393</v>
      </c>
      <c r="AB1945" t="str">
        <f>+IF(W1945="","-",IF(W1945="UNICO","CENSO","MUESTRA"))</f>
        <v>MUESTRA</v>
      </c>
      <c r="AC1945" t="s">
        <v>2398</v>
      </c>
      <c r="AD1945" t="s">
        <v>12445</v>
      </c>
    </row>
    <row r="1946" spans="1:30" x14ac:dyDescent="0.25">
      <c r="A1946" s="5" t="str">
        <f t="shared" si="30"/>
        <v>R 5 - D 30 - 452 - 3863</v>
      </c>
      <c r="B1946" s="23" t="s">
        <v>2347</v>
      </c>
      <c r="C1946" t="s">
        <v>186</v>
      </c>
      <c r="D1946" t="s">
        <v>551</v>
      </c>
      <c r="E1946" t="s">
        <v>552</v>
      </c>
      <c r="F1946" t="s">
        <v>134</v>
      </c>
      <c r="G1946" t="s">
        <v>134</v>
      </c>
      <c r="H1946" t="s">
        <v>8792</v>
      </c>
      <c r="I1946" t="s">
        <v>20</v>
      </c>
      <c r="J1946" t="s">
        <v>2349</v>
      </c>
      <c r="K1946" t="s">
        <v>21</v>
      </c>
      <c r="M1946" t="s">
        <v>8793</v>
      </c>
      <c r="N1946" t="s">
        <v>22</v>
      </c>
      <c r="O1946" t="s">
        <v>23</v>
      </c>
      <c r="P1946" t="s">
        <v>26</v>
      </c>
      <c r="Q1946" t="s">
        <v>2348</v>
      </c>
      <c r="R1946" s="13">
        <v>24</v>
      </c>
      <c r="S1946" s="13">
        <v>1</v>
      </c>
      <c r="T1946" s="21">
        <v>1</v>
      </c>
      <c r="V1946" t="s">
        <v>2154</v>
      </c>
      <c r="W1946" t="s">
        <v>17600</v>
      </c>
      <c r="X1946" s="20" t="str">
        <f>+IF(V1946="","-",CONCATENATE(V1946,"_",W1946))</f>
        <v>FINES_R05</v>
      </c>
      <c r="Y1946" s="59">
        <v>0.84675425291061401</v>
      </c>
      <c r="Z1946" t="s">
        <v>134</v>
      </c>
      <c r="AA1946" t="s">
        <v>2393</v>
      </c>
      <c r="AB1946" t="str">
        <f>+IF(W1946="","-",IF(W1946="UNICO","CENSO","MUESTRA"))</f>
        <v>MUESTRA</v>
      </c>
      <c r="AC1946" t="s">
        <v>2398</v>
      </c>
      <c r="AD1946" t="s">
        <v>8794</v>
      </c>
    </row>
    <row r="1947" spans="1:30" x14ac:dyDescent="0.25">
      <c r="A1947" s="5" t="str">
        <f t="shared" si="30"/>
        <v>R 5 - D 4 - 452 - 4621</v>
      </c>
      <c r="B1947" s="23" t="s">
        <v>2347</v>
      </c>
      <c r="C1947" t="s">
        <v>186</v>
      </c>
      <c r="D1947" t="s">
        <v>183</v>
      </c>
      <c r="E1947" t="s">
        <v>185</v>
      </c>
      <c r="F1947" t="s">
        <v>134</v>
      </c>
      <c r="G1947" t="s">
        <v>134</v>
      </c>
      <c r="H1947" t="s">
        <v>9329</v>
      </c>
      <c r="I1947" t="s">
        <v>20</v>
      </c>
      <c r="J1947" t="s">
        <v>2349</v>
      </c>
      <c r="K1947" t="s">
        <v>21</v>
      </c>
      <c r="M1947" t="s">
        <v>9330</v>
      </c>
      <c r="N1947" t="s">
        <v>22</v>
      </c>
      <c r="O1947" t="s">
        <v>23</v>
      </c>
      <c r="P1947" t="s">
        <v>26</v>
      </c>
      <c r="Q1947" t="s">
        <v>2348</v>
      </c>
      <c r="R1947" s="13">
        <v>14</v>
      </c>
      <c r="S1947" s="13">
        <v>1</v>
      </c>
      <c r="T1947" s="21">
        <v>1</v>
      </c>
      <c r="V1947" t="s">
        <v>2154</v>
      </c>
      <c r="W1947" t="s">
        <v>17600</v>
      </c>
      <c r="X1947" s="20" t="str">
        <f>+IF(V1947="","-",CONCATENATE(V1947,"_",W1947))</f>
        <v>FINES_R05</v>
      </c>
      <c r="Y1947" s="59">
        <v>0.84842264652252197</v>
      </c>
      <c r="Z1947" t="s">
        <v>134</v>
      </c>
      <c r="AA1947" t="s">
        <v>2393</v>
      </c>
      <c r="AB1947" t="str">
        <f>+IF(W1947="","-",IF(W1947="UNICO","CENSO","MUESTRA"))</f>
        <v>MUESTRA</v>
      </c>
      <c r="AC1947" t="s">
        <v>2397</v>
      </c>
      <c r="AD1947" t="s">
        <v>9331</v>
      </c>
    </row>
    <row r="1948" spans="1:30" x14ac:dyDescent="0.25">
      <c r="A1948" s="5" t="str">
        <f t="shared" si="30"/>
        <v>R 5 - D 4 - 451 - 2209</v>
      </c>
      <c r="B1948" s="23" t="s">
        <v>2347</v>
      </c>
      <c r="C1948" t="s">
        <v>186</v>
      </c>
      <c r="D1948" t="s">
        <v>183</v>
      </c>
      <c r="E1948" t="s">
        <v>185</v>
      </c>
      <c r="F1948" t="s">
        <v>134</v>
      </c>
      <c r="G1948" t="s">
        <v>134</v>
      </c>
      <c r="H1948" t="s">
        <v>8993</v>
      </c>
      <c r="I1948" t="s">
        <v>20</v>
      </c>
      <c r="J1948" t="s">
        <v>2349</v>
      </c>
      <c r="K1948" t="s">
        <v>21</v>
      </c>
      <c r="M1948" t="s">
        <v>8994</v>
      </c>
      <c r="N1948" t="s">
        <v>22</v>
      </c>
      <c r="O1948" t="s">
        <v>23</v>
      </c>
      <c r="P1948" t="s">
        <v>26</v>
      </c>
      <c r="Q1948" t="s">
        <v>2348</v>
      </c>
      <c r="R1948" s="13">
        <v>23</v>
      </c>
      <c r="S1948" s="13">
        <v>1</v>
      </c>
      <c r="T1948" s="21">
        <v>1</v>
      </c>
      <c r="V1948" t="s">
        <v>2154</v>
      </c>
      <c r="W1948" t="s">
        <v>17600</v>
      </c>
      <c r="X1948" s="20" t="str">
        <f>+IF(V1948="","-",CONCATENATE(V1948,"_",W1948))</f>
        <v>FINES_R05</v>
      </c>
      <c r="Y1948" s="59">
        <v>0.86046439409255981</v>
      </c>
      <c r="Z1948" t="s">
        <v>134</v>
      </c>
      <c r="AA1948" t="s">
        <v>2393</v>
      </c>
      <c r="AB1948" t="str">
        <f>+IF(W1948="","-",IF(W1948="UNICO","CENSO","MUESTRA"))</f>
        <v>MUESTRA</v>
      </c>
      <c r="AC1948" t="s">
        <v>2397</v>
      </c>
      <c r="AD1948" t="s">
        <v>8995</v>
      </c>
    </row>
    <row r="1949" spans="1:30" x14ac:dyDescent="0.25">
      <c r="A1949" s="5" t="str">
        <f t="shared" si="30"/>
        <v>R 5 - D 99 - 451 - 2708</v>
      </c>
      <c r="B1949" s="23" t="s">
        <v>2347</v>
      </c>
      <c r="C1949" t="s">
        <v>186</v>
      </c>
      <c r="D1949" t="s">
        <v>1665</v>
      </c>
      <c r="E1949" t="s">
        <v>1666</v>
      </c>
      <c r="F1949" t="s">
        <v>134</v>
      </c>
      <c r="G1949" t="s">
        <v>134</v>
      </c>
      <c r="H1949" t="s">
        <v>9399</v>
      </c>
      <c r="I1949" t="s">
        <v>20</v>
      </c>
      <c r="J1949" t="s">
        <v>2349</v>
      </c>
      <c r="K1949" t="s">
        <v>21</v>
      </c>
      <c r="M1949" t="s">
        <v>9400</v>
      </c>
      <c r="N1949" t="s">
        <v>22</v>
      </c>
      <c r="O1949" t="s">
        <v>23</v>
      </c>
      <c r="P1949" t="s">
        <v>26</v>
      </c>
      <c r="Q1949" t="s">
        <v>2348</v>
      </c>
      <c r="R1949" s="13">
        <v>62</v>
      </c>
      <c r="S1949" s="13">
        <v>2</v>
      </c>
      <c r="T1949" s="21">
        <v>1</v>
      </c>
      <c r="V1949" t="s">
        <v>2154</v>
      </c>
      <c r="W1949" t="s">
        <v>17600</v>
      </c>
      <c r="X1949" s="20" t="str">
        <f>+IF(V1949="","-",CONCATENATE(V1949,"_",W1949))</f>
        <v>FINES_R05</v>
      </c>
      <c r="Y1949" s="59">
        <v>0.8797876238822937</v>
      </c>
      <c r="Z1949" t="s">
        <v>134</v>
      </c>
      <c r="AA1949" t="s">
        <v>2393</v>
      </c>
      <c r="AB1949" t="str">
        <f>+IF(W1949="","-",IF(W1949="UNICO","CENSO","MUESTRA"))</f>
        <v>MUESTRA</v>
      </c>
      <c r="AC1949" t="s">
        <v>2398</v>
      </c>
      <c r="AD1949" t="s">
        <v>9401</v>
      </c>
    </row>
    <row r="1950" spans="1:30" x14ac:dyDescent="0.25">
      <c r="A1950" s="5" t="str">
        <f t="shared" si="30"/>
        <v>R 5 - D 4 - 452 - 0088</v>
      </c>
      <c r="B1950" s="23" t="s">
        <v>2347</v>
      </c>
      <c r="C1950" t="s">
        <v>186</v>
      </c>
      <c r="D1950" t="s">
        <v>183</v>
      </c>
      <c r="E1950" t="s">
        <v>185</v>
      </c>
      <c r="F1950" t="s">
        <v>134</v>
      </c>
      <c r="G1950" t="s">
        <v>134</v>
      </c>
      <c r="H1950" t="s">
        <v>9147</v>
      </c>
      <c r="I1950" t="s">
        <v>20</v>
      </c>
      <c r="J1950" t="s">
        <v>2349</v>
      </c>
      <c r="K1950" t="s">
        <v>21</v>
      </c>
      <c r="M1950" t="s">
        <v>9148</v>
      </c>
      <c r="N1950" t="s">
        <v>22</v>
      </c>
      <c r="O1950" t="s">
        <v>23</v>
      </c>
      <c r="P1950" t="s">
        <v>26</v>
      </c>
      <c r="Q1950" t="s">
        <v>2348</v>
      </c>
      <c r="R1950" s="13">
        <v>111</v>
      </c>
      <c r="S1950" s="13">
        <v>6</v>
      </c>
      <c r="T1950" s="21">
        <v>1</v>
      </c>
      <c r="V1950" t="s">
        <v>2154</v>
      </c>
      <c r="W1950" t="s">
        <v>17600</v>
      </c>
      <c r="X1950" s="20" t="str">
        <f>+IF(V1950="","-",CONCATENATE(V1950,"_",W1950))</f>
        <v>FINES_R05</v>
      </c>
      <c r="Y1950" s="59">
        <v>0.88390696048736572</v>
      </c>
      <c r="Z1950" t="s">
        <v>134</v>
      </c>
      <c r="AA1950" t="s">
        <v>2393</v>
      </c>
      <c r="AB1950" t="str">
        <f>+IF(W1950="","-",IF(W1950="UNICO","CENSO","MUESTRA"))</f>
        <v>MUESTRA</v>
      </c>
      <c r="AC1950" t="s">
        <v>2398</v>
      </c>
      <c r="AD1950" t="s">
        <v>9149</v>
      </c>
    </row>
    <row r="1951" spans="1:30" x14ac:dyDescent="0.25">
      <c r="A1951" s="5" t="str">
        <f t="shared" si="30"/>
        <v>R 5 - D 4 - 451 - 3702</v>
      </c>
      <c r="B1951" s="23" t="s">
        <v>2347</v>
      </c>
      <c r="C1951" t="s">
        <v>186</v>
      </c>
      <c r="D1951" t="s">
        <v>183</v>
      </c>
      <c r="E1951" t="s">
        <v>185</v>
      </c>
      <c r="F1951" t="s">
        <v>134</v>
      </c>
      <c r="G1951" t="s">
        <v>134</v>
      </c>
      <c r="H1951" t="s">
        <v>8979</v>
      </c>
      <c r="I1951" t="s">
        <v>20</v>
      </c>
      <c r="J1951" t="s">
        <v>2349</v>
      </c>
      <c r="K1951" t="s">
        <v>21</v>
      </c>
      <c r="M1951" t="s">
        <v>8980</v>
      </c>
      <c r="N1951" t="s">
        <v>22</v>
      </c>
      <c r="O1951" t="s">
        <v>23</v>
      </c>
      <c r="P1951" t="s">
        <v>26</v>
      </c>
      <c r="Q1951" t="s">
        <v>2348</v>
      </c>
      <c r="R1951" s="13">
        <v>22</v>
      </c>
      <c r="S1951" s="13">
        <v>1</v>
      </c>
      <c r="T1951" s="21">
        <v>1</v>
      </c>
      <c r="V1951" t="s">
        <v>2154</v>
      </c>
      <c r="W1951" t="s">
        <v>17600</v>
      </c>
      <c r="X1951" s="20" t="str">
        <f>+IF(V1951="","-",CONCATENATE(V1951,"_",W1951))</f>
        <v>FINES_R05</v>
      </c>
      <c r="Y1951" s="59">
        <v>0.88961327075958252</v>
      </c>
      <c r="Z1951" t="s">
        <v>134</v>
      </c>
      <c r="AA1951" t="s">
        <v>2393</v>
      </c>
      <c r="AB1951" t="str">
        <f>+IF(W1951="","-",IF(W1951="UNICO","CENSO","MUESTRA"))</f>
        <v>MUESTRA</v>
      </c>
      <c r="AC1951" t="s">
        <v>2398</v>
      </c>
      <c r="AD1951" t="s">
        <v>8981</v>
      </c>
    </row>
    <row r="1952" spans="1:30" x14ac:dyDescent="0.25">
      <c r="A1952" s="5" t="str">
        <f t="shared" si="30"/>
        <v>R 5 - D 99 - 451 - 2702</v>
      </c>
      <c r="B1952" s="23" t="s">
        <v>2347</v>
      </c>
      <c r="C1952" t="s">
        <v>186</v>
      </c>
      <c r="D1952" t="s">
        <v>1665</v>
      </c>
      <c r="E1952" t="s">
        <v>1666</v>
      </c>
      <c r="F1952" t="s">
        <v>134</v>
      </c>
      <c r="G1952" t="s">
        <v>134</v>
      </c>
      <c r="H1952" t="s">
        <v>9403</v>
      </c>
      <c r="I1952" t="s">
        <v>20</v>
      </c>
      <c r="J1952" t="s">
        <v>2349</v>
      </c>
      <c r="K1952" t="s">
        <v>21</v>
      </c>
      <c r="M1952" t="s">
        <v>9404</v>
      </c>
      <c r="N1952" t="s">
        <v>22</v>
      </c>
      <c r="O1952" t="s">
        <v>23</v>
      </c>
      <c r="P1952" t="s">
        <v>26</v>
      </c>
      <c r="Q1952" t="s">
        <v>2348</v>
      </c>
      <c r="R1952" s="13">
        <v>45</v>
      </c>
      <c r="S1952" s="13">
        <v>2</v>
      </c>
      <c r="T1952" s="21">
        <v>1</v>
      </c>
      <c r="V1952" t="s">
        <v>2154</v>
      </c>
      <c r="W1952" t="s">
        <v>17600</v>
      </c>
      <c r="X1952" s="20" t="str">
        <f>+IF(V1952="","-",CONCATENATE(V1952,"_",W1952))</f>
        <v>FINES_R05</v>
      </c>
      <c r="Y1952" s="59">
        <v>0.89310646057128906</v>
      </c>
      <c r="Z1952" t="s">
        <v>134</v>
      </c>
      <c r="AA1952" t="s">
        <v>2393</v>
      </c>
      <c r="AB1952" t="str">
        <f>+IF(W1952="","-",IF(W1952="UNICO","CENSO","MUESTRA"))</f>
        <v>MUESTRA</v>
      </c>
      <c r="AC1952" t="s">
        <v>2397</v>
      </c>
      <c r="AD1952" t="s">
        <v>9405</v>
      </c>
    </row>
    <row r="1953" spans="1:30" x14ac:dyDescent="0.25">
      <c r="A1953" s="5" t="str">
        <f t="shared" si="30"/>
        <v>R 5 - D 99 - 451 - 2821</v>
      </c>
      <c r="B1953" s="23" t="s">
        <v>2347</v>
      </c>
      <c r="C1953" t="s">
        <v>186</v>
      </c>
      <c r="D1953" t="s">
        <v>1665</v>
      </c>
      <c r="E1953" t="s">
        <v>1666</v>
      </c>
      <c r="F1953" t="s">
        <v>134</v>
      </c>
      <c r="G1953" t="s">
        <v>134</v>
      </c>
      <c r="H1953" t="s">
        <v>9382</v>
      </c>
      <c r="I1953" t="s">
        <v>20</v>
      </c>
      <c r="J1953" t="s">
        <v>2349</v>
      </c>
      <c r="K1953" t="s">
        <v>21</v>
      </c>
      <c r="M1953" t="s">
        <v>9383</v>
      </c>
      <c r="N1953" t="s">
        <v>22</v>
      </c>
      <c r="O1953" t="s">
        <v>23</v>
      </c>
      <c r="P1953" t="s">
        <v>26</v>
      </c>
      <c r="Q1953" t="s">
        <v>2348</v>
      </c>
      <c r="R1953" s="13">
        <v>14</v>
      </c>
      <c r="S1953" s="13">
        <v>1</v>
      </c>
      <c r="T1953" s="21">
        <v>1</v>
      </c>
      <c r="V1953" t="s">
        <v>2154</v>
      </c>
      <c r="W1953" t="s">
        <v>17600</v>
      </c>
      <c r="X1953" s="20" t="str">
        <f>+IF(V1953="","-",CONCATENATE(V1953,"_",W1953))</f>
        <v>FINES_R05</v>
      </c>
      <c r="Y1953" s="59">
        <v>0.89676141738891602</v>
      </c>
      <c r="Z1953" t="s">
        <v>134</v>
      </c>
      <c r="AA1953" t="s">
        <v>2393</v>
      </c>
      <c r="AB1953" t="str">
        <f>+IF(W1953="","-",IF(W1953="UNICO","CENSO","MUESTRA"))</f>
        <v>MUESTRA</v>
      </c>
      <c r="AC1953" t="s">
        <v>2397</v>
      </c>
      <c r="AD1953" t="s">
        <v>9384</v>
      </c>
    </row>
    <row r="1954" spans="1:30" x14ac:dyDescent="0.25">
      <c r="A1954" s="5" t="str">
        <f t="shared" si="30"/>
        <v>R 5 - D 30 - 452 - 4423</v>
      </c>
      <c r="B1954" s="60" t="s">
        <v>2347</v>
      </c>
      <c r="C1954" t="s">
        <v>186</v>
      </c>
      <c r="D1954" t="s">
        <v>551</v>
      </c>
      <c r="E1954" t="s">
        <v>552</v>
      </c>
      <c r="F1954" t="s">
        <v>134</v>
      </c>
      <c r="G1954" t="s">
        <v>134</v>
      </c>
      <c r="H1954" t="s">
        <v>12420</v>
      </c>
      <c r="I1954" t="s">
        <v>20</v>
      </c>
      <c r="J1954" t="s">
        <v>2349</v>
      </c>
      <c r="K1954" t="s">
        <v>21</v>
      </c>
      <c r="M1954" t="s">
        <v>12421</v>
      </c>
      <c r="N1954" t="s">
        <v>22</v>
      </c>
      <c r="O1954" t="s">
        <v>23</v>
      </c>
      <c r="P1954" t="s">
        <v>26</v>
      </c>
      <c r="Q1954" t="s">
        <v>2348</v>
      </c>
      <c r="R1954" s="13">
        <v>24</v>
      </c>
      <c r="S1954" s="13">
        <v>1</v>
      </c>
      <c r="T1954" s="21">
        <v>1</v>
      </c>
      <c r="V1954" t="s">
        <v>2154</v>
      </c>
      <c r="W1954" t="s">
        <v>17600</v>
      </c>
      <c r="X1954" s="20" t="str">
        <f>+IF(V1954="","-",CONCATENATE(V1954,"_",W1954))</f>
        <v>FINES_R05</v>
      </c>
      <c r="Y1954" s="59">
        <v>0.90283286571502686</v>
      </c>
      <c r="Z1954" t="s">
        <v>134</v>
      </c>
      <c r="AA1954" t="s">
        <v>2393</v>
      </c>
      <c r="AB1954" t="str">
        <f>+IF(W1954="","-",IF(W1954="UNICO","CENSO","MUESTRA"))</f>
        <v>MUESTRA</v>
      </c>
      <c r="AC1954" t="s">
        <v>2397</v>
      </c>
      <c r="AD1954" t="s">
        <v>12422</v>
      </c>
    </row>
    <row r="1955" spans="1:30" x14ac:dyDescent="0.25">
      <c r="A1955" s="5" t="str">
        <f t="shared" si="30"/>
        <v>R 5 - D 129 - 451 - 1943</v>
      </c>
      <c r="B1955" s="23" t="s">
        <v>2347</v>
      </c>
      <c r="C1955" t="s">
        <v>186</v>
      </c>
      <c r="D1955" t="s">
        <v>182</v>
      </c>
      <c r="E1955" t="s">
        <v>1985</v>
      </c>
      <c r="F1955" t="s">
        <v>134</v>
      </c>
      <c r="G1955" t="s">
        <v>134</v>
      </c>
      <c r="H1955" t="s">
        <v>8494</v>
      </c>
      <c r="I1955" t="s">
        <v>20</v>
      </c>
      <c r="J1955" t="s">
        <v>2349</v>
      </c>
      <c r="K1955" t="s">
        <v>21</v>
      </c>
      <c r="M1955" t="s">
        <v>3577</v>
      </c>
      <c r="N1955" t="s">
        <v>22</v>
      </c>
      <c r="O1955" t="s">
        <v>23</v>
      </c>
      <c r="P1955" t="s">
        <v>26</v>
      </c>
      <c r="Q1955" t="s">
        <v>2348</v>
      </c>
      <c r="R1955" s="13">
        <v>81</v>
      </c>
      <c r="S1955" s="13">
        <v>5</v>
      </c>
      <c r="T1955" s="21">
        <v>1</v>
      </c>
      <c r="V1955" t="s">
        <v>2154</v>
      </c>
      <c r="W1955" t="s">
        <v>17600</v>
      </c>
      <c r="X1955" s="20" t="str">
        <f>+IF(V1955="","-",CONCATENATE(V1955,"_",W1955))</f>
        <v>FINES_R05</v>
      </c>
      <c r="Y1955" s="59">
        <v>0.90482908487319946</v>
      </c>
      <c r="Z1955" t="s">
        <v>134</v>
      </c>
      <c r="AA1955" t="s">
        <v>2393</v>
      </c>
      <c r="AB1955" t="str">
        <f>+IF(W1955="","-",IF(W1955="UNICO","CENSO","MUESTRA"))</f>
        <v>MUESTRA</v>
      </c>
      <c r="AC1955" t="s">
        <v>2398</v>
      </c>
      <c r="AD1955" t="s">
        <v>8495</v>
      </c>
    </row>
    <row r="1956" spans="1:30" x14ac:dyDescent="0.25">
      <c r="A1956" s="5" t="str">
        <f t="shared" si="30"/>
        <v>R 5 - D 99 - 451 - 4219</v>
      </c>
      <c r="B1956" s="23" t="s">
        <v>2347</v>
      </c>
      <c r="C1956" t="s">
        <v>186</v>
      </c>
      <c r="D1956" t="s">
        <v>1665</v>
      </c>
      <c r="E1956" t="s">
        <v>1666</v>
      </c>
      <c r="F1956" t="s">
        <v>134</v>
      </c>
      <c r="G1956" t="s">
        <v>134</v>
      </c>
      <c r="H1956" t="s">
        <v>9423</v>
      </c>
      <c r="I1956" t="s">
        <v>20</v>
      </c>
      <c r="J1956" t="s">
        <v>2349</v>
      </c>
      <c r="K1956" t="s">
        <v>21</v>
      </c>
      <c r="M1956" t="s">
        <v>9424</v>
      </c>
      <c r="N1956" t="s">
        <v>22</v>
      </c>
      <c r="O1956" t="s">
        <v>23</v>
      </c>
      <c r="P1956" t="s">
        <v>26</v>
      </c>
      <c r="Q1956" t="s">
        <v>2348</v>
      </c>
      <c r="R1956" s="13">
        <v>31</v>
      </c>
      <c r="S1956" s="13">
        <v>1</v>
      </c>
      <c r="T1956" s="21">
        <v>1</v>
      </c>
      <c r="V1956" t="s">
        <v>2154</v>
      </c>
      <c r="W1956" t="s">
        <v>17600</v>
      </c>
      <c r="X1956" s="20" t="str">
        <f>+IF(V1956="","-",CONCATENATE(V1956,"_",W1956))</f>
        <v>FINES_R05</v>
      </c>
      <c r="Y1956" s="59">
        <v>0.91042411327362061</v>
      </c>
      <c r="Z1956" t="s">
        <v>134</v>
      </c>
      <c r="AA1956" t="s">
        <v>2393</v>
      </c>
      <c r="AB1956" t="str">
        <f>+IF(W1956="","-",IF(W1956="UNICO","CENSO","MUESTRA"))</f>
        <v>MUESTRA</v>
      </c>
      <c r="AC1956" t="s">
        <v>2397</v>
      </c>
      <c r="AD1956" t="s">
        <v>9425</v>
      </c>
    </row>
    <row r="1957" spans="1:30" x14ac:dyDescent="0.25">
      <c r="A1957" s="5" t="str">
        <f t="shared" si="30"/>
        <v>R 5 - D 129 - 452 - 2104</v>
      </c>
      <c r="B1957" s="23" t="s">
        <v>2347</v>
      </c>
      <c r="C1957" t="s">
        <v>186</v>
      </c>
      <c r="D1957" t="s">
        <v>182</v>
      </c>
      <c r="E1957" t="s">
        <v>1985</v>
      </c>
      <c r="F1957" t="s">
        <v>134</v>
      </c>
      <c r="G1957" t="s">
        <v>134</v>
      </c>
      <c r="H1957" t="s">
        <v>8452</v>
      </c>
      <c r="I1957" t="s">
        <v>20</v>
      </c>
      <c r="J1957" t="s">
        <v>2349</v>
      </c>
      <c r="K1957" t="s">
        <v>21</v>
      </c>
      <c r="M1957" t="s">
        <v>8453</v>
      </c>
      <c r="N1957" t="s">
        <v>22</v>
      </c>
      <c r="O1957" t="s">
        <v>23</v>
      </c>
      <c r="P1957" t="s">
        <v>26</v>
      </c>
      <c r="Q1957" t="s">
        <v>2348</v>
      </c>
      <c r="R1957" s="13">
        <v>153</v>
      </c>
      <c r="S1957" s="13">
        <v>5</v>
      </c>
      <c r="T1957" s="21">
        <v>1</v>
      </c>
      <c r="V1957" t="s">
        <v>2154</v>
      </c>
      <c r="W1957" t="s">
        <v>17600</v>
      </c>
      <c r="X1957" s="20" t="str">
        <f>+IF(V1957="","-",CONCATENATE(V1957,"_",W1957))</f>
        <v>FINES_R05</v>
      </c>
      <c r="Y1957" s="59">
        <v>0.91058194637298584</v>
      </c>
      <c r="Z1957" t="s">
        <v>134</v>
      </c>
      <c r="AA1957" t="s">
        <v>2393</v>
      </c>
      <c r="AB1957" t="str">
        <f>+IF(W1957="","-",IF(W1957="UNICO","CENSO","MUESTRA"))</f>
        <v>MUESTRA</v>
      </c>
      <c r="AC1957" t="s">
        <v>2397</v>
      </c>
      <c r="AD1957" t="s">
        <v>8454</v>
      </c>
    </row>
    <row r="1958" spans="1:30" x14ac:dyDescent="0.25">
      <c r="A1958" s="5" t="str">
        <f t="shared" si="30"/>
        <v>R 5 - D 30 - 452 - 4327</v>
      </c>
      <c r="B1958" s="60" t="s">
        <v>2347</v>
      </c>
      <c r="C1958" t="s">
        <v>186</v>
      </c>
      <c r="D1958" t="s">
        <v>551</v>
      </c>
      <c r="E1958" t="s">
        <v>552</v>
      </c>
      <c r="F1958" t="s">
        <v>134</v>
      </c>
      <c r="G1958" t="s">
        <v>134</v>
      </c>
      <c r="H1958" t="s">
        <v>12400</v>
      </c>
      <c r="I1958" t="s">
        <v>20</v>
      </c>
      <c r="J1958" t="s">
        <v>2349</v>
      </c>
      <c r="K1958" t="s">
        <v>21</v>
      </c>
      <c r="M1958" t="s">
        <v>12401</v>
      </c>
      <c r="N1958" t="s">
        <v>22</v>
      </c>
      <c r="O1958" t="s">
        <v>23</v>
      </c>
      <c r="P1958" t="s">
        <v>26</v>
      </c>
      <c r="Q1958" t="s">
        <v>2348</v>
      </c>
      <c r="R1958" s="13">
        <v>34</v>
      </c>
      <c r="S1958" s="13">
        <v>1</v>
      </c>
      <c r="T1958" s="21">
        <v>1</v>
      </c>
      <c r="V1958" t="s">
        <v>2154</v>
      </c>
      <c r="W1958" t="s">
        <v>17600</v>
      </c>
      <c r="X1958" s="20" t="str">
        <f>+IF(V1958="","-",CONCATENATE(V1958,"_",W1958))</f>
        <v>FINES_R05</v>
      </c>
      <c r="Y1958" s="59">
        <v>0.91135877370834351</v>
      </c>
      <c r="Z1958" t="s">
        <v>134</v>
      </c>
      <c r="AA1958" t="s">
        <v>2393</v>
      </c>
      <c r="AB1958" t="str">
        <f>+IF(W1958="","-",IF(W1958="UNICO","CENSO","MUESTRA"))</f>
        <v>MUESTRA</v>
      </c>
      <c r="AC1958" t="s">
        <v>2397</v>
      </c>
      <c r="AD1958" t="s">
        <v>12402</v>
      </c>
    </row>
    <row r="1959" spans="1:30" x14ac:dyDescent="0.25">
      <c r="A1959" s="5" t="str">
        <f t="shared" si="30"/>
        <v>R 5 - D 4 - 451 - 4119</v>
      </c>
      <c r="B1959" s="23" t="s">
        <v>2347</v>
      </c>
      <c r="C1959" t="s">
        <v>186</v>
      </c>
      <c r="D1959" t="s">
        <v>183</v>
      </c>
      <c r="E1959" t="s">
        <v>185</v>
      </c>
      <c r="F1959" t="s">
        <v>134</v>
      </c>
      <c r="G1959" t="s">
        <v>134</v>
      </c>
      <c r="H1959" t="s">
        <v>9250</v>
      </c>
      <c r="I1959" t="s">
        <v>20</v>
      </c>
      <c r="J1959" t="s">
        <v>2349</v>
      </c>
      <c r="K1959" t="s">
        <v>21</v>
      </c>
      <c r="M1959" t="s">
        <v>9251</v>
      </c>
      <c r="N1959" t="s">
        <v>22</v>
      </c>
      <c r="O1959" t="s">
        <v>23</v>
      </c>
      <c r="P1959" t="s">
        <v>26</v>
      </c>
      <c r="Q1959" t="s">
        <v>2348</v>
      </c>
      <c r="R1959" s="13">
        <v>24</v>
      </c>
      <c r="S1959" s="13">
        <v>1</v>
      </c>
      <c r="T1959" s="21">
        <v>1</v>
      </c>
      <c r="V1959" t="s">
        <v>2154</v>
      </c>
      <c r="W1959" t="s">
        <v>17600</v>
      </c>
      <c r="X1959" s="20" t="str">
        <f>+IF(V1959="","-",CONCATENATE(V1959,"_",W1959))</f>
        <v>FINES_R05</v>
      </c>
      <c r="Y1959" s="59">
        <v>0.91761600971221924</v>
      </c>
      <c r="Z1959" t="s">
        <v>134</v>
      </c>
      <c r="AA1959" t="s">
        <v>2393</v>
      </c>
      <c r="AB1959" t="str">
        <f>+IF(W1959="","-",IF(W1959="UNICO","CENSO","MUESTRA"))</f>
        <v>MUESTRA</v>
      </c>
      <c r="AC1959" t="s">
        <v>2397</v>
      </c>
      <c r="AD1959" t="s">
        <v>9252</v>
      </c>
    </row>
    <row r="1960" spans="1:30" x14ac:dyDescent="0.25">
      <c r="A1960" s="5" t="str">
        <f t="shared" si="30"/>
        <v>R 5 - D 4 - 452 - 0097</v>
      </c>
      <c r="B1960" s="23" t="s">
        <v>2347</v>
      </c>
      <c r="C1960" t="s">
        <v>186</v>
      </c>
      <c r="D1960" t="s">
        <v>183</v>
      </c>
      <c r="E1960" t="s">
        <v>185</v>
      </c>
      <c r="F1960" t="s">
        <v>134</v>
      </c>
      <c r="G1960" t="s">
        <v>134</v>
      </c>
      <c r="H1960" t="s">
        <v>9142</v>
      </c>
      <c r="I1960" t="s">
        <v>20</v>
      </c>
      <c r="J1960" t="s">
        <v>2349</v>
      </c>
      <c r="K1960" t="s">
        <v>21</v>
      </c>
      <c r="M1960" t="s">
        <v>9143</v>
      </c>
      <c r="N1960" t="s">
        <v>22</v>
      </c>
      <c r="O1960" t="s">
        <v>23</v>
      </c>
      <c r="P1960" t="s">
        <v>26</v>
      </c>
      <c r="Q1960" t="s">
        <v>2348</v>
      </c>
      <c r="R1960" s="13">
        <v>77</v>
      </c>
      <c r="S1960" s="13">
        <v>4</v>
      </c>
      <c r="T1960" s="21">
        <v>1</v>
      </c>
      <c r="V1960" t="s">
        <v>2154</v>
      </c>
      <c r="W1960" t="s">
        <v>17600</v>
      </c>
      <c r="X1960" s="20" t="str">
        <f>+IF(V1960="","-",CONCATENATE(V1960,"_",W1960))</f>
        <v>FINES_R05</v>
      </c>
      <c r="Y1960" s="59">
        <v>0.91884934902191162</v>
      </c>
      <c r="Z1960" t="s">
        <v>134</v>
      </c>
      <c r="AA1960" t="s">
        <v>2393</v>
      </c>
      <c r="AB1960" t="str">
        <f>+IF(W1960="","-",IF(W1960="UNICO","CENSO","MUESTRA"))</f>
        <v>MUESTRA</v>
      </c>
      <c r="AC1960" t="s">
        <v>2398</v>
      </c>
      <c r="AD1960" t="s">
        <v>9144</v>
      </c>
    </row>
    <row r="1961" spans="1:30" x14ac:dyDescent="0.25">
      <c r="A1961" s="5" t="str">
        <f t="shared" si="30"/>
        <v>R 5 - D 129 - 451 - 1939</v>
      </c>
      <c r="B1961" s="23" t="s">
        <v>2347</v>
      </c>
      <c r="C1961" t="s">
        <v>186</v>
      </c>
      <c r="D1961" t="s">
        <v>182</v>
      </c>
      <c r="E1961" t="s">
        <v>1985</v>
      </c>
      <c r="F1961" t="s">
        <v>134</v>
      </c>
      <c r="G1961" t="s">
        <v>134</v>
      </c>
      <c r="H1961" t="s">
        <v>8478</v>
      </c>
      <c r="I1961" t="s">
        <v>20</v>
      </c>
      <c r="J1961" t="s">
        <v>2349</v>
      </c>
      <c r="K1961" t="s">
        <v>21</v>
      </c>
      <c r="M1961" t="s">
        <v>8479</v>
      </c>
      <c r="N1961" t="s">
        <v>22</v>
      </c>
      <c r="O1961" t="s">
        <v>23</v>
      </c>
      <c r="P1961" t="s">
        <v>26</v>
      </c>
      <c r="Q1961" t="s">
        <v>2348</v>
      </c>
      <c r="R1961" s="13">
        <v>73</v>
      </c>
      <c r="S1961" s="13">
        <v>3</v>
      </c>
      <c r="T1961" s="21">
        <v>1</v>
      </c>
      <c r="V1961" t="s">
        <v>2154</v>
      </c>
      <c r="W1961" t="s">
        <v>17600</v>
      </c>
      <c r="X1961" s="20" t="str">
        <f>+IF(V1961="","-",CONCATENATE(V1961,"_",W1961))</f>
        <v>FINES_R05</v>
      </c>
      <c r="Y1961" s="59">
        <v>0.91948509216308594</v>
      </c>
      <c r="Z1961" t="s">
        <v>134</v>
      </c>
      <c r="AA1961" t="s">
        <v>2393</v>
      </c>
      <c r="AB1961" t="str">
        <f>+IF(W1961="","-",IF(W1961="UNICO","CENSO","MUESTRA"))</f>
        <v>MUESTRA</v>
      </c>
      <c r="AC1961" t="s">
        <v>2397</v>
      </c>
      <c r="AD1961" t="s">
        <v>8480</v>
      </c>
    </row>
    <row r="1962" spans="1:30" x14ac:dyDescent="0.25">
      <c r="A1962" s="5" t="str">
        <f t="shared" si="30"/>
        <v>R 5 - D 4 - 452 - 4577</v>
      </c>
      <c r="B1962" s="23" t="s">
        <v>2347</v>
      </c>
      <c r="C1962" t="s">
        <v>186</v>
      </c>
      <c r="D1962" t="s">
        <v>183</v>
      </c>
      <c r="E1962" t="s">
        <v>185</v>
      </c>
      <c r="F1962" t="s">
        <v>134</v>
      </c>
      <c r="G1962" t="s">
        <v>134</v>
      </c>
      <c r="H1962" t="s">
        <v>9317</v>
      </c>
      <c r="I1962" t="s">
        <v>20</v>
      </c>
      <c r="J1962" t="s">
        <v>2349</v>
      </c>
      <c r="K1962" t="s">
        <v>21</v>
      </c>
      <c r="M1962" t="s">
        <v>9318</v>
      </c>
      <c r="N1962" t="s">
        <v>22</v>
      </c>
      <c r="O1962" t="s">
        <v>23</v>
      </c>
      <c r="P1962" t="s">
        <v>26</v>
      </c>
      <c r="Q1962" t="s">
        <v>2348</v>
      </c>
      <c r="R1962" s="13">
        <v>68</v>
      </c>
      <c r="S1962" s="13">
        <v>3</v>
      </c>
      <c r="T1962" s="21">
        <v>1</v>
      </c>
      <c r="V1962" t="s">
        <v>2154</v>
      </c>
      <c r="W1962" t="s">
        <v>17600</v>
      </c>
      <c r="X1962" s="20" t="str">
        <f>+IF(V1962="","-",CONCATENATE(V1962,"_",W1962))</f>
        <v>FINES_R05</v>
      </c>
      <c r="Y1962" s="59">
        <v>0.92246705293655396</v>
      </c>
      <c r="Z1962" t="s">
        <v>134</v>
      </c>
      <c r="AA1962" t="s">
        <v>2393</v>
      </c>
      <c r="AB1962" t="str">
        <f>+IF(W1962="","-",IF(W1962="UNICO","CENSO","MUESTRA"))</f>
        <v>MUESTRA</v>
      </c>
      <c r="AC1962" t="s">
        <v>2397</v>
      </c>
      <c r="AD1962" t="s">
        <v>9319</v>
      </c>
    </row>
    <row r="1963" spans="1:30" x14ac:dyDescent="0.25">
      <c r="A1963" s="5" t="str">
        <f t="shared" si="30"/>
        <v>R 5 - D 129 - 451 - 1941</v>
      </c>
      <c r="B1963" s="23" t="s">
        <v>2347</v>
      </c>
      <c r="C1963" t="s">
        <v>186</v>
      </c>
      <c r="D1963" t="s">
        <v>182</v>
      </c>
      <c r="E1963" t="s">
        <v>1985</v>
      </c>
      <c r="F1963" t="s">
        <v>134</v>
      </c>
      <c r="G1963" t="s">
        <v>134</v>
      </c>
      <c r="H1963" t="s">
        <v>8465</v>
      </c>
      <c r="I1963" t="s">
        <v>20</v>
      </c>
      <c r="J1963" t="s">
        <v>2349</v>
      </c>
      <c r="K1963" t="s">
        <v>21</v>
      </c>
      <c r="M1963" t="s">
        <v>8466</v>
      </c>
      <c r="N1963" t="s">
        <v>22</v>
      </c>
      <c r="O1963" t="s">
        <v>23</v>
      </c>
      <c r="P1963" t="s">
        <v>26</v>
      </c>
      <c r="Q1963" t="s">
        <v>2348</v>
      </c>
      <c r="R1963" s="13">
        <v>97</v>
      </c>
      <c r="S1963" s="13">
        <v>4</v>
      </c>
      <c r="T1963" s="21">
        <v>1</v>
      </c>
      <c r="V1963" t="s">
        <v>2154</v>
      </c>
      <c r="W1963" t="s">
        <v>17600</v>
      </c>
      <c r="X1963" s="20" t="str">
        <f>+IF(V1963="","-",CONCATENATE(V1963,"_",W1963))</f>
        <v>FINES_R05</v>
      </c>
      <c r="Y1963" s="59">
        <v>0.92280590534210205</v>
      </c>
      <c r="Z1963" t="s">
        <v>134</v>
      </c>
      <c r="AA1963" t="s">
        <v>2393</v>
      </c>
      <c r="AB1963" t="str">
        <f>+IF(W1963="","-",IF(W1963="UNICO","CENSO","MUESTRA"))</f>
        <v>MUESTRA</v>
      </c>
      <c r="AC1963" t="s">
        <v>2397</v>
      </c>
      <c r="AD1963" t="s">
        <v>8467</v>
      </c>
    </row>
    <row r="1964" spans="1:30" x14ac:dyDescent="0.25">
      <c r="A1964" s="5" t="str">
        <f t="shared" si="30"/>
        <v>R 5 - D 4 - 453 - 3083</v>
      </c>
      <c r="B1964" s="23" t="s">
        <v>2347</v>
      </c>
      <c r="C1964" t="s">
        <v>186</v>
      </c>
      <c r="D1964" t="s">
        <v>183</v>
      </c>
      <c r="E1964" t="s">
        <v>185</v>
      </c>
      <c r="F1964" t="s">
        <v>134</v>
      </c>
      <c r="G1964" t="s">
        <v>134</v>
      </c>
      <c r="H1964" t="s">
        <v>8925</v>
      </c>
      <c r="I1964" t="s">
        <v>20</v>
      </c>
      <c r="J1964" t="s">
        <v>2349</v>
      </c>
      <c r="K1964" t="s">
        <v>21</v>
      </c>
      <c r="M1964" t="s">
        <v>8926</v>
      </c>
      <c r="N1964" t="s">
        <v>22</v>
      </c>
      <c r="O1964" t="s">
        <v>23</v>
      </c>
      <c r="P1964" t="s">
        <v>26</v>
      </c>
      <c r="Q1964" t="s">
        <v>2348</v>
      </c>
      <c r="R1964" s="13">
        <v>36</v>
      </c>
      <c r="S1964" s="13">
        <v>2</v>
      </c>
      <c r="T1964" s="21">
        <v>1</v>
      </c>
      <c r="V1964" t="s">
        <v>2154</v>
      </c>
      <c r="W1964" t="s">
        <v>17600</v>
      </c>
      <c r="X1964" s="20" t="str">
        <f>+IF(V1964="","-",CONCATENATE(V1964,"_",W1964))</f>
        <v>FINES_R05</v>
      </c>
      <c r="Y1964" s="59">
        <v>0.92477536201477051</v>
      </c>
      <c r="Z1964" t="s">
        <v>134</v>
      </c>
      <c r="AA1964" t="s">
        <v>2393</v>
      </c>
      <c r="AB1964" t="str">
        <f>+IF(W1964="","-",IF(W1964="UNICO","CENSO","MUESTRA"))</f>
        <v>MUESTRA</v>
      </c>
      <c r="AC1964" t="s">
        <v>2398</v>
      </c>
      <c r="AD1964" t="s">
        <v>8927</v>
      </c>
    </row>
    <row r="1965" spans="1:30" x14ac:dyDescent="0.25">
      <c r="A1965" s="5" t="str">
        <f t="shared" si="30"/>
        <v>R 5 - D 30 - 452 - 1688</v>
      </c>
      <c r="B1965" s="23" t="s">
        <v>2347</v>
      </c>
      <c r="C1965" t="s">
        <v>186</v>
      </c>
      <c r="D1965" t="s">
        <v>551</v>
      </c>
      <c r="E1965" t="s">
        <v>552</v>
      </c>
      <c r="F1965" t="s">
        <v>134</v>
      </c>
      <c r="G1965" t="s">
        <v>134</v>
      </c>
      <c r="H1965" t="s">
        <v>8712</v>
      </c>
      <c r="I1965" t="s">
        <v>20</v>
      </c>
      <c r="J1965" t="s">
        <v>2349</v>
      </c>
      <c r="K1965" t="s">
        <v>21</v>
      </c>
      <c r="M1965" t="s">
        <v>18050</v>
      </c>
      <c r="N1965" t="s">
        <v>22</v>
      </c>
      <c r="O1965" t="s">
        <v>23</v>
      </c>
      <c r="P1965" t="s">
        <v>26</v>
      </c>
      <c r="Q1965" t="s">
        <v>2348</v>
      </c>
      <c r="R1965" s="13">
        <v>126</v>
      </c>
      <c r="S1965" s="13">
        <v>5</v>
      </c>
      <c r="T1965" s="21">
        <v>1</v>
      </c>
      <c r="V1965" t="s">
        <v>2154</v>
      </c>
      <c r="W1965" t="s">
        <v>17600</v>
      </c>
      <c r="X1965" s="20" t="str">
        <f>+IF(V1965="","-",CONCATENATE(V1965,"_",W1965))</f>
        <v>FINES_R05</v>
      </c>
      <c r="Y1965" s="59">
        <v>0.92537820339202881</v>
      </c>
      <c r="Z1965" t="s">
        <v>134</v>
      </c>
      <c r="AA1965" t="s">
        <v>2393</v>
      </c>
      <c r="AB1965" t="str">
        <f>+IF(W1965="","-",IF(W1965="UNICO","CENSO","MUESTRA"))</f>
        <v>MUESTRA</v>
      </c>
      <c r="AC1965" t="s">
        <v>2398</v>
      </c>
      <c r="AD1965" t="s">
        <v>8714</v>
      </c>
    </row>
    <row r="1966" spans="1:30" x14ac:dyDescent="0.25">
      <c r="A1966" s="5" t="str">
        <f t="shared" si="30"/>
        <v>R 5 - D 4 - 451 - 2223</v>
      </c>
      <c r="B1966" s="23" t="s">
        <v>2347</v>
      </c>
      <c r="C1966" t="s">
        <v>186</v>
      </c>
      <c r="D1966" t="s">
        <v>183</v>
      </c>
      <c r="E1966" t="s">
        <v>185</v>
      </c>
      <c r="F1966" t="s">
        <v>134</v>
      </c>
      <c r="G1966" t="s">
        <v>134</v>
      </c>
      <c r="H1966" t="s">
        <v>8934</v>
      </c>
      <c r="I1966" t="s">
        <v>20</v>
      </c>
      <c r="J1966" t="s">
        <v>2349</v>
      </c>
      <c r="K1966" t="s">
        <v>21</v>
      </c>
      <c r="M1966" t="s">
        <v>8935</v>
      </c>
      <c r="N1966" t="s">
        <v>22</v>
      </c>
      <c r="O1966" t="s">
        <v>23</v>
      </c>
      <c r="P1966" t="s">
        <v>26</v>
      </c>
      <c r="Q1966" t="s">
        <v>2348</v>
      </c>
      <c r="R1966" s="13">
        <v>178</v>
      </c>
      <c r="S1966" s="13">
        <v>6</v>
      </c>
      <c r="T1966" s="21">
        <v>1</v>
      </c>
      <c r="V1966" t="s">
        <v>2154</v>
      </c>
      <c r="W1966" t="s">
        <v>17600</v>
      </c>
      <c r="X1966" s="20" t="str">
        <f>+IF(V1966="","-",CONCATENATE(V1966,"_",W1966))</f>
        <v>FINES_R05</v>
      </c>
      <c r="Y1966" s="59">
        <v>0.92712706327438354</v>
      </c>
      <c r="Z1966" t="s">
        <v>134</v>
      </c>
      <c r="AA1966" t="s">
        <v>2393</v>
      </c>
      <c r="AB1966" t="str">
        <f>+IF(W1966="","-",IF(W1966="UNICO","CENSO","MUESTRA"))</f>
        <v>MUESTRA</v>
      </c>
      <c r="AC1966" t="s">
        <v>2398</v>
      </c>
      <c r="AD1966" t="s">
        <v>8936</v>
      </c>
    </row>
    <row r="1967" spans="1:30" x14ac:dyDescent="0.25">
      <c r="A1967" s="5" t="str">
        <f t="shared" si="30"/>
        <v>R 5 - D 4 - 452 - 4573</v>
      </c>
      <c r="B1967" s="60" t="s">
        <v>2347</v>
      </c>
      <c r="C1967" t="s">
        <v>186</v>
      </c>
      <c r="D1967" t="s">
        <v>183</v>
      </c>
      <c r="E1967" t="s">
        <v>185</v>
      </c>
      <c r="F1967" t="s">
        <v>134</v>
      </c>
      <c r="G1967" t="s">
        <v>134</v>
      </c>
      <c r="H1967" t="s">
        <v>12454</v>
      </c>
      <c r="I1967" t="s">
        <v>20</v>
      </c>
      <c r="J1967" t="s">
        <v>2349</v>
      </c>
      <c r="K1967" t="s">
        <v>21</v>
      </c>
      <c r="M1967" t="s">
        <v>12455</v>
      </c>
      <c r="N1967" t="s">
        <v>22</v>
      </c>
      <c r="O1967" t="s">
        <v>23</v>
      </c>
      <c r="P1967" t="s">
        <v>26</v>
      </c>
      <c r="Q1967" t="s">
        <v>2348</v>
      </c>
      <c r="R1967" s="13">
        <v>29</v>
      </c>
      <c r="S1967" s="13">
        <v>1</v>
      </c>
      <c r="T1967" s="21">
        <v>1</v>
      </c>
      <c r="V1967" t="s">
        <v>2154</v>
      </c>
      <c r="W1967" t="s">
        <v>17600</v>
      </c>
      <c r="X1967" s="20" t="str">
        <f>+IF(V1967="","-",CONCATENATE(V1967,"_",W1967))</f>
        <v>FINES_R05</v>
      </c>
      <c r="Y1967" s="59">
        <v>0.93253242969512939</v>
      </c>
      <c r="Z1967" t="s">
        <v>134</v>
      </c>
      <c r="AA1967" t="s">
        <v>2393</v>
      </c>
      <c r="AB1967" t="str">
        <f>+IF(W1967="","-",IF(W1967="UNICO","CENSO","MUESTRA"))</f>
        <v>MUESTRA</v>
      </c>
      <c r="AC1967" t="s">
        <v>2398</v>
      </c>
      <c r="AD1967" t="s">
        <v>12456</v>
      </c>
    </row>
    <row r="1968" spans="1:30" x14ac:dyDescent="0.25">
      <c r="A1968" s="5" t="str">
        <f t="shared" si="30"/>
        <v>R 5 - D 99 - 451 - 3471</v>
      </c>
      <c r="B1968" s="23" t="s">
        <v>2347</v>
      </c>
      <c r="C1968" t="s">
        <v>186</v>
      </c>
      <c r="D1968" t="s">
        <v>1665</v>
      </c>
      <c r="E1968" t="s">
        <v>1666</v>
      </c>
      <c r="F1968" t="s">
        <v>134</v>
      </c>
      <c r="G1968" t="s">
        <v>134</v>
      </c>
      <c r="H1968" t="s">
        <v>9438</v>
      </c>
      <c r="I1968" t="s">
        <v>20</v>
      </c>
      <c r="J1968" t="s">
        <v>2349</v>
      </c>
      <c r="K1968" t="s">
        <v>21</v>
      </c>
      <c r="M1968" t="s">
        <v>9439</v>
      </c>
      <c r="N1968" t="s">
        <v>22</v>
      </c>
      <c r="O1968" t="s">
        <v>23</v>
      </c>
      <c r="P1968" t="s">
        <v>26</v>
      </c>
      <c r="Q1968" t="s">
        <v>2348</v>
      </c>
      <c r="R1968" s="13">
        <v>14</v>
      </c>
      <c r="S1968" s="13">
        <v>1</v>
      </c>
      <c r="T1968" s="21">
        <v>1</v>
      </c>
      <c r="V1968" t="s">
        <v>2154</v>
      </c>
      <c r="W1968" t="s">
        <v>17600</v>
      </c>
      <c r="X1968" s="20" t="str">
        <f>+IF(V1968="","-",CONCATENATE(V1968,"_",W1968))</f>
        <v>FINES_R05</v>
      </c>
      <c r="Y1968" s="59">
        <v>0.93849021196365356</v>
      </c>
      <c r="Z1968" t="s">
        <v>134</v>
      </c>
      <c r="AA1968" t="s">
        <v>2393</v>
      </c>
      <c r="AB1968" t="str">
        <f>+IF(W1968="","-",IF(W1968="UNICO","CENSO","MUESTRA"))</f>
        <v>MUESTRA</v>
      </c>
      <c r="AC1968" t="s">
        <v>2397</v>
      </c>
      <c r="AD1968" t="s">
        <v>9440</v>
      </c>
    </row>
    <row r="1969" spans="1:30" x14ac:dyDescent="0.25">
      <c r="A1969" s="5" t="str">
        <f t="shared" si="30"/>
        <v>R 5 - D 30 - 452 - 4424</v>
      </c>
      <c r="B1969" s="23" t="s">
        <v>2347</v>
      </c>
      <c r="C1969" t="s">
        <v>186</v>
      </c>
      <c r="D1969" t="s">
        <v>551</v>
      </c>
      <c r="E1969" t="s">
        <v>552</v>
      </c>
      <c r="F1969" t="s">
        <v>134</v>
      </c>
      <c r="G1969" t="s">
        <v>134</v>
      </c>
      <c r="H1969" t="s">
        <v>8829</v>
      </c>
      <c r="I1969" t="s">
        <v>20</v>
      </c>
      <c r="J1969" t="s">
        <v>2349</v>
      </c>
      <c r="K1969" t="s">
        <v>21</v>
      </c>
      <c r="M1969" t="s">
        <v>8830</v>
      </c>
      <c r="N1969" t="s">
        <v>22</v>
      </c>
      <c r="O1969" t="s">
        <v>23</v>
      </c>
      <c r="P1969" t="s">
        <v>26</v>
      </c>
      <c r="Q1969" t="s">
        <v>2348</v>
      </c>
      <c r="R1969" s="13">
        <v>30</v>
      </c>
      <c r="S1969" s="13">
        <v>1</v>
      </c>
      <c r="T1969" s="21">
        <v>1</v>
      </c>
      <c r="V1969" t="s">
        <v>2154</v>
      </c>
      <c r="W1969" t="s">
        <v>17600</v>
      </c>
      <c r="X1969" s="20" t="str">
        <f>+IF(V1969="","-",CONCATENATE(V1969,"_",W1969))</f>
        <v>FINES_R05</v>
      </c>
      <c r="Y1969" s="59">
        <v>0.94235402345657349</v>
      </c>
      <c r="Z1969" t="s">
        <v>134</v>
      </c>
      <c r="AA1969" t="s">
        <v>2393</v>
      </c>
      <c r="AB1969" t="str">
        <f>+IF(W1969="","-",IF(W1969="UNICO","CENSO","MUESTRA"))</f>
        <v>MUESTRA</v>
      </c>
      <c r="AC1969" t="s">
        <v>2397</v>
      </c>
      <c r="AD1969" t="s">
        <v>8831</v>
      </c>
    </row>
    <row r="1970" spans="1:30" x14ac:dyDescent="0.25">
      <c r="A1970" s="5" t="str">
        <f t="shared" si="30"/>
        <v>R 5 - D 129 - 451 - 4387</v>
      </c>
      <c r="B1970" s="23" t="s">
        <v>2347</v>
      </c>
      <c r="C1970" t="s">
        <v>186</v>
      </c>
      <c r="D1970" t="s">
        <v>182</v>
      </c>
      <c r="E1970" t="s">
        <v>1985</v>
      </c>
      <c r="F1970" t="s">
        <v>134</v>
      </c>
      <c r="G1970" t="s">
        <v>134</v>
      </c>
      <c r="H1970" t="s">
        <v>8565</v>
      </c>
      <c r="I1970" t="s">
        <v>20</v>
      </c>
      <c r="J1970" t="s">
        <v>2349</v>
      </c>
      <c r="K1970" t="s">
        <v>21</v>
      </c>
      <c r="M1970" t="s">
        <v>8566</v>
      </c>
      <c r="N1970" t="s">
        <v>22</v>
      </c>
      <c r="O1970" t="s">
        <v>23</v>
      </c>
      <c r="P1970" t="s">
        <v>26</v>
      </c>
      <c r="Q1970" t="s">
        <v>2348</v>
      </c>
      <c r="R1970" s="13">
        <v>17</v>
      </c>
      <c r="S1970" s="13">
        <v>1</v>
      </c>
      <c r="T1970" s="21">
        <v>1</v>
      </c>
      <c r="V1970" t="s">
        <v>2154</v>
      </c>
      <c r="W1970" t="s">
        <v>17600</v>
      </c>
      <c r="X1970" s="20" t="str">
        <f>+IF(V1970="","-",CONCATENATE(V1970,"_",W1970))</f>
        <v>FINES_R05</v>
      </c>
      <c r="Y1970" s="59">
        <v>0.94436299800872803</v>
      </c>
      <c r="Z1970" t="s">
        <v>134</v>
      </c>
      <c r="AA1970" t="s">
        <v>2393</v>
      </c>
      <c r="AB1970" t="str">
        <f>+IF(W1970="","-",IF(W1970="UNICO","CENSO","MUESTRA"))</f>
        <v>MUESTRA</v>
      </c>
      <c r="AC1970" t="s">
        <v>2397</v>
      </c>
      <c r="AD1970" t="s">
        <v>8567</v>
      </c>
    </row>
    <row r="1971" spans="1:30" x14ac:dyDescent="0.25">
      <c r="A1971" s="5" t="str">
        <f t="shared" si="30"/>
        <v>R 5 - D 4 - 452 - 0092</v>
      </c>
      <c r="B1971" s="23" t="s">
        <v>2347</v>
      </c>
      <c r="C1971" t="s">
        <v>186</v>
      </c>
      <c r="D1971" t="s">
        <v>183</v>
      </c>
      <c r="E1971" t="s">
        <v>185</v>
      </c>
      <c r="F1971" t="s">
        <v>134</v>
      </c>
      <c r="G1971" t="s">
        <v>134</v>
      </c>
      <c r="H1971" t="s">
        <v>9201</v>
      </c>
      <c r="I1971" t="s">
        <v>20</v>
      </c>
      <c r="J1971" t="s">
        <v>2349</v>
      </c>
      <c r="K1971" t="s">
        <v>21</v>
      </c>
      <c r="M1971" t="s">
        <v>6543</v>
      </c>
      <c r="N1971" t="s">
        <v>22</v>
      </c>
      <c r="O1971" t="s">
        <v>23</v>
      </c>
      <c r="P1971" t="s">
        <v>26</v>
      </c>
      <c r="Q1971" t="s">
        <v>2348</v>
      </c>
      <c r="R1971" s="13">
        <v>94</v>
      </c>
      <c r="S1971" s="13">
        <v>5</v>
      </c>
      <c r="T1971" s="21">
        <v>1</v>
      </c>
      <c r="V1971" t="s">
        <v>2154</v>
      </c>
      <c r="W1971" t="s">
        <v>17600</v>
      </c>
      <c r="X1971" s="20" t="str">
        <f>+IF(V1971="","-",CONCATENATE(V1971,"_",W1971))</f>
        <v>FINES_R05</v>
      </c>
      <c r="Y1971" s="59">
        <v>0.95140939950942993</v>
      </c>
      <c r="Z1971" t="s">
        <v>134</v>
      </c>
      <c r="AA1971" t="s">
        <v>2393</v>
      </c>
      <c r="AB1971" t="str">
        <f>+IF(W1971="","-",IF(W1971="UNICO","CENSO","MUESTRA"))</f>
        <v>MUESTRA</v>
      </c>
      <c r="AC1971" t="s">
        <v>2397</v>
      </c>
      <c r="AD1971" t="s">
        <v>9202</v>
      </c>
    </row>
    <row r="1972" spans="1:30" x14ac:dyDescent="0.25">
      <c r="A1972" s="5" t="str">
        <f t="shared" si="30"/>
        <v>R 5 - D 4 - 452 - 0946</v>
      </c>
      <c r="B1972" s="23" t="s">
        <v>2347</v>
      </c>
      <c r="C1972" t="s">
        <v>186</v>
      </c>
      <c r="D1972" t="s">
        <v>183</v>
      </c>
      <c r="E1972" t="s">
        <v>185</v>
      </c>
      <c r="F1972" t="s">
        <v>134</v>
      </c>
      <c r="G1972" t="s">
        <v>134</v>
      </c>
      <c r="H1972" t="s">
        <v>9118</v>
      </c>
      <c r="I1972" t="s">
        <v>20</v>
      </c>
      <c r="J1972" t="s">
        <v>2349</v>
      </c>
      <c r="K1972" t="s">
        <v>21</v>
      </c>
      <c r="M1972" t="s">
        <v>9119</v>
      </c>
      <c r="N1972" t="s">
        <v>22</v>
      </c>
      <c r="O1972" t="s">
        <v>23</v>
      </c>
      <c r="P1972" t="s">
        <v>26</v>
      </c>
      <c r="Q1972" t="s">
        <v>2348</v>
      </c>
      <c r="R1972" s="13">
        <v>32</v>
      </c>
      <c r="S1972" s="13">
        <v>2</v>
      </c>
      <c r="T1972" s="21">
        <v>1</v>
      </c>
      <c r="V1972" t="s">
        <v>2154</v>
      </c>
      <c r="W1972" t="s">
        <v>17600</v>
      </c>
      <c r="X1972" s="20" t="str">
        <f>+IF(V1972="","-",CONCATENATE(V1972,"_",W1972))</f>
        <v>FINES_R05</v>
      </c>
      <c r="Y1972" s="59">
        <v>0.95832282304763794</v>
      </c>
      <c r="Z1972" t="s">
        <v>134</v>
      </c>
      <c r="AA1972" t="s">
        <v>2393</v>
      </c>
      <c r="AB1972" t="str">
        <f>+IF(W1972="","-",IF(W1972="UNICO","CENSO","MUESTRA"))</f>
        <v>MUESTRA</v>
      </c>
      <c r="AC1972" t="s">
        <v>2398</v>
      </c>
      <c r="AD1972" t="s">
        <v>9120</v>
      </c>
    </row>
    <row r="1973" spans="1:30" x14ac:dyDescent="0.25">
      <c r="A1973" s="5" t="str">
        <f t="shared" si="30"/>
        <v>R 5 - D 4 - 451 - 3882</v>
      </c>
      <c r="B1973" s="23" t="s">
        <v>2347</v>
      </c>
      <c r="C1973" t="s">
        <v>186</v>
      </c>
      <c r="D1973" t="s">
        <v>183</v>
      </c>
      <c r="E1973" t="s">
        <v>185</v>
      </c>
      <c r="F1973" t="s">
        <v>134</v>
      </c>
      <c r="G1973" t="s">
        <v>134</v>
      </c>
      <c r="H1973" t="s">
        <v>9287</v>
      </c>
      <c r="I1973" t="s">
        <v>20</v>
      </c>
      <c r="J1973" t="s">
        <v>2349</v>
      </c>
      <c r="K1973" t="s">
        <v>21</v>
      </c>
      <c r="M1973" t="s">
        <v>9288</v>
      </c>
      <c r="N1973" t="s">
        <v>22</v>
      </c>
      <c r="O1973" t="s">
        <v>23</v>
      </c>
      <c r="P1973" t="s">
        <v>26</v>
      </c>
      <c r="Q1973" t="s">
        <v>2348</v>
      </c>
      <c r="R1973" s="13">
        <v>26</v>
      </c>
      <c r="S1973" s="13">
        <v>1</v>
      </c>
      <c r="T1973" s="21">
        <v>1</v>
      </c>
      <c r="V1973" t="s">
        <v>2154</v>
      </c>
      <c r="W1973" t="s">
        <v>17600</v>
      </c>
      <c r="X1973" s="20" t="str">
        <f>+IF(V1973="","-",CONCATENATE(V1973,"_",W1973))</f>
        <v>FINES_R05</v>
      </c>
      <c r="Y1973" s="59">
        <v>0.98482954502105713</v>
      </c>
      <c r="Z1973" t="s">
        <v>134</v>
      </c>
      <c r="AA1973" t="s">
        <v>2393</v>
      </c>
      <c r="AB1973" t="str">
        <f>+IF(W1973="","-",IF(W1973="UNICO","CENSO","MUESTRA"))</f>
        <v>MUESTRA</v>
      </c>
      <c r="AC1973" t="s">
        <v>2397</v>
      </c>
      <c r="AD1973" t="s">
        <v>9289</v>
      </c>
    </row>
    <row r="1974" spans="1:30" x14ac:dyDescent="0.25">
      <c r="A1974" s="5" t="str">
        <f t="shared" si="30"/>
        <v>R 5 - D 4 - 451 - 2226</v>
      </c>
      <c r="B1974" s="23" t="s">
        <v>2347</v>
      </c>
      <c r="C1974" t="s">
        <v>186</v>
      </c>
      <c r="D1974" t="s">
        <v>183</v>
      </c>
      <c r="E1974" t="s">
        <v>185</v>
      </c>
      <c r="F1974" t="s">
        <v>134</v>
      </c>
      <c r="G1974" t="s">
        <v>134</v>
      </c>
      <c r="H1974" t="s">
        <v>8969</v>
      </c>
      <c r="I1974" t="s">
        <v>20</v>
      </c>
      <c r="J1974" t="s">
        <v>2349</v>
      </c>
      <c r="K1974" t="s">
        <v>21</v>
      </c>
      <c r="M1974" t="s">
        <v>8970</v>
      </c>
      <c r="N1974" t="s">
        <v>22</v>
      </c>
      <c r="O1974" t="s">
        <v>23</v>
      </c>
      <c r="P1974" t="s">
        <v>26</v>
      </c>
      <c r="Q1974" t="s">
        <v>2348</v>
      </c>
      <c r="R1974" s="13">
        <v>56</v>
      </c>
      <c r="S1974" s="13">
        <v>2</v>
      </c>
      <c r="T1974" s="21">
        <v>1</v>
      </c>
      <c r="V1974" t="s">
        <v>2154</v>
      </c>
      <c r="W1974" t="s">
        <v>17600</v>
      </c>
      <c r="X1974" s="20" t="str">
        <f>+IF(V1974="","-",CONCATENATE(V1974,"_",W1974))</f>
        <v>FINES_R05</v>
      </c>
      <c r="Y1974" s="59">
        <v>0.9878879189491272</v>
      </c>
      <c r="Z1974" t="s">
        <v>134</v>
      </c>
      <c r="AA1974" t="s">
        <v>2393</v>
      </c>
      <c r="AB1974" t="str">
        <f>+IF(W1974="","-",IF(W1974="UNICO","CENSO","MUESTRA"))</f>
        <v>MUESTRA</v>
      </c>
      <c r="AC1974" t="s">
        <v>2398</v>
      </c>
      <c r="AD1974" t="s">
        <v>8971</v>
      </c>
    </row>
    <row r="1975" spans="1:30" x14ac:dyDescent="0.25">
      <c r="A1975" s="5" t="str">
        <f t="shared" si="30"/>
        <v>R 6 - D 109 - 452 - 1931</v>
      </c>
      <c r="B1975" s="23" t="s">
        <v>2347</v>
      </c>
      <c r="C1975" t="s">
        <v>884</v>
      </c>
      <c r="D1975" t="s">
        <v>357</v>
      </c>
      <c r="E1975" t="s">
        <v>1771</v>
      </c>
      <c r="F1975" t="s">
        <v>134</v>
      </c>
      <c r="G1975" t="s">
        <v>134</v>
      </c>
      <c r="H1975" t="s">
        <v>9477</v>
      </c>
      <c r="I1975" t="s">
        <v>20</v>
      </c>
      <c r="J1975" t="s">
        <v>2349</v>
      </c>
      <c r="K1975" t="s">
        <v>21</v>
      </c>
      <c r="M1975" t="s">
        <v>9478</v>
      </c>
      <c r="N1975" t="s">
        <v>22</v>
      </c>
      <c r="O1975" t="s">
        <v>23</v>
      </c>
      <c r="P1975" t="s">
        <v>26</v>
      </c>
      <c r="Q1975" t="s">
        <v>2348</v>
      </c>
      <c r="R1975" s="13">
        <v>29</v>
      </c>
      <c r="S1975" s="13">
        <v>1</v>
      </c>
      <c r="T1975" s="21">
        <v>1</v>
      </c>
      <c r="V1975" t="s">
        <v>2154</v>
      </c>
      <c r="W1975" t="s">
        <v>17601</v>
      </c>
      <c r="X1975" s="20" t="str">
        <f>+IF(V1975="","-",CONCATENATE(V1975,"_",W1975))</f>
        <v>FINES_R06</v>
      </c>
      <c r="Y1975" s="59">
        <v>6.4080320298671722E-3</v>
      </c>
      <c r="Z1975" t="s">
        <v>134</v>
      </c>
      <c r="AA1975" t="s">
        <v>2393</v>
      </c>
      <c r="AB1975" t="str">
        <f>+IF(W1975="","-",IF(W1975="UNICO","CENSO","MUESTRA"))</f>
        <v>MUESTRA</v>
      </c>
      <c r="AC1975" t="s">
        <v>2398</v>
      </c>
      <c r="AD1975" t="s">
        <v>9479</v>
      </c>
    </row>
    <row r="1976" spans="1:30" x14ac:dyDescent="0.25">
      <c r="A1976" s="5" t="str">
        <f t="shared" si="30"/>
        <v>R 6 - D 109 - 452 - 0135</v>
      </c>
      <c r="B1976" s="23" t="s">
        <v>2347</v>
      </c>
      <c r="C1976" t="s">
        <v>884</v>
      </c>
      <c r="D1976" t="s">
        <v>357</v>
      </c>
      <c r="E1976" t="s">
        <v>1771</v>
      </c>
      <c r="F1976" t="s">
        <v>134</v>
      </c>
      <c r="G1976" t="s">
        <v>134</v>
      </c>
      <c r="H1976" t="s">
        <v>9509</v>
      </c>
      <c r="I1976" t="s">
        <v>20</v>
      </c>
      <c r="J1976" t="s">
        <v>2349</v>
      </c>
      <c r="K1976" t="s">
        <v>21</v>
      </c>
      <c r="M1976" t="s">
        <v>2216</v>
      </c>
      <c r="N1976" t="s">
        <v>22</v>
      </c>
      <c r="O1976" t="s">
        <v>23</v>
      </c>
      <c r="P1976" t="s">
        <v>26</v>
      </c>
      <c r="Q1976" t="s">
        <v>2348</v>
      </c>
      <c r="R1976" s="13">
        <v>6</v>
      </c>
      <c r="S1976" s="13">
        <v>1</v>
      </c>
      <c r="T1976" s="21">
        <v>1</v>
      </c>
      <c r="V1976" t="s">
        <v>2154</v>
      </c>
      <c r="W1976" t="s">
        <v>17601</v>
      </c>
      <c r="X1976" s="20" t="str">
        <f>+IF(V1976="","-",CONCATENATE(V1976,"_",W1976))</f>
        <v>FINES_R06</v>
      </c>
      <c r="Y1976" s="59">
        <v>4.0669631212949753E-2</v>
      </c>
      <c r="Z1976" t="s">
        <v>134</v>
      </c>
      <c r="AA1976" t="s">
        <v>2393</v>
      </c>
      <c r="AB1976" t="str">
        <f>+IF(W1976="","-",IF(W1976="UNICO","CENSO","MUESTRA"))</f>
        <v>MUESTRA</v>
      </c>
      <c r="AC1976" t="s">
        <v>2398</v>
      </c>
      <c r="AD1976" t="s">
        <v>9510</v>
      </c>
    </row>
    <row r="1977" spans="1:30" x14ac:dyDescent="0.25">
      <c r="A1977" s="5" t="str">
        <f t="shared" si="30"/>
        <v>R 6 - D 109 - 452 - 0130</v>
      </c>
      <c r="B1977" s="23" t="s">
        <v>2347</v>
      </c>
      <c r="C1977" t="s">
        <v>884</v>
      </c>
      <c r="D1977" t="s">
        <v>357</v>
      </c>
      <c r="E1977" t="s">
        <v>1771</v>
      </c>
      <c r="F1977" t="s">
        <v>134</v>
      </c>
      <c r="G1977" t="s">
        <v>134</v>
      </c>
      <c r="H1977" t="s">
        <v>9481</v>
      </c>
      <c r="I1977" t="s">
        <v>20</v>
      </c>
      <c r="J1977" t="s">
        <v>2349</v>
      </c>
      <c r="K1977" t="s">
        <v>21</v>
      </c>
      <c r="M1977" t="s">
        <v>2219</v>
      </c>
      <c r="N1977" t="s">
        <v>22</v>
      </c>
      <c r="O1977" t="s">
        <v>23</v>
      </c>
      <c r="P1977" t="s">
        <v>26</v>
      </c>
      <c r="Q1977" t="s">
        <v>2348</v>
      </c>
      <c r="R1977" s="13">
        <v>26</v>
      </c>
      <c r="S1977" s="13">
        <v>3</v>
      </c>
      <c r="T1977" s="21">
        <v>1</v>
      </c>
      <c r="V1977" t="s">
        <v>2154</v>
      </c>
      <c r="W1977" t="s">
        <v>17601</v>
      </c>
      <c r="X1977" s="20" t="str">
        <f>+IF(V1977="","-",CONCATENATE(V1977,"_",W1977))</f>
        <v>FINES_R06</v>
      </c>
      <c r="Y1977" s="59">
        <v>4.4924423098564148E-2</v>
      </c>
      <c r="Z1977" t="s">
        <v>134</v>
      </c>
      <c r="AA1977" t="s">
        <v>2393</v>
      </c>
      <c r="AB1977" t="str">
        <f>+IF(W1977="","-",IF(W1977="UNICO","CENSO","MUESTRA"))</f>
        <v>MUESTRA</v>
      </c>
      <c r="AC1977" t="s">
        <v>2398</v>
      </c>
      <c r="AD1977" t="s">
        <v>9482</v>
      </c>
    </row>
    <row r="1978" spans="1:30" x14ac:dyDescent="0.25">
      <c r="A1978" s="5" t="str">
        <f t="shared" si="30"/>
        <v>R 6 - D 109 - 452 - 4373</v>
      </c>
      <c r="B1978" s="23" t="s">
        <v>2347</v>
      </c>
      <c r="C1978" t="s">
        <v>884</v>
      </c>
      <c r="D1978" t="s">
        <v>357</v>
      </c>
      <c r="E1978" t="s">
        <v>1771</v>
      </c>
      <c r="F1978" t="s">
        <v>134</v>
      </c>
      <c r="G1978" t="s">
        <v>134</v>
      </c>
      <c r="H1978" t="s">
        <v>9539</v>
      </c>
      <c r="I1978" t="s">
        <v>20</v>
      </c>
      <c r="J1978" t="s">
        <v>2349</v>
      </c>
      <c r="K1978" t="s">
        <v>21</v>
      </c>
      <c r="M1978" t="s">
        <v>9540</v>
      </c>
      <c r="N1978" t="s">
        <v>22</v>
      </c>
      <c r="O1978" t="s">
        <v>23</v>
      </c>
      <c r="P1978" t="s">
        <v>26</v>
      </c>
      <c r="Q1978" t="s">
        <v>2348</v>
      </c>
      <c r="R1978" s="13">
        <v>24</v>
      </c>
      <c r="S1978" s="13">
        <v>1</v>
      </c>
      <c r="T1978" s="21">
        <v>1</v>
      </c>
      <c r="V1978" t="s">
        <v>2154</v>
      </c>
      <c r="W1978" t="s">
        <v>17601</v>
      </c>
      <c r="X1978" s="20" t="str">
        <f>+IF(V1978="","-",CONCATENATE(V1978,"_",W1978))</f>
        <v>FINES_R06</v>
      </c>
      <c r="Y1978" s="59">
        <v>4.7821741551160812E-2</v>
      </c>
      <c r="Z1978" t="s">
        <v>134</v>
      </c>
      <c r="AA1978" t="s">
        <v>2393</v>
      </c>
      <c r="AB1978" t="str">
        <f>+IF(W1978="","-",IF(W1978="UNICO","CENSO","MUESTRA"))</f>
        <v>MUESTRA</v>
      </c>
      <c r="AC1978" t="s">
        <v>2397</v>
      </c>
      <c r="AD1978" t="s">
        <v>9541</v>
      </c>
    </row>
    <row r="1979" spans="1:30" x14ac:dyDescent="0.25">
      <c r="A1979" s="5" t="str">
        <f t="shared" si="30"/>
        <v>R 6 - D 109 - 452 - 0134</v>
      </c>
      <c r="B1979" s="60" t="s">
        <v>2347</v>
      </c>
      <c r="C1979" t="s">
        <v>884</v>
      </c>
      <c r="D1979" t="s">
        <v>357</v>
      </c>
      <c r="E1979" t="s">
        <v>1771</v>
      </c>
      <c r="F1979" t="s">
        <v>134</v>
      </c>
      <c r="G1979" t="s">
        <v>134</v>
      </c>
      <c r="H1979" t="s">
        <v>12494</v>
      </c>
      <c r="I1979" t="s">
        <v>20</v>
      </c>
      <c r="J1979" t="s">
        <v>2349</v>
      </c>
      <c r="K1979" t="s">
        <v>21</v>
      </c>
      <c r="M1979" t="s">
        <v>12495</v>
      </c>
      <c r="N1979" t="s">
        <v>22</v>
      </c>
      <c r="O1979" t="s">
        <v>23</v>
      </c>
      <c r="P1979" t="s">
        <v>26</v>
      </c>
      <c r="Q1979" t="s">
        <v>2348</v>
      </c>
      <c r="R1979" s="13">
        <v>42</v>
      </c>
      <c r="S1979" s="13">
        <v>1</v>
      </c>
      <c r="T1979" s="21">
        <v>1</v>
      </c>
      <c r="V1979" t="s">
        <v>2154</v>
      </c>
      <c r="W1979" t="s">
        <v>17601</v>
      </c>
      <c r="X1979" s="20" t="str">
        <f>+IF(V1979="","-",CONCATENATE(V1979,"_",W1979))</f>
        <v>FINES_R06</v>
      </c>
      <c r="Y1979" s="59">
        <v>6.3596367835998535E-2</v>
      </c>
      <c r="Z1979" t="s">
        <v>134</v>
      </c>
      <c r="AA1979" t="s">
        <v>2393</v>
      </c>
      <c r="AB1979" t="str">
        <f>+IF(W1979="","-",IF(W1979="UNICO","CENSO","MUESTRA"))</f>
        <v>MUESTRA</v>
      </c>
      <c r="AC1979" t="s">
        <v>2398</v>
      </c>
      <c r="AD1979" t="s">
        <v>12496</v>
      </c>
    </row>
    <row r="1980" spans="1:30" x14ac:dyDescent="0.25">
      <c r="A1980" s="5" t="str">
        <f t="shared" si="30"/>
        <v>R 6 - D 96 - 451 - 0124</v>
      </c>
      <c r="B1980" s="60" t="s">
        <v>2347</v>
      </c>
      <c r="C1980" t="s">
        <v>884</v>
      </c>
      <c r="D1980" t="s">
        <v>1591</v>
      </c>
      <c r="E1980" t="s">
        <v>1592</v>
      </c>
      <c r="F1980" t="s">
        <v>134</v>
      </c>
      <c r="G1980" t="s">
        <v>134</v>
      </c>
      <c r="H1980" t="s">
        <v>12605</v>
      </c>
      <c r="I1980" t="s">
        <v>20</v>
      </c>
      <c r="J1980" t="s">
        <v>2349</v>
      </c>
      <c r="K1980" t="s">
        <v>21</v>
      </c>
      <c r="M1980" t="s">
        <v>12606</v>
      </c>
      <c r="N1980" t="s">
        <v>22</v>
      </c>
      <c r="O1980" t="s">
        <v>23</v>
      </c>
      <c r="P1980" t="s">
        <v>26</v>
      </c>
      <c r="Q1980" t="s">
        <v>2348</v>
      </c>
      <c r="R1980" s="13">
        <v>36</v>
      </c>
      <c r="S1980" s="13">
        <v>1</v>
      </c>
      <c r="T1980" s="21">
        <v>1</v>
      </c>
      <c r="V1980" t="s">
        <v>2154</v>
      </c>
      <c r="W1980" t="s">
        <v>17601</v>
      </c>
      <c r="X1980" s="20" t="str">
        <f>+IF(V1980="","-",CONCATENATE(V1980,"_",W1980))</f>
        <v>FINES_R06</v>
      </c>
      <c r="Y1980" s="59">
        <v>0.1127515509724617</v>
      </c>
      <c r="Z1980" t="s">
        <v>134</v>
      </c>
      <c r="AA1980" t="s">
        <v>2393</v>
      </c>
      <c r="AB1980" t="str">
        <f>+IF(W1980="","-",IF(W1980="UNICO","CENSO","MUESTRA"))</f>
        <v>MUESTRA</v>
      </c>
      <c r="AC1980" t="s">
        <v>2398</v>
      </c>
      <c r="AD1980" t="s">
        <v>12607</v>
      </c>
    </row>
    <row r="1981" spans="1:30" x14ac:dyDescent="0.25">
      <c r="A1981" s="5" t="str">
        <f t="shared" si="30"/>
        <v>R 6 - D 109 - 452 - 0139</v>
      </c>
      <c r="B1981" s="23" t="s">
        <v>2347</v>
      </c>
      <c r="C1981" t="s">
        <v>884</v>
      </c>
      <c r="D1981" t="s">
        <v>357</v>
      </c>
      <c r="E1981" t="s">
        <v>1771</v>
      </c>
      <c r="F1981" t="s">
        <v>134</v>
      </c>
      <c r="G1981" t="s">
        <v>134</v>
      </c>
      <c r="H1981" t="s">
        <v>9489</v>
      </c>
      <c r="I1981" t="s">
        <v>20</v>
      </c>
      <c r="J1981" t="s">
        <v>2349</v>
      </c>
      <c r="K1981" t="s">
        <v>21</v>
      </c>
      <c r="M1981" t="s">
        <v>9490</v>
      </c>
      <c r="N1981" t="s">
        <v>22</v>
      </c>
      <c r="O1981" t="s">
        <v>23</v>
      </c>
      <c r="P1981" t="s">
        <v>26</v>
      </c>
      <c r="Q1981" t="s">
        <v>2348</v>
      </c>
      <c r="R1981" s="13">
        <v>66</v>
      </c>
      <c r="S1981" s="13">
        <v>3</v>
      </c>
      <c r="T1981" s="21">
        <v>1</v>
      </c>
      <c r="V1981" t="s">
        <v>2154</v>
      </c>
      <c r="W1981" t="s">
        <v>17601</v>
      </c>
      <c r="X1981" s="20" t="str">
        <f>+IF(V1981="","-",CONCATENATE(V1981,"_",W1981))</f>
        <v>FINES_R06</v>
      </c>
      <c r="Y1981" s="59">
        <v>0.117225244641304</v>
      </c>
      <c r="Z1981" t="s">
        <v>134</v>
      </c>
      <c r="AA1981" t="s">
        <v>2393</v>
      </c>
      <c r="AB1981" t="str">
        <f>+IF(W1981="","-",IF(W1981="UNICO","CENSO","MUESTRA"))</f>
        <v>MUESTRA</v>
      </c>
      <c r="AC1981" t="s">
        <v>2397</v>
      </c>
      <c r="AD1981" t="s">
        <v>9491</v>
      </c>
    </row>
    <row r="1982" spans="1:30" x14ac:dyDescent="0.25">
      <c r="A1982" s="5" t="str">
        <f t="shared" si="30"/>
        <v>R 6 - D 96 - 451 - 0120</v>
      </c>
      <c r="B1982" s="23" t="s">
        <v>2347</v>
      </c>
      <c r="C1982" t="s">
        <v>884</v>
      </c>
      <c r="D1982" t="s">
        <v>1591</v>
      </c>
      <c r="E1982" t="s">
        <v>1592</v>
      </c>
      <c r="F1982" t="s">
        <v>134</v>
      </c>
      <c r="G1982" t="s">
        <v>134</v>
      </c>
      <c r="H1982" t="s">
        <v>9608</v>
      </c>
      <c r="I1982" t="s">
        <v>20</v>
      </c>
      <c r="J1982" t="s">
        <v>2349</v>
      </c>
      <c r="K1982" t="s">
        <v>21</v>
      </c>
      <c r="M1982" t="s">
        <v>2214</v>
      </c>
      <c r="N1982" t="s">
        <v>22</v>
      </c>
      <c r="O1982" t="s">
        <v>23</v>
      </c>
      <c r="P1982" t="s">
        <v>26</v>
      </c>
      <c r="Q1982" t="s">
        <v>2348</v>
      </c>
      <c r="R1982" s="13">
        <v>16</v>
      </c>
      <c r="S1982" s="13">
        <v>1</v>
      </c>
      <c r="T1982" s="21">
        <v>1</v>
      </c>
      <c r="V1982" t="s">
        <v>2154</v>
      </c>
      <c r="W1982" t="s">
        <v>17601</v>
      </c>
      <c r="X1982" s="20" t="str">
        <f>+IF(V1982="","-",CONCATENATE(V1982,"_",W1982))</f>
        <v>FINES_R06</v>
      </c>
      <c r="Y1982" s="59">
        <v>0.139817088842392</v>
      </c>
      <c r="Z1982" t="s">
        <v>134</v>
      </c>
      <c r="AA1982" t="s">
        <v>2393</v>
      </c>
      <c r="AB1982" t="str">
        <f>+IF(W1982="","-",IF(W1982="UNICO","CENSO","MUESTRA"))</f>
        <v>MUESTRA</v>
      </c>
      <c r="AC1982" t="s">
        <v>2397</v>
      </c>
      <c r="AD1982" t="s">
        <v>9609</v>
      </c>
    </row>
    <row r="1983" spans="1:30" x14ac:dyDescent="0.25">
      <c r="A1983" s="5" t="str">
        <f t="shared" si="30"/>
        <v>R 6 - D 109 - 452 - 4371</v>
      </c>
      <c r="B1983" s="23" t="s">
        <v>2347</v>
      </c>
      <c r="C1983" t="s">
        <v>884</v>
      </c>
      <c r="D1983" t="s">
        <v>357</v>
      </c>
      <c r="E1983" t="s">
        <v>1771</v>
      </c>
      <c r="F1983" t="s">
        <v>134</v>
      </c>
      <c r="G1983" t="s">
        <v>134</v>
      </c>
      <c r="H1983" t="s">
        <v>9536</v>
      </c>
      <c r="I1983" t="s">
        <v>20</v>
      </c>
      <c r="J1983" t="s">
        <v>2349</v>
      </c>
      <c r="K1983" t="s">
        <v>21</v>
      </c>
      <c r="M1983" t="s">
        <v>2218</v>
      </c>
      <c r="N1983" t="s">
        <v>22</v>
      </c>
      <c r="O1983" t="s">
        <v>23</v>
      </c>
      <c r="P1983" t="s">
        <v>26</v>
      </c>
      <c r="Q1983" t="s">
        <v>2348</v>
      </c>
      <c r="R1983" s="13">
        <v>38</v>
      </c>
      <c r="S1983" s="13">
        <v>1</v>
      </c>
      <c r="T1983" s="21">
        <v>1</v>
      </c>
      <c r="V1983" t="s">
        <v>2154</v>
      </c>
      <c r="W1983" t="s">
        <v>17601</v>
      </c>
      <c r="X1983" s="20" t="str">
        <f>+IF(V1983="","-",CONCATENATE(V1983,"_",W1983))</f>
        <v>FINES_R06</v>
      </c>
      <c r="Y1983" s="59">
        <v>0.15117375552654269</v>
      </c>
      <c r="Z1983" t="s">
        <v>134</v>
      </c>
      <c r="AA1983" t="s">
        <v>2393</v>
      </c>
      <c r="AB1983" t="str">
        <f>+IF(W1983="","-",IF(W1983="UNICO","CENSO","MUESTRA"))</f>
        <v>MUESTRA</v>
      </c>
      <c r="AC1983" t="s">
        <v>2397</v>
      </c>
      <c r="AD1983" t="s">
        <v>9537</v>
      </c>
    </row>
    <row r="1984" spans="1:30" x14ac:dyDescent="0.25">
      <c r="A1984" s="5" t="str">
        <f t="shared" si="30"/>
        <v>R 6 - D 109 - 452 - 3999</v>
      </c>
      <c r="B1984" s="23" t="s">
        <v>2347</v>
      </c>
      <c r="C1984" t="s">
        <v>884</v>
      </c>
      <c r="D1984" t="s">
        <v>357</v>
      </c>
      <c r="E1984" t="s">
        <v>1771</v>
      </c>
      <c r="F1984" t="s">
        <v>134</v>
      </c>
      <c r="G1984" t="s">
        <v>134</v>
      </c>
      <c r="H1984" t="s">
        <v>9516</v>
      </c>
      <c r="I1984" t="s">
        <v>20</v>
      </c>
      <c r="J1984" t="s">
        <v>2349</v>
      </c>
      <c r="K1984" t="s">
        <v>21</v>
      </c>
      <c r="M1984" t="s">
        <v>9517</v>
      </c>
      <c r="N1984" t="s">
        <v>22</v>
      </c>
      <c r="O1984" t="s">
        <v>23</v>
      </c>
      <c r="P1984" t="s">
        <v>26</v>
      </c>
      <c r="Q1984" t="s">
        <v>2348</v>
      </c>
      <c r="R1984" s="13">
        <v>13</v>
      </c>
      <c r="S1984" s="13">
        <v>1</v>
      </c>
      <c r="T1984" s="21">
        <v>1</v>
      </c>
      <c r="V1984" t="s">
        <v>2154</v>
      </c>
      <c r="W1984" t="s">
        <v>17601</v>
      </c>
      <c r="X1984" s="20" t="str">
        <f>+IF(V1984="","-",CONCATENATE(V1984,"_",W1984))</f>
        <v>FINES_R06</v>
      </c>
      <c r="Y1984" s="59">
        <v>0.16157574951648709</v>
      </c>
      <c r="Z1984" t="s">
        <v>134</v>
      </c>
      <c r="AA1984" t="s">
        <v>2393</v>
      </c>
      <c r="AB1984" t="str">
        <f>+IF(W1984="","-",IF(W1984="UNICO","CENSO","MUESTRA"))</f>
        <v>MUESTRA</v>
      </c>
      <c r="AC1984" t="s">
        <v>2397</v>
      </c>
      <c r="AD1984" t="s">
        <v>9518</v>
      </c>
    </row>
    <row r="1985" spans="1:30" x14ac:dyDescent="0.25">
      <c r="A1985" s="5" t="str">
        <f t="shared" si="30"/>
        <v>R 6 - D 109 - 452 - 0137</v>
      </c>
      <c r="B1985" s="23" t="s">
        <v>2347</v>
      </c>
      <c r="C1985" t="s">
        <v>884</v>
      </c>
      <c r="D1985" t="s">
        <v>357</v>
      </c>
      <c r="E1985" t="s">
        <v>1771</v>
      </c>
      <c r="F1985" t="s">
        <v>134</v>
      </c>
      <c r="G1985" t="s">
        <v>134</v>
      </c>
      <c r="H1985" t="s">
        <v>9513</v>
      </c>
      <c r="I1985" t="s">
        <v>20</v>
      </c>
      <c r="J1985" t="s">
        <v>2349</v>
      </c>
      <c r="K1985" t="s">
        <v>21</v>
      </c>
      <c r="M1985" t="s">
        <v>2217</v>
      </c>
      <c r="N1985" t="s">
        <v>22</v>
      </c>
      <c r="O1985" t="s">
        <v>23</v>
      </c>
      <c r="P1985" t="s">
        <v>26</v>
      </c>
      <c r="Q1985" t="s">
        <v>2348</v>
      </c>
      <c r="R1985" s="13">
        <v>42</v>
      </c>
      <c r="S1985" s="13">
        <v>2</v>
      </c>
      <c r="T1985" s="21">
        <v>1</v>
      </c>
      <c r="V1985" t="s">
        <v>2154</v>
      </c>
      <c r="W1985" t="s">
        <v>17601</v>
      </c>
      <c r="X1985" s="20" t="str">
        <f>+IF(V1985="","-",CONCATENATE(V1985,"_",W1985))</f>
        <v>FINES_R06</v>
      </c>
      <c r="Y1985" s="59">
        <v>0.16507984697818759</v>
      </c>
      <c r="Z1985" t="s">
        <v>134</v>
      </c>
      <c r="AA1985" t="s">
        <v>2393</v>
      </c>
      <c r="AB1985" t="str">
        <f>+IF(W1985="","-",IF(W1985="UNICO","CENSO","MUESTRA"))</f>
        <v>MUESTRA</v>
      </c>
      <c r="AC1985" t="s">
        <v>2397</v>
      </c>
      <c r="AD1985" t="s">
        <v>9514</v>
      </c>
    </row>
    <row r="1986" spans="1:30" x14ac:dyDescent="0.25">
      <c r="A1986" s="5" t="str">
        <f t="shared" si="30"/>
        <v>R 6 - D 55 - 452 - 4365</v>
      </c>
      <c r="B1986" s="23" t="s">
        <v>2347</v>
      </c>
      <c r="C1986" t="s">
        <v>884</v>
      </c>
      <c r="D1986" t="s">
        <v>882</v>
      </c>
      <c r="E1986" t="s">
        <v>883</v>
      </c>
      <c r="F1986" t="s">
        <v>134</v>
      </c>
      <c r="G1986" t="s">
        <v>134</v>
      </c>
      <c r="H1986" t="s">
        <v>9554</v>
      </c>
      <c r="I1986" t="s">
        <v>20</v>
      </c>
      <c r="J1986" t="s">
        <v>2349</v>
      </c>
      <c r="K1986" t="s">
        <v>21</v>
      </c>
      <c r="M1986" t="s">
        <v>9555</v>
      </c>
      <c r="N1986" t="s">
        <v>22</v>
      </c>
      <c r="O1986" t="s">
        <v>23</v>
      </c>
      <c r="P1986" t="s">
        <v>26</v>
      </c>
      <c r="Q1986" t="s">
        <v>2348</v>
      </c>
      <c r="R1986" s="13">
        <v>77</v>
      </c>
      <c r="S1986" s="13">
        <v>3</v>
      </c>
      <c r="T1986" s="21">
        <v>1</v>
      </c>
      <c r="V1986" t="s">
        <v>2154</v>
      </c>
      <c r="W1986" t="s">
        <v>17601</v>
      </c>
      <c r="X1986" s="20" t="str">
        <f>+IF(V1986="","-",CONCATENATE(V1986,"_",W1986))</f>
        <v>FINES_R06</v>
      </c>
      <c r="Y1986" s="59">
        <v>0.172719731926918</v>
      </c>
      <c r="Z1986" t="s">
        <v>134</v>
      </c>
      <c r="AA1986" t="s">
        <v>2393</v>
      </c>
      <c r="AB1986" t="str">
        <f>+IF(W1986="","-",IF(W1986="UNICO","CENSO","MUESTRA"))</f>
        <v>MUESTRA</v>
      </c>
      <c r="AC1986" t="s">
        <v>2398</v>
      </c>
      <c r="AD1986" t="s">
        <v>9556</v>
      </c>
    </row>
    <row r="1987" spans="1:30" x14ac:dyDescent="0.25">
      <c r="A1987" s="5" t="str">
        <f t="shared" ref="A1987:A2050" si="31">+H1987</f>
        <v>R 6 - D 55 - 452 - 0581</v>
      </c>
      <c r="B1987" s="23" t="s">
        <v>2347</v>
      </c>
      <c r="C1987" t="s">
        <v>884</v>
      </c>
      <c r="D1987" t="s">
        <v>882</v>
      </c>
      <c r="E1987" t="s">
        <v>883</v>
      </c>
      <c r="F1987" t="s">
        <v>134</v>
      </c>
      <c r="G1987" t="s">
        <v>134</v>
      </c>
      <c r="H1987" t="s">
        <v>9561</v>
      </c>
      <c r="I1987" t="s">
        <v>20</v>
      </c>
      <c r="J1987" t="s">
        <v>2349</v>
      </c>
      <c r="K1987" t="s">
        <v>21</v>
      </c>
      <c r="M1987" t="s">
        <v>9562</v>
      </c>
      <c r="N1987" t="s">
        <v>22</v>
      </c>
      <c r="O1987" t="s">
        <v>23</v>
      </c>
      <c r="P1987" t="s">
        <v>26</v>
      </c>
      <c r="Q1987" t="s">
        <v>2348</v>
      </c>
      <c r="R1987" s="13">
        <v>17</v>
      </c>
      <c r="S1987" s="13">
        <v>1</v>
      </c>
      <c r="T1987" s="21">
        <v>1</v>
      </c>
      <c r="V1987" t="s">
        <v>2154</v>
      </c>
      <c r="W1987" t="s">
        <v>17601</v>
      </c>
      <c r="X1987" s="20" t="str">
        <f>+IF(V1987="","-",CONCATENATE(V1987,"_",W1987))</f>
        <v>FINES_R06</v>
      </c>
      <c r="Y1987" s="59">
        <v>0.1773567050695419</v>
      </c>
      <c r="Z1987" t="s">
        <v>134</v>
      </c>
      <c r="AA1987" t="s">
        <v>2393</v>
      </c>
      <c r="AB1987" t="str">
        <f>+IF(W1987="","-",IF(W1987="UNICO","CENSO","MUESTRA"))</f>
        <v>MUESTRA</v>
      </c>
      <c r="AC1987" t="s">
        <v>2398</v>
      </c>
      <c r="AD1987" t="s">
        <v>9563</v>
      </c>
    </row>
    <row r="1988" spans="1:30" x14ac:dyDescent="0.25">
      <c r="A1988" s="5" t="str">
        <f t="shared" si="31"/>
        <v>R 6 - D 109 - 452 - 1932</v>
      </c>
      <c r="B1988" s="23" t="s">
        <v>2347</v>
      </c>
      <c r="C1988" t="s">
        <v>884</v>
      </c>
      <c r="D1988" t="s">
        <v>357</v>
      </c>
      <c r="E1988" t="s">
        <v>1771</v>
      </c>
      <c r="F1988" t="s">
        <v>134</v>
      </c>
      <c r="G1988" t="s">
        <v>134</v>
      </c>
      <c r="H1988" t="s">
        <v>9473</v>
      </c>
      <c r="I1988" t="s">
        <v>20</v>
      </c>
      <c r="J1988" t="s">
        <v>2349</v>
      </c>
      <c r="K1988" t="s">
        <v>21</v>
      </c>
      <c r="M1988" t="s">
        <v>9474</v>
      </c>
      <c r="N1988" t="s">
        <v>22</v>
      </c>
      <c r="O1988" t="s">
        <v>23</v>
      </c>
      <c r="P1988" t="s">
        <v>26</v>
      </c>
      <c r="Q1988" t="s">
        <v>2348</v>
      </c>
      <c r="R1988" s="13">
        <v>15</v>
      </c>
      <c r="S1988" s="13">
        <v>1</v>
      </c>
      <c r="T1988" s="21">
        <v>1</v>
      </c>
      <c r="V1988" t="s">
        <v>2154</v>
      </c>
      <c r="W1988" t="s">
        <v>17601</v>
      </c>
      <c r="X1988" s="20" t="str">
        <f>+IF(V1988="","-",CONCATENATE(V1988,"_",W1988))</f>
        <v>FINES_R06</v>
      </c>
      <c r="Y1988" s="59">
        <v>0.1832203418016434</v>
      </c>
      <c r="Z1988" t="s">
        <v>134</v>
      </c>
      <c r="AA1988" t="s">
        <v>2393</v>
      </c>
      <c r="AB1988" t="str">
        <f>+IF(W1988="","-",IF(W1988="UNICO","CENSO","MUESTRA"))</f>
        <v>MUESTRA</v>
      </c>
      <c r="AC1988" t="s">
        <v>2397</v>
      </c>
      <c r="AD1988" t="s">
        <v>9475</v>
      </c>
    </row>
    <row r="1989" spans="1:30" x14ac:dyDescent="0.25">
      <c r="A1989" s="5" t="str">
        <f t="shared" si="31"/>
        <v>R 6 - D 109 - 452 - 3998</v>
      </c>
      <c r="B1989" s="23" t="s">
        <v>2347</v>
      </c>
      <c r="C1989" t="s">
        <v>884</v>
      </c>
      <c r="D1989" t="s">
        <v>357</v>
      </c>
      <c r="E1989" t="s">
        <v>1771</v>
      </c>
      <c r="F1989" t="s">
        <v>134</v>
      </c>
      <c r="G1989" t="s">
        <v>134</v>
      </c>
      <c r="H1989" t="s">
        <v>9484</v>
      </c>
      <c r="I1989" t="s">
        <v>20</v>
      </c>
      <c r="J1989" t="s">
        <v>2349</v>
      </c>
      <c r="K1989" t="s">
        <v>21</v>
      </c>
      <c r="M1989" t="s">
        <v>9485</v>
      </c>
      <c r="N1989" t="s">
        <v>22</v>
      </c>
      <c r="O1989" t="s">
        <v>23</v>
      </c>
      <c r="P1989" t="s">
        <v>26</v>
      </c>
      <c r="Q1989" t="s">
        <v>2348</v>
      </c>
      <c r="R1989" s="13">
        <v>6</v>
      </c>
      <c r="S1989" s="13">
        <v>1</v>
      </c>
      <c r="T1989" s="21">
        <v>1</v>
      </c>
      <c r="V1989" t="s">
        <v>2154</v>
      </c>
      <c r="W1989" t="s">
        <v>17601</v>
      </c>
      <c r="X1989" s="20" t="str">
        <f>+IF(V1989="","-",CONCATENATE(V1989,"_",W1989))</f>
        <v>FINES_R06</v>
      </c>
      <c r="Y1989" s="59">
        <v>0.1877807229757309</v>
      </c>
      <c r="Z1989" t="s">
        <v>134</v>
      </c>
      <c r="AA1989" t="s">
        <v>2393</v>
      </c>
      <c r="AB1989" t="str">
        <f>+IF(W1989="","-",IF(W1989="UNICO","CENSO","MUESTRA"))</f>
        <v>MUESTRA</v>
      </c>
      <c r="AC1989" t="s">
        <v>2398</v>
      </c>
      <c r="AD1989" t="s">
        <v>9486</v>
      </c>
    </row>
    <row r="1990" spans="1:30" x14ac:dyDescent="0.25">
      <c r="A1990" s="5" t="str">
        <f t="shared" si="31"/>
        <v>R 6 - D 55 - 452 - 4582</v>
      </c>
      <c r="B1990" s="60" t="s">
        <v>2347</v>
      </c>
      <c r="C1990" t="s">
        <v>884</v>
      </c>
      <c r="D1990" t="s">
        <v>882</v>
      </c>
      <c r="E1990" t="s">
        <v>883</v>
      </c>
      <c r="F1990" t="s">
        <v>134</v>
      </c>
      <c r="G1990" t="s">
        <v>134</v>
      </c>
      <c r="H1990" t="s">
        <v>12541</v>
      </c>
      <c r="I1990" t="s">
        <v>20</v>
      </c>
      <c r="J1990" t="s">
        <v>2349</v>
      </c>
      <c r="K1990" t="s">
        <v>21</v>
      </c>
      <c r="M1990" t="s">
        <v>12542</v>
      </c>
      <c r="N1990" t="s">
        <v>22</v>
      </c>
      <c r="O1990" t="s">
        <v>23</v>
      </c>
      <c r="P1990" t="s">
        <v>26</v>
      </c>
      <c r="Q1990" t="s">
        <v>2348</v>
      </c>
      <c r="R1990" s="13">
        <v>31</v>
      </c>
      <c r="S1990" s="13">
        <v>1</v>
      </c>
      <c r="T1990" s="21">
        <v>1</v>
      </c>
      <c r="V1990" t="s">
        <v>2154</v>
      </c>
      <c r="W1990" t="s">
        <v>17601</v>
      </c>
      <c r="X1990" s="20" t="str">
        <f>+IF(V1990="","-",CONCATENATE(V1990,"_",W1990))</f>
        <v>FINES_R06</v>
      </c>
      <c r="Y1990" s="59">
        <v>0.20672702789306641</v>
      </c>
      <c r="Z1990" t="s">
        <v>134</v>
      </c>
      <c r="AA1990" t="s">
        <v>2393</v>
      </c>
      <c r="AB1990" t="str">
        <f>+IF(W1990="","-",IF(W1990="UNICO","CENSO","MUESTRA"))</f>
        <v>MUESTRA</v>
      </c>
      <c r="AC1990" t="s">
        <v>2397</v>
      </c>
      <c r="AD1990" t="s">
        <v>12543</v>
      </c>
    </row>
    <row r="1991" spans="1:30" x14ac:dyDescent="0.25">
      <c r="A1991" s="5" t="str">
        <f t="shared" si="31"/>
        <v>R 6 - D 55 - 452 - 4581</v>
      </c>
      <c r="B1991" s="60" t="s">
        <v>2347</v>
      </c>
      <c r="C1991" t="s">
        <v>884</v>
      </c>
      <c r="D1991" t="s">
        <v>882</v>
      </c>
      <c r="E1991" t="s">
        <v>883</v>
      </c>
      <c r="F1991" t="s">
        <v>134</v>
      </c>
      <c r="G1991" t="s">
        <v>134</v>
      </c>
      <c r="H1991" t="s">
        <v>12536</v>
      </c>
      <c r="I1991" t="s">
        <v>20</v>
      </c>
      <c r="J1991" t="s">
        <v>2349</v>
      </c>
      <c r="K1991" t="s">
        <v>21</v>
      </c>
      <c r="M1991" t="s">
        <v>12537</v>
      </c>
      <c r="N1991" t="s">
        <v>22</v>
      </c>
      <c r="O1991" t="s">
        <v>23</v>
      </c>
      <c r="P1991" t="s">
        <v>26</v>
      </c>
      <c r="Q1991" t="s">
        <v>2348</v>
      </c>
      <c r="R1991" s="13">
        <v>33</v>
      </c>
      <c r="S1991" s="13">
        <v>1</v>
      </c>
      <c r="T1991" s="21">
        <v>1</v>
      </c>
      <c r="V1991" t="s">
        <v>2154</v>
      </c>
      <c r="W1991" t="s">
        <v>17601</v>
      </c>
      <c r="X1991" s="20" t="str">
        <f>+IF(V1991="","-",CONCATENATE(V1991,"_",W1991))</f>
        <v>FINES_R06</v>
      </c>
      <c r="Y1991" s="59">
        <v>0.2165633291006088</v>
      </c>
      <c r="Z1991" t="s">
        <v>134</v>
      </c>
      <c r="AA1991" t="s">
        <v>2393</v>
      </c>
      <c r="AB1991" t="str">
        <f>+IF(W1991="","-",IF(W1991="UNICO","CENSO","MUESTRA"))</f>
        <v>MUESTRA</v>
      </c>
      <c r="AC1991" t="s">
        <v>2397</v>
      </c>
      <c r="AD1991" t="s">
        <v>12538</v>
      </c>
    </row>
    <row r="1992" spans="1:30" x14ac:dyDescent="0.25">
      <c r="A1992" s="5" t="str">
        <f t="shared" si="31"/>
        <v>R 6 - D 55 - 463 - 4513</v>
      </c>
      <c r="B1992" s="60" t="s">
        <v>2347</v>
      </c>
      <c r="C1992" t="s">
        <v>884</v>
      </c>
      <c r="D1992" t="s">
        <v>882</v>
      </c>
      <c r="E1992" t="s">
        <v>883</v>
      </c>
      <c r="F1992" t="s">
        <v>134</v>
      </c>
      <c r="G1992" t="s">
        <v>134</v>
      </c>
      <c r="H1992" t="s">
        <v>12551</v>
      </c>
      <c r="I1992" t="s">
        <v>20</v>
      </c>
      <c r="J1992" t="s">
        <v>2349</v>
      </c>
      <c r="K1992" t="s">
        <v>21</v>
      </c>
      <c r="M1992" t="s">
        <v>12552</v>
      </c>
      <c r="N1992" t="s">
        <v>22</v>
      </c>
      <c r="O1992" t="s">
        <v>23</v>
      </c>
      <c r="P1992" t="s">
        <v>26</v>
      </c>
      <c r="Q1992" t="s">
        <v>2348</v>
      </c>
      <c r="R1992" s="13">
        <v>41</v>
      </c>
      <c r="S1992" s="13">
        <v>1</v>
      </c>
      <c r="T1992" s="21">
        <v>1</v>
      </c>
      <c r="V1992" t="s">
        <v>2154</v>
      </c>
      <c r="W1992" t="s">
        <v>17601</v>
      </c>
      <c r="X1992" s="20" t="str">
        <f>+IF(V1992="","-",CONCATENATE(V1992,"_",W1992))</f>
        <v>FINES_R06</v>
      </c>
      <c r="Y1992" s="59">
        <v>0.23620153963565829</v>
      </c>
      <c r="Z1992" t="s">
        <v>134</v>
      </c>
      <c r="AA1992" t="s">
        <v>2393</v>
      </c>
      <c r="AB1992" t="str">
        <f>+IF(W1992="","-",IF(W1992="UNICO","CENSO","MUESTRA"))</f>
        <v>MUESTRA</v>
      </c>
      <c r="AC1992" t="s">
        <v>2398</v>
      </c>
      <c r="AD1992" t="s">
        <v>12553</v>
      </c>
    </row>
    <row r="1993" spans="1:30" x14ac:dyDescent="0.25">
      <c r="A1993" s="5" t="str">
        <f t="shared" si="31"/>
        <v>R 6 - D 55 - 452 - 3870</v>
      </c>
      <c r="B1993" s="23" t="s">
        <v>2347</v>
      </c>
      <c r="C1993" t="s">
        <v>884</v>
      </c>
      <c r="D1993" t="s">
        <v>882</v>
      </c>
      <c r="E1993" t="s">
        <v>883</v>
      </c>
      <c r="F1993" t="s">
        <v>134</v>
      </c>
      <c r="G1993" t="s">
        <v>134</v>
      </c>
      <c r="H1993" t="s">
        <v>9548</v>
      </c>
      <c r="I1993" t="s">
        <v>20</v>
      </c>
      <c r="J1993" t="s">
        <v>2349</v>
      </c>
      <c r="K1993" t="s">
        <v>21</v>
      </c>
      <c r="M1993" t="s">
        <v>9549</v>
      </c>
      <c r="N1993" t="s">
        <v>22</v>
      </c>
      <c r="O1993" t="s">
        <v>23</v>
      </c>
      <c r="P1993" t="s">
        <v>26</v>
      </c>
      <c r="Q1993" t="s">
        <v>2348</v>
      </c>
      <c r="R1993" s="13">
        <v>86</v>
      </c>
      <c r="S1993" s="13">
        <v>4</v>
      </c>
      <c r="T1993" s="21">
        <v>1</v>
      </c>
      <c r="V1993" t="s">
        <v>2154</v>
      </c>
      <c r="W1993" t="s">
        <v>17601</v>
      </c>
      <c r="X1993" s="20" t="str">
        <f>+IF(V1993="","-",CONCATENATE(V1993,"_",W1993))</f>
        <v>FINES_R06</v>
      </c>
      <c r="Y1993" s="59">
        <v>0.23993444442749021</v>
      </c>
      <c r="Z1993" t="s">
        <v>134</v>
      </c>
      <c r="AA1993" t="s">
        <v>2393</v>
      </c>
      <c r="AB1993" t="str">
        <f>+IF(W1993="","-",IF(W1993="UNICO","CENSO","MUESTRA"))</f>
        <v>MUESTRA</v>
      </c>
      <c r="AC1993" t="s">
        <v>2398</v>
      </c>
      <c r="AD1993" t="s">
        <v>9550</v>
      </c>
    </row>
    <row r="1994" spans="1:30" x14ac:dyDescent="0.25">
      <c r="A1994" s="5" t="str">
        <f t="shared" si="31"/>
        <v>R 6 - D 55 - 452 - 4646</v>
      </c>
      <c r="B1994" s="23" t="s">
        <v>2347</v>
      </c>
      <c r="C1994" t="s">
        <v>884</v>
      </c>
      <c r="D1994" t="s">
        <v>882</v>
      </c>
      <c r="E1994" t="s">
        <v>883</v>
      </c>
      <c r="F1994" t="s">
        <v>134</v>
      </c>
      <c r="G1994" t="s">
        <v>134</v>
      </c>
      <c r="H1994" t="s">
        <v>9543</v>
      </c>
      <c r="I1994" t="s">
        <v>20</v>
      </c>
      <c r="J1994" t="s">
        <v>2349</v>
      </c>
      <c r="K1994" t="s">
        <v>21</v>
      </c>
      <c r="M1994" t="s">
        <v>9544</v>
      </c>
      <c r="N1994" t="s">
        <v>22</v>
      </c>
      <c r="O1994" t="s">
        <v>23</v>
      </c>
      <c r="P1994" t="s">
        <v>26</v>
      </c>
      <c r="Q1994" t="s">
        <v>2348</v>
      </c>
      <c r="R1994" s="13">
        <v>17</v>
      </c>
      <c r="S1994" s="13">
        <v>2</v>
      </c>
      <c r="T1994" s="21">
        <v>1</v>
      </c>
      <c r="V1994" t="s">
        <v>2154</v>
      </c>
      <c r="W1994" t="s">
        <v>17601</v>
      </c>
      <c r="X1994" s="20" t="str">
        <f>+IF(V1994="","-",CONCATENATE(V1994,"_",W1994))</f>
        <v>FINES_R06</v>
      </c>
      <c r="Y1994" s="59">
        <v>0.24544420838356021</v>
      </c>
      <c r="Z1994" t="s">
        <v>134</v>
      </c>
      <c r="AA1994" t="s">
        <v>2393</v>
      </c>
      <c r="AB1994" t="str">
        <f>+IF(W1994="","-",IF(W1994="UNICO","CENSO","MUESTRA"))</f>
        <v>MUESTRA</v>
      </c>
      <c r="AC1994" t="s">
        <v>2397</v>
      </c>
      <c r="AD1994" t="s">
        <v>9545</v>
      </c>
    </row>
    <row r="1995" spans="1:30" x14ac:dyDescent="0.25">
      <c r="A1995" s="5" t="str">
        <f t="shared" si="31"/>
        <v>R 6 - D 96 - 451 - 2230</v>
      </c>
      <c r="B1995" s="23" t="s">
        <v>2347</v>
      </c>
      <c r="C1995" t="s">
        <v>884</v>
      </c>
      <c r="D1995" t="s">
        <v>1591</v>
      </c>
      <c r="E1995" t="s">
        <v>1592</v>
      </c>
      <c r="F1995" t="s">
        <v>134</v>
      </c>
      <c r="G1995" t="s">
        <v>134</v>
      </c>
      <c r="H1995" t="s">
        <v>9591</v>
      </c>
      <c r="I1995" t="s">
        <v>20</v>
      </c>
      <c r="J1995" t="s">
        <v>2349</v>
      </c>
      <c r="K1995" t="s">
        <v>21</v>
      </c>
      <c r="M1995" t="s">
        <v>2213</v>
      </c>
      <c r="N1995" t="s">
        <v>22</v>
      </c>
      <c r="O1995" t="s">
        <v>23</v>
      </c>
      <c r="P1995" t="s">
        <v>26</v>
      </c>
      <c r="Q1995" t="s">
        <v>2348</v>
      </c>
      <c r="R1995" s="13">
        <v>54</v>
      </c>
      <c r="S1995" s="13">
        <v>3</v>
      </c>
      <c r="T1995" s="21">
        <v>1</v>
      </c>
      <c r="V1995" t="s">
        <v>2154</v>
      </c>
      <c r="W1995" t="s">
        <v>17601</v>
      </c>
      <c r="X1995" s="20" t="str">
        <f>+IF(V1995="","-",CONCATENATE(V1995,"_",W1995))</f>
        <v>FINES_R06</v>
      </c>
      <c r="Y1995" s="59">
        <v>0.26198765635490417</v>
      </c>
      <c r="Z1995" t="s">
        <v>134</v>
      </c>
      <c r="AA1995" t="s">
        <v>2393</v>
      </c>
      <c r="AB1995" t="str">
        <f>+IF(W1995="","-",IF(W1995="UNICO","CENSO","MUESTRA"))</f>
        <v>MUESTRA</v>
      </c>
      <c r="AC1995" t="s">
        <v>2397</v>
      </c>
      <c r="AD1995" t="s">
        <v>9592</v>
      </c>
    </row>
    <row r="1996" spans="1:30" x14ac:dyDescent="0.25">
      <c r="A1996" s="5" t="str">
        <f t="shared" si="31"/>
        <v>R 6 - D 55 - 463 - 0583</v>
      </c>
      <c r="B1996" s="60" t="s">
        <v>2347</v>
      </c>
      <c r="C1996" t="s">
        <v>884</v>
      </c>
      <c r="D1996" t="s">
        <v>882</v>
      </c>
      <c r="E1996" t="s">
        <v>883</v>
      </c>
      <c r="F1996" t="s">
        <v>134</v>
      </c>
      <c r="G1996" t="s">
        <v>134</v>
      </c>
      <c r="H1996" t="s">
        <v>12502</v>
      </c>
      <c r="I1996" t="s">
        <v>20</v>
      </c>
      <c r="J1996" t="s">
        <v>2349</v>
      </c>
      <c r="K1996" t="s">
        <v>21</v>
      </c>
      <c r="M1996" t="s">
        <v>12503</v>
      </c>
      <c r="N1996" t="s">
        <v>22</v>
      </c>
      <c r="O1996" t="s">
        <v>23</v>
      </c>
      <c r="P1996" t="s">
        <v>26</v>
      </c>
      <c r="Q1996" t="s">
        <v>2348</v>
      </c>
      <c r="R1996" s="13">
        <v>43</v>
      </c>
      <c r="S1996" s="13">
        <v>2</v>
      </c>
      <c r="T1996" s="21">
        <v>1</v>
      </c>
      <c r="V1996" t="s">
        <v>2154</v>
      </c>
      <c r="W1996" t="s">
        <v>17601</v>
      </c>
      <c r="X1996" s="20" t="str">
        <f>+IF(V1996="","-",CONCATENATE(V1996,"_",W1996))</f>
        <v>FINES_R06</v>
      </c>
      <c r="Y1996" s="59">
        <v>0.27619835734367371</v>
      </c>
      <c r="Z1996" t="s">
        <v>134</v>
      </c>
      <c r="AA1996" t="s">
        <v>2393</v>
      </c>
      <c r="AB1996" t="str">
        <f>+IF(W1996="","-",IF(W1996="UNICO","CENSO","MUESTRA"))</f>
        <v>MUESTRA</v>
      </c>
      <c r="AC1996" t="s">
        <v>2397</v>
      </c>
      <c r="AD1996" t="s">
        <v>12504</v>
      </c>
    </row>
    <row r="1997" spans="1:30" x14ac:dyDescent="0.25">
      <c r="A1997" s="5" t="str">
        <f t="shared" si="31"/>
        <v>R 6 - D 55 - 463 - 4389</v>
      </c>
      <c r="B1997" s="60" t="s">
        <v>2347</v>
      </c>
      <c r="C1997" t="s">
        <v>884</v>
      </c>
      <c r="D1997" t="s">
        <v>882</v>
      </c>
      <c r="E1997" t="s">
        <v>883</v>
      </c>
      <c r="F1997" t="s">
        <v>134</v>
      </c>
      <c r="G1997" t="s">
        <v>134</v>
      </c>
      <c r="H1997" t="s">
        <v>12522</v>
      </c>
      <c r="I1997" t="s">
        <v>20</v>
      </c>
      <c r="J1997" t="s">
        <v>2349</v>
      </c>
      <c r="K1997" t="s">
        <v>21</v>
      </c>
      <c r="M1997" t="s">
        <v>12523</v>
      </c>
      <c r="N1997" t="s">
        <v>22</v>
      </c>
      <c r="O1997" t="s">
        <v>23</v>
      </c>
      <c r="P1997" t="s">
        <v>26</v>
      </c>
      <c r="Q1997" t="s">
        <v>2348</v>
      </c>
      <c r="R1997" s="13">
        <v>24</v>
      </c>
      <c r="S1997" s="13">
        <v>1</v>
      </c>
      <c r="T1997" s="21">
        <v>1</v>
      </c>
      <c r="V1997" t="s">
        <v>2154</v>
      </c>
      <c r="W1997" t="s">
        <v>17601</v>
      </c>
      <c r="X1997" s="20" t="str">
        <f>+IF(V1997="","-",CONCATENATE(V1997,"_",W1997))</f>
        <v>FINES_R06</v>
      </c>
      <c r="Y1997" s="59">
        <v>0.36129200458526611</v>
      </c>
      <c r="Z1997" t="s">
        <v>134</v>
      </c>
      <c r="AA1997" t="s">
        <v>2393</v>
      </c>
      <c r="AB1997" t="str">
        <f>+IF(W1997="","-",IF(W1997="UNICO","CENSO","MUESTRA"))</f>
        <v>MUESTRA</v>
      </c>
      <c r="AC1997" t="s">
        <v>2398</v>
      </c>
      <c r="AD1997" t="s">
        <v>12524</v>
      </c>
    </row>
    <row r="1998" spans="1:30" x14ac:dyDescent="0.25">
      <c r="A1998" s="5" t="str">
        <f t="shared" si="31"/>
        <v>R 6 - D 96 - 451 - 2225</v>
      </c>
      <c r="B1998" s="23" t="s">
        <v>2347</v>
      </c>
      <c r="C1998" t="s">
        <v>884</v>
      </c>
      <c r="D1998" t="s">
        <v>1591</v>
      </c>
      <c r="E1998" t="s">
        <v>1592</v>
      </c>
      <c r="F1998" t="s">
        <v>134</v>
      </c>
      <c r="G1998" t="s">
        <v>134</v>
      </c>
      <c r="H1998" t="s">
        <v>9595</v>
      </c>
      <c r="I1998" t="s">
        <v>20</v>
      </c>
      <c r="J1998" t="s">
        <v>2349</v>
      </c>
      <c r="K1998" t="s">
        <v>21</v>
      </c>
      <c r="M1998" t="s">
        <v>9596</v>
      </c>
      <c r="N1998" t="s">
        <v>22</v>
      </c>
      <c r="O1998" t="s">
        <v>23</v>
      </c>
      <c r="P1998" t="s">
        <v>26</v>
      </c>
      <c r="Q1998" t="s">
        <v>2348</v>
      </c>
      <c r="R1998" s="13">
        <v>6</v>
      </c>
      <c r="S1998" s="13">
        <v>1</v>
      </c>
      <c r="T1998" s="21">
        <v>1</v>
      </c>
      <c r="V1998" t="s">
        <v>2154</v>
      </c>
      <c r="W1998" t="s">
        <v>17601</v>
      </c>
      <c r="X1998" s="20" t="str">
        <f>+IF(V1998="","-",CONCATENATE(V1998,"_",W1998))</f>
        <v>FINES_R06</v>
      </c>
      <c r="Y1998" s="59">
        <v>0.36751839518547058</v>
      </c>
      <c r="Z1998" t="s">
        <v>134</v>
      </c>
      <c r="AA1998" t="s">
        <v>2393</v>
      </c>
      <c r="AB1998" t="str">
        <f>+IF(W1998="","-",IF(W1998="UNICO","CENSO","MUESTRA"))</f>
        <v>MUESTRA</v>
      </c>
      <c r="AC1998" t="s">
        <v>2398</v>
      </c>
      <c r="AD1998" t="s">
        <v>9597</v>
      </c>
    </row>
    <row r="1999" spans="1:30" x14ac:dyDescent="0.25">
      <c r="A1999" s="5" t="str">
        <f t="shared" si="31"/>
        <v>R 6 - D 109 - 452 - 3444</v>
      </c>
      <c r="B1999" s="23" t="s">
        <v>2347</v>
      </c>
      <c r="C1999" t="s">
        <v>884</v>
      </c>
      <c r="D1999" t="s">
        <v>357</v>
      </c>
      <c r="E1999" t="s">
        <v>1771</v>
      </c>
      <c r="F1999" t="s">
        <v>134</v>
      </c>
      <c r="G1999" t="s">
        <v>134</v>
      </c>
      <c r="H1999" t="s">
        <v>9522</v>
      </c>
      <c r="I1999" t="s">
        <v>20</v>
      </c>
      <c r="J1999" t="s">
        <v>2349</v>
      </c>
      <c r="K1999" t="s">
        <v>21</v>
      </c>
      <c r="M1999" t="s">
        <v>9523</v>
      </c>
      <c r="N1999" t="s">
        <v>22</v>
      </c>
      <c r="O1999" t="s">
        <v>23</v>
      </c>
      <c r="P1999" t="s">
        <v>26</v>
      </c>
      <c r="Q1999" t="s">
        <v>2348</v>
      </c>
      <c r="R1999" s="13">
        <v>19</v>
      </c>
      <c r="S1999" s="13">
        <v>1</v>
      </c>
      <c r="T1999" s="21">
        <v>1</v>
      </c>
      <c r="V1999" t="s">
        <v>2154</v>
      </c>
      <c r="W1999" t="s">
        <v>17601</v>
      </c>
      <c r="X1999" s="20" t="str">
        <f>+IF(V1999="","-",CONCATENATE(V1999,"_",W1999))</f>
        <v>FINES_R06</v>
      </c>
      <c r="Y1999" s="59">
        <v>0.38</v>
      </c>
      <c r="Z1999" t="s">
        <v>134</v>
      </c>
      <c r="AA1999" t="s">
        <v>2393</v>
      </c>
      <c r="AB1999" t="str">
        <f>+IF(W1999="","-",IF(W1999="UNICO","CENSO","MUESTRA"))</f>
        <v>MUESTRA</v>
      </c>
      <c r="AC1999" t="s">
        <v>2398</v>
      </c>
      <c r="AD1999" t="s">
        <v>9524</v>
      </c>
    </row>
    <row r="2000" spans="1:30" x14ac:dyDescent="0.25">
      <c r="A2000" s="5" t="str">
        <f t="shared" si="31"/>
        <v>R 6 - D 95 - 453 - 2049</v>
      </c>
      <c r="B2000" s="23" t="s">
        <v>2347</v>
      </c>
      <c r="C2000" t="s">
        <v>884</v>
      </c>
      <c r="D2000" t="s">
        <v>1574</v>
      </c>
      <c r="E2000" t="s">
        <v>1575</v>
      </c>
      <c r="F2000" t="s">
        <v>134</v>
      </c>
      <c r="G2000" t="s">
        <v>134</v>
      </c>
      <c r="H2000" t="s">
        <v>9587</v>
      </c>
      <c r="I2000" t="s">
        <v>20</v>
      </c>
      <c r="J2000" t="s">
        <v>2349</v>
      </c>
      <c r="K2000" t="s">
        <v>21</v>
      </c>
      <c r="M2000" t="s">
        <v>9588</v>
      </c>
      <c r="N2000" t="s">
        <v>22</v>
      </c>
      <c r="O2000" t="s">
        <v>23</v>
      </c>
      <c r="P2000" t="s">
        <v>26</v>
      </c>
      <c r="Q2000" t="s">
        <v>2348</v>
      </c>
      <c r="R2000" s="13">
        <v>26</v>
      </c>
      <c r="S2000" s="13">
        <v>1</v>
      </c>
      <c r="T2000" s="21">
        <v>1</v>
      </c>
      <c r="V2000" t="s">
        <v>2154</v>
      </c>
      <c r="W2000" t="s">
        <v>17601</v>
      </c>
      <c r="X2000" s="20" t="str">
        <f>+IF(V2000="","-",CONCATENATE(V2000,"_",W2000))</f>
        <v>FINES_R06</v>
      </c>
      <c r="Y2000" s="59">
        <v>0.38337767124176031</v>
      </c>
      <c r="Z2000" t="s">
        <v>134</v>
      </c>
      <c r="AA2000" t="s">
        <v>2393</v>
      </c>
      <c r="AB2000" t="str">
        <f>+IF(W2000="","-",IF(W2000="UNICO","CENSO","MUESTRA"))</f>
        <v>MUESTRA</v>
      </c>
      <c r="AC2000" t="s">
        <v>2398</v>
      </c>
      <c r="AD2000" t="s">
        <v>9589</v>
      </c>
    </row>
    <row r="2001" spans="1:30" x14ac:dyDescent="0.25">
      <c r="A2001" s="5" t="str">
        <f t="shared" si="31"/>
        <v>R 6 - D 95 - 453 - 2043</v>
      </c>
      <c r="B2001" s="60" t="s">
        <v>2347</v>
      </c>
      <c r="C2001" t="s">
        <v>884</v>
      </c>
      <c r="D2001" t="s">
        <v>1574</v>
      </c>
      <c r="E2001" t="s">
        <v>1575</v>
      </c>
      <c r="F2001" t="s">
        <v>134</v>
      </c>
      <c r="G2001" t="s">
        <v>134</v>
      </c>
      <c r="H2001" t="s">
        <v>12589</v>
      </c>
      <c r="I2001" t="s">
        <v>20</v>
      </c>
      <c r="J2001" t="s">
        <v>2349</v>
      </c>
      <c r="K2001" t="s">
        <v>21</v>
      </c>
      <c r="M2001" t="s">
        <v>9588</v>
      </c>
      <c r="N2001" t="s">
        <v>22</v>
      </c>
      <c r="O2001" t="s">
        <v>23</v>
      </c>
      <c r="P2001" t="s">
        <v>26</v>
      </c>
      <c r="Q2001" t="s">
        <v>2348</v>
      </c>
      <c r="R2001" s="13">
        <v>33</v>
      </c>
      <c r="S2001" s="13">
        <v>1</v>
      </c>
      <c r="T2001" s="21">
        <v>1</v>
      </c>
      <c r="V2001" t="s">
        <v>2154</v>
      </c>
      <c r="W2001" t="s">
        <v>17601</v>
      </c>
      <c r="X2001" s="20" t="str">
        <f>+IF(V2001="","-",CONCATENATE(V2001,"_",W2001))</f>
        <v>FINES_R06</v>
      </c>
      <c r="Y2001" s="59">
        <v>0.38337767124176031</v>
      </c>
      <c r="Z2001" t="s">
        <v>134</v>
      </c>
      <c r="AA2001" t="s">
        <v>2393</v>
      </c>
      <c r="AB2001" t="str">
        <f>+IF(W2001="","-",IF(W2001="UNICO","CENSO","MUESTRA"))</f>
        <v>MUESTRA</v>
      </c>
      <c r="AC2001" t="s">
        <v>2397</v>
      </c>
      <c r="AD2001" t="s">
        <v>9589</v>
      </c>
    </row>
    <row r="2002" spans="1:30" x14ac:dyDescent="0.25">
      <c r="A2002" s="5" t="str">
        <f t="shared" si="31"/>
        <v>R 6 - D 95 - 453 - 4458</v>
      </c>
      <c r="B2002" s="60" t="s">
        <v>2347</v>
      </c>
      <c r="C2002" t="s">
        <v>884</v>
      </c>
      <c r="D2002" t="s">
        <v>1574</v>
      </c>
      <c r="E2002" t="s">
        <v>1575</v>
      </c>
      <c r="F2002" t="s">
        <v>134</v>
      </c>
      <c r="G2002" t="s">
        <v>134</v>
      </c>
      <c r="H2002" t="s">
        <v>12576</v>
      </c>
      <c r="I2002" t="s">
        <v>20</v>
      </c>
      <c r="J2002" t="s">
        <v>2349</v>
      </c>
      <c r="K2002" t="s">
        <v>21</v>
      </c>
      <c r="M2002" t="s">
        <v>12577</v>
      </c>
      <c r="N2002" t="s">
        <v>22</v>
      </c>
      <c r="O2002" t="s">
        <v>23</v>
      </c>
      <c r="P2002" t="s">
        <v>26</v>
      </c>
      <c r="Q2002" t="s">
        <v>2348</v>
      </c>
      <c r="R2002" s="13">
        <v>18</v>
      </c>
      <c r="S2002" s="13">
        <v>1</v>
      </c>
      <c r="T2002" s="21">
        <v>1</v>
      </c>
      <c r="V2002" t="s">
        <v>2154</v>
      </c>
      <c r="W2002" t="s">
        <v>17601</v>
      </c>
      <c r="X2002" s="20" t="str">
        <f>+IF(V2002="","-",CONCATENATE(V2002,"_",W2002))</f>
        <v>FINES_R06</v>
      </c>
      <c r="Y2002" s="59">
        <v>0.39577674865722662</v>
      </c>
      <c r="Z2002" t="s">
        <v>134</v>
      </c>
      <c r="AA2002" t="s">
        <v>2393</v>
      </c>
      <c r="AB2002" t="str">
        <f>+IF(W2002="","-",IF(W2002="UNICO","CENSO","MUESTRA"))</f>
        <v>MUESTRA</v>
      </c>
      <c r="AC2002" t="s">
        <v>2398</v>
      </c>
      <c r="AD2002" t="s">
        <v>12578</v>
      </c>
    </row>
    <row r="2003" spans="1:30" x14ac:dyDescent="0.25">
      <c r="A2003" s="5" t="str">
        <f t="shared" si="31"/>
        <v>R 6 - D 95 - 453 - 0076</v>
      </c>
      <c r="B2003" s="60" t="s">
        <v>2347</v>
      </c>
      <c r="C2003" t="s">
        <v>884</v>
      </c>
      <c r="D2003" t="s">
        <v>1574</v>
      </c>
      <c r="E2003" t="s">
        <v>1575</v>
      </c>
      <c r="F2003" t="s">
        <v>134</v>
      </c>
      <c r="G2003" t="s">
        <v>134</v>
      </c>
      <c r="H2003" t="s">
        <v>12560</v>
      </c>
      <c r="I2003" t="s">
        <v>20</v>
      </c>
      <c r="J2003" t="s">
        <v>2349</v>
      </c>
      <c r="K2003" t="s">
        <v>21</v>
      </c>
      <c r="M2003" t="s">
        <v>12561</v>
      </c>
      <c r="N2003" t="s">
        <v>22</v>
      </c>
      <c r="O2003" t="s">
        <v>23</v>
      </c>
      <c r="P2003" t="s">
        <v>26</v>
      </c>
      <c r="Q2003" t="s">
        <v>2348</v>
      </c>
      <c r="R2003" s="13">
        <v>16</v>
      </c>
      <c r="S2003" s="13">
        <v>1</v>
      </c>
      <c r="T2003" s="21">
        <v>1</v>
      </c>
      <c r="V2003" t="s">
        <v>2154</v>
      </c>
      <c r="W2003" t="s">
        <v>17601</v>
      </c>
      <c r="X2003" s="20" t="str">
        <f>+IF(V2003="","-",CONCATENATE(V2003,"_",W2003))</f>
        <v>FINES_R06</v>
      </c>
      <c r="Y2003" s="59">
        <v>0.4</v>
      </c>
      <c r="Z2003" t="s">
        <v>134</v>
      </c>
      <c r="AA2003" t="s">
        <v>2393</v>
      </c>
      <c r="AB2003" t="str">
        <f>+IF(W2003="","-",IF(W2003="UNICO","CENSO","MUESTRA"))</f>
        <v>MUESTRA</v>
      </c>
      <c r="AC2003" t="s">
        <v>2398</v>
      </c>
      <c r="AD2003" t="s">
        <v>12562</v>
      </c>
    </row>
    <row r="2004" spans="1:30" x14ac:dyDescent="0.25">
      <c r="A2004" s="5" t="str">
        <f t="shared" si="31"/>
        <v>R 6 - D 95 - 453 - 3623</v>
      </c>
      <c r="B2004" s="60" t="s">
        <v>2347</v>
      </c>
      <c r="C2004" t="s">
        <v>884</v>
      </c>
      <c r="D2004" t="s">
        <v>1574</v>
      </c>
      <c r="E2004" t="s">
        <v>1575</v>
      </c>
      <c r="F2004" t="s">
        <v>134</v>
      </c>
      <c r="G2004" t="s">
        <v>134</v>
      </c>
      <c r="H2004" t="s">
        <v>12556</v>
      </c>
      <c r="I2004" t="s">
        <v>20</v>
      </c>
      <c r="J2004" t="s">
        <v>2349</v>
      </c>
      <c r="K2004" t="s">
        <v>21</v>
      </c>
      <c r="M2004" t="s">
        <v>12557</v>
      </c>
      <c r="N2004" t="s">
        <v>22</v>
      </c>
      <c r="O2004" t="s">
        <v>23</v>
      </c>
      <c r="P2004" t="s">
        <v>26</v>
      </c>
      <c r="Q2004" t="s">
        <v>2348</v>
      </c>
      <c r="R2004" s="13">
        <v>26</v>
      </c>
      <c r="S2004" s="13">
        <v>1</v>
      </c>
      <c r="T2004" s="21">
        <v>1</v>
      </c>
      <c r="V2004" t="s">
        <v>2154</v>
      </c>
      <c r="W2004" t="s">
        <v>17601</v>
      </c>
      <c r="X2004" s="20" t="str">
        <f>+IF(V2004="","-",CONCATENATE(V2004,"_",W2004))</f>
        <v>FINES_R06</v>
      </c>
      <c r="Y2004" s="59">
        <v>0.43021789193153381</v>
      </c>
      <c r="Z2004" t="s">
        <v>134</v>
      </c>
      <c r="AA2004" t="s">
        <v>2393</v>
      </c>
      <c r="AB2004" t="str">
        <f>+IF(W2004="","-",IF(W2004="UNICO","CENSO","MUESTRA"))</f>
        <v>MUESTRA</v>
      </c>
      <c r="AC2004" t="s">
        <v>2397</v>
      </c>
      <c r="AD2004" t="s">
        <v>12558</v>
      </c>
    </row>
    <row r="2005" spans="1:30" x14ac:dyDescent="0.25">
      <c r="A2005" s="5" t="str">
        <f t="shared" si="31"/>
        <v>R 6 - D 95 - 453 - 3940</v>
      </c>
      <c r="B2005" s="60" t="s">
        <v>2347</v>
      </c>
      <c r="C2005" t="s">
        <v>884</v>
      </c>
      <c r="D2005" t="s">
        <v>1574</v>
      </c>
      <c r="E2005" t="s">
        <v>1575</v>
      </c>
      <c r="F2005" t="s">
        <v>134</v>
      </c>
      <c r="G2005" t="s">
        <v>134</v>
      </c>
      <c r="H2005" t="s">
        <v>12585</v>
      </c>
      <c r="I2005" t="s">
        <v>20</v>
      </c>
      <c r="J2005" t="s">
        <v>2349</v>
      </c>
      <c r="K2005" t="s">
        <v>21</v>
      </c>
      <c r="M2005" t="s">
        <v>12586</v>
      </c>
      <c r="N2005" t="s">
        <v>22</v>
      </c>
      <c r="O2005" t="s">
        <v>23</v>
      </c>
      <c r="P2005" t="s">
        <v>26</v>
      </c>
      <c r="Q2005" t="s">
        <v>2348</v>
      </c>
      <c r="R2005" s="13">
        <v>38</v>
      </c>
      <c r="S2005" s="13">
        <v>1</v>
      </c>
      <c r="T2005" s="21">
        <v>1</v>
      </c>
      <c r="V2005" t="s">
        <v>2154</v>
      </c>
      <c r="W2005" t="s">
        <v>17601</v>
      </c>
      <c r="X2005" s="20" t="str">
        <f>+IF(V2005="","-",CONCATENATE(V2005,"_",W2005))</f>
        <v>FINES_R06</v>
      </c>
      <c r="Y2005" s="59">
        <v>0.44526562094688421</v>
      </c>
      <c r="Z2005" t="s">
        <v>134</v>
      </c>
      <c r="AA2005" t="s">
        <v>2393</v>
      </c>
      <c r="AB2005" t="str">
        <f>+IF(W2005="","-",IF(W2005="UNICO","CENSO","MUESTRA"))</f>
        <v>MUESTRA</v>
      </c>
      <c r="AC2005" t="s">
        <v>2397</v>
      </c>
      <c r="AD2005" t="s">
        <v>12587</v>
      </c>
    </row>
    <row r="2006" spans="1:30" x14ac:dyDescent="0.25">
      <c r="A2006" s="5" t="str">
        <f t="shared" si="31"/>
        <v>R 6 - D 109 - 452 - 0585</v>
      </c>
      <c r="B2006" s="23" t="s">
        <v>2347</v>
      </c>
      <c r="C2006" t="s">
        <v>884</v>
      </c>
      <c r="D2006" t="s">
        <v>357</v>
      </c>
      <c r="E2006" t="s">
        <v>1771</v>
      </c>
      <c r="F2006" t="s">
        <v>134</v>
      </c>
      <c r="G2006" t="s">
        <v>134</v>
      </c>
      <c r="H2006" t="s">
        <v>9493</v>
      </c>
      <c r="I2006" t="s">
        <v>20</v>
      </c>
      <c r="J2006" t="s">
        <v>2349</v>
      </c>
      <c r="K2006" t="s">
        <v>21</v>
      </c>
      <c r="M2006" t="s">
        <v>9494</v>
      </c>
      <c r="N2006" t="s">
        <v>22</v>
      </c>
      <c r="O2006" t="s">
        <v>23</v>
      </c>
      <c r="P2006" t="s">
        <v>26</v>
      </c>
      <c r="Q2006" t="s">
        <v>2348</v>
      </c>
      <c r="R2006" s="13">
        <v>59</v>
      </c>
      <c r="S2006" s="13">
        <v>3</v>
      </c>
      <c r="T2006" s="21">
        <v>1</v>
      </c>
      <c r="V2006" t="s">
        <v>2154</v>
      </c>
      <c r="W2006" t="s">
        <v>17601</v>
      </c>
      <c r="X2006" s="20" t="str">
        <f>+IF(V2006="","-",CONCATENATE(V2006,"_",W2006))</f>
        <v>FINES_R06</v>
      </c>
      <c r="Y2006" s="59">
        <v>0.44547685980796808</v>
      </c>
      <c r="Z2006" t="s">
        <v>134</v>
      </c>
      <c r="AA2006" t="s">
        <v>2393</v>
      </c>
      <c r="AB2006" t="str">
        <f>+IF(W2006="","-",IF(W2006="UNICO","CENSO","MUESTRA"))</f>
        <v>MUESTRA</v>
      </c>
      <c r="AC2006" t="s">
        <v>2398</v>
      </c>
      <c r="AD2006" t="s">
        <v>9495</v>
      </c>
    </row>
    <row r="2007" spans="1:30" x14ac:dyDescent="0.25">
      <c r="A2007" s="5" t="str">
        <f t="shared" si="31"/>
        <v>R 6 - D 95 - 453 - 4309</v>
      </c>
      <c r="B2007" s="60" t="s">
        <v>2347</v>
      </c>
      <c r="C2007" t="s">
        <v>884</v>
      </c>
      <c r="D2007" t="s">
        <v>1574</v>
      </c>
      <c r="E2007" t="s">
        <v>1575</v>
      </c>
      <c r="F2007" t="s">
        <v>134</v>
      </c>
      <c r="G2007" t="s">
        <v>134</v>
      </c>
      <c r="H2007" t="s">
        <v>12591</v>
      </c>
      <c r="I2007" t="s">
        <v>20</v>
      </c>
      <c r="J2007" t="s">
        <v>2349</v>
      </c>
      <c r="K2007" t="s">
        <v>21</v>
      </c>
      <c r="M2007" t="s">
        <v>12592</v>
      </c>
      <c r="N2007" t="s">
        <v>22</v>
      </c>
      <c r="O2007" t="s">
        <v>23</v>
      </c>
      <c r="P2007" t="s">
        <v>26</v>
      </c>
      <c r="Q2007" t="s">
        <v>2348</v>
      </c>
      <c r="R2007" s="13">
        <v>21</v>
      </c>
      <c r="S2007" s="13">
        <v>1</v>
      </c>
      <c r="T2007" s="21">
        <v>1</v>
      </c>
      <c r="V2007" t="s">
        <v>2154</v>
      </c>
      <c r="W2007" t="s">
        <v>17601</v>
      </c>
      <c r="X2007" s="20" t="str">
        <f>+IF(V2007="","-",CONCATENATE(V2007,"_",W2007))</f>
        <v>FINES_R06</v>
      </c>
      <c r="Y2007" s="59">
        <v>0.44887387752532959</v>
      </c>
      <c r="Z2007" t="s">
        <v>134</v>
      </c>
      <c r="AA2007" t="s">
        <v>2393</v>
      </c>
      <c r="AB2007" t="str">
        <f>+IF(W2007="","-",IF(W2007="UNICO","CENSO","MUESTRA"))</f>
        <v>MUESTRA</v>
      </c>
      <c r="AC2007" t="s">
        <v>2398</v>
      </c>
      <c r="AD2007" t="s">
        <v>12593</v>
      </c>
    </row>
    <row r="2008" spans="1:30" x14ac:dyDescent="0.25">
      <c r="A2008" s="5" t="str">
        <f t="shared" si="31"/>
        <v>R 6 - D 96 - 451 - 0122</v>
      </c>
      <c r="B2008" s="23" t="s">
        <v>2347</v>
      </c>
      <c r="C2008" t="s">
        <v>884</v>
      </c>
      <c r="D2008" t="s">
        <v>1591</v>
      </c>
      <c r="E2008" t="s">
        <v>1592</v>
      </c>
      <c r="F2008" t="s">
        <v>134</v>
      </c>
      <c r="G2008" t="s">
        <v>134</v>
      </c>
      <c r="H2008" t="s">
        <v>9611</v>
      </c>
      <c r="I2008" t="s">
        <v>20</v>
      </c>
      <c r="J2008" t="s">
        <v>2349</v>
      </c>
      <c r="K2008" t="s">
        <v>21</v>
      </c>
      <c r="M2008" t="s">
        <v>9612</v>
      </c>
      <c r="N2008" t="s">
        <v>22</v>
      </c>
      <c r="O2008" t="s">
        <v>23</v>
      </c>
      <c r="P2008" t="s">
        <v>26</v>
      </c>
      <c r="Q2008" t="s">
        <v>2348</v>
      </c>
      <c r="R2008" s="13">
        <v>23</v>
      </c>
      <c r="S2008" s="13">
        <v>1</v>
      </c>
      <c r="T2008" s="21">
        <v>1</v>
      </c>
      <c r="V2008" t="s">
        <v>2154</v>
      </c>
      <c r="W2008" t="s">
        <v>17601</v>
      </c>
      <c r="X2008" s="20" t="str">
        <f>+IF(V2008="","-",CONCATENATE(V2008,"_",W2008))</f>
        <v>FINES_R06</v>
      </c>
      <c r="Y2008" s="59">
        <v>0.45019522309303278</v>
      </c>
      <c r="Z2008" t="s">
        <v>134</v>
      </c>
      <c r="AA2008" t="s">
        <v>2393</v>
      </c>
      <c r="AB2008" t="str">
        <f>+IF(W2008="","-",IF(W2008="UNICO","CENSO","MUESTRA"))</f>
        <v>MUESTRA</v>
      </c>
      <c r="AC2008" t="s">
        <v>2397</v>
      </c>
      <c r="AD2008" t="s">
        <v>9613</v>
      </c>
    </row>
    <row r="2009" spans="1:30" x14ac:dyDescent="0.25">
      <c r="A2009" s="5" t="str">
        <f t="shared" si="31"/>
        <v>R 6 - D 109 - 452 - 0133</v>
      </c>
      <c r="B2009" s="23" t="s">
        <v>2347</v>
      </c>
      <c r="C2009" t="s">
        <v>884</v>
      </c>
      <c r="D2009" t="s">
        <v>357</v>
      </c>
      <c r="E2009" t="s">
        <v>1771</v>
      </c>
      <c r="F2009" t="s">
        <v>134</v>
      </c>
      <c r="G2009" t="s">
        <v>134</v>
      </c>
      <c r="H2009" t="s">
        <v>9501</v>
      </c>
      <c r="I2009" t="s">
        <v>20</v>
      </c>
      <c r="J2009" t="s">
        <v>2349</v>
      </c>
      <c r="K2009" t="s">
        <v>21</v>
      </c>
      <c r="M2009" t="s">
        <v>2215</v>
      </c>
      <c r="N2009" t="s">
        <v>22</v>
      </c>
      <c r="O2009" t="s">
        <v>23</v>
      </c>
      <c r="P2009" t="s">
        <v>26</v>
      </c>
      <c r="Q2009" t="s">
        <v>2348</v>
      </c>
      <c r="R2009" s="13">
        <v>56</v>
      </c>
      <c r="S2009" s="13">
        <v>3</v>
      </c>
      <c r="T2009" s="21">
        <v>1</v>
      </c>
      <c r="V2009" t="s">
        <v>2154</v>
      </c>
      <c r="W2009" t="s">
        <v>17601</v>
      </c>
      <c r="X2009" s="20" t="str">
        <f>+IF(V2009="","-",CONCATENATE(V2009,"_",W2009))</f>
        <v>FINES_R06</v>
      </c>
      <c r="Y2009" s="59">
        <v>0.47727915644645691</v>
      </c>
      <c r="Z2009" t="s">
        <v>134</v>
      </c>
      <c r="AA2009" t="s">
        <v>2393</v>
      </c>
      <c r="AB2009" t="str">
        <f>+IF(W2009="","-",IF(W2009="UNICO","CENSO","MUESTRA"))</f>
        <v>MUESTRA</v>
      </c>
      <c r="AC2009" t="s">
        <v>2398</v>
      </c>
      <c r="AD2009" t="s">
        <v>9502</v>
      </c>
    </row>
    <row r="2010" spans="1:30" x14ac:dyDescent="0.25">
      <c r="A2010" s="5" t="str">
        <f t="shared" si="31"/>
        <v>R 6 - D 55 - 452 - 4583</v>
      </c>
      <c r="B2010" s="60" t="s">
        <v>2347</v>
      </c>
      <c r="C2010" t="s">
        <v>884</v>
      </c>
      <c r="D2010" t="s">
        <v>882</v>
      </c>
      <c r="E2010" t="s">
        <v>883</v>
      </c>
      <c r="F2010" t="s">
        <v>134</v>
      </c>
      <c r="G2010" t="s">
        <v>134</v>
      </c>
      <c r="H2010" t="s">
        <v>12545</v>
      </c>
      <c r="I2010" t="s">
        <v>20</v>
      </c>
      <c r="J2010" t="s">
        <v>2349</v>
      </c>
      <c r="K2010" t="s">
        <v>21</v>
      </c>
      <c r="M2010" t="s">
        <v>12546</v>
      </c>
      <c r="N2010" t="s">
        <v>22</v>
      </c>
      <c r="O2010" t="s">
        <v>23</v>
      </c>
      <c r="P2010" t="s">
        <v>26</v>
      </c>
      <c r="Q2010" t="s">
        <v>2348</v>
      </c>
      <c r="R2010" s="13">
        <v>19</v>
      </c>
      <c r="S2010" s="13">
        <v>1</v>
      </c>
      <c r="T2010" s="21">
        <v>1</v>
      </c>
      <c r="V2010" t="s">
        <v>2154</v>
      </c>
      <c r="W2010" t="s">
        <v>17601</v>
      </c>
      <c r="X2010" s="20" t="str">
        <f>+IF(V2010="","-",CONCATENATE(V2010,"_",W2010))</f>
        <v>FINES_R06</v>
      </c>
      <c r="Y2010" s="59">
        <v>0.47841367125511169</v>
      </c>
      <c r="Z2010" t="s">
        <v>134</v>
      </c>
      <c r="AA2010" t="s">
        <v>2393</v>
      </c>
      <c r="AB2010" t="str">
        <f>+IF(W2010="","-",IF(W2010="UNICO","CENSO","MUESTRA"))</f>
        <v>MUESTRA</v>
      </c>
      <c r="AC2010" t="s">
        <v>2398</v>
      </c>
      <c r="AD2010" t="s">
        <v>12547</v>
      </c>
    </row>
    <row r="2011" spans="1:30" x14ac:dyDescent="0.25">
      <c r="A2011" s="5" t="str">
        <f t="shared" si="31"/>
        <v>R 6 - D 55 - 463 - 0573</v>
      </c>
      <c r="B2011" s="60" t="s">
        <v>2347</v>
      </c>
      <c r="C2011" t="s">
        <v>884</v>
      </c>
      <c r="D2011" t="s">
        <v>882</v>
      </c>
      <c r="E2011" t="s">
        <v>883</v>
      </c>
      <c r="F2011" t="s">
        <v>134</v>
      </c>
      <c r="G2011" t="s">
        <v>134</v>
      </c>
      <c r="H2011" t="s">
        <v>12513</v>
      </c>
      <c r="I2011" t="s">
        <v>20</v>
      </c>
      <c r="J2011" t="s">
        <v>2349</v>
      </c>
      <c r="K2011" t="s">
        <v>21</v>
      </c>
      <c r="M2011" t="s">
        <v>12514</v>
      </c>
      <c r="N2011" t="s">
        <v>22</v>
      </c>
      <c r="O2011" t="s">
        <v>23</v>
      </c>
      <c r="P2011" t="s">
        <v>26</v>
      </c>
      <c r="Q2011" t="s">
        <v>2348</v>
      </c>
      <c r="R2011" s="13">
        <v>47</v>
      </c>
      <c r="S2011" s="13">
        <v>1</v>
      </c>
      <c r="T2011" s="21">
        <v>1</v>
      </c>
      <c r="V2011" t="s">
        <v>2154</v>
      </c>
      <c r="W2011" t="s">
        <v>17601</v>
      </c>
      <c r="X2011" s="20" t="str">
        <f>+IF(V2011="","-",CONCATENATE(V2011,"_",W2011))</f>
        <v>FINES_R06</v>
      </c>
      <c r="Y2011" s="59">
        <v>0.50467449426651001</v>
      </c>
      <c r="Z2011" t="s">
        <v>134</v>
      </c>
      <c r="AA2011" t="s">
        <v>2393</v>
      </c>
      <c r="AB2011" t="str">
        <f>+IF(W2011="","-",IF(W2011="UNICO","CENSO","MUESTRA"))</f>
        <v>MUESTRA</v>
      </c>
      <c r="AC2011" t="s">
        <v>2398</v>
      </c>
      <c r="AD2011" t="s">
        <v>12515</v>
      </c>
    </row>
    <row r="2012" spans="1:30" x14ac:dyDescent="0.25">
      <c r="A2012" s="5" t="str">
        <f t="shared" si="31"/>
        <v>R 6 - D 95 - 453 - 2051</v>
      </c>
      <c r="B2012" s="23" t="s">
        <v>2347</v>
      </c>
      <c r="C2012" t="s">
        <v>884</v>
      </c>
      <c r="D2012" t="s">
        <v>1574</v>
      </c>
      <c r="E2012" t="s">
        <v>1575</v>
      </c>
      <c r="F2012" t="s">
        <v>134</v>
      </c>
      <c r="G2012" t="s">
        <v>134</v>
      </c>
      <c r="H2012" t="s">
        <v>9574</v>
      </c>
      <c r="I2012" t="s">
        <v>20</v>
      </c>
      <c r="J2012" t="s">
        <v>2349</v>
      </c>
      <c r="K2012" t="s">
        <v>21</v>
      </c>
      <c r="M2012" t="s">
        <v>9575</v>
      </c>
      <c r="N2012" t="s">
        <v>22</v>
      </c>
      <c r="O2012" t="s">
        <v>23</v>
      </c>
      <c r="P2012" t="s">
        <v>26</v>
      </c>
      <c r="Q2012" t="s">
        <v>2348</v>
      </c>
      <c r="R2012" s="13">
        <v>8</v>
      </c>
      <c r="S2012" s="13">
        <v>1</v>
      </c>
      <c r="T2012" s="21">
        <v>1</v>
      </c>
      <c r="V2012" t="s">
        <v>2154</v>
      </c>
      <c r="W2012" t="s">
        <v>17601</v>
      </c>
      <c r="X2012" s="20" t="str">
        <f>+IF(V2012="","-",CONCATENATE(V2012,"_",W2012))</f>
        <v>FINES_R06</v>
      </c>
      <c r="Y2012" s="59">
        <v>0.53009456396102905</v>
      </c>
      <c r="Z2012" t="s">
        <v>134</v>
      </c>
      <c r="AA2012" t="s">
        <v>2393</v>
      </c>
      <c r="AB2012" t="str">
        <f>+IF(W2012="","-",IF(W2012="UNICO","CENSO","MUESTRA"))</f>
        <v>MUESTRA</v>
      </c>
      <c r="AC2012" t="s">
        <v>2398</v>
      </c>
      <c r="AD2012" t="s">
        <v>9576</v>
      </c>
    </row>
    <row r="2013" spans="1:30" x14ac:dyDescent="0.25">
      <c r="A2013" s="5" t="str">
        <f t="shared" si="31"/>
        <v>R 6 - D 109 - 452 - 4440</v>
      </c>
      <c r="B2013" s="23" t="s">
        <v>2347</v>
      </c>
      <c r="C2013" t="s">
        <v>884</v>
      </c>
      <c r="D2013" t="s">
        <v>357</v>
      </c>
      <c r="E2013" t="s">
        <v>1771</v>
      </c>
      <c r="F2013" t="s">
        <v>134</v>
      </c>
      <c r="G2013" t="s">
        <v>134</v>
      </c>
      <c r="H2013" t="s">
        <v>9532</v>
      </c>
      <c r="I2013" t="s">
        <v>20</v>
      </c>
      <c r="J2013" t="s">
        <v>2349</v>
      </c>
      <c r="K2013" t="s">
        <v>21</v>
      </c>
      <c r="M2013" t="s">
        <v>9533</v>
      </c>
      <c r="N2013" t="s">
        <v>22</v>
      </c>
      <c r="O2013" t="s">
        <v>23</v>
      </c>
      <c r="P2013" t="s">
        <v>26</v>
      </c>
      <c r="Q2013" t="s">
        <v>2348</v>
      </c>
      <c r="R2013" s="13">
        <v>20</v>
      </c>
      <c r="S2013" s="13">
        <v>1</v>
      </c>
      <c r="T2013" s="21">
        <v>1</v>
      </c>
      <c r="V2013" t="s">
        <v>2154</v>
      </c>
      <c r="W2013" t="s">
        <v>17601</v>
      </c>
      <c r="X2013" s="20" t="str">
        <f>+IF(V2013="","-",CONCATENATE(V2013,"_",W2013))</f>
        <v>FINES_R06</v>
      </c>
      <c r="Y2013" s="59">
        <v>0.53429347276687622</v>
      </c>
      <c r="Z2013" t="s">
        <v>134</v>
      </c>
      <c r="AA2013" t="s">
        <v>2393</v>
      </c>
      <c r="AB2013" t="str">
        <f>+IF(W2013="","-",IF(W2013="UNICO","CENSO","MUESTRA"))</f>
        <v>MUESTRA</v>
      </c>
      <c r="AC2013" t="s">
        <v>2397</v>
      </c>
      <c r="AD2013" t="s">
        <v>9534</v>
      </c>
    </row>
    <row r="2014" spans="1:30" x14ac:dyDescent="0.25">
      <c r="A2014" s="5" t="str">
        <f t="shared" si="31"/>
        <v>R 6 - D 95 - 453 - 0117</v>
      </c>
      <c r="B2014" s="60" t="s">
        <v>2347</v>
      </c>
      <c r="C2014" t="s">
        <v>884</v>
      </c>
      <c r="D2014" t="s">
        <v>1574</v>
      </c>
      <c r="E2014" t="s">
        <v>1575</v>
      </c>
      <c r="F2014" t="s">
        <v>134</v>
      </c>
      <c r="G2014" t="s">
        <v>134</v>
      </c>
      <c r="H2014" t="s">
        <v>12580</v>
      </c>
      <c r="I2014" t="s">
        <v>20</v>
      </c>
      <c r="J2014" t="s">
        <v>2349</v>
      </c>
      <c r="K2014" t="s">
        <v>21</v>
      </c>
      <c r="M2014" t="s">
        <v>12581</v>
      </c>
      <c r="N2014" t="s">
        <v>22</v>
      </c>
      <c r="O2014" t="s">
        <v>23</v>
      </c>
      <c r="P2014" t="s">
        <v>26</v>
      </c>
      <c r="Q2014" t="s">
        <v>2348</v>
      </c>
      <c r="R2014" s="13">
        <v>4</v>
      </c>
      <c r="S2014" s="13">
        <v>1</v>
      </c>
      <c r="T2014" s="21">
        <v>1</v>
      </c>
      <c r="V2014" t="s">
        <v>2154</v>
      </c>
      <c r="W2014" t="s">
        <v>17601</v>
      </c>
      <c r="X2014" s="20" t="str">
        <f>+IF(V2014="","-",CONCATENATE(V2014,"_",W2014))</f>
        <v>FINES_R06</v>
      </c>
      <c r="Y2014" s="59">
        <v>0.53984874486923218</v>
      </c>
      <c r="Z2014" t="s">
        <v>134</v>
      </c>
      <c r="AA2014" t="s">
        <v>2393</v>
      </c>
      <c r="AB2014" t="str">
        <f>+IF(W2014="","-",IF(W2014="UNICO","CENSO","MUESTRA"))</f>
        <v>MUESTRA</v>
      </c>
      <c r="AC2014" t="s">
        <v>2398</v>
      </c>
      <c r="AD2014" t="s">
        <v>12582</v>
      </c>
    </row>
    <row r="2015" spans="1:30" x14ac:dyDescent="0.25">
      <c r="A2015" s="5" t="str">
        <f t="shared" si="31"/>
        <v>R 6 - D 95 - 453 - 3154</v>
      </c>
      <c r="B2015" s="23" t="s">
        <v>2347</v>
      </c>
      <c r="C2015" t="s">
        <v>884</v>
      </c>
      <c r="D2015" t="s">
        <v>1574</v>
      </c>
      <c r="E2015" t="s">
        <v>1575</v>
      </c>
      <c r="F2015" t="s">
        <v>134</v>
      </c>
      <c r="G2015" t="s">
        <v>134</v>
      </c>
      <c r="H2015" t="s">
        <v>9571</v>
      </c>
      <c r="I2015" t="s">
        <v>20</v>
      </c>
      <c r="J2015" t="s">
        <v>2349</v>
      </c>
      <c r="K2015" t="s">
        <v>21</v>
      </c>
      <c r="M2015" t="s">
        <v>2211</v>
      </c>
      <c r="N2015" t="s">
        <v>22</v>
      </c>
      <c r="O2015" t="s">
        <v>23</v>
      </c>
      <c r="P2015" t="s">
        <v>26</v>
      </c>
      <c r="Q2015" t="s">
        <v>2348</v>
      </c>
      <c r="R2015" s="13">
        <v>13</v>
      </c>
      <c r="S2015" s="13">
        <v>1</v>
      </c>
      <c r="T2015" s="21">
        <v>1</v>
      </c>
      <c r="V2015" t="s">
        <v>2154</v>
      </c>
      <c r="W2015" t="s">
        <v>17601</v>
      </c>
      <c r="X2015" s="20" t="str">
        <f>+IF(V2015="","-",CONCATENATE(V2015,"_",W2015))</f>
        <v>FINES_R06</v>
      </c>
      <c r="Y2015" s="59">
        <v>0.54711782932281494</v>
      </c>
      <c r="Z2015" t="s">
        <v>134</v>
      </c>
      <c r="AA2015" t="s">
        <v>2393</v>
      </c>
      <c r="AB2015" t="str">
        <f>+IF(W2015="","-",IF(W2015="UNICO","CENSO","MUESTRA"))</f>
        <v>MUESTRA</v>
      </c>
      <c r="AC2015" t="s">
        <v>2397</v>
      </c>
      <c r="AD2015" t="s">
        <v>9572</v>
      </c>
    </row>
    <row r="2016" spans="1:30" x14ac:dyDescent="0.25">
      <c r="A2016" s="5" t="str">
        <f t="shared" si="31"/>
        <v>R 6 - D 109 - 452 - 0121</v>
      </c>
      <c r="B2016" s="23" t="s">
        <v>2347</v>
      </c>
      <c r="C2016" t="s">
        <v>884</v>
      </c>
      <c r="D2016" t="s">
        <v>357</v>
      </c>
      <c r="E2016" t="s">
        <v>1771</v>
      </c>
      <c r="F2016" t="s">
        <v>134</v>
      </c>
      <c r="G2016" t="s">
        <v>134</v>
      </c>
      <c r="H2016" t="s">
        <v>9497</v>
      </c>
      <c r="I2016" t="s">
        <v>20</v>
      </c>
      <c r="J2016" t="s">
        <v>2349</v>
      </c>
      <c r="K2016" t="s">
        <v>21</v>
      </c>
      <c r="M2016" t="s">
        <v>9498</v>
      </c>
      <c r="N2016" t="s">
        <v>22</v>
      </c>
      <c r="O2016" t="s">
        <v>23</v>
      </c>
      <c r="P2016" t="s">
        <v>26</v>
      </c>
      <c r="Q2016" t="s">
        <v>2348</v>
      </c>
      <c r="R2016" s="13">
        <v>73</v>
      </c>
      <c r="S2016" s="13">
        <v>3</v>
      </c>
      <c r="T2016" s="21">
        <v>1</v>
      </c>
      <c r="V2016" t="s">
        <v>2154</v>
      </c>
      <c r="W2016" t="s">
        <v>17601</v>
      </c>
      <c r="X2016" s="20" t="str">
        <f>+IF(V2016="","-",CONCATENATE(V2016,"_",W2016))</f>
        <v>FINES_R06</v>
      </c>
      <c r="Y2016" s="59">
        <v>0.5553019642829895</v>
      </c>
      <c r="Z2016" t="s">
        <v>134</v>
      </c>
      <c r="AA2016" t="s">
        <v>2393</v>
      </c>
      <c r="AB2016" t="str">
        <f>+IF(W2016="","-",IF(W2016="UNICO","CENSO","MUESTRA"))</f>
        <v>MUESTRA</v>
      </c>
      <c r="AC2016" t="s">
        <v>2397</v>
      </c>
      <c r="AD2016" t="s">
        <v>9499</v>
      </c>
    </row>
    <row r="2017" spans="1:30" x14ac:dyDescent="0.25">
      <c r="A2017" s="5" t="str">
        <f t="shared" si="31"/>
        <v>R 6 - D 96 - 451 - 2231</v>
      </c>
      <c r="B2017" s="60" t="s">
        <v>2347</v>
      </c>
      <c r="C2017" t="s">
        <v>884</v>
      </c>
      <c r="D2017" t="s">
        <v>1591</v>
      </c>
      <c r="E2017" t="s">
        <v>1592</v>
      </c>
      <c r="F2017" t="s">
        <v>134</v>
      </c>
      <c r="G2017" t="s">
        <v>134</v>
      </c>
      <c r="H2017" t="s">
        <v>12611</v>
      </c>
      <c r="I2017" t="s">
        <v>20</v>
      </c>
      <c r="J2017" t="s">
        <v>2349</v>
      </c>
      <c r="K2017" t="s">
        <v>21</v>
      </c>
      <c r="M2017" t="s">
        <v>12612</v>
      </c>
      <c r="N2017" t="s">
        <v>22</v>
      </c>
      <c r="O2017" t="s">
        <v>23</v>
      </c>
      <c r="P2017" t="s">
        <v>26</v>
      </c>
      <c r="Q2017" t="s">
        <v>2348</v>
      </c>
      <c r="R2017" s="13">
        <v>25</v>
      </c>
      <c r="S2017" s="13">
        <v>1</v>
      </c>
      <c r="T2017" s="21">
        <v>1</v>
      </c>
      <c r="V2017" t="s">
        <v>2154</v>
      </c>
      <c r="W2017" t="s">
        <v>17601</v>
      </c>
      <c r="X2017" s="20" t="str">
        <f>+IF(V2017="","-",CONCATENATE(V2017,"_",W2017))</f>
        <v>FINES_R06</v>
      </c>
      <c r="Y2017" s="59">
        <v>0.56756120920181274</v>
      </c>
      <c r="Z2017" t="s">
        <v>134</v>
      </c>
      <c r="AA2017" t="s">
        <v>2393</v>
      </c>
      <c r="AB2017" t="str">
        <f>+IF(W2017="","-",IF(W2017="UNICO","CENSO","MUESTRA"))</f>
        <v>MUESTRA</v>
      </c>
      <c r="AC2017" t="s">
        <v>2397</v>
      </c>
      <c r="AD2017" t="s">
        <v>12613</v>
      </c>
    </row>
    <row r="2018" spans="1:30" x14ac:dyDescent="0.25">
      <c r="A2018" s="5" t="str">
        <f t="shared" si="31"/>
        <v>R 6 - D 95 - 453 - 0073</v>
      </c>
      <c r="B2018" s="60" t="s">
        <v>2347</v>
      </c>
      <c r="C2018" t="s">
        <v>884</v>
      </c>
      <c r="D2018" t="s">
        <v>1574</v>
      </c>
      <c r="E2018" t="s">
        <v>1575</v>
      </c>
      <c r="F2018" t="s">
        <v>134</v>
      </c>
      <c r="G2018" t="s">
        <v>134</v>
      </c>
      <c r="H2018" t="s">
        <v>12572</v>
      </c>
      <c r="I2018" t="s">
        <v>20</v>
      </c>
      <c r="J2018" t="s">
        <v>2349</v>
      </c>
      <c r="K2018" t="s">
        <v>21</v>
      </c>
      <c r="M2018" t="s">
        <v>12573</v>
      </c>
      <c r="N2018" t="s">
        <v>22</v>
      </c>
      <c r="O2018" t="s">
        <v>23</v>
      </c>
      <c r="P2018" t="s">
        <v>26</v>
      </c>
      <c r="Q2018" t="s">
        <v>2348</v>
      </c>
      <c r="R2018" s="13">
        <v>28</v>
      </c>
      <c r="S2018" s="13">
        <v>1</v>
      </c>
      <c r="T2018" s="21">
        <v>1</v>
      </c>
      <c r="V2018" t="s">
        <v>2154</v>
      </c>
      <c r="W2018" t="s">
        <v>17601</v>
      </c>
      <c r="X2018" s="20" t="str">
        <f>+IF(V2018="","-",CONCATENATE(V2018,"_",W2018))</f>
        <v>FINES_R06</v>
      </c>
      <c r="Y2018" s="59">
        <v>0.57349181175231934</v>
      </c>
      <c r="Z2018" t="s">
        <v>134</v>
      </c>
      <c r="AA2018" t="s">
        <v>2393</v>
      </c>
      <c r="AB2018" t="str">
        <f>+IF(W2018="","-",IF(W2018="UNICO","CENSO","MUESTRA"))</f>
        <v>MUESTRA</v>
      </c>
      <c r="AC2018" t="s">
        <v>2397</v>
      </c>
      <c r="AD2018" t="s">
        <v>12574</v>
      </c>
    </row>
    <row r="2019" spans="1:30" x14ac:dyDescent="0.25">
      <c r="A2019" s="5" t="str">
        <f t="shared" si="31"/>
        <v>R 6 - D 95 - 453 - 3800</v>
      </c>
      <c r="B2019" s="60" t="s">
        <v>2347</v>
      </c>
      <c r="C2019" t="s">
        <v>884</v>
      </c>
      <c r="D2019" t="s">
        <v>1574</v>
      </c>
      <c r="E2019" t="s">
        <v>1575</v>
      </c>
      <c r="F2019" t="s">
        <v>134</v>
      </c>
      <c r="G2019" t="s">
        <v>134</v>
      </c>
      <c r="H2019" t="s">
        <v>12568</v>
      </c>
      <c r="I2019" t="s">
        <v>20</v>
      </c>
      <c r="J2019" t="s">
        <v>2349</v>
      </c>
      <c r="K2019" t="s">
        <v>21</v>
      </c>
      <c r="M2019" t="s">
        <v>12569</v>
      </c>
      <c r="N2019" t="s">
        <v>22</v>
      </c>
      <c r="O2019" t="s">
        <v>23</v>
      </c>
      <c r="P2019" t="s">
        <v>26</v>
      </c>
      <c r="Q2019" t="s">
        <v>2348</v>
      </c>
      <c r="R2019" s="13">
        <v>19</v>
      </c>
      <c r="S2019" s="13">
        <v>1</v>
      </c>
      <c r="T2019" s="21">
        <v>1</v>
      </c>
      <c r="V2019" t="s">
        <v>2154</v>
      </c>
      <c r="W2019" t="s">
        <v>17601</v>
      </c>
      <c r="X2019" s="20" t="str">
        <f>+IF(V2019="","-",CONCATENATE(V2019,"_",W2019))</f>
        <v>FINES_R06</v>
      </c>
      <c r="Y2019" s="59">
        <v>0.57933026552200317</v>
      </c>
      <c r="Z2019" t="s">
        <v>134</v>
      </c>
      <c r="AA2019" t="s">
        <v>2393</v>
      </c>
      <c r="AB2019" t="str">
        <f>+IF(W2019="","-",IF(W2019="UNICO","CENSO","MUESTRA"))</f>
        <v>MUESTRA</v>
      </c>
      <c r="AC2019" t="s">
        <v>2397</v>
      </c>
      <c r="AD2019" t="s">
        <v>12570</v>
      </c>
    </row>
    <row r="2020" spans="1:30" x14ac:dyDescent="0.25">
      <c r="A2020" s="5" t="str">
        <f t="shared" si="31"/>
        <v>R 6 - D 55 - 463 - 0575</v>
      </c>
      <c r="B2020" s="60" t="s">
        <v>2347</v>
      </c>
      <c r="C2020" t="s">
        <v>884</v>
      </c>
      <c r="D2020" t="s">
        <v>882</v>
      </c>
      <c r="E2020" t="s">
        <v>883</v>
      </c>
      <c r="F2020" t="s">
        <v>134</v>
      </c>
      <c r="G2020" t="s">
        <v>134</v>
      </c>
      <c r="H2020" t="s">
        <v>12517</v>
      </c>
      <c r="I2020" t="s">
        <v>20</v>
      </c>
      <c r="J2020" t="s">
        <v>2349</v>
      </c>
      <c r="K2020" t="s">
        <v>21</v>
      </c>
      <c r="M2020" t="s">
        <v>12518</v>
      </c>
      <c r="N2020" t="s">
        <v>22</v>
      </c>
      <c r="O2020" t="s">
        <v>23</v>
      </c>
      <c r="P2020" t="s">
        <v>26</v>
      </c>
      <c r="Q2020" t="s">
        <v>2348</v>
      </c>
      <c r="R2020" s="13">
        <v>88</v>
      </c>
      <c r="S2020" s="13">
        <v>3</v>
      </c>
      <c r="T2020" s="21">
        <v>1</v>
      </c>
      <c r="V2020" t="s">
        <v>2154</v>
      </c>
      <c r="W2020" t="s">
        <v>17601</v>
      </c>
      <c r="X2020" s="20" t="str">
        <f>+IF(V2020="","-",CONCATENATE(V2020,"_",W2020))</f>
        <v>FINES_R06</v>
      </c>
      <c r="Y2020" s="59">
        <v>0.59281140565872192</v>
      </c>
      <c r="Z2020" t="s">
        <v>134</v>
      </c>
      <c r="AA2020" t="s">
        <v>2393</v>
      </c>
      <c r="AB2020" t="str">
        <f>+IF(W2020="","-",IF(W2020="UNICO","CENSO","MUESTRA"))</f>
        <v>MUESTRA</v>
      </c>
      <c r="AC2020" t="s">
        <v>2397</v>
      </c>
      <c r="AD2020" t="s">
        <v>12519</v>
      </c>
    </row>
    <row r="2021" spans="1:30" x14ac:dyDescent="0.25">
      <c r="A2021" s="5" t="str">
        <f t="shared" si="31"/>
        <v>R 6 - D 96 - 451 - 3020</v>
      </c>
      <c r="B2021" s="23" t="s">
        <v>2347</v>
      </c>
      <c r="C2021" t="s">
        <v>884</v>
      </c>
      <c r="D2021" t="s">
        <v>1591</v>
      </c>
      <c r="E2021" t="s">
        <v>1592</v>
      </c>
      <c r="F2021" t="s">
        <v>134</v>
      </c>
      <c r="G2021" t="s">
        <v>134</v>
      </c>
      <c r="H2021" t="s">
        <v>9599</v>
      </c>
      <c r="I2021" t="s">
        <v>20</v>
      </c>
      <c r="J2021" t="s">
        <v>2349</v>
      </c>
      <c r="K2021" t="s">
        <v>21</v>
      </c>
      <c r="M2021" t="s">
        <v>9600</v>
      </c>
      <c r="N2021" t="s">
        <v>22</v>
      </c>
      <c r="O2021" t="s">
        <v>23</v>
      </c>
      <c r="P2021" t="s">
        <v>26</v>
      </c>
      <c r="Q2021" t="s">
        <v>2348</v>
      </c>
      <c r="R2021" s="13">
        <v>62</v>
      </c>
      <c r="S2021" s="13">
        <v>3</v>
      </c>
      <c r="T2021" s="21">
        <v>1</v>
      </c>
      <c r="V2021" t="s">
        <v>2154</v>
      </c>
      <c r="W2021" t="s">
        <v>17601</v>
      </c>
      <c r="X2021" s="20" t="str">
        <f>+IF(V2021="","-",CONCATENATE(V2021,"_",W2021))</f>
        <v>FINES_R06</v>
      </c>
      <c r="Y2021" s="59">
        <v>0.60213339328765869</v>
      </c>
      <c r="Z2021" t="s">
        <v>134</v>
      </c>
      <c r="AA2021" t="s">
        <v>2393</v>
      </c>
      <c r="AB2021" t="str">
        <f>+IF(W2021="","-",IF(W2021="UNICO","CENSO","MUESTRA"))</f>
        <v>MUESTRA</v>
      </c>
      <c r="AC2021" t="s">
        <v>2397</v>
      </c>
      <c r="AD2021" t="s">
        <v>9601</v>
      </c>
    </row>
    <row r="2022" spans="1:30" x14ac:dyDescent="0.25">
      <c r="A2022" s="5" t="str">
        <f t="shared" si="31"/>
        <v>R 6 - D 96 - 451 - 0129</v>
      </c>
      <c r="B2022" s="23" t="s">
        <v>2347</v>
      </c>
      <c r="C2022" t="s">
        <v>884</v>
      </c>
      <c r="D2022" t="s">
        <v>1591</v>
      </c>
      <c r="E2022" t="s">
        <v>1592</v>
      </c>
      <c r="F2022" t="s">
        <v>134</v>
      </c>
      <c r="G2022" t="s">
        <v>134</v>
      </c>
      <c r="H2022" t="s">
        <v>9605</v>
      </c>
      <c r="I2022" t="s">
        <v>20</v>
      </c>
      <c r="J2022" t="s">
        <v>2349</v>
      </c>
      <c r="K2022" t="s">
        <v>21</v>
      </c>
      <c r="M2022" t="s">
        <v>2212</v>
      </c>
      <c r="N2022" t="s">
        <v>22</v>
      </c>
      <c r="O2022" t="s">
        <v>23</v>
      </c>
      <c r="P2022" t="s">
        <v>26</v>
      </c>
      <c r="Q2022" t="s">
        <v>2348</v>
      </c>
      <c r="R2022" s="13">
        <v>38</v>
      </c>
      <c r="S2022" s="13">
        <v>3</v>
      </c>
      <c r="T2022" s="21">
        <v>1</v>
      </c>
      <c r="V2022" t="s">
        <v>2154</v>
      </c>
      <c r="W2022" t="s">
        <v>17601</v>
      </c>
      <c r="X2022" s="20" t="str">
        <f>+IF(V2022="","-",CONCATENATE(V2022,"_",W2022))</f>
        <v>FINES_R06</v>
      </c>
      <c r="Y2022" s="59">
        <v>0.62019073963165283</v>
      </c>
      <c r="Z2022" t="s">
        <v>134</v>
      </c>
      <c r="AA2022" t="s">
        <v>2393</v>
      </c>
      <c r="AB2022" t="str">
        <f>+IF(W2022="","-",IF(W2022="UNICO","CENSO","MUESTRA"))</f>
        <v>MUESTRA</v>
      </c>
      <c r="AC2022" t="s">
        <v>2398</v>
      </c>
      <c r="AD2022" t="s">
        <v>9606</v>
      </c>
    </row>
    <row r="2023" spans="1:30" x14ac:dyDescent="0.25">
      <c r="A2023" s="5" t="str">
        <f t="shared" si="31"/>
        <v>R 6 - D 55 - 452 - 2961</v>
      </c>
      <c r="B2023" s="60" t="s">
        <v>2347</v>
      </c>
      <c r="C2023" t="s">
        <v>884</v>
      </c>
      <c r="D2023" t="s">
        <v>882</v>
      </c>
      <c r="E2023" t="s">
        <v>883</v>
      </c>
      <c r="F2023" t="s">
        <v>134</v>
      </c>
      <c r="G2023" t="s">
        <v>134</v>
      </c>
      <c r="H2023" t="s">
        <v>12498</v>
      </c>
      <c r="I2023" t="s">
        <v>20</v>
      </c>
      <c r="J2023" t="s">
        <v>2349</v>
      </c>
      <c r="K2023" t="s">
        <v>21</v>
      </c>
      <c r="M2023" t="s">
        <v>12499</v>
      </c>
      <c r="N2023" t="s">
        <v>22</v>
      </c>
      <c r="O2023" t="s">
        <v>23</v>
      </c>
      <c r="P2023" t="s">
        <v>26</v>
      </c>
      <c r="Q2023" t="s">
        <v>2348</v>
      </c>
      <c r="R2023" s="13">
        <v>10</v>
      </c>
      <c r="S2023" s="13">
        <v>1</v>
      </c>
      <c r="T2023" s="21">
        <v>1</v>
      </c>
      <c r="V2023" t="s">
        <v>2154</v>
      </c>
      <c r="W2023" t="s">
        <v>17601</v>
      </c>
      <c r="X2023" s="20" t="str">
        <f>+IF(V2023="","-",CONCATENATE(V2023,"_",W2023))</f>
        <v>FINES_R06</v>
      </c>
      <c r="Y2023" s="59">
        <v>0.64139223098754883</v>
      </c>
      <c r="Z2023" t="s">
        <v>134</v>
      </c>
      <c r="AA2023" t="s">
        <v>2393</v>
      </c>
      <c r="AB2023" t="str">
        <f>+IF(W2023="","-",IF(W2023="UNICO","CENSO","MUESTRA"))</f>
        <v>MUESTRA</v>
      </c>
      <c r="AC2023" t="s">
        <v>2397</v>
      </c>
      <c r="AD2023" t="s">
        <v>12500</v>
      </c>
    </row>
    <row r="2024" spans="1:30" x14ac:dyDescent="0.25">
      <c r="A2024" s="5" t="str">
        <f t="shared" si="31"/>
        <v>R 6 - D 95 - 453 - 0551</v>
      </c>
      <c r="B2024" s="23" t="s">
        <v>2347</v>
      </c>
      <c r="C2024" t="s">
        <v>884</v>
      </c>
      <c r="D2024" t="s">
        <v>1574</v>
      </c>
      <c r="E2024" t="s">
        <v>1575</v>
      </c>
      <c r="F2024" t="s">
        <v>134</v>
      </c>
      <c r="G2024" t="s">
        <v>134</v>
      </c>
      <c r="H2024" t="s">
        <v>9579</v>
      </c>
      <c r="I2024" t="s">
        <v>20</v>
      </c>
      <c r="J2024" t="s">
        <v>2349</v>
      </c>
      <c r="K2024" t="s">
        <v>21</v>
      </c>
      <c r="M2024" t="s">
        <v>9580</v>
      </c>
      <c r="N2024" t="s">
        <v>22</v>
      </c>
      <c r="O2024" t="s">
        <v>23</v>
      </c>
      <c r="P2024" t="s">
        <v>26</v>
      </c>
      <c r="Q2024" t="s">
        <v>2348</v>
      </c>
      <c r="R2024" s="13">
        <v>11</v>
      </c>
      <c r="S2024" s="13">
        <v>1</v>
      </c>
      <c r="T2024" s="21">
        <v>1</v>
      </c>
      <c r="V2024" t="s">
        <v>2154</v>
      </c>
      <c r="W2024" t="s">
        <v>17601</v>
      </c>
      <c r="X2024" s="20" t="str">
        <f>+IF(V2024="","-",CONCATENATE(V2024,"_",W2024))</f>
        <v>FINES_R06</v>
      </c>
      <c r="Y2024" s="59">
        <v>0.64355564117431641</v>
      </c>
      <c r="Z2024" t="s">
        <v>134</v>
      </c>
      <c r="AA2024" t="s">
        <v>2393</v>
      </c>
      <c r="AB2024" t="str">
        <f>+IF(W2024="","-",IF(W2024="UNICO","CENSO","MUESTRA"))</f>
        <v>MUESTRA</v>
      </c>
      <c r="AC2024" t="s">
        <v>2398</v>
      </c>
      <c r="AD2024" t="s">
        <v>9581</v>
      </c>
    </row>
    <row r="2025" spans="1:30" x14ac:dyDescent="0.25">
      <c r="A2025" s="5" t="str">
        <f t="shared" si="31"/>
        <v>R 6 - D 95 - 453 - 3852</v>
      </c>
      <c r="B2025" s="60" t="s">
        <v>2347</v>
      </c>
      <c r="C2025" t="s">
        <v>884</v>
      </c>
      <c r="D2025" t="s">
        <v>1574</v>
      </c>
      <c r="E2025" t="s">
        <v>1575</v>
      </c>
      <c r="F2025" t="s">
        <v>134</v>
      </c>
      <c r="G2025" t="s">
        <v>134</v>
      </c>
      <c r="H2025" t="s">
        <v>12564</v>
      </c>
      <c r="I2025" t="s">
        <v>20</v>
      </c>
      <c r="J2025" t="s">
        <v>2349</v>
      </c>
      <c r="K2025" t="s">
        <v>21</v>
      </c>
      <c r="M2025" t="s">
        <v>12565</v>
      </c>
      <c r="N2025" t="s">
        <v>22</v>
      </c>
      <c r="O2025" t="s">
        <v>23</v>
      </c>
      <c r="P2025" t="s">
        <v>26</v>
      </c>
      <c r="Q2025" t="s">
        <v>2348</v>
      </c>
      <c r="R2025" s="13">
        <v>25</v>
      </c>
      <c r="S2025" s="13">
        <v>1</v>
      </c>
      <c r="T2025" s="21">
        <v>1</v>
      </c>
      <c r="V2025" t="s">
        <v>2154</v>
      </c>
      <c r="W2025" t="s">
        <v>17601</v>
      </c>
      <c r="X2025" s="20" t="str">
        <f>+IF(V2025="","-",CONCATENATE(V2025,"_",W2025))</f>
        <v>FINES_R06</v>
      </c>
      <c r="Y2025" s="59">
        <v>0.66012692451477051</v>
      </c>
      <c r="Z2025" t="s">
        <v>134</v>
      </c>
      <c r="AA2025" t="s">
        <v>2393</v>
      </c>
      <c r="AB2025" t="str">
        <f>+IF(W2025="","-",IF(W2025="UNICO","CENSO","MUESTRA"))</f>
        <v>MUESTRA</v>
      </c>
      <c r="AC2025" t="s">
        <v>2398</v>
      </c>
      <c r="AD2025" t="s">
        <v>12566</v>
      </c>
    </row>
    <row r="2026" spans="1:30" x14ac:dyDescent="0.25">
      <c r="A2026" s="5" t="str">
        <f t="shared" si="31"/>
        <v>R 6 - D 96 - 451 - 4463</v>
      </c>
      <c r="B2026" s="60" t="s">
        <v>2347</v>
      </c>
      <c r="C2026" t="s">
        <v>884</v>
      </c>
      <c r="D2026" t="s">
        <v>1591</v>
      </c>
      <c r="E2026" t="s">
        <v>1592</v>
      </c>
      <c r="F2026" t="s">
        <v>134</v>
      </c>
      <c r="G2026" t="s">
        <v>134</v>
      </c>
      <c r="H2026" t="s">
        <v>12600</v>
      </c>
      <c r="I2026" t="s">
        <v>20</v>
      </c>
      <c r="J2026" t="s">
        <v>2349</v>
      </c>
      <c r="K2026" t="s">
        <v>21</v>
      </c>
      <c r="M2026" t="s">
        <v>12601</v>
      </c>
      <c r="N2026" t="s">
        <v>22</v>
      </c>
      <c r="O2026" t="s">
        <v>23</v>
      </c>
      <c r="P2026" t="s">
        <v>26</v>
      </c>
      <c r="Q2026" t="s">
        <v>2348</v>
      </c>
      <c r="R2026" s="13">
        <v>18</v>
      </c>
      <c r="S2026" s="13">
        <v>1</v>
      </c>
      <c r="T2026" s="21">
        <v>1</v>
      </c>
      <c r="V2026" t="s">
        <v>2154</v>
      </c>
      <c r="W2026" t="s">
        <v>17601</v>
      </c>
      <c r="X2026" s="20" t="str">
        <f>+IF(V2026="","-",CONCATENATE(V2026,"_",W2026))</f>
        <v>FINES_R06</v>
      </c>
      <c r="Y2026" s="59">
        <v>0.66172009706497192</v>
      </c>
      <c r="Z2026" t="s">
        <v>134</v>
      </c>
      <c r="AA2026" t="s">
        <v>2393</v>
      </c>
      <c r="AB2026" t="str">
        <f>+IF(W2026="","-",IF(W2026="UNICO","CENSO","MUESTRA"))</f>
        <v>MUESTRA</v>
      </c>
      <c r="AC2026" t="s">
        <v>2397</v>
      </c>
      <c r="AD2026" t="s">
        <v>12602</v>
      </c>
    </row>
    <row r="2027" spans="1:30" x14ac:dyDescent="0.25">
      <c r="A2027" s="5" t="str">
        <f t="shared" si="31"/>
        <v>R 6 - D 96 - 451 - 4648</v>
      </c>
      <c r="B2027" s="60" t="s">
        <v>2347</v>
      </c>
      <c r="C2027" t="s">
        <v>884</v>
      </c>
      <c r="D2027" t="s">
        <v>1591</v>
      </c>
      <c r="E2027" t="s">
        <v>1592</v>
      </c>
      <c r="F2027" t="s">
        <v>134</v>
      </c>
      <c r="G2027" t="s">
        <v>134</v>
      </c>
      <c r="H2027" t="s">
        <v>12595</v>
      </c>
      <c r="I2027" t="s">
        <v>20</v>
      </c>
      <c r="J2027" t="s">
        <v>2349</v>
      </c>
      <c r="K2027" t="s">
        <v>21</v>
      </c>
      <c r="M2027" t="s">
        <v>12596</v>
      </c>
      <c r="N2027" t="s">
        <v>22</v>
      </c>
      <c r="O2027" t="s">
        <v>23</v>
      </c>
      <c r="P2027" t="s">
        <v>26</v>
      </c>
      <c r="Q2027" t="s">
        <v>2348</v>
      </c>
      <c r="R2027" s="13">
        <v>116</v>
      </c>
      <c r="S2027" s="13">
        <v>3</v>
      </c>
      <c r="T2027" s="21">
        <v>1</v>
      </c>
      <c r="V2027" t="s">
        <v>2154</v>
      </c>
      <c r="W2027" t="s">
        <v>17601</v>
      </c>
      <c r="X2027" s="20" t="str">
        <f>+IF(V2027="","-",CONCATENATE(V2027,"_",W2027))</f>
        <v>FINES_R06</v>
      </c>
      <c r="Y2027" s="59">
        <v>0.6848064661026001</v>
      </c>
      <c r="Z2027" t="s">
        <v>134</v>
      </c>
      <c r="AA2027" t="s">
        <v>2393</v>
      </c>
      <c r="AB2027" t="str">
        <f>+IF(W2027="","-",IF(W2027="UNICO","CENSO","MUESTRA"))</f>
        <v>MUESTRA</v>
      </c>
      <c r="AC2027" t="s">
        <v>2398</v>
      </c>
      <c r="AD2027" t="s">
        <v>12597</v>
      </c>
    </row>
    <row r="2028" spans="1:30" x14ac:dyDescent="0.25">
      <c r="A2028" s="5" t="str">
        <f t="shared" si="31"/>
        <v>R 6 - D 55 - 463 - 1657</v>
      </c>
      <c r="B2028" s="60" t="s">
        <v>2347</v>
      </c>
      <c r="C2028" t="s">
        <v>884</v>
      </c>
      <c r="D2028" t="s">
        <v>882</v>
      </c>
      <c r="E2028" t="s">
        <v>883</v>
      </c>
      <c r="F2028" t="s">
        <v>134</v>
      </c>
      <c r="G2028" t="s">
        <v>134</v>
      </c>
      <c r="H2028" t="s">
        <v>12530</v>
      </c>
      <c r="I2028" t="s">
        <v>20</v>
      </c>
      <c r="J2028" t="s">
        <v>2349</v>
      </c>
      <c r="K2028" t="s">
        <v>21</v>
      </c>
      <c r="M2028" t="s">
        <v>12531</v>
      </c>
      <c r="N2028" t="s">
        <v>22</v>
      </c>
      <c r="O2028" t="s">
        <v>23</v>
      </c>
      <c r="P2028" t="s">
        <v>26</v>
      </c>
      <c r="Q2028" t="s">
        <v>2348</v>
      </c>
      <c r="R2028" s="13">
        <v>42</v>
      </c>
      <c r="S2028" s="13">
        <v>1</v>
      </c>
      <c r="T2028" s="21">
        <v>1</v>
      </c>
      <c r="V2028" t="s">
        <v>2154</v>
      </c>
      <c r="W2028" t="s">
        <v>17601</v>
      </c>
      <c r="X2028" s="20" t="str">
        <f>+IF(V2028="","-",CONCATENATE(V2028,"_",W2028))</f>
        <v>FINES_R06</v>
      </c>
      <c r="Y2028" s="59">
        <v>0.71762657165527344</v>
      </c>
      <c r="Z2028" t="s">
        <v>134</v>
      </c>
      <c r="AA2028" t="s">
        <v>2393</v>
      </c>
      <c r="AB2028" t="str">
        <f>+IF(W2028="","-",IF(W2028="UNICO","CENSO","MUESTRA"))</f>
        <v>MUESTRA</v>
      </c>
      <c r="AC2028" t="s">
        <v>2397</v>
      </c>
      <c r="AD2028" t="s">
        <v>12532</v>
      </c>
    </row>
    <row r="2029" spans="1:30" x14ac:dyDescent="0.25">
      <c r="A2029" s="5" t="str">
        <f t="shared" si="31"/>
        <v>R 6 - D 55 - 452 - 0571</v>
      </c>
      <c r="B2029" s="23" t="s">
        <v>2347</v>
      </c>
      <c r="C2029" t="s">
        <v>884</v>
      </c>
      <c r="D2029" t="s">
        <v>882</v>
      </c>
      <c r="E2029" t="s">
        <v>883</v>
      </c>
      <c r="F2029" t="s">
        <v>134</v>
      </c>
      <c r="G2029" t="s">
        <v>134</v>
      </c>
      <c r="H2029" t="s">
        <v>9565</v>
      </c>
      <c r="I2029" t="s">
        <v>20</v>
      </c>
      <c r="J2029" t="s">
        <v>2349</v>
      </c>
      <c r="K2029" t="s">
        <v>21</v>
      </c>
      <c r="M2029" t="s">
        <v>9566</v>
      </c>
      <c r="N2029" t="s">
        <v>22</v>
      </c>
      <c r="O2029" t="s">
        <v>23</v>
      </c>
      <c r="P2029" t="s">
        <v>26</v>
      </c>
      <c r="Q2029" t="s">
        <v>2348</v>
      </c>
      <c r="R2029" s="13">
        <v>68</v>
      </c>
      <c r="S2029" s="13">
        <v>3</v>
      </c>
      <c r="T2029" s="21">
        <v>1</v>
      </c>
      <c r="V2029" t="s">
        <v>2154</v>
      </c>
      <c r="W2029" t="s">
        <v>17601</v>
      </c>
      <c r="X2029" s="20" t="str">
        <f>+IF(V2029="","-",CONCATENATE(V2029,"_",W2029))</f>
        <v>FINES_R06</v>
      </c>
      <c r="Y2029" s="59">
        <v>0.73162692785263062</v>
      </c>
      <c r="Z2029" t="s">
        <v>134</v>
      </c>
      <c r="AA2029" t="s">
        <v>2393</v>
      </c>
      <c r="AB2029" t="str">
        <f>+IF(W2029="","-",IF(W2029="UNICO","CENSO","MUESTRA"))</f>
        <v>MUESTRA</v>
      </c>
      <c r="AC2029" t="s">
        <v>2398</v>
      </c>
      <c r="AD2029" t="s">
        <v>9567</v>
      </c>
    </row>
    <row r="2030" spans="1:30" x14ac:dyDescent="0.25">
      <c r="A2030" s="5" t="str">
        <f t="shared" si="31"/>
        <v>R 6 - D 55 - 452 - 3988</v>
      </c>
      <c r="B2030" s="60" t="s">
        <v>2347</v>
      </c>
      <c r="C2030" t="s">
        <v>884</v>
      </c>
      <c r="D2030" t="s">
        <v>882</v>
      </c>
      <c r="E2030" t="s">
        <v>883</v>
      </c>
      <c r="F2030" t="s">
        <v>134</v>
      </c>
      <c r="G2030" t="s">
        <v>134</v>
      </c>
      <c r="H2030" t="s">
        <v>12526</v>
      </c>
      <c r="I2030" t="s">
        <v>20</v>
      </c>
      <c r="J2030" t="s">
        <v>2349</v>
      </c>
      <c r="K2030" t="s">
        <v>21</v>
      </c>
      <c r="M2030" t="s">
        <v>12527</v>
      </c>
      <c r="N2030" t="s">
        <v>22</v>
      </c>
      <c r="O2030" t="s">
        <v>23</v>
      </c>
      <c r="P2030" t="s">
        <v>26</v>
      </c>
      <c r="Q2030" t="s">
        <v>2348</v>
      </c>
      <c r="R2030" s="13">
        <v>30</v>
      </c>
      <c r="S2030" s="13">
        <v>1</v>
      </c>
      <c r="T2030" s="21">
        <v>1</v>
      </c>
      <c r="V2030" t="s">
        <v>2154</v>
      </c>
      <c r="W2030" t="s">
        <v>17601</v>
      </c>
      <c r="X2030" s="20" t="str">
        <f>+IF(V2030="","-",CONCATENATE(V2030,"_",W2030))</f>
        <v>FINES_R06</v>
      </c>
      <c r="Y2030" s="59">
        <v>0.73874545097351074</v>
      </c>
      <c r="Z2030" t="s">
        <v>134</v>
      </c>
      <c r="AA2030" t="s">
        <v>2393</v>
      </c>
      <c r="AB2030" t="str">
        <f>+IF(W2030="","-",IF(W2030="UNICO","CENSO","MUESTRA"))</f>
        <v>MUESTRA</v>
      </c>
      <c r="AC2030" t="s">
        <v>2398</v>
      </c>
      <c r="AD2030" t="s">
        <v>12528</v>
      </c>
    </row>
    <row r="2031" spans="1:30" x14ac:dyDescent="0.25">
      <c r="A2031" s="5" t="str">
        <f t="shared" si="31"/>
        <v>R 6 - D 55 - 463 - 3081</v>
      </c>
      <c r="B2031" s="60" t="s">
        <v>2347</v>
      </c>
      <c r="C2031" t="s">
        <v>884</v>
      </c>
      <c r="D2031" t="s">
        <v>882</v>
      </c>
      <c r="E2031" t="s">
        <v>883</v>
      </c>
      <c r="F2031" t="s">
        <v>134</v>
      </c>
      <c r="G2031" t="s">
        <v>134</v>
      </c>
      <c r="H2031" t="s">
        <v>12507</v>
      </c>
      <c r="I2031" t="s">
        <v>20</v>
      </c>
      <c r="J2031" t="s">
        <v>2349</v>
      </c>
      <c r="K2031" t="s">
        <v>21</v>
      </c>
      <c r="M2031" t="s">
        <v>12508</v>
      </c>
      <c r="N2031" t="s">
        <v>22</v>
      </c>
      <c r="O2031" t="s">
        <v>23</v>
      </c>
      <c r="P2031" t="s">
        <v>26</v>
      </c>
      <c r="Q2031" t="s">
        <v>2348</v>
      </c>
      <c r="R2031" s="13">
        <v>16</v>
      </c>
      <c r="S2031" s="13">
        <v>1</v>
      </c>
      <c r="T2031" s="21">
        <v>1</v>
      </c>
      <c r="V2031" t="s">
        <v>2154</v>
      </c>
      <c r="W2031" t="s">
        <v>17601</v>
      </c>
      <c r="X2031" s="20" t="str">
        <f>+IF(V2031="","-",CONCATENATE(V2031,"_",W2031))</f>
        <v>FINES_R06</v>
      </c>
      <c r="Y2031" s="59">
        <v>0.73884707689285278</v>
      </c>
      <c r="Z2031" t="s">
        <v>134</v>
      </c>
      <c r="AA2031" t="s">
        <v>2393</v>
      </c>
      <c r="AB2031" t="str">
        <f>+IF(W2031="","-",IF(W2031="UNICO","CENSO","MUESTRA"))</f>
        <v>MUESTRA</v>
      </c>
      <c r="AC2031" t="s">
        <v>2398</v>
      </c>
      <c r="AD2031" t="s">
        <v>12509</v>
      </c>
    </row>
    <row r="2032" spans="1:30" x14ac:dyDescent="0.25">
      <c r="A2032" s="5" t="str">
        <f t="shared" si="31"/>
        <v>R 6 - D 95 - 453 - 1254</v>
      </c>
      <c r="B2032" s="23" t="s">
        <v>2347</v>
      </c>
      <c r="C2032" t="s">
        <v>884</v>
      </c>
      <c r="D2032" t="s">
        <v>1574</v>
      </c>
      <c r="E2032" t="s">
        <v>1575</v>
      </c>
      <c r="F2032" t="s">
        <v>134</v>
      </c>
      <c r="G2032" t="s">
        <v>134</v>
      </c>
      <c r="H2032" t="s">
        <v>9583</v>
      </c>
      <c r="I2032" t="s">
        <v>20</v>
      </c>
      <c r="J2032" t="s">
        <v>2349</v>
      </c>
      <c r="K2032" t="s">
        <v>21</v>
      </c>
      <c r="M2032" t="s">
        <v>9584</v>
      </c>
      <c r="N2032" t="s">
        <v>22</v>
      </c>
      <c r="O2032" t="s">
        <v>23</v>
      </c>
      <c r="P2032" t="s">
        <v>26</v>
      </c>
      <c r="Q2032" t="s">
        <v>2348</v>
      </c>
      <c r="R2032" s="13">
        <v>12</v>
      </c>
      <c r="S2032" s="13">
        <v>1</v>
      </c>
      <c r="T2032" s="21">
        <v>1</v>
      </c>
      <c r="V2032" t="s">
        <v>2154</v>
      </c>
      <c r="W2032" t="s">
        <v>17601</v>
      </c>
      <c r="X2032" s="20" t="str">
        <f>+IF(V2032="","-",CONCATENATE(V2032,"_",W2032))</f>
        <v>FINES_R06</v>
      </c>
      <c r="Y2032" s="59">
        <v>0.74371671676635742</v>
      </c>
      <c r="Z2032" t="s">
        <v>134</v>
      </c>
      <c r="AA2032" t="s">
        <v>2393</v>
      </c>
      <c r="AB2032" t="str">
        <f>+IF(W2032="","-",IF(W2032="UNICO","CENSO","MUESTRA"))</f>
        <v>MUESTRA</v>
      </c>
      <c r="AC2032" t="s">
        <v>2397</v>
      </c>
      <c r="AD2032" t="s">
        <v>9585</v>
      </c>
    </row>
    <row r="2033" spans="1:30" x14ac:dyDescent="0.25">
      <c r="A2033" s="5" t="str">
        <f t="shared" si="31"/>
        <v>R 7 - D 117 - 452 - 1992</v>
      </c>
      <c r="B2033" s="23" t="s">
        <v>2347</v>
      </c>
      <c r="C2033" t="s">
        <v>140</v>
      </c>
      <c r="D2033" t="s">
        <v>85</v>
      </c>
      <c r="E2033" t="s">
        <v>1888</v>
      </c>
      <c r="F2033" t="s">
        <v>134</v>
      </c>
      <c r="G2033" t="s">
        <v>134</v>
      </c>
      <c r="H2033" t="s">
        <v>9630</v>
      </c>
      <c r="I2033" t="s">
        <v>20</v>
      </c>
      <c r="J2033" t="s">
        <v>2349</v>
      </c>
      <c r="K2033" t="s">
        <v>21</v>
      </c>
      <c r="M2033" t="s">
        <v>9631</v>
      </c>
      <c r="N2033" t="s">
        <v>22</v>
      </c>
      <c r="O2033" t="s">
        <v>23</v>
      </c>
      <c r="P2033" t="s">
        <v>26</v>
      </c>
      <c r="Q2033" t="s">
        <v>2348</v>
      </c>
      <c r="R2033" s="13">
        <v>38</v>
      </c>
      <c r="S2033" s="13">
        <v>1</v>
      </c>
      <c r="T2033" s="21">
        <v>1</v>
      </c>
      <c r="V2033" t="s">
        <v>2154</v>
      </c>
      <c r="W2033" t="s">
        <v>17602</v>
      </c>
      <c r="X2033" s="20" t="str">
        <f>+IF(V2033="","-",CONCATENATE(V2033,"_",W2033))</f>
        <v>FINES_R07</v>
      </c>
      <c r="Y2033" s="59">
        <v>4.2775563895702362E-2</v>
      </c>
      <c r="Z2033" t="s">
        <v>134</v>
      </c>
      <c r="AA2033" t="s">
        <v>2393</v>
      </c>
      <c r="AB2033" t="str">
        <f>+IF(W2033="","-",IF(W2033="UNICO","CENSO","MUESTRA"))</f>
        <v>MUESTRA</v>
      </c>
      <c r="AC2033" t="s">
        <v>2397</v>
      </c>
      <c r="AD2033" t="s">
        <v>9632</v>
      </c>
    </row>
    <row r="2034" spans="1:30" x14ac:dyDescent="0.25">
      <c r="A2034" s="5" t="str">
        <f t="shared" si="31"/>
        <v>R 7 - D 45 - 458 - 4285</v>
      </c>
      <c r="B2034" s="60" t="s">
        <v>2347</v>
      </c>
      <c r="C2034" t="s">
        <v>140</v>
      </c>
      <c r="D2034" t="s">
        <v>760</v>
      </c>
      <c r="E2034" t="s">
        <v>761</v>
      </c>
      <c r="F2034" t="s">
        <v>134</v>
      </c>
      <c r="G2034" t="s">
        <v>134</v>
      </c>
      <c r="H2034" t="s">
        <v>12733</v>
      </c>
      <c r="I2034" t="s">
        <v>20</v>
      </c>
      <c r="J2034" t="s">
        <v>2349</v>
      </c>
      <c r="K2034" t="s">
        <v>21</v>
      </c>
      <c r="M2034" t="s">
        <v>12734</v>
      </c>
      <c r="N2034" t="s">
        <v>22</v>
      </c>
      <c r="O2034" t="s">
        <v>23</v>
      </c>
      <c r="P2034" t="s">
        <v>26</v>
      </c>
      <c r="Q2034" t="s">
        <v>2348</v>
      </c>
      <c r="R2034" s="13">
        <v>24</v>
      </c>
      <c r="S2034" s="13">
        <v>1</v>
      </c>
      <c r="T2034" s="21">
        <v>1</v>
      </c>
      <c r="V2034" t="s">
        <v>2154</v>
      </c>
      <c r="W2034" t="s">
        <v>17602</v>
      </c>
      <c r="X2034" s="20" t="str">
        <f>+IF(V2034="","-",CONCATENATE(V2034,"_",W2034))</f>
        <v>FINES_R07</v>
      </c>
      <c r="Y2034" s="59">
        <v>6.4871281385421753E-2</v>
      </c>
      <c r="Z2034" t="s">
        <v>134</v>
      </c>
      <c r="AA2034" t="s">
        <v>2393</v>
      </c>
      <c r="AB2034" t="str">
        <f>+IF(W2034="","-",IF(W2034="UNICO","CENSO","MUESTRA"))</f>
        <v>MUESTRA</v>
      </c>
      <c r="AC2034" t="s">
        <v>2398</v>
      </c>
      <c r="AD2034" t="s">
        <v>12735</v>
      </c>
    </row>
    <row r="2035" spans="1:30" x14ac:dyDescent="0.25">
      <c r="A2035" s="5" t="str">
        <f t="shared" si="31"/>
        <v>R 7 - D 117 - 455 - 1228</v>
      </c>
      <c r="B2035" s="23" t="s">
        <v>2347</v>
      </c>
      <c r="C2035" t="s">
        <v>140</v>
      </c>
      <c r="D2035" t="s">
        <v>85</v>
      </c>
      <c r="E2035" t="s">
        <v>1888</v>
      </c>
      <c r="F2035" t="s">
        <v>134</v>
      </c>
      <c r="G2035" t="s">
        <v>134</v>
      </c>
      <c r="H2035" t="s">
        <v>9672</v>
      </c>
      <c r="I2035" t="s">
        <v>20</v>
      </c>
      <c r="J2035" t="s">
        <v>2349</v>
      </c>
      <c r="K2035" t="s">
        <v>21</v>
      </c>
      <c r="M2035" t="s">
        <v>9673</v>
      </c>
      <c r="N2035" t="s">
        <v>22</v>
      </c>
      <c r="O2035" t="s">
        <v>23</v>
      </c>
      <c r="P2035" t="s">
        <v>26</v>
      </c>
      <c r="Q2035" t="s">
        <v>2348</v>
      </c>
      <c r="R2035" s="13">
        <v>32</v>
      </c>
      <c r="S2035" s="13">
        <v>1</v>
      </c>
      <c r="T2035" s="21">
        <v>1</v>
      </c>
      <c r="V2035" t="s">
        <v>2154</v>
      </c>
      <c r="W2035" t="s">
        <v>17602</v>
      </c>
      <c r="X2035" s="20" t="str">
        <f>+IF(V2035="","-",CONCATENATE(V2035,"_",W2035))</f>
        <v>FINES_R07</v>
      </c>
      <c r="Y2035" s="59">
        <v>0.1130692213773727</v>
      </c>
      <c r="Z2035" t="s">
        <v>134</v>
      </c>
      <c r="AA2035" t="s">
        <v>2393</v>
      </c>
      <c r="AB2035" t="str">
        <f>+IF(W2035="","-",IF(W2035="UNICO","CENSO","MUESTRA"))</f>
        <v>MUESTRA</v>
      </c>
      <c r="AC2035" t="s">
        <v>2398</v>
      </c>
      <c r="AD2035" t="s">
        <v>9674</v>
      </c>
    </row>
    <row r="2036" spans="1:30" x14ac:dyDescent="0.25">
      <c r="A2036" s="5" t="str">
        <f t="shared" si="31"/>
        <v>R 7 - D 45 - 453 - 4565</v>
      </c>
      <c r="B2036" s="60" t="s">
        <v>2347</v>
      </c>
      <c r="C2036" t="s">
        <v>140</v>
      </c>
      <c r="D2036" t="s">
        <v>760</v>
      </c>
      <c r="E2036" t="s">
        <v>761</v>
      </c>
      <c r="F2036" t="s">
        <v>134</v>
      </c>
      <c r="G2036" t="s">
        <v>134</v>
      </c>
      <c r="H2036" t="s">
        <v>12785</v>
      </c>
      <c r="I2036" t="s">
        <v>20</v>
      </c>
      <c r="J2036" t="s">
        <v>2349</v>
      </c>
      <c r="K2036" t="s">
        <v>21</v>
      </c>
      <c r="M2036" t="s">
        <v>12786</v>
      </c>
      <c r="N2036" t="s">
        <v>22</v>
      </c>
      <c r="O2036" t="s">
        <v>23</v>
      </c>
      <c r="P2036" t="s">
        <v>26</v>
      </c>
      <c r="Q2036" t="s">
        <v>2348</v>
      </c>
      <c r="R2036" s="13">
        <v>44</v>
      </c>
      <c r="S2036" s="13">
        <v>1</v>
      </c>
      <c r="T2036" s="21">
        <v>1</v>
      </c>
      <c r="V2036" t="s">
        <v>2154</v>
      </c>
      <c r="W2036" t="s">
        <v>17602</v>
      </c>
      <c r="X2036" s="20" t="str">
        <f>+IF(V2036="","-",CONCATENATE(V2036,"_",W2036))</f>
        <v>FINES_R07</v>
      </c>
      <c r="Y2036" s="59">
        <v>0.11616908758878711</v>
      </c>
      <c r="Z2036" t="s">
        <v>134</v>
      </c>
      <c r="AA2036" t="s">
        <v>2393</v>
      </c>
      <c r="AB2036" t="str">
        <f>+IF(W2036="","-",IF(W2036="UNICO","CENSO","MUESTRA"))</f>
        <v>MUESTRA</v>
      </c>
      <c r="AC2036" t="s">
        <v>2398</v>
      </c>
      <c r="AD2036" t="s">
        <v>12787</v>
      </c>
    </row>
    <row r="2037" spans="1:30" x14ac:dyDescent="0.25">
      <c r="A2037" s="5" t="str">
        <f t="shared" si="31"/>
        <v>R 7 - D 117 - 455 - 4340</v>
      </c>
      <c r="B2037" s="60" t="s">
        <v>2347</v>
      </c>
      <c r="C2037" t="s">
        <v>140</v>
      </c>
      <c r="D2037" t="s">
        <v>85</v>
      </c>
      <c r="E2037" t="s">
        <v>1888</v>
      </c>
      <c r="F2037" t="s">
        <v>134</v>
      </c>
      <c r="G2037" t="s">
        <v>134</v>
      </c>
      <c r="H2037" t="s">
        <v>12654</v>
      </c>
      <c r="I2037" t="s">
        <v>20</v>
      </c>
      <c r="J2037" t="s">
        <v>2349</v>
      </c>
      <c r="K2037" t="s">
        <v>21</v>
      </c>
      <c r="M2037" t="s">
        <v>12655</v>
      </c>
      <c r="N2037" t="s">
        <v>22</v>
      </c>
      <c r="O2037" t="s">
        <v>23</v>
      </c>
      <c r="P2037" t="s">
        <v>26</v>
      </c>
      <c r="Q2037" t="s">
        <v>2348</v>
      </c>
      <c r="R2037" s="13">
        <v>39</v>
      </c>
      <c r="S2037" s="13">
        <v>1</v>
      </c>
      <c r="T2037" s="21">
        <v>1</v>
      </c>
      <c r="V2037" t="s">
        <v>2154</v>
      </c>
      <c r="W2037" t="s">
        <v>17602</v>
      </c>
      <c r="X2037" s="20" t="str">
        <f>+IF(V2037="","-",CONCATENATE(V2037,"_",W2037))</f>
        <v>FINES_R07</v>
      </c>
      <c r="Y2037" s="59">
        <v>0.1171567440032959</v>
      </c>
      <c r="Z2037" t="s">
        <v>134</v>
      </c>
      <c r="AA2037" t="s">
        <v>2393</v>
      </c>
      <c r="AB2037" t="str">
        <f>+IF(W2037="","-",IF(W2037="UNICO","CENSO","MUESTRA"))</f>
        <v>MUESTRA</v>
      </c>
      <c r="AC2037" t="s">
        <v>2398</v>
      </c>
      <c r="AD2037" t="s">
        <v>12656</v>
      </c>
    </row>
    <row r="2038" spans="1:30" x14ac:dyDescent="0.25">
      <c r="A2038" s="5" t="str">
        <f t="shared" si="31"/>
        <v>R 7 - D 117 - 452 - 1994</v>
      </c>
      <c r="B2038" s="23" t="s">
        <v>2347</v>
      </c>
      <c r="C2038" t="s">
        <v>140</v>
      </c>
      <c r="D2038" t="s">
        <v>85</v>
      </c>
      <c r="E2038" t="s">
        <v>1888</v>
      </c>
      <c r="F2038" t="s">
        <v>134</v>
      </c>
      <c r="G2038" t="s">
        <v>134</v>
      </c>
      <c r="H2038" t="s">
        <v>9619</v>
      </c>
      <c r="I2038" t="s">
        <v>20</v>
      </c>
      <c r="J2038" t="s">
        <v>2349</v>
      </c>
      <c r="K2038" t="s">
        <v>21</v>
      </c>
      <c r="M2038" t="s">
        <v>18051</v>
      </c>
      <c r="N2038" t="s">
        <v>22</v>
      </c>
      <c r="O2038" t="s">
        <v>23</v>
      </c>
      <c r="P2038" t="s">
        <v>26</v>
      </c>
      <c r="Q2038" t="s">
        <v>2348</v>
      </c>
      <c r="R2038" s="13">
        <v>60</v>
      </c>
      <c r="S2038" s="13">
        <v>3</v>
      </c>
      <c r="T2038" s="21">
        <v>1</v>
      </c>
      <c r="V2038" t="s">
        <v>2154</v>
      </c>
      <c r="W2038" t="s">
        <v>17602</v>
      </c>
      <c r="X2038" s="20" t="str">
        <f>+IF(V2038="","-",CONCATENATE(V2038,"_",W2038))</f>
        <v>FINES_R07</v>
      </c>
      <c r="Y2038" s="59">
        <v>0.1208626255393028</v>
      </c>
      <c r="Z2038" t="s">
        <v>134</v>
      </c>
      <c r="AA2038" t="s">
        <v>2393</v>
      </c>
      <c r="AB2038" t="str">
        <f>+IF(W2038="","-",IF(W2038="UNICO","CENSO","MUESTRA"))</f>
        <v>MUESTRA</v>
      </c>
      <c r="AC2038" t="s">
        <v>2398</v>
      </c>
      <c r="AD2038" t="s">
        <v>9621</v>
      </c>
    </row>
    <row r="2039" spans="1:30" x14ac:dyDescent="0.25">
      <c r="A2039" s="5" t="str">
        <f t="shared" si="31"/>
        <v>R 7 - D 45 - 453 - 4386</v>
      </c>
      <c r="B2039" s="60" t="s">
        <v>2347</v>
      </c>
      <c r="C2039" t="s">
        <v>140</v>
      </c>
      <c r="D2039" t="s">
        <v>760</v>
      </c>
      <c r="E2039" t="s">
        <v>761</v>
      </c>
      <c r="F2039" t="s">
        <v>134</v>
      </c>
      <c r="G2039" t="s">
        <v>134</v>
      </c>
      <c r="H2039" t="s">
        <v>12753</v>
      </c>
      <c r="I2039" t="s">
        <v>20</v>
      </c>
      <c r="J2039" t="s">
        <v>2349</v>
      </c>
      <c r="K2039" t="s">
        <v>21</v>
      </c>
      <c r="M2039" t="s">
        <v>12754</v>
      </c>
      <c r="N2039" t="s">
        <v>22</v>
      </c>
      <c r="O2039" t="s">
        <v>23</v>
      </c>
      <c r="P2039" t="s">
        <v>26</v>
      </c>
      <c r="Q2039" t="s">
        <v>2348</v>
      </c>
      <c r="R2039" s="13">
        <v>26</v>
      </c>
      <c r="S2039" s="13">
        <v>1</v>
      </c>
      <c r="T2039" s="21">
        <v>1</v>
      </c>
      <c r="V2039" t="s">
        <v>2154</v>
      </c>
      <c r="W2039" t="s">
        <v>17602</v>
      </c>
      <c r="X2039" s="20" t="str">
        <f>+IF(V2039="","-",CONCATENATE(V2039,"_",W2039))</f>
        <v>FINES_R07</v>
      </c>
      <c r="Y2039" s="59">
        <v>0.1221335977315903</v>
      </c>
      <c r="Z2039" t="s">
        <v>134</v>
      </c>
      <c r="AA2039" t="s">
        <v>2393</v>
      </c>
      <c r="AB2039" t="str">
        <f>+IF(W2039="","-",IF(W2039="UNICO","CENSO","MUESTRA"))</f>
        <v>MUESTRA</v>
      </c>
      <c r="AC2039" t="s">
        <v>2398</v>
      </c>
      <c r="AD2039" t="s">
        <v>12755</v>
      </c>
    </row>
    <row r="2040" spans="1:30" x14ac:dyDescent="0.25">
      <c r="A2040" s="5" t="str">
        <f t="shared" si="31"/>
        <v>R 7 - D 117 - 455 - 4318</v>
      </c>
      <c r="B2040" s="60" t="s">
        <v>2347</v>
      </c>
      <c r="C2040" t="s">
        <v>140</v>
      </c>
      <c r="D2040" t="s">
        <v>85</v>
      </c>
      <c r="E2040" t="s">
        <v>1888</v>
      </c>
      <c r="F2040" t="s">
        <v>134</v>
      </c>
      <c r="G2040" t="s">
        <v>134</v>
      </c>
      <c r="H2040" t="s">
        <v>12627</v>
      </c>
      <c r="I2040" t="s">
        <v>20</v>
      </c>
      <c r="J2040" t="s">
        <v>2349</v>
      </c>
      <c r="K2040" t="s">
        <v>21</v>
      </c>
      <c r="M2040" t="s">
        <v>12628</v>
      </c>
      <c r="N2040" t="s">
        <v>22</v>
      </c>
      <c r="O2040" t="s">
        <v>23</v>
      </c>
      <c r="P2040" t="s">
        <v>26</v>
      </c>
      <c r="Q2040" t="s">
        <v>2348</v>
      </c>
      <c r="R2040" s="13">
        <v>8</v>
      </c>
      <c r="S2040" s="13">
        <v>1</v>
      </c>
      <c r="T2040" s="21">
        <v>1</v>
      </c>
      <c r="V2040" t="s">
        <v>2154</v>
      </c>
      <c r="W2040" t="s">
        <v>17602</v>
      </c>
      <c r="X2040" s="20" t="str">
        <f>+IF(V2040="","-",CONCATENATE(V2040,"_",W2040))</f>
        <v>FINES_R07</v>
      </c>
      <c r="Y2040" s="59">
        <v>0.13420762121677399</v>
      </c>
      <c r="Z2040" t="s">
        <v>134</v>
      </c>
      <c r="AA2040" t="s">
        <v>2393</v>
      </c>
      <c r="AB2040" t="str">
        <f>+IF(W2040="","-",IF(W2040="UNICO","CENSO","MUESTRA"))</f>
        <v>MUESTRA</v>
      </c>
      <c r="AC2040" t="s">
        <v>2397</v>
      </c>
      <c r="AD2040" t="s">
        <v>12629</v>
      </c>
    </row>
    <row r="2041" spans="1:30" x14ac:dyDescent="0.25">
      <c r="A2041" s="5" t="str">
        <f t="shared" si="31"/>
        <v>R 7 - D 45 - 458 - 0647</v>
      </c>
      <c r="B2041" s="60" t="s">
        <v>2347</v>
      </c>
      <c r="C2041" t="s">
        <v>140</v>
      </c>
      <c r="D2041" t="s">
        <v>760</v>
      </c>
      <c r="E2041" t="s">
        <v>761</v>
      </c>
      <c r="F2041" t="s">
        <v>134</v>
      </c>
      <c r="G2041" t="s">
        <v>134</v>
      </c>
      <c r="H2041" t="s">
        <v>12696</v>
      </c>
      <c r="I2041" t="s">
        <v>20</v>
      </c>
      <c r="J2041" t="s">
        <v>2349</v>
      </c>
      <c r="K2041" t="s">
        <v>21</v>
      </c>
      <c r="M2041" t="s">
        <v>12697</v>
      </c>
      <c r="N2041" t="s">
        <v>22</v>
      </c>
      <c r="O2041" t="s">
        <v>23</v>
      </c>
      <c r="P2041" t="s">
        <v>26</v>
      </c>
      <c r="Q2041" t="s">
        <v>2348</v>
      </c>
      <c r="R2041" s="13">
        <v>27</v>
      </c>
      <c r="S2041" s="13">
        <v>1</v>
      </c>
      <c r="T2041" s="21">
        <v>1</v>
      </c>
      <c r="V2041" t="s">
        <v>2154</v>
      </c>
      <c r="W2041" t="s">
        <v>17602</v>
      </c>
      <c r="X2041" s="20" t="str">
        <f>+IF(V2041="","-",CONCATENATE(V2041,"_",W2041))</f>
        <v>FINES_R07</v>
      </c>
      <c r="Y2041" s="59">
        <v>0.17853474617004389</v>
      </c>
      <c r="Z2041" t="s">
        <v>134</v>
      </c>
      <c r="AA2041" t="s">
        <v>2393</v>
      </c>
      <c r="AB2041" t="str">
        <f>+IF(W2041="","-",IF(W2041="UNICO","CENSO","MUESTRA"))</f>
        <v>MUESTRA</v>
      </c>
      <c r="AC2041" t="s">
        <v>2397</v>
      </c>
      <c r="AD2041" t="s">
        <v>12698</v>
      </c>
    </row>
    <row r="2042" spans="1:30" x14ac:dyDescent="0.25">
      <c r="A2042" s="5" t="str">
        <f t="shared" si="31"/>
        <v>R 7 - D 45 - 458 - 0651</v>
      </c>
      <c r="B2042" s="60" t="s">
        <v>2347</v>
      </c>
      <c r="C2042" t="s">
        <v>140</v>
      </c>
      <c r="D2042" t="s">
        <v>760</v>
      </c>
      <c r="E2042" t="s">
        <v>761</v>
      </c>
      <c r="F2042" t="s">
        <v>134</v>
      </c>
      <c r="G2042" t="s">
        <v>134</v>
      </c>
      <c r="H2042" t="s">
        <v>12729</v>
      </c>
      <c r="I2042" t="s">
        <v>20</v>
      </c>
      <c r="J2042" t="s">
        <v>2349</v>
      </c>
      <c r="K2042" t="s">
        <v>21</v>
      </c>
      <c r="M2042" t="s">
        <v>12730</v>
      </c>
      <c r="N2042" t="s">
        <v>22</v>
      </c>
      <c r="O2042" t="s">
        <v>23</v>
      </c>
      <c r="P2042" t="s">
        <v>26</v>
      </c>
      <c r="Q2042" t="s">
        <v>2348</v>
      </c>
      <c r="R2042" s="13">
        <v>15</v>
      </c>
      <c r="S2042" s="13">
        <v>1</v>
      </c>
      <c r="T2042" s="21">
        <v>1</v>
      </c>
      <c r="V2042" t="s">
        <v>2154</v>
      </c>
      <c r="W2042" t="s">
        <v>17602</v>
      </c>
      <c r="X2042" s="20" t="str">
        <f>+IF(V2042="","-",CONCATENATE(V2042,"_",W2042))</f>
        <v>FINES_R07</v>
      </c>
      <c r="Y2042" s="59">
        <v>0.17853474617004389</v>
      </c>
      <c r="Z2042" t="s">
        <v>134</v>
      </c>
      <c r="AA2042" t="s">
        <v>2393</v>
      </c>
      <c r="AB2042" t="str">
        <f>+IF(W2042="","-",IF(W2042="UNICO","CENSO","MUESTRA"))</f>
        <v>MUESTRA</v>
      </c>
      <c r="AC2042" t="s">
        <v>2398</v>
      </c>
      <c r="AD2042" t="s">
        <v>12731</v>
      </c>
    </row>
    <row r="2043" spans="1:30" x14ac:dyDescent="0.25">
      <c r="A2043" s="5" t="str">
        <f t="shared" si="31"/>
        <v>R 7 - D 117 - 455 - 0065</v>
      </c>
      <c r="B2043" s="60" t="s">
        <v>2347</v>
      </c>
      <c r="C2043" t="s">
        <v>140</v>
      </c>
      <c r="D2043" t="s">
        <v>85</v>
      </c>
      <c r="E2043" t="s">
        <v>1888</v>
      </c>
      <c r="F2043" t="s">
        <v>134</v>
      </c>
      <c r="G2043" t="s">
        <v>134</v>
      </c>
      <c r="H2043" t="s">
        <v>12619</v>
      </c>
      <c r="I2043" t="s">
        <v>20</v>
      </c>
      <c r="J2043" t="s">
        <v>2349</v>
      </c>
      <c r="K2043" t="s">
        <v>21</v>
      </c>
      <c r="M2043" t="s">
        <v>12620</v>
      </c>
      <c r="N2043" t="s">
        <v>22</v>
      </c>
      <c r="O2043" t="s">
        <v>23</v>
      </c>
      <c r="P2043" t="s">
        <v>26</v>
      </c>
      <c r="Q2043" t="s">
        <v>2348</v>
      </c>
      <c r="R2043" s="13">
        <v>21</v>
      </c>
      <c r="S2043" s="13">
        <v>1</v>
      </c>
      <c r="T2043" s="21">
        <v>1</v>
      </c>
      <c r="V2043" t="s">
        <v>2154</v>
      </c>
      <c r="W2043" t="s">
        <v>17602</v>
      </c>
      <c r="X2043" s="20" t="str">
        <f>+IF(V2043="","-",CONCATENATE(V2043,"_",W2043))</f>
        <v>FINES_R07</v>
      </c>
      <c r="Y2043" s="59">
        <v>0.18461216986179349</v>
      </c>
      <c r="Z2043" t="s">
        <v>134</v>
      </c>
      <c r="AA2043" t="s">
        <v>2393</v>
      </c>
      <c r="AB2043" t="str">
        <f>+IF(W2043="","-",IF(W2043="UNICO","CENSO","MUESTRA"))</f>
        <v>MUESTRA</v>
      </c>
      <c r="AC2043" t="s">
        <v>2397</v>
      </c>
      <c r="AD2043" t="s">
        <v>12621</v>
      </c>
    </row>
    <row r="2044" spans="1:30" x14ac:dyDescent="0.25">
      <c r="A2044" s="5" t="str">
        <f t="shared" si="31"/>
        <v>R 7 - D 45 - 458 - 4281</v>
      </c>
      <c r="B2044" s="60" t="s">
        <v>2347</v>
      </c>
      <c r="C2044" t="s">
        <v>140</v>
      </c>
      <c r="D2044" t="s">
        <v>760</v>
      </c>
      <c r="E2044" t="s">
        <v>761</v>
      </c>
      <c r="F2044" t="s">
        <v>134</v>
      </c>
      <c r="G2044" t="s">
        <v>134</v>
      </c>
      <c r="H2044" t="s">
        <v>12716</v>
      </c>
      <c r="I2044" t="s">
        <v>20</v>
      </c>
      <c r="J2044" t="s">
        <v>2349</v>
      </c>
      <c r="K2044" t="s">
        <v>21</v>
      </c>
      <c r="M2044" t="s">
        <v>12717</v>
      </c>
      <c r="N2044" t="s">
        <v>22</v>
      </c>
      <c r="O2044" t="s">
        <v>23</v>
      </c>
      <c r="P2044" t="s">
        <v>26</v>
      </c>
      <c r="Q2044" t="s">
        <v>2348</v>
      </c>
      <c r="R2044" s="13">
        <v>20</v>
      </c>
      <c r="S2044" s="13">
        <v>1</v>
      </c>
      <c r="T2044" s="21">
        <v>1</v>
      </c>
      <c r="V2044" t="s">
        <v>2154</v>
      </c>
      <c r="W2044" t="s">
        <v>17602</v>
      </c>
      <c r="X2044" s="20" t="str">
        <f>+IF(V2044="","-",CONCATENATE(V2044,"_",W2044))</f>
        <v>FINES_R07</v>
      </c>
      <c r="Y2044" s="59">
        <v>0.188762292265892</v>
      </c>
      <c r="Z2044" t="s">
        <v>134</v>
      </c>
      <c r="AA2044" t="s">
        <v>2393</v>
      </c>
      <c r="AB2044" t="str">
        <f>+IF(W2044="","-",IF(W2044="UNICO","CENSO","MUESTRA"))</f>
        <v>MUESTRA</v>
      </c>
      <c r="AC2044" t="s">
        <v>2398</v>
      </c>
      <c r="AD2044" t="s">
        <v>12718</v>
      </c>
    </row>
    <row r="2045" spans="1:30" x14ac:dyDescent="0.25">
      <c r="A2045" s="5" t="str">
        <f t="shared" si="31"/>
        <v>R 7 - D 45 - 458 - 4280</v>
      </c>
      <c r="B2045" s="60" t="s">
        <v>2347</v>
      </c>
      <c r="C2045" t="s">
        <v>140</v>
      </c>
      <c r="D2045" t="s">
        <v>760</v>
      </c>
      <c r="E2045" t="s">
        <v>761</v>
      </c>
      <c r="F2045" t="s">
        <v>134</v>
      </c>
      <c r="G2045" t="s">
        <v>134</v>
      </c>
      <c r="H2045" t="s">
        <v>12712</v>
      </c>
      <c r="I2045" t="s">
        <v>20</v>
      </c>
      <c r="J2045" t="s">
        <v>2349</v>
      </c>
      <c r="K2045" t="s">
        <v>21</v>
      </c>
      <c r="M2045" t="s">
        <v>12713</v>
      </c>
      <c r="N2045" t="s">
        <v>22</v>
      </c>
      <c r="O2045" t="s">
        <v>23</v>
      </c>
      <c r="P2045" t="s">
        <v>26</v>
      </c>
      <c r="Q2045" t="s">
        <v>2348</v>
      </c>
      <c r="R2045" s="13">
        <v>23</v>
      </c>
      <c r="S2045" s="13">
        <v>1</v>
      </c>
      <c r="T2045" s="21">
        <v>1</v>
      </c>
      <c r="V2045" t="s">
        <v>2154</v>
      </c>
      <c r="W2045" t="s">
        <v>17602</v>
      </c>
      <c r="X2045" s="20" t="str">
        <f>+IF(V2045="","-",CONCATENATE(V2045,"_",W2045))</f>
        <v>FINES_R07</v>
      </c>
      <c r="Y2045" s="59">
        <v>0.20416828989982599</v>
      </c>
      <c r="Z2045" t="s">
        <v>134</v>
      </c>
      <c r="AA2045" t="s">
        <v>2393</v>
      </c>
      <c r="AB2045" t="str">
        <f>+IF(W2045="","-",IF(W2045="UNICO","CENSO","MUESTRA"))</f>
        <v>MUESTRA</v>
      </c>
      <c r="AC2045" t="s">
        <v>2397</v>
      </c>
      <c r="AD2045" t="s">
        <v>12714</v>
      </c>
    </row>
    <row r="2046" spans="1:30" x14ac:dyDescent="0.25">
      <c r="A2046" s="5" t="str">
        <f t="shared" si="31"/>
        <v>R 7 - D 117 - 455 - 0431</v>
      </c>
      <c r="B2046" s="23" t="s">
        <v>2347</v>
      </c>
      <c r="C2046" t="s">
        <v>140</v>
      </c>
      <c r="D2046" t="s">
        <v>85</v>
      </c>
      <c r="E2046" t="s">
        <v>1888</v>
      </c>
      <c r="F2046" t="s">
        <v>134</v>
      </c>
      <c r="G2046" t="s">
        <v>134</v>
      </c>
      <c r="H2046" t="s">
        <v>9638</v>
      </c>
      <c r="I2046" t="s">
        <v>20</v>
      </c>
      <c r="J2046" t="s">
        <v>2349</v>
      </c>
      <c r="K2046" t="s">
        <v>21</v>
      </c>
      <c r="M2046" t="s">
        <v>9639</v>
      </c>
      <c r="N2046" t="s">
        <v>22</v>
      </c>
      <c r="O2046" t="s">
        <v>23</v>
      </c>
      <c r="P2046" t="s">
        <v>26</v>
      </c>
      <c r="Q2046" t="s">
        <v>2348</v>
      </c>
      <c r="R2046" s="13">
        <v>74</v>
      </c>
      <c r="S2046" s="13">
        <v>3</v>
      </c>
      <c r="T2046" s="21">
        <v>1</v>
      </c>
      <c r="V2046" t="s">
        <v>2154</v>
      </c>
      <c r="W2046" t="s">
        <v>17602</v>
      </c>
      <c r="X2046" s="20" t="str">
        <f>+IF(V2046="","-",CONCATENATE(V2046,"_",W2046))</f>
        <v>FINES_R07</v>
      </c>
      <c r="Y2046" s="59">
        <v>0.20756982266902921</v>
      </c>
      <c r="Z2046" t="s">
        <v>134</v>
      </c>
      <c r="AA2046" t="s">
        <v>2393</v>
      </c>
      <c r="AB2046" t="str">
        <f>+IF(W2046="","-",IF(W2046="UNICO","CENSO","MUESTRA"))</f>
        <v>MUESTRA</v>
      </c>
      <c r="AC2046" t="s">
        <v>2397</v>
      </c>
      <c r="AD2046" t="s">
        <v>9640</v>
      </c>
    </row>
    <row r="2047" spans="1:30" x14ac:dyDescent="0.25">
      <c r="A2047" s="5" t="str">
        <f t="shared" si="31"/>
        <v>R 7 - D 45 - 453 - 0848</v>
      </c>
      <c r="B2047" s="23" t="s">
        <v>2347</v>
      </c>
      <c r="C2047" t="s">
        <v>140</v>
      </c>
      <c r="D2047" t="s">
        <v>760</v>
      </c>
      <c r="E2047" t="s">
        <v>761</v>
      </c>
      <c r="F2047" t="s">
        <v>134</v>
      </c>
      <c r="G2047" t="s">
        <v>134</v>
      </c>
      <c r="H2047" t="s">
        <v>9777</v>
      </c>
      <c r="I2047" t="s">
        <v>20</v>
      </c>
      <c r="J2047" t="s">
        <v>2349</v>
      </c>
      <c r="K2047" t="s">
        <v>21</v>
      </c>
      <c r="M2047" t="s">
        <v>9778</v>
      </c>
      <c r="N2047" t="s">
        <v>22</v>
      </c>
      <c r="O2047" t="s">
        <v>23</v>
      </c>
      <c r="P2047" t="s">
        <v>26</v>
      </c>
      <c r="Q2047" t="s">
        <v>2348</v>
      </c>
      <c r="R2047" s="13">
        <v>0</v>
      </c>
      <c r="S2047" s="13">
        <v>1</v>
      </c>
      <c r="T2047" s="21">
        <v>1</v>
      </c>
      <c r="V2047" t="s">
        <v>2154</v>
      </c>
      <c r="W2047" t="s">
        <v>17602</v>
      </c>
      <c r="X2047" s="20" t="str">
        <f>+IF(V2047="","-",CONCATENATE(V2047,"_",W2047))</f>
        <v>FINES_R07</v>
      </c>
      <c r="Y2047" s="59">
        <v>0.2254054248332977</v>
      </c>
      <c r="Z2047" t="s">
        <v>134</v>
      </c>
      <c r="AA2047" t="s">
        <v>2393</v>
      </c>
      <c r="AB2047" t="str">
        <f>+IF(W2047="","-",IF(W2047="UNICO","CENSO","MUESTRA"))</f>
        <v>MUESTRA</v>
      </c>
      <c r="AC2047" t="s">
        <v>2397</v>
      </c>
      <c r="AD2047" t="s">
        <v>9779</v>
      </c>
    </row>
    <row r="2048" spans="1:30" x14ac:dyDescent="0.25">
      <c r="A2048" s="5" t="str">
        <f t="shared" si="31"/>
        <v>R 7 - D 45 - 458 - 0848</v>
      </c>
      <c r="B2048" s="60" t="s">
        <v>2347</v>
      </c>
      <c r="C2048" t="s">
        <v>140</v>
      </c>
      <c r="D2048" t="s">
        <v>760</v>
      </c>
      <c r="E2048" t="s">
        <v>761</v>
      </c>
      <c r="F2048" t="s">
        <v>134</v>
      </c>
      <c r="G2048" t="s">
        <v>134</v>
      </c>
      <c r="H2048" t="s">
        <v>12772</v>
      </c>
      <c r="I2048" t="s">
        <v>20</v>
      </c>
      <c r="J2048" t="s">
        <v>2349</v>
      </c>
      <c r="K2048" t="s">
        <v>21</v>
      </c>
      <c r="M2048" t="s">
        <v>9778</v>
      </c>
      <c r="N2048" t="s">
        <v>22</v>
      </c>
      <c r="O2048" t="s">
        <v>23</v>
      </c>
      <c r="P2048" t="s">
        <v>26</v>
      </c>
      <c r="Q2048" t="s">
        <v>2348</v>
      </c>
      <c r="R2048" s="13">
        <v>38</v>
      </c>
      <c r="S2048" s="13">
        <v>1</v>
      </c>
      <c r="T2048" s="21">
        <v>1</v>
      </c>
      <c r="V2048" t="s">
        <v>2154</v>
      </c>
      <c r="W2048" t="s">
        <v>17602</v>
      </c>
      <c r="X2048" s="20" t="str">
        <f>+IF(V2048="","-",CONCATENATE(V2048,"_",W2048))</f>
        <v>FINES_R07</v>
      </c>
      <c r="Y2048" s="59">
        <v>0.2254054248332977</v>
      </c>
      <c r="Z2048" t="s">
        <v>134</v>
      </c>
      <c r="AA2048" t="s">
        <v>2393</v>
      </c>
      <c r="AB2048" t="str">
        <f>+IF(W2048="","-",IF(W2048="UNICO","CENSO","MUESTRA"))</f>
        <v>MUESTRA</v>
      </c>
      <c r="AC2048" t="s">
        <v>2398</v>
      </c>
      <c r="AD2048" t="s">
        <v>9779</v>
      </c>
    </row>
    <row r="2049" spans="1:30" x14ac:dyDescent="0.25">
      <c r="A2049" s="5" t="str">
        <f t="shared" si="31"/>
        <v>R 7 - D 45 - 458 - 0850</v>
      </c>
      <c r="B2049" s="60" t="s">
        <v>2347</v>
      </c>
      <c r="C2049" t="s">
        <v>140</v>
      </c>
      <c r="D2049" t="s">
        <v>760</v>
      </c>
      <c r="E2049" t="s">
        <v>761</v>
      </c>
      <c r="F2049" t="s">
        <v>134</v>
      </c>
      <c r="G2049" t="s">
        <v>134</v>
      </c>
      <c r="H2049" t="s">
        <v>12781</v>
      </c>
      <c r="I2049" t="s">
        <v>20</v>
      </c>
      <c r="J2049" t="s">
        <v>2349</v>
      </c>
      <c r="K2049" t="s">
        <v>21</v>
      </c>
      <c r="M2049" t="s">
        <v>12782</v>
      </c>
      <c r="N2049" t="s">
        <v>22</v>
      </c>
      <c r="O2049" t="s">
        <v>23</v>
      </c>
      <c r="P2049" t="s">
        <v>26</v>
      </c>
      <c r="Q2049" t="s">
        <v>2348</v>
      </c>
      <c r="R2049" s="13">
        <v>27</v>
      </c>
      <c r="S2049" s="13">
        <v>1</v>
      </c>
      <c r="T2049" s="21">
        <v>1</v>
      </c>
      <c r="V2049" t="s">
        <v>2154</v>
      </c>
      <c r="W2049" t="s">
        <v>17602</v>
      </c>
      <c r="X2049" s="20" t="str">
        <f>+IF(V2049="","-",CONCATENATE(V2049,"_",W2049))</f>
        <v>FINES_R07</v>
      </c>
      <c r="Y2049" s="59">
        <v>0.22780147194862371</v>
      </c>
      <c r="Z2049" t="s">
        <v>134</v>
      </c>
      <c r="AA2049" t="s">
        <v>2393</v>
      </c>
      <c r="AB2049" t="str">
        <f>+IF(W2049="","-",IF(W2049="UNICO","CENSO","MUESTRA"))</f>
        <v>MUESTRA</v>
      </c>
      <c r="AC2049" t="s">
        <v>2397</v>
      </c>
      <c r="AD2049" t="s">
        <v>12783</v>
      </c>
    </row>
    <row r="2050" spans="1:30" x14ac:dyDescent="0.25">
      <c r="A2050" s="5" t="str">
        <f t="shared" si="31"/>
        <v>R 7 - D 45 - 458 - 1524</v>
      </c>
      <c r="B2050" s="23" t="s">
        <v>2347</v>
      </c>
      <c r="C2050" t="s">
        <v>140</v>
      </c>
      <c r="D2050" t="s">
        <v>760</v>
      </c>
      <c r="E2050" t="s">
        <v>761</v>
      </c>
      <c r="F2050" t="s">
        <v>134</v>
      </c>
      <c r="G2050" t="s">
        <v>134</v>
      </c>
      <c r="H2050" t="s">
        <v>9793</v>
      </c>
      <c r="I2050" t="s">
        <v>20</v>
      </c>
      <c r="J2050" t="s">
        <v>2349</v>
      </c>
      <c r="K2050" t="s">
        <v>21</v>
      </c>
      <c r="M2050" t="s">
        <v>9794</v>
      </c>
      <c r="N2050" t="s">
        <v>22</v>
      </c>
      <c r="O2050" t="s">
        <v>23</v>
      </c>
      <c r="P2050" t="s">
        <v>26</v>
      </c>
      <c r="Q2050" t="s">
        <v>2348</v>
      </c>
      <c r="R2050" s="13">
        <v>21</v>
      </c>
      <c r="S2050" s="13">
        <v>1</v>
      </c>
      <c r="T2050" s="21">
        <v>1</v>
      </c>
      <c r="V2050" t="s">
        <v>2154</v>
      </c>
      <c r="W2050" t="s">
        <v>17602</v>
      </c>
      <c r="X2050" s="20" t="str">
        <f>+IF(V2050="","-",CONCATENATE(V2050,"_",W2050))</f>
        <v>FINES_R07</v>
      </c>
      <c r="Y2050" s="59">
        <v>0.22845794260501859</v>
      </c>
      <c r="Z2050" t="s">
        <v>134</v>
      </c>
      <c r="AA2050" t="s">
        <v>2393</v>
      </c>
      <c r="AB2050" t="str">
        <f>+IF(W2050="","-",IF(W2050="UNICO","CENSO","MUESTRA"))</f>
        <v>MUESTRA</v>
      </c>
      <c r="AC2050" t="s">
        <v>2397</v>
      </c>
      <c r="AD2050" t="s">
        <v>9795</v>
      </c>
    </row>
    <row r="2051" spans="1:30" x14ac:dyDescent="0.25">
      <c r="A2051" s="5" t="str">
        <f t="shared" ref="A2051:A2114" si="32">+H2051</f>
        <v>R 7 - D 45 - 453 - 1524</v>
      </c>
      <c r="B2051" s="23" t="s">
        <v>2347</v>
      </c>
      <c r="C2051" t="s">
        <v>140</v>
      </c>
      <c r="D2051" t="s">
        <v>760</v>
      </c>
      <c r="E2051" t="s">
        <v>761</v>
      </c>
      <c r="F2051" t="s">
        <v>134</v>
      </c>
      <c r="G2051" t="s">
        <v>134</v>
      </c>
      <c r="H2051" t="s">
        <v>9813</v>
      </c>
      <c r="I2051" t="s">
        <v>20</v>
      </c>
      <c r="J2051" t="s">
        <v>2349</v>
      </c>
      <c r="K2051" t="s">
        <v>21</v>
      </c>
      <c r="M2051" t="s">
        <v>9794</v>
      </c>
      <c r="N2051" t="s">
        <v>22</v>
      </c>
      <c r="O2051" t="s">
        <v>23</v>
      </c>
      <c r="P2051" t="s">
        <v>26</v>
      </c>
      <c r="Q2051" t="s">
        <v>2348</v>
      </c>
      <c r="R2051" s="13">
        <v>122</v>
      </c>
      <c r="S2051" s="13">
        <v>4</v>
      </c>
      <c r="T2051" s="21">
        <v>1</v>
      </c>
      <c r="V2051" t="s">
        <v>2154</v>
      </c>
      <c r="W2051" t="s">
        <v>17602</v>
      </c>
      <c r="X2051" s="20" t="str">
        <f>+IF(V2051="","-",CONCATENATE(V2051,"_",W2051))</f>
        <v>FINES_R07</v>
      </c>
      <c r="Y2051" s="59">
        <v>0.22845794260501859</v>
      </c>
      <c r="Z2051" t="s">
        <v>134</v>
      </c>
      <c r="AA2051" t="s">
        <v>2393</v>
      </c>
      <c r="AB2051" t="str">
        <f>+IF(W2051="","-",IF(W2051="UNICO","CENSO","MUESTRA"))</f>
        <v>MUESTRA</v>
      </c>
      <c r="AC2051" t="s">
        <v>2397</v>
      </c>
      <c r="AD2051" t="s">
        <v>9795</v>
      </c>
    </row>
    <row r="2052" spans="1:30" x14ac:dyDescent="0.25">
      <c r="A2052" s="5" t="str">
        <f t="shared" si="32"/>
        <v>R 7 - D 45 - 466 - 4057</v>
      </c>
      <c r="B2052" s="23" t="s">
        <v>2347</v>
      </c>
      <c r="C2052" t="s">
        <v>140</v>
      </c>
      <c r="D2052" t="s">
        <v>760</v>
      </c>
      <c r="E2052" t="s">
        <v>761</v>
      </c>
      <c r="F2052" t="s">
        <v>134</v>
      </c>
      <c r="G2052" t="s">
        <v>134</v>
      </c>
      <c r="H2052" t="s">
        <v>9769</v>
      </c>
      <c r="I2052" t="s">
        <v>20</v>
      </c>
      <c r="J2052" t="s">
        <v>2349</v>
      </c>
      <c r="K2052" t="s">
        <v>21</v>
      </c>
      <c r="M2052" t="s">
        <v>9770</v>
      </c>
      <c r="N2052" t="s">
        <v>22</v>
      </c>
      <c r="O2052" t="s">
        <v>23</v>
      </c>
      <c r="P2052" t="s">
        <v>26</v>
      </c>
      <c r="Q2052" t="s">
        <v>2348</v>
      </c>
      <c r="R2052" s="13">
        <v>7</v>
      </c>
      <c r="S2052" s="13">
        <v>1</v>
      </c>
      <c r="T2052" s="21">
        <v>1</v>
      </c>
      <c r="V2052" t="s">
        <v>2154</v>
      </c>
      <c r="W2052" t="s">
        <v>17602</v>
      </c>
      <c r="X2052" s="20" t="str">
        <f>+IF(V2052="","-",CONCATENATE(V2052,"_",W2052))</f>
        <v>FINES_R07</v>
      </c>
      <c r="Y2052" s="59">
        <v>0.2350932955741882</v>
      </c>
      <c r="Z2052" t="s">
        <v>134</v>
      </c>
      <c r="AA2052" t="s">
        <v>2393</v>
      </c>
      <c r="AB2052" t="str">
        <f>+IF(W2052="","-",IF(W2052="UNICO","CENSO","MUESTRA"))</f>
        <v>MUESTRA</v>
      </c>
      <c r="AC2052" t="s">
        <v>2398</v>
      </c>
      <c r="AD2052" t="s">
        <v>9771</v>
      </c>
    </row>
    <row r="2053" spans="1:30" x14ac:dyDescent="0.25">
      <c r="A2053" s="5" t="str">
        <f t="shared" si="32"/>
        <v>R 7 - D 135 - 451 - 3776</v>
      </c>
      <c r="B2053" s="23" t="s">
        <v>2347</v>
      </c>
      <c r="C2053" t="s">
        <v>140</v>
      </c>
      <c r="D2053" t="s">
        <v>155</v>
      </c>
      <c r="E2053" t="s">
        <v>2074</v>
      </c>
      <c r="F2053" t="s">
        <v>134</v>
      </c>
      <c r="G2053" t="s">
        <v>134</v>
      </c>
      <c r="H2053" t="s">
        <v>9754</v>
      </c>
      <c r="I2053" t="s">
        <v>20</v>
      </c>
      <c r="J2053" t="s">
        <v>2349</v>
      </c>
      <c r="K2053" t="s">
        <v>21</v>
      </c>
      <c r="M2053" t="s">
        <v>2224</v>
      </c>
      <c r="N2053" t="s">
        <v>22</v>
      </c>
      <c r="O2053" t="s">
        <v>23</v>
      </c>
      <c r="P2053" t="s">
        <v>26</v>
      </c>
      <c r="Q2053" t="s">
        <v>2348</v>
      </c>
      <c r="R2053" s="13">
        <v>19</v>
      </c>
      <c r="S2053" s="13">
        <v>1</v>
      </c>
      <c r="T2053" s="21">
        <v>1</v>
      </c>
      <c r="V2053" t="s">
        <v>2154</v>
      </c>
      <c r="W2053" t="s">
        <v>17602</v>
      </c>
      <c r="X2053" s="20" t="str">
        <f>+IF(V2053="","-",CONCATENATE(V2053,"_",W2053))</f>
        <v>FINES_R07</v>
      </c>
      <c r="Y2053" s="59">
        <v>0.23639227449893949</v>
      </c>
      <c r="Z2053" t="s">
        <v>134</v>
      </c>
      <c r="AA2053" t="s">
        <v>2393</v>
      </c>
      <c r="AB2053" t="str">
        <f>+IF(W2053="","-",IF(W2053="UNICO","CENSO","MUESTRA"))</f>
        <v>MUESTRA</v>
      </c>
      <c r="AC2053" t="s">
        <v>2398</v>
      </c>
      <c r="AD2053" t="s">
        <v>9755</v>
      </c>
    </row>
    <row r="2054" spans="1:30" x14ac:dyDescent="0.25">
      <c r="A2054" s="5" t="str">
        <f t="shared" si="32"/>
        <v>R 7 - D 135 - 451 - 1129</v>
      </c>
      <c r="B2054" s="23" t="s">
        <v>2347</v>
      </c>
      <c r="C2054" t="s">
        <v>140</v>
      </c>
      <c r="D2054" t="s">
        <v>155</v>
      </c>
      <c r="E2054" t="s">
        <v>2074</v>
      </c>
      <c r="F2054" t="s">
        <v>134</v>
      </c>
      <c r="G2054" t="s">
        <v>134</v>
      </c>
      <c r="H2054" t="s">
        <v>9699</v>
      </c>
      <c r="I2054" t="s">
        <v>20</v>
      </c>
      <c r="J2054" t="s">
        <v>2349</v>
      </c>
      <c r="K2054" t="s">
        <v>21</v>
      </c>
      <c r="M2054" t="s">
        <v>2226</v>
      </c>
      <c r="N2054" t="s">
        <v>22</v>
      </c>
      <c r="O2054" t="s">
        <v>23</v>
      </c>
      <c r="P2054" t="s">
        <v>26</v>
      </c>
      <c r="Q2054" t="s">
        <v>2348</v>
      </c>
      <c r="R2054" s="13">
        <v>15</v>
      </c>
      <c r="S2054" s="13">
        <v>1</v>
      </c>
      <c r="T2054" s="21">
        <v>1</v>
      </c>
      <c r="V2054" t="s">
        <v>2154</v>
      </c>
      <c r="W2054" t="s">
        <v>17602</v>
      </c>
      <c r="X2054" s="20" t="str">
        <f>+IF(V2054="","-",CONCATENATE(V2054,"_",W2054))</f>
        <v>FINES_R07</v>
      </c>
      <c r="Y2054" s="59">
        <v>0.24084410071372989</v>
      </c>
      <c r="Z2054" t="s">
        <v>134</v>
      </c>
      <c r="AA2054" t="s">
        <v>2393</v>
      </c>
      <c r="AB2054" t="str">
        <f>+IF(W2054="","-",IF(W2054="UNICO","CENSO","MUESTRA"))</f>
        <v>MUESTRA</v>
      </c>
      <c r="AC2054" t="s">
        <v>2397</v>
      </c>
      <c r="AD2054" t="s">
        <v>9700</v>
      </c>
    </row>
    <row r="2055" spans="1:30" x14ac:dyDescent="0.25">
      <c r="A2055" s="5" t="str">
        <f t="shared" si="32"/>
        <v>R 7 - D 135 - 454 - 1129</v>
      </c>
      <c r="B2055" s="23" t="s">
        <v>2347</v>
      </c>
      <c r="C2055" t="s">
        <v>140</v>
      </c>
      <c r="D2055" t="s">
        <v>155</v>
      </c>
      <c r="E2055" t="s">
        <v>2074</v>
      </c>
      <c r="F2055" t="s">
        <v>134</v>
      </c>
      <c r="G2055" t="s">
        <v>134</v>
      </c>
      <c r="H2055" t="s">
        <v>9721</v>
      </c>
      <c r="I2055" t="s">
        <v>20</v>
      </c>
      <c r="J2055" t="s">
        <v>2349</v>
      </c>
      <c r="K2055" t="s">
        <v>21</v>
      </c>
      <c r="M2055" t="s">
        <v>2226</v>
      </c>
      <c r="N2055" t="s">
        <v>22</v>
      </c>
      <c r="O2055" t="s">
        <v>23</v>
      </c>
      <c r="P2055" t="s">
        <v>26</v>
      </c>
      <c r="Q2055" t="s">
        <v>2348</v>
      </c>
      <c r="R2055" s="13">
        <v>39</v>
      </c>
      <c r="S2055" s="13">
        <v>2</v>
      </c>
      <c r="T2055" s="21">
        <v>1</v>
      </c>
      <c r="V2055" t="s">
        <v>2154</v>
      </c>
      <c r="W2055" t="s">
        <v>17602</v>
      </c>
      <c r="X2055" s="20" t="str">
        <f>+IF(V2055="","-",CONCATENATE(V2055,"_",W2055))</f>
        <v>FINES_R07</v>
      </c>
      <c r="Y2055" s="59">
        <v>0.24084410071372989</v>
      </c>
      <c r="Z2055" t="s">
        <v>134</v>
      </c>
      <c r="AA2055" t="s">
        <v>2393</v>
      </c>
      <c r="AB2055" t="str">
        <f>+IF(W2055="","-",IF(W2055="UNICO","CENSO","MUESTRA"))</f>
        <v>MUESTRA</v>
      </c>
      <c r="AC2055" t="s">
        <v>2398</v>
      </c>
      <c r="AD2055" t="s">
        <v>9700</v>
      </c>
    </row>
    <row r="2056" spans="1:30" x14ac:dyDescent="0.25">
      <c r="A2056" s="5" t="str">
        <f t="shared" si="32"/>
        <v>R 7 - D 117 - 455 - 4319</v>
      </c>
      <c r="B2056" s="60" t="s">
        <v>2347</v>
      </c>
      <c r="C2056" t="s">
        <v>140</v>
      </c>
      <c r="D2056" t="s">
        <v>85</v>
      </c>
      <c r="E2056" t="s">
        <v>1888</v>
      </c>
      <c r="F2056" t="s">
        <v>134</v>
      </c>
      <c r="G2056" t="s">
        <v>134</v>
      </c>
      <c r="H2056" t="s">
        <v>12635</v>
      </c>
      <c r="I2056" t="s">
        <v>20</v>
      </c>
      <c r="J2056" t="s">
        <v>2349</v>
      </c>
      <c r="K2056" t="s">
        <v>21</v>
      </c>
      <c r="M2056" t="s">
        <v>12636</v>
      </c>
      <c r="N2056" t="s">
        <v>22</v>
      </c>
      <c r="O2056" t="s">
        <v>23</v>
      </c>
      <c r="P2056" t="s">
        <v>26</v>
      </c>
      <c r="Q2056" t="s">
        <v>2348</v>
      </c>
      <c r="R2056" s="13">
        <v>46</v>
      </c>
      <c r="S2056" s="13">
        <v>2</v>
      </c>
      <c r="T2056" s="21">
        <v>1</v>
      </c>
      <c r="V2056" t="s">
        <v>2154</v>
      </c>
      <c r="W2056" t="s">
        <v>17602</v>
      </c>
      <c r="X2056" s="20" t="str">
        <f>+IF(V2056="","-",CONCATENATE(V2056,"_",W2056))</f>
        <v>FINES_R07</v>
      </c>
      <c r="Y2056" s="59">
        <v>0.24657714366912839</v>
      </c>
      <c r="Z2056" t="s">
        <v>134</v>
      </c>
      <c r="AA2056" t="s">
        <v>2393</v>
      </c>
      <c r="AB2056" t="str">
        <f>+IF(W2056="","-",IF(W2056="UNICO","CENSO","MUESTRA"))</f>
        <v>MUESTRA</v>
      </c>
      <c r="AC2056" t="s">
        <v>2397</v>
      </c>
      <c r="AD2056" t="s">
        <v>12637</v>
      </c>
    </row>
    <row r="2057" spans="1:30" x14ac:dyDescent="0.25">
      <c r="A2057" s="5" t="str">
        <f t="shared" si="32"/>
        <v>R 7 - D 117 - 455 - 0061</v>
      </c>
      <c r="B2057" s="23" t="s">
        <v>2347</v>
      </c>
      <c r="C2057" t="s">
        <v>140</v>
      </c>
      <c r="D2057" t="s">
        <v>85</v>
      </c>
      <c r="E2057" t="s">
        <v>1888</v>
      </c>
      <c r="F2057" t="s">
        <v>134</v>
      </c>
      <c r="G2057" t="s">
        <v>134</v>
      </c>
      <c r="H2057" t="s">
        <v>9642</v>
      </c>
      <c r="I2057" t="s">
        <v>20</v>
      </c>
      <c r="J2057" t="s">
        <v>2349</v>
      </c>
      <c r="K2057" t="s">
        <v>21</v>
      </c>
      <c r="M2057" t="s">
        <v>9643</v>
      </c>
      <c r="N2057" t="s">
        <v>22</v>
      </c>
      <c r="O2057" t="s">
        <v>23</v>
      </c>
      <c r="P2057" t="s">
        <v>26</v>
      </c>
      <c r="Q2057" t="s">
        <v>2348</v>
      </c>
      <c r="R2057" s="13">
        <v>99</v>
      </c>
      <c r="S2057" s="13">
        <v>4</v>
      </c>
      <c r="T2057" s="21">
        <v>1</v>
      </c>
      <c r="V2057" t="s">
        <v>2154</v>
      </c>
      <c r="W2057" t="s">
        <v>17602</v>
      </c>
      <c r="X2057" s="20" t="str">
        <f>+IF(V2057="","-",CONCATENATE(V2057,"_",W2057))</f>
        <v>FINES_R07</v>
      </c>
      <c r="Y2057" s="59">
        <v>0.24845302104949951</v>
      </c>
      <c r="Z2057" t="s">
        <v>134</v>
      </c>
      <c r="AA2057" t="s">
        <v>2393</v>
      </c>
      <c r="AB2057" t="str">
        <f>+IF(W2057="","-",IF(W2057="UNICO","CENSO","MUESTRA"))</f>
        <v>MUESTRA</v>
      </c>
      <c r="AC2057" t="s">
        <v>2398</v>
      </c>
      <c r="AD2057" t="s">
        <v>9644</v>
      </c>
    </row>
    <row r="2058" spans="1:30" x14ac:dyDescent="0.25">
      <c r="A2058" s="5" t="str">
        <f t="shared" si="32"/>
        <v>R 7 - D 45 - 458 - 1232</v>
      </c>
      <c r="B2058" s="60" t="s">
        <v>2347</v>
      </c>
      <c r="C2058" t="s">
        <v>140</v>
      </c>
      <c r="D2058" t="s">
        <v>760</v>
      </c>
      <c r="E2058" t="s">
        <v>761</v>
      </c>
      <c r="F2058" t="s">
        <v>134</v>
      </c>
      <c r="G2058" t="s">
        <v>134</v>
      </c>
      <c r="H2058" t="s">
        <v>12708</v>
      </c>
      <c r="I2058" t="s">
        <v>20</v>
      </c>
      <c r="J2058" t="s">
        <v>2349</v>
      </c>
      <c r="K2058" t="s">
        <v>21</v>
      </c>
      <c r="M2058" t="s">
        <v>12709</v>
      </c>
      <c r="N2058" t="s">
        <v>22</v>
      </c>
      <c r="O2058" t="s">
        <v>23</v>
      </c>
      <c r="P2058" t="s">
        <v>26</v>
      </c>
      <c r="Q2058" t="s">
        <v>2348</v>
      </c>
      <c r="R2058" s="13">
        <v>21</v>
      </c>
      <c r="S2058" s="13">
        <v>1</v>
      </c>
      <c r="T2058" s="21">
        <v>1</v>
      </c>
      <c r="V2058" t="s">
        <v>2154</v>
      </c>
      <c r="W2058" t="s">
        <v>17602</v>
      </c>
      <c r="X2058" s="20" t="str">
        <f>+IF(V2058="","-",CONCATENATE(V2058,"_",W2058))</f>
        <v>FINES_R07</v>
      </c>
      <c r="Y2058" s="59">
        <v>0.25760778784751892</v>
      </c>
      <c r="Z2058" t="s">
        <v>134</v>
      </c>
      <c r="AA2058" t="s">
        <v>2393</v>
      </c>
      <c r="AB2058" t="str">
        <f>+IF(W2058="","-",IF(W2058="UNICO","CENSO","MUESTRA"))</f>
        <v>MUESTRA</v>
      </c>
      <c r="AC2058" t="s">
        <v>2397</v>
      </c>
      <c r="AD2058" t="s">
        <v>12710</v>
      </c>
    </row>
    <row r="2059" spans="1:30" x14ac:dyDescent="0.25">
      <c r="A2059" s="5" t="str">
        <f t="shared" si="32"/>
        <v>R 7 - D 135 - 451 - 3473</v>
      </c>
      <c r="B2059" s="23" t="s">
        <v>2347</v>
      </c>
      <c r="C2059" t="s">
        <v>140</v>
      </c>
      <c r="D2059" t="s">
        <v>155</v>
      </c>
      <c r="E2059" t="s">
        <v>2074</v>
      </c>
      <c r="F2059" t="s">
        <v>134</v>
      </c>
      <c r="G2059" t="s">
        <v>134</v>
      </c>
      <c r="H2059" t="s">
        <v>9750</v>
      </c>
      <c r="I2059" t="s">
        <v>20</v>
      </c>
      <c r="J2059" t="s">
        <v>2349</v>
      </c>
      <c r="K2059" t="s">
        <v>21</v>
      </c>
      <c r="M2059" t="s">
        <v>2209</v>
      </c>
      <c r="N2059" t="s">
        <v>22</v>
      </c>
      <c r="O2059" t="s">
        <v>23</v>
      </c>
      <c r="P2059" t="s">
        <v>26</v>
      </c>
      <c r="Q2059" t="s">
        <v>2348</v>
      </c>
      <c r="R2059" s="13">
        <v>14</v>
      </c>
      <c r="S2059" s="13">
        <v>1</v>
      </c>
      <c r="T2059" s="21">
        <v>1</v>
      </c>
      <c r="V2059" t="s">
        <v>2154</v>
      </c>
      <c r="W2059" t="s">
        <v>17602</v>
      </c>
      <c r="X2059" s="20" t="str">
        <f>+IF(V2059="","-",CONCATENATE(V2059,"_",W2059))</f>
        <v>FINES_R07</v>
      </c>
      <c r="Y2059" s="59">
        <v>0.26666480302810669</v>
      </c>
      <c r="Z2059" t="s">
        <v>134</v>
      </c>
      <c r="AA2059" t="s">
        <v>2393</v>
      </c>
      <c r="AB2059" t="str">
        <f>+IF(W2059="","-",IF(W2059="UNICO","CENSO","MUESTRA"))</f>
        <v>MUESTRA</v>
      </c>
      <c r="AC2059" t="s">
        <v>2397</v>
      </c>
      <c r="AD2059" t="s">
        <v>9751</v>
      </c>
    </row>
    <row r="2060" spans="1:30" x14ac:dyDescent="0.25">
      <c r="A2060" s="5" t="str">
        <f t="shared" si="32"/>
        <v>R 7 - D 135 - 451 - 1121</v>
      </c>
      <c r="B2060" s="23" t="s">
        <v>2347</v>
      </c>
      <c r="C2060" t="s">
        <v>140</v>
      </c>
      <c r="D2060" t="s">
        <v>155</v>
      </c>
      <c r="E2060" t="s">
        <v>2074</v>
      </c>
      <c r="F2060" t="s">
        <v>134</v>
      </c>
      <c r="G2060" t="s">
        <v>134</v>
      </c>
      <c r="H2060" t="s">
        <v>9702</v>
      </c>
      <c r="I2060" t="s">
        <v>20</v>
      </c>
      <c r="J2060" t="s">
        <v>2349</v>
      </c>
      <c r="K2060" t="s">
        <v>21</v>
      </c>
      <c r="M2060" t="s">
        <v>2231</v>
      </c>
      <c r="N2060" t="s">
        <v>22</v>
      </c>
      <c r="O2060" t="s">
        <v>23</v>
      </c>
      <c r="P2060" t="s">
        <v>26</v>
      </c>
      <c r="Q2060" t="s">
        <v>2348</v>
      </c>
      <c r="R2060" s="13">
        <v>13</v>
      </c>
      <c r="S2060" s="13">
        <v>1</v>
      </c>
      <c r="T2060" s="21">
        <v>1</v>
      </c>
      <c r="V2060" t="s">
        <v>2154</v>
      </c>
      <c r="W2060" t="s">
        <v>17602</v>
      </c>
      <c r="X2060" s="20" t="str">
        <f>+IF(V2060="","-",CONCATENATE(V2060,"_",W2060))</f>
        <v>FINES_R07</v>
      </c>
      <c r="Y2060" s="59">
        <v>0.28614151477813721</v>
      </c>
      <c r="Z2060" t="s">
        <v>134</v>
      </c>
      <c r="AA2060" t="s">
        <v>2393</v>
      </c>
      <c r="AB2060" t="str">
        <f>+IF(W2060="","-",IF(W2060="UNICO","CENSO","MUESTRA"))</f>
        <v>MUESTRA</v>
      </c>
      <c r="AC2060" t="s">
        <v>2397</v>
      </c>
      <c r="AD2060" t="s">
        <v>9703</v>
      </c>
    </row>
    <row r="2061" spans="1:30" x14ac:dyDescent="0.25">
      <c r="A2061" s="5" t="str">
        <f t="shared" si="32"/>
        <v>R 7 - D 45 - 453 - 3713</v>
      </c>
      <c r="B2061" s="23" t="s">
        <v>2347</v>
      </c>
      <c r="C2061" t="s">
        <v>140</v>
      </c>
      <c r="D2061" t="s">
        <v>760</v>
      </c>
      <c r="E2061" t="s">
        <v>761</v>
      </c>
      <c r="F2061" t="s">
        <v>134</v>
      </c>
      <c r="G2061" t="s">
        <v>134</v>
      </c>
      <c r="H2061" t="s">
        <v>9804</v>
      </c>
      <c r="I2061" t="s">
        <v>20</v>
      </c>
      <c r="J2061" t="s">
        <v>2349</v>
      </c>
      <c r="K2061" t="s">
        <v>21</v>
      </c>
      <c r="M2061" t="s">
        <v>9805</v>
      </c>
      <c r="N2061" t="s">
        <v>22</v>
      </c>
      <c r="O2061" t="s">
        <v>23</v>
      </c>
      <c r="P2061" t="s">
        <v>26</v>
      </c>
      <c r="Q2061" t="s">
        <v>2348</v>
      </c>
      <c r="R2061" s="13">
        <v>9</v>
      </c>
      <c r="S2061" s="13">
        <v>1</v>
      </c>
      <c r="T2061" s="21">
        <v>1</v>
      </c>
      <c r="V2061" t="s">
        <v>2154</v>
      </c>
      <c r="W2061" t="s">
        <v>17602</v>
      </c>
      <c r="X2061" s="20" t="str">
        <f>+IF(V2061="","-",CONCATENATE(V2061,"_",W2061))</f>
        <v>FINES_R07</v>
      </c>
      <c r="Y2061" s="59">
        <v>0.29370316863059998</v>
      </c>
      <c r="Z2061" t="s">
        <v>134</v>
      </c>
      <c r="AA2061" t="s">
        <v>2393</v>
      </c>
      <c r="AB2061" t="str">
        <f>+IF(W2061="","-",IF(W2061="UNICO","CENSO","MUESTRA"))</f>
        <v>MUESTRA</v>
      </c>
      <c r="AC2061" t="s">
        <v>2398</v>
      </c>
      <c r="AD2061" t="s">
        <v>9806</v>
      </c>
    </row>
    <row r="2062" spans="1:30" x14ac:dyDescent="0.25">
      <c r="A2062" s="5" t="str">
        <f t="shared" si="32"/>
        <v>R 7 - D 117 - 455 - 4320</v>
      </c>
      <c r="B2062" s="60" t="s">
        <v>2347</v>
      </c>
      <c r="C2062" t="s">
        <v>140</v>
      </c>
      <c r="D2062" t="s">
        <v>85</v>
      </c>
      <c r="E2062" t="s">
        <v>1888</v>
      </c>
      <c r="F2062" t="s">
        <v>134</v>
      </c>
      <c r="G2062" t="s">
        <v>134</v>
      </c>
      <c r="H2062" t="s">
        <v>12639</v>
      </c>
      <c r="I2062" t="s">
        <v>20</v>
      </c>
      <c r="J2062" t="s">
        <v>2349</v>
      </c>
      <c r="K2062" t="s">
        <v>21</v>
      </c>
      <c r="M2062" t="s">
        <v>12640</v>
      </c>
      <c r="N2062" t="s">
        <v>22</v>
      </c>
      <c r="O2062" t="s">
        <v>23</v>
      </c>
      <c r="P2062" t="s">
        <v>26</v>
      </c>
      <c r="Q2062" t="s">
        <v>2348</v>
      </c>
      <c r="R2062" s="13">
        <v>19</v>
      </c>
      <c r="S2062" s="13">
        <v>1</v>
      </c>
      <c r="T2062" s="21">
        <v>1</v>
      </c>
      <c r="V2062" t="s">
        <v>2154</v>
      </c>
      <c r="W2062" t="s">
        <v>17602</v>
      </c>
      <c r="X2062" s="20" t="str">
        <f>+IF(V2062="","-",CONCATENATE(V2062,"_",W2062))</f>
        <v>FINES_R07</v>
      </c>
      <c r="Y2062" s="59">
        <v>0.29948329925537109</v>
      </c>
      <c r="Z2062" t="s">
        <v>134</v>
      </c>
      <c r="AA2062" t="s">
        <v>2393</v>
      </c>
      <c r="AB2062" t="str">
        <f>+IF(W2062="","-",IF(W2062="UNICO","CENSO","MUESTRA"))</f>
        <v>MUESTRA</v>
      </c>
      <c r="AC2062" t="s">
        <v>2398</v>
      </c>
      <c r="AD2062" t="s">
        <v>12641</v>
      </c>
    </row>
    <row r="2063" spans="1:30" x14ac:dyDescent="0.25">
      <c r="A2063" s="5" t="str">
        <f t="shared" si="32"/>
        <v>R 7 - D 135 - 454 - 4228</v>
      </c>
      <c r="B2063" s="60" t="s">
        <v>2347</v>
      </c>
      <c r="C2063" t="s">
        <v>140</v>
      </c>
      <c r="D2063" t="s">
        <v>155</v>
      </c>
      <c r="E2063" t="s">
        <v>2074</v>
      </c>
      <c r="F2063" t="s">
        <v>134</v>
      </c>
      <c r="G2063" t="s">
        <v>134</v>
      </c>
      <c r="H2063" t="s">
        <v>12672</v>
      </c>
      <c r="I2063" t="s">
        <v>20</v>
      </c>
      <c r="J2063" t="s">
        <v>2349</v>
      </c>
      <c r="K2063" t="s">
        <v>21</v>
      </c>
      <c r="M2063" t="s">
        <v>12673</v>
      </c>
      <c r="N2063" t="s">
        <v>22</v>
      </c>
      <c r="O2063" t="s">
        <v>23</v>
      </c>
      <c r="P2063" t="s">
        <v>26</v>
      </c>
      <c r="Q2063" t="s">
        <v>2348</v>
      </c>
      <c r="R2063" s="13">
        <v>57</v>
      </c>
      <c r="S2063" s="13">
        <v>1</v>
      </c>
      <c r="T2063" s="21">
        <v>1</v>
      </c>
      <c r="V2063" t="s">
        <v>2154</v>
      </c>
      <c r="W2063" t="s">
        <v>17602</v>
      </c>
      <c r="X2063" s="20" t="str">
        <f>+IF(V2063="","-",CONCATENATE(V2063,"_",W2063))</f>
        <v>FINES_R07</v>
      </c>
      <c r="Y2063" s="59">
        <v>0.32027792930603027</v>
      </c>
      <c r="Z2063" t="s">
        <v>134</v>
      </c>
      <c r="AA2063" t="s">
        <v>2393</v>
      </c>
      <c r="AB2063" t="str">
        <f>+IF(W2063="","-",IF(W2063="UNICO","CENSO","MUESTRA"))</f>
        <v>MUESTRA</v>
      </c>
      <c r="AC2063" t="s">
        <v>2397</v>
      </c>
      <c r="AD2063" t="s">
        <v>12674</v>
      </c>
    </row>
    <row r="2064" spans="1:30" x14ac:dyDescent="0.25">
      <c r="A2064" s="5" t="str">
        <f t="shared" si="32"/>
        <v>R 7 - D 135 - 451 - 3200</v>
      </c>
      <c r="B2064" s="23" t="s">
        <v>2347</v>
      </c>
      <c r="C2064" t="s">
        <v>140</v>
      </c>
      <c r="D2064" t="s">
        <v>155</v>
      </c>
      <c r="E2064" t="s">
        <v>2074</v>
      </c>
      <c r="F2064" t="s">
        <v>134</v>
      </c>
      <c r="G2064" t="s">
        <v>134</v>
      </c>
      <c r="H2064" t="s">
        <v>9692</v>
      </c>
      <c r="I2064" t="s">
        <v>20</v>
      </c>
      <c r="J2064" t="s">
        <v>2349</v>
      </c>
      <c r="K2064" t="s">
        <v>21</v>
      </c>
      <c r="M2064" t="s">
        <v>9693</v>
      </c>
      <c r="N2064" t="s">
        <v>22</v>
      </c>
      <c r="O2064" t="s">
        <v>23</v>
      </c>
      <c r="P2064" t="s">
        <v>26</v>
      </c>
      <c r="Q2064" t="s">
        <v>2348</v>
      </c>
      <c r="R2064" s="13">
        <v>28</v>
      </c>
      <c r="S2064" s="13">
        <v>1</v>
      </c>
      <c r="T2064" s="21">
        <v>1</v>
      </c>
      <c r="V2064" t="s">
        <v>2154</v>
      </c>
      <c r="W2064" t="s">
        <v>17602</v>
      </c>
      <c r="X2064" s="20" t="str">
        <f>+IF(V2064="","-",CONCATENATE(V2064,"_",W2064))</f>
        <v>FINES_R07</v>
      </c>
      <c r="Y2064" s="59">
        <v>0.32288777828216553</v>
      </c>
      <c r="Z2064" t="s">
        <v>134</v>
      </c>
      <c r="AA2064" t="s">
        <v>2393</v>
      </c>
      <c r="AB2064" t="str">
        <f>+IF(W2064="","-",IF(W2064="UNICO","CENSO","MUESTRA"))</f>
        <v>MUESTRA</v>
      </c>
      <c r="AC2064" t="s">
        <v>2397</v>
      </c>
      <c r="AD2064" t="s">
        <v>9694</v>
      </c>
    </row>
    <row r="2065" spans="1:30" x14ac:dyDescent="0.25">
      <c r="A2065" s="5" t="str">
        <f t="shared" si="32"/>
        <v>R 7 - D 135 - 454 - 3200</v>
      </c>
      <c r="B2065" s="23" t="s">
        <v>2347</v>
      </c>
      <c r="C2065" t="s">
        <v>140</v>
      </c>
      <c r="D2065" t="s">
        <v>155</v>
      </c>
      <c r="E2065" t="s">
        <v>2074</v>
      </c>
      <c r="F2065" t="s">
        <v>134</v>
      </c>
      <c r="G2065" t="s">
        <v>134</v>
      </c>
      <c r="H2065" t="s">
        <v>9736</v>
      </c>
      <c r="I2065" t="s">
        <v>20</v>
      </c>
      <c r="J2065" t="s">
        <v>2349</v>
      </c>
      <c r="K2065" t="s">
        <v>21</v>
      </c>
      <c r="M2065" t="s">
        <v>9693</v>
      </c>
      <c r="N2065" t="s">
        <v>22</v>
      </c>
      <c r="O2065" t="s">
        <v>23</v>
      </c>
      <c r="P2065" t="s">
        <v>26</v>
      </c>
      <c r="Q2065" t="s">
        <v>2348</v>
      </c>
      <c r="R2065" s="13">
        <v>24</v>
      </c>
      <c r="S2065" s="13">
        <v>1</v>
      </c>
      <c r="T2065" s="21">
        <v>1</v>
      </c>
      <c r="V2065" t="s">
        <v>2154</v>
      </c>
      <c r="W2065" t="s">
        <v>17602</v>
      </c>
      <c r="X2065" s="20" t="str">
        <f>+IF(V2065="","-",CONCATENATE(V2065,"_",W2065))</f>
        <v>FINES_R07</v>
      </c>
      <c r="Y2065" s="59">
        <v>0.32288777828216553</v>
      </c>
      <c r="Z2065" t="s">
        <v>134</v>
      </c>
      <c r="AA2065" t="s">
        <v>2393</v>
      </c>
      <c r="AB2065" t="str">
        <f>+IF(W2065="","-",IF(W2065="UNICO","CENSO","MUESTRA"))</f>
        <v>MUESTRA</v>
      </c>
      <c r="AC2065" t="s">
        <v>2397</v>
      </c>
      <c r="AD2065" t="s">
        <v>9694</v>
      </c>
    </row>
    <row r="2066" spans="1:30" x14ac:dyDescent="0.25">
      <c r="A2066" s="5" t="str">
        <f t="shared" si="32"/>
        <v>R 7 - D 45 - 453 - 0644</v>
      </c>
      <c r="B2066" s="60" t="s">
        <v>2347</v>
      </c>
      <c r="C2066" t="s">
        <v>140</v>
      </c>
      <c r="D2066" t="s">
        <v>760</v>
      </c>
      <c r="E2066" t="s">
        <v>761</v>
      </c>
      <c r="F2066" t="s">
        <v>134</v>
      </c>
      <c r="G2066" t="s">
        <v>134</v>
      </c>
      <c r="H2066" t="s">
        <v>12704</v>
      </c>
      <c r="I2066" t="s">
        <v>20</v>
      </c>
      <c r="J2066" t="s">
        <v>2349</v>
      </c>
      <c r="K2066" t="s">
        <v>21</v>
      </c>
      <c r="M2066" t="s">
        <v>12705</v>
      </c>
      <c r="N2066" t="s">
        <v>22</v>
      </c>
      <c r="O2066" t="s">
        <v>23</v>
      </c>
      <c r="P2066" t="s">
        <v>26</v>
      </c>
      <c r="Q2066" t="s">
        <v>2348</v>
      </c>
      <c r="R2066" s="13">
        <v>32</v>
      </c>
      <c r="S2066" s="13">
        <v>1</v>
      </c>
      <c r="T2066" s="21">
        <v>1</v>
      </c>
      <c r="V2066" t="s">
        <v>2154</v>
      </c>
      <c r="W2066" t="s">
        <v>17602</v>
      </c>
      <c r="X2066" s="20" t="str">
        <f>+IF(V2066="","-",CONCATENATE(V2066,"_",W2066))</f>
        <v>FINES_R07</v>
      </c>
      <c r="Y2066" s="59">
        <v>0.33861607313156128</v>
      </c>
      <c r="Z2066" t="s">
        <v>134</v>
      </c>
      <c r="AA2066" t="s">
        <v>2393</v>
      </c>
      <c r="AB2066" t="str">
        <f>+IF(W2066="","-",IF(W2066="UNICO","CENSO","MUESTRA"))</f>
        <v>MUESTRA</v>
      </c>
      <c r="AC2066" t="s">
        <v>2397</v>
      </c>
      <c r="AD2066" t="s">
        <v>12706</v>
      </c>
    </row>
    <row r="2067" spans="1:30" x14ac:dyDescent="0.25">
      <c r="A2067" s="5" t="str">
        <f t="shared" si="32"/>
        <v>R 7 - D 135 - 451 - 4024</v>
      </c>
      <c r="B2067" s="23" t="s">
        <v>2347</v>
      </c>
      <c r="C2067" t="s">
        <v>140</v>
      </c>
      <c r="D2067" t="s">
        <v>155</v>
      </c>
      <c r="E2067" t="s">
        <v>2074</v>
      </c>
      <c r="F2067" t="s">
        <v>134</v>
      </c>
      <c r="G2067" t="s">
        <v>134</v>
      </c>
      <c r="H2067" t="s">
        <v>9757</v>
      </c>
      <c r="I2067" t="s">
        <v>20</v>
      </c>
      <c r="J2067" t="s">
        <v>2349</v>
      </c>
      <c r="K2067" t="s">
        <v>21</v>
      </c>
      <c r="M2067" t="s">
        <v>2225</v>
      </c>
      <c r="N2067" t="s">
        <v>22</v>
      </c>
      <c r="O2067" t="s">
        <v>23</v>
      </c>
      <c r="P2067" t="s">
        <v>26</v>
      </c>
      <c r="Q2067" t="s">
        <v>2348</v>
      </c>
      <c r="R2067" s="13">
        <v>21</v>
      </c>
      <c r="S2067" s="13">
        <v>1</v>
      </c>
      <c r="T2067" s="21">
        <v>1</v>
      </c>
      <c r="V2067" t="s">
        <v>2154</v>
      </c>
      <c r="W2067" t="s">
        <v>17602</v>
      </c>
      <c r="X2067" s="20" t="str">
        <f>+IF(V2067="","-",CONCATENATE(V2067,"_",W2067))</f>
        <v>FINES_R07</v>
      </c>
      <c r="Y2067" s="59">
        <v>0.34489482641220093</v>
      </c>
      <c r="Z2067" t="s">
        <v>134</v>
      </c>
      <c r="AA2067" t="s">
        <v>2393</v>
      </c>
      <c r="AB2067" t="str">
        <f>+IF(W2067="","-",IF(W2067="UNICO","CENSO","MUESTRA"))</f>
        <v>MUESTRA</v>
      </c>
      <c r="AC2067" t="s">
        <v>2398</v>
      </c>
      <c r="AD2067" t="s">
        <v>9758</v>
      </c>
    </row>
    <row r="2068" spans="1:30" x14ac:dyDescent="0.25">
      <c r="A2068" s="5" t="str">
        <f t="shared" si="32"/>
        <v>R 7 - D 135 - 451 - 1134</v>
      </c>
      <c r="B2068" s="23" t="s">
        <v>2347</v>
      </c>
      <c r="C2068" t="s">
        <v>140</v>
      </c>
      <c r="D2068" t="s">
        <v>155</v>
      </c>
      <c r="E2068" t="s">
        <v>2074</v>
      </c>
      <c r="F2068" t="s">
        <v>134</v>
      </c>
      <c r="G2068" t="s">
        <v>134</v>
      </c>
      <c r="H2068" t="s">
        <v>9705</v>
      </c>
      <c r="I2068" t="s">
        <v>20</v>
      </c>
      <c r="J2068" t="s">
        <v>2349</v>
      </c>
      <c r="K2068" t="s">
        <v>21</v>
      </c>
      <c r="M2068" t="s">
        <v>2223</v>
      </c>
      <c r="N2068" t="s">
        <v>22</v>
      </c>
      <c r="O2068" t="s">
        <v>23</v>
      </c>
      <c r="P2068" t="s">
        <v>26</v>
      </c>
      <c r="Q2068" t="s">
        <v>2348</v>
      </c>
      <c r="R2068" s="13">
        <v>27</v>
      </c>
      <c r="S2068" s="13">
        <v>1</v>
      </c>
      <c r="T2068" s="21">
        <v>1</v>
      </c>
      <c r="V2068" t="s">
        <v>2154</v>
      </c>
      <c r="W2068" t="s">
        <v>17602</v>
      </c>
      <c r="X2068" s="20" t="str">
        <f>+IF(V2068="","-",CONCATENATE(V2068,"_",W2068))</f>
        <v>FINES_R07</v>
      </c>
      <c r="Y2068" s="59">
        <v>0.34582239389419561</v>
      </c>
      <c r="Z2068" t="s">
        <v>134</v>
      </c>
      <c r="AA2068" t="s">
        <v>2393</v>
      </c>
      <c r="AB2068" t="str">
        <f>+IF(W2068="","-",IF(W2068="UNICO","CENSO","MUESTRA"))</f>
        <v>MUESTRA</v>
      </c>
      <c r="AC2068" t="s">
        <v>2398</v>
      </c>
      <c r="AD2068" t="s">
        <v>9706</v>
      </c>
    </row>
    <row r="2069" spans="1:30" x14ac:dyDescent="0.25">
      <c r="A2069" s="5" t="str">
        <f t="shared" si="32"/>
        <v>R 7 - D 135 - 454 - 1134</v>
      </c>
      <c r="B2069" s="23" t="s">
        <v>2347</v>
      </c>
      <c r="C2069" t="s">
        <v>140</v>
      </c>
      <c r="D2069" t="s">
        <v>155</v>
      </c>
      <c r="E2069" t="s">
        <v>2074</v>
      </c>
      <c r="F2069" t="s">
        <v>134</v>
      </c>
      <c r="G2069" t="s">
        <v>134</v>
      </c>
      <c r="H2069" t="s">
        <v>9708</v>
      </c>
      <c r="I2069" t="s">
        <v>20</v>
      </c>
      <c r="J2069" t="s">
        <v>2349</v>
      </c>
      <c r="K2069" t="s">
        <v>21</v>
      </c>
      <c r="M2069" t="s">
        <v>2223</v>
      </c>
      <c r="N2069" t="s">
        <v>22</v>
      </c>
      <c r="O2069" t="s">
        <v>23</v>
      </c>
      <c r="P2069" t="s">
        <v>26</v>
      </c>
      <c r="Q2069" t="s">
        <v>2348</v>
      </c>
      <c r="R2069" s="13">
        <v>29</v>
      </c>
      <c r="S2069" s="13">
        <v>1</v>
      </c>
      <c r="T2069" s="21">
        <v>1</v>
      </c>
      <c r="V2069" t="s">
        <v>2154</v>
      </c>
      <c r="W2069" t="s">
        <v>17602</v>
      </c>
      <c r="X2069" s="20" t="str">
        <f>+IF(V2069="","-",CONCATENATE(V2069,"_",W2069))</f>
        <v>FINES_R07</v>
      </c>
      <c r="Y2069" s="59">
        <v>0.34582239389419561</v>
      </c>
      <c r="Z2069" t="s">
        <v>134</v>
      </c>
      <c r="AA2069" t="s">
        <v>2393</v>
      </c>
      <c r="AB2069" t="str">
        <f>+IF(W2069="","-",IF(W2069="UNICO","CENSO","MUESTRA"))</f>
        <v>MUESTRA</v>
      </c>
      <c r="AC2069" t="s">
        <v>2397</v>
      </c>
      <c r="AD2069" t="s">
        <v>9706</v>
      </c>
    </row>
    <row r="2070" spans="1:30" x14ac:dyDescent="0.25">
      <c r="A2070" s="5" t="str">
        <f t="shared" si="32"/>
        <v>R 7 - D 135 - 451 - 1127</v>
      </c>
      <c r="B2070" s="23" t="s">
        <v>2347</v>
      </c>
      <c r="C2070" t="s">
        <v>140</v>
      </c>
      <c r="D2070" t="s">
        <v>155</v>
      </c>
      <c r="E2070" t="s">
        <v>2074</v>
      </c>
      <c r="F2070" t="s">
        <v>134</v>
      </c>
      <c r="G2070" t="s">
        <v>134</v>
      </c>
      <c r="H2070" t="s">
        <v>9696</v>
      </c>
      <c r="I2070" t="s">
        <v>20</v>
      </c>
      <c r="J2070" t="s">
        <v>2349</v>
      </c>
      <c r="K2070" t="s">
        <v>21</v>
      </c>
      <c r="M2070" t="s">
        <v>2227</v>
      </c>
      <c r="N2070" t="s">
        <v>22</v>
      </c>
      <c r="O2070" t="s">
        <v>23</v>
      </c>
      <c r="P2070" t="s">
        <v>26</v>
      </c>
      <c r="Q2070" t="s">
        <v>2348</v>
      </c>
      <c r="R2070" s="13">
        <v>27</v>
      </c>
      <c r="S2070" s="13">
        <v>1</v>
      </c>
      <c r="T2070" s="21">
        <v>1</v>
      </c>
      <c r="V2070" t="s">
        <v>2154</v>
      </c>
      <c r="W2070" t="s">
        <v>17602</v>
      </c>
      <c r="X2070" s="20" t="str">
        <f>+IF(V2070="","-",CONCATENATE(V2070,"_",W2070))</f>
        <v>FINES_R07</v>
      </c>
      <c r="Y2070" s="59">
        <v>0.34584647417068481</v>
      </c>
      <c r="Z2070" t="s">
        <v>134</v>
      </c>
      <c r="AA2070" t="s">
        <v>2393</v>
      </c>
      <c r="AB2070" t="str">
        <f>+IF(W2070="","-",IF(W2070="UNICO","CENSO","MUESTRA"))</f>
        <v>MUESTRA</v>
      </c>
      <c r="AC2070" t="s">
        <v>2397</v>
      </c>
      <c r="AD2070" t="s">
        <v>9697</v>
      </c>
    </row>
    <row r="2071" spans="1:30" x14ac:dyDescent="0.25">
      <c r="A2071" s="5" t="str">
        <f t="shared" si="32"/>
        <v>R 7 - D 135 - 451 - 1136</v>
      </c>
      <c r="B2071" s="23" t="s">
        <v>2347</v>
      </c>
      <c r="C2071" t="s">
        <v>140</v>
      </c>
      <c r="D2071" t="s">
        <v>155</v>
      </c>
      <c r="E2071" t="s">
        <v>2074</v>
      </c>
      <c r="F2071" t="s">
        <v>134</v>
      </c>
      <c r="G2071" t="s">
        <v>134</v>
      </c>
      <c r="H2071" t="s">
        <v>9710</v>
      </c>
      <c r="I2071" t="s">
        <v>20</v>
      </c>
      <c r="J2071" t="s">
        <v>2349</v>
      </c>
      <c r="K2071" t="s">
        <v>21</v>
      </c>
      <c r="M2071" t="s">
        <v>2227</v>
      </c>
      <c r="N2071" t="s">
        <v>22</v>
      </c>
      <c r="O2071" t="s">
        <v>23</v>
      </c>
      <c r="P2071" t="s">
        <v>26</v>
      </c>
      <c r="Q2071" t="s">
        <v>2348</v>
      </c>
      <c r="R2071" s="13">
        <v>28</v>
      </c>
      <c r="S2071" s="13">
        <v>1</v>
      </c>
      <c r="T2071" s="21">
        <v>1</v>
      </c>
      <c r="V2071" t="s">
        <v>2154</v>
      </c>
      <c r="W2071" t="s">
        <v>17602</v>
      </c>
      <c r="X2071" s="20" t="str">
        <f>+IF(V2071="","-",CONCATENATE(V2071,"_",W2071))</f>
        <v>FINES_R07</v>
      </c>
      <c r="Y2071" s="59">
        <v>0.34584647417068481</v>
      </c>
      <c r="Z2071" t="s">
        <v>134</v>
      </c>
      <c r="AA2071" t="s">
        <v>2393</v>
      </c>
      <c r="AB2071" t="str">
        <f>+IF(W2071="","-",IF(W2071="UNICO","CENSO","MUESTRA"))</f>
        <v>MUESTRA</v>
      </c>
      <c r="AC2071" t="s">
        <v>2397</v>
      </c>
      <c r="AD2071" t="s">
        <v>9711</v>
      </c>
    </row>
    <row r="2072" spans="1:30" x14ac:dyDescent="0.25">
      <c r="A2072" s="5" t="str">
        <f t="shared" si="32"/>
        <v>R 7 - D 45 - 458 - 4283</v>
      </c>
      <c r="B2072" s="60" t="s">
        <v>2347</v>
      </c>
      <c r="C2072" t="s">
        <v>140</v>
      </c>
      <c r="D2072" t="s">
        <v>760</v>
      </c>
      <c r="E2072" t="s">
        <v>761</v>
      </c>
      <c r="F2072" t="s">
        <v>134</v>
      </c>
      <c r="G2072" t="s">
        <v>134</v>
      </c>
      <c r="H2072" t="s">
        <v>12720</v>
      </c>
      <c r="I2072" t="s">
        <v>20</v>
      </c>
      <c r="J2072" t="s">
        <v>2349</v>
      </c>
      <c r="K2072" t="s">
        <v>21</v>
      </c>
      <c r="M2072" t="s">
        <v>12721</v>
      </c>
      <c r="N2072" t="s">
        <v>22</v>
      </c>
      <c r="O2072" t="s">
        <v>23</v>
      </c>
      <c r="P2072" t="s">
        <v>26</v>
      </c>
      <c r="Q2072" t="s">
        <v>2348</v>
      </c>
      <c r="R2072" s="13">
        <v>48</v>
      </c>
      <c r="S2072" s="13">
        <v>1</v>
      </c>
      <c r="T2072" s="21">
        <v>1</v>
      </c>
      <c r="V2072" t="s">
        <v>2154</v>
      </c>
      <c r="W2072" t="s">
        <v>17602</v>
      </c>
      <c r="X2072" s="20" t="str">
        <f>+IF(V2072="","-",CONCATENATE(V2072,"_",W2072))</f>
        <v>FINES_R07</v>
      </c>
      <c r="Y2072" s="59">
        <v>0.36965674161911011</v>
      </c>
      <c r="Z2072" t="s">
        <v>134</v>
      </c>
      <c r="AA2072" t="s">
        <v>2393</v>
      </c>
      <c r="AB2072" t="str">
        <f>+IF(W2072="","-",IF(W2072="UNICO","CENSO","MUESTRA"))</f>
        <v>MUESTRA</v>
      </c>
      <c r="AC2072" t="s">
        <v>2398</v>
      </c>
      <c r="AD2072" t="s">
        <v>12722</v>
      </c>
    </row>
    <row r="2073" spans="1:30" x14ac:dyDescent="0.25">
      <c r="A2073" s="5" t="str">
        <f t="shared" si="32"/>
        <v>R 7 - D 45 - 458 - 4267</v>
      </c>
      <c r="B2073" s="60" t="s">
        <v>2347</v>
      </c>
      <c r="C2073" t="s">
        <v>140</v>
      </c>
      <c r="D2073" t="s">
        <v>760</v>
      </c>
      <c r="E2073" t="s">
        <v>761</v>
      </c>
      <c r="F2073" t="s">
        <v>134</v>
      </c>
      <c r="G2073" t="s">
        <v>134</v>
      </c>
      <c r="H2073" t="s">
        <v>12688</v>
      </c>
      <c r="I2073" t="s">
        <v>20</v>
      </c>
      <c r="J2073" t="s">
        <v>2349</v>
      </c>
      <c r="K2073" t="s">
        <v>21</v>
      </c>
      <c r="M2073" t="s">
        <v>12689</v>
      </c>
      <c r="N2073" t="s">
        <v>22</v>
      </c>
      <c r="O2073" t="s">
        <v>23</v>
      </c>
      <c r="P2073" t="s">
        <v>26</v>
      </c>
      <c r="Q2073" t="s">
        <v>2348</v>
      </c>
      <c r="R2073" s="13">
        <v>24</v>
      </c>
      <c r="S2073" s="13">
        <v>1</v>
      </c>
      <c r="T2073" s="21">
        <v>1</v>
      </c>
      <c r="V2073" t="s">
        <v>2154</v>
      </c>
      <c r="W2073" t="s">
        <v>17602</v>
      </c>
      <c r="X2073" s="20" t="str">
        <f>+IF(V2073="","-",CONCATENATE(V2073,"_",W2073))</f>
        <v>FINES_R07</v>
      </c>
      <c r="Y2073" s="59">
        <v>0.38</v>
      </c>
      <c r="Z2073" t="s">
        <v>134</v>
      </c>
      <c r="AA2073" t="s">
        <v>2393</v>
      </c>
      <c r="AB2073" t="str">
        <f>+IF(W2073="","-",IF(W2073="UNICO","CENSO","MUESTRA"))</f>
        <v>MUESTRA</v>
      </c>
      <c r="AC2073" t="s">
        <v>2398</v>
      </c>
      <c r="AD2073" t="s">
        <v>12690</v>
      </c>
    </row>
    <row r="2074" spans="1:30" x14ac:dyDescent="0.25">
      <c r="A2074" s="5" t="str">
        <f t="shared" si="32"/>
        <v>R 7 - D 45 - 453 - 4481</v>
      </c>
      <c r="B2074" s="60" t="s">
        <v>2347</v>
      </c>
      <c r="C2074" t="s">
        <v>140</v>
      </c>
      <c r="D2074" t="s">
        <v>760</v>
      </c>
      <c r="E2074" t="s">
        <v>761</v>
      </c>
      <c r="F2074" t="s">
        <v>134</v>
      </c>
      <c r="G2074" t="s">
        <v>134</v>
      </c>
      <c r="H2074" t="s">
        <v>12767</v>
      </c>
      <c r="I2074" t="s">
        <v>20</v>
      </c>
      <c r="J2074" t="s">
        <v>2349</v>
      </c>
      <c r="K2074" t="s">
        <v>21</v>
      </c>
      <c r="M2074" t="s">
        <v>12768</v>
      </c>
      <c r="N2074" t="s">
        <v>22</v>
      </c>
      <c r="O2074" t="s">
        <v>23</v>
      </c>
      <c r="P2074" t="s">
        <v>26</v>
      </c>
      <c r="Q2074" t="s">
        <v>2348</v>
      </c>
      <c r="R2074" s="13">
        <v>22</v>
      </c>
      <c r="S2074" s="13">
        <v>1</v>
      </c>
      <c r="T2074" s="21">
        <v>1</v>
      </c>
      <c r="V2074" t="s">
        <v>2154</v>
      </c>
      <c r="W2074" t="s">
        <v>17602</v>
      </c>
      <c r="X2074" s="20" t="str">
        <f>+IF(V2074="","-",CONCATENATE(V2074,"_",W2074))</f>
        <v>FINES_R07</v>
      </c>
      <c r="Y2074" s="59">
        <v>0.3858012855052948</v>
      </c>
      <c r="Z2074" t="s">
        <v>134</v>
      </c>
      <c r="AA2074" t="s">
        <v>2393</v>
      </c>
      <c r="AB2074" t="str">
        <f>+IF(W2074="","-",IF(W2074="UNICO","CENSO","MUESTRA"))</f>
        <v>MUESTRA</v>
      </c>
      <c r="AC2074" t="s">
        <v>2398</v>
      </c>
      <c r="AD2074" t="s">
        <v>12769</v>
      </c>
    </row>
    <row r="2075" spans="1:30" x14ac:dyDescent="0.25">
      <c r="A2075" s="5" t="str">
        <f t="shared" si="32"/>
        <v>R 7 - D 45 - 453 - 0638</v>
      </c>
      <c r="B2075" s="23" t="s">
        <v>2347</v>
      </c>
      <c r="C2075" t="s">
        <v>140</v>
      </c>
      <c r="D2075" t="s">
        <v>760</v>
      </c>
      <c r="E2075" t="s">
        <v>761</v>
      </c>
      <c r="F2075" t="s">
        <v>134</v>
      </c>
      <c r="G2075" t="s">
        <v>134</v>
      </c>
      <c r="H2075" t="s">
        <v>9808</v>
      </c>
      <c r="I2075" t="s">
        <v>20</v>
      </c>
      <c r="J2075" t="s">
        <v>2349</v>
      </c>
      <c r="K2075" t="s">
        <v>21</v>
      </c>
      <c r="M2075" t="s">
        <v>9809</v>
      </c>
      <c r="N2075" t="s">
        <v>22</v>
      </c>
      <c r="O2075" t="s">
        <v>23</v>
      </c>
      <c r="P2075" t="s">
        <v>26</v>
      </c>
      <c r="Q2075" t="s">
        <v>2348</v>
      </c>
      <c r="R2075" s="13">
        <v>14</v>
      </c>
      <c r="S2075" s="13">
        <v>1</v>
      </c>
      <c r="T2075" s="21">
        <v>1</v>
      </c>
      <c r="V2075" t="s">
        <v>2154</v>
      </c>
      <c r="W2075" t="s">
        <v>17602</v>
      </c>
      <c r="X2075" s="20" t="str">
        <f>+IF(V2075="","-",CONCATENATE(V2075,"_",W2075))</f>
        <v>FINES_R07</v>
      </c>
      <c r="Y2075" s="59">
        <v>0.38712364435195917</v>
      </c>
      <c r="Z2075" t="s">
        <v>134</v>
      </c>
      <c r="AA2075" t="s">
        <v>2393</v>
      </c>
      <c r="AB2075" t="str">
        <f>+IF(W2075="","-",IF(W2075="UNICO","CENSO","MUESTRA"))</f>
        <v>MUESTRA</v>
      </c>
      <c r="AC2075" t="s">
        <v>2397</v>
      </c>
      <c r="AD2075" t="s">
        <v>9810</v>
      </c>
    </row>
    <row r="2076" spans="1:30" x14ac:dyDescent="0.25">
      <c r="A2076" s="5" t="str">
        <f t="shared" si="32"/>
        <v>R 7 - D 45 - 458 - 0638</v>
      </c>
      <c r="B2076" s="60" t="s">
        <v>2347</v>
      </c>
      <c r="C2076" t="s">
        <v>140</v>
      </c>
      <c r="D2076" t="s">
        <v>760</v>
      </c>
      <c r="E2076" t="s">
        <v>761</v>
      </c>
      <c r="F2076" t="s">
        <v>134</v>
      </c>
      <c r="G2076" t="s">
        <v>134</v>
      </c>
      <c r="H2076" t="s">
        <v>12682</v>
      </c>
      <c r="I2076" t="s">
        <v>20</v>
      </c>
      <c r="J2076" t="s">
        <v>2349</v>
      </c>
      <c r="K2076" t="s">
        <v>21</v>
      </c>
      <c r="M2076" t="s">
        <v>9809</v>
      </c>
      <c r="N2076" t="s">
        <v>22</v>
      </c>
      <c r="O2076" t="s">
        <v>23</v>
      </c>
      <c r="P2076" t="s">
        <v>26</v>
      </c>
      <c r="Q2076" t="s">
        <v>2348</v>
      </c>
      <c r="R2076" s="13">
        <v>13</v>
      </c>
      <c r="S2076" s="13">
        <v>1</v>
      </c>
      <c r="T2076" s="21">
        <v>1</v>
      </c>
      <c r="V2076" t="s">
        <v>2154</v>
      </c>
      <c r="W2076" t="s">
        <v>17602</v>
      </c>
      <c r="X2076" s="20" t="str">
        <f>+IF(V2076="","-",CONCATENATE(V2076,"_",W2076))</f>
        <v>FINES_R07</v>
      </c>
      <c r="Y2076" s="59">
        <v>0.38712364435195917</v>
      </c>
      <c r="Z2076" t="s">
        <v>134</v>
      </c>
      <c r="AA2076" t="s">
        <v>2393</v>
      </c>
      <c r="AB2076" t="str">
        <f>+IF(W2076="","-",IF(W2076="UNICO","CENSO","MUESTRA"))</f>
        <v>MUESTRA</v>
      </c>
      <c r="AC2076" t="s">
        <v>2398</v>
      </c>
      <c r="AD2076" t="s">
        <v>9810</v>
      </c>
    </row>
    <row r="2077" spans="1:30" x14ac:dyDescent="0.25">
      <c r="A2077" s="5" t="str">
        <f t="shared" si="32"/>
        <v>R 7 - D 135 - 454 - 3408</v>
      </c>
      <c r="B2077" s="23" t="s">
        <v>2347</v>
      </c>
      <c r="C2077" t="s">
        <v>140</v>
      </c>
      <c r="D2077" t="s">
        <v>155</v>
      </c>
      <c r="E2077" t="s">
        <v>2074</v>
      </c>
      <c r="F2077" t="s">
        <v>134</v>
      </c>
      <c r="G2077" t="s">
        <v>134</v>
      </c>
      <c r="H2077" t="s">
        <v>9731</v>
      </c>
      <c r="I2077" t="s">
        <v>20</v>
      </c>
      <c r="J2077" t="s">
        <v>2349</v>
      </c>
      <c r="K2077" t="s">
        <v>21</v>
      </c>
      <c r="M2077" t="s">
        <v>9732</v>
      </c>
      <c r="N2077" t="s">
        <v>22</v>
      </c>
      <c r="O2077" t="s">
        <v>23</v>
      </c>
      <c r="P2077" t="s">
        <v>26</v>
      </c>
      <c r="Q2077" t="s">
        <v>2348</v>
      </c>
      <c r="R2077" s="13">
        <v>22</v>
      </c>
      <c r="S2077" s="13">
        <v>1</v>
      </c>
      <c r="T2077" s="21">
        <v>1</v>
      </c>
      <c r="V2077" t="s">
        <v>2154</v>
      </c>
      <c r="W2077" t="s">
        <v>17602</v>
      </c>
      <c r="X2077" s="20" t="str">
        <f>+IF(V2077="","-",CONCATENATE(V2077,"_",W2077))</f>
        <v>FINES_R07</v>
      </c>
      <c r="Y2077" s="59">
        <v>0.42469218373298651</v>
      </c>
      <c r="Z2077" t="s">
        <v>134</v>
      </c>
      <c r="AA2077" t="s">
        <v>2393</v>
      </c>
      <c r="AB2077" t="str">
        <f>+IF(W2077="","-",IF(W2077="UNICO","CENSO","MUESTRA"))</f>
        <v>MUESTRA</v>
      </c>
      <c r="AC2077" t="s">
        <v>2397</v>
      </c>
      <c r="AD2077" t="s">
        <v>9733</v>
      </c>
    </row>
    <row r="2078" spans="1:30" x14ac:dyDescent="0.25">
      <c r="A2078" s="5" t="str">
        <f t="shared" si="32"/>
        <v>R 7 - D 117 - 455 - 1247</v>
      </c>
      <c r="B2078" s="60" t="s">
        <v>2347</v>
      </c>
      <c r="C2078" t="s">
        <v>140</v>
      </c>
      <c r="D2078" t="s">
        <v>85</v>
      </c>
      <c r="E2078" t="s">
        <v>1888</v>
      </c>
      <c r="F2078" t="s">
        <v>134</v>
      </c>
      <c r="G2078" t="s">
        <v>134</v>
      </c>
      <c r="H2078" t="s">
        <v>12631</v>
      </c>
      <c r="I2078" t="s">
        <v>20</v>
      </c>
      <c r="J2078" t="s">
        <v>2349</v>
      </c>
      <c r="K2078" t="s">
        <v>21</v>
      </c>
      <c r="M2078" t="s">
        <v>18052</v>
      </c>
      <c r="N2078" t="s">
        <v>22</v>
      </c>
      <c r="O2078" t="s">
        <v>23</v>
      </c>
      <c r="P2078" t="s">
        <v>26</v>
      </c>
      <c r="Q2078" t="s">
        <v>2348</v>
      </c>
      <c r="R2078" s="13">
        <v>23</v>
      </c>
      <c r="S2078" s="13">
        <v>1</v>
      </c>
      <c r="T2078" s="21">
        <v>1</v>
      </c>
      <c r="V2078" t="s">
        <v>2154</v>
      </c>
      <c r="W2078" t="s">
        <v>17602</v>
      </c>
      <c r="X2078" s="20" t="str">
        <f>+IF(V2078="","-",CONCATENATE(V2078,"_",W2078))</f>
        <v>FINES_R07</v>
      </c>
      <c r="Y2078" s="59">
        <v>0.42599204182624822</v>
      </c>
      <c r="Z2078" t="s">
        <v>134</v>
      </c>
      <c r="AA2078" t="s">
        <v>2393</v>
      </c>
      <c r="AB2078" t="str">
        <f>+IF(W2078="","-",IF(W2078="UNICO","CENSO","MUESTRA"))</f>
        <v>MUESTRA</v>
      </c>
      <c r="AC2078" t="s">
        <v>2398</v>
      </c>
      <c r="AD2078" t="s">
        <v>12632</v>
      </c>
    </row>
    <row r="2079" spans="1:30" x14ac:dyDescent="0.25">
      <c r="A2079" s="5" t="str">
        <f t="shared" si="32"/>
        <v>R 7 - D 117 - 455 - 0432</v>
      </c>
      <c r="B2079" s="23" t="s">
        <v>2347</v>
      </c>
      <c r="C2079" t="s">
        <v>140</v>
      </c>
      <c r="D2079" t="s">
        <v>85</v>
      </c>
      <c r="E2079" t="s">
        <v>1888</v>
      </c>
      <c r="F2079" t="s">
        <v>134</v>
      </c>
      <c r="G2079" t="s">
        <v>134</v>
      </c>
      <c r="H2079" t="s">
        <v>9656</v>
      </c>
      <c r="I2079" t="s">
        <v>20</v>
      </c>
      <c r="J2079" t="s">
        <v>2349</v>
      </c>
      <c r="K2079" t="s">
        <v>21</v>
      </c>
      <c r="M2079" t="s">
        <v>9657</v>
      </c>
      <c r="N2079" t="s">
        <v>22</v>
      </c>
      <c r="O2079" t="s">
        <v>23</v>
      </c>
      <c r="P2079" t="s">
        <v>26</v>
      </c>
      <c r="Q2079" t="s">
        <v>2348</v>
      </c>
      <c r="R2079" s="13">
        <v>12</v>
      </c>
      <c r="S2079" s="13">
        <v>1</v>
      </c>
      <c r="T2079" s="21">
        <v>1</v>
      </c>
      <c r="V2079" t="s">
        <v>2154</v>
      </c>
      <c r="W2079" t="s">
        <v>17602</v>
      </c>
      <c r="X2079" s="20" t="str">
        <f>+IF(V2079="","-",CONCATENATE(V2079,"_",W2079))</f>
        <v>FINES_R07</v>
      </c>
      <c r="Y2079" s="59">
        <v>0.45055583119392401</v>
      </c>
      <c r="Z2079" t="s">
        <v>134</v>
      </c>
      <c r="AA2079" t="s">
        <v>2393</v>
      </c>
      <c r="AB2079" t="str">
        <f>+IF(W2079="","-",IF(W2079="UNICO","CENSO","MUESTRA"))</f>
        <v>MUESTRA</v>
      </c>
      <c r="AC2079" t="s">
        <v>2398</v>
      </c>
      <c r="AD2079" t="s">
        <v>9658</v>
      </c>
    </row>
    <row r="2080" spans="1:30" x14ac:dyDescent="0.25">
      <c r="A2080" s="5" t="str">
        <f t="shared" si="32"/>
        <v>R 7 - D 135 - 451 - 4334</v>
      </c>
      <c r="B2080" s="23" t="s">
        <v>2347</v>
      </c>
      <c r="C2080" t="s">
        <v>140</v>
      </c>
      <c r="D2080" t="s">
        <v>155</v>
      </c>
      <c r="E2080" t="s">
        <v>2074</v>
      </c>
      <c r="F2080" t="s">
        <v>134</v>
      </c>
      <c r="G2080" t="s">
        <v>134</v>
      </c>
      <c r="H2080" t="s">
        <v>9689</v>
      </c>
      <c r="I2080" t="s">
        <v>20</v>
      </c>
      <c r="J2080" t="s">
        <v>2349</v>
      </c>
      <c r="K2080" t="s">
        <v>21</v>
      </c>
      <c r="M2080" t="s">
        <v>2228</v>
      </c>
      <c r="N2080" t="s">
        <v>22</v>
      </c>
      <c r="O2080" t="s">
        <v>23</v>
      </c>
      <c r="P2080" t="s">
        <v>26</v>
      </c>
      <c r="Q2080" t="s">
        <v>2348</v>
      </c>
      <c r="R2080" s="13">
        <v>11</v>
      </c>
      <c r="S2080" s="13">
        <v>1</v>
      </c>
      <c r="T2080" s="21">
        <v>1</v>
      </c>
      <c r="V2080" t="s">
        <v>2154</v>
      </c>
      <c r="W2080" t="s">
        <v>17602</v>
      </c>
      <c r="X2080" s="20" t="str">
        <f>+IF(V2080="","-",CONCATENATE(V2080,"_",W2080))</f>
        <v>FINES_R07</v>
      </c>
      <c r="Y2080" s="59">
        <v>0.45323190093040472</v>
      </c>
      <c r="Z2080" t="s">
        <v>134</v>
      </c>
      <c r="AA2080" t="s">
        <v>2393</v>
      </c>
      <c r="AB2080" t="str">
        <f>+IF(W2080="","-",IF(W2080="UNICO","CENSO","MUESTRA"))</f>
        <v>MUESTRA</v>
      </c>
      <c r="AC2080" t="s">
        <v>2397</v>
      </c>
      <c r="AD2080" t="s">
        <v>9690</v>
      </c>
    </row>
    <row r="2081" spans="1:30" x14ac:dyDescent="0.25">
      <c r="A2081" s="5" t="str">
        <f t="shared" si="32"/>
        <v>R 7 - D 117 - 455 - 4321</v>
      </c>
      <c r="B2081" s="60" t="s">
        <v>2347</v>
      </c>
      <c r="C2081" t="s">
        <v>140</v>
      </c>
      <c r="D2081" t="s">
        <v>85</v>
      </c>
      <c r="E2081" t="s">
        <v>1888</v>
      </c>
      <c r="F2081" t="s">
        <v>134</v>
      </c>
      <c r="G2081" t="s">
        <v>134</v>
      </c>
      <c r="H2081" t="s">
        <v>12643</v>
      </c>
      <c r="I2081" t="s">
        <v>20</v>
      </c>
      <c r="J2081" t="s">
        <v>2349</v>
      </c>
      <c r="K2081" t="s">
        <v>21</v>
      </c>
      <c r="M2081" t="s">
        <v>12644</v>
      </c>
      <c r="N2081" t="s">
        <v>22</v>
      </c>
      <c r="O2081" t="s">
        <v>23</v>
      </c>
      <c r="P2081" t="s">
        <v>26</v>
      </c>
      <c r="Q2081" t="s">
        <v>2348</v>
      </c>
      <c r="R2081" s="13">
        <v>43</v>
      </c>
      <c r="S2081" s="13">
        <v>2</v>
      </c>
      <c r="T2081" s="21">
        <v>1</v>
      </c>
      <c r="V2081" t="s">
        <v>2154</v>
      </c>
      <c r="W2081" t="s">
        <v>17602</v>
      </c>
      <c r="X2081" s="20" t="str">
        <f>+IF(V2081="","-",CONCATENATE(V2081,"_",W2081))</f>
        <v>FINES_R07</v>
      </c>
      <c r="Y2081" s="59">
        <v>0.45425915718078608</v>
      </c>
      <c r="Z2081" t="s">
        <v>134</v>
      </c>
      <c r="AA2081" t="s">
        <v>2393</v>
      </c>
      <c r="AB2081" t="str">
        <f>+IF(W2081="","-",IF(W2081="UNICO","CENSO","MUESTRA"))</f>
        <v>MUESTRA</v>
      </c>
      <c r="AC2081" t="s">
        <v>2397</v>
      </c>
      <c r="AD2081" t="s">
        <v>12645</v>
      </c>
    </row>
    <row r="2082" spans="1:30" x14ac:dyDescent="0.25">
      <c r="A2082" s="5" t="str">
        <f t="shared" si="32"/>
        <v>R 7 - D 117 - 455 - 0071</v>
      </c>
      <c r="B2082" s="60" t="s">
        <v>2347</v>
      </c>
      <c r="C2082" t="s">
        <v>140</v>
      </c>
      <c r="D2082" t="s">
        <v>85</v>
      </c>
      <c r="E2082" t="s">
        <v>1888</v>
      </c>
      <c r="F2082" t="s">
        <v>134</v>
      </c>
      <c r="G2082" t="s">
        <v>134</v>
      </c>
      <c r="H2082" t="s">
        <v>12624</v>
      </c>
      <c r="I2082" t="s">
        <v>20</v>
      </c>
      <c r="J2082" t="s">
        <v>2349</v>
      </c>
      <c r="K2082" t="s">
        <v>21</v>
      </c>
      <c r="M2082" t="s">
        <v>2179</v>
      </c>
      <c r="N2082" t="s">
        <v>22</v>
      </c>
      <c r="O2082" t="s">
        <v>23</v>
      </c>
      <c r="P2082" t="s">
        <v>26</v>
      </c>
      <c r="Q2082" t="s">
        <v>2348</v>
      </c>
      <c r="R2082" s="13">
        <v>25</v>
      </c>
      <c r="S2082" s="13">
        <v>1</v>
      </c>
      <c r="T2082" s="21">
        <v>1</v>
      </c>
      <c r="V2082" t="s">
        <v>2154</v>
      </c>
      <c r="W2082" t="s">
        <v>17602</v>
      </c>
      <c r="X2082" s="20" t="str">
        <f>+IF(V2082="","-",CONCATENATE(V2082,"_",W2082))</f>
        <v>FINES_R07</v>
      </c>
      <c r="Y2082" s="59">
        <v>0.46068015694618231</v>
      </c>
      <c r="Z2082" t="s">
        <v>134</v>
      </c>
      <c r="AA2082" t="s">
        <v>2393</v>
      </c>
      <c r="AB2082" t="str">
        <f>+IF(W2082="","-",IF(W2082="UNICO","CENSO","MUESTRA"))</f>
        <v>MUESTRA</v>
      </c>
      <c r="AC2082" t="s">
        <v>2397</v>
      </c>
      <c r="AD2082" t="s">
        <v>12625</v>
      </c>
    </row>
    <row r="2083" spans="1:30" x14ac:dyDescent="0.25">
      <c r="A2083" s="5" t="str">
        <f t="shared" si="32"/>
        <v>R 7 - D 117 - 455 - 4369</v>
      </c>
      <c r="B2083" s="23" t="s">
        <v>2347</v>
      </c>
      <c r="C2083" t="s">
        <v>140</v>
      </c>
      <c r="D2083" t="s">
        <v>85</v>
      </c>
      <c r="E2083" t="s">
        <v>1888</v>
      </c>
      <c r="F2083" t="s">
        <v>134</v>
      </c>
      <c r="G2083" t="s">
        <v>134</v>
      </c>
      <c r="H2083" t="s">
        <v>9685</v>
      </c>
      <c r="I2083" t="s">
        <v>20</v>
      </c>
      <c r="J2083" t="s">
        <v>2349</v>
      </c>
      <c r="K2083" t="s">
        <v>21</v>
      </c>
      <c r="M2083" t="s">
        <v>9686</v>
      </c>
      <c r="N2083" t="s">
        <v>22</v>
      </c>
      <c r="O2083" t="s">
        <v>23</v>
      </c>
      <c r="P2083" t="s">
        <v>26</v>
      </c>
      <c r="Q2083" t="s">
        <v>2348</v>
      </c>
      <c r="R2083" s="13">
        <v>68</v>
      </c>
      <c r="S2083" s="13">
        <v>3</v>
      </c>
      <c r="T2083" s="21">
        <v>1</v>
      </c>
      <c r="V2083" t="s">
        <v>2154</v>
      </c>
      <c r="W2083" t="s">
        <v>17602</v>
      </c>
      <c r="X2083" s="20" t="str">
        <f>+IF(V2083="","-",CONCATENATE(V2083,"_",W2083))</f>
        <v>FINES_R07</v>
      </c>
      <c r="Y2083" s="59">
        <v>0.47166255116462708</v>
      </c>
      <c r="Z2083" t="s">
        <v>134</v>
      </c>
      <c r="AA2083" t="s">
        <v>2393</v>
      </c>
      <c r="AB2083" t="str">
        <f>+IF(W2083="","-",IF(W2083="UNICO","CENSO","MUESTRA"))</f>
        <v>MUESTRA</v>
      </c>
      <c r="AC2083" t="s">
        <v>2397</v>
      </c>
      <c r="AD2083" t="s">
        <v>9687</v>
      </c>
    </row>
    <row r="2084" spans="1:30" x14ac:dyDescent="0.25">
      <c r="A2084" s="5" t="str">
        <f t="shared" si="32"/>
        <v>R 7 - D 45 - 453 - 1109</v>
      </c>
      <c r="B2084" s="23" t="s">
        <v>2347</v>
      </c>
      <c r="C2084" t="s">
        <v>140</v>
      </c>
      <c r="D2084" t="s">
        <v>760</v>
      </c>
      <c r="E2084" t="s">
        <v>761</v>
      </c>
      <c r="F2084" t="s">
        <v>134</v>
      </c>
      <c r="G2084" t="s">
        <v>134</v>
      </c>
      <c r="H2084" t="s">
        <v>9786</v>
      </c>
      <c r="I2084" t="s">
        <v>20</v>
      </c>
      <c r="J2084" t="s">
        <v>2349</v>
      </c>
      <c r="K2084" t="s">
        <v>21</v>
      </c>
      <c r="M2084" t="s">
        <v>9787</v>
      </c>
      <c r="N2084" t="s">
        <v>22</v>
      </c>
      <c r="O2084" t="s">
        <v>23</v>
      </c>
      <c r="P2084" t="s">
        <v>26</v>
      </c>
      <c r="Q2084" t="s">
        <v>2348</v>
      </c>
      <c r="R2084" s="13">
        <v>16</v>
      </c>
      <c r="S2084" s="13">
        <v>1</v>
      </c>
      <c r="T2084" s="21">
        <v>1</v>
      </c>
      <c r="V2084" t="s">
        <v>2154</v>
      </c>
      <c r="W2084" t="s">
        <v>17602</v>
      </c>
      <c r="X2084" s="20" t="str">
        <f>+IF(V2084="","-",CONCATENATE(V2084,"_",W2084))</f>
        <v>FINES_R07</v>
      </c>
      <c r="Y2084" s="59">
        <v>0.48787948489189148</v>
      </c>
      <c r="Z2084" t="s">
        <v>134</v>
      </c>
      <c r="AA2084" t="s">
        <v>2393</v>
      </c>
      <c r="AB2084" t="str">
        <f>+IF(W2084="","-",IF(W2084="UNICO","CENSO","MUESTRA"))</f>
        <v>MUESTRA</v>
      </c>
      <c r="AC2084" t="s">
        <v>2397</v>
      </c>
      <c r="AD2084" t="s">
        <v>9788</v>
      </c>
    </row>
    <row r="2085" spans="1:30" x14ac:dyDescent="0.25">
      <c r="A2085" s="5" t="str">
        <f t="shared" si="32"/>
        <v>R 7 - D 45 - 453 - 4408</v>
      </c>
      <c r="B2085" s="60" t="s">
        <v>2347</v>
      </c>
      <c r="C2085" t="s">
        <v>140</v>
      </c>
      <c r="D2085" t="s">
        <v>760</v>
      </c>
      <c r="E2085" t="s">
        <v>761</v>
      </c>
      <c r="F2085" t="s">
        <v>134</v>
      </c>
      <c r="G2085" t="s">
        <v>134</v>
      </c>
      <c r="H2085" t="s">
        <v>12757</v>
      </c>
      <c r="I2085" t="s">
        <v>20</v>
      </c>
      <c r="J2085" t="s">
        <v>2349</v>
      </c>
      <c r="K2085" t="s">
        <v>21</v>
      </c>
      <c r="M2085" t="s">
        <v>12758</v>
      </c>
      <c r="N2085" t="s">
        <v>22</v>
      </c>
      <c r="O2085" t="s">
        <v>23</v>
      </c>
      <c r="P2085" t="s">
        <v>26</v>
      </c>
      <c r="Q2085" t="s">
        <v>2348</v>
      </c>
      <c r="R2085" s="13">
        <v>82</v>
      </c>
      <c r="S2085" s="13">
        <v>2</v>
      </c>
      <c r="T2085" s="21">
        <v>1</v>
      </c>
      <c r="V2085" t="s">
        <v>2154</v>
      </c>
      <c r="W2085" t="s">
        <v>17602</v>
      </c>
      <c r="X2085" s="20" t="str">
        <f>+IF(V2085="","-",CONCATENATE(V2085,"_",W2085))</f>
        <v>FINES_R07</v>
      </c>
      <c r="Y2085" s="59">
        <v>0.49</v>
      </c>
      <c r="Z2085" t="s">
        <v>134</v>
      </c>
      <c r="AA2085" t="s">
        <v>2393</v>
      </c>
      <c r="AB2085" t="str">
        <f>+IF(W2085="","-",IF(W2085="UNICO","CENSO","MUESTRA"))</f>
        <v>MUESTRA</v>
      </c>
      <c r="AC2085" t="s">
        <v>2398</v>
      </c>
      <c r="AD2085" t="s">
        <v>12759</v>
      </c>
    </row>
    <row r="2086" spans="1:30" x14ac:dyDescent="0.25">
      <c r="A2086" s="5" t="str">
        <f t="shared" si="32"/>
        <v>R 7 - D 117 - 455 - 0063</v>
      </c>
      <c r="B2086" s="23" t="s">
        <v>2347</v>
      </c>
      <c r="C2086" t="s">
        <v>140</v>
      </c>
      <c r="D2086" t="s">
        <v>85</v>
      </c>
      <c r="E2086" t="s">
        <v>1888</v>
      </c>
      <c r="F2086" t="s">
        <v>134</v>
      </c>
      <c r="G2086" t="s">
        <v>134</v>
      </c>
      <c r="H2086" t="s">
        <v>9634</v>
      </c>
      <c r="I2086" t="s">
        <v>20</v>
      </c>
      <c r="J2086" t="s">
        <v>2349</v>
      </c>
      <c r="K2086" t="s">
        <v>21</v>
      </c>
      <c r="M2086" t="s">
        <v>9635</v>
      </c>
      <c r="N2086" t="s">
        <v>22</v>
      </c>
      <c r="O2086" t="s">
        <v>23</v>
      </c>
      <c r="P2086" t="s">
        <v>26</v>
      </c>
      <c r="Q2086" t="s">
        <v>2348</v>
      </c>
      <c r="R2086" s="13">
        <v>20</v>
      </c>
      <c r="S2086" s="13">
        <v>1</v>
      </c>
      <c r="T2086" s="21">
        <v>1</v>
      </c>
      <c r="V2086" t="s">
        <v>2154</v>
      </c>
      <c r="W2086" t="s">
        <v>17602</v>
      </c>
      <c r="X2086" s="20" t="str">
        <f>+IF(V2086="","-",CONCATENATE(V2086,"_",W2086))</f>
        <v>FINES_R07</v>
      </c>
      <c r="Y2086" s="59">
        <v>0.49135744571685791</v>
      </c>
      <c r="Z2086" t="s">
        <v>134</v>
      </c>
      <c r="AA2086" t="s">
        <v>2393</v>
      </c>
      <c r="AB2086" t="str">
        <f>+IF(W2086="","-",IF(W2086="UNICO","CENSO","MUESTRA"))</f>
        <v>MUESTRA</v>
      </c>
      <c r="AC2086" t="s">
        <v>2397</v>
      </c>
      <c r="AD2086" t="s">
        <v>9636</v>
      </c>
    </row>
    <row r="2087" spans="1:30" x14ac:dyDescent="0.25">
      <c r="A2087" s="5" t="str">
        <f t="shared" si="32"/>
        <v>R 7 - D 135 - 455 - 1139</v>
      </c>
      <c r="B2087" s="23" t="s">
        <v>2347</v>
      </c>
      <c r="C2087" t="s">
        <v>140</v>
      </c>
      <c r="D2087" t="s">
        <v>155</v>
      </c>
      <c r="E2087" t="s">
        <v>2074</v>
      </c>
      <c r="F2087" t="s">
        <v>134</v>
      </c>
      <c r="G2087" t="s">
        <v>134</v>
      </c>
      <c r="H2087" t="s">
        <v>9745</v>
      </c>
      <c r="I2087" t="s">
        <v>20</v>
      </c>
      <c r="J2087" t="s">
        <v>2349</v>
      </c>
      <c r="K2087" t="s">
        <v>21</v>
      </c>
      <c r="M2087" t="s">
        <v>2229</v>
      </c>
      <c r="N2087" t="s">
        <v>22</v>
      </c>
      <c r="O2087" t="s">
        <v>23</v>
      </c>
      <c r="P2087" t="s">
        <v>26</v>
      </c>
      <c r="Q2087" t="s">
        <v>2348</v>
      </c>
      <c r="R2087" s="13">
        <v>13</v>
      </c>
      <c r="S2087" s="13">
        <v>1</v>
      </c>
      <c r="T2087" s="21">
        <v>1</v>
      </c>
      <c r="V2087" t="s">
        <v>2154</v>
      </c>
      <c r="W2087" t="s">
        <v>17602</v>
      </c>
      <c r="X2087" s="20" t="str">
        <f>+IF(V2087="","-",CONCATENATE(V2087,"_",W2087))</f>
        <v>FINES_R07</v>
      </c>
      <c r="Y2087" s="59">
        <v>0.49159786105155939</v>
      </c>
      <c r="Z2087" t="s">
        <v>134</v>
      </c>
      <c r="AA2087" t="s">
        <v>2393</v>
      </c>
      <c r="AB2087" t="str">
        <f>+IF(W2087="","-",IF(W2087="UNICO","CENSO","MUESTRA"))</f>
        <v>MUESTRA</v>
      </c>
      <c r="AC2087" t="s">
        <v>2397</v>
      </c>
      <c r="AD2087" t="s">
        <v>9746</v>
      </c>
    </row>
    <row r="2088" spans="1:30" x14ac:dyDescent="0.25">
      <c r="A2088" s="5" t="str">
        <f t="shared" si="32"/>
        <v>R 7 - D 135 - 454 - 4023</v>
      </c>
      <c r="B2088" s="23" t="s">
        <v>2347</v>
      </c>
      <c r="C2088" t="s">
        <v>140</v>
      </c>
      <c r="D2088" t="s">
        <v>155</v>
      </c>
      <c r="E2088" t="s">
        <v>2074</v>
      </c>
      <c r="F2088" t="s">
        <v>134</v>
      </c>
      <c r="G2088" t="s">
        <v>134</v>
      </c>
      <c r="H2088" t="s">
        <v>9713</v>
      </c>
      <c r="I2088" t="s">
        <v>20</v>
      </c>
      <c r="J2088" t="s">
        <v>2349</v>
      </c>
      <c r="K2088" t="s">
        <v>21</v>
      </c>
      <c r="M2088" t="s">
        <v>9714</v>
      </c>
      <c r="N2088" t="s">
        <v>22</v>
      </c>
      <c r="O2088" t="s">
        <v>23</v>
      </c>
      <c r="P2088" t="s">
        <v>26</v>
      </c>
      <c r="Q2088" t="s">
        <v>2348</v>
      </c>
      <c r="R2088" s="13">
        <v>12</v>
      </c>
      <c r="S2088" s="13">
        <v>1</v>
      </c>
      <c r="T2088" s="21">
        <v>1</v>
      </c>
      <c r="V2088" t="s">
        <v>2154</v>
      </c>
      <c r="W2088" t="s">
        <v>17602</v>
      </c>
      <c r="X2088" s="20" t="str">
        <f>+IF(V2088="","-",CONCATENATE(V2088,"_",W2088))</f>
        <v>FINES_R07</v>
      </c>
      <c r="Y2088" s="59">
        <v>0.49372595548629761</v>
      </c>
      <c r="Z2088" t="s">
        <v>134</v>
      </c>
      <c r="AA2088" t="s">
        <v>2393</v>
      </c>
      <c r="AB2088" t="str">
        <f>+IF(W2088="","-",IF(W2088="UNICO","CENSO","MUESTRA"))</f>
        <v>MUESTRA</v>
      </c>
      <c r="AC2088" t="s">
        <v>2398</v>
      </c>
      <c r="AD2088" t="s">
        <v>9715</v>
      </c>
    </row>
    <row r="2089" spans="1:30" x14ac:dyDescent="0.25">
      <c r="A2089" s="5" t="str">
        <f t="shared" si="32"/>
        <v>R 7 - D 117 - 452 - 0060</v>
      </c>
      <c r="B2089" s="23" t="s">
        <v>2347</v>
      </c>
      <c r="C2089" t="s">
        <v>140</v>
      </c>
      <c r="D2089" t="s">
        <v>85</v>
      </c>
      <c r="E2089" t="s">
        <v>1888</v>
      </c>
      <c r="F2089" t="s">
        <v>134</v>
      </c>
      <c r="G2089" t="s">
        <v>134</v>
      </c>
      <c r="H2089" t="s">
        <v>9623</v>
      </c>
      <c r="I2089" t="s">
        <v>20</v>
      </c>
      <c r="J2089" t="s">
        <v>2349</v>
      </c>
      <c r="K2089" t="s">
        <v>21</v>
      </c>
      <c r="M2089" t="s">
        <v>9624</v>
      </c>
      <c r="N2089" t="s">
        <v>22</v>
      </c>
      <c r="O2089" t="s">
        <v>23</v>
      </c>
      <c r="P2089" t="s">
        <v>26</v>
      </c>
      <c r="Q2089" t="s">
        <v>2348</v>
      </c>
      <c r="R2089" s="13">
        <v>52</v>
      </c>
      <c r="S2089" s="13">
        <v>2</v>
      </c>
      <c r="T2089" s="21">
        <v>1</v>
      </c>
      <c r="V2089" t="s">
        <v>2154</v>
      </c>
      <c r="W2089" t="s">
        <v>17602</v>
      </c>
      <c r="X2089" s="20" t="str">
        <f>+IF(V2089="","-",CONCATENATE(V2089,"_",W2089))</f>
        <v>FINES_R07</v>
      </c>
      <c r="Y2089" s="59">
        <v>0.51160389184951782</v>
      </c>
      <c r="Z2089" t="s">
        <v>134</v>
      </c>
      <c r="AA2089" t="s">
        <v>2393</v>
      </c>
      <c r="AB2089" t="str">
        <f>+IF(W2089="","-",IF(W2089="UNICO","CENSO","MUESTRA"))</f>
        <v>MUESTRA</v>
      </c>
      <c r="AC2089" t="s">
        <v>2397</v>
      </c>
      <c r="AD2089" t="s">
        <v>9625</v>
      </c>
    </row>
    <row r="2090" spans="1:30" x14ac:dyDescent="0.25">
      <c r="A2090" s="5" t="str">
        <f t="shared" si="32"/>
        <v>R 7 - D 117 - 455 - 0060</v>
      </c>
      <c r="B2090" s="60" t="s">
        <v>2347</v>
      </c>
      <c r="C2090" t="s">
        <v>140</v>
      </c>
      <c r="D2090" t="s">
        <v>85</v>
      </c>
      <c r="E2090" t="s">
        <v>1888</v>
      </c>
      <c r="F2090" t="s">
        <v>134</v>
      </c>
      <c r="G2090" t="s">
        <v>134</v>
      </c>
      <c r="H2090" t="s">
        <v>12651</v>
      </c>
      <c r="I2090" t="s">
        <v>20</v>
      </c>
      <c r="J2090" t="s">
        <v>2349</v>
      </c>
      <c r="K2090" t="s">
        <v>21</v>
      </c>
      <c r="M2090" t="s">
        <v>9624</v>
      </c>
      <c r="N2090" t="s">
        <v>22</v>
      </c>
      <c r="O2090" t="s">
        <v>23</v>
      </c>
      <c r="P2090" t="s">
        <v>26</v>
      </c>
      <c r="Q2090" t="s">
        <v>2348</v>
      </c>
      <c r="R2090" s="13">
        <v>24</v>
      </c>
      <c r="S2090" s="13">
        <v>1</v>
      </c>
      <c r="T2090" s="21">
        <v>1</v>
      </c>
      <c r="V2090" t="s">
        <v>2154</v>
      </c>
      <c r="W2090" t="s">
        <v>17602</v>
      </c>
      <c r="X2090" s="20" t="str">
        <f>+IF(V2090="","-",CONCATENATE(V2090,"_",W2090))</f>
        <v>FINES_R07</v>
      </c>
      <c r="Y2090" s="59">
        <v>0.51160389184951782</v>
      </c>
      <c r="Z2090" t="s">
        <v>134</v>
      </c>
      <c r="AA2090" t="s">
        <v>2393</v>
      </c>
      <c r="AB2090" t="str">
        <f>+IF(W2090="","-",IF(W2090="UNICO","CENSO","MUESTRA"))</f>
        <v>MUESTRA</v>
      </c>
      <c r="AC2090" t="s">
        <v>2398</v>
      </c>
      <c r="AD2090" t="s">
        <v>9625</v>
      </c>
    </row>
    <row r="2091" spans="1:30" x14ac:dyDescent="0.25">
      <c r="A2091" s="5" t="str">
        <f t="shared" si="32"/>
        <v>R 7 - D 135 - 454 - 4213</v>
      </c>
      <c r="B2091" s="23" t="s">
        <v>2347</v>
      </c>
      <c r="C2091" t="s">
        <v>140</v>
      </c>
      <c r="D2091" t="s">
        <v>155</v>
      </c>
      <c r="E2091" t="s">
        <v>2074</v>
      </c>
      <c r="F2091" t="s">
        <v>134</v>
      </c>
      <c r="G2091" t="s">
        <v>134</v>
      </c>
      <c r="H2091" t="s">
        <v>9738</v>
      </c>
      <c r="I2091" t="s">
        <v>20</v>
      </c>
      <c r="J2091" t="s">
        <v>2349</v>
      </c>
      <c r="K2091" t="s">
        <v>21</v>
      </c>
      <c r="M2091" t="s">
        <v>9739</v>
      </c>
      <c r="N2091" t="s">
        <v>22</v>
      </c>
      <c r="O2091" t="s">
        <v>23</v>
      </c>
      <c r="P2091" t="s">
        <v>26</v>
      </c>
      <c r="Q2091" t="s">
        <v>2348</v>
      </c>
      <c r="R2091" s="13">
        <v>18</v>
      </c>
      <c r="S2091" s="13">
        <v>1</v>
      </c>
      <c r="T2091" s="21">
        <v>1</v>
      </c>
      <c r="V2091" t="s">
        <v>2154</v>
      </c>
      <c r="W2091" t="s">
        <v>17602</v>
      </c>
      <c r="X2091" s="20" t="str">
        <f>+IF(V2091="","-",CONCATENATE(V2091,"_",W2091))</f>
        <v>FINES_R07</v>
      </c>
      <c r="Y2091" s="59">
        <v>0.51226538419723511</v>
      </c>
      <c r="Z2091" t="s">
        <v>134</v>
      </c>
      <c r="AA2091" t="s">
        <v>2393</v>
      </c>
      <c r="AB2091" t="str">
        <f>+IF(W2091="","-",IF(W2091="UNICO","CENSO","MUESTRA"))</f>
        <v>MUESTRA</v>
      </c>
      <c r="AC2091" t="s">
        <v>2397</v>
      </c>
      <c r="AD2091" t="s">
        <v>9740</v>
      </c>
    </row>
    <row r="2092" spans="1:30" x14ac:dyDescent="0.25">
      <c r="A2092" s="5" t="str">
        <f t="shared" si="32"/>
        <v>R 7 - D 135 - 454 - 4126</v>
      </c>
      <c r="B2092" s="60" t="s">
        <v>2347</v>
      </c>
      <c r="C2092" t="s">
        <v>140</v>
      </c>
      <c r="D2092" t="s">
        <v>155</v>
      </c>
      <c r="E2092" t="s">
        <v>2074</v>
      </c>
      <c r="F2092" t="s">
        <v>134</v>
      </c>
      <c r="G2092" t="s">
        <v>134</v>
      </c>
      <c r="H2092" t="s">
        <v>12668</v>
      </c>
      <c r="I2092" t="s">
        <v>20</v>
      </c>
      <c r="J2092" t="s">
        <v>2349</v>
      </c>
      <c r="K2092" t="s">
        <v>21</v>
      </c>
      <c r="M2092" t="s">
        <v>12669</v>
      </c>
      <c r="N2092" t="s">
        <v>22</v>
      </c>
      <c r="O2092" t="s">
        <v>23</v>
      </c>
      <c r="P2092" t="s">
        <v>26</v>
      </c>
      <c r="Q2092" t="s">
        <v>2348</v>
      </c>
      <c r="R2092" s="13">
        <v>45</v>
      </c>
      <c r="S2092" s="13">
        <v>2</v>
      </c>
      <c r="T2092" s="21">
        <v>1</v>
      </c>
      <c r="V2092" t="s">
        <v>2154</v>
      </c>
      <c r="W2092" t="s">
        <v>17602</v>
      </c>
      <c r="X2092" s="20" t="str">
        <f>+IF(V2092="","-",CONCATENATE(V2092,"_",W2092))</f>
        <v>FINES_R07</v>
      </c>
      <c r="Y2092" s="59">
        <v>0.51517486572265625</v>
      </c>
      <c r="Z2092" t="s">
        <v>134</v>
      </c>
      <c r="AA2092" t="s">
        <v>2393</v>
      </c>
      <c r="AB2092" t="str">
        <f>+IF(W2092="","-",IF(W2092="UNICO","CENSO","MUESTRA"))</f>
        <v>MUESTRA</v>
      </c>
      <c r="AC2092" t="s">
        <v>2397</v>
      </c>
      <c r="AD2092" t="s">
        <v>12670</v>
      </c>
    </row>
    <row r="2093" spans="1:30" x14ac:dyDescent="0.25">
      <c r="A2093" s="5" t="str">
        <f t="shared" si="32"/>
        <v>R 7 - D 45 - 453 - 3474</v>
      </c>
      <c r="B2093" s="23" t="s">
        <v>2347</v>
      </c>
      <c r="C2093" t="s">
        <v>140</v>
      </c>
      <c r="D2093" t="s">
        <v>760</v>
      </c>
      <c r="E2093" t="s">
        <v>761</v>
      </c>
      <c r="F2093" t="s">
        <v>134</v>
      </c>
      <c r="G2093" t="s">
        <v>134</v>
      </c>
      <c r="H2093" t="s">
        <v>9761</v>
      </c>
      <c r="I2093" t="s">
        <v>20</v>
      </c>
      <c r="J2093" t="s">
        <v>2349</v>
      </c>
      <c r="K2093" t="s">
        <v>21</v>
      </c>
      <c r="M2093" t="s">
        <v>9762</v>
      </c>
      <c r="N2093" t="s">
        <v>22</v>
      </c>
      <c r="O2093" t="s">
        <v>23</v>
      </c>
      <c r="P2093" t="s">
        <v>26</v>
      </c>
      <c r="Q2093" t="s">
        <v>2348</v>
      </c>
      <c r="R2093" s="13">
        <v>10</v>
      </c>
      <c r="S2093" s="13">
        <v>1</v>
      </c>
      <c r="T2093" s="21">
        <v>1</v>
      </c>
      <c r="V2093" t="s">
        <v>2154</v>
      </c>
      <c r="W2093" t="s">
        <v>17602</v>
      </c>
      <c r="X2093" s="20" t="str">
        <f>+IF(V2093="","-",CONCATENATE(V2093,"_",W2093))</f>
        <v>FINES_R07</v>
      </c>
      <c r="Y2093" s="59">
        <v>0.53777265548706055</v>
      </c>
      <c r="Z2093" t="s">
        <v>134</v>
      </c>
      <c r="AA2093" t="s">
        <v>2393</v>
      </c>
      <c r="AB2093" t="str">
        <f>+IF(W2093="","-",IF(W2093="UNICO","CENSO","MUESTRA"))</f>
        <v>MUESTRA</v>
      </c>
      <c r="AC2093" t="s">
        <v>2398</v>
      </c>
      <c r="AD2093" t="s">
        <v>9763</v>
      </c>
    </row>
    <row r="2094" spans="1:30" x14ac:dyDescent="0.25">
      <c r="A2094" s="5" t="str">
        <f t="shared" si="32"/>
        <v>R 7 - D 45 - 453 - 0629</v>
      </c>
      <c r="B2094" s="23" t="s">
        <v>2347</v>
      </c>
      <c r="C2094" t="s">
        <v>140</v>
      </c>
      <c r="D2094" t="s">
        <v>760</v>
      </c>
      <c r="E2094" t="s">
        <v>761</v>
      </c>
      <c r="F2094" t="s">
        <v>134</v>
      </c>
      <c r="G2094" t="s">
        <v>134</v>
      </c>
      <c r="H2094" t="s">
        <v>9782</v>
      </c>
      <c r="I2094" t="s">
        <v>20</v>
      </c>
      <c r="J2094" t="s">
        <v>2349</v>
      </c>
      <c r="K2094" t="s">
        <v>21</v>
      </c>
      <c r="M2094" t="s">
        <v>2221</v>
      </c>
      <c r="N2094" t="s">
        <v>22</v>
      </c>
      <c r="O2094" t="s">
        <v>23</v>
      </c>
      <c r="P2094" t="s">
        <v>26</v>
      </c>
      <c r="Q2094" t="s">
        <v>2348</v>
      </c>
      <c r="R2094" s="13">
        <v>60</v>
      </c>
      <c r="S2094" s="13">
        <v>2</v>
      </c>
      <c r="T2094" s="21">
        <v>1</v>
      </c>
      <c r="V2094" t="s">
        <v>2154</v>
      </c>
      <c r="W2094" t="s">
        <v>17602</v>
      </c>
      <c r="X2094" s="20" t="str">
        <f>+IF(V2094="","-",CONCATENATE(V2094,"_",W2094))</f>
        <v>FINES_R07</v>
      </c>
      <c r="Y2094" s="59">
        <v>0.54166883230209351</v>
      </c>
      <c r="Z2094" t="s">
        <v>134</v>
      </c>
      <c r="AA2094" t="s">
        <v>2393</v>
      </c>
      <c r="AB2094" t="str">
        <f>+IF(W2094="","-",IF(W2094="UNICO","CENSO","MUESTRA"))</f>
        <v>MUESTRA</v>
      </c>
      <c r="AC2094" t="s">
        <v>2397</v>
      </c>
      <c r="AD2094" t="s">
        <v>9783</v>
      </c>
    </row>
    <row r="2095" spans="1:30" x14ac:dyDescent="0.25">
      <c r="A2095" s="5" t="str">
        <f t="shared" si="32"/>
        <v>R 7 - D 45 - 458 - 0629</v>
      </c>
      <c r="B2095" s="23" t="s">
        <v>2347</v>
      </c>
      <c r="C2095" t="s">
        <v>140</v>
      </c>
      <c r="D2095" t="s">
        <v>760</v>
      </c>
      <c r="E2095" t="s">
        <v>761</v>
      </c>
      <c r="F2095" t="s">
        <v>134</v>
      </c>
      <c r="G2095" t="s">
        <v>134</v>
      </c>
      <c r="H2095" t="s">
        <v>9791</v>
      </c>
      <c r="I2095" t="s">
        <v>20</v>
      </c>
      <c r="J2095" t="s">
        <v>2349</v>
      </c>
      <c r="K2095" t="s">
        <v>21</v>
      </c>
      <c r="M2095" t="s">
        <v>2221</v>
      </c>
      <c r="N2095" t="s">
        <v>22</v>
      </c>
      <c r="O2095" t="s">
        <v>23</v>
      </c>
      <c r="P2095" t="s">
        <v>26</v>
      </c>
      <c r="Q2095" t="s">
        <v>2348</v>
      </c>
      <c r="R2095" s="13">
        <v>34</v>
      </c>
      <c r="S2095" s="13">
        <v>2</v>
      </c>
      <c r="T2095" s="21">
        <v>1</v>
      </c>
      <c r="V2095" t="s">
        <v>2154</v>
      </c>
      <c r="W2095" t="s">
        <v>17602</v>
      </c>
      <c r="X2095" s="20" t="str">
        <f>+IF(V2095="","-",CONCATENATE(V2095,"_",W2095))</f>
        <v>FINES_R07</v>
      </c>
      <c r="Y2095" s="59">
        <v>0.54166883230209351</v>
      </c>
      <c r="Z2095" t="s">
        <v>134</v>
      </c>
      <c r="AA2095" t="s">
        <v>2393</v>
      </c>
      <c r="AB2095" t="str">
        <f>+IF(W2095="","-",IF(W2095="UNICO","CENSO","MUESTRA"))</f>
        <v>MUESTRA</v>
      </c>
      <c r="AC2095" t="s">
        <v>2398</v>
      </c>
      <c r="AD2095" t="s">
        <v>9783</v>
      </c>
    </row>
    <row r="2096" spans="1:30" x14ac:dyDescent="0.25">
      <c r="A2096" s="5" t="str">
        <f t="shared" si="32"/>
        <v>R 7 - D 117 - 455 - 0070</v>
      </c>
      <c r="B2096" s="23" t="s">
        <v>2347</v>
      </c>
      <c r="C2096" t="s">
        <v>140</v>
      </c>
      <c r="D2096" t="s">
        <v>85</v>
      </c>
      <c r="E2096" t="s">
        <v>1888</v>
      </c>
      <c r="F2096" t="s">
        <v>134</v>
      </c>
      <c r="G2096" t="s">
        <v>134</v>
      </c>
      <c r="H2096" t="s">
        <v>9681</v>
      </c>
      <c r="I2096" t="s">
        <v>20</v>
      </c>
      <c r="J2096" t="s">
        <v>2349</v>
      </c>
      <c r="K2096" t="s">
        <v>21</v>
      </c>
      <c r="M2096" t="s">
        <v>9682</v>
      </c>
      <c r="N2096" t="s">
        <v>22</v>
      </c>
      <c r="O2096" t="s">
        <v>23</v>
      </c>
      <c r="P2096" t="s">
        <v>26</v>
      </c>
      <c r="Q2096" t="s">
        <v>2348</v>
      </c>
      <c r="R2096" s="13">
        <v>54</v>
      </c>
      <c r="S2096" s="13">
        <v>2</v>
      </c>
      <c r="T2096" s="21">
        <v>1</v>
      </c>
      <c r="V2096" t="s">
        <v>2154</v>
      </c>
      <c r="W2096" t="s">
        <v>17602</v>
      </c>
      <c r="X2096" s="20" t="str">
        <f>+IF(V2096="","-",CONCATENATE(V2096,"_",W2096))</f>
        <v>FINES_R07</v>
      </c>
      <c r="Y2096" s="59">
        <v>0.54446953535079956</v>
      </c>
      <c r="Z2096" t="s">
        <v>134</v>
      </c>
      <c r="AA2096" t="s">
        <v>2393</v>
      </c>
      <c r="AB2096" t="str">
        <f>+IF(W2096="","-",IF(W2096="UNICO","CENSO","MUESTRA"))</f>
        <v>MUESTRA</v>
      </c>
      <c r="AC2096" t="s">
        <v>2398</v>
      </c>
      <c r="AD2096" t="s">
        <v>9683</v>
      </c>
    </row>
    <row r="2097" spans="1:30" x14ac:dyDescent="0.25">
      <c r="A2097" s="5" t="str">
        <f t="shared" si="32"/>
        <v>R 7 - D 45 - 458 - 4286</v>
      </c>
      <c r="B2097" s="60" t="s">
        <v>2347</v>
      </c>
      <c r="C2097" t="s">
        <v>140</v>
      </c>
      <c r="D2097" t="s">
        <v>760</v>
      </c>
      <c r="E2097" t="s">
        <v>761</v>
      </c>
      <c r="F2097" t="s">
        <v>134</v>
      </c>
      <c r="G2097" t="s">
        <v>134</v>
      </c>
      <c r="H2097" t="s">
        <v>12738</v>
      </c>
      <c r="I2097" t="s">
        <v>20</v>
      </c>
      <c r="J2097" t="s">
        <v>2349</v>
      </c>
      <c r="K2097" t="s">
        <v>21</v>
      </c>
      <c r="M2097" t="s">
        <v>9520</v>
      </c>
      <c r="N2097" t="s">
        <v>22</v>
      </c>
      <c r="O2097" t="s">
        <v>23</v>
      </c>
      <c r="P2097" t="s">
        <v>26</v>
      </c>
      <c r="Q2097" t="s">
        <v>2348</v>
      </c>
      <c r="R2097" s="13">
        <v>35</v>
      </c>
      <c r="S2097" s="13">
        <v>1</v>
      </c>
      <c r="T2097" s="21">
        <v>1</v>
      </c>
      <c r="V2097" t="s">
        <v>2154</v>
      </c>
      <c r="W2097" t="s">
        <v>17602</v>
      </c>
      <c r="X2097" s="20" t="str">
        <f>+IF(V2097="","-",CONCATENATE(V2097,"_",W2097))</f>
        <v>FINES_R07</v>
      </c>
      <c r="Y2097" s="59">
        <v>0.554779052734375</v>
      </c>
      <c r="Z2097" t="s">
        <v>134</v>
      </c>
      <c r="AA2097" t="s">
        <v>2393</v>
      </c>
      <c r="AB2097" t="str">
        <f>+IF(W2097="","-",IF(W2097="UNICO","CENSO","MUESTRA"))</f>
        <v>MUESTRA</v>
      </c>
      <c r="AC2097" t="s">
        <v>2398</v>
      </c>
      <c r="AD2097" t="s">
        <v>12739</v>
      </c>
    </row>
    <row r="2098" spans="1:30" x14ac:dyDescent="0.25">
      <c r="A2098" s="5" t="str">
        <f t="shared" si="32"/>
        <v>R 7 - D 117 - 451 - 0971</v>
      </c>
      <c r="B2098" s="23" t="s">
        <v>2347</v>
      </c>
      <c r="C2098" t="s">
        <v>140</v>
      </c>
      <c r="D2098" t="s">
        <v>85</v>
      </c>
      <c r="E2098" t="s">
        <v>1888</v>
      </c>
      <c r="F2098" t="s">
        <v>134</v>
      </c>
      <c r="G2098" t="s">
        <v>134</v>
      </c>
      <c r="H2098" t="s">
        <v>9668</v>
      </c>
      <c r="I2098" t="s">
        <v>20</v>
      </c>
      <c r="J2098" t="s">
        <v>2349</v>
      </c>
      <c r="K2098" t="s">
        <v>21</v>
      </c>
      <c r="M2098" t="s">
        <v>9669</v>
      </c>
      <c r="N2098" t="s">
        <v>22</v>
      </c>
      <c r="O2098" t="s">
        <v>23</v>
      </c>
      <c r="P2098" t="s">
        <v>26</v>
      </c>
      <c r="Q2098" t="s">
        <v>2348</v>
      </c>
      <c r="R2098" s="13">
        <v>39</v>
      </c>
      <c r="S2098" s="13">
        <v>1</v>
      </c>
      <c r="T2098" s="21">
        <v>1</v>
      </c>
      <c r="V2098" t="s">
        <v>2154</v>
      </c>
      <c r="W2098" t="s">
        <v>17602</v>
      </c>
      <c r="X2098" s="20" t="str">
        <f>+IF(V2098="","-",CONCATENATE(V2098,"_",W2098))</f>
        <v>FINES_R07</v>
      </c>
      <c r="Y2098" s="59">
        <v>0.55973339080810547</v>
      </c>
      <c r="Z2098" t="s">
        <v>134</v>
      </c>
      <c r="AA2098" t="s">
        <v>2393</v>
      </c>
      <c r="AB2098" t="str">
        <f>+IF(W2098="","-",IF(W2098="UNICO","CENSO","MUESTRA"))</f>
        <v>MUESTRA</v>
      </c>
      <c r="AC2098" t="s">
        <v>2398</v>
      </c>
      <c r="AD2098" t="s">
        <v>9670</v>
      </c>
    </row>
    <row r="2099" spans="1:30" x14ac:dyDescent="0.25">
      <c r="A2099" s="5" t="str">
        <f t="shared" si="32"/>
        <v>R 7 - D 45 - 458 - 4278</v>
      </c>
      <c r="B2099" s="60" t="s">
        <v>2347</v>
      </c>
      <c r="C2099" t="s">
        <v>140</v>
      </c>
      <c r="D2099" t="s">
        <v>760</v>
      </c>
      <c r="E2099" t="s">
        <v>761</v>
      </c>
      <c r="F2099" t="s">
        <v>134</v>
      </c>
      <c r="G2099" t="s">
        <v>134</v>
      </c>
      <c r="H2099" t="s">
        <v>12700</v>
      </c>
      <c r="I2099" t="s">
        <v>20</v>
      </c>
      <c r="J2099" t="s">
        <v>2349</v>
      </c>
      <c r="K2099" t="s">
        <v>21</v>
      </c>
      <c r="M2099" t="s">
        <v>12701</v>
      </c>
      <c r="N2099" t="s">
        <v>22</v>
      </c>
      <c r="O2099" t="s">
        <v>23</v>
      </c>
      <c r="P2099" t="s">
        <v>26</v>
      </c>
      <c r="Q2099" t="s">
        <v>2348</v>
      </c>
      <c r="R2099" s="13">
        <v>14</v>
      </c>
      <c r="S2099" s="13">
        <v>1</v>
      </c>
      <c r="T2099" s="21">
        <v>1</v>
      </c>
      <c r="V2099" t="s">
        <v>2154</v>
      </c>
      <c r="W2099" t="s">
        <v>17602</v>
      </c>
      <c r="X2099" s="20" t="str">
        <f>+IF(V2099="","-",CONCATENATE(V2099,"_",W2099))</f>
        <v>FINES_R07</v>
      </c>
      <c r="Y2099" s="59">
        <v>0.58501714468002319</v>
      </c>
      <c r="Z2099" t="s">
        <v>134</v>
      </c>
      <c r="AA2099" t="s">
        <v>2393</v>
      </c>
      <c r="AB2099" t="str">
        <f>+IF(W2099="","-",IF(W2099="UNICO","CENSO","MUESTRA"))</f>
        <v>MUESTRA</v>
      </c>
      <c r="AC2099" t="s">
        <v>2397</v>
      </c>
      <c r="AD2099" t="s">
        <v>12702</v>
      </c>
    </row>
    <row r="2100" spans="1:30" x14ac:dyDescent="0.25">
      <c r="A2100" s="5" t="str">
        <f t="shared" si="32"/>
        <v>R 7 - D 135 - 454 - 2939</v>
      </c>
      <c r="B2100" s="23" t="s">
        <v>2347</v>
      </c>
      <c r="C2100" t="s">
        <v>140</v>
      </c>
      <c r="D2100" t="s">
        <v>155</v>
      </c>
      <c r="E2100" t="s">
        <v>2074</v>
      </c>
      <c r="F2100" t="s">
        <v>134</v>
      </c>
      <c r="G2100" t="s">
        <v>134</v>
      </c>
      <c r="H2100" t="s">
        <v>9727</v>
      </c>
      <c r="I2100" t="s">
        <v>20</v>
      </c>
      <c r="J2100" t="s">
        <v>2349</v>
      </c>
      <c r="K2100" t="s">
        <v>21</v>
      </c>
      <c r="M2100" t="s">
        <v>9728</v>
      </c>
      <c r="N2100" t="s">
        <v>22</v>
      </c>
      <c r="O2100" t="s">
        <v>23</v>
      </c>
      <c r="P2100" t="s">
        <v>26</v>
      </c>
      <c r="Q2100" t="s">
        <v>2348</v>
      </c>
      <c r="R2100" s="13">
        <v>23</v>
      </c>
      <c r="S2100" s="13">
        <v>1</v>
      </c>
      <c r="T2100" s="21">
        <v>1</v>
      </c>
      <c r="V2100" t="s">
        <v>2154</v>
      </c>
      <c r="W2100" t="s">
        <v>17602</v>
      </c>
      <c r="X2100" s="20" t="str">
        <f>+IF(V2100="","-",CONCATENATE(V2100,"_",W2100))</f>
        <v>FINES_R07</v>
      </c>
      <c r="Y2100" s="59">
        <v>0.59371668100357056</v>
      </c>
      <c r="Z2100" t="s">
        <v>134</v>
      </c>
      <c r="AA2100" t="s">
        <v>2393</v>
      </c>
      <c r="AB2100" t="str">
        <f>+IF(W2100="","-",IF(W2100="UNICO","CENSO","MUESTRA"))</f>
        <v>MUESTRA</v>
      </c>
      <c r="AC2100" t="s">
        <v>2397</v>
      </c>
      <c r="AD2100" t="s">
        <v>9729</v>
      </c>
    </row>
    <row r="2101" spans="1:30" x14ac:dyDescent="0.25">
      <c r="A2101" s="5" t="str">
        <f t="shared" si="32"/>
        <v>R 7 - D 135 - 454 - 3483</v>
      </c>
      <c r="B2101" s="23" t="s">
        <v>2347</v>
      </c>
      <c r="C2101" t="s">
        <v>140</v>
      </c>
      <c r="D2101" t="s">
        <v>155</v>
      </c>
      <c r="E2101" t="s">
        <v>2074</v>
      </c>
      <c r="F2101" t="s">
        <v>134</v>
      </c>
      <c r="G2101" t="s">
        <v>134</v>
      </c>
      <c r="H2101" t="s">
        <v>9717</v>
      </c>
      <c r="I2101" t="s">
        <v>20</v>
      </c>
      <c r="J2101" t="s">
        <v>2349</v>
      </c>
      <c r="K2101" t="s">
        <v>21</v>
      </c>
      <c r="M2101" t="s">
        <v>9718</v>
      </c>
      <c r="N2101" t="s">
        <v>22</v>
      </c>
      <c r="O2101" t="s">
        <v>23</v>
      </c>
      <c r="P2101" t="s">
        <v>26</v>
      </c>
      <c r="Q2101" t="s">
        <v>2348</v>
      </c>
      <c r="R2101" s="13">
        <v>13</v>
      </c>
      <c r="S2101" s="13">
        <v>1</v>
      </c>
      <c r="T2101" s="21">
        <v>1</v>
      </c>
      <c r="V2101" t="s">
        <v>2154</v>
      </c>
      <c r="W2101" t="s">
        <v>17602</v>
      </c>
      <c r="X2101" s="20" t="str">
        <f>+IF(V2101="","-",CONCATENATE(V2101,"_",W2101))</f>
        <v>FINES_R07</v>
      </c>
      <c r="Y2101" s="59">
        <v>0.60858649015426636</v>
      </c>
      <c r="Z2101" t="s">
        <v>134</v>
      </c>
      <c r="AA2101" t="s">
        <v>2393</v>
      </c>
      <c r="AB2101" t="str">
        <f>+IF(W2101="","-",IF(W2101="UNICO","CENSO","MUESTRA"))</f>
        <v>MUESTRA</v>
      </c>
      <c r="AC2101" t="s">
        <v>2398</v>
      </c>
      <c r="AD2101" t="s">
        <v>9719</v>
      </c>
    </row>
    <row r="2102" spans="1:30" x14ac:dyDescent="0.25">
      <c r="A2102" s="5" t="str">
        <f t="shared" si="32"/>
        <v>R 7 - D 117 - 455 - 4322</v>
      </c>
      <c r="B2102" s="60" t="s">
        <v>2347</v>
      </c>
      <c r="C2102" t="s">
        <v>140</v>
      </c>
      <c r="D2102" t="s">
        <v>85</v>
      </c>
      <c r="E2102" t="s">
        <v>1888</v>
      </c>
      <c r="F2102" t="s">
        <v>134</v>
      </c>
      <c r="G2102" t="s">
        <v>134</v>
      </c>
      <c r="H2102" t="s">
        <v>12647</v>
      </c>
      <c r="I2102" t="s">
        <v>20</v>
      </c>
      <c r="J2102" t="s">
        <v>2349</v>
      </c>
      <c r="K2102" t="s">
        <v>21</v>
      </c>
      <c r="M2102" t="s">
        <v>12648</v>
      </c>
      <c r="N2102" t="s">
        <v>22</v>
      </c>
      <c r="O2102" t="s">
        <v>23</v>
      </c>
      <c r="P2102" t="s">
        <v>26</v>
      </c>
      <c r="Q2102" t="s">
        <v>2348</v>
      </c>
      <c r="R2102" s="13">
        <v>56</v>
      </c>
      <c r="S2102" s="13">
        <v>2</v>
      </c>
      <c r="T2102" s="21">
        <v>1</v>
      </c>
      <c r="V2102" t="s">
        <v>2154</v>
      </c>
      <c r="W2102" t="s">
        <v>17602</v>
      </c>
      <c r="X2102" s="20" t="str">
        <f>+IF(V2102="","-",CONCATENATE(V2102,"_",W2102))</f>
        <v>FINES_R07</v>
      </c>
      <c r="Y2102" s="59">
        <v>0.6140097975730896</v>
      </c>
      <c r="Z2102" t="s">
        <v>134</v>
      </c>
      <c r="AA2102" t="s">
        <v>2393</v>
      </c>
      <c r="AB2102" t="str">
        <f>+IF(W2102="","-",IF(W2102="UNICO","CENSO","MUESTRA"))</f>
        <v>MUESTRA</v>
      </c>
      <c r="AC2102" t="s">
        <v>2398</v>
      </c>
      <c r="AD2102" t="s">
        <v>12649</v>
      </c>
    </row>
    <row r="2103" spans="1:30" x14ac:dyDescent="0.25">
      <c r="A2103" s="5" t="str">
        <f t="shared" si="32"/>
        <v>R 7 - D 117 - 451 - 0995</v>
      </c>
      <c r="B2103" s="23" t="s">
        <v>2347</v>
      </c>
      <c r="C2103" t="s">
        <v>140</v>
      </c>
      <c r="D2103" t="s">
        <v>85</v>
      </c>
      <c r="E2103" t="s">
        <v>1888</v>
      </c>
      <c r="F2103" t="s">
        <v>134</v>
      </c>
      <c r="G2103" t="s">
        <v>134</v>
      </c>
      <c r="H2103" t="s">
        <v>9651</v>
      </c>
      <c r="I2103" t="s">
        <v>20</v>
      </c>
      <c r="J2103" t="s">
        <v>2349</v>
      </c>
      <c r="K2103" t="s">
        <v>21</v>
      </c>
      <c r="M2103" t="s">
        <v>9652</v>
      </c>
      <c r="N2103" t="s">
        <v>22</v>
      </c>
      <c r="O2103" t="s">
        <v>23</v>
      </c>
      <c r="P2103" t="s">
        <v>26</v>
      </c>
      <c r="Q2103" t="s">
        <v>2348</v>
      </c>
      <c r="R2103" s="13">
        <v>114</v>
      </c>
      <c r="S2103" s="13">
        <v>3</v>
      </c>
      <c r="T2103" s="21">
        <v>1</v>
      </c>
      <c r="V2103" t="s">
        <v>2154</v>
      </c>
      <c r="W2103" t="s">
        <v>17602</v>
      </c>
      <c r="X2103" s="20" t="str">
        <f>+IF(V2103="","-",CONCATENATE(V2103,"_",W2103))</f>
        <v>FINES_R07</v>
      </c>
      <c r="Y2103" s="59">
        <v>0.6310160756111145</v>
      </c>
      <c r="Z2103" t="s">
        <v>134</v>
      </c>
      <c r="AA2103" t="s">
        <v>2393</v>
      </c>
      <c r="AB2103" t="str">
        <f>+IF(W2103="","-",IF(W2103="UNICO","CENSO","MUESTRA"))</f>
        <v>MUESTRA</v>
      </c>
      <c r="AC2103" t="s">
        <v>2397</v>
      </c>
      <c r="AD2103" t="s">
        <v>9653</v>
      </c>
    </row>
    <row r="2104" spans="1:30" x14ac:dyDescent="0.25">
      <c r="A2104" s="5" t="str">
        <f t="shared" si="32"/>
        <v>R 7 - D 45 - 453 - 0656</v>
      </c>
      <c r="B2104" s="23" t="s">
        <v>2347</v>
      </c>
      <c r="C2104" t="s">
        <v>140</v>
      </c>
      <c r="D2104" t="s">
        <v>760</v>
      </c>
      <c r="E2104" t="s">
        <v>761</v>
      </c>
      <c r="F2104" t="s">
        <v>134</v>
      </c>
      <c r="G2104" t="s">
        <v>134</v>
      </c>
      <c r="H2104" t="s">
        <v>9818</v>
      </c>
      <c r="I2104" t="s">
        <v>20</v>
      </c>
      <c r="J2104" t="s">
        <v>2349</v>
      </c>
      <c r="K2104" t="s">
        <v>21</v>
      </c>
      <c r="M2104" t="s">
        <v>9819</v>
      </c>
      <c r="N2104" t="s">
        <v>22</v>
      </c>
      <c r="O2104" t="s">
        <v>23</v>
      </c>
      <c r="P2104" t="s">
        <v>26</v>
      </c>
      <c r="Q2104" t="s">
        <v>2348</v>
      </c>
      <c r="R2104" s="13">
        <v>17</v>
      </c>
      <c r="S2104" s="13">
        <v>1</v>
      </c>
      <c r="T2104" s="21">
        <v>1</v>
      </c>
      <c r="V2104" t="s">
        <v>2154</v>
      </c>
      <c r="W2104" t="s">
        <v>17602</v>
      </c>
      <c r="X2104" s="20" t="str">
        <f>+IF(V2104="","-",CONCATENATE(V2104,"_",W2104))</f>
        <v>FINES_R07</v>
      </c>
      <c r="Y2104" s="59">
        <v>0.64122742414474487</v>
      </c>
      <c r="Z2104" t="s">
        <v>134</v>
      </c>
      <c r="AA2104" t="s">
        <v>2393</v>
      </c>
      <c r="AB2104" t="str">
        <f>+IF(W2104="","-",IF(W2104="UNICO","CENSO","MUESTRA"))</f>
        <v>MUESTRA</v>
      </c>
      <c r="AC2104" t="s">
        <v>2397</v>
      </c>
      <c r="AD2104" t="s">
        <v>9820</v>
      </c>
    </row>
    <row r="2105" spans="1:30" x14ac:dyDescent="0.25">
      <c r="A2105" s="5" t="str">
        <f t="shared" si="32"/>
        <v>R 7 - D 135 - 454 - 1125</v>
      </c>
      <c r="B2105" s="23" t="s">
        <v>2347</v>
      </c>
      <c r="C2105" t="s">
        <v>140</v>
      </c>
      <c r="D2105" t="s">
        <v>155</v>
      </c>
      <c r="E2105" t="s">
        <v>2074</v>
      </c>
      <c r="F2105" t="s">
        <v>134</v>
      </c>
      <c r="G2105" t="s">
        <v>134</v>
      </c>
      <c r="H2105" t="s">
        <v>9723</v>
      </c>
      <c r="I2105" t="s">
        <v>20</v>
      </c>
      <c r="J2105" t="s">
        <v>2349</v>
      </c>
      <c r="K2105" t="s">
        <v>21</v>
      </c>
      <c r="M2105" t="s">
        <v>9724</v>
      </c>
      <c r="N2105" t="s">
        <v>22</v>
      </c>
      <c r="O2105" t="s">
        <v>23</v>
      </c>
      <c r="P2105" t="s">
        <v>26</v>
      </c>
      <c r="Q2105" t="s">
        <v>2348</v>
      </c>
      <c r="R2105" s="13">
        <v>23</v>
      </c>
      <c r="S2105" s="13">
        <v>1</v>
      </c>
      <c r="T2105" s="21">
        <v>1</v>
      </c>
      <c r="V2105" t="s">
        <v>2154</v>
      </c>
      <c r="W2105" t="s">
        <v>17602</v>
      </c>
      <c r="X2105" s="20" t="str">
        <f>+IF(V2105="","-",CONCATENATE(V2105,"_",W2105))</f>
        <v>FINES_R07</v>
      </c>
      <c r="Y2105" s="59">
        <v>0.64967507123947144</v>
      </c>
      <c r="Z2105" t="s">
        <v>134</v>
      </c>
      <c r="AA2105" t="s">
        <v>2393</v>
      </c>
      <c r="AB2105" t="str">
        <f>+IF(W2105="","-",IF(W2105="UNICO","CENSO","MUESTRA"))</f>
        <v>MUESTRA</v>
      </c>
      <c r="AC2105" t="s">
        <v>2397</v>
      </c>
      <c r="AD2105" t="s">
        <v>9725</v>
      </c>
    </row>
    <row r="2106" spans="1:30" x14ac:dyDescent="0.25">
      <c r="A2106" s="5" t="str">
        <f t="shared" si="32"/>
        <v>R 7 - D 135 - 451 - 1125</v>
      </c>
      <c r="B2106" s="23" t="s">
        <v>2347</v>
      </c>
      <c r="C2106" t="s">
        <v>140</v>
      </c>
      <c r="D2106" t="s">
        <v>155</v>
      </c>
      <c r="E2106" t="s">
        <v>2074</v>
      </c>
      <c r="F2106" t="s">
        <v>134</v>
      </c>
      <c r="G2106" t="s">
        <v>134</v>
      </c>
      <c r="H2106" t="s">
        <v>9748</v>
      </c>
      <c r="I2106" t="s">
        <v>20</v>
      </c>
      <c r="J2106" t="s">
        <v>2349</v>
      </c>
      <c r="K2106" t="s">
        <v>21</v>
      </c>
      <c r="M2106" t="s">
        <v>9724</v>
      </c>
      <c r="N2106" t="s">
        <v>22</v>
      </c>
      <c r="O2106" t="s">
        <v>23</v>
      </c>
      <c r="P2106" t="s">
        <v>26</v>
      </c>
      <c r="Q2106" t="s">
        <v>2348</v>
      </c>
      <c r="R2106" s="13">
        <v>20</v>
      </c>
      <c r="S2106" s="13">
        <v>1</v>
      </c>
      <c r="T2106" s="21">
        <v>1</v>
      </c>
      <c r="V2106" t="s">
        <v>2154</v>
      </c>
      <c r="W2106" t="s">
        <v>17602</v>
      </c>
      <c r="X2106" s="20" t="str">
        <f>+IF(V2106="","-",CONCATENATE(V2106,"_",W2106))</f>
        <v>FINES_R07</v>
      </c>
      <c r="Y2106" s="59">
        <v>0.64967507123947144</v>
      </c>
      <c r="Z2106" t="s">
        <v>134</v>
      </c>
      <c r="AA2106" t="s">
        <v>2393</v>
      </c>
      <c r="AB2106" t="str">
        <f>+IF(W2106="","-",IF(W2106="UNICO","CENSO","MUESTRA"))</f>
        <v>MUESTRA</v>
      </c>
      <c r="AC2106" t="s">
        <v>2397</v>
      </c>
      <c r="AD2106" t="s">
        <v>9725</v>
      </c>
    </row>
    <row r="2107" spans="1:30" x14ac:dyDescent="0.25">
      <c r="A2107" s="5" t="str">
        <f t="shared" si="32"/>
        <v>R 7 - D 45 - 458 - 4288</v>
      </c>
      <c r="B2107" s="60" t="s">
        <v>2347</v>
      </c>
      <c r="C2107" t="s">
        <v>140</v>
      </c>
      <c r="D2107" t="s">
        <v>760</v>
      </c>
      <c r="E2107" t="s">
        <v>761</v>
      </c>
      <c r="F2107" t="s">
        <v>134</v>
      </c>
      <c r="G2107" t="s">
        <v>134</v>
      </c>
      <c r="H2107" t="s">
        <v>12741</v>
      </c>
      <c r="I2107" t="s">
        <v>20</v>
      </c>
      <c r="J2107" t="s">
        <v>2349</v>
      </c>
      <c r="K2107" t="s">
        <v>21</v>
      </c>
      <c r="M2107" t="s">
        <v>12742</v>
      </c>
      <c r="N2107" t="s">
        <v>22</v>
      </c>
      <c r="O2107" t="s">
        <v>23</v>
      </c>
      <c r="P2107" t="s">
        <v>26</v>
      </c>
      <c r="Q2107" t="s">
        <v>2348</v>
      </c>
      <c r="R2107" s="13">
        <v>34</v>
      </c>
      <c r="S2107" s="13">
        <v>1</v>
      </c>
      <c r="T2107" s="21">
        <v>1</v>
      </c>
      <c r="V2107" t="s">
        <v>2154</v>
      </c>
      <c r="W2107" t="s">
        <v>17602</v>
      </c>
      <c r="X2107" s="20" t="str">
        <f>+IF(V2107="","-",CONCATENATE(V2107,"_",W2107))</f>
        <v>FINES_R07</v>
      </c>
      <c r="Y2107" s="59">
        <v>0.70320510864257813</v>
      </c>
      <c r="Z2107" t="s">
        <v>134</v>
      </c>
      <c r="AA2107" t="s">
        <v>2393</v>
      </c>
      <c r="AB2107" t="str">
        <f>+IF(W2107="","-",IF(W2107="UNICO","CENSO","MUESTRA"))</f>
        <v>MUESTRA</v>
      </c>
      <c r="AC2107" t="s">
        <v>2397</v>
      </c>
      <c r="AD2107" t="s">
        <v>12743</v>
      </c>
    </row>
    <row r="2108" spans="1:30" x14ac:dyDescent="0.25">
      <c r="A2108" s="5" t="str">
        <f t="shared" si="32"/>
        <v>R 7 - D 45 - 466 - 3905</v>
      </c>
      <c r="B2108" s="23" t="s">
        <v>2347</v>
      </c>
      <c r="C2108" t="s">
        <v>140</v>
      </c>
      <c r="D2108" t="s">
        <v>760</v>
      </c>
      <c r="E2108" t="s">
        <v>761</v>
      </c>
      <c r="F2108" t="s">
        <v>134</v>
      </c>
      <c r="G2108" t="s">
        <v>134</v>
      </c>
      <c r="H2108" t="s">
        <v>9765</v>
      </c>
      <c r="I2108" t="s">
        <v>20</v>
      </c>
      <c r="J2108" t="s">
        <v>2349</v>
      </c>
      <c r="K2108" t="s">
        <v>21</v>
      </c>
      <c r="M2108" t="s">
        <v>9766</v>
      </c>
      <c r="N2108" t="s">
        <v>22</v>
      </c>
      <c r="O2108" t="s">
        <v>23</v>
      </c>
      <c r="P2108" t="s">
        <v>26</v>
      </c>
      <c r="Q2108" t="s">
        <v>2348</v>
      </c>
      <c r="R2108" s="13">
        <v>9</v>
      </c>
      <c r="S2108" s="13">
        <v>1</v>
      </c>
      <c r="T2108" s="21">
        <v>1</v>
      </c>
      <c r="V2108" t="s">
        <v>2154</v>
      </c>
      <c r="W2108" t="s">
        <v>17602</v>
      </c>
      <c r="X2108" s="20" t="str">
        <f>+IF(V2108="","-",CONCATENATE(V2108,"_",W2108))</f>
        <v>FINES_R07</v>
      </c>
      <c r="Y2108" s="59">
        <v>0.73591583967208862</v>
      </c>
      <c r="Z2108" t="s">
        <v>134</v>
      </c>
      <c r="AA2108" t="s">
        <v>2393</v>
      </c>
      <c r="AB2108" t="str">
        <f>+IF(W2108="","-",IF(W2108="UNICO","CENSO","MUESTRA"))</f>
        <v>MUESTRA</v>
      </c>
      <c r="AC2108" t="s">
        <v>2398</v>
      </c>
      <c r="AD2108" t="s">
        <v>9767</v>
      </c>
    </row>
    <row r="2109" spans="1:30" x14ac:dyDescent="0.25">
      <c r="A2109" s="5" t="str">
        <f t="shared" si="32"/>
        <v>R 7 - D 117 - 451 - 0959</v>
      </c>
      <c r="B2109" s="23" t="s">
        <v>2347</v>
      </c>
      <c r="C2109" t="s">
        <v>140</v>
      </c>
      <c r="D2109" t="s">
        <v>85</v>
      </c>
      <c r="E2109" t="s">
        <v>1888</v>
      </c>
      <c r="F2109" t="s">
        <v>134</v>
      </c>
      <c r="G2109" t="s">
        <v>134</v>
      </c>
      <c r="H2109" t="s">
        <v>9647</v>
      </c>
      <c r="I2109" t="s">
        <v>20</v>
      </c>
      <c r="J2109" t="s">
        <v>2349</v>
      </c>
      <c r="K2109" t="s">
        <v>21</v>
      </c>
      <c r="M2109" t="s">
        <v>9648</v>
      </c>
      <c r="N2109" t="s">
        <v>22</v>
      </c>
      <c r="O2109" t="s">
        <v>23</v>
      </c>
      <c r="P2109" t="s">
        <v>26</v>
      </c>
      <c r="Q2109" t="s">
        <v>2348</v>
      </c>
      <c r="R2109" s="13">
        <v>36</v>
      </c>
      <c r="S2109" s="13">
        <v>2</v>
      </c>
      <c r="T2109" s="21">
        <v>1</v>
      </c>
      <c r="V2109" t="s">
        <v>2154</v>
      </c>
      <c r="W2109" t="s">
        <v>17602</v>
      </c>
      <c r="X2109" s="20" t="str">
        <f>+IF(V2109="","-",CONCATENATE(V2109,"_",W2109))</f>
        <v>FINES_R07</v>
      </c>
      <c r="Y2109" s="59">
        <v>0.73788297176361084</v>
      </c>
      <c r="Z2109" t="s">
        <v>134</v>
      </c>
      <c r="AA2109" t="s">
        <v>2393</v>
      </c>
      <c r="AB2109" t="str">
        <f>+IF(W2109="","-",IF(W2109="UNICO","CENSO","MUESTRA"))</f>
        <v>MUESTRA</v>
      </c>
      <c r="AC2109" t="s">
        <v>2398</v>
      </c>
      <c r="AD2109" t="s">
        <v>9649</v>
      </c>
    </row>
    <row r="2110" spans="1:30" x14ac:dyDescent="0.25">
      <c r="A2110" s="5" t="str">
        <f t="shared" si="32"/>
        <v>R 7 - D 45 - 453 - 0659</v>
      </c>
      <c r="B2110" s="23" t="s">
        <v>2347</v>
      </c>
      <c r="C2110" t="s">
        <v>140</v>
      </c>
      <c r="D2110" t="s">
        <v>760</v>
      </c>
      <c r="E2110" t="s">
        <v>761</v>
      </c>
      <c r="F2110" t="s">
        <v>134</v>
      </c>
      <c r="G2110" t="s">
        <v>134</v>
      </c>
      <c r="H2110" t="s">
        <v>9773</v>
      </c>
      <c r="I2110" t="s">
        <v>20</v>
      </c>
      <c r="J2110" t="s">
        <v>2349</v>
      </c>
      <c r="K2110" t="s">
        <v>21</v>
      </c>
      <c r="M2110" t="s">
        <v>9774</v>
      </c>
      <c r="N2110" t="s">
        <v>22</v>
      </c>
      <c r="O2110" t="s">
        <v>23</v>
      </c>
      <c r="P2110" t="s">
        <v>26</v>
      </c>
      <c r="Q2110" t="s">
        <v>2348</v>
      </c>
      <c r="R2110" s="13">
        <v>23</v>
      </c>
      <c r="S2110" s="13">
        <v>1</v>
      </c>
      <c r="T2110" s="21">
        <v>1</v>
      </c>
      <c r="V2110" t="s">
        <v>2154</v>
      </c>
      <c r="W2110" t="s">
        <v>17602</v>
      </c>
      <c r="X2110" s="20" t="str">
        <f>+IF(V2110="","-",CONCATENATE(V2110,"_",W2110))</f>
        <v>FINES_R07</v>
      </c>
      <c r="Y2110" s="59">
        <v>0.76751828193664551</v>
      </c>
      <c r="Z2110" t="s">
        <v>134</v>
      </c>
      <c r="AA2110" t="s">
        <v>2393</v>
      </c>
      <c r="AB2110" t="str">
        <f>+IF(W2110="","-",IF(W2110="UNICO","CENSO","MUESTRA"))</f>
        <v>MUESTRA</v>
      </c>
      <c r="AC2110" t="s">
        <v>2398</v>
      </c>
      <c r="AD2110" t="s">
        <v>9775</v>
      </c>
    </row>
    <row r="2111" spans="1:30" x14ac:dyDescent="0.25">
      <c r="A2111" s="5" t="str">
        <f t="shared" si="32"/>
        <v>R 7 - D 45 - 458 - 3977</v>
      </c>
      <c r="B2111" s="60" t="s">
        <v>2347</v>
      </c>
      <c r="C2111" t="s">
        <v>140</v>
      </c>
      <c r="D2111" t="s">
        <v>760</v>
      </c>
      <c r="E2111" t="s">
        <v>761</v>
      </c>
      <c r="F2111" t="s">
        <v>134</v>
      </c>
      <c r="G2111" t="s">
        <v>134</v>
      </c>
      <c r="H2111" t="s">
        <v>12749</v>
      </c>
      <c r="I2111" t="s">
        <v>20</v>
      </c>
      <c r="J2111" t="s">
        <v>2349</v>
      </c>
      <c r="K2111" t="s">
        <v>21</v>
      </c>
      <c r="M2111" t="s">
        <v>9774</v>
      </c>
      <c r="N2111" t="s">
        <v>22</v>
      </c>
      <c r="O2111" t="s">
        <v>23</v>
      </c>
      <c r="P2111" t="s">
        <v>26</v>
      </c>
      <c r="Q2111" t="s">
        <v>2348</v>
      </c>
      <c r="R2111" s="13">
        <v>42</v>
      </c>
      <c r="S2111" s="13">
        <v>2</v>
      </c>
      <c r="T2111" s="21">
        <v>1</v>
      </c>
      <c r="V2111" t="s">
        <v>2154</v>
      </c>
      <c r="W2111" t="s">
        <v>17602</v>
      </c>
      <c r="X2111" s="20" t="str">
        <f>+IF(V2111="","-",CONCATENATE(V2111,"_",W2111))</f>
        <v>FINES_R07</v>
      </c>
      <c r="Y2111" s="59">
        <v>0.76751828193664551</v>
      </c>
      <c r="Z2111" t="s">
        <v>134</v>
      </c>
      <c r="AA2111" t="s">
        <v>2393</v>
      </c>
      <c r="AB2111" t="str">
        <f>+IF(W2111="","-",IF(W2111="UNICO","CENSO","MUESTRA"))</f>
        <v>MUESTRA</v>
      </c>
      <c r="AC2111" t="s">
        <v>2397</v>
      </c>
      <c r="AD2111" t="s">
        <v>12750</v>
      </c>
    </row>
    <row r="2112" spans="1:30" x14ac:dyDescent="0.25">
      <c r="A2112" s="5" t="str">
        <f t="shared" si="32"/>
        <v>R 7 - D 45 - 458 - 0659</v>
      </c>
      <c r="B2112" s="60" t="s">
        <v>2347</v>
      </c>
      <c r="C2112" t="s">
        <v>140</v>
      </c>
      <c r="D2112" t="s">
        <v>760</v>
      </c>
      <c r="E2112" t="s">
        <v>761</v>
      </c>
      <c r="F2112" t="s">
        <v>134</v>
      </c>
      <c r="G2112" t="s">
        <v>134</v>
      </c>
      <c r="H2112" t="s">
        <v>12790</v>
      </c>
      <c r="I2112" t="s">
        <v>20</v>
      </c>
      <c r="J2112" t="s">
        <v>2349</v>
      </c>
      <c r="K2112" t="s">
        <v>21</v>
      </c>
      <c r="M2112" t="s">
        <v>9774</v>
      </c>
      <c r="N2112" t="s">
        <v>22</v>
      </c>
      <c r="O2112" t="s">
        <v>23</v>
      </c>
      <c r="P2112" t="s">
        <v>26</v>
      </c>
      <c r="Q2112" t="s">
        <v>2348</v>
      </c>
      <c r="R2112" s="13">
        <v>20</v>
      </c>
      <c r="S2112" s="13">
        <v>1</v>
      </c>
      <c r="T2112" s="21">
        <v>1</v>
      </c>
      <c r="V2112" t="s">
        <v>2154</v>
      </c>
      <c r="W2112" t="s">
        <v>17602</v>
      </c>
      <c r="X2112" s="20" t="str">
        <f>+IF(V2112="","-",CONCATENATE(V2112,"_",W2112))</f>
        <v>FINES_R07</v>
      </c>
      <c r="Y2112" s="59">
        <v>0.76751828193664551</v>
      </c>
      <c r="Z2112" t="s">
        <v>134</v>
      </c>
      <c r="AA2112" t="s">
        <v>2393</v>
      </c>
      <c r="AB2112" t="str">
        <f>+IF(W2112="","-",IF(W2112="UNICO","CENSO","MUESTRA"))</f>
        <v>MUESTRA</v>
      </c>
      <c r="AC2112" t="s">
        <v>2397</v>
      </c>
      <c r="AD2112" t="s">
        <v>9775</v>
      </c>
    </row>
    <row r="2113" spans="1:30" x14ac:dyDescent="0.25">
      <c r="A2113" s="5" t="str">
        <f t="shared" si="32"/>
        <v>R 7 - D 45 - 453 - 4477</v>
      </c>
      <c r="B2113" s="60" t="s">
        <v>2347</v>
      </c>
      <c r="C2113" t="s">
        <v>140</v>
      </c>
      <c r="D2113" t="s">
        <v>760</v>
      </c>
      <c r="E2113" t="s">
        <v>761</v>
      </c>
      <c r="F2113" t="s">
        <v>134</v>
      </c>
      <c r="G2113" t="s">
        <v>134</v>
      </c>
      <c r="H2113" t="s">
        <v>12761</v>
      </c>
      <c r="I2113" t="s">
        <v>20</v>
      </c>
      <c r="J2113" t="s">
        <v>2349</v>
      </c>
      <c r="K2113" t="s">
        <v>21</v>
      </c>
      <c r="M2113" t="s">
        <v>12762</v>
      </c>
      <c r="N2113" t="s">
        <v>22</v>
      </c>
      <c r="O2113" t="s">
        <v>23</v>
      </c>
      <c r="P2113" t="s">
        <v>26</v>
      </c>
      <c r="Q2113" t="s">
        <v>2348</v>
      </c>
      <c r="R2113" s="13">
        <v>28</v>
      </c>
      <c r="S2113" s="13">
        <v>1</v>
      </c>
      <c r="T2113" s="21">
        <v>1</v>
      </c>
      <c r="V2113" t="s">
        <v>2154</v>
      </c>
      <c r="W2113" t="s">
        <v>17602</v>
      </c>
      <c r="X2113" s="20" t="str">
        <f>+IF(V2113="","-",CONCATENATE(V2113,"_",W2113))</f>
        <v>FINES_R07</v>
      </c>
      <c r="Y2113" s="59">
        <v>0.79620164632797241</v>
      </c>
      <c r="Z2113" t="s">
        <v>134</v>
      </c>
      <c r="AA2113" t="s">
        <v>2393</v>
      </c>
      <c r="AB2113" t="str">
        <f>+IF(W2113="","-",IF(W2113="UNICO","CENSO","MUESTRA"))</f>
        <v>MUESTRA</v>
      </c>
      <c r="AC2113" t="s">
        <v>2397</v>
      </c>
      <c r="AD2113" t="s">
        <v>12763</v>
      </c>
    </row>
    <row r="2114" spans="1:30" x14ac:dyDescent="0.25">
      <c r="A2114" s="5" t="str">
        <f t="shared" si="32"/>
        <v>R 7 - D 117 - 455 - 1227</v>
      </c>
      <c r="B2114" s="60" t="s">
        <v>2347</v>
      </c>
      <c r="C2114" t="s">
        <v>140</v>
      </c>
      <c r="D2114" t="s">
        <v>85</v>
      </c>
      <c r="E2114" t="s">
        <v>1888</v>
      </c>
      <c r="F2114" t="s">
        <v>134</v>
      </c>
      <c r="G2114" t="s">
        <v>134</v>
      </c>
      <c r="H2114" t="s">
        <v>12615</v>
      </c>
      <c r="I2114" t="s">
        <v>20</v>
      </c>
      <c r="J2114" t="s">
        <v>2349</v>
      </c>
      <c r="K2114" t="s">
        <v>21</v>
      </c>
      <c r="M2114" t="s">
        <v>12616</v>
      </c>
      <c r="N2114" t="s">
        <v>22</v>
      </c>
      <c r="O2114" t="s">
        <v>23</v>
      </c>
      <c r="P2114" t="s">
        <v>26</v>
      </c>
      <c r="Q2114" t="s">
        <v>2348</v>
      </c>
      <c r="R2114" s="13">
        <v>29</v>
      </c>
      <c r="S2114" s="13">
        <v>1</v>
      </c>
      <c r="T2114" s="21">
        <v>1</v>
      </c>
      <c r="V2114" t="s">
        <v>2154</v>
      </c>
      <c r="W2114" t="s">
        <v>17602</v>
      </c>
      <c r="X2114" s="20" t="str">
        <f>+IF(V2114="","-",CONCATENATE(V2114,"_",W2114))</f>
        <v>FINES_R07</v>
      </c>
      <c r="Y2114" s="59">
        <v>0.80427896976470947</v>
      </c>
      <c r="Z2114" t="s">
        <v>134</v>
      </c>
      <c r="AA2114" t="s">
        <v>2393</v>
      </c>
      <c r="AB2114" t="str">
        <f>+IF(W2114="","-",IF(W2114="UNICO","CENSO","MUESTRA"))</f>
        <v>MUESTRA</v>
      </c>
      <c r="AC2114" t="s">
        <v>2397</v>
      </c>
      <c r="AD2114" t="s">
        <v>12617</v>
      </c>
    </row>
    <row r="2115" spans="1:30" x14ac:dyDescent="0.25">
      <c r="A2115" s="5" t="str">
        <f t="shared" ref="A2115:A2178" si="33">+H2115</f>
        <v>R 7 - D 135 - 454 - 1122</v>
      </c>
      <c r="B2115" s="23" t="s">
        <v>2347</v>
      </c>
      <c r="C2115" t="s">
        <v>140</v>
      </c>
      <c r="D2115" t="s">
        <v>155</v>
      </c>
      <c r="E2115" t="s">
        <v>2074</v>
      </c>
      <c r="F2115" t="s">
        <v>134</v>
      </c>
      <c r="G2115" t="s">
        <v>134</v>
      </c>
      <c r="H2115" t="s">
        <v>9742</v>
      </c>
      <c r="I2115" t="s">
        <v>20</v>
      </c>
      <c r="J2115" t="s">
        <v>2349</v>
      </c>
      <c r="K2115" t="s">
        <v>21</v>
      </c>
      <c r="M2115" t="s">
        <v>2230</v>
      </c>
      <c r="N2115" t="s">
        <v>22</v>
      </c>
      <c r="O2115" t="s">
        <v>23</v>
      </c>
      <c r="P2115" t="s">
        <v>26</v>
      </c>
      <c r="Q2115" t="s">
        <v>2348</v>
      </c>
      <c r="R2115" s="13">
        <v>24</v>
      </c>
      <c r="S2115" s="13">
        <v>1</v>
      </c>
      <c r="T2115" s="21">
        <v>1</v>
      </c>
      <c r="V2115" t="s">
        <v>2154</v>
      </c>
      <c r="W2115" t="s">
        <v>17602</v>
      </c>
      <c r="X2115" s="20" t="str">
        <f>+IF(V2115="","-",CONCATENATE(V2115,"_",W2115))</f>
        <v>FINES_R07</v>
      </c>
      <c r="Y2115" s="59">
        <v>0.81673300266265869</v>
      </c>
      <c r="Z2115" t="s">
        <v>134</v>
      </c>
      <c r="AA2115" t="s">
        <v>2393</v>
      </c>
      <c r="AB2115" t="str">
        <f>+IF(W2115="","-",IF(W2115="UNICO","CENSO","MUESTRA"))</f>
        <v>MUESTRA</v>
      </c>
      <c r="AC2115" t="s">
        <v>2397</v>
      </c>
      <c r="AD2115" t="s">
        <v>9743</v>
      </c>
    </row>
    <row r="2116" spans="1:30" x14ac:dyDescent="0.25">
      <c r="A2116" s="5" t="str">
        <f t="shared" si="33"/>
        <v>R 7 - D 45 - 466 - 3887</v>
      </c>
      <c r="B2116" s="60" t="s">
        <v>2347</v>
      </c>
      <c r="C2116" t="s">
        <v>140</v>
      </c>
      <c r="D2116" t="s">
        <v>760</v>
      </c>
      <c r="E2116" t="s">
        <v>761</v>
      </c>
      <c r="F2116" t="s">
        <v>134</v>
      </c>
      <c r="G2116" t="s">
        <v>134</v>
      </c>
      <c r="H2116" t="s">
        <v>12745</v>
      </c>
      <c r="I2116" t="s">
        <v>20</v>
      </c>
      <c r="J2116" t="s">
        <v>2349</v>
      </c>
      <c r="K2116" t="s">
        <v>21</v>
      </c>
      <c r="M2116" t="s">
        <v>12746</v>
      </c>
      <c r="N2116" t="s">
        <v>22</v>
      </c>
      <c r="O2116" t="s">
        <v>23</v>
      </c>
      <c r="P2116" t="s">
        <v>26</v>
      </c>
      <c r="Q2116" t="s">
        <v>2348</v>
      </c>
      <c r="R2116" s="13">
        <v>36</v>
      </c>
      <c r="S2116" s="13">
        <v>1</v>
      </c>
      <c r="T2116" s="21">
        <v>1</v>
      </c>
      <c r="V2116" t="s">
        <v>2154</v>
      </c>
      <c r="W2116" t="s">
        <v>17602</v>
      </c>
      <c r="X2116" s="20" t="str">
        <f>+IF(V2116="","-",CONCATENATE(V2116,"_",W2116))</f>
        <v>FINES_R07</v>
      </c>
      <c r="Y2116" s="59">
        <v>0.82069158554077148</v>
      </c>
      <c r="Z2116" t="s">
        <v>134</v>
      </c>
      <c r="AA2116" t="s">
        <v>2393</v>
      </c>
      <c r="AB2116" t="str">
        <f>+IF(W2116="","-",IF(W2116="UNICO","CENSO","MUESTRA"))</f>
        <v>MUESTRA</v>
      </c>
      <c r="AC2116" t="s">
        <v>2397</v>
      </c>
      <c r="AD2116" t="s">
        <v>12747</v>
      </c>
    </row>
    <row r="2117" spans="1:30" x14ac:dyDescent="0.25">
      <c r="A2117" s="5" t="str">
        <f t="shared" si="33"/>
        <v>R 7 - D 117 - 455 - 4604</v>
      </c>
      <c r="B2117" s="60" t="s">
        <v>2347</v>
      </c>
      <c r="C2117" t="s">
        <v>140</v>
      </c>
      <c r="D2117" t="s">
        <v>85</v>
      </c>
      <c r="E2117" t="s">
        <v>1888</v>
      </c>
      <c r="F2117" t="s">
        <v>134</v>
      </c>
      <c r="G2117" t="s">
        <v>134</v>
      </c>
      <c r="H2117" t="s">
        <v>12664</v>
      </c>
      <c r="I2117" t="s">
        <v>20</v>
      </c>
      <c r="J2117" t="s">
        <v>2349</v>
      </c>
      <c r="K2117" t="s">
        <v>21</v>
      </c>
      <c r="M2117" t="s">
        <v>12665</v>
      </c>
      <c r="N2117" t="s">
        <v>22</v>
      </c>
      <c r="O2117" t="s">
        <v>23</v>
      </c>
      <c r="P2117" t="s">
        <v>26</v>
      </c>
      <c r="Q2117" t="s">
        <v>2348</v>
      </c>
      <c r="R2117" s="13">
        <v>34</v>
      </c>
      <c r="S2117" s="13">
        <v>1</v>
      </c>
      <c r="T2117" s="21">
        <v>1</v>
      </c>
      <c r="V2117" t="s">
        <v>2154</v>
      </c>
      <c r="W2117" t="s">
        <v>17602</v>
      </c>
      <c r="X2117" s="20" t="str">
        <f>+IF(V2117="","-",CONCATENATE(V2117,"_",W2117))</f>
        <v>FINES_R07</v>
      </c>
      <c r="Y2117" s="59">
        <v>0.85113954544067383</v>
      </c>
      <c r="Z2117" t="s">
        <v>134</v>
      </c>
      <c r="AA2117" t="s">
        <v>2393</v>
      </c>
      <c r="AB2117" t="str">
        <f>+IF(W2117="","-",IF(W2117="UNICO","CENSO","MUESTRA"))</f>
        <v>MUESTRA</v>
      </c>
      <c r="AC2117" t="s">
        <v>2398</v>
      </c>
      <c r="AD2117" t="s">
        <v>12666</v>
      </c>
    </row>
    <row r="2118" spans="1:30" x14ac:dyDescent="0.25">
      <c r="A2118" s="5" t="str">
        <f t="shared" si="33"/>
        <v>R 7 - D 45 - 458 - 0630</v>
      </c>
      <c r="B2118" s="23" t="s">
        <v>2347</v>
      </c>
      <c r="C2118" t="s">
        <v>140</v>
      </c>
      <c r="D2118" t="s">
        <v>760</v>
      </c>
      <c r="E2118" t="s">
        <v>761</v>
      </c>
      <c r="F2118" t="s">
        <v>134</v>
      </c>
      <c r="G2118" t="s">
        <v>134</v>
      </c>
      <c r="H2118" t="s">
        <v>9801</v>
      </c>
      <c r="I2118" t="s">
        <v>20</v>
      </c>
      <c r="J2118" t="s">
        <v>2349</v>
      </c>
      <c r="K2118" t="s">
        <v>21</v>
      </c>
      <c r="M2118" t="s">
        <v>2220</v>
      </c>
      <c r="N2118" t="s">
        <v>22</v>
      </c>
      <c r="O2118" t="s">
        <v>23</v>
      </c>
      <c r="P2118" t="s">
        <v>26</v>
      </c>
      <c r="Q2118" t="s">
        <v>2348</v>
      </c>
      <c r="R2118" s="13">
        <v>6</v>
      </c>
      <c r="S2118" s="13">
        <v>1</v>
      </c>
      <c r="T2118" s="21">
        <v>1</v>
      </c>
      <c r="V2118" t="s">
        <v>2154</v>
      </c>
      <c r="W2118" t="s">
        <v>17602</v>
      </c>
      <c r="X2118" s="20" t="str">
        <f>+IF(V2118="","-",CONCATENATE(V2118,"_",W2118))</f>
        <v>FINES_R07</v>
      </c>
      <c r="Y2118" s="59">
        <v>0.86485385894775391</v>
      </c>
      <c r="Z2118" t="s">
        <v>134</v>
      </c>
      <c r="AA2118" t="s">
        <v>2393</v>
      </c>
      <c r="AB2118" t="str">
        <f>+IF(W2118="","-",IF(W2118="UNICO","CENSO","MUESTRA"))</f>
        <v>MUESTRA</v>
      </c>
      <c r="AC2118" t="s">
        <v>2397</v>
      </c>
      <c r="AD2118" t="s">
        <v>9802</v>
      </c>
    </row>
    <row r="2119" spans="1:30" x14ac:dyDescent="0.25">
      <c r="A2119" s="5" t="str">
        <f t="shared" si="33"/>
        <v>R 7 - D 45 - 453 - 0630</v>
      </c>
      <c r="B2119" s="60" t="s">
        <v>2347</v>
      </c>
      <c r="C2119" t="s">
        <v>140</v>
      </c>
      <c r="D2119" t="s">
        <v>760</v>
      </c>
      <c r="E2119" t="s">
        <v>761</v>
      </c>
      <c r="F2119" t="s">
        <v>134</v>
      </c>
      <c r="G2119" t="s">
        <v>134</v>
      </c>
      <c r="H2119" t="s">
        <v>12765</v>
      </c>
      <c r="I2119" t="s">
        <v>20</v>
      </c>
      <c r="J2119" t="s">
        <v>2349</v>
      </c>
      <c r="K2119" t="s">
        <v>21</v>
      </c>
      <c r="M2119" t="s">
        <v>2220</v>
      </c>
      <c r="N2119" t="s">
        <v>22</v>
      </c>
      <c r="O2119" t="s">
        <v>23</v>
      </c>
      <c r="P2119" t="s">
        <v>26</v>
      </c>
      <c r="Q2119" t="s">
        <v>2348</v>
      </c>
      <c r="R2119" s="13">
        <v>23</v>
      </c>
      <c r="S2119" s="13">
        <v>1</v>
      </c>
      <c r="T2119" s="21">
        <v>1</v>
      </c>
      <c r="V2119" t="s">
        <v>2154</v>
      </c>
      <c r="W2119" t="s">
        <v>17602</v>
      </c>
      <c r="X2119" s="20" t="str">
        <f>+IF(V2119="","-",CONCATENATE(V2119,"_",W2119))</f>
        <v>FINES_R07</v>
      </c>
      <c r="Y2119" s="59">
        <v>0.86485385894775391</v>
      </c>
      <c r="Z2119" t="s">
        <v>134</v>
      </c>
      <c r="AA2119" t="s">
        <v>2393</v>
      </c>
      <c r="AB2119" t="str">
        <f>+IF(W2119="","-",IF(W2119="UNICO","CENSO","MUESTRA"))</f>
        <v>MUESTRA</v>
      </c>
      <c r="AC2119" t="s">
        <v>2398</v>
      </c>
      <c r="AD2119" t="s">
        <v>9802</v>
      </c>
    </row>
    <row r="2120" spans="1:30" x14ac:dyDescent="0.25">
      <c r="A2120" s="5" t="str">
        <f t="shared" si="33"/>
        <v>R 7 - D 45 - 458 - 3975</v>
      </c>
      <c r="B2120" s="60" t="s">
        <v>2347</v>
      </c>
      <c r="C2120" t="s">
        <v>140</v>
      </c>
      <c r="D2120" t="s">
        <v>760</v>
      </c>
      <c r="E2120" t="s">
        <v>761</v>
      </c>
      <c r="F2120" t="s">
        <v>134</v>
      </c>
      <c r="G2120" t="s">
        <v>134</v>
      </c>
      <c r="H2120" t="s">
        <v>12774</v>
      </c>
      <c r="I2120" t="s">
        <v>20</v>
      </c>
      <c r="J2120" t="s">
        <v>2349</v>
      </c>
      <c r="K2120" t="s">
        <v>21</v>
      </c>
      <c r="M2120" t="s">
        <v>12775</v>
      </c>
      <c r="N2120" t="s">
        <v>22</v>
      </c>
      <c r="O2120" t="s">
        <v>23</v>
      </c>
      <c r="P2120" t="s">
        <v>26</v>
      </c>
      <c r="Q2120" t="s">
        <v>2348</v>
      </c>
      <c r="R2120" s="13">
        <v>77</v>
      </c>
      <c r="S2120" s="13">
        <v>2</v>
      </c>
      <c r="T2120" s="21">
        <v>1</v>
      </c>
      <c r="V2120" t="s">
        <v>2154</v>
      </c>
      <c r="W2120" t="s">
        <v>17602</v>
      </c>
      <c r="X2120" s="20" t="str">
        <f>+IF(V2120="","-",CONCATENATE(V2120,"_",W2120))</f>
        <v>FINES_R07</v>
      </c>
      <c r="Y2120" s="59">
        <v>0.87474405765533447</v>
      </c>
      <c r="Z2120" t="s">
        <v>134</v>
      </c>
      <c r="AA2120" t="s">
        <v>2393</v>
      </c>
      <c r="AB2120" t="str">
        <f>+IF(W2120="","-",IF(W2120="UNICO","CENSO","MUESTRA"))</f>
        <v>MUESTRA</v>
      </c>
      <c r="AC2120" t="s">
        <v>2398</v>
      </c>
      <c r="AD2120" t="s">
        <v>12776</v>
      </c>
    </row>
    <row r="2121" spans="1:30" x14ac:dyDescent="0.25">
      <c r="A2121" s="5" t="str">
        <f t="shared" si="33"/>
        <v>R 7 - D 45 - 458 - 0665</v>
      </c>
      <c r="B2121" s="60" t="s">
        <v>2347</v>
      </c>
      <c r="C2121" t="s">
        <v>140</v>
      </c>
      <c r="D2121" t="s">
        <v>760</v>
      </c>
      <c r="E2121" t="s">
        <v>761</v>
      </c>
      <c r="F2121" t="s">
        <v>134</v>
      </c>
      <c r="G2121" t="s">
        <v>134</v>
      </c>
      <c r="H2121" t="s">
        <v>12692</v>
      </c>
      <c r="I2121" t="s">
        <v>20</v>
      </c>
      <c r="J2121" t="s">
        <v>2349</v>
      </c>
      <c r="K2121" t="s">
        <v>21</v>
      </c>
      <c r="M2121" t="s">
        <v>12693</v>
      </c>
      <c r="N2121" t="s">
        <v>22</v>
      </c>
      <c r="O2121" t="s">
        <v>23</v>
      </c>
      <c r="P2121" t="s">
        <v>26</v>
      </c>
      <c r="Q2121" t="s">
        <v>2348</v>
      </c>
      <c r="R2121" s="13">
        <v>20</v>
      </c>
      <c r="S2121" s="13">
        <v>1</v>
      </c>
      <c r="T2121" s="21">
        <v>1</v>
      </c>
      <c r="V2121" t="s">
        <v>2154</v>
      </c>
      <c r="W2121" t="s">
        <v>17602</v>
      </c>
      <c r="X2121" s="20" t="str">
        <f>+IF(V2121="","-",CONCATENATE(V2121,"_",W2121))</f>
        <v>FINES_R07</v>
      </c>
      <c r="Y2121" s="59">
        <v>0.88298684358596802</v>
      </c>
      <c r="Z2121" t="s">
        <v>134</v>
      </c>
      <c r="AA2121" t="s">
        <v>2393</v>
      </c>
      <c r="AB2121" t="str">
        <f>+IF(W2121="","-",IF(W2121="UNICO","CENSO","MUESTRA"))</f>
        <v>MUESTRA</v>
      </c>
      <c r="AC2121" t="s">
        <v>2398</v>
      </c>
      <c r="AD2121" t="s">
        <v>12694</v>
      </c>
    </row>
    <row r="2122" spans="1:30" x14ac:dyDescent="0.25">
      <c r="A2122" s="5" t="str">
        <f t="shared" si="33"/>
        <v>R 7 - D 45 - 453 - 1527</v>
      </c>
      <c r="B2122" s="23" t="s">
        <v>2347</v>
      </c>
      <c r="C2122" t="s">
        <v>140</v>
      </c>
      <c r="D2122" t="s">
        <v>760</v>
      </c>
      <c r="E2122" t="s">
        <v>761</v>
      </c>
      <c r="F2122" t="s">
        <v>134</v>
      </c>
      <c r="G2122" t="s">
        <v>134</v>
      </c>
      <c r="H2122" t="s">
        <v>9822</v>
      </c>
      <c r="I2122" t="s">
        <v>20</v>
      </c>
      <c r="J2122" t="s">
        <v>2349</v>
      </c>
      <c r="K2122" t="s">
        <v>21</v>
      </c>
      <c r="M2122" t="s">
        <v>9823</v>
      </c>
      <c r="N2122" t="s">
        <v>22</v>
      </c>
      <c r="O2122" t="s">
        <v>23</v>
      </c>
      <c r="P2122" t="s">
        <v>26</v>
      </c>
      <c r="Q2122" t="s">
        <v>2348</v>
      </c>
      <c r="R2122" s="13">
        <v>10</v>
      </c>
      <c r="S2122" s="13">
        <v>1</v>
      </c>
      <c r="T2122" s="21">
        <v>1</v>
      </c>
      <c r="V2122" t="s">
        <v>2154</v>
      </c>
      <c r="W2122" t="s">
        <v>17602</v>
      </c>
      <c r="X2122" s="20" t="str">
        <f>+IF(V2122="","-",CONCATENATE(V2122,"_",W2122))</f>
        <v>FINES_R07</v>
      </c>
      <c r="Y2122" s="59">
        <v>0.91194921731948853</v>
      </c>
      <c r="Z2122" t="s">
        <v>134</v>
      </c>
      <c r="AA2122" t="s">
        <v>2393</v>
      </c>
      <c r="AB2122" t="str">
        <f>+IF(W2122="","-",IF(W2122="UNICO","CENSO","MUESTRA"))</f>
        <v>MUESTRA</v>
      </c>
      <c r="AC2122" t="s">
        <v>2397</v>
      </c>
      <c r="AD2122" t="s">
        <v>9824</v>
      </c>
    </row>
    <row r="2123" spans="1:30" x14ac:dyDescent="0.25">
      <c r="A2123" s="5" t="str">
        <f t="shared" si="33"/>
        <v>R 7 - D 45 - 460 - 0667</v>
      </c>
      <c r="B2123" s="60" t="s">
        <v>2347</v>
      </c>
      <c r="C2123" t="s">
        <v>140</v>
      </c>
      <c r="D2123" t="s">
        <v>760</v>
      </c>
      <c r="E2123" t="s">
        <v>761</v>
      </c>
      <c r="F2123" t="s">
        <v>134</v>
      </c>
      <c r="G2123" t="s">
        <v>134</v>
      </c>
      <c r="H2123" t="s">
        <v>12677</v>
      </c>
      <c r="I2123" t="s">
        <v>20</v>
      </c>
      <c r="J2123" t="s">
        <v>2349</v>
      </c>
      <c r="K2123" t="s">
        <v>21</v>
      </c>
      <c r="M2123" t="s">
        <v>12678</v>
      </c>
      <c r="N2123" t="s">
        <v>22</v>
      </c>
      <c r="O2123" t="s">
        <v>23</v>
      </c>
      <c r="P2123" t="s">
        <v>26</v>
      </c>
      <c r="Q2123" t="s">
        <v>2348</v>
      </c>
      <c r="R2123" s="13">
        <v>0</v>
      </c>
      <c r="S2123" s="13">
        <v>1</v>
      </c>
      <c r="T2123" s="21">
        <v>1</v>
      </c>
      <c r="V2123" t="s">
        <v>2154</v>
      </c>
      <c r="W2123" t="s">
        <v>17602</v>
      </c>
      <c r="X2123" s="20" t="str">
        <f>+IF(V2123="","-",CONCATENATE(V2123,"_",W2123))</f>
        <v>FINES_R07</v>
      </c>
      <c r="Y2123" s="59">
        <v>0.91194921731948853</v>
      </c>
      <c r="Z2123" t="s">
        <v>134</v>
      </c>
      <c r="AA2123" t="s">
        <v>2393</v>
      </c>
      <c r="AB2123" t="str">
        <f>+IF(W2123="","-",IF(W2123="UNICO","CENSO","MUESTRA"))</f>
        <v>MUESTRA</v>
      </c>
      <c r="AC2123" t="s">
        <v>2398</v>
      </c>
      <c r="AD2123" t="s">
        <v>12679</v>
      </c>
    </row>
    <row r="2124" spans="1:30" x14ac:dyDescent="0.25">
      <c r="A2124" s="5" t="str">
        <f t="shared" si="33"/>
        <v>R 7 - D 45 - 460 - 0668</v>
      </c>
      <c r="B2124" s="60" t="s">
        <v>2347</v>
      </c>
      <c r="C2124" t="s">
        <v>140</v>
      </c>
      <c r="D2124" t="s">
        <v>760</v>
      </c>
      <c r="E2124" t="s">
        <v>761</v>
      </c>
      <c r="F2124" t="s">
        <v>134</v>
      </c>
      <c r="G2124" t="s">
        <v>134</v>
      </c>
      <c r="H2124" t="s">
        <v>12684</v>
      </c>
      <c r="I2124" t="s">
        <v>20</v>
      </c>
      <c r="J2124" t="s">
        <v>2349</v>
      </c>
      <c r="K2124" t="s">
        <v>21</v>
      </c>
      <c r="M2124" t="s">
        <v>12685</v>
      </c>
      <c r="N2124" t="s">
        <v>22</v>
      </c>
      <c r="O2124" t="s">
        <v>23</v>
      </c>
      <c r="P2124" t="s">
        <v>26</v>
      </c>
      <c r="Q2124" t="s">
        <v>2348</v>
      </c>
      <c r="R2124" s="13">
        <v>0</v>
      </c>
      <c r="S2124" s="13">
        <v>1</v>
      </c>
      <c r="T2124" s="21">
        <v>1</v>
      </c>
      <c r="V2124" t="s">
        <v>2154</v>
      </c>
      <c r="W2124" t="s">
        <v>17602</v>
      </c>
      <c r="X2124" s="20" t="str">
        <f>+IF(V2124="","-",CONCATENATE(V2124,"_",W2124))</f>
        <v>FINES_R07</v>
      </c>
      <c r="Y2124" s="59">
        <v>0.91194921731948853</v>
      </c>
      <c r="Z2124" t="s">
        <v>134</v>
      </c>
      <c r="AA2124" t="s">
        <v>2393</v>
      </c>
      <c r="AB2124" t="str">
        <f>+IF(W2124="","-",IF(W2124="UNICO","CENSO","MUESTRA"))</f>
        <v>MUESTRA</v>
      </c>
      <c r="AC2124" t="s">
        <v>2398</v>
      </c>
      <c r="AD2124" t="s">
        <v>12686</v>
      </c>
    </row>
    <row r="2125" spans="1:30" x14ac:dyDescent="0.25">
      <c r="A2125" s="5" t="str">
        <f t="shared" si="33"/>
        <v>R 7 - D 117 - 451 - 0960</v>
      </c>
      <c r="B2125" s="23" t="s">
        <v>2347</v>
      </c>
      <c r="C2125" t="s">
        <v>140</v>
      </c>
      <c r="D2125" t="s">
        <v>85</v>
      </c>
      <c r="E2125" t="s">
        <v>1888</v>
      </c>
      <c r="F2125" t="s">
        <v>134</v>
      </c>
      <c r="G2125" t="s">
        <v>134</v>
      </c>
      <c r="H2125" t="s">
        <v>9660</v>
      </c>
      <c r="I2125" t="s">
        <v>20</v>
      </c>
      <c r="J2125" t="s">
        <v>2349</v>
      </c>
      <c r="K2125" t="s">
        <v>21</v>
      </c>
      <c r="M2125" t="s">
        <v>9661</v>
      </c>
      <c r="N2125" t="s">
        <v>22</v>
      </c>
      <c r="O2125" t="s">
        <v>23</v>
      </c>
      <c r="P2125" t="s">
        <v>26</v>
      </c>
      <c r="Q2125" t="s">
        <v>2348</v>
      </c>
      <c r="R2125" s="13">
        <v>59</v>
      </c>
      <c r="S2125" s="13">
        <v>2</v>
      </c>
      <c r="T2125" s="21">
        <v>1</v>
      </c>
      <c r="V2125" t="s">
        <v>2154</v>
      </c>
      <c r="W2125" t="s">
        <v>17602</v>
      </c>
      <c r="X2125" s="20" t="str">
        <f>+IF(V2125="","-",CONCATENATE(V2125,"_",W2125))</f>
        <v>FINES_R07</v>
      </c>
      <c r="Y2125" s="59">
        <v>0.93500995635986328</v>
      </c>
      <c r="Z2125" t="s">
        <v>134</v>
      </c>
      <c r="AA2125" t="s">
        <v>2393</v>
      </c>
      <c r="AB2125" t="str">
        <f>+IF(W2125="","-",IF(W2125="UNICO","CENSO","MUESTRA"))</f>
        <v>MUESTRA</v>
      </c>
      <c r="AC2125" t="s">
        <v>2398</v>
      </c>
      <c r="AD2125" t="s">
        <v>9662</v>
      </c>
    </row>
    <row r="2126" spans="1:30" x14ac:dyDescent="0.25">
      <c r="A2126" s="5" t="str">
        <f t="shared" si="33"/>
        <v>R 7 - D 45 - 458 - 0645</v>
      </c>
      <c r="B2126" s="23" t="s">
        <v>2347</v>
      </c>
      <c r="C2126" t="s">
        <v>140</v>
      </c>
      <c r="D2126" t="s">
        <v>760</v>
      </c>
      <c r="E2126" t="s">
        <v>761</v>
      </c>
      <c r="F2126" t="s">
        <v>134</v>
      </c>
      <c r="G2126" t="s">
        <v>134</v>
      </c>
      <c r="H2126" t="s">
        <v>9798</v>
      </c>
      <c r="I2126" t="s">
        <v>20</v>
      </c>
      <c r="J2126" t="s">
        <v>2349</v>
      </c>
      <c r="K2126" t="s">
        <v>21</v>
      </c>
      <c r="M2126" t="s">
        <v>2222</v>
      </c>
      <c r="N2126" t="s">
        <v>22</v>
      </c>
      <c r="O2126" t="s">
        <v>23</v>
      </c>
      <c r="P2126" t="s">
        <v>26</v>
      </c>
      <c r="Q2126" t="s">
        <v>2348</v>
      </c>
      <c r="R2126" s="13">
        <v>40</v>
      </c>
      <c r="S2126" s="13">
        <v>2</v>
      </c>
      <c r="T2126" s="21">
        <v>1</v>
      </c>
      <c r="V2126" t="s">
        <v>2154</v>
      </c>
      <c r="W2126" t="s">
        <v>17602</v>
      </c>
      <c r="X2126" s="20" t="str">
        <f>+IF(V2126="","-",CONCATENATE(V2126,"_",W2126))</f>
        <v>FINES_R07</v>
      </c>
      <c r="Y2126" s="59">
        <v>0.95304065942764282</v>
      </c>
      <c r="Z2126" t="s">
        <v>134</v>
      </c>
      <c r="AA2126" t="s">
        <v>2393</v>
      </c>
      <c r="AB2126" t="str">
        <f>+IF(W2126="","-",IF(W2126="UNICO","CENSO","MUESTRA"))</f>
        <v>MUESTRA</v>
      </c>
      <c r="AC2126" t="s">
        <v>2398</v>
      </c>
      <c r="AD2126" t="s">
        <v>9799</v>
      </c>
    </row>
    <row r="2127" spans="1:30" x14ac:dyDescent="0.25">
      <c r="A2127" s="5" t="str">
        <f t="shared" si="33"/>
        <v>R 7 - D 45 - 458 - 4284</v>
      </c>
      <c r="B2127" s="60" t="s">
        <v>2347</v>
      </c>
      <c r="C2127" t="s">
        <v>140</v>
      </c>
      <c r="D2127" t="s">
        <v>760</v>
      </c>
      <c r="E2127" t="s">
        <v>761</v>
      </c>
      <c r="F2127" t="s">
        <v>134</v>
      </c>
      <c r="G2127" t="s">
        <v>134</v>
      </c>
      <c r="H2127" t="s">
        <v>12725</v>
      </c>
      <c r="I2127" t="s">
        <v>20</v>
      </c>
      <c r="J2127" t="s">
        <v>2349</v>
      </c>
      <c r="K2127" t="s">
        <v>21</v>
      </c>
      <c r="M2127" t="s">
        <v>12726</v>
      </c>
      <c r="N2127" t="s">
        <v>22</v>
      </c>
      <c r="O2127" t="s">
        <v>23</v>
      </c>
      <c r="P2127" t="s">
        <v>26</v>
      </c>
      <c r="Q2127" t="s">
        <v>2348</v>
      </c>
      <c r="R2127" s="13">
        <v>32</v>
      </c>
      <c r="S2127" s="13">
        <v>1</v>
      </c>
      <c r="T2127" s="21">
        <v>1</v>
      </c>
      <c r="V2127" t="s">
        <v>2154</v>
      </c>
      <c r="W2127" t="s">
        <v>17602</v>
      </c>
      <c r="X2127" s="20" t="str">
        <f>+IF(V2127="","-",CONCATENATE(V2127,"_",W2127))</f>
        <v>FINES_R07</v>
      </c>
      <c r="Y2127" s="59">
        <v>0.95304065942764282</v>
      </c>
      <c r="Z2127" t="s">
        <v>134</v>
      </c>
      <c r="AA2127" t="s">
        <v>2393</v>
      </c>
      <c r="AB2127" t="str">
        <f>+IF(W2127="","-",IF(W2127="UNICO","CENSO","MUESTRA"))</f>
        <v>MUESTRA</v>
      </c>
      <c r="AC2127" t="s">
        <v>2397</v>
      </c>
      <c r="AD2127" t="s">
        <v>12727</v>
      </c>
    </row>
    <row r="2128" spans="1:30" x14ac:dyDescent="0.25">
      <c r="A2128" s="5" t="str">
        <f t="shared" si="33"/>
        <v>R 8 - D 100 - 457 - 2000</v>
      </c>
      <c r="B2128" s="23" t="s">
        <v>2347</v>
      </c>
      <c r="C2128" t="s">
        <v>1245</v>
      </c>
      <c r="D2128" t="s">
        <v>876</v>
      </c>
      <c r="E2128" t="s">
        <v>1674</v>
      </c>
      <c r="F2128" t="s">
        <v>134</v>
      </c>
      <c r="G2128" t="s">
        <v>134</v>
      </c>
      <c r="H2128" t="s">
        <v>9834</v>
      </c>
      <c r="I2128" t="s">
        <v>20</v>
      </c>
      <c r="J2128" t="s">
        <v>2349</v>
      </c>
      <c r="K2128" t="s">
        <v>21</v>
      </c>
      <c r="M2128" t="s">
        <v>9835</v>
      </c>
      <c r="N2128" t="s">
        <v>22</v>
      </c>
      <c r="O2128" t="s">
        <v>23</v>
      </c>
      <c r="P2128" t="s">
        <v>26</v>
      </c>
      <c r="Q2128" t="s">
        <v>2348</v>
      </c>
      <c r="R2128" s="13">
        <v>32</v>
      </c>
      <c r="S2128" s="13">
        <v>1</v>
      </c>
      <c r="T2128" s="21">
        <v>1</v>
      </c>
      <c r="V2128" t="s">
        <v>2154</v>
      </c>
      <c r="W2128" t="s">
        <v>17603</v>
      </c>
      <c r="X2128" s="20" t="str">
        <f>+IF(V2128="","-",CONCATENATE(V2128,"_",W2128))</f>
        <v>FINES_R08</v>
      </c>
      <c r="Y2128" s="59">
        <v>8.2767404615879059E-2</v>
      </c>
      <c r="Z2128" t="s">
        <v>134</v>
      </c>
      <c r="AA2128" t="s">
        <v>2393</v>
      </c>
      <c r="AB2128" t="str">
        <f>+IF(W2128="","-",IF(W2128="UNICO","CENSO","MUESTRA"))</f>
        <v>MUESTRA</v>
      </c>
      <c r="AC2128" t="s">
        <v>2398</v>
      </c>
      <c r="AD2128" t="s">
        <v>9836</v>
      </c>
    </row>
    <row r="2129" spans="1:30" x14ac:dyDescent="0.25">
      <c r="A2129" s="5" t="str">
        <f t="shared" si="33"/>
        <v>R 8 - D 100 - 457 - 2015</v>
      </c>
      <c r="B2129" s="23" t="s">
        <v>2347</v>
      </c>
      <c r="C2129" t="s">
        <v>1245</v>
      </c>
      <c r="D2129" t="s">
        <v>876</v>
      </c>
      <c r="E2129" t="s">
        <v>1674</v>
      </c>
      <c r="F2129" t="s">
        <v>134</v>
      </c>
      <c r="G2129" t="s">
        <v>134</v>
      </c>
      <c r="H2129" t="s">
        <v>9830</v>
      </c>
      <c r="I2129" t="s">
        <v>20</v>
      </c>
      <c r="J2129" t="s">
        <v>2349</v>
      </c>
      <c r="K2129" t="s">
        <v>21</v>
      </c>
      <c r="M2129" t="s">
        <v>18053</v>
      </c>
      <c r="N2129" t="s">
        <v>22</v>
      </c>
      <c r="O2129" t="s">
        <v>23</v>
      </c>
      <c r="P2129" t="s">
        <v>26</v>
      </c>
      <c r="Q2129" t="s">
        <v>2348</v>
      </c>
      <c r="R2129" s="13">
        <v>11</v>
      </c>
      <c r="S2129" s="13">
        <v>1</v>
      </c>
      <c r="T2129" s="21">
        <v>1</v>
      </c>
      <c r="V2129" t="s">
        <v>2154</v>
      </c>
      <c r="W2129" t="s">
        <v>17603</v>
      </c>
      <c r="X2129" s="20" t="str">
        <f>+IF(V2129="","-",CONCATENATE(V2129,"_",W2129))</f>
        <v>FINES_R08</v>
      </c>
      <c r="Y2129" s="59">
        <v>9.069785475730896E-2</v>
      </c>
      <c r="Z2129" t="s">
        <v>134</v>
      </c>
      <c r="AA2129" t="s">
        <v>2393</v>
      </c>
      <c r="AB2129" t="str">
        <f>+IF(W2129="","-",IF(W2129="UNICO","CENSO","MUESTRA"))</f>
        <v>MUESTRA</v>
      </c>
      <c r="AC2129" t="s">
        <v>2398</v>
      </c>
      <c r="AD2129" t="s">
        <v>9832</v>
      </c>
    </row>
    <row r="2130" spans="1:30" x14ac:dyDescent="0.25">
      <c r="A2130" s="5" t="str">
        <f t="shared" si="33"/>
        <v>R 8 - D 100 - 457 - 4158</v>
      </c>
      <c r="B2130" s="23" t="s">
        <v>2347</v>
      </c>
      <c r="C2130" t="s">
        <v>1245</v>
      </c>
      <c r="D2130" t="s">
        <v>876</v>
      </c>
      <c r="E2130" t="s">
        <v>1674</v>
      </c>
      <c r="F2130" t="s">
        <v>134</v>
      </c>
      <c r="G2130" t="s">
        <v>134</v>
      </c>
      <c r="H2130" t="s">
        <v>9874</v>
      </c>
      <c r="I2130" t="s">
        <v>20</v>
      </c>
      <c r="J2130" t="s">
        <v>2349</v>
      </c>
      <c r="K2130" t="s">
        <v>21</v>
      </c>
      <c r="M2130" t="s">
        <v>9875</v>
      </c>
      <c r="N2130" t="s">
        <v>22</v>
      </c>
      <c r="O2130" t="s">
        <v>23</v>
      </c>
      <c r="P2130" t="s">
        <v>26</v>
      </c>
      <c r="Q2130" t="s">
        <v>2348</v>
      </c>
      <c r="R2130" s="13">
        <v>16</v>
      </c>
      <c r="S2130" s="13">
        <v>1</v>
      </c>
      <c r="T2130" s="21">
        <v>1</v>
      </c>
      <c r="V2130" t="s">
        <v>2154</v>
      </c>
      <c r="W2130" t="s">
        <v>17603</v>
      </c>
      <c r="X2130" s="20" t="str">
        <f>+IF(V2130="","-",CONCATENATE(V2130,"_",W2130))</f>
        <v>FINES_R08</v>
      </c>
      <c r="Y2130" s="59">
        <v>9.989340603351593E-2</v>
      </c>
      <c r="Z2130" t="s">
        <v>134</v>
      </c>
      <c r="AA2130" t="s">
        <v>2393</v>
      </c>
      <c r="AB2130" t="str">
        <f>+IF(W2130="","-",IF(W2130="UNICO","CENSO","MUESTRA"))</f>
        <v>MUESTRA</v>
      </c>
      <c r="AC2130" t="s">
        <v>2398</v>
      </c>
      <c r="AD2130" t="s">
        <v>9876</v>
      </c>
    </row>
    <row r="2131" spans="1:30" x14ac:dyDescent="0.25">
      <c r="A2131" s="5" t="str">
        <f t="shared" si="33"/>
        <v>R 8 - D 100 - 457 - 4430</v>
      </c>
      <c r="B2131" s="23" t="s">
        <v>2347</v>
      </c>
      <c r="C2131" t="s">
        <v>1245</v>
      </c>
      <c r="D2131" t="s">
        <v>876</v>
      </c>
      <c r="E2131" t="s">
        <v>1674</v>
      </c>
      <c r="F2131" t="s">
        <v>134</v>
      </c>
      <c r="G2131" t="s">
        <v>134</v>
      </c>
      <c r="H2131" t="s">
        <v>9878</v>
      </c>
      <c r="I2131" t="s">
        <v>20</v>
      </c>
      <c r="J2131" t="s">
        <v>2349</v>
      </c>
      <c r="K2131" t="s">
        <v>21</v>
      </c>
      <c r="M2131" t="s">
        <v>9879</v>
      </c>
      <c r="N2131" t="s">
        <v>22</v>
      </c>
      <c r="O2131" t="s">
        <v>23</v>
      </c>
      <c r="P2131" t="s">
        <v>26</v>
      </c>
      <c r="Q2131" t="s">
        <v>2348</v>
      </c>
      <c r="R2131" s="13">
        <v>15</v>
      </c>
      <c r="S2131" s="13">
        <v>1</v>
      </c>
      <c r="T2131" s="21">
        <v>1</v>
      </c>
      <c r="V2131" t="s">
        <v>2154</v>
      </c>
      <c r="W2131" t="s">
        <v>17603</v>
      </c>
      <c r="X2131" s="20" t="str">
        <f>+IF(V2131="","-",CONCATENATE(V2131,"_",W2131))</f>
        <v>FINES_R08</v>
      </c>
      <c r="Y2131" s="59">
        <v>0.12669996917247769</v>
      </c>
      <c r="Z2131" t="s">
        <v>134</v>
      </c>
      <c r="AA2131" t="s">
        <v>2393</v>
      </c>
      <c r="AB2131" t="str">
        <f>+IF(W2131="","-",IF(W2131="UNICO","CENSO","MUESTRA"))</f>
        <v>MUESTRA</v>
      </c>
      <c r="AC2131" t="s">
        <v>2398</v>
      </c>
      <c r="AD2131" t="s">
        <v>9880</v>
      </c>
    </row>
    <row r="2132" spans="1:30" x14ac:dyDescent="0.25">
      <c r="A2132" s="5" t="str">
        <f t="shared" si="33"/>
        <v>R 8 - D 100 - 457 - 4640</v>
      </c>
      <c r="B2132" s="23" t="s">
        <v>2347</v>
      </c>
      <c r="C2132" t="s">
        <v>1245</v>
      </c>
      <c r="D2132" t="s">
        <v>876</v>
      </c>
      <c r="E2132" t="s">
        <v>1674</v>
      </c>
      <c r="F2132" t="s">
        <v>134</v>
      </c>
      <c r="G2132" t="s">
        <v>134</v>
      </c>
      <c r="H2132" t="s">
        <v>9848</v>
      </c>
      <c r="I2132" t="s">
        <v>20</v>
      </c>
      <c r="J2132" t="s">
        <v>2349</v>
      </c>
      <c r="K2132" t="s">
        <v>21</v>
      </c>
      <c r="M2132" t="s">
        <v>5147</v>
      </c>
      <c r="N2132" t="s">
        <v>22</v>
      </c>
      <c r="O2132" t="s">
        <v>23</v>
      </c>
      <c r="P2132" t="s">
        <v>26</v>
      </c>
      <c r="Q2132" t="s">
        <v>2348</v>
      </c>
      <c r="R2132" s="13">
        <v>65</v>
      </c>
      <c r="S2132" s="13">
        <v>3</v>
      </c>
      <c r="T2132" s="21">
        <v>1</v>
      </c>
      <c r="V2132" t="s">
        <v>2154</v>
      </c>
      <c r="W2132" t="s">
        <v>17603</v>
      </c>
      <c r="X2132" s="20" t="str">
        <f>+IF(V2132="","-",CONCATENATE(V2132,"_",W2132))</f>
        <v>FINES_R08</v>
      </c>
      <c r="Y2132" s="59">
        <v>0.13619427382946009</v>
      </c>
      <c r="Z2132" t="s">
        <v>134</v>
      </c>
      <c r="AA2132" t="s">
        <v>2393</v>
      </c>
      <c r="AB2132" t="str">
        <f>+IF(W2132="","-",IF(W2132="UNICO","CENSO","MUESTRA"))</f>
        <v>MUESTRA</v>
      </c>
      <c r="AC2132" t="s">
        <v>2398</v>
      </c>
      <c r="AD2132" t="s">
        <v>9849</v>
      </c>
    </row>
    <row r="2133" spans="1:30" x14ac:dyDescent="0.25">
      <c r="A2133" s="5" t="str">
        <f t="shared" si="33"/>
        <v>R 8 - D 71 - 455 - 2965</v>
      </c>
      <c r="B2133" s="23" t="s">
        <v>2347</v>
      </c>
      <c r="C2133" t="s">
        <v>1245</v>
      </c>
      <c r="D2133" t="s">
        <v>1243</v>
      </c>
      <c r="E2133" t="s">
        <v>1244</v>
      </c>
      <c r="F2133" t="s">
        <v>134</v>
      </c>
      <c r="G2133" t="s">
        <v>134</v>
      </c>
      <c r="H2133" t="s">
        <v>10086</v>
      </c>
      <c r="I2133" t="s">
        <v>20</v>
      </c>
      <c r="J2133" t="s">
        <v>2349</v>
      </c>
      <c r="K2133" t="s">
        <v>21</v>
      </c>
      <c r="M2133" t="s">
        <v>10087</v>
      </c>
      <c r="N2133" t="s">
        <v>22</v>
      </c>
      <c r="O2133" t="s">
        <v>23</v>
      </c>
      <c r="P2133" t="s">
        <v>26</v>
      </c>
      <c r="Q2133" t="s">
        <v>2348</v>
      </c>
      <c r="R2133" s="13">
        <v>138</v>
      </c>
      <c r="S2133" s="13">
        <v>6</v>
      </c>
      <c r="T2133" s="21">
        <v>1</v>
      </c>
      <c r="V2133" t="s">
        <v>2154</v>
      </c>
      <c r="W2133" t="s">
        <v>17603</v>
      </c>
      <c r="X2133" s="20" t="str">
        <f>+IF(V2133="","-",CONCATENATE(V2133,"_",W2133))</f>
        <v>FINES_R08</v>
      </c>
      <c r="Y2133" s="59">
        <v>0.1404800862073898</v>
      </c>
      <c r="Z2133" t="s">
        <v>134</v>
      </c>
      <c r="AA2133" t="s">
        <v>2393</v>
      </c>
      <c r="AB2133" t="str">
        <f>+IF(W2133="","-",IF(W2133="UNICO","CENSO","MUESTRA"))</f>
        <v>MUESTRA</v>
      </c>
      <c r="AC2133" t="s">
        <v>2398</v>
      </c>
      <c r="AD2133" t="s">
        <v>10088</v>
      </c>
    </row>
    <row r="2134" spans="1:30" x14ac:dyDescent="0.25">
      <c r="A2134" s="5" t="str">
        <f t="shared" si="33"/>
        <v>R 8 - D 71 - 455 - 0158</v>
      </c>
      <c r="B2134" s="23" t="s">
        <v>2347</v>
      </c>
      <c r="C2134" t="s">
        <v>1245</v>
      </c>
      <c r="D2134" t="s">
        <v>1243</v>
      </c>
      <c r="E2134" t="s">
        <v>1244</v>
      </c>
      <c r="F2134" t="s">
        <v>134</v>
      </c>
      <c r="G2134" t="s">
        <v>134</v>
      </c>
      <c r="H2134" t="s">
        <v>10090</v>
      </c>
      <c r="I2134" t="s">
        <v>20</v>
      </c>
      <c r="J2134" t="s">
        <v>2349</v>
      </c>
      <c r="K2134" t="s">
        <v>21</v>
      </c>
      <c r="M2134" t="s">
        <v>10087</v>
      </c>
      <c r="N2134" t="s">
        <v>22</v>
      </c>
      <c r="O2134" t="s">
        <v>23</v>
      </c>
      <c r="P2134" t="s">
        <v>26</v>
      </c>
      <c r="Q2134" t="s">
        <v>2348</v>
      </c>
      <c r="R2134" s="13">
        <v>16</v>
      </c>
      <c r="S2134" s="13">
        <v>1</v>
      </c>
      <c r="T2134" s="21">
        <v>1</v>
      </c>
      <c r="V2134" t="s">
        <v>2154</v>
      </c>
      <c r="W2134" t="s">
        <v>17603</v>
      </c>
      <c r="X2134" s="20" t="str">
        <f>+IF(V2134="","-",CONCATENATE(V2134,"_",W2134))</f>
        <v>FINES_R08</v>
      </c>
      <c r="Y2134" s="59">
        <v>0.1404800862073898</v>
      </c>
      <c r="Z2134" t="s">
        <v>134</v>
      </c>
      <c r="AA2134" t="s">
        <v>2393</v>
      </c>
      <c r="AB2134" t="str">
        <f>+IF(W2134="","-",IF(W2134="UNICO","CENSO","MUESTRA"))</f>
        <v>MUESTRA</v>
      </c>
      <c r="AC2134" t="s">
        <v>2398</v>
      </c>
      <c r="AD2134" t="s">
        <v>10091</v>
      </c>
    </row>
    <row r="2135" spans="1:30" x14ac:dyDescent="0.25">
      <c r="A2135" s="5" t="str">
        <f t="shared" si="33"/>
        <v>R 8 - D 136 - 454 - 2980</v>
      </c>
      <c r="B2135" s="23" t="s">
        <v>2347</v>
      </c>
      <c r="C2135" t="s">
        <v>1245</v>
      </c>
      <c r="D2135" t="s">
        <v>170</v>
      </c>
      <c r="E2135" t="s">
        <v>2094</v>
      </c>
      <c r="F2135" t="s">
        <v>134</v>
      </c>
      <c r="G2135" t="s">
        <v>134</v>
      </c>
      <c r="H2135" t="s">
        <v>9884</v>
      </c>
      <c r="I2135" t="s">
        <v>20</v>
      </c>
      <c r="J2135" t="s">
        <v>2349</v>
      </c>
      <c r="K2135" t="s">
        <v>21</v>
      </c>
      <c r="M2135" t="s">
        <v>9885</v>
      </c>
      <c r="N2135" t="s">
        <v>22</v>
      </c>
      <c r="O2135" t="s">
        <v>23</v>
      </c>
      <c r="P2135" t="s">
        <v>26</v>
      </c>
      <c r="Q2135" t="s">
        <v>2348</v>
      </c>
      <c r="R2135" s="13">
        <v>18</v>
      </c>
      <c r="S2135" s="13">
        <v>1</v>
      </c>
      <c r="T2135" s="21">
        <v>1</v>
      </c>
      <c r="V2135" t="s">
        <v>2154</v>
      </c>
      <c r="W2135" t="s">
        <v>17603</v>
      </c>
      <c r="X2135" s="20" t="str">
        <f>+IF(V2135="","-",CONCATENATE(V2135,"_",W2135))</f>
        <v>FINES_R08</v>
      </c>
      <c r="Y2135" s="59">
        <v>0.15865643322467801</v>
      </c>
      <c r="Z2135" t="s">
        <v>134</v>
      </c>
      <c r="AA2135" t="s">
        <v>2393</v>
      </c>
      <c r="AB2135" t="str">
        <f>+IF(W2135="","-",IF(W2135="UNICO","CENSO","MUESTRA"))</f>
        <v>MUESTRA</v>
      </c>
      <c r="AC2135" t="s">
        <v>2398</v>
      </c>
      <c r="AD2135" t="s">
        <v>9886</v>
      </c>
    </row>
    <row r="2136" spans="1:30" x14ac:dyDescent="0.25">
      <c r="A2136" s="5" t="str">
        <f t="shared" si="33"/>
        <v>R 8 - D 136 - 453 - 2486</v>
      </c>
      <c r="B2136" s="23" t="s">
        <v>2347</v>
      </c>
      <c r="C2136" t="s">
        <v>1245</v>
      </c>
      <c r="D2136" t="s">
        <v>170</v>
      </c>
      <c r="E2136" t="s">
        <v>2094</v>
      </c>
      <c r="F2136" t="s">
        <v>134</v>
      </c>
      <c r="G2136" t="s">
        <v>134</v>
      </c>
      <c r="H2136" t="s">
        <v>9948</v>
      </c>
      <c r="I2136" t="s">
        <v>20</v>
      </c>
      <c r="J2136" t="s">
        <v>2349</v>
      </c>
      <c r="K2136" t="s">
        <v>21</v>
      </c>
      <c r="M2136" t="s">
        <v>9949</v>
      </c>
      <c r="N2136" t="s">
        <v>22</v>
      </c>
      <c r="O2136" t="s">
        <v>23</v>
      </c>
      <c r="P2136" t="s">
        <v>26</v>
      </c>
      <c r="Q2136" t="s">
        <v>2348</v>
      </c>
      <c r="R2136" s="13">
        <v>18</v>
      </c>
      <c r="S2136" s="13">
        <v>1</v>
      </c>
      <c r="T2136" s="21">
        <v>1</v>
      </c>
      <c r="V2136" t="s">
        <v>2154</v>
      </c>
      <c r="W2136" t="s">
        <v>17603</v>
      </c>
      <c r="X2136" s="20" t="str">
        <f>+IF(V2136="","-",CONCATENATE(V2136,"_",W2136))</f>
        <v>FINES_R08</v>
      </c>
      <c r="Y2136" s="59">
        <v>0.16342189908027649</v>
      </c>
      <c r="Z2136" t="s">
        <v>134</v>
      </c>
      <c r="AA2136" t="s">
        <v>2393</v>
      </c>
      <c r="AB2136" t="str">
        <f>+IF(W2136="","-",IF(W2136="UNICO","CENSO","MUESTRA"))</f>
        <v>MUESTRA</v>
      </c>
      <c r="AC2136" t="s">
        <v>2397</v>
      </c>
      <c r="AD2136" t="s">
        <v>9950</v>
      </c>
    </row>
    <row r="2137" spans="1:30" x14ac:dyDescent="0.25">
      <c r="A2137" s="5" t="str">
        <f t="shared" si="33"/>
        <v>R 8 - D 71 - 458 - 2757</v>
      </c>
      <c r="B2137" s="23" t="s">
        <v>2347</v>
      </c>
      <c r="C2137" t="s">
        <v>1245</v>
      </c>
      <c r="D2137" t="s">
        <v>1243</v>
      </c>
      <c r="E2137" t="s">
        <v>1244</v>
      </c>
      <c r="F2137" t="s">
        <v>134</v>
      </c>
      <c r="G2137" t="s">
        <v>134</v>
      </c>
      <c r="H2137" t="s">
        <v>10000</v>
      </c>
      <c r="I2137" t="s">
        <v>20</v>
      </c>
      <c r="J2137" t="s">
        <v>2349</v>
      </c>
      <c r="K2137" t="s">
        <v>21</v>
      </c>
      <c r="M2137" t="s">
        <v>10001</v>
      </c>
      <c r="N2137" t="s">
        <v>22</v>
      </c>
      <c r="O2137" t="s">
        <v>23</v>
      </c>
      <c r="P2137" t="s">
        <v>26</v>
      </c>
      <c r="Q2137" t="s">
        <v>2348</v>
      </c>
      <c r="R2137" s="13">
        <v>32</v>
      </c>
      <c r="S2137" s="13">
        <v>1</v>
      </c>
      <c r="T2137" s="21">
        <v>1</v>
      </c>
      <c r="V2137" t="s">
        <v>2154</v>
      </c>
      <c r="W2137" t="s">
        <v>17603</v>
      </c>
      <c r="X2137" s="20" t="str">
        <f>+IF(V2137="","-",CONCATENATE(V2137,"_",W2137))</f>
        <v>FINES_R08</v>
      </c>
      <c r="Y2137" s="59">
        <v>0.1659231036901474</v>
      </c>
      <c r="Z2137" t="s">
        <v>134</v>
      </c>
      <c r="AA2137" t="s">
        <v>2393</v>
      </c>
      <c r="AB2137" t="str">
        <f>+IF(W2137="","-",IF(W2137="UNICO","CENSO","MUESTRA"))</f>
        <v>MUESTRA</v>
      </c>
      <c r="AC2137" t="s">
        <v>2397</v>
      </c>
      <c r="AD2137" t="s">
        <v>10002</v>
      </c>
    </row>
    <row r="2138" spans="1:30" x14ac:dyDescent="0.25">
      <c r="A2138" s="5" t="str">
        <f t="shared" si="33"/>
        <v>R 8 - D 71 - 460 - 4554</v>
      </c>
      <c r="B2138" s="60" t="s">
        <v>2347</v>
      </c>
      <c r="C2138" t="s">
        <v>1245</v>
      </c>
      <c r="D2138" t="s">
        <v>1243</v>
      </c>
      <c r="E2138" t="s">
        <v>1244</v>
      </c>
      <c r="F2138" t="s">
        <v>134</v>
      </c>
      <c r="G2138" t="s">
        <v>134</v>
      </c>
      <c r="H2138" t="s">
        <v>12851</v>
      </c>
      <c r="I2138" t="s">
        <v>20</v>
      </c>
      <c r="J2138" t="s">
        <v>2349</v>
      </c>
      <c r="K2138" t="s">
        <v>21</v>
      </c>
      <c r="M2138" t="s">
        <v>12852</v>
      </c>
      <c r="N2138" t="s">
        <v>22</v>
      </c>
      <c r="O2138" t="s">
        <v>23</v>
      </c>
      <c r="P2138" t="s">
        <v>26</v>
      </c>
      <c r="Q2138" t="s">
        <v>2348</v>
      </c>
      <c r="R2138" s="13">
        <v>15</v>
      </c>
      <c r="S2138" s="13">
        <v>1</v>
      </c>
      <c r="T2138" s="21">
        <v>1</v>
      </c>
      <c r="V2138" t="s">
        <v>2154</v>
      </c>
      <c r="W2138" t="s">
        <v>17603</v>
      </c>
      <c r="X2138" s="20" t="str">
        <f>+IF(V2138="","-",CONCATENATE(V2138,"_",W2138))</f>
        <v>FINES_R08</v>
      </c>
      <c r="Y2138" s="59">
        <v>0.16854220628738401</v>
      </c>
      <c r="Z2138" t="s">
        <v>134</v>
      </c>
      <c r="AA2138" t="s">
        <v>2393</v>
      </c>
      <c r="AB2138" t="str">
        <f>+IF(W2138="","-",IF(W2138="UNICO","CENSO","MUESTRA"))</f>
        <v>MUESTRA</v>
      </c>
      <c r="AC2138" t="s">
        <v>2398</v>
      </c>
      <c r="AD2138" t="s">
        <v>12853</v>
      </c>
    </row>
    <row r="2139" spans="1:30" x14ac:dyDescent="0.25">
      <c r="A2139" s="5" t="str">
        <f t="shared" si="33"/>
        <v>R 8 - D 136 - 453 - 0835</v>
      </c>
      <c r="B2139" s="23" t="s">
        <v>2347</v>
      </c>
      <c r="C2139" t="s">
        <v>1245</v>
      </c>
      <c r="D2139" t="s">
        <v>170</v>
      </c>
      <c r="E2139" t="s">
        <v>2094</v>
      </c>
      <c r="F2139" t="s">
        <v>134</v>
      </c>
      <c r="G2139" t="s">
        <v>134</v>
      </c>
      <c r="H2139" t="s">
        <v>9926</v>
      </c>
      <c r="I2139" t="s">
        <v>20</v>
      </c>
      <c r="J2139" t="s">
        <v>2349</v>
      </c>
      <c r="K2139" t="s">
        <v>21</v>
      </c>
      <c r="M2139" t="s">
        <v>2233</v>
      </c>
      <c r="N2139" t="s">
        <v>22</v>
      </c>
      <c r="O2139" t="s">
        <v>23</v>
      </c>
      <c r="P2139" t="s">
        <v>26</v>
      </c>
      <c r="Q2139" t="s">
        <v>2348</v>
      </c>
      <c r="R2139" s="13">
        <v>43</v>
      </c>
      <c r="S2139" s="13">
        <v>3</v>
      </c>
      <c r="T2139" s="21">
        <v>1</v>
      </c>
      <c r="V2139" t="s">
        <v>2154</v>
      </c>
      <c r="W2139" t="s">
        <v>17603</v>
      </c>
      <c r="X2139" s="20" t="str">
        <f>+IF(V2139="","-",CONCATENATE(V2139,"_",W2139))</f>
        <v>FINES_R08</v>
      </c>
      <c r="Y2139" s="59">
        <v>0.1915818452835083</v>
      </c>
      <c r="Z2139" t="s">
        <v>134</v>
      </c>
      <c r="AA2139" t="s">
        <v>2393</v>
      </c>
      <c r="AB2139" t="str">
        <f>+IF(W2139="","-",IF(W2139="UNICO","CENSO","MUESTRA"))</f>
        <v>MUESTRA</v>
      </c>
      <c r="AC2139" t="s">
        <v>2397</v>
      </c>
      <c r="AD2139" t="s">
        <v>9927</v>
      </c>
    </row>
    <row r="2140" spans="1:30" x14ac:dyDescent="0.25">
      <c r="A2140" s="5" t="str">
        <f t="shared" si="33"/>
        <v>R 8 - D 71 - 455 - 0160</v>
      </c>
      <c r="B2140" s="23" t="s">
        <v>2347</v>
      </c>
      <c r="C2140" t="s">
        <v>1245</v>
      </c>
      <c r="D2140" t="s">
        <v>1243</v>
      </c>
      <c r="E2140" t="s">
        <v>1244</v>
      </c>
      <c r="F2140" t="s">
        <v>134</v>
      </c>
      <c r="G2140" t="s">
        <v>134</v>
      </c>
      <c r="H2140" t="s">
        <v>10150</v>
      </c>
      <c r="I2140" t="s">
        <v>20</v>
      </c>
      <c r="J2140" t="s">
        <v>2349</v>
      </c>
      <c r="K2140" t="s">
        <v>21</v>
      </c>
      <c r="M2140" t="s">
        <v>2934</v>
      </c>
      <c r="N2140" t="s">
        <v>22</v>
      </c>
      <c r="O2140" t="s">
        <v>23</v>
      </c>
      <c r="P2140" t="s">
        <v>26</v>
      </c>
      <c r="Q2140" t="s">
        <v>2348</v>
      </c>
      <c r="R2140" s="13">
        <v>49</v>
      </c>
      <c r="S2140" s="13">
        <v>2</v>
      </c>
      <c r="T2140" s="21">
        <v>1</v>
      </c>
      <c r="V2140" t="s">
        <v>2154</v>
      </c>
      <c r="W2140" t="s">
        <v>17603</v>
      </c>
      <c r="X2140" s="20" t="str">
        <f>+IF(V2140="","-",CONCATENATE(V2140,"_",W2140))</f>
        <v>FINES_R08</v>
      </c>
      <c r="Y2140" s="59">
        <v>0.19512426853179929</v>
      </c>
      <c r="Z2140" t="s">
        <v>134</v>
      </c>
      <c r="AA2140" t="s">
        <v>2393</v>
      </c>
      <c r="AB2140" t="str">
        <f>+IF(W2140="","-",IF(W2140="UNICO","CENSO","MUESTRA"))</f>
        <v>MUESTRA</v>
      </c>
      <c r="AC2140" t="s">
        <v>2398</v>
      </c>
      <c r="AD2140" t="s">
        <v>10151</v>
      </c>
    </row>
    <row r="2141" spans="1:30" x14ac:dyDescent="0.25">
      <c r="A2141" s="5" t="str">
        <f t="shared" si="33"/>
        <v>R 8 - D 100 - 457 - 2005</v>
      </c>
      <c r="B2141" s="23" t="s">
        <v>2347</v>
      </c>
      <c r="C2141" t="s">
        <v>1245</v>
      </c>
      <c r="D2141" t="s">
        <v>876</v>
      </c>
      <c r="E2141" t="s">
        <v>1674</v>
      </c>
      <c r="F2141" t="s">
        <v>134</v>
      </c>
      <c r="G2141" t="s">
        <v>134</v>
      </c>
      <c r="H2141" t="s">
        <v>9826</v>
      </c>
      <c r="I2141" t="s">
        <v>20</v>
      </c>
      <c r="J2141" t="s">
        <v>2349</v>
      </c>
      <c r="K2141" t="s">
        <v>21</v>
      </c>
      <c r="M2141" t="s">
        <v>9827</v>
      </c>
      <c r="N2141" t="s">
        <v>22</v>
      </c>
      <c r="O2141" t="s">
        <v>23</v>
      </c>
      <c r="P2141" t="s">
        <v>26</v>
      </c>
      <c r="Q2141" t="s">
        <v>2348</v>
      </c>
      <c r="R2141" s="13">
        <v>31</v>
      </c>
      <c r="S2141" s="13">
        <v>2</v>
      </c>
      <c r="T2141" s="21">
        <v>1</v>
      </c>
      <c r="V2141" t="s">
        <v>2154</v>
      </c>
      <c r="W2141" t="s">
        <v>17603</v>
      </c>
      <c r="X2141" s="20" t="str">
        <f>+IF(V2141="","-",CONCATENATE(V2141,"_",W2141))</f>
        <v>FINES_R08</v>
      </c>
      <c r="Y2141" s="59">
        <v>0.2008723318576813</v>
      </c>
      <c r="Z2141" t="s">
        <v>134</v>
      </c>
      <c r="AA2141" t="s">
        <v>2393</v>
      </c>
      <c r="AB2141" t="str">
        <f>+IF(W2141="","-",IF(W2141="UNICO","CENSO","MUESTRA"))</f>
        <v>MUESTRA</v>
      </c>
      <c r="AC2141" t="s">
        <v>2398</v>
      </c>
      <c r="AD2141" t="s">
        <v>9828</v>
      </c>
    </row>
    <row r="2142" spans="1:30" x14ac:dyDescent="0.25">
      <c r="A2142" s="5" t="str">
        <f t="shared" si="33"/>
        <v>R 8 - D 136 - 452 - 2362</v>
      </c>
      <c r="B2142" s="23" t="s">
        <v>2347</v>
      </c>
      <c r="C2142" t="s">
        <v>1245</v>
      </c>
      <c r="D2142" t="s">
        <v>170</v>
      </c>
      <c r="E2142" t="s">
        <v>2094</v>
      </c>
      <c r="F2142" t="s">
        <v>134</v>
      </c>
      <c r="G2142" t="s">
        <v>134</v>
      </c>
      <c r="H2142" t="s">
        <v>9892</v>
      </c>
      <c r="I2142" t="s">
        <v>20</v>
      </c>
      <c r="J2142" t="s">
        <v>2349</v>
      </c>
      <c r="K2142" t="s">
        <v>21</v>
      </c>
      <c r="M2142" t="s">
        <v>9893</v>
      </c>
      <c r="N2142" t="s">
        <v>22</v>
      </c>
      <c r="O2142" t="s">
        <v>23</v>
      </c>
      <c r="P2142" t="s">
        <v>26</v>
      </c>
      <c r="Q2142" t="s">
        <v>2348</v>
      </c>
      <c r="R2142" s="13">
        <v>15</v>
      </c>
      <c r="S2142" s="13">
        <v>1</v>
      </c>
      <c r="T2142" s="21">
        <v>1</v>
      </c>
      <c r="V2142" t="s">
        <v>2154</v>
      </c>
      <c r="W2142" t="s">
        <v>17603</v>
      </c>
      <c r="X2142" s="20" t="str">
        <f>+IF(V2142="","-",CONCATENATE(V2142,"_",W2142))</f>
        <v>FINES_R08</v>
      </c>
      <c r="Y2142" s="59">
        <v>0.20193189382553101</v>
      </c>
      <c r="Z2142" t="s">
        <v>134</v>
      </c>
      <c r="AA2142" t="s">
        <v>2393</v>
      </c>
      <c r="AB2142" t="str">
        <f>+IF(W2142="","-",IF(W2142="UNICO","CENSO","MUESTRA"))</f>
        <v>MUESTRA</v>
      </c>
      <c r="AC2142" t="s">
        <v>2397</v>
      </c>
      <c r="AD2142" t="s">
        <v>9894</v>
      </c>
    </row>
    <row r="2143" spans="1:30" x14ac:dyDescent="0.25">
      <c r="A2143" s="5" t="str">
        <f t="shared" si="33"/>
        <v>R 8 - D 136 - 455 - 2362</v>
      </c>
      <c r="B2143" s="23" t="s">
        <v>2347</v>
      </c>
      <c r="C2143" t="s">
        <v>1245</v>
      </c>
      <c r="D2143" t="s">
        <v>170</v>
      </c>
      <c r="E2143" t="s">
        <v>2094</v>
      </c>
      <c r="F2143" t="s">
        <v>134</v>
      </c>
      <c r="G2143" t="s">
        <v>134</v>
      </c>
      <c r="H2143" t="s">
        <v>9907</v>
      </c>
      <c r="I2143" t="s">
        <v>20</v>
      </c>
      <c r="J2143" t="s">
        <v>2349</v>
      </c>
      <c r="K2143" t="s">
        <v>21</v>
      </c>
      <c r="M2143" t="s">
        <v>9893</v>
      </c>
      <c r="N2143" t="s">
        <v>22</v>
      </c>
      <c r="O2143" t="s">
        <v>23</v>
      </c>
      <c r="P2143" t="s">
        <v>26</v>
      </c>
      <c r="Q2143" t="s">
        <v>2348</v>
      </c>
      <c r="R2143" s="13">
        <v>16</v>
      </c>
      <c r="S2143" s="13">
        <v>1</v>
      </c>
      <c r="T2143" s="21">
        <v>1</v>
      </c>
      <c r="V2143" t="s">
        <v>2154</v>
      </c>
      <c r="W2143" t="s">
        <v>17603</v>
      </c>
      <c r="X2143" s="20" t="str">
        <f>+IF(V2143="","-",CONCATENATE(V2143,"_",W2143))</f>
        <v>FINES_R08</v>
      </c>
      <c r="Y2143" s="59">
        <v>0.20193189382553101</v>
      </c>
      <c r="Z2143" t="s">
        <v>134</v>
      </c>
      <c r="AA2143" t="s">
        <v>2393</v>
      </c>
      <c r="AB2143" t="str">
        <f>+IF(W2143="","-",IF(W2143="UNICO","CENSO","MUESTRA"))</f>
        <v>MUESTRA</v>
      </c>
      <c r="AC2143" t="s">
        <v>2398</v>
      </c>
      <c r="AD2143" t="s">
        <v>9894</v>
      </c>
    </row>
    <row r="2144" spans="1:30" x14ac:dyDescent="0.25">
      <c r="A2144" s="5" t="str">
        <f t="shared" si="33"/>
        <v>R 8 - D 71 - 460 - 3027</v>
      </c>
      <c r="B2144" s="23" t="s">
        <v>2347</v>
      </c>
      <c r="C2144" t="s">
        <v>1245</v>
      </c>
      <c r="D2144" t="s">
        <v>1243</v>
      </c>
      <c r="E2144" t="s">
        <v>1244</v>
      </c>
      <c r="F2144" t="s">
        <v>134</v>
      </c>
      <c r="G2144" t="s">
        <v>134</v>
      </c>
      <c r="H2144" t="s">
        <v>10072</v>
      </c>
      <c r="I2144" t="s">
        <v>20</v>
      </c>
      <c r="J2144" t="s">
        <v>2349</v>
      </c>
      <c r="K2144" t="s">
        <v>21</v>
      </c>
      <c r="M2144" t="s">
        <v>10073</v>
      </c>
      <c r="N2144" t="s">
        <v>22</v>
      </c>
      <c r="O2144" t="s">
        <v>23</v>
      </c>
      <c r="P2144" t="s">
        <v>26</v>
      </c>
      <c r="Q2144" t="s">
        <v>2348</v>
      </c>
      <c r="R2144" s="13">
        <v>64</v>
      </c>
      <c r="S2144" s="13">
        <v>2</v>
      </c>
      <c r="T2144" s="21">
        <v>1</v>
      </c>
      <c r="V2144" t="s">
        <v>2154</v>
      </c>
      <c r="W2144" t="s">
        <v>17603</v>
      </c>
      <c r="X2144" s="20" t="str">
        <f>+IF(V2144="","-",CONCATENATE(V2144,"_",W2144))</f>
        <v>FINES_R08</v>
      </c>
      <c r="Y2144" s="59">
        <v>0.25</v>
      </c>
      <c r="Z2144" t="s">
        <v>134</v>
      </c>
      <c r="AA2144" t="s">
        <v>2393</v>
      </c>
      <c r="AB2144" t="str">
        <f>+IF(W2144="","-",IF(W2144="UNICO","CENSO","MUESTRA"))</f>
        <v>MUESTRA</v>
      </c>
      <c r="AC2144" t="s">
        <v>2397</v>
      </c>
      <c r="AD2144" t="s">
        <v>10074</v>
      </c>
    </row>
    <row r="2145" spans="1:30" x14ac:dyDescent="0.25">
      <c r="A2145" s="5" t="str">
        <f t="shared" si="33"/>
        <v>R 8 - D 136 - 453 - 0841</v>
      </c>
      <c r="B2145" s="23" t="s">
        <v>2347</v>
      </c>
      <c r="C2145" t="s">
        <v>1245</v>
      </c>
      <c r="D2145" t="s">
        <v>170</v>
      </c>
      <c r="E2145" t="s">
        <v>2094</v>
      </c>
      <c r="F2145" t="s">
        <v>134</v>
      </c>
      <c r="G2145" t="s">
        <v>134</v>
      </c>
      <c r="H2145" t="s">
        <v>9959</v>
      </c>
      <c r="I2145" t="s">
        <v>20</v>
      </c>
      <c r="J2145" t="s">
        <v>2349</v>
      </c>
      <c r="K2145" t="s">
        <v>21</v>
      </c>
      <c r="M2145" t="s">
        <v>9960</v>
      </c>
      <c r="N2145" t="s">
        <v>22</v>
      </c>
      <c r="O2145" t="s">
        <v>23</v>
      </c>
      <c r="P2145" t="s">
        <v>26</v>
      </c>
      <c r="Q2145" t="s">
        <v>2348</v>
      </c>
      <c r="R2145" s="13">
        <v>13</v>
      </c>
      <c r="S2145" s="13">
        <v>1</v>
      </c>
      <c r="T2145" s="21">
        <v>1</v>
      </c>
      <c r="V2145" t="s">
        <v>2154</v>
      </c>
      <c r="W2145" t="s">
        <v>17603</v>
      </c>
      <c r="X2145" s="20" t="str">
        <f>+IF(V2145="","-",CONCATENATE(V2145,"_",W2145))</f>
        <v>FINES_R08</v>
      </c>
      <c r="Y2145" s="59">
        <v>0.25896373391151428</v>
      </c>
      <c r="Z2145" t="s">
        <v>134</v>
      </c>
      <c r="AA2145" t="s">
        <v>2393</v>
      </c>
      <c r="AB2145" t="str">
        <f>+IF(W2145="","-",IF(W2145="UNICO","CENSO","MUESTRA"))</f>
        <v>MUESTRA</v>
      </c>
      <c r="AC2145" t="s">
        <v>2398</v>
      </c>
      <c r="AD2145" t="s">
        <v>9961</v>
      </c>
    </row>
    <row r="2146" spans="1:30" x14ac:dyDescent="0.25">
      <c r="A2146" s="5" t="str">
        <f t="shared" si="33"/>
        <v>R 8 - D 100 - 457 - 2025</v>
      </c>
      <c r="B2146" s="23" t="s">
        <v>2347</v>
      </c>
      <c r="C2146" t="s">
        <v>1245</v>
      </c>
      <c r="D2146" t="s">
        <v>876</v>
      </c>
      <c r="E2146" t="s">
        <v>1674</v>
      </c>
      <c r="F2146" t="s">
        <v>134</v>
      </c>
      <c r="G2146" t="s">
        <v>134</v>
      </c>
      <c r="H2146" t="s">
        <v>9855</v>
      </c>
      <c r="I2146" t="s">
        <v>20</v>
      </c>
      <c r="J2146" t="s">
        <v>2349</v>
      </c>
      <c r="K2146" t="s">
        <v>21</v>
      </c>
      <c r="M2146" t="s">
        <v>9856</v>
      </c>
      <c r="N2146" t="s">
        <v>22</v>
      </c>
      <c r="O2146" t="s">
        <v>23</v>
      </c>
      <c r="P2146" t="s">
        <v>26</v>
      </c>
      <c r="Q2146" t="s">
        <v>2348</v>
      </c>
      <c r="R2146" s="13">
        <v>10</v>
      </c>
      <c r="S2146" s="13">
        <v>1</v>
      </c>
      <c r="T2146" s="21">
        <v>1</v>
      </c>
      <c r="V2146" t="s">
        <v>2154</v>
      </c>
      <c r="W2146" t="s">
        <v>17603</v>
      </c>
      <c r="X2146" s="20" t="str">
        <f>+IF(V2146="","-",CONCATENATE(V2146,"_",W2146))</f>
        <v>FINES_R08</v>
      </c>
      <c r="Y2146" s="59">
        <v>0.27551862597465521</v>
      </c>
      <c r="Z2146" t="s">
        <v>134</v>
      </c>
      <c r="AA2146" t="s">
        <v>2393</v>
      </c>
      <c r="AB2146" t="str">
        <f>+IF(W2146="","-",IF(W2146="UNICO","CENSO","MUESTRA"))</f>
        <v>MUESTRA</v>
      </c>
      <c r="AC2146" t="s">
        <v>2398</v>
      </c>
      <c r="AD2146" t="s">
        <v>9857</v>
      </c>
    </row>
    <row r="2147" spans="1:30" x14ac:dyDescent="0.25">
      <c r="A2147" s="5" t="str">
        <f t="shared" si="33"/>
        <v>R 8 - D 71 - 458 - 2759</v>
      </c>
      <c r="B2147" s="23" t="s">
        <v>2347</v>
      </c>
      <c r="C2147" t="s">
        <v>1245</v>
      </c>
      <c r="D2147" t="s">
        <v>1243</v>
      </c>
      <c r="E2147" t="s">
        <v>1244</v>
      </c>
      <c r="F2147" t="s">
        <v>134</v>
      </c>
      <c r="G2147" t="s">
        <v>134</v>
      </c>
      <c r="H2147" t="s">
        <v>10004</v>
      </c>
      <c r="I2147" t="s">
        <v>20</v>
      </c>
      <c r="J2147" t="s">
        <v>2349</v>
      </c>
      <c r="K2147" t="s">
        <v>21</v>
      </c>
      <c r="M2147" t="s">
        <v>3237</v>
      </c>
      <c r="N2147" t="s">
        <v>22</v>
      </c>
      <c r="O2147" t="s">
        <v>23</v>
      </c>
      <c r="P2147" t="s">
        <v>26</v>
      </c>
      <c r="Q2147" t="s">
        <v>2348</v>
      </c>
      <c r="R2147" s="13">
        <v>27</v>
      </c>
      <c r="S2147" s="13">
        <v>1</v>
      </c>
      <c r="T2147" s="21">
        <v>1</v>
      </c>
      <c r="V2147" t="s">
        <v>2154</v>
      </c>
      <c r="W2147" t="s">
        <v>17603</v>
      </c>
      <c r="X2147" s="20" t="str">
        <f>+IF(V2147="","-",CONCATENATE(V2147,"_",W2147))</f>
        <v>FINES_R08</v>
      </c>
      <c r="Y2147" s="59">
        <v>0.27588531374931341</v>
      </c>
      <c r="Z2147" t="s">
        <v>134</v>
      </c>
      <c r="AA2147" t="s">
        <v>2393</v>
      </c>
      <c r="AB2147" t="str">
        <f>+IF(W2147="","-",IF(W2147="UNICO","CENSO","MUESTRA"))</f>
        <v>MUESTRA</v>
      </c>
      <c r="AC2147" t="s">
        <v>2398</v>
      </c>
      <c r="AD2147" t="s">
        <v>10005</v>
      </c>
    </row>
    <row r="2148" spans="1:30" x14ac:dyDescent="0.25">
      <c r="A2148" s="5" t="str">
        <f t="shared" si="33"/>
        <v>R 8 - D 100 - 457 - 4541</v>
      </c>
      <c r="B2148" s="60" t="s">
        <v>2347</v>
      </c>
      <c r="C2148" t="s">
        <v>1245</v>
      </c>
      <c r="D2148" t="s">
        <v>876</v>
      </c>
      <c r="E2148" t="s">
        <v>1674</v>
      </c>
      <c r="F2148" t="s">
        <v>134</v>
      </c>
      <c r="G2148" t="s">
        <v>134</v>
      </c>
      <c r="H2148" t="s">
        <v>12803</v>
      </c>
      <c r="I2148" t="s">
        <v>20</v>
      </c>
      <c r="J2148" t="s">
        <v>2349</v>
      </c>
      <c r="K2148" t="s">
        <v>21</v>
      </c>
      <c r="M2148" t="s">
        <v>3961</v>
      </c>
      <c r="N2148" t="s">
        <v>22</v>
      </c>
      <c r="O2148" t="s">
        <v>23</v>
      </c>
      <c r="P2148" t="s">
        <v>26</v>
      </c>
      <c r="Q2148" t="s">
        <v>2348</v>
      </c>
      <c r="R2148" s="13">
        <v>12</v>
      </c>
      <c r="S2148" s="13">
        <v>1</v>
      </c>
      <c r="T2148" s="21">
        <v>1</v>
      </c>
      <c r="V2148" t="s">
        <v>2154</v>
      </c>
      <c r="W2148" t="s">
        <v>17603</v>
      </c>
      <c r="X2148" s="20" t="str">
        <f>+IF(V2148="","-",CONCATENATE(V2148,"_",W2148))</f>
        <v>FINES_R08</v>
      </c>
      <c r="Y2148" s="59">
        <v>0.282316654920578</v>
      </c>
      <c r="Z2148" t="s">
        <v>134</v>
      </c>
      <c r="AA2148" t="s">
        <v>2393</v>
      </c>
      <c r="AB2148" t="str">
        <f>+IF(W2148="","-",IF(W2148="UNICO","CENSO","MUESTRA"))</f>
        <v>MUESTRA</v>
      </c>
      <c r="AC2148" t="s">
        <v>2398</v>
      </c>
      <c r="AD2148" t="s">
        <v>12804</v>
      </c>
    </row>
    <row r="2149" spans="1:30" x14ac:dyDescent="0.25">
      <c r="A2149" s="5" t="str">
        <f t="shared" si="33"/>
        <v>R 8 - D 71 - 455 - 0165</v>
      </c>
      <c r="B2149" s="23" t="s">
        <v>2347</v>
      </c>
      <c r="C2149" t="s">
        <v>1245</v>
      </c>
      <c r="D2149" t="s">
        <v>1243</v>
      </c>
      <c r="E2149" t="s">
        <v>1244</v>
      </c>
      <c r="F2149" t="s">
        <v>134</v>
      </c>
      <c r="G2149" t="s">
        <v>134</v>
      </c>
      <c r="H2149" t="s">
        <v>10120</v>
      </c>
      <c r="I2149" t="s">
        <v>20</v>
      </c>
      <c r="J2149" t="s">
        <v>2349</v>
      </c>
      <c r="K2149" t="s">
        <v>21</v>
      </c>
      <c r="M2149" t="s">
        <v>10121</v>
      </c>
      <c r="N2149" t="s">
        <v>22</v>
      </c>
      <c r="O2149" t="s">
        <v>23</v>
      </c>
      <c r="P2149" t="s">
        <v>26</v>
      </c>
      <c r="Q2149" t="s">
        <v>2348</v>
      </c>
      <c r="R2149" s="13">
        <v>34</v>
      </c>
      <c r="S2149" s="13">
        <v>2</v>
      </c>
      <c r="T2149" s="21">
        <v>1</v>
      </c>
      <c r="V2149" t="s">
        <v>2154</v>
      </c>
      <c r="W2149" t="s">
        <v>17603</v>
      </c>
      <c r="X2149" s="20" t="str">
        <f>+IF(V2149="","-",CONCATENATE(V2149,"_",W2149))</f>
        <v>FINES_R08</v>
      </c>
      <c r="Y2149" s="59">
        <v>0.29411503672599792</v>
      </c>
      <c r="Z2149" t="s">
        <v>134</v>
      </c>
      <c r="AA2149" t="s">
        <v>2393</v>
      </c>
      <c r="AB2149" t="str">
        <f>+IF(W2149="","-",IF(W2149="UNICO","CENSO","MUESTRA"))</f>
        <v>MUESTRA</v>
      </c>
      <c r="AC2149" t="s">
        <v>2397</v>
      </c>
      <c r="AD2149" t="s">
        <v>10122</v>
      </c>
    </row>
    <row r="2150" spans="1:30" x14ac:dyDescent="0.25">
      <c r="A2150" s="5" t="str">
        <f t="shared" si="33"/>
        <v>R 8 - D 71 - 460 - 0165</v>
      </c>
      <c r="B2150" s="60" t="s">
        <v>2347</v>
      </c>
      <c r="C2150" t="s">
        <v>1245</v>
      </c>
      <c r="D2150" t="s">
        <v>1243</v>
      </c>
      <c r="E2150" t="s">
        <v>1244</v>
      </c>
      <c r="F2150" t="s">
        <v>134</v>
      </c>
      <c r="G2150" t="s">
        <v>134</v>
      </c>
      <c r="H2150" t="s">
        <v>12845</v>
      </c>
      <c r="I2150" t="s">
        <v>20</v>
      </c>
      <c r="J2150" t="s">
        <v>2349</v>
      </c>
      <c r="K2150" t="s">
        <v>21</v>
      </c>
      <c r="M2150" t="s">
        <v>10121</v>
      </c>
      <c r="N2150" t="s">
        <v>22</v>
      </c>
      <c r="O2150" t="s">
        <v>23</v>
      </c>
      <c r="P2150" t="s">
        <v>26</v>
      </c>
      <c r="Q2150" t="s">
        <v>2348</v>
      </c>
      <c r="R2150" s="13">
        <v>19</v>
      </c>
      <c r="S2150" s="13">
        <v>1</v>
      </c>
      <c r="T2150" s="21">
        <v>1</v>
      </c>
      <c r="V2150" t="s">
        <v>2154</v>
      </c>
      <c r="W2150" t="s">
        <v>17603</v>
      </c>
      <c r="X2150" s="20" t="str">
        <f>+IF(V2150="","-",CONCATENATE(V2150,"_",W2150))</f>
        <v>FINES_R08</v>
      </c>
      <c r="Y2150" s="59">
        <v>0.29411503672599792</v>
      </c>
      <c r="Z2150" t="s">
        <v>134</v>
      </c>
      <c r="AA2150" t="s">
        <v>2393</v>
      </c>
      <c r="AB2150" t="str">
        <f>+IF(W2150="","-",IF(W2150="UNICO","CENSO","MUESTRA"))</f>
        <v>MUESTRA</v>
      </c>
      <c r="AC2150" t="s">
        <v>2398</v>
      </c>
      <c r="AD2150" t="s">
        <v>10122</v>
      </c>
    </row>
    <row r="2151" spans="1:30" x14ac:dyDescent="0.25">
      <c r="A2151" s="5" t="str">
        <f t="shared" si="33"/>
        <v>R 8 - D 100 - 457 - 4092</v>
      </c>
      <c r="B2151" s="23" t="s">
        <v>2347</v>
      </c>
      <c r="C2151" t="s">
        <v>1245</v>
      </c>
      <c r="D2151" t="s">
        <v>876</v>
      </c>
      <c r="E2151" t="s">
        <v>1674</v>
      </c>
      <c r="F2151" t="s">
        <v>134</v>
      </c>
      <c r="G2151" t="s">
        <v>134</v>
      </c>
      <c r="H2151" t="s">
        <v>9841</v>
      </c>
      <c r="I2151" t="s">
        <v>20</v>
      </c>
      <c r="J2151" t="s">
        <v>2349</v>
      </c>
      <c r="K2151" t="s">
        <v>21</v>
      </c>
      <c r="M2151" t="s">
        <v>9842</v>
      </c>
      <c r="N2151" t="s">
        <v>22</v>
      </c>
      <c r="O2151" t="s">
        <v>23</v>
      </c>
      <c r="P2151" t="s">
        <v>26</v>
      </c>
      <c r="Q2151" t="s">
        <v>2348</v>
      </c>
      <c r="R2151" s="13">
        <v>11</v>
      </c>
      <c r="S2151" s="13">
        <v>1</v>
      </c>
      <c r="T2151" s="21">
        <v>1</v>
      </c>
      <c r="V2151" t="s">
        <v>2154</v>
      </c>
      <c r="W2151" t="s">
        <v>17603</v>
      </c>
      <c r="X2151" s="20" t="str">
        <f>+IF(V2151="","-",CONCATENATE(V2151,"_",W2151))</f>
        <v>FINES_R08</v>
      </c>
      <c r="Y2151" s="59">
        <v>0.29438948631286621</v>
      </c>
      <c r="Z2151" t="s">
        <v>134</v>
      </c>
      <c r="AA2151" t="s">
        <v>2393</v>
      </c>
      <c r="AB2151" t="str">
        <f>+IF(W2151="","-",IF(W2151="UNICO","CENSO","MUESTRA"))</f>
        <v>MUESTRA</v>
      </c>
      <c r="AC2151" t="s">
        <v>2398</v>
      </c>
      <c r="AD2151" t="s">
        <v>9843</v>
      </c>
    </row>
    <row r="2152" spans="1:30" x14ac:dyDescent="0.25">
      <c r="A2152" s="5" t="str">
        <f t="shared" si="33"/>
        <v>R 8 - D 71 - 459 - 2760</v>
      </c>
      <c r="B2152" s="23" t="s">
        <v>2347</v>
      </c>
      <c r="C2152" t="s">
        <v>1245</v>
      </c>
      <c r="D2152" t="s">
        <v>1243</v>
      </c>
      <c r="E2152" t="s">
        <v>1244</v>
      </c>
      <c r="F2152" t="s">
        <v>134</v>
      </c>
      <c r="G2152" t="s">
        <v>134</v>
      </c>
      <c r="H2152" t="s">
        <v>10038</v>
      </c>
      <c r="I2152" t="s">
        <v>20</v>
      </c>
      <c r="J2152" t="s">
        <v>2349</v>
      </c>
      <c r="K2152" t="s">
        <v>21</v>
      </c>
      <c r="M2152" t="s">
        <v>10039</v>
      </c>
      <c r="N2152" t="s">
        <v>22</v>
      </c>
      <c r="O2152" t="s">
        <v>23</v>
      </c>
      <c r="P2152" t="s">
        <v>26</v>
      </c>
      <c r="Q2152" t="s">
        <v>2348</v>
      </c>
      <c r="R2152" s="13">
        <v>26</v>
      </c>
      <c r="S2152" s="13">
        <v>1</v>
      </c>
      <c r="T2152" s="21">
        <v>1</v>
      </c>
      <c r="V2152" t="s">
        <v>2154</v>
      </c>
      <c r="W2152" t="s">
        <v>17603</v>
      </c>
      <c r="X2152" s="20" t="str">
        <f>+IF(V2152="","-",CONCATENATE(V2152,"_",W2152))</f>
        <v>FINES_R08</v>
      </c>
      <c r="Y2152" s="59">
        <v>0.30024123191833502</v>
      </c>
      <c r="Z2152" t="s">
        <v>134</v>
      </c>
      <c r="AA2152" t="s">
        <v>2393</v>
      </c>
      <c r="AB2152" t="str">
        <f>+IF(W2152="","-",IF(W2152="UNICO","CENSO","MUESTRA"))</f>
        <v>MUESTRA</v>
      </c>
      <c r="AC2152" t="s">
        <v>2398</v>
      </c>
      <c r="AD2152" t="s">
        <v>10040</v>
      </c>
    </row>
    <row r="2153" spans="1:30" x14ac:dyDescent="0.25">
      <c r="A2153" s="5" t="str">
        <f t="shared" si="33"/>
        <v>R 8 - D 71 - 460 - 2760</v>
      </c>
      <c r="B2153" s="23" t="s">
        <v>2347</v>
      </c>
      <c r="C2153" t="s">
        <v>1245</v>
      </c>
      <c r="D2153" t="s">
        <v>1243</v>
      </c>
      <c r="E2153" t="s">
        <v>1244</v>
      </c>
      <c r="F2153" t="s">
        <v>134</v>
      </c>
      <c r="G2153" t="s">
        <v>134</v>
      </c>
      <c r="H2153" t="s">
        <v>10084</v>
      </c>
      <c r="I2153" t="s">
        <v>20</v>
      </c>
      <c r="J2153" t="s">
        <v>2349</v>
      </c>
      <c r="K2153" t="s">
        <v>21</v>
      </c>
      <c r="M2153" t="s">
        <v>10039</v>
      </c>
      <c r="N2153" t="s">
        <v>22</v>
      </c>
      <c r="O2153" t="s">
        <v>23</v>
      </c>
      <c r="P2153" t="s">
        <v>26</v>
      </c>
      <c r="Q2153" t="s">
        <v>2348</v>
      </c>
      <c r="R2153" s="13">
        <v>15</v>
      </c>
      <c r="S2153" s="13">
        <v>1</v>
      </c>
      <c r="T2153" s="21">
        <v>1</v>
      </c>
      <c r="V2153" t="s">
        <v>2154</v>
      </c>
      <c r="W2153" t="s">
        <v>17603</v>
      </c>
      <c r="X2153" s="20" t="str">
        <f>+IF(V2153="","-",CONCATENATE(V2153,"_",W2153))</f>
        <v>FINES_R08</v>
      </c>
      <c r="Y2153" s="59">
        <v>0.30024123191833502</v>
      </c>
      <c r="Z2153" t="s">
        <v>134</v>
      </c>
      <c r="AA2153" t="s">
        <v>2393</v>
      </c>
      <c r="AB2153" t="str">
        <f>+IF(W2153="","-",IF(W2153="UNICO","CENSO","MUESTRA"))</f>
        <v>MUESTRA</v>
      </c>
      <c r="AC2153" t="s">
        <v>2397</v>
      </c>
      <c r="AD2153" t="s">
        <v>10040</v>
      </c>
    </row>
    <row r="2154" spans="1:30" x14ac:dyDescent="0.25">
      <c r="A2154" s="5" t="str">
        <f t="shared" si="33"/>
        <v>R 8 - D 71 - 460 - 4661</v>
      </c>
      <c r="B2154" s="60" t="s">
        <v>2347</v>
      </c>
      <c r="C2154" t="s">
        <v>1245</v>
      </c>
      <c r="D2154" t="s">
        <v>1243</v>
      </c>
      <c r="E2154" t="s">
        <v>1244</v>
      </c>
      <c r="F2154" t="s">
        <v>134</v>
      </c>
      <c r="G2154" t="s">
        <v>134</v>
      </c>
      <c r="H2154" t="s">
        <v>12873</v>
      </c>
      <c r="I2154" t="s">
        <v>20</v>
      </c>
      <c r="J2154" t="s">
        <v>2349</v>
      </c>
      <c r="K2154" t="s">
        <v>21</v>
      </c>
      <c r="M2154" t="s">
        <v>18054</v>
      </c>
      <c r="N2154" t="s">
        <v>22</v>
      </c>
      <c r="O2154" t="s">
        <v>23</v>
      </c>
      <c r="P2154" t="s">
        <v>26</v>
      </c>
      <c r="Q2154" t="s">
        <v>2348</v>
      </c>
      <c r="R2154" s="13">
        <v>18</v>
      </c>
      <c r="S2154" s="13">
        <v>1</v>
      </c>
      <c r="T2154" s="21">
        <v>1</v>
      </c>
      <c r="V2154" t="s">
        <v>2154</v>
      </c>
      <c r="W2154" t="s">
        <v>17603</v>
      </c>
      <c r="X2154" s="20" t="str">
        <f>+IF(V2154="","-",CONCATENATE(V2154,"_",W2154))</f>
        <v>FINES_R08</v>
      </c>
      <c r="Y2154" s="59">
        <v>0.32</v>
      </c>
      <c r="Z2154" t="s">
        <v>134</v>
      </c>
      <c r="AA2154" t="s">
        <v>2393</v>
      </c>
      <c r="AB2154" t="str">
        <f>+IF(W2154="","-",IF(W2154="UNICO","CENSO","MUESTRA"))</f>
        <v>MUESTRA</v>
      </c>
      <c r="AC2154" t="s">
        <v>2398</v>
      </c>
      <c r="AD2154" t="s">
        <v>12875</v>
      </c>
    </row>
    <row r="2155" spans="1:30" x14ac:dyDescent="0.25">
      <c r="A2155" s="5" t="str">
        <f t="shared" si="33"/>
        <v>R 8 - D 100 - 457 - 0986</v>
      </c>
      <c r="B2155" s="60" t="s">
        <v>2347</v>
      </c>
      <c r="C2155" t="s">
        <v>1245</v>
      </c>
      <c r="D2155" t="s">
        <v>876</v>
      </c>
      <c r="E2155" t="s">
        <v>1674</v>
      </c>
      <c r="F2155" t="s">
        <v>134</v>
      </c>
      <c r="G2155" t="s">
        <v>134</v>
      </c>
      <c r="H2155" t="s">
        <v>12796</v>
      </c>
      <c r="I2155" t="s">
        <v>20</v>
      </c>
      <c r="J2155" t="s">
        <v>2349</v>
      </c>
      <c r="K2155" t="s">
        <v>21</v>
      </c>
      <c r="M2155" t="s">
        <v>2283</v>
      </c>
      <c r="N2155" t="s">
        <v>22</v>
      </c>
      <c r="O2155" t="s">
        <v>23</v>
      </c>
      <c r="P2155" t="s">
        <v>26</v>
      </c>
      <c r="Q2155" t="s">
        <v>2348</v>
      </c>
      <c r="R2155" s="13">
        <v>15</v>
      </c>
      <c r="S2155" s="13">
        <v>1</v>
      </c>
      <c r="T2155" s="21">
        <v>1</v>
      </c>
      <c r="V2155" t="s">
        <v>2154</v>
      </c>
      <c r="W2155" t="s">
        <v>17603</v>
      </c>
      <c r="X2155" s="20" t="str">
        <f>+IF(V2155="","-",CONCATENATE(V2155,"_",W2155))</f>
        <v>FINES_R08</v>
      </c>
      <c r="Y2155" s="59">
        <v>0.32071611285209661</v>
      </c>
      <c r="Z2155" t="s">
        <v>134</v>
      </c>
      <c r="AA2155" t="s">
        <v>2393</v>
      </c>
      <c r="AB2155" t="str">
        <f>+IF(W2155="","-",IF(W2155="UNICO","CENSO","MUESTRA"))</f>
        <v>MUESTRA</v>
      </c>
      <c r="AC2155" t="s">
        <v>2398</v>
      </c>
      <c r="AD2155" t="s">
        <v>12797</v>
      </c>
    </row>
    <row r="2156" spans="1:30" x14ac:dyDescent="0.25">
      <c r="A2156" s="5" t="str">
        <f t="shared" si="33"/>
        <v>R 8 - D 136 - 453 - 2348</v>
      </c>
      <c r="B2156" s="23" t="s">
        <v>2347</v>
      </c>
      <c r="C2156" t="s">
        <v>1245</v>
      </c>
      <c r="D2156" t="s">
        <v>170</v>
      </c>
      <c r="E2156" t="s">
        <v>2094</v>
      </c>
      <c r="F2156" t="s">
        <v>134</v>
      </c>
      <c r="G2156" t="s">
        <v>134</v>
      </c>
      <c r="H2156" t="s">
        <v>9916</v>
      </c>
      <c r="I2156" t="s">
        <v>20</v>
      </c>
      <c r="J2156" t="s">
        <v>2349</v>
      </c>
      <c r="K2156" t="s">
        <v>21</v>
      </c>
      <c r="M2156" t="s">
        <v>9917</v>
      </c>
      <c r="N2156" t="s">
        <v>22</v>
      </c>
      <c r="O2156" t="s">
        <v>23</v>
      </c>
      <c r="P2156" t="s">
        <v>26</v>
      </c>
      <c r="Q2156" t="s">
        <v>2348</v>
      </c>
      <c r="R2156" s="13">
        <v>18</v>
      </c>
      <c r="S2156" s="13">
        <v>1</v>
      </c>
      <c r="T2156" s="21">
        <v>1</v>
      </c>
      <c r="V2156" t="s">
        <v>2154</v>
      </c>
      <c r="W2156" t="s">
        <v>17603</v>
      </c>
      <c r="X2156" s="20" t="str">
        <f>+IF(V2156="","-",CONCATENATE(V2156,"_",W2156))</f>
        <v>FINES_R08</v>
      </c>
      <c r="Y2156" s="59">
        <v>0.32292860746383673</v>
      </c>
      <c r="Z2156" t="s">
        <v>134</v>
      </c>
      <c r="AA2156" t="s">
        <v>2393</v>
      </c>
      <c r="AB2156" t="str">
        <f>+IF(W2156="","-",IF(W2156="UNICO","CENSO","MUESTRA"))</f>
        <v>MUESTRA</v>
      </c>
      <c r="AC2156" t="s">
        <v>2398</v>
      </c>
      <c r="AD2156" t="s">
        <v>9918</v>
      </c>
    </row>
    <row r="2157" spans="1:30" x14ac:dyDescent="0.25">
      <c r="A2157" s="5" t="str">
        <f t="shared" si="33"/>
        <v>R 8 - D 100 - 457 - 2008</v>
      </c>
      <c r="B2157" s="23" t="s">
        <v>2347</v>
      </c>
      <c r="C2157" t="s">
        <v>1245</v>
      </c>
      <c r="D2157" t="s">
        <v>876</v>
      </c>
      <c r="E2157" t="s">
        <v>1674</v>
      </c>
      <c r="F2157" t="s">
        <v>134</v>
      </c>
      <c r="G2157" t="s">
        <v>134</v>
      </c>
      <c r="H2157" t="s">
        <v>9839</v>
      </c>
      <c r="I2157" t="s">
        <v>20</v>
      </c>
      <c r="J2157" t="s">
        <v>2349</v>
      </c>
      <c r="K2157" t="s">
        <v>21</v>
      </c>
      <c r="M2157" t="s">
        <v>9827</v>
      </c>
      <c r="N2157" t="s">
        <v>22</v>
      </c>
      <c r="O2157" t="s">
        <v>23</v>
      </c>
      <c r="P2157" t="s">
        <v>26</v>
      </c>
      <c r="Q2157" t="s">
        <v>2348</v>
      </c>
      <c r="R2157" s="13">
        <v>25</v>
      </c>
      <c r="S2157" s="13">
        <v>1</v>
      </c>
      <c r="T2157" s="21">
        <v>1</v>
      </c>
      <c r="V2157" t="s">
        <v>2154</v>
      </c>
      <c r="W2157" t="s">
        <v>17603</v>
      </c>
      <c r="X2157" s="20" t="str">
        <f>+IF(V2157="","-",CONCATENATE(V2157,"_",W2157))</f>
        <v>FINES_R08</v>
      </c>
      <c r="Y2157" s="59">
        <v>0.32585251331329351</v>
      </c>
      <c r="Z2157" t="s">
        <v>134</v>
      </c>
      <c r="AA2157" t="s">
        <v>2393</v>
      </c>
      <c r="AB2157" t="str">
        <f>+IF(W2157="","-",IF(W2157="UNICO","CENSO","MUESTRA"))</f>
        <v>MUESTRA</v>
      </c>
      <c r="AC2157" t="s">
        <v>2398</v>
      </c>
      <c r="AD2157" t="s">
        <v>9828</v>
      </c>
    </row>
    <row r="2158" spans="1:30" x14ac:dyDescent="0.25">
      <c r="A2158" s="5" t="str">
        <f t="shared" si="33"/>
        <v>R 8 - D 136 - 453 - 2478</v>
      </c>
      <c r="B2158" s="60" t="s">
        <v>2347</v>
      </c>
      <c r="C2158" t="s">
        <v>1245</v>
      </c>
      <c r="D2158" t="s">
        <v>170</v>
      </c>
      <c r="E2158" t="s">
        <v>2094</v>
      </c>
      <c r="F2158" t="s">
        <v>134</v>
      </c>
      <c r="G2158" t="s">
        <v>134</v>
      </c>
      <c r="H2158" t="s">
        <v>12819</v>
      </c>
      <c r="I2158" t="s">
        <v>20</v>
      </c>
      <c r="J2158" t="s">
        <v>2349</v>
      </c>
      <c r="K2158" t="s">
        <v>21</v>
      </c>
      <c r="M2158" t="s">
        <v>12820</v>
      </c>
      <c r="N2158" t="s">
        <v>22</v>
      </c>
      <c r="O2158" t="s">
        <v>23</v>
      </c>
      <c r="P2158" t="s">
        <v>26</v>
      </c>
      <c r="Q2158" t="s">
        <v>2348</v>
      </c>
      <c r="R2158" s="13">
        <v>17</v>
      </c>
      <c r="S2158" s="13">
        <v>1</v>
      </c>
      <c r="T2158" s="21">
        <v>1</v>
      </c>
      <c r="V2158" t="s">
        <v>2154</v>
      </c>
      <c r="W2158" t="s">
        <v>17603</v>
      </c>
      <c r="X2158" s="20" t="str">
        <f>+IF(V2158="","-",CONCATENATE(V2158,"_",W2158))</f>
        <v>FINES_R08</v>
      </c>
      <c r="Y2158" s="59">
        <v>0.33457222580909729</v>
      </c>
      <c r="Z2158" t="s">
        <v>134</v>
      </c>
      <c r="AA2158" t="s">
        <v>2393</v>
      </c>
      <c r="AB2158" t="str">
        <f>+IF(W2158="","-",IF(W2158="UNICO","CENSO","MUESTRA"))</f>
        <v>MUESTRA</v>
      </c>
      <c r="AC2158" t="s">
        <v>2398</v>
      </c>
      <c r="AD2158" t="s">
        <v>12821</v>
      </c>
    </row>
    <row r="2159" spans="1:30" x14ac:dyDescent="0.25">
      <c r="A2159" s="5" t="str">
        <f t="shared" si="33"/>
        <v>R 8 - D 71 - 455 - 4670</v>
      </c>
      <c r="B2159" s="23" t="s">
        <v>2347</v>
      </c>
      <c r="C2159" t="s">
        <v>1245</v>
      </c>
      <c r="D2159" t="s">
        <v>1243</v>
      </c>
      <c r="E2159" t="s">
        <v>1244</v>
      </c>
      <c r="F2159" t="s">
        <v>134</v>
      </c>
      <c r="G2159" t="s">
        <v>134</v>
      </c>
      <c r="H2159" t="s">
        <v>10286</v>
      </c>
      <c r="I2159" t="s">
        <v>20</v>
      </c>
      <c r="J2159" t="s">
        <v>2349</v>
      </c>
      <c r="K2159" t="s">
        <v>21</v>
      </c>
      <c r="M2159" t="s">
        <v>10287</v>
      </c>
      <c r="N2159" t="s">
        <v>22</v>
      </c>
      <c r="O2159" t="s">
        <v>23</v>
      </c>
      <c r="P2159" t="s">
        <v>26</v>
      </c>
      <c r="Q2159" t="s">
        <v>2348</v>
      </c>
      <c r="R2159" s="13">
        <v>24</v>
      </c>
      <c r="S2159" s="13">
        <v>1</v>
      </c>
      <c r="T2159" s="21">
        <v>1</v>
      </c>
      <c r="V2159" t="s">
        <v>2154</v>
      </c>
      <c r="W2159" t="s">
        <v>17603</v>
      </c>
      <c r="X2159" s="20" t="str">
        <f>+IF(V2159="","-",CONCATENATE(V2159,"_",W2159))</f>
        <v>FINES_R08</v>
      </c>
      <c r="Y2159" s="59">
        <v>0.33772093057632452</v>
      </c>
      <c r="Z2159" t="s">
        <v>134</v>
      </c>
      <c r="AA2159" t="s">
        <v>2393</v>
      </c>
      <c r="AB2159" t="str">
        <f>+IF(W2159="","-",IF(W2159="UNICO","CENSO","MUESTRA"))</f>
        <v>MUESTRA</v>
      </c>
      <c r="AC2159" t="s">
        <v>2397</v>
      </c>
      <c r="AD2159" t="s">
        <v>10288</v>
      </c>
    </row>
    <row r="2160" spans="1:30" x14ac:dyDescent="0.25">
      <c r="A2160" s="5" t="str">
        <f t="shared" si="33"/>
        <v>R 8 - D 100 - 457 - 3383</v>
      </c>
      <c r="B2160" s="23" t="s">
        <v>2347</v>
      </c>
      <c r="C2160" t="s">
        <v>1245</v>
      </c>
      <c r="D2160" t="s">
        <v>876</v>
      </c>
      <c r="E2160" t="s">
        <v>1674</v>
      </c>
      <c r="F2160" t="s">
        <v>134</v>
      </c>
      <c r="G2160" t="s">
        <v>134</v>
      </c>
      <c r="H2160" t="s">
        <v>9868</v>
      </c>
      <c r="I2160" t="s">
        <v>20</v>
      </c>
      <c r="J2160" t="s">
        <v>2349</v>
      </c>
      <c r="K2160" t="s">
        <v>21</v>
      </c>
      <c r="M2160" t="s">
        <v>9869</v>
      </c>
      <c r="N2160" t="s">
        <v>22</v>
      </c>
      <c r="O2160" t="s">
        <v>23</v>
      </c>
      <c r="P2160" t="s">
        <v>26</v>
      </c>
      <c r="Q2160" t="s">
        <v>2348</v>
      </c>
      <c r="R2160" s="13">
        <v>28</v>
      </c>
      <c r="S2160" s="13">
        <v>2</v>
      </c>
      <c r="T2160" s="21">
        <v>1</v>
      </c>
      <c r="V2160" t="s">
        <v>2154</v>
      </c>
      <c r="W2160" t="s">
        <v>17603</v>
      </c>
      <c r="X2160" s="20" t="str">
        <f>+IF(V2160="","-",CONCATENATE(V2160,"_",W2160))</f>
        <v>FINES_R08</v>
      </c>
      <c r="Y2160" s="59">
        <v>0.34908565878868097</v>
      </c>
      <c r="Z2160" t="s">
        <v>134</v>
      </c>
      <c r="AA2160" t="s">
        <v>2393</v>
      </c>
      <c r="AB2160" t="str">
        <f>+IF(W2160="","-",IF(W2160="UNICO","CENSO","MUESTRA"))</f>
        <v>MUESTRA</v>
      </c>
      <c r="AC2160" t="s">
        <v>2398</v>
      </c>
      <c r="AD2160" t="s">
        <v>9870</v>
      </c>
    </row>
    <row r="2161" spans="1:30" x14ac:dyDescent="0.25">
      <c r="A2161" s="5" t="str">
        <f t="shared" si="33"/>
        <v>R 8 - D 136 - 453 - 4331</v>
      </c>
      <c r="B2161" s="23" t="s">
        <v>2347</v>
      </c>
      <c r="C2161" t="s">
        <v>1245</v>
      </c>
      <c r="D2161" t="s">
        <v>170</v>
      </c>
      <c r="E2161" t="s">
        <v>2094</v>
      </c>
      <c r="F2161" t="s">
        <v>134</v>
      </c>
      <c r="G2161" t="s">
        <v>134</v>
      </c>
      <c r="H2161" t="s">
        <v>9913</v>
      </c>
      <c r="I2161" t="s">
        <v>20</v>
      </c>
      <c r="J2161" t="s">
        <v>2349</v>
      </c>
      <c r="K2161" t="s">
        <v>21</v>
      </c>
      <c r="M2161" t="s">
        <v>2237</v>
      </c>
      <c r="N2161" t="s">
        <v>22</v>
      </c>
      <c r="O2161" t="s">
        <v>23</v>
      </c>
      <c r="P2161" t="s">
        <v>26</v>
      </c>
      <c r="Q2161" t="s">
        <v>2348</v>
      </c>
      <c r="R2161" s="13">
        <v>21</v>
      </c>
      <c r="S2161" s="13">
        <v>1</v>
      </c>
      <c r="T2161" s="21">
        <v>1</v>
      </c>
      <c r="V2161" t="s">
        <v>2154</v>
      </c>
      <c r="W2161" t="s">
        <v>17603</v>
      </c>
      <c r="X2161" s="20" t="str">
        <f>+IF(V2161="","-",CONCATENATE(V2161,"_",W2161))</f>
        <v>FINES_R08</v>
      </c>
      <c r="Y2161" s="59">
        <v>0.35562902688980103</v>
      </c>
      <c r="Z2161" t="s">
        <v>134</v>
      </c>
      <c r="AA2161" t="s">
        <v>2393</v>
      </c>
      <c r="AB2161" t="str">
        <f>+IF(W2161="","-",IF(W2161="UNICO","CENSO","MUESTRA"))</f>
        <v>MUESTRA</v>
      </c>
      <c r="AC2161" t="s">
        <v>2398</v>
      </c>
      <c r="AD2161" t="s">
        <v>9914</v>
      </c>
    </row>
    <row r="2162" spans="1:30" x14ac:dyDescent="0.25">
      <c r="A2162" s="5" t="str">
        <f t="shared" si="33"/>
        <v>R 8 - D 100 - 457 - 0987</v>
      </c>
      <c r="B2162" s="23" t="s">
        <v>2347</v>
      </c>
      <c r="C2162" t="s">
        <v>1245</v>
      </c>
      <c r="D2162" t="s">
        <v>876</v>
      </c>
      <c r="E2162" t="s">
        <v>1674</v>
      </c>
      <c r="F2162" t="s">
        <v>134</v>
      </c>
      <c r="G2162" t="s">
        <v>134</v>
      </c>
      <c r="H2162" t="s">
        <v>9859</v>
      </c>
      <c r="I2162" t="s">
        <v>20</v>
      </c>
      <c r="J2162" t="s">
        <v>2349</v>
      </c>
      <c r="K2162" t="s">
        <v>21</v>
      </c>
      <c r="M2162" t="s">
        <v>2239</v>
      </c>
      <c r="N2162" t="s">
        <v>22</v>
      </c>
      <c r="O2162" t="s">
        <v>23</v>
      </c>
      <c r="P2162" t="s">
        <v>26</v>
      </c>
      <c r="Q2162" t="s">
        <v>2348</v>
      </c>
      <c r="R2162" s="13">
        <v>78</v>
      </c>
      <c r="S2162" s="13">
        <v>4</v>
      </c>
      <c r="T2162" s="21">
        <v>1</v>
      </c>
      <c r="V2162" t="s">
        <v>2154</v>
      </c>
      <c r="W2162" t="s">
        <v>17603</v>
      </c>
      <c r="X2162" s="20" t="str">
        <f>+IF(V2162="","-",CONCATENATE(V2162,"_",W2162))</f>
        <v>FINES_R08</v>
      </c>
      <c r="Y2162" s="59">
        <v>0.36053812503814697</v>
      </c>
      <c r="Z2162" t="s">
        <v>134</v>
      </c>
      <c r="AA2162" t="s">
        <v>2393</v>
      </c>
      <c r="AB2162" t="str">
        <f>+IF(W2162="","-",IF(W2162="UNICO","CENSO","MUESTRA"))</f>
        <v>MUESTRA</v>
      </c>
      <c r="AC2162" t="s">
        <v>2398</v>
      </c>
      <c r="AD2162" t="s">
        <v>9860</v>
      </c>
    </row>
    <row r="2163" spans="1:30" x14ac:dyDescent="0.25">
      <c r="A2163" s="5" t="str">
        <f t="shared" si="33"/>
        <v>R 8 - D 136 - 454 - 3135</v>
      </c>
      <c r="B2163" s="23" t="s">
        <v>2347</v>
      </c>
      <c r="C2163" t="s">
        <v>1245</v>
      </c>
      <c r="D2163" t="s">
        <v>170</v>
      </c>
      <c r="E2163" t="s">
        <v>2094</v>
      </c>
      <c r="F2163" t="s">
        <v>134</v>
      </c>
      <c r="G2163" t="s">
        <v>134</v>
      </c>
      <c r="H2163" t="s">
        <v>9899</v>
      </c>
      <c r="I2163" t="s">
        <v>20</v>
      </c>
      <c r="J2163" t="s">
        <v>2349</v>
      </c>
      <c r="K2163" t="s">
        <v>21</v>
      </c>
      <c r="M2163" t="s">
        <v>2236</v>
      </c>
      <c r="N2163" t="s">
        <v>22</v>
      </c>
      <c r="O2163" t="s">
        <v>23</v>
      </c>
      <c r="P2163" t="s">
        <v>26</v>
      </c>
      <c r="Q2163" t="s">
        <v>2348</v>
      </c>
      <c r="R2163" s="13">
        <v>23</v>
      </c>
      <c r="S2163" s="13">
        <v>1</v>
      </c>
      <c r="T2163" s="21">
        <v>1</v>
      </c>
      <c r="V2163" t="s">
        <v>2154</v>
      </c>
      <c r="W2163" t="s">
        <v>17603</v>
      </c>
      <c r="X2163" s="20" t="str">
        <f>+IF(V2163="","-",CONCATENATE(V2163,"_",W2163))</f>
        <v>FINES_R08</v>
      </c>
      <c r="Y2163" s="59">
        <v>0.36652392148971558</v>
      </c>
      <c r="Z2163" t="s">
        <v>134</v>
      </c>
      <c r="AA2163" t="s">
        <v>2393</v>
      </c>
      <c r="AB2163" t="str">
        <f>+IF(W2163="","-",IF(W2163="UNICO","CENSO","MUESTRA"))</f>
        <v>MUESTRA</v>
      </c>
      <c r="AC2163" t="s">
        <v>2397</v>
      </c>
      <c r="AD2163" t="s">
        <v>9900</v>
      </c>
    </row>
    <row r="2164" spans="1:30" x14ac:dyDescent="0.25">
      <c r="A2164" s="5" t="str">
        <f t="shared" si="33"/>
        <v>R 8 - D 136 - 453 - 4563</v>
      </c>
      <c r="B2164" s="60" t="s">
        <v>2347</v>
      </c>
      <c r="C2164" t="s">
        <v>1245</v>
      </c>
      <c r="D2164" t="s">
        <v>170</v>
      </c>
      <c r="E2164" t="s">
        <v>2094</v>
      </c>
      <c r="F2164" t="s">
        <v>134</v>
      </c>
      <c r="G2164" t="s">
        <v>134</v>
      </c>
      <c r="H2164" t="s">
        <v>12829</v>
      </c>
      <c r="I2164" t="s">
        <v>20</v>
      </c>
      <c r="J2164" t="s">
        <v>2349</v>
      </c>
      <c r="K2164" t="s">
        <v>21</v>
      </c>
      <c r="M2164" t="s">
        <v>2162</v>
      </c>
      <c r="N2164" t="s">
        <v>22</v>
      </c>
      <c r="O2164" t="s">
        <v>23</v>
      </c>
      <c r="P2164" t="s">
        <v>26</v>
      </c>
      <c r="Q2164" t="s">
        <v>2348</v>
      </c>
      <c r="R2164" s="13">
        <v>31</v>
      </c>
      <c r="S2164" s="13">
        <v>1</v>
      </c>
      <c r="T2164" s="21">
        <v>1</v>
      </c>
      <c r="V2164" t="s">
        <v>2154</v>
      </c>
      <c r="W2164" t="s">
        <v>17603</v>
      </c>
      <c r="X2164" s="20" t="str">
        <f>+IF(V2164="","-",CONCATENATE(V2164,"_",W2164))</f>
        <v>FINES_R08</v>
      </c>
      <c r="Y2164" s="59">
        <v>0.36727479100227362</v>
      </c>
      <c r="Z2164" t="s">
        <v>134</v>
      </c>
      <c r="AA2164" t="s">
        <v>2393</v>
      </c>
      <c r="AB2164" t="str">
        <f>+IF(W2164="","-",IF(W2164="UNICO","CENSO","MUESTRA"))</f>
        <v>MUESTRA</v>
      </c>
      <c r="AC2164" t="s">
        <v>2397</v>
      </c>
      <c r="AD2164" t="s">
        <v>12830</v>
      </c>
    </row>
    <row r="2165" spans="1:30" x14ac:dyDescent="0.25">
      <c r="A2165" s="5" t="str">
        <f t="shared" si="33"/>
        <v>R 8 - D 71 - 458 - 2741</v>
      </c>
      <c r="B2165" s="23" t="s">
        <v>2347</v>
      </c>
      <c r="C2165" t="s">
        <v>1245</v>
      </c>
      <c r="D2165" t="s">
        <v>1243</v>
      </c>
      <c r="E2165" t="s">
        <v>1244</v>
      </c>
      <c r="F2165" t="s">
        <v>134</v>
      </c>
      <c r="G2165" t="s">
        <v>134</v>
      </c>
      <c r="H2165" t="s">
        <v>9971</v>
      </c>
      <c r="I2165" t="s">
        <v>20</v>
      </c>
      <c r="J2165" t="s">
        <v>2349</v>
      </c>
      <c r="K2165" t="s">
        <v>21</v>
      </c>
      <c r="M2165" t="s">
        <v>9972</v>
      </c>
      <c r="N2165" t="s">
        <v>22</v>
      </c>
      <c r="O2165" t="s">
        <v>23</v>
      </c>
      <c r="P2165" t="s">
        <v>26</v>
      </c>
      <c r="Q2165" t="s">
        <v>2348</v>
      </c>
      <c r="R2165" s="13">
        <v>67</v>
      </c>
      <c r="S2165" s="13">
        <v>3</v>
      </c>
      <c r="T2165" s="21">
        <v>1</v>
      </c>
      <c r="V2165" t="s">
        <v>2154</v>
      </c>
      <c r="W2165" t="s">
        <v>17603</v>
      </c>
      <c r="X2165" s="20" t="str">
        <f>+IF(V2165="","-",CONCATENATE(V2165,"_",W2165))</f>
        <v>FINES_R08</v>
      </c>
      <c r="Y2165" s="59">
        <v>0.38014057278633118</v>
      </c>
      <c r="Z2165" t="s">
        <v>134</v>
      </c>
      <c r="AA2165" t="s">
        <v>2393</v>
      </c>
      <c r="AB2165" t="str">
        <f>+IF(W2165="","-",IF(W2165="UNICO","CENSO","MUESTRA"))</f>
        <v>MUESTRA</v>
      </c>
      <c r="AC2165" t="s">
        <v>2397</v>
      </c>
      <c r="AD2165" t="s">
        <v>9973</v>
      </c>
    </row>
    <row r="2166" spans="1:30" x14ac:dyDescent="0.25">
      <c r="A2166" s="5" t="str">
        <f t="shared" si="33"/>
        <v>R 8 - D 71 - 460 - 2741</v>
      </c>
      <c r="B2166" s="23" t="s">
        <v>2347</v>
      </c>
      <c r="C2166" t="s">
        <v>1245</v>
      </c>
      <c r="D2166" t="s">
        <v>1243</v>
      </c>
      <c r="E2166" t="s">
        <v>1244</v>
      </c>
      <c r="F2166" t="s">
        <v>134</v>
      </c>
      <c r="G2166" t="s">
        <v>134</v>
      </c>
      <c r="H2166" t="s">
        <v>10058</v>
      </c>
      <c r="I2166" t="s">
        <v>20</v>
      </c>
      <c r="J2166" t="s">
        <v>2349</v>
      </c>
      <c r="K2166" t="s">
        <v>21</v>
      </c>
      <c r="M2166" t="s">
        <v>9972</v>
      </c>
      <c r="N2166" t="s">
        <v>22</v>
      </c>
      <c r="O2166" t="s">
        <v>23</v>
      </c>
      <c r="P2166" t="s">
        <v>26</v>
      </c>
      <c r="Q2166" t="s">
        <v>2348</v>
      </c>
      <c r="R2166" s="13">
        <v>29</v>
      </c>
      <c r="S2166" s="13">
        <v>1</v>
      </c>
      <c r="T2166" s="21">
        <v>1</v>
      </c>
      <c r="V2166" t="s">
        <v>2154</v>
      </c>
      <c r="W2166" t="s">
        <v>17603</v>
      </c>
      <c r="X2166" s="20" t="str">
        <f>+IF(V2166="","-",CONCATENATE(V2166,"_",W2166))</f>
        <v>FINES_R08</v>
      </c>
      <c r="Y2166" s="59">
        <v>0.38014057278633118</v>
      </c>
      <c r="Z2166" t="s">
        <v>134</v>
      </c>
      <c r="AA2166" t="s">
        <v>2393</v>
      </c>
      <c r="AB2166" t="str">
        <f>+IF(W2166="","-",IF(W2166="UNICO","CENSO","MUESTRA"))</f>
        <v>MUESTRA</v>
      </c>
      <c r="AC2166" t="s">
        <v>2398</v>
      </c>
      <c r="AD2166" t="s">
        <v>9973</v>
      </c>
    </row>
    <row r="2167" spans="1:30" x14ac:dyDescent="0.25">
      <c r="A2167" s="5" t="str">
        <f t="shared" si="33"/>
        <v>R 8 - D 71 - 455 - 2963</v>
      </c>
      <c r="B2167" s="23" t="s">
        <v>2347</v>
      </c>
      <c r="C2167" t="s">
        <v>1245</v>
      </c>
      <c r="D2167" t="s">
        <v>1243</v>
      </c>
      <c r="E2167" t="s">
        <v>1244</v>
      </c>
      <c r="F2167" t="s">
        <v>134</v>
      </c>
      <c r="G2167" t="s">
        <v>134</v>
      </c>
      <c r="H2167" t="s">
        <v>10127</v>
      </c>
      <c r="I2167" t="s">
        <v>20</v>
      </c>
      <c r="J2167" t="s">
        <v>2349</v>
      </c>
      <c r="K2167" t="s">
        <v>21</v>
      </c>
      <c r="M2167" t="s">
        <v>10128</v>
      </c>
      <c r="N2167" t="s">
        <v>22</v>
      </c>
      <c r="O2167" t="s">
        <v>23</v>
      </c>
      <c r="P2167" t="s">
        <v>26</v>
      </c>
      <c r="Q2167" t="s">
        <v>2348</v>
      </c>
      <c r="R2167" s="13">
        <v>24</v>
      </c>
      <c r="S2167" s="13">
        <v>1</v>
      </c>
      <c r="T2167" s="21">
        <v>1</v>
      </c>
      <c r="V2167" t="s">
        <v>2154</v>
      </c>
      <c r="W2167" t="s">
        <v>17603</v>
      </c>
      <c r="X2167" s="20" t="str">
        <f>+IF(V2167="","-",CONCATENATE(V2167,"_",W2167))</f>
        <v>FINES_R08</v>
      </c>
      <c r="Y2167" s="59">
        <v>0.38443741202354431</v>
      </c>
      <c r="Z2167" t="s">
        <v>134</v>
      </c>
      <c r="AA2167" t="s">
        <v>2393</v>
      </c>
      <c r="AB2167" t="str">
        <f>+IF(W2167="","-",IF(W2167="UNICO","CENSO","MUESTRA"))</f>
        <v>MUESTRA</v>
      </c>
      <c r="AC2167" t="s">
        <v>2397</v>
      </c>
      <c r="AD2167" t="s">
        <v>10129</v>
      </c>
    </row>
    <row r="2168" spans="1:30" x14ac:dyDescent="0.25">
      <c r="A2168" s="5" t="str">
        <f t="shared" si="33"/>
        <v>R 8 - D 136 - 451 - 2365</v>
      </c>
      <c r="B2168" s="23" t="s">
        <v>2347</v>
      </c>
      <c r="C2168" t="s">
        <v>1245</v>
      </c>
      <c r="D2168" t="s">
        <v>170</v>
      </c>
      <c r="E2168" t="s">
        <v>2094</v>
      </c>
      <c r="F2168" t="s">
        <v>134</v>
      </c>
      <c r="G2168" t="s">
        <v>134</v>
      </c>
      <c r="H2168" t="s">
        <v>9896</v>
      </c>
      <c r="I2168" t="s">
        <v>20</v>
      </c>
      <c r="J2168" t="s">
        <v>2349</v>
      </c>
      <c r="K2168" t="s">
        <v>21</v>
      </c>
      <c r="M2168" t="s">
        <v>2235</v>
      </c>
      <c r="N2168" t="s">
        <v>22</v>
      </c>
      <c r="O2168" t="s">
        <v>23</v>
      </c>
      <c r="P2168" t="s">
        <v>26</v>
      </c>
      <c r="Q2168" t="s">
        <v>2348</v>
      </c>
      <c r="R2168" s="13">
        <v>54</v>
      </c>
      <c r="S2168" s="13">
        <v>2</v>
      </c>
      <c r="T2168" s="21">
        <v>1</v>
      </c>
      <c r="V2168" t="s">
        <v>2154</v>
      </c>
      <c r="W2168" t="s">
        <v>17603</v>
      </c>
      <c r="X2168" s="20" t="str">
        <f>+IF(V2168="","-",CONCATENATE(V2168,"_",W2168))</f>
        <v>FINES_R08</v>
      </c>
      <c r="Y2168" s="59">
        <v>0.41753286123275762</v>
      </c>
      <c r="Z2168" t="s">
        <v>134</v>
      </c>
      <c r="AA2168" t="s">
        <v>2393</v>
      </c>
      <c r="AB2168" t="str">
        <f>+IF(W2168="","-",IF(W2168="UNICO","CENSO","MUESTRA"))</f>
        <v>MUESTRA</v>
      </c>
      <c r="AC2168" t="s">
        <v>2397</v>
      </c>
      <c r="AD2168" t="s">
        <v>9897</v>
      </c>
    </row>
    <row r="2169" spans="1:30" x14ac:dyDescent="0.25">
      <c r="A2169" s="5" t="str">
        <f t="shared" si="33"/>
        <v>R 8 - D 136 - 453 - 0833</v>
      </c>
      <c r="B2169" s="23" t="s">
        <v>2347</v>
      </c>
      <c r="C2169" t="s">
        <v>1245</v>
      </c>
      <c r="D2169" t="s">
        <v>170</v>
      </c>
      <c r="E2169" t="s">
        <v>2094</v>
      </c>
      <c r="F2169" t="s">
        <v>134</v>
      </c>
      <c r="G2169" t="s">
        <v>134</v>
      </c>
      <c r="H2169" t="s">
        <v>9921</v>
      </c>
      <c r="I2169" t="s">
        <v>20</v>
      </c>
      <c r="J2169" t="s">
        <v>2349</v>
      </c>
      <c r="K2169" t="s">
        <v>21</v>
      </c>
      <c r="M2169" t="s">
        <v>9922</v>
      </c>
      <c r="N2169" t="s">
        <v>22</v>
      </c>
      <c r="O2169" t="s">
        <v>23</v>
      </c>
      <c r="P2169" t="s">
        <v>26</v>
      </c>
      <c r="Q2169" t="s">
        <v>2348</v>
      </c>
      <c r="R2169" s="13">
        <v>23</v>
      </c>
      <c r="S2169" s="13">
        <v>2</v>
      </c>
      <c r="T2169" s="21">
        <v>1</v>
      </c>
      <c r="V2169" t="s">
        <v>2154</v>
      </c>
      <c r="W2169" t="s">
        <v>17603</v>
      </c>
      <c r="X2169" s="20" t="str">
        <f>+IF(V2169="","-",CONCATENATE(V2169,"_",W2169))</f>
        <v>FINES_R08</v>
      </c>
      <c r="Y2169" s="59">
        <v>0.41753286123275762</v>
      </c>
      <c r="Z2169" t="s">
        <v>134</v>
      </c>
      <c r="AA2169" t="s">
        <v>2393</v>
      </c>
      <c r="AB2169" t="str">
        <f>+IF(W2169="","-",IF(W2169="UNICO","CENSO","MUESTRA"))</f>
        <v>MUESTRA</v>
      </c>
      <c r="AC2169" t="s">
        <v>2398</v>
      </c>
      <c r="AD2169" t="s">
        <v>9923</v>
      </c>
    </row>
    <row r="2170" spans="1:30" x14ac:dyDescent="0.25">
      <c r="A2170" s="5" t="str">
        <f t="shared" si="33"/>
        <v>R 8 - D 136 - 453 - 2365</v>
      </c>
      <c r="B2170" s="60" t="s">
        <v>2347</v>
      </c>
      <c r="C2170" t="s">
        <v>1245</v>
      </c>
      <c r="D2170" t="s">
        <v>170</v>
      </c>
      <c r="E2170" t="s">
        <v>2094</v>
      </c>
      <c r="F2170" t="s">
        <v>134</v>
      </c>
      <c r="G2170" t="s">
        <v>134</v>
      </c>
      <c r="H2170" t="s">
        <v>12823</v>
      </c>
      <c r="I2170" t="s">
        <v>20</v>
      </c>
      <c r="J2170" t="s">
        <v>2349</v>
      </c>
      <c r="K2170" t="s">
        <v>21</v>
      </c>
      <c r="M2170" t="s">
        <v>2235</v>
      </c>
      <c r="N2170" t="s">
        <v>22</v>
      </c>
      <c r="O2170" t="s">
        <v>23</v>
      </c>
      <c r="P2170" t="s">
        <v>26</v>
      </c>
      <c r="Q2170" t="s">
        <v>2348</v>
      </c>
      <c r="R2170" s="13">
        <v>17</v>
      </c>
      <c r="S2170" s="13">
        <v>1</v>
      </c>
      <c r="T2170" s="21">
        <v>1</v>
      </c>
      <c r="V2170" t="s">
        <v>2154</v>
      </c>
      <c r="W2170" t="s">
        <v>17603</v>
      </c>
      <c r="X2170" s="20" t="str">
        <f>+IF(V2170="","-",CONCATENATE(V2170,"_",W2170))</f>
        <v>FINES_R08</v>
      </c>
      <c r="Y2170" s="59">
        <v>0.41753286123275762</v>
      </c>
      <c r="Z2170" t="s">
        <v>134</v>
      </c>
      <c r="AA2170" t="s">
        <v>2393</v>
      </c>
      <c r="AB2170" t="str">
        <f>+IF(W2170="","-",IF(W2170="UNICO","CENSO","MUESTRA"))</f>
        <v>MUESTRA</v>
      </c>
      <c r="AC2170" t="s">
        <v>2397</v>
      </c>
      <c r="AD2170" t="s">
        <v>9897</v>
      </c>
    </row>
    <row r="2171" spans="1:30" x14ac:dyDescent="0.25">
      <c r="A2171" s="5" t="str">
        <f t="shared" si="33"/>
        <v>R 8 - D 136 - 453 - 0836</v>
      </c>
      <c r="B2171" s="23" t="s">
        <v>2347</v>
      </c>
      <c r="C2171" t="s">
        <v>1245</v>
      </c>
      <c r="D2171" t="s">
        <v>170</v>
      </c>
      <c r="E2171" t="s">
        <v>2094</v>
      </c>
      <c r="F2171" t="s">
        <v>134</v>
      </c>
      <c r="G2171" t="s">
        <v>134</v>
      </c>
      <c r="H2171" t="s">
        <v>9932</v>
      </c>
      <c r="I2171" t="s">
        <v>20</v>
      </c>
      <c r="J2171" t="s">
        <v>2349</v>
      </c>
      <c r="K2171" t="s">
        <v>21</v>
      </c>
      <c r="M2171" t="s">
        <v>9933</v>
      </c>
      <c r="N2171" t="s">
        <v>22</v>
      </c>
      <c r="O2171" t="s">
        <v>23</v>
      </c>
      <c r="P2171" t="s">
        <v>26</v>
      </c>
      <c r="Q2171" t="s">
        <v>2348</v>
      </c>
      <c r="R2171" s="13">
        <v>10</v>
      </c>
      <c r="S2171" s="13">
        <v>1</v>
      </c>
      <c r="T2171" s="21">
        <v>1</v>
      </c>
      <c r="V2171" t="s">
        <v>2154</v>
      </c>
      <c r="W2171" t="s">
        <v>17603</v>
      </c>
      <c r="X2171" s="20" t="str">
        <f>+IF(V2171="","-",CONCATENATE(V2171,"_",W2171))</f>
        <v>FINES_R08</v>
      </c>
      <c r="Y2171" s="59">
        <v>0.42930755019187927</v>
      </c>
      <c r="Z2171" t="s">
        <v>134</v>
      </c>
      <c r="AA2171" t="s">
        <v>2393</v>
      </c>
      <c r="AB2171" t="str">
        <f>+IF(W2171="","-",IF(W2171="UNICO","CENSO","MUESTRA"))</f>
        <v>MUESTRA</v>
      </c>
      <c r="AC2171" t="s">
        <v>2397</v>
      </c>
      <c r="AD2171" t="s">
        <v>9934</v>
      </c>
    </row>
    <row r="2172" spans="1:30" x14ac:dyDescent="0.25">
      <c r="A2172" s="5" t="str">
        <f t="shared" si="33"/>
        <v>R 8 - D 71 - 455 - 0178</v>
      </c>
      <c r="B2172" s="23" t="s">
        <v>2347</v>
      </c>
      <c r="C2172" t="s">
        <v>1245</v>
      </c>
      <c r="D2172" t="s">
        <v>1243</v>
      </c>
      <c r="E2172" t="s">
        <v>1244</v>
      </c>
      <c r="F2172" t="s">
        <v>134</v>
      </c>
      <c r="G2172" t="s">
        <v>134</v>
      </c>
      <c r="H2172" t="s">
        <v>10146</v>
      </c>
      <c r="I2172" t="s">
        <v>20</v>
      </c>
      <c r="J2172" t="s">
        <v>2349</v>
      </c>
      <c r="K2172" t="s">
        <v>21</v>
      </c>
      <c r="M2172" t="s">
        <v>10147</v>
      </c>
      <c r="N2172" t="s">
        <v>22</v>
      </c>
      <c r="O2172" t="s">
        <v>23</v>
      </c>
      <c r="P2172" t="s">
        <v>26</v>
      </c>
      <c r="Q2172" t="s">
        <v>2348</v>
      </c>
      <c r="R2172" s="13">
        <v>18</v>
      </c>
      <c r="S2172" s="13">
        <v>1</v>
      </c>
      <c r="T2172" s="21">
        <v>1</v>
      </c>
      <c r="V2172" t="s">
        <v>2154</v>
      </c>
      <c r="W2172" t="s">
        <v>17603</v>
      </c>
      <c r="X2172" s="20" t="str">
        <f>+IF(V2172="","-",CONCATENATE(V2172,"_",W2172))</f>
        <v>FINES_R08</v>
      </c>
      <c r="Y2172" s="59">
        <v>0.43573230504989618</v>
      </c>
      <c r="Z2172" t="s">
        <v>134</v>
      </c>
      <c r="AA2172" t="s">
        <v>2393</v>
      </c>
      <c r="AB2172" t="str">
        <f>+IF(W2172="","-",IF(W2172="UNICO","CENSO","MUESTRA"))</f>
        <v>MUESTRA</v>
      </c>
      <c r="AC2172" t="s">
        <v>2397</v>
      </c>
      <c r="AD2172" t="s">
        <v>10148</v>
      </c>
    </row>
    <row r="2173" spans="1:30" x14ac:dyDescent="0.25">
      <c r="A2173" s="5" t="str">
        <f t="shared" si="33"/>
        <v>R 8 - D 71 - 460 - 0178</v>
      </c>
      <c r="B2173" s="60" t="s">
        <v>2347</v>
      </c>
      <c r="C2173" t="s">
        <v>1245</v>
      </c>
      <c r="D2173" t="s">
        <v>1243</v>
      </c>
      <c r="E2173" t="s">
        <v>1244</v>
      </c>
      <c r="F2173" t="s">
        <v>134</v>
      </c>
      <c r="G2173" t="s">
        <v>134</v>
      </c>
      <c r="H2173" t="s">
        <v>12871</v>
      </c>
      <c r="I2173" t="s">
        <v>20</v>
      </c>
      <c r="J2173" t="s">
        <v>2349</v>
      </c>
      <c r="K2173" t="s">
        <v>21</v>
      </c>
      <c r="M2173" t="s">
        <v>10147</v>
      </c>
      <c r="N2173" t="s">
        <v>22</v>
      </c>
      <c r="O2173" t="s">
        <v>23</v>
      </c>
      <c r="P2173" t="s">
        <v>26</v>
      </c>
      <c r="Q2173" t="s">
        <v>2348</v>
      </c>
      <c r="R2173" s="13">
        <v>17</v>
      </c>
      <c r="S2173" s="13">
        <v>1</v>
      </c>
      <c r="T2173" s="21">
        <v>1</v>
      </c>
      <c r="V2173" t="s">
        <v>2154</v>
      </c>
      <c r="W2173" t="s">
        <v>17603</v>
      </c>
      <c r="X2173" s="20" t="str">
        <f>+IF(V2173="","-",CONCATENATE(V2173,"_",W2173))</f>
        <v>FINES_R08</v>
      </c>
      <c r="Y2173" s="59">
        <v>0.43573230504989618</v>
      </c>
      <c r="Z2173" t="s">
        <v>134</v>
      </c>
      <c r="AA2173" t="s">
        <v>2393</v>
      </c>
      <c r="AB2173" t="str">
        <f>+IF(W2173="","-",IF(W2173="UNICO","CENSO","MUESTRA"))</f>
        <v>MUESTRA</v>
      </c>
      <c r="AC2173" t="s">
        <v>2398</v>
      </c>
      <c r="AD2173" t="s">
        <v>10148</v>
      </c>
    </row>
    <row r="2174" spans="1:30" x14ac:dyDescent="0.25">
      <c r="A2174" s="5" t="str">
        <f t="shared" si="33"/>
        <v>R 8 - D 100 - 457 - 4253</v>
      </c>
      <c r="B2174" s="60" t="s">
        <v>2347</v>
      </c>
      <c r="C2174" t="s">
        <v>1245</v>
      </c>
      <c r="D2174" t="s">
        <v>876</v>
      </c>
      <c r="E2174" t="s">
        <v>1674</v>
      </c>
      <c r="F2174" t="s">
        <v>134</v>
      </c>
      <c r="G2174" t="s">
        <v>134</v>
      </c>
      <c r="H2174" t="s">
        <v>12799</v>
      </c>
      <c r="I2174" t="s">
        <v>20</v>
      </c>
      <c r="J2174" t="s">
        <v>2349</v>
      </c>
      <c r="K2174" t="s">
        <v>21</v>
      </c>
      <c r="M2174" t="s">
        <v>12800</v>
      </c>
      <c r="N2174" t="s">
        <v>22</v>
      </c>
      <c r="O2174" t="s">
        <v>23</v>
      </c>
      <c r="P2174" t="s">
        <v>26</v>
      </c>
      <c r="Q2174" t="s">
        <v>2348</v>
      </c>
      <c r="R2174" s="13">
        <v>13</v>
      </c>
      <c r="S2174" s="13">
        <v>1</v>
      </c>
      <c r="T2174" s="21">
        <v>1</v>
      </c>
      <c r="V2174" t="s">
        <v>2154</v>
      </c>
      <c r="W2174" t="s">
        <v>17603</v>
      </c>
      <c r="X2174" s="20" t="str">
        <f>+IF(V2174="","-",CONCATENATE(V2174,"_",W2174))</f>
        <v>FINES_R08</v>
      </c>
      <c r="Y2174" s="59">
        <v>0.44573062658309942</v>
      </c>
      <c r="Z2174" t="s">
        <v>134</v>
      </c>
      <c r="AA2174" t="s">
        <v>2393</v>
      </c>
      <c r="AB2174" t="str">
        <f>+IF(W2174="","-",IF(W2174="UNICO","CENSO","MUESTRA"))</f>
        <v>MUESTRA</v>
      </c>
      <c r="AC2174" t="s">
        <v>2397</v>
      </c>
      <c r="AD2174" t="s">
        <v>12801</v>
      </c>
    </row>
    <row r="2175" spans="1:30" x14ac:dyDescent="0.25">
      <c r="A2175" s="5" t="str">
        <f t="shared" si="33"/>
        <v>R 8 - D 100 - 457 - 2987</v>
      </c>
      <c r="B2175" s="23" t="s">
        <v>2347</v>
      </c>
      <c r="C2175" t="s">
        <v>1245</v>
      </c>
      <c r="D2175" t="s">
        <v>876</v>
      </c>
      <c r="E2175" t="s">
        <v>1674</v>
      </c>
      <c r="F2175" t="s">
        <v>134</v>
      </c>
      <c r="G2175" t="s">
        <v>134</v>
      </c>
      <c r="H2175" t="s">
        <v>9862</v>
      </c>
      <c r="I2175" t="s">
        <v>20</v>
      </c>
      <c r="J2175" t="s">
        <v>2349</v>
      </c>
      <c r="K2175" t="s">
        <v>21</v>
      </c>
      <c r="M2175" t="s">
        <v>9863</v>
      </c>
      <c r="N2175" t="s">
        <v>22</v>
      </c>
      <c r="O2175" t="s">
        <v>23</v>
      </c>
      <c r="P2175" t="s">
        <v>26</v>
      </c>
      <c r="Q2175" t="s">
        <v>2348</v>
      </c>
      <c r="R2175" s="13">
        <v>13</v>
      </c>
      <c r="S2175" s="13">
        <v>1</v>
      </c>
      <c r="T2175" s="21">
        <v>1</v>
      </c>
      <c r="V2175" t="s">
        <v>2154</v>
      </c>
      <c r="W2175" t="s">
        <v>17603</v>
      </c>
      <c r="X2175" s="20" t="str">
        <f>+IF(V2175="","-",CONCATENATE(V2175,"_",W2175))</f>
        <v>FINES_R08</v>
      </c>
      <c r="Y2175" s="59">
        <v>0.44610691070556641</v>
      </c>
      <c r="Z2175" t="s">
        <v>134</v>
      </c>
      <c r="AA2175" t="s">
        <v>2393</v>
      </c>
      <c r="AB2175" t="str">
        <f>+IF(W2175="","-",IF(W2175="UNICO","CENSO","MUESTRA"))</f>
        <v>MUESTRA</v>
      </c>
      <c r="AC2175" t="s">
        <v>2398</v>
      </c>
      <c r="AD2175" t="s">
        <v>9864</v>
      </c>
    </row>
    <row r="2176" spans="1:30" x14ac:dyDescent="0.25">
      <c r="A2176" s="5" t="str">
        <f t="shared" si="33"/>
        <v>R 8 - D 136 - 453 - 2350</v>
      </c>
      <c r="B2176" s="60" t="s">
        <v>2347</v>
      </c>
      <c r="C2176" t="s">
        <v>1245</v>
      </c>
      <c r="D2176" t="s">
        <v>170</v>
      </c>
      <c r="E2176" t="s">
        <v>2094</v>
      </c>
      <c r="F2176" t="s">
        <v>134</v>
      </c>
      <c r="G2176" t="s">
        <v>134</v>
      </c>
      <c r="H2176" t="s">
        <v>12833</v>
      </c>
      <c r="I2176" t="s">
        <v>20</v>
      </c>
      <c r="J2176" t="s">
        <v>2349</v>
      </c>
      <c r="K2176" t="s">
        <v>21</v>
      </c>
      <c r="M2176" t="s">
        <v>12834</v>
      </c>
      <c r="N2176" t="s">
        <v>22</v>
      </c>
      <c r="O2176" t="s">
        <v>23</v>
      </c>
      <c r="P2176" t="s">
        <v>26</v>
      </c>
      <c r="Q2176" t="s">
        <v>2348</v>
      </c>
      <c r="R2176" s="13">
        <v>31</v>
      </c>
      <c r="S2176" s="13">
        <v>1</v>
      </c>
      <c r="T2176" s="21">
        <v>1</v>
      </c>
      <c r="V2176" t="s">
        <v>2154</v>
      </c>
      <c r="W2176" t="s">
        <v>17603</v>
      </c>
      <c r="X2176" s="20" t="str">
        <f>+IF(V2176="","-",CONCATENATE(V2176,"_",W2176))</f>
        <v>FINES_R08</v>
      </c>
      <c r="Y2176" s="59">
        <v>0.45947211980819702</v>
      </c>
      <c r="Z2176" t="s">
        <v>134</v>
      </c>
      <c r="AA2176" t="s">
        <v>2393</v>
      </c>
      <c r="AB2176" t="str">
        <f>+IF(W2176="","-",IF(W2176="UNICO","CENSO","MUESTRA"))</f>
        <v>MUESTRA</v>
      </c>
      <c r="AC2176" t="s">
        <v>2398</v>
      </c>
      <c r="AD2176" t="s">
        <v>12835</v>
      </c>
    </row>
    <row r="2177" spans="1:30" x14ac:dyDescent="0.25">
      <c r="A2177" s="5" t="str">
        <f t="shared" si="33"/>
        <v>R 8 - D 100 - 457 - 4644</v>
      </c>
      <c r="B2177" s="60" t="s">
        <v>2347</v>
      </c>
      <c r="C2177" t="s">
        <v>1245</v>
      </c>
      <c r="D2177" t="s">
        <v>876</v>
      </c>
      <c r="E2177" t="s">
        <v>1674</v>
      </c>
      <c r="F2177" t="s">
        <v>134</v>
      </c>
      <c r="G2177" t="s">
        <v>134</v>
      </c>
      <c r="H2177" t="s">
        <v>12815</v>
      </c>
      <c r="I2177" t="s">
        <v>20</v>
      </c>
      <c r="J2177" t="s">
        <v>2349</v>
      </c>
      <c r="K2177" t="s">
        <v>21</v>
      </c>
      <c r="M2177" t="s">
        <v>12816</v>
      </c>
      <c r="N2177" t="s">
        <v>22</v>
      </c>
      <c r="O2177" t="s">
        <v>23</v>
      </c>
      <c r="P2177" t="s">
        <v>26</v>
      </c>
      <c r="Q2177" t="s">
        <v>2348</v>
      </c>
      <c r="R2177" s="13">
        <v>1</v>
      </c>
      <c r="S2177" s="13">
        <v>1</v>
      </c>
      <c r="T2177" s="21">
        <v>1</v>
      </c>
      <c r="V2177" t="s">
        <v>2154</v>
      </c>
      <c r="W2177" t="s">
        <v>17603</v>
      </c>
      <c r="X2177" s="20" t="str">
        <f>+IF(V2177="","-",CONCATENATE(V2177,"_",W2177))</f>
        <v>FINES_R08</v>
      </c>
      <c r="Y2177" s="59">
        <v>0.49719205498695368</v>
      </c>
      <c r="Z2177" t="s">
        <v>134</v>
      </c>
      <c r="AA2177" t="s">
        <v>2393</v>
      </c>
      <c r="AB2177" t="str">
        <f>+IF(W2177="","-",IF(W2177="UNICO","CENSO","MUESTRA"))</f>
        <v>MUESTRA</v>
      </c>
      <c r="AC2177" t="s">
        <v>2398</v>
      </c>
      <c r="AD2177" t="s">
        <v>12817</v>
      </c>
    </row>
    <row r="2178" spans="1:30" x14ac:dyDescent="0.25">
      <c r="A2178" s="5" t="str">
        <f t="shared" si="33"/>
        <v>R 8 - D 136 - 453 - 2483</v>
      </c>
      <c r="B2178" s="60" t="s">
        <v>2347</v>
      </c>
      <c r="C2178" t="s">
        <v>1245</v>
      </c>
      <c r="D2178" t="s">
        <v>170</v>
      </c>
      <c r="E2178" t="s">
        <v>2094</v>
      </c>
      <c r="F2178" t="s">
        <v>134</v>
      </c>
      <c r="G2178" t="s">
        <v>134</v>
      </c>
      <c r="H2178" t="s">
        <v>12825</v>
      </c>
      <c r="I2178" t="s">
        <v>20</v>
      </c>
      <c r="J2178" t="s">
        <v>2349</v>
      </c>
      <c r="K2178" t="s">
        <v>21</v>
      </c>
      <c r="M2178" t="s">
        <v>12826</v>
      </c>
      <c r="N2178" t="s">
        <v>22</v>
      </c>
      <c r="O2178" t="s">
        <v>23</v>
      </c>
      <c r="P2178" t="s">
        <v>26</v>
      </c>
      <c r="Q2178" t="s">
        <v>2348</v>
      </c>
      <c r="R2178" s="13">
        <v>36</v>
      </c>
      <c r="S2178" s="13">
        <v>1</v>
      </c>
      <c r="T2178" s="21">
        <v>1</v>
      </c>
      <c r="V2178" t="s">
        <v>2154</v>
      </c>
      <c r="W2178" t="s">
        <v>17603</v>
      </c>
      <c r="X2178" s="20" t="str">
        <f>+IF(V2178="","-",CONCATENATE(V2178,"_",W2178))</f>
        <v>FINES_R08</v>
      </c>
      <c r="Y2178" s="59">
        <v>0.49731072783470148</v>
      </c>
      <c r="Z2178" t="s">
        <v>134</v>
      </c>
      <c r="AA2178" t="s">
        <v>2393</v>
      </c>
      <c r="AB2178" t="str">
        <f>+IF(W2178="","-",IF(W2178="UNICO","CENSO","MUESTRA"))</f>
        <v>MUESTRA</v>
      </c>
      <c r="AC2178" t="s">
        <v>2397</v>
      </c>
      <c r="AD2178" t="s">
        <v>12827</v>
      </c>
    </row>
    <row r="2179" spans="1:30" x14ac:dyDescent="0.25">
      <c r="A2179" s="5" t="str">
        <f t="shared" ref="A2179:A2242" si="34">+H2179</f>
        <v>R 8 - D 136 - 453 - 4316</v>
      </c>
      <c r="B2179" s="23" t="s">
        <v>2347</v>
      </c>
      <c r="C2179" t="s">
        <v>1245</v>
      </c>
      <c r="D2179" t="s">
        <v>170</v>
      </c>
      <c r="E2179" t="s">
        <v>2094</v>
      </c>
      <c r="F2179" t="s">
        <v>134</v>
      </c>
      <c r="G2179" t="s">
        <v>134</v>
      </c>
      <c r="H2179" t="s">
        <v>9944</v>
      </c>
      <c r="I2179" t="s">
        <v>20</v>
      </c>
      <c r="J2179" t="s">
        <v>2349</v>
      </c>
      <c r="K2179" t="s">
        <v>21</v>
      </c>
      <c r="M2179" t="s">
        <v>9945</v>
      </c>
      <c r="N2179" t="s">
        <v>22</v>
      </c>
      <c r="O2179" t="s">
        <v>23</v>
      </c>
      <c r="P2179" t="s">
        <v>26</v>
      </c>
      <c r="Q2179" t="s">
        <v>2348</v>
      </c>
      <c r="R2179" s="13">
        <v>20</v>
      </c>
      <c r="S2179" s="13">
        <v>1</v>
      </c>
      <c r="T2179" s="21">
        <v>1</v>
      </c>
      <c r="V2179" t="s">
        <v>2154</v>
      </c>
      <c r="W2179" t="s">
        <v>17603</v>
      </c>
      <c r="X2179" s="20" t="str">
        <f>+IF(V2179="","-",CONCATENATE(V2179,"_",W2179))</f>
        <v>FINES_R08</v>
      </c>
      <c r="Y2179" s="59">
        <v>0.50450682640075684</v>
      </c>
      <c r="Z2179" t="s">
        <v>134</v>
      </c>
      <c r="AA2179" t="s">
        <v>2393</v>
      </c>
      <c r="AB2179" t="str">
        <f>+IF(W2179="","-",IF(W2179="UNICO","CENSO","MUESTRA"))</f>
        <v>MUESTRA</v>
      </c>
      <c r="AC2179" t="s">
        <v>2397</v>
      </c>
      <c r="AD2179" t="s">
        <v>9946</v>
      </c>
    </row>
    <row r="2180" spans="1:30" x14ac:dyDescent="0.25">
      <c r="A2180" s="5" t="str">
        <f t="shared" si="34"/>
        <v>R 8 - D 71 - 458 - 0169</v>
      </c>
      <c r="B2180" s="23" t="s">
        <v>2347</v>
      </c>
      <c r="C2180" t="s">
        <v>1245</v>
      </c>
      <c r="D2180" t="s">
        <v>1243</v>
      </c>
      <c r="E2180" t="s">
        <v>1244</v>
      </c>
      <c r="F2180" t="s">
        <v>134</v>
      </c>
      <c r="G2180" t="s">
        <v>134</v>
      </c>
      <c r="H2180" t="s">
        <v>9975</v>
      </c>
      <c r="I2180" t="s">
        <v>20</v>
      </c>
      <c r="J2180" t="s">
        <v>2349</v>
      </c>
      <c r="K2180" t="s">
        <v>21</v>
      </c>
      <c r="M2180" t="s">
        <v>18055</v>
      </c>
      <c r="N2180" t="s">
        <v>22</v>
      </c>
      <c r="O2180" t="s">
        <v>23</v>
      </c>
      <c r="P2180" t="s">
        <v>26</v>
      </c>
      <c r="Q2180" t="s">
        <v>2348</v>
      </c>
      <c r="R2180" s="13">
        <v>33</v>
      </c>
      <c r="S2180" s="13">
        <v>2</v>
      </c>
      <c r="T2180" s="21">
        <v>1</v>
      </c>
      <c r="V2180" t="s">
        <v>2154</v>
      </c>
      <c r="W2180" t="s">
        <v>17603</v>
      </c>
      <c r="X2180" s="20" t="str">
        <f>+IF(V2180="","-",CONCATENATE(V2180,"_",W2180))</f>
        <v>FINES_R08</v>
      </c>
      <c r="Y2180" s="59">
        <v>0.51138949394226074</v>
      </c>
      <c r="Z2180" t="s">
        <v>134</v>
      </c>
      <c r="AA2180" t="s">
        <v>2393</v>
      </c>
      <c r="AB2180" t="str">
        <f>+IF(W2180="","-",IF(W2180="UNICO","CENSO","MUESTRA"))</f>
        <v>MUESTRA</v>
      </c>
      <c r="AC2180" t="s">
        <v>2398</v>
      </c>
      <c r="AD2180" t="s">
        <v>9977</v>
      </c>
    </row>
    <row r="2181" spans="1:30" x14ac:dyDescent="0.25">
      <c r="A2181" s="5" t="str">
        <f t="shared" si="34"/>
        <v>R 8 - D 71 - 455 - 0169</v>
      </c>
      <c r="B2181" s="23" t="s">
        <v>2347</v>
      </c>
      <c r="C2181" t="s">
        <v>1245</v>
      </c>
      <c r="D2181" t="s">
        <v>1243</v>
      </c>
      <c r="E2181" t="s">
        <v>1244</v>
      </c>
      <c r="F2181" t="s">
        <v>134</v>
      </c>
      <c r="G2181" t="s">
        <v>134</v>
      </c>
      <c r="H2181" t="s">
        <v>10245</v>
      </c>
      <c r="I2181" t="s">
        <v>20</v>
      </c>
      <c r="J2181" t="s">
        <v>2349</v>
      </c>
      <c r="K2181" t="s">
        <v>21</v>
      </c>
      <c r="M2181" t="s">
        <v>18055</v>
      </c>
      <c r="N2181" t="s">
        <v>22</v>
      </c>
      <c r="O2181" t="s">
        <v>23</v>
      </c>
      <c r="P2181" t="s">
        <v>26</v>
      </c>
      <c r="Q2181" t="s">
        <v>2348</v>
      </c>
      <c r="R2181" s="13">
        <v>73</v>
      </c>
      <c r="S2181" s="13">
        <v>2</v>
      </c>
      <c r="T2181" s="21">
        <v>1</v>
      </c>
      <c r="V2181" t="s">
        <v>2154</v>
      </c>
      <c r="W2181" t="s">
        <v>17603</v>
      </c>
      <c r="X2181" s="20" t="str">
        <f>+IF(V2181="","-",CONCATENATE(V2181,"_",W2181))</f>
        <v>FINES_R08</v>
      </c>
      <c r="Y2181" s="59">
        <v>0.51138949394226074</v>
      </c>
      <c r="Z2181" t="s">
        <v>134</v>
      </c>
      <c r="AA2181" t="s">
        <v>2393</v>
      </c>
      <c r="AB2181" t="str">
        <f>+IF(W2181="","-",IF(W2181="UNICO","CENSO","MUESTRA"))</f>
        <v>MUESTRA</v>
      </c>
      <c r="AC2181" t="s">
        <v>2397</v>
      </c>
      <c r="AD2181" t="s">
        <v>9977</v>
      </c>
    </row>
    <row r="2182" spans="1:30" x14ac:dyDescent="0.25">
      <c r="A2182" s="5" t="str">
        <f t="shared" si="34"/>
        <v>R 8 - D 71 - 455 - 4415</v>
      </c>
      <c r="B2182" s="23" t="s">
        <v>2347</v>
      </c>
      <c r="C2182" t="s">
        <v>1245</v>
      </c>
      <c r="D2182" t="s">
        <v>1243</v>
      </c>
      <c r="E2182" t="s">
        <v>1244</v>
      </c>
      <c r="F2182" t="s">
        <v>134</v>
      </c>
      <c r="G2182" t="s">
        <v>134</v>
      </c>
      <c r="H2182" t="s">
        <v>10252</v>
      </c>
      <c r="I2182" t="s">
        <v>20</v>
      </c>
      <c r="J2182" t="s">
        <v>2349</v>
      </c>
      <c r="K2182" t="s">
        <v>21</v>
      </c>
      <c r="M2182" t="s">
        <v>10253</v>
      </c>
      <c r="N2182" t="s">
        <v>22</v>
      </c>
      <c r="O2182" t="s">
        <v>23</v>
      </c>
      <c r="P2182" t="s">
        <v>26</v>
      </c>
      <c r="Q2182" t="s">
        <v>2348</v>
      </c>
      <c r="R2182" s="13">
        <v>56</v>
      </c>
      <c r="S2182" s="13">
        <v>3</v>
      </c>
      <c r="T2182" s="21">
        <v>1</v>
      </c>
      <c r="V2182" t="s">
        <v>2154</v>
      </c>
      <c r="W2182" t="s">
        <v>17603</v>
      </c>
      <c r="X2182" s="20" t="str">
        <f>+IF(V2182="","-",CONCATENATE(V2182,"_",W2182))</f>
        <v>FINES_R08</v>
      </c>
      <c r="Y2182" s="59">
        <v>0.51625740528106689</v>
      </c>
      <c r="Z2182" t="s">
        <v>134</v>
      </c>
      <c r="AA2182" t="s">
        <v>2393</v>
      </c>
      <c r="AB2182" t="str">
        <f>+IF(W2182="","-",IF(W2182="UNICO","CENSO","MUESTRA"))</f>
        <v>MUESTRA</v>
      </c>
      <c r="AC2182" t="s">
        <v>2398</v>
      </c>
      <c r="AD2182" t="s">
        <v>10254</v>
      </c>
    </row>
    <row r="2183" spans="1:30" x14ac:dyDescent="0.25">
      <c r="A2183" s="5" t="str">
        <f t="shared" si="34"/>
        <v>R 8 - D 100 - 457 - 4091</v>
      </c>
      <c r="B2183" s="23" t="s">
        <v>2347</v>
      </c>
      <c r="C2183" t="s">
        <v>1245</v>
      </c>
      <c r="D2183" t="s">
        <v>876</v>
      </c>
      <c r="E2183" t="s">
        <v>1674</v>
      </c>
      <c r="F2183" t="s">
        <v>134</v>
      </c>
      <c r="G2183" t="s">
        <v>134</v>
      </c>
      <c r="H2183" t="s">
        <v>9845</v>
      </c>
      <c r="I2183" t="s">
        <v>20</v>
      </c>
      <c r="J2183" t="s">
        <v>2349</v>
      </c>
      <c r="K2183" t="s">
        <v>21</v>
      </c>
      <c r="M2183" t="s">
        <v>3828</v>
      </c>
      <c r="N2183" t="s">
        <v>22</v>
      </c>
      <c r="O2183" t="s">
        <v>23</v>
      </c>
      <c r="P2183" t="s">
        <v>26</v>
      </c>
      <c r="Q2183" t="s">
        <v>2348</v>
      </c>
      <c r="R2183" s="13">
        <v>29</v>
      </c>
      <c r="S2183" s="13">
        <v>2</v>
      </c>
      <c r="T2183" s="21">
        <v>1</v>
      </c>
      <c r="V2183" t="s">
        <v>2154</v>
      </c>
      <c r="W2183" t="s">
        <v>17603</v>
      </c>
      <c r="X2183" s="20" t="str">
        <f>+IF(V2183="","-",CONCATENATE(V2183,"_",W2183))</f>
        <v>FINES_R08</v>
      </c>
      <c r="Y2183" s="59">
        <v>0.52109271287918091</v>
      </c>
      <c r="Z2183" t="s">
        <v>134</v>
      </c>
      <c r="AA2183" t="s">
        <v>2393</v>
      </c>
      <c r="AB2183" t="str">
        <f>+IF(W2183="","-",IF(W2183="UNICO","CENSO","MUESTRA"))</f>
        <v>MUESTRA</v>
      </c>
      <c r="AC2183" t="s">
        <v>2397</v>
      </c>
      <c r="AD2183" t="s">
        <v>9846</v>
      </c>
    </row>
    <row r="2184" spans="1:30" x14ac:dyDescent="0.25">
      <c r="A2184" s="5" t="str">
        <f t="shared" si="34"/>
        <v>R 8 - D 71 - 461 - 4059</v>
      </c>
      <c r="B2184" s="23" t="s">
        <v>2347</v>
      </c>
      <c r="C2184" t="s">
        <v>1245</v>
      </c>
      <c r="D2184" t="s">
        <v>1243</v>
      </c>
      <c r="E2184" t="s">
        <v>1244</v>
      </c>
      <c r="F2184" t="s">
        <v>134</v>
      </c>
      <c r="G2184" t="s">
        <v>134</v>
      </c>
      <c r="H2184" t="s">
        <v>9979</v>
      </c>
      <c r="I2184" t="s">
        <v>20</v>
      </c>
      <c r="J2184" t="s">
        <v>2349</v>
      </c>
      <c r="K2184" t="s">
        <v>21</v>
      </c>
      <c r="M2184" t="s">
        <v>9980</v>
      </c>
      <c r="N2184" t="s">
        <v>22</v>
      </c>
      <c r="O2184" t="s">
        <v>23</v>
      </c>
      <c r="P2184" t="s">
        <v>26</v>
      </c>
      <c r="Q2184" t="s">
        <v>2348</v>
      </c>
      <c r="R2184" s="13">
        <v>54</v>
      </c>
      <c r="S2184" s="13">
        <v>3</v>
      </c>
      <c r="T2184" s="21">
        <v>1</v>
      </c>
      <c r="V2184" t="s">
        <v>2154</v>
      </c>
      <c r="W2184" t="s">
        <v>17603</v>
      </c>
      <c r="X2184" s="20" t="str">
        <f>+IF(V2184="","-",CONCATENATE(V2184,"_",W2184))</f>
        <v>FINES_R08</v>
      </c>
      <c r="Y2184" s="59">
        <v>0.52250111103057861</v>
      </c>
      <c r="Z2184" t="s">
        <v>134</v>
      </c>
      <c r="AA2184" t="s">
        <v>2393</v>
      </c>
      <c r="AB2184" t="str">
        <f>+IF(W2184="","-",IF(W2184="UNICO","CENSO","MUESTRA"))</f>
        <v>MUESTRA</v>
      </c>
      <c r="AC2184" t="s">
        <v>2398</v>
      </c>
      <c r="AD2184" t="s">
        <v>9981</v>
      </c>
    </row>
    <row r="2185" spans="1:30" x14ac:dyDescent="0.25">
      <c r="A2185" s="5" t="str">
        <f t="shared" si="34"/>
        <v>R 8 - D 71 - 460 - 4059</v>
      </c>
      <c r="B2185" s="23" t="s">
        <v>2347</v>
      </c>
      <c r="C2185" t="s">
        <v>1245</v>
      </c>
      <c r="D2185" t="s">
        <v>1243</v>
      </c>
      <c r="E2185" t="s">
        <v>1244</v>
      </c>
      <c r="F2185" t="s">
        <v>134</v>
      </c>
      <c r="G2185" t="s">
        <v>134</v>
      </c>
      <c r="H2185" t="s">
        <v>10020</v>
      </c>
      <c r="I2185" t="s">
        <v>20</v>
      </c>
      <c r="J2185" t="s">
        <v>2349</v>
      </c>
      <c r="K2185" t="s">
        <v>21</v>
      </c>
      <c r="M2185" t="s">
        <v>9980</v>
      </c>
      <c r="N2185" t="s">
        <v>22</v>
      </c>
      <c r="O2185" t="s">
        <v>23</v>
      </c>
      <c r="P2185" t="s">
        <v>26</v>
      </c>
      <c r="Q2185" t="s">
        <v>2348</v>
      </c>
      <c r="R2185" s="13">
        <v>51</v>
      </c>
      <c r="S2185" s="13">
        <v>2</v>
      </c>
      <c r="T2185" s="21">
        <v>1</v>
      </c>
      <c r="V2185" t="s">
        <v>2154</v>
      </c>
      <c r="W2185" t="s">
        <v>17603</v>
      </c>
      <c r="X2185" s="20" t="str">
        <f>+IF(V2185="","-",CONCATENATE(V2185,"_",W2185))</f>
        <v>FINES_R08</v>
      </c>
      <c r="Y2185" s="59">
        <v>0.52250111103057861</v>
      </c>
      <c r="Z2185" t="s">
        <v>134</v>
      </c>
      <c r="AA2185" t="s">
        <v>2393</v>
      </c>
      <c r="AB2185" t="str">
        <f>+IF(W2185="","-",IF(W2185="UNICO","CENSO","MUESTRA"))</f>
        <v>MUESTRA</v>
      </c>
      <c r="AC2185" t="s">
        <v>2398</v>
      </c>
      <c r="AD2185" t="s">
        <v>9981</v>
      </c>
    </row>
    <row r="2186" spans="1:30" x14ac:dyDescent="0.25">
      <c r="A2186" s="5" t="str">
        <f t="shared" si="34"/>
        <v>R 8 - D 71 - 455 - 4059</v>
      </c>
      <c r="B2186" s="23" t="s">
        <v>2347</v>
      </c>
      <c r="C2186" t="s">
        <v>1245</v>
      </c>
      <c r="D2186" t="s">
        <v>1243</v>
      </c>
      <c r="E2186" t="s">
        <v>1244</v>
      </c>
      <c r="F2186" t="s">
        <v>134</v>
      </c>
      <c r="G2186" t="s">
        <v>134</v>
      </c>
      <c r="H2186" t="s">
        <v>10230</v>
      </c>
      <c r="I2186" t="s">
        <v>20</v>
      </c>
      <c r="J2186" t="s">
        <v>2349</v>
      </c>
      <c r="K2186" t="s">
        <v>21</v>
      </c>
      <c r="M2186" t="s">
        <v>9980</v>
      </c>
      <c r="N2186" t="s">
        <v>22</v>
      </c>
      <c r="O2186" t="s">
        <v>23</v>
      </c>
      <c r="P2186" t="s">
        <v>26</v>
      </c>
      <c r="Q2186" t="s">
        <v>2348</v>
      </c>
      <c r="R2186" s="13">
        <v>35</v>
      </c>
      <c r="S2186" s="13">
        <v>1</v>
      </c>
      <c r="T2186" s="21">
        <v>1</v>
      </c>
      <c r="V2186" t="s">
        <v>2154</v>
      </c>
      <c r="W2186" t="s">
        <v>17603</v>
      </c>
      <c r="X2186" s="20" t="str">
        <f>+IF(V2186="","-",CONCATENATE(V2186,"_",W2186))</f>
        <v>FINES_R08</v>
      </c>
      <c r="Y2186" s="59">
        <v>0.52250111103057861</v>
      </c>
      <c r="Z2186" t="s">
        <v>134</v>
      </c>
      <c r="AA2186" t="s">
        <v>2393</v>
      </c>
      <c r="AB2186" t="str">
        <f>+IF(W2186="","-",IF(W2186="UNICO","CENSO","MUESTRA"))</f>
        <v>MUESTRA</v>
      </c>
      <c r="AC2186" t="s">
        <v>2398</v>
      </c>
      <c r="AD2186" t="s">
        <v>9981</v>
      </c>
    </row>
    <row r="2187" spans="1:30" x14ac:dyDescent="0.25">
      <c r="A2187" s="5" t="str">
        <f t="shared" si="34"/>
        <v>R 8 - D 71 - 462 - 2378</v>
      </c>
      <c r="B2187" s="23" t="s">
        <v>2347</v>
      </c>
      <c r="C2187" t="s">
        <v>1245</v>
      </c>
      <c r="D2187" t="s">
        <v>1243</v>
      </c>
      <c r="E2187" t="s">
        <v>1244</v>
      </c>
      <c r="F2187" t="s">
        <v>134</v>
      </c>
      <c r="G2187" t="s">
        <v>134</v>
      </c>
      <c r="H2187" t="s">
        <v>9983</v>
      </c>
      <c r="I2187" t="s">
        <v>20</v>
      </c>
      <c r="J2187" t="s">
        <v>2349</v>
      </c>
      <c r="K2187" t="s">
        <v>21</v>
      </c>
      <c r="M2187" t="s">
        <v>9984</v>
      </c>
      <c r="N2187" t="s">
        <v>22</v>
      </c>
      <c r="O2187" t="s">
        <v>23</v>
      </c>
      <c r="P2187" t="s">
        <v>26</v>
      </c>
      <c r="Q2187" t="s">
        <v>2348</v>
      </c>
      <c r="R2187" s="13">
        <v>15</v>
      </c>
      <c r="S2187" s="13">
        <v>1</v>
      </c>
      <c r="T2187" s="21">
        <v>1</v>
      </c>
      <c r="V2187" t="s">
        <v>2154</v>
      </c>
      <c r="W2187" t="s">
        <v>17603</v>
      </c>
      <c r="X2187" s="20" t="str">
        <f>+IF(V2187="","-",CONCATENATE(V2187,"_",W2187))</f>
        <v>FINES_R08</v>
      </c>
      <c r="Y2187" s="59">
        <v>0.53487205505371094</v>
      </c>
      <c r="Z2187" t="s">
        <v>134</v>
      </c>
      <c r="AA2187" t="s">
        <v>2393</v>
      </c>
      <c r="AB2187" t="str">
        <f>+IF(W2187="","-",IF(W2187="UNICO","CENSO","MUESTRA"))</f>
        <v>MUESTRA</v>
      </c>
      <c r="AC2187" t="s">
        <v>2398</v>
      </c>
      <c r="AD2187" t="s">
        <v>9985</v>
      </c>
    </row>
    <row r="2188" spans="1:30" x14ac:dyDescent="0.25">
      <c r="A2188" s="5" t="str">
        <f t="shared" si="34"/>
        <v>R 8 - D 71 - 460 - 2740</v>
      </c>
      <c r="B2188" s="23" t="s">
        <v>2347</v>
      </c>
      <c r="C2188" t="s">
        <v>1245</v>
      </c>
      <c r="D2188" t="s">
        <v>1243</v>
      </c>
      <c r="E2188" t="s">
        <v>1244</v>
      </c>
      <c r="F2188" t="s">
        <v>134</v>
      </c>
      <c r="G2188" t="s">
        <v>134</v>
      </c>
      <c r="H2188" t="s">
        <v>10082</v>
      </c>
      <c r="I2188" t="s">
        <v>20</v>
      </c>
      <c r="J2188" t="s">
        <v>2349</v>
      </c>
      <c r="K2188" t="s">
        <v>21</v>
      </c>
      <c r="M2188" t="s">
        <v>9984</v>
      </c>
      <c r="N2188" t="s">
        <v>22</v>
      </c>
      <c r="O2188" t="s">
        <v>23</v>
      </c>
      <c r="P2188" t="s">
        <v>26</v>
      </c>
      <c r="Q2188" t="s">
        <v>2348</v>
      </c>
      <c r="R2188" s="13">
        <v>26</v>
      </c>
      <c r="S2188" s="13">
        <v>1</v>
      </c>
      <c r="T2188" s="21">
        <v>1</v>
      </c>
      <c r="V2188" t="s">
        <v>2154</v>
      </c>
      <c r="W2188" t="s">
        <v>17603</v>
      </c>
      <c r="X2188" s="20" t="str">
        <f>+IF(V2188="","-",CONCATENATE(V2188,"_",W2188))</f>
        <v>FINES_R08</v>
      </c>
      <c r="Y2188" s="59">
        <v>0.53487205505371094</v>
      </c>
      <c r="Z2188" t="s">
        <v>134</v>
      </c>
      <c r="AA2188" t="s">
        <v>2393</v>
      </c>
      <c r="AB2188" t="str">
        <f>+IF(W2188="","-",IF(W2188="UNICO","CENSO","MUESTRA"))</f>
        <v>MUESTRA</v>
      </c>
      <c r="AC2188" t="s">
        <v>2397</v>
      </c>
      <c r="AD2188" t="s">
        <v>9985</v>
      </c>
    </row>
    <row r="2189" spans="1:30" x14ac:dyDescent="0.25">
      <c r="A2189" s="5" t="str">
        <f t="shared" si="34"/>
        <v>R 8 - D 100 - 457 - 4641</v>
      </c>
      <c r="B2189" s="60" t="s">
        <v>2347</v>
      </c>
      <c r="C2189" t="s">
        <v>1245</v>
      </c>
      <c r="D2189" t="s">
        <v>876</v>
      </c>
      <c r="E2189" t="s">
        <v>1674</v>
      </c>
      <c r="F2189" t="s">
        <v>134</v>
      </c>
      <c r="G2189" t="s">
        <v>134</v>
      </c>
      <c r="H2189" t="s">
        <v>12807</v>
      </c>
      <c r="I2189" t="s">
        <v>20</v>
      </c>
      <c r="J2189" t="s">
        <v>2349</v>
      </c>
      <c r="K2189" t="s">
        <v>21</v>
      </c>
      <c r="M2189" t="s">
        <v>12808</v>
      </c>
      <c r="N2189" t="s">
        <v>22</v>
      </c>
      <c r="O2189" t="s">
        <v>23</v>
      </c>
      <c r="P2189" t="s">
        <v>26</v>
      </c>
      <c r="Q2189" t="s">
        <v>2348</v>
      </c>
      <c r="R2189" s="13">
        <v>14</v>
      </c>
      <c r="S2189" s="13">
        <v>1</v>
      </c>
      <c r="T2189" s="21">
        <v>1</v>
      </c>
      <c r="V2189" t="s">
        <v>2154</v>
      </c>
      <c r="W2189" t="s">
        <v>17603</v>
      </c>
      <c r="X2189" s="20" t="str">
        <f>+IF(V2189="","-",CONCATENATE(V2189,"_",W2189))</f>
        <v>FINES_R08</v>
      </c>
      <c r="Y2189" s="59">
        <v>0.53505820035934448</v>
      </c>
      <c r="Z2189" t="s">
        <v>134</v>
      </c>
      <c r="AA2189" t="s">
        <v>2393</v>
      </c>
      <c r="AB2189" t="str">
        <f>+IF(W2189="","-",IF(W2189="UNICO","CENSO","MUESTRA"))</f>
        <v>MUESTRA</v>
      </c>
      <c r="AC2189" t="s">
        <v>2398</v>
      </c>
      <c r="AD2189" t="s">
        <v>12809</v>
      </c>
    </row>
    <row r="2190" spans="1:30" x14ac:dyDescent="0.25">
      <c r="A2190" s="5" t="str">
        <f t="shared" si="34"/>
        <v>R 8 - D 71 - 455 - 4457</v>
      </c>
      <c r="B2190" s="23" t="s">
        <v>2347</v>
      </c>
      <c r="C2190" t="s">
        <v>1245</v>
      </c>
      <c r="D2190" t="s">
        <v>1243</v>
      </c>
      <c r="E2190" t="s">
        <v>1244</v>
      </c>
      <c r="F2190" t="s">
        <v>134</v>
      </c>
      <c r="G2190" t="s">
        <v>134</v>
      </c>
      <c r="H2190" t="s">
        <v>10268</v>
      </c>
      <c r="I2190" t="s">
        <v>20</v>
      </c>
      <c r="J2190" t="s">
        <v>2349</v>
      </c>
      <c r="K2190" t="s">
        <v>21</v>
      </c>
      <c r="M2190" t="s">
        <v>10269</v>
      </c>
      <c r="N2190" t="s">
        <v>22</v>
      </c>
      <c r="O2190" t="s">
        <v>23</v>
      </c>
      <c r="P2190" t="s">
        <v>26</v>
      </c>
      <c r="Q2190" t="s">
        <v>2348</v>
      </c>
      <c r="R2190" s="13">
        <v>22</v>
      </c>
      <c r="S2190" s="13">
        <v>1</v>
      </c>
      <c r="T2190" s="21">
        <v>1</v>
      </c>
      <c r="V2190" t="s">
        <v>2154</v>
      </c>
      <c r="W2190" t="s">
        <v>17603</v>
      </c>
      <c r="X2190" s="20" t="str">
        <f>+IF(V2190="","-",CONCATENATE(V2190,"_",W2190))</f>
        <v>FINES_R08</v>
      </c>
      <c r="Y2190" s="59">
        <v>0.56591421365737915</v>
      </c>
      <c r="Z2190" t="s">
        <v>134</v>
      </c>
      <c r="AA2190" t="s">
        <v>2393</v>
      </c>
      <c r="AB2190" t="str">
        <f>+IF(W2190="","-",IF(W2190="UNICO","CENSO","MUESTRA"))</f>
        <v>MUESTRA</v>
      </c>
      <c r="AC2190" t="s">
        <v>2398</v>
      </c>
      <c r="AD2190" t="s">
        <v>10270</v>
      </c>
    </row>
    <row r="2191" spans="1:30" x14ac:dyDescent="0.25">
      <c r="A2191" s="5" t="str">
        <f t="shared" si="34"/>
        <v>R 8 - D 71 - 455 - 3925</v>
      </c>
      <c r="B2191" s="23" t="s">
        <v>2347</v>
      </c>
      <c r="C2191" t="s">
        <v>1245</v>
      </c>
      <c r="D2191" t="s">
        <v>1243</v>
      </c>
      <c r="E2191" t="s">
        <v>1244</v>
      </c>
      <c r="F2191" t="s">
        <v>134</v>
      </c>
      <c r="G2191" t="s">
        <v>134</v>
      </c>
      <c r="H2191" t="s">
        <v>10183</v>
      </c>
      <c r="I2191" t="s">
        <v>20</v>
      </c>
      <c r="J2191" t="s">
        <v>2349</v>
      </c>
      <c r="K2191" t="s">
        <v>21</v>
      </c>
      <c r="M2191" t="s">
        <v>2252</v>
      </c>
      <c r="N2191" t="s">
        <v>22</v>
      </c>
      <c r="O2191" t="s">
        <v>23</v>
      </c>
      <c r="P2191" t="s">
        <v>26</v>
      </c>
      <c r="Q2191" t="s">
        <v>2348</v>
      </c>
      <c r="R2191" s="13">
        <v>66</v>
      </c>
      <c r="S2191" s="13">
        <v>4</v>
      </c>
      <c r="T2191" s="21">
        <v>1</v>
      </c>
      <c r="V2191" t="s">
        <v>2154</v>
      </c>
      <c r="W2191" t="s">
        <v>17603</v>
      </c>
      <c r="X2191" s="20" t="str">
        <f>+IF(V2191="","-",CONCATENATE(V2191,"_",W2191))</f>
        <v>FINES_R08</v>
      </c>
      <c r="Y2191" s="59">
        <v>0.56886225938796997</v>
      </c>
      <c r="Z2191" t="s">
        <v>134</v>
      </c>
      <c r="AA2191" t="s">
        <v>2393</v>
      </c>
      <c r="AB2191" t="str">
        <f>+IF(W2191="","-",IF(W2191="UNICO","CENSO","MUESTRA"))</f>
        <v>MUESTRA</v>
      </c>
      <c r="AC2191" t="s">
        <v>2398</v>
      </c>
      <c r="AD2191" t="s">
        <v>10184</v>
      </c>
    </row>
    <row r="2192" spans="1:30" x14ac:dyDescent="0.25">
      <c r="A2192" s="5" t="str">
        <f t="shared" si="34"/>
        <v>R 8 - D 71 - 455 - 1255</v>
      </c>
      <c r="B2192" s="23" t="s">
        <v>2347</v>
      </c>
      <c r="C2192" t="s">
        <v>1245</v>
      </c>
      <c r="D2192" t="s">
        <v>1243</v>
      </c>
      <c r="E2192" t="s">
        <v>1244</v>
      </c>
      <c r="F2192" t="s">
        <v>134</v>
      </c>
      <c r="G2192" t="s">
        <v>134</v>
      </c>
      <c r="H2192" t="s">
        <v>10107</v>
      </c>
      <c r="I2192" t="s">
        <v>20</v>
      </c>
      <c r="J2192" t="s">
        <v>2349</v>
      </c>
      <c r="K2192" t="s">
        <v>21</v>
      </c>
      <c r="M2192" t="s">
        <v>10108</v>
      </c>
      <c r="N2192" t="s">
        <v>22</v>
      </c>
      <c r="O2192" t="s">
        <v>23</v>
      </c>
      <c r="P2192" t="s">
        <v>26</v>
      </c>
      <c r="Q2192" t="s">
        <v>2348</v>
      </c>
      <c r="R2192" s="13">
        <v>67</v>
      </c>
      <c r="S2192" s="13">
        <v>3</v>
      </c>
      <c r="T2192" s="21">
        <v>1</v>
      </c>
      <c r="V2192" t="s">
        <v>2154</v>
      </c>
      <c r="W2192" t="s">
        <v>17603</v>
      </c>
      <c r="X2192" s="20" t="str">
        <f>+IF(V2192="","-",CONCATENATE(V2192,"_",W2192))</f>
        <v>FINES_R08</v>
      </c>
      <c r="Y2192" s="59">
        <v>0.57792747020721436</v>
      </c>
      <c r="Z2192" t="s">
        <v>134</v>
      </c>
      <c r="AA2192" t="s">
        <v>2393</v>
      </c>
      <c r="AB2192" t="str">
        <f>+IF(W2192="","-",IF(W2192="UNICO","CENSO","MUESTRA"))</f>
        <v>MUESTRA</v>
      </c>
      <c r="AC2192" t="s">
        <v>2398</v>
      </c>
      <c r="AD2192" t="s">
        <v>10109</v>
      </c>
    </row>
    <row r="2193" spans="1:30" x14ac:dyDescent="0.25">
      <c r="A2193" s="5" t="str">
        <f t="shared" si="34"/>
        <v>R 8 - D 71 - 460 - 1255</v>
      </c>
      <c r="B2193" s="23" t="s">
        <v>2347</v>
      </c>
      <c r="C2193" t="s">
        <v>1245</v>
      </c>
      <c r="D2193" t="s">
        <v>1243</v>
      </c>
      <c r="E2193" t="s">
        <v>1244</v>
      </c>
      <c r="F2193" t="s">
        <v>134</v>
      </c>
      <c r="G2193" t="s">
        <v>134</v>
      </c>
      <c r="H2193" t="s">
        <v>10114</v>
      </c>
      <c r="I2193" t="s">
        <v>20</v>
      </c>
      <c r="J2193" t="s">
        <v>2349</v>
      </c>
      <c r="K2193" t="s">
        <v>21</v>
      </c>
      <c r="M2193" t="s">
        <v>10108</v>
      </c>
      <c r="N2193" t="s">
        <v>22</v>
      </c>
      <c r="O2193" t="s">
        <v>23</v>
      </c>
      <c r="P2193" t="s">
        <v>26</v>
      </c>
      <c r="Q2193" t="s">
        <v>2348</v>
      </c>
      <c r="R2193" s="13">
        <v>21</v>
      </c>
      <c r="S2193" s="13">
        <v>1</v>
      </c>
      <c r="T2193" s="21">
        <v>1</v>
      </c>
      <c r="V2193" t="s">
        <v>2154</v>
      </c>
      <c r="W2193" t="s">
        <v>17603</v>
      </c>
      <c r="X2193" s="20" t="str">
        <f>+IF(V2193="","-",CONCATENATE(V2193,"_",W2193))</f>
        <v>FINES_R08</v>
      </c>
      <c r="Y2193" s="59">
        <v>0.57792747020721436</v>
      </c>
      <c r="Z2193" t="s">
        <v>134</v>
      </c>
      <c r="AA2193" t="s">
        <v>2393</v>
      </c>
      <c r="AB2193" t="str">
        <f>+IF(W2193="","-",IF(W2193="UNICO","CENSO","MUESTRA"))</f>
        <v>MUESTRA</v>
      </c>
      <c r="AC2193" t="s">
        <v>2398</v>
      </c>
      <c r="AD2193" t="s">
        <v>10109</v>
      </c>
    </row>
    <row r="2194" spans="1:30" x14ac:dyDescent="0.25">
      <c r="A2194" s="5" t="str">
        <f t="shared" si="34"/>
        <v>R 8 - D 71 - 455 - 0184</v>
      </c>
      <c r="B2194" s="23" t="s">
        <v>2347</v>
      </c>
      <c r="C2194" t="s">
        <v>1245</v>
      </c>
      <c r="D2194" t="s">
        <v>1243</v>
      </c>
      <c r="E2194" t="s">
        <v>1244</v>
      </c>
      <c r="F2194" t="s">
        <v>134</v>
      </c>
      <c r="G2194" t="s">
        <v>134</v>
      </c>
      <c r="H2194" t="s">
        <v>10263</v>
      </c>
      <c r="I2194" t="s">
        <v>20</v>
      </c>
      <c r="J2194" t="s">
        <v>2349</v>
      </c>
      <c r="K2194" t="s">
        <v>21</v>
      </c>
      <c r="M2194" t="s">
        <v>10264</v>
      </c>
      <c r="N2194" t="s">
        <v>22</v>
      </c>
      <c r="O2194" t="s">
        <v>23</v>
      </c>
      <c r="P2194" t="s">
        <v>26</v>
      </c>
      <c r="Q2194" t="s">
        <v>2348</v>
      </c>
      <c r="R2194" s="13">
        <v>25</v>
      </c>
      <c r="S2194" s="13">
        <v>1</v>
      </c>
      <c r="T2194" s="21">
        <v>1</v>
      </c>
      <c r="V2194" t="s">
        <v>2154</v>
      </c>
      <c r="W2194" t="s">
        <v>17603</v>
      </c>
      <c r="X2194" s="20" t="str">
        <f>+IF(V2194="","-",CONCATENATE(V2194,"_",W2194))</f>
        <v>FINES_R08</v>
      </c>
      <c r="Y2194" s="59">
        <v>0.58824062347412109</v>
      </c>
      <c r="Z2194" t="s">
        <v>134</v>
      </c>
      <c r="AA2194" t="s">
        <v>2393</v>
      </c>
      <c r="AB2194" t="str">
        <f>+IF(W2194="","-",IF(W2194="UNICO","CENSO","MUESTRA"))</f>
        <v>MUESTRA</v>
      </c>
      <c r="AC2194" t="s">
        <v>2397</v>
      </c>
      <c r="AD2194" t="s">
        <v>10265</v>
      </c>
    </row>
    <row r="2195" spans="1:30" x14ac:dyDescent="0.25">
      <c r="A2195" s="5" t="str">
        <f t="shared" si="34"/>
        <v>R 8 - D 100 - 457 - 4642</v>
      </c>
      <c r="B2195" s="60" t="s">
        <v>2347</v>
      </c>
      <c r="C2195" t="s">
        <v>1245</v>
      </c>
      <c r="D2195" t="s">
        <v>876</v>
      </c>
      <c r="E2195" t="s">
        <v>1674</v>
      </c>
      <c r="F2195" t="s">
        <v>134</v>
      </c>
      <c r="G2195" t="s">
        <v>134</v>
      </c>
      <c r="H2195" t="s">
        <v>12811</v>
      </c>
      <c r="I2195" t="s">
        <v>20</v>
      </c>
      <c r="J2195" t="s">
        <v>2349</v>
      </c>
      <c r="K2195" t="s">
        <v>21</v>
      </c>
      <c r="M2195" t="s">
        <v>12812</v>
      </c>
      <c r="N2195" t="s">
        <v>22</v>
      </c>
      <c r="O2195" t="s">
        <v>23</v>
      </c>
      <c r="P2195" t="s">
        <v>26</v>
      </c>
      <c r="Q2195" t="s">
        <v>2348</v>
      </c>
      <c r="R2195" s="13">
        <v>20</v>
      </c>
      <c r="S2195" s="13">
        <v>1</v>
      </c>
      <c r="T2195" s="21">
        <v>1</v>
      </c>
      <c r="V2195" t="s">
        <v>2154</v>
      </c>
      <c r="W2195" t="s">
        <v>17603</v>
      </c>
      <c r="X2195" s="20" t="str">
        <f>+IF(V2195="","-",CONCATENATE(V2195,"_",W2195))</f>
        <v>FINES_R08</v>
      </c>
      <c r="Y2195" s="59">
        <v>0.59044557809829712</v>
      </c>
      <c r="Z2195" t="s">
        <v>134</v>
      </c>
      <c r="AA2195" t="s">
        <v>2393</v>
      </c>
      <c r="AB2195" t="str">
        <f>+IF(W2195="","-",IF(W2195="UNICO","CENSO","MUESTRA"))</f>
        <v>MUESTRA</v>
      </c>
      <c r="AC2195" t="s">
        <v>2397</v>
      </c>
      <c r="AD2195" t="s">
        <v>12813</v>
      </c>
    </row>
    <row r="2196" spans="1:30" x14ac:dyDescent="0.25">
      <c r="A2196" s="5" t="str">
        <f t="shared" si="34"/>
        <v>R 8 - D 71 - 460 - 3513</v>
      </c>
      <c r="B2196" s="60" t="s">
        <v>2347</v>
      </c>
      <c r="C2196" t="s">
        <v>1245</v>
      </c>
      <c r="D2196" t="s">
        <v>1243</v>
      </c>
      <c r="E2196" t="s">
        <v>1244</v>
      </c>
      <c r="F2196" t="s">
        <v>134</v>
      </c>
      <c r="G2196" t="s">
        <v>134</v>
      </c>
      <c r="H2196" t="s">
        <v>12847</v>
      </c>
      <c r="I2196" t="s">
        <v>20</v>
      </c>
      <c r="J2196" t="s">
        <v>2349</v>
      </c>
      <c r="K2196" t="s">
        <v>21</v>
      </c>
      <c r="M2196" t="s">
        <v>12848</v>
      </c>
      <c r="N2196" t="s">
        <v>22</v>
      </c>
      <c r="O2196" t="s">
        <v>23</v>
      </c>
      <c r="P2196" t="s">
        <v>26</v>
      </c>
      <c r="Q2196" t="s">
        <v>2348</v>
      </c>
      <c r="R2196" s="13">
        <v>23</v>
      </c>
      <c r="S2196" s="13">
        <v>1</v>
      </c>
      <c r="T2196" s="21">
        <v>1</v>
      </c>
      <c r="V2196" t="s">
        <v>2154</v>
      </c>
      <c r="W2196" t="s">
        <v>17603</v>
      </c>
      <c r="X2196" s="20" t="str">
        <f>+IF(V2196="","-",CONCATENATE(V2196,"_",W2196))</f>
        <v>FINES_R08</v>
      </c>
      <c r="Y2196" s="59">
        <v>0.59791666269302368</v>
      </c>
      <c r="Z2196" t="s">
        <v>134</v>
      </c>
      <c r="AA2196" t="s">
        <v>2393</v>
      </c>
      <c r="AB2196" t="str">
        <f>+IF(W2196="","-",IF(W2196="UNICO","CENSO","MUESTRA"))</f>
        <v>MUESTRA</v>
      </c>
      <c r="AC2196" t="s">
        <v>2397</v>
      </c>
      <c r="AD2196" t="s">
        <v>12849</v>
      </c>
    </row>
    <row r="2197" spans="1:30" x14ac:dyDescent="0.25">
      <c r="A2197" s="5" t="str">
        <f t="shared" si="34"/>
        <v>R 8 - D 136 - 453 - 2475</v>
      </c>
      <c r="B2197" s="23" t="s">
        <v>2347</v>
      </c>
      <c r="C2197" t="s">
        <v>1245</v>
      </c>
      <c r="D2197" t="s">
        <v>170</v>
      </c>
      <c r="E2197" t="s">
        <v>2094</v>
      </c>
      <c r="F2197" t="s">
        <v>134</v>
      </c>
      <c r="G2197" t="s">
        <v>134</v>
      </c>
      <c r="H2197" t="s">
        <v>9909</v>
      </c>
      <c r="I2197" t="s">
        <v>20</v>
      </c>
      <c r="J2197" t="s">
        <v>2349</v>
      </c>
      <c r="K2197" t="s">
        <v>21</v>
      </c>
      <c r="M2197" t="s">
        <v>9910</v>
      </c>
      <c r="N2197" t="s">
        <v>22</v>
      </c>
      <c r="O2197" t="s">
        <v>23</v>
      </c>
      <c r="P2197" t="s">
        <v>26</v>
      </c>
      <c r="Q2197" t="s">
        <v>2348</v>
      </c>
      <c r="R2197" s="13">
        <v>20</v>
      </c>
      <c r="S2197" s="13">
        <v>1</v>
      </c>
      <c r="T2197" s="21">
        <v>1</v>
      </c>
      <c r="V2197" t="s">
        <v>2154</v>
      </c>
      <c r="W2197" t="s">
        <v>17603</v>
      </c>
      <c r="X2197" s="20" t="str">
        <f>+IF(V2197="","-",CONCATENATE(V2197,"_",W2197))</f>
        <v>FINES_R08</v>
      </c>
      <c r="Y2197" s="59">
        <v>0.60970336198806763</v>
      </c>
      <c r="Z2197" t="s">
        <v>134</v>
      </c>
      <c r="AA2197" t="s">
        <v>2393</v>
      </c>
      <c r="AB2197" t="str">
        <f>+IF(W2197="","-",IF(W2197="UNICO","CENSO","MUESTRA"))</f>
        <v>MUESTRA</v>
      </c>
      <c r="AC2197" t="s">
        <v>2398</v>
      </c>
      <c r="AD2197" t="s">
        <v>9911</v>
      </c>
    </row>
    <row r="2198" spans="1:30" x14ac:dyDescent="0.25">
      <c r="A2198" s="5" t="str">
        <f t="shared" si="34"/>
        <v>R 8 - D 71 - 459 - 0143</v>
      </c>
      <c r="B2198" s="23" t="s">
        <v>2347</v>
      </c>
      <c r="C2198" t="s">
        <v>1245</v>
      </c>
      <c r="D2198" t="s">
        <v>1243</v>
      </c>
      <c r="E2198" t="s">
        <v>1244</v>
      </c>
      <c r="F2198" t="s">
        <v>134</v>
      </c>
      <c r="G2198" t="s">
        <v>134</v>
      </c>
      <c r="H2198" t="s">
        <v>10027</v>
      </c>
      <c r="I2198" t="s">
        <v>20</v>
      </c>
      <c r="J2198" t="s">
        <v>2349</v>
      </c>
      <c r="K2198" t="s">
        <v>21</v>
      </c>
      <c r="M2198" t="s">
        <v>18056</v>
      </c>
      <c r="N2198" t="s">
        <v>22</v>
      </c>
      <c r="O2198" t="s">
        <v>23</v>
      </c>
      <c r="P2198" t="s">
        <v>26</v>
      </c>
      <c r="Q2198" t="s">
        <v>2348</v>
      </c>
      <c r="R2198" s="13">
        <v>15</v>
      </c>
      <c r="S2198" s="13">
        <v>1</v>
      </c>
      <c r="T2198" s="21">
        <v>1</v>
      </c>
      <c r="V2198" t="s">
        <v>2154</v>
      </c>
      <c r="W2198" t="s">
        <v>17603</v>
      </c>
      <c r="X2198" s="20" t="str">
        <f>+IF(V2198="","-",CONCATENATE(V2198,"_",W2198))</f>
        <v>FINES_R08</v>
      </c>
      <c r="Y2198" s="59">
        <v>0.6151922345161438</v>
      </c>
      <c r="Z2198" t="s">
        <v>134</v>
      </c>
      <c r="AA2198" t="s">
        <v>2393</v>
      </c>
      <c r="AB2198" t="str">
        <f>+IF(W2198="","-",IF(W2198="UNICO","CENSO","MUESTRA"))</f>
        <v>MUESTRA</v>
      </c>
      <c r="AC2198" t="s">
        <v>2398</v>
      </c>
      <c r="AD2198" t="s">
        <v>10029</v>
      </c>
    </row>
    <row r="2199" spans="1:30" x14ac:dyDescent="0.25">
      <c r="A2199" s="5" t="str">
        <f t="shared" si="34"/>
        <v>R 8 - D 71 - 460 - 0143</v>
      </c>
      <c r="B2199" s="23" t="s">
        <v>2347</v>
      </c>
      <c r="C2199" t="s">
        <v>1245</v>
      </c>
      <c r="D2199" t="s">
        <v>1243</v>
      </c>
      <c r="E2199" t="s">
        <v>1244</v>
      </c>
      <c r="F2199" t="s">
        <v>134</v>
      </c>
      <c r="G2199" t="s">
        <v>134</v>
      </c>
      <c r="H2199" t="s">
        <v>10066</v>
      </c>
      <c r="I2199" t="s">
        <v>20</v>
      </c>
      <c r="J2199" t="s">
        <v>2349</v>
      </c>
      <c r="K2199" t="s">
        <v>21</v>
      </c>
      <c r="M2199" t="s">
        <v>18056</v>
      </c>
      <c r="N2199" t="s">
        <v>22</v>
      </c>
      <c r="O2199" t="s">
        <v>23</v>
      </c>
      <c r="P2199" t="s">
        <v>26</v>
      </c>
      <c r="Q2199" t="s">
        <v>2348</v>
      </c>
      <c r="R2199" s="13">
        <v>18</v>
      </c>
      <c r="S2199" s="13">
        <v>1</v>
      </c>
      <c r="T2199" s="21">
        <v>1</v>
      </c>
      <c r="V2199" t="s">
        <v>2154</v>
      </c>
      <c r="W2199" t="s">
        <v>17603</v>
      </c>
      <c r="X2199" s="20" t="str">
        <f>+IF(V2199="","-",CONCATENATE(V2199,"_",W2199))</f>
        <v>FINES_R08</v>
      </c>
      <c r="Y2199" s="59">
        <v>0.6151922345161438</v>
      </c>
      <c r="Z2199" t="s">
        <v>134</v>
      </c>
      <c r="AA2199" t="s">
        <v>2393</v>
      </c>
      <c r="AB2199" t="str">
        <f>+IF(W2199="","-",IF(W2199="UNICO","CENSO","MUESTRA"))</f>
        <v>MUESTRA</v>
      </c>
      <c r="AC2199" t="s">
        <v>2398</v>
      </c>
      <c r="AD2199" t="s">
        <v>10029</v>
      </c>
    </row>
    <row r="2200" spans="1:30" x14ac:dyDescent="0.25">
      <c r="A2200" s="5" t="str">
        <f t="shared" si="34"/>
        <v>R 8 - D 71 - 455 - 0143</v>
      </c>
      <c r="B2200" s="23" t="s">
        <v>2347</v>
      </c>
      <c r="C2200" t="s">
        <v>1245</v>
      </c>
      <c r="D2200" t="s">
        <v>1243</v>
      </c>
      <c r="E2200" t="s">
        <v>1244</v>
      </c>
      <c r="F2200" t="s">
        <v>134</v>
      </c>
      <c r="G2200" t="s">
        <v>134</v>
      </c>
      <c r="H2200" t="s">
        <v>10188</v>
      </c>
      <c r="I2200" t="s">
        <v>20</v>
      </c>
      <c r="J2200" t="s">
        <v>2349</v>
      </c>
      <c r="K2200" t="s">
        <v>21</v>
      </c>
      <c r="M2200" t="s">
        <v>18056</v>
      </c>
      <c r="N2200" t="s">
        <v>22</v>
      </c>
      <c r="O2200" t="s">
        <v>23</v>
      </c>
      <c r="P2200" t="s">
        <v>26</v>
      </c>
      <c r="Q2200" t="s">
        <v>2348</v>
      </c>
      <c r="R2200" s="13">
        <v>44</v>
      </c>
      <c r="S2200" s="13">
        <v>3</v>
      </c>
      <c r="T2200" s="21">
        <v>1</v>
      </c>
      <c r="V2200" t="s">
        <v>2154</v>
      </c>
      <c r="W2200" t="s">
        <v>17603</v>
      </c>
      <c r="X2200" s="20" t="str">
        <f>+IF(V2200="","-",CONCATENATE(V2200,"_",W2200))</f>
        <v>FINES_R08</v>
      </c>
      <c r="Y2200" s="59">
        <v>0.6151922345161438</v>
      </c>
      <c r="Z2200" t="s">
        <v>134</v>
      </c>
      <c r="AA2200" t="s">
        <v>2393</v>
      </c>
      <c r="AB2200" t="str">
        <f>+IF(W2200="","-",IF(W2200="UNICO","CENSO","MUESTRA"))</f>
        <v>MUESTRA</v>
      </c>
      <c r="AC2200" t="s">
        <v>2397</v>
      </c>
      <c r="AD2200" t="s">
        <v>10029</v>
      </c>
    </row>
    <row r="2201" spans="1:30" x14ac:dyDescent="0.25">
      <c r="A2201" s="5" t="str">
        <f t="shared" si="34"/>
        <v>R 8 - D 71 - 455 - 2752</v>
      </c>
      <c r="B2201" s="23" t="s">
        <v>2347</v>
      </c>
      <c r="C2201" t="s">
        <v>1245</v>
      </c>
      <c r="D2201" t="s">
        <v>1243</v>
      </c>
      <c r="E2201" t="s">
        <v>1244</v>
      </c>
      <c r="F2201" t="s">
        <v>134</v>
      </c>
      <c r="G2201" t="s">
        <v>134</v>
      </c>
      <c r="H2201" t="s">
        <v>10211</v>
      </c>
      <c r="I2201" t="s">
        <v>20</v>
      </c>
      <c r="J2201" t="s">
        <v>2349</v>
      </c>
      <c r="K2201" t="s">
        <v>21</v>
      </c>
      <c r="M2201" t="s">
        <v>10212</v>
      </c>
      <c r="N2201" t="s">
        <v>22</v>
      </c>
      <c r="O2201" t="s">
        <v>23</v>
      </c>
      <c r="P2201" t="s">
        <v>26</v>
      </c>
      <c r="Q2201" t="s">
        <v>2348</v>
      </c>
      <c r="R2201" s="13">
        <v>46</v>
      </c>
      <c r="S2201" s="13">
        <v>2</v>
      </c>
      <c r="T2201" s="21">
        <v>1</v>
      </c>
      <c r="V2201" t="s">
        <v>2154</v>
      </c>
      <c r="W2201" t="s">
        <v>17603</v>
      </c>
      <c r="X2201" s="20" t="str">
        <f>+IF(V2201="","-",CONCATENATE(V2201,"_",W2201))</f>
        <v>FINES_R08</v>
      </c>
      <c r="Y2201" s="59">
        <v>0.62844550609588623</v>
      </c>
      <c r="Z2201" t="s">
        <v>134</v>
      </c>
      <c r="AA2201" t="s">
        <v>2393</v>
      </c>
      <c r="AB2201" t="str">
        <f>+IF(W2201="","-",IF(W2201="UNICO","CENSO","MUESTRA"))</f>
        <v>MUESTRA</v>
      </c>
      <c r="AC2201" t="s">
        <v>2397</v>
      </c>
      <c r="AD2201" t="s">
        <v>10213</v>
      </c>
    </row>
    <row r="2202" spans="1:30" x14ac:dyDescent="0.25">
      <c r="A2202" s="5" t="str">
        <f t="shared" si="34"/>
        <v>R 8 - D 71 - 457 - 1171</v>
      </c>
      <c r="B2202" s="23" t="s">
        <v>2347</v>
      </c>
      <c r="C2202" t="s">
        <v>1245</v>
      </c>
      <c r="D2202" t="s">
        <v>1243</v>
      </c>
      <c r="E2202" t="s">
        <v>1244</v>
      </c>
      <c r="F2202" t="s">
        <v>134</v>
      </c>
      <c r="G2202" t="s">
        <v>134</v>
      </c>
      <c r="H2202" t="s">
        <v>10008</v>
      </c>
      <c r="I2202" t="s">
        <v>20</v>
      </c>
      <c r="J2202" t="s">
        <v>2349</v>
      </c>
      <c r="K2202" t="s">
        <v>21</v>
      </c>
      <c r="M2202" t="s">
        <v>10009</v>
      </c>
      <c r="N2202" t="s">
        <v>22</v>
      </c>
      <c r="O2202" t="s">
        <v>23</v>
      </c>
      <c r="P2202" t="s">
        <v>26</v>
      </c>
      <c r="Q2202" t="s">
        <v>2348</v>
      </c>
      <c r="R2202" s="13">
        <v>38</v>
      </c>
      <c r="S2202" s="13">
        <v>1</v>
      </c>
      <c r="T2202" s="21">
        <v>1</v>
      </c>
      <c r="V2202" t="s">
        <v>2154</v>
      </c>
      <c r="W2202" t="s">
        <v>17603</v>
      </c>
      <c r="X2202" s="20" t="str">
        <f>+IF(V2202="","-",CONCATENATE(V2202,"_",W2202))</f>
        <v>FINES_R08</v>
      </c>
      <c r="Y2202" s="59">
        <v>0.64238828420639038</v>
      </c>
      <c r="Z2202" t="s">
        <v>134</v>
      </c>
      <c r="AA2202" t="s">
        <v>2393</v>
      </c>
      <c r="AB2202" t="str">
        <f>+IF(W2202="","-",IF(W2202="UNICO","CENSO","MUESTRA"))</f>
        <v>MUESTRA</v>
      </c>
      <c r="AC2202" t="s">
        <v>2398</v>
      </c>
      <c r="AD2202" t="s">
        <v>10010</v>
      </c>
    </row>
    <row r="2203" spans="1:30" x14ac:dyDescent="0.25">
      <c r="A2203" s="5" t="str">
        <f t="shared" si="34"/>
        <v>R 8 - D 71 - 460 - 1171</v>
      </c>
      <c r="B2203" s="23" t="s">
        <v>2347</v>
      </c>
      <c r="C2203" t="s">
        <v>1245</v>
      </c>
      <c r="D2203" t="s">
        <v>1243</v>
      </c>
      <c r="E2203" t="s">
        <v>1244</v>
      </c>
      <c r="F2203" t="s">
        <v>134</v>
      </c>
      <c r="G2203" t="s">
        <v>134</v>
      </c>
      <c r="H2203" t="s">
        <v>10070</v>
      </c>
      <c r="I2203" t="s">
        <v>20</v>
      </c>
      <c r="J2203" t="s">
        <v>2349</v>
      </c>
      <c r="K2203" t="s">
        <v>21</v>
      </c>
      <c r="M2203" t="s">
        <v>10009</v>
      </c>
      <c r="N2203" t="s">
        <v>22</v>
      </c>
      <c r="O2203" t="s">
        <v>23</v>
      </c>
      <c r="P2203" t="s">
        <v>26</v>
      </c>
      <c r="Q2203" t="s">
        <v>2348</v>
      </c>
      <c r="R2203" s="13">
        <v>24</v>
      </c>
      <c r="S2203" s="13">
        <v>1</v>
      </c>
      <c r="T2203" s="21">
        <v>1</v>
      </c>
      <c r="V2203" t="s">
        <v>2154</v>
      </c>
      <c r="W2203" t="s">
        <v>17603</v>
      </c>
      <c r="X2203" s="20" t="str">
        <f>+IF(V2203="","-",CONCATENATE(V2203,"_",W2203))</f>
        <v>FINES_R08</v>
      </c>
      <c r="Y2203" s="59">
        <v>0.64238828420639038</v>
      </c>
      <c r="Z2203" t="s">
        <v>134</v>
      </c>
      <c r="AA2203" t="s">
        <v>2393</v>
      </c>
      <c r="AB2203" t="str">
        <f>+IF(W2203="","-",IF(W2203="UNICO","CENSO","MUESTRA"))</f>
        <v>MUESTRA</v>
      </c>
      <c r="AC2203" t="s">
        <v>2397</v>
      </c>
      <c r="AD2203" t="s">
        <v>10010</v>
      </c>
    </row>
    <row r="2204" spans="1:30" x14ac:dyDescent="0.25">
      <c r="A2204" s="5" t="str">
        <f t="shared" si="34"/>
        <v>R 8 - D 71 - 455 - 1171</v>
      </c>
      <c r="B2204" s="23" t="s">
        <v>2347</v>
      </c>
      <c r="C2204" t="s">
        <v>1245</v>
      </c>
      <c r="D2204" t="s">
        <v>1243</v>
      </c>
      <c r="E2204" t="s">
        <v>1244</v>
      </c>
      <c r="F2204" t="s">
        <v>134</v>
      </c>
      <c r="G2204" t="s">
        <v>134</v>
      </c>
      <c r="H2204" t="s">
        <v>10250</v>
      </c>
      <c r="I2204" t="s">
        <v>20</v>
      </c>
      <c r="J2204" t="s">
        <v>2349</v>
      </c>
      <c r="K2204" t="s">
        <v>21</v>
      </c>
      <c r="M2204" t="s">
        <v>10009</v>
      </c>
      <c r="N2204" t="s">
        <v>22</v>
      </c>
      <c r="O2204" t="s">
        <v>23</v>
      </c>
      <c r="P2204" t="s">
        <v>26</v>
      </c>
      <c r="Q2204" t="s">
        <v>2348</v>
      </c>
      <c r="R2204" s="13">
        <v>25</v>
      </c>
      <c r="S2204" s="13">
        <v>1</v>
      </c>
      <c r="T2204" s="21">
        <v>1</v>
      </c>
      <c r="V2204" t="s">
        <v>2154</v>
      </c>
      <c r="W2204" t="s">
        <v>17603</v>
      </c>
      <c r="X2204" s="20" t="str">
        <f>+IF(V2204="","-",CONCATENATE(V2204,"_",W2204))</f>
        <v>FINES_R08</v>
      </c>
      <c r="Y2204" s="59">
        <v>0.64238828420639038</v>
      </c>
      <c r="Z2204" t="s">
        <v>134</v>
      </c>
      <c r="AA2204" t="s">
        <v>2393</v>
      </c>
      <c r="AB2204" t="str">
        <f>+IF(W2204="","-",IF(W2204="UNICO","CENSO","MUESTRA"))</f>
        <v>MUESTRA</v>
      </c>
      <c r="AC2204" t="s">
        <v>2398</v>
      </c>
      <c r="AD2204" t="s">
        <v>10010</v>
      </c>
    </row>
    <row r="2205" spans="1:30" x14ac:dyDescent="0.25">
      <c r="A2205" s="5" t="str">
        <f t="shared" si="34"/>
        <v>R 8 - D 71 - 455 - 2745</v>
      </c>
      <c r="B2205" s="23" t="s">
        <v>2347</v>
      </c>
      <c r="C2205" t="s">
        <v>1245</v>
      </c>
      <c r="D2205" t="s">
        <v>1243</v>
      </c>
      <c r="E2205" t="s">
        <v>1244</v>
      </c>
      <c r="F2205" t="s">
        <v>134</v>
      </c>
      <c r="G2205" t="s">
        <v>134</v>
      </c>
      <c r="H2205" t="s">
        <v>10272</v>
      </c>
      <c r="I2205" t="s">
        <v>20</v>
      </c>
      <c r="J2205" t="s">
        <v>2349</v>
      </c>
      <c r="K2205" t="s">
        <v>21</v>
      </c>
      <c r="M2205" t="s">
        <v>10273</v>
      </c>
      <c r="N2205" t="s">
        <v>22</v>
      </c>
      <c r="O2205" t="s">
        <v>23</v>
      </c>
      <c r="P2205" t="s">
        <v>26</v>
      </c>
      <c r="Q2205" t="s">
        <v>2348</v>
      </c>
      <c r="R2205" s="13">
        <v>23</v>
      </c>
      <c r="S2205" s="13">
        <v>1</v>
      </c>
      <c r="T2205" s="21">
        <v>1</v>
      </c>
      <c r="V2205" t="s">
        <v>2154</v>
      </c>
      <c r="W2205" t="s">
        <v>17603</v>
      </c>
      <c r="X2205" s="20" t="str">
        <f>+IF(V2205="","-",CONCATENATE(V2205,"_",W2205))</f>
        <v>FINES_R08</v>
      </c>
      <c r="Y2205" s="59">
        <v>0.6447908878326416</v>
      </c>
      <c r="Z2205" t="s">
        <v>134</v>
      </c>
      <c r="AA2205" t="s">
        <v>2393</v>
      </c>
      <c r="AB2205" t="str">
        <f>+IF(W2205="","-",IF(W2205="UNICO","CENSO","MUESTRA"))</f>
        <v>MUESTRA</v>
      </c>
      <c r="AC2205" t="s">
        <v>2397</v>
      </c>
      <c r="AD2205" t="s">
        <v>10274</v>
      </c>
    </row>
    <row r="2206" spans="1:30" x14ac:dyDescent="0.25">
      <c r="A2206" s="5" t="str">
        <f t="shared" si="34"/>
        <v>R 8 - D 71 - 460 - 2745</v>
      </c>
      <c r="B2206" s="60" t="s">
        <v>2347</v>
      </c>
      <c r="C2206" t="s">
        <v>1245</v>
      </c>
      <c r="D2206" t="s">
        <v>1243</v>
      </c>
      <c r="E2206" t="s">
        <v>1244</v>
      </c>
      <c r="F2206" t="s">
        <v>134</v>
      </c>
      <c r="G2206" t="s">
        <v>134</v>
      </c>
      <c r="H2206" t="s">
        <v>12859</v>
      </c>
      <c r="I2206" t="s">
        <v>20</v>
      </c>
      <c r="J2206" t="s">
        <v>2349</v>
      </c>
      <c r="K2206" t="s">
        <v>21</v>
      </c>
      <c r="M2206" t="s">
        <v>10273</v>
      </c>
      <c r="N2206" t="s">
        <v>22</v>
      </c>
      <c r="O2206" t="s">
        <v>23</v>
      </c>
      <c r="P2206" t="s">
        <v>26</v>
      </c>
      <c r="Q2206" t="s">
        <v>2348</v>
      </c>
      <c r="R2206" s="13">
        <v>18</v>
      </c>
      <c r="S2206" s="13">
        <v>1</v>
      </c>
      <c r="T2206" s="21">
        <v>1</v>
      </c>
      <c r="V2206" t="s">
        <v>2154</v>
      </c>
      <c r="W2206" t="s">
        <v>17603</v>
      </c>
      <c r="X2206" s="20" t="str">
        <f>+IF(V2206="","-",CONCATENATE(V2206,"_",W2206))</f>
        <v>FINES_R08</v>
      </c>
      <c r="Y2206" s="59">
        <v>0.6447908878326416</v>
      </c>
      <c r="Z2206" t="s">
        <v>134</v>
      </c>
      <c r="AA2206" t="s">
        <v>2393</v>
      </c>
      <c r="AB2206" t="str">
        <f>+IF(W2206="","-",IF(W2206="UNICO","CENSO","MUESTRA"))</f>
        <v>MUESTRA</v>
      </c>
      <c r="AC2206" t="s">
        <v>2397</v>
      </c>
      <c r="AD2206" t="s">
        <v>10274</v>
      </c>
    </row>
    <row r="2207" spans="1:30" x14ac:dyDescent="0.25">
      <c r="A2207" s="5" t="str">
        <f t="shared" si="34"/>
        <v>R 8 - D 136 - 453 - 4315</v>
      </c>
      <c r="B2207" s="23" t="s">
        <v>2347</v>
      </c>
      <c r="C2207" t="s">
        <v>1245</v>
      </c>
      <c r="D2207" t="s">
        <v>170</v>
      </c>
      <c r="E2207" t="s">
        <v>2094</v>
      </c>
      <c r="F2207" t="s">
        <v>134</v>
      </c>
      <c r="G2207" t="s">
        <v>134</v>
      </c>
      <c r="H2207" t="s">
        <v>9940</v>
      </c>
      <c r="I2207" t="s">
        <v>20</v>
      </c>
      <c r="J2207" t="s">
        <v>2349</v>
      </c>
      <c r="K2207" t="s">
        <v>21</v>
      </c>
      <c r="M2207" t="s">
        <v>9941</v>
      </c>
      <c r="N2207" t="s">
        <v>22</v>
      </c>
      <c r="O2207" t="s">
        <v>23</v>
      </c>
      <c r="P2207" t="s">
        <v>26</v>
      </c>
      <c r="Q2207" t="s">
        <v>2348</v>
      </c>
      <c r="R2207" s="13">
        <v>19</v>
      </c>
      <c r="S2207" s="13">
        <v>1</v>
      </c>
      <c r="T2207" s="21">
        <v>1</v>
      </c>
      <c r="V2207" t="s">
        <v>2154</v>
      </c>
      <c r="W2207" t="s">
        <v>17603</v>
      </c>
      <c r="X2207" s="20" t="str">
        <f>+IF(V2207="","-",CONCATENATE(V2207,"_",W2207))</f>
        <v>FINES_R08</v>
      </c>
      <c r="Y2207" s="59">
        <v>0.64483422040939331</v>
      </c>
      <c r="Z2207" t="s">
        <v>134</v>
      </c>
      <c r="AA2207" t="s">
        <v>2393</v>
      </c>
      <c r="AB2207" t="str">
        <f>+IF(W2207="","-",IF(W2207="UNICO","CENSO","MUESTRA"))</f>
        <v>MUESTRA</v>
      </c>
      <c r="AC2207" t="s">
        <v>2397</v>
      </c>
      <c r="AD2207" t="s">
        <v>9942</v>
      </c>
    </row>
    <row r="2208" spans="1:30" x14ac:dyDescent="0.25">
      <c r="A2208" s="5" t="str">
        <f t="shared" si="34"/>
        <v>R 8 - D 100 - 457 - 3351</v>
      </c>
      <c r="B2208" s="60" t="s">
        <v>2347</v>
      </c>
      <c r="C2208" t="s">
        <v>1245</v>
      </c>
      <c r="D2208" t="s">
        <v>876</v>
      </c>
      <c r="E2208" t="s">
        <v>1674</v>
      </c>
      <c r="F2208" t="s">
        <v>134</v>
      </c>
      <c r="G2208" t="s">
        <v>134</v>
      </c>
      <c r="H2208" t="s">
        <v>12792</v>
      </c>
      <c r="I2208" t="s">
        <v>20</v>
      </c>
      <c r="J2208" t="s">
        <v>2349</v>
      </c>
      <c r="K2208" t="s">
        <v>21</v>
      </c>
      <c r="M2208" t="s">
        <v>18057</v>
      </c>
      <c r="N2208" t="s">
        <v>22</v>
      </c>
      <c r="O2208" t="s">
        <v>23</v>
      </c>
      <c r="P2208" t="s">
        <v>26</v>
      </c>
      <c r="Q2208" t="s">
        <v>2348</v>
      </c>
      <c r="R2208" s="13">
        <v>0</v>
      </c>
      <c r="S2208" s="13">
        <v>1</v>
      </c>
      <c r="T2208" s="21">
        <v>1</v>
      </c>
      <c r="V2208" t="s">
        <v>2154</v>
      </c>
      <c r="W2208" t="s">
        <v>17603</v>
      </c>
      <c r="X2208" s="20" t="str">
        <f>+IF(V2208="","-",CONCATENATE(V2208,"_",W2208))</f>
        <v>FINES_R08</v>
      </c>
      <c r="Y2208" s="59">
        <v>0.64659500122070313</v>
      </c>
      <c r="Z2208" t="s">
        <v>134</v>
      </c>
      <c r="AA2208" t="s">
        <v>2393</v>
      </c>
      <c r="AB2208" t="str">
        <f>+IF(W2208="","-",IF(W2208="UNICO","CENSO","MUESTRA"))</f>
        <v>MUESTRA</v>
      </c>
      <c r="AC2208" t="s">
        <v>2397</v>
      </c>
      <c r="AD2208" t="s">
        <v>12794</v>
      </c>
    </row>
    <row r="2209" spans="1:30" x14ac:dyDescent="0.25">
      <c r="A2209" s="5" t="str">
        <f t="shared" si="34"/>
        <v>R 8 - D 71 - 455 - 0186</v>
      </c>
      <c r="B2209" s="23" t="s">
        <v>2347</v>
      </c>
      <c r="C2209" t="s">
        <v>1245</v>
      </c>
      <c r="D2209" t="s">
        <v>1243</v>
      </c>
      <c r="E2209" t="s">
        <v>1244</v>
      </c>
      <c r="F2209" t="s">
        <v>134</v>
      </c>
      <c r="G2209" t="s">
        <v>134</v>
      </c>
      <c r="H2209" t="s">
        <v>10167</v>
      </c>
      <c r="I2209" t="s">
        <v>20</v>
      </c>
      <c r="J2209" t="s">
        <v>2349</v>
      </c>
      <c r="K2209" t="s">
        <v>21</v>
      </c>
      <c r="M2209" t="s">
        <v>10168</v>
      </c>
      <c r="N2209" t="s">
        <v>22</v>
      </c>
      <c r="O2209" t="s">
        <v>23</v>
      </c>
      <c r="P2209" t="s">
        <v>26</v>
      </c>
      <c r="Q2209" t="s">
        <v>2348</v>
      </c>
      <c r="R2209" s="13">
        <v>67</v>
      </c>
      <c r="S2209" s="13">
        <v>2</v>
      </c>
      <c r="T2209" s="21">
        <v>1</v>
      </c>
      <c r="V2209" t="s">
        <v>2154</v>
      </c>
      <c r="W2209" t="s">
        <v>17603</v>
      </c>
      <c r="X2209" s="20" t="str">
        <f>+IF(V2209="","-",CONCATENATE(V2209,"_",W2209))</f>
        <v>FINES_R08</v>
      </c>
      <c r="Y2209" s="59">
        <v>0.64711886644363403</v>
      </c>
      <c r="Z2209" t="s">
        <v>134</v>
      </c>
      <c r="AA2209" t="s">
        <v>2393</v>
      </c>
      <c r="AB2209" t="str">
        <f>+IF(W2209="","-",IF(W2209="UNICO","CENSO","MUESTRA"))</f>
        <v>MUESTRA</v>
      </c>
      <c r="AC2209" t="s">
        <v>2398</v>
      </c>
      <c r="AD2209" t="s">
        <v>10169</v>
      </c>
    </row>
    <row r="2210" spans="1:30" x14ac:dyDescent="0.25">
      <c r="A2210" s="5" t="str">
        <f t="shared" si="34"/>
        <v>R 8 - D 71 - 455 - 4143</v>
      </c>
      <c r="B2210" s="23" t="s">
        <v>2347</v>
      </c>
      <c r="C2210" t="s">
        <v>1245</v>
      </c>
      <c r="D2210" t="s">
        <v>1243</v>
      </c>
      <c r="E2210" t="s">
        <v>1244</v>
      </c>
      <c r="F2210" t="s">
        <v>134</v>
      </c>
      <c r="G2210" t="s">
        <v>134</v>
      </c>
      <c r="H2210" t="s">
        <v>10221</v>
      </c>
      <c r="I2210" t="s">
        <v>20</v>
      </c>
      <c r="J2210" t="s">
        <v>2349</v>
      </c>
      <c r="K2210" t="s">
        <v>21</v>
      </c>
      <c r="M2210" t="s">
        <v>10222</v>
      </c>
      <c r="N2210" t="s">
        <v>22</v>
      </c>
      <c r="O2210" t="s">
        <v>23</v>
      </c>
      <c r="P2210" t="s">
        <v>26</v>
      </c>
      <c r="Q2210" t="s">
        <v>2348</v>
      </c>
      <c r="R2210" s="13">
        <v>58</v>
      </c>
      <c r="S2210" s="13">
        <v>3</v>
      </c>
      <c r="T2210" s="21">
        <v>1</v>
      </c>
      <c r="V2210" t="s">
        <v>2154</v>
      </c>
      <c r="W2210" t="s">
        <v>17603</v>
      </c>
      <c r="X2210" s="20" t="str">
        <f>+IF(V2210="","-",CONCATENATE(V2210,"_",W2210))</f>
        <v>FINES_R08</v>
      </c>
      <c r="Y2210" s="59">
        <v>0.6572270393371582</v>
      </c>
      <c r="Z2210" t="s">
        <v>134</v>
      </c>
      <c r="AA2210" t="s">
        <v>2393</v>
      </c>
      <c r="AB2210" t="str">
        <f>+IF(W2210="","-",IF(W2210="UNICO","CENSO","MUESTRA"))</f>
        <v>MUESTRA</v>
      </c>
      <c r="AC2210" t="s">
        <v>2398</v>
      </c>
      <c r="AD2210" t="s">
        <v>10223</v>
      </c>
    </row>
    <row r="2211" spans="1:30" x14ac:dyDescent="0.25">
      <c r="A2211" s="5" t="str">
        <f t="shared" si="34"/>
        <v>R 8 - D 136 - 451 - 2349</v>
      </c>
      <c r="B2211" s="23" t="s">
        <v>2347</v>
      </c>
      <c r="C2211" t="s">
        <v>1245</v>
      </c>
      <c r="D2211" t="s">
        <v>170</v>
      </c>
      <c r="E2211" t="s">
        <v>2094</v>
      </c>
      <c r="F2211" t="s">
        <v>134</v>
      </c>
      <c r="G2211" t="s">
        <v>134</v>
      </c>
      <c r="H2211" t="s">
        <v>9888</v>
      </c>
      <c r="I2211" t="s">
        <v>20</v>
      </c>
      <c r="J2211" t="s">
        <v>2349</v>
      </c>
      <c r="K2211" t="s">
        <v>21</v>
      </c>
      <c r="M2211" t="s">
        <v>9889</v>
      </c>
      <c r="N2211" t="s">
        <v>22</v>
      </c>
      <c r="O2211" t="s">
        <v>23</v>
      </c>
      <c r="P2211" t="s">
        <v>26</v>
      </c>
      <c r="Q2211" t="s">
        <v>2348</v>
      </c>
      <c r="R2211" s="13">
        <v>58</v>
      </c>
      <c r="S2211" s="13">
        <v>3</v>
      </c>
      <c r="T2211" s="21">
        <v>1</v>
      </c>
      <c r="V2211" t="s">
        <v>2154</v>
      </c>
      <c r="W2211" t="s">
        <v>17603</v>
      </c>
      <c r="X2211" s="20" t="str">
        <f>+IF(V2211="","-",CONCATENATE(V2211,"_",W2211))</f>
        <v>FINES_R08</v>
      </c>
      <c r="Y2211" s="59">
        <v>0.66204565763473511</v>
      </c>
      <c r="Z2211" t="s">
        <v>134</v>
      </c>
      <c r="AA2211" t="s">
        <v>2393</v>
      </c>
      <c r="AB2211" t="str">
        <f>+IF(W2211="","-",IF(W2211="UNICO","CENSO","MUESTRA"))</f>
        <v>MUESTRA</v>
      </c>
      <c r="AC2211" t="s">
        <v>2398</v>
      </c>
      <c r="AD2211" t="s">
        <v>9890</v>
      </c>
    </row>
    <row r="2212" spans="1:30" x14ac:dyDescent="0.25">
      <c r="A2212" s="5" t="str">
        <f t="shared" si="34"/>
        <v>R 8 - D 71 - 455 - 0171</v>
      </c>
      <c r="B2212" s="23" t="s">
        <v>2347</v>
      </c>
      <c r="C2212" t="s">
        <v>1245</v>
      </c>
      <c r="D2212" t="s">
        <v>1243</v>
      </c>
      <c r="E2212" t="s">
        <v>1244</v>
      </c>
      <c r="F2212" t="s">
        <v>134</v>
      </c>
      <c r="G2212" t="s">
        <v>134</v>
      </c>
      <c r="H2212" t="s">
        <v>10135</v>
      </c>
      <c r="I2212" t="s">
        <v>20</v>
      </c>
      <c r="J2212" t="s">
        <v>2349</v>
      </c>
      <c r="K2212" t="s">
        <v>21</v>
      </c>
      <c r="M2212" t="s">
        <v>18058</v>
      </c>
      <c r="N2212" t="s">
        <v>22</v>
      </c>
      <c r="O2212" t="s">
        <v>23</v>
      </c>
      <c r="P2212" t="s">
        <v>26</v>
      </c>
      <c r="Q2212" t="s">
        <v>2348</v>
      </c>
      <c r="R2212" s="13">
        <v>187</v>
      </c>
      <c r="S2212" s="13">
        <v>7</v>
      </c>
      <c r="T2212" s="21">
        <v>1</v>
      </c>
      <c r="V2212" t="s">
        <v>2154</v>
      </c>
      <c r="W2212" t="s">
        <v>17603</v>
      </c>
      <c r="X2212" s="20" t="str">
        <f>+IF(V2212="","-",CONCATENATE(V2212,"_",W2212))</f>
        <v>FINES_R08</v>
      </c>
      <c r="Y2212" s="59">
        <v>0.66800117492675781</v>
      </c>
      <c r="Z2212" t="s">
        <v>134</v>
      </c>
      <c r="AA2212" t="s">
        <v>2393</v>
      </c>
      <c r="AB2212" t="str">
        <f>+IF(W2212="","-",IF(W2212="UNICO","CENSO","MUESTRA"))</f>
        <v>MUESTRA</v>
      </c>
      <c r="AC2212" t="s">
        <v>2397</v>
      </c>
      <c r="AD2212" t="s">
        <v>10137</v>
      </c>
    </row>
    <row r="2213" spans="1:30" x14ac:dyDescent="0.25">
      <c r="A2213" s="5" t="str">
        <f t="shared" si="34"/>
        <v>R 8 - D 71 - 457 - 2751</v>
      </c>
      <c r="B2213" s="23" t="s">
        <v>2347</v>
      </c>
      <c r="C2213" t="s">
        <v>1245</v>
      </c>
      <c r="D2213" t="s">
        <v>1243</v>
      </c>
      <c r="E2213" t="s">
        <v>1244</v>
      </c>
      <c r="F2213" t="s">
        <v>134</v>
      </c>
      <c r="G2213" t="s">
        <v>134</v>
      </c>
      <c r="H2213" t="s">
        <v>10023</v>
      </c>
      <c r="I2213" t="s">
        <v>20</v>
      </c>
      <c r="J2213" t="s">
        <v>2349</v>
      </c>
      <c r="K2213" t="s">
        <v>21</v>
      </c>
      <c r="M2213" t="s">
        <v>10024</v>
      </c>
      <c r="N2213" t="s">
        <v>22</v>
      </c>
      <c r="O2213" t="s">
        <v>23</v>
      </c>
      <c r="P2213" t="s">
        <v>26</v>
      </c>
      <c r="Q2213" t="s">
        <v>2348</v>
      </c>
      <c r="R2213" s="13">
        <v>30</v>
      </c>
      <c r="S2213" s="13">
        <v>1</v>
      </c>
      <c r="T2213" s="21">
        <v>1</v>
      </c>
      <c r="V2213" t="s">
        <v>2154</v>
      </c>
      <c r="W2213" t="s">
        <v>17603</v>
      </c>
      <c r="X2213" s="20" t="str">
        <f>+IF(V2213="","-",CONCATENATE(V2213,"_",W2213))</f>
        <v>FINES_R08</v>
      </c>
      <c r="Y2213" s="59">
        <v>0.66852939128875732</v>
      </c>
      <c r="Z2213" t="s">
        <v>134</v>
      </c>
      <c r="AA2213" t="s">
        <v>2393</v>
      </c>
      <c r="AB2213" t="str">
        <f>+IF(W2213="","-",IF(W2213="UNICO","CENSO","MUESTRA"))</f>
        <v>MUESTRA</v>
      </c>
      <c r="AC2213" t="s">
        <v>2398</v>
      </c>
      <c r="AD2213" t="s">
        <v>10025</v>
      </c>
    </row>
    <row r="2214" spans="1:30" x14ac:dyDescent="0.25">
      <c r="A2214" s="5" t="str">
        <f t="shared" si="34"/>
        <v>R 8 - D 71 - 455 - 2751</v>
      </c>
      <c r="B2214" s="23" t="s">
        <v>2347</v>
      </c>
      <c r="C2214" t="s">
        <v>1245</v>
      </c>
      <c r="D2214" t="s">
        <v>1243</v>
      </c>
      <c r="E2214" t="s">
        <v>1244</v>
      </c>
      <c r="F2214" t="s">
        <v>134</v>
      </c>
      <c r="G2214" t="s">
        <v>134</v>
      </c>
      <c r="H2214" t="s">
        <v>10205</v>
      </c>
      <c r="I2214" t="s">
        <v>20</v>
      </c>
      <c r="J2214" t="s">
        <v>2349</v>
      </c>
      <c r="K2214" t="s">
        <v>21</v>
      </c>
      <c r="M2214" t="s">
        <v>10024</v>
      </c>
      <c r="N2214" t="s">
        <v>22</v>
      </c>
      <c r="O2214" t="s">
        <v>23</v>
      </c>
      <c r="P2214" t="s">
        <v>26</v>
      </c>
      <c r="Q2214" t="s">
        <v>2348</v>
      </c>
      <c r="R2214" s="13">
        <v>80</v>
      </c>
      <c r="S2214" s="13">
        <v>3</v>
      </c>
      <c r="T2214" s="21">
        <v>1</v>
      </c>
      <c r="V2214" t="s">
        <v>2154</v>
      </c>
      <c r="W2214" t="s">
        <v>17603</v>
      </c>
      <c r="X2214" s="20" t="str">
        <f>+IF(V2214="","-",CONCATENATE(V2214,"_",W2214))</f>
        <v>FINES_R08</v>
      </c>
      <c r="Y2214" s="59">
        <v>0.66852939128875732</v>
      </c>
      <c r="Z2214" t="s">
        <v>134</v>
      </c>
      <c r="AA2214" t="s">
        <v>2393</v>
      </c>
      <c r="AB2214" t="str">
        <f>+IF(W2214="","-",IF(W2214="UNICO","CENSO","MUESTRA"))</f>
        <v>MUESTRA</v>
      </c>
      <c r="AC2214" t="s">
        <v>2398</v>
      </c>
      <c r="AD2214" t="s">
        <v>10025</v>
      </c>
    </row>
    <row r="2215" spans="1:30" x14ac:dyDescent="0.25">
      <c r="A2215" s="5" t="str">
        <f t="shared" si="34"/>
        <v>R 8 - D 71 - 460 - 2739</v>
      </c>
      <c r="B2215" s="23" t="s">
        <v>2347</v>
      </c>
      <c r="C2215" t="s">
        <v>1245</v>
      </c>
      <c r="D2215" t="s">
        <v>1243</v>
      </c>
      <c r="E2215" t="s">
        <v>1244</v>
      </c>
      <c r="F2215" t="s">
        <v>134</v>
      </c>
      <c r="G2215" t="s">
        <v>134</v>
      </c>
      <c r="H2215" t="s">
        <v>10077</v>
      </c>
      <c r="I2215" t="s">
        <v>20</v>
      </c>
      <c r="J2215" t="s">
        <v>2349</v>
      </c>
      <c r="K2215" t="s">
        <v>21</v>
      </c>
      <c r="M2215" t="s">
        <v>10078</v>
      </c>
      <c r="N2215" t="s">
        <v>22</v>
      </c>
      <c r="O2215" t="s">
        <v>23</v>
      </c>
      <c r="P2215" t="s">
        <v>26</v>
      </c>
      <c r="Q2215" t="s">
        <v>2348</v>
      </c>
      <c r="R2215" s="13">
        <v>36</v>
      </c>
      <c r="S2215" s="13">
        <v>2</v>
      </c>
      <c r="T2215" s="21">
        <v>1</v>
      </c>
      <c r="V2215" t="s">
        <v>2154</v>
      </c>
      <c r="W2215" t="s">
        <v>17603</v>
      </c>
      <c r="X2215" s="20" t="str">
        <f>+IF(V2215="","-",CONCATENATE(V2215,"_",W2215))</f>
        <v>FINES_R08</v>
      </c>
      <c r="Y2215" s="59">
        <v>0.66896271705627441</v>
      </c>
      <c r="Z2215" t="s">
        <v>134</v>
      </c>
      <c r="AA2215" t="s">
        <v>2393</v>
      </c>
      <c r="AB2215" t="str">
        <f>+IF(W2215="","-",IF(W2215="UNICO","CENSO","MUESTRA"))</f>
        <v>MUESTRA</v>
      </c>
      <c r="AC2215" t="s">
        <v>2398</v>
      </c>
      <c r="AD2215" t="s">
        <v>10079</v>
      </c>
    </row>
    <row r="2216" spans="1:30" x14ac:dyDescent="0.25">
      <c r="A2216" s="5" t="str">
        <f t="shared" si="34"/>
        <v>R 8 - D 71 - 455 - 3945</v>
      </c>
      <c r="B2216" s="23" t="s">
        <v>2347</v>
      </c>
      <c r="C2216" t="s">
        <v>1245</v>
      </c>
      <c r="D2216" t="s">
        <v>1243</v>
      </c>
      <c r="E2216" t="s">
        <v>1244</v>
      </c>
      <c r="F2216" t="s">
        <v>134</v>
      </c>
      <c r="G2216" t="s">
        <v>134</v>
      </c>
      <c r="H2216" t="s">
        <v>10191</v>
      </c>
      <c r="I2216" t="s">
        <v>20</v>
      </c>
      <c r="J2216" t="s">
        <v>2349</v>
      </c>
      <c r="K2216" t="s">
        <v>21</v>
      </c>
      <c r="M2216" t="s">
        <v>10192</v>
      </c>
      <c r="N2216" t="s">
        <v>22</v>
      </c>
      <c r="O2216" t="s">
        <v>23</v>
      </c>
      <c r="P2216" t="s">
        <v>26</v>
      </c>
      <c r="Q2216" t="s">
        <v>2348</v>
      </c>
      <c r="R2216" s="13">
        <v>51</v>
      </c>
      <c r="S2216" s="13">
        <v>2</v>
      </c>
      <c r="T2216" s="21">
        <v>1</v>
      </c>
      <c r="V2216" t="s">
        <v>2154</v>
      </c>
      <c r="W2216" t="s">
        <v>17603</v>
      </c>
      <c r="X2216" s="20" t="str">
        <f>+IF(V2216="","-",CONCATENATE(V2216,"_",W2216))</f>
        <v>FINES_R08</v>
      </c>
      <c r="Y2216" s="59">
        <v>0.67155236005783081</v>
      </c>
      <c r="Z2216" t="s">
        <v>134</v>
      </c>
      <c r="AA2216" t="s">
        <v>2393</v>
      </c>
      <c r="AB2216" t="str">
        <f>+IF(W2216="","-",IF(W2216="UNICO","CENSO","MUESTRA"))</f>
        <v>MUESTRA</v>
      </c>
      <c r="AC2216" t="s">
        <v>2398</v>
      </c>
      <c r="AD2216" t="s">
        <v>10193</v>
      </c>
    </row>
    <row r="2217" spans="1:30" x14ac:dyDescent="0.25">
      <c r="A2217" s="5" t="str">
        <f t="shared" si="34"/>
        <v>R 8 - D 71 - 460 - 4556</v>
      </c>
      <c r="B2217" s="60" t="s">
        <v>2347</v>
      </c>
      <c r="C2217" t="s">
        <v>1245</v>
      </c>
      <c r="D2217" t="s">
        <v>1243</v>
      </c>
      <c r="E2217" t="s">
        <v>1244</v>
      </c>
      <c r="F2217" t="s">
        <v>134</v>
      </c>
      <c r="G2217" t="s">
        <v>134</v>
      </c>
      <c r="H2217" t="s">
        <v>12861</v>
      </c>
      <c r="I2217" t="s">
        <v>20</v>
      </c>
      <c r="J2217" t="s">
        <v>2349</v>
      </c>
      <c r="K2217" t="s">
        <v>21</v>
      </c>
      <c r="M2217" t="s">
        <v>12862</v>
      </c>
      <c r="N2217" t="s">
        <v>22</v>
      </c>
      <c r="O2217" t="s">
        <v>23</v>
      </c>
      <c r="P2217" t="s">
        <v>26</v>
      </c>
      <c r="Q2217" t="s">
        <v>2348</v>
      </c>
      <c r="R2217" s="13">
        <v>18</v>
      </c>
      <c r="S2217" s="13">
        <v>1</v>
      </c>
      <c r="T2217" s="21">
        <v>1</v>
      </c>
      <c r="V2217" t="s">
        <v>2154</v>
      </c>
      <c r="W2217" t="s">
        <v>17603</v>
      </c>
      <c r="X2217" s="20" t="str">
        <f>+IF(V2217="","-",CONCATENATE(V2217,"_",W2217))</f>
        <v>FINES_R08</v>
      </c>
      <c r="Y2217" s="59">
        <v>0.67155236005783081</v>
      </c>
      <c r="Z2217" t="s">
        <v>134</v>
      </c>
      <c r="AA2217" t="s">
        <v>2393</v>
      </c>
      <c r="AB2217" t="str">
        <f>+IF(W2217="","-",IF(W2217="UNICO","CENSO","MUESTRA"))</f>
        <v>MUESTRA</v>
      </c>
      <c r="AC2217" t="s">
        <v>2398</v>
      </c>
      <c r="AD2217" t="s">
        <v>12863</v>
      </c>
    </row>
    <row r="2218" spans="1:30" x14ac:dyDescent="0.25">
      <c r="A2218" s="5" t="str">
        <f t="shared" si="34"/>
        <v>R 8 - D 71 - 455 - 3437</v>
      </c>
      <c r="B2218" s="23" t="s">
        <v>2347</v>
      </c>
      <c r="C2218" t="s">
        <v>1245</v>
      </c>
      <c r="D2218" t="s">
        <v>1243</v>
      </c>
      <c r="E2218" t="s">
        <v>1244</v>
      </c>
      <c r="F2218" t="s">
        <v>134</v>
      </c>
      <c r="G2218" t="s">
        <v>134</v>
      </c>
      <c r="H2218" t="s">
        <v>10141</v>
      </c>
      <c r="I2218" t="s">
        <v>20</v>
      </c>
      <c r="J2218" t="s">
        <v>2349</v>
      </c>
      <c r="K2218" t="s">
        <v>21</v>
      </c>
      <c r="M2218" t="s">
        <v>10142</v>
      </c>
      <c r="N2218" t="s">
        <v>22</v>
      </c>
      <c r="O2218" t="s">
        <v>23</v>
      </c>
      <c r="P2218" t="s">
        <v>26</v>
      </c>
      <c r="Q2218" t="s">
        <v>2348</v>
      </c>
      <c r="R2218" s="13">
        <v>18</v>
      </c>
      <c r="S2218" s="13">
        <v>1</v>
      </c>
      <c r="T2218" s="21">
        <v>1</v>
      </c>
      <c r="V2218" t="s">
        <v>2154</v>
      </c>
      <c r="W2218" t="s">
        <v>17603</v>
      </c>
      <c r="X2218" s="20" t="str">
        <f>+IF(V2218="","-",CONCATENATE(V2218,"_",W2218))</f>
        <v>FINES_R08</v>
      </c>
      <c r="Y2218" s="59">
        <v>0.67501378059387207</v>
      </c>
      <c r="Z2218" t="s">
        <v>134</v>
      </c>
      <c r="AA2218" t="s">
        <v>2393</v>
      </c>
      <c r="AB2218" t="str">
        <f>+IF(W2218="","-",IF(W2218="UNICO","CENSO","MUESTRA"))</f>
        <v>MUESTRA</v>
      </c>
      <c r="AC2218" t="s">
        <v>2398</v>
      </c>
      <c r="AD2218" t="s">
        <v>10143</v>
      </c>
    </row>
    <row r="2219" spans="1:30" x14ac:dyDescent="0.25">
      <c r="A2219" s="5" t="str">
        <f t="shared" si="34"/>
        <v>R 8 - D 71 - 455 - 4135</v>
      </c>
      <c r="B2219" s="23" t="s">
        <v>2347</v>
      </c>
      <c r="C2219" t="s">
        <v>1245</v>
      </c>
      <c r="D2219" t="s">
        <v>1243</v>
      </c>
      <c r="E2219" t="s">
        <v>1244</v>
      </c>
      <c r="F2219" t="s">
        <v>134</v>
      </c>
      <c r="G2219" t="s">
        <v>134</v>
      </c>
      <c r="H2219" t="s">
        <v>10174</v>
      </c>
      <c r="I2219" t="s">
        <v>20</v>
      </c>
      <c r="J2219" t="s">
        <v>2349</v>
      </c>
      <c r="K2219" t="s">
        <v>21</v>
      </c>
      <c r="M2219" t="s">
        <v>10175</v>
      </c>
      <c r="N2219" t="s">
        <v>22</v>
      </c>
      <c r="O2219" t="s">
        <v>23</v>
      </c>
      <c r="P2219" t="s">
        <v>26</v>
      </c>
      <c r="Q2219" t="s">
        <v>2348</v>
      </c>
      <c r="R2219" s="13">
        <v>68</v>
      </c>
      <c r="S2219" s="13">
        <v>4</v>
      </c>
      <c r="T2219" s="21">
        <v>1</v>
      </c>
      <c r="V2219" t="s">
        <v>2154</v>
      </c>
      <c r="W2219" t="s">
        <v>17603</v>
      </c>
      <c r="X2219" s="20" t="str">
        <f>+IF(V2219="","-",CONCATENATE(V2219,"_",W2219))</f>
        <v>FINES_R08</v>
      </c>
      <c r="Y2219" s="59">
        <v>0.67768567800521851</v>
      </c>
      <c r="Z2219" t="s">
        <v>134</v>
      </c>
      <c r="AA2219" t="s">
        <v>2393</v>
      </c>
      <c r="AB2219" t="str">
        <f>+IF(W2219="","-",IF(W2219="UNICO","CENSO","MUESTRA"))</f>
        <v>MUESTRA</v>
      </c>
      <c r="AC2219" t="s">
        <v>2398</v>
      </c>
      <c r="AD2219" t="s">
        <v>10176</v>
      </c>
    </row>
    <row r="2220" spans="1:30" x14ac:dyDescent="0.25">
      <c r="A2220" s="5" t="str">
        <f t="shared" si="34"/>
        <v>R 8 - D 71 - 457 - 0170</v>
      </c>
      <c r="B2220" s="23" t="s">
        <v>2347</v>
      </c>
      <c r="C2220" t="s">
        <v>1245</v>
      </c>
      <c r="D2220" t="s">
        <v>1243</v>
      </c>
      <c r="E2220" t="s">
        <v>1244</v>
      </c>
      <c r="F2220" t="s">
        <v>134</v>
      </c>
      <c r="G2220" t="s">
        <v>134</v>
      </c>
      <c r="H2220" t="s">
        <v>9967</v>
      </c>
      <c r="I2220" t="s">
        <v>20</v>
      </c>
      <c r="J2220" t="s">
        <v>2349</v>
      </c>
      <c r="K2220" t="s">
        <v>21</v>
      </c>
      <c r="M2220" t="s">
        <v>18059</v>
      </c>
      <c r="N2220" t="s">
        <v>22</v>
      </c>
      <c r="O2220" t="s">
        <v>23</v>
      </c>
      <c r="P2220" t="s">
        <v>26</v>
      </c>
      <c r="Q2220" t="s">
        <v>2348</v>
      </c>
      <c r="R2220" s="13">
        <v>47</v>
      </c>
      <c r="S2220" s="13">
        <v>2</v>
      </c>
      <c r="T2220" s="21">
        <v>1</v>
      </c>
      <c r="V2220" t="s">
        <v>2154</v>
      </c>
      <c r="W2220" t="s">
        <v>17603</v>
      </c>
      <c r="X2220" s="20" t="str">
        <f>+IF(V2220="","-",CONCATENATE(V2220,"_",W2220))</f>
        <v>FINES_R08</v>
      </c>
      <c r="Y2220" s="59">
        <v>0.69671523571014404</v>
      </c>
      <c r="Z2220" t="s">
        <v>134</v>
      </c>
      <c r="AA2220" t="s">
        <v>2393</v>
      </c>
      <c r="AB2220" t="str">
        <f>+IF(W2220="","-",IF(W2220="UNICO","CENSO","MUESTRA"))</f>
        <v>MUESTRA</v>
      </c>
      <c r="AC2220" t="s">
        <v>2397</v>
      </c>
      <c r="AD2220" t="s">
        <v>9969</v>
      </c>
    </row>
    <row r="2221" spans="1:30" x14ac:dyDescent="0.25">
      <c r="A2221" s="5" t="str">
        <f t="shared" si="34"/>
        <v>R 8 - D 71 - 455 - 0170</v>
      </c>
      <c r="B2221" s="23" t="s">
        <v>2347</v>
      </c>
      <c r="C2221" t="s">
        <v>1245</v>
      </c>
      <c r="D2221" t="s">
        <v>1243</v>
      </c>
      <c r="E2221" t="s">
        <v>1244</v>
      </c>
      <c r="F2221" t="s">
        <v>134</v>
      </c>
      <c r="G2221" t="s">
        <v>134</v>
      </c>
      <c r="H2221" t="s">
        <v>10216</v>
      </c>
      <c r="I2221" t="s">
        <v>20</v>
      </c>
      <c r="J2221" t="s">
        <v>2349</v>
      </c>
      <c r="K2221" t="s">
        <v>21</v>
      </c>
      <c r="M2221" t="s">
        <v>18059</v>
      </c>
      <c r="N2221" t="s">
        <v>22</v>
      </c>
      <c r="O2221" t="s">
        <v>23</v>
      </c>
      <c r="P2221" t="s">
        <v>26</v>
      </c>
      <c r="Q2221" t="s">
        <v>2348</v>
      </c>
      <c r="R2221" s="13">
        <v>17</v>
      </c>
      <c r="S2221" s="13">
        <v>1</v>
      </c>
      <c r="T2221" s="21">
        <v>1</v>
      </c>
      <c r="V2221" t="s">
        <v>2154</v>
      </c>
      <c r="W2221" t="s">
        <v>17603</v>
      </c>
      <c r="X2221" s="20" t="str">
        <f>+IF(V2221="","-",CONCATENATE(V2221,"_",W2221))</f>
        <v>FINES_R08</v>
      </c>
      <c r="Y2221" s="59">
        <v>0.69671523571014404</v>
      </c>
      <c r="Z2221" t="s">
        <v>134</v>
      </c>
      <c r="AA2221" t="s">
        <v>2393</v>
      </c>
      <c r="AB2221" t="str">
        <f>+IF(W2221="","-",IF(W2221="UNICO","CENSO","MUESTRA"))</f>
        <v>MUESTRA</v>
      </c>
      <c r="AC2221" t="s">
        <v>2398</v>
      </c>
      <c r="AD2221" t="s">
        <v>9969</v>
      </c>
    </row>
    <row r="2222" spans="1:30" x14ac:dyDescent="0.25">
      <c r="A2222" s="5" t="str">
        <f t="shared" si="34"/>
        <v>R 8 - D 71 - 455 - 3946</v>
      </c>
      <c r="B2222" s="23" t="s">
        <v>2347</v>
      </c>
      <c r="C2222" t="s">
        <v>1245</v>
      </c>
      <c r="D2222" t="s">
        <v>1243</v>
      </c>
      <c r="E2222" t="s">
        <v>1244</v>
      </c>
      <c r="F2222" t="s">
        <v>134</v>
      </c>
      <c r="G2222" t="s">
        <v>134</v>
      </c>
      <c r="H2222" t="s">
        <v>10195</v>
      </c>
      <c r="I2222" t="s">
        <v>20</v>
      </c>
      <c r="J2222" t="s">
        <v>2349</v>
      </c>
      <c r="K2222" t="s">
        <v>21</v>
      </c>
      <c r="M2222" t="s">
        <v>10196</v>
      </c>
      <c r="N2222" t="s">
        <v>22</v>
      </c>
      <c r="O2222" t="s">
        <v>23</v>
      </c>
      <c r="P2222" t="s">
        <v>26</v>
      </c>
      <c r="Q2222" t="s">
        <v>2348</v>
      </c>
      <c r="R2222" s="13">
        <v>22</v>
      </c>
      <c r="S2222" s="13">
        <v>1</v>
      </c>
      <c r="T2222" s="21">
        <v>1</v>
      </c>
      <c r="V2222" t="s">
        <v>2154</v>
      </c>
      <c r="W2222" t="s">
        <v>17603</v>
      </c>
      <c r="X2222" s="20" t="str">
        <f>+IF(V2222="","-",CONCATENATE(V2222,"_",W2222))</f>
        <v>FINES_R08</v>
      </c>
      <c r="Y2222" s="59">
        <v>0.69739902019500732</v>
      </c>
      <c r="Z2222" t="s">
        <v>134</v>
      </c>
      <c r="AA2222" t="s">
        <v>2393</v>
      </c>
      <c r="AB2222" t="str">
        <f>+IF(W2222="","-",IF(W2222="UNICO","CENSO","MUESTRA"))</f>
        <v>MUESTRA</v>
      </c>
      <c r="AC2222" t="s">
        <v>2398</v>
      </c>
      <c r="AD2222" t="s">
        <v>10197</v>
      </c>
    </row>
    <row r="2223" spans="1:30" x14ac:dyDescent="0.25">
      <c r="A2223" s="5" t="str">
        <f t="shared" si="34"/>
        <v>R 8 - D 71 - 465 - 2746</v>
      </c>
      <c r="B2223" s="23" t="s">
        <v>2347</v>
      </c>
      <c r="C2223" t="s">
        <v>1245</v>
      </c>
      <c r="D2223" t="s">
        <v>1243</v>
      </c>
      <c r="E2223" t="s">
        <v>1244</v>
      </c>
      <c r="F2223" t="s">
        <v>134</v>
      </c>
      <c r="G2223" t="s">
        <v>134</v>
      </c>
      <c r="H2223" t="s">
        <v>9995</v>
      </c>
      <c r="I2223" t="s">
        <v>20</v>
      </c>
      <c r="J2223" t="s">
        <v>2349</v>
      </c>
      <c r="K2223" t="s">
        <v>21</v>
      </c>
      <c r="M2223" t="s">
        <v>9996</v>
      </c>
      <c r="N2223" t="s">
        <v>22</v>
      </c>
      <c r="O2223" t="s">
        <v>23</v>
      </c>
      <c r="P2223" t="s">
        <v>26</v>
      </c>
      <c r="Q2223" t="s">
        <v>2348</v>
      </c>
      <c r="R2223" s="13">
        <v>98</v>
      </c>
      <c r="S2223" s="13">
        <v>5</v>
      </c>
      <c r="T2223" s="21">
        <v>1</v>
      </c>
      <c r="V2223" t="s">
        <v>2154</v>
      </c>
      <c r="W2223" t="s">
        <v>17603</v>
      </c>
      <c r="X2223" s="20" t="str">
        <f>+IF(V2223="","-",CONCATENATE(V2223,"_",W2223))</f>
        <v>FINES_R08</v>
      </c>
      <c r="Y2223" s="59">
        <v>0.70040315389633179</v>
      </c>
      <c r="Z2223" t="s">
        <v>134</v>
      </c>
      <c r="AA2223" t="s">
        <v>2393</v>
      </c>
      <c r="AB2223" t="str">
        <f>+IF(W2223="","-",IF(W2223="UNICO","CENSO","MUESTRA"))</f>
        <v>MUESTRA</v>
      </c>
      <c r="AC2223" t="s">
        <v>2397</v>
      </c>
      <c r="AD2223" t="s">
        <v>9997</v>
      </c>
    </row>
    <row r="2224" spans="1:30" x14ac:dyDescent="0.25">
      <c r="A2224" s="5" t="str">
        <f t="shared" si="34"/>
        <v>R 8 - D 71 - 455 - 2746</v>
      </c>
      <c r="B2224" s="23" t="s">
        <v>2347</v>
      </c>
      <c r="C2224" t="s">
        <v>1245</v>
      </c>
      <c r="D2224" t="s">
        <v>1243</v>
      </c>
      <c r="E2224" t="s">
        <v>1244</v>
      </c>
      <c r="F2224" t="s">
        <v>134</v>
      </c>
      <c r="G2224" t="s">
        <v>134</v>
      </c>
      <c r="H2224" t="s">
        <v>10284</v>
      </c>
      <c r="I2224" t="s">
        <v>20</v>
      </c>
      <c r="J2224" t="s">
        <v>2349</v>
      </c>
      <c r="K2224" t="s">
        <v>21</v>
      </c>
      <c r="M2224" t="s">
        <v>9996</v>
      </c>
      <c r="N2224" t="s">
        <v>22</v>
      </c>
      <c r="O2224" t="s">
        <v>23</v>
      </c>
      <c r="P2224" t="s">
        <v>26</v>
      </c>
      <c r="Q2224" t="s">
        <v>2348</v>
      </c>
      <c r="R2224" s="13">
        <v>16</v>
      </c>
      <c r="S2224" s="13">
        <v>1</v>
      </c>
      <c r="T2224" s="21">
        <v>1</v>
      </c>
      <c r="V2224" t="s">
        <v>2154</v>
      </c>
      <c r="W2224" t="s">
        <v>17603</v>
      </c>
      <c r="X2224" s="20" t="str">
        <f>+IF(V2224="","-",CONCATENATE(V2224,"_",W2224))</f>
        <v>FINES_R08</v>
      </c>
      <c r="Y2224" s="59">
        <v>0.70040315389633179</v>
      </c>
      <c r="Z2224" t="s">
        <v>134</v>
      </c>
      <c r="AA2224" t="s">
        <v>2393</v>
      </c>
      <c r="AB2224" t="str">
        <f>+IF(W2224="","-",IF(W2224="UNICO","CENSO","MUESTRA"))</f>
        <v>MUESTRA</v>
      </c>
      <c r="AC2224" t="s">
        <v>2397</v>
      </c>
      <c r="AD2224" t="s">
        <v>9997</v>
      </c>
    </row>
    <row r="2225" spans="1:30" x14ac:dyDescent="0.25">
      <c r="A2225" s="5" t="str">
        <f t="shared" si="34"/>
        <v>R 8 - D 71 - 460 - 0177</v>
      </c>
      <c r="B2225" s="60" t="s">
        <v>2347</v>
      </c>
      <c r="C2225" t="s">
        <v>1245</v>
      </c>
      <c r="D2225" t="s">
        <v>1243</v>
      </c>
      <c r="E2225" t="s">
        <v>1244</v>
      </c>
      <c r="F2225" t="s">
        <v>134</v>
      </c>
      <c r="G2225" t="s">
        <v>134</v>
      </c>
      <c r="H2225" t="s">
        <v>12837</v>
      </c>
      <c r="I2225" t="s">
        <v>20</v>
      </c>
      <c r="J2225" t="s">
        <v>2349</v>
      </c>
      <c r="K2225" t="s">
        <v>21</v>
      </c>
      <c r="M2225" t="s">
        <v>12838</v>
      </c>
      <c r="N2225" t="s">
        <v>22</v>
      </c>
      <c r="O2225" t="s">
        <v>23</v>
      </c>
      <c r="P2225" t="s">
        <v>26</v>
      </c>
      <c r="Q2225" t="s">
        <v>2348</v>
      </c>
      <c r="R2225" s="13">
        <v>19</v>
      </c>
      <c r="S2225" s="13">
        <v>1</v>
      </c>
      <c r="T2225" s="21">
        <v>1</v>
      </c>
      <c r="V2225" t="s">
        <v>2154</v>
      </c>
      <c r="W2225" t="s">
        <v>17603</v>
      </c>
      <c r="X2225" s="20" t="str">
        <f>+IF(V2225="","-",CONCATENATE(V2225,"_",W2225))</f>
        <v>FINES_R08</v>
      </c>
      <c r="Y2225" s="59">
        <v>0.71119397878646851</v>
      </c>
      <c r="Z2225" t="s">
        <v>134</v>
      </c>
      <c r="AA2225" t="s">
        <v>2393</v>
      </c>
      <c r="AB2225" t="str">
        <f>+IF(W2225="","-",IF(W2225="UNICO","CENSO","MUESTRA"))</f>
        <v>MUESTRA</v>
      </c>
      <c r="AC2225" t="s">
        <v>2398</v>
      </c>
      <c r="AD2225" t="s">
        <v>12839</v>
      </c>
    </row>
    <row r="2226" spans="1:30" x14ac:dyDescent="0.25">
      <c r="A2226" s="5" t="str">
        <f t="shared" si="34"/>
        <v>R 8 - D 71 - 457 - 2753</v>
      </c>
      <c r="B2226" s="23" t="s">
        <v>2347</v>
      </c>
      <c r="C2226" t="s">
        <v>1245</v>
      </c>
      <c r="D2226" t="s">
        <v>1243</v>
      </c>
      <c r="E2226" t="s">
        <v>1244</v>
      </c>
      <c r="F2226" t="s">
        <v>134</v>
      </c>
      <c r="G2226" t="s">
        <v>134</v>
      </c>
      <c r="H2226" t="s">
        <v>9963</v>
      </c>
      <c r="I2226" t="s">
        <v>20</v>
      </c>
      <c r="J2226" t="s">
        <v>2349</v>
      </c>
      <c r="K2226" t="s">
        <v>21</v>
      </c>
      <c r="M2226" t="s">
        <v>9964</v>
      </c>
      <c r="N2226" t="s">
        <v>22</v>
      </c>
      <c r="O2226" t="s">
        <v>23</v>
      </c>
      <c r="P2226" t="s">
        <v>26</v>
      </c>
      <c r="Q2226" t="s">
        <v>2348</v>
      </c>
      <c r="R2226" s="13">
        <v>41</v>
      </c>
      <c r="S2226" s="13">
        <v>2</v>
      </c>
      <c r="T2226" s="21">
        <v>1</v>
      </c>
      <c r="V2226" t="s">
        <v>2154</v>
      </c>
      <c r="W2226" t="s">
        <v>17603</v>
      </c>
      <c r="X2226" s="20" t="str">
        <f>+IF(V2226="","-",CONCATENATE(V2226,"_",W2226))</f>
        <v>FINES_R08</v>
      </c>
      <c r="Y2226" s="59">
        <v>0.71199148893356323</v>
      </c>
      <c r="Z2226" t="s">
        <v>134</v>
      </c>
      <c r="AA2226" t="s">
        <v>2393</v>
      </c>
      <c r="AB2226" t="str">
        <f>+IF(W2226="","-",IF(W2226="UNICO","CENSO","MUESTRA"))</f>
        <v>MUESTRA</v>
      </c>
      <c r="AC2226" t="s">
        <v>2397</v>
      </c>
      <c r="AD2226" t="s">
        <v>9965</v>
      </c>
    </row>
    <row r="2227" spans="1:30" x14ac:dyDescent="0.25">
      <c r="A2227" s="5" t="str">
        <f t="shared" si="34"/>
        <v>R 8 - D 71 - 460 - 2753</v>
      </c>
      <c r="B2227" s="23" t="s">
        <v>2347</v>
      </c>
      <c r="C2227" t="s">
        <v>1245</v>
      </c>
      <c r="D2227" t="s">
        <v>1243</v>
      </c>
      <c r="E2227" t="s">
        <v>1244</v>
      </c>
      <c r="F2227" t="s">
        <v>134</v>
      </c>
      <c r="G2227" t="s">
        <v>134</v>
      </c>
      <c r="H2227" t="s">
        <v>10060</v>
      </c>
      <c r="I2227" t="s">
        <v>20</v>
      </c>
      <c r="J2227" t="s">
        <v>2349</v>
      </c>
      <c r="K2227" t="s">
        <v>21</v>
      </c>
      <c r="M2227" t="s">
        <v>9964</v>
      </c>
      <c r="N2227" t="s">
        <v>22</v>
      </c>
      <c r="O2227" t="s">
        <v>23</v>
      </c>
      <c r="P2227" t="s">
        <v>26</v>
      </c>
      <c r="Q2227" t="s">
        <v>2348</v>
      </c>
      <c r="R2227" s="13">
        <v>28</v>
      </c>
      <c r="S2227" s="13">
        <v>1</v>
      </c>
      <c r="T2227" s="21">
        <v>1</v>
      </c>
      <c r="V2227" t="s">
        <v>2154</v>
      </c>
      <c r="W2227" t="s">
        <v>17603</v>
      </c>
      <c r="X2227" s="20" t="str">
        <f>+IF(V2227="","-",CONCATENATE(V2227,"_",W2227))</f>
        <v>FINES_R08</v>
      </c>
      <c r="Y2227" s="59">
        <v>0.71199148893356323</v>
      </c>
      <c r="Z2227" t="s">
        <v>134</v>
      </c>
      <c r="AA2227" t="s">
        <v>2393</v>
      </c>
      <c r="AB2227" t="str">
        <f>+IF(W2227="","-",IF(W2227="UNICO","CENSO","MUESTRA"))</f>
        <v>MUESTRA</v>
      </c>
      <c r="AC2227" t="s">
        <v>2397</v>
      </c>
      <c r="AD2227" t="s">
        <v>9965</v>
      </c>
    </row>
    <row r="2228" spans="1:30" x14ac:dyDescent="0.25">
      <c r="A2228" s="5" t="str">
        <f t="shared" si="34"/>
        <v>R 8 - D 71 - 455 - 2753</v>
      </c>
      <c r="B2228" s="23" t="s">
        <v>2347</v>
      </c>
      <c r="C2228" t="s">
        <v>1245</v>
      </c>
      <c r="D2228" t="s">
        <v>1243</v>
      </c>
      <c r="E2228" t="s">
        <v>1244</v>
      </c>
      <c r="F2228" t="s">
        <v>134</v>
      </c>
      <c r="G2228" t="s">
        <v>134</v>
      </c>
      <c r="H2228" t="s">
        <v>10235</v>
      </c>
      <c r="I2228" t="s">
        <v>20</v>
      </c>
      <c r="J2228" t="s">
        <v>2349</v>
      </c>
      <c r="K2228" t="s">
        <v>21</v>
      </c>
      <c r="M2228" t="s">
        <v>9964</v>
      </c>
      <c r="N2228" t="s">
        <v>22</v>
      </c>
      <c r="O2228" t="s">
        <v>23</v>
      </c>
      <c r="P2228" t="s">
        <v>26</v>
      </c>
      <c r="Q2228" t="s">
        <v>2348</v>
      </c>
      <c r="R2228" s="13">
        <v>23</v>
      </c>
      <c r="S2228" s="13">
        <v>1</v>
      </c>
      <c r="T2228" s="21">
        <v>1</v>
      </c>
      <c r="V2228" t="s">
        <v>2154</v>
      </c>
      <c r="W2228" t="s">
        <v>17603</v>
      </c>
      <c r="X2228" s="20" t="str">
        <f>+IF(V2228="","-",CONCATENATE(V2228,"_",W2228))</f>
        <v>FINES_R08</v>
      </c>
      <c r="Y2228" s="59">
        <v>0.71199148893356323</v>
      </c>
      <c r="Z2228" t="s">
        <v>134</v>
      </c>
      <c r="AA2228" t="s">
        <v>2393</v>
      </c>
      <c r="AB2228" t="str">
        <f>+IF(W2228="","-",IF(W2228="UNICO","CENSO","MUESTRA"))</f>
        <v>MUESTRA</v>
      </c>
      <c r="AC2228" t="s">
        <v>2398</v>
      </c>
      <c r="AD2228" t="s">
        <v>9965</v>
      </c>
    </row>
    <row r="2229" spans="1:30" x14ac:dyDescent="0.25">
      <c r="A2229" s="5" t="str">
        <f t="shared" si="34"/>
        <v>R 8 - D 71 - 461 - 3003</v>
      </c>
      <c r="B2229" s="23" t="s">
        <v>2347</v>
      </c>
      <c r="C2229" t="s">
        <v>1245</v>
      </c>
      <c r="D2229" t="s">
        <v>1243</v>
      </c>
      <c r="E2229" t="s">
        <v>1244</v>
      </c>
      <c r="F2229" t="s">
        <v>134</v>
      </c>
      <c r="G2229" t="s">
        <v>134</v>
      </c>
      <c r="H2229" t="s">
        <v>10012</v>
      </c>
      <c r="I2229" t="s">
        <v>20</v>
      </c>
      <c r="J2229" t="s">
        <v>2349</v>
      </c>
      <c r="K2229" t="s">
        <v>21</v>
      </c>
      <c r="M2229" t="s">
        <v>10013</v>
      </c>
      <c r="N2229" t="s">
        <v>22</v>
      </c>
      <c r="O2229" t="s">
        <v>23</v>
      </c>
      <c r="P2229" t="s">
        <v>26</v>
      </c>
      <c r="Q2229" t="s">
        <v>2348</v>
      </c>
      <c r="R2229" s="13">
        <v>31</v>
      </c>
      <c r="S2229" s="13">
        <v>1</v>
      </c>
      <c r="T2229" s="21">
        <v>1</v>
      </c>
      <c r="V2229" t="s">
        <v>2154</v>
      </c>
      <c r="W2229" t="s">
        <v>17603</v>
      </c>
      <c r="X2229" s="20" t="str">
        <f>+IF(V2229="","-",CONCATENATE(V2229,"_",W2229))</f>
        <v>FINES_R08</v>
      </c>
      <c r="Y2229" s="59">
        <v>0.7133563756942749</v>
      </c>
      <c r="Z2229" t="s">
        <v>134</v>
      </c>
      <c r="AA2229" t="s">
        <v>2393</v>
      </c>
      <c r="AB2229" t="str">
        <f>+IF(W2229="","-",IF(W2229="UNICO","CENSO","MUESTRA"))</f>
        <v>MUESTRA</v>
      </c>
      <c r="AC2229" t="s">
        <v>2398</v>
      </c>
      <c r="AD2229" t="s">
        <v>10014</v>
      </c>
    </row>
    <row r="2230" spans="1:30" x14ac:dyDescent="0.25">
      <c r="A2230" s="5" t="str">
        <f t="shared" si="34"/>
        <v>R 8 - D 71 - 455 - 3003</v>
      </c>
      <c r="B2230" s="23" t="s">
        <v>2347</v>
      </c>
      <c r="C2230" t="s">
        <v>1245</v>
      </c>
      <c r="D2230" t="s">
        <v>1243</v>
      </c>
      <c r="E2230" t="s">
        <v>1244</v>
      </c>
      <c r="F2230" t="s">
        <v>134</v>
      </c>
      <c r="G2230" t="s">
        <v>134</v>
      </c>
      <c r="H2230" t="s">
        <v>10199</v>
      </c>
      <c r="I2230" t="s">
        <v>20</v>
      </c>
      <c r="J2230" t="s">
        <v>2349</v>
      </c>
      <c r="K2230" t="s">
        <v>21</v>
      </c>
      <c r="M2230" t="s">
        <v>10013</v>
      </c>
      <c r="N2230" t="s">
        <v>22</v>
      </c>
      <c r="O2230" t="s">
        <v>23</v>
      </c>
      <c r="P2230" t="s">
        <v>26</v>
      </c>
      <c r="Q2230" t="s">
        <v>2348</v>
      </c>
      <c r="R2230" s="13">
        <v>18</v>
      </c>
      <c r="S2230" s="13">
        <v>1</v>
      </c>
      <c r="T2230" s="21">
        <v>1</v>
      </c>
      <c r="V2230" t="s">
        <v>2154</v>
      </c>
      <c r="W2230" t="s">
        <v>17603</v>
      </c>
      <c r="X2230" s="20" t="str">
        <f>+IF(V2230="","-",CONCATENATE(V2230,"_",W2230))</f>
        <v>FINES_R08</v>
      </c>
      <c r="Y2230" s="59">
        <v>0.7133563756942749</v>
      </c>
      <c r="Z2230" t="s">
        <v>134</v>
      </c>
      <c r="AA2230" t="s">
        <v>2393</v>
      </c>
      <c r="AB2230" t="str">
        <f>+IF(W2230="","-",IF(W2230="UNICO","CENSO","MUESTRA"))</f>
        <v>MUESTRA</v>
      </c>
      <c r="AC2230" t="s">
        <v>2398</v>
      </c>
      <c r="AD2230" t="s">
        <v>10014</v>
      </c>
    </row>
    <row r="2231" spans="1:30" x14ac:dyDescent="0.25">
      <c r="A2231" s="5" t="str">
        <f t="shared" si="34"/>
        <v>R 8 - D 71 - 455 - 1209</v>
      </c>
      <c r="B2231" s="23" t="s">
        <v>2347</v>
      </c>
      <c r="C2231" t="s">
        <v>1245</v>
      </c>
      <c r="D2231" t="s">
        <v>1243</v>
      </c>
      <c r="E2231" t="s">
        <v>1244</v>
      </c>
      <c r="F2231" t="s">
        <v>134</v>
      </c>
      <c r="G2231" t="s">
        <v>134</v>
      </c>
      <c r="H2231" t="s">
        <v>10093</v>
      </c>
      <c r="I2231" t="s">
        <v>20</v>
      </c>
      <c r="J2231" t="s">
        <v>2349</v>
      </c>
      <c r="K2231" t="s">
        <v>21</v>
      </c>
      <c r="M2231" t="s">
        <v>10094</v>
      </c>
      <c r="N2231" t="s">
        <v>22</v>
      </c>
      <c r="O2231" t="s">
        <v>23</v>
      </c>
      <c r="P2231" t="s">
        <v>26</v>
      </c>
      <c r="Q2231" t="s">
        <v>2348</v>
      </c>
      <c r="R2231" s="13">
        <v>42</v>
      </c>
      <c r="S2231" s="13">
        <v>2</v>
      </c>
      <c r="T2231" s="21">
        <v>1</v>
      </c>
      <c r="V2231" t="s">
        <v>2154</v>
      </c>
      <c r="W2231" t="s">
        <v>17603</v>
      </c>
      <c r="X2231" s="20" t="str">
        <f>+IF(V2231="","-",CONCATENATE(V2231,"_",W2231))</f>
        <v>FINES_R08</v>
      </c>
      <c r="Y2231" s="59">
        <v>0.71349614858627319</v>
      </c>
      <c r="Z2231" t="s">
        <v>134</v>
      </c>
      <c r="AA2231" t="s">
        <v>2393</v>
      </c>
      <c r="AB2231" t="str">
        <f>+IF(W2231="","-",IF(W2231="UNICO","CENSO","MUESTRA"))</f>
        <v>MUESTRA</v>
      </c>
      <c r="AC2231" t="s">
        <v>2398</v>
      </c>
      <c r="AD2231" t="s">
        <v>10095</v>
      </c>
    </row>
    <row r="2232" spans="1:30" x14ac:dyDescent="0.25">
      <c r="A2232" s="5" t="str">
        <f t="shared" si="34"/>
        <v>R 8 - D 71 - 455 - 2748</v>
      </c>
      <c r="B2232" s="23" t="s">
        <v>2347</v>
      </c>
      <c r="C2232" t="s">
        <v>1245</v>
      </c>
      <c r="D2232" t="s">
        <v>1243</v>
      </c>
      <c r="E2232" t="s">
        <v>1244</v>
      </c>
      <c r="F2232" t="s">
        <v>134</v>
      </c>
      <c r="G2232" t="s">
        <v>134</v>
      </c>
      <c r="H2232" t="s">
        <v>10016</v>
      </c>
      <c r="I2232" t="s">
        <v>20</v>
      </c>
      <c r="J2232" t="s">
        <v>2349</v>
      </c>
      <c r="K2232" t="s">
        <v>21</v>
      </c>
      <c r="M2232" t="s">
        <v>10017</v>
      </c>
      <c r="N2232" t="s">
        <v>22</v>
      </c>
      <c r="O2232" t="s">
        <v>23</v>
      </c>
      <c r="P2232" t="s">
        <v>26</v>
      </c>
      <c r="Q2232" t="s">
        <v>2348</v>
      </c>
      <c r="R2232" s="13">
        <v>45</v>
      </c>
      <c r="S2232" s="13">
        <v>4</v>
      </c>
      <c r="T2232" s="21">
        <v>1</v>
      </c>
      <c r="V2232" t="s">
        <v>2154</v>
      </c>
      <c r="W2232" t="s">
        <v>17603</v>
      </c>
      <c r="X2232" s="20" t="str">
        <f>+IF(V2232="","-",CONCATENATE(V2232,"_",W2232))</f>
        <v>FINES_R08</v>
      </c>
      <c r="Y2232" s="59">
        <v>0.71611082553863525</v>
      </c>
      <c r="Z2232" t="s">
        <v>134</v>
      </c>
      <c r="AA2232" t="s">
        <v>2393</v>
      </c>
      <c r="AB2232" t="str">
        <f>+IF(W2232="","-",IF(W2232="UNICO","CENSO","MUESTRA"))</f>
        <v>MUESTRA</v>
      </c>
      <c r="AC2232" t="s">
        <v>2397</v>
      </c>
      <c r="AD2232" t="s">
        <v>10018</v>
      </c>
    </row>
    <row r="2233" spans="1:30" x14ac:dyDescent="0.25">
      <c r="A2233" s="5" t="str">
        <f t="shared" si="34"/>
        <v>R 8 - D 71 - 465 - 2738</v>
      </c>
      <c r="B2233" s="23" t="s">
        <v>2347</v>
      </c>
      <c r="C2233" t="s">
        <v>1245</v>
      </c>
      <c r="D2233" t="s">
        <v>1243</v>
      </c>
      <c r="E2233" t="s">
        <v>1244</v>
      </c>
      <c r="F2233" t="s">
        <v>134</v>
      </c>
      <c r="G2233" t="s">
        <v>134</v>
      </c>
      <c r="H2233" t="s">
        <v>9991</v>
      </c>
      <c r="I2233" t="s">
        <v>20</v>
      </c>
      <c r="J2233" t="s">
        <v>2349</v>
      </c>
      <c r="K2233" t="s">
        <v>21</v>
      </c>
      <c r="M2233" t="s">
        <v>18060</v>
      </c>
      <c r="N2233" t="s">
        <v>22</v>
      </c>
      <c r="O2233" t="s">
        <v>23</v>
      </c>
      <c r="P2233" t="s">
        <v>26</v>
      </c>
      <c r="Q2233" t="s">
        <v>2348</v>
      </c>
      <c r="R2233" s="13">
        <v>72</v>
      </c>
      <c r="S2233" s="13">
        <v>4</v>
      </c>
      <c r="T2233" s="21">
        <v>1</v>
      </c>
      <c r="V2233" t="s">
        <v>2154</v>
      </c>
      <c r="W2233" t="s">
        <v>17603</v>
      </c>
      <c r="X2233" s="20" t="str">
        <f>+IF(V2233="","-",CONCATENATE(V2233,"_",W2233))</f>
        <v>FINES_R08</v>
      </c>
      <c r="Y2233" s="59">
        <v>0.71689438819885254</v>
      </c>
      <c r="Z2233" t="s">
        <v>134</v>
      </c>
      <c r="AA2233" t="s">
        <v>2393</v>
      </c>
      <c r="AB2233" t="str">
        <f>+IF(W2233="","-",IF(W2233="UNICO","CENSO","MUESTRA"))</f>
        <v>MUESTRA</v>
      </c>
      <c r="AC2233" t="s">
        <v>2398</v>
      </c>
      <c r="AD2233" t="s">
        <v>9993</v>
      </c>
    </row>
    <row r="2234" spans="1:30" x14ac:dyDescent="0.25">
      <c r="A2234" s="5" t="str">
        <f t="shared" si="34"/>
        <v>R 8 - D 71 - 460 - 2738</v>
      </c>
      <c r="B2234" s="23" t="s">
        <v>2347</v>
      </c>
      <c r="C2234" t="s">
        <v>1245</v>
      </c>
      <c r="D2234" t="s">
        <v>1243</v>
      </c>
      <c r="E2234" t="s">
        <v>1244</v>
      </c>
      <c r="F2234" t="s">
        <v>134</v>
      </c>
      <c r="G2234" t="s">
        <v>134</v>
      </c>
      <c r="H2234" t="s">
        <v>10068</v>
      </c>
      <c r="I2234" t="s">
        <v>20</v>
      </c>
      <c r="J2234" t="s">
        <v>2349</v>
      </c>
      <c r="K2234" t="s">
        <v>21</v>
      </c>
      <c r="M2234" t="s">
        <v>18060</v>
      </c>
      <c r="N2234" t="s">
        <v>22</v>
      </c>
      <c r="O2234" t="s">
        <v>23</v>
      </c>
      <c r="P2234" t="s">
        <v>26</v>
      </c>
      <c r="Q2234" t="s">
        <v>2348</v>
      </c>
      <c r="R2234" s="13">
        <v>19</v>
      </c>
      <c r="S2234" s="13">
        <v>1</v>
      </c>
      <c r="T2234" s="21">
        <v>1</v>
      </c>
      <c r="V2234" t="s">
        <v>2154</v>
      </c>
      <c r="W2234" t="s">
        <v>17603</v>
      </c>
      <c r="X2234" s="20" t="str">
        <f>+IF(V2234="","-",CONCATENATE(V2234,"_",W2234))</f>
        <v>FINES_R08</v>
      </c>
      <c r="Y2234" s="59">
        <v>0.71689438819885254</v>
      </c>
      <c r="Z2234" t="s">
        <v>134</v>
      </c>
      <c r="AA2234" t="s">
        <v>2393</v>
      </c>
      <c r="AB2234" t="str">
        <f>+IF(W2234="","-",IF(W2234="UNICO","CENSO","MUESTRA"))</f>
        <v>MUESTRA</v>
      </c>
      <c r="AC2234" t="s">
        <v>2398</v>
      </c>
      <c r="AD2234" t="s">
        <v>9993</v>
      </c>
    </row>
    <row r="2235" spans="1:30" x14ac:dyDescent="0.25">
      <c r="A2235" s="5" t="str">
        <f t="shared" si="34"/>
        <v>R 8 - D 71 - 455 - 0172</v>
      </c>
      <c r="B2235" s="23" t="s">
        <v>2347</v>
      </c>
      <c r="C2235" t="s">
        <v>1245</v>
      </c>
      <c r="D2235" t="s">
        <v>1243</v>
      </c>
      <c r="E2235" t="s">
        <v>1244</v>
      </c>
      <c r="F2235" t="s">
        <v>134</v>
      </c>
      <c r="G2235" t="s">
        <v>134</v>
      </c>
      <c r="H2235" t="s">
        <v>10102</v>
      </c>
      <c r="I2235" t="s">
        <v>20</v>
      </c>
      <c r="J2235" t="s">
        <v>2349</v>
      </c>
      <c r="K2235" t="s">
        <v>21</v>
      </c>
      <c r="M2235" t="s">
        <v>18061</v>
      </c>
      <c r="N2235" t="s">
        <v>22</v>
      </c>
      <c r="O2235" t="s">
        <v>23</v>
      </c>
      <c r="P2235" t="s">
        <v>26</v>
      </c>
      <c r="Q2235" t="s">
        <v>2348</v>
      </c>
      <c r="R2235" s="13">
        <v>150</v>
      </c>
      <c r="S2235" s="13">
        <v>7</v>
      </c>
      <c r="T2235" s="21">
        <v>1</v>
      </c>
      <c r="V2235" t="s">
        <v>2154</v>
      </c>
      <c r="W2235" t="s">
        <v>17603</v>
      </c>
      <c r="X2235" s="20" t="str">
        <f>+IF(V2235="","-",CONCATENATE(V2235,"_",W2235))</f>
        <v>FINES_R08</v>
      </c>
      <c r="Y2235" s="59">
        <v>0.72718805074691772</v>
      </c>
      <c r="Z2235" t="s">
        <v>134</v>
      </c>
      <c r="AA2235" t="s">
        <v>2393</v>
      </c>
      <c r="AB2235" t="str">
        <f>+IF(W2235="","-",IF(W2235="UNICO","CENSO","MUESTRA"))</f>
        <v>MUESTRA</v>
      </c>
      <c r="AC2235" t="s">
        <v>2397</v>
      </c>
      <c r="AD2235" t="s">
        <v>10104</v>
      </c>
    </row>
    <row r="2236" spans="1:30" x14ac:dyDescent="0.25">
      <c r="A2236" s="5" t="str">
        <f t="shared" si="34"/>
        <v>R 8 - D 71 - 460 - 1252</v>
      </c>
      <c r="B2236" s="23" t="s">
        <v>2347</v>
      </c>
      <c r="C2236" t="s">
        <v>1245</v>
      </c>
      <c r="D2236" t="s">
        <v>1243</v>
      </c>
      <c r="E2236" t="s">
        <v>1244</v>
      </c>
      <c r="F2236" t="s">
        <v>134</v>
      </c>
      <c r="G2236" t="s">
        <v>134</v>
      </c>
      <c r="H2236" t="s">
        <v>10048</v>
      </c>
      <c r="I2236" t="s">
        <v>20</v>
      </c>
      <c r="J2236" t="s">
        <v>2349</v>
      </c>
      <c r="K2236" t="s">
        <v>21</v>
      </c>
      <c r="M2236" t="s">
        <v>10049</v>
      </c>
      <c r="N2236" t="s">
        <v>22</v>
      </c>
      <c r="O2236" t="s">
        <v>23</v>
      </c>
      <c r="P2236" t="s">
        <v>26</v>
      </c>
      <c r="Q2236" t="s">
        <v>2348</v>
      </c>
      <c r="R2236" s="13">
        <v>22</v>
      </c>
      <c r="S2236" s="13">
        <v>1</v>
      </c>
      <c r="T2236" s="21">
        <v>1</v>
      </c>
      <c r="V2236" t="s">
        <v>2154</v>
      </c>
      <c r="W2236" t="s">
        <v>17603</v>
      </c>
      <c r="X2236" s="20" t="str">
        <f>+IF(V2236="","-",CONCATENATE(V2236,"_",W2236))</f>
        <v>FINES_R08</v>
      </c>
      <c r="Y2236" s="59">
        <v>0.72907441854476929</v>
      </c>
      <c r="Z2236" t="s">
        <v>134</v>
      </c>
      <c r="AA2236" t="s">
        <v>2393</v>
      </c>
      <c r="AB2236" t="str">
        <f>+IF(W2236="","-",IF(W2236="UNICO","CENSO","MUESTRA"))</f>
        <v>MUESTRA</v>
      </c>
      <c r="AC2236" t="s">
        <v>2398</v>
      </c>
      <c r="AD2236" t="s">
        <v>10050</v>
      </c>
    </row>
    <row r="2237" spans="1:30" x14ac:dyDescent="0.25">
      <c r="A2237" s="5" t="str">
        <f t="shared" si="34"/>
        <v>R 8 - D 71 - 455 - 1252</v>
      </c>
      <c r="B2237" s="23" t="s">
        <v>2347</v>
      </c>
      <c r="C2237" t="s">
        <v>1245</v>
      </c>
      <c r="D2237" t="s">
        <v>1243</v>
      </c>
      <c r="E2237" t="s">
        <v>1244</v>
      </c>
      <c r="F2237" t="s">
        <v>134</v>
      </c>
      <c r="G2237" t="s">
        <v>134</v>
      </c>
      <c r="H2237" t="s">
        <v>10112</v>
      </c>
      <c r="I2237" t="s">
        <v>20</v>
      </c>
      <c r="J2237" t="s">
        <v>2349</v>
      </c>
      <c r="K2237" t="s">
        <v>21</v>
      </c>
      <c r="M2237" t="s">
        <v>10049</v>
      </c>
      <c r="N2237" t="s">
        <v>22</v>
      </c>
      <c r="O2237" t="s">
        <v>23</v>
      </c>
      <c r="P2237" t="s">
        <v>26</v>
      </c>
      <c r="Q2237" t="s">
        <v>2348</v>
      </c>
      <c r="R2237" s="13">
        <v>84</v>
      </c>
      <c r="S2237" s="13">
        <v>3</v>
      </c>
      <c r="T2237" s="21">
        <v>1</v>
      </c>
      <c r="V2237" t="s">
        <v>2154</v>
      </c>
      <c r="W2237" t="s">
        <v>17603</v>
      </c>
      <c r="X2237" s="20" t="str">
        <f>+IF(V2237="","-",CONCATENATE(V2237,"_",W2237))</f>
        <v>FINES_R08</v>
      </c>
      <c r="Y2237" s="59">
        <v>0.72907441854476929</v>
      </c>
      <c r="Z2237" t="s">
        <v>134</v>
      </c>
      <c r="AA2237" t="s">
        <v>2393</v>
      </c>
      <c r="AB2237" t="str">
        <f>+IF(W2237="","-",IF(W2237="UNICO","CENSO","MUESTRA"))</f>
        <v>MUESTRA</v>
      </c>
      <c r="AC2237" t="s">
        <v>2398</v>
      </c>
      <c r="AD2237" t="s">
        <v>10050</v>
      </c>
    </row>
    <row r="2238" spans="1:30" x14ac:dyDescent="0.25">
      <c r="A2238" s="5" t="str">
        <f t="shared" si="34"/>
        <v>R 8 - D 71 - 460 - 4548</v>
      </c>
      <c r="B2238" s="60" t="s">
        <v>2347</v>
      </c>
      <c r="C2238" t="s">
        <v>1245</v>
      </c>
      <c r="D2238" t="s">
        <v>1243</v>
      </c>
      <c r="E2238" t="s">
        <v>1244</v>
      </c>
      <c r="F2238" t="s">
        <v>134</v>
      </c>
      <c r="G2238" t="s">
        <v>134</v>
      </c>
      <c r="H2238" t="s">
        <v>12865</v>
      </c>
      <c r="I2238" t="s">
        <v>20</v>
      </c>
      <c r="J2238" t="s">
        <v>2349</v>
      </c>
      <c r="K2238" t="s">
        <v>21</v>
      </c>
      <c r="M2238" t="s">
        <v>12866</v>
      </c>
      <c r="N2238" t="s">
        <v>22</v>
      </c>
      <c r="O2238" t="s">
        <v>23</v>
      </c>
      <c r="P2238" t="s">
        <v>26</v>
      </c>
      <c r="Q2238" t="s">
        <v>2348</v>
      </c>
      <c r="R2238" s="13">
        <v>24</v>
      </c>
      <c r="S2238" s="13">
        <v>1</v>
      </c>
      <c r="T2238" s="21">
        <v>1</v>
      </c>
      <c r="V2238" t="s">
        <v>2154</v>
      </c>
      <c r="W2238" t="s">
        <v>17603</v>
      </c>
      <c r="X2238" s="20" t="str">
        <f>+IF(V2238="","-",CONCATENATE(V2238,"_",W2238))</f>
        <v>FINES_R08</v>
      </c>
      <c r="Y2238" s="59">
        <v>0.73005807399749756</v>
      </c>
      <c r="Z2238" t="s">
        <v>134</v>
      </c>
      <c r="AA2238" t="s">
        <v>2393</v>
      </c>
      <c r="AB2238" t="str">
        <f>+IF(W2238="","-",IF(W2238="UNICO","CENSO","MUESTRA"))</f>
        <v>MUESTRA</v>
      </c>
      <c r="AC2238" t="s">
        <v>2397</v>
      </c>
      <c r="AD2238" t="s">
        <v>12867</v>
      </c>
    </row>
    <row r="2239" spans="1:30" x14ac:dyDescent="0.25">
      <c r="A2239" s="5" t="str">
        <f t="shared" si="34"/>
        <v>R 8 - D 71 - 455 - 4548</v>
      </c>
      <c r="B2239" s="60" t="s">
        <v>2347</v>
      </c>
      <c r="C2239" t="s">
        <v>1245</v>
      </c>
      <c r="D2239" t="s">
        <v>1243</v>
      </c>
      <c r="E2239" t="s">
        <v>1244</v>
      </c>
      <c r="F2239" t="s">
        <v>134</v>
      </c>
      <c r="G2239" t="s">
        <v>134</v>
      </c>
      <c r="H2239" t="s">
        <v>12869</v>
      </c>
      <c r="I2239" t="s">
        <v>20</v>
      </c>
      <c r="J2239" t="s">
        <v>2349</v>
      </c>
      <c r="K2239" t="s">
        <v>21</v>
      </c>
      <c r="M2239" t="s">
        <v>12866</v>
      </c>
      <c r="N2239" t="s">
        <v>22</v>
      </c>
      <c r="O2239" t="s">
        <v>23</v>
      </c>
      <c r="P2239" t="s">
        <v>26</v>
      </c>
      <c r="Q2239" t="s">
        <v>2348</v>
      </c>
      <c r="R2239" s="13">
        <v>27</v>
      </c>
      <c r="S2239" s="13">
        <v>1</v>
      </c>
      <c r="T2239" s="21">
        <v>1</v>
      </c>
      <c r="V2239" t="s">
        <v>2154</v>
      </c>
      <c r="W2239" t="s">
        <v>17603</v>
      </c>
      <c r="X2239" s="20" t="str">
        <f>+IF(V2239="","-",CONCATENATE(V2239,"_",W2239))</f>
        <v>FINES_R08</v>
      </c>
      <c r="Y2239" s="59">
        <v>0.73005807399749756</v>
      </c>
      <c r="Z2239" t="s">
        <v>134</v>
      </c>
      <c r="AA2239" t="s">
        <v>2393</v>
      </c>
      <c r="AB2239" t="str">
        <f>+IF(W2239="","-",IF(W2239="UNICO","CENSO","MUESTRA"))</f>
        <v>MUESTRA</v>
      </c>
      <c r="AC2239" t="s">
        <v>2397</v>
      </c>
      <c r="AD2239" t="s">
        <v>12867</v>
      </c>
    </row>
    <row r="2240" spans="1:30" x14ac:dyDescent="0.25">
      <c r="A2240" s="5" t="str">
        <f t="shared" si="34"/>
        <v>R 8 - D 71 - 455 - 0162</v>
      </c>
      <c r="B2240" s="23" t="s">
        <v>2347</v>
      </c>
      <c r="C2240" t="s">
        <v>1245</v>
      </c>
      <c r="D2240" t="s">
        <v>1243</v>
      </c>
      <c r="E2240" t="s">
        <v>1244</v>
      </c>
      <c r="F2240" t="s">
        <v>134</v>
      </c>
      <c r="G2240" t="s">
        <v>134</v>
      </c>
      <c r="H2240" t="s">
        <v>10155</v>
      </c>
      <c r="I2240" t="s">
        <v>20</v>
      </c>
      <c r="J2240" t="s">
        <v>2349</v>
      </c>
      <c r="K2240" t="s">
        <v>21</v>
      </c>
      <c r="M2240" t="s">
        <v>10156</v>
      </c>
      <c r="N2240" t="s">
        <v>22</v>
      </c>
      <c r="O2240" t="s">
        <v>23</v>
      </c>
      <c r="P2240" t="s">
        <v>26</v>
      </c>
      <c r="Q2240" t="s">
        <v>2348</v>
      </c>
      <c r="R2240" s="13">
        <v>45</v>
      </c>
      <c r="S2240" s="13">
        <v>2</v>
      </c>
      <c r="T2240" s="21">
        <v>1</v>
      </c>
      <c r="V2240" t="s">
        <v>2154</v>
      </c>
      <c r="W2240" t="s">
        <v>17603</v>
      </c>
      <c r="X2240" s="20" t="str">
        <f>+IF(V2240="","-",CONCATENATE(V2240,"_",W2240))</f>
        <v>FINES_R08</v>
      </c>
      <c r="Y2240" s="59">
        <v>0.763336181640625</v>
      </c>
      <c r="Z2240" t="s">
        <v>134</v>
      </c>
      <c r="AA2240" t="s">
        <v>2393</v>
      </c>
      <c r="AB2240" t="str">
        <f>+IF(W2240="","-",IF(W2240="UNICO","CENSO","MUESTRA"))</f>
        <v>MUESTRA</v>
      </c>
      <c r="AC2240" t="s">
        <v>2398</v>
      </c>
      <c r="AD2240" t="s">
        <v>10157</v>
      </c>
    </row>
    <row r="2241" spans="1:30" x14ac:dyDescent="0.25">
      <c r="A2241" s="5" t="str">
        <f t="shared" si="34"/>
        <v>R 8 - D 71 - 455 - 2815</v>
      </c>
      <c r="B2241" s="23" t="s">
        <v>2347</v>
      </c>
      <c r="C2241" t="s">
        <v>1245</v>
      </c>
      <c r="D2241" t="s">
        <v>1243</v>
      </c>
      <c r="E2241" t="s">
        <v>1244</v>
      </c>
      <c r="F2241" t="s">
        <v>134</v>
      </c>
      <c r="G2241" t="s">
        <v>134</v>
      </c>
      <c r="H2241" t="s">
        <v>10116</v>
      </c>
      <c r="I2241" t="s">
        <v>20</v>
      </c>
      <c r="J2241" t="s">
        <v>2349</v>
      </c>
      <c r="K2241" t="s">
        <v>21</v>
      </c>
      <c r="M2241" t="s">
        <v>10117</v>
      </c>
      <c r="N2241" t="s">
        <v>22</v>
      </c>
      <c r="O2241" t="s">
        <v>23</v>
      </c>
      <c r="P2241" t="s">
        <v>26</v>
      </c>
      <c r="Q2241" t="s">
        <v>2348</v>
      </c>
      <c r="R2241" s="13">
        <v>137</v>
      </c>
      <c r="S2241" s="13">
        <v>5</v>
      </c>
      <c r="T2241" s="21">
        <v>1</v>
      </c>
      <c r="V2241" t="s">
        <v>2154</v>
      </c>
      <c r="W2241" t="s">
        <v>17603</v>
      </c>
      <c r="X2241" s="20" t="str">
        <f>+IF(V2241="","-",CONCATENATE(V2241,"_",W2241))</f>
        <v>FINES_R08</v>
      </c>
      <c r="Y2241" s="59">
        <v>0.76455271244049072</v>
      </c>
      <c r="Z2241" t="s">
        <v>134</v>
      </c>
      <c r="AA2241" t="s">
        <v>2393</v>
      </c>
      <c r="AB2241" t="str">
        <f>+IF(W2241="","-",IF(W2241="UNICO","CENSO","MUESTRA"))</f>
        <v>MUESTRA</v>
      </c>
      <c r="AC2241" t="s">
        <v>2398</v>
      </c>
      <c r="AD2241" t="s">
        <v>10118</v>
      </c>
    </row>
    <row r="2242" spans="1:30" x14ac:dyDescent="0.25">
      <c r="A2242" s="5" t="str">
        <f t="shared" si="34"/>
        <v>R 8 - D 71 - 455 - 0185</v>
      </c>
      <c r="B2242" s="23" t="s">
        <v>2347</v>
      </c>
      <c r="C2242" t="s">
        <v>1245</v>
      </c>
      <c r="D2242" t="s">
        <v>1243</v>
      </c>
      <c r="E2242" t="s">
        <v>1244</v>
      </c>
      <c r="F2242" t="s">
        <v>134</v>
      </c>
      <c r="G2242" t="s">
        <v>134</v>
      </c>
      <c r="H2242" t="s">
        <v>10163</v>
      </c>
      <c r="I2242" t="s">
        <v>20</v>
      </c>
      <c r="J2242" t="s">
        <v>2349</v>
      </c>
      <c r="K2242" t="s">
        <v>21</v>
      </c>
      <c r="M2242" t="s">
        <v>10164</v>
      </c>
      <c r="N2242" t="s">
        <v>22</v>
      </c>
      <c r="O2242" t="s">
        <v>23</v>
      </c>
      <c r="P2242" t="s">
        <v>26</v>
      </c>
      <c r="Q2242" t="s">
        <v>2348</v>
      </c>
      <c r="R2242" s="13">
        <v>25</v>
      </c>
      <c r="S2242" s="13">
        <v>1</v>
      </c>
      <c r="T2242" s="21">
        <v>1</v>
      </c>
      <c r="V2242" t="s">
        <v>2154</v>
      </c>
      <c r="W2242" t="s">
        <v>17603</v>
      </c>
      <c r="X2242" s="20" t="str">
        <f>+IF(V2242="","-",CONCATENATE(V2242,"_",W2242))</f>
        <v>FINES_R08</v>
      </c>
      <c r="Y2242" s="59">
        <v>0.76552414894104004</v>
      </c>
      <c r="Z2242" t="s">
        <v>134</v>
      </c>
      <c r="AA2242" t="s">
        <v>2393</v>
      </c>
      <c r="AB2242" t="str">
        <f>+IF(W2242="","-",IF(W2242="UNICO","CENSO","MUESTRA"))</f>
        <v>MUESTRA</v>
      </c>
      <c r="AC2242" t="s">
        <v>2398</v>
      </c>
      <c r="AD2242" t="s">
        <v>10165</v>
      </c>
    </row>
    <row r="2243" spans="1:30" x14ac:dyDescent="0.25">
      <c r="A2243" s="5" t="str">
        <f t="shared" ref="A2243:A2306" si="35">+H2243</f>
        <v>R 8 - D 71 - 455 - 0187</v>
      </c>
      <c r="B2243" s="23" t="s">
        <v>2347</v>
      </c>
      <c r="C2243" t="s">
        <v>1245</v>
      </c>
      <c r="D2243" t="s">
        <v>1243</v>
      </c>
      <c r="E2243" t="s">
        <v>1244</v>
      </c>
      <c r="F2243" t="s">
        <v>134</v>
      </c>
      <c r="G2243" t="s">
        <v>134</v>
      </c>
      <c r="H2243" t="s">
        <v>10097</v>
      </c>
      <c r="I2243" t="s">
        <v>20</v>
      </c>
      <c r="J2243" t="s">
        <v>2349</v>
      </c>
      <c r="K2243" t="s">
        <v>21</v>
      </c>
      <c r="M2243" t="s">
        <v>18062</v>
      </c>
      <c r="N2243" t="s">
        <v>22</v>
      </c>
      <c r="O2243" t="s">
        <v>23</v>
      </c>
      <c r="P2243" t="s">
        <v>26</v>
      </c>
      <c r="Q2243" t="s">
        <v>2348</v>
      </c>
      <c r="R2243" s="13">
        <v>103</v>
      </c>
      <c r="S2243" s="13">
        <v>5</v>
      </c>
      <c r="T2243" s="21">
        <v>1</v>
      </c>
      <c r="V2243" t="s">
        <v>2154</v>
      </c>
      <c r="W2243" t="s">
        <v>17603</v>
      </c>
      <c r="X2243" s="20" t="str">
        <f>+IF(V2243="","-",CONCATENATE(V2243,"_",W2243))</f>
        <v>FINES_R08</v>
      </c>
      <c r="Y2243" s="59">
        <v>0.76943433284759521</v>
      </c>
      <c r="Z2243" t="s">
        <v>134</v>
      </c>
      <c r="AA2243" t="s">
        <v>2393</v>
      </c>
      <c r="AB2243" t="str">
        <f>+IF(W2243="","-",IF(W2243="UNICO","CENSO","MUESTRA"))</f>
        <v>MUESTRA</v>
      </c>
      <c r="AC2243" t="s">
        <v>2397</v>
      </c>
      <c r="AD2243" t="s">
        <v>10099</v>
      </c>
    </row>
    <row r="2244" spans="1:30" x14ac:dyDescent="0.25">
      <c r="A2244" s="5" t="str">
        <f t="shared" si="35"/>
        <v>R 8 - D 71 - 460 - 4555</v>
      </c>
      <c r="B2244" s="60" t="s">
        <v>2347</v>
      </c>
      <c r="C2244" t="s">
        <v>1245</v>
      </c>
      <c r="D2244" t="s">
        <v>1243</v>
      </c>
      <c r="E2244" t="s">
        <v>1244</v>
      </c>
      <c r="F2244" t="s">
        <v>134</v>
      </c>
      <c r="G2244" t="s">
        <v>134</v>
      </c>
      <c r="H2244" t="s">
        <v>12855</v>
      </c>
      <c r="I2244" t="s">
        <v>20</v>
      </c>
      <c r="J2244" t="s">
        <v>2349</v>
      </c>
      <c r="K2244" t="s">
        <v>21</v>
      </c>
      <c r="M2244" t="s">
        <v>12856</v>
      </c>
      <c r="N2244" t="s">
        <v>22</v>
      </c>
      <c r="O2244" t="s">
        <v>23</v>
      </c>
      <c r="P2244" t="s">
        <v>26</v>
      </c>
      <c r="Q2244" t="s">
        <v>2348</v>
      </c>
      <c r="R2244" s="13">
        <v>12</v>
      </c>
      <c r="S2244" s="13">
        <v>1</v>
      </c>
      <c r="T2244" s="21">
        <v>1</v>
      </c>
      <c r="V2244" t="s">
        <v>2154</v>
      </c>
      <c r="W2244" t="s">
        <v>17603</v>
      </c>
      <c r="X2244" s="20" t="str">
        <f>+IF(V2244="","-",CONCATENATE(V2244,"_",W2244))</f>
        <v>FINES_R08</v>
      </c>
      <c r="Y2244" s="59">
        <v>0.77872174978256226</v>
      </c>
      <c r="Z2244" t="s">
        <v>134</v>
      </c>
      <c r="AA2244" t="s">
        <v>2393</v>
      </c>
      <c r="AB2244" t="str">
        <f>+IF(W2244="","-",IF(W2244="UNICO","CENSO","MUESTRA"))</f>
        <v>MUESTRA</v>
      </c>
      <c r="AC2244" t="s">
        <v>2398</v>
      </c>
      <c r="AD2244" t="s">
        <v>12857</v>
      </c>
    </row>
    <row r="2245" spans="1:30" x14ac:dyDescent="0.25">
      <c r="A2245" s="5" t="str">
        <f t="shared" si="35"/>
        <v>R 8 - D 71 - 457 - 2938</v>
      </c>
      <c r="B2245" s="23" t="s">
        <v>2347</v>
      </c>
      <c r="C2245" t="s">
        <v>1245</v>
      </c>
      <c r="D2245" t="s">
        <v>1243</v>
      </c>
      <c r="E2245" t="s">
        <v>1244</v>
      </c>
      <c r="F2245" t="s">
        <v>134</v>
      </c>
      <c r="G2245" t="s">
        <v>134</v>
      </c>
      <c r="H2245" t="s">
        <v>10054</v>
      </c>
      <c r="I2245" t="s">
        <v>20</v>
      </c>
      <c r="J2245" t="s">
        <v>2349</v>
      </c>
      <c r="K2245" t="s">
        <v>21</v>
      </c>
      <c r="M2245" t="s">
        <v>10055</v>
      </c>
      <c r="N2245" t="s">
        <v>22</v>
      </c>
      <c r="O2245" t="s">
        <v>23</v>
      </c>
      <c r="P2245" t="s">
        <v>26</v>
      </c>
      <c r="Q2245" t="s">
        <v>2348</v>
      </c>
      <c r="R2245" s="13">
        <v>17</v>
      </c>
      <c r="S2245" s="13">
        <v>1</v>
      </c>
      <c r="T2245" s="21">
        <v>1</v>
      </c>
      <c r="V2245" t="s">
        <v>2154</v>
      </c>
      <c r="W2245" t="s">
        <v>17603</v>
      </c>
      <c r="X2245" s="20" t="str">
        <f>+IF(V2245="","-",CONCATENATE(V2245,"_",W2245))</f>
        <v>FINES_R08</v>
      </c>
      <c r="Y2245" s="59">
        <v>0.79213559627532959</v>
      </c>
      <c r="Z2245" t="s">
        <v>134</v>
      </c>
      <c r="AA2245" t="s">
        <v>2393</v>
      </c>
      <c r="AB2245" t="str">
        <f>+IF(W2245="","-",IF(W2245="UNICO","CENSO","MUESTRA"))</f>
        <v>MUESTRA</v>
      </c>
      <c r="AC2245" t="s">
        <v>2397</v>
      </c>
      <c r="AD2245" t="s">
        <v>10056</v>
      </c>
    </row>
    <row r="2246" spans="1:30" x14ac:dyDescent="0.25">
      <c r="A2246" s="5" t="str">
        <f t="shared" si="35"/>
        <v>R 8 - D 71 - 455 - 2938</v>
      </c>
      <c r="B2246" s="23" t="s">
        <v>2347</v>
      </c>
      <c r="C2246" t="s">
        <v>1245</v>
      </c>
      <c r="D2246" t="s">
        <v>1243</v>
      </c>
      <c r="E2246" t="s">
        <v>1244</v>
      </c>
      <c r="F2246" t="s">
        <v>134</v>
      </c>
      <c r="G2246" t="s">
        <v>134</v>
      </c>
      <c r="H2246" t="s">
        <v>10124</v>
      </c>
      <c r="I2246" t="s">
        <v>20</v>
      </c>
      <c r="J2246" t="s">
        <v>2349</v>
      </c>
      <c r="K2246" t="s">
        <v>21</v>
      </c>
      <c r="M2246" t="s">
        <v>10055</v>
      </c>
      <c r="N2246" t="s">
        <v>22</v>
      </c>
      <c r="O2246" t="s">
        <v>23</v>
      </c>
      <c r="P2246" t="s">
        <v>26</v>
      </c>
      <c r="Q2246" t="s">
        <v>2348</v>
      </c>
      <c r="R2246" s="13">
        <v>89</v>
      </c>
      <c r="S2246" s="13">
        <v>3</v>
      </c>
      <c r="T2246" s="21">
        <v>1</v>
      </c>
      <c r="V2246" t="s">
        <v>2154</v>
      </c>
      <c r="W2246" t="s">
        <v>17603</v>
      </c>
      <c r="X2246" s="20" t="str">
        <f>+IF(V2246="","-",CONCATENATE(V2246,"_",W2246))</f>
        <v>FINES_R08</v>
      </c>
      <c r="Y2246" s="59">
        <v>0.79213559627532959</v>
      </c>
      <c r="Z2246" t="s">
        <v>134</v>
      </c>
      <c r="AA2246" t="s">
        <v>2393</v>
      </c>
      <c r="AB2246" t="str">
        <f>+IF(W2246="","-",IF(W2246="UNICO","CENSO","MUESTRA"))</f>
        <v>MUESTRA</v>
      </c>
      <c r="AC2246" t="s">
        <v>2398</v>
      </c>
      <c r="AD2246" t="s">
        <v>10056</v>
      </c>
    </row>
    <row r="2247" spans="1:30" x14ac:dyDescent="0.25">
      <c r="A2247" s="5" t="str">
        <f t="shared" si="35"/>
        <v>R 8 - D 136 - 451 - 3498</v>
      </c>
      <c r="B2247" s="23" t="s">
        <v>2347</v>
      </c>
      <c r="C2247" t="s">
        <v>1245</v>
      </c>
      <c r="D2247" t="s">
        <v>170</v>
      </c>
      <c r="E2247" t="s">
        <v>2094</v>
      </c>
      <c r="F2247" t="s">
        <v>134</v>
      </c>
      <c r="G2247" t="s">
        <v>134</v>
      </c>
      <c r="H2247" t="s">
        <v>9902</v>
      </c>
      <c r="I2247" t="s">
        <v>20</v>
      </c>
      <c r="J2247" t="s">
        <v>2349</v>
      </c>
      <c r="K2247" t="s">
        <v>21</v>
      </c>
      <c r="M2247" t="s">
        <v>2238</v>
      </c>
      <c r="N2247" t="s">
        <v>22</v>
      </c>
      <c r="O2247" t="s">
        <v>23</v>
      </c>
      <c r="P2247" t="s">
        <v>26</v>
      </c>
      <c r="Q2247" t="s">
        <v>2348</v>
      </c>
      <c r="R2247" s="13">
        <v>14</v>
      </c>
      <c r="S2247" s="13">
        <v>1</v>
      </c>
      <c r="T2247" s="21">
        <v>1</v>
      </c>
      <c r="V2247" t="s">
        <v>2154</v>
      </c>
      <c r="W2247" t="s">
        <v>17603</v>
      </c>
      <c r="X2247" s="20" t="str">
        <f>+IF(V2247="","-",CONCATENATE(V2247,"_",W2247))</f>
        <v>FINES_R08</v>
      </c>
      <c r="Y2247" s="59">
        <v>0.79442119598388672</v>
      </c>
      <c r="Z2247" t="s">
        <v>134</v>
      </c>
      <c r="AA2247" t="s">
        <v>2393</v>
      </c>
      <c r="AB2247" t="str">
        <f>+IF(W2247="","-",IF(W2247="UNICO","CENSO","MUESTRA"))</f>
        <v>MUESTRA</v>
      </c>
      <c r="AC2247" t="s">
        <v>2398</v>
      </c>
      <c r="AD2247" t="s">
        <v>9903</v>
      </c>
    </row>
    <row r="2248" spans="1:30" x14ac:dyDescent="0.25">
      <c r="A2248" s="5" t="str">
        <f t="shared" si="35"/>
        <v>R 8 - D 71 - 455 - 0173</v>
      </c>
      <c r="B2248" s="23" t="s">
        <v>2347</v>
      </c>
      <c r="C2248" t="s">
        <v>1245</v>
      </c>
      <c r="D2248" t="s">
        <v>1243</v>
      </c>
      <c r="E2248" t="s">
        <v>1244</v>
      </c>
      <c r="F2248" t="s">
        <v>134</v>
      </c>
      <c r="G2248" t="s">
        <v>134</v>
      </c>
      <c r="H2248" t="s">
        <v>10131</v>
      </c>
      <c r="I2248" t="s">
        <v>20</v>
      </c>
      <c r="J2248" t="s">
        <v>2349</v>
      </c>
      <c r="K2248" t="s">
        <v>21</v>
      </c>
      <c r="M2248" t="s">
        <v>10132</v>
      </c>
      <c r="N2248" t="s">
        <v>22</v>
      </c>
      <c r="O2248" t="s">
        <v>23</v>
      </c>
      <c r="P2248" t="s">
        <v>26</v>
      </c>
      <c r="Q2248" t="s">
        <v>2348</v>
      </c>
      <c r="R2248" s="13">
        <v>88</v>
      </c>
      <c r="S2248" s="13">
        <v>3</v>
      </c>
      <c r="T2248" s="21">
        <v>1</v>
      </c>
      <c r="V2248" t="s">
        <v>2154</v>
      </c>
      <c r="W2248" t="s">
        <v>17603</v>
      </c>
      <c r="X2248" s="20" t="str">
        <f>+IF(V2248="","-",CONCATENATE(V2248,"_",W2248))</f>
        <v>FINES_R08</v>
      </c>
      <c r="Y2248" s="59">
        <v>0.816245436668396</v>
      </c>
      <c r="Z2248" t="s">
        <v>134</v>
      </c>
      <c r="AA2248" t="s">
        <v>2393</v>
      </c>
      <c r="AB2248" t="str">
        <f>+IF(W2248="","-",IF(W2248="UNICO","CENSO","MUESTRA"))</f>
        <v>MUESTRA</v>
      </c>
      <c r="AC2248" t="s">
        <v>2397</v>
      </c>
      <c r="AD2248" t="s">
        <v>10133</v>
      </c>
    </row>
    <row r="2249" spans="1:30" x14ac:dyDescent="0.25">
      <c r="A2249" s="5" t="str">
        <f t="shared" si="35"/>
        <v>R 8 - D 71 - 455 - 0149</v>
      </c>
      <c r="B2249" s="23" t="s">
        <v>2347</v>
      </c>
      <c r="C2249" t="s">
        <v>1245</v>
      </c>
      <c r="D2249" t="s">
        <v>1243</v>
      </c>
      <c r="E2249" t="s">
        <v>1244</v>
      </c>
      <c r="F2249" t="s">
        <v>134</v>
      </c>
      <c r="G2249" t="s">
        <v>134</v>
      </c>
      <c r="H2249" t="s">
        <v>10179</v>
      </c>
      <c r="I2249" t="s">
        <v>20</v>
      </c>
      <c r="J2249" t="s">
        <v>2349</v>
      </c>
      <c r="K2249" t="s">
        <v>21</v>
      </c>
      <c r="M2249" t="s">
        <v>10180</v>
      </c>
      <c r="N2249" t="s">
        <v>22</v>
      </c>
      <c r="O2249" t="s">
        <v>23</v>
      </c>
      <c r="P2249" t="s">
        <v>26</v>
      </c>
      <c r="Q2249" t="s">
        <v>2348</v>
      </c>
      <c r="R2249" s="13">
        <v>29</v>
      </c>
      <c r="S2249" s="13">
        <v>1</v>
      </c>
      <c r="T2249" s="21">
        <v>1</v>
      </c>
      <c r="V2249" t="s">
        <v>2154</v>
      </c>
      <c r="W2249" t="s">
        <v>17603</v>
      </c>
      <c r="X2249" s="20" t="str">
        <f>+IF(V2249="","-",CONCATENATE(V2249,"_",W2249))</f>
        <v>FINES_R08</v>
      </c>
      <c r="Y2249" s="59">
        <v>0.82537531852722168</v>
      </c>
      <c r="Z2249" t="s">
        <v>134</v>
      </c>
      <c r="AA2249" t="s">
        <v>2393</v>
      </c>
      <c r="AB2249" t="str">
        <f>+IF(W2249="","-",IF(W2249="UNICO","CENSO","MUESTRA"))</f>
        <v>MUESTRA</v>
      </c>
      <c r="AC2249" t="s">
        <v>2397</v>
      </c>
      <c r="AD2249" t="s">
        <v>10181</v>
      </c>
    </row>
    <row r="2250" spans="1:30" x14ac:dyDescent="0.25">
      <c r="A2250" s="5" t="str">
        <f t="shared" si="35"/>
        <v>R 8 - D 136 - 453 - 4603</v>
      </c>
      <c r="B2250" s="23" t="s">
        <v>2347</v>
      </c>
      <c r="C2250" t="s">
        <v>1245</v>
      </c>
      <c r="D2250" t="s">
        <v>170</v>
      </c>
      <c r="E2250" t="s">
        <v>2094</v>
      </c>
      <c r="F2250" t="s">
        <v>134</v>
      </c>
      <c r="G2250" t="s">
        <v>134</v>
      </c>
      <c r="H2250" t="s">
        <v>9954</v>
      </c>
      <c r="I2250" t="s">
        <v>20</v>
      </c>
      <c r="J2250" t="s">
        <v>2349</v>
      </c>
      <c r="K2250" t="s">
        <v>21</v>
      </c>
      <c r="M2250" t="s">
        <v>9955</v>
      </c>
      <c r="N2250" t="s">
        <v>22</v>
      </c>
      <c r="O2250" t="s">
        <v>23</v>
      </c>
      <c r="P2250" t="s">
        <v>26</v>
      </c>
      <c r="Q2250" t="s">
        <v>2348</v>
      </c>
      <c r="R2250" s="13">
        <v>21</v>
      </c>
      <c r="S2250" s="13">
        <v>1</v>
      </c>
      <c r="T2250" s="21">
        <v>1</v>
      </c>
      <c r="V2250" t="s">
        <v>2154</v>
      </c>
      <c r="W2250" t="s">
        <v>17603</v>
      </c>
      <c r="X2250" s="20" t="str">
        <f>+IF(V2250="","-",CONCATENATE(V2250,"_",W2250))</f>
        <v>FINES_R08</v>
      </c>
      <c r="Y2250" s="59">
        <v>0.82963746786117554</v>
      </c>
      <c r="Z2250" t="s">
        <v>134</v>
      </c>
      <c r="AA2250" t="s">
        <v>2393</v>
      </c>
      <c r="AB2250" t="str">
        <f>+IF(W2250="","-",IF(W2250="UNICO","CENSO","MUESTRA"))</f>
        <v>MUESTRA</v>
      </c>
      <c r="AC2250" t="s">
        <v>2397</v>
      </c>
      <c r="AD2250" t="s">
        <v>9956</v>
      </c>
    </row>
    <row r="2251" spans="1:30" x14ac:dyDescent="0.25">
      <c r="A2251" s="5" t="str">
        <f t="shared" si="35"/>
        <v>R 8 - D 71 - 460 - 2754</v>
      </c>
      <c r="B2251" s="23" t="s">
        <v>2347</v>
      </c>
      <c r="C2251" t="s">
        <v>1245</v>
      </c>
      <c r="D2251" t="s">
        <v>1243</v>
      </c>
      <c r="E2251" t="s">
        <v>1244</v>
      </c>
      <c r="F2251" t="s">
        <v>134</v>
      </c>
      <c r="G2251" t="s">
        <v>134</v>
      </c>
      <c r="H2251" t="s">
        <v>10062</v>
      </c>
      <c r="I2251" t="s">
        <v>20</v>
      </c>
      <c r="J2251" t="s">
        <v>2349</v>
      </c>
      <c r="K2251" t="s">
        <v>21</v>
      </c>
      <c r="M2251" t="s">
        <v>10063</v>
      </c>
      <c r="N2251" t="s">
        <v>22</v>
      </c>
      <c r="O2251" t="s">
        <v>23</v>
      </c>
      <c r="P2251" t="s">
        <v>26</v>
      </c>
      <c r="Q2251" t="s">
        <v>2348</v>
      </c>
      <c r="R2251" s="13">
        <v>17</v>
      </c>
      <c r="S2251" s="13">
        <v>1</v>
      </c>
      <c r="T2251" s="21">
        <v>1</v>
      </c>
      <c r="V2251" t="s">
        <v>2154</v>
      </c>
      <c r="W2251" t="s">
        <v>17603</v>
      </c>
      <c r="X2251" s="20" t="str">
        <f>+IF(V2251="","-",CONCATENATE(V2251,"_",W2251))</f>
        <v>FINES_R08</v>
      </c>
      <c r="Y2251" s="59">
        <v>0.85337305068969727</v>
      </c>
      <c r="Z2251" t="s">
        <v>134</v>
      </c>
      <c r="AA2251" t="s">
        <v>2393</v>
      </c>
      <c r="AB2251" t="str">
        <f>+IF(W2251="","-",IF(W2251="UNICO","CENSO","MUESTRA"))</f>
        <v>MUESTRA</v>
      </c>
      <c r="AC2251" t="s">
        <v>2397</v>
      </c>
      <c r="AD2251" t="s">
        <v>10064</v>
      </c>
    </row>
    <row r="2252" spans="1:30" x14ac:dyDescent="0.25">
      <c r="A2252" s="5" t="str">
        <f t="shared" si="35"/>
        <v>R 8 - D 71 - 455 - 2754</v>
      </c>
      <c r="B2252" s="23" t="s">
        <v>2347</v>
      </c>
      <c r="C2252" t="s">
        <v>1245</v>
      </c>
      <c r="D2252" t="s">
        <v>1243</v>
      </c>
      <c r="E2252" t="s">
        <v>1244</v>
      </c>
      <c r="F2252" t="s">
        <v>134</v>
      </c>
      <c r="G2252" t="s">
        <v>134</v>
      </c>
      <c r="H2252" t="s">
        <v>10172</v>
      </c>
      <c r="I2252" t="s">
        <v>20</v>
      </c>
      <c r="J2252" t="s">
        <v>2349</v>
      </c>
      <c r="K2252" t="s">
        <v>21</v>
      </c>
      <c r="M2252" t="s">
        <v>10063</v>
      </c>
      <c r="N2252" t="s">
        <v>22</v>
      </c>
      <c r="O2252" t="s">
        <v>23</v>
      </c>
      <c r="P2252" t="s">
        <v>26</v>
      </c>
      <c r="Q2252" t="s">
        <v>2348</v>
      </c>
      <c r="R2252" s="13">
        <v>67</v>
      </c>
      <c r="S2252" s="13">
        <v>3</v>
      </c>
      <c r="T2252" s="21">
        <v>1</v>
      </c>
      <c r="V2252" t="s">
        <v>2154</v>
      </c>
      <c r="W2252" t="s">
        <v>17603</v>
      </c>
      <c r="X2252" s="20" t="str">
        <f>+IF(V2252="","-",CONCATENATE(V2252,"_",W2252))</f>
        <v>FINES_R08</v>
      </c>
      <c r="Y2252" s="59">
        <v>0.85337305068969727</v>
      </c>
      <c r="Z2252" t="s">
        <v>134</v>
      </c>
      <c r="AA2252" t="s">
        <v>2393</v>
      </c>
      <c r="AB2252" t="str">
        <f>+IF(W2252="","-",IF(W2252="UNICO","CENSO","MUESTRA"))</f>
        <v>MUESTRA</v>
      </c>
      <c r="AC2252" t="s">
        <v>2397</v>
      </c>
      <c r="AD2252" t="s">
        <v>10064</v>
      </c>
    </row>
    <row r="2253" spans="1:30" x14ac:dyDescent="0.25">
      <c r="A2253" s="5" t="str">
        <f t="shared" si="35"/>
        <v>R 8 - D 136 - 453 - 0842</v>
      </c>
      <c r="B2253" s="23" t="s">
        <v>2347</v>
      </c>
      <c r="C2253" t="s">
        <v>1245</v>
      </c>
      <c r="D2253" t="s">
        <v>170</v>
      </c>
      <c r="E2253" t="s">
        <v>2094</v>
      </c>
      <c r="F2253" t="s">
        <v>134</v>
      </c>
      <c r="G2253" t="s">
        <v>134</v>
      </c>
      <c r="H2253" t="s">
        <v>9937</v>
      </c>
      <c r="I2253" t="s">
        <v>20</v>
      </c>
      <c r="J2253" t="s">
        <v>2349</v>
      </c>
      <c r="K2253" t="s">
        <v>21</v>
      </c>
      <c r="M2253" t="s">
        <v>2234</v>
      </c>
      <c r="N2253" t="s">
        <v>22</v>
      </c>
      <c r="O2253" t="s">
        <v>23</v>
      </c>
      <c r="P2253" t="s">
        <v>26</v>
      </c>
      <c r="Q2253" t="s">
        <v>2348</v>
      </c>
      <c r="R2253" s="13">
        <v>15</v>
      </c>
      <c r="S2253" s="13">
        <v>1</v>
      </c>
      <c r="T2253" s="21">
        <v>1</v>
      </c>
      <c r="V2253" t="s">
        <v>2154</v>
      </c>
      <c r="W2253" t="s">
        <v>17603</v>
      </c>
      <c r="X2253" s="20" t="str">
        <f>+IF(V2253="","-",CONCATENATE(V2253,"_",W2253))</f>
        <v>FINES_R08</v>
      </c>
      <c r="Y2253" s="59">
        <v>0.88816332817077637</v>
      </c>
      <c r="Z2253" t="s">
        <v>134</v>
      </c>
      <c r="AA2253" t="s">
        <v>2393</v>
      </c>
      <c r="AB2253" t="str">
        <f>+IF(W2253="","-",IF(W2253="UNICO","CENSO","MUESTRA"))</f>
        <v>MUESTRA</v>
      </c>
      <c r="AC2253" t="s">
        <v>2398</v>
      </c>
      <c r="AD2253" t="s">
        <v>9938</v>
      </c>
    </row>
    <row r="2254" spans="1:30" x14ac:dyDescent="0.25">
      <c r="A2254" s="5" t="str">
        <f t="shared" si="35"/>
        <v>R 8 - D 71 - 460 - 3441</v>
      </c>
      <c r="B2254" s="60" t="s">
        <v>2347</v>
      </c>
      <c r="C2254" t="s">
        <v>1245</v>
      </c>
      <c r="D2254" t="s">
        <v>1243</v>
      </c>
      <c r="E2254" t="s">
        <v>1244</v>
      </c>
      <c r="F2254" t="s">
        <v>134</v>
      </c>
      <c r="G2254" t="s">
        <v>134</v>
      </c>
      <c r="H2254" t="s">
        <v>12841</v>
      </c>
      <c r="I2254" t="s">
        <v>20</v>
      </c>
      <c r="J2254" t="s">
        <v>2349</v>
      </c>
      <c r="K2254" t="s">
        <v>21</v>
      </c>
      <c r="M2254" t="s">
        <v>12842</v>
      </c>
      <c r="N2254" t="s">
        <v>22</v>
      </c>
      <c r="O2254" t="s">
        <v>23</v>
      </c>
      <c r="P2254" t="s">
        <v>26</v>
      </c>
      <c r="Q2254" t="s">
        <v>2348</v>
      </c>
      <c r="R2254" s="13">
        <v>16</v>
      </c>
      <c r="S2254" s="13">
        <v>1</v>
      </c>
      <c r="T2254" s="21">
        <v>1</v>
      </c>
      <c r="V2254" t="s">
        <v>2154</v>
      </c>
      <c r="W2254" t="s">
        <v>17603</v>
      </c>
      <c r="X2254" s="20" t="str">
        <f>+IF(V2254="","-",CONCATENATE(V2254,"_",W2254))</f>
        <v>FINES_R08</v>
      </c>
      <c r="Y2254" s="59">
        <v>0.92029619216918945</v>
      </c>
      <c r="Z2254" t="s">
        <v>134</v>
      </c>
      <c r="AA2254" t="s">
        <v>2393</v>
      </c>
      <c r="AB2254" t="str">
        <f>+IF(W2254="","-",IF(W2254="UNICO","CENSO","MUESTRA"))</f>
        <v>MUESTRA</v>
      </c>
      <c r="AC2254" t="s">
        <v>2398</v>
      </c>
      <c r="AD2254" t="s">
        <v>12843</v>
      </c>
    </row>
    <row r="2255" spans="1:30" x14ac:dyDescent="0.25">
      <c r="A2255" s="5" t="str">
        <f t="shared" si="35"/>
        <v>R 8 - D 71 - 462 - 0167</v>
      </c>
      <c r="B2255" s="23" t="s">
        <v>2347</v>
      </c>
      <c r="C2255" t="s">
        <v>1245</v>
      </c>
      <c r="D2255" t="s">
        <v>1243</v>
      </c>
      <c r="E2255" t="s">
        <v>1244</v>
      </c>
      <c r="F2255" t="s">
        <v>134</v>
      </c>
      <c r="G2255" t="s">
        <v>134</v>
      </c>
      <c r="H2255" t="s">
        <v>9987</v>
      </c>
      <c r="I2255" t="s">
        <v>20</v>
      </c>
      <c r="J2255" t="s">
        <v>2349</v>
      </c>
      <c r="K2255" t="s">
        <v>21</v>
      </c>
      <c r="M2255" t="s">
        <v>18063</v>
      </c>
      <c r="N2255" t="s">
        <v>22</v>
      </c>
      <c r="O2255" t="s">
        <v>23</v>
      </c>
      <c r="P2255" t="s">
        <v>26</v>
      </c>
      <c r="Q2255" t="s">
        <v>2348</v>
      </c>
      <c r="R2255" s="13">
        <v>25</v>
      </c>
      <c r="S2255" s="13">
        <v>1</v>
      </c>
      <c r="T2255" s="21">
        <v>1</v>
      </c>
      <c r="V2255" t="s">
        <v>2154</v>
      </c>
      <c r="W2255" t="s">
        <v>17603</v>
      </c>
      <c r="X2255" s="20" t="str">
        <f>+IF(V2255="","-",CONCATENATE(V2255,"_",W2255))</f>
        <v>FINES_R08</v>
      </c>
      <c r="Y2255" s="59">
        <v>0.97205942869186401</v>
      </c>
      <c r="Z2255" t="s">
        <v>134</v>
      </c>
      <c r="AA2255" t="s">
        <v>2393</v>
      </c>
      <c r="AB2255" t="str">
        <f>+IF(W2255="","-",IF(W2255="UNICO","CENSO","MUESTRA"))</f>
        <v>MUESTRA</v>
      </c>
      <c r="AC2255" t="s">
        <v>2398</v>
      </c>
      <c r="AD2255" t="s">
        <v>9989</v>
      </c>
    </row>
    <row r="2256" spans="1:30" x14ac:dyDescent="0.25">
      <c r="A2256" s="5" t="str">
        <f t="shared" si="35"/>
        <v>R 8 - D 71 - 455 - 0167</v>
      </c>
      <c r="B2256" s="23" t="s">
        <v>2347</v>
      </c>
      <c r="C2256" t="s">
        <v>1245</v>
      </c>
      <c r="D2256" t="s">
        <v>1243</v>
      </c>
      <c r="E2256" t="s">
        <v>1244</v>
      </c>
      <c r="F2256" t="s">
        <v>134</v>
      </c>
      <c r="G2256" t="s">
        <v>134</v>
      </c>
      <c r="H2256" t="s">
        <v>10036</v>
      </c>
      <c r="I2256" t="s">
        <v>20</v>
      </c>
      <c r="J2256" t="s">
        <v>2349</v>
      </c>
      <c r="K2256" t="s">
        <v>21</v>
      </c>
      <c r="M2256" t="s">
        <v>18063</v>
      </c>
      <c r="N2256" t="s">
        <v>22</v>
      </c>
      <c r="O2256" t="s">
        <v>23</v>
      </c>
      <c r="P2256" t="s">
        <v>26</v>
      </c>
      <c r="Q2256" t="s">
        <v>2348</v>
      </c>
      <c r="R2256" s="13">
        <v>102</v>
      </c>
      <c r="S2256" s="13">
        <v>3</v>
      </c>
      <c r="T2256" s="21">
        <v>1</v>
      </c>
      <c r="V2256" t="s">
        <v>2154</v>
      </c>
      <c r="W2256" t="s">
        <v>17603</v>
      </c>
      <c r="X2256" s="20" t="str">
        <f>+IF(V2256="","-",CONCATENATE(V2256,"_",W2256))</f>
        <v>FINES_R08</v>
      </c>
      <c r="Y2256" s="59">
        <v>0.97205942869186401</v>
      </c>
      <c r="Z2256" t="s">
        <v>134</v>
      </c>
      <c r="AA2256" t="s">
        <v>2393</v>
      </c>
      <c r="AB2256" t="str">
        <f>+IF(W2256="","-",IF(W2256="UNICO","CENSO","MUESTRA"))</f>
        <v>MUESTRA</v>
      </c>
      <c r="AC2256" t="s">
        <v>2398</v>
      </c>
      <c r="AD2256" t="s">
        <v>9989</v>
      </c>
    </row>
    <row r="2257" spans="1:30" x14ac:dyDescent="0.25">
      <c r="A2257" s="5" t="str">
        <f t="shared" si="35"/>
        <v>R 9 - D 131 - 454 - 1621</v>
      </c>
      <c r="B2257" s="23" t="s">
        <v>2347</v>
      </c>
      <c r="C2257" t="s">
        <v>1302</v>
      </c>
      <c r="D2257" t="s">
        <v>281</v>
      </c>
      <c r="E2257" t="s">
        <v>2014</v>
      </c>
      <c r="F2257" t="s">
        <v>134</v>
      </c>
      <c r="G2257" t="s">
        <v>134</v>
      </c>
      <c r="H2257" t="s">
        <v>10298</v>
      </c>
      <c r="I2257" t="s">
        <v>20</v>
      </c>
      <c r="J2257" t="s">
        <v>2349</v>
      </c>
      <c r="K2257" t="s">
        <v>21</v>
      </c>
      <c r="M2257" t="s">
        <v>10299</v>
      </c>
      <c r="N2257" t="s">
        <v>22</v>
      </c>
      <c r="O2257" t="s">
        <v>23</v>
      </c>
      <c r="P2257" t="s">
        <v>26</v>
      </c>
      <c r="Q2257" t="s">
        <v>2348</v>
      </c>
      <c r="R2257" s="13">
        <v>31</v>
      </c>
      <c r="S2257" s="13">
        <v>1</v>
      </c>
      <c r="T2257" s="21">
        <v>1</v>
      </c>
      <c r="V2257" t="s">
        <v>2154</v>
      </c>
      <c r="W2257" t="s">
        <v>17604</v>
      </c>
      <c r="X2257" s="20" t="str">
        <f>+IF(V2257="","-",CONCATENATE(V2257,"_",W2257))</f>
        <v>FINES_R09</v>
      </c>
      <c r="Y2257" s="59">
        <v>0.1337273120880127</v>
      </c>
      <c r="Z2257" t="s">
        <v>134</v>
      </c>
      <c r="AA2257" t="s">
        <v>2393</v>
      </c>
      <c r="AB2257" t="str">
        <f>+IF(W2257="","-",IF(W2257="UNICO","CENSO","MUESTRA"))</f>
        <v>MUESTRA</v>
      </c>
      <c r="AC2257" t="s">
        <v>2397</v>
      </c>
      <c r="AD2257" t="s">
        <v>10300</v>
      </c>
    </row>
    <row r="2258" spans="1:30" x14ac:dyDescent="0.25">
      <c r="A2258" s="5" t="str">
        <f t="shared" si="35"/>
        <v>R 9 - D 131 - 453 - 3744</v>
      </c>
      <c r="B2258" s="23" t="s">
        <v>2347</v>
      </c>
      <c r="C2258" t="s">
        <v>1302</v>
      </c>
      <c r="D2258" t="s">
        <v>281</v>
      </c>
      <c r="E2258" t="s">
        <v>2014</v>
      </c>
      <c r="F2258" t="s">
        <v>134</v>
      </c>
      <c r="G2258" t="s">
        <v>134</v>
      </c>
      <c r="H2258" t="s">
        <v>10341</v>
      </c>
      <c r="I2258" t="s">
        <v>20</v>
      </c>
      <c r="J2258" t="s">
        <v>2349</v>
      </c>
      <c r="K2258" t="s">
        <v>21</v>
      </c>
      <c r="M2258" t="s">
        <v>5526</v>
      </c>
      <c r="N2258" t="s">
        <v>22</v>
      </c>
      <c r="O2258" t="s">
        <v>23</v>
      </c>
      <c r="P2258" t="s">
        <v>26</v>
      </c>
      <c r="Q2258" t="s">
        <v>2348</v>
      </c>
      <c r="R2258" s="13">
        <v>29</v>
      </c>
      <c r="S2258" s="13">
        <v>1</v>
      </c>
      <c r="T2258" s="21">
        <v>1</v>
      </c>
      <c r="V2258" t="s">
        <v>2154</v>
      </c>
      <c r="W2258" t="s">
        <v>17604</v>
      </c>
      <c r="X2258" s="20" t="str">
        <f>+IF(V2258="","-",CONCATENATE(V2258,"_",W2258))</f>
        <v>FINES_R09</v>
      </c>
      <c r="Y2258" s="59">
        <v>0.1677220165729523</v>
      </c>
      <c r="Z2258" t="s">
        <v>134</v>
      </c>
      <c r="AA2258" t="s">
        <v>2393</v>
      </c>
      <c r="AB2258" t="str">
        <f>+IF(W2258="","-",IF(W2258="UNICO","CENSO","MUESTRA"))</f>
        <v>MUESTRA</v>
      </c>
      <c r="AC2258" t="s">
        <v>2397</v>
      </c>
      <c r="AD2258" t="s">
        <v>10342</v>
      </c>
    </row>
    <row r="2259" spans="1:30" x14ac:dyDescent="0.25">
      <c r="A2259" s="5" t="str">
        <f t="shared" si="35"/>
        <v>R 9 - D 73 - 453 - 0587</v>
      </c>
      <c r="B2259" s="23" t="s">
        <v>2347</v>
      </c>
      <c r="C2259" t="s">
        <v>1302</v>
      </c>
      <c r="D2259" t="s">
        <v>1300</v>
      </c>
      <c r="E2259" t="s">
        <v>1301</v>
      </c>
      <c r="F2259" t="s">
        <v>134</v>
      </c>
      <c r="G2259" t="s">
        <v>134</v>
      </c>
      <c r="H2259" t="s">
        <v>10638</v>
      </c>
      <c r="I2259" t="s">
        <v>20</v>
      </c>
      <c r="J2259" t="s">
        <v>2349</v>
      </c>
      <c r="K2259" t="s">
        <v>21</v>
      </c>
      <c r="M2259" t="s">
        <v>10639</v>
      </c>
      <c r="N2259" t="s">
        <v>22</v>
      </c>
      <c r="O2259" t="s">
        <v>23</v>
      </c>
      <c r="P2259" t="s">
        <v>26</v>
      </c>
      <c r="Q2259" t="s">
        <v>2348</v>
      </c>
      <c r="R2259" s="13">
        <v>135</v>
      </c>
      <c r="S2259" s="13">
        <v>3</v>
      </c>
      <c r="T2259" s="21">
        <v>1</v>
      </c>
      <c r="V2259" t="s">
        <v>2154</v>
      </c>
      <c r="W2259" t="s">
        <v>17604</v>
      </c>
      <c r="X2259" s="20" t="str">
        <f>+IF(V2259="","-",CONCATENATE(V2259,"_",W2259))</f>
        <v>FINES_R09</v>
      </c>
      <c r="Y2259" s="59">
        <v>0.17001910507678991</v>
      </c>
      <c r="Z2259" t="s">
        <v>134</v>
      </c>
      <c r="AA2259" t="s">
        <v>2393</v>
      </c>
      <c r="AB2259" t="str">
        <f>+IF(W2259="","-",IF(W2259="UNICO","CENSO","MUESTRA"))</f>
        <v>MUESTRA</v>
      </c>
      <c r="AC2259" t="s">
        <v>2397</v>
      </c>
      <c r="AD2259" t="s">
        <v>10640</v>
      </c>
    </row>
    <row r="2260" spans="1:30" x14ac:dyDescent="0.25">
      <c r="A2260" s="5" t="str">
        <f t="shared" si="35"/>
        <v>R 9 - D 73 - 451 - 1833</v>
      </c>
      <c r="B2260" s="23" t="s">
        <v>2347</v>
      </c>
      <c r="C2260" t="s">
        <v>1302</v>
      </c>
      <c r="D2260" t="s">
        <v>1300</v>
      </c>
      <c r="E2260" t="s">
        <v>1301</v>
      </c>
      <c r="F2260" t="s">
        <v>134</v>
      </c>
      <c r="G2260" t="s">
        <v>134</v>
      </c>
      <c r="H2260" t="s">
        <v>10497</v>
      </c>
      <c r="I2260" t="s">
        <v>20</v>
      </c>
      <c r="J2260" t="s">
        <v>2349</v>
      </c>
      <c r="K2260" t="s">
        <v>21</v>
      </c>
      <c r="M2260" t="s">
        <v>10498</v>
      </c>
      <c r="N2260" t="s">
        <v>22</v>
      </c>
      <c r="O2260" t="s">
        <v>23</v>
      </c>
      <c r="P2260" t="s">
        <v>26</v>
      </c>
      <c r="Q2260" t="s">
        <v>2348</v>
      </c>
      <c r="R2260" s="13">
        <v>71</v>
      </c>
      <c r="S2260" s="13">
        <v>3</v>
      </c>
      <c r="T2260" s="21">
        <v>1</v>
      </c>
      <c r="V2260" t="s">
        <v>2154</v>
      </c>
      <c r="W2260" t="s">
        <v>17604</v>
      </c>
      <c r="X2260" s="20" t="str">
        <f>+IF(V2260="","-",CONCATENATE(V2260,"_",W2260))</f>
        <v>FINES_R09</v>
      </c>
      <c r="Y2260" s="59">
        <v>0.21255181729793551</v>
      </c>
      <c r="Z2260" t="s">
        <v>134</v>
      </c>
      <c r="AA2260" t="s">
        <v>2393</v>
      </c>
      <c r="AB2260" t="str">
        <f>+IF(W2260="","-",IF(W2260="UNICO","CENSO","MUESTRA"))</f>
        <v>MUESTRA</v>
      </c>
      <c r="AC2260" t="s">
        <v>2397</v>
      </c>
      <c r="AD2260" t="s">
        <v>10499</v>
      </c>
    </row>
    <row r="2261" spans="1:30" x14ac:dyDescent="0.25">
      <c r="A2261" s="5" t="str">
        <f t="shared" si="35"/>
        <v>R 9 - D 73 - 453 - 1833</v>
      </c>
      <c r="B2261" s="23" t="s">
        <v>2347</v>
      </c>
      <c r="C2261" t="s">
        <v>1302</v>
      </c>
      <c r="D2261" t="s">
        <v>1300</v>
      </c>
      <c r="E2261" t="s">
        <v>1301</v>
      </c>
      <c r="F2261" t="s">
        <v>134</v>
      </c>
      <c r="G2261" t="s">
        <v>134</v>
      </c>
      <c r="H2261" t="s">
        <v>10538</v>
      </c>
      <c r="I2261" t="s">
        <v>20</v>
      </c>
      <c r="J2261" t="s">
        <v>2349</v>
      </c>
      <c r="K2261" t="s">
        <v>21</v>
      </c>
      <c r="M2261" t="s">
        <v>10498</v>
      </c>
      <c r="N2261" t="s">
        <v>22</v>
      </c>
      <c r="O2261" t="s">
        <v>23</v>
      </c>
      <c r="P2261" t="s">
        <v>26</v>
      </c>
      <c r="Q2261" t="s">
        <v>2348</v>
      </c>
      <c r="R2261" s="13">
        <v>28</v>
      </c>
      <c r="S2261" s="13">
        <v>1</v>
      </c>
      <c r="T2261" s="21">
        <v>1</v>
      </c>
      <c r="V2261" t="s">
        <v>2154</v>
      </c>
      <c r="W2261" t="s">
        <v>17604</v>
      </c>
      <c r="X2261" s="20" t="str">
        <f>+IF(V2261="","-",CONCATENATE(V2261,"_",W2261))</f>
        <v>FINES_R09</v>
      </c>
      <c r="Y2261" s="59">
        <v>0.21255181729793551</v>
      </c>
      <c r="Z2261" t="s">
        <v>134</v>
      </c>
      <c r="AA2261" t="s">
        <v>2393</v>
      </c>
      <c r="AB2261" t="str">
        <f>+IF(W2261="","-",IF(W2261="UNICO","CENSO","MUESTRA"))</f>
        <v>MUESTRA</v>
      </c>
      <c r="AC2261" t="s">
        <v>2398</v>
      </c>
      <c r="AD2261" t="s">
        <v>10499</v>
      </c>
    </row>
    <row r="2262" spans="1:30" x14ac:dyDescent="0.25">
      <c r="A2262" s="5" t="str">
        <f t="shared" si="35"/>
        <v>R 9 - D 132 - 453 - 4056</v>
      </c>
      <c r="B2262" s="23" t="s">
        <v>2347</v>
      </c>
      <c r="C2262" t="s">
        <v>1302</v>
      </c>
      <c r="D2262" t="s">
        <v>619</v>
      </c>
      <c r="E2262" t="s">
        <v>2032</v>
      </c>
      <c r="F2262" t="s">
        <v>134</v>
      </c>
      <c r="G2262" t="s">
        <v>134</v>
      </c>
      <c r="H2262" t="s">
        <v>10391</v>
      </c>
      <c r="I2262" t="s">
        <v>20</v>
      </c>
      <c r="J2262" t="s">
        <v>2349</v>
      </c>
      <c r="K2262" t="s">
        <v>21</v>
      </c>
      <c r="M2262" t="s">
        <v>10392</v>
      </c>
      <c r="N2262" t="s">
        <v>22</v>
      </c>
      <c r="O2262" t="s">
        <v>23</v>
      </c>
      <c r="P2262" t="s">
        <v>26</v>
      </c>
      <c r="Q2262" t="s">
        <v>2348</v>
      </c>
      <c r="R2262" s="13">
        <v>28</v>
      </c>
      <c r="S2262" s="13">
        <v>2</v>
      </c>
      <c r="T2262" s="21">
        <v>1</v>
      </c>
      <c r="V2262" t="s">
        <v>2154</v>
      </c>
      <c r="W2262" t="s">
        <v>17604</v>
      </c>
      <c r="X2262" s="20" t="str">
        <f>+IF(V2262="","-",CONCATENATE(V2262,"_",W2262))</f>
        <v>FINES_R09</v>
      </c>
      <c r="Y2262" s="59">
        <v>0.24</v>
      </c>
      <c r="Z2262" t="s">
        <v>134</v>
      </c>
      <c r="AA2262" t="s">
        <v>2393</v>
      </c>
      <c r="AB2262" t="str">
        <f>+IF(W2262="","-",IF(W2262="UNICO","CENSO","MUESTRA"))</f>
        <v>MUESTRA</v>
      </c>
      <c r="AC2262" t="s">
        <v>2397</v>
      </c>
      <c r="AD2262" t="s">
        <v>10393</v>
      </c>
    </row>
    <row r="2263" spans="1:30" x14ac:dyDescent="0.25">
      <c r="A2263" s="5" t="str">
        <f t="shared" si="35"/>
        <v>R 9 - D 73 - 451 - 3722</v>
      </c>
      <c r="B2263" s="23" t="s">
        <v>2347</v>
      </c>
      <c r="C2263" t="s">
        <v>1302</v>
      </c>
      <c r="D2263" t="s">
        <v>1300</v>
      </c>
      <c r="E2263" t="s">
        <v>1301</v>
      </c>
      <c r="F2263" t="s">
        <v>134</v>
      </c>
      <c r="G2263" t="s">
        <v>134</v>
      </c>
      <c r="H2263" t="s">
        <v>10695</v>
      </c>
      <c r="I2263" t="s">
        <v>20</v>
      </c>
      <c r="J2263" t="s">
        <v>2349</v>
      </c>
      <c r="K2263" t="s">
        <v>21</v>
      </c>
      <c r="M2263" t="s">
        <v>3557</v>
      </c>
      <c r="N2263" t="s">
        <v>22</v>
      </c>
      <c r="O2263" t="s">
        <v>23</v>
      </c>
      <c r="P2263" t="s">
        <v>26</v>
      </c>
      <c r="Q2263" t="s">
        <v>2348</v>
      </c>
      <c r="R2263" s="13">
        <v>19</v>
      </c>
      <c r="S2263" s="13">
        <v>1</v>
      </c>
      <c r="T2263" s="21">
        <v>1</v>
      </c>
      <c r="V2263" t="s">
        <v>2154</v>
      </c>
      <c r="W2263" t="s">
        <v>17604</v>
      </c>
      <c r="X2263" s="20" t="str">
        <f>+IF(V2263="","-",CONCATENATE(V2263,"_",W2263))</f>
        <v>FINES_R09</v>
      </c>
      <c r="Y2263" s="59">
        <v>0.25986644625663757</v>
      </c>
      <c r="Z2263" t="s">
        <v>134</v>
      </c>
      <c r="AA2263" t="s">
        <v>2393</v>
      </c>
      <c r="AB2263" t="str">
        <f>+IF(W2263="","-",IF(W2263="UNICO","CENSO","MUESTRA"))</f>
        <v>MUESTRA</v>
      </c>
      <c r="AC2263" t="s">
        <v>2397</v>
      </c>
      <c r="AD2263" t="s">
        <v>10696</v>
      </c>
    </row>
    <row r="2264" spans="1:30" x14ac:dyDescent="0.25">
      <c r="A2264" s="5" t="str">
        <f t="shared" si="35"/>
        <v>R 9 - D 73 - 451 - 1830</v>
      </c>
      <c r="B2264" s="23" t="s">
        <v>2347</v>
      </c>
      <c r="C2264" t="s">
        <v>1302</v>
      </c>
      <c r="D2264" t="s">
        <v>1300</v>
      </c>
      <c r="E2264" t="s">
        <v>1301</v>
      </c>
      <c r="F2264" t="s">
        <v>134</v>
      </c>
      <c r="G2264" t="s">
        <v>134</v>
      </c>
      <c r="H2264" t="s">
        <v>10492</v>
      </c>
      <c r="I2264" t="s">
        <v>20</v>
      </c>
      <c r="J2264" t="s">
        <v>2349</v>
      </c>
      <c r="K2264" t="s">
        <v>21</v>
      </c>
      <c r="M2264" t="s">
        <v>10493</v>
      </c>
      <c r="N2264" t="s">
        <v>22</v>
      </c>
      <c r="O2264" t="s">
        <v>23</v>
      </c>
      <c r="P2264" t="s">
        <v>26</v>
      </c>
      <c r="Q2264" t="s">
        <v>2348</v>
      </c>
      <c r="R2264" s="13">
        <v>146</v>
      </c>
      <c r="S2264" s="13">
        <v>4</v>
      </c>
      <c r="T2264" s="21">
        <v>1</v>
      </c>
      <c r="V2264" t="s">
        <v>2154</v>
      </c>
      <c r="W2264" t="s">
        <v>17604</v>
      </c>
      <c r="X2264" s="20" t="str">
        <f>+IF(V2264="","-",CONCATENATE(V2264,"_",W2264))</f>
        <v>FINES_R09</v>
      </c>
      <c r="Y2264" s="59">
        <v>0.2769264280796051</v>
      </c>
      <c r="Z2264" t="s">
        <v>134</v>
      </c>
      <c r="AA2264" t="s">
        <v>2393</v>
      </c>
      <c r="AB2264" t="str">
        <f>+IF(W2264="","-",IF(W2264="UNICO","CENSO","MUESTRA"))</f>
        <v>MUESTRA</v>
      </c>
      <c r="AC2264" t="s">
        <v>2398</v>
      </c>
      <c r="AD2264" t="s">
        <v>10494</v>
      </c>
    </row>
    <row r="2265" spans="1:30" x14ac:dyDescent="0.25">
      <c r="A2265" s="5" t="str">
        <f t="shared" si="35"/>
        <v>R 9 - D 73 - 454 - 0552</v>
      </c>
      <c r="B2265" s="23" t="s">
        <v>2347</v>
      </c>
      <c r="C2265" t="s">
        <v>1302</v>
      </c>
      <c r="D2265" t="s">
        <v>1300</v>
      </c>
      <c r="E2265" t="s">
        <v>1301</v>
      </c>
      <c r="F2265" t="s">
        <v>134</v>
      </c>
      <c r="G2265" t="s">
        <v>134</v>
      </c>
      <c r="H2265" t="s">
        <v>10666</v>
      </c>
      <c r="I2265" t="s">
        <v>20</v>
      </c>
      <c r="J2265" t="s">
        <v>2349</v>
      </c>
      <c r="K2265" t="s">
        <v>21</v>
      </c>
      <c r="M2265" t="s">
        <v>2248</v>
      </c>
      <c r="N2265" t="s">
        <v>22</v>
      </c>
      <c r="O2265" t="s">
        <v>23</v>
      </c>
      <c r="P2265" t="s">
        <v>26</v>
      </c>
      <c r="Q2265" t="s">
        <v>2348</v>
      </c>
      <c r="R2265" s="13">
        <v>22</v>
      </c>
      <c r="S2265" s="13">
        <v>1</v>
      </c>
      <c r="T2265" s="21">
        <v>1</v>
      </c>
      <c r="V2265" t="s">
        <v>2154</v>
      </c>
      <c r="W2265" t="s">
        <v>17604</v>
      </c>
      <c r="X2265" s="20" t="str">
        <f>+IF(V2265="","-",CONCATENATE(V2265,"_",W2265))</f>
        <v>FINES_R09</v>
      </c>
      <c r="Y2265" s="59">
        <v>0.27809983491897577</v>
      </c>
      <c r="Z2265" t="s">
        <v>134</v>
      </c>
      <c r="AA2265" t="s">
        <v>2393</v>
      </c>
      <c r="AB2265" t="str">
        <f>+IF(W2265="","-",IF(W2265="UNICO","CENSO","MUESTRA"))</f>
        <v>MUESTRA</v>
      </c>
      <c r="AC2265" t="s">
        <v>2398</v>
      </c>
      <c r="AD2265" t="s">
        <v>10667</v>
      </c>
    </row>
    <row r="2266" spans="1:30" x14ac:dyDescent="0.25">
      <c r="A2266" s="5" t="str">
        <f t="shared" si="35"/>
        <v>R 9 - D 73 - 453 - 0552</v>
      </c>
      <c r="B2266" s="23" t="s">
        <v>2347</v>
      </c>
      <c r="C2266" t="s">
        <v>1302</v>
      </c>
      <c r="D2266" t="s">
        <v>1300</v>
      </c>
      <c r="E2266" t="s">
        <v>1301</v>
      </c>
      <c r="F2266" t="s">
        <v>134</v>
      </c>
      <c r="G2266" t="s">
        <v>134</v>
      </c>
      <c r="H2266" t="s">
        <v>10680</v>
      </c>
      <c r="I2266" t="s">
        <v>20</v>
      </c>
      <c r="J2266" t="s">
        <v>2349</v>
      </c>
      <c r="K2266" t="s">
        <v>21</v>
      </c>
      <c r="M2266" t="s">
        <v>2248</v>
      </c>
      <c r="N2266" t="s">
        <v>22</v>
      </c>
      <c r="O2266" t="s">
        <v>23</v>
      </c>
      <c r="P2266" t="s">
        <v>26</v>
      </c>
      <c r="Q2266" t="s">
        <v>2348</v>
      </c>
      <c r="R2266" s="13">
        <v>32</v>
      </c>
      <c r="S2266" s="13">
        <v>1</v>
      </c>
      <c r="T2266" s="21">
        <v>1</v>
      </c>
      <c r="V2266" t="s">
        <v>2154</v>
      </c>
      <c r="W2266" t="s">
        <v>17604</v>
      </c>
      <c r="X2266" s="20" t="str">
        <f>+IF(V2266="","-",CONCATENATE(V2266,"_",W2266))</f>
        <v>FINES_R09</v>
      </c>
      <c r="Y2266" s="59">
        <v>0.27809983491897577</v>
      </c>
      <c r="Z2266" t="s">
        <v>134</v>
      </c>
      <c r="AA2266" t="s">
        <v>2393</v>
      </c>
      <c r="AB2266" t="str">
        <f>+IF(W2266="","-",IF(W2266="UNICO","CENSO","MUESTRA"))</f>
        <v>MUESTRA</v>
      </c>
      <c r="AC2266" t="s">
        <v>2398</v>
      </c>
      <c r="AD2266" t="s">
        <v>10667</v>
      </c>
    </row>
    <row r="2267" spans="1:30" x14ac:dyDescent="0.25">
      <c r="A2267" s="5" t="str">
        <f t="shared" si="35"/>
        <v>R 9 - D 132 - 451 - 2406</v>
      </c>
      <c r="B2267" s="23" t="s">
        <v>2347</v>
      </c>
      <c r="C2267" t="s">
        <v>1302</v>
      </c>
      <c r="D2267" t="s">
        <v>619</v>
      </c>
      <c r="E2267" t="s">
        <v>2032</v>
      </c>
      <c r="F2267" t="s">
        <v>134</v>
      </c>
      <c r="G2267" t="s">
        <v>134</v>
      </c>
      <c r="H2267" t="s">
        <v>10363</v>
      </c>
      <c r="I2267" t="s">
        <v>20</v>
      </c>
      <c r="J2267" t="s">
        <v>2349</v>
      </c>
      <c r="K2267" t="s">
        <v>21</v>
      </c>
      <c r="M2267" t="s">
        <v>2245</v>
      </c>
      <c r="N2267" t="s">
        <v>22</v>
      </c>
      <c r="O2267" t="s">
        <v>23</v>
      </c>
      <c r="P2267" t="s">
        <v>26</v>
      </c>
      <c r="Q2267" t="s">
        <v>2348</v>
      </c>
      <c r="R2267" s="13">
        <v>33</v>
      </c>
      <c r="S2267" s="13">
        <v>1</v>
      </c>
      <c r="T2267" s="21">
        <v>1</v>
      </c>
      <c r="V2267" t="s">
        <v>2154</v>
      </c>
      <c r="W2267" t="s">
        <v>17604</v>
      </c>
      <c r="X2267" s="20" t="str">
        <f>+IF(V2267="","-",CONCATENATE(V2267,"_",W2267))</f>
        <v>FINES_R09</v>
      </c>
      <c r="Y2267" s="59">
        <v>0.28805732727050781</v>
      </c>
      <c r="Z2267" t="s">
        <v>134</v>
      </c>
      <c r="AA2267" t="s">
        <v>2393</v>
      </c>
      <c r="AB2267" t="str">
        <f>+IF(W2267="","-",IF(W2267="UNICO","CENSO","MUESTRA"))</f>
        <v>MUESTRA</v>
      </c>
      <c r="AC2267" t="s">
        <v>2398</v>
      </c>
      <c r="AD2267" t="s">
        <v>10364</v>
      </c>
    </row>
    <row r="2268" spans="1:30" x14ac:dyDescent="0.25">
      <c r="A2268" s="5" t="str">
        <f t="shared" si="35"/>
        <v>R 9 - D 133 - 454 - 4521</v>
      </c>
      <c r="B2268" s="60" t="s">
        <v>2347</v>
      </c>
      <c r="C2268" t="s">
        <v>1302</v>
      </c>
      <c r="D2268" t="s">
        <v>160</v>
      </c>
      <c r="E2268" t="s">
        <v>2049</v>
      </c>
      <c r="F2268" t="s">
        <v>134</v>
      </c>
      <c r="G2268" t="s">
        <v>134</v>
      </c>
      <c r="H2268" t="s">
        <v>12927</v>
      </c>
      <c r="I2268" t="s">
        <v>20</v>
      </c>
      <c r="J2268" t="s">
        <v>2349</v>
      </c>
      <c r="K2268" t="s">
        <v>21</v>
      </c>
      <c r="M2268" t="s">
        <v>2491</v>
      </c>
      <c r="N2268" t="s">
        <v>22</v>
      </c>
      <c r="O2268" t="s">
        <v>23</v>
      </c>
      <c r="P2268" t="s">
        <v>26</v>
      </c>
      <c r="Q2268" t="s">
        <v>2348</v>
      </c>
      <c r="R2268" s="13">
        <v>44</v>
      </c>
      <c r="S2268" s="13">
        <v>1</v>
      </c>
      <c r="T2268" s="21">
        <v>1</v>
      </c>
      <c r="V2268" t="s">
        <v>2154</v>
      </c>
      <c r="W2268" t="s">
        <v>17604</v>
      </c>
      <c r="X2268" s="20" t="str">
        <f>+IF(V2268="","-",CONCATENATE(V2268,"_",W2268))</f>
        <v>FINES_R09</v>
      </c>
      <c r="Y2268" s="59">
        <v>0.30488032102584839</v>
      </c>
      <c r="Z2268" t="s">
        <v>134</v>
      </c>
      <c r="AA2268" t="s">
        <v>2393</v>
      </c>
      <c r="AB2268" t="str">
        <f>+IF(W2268="","-",IF(W2268="UNICO","CENSO","MUESTRA"))</f>
        <v>MUESTRA</v>
      </c>
      <c r="AC2268" t="s">
        <v>2398</v>
      </c>
      <c r="AD2268" t="s">
        <v>12928</v>
      </c>
    </row>
    <row r="2269" spans="1:30" x14ac:dyDescent="0.25">
      <c r="A2269" s="5" t="str">
        <f t="shared" si="35"/>
        <v>R 9 - D 73 - 451 - 1836</v>
      </c>
      <c r="B2269" s="23" t="s">
        <v>2347</v>
      </c>
      <c r="C2269" t="s">
        <v>1302</v>
      </c>
      <c r="D2269" t="s">
        <v>1300</v>
      </c>
      <c r="E2269" t="s">
        <v>1301</v>
      </c>
      <c r="F2269" t="s">
        <v>134</v>
      </c>
      <c r="G2269" t="s">
        <v>134</v>
      </c>
      <c r="H2269" t="s">
        <v>10501</v>
      </c>
      <c r="I2269" t="s">
        <v>20</v>
      </c>
      <c r="J2269" t="s">
        <v>2349</v>
      </c>
      <c r="K2269" t="s">
        <v>21</v>
      </c>
      <c r="M2269" t="s">
        <v>10502</v>
      </c>
      <c r="N2269" t="s">
        <v>22</v>
      </c>
      <c r="O2269" t="s">
        <v>23</v>
      </c>
      <c r="P2269" t="s">
        <v>26</v>
      </c>
      <c r="Q2269" t="s">
        <v>2348</v>
      </c>
      <c r="R2269" s="13">
        <v>67</v>
      </c>
      <c r="S2269" s="13">
        <v>2</v>
      </c>
      <c r="T2269" s="21">
        <v>1</v>
      </c>
      <c r="V2269" t="s">
        <v>2154</v>
      </c>
      <c r="W2269" t="s">
        <v>17604</v>
      </c>
      <c r="X2269" s="20" t="str">
        <f>+IF(V2269="","-",CONCATENATE(V2269,"_",W2269))</f>
        <v>FINES_R09</v>
      </c>
      <c r="Y2269" s="59">
        <v>0.3072371780872345</v>
      </c>
      <c r="Z2269" t="s">
        <v>134</v>
      </c>
      <c r="AA2269" t="s">
        <v>2393</v>
      </c>
      <c r="AB2269" t="str">
        <f>+IF(W2269="","-",IF(W2269="UNICO","CENSO","MUESTRA"))</f>
        <v>MUESTRA</v>
      </c>
      <c r="AC2269" t="s">
        <v>2397</v>
      </c>
      <c r="AD2269" t="s">
        <v>10503</v>
      </c>
    </row>
    <row r="2270" spans="1:30" x14ac:dyDescent="0.25">
      <c r="A2270" s="5" t="str">
        <f t="shared" si="35"/>
        <v>R 9 - D 131 - 453 - 1605</v>
      </c>
      <c r="B2270" s="23" t="s">
        <v>2347</v>
      </c>
      <c r="C2270" t="s">
        <v>1302</v>
      </c>
      <c r="D2270" t="s">
        <v>281</v>
      </c>
      <c r="E2270" t="s">
        <v>2014</v>
      </c>
      <c r="F2270" t="s">
        <v>134</v>
      </c>
      <c r="G2270" t="s">
        <v>134</v>
      </c>
      <c r="H2270" t="s">
        <v>10308</v>
      </c>
      <c r="I2270" t="s">
        <v>20</v>
      </c>
      <c r="J2270" t="s">
        <v>2349</v>
      </c>
      <c r="K2270" t="s">
        <v>21</v>
      </c>
      <c r="M2270" t="s">
        <v>10309</v>
      </c>
      <c r="N2270" t="s">
        <v>22</v>
      </c>
      <c r="O2270" t="s">
        <v>23</v>
      </c>
      <c r="P2270" t="s">
        <v>26</v>
      </c>
      <c r="Q2270" t="s">
        <v>2348</v>
      </c>
      <c r="R2270" s="13">
        <v>89</v>
      </c>
      <c r="S2270" s="13">
        <v>3</v>
      </c>
      <c r="T2270" s="21">
        <v>1</v>
      </c>
      <c r="V2270" t="s">
        <v>2154</v>
      </c>
      <c r="W2270" t="s">
        <v>17604</v>
      </c>
      <c r="X2270" s="20" t="str">
        <f>+IF(V2270="","-",CONCATENATE(V2270,"_",W2270))</f>
        <v>FINES_R09</v>
      </c>
      <c r="Y2270" s="59">
        <v>0.32624074816703802</v>
      </c>
      <c r="Z2270" t="s">
        <v>134</v>
      </c>
      <c r="AA2270" t="s">
        <v>2393</v>
      </c>
      <c r="AB2270" t="str">
        <f>+IF(W2270="","-",IF(W2270="UNICO","CENSO","MUESTRA"))</f>
        <v>MUESTRA</v>
      </c>
      <c r="AC2270" t="s">
        <v>2398</v>
      </c>
      <c r="AD2270" t="s">
        <v>10310</v>
      </c>
    </row>
    <row r="2271" spans="1:30" x14ac:dyDescent="0.25">
      <c r="A2271" s="5" t="str">
        <f t="shared" si="35"/>
        <v>R 9 - D 132 - 451 - 3044</v>
      </c>
      <c r="B2271" s="23" t="s">
        <v>2347</v>
      </c>
      <c r="C2271" t="s">
        <v>1302</v>
      </c>
      <c r="D2271" t="s">
        <v>619</v>
      </c>
      <c r="E2271" t="s">
        <v>2032</v>
      </c>
      <c r="F2271" t="s">
        <v>134</v>
      </c>
      <c r="G2271" t="s">
        <v>134</v>
      </c>
      <c r="H2271" t="s">
        <v>10395</v>
      </c>
      <c r="I2271" t="s">
        <v>20</v>
      </c>
      <c r="J2271" t="s">
        <v>2349</v>
      </c>
      <c r="K2271" t="s">
        <v>21</v>
      </c>
      <c r="M2271" t="s">
        <v>10396</v>
      </c>
      <c r="N2271" t="s">
        <v>22</v>
      </c>
      <c r="O2271" t="s">
        <v>23</v>
      </c>
      <c r="P2271" t="s">
        <v>26</v>
      </c>
      <c r="Q2271" t="s">
        <v>2348</v>
      </c>
      <c r="R2271" s="13">
        <v>35</v>
      </c>
      <c r="S2271" s="13">
        <v>1</v>
      </c>
      <c r="T2271" s="21">
        <v>1</v>
      </c>
      <c r="V2271" t="s">
        <v>2154</v>
      </c>
      <c r="W2271" t="s">
        <v>17604</v>
      </c>
      <c r="X2271" s="20" t="str">
        <f>+IF(V2271="","-",CONCATENATE(V2271,"_",W2271))</f>
        <v>FINES_R09</v>
      </c>
      <c r="Y2271" s="59">
        <v>0.33046698570251459</v>
      </c>
      <c r="Z2271" t="s">
        <v>134</v>
      </c>
      <c r="AA2271" t="s">
        <v>2393</v>
      </c>
      <c r="AB2271" t="str">
        <f>+IF(W2271="","-",IF(W2271="UNICO","CENSO","MUESTRA"))</f>
        <v>MUESTRA</v>
      </c>
      <c r="AC2271" t="s">
        <v>2397</v>
      </c>
      <c r="AD2271" t="s">
        <v>10397</v>
      </c>
    </row>
    <row r="2272" spans="1:30" x14ac:dyDescent="0.25">
      <c r="A2272" s="5" t="str">
        <f t="shared" si="35"/>
        <v>R 9 - D 73 - 453 - 4349</v>
      </c>
      <c r="B2272" s="23" t="s">
        <v>2347</v>
      </c>
      <c r="C2272" t="s">
        <v>1302</v>
      </c>
      <c r="D2272" t="s">
        <v>1300</v>
      </c>
      <c r="E2272" t="s">
        <v>1301</v>
      </c>
      <c r="F2272" t="s">
        <v>134</v>
      </c>
      <c r="G2272" t="s">
        <v>134</v>
      </c>
      <c r="H2272" t="s">
        <v>10744</v>
      </c>
      <c r="I2272" t="s">
        <v>20</v>
      </c>
      <c r="J2272" t="s">
        <v>2349</v>
      </c>
      <c r="K2272" t="s">
        <v>21</v>
      </c>
      <c r="M2272" t="s">
        <v>10745</v>
      </c>
      <c r="N2272" t="s">
        <v>22</v>
      </c>
      <c r="O2272" t="s">
        <v>23</v>
      </c>
      <c r="P2272" t="s">
        <v>26</v>
      </c>
      <c r="Q2272" t="s">
        <v>2348</v>
      </c>
      <c r="R2272" s="13">
        <v>95</v>
      </c>
      <c r="S2272" s="13">
        <v>3</v>
      </c>
      <c r="T2272" s="21">
        <v>1</v>
      </c>
      <c r="V2272" t="s">
        <v>2154</v>
      </c>
      <c r="W2272" t="s">
        <v>17604</v>
      </c>
      <c r="X2272" s="20" t="str">
        <f>+IF(V2272="","-",CONCATENATE(V2272,"_",W2272))</f>
        <v>FINES_R09</v>
      </c>
      <c r="Y2272" s="59">
        <v>0.33521750569343572</v>
      </c>
      <c r="Z2272" t="s">
        <v>134</v>
      </c>
      <c r="AA2272" t="s">
        <v>2393</v>
      </c>
      <c r="AB2272" t="str">
        <f>+IF(W2272="","-",IF(W2272="UNICO","CENSO","MUESTRA"))</f>
        <v>MUESTRA</v>
      </c>
      <c r="AC2272" t="s">
        <v>2398</v>
      </c>
      <c r="AD2272" t="s">
        <v>10746</v>
      </c>
    </row>
    <row r="2273" spans="1:30" x14ac:dyDescent="0.25">
      <c r="A2273" s="5" t="str">
        <f t="shared" si="35"/>
        <v>R 9 - D 73 - 451 - 4206</v>
      </c>
      <c r="B2273" s="23" t="s">
        <v>2347</v>
      </c>
      <c r="C2273" t="s">
        <v>1302</v>
      </c>
      <c r="D2273" t="s">
        <v>1300</v>
      </c>
      <c r="E2273" t="s">
        <v>1301</v>
      </c>
      <c r="F2273" t="s">
        <v>134</v>
      </c>
      <c r="G2273" t="s">
        <v>134</v>
      </c>
      <c r="H2273" t="s">
        <v>10581</v>
      </c>
      <c r="I2273" t="s">
        <v>20</v>
      </c>
      <c r="J2273" t="s">
        <v>2349</v>
      </c>
      <c r="K2273" t="s">
        <v>21</v>
      </c>
      <c r="M2273" t="s">
        <v>10582</v>
      </c>
      <c r="N2273" t="s">
        <v>22</v>
      </c>
      <c r="O2273" t="s">
        <v>23</v>
      </c>
      <c r="P2273" t="s">
        <v>26</v>
      </c>
      <c r="Q2273" t="s">
        <v>2348</v>
      </c>
      <c r="R2273" s="13">
        <v>29</v>
      </c>
      <c r="S2273" s="13">
        <v>1</v>
      </c>
      <c r="T2273" s="21">
        <v>1</v>
      </c>
      <c r="V2273" t="s">
        <v>2154</v>
      </c>
      <c r="W2273" t="s">
        <v>17604</v>
      </c>
      <c r="X2273" s="20" t="str">
        <f>+IF(V2273="","-",CONCATENATE(V2273,"_",W2273))</f>
        <v>FINES_R09</v>
      </c>
      <c r="Y2273" s="59">
        <v>0.34778594970703131</v>
      </c>
      <c r="Z2273" t="s">
        <v>134</v>
      </c>
      <c r="AA2273" t="s">
        <v>2393</v>
      </c>
      <c r="AB2273" t="str">
        <f>+IF(W2273="","-",IF(W2273="UNICO","CENSO","MUESTRA"))</f>
        <v>MUESTRA</v>
      </c>
      <c r="AC2273" t="s">
        <v>2398</v>
      </c>
      <c r="AD2273" t="s">
        <v>10583</v>
      </c>
    </row>
    <row r="2274" spans="1:30" x14ac:dyDescent="0.25">
      <c r="A2274" s="5" t="str">
        <f t="shared" si="35"/>
        <v>R 9 - D 132 - 451 - 2405</v>
      </c>
      <c r="B2274" s="23" t="s">
        <v>2347</v>
      </c>
      <c r="C2274" t="s">
        <v>1302</v>
      </c>
      <c r="D2274" t="s">
        <v>619</v>
      </c>
      <c r="E2274" t="s">
        <v>2032</v>
      </c>
      <c r="F2274" t="s">
        <v>134</v>
      </c>
      <c r="G2274" t="s">
        <v>134</v>
      </c>
      <c r="H2274" t="s">
        <v>10384</v>
      </c>
      <c r="I2274" t="s">
        <v>20</v>
      </c>
      <c r="J2274" t="s">
        <v>2349</v>
      </c>
      <c r="K2274" t="s">
        <v>21</v>
      </c>
      <c r="M2274" t="s">
        <v>2244</v>
      </c>
      <c r="N2274" t="s">
        <v>22</v>
      </c>
      <c r="O2274" t="s">
        <v>23</v>
      </c>
      <c r="P2274" t="s">
        <v>26</v>
      </c>
      <c r="Q2274" t="s">
        <v>2348</v>
      </c>
      <c r="R2274" s="13">
        <v>10</v>
      </c>
      <c r="S2274" s="13">
        <v>1</v>
      </c>
      <c r="T2274" s="21">
        <v>1</v>
      </c>
      <c r="V2274" t="s">
        <v>2154</v>
      </c>
      <c r="W2274" t="s">
        <v>17604</v>
      </c>
      <c r="X2274" s="20" t="str">
        <f>+IF(V2274="","-",CONCATENATE(V2274,"_",W2274))</f>
        <v>FINES_R09</v>
      </c>
      <c r="Y2274" s="59">
        <v>0.36121043562889099</v>
      </c>
      <c r="Z2274" t="s">
        <v>134</v>
      </c>
      <c r="AA2274" t="s">
        <v>2393</v>
      </c>
      <c r="AB2274" t="str">
        <f>+IF(W2274="","-",IF(W2274="UNICO","CENSO","MUESTRA"))</f>
        <v>MUESTRA</v>
      </c>
      <c r="AC2274" t="s">
        <v>2397</v>
      </c>
      <c r="AD2274" t="s">
        <v>10385</v>
      </c>
    </row>
    <row r="2275" spans="1:30" x14ac:dyDescent="0.25">
      <c r="A2275" s="5" t="str">
        <f t="shared" si="35"/>
        <v>R 9 - D 132 - 451 - 4052</v>
      </c>
      <c r="B2275" s="23" t="s">
        <v>2347</v>
      </c>
      <c r="C2275" t="s">
        <v>1302</v>
      </c>
      <c r="D2275" t="s">
        <v>619</v>
      </c>
      <c r="E2275" t="s">
        <v>2032</v>
      </c>
      <c r="F2275" t="s">
        <v>134</v>
      </c>
      <c r="G2275" t="s">
        <v>134</v>
      </c>
      <c r="H2275" t="s">
        <v>10387</v>
      </c>
      <c r="I2275" t="s">
        <v>20</v>
      </c>
      <c r="J2275" t="s">
        <v>2349</v>
      </c>
      <c r="K2275" t="s">
        <v>21</v>
      </c>
      <c r="M2275" t="s">
        <v>10388</v>
      </c>
      <c r="N2275" t="s">
        <v>22</v>
      </c>
      <c r="O2275" t="s">
        <v>23</v>
      </c>
      <c r="P2275" t="s">
        <v>26</v>
      </c>
      <c r="Q2275" t="s">
        <v>2348</v>
      </c>
      <c r="R2275" s="13">
        <v>11</v>
      </c>
      <c r="S2275" s="13">
        <v>1</v>
      </c>
      <c r="T2275" s="21">
        <v>1</v>
      </c>
      <c r="V2275" t="s">
        <v>2154</v>
      </c>
      <c r="W2275" t="s">
        <v>17604</v>
      </c>
      <c r="X2275" s="20" t="str">
        <f>+IF(V2275="","-",CONCATENATE(V2275,"_",W2275))</f>
        <v>FINES_R09</v>
      </c>
      <c r="Y2275" s="59">
        <v>0.36121043562889099</v>
      </c>
      <c r="Z2275" t="s">
        <v>134</v>
      </c>
      <c r="AA2275" t="s">
        <v>2393</v>
      </c>
      <c r="AB2275" t="str">
        <f>+IF(W2275="","-",IF(W2275="UNICO","CENSO","MUESTRA"))</f>
        <v>MUESTRA</v>
      </c>
      <c r="AC2275" t="s">
        <v>2397</v>
      </c>
      <c r="AD2275" t="s">
        <v>10389</v>
      </c>
    </row>
    <row r="2276" spans="1:30" x14ac:dyDescent="0.25">
      <c r="A2276" s="5" t="str">
        <f t="shared" si="35"/>
        <v>R 9 - D 132 - 451 - 1035</v>
      </c>
      <c r="B2276" s="23" t="s">
        <v>2347</v>
      </c>
      <c r="C2276" t="s">
        <v>1302</v>
      </c>
      <c r="D2276" t="s">
        <v>619</v>
      </c>
      <c r="E2276" t="s">
        <v>2032</v>
      </c>
      <c r="F2276" t="s">
        <v>134</v>
      </c>
      <c r="G2276" t="s">
        <v>134</v>
      </c>
      <c r="H2276" t="s">
        <v>10408</v>
      </c>
      <c r="I2276" t="s">
        <v>20</v>
      </c>
      <c r="J2276" t="s">
        <v>2349</v>
      </c>
      <c r="K2276" t="s">
        <v>21</v>
      </c>
      <c r="M2276" t="s">
        <v>2241</v>
      </c>
      <c r="N2276" t="s">
        <v>22</v>
      </c>
      <c r="O2276" t="s">
        <v>23</v>
      </c>
      <c r="P2276" t="s">
        <v>26</v>
      </c>
      <c r="Q2276" t="s">
        <v>2348</v>
      </c>
      <c r="R2276" s="13">
        <v>16</v>
      </c>
      <c r="S2276" s="13">
        <v>1</v>
      </c>
      <c r="T2276" s="21">
        <v>1</v>
      </c>
      <c r="V2276" t="s">
        <v>2154</v>
      </c>
      <c r="W2276" t="s">
        <v>17604</v>
      </c>
      <c r="X2276" s="20" t="str">
        <f>+IF(V2276="","-",CONCATENATE(V2276,"_",W2276))</f>
        <v>FINES_R09</v>
      </c>
      <c r="Y2276" s="59">
        <v>0.36121043562889099</v>
      </c>
      <c r="Z2276" t="s">
        <v>134</v>
      </c>
      <c r="AA2276" t="s">
        <v>2393</v>
      </c>
      <c r="AB2276" t="str">
        <f>+IF(W2276="","-",IF(W2276="UNICO","CENSO","MUESTRA"))</f>
        <v>MUESTRA</v>
      </c>
      <c r="AC2276" t="s">
        <v>2397</v>
      </c>
      <c r="AD2276" t="s">
        <v>10409</v>
      </c>
    </row>
    <row r="2277" spans="1:30" x14ac:dyDescent="0.25">
      <c r="A2277" s="5" t="str">
        <f t="shared" si="35"/>
        <v>R 9 - D 133 - 451 - 2921</v>
      </c>
      <c r="B2277" s="23" t="s">
        <v>2347</v>
      </c>
      <c r="C2277" t="s">
        <v>1302</v>
      </c>
      <c r="D2277" t="s">
        <v>160</v>
      </c>
      <c r="E2277" t="s">
        <v>2049</v>
      </c>
      <c r="F2277" t="s">
        <v>134</v>
      </c>
      <c r="G2277" t="s">
        <v>134</v>
      </c>
      <c r="H2277" t="s">
        <v>10421</v>
      </c>
      <c r="I2277" t="s">
        <v>20</v>
      </c>
      <c r="J2277" t="s">
        <v>2349</v>
      </c>
      <c r="K2277" t="s">
        <v>21</v>
      </c>
      <c r="M2277" t="s">
        <v>10422</v>
      </c>
      <c r="N2277" t="s">
        <v>22</v>
      </c>
      <c r="O2277" t="s">
        <v>23</v>
      </c>
      <c r="P2277" t="s">
        <v>26</v>
      </c>
      <c r="Q2277" t="s">
        <v>2348</v>
      </c>
      <c r="R2277" s="13">
        <v>38</v>
      </c>
      <c r="S2277" s="13">
        <v>2</v>
      </c>
      <c r="T2277" s="21">
        <v>1</v>
      </c>
      <c r="V2277" t="s">
        <v>2154</v>
      </c>
      <c r="W2277" t="s">
        <v>17604</v>
      </c>
      <c r="X2277" s="20" t="str">
        <f>+IF(V2277="","-",CONCATENATE(V2277,"_",W2277))</f>
        <v>FINES_R09</v>
      </c>
      <c r="Y2277" s="59">
        <v>0.37416955828666693</v>
      </c>
      <c r="Z2277" t="s">
        <v>134</v>
      </c>
      <c r="AA2277" t="s">
        <v>2393</v>
      </c>
      <c r="AB2277" t="str">
        <f>+IF(W2277="","-",IF(W2277="UNICO","CENSO","MUESTRA"))</f>
        <v>MUESTRA</v>
      </c>
      <c r="AC2277" t="s">
        <v>2398</v>
      </c>
      <c r="AD2277" t="s">
        <v>10423</v>
      </c>
    </row>
    <row r="2278" spans="1:30" x14ac:dyDescent="0.25">
      <c r="A2278" s="5" t="str">
        <f t="shared" si="35"/>
        <v>R 9 - D 133 - 451 - 2900</v>
      </c>
      <c r="B2278" s="23" t="s">
        <v>2347</v>
      </c>
      <c r="C2278" t="s">
        <v>1302</v>
      </c>
      <c r="D2278" t="s">
        <v>160</v>
      </c>
      <c r="E2278" t="s">
        <v>2049</v>
      </c>
      <c r="F2278" t="s">
        <v>134</v>
      </c>
      <c r="G2278" t="s">
        <v>134</v>
      </c>
      <c r="H2278" t="s">
        <v>10434</v>
      </c>
      <c r="I2278" t="s">
        <v>20</v>
      </c>
      <c r="J2278" t="s">
        <v>2349</v>
      </c>
      <c r="K2278" t="s">
        <v>21</v>
      </c>
      <c r="M2278" t="s">
        <v>10435</v>
      </c>
      <c r="N2278" t="s">
        <v>22</v>
      </c>
      <c r="O2278" t="s">
        <v>23</v>
      </c>
      <c r="P2278" t="s">
        <v>26</v>
      </c>
      <c r="Q2278" t="s">
        <v>2348</v>
      </c>
      <c r="R2278" s="13">
        <v>28</v>
      </c>
      <c r="S2278" s="13">
        <v>1</v>
      </c>
      <c r="T2278" s="21">
        <v>1</v>
      </c>
      <c r="V2278" t="s">
        <v>2154</v>
      </c>
      <c r="W2278" t="s">
        <v>17604</v>
      </c>
      <c r="X2278" s="20" t="str">
        <f>+IF(V2278="","-",CONCATENATE(V2278,"_",W2278))</f>
        <v>FINES_R09</v>
      </c>
      <c r="Y2278" s="59">
        <v>0.38663774728775019</v>
      </c>
      <c r="Z2278" t="s">
        <v>134</v>
      </c>
      <c r="AA2278" t="s">
        <v>2393</v>
      </c>
      <c r="AB2278" t="str">
        <f>+IF(W2278="","-",IF(W2278="UNICO","CENSO","MUESTRA"))</f>
        <v>MUESTRA</v>
      </c>
      <c r="AC2278" t="s">
        <v>2398</v>
      </c>
      <c r="AD2278" t="s">
        <v>10436</v>
      </c>
    </row>
    <row r="2279" spans="1:30" x14ac:dyDescent="0.25">
      <c r="A2279" s="5" t="str">
        <f t="shared" si="35"/>
        <v>R 9 - D 73 - 453 - 0595</v>
      </c>
      <c r="B2279" s="23" t="s">
        <v>2347</v>
      </c>
      <c r="C2279" t="s">
        <v>1302</v>
      </c>
      <c r="D2279" t="s">
        <v>1300</v>
      </c>
      <c r="E2279" t="s">
        <v>1301</v>
      </c>
      <c r="F2279" t="s">
        <v>134</v>
      </c>
      <c r="G2279" t="s">
        <v>134</v>
      </c>
      <c r="H2279" t="s">
        <v>10642</v>
      </c>
      <c r="I2279" t="s">
        <v>20</v>
      </c>
      <c r="J2279" t="s">
        <v>2349</v>
      </c>
      <c r="K2279" t="s">
        <v>21</v>
      </c>
      <c r="M2279" t="s">
        <v>10643</v>
      </c>
      <c r="N2279" t="s">
        <v>22</v>
      </c>
      <c r="O2279" t="s">
        <v>23</v>
      </c>
      <c r="P2279" t="s">
        <v>26</v>
      </c>
      <c r="Q2279" t="s">
        <v>2348</v>
      </c>
      <c r="R2279" s="13">
        <v>117</v>
      </c>
      <c r="S2279" s="13">
        <v>3</v>
      </c>
      <c r="T2279" s="21">
        <v>1</v>
      </c>
      <c r="V2279" t="s">
        <v>2154</v>
      </c>
      <c r="W2279" t="s">
        <v>17604</v>
      </c>
      <c r="X2279" s="20" t="str">
        <f>+IF(V2279="","-",CONCATENATE(V2279,"_",W2279))</f>
        <v>FINES_R09</v>
      </c>
      <c r="Y2279" s="59">
        <v>0.39984771609306341</v>
      </c>
      <c r="Z2279" t="s">
        <v>134</v>
      </c>
      <c r="AA2279" t="s">
        <v>2393</v>
      </c>
      <c r="AB2279" t="str">
        <f>+IF(W2279="","-",IF(W2279="UNICO","CENSO","MUESTRA"))</f>
        <v>MUESTRA</v>
      </c>
      <c r="AC2279" t="s">
        <v>2397</v>
      </c>
      <c r="AD2279" t="s">
        <v>10644</v>
      </c>
    </row>
    <row r="2280" spans="1:30" x14ac:dyDescent="0.25">
      <c r="A2280" s="5" t="str">
        <f t="shared" si="35"/>
        <v>R 9 - D 73 - 451 - 2886</v>
      </c>
      <c r="B2280" s="23" t="s">
        <v>2347</v>
      </c>
      <c r="C2280" t="s">
        <v>1302</v>
      </c>
      <c r="D2280" t="s">
        <v>1300</v>
      </c>
      <c r="E2280" t="s">
        <v>1301</v>
      </c>
      <c r="F2280" t="s">
        <v>134</v>
      </c>
      <c r="G2280" t="s">
        <v>134</v>
      </c>
      <c r="H2280" t="s">
        <v>10515</v>
      </c>
      <c r="I2280" t="s">
        <v>20</v>
      </c>
      <c r="J2280" t="s">
        <v>2349</v>
      </c>
      <c r="K2280" t="s">
        <v>21</v>
      </c>
      <c r="M2280" t="s">
        <v>10516</v>
      </c>
      <c r="N2280" t="s">
        <v>22</v>
      </c>
      <c r="O2280" t="s">
        <v>23</v>
      </c>
      <c r="P2280" t="s">
        <v>26</v>
      </c>
      <c r="Q2280" t="s">
        <v>2348</v>
      </c>
      <c r="R2280" s="13">
        <v>33</v>
      </c>
      <c r="S2280" s="13">
        <v>1</v>
      </c>
      <c r="T2280" s="21">
        <v>1</v>
      </c>
      <c r="V2280" t="s">
        <v>2154</v>
      </c>
      <c r="W2280" t="s">
        <v>17604</v>
      </c>
      <c r="X2280" s="20" t="str">
        <f>+IF(V2280="","-",CONCATENATE(V2280,"_",W2280))</f>
        <v>FINES_R09</v>
      </c>
      <c r="Y2280" s="59">
        <v>0.40388268232345581</v>
      </c>
      <c r="Z2280" t="s">
        <v>134</v>
      </c>
      <c r="AA2280" t="s">
        <v>2393</v>
      </c>
      <c r="AB2280" t="str">
        <f>+IF(W2280="","-",IF(W2280="UNICO","CENSO","MUESTRA"))</f>
        <v>MUESTRA</v>
      </c>
      <c r="AC2280" t="s">
        <v>2397</v>
      </c>
      <c r="AD2280" t="s">
        <v>10517</v>
      </c>
    </row>
    <row r="2281" spans="1:30" x14ac:dyDescent="0.25">
      <c r="A2281" s="5" t="str">
        <f t="shared" si="35"/>
        <v>R 9 - D 73 - 451 - 1846</v>
      </c>
      <c r="B2281" s="23" t="s">
        <v>2347</v>
      </c>
      <c r="C2281" t="s">
        <v>1302</v>
      </c>
      <c r="D2281" t="s">
        <v>1300</v>
      </c>
      <c r="E2281" t="s">
        <v>1301</v>
      </c>
      <c r="F2281" t="s">
        <v>134</v>
      </c>
      <c r="G2281" t="s">
        <v>134</v>
      </c>
      <c r="H2281" t="s">
        <v>10561</v>
      </c>
      <c r="I2281" t="s">
        <v>20</v>
      </c>
      <c r="J2281" t="s">
        <v>2349</v>
      </c>
      <c r="K2281" t="s">
        <v>21</v>
      </c>
      <c r="M2281" t="s">
        <v>10562</v>
      </c>
      <c r="N2281" t="s">
        <v>22</v>
      </c>
      <c r="O2281" t="s">
        <v>23</v>
      </c>
      <c r="P2281" t="s">
        <v>26</v>
      </c>
      <c r="Q2281" t="s">
        <v>2348</v>
      </c>
      <c r="R2281" s="13">
        <v>19</v>
      </c>
      <c r="S2281" s="13">
        <v>1</v>
      </c>
      <c r="T2281" s="21">
        <v>1</v>
      </c>
      <c r="V2281" t="s">
        <v>2154</v>
      </c>
      <c r="W2281" t="s">
        <v>17604</v>
      </c>
      <c r="X2281" s="20" t="str">
        <f>+IF(V2281="","-",CONCATENATE(V2281,"_",W2281))</f>
        <v>FINES_R09</v>
      </c>
      <c r="Y2281" s="59">
        <v>0.42996963858604431</v>
      </c>
      <c r="Z2281" t="s">
        <v>134</v>
      </c>
      <c r="AA2281" t="s">
        <v>2393</v>
      </c>
      <c r="AB2281" t="str">
        <f>+IF(W2281="","-",IF(W2281="UNICO","CENSO","MUESTRA"))</f>
        <v>MUESTRA</v>
      </c>
      <c r="AC2281" t="s">
        <v>2397</v>
      </c>
      <c r="AD2281" t="s">
        <v>10563</v>
      </c>
    </row>
    <row r="2282" spans="1:30" x14ac:dyDescent="0.25">
      <c r="A2282" s="5" t="str">
        <f t="shared" si="35"/>
        <v>R 9 - D 133 - 451 - 3148</v>
      </c>
      <c r="B2282" s="23" t="s">
        <v>2347</v>
      </c>
      <c r="C2282" t="s">
        <v>1302</v>
      </c>
      <c r="D2282" t="s">
        <v>160</v>
      </c>
      <c r="E2282" t="s">
        <v>2049</v>
      </c>
      <c r="F2282" t="s">
        <v>134</v>
      </c>
      <c r="G2282" t="s">
        <v>134</v>
      </c>
      <c r="H2282" t="s">
        <v>10482</v>
      </c>
      <c r="I2282" t="s">
        <v>20</v>
      </c>
      <c r="J2282" t="s">
        <v>2349</v>
      </c>
      <c r="K2282" t="s">
        <v>21</v>
      </c>
      <c r="M2282" t="s">
        <v>10483</v>
      </c>
      <c r="N2282" t="s">
        <v>22</v>
      </c>
      <c r="O2282" t="s">
        <v>23</v>
      </c>
      <c r="P2282" t="s">
        <v>26</v>
      </c>
      <c r="Q2282" t="s">
        <v>2348</v>
      </c>
      <c r="R2282" s="13">
        <v>40</v>
      </c>
      <c r="S2282" s="13">
        <v>1</v>
      </c>
      <c r="T2282" s="21">
        <v>1</v>
      </c>
      <c r="V2282" t="s">
        <v>2154</v>
      </c>
      <c r="W2282" t="s">
        <v>17604</v>
      </c>
      <c r="X2282" s="20" t="str">
        <f>+IF(V2282="","-",CONCATENATE(V2282,"_",W2282))</f>
        <v>FINES_R09</v>
      </c>
      <c r="Y2282" s="59">
        <v>0.43166014552116388</v>
      </c>
      <c r="Z2282" t="s">
        <v>134</v>
      </c>
      <c r="AA2282" t="s">
        <v>2393</v>
      </c>
      <c r="AB2282" t="str">
        <f>+IF(W2282="","-",IF(W2282="UNICO","CENSO","MUESTRA"))</f>
        <v>MUESTRA</v>
      </c>
      <c r="AC2282" t="s">
        <v>2398</v>
      </c>
      <c r="AD2282" t="s">
        <v>10484</v>
      </c>
    </row>
    <row r="2283" spans="1:30" x14ac:dyDescent="0.25">
      <c r="A2283" s="5" t="str">
        <f t="shared" si="35"/>
        <v>R 9 - D 133 - 454 - 3148</v>
      </c>
      <c r="B2283" s="60" t="s">
        <v>2347</v>
      </c>
      <c r="C2283" t="s">
        <v>1302</v>
      </c>
      <c r="D2283" t="s">
        <v>160</v>
      </c>
      <c r="E2283" t="s">
        <v>2049</v>
      </c>
      <c r="F2283" t="s">
        <v>134</v>
      </c>
      <c r="G2283" t="s">
        <v>134</v>
      </c>
      <c r="H2283" t="s">
        <v>12925</v>
      </c>
      <c r="I2283" t="s">
        <v>20</v>
      </c>
      <c r="J2283" t="s">
        <v>2349</v>
      </c>
      <c r="K2283" t="s">
        <v>21</v>
      </c>
      <c r="M2283" t="s">
        <v>10483</v>
      </c>
      <c r="N2283" t="s">
        <v>22</v>
      </c>
      <c r="O2283" t="s">
        <v>23</v>
      </c>
      <c r="P2283" t="s">
        <v>26</v>
      </c>
      <c r="Q2283" t="s">
        <v>2348</v>
      </c>
      <c r="R2283" s="13">
        <v>32</v>
      </c>
      <c r="S2283" s="13">
        <v>1</v>
      </c>
      <c r="T2283" s="21">
        <v>1</v>
      </c>
      <c r="V2283" t="s">
        <v>2154</v>
      </c>
      <c r="W2283" t="s">
        <v>17604</v>
      </c>
      <c r="X2283" s="20" t="str">
        <f>+IF(V2283="","-",CONCATENATE(V2283,"_",W2283))</f>
        <v>FINES_R09</v>
      </c>
      <c r="Y2283" s="59">
        <v>0.43166014552116388</v>
      </c>
      <c r="Z2283" t="s">
        <v>134</v>
      </c>
      <c r="AA2283" t="s">
        <v>2393</v>
      </c>
      <c r="AB2283" t="str">
        <f>+IF(W2283="","-",IF(W2283="UNICO","CENSO","MUESTRA"))</f>
        <v>MUESTRA</v>
      </c>
      <c r="AC2283" t="s">
        <v>2398</v>
      </c>
      <c r="AD2283" t="s">
        <v>10484</v>
      </c>
    </row>
    <row r="2284" spans="1:30" x14ac:dyDescent="0.25">
      <c r="A2284" s="5" t="str">
        <f t="shared" si="35"/>
        <v>R 9 - D 133 - 451 - 2895</v>
      </c>
      <c r="B2284" s="23" t="s">
        <v>2347</v>
      </c>
      <c r="C2284" t="s">
        <v>1302</v>
      </c>
      <c r="D2284" t="s">
        <v>160</v>
      </c>
      <c r="E2284" t="s">
        <v>2049</v>
      </c>
      <c r="F2284" t="s">
        <v>134</v>
      </c>
      <c r="G2284" t="s">
        <v>134</v>
      </c>
      <c r="H2284" t="s">
        <v>10438</v>
      </c>
      <c r="I2284" t="s">
        <v>20</v>
      </c>
      <c r="J2284" t="s">
        <v>2349</v>
      </c>
      <c r="K2284" t="s">
        <v>21</v>
      </c>
      <c r="M2284" t="s">
        <v>10439</v>
      </c>
      <c r="N2284" t="s">
        <v>22</v>
      </c>
      <c r="O2284" t="s">
        <v>23</v>
      </c>
      <c r="P2284" t="s">
        <v>26</v>
      </c>
      <c r="Q2284" t="s">
        <v>2348</v>
      </c>
      <c r="R2284" s="13">
        <v>50</v>
      </c>
      <c r="S2284" s="13">
        <v>2</v>
      </c>
      <c r="T2284" s="21">
        <v>1</v>
      </c>
      <c r="V2284" t="s">
        <v>2154</v>
      </c>
      <c r="W2284" t="s">
        <v>17604</v>
      </c>
      <c r="X2284" s="20" t="str">
        <f>+IF(V2284="","-",CONCATENATE(V2284,"_",W2284))</f>
        <v>FINES_R09</v>
      </c>
      <c r="Y2284" s="59">
        <v>0.45354875922203058</v>
      </c>
      <c r="Z2284" t="s">
        <v>134</v>
      </c>
      <c r="AA2284" t="s">
        <v>2393</v>
      </c>
      <c r="AB2284" t="str">
        <f>+IF(W2284="","-",IF(W2284="UNICO","CENSO","MUESTRA"))</f>
        <v>MUESTRA</v>
      </c>
      <c r="AC2284" t="s">
        <v>2398</v>
      </c>
      <c r="AD2284" t="s">
        <v>10440</v>
      </c>
    </row>
    <row r="2285" spans="1:30" x14ac:dyDescent="0.25">
      <c r="A2285" s="5" t="str">
        <f t="shared" si="35"/>
        <v>R 9 - D 133 - 451 - 3149</v>
      </c>
      <c r="B2285" s="23" t="s">
        <v>2347</v>
      </c>
      <c r="C2285" t="s">
        <v>1302</v>
      </c>
      <c r="D2285" t="s">
        <v>160</v>
      </c>
      <c r="E2285" t="s">
        <v>2049</v>
      </c>
      <c r="F2285" t="s">
        <v>134</v>
      </c>
      <c r="G2285" t="s">
        <v>134</v>
      </c>
      <c r="H2285" t="s">
        <v>10426</v>
      </c>
      <c r="I2285" t="s">
        <v>20</v>
      </c>
      <c r="J2285" t="s">
        <v>2349</v>
      </c>
      <c r="K2285" t="s">
        <v>21</v>
      </c>
      <c r="M2285" t="s">
        <v>5526</v>
      </c>
      <c r="N2285" t="s">
        <v>22</v>
      </c>
      <c r="O2285" t="s">
        <v>23</v>
      </c>
      <c r="P2285" t="s">
        <v>26</v>
      </c>
      <c r="Q2285" t="s">
        <v>2348</v>
      </c>
      <c r="R2285" s="13">
        <v>27</v>
      </c>
      <c r="S2285" s="13">
        <v>1</v>
      </c>
      <c r="T2285" s="21">
        <v>1</v>
      </c>
      <c r="V2285" t="s">
        <v>2154</v>
      </c>
      <c r="W2285" t="s">
        <v>17604</v>
      </c>
      <c r="X2285" s="20" t="str">
        <f>+IF(V2285="","-",CONCATENATE(V2285,"_",W2285))</f>
        <v>FINES_R09</v>
      </c>
      <c r="Y2285" s="59">
        <v>0.45481660962104797</v>
      </c>
      <c r="Z2285" t="s">
        <v>134</v>
      </c>
      <c r="AA2285" t="s">
        <v>2393</v>
      </c>
      <c r="AB2285" t="str">
        <f>+IF(W2285="","-",IF(W2285="UNICO","CENSO","MUESTRA"))</f>
        <v>MUESTRA</v>
      </c>
      <c r="AC2285" t="s">
        <v>2398</v>
      </c>
      <c r="AD2285" t="s">
        <v>10427</v>
      </c>
    </row>
    <row r="2286" spans="1:30" x14ac:dyDescent="0.25">
      <c r="A2286" s="5" t="str">
        <f t="shared" si="35"/>
        <v>R 9 - D 73 - 454 - 3573</v>
      </c>
      <c r="B2286" s="23" t="s">
        <v>2347</v>
      </c>
      <c r="C2286" t="s">
        <v>1302</v>
      </c>
      <c r="D2286" t="s">
        <v>1300</v>
      </c>
      <c r="E2286" t="s">
        <v>1301</v>
      </c>
      <c r="F2286" t="s">
        <v>134</v>
      </c>
      <c r="G2286" t="s">
        <v>134</v>
      </c>
      <c r="H2286" t="s">
        <v>10687</v>
      </c>
      <c r="I2286" t="s">
        <v>20</v>
      </c>
      <c r="J2286" t="s">
        <v>2349</v>
      </c>
      <c r="K2286" t="s">
        <v>21</v>
      </c>
      <c r="M2286" t="s">
        <v>10688</v>
      </c>
      <c r="N2286" t="s">
        <v>22</v>
      </c>
      <c r="O2286" t="s">
        <v>23</v>
      </c>
      <c r="P2286" t="s">
        <v>26</v>
      </c>
      <c r="Q2286" t="s">
        <v>2348</v>
      </c>
      <c r="R2286" s="13">
        <v>54</v>
      </c>
      <c r="S2286" s="13">
        <v>3</v>
      </c>
      <c r="T2286" s="21">
        <v>1</v>
      </c>
      <c r="V2286" t="s">
        <v>2154</v>
      </c>
      <c r="W2286" t="s">
        <v>17604</v>
      </c>
      <c r="X2286" s="20" t="str">
        <f>+IF(V2286="","-",CONCATENATE(V2286,"_",W2286))</f>
        <v>FINES_R09</v>
      </c>
      <c r="Y2286" s="59">
        <v>0.45610353350639338</v>
      </c>
      <c r="Z2286" t="s">
        <v>134</v>
      </c>
      <c r="AA2286" t="s">
        <v>2393</v>
      </c>
      <c r="AB2286" t="str">
        <f>+IF(W2286="","-",IF(W2286="UNICO","CENSO","MUESTRA"))</f>
        <v>MUESTRA</v>
      </c>
      <c r="AC2286" t="s">
        <v>2398</v>
      </c>
      <c r="AD2286" t="s">
        <v>10689</v>
      </c>
    </row>
    <row r="2287" spans="1:30" x14ac:dyDescent="0.25">
      <c r="A2287" s="5" t="str">
        <f t="shared" si="35"/>
        <v>R 9 - D 132 - 451 - 2414</v>
      </c>
      <c r="B2287" s="23" t="s">
        <v>2347</v>
      </c>
      <c r="C2287" t="s">
        <v>1302</v>
      </c>
      <c r="D2287" t="s">
        <v>619</v>
      </c>
      <c r="E2287" t="s">
        <v>2032</v>
      </c>
      <c r="F2287" t="s">
        <v>134</v>
      </c>
      <c r="G2287" t="s">
        <v>134</v>
      </c>
      <c r="H2287" t="s">
        <v>10378</v>
      </c>
      <c r="I2287" t="s">
        <v>20</v>
      </c>
      <c r="J2287" t="s">
        <v>2349</v>
      </c>
      <c r="K2287" t="s">
        <v>21</v>
      </c>
      <c r="M2287" t="s">
        <v>2243</v>
      </c>
      <c r="N2287" t="s">
        <v>22</v>
      </c>
      <c r="O2287" t="s">
        <v>23</v>
      </c>
      <c r="P2287" t="s">
        <v>26</v>
      </c>
      <c r="Q2287" t="s">
        <v>2348</v>
      </c>
      <c r="R2287" s="13">
        <v>18</v>
      </c>
      <c r="S2287" s="13">
        <v>1</v>
      </c>
      <c r="T2287" s="21">
        <v>1</v>
      </c>
      <c r="V2287" t="s">
        <v>2154</v>
      </c>
      <c r="W2287" t="s">
        <v>17604</v>
      </c>
      <c r="X2287" s="20" t="str">
        <f>+IF(V2287="","-",CONCATENATE(V2287,"_",W2287))</f>
        <v>FINES_R09</v>
      </c>
      <c r="Y2287" s="59">
        <v>0.45615419745445251</v>
      </c>
      <c r="Z2287" t="s">
        <v>134</v>
      </c>
      <c r="AA2287" t="s">
        <v>2393</v>
      </c>
      <c r="AB2287" t="str">
        <f>+IF(W2287="","-",IF(W2287="UNICO","CENSO","MUESTRA"))</f>
        <v>MUESTRA</v>
      </c>
      <c r="AC2287" t="s">
        <v>2398</v>
      </c>
      <c r="AD2287" t="s">
        <v>10379</v>
      </c>
    </row>
    <row r="2288" spans="1:30" x14ac:dyDescent="0.25">
      <c r="A2288" s="5" t="str">
        <f t="shared" si="35"/>
        <v>R 9 - D 133 - 451 - 3151</v>
      </c>
      <c r="B2288" s="23" t="s">
        <v>2347</v>
      </c>
      <c r="C2288" t="s">
        <v>1302</v>
      </c>
      <c r="D2288" t="s">
        <v>160</v>
      </c>
      <c r="E2288" t="s">
        <v>2049</v>
      </c>
      <c r="F2288" t="s">
        <v>134</v>
      </c>
      <c r="G2288" t="s">
        <v>134</v>
      </c>
      <c r="H2288" t="s">
        <v>10450</v>
      </c>
      <c r="I2288" t="s">
        <v>20</v>
      </c>
      <c r="J2288" t="s">
        <v>2349</v>
      </c>
      <c r="K2288" t="s">
        <v>21</v>
      </c>
      <c r="M2288" t="s">
        <v>10451</v>
      </c>
      <c r="N2288" t="s">
        <v>22</v>
      </c>
      <c r="O2288" t="s">
        <v>23</v>
      </c>
      <c r="P2288" t="s">
        <v>26</v>
      </c>
      <c r="Q2288" t="s">
        <v>2348</v>
      </c>
      <c r="R2288" s="13">
        <v>116</v>
      </c>
      <c r="S2288" s="13">
        <v>3</v>
      </c>
      <c r="T2288" s="21">
        <v>1</v>
      </c>
      <c r="V2288" t="s">
        <v>2154</v>
      </c>
      <c r="W2288" t="s">
        <v>17604</v>
      </c>
      <c r="X2288" s="20" t="str">
        <f>+IF(V2288="","-",CONCATENATE(V2288,"_",W2288))</f>
        <v>FINES_R09</v>
      </c>
      <c r="Y2288" s="59">
        <v>0.46124377846717829</v>
      </c>
      <c r="Z2288" t="s">
        <v>134</v>
      </c>
      <c r="AA2288" t="s">
        <v>2393</v>
      </c>
      <c r="AB2288" t="str">
        <f>+IF(W2288="","-",IF(W2288="UNICO","CENSO","MUESTRA"))</f>
        <v>MUESTRA</v>
      </c>
      <c r="AC2288" t="s">
        <v>2397</v>
      </c>
      <c r="AD2288" t="s">
        <v>10452</v>
      </c>
    </row>
    <row r="2289" spans="1:30" x14ac:dyDescent="0.25">
      <c r="A2289" s="5" t="str">
        <f t="shared" si="35"/>
        <v>R 9 - D 133 - 451 - 2816</v>
      </c>
      <c r="B2289" s="23" t="s">
        <v>2347</v>
      </c>
      <c r="C2289" t="s">
        <v>1302</v>
      </c>
      <c r="D2289" t="s">
        <v>160</v>
      </c>
      <c r="E2289" t="s">
        <v>2049</v>
      </c>
      <c r="F2289" t="s">
        <v>134</v>
      </c>
      <c r="G2289" t="s">
        <v>134</v>
      </c>
      <c r="H2289" t="s">
        <v>10430</v>
      </c>
      <c r="I2289" t="s">
        <v>20</v>
      </c>
      <c r="J2289" t="s">
        <v>2349</v>
      </c>
      <c r="K2289" t="s">
        <v>21</v>
      </c>
      <c r="M2289" t="s">
        <v>10431</v>
      </c>
      <c r="N2289" t="s">
        <v>22</v>
      </c>
      <c r="O2289" t="s">
        <v>23</v>
      </c>
      <c r="P2289" t="s">
        <v>26</v>
      </c>
      <c r="Q2289" t="s">
        <v>2348</v>
      </c>
      <c r="R2289" s="13">
        <v>28</v>
      </c>
      <c r="S2289" s="13">
        <v>1</v>
      </c>
      <c r="T2289" s="21">
        <v>1</v>
      </c>
      <c r="V2289" t="s">
        <v>2154</v>
      </c>
      <c r="W2289" t="s">
        <v>17604</v>
      </c>
      <c r="X2289" s="20" t="str">
        <f>+IF(V2289="","-",CONCATENATE(V2289,"_",W2289))</f>
        <v>FINES_R09</v>
      </c>
      <c r="Y2289" s="59">
        <v>0.46981197595596308</v>
      </c>
      <c r="Z2289" t="s">
        <v>134</v>
      </c>
      <c r="AA2289" t="s">
        <v>2393</v>
      </c>
      <c r="AB2289" t="str">
        <f>+IF(W2289="","-",IF(W2289="UNICO","CENSO","MUESTRA"))</f>
        <v>MUESTRA</v>
      </c>
      <c r="AC2289" t="s">
        <v>2398</v>
      </c>
      <c r="AD2289" t="s">
        <v>10432</v>
      </c>
    </row>
    <row r="2290" spans="1:30" x14ac:dyDescent="0.25">
      <c r="A2290" s="5" t="str">
        <f t="shared" si="35"/>
        <v>R 9 - D 132 - 454 - 2418</v>
      </c>
      <c r="B2290" s="23" t="s">
        <v>2347</v>
      </c>
      <c r="C2290" t="s">
        <v>1302</v>
      </c>
      <c r="D2290" t="s">
        <v>619</v>
      </c>
      <c r="E2290" t="s">
        <v>2032</v>
      </c>
      <c r="F2290" t="s">
        <v>134</v>
      </c>
      <c r="G2290" t="s">
        <v>134</v>
      </c>
      <c r="H2290" t="s">
        <v>10381</v>
      </c>
      <c r="I2290" t="s">
        <v>20</v>
      </c>
      <c r="J2290" t="s">
        <v>2349</v>
      </c>
      <c r="K2290" t="s">
        <v>21</v>
      </c>
      <c r="M2290" t="s">
        <v>2246</v>
      </c>
      <c r="N2290" t="s">
        <v>22</v>
      </c>
      <c r="O2290" t="s">
        <v>23</v>
      </c>
      <c r="P2290" t="s">
        <v>26</v>
      </c>
      <c r="Q2290" t="s">
        <v>2348</v>
      </c>
      <c r="R2290" s="13">
        <v>23</v>
      </c>
      <c r="S2290" s="13">
        <v>1</v>
      </c>
      <c r="T2290" s="21">
        <v>1</v>
      </c>
      <c r="V2290" t="s">
        <v>2154</v>
      </c>
      <c r="W2290" t="s">
        <v>17604</v>
      </c>
      <c r="X2290" s="20" t="str">
        <f>+IF(V2290="","-",CONCATENATE(V2290,"_",W2290))</f>
        <v>FINES_R09</v>
      </c>
      <c r="Y2290" s="59">
        <v>0.47177943587303162</v>
      </c>
      <c r="Z2290" t="s">
        <v>134</v>
      </c>
      <c r="AA2290" t="s">
        <v>2393</v>
      </c>
      <c r="AB2290" t="str">
        <f>+IF(W2290="","-",IF(W2290="UNICO","CENSO","MUESTRA"))</f>
        <v>MUESTRA</v>
      </c>
      <c r="AC2290" t="s">
        <v>2398</v>
      </c>
      <c r="AD2290" t="s">
        <v>10382</v>
      </c>
    </row>
    <row r="2291" spans="1:30" x14ac:dyDescent="0.25">
      <c r="A2291" s="5" t="str">
        <f t="shared" si="35"/>
        <v>R 9 - D 73 - 453 - 4350</v>
      </c>
      <c r="B2291" s="23" t="s">
        <v>2347</v>
      </c>
      <c r="C2291" t="s">
        <v>1302</v>
      </c>
      <c r="D2291" t="s">
        <v>1300</v>
      </c>
      <c r="E2291" t="s">
        <v>1301</v>
      </c>
      <c r="F2291" t="s">
        <v>134</v>
      </c>
      <c r="G2291" t="s">
        <v>134</v>
      </c>
      <c r="H2291" t="s">
        <v>10755</v>
      </c>
      <c r="I2291" t="s">
        <v>20</v>
      </c>
      <c r="J2291" t="s">
        <v>2349</v>
      </c>
      <c r="K2291" t="s">
        <v>21</v>
      </c>
      <c r="M2291" t="s">
        <v>10756</v>
      </c>
      <c r="N2291" t="s">
        <v>22</v>
      </c>
      <c r="O2291" t="s">
        <v>23</v>
      </c>
      <c r="P2291" t="s">
        <v>26</v>
      </c>
      <c r="Q2291" t="s">
        <v>2348</v>
      </c>
      <c r="R2291" s="13">
        <v>21</v>
      </c>
      <c r="S2291" s="13">
        <v>1</v>
      </c>
      <c r="T2291" s="21">
        <v>1</v>
      </c>
      <c r="V2291" t="s">
        <v>2154</v>
      </c>
      <c r="W2291" t="s">
        <v>17604</v>
      </c>
      <c r="X2291" s="20" t="str">
        <f>+IF(V2291="","-",CONCATENATE(V2291,"_",W2291))</f>
        <v>FINES_R09</v>
      </c>
      <c r="Y2291" s="59">
        <v>0.4876379668712616</v>
      </c>
      <c r="Z2291" t="s">
        <v>134</v>
      </c>
      <c r="AA2291" t="s">
        <v>2393</v>
      </c>
      <c r="AB2291" t="str">
        <f>+IF(W2291="","-",IF(W2291="UNICO","CENSO","MUESTRA"))</f>
        <v>MUESTRA</v>
      </c>
      <c r="AC2291" t="s">
        <v>2397</v>
      </c>
      <c r="AD2291" t="s">
        <v>10757</v>
      </c>
    </row>
    <row r="2292" spans="1:30" x14ac:dyDescent="0.25">
      <c r="A2292" s="5" t="str">
        <f t="shared" si="35"/>
        <v>R 9 - D 73 - 454 - 0605</v>
      </c>
      <c r="B2292" s="23" t="s">
        <v>2347</v>
      </c>
      <c r="C2292" t="s">
        <v>1302</v>
      </c>
      <c r="D2292" t="s">
        <v>1300</v>
      </c>
      <c r="E2292" t="s">
        <v>1301</v>
      </c>
      <c r="F2292" t="s">
        <v>134</v>
      </c>
      <c r="G2292" t="s">
        <v>134</v>
      </c>
      <c r="H2292" t="s">
        <v>10633</v>
      </c>
      <c r="I2292" t="s">
        <v>20</v>
      </c>
      <c r="J2292" t="s">
        <v>2349</v>
      </c>
      <c r="K2292" t="s">
        <v>21</v>
      </c>
      <c r="M2292" t="s">
        <v>10634</v>
      </c>
      <c r="N2292" t="s">
        <v>22</v>
      </c>
      <c r="O2292" t="s">
        <v>23</v>
      </c>
      <c r="P2292" t="s">
        <v>26</v>
      </c>
      <c r="Q2292" t="s">
        <v>2348</v>
      </c>
      <c r="R2292" s="13">
        <v>144</v>
      </c>
      <c r="S2292" s="13">
        <v>4</v>
      </c>
      <c r="T2292" s="21">
        <v>1</v>
      </c>
      <c r="V2292" t="s">
        <v>2154</v>
      </c>
      <c r="W2292" t="s">
        <v>17604</v>
      </c>
      <c r="X2292" s="20" t="str">
        <f>+IF(V2292="","-",CONCATENATE(V2292,"_",W2292))</f>
        <v>FINES_R09</v>
      </c>
      <c r="Y2292" s="59">
        <v>0.49765783548355103</v>
      </c>
      <c r="Z2292" t="s">
        <v>134</v>
      </c>
      <c r="AA2292" t="s">
        <v>2393</v>
      </c>
      <c r="AB2292" t="str">
        <f>+IF(W2292="","-",IF(W2292="UNICO","CENSO","MUESTRA"))</f>
        <v>MUESTRA</v>
      </c>
      <c r="AC2292" t="s">
        <v>2397</v>
      </c>
      <c r="AD2292" t="s">
        <v>10635</v>
      </c>
    </row>
    <row r="2293" spans="1:30" x14ac:dyDescent="0.25">
      <c r="A2293" s="5" t="str">
        <f t="shared" si="35"/>
        <v>R 9 - D 133 - 454 - 0632</v>
      </c>
      <c r="B2293" s="60" t="s">
        <v>2347</v>
      </c>
      <c r="C2293" t="s">
        <v>1302</v>
      </c>
      <c r="D2293" t="s">
        <v>160</v>
      </c>
      <c r="E2293" t="s">
        <v>2049</v>
      </c>
      <c r="F2293" t="s">
        <v>134</v>
      </c>
      <c r="G2293" t="s">
        <v>134</v>
      </c>
      <c r="H2293" t="s">
        <v>12917</v>
      </c>
      <c r="I2293" t="s">
        <v>20</v>
      </c>
      <c r="J2293" t="s">
        <v>2349</v>
      </c>
      <c r="K2293" t="s">
        <v>21</v>
      </c>
      <c r="M2293" t="s">
        <v>12918</v>
      </c>
      <c r="N2293" t="s">
        <v>22</v>
      </c>
      <c r="O2293" t="s">
        <v>23</v>
      </c>
      <c r="P2293" t="s">
        <v>26</v>
      </c>
      <c r="Q2293" t="s">
        <v>2348</v>
      </c>
      <c r="R2293" s="13">
        <v>37</v>
      </c>
      <c r="S2293" s="13">
        <v>1</v>
      </c>
      <c r="T2293" s="21">
        <v>1</v>
      </c>
      <c r="V2293" t="s">
        <v>2154</v>
      </c>
      <c r="W2293" t="s">
        <v>17604</v>
      </c>
      <c r="X2293" s="20" t="str">
        <f>+IF(V2293="","-",CONCATENATE(V2293,"_",W2293))</f>
        <v>FINES_R09</v>
      </c>
      <c r="Y2293" s="59">
        <v>0.50634050369262695</v>
      </c>
      <c r="Z2293" t="s">
        <v>134</v>
      </c>
      <c r="AA2293" t="s">
        <v>2393</v>
      </c>
      <c r="AB2293" t="str">
        <f>+IF(W2293="","-",IF(W2293="UNICO","CENSO","MUESTRA"))</f>
        <v>MUESTRA</v>
      </c>
      <c r="AC2293" t="s">
        <v>2397</v>
      </c>
      <c r="AD2293" t="s">
        <v>12919</v>
      </c>
    </row>
    <row r="2294" spans="1:30" x14ac:dyDescent="0.25">
      <c r="A2294" s="5" t="str">
        <f t="shared" si="35"/>
        <v>R 9 - D 131 - 453 - 3350</v>
      </c>
      <c r="B2294" s="23" t="s">
        <v>2347</v>
      </c>
      <c r="C2294" t="s">
        <v>1302</v>
      </c>
      <c r="D2294" t="s">
        <v>281</v>
      </c>
      <c r="E2294" t="s">
        <v>2014</v>
      </c>
      <c r="F2294" t="s">
        <v>134</v>
      </c>
      <c r="G2294" t="s">
        <v>134</v>
      </c>
      <c r="H2294" t="s">
        <v>10294</v>
      </c>
      <c r="I2294" t="s">
        <v>20</v>
      </c>
      <c r="J2294" t="s">
        <v>2349</v>
      </c>
      <c r="K2294" t="s">
        <v>21</v>
      </c>
      <c r="M2294" t="s">
        <v>7649</v>
      </c>
      <c r="N2294" t="s">
        <v>22</v>
      </c>
      <c r="O2294" t="s">
        <v>23</v>
      </c>
      <c r="P2294" t="s">
        <v>26</v>
      </c>
      <c r="Q2294" t="s">
        <v>2348</v>
      </c>
      <c r="R2294" s="13">
        <v>23</v>
      </c>
      <c r="S2294" s="13">
        <v>2</v>
      </c>
      <c r="T2294" s="21">
        <v>1</v>
      </c>
      <c r="V2294" t="s">
        <v>2154</v>
      </c>
      <c r="W2294" t="s">
        <v>17604</v>
      </c>
      <c r="X2294" s="20" t="str">
        <f>+IF(V2294="","-",CONCATENATE(V2294,"_",W2294))</f>
        <v>FINES_R09</v>
      </c>
      <c r="Y2294" s="59">
        <v>0.50695431232452393</v>
      </c>
      <c r="Z2294" t="s">
        <v>134</v>
      </c>
      <c r="AA2294" t="s">
        <v>2393</v>
      </c>
      <c r="AB2294" t="str">
        <f>+IF(W2294="","-",IF(W2294="UNICO","CENSO","MUESTRA"))</f>
        <v>MUESTRA</v>
      </c>
      <c r="AC2294" t="s">
        <v>2398</v>
      </c>
      <c r="AD2294" t="s">
        <v>10295</v>
      </c>
    </row>
    <row r="2295" spans="1:30" x14ac:dyDescent="0.25">
      <c r="A2295" s="5" t="str">
        <f t="shared" si="35"/>
        <v>R 9 - D 133 - 456 - 2906</v>
      </c>
      <c r="B2295" s="23" t="s">
        <v>2347</v>
      </c>
      <c r="C2295" t="s">
        <v>1302</v>
      </c>
      <c r="D2295" t="s">
        <v>160</v>
      </c>
      <c r="E2295" t="s">
        <v>2049</v>
      </c>
      <c r="F2295" t="s">
        <v>134</v>
      </c>
      <c r="G2295" t="s">
        <v>134</v>
      </c>
      <c r="H2295" t="s">
        <v>10468</v>
      </c>
      <c r="I2295" t="s">
        <v>20</v>
      </c>
      <c r="J2295" t="s">
        <v>2349</v>
      </c>
      <c r="K2295" t="s">
        <v>21</v>
      </c>
      <c r="M2295" t="s">
        <v>10469</v>
      </c>
      <c r="N2295" t="s">
        <v>22</v>
      </c>
      <c r="O2295" t="s">
        <v>23</v>
      </c>
      <c r="P2295" t="s">
        <v>26</v>
      </c>
      <c r="Q2295" t="s">
        <v>2348</v>
      </c>
      <c r="R2295" s="13">
        <v>71</v>
      </c>
      <c r="S2295" s="13">
        <v>2</v>
      </c>
      <c r="T2295" s="21">
        <v>1</v>
      </c>
      <c r="V2295" t="s">
        <v>2154</v>
      </c>
      <c r="W2295" t="s">
        <v>17604</v>
      </c>
      <c r="X2295" s="20" t="str">
        <f>+IF(V2295="","-",CONCATENATE(V2295,"_",W2295))</f>
        <v>FINES_R09</v>
      </c>
      <c r="Y2295" s="59">
        <v>0.51295506954193115</v>
      </c>
      <c r="Z2295" t="s">
        <v>134</v>
      </c>
      <c r="AA2295" t="s">
        <v>2393</v>
      </c>
      <c r="AB2295" t="str">
        <f>+IF(W2295="","-",IF(W2295="UNICO","CENSO","MUESTRA"))</f>
        <v>MUESTRA</v>
      </c>
      <c r="AC2295" t="s">
        <v>2397</v>
      </c>
      <c r="AD2295" t="s">
        <v>10470</v>
      </c>
    </row>
    <row r="2296" spans="1:30" x14ac:dyDescent="0.25">
      <c r="A2296" s="5" t="str">
        <f t="shared" si="35"/>
        <v>R 9 - D 133 - 453 - 2899</v>
      </c>
      <c r="B2296" s="23" t="s">
        <v>2347</v>
      </c>
      <c r="C2296" t="s">
        <v>1302</v>
      </c>
      <c r="D2296" t="s">
        <v>160</v>
      </c>
      <c r="E2296" t="s">
        <v>2049</v>
      </c>
      <c r="F2296" t="s">
        <v>134</v>
      </c>
      <c r="G2296" t="s">
        <v>134</v>
      </c>
      <c r="H2296" t="s">
        <v>10463</v>
      </c>
      <c r="I2296" t="s">
        <v>20</v>
      </c>
      <c r="J2296" t="s">
        <v>2349</v>
      </c>
      <c r="K2296" t="s">
        <v>21</v>
      </c>
      <c r="M2296" t="s">
        <v>10464</v>
      </c>
      <c r="N2296" t="s">
        <v>22</v>
      </c>
      <c r="O2296" t="s">
        <v>23</v>
      </c>
      <c r="P2296" t="s">
        <v>26</v>
      </c>
      <c r="Q2296" t="s">
        <v>2348</v>
      </c>
      <c r="R2296" s="13">
        <v>26</v>
      </c>
      <c r="S2296" s="13">
        <v>1</v>
      </c>
      <c r="T2296" s="21">
        <v>1</v>
      </c>
      <c r="V2296" t="s">
        <v>2154</v>
      </c>
      <c r="W2296" t="s">
        <v>17604</v>
      </c>
      <c r="X2296" s="20" t="str">
        <f>+IF(V2296="","-",CONCATENATE(V2296,"_",W2296))</f>
        <v>FINES_R09</v>
      </c>
      <c r="Y2296" s="59">
        <v>0.5229027271270752</v>
      </c>
      <c r="Z2296" t="s">
        <v>134</v>
      </c>
      <c r="AA2296" t="s">
        <v>2393</v>
      </c>
      <c r="AB2296" t="str">
        <f>+IF(W2296="","-",IF(W2296="UNICO","CENSO","MUESTRA"))</f>
        <v>MUESTRA</v>
      </c>
      <c r="AC2296" t="s">
        <v>2398</v>
      </c>
      <c r="AD2296" t="s">
        <v>10465</v>
      </c>
    </row>
    <row r="2297" spans="1:30" x14ac:dyDescent="0.25">
      <c r="A2297" s="5" t="str">
        <f t="shared" si="35"/>
        <v>R 9 - D 73 - 453 - 3749</v>
      </c>
      <c r="B2297" s="23" t="s">
        <v>2347</v>
      </c>
      <c r="C2297" t="s">
        <v>1302</v>
      </c>
      <c r="D2297" t="s">
        <v>1300</v>
      </c>
      <c r="E2297" t="s">
        <v>1301</v>
      </c>
      <c r="F2297" t="s">
        <v>134</v>
      </c>
      <c r="G2297" t="s">
        <v>134</v>
      </c>
      <c r="H2297" t="s">
        <v>10710</v>
      </c>
      <c r="I2297" t="s">
        <v>20</v>
      </c>
      <c r="J2297" t="s">
        <v>2349</v>
      </c>
      <c r="K2297" t="s">
        <v>21</v>
      </c>
      <c r="M2297" t="s">
        <v>10711</v>
      </c>
      <c r="N2297" t="s">
        <v>22</v>
      </c>
      <c r="O2297" t="s">
        <v>23</v>
      </c>
      <c r="P2297" t="s">
        <v>26</v>
      </c>
      <c r="Q2297" t="s">
        <v>2348</v>
      </c>
      <c r="R2297" s="13">
        <v>16</v>
      </c>
      <c r="S2297" s="13">
        <v>1</v>
      </c>
      <c r="T2297" s="21">
        <v>1</v>
      </c>
      <c r="V2297" t="s">
        <v>2154</v>
      </c>
      <c r="W2297" t="s">
        <v>17604</v>
      </c>
      <c r="X2297" s="20" t="str">
        <f>+IF(V2297="","-",CONCATENATE(V2297,"_",W2297))</f>
        <v>FINES_R09</v>
      </c>
      <c r="Y2297" s="59">
        <v>0.52911955118179321</v>
      </c>
      <c r="Z2297" t="s">
        <v>134</v>
      </c>
      <c r="AA2297" t="s">
        <v>2393</v>
      </c>
      <c r="AB2297" t="str">
        <f>+IF(W2297="","-",IF(W2297="UNICO","CENSO","MUESTRA"))</f>
        <v>MUESTRA</v>
      </c>
      <c r="AC2297" t="s">
        <v>2398</v>
      </c>
      <c r="AD2297" t="s">
        <v>10712</v>
      </c>
    </row>
    <row r="2298" spans="1:30" x14ac:dyDescent="0.25">
      <c r="A2298" s="5" t="str">
        <f t="shared" si="35"/>
        <v>R 9 - D 133 - 451 - 3153</v>
      </c>
      <c r="B2298" s="23" t="s">
        <v>2347</v>
      </c>
      <c r="C2298" t="s">
        <v>1302</v>
      </c>
      <c r="D2298" t="s">
        <v>160</v>
      </c>
      <c r="E2298" t="s">
        <v>2049</v>
      </c>
      <c r="F2298" t="s">
        <v>134</v>
      </c>
      <c r="G2298" t="s">
        <v>134</v>
      </c>
      <c r="H2298" t="s">
        <v>10446</v>
      </c>
      <c r="I2298" t="s">
        <v>20</v>
      </c>
      <c r="J2298" t="s">
        <v>2349</v>
      </c>
      <c r="K2298" t="s">
        <v>21</v>
      </c>
      <c r="M2298" t="s">
        <v>10447</v>
      </c>
      <c r="N2298" t="s">
        <v>22</v>
      </c>
      <c r="O2298" t="s">
        <v>23</v>
      </c>
      <c r="P2298" t="s">
        <v>26</v>
      </c>
      <c r="Q2298" t="s">
        <v>2348</v>
      </c>
      <c r="R2298" s="13">
        <v>35</v>
      </c>
      <c r="S2298" s="13">
        <v>1</v>
      </c>
      <c r="T2298" s="21">
        <v>1</v>
      </c>
      <c r="V2298" t="s">
        <v>2154</v>
      </c>
      <c r="W2298" t="s">
        <v>17604</v>
      </c>
      <c r="X2298" s="20" t="str">
        <f>+IF(V2298="","-",CONCATENATE(V2298,"_",W2298))</f>
        <v>FINES_R09</v>
      </c>
      <c r="Y2298" s="59">
        <v>0.5335392951965332</v>
      </c>
      <c r="Z2298" t="s">
        <v>134</v>
      </c>
      <c r="AA2298" t="s">
        <v>2393</v>
      </c>
      <c r="AB2298" t="str">
        <f>+IF(W2298="","-",IF(W2298="UNICO","CENSO","MUESTRA"))</f>
        <v>MUESTRA</v>
      </c>
      <c r="AC2298" t="s">
        <v>2398</v>
      </c>
      <c r="AD2298" t="s">
        <v>10448</v>
      </c>
    </row>
    <row r="2299" spans="1:30" x14ac:dyDescent="0.25">
      <c r="A2299" s="5" t="str">
        <f t="shared" si="35"/>
        <v>R 9 - D 73 - 452 - 2889</v>
      </c>
      <c r="B2299" s="23" t="s">
        <v>2347</v>
      </c>
      <c r="C2299" t="s">
        <v>1302</v>
      </c>
      <c r="D2299" t="s">
        <v>1300</v>
      </c>
      <c r="E2299" t="s">
        <v>1301</v>
      </c>
      <c r="F2299" t="s">
        <v>134</v>
      </c>
      <c r="G2299" t="s">
        <v>134</v>
      </c>
      <c r="H2299" t="s">
        <v>10519</v>
      </c>
      <c r="I2299" t="s">
        <v>20</v>
      </c>
      <c r="J2299" t="s">
        <v>2349</v>
      </c>
      <c r="K2299" t="s">
        <v>21</v>
      </c>
      <c r="M2299" t="s">
        <v>10520</v>
      </c>
      <c r="N2299" t="s">
        <v>22</v>
      </c>
      <c r="O2299" t="s">
        <v>23</v>
      </c>
      <c r="P2299" t="s">
        <v>26</v>
      </c>
      <c r="Q2299" t="s">
        <v>2348</v>
      </c>
      <c r="R2299" s="13">
        <v>16</v>
      </c>
      <c r="S2299" s="13">
        <v>1</v>
      </c>
      <c r="T2299" s="21">
        <v>1</v>
      </c>
      <c r="V2299" t="s">
        <v>2154</v>
      </c>
      <c r="W2299" t="s">
        <v>17604</v>
      </c>
      <c r="X2299" s="20" t="str">
        <f>+IF(V2299="","-",CONCATENATE(V2299,"_",W2299))</f>
        <v>FINES_R09</v>
      </c>
      <c r="Y2299" s="59">
        <v>0.53857511281967163</v>
      </c>
      <c r="Z2299" t="s">
        <v>134</v>
      </c>
      <c r="AA2299" t="s">
        <v>2393</v>
      </c>
      <c r="AB2299" t="str">
        <f>+IF(W2299="","-",IF(W2299="UNICO","CENSO","MUESTRA"))</f>
        <v>MUESTRA</v>
      </c>
      <c r="AC2299" t="s">
        <v>2397</v>
      </c>
      <c r="AD2299" t="s">
        <v>10521</v>
      </c>
    </row>
    <row r="2300" spans="1:30" x14ac:dyDescent="0.25">
      <c r="A2300" s="5" t="str">
        <f t="shared" si="35"/>
        <v>R 9 - D 131 - 453 - 4633</v>
      </c>
      <c r="B2300" s="60" t="s">
        <v>2347</v>
      </c>
      <c r="C2300" t="s">
        <v>1302</v>
      </c>
      <c r="D2300" t="s">
        <v>281</v>
      </c>
      <c r="E2300" t="s">
        <v>2014</v>
      </c>
      <c r="F2300" t="s">
        <v>134</v>
      </c>
      <c r="G2300" t="s">
        <v>134</v>
      </c>
      <c r="H2300" t="s">
        <v>12888</v>
      </c>
      <c r="I2300" t="s">
        <v>20</v>
      </c>
      <c r="J2300" t="s">
        <v>2349</v>
      </c>
      <c r="K2300" t="s">
        <v>21</v>
      </c>
      <c r="M2300" t="s">
        <v>12889</v>
      </c>
      <c r="N2300" t="s">
        <v>22</v>
      </c>
      <c r="O2300" t="s">
        <v>23</v>
      </c>
      <c r="P2300" t="s">
        <v>26</v>
      </c>
      <c r="Q2300" t="s">
        <v>2348</v>
      </c>
      <c r="R2300" s="13">
        <v>15</v>
      </c>
      <c r="S2300" s="13">
        <v>1</v>
      </c>
      <c r="T2300" s="21">
        <v>1</v>
      </c>
      <c r="V2300" t="s">
        <v>2154</v>
      </c>
      <c r="W2300" t="s">
        <v>17604</v>
      </c>
      <c r="X2300" s="20" t="str">
        <f>+IF(V2300="","-",CONCATENATE(V2300,"_",W2300))</f>
        <v>FINES_R09</v>
      </c>
      <c r="Y2300" s="59">
        <v>0.5414918065071106</v>
      </c>
      <c r="Z2300" t="s">
        <v>134</v>
      </c>
      <c r="AA2300" t="s">
        <v>2393</v>
      </c>
      <c r="AB2300" t="str">
        <f>+IF(W2300="","-",IF(W2300="UNICO","CENSO","MUESTRA"))</f>
        <v>MUESTRA</v>
      </c>
      <c r="AC2300" t="s">
        <v>2398</v>
      </c>
      <c r="AD2300" t="s">
        <v>12890</v>
      </c>
    </row>
    <row r="2301" spans="1:30" x14ac:dyDescent="0.25">
      <c r="A2301" s="5" t="str">
        <f t="shared" si="35"/>
        <v>R 9 - D 73 - 454 - 0606</v>
      </c>
      <c r="B2301" s="23" t="s">
        <v>2347</v>
      </c>
      <c r="C2301" t="s">
        <v>1302</v>
      </c>
      <c r="D2301" t="s">
        <v>1300</v>
      </c>
      <c r="E2301" t="s">
        <v>1301</v>
      </c>
      <c r="F2301" t="s">
        <v>134</v>
      </c>
      <c r="G2301" t="s">
        <v>134</v>
      </c>
      <c r="H2301" t="s">
        <v>10601</v>
      </c>
      <c r="I2301" t="s">
        <v>20</v>
      </c>
      <c r="J2301" t="s">
        <v>2349</v>
      </c>
      <c r="K2301" t="s">
        <v>21</v>
      </c>
      <c r="M2301" t="s">
        <v>10602</v>
      </c>
      <c r="N2301" t="s">
        <v>22</v>
      </c>
      <c r="O2301" t="s">
        <v>23</v>
      </c>
      <c r="P2301" t="s">
        <v>26</v>
      </c>
      <c r="Q2301" t="s">
        <v>2348</v>
      </c>
      <c r="R2301" s="13">
        <v>75</v>
      </c>
      <c r="S2301" s="13">
        <v>4</v>
      </c>
      <c r="T2301" s="21">
        <v>1</v>
      </c>
      <c r="V2301" t="s">
        <v>2154</v>
      </c>
      <c r="W2301" t="s">
        <v>17604</v>
      </c>
      <c r="X2301" s="20" t="str">
        <f>+IF(V2301="","-",CONCATENATE(V2301,"_",W2301))</f>
        <v>FINES_R09</v>
      </c>
      <c r="Y2301" s="59">
        <v>0.55009132623672485</v>
      </c>
      <c r="Z2301" t="s">
        <v>134</v>
      </c>
      <c r="AA2301" t="s">
        <v>2393</v>
      </c>
      <c r="AB2301" t="str">
        <f>+IF(W2301="","-",IF(W2301="UNICO","CENSO","MUESTRA"))</f>
        <v>MUESTRA</v>
      </c>
      <c r="AC2301" t="s">
        <v>2398</v>
      </c>
      <c r="AD2301" t="s">
        <v>10603</v>
      </c>
    </row>
    <row r="2302" spans="1:30" x14ac:dyDescent="0.25">
      <c r="A2302" s="5" t="str">
        <f t="shared" si="35"/>
        <v>R 9 - D 131 - 453 - 1623</v>
      </c>
      <c r="B2302" s="23" t="s">
        <v>2347</v>
      </c>
      <c r="C2302" t="s">
        <v>1302</v>
      </c>
      <c r="D2302" t="s">
        <v>281</v>
      </c>
      <c r="E2302" t="s">
        <v>2014</v>
      </c>
      <c r="F2302" t="s">
        <v>134</v>
      </c>
      <c r="G2302" t="s">
        <v>134</v>
      </c>
      <c r="H2302" t="s">
        <v>10323</v>
      </c>
      <c r="I2302" t="s">
        <v>20</v>
      </c>
      <c r="J2302" t="s">
        <v>2349</v>
      </c>
      <c r="K2302" t="s">
        <v>21</v>
      </c>
      <c r="M2302" t="s">
        <v>10324</v>
      </c>
      <c r="N2302" t="s">
        <v>22</v>
      </c>
      <c r="O2302" t="s">
        <v>23</v>
      </c>
      <c r="P2302" t="s">
        <v>26</v>
      </c>
      <c r="Q2302" t="s">
        <v>2348</v>
      </c>
      <c r="R2302" s="13">
        <v>58</v>
      </c>
      <c r="S2302" s="13">
        <v>2</v>
      </c>
      <c r="T2302" s="21">
        <v>1</v>
      </c>
      <c r="V2302" t="s">
        <v>2154</v>
      </c>
      <c r="W2302" t="s">
        <v>17604</v>
      </c>
      <c r="X2302" s="20" t="str">
        <f>+IF(V2302="","-",CONCATENATE(V2302,"_",W2302))</f>
        <v>FINES_R09</v>
      </c>
      <c r="Y2302" s="59">
        <v>0.55219036340713501</v>
      </c>
      <c r="Z2302" t="s">
        <v>134</v>
      </c>
      <c r="AA2302" t="s">
        <v>2393</v>
      </c>
      <c r="AB2302" t="str">
        <f>+IF(W2302="","-",IF(W2302="UNICO","CENSO","MUESTRA"))</f>
        <v>MUESTRA</v>
      </c>
      <c r="AC2302" t="s">
        <v>2398</v>
      </c>
      <c r="AD2302" t="s">
        <v>10325</v>
      </c>
    </row>
    <row r="2303" spans="1:30" x14ac:dyDescent="0.25">
      <c r="A2303" s="5" t="str">
        <f t="shared" si="35"/>
        <v>R 9 - D 131 - 453 - 4339</v>
      </c>
      <c r="B2303" s="60" t="s">
        <v>2347</v>
      </c>
      <c r="C2303" t="s">
        <v>1302</v>
      </c>
      <c r="D2303" t="s">
        <v>281</v>
      </c>
      <c r="E2303" t="s">
        <v>2014</v>
      </c>
      <c r="F2303" t="s">
        <v>134</v>
      </c>
      <c r="G2303" t="s">
        <v>134</v>
      </c>
      <c r="H2303" t="s">
        <v>12881</v>
      </c>
      <c r="I2303" t="s">
        <v>20</v>
      </c>
      <c r="J2303" t="s">
        <v>2349</v>
      </c>
      <c r="K2303" t="s">
        <v>21</v>
      </c>
      <c r="M2303" t="s">
        <v>12882</v>
      </c>
      <c r="N2303" t="s">
        <v>22</v>
      </c>
      <c r="O2303" t="s">
        <v>23</v>
      </c>
      <c r="P2303" t="s">
        <v>26</v>
      </c>
      <c r="Q2303" t="s">
        <v>2348</v>
      </c>
      <c r="R2303" s="13">
        <v>25</v>
      </c>
      <c r="S2303" s="13">
        <v>1</v>
      </c>
      <c r="T2303" s="21">
        <v>1</v>
      </c>
      <c r="V2303" t="s">
        <v>2154</v>
      </c>
      <c r="W2303" t="s">
        <v>17604</v>
      </c>
      <c r="X2303" s="20" t="str">
        <f>+IF(V2303="","-",CONCATENATE(V2303,"_",W2303))</f>
        <v>FINES_R09</v>
      </c>
      <c r="Y2303" s="59">
        <v>0.55253434181213379</v>
      </c>
      <c r="Z2303" t="s">
        <v>134</v>
      </c>
      <c r="AA2303" t="s">
        <v>2393</v>
      </c>
      <c r="AB2303" t="str">
        <f>+IF(W2303="","-",IF(W2303="UNICO","CENSO","MUESTRA"))</f>
        <v>MUESTRA</v>
      </c>
      <c r="AC2303" t="s">
        <v>2398</v>
      </c>
      <c r="AD2303" t="s">
        <v>12883</v>
      </c>
    </row>
    <row r="2304" spans="1:30" x14ac:dyDescent="0.25">
      <c r="A2304" s="5" t="str">
        <f t="shared" si="35"/>
        <v>R 9 - D 73 - 453 - 0602</v>
      </c>
      <c r="B2304" s="23" t="s">
        <v>2347</v>
      </c>
      <c r="C2304" t="s">
        <v>1302</v>
      </c>
      <c r="D2304" t="s">
        <v>1300</v>
      </c>
      <c r="E2304" t="s">
        <v>1301</v>
      </c>
      <c r="F2304" t="s">
        <v>134</v>
      </c>
      <c r="G2304" t="s">
        <v>134</v>
      </c>
      <c r="H2304" t="s">
        <v>10759</v>
      </c>
      <c r="I2304" t="s">
        <v>20</v>
      </c>
      <c r="J2304" t="s">
        <v>2349</v>
      </c>
      <c r="K2304" t="s">
        <v>21</v>
      </c>
      <c r="M2304" t="s">
        <v>10760</v>
      </c>
      <c r="N2304" t="s">
        <v>22</v>
      </c>
      <c r="O2304" t="s">
        <v>23</v>
      </c>
      <c r="P2304" t="s">
        <v>26</v>
      </c>
      <c r="Q2304" t="s">
        <v>2348</v>
      </c>
      <c r="R2304" s="13">
        <v>31</v>
      </c>
      <c r="S2304" s="13">
        <v>1</v>
      </c>
      <c r="T2304" s="21">
        <v>1</v>
      </c>
      <c r="V2304" t="s">
        <v>2154</v>
      </c>
      <c r="W2304" t="s">
        <v>17604</v>
      </c>
      <c r="X2304" s="20" t="str">
        <f>+IF(V2304="","-",CONCATENATE(V2304,"_",W2304))</f>
        <v>FINES_R09</v>
      </c>
      <c r="Y2304" s="59">
        <v>0.55299711227416992</v>
      </c>
      <c r="Z2304" t="s">
        <v>134</v>
      </c>
      <c r="AA2304" t="s">
        <v>2393</v>
      </c>
      <c r="AB2304" t="str">
        <f>+IF(W2304="","-",IF(W2304="UNICO","CENSO","MUESTRA"))</f>
        <v>MUESTRA</v>
      </c>
      <c r="AC2304" t="s">
        <v>2397</v>
      </c>
      <c r="AD2304" t="s">
        <v>10761</v>
      </c>
    </row>
    <row r="2305" spans="1:30" x14ac:dyDescent="0.25">
      <c r="A2305" s="5" t="str">
        <f t="shared" si="35"/>
        <v>R 9 - D 133 - 451 - 2923</v>
      </c>
      <c r="B2305" s="23" t="s">
        <v>2347</v>
      </c>
      <c r="C2305" t="s">
        <v>1302</v>
      </c>
      <c r="D2305" t="s">
        <v>160</v>
      </c>
      <c r="E2305" t="s">
        <v>2049</v>
      </c>
      <c r="F2305" t="s">
        <v>134</v>
      </c>
      <c r="G2305" t="s">
        <v>134</v>
      </c>
      <c r="H2305" t="s">
        <v>10454</v>
      </c>
      <c r="I2305" t="s">
        <v>20</v>
      </c>
      <c r="J2305" t="s">
        <v>2349</v>
      </c>
      <c r="K2305" t="s">
        <v>21</v>
      </c>
      <c r="M2305" t="s">
        <v>10455</v>
      </c>
      <c r="N2305" t="s">
        <v>22</v>
      </c>
      <c r="O2305" t="s">
        <v>23</v>
      </c>
      <c r="P2305" t="s">
        <v>26</v>
      </c>
      <c r="Q2305" t="s">
        <v>2348</v>
      </c>
      <c r="R2305" s="13">
        <v>17</v>
      </c>
      <c r="S2305" s="13">
        <v>1</v>
      </c>
      <c r="T2305" s="21">
        <v>1</v>
      </c>
      <c r="V2305" t="s">
        <v>2154</v>
      </c>
      <c r="W2305" t="s">
        <v>17604</v>
      </c>
      <c r="X2305" s="20" t="str">
        <f>+IF(V2305="","-",CONCATENATE(V2305,"_",W2305))</f>
        <v>FINES_R09</v>
      </c>
      <c r="Y2305" s="59">
        <v>0.55417084693908691</v>
      </c>
      <c r="Z2305" t="s">
        <v>134</v>
      </c>
      <c r="AA2305" t="s">
        <v>2393</v>
      </c>
      <c r="AB2305" t="str">
        <f>+IF(W2305="","-",IF(W2305="UNICO","CENSO","MUESTRA"))</f>
        <v>MUESTRA</v>
      </c>
      <c r="AC2305" t="s">
        <v>2398</v>
      </c>
      <c r="AD2305" t="s">
        <v>10456</v>
      </c>
    </row>
    <row r="2306" spans="1:30" x14ac:dyDescent="0.25">
      <c r="A2306" s="5" t="str">
        <f t="shared" si="35"/>
        <v>R 9 - D 133 - 454 - 0631</v>
      </c>
      <c r="B2306" s="23" t="s">
        <v>2347</v>
      </c>
      <c r="C2306" t="s">
        <v>1302</v>
      </c>
      <c r="D2306" t="s">
        <v>160</v>
      </c>
      <c r="E2306" t="s">
        <v>2049</v>
      </c>
      <c r="F2306" t="s">
        <v>134</v>
      </c>
      <c r="G2306" t="s">
        <v>134</v>
      </c>
      <c r="H2306" t="s">
        <v>10475</v>
      </c>
      <c r="I2306" t="s">
        <v>20</v>
      </c>
      <c r="J2306" t="s">
        <v>2349</v>
      </c>
      <c r="K2306" t="s">
        <v>21</v>
      </c>
      <c r="M2306" t="s">
        <v>10429</v>
      </c>
      <c r="N2306" t="s">
        <v>22</v>
      </c>
      <c r="O2306" t="s">
        <v>23</v>
      </c>
      <c r="P2306" t="s">
        <v>26</v>
      </c>
      <c r="Q2306" t="s">
        <v>2348</v>
      </c>
      <c r="R2306" s="13">
        <v>24</v>
      </c>
      <c r="S2306" s="13">
        <v>1</v>
      </c>
      <c r="T2306" s="21">
        <v>1</v>
      </c>
      <c r="V2306" t="s">
        <v>2154</v>
      </c>
      <c r="W2306" t="s">
        <v>17604</v>
      </c>
      <c r="X2306" s="20" t="str">
        <f>+IF(V2306="","-",CONCATENATE(V2306,"_",W2306))</f>
        <v>FINES_R09</v>
      </c>
      <c r="Y2306" s="59">
        <v>0.55417084693908691</v>
      </c>
      <c r="Z2306" t="s">
        <v>134</v>
      </c>
      <c r="AA2306" t="s">
        <v>2393</v>
      </c>
      <c r="AB2306" t="str">
        <f>+IF(W2306="","-",IF(W2306="UNICO","CENSO","MUESTRA"))</f>
        <v>MUESTRA</v>
      </c>
      <c r="AC2306" t="s">
        <v>2397</v>
      </c>
      <c r="AD2306" t="s">
        <v>10476</v>
      </c>
    </row>
    <row r="2307" spans="1:30" x14ac:dyDescent="0.25">
      <c r="A2307" s="5" t="str">
        <f t="shared" ref="A2307:A2370" si="36">+H2307</f>
        <v>R 9 - D 73 - 453 - 0590</v>
      </c>
      <c r="B2307" s="23" t="s">
        <v>2347</v>
      </c>
      <c r="C2307" t="s">
        <v>1302</v>
      </c>
      <c r="D2307" t="s">
        <v>1300</v>
      </c>
      <c r="E2307" t="s">
        <v>1301</v>
      </c>
      <c r="F2307" t="s">
        <v>134</v>
      </c>
      <c r="G2307" t="s">
        <v>134</v>
      </c>
      <c r="H2307" t="s">
        <v>10658</v>
      </c>
      <c r="I2307" t="s">
        <v>20</v>
      </c>
      <c r="J2307" t="s">
        <v>2349</v>
      </c>
      <c r="K2307" t="s">
        <v>21</v>
      </c>
      <c r="M2307" t="s">
        <v>10659</v>
      </c>
      <c r="N2307" t="s">
        <v>22</v>
      </c>
      <c r="O2307" t="s">
        <v>23</v>
      </c>
      <c r="P2307" t="s">
        <v>26</v>
      </c>
      <c r="Q2307" t="s">
        <v>2348</v>
      </c>
      <c r="R2307" s="13">
        <v>84</v>
      </c>
      <c r="S2307" s="13">
        <v>3</v>
      </c>
      <c r="T2307" s="21">
        <v>1</v>
      </c>
      <c r="V2307" t="s">
        <v>2154</v>
      </c>
      <c r="W2307" t="s">
        <v>17604</v>
      </c>
      <c r="X2307" s="20" t="str">
        <f>+IF(V2307="","-",CONCATENATE(V2307,"_",W2307))</f>
        <v>FINES_R09</v>
      </c>
      <c r="Y2307" s="59">
        <v>0.55653887987136841</v>
      </c>
      <c r="Z2307" t="s">
        <v>134</v>
      </c>
      <c r="AA2307" t="s">
        <v>2393</v>
      </c>
      <c r="AB2307" t="str">
        <f>+IF(W2307="","-",IF(W2307="UNICO","CENSO","MUESTRA"))</f>
        <v>MUESTRA</v>
      </c>
      <c r="AC2307" t="s">
        <v>2397</v>
      </c>
      <c r="AD2307" t="s">
        <v>10660</v>
      </c>
    </row>
    <row r="2308" spans="1:30" x14ac:dyDescent="0.25">
      <c r="A2308" s="5" t="str">
        <f t="shared" si="36"/>
        <v>R 9 - D 131 - 453 - 3479</v>
      </c>
      <c r="B2308" s="23" t="s">
        <v>2347</v>
      </c>
      <c r="C2308" t="s">
        <v>1302</v>
      </c>
      <c r="D2308" t="s">
        <v>281</v>
      </c>
      <c r="E2308" t="s">
        <v>2014</v>
      </c>
      <c r="F2308" t="s">
        <v>134</v>
      </c>
      <c r="G2308" t="s">
        <v>134</v>
      </c>
      <c r="H2308" t="s">
        <v>10337</v>
      </c>
      <c r="I2308" t="s">
        <v>20</v>
      </c>
      <c r="J2308" t="s">
        <v>2349</v>
      </c>
      <c r="K2308" t="s">
        <v>21</v>
      </c>
      <c r="M2308" t="s">
        <v>2203</v>
      </c>
      <c r="N2308" t="s">
        <v>22</v>
      </c>
      <c r="O2308" t="s">
        <v>23</v>
      </c>
      <c r="P2308" t="s">
        <v>26</v>
      </c>
      <c r="Q2308" t="s">
        <v>2348</v>
      </c>
      <c r="R2308" s="13">
        <v>39</v>
      </c>
      <c r="S2308" s="13">
        <v>2</v>
      </c>
      <c r="T2308" s="21">
        <v>1</v>
      </c>
      <c r="V2308" t="s">
        <v>2154</v>
      </c>
      <c r="W2308" t="s">
        <v>17604</v>
      </c>
      <c r="X2308" s="20" t="str">
        <f>+IF(V2308="","-",CONCATENATE(V2308,"_",W2308))</f>
        <v>FINES_R09</v>
      </c>
      <c r="Y2308" s="59">
        <v>0.56842124462127686</v>
      </c>
      <c r="Z2308" t="s">
        <v>134</v>
      </c>
      <c r="AA2308" t="s">
        <v>2393</v>
      </c>
      <c r="AB2308" t="str">
        <f>+IF(W2308="","-",IF(W2308="UNICO","CENSO","MUESTRA"))</f>
        <v>MUESTRA</v>
      </c>
      <c r="AC2308" t="s">
        <v>2397</v>
      </c>
      <c r="AD2308" t="s">
        <v>10338</v>
      </c>
    </row>
    <row r="2309" spans="1:30" x14ac:dyDescent="0.25">
      <c r="A2309" s="5" t="str">
        <f t="shared" si="36"/>
        <v>R 9 - D 131 - 454 - 1601</v>
      </c>
      <c r="B2309" s="23" t="s">
        <v>2347</v>
      </c>
      <c r="C2309" t="s">
        <v>1302</v>
      </c>
      <c r="D2309" t="s">
        <v>281</v>
      </c>
      <c r="E2309" t="s">
        <v>2014</v>
      </c>
      <c r="F2309" t="s">
        <v>134</v>
      </c>
      <c r="G2309" t="s">
        <v>134</v>
      </c>
      <c r="H2309" t="s">
        <v>10302</v>
      </c>
      <c r="I2309" t="s">
        <v>20</v>
      </c>
      <c r="J2309" t="s">
        <v>2349</v>
      </c>
      <c r="K2309" t="s">
        <v>21</v>
      </c>
      <c r="M2309" t="s">
        <v>10303</v>
      </c>
      <c r="N2309" t="s">
        <v>22</v>
      </c>
      <c r="O2309" t="s">
        <v>23</v>
      </c>
      <c r="P2309" t="s">
        <v>26</v>
      </c>
      <c r="Q2309" t="s">
        <v>2348</v>
      </c>
      <c r="R2309" s="13">
        <v>16</v>
      </c>
      <c r="S2309" s="13">
        <v>1</v>
      </c>
      <c r="T2309" s="21">
        <v>1</v>
      </c>
      <c r="V2309" t="s">
        <v>2154</v>
      </c>
      <c r="W2309" t="s">
        <v>17604</v>
      </c>
      <c r="X2309" s="20" t="str">
        <f>+IF(V2309="","-",CONCATENATE(V2309,"_",W2309))</f>
        <v>FINES_R09</v>
      </c>
      <c r="Y2309" s="59">
        <v>0.56919348239898682</v>
      </c>
      <c r="Z2309" t="s">
        <v>134</v>
      </c>
      <c r="AA2309" t="s">
        <v>2393</v>
      </c>
      <c r="AB2309" t="str">
        <f>+IF(W2309="","-",IF(W2309="UNICO","CENSO","MUESTRA"))</f>
        <v>MUESTRA</v>
      </c>
      <c r="AC2309" t="s">
        <v>2397</v>
      </c>
      <c r="AD2309" t="s">
        <v>10304</v>
      </c>
    </row>
    <row r="2310" spans="1:30" x14ac:dyDescent="0.25">
      <c r="A2310" s="5" t="str">
        <f t="shared" si="36"/>
        <v>R 9 - D 131 - 453 - 0761</v>
      </c>
      <c r="B2310" s="23" t="s">
        <v>2347</v>
      </c>
      <c r="C2310" t="s">
        <v>1302</v>
      </c>
      <c r="D2310" t="s">
        <v>281</v>
      </c>
      <c r="E2310" t="s">
        <v>2014</v>
      </c>
      <c r="F2310" t="s">
        <v>134</v>
      </c>
      <c r="G2310" t="s">
        <v>134</v>
      </c>
      <c r="H2310" t="s">
        <v>10306</v>
      </c>
      <c r="I2310" t="s">
        <v>20</v>
      </c>
      <c r="J2310" t="s">
        <v>2349</v>
      </c>
      <c r="K2310" t="s">
        <v>21</v>
      </c>
      <c r="M2310" t="s">
        <v>10303</v>
      </c>
      <c r="N2310" t="s">
        <v>22</v>
      </c>
      <c r="O2310" t="s">
        <v>23</v>
      </c>
      <c r="P2310" t="s">
        <v>26</v>
      </c>
      <c r="Q2310" t="s">
        <v>2348</v>
      </c>
      <c r="R2310" s="13">
        <v>43</v>
      </c>
      <c r="S2310" s="13">
        <v>1</v>
      </c>
      <c r="T2310" s="21">
        <v>1</v>
      </c>
      <c r="V2310" t="s">
        <v>2154</v>
      </c>
      <c r="W2310" t="s">
        <v>17604</v>
      </c>
      <c r="X2310" s="20" t="str">
        <f>+IF(V2310="","-",CONCATENATE(V2310,"_",W2310))</f>
        <v>FINES_R09</v>
      </c>
      <c r="Y2310" s="59">
        <v>0.56919348239898682</v>
      </c>
      <c r="Z2310" t="s">
        <v>134</v>
      </c>
      <c r="AA2310" t="s">
        <v>2393</v>
      </c>
      <c r="AB2310" t="str">
        <f>+IF(W2310="","-",IF(W2310="UNICO","CENSO","MUESTRA"))</f>
        <v>MUESTRA</v>
      </c>
      <c r="AC2310" t="s">
        <v>2397</v>
      </c>
      <c r="AD2310" t="s">
        <v>10304</v>
      </c>
    </row>
    <row r="2311" spans="1:30" x14ac:dyDescent="0.25">
      <c r="A2311" s="5" t="str">
        <f t="shared" si="36"/>
        <v>R 9 - D 131 - 453 - 0759</v>
      </c>
      <c r="B2311" s="23" t="s">
        <v>2347</v>
      </c>
      <c r="C2311" t="s">
        <v>1302</v>
      </c>
      <c r="D2311" t="s">
        <v>281</v>
      </c>
      <c r="E2311" t="s">
        <v>2014</v>
      </c>
      <c r="F2311" t="s">
        <v>134</v>
      </c>
      <c r="G2311" t="s">
        <v>134</v>
      </c>
      <c r="H2311" t="s">
        <v>10317</v>
      </c>
      <c r="I2311" t="s">
        <v>20</v>
      </c>
      <c r="J2311" t="s">
        <v>2349</v>
      </c>
      <c r="K2311" t="s">
        <v>21</v>
      </c>
      <c r="M2311" t="s">
        <v>10303</v>
      </c>
      <c r="N2311" t="s">
        <v>22</v>
      </c>
      <c r="O2311" t="s">
        <v>23</v>
      </c>
      <c r="P2311" t="s">
        <v>26</v>
      </c>
      <c r="Q2311" t="s">
        <v>2348</v>
      </c>
      <c r="R2311" s="13">
        <v>39</v>
      </c>
      <c r="S2311" s="13">
        <v>1</v>
      </c>
      <c r="T2311" s="21">
        <v>1</v>
      </c>
      <c r="V2311" t="s">
        <v>2154</v>
      </c>
      <c r="W2311" t="s">
        <v>17604</v>
      </c>
      <c r="X2311" s="20" t="str">
        <f>+IF(V2311="","-",CONCATENATE(V2311,"_",W2311))</f>
        <v>FINES_R09</v>
      </c>
      <c r="Y2311" s="59">
        <v>0.56919348239898682</v>
      </c>
      <c r="Z2311" t="s">
        <v>134</v>
      </c>
      <c r="AA2311" t="s">
        <v>2393</v>
      </c>
      <c r="AB2311" t="str">
        <f>+IF(W2311="","-",IF(W2311="UNICO","CENSO","MUESTRA"))</f>
        <v>MUESTRA</v>
      </c>
      <c r="AC2311" t="s">
        <v>2398</v>
      </c>
      <c r="AD2311" t="s">
        <v>10304</v>
      </c>
    </row>
    <row r="2312" spans="1:30" x14ac:dyDescent="0.25">
      <c r="A2312" s="5" t="str">
        <f t="shared" si="36"/>
        <v>R 9 - D 131 - 453 - 1601</v>
      </c>
      <c r="B2312" s="23" t="s">
        <v>2347</v>
      </c>
      <c r="C2312" t="s">
        <v>1302</v>
      </c>
      <c r="D2312" t="s">
        <v>281</v>
      </c>
      <c r="E2312" t="s">
        <v>2014</v>
      </c>
      <c r="F2312" t="s">
        <v>134</v>
      </c>
      <c r="G2312" t="s">
        <v>134</v>
      </c>
      <c r="H2312" t="s">
        <v>10327</v>
      </c>
      <c r="I2312" t="s">
        <v>20</v>
      </c>
      <c r="J2312" t="s">
        <v>2349</v>
      </c>
      <c r="K2312" t="s">
        <v>21</v>
      </c>
      <c r="M2312" t="s">
        <v>10303</v>
      </c>
      <c r="N2312" t="s">
        <v>22</v>
      </c>
      <c r="O2312" t="s">
        <v>23</v>
      </c>
      <c r="P2312" t="s">
        <v>26</v>
      </c>
      <c r="Q2312" t="s">
        <v>2348</v>
      </c>
      <c r="R2312" s="13">
        <v>8</v>
      </c>
      <c r="S2312" s="13">
        <v>1</v>
      </c>
      <c r="T2312" s="21">
        <v>1</v>
      </c>
      <c r="V2312" t="s">
        <v>2154</v>
      </c>
      <c r="W2312" t="s">
        <v>17604</v>
      </c>
      <c r="X2312" s="20" t="str">
        <f>+IF(V2312="","-",CONCATENATE(V2312,"_",W2312))</f>
        <v>FINES_R09</v>
      </c>
      <c r="Y2312" s="59">
        <v>0.56919348239898682</v>
      </c>
      <c r="Z2312" t="s">
        <v>134</v>
      </c>
      <c r="AA2312" t="s">
        <v>2393</v>
      </c>
      <c r="AB2312" t="str">
        <f>+IF(W2312="","-",IF(W2312="UNICO","CENSO","MUESTRA"))</f>
        <v>MUESTRA</v>
      </c>
      <c r="AC2312" t="s">
        <v>2397</v>
      </c>
      <c r="AD2312" t="s">
        <v>10304</v>
      </c>
    </row>
    <row r="2313" spans="1:30" x14ac:dyDescent="0.25">
      <c r="A2313" s="5" t="str">
        <f t="shared" si="36"/>
        <v>R 9 - D 131 - 453 - 0760</v>
      </c>
      <c r="B2313" s="23" t="s">
        <v>2347</v>
      </c>
      <c r="C2313" t="s">
        <v>1302</v>
      </c>
      <c r="D2313" t="s">
        <v>281</v>
      </c>
      <c r="E2313" t="s">
        <v>2014</v>
      </c>
      <c r="F2313" t="s">
        <v>134</v>
      </c>
      <c r="G2313" t="s">
        <v>134</v>
      </c>
      <c r="H2313" t="s">
        <v>10330</v>
      </c>
      <c r="I2313" t="s">
        <v>20</v>
      </c>
      <c r="J2313" t="s">
        <v>2349</v>
      </c>
      <c r="K2313" t="s">
        <v>21</v>
      </c>
      <c r="M2313" t="s">
        <v>10303</v>
      </c>
      <c r="N2313" t="s">
        <v>22</v>
      </c>
      <c r="O2313" t="s">
        <v>23</v>
      </c>
      <c r="P2313" t="s">
        <v>26</v>
      </c>
      <c r="Q2313" t="s">
        <v>2348</v>
      </c>
      <c r="R2313" s="13">
        <v>31</v>
      </c>
      <c r="S2313" s="13">
        <v>1</v>
      </c>
      <c r="T2313" s="21">
        <v>1</v>
      </c>
      <c r="V2313" t="s">
        <v>2154</v>
      </c>
      <c r="W2313" t="s">
        <v>17604</v>
      </c>
      <c r="X2313" s="20" t="str">
        <f>+IF(V2313="","-",CONCATENATE(V2313,"_",W2313))</f>
        <v>FINES_R09</v>
      </c>
      <c r="Y2313" s="59">
        <v>0.56919348239898682</v>
      </c>
      <c r="Z2313" t="s">
        <v>134</v>
      </c>
      <c r="AA2313" t="s">
        <v>2393</v>
      </c>
      <c r="AB2313" t="str">
        <f>+IF(W2313="","-",IF(W2313="UNICO","CENSO","MUESTRA"))</f>
        <v>MUESTRA</v>
      </c>
      <c r="AC2313" t="s">
        <v>2397</v>
      </c>
      <c r="AD2313" t="s">
        <v>10304</v>
      </c>
    </row>
    <row r="2314" spans="1:30" x14ac:dyDescent="0.25">
      <c r="A2314" s="5" t="str">
        <f t="shared" si="36"/>
        <v>R 9 - D 132 - 451 - 3068</v>
      </c>
      <c r="B2314" s="60" t="s">
        <v>2347</v>
      </c>
      <c r="C2314" t="s">
        <v>1302</v>
      </c>
      <c r="D2314" t="s">
        <v>619</v>
      </c>
      <c r="E2314" t="s">
        <v>2032</v>
      </c>
      <c r="F2314" t="s">
        <v>134</v>
      </c>
      <c r="G2314" t="s">
        <v>134</v>
      </c>
      <c r="H2314" t="s">
        <v>12896</v>
      </c>
      <c r="I2314" t="s">
        <v>20</v>
      </c>
      <c r="J2314" t="s">
        <v>2349</v>
      </c>
      <c r="K2314" t="s">
        <v>21</v>
      </c>
      <c r="M2314" t="s">
        <v>12897</v>
      </c>
      <c r="N2314" t="s">
        <v>22</v>
      </c>
      <c r="O2314" t="s">
        <v>23</v>
      </c>
      <c r="P2314" t="s">
        <v>26</v>
      </c>
      <c r="Q2314" t="s">
        <v>2348</v>
      </c>
      <c r="R2314" s="13">
        <v>30</v>
      </c>
      <c r="S2314" s="13">
        <v>1</v>
      </c>
      <c r="T2314" s="21">
        <v>1</v>
      </c>
      <c r="V2314" t="s">
        <v>2154</v>
      </c>
      <c r="W2314" t="s">
        <v>17604</v>
      </c>
      <c r="X2314" s="20" t="str">
        <f>+IF(V2314="","-",CONCATENATE(V2314,"_",W2314))</f>
        <v>FINES_R09</v>
      </c>
      <c r="Y2314" s="59">
        <v>0.57478082180023193</v>
      </c>
      <c r="Z2314" t="s">
        <v>134</v>
      </c>
      <c r="AA2314" t="s">
        <v>2393</v>
      </c>
      <c r="AB2314" t="str">
        <f>+IF(W2314="","-",IF(W2314="UNICO","CENSO","MUESTRA"))</f>
        <v>MUESTRA</v>
      </c>
      <c r="AC2314" t="s">
        <v>2398</v>
      </c>
      <c r="AD2314" t="s">
        <v>12898</v>
      </c>
    </row>
    <row r="2315" spans="1:30" x14ac:dyDescent="0.25">
      <c r="A2315" s="5" t="str">
        <f t="shared" si="36"/>
        <v>R 9 - D 73 - 451 - 0561</v>
      </c>
      <c r="B2315" s="23" t="s">
        <v>2347</v>
      </c>
      <c r="C2315" t="s">
        <v>1302</v>
      </c>
      <c r="D2315" t="s">
        <v>1300</v>
      </c>
      <c r="E2315" t="s">
        <v>1301</v>
      </c>
      <c r="F2315" t="s">
        <v>134</v>
      </c>
      <c r="G2315" t="s">
        <v>134</v>
      </c>
      <c r="H2315" t="s">
        <v>10620</v>
      </c>
      <c r="I2315" t="s">
        <v>20</v>
      </c>
      <c r="J2315" t="s">
        <v>2349</v>
      </c>
      <c r="K2315" t="s">
        <v>21</v>
      </c>
      <c r="M2315" t="s">
        <v>10621</v>
      </c>
      <c r="N2315" t="s">
        <v>22</v>
      </c>
      <c r="O2315" t="s">
        <v>23</v>
      </c>
      <c r="P2315" t="s">
        <v>26</v>
      </c>
      <c r="Q2315" t="s">
        <v>2348</v>
      </c>
      <c r="R2315" s="13">
        <v>64</v>
      </c>
      <c r="S2315" s="13">
        <v>2</v>
      </c>
      <c r="T2315" s="21">
        <v>1</v>
      </c>
      <c r="V2315" t="s">
        <v>2154</v>
      </c>
      <c r="W2315" t="s">
        <v>17604</v>
      </c>
      <c r="X2315" s="20" t="str">
        <f>+IF(V2315="","-",CONCATENATE(V2315,"_",W2315))</f>
        <v>FINES_R09</v>
      </c>
      <c r="Y2315" s="59">
        <v>0.583077073097229</v>
      </c>
      <c r="Z2315" t="s">
        <v>134</v>
      </c>
      <c r="AA2315" t="s">
        <v>2393</v>
      </c>
      <c r="AB2315" t="str">
        <f>+IF(W2315="","-",IF(W2315="UNICO","CENSO","MUESTRA"))</f>
        <v>MUESTRA</v>
      </c>
      <c r="AC2315" t="s">
        <v>2397</v>
      </c>
      <c r="AD2315" t="s">
        <v>10622</v>
      </c>
    </row>
    <row r="2316" spans="1:30" x14ac:dyDescent="0.25">
      <c r="A2316" s="5" t="str">
        <f t="shared" si="36"/>
        <v>R 9 - D 73 - 453 - 0597</v>
      </c>
      <c r="B2316" s="23" t="s">
        <v>2347</v>
      </c>
      <c r="C2316" t="s">
        <v>1302</v>
      </c>
      <c r="D2316" t="s">
        <v>1300</v>
      </c>
      <c r="E2316" t="s">
        <v>1301</v>
      </c>
      <c r="F2316" t="s">
        <v>134</v>
      </c>
      <c r="G2316" t="s">
        <v>134</v>
      </c>
      <c r="H2316" t="s">
        <v>10646</v>
      </c>
      <c r="I2316" t="s">
        <v>20</v>
      </c>
      <c r="J2316" t="s">
        <v>2349</v>
      </c>
      <c r="K2316" t="s">
        <v>21</v>
      </c>
      <c r="M2316" t="s">
        <v>10647</v>
      </c>
      <c r="N2316" t="s">
        <v>22</v>
      </c>
      <c r="O2316" t="s">
        <v>23</v>
      </c>
      <c r="P2316" t="s">
        <v>26</v>
      </c>
      <c r="Q2316" t="s">
        <v>2348</v>
      </c>
      <c r="R2316" s="13">
        <v>62</v>
      </c>
      <c r="S2316" s="13">
        <v>2</v>
      </c>
      <c r="T2316" s="21">
        <v>1</v>
      </c>
      <c r="V2316" t="s">
        <v>2154</v>
      </c>
      <c r="W2316" t="s">
        <v>17604</v>
      </c>
      <c r="X2316" s="20" t="str">
        <f>+IF(V2316="","-",CONCATENATE(V2316,"_",W2316))</f>
        <v>FINES_R09</v>
      </c>
      <c r="Y2316" s="59">
        <v>0.58319205045700073</v>
      </c>
      <c r="Z2316" t="s">
        <v>134</v>
      </c>
      <c r="AA2316" t="s">
        <v>2393</v>
      </c>
      <c r="AB2316" t="str">
        <f>+IF(W2316="","-",IF(W2316="UNICO","CENSO","MUESTRA"))</f>
        <v>MUESTRA</v>
      </c>
      <c r="AC2316" t="s">
        <v>2397</v>
      </c>
      <c r="AD2316" t="s">
        <v>10648</v>
      </c>
    </row>
    <row r="2317" spans="1:30" x14ac:dyDescent="0.25">
      <c r="A2317" s="5" t="str">
        <f t="shared" si="36"/>
        <v>R 9 - D 73 - 453 - 3039</v>
      </c>
      <c r="B2317" s="23" t="s">
        <v>2347</v>
      </c>
      <c r="C2317" t="s">
        <v>1302</v>
      </c>
      <c r="D2317" t="s">
        <v>1300</v>
      </c>
      <c r="E2317" t="s">
        <v>1301</v>
      </c>
      <c r="F2317" t="s">
        <v>134</v>
      </c>
      <c r="G2317" t="s">
        <v>134</v>
      </c>
      <c r="H2317" t="s">
        <v>10750</v>
      </c>
      <c r="I2317" t="s">
        <v>20</v>
      </c>
      <c r="J2317" t="s">
        <v>2349</v>
      </c>
      <c r="K2317" t="s">
        <v>21</v>
      </c>
      <c r="M2317" t="s">
        <v>10751</v>
      </c>
      <c r="N2317" t="s">
        <v>22</v>
      </c>
      <c r="O2317" t="s">
        <v>23</v>
      </c>
      <c r="P2317" t="s">
        <v>26</v>
      </c>
      <c r="Q2317" t="s">
        <v>2348</v>
      </c>
      <c r="R2317" s="13">
        <v>36</v>
      </c>
      <c r="S2317" s="13">
        <v>1</v>
      </c>
      <c r="T2317" s="21">
        <v>1</v>
      </c>
      <c r="V2317" t="s">
        <v>2154</v>
      </c>
      <c r="W2317" t="s">
        <v>17604</v>
      </c>
      <c r="X2317" s="20" t="str">
        <f>+IF(V2317="","-",CONCATENATE(V2317,"_",W2317))</f>
        <v>FINES_R09</v>
      </c>
      <c r="Y2317" s="59">
        <v>0.58464127779006958</v>
      </c>
      <c r="Z2317" t="s">
        <v>134</v>
      </c>
      <c r="AA2317" t="s">
        <v>2393</v>
      </c>
      <c r="AB2317" t="str">
        <f>+IF(W2317="","-",IF(W2317="UNICO","CENSO","MUESTRA"))</f>
        <v>MUESTRA</v>
      </c>
      <c r="AC2317" t="s">
        <v>2398</v>
      </c>
      <c r="AD2317" t="s">
        <v>10752</v>
      </c>
    </row>
    <row r="2318" spans="1:30" x14ac:dyDescent="0.25">
      <c r="A2318" s="5" t="str">
        <f t="shared" si="36"/>
        <v>R 9 - D 73 - 451 - 1849</v>
      </c>
      <c r="B2318" s="23" t="s">
        <v>2347</v>
      </c>
      <c r="C2318" t="s">
        <v>1302</v>
      </c>
      <c r="D2318" t="s">
        <v>1300</v>
      </c>
      <c r="E2318" t="s">
        <v>1301</v>
      </c>
      <c r="F2318" t="s">
        <v>134</v>
      </c>
      <c r="G2318" t="s">
        <v>134</v>
      </c>
      <c r="H2318" t="s">
        <v>10557</v>
      </c>
      <c r="I2318" t="s">
        <v>20</v>
      </c>
      <c r="J2318" t="s">
        <v>2349</v>
      </c>
      <c r="K2318" t="s">
        <v>21</v>
      </c>
      <c r="M2318" t="s">
        <v>10558</v>
      </c>
      <c r="N2318" t="s">
        <v>22</v>
      </c>
      <c r="O2318" t="s">
        <v>23</v>
      </c>
      <c r="P2318" t="s">
        <v>26</v>
      </c>
      <c r="Q2318" t="s">
        <v>2348</v>
      </c>
      <c r="R2318" s="13">
        <v>31</v>
      </c>
      <c r="S2318" s="13">
        <v>1</v>
      </c>
      <c r="T2318" s="21">
        <v>1</v>
      </c>
      <c r="V2318" t="s">
        <v>2154</v>
      </c>
      <c r="W2318" t="s">
        <v>17604</v>
      </c>
      <c r="X2318" s="20" t="str">
        <f>+IF(V2318="","-",CONCATENATE(V2318,"_",W2318))</f>
        <v>FINES_R09</v>
      </c>
      <c r="Y2318" s="59">
        <v>0.59424340724945068</v>
      </c>
      <c r="Z2318" t="s">
        <v>134</v>
      </c>
      <c r="AA2318" t="s">
        <v>2393</v>
      </c>
      <c r="AB2318" t="str">
        <f>+IF(W2318="","-",IF(W2318="UNICO","CENSO","MUESTRA"))</f>
        <v>MUESTRA</v>
      </c>
      <c r="AC2318" t="s">
        <v>2398</v>
      </c>
      <c r="AD2318" t="s">
        <v>10559</v>
      </c>
    </row>
    <row r="2319" spans="1:30" x14ac:dyDescent="0.25">
      <c r="A2319" s="5" t="str">
        <f t="shared" si="36"/>
        <v>R 9 - D 73 - 451 - 1857</v>
      </c>
      <c r="B2319" s="23" t="s">
        <v>2347</v>
      </c>
      <c r="C2319" t="s">
        <v>1302</v>
      </c>
      <c r="D2319" t="s">
        <v>1300</v>
      </c>
      <c r="E2319" t="s">
        <v>1301</v>
      </c>
      <c r="F2319" t="s">
        <v>134</v>
      </c>
      <c r="G2319" t="s">
        <v>134</v>
      </c>
      <c r="H2319" t="s">
        <v>10576</v>
      </c>
      <c r="I2319" t="s">
        <v>20</v>
      </c>
      <c r="J2319" t="s">
        <v>2349</v>
      </c>
      <c r="K2319" t="s">
        <v>21</v>
      </c>
      <c r="M2319" t="s">
        <v>10577</v>
      </c>
      <c r="N2319" t="s">
        <v>22</v>
      </c>
      <c r="O2319" t="s">
        <v>23</v>
      </c>
      <c r="P2319" t="s">
        <v>26</v>
      </c>
      <c r="Q2319" t="s">
        <v>2348</v>
      </c>
      <c r="R2319" s="13">
        <v>34</v>
      </c>
      <c r="S2319" s="13">
        <v>1</v>
      </c>
      <c r="T2319" s="21">
        <v>1</v>
      </c>
      <c r="V2319" t="s">
        <v>2154</v>
      </c>
      <c r="W2319" t="s">
        <v>17604</v>
      </c>
      <c r="X2319" s="20" t="str">
        <f>+IF(V2319="","-",CONCATENATE(V2319,"_",W2319))</f>
        <v>FINES_R09</v>
      </c>
      <c r="Y2319" s="59">
        <v>0.5952267050743103</v>
      </c>
      <c r="Z2319" t="s">
        <v>134</v>
      </c>
      <c r="AA2319" t="s">
        <v>2393</v>
      </c>
      <c r="AB2319" t="str">
        <f>+IF(W2319="","-",IF(W2319="UNICO","CENSO","MUESTRA"))</f>
        <v>MUESTRA</v>
      </c>
      <c r="AC2319" t="s">
        <v>2397</v>
      </c>
      <c r="AD2319" t="s">
        <v>10578</v>
      </c>
    </row>
    <row r="2320" spans="1:30" x14ac:dyDescent="0.25">
      <c r="A2320" s="5" t="str">
        <f t="shared" si="36"/>
        <v>R 9 - D 73 - 453 - 0596</v>
      </c>
      <c r="B2320" s="23" t="s">
        <v>2347</v>
      </c>
      <c r="C2320" t="s">
        <v>1302</v>
      </c>
      <c r="D2320" t="s">
        <v>1300</v>
      </c>
      <c r="E2320" t="s">
        <v>1301</v>
      </c>
      <c r="F2320" t="s">
        <v>134</v>
      </c>
      <c r="G2320" t="s">
        <v>134</v>
      </c>
      <c r="H2320" t="s">
        <v>10700</v>
      </c>
      <c r="I2320" t="s">
        <v>20</v>
      </c>
      <c r="J2320" t="s">
        <v>2349</v>
      </c>
      <c r="K2320" t="s">
        <v>21</v>
      </c>
      <c r="M2320" t="s">
        <v>10701</v>
      </c>
      <c r="N2320" t="s">
        <v>22</v>
      </c>
      <c r="O2320" t="s">
        <v>23</v>
      </c>
      <c r="P2320" t="s">
        <v>26</v>
      </c>
      <c r="Q2320" t="s">
        <v>2348</v>
      </c>
      <c r="R2320" s="13">
        <v>22</v>
      </c>
      <c r="S2320" s="13">
        <v>1</v>
      </c>
      <c r="T2320" s="21">
        <v>1</v>
      </c>
      <c r="V2320" t="s">
        <v>2154</v>
      </c>
      <c r="W2320" t="s">
        <v>17604</v>
      </c>
      <c r="X2320" s="20" t="str">
        <f>+IF(V2320="","-",CONCATENATE(V2320,"_",W2320))</f>
        <v>FINES_R09</v>
      </c>
      <c r="Y2320" s="59">
        <v>0.60003656148910522</v>
      </c>
      <c r="Z2320" t="s">
        <v>134</v>
      </c>
      <c r="AA2320" t="s">
        <v>2393</v>
      </c>
      <c r="AB2320" t="str">
        <f>+IF(W2320="","-",IF(W2320="UNICO","CENSO","MUESTRA"))</f>
        <v>MUESTRA</v>
      </c>
      <c r="AC2320" t="s">
        <v>2398</v>
      </c>
      <c r="AD2320" t="s">
        <v>10702</v>
      </c>
    </row>
    <row r="2321" spans="1:30" x14ac:dyDescent="0.25">
      <c r="A2321" s="5" t="str">
        <f t="shared" si="36"/>
        <v>R 9 - D 73 - 451 - 0616</v>
      </c>
      <c r="B2321" s="23" t="s">
        <v>2347</v>
      </c>
      <c r="C2321" t="s">
        <v>1302</v>
      </c>
      <c r="D2321" t="s">
        <v>1300</v>
      </c>
      <c r="E2321" t="s">
        <v>1301</v>
      </c>
      <c r="F2321" t="s">
        <v>134</v>
      </c>
      <c r="G2321" t="s">
        <v>134</v>
      </c>
      <c r="H2321" t="s">
        <v>10629</v>
      </c>
      <c r="I2321" t="s">
        <v>20</v>
      </c>
      <c r="J2321" t="s">
        <v>2349</v>
      </c>
      <c r="K2321" t="s">
        <v>21</v>
      </c>
      <c r="M2321" t="s">
        <v>10630</v>
      </c>
      <c r="N2321" t="s">
        <v>22</v>
      </c>
      <c r="O2321" t="s">
        <v>23</v>
      </c>
      <c r="P2321" t="s">
        <v>26</v>
      </c>
      <c r="Q2321" t="s">
        <v>2348</v>
      </c>
      <c r="R2321" s="13">
        <v>26</v>
      </c>
      <c r="S2321" s="13">
        <v>1</v>
      </c>
      <c r="T2321" s="21">
        <v>1</v>
      </c>
      <c r="V2321" t="s">
        <v>2154</v>
      </c>
      <c r="W2321" t="s">
        <v>17604</v>
      </c>
      <c r="X2321" s="20" t="str">
        <f>+IF(V2321="","-",CONCATENATE(V2321,"_",W2321))</f>
        <v>FINES_R09</v>
      </c>
      <c r="Y2321" s="59">
        <v>0.6131361722946167</v>
      </c>
      <c r="Z2321" t="s">
        <v>134</v>
      </c>
      <c r="AA2321" t="s">
        <v>2393</v>
      </c>
      <c r="AB2321" t="str">
        <f>+IF(W2321="","-",IF(W2321="UNICO","CENSO","MUESTRA"))</f>
        <v>MUESTRA</v>
      </c>
      <c r="AC2321" t="s">
        <v>2398</v>
      </c>
      <c r="AD2321" t="s">
        <v>10631</v>
      </c>
    </row>
    <row r="2322" spans="1:30" x14ac:dyDescent="0.25">
      <c r="A2322" s="5" t="str">
        <f t="shared" si="36"/>
        <v>R 9 - D 73 - 451 - 0560</v>
      </c>
      <c r="B2322" s="23" t="s">
        <v>2347</v>
      </c>
      <c r="C2322" t="s">
        <v>1302</v>
      </c>
      <c r="D2322" t="s">
        <v>1300</v>
      </c>
      <c r="E2322" t="s">
        <v>1301</v>
      </c>
      <c r="F2322" t="s">
        <v>134</v>
      </c>
      <c r="G2322" t="s">
        <v>134</v>
      </c>
      <c r="H2322" t="s">
        <v>10610</v>
      </c>
      <c r="I2322" t="s">
        <v>20</v>
      </c>
      <c r="J2322" t="s">
        <v>2349</v>
      </c>
      <c r="K2322" t="s">
        <v>21</v>
      </c>
      <c r="M2322" t="s">
        <v>10611</v>
      </c>
      <c r="N2322" t="s">
        <v>22</v>
      </c>
      <c r="O2322" t="s">
        <v>23</v>
      </c>
      <c r="P2322" t="s">
        <v>26</v>
      </c>
      <c r="Q2322" t="s">
        <v>2348</v>
      </c>
      <c r="R2322" s="13">
        <v>61</v>
      </c>
      <c r="S2322" s="13">
        <v>2</v>
      </c>
      <c r="T2322" s="21">
        <v>1</v>
      </c>
      <c r="V2322" t="s">
        <v>2154</v>
      </c>
      <c r="W2322" t="s">
        <v>17604</v>
      </c>
      <c r="X2322" s="20" t="str">
        <f>+IF(V2322="","-",CONCATENATE(V2322,"_",W2322))</f>
        <v>FINES_R09</v>
      </c>
      <c r="Y2322" s="59">
        <v>0.61392480134963989</v>
      </c>
      <c r="Z2322" t="s">
        <v>134</v>
      </c>
      <c r="AA2322" t="s">
        <v>2393</v>
      </c>
      <c r="AB2322" t="str">
        <f>+IF(W2322="","-",IF(W2322="UNICO","CENSO","MUESTRA"))</f>
        <v>MUESTRA</v>
      </c>
      <c r="AC2322" t="s">
        <v>2398</v>
      </c>
      <c r="AD2322" t="s">
        <v>10612</v>
      </c>
    </row>
    <row r="2323" spans="1:30" x14ac:dyDescent="0.25">
      <c r="A2323" s="5" t="str">
        <f t="shared" si="36"/>
        <v>R 9 - D 73 - 451 - 1834</v>
      </c>
      <c r="B2323" s="23" t="s">
        <v>2347</v>
      </c>
      <c r="C2323" t="s">
        <v>1302</v>
      </c>
      <c r="D2323" t="s">
        <v>1300</v>
      </c>
      <c r="E2323" t="s">
        <v>1301</v>
      </c>
      <c r="F2323" t="s">
        <v>134</v>
      </c>
      <c r="G2323" t="s">
        <v>134</v>
      </c>
      <c r="H2323" t="s">
        <v>10540</v>
      </c>
      <c r="I2323" t="s">
        <v>20</v>
      </c>
      <c r="J2323" t="s">
        <v>2349</v>
      </c>
      <c r="K2323" t="s">
        <v>21</v>
      </c>
      <c r="M2323" t="s">
        <v>10541</v>
      </c>
      <c r="N2323" t="s">
        <v>22</v>
      </c>
      <c r="O2323" t="s">
        <v>23</v>
      </c>
      <c r="P2323" t="s">
        <v>26</v>
      </c>
      <c r="Q2323" t="s">
        <v>2348</v>
      </c>
      <c r="R2323" s="13">
        <v>74</v>
      </c>
      <c r="S2323" s="13">
        <v>3</v>
      </c>
      <c r="T2323" s="21">
        <v>1</v>
      </c>
      <c r="V2323" t="s">
        <v>2154</v>
      </c>
      <c r="W2323" t="s">
        <v>17604</v>
      </c>
      <c r="X2323" s="20" t="str">
        <f>+IF(V2323="","-",CONCATENATE(V2323,"_",W2323))</f>
        <v>FINES_R09</v>
      </c>
      <c r="Y2323" s="59">
        <v>0.61428123712539673</v>
      </c>
      <c r="Z2323" t="s">
        <v>134</v>
      </c>
      <c r="AA2323" t="s">
        <v>2393</v>
      </c>
      <c r="AB2323" t="str">
        <f>+IF(W2323="","-",IF(W2323="UNICO","CENSO","MUESTRA"))</f>
        <v>MUESTRA</v>
      </c>
      <c r="AC2323" t="s">
        <v>2398</v>
      </c>
      <c r="AD2323" t="s">
        <v>10542</v>
      </c>
    </row>
    <row r="2324" spans="1:30" x14ac:dyDescent="0.25">
      <c r="A2324" s="5" t="str">
        <f t="shared" si="36"/>
        <v>R 9 - D 73 - 452 - 0569</v>
      </c>
      <c r="B2324" s="23" t="s">
        <v>2347</v>
      </c>
      <c r="C2324" t="s">
        <v>1302</v>
      </c>
      <c r="D2324" t="s">
        <v>1300</v>
      </c>
      <c r="E2324" t="s">
        <v>1301</v>
      </c>
      <c r="F2324" t="s">
        <v>134</v>
      </c>
      <c r="G2324" t="s">
        <v>134</v>
      </c>
      <c r="H2324" t="s">
        <v>10736</v>
      </c>
      <c r="I2324" t="s">
        <v>20</v>
      </c>
      <c r="J2324" t="s">
        <v>2349</v>
      </c>
      <c r="K2324" t="s">
        <v>21</v>
      </c>
      <c r="M2324" t="s">
        <v>10737</v>
      </c>
      <c r="N2324" t="s">
        <v>22</v>
      </c>
      <c r="O2324" t="s">
        <v>23</v>
      </c>
      <c r="P2324" t="s">
        <v>26</v>
      </c>
      <c r="Q2324" t="s">
        <v>2348</v>
      </c>
      <c r="R2324" s="13">
        <v>52</v>
      </c>
      <c r="S2324" s="13">
        <v>1</v>
      </c>
      <c r="T2324" s="21">
        <v>1</v>
      </c>
      <c r="V2324" t="s">
        <v>2154</v>
      </c>
      <c r="W2324" t="s">
        <v>17604</v>
      </c>
      <c r="X2324" s="20" t="str">
        <f>+IF(V2324="","-",CONCATENATE(V2324,"_",W2324))</f>
        <v>FINES_R09</v>
      </c>
      <c r="Y2324" s="59">
        <v>0.61438220739364624</v>
      </c>
      <c r="Z2324" t="s">
        <v>134</v>
      </c>
      <c r="AA2324" t="s">
        <v>2393</v>
      </c>
      <c r="AB2324" t="str">
        <f>+IF(W2324="","-",IF(W2324="UNICO","CENSO","MUESTRA"))</f>
        <v>MUESTRA</v>
      </c>
      <c r="AC2324" t="s">
        <v>2397</v>
      </c>
      <c r="AD2324" t="s">
        <v>10738</v>
      </c>
    </row>
    <row r="2325" spans="1:30" x14ac:dyDescent="0.25">
      <c r="A2325" s="5" t="str">
        <f t="shared" si="36"/>
        <v>R 9 - D 133 - 451 - 2896</v>
      </c>
      <c r="B2325" s="23" t="s">
        <v>2347</v>
      </c>
      <c r="C2325" t="s">
        <v>1302</v>
      </c>
      <c r="D2325" t="s">
        <v>160</v>
      </c>
      <c r="E2325" t="s">
        <v>2049</v>
      </c>
      <c r="F2325" t="s">
        <v>134</v>
      </c>
      <c r="G2325" t="s">
        <v>134</v>
      </c>
      <c r="H2325" t="s">
        <v>10459</v>
      </c>
      <c r="I2325" t="s">
        <v>20</v>
      </c>
      <c r="J2325" t="s">
        <v>2349</v>
      </c>
      <c r="K2325" t="s">
        <v>21</v>
      </c>
      <c r="M2325" t="s">
        <v>10460</v>
      </c>
      <c r="N2325" t="s">
        <v>22</v>
      </c>
      <c r="O2325" t="s">
        <v>23</v>
      </c>
      <c r="P2325" t="s">
        <v>26</v>
      </c>
      <c r="Q2325" t="s">
        <v>2348</v>
      </c>
      <c r="R2325" s="13">
        <v>28</v>
      </c>
      <c r="S2325" s="13">
        <v>1</v>
      </c>
      <c r="T2325" s="21">
        <v>1</v>
      </c>
      <c r="V2325" t="s">
        <v>2154</v>
      </c>
      <c r="W2325" t="s">
        <v>17604</v>
      </c>
      <c r="X2325" s="20" t="str">
        <f>+IF(V2325="","-",CONCATENATE(V2325,"_",W2325))</f>
        <v>FINES_R09</v>
      </c>
      <c r="Y2325" s="59">
        <v>0.61527925729751587</v>
      </c>
      <c r="Z2325" t="s">
        <v>134</v>
      </c>
      <c r="AA2325" t="s">
        <v>2393</v>
      </c>
      <c r="AB2325" t="str">
        <f>+IF(W2325="","-",IF(W2325="UNICO","CENSO","MUESTRA"))</f>
        <v>MUESTRA</v>
      </c>
      <c r="AC2325" t="s">
        <v>2397</v>
      </c>
      <c r="AD2325" t="s">
        <v>10461</v>
      </c>
    </row>
    <row r="2326" spans="1:30" x14ac:dyDescent="0.25">
      <c r="A2326" s="5" t="str">
        <f t="shared" si="36"/>
        <v>R 9 - D 131 - 454 - 2935</v>
      </c>
      <c r="B2326" s="23" t="s">
        <v>2347</v>
      </c>
      <c r="C2326" t="s">
        <v>1302</v>
      </c>
      <c r="D2326" t="s">
        <v>281</v>
      </c>
      <c r="E2326" t="s">
        <v>2014</v>
      </c>
      <c r="F2326" t="s">
        <v>134</v>
      </c>
      <c r="G2326" t="s">
        <v>134</v>
      </c>
      <c r="H2326" t="s">
        <v>10333</v>
      </c>
      <c r="I2326" t="s">
        <v>20</v>
      </c>
      <c r="J2326" t="s">
        <v>2349</v>
      </c>
      <c r="K2326" t="s">
        <v>21</v>
      </c>
      <c r="M2326" t="s">
        <v>10334</v>
      </c>
      <c r="N2326" t="s">
        <v>22</v>
      </c>
      <c r="O2326" t="s">
        <v>23</v>
      </c>
      <c r="P2326" t="s">
        <v>26</v>
      </c>
      <c r="Q2326" t="s">
        <v>2348</v>
      </c>
      <c r="R2326" s="13">
        <v>17</v>
      </c>
      <c r="S2326" s="13">
        <v>1</v>
      </c>
      <c r="T2326" s="21">
        <v>1</v>
      </c>
      <c r="V2326" t="s">
        <v>2154</v>
      </c>
      <c r="W2326" t="s">
        <v>17604</v>
      </c>
      <c r="X2326" s="20" t="str">
        <f>+IF(V2326="","-",CONCATENATE(V2326,"_",W2326))</f>
        <v>FINES_R09</v>
      </c>
      <c r="Y2326" s="59">
        <v>0.61653447151184082</v>
      </c>
      <c r="Z2326" t="s">
        <v>134</v>
      </c>
      <c r="AA2326" t="s">
        <v>2393</v>
      </c>
      <c r="AB2326" t="str">
        <f>+IF(W2326="","-",IF(W2326="UNICO","CENSO","MUESTRA"))</f>
        <v>MUESTRA</v>
      </c>
      <c r="AC2326" t="s">
        <v>2397</v>
      </c>
      <c r="AD2326" t="s">
        <v>10335</v>
      </c>
    </row>
    <row r="2327" spans="1:30" x14ac:dyDescent="0.25">
      <c r="A2327" s="5" t="str">
        <f t="shared" si="36"/>
        <v>R 9 - D 73 - 451 - 1852</v>
      </c>
      <c r="B2327" s="23" t="s">
        <v>2347</v>
      </c>
      <c r="C2327" t="s">
        <v>1302</v>
      </c>
      <c r="D2327" t="s">
        <v>1300</v>
      </c>
      <c r="E2327" t="s">
        <v>1301</v>
      </c>
      <c r="F2327" t="s">
        <v>134</v>
      </c>
      <c r="G2327" t="s">
        <v>134</v>
      </c>
      <c r="H2327" t="s">
        <v>10505</v>
      </c>
      <c r="I2327" t="s">
        <v>20</v>
      </c>
      <c r="J2327" t="s">
        <v>2349</v>
      </c>
      <c r="K2327" t="s">
        <v>21</v>
      </c>
      <c r="M2327" t="s">
        <v>10506</v>
      </c>
      <c r="N2327" t="s">
        <v>22</v>
      </c>
      <c r="O2327" t="s">
        <v>23</v>
      </c>
      <c r="P2327" t="s">
        <v>26</v>
      </c>
      <c r="Q2327" t="s">
        <v>2348</v>
      </c>
      <c r="R2327" s="13">
        <v>40</v>
      </c>
      <c r="S2327" s="13">
        <v>1</v>
      </c>
      <c r="T2327" s="21">
        <v>1</v>
      </c>
      <c r="V2327" t="s">
        <v>2154</v>
      </c>
      <c r="W2327" t="s">
        <v>17604</v>
      </c>
      <c r="X2327" s="20" t="str">
        <f>+IF(V2327="","-",CONCATENATE(V2327,"_",W2327))</f>
        <v>FINES_R09</v>
      </c>
      <c r="Y2327" s="59">
        <v>0.62606960535049438</v>
      </c>
      <c r="Z2327" t="s">
        <v>134</v>
      </c>
      <c r="AA2327" t="s">
        <v>2393</v>
      </c>
      <c r="AB2327" t="str">
        <f>+IF(W2327="","-",IF(W2327="UNICO","CENSO","MUESTRA"))</f>
        <v>MUESTRA</v>
      </c>
      <c r="AC2327" t="s">
        <v>2397</v>
      </c>
      <c r="AD2327" t="s">
        <v>10507</v>
      </c>
    </row>
    <row r="2328" spans="1:30" x14ac:dyDescent="0.25">
      <c r="A2328" s="5" t="str">
        <f t="shared" si="36"/>
        <v>R 9 - D 73 - 453 - 1852</v>
      </c>
      <c r="B2328" s="23" t="s">
        <v>2347</v>
      </c>
      <c r="C2328" t="s">
        <v>1302</v>
      </c>
      <c r="D2328" t="s">
        <v>1300</v>
      </c>
      <c r="E2328" t="s">
        <v>1301</v>
      </c>
      <c r="F2328" t="s">
        <v>134</v>
      </c>
      <c r="G2328" t="s">
        <v>134</v>
      </c>
      <c r="H2328" t="s">
        <v>10509</v>
      </c>
      <c r="I2328" t="s">
        <v>20</v>
      </c>
      <c r="J2328" t="s">
        <v>2349</v>
      </c>
      <c r="K2328" t="s">
        <v>21</v>
      </c>
      <c r="M2328" t="s">
        <v>10506</v>
      </c>
      <c r="N2328" t="s">
        <v>22</v>
      </c>
      <c r="O2328" t="s">
        <v>23</v>
      </c>
      <c r="P2328" t="s">
        <v>26</v>
      </c>
      <c r="Q2328" t="s">
        <v>2348</v>
      </c>
      <c r="R2328" s="13">
        <v>72</v>
      </c>
      <c r="S2328" s="13">
        <v>3</v>
      </c>
      <c r="T2328" s="21">
        <v>1</v>
      </c>
      <c r="V2328" t="s">
        <v>2154</v>
      </c>
      <c r="W2328" t="s">
        <v>17604</v>
      </c>
      <c r="X2328" s="20" t="str">
        <f>+IF(V2328="","-",CONCATENATE(V2328,"_",W2328))</f>
        <v>FINES_R09</v>
      </c>
      <c r="Y2328" s="59">
        <v>0.62606960535049438</v>
      </c>
      <c r="Z2328" t="s">
        <v>134</v>
      </c>
      <c r="AA2328" t="s">
        <v>2393</v>
      </c>
      <c r="AB2328" t="str">
        <f>+IF(W2328="","-",IF(W2328="UNICO","CENSO","MUESTRA"))</f>
        <v>MUESTRA</v>
      </c>
      <c r="AC2328" t="s">
        <v>2398</v>
      </c>
      <c r="AD2328" t="s">
        <v>10507</v>
      </c>
    </row>
    <row r="2329" spans="1:30" x14ac:dyDescent="0.25">
      <c r="A2329" s="5" t="str">
        <f t="shared" si="36"/>
        <v>R 9 - D 73 - 452 - 0568</v>
      </c>
      <c r="B2329" s="23" t="s">
        <v>2347</v>
      </c>
      <c r="C2329" t="s">
        <v>1302</v>
      </c>
      <c r="D2329" t="s">
        <v>1300</v>
      </c>
      <c r="E2329" t="s">
        <v>1301</v>
      </c>
      <c r="F2329" t="s">
        <v>134</v>
      </c>
      <c r="G2329" t="s">
        <v>134</v>
      </c>
      <c r="H2329" t="s">
        <v>10605</v>
      </c>
      <c r="I2329" t="s">
        <v>20</v>
      </c>
      <c r="J2329" t="s">
        <v>2349</v>
      </c>
      <c r="K2329" t="s">
        <v>21</v>
      </c>
      <c r="M2329" t="s">
        <v>10606</v>
      </c>
      <c r="N2329" t="s">
        <v>22</v>
      </c>
      <c r="O2329" t="s">
        <v>23</v>
      </c>
      <c r="P2329" t="s">
        <v>26</v>
      </c>
      <c r="Q2329" t="s">
        <v>2348</v>
      </c>
      <c r="R2329" s="13">
        <v>128</v>
      </c>
      <c r="S2329" s="13">
        <v>4</v>
      </c>
      <c r="T2329" s="21">
        <v>1</v>
      </c>
      <c r="V2329" t="s">
        <v>2154</v>
      </c>
      <c r="W2329" t="s">
        <v>17604</v>
      </c>
      <c r="X2329" s="20" t="str">
        <f>+IF(V2329="","-",CONCATENATE(V2329,"_",W2329))</f>
        <v>FINES_R09</v>
      </c>
      <c r="Y2329" s="59">
        <v>0.63155370950698853</v>
      </c>
      <c r="Z2329" t="s">
        <v>134</v>
      </c>
      <c r="AA2329" t="s">
        <v>2393</v>
      </c>
      <c r="AB2329" t="str">
        <f>+IF(W2329="","-",IF(W2329="UNICO","CENSO","MUESTRA"))</f>
        <v>MUESTRA</v>
      </c>
      <c r="AC2329" t="s">
        <v>2398</v>
      </c>
      <c r="AD2329" t="s">
        <v>10607</v>
      </c>
    </row>
    <row r="2330" spans="1:30" x14ac:dyDescent="0.25">
      <c r="A2330" s="5" t="str">
        <f t="shared" si="36"/>
        <v>R 9 - D 132 - 451 - 4317</v>
      </c>
      <c r="B2330" s="60" t="s">
        <v>2347</v>
      </c>
      <c r="C2330" t="s">
        <v>1302</v>
      </c>
      <c r="D2330" t="s">
        <v>619</v>
      </c>
      <c r="E2330" t="s">
        <v>2032</v>
      </c>
      <c r="F2330" t="s">
        <v>134</v>
      </c>
      <c r="G2330" t="s">
        <v>134</v>
      </c>
      <c r="H2330" t="s">
        <v>12892</v>
      </c>
      <c r="I2330" t="s">
        <v>20</v>
      </c>
      <c r="J2330" t="s">
        <v>2349</v>
      </c>
      <c r="K2330" t="s">
        <v>21</v>
      </c>
      <c r="M2330" t="s">
        <v>12893</v>
      </c>
      <c r="N2330" t="s">
        <v>22</v>
      </c>
      <c r="O2330" t="s">
        <v>23</v>
      </c>
      <c r="P2330" t="s">
        <v>26</v>
      </c>
      <c r="Q2330" t="s">
        <v>2348</v>
      </c>
      <c r="R2330" s="13">
        <v>30</v>
      </c>
      <c r="S2330" s="13">
        <v>1</v>
      </c>
      <c r="T2330" s="21">
        <v>1</v>
      </c>
      <c r="V2330" t="s">
        <v>2154</v>
      </c>
      <c r="W2330" t="s">
        <v>17604</v>
      </c>
      <c r="X2330" s="20" t="str">
        <f>+IF(V2330="","-",CONCATENATE(V2330,"_",W2330))</f>
        <v>FINES_R09</v>
      </c>
      <c r="Y2330" s="59">
        <v>0.63183110952377319</v>
      </c>
      <c r="Z2330" t="s">
        <v>134</v>
      </c>
      <c r="AA2330" t="s">
        <v>2393</v>
      </c>
      <c r="AB2330" t="str">
        <f>+IF(W2330="","-",IF(W2330="UNICO","CENSO","MUESTRA"))</f>
        <v>MUESTRA</v>
      </c>
      <c r="AC2330" t="s">
        <v>2397</v>
      </c>
      <c r="AD2330" t="s">
        <v>12894</v>
      </c>
    </row>
    <row r="2331" spans="1:30" x14ac:dyDescent="0.25">
      <c r="A2331" s="5" t="str">
        <f t="shared" si="36"/>
        <v>R 9 - D 132 - 454 - 3052</v>
      </c>
      <c r="B2331" s="23" t="s">
        <v>2347</v>
      </c>
      <c r="C2331" t="s">
        <v>1302</v>
      </c>
      <c r="D2331" t="s">
        <v>619</v>
      </c>
      <c r="E2331" t="s">
        <v>2032</v>
      </c>
      <c r="F2331" t="s">
        <v>134</v>
      </c>
      <c r="G2331" t="s">
        <v>134</v>
      </c>
      <c r="H2331" t="s">
        <v>10359</v>
      </c>
      <c r="I2331" t="s">
        <v>20</v>
      </c>
      <c r="J2331" t="s">
        <v>2349</v>
      </c>
      <c r="K2331" t="s">
        <v>21</v>
      </c>
      <c r="M2331" t="s">
        <v>10360</v>
      </c>
      <c r="N2331" t="s">
        <v>22</v>
      </c>
      <c r="O2331" t="s">
        <v>23</v>
      </c>
      <c r="P2331" t="s">
        <v>26</v>
      </c>
      <c r="Q2331" t="s">
        <v>2348</v>
      </c>
      <c r="R2331" s="13">
        <v>24</v>
      </c>
      <c r="S2331" s="13">
        <v>1</v>
      </c>
      <c r="T2331" s="21">
        <v>1</v>
      </c>
      <c r="V2331" t="s">
        <v>2154</v>
      </c>
      <c r="W2331" t="s">
        <v>17604</v>
      </c>
      <c r="X2331" s="20" t="str">
        <f>+IF(V2331="","-",CONCATENATE(V2331,"_",W2331))</f>
        <v>FINES_R09</v>
      </c>
      <c r="Y2331" s="59">
        <v>0.63204509019851685</v>
      </c>
      <c r="Z2331" t="s">
        <v>134</v>
      </c>
      <c r="AA2331" t="s">
        <v>2393</v>
      </c>
      <c r="AB2331" t="str">
        <f>+IF(W2331="","-",IF(W2331="UNICO","CENSO","MUESTRA"))</f>
        <v>MUESTRA</v>
      </c>
      <c r="AC2331" t="s">
        <v>2398</v>
      </c>
      <c r="AD2331" t="s">
        <v>10361</v>
      </c>
    </row>
    <row r="2332" spans="1:30" x14ac:dyDescent="0.25">
      <c r="A2332" s="5" t="str">
        <f t="shared" si="36"/>
        <v>R 9 - D 133 - 454 - 3229</v>
      </c>
      <c r="B2332" s="23" t="s">
        <v>2347</v>
      </c>
      <c r="C2332" t="s">
        <v>1302</v>
      </c>
      <c r="D2332" t="s">
        <v>160</v>
      </c>
      <c r="E2332" t="s">
        <v>2049</v>
      </c>
      <c r="F2332" t="s">
        <v>134</v>
      </c>
      <c r="G2332" t="s">
        <v>134</v>
      </c>
      <c r="H2332" t="s">
        <v>10478</v>
      </c>
      <c r="I2332" t="s">
        <v>20</v>
      </c>
      <c r="J2332" t="s">
        <v>2349</v>
      </c>
      <c r="K2332" t="s">
        <v>21</v>
      </c>
      <c r="M2332" t="s">
        <v>10479</v>
      </c>
      <c r="N2332" t="s">
        <v>22</v>
      </c>
      <c r="O2332" t="s">
        <v>23</v>
      </c>
      <c r="P2332" t="s">
        <v>26</v>
      </c>
      <c r="Q2332" t="s">
        <v>2348</v>
      </c>
      <c r="R2332" s="13">
        <v>18</v>
      </c>
      <c r="S2332" s="13">
        <v>1</v>
      </c>
      <c r="T2332" s="21">
        <v>1</v>
      </c>
      <c r="V2332" t="s">
        <v>2154</v>
      </c>
      <c r="W2332" t="s">
        <v>17604</v>
      </c>
      <c r="X2332" s="20" t="str">
        <f>+IF(V2332="","-",CONCATENATE(V2332,"_",W2332))</f>
        <v>FINES_R09</v>
      </c>
      <c r="Y2332" s="59">
        <v>0.63601887226104736</v>
      </c>
      <c r="Z2332" t="s">
        <v>134</v>
      </c>
      <c r="AA2332" t="s">
        <v>2393</v>
      </c>
      <c r="AB2332" t="str">
        <f>+IF(W2332="","-",IF(W2332="UNICO","CENSO","MUESTRA"))</f>
        <v>MUESTRA</v>
      </c>
      <c r="AC2332" t="s">
        <v>2397</v>
      </c>
      <c r="AD2332" t="s">
        <v>10480</v>
      </c>
    </row>
    <row r="2333" spans="1:30" x14ac:dyDescent="0.25">
      <c r="A2333" s="5" t="str">
        <f t="shared" si="36"/>
        <v>R 9 - D 132 - 457 - 4254</v>
      </c>
      <c r="B2333" s="23" t="s">
        <v>2347</v>
      </c>
      <c r="C2333" t="s">
        <v>1302</v>
      </c>
      <c r="D2333" t="s">
        <v>619</v>
      </c>
      <c r="E2333" t="s">
        <v>2032</v>
      </c>
      <c r="F2333" t="s">
        <v>134</v>
      </c>
      <c r="G2333" t="s">
        <v>134</v>
      </c>
      <c r="H2333" t="s">
        <v>10400</v>
      </c>
      <c r="I2333" t="s">
        <v>20</v>
      </c>
      <c r="J2333" t="s">
        <v>2349</v>
      </c>
      <c r="K2333" t="s">
        <v>21</v>
      </c>
      <c r="M2333" t="s">
        <v>14521</v>
      </c>
      <c r="N2333" t="s">
        <v>22</v>
      </c>
      <c r="O2333" t="s">
        <v>23</v>
      </c>
      <c r="P2333" t="s">
        <v>26</v>
      </c>
      <c r="Q2333" t="s">
        <v>2348</v>
      </c>
      <c r="R2333" s="13">
        <v>24</v>
      </c>
      <c r="S2333" s="13">
        <v>1</v>
      </c>
      <c r="T2333" s="21">
        <v>1</v>
      </c>
      <c r="V2333" t="s">
        <v>2154</v>
      </c>
      <c r="W2333" t="s">
        <v>17604</v>
      </c>
      <c r="X2333" s="20" t="str">
        <f>+IF(V2333="","-",CONCATENATE(V2333,"_",W2333))</f>
        <v>FINES_R09</v>
      </c>
      <c r="Y2333" s="59">
        <v>0.63713651895523071</v>
      </c>
      <c r="Z2333" t="s">
        <v>134</v>
      </c>
      <c r="AA2333" t="s">
        <v>2393</v>
      </c>
      <c r="AB2333" t="str">
        <f>+IF(W2333="","-",IF(W2333="UNICO","CENSO","MUESTRA"))</f>
        <v>MUESTRA</v>
      </c>
      <c r="AC2333" t="s">
        <v>2397</v>
      </c>
      <c r="AD2333" t="s">
        <v>10401</v>
      </c>
    </row>
    <row r="2334" spans="1:30" x14ac:dyDescent="0.25">
      <c r="A2334" s="5" t="str">
        <f t="shared" si="36"/>
        <v>R 9 - D 132 - 451 - 3062</v>
      </c>
      <c r="B2334" s="23" t="s">
        <v>2347</v>
      </c>
      <c r="C2334" t="s">
        <v>1302</v>
      </c>
      <c r="D2334" t="s">
        <v>619</v>
      </c>
      <c r="E2334" t="s">
        <v>2032</v>
      </c>
      <c r="F2334" t="s">
        <v>134</v>
      </c>
      <c r="G2334" t="s">
        <v>134</v>
      </c>
      <c r="H2334" t="s">
        <v>10374</v>
      </c>
      <c r="I2334" t="s">
        <v>20</v>
      </c>
      <c r="J2334" t="s">
        <v>2349</v>
      </c>
      <c r="K2334" t="s">
        <v>21</v>
      </c>
      <c r="M2334" t="s">
        <v>10375</v>
      </c>
      <c r="N2334" t="s">
        <v>22</v>
      </c>
      <c r="O2334" t="s">
        <v>23</v>
      </c>
      <c r="P2334" t="s">
        <v>26</v>
      </c>
      <c r="Q2334" t="s">
        <v>2348</v>
      </c>
      <c r="R2334" s="13">
        <v>20</v>
      </c>
      <c r="S2334" s="13">
        <v>1</v>
      </c>
      <c r="T2334" s="21">
        <v>1</v>
      </c>
      <c r="V2334" t="s">
        <v>2154</v>
      </c>
      <c r="W2334" t="s">
        <v>17604</v>
      </c>
      <c r="X2334" s="20" t="str">
        <f>+IF(V2334="","-",CONCATENATE(V2334,"_",W2334))</f>
        <v>FINES_R09</v>
      </c>
      <c r="Y2334" s="59">
        <v>0.63858062028884888</v>
      </c>
      <c r="Z2334" t="s">
        <v>134</v>
      </c>
      <c r="AA2334" t="s">
        <v>2393</v>
      </c>
      <c r="AB2334" t="str">
        <f>+IF(W2334="","-",IF(W2334="UNICO","CENSO","MUESTRA"))</f>
        <v>MUESTRA</v>
      </c>
      <c r="AC2334" t="s">
        <v>2397</v>
      </c>
      <c r="AD2334" t="s">
        <v>10376</v>
      </c>
    </row>
    <row r="2335" spans="1:30" x14ac:dyDescent="0.25">
      <c r="A2335" s="5" t="str">
        <f t="shared" si="36"/>
        <v>R 9 - D 133 - 454 - 0636</v>
      </c>
      <c r="B2335" s="60" t="s">
        <v>2347</v>
      </c>
      <c r="C2335" t="s">
        <v>1302</v>
      </c>
      <c r="D2335" t="s">
        <v>160</v>
      </c>
      <c r="E2335" t="s">
        <v>2049</v>
      </c>
      <c r="F2335" t="s">
        <v>134</v>
      </c>
      <c r="G2335" t="s">
        <v>134</v>
      </c>
      <c r="H2335" t="s">
        <v>12921</v>
      </c>
      <c r="I2335" t="s">
        <v>20</v>
      </c>
      <c r="J2335" t="s">
        <v>2349</v>
      </c>
      <c r="K2335" t="s">
        <v>21</v>
      </c>
      <c r="M2335" t="s">
        <v>12922</v>
      </c>
      <c r="N2335" t="s">
        <v>22</v>
      </c>
      <c r="O2335" t="s">
        <v>23</v>
      </c>
      <c r="P2335" t="s">
        <v>26</v>
      </c>
      <c r="Q2335" t="s">
        <v>2348</v>
      </c>
      <c r="R2335" s="13">
        <v>36</v>
      </c>
      <c r="S2335" s="13">
        <v>1</v>
      </c>
      <c r="T2335" s="21">
        <v>1</v>
      </c>
      <c r="V2335" t="s">
        <v>2154</v>
      </c>
      <c r="W2335" t="s">
        <v>17604</v>
      </c>
      <c r="X2335" s="20" t="str">
        <f>+IF(V2335="","-",CONCATENATE(V2335,"_",W2335))</f>
        <v>FINES_R09</v>
      </c>
      <c r="Y2335" s="59">
        <v>0.63866698741912842</v>
      </c>
      <c r="Z2335" t="s">
        <v>134</v>
      </c>
      <c r="AA2335" t="s">
        <v>2393</v>
      </c>
      <c r="AB2335" t="str">
        <f>+IF(W2335="","-",IF(W2335="UNICO","CENSO","MUESTRA"))</f>
        <v>MUESTRA</v>
      </c>
      <c r="AC2335" t="s">
        <v>2398</v>
      </c>
      <c r="AD2335" t="s">
        <v>12923</v>
      </c>
    </row>
    <row r="2336" spans="1:30" x14ac:dyDescent="0.25">
      <c r="A2336" s="5" t="str">
        <f t="shared" si="36"/>
        <v>R 9 - D 133 - 451 - 3150</v>
      </c>
      <c r="B2336" s="23" t="s">
        <v>2347</v>
      </c>
      <c r="C2336" t="s">
        <v>1302</v>
      </c>
      <c r="D2336" t="s">
        <v>160</v>
      </c>
      <c r="E2336" t="s">
        <v>2049</v>
      </c>
      <c r="F2336" t="s">
        <v>134</v>
      </c>
      <c r="G2336" t="s">
        <v>134</v>
      </c>
      <c r="H2336" t="s">
        <v>10442</v>
      </c>
      <c r="I2336" t="s">
        <v>20</v>
      </c>
      <c r="J2336" t="s">
        <v>2349</v>
      </c>
      <c r="K2336" t="s">
        <v>21</v>
      </c>
      <c r="M2336" t="s">
        <v>10443</v>
      </c>
      <c r="N2336" t="s">
        <v>22</v>
      </c>
      <c r="O2336" t="s">
        <v>23</v>
      </c>
      <c r="P2336" t="s">
        <v>26</v>
      </c>
      <c r="Q2336" t="s">
        <v>2348</v>
      </c>
      <c r="R2336" s="13">
        <v>18</v>
      </c>
      <c r="S2336" s="13">
        <v>1</v>
      </c>
      <c r="T2336" s="21">
        <v>1</v>
      </c>
      <c r="V2336" t="s">
        <v>2154</v>
      </c>
      <c r="W2336" t="s">
        <v>17604</v>
      </c>
      <c r="X2336" s="20" t="str">
        <f>+IF(V2336="","-",CONCATENATE(V2336,"_",W2336))</f>
        <v>FINES_R09</v>
      </c>
      <c r="Y2336" s="59">
        <v>0.64638000726699829</v>
      </c>
      <c r="Z2336" t="s">
        <v>134</v>
      </c>
      <c r="AA2336" t="s">
        <v>2393</v>
      </c>
      <c r="AB2336" t="str">
        <f>+IF(W2336="","-",IF(W2336="UNICO","CENSO","MUESTRA"))</f>
        <v>MUESTRA</v>
      </c>
      <c r="AC2336" t="s">
        <v>2398</v>
      </c>
      <c r="AD2336" t="s">
        <v>10444</v>
      </c>
    </row>
    <row r="2337" spans="1:30" x14ac:dyDescent="0.25">
      <c r="A2337" s="5" t="str">
        <f t="shared" si="36"/>
        <v>R 9 - D 132 - 454 - 3042</v>
      </c>
      <c r="B2337" s="23" t="s">
        <v>2347</v>
      </c>
      <c r="C2337" t="s">
        <v>1302</v>
      </c>
      <c r="D2337" t="s">
        <v>619</v>
      </c>
      <c r="E2337" t="s">
        <v>2032</v>
      </c>
      <c r="F2337" t="s">
        <v>134</v>
      </c>
      <c r="G2337" t="s">
        <v>134</v>
      </c>
      <c r="H2337" t="s">
        <v>10355</v>
      </c>
      <c r="I2337" t="s">
        <v>20</v>
      </c>
      <c r="J2337" t="s">
        <v>2349</v>
      </c>
      <c r="K2337" t="s">
        <v>21</v>
      </c>
      <c r="M2337" t="s">
        <v>10356</v>
      </c>
      <c r="N2337" t="s">
        <v>22</v>
      </c>
      <c r="O2337" t="s">
        <v>23</v>
      </c>
      <c r="P2337" t="s">
        <v>26</v>
      </c>
      <c r="Q2337" t="s">
        <v>2348</v>
      </c>
      <c r="R2337" s="13">
        <v>25</v>
      </c>
      <c r="S2337" s="13">
        <v>1</v>
      </c>
      <c r="T2337" s="21">
        <v>1</v>
      </c>
      <c r="V2337" t="s">
        <v>2154</v>
      </c>
      <c r="W2337" t="s">
        <v>17604</v>
      </c>
      <c r="X2337" s="20" t="str">
        <f>+IF(V2337="","-",CONCATENATE(V2337,"_",W2337))</f>
        <v>FINES_R09</v>
      </c>
      <c r="Y2337" s="59">
        <v>0.65072083473205566</v>
      </c>
      <c r="Z2337" t="s">
        <v>134</v>
      </c>
      <c r="AA2337" t="s">
        <v>2393</v>
      </c>
      <c r="AB2337" t="str">
        <f>+IF(W2337="","-",IF(W2337="UNICO","CENSO","MUESTRA"))</f>
        <v>MUESTRA</v>
      </c>
      <c r="AC2337" t="s">
        <v>2397</v>
      </c>
      <c r="AD2337" t="s">
        <v>10357</v>
      </c>
    </row>
    <row r="2338" spans="1:30" x14ac:dyDescent="0.25">
      <c r="A2338" s="5" t="str">
        <f t="shared" si="36"/>
        <v>R 9 - D 73 - 452 - 3825</v>
      </c>
      <c r="B2338" s="23" t="s">
        <v>2347</v>
      </c>
      <c r="C2338" t="s">
        <v>1302</v>
      </c>
      <c r="D2338" t="s">
        <v>1300</v>
      </c>
      <c r="E2338" t="s">
        <v>1301</v>
      </c>
      <c r="F2338" t="s">
        <v>134</v>
      </c>
      <c r="G2338" t="s">
        <v>134</v>
      </c>
      <c r="H2338" t="s">
        <v>10714</v>
      </c>
      <c r="I2338" t="s">
        <v>20</v>
      </c>
      <c r="J2338" t="s">
        <v>2349</v>
      </c>
      <c r="K2338" t="s">
        <v>21</v>
      </c>
      <c r="M2338" t="s">
        <v>10715</v>
      </c>
      <c r="N2338" t="s">
        <v>22</v>
      </c>
      <c r="O2338" t="s">
        <v>23</v>
      </c>
      <c r="P2338" t="s">
        <v>26</v>
      </c>
      <c r="Q2338" t="s">
        <v>2348</v>
      </c>
      <c r="R2338" s="13">
        <v>22</v>
      </c>
      <c r="S2338" s="13">
        <v>1</v>
      </c>
      <c r="T2338" s="21">
        <v>1</v>
      </c>
      <c r="V2338" t="s">
        <v>2154</v>
      </c>
      <c r="W2338" t="s">
        <v>17604</v>
      </c>
      <c r="X2338" s="20" t="str">
        <f>+IF(V2338="","-",CONCATENATE(V2338,"_",W2338))</f>
        <v>FINES_R09</v>
      </c>
      <c r="Y2338" s="59">
        <v>0.6608588695526123</v>
      </c>
      <c r="Z2338" t="s">
        <v>134</v>
      </c>
      <c r="AA2338" t="s">
        <v>2393</v>
      </c>
      <c r="AB2338" t="str">
        <f>+IF(W2338="","-",IF(W2338="UNICO","CENSO","MUESTRA"))</f>
        <v>MUESTRA</v>
      </c>
      <c r="AC2338" t="s">
        <v>2398</v>
      </c>
      <c r="AD2338" t="s">
        <v>10716</v>
      </c>
    </row>
    <row r="2339" spans="1:30" x14ac:dyDescent="0.25">
      <c r="A2339" s="5" t="str">
        <f t="shared" si="36"/>
        <v>R 9 - D 131 - 453 - 3478</v>
      </c>
      <c r="B2339" s="23" t="s">
        <v>2347</v>
      </c>
      <c r="C2339" t="s">
        <v>1302</v>
      </c>
      <c r="D2339" t="s">
        <v>281</v>
      </c>
      <c r="E2339" t="s">
        <v>2014</v>
      </c>
      <c r="F2339" t="s">
        <v>134</v>
      </c>
      <c r="G2339" t="s">
        <v>134</v>
      </c>
      <c r="H2339" t="s">
        <v>10312</v>
      </c>
      <c r="I2339" t="s">
        <v>20</v>
      </c>
      <c r="J2339" t="s">
        <v>2349</v>
      </c>
      <c r="K2339" t="s">
        <v>21</v>
      </c>
      <c r="M2339" t="s">
        <v>10313</v>
      </c>
      <c r="N2339" t="s">
        <v>22</v>
      </c>
      <c r="O2339" t="s">
        <v>23</v>
      </c>
      <c r="P2339" t="s">
        <v>26</v>
      </c>
      <c r="Q2339" t="s">
        <v>2348</v>
      </c>
      <c r="R2339" s="13">
        <v>109</v>
      </c>
      <c r="S2339" s="13">
        <v>4</v>
      </c>
      <c r="T2339" s="21">
        <v>1</v>
      </c>
      <c r="V2339" t="s">
        <v>2154</v>
      </c>
      <c r="W2339" t="s">
        <v>17604</v>
      </c>
      <c r="X2339" s="20" t="str">
        <f>+IF(V2339="","-",CONCATENATE(V2339,"_",W2339))</f>
        <v>FINES_R09</v>
      </c>
      <c r="Y2339" s="59">
        <v>0.66108298301696777</v>
      </c>
      <c r="Z2339" t="s">
        <v>134</v>
      </c>
      <c r="AA2339" t="s">
        <v>2393</v>
      </c>
      <c r="AB2339" t="str">
        <f>+IF(W2339="","-",IF(W2339="UNICO","CENSO","MUESTRA"))</f>
        <v>MUESTRA</v>
      </c>
      <c r="AC2339" t="s">
        <v>2397</v>
      </c>
      <c r="AD2339" t="s">
        <v>10314</v>
      </c>
    </row>
    <row r="2340" spans="1:30" x14ac:dyDescent="0.25">
      <c r="A2340" s="5" t="str">
        <f t="shared" si="36"/>
        <v>R 9 - D 132 - 457 - 3023</v>
      </c>
      <c r="B2340" s="23" t="s">
        <v>2347</v>
      </c>
      <c r="C2340" t="s">
        <v>1302</v>
      </c>
      <c r="D2340" t="s">
        <v>619</v>
      </c>
      <c r="E2340" t="s">
        <v>2032</v>
      </c>
      <c r="F2340" t="s">
        <v>134</v>
      </c>
      <c r="G2340" t="s">
        <v>134</v>
      </c>
      <c r="H2340" t="s">
        <v>10351</v>
      </c>
      <c r="I2340" t="s">
        <v>20</v>
      </c>
      <c r="J2340" t="s">
        <v>2349</v>
      </c>
      <c r="K2340" t="s">
        <v>21</v>
      </c>
      <c r="M2340" t="s">
        <v>10352</v>
      </c>
      <c r="N2340" t="s">
        <v>22</v>
      </c>
      <c r="O2340" t="s">
        <v>23</v>
      </c>
      <c r="P2340" t="s">
        <v>26</v>
      </c>
      <c r="Q2340" t="s">
        <v>2348</v>
      </c>
      <c r="R2340" s="13">
        <v>72</v>
      </c>
      <c r="S2340" s="13">
        <v>1</v>
      </c>
      <c r="T2340" s="21">
        <v>1</v>
      </c>
      <c r="V2340" t="s">
        <v>2154</v>
      </c>
      <c r="W2340" t="s">
        <v>17604</v>
      </c>
      <c r="X2340" s="20" t="str">
        <f>+IF(V2340="","-",CONCATENATE(V2340,"_",W2340))</f>
        <v>FINES_R09</v>
      </c>
      <c r="Y2340" s="59">
        <v>0.66437512636184692</v>
      </c>
      <c r="Z2340" t="s">
        <v>134</v>
      </c>
      <c r="AA2340" t="s">
        <v>2393</v>
      </c>
      <c r="AB2340" t="str">
        <f>+IF(W2340="","-",IF(W2340="UNICO","CENSO","MUESTRA"))</f>
        <v>MUESTRA</v>
      </c>
      <c r="AC2340" t="s">
        <v>2397</v>
      </c>
      <c r="AD2340" t="s">
        <v>10353</v>
      </c>
    </row>
    <row r="2341" spans="1:30" x14ac:dyDescent="0.25">
      <c r="A2341" s="5" t="str">
        <f t="shared" si="36"/>
        <v>R 9 - D 132 - 457 - 1043</v>
      </c>
      <c r="B2341" s="23" t="s">
        <v>2347</v>
      </c>
      <c r="C2341" t="s">
        <v>1302</v>
      </c>
      <c r="D2341" t="s">
        <v>619</v>
      </c>
      <c r="E2341" t="s">
        <v>2032</v>
      </c>
      <c r="F2341" t="s">
        <v>134</v>
      </c>
      <c r="G2341" t="s">
        <v>134</v>
      </c>
      <c r="H2341" t="s">
        <v>10411</v>
      </c>
      <c r="I2341" t="s">
        <v>20</v>
      </c>
      <c r="J2341" t="s">
        <v>2349</v>
      </c>
      <c r="K2341" t="s">
        <v>21</v>
      </c>
      <c r="M2341" t="s">
        <v>10412</v>
      </c>
      <c r="N2341" t="s">
        <v>22</v>
      </c>
      <c r="O2341" t="s">
        <v>23</v>
      </c>
      <c r="P2341" t="s">
        <v>26</v>
      </c>
      <c r="Q2341" t="s">
        <v>2348</v>
      </c>
      <c r="R2341" s="13">
        <v>17</v>
      </c>
      <c r="S2341" s="13">
        <v>1</v>
      </c>
      <c r="T2341" s="21">
        <v>1</v>
      </c>
      <c r="V2341" t="s">
        <v>2154</v>
      </c>
      <c r="W2341" t="s">
        <v>17604</v>
      </c>
      <c r="X2341" s="20" t="str">
        <f>+IF(V2341="","-",CONCATENATE(V2341,"_",W2341))</f>
        <v>FINES_R09</v>
      </c>
      <c r="Y2341" s="59">
        <v>0.67112737894058228</v>
      </c>
      <c r="Z2341" t="s">
        <v>134</v>
      </c>
      <c r="AA2341" t="s">
        <v>2393</v>
      </c>
      <c r="AB2341" t="str">
        <f>+IF(W2341="","-",IF(W2341="UNICO","CENSO","MUESTRA"))</f>
        <v>MUESTRA</v>
      </c>
      <c r="AC2341" t="s">
        <v>2398</v>
      </c>
      <c r="AD2341" t="s">
        <v>10413</v>
      </c>
    </row>
    <row r="2342" spans="1:30" x14ac:dyDescent="0.25">
      <c r="A2342" s="5" t="str">
        <f t="shared" si="36"/>
        <v>R 9 - D 132 - 451 - 3022</v>
      </c>
      <c r="B2342" s="60" t="s">
        <v>2347</v>
      </c>
      <c r="C2342" t="s">
        <v>1302</v>
      </c>
      <c r="D2342" t="s">
        <v>619</v>
      </c>
      <c r="E2342" t="s">
        <v>2032</v>
      </c>
      <c r="F2342" t="s">
        <v>134</v>
      </c>
      <c r="G2342" t="s">
        <v>134</v>
      </c>
      <c r="H2342" t="s">
        <v>12909</v>
      </c>
      <c r="I2342" t="s">
        <v>20</v>
      </c>
      <c r="J2342" t="s">
        <v>2349</v>
      </c>
      <c r="K2342" t="s">
        <v>21</v>
      </c>
      <c r="M2342" t="s">
        <v>12910</v>
      </c>
      <c r="N2342" t="s">
        <v>22</v>
      </c>
      <c r="O2342" t="s">
        <v>23</v>
      </c>
      <c r="P2342" t="s">
        <v>26</v>
      </c>
      <c r="Q2342" t="s">
        <v>2348</v>
      </c>
      <c r="R2342" s="13">
        <v>31</v>
      </c>
      <c r="S2342" s="13">
        <v>1</v>
      </c>
      <c r="T2342" s="21">
        <v>1</v>
      </c>
      <c r="V2342" t="s">
        <v>2154</v>
      </c>
      <c r="W2342" t="s">
        <v>17604</v>
      </c>
      <c r="X2342" s="20" t="str">
        <f>+IF(V2342="","-",CONCATENATE(V2342,"_",W2342))</f>
        <v>FINES_R09</v>
      </c>
      <c r="Y2342" s="59">
        <v>0.69329661130905151</v>
      </c>
      <c r="Z2342" t="s">
        <v>134</v>
      </c>
      <c r="AA2342" t="s">
        <v>2393</v>
      </c>
      <c r="AB2342" t="str">
        <f>+IF(W2342="","-",IF(W2342="UNICO","CENSO","MUESTRA"))</f>
        <v>MUESTRA</v>
      </c>
      <c r="AC2342" t="s">
        <v>2397</v>
      </c>
      <c r="AD2342" t="s">
        <v>12911</v>
      </c>
    </row>
    <row r="2343" spans="1:30" x14ac:dyDescent="0.25">
      <c r="A2343" s="5" t="str">
        <f t="shared" si="36"/>
        <v>R 9 - D 73 - 453 - 0598</v>
      </c>
      <c r="B2343" s="23" t="s">
        <v>2347</v>
      </c>
      <c r="C2343" t="s">
        <v>1302</v>
      </c>
      <c r="D2343" t="s">
        <v>1300</v>
      </c>
      <c r="E2343" t="s">
        <v>1301</v>
      </c>
      <c r="F2343" t="s">
        <v>134</v>
      </c>
      <c r="G2343" t="s">
        <v>134</v>
      </c>
      <c r="H2343" t="s">
        <v>10670</v>
      </c>
      <c r="I2343" t="s">
        <v>20</v>
      </c>
      <c r="J2343" t="s">
        <v>2349</v>
      </c>
      <c r="K2343" t="s">
        <v>21</v>
      </c>
      <c r="M2343" t="s">
        <v>10671</v>
      </c>
      <c r="N2343" t="s">
        <v>22</v>
      </c>
      <c r="O2343" t="s">
        <v>23</v>
      </c>
      <c r="P2343" t="s">
        <v>26</v>
      </c>
      <c r="Q2343" t="s">
        <v>2348</v>
      </c>
      <c r="R2343" s="13">
        <v>21</v>
      </c>
      <c r="S2343" s="13">
        <v>1</v>
      </c>
      <c r="T2343" s="21">
        <v>1</v>
      </c>
      <c r="V2343" t="s">
        <v>2154</v>
      </c>
      <c r="W2343" t="s">
        <v>17604</v>
      </c>
      <c r="X2343" s="20" t="str">
        <f>+IF(V2343="","-",CONCATENATE(V2343,"_",W2343))</f>
        <v>FINES_R09</v>
      </c>
      <c r="Y2343" s="59">
        <v>0.69524121284484863</v>
      </c>
      <c r="Z2343" t="s">
        <v>134</v>
      </c>
      <c r="AA2343" t="s">
        <v>2393</v>
      </c>
      <c r="AB2343" t="str">
        <f>+IF(W2343="","-",IF(W2343="UNICO","CENSO","MUESTRA"))</f>
        <v>MUESTRA</v>
      </c>
      <c r="AC2343" t="s">
        <v>2397</v>
      </c>
      <c r="AD2343" t="s">
        <v>10672</v>
      </c>
    </row>
    <row r="2344" spans="1:30" x14ac:dyDescent="0.25">
      <c r="A2344" s="5" t="str">
        <f t="shared" si="36"/>
        <v>R 9 - D 73 - 453 - 0592</v>
      </c>
      <c r="B2344" s="23" t="s">
        <v>2347</v>
      </c>
      <c r="C2344" t="s">
        <v>1302</v>
      </c>
      <c r="D2344" t="s">
        <v>1300</v>
      </c>
      <c r="E2344" t="s">
        <v>1301</v>
      </c>
      <c r="F2344" t="s">
        <v>134</v>
      </c>
      <c r="G2344" t="s">
        <v>134</v>
      </c>
      <c r="H2344" t="s">
        <v>10650</v>
      </c>
      <c r="I2344" t="s">
        <v>20</v>
      </c>
      <c r="J2344" t="s">
        <v>2349</v>
      </c>
      <c r="K2344" t="s">
        <v>21</v>
      </c>
      <c r="M2344" t="s">
        <v>10651</v>
      </c>
      <c r="N2344" t="s">
        <v>22</v>
      </c>
      <c r="O2344" t="s">
        <v>23</v>
      </c>
      <c r="P2344" t="s">
        <v>26</v>
      </c>
      <c r="Q2344" t="s">
        <v>2348</v>
      </c>
      <c r="R2344" s="13">
        <v>62</v>
      </c>
      <c r="S2344" s="13">
        <v>2</v>
      </c>
      <c r="T2344" s="21">
        <v>1</v>
      </c>
      <c r="V2344" t="s">
        <v>2154</v>
      </c>
      <c r="W2344" t="s">
        <v>17604</v>
      </c>
      <c r="X2344" s="20" t="str">
        <f>+IF(V2344="","-",CONCATENATE(V2344,"_",W2344))</f>
        <v>FINES_R09</v>
      </c>
      <c r="Y2344" s="59">
        <v>0.69529324769973755</v>
      </c>
      <c r="Z2344" t="s">
        <v>134</v>
      </c>
      <c r="AA2344" t="s">
        <v>2393</v>
      </c>
      <c r="AB2344" t="str">
        <f>+IF(W2344="","-",IF(W2344="UNICO","CENSO","MUESTRA"))</f>
        <v>MUESTRA</v>
      </c>
      <c r="AC2344" t="s">
        <v>2397</v>
      </c>
      <c r="AD2344" t="s">
        <v>10652</v>
      </c>
    </row>
    <row r="2345" spans="1:30" x14ac:dyDescent="0.25">
      <c r="A2345" s="5" t="str">
        <f t="shared" si="36"/>
        <v>R 9 - D 73 - 451 - 3412</v>
      </c>
      <c r="B2345" s="23" t="s">
        <v>2347</v>
      </c>
      <c r="C2345" t="s">
        <v>1302</v>
      </c>
      <c r="D2345" t="s">
        <v>1300</v>
      </c>
      <c r="E2345" t="s">
        <v>1301</v>
      </c>
      <c r="F2345" t="s">
        <v>134</v>
      </c>
      <c r="G2345" t="s">
        <v>134</v>
      </c>
      <c r="H2345" t="s">
        <v>10525</v>
      </c>
      <c r="I2345" t="s">
        <v>20</v>
      </c>
      <c r="J2345" t="s">
        <v>2349</v>
      </c>
      <c r="K2345" t="s">
        <v>21</v>
      </c>
      <c r="M2345" t="s">
        <v>10526</v>
      </c>
      <c r="N2345" t="s">
        <v>22</v>
      </c>
      <c r="O2345" t="s">
        <v>23</v>
      </c>
      <c r="P2345" t="s">
        <v>26</v>
      </c>
      <c r="Q2345" t="s">
        <v>2348</v>
      </c>
      <c r="R2345" s="13">
        <v>31</v>
      </c>
      <c r="S2345" s="13">
        <v>1</v>
      </c>
      <c r="T2345" s="21">
        <v>1</v>
      </c>
      <c r="V2345" t="s">
        <v>2154</v>
      </c>
      <c r="W2345" t="s">
        <v>17604</v>
      </c>
      <c r="X2345" s="20" t="str">
        <f>+IF(V2345="","-",CONCATENATE(V2345,"_",W2345))</f>
        <v>FINES_R09</v>
      </c>
      <c r="Y2345" s="59">
        <v>0.69694823026657104</v>
      </c>
      <c r="Z2345" t="s">
        <v>134</v>
      </c>
      <c r="AA2345" t="s">
        <v>2393</v>
      </c>
      <c r="AB2345" t="str">
        <f>+IF(W2345="","-",IF(W2345="UNICO","CENSO","MUESTRA"))</f>
        <v>MUESTRA</v>
      </c>
      <c r="AC2345" t="s">
        <v>2397</v>
      </c>
      <c r="AD2345" t="s">
        <v>10527</v>
      </c>
    </row>
    <row r="2346" spans="1:30" x14ac:dyDescent="0.25">
      <c r="A2346" s="5" t="str">
        <f t="shared" si="36"/>
        <v>R 9 - D 132 - 451 - 3057</v>
      </c>
      <c r="B2346" s="23" t="s">
        <v>2347</v>
      </c>
      <c r="C2346" t="s">
        <v>1302</v>
      </c>
      <c r="D2346" t="s">
        <v>619</v>
      </c>
      <c r="E2346" t="s">
        <v>2032</v>
      </c>
      <c r="F2346" t="s">
        <v>134</v>
      </c>
      <c r="G2346" t="s">
        <v>134</v>
      </c>
      <c r="H2346" t="s">
        <v>10370</v>
      </c>
      <c r="I2346" t="s">
        <v>20</v>
      </c>
      <c r="J2346" t="s">
        <v>2349</v>
      </c>
      <c r="K2346" t="s">
        <v>21</v>
      </c>
      <c r="M2346" t="s">
        <v>10371</v>
      </c>
      <c r="N2346" t="s">
        <v>22</v>
      </c>
      <c r="O2346" t="s">
        <v>23</v>
      </c>
      <c r="P2346" t="s">
        <v>26</v>
      </c>
      <c r="Q2346" t="s">
        <v>2348</v>
      </c>
      <c r="R2346" s="13">
        <v>6</v>
      </c>
      <c r="S2346" s="13">
        <v>1</v>
      </c>
      <c r="T2346" s="21">
        <v>1</v>
      </c>
      <c r="V2346" t="s">
        <v>2154</v>
      </c>
      <c r="W2346" t="s">
        <v>17604</v>
      </c>
      <c r="X2346" s="20" t="str">
        <f>+IF(V2346="","-",CONCATENATE(V2346,"_",W2346))</f>
        <v>FINES_R09</v>
      </c>
      <c r="Y2346" s="59">
        <v>0.7012060284614563</v>
      </c>
      <c r="Z2346" t="s">
        <v>134</v>
      </c>
      <c r="AA2346" t="s">
        <v>2393</v>
      </c>
      <c r="AB2346" t="str">
        <f>+IF(W2346="","-",IF(W2346="UNICO","CENSO","MUESTRA"))</f>
        <v>MUESTRA</v>
      </c>
      <c r="AC2346" t="s">
        <v>2398</v>
      </c>
      <c r="AD2346" t="s">
        <v>10372</v>
      </c>
    </row>
    <row r="2347" spans="1:30" x14ac:dyDescent="0.25">
      <c r="A2347" s="5" t="str">
        <f t="shared" si="36"/>
        <v>R 9 - D 73 - 454 - 1829</v>
      </c>
      <c r="B2347" s="23" t="s">
        <v>2347</v>
      </c>
      <c r="C2347" t="s">
        <v>1302</v>
      </c>
      <c r="D2347" t="s">
        <v>1300</v>
      </c>
      <c r="E2347" t="s">
        <v>1301</v>
      </c>
      <c r="F2347" t="s">
        <v>134</v>
      </c>
      <c r="G2347" t="s">
        <v>134</v>
      </c>
      <c r="H2347" t="s">
        <v>10544</v>
      </c>
      <c r="I2347" t="s">
        <v>20</v>
      </c>
      <c r="J2347" t="s">
        <v>2349</v>
      </c>
      <c r="K2347" t="s">
        <v>21</v>
      </c>
      <c r="M2347" t="s">
        <v>10545</v>
      </c>
      <c r="N2347" t="s">
        <v>22</v>
      </c>
      <c r="O2347" t="s">
        <v>23</v>
      </c>
      <c r="P2347" t="s">
        <v>26</v>
      </c>
      <c r="Q2347" t="s">
        <v>2348</v>
      </c>
      <c r="R2347" s="13">
        <v>24</v>
      </c>
      <c r="S2347" s="13">
        <v>1</v>
      </c>
      <c r="T2347" s="21">
        <v>1</v>
      </c>
      <c r="V2347" t="s">
        <v>2154</v>
      </c>
      <c r="W2347" t="s">
        <v>17604</v>
      </c>
      <c r="X2347" s="20" t="str">
        <f>+IF(V2347="","-",CONCATENATE(V2347,"_",W2347))</f>
        <v>FINES_R09</v>
      </c>
      <c r="Y2347" s="59">
        <v>0.71574974060058594</v>
      </c>
      <c r="Z2347" t="s">
        <v>134</v>
      </c>
      <c r="AA2347" t="s">
        <v>2393</v>
      </c>
      <c r="AB2347" t="str">
        <f>+IF(W2347="","-",IF(W2347="UNICO","CENSO","MUESTRA"))</f>
        <v>MUESTRA</v>
      </c>
      <c r="AC2347" t="s">
        <v>2398</v>
      </c>
      <c r="AD2347" t="s">
        <v>10546</v>
      </c>
    </row>
    <row r="2348" spans="1:30" x14ac:dyDescent="0.25">
      <c r="A2348" s="5" t="str">
        <f t="shared" si="36"/>
        <v>R 9 - D 73 - 451 - 1829</v>
      </c>
      <c r="B2348" s="23" t="s">
        <v>2347</v>
      </c>
      <c r="C2348" t="s">
        <v>1302</v>
      </c>
      <c r="D2348" t="s">
        <v>1300</v>
      </c>
      <c r="E2348" t="s">
        <v>1301</v>
      </c>
      <c r="F2348" t="s">
        <v>134</v>
      </c>
      <c r="G2348" t="s">
        <v>134</v>
      </c>
      <c r="H2348" t="s">
        <v>10592</v>
      </c>
      <c r="I2348" t="s">
        <v>20</v>
      </c>
      <c r="J2348" t="s">
        <v>2349</v>
      </c>
      <c r="K2348" t="s">
        <v>21</v>
      </c>
      <c r="M2348" t="s">
        <v>10545</v>
      </c>
      <c r="N2348" t="s">
        <v>22</v>
      </c>
      <c r="O2348" t="s">
        <v>23</v>
      </c>
      <c r="P2348" t="s">
        <v>26</v>
      </c>
      <c r="Q2348" t="s">
        <v>2348</v>
      </c>
      <c r="R2348" s="13">
        <v>29</v>
      </c>
      <c r="S2348" s="13">
        <v>1</v>
      </c>
      <c r="T2348" s="21">
        <v>1</v>
      </c>
      <c r="V2348" t="s">
        <v>2154</v>
      </c>
      <c r="W2348" t="s">
        <v>17604</v>
      </c>
      <c r="X2348" s="20" t="str">
        <f>+IF(V2348="","-",CONCATENATE(V2348,"_",W2348))</f>
        <v>FINES_R09</v>
      </c>
      <c r="Y2348" s="59">
        <v>0.71574974060058594</v>
      </c>
      <c r="Z2348" t="s">
        <v>134</v>
      </c>
      <c r="AA2348" t="s">
        <v>2393</v>
      </c>
      <c r="AB2348" t="str">
        <f>+IF(W2348="","-",IF(W2348="UNICO","CENSO","MUESTRA"))</f>
        <v>MUESTRA</v>
      </c>
      <c r="AC2348" t="s">
        <v>2397</v>
      </c>
      <c r="AD2348" t="s">
        <v>10546</v>
      </c>
    </row>
    <row r="2349" spans="1:30" x14ac:dyDescent="0.25">
      <c r="A2349" s="5" t="str">
        <f t="shared" si="36"/>
        <v>R 9 - D 73 - 453 - 2933</v>
      </c>
      <c r="B2349" s="23" t="s">
        <v>2347</v>
      </c>
      <c r="C2349" t="s">
        <v>1302</v>
      </c>
      <c r="D2349" t="s">
        <v>1300</v>
      </c>
      <c r="E2349" t="s">
        <v>1301</v>
      </c>
      <c r="F2349" t="s">
        <v>134</v>
      </c>
      <c r="G2349" t="s">
        <v>134</v>
      </c>
      <c r="H2349" t="s">
        <v>10662</v>
      </c>
      <c r="I2349" t="s">
        <v>20</v>
      </c>
      <c r="J2349" t="s">
        <v>2349</v>
      </c>
      <c r="K2349" t="s">
        <v>21</v>
      </c>
      <c r="M2349" t="s">
        <v>10663</v>
      </c>
      <c r="N2349" t="s">
        <v>22</v>
      </c>
      <c r="O2349" t="s">
        <v>23</v>
      </c>
      <c r="P2349" t="s">
        <v>26</v>
      </c>
      <c r="Q2349" t="s">
        <v>2348</v>
      </c>
      <c r="R2349" s="13">
        <v>24</v>
      </c>
      <c r="S2349" s="13">
        <v>1</v>
      </c>
      <c r="T2349" s="21">
        <v>1</v>
      </c>
      <c r="V2349" t="s">
        <v>2154</v>
      </c>
      <c r="W2349" t="s">
        <v>17604</v>
      </c>
      <c r="X2349" s="20" t="str">
        <f>+IF(V2349="","-",CONCATENATE(V2349,"_",W2349))</f>
        <v>FINES_R09</v>
      </c>
      <c r="Y2349" s="59">
        <v>0.71682149171829224</v>
      </c>
      <c r="Z2349" t="s">
        <v>134</v>
      </c>
      <c r="AA2349" t="s">
        <v>2393</v>
      </c>
      <c r="AB2349" t="str">
        <f>+IF(W2349="","-",IF(W2349="UNICO","CENSO","MUESTRA"))</f>
        <v>MUESTRA</v>
      </c>
      <c r="AC2349" t="s">
        <v>2397</v>
      </c>
      <c r="AD2349" t="s">
        <v>10664</v>
      </c>
    </row>
    <row r="2350" spans="1:30" x14ac:dyDescent="0.25">
      <c r="A2350" s="5" t="str">
        <f t="shared" si="36"/>
        <v>R 9 - D 73 - 454 - 1865</v>
      </c>
      <c r="B2350" s="23" t="s">
        <v>2347</v>
      </c>
      <c r="C2350" t="s">
        <v>1302</v>
      </c>
      <c r="D2350" t="s">
        <v>1300</v>
      </c>
      <c r="E2350" t="s">
        <v>1301</v>
      </c>
      <c r="F2350" t="s">
        <v>134</v>
      </c>
      <c r="G2350" t="s">
        <v>134</v>
      </c>
      <c r="H2350" t="s">
        <v>10511</v>
      </c>
      <c r="I2350" t="s">
        <v>20</v>
      </c>
      <c r="J2350" t="s">
        <v>2349</v>
      </c>
      <c r="K2350" t="s">
        <v>21</v>
      </c>
      <c r="M2350" t="s">
        <v>10512</v>
      </c>
      <c r="N2350" t="s">
        <v>22</v>
      </c>
      <c r="O2350" t="s">
        <v>23</v>
      </c>
      <c r="P2350" t="s">
        <v>26</v>
      </c>
      <c r="Q2350" t="s">
        <v>2348</v>
      </c>
      <c r="R2350" s="13">
        <v>73</v>
      </c>
      <c r="S2350" s="13">
        <v>2</v>
      </c>
      <c r="T2350" s="21">
        <v>1</v>
      </c>
      <c r="V2350" t="s">
        <v>2154</v>
      </c>
      <c r="W2350" t="s">
        <v>17604</v>
      </c>
      <c r="X2350" s="20" t="str">
        <f>+IF(V2350="","-",CONCATENATE(V2350,"_",W2350))</f>
        <v>FINES_R09</v>
      </c>
      <c r="Y2350" s="59">
        <v>0.72186678647994995</v>
      </c>
      <c r="Z2350" t="s">
        <v>134</v>
      </c>
      <c r="AA2350" t="s">
        <v>2393</v>
      </c>
      <c r="AB2350" t="str">
        <f>+IF(W2350="","-",IF(W2350="UNICO","CENSO","MUESTRA"))</f>
        <v>MUESTRA</v>
      </c>
      <c r="AC2350" t="s">
        <v>2398</v>
      </c>
      <c r="AD2350" t="s">
        <v>10513</v>
      </c>
    </row>
    <row r="2351" spans="1:30" x14ac:dyDescent="0.25">
      <c r="A2351" s="5" t="str">
        <f t="shared" si="36"/>
        <v>R 9 - D 73 - 451 - 1865</v>
      </c>
      <c r="B2351" s="23" t="s">
        <v>2347</v>
      </c>
      <c r="C2351" t="s">
        <v>1302</v>
      </c>
      <c r="D2351" t="s">
        <v>1300</v>
      </c>
      <c r="E2351" t="s">
        <v>1301</v>
      </c>
      <c r="F2351" t="s">
        <v>134</v>
      </c>
      <c r="G2351" t="s">
        <v>134</v>
      </c>
      <c r="H2351" t="s">
        <v>10589</v>
      </c>
      <c r="I2351" t="s">
        <v>20</v>
      </c>
      <c r="J2351" t="s">
        <v>2349</v>
      </c>
      <c r="K2351" t="s">
        <v>21</v>
      </c>
      <c r="M2351" t="s">
        <v>10512</v>
      </c>
      <c r="N2351" t="s">
        <v>22</v>
      </c>
      <c r="O2351" t="s">
        <v>23</v>
      </c>
      <c r="P2351" t="s">
        <v>26</v>
      </c>
      <c r="Q2351" t="s">
        <v>2348</v>
      </c>
      <c r="R2351" s="13">
        <v>30</v>
      </c>
      <c r="S2351" s="13">
        <v>1</v>
      </c>
      <c r="T2351" s="21">
        <v>1</v>
      </c>
      <c r="V2351" t="s">
        <v>2154</v>
      </c>
      <c r="W2351" t="s">
        <v>17604</v>
      </c>
      <c r="X2351" s="20" t="str">
        <f>+IF(V2351="","-",CONCATENATE(V2351,"_",W2351))</f>
        <v>FINES_R09</v>
      </c>
      <c r="Y2351" s="59">
        <v>0.72186678647994995</v>
      </c>
      <c r="Z2351" t="s">
        <v>134</v>
      </c>
      <c r="AA2351" t="s">
        <v>2393</v>
      </c>
      <c r="AB2351" t="str">
        <f>+IF(W2351="","-",IF(W2351="UNICO","CENSO","MUESTRA"))</f>
        <v>MUESTRA</v>
      </c>
      <c r="AC2351" t="s">
        <v>2397</v>
      </c>
      <c r="AD2351" t="s">
        <v>10513</v>
      </c>
    </row>
    <row r="2352" spans="1:30" x14ac:dyDescent="0.25">
      <c r="A2352" s="5" t="str">
        <f t="shared" si="36"/>
        <v>R 9 - D 132 - 453 - 1042</v>
      </c>
      <c r="B2352" s="23" t="s">
        <v>2347</v>
      </c>
      <c r="C2352" t="s">
        <v>1302</v>
      </c>
      <c r="D2352" t="s">
        <v>619</v>
      </c>
      <c r="E2352" t="s">
        <v>2032</v>
      </c>
      <c r="F2352" t="s">
        <v>134</v>
      </c>
      <c r="G2352" t="s">
        <v>134</v>
      </c>
      <c r="H2352" t="s">
        <v>10403</v>
      </c>
      <c r="I2352" t="s">
        <v>20</v>
      </c>
      <c r="J2352" t="s">
        <v>2349</v>
      </c>
      <c r="K2352" t="s">
        <v>21</v>
      </c>
      <c r="M2352" t="s">
        <v>10404</v>
      </c>
      <c r="N2352" t="s">
        <v>22</v>
      </c>
      <c r="O2352" t="s">
        <v>23</v>
      </c>
      <c r="P2352" t="s">
        <v>26</v>
      </c>
      <c r="Q2352" t="s">
        <v>2348</v>
      </c>
      <c r="R2352" s="13">
        <v>64</v>
      </c>
      <c r="S2352" s="13">
        <v>3</v>
      </c>
      <c r="T2352" s="21">
        <v>1</v>
      </c>
      <c r="V2352" t="s">
        <v>2154</v>
      </c>
      <c r="W2352" t="s">
        <v>17604</v>
      </c>
      <c r="X2352" s="20" t="str">
        <f>+IF(V2352="","-",CONCATENATE(V2352,"_",W2352))</f>
        <v>FINES_R09</v>
      </c>
      <c r="Y2352" s="59">
        <v>0.72729569673538208</v>
      </c>
      <c r="Z2352" t="s">
        <v>134</v>
      </c>
      <c r="AA2352" t="s">
        <v>2393</v>
      </c>
      <c r="AB2352" t="str">
        <f>+IF(W2352="","-",IF(W2352="UNICO","CENSO","MUESTRA"))</f>
        <v>MUESTRA</v>
      </c>
      <c r="AC2352" t="s">
        <v>2397</v>
      </c>
      <c r="AD2352" t="s">
        <v>10405</v>
      </c>
    </row>
    <row r="2353" spans="1:30" x14ac:dyDescent="0.25">
      <c r="A2353" s="5" t="str">
        <f t="shared" si="36"/>
        <v>R 9 - D 73 - 452 - 4093</v>
      </c>
      <c r="B2353" s="23" t="s">
        <v>2347</v>
      </c>
      <c r="C2353" t="s">
        <v>1302</v>
      </c>
      <c r="D2353" t="s">
        <v>1300</v>
      </c>
      <c r="E2353" t="s">
        <v>1301</v>
      </c>
      <c r="F2353" t="s">
        <v>134</v>
      </c>
      <c r="G2353" t="s">
        <v>134</v>
      </c>
      <c r="H2353" t="s">
        <v>10721</v>
      </c>
      <c r="I2353" t="s">
        <v>20</v>
      </c>
      <c r="J2353" t="s">
        <v>2349</v>
      </c>
      <c r="K2353" t="s">
        <v>21</v>
      </c>
      <c r="M2353" t="s">
        <v>10722</v>
      </c>
      <c r="N2353" t="s">
        <v>22</v>
      </c>
      <c r="O2353" t="s">
        <v>23</v>
      </c>
      <c r="P2353" t="s">
        <v>26</v>
      </c>
      <c r="Q2353" t="s">
        <v>2348</v>
      </c>
      <c r="R2353" s="13">
        <v>24</v>
      </c>
      <c r="S2353" s="13">
        <v>1</v>
      </c>
      <c r="T2353" s="21">
        <v>1</v>
      </c>
      <c r="V2353" t="s">
        <v>2154</v>
      </c>
      <c r="W2353" t="s">
        <v>17604</v>
      </c>
      <c r="X2353" s="20" t="str">
        <f>+IF(V2353="","-",CONCATENATE(V2353,"_",W2353))</f>
        <v>FINES_R09</v>
      </c>
      <c r="Y2353" s="59">
        <v>0.73135846853256226</v>
      </c>
      <c r="Z2353" t="s">
        <v>134</v>
      </c>
      <c r="AA2353" t="s">
        <v>2393</v>
      </c>
      <c r="AB2353" t="str">
        <f>+IF(W2353="","-",IF(W2353="UNICO","CENSO","MUESTRA"))</f>
        <v>MUESTRA</v>
      </c>
      <c r="AC2353" t="s">
        <v>2397</v>
      </c>
      <c r="AD2353" t="s">
        <v>10723</v>
      </c>
    </row>
    <row r="2354" spans="1:30" x14ac:dyDescent="0.25">
      <c r="A2354" s="5" t="str">
        <f t="shared" si="36"/>
        <v>R 9 - D 73 - 451 - 0617</v>
      </c>
      <c r="B2354" s="23" t="s">
        <v>2347</v>
      </c>
      <c r="C2354" t="s">
        <v>1302</v>
      </c>
      <c r="D2354" t="s">
        <v>1300</v>
      </c>
      <c r="E2354" t="s">
        <v>1301</v>
      </c>
      <c r="F2354" t="s">
        <v>134</v>
      </c>
      <c r="G2354" t="s">
        <v>134</v>
      </c>
      <c r="H2354" t="s">
        <v>10625</v>
      </c>
      <c r="I2354" t="s">
        <v>20</v>
      </c>
      <c r="J2354" t="s">
        <v>2349</v>
      </c>
      <c r="K2354" t="s">
        <v>21</v>
      </c>
      <c r="M2354" t="s">
        <v>10626</v>
      </c>
      <c r="N2354" t="s">
        <v>22</v>
      </c>
      <c r="O2354" t="s">
        <v>23</v>
      </c>
      <c r="P2354" t="s">
        <v>26</v>
      </c>
      <c r="Q2354" t="s">
        <v>2348</v>
      </c>
      <c r="R2354" s="13">
        <v>63</v>
      </c>
      <c r="S2354" s="13">
        <v>2</v>
      </c>
      <c r="T2354" s="21">
        <v>1</v>
      </c>
      <c r="V2354" t="s">
        <v>2154</v>
      </c>
      <c r="W2354" t="s">
        <v>17604</v>
      </c>
      <c r="X2354" s="20" t="str">
        <f>+IF(V2354="","-",CONCATENATE(V2354,"_",W2354))</f>
        <v>FINES_R09</v>
      </c>
      <c r="Y2354" s="59">
        <v>0.73302721977233887</v>
      </c>
      <c r="Z2354" t="s">
        <v>134</v>
      </c>
      <c r="AA2354" t="s">
        <v>2393</v>
      </c>
      <c r="AB2354" t="str">
        <f>+IF(W2354="","-",IF(W2354="UNICO","CENSO","MUESTRA"))</f>
        <v>MUESTRA</v>
      </c>
      <c r="AC2354" t="s">
        <v>2398</v>
      </c>
      <c r="AD2354" t="s">
        <v>10627</v>
      </c>
    </row>
    <row r="2355" spans="1:30" x14ac:dyDescent="0.25">
      <c r="A2355" s="5" t="str">
        <f t="shared" si="36"/>
        <v>R 9 - D 131 - 453 - 3745</v>
      </c>
      <c r="B2355" s="23" t="s">
        <v>2347</v>
      </c>
      <c r="C2355" t="s">
        <v>1302</v>
      </c>
      <c r="D2355" t="s">
        <v>281</v>
      </c>
      <c r="E2355" t="s">
        <v>2014</v>
      </c>
      <c r="F2355" t="s">
        <v>134</v>
      </c>
      <c r="G2355" t="s">
        <v>134</v>
      </c>
      <c r="H2355" t="s">
        <v>10319</v>
      </c>
      <c r="I2355" t="s">
        <v>20</v>
      </c>
      <c r="J2355" t="s">
        <v>2349</v>
      </c>
      <c r="K2355" t="s">
        <v>21</v>
      </c>
      <c r="M2355" t="s">
        <v>10320</v>
      </c>
      <c r="N2355" t="s">
        <v>22</v>
      </c>
      <c r="O2355" t="s">
        <v>23</v>
      </c>
      <c r="P2355" t="s">
        <v>26</v>
      </c>
      <c r="Q2355" t="s">
        <v>2348</v>
      </c>
      <c r="R2355" s="13">
        <v>14</v>
      </c>
      <c r="S2355" s="13">
        <v>1</v>
      </c>
      <c r="T2355" s="21">
        <v>1</v>
      </c>
      <c r="V2355" t="s">
        <v>2154</v>
      </c>
      <c r="W2355" t="s">
        <v>17604</v>
      </c>
      <c r="X2355" s="20" t="str">
        <f>+IF(V2355="","-",CONCATENATE(V2355,"_",W2355))</f>
        <v>FINES_R09</v>
      </c>
      <c r="Y2355" s="59">
        <v>0.75351673364639282</v>
      </c>
      <c r="Z2355" t="s">
        <v>134</v>
      </c>
      <c r="AA2355" t="s">
        <v>2393</v>
      </c>
      <c r="AB2355" t="str">
        <f>+IF(W2355="","-",IF(W2355="UNICO","CENSO","MUESTRA"))</f>
        <v>MUESTRA</v>
      </c>
      <c r="AC2355" t="s">
        <v>2397</v>
      </c>
      <c r="AD2355" t="s">
        <v>10321</v>
      </c>
    </row>
    <row r="2356" spans="1:30" x14ac:dyDescent="0.25">
      <c r="A2356" s="5" t="str">
        <f t="shared" si="36"/>
        <v>R 9 - D 73 - 453 - 0593</v>
      </c>
      <c r="B2356" s="23" t="s">
        <v>2347</v>
      </c>
      <c r="C2356" t="s">
        <v>1302</v>
      </c>
      <c r="D2356" t="s">
        <v>1300</v>
      </c>
      <c r="E2356" t="s">
        <v>1301</v>
      </c>
      <c r="F2356" t="s">
        <v>134</v>
      </c>
      <c r="G2356" t="s">
        <v>134</v>
      </c>
      <c r="H2356" t="s">
        <v>10729</v>
      </c>
      <c r="I2356" t="s">
        <v>20</v>
      </c>
      <c r="J2356" t="s">
        <v>2349</v>
      </c>
      <c r="K2356" t="s">
        <v>21</v>
      </c>
      <c r="M2356" t="s">
        <v>10730</v>
      </c>
      <c r="N2356" t="s">
        <v>22</v>
      </c>
      <c r="O2356" t="s">
        <v>23</v>
      </c>
      <c r="P2356" t="s">
        <v>26</v>
      </c>
      <c r="Q2356" t="s">
        <v>2348</v>
      </c>
      <c r="R2356" s="13">
        <v>22</v>
      </c>
      <c r="S2356" s="13">
        <v>1</v>
      </c>
      <c r="T2356" s="21">
        <v>1</v>
      </c>
      <c r="V2356" t="s">
        <v>2154</v>
      </c>
      <c r="W2356" t="s">
        <v>17604</v>
      </c>
      <c r="X2356" s="20" t="str">
        <f>+IF(V2356="","-",CONCATENATE(V2356,"_",W2356))</f>
        <v>FINES_R09</v>
      </c>
      <c r="Y2356" s="59">
        <v>0.75379574298858643</v>
      </c>
      <c r="Z2356" t="s">
        <v>134</v>
      </c>
      <c r="AA2356" t="s">
        <v>2393</v>
      </c>
      <c r="AB2356" t="str">
        <f>+IF(W2356="","-",IF(W2356="UNICO","CENSO","MUESTRA"))</f>
        <v>MUESTRA</v>
      </c>
      <c r="AC2356" t="s">
        <v>2397</v>
      </c>
      <c r="AD2356" t="s">
        <v>10731</v>
      </c>
    </row>
    <row r="2357" spans="1:30" x14ac:dyDescent="0.25">
      <c r="A2357" s="5" t="str">
        <f t="shared" si="36"/>
        <v>R 9 - D 73 - 451 - 1864</v>
      </c>
      <c r="B2357" s="23" t="s">
        <v>2347</v>
      </c>
      <c r="C2357" t="s">
        <v>1302</v>
      </c>
      <c r="D2357" t="s">
        <v>1300</v>
      </c>
      <c r="E2357" t="s">
        <v>1301</v>
      </c>
      <c r="F2357" t="s">
        <v>134</v>
      </c>
      <c r="G2357" t="s">
        <v>134</v>
      </c>
      <c r="H2357" t="s">
        <v>10585</v>
      </c>
      <c r="I2357" t="s">
        <v>20</v>
      </c>
      <c r="J2357" t="s">
        <v>2349</v>
      </c>
      <c r="K2357" t="s">
        <v>21</v>
      </c>
      <c r="M2357" t="s">
        <v>10586</v>
      </c>
      <c r="N2357" t="s">
        <v>22</v>
      </c>
      <c r="O2357" t="s">
        <v>23</v>
      </c>
      <c r="P2357" t="s">
        <v>26</v>
      </c>
      <c r="Q2357" t="s">
        <v>2348</v>
      </c>
      <c r="R2357" s="13">
        <v>25</v>
      </c>
      <c r="S2357" s="13">
        <v>1</v>
      </c>
      <c r="T2357" s="21">
        <v>1</v>
      </c>
      <c r="V2357" t="s">
        <v>2154</v>
      </c>
      <c r="W2357" t="s">
        <v>17604</v>
      </c>
      <c r="X2357" s="20" t="str">
        <f>+IF(V2357="","-",CONCATENATE(V2357,"_",W2357))</f>
        <v>FINES_R09</v>
      </c>
      <c r="Y2357" s="59">
        <v>0.7585797905921936</v>
      </c>
      <c r="Z2357" t="s">
        <v>134</v>
      </c>
      <c r="AA2357" t="s">
        <v>2393</v>
      </c>
      <c r="AB2357" t="str">
        <f>+IF(W2357="","-",IF(W2357="UNICO","CENSO","MUESTRA"))</f>
        <v>MUESTRA</v>
      </c>
      <c r="AC2357" t="s">
        <v>2398</v>
      </c>
      <c r="AD2357" t="s">
        <v>10587</v>
      </c>
    </row>
    <row r="2358" spans="1:30" x14ac:dyDescent="0.25">
      <c r="A2358" s="5" t="str">
        <f t="shared" si="36"/>
        <v>R 9 - D 73 - 452 - 1847</v>
      </c>
      <c r="B2358" s="23" t="s">
        <v>2347</v>
      </c>
      <c r="C2358" t="s">
        <v>1302</v>
      </c>
      <c r="D2358" t="s">
        <v>1300</v>
      </c>
      <c r="E2358" t="s">
        <v>1301</v>
      </c>
      <c r="F2358" t="s">
        <v>134</v>
      </c>
      <c r="G2358" t="s">
        <v>134</v>
      </c>
      <c r="H2358" t="s">
        <v>10487</v>
      </c>
      <c r="I2358" t="s">
        <v>20</v>
      </c>
      <c r="J2358" t="s">
        <v>2349</v>
      </c>
      <c r="K2358" t="s">
        <v>21</v>
      </c>
      <c r="M2358" t="s">
        <v>10488</v>
      </c>
      <c r="N2358" t="s">
        <v>22</v>
      </c>
      <c r="O2358" t="s">
        <v>23</v>
      </c>
      <c r="P2358" t="s">
        <v>26</v>
      </c>
      <c r="Q2358" t="s">
        <v>2348</v>
      </c>
      <c r="R2358" s="13">
        <v>322</v>
      </c>
      <c r="S2358" s="13">
        <v>11</v>
      </c>
      <c r="T2358" s="21">
        <v>1</v>
      </c>
      <c r="V2358" t="s">
        <v>2154</v>
      </c>
      <c r="W2358" t="s">
        <v>17604</v>
      </c>
      <c r="X2358" s="20" t="str">
        <f>+IF(V2358="","-",CONCATENATE(V2358,"_",W2358))</f>
        <v>FINES_R09</v>
      </c>
      <c r="Y2358" s="59">
        <v>0.76755607128143311</v>
      </c>
      <c r="Z2358" t="s">
        <v>134</v>
      </c>
      <c r="AA2358" t="s">
        <v>2393</v>
      </c>
      <c r="AB2358" t="str">
        <f>+IF(W2358="","-",IF(W2358="UNICO","CENSO","MUESTRA"))</f>
        <v>MUESTRA</v>
      </c>
      <c r="AC2358" t="s">
        <v>2397</v>
      </c>
      <c r="AD2358" t="s">
        <v>10489</v>
      </c>
    </row>
    <row r="2359" spans="1:30" x14ac:dyDescent="0.25">
      <c r="A2359" s="5" t="str">
        <f t="shared" si="36"/>
        <v>R 9 - D 132 - 451 - 4328</v>
      </c>
      <c r="B2359" s="60" t="s">
        <v>2347</v>
      </c>
      <c r="C2359" t="s">
        <v>1302</v>
      </c>
      <c r="D2359" t="s">
        <v>619</v>
      </c>
      <c r="E2359" t="s">
        <v>2032</v>
      </c>
      <c r="F2359" t="s">
        <v>134</v>
      </c>
      <c r="G2359" t="s">
        <v>134</v>
      </c>
      <c r="H2359" t="s">
        <v>12913</v>
      </c>
      <c r="I2359" t="s">
        <v>20</v>
      </c>
      <c r="J2359" t="s">
        <v>2349</v>
      </c>
      <c r="K2359" t="s">
        <v>21</v>
      </c>
      <c r="M2359" t="s">
        <v>12914</v>
      </c>
      <c r="N2359" t="s">
        <v>22</v>
      </c>
      <c r="O2359" t="s">
        <v>23</v>
      </c>
      <c r="P2359" t="s">
        <v>26</v>
      </c>
      <c r="Q2359" t="s">
        <v>2348</v>
      </c>
      <c r="R2359" s="13">
        <v>0</v>
      </c>
      <c r="S2359" s="13">
        <v>1</v>
      </c>
      <c r="T2359" s="21">
        <v>1</v>
      </c>
      <c r="V2359" t="s">
        <v>2154</v>
      </c>
      <c r="W2359" t="s">
        <v>17604</v>
      </c>
      <c r="X2359" s="20" t="str">
        <f>+IF(V2359="","-",CONCATENATE(V2359,"_",W2359))</f>
        <v>FINES_R09</v>
      </c>
      <c r="Y2359" s="59">
        <v>0.77234429121017456</v>
      </c>
      <c r="Z2359" t="s">
        <v>134</v>
      </c>
      <c r="AA2359" t="s">
        <v>2393</v>
      </c>
      <c r="AB2359" t="str">
        <f>+IF(W2359="","-",IF(W2359="UNICO","CENSO","MUESTRA"))</f>
        <v>MUESTRA</v>
      </c>
      <c r="AC2359" t="s">
        <v>2397</v>
      </c>
      <c r="AD2359" t="s">
        <v>12915</v>
      </c>
    </row>
    <row r="2360" spans="1:30" x14ac:dyDescent="0.25">
      <c r="A2360" s="5" t="str">
        <f t="shared" si="36"/>
        <v>R 9 - D 73 - 452 - 1839</v>
      </c>
      <c r="B2360" s="23" t="s">
        <v>2347</v>
      </c>
      <c r="C2360" t="s">
        <v>1302</v>
      </c>
      <c r="D2360" t="s">
        <v>1300</v>
      </c>
      <c r="E2360" t="s">
        <v>1301</v>
      </c>
      <c r="F2360" t="s">
        <v>134</v>
      </c>
      <c r="G2360" t="s">
        <v>134</v>
      </c>
      <c r="H2360" t="s">
        <v>10529</v>
      </c>
      <c r="I2360" t="s">
        <v>20</v>
      </c>
      <c r="J2360" t="s">
        <v>2349</v>
      </c>
      <c r="K2360" t="s">
        <v>21</v>
      </c>
      <c r="M2360" t="s">
        <v>10530</v>
      </c>
      <c r="N2360" t="s">
        <v>22</v>
      </c>
      <c r="O2360" t="s">
        <v>23</v>
      </c>
      <c r="P2360" t="s">
        <v>26</v>
      </c>
      <c r="Q2360" t="s">
        <v>2348</v>
      </c>
      <c r="R2360" s="13">
        <v>52</v>
      </c>
      <c r="S2360" s="13">
        <v>1</v>
      </c>
      <c r="T2360" s="21">
        <v>1</v>
      </c>
      <c r="V2360" t="s">
        <v>2154</v>
      </c>
      <c r="W2360" t="s">
        <v>17604</v>
      </c>
      <c r="X2360" s="20" t="str">
        <f>+IF(V2360="","-",CONCATENATE(V2360,"_",W2360))</f>
        <v>FINES_R09</v>
      </c>
      <c r="Y2360" s="59">
        <v>0.77852004766464233</v>
      </c>
      <c r="Z2360" t="s">
        <v>134</v>
      </c>
      <c r="AA2360" t="s">
        <v>2393</v>
      </c>
      <c r="AB2360" t="str">
        <f>+IF(W2360="","-",IF(W2360="UNICO","CENSO","MUESTRA"))</f>
        <v>MUESTRA</v>
      </c>
      <c r="AC2360" t="s">
        <v>2397</v>
      </c>
      <c r="AD2360" t="s">
        <v>10531</v>
      </c>
    </row>
    <row r="2361" spans="1:30" x14ac:dyDescent="0.25">
      <c r="A2361" s="5" t="str">
        <f t="shared" si="36"/>
        <v>R 9 - D 73 - 451 - 1839</v>
      </c>
      <c r="B2361" s="23" t="s">
        <v>2347</v>
      </c>
      <c r="C2361" t="s">
        <v>1302</v>
      </c>
      <c r="D2361" t="s">
        <v>1300</v>
      </c>
      <c r="E2361" t="s">
        <v>1301</v>
      </c>
      <c r="F2361" t="s">
        <v>134</v>
      </c>
      <c r="G2361" t="s">
        <v>134</v>
      </c>
      <c r="H2361" t="s">
        <v>10533</v>
      </c>
      <c r="I2361" t="s">
        <v>20</v>
      </c>
      <c r="J2361" t="s">
        <v>2349</v>
      </c>
      <c r="K2361" t="s">
        <v>21</v>
      </c>
      <c r="M2361" t="s">
        <v>10530</v>
      </c>
      <c r="N2361" t="s">
        <v>22</v>
      </c>
      <c r="O2361" t="s">
        <v>23</v>
      </c>
      <c r="P2361" t="s">
        <v>26</v>
      </c>
      <c r="Q2361" t="s">
        <v>2348</v>
      </c>
      <c r="R2361" s="13">
        <v>67</v>
      </c>
      <c r="S2361" s="13">
        <v>2</v>
      </c>
      <c r="T2361" s="21">
        <v>1</v>
      </c>
      <c r="V2361" t="s">
        <v>2154</v>
      </c>
      <c r="W2361" t="s">
        <v>17604</v>
      </c>
      <c r="X2361" s="20" t="str">
        <f>+IF(V2361="","-",CONCATENATE(V2361,"_",W2361))</f>
        <v>FINES_R09</v>
      </c>
      <c r="Y2361" s="59">
        <v>0.77852004766464233</v>
      </c>
      <c r="Z2361" t="s">
        <v>134</v>
      </c>
      <c r="AA2361" t="s">
        <v>2393</v>
      </c>
      <c r="AB2361" t="str">
        <f>+IF(W2361="","-",IF(W2361="UNICO","CENSO","MUESTRA"))</f>
        <v>MUESTRA</v>
      </c>
      <c r="AC2361" t="s">
        <v>2398</v>
      </c>
      <c r="AD2361" t="s">
        <v>10531</v>
      </c>
    </row>
    <row r="2362" spans="1:30" x14ac:dyDescent="0.25">
      <c r="A2362" s="5" t="str">
        <f t="shared" si="36"/>
        <v>R 9 - D 73 - 454 - 1858</v>
      </c>
      <c r="B2362" s="23" t="s">
        <v>2347</v>
      </c>
      <c r="C2362" t="s">
        <v>1302</v>
      </c>
      <c r="D2362" t="s">
        <v>1300</v>
      </c>
      <c r="E2362" t="s">
        <v>1301</v>
      </c>
      <c r="F2362" t="s">
        <v>134</v>
      </c>
      <c r="G2362" t="s">
        <v>134</v>
      </c>
      <c r="H2362" t="s">
        <v>10548</v>
      </c>
      <c r="I2362" t="s">
        <v>20</v>
      </c>
      <c r="J2362" t="s">
        <v>2349</v>
      </c>
      <c r="K2362" t="s">
        <v>21</v>
      </c>
      <c r="M2362" t="s">
        <v>10549</v>
      </c>
      <c r="N2362" t="s">
        <v>22</v>
      </c>
      <c r="O2362" t="s">
        <v>23</v>
      </c>
      <c r="P2362" t="s">
        <v>26</v>
      </c>
      <c r="Q2362" t="s">
        <v>2348</v>
      </c>
      <c r="R2362" s="13">
        <v>32</v>
      </c>
      <c r="S2362" s="13">
        <v>1</v>
      </c>
      <c r="T2362" s="21">
        <v>1</v>
      </c>
      <c r="V2362" t="s">
        <v>2154</v>
      </c>
      <c r="W2362" t="s">
        <v>17604</v>
      </c>
      <c r="X2362" s="20" t="str">
        <f>+IF(V2362="","-",CONCATENATE(V2362,"_",W2362))</f>
        <v>FINES_R09</v>
      </c>
      <c r="Y2362" s="59">
        <v>0.78338718414306641</v>
      </c>
      <c r="Z2362" t="s">
        <v>134</v>
      </c>
      <c r="AA2362" t="s">
        <v>2393</v>
      </c>
      <c r="AB2362" t="str">
        <f>+IF(W2362="","-",IF(W2362="UNICO","CENSO","MUESTRA"))</f>
        <v>MUESTRA</v>
      </c>
      <c r="AC2362" t="s">
        <v>2398</v>
      </c>
      <c r="AD2362" t="s">
        <v>10550</v>
      </c>
    </row>
    <row r="2363" spans="1:30" x14ac:dyDescent="0.25">
      <c r="A2363" s="5" t="str">
        <f t="shared" si="36"/>
        <v>R 9 - D 73 - 451 - 1858</v>
      </c>
      <c r="B2363" s="23" t="s">
        <v>2347</v>
      </c>
      <c r="C2363" t="s">
        <v>1302</v>
      </c>
      <c r="D2363" t="s">
        <v>1300</v>
      </c>
      <c r="E2363" t="s">
        <v>1301</v>
      </c>
      <c r="F2363" t="s">
        <v>134</v>
      </c>
      <c r="G2363" t="s">
        <v>134</v>
      </c>
      <c r="H2363" t="s">
        <v>10572</v>
      </c>
      <c r="I2363" t="s">
        <v>20</v>
      </c>
      <c r="J2363" t="s">
        <v>2349</v>
      </c>
      <c r="K2363" t="s">
        <v>21</v>
      </c>
      <c r="M2363" t="s">
        <v>10549</v>
      </c>
      <c r="N2363" t="s">
        <v>22</v>
      </c>
      <c r="O2363" t="s">
        <v>23</v>
      </c>
      <c r="P2363" t="s">
        <v>26</v>
      </c>
      <c r="Q2363" t="s">
        <v>2348</v>
      </c>
      <c r="R2363" s="13">
        <v>25</v>
      </c>
      <c r="S2363" s="13">
        <v>1</v>
      </c>
      <c r="T2363" s="21">
        <v>1</v>
      </c>
      <c r="V2363" t="s">
        <v>2154</v>
      </c>
      <c r="W2363" t="s">
        <v>17604</v>
      </c>
      <c r="X2363" s="20" t="str">
        <f>+IF(V2363="","-",CONCATENATE(V2363,"_",W2363))</f>
        <v>FINES_R09</v>
      </c>
      <c r="Y2363" s="59">
        <v>0.78338718414306641</v>
      </c>
      <c r="Z2363" t="s">
        <v>134</v>
      </c>
      <c r="AA2363" t="s">
        <v>2393</v>
      </c>
      <c r="AB2363" t="str">
        <f>+IF(W2363="","-",IF(W2363="UNICO","CENSO","MUESTRA"))</f>
        <v>MUESTRA</v>
      </c>
      <c r="AC2363" t="s">
        <v>2397</v>
      </c>
      <c r="AD2363" t="s">
        <v>10550</v>
      </c>
    </row>
    <row r="2364" spans="1:30" x14ac:dyDescent="0.25">
      <c r="A2364" s="5" t="str">
        <f t="shared" si="36"/>
        <v>R 9 - D 73 - 451 - 1844</v>
      </c>
      <c r="B2364" s="23" t="s">
        <v>2347</v>
      </c>
      <c r="C2364" t="s">
        <v>1302</v>
      </c>
      <c r="D2364" t="s">
        <v>1300</v>
      </c>
      <c r="E2364" t="s">
        <v>1301</v>
      </c>
      <c r="F2364" t="s">
        <v>134</v>
      </c>
      <c r="G2364" t="s">
        <v>134</v>
      </c>
      <c r="H2364" t="s">
        <v>10565</v>
      </c>
      <c r="I2364" t="s">
        <v>20</v>
      </c>
      <c r="J2364" t="s">
        <v>2349</v>
      </c>
      <c r="K2364" t="s">
        <v>21</v>
      </c>
      <c r="M2364" t="s">
        <v>10566</v>
      </c>
      <c r="N2364" t="s">
        <v>22</v>
      </c>
      <c r="O2364" t="s">
        <v>23</v>
      </c>
      <c r="P2364" t="s">
        <v>26</v>
      </c>
      <c r="Q2364" t="s">
        <v>2348</v>
      </c>
      <c r="R2364" s="13">
        <v>20</v>
      </c>
      <c r="S2364" s="13">
        <v>1</v>
      </c>
      <c r="T2364" s="21">
        <v>1</v>
      </c>
      <c r="V2364" t="s">
        <v>2154</v>
      </c>
      <c r="W2364" t="s">
        <v>17604</v>
      </c>
      <c r="X2364" s="20" t="str">
        <f>+IF(V2364="","-",CONCATENATE(V2364,"_",W2364))</f>
        <v>FINES_R09</v>
      </c>
      <c r="Y2364" s="59">
        <v>0.78689855337142944</v>
      </c>
      <c r="Z2364" t="s">
        <v>134</v>
      </c>
      <c r="AA2364" t="s">
        <v>2393</v>
      </c>
      <c r="AB2364" t="str">
        <f>+IF(W2364="","-",IF(W2364="UNICO","CENSO","MUESTRA"))</f>
        <v>MUESTRA</v>
      </c>
      <c r="AC2364" t="s">
        <v>2397</v>
      </c>
      <c r="AD2364" t="s">
        <v>10567</v>
      </c>
    </row>
    <row r="2365" spans="1:30" x14ac:dyDescent="0.25">
      <c r="A2365" s="5" t="str">
        <f t="shared" si="36"/>
        <v>R 9 - D 132 - 451 - 4326</v>
      </c>
      <c r="B2365" s="60" t="s">
        <v>2347</v>
      </c>
      <c r="C2365" t="s">
        <v>1302</v>
      </c>
      <c r="D2365" t="s">
        <v>619</v>
      </c>
      <c r="E2365" t="s">
        <v>2032</v>
      </c>
      <c r="F2365" t="s">
        <v>134</v>
      </c>
      <c r="G2365" t="s">
        <v>134</v>
      </c>
      <c r="H2365" t="s">
        <v>12905</v>
      </c>
      <c r="I2365" t="s">
        <v>20</v>
      </c>
      <c r="J2365" t="s">
        <v>2349</v>
      </c>
      <c r="K2365" t="s">
        <v>21</v>
      </c>
      <c r="M2365" t="s">
        <v>12906</v>
      </c>
      <c r="N2365" t="s">
        <v>22</v>
      </c>
      <c r="O2365" t="s">
        <v>23</v>
      </c>
      <c r="P2365" t="s">
        <v>26</v>
      </c>
      <c r="Q2365" t="s">
        <v>2348</v>
      </c>
      <c r="R2365" s="13">
        <v>0</v>
      </c>
      <c r="S2365" s="13">
        <v>1</v>
      </c>
      <c r="T2365" s="21">
        <v>1</v>
      </c>
      <c r="V2365" t="s">
        <v>2154</v>
      </c>
      <c r="W2365" t="s">
        <v>17604</v>
      </c>
      <c r="X2365" s="20" t="str">
        <f>+IF(V2365="","-",CONCATENATE(V2365,"_",W2365))</f>
        <v>FINES_R09</v>
      </c>
      <c r="Y2365" s="59">
        <v>0.7898821234703064</v>
      </c>
      <c r="Z2365" t="s">
        <v>134</v>
      </c>
      <c r="AA2365" t="s">
        <v>2393</v>
      </c>
      <c r="AB2365" t="str">
        <f>+IF(W2365="","-",IF(W2365="UNICO","CENSO","MUESTRA"))</f>
        <v>MUESTRA</v>
      </c>
      <c r="AC2365" t="s">
        <v>2397</v>
      </c>
      <c r="AD2365" t="s">
        <v>12907</v>
      </c>
    </row>
    <row r="2366" spans="1:30" x14ac:dyDescent="0.25">
      <c r="A2366" s="5" t="str">
        <f t="shared" si="36"/>
        <v>R 9 - D 131 - 453 - 0762</v>
      </c>
      <c r="B2366" s="23" t="s">
        <v>2347</v>
      </c>
      <c r="C2366" t="s">
        <v>1302</v>
      </c>
      <c r="D2366" t="s">
        <v>281</v>
      </c>
      <c r="E2366" t="s">
        <v>2014</v>
      </c>
      <c r="F2366" t="s">
        <v>134</v>
      </c>
      <c r="G2366" t="s">
        <v>134</v>
      </c>
      <c r="H2366" t="s">
        <v>10290</v>
      </c>
      <c r="I2366" t="s">
        <v>20</v>
      </c>
      <c r="J2366" t="s">
        <v>2349</v>
      </c>
      <c r="K2366" t="s">
        <v>21</v>
      </c>
      <c r="M2366" t="s">
        <v>10291</v>
      </c>
      <c r="N2366" t="s">
        <v>22</v>
      </c>
      <c r="O2366" t="s">
        <v>23</v>
      </c>
      <c r="P2366" t="s">
        <v>26</v>
      </c>
      <c r="Q2366" t="s">
        <v>2348</v>
      </c>
      <c r="R2366" s="13">
        <v>37</v>
      </c>
      <c r="S2366" s="13">
        <v>2</v>
      </c>
      <c r="T2366" s="21">
        <v>1</v>
      </c>
      <c r="V2366" t="s">
        <v>2154</v>
      </c>
      <c r="W2366" t="s">
        <v>17604</v>
      </c>
      <c r="X2366" s="20" t="str">
        <f>+IF(V2366="","-",CONCATENATE(V2366,"_",W2366))</f>
        <v>FINES_R09</v>
      </c>
      <c r="Y2366" s="59">
        <v>0.79020988941192627</v>
      </c>
      <c r="Z2366" t="s">
        <v>134</v>
      </c>
      <c r="AA2366" t="s">
        <v>2393</v>
      </c>
      <c r="AB2366" t="str">
        <f>+IF(W2366="","-",IF(W2366="UNICO","CENSO","MUESTRA"))</f>
        <v>MUESTRA</v>
      </c>
      <c r="AC2366" t="s">
        <v>2398</v>
      </c>
      <c r="AD2366" t="s">
        <v>10292</v>
      </c>
    </row>
    <row r="2367" spans="1:30" x14ac:dyDescent="0.25">
      <c r="A2367" s="5" t="str">
        <f t="shared" si="36"/>
        <v>R 9 - D 132 - 453 - 4325</v>
      </c>
      <c r="B2367" s="60" t="s">
        <v>2347</v>
      </c>
      <c r="C2367" t="s">
        <v>1302</v>
      </c>
      <c r="D2367" t="s">
        <v>619</v>
      </c>
      <c r="E2367" t="s">
        <v>2032</v>
      </c>
      <c r="F2367" t="s">
        <v>134</v>
      </c>
      <c r="G2367" t="s">
        <v>134</v>
      </c>
      <c r="H2367" t="s">
        <v>12901</v>
      </c>
      <c r="I2367" t="s">
        <v>20</v>
      </c>
      <c r="J2367" t="s">
        <v>2349</v>
      </c>
      <c r="K2367" t="s">
        <v>21</v>
      </c>
      <c r="M2367" t="s">
        <v>12902</v>
      </c>
      <c r="N2367" t="s">
        <v>22</v>
      </c>
      <c r="O2367" t="s">
        <v>23</v>
      </c>
      <c r="P2367" t="s">
        <v>26</v>
      </c>
      <c r="Q2367" t="s">
        <v>2348</v>
      </c>
      <c r="R2367" s="13">
        <v>21</v>
      </c>
      <c r="S2367" s="13">
        <v>1</v>
      </c>
      <c r="T2367" s="21">
        <v>1</v>
      </c>
      <c r="V2367" t="s">
        <v>2154</v>
      </c>
      <c r="W2367" t="s">
        <v>17604</v>
      </c>
      <c r="X2367" s="20" t="str">
        <f>+IF(V2367="","-",CONCATENATE(V2367,"_",W2367))</f>
        <v>FINES_R09</v>
      </c>
      <c r="Y2367" s="59">
        <v>0.79270309209823608</v>
      </c>
      <c r="Z2367" t="s">
        <v>134</v>
      </c>
      <c r="AA2367" t="s">
        <v>2393</v>
      </c>
      <c r="AB2367" t="str">
        <f>+IF(W2367="","-",IF(W2367="UNICO","CENSO","MUESTRA"))</f>
        <v>MUESTRA</v>
      </c>
      <c r="AC2367" t="s">
        <v>2398</v>
      </c>
      <c r="AD2367" t="s">
        <v>12903</v>
      </c>
    </row>
    <row r="2368" spans="1:30" x14ac:dyDescent="0.25">
      <c r="A2368" s="5" t="str">
        <f t="shared" si="36"/>
        <v>R 9 - D 132 - 453 - 1038</v>
      </c>
      <c r="B2368" s="23" t="s">
        <v>2347</v>
      </c>
      <c r="C2368" t="s">
        <v>1302</v>
      </c>
      <c r="D2368" t="s">
        <v>619</v>
      </c>
      <c r="E2368" t="s">
        <v>2032</v>
      </c>
      <c r="F2368" t="s">
        <v>134</v>
      </c>
      <c r="G2368" t="s">
        <v>134</v>
      </c>
      <c r="H2368" t="s">
        <v>10416</v>
      </c>
      <c r="I2368" t="s">
        <v>20</v>
      </c>
      <c r="J2368" t="s">
        <v>2349</v>
      </c>
      <c r="K2368" t="s">
        <v>21</v>
      </c>
      <c r="M2368" t="s">
        <v>2242</v>
      </c>
      <c r="N2368" t="s">
        <v>22</v>
      </c>
      <c r="O2368" t="s">
        <v>23</v>
      </c>
      <c r="P2368" t="s">
        <v>26</v>
      </c>
      <c r="Q2368" t="s">
        <v>2348</v>
      </c>
      <c r="R2368" s="13">
        <v>16</v>
      </c>
      <c r="S2368" s="13">
        <v>1</v>
      </c>
      <c r="T2368" s="21">
        <v>1</v>
      </c>
      <c r="V2368" t="s">
        <v>2154</v>
      </c>
      <c r="W2368" t="s">
        <v>17604</v>
      </c>
      <c r="X2368" s="20" t="str">
        <f>+IF(V2368="","-",CONCATENATE(V2368,"_",W2368))</f>
        <v>FINES_R09</v>
      </c>
      <c r="Y2368" s="59">
        <v>0.79475772380828857</v>
      </c>
      <c r="Z2368" t="s">
        <v>134</v>
      </c>
      <c r="AA2368" t="s">
        <v>2393</v>
      </c>
      <c r="AB2368" t="str">
        <f>+IF(W2368="","-",IF(W2368="UNICO","CENSO","MUESTRA"))</f>
        <v>MUESTRA</v>
      </c>
      <c r="AC2368" t="s">
        <v>2398</v>
      </c>
      <c r="AD2368" t="s">
        <v>10417</v>
      </c>
    </row>
    <row r="2369" spans="1:30" x14ac:dyDescent="0.25">
      <c r="A2369" s="5" t="str">
        <f t="shared" si="36"/>
        <v>R 9 - D 131 - 453 - 4455</v>
      </c>
      <c r="B2369" s="60" t="s">
        <v>2347</v>
      </c>
      <c r="C2369" t="s">
        <v>1302</v>
      </c>
      <c r="D2369" t="s">
        <v>281</v>
      </c>
      <c r="E2369" t="s">
        <v>2014</v>
      </c>
      <c r="F2369" t="s">
        <v>134</v>
      </c>
      <c r="G2369" t="s">
        <v>134</v>
      </c>
      <c r="H2369" t="s">
        <v>12877</v>
      </c>
      <c r="I2369" t="s">
        <v>20</v>
      </c>
      <c r="J2369" t="s">
        <v>2349</v>
      </c>
      <c r="K2369" t="s">
        <v>21</v>
      </c>
      <c r="M2369" t="s">
        <v>12878</v>
      </c>
      <c r="N2369" t="s">
        <v>22</v>
      </c>
      <c r="O2369" t="s">
        <v>23</v>
      </c>
      <c r="P2369" t="s">
        <v>26</v>
      </c>
      <c r="Q2369" t="s">
        <v>2348</v>
      </c>
      <c r="R2369" s="13">
        <v>34</v>
      </c>
      <c r="S2369" s="13">
        <v>1</v>
      </c>
      <c r="T2369" s="21">
        <v>1</v>
      </c>
      <c r="V2369" t="s">
        <v>2154</v>
      </c>
      <c r="W2369" t="s">
        <v>17604</v>
      </c>
      <c r="X2369" s="20" t="str">
        <f>+IF(V2369="","-",CONCATENATE(V2369,"_",W2369))</f>
        <v>FINES_R09</v>
      </c>
      <c r="Y2369" s="59">
        <v>0.80145901441574097</v>
      </c>
      <c r="Z2369" t="s">
        <v>134</v>
      </c>
      <c r="AA2369" t="s">
        <v>2393</v>
      </c>
      <c r="AB2369" t="str">
        <f>+IF(W2369="","-",IF(W2369="UNICO","CENSO","MUESTRA"))</f>
        <v>MUESTRA</v>
      </c>
      <c r="AC2369" t="s">
        <v>2398</v>
      </c>
      <c r="AD2369" t="s">
        <v>12879</v>
      </c>
    </row>
    <row r="2370" spans="1:30" x14ac:dyDescent="0.25">
      <c r="A2370" s="5" t="str">
        <f t="shared" si="36"/>
        <v>R 9 - D 73 - 451 - 0566</v>
      </c>
      <c r="B2370" s="23" t="s">
        <v>2347</v>
      </c>
      <c r="C2370" t="s">
        <v>1302</v>
      </c>
      <c r="D2370" t="s">
        <v>1300</v>
      </c>
      <c r="E2370" t="s">
        <v>1301</v>
      </c>
      <c r="F2370" t="s">
        <v>134</v>
      </c>
      <c r="G2370" t="s">
        <v>134</v>
      </c>
      <c r="H2370" t="s">
        <v>10691</v>
      </c>
      <c r="I2370" t="s">
        <v>20</v>
      </c>
      <c r="J2370" t="s">
        <v>2349</v>
      </c>
      <c r="K2370" t="s">
        <v>21</v>
      </c>
      <c r="M2370" t="s">
        <v>10619</v>
      </c>
      <c r="N2370" t="s">
        <v>22</v>
      </c>
      <c r="O2370" t="s">
        <v>23</v>
      </c>
      <c r="P2370" t="s">
        <v>26</v>
      </c>
      <c r="Q2370" t="s">
        <v>2348</v>
      </c>
      <c r="R2370" s="13">
        <v>42</v>
      </c>
      <c r="S2370" s="13">
        <v>2</v>
      </c>
      <c r="T2370" s="21">
        <v>1</v>
      </c>
      <c r="V2370" t="s">
        <v>2154</v>
      </c>
      <c r="W2370" t="s">
        <v>17604</v>
      </c>
      <c r="X2370" s="20" t="str">
        <f>+IF(V2370="","-",CONCATENATE(V2370,"_",W2370))</f>
        <v>FINES_R09</v>
      </c>
      <c r="Y2370" s="59">
        <v>0.80223506689071655</v>
      </c>
      <c r="Z2370" t="s">
        <v>134</v>
      </c>
      <c r="AA2370" t="s">
        <v>2393</v>
      </c>
      <c r="AB2370" t="str">
        <f>+IF(W2370="","-",IF(W2370="UNICO","CENSO","MUESTRA"))</f>
        <v>MUESTRA</v>
      </c>
      <c r="AC2370" t="s">
        <v>2397</v>
      </c>
      <c r="AD2370" t="s">
        <v>10692</v>
      </c>
    </row>
    <row r="2371" spans="1:30" x14ac:dyDescent="0.25">
      <c r="A2371" s="5" t="str">
        <f t="shared" ref="A2371:A2434" si="37">+H2371</f>
        <v>R 9 - D 73 - 453 - 0589</v>
      </c>
      <c r="B2371" s="23" t="s">
        <v>2347</v>
      </c>
      <c r="C2371" t="s">
        <v>1302</v>
      </c>
      <c r="D2371" t="s">
        <v>1300</v>
      </c>
      <c r="E2371" t="s">
        <v>1301</v>
      </c>
      <c r="F2371" t="s">
        <v>134</v>
      </c>
      <c r="G2371" t="s">
        <v>134</v>
      </c>
      <c r="H2371" t="s">
        <v>10706</v>
      </c>
      <c r="I2371" t="s">
        <v>20</v>
      </c>
      <c r="J2371" t="s">
        <v>2349</v>
      </c>
      <c r="K2371" t="s">
        <v>21</v>
      </c>
      <c r="M2371" t="s">
        <v>10707</v>
      </c>
      <c r="N2371" t="s">
        <v>22</v>
      </c>
      <c r="O2371" t="s">
        <v>23</v>
      </c>
      <c r="P2371" t="s">
        <v>26</v>
      </c>
      <c r="Q2371" t="s">
        <v>2348</v>
      </c>
      <c r="R2371" s="13">
        <v>17</v>
      </c>
      <c r="S2371" s="13">
        <v>1</v>
      </c>
      <c r="T2371" s="21">
        <v>1</v>
      </c>
      <c r="V2371" t="s">
        <v>2154</v>
      </c>
      <c r="W2371" t="s">
        <v>17604</v>
      </c>
      <c r="X2371" s="20" t="str">
        <f>+IF(V2371="","-",CONCATENATE(V2371,"_",W2371))</f>
        <v>FINES_R09</v>
      </c>
      <c r="Y2371" s="59">
        <v>0.80259597301483154</v>
      </c>
      <c r="Z2371" t="s">
        <v>134</v>
      </c>
      <c r="AA2371" t="s">
        <v>2393</v>
      </c>
      <c r="AB2371" t="str">
        <f>+IF(W2371="","-",IF(W2371="UNICO","CENSO","MUESTRA"))</f>
        <v>MUESTRA</v>
      </c>
      <c r="AC2371" t="s">
        <v>2398</v>
      </c>
      <c r="AD2371" t="s">
        <v>10708</v>
      </c>
    </row>
    <row r="2372" spans="1:30" x14ac:dyDescent="0.25">
      <c r="A2372" s="5" t="str">
        <f t="shared" si="37"/>
        <v>R 9 - D 73 - 453 - 0601</v>
      </c>
      <c r="B2372" s="23" t="s">
        <v>2347</v>
      </c>
      <c r="C2372" t="s">
        <v>1302</v>
      </c>
      <c r="D2372" t="s">
        <v>1300</v>
      </c>
      <c r="E2372" t="s">
        <v>1301</v>
      </c>
      <c r="F2372" t="s">
        <v>134</v>
      </c>
      <c r="G2372" t="s">
        <v>134</v>
      </c>
      <c r="H2372" t="s">
        <v>10654</v>
      </c>
      <c r="I2372" t="s">
        <v>20</v>
      </c>
      <c r="J2372" t="s">
        <v>2349</v>
      </c>
      <c r="K2372" t="s">
        <v>21</v>
      </c>
      <c r="M2372" t="s">
        <v>10655</v>
      </c>
      <c r="N2372" t="s">
        <v>22</v>
      </c>
      <c r="O2372" t="s">
        <v>23</v>
      </c>
      <c r="P2372" t="s">
        <v>26</v>
      </c>
      <c r="Q2372" t="s">
        <v>2348</v>
      </c>
      <c r="R2372" s="13">
        <v>61</v>
      </c>
      <c r="S2372" s="13">
        <v>3</v>
      </c>
      <c r="T2372" s="21">
        <v>1</v>
      </c>
      <c r="V2372" t="s">
        <v>2154</v>
      </c>
      <c r="W2372" t="s">
        <v>17604</v>
      </c>
      <c r="X2372" s="20" t="str">
        <f>+IF(V2372="","-",CONCATENATE(V2372,"_",W2372))</f>
        <v>FINES_R09</v>
      </c>
      <c r="Y2372" s="59">
        <v>0.81121432781219482</v>
      </c>
      <c r="Z2372" t="s">
        <v>134</v>
      </c>
      <c r="AA2372" t="s">
        <v>2393</v>
      </c>
      <c r="AB2372" t="str">
        <f>+IF(W2372="","-",IF(W2372="UNICO","CENSO","MUESTRA"))</f>
        <v>MUESTRA</v>
      </c>
      <c r="AC2372" t="s">
        <v>2398</v>
      </c>
      <c r="AD2372" t="s">
        <v>10656</v>
      </c>
    </row>
    <row r="2373" spans="1:30" x14ac:dyDescent="0.25">
      <c r="A2373" s="5" t="str">
        <f t="shared" si="37"/>
        <v>R 9 - D 132 - 457 - 3054</v>
      </c>
      <c r="B2373" s="23" t="s">
        <v>2347</v>
      </c>
      <c r="C2373" t="s">
        <v>1302</v>
      </c>
      <c r="D2373" t="s">
        <v>619</v>
      </c>
      <c r="E2373" t="s">
        <v>2032</v>
      </c>
      <c r="F2373" t="s">
        <v>134</v>
      </c>
      <c r="G2373" t="s">
        <v>134</v>
      </c>
      <c r="H2373" t="s">
        <v>10366</v>
      </c>
      <c r="I2373" t="s">
        <v>20</v>
      </c>
      <c r="J2373" t="s">
        <v>2349</v>
      </c>
      <c r="K2373" t="s">
        <v>21</v>
      </c>
      <c r="M2373" t="s">
        <v>10367</v>
      </c>
      <c r="N2373" t="s">
        <v>22</v>
      </c>
      <c r="O2373" t="s">
        <v>23</v>
      </c>
      <c r="P2373" t="s">
        <v>26</v>
      </c>
      <c r="Q2373" t="s">
        <v>2348</v>
      </c>
      <c r="R2373" s="13">
        <v>21</v>
      </c>
      <c r="S2373" s="13">
        <v>1</v>
      </c>
      <c r="T2373" s="21">
        <v>1</v>
      </c>
      <c r="V2373" t="s">
        <v>2154</v>
      </c>
      <c r="W2373" t="s">
        <v>17604</v>
      </c>
      <c r="X2373" s="20" t="str">
        <f>+IF(V2373="","-",CONCATENATE(V2373,"_",W2373))</f>
        <v>FINES_R09</v>
      </c>
      <c r="Y2373" s="59">
        <v>0.81841248273849487</v>
      </c>
      <c r="Z2373" t="s">
        <v>134</v>
      </c>
      <c r="AA2373" t="s">
        <v>2393</v>
      </c>
      <c r="AB2373" t="str">
        <f>+IF(W2373="","-",IF(W2373="UNICO","CENSO","MUESTRA"))</f>
        <v>MUESTRA</v>
      </c>
      <c r="AC2373" t="s">
        <v>2397</v>
      </c>
      <c r="AD2373" t="s">
        <v>10368</v>
      </c>
    </row>
    <row r="2374" spans="1:30" x14ac:dyDescent="0.25">
      <c r="A2374" s="5" t="str">
        <f t="shared" si="37"/>
        <v>R 9 - D 131 - 453 - 4499</v>
      </c>
      <c r="B2374" s="60" t="s">
        <v>2347</v>
      </c>
      <c r="C2374" t="s">
        <v>1302</v>
      </c>
      <c r="D2374" t="s">
        <v>281</v>
      </c>
      <c r="E2374" t="s">
        <v>2014</v>
      </c>
      <c r="F2374" t="s">
        <v>134</v>
      </c>
      <c r="G2374" t="s">
        <v>134</v>
      </c>
      <c r="H2374" t="s">
        <v>12885</v>
      </c>
      <c r="I2374" t="s">
        <v>20</v>
      </c>
      <c r="J2374" t="s">
        <v>2349</v>
      </c>
      <c r="K2374" t="s">
        <v>21</v>
      </c>
      <c r="M2374" t="s">
        <v>2529</v>
      </c>
      <c r="N2374" t="s">
        <v>22</v>
      </c>
      <c r="O2374" t="s">
        <v>23</v>
      </c>
      <c r="P2374" t="s">
        <v>26</v>
      </c>
      <c r="Q2374" t="s">
        <v>2348</v>
      </c>
      <c r="R2374" s="13">
        <v>21</v>
      </c>
      <c r="S2374" s="13">
        <v>1</v>
      </c>
      <c r="T2374" s="21">
        <v>1</v>
      </c>
      <c r="V2374" t="s">
        <v>2154</v>
      </c>
      <c r="W2374" t="s">
        <v>17604</v>
      </c>
      <c r="X2374" s="20" t="str">
        <f>+IF(V2374="","-",CONCATENATE(V2374,"_",W2374))</f>
        <v>FINES_R09</v>
      </c>
      <c r="Y2374" s="59">
        <v>0.84598106145858765</v>
      </c>
      <c r="Z2374" t="s">
        <v>134</v>
      </c>
      <c r="AA2374" t="s">
        <v>2393</v>
      </c>
      <c r="AB2374" t="str">
        <f>+IF(W2374="","-",IF(W2374="UNICO","CENSO","MUESTRA"))</f>
        <v>MUESTRA</v>
      </c>
      <c r="AC2374" t="s">
        <v>2398</v>
      </c>
      <c r="AD2374" t="s">
        <v>12886</v>
      </c>
    </row>
    <row r="2375" spans="1:30" x14ac:dyDescent="0.25">
      <c r="A2375" s="5" t="str">
        <f t="shared" si="37"/>
        <v>R 9 - D 73 - 451 - 3721</v>
      </c>
      <c r="B2375" s="23" t="s">
        <v>2347</v>
      </c>
      <c r="C2375" t="s">
        <v>1302</v>
      </c>
      <c r="D2375" t="s">
        <v>1300</v>
      </c>
      <c r="E2375" t="s">
        <v>1301</v>
      </c>
      <c r="F2375" t="s">
        <v>134</v>
      </c>
      <c r="G2375" t="s">
        <v>134</v>
      </c>
      <c r="H2375" t="s">
        <v>10682</v>
      </c>
      <c r="I2375" t="s">
        <v>20</v>
      </c>
      <c r="J2375" t="s">
        <v>2349</v>
      </c>
      <c r="K2375" t="s">
        <v>21</v>
      </c>
      <c r="M2375" t="s">
        <v>10683</v>
      </c>
      <c r="N2375" t="s">
        <v>22</v>
      </c>
      <c r="O2375" t="s">
        <v>23</v>
      </c>
      <c r="P2375" t="s">
        <v>26</v>
      </c>
      <c r="Q2375" t="s">
        <v>2348</v>
      </c>
      <c r="R2375" s="13">
        <v>21</v>
      </c>
      <c r="S2375" s="13">
        <v>1</v>
      </c>
      <c r="T2375" s="21">
        <v>1</v>
      </c>
      <c r="V2375" t="s">
        <v>2154</v>
      </c>
      <c r="W2375" t="s">
        <v>17604</v>
      </c>
      <c r="X2375" s="20" t="str">
        <f>+IF(V2375="","-",CONCATENATE(V2375,"_",W2375))</f>
        <v>FINES_R09</v>
      </c>
      <c r="Y2375" s="59">
        <v>0.9414592981338501</v>
      </c>
      <c r="Z2375" t="s">
        <v>134</v>
      </c>
      <c r="AA2375" t="s">
        <v>2393</v>
      </c>
      <c r="AB2375" t="str">
        <f>+IF(W2375="","-",IF(W2375="UNICO","CENSO","MUESTRA"))</f>
        <v>MUESTRA</v>
      </c>
      <c r="AC2375" t="s">
        <v>2397</v>
      </c>
      <c r="AD2375" t="s">
        <v>10684</v>
      </c>
    </row>
    <row r="2376" spans="1:30" x14ac:dyDescent="0.25">
      <c r="A2376" s="5" t="str">
        <f t="shared" si="37"/>
        <v>R 9 - D 73 - 451 - 0620</v>
      </c>
      <c r="B2376" s="23" t="s">
        <v>2347</v>
      </c>
      <c r="C2376" t="s">
        <v>1302</v>
      </c>
      <c r="D2376" t="s">
        <v>1300</v>
      </c>
      <c r="E2376" t="s">
        <v>1301</v>
      </c>
      <c r="F2376" t="s">
        <v>134</v>
      </c>
      <c r="G2376" t="s">
        <v>134</v>
      </c>
      <c r="H2376" t="s">
        <v>10615</v>
      </c>
      <c r="I2376" t="s">
        <v>20</v>
      </c>
      <c r="J2376" t="s">
        <v>2349</v>
      </c>
      <c r="K2376" t="s">
        <v>21</v>
      </c>
      <c r="M2376" t="s">
        <v>10616</v>
      </c>
      <c r="N2376" t="s">
        <v>22</v>
      </c>
      <c r="O2376" t="s">
        <v>23</v>
      </c>
      <c r="P2376" t="s">
        <v>26</v>
      </c>
      <c r="Q2376" t="s">
        <v>2348</v>
      </c>
      <c r="R2376" s="13">
        <v>75</v>
      </c>
      <c r="S2376" s="13">
        <v>3</v>
      </c>
      <c r="T2376" s="21">
        <v>1</v>
      </c>
      <c r="V2376" t="s">
        <v>2154</v>
      </c>
      <c r="W2376" t="s">
        <v>17604</v>
      </c>
      <c r="X2376" s="20" t="str">
        <f>+IF(V2376="","-",CONCATENATE(V2376,"_",W2376))</f>
        <v>FINES_R09</v>
      </c>
      <c r="Y2376" s="59">
        <v>0.94568949937820435</v>
      </c>
      <c r="Z2376" t="s">
        <v>134</v>
      </c>
      <c r="AA2376" t="s">
        <v>2393</v>
      </c>
      <c r="AB2376" t="str">
        <f>+IF(W2376="","-",IF(W2376="UNICO","CENSO","MUESTRA"))</f>
        <v>MUESTRA</v>
      </c>
      <c r="AC2376" t="s">
        <v>2397</v>
      </c>
      <c r="AD2376" t="s">
        <v>10617</v>
      </c>
    </row>
    <row r="2377" spans="1:30" x14ac:dyDescent="0.25">
      <c r="A2377" s="5" t="str">
        <f t="shared" si="37"/>
        <v>R 9 - D 73 - 454 - 3696</v>
      </c>
      <c r="B2377" s="23" t="s">
        <v>2347</v>
      </c>
      <c r="C2377" t="s">
        <v>1302</v>
      </c>
      <c r="D2377" t="s">
        <v>1300</v>
      </c>
      <c r="E2377" t="s">
        <v>1301</v>
      </c>
      <c r="F2377" t="s">
        <v>134</v>
      </c>
      <c r="G2377" t="s">
        <v>134</v>
      </c>
      <c r="H2377" t="s">
        <v>10552</v>
      </c>
      <c r="I2377" t="s">
        <v>20</v>
      </c>
      <c r="J2377" t="s">
        <v>2349</v>
      </c>
      <c r="K2377" t="s">
        <v>21</v>
      </c>
      <c r="M2377" t="s">
        <v>10553</v>
      </c>
      <c r="N2377" t="s">
        <v>22</v>
      </c>
      <c r="O2377" t="s">
        <v>23</v>
      </c>
      <c r="P2377" t="s">
        <v>26</v>
      </c>
      <c r="Q2377" t="s">
        <v>2348</v>
      </c>
      <c r="R2377" s="13">
        <v>42</v>
      </c>
      <c r="S2377" s="13">
        <v>1</v>
      </c>
      <c r="T2377" s="21">
        <v>1</v>
      </c>
      <c r="V2377" t="s">
        <v>2154</v>
      </c>
      <c r="W2377" t="s">
        <v>17604</v>
      </c>
      <c r="X2377" s="20" t="str">
        <f>+IF(V2377="","-",CONCATENATE(V2377,"_",W2377))</f>
        <v>FINES_R09</v>
      </c>
      <c r="Y2377" s="59">
        <v>0.9463537335395813</v>
      </c>
      <c r="Z2377" t="s">
        <v>134</v>
      </c>
      <c r="AA2377" t="s">
        <v>2393</v>
      </c>
      <c r="AB2377" t="str">
        <f>+IF(W2377="","-",IF(W2377="UNICO","CENSO","MUESTRA"))</f>
        <v>MUESTRA</v>
      </c>
      <c r="AC2377" t="s">
        <v>2397</v>
      </c>
      <c r="AD2377" t="s">
        <v>10554</v>
      </c>
    </row>
    <row r="2378" spans="1:30" x14ac:dyDescent="0.25">
      <c r="A2378" s="5" t="str">
        <f t="shared" si="37"/>
        <v>R 10 - D 70 - 451 - 4383</v>
      </c>
      <c r="B2378" s="23" t="s">
        <v>2347</v>
      </c>
      <c r="C2378" t="s">
        <v>86</v>
      </c>
      <c r="D2378" t="s">
        <v>372</v>
      </c>
      <c r="E2378" t="s">
        <v>1233</v>
      </c>
      <c r="F2378" t="s">
        <v>134</v>
      </c>
      <c r="G2378" t="s">
        <v>134</v>
      </c>
      <c r="H2378" t="s">
        <v>11074</v>
      </c>
      <c r="I2378" t="s">
        <v>20</v>
      </c>
      <c r="J2378" t="s">
        <v>2349</v>
      </c>
      <c r="K2378" t="s">
        <v>21</v>
      </c>
      <c r="M2378" t="s">
        <v>11075</v>
      </c>
      <c r="N2378" t="s">
        <v>22</v>
      </c>
      <c r="O2378" t="s">
        <v>23</v>
      </c>
      <c r="P2378" t="s">
        <v>26</v>
      </c>
      <c r="Q2378" t="s">
        <v>2348</v>
      </c>
      <c r="R2378" s="13">
        <v>27</v>
      </c>
      <c r="S2378" s="13">
        <v>1</v>
      </c>
      <c r="T2378" s="21">
        <v>1</v>
      </c>
      <c r="V2378" t="s">
        <v>2154</v>
      </c>
      <c r="W2378" t="s">
        <v>17587</v>
      </c>
      <c r="X2378" s="20" t="str">
        <f>+IF(V2378="","-",CONCATENATE(V2378,"_",W2378))</f>
        <v>FINES_R10</v>
      </c>
      <c r="Y2378" s="59">
        <v>0.13540734350681299</v>
      </c>
      <c r="Z2378" t="s">
        <v>134</v>
      </c>
      <c r="AA2378" t="s">
        <v>2394</v>
      </c>
      <c r="AB2378" t="str">
        <f>+IF(W2378="","-",IF(W2378="UNICO","CENSO","MUESTRA"))</f>
        <v>MUESTRA</v>
      </c>
      <c r="AC2378" t="s">
        <v>2397</v>
      </c>
      <c r="AD2378" t="s">
        <v>11076</v>
      </c>
    </row>
    <row r="2379" spans="1:30" x14ac:dyDescent="0.25">
      <c r="A2379" s="5" t="str">
        <f t="shared" si="37"/>
        <v>R 10 - D 67 - 452 - 4037</v>
      </c>
      <c r="B2379" s="23" t="s">
        <v>2347</v>
      </c>
      <c r="C2379" t="s">
        <v>86</v>
      </c>
      <c r="D2379" t="s">
        <v>1059</v>
      </c>
      <c r="E2379" t="s">
        <v>1060</v>
      </c>
      <c r="F2379" t="s">
        <v>134</v>
      </c>
      <c r="G2379" t="s">
        <v>134</v>
      </c>
      <c r="H2379" t="s">
        <v>3317</v>
      </c>
      <c r="I2379" t="s">
        <v>20</v>
      </c>
      <c r="J2379" t="s">
        <v>2349</v>
      </c>
      <c r="K2379" t="s">
        <v>21</v>
      </c>
      <c r="M2379" t="s">
        <v>2266</v>
      </c>
      <c r="N2379" t="s">
        <v>22</v>
      </c>
      <c r="O2379" t="s">
        <v>23</v>
      </c>
      <c r="P2379" t="s">
        <v>26</v>
      </c>
      <c r="Q2379" t="s">
        <v>2348</v>
      </c>
      <c r="R2379" s="13">
        <v>17</v>
      </c>
      <c r="S2379" s="13">
        <v>1</v>
      </c>
      <c r="T2379" s="21">
        <v>1</v>
      </c>
      <c r="V2379" t="s">
        <v>2154</v>
      </c>
      <c r="W2379" t="s">
        <v>17587</v>
      </c>
      <c r="X2379" s="20" t="str">
        <f>+IF(V2379="","-",CONCATENATE(V2379,"_",W2379))</f>
        <v>FINES_R10</v>
      </c>
      <c r="Y2379" s="59">
        <v>0.16759136319160459</v>
      </c>
      <c r="Z2379" t="s">
        <v>134</v>
      </c>
      <c r="AA2379" t="s">
        <v>2393</v>
      </c>
      <c r="AB2379" t="str">
        <f>+IF(W2379="","-",IF(W2379="UNICO","CENSO","MUESTRA"))</f>
        <v>MUESTRA</v>
      </c>
      <c r="AC2379" t="s">
        <v>2398</v>
      </c>
      <c r="AD2379" t="s">
        <v>3318</v>
      </c>
    </row>
    <row r="2380" spans="1:30" x14ac:dyDescent="0.25">
      <c r="A2380" s="5" t="str">
        <f t="shared" si="37"/>
        <v>R 10 - D 63 - 451 - 1304</v>
      </c>
      <c r="B2380" s="23" t="s">
        <v>2347</v>
      </c>
      <c r="C2380" t="s">
        <v>86</v>
      </c>
      <c r="D2380" t="s">
        <v>360</v>
      </c>
      <c r="E2380" t="s">
        <v>1027</v>
      </c>
      <c r="F2380" t="s">
        <v>134</v>
      </c>
      <c r="G2380" t="s">
        <v>134</v>
      </c>
      <c r="H2380" t="s">
        <v>3258</v>
      </c>
      <c r="I2380" t="s">
        <v>20</v>
      </c>
      <c r="J2380" t="s">
        <v>2349</v>
      </c>
      <c r="K2380" t="s">
        <v>21</v>
      </c>
      <c r="M2380" t="s">
        <v>3259</v>
      </c>
      <c r="N2380" t="s">
        <v>22</v>
      </c>
      <c r="O2380" t="s">
        <v>23</v>
      </c>
      <c r="P2380" t="s">
        <v>26</v>
      </c>
      <c r="Q2380" t="s">
        <v>2348</v>
      </c>
      <c r="R2380" s="13">
        <v>16</v>
      </c>
      <c r="S2380" s="13">
        <v>1</v>
      </c>
      <c r="T2380" s="21">
        <v>1</v>
      </c>
      <c r="V2380" t="s">
        <v>2154</v>
      </c>
      <c r="W2380" t="s">
        <v>17587</v>
      </c>
      <c r="X2380" s="20" t="str">
        <f>+IF(V2380="","-",CONCATENATE(V2380,"_",W2380))</f>
        <v>FINES_R10</v>
      </c>
      <c r="Y2380" s="59">
        <v>0.17106132209300989</v>
      </c>
      <c r="Z2380" t="s">
        <v>134</v>
      </c>
      <c r="AA2380" t="s">
        <v>2393</v>
      </c>
      <c r="AB2380" t="str">
        <f>+IF(W2380="","-",IF(W2380="UNICO","CENSO","MUESTRA"))</f>
        <v>MUESTRA</v>
      </c>
      <c r="AC2380" t="s">
        <v>2397</v>
      </c>
      <c r="AD2380" t="s">
        <v>3260</v>
      </c>
    </row>
    <row r="2381" spans="1:30" x14ac:dyDescent="0.25">
      <c r="A2381" s="5" t="str">
        <f t="shared" si="37"/>
        <v>R 10 - D 63 - 451 - 1301</v>
      </c>
      <c r="B2381" s="23" t="s">
        <v>2347</v>
      </c>
      <c r="C2381" t="s">
        <v>86</v>
      </c>
      <c r="D2381" t="s">
        <v>360</v>
      </c>
      <c r="E2381" t="s">
        <v>1027</v>
      </c>
      <c r="F2381" t="s">
        <v>134</v>
      </c>
      <c r="G2381" t="s">
        <v>134</v>
      </c>
      <c r="H2381" t="s">
        <v>3276</v>
      </c>
      <c r="I2381" t="s">
        <v>20</v>
      </c>
      <c r="J2381" t="s">
        <v>2349</v>
      </c>
      <c r="K2381" t="s">
        <v>21</v>
      </c>
      <c r="M2381" t="s">
        <v>2263</v>
      </c>
      <c r="N2381" t="s">
        <v>22</v>
      </c>
      <c r="O2381" t="s">
        <v>23</v>
      </c>
      <c r="P2381" t="s">
        <v>26</v>
      </c>
      <c r="Q2381" t="s">
        <v>2348</v>
      </c>
      <c r="R2381" s="13">
        <v>14</v>
      </c>
      <c r="S2381" s="13">
        <v>1</v>
      </c>
      <c r="T2381" s="21">
        <v>1</v>
      </c>
      <c r="V2381" t="s">
        <v>2154</v>
      </c>
      <c r="W2381" t="s">
        <v>17587</v>
      </c>
      <c r="X2381" s="20" t="str">
        <f>+IF(V2381="","-",CONCATENATE(V2381,"_",W2381))</f>
        <v>FINES_R10</v>
      </c>
      <c r="Y2381" s="59">
        <v>0.19239962100982669</v>
      </c>
      <c r="Z2381" t="s">
        <v>134</v>
      </c>
      <c r="AA2381" t="s">
        <v>2393</v>
      </c>
      <c r="AB2381" t="str">
        <f>+IF(W2381="","-",IF(W2381="UNICO","CENSO","MUESTRA"))</f>
        <v>MUESTRA</v>
      </c>
      <c r="AC2381" t="s">
        <v>2398</v>
      </c>
      <c r="AD2381" t="s">
        <v>3277</v>
      </c>
    </row>
    <row r="2382" spans="1:30" x14ac:dyDescent="0.25">
      <c r="A2382" s="5" t="str">
        <f t="shared" si="37"/>
        <v>R 10 - D 63 - 451 - 1300</v>
      </c>
      <c r="B2382" s="23" t="s">
        <v>2347</v>
      </c>
      <c r="C2382" t="s">
        <v>86</v>
      </c>
      <c r="D2382" t="s">
        <v>360</v>
      </c>
      <c r="E2382" t="s">
        <v>1027</v>
      </c>
      <c r="F2382" t="s">
        <v>134</v>
      </c>
      <c r="G2382" t="s">
        <v>134</v>
      </c>
      <c r="H2382" t="s">
        <v>3279</v>
      </c>
      <c r="I2382" t="s">
        <v>20</v>
      </c>
      <c r="J2382" t="s">
        <v>2349</v>
      </c>
      <c r="K2382" t="s">
        <v>21</v>
      </c>
      <c r="M2382" t="s">
        <v>2265</v>
      </c>
      <c r="N2382" t="s">
        <v>22</v>
      </c>
      <c r="O2382" t="s">
        <v>23</v>
      </c>
      <c r="P2382" t="s">
        <v>26</v>
      </c>
      <c r="Q2382" t="s">
        <v>2348</v>
      </c>
      <c r="R2382" s="13">
        <v>12</v>
      </c>
      <c r="S2382" s="13">
        <v>1</v>
      </c>
      <c r="T2382" s="21">
        <v>1</v>
      </c>
      <c r="V2382" t="s">
        <v>2154</v>
      </c>
      <c r="W2382" t="s">
        <v>17587</v>
      </c>
      <c r="X2382" s="20" t="str">
        <f>+IF(V2382="","-",CONCATENATE(V2382,"_",W2382))</f>
        <v>FINES_R10</v>
      </c>
      <c r="Y2382" s="59">
        <v>0.20094802975654599</v>
      </c>
      <c r="Z2382" t="s">
        <v>134</v>
      </c>
      <c r="AA2382" t="s">
        <v>2393</v>
      </c>
      <c r="AB2382" t="str">
        <f>+IF(W2382="","-",IF(W2382="UNICO","CENSO","MUESTRA"))</f>
        <v>MUESTRA</v>
      </c>
      <c r="AC2382" t="s">
        <v>2398</v>
      </c>
      <c r="AD2382" t="s">
        <v>3280</v>
      </c>
    </row>
    <row r="2383" spans="1:30" x14ac:dyDescent="0.25">
      <c r="A2383" s="5" t="str">
        <f t="shared" si="37"/>
        <v>R 10 - D 16 - 451 - 4447</v>
      </c>
      <c r="B2383" s="23" t="s">
        <v>2347</v>
      </c>
      <c r="C2383" t="s">
        <v>86</v>
      </c>
      <c r="D2383" t="s">
        <v>451</v>
      </c>
      <c r="E2383" t="s">
        <v>453</v>
      </c>
      <c r="F2383" t="s">
        <v>134</v>
      </c>
      <c r="G2383" t="s">
        <v>134</v>
      </c>
      <c r="H2383" t="s">
        <v>10933</v>
      </c>
      <c r="I2383" t="s">
        <v>20</v>
      </c>
      <c r="J2383" t="s">
        <v>2349</v>
      </c>
      <c r="K2383" t="s">
        <v>21</v>
      </c>
      <c r="M2383" t="s">
        <v>18064</v>
      </c>
      <c r="N2383" t="s">
        <v>22</v>
      </c>
      <c r="O2383" t="s">
        <v>23</v>
      </c>
      <c r="P2383" t="s">
        <v>26</v>
      </c>
      <c r="Q2383" t="s">
        <v>2348</v>
      </c>
      <c r="R2383" s="13">
        <v>22</v>
      </c>
      <c r="S2383" s="13">
        <v>1</v>
      </c>
      <c r="T2383" s="21">
        <v>1</v>
      </c>
      <c r="V2383" t="s">
        <v>2154</v>
      </c>
      <c r="W2383" t="s">
        <v>17587</v>
      </c>
      <c r="X2383" s="20" t="str">
        <f>+IF(V2383="","-",CONCATENATE(V2383,"_",W2383))</f>
        <v>FINES_R10</v>
      </c>
      <c r="Y2383" s="59">
        <v>0.21</v>
      </c>
      <c r="Z2383" t="s">
        <v>134</v>
      </c>
      <c r="AA2383" t="s">
        <v>2393</v>
      </c>
      <c r="AB2383" t="str">
        <f>+IF(W2383="","-",IF(W2383="UNICO","CENSO","MUESTRA"))</f>
        <v>MUESTRA</v>
      </c>
      <c r="AC2383" t="s">
        <v>2397</v>
      </c>
      <c r="AD2383" t="s">
        <v>10935</v>
      </c>
    </row>
    <row r="2384" spans="1:30" x14ac:dyDescent="0.25">
      <c r="A2384" s="5" t="str">
        <f t="shared" si="37"/>
        <v>R 10 - D 63 - 451 - 3597</v>
      </c>
      <c r="B2384" s="23" t="s">
        <v>2347</v>
      </c>
      <c r="C2384" t="s">
        <v>86</v>
      </c>
      <c r="D2384" t="s">
        <v>360</v>
      </c>
      <c r="E2384" t="s">
        <v>1027</v>
      </c>
      <c r="F2384" t="s">
        <v>134</v>
      </c>
      <c r="G2384" t="s">
        <v>134</v>
      </c>
      <c r="H2384" t="s">
        <v>3289</v>
      </c>
      <c r="I2384" t="s">
        <v>20</v>
      </c>
      <c r="J2384" t="s">
        <v>2349</v>
      </c>
      <c r="K2384" t="s">
        <v>21</v>
      </c>
      <c r="M2384" t="s">
        <v>3290</v>
      </c>
      <c r="N2384" t="s">
        <v>22</v>
      </c>
      <c r="O2384" t="s">
        <v>23</v>
      </c>
      <c r="P2384" t="s">
        <v>26</v>
      </c>
      <c r="Q2384" t="s">
        <v>2348</v>
      </c>
      <c r="R2384" s="13">
        <v>43</v>
      </c>
      <c r="S2384" s="13">
        <v>2</v>
      </c>
      <c r="T2384" s="21">
        <v>1</v>
      </c>
      <c r="V2384" t="s">
        <v>2154</v>
      </c>
      <c r="W2384" t="s">
        <v>17587</v>
      </c>
      <c r="X2384" s="20" t="str">
        <f>+IF(V2384="","-",CONCATENATE(V2384,"_",W2384))</f>
        <v>FINES_R10</v>
      </c>
      <c r="Y2384" s="59">
        <v>0.2125876843929291</v>
      </c>
      <c r="Z2384" t="s">
        <v>134</v>
      </c>
      <c r="AA2384" t="s">
        <v>2393</v>
      </c>
      <c r="AB2384" t="str">
        <f>+IF(W2384="","-",IF(W2384="UNICO","CENSO","MUESTRA"))</f>
        <v>MUESTRA</v>
      </c>
      <c r="AC2384" t="s">
        <v>2398</v>
      </c>
      <c r="AD2384" t="s">
        <v>3291</v>
      </c>
    </row>
    <row r="2385" spans="1:30" x14ac:dyDescent="0.25">
      <c r="A2385" s="5" t="str">
        <f t="shared" si="37"/>
        <v>R 10 - D 16 - 451 - 2800</v>
      </c>
      <c r="B2385" s="23" t="s">
        <v>2347</v>
      </c>
      <c r="C2385" t="s">
        <v>86</v>
      </c>
      <c r="D2385" t="s">
        <v>451</v>
      </c>
      <c r="E2385" t="s">
        <v>453</v>
      </c>
      <c r="F2385" t="s">
        <v>134</v>
      </c>
      <c r="G2385" t="s">
        <v>134</v>
      </c>
      <c r="H2385" t="s">
        <v>3088</v>
      </c>
      <c r="I2385" t="s">
        <v>20</v>
      </c>
      <c r="J2385" t="s">
        <v>2349</v>
      </c>
      <c r="K2385" t="s">
        <v>21</v>
      </c>
      <c r="M2385" t="s">
        <v>3089</v>
      </c>
      <c r="N2385" t="s">
        <v>22</v>
      </c>
      <c r="O2385" t="s">
        <v>23</v>
      </c>
      <c r="P2385" t="s">
        <v>26</v>
      </c>
      <c r="Q2385" t="s">
        <v>2348</v>
      </c>
      <c r="R2385" s="13">
        <v>40</v>
      </c>
      <c r="S2385" s="13">
        <v>2</v>
      </c>
      <c r="T2385" s="21">
        <v>1</v>
      </c>
      <c r="V2385" t="s">
        <v>2154</v>
      </c>
      <c r="W2385" t="s">
        <v>17587</v>
      </c>
      <c r="X2385" s="20" t="str">
        <f>+IF(V2385="","-",CONCATENATE(V2385,"_",W2385))</f>
        <v>FINES_R10</v>
      </c>
      <c r="Y2385" s="59">
        <v>0.22577577829360959</v>
      </c>
      <c r="Z2385" t="s">
        <v>134</v>
      </c>
      <c r="AA2385" t="s">
        <v>2393</v>
      </c>
      <c r="AB2385" t="str">
        <f>+IF(W2385="","-",IF(W2385="UNICO","CENSO","MUESTRA"))</f>
        <v>MUESTRA</v>
      </c>
      <c r="AC2385" t="s">
        <v>2398</v>
      </c>
      <c r="AD2385" t="s">
        <v>3090</v>
      </c>
    </row>
    <row r="2386" spans="1:30" x14ac:dyDescent="0.25">
      <c r="A2386" s="5" t="str">
        <f t="shared" si="37"/>
        <v>R 10 - D 63 - 451 - 1774</v>
      </c>
      <c r="B2386" s="23" t="s">
        <v>2347</v>
      </c>
      <c r="C2386" t="s">
        <v>86</v>
      </c>
      <c r="D2386" t="s">
        <v>360</v>
      </c>
      <c r="E2386" t="s">
        <v>1027</v>
      </c>
      <c r="F2386" t="s">
        <v>134</v>
      </c>
      <c r="G2386" t="s">
        <v>134</v>
      </c>
      <c r="H2386" t="s">
        <v>3244</v>
      </c>
      <c r="I2386" t="s">
        <v>20</v>
      </c>
      <c r="J2386" t="s">
        <v>2349</v>
      </c>
      <c r="K2386" t="s">
        <v>21</v>
      </c>
      <c r="M2386" t="s">
        <v>3245</v>
      </c>
      <c r="N2386" t="s">
        <v>22</v>
      </c>
      <c r="O2386" t="s">
        <v>23</v>
      </c>
      <c r="P2386" t="s">
        <v>26</v>
      </c>
      <c r="Q2386" t="s">
        <v>2348</v>
      </c>
      <c r="R2386" s="13">
        <v>73</v>
      </c>
      <c r="S2386" s="13">
        <v>3</v>
      </c>
      <c r="T2386" s="21">
        <v>1</v>
      </c>
      <c r="V2386" t="s">
        <v>2154</v>
      </c>
      <c r="W2386" t="s">
        <v>17587</v>
      </c>
      <c r="X2386" s="20" t="str">
        <f>+IF(V2386="","-",CONCATENATE(V2386,"_",W2386))</f>
        <v>FINES_R10</v>
      </c>
      <c r="Y2386" s="59">
        <v>0.22804144024848941</v>
      </c>
      <c r="Z2386" t="s">
        <v>134</v>
      </c>
      <c r="AA2386" t="s">
        <v>2393</v>
      </c>
      <c r="AB2386" t="str">
        <f>+IF(W2386="","-",IF(W2386="UNICO","CENSO","MUESTRA"))</f>
        <v>MUESTRA</v>
      </c>
      <c r="AC2386" t="s">
        <v>2398</v>
      </c>
      <c r="AD2386" t="s">
        <v>3246</v>
      </c>
    </row>
    <row r="2387" spans="1:30" x14ac:dyDescent="0.25">
      <c r="A2387" s="5" t="str">
        <f t="shared" si="37"/>
        <v>R 10 - D 63 - 451 - 2943</v>
      </c>
      <c r="B2387" s="23" t="s">
        <v>2347</v>
      </c>
      <c r="C2387" t="s">
        <v>86</v>
      </c>
      <c r="D2387" t="s">
        <v>360</v>
      </c>
      <c r="E2387" t="s">
        <v>1027</v>
      </c>
      <c r="F2387" t="s">
        <v>134</v>
      </c>
      <c r="G2387" t="s">
        <v>134</v>
      </c>
      <c r="H2387" t="s">
        <v>3267</v>
      </c>
      <c r="I2387" t="s">
        <v>20</v>
      </c>
      <c r="J2387" t="s">
        <v>2349</v>
      </c>
      <c r="K2387" t="s">
        <v>21</v>
      </c>
      <c r="M2387" t="s">
        <v>3268</v>
      </c>
      <c r="N2387" t="s">
        <v>22</v>
      </c>
      <c r="O2387" t="s">
        <v>23</v>
      </c>
      <c r="P2387" t="s">
        <v>26</v>
      </c>
      <c r="Q2387" t="s">
        <v>2348</v>
      </c>
      <c r="R2387" s="13">
        <v>43</v>
      </c>
      <c r="S2387" s="13">
        <v>3</v>
      </c>
      <c r="T2387" s="21">
        <v>1</v>
      </c>
      <c r="V2387" t="s">
        <v>2154</v>
      </c>
      <c r="W2387" t="s">
        <v>17587</v>
      </c>
      <c r="X2387" s="20" t="str">
        <f>+IF(V2387="","-",CONCATENATE(V2387,"_",W2387))</f>
        <v>FINES_R10</v>
      </c>
      <c r="Y2387" s="59">
        <v>0.2386455237865448</v>
      </c>
      <c r="Z2387" t="s">
        <v>134</v>
      </c>
      <c r="AA2387" t="s">
        <v>2393</v>
      </c>
      <c r="AB2387" t="str">
        <f>+IF(W2387="","-",IF(W2387="UNICO","CENSO","MUESTRA"))</f>
        <v>MUESTRA</v>
      </c>
      <c r="AC2387" t="s">
        <v>2397</v>
      </c>
      <c r="AD2387" t="s">
        <v>3269</v>
      </c>
    </row>
    <row r="2388" spans="1:30" x14ac:dyDescent="0.25">
      <c r="A2388" s="5" t="str">
        <f t="shared" si="37"/>
        <v>R 10 - D 16 - 451 - 2799</v>
      </c>
      <c r="B2388" s="23" t="s">
        <v>2347</v>
      </c>
      <c r="C2388" t="s">
        <v>86</v>
      </c>
      <c r="D2388" t="s">
        <v>451</v>
      </c>
      <c r="E2388" t="s">
        <v>453</v>
      </c>
      <c r="F2388" t="s">
        <v>134</v>
      </c>
      <c r="G2388" t="s">
        <v>134</v>
      </c>
      <c r="H2388" t="s">
        <v>3075</v>
      </c>
      <c r="I2388" t="s">
        <v>20</v>
      </c>
      <c r="J2388" t="s">
        <v>2349</v>
      </c>
      <c r="K2388" t="s">
        <v>21</v>
      </c>
      <c r="M2388" t="s">
        <v>3076</v>
      </c>
      <c r="N2388" t="s">
        <v>22</v>
      </c>
      <c r="O2388" t="s">
        <v>23</v>
      </c>
      <c r="P2388" t="s">
        <v>26</v>
      </c>
      <c r="Q2388" t="s">
        <v>2348</v>
      </c>
      <c r="R2388" s="13">
        <v>50</v>
      </c>
      <c r="S2388" s="13">
        <v>2</v>
      </c>
      <c r="T2388" s="21">
        <v>1</v>
      </c>
      <c r="V2388" t="s">
        <v>2154</v>
      </c>
      <c r="W2388" t="s">
        <v>17587</v>
      </c>
      <c r="X2388" s="20" t="str">
        <f>+IF(V2388="","-",CONCATENATE(V2388,"_",W2388))</f>
        <v>FINES_R10</v>
      </c>
      <c r="Y2388" s="59">
        <v>0.2461377680301666</v>
      </c>
      <c r="Z2388" t="s">
        <v>134</v>
      </c>
      <c r="AA2388" t="s">
        <v>2393</v>
      </c>
      <c r="AB2388" t="str">
        <f>+IF(W2388="","-",IF(W2388="UNICO","CENSO","MUESTRA"))</f>
        <v>MUESTRA</v>
      </c>
      <c r="AC2388" t="s">
        <v>2398</v>
      </c>
      <c r="AD2388" t="s">
        <v>3077</v>
      </c>
    </row>
    <row r="2389" spans="1:30" x14ac:dyDescent="0.25">
      <c r="A2389" s="5" t="str">
        <f t="shared" si="37"/>
        <v>R 10 - D 44 - 451 - 1947</v>
      </c>
      <c r="B2389" s="23" t="s">
        <v>2347</v>
      </c>
      <c r="C2389" t="s">
        <v>86</v>
      </c>
      <c r="D2389" t="s">
        <v>303</v>
      </c>
      <c r="E2389" t="s">
        <v>747</v>
      </c>
      <c r="F2389" t="s">
        <v>134</v>
      </c>
      <c r="G2389" t="s">
        <v>134</v>
      </c>
      <c r="H2389" t="s">
        <v>3143</v>
      </c>
      <c r="I2389" t="s">
        <v>20</v>
      </c>
      <c r="J2389" t="s">
        <v>2349</v>
      </c>
      <c r="K2389" t="s">
        <v>21</v>
      </c>
      <c r="M2389" t="s">
        <v>3144</v>
      </c>
      <c r="N2389" t="s">
        <v>22</v>
      </c>
      <c r="O2389" t="s">
        <v>23</v>
      </c>
      <c r="P2389" t="s">
        <v>26</v>
      </c>
      <c r="Q2389" t="s">
        <v>2348</v>
      </c>
      <c r="R2389" s="13">
        <v>64</v>
      </c>
      <c r="S2389" s="13">
        <v>4</v>
      </c>
      <c r="T2389" s="21">
        <v>1</v>
      </c>
      <c r="V2389" t="s">
        <v>2154</v>
      </c>
      <c r="W2389" t="s">
        <v>17587</v>
      </c>
      <c r="X2389" s="20" t="str">
        <f>+IF(V2389="","-",CONCATENATE(V2389,"_",W2389))</f>
        <v>FINES_R10</v>
      </c>
      <c r="Y2389" s="59">
        <v>0.25065222382545471</v>
      </c>
      <c r="Z2389" t="s">
        <v>134</v>
      </c>
      <c r="AA2389" t="s">
        <v>2393</v>
      </c>
      <c r="AB2389" t="str">
        <f>+IF(W2389="","-",IF(W2389="UNICO","CENSO","MUESTRA"))</f>
        <v>MUESTRA</v>
      </c>
      <c r="AC2389" t="s">
        <v>2397</v>
      </c>
      <c r="AD2389" t="s">
        <v>3145</v>
      </c>
    </row>
    <row r="2390" spans="1:30" x14ac:dyDescent="0.25">
      <c r="A2390" s="5" t="str">
        <f t="shared" si="37"/>
        <v>R 10 - D 44 - 451 - 4352</v>
      </c>
      <c r="B2390" s="23" t="s">
        <v>2347</v>
      </c>
      <c r="C2390" t="s">
        <v>86</v>
      </c>
      <c r="D2390" t="s">
        <v>303</v>
      </c>
      <c r="E2390" t="s">
        <v>747</v>
      </c>
      <c r="F2390" t="s">
        <v>134</v>
      </c>
      <c r="G2390" t="s">
        <v>134</v>
      </c>
      <c r="H2390" t="s">
        <v>3184</v>
      </c>
      <c r="I2390" t="s">
        <v>20</v>
      </c>
      <c r="J2390" t="s">
        <v>2349</v>
      </c>
      <c r="K2390" t="s">
        <v>21</v>
      </c>
      <c r="M2390" t="s">
        <v>2256</v>
      </c>
      <c r="N2390" t="s">
        <v>22</v>
      </c>
      <c r="O2390" t="s">
        <v>23</v>
      </c>
      <c r="P2390" t="s">
        <v>26</v>
      </c>
      <c r="Q2390" t="s">
        <v>2348</v>
      </c>
      <c r="R2390" s="13">
        <v>50</v>
      </c>
      <c r="S2390" s="13">
        <v>2</v>
      </c>
      <c r="T2390" s="21">
        <v>1</v>
      </c>
      <c r="V2390" t="s">
        <v>2154</v>
      </c>
      <c r="W2390" t="s">
        <v>17587</v>
      </c>
      <c r="X2390" s="20" t="str">
        <f>+IF(V2390="","-",CONCATENATE(V2390,"_",W2390))</f>
        <v>FINES_R10</v>
      </c>
      <c r="Y2390" s="59">
        <v>0.25965863466262817</v>
      </c>
      <c r="Z2390" t="s">
        <v>134</v>
      </c>
      <c r="AA2390" t="s">
        <v>2393</v>
      </c>
      <c r="AB2390" t="str">
        <f>+IF(W2390="","-",IF(W2390="UNICO","CENSO","MUESTRA"))</f>
        <v>MUESTRA</v>
      </c>
      <c r="AC2390" t="s">
        <v>2397</v>
      </c>
      <c r="AD2390" t="s">
        <v>3185</v>
      </c>
    </row>
    <row r="2391" spans="1:30" x14ac:dyDescent="0.25">
      <c r="A2391" s="5" t="str">
        <f t="shared" si="37"/>
        <v>R 10 - D 44 - 451 - 4354</v>
      </c>
      <c r="B2391" s="23" t="s">
        <v>2347</v>
      </c>
      <c r="C2391" t="s">
        <v>86</v>
      </c>
      <c r="D2391" t="s">
        <v>303</v>
      </c>
      <c r="E2391" t="s">
        <v>747</v>
      </c>
      <c r="F2391" t="s">
        <v>134</v>
      </c>
      <c r="G2391" t="s">
        <v>134</v>
      </c>
      <c r="H2391" t="s">
        <v>3204</v>
      </c>
      <c r="I2391" t="s">
        <v>20</v>
      </c>
      <c r="J2391" t="s">
        <v>2349</v>
      </c>
      <c r="K2391" t="s">
        <v>21</v>
      </c>
      <c r="M2391" t="s">
        <v>2260</v>
      </c>
      <c r="N2391" t="s">
        <v>22</v>
      </c>
      <c r="O2391" t="s">
        <v>23</v>
      </c>
      <c r="P2391" t="s">
        <v>26</v>
      </c>
      <c r="Q2391" t="s">
        <v>2348</v>
      </c>
      <c r="R2391" s="13">
        <v>65</v>
      </c>
      <c r="S2391" s="13">
        <v>2</v>
      </c>
      <c r="T2391" s="21">
        <v>1</v>
      </c>
      <c r="V2391" t="s">
        <v>2154</v>
      </c>
      <c r="W2391" t="s">
        <v>17587</v>
      </c>
      <c r="X2391" s="20" t="str">
        <f>+IF(V2391="","-",CONCATENATE(V2391,"_",W2391))</f>
        <v>FINES_R10</v>
      </c>
      <c r="Y2391" s="59">
        <v>0.25965863466262817</v>
      </c>
      <c r="Z2391" t="s">
        <v>134</v>
      </c>
      <c r="AA2391" t="s">
        <v>2393</v>
      </c>
      <c r="AB2391" t="str">
        <f>+IF(W2391="","-",IF(W2391="UNICO","CENSO","MUESTRA"))</f>
        <v>MUESTRA</v>
      </c>
      <c r="AC2391" t="s">
        <v>2397</v>
      </c>
      <c r="AD2391" t="s">
        <v>3205</v>
      </c>
    </row>
    <row r="2392" spans="1:30" x14ac:dyDescent="0.25">
      <c r="A2392" s="5" t="str">
        <f t="shared" si="37"/>
        <v>R 10 - D 44 - 451 - 1345</v>
      </c>
      <c r="B2392" s="23" t="s">
        <v>2347</v>
      </c>
      <c r="C2392" t="s">
        <v>86</v>
      </c>
      <c r="D2392" t="s">
        <v>303</v>
      </c>
      <c r="E2392" t="s">
        <v>747</v>
      </c>
      <c r="F2392" t="s">
        <v>134</v>
      </c>
      <c r="G2392" t="s">
        <v>134</v>
      </c>
      <c r="H2392" t="s">
        <v>10942</v>
      </c>
      <c r="I2392" t="s">
        <v>20</v>
      </c>
      <c r="J2392" t="s">
        <v>2349</v>
      </c>
      <c r="K2392" t="s">
        <v>21</v>
      </c>
      <c r="M2392" t="s">
        <v>10943</v>
      </c>
      <c r="N2392" t="s">
        <v>22</v>
      </c>
      <c r="O2392" t="s">
        <v>23</v>
      </c>
      <c r="P2392" t="s">
        <v>26</v>
      </c>
      <c r="Q2392" t="s">
        <v>2348</v>
      </c>
      <c r="R2392" s="13">
        <v>10</v>
      </c>
      <c r="S2392" s="13">
        <v>2</v>
      </c>
      <c r="T2392" s="21">
        <v>1</v>
      </c>
      <c r="V2392" t="s">
        <v>2154</v>
      </c>
      <c r="W2392" t="s">
        <v>17587</v>
      </c>
      <c r="X2392" s="20" t="str">
        <f>+IF(V2392="","-",CONCATENATE(V2392,"_",W2392))</f>
        <v>FINES_R10</v>
      </c>
      <c r="Y2392" s="59">
        <v>0.25965863466262817</v>
      </c>
      <c r="Z2392" t="s">
        <v>134</v>
      </c>
      <c r="AA2392" t="s">
        <v>2393</v>
      </c>
      <c r="AB2392" t="str">
        <f>+IF(W2392="","-",IF(W2392="UNICO","CENSO","MUESTRA"))</f>
        <v>MUESTRA</v>
      </c>
      <c r="AC2392" t="s">
        <v>2397</v>
      </c>
      <c r="AD2392" t="s">
        <v>10944</v>
      </c>
    </row>
    <row r="2393" spans="1:30" x14ac:dyDescent="0.25">
      <c r="A2393" s="5" t="str">
        <f t="shared" si="37"/>
        <v>R 10 - D 44 - 451 - 1954</v>
      </c>
      <c r="B2393" s="23" t="s">
        <v>2347</v>
      </c>
      <c r="C2393" t="s">
        <v>86</v>
      </c>
      <c r="D2393" t="s">
        <v>303</v>
      </c>
      <c r="E2393" t="s">
        <v>747</v>
      </c>
      <c r="F2393" t="s">
        <v>134</v>
      </c>
      <c r="G2393" t="s">
        <v>134</v>
      </c>
      <c r="H2393" t="s">
        <v>10956</v>
      </c>
      <c r="I2393" t="s">
        <v>20</v>
      </c>
      <c r="J2393" t="s">
        <v>2349</v>
      </c>
      <c r="K2393" t="s">
        <v>21</v>
      </c>
      <c r="M2393" t="s">
        <v>10957</v>
      </c>
      <c r="N2393" t="s">
        <v>22</v>
      </c>
      <c r="O2393" t="s">
        <v>23</v>
      </c>
      <c r="P2393" t="s">
        <v>26</v>
      </c>
      <c r="Q2393" t="s">
        <v>2348</v>
      </c>
      <c r="R2393" s="13">
        <v>39</v>
      </c>
      <c r="S2393" s="13">
        <v>1</v>
      </c>
      <c r="T2393" s="21">
        <v>1</v>
      </c>
      <c r="V2393" t="s">
        <v>2154</v>
      </c>
      <c r="W2393" t="s">
        <v>17587</v>
      </c>
      <c r="X2393" s="20" t="str">
        <f>+IF(V2393="","-",CONCATENATE(V2393,"_",W2393))</f>
        <v>FINES_R10</v>
      </c>
      <c r="Y2393" s="59">
        <v>0.25965863466262817</v>
      </c>
      <c r="Z2393" t="s">
        <v>134</v>
      </c>
      <c r="AA2393" t="s">
        <v>2393</v>
      </c>
      <c r="AB2393" t="str">
        <f>+IF(W2393="","-",IF(W2393="UNICO","CENSO","MUESTRA"))</f>
        <v>MUESTRA</v>
      </c>
      <c r="AC2393" t="s">
        <v>2398</v>
      </c>
      <c r="AD2393" t="s">
        <v>10958</v>
      </c>
    </row>
    <row r="2394" spans="1:30" x14ac:dyDescent="0.25">
      <c r="A2394" s="5" t="str">
        <f t="shared" si="37"/>
        <v>R 10 - D 57 - 451 - 4522</v>
      </c>
      <c r="B2394" s="23" t="s">
        <v>2347</v>
      </c>
      <c r="C2394" t="s">
        <v>86</v>
      </c>
      <c r="D2394" t="s">
        <v>927</v>
      </c>
      <c r="E2394" t="s">
        <v>928</v>
      </c>
      <c r="F2394" t="s">
        <v>134</v>
      </c>
      <c r="G2394" t="s">
        <v>134</v>
      </c>
      <c r="H2394" t="s">
        <v>10994</v>
      </c>
      <c r="I2394" t="s">
        <v>20</v>
      </c>
      <c r="J2394" t="s">
        <v>2349</v>
      </c>
      <c r="K2394" t="s">
        <v>21</v>
      </c>
      <c r="M2394" t="s">
        <v>10995</v>
      </c>
      <c r="N2394" t="s">
        <v>22</v>
      </c>
      <c r="O2394" t="s">
        <v>23</v>
      </c>
      <c r="P2394" t="s">
        <v>26</v>
      </c>
      <c r="Q2394" t="s">
        <v>2348</v>
      </c>
      <c r="R2394" s="13">
        <v>11</v>
      </c>
      <c r="S2394" s="13">
        <v>1</v>
      </c>
      <c r="T2394" s="21">
        <v>1</v>
      </c>
      <c r="V2394" t="s">
        <v>2154</v>
      </c>
      <c r="W2394" t="s">
        <v>17587</v>
      </c>
      <c r="X2394" s="20" t="str">
        <f>+IF(V2394="","-",CONCATENATE(V2394,"_",W2394))</f>
        <v>FINES_R10</v>
      </c>
      <c r="Y2394" s="59">
        <v>0.26</v>
      </c>
      <c r="Z2394" t="s">
        <v>134</v>
      </c>
      <c r="AA2394" t="s">
        <v>2393</v>
      </c>
      <c r="AB2394" t="str">
        <f>+IF(W2394="","-",IF(W2394="UNICO","CENSO","MUESTRA"))</f>
        <v>MUESTRA</v>
      </c>
      <c r="AC2394" t="s">
        <v>2398</v>
      </c>
      <c r="AD2394" t="s">
        <v>10996</v>
      </c>
    </row>
    <row r="2395" spans="1:30" x14ac:dyDescent="0.25">
      <c r="A2395" s="5" t="str">
        <f t="shared" si="37"/>
        <v>R 10 - D 70 - 451 - 2357</v>
      </c>
      <c r="B2395" s="23" t="s">
        <v>2347</v>
      </c>
      <c r="C2395" t="s">
        <v>86</v>
      </c>
      <c r="D2395" t="s">
        <v>372</v>
      </c>
      <c r="E2395" t="s">
        <v>1233</v>
      </c>
      <c r="F2395" t="s">
        <v>134</v>
      </c>
      <c r="G2395" t="s">
        <v>134</v>
      </c>
      <c r="H2395" t="s">
        <v>3386</v>
      </c>
      <c r="I2395" t="s">
        <v>20</v>
      </c>
      <c r="J2395" t="s">
        <v>2349</v>
      </c>
      <c r="K2395" t="s">
        <v>21</v>
      </c>
      <c r="M2395" t="s">
        <v>3387</v>
      </c>
      <c r="N2395" t="s">
        <v>22</v>
      </c>
      <c r="O2395" t="s">
        <v>23</v>
      </c>
      <c r="P2395" t="s">
        <v>26</v>
      </c>
      <c r="Q2395" t="s">
        <v>2348</v>
      </c>
      <c r="R2395" s="13">
        <v>17</v>
      </c>
      <c r="S2395" s="13">
        <v>1</v>
      </c>
      <c r="T2395" s="21">
        <v>1</v>
      </c>
      <c r="V2395" t="s">
        <v>2154</v>
      </c>
      <c r="W2395" t="s">
        <v>17587</v>
      </c>
      <c r="X2395" s="20" t="str">
        <f>+IF(V2395="","-",CONCATENATE(V2395,"_",W2395))</f>
        <v>FINES_R10</v>
      </c>
      <c r="Y2395" s="59">
        <v>0.26077467203140259</v>
      </c>
      <c r="Z2395" t="s">
        <v>134</v>
      </c>
      <c r="AA2395" t="s">
        <v>2394</v>
      </c>
      <c r="AB2395" t="str">
        <f>+IF(W2395="","-",IF(W2395="UNICO","CENSO","MUESTRA"))</f>
        <v>MUESTRA</v>
      </c>
      <c r="AC2395" t="s">
        <v>2398</v>
      </c>
      <c r="AD2395" t="s">
        <v>3388</v>
      </c>
    </row>
    <row r="2396" spans="1:30" x14ac:dyDescent="0.25">
      <c r="A2396" s="5" t="str">
        <f t="shared" si="37"/>
        <v>R 10 - D 16 - 451 - 1226</v>
      </c>
      <c r="B2396" s="23" t="s">
        <v>2347</v>
      </c>
      <c r="C2396" t="s">
        <v>86</v>
      </c>
      <c r="D2396" t="s">
        <v>451</v>
      </c>
      <c r="E2396" t="s">
        <v>453</v>
      </c>
      <c r="F2396" t="s">
        <v>134</v>
      </c>
      <c r="G2396" t="s">
        <v>134</v>
      </c>
      <c r="H2396" t="s">
        <v>3096</v>
      </c>
      <c r="I2396" t="s">
        <v>20</v>
      </c>
      <c r="J2396" t="s">
        <v>2349</v>
      </c>
      <c r="K2396" t="s">
        <v>21</v>
      </c>
      <c r="M2396" t="s">
        <v>3097</v>
      </c>
      <c r="N2396" t="s">
        <v>22</v>
      </c>
      <c r="O2396" t="s">
        <v>23</v>
      </c>
      <c r="P2396" t="s">
        <v>26</v>
      </c>
      <c r="Q2396" t="s">
        <v>2348</v>
      </c>
      <c r="R2396" s="13">
        <v>18</v>
      </c>
      <c r="S2396" s="13">
        <v>1</v>
      </c>
      <c r="T2396" s="21">
        <v>1</v>
      </c>
      <c r="V2396" t="s">
        <v>2154</v>
      </c>
      <c r="W2396" t="s">
        <v>17587</v>
      </c>
      <c r="X2396" s="20" t="str">
        <f>+IF(V2396="","-",CONCATENATE(V2396,"_",W2396))</f>
        <v>FINES_R10</v>
      </c>
      <c r="Y2396" s="59">
        <v>0.26611864566802979</v>
      </c>
      <c r="Z2396" t="s">
        <v>134</v>
      </c>
      <c r="AA2396" t="s">
        <v>2393</v>
      </c>
      <c r="AB2396" t="str">
        <f>+IF(W2396="","-",IF(W2396="UNICO","CENSO","MUESTRA"))</f>
        <v>MUESTRA</v>
      </c>
      <c r="AC2396" t="s">
        <v>2397</v>
      </c>
      <c r="AD2396" t="s">
        <v>3098</v>
      </c>
    </row>
    <row r="2397" spans="1:30" x14ac:dyDescent="0.25">
      <c r="A2397" s="5" t="str">
        <f t="shared" si="37"/>
        <v>R 10 - D 67 - 452 - 3356</v>
      </c>
      <c r="B2397" s="23" t="s">
        <v>2347</v>
      </c>
      <c r="C2397" t="s">
        <v>86</v>
      </c>
      <c r="D2397" t="s">
        <v>1059</v>
      </c>
      <c r="E2397" t="s">
        <v>1060</v>
      </c>
      <c r="F2397" t="s">
        <v>134</v>
      </c>
      <c r="G2397" t="s">
        <v>134</v>
      </c>
      <c r="H2397" t="s">
        <v>3323</v>
      </c>
      <c r="I2397" t="s">
        <v>20</v>
      </c>
      <c r="J2397" t="s">
        <v>2349</v>
      </c>
      <c r="K2397" t="s">
        <v>21</v>
      </c>
      <c r="M2397" t="s">
        <v>3324</v>
      </c>
      <c r="N2397" t="s">
        <v>22</v>
      </c>
      <c r="O2397" t="s">
        <v>23</v>
      </c>
      <c r="P2397" t="s">
        <v>26</v>
      </c>
      <c r="Q2397" t="s">
        <v>2348</v>
      </c>
      <c r="R2397" s="13">
        <v>29</v>
      </c>
      <c r="S2397" s="13">
        <v>2</v>
      </c>
      <c r="T2397" s="21">
        <v>1</v>
      </c>
      <c r="V2397" t="s">
        <v>2154</v>
      </c>
      <c r="W2397" t="s">
        <v>17587</v>
      </c>
      <c r="X2397" s="20" t="str">
        <f>+IF(V2397="","-",CONCATENATE(V2397,"_",W2397))</f>
        <v>FINES_R10</v>
      </c>
      <c r="Y2397" s="59">
        <v>0.2690848708152771</v>
      </c>
      <c r="Z2397" t="s">
        <v>134</v>
      </c>
      <c r="AA2397" t="s">
        <v>2393</v>
      </c>
      <c r="AB2397" t="str">
        <f>+IF(W2397="","-",IF(W2397="UNICO","CENSO","MUESTRA"))</f>
        <v>MUESTRA</v>
      </c>
      <c r="AC2397" t="s">
        <v>2398</v>
      </c>
      <c r="AD2397" t="s">
        <v>3325</v>
      </c>
    </row>
    <row r="2398" spans="1:30" x14ac:dyDescent="0.25">
      <c r="A2398" s="5" t="str">
        <f t="shared" si="37"/>
        <v>R 10 - D 16 - 451 - 4449</v>
      </c>
      <c r="B2398" s="23" t="s">
        <v>2347</v>
      </c>
      <c r="C2398" t="s">
        <v>86</v>
      </c>
      <c r="D2398" t="s">
        <v>451</v>
      </c>
      <c r="E2398" t="s">
        <v>453</v>
      </c>
      <c r="F2398" t="s">
        <v>134</v>
      </c>
      <c r="G2398" t="s">
        <v>134</v>
      </c>
      <c r="H2398" t="s">
        <v>3128</v>
      </c>
      <c r="I2398" t="s">
        <v>20</v>
      </c>
      <c r="J2398" t="s">
        <v>2349</v>
      </c>
      <c r="K2398" t="s">
        <v>21</v>
      </c>
      <c r="M2398" t="s">
        <v>2209</v>
      </c>
      <c r="N2398" t="s">
        <v>22</v>
      </c>
      <c r="O2398" t="s">
        <v>23</v>
      </c>
      <c r="P2398" t="s">
        <v>26</v>
      </c>
      <c r="Q2398" t="s">
        <v>2348</v>
      </c>
      <c r="R2398" s="13">
        <v>24</v>
      </c>
      <c r="S2398" s="13">
        <v>1</v>
      </c>
      <c r="T2398" s="21">
        <v>1</v>
      </c>
      <c r="V2398" t="s">
        <v>2154</v>
      </c>
      <c r="W2398" t="s">
        <v>17587</v>
      </c>
      <c r="X2398" s="20" t="str">
        <f>+IF(V2398="","-",CONCATENATE(V2398,"_",W2398))</f>
        <v>FINES_R10</v>
      </c>
      <c r="Y2398" s="59">
        <v>0.26985353231430048</v>
      </c>
      <c r="Z2398" t="s">
        <v>134</v>
      </c>
      <c r="AA2398" t="s">
        <v>2393</v>
      </c>
      <c r="AB2398" t="str">
        <f>+IF(W2398="","-",IF(W2398="UNICO","CENSO","MUESTRA"))</f>
        <v>MUESTRA</v>
      </c>
      <c r="AC2398" t="s">
        <v>2398</v>
      </c>
      <c r="AD2398" t="s">
        <v>3129</v>
      </c>
    </row>
    <row r="2399" spans="1:30" x14ac:dyDescent="0.25">
      <c r="A2399" s="5" t="str">
        <f t="shared" si="37"/>
        <v>R 10 - D 16 - 451 - 3455</v>
      </c>
      <c r="B2399" s="23" t="s">
        <v>2347</v>
      </c>
      <c r="C2399" t="s">
        <v>86</v>
      </c>
      <c r="D2399" t="s">
        <v>451</v>
      </c>
      <c r="E2399" t="s">
        <v>453</v>
      </c>
      <c r="F2399" t="s">
        <v>134</v>
      </c>
      <c r="G2399" t="s">
        <v>134</v>
      </c>
      <c r="H2399" t="s">
        <v>3065</v>
      </c>
      <c r="I2399" t="s">
        <v>20</v>
      </c>
      <c r="J2399" t="s">
        <v>2349</v>
      </c>
      <c r="K2399" t="s">
        <v>21</v>
      </c>
      <c r="M2399" t="s">
        <v>3066</v>
      </c>
      <c r="N2399" t="s">
        <v>22</v>
      </c>
      <c r="O2399" t="s">
        <v>23</v>
      </c>
      <c r="P2399" t="s">
        <v>26</v>
      </c>
      <c r="Q2399" t="s">
        <v>2348</v>
      </c>
      <c r="R2399" s="13">
        <v>19</v>
      </c>
      <c r="S2399" s="13">
        <v>1</v>
      </c>
      <c r="T2399" s="21">
        <v>1</v>
      </c>
      <c r="V2399" t="s">
        <v>2154</v>
      </c>
      <c r="W2399" t="s">
        <v>17587</v>
      </c>
      <c r="X2399" s="20" t="str">
        <f>+IF(V2399="","-",CONCATENATE(V2399,"_",W2399))</f>
        <v>FINES_R10</v>
      </c>
      <c r="Y2399" s="59">
        <v>0.27364903688430792</v>
      </c>
      <c r="Z2399" t="s">
        <v>134</v>
      </c>
      <c r="AA2399" t="s">
        <v>2393</v>
      </c>
      <c r="AB2399" t="str">
        <f>+IF(W2399="","-",IF(W2399="UNICO","CENSO","MUESTRA"))</f>
        <v>MUESTRA</v>
      </c>
      <c r="AC2399" t="s">
        <v>2397</v>
      </c>
      <c r="AD2399" t="s">
        <v>3067</v>
      </c>
    </row>
    <row r="2400" spans="1:30" x14ac:dyDescent="0.25">
      <c r="A2400" s="5" t="str">
        <f t="shared" si="37"/>
        <v>R 10 - D 44 - 451 - 4414</v>
      </c>
      <c r="B2400" s="23" t="s">
        <v>2347</v>
      </c>
      <c r="C2400" t="s">
        <v>86</v>
      </c>
      <c r="D2400" t="s">
        <v>303</v>
      </c>
      <c r="E2400" t="s">
        <v>747</v>
      </c>
      <c r="F2400" t="s">
        <v>134</v>
      </c>
      <c r="G2400" t="s">
        <v>134</v>
      </c>
      <c r="H2400" t="s">
        <v>10961</v>
      </c>
      <c r="I2400" t="s">
        <v>20</v>
      </c>
      <c r="J2400" t="s">
        <v>2349</v>
      </c>
      <c r="K2400" t="s">
        <v>21</v>
      </c>
      <c r="M2400" t="s">
        <v>10962</v>
      </c>
      <c r="N2400" t="s">
        <v>22</v>
      </c>
      <c r="O2400" t="s">
        <v>23</v>
      </c>
      <c r="P2400" t="s">
        <v>26</v>
      </c>
      <c r="Q2400" t="s">
        <v>2348</v>
      </c>
      <c r="R2400" s="13">
        <v>23</v>
      </c>
      <c r="S2400" s="13">
        <v>1</v>
      </c>
      <c r="T2400" s="21">
        <v>1</v>
      </c>
      <c r="V2400" t="s">
        <v>2154</v>
      </c>
      <c r="W2400" t="s">
        <v>17587</v>
      </c>
      <c r="X2400" s="20" t="str">
        <f>+IF(V2400="","-",CONCATENATE(V2400,"_",W2400))</f>
        <v>FINES_R10</v>
      </c>
      <c r="Y2400" s="59">
        <v>0.29348617792129522</v>
      </c>
      <c r="Z2400" t="s">
        <v>134</v>
      </c>
      <c r="AA2400" t="s">
        <v>2393</v>
      </c>
      <c r="AB2400" t="str">
        <f>+IF(W2400="","-",IF(W2400="UNICO","CENSO","MUESTRA"))</f>
        <v>MUESTRA</v>
      </c>
      <c r="AC2400" t="s">
        <v>2397</v>
      </c>
      <c r="AD2400" t="s">
        <v>10963</v>
      </c>
    </row>
    <row r="2401" spans="1:30" x14ac:dyDescent="0.25">
      <c r="A2401" s="5" t="str">
        <f t="shared" si="37"/>
        <v>R 10 - D 93 - 451 - 2544</v>
      </c>
      <c r="B2401" s="23" t="s">
        <v>2347</v>
      </c>
      <c r="C2401" t="s">
        <v>86</v>
      </c>
      <c r="D2401" t="s">
        <v>1562</v>
      </c>
      <c r="E2401" t="s">
        <v>1563</v>
      </c>
      <c r="F2401" t="s">
        <v>134</v>
      </c>
      <c r="G2401" t="s">
        <v>134</v>
      </c>
      <c r="H2401" t="s">
        <v>11110</v>
      </c>
      <c r="I2401" t="s">
        <v>20</v>
      </c>
      <c r="J2401" t="s">
        <v>2349</v>
      </c>
      <c r="K2401" t="s">
        <v>21</v>
      </c>
      <c r="M2401" t="s">
        <v>11111</v>
      </c>
      <c r="N2401" t="s">
        <v>22</v>
      </c>
      <c r="O2401" t="s">
        <v>23</v>
      </c>
      <c r="P2401" t="s">
        <v>26</v>
      </c>
      <c r="Q2401" t="s">
        <v>2348</v>
      </c>
      <c r="R2401" s="13">
        <v>0</v>
      </c>
      <c r="S2401" s="13">
        <v>1</v>
      </c>
      <c r="T2401" s="21">
        <v>1</v>
      </c>
      <c r="V2401" t="s">
        <v>2154</v>
      </c>
      <c r="W2401" t="s">
        <v>17587</v>
      </c>
      <c r="X2401" s="20" t="str">
        <f>+IF(V2401="","-",CONCATENATE(V2401,"_",W2401))</f>
        <v>FINES_R10</v>
      </c>
      <c r="Y2401" s="59">
        <v>0.29602041840553278</v>
      </c>
      <c r="Z2401" t="s">
        <v>134</v>
      </c>
      <c r="AA2401" t="s">
        <v>2394</v>
      </c>
      <c r="AB2401" t="str">
        <f>+IF(W2401="","-",IF(W2401="UNICO","CENSO","MUESTRA"))</f>
        <v>MUESTRA</v>
      </c>
      <c r="AC2401" t="s">
        <v>2397</v>
      </c>
      <c r="AD2401" t="s">
        <v>11112</v>
      </c>
    </row>
    <row r="2402" spans="1:30" x14ac:dyDescent="0.25">
      <c r="A2402" s="5" t="str">
        <f t="shared" si="37"/>
        <v>R 10 - D 16 - 451 - 2797</v>
      </c>
      <c r="B2402" s="23" t="s">
        <v>2347</v>
      </c>
      <c r="C2402" t="s">
        <v>86</v>
      </c>
      <c r="D2402" t="s">
        <v>451</v>
      </c>
      <c r="E2402" t="s">
        <v>453</v>
      </c>
      <c r="F2402" t="s">
        <v>134</v>
      </c>
      <c r="G2402" t="s">
        <v>134</v>
      </c>
      <c r="H2402" t="s">
        <v>3069</v>
      </c>
      <c r="I2402" t="s">
        <v>20</v>
      </c>
      <c r="J2402" t="s">
        <v>2349</v>
      </c>
      <c r="K2402" t="s">
        <v>21</v>
      </c>
      <c r="M2402" t="s">
        <v>3070</v>
      </c>
      <c r="N2402" t="s">
        <v>22</v>
      </c>
      <c r="O2402" t="s">
        <v>23</v>
      </c>
      <c r="P2402" t="s">
        <v>26</v>
      </c>
      <c r="Q2402" t="s">
        <v>2348</v>
      </c>
      <c r="R2402" s="13">
        <v>87</v>
      </c>
      <c r="S2402" s="13">
        <v>3</v>
      </c>
      <c r="T2402" s="21">
        <v>1</v>
      </c>
      <c r="V2402" t="s">
        <v>2154</v>
      </c>
      <c r="W2402" t="s">
        <v>17587</v>
      </c>
      <c r="X2402" s="20" t="str">
        <f>+IF(V2402="","-",CONCATENATE(V2402,"_",W2402))</f>
        <v>FINES_R10</v>
      </c>
      <c r="Y2402" s="59">
        <v>0.29881769418716431</v>
      </c>
      <c r="Z2402" t="s">
        <v>134</v>
      </c>
      <c r="AA2402" t="s">
        <v>2393</v>
      </c>
      <c r="AB2402" t="str">
        <f>+IF(W2402="","-",IF(W2402="UNICO","CENSO","MUESTRA"))</f>
        <v>MUESTRA</v>
      </c>
      <c r="AC2402" t="s">
        <v>2398</v>
      </c>
      <c r="AD2402" t="s">
        <v>3071</v>
      </c>
    </row>
    <row r="2403" spans="1:30" x14ac:dyDescent="0.25">
      <c r="A2403" s="5" t="str">
        <f t="shared" si="37"/>
        <v>R 10 - D 44 - 451 - 3380</v>
      </c>
      <c r="B2403" s="23" t="s">
        <v>2347</v>
      </c>
      <c r="C2403" t="s">
        <v>86</v>
      </c>
      <c r="D2403" t="s">
        <v>303</v>
      </c>
      <c r="E2403" t="s">
        <v>747</v>
      </c>
      <c r="F2403" t="s">
        <v>134</v>
      </c>
      <c r="G2403" t="s">
        <v>134</v>
      </c>
      <c r="H2403" t="s">
        <v>3172</v>
      </c>
      <c r="I2403" t="s">
        <v>20</v>
      </c>
      <c r="J2403" t="s">
        <v>2349</v>
      </c>
      <c r="K2403" t="s">
        <v>21</v>
      </c>
      <c r="M2403" t="s">
        <v>2255</v>
      </c>
      <c r="N2403" t="s">
        <v>22</v>
      </c>
      <c r="O2403" t="s">
        <v>23</v>
      </c>
      <c r="P2403" t="s">
        <v>26</v>
      </c>
      <c r="Q2403" t="s">
        <v>2348</v>
      </c>
      <c r="R2403" s="13">
        <v>20</v>
      </c>
      <c r="S2403" s="13">
        <v>1</v>
      </c>
      <c r="T2403" s="21">
        <v>1</v>
      </c>
      <c r="V2403" t="s">
        <v>2154</v>
      </c>
      <c r="W2403" t="s">
        <v>17587</v>
      </c>
      <c r="X2403" s="20" t="str">
        <f>+IF(V2403="","-",CONCATENATE(V2403,"_",W2403))</f>
        <v>FINES_R10</v>
      </c>
      <c r="Y2403" s="59">
        <v>0.30065286159515381</v>
      </c>
      <c r="Z2403" t="s">
        <v>134</v>
      </c>
      <c r="AA2403" t="s">
        <v>2393</v>
      </c>
      <c r="AB2403" t="str">
        <f>+IF(W2403="","-",IF(W2403="UNICO","CENSO","MUESTRA"))</f>
        <v>MUESTRA</v>
      </c>
      <c r="AC2403" t="s">
        <v>2398</v>
      </c>
      <c r="AD2403" t="s">
        <v>3173</v>
      </c>
    </row>
    <row r="2404" spans="1:30" x14ac:dyDescent="0.25">
      <c r="A2404" s="5" t="str">
        <f t="shared" si="37"/>
        <v>R 10 - D 93 - 451 - 2536</v>
      </c>
      <c r="B2404" s="23" t="s">
        <v>2347</v>
      </c>
      <c r="C2404" t="s">
        <v>86</v>
      </c>
      <c r="D2404" t="s">
        <v>1562</v>
      </c>
      <c r="E2404" t="s">
        <v>1563</v>
      </c>
      <c r="F2404" t="s">
        <v>134</v>
      </c>
      <c r="G2404" t="s">
        <v>134</v>
      </c>
      <c r="H2404" t="s">
        <v>3415</v>
      </c>
      <c r="I2404" t="s">
        <v>20</v>
      </c>
      <c r="J2404" t="s">
        <v>2349</v>
      </c>
      <c r="K2404" t="s">
        <v>21</v>
      </c>
      <c r="M2404" t="s">
        <v>3416</v>
      </c>
      <c r="N2404" t="s">
        <v>22</v>
      </c>
      <c r="O2404" t="s">
        <v>23</v>
      </c>
      <c r="P2404" t="s">
        <v>26</v>
      </c>
      <c r="Q2404" t="s">
        <v>2348</v>
      </c>
      <c r="R2404" s="13">
        <v>45</v>
      </c>
      <c r="S2404" s="13">
        <v>2</v>
      </c>
      <c r="T2404" s="21">
        <v>1</v>
      </c>
      <c r="V2404" t="s">
        <v>2154</v>
      </c>
      <c r="W2404" t="s">
        <v>17587</v>
      </c>
      <c r="X2404" s="20" t="str">
        <f>+IF(V2404="","-",CONCATENATE(V2404,"_",W2404))</f>
        <v>FINES_R10</v>
      </c>
      <c r="Y2404" s="59">
        <v>0.30070489645004272</v>
      </c>
      <c r="Z2404" t="s">
        <v>134</v>
      </c>
      <c r="AA2404" t="s">
        <v>2394</v>
      </c>
      <c r="AB2404" t="str">
        <f>+IF(W2404="","-",IF(W2404="UNICO","CENSO","MUESTRA"))</f>
        <v>MUESTRA</v>
      </c>
      <c r="AC2404" t="s">
        <v>2397</v>
      </c>
      <c r="AD2404" t="s">
        <v>3417</v>
      </c>
    </row>
    <row r="2405" spans="1:30" x14ac:dyDescent="0.25">
      <c r="A2405" s="5" t="str">
        <f t="shared" si="37"/>
        <v>R 10 - D 93 - 451 - 2535</v>
      </c>
      <c r="B2405" s="23" t="s">
        <v>2347</v>
      </c>
      <c r="C2405" t="s">
        <v>86</v>
      </c>
      <c r="D2405" t="s">
        <v>1562</v>
      </c>
      <c r="E2405" t="s">
        <v>1563</v>
      </c>
      <c r="F2405" t="s">
        <v>134</v>
      </c>
      <c r="G2405" t="s">
        <v>134</v>
      </c>
      <c r="H2405" t="s">
        <v>3431</v>
      </c>
      <c r="I2405" t="s">
        <v>20</v>
      </c>
      <c r="J2405" t="s">
        <v>2349</v>
      </c>
      <c r="K2405" t="s">
        <v>21</v>
      </c>
      <c r="M2405" t="s">
        <v>3416</v>
      </c>
      <c r="N2405" t="s">
        <v>22</v>
      </c>
      <c r="O2405" t="s">
        <v>23</v>
      </c>
      <c r="P2405" t="s">
        <v>26</v>
      </c>
      <c r="Q2405" t="s">
        <v>2348</v>
      </c>
      <c r="R2405" s="13">
        <v>8</v>
      </c>
      <c r="S2405" s="13">
        <v>1</v>
      </c>
      <c r="T2405" s="21">
        <v>1</v>
      </c>
      <c r="V2405" t="s">
        <v>2154</v>
      </c>
      <c r="W2405" t="s">
        <v>17587</v>
      </c>
      <c r="X2405" s="20" t="str">
        <f>+IF(V2405="","-",CONCATENATE(V2405,"_",W2405))</f>
        <v>FINES_R10</v>
      </c>
      <c r="Y2405" s="59">
        <v>0.30070489645004272</v>
      </c>
      <c r="Z2405" t="s">
        <v>134</v>
      </c>
      <c r="AA2405" t="s">
        <v>2394</v>
      </c>
      <c r="AB2405" t="str">
        <f>+IF(W2405="","-",IF(W2405="UNICO","CENSO","MUESTRA"))</f>
        <v>MUESTRA</v>
      </c>
      <c r="AC2405" t="s">
        <v>2398</v>
      </c>
      <c r="AD2405" t="s">
        <v>3417</v>
      </c>
    </row>
    <row r="2406" spans="1:30" x14ac:dyDescent="0.25">
      <c r="A2406" s="5" t="str">
        <f t="shared" si="37"/>
        <v>R 10 - D 101 - 451 - 3486</v>
      </c>
      <c r="B2406" s="23" t="s">
        <v>2347</v>
      </c>
      <c r="C2406" t="s">
        <v>86</v>
      </c>
      <c r="D2406" t="s">
        <v>384</v>
      </c>
      <c r="E2406" t="s">
        <v>1709</v>
      </c>
      <c r="F2406" t="s">
        <v>134</v>
      </c>
      <c r="G2406" t="s">
        <v>134</v>
      </c>
      <c r="H2406" t="s">
        <v>3047</v>
      </c>
      <c r="I2406" t="s">
        <v>20</v>
      </c>
      <c r="J2406" t="s">
        <v>2349</v>
      </c>
      <c r="K2406" t="s">
        <v>21</v>
      </c>
      <c r="M2406" t="s">
        <v>3048</v>
      </c>
      <c r="N2406" t="s">
        <v>22</v>
      </c>
      <c r="O2406" t="s">
        <v>23</v>
      </c>
      <c r="P2406" t="s">
        <v>26</v>
      </c>
      <c r="Q2406" t="s">
        <v>2348</v>
      </c>
      <c r="R2406" s="13">
        <v>9</v>
      </c>
      <c r="S2406" s="13">
        <v>1</v>
      </c>
      <c r="T2406" s="21">
        <v>1</v>
      </c>
      <c r="V2406" t="s">
        <v>2154</v>
      </c>
      <c r="W2406" t="s">
        <v>17587</v>
      </c>
      <c r="X2406" s="20" t="str">
        <f>+IF(V2406="","-",CONCATENATE(V2406,"_",W2406))</f>
        <v>FINES_R10</v>
      </c>
      <c r="Y2406" s="59">
        <v>0.30282312631607061</v>
      </c>
      <c r="Z2406" t="s">
        <v>134</v>
      </c>
      <c r="AA2406" t="s">
        <v>2394</v>
      </c>
      <c r="AB2406" t="str">
        <f>+IF(W2406="","-",IF(W2406="UNICO","CENSO","MUESTRA"))</f>
        <v>MUESTRA</v>
      </c>
      <c r="AC2406" t="s">
        <v>2398</v>
      </c>
      <c r="AD2406" t="s">
        <v>3049</v>
      </c>
    </row>
    <row r="2407" spans="1:30" x14ac:dyDescent="0.25">
      <c r="A2407" s="5" t="str">
        <f t="shared" si="37"/>
        <v>R 10 - D 101 - 451 - 4265</v>
      </c>
      <c r="B2407" s="23" t="s">
        <v>2347</v>
      </c>
      <c r="C2407" t="s">
        <v>86</v>
      </c>
      <c r="D2407" t="s">
        <v>384</v>
      </c>
      <c r="E2407" t="s">
        <v>1709</v>
      </c>
      <c r="F2407" t="s">
        <v>134</v>
      </c>
      <c r="G2407" t="s">
        <v>134</v>
      </c>
      <c r="H2407" t="s">
        <v>3057</v>
      </c>
      <c r="I2407" t="s">
        <v>20</v>
      </c>
      <c r="J2407" t="s">
        <v>2349</v>
      </c>
      <c r="K2407" t="s">
        <v>21</v>
      </c>
      <c r="M2407" t="s">
        <v>3058</v>
      </c>
      <c r="N2407" t="s">
        <v>22</v>
      </c>
      <c r="O2407" t="s">
        <v>23</v>
      </c>
      <c r="P2407" t="s">
        <v>26</v>
      </c>
      <c r="Q2407" t="s">
        <v>2348</v>
      </c>
      <c r="R2407" s="13">
        <v>17</v>
      </c>
      <c r="S2407" s="13">
        <v>1</v>
      </c>
      <c r="T2407" s="21">
        <v>1</v>
      </c>
      <c r="V2407" t="s">
        <v>2154</v>
      </c>
      <c r="W2407" t="s">
        <v>17587</v>
      </c>
      <c r="X2407" s="20" t="str">
        <f>+IF(V2407="","-",CONCATENATE(V2407,"_",W2407))</f>
        <v>FINES_R10</v>
      </c>
      <c r="Y2407" s="59">
        <v>0.30282312631607061</v>
      </c>
      <c r="Z2407" t="s">
        <v>134</v>
      </c>
      <c r="AA2407" t="s">
        <v>2394</v>
      </c>
      <c r="AB2407" t="str">
        <f>+IF(W2407="","-",IF(W2407="UNICO","CENSO","MUESTRA"))</f>
        <v>MUESTRA</v>
      </c>
      <c r="AC2407" t="s">
        <v>2398</v>
      </c>
      <c r="AD2407" t="s">
        <v>3059</v>
      </c>
    </row>
    <row r="2408" spans="1:30" x14ac:dyDescent="0.25">
      <c r="A2408" s="5" t="str">
        <f t="shared" si="37"/>
        <v>R 10 - D 101 - 451 - 4262</v>
      </c>
      <c r="B2408" s="23" t="s">
        <v>2347</v>
      </c>
      <c r="C2408" t="s">
        <v>86</v>
      </c>
      <c r="D2408" t="s">
        <v>384</v>
      </c>
      <c r="E2408" t="s">
        <v>1709</v>
      </c>
      <c r="F2408" t="s">
        <v>134</v>
      </c>
      <c r="G2408" t="s">
        <v>134</v>
      </c>
      <c r="H2408" t="s">
        <v>3061</v>
      </c>
      <c r="I2408" t="s">
        <v>20</v>
      </c>
      <c r="J2408" t="s">
        <v>2349</v>
      </c>
      <c r="K2408" t="s">
        <v>21</v>
      </c>
      <c r="M2408" t="s">
        <v>3062</v>
      </c>
      <c r="N2408" t="s">
        <v>22</v>
      </c>
      <c r="O2408" t="s">
        <v>23</v>
      </c>
      <c r="P2408" t="s">
        <v>26</v>
      </c>
      <c r="Q2408" t="s">
        <v>2348</v>
      </c>
      <c r="R2408" s="13">
        <v>17</v>
      </c>
      <c r="S2408" s="13">
        <v>1</v>
      </c>
      <c r="T2408" s="21">
        <v>1</v>
      </c>
      <c r="V2408" t="s">
        <v>2154</v>
      </c>
      <c r="W2408" t="s">
        <v>17587</v>
      </c>
      <c r="X2408" s="20" t="str">
        <f>+IF(V2408="","-",CONCATENATE(V2408,"_",W2408))</f>
        <v>FINES_R10</v>
      </c>
      <c r="Y2408" s="59">
        <v>0.30282312631607061</v>
      </c>
      <c r="Z2408" t="s">
        <v>134</v>
      </c>
      <c r="AA2408" t="s">
        <v>2394</v>
      </c>
      <c r="AB2408" t="str">
        <f>+IF(W2408="","-",IF(W2408="UNICO","CENSO","MUESTRA"))</f>
        <v>MUESTRA</v>
      </c>
      <c r="AC2408" t="s">
        <v>2397</v>
      </c>
      <c r="AD2408" t="s">
        <v>3063</v>
      </c>
    </row>
    <row r="2409" spans="1:30" x14ac:dyDescent="0.25">
      <c r="A2409" s="5" t="str">
        <f t="shared" si="37"/>
        <v>R 10 - D 44 - 451 - 3001</v>
      </c>
      <c r="B2409" s="23" t="s">
        <v>2347</v>
      </c>
      <c r="C2409" t="s">
        <v>86</v>
      </c>
      <c r="D2409" t="s">
        <v>303</v>
      </c>
      <c r="E2409" t="s">
        <v>747</v>
      </c>
      <c r="F2409" t="s">
        <v>134</v>
      </c>
      <c r="G2409" t="s">
        <v>134</v>
      </c>
      <c r="H2409" t="s">
        <v>3150</v>
      </c>
      <c r="I2409" t="s">
        <v>20</v>
      </c>
      <c r="J2409" t="s">
        <v>2349</v>
      </c>
      <c r="K2409" t="s">
        <v>21</v>
      </c>
      <c r="M2409" t="s">
        <v>3151</v>
      </c>
      <c r="N2409" t="s">
        <v>22</v>
      </c>
      <c r="O2409" t="s">
        <v>23</v>
      </c>
      <c r="P2409" t="s">
        <v>26</v>
      </c>
      <c r="Q2409" t="s">
        <v>2348</v>
      </c>
      <c r="R2409" s="13">
        <v>18</v>
      </c>
      <c r="S2409" s="13">
        <v>1</v>
      </c>
      <c r="T2409" s="21">
        <v>1</v>
      </c>
      <c r="V2409" t="s">
        <v>2154</v>
      </c>
      <c r="W2409" t="s">
        <v>17587</v>
      </c>
      <c r="X2409" s="20" t="str">
        <f>+IF(V2409="","-",CONCATENATE(V2409,"_",W2409))</f>
        <v>FINES_R10</v>
      </c>
      <c r="Y2409" s="59">
        <v>0.31510639190673828</v>
      </c>
      <c r="Z2409" t="s">
        <v>134</v>
      </c>
      <c r="AA2409" t="s">
        <v>2393</v>
      </c>
      <c r="AB2409" t="str">
        <f>+IF(W2409="","-",IF(W2409="UNICO","CENSO","MUESTRA"))</f>
        <v>MUESTRA</v>
      </c>
      <c r="AC2409" t="s">
        <v>2398</v>
      </c>
      <c r="AD2409" t="s">
        <v>3152</v>
      </c>
    </row>
    <row r="2410" spans="1:30" x14ac:dyDescent="0.25">
      <c r="A2410" s="5" t="str">
        <f t="shared" si="37"/>
        <v>R 10 - D 44 - 451 - 4378</v>
      </c>
      <c r="B2410" s="23" t="s">
        <v>2347</v>
      </c>
      <c r="C2410" t="s">
        <v>86</v>
      </c>
      <c r="D2410" t="s">
        <v>303</v>
      </c>
      <c r="E2410" t="s">
        <v>747</v>
      </c>
      <c r="F2410" t="s">
        <v>134</v>
      </c>
      <c r="G2410" t="s">
        <v>134</v>
      </c>
      <c r="H2410" t="s">
        <v>3197</v>
      </c>
      <c r="I2410" t="s">
        <v>20</v>
      </c>
      <c r="J2410" t="s">
        <v>2349</v>
      </c>
      <c r="K2410" t="s">
        <v>21</v>
      </c>
      <c r="M2410" t="s">
        <v>2261</v>
      </c>
      <c r="N2410" t="s">
        <v>22</v>
      </c>
      <c r="O2410" t="s">
        <v>23</v>
      </c>
      <c r="P2410" t="s">
        <v>26</v>
      </c>
      <c r="Q2410" t="s">
        <v>2348</v>
      </c>
      <c r="R2410" s="13">
        <v>18</v>
      </c>
      <c r="S2410" s="13">
        <v>1</v>
      </c>
      <c r="T2410" s="21">
        <v>1</v>
      </c>
      <c r="V2410" t="s">
        <v>2154</v>
      </c>
      <c r="W2410" t="s">
        <v>17587</v>
      </c>
      <c r="X2410" s="20" t="str">
        <f>+IF(V2410="","-",CONCATENATE(V2410,"_",W2410))</f>
        <v>FINES_R10</v>
      </c>
      <c r="Y2410" s="59">
        <v>0.31721058487892151</v>
      </c>
      <c r="Z2410" t="s">
        <v>134</v>
      </c>
      <c r="AA2410" t="s">
        <v>2393</v>
      </c>
      <c r="AB2410" t="str">
        <f>+IF(W2410="","-",IF(W2410="UNICO","CENSO","MUESTRA"))</f>
        <v>MUESTRA</v>
      </c>
      <c r="AC2410" t="s">
        <v>2398</v>
      </c>
      <c r="AD2410" t="s">
        <v>3198</v>
      </c>
    </row>
    <row r="2411" spans="1:30" x14ac:dyDescent="0.25">
      <c r="A2411" s="5" t="str">
        <f t="shared" si="37"/>
        <v>R 10 - D 63 - 451 - 4090</v>
      </c>
      <c r="B2411" s="23" t="s">
        <v>2347</v>
      </c>
      <c r="C2411" t="s">
        <v>86</v>
      </c>
      <c r="D2411" t="s">
        <v>360</v>
      </c>
      <c r="E2411" t="s">
        <v>1027</v>
      </c>
      <c r="F2411" t="s">
        <v>134</v>
      </c>
      <c r="G2411" t="s">
        <v>134</v>
      </c>
      <c r="H2411" t="s">
        <v>11015</v>
      </c>
      <c r="I2411" t="s">
        <v>20</v>
      </c>
      <c r="J2411" t="s">
        <v>2349</v>
      </c>
      <c r="K2411" t="s">
        <v>21</v>
      </c>
      <c r="M2411" t="s">
        <v>11016</v>
      </c>
      <c r="N2411" t="s">
        <v>22</v>
      </c>
      <c r="O2411" t="s">
        <v>23</v>
      </c>
      <c r="P2411" t="s">
        <v>26</v>
      </c>
      <c r="Q2411" t="s">
        <v>2348</v>
      </c>
      <c r="R2411" s="13">
        <v>15</v>
      </c>
      <c r="S2411" s="13">
        <v>1</v>
      </c>
      <c r="T2411" s="21">
        <v>1</v>
      </c>
      <c r="V2411" t="s">
        <v>2154</v>
      </c>
      <c r="W2411" t="s">
        <v>17587</v>
      </c>
      <c r="X2411" s="20" t="str">
        <f>+IF(V2411="","-",CONCATENATE(V2411,"_",W2411))</f>
        <v>FINES_R10</v>
      </c>
      <c r="Y2411" s="59">
        <v>0.32150691747665411</v>
      </c>
      <c r="Z2411" t="s">
        <v>134</v>
      </c>
      <c r="AA2411" t="s">
        <v>2393</v>
      </c>
      <c r="AB2411" t="str">
        <f>+IF(W2411="","-",IF(W2411="UNICO","CENSO","MUESTRA"))</f>
        <v>MUESTRA</v>
      </c>
      <c r="AC2411" t="s">
        <v>2398</v>
      </c>
      <c r="AD2411" t="s">
        <v>11017</v>
      </c>
    </row>
    <row r="2412" spans="1:30" x14ac:dyDescent="0.25">
      <c r="A2412" s="5" t="str">
        <f t="shared" si="37"/>
        <v>R 10 - D 57 - 451 - 3978</v>
      </c>
      <c r="B2412" s="23" t="s">
        <v>2347</v>
      </c>
      <c r="C2412" t="s">
        <v>86</v>
      </c>
      <c r="D2412" t="s">
        <v>927</v>
      </c>
      <c r="E2412" t="s">
        <v>928</v>
      </c>
      <c r="F2412" t="s">
        <v>134</v>
      </c>
      <c r="G2412" t="s">
        <v>134</v>
      </c>
      <c r="H2412" t="s">
        <v>3213</v>
      </c>
      <c r="I2412" t="s">
        <v>20</v>
      </c>
      <c r="J2412" t="s">
        <v>2349</v>
      </c>
      <c r="K2412" t="s">
        <v>21</v>
      </c>
      <c r="M2412" t="s">
        <v>18065</v>
      </c>
      <c r="N2412" t="s">
        <v>22</v>
      </c>
      <c r="O2412" t="s">
        <v>23</v>
      </c>
      <c r="P2412" t="s">
        <v>26</v>
      </c>
      <c r="Q2412" t="s">
        <v>2348</v>
      </c>
      <c r="R2412" s="13">
        <v>30</v>
      </c>
      <c r="S2412" s="13">
        <v>2</v>
      </c>
      <c r="T2412" s="21">
        <v>1</v>
      </c>
      <c r="V2412" t="s">
        <v>2154</v>
      </c>
      <c r="W2412" t="s">
        <v>17587</v>
      </c>
      <c r="X2412" s="20" t="str">
        <f>+IF(V2412="","-",CONCATENATE(V2412,"_",W2412))</f>
        <v>FINES_R10</v>
      </c>
      <c r="Y2412" s="59">
        <v>0.32567468285560608</v>
      </c>
      <c r="Z2412" t="s">
        <v>134</v>
      </c>
      <c r="AA2412" t="s">
        <v>2393</v>
      </c>
      <c r="AB2412" t="str">
        <f>+IF(W2412="","-",IF(W2412="UNICO","CENSO","MUESTRA"))</f>
        <v>MUESTRA</v>
      </c>
      <c r="AC2412" t="s">
        <v>2398</v>
      </c>
      <c r="AD2412" t="s">
        <v>3215</v>
      </c>
    </row>
    <row r="2413" spans="1:30" x14ac:dyDescent="0.25">
      <c r="A2413" s="5" t="str">
        <f t="shared" si="37"/>
        <v>R 10 - D 74 - 451 - 3891</v>
      </c>
      <c r="B2413" s="23" t="s">
        <v>2347</v>
      </c>
      <c r="C2413" t="s">
        <v>86</v>
      </c>
      <c r="D2413" t="s">
        <v>1346</v>
      </c>
      <c r="E2413" t="s">
        <v>1347</v>
      </c>
      <c r="F2413" t="s">
        <v>134</v>
      </c>
      <c r="G2413" t="s">
        <v>134</v>
      </c>
      <c r="H2413" t="s">
        <v>11086</v>
      </c>
      <c r="I2413" t="s">
        <v>20</v>
      </c>
      <c r="J2413" t="s">
        <v>2349</v>
      </c>
      <c r="K2413" t="s">
        <v>21</v>
      </c>
      <c r="M2413" t="s">
        <v>11087</v>
      </c>
      <c r="N2413" t="s">
        <v>22</v>
      </c>
      <c r="O2413" t="s">
        <v>23</v>
      </c>
      <c r="P2413" t="s">
        <v>26</v>
      </c>
      <c r="Q2413" t="s">
        <v>2348</v>
      </c>
      <c r="R2413" s="13">
        <v>19</v>
      </c>
      <c r="S2413" s="13">
        <v>1</v>
      </c>
      <c r="T2413" s="21">
        <v>1</v>
      </c>
      <c r="V2413" t="s">
        <v>2154</v>
      </c>
      <c r="W2413" t="s">
        <v>17587</v>
      </c>
      <c r="X2413" s="20" t="str">
        <f>+IF(V2413="","-",CONCATENATE(V2413,"_",W2413))</f>
        <v>FINES_R10</v>
      </c>
      <c r="Y2413" s="59">
        <v>0.33549350500106812</v>
      </c>
      <c r="Z2413" t="s">
        <v>134</v>
      </c>
      <c r="AA2413" t="s">
        <v>2394</v>
      </c>
      <c r="AB2413" t="str">
        <f>+IF(W2413="","-",IF(W2413="UNICO","CENSO","MUESTRA"))</f>
        <v>MUESTRA</v>
      </c>
      <c r="AC2413" t="s">
        <v>2398</v>
      </c>
      <c r="AD2413" t="s">
        <v>11088</v>
      </c>
    </row>
    <row r="2414" spans="1:30" x14ac:dyDescent="0.25">
      <c r="A2414" s="5" t="str">
        <f t="shared" si="37"/>
        <v>R 10 - D 74 - 451 - 4474</v>
      </c>
      <c r="B2414" s="23" t="s">
        <v>2347</v>
      </c>
      <c r="C2414" t="s">
        <v>86</v>
      </c>
      <c r="D2414" t="s">
        <v>1346</v>
      </c>
      <c r="E2414" t="s">
        <v>1347</v>
      </c>
      <c r="F2414" t="s">
        <v>134</v>
      </c>
      <c r="G2414" t="s">
        <v>134</v>
      </c>
      <c r="H2414" t="s">
        <v>11090</v>
      </c>
      <c r="I2414" t="s">
        <v>20</v>
      </c>
      <c r="J2414" t="s">
        <v>2349</v>
      </c>
      <c r="K2414" t="s">
        <v>21</v>
      </c>
      <c r="M2414" t="s">
        <v>11091</v>
      </c>
      <c r="N2414" t="s">
        <v>22</v>
      </c>
      <c r="O2414" t="s">
        <v>23</v>
      </c>
      <c r="P2414" t="s">
        <v>26</v>
      </c>
      <c r="Q2414" t="s">
        <v>2348</v>
      </c>
      <c r="R2414" s="13">
        <v>30</v>
      </c>
      <c r="S2414" s="13">
        <v>1</v>
      </c>
      <c r="T2414" s="21">
        <v>1</v>
      </c>
      <c r="V2414" t="s">
        <v>2154</v>
      </c>
      <c r="W2414" t="s">
        <v>17587</v>
      </c>
      <c r="X2414" s="20" t="str">
        <f>+IF(V2414="","-",CONCATENATE(V2414,"_",W2414))</f>
        <v>FINES_R10</v>
      </c>
      <c r="Y2414" s="59">
        <v>0.33549350500106812</v>
      </c>
      <c r="Z2414" t="s">
        <v>134</v>
      </c>
      <c r="AA2414" t="s">
        <v>2394</v>
      </c>
      <c r="AB2414" t="str">
        <f>+IF(W2414="","-",IF(W2414="UNICO","CENSO","MUESTRA"))</f>
        <v>MUESTRA</v>
      </c>
      <c r="AC2414" t="s">
        <v>2397</v>
      </c>
      <c r="AD2414" t="s">
        <v>11092</v>
      </c>
    </row>
    <row r="2415" spans="1:30" x14ac:dyDescent="0.25">
      <c r="A2415" s="5" t="str">
        <f t="shared" si="37"/>
        <v>R 10 - D 74 - 451 - 4478</v>
      </c>
      <c r="B2415" s="23" t="s">
        <v>2347</v>
      </c>
      <c r="C2415" t="s">
        <v>86</v>
      </c>
      <c r="D2415" t="s">
        <v>1346</v>
      </c>
      <c r="E2415" t="s">
        <v>1347</v>
      </c>
      <c r="F2415" t="s">
        <v>134</v>
      </c>
      <c r="G2415" t="s">
        <v>134</v>
      </c>
      <c r="H2415" t="s">
        <v>11106</v>
      </c>
      <c r="I2415" t="s">
        <v>20</v>
      </c>
      <c r="J2415" t="s">
        <v>2349</v>
      </c>
      <c r="K2415" t="s">
        <v>21</v>
      </c>
      <c r="M2415" t="s">
        <v>11107</v>
      </c>
      <c r="N2415" t="s">
        <v>22</v>
      </c>
      <c r="O2415" t="s">
        <v>23</v>
      </c>
      <c r="P2415" t="s">
        <v>26</v>
      </c>
      <c r="Q2415" t="s">
        <v>2348</v>
      </c>
      <c r="R2415" s="13">
        <v>17</v>
      </c>
      <c r="S2415" s="13">
        <v>1</v>
      </c>
      <c r="T2415" s="21">
        <v>1</v>
      </c>
      <c r="V2415" t="s">
        <v>2154</v>
      </c>
      <c r="W2415" t="s">
        <v>17587</v>
      </c>
      <c r="X2415" s="20" t="str">
        <f>+IF(V2415="","-",CONCATENATE(V2415,"_",W2415))</f>
        <v>FINES_R10</v>
      </c>
      <c r="Y2415" s="59">
        <v>0.33549350500106812</v>
      </c>
      <c r="Z2415" t="s">
        <v>134</v>
      </c>
      <c r="AA2415" t="s">
        <v>2394</v>
      </c>
      <c r="AB2415" t="str">
        <f>+IF(W2415="","-",IF(W2415="UNICO","CENSO","MUESTRA"))</f>
        <v>MUESTRA</v>
      </c>
      <c r="AC2415" t="s">
        <v>2398</v>
      </c>
      <c r="AD2415" t="s">
        <v>11108</v>
      </c>
    </row>
    <row r="2416" spans="1:30" x14ac:dyDescent="0.25">
      <c r="A2416" s="5" t="str">
        <f t="shared" si="37"/>
        <v>R 10 - D 63 - 451 - 1813</v>
      </c>
      <c r="B2416" s="23" t="s">
        <v>2347</v>
      </c>
      <c r="C2416" t="s">
        <v>86</v>
      </c>
      <c r="D2416" t="s">
        <v>360</v>
      </c>
      <c r="E2416" t="s">
        <v>1027</v>
      </c>
      <c r="F2416" t="s">
        <v>134</v>
      </c>
      <c r="G2416" t="s">
        <v>134</v>
      </c>
      <c r="H2416" t="s">
        <v>3228</v>
      </c>
      <c r="I2416" t="s">
        <v>20</v>
      </c>
      <c r="J2416" t="s">
        <v>2349</v>
      </c>
      <c r="K2416" t="s">
        <v>21</v>
      </c>
      <c r="M2416" t="s">
        <v>3229</v>
      </c>
      <c r="N2416" t="s">
        <v>22</v>
      </c>
      <c r="O2416" t="s">
        <v>23</v>
      </c>
      <c r="P2416" t="s">
        <v>26</v>
      </c>
      <c r="Q2416" t="s">
        <v>2348</v>
      </c>
      <c r="R2416" s="13">
        <v>10</v>
      </c>
      <c r="S2416" s="13">
        <v>1</v>
      </c>
      <c r="T2416" s="21">
        <v>1</v>
      </c>
      <c r="V2416" t="s">
        <v>2154</v>
      </c>
      <c r="W2416" t="s">
        <v>17587</v>
      </c>
      <c r="X2416" s="20" t="str">
        <f>+IF(V2416="","-",CONCATENATE(V2416,"_",W2416))</f>
        <v>FINES_R10</v>
      </c>
      <c r="Y2416" s="59">
        <v>0.33714818954467768</v>
      </c>
      <c r="Z2416" t="s">
        <v>134</v>
      </c>
      <c r="AA2416" t="s">
        <v>2393</v>
      </c>
      <c r="AB2416" t="str">
        <f>+IF(W2416="","-",IF(W2416="UNICO","CENSO","MUESTRA"))</f>
        <v>MUESTRA</v>
      </c>
      <c r="AC2416" t="s">
        <v>2397</v>
      </c>
      <c r="AD2416" t="s">
        <v>3230</v>
      </c>
    </row>
    <row r="2417" spans="1:30" x14ac:dyDescent="0.25">
      <c r="A2417" s="5" t="str">
        <f t="shared" si="37"/>
        <v>R 10 - D 63 - 451 - 4208</v>
      </c>
      <c r="B2417" s="23" t="s">
        <v>2347</v>
      </c>
      <c r="C2417" t="s">
        <v>86</v>
      </c>
      <c r="D2417" t="s">
        <v>360</v>
      </c>
      <c r="E2417" t="s">
        <v>1027</v>
      </c>
      <c r="F2417" t="s">
        <v>134</v>
      </c>
      <c r="G2417" t="s">
        <v>134</v>
      </c>
      <c r="H2417" t="s">
        <v>11032</v>
      </c>
      <c r="I2417" t="s">
        <v>20</v>
      </c>
      <c r="J2417" t="s">
        <v>2349</v>
      </c>
      <c r="K2417" t="s">
        <v>21</v>
      </c>
      <c r="M2417" t="s">
        <v>11033</v>
      </c>
      <c r="N2417" t="s">
        <v>22</v>
      </c>
      <c r="O2417" t="s">
        <v>23</v>
      </c>
      <c r="P2417" t="s">
        <v>26</v>
      </c>
      <c r="Q2417" t="s">
        <v>2348</v>
      </c>
      <c r="R2417" s="13">
        <v>18</v>
      </c>
      <c r="S2417" s="13">
        <v>1</v>
      </c>
      <c r="T2417" s="21">
        <v>1</v>
      </c>
      <c r="V2417" t="s">
        <v>2154</v>
      </c>
      <c r="W2417" t="s">
        <v>17587</v>
      </c>
      <c r="X2417" s="20" t="str">
        <f>+IF(V2417="","-",CONCATENATE(V2417,"_",W2417))</f>
        <v>FINES_R10</v>
      </c>
      <c r="Y2417" s="59">
        <v>0.3397766649723053</v>
      </c>
      <c r="Z2417" t="s">
        <v>134</v>
      </c>
      <c r="AA2417" t="s">
        <v>2393</v>
      </c>
      <c r="AB2417" t="str">
        <f>+IF(W2417="","-",IF(W2417="UNICO","CENSO","MUESTRA"))</f>
        <v>MUESTRA</v>
      </c>
      <c r="AC2417" t="s">
        <v>2398</v>
      </c>
      <c r="AD2417" t="s">
        <v>11034</v>
      </c>
    </row>
    <row r="2418" spans="1:30" x14ac:dyDescent="0.25">
      <c r="A2418" s="5" t="str">
        <f t="shared" si="37"/>
        <v>R 10 - D 44 - 451 - 4355</v>
      </c>
      <c r="B2418" s="23" t="s">
        <v>2347</v>
      </c>
      <c r="C2418" t="s">
        <v>86</v>
      </c>
      <c r="D2418" t="s">
        <v>303</v>
      </c>
      <c r="E2418" t="s">
        <v>747</v>
      </c>
      <c r="F2418" t="s">
        <v>134</v>
      </c>
      <c r="G2418" t="s">
        <v>134</v>
      </c>
      <c r="H2418" t="s">
        <v>3189</v>
      </c>
      <c r="I2418" t="s">
        <v>20</v>
      </c>
      <c r="J2418" t="s">
        <v>2349</v>
      </c>
      <c r="K2418" t="s">
        <v>21</v>
      </c>
      <c r="M2418" t="s">
        <v>3190</v>
      </c>
      <c r="N2418" t="s">
        <v>22</v>
      </c>
      <c r="O2418" t="s">
        <v>23</v>
      </c>
      <c r="P2418" t="s">
        <v>26</v>
      </c>
      <c r="Q2418" t="s">
        <v>2348</v>
      </c>
      <c r="R2418" s="13">
        <v>13</v>
      </c>
      <c r="S2418" s="13">
        <v>1</v>
      </c>
      <c r="T2418" s="21">
        <v>1</v>
      </c>
      <c r="V2418" t="s">
        <v>2154</v>
      </c>
      <c r="W2418" t="s">
        <v>17587</v>
      </c>
      <c r="X2418" s="20" t="str">
        <f>+IF(V2418="","-",CONCATENATE(V2418,"_",W2418))</f>
        <v>FINES_R10</v>
      </c>
      <c r="Y2418" s="59">
        <v>0.35056251287460333</v>
      </c>
      <c r="Z2418" t="s">
        <v>134</v>
      </c>
      <c r="AA2418" t="s">
        <v>2393</v>
      </c>
      <c r="AB2418" t="str">
        <f>+IF(W2418="","-",IF(W2418="UNICO","CENSO","MUESTRA"))</f>
        <v>MUESTRA</v>
      </c>
      <c r="AC2418" t="s">
        <v>2397</v>
      </c>
      <c r="AD2418" t="s">
        <v>3191</v>
      </c>
    </row>
    <row r="2419" spans="1:30" x14ac:dyDescent="0.25">
      <c r="A2419" s="5" t="str">
        <f t="shared" si="37"/>
        <v>R 10 - D 67 - 452 - 4413</v>
      </c>
      <c r="B2419" s="23" t="s">
        <v>2347</v>
      </c>
      <c r="C2419" t="s">
        <v>86</v>
      </c>
      <c r="D2419" t="s">
        <v>1059</v>
      </c>
      <c r="E2419" t="s">
        <v>1060</v>
      </c>
      <c r="F2419" t="s">
        <v>134</v>
      </c>
      <c r="G2419" t="s">
        <v>134</v>
      </c>
      <c r="H2419" t="s">
        <v>3357</v>
      </c>
      <c r="I2419" t="s">
        <v>20</v>
      </c>
      <c r="J2419" t="s">
        <v>2349</v>
      </c>
      <c r="K2419" t="s">
        <v>21</v>
      </c>
      <c r="M2419" t="s">
        <v>3358</v>
      </c>
      <c r="N2419" t="s">
        <v>22</v>
      </c>
      <c r="O2419" t="s">
        <v>23</v>
      </c>
      <c r="P2419" t="s">
        <v>26</v>
      </c>
      <c r="Q2419" t="s">
        <v>2348</v>
      </c>
      <c r="R2419" s="13">
        <v>26</v>
      </c>
      <c r="S2419" s="13">
        <v>1</v>
      </c>
      <c r="T2419" s="21">
        <v>1</v>
      </c>
      <c r="V2419" t="s">
        <v>2154</v>
      </c>
      <c r="W2419" t="s">
        <v>17587</v>
      </c>
      <c r="X2419" s="20" t="str">
        <f>+IF(V2419="","-",CONCATENATE(V2419,"_",W2419))</f>
        <v>FINES_R10</v>
      </c>
      <c r="Y2419" s="59">
        <v>0.35537958145141602</v>
      </c>
      <c r="Z2419" t="s">
        <v>134</v>
      </c>
      <c r="AA2419" t="s">
        <v>2393</v>
      </c>
      <c r="AB2419" t="str">
        <f>+IF(W2419="","-",IF(W2419="UNICO","CENSO","MUESTRA"))</f>
        <v>MUESTRA</v>
      </c>
      <c r="AC2419" t="s">
        <v>2397</v>
      </c>
      <c r="AD2419" t="s">
        <v>3359</v>
      </c>
    </row>
    <row r="2420" spans="1:30" x14ac:dyDescent="0.25">
      <c r="A2420" s="5" t="str">
        <f t="shared" si="37"/>
        <v>R 10 - D 44 - 451 - 1962</v>
      </c>
      <c r="B2420" s="23" t="s">
        <v>2347</v>
      </c>
      <c r="C2420" t="s">
        <v>86</v>
      </c>
      <c r="D2420" t="s">
        <v>303</v>
      </c>
      <c r="E2420" t="s">
        <v>747</v>
      </c>
      <c r="F2420" t="s">
        <v>134</v>
      </c>
      <c r="G2420" t="s">
        <v>134</v>
      </c>
      <c r="H2420" t="s">
        <v>3147</v>
      </c>
      <c r="I2420" t="s">
        <v>20</v>
      </c>
      <c r="J2420" t="s">
        <v>2349</v>
      </c>
      <c r="K2420" t="s">
        <v>21</v>
      </c>
      <c r="M2420" t="s">
        <v>2259</v>
      </c>
      <c r="N2420" t="s">
        <v>22</v>
      </c>
      <c r="O2420" t="s">
        <v>23</v>
      </c>
      <c r="P2420" t="s">
        <v>26</v>
      </c>
      <c r="Q2420" t="s">
        <v>2348</v>
      </c>
      <c r="R2420" s="13">
        <v>26</v>
      </c>
      <c r="S2420" s="13">
        <v>1</v>
      </c>
      <c r="T2420" s="21">
        <v>1</v>
      </c>
      <c r="V2420" t="s">
        <v>2154</v>
      </c>
      <c r="W2420" t="s">
        <v>17587</v>
      </c>
      <c r="X2420" s="20" t="str">
        <f>+IF(V2420="","-",CONCATENATE(V2420,"_",W2420))</f>
        <v>FINES_R10</v>
      </c>
      <c r="Y2420" s="59">
        <v>0.36133530735969538</v>
      </c>
      <c r="Z2420" t="s">
        <v>134</v>
      </c>
      <c r="AA2420" t="s">
        <v>2393</v>
      </c>
      <c r="AB2420" t="str">
        <f>+IF(W2420="","-",IF(W2420="UNICO","CENSO","MUESTRA"))</f>
        <v>MUESTRA</v>
      </c>
      <c r="AC2420" t="s">
        <v>2397</v>
      </c>
      <c r="AD2420" t="s">
        <v>3148</v>
      </c>
    </row>
    <row r="2421" spans="1:30" x14ac:dyDescent="0.25">
      <c r="A2421" s="5" t="str">
        <f t="shared" si="37"/>
        <v>R 10 - D 44 - 451 - 1958</v>
      </c>
      <c r="B2421" s="23" t="s">
        <v>2347</v>
      </c>
      <c r="C2421" t="s">
        <v>86</v>
      </c>
      <c r="D2421" t="s">
        <v>303</v>
      </c>
      <c r="E2421" t="s">
        <v>747</v>
      </c>
      <c r="F2421" t="s">
        <v>134</v>
      </c>
      <c r="G2421" t="s">
        <v>134</v>
      </c>
      <c r="H2421" t="s">
        <v>3135</v>
      </c>
      <c r="I2421" t="s">
        <v>20</v>
      </c>
      <c r="J2421" t="s">
        <v>2349</v>
      </c>
      <c r="K2421" t="s">
        <v>21</v>
      </c>
      <c r="M2421" t="s">
        <v>3136</v>
      </c>
      <c r="N2421" t="s">
        <v>22</v>
      </c>
      <c r="O2421" t="s">
        <v>23</v>
      </c>
      <c r="P2421" t="s">
        <v>26</v>
      </c>
      <c r="Q2421" t="s">
        <v>2348</v>
      </c>
      <c r="R2421" s="13">
        <v>102</v>
      </c>
      <c r="S2421" s="13">
        <v>3</v>
      </c>
      <c r="T2421" s="21">
        <v>1</v>
      </c>
      <c r="V2421" t="s">
        <v>2154</v>
      </c>
      <c r="W2421" t="s">
        <v>17587</v>
      </c>
      <c r="X2421" s="20" t="str">
        <f>+IF(V2421="","-",CONCATENATE(V2421,"_",W2421))</f>
        <v>FINES_R10</v>
      </c>
      <c r="Y2421" s="59">
        <v>0.36287084221839899</v>
      </c>
      <c r="Z2421" t="s">
        <v>134</v>
      </c>
      <c r="AA2421" t="s">
        <v>2393</v>
      </c>
      <c r="AB2421" t="str">
        <f>+IF(W2421="","-",IF(W2421="UNICO","CENSO","MUESTRA"))</f>
        <v>MUESTRA</v>
      </c>
      <c r="AC2421" t="s">
        <v>2397</v>
      </c>
      <c r="AD2421" t="s">
        <v>3137</v>
      </c>
    </row>
    <row r="2422" spans="1:30" x14ac:dyDescent="0.25">
      <c r="A2422" s="5" t="str">
        <f t="shared" si="37"/>
        <v>R 10 - D 63 - 451 - 2944</v>
      </c>
      <c r="B2422" s="23" t="s">
        <v>2347</v>
      </c>
      <c r="C2422" t="s">
        <v>86</v>
      </c>
      <c r="D2422" t="s">
        <v>360</v>
      </c>
      <c r="E2422" t="s">
        <v>1027</v>
      </c>
      <c r="F2422" t="s">
        <v>134</v>
      </c>
      <c r="G2422" t="s">
        <v>134</v>
      </c>
      <c r="H2422" t="s">
        <v>3236</v>
      </c>
      <c r="I2422" t="s">
        <v>20</v>
      </c>
      <c r="J2422" t="s">
        <v>2349</v>
      </c>
      <c r="K2422" t="s">
        <v>21</v>
      </c>
      <c r="M2422" t="s">
        <v>3237</v>
      </c>
      <c r="N2422" t="s">
        <v>22</v>
      </c>
      <c r="O2422" t="s">
        <v>23</v>
      </c>
      <c r="P2422" t="s">
        <v>26</v>
      </c>
      <c r="Q2422" t="s">
        <v>2348</v>
      </c>
      <c r="R2422" s="13">
        <v>14</v>
      </c>
      <c r="S2422" s="13">
        <v>1</v>
      </c>
      <c r="T2422" s="21">
        <v>1</v>
      </c>
      <c r="V2422" t="s">
        <v>2154</v>
      </c>
      <c r="W2422" t="s">
        <v>17587</v>
      </c>
      <c r="X2422" s="20" t="str">
        <f>+IF(V2422="","-",CONCATENATE(V2422,"_",W2422))</f>
        <v>FINES_R10</v>
      </c>
      <c r="Y2422" s="59">
        <v>0.36777222156524658</v>
      </c>
      <c r="Z2422" t="s">
        <v>134</v>
      </c>
      <c r="AA2422" t="s">
        <v>2393</v>
      </c>
      <c r="AB2422" t="str">
        <f>+IF(W2422="","-",IF(W2422="UNICO","CENSO","MUESTRA"))</f>
        <v>MUESTRA</v>
      </c>
      <c r="AC2422" t="s">
        <v>2397</v>
      </c>
      <c r="AD2422" t="s">
        <v>3238</v>
      </c>
    </row>
    <row r="2423" spans="1:30" x14ac:dyDescent="0.25">
      <c r="A2423" s="5" t="str">
        <f t="shared" si="37"/>
        <v>R 10 - D 67 - 452 - 4520</v>
      </c>
      <c r="B2423" s="23" t="s">
        <v>2347</v>
      </c>
      <c r="C2423" t="s">
        <v>86</v>
      </c>
      <c r="D2423" t="s">
        <v>1059</v>
      </c>
      <c r="E2423" t="s">
        <v>1060</v>
      </c>
      <c r="F2423" t="s">
        <v>134</v>
      </c>
      <c r="G2423" t="s">
        <v>134</v>
      </c>
      <c r="H2423" t="s">
        <v>11067</v>
      </c>
      <c r="I2423" t="s">
        <v>20</v>
      </c>
      <c r="J2423" t="s">
        <v>2349</v>
      </c>
      <c r="K2423" t="s">
        <v>21</v>
      </c>
      <c r="M2423" t="s">
        <v>10111</v>
      </c>
      <c r="N2423" t="s">
        <v>22</v>
      </c>
      <c r="O2423" t="s">
        <v>23</v>
      </c>
      <c r="P2423" t="s">
        <v>26</v>
      </c>
      <c r="Q2423" t="s">
        <v>2348</v>
      </c>
      <c r="R2423" s="13">
        <v>40</v>
      </c>
      <c r="S2423" s="13">
        <v>1</v>
      </c>
      <c r="T2423" s="21">
        <v>1</v>
      </c>
      <c r="V2423" t="s">
        <v>2154</v>
      </c>
      <c r="W2423" t="s">
        <v>17587</v>
      </c>
      <c r="X2423" s="20" t="str">
        <f>+IF(V2423="","-",CONCATENATE(V2423,"_",W2423))</f>
        <v>FINES_R10</v>
      </c>
      <c r="Y2423" s="59">
        <v>0.36935776472091669</v>
      </c>
      <c r="Z2423" t="s">
        <v>134</v>
      </c>
      <c r="AA2423" t="s">
        <v>2393</v>
      </c>
      <c r="AB2423" t="str">
        <f>+IF(W2423="","-",IF(W2423="UNICO","CENSO","MUESTRA"))</f>
        <v>MUESTRA</v>
      </c>
      <c r="AC2423" t="s">
        <v>2397</v>
      </c>
      <c r="AD2423" t="s">
        <v>11068</v>
      </c>
    </row>
    <row r="2424" spans="1:30" x14ac:dyDescent="0.25">
      <c r="A2424" s="5" t="str">
        <f t="shared" si="37"/>
        <v>R 10 - D 63 - 451 - 2945</v>
      </c>
      <c r="B2424" s="23" t="s">
        <v>2347</v>
      </c>
      <c r="C2424" t="s">
        <v>86</v>
      </c>
      <c r="D2424" t="s">
        <v>360</v>
      </c>
      <c r="E2424" t="s">
        <v>1027</v>
      </c>
      <c r="F2424" t="s">
        <v>134</v>
      </c>
      <c r="G2424" t="s">
        <v>134</v>
      </c>
      <c r="H2424" t="s">
        <v>3232</v>
      </c>
      <c r="I2424" t="s">
        <v>20</v>
      </c>
      <c r="J2424" t="s">
        <v>2349</v>
      </c>
      <c r="K2424" t="s">
        <v>21</v>
      </c>
      <c r="M2424" t="s">
        <v>3233</v>
      </c>
      <c r="N2424" t="s">
        <v>22</v>
      </c>
      <c r="O2424" t="s">
        <v>23</v>
      </c>
      <c r="P2424" t="s">
        <v>26</v>
      </c>
      <c r="Q2424" t="s">
        <v>2348</v>
      </c>
      <c r="R2424" s="13">
        <v>16</v>
      </c>
      <c r="S2424" s="13">
        <v>1</v>
      </c>
      <c r="T2424" s="21">
        <v>1</v>
      </c>
      <c r="V2424" t="s">
        <v>2154</v>
      </c>
      <c r="W2424" t="s">
        <v>17587</v>
      </c>
      <c r="X2424" s="20" t="str">
        <f>+IF(V2424="","-",CONCATENATE(V2424,"_",W2424))</f>
        <v>FINES_R10</v>
      </c>
      <c r="Y2424" s="59">
        <v>0.37115585803985601</v>
      </c>
      <c r="Z2424" t="s">
        <v>134</v>
      </c>
      <c r="AA2424" t="s">
        <v>2393</v>
      </c>
      <c r="AB2424" t="str">
        <f>+IF(W2424="","-",IF(W2424="UNICO","CENSO","MUESTRA"))</f>
        <v>MUESTRA</v>
      </c>
      <c r="AC2424" t="s">
        <v>2397</v>
      </c>
      <c r="AD2424" t="s">
        <v>3234</v>
      </c>
    </row>
    <row r="2425" spans="1:30" x14ac:dyDescent="0.25">
      <c r="A2425" s="5" t="str">
        <f t="shared" si="37"/>
        <v>R 10 - D 16 - 451 - 3831</v>
      </c>
      <c r="B2425" s="23" t="s">
        <v>2347</v>
      </c>
      <c r="C2425" t="s">
        <v>86</v>
      </c>
      <c r="D2425" t="s">
        <v>451</v>
      </c>
      <c r="E2425" t="s">
        <v>453</v>
      </c>
      <c r="F2425" t="s">
        <v>134</v>
      </c>
      <c r="G2425" t="s">
        <v>134</v>
      </c>
      <c r="H2425" t="s">
        <v>3116</v>
      </c>
      <c r="I2425" t="s">
        <v>20</v>
      </c>
      <c r="J2425" t="s">
        <v>2349</v>
      </c>
      <c r="K2425" t="s">
        <v>21</v>
      </c>
      <c r="M2425" t="s">
        <v>3117</v>
      </c>
      <c r="N2425" t="s">
        <v>22</v>
      </c>
      <c r="O2425" t="s">
        <v>23</v>
      </c>
      <c r="P2425" t="s">
        <v>26</v>
      </c>
      <c r="Q2425" t="s">
        <v>2348</v>
      </c>
      <c r="R2425" s="13">
        <v>26</v>
      </c>
      <c r="S2425" s="13">
        <v>1</v>
      </c>
      <c r="T2425" s="21">
        <v>1</v>
      </c>
      <c r="V2425" t="s">
        <v>2154</v>
      </c>
      <c r="W2425" t="s">
        <v>17587</v>
      </c>
      <c r="X2425" s="20" t="str">
        <f>+IF(V2425="","-",CONCATENATE(V2425,"_",W2425))</f>
        <v>FINES_R10</v>
      </c>
      <c r="Y2425" s="59">
        <v>0.37283581495285029</v>
      </c>
      <c r="Z2425" t="s">
        <v>134</v>
      </c>
      <c r="AA2425" t="s">
        <v>2393</v>
      </c>
      <c r="AB2425" t="str">
        <f>+IF(W2425="","-",IF(W2425="UNICO","CENSO","MUESTRA"))</f>
        <v>MUESTRA</v>
      </c>
      <c r="AC2425" t="s">
        <v>2398</v>
      </c>
      <c r="AD2425" t="s">
        <v>3118</v>
      </c>
    </row>
    <row r="2426" spans="1:30" x14ac:dyDescent="0.25">
      <c r="A2426" s="5" t="str">
        <f t="shared" si="37"/>
        <v>R 10 - D 16 - 451 - 4113</v>
      </c>
      <c r="B2426" s="23" t="s">
        <v>2347</v>
      </c>
      <c r="C2426" t="s">
        <v>86</v>
      </c>
      <c r="D2426" t="s">
        <v>451</v>
      </c>
      <c r="E2426" t="s">
        <v>453</v>
      </c>
      <c r="F2426" t="s">
        <v>134</v>
      </c>
      <c r="G2426" t="s">
        <v>134</v>
      </c>
      <c r="H2426" t="s">
        <v>3121</v>
      </c>
      <c r="I2426" t="s">
        <v>20</v>
      </c>
      <c r="J2426" t="s">
        <v>2349</v>
      </c>
      <c r="K2426" t="s">
        <v>21</v>
      </c>
      <c r="M2426" t="s">
        <v>2251</v>
      </c>
      <c r="N2426" t="s">
        <v>22</v>
      </c>
      <c r="O2426" t="s">
        <v>23</v>
      </c>
      <c r="P2426" t="s">
        <v>26</v>
      </c>
      <c r="Q2426" t="s">
        <v>2348</v>
      </c>
      <c r="R2426" s="13">
        <v>35</v>
      </c>
      <c r="S2426" s="13">
        <v>2</v>
      </c>
      <c r="T2426" s="21">
        <v>1</v>
      </c>
      <c r="V2426" t="s">
        <v>2154</v>
      </c>
      <c r="W2426" t="s">
        <v>17587</v>
      </c>
      <c r="X2426" s="20" t="str">
        <f>+IF(V2426="","-",CONCATENATE(V2426,"_",W2426))</f>
        <v>FINES_R10</v>
      </c>
      <c r="Y2426" s="59">
        <v>0.37565654516220093</v>
      </c>
      <c r="Z2426" t="s">
        <v>134</v>
      </c>
      <c r="AA2426" t="s">
        <v>2393</v>
      </c>
      <c r="AB2426" t="str">
        <f>+IF(W2426="","-",IF(W2426="UNICO","CENSO","MUESTRA"))</f>
        <v>MUESTRA</v>
      </c>
      <c r="AC2426" t="s">
        <v>2398</v>
      </c>
      <c r="AD2426" t="s">
        <v>3122</v>
      </c>
    </row>
    <row r="2427" spans="1:30" x14ac:dyDescent="0.25">
      <c r="A2427" s="5" t="str">
        <f t="shared" si="37"/>
        <v>R 10 - D 44 - 451 - 4357</v>
      </c>
      <c r="B2427" s="23" t="s">
        <v>2347</v>
      </c>
      <c r="C2427" t="s">
        <v>86</v>
      </c>
      <c r="D2427" t="s">
        <v>303</v>
      </c>
      <c r="E2427" t="s">
        <v>747</v>
      </c>
      <c r="F2427" t="s">
        <v>134</v>
      </c>
      <c r="G2427" t="s">
        <v>134</v>
      </c>
      <c r="H2427" t="s">
        <v>10952</v>
      </c>
      <c r="I2427" t="s">
        <v>20</v>
      </c>
      <c r="J2427" t="s">
        <v>2349</v>
      </c>
      <c r="K2427" t="s">
        <v>21</v>
      </c>
      <c r="M2427" t="s">
        <v>8609</v>
      </c>
      <c r="N2427" t="s">
        <v>22</v>
      </c>
      <c r="O2427" t="s">
        <v>23</v>
      </c>
      <c r="P2427" t="s">
        <v>26</v>
      </c>
      <c r="Q2427" t="s">
        <v>2348</v>
      </c>
      <c r="R2427" s="13">
        <v>20</v>
      </c>
      <c r="S2427" s="13">
        <v>1</v>
      </c>
      <c r="T2427" s="21">
        <v>1</v>
      </c>
      <c r="V2427" t="s">
        <v>2154</v>
      </c>
      <c r="W2427" t="s">
        <v>17587</v>
      </c>
      <c r="X2427" s="20" t="str">
        <f>+IF(V2427="","-",CONCATENATE(V2427,"_",W2427))</f>
        <v>FINES_R10</v>
      </c>
      <c r="Y2427" s="59">
        <v>0.37699180841445917</v>
      </c>
      <c r="Z2427" t="s">
        <v>134</v>
      </c>
      <c r="AA2427" t="s">
        <v>2393</v>
      </c>
      <c r="AB2427" t="str">
        <f>+IF(W2427="","-",IF(W2427="UNICO","CENSO","MUESTRA"))</f>
        <v>MUESTRA</v>
      </c>
      <c r="AC2427" t="s">
        <v>2397</v>
      </c>
      <c r="AD2427" t="s">
        <v>10953</v>
      </c>
    </row>
    <row r="2428" spans="1:30" x14ac:dyDescent="0.25">
      <c r="A2428" s="5" t="str">
        <f t="shared" si="37"/>
        <v>R 10 - D 70 - 451 - 2353</v>
      </c>
      <c r="B2428" s="23" t="s">
        <v>2347</v>
      </c>
      <c r="C2428" t="s">
        <v>86</v>
      </c>
      <c r="D2428" t="s">
        <v>372</v>
      </c>
      <c r="E2428" t="s">
        <v>1233</v>
      </c>
      <c r="F2428" t="s">
        <v>134</v>
      </c>
      <c r="G2428" t="s">
        <v>134</v>
      </c>
      <c r="H2428" t="s">
        <v>3382</v>
      </c>
      <c r="I2428" t="s">
        <v>20</v>
      </c>
      <c r="J2428" t="s">
        <v>2349</v>
      </c>
      <c r="K2428" t="s">
        <v>21</v>
      </c>
      <c r="M2428" t="s">
        <v>3383</v>
      </c>
      <c r="N2428" t="s">
        <v>22</v>
      </c>
      <c r="O2428" t="s">
        <v>23</v>
      </c>
      <c r="P2428" t="s">
        <v>26</v>
      </c>
      <c r="Q2428" t="s">
        <v>2348</v>
      </c>
      <c r="R2428" s="13">
        <v>54</v>
      </c>
      <c r="S2428" s="13">
        <v>2</v>
      </c>
      <c r="T2428" s="21">
        <v>1</v>
      </c>
      <c r="V2428" t="s">
        <v>2154</v>
      </c>
      <c r="W2428" t="s">
        <v>17587</v>
      </c>
      <c r="X2428" s="20" t="str">
        <f>+IF(V2428="","-",CONCATENATE(V2428,"_",W2428))</f>
        <v>FINES_R10</v>
      </c>
      <c r="Y2428" s="59">
        <v>0.38202214241027832</v>
      </c>
      <c r="Z2428" t="s">
        <v>134</v>
      </c>
      <c r="AA2428" t="s">
        <v>2394</v>
      </c>
      <c r="AB2428" t="str">
        <f>+IF(W2428="","-",IF(W2428="UNICO","CENSO","MUESTRA"))</f>
        <v>MUESTRA</v>
      </c>
      <c r="AC2428" t="s">
        <v>2398</v>
      </c>
      <c r="AD2428" t="s">
        <v>3384</v>
      </c>
    </row>
    <row r="2429" spans="1:30" x14ac:dyDescent="0.25">
      <c r="A2429" s="5" t="str">
        <f t="shared" si="37"/>
        <v>R 10 - D 67 - 452 - 1416</v>
      </c>
      <c r="B2429" s="23" t="s">
        <v>2347</v>
      </c>
      <c r="C2429" t="s">
        <v>86</v>
      </c>
      <c r="D2429" t="s">
        <v>1059</v>
      </c>
      <c r="E2429" t="s">
        <v>1060</v>
      </c>
      <c r="F2429" t="s">
        <v>134</v>
      </c>
      <c r="G2429" t="s">
        <v>134</v>
      </c>
      <c r="H2429" t="s">
        <v>3294</v>
      </c>
      <c r="I2429" t="s">
        <v>20</v>
      </c>
      <c r="J2429" t="s">
        <v>2349</v>
      </c>
      <c r="K2429" t="s">
        <v>21</v>
      </c>
      <c r="M2429" t="s">
        <v>3295</v>
      </c>
      <c r="N2429" t="s">
        <v>22</v>
      </c>
      <c r="O2429" t="s">
        <v>23</v>
      </c>
      <c r="P2429" t="s">
        <v>26</v>
      </c>
      <c r="Q2429" t="s">
        <v>2348</v>
      </c>
      <c r="R2429" s="13">
        <v>15</v>
      </c>
      <c r="S2429" s="13">
        <v>1</v>
      </c>
      <c r="T2429" s="21">
        <v>1</v>
      </c>
      <c r="V2429" t="s">
        <v>2154</v>
      </c>
      <c r="W2429" t="s">
        <v>17587</v>
      </c>
      <c r="X2429" s="20" t="str">
        <f>+IF(V2429="","-",CONCATENATE(V2429,"_",W2429))</f>
        <v>FINES_R10</v>
      </c>
      <c r="Y2429" s="59">
        <v>0.38353344798088068</v>
      </c>
      <c r="Z2429" t="s">
        <v>134</v>
      </c>
      <c r="AA2429" t="s">
        <v>2393</v>
      </c>
      <c r="AB2429" t="str">
        <f>+IF(W2429="","-",IF(W2429="UNICO","CENSO","MUESTRA"))</f>
        <v>MUESTRA</v>
      </c>
      <c r="AC2429" t="s">
        <v>2398</v>
      </c>
      <c r="AD2429" t="s">
        <v>3296</v>
      </c>
    </row>
    <row r="2430" spans="1:30" x14ac:dyDescent="0.25">
      <c r="A2430" s="5" t="str">
        <f t="shared" si="37"/>
        <v>R 10 - D 67 - 452 - 1425</v>
      </c>
      <c r="B2430" s="23" t="s">
        <v>2347</v>
      </c>
      <c r="C2430" t="s">
        <v>86</v>
      </c>
      <c r="D2430" t="s">
        <v>1059</v>
      </c>
      <c r="E2430" t="s">
        <v>1060</v>
      </c>
      <c r="F2430" t="s">
        <v>134</v>
      </c>
      <c r="G2430" t="s">
        <v>134</v>
      </c>
      <c r="H2430" t="s">
        <v>3301</v>
      </c>
      <c r="I2430" t="s">
        <v>20</v>
      </c>
      <c r="J2430" t="s">
        <v>2349</v>
      </c>
      <c r="K2430" t="s">
        <v>21</v>
      </c>
      <c r="M2430" t="s">
        <v>3249</v>
      </c>
      <c r="N2430" t="s">
        <v>22</v>
      </c>
      <c r="O2430" t="s">
        <v>23</v>
      </c>
      <c r="P2430" t="s">
        <v>26</v>
      </c>
      <c r="Q2430" t="s">
        <v>2348</v>
      </c>
      <c r="R2430" s="13">
        <v>35</v>
      </c>
      <c r="S2430" s="13">
        <v>1</v>
      </c>
      <c r="T2430" s="21">
        <v>1</v>
      </c>
      <c r="V2430" t="s">
        <v>2154</v>
      </c>
      <c r="W2430" t="s">
        <v>17587</v>
      </c>
      <c r="X2430" s="20" t="str">
        <f>+IF(V2430="","-",CONCATENATE(V2430,"_",W2430))</f>
        <v>FINES_R10</v>
      </c>
      <c r="Y2430" s="59">
        <v>0.38353344798088068</v>
      </c>
      <c r="Z2430" t="s">
        <v>134</v>
      </c>
      <c r="AA2430" t="s">
        <v>2393</v>
      </c>
      <c r="AB2430" t="str">
        <f>+IF(W2430="","-",IF(W2430="UNICO","CENSO","MUESTRA"))</f>
        <v>MUESTRA</v>
      </c>
      <c r="AC2430" t="s">
        <v>2397</v>
      </c>
      <c r="AD2430" t="s">
        <v>3302</v>
      </c>
    </row>
    <row r="2431" spans="1:30" x14ac:dyDescent="0.25">
      <c r="A2431" s="5" t="str">
        <f t="shared" si="37"/>
        <v>R 10 - D 67 - 452 - 0472</v>
      </c>
      <c r="B2431" s="23" t="s">
        <v>2347</v>
      </c>
      <c r="C2431" t="s">
        <v>86</v>
      </c>
      <c r="D2431" t="s">
        <v>1059</v>
      </c>
      <c r="E2431" t="s">
        <v>1060</v>
      </c>
      <c r="F2431" t="s">
        <v>134</v>
      </c>
      <c r="G2431" t="s">
        <v>134</v>
      </c>
      <c r="H2431" t="s">
        <v>3304</v>
      </c>
      <c r="I2431" t="s">
        <v>20</v>
      </c>
      <c r="J2431" t="s">
        <v>2349</v>
      </c>
      <c r="K2431" t="s">
        <v>21</v>
      </c>
      <c r="M2431" t="s">
        <v>3305</v>
      </c>
      <c r="N2431" t="s">
        <v>22</v>
      </c>
      <c r="O2431" t="s">
        <v>23</v>
      </c>
      <c r="P2431" t="s">
        <v>26</v>
      </c>
      <c r="Q2431" t="s">
        <v>2348</v>
      </c>
      <c r="R2431" s="13">
        <v>38</v>
      </c>
      <c r="S2431" s="13">
        <v>1</v>
      </c>
      <c r="T2431" s="21">
        <v>1</v>
      </c>
      <c r="V2431" t="s">
        <v>2154</v>
      </c>
      <c r="W2431" t="s">
        <v>17587</v>
      </c>
      <c r="X2431" s="20" t="str">
        <f>+IF(V2431="","-",CONCATENATE(V2431,"_",W2431))</f>
        <v>FINES_R10</v>
      </c>
      <c r="Y2431" s="59">
        <v>0.38353344798088068</v>
      </c>
      <c r="Z2431" t="s">
        <v>134</v>
      </c>
      <c r="AA2431" t="s">
        <v>2393</v>
      </c>
      <c r="AB2431" t="str">
        <f>+IF(W2431="","-",IF(W2431="UNICO","CENSO","MUESTRA"))</f>
        <v>MUESTRA</v>
      </c>
      <c r="AC2431" t="s">
        <v>2397</v>
      </c>
      <c r="AD2431" t="s">
        <v>3306</v>
      </c>
    </row>
    <row r="2432" spans="1:30" x14ac:dyDescent="0.25">
      <c r="A2432" s="5" t="str">
        <f t="shared" si="37"/>
        <v>R 10 - D 67 - 452 - 1424</v>
      </c>
      <c r="B2432" s="23" t="s">
        <v>2347</v>
      </c>
      <c r="C2432" t="s">
        <v>86</v>
      </c>
      <c r="D2432" t="s">
        <v>1059</v>
      </c>
      <c r="E2432" t="s">
        <v>1060</v>
      </c>
      <c r="F2432" t="s">
        <v>134</v>
      </c>
      <c r="G2432" t="s">
        <v>134</v>
      </c>
      <c r="H2432" t="s">
        <v>3308</v>
      </c>
      <c r="I2432" t="s">
        <v>20</v>
      </c>
      <c r="J2432" t="s">
        <v>2349</v>
      </c>
      <c r="K2432" t="s">
        <v>21</v>
      </c>
      <c r="M2432" t="s">
        <v>3305</v>
      </c>
      <c r="N2432" t="s">
        <v>22</v>
      </c>
      <c r="O2432" t="s">
        <v>23</v>
      </c>
      <c r="P2432" t="s">
        <v>26</v>
      </c>
      <c r="Q2432" t="s">
        <v>2348</v>
      </c>
      <c r="R2432" s="13">
        <v>57</v>
      </c>
      <c r="S2432" s="13">
        <v>2</v>
      </c>
      <c r="T2432" s="21">
        <v>1</v>
      </c>
      <c r="V2432" t="s">
        <v>2154</v>
      </c>
      <c r="W2432" t="s">
        <v>17587</v>
      </c>
      <c r="X2432" s="20" t="str">
        <f>+IF(V2432="","-",CONCATENATE(V2432,"_",W2432))</f>
        <v>FINES_R10</v>
      </c>
      <c r="Y2432" s="59">
        <v>0.38353344798088068</v>
      </c>
      <c r="Z2432" t="s">
        <v>134</v>
      </c>
      <c r="AA2432" t="s">
        <v>2393</v>
      </c>
      <c r="AB2432" t="str">
        <f>+IF(W2432="","-",IF(W2432="UNICO","CENSO","MUESTRA"))</f>
        <v>MUESTRA</v>
      </c>
      <c r="AC2432" t="s">
        <v>2397</v>
      </c>
      <c r="AD2432" t="s">
        <v>3309</v>
      </c>
    </row>
    <row r="2433" spans="1:30" x14ac:dyDescent="0.25">
      <c r="A2433" s="5" t="str">
        <f t="shared" si="37"/>
        <v>R 10 - D 67 - 452 - 4456</v>
      </c>
      <c r="B2433" s="23" t="s">
        <v>2347</v>
      </c>
      <c r="C2433" t="s">
        <v>86</v>
      </c>
      <c r="D2433" t="s">
        <v>1059</v>
      </c>
      <c r="E2433" t="s">
        <v>1060</v>
      </c>
      <c r="F2433" t="s">
        <v>134</v>
      </c>
      <c r="G2433" t="s">
        <v>134</v>
      </c>
      <c r="H2433" t="s">
        <v>3365</v>
      </c>
      <c r="I2433" t="s">
        <v>20</v>
      </c>
      <c r="J2433" t="s">
        <v>2349</v>
      </c>
      <c r="K2433" t="s">
        <v>21</v>
      </c>
      <c r="M2433" t="s">
        <v>3366</v>
      </c>
      <c r="N2433" t="s">
        <v>22</v>
      </c>
      <c r="O2433" t="s">
        <v>23</v>
      </c>
      <c r="P2433" t="s">
        <v>26</v>
      </c>
      <c r="Q2433" t="s">
        <v>2348</v>
      </c>
      <c r="R2433" s="13">
        <v>13</v>
      </c>
      <c r="S2433" s="13">
        <v>1</v>
      </c>
      <c r="T2433" s="21">
        <v>1</v>
      </c>
      <c r="V2433" t="s">
        <v>2154</v>
      </c>
      <c r="W2433" t="s">
        <v>17587</v>
      </c>
      <c r="X2433" s="20" t="str">
        <f>+IF(V2433="","-",CONCATENATE(V2433,"_",W2433))</f>
        <v>FINES_R10</v>
      </c>
      <c r="Y2433" s="59">
        <v>0.38353344798088068</v>
      </c>
      <c r="Z2433" t="s">
        <v>134</v>
      </c>
      <c r="AA2433" t="s">
        <v>2393</v>
      </c>
      <c r="AB2433" t="str">
        <f>+IF(W2433="","-",IF(W2433="UNICO","CENSO","MUESTRA"))</f>
        <v>MUESTRA</v>
      </c>
      <c r="AC2433" t="s">
        <v>2398</v>
      </c>
      <c r="AD2433" t="s">
        <v>3367</v>
      </c>
    </row>
    <row r="2434" spans="1:30" x14ac:dyDescent="0.25">
      <c r="A2434" s="5" t="str">
        <f t="shared" si="37"/>
        <v>R 10 - D 57 - 451 - 4313</v>
      </c>
      <c r="B2434" s="23" t="s">
        <v>2347</v>
      </c>
      <c r="C2434" t="s">
        <v>86</v>
      </c>
      <c r="D2434" t="s">
        <v>927</v>
      </c>
      <c r="E2434" t="s">
        <v>928</v>
      </c>
      <c r="F2434" t="s">
        <v>134</v>
      </c>
      <c r="G2434" t="s">
        <v>134</v>
      </c>
      <c r="H2434" t="s">
        <v>10990</v>
      </c>
      <c r="I2434" t="s">
        <v>20</v>
      </c>
      <c r="J2434" t="s">
        <v>2349</v>
      </c>
      <c r="K2434" t="s">
        <v>21</v>
      </c>
      <c r="M2434" t="s">
        <v>10991</v>
      </c>
      <c r="N2434" t="s">
        <v>22</v>
      </c>
      <c r="O2434" t="s">
        <v>23</v>
      </c>
      <c r="P2434" t="s">
        <v>26</v>
      </c>
      <c r="Q2434" t="s">
        <v>2348</v>
      </c>
      <c r="R2434" s="13">
        <v>12</v>
      </c>
      <c r="S2434" s="13">
        <v>1</v>
      </c>
      <c r="T2434" s="21">
        <v>1</v>
      </c>
      <c r="V2434" t="s">
        <v>2154</v>
      </c>
      <c r="W2434" t="s">
        <v>17587</v>
      </c>
      <c r="X2434" s="20" t="str">
        <f>+IF(V2434="","-",CONCATENATE(V2434,"_",W2434))</f>
        <v>FINES_R10</v>
      </c>
      <c r="Y2434" s="59">
        <v>0.38425388932228088</v>
      </c>
      <c r="Z2434" t="s">
        <v>134</v>
      </c>
      <c r="AA2434" t="s">
        <v>2393</v>
      </c>
      <c r="AB2434" t="str">
        <f>+IF(W2434="","-",IF(W2434="UNICO","CENSO","MUESTRA"))</f>
        <v>MUESTRA</v>
      </c>
      <c r="AC2434" t="s">
        <v>2398</v>
      </c>
      <c r="AD2434" t="s">
        <v>10992</v>
      </c>
    </row>
    <row r="2435" spans="1:30" x14ac:dyDescent="0.25">
      <c r="A2435" s="5" t="str">
        <f t="shared" ref="A2435:A2498" si="38">+H2435</f>
        <v>R 10 - D 63 - 451 - 1778</v>
      </c>
      <c r="B2435" s="23" t="s">
        <v>2347</v>
      </c>
      <c r="C2435" t="s">
        <v>86</v>
      </c>
      <c r="D2435" t="s">
        <v>360</v>
      </c>
      <c r="E2435" t="s">
        <v>1027</v>
      </c>
      <c r="F2435" t="s">
        <v>134</v>
      </c>
      <c r="G2435" t="s">
        <v>134</v>
      </c>
      <c r="H2435" t="s">
        <v>3253</v>
      </c>
      <c r="I2435" t="s">
        <v>20</v>
      </c>
      <c r="J2435" t="s">
        <v>2349</v>
      </c>
      <c r="K2435" t="s">
        <v>21</v>
      </c>
      <c r="M2435" t="s">
        <v>3254</v>
      </c>
      <c r="N2435" t="s">
        <v>22</v>
      </c>
      <c r="O2435" t="s">
        <v>23</v>
      </c>
      <c r="P2435" t="s">
        <v>26</v>
      </c>
      <c r="Q2435" t="s">
        <v>2348</v>
      </c>
      <c r="R2435" s="13">
        <v>24</v>
      </c>
      <c r="S2435" s="13">
        <v>1</v>
      </c>
      <c r="T2435" s="21">
        <v>1</v>
      </c>
      <c r="V2435" t="s">
        <v>2154</v>
      </c>
      <c r="W2435" t="s">
        <v>17587</v>
      </c>
      <c r="X2435" s="20" t="str">
        <f>+IF(V2435="","-",CONCATENATE(V2435,"_",W2435))</f>
        <v>FINES_R10</v>
      </c>
      <c r="Y2435" s="59">
        <v>0.38530316948890692</v>
      </c>
      <c r="Z2435" t="s">
        <v>134</v>
      </c>
      <c r="AA2435" t="s">
        <v>2393</v>
      </c>
      <c r="AB2435" t="str">
        <f>+IF(W2435="","-",IF(W2435="UNICO","CENSO","MUESTRA"))</f>
        <v>MUESTRA</v>
      </c>
      <c r="AC2435" t="s">
        <v>2398</v>
      </c>
      <c r="AD2435" t="s">
        <v>3255</v>
      </c>
    </row>
    <row r="2436" spans="1:30" x14ac:dyDescent="0.25">
      <c r="A2436" s="5" t="str">
        <f t="shared" si="38"/>
        <v>R 10 - D 63 - 451 - 3600</v>
      </c>
      <c r="B2436" s="23" t="s">
        <v>2347</v>
      </c>
      <c r="C2436" t="s">
        <v>86</v>
      </c>
      <c r="D2436" t="s">
        <v>360</v>
      </c>
      <c r="E2436" t="s">
        <v>1027</v>
      </c>
      <c r="F2436" t="s">
        <v>134</v>
      </c>
      <c r="G2436" t="s">
        <v>134</v>
      </c>
      <c r="H2436" t="s">
        <v>11051</v>
      </c>
      <c r="I2436" t="s">
        <v>20</v>
      </c>
      <c r="J2436" t="s">
        <v>2349</v>
      </c>
      <c r="K2436" t="s">
        <v>21</v>
      </c>
      <c r="M2436" t="s">
        <v>11052</v>
      </c>
      <c r="N2436" t="s">
        <v>22</v>
      </c>
      <c r="O2436" t="s">
        <v>23</v>
      </c>
      <c r="P2436" t="s">
        <v>26</v>
      </c>
      <c r="Q2436" t="s">
        <v>2348</v>
      </c>
      <c r="R2436" s="13">
        <v>10</v>
      </c>
      <c r="S2436" s="13">
        <v>1</v>
      </c>
      <c r="T2436" s="21">
        <v>1</v>
      </c>
      <c r="V2436" t="s">
        <v>2154</v>
      </c>
      <c r="W2436" t="s">
        <v>17587</v>
      </c>
      <c r="X2436" s="20" t="str">
        <f>+IF(V2436="","-",CONCATENATE(V2436,"_",W2436))</f>
        <v>FINES_R10</v>
      </c>
      <c r="Y2436" s="59">
        <v>0.3864477276802063</v>
      </c>
      <c r="Z2436" t="s">
        <v>134</v>
      </c>
      <c r="AA2436" t="s">
        <v>2393</v>
      </c>
      <c r="AB2436" t="str">
        <f>+IF(W2436="","-",IF(W2436="UNICO","CENSO","MUESTRA"))</f>
        <v>MUESTRA</v>
      </c>
      <c r="AC2436" t="s">
        <v>2398</v>
      </c>
      <c r="AD2436" t="s">
        <v>11053</v>
      </c>
    </row>
    <row r="2437" spans="1:30" x14ac:dyDescent="0.25">
      <c r="A2437" s="5" t="str">
        <f t="shared" si="38"/>
        <v>R 10 - D 93 - 451 - 2550</v>
      </c>
      <c r="B2437" s="23" t="s">
        <v>2347</v>
      </c>
      <c r="C2437" t="s">
        <v>86</v>
      </c>
      <c r="D2437" t="s">
        <v>1562</v>
      </c>
      <c r="E2437" t="s">
        <v>1563</v>
      </c>
      <c r="F2437" t="s">
        <v>134</v>
      </c>
      <c r="G2437" t="s">
        <v>134</v>
      </c>
      <c r="H2437" t="s">
        <v>3411</v>
      </c>
      <c r="I2437" t="s">
        <v>20</v>
      </c>
      <c r="J2437" t="s">
        <v>2349</v>
      </c>
      <c r="K2437" t="s">
        <v>21</v>
      </c>
      <c r="M2437" t="s">
        <v>3412</v>
      </c>
      <c r="N2437" t="s">
        <v>22</v>
      </c>
      <c r="O2437" t="s">
        <v>23</v>
      </c>
      <c r="P2437" t="s">
        <v>26</v>
      </c>
      <c r="Q2437" t="s">
        <v>2348</v>
      </c>
      <c r="R2437" s="13">
        <v>49</v>
      </c>
      <c r="S2437" s="13">
        <v>2</v>
      </c>
      <c r="T2437" s="21">
        <v>1</v>
      </c>
      <c r="V2437" t="s">
        <v>2154</v>
      </c>
      <c r="W2437" t="s">
        <v>17587</v>
      </c>
      <c r="X2437" s="20" t="str">
        <f>+IF(V2437="","-",CONCATENATE(V2437,"_",W2437))</f>
        <v>FINES_R10</v>
      </c>
      <c r="Y2437" s="59">
        <v>0.38777750730514532</v>
      </c>
      <c r="Z2437" t="s">
        <v>134</v>
      </c>
      <c r="AA2437" t="s">
        <v>2394</v>
      </c>
      <c r="AB2437" t="str">
        <f>+IF(W2437="","-",IF(W2437="UNICO","CENSO","MUESTRA"))</f>
        <v>MUESTRA</v>
      </c>
      <c r="AC2437" t="s">
        <v>2397</v>
      </c>
      <c r="AD2437" t="s">
        <v>3413</v>
      </c>
    </row>
    <row r="2438" spans="1:30" x14ac:dyDescent="0.25">
      <c r="A2438" s="5" t="str">
        <f t="shared" si="38"/>
        <v>R 10 - D 93 - 451 - 2530</v>
      </c>
      <c r="B2438" s="23" t="s">
        <v>2347</v>
      </c>
      <c r="C2438" t="s">
        <v>86</v>
      </c>
      <c r="D2438" t="s">
        <v>1562</v>
      </c>
      <c r="E2438" t="s">
        <v>1563</v>
      </c>
      <c r="F2438" t="s">
        <v>134</v>
      </c>
      <c r="G2438" t="s">
        <v>134</v>
      </c>
      <c r="H2438" t="s">
        <v>3408</v>
      </c>
      <c r="I2438" t="s">
        <v>20</v>
      </c>
      <c r="J2438" t="s">
        <v>2349</v>
      </c>
      <c r="K2438" t="s">
        <v>21</v>
      </c>
      <c r="M2438" t="s">
        <v>2578</v>
      </c>
      <c r="N2438" t="s">
        <v>22</v>
      </c>
      <c r="O2438" t="s">
        <v>23</v>
      </c>
      <c r="P2438" t="s">
        <v>26</v>
      </c>
      <c r="Q2438" t="s">
        <v>2348</v>
      </c>
      <c r="R2438" s="13">
        <v>36</v>
      </c>
      <c r="S2438" s="13">
        <v>2</v>
      </c>
      <c r="T2438" s="21">
        <v>1</v>
      </c>
      <c r="V2438" t="s">
        <v>2154</v>
      </c>
      <c r="W2438" t="s">
        <v>17587</v>
      </c>
      <c r="X2438" s="20" t="str">
        <f>+IF(V2438="","-",CONCATENATE(V2438,"_",W2438))</f>
        <v>FINES_R10</v>
      </c>
      <c r="Y2438" s="59">
        <v>0.38800159096717829</v>
      </c>
      <c r="Z2438" t="s">
        <v>134</v>
      </c>
      <c r="AA2438" t="s">
        <v>2394</v>
      </c>
      <c r="AB2438" t="str">
        <f>+IF(W2438="","-",IF(W2438="UNICO","CENSO","MUESTRA"))</f>
        <v>MUESTRA</v>
      </c>
      <c r="AC2438" t="s">
        <v>2398</v>
      </c>
      <c r="AD2438" t="s">
        <v>3409</v>
      </c>
    </row>
    <row r="2439" spans="1:30" x14ac:dyDescent="0.25">
      <c r="A2439" s="5" t="str">
        <f t="shared" si="38"/>
        <v>R 10 - D 16 - 451 - 3415</v>
      </c>
      <c r="B2439" s="23" t="s">
        <v>2347</v>
      </c>
      <c r="C2439" t="s">
        <v>86</v>
      </c>
      <c r="D2439" t="s">
        <v>451</v>
      </c>
      <c r="E2439" t="s">
        <v>453</v>
      </c>
      <c r="F2439" t="s">
        <v>134</v>
      </c>
      <c r="G2439" t="s">
        <v>134</v>
      </c>
      <c r="H2439" t="s">
        <v>3108</v>
      </c>
      <c r="I2439" t="s">
        <v>20</v>
      </c>
      <c r="J2439" t="s">
        <v>2349</v>
      </c>
      <c r="K2439" t="s">
        <v>21</v>
      </c>
      <c r="M2439" t="s">
        <v>18066</v>
      </c>
      <c r="N2439" t="s">
        <v>22</v>
      </c>
      <c r="O2439" t="s">
        <v>23</v>
      </c>
      <c r="P2439" t="s">
        <v>26</v>
      </c>
      <c r="Q2439" t="s">
        <v>2348</v>
      </c>
      <c r="R2439" s="13">
        <v>39</v>
      </c>
      <c r="S2439" s="13">
        <v>2</v>
      </c>
      <c r="T2439" s="21">
        <v>1</v>
      </c>
      <c r="V2439" t="s">
        <v>2154</v>
      </c>
      <c r="W2439" t="s">
        <v>17587</v>
      </c>
      <c r="X2439" s="20" t="str">
        <f>+IF(V2439="","-",CONCATENATE(V2439,"_",W2439))</f>
        <v>FINES_R10</v>
      </c>
      <c r="Y2439" s="59">
        <v>0.38919645547866821</v>
      </c>
      <c r="Z2439" t="s">
        <v>134</v>
      </c>
      <c r="AA2439" t="s">
        <v>2393</v>
      </c>
      <c r="AB2439" t="str">
        <f>+IF(W2439="","-",IF(W2439="UNICO","CENSO","MUESTRA"))</f>
        <v>MUESTRA</v>
      </c>
      <c r="AC2439" t="s">
        <v>2398</v>
      </c>
      <c r="AD2439" t="s">
        <v>3110</v>
      </c>
    </row>
    <row r="2440" spans="1:30" x14ac:dyDescent="0.25">
      <c r="A2440" s="5" t="str">
        <f t="shared" si="38"/>
        <v>R 10 - D 63 - 451 - 4431</v>
      </c>
      <c r="B2440" s="23" t="s">
        <v>2347</v>
      </c>
      <c r="C2440" t="s">
        <v>86</v>
      </c>
      <c r="D2440" t="s">
        <v>360</v>
      </c>
      <c r="E2440" t="s">
        <v>1027</v>
      </c>
      <c r="F2440" t="s">
        <v>134</v>
      </c>
      <c r="G2440" t="s">
        <v>134</v>
      </c>
      <c r="H2440" t="s">
        <v>3284</v>
      </c>
      <c r="I2440" t="s">
        <v>20</v>
      </c>
      <c r="J2440" t="s">
        <v>2349</v>
      </c>
      <c r="K2440" t="s">
        <v>21</v>
      </c>
      <c r="M2440" t="s">
        <v>3285</v>
      </c>
      <c r="N2440" t="s">
        <v>22</v>
      </c>
      <c r="O2440" t="s">
        <v>23</v>
      </c>
      <c r="P2440" t="s">
        <v>26</v>
      </c>
      <c r="Q2440" t="s">
        <v>2348</v>
      </c>
      <c r="R2440" s="13">
        <v>15</v>
      </c>
      <c r="S2440" s="13">
        <v>1</v>
      </c>
      <c r="T2440" s="21">
        <v>1</v>
      </c>
      <c r="V2440" t="s">
        <v>2154</v>
      </c>
      <c r="W2440" t="s">
        <v>17587</v>
      </c>
      <c r="X2440" s="20" t="str">
        <f>+IF(V2440="","-",CONCATENATE(V2440,"_",W2440))</f>
        <v>FINES_R10</v>
      </c>
      <c r="Y2440" s="59">
        <v>0.39087417721748352</v>
      </c>
      <c r="Z2440" t="s">
        <v>134</v>
      </c>
      <c r="AA2440" t="s">
        <v>2393</v>
      </c>
      <c r="AB2440" t="str">
        <f>+IF(W2440="","-",IF(W2440="UNICO","CENSO","MUESTRA"))</f>
        <v>MUESTRA</v>
      </c>
      <c r="AC2440" t="s">
        <v>2398</v>
      </c>
      <c r="AD2440" t="s">
        <v>3286</v>
      </c>
    </row>
    <row r="2441" spans="1:30" x14ac:dyDescent="0.25">
      <c r="A2441" s="5" t="str">
        <f t="shared" si="38"/>
        <v>R 10 - D 74 - 451 - 3890</v>
      </c>
      <c r="B2441" s="23" t="s">
        <v>2347</v>
      </c>
      <c r="C2441" t="s">
        <v>86</v>
      </c>
      <c r="D2441" t="s">
        <v>1346</v>
      </c>
      <c r="E2441" t="s">
        <v>1347</v>
      </c>
      <c r="F2441" t="s">
        <v>134</v>
      </c>
      <c r="G2441" t="s">
        <v>134</v>
      </c>
      <c r="H2441" t="s">
        <v>11094</v>
      </c>
      <c r="I2441" t="s">
        <v>20</v>
      </c>
      <c r="J2441" t="s">
        <v>2349</v>
      </c>
      <c r="K2441" t="s">
        <v>21</v>
      </c>
      <c r="M2441" t="s">
        <v>11095</v>
      </c>
      <c r="N2441" t="s">
        <v>22</v>
      </c>
      <c r="O2441" t="s">
        <v>23</v>
      </c>
      <c r="P2441" t="s">
        <v>26</v>
      </c>
      <c r="Q2441" t="s">
        <v>2348</v>
      </c>
      <c r="R2441" s="13">
        <v>14</v>
      </c>
      <c r="S2441" s="13">
        <v>1</v>
      </c>
      <c r="T2441" s="21">
        <v>1</v>
      </c>
      <c r="V2441" t="s">
        <v>2154</v>
      </c>
      <c r="W2441" t="s">
        <v>17587</v>
      </c>
      <c r="X2441" s="20" t="str">
        <f>+IF(V2441="","-",CONCATENATE(V2441,"_",W2441))</f>
        <v>FINES_R10</v>
      </c>
      <c r="Y2441" s="59">
        <v>0.39887151122093201</v>
      </c>
      <c r="Z2441" t="s">
        <v>134</v>
      </c>
      <c r="AA2441" t="s">
        <v>2394</v>
      </c>
      <c r="AB2441" t="str">
        <f>+IF(W2441="","-",IF(W2441="UNICO","CENSO","MUESTRA"))</f>
        <v>MUESTRA</v>
      </c>
      <c r="AC2441" t="s">
        <v>2397</v>
      </c>
      <c r="AD2441" t="s">
        <v>11096</v>
      </c>
    </row>
    <row r="2442" spans="1:30" x14ac:dyDescent="0.25">
      <c r="A2442" s="5" t="str">
        <f t="shared" si="38"/>
        <v>R 10 - D 57 - 451 - 2982</v>
      </c>
      <c r="B2442" s="23" t="s">
        <v>2347</v>
      </c>
      <c r="C2442" t="s">
        <v>86</v>
      </c>
      <c r="D2442" t="s">
        <v>927</v>
      </c>
      <c r="E2442" t="s">
        <v>928</v>
      </c>
      <c r="F2442" t="s">
        <v>134</v>
      </c>
      <c r="G2442" t="s">
        <v>134</v>
      </c>
      <c r="H2442" t="s">
        <v>3217</v>
      </c>
      <c r="I2442" t="s">
        <v>20</v>
      </c>
      <c r="J2442" t="s">
        <v>2349</v>
      </c>
      <c r="K2442" t="s">
        <v>21</v>
      </c>
      <c r="M2442" t="s">
        <v>2252</v>
      </c>
      <c r="N2442" t="s">
        <v>22</v>
      </c>
      <c r="O2442" t="s">
        <v>23</v>
      </c>
      <c r="P2442" t="s">
        <v>26</v>
      </c>
      <c r="Q2442" t="s">
        <v>2348</v>
      </c>
      <c r="R2442" s="13">
        <v>37</v>
      </c>
      <c r="S2442" s="13">
        <v>3</v>
      </c>
      <c r="T2442" s="21">
        <v>1</v>
      </c>
      <c r="V2442" t="s">
        <v>2154</v>
      </c>
      <c r="W2442" t="s">
        <v>17587</v>
      </c>
      <c r="X2442" s="20" t="str">
        <f>+IF(V2442="","-",CONCATENATE(V2442,"_",W2442))</f>
        <v>FINES_R10</v>
      </c>
      <c r="Y2442" s="59">
        <v>0.39918500185012817</v>
      </c>
      <c r="Z2442" t="s">
        <v>134</v>
      </c>
      <c r="AA2442" t="s">
        <v>2393</v>
      </c>
      <c r="AB2442" t="str">
        <f>+IF(W2442="","-",IF(W2442="UNICO","CENSO","MUESTRA"))</f>
        <v>MUESTRA</v>
      </c>
      <c r="AC2442" t="s">
        <v>2397</v>
      </c>
      <c r="AD2442" t="s">
        <v>3218</v>
      </c>
    </row>
    <row r="2443" spans="1:30" x14ac:dyDescent="0.25">
      <c r="A2443" s="5" t="str">
        <f t="shared" si="38"/>
        <v>R 10 - D 44 - 451 - 1948</v>
      </c>
      <c r="B2443" s="23" t="s">
        <v>2347</v>
      </c>
      <c r="C2443" t="s">
        <v>86</v>
      </c>
      <c r="D2443" t="s">
        <v>303</v>
      </c>
      <c r="E2443" t="s">
        <v>747</v>
      </c>
      <c r="F2443" t="s">
        <v>134</v>
      </c>
      <c r="G2443" t="s">
        <v>134</v>
      </c>
      <c r="H2443" t="s">
        <v>3161</v>
      </c>
      <c r="I2443" t="s">
        <v>20</v>
      </c>
      <c r="J2443" t="s">
        <v>2349</v>
      </c>
      <c r="K2443" t="s">
        <v>21</v>
      </c>
      <c r="M2443" t="s">
        <v>3162</v>
      </c>
      <c r="N2443" t="s">
        <v>22</v>
      </c>
      <c r="O2443" t="s">
        <v>23</v>
      </c>
      <c r="P2443" t="s">
        <v>26</v>
      </c>
      <c r="Q2443" t="s">
        <v>2348</v>
      </c>
      <c r="R2443" s="13">
        <v>21</v>
      </c>
      <c r="S2443" s="13">
        <v>1</v>
      </c>
      <c r="T2443" s="21">
        <v>1</v>
      </c>
      <c r="V2443" t="s">
        <v>2154</v>
      </c>
      <c r="W2443" t="s">
        <v>17587</v>
      </c>
      <c r="X2443" s="20" t="str">
        <f>+IF(V2443="","-",CONCATENATE(V2443,"_",W2443))</f>
        <v>FINES_R10</v>
      </c>
      <c r="Y2443" s="59">
        <v>0.40487992763519293</v>
      </c>
      <c r="Z2443" t="s">
        <v>134</v>
      </c>
      <c r="AA2443" t="s">
        <v>2393</v>
      </c>
      <c r="AB2443" t="str">
        <f>+IF(W2443="","-",IF(W2443="UNICO","CENSO","MUESTRA"))</f>
        <v>MUESTRA</v>
      </c>
      <c r="AC2443" t="s">
        <v>2397</v>
      </c>
      <c r="AD2443" t="s">
        <v>3163</v>
      </c>
    </row>
    <row r="2444" spans="1:30" x14ac:dyDescent="0.25">
      <c r="A2444" s="5" t="str">
        <f t="shared" si="38"/>
        <v>R 10 - D 74 - 451 - 4476</v>
      </c>
      <c r="B2444" s="23" t="s">
        <v>2347</v>
      </c>
      <c r="C2444" t="s">
        <v>86</v>
      </c>
      <c r="D2444" t="s">
        <v>1346</v>
      </c>
      <c r="E2444" t="s">
        <v>1347</v>
      </c>
      <c r="F2444" t="s">
        <v>134</v>
      </c>
      <c r="G2444" t="s">
        <v>134</v>
      </c>
      <c r="H2444" t="s">
        <v>11102</v>
      </c>
      <c r="I2444" t="s">
        <v>20</v>
      </c>
      <c r="J2444" t="s">
        <v>2349</v>
      </c>
      <c r="K2444" t="s">
        <v>21</v>
      </c>
      <c r="M2444" t="s">
        <v>11103</v>
      </c>
      <c r="N2444" t="s">
        <v>22</v>
      </c>
      <c r="O2444" t="s">
        <v>23</v>
      </c>
      <c r="P2444" t="s">
        <v>26</v>
      </c>
      <c r="Q2444" t="s">
        <v>2348</v>
      </c>
      <c r="R2444" s="13">
        <v>16</v>
      </c>
      <c r="S2444" s="13">
        <v>1</v>
      </c>
      <c r="T2444" s="21">
        <v>1</v>
      </c>
      <c r="V2444" t="s">
        <v>2154</v>
      </c>
      <c r="W2444" t="s">
        <v>17587</v>
      </c>
      <c r="X2444" s="20" t="str">
        <f>+IF(V2444="","-",CONCATENATE(V2444,"_",W2444))</f>
        <v>FINES_R10</v>
      </c>
      <c r="Y2444" s="59">
        <v>0.42</v>
      </c>
      <c r="Z2444" t="s">
        <v>134</v>
      </c>
      <c r="AA2444" t="s">
        <v>2394</v>
      </c>
      <c r="AB2444" t="str">
        <f>+IF(W2444="","-",IF(W2444="UNICO","CENSO","MUESTRA"))</f>
        <v>MUESTRA</v>
      </c>
      <c r="AC2444" t="s">
        <v>2397</v>
      </c>
      <c r="AD2444" t="s">
        <v>11104</v>
      </c>
    </row>
    <row r="2445" spans="1:30" x14ac:dyDescent="0.25">
      <c r="A2445" s="5" t="str">
        <f t="shared" si="38"/>
        <v>R 10 - D 74 - 451 - 2951</v>
      </c>
      <c r="B2445" s="23" t="s">
        <v>2347</v>
      </c>
      <c r="C2445" t="s">
        <v>86</v>
      </c>
      <c r="D2445" t="s">
        <v>1346</v>
      </c>
      <c r="E2445" t="s">
        <v>1347</v>
      </c>
      <c r="F2445" t="s">
        <v>134</v>
      </c>
      <c r="G2445" t="s">
        <v>134</v>
      </c>
      <c r="H2445" t="s">
        <v>3396</v>
      </c>
      <c r="I2445" t="s">
        <v>20</v>
      </c>
      <c r="J2445" t="s">
        <v>2349</v>
      </c>
      <c r="K2445" t="s">
        <v>21</v>
      </c>
      <c r="M2445" t="s">
        <v>3397</v>
      </c>
      <c r="N2445" t="s">
        <v>22</v>
      </c>
      <c r="O2445" t="s">
        <v>23</v>
      </c>
      <c r="P2445" t="s">
        <v>26</v>
      </c>
      <c r="Q2445" t="s">
        <v>2348</v>
      </c>
      <c r="R2445" s="13">
        <v>73</v>
      </c>
      <c r="S2445" s="13">
        <v>3</v>
      </c>
      <c r="T2445" s="21">
        <v>1</v>
      </c>
      <c r="V2445" t="s">
        <v>2154</v>
      </c>
      <c r="W2445" t="s">
        <v>17587</v>
      </c>
      <c r="X2445" s="20" t="str">
        <f>+IF(V2445="","-",CONCATENATE(V2445,"_",W2445))</f>
        <v>FINES_R10</v>
      </c>
      <c r="Y2445" s="59">
        <v>0.4243868887424469</v>
      </c>
      <c r="Z2445" t="s">
        <v>134</v>
      </c>
      <c r="AA2445" t="s">
        <v>2394</v>
      </c>
      <c r="AB2445" t="str">
        <f>+IF(W2445="","-",IF(W2445="UNICO","CENSO","MUESTRA"))</f>
        <v>MUESTRA</v>
      </c>
      <c r="AC2445" t="s">
        <v>2397</v>
      </c>
      <c r="AD2445" t="s">
        <v>3398</v>
      </c>
    </row>
    <row r="2446" spans="1:30" x14ac:dyDescent="0.25">
      <c r="A2446" s="5" t="str">
        <f t="shared" si="38"/>
        <v>R 10 - D 44 - 451 - 3765</v>
      </c>
      <c r="B2446" s="23" t="s">
        <v>2347</v>
      </c>
      <c r="C2446" t="s">
        <v>86</v>
      </c>
      <c r="D2446" t="s">
        <v>303</v>
      </c>
      <c r="E2446" t="s">
        <v>747</v>
      </c>
      <c r="F2446" t="s">
        <v>134</v>
      </c>
      <c r="G2446" t="s">
        <v>134</v>
      </c>
      <c r="H2446" t="s">
        <v>3200</v>
      </c>
      <c r="I2446" t="s">
        <v>20</v>
      </c>
      <c r="J2446" t="s">
        <v>2349</v>
      </c>
      <c r="K2446" t="s">
        <v>21</v>
      </c>
      <c r="M2446" t="s">
        <v>2258</v>
      </c>
      <c r="N2446" t="s">
        <v>22</v>
      </c>
      <c r="O2446" t="s">
        <v>23</v>
      </c>
      <c r="P2446" t="s">
        <v>26</v>
      </c>
      <c r="Q2446" t="s">
        <v>2348</v>
      </c>
      <c r="R2446" s="13">
        <v>20</v>
      </c>
      <c r="S2446" s="13">
        <v>1</v>
      </c>
      <c r="T2446" s="21">
        <v>1</v>
      </c>
      <c r="V2446" t="s">
        <v>2154</v>
      </c>
      <c r="W2446" t="s">
        <v>17587</v>
      </c>
      <c r="X2446" s="20" t="str">
        <f>+IF(V2446="","-",CONCATENATE(V2446,"_",W2446))</f>
        <v>FINES_R10</v>
      </c>
      <c r="Y2446" s="59">
        <v>0.42488333582878107</v>
      </c>
      <c r="Z2446" t="s">
        <v>134</v>
      </c>
      <c r="AA2446" t="s">
        <v>2393</v>
      </c>
      <c r="AB2446" t="str">
        <f>+IF(W2446="","-",IF(W2446="UNICO","CENSO","MUESTRA"))</f>
        <v>MUESTRA</v>
      </c>
      <c r="AC2446" t="s">
        <v>2397</v>
      </c>
      <c r="AD2446" t="s">
        <v>3201</v>
      </c>
    </row>
    <row r="2447" spans="1:30" x14ac:dyDescent="0.25">
      <c r="A2447" s="5" t="str">
        <f t="shared" si="38"/>
        <v>R 10 - D 44 - 451 - 1953</v>
      </c>
      <c r="B2447" s="23" t="s">
        <v>2347</v>
      </c>
      <c r="C2447" t="s">
        <v>86</v>
      </c>
      <c r="D2447" t="s">
        <v>303</v>
      </c>
      <c r="E2447" t="s">
        <v>747</v>
      </c>
      <c r="F2447" t="s">
        <v>134</v>
      </c>
      <c r="G2447" t="s">
        <v>134</v>
      </c>
      <c r="H2447" t="s">
        <v>3131</v>
      </c>
      <c r="I2447" t="s">
        <v>20</v>
      </c>
      <c r="J2447" t="s">
        <v>2349</v>
      </c>
      <c r="K2447" t="s">
        <v>21</v>
      </c>
      <c r="M2447" t="s">
        <v>3132</v>
      </c>
      <c r="N2447" t="s">
        <v>22</v>
      </c>
      <c r="O2447" t="s">
        <v>23</v>
      </c>
      <c r="P2447" t="s">
        <v>26</v>
      </c>
      <c r="Q2447" t="s">
        <v>2348</v>
      </c>
      <c r="R2447" s="13">
        <v>57</v>
      </c>
      <c r="S2447" s="13">
        <v>2</v>
      </c>
      <c r="T2447" s="21">
        <v>1</v>
      </c>
      <c r="V2447" t="s">
        <v>2154</v>
      </c>
      <c r="W2447" t="s">
        <v>17587</v>
      </c>
      <c r="X2447" s="20" t="str">
        <f>+IF(V2447="","-",CONCATENATE(V2447,"_",W2447))</f>
        <v>FINES_R10</v>
      </c>
      <c r="Y2447" s="59">
        <v>0.43378973007202148</v>
      </c>
      <c r="Z2447" t="s">
        <v>134</v>
      </c>
      <c r="AA2447" t="s">
        <v>2393</v>
      </c>
      <c r="AB2447" t="str">
        <f>+IF(W2447="","-",IF(W2447="UNICO","CENSO","MUESTRA"))</f>
        <v>MUESTRA</v>
      </c>
      <c r="AC2447" t="s">
        <v>2397</v>
      </c>
      <c r="AD2447" t="s">
        <v>3133</v>
      </c>
    </row>
    <row r="2448" spans="1:30" x14ac:dyDescent="0.25">
      <c r="A2448" s="5" t="str">
        <f t="shared" si="38"/>
        <v>R 10 - D 63 - 451 - 3596</v>
      </c>
      <c r="B2448" s="23" t="s">
        <v>2347</v>
      </c>
      <c r="C2448" t="s">
        <v>86</v>
      </c>
      <c r="D2448" t="s">
        <v>360</v>
      </c>
      <c r="E2448" t="s">
        <v>1027</v>
      </c>
      <c r="F2448" t="s">
        <v>134</v>
      </c>
      <c r="G2448" t="s">
        <v>134</v>
      </c>
      <c r="H2448" t="s">
        <v>11007</v>
      </c>
      <c r="I2448" t="s">
        <v>20</v>
      </c>
      <c r="J2448" t="s">
        <v>2349</v>
      </c>
      <c r="K2448" t="s">
        <v>21</v>
      </c>
      <c r="M2448" t="s">
        <v>3337</v>
      </c>
      <c r="N2448" t="s">
        <v>22</v>
      </c>
      <c r="O2448" t="s">
        <v>23</v>
      </c>
      <c r="P2448" t="s">
        <v>26</v>
      </c>
      <c r="Q2448" t="s">
        <v>2348</v>
      </c>
      <c r="R2448" s="13">
        <v>19</v>
      </c>
      <c r="S2448" s="13">
        <v>1</v>
      </c>
      <c r="T2448" s="21">
        <v>1</v>
      </c>
      <c r="V2448" t="s">
        <v>2154</v>
      </c>
      <c r="W2448" t="s">
        <v>17587</v>
      </c>
      <c r="X2448" s="20" t="str">
        <f>+IF(V2448="","-",CONCATENATE(V2448,"_",W2448))</f>
        <v>FINES_R10</v>
      </c>
      <c r="Y2448" s="59">
        <v>0.43573236465454102</v>
      </c>
      <c r="Z2448" t="s">
        <v>134</v>
      </c>
      <c r="AA2448" t="s">
        <v>2393</v>
      </c>
      <c r="AB2448" t="str">
        <f>+IF(W2448="","-",IF(W2448="UNICO","CENSO","MUESTRA"))</f>
        <v>MUESTRA</v>
      </c>
      <c r="AC2448" t="s">
        <v>2397</v>
      </c>
      <c r="AD2448" t="s">
        <v>11008</v>
      </c>
    </row>
    <row r="2449" spans="1:30" x14ac:dyDescent="0.25">
      <c r="A2449" s="5" t="str">
        <f t="shared" si="38"/>
        <v>R 10 - D 93 - 451 - 2547</v>
      </c>
      <c r="B2449" s="23" t="s">
        <v>2347</v>
      </c>
      <c r="C2449" t="s">
        <v>86</v>
      </c>
      <c r="D2449" t="s">
        <v>1562</v>
      </c>
      <c r="E2449" t="s">
        <v>1563</v>
      </c>
      <c r="F2449" t="s">
        <v>134</v>
      </c>
      <c r="G2449" t="s">
        <v>134</v>
      </c>
      <c r="H2449" t="s">
        <v>3423</v>
      </c>
      <c r="I2449" t="s">
        <v>20</v>
      </c>
      <c r="J2449" t="s">
        <v>2349</v>
      </c>
      <c r="K2449" t="s">
        <v>21</v>
      </c>
      <c r="M2449" t="s">
        <v>3424</v>
      </c>
      <c r="N2449" t="s">
        <v>22</v>
      </c>
      <c r="O2449" t="s">
        <v>23</v>
      </c>
      <c r="P2449" t="s">
        <v>26</v>
      </c>
      <c r="Q2449" t="s">
        <v>2348</v>
      </c>
      <c r="R2449" s="13">
        <v>72</v>
      </c>
      <c r="S2449" s="13">
        <v>3</v>
      </c>
      <c r="T2449" s="21">
        <v>1</v>
      </c>
      <c r="V2449" t="s">
        <v>2154</v>
      </c>
      <c r="W2449" t="s">
        <v>17587</v>
      </c>
      <c r="X2449" s="20" t="str">
        <f>+IF(V2449="","-",CONCATENATE(V2449,"_",W2449))</f>
        <v>FINES_R10</v>
      </c>
      <c r="Y2449" s="59">
        <v>0.437549889087677</v>
      </c>
      <c r="Z2449" t="s">
        <v>134</v>
      </c>
      <c r="AA2449" t="s">
        <v>2394</v>
      </c>
      <c r="AB2449" t="str">
        <f>+IF(W2449="","-",IF(W2449="UNICO","CENSO","MUESTRA"))</f>
        <v>MUESTRA</v>
      </c>
      <c r="AC2449" t="s">
        <v>2398</v>
      </c>
      <c r="AD2449" t="s">
        <v>3425</v>
      </c>
    </row>
    <row r="2450" spans="1:30" x14ac:dyDescent="0.25">
      <c r="A2450" s="5" t="str">
        <f t="shared" si="38"/>
        <v>R 10 - D 63 - 451 - 4489</v>
      </c>
      <c r="B2450" s="23" t="s">
        <v>2347</v>
      </c>
      <c r="C2450" t="s">
        <v>86</v>
      </c>
      <c r="D2450" t="s">
        <v>360</v>
      </c>
      <c r="E2450" t="s">
        <v>1027</v>
      </c>
      <c r="F2450" t="s">
        <v>134</v>
      </c>
      <c r="G2450" t="s">
        <v>134</v>
      </c>
      <c r="H2450" t="s">
        <v>11040</v>
      </c>
      <c r="I2450" t="s">
        <v>20</v>
      </c>
      <c r="J2450" t="s">
        <v>2349</v>
      </c>
      <c r="K2450" t="s">
        <v>21</v>
      </c>
      <c r="M2450" t="s">
        <v>11041</v>
      </c>
      <c r="N2450" t="s">
        <v>22</v>
      </c>
      <c r="O2450" t="s">
        <v>23</v>
      </c>
      <c r="P2450" t="s">
        <v>26</v>
      </c>
      <c r="Q2450" t="s">
        <v>2348</v>
      </c>
      <c r="R2450" s="13">
        <v>13</v>
      </c>
      <c r="S2450" s="13">
        <v>1</v>
      </c>
      <c r="T2450" s="21">
        <v>1</v>
      </c>
      <c r="V2450" t="s">
        <v>2154</v>
      </c>
      <c r="W2450" t="s">
        <v>17587</v>
      </c>
      <c r="X2450" s="20" t="str">
        <f>+IF(V2450="","-",CONCATENATE(V2450,"_",W2450))</f>
        <v>FINES_R10</v>
      </c>
      <c r="Y2450" s="59">
        <v>0.44199594855308533</v>
      </c>
      <c r="Z2450" t="s">
        <v>134</v>
      </c>
      <c r="AA2450" t="s">
        <v>2393</v>
      </c>
      <c r="AB2450" t="str">
        <f>+IF(W2450="","-",IF(W2450="UNICO","CENSO","MUESTRA"))</f>
        <v>MUESTRA</v>
      </c>
      <c r="AC2450" t="s">
        <v>2397</v>
      </c>
      <c r="AD2450" t="s">
        <v>11042</v>
      </c>
    </row>
    <row r="2451" spans="1:30" x14ac:dyDescent="0.25">
      <c r="A2451" s="5" t="str">
        <f t="shared" si="38"/>
        <v>R 10 - D 101 - 451 - 2554</v>
      </c>
      <c r="B2451" s="23" t="s">
        <v>2347</v>
      </c>
      <c r="C2451" t="s">
        <v>86</v>
      </c>
      <c r="D2451" t="s">
        <v>384</v>
      </c>
      <c r="E2451" t="s">
        <v>1709</v>
      </c>
      <c r="F2451" t="s">
        <v>134</v>
      </c>
      <c r="G2451" t="s">
        <v>134</v>
      </c>
      <c r="H2451" t="s">
        <v>3051</v>
      </c>
      <c r="I2451" t="s">
        <v>20</v>
      </c>
      <c r="J2451" t="s">
        <v>2349</v>
      </c>
      <c r="K2451" t="s">
        <v>21</v>
      </c>
      <c r="M2451" t="s">
        <v>3052</v>
      </c>
      <c r="N2451" t="s">
        <v>22</v>
      </c>
      <c r="O2451" t="s">
        <v>23</v>
      </c>
      <c r="P2451" t="s">
        <v>26</v>
      </c>
      <c r="Q2451" t="s">
        <v>2348</v>
      </c>
      <c r="R2451" s="13">
        <v>49</v>
      </c>
      <c r="S2451" s="13">
        <v>3</v>
      </c>
      <c r="T2451" s="21">
        <v>1</v>
      </c>
      <c r="V2451" t="s">
        <v>2154</v>
      </c>
      <c r="W2451" t="s">
        <v>17587</v>
      </c>
      <c r="X2451" s="20" t="str">
        <f>+IF(V2451="","-",CONCATENATE(V2451,"_",W2451))</f>
        <v>FINES_R10</v>
      </c>
      <c r="Y2451" s="59">
        <v>0.4456779956817627</v>
      </c>
      <c r="Z2451" t="s">
        <v>134</v>
      </c>
      <c r="AA2451" t="s">
        <v>2394</v>
      </c>
      <c r="AB2451" t="str">
        <f>+IF(W2451="","-",IF(W2451="UNICO","CENSO","MUESTRA"))</f>
        <v>MUESTRA</v>
      </c>
      <c r="AC2451" t="s">
        <v>2398</v>
      </c>
      <c r="AD2451" t="s">
        <v>3053</v>
      </c>
    </row>
    <row r="2452" spans="1:30" x14ac:dyDescent="0.25">
      <c r="A2452" s="5" t="str">
        <f t="shared" si="38"/>
        <v>R 10 - D 70 - 451 - 4450</v>
      </c>
      <c r="B2452" s="23" t="s">
        <v>2347</v>
      </c>
      <c r="C2452" t="s">
        <v>86</v>
      </c>
      <c r="D2452" t="s">
        <v>372</v>
      </c>
      <c r="E2452" t="s">
        <v>1233</v>
      </c>
      <c r="F2452" t="s">
        <v>134</v>
      </c>
      <c r="G2452" t="s">
        <v>134</v>
      </c>
      <c r="H2452" t="s">
        <v>11078</v>
      </c>
      <c r="I2452" t="s">
        <v>20</v>
      </c>
      <c r="J2452" t="s">
        <v>2349</v>
      </c>
      <c r="K2452" t="s">
        <v>21</v>
      </c>
      <c r="M2452" t="s">
        <v>11079</v>
      </c>
      <c r="N2452" t="s">
        <v>22</v>
      </c>
      <c r="O2452" t="s">
        <v>23</v>
      </c>
      <c r="P2452" t="s">
        <v>26</v>
      </c>
      <c r="Q2452" t="s">
        <v>2348</v>
      </c>
      <c r="R2452" s="13">
        <v>37</v>
      </c>
      <c r="S2452" s="13">
        <v>1</v>
      </c>
      <c r="T2452" s="21">
        <v>1</v>
      </c>
      <c r="V2452" t="s">
        <v>2154</v>
      </c>
      <c r="W2452" t="s">
        <v>17587</v>
      </c>
      <c r="X2452" s="20" t="str">
        <f>+IF(V2452="","-",CONCATENATE(V2452,"_",W2452))</f>
        <v>FINES_R10</v>
      </c>
      <c r="Y2452" s="59">
        <v>0.44790828227996832</v>
      </c>
      <c r="Z2452" t="s">
        <v>134</v>
      </c>
      <c r="AA2452" t="s">
        <v>2394</v>
      </c>
      <c r="AB2452" t="str">
        <f>+IF(W2452="","-",IF(W2452="UNICO","CENSO","MUESTRA"))</f>
        <v>MUESTRA</v>
      </c>
      <c r="AC2452" t="s">
        <v>2397</v>
      </c>
      <c r="AD2452" t="s">
        <v>11080</v>
      </c>
    </row>
    <row r="2453" spans="1:30" x14ac:dyDescent="0.25">
      <c r="A2453" s="5" t="str">
        <f t="shared" si="38"/>
        <v>R 10 - D 16 - 451 - 1140</v>
      </c>
      <c r="B2453" s="23" t="s">
        <v>2347</v>
      </c>
      <c r="C2453" t="s">
        <v>86</v>
      </c>
      <c r="D2453" t="s">
        <v>451</v>
      </c>
      <c r="E2453" t="s">
        <v>453</v>
      </c>
      <c r="F2453" t="s">
        <v>134</v>
      </c>
      <c r="G2453" t="s">
        <v>134</v>
      </c>
      <c r="H2453" t="s">
        <v>3124</v>
      </c>
      <c r="I2453" t="s">
        <v>20</v>
      </c>
      <c r="J2453" t="s">
        <v>2349</v>
      </c>
      <c r="K2453" t="s">
        <v>21</v>
      </c>
      <c r="M2453" t="s">
        <v>3125</v>
      </c>
      <c r="N2453" t="s">
        <v>22</v>
      </c>
      <c r="O2453" t="s">
        <v>23</v>
      </c>
      <c r="P2453" t="s">
        <v>26</v>
      </c>
      <c r="Q2453" t="s">
        <v>2348</v>
      </c>
      <c r="R2453" s="13">
        <v>31</v>
      </c>
      <c r="S2453" s="13">
        <v>1</v>
      </c>
      <c r="T2453" s="21">
        <v>1</v>
      </c>
      <c r="V2453" t="s">
        <v>2154</v>
      </c>
      <c r="W2453" t="s">
        <v>17587</v>
      </c>
      <c r="X2453" s="20" t="str">
        <f>+IF(V2453="","-",CONCATENATE(V2453,"_",W2453))</f>
        <v>FINES_R10</v>
      </c>
      <c r="Y2453" s="59">
        <v>0.45362627506256098</v>
      </c>
      <c r="Z2453" t="s">
        <v>134</v>
      </c>
      <c r="AA2453" t="s">
        <v>2393</v>
      </c>
      <c r="AB2453" t="str">
        <f>+IF(W2453="","-",IF(W2453="UNICO","CENSO","MUESTRA"))</f>
        <v>MUESTRA</v>
      </c>
      <c r="AC2453" t="s">
        <v>2398</v>
      </c>
      <c r="AD2453" t="s">
        <v>3126</v>
      </c>
    </row>
    <row r="2454" spans="1:30" x14ac:dyDescent="0.25">
      <c r="A2454" s="5" t="str">
        <f t="shared" si="38"/>
        <v>R 10 - D 16 - 451 - 4448</v>
      </c>
      <c r="B2454" s="23" t="s">
        <v>2347</v>
      </c>
      <c r="C2454" t="s">
        <v>86</v>
      </c>
      <c r="D2454" t="s">
        <v>451</v>
      </c>
      <c r="E2454" t="s">
        <v>453</v>
      </c>
      <c r="F2454" t="s">
        <v>134</v>
      </c>
      <c r="G2454" t="s">
        <v>134</v>
      </c>
      <c r="H2454" t="s">
        <v>10938</v>
      </c>
      <c r="I2454" t="s">
        <v>20</v>
      </c>
      <c r="J2454" t="s">
        <v>2349</v>
      </c>
      <c r="K2454" t="s">
        <v>21</v>
      </c>
      <c r="M2454" t="s">
        <v>18067</v>
      </c>
      <c r="N2454" t="s">
        <v>22</v>
      </c>
      <c r="O2454" t="s">
        <v>23</v>
      </c>
      <c r="P2454" t="s">
        <v>26</v>
      </c>
      <c r="Q2454" t="s">
        <v>2348</v>
      </c>
      <c r="R2454" s="13">
        <v>16</v>
      </c>
      <c r="S2454" s="13">
        <v>1</v>
      </c>
      <c r="T2454" s="21">
        <v>1</v>
      </c>
      <c r="V2454" t="s">
        <v>2154</v>
      </c>
      <c r="W2454" t="s">
        <v>17587</v>
      </c>
      <c r="X2454" s="20" t="str">
        <f>+IF(V2454="","-",CONCATENATE(V2454,"_",W2454))</f>
        <v>FINES_R10</v>
      </c>
      <c r="Y2454" s="59">
        <v>0.45684334635734558</v>
      </c>
      <c r="Z2454" t="s">
        <v>134</v>
      </c>
      <c r="AA2454" t="s">
        <v>2393</v>
      </c>
      <c r="AB2454" t="str">
        <f>+IF(W2454="","-",IF(W2454="UNICO","CENSO","MUESTRA"))</f>
        <v>MUESTRA</v>
      </c>
      <c r="AC2454" t="s">
        <v>2398</v>
      </c>
      <c r="AD2454" t="s">
        <v>10940</v>
      </c>
    </row>
    <row r="2455" spans="1:30" x14ac:dyDescent="0.25">
      <c r="A2455" s="5" t="str">
        <f t="shared" si="38"/>
        <v>R 10 - D 93 - 451 - 4027</v>
      </c>
      <c r="B2455" s="23" t="s">
        <v>2347</v>
      </c>
      <c r="C2455" t="s">
        <v>86</v>
      </c>
      <c r="D2455" t="s">
        <v>1562</v>
      </c>
      <c r="E2455" t="s">
        <v>1563</v>
      </c>
      <c r="F2455" t="s">
        <v>134</v>
      </c>
      <c r="G2455" t="s">
        <v>134</v>
      </c>
      <c r="H2455" t="s">
        <v>3419</v>
      </c>
      <c r="I2455" t="s">
        <v>20</v>
      </c>
      <c r="J2455" t="s">
        <v>2349</v>
      </c>
      <c r="K2455" t="s">
        <v>21</v>
      </c>
      <c r="M2455" t="s">
        <v>3420</v>
      </c>
      <c r="N2455" t="s">
        <v>22</v>
      </c>
      <c r="O2455" t="s">
        <v>23</v>
      </c>
      <c r="P2455" t="s">
        <v>26</v>
      </c>
      <c r="Q2455" t="s">
        <v>2348</v>
      </c>
      <c r="R2455" s="13">
        <v>17</v>
      </c>
      <c r="S2455" s="13">
        <v>1</v>
      </c>
      <c r="T2455" s="21">
        <v>1</v>
      </c>
      <c r="V2455" t="s">
        <v>2154</v>
      </c>
      <c r="W2455" t="s">
        <v>17587</v>
      </c>
      <c r="X2455" s="20" t="str">
        <f>+IF(V2455="","-",CONCATENATE(V2455,"_",W2455))</f>
        <v>FINES_R10</v>
      </c>
      <c r="Y2455" s="59">
        <v>0.45810946822166437</v>
      </c>
      <c r="Z2455" t="s">
        <v>134</v>
      </c>
      <c r="AA2455" t="s">
        <v>2394</v>
      </c>
      <c r="AB2455" t="str">
        <f>+IF(W2455="","-",IF(W2455="UNICO","CENSO","MUESTRA"))</f>
        <v>MUESTRA</v>
      </c>
      <c r="AC2455" t="s">
        <v>2397</v>
      </c>
      <c r="AD2455" t="s">
        <v>3421</v>
      </c>
    </row>
    <row r="2456" spans="1:30" x14ac:dyDescent="0.25">
      <c r="A2456" s="5" t="str">
        <f t="shared" si="38"/>
        <v>R 10 - D 70 - 451 - 2354</v>
      </c>
      <c r="B2456" s="23" t="s">
        <v>2347</v>
      </c>
      <c r="C2456" t="s">
        <v>86</v>
      </c>
      <c r="D2456" t="s">
        <v>372</v>
      </c>
      <c r="E2456" t="s">
        <v>1233</v>
      </c>
      <c r="F2456" t="s">
        <v>134</v>
      </c>
      <c r="G2456" t="s">
        <v>134</v>
      </c>
      <c r="H2456" t="s">
        <v>3369</v>
      </c>
      <c r="I2456" t="s">
        <v>20</v>
      </c>
      <c r="J2456" t="s">
        <v>2349</v>
      </c>
      <c r="K2456" t="s">
        <v>21</v>
      </c>
      <c r="M2456" t="s">
        <v>3370</v>
      </c>
      <c r="N2456" t="s">
        <v>22</v>
      </c>
      <c r="O2456" t="s">
        <v>23</v>
      </c>
      <c r="P2456" t="s">
        <v>26</v>
      </c>
      <c r="Q2456" t="s">
        <v>2348</v>
      </c>
      <c r="R2456" s="13">
        <v>39</v>
      </c>
      <c r="S2456" s="13">
        <v>3</v>
      </c>
      <c r="T2456" s="21">
        <v>1</v>
      </c>
      <c r="V2456" t="s">
        <v>2154</v>
      </c>
      <c r="W2456" t="s">
        <v>17587</v>
      </c>
      <c r="X2456" s="20" t="str">
        <f>+IF(V2456="","-",CONCATENATE(V2456,"_",W2456))</f>
        <v>FINES_R10</v>
      </c>
      <c r="Y2456" s="59">
        <v>0.45904895663261408</v>
      </c>
      <c r="Z2456" t="s">
        <v>134</v>
      </c>
      <c r="AA2456" t="s">
        <v>2394</v>
      </c>
      <c r="AB2456" t="str">
        <f>+IF(W2456="","-",IF(W2456="UNICO","CENSO","MUESTRA"))</f>
        <v>MUESTRA</v>
      </c>
      <c r="AC2456" t="s">
        <v>2397</v>
      </c>
      <c r="AD2456" t="s">
        <v>3371</v>
      </c>
    </row>
    <row r="2457" spans="1:30" x14ac:dyDescent="0.25">
      <c r="A2457" s="5" t="str">
        <f t="shared" si="38"/>
        <v>R 10 - D 67 - 452 - 3760</v>
      </c>
      <c r="B2457" s="23" t="s">
        <v>2347</v>
      </c>
      <c r="C2457" t="s">
        <v>86</v>
      </c>
      <c r="D2457" t="s">
        <v>1059</v>
      </c>
      <c r="E2457" t="s">
        <v>1060</v>
      </c>
      <c r="F2457" t="s">
        <v>134</v>
      </c>
      <c r="G2457" t="s">
        <v>134</v>
      </c>
      <c r="H2457" t="s">
        <v>3348</v>
      </c>
      <c r="I2457" t="s">
        <v>20</v>
      </c>
      <c r="J2457" t="s">
        <v>2349</v>
      </c>
      <c r="K2457" t="s">
        <v>21</v>
      </c>
      <c r="M2457" t="s">
        <v>3349</v>
      </c>
      <c r="N2457" t="s">
        <v>22</v>
      </c>
      <c r="O2457" t="s">
        <v>23</v>
      </c>
      <c r="P2457" t="s">
        <v>26</v>
      </c>
      <c r="Q2457" t="s">
        <v>2348</v>
      </c>
      <c r="R2457" s="13">
        <v>10</v>
      </c>
      <c r="S2457" s="13">
        <v>1</v>
      </c>
      <c r="T2457" s="21">
        <v>1</v>
      </c>
      <c r="V2457" t="s">
        <v>2154</v>
      </c>
      <c r="W2457" t="s">
        <v>17587</v>
      </c>
      <c r="X2457" s="20" t="str">
        <f>+IF(V2457="","-",CONCATENATE(V2457,"_",W2457))</f>
        <v>FINES_R10</v>
      </c>
      <c r="Y2457" s="59">
        <v>0.46149078011512762</v>
      </c>
      <c r="Z2457" t="s">
        <v>134</v>
      </c>
      <c r="AA2457" t="s">
        <v>2393</v>
      </c>
      <c r="AB2457" t="str">
        <f>+IF(W2457="","-",IF(W2457="UNICO","CENSO","MUESTRA"))</f>
        <v>MUESTRA</v>
      </c>
      <c r="AC2457" t="s">
        <v>2398</v>
      </c>
      <c r="AD2457" t="s">
        <v>3350</v>
      </c>
    </row>
    <row r="2458" spans="1:30" x14ac:dyDescent="0.25">
      <c r="A2458" s="5" t="str">
        <f t="shared" si="38"/>
        <v>R 10 - D 67 - 452 - 1467</v>
      </c>
      <c r="B2458" s="23" t="s">
        <v>2347</v>
      </c>
      <c r="C2458" t="s">
        <v>86</v>
      </c>
      <c r="D2458" t="s">
        <v>1059</v>
      </c>
      <c r="E2458" t="s">
        <v>1060</v>
      </c>
      <c r="F2458" t="s">
        <v>134</v>
      </c>
      <c r="G2458" t="s">
        <v>134</v>
      </c>
      <c r="H2458" t="s">
        <v>11062</v>
      </c>
      <c r="I2458" t="s">
        <v>20</v>
      </c>
      <c r="J2458" t="s">
        <v>2349</v>
      </c>
      <c r="K2458" t="s">
        <v>21</v>
      </c>
      <c r="M2458" t="s">
        <v>11063</v>
      </c>
      <c r="N2458" t="s">
        <v>22</v>
      </c>
      <c r="O2458" t="s">
        <v>23</v>
      </c>
      <c r="P2458" t="s">
        <v>26</v>
      </c>
      <c r="Q2458" t="s">
        <v>2348</v>
      </c>
      <c r="R2458" s="13">
        <v>23</v>
      </c>
      <c r="S2458" s="13">
        <v>2</v>
      </c>
      <c r="T2458" s="21">
        <v>1</v>
      </c>
      <c r="V2458" t="s">
        <v>2154</v>
      </c>
      <c r="W2458" t="s">
        <v>17587</v>
      </c>
      <c r="X2458" s="20" t="str">
        <f>+IF(V2458="","-",CONCATENATE(V2458,"_",W2458))</f>
        <v>FINES_R10</v>
      </c>
      <c r="Y2458" s="59">
        <v>0.46149078011512762</v>
      </c>
      <c r="Z2458" t="s">
        <v>134</v>
      </c>
      <c r="AA2458" t="s">
        <v>2393</v>
      </c>
      <c r="AB2458" t="str">
        <f>+IF(W2458="","-",IF(W2458="UNICO","CENSO","MUESTRA"))</f>
        <v>MUESTRA</v>
      </c>
      <c r="AC2458" t="s">
        <v>2398</v>
      </c>
      <c r="AD2458" t="s">
        <v>11064</v>
      </c>
    </row>
    <row r="2459" spans="1:30" x14ac:dyDescent="0.25">
      <c r="A2459" s="5" t="str">
        <f t="shared" si="38"/>
        <v>R 10 - D 101 - 451 - 4307</v>
      </c>
      <c r="B2459" s="23" t="s">
        <v>2347</v>
      </c>
      <c r="C2459" t="s">
        <v>86</v>
      </c>
      <c r="D2459" t="s">
        <v>384</v>
      </c>
      <c r="E2459" t="s">
        <v>1709</v>
      </c>
      <c r="F2459" t="s">
        <v>134</v>
      </c>
      <c r="G2459" t="s">
        <v>134</v>
      </c>
      <c r="H2459" t="s">
        <v>10924</v>
      </c>
      <c r="I2459" t="s">
        <v>20</v>
      </c>
      <c r="J2459" t="s">
        <v>2349</v>
      </c>
      <c r="K2459" t="s">
        <v>21</v>
      </c>
      <c r="M2459" t="s">
        <v>10925</v>
      </c>
      <c r="N2459" t="s">
        <v>22</v>
      </c>
      <c r="O2459" t="s">
        <v>23</v>
      </c>
      <c r="P2459" t="s">
        <v>26</v>
      </c>
      <c r="Q2459" t="s">
        <v>2348</v>
      </c>
      <c r="R2459" s="13">
        <v>18</v>
      </c>
      <c r="S2459" s="13">
        <v>2</v>
      </c>
      <c r="T2459" s="21">
        <v>1</v>
      </c>
      <c r="V2459" t="s">
        <v>2154</v>
      </c>
      <c r="W2459" t="s">
        <v>17587</v>
      </c>
      <c r="X2459" s="20" t="str">
        <f>+IF(V2459="","-",CONCATENATE(V2459,"_",W2459))</f>
        <v>FINES_R10</v>
      </c>
      <c r="Y2459" s="59">
        <v>0.46678587794303888</v>
      </c>
      <c r="Z2459" t="s">
        <v>134</v>
      </c>
      <c r="AA2459" t="s">
        <v>2394</v>
      </c>
      <c r="AB2459" t="str">
        <f>+IF(W2459="","-",IF(W2459="UNICO","CENSO","MUESTRA"))</f>
        <v>MUESTRA</v>
      </c>
      <c r="AC2459" t="s">
        <v>2398</v>
      </c>
      <c r="AD2459" t="s">
        <v>10926</v>
      </c>
    </row>
    <row r="2460" spans="1:30" x14ac:dyDescent="0.25">
      <c r="A2460" s="5" t="str">
        <f t="shared" si="38"/>
        <v>R 10 - D 63 - 451 - 4487</v>
      </c>
      <c r="B2460" s="23" t="s">
        <v>2347</v>
      </c>
      <c r="C2460" t="s">
        <v>86</v>
      </c>
      <c r="D2460" t="s">
        <v>360</v>
      </c>
      <c r="E2460" t="s">
        <v>1027</v>
      </c>
      <c r="F2460" t="s">
        <v>134</v>
      </c>
      <c r="G2460" t="s">
        <v>134</v>
      </c>
      <c r="H2460" t="s">
        <v>11045</v>
      </c>
      <c r="I2460" t="s">
        <v>20</v>
      </c>
      <c r="J2460" t="s">
        <v>2349</v>
      </c>
      <c r="K2460" t="s">
        <v>21</v>
      </c>
      <c r="M2460" t="s">
        <v>11046</v>
      </c>
      <c r="N2460" t="s">
        <v>22</v>
      </c>
      <c r="O2460" t="s">
        <v>23</v>
      </c>
      <c r="P2460" t="s">
        <v>26</v>
      </c>
      <c r="Q2460" t="s">
        <v>2348</v>
      </c>
      <c r="R2460" s="13">
        <v>28</v>
      </c>
      <c r="S2460" s="13">
        <v>1</v>
      </c>
      <c r="T2460" s="21">
        <v>1</v>
      </c>
      <c r="V2460" t="s">
        <v>2154</v>
      </c>
      <c r="W2460" t="s">
        <v>17587</v>
      </c>
      <c r="X2460" s="20" t="str">
        <f>+IF(V2460="","-",CONCATENATE(V2460,"_",W2460))</f>
        <v>FINES_R10</v>
      </c>
      <c r="Y2460" s="59">
        <v>0.47415986657142639</v>
      </c>
      <c r="Z2460" t="s">
        <v>134</v>
      </c>
      <c r="AA2460" t="s">
        <v>2393</v>
      </c>
      <c r="AB2460" t="str">
        <f>+IF(W2460="","-",IF(W2460="UNICO","CENSO","MUESTRA"))</f>
        <v>MUESTRA</v>
      </c>
      <c r="AC2460" t="s">
        <v>2397</v>
      </c>
      <c r="AD2460" t="s">
        <v>11047</v>
      </c>
    </row>
    <row r="2461" spans="1:30" x14ac:dyDescent="0.25">
      <c r="A2461" s="5" t="str">
        <f t="shared" si="38"/>
        <v>R 10 - D 57 - 451 - 2979</v>
      </c>
      <c r="B2461" s="23" t="s">
        <v>2347</v>
      </c>
      <c r="C2461" t="s">
        <v>86</v>
      </c>
      <c r="D2461" t="s">
        <v>927</v>
      </c>
      <c r="E2461" t="s">
        <v>928</v>
      </c>
      <c r="F2461" t="s">
        <v>134</v>
      </c>
      <c r="G2461" t="s">
        <v>134</v>
      </c>
      <c r="H2461" t="s">
        <v>10977</v>
      </c>
      <c r="I2461" t="s">
        <v>20</v>
      </c>
      <c r="J2461" t="s">
        <v>2349</v>
      </c>
      <c r="K2461" t="s">
        <v>21</v>
      </c>
      <c r="M2461" t="s">
        <v>10978</v>
      </c>
      <c r="N2461" t="s">
        <v>22</v>
      </c>
      <c r="O2461" t="s">
        <v>23</v>
      </c>
      <c r="P2461" t="s">
        <v>26</v>
      </c>
      <c r="Q2461" t="s">
        <v>2348</v>
      </c>
      <c r="R2461" s="13">
        <v>9</v>
      </c>
      <c r="S2461" s="13">
        <v>1</v>
      </c>
      <c r="T2461" s="21">
        <v>1</v>
      </c>
      <c r="V2461" t="s">
        <v>2154</v>
      </c>
      <c r="W2461" t="s">
        <v>17587</v>
      </c>
      <c r="X2461" s="20" t="str">
        <f>+IF(V2461="","-",CONCATENATE(V2461,"_",W2461))</f>
        <v>FINES_R10</v>
      </c>
      <c r="Y2461" s="59">
        <v>0.47619736194610601</v>
      </c>
      <c r="Z2461" t="s">
        <v>134</v>
      </c>
      <c r="AA2461" t="s">
        <v>2393</v>
      </c>
      <c r="AB2461" t="str">
        <f>+IF(W2461="","-",IF(W2461="UNICO","CENSO","MUESTRA"))</f>
        <v>MUESTRA</v>
      </c>
      <c r="AC2461" t="s">
        <v>2397</v>
      </c>
      <c r="AD2461" t="s">
        <v>10979</v>
      </c>
    </row>
    <row r="2462" spans="1:30" x14ac:dyDescent="0.25">
      <c r="A2462" s="5" t="str">
        <f t="shared" si="38"/>
        <v>R 10 - D 63 - 451 - 2960</v>
      </c>
      <c r="B2462" s="23" t="s">
        <v>2347</v>
      </c>
      <c r="C2462" t="s">
        <v>86</v>
      </c>
      <c r="D2462" t="s">
        <v>360</v>
      </c>
      <c r="E2462" t="s">
        <v>1027</v>
      </c>
      <c r="F2462" t="s">
        <v>134</v>
      </c>
      <c r="G2462" t="s">
        <v>134</v>
      </c>
      <c r="H2462" t="s">
        <v>3272</v>
      </c>
      <c r="I2462" t="s">
        <v>20</v>
      </c>
      <c r="J2462" t="s">
        <v>2349</v>
      </c>
      <c r="K2462" t="s">
        <v>21</v>
      </c>
      <c r="M2462" t="s">
        <v>2264</v>
      </c>
      <c r="N2462" t="s">
        <v>22</v>
      </c>
      <c r="O2462" t="s">
        <v>23</v>
      </c>
      <c r="P2462" t="s">
        <v>26</v>
      </c>
      <c r="Q2462" t="s">
        <v>2348</v>
      </c>
      <c r="R2462" s="13">
        <v>36</v>
      </c>
      <c r="S2462" s="13">
        <v>2</v>
      </c>
      <c r="T2462" s="21">
        <v>1</v>
      </c>
      <c r="V2462" t="s">
        <v>2154</v>
      </c>
      <c r="W2462" t="s">
        <v>17587</v>
      </c>
      <c r="X2462" s="20" t="str">
        <f>+IF(V2462="","-",CONCATENATE(V2462,"_",W2462))</f>
        <v>FINES_R10</v>
      </c>
      <c r="Y2462" s="59">
        <v>0.4767419695854187</v>
      </c>
      <c r="Z2462" t="s">
        <v>134</v>
      </c>
      <c r="AA2462" t="s">
        <v>2393</v>
      </c>
      <c r="AB2462" t="str">
        <f>+IF(W2462="","-",IF(W2462="UNICO","CENSO","MUESTRA"))</f>
        <v>MUESTRA</v>
      </c>
      <c r="AC2462" t="s">
        <v>2398</v>
      </c>
      <c r="AD2462" t="s">
        <v>3273</v>
      </c>
    </row>
    <row r="2463" spans="1:30" x14ac:dyDescent="0.25">
      <c r="A2463" s="5" t="str">
        <f t="shared" si="38"/>
        <v>R 10 - D 70 - 451 - 2356</v>
      </c>
      <c r="B2463" s="23" t="s">
        <v>2347</v>
      </c>
      <c r="C2463" t="s">
        <v>86</v>
      </c>
      <c r="D2463" t="s">
        <v>372</v>
      </c>
      <c r="E2463" t="s">
        <v>1233</v>
      </c>
      <c r="F2463" t="s">
        <v>134</v>
      </c>
      <c r="G2463" t="s">
        <v>134</v>
      </c>
      <c r="H2463" t="s">
        <v>3391</v>
      </c>
      <c r="I2463" t="s">
        <v>20</v>
      </c>
      <c r="J2463" t="s">
        <v>2349</v>
      </c>
      <c r="K2463" t="s">
        <v>21</v>
      </c>
      <c r="M2463" t="s">
        <v>3392</v>
      </c>
      <c r="N2463" t="s">
        <v>22</v>
      </c>
      <c r="O2463" t="s">
        <v>23</v>
      </c>
      <c r="P2463" t="s">
        <v>26</v>
      </c>
      <c r="Q2463" t="s">
        <v>2348</v>
      </c>
      <c r="R2463" s="13">
        <v>20</v>
      </c>
      <c r="S2463" s="13">
        <v>1</v>
      </c>
      <c r="T2463" s="21">
        <v>1</v>
      </c>
      <c r="V2463" t="s">
        <v>2154</v>
      </c>
      <c r="W2463" t="s">
        <v>17587</v>
      </c>
      <c r="X2463" s="20" t="str">
        <f>+IF(V2463="","-",CONCATENATE(V2463,"_",W2463))</f>
        <v>FINES_R10</v>
      </c>
      <c r="Y2463" s="59">
        <v>0.47784042358398438</v>
      </c>
      <c r="Z2463" t="s">
        <v>134</v>
      </c>
      <c r="AA2463" t="s">
        <v>2394</v>
      </c>
      <c r="AB2463" t="str">
        <f>+IF(W2463="","-",IF(W2463="UNICO","CENSO","MUESTRA"))</f>
        <v>MUESTRA</v>
      </c>
      <c r="AC2463" t="s">
        <v>2398</v>
      </c>
      <c r="AD2463" t="s">
        <v>3393</v>
      </c>
    </row>
    <row r="2464" spans="1:30" x14ac:dyDescent="0.25">
      <c r="A2464" s="5" t="str">
        <f t="shared" si="38"/>
        <v>R 10 - D 63 - 451 - 1298</v>
      </c>
      <c r="B2464" s="23" t="s">
        <v>2347</v>
      </c>
      <c r="C2464" t="s">
        <v>86</v>
      </c>
      <c r="D2464" t="s">
        <v>360</v>
      </c>
      <c r="E2464" t="s">
        <v>1027</v>
      </c>
      <c r="F2464" t="s">
        <v>134</v>
      </c>
      <c r="G2464" t="s">
        <v>134</v>
      </c>
      <c r="H2464" t="s">
        <v>10998</v>
      </c>
      <c r="I2464" t="s">
        <v>20</v>
      </c>
      <c r="J2464" t="s">
        <v>2349</v>
      </c>
      <c r="K2464" t="s">
        <v>21</v>
      </c>
      <c r="M2464" t="s">
        <v>10999</v>
      </c>
      <c r="N2464" t="s">
        <v>22</v>
      </c>
      <c r="O2464" t="s">
        <v>23</v>
      </c>
      <c r="P2464" t="s">
        <v>26</v>
      </c>
      <c r="Q2464" t="s">
        <v>2348</v>
      </c>
      <c r="R2464" s="13">
        <v>12</v>
      </c>
      <c r="S2464" s="13">
        <v>1</v>
      </c>
      <c r="T2464" s="21">
        <v>1</v>
      </c>
      <c r="V2464" t="s">
        <v>2154</v>
      </c>
      <c r="W2464" t="s">
        <v>17587</v>
      </c>
      <c r="X2464" s="20" t="str">
        <f>+IF(V2464="","-",CONCATENATE(V2464,"_",W2464))</f>
        <v>FINES_R10</v>
      </c>
      <c r="Y2464" s="59">
        <v>0.48198011517524719</v>
      </c>
      <c r="Z2464" t="s">
        <v>134</v>
      </c>
      <c r="AA2464" t="s">
        <v>2393</v>
      </c>
      <c r="AB2464" t="str">
        <f>+IF(W2464="","-",IF(W2464="UNICO","CENSO","MUESTRA"))</f>
        <v>MUESTRA</v>
      </c>
      <c r="AC2464" t="s">
        <v>2398</v>
      </c>
      <c r="AD2464" t="s">
        <v>11000</v>
      </c>
    </row>
    <row r="2465" spans="1:30" x14ac:dyDescent="0.25">
      <c r="A2465" s="5" t="str">
        <f t="shared" si="38"/>
        <v>R 10 - D 57 - 451 - 3222</v>
      </c>
      <c r="B2465" s="23" t="s">
        <v>2347</v>
      </c>
      <c r="C2465" t="s">
        <v>86</v>
      </c>
      <c r="D2465" t="s">
        <v>927</v>
      </c>
      <c r="E2465" t="s">
        <v>928</v>
      </c>
      <c r="F2465" t="s">
        <v>134</v>
      </c>
      <c r="G2465" t="s">
        <v>134</v>
      </c>
      <c r="H2465" t="s">
        <v>10986</v>
      </c>
      <c r="I2465" t="s">
        <v>20</v>
      </c>
      <c r="J2465" t="s">
        <v>2349</v>
      </c>
      <c r="K2465" t="s">
        <v>21</v>
      </c>
      <c r="M2465" t="s">
        <v>10987</v>
      </c>
      <c r="N2465" t="s">
        <v>22</v>
      </c>
      <c r="O2465" t="s">
        <v>23</v>
      </c>
      <c r="P2465" t="s">
        <v>26</v>
      </c>
      <c r="Q2465" t="s">
        <v>2348</v>
      </c>
      <c r="R2465" s="13">
        <v>9</v>
      </c>
      <c r="S2465" s="13">
        <v>1</v>
      </c>
      <c r="T2465" s="21">
        <v>1</v>
      </c>
      <c r="V2465" t="s">
        <v>2154</v>
      </c>
      <c r="W2465" t="s">
        <v>17587</v>
      </c>
      <c r="X2465" s="20" t="str">
        <f>+IF(V2465="","-",CONCATENATE(V2465,"_",W2465))</f>
        <v>FINES_R10</v>
      </c>
      <c r="Y2465" s="59">
        <v>0.48335295915603638</v>
      </c>
      <c r="Z2465" t="s">
        <v>134</v>
      </c>
      <c r="AA2465" t="s">
        <v>2393</v>
      </c>
      <c r="AB2465" t="str">
        <f>+IF(W2465="","-",IF(W2465="UNICO","CENSO","MUESTRA"))</f>
        <v>MUESTRA</v>
      </c>
      <c r="AC2465" t="s">
        <v>2398</v>
      </c>
      <c r="AD2465" t="s">
        <v>10988</v>
      </c>
    </row>
    <row r="2466" spans="1:30" x14ac:dyDescent="0.25">
      <c r="A2466" s="5" t="str">
        <f t="shared" si="38"/>
        <v>R 10 - D 74 - 451 - 4475</v>
      </c>
      <c r="B2466" s="23" t="s">
        <v>2347</v>
      </c>
      <c r="C2466" t="s">
        <v>86</v>
      </c>
      <c r="D2466" t="s">
        <v>1346</v>
      </c>
      <c r="E2466" t="s">
        <v>1347</v>
      </c>
      <c r="F2466" t="s">
        <v>134</v>
      </c>
      <c r="G2466" t="s">
        <v>134</v>
      </c>
      <c r="H2466" t="s">
        <v>11098</v>
      </c>
      <c r="I2466" t="s">
        <v>20</v>
      </c>
      <c r="J2466" t="s">
        <v>2349</v>
      </c>
      <c r="K2466" t="s">
        <v>21</v>
      </c>
      <c r="M2466" t="s">
        <v>11099</v>
      </c>
      <c r="N2466" t="s">
        <v>22</v>
      </c>
      <c r="O2466" t="s">
        <v>23</v>
      </c>
      <c r="P2466" t="s">
        <v>26</v>
      </c>
      <c r="Q2466" t="s">
        <v>2348</v>
      </c>
      <c r="R2466" s="13">
        <v>25</v>
      </c>
      <c r="S2466" s="13">
        <v>1</v>
      </c>
      <c r="T2466" s="21">
        <v>1</v>
      </c>
      <c r="V2466" t="s">
        <v>2154</v>
      </c>
      <c r="W2466" t="s">
        <v>17587</v>
      </c>
      <c r="X2466" s="20" t="str">
        <f>+IF(V2466="","-",CONCATENATE(V2466,"_",W2466))</f>
        <v>FINES_R10</v>
      </c>
      <c r="Y2466" s="59">
        <v>0.48747667670249939</v>
      </c>
      <c r="Z2466" t="s">
        <v>134</v>
      </c>
      <c r="AA2466" t="s">
        <v>2394</v>
      </c>
      <c r="AB2466" t="str">
        <f>+IF(W2466="","-",IF(W2466="UNICO","CENSO","MUESTRA"))</f>
        <v>MUESTRA</v>
      </c>
      <c r="AC2466" t="s">
        <v>2398</v>
      </c>
      <c r="AD2466" t="s">
        <v>11100</v>
      </c>
    </row>
    <row r="2467" spans="1:30" x14ac:dyDescent="0.25">
      <c r="A2467" s="5" t="str">
        <f t="shared" si="38"/>
        <v>R 10 - D 57 - 451 - 4302</v>
      </c>
      <c r="B2467" s="23" t="s">
        <v>2347</v>
      </c>
      <c r="C2467" t="s">
        <v>86</v>
      </c>
      <c r="D2467" t="s">
        <v>927</v>
      </c>
      <c r="E2467" t="s">
        <v>928</v>
      </c>
      <c r="F2467" t="s">
        <v>134</v>
      </c>
      <c r="G2467" t="s">
        <v>134</v>
      </c>
      <c r="H2467" t="s">
        <v>10974</v>
      </c>
      <c r="I2467" t="s">
        <v>20</v>
      </c>
      <c r="J2467" t="s">
        <v>2349</v>
      </c>
      <c r="K2467" t="s">
        <v>21</v>
      </c>
      <c r="M2467" t="s">
        <v>18068</v>
      </c>
      <c r="N2467" t="s">
        <v>22</v>
      </c>
      <c r="O2467" t="s">
        <v>23</v>
      </c>
      <c r="P2467" t="s">
        <v>26</v>
      </c>
      <c r="Q2467" t="s">
        <v>2348</v>
      </c>
      <c r="R2467" s="13">
        <v>12</v>
      </c>
      <c r="S2467" s="13">
        <v>1</v>
      </c>
      <c r="T2467" s="21">
        <v>1</v>
      </c>
      <c r="V2467" t="s">
        <v>2154</v>
      </c>
      <c r="W2467" t="s">
        <v>17587</v>
      </c>
      <c r="X2467" s="20" t="str">
        <f>+IF(V2467="","-",CONCATENATE(V2467,"_",W2467))</f>
        <v>FINES_R10</v>
      </c>
      <c r="Y2467" s="59">
        <v>0.49586889147758478</v>
      </c>
      <c r="Z2467" t="s">
        <v>134</v>
      </c>
      <c r="AA2467" t="s">
        <v>2393</v>
      </c>
      <c r="AB2467" t="str">
        <f>+IF(W2467="","-",IF(W2467="UNICO","CENSO","MUESTRA"))</f>
        <v>MUESTRA</v>
      </c>
      <c r="AC2467" t="s">
        <v>2397</v>
      </c>
      <c r="AD2467" t="s">
        <v>10975</v>
      </c>
    </row>
    <row r="2468" spans="1:30" x14ac:dyDescent="0.25">
      <c r="A2468" s="5" t="str">
        <f t="shared" si="38"/>
        <v>R 10 - D 74 - 451 - 3714</v>
      </c>
      <c r="B2468" s="23" t="s">
        <v>2347</v>
      </c>
      <c r="C2468" t="s">
        <v>86</v>
      </c>
      <c r="D2468" t="s">
        <v>1346</v>
      </c>
      <c r="E2468" t="s">
        <v>1347</v>
      </c>
      <c r="F2468" t="s">
        <v>134</v>
      </c>
      <c r="G2468" t="s">
        <v>134</v>
      </c>
      <c r="H2468" t="s">
        <v>3401</v>
      </c>
      <c r="I2468" t="s">
        <v>20</v>
      </c>
      <c r="J2468" t="s">
        <v>2349</v>
      </c>
      <c r="K2468" t="s">
        <v>21</v>
      </c>
      <c r="M2468" t="s">
        <v>3402</v>
      </c>
      <c r="N2468" t="s">
        <v>22</v>
      </c>
      <c r="O2468" t="s">
        <v>23</v>
      </c>
      <c r="P2468" t="s">
        <v>26</v>
      </c>
      <c r="Q2468" t="s">
        <v>2348</v>
      </c>
      <c r="R2468" s="13">
        <v>44</v>
      </c>
      <c r="S2468" s="13">
        <v>2</v>
      </c>
      <c r="T2468" s="21">
        <v>1</v>
      </c>
      <c r="V2468" t="s">
        <v>2154</v>
      </c>
      <c r="W2468" t="s">
        <v>17587</v>
      </c>
      <c r="X2468" s="20" t="str">
        <f>+IF(V2468="","-",CONCATENATE(V2468,"_",W2468))</f>
        <v>FINES_R10</v>
      </c>
      <c r="Y2468" s="59">
        <v>0.50110745429992676</v>
      </c>
      <c r="Z2468" t="s">
        <v>134</v>
      </c>
      <c r="AA2468" t="s">
        <v>2394</v>
      </c>
      <c r="AB2468" t="str">
        <f>+IF(W2468="","-",IF(W2468="UNICO","CENSO","MUESTRA"))</f>
        <v>MUESTRA</v>
      </c>
      <c r="AC2468" t="s">
        <v>2398</v>
      </c>
      <c r="AD2468" t="s">
        <v>3403</v>
      </c>
    </row>
    <row r="2469" spans="1:30" x14ac:dyDescent="0.25">
      <c r="A2469" s="5" t="str">
        <f t="shared" si="38"/>
        <v>R 10 - D 67 - 452 - 4434</v>
      </c>
      <c r="B2469" s="23" t="s">
        <v>2347</v>
      </c>
      <c r="C2469" t="s">
        <v>86</v>
      </c>
      <c r="D2469" t="s">
        <v>1059</v>
      </c>
      <c r="E2469" t="s">
        <v>1060</v>
      </c>
      <c r="F2469" t="s">
        <v>134</v>
      </c>
      <c r="G2469" t="s">
        <v>134</v>
      </c>
      <c r="H2469" t="s">
        <v>3361</v>
      </c>
      <c r="I2469" t="s">
        <v>20</v>
      </c>
      <c r="J2469" t="s">
        <v>2349</v>
      </c>
      <c r="K2469" t="s">
        <v>21</v>
      </c>
      <c r="M2469" t="s">
        <v>3362</v>
      </c>
      <c r="N2469" t="s">
        <v>22</v>
      </c>
      <c r="O2469" t="s">
        <v>23</v>
      </c>
      <c r="P2469" t="s">
        <v>26</v>
      </c>
      <c r="Q2469" t="s">
        <v>2348</v>
      </c>
      <c r="R2469" s="13">
        <v>6</v>
      </c>
      <c r="S2469" s="13">
        <v>1</v>
      </c>
      <c r="T2469" s="21">
        <v>1</v>
      </c>
      <c r="V2469" t="s">
        <v>2154</v>
      </c>
      <c r="W2469" t="s">
        <v>17587</v>
      </c>
      <c r="X2469" s="20" t="str">
        <f>+IF(V2469="","-",CONCATENATE(V2469,"_",W2469))</f>
        <v>FINES_R10</v>
      </c>
      <c r="Y2469" s="59">
        <v>0.51510977745056152</v>
      </c>
      <c r="Z2469" t="s">
        <v>134</v>
      </c>
      <c r="AA2469" t="s">
        <v>2393</v>
      </c>
      <c r="AB2469" t="str">
        <f>+IF(W2469="","-",IF(W2469="UNICO","CENSO","MUESTRA"))</f>
        <v>MUESTRA</v>
      </c>
      <c r="AC2469" t="s">
        <v>2397</v>
      </c>
      <c r="AD2469" t="s">
        <v>3363</v>
      </c>
    </row>
    <row r="2470" spans="1:30" x14ac:dyDescent="0.25">
      <c r="A2470" s="5" t="str">
        <f t="shared" si="38"/>
        <v>R 10 - D 67 - 452 - 1423</v>
      </c>
      <c r="B2470" s="23" t="s">
        <v>2347</v>
      </c>
      <c r="C2470" t="s">
        <v>86</v>
      </c>
      <c r="D2470" t="s">
        <v>1059</v>
      </c>
      <c r="E2470" t="s">
        <v>1060</v>
      </c>
      <c r="F2470" t="s">
        <v>134</v>
      </c>
      <c r="G2470" t="s">
        <v>134</v>
      </c>
      <c r="H2470" t="s">
        <v>3352</v>
      </c>
      <c r="I2470" t="s">
        <v>20</v>
      </c>
      <c r="J2470" t="s">
        <v>2349</v>
      </c>
      <c r="K2470" t="s">
        <v>21</v>
      </c>
      <c r="M2470" t="s">
        <v>3353</v>
      </c>
      <c r="N2470" t="s">
        <v>22</v>
      </c>
      <c r="O2470" t="s">
        <v>23</v>
      </c>
      <c r="P2470" t="s">
        <v>26</v>
      </c>
      <c r="Q2470" t="s">
        <v>2348</v>
      </c>
      <c r="R2470" s="13">
        <v>28</v>
      </c>
      <c r="S2470" s="13">
        <v>2</v>
      </c>
      <c r="T2470" s="21">
        <v>1</v>
      </c>
      <c r="V2470" t="s">
        <v>2154</v>
      </c>
      <c r="W2470" t="s">
        <v>17587</v>
      </c>
      <c r="X2470" s="20" t="str">
        <f>+IF(V2470="","-",CONCATENATE(V2470,"_",W2470))</f>
        <v>FINES_R10</v>
      </c>
      <c r="Y2470" s="59">
        <v>0.51532620191574097</v>
      </c>
      <c r="Z2470" t="s">
        <v>134</v>
      </c>
      <c r="AA2470" t="s">
        <v>2393</v>
      </c>
      <c r="AB2470" t="str">
        <f>+IF(W2470="","-",IF(W2470="UNICO","CENSO","MUESTRA"))</f>
        <v>MUESTRA</v>
      </c>
      <c r="AC2470" t="s">
        <v>2397</v>
      </c>
      <c r="AD2470" t="s">
        <v>3354</v>
      </c>
    </row>
    <row r="2471" spans="1:30" x14ac:dyDescent="0.25">
      <c r="A2471" s="5" t="str">
        <f t="shared" si="38"/>
        <v>R 10 - D 67 - 452 - 4038</v>
      </c>
      <c r="B2471" s="23" t="s">
        <v>2347</v>
      </c>
      <c r="C2471" t="s">
        <v>86</v>
      </c>
      <c r="D2471" t="s">
        <v>1059</v>
      </c>
      <c r="E2471" t="s">
        <v>1060</v>
      </c>
      <c r="F2471" t="s">
        <v>134</v>
      </c>
      <c r="G2471" t="s">
        <v>134</v>
      </c>
      <c r="H2471" t="s">
        <v>3320</v>
      </c>
      <c r="I2471" t="s">
        <v>20</v>
      </c>
      <c r="J2471" t="s">
        <v>2349</v>
      </c>
      <c r="K2471" t="s">
        <v>21</v>
      </c>
      <c r="M2471" t="s">
        <v>2267</v>
      </c>
      <c r="N2471" t="s">
        <v>22</v>
      </c>
      <c r="O2471" t="s">
        <v>23</v>
      </c>
      <c r="P2471" t="s">
        <v>26</v>
      </c>
      <c r="Q2471" t="s">
        <v>2348</v>
      </c>
      <c r="R2471" s="13">
        <v>6</v>
      </c>
      <c r="S2471" s="13">
        <v>1</v>
      </c>
      <c r="T2471" s="21">
        <v>1</v>
      </c>
      <c r="V2471" t="s">
        <v>2154</v>
      </c>
      <c r="W2471" t="s">
        <v>17587</v>
      </c>
      <c r="X2471" s="20" t="str">
        <f>+IF(V2471="","-",CONCATENATE(V2471,"_",W2471))</f>
        <v>FINES_R10</v>
      </c>
      <c r="Y2471" s="59">
        <v>0.52000957727432251</v>
      </c>
      <c r="Z2471" t="s">
        <v>134</v>
      </c>
      <c r="AA2471" t="s">
        <v>2393</v>
      </c>
      <c r="AB2471" t="str">
        <f>+IF(W2471="","-",IF(W2471="UNICO","CENSO","MUESTRA"))</f>
        <v>MUESTRA</v>
      </c>
      <c r="AC2471" t="s">
        <v>2397</v>
      </c>
      <c r="AD2471" t="s">
        <v>3321</v>
      </c>
    </row>
    <row r="2472" spans="1:30" x14ac:dyDescent="0.25">
      <c r="A2472" s="5" t="str">
        <f t="shared" si="38"/>
        <v>R 10 - D 57 - 451 - 2974</v>
      </c>
      <c r="B2472" s="23" t="s">
        <v>2347</v>
      </c>
      <c r="C2472" t="s">
        <v>86</v>
      </c>
      <c r="D2472" t="s">
        <v>927</v>
      </c>
      <c r="E2472" t="s">
        <v>928</v>
      </c>
      <c r="F2472" t="s">
        <v>134</v>
      </c>
      <c r="G2472" t="s">
        <v>134</v>
      </c>
      <c r="H2472" t="s">
        <v>3220</v>
      </c>
      <c r="I2472" t="s">
        <v>20</v>
      </c>
      <c r="J2472" t="s">
        <v>2349</v>
      </c>
      <c r="K2472" t="s">
        <v>21</v>
      </c>
      <c r="M2472" t="s">
        <v>3221</v>
      </c>
      <c r="N2472" t="s">
        <v>22</v>
      </c>
      <c r="O2472" t="s">
        <v>23</v>
      </c>
      <c r="P2472" t="s">
        <v>26</v>
      </c>
      <c r="Q2472" t="s">
        <v>2348</v>
      </c>
      <c r="R2472" s="13">
        <v>34</v>
      </c>
      <c r="S2472" s="13">
        <v>3</v>
      </c>
      <c r="T2472" s="21">
        <v>1</v>
      </c>
      <c r="V2472" t="s">
        <v>2154</v>
      </c>
      <c r="W2472" t="s">
        <v>17587</v>
      </c>
      <c r="X2472" s="20" t="str">
        <f>+IF(V2472="","-",CONCATENATE(V2472,"_",W2472))</f>
        <v>FINES_R10</v>
      </c>
      <c r="Y2472" s="59">
        <v>0.53670746088027954</v>
      </c>
      <c r="Z2472" t="s">
        <v>134</v>
      </c>
      <c r="AA2472" t="s">
        <v>2393</v>
      </c>
      <c r="AB2472" t="str">
        <f>+IF(W2472="","-",IF(W2472="UNICO","CENSO","MUESTRA"))</f>
        <v>MUESTRA</v>
      </c>
      <c r="AC2472" t="s">
        <v>2398</v>
      </c>
      <c r="AD2472" t="s">
        <v>3222</v>
      </c>
    </row>
    <row r="2473" spans="1:30" x14ac:dyDescent="0.25">
      <c r="A2473" s="5" t="str">
        <f t="shared" si="38"/>
        <v>R 10 - D 70 - 451 - 2358</v>
      </c>
      <c r="B2473" s="23" t="s">
        <v>2347</v>
      </c>
      <c r="C2473" t="s">
        <v>86</v>
      </c>
      <c r="D2473" t="s">
        <v>372</v>
      </c>
      <c r="E2473" t="s">
        <v>1233</v>
      </c>
      <c r="F2473" t="s">
        <v>134</v>
      </c>
      <c r="G2473" t="s">
        <v>134</v>
      </c>
      <c r="H2473" t="s">
        <v>3373</v>
      </c>
      <c r="I2473" t="s">
        <v>20</v>
      </c>
      <c r="J2473" t="s">
        <v>2349</v>
      </c>
      <c r="K2473" t="s">
        <v>21</v>
      </c>
      <c r="M2473" t="s">
        <v>3374</v>
      </c>
      <c r="N2473" t="s">
        <v>22</v>
      </c>
      <c r="O2473" t="s">
        <v>23</v>
      </c>
      <c r="P2473" t="s">
        <v>26</v>
      </c>
      <c r="Q2473" t="s">
        <v>2348</v>
      </c>
      <c r="R2473" s="13">
        <v>18</v>
      </c>
      <c r="S2473" s="13">
        <v>1</v>
      </c>
      <c r="T2473" s="21">
        <v>1</v>
      </c>
      <c r="V2473" t="s">
        <v>2154</v>
      </c>
      <c r="W2473" t="s">
        <v>17587</v>
      </c>
      <c r="X2473" s="20" t="str">
        <f>+IF(V2473="","-",CONCATENATE(V2473,"_",W2473))</f>
        <v>FINES_R10</v>
      </c>
      <c r="Y2473" s="59">
        <v>0.54927515983581543</v>
      </c>
      <c r="Z2473" t="s">
        <v>134</v>
      </c>
      <c r="AA2473" t="s">
        <v>2394</v>
      </c>
      <c r="AB2473" t="str">
        <f>+IF(W2473="","-",IF(W2473="UNICO","CENSO","MUESTRA"))</f>
        <v>MUESTRA</v>
      </c>
      <c r="AC2473" t="s">
        <v>2397</v>
      </c>
      <c r="AD2473" t="s">
        <v>3375</v>
      </c>
    </row>
    <row r="2474" spans="1:30" x14ac:dyDescent="0.25">
      <c r="A2474" s="5" t="str">
        <f t="shared" si="38"/>
        <v>R 10 - D 44 - 451 - 3002</v>
      </c>
      <c r="B2474" s="23" t="s">
        <v>2347</v>
      </c>
      <c r="C2474" t="s">
        <v>86</v>
      </c>
      <c r="D2474" t="s">
        <v>303</v>
      </c>
      <c r="E2474" t="s">
        <v>747</v>
      </c>
      <c r="F2474" t="s">
        <v>134</v>
      </c>
      <c r="G2474" t="s">
        <v>134</v>
      </c>
      <c r="H2474" t="s">
        <v>3158</v>
      </c>
      <c r="I2474" t="s">
        <v>20</v>
      </c>
      <c r="J2474" t="s">
        <v>2349</v>
      </c>
      <c r="K2474" t="s">
        <v>21</v>
      </c>
      <c r="M2474" t="s">
        <v>2257</v>
      </c>
      <c r="N2474" t="s">
        <v>22</v>
      </c>
      <c r="O2474" t="s">
        <v>23</v>
      </c>
      <c r="P2474" t="s">
        <v>26</v>
      </c>
      <c r="Q2474" t="s">
        <v>2348</v>
      </c>
      <c r="R2474" s="13">
        <v>11</v>
      </c>
      <c r="S2474" s="13">
        <v>1</v>
      </c>
      <c r="T2474" s="21">
        <v>1</v>
      </c>
      <c r="V2474" t="s">
        <v>2154</v>
      </c>
      <c r="W2474" t="s">
        <v>17587</v>
      </c>
      <c r="X2474" s="20" t="str">
        <f>+IF(V2474="","-",CONCATENATE(V2474,"_",W2474))</f>
        <v>FINES_R10</v>
      </c>
      <c r="Y2474" s="59">
        <v>0.55383557081222534</v>
      </c>
      <c r="Z2474" t="s">
        <v>134</v>
      </c>
      <c r="AA2474" t="s">
        <v>2393</v>
      </c>
      <c r="AB2474" t="str">
        <f>+IF(W2474="","-",IF(W2474="UNICO","CENSO","MUESTRA"))</f>
        <v>MUESTRA</v>
      </c>
      <c r="AC2474" t="s">
        <v>2397</v>
      </c>
      <c r="AD2474" t="s">
        <v>3159</v>
      </c>
    </row>
    <row r="2475" spans="1:30" x14ac:dyDescent="0.25">
      <c r="A2475" s="5" t="str">
        <f t="shared" si="38"/>
        <v>R 10 - D 16 - 451 - 1495</v>
      </c>
      <c r="B2475" s="23" t="s">
        <v>2347</v>
      </c>
      <c r="C2475" t="s">
        <v>86</v>
      </c>
      <c r="D2475" t="s">
        <v>451</v>
      </c>
      <c r="E2475" t="s">
        <v>453</v>
      </c>
      <c r="F2475" t="s">
        <v>134</v>
      </c>
      <c r="G2475" t="s">
        <v>134</v>
      </c>
      <c r="H2475" t="s">
        <v>3101</v>
      </c>
      <c r="I2475" t="s">
        <v>20</v>
      </c>
      <c r="J2475" t="s">
        <v>2349</v>
      </c>
      <c r="K2475" t="s">
        <v>21</v>
      </c>
      <c r="M2475" t="s">
        <v>2250</v>
      </c>
      <c r="N2475" t="s">
        <v>22</v>
      </c>
      <c r="O2475" t="s">
        <v>23</v>
      </c>
      <c r="P2475" t="s">
        <v>26</v>
      </c>
      <c r="Q2475" t="s">
        <v>2348</v>
      </c>
      <c r="R2475" s="13">
        <v>6</v>
      </c>
      <c r="S2475" s="13">
        <v>1</v>
      </c>
      <c r="T2475" s="21">
        <v>1</v>
      </c>
      <c r="V2475" t="s">
        <v>2154</v>
      </c>
      <c r="W2475" t="s">
        <v>17587</v>
      </c>
      <c r="X2475" s="20" t="str">
        <f>+IF(V2475="","-",CONCATENATE(V2475,"_",W2475))</f>
        <v>FINES_R10</v>
      </c>
      <c r="Y2475" s="59">
        <v>0.55483102798461914</v>
      </c>
      <c r="Z2475" t="s">
        <v>134</v>
      </c>
      <c r="AA2475" t="s">
        <v>2393</v>
      </c>
      <c r="AB2475" t="str">
        <f>+IF(W2475="","-",IF(W2475="UNICO","CENSO","MUESTRA"))</f>
        <v>MUESTRA</v>
      </c>
      <c r="AC2475" t="s">
        <v>2398</v>
      </c>
      <c r="AD2475" t="s">
        <v>3102</v>
      </c>
    </row>
    <row r="2476" spans="1:30" x14ac:dyDescent="0.25">
      <c r="A2476" s="5" t="str">
        <f t="shared" si="38"/>
        <v>R 10 - D 16 - 451 - 1496</v>
      </c>
      <c r="B2476" s="23" t="s">
        <v>2347</v>
      </c>
      <c r="C2476" t="s">
        <v>86</v>
      </c>
      <c r="D2476" t="s">
        <v>451</v>
      </c>
      <c r="E2476" t="s">
        <v>453</v>
      </c>
      <c r="F2476" t="s">
        <v>134</v>
      </c>
      <c r="G2476" t="s">
        <v>134</v>
      </c>
      <c r="H2476" t="s">
        <v>3104</v>
      </c>
      <c r="I2476" t="s">
        <v>20</v>
      </c>
      <c r="J2476" t="s">
        <v>2349</v>
      </c>
      <c r="K2476" t="s">
        <v>21</v>
      </c>
      <c r="M2476" t="s">
        <v>2249</v>
      </c>
      <c r="N2476" t="s">
        <v>22</v>
      </c>
      <c r="O2476" t="s">
        <v>23</v>
      </c>
      <c r="P2476" t="s">
        <v>26</v>
      </c>
      <c r="Q2476" t="s">
        <v>2348</v>
      </c>
      <c r="R2476" s="13">
        <v>14</v>
      </c>
      <c r="S2476" s="13">
        <v>2</v>
      </c>
      <c r="T2476" s="21">
        <v>1</v>
      </c>
      <c r="V2476" t="s">
        <v>2154</v>
      </c>
      <c r="W2476" t="s">
        <v>17587</v>
      </c>
      <c r="X2476" s="20" t="str">
        <f>+IF(V2476="","-",CONCATENATE(V2476,"_",W2476))</f>
        <v>FINES_R10</v>
      </c>
      <c r="Y2476" s="59">
        <v>0.55726361274719238</v>
      </c>
      <c r="Z2476" t="s">
        <v>134</v>
      </c>
      <c r="AA2476" t="s">
        <v>2393</v>
      </c>
      <c r="AB2476" t="str">
        <f>+IF(W2476="","-",IF(W2476="UNICO","CENSO","MUESTRA"))</f>
        <v>MUESTRA</v>
      </c>
      <c r="AC2476" t="s">
        <v>2398</v>
      </c>
      <c r="AD2476" t="s">
        <v>3105</v>
      </c>
    </row>
    <row r="2477" spans="1:30" x14ac:dyDescent="0.25">
      <c r="A2477" s="5" t="str">
        <f t="shared" si="38"/>
        <v>R 10 - D 70 - 451 - 2978</v>
      </c>
      <c r="B2477" s="23" t="s">
        <v>2347</v>
      </c>
      <c r="C2477" t="s">
        <v>86</v>
      </c>
      <c r="D2477" t="s">
        <v>372</v>
      </c>
      <c r="E2477" t="s">
        <v>1233</v>
      </c>
      <c r="F2477" t="s">
        <v>134</v>
      </c>
      <c r="G2477" t="s">
        <v>134</v>
      </c>
      <c r="H2477" t="s">
        <v>11082</v>
      </c>
      <c r="I2477" t="s">
        <v>20</v>
      </c>
      <c r="J2477" t="s">
        <v>2349</v>
      </c>
      <c r="K2477" t="s">
        <v>21</v>
      </c>
      <c r="M2477" t="s">
        <v>11083</v>
      </c>
      <c r="N2477" t="s">
        <v>22</v>
      </c>
      <c r="O2477" t="s">
        <v>23</v>
      </c>
      <c r="P2477" t="s">
        <v>26</v>
      </c>
      <c r="Q2477" t="s">
        <v>2348</v>
      </c>
      <c r="R2477" s="13">
        <v>15</v>
      </c>
      <c r="S2477" s="13">
        <v>1</v>
      </c>
      <c r="T2477" s="21">
        <v>1</v>
      </c>
      <c r="V2477" t="s">
        <v>2154</v>
      </c>
      <c r="W2477" t="s">
        <v>17587</v>
      </c>
      <c r="X2477" s="20" t="str">
        <f>+IF(V2477="","-",CONCATENATE(V2477,"_",W2477))</f>
        <v>FINES_R10</v>
      </c>
      <c r="Y2477" s="59">
        <v>0.55871790647506714</v>
      </c>
      <c r="Z2477" t="s">
        <v>134</v>
      </c>
      <c r="AA2477" t="s">
        <v>2394</v>
      </c>
      <c r="AB2477" t="str">
        <f>+IF(W2477="","-",IF(W2477="UNICO","CENSO","MUESTRA"))</f>
        <v>MUESTRA</v>
      </c>
      <c r="AC2477" t="s">
        <v>2397</v>
      </c>
      <c r="AD2477" t="s">
        <v>11084</v>
      </c>
    </row>
    <row r="2478" spans="1:30" x14ac:dyDescent="0.25">
      <c r="A2478" s="5" t="str">
        <f t="shared" si="38"/>
        <v>R 10 - D 63 - 451 - 4393</v>
      </c>
      <c r="B2478" s="23" t="s">
        <v>2347</v>
      </c>
      <c r="C2478" t="s">
        <v>86</v>
      </c>
      <c r="D2478" t="s">
        <v>360</v>
      </c>
      <c r="E2478" t="s">
        <v>1027</v>
      </c>
      <c r="F2478" t="s">
        <v>134</v>
      </c>
      <c r="G2478" t="s">
        <v>134</v>
      </c>
      <c r="H2478" t="s">
        <v>11027</v>
      </c>
      <c r="I2478" t="s">
        <v>20</v>
      </c>
      <c r="J2478" t="s">
        <v>2349</v>
      </c>
      <c r="K2478" t="s">
        <v>21</v>
      </c>
      <c r="M2478" t="s">
        <v>11028</v>
      </c>
      <c r="N2478" t="s">
        <v>22</v>
      </c>
      <c r="O2478" t="s">
        <v>23</v>
      </c>
      <c r="P2478" t="s">
        <v>26</v>
      </c>
      <c r="Q2478" t="s">
        <v>2348</v>
      </c>
      <c r="R2478" s="13">
        <v>28</v>
      </c>
      <c r="S2478" s="13">
        <v>1</v>
      </c>
      <c r="T2478" s="21">
        <v>1</v>
      </c>
      <c r="V2478" t="s">
        <v>2154</v>
      </c>
      <c r="W2478" t="s">
        <v>17587</v>
      </c>
      <c r="X2478" s="20" t="str">
        <f>+IF(V2478="","-",CONCATENATE(V2478,"_",W2478))</f>
        <v>FINES_R10</v>
      </c>
      <c r="Y2478" s="59">
        <v>0.56808924674987793</v>
      </c>
      <c r="Z2478" t="s">
        <v>134</v>
      </c>
      <c r="AA2478" t="s">
        <v>2393</v>
      </c>
      <c r="AB2478" t="str">
        <f>+IF(W2478="","-",IF(W2478="UNICO","CENSO","MUESTRA"))</f>
        <v>MUESTRA</v>
      </c>
      <c r="AC2478" t="s">
        <v>2397</v>
      </c>
      <c r="AD2478" t="s">
        <v>11029</v>
      </c>
    </row>
    <row r="2479" spans="1:30" x14ac:dyDescent="0.25">
      <c r="A2479" s="5" t="str">
        <f t="shared" si="38"/>
        <v>R 10 - D 44 - 451 - 4358</v>
      </c>
      <c r="B2479" s="23" t="s">
        <v>2347</v>
      </c>
      <c r="C2479" t="s">
        <v>86</v>
      </c>
      <c r="D2479" t="s">
        <v>303</v>
      </c>
      <c r="E2479" t="s">
        <v>747</v>
      </c>
      <c r="F2479" t="s">
        <v>134</v>
      </c>
      <c r="G2479" t="s">
        <v>134</v>
      </c>
      <c r="H2479" t="s">
        <v>3193</v>
      </c>
      <c r="I2479" t="s">
        <v>20</v>
      </c>
      <c r="J2479" t="s">
        <v>2349</v>
      </c>
      <c r="K2479" t="s">
        <v>21</v>
      </c>
      <c r="M2479" t="s">
        <v>3194</v>
      </c>
      <c r="N2479" t="s">
        <v>22</v>
      </c>
      <c r="O2479" t="s">
        <v>23</v>
      </c>
      <c r="P2479" t="s">
        <v>26</v>
      </c>
      <c r="Q2479" t="s">
        <v>2348</v>
      </c>
      <c r="R2479" s="13">
        <v>55</v>
      </c>
      <c r="S2479" s="13">
        <v>2</v>
      </c>
      <c r="T2479" s="21">
        <v>1</v>
      </c>
      <c r="V2479" t="s">
        <v>2154</v>
      </c>
      <c r="W2479" t="s">
        <v>17587</v>
      </c>
      <c r="X2479" s="20" t="str">
        <f>+IF(V2479="","-",CONCATENATE(V2479,"_",W2479))</f>
        <v>FINES_R10</v>
      </c>
      <c r="Y2479" s="59">
        <v>0.56810414791107178</v>
      </c>
      <c r="Z2479" t="s">
        <v>134</v>
      </c>
      <c r="AA2479" t="s">
        <v>2393</v>
      </c>
      <c r="AB2479" t="str">
        <f>+IF(W2479="","-",IF(W2479="UNICO","CENSO","MUESTRA"))</f>
        <v>MUESTRA</v>
      </c>
      <c r="AC2479" t="s">
        <v>2397</v>
      </c>
      <c r="AD2479" t="s">
        <v>3195</v>
      </c>
    </row>
    <row r="2480" spans="1:30" x14ac:dyDescent="0.25">
      <c r="A2480" s="5" t="str">
        <f t="shared" si="38"/>
        <v>R 10 - D 70 - 451 - 4348</v>
      </c>
      <c r="B2480" s="23" t="s">
        <v>2347</v>
      </c>
      <c r="C2480" t="s">
        <v>86</v>
      </c>
      <c r="D2480" t="s">
        <v>372</v>
      </c>
      <c r="E2480" t="s">
        <v>1233</v>
      </c>
      <c r="F2480" t="s">
        <v>134</v>
      </c>
      <c r="G2480" t="s">
        <v>134</v>
      </c>
      <c r="H2480" t="s">
        <v>11070</v>
      </c>
      <c r="I2480" t="s">
        <v>20</v>
      </c>
      <c r="J2480" t="s">
        <v>2349</v>
      </c>
      <c r="K2480" t="s">
        <v>21</v>
      </c>
      <c r="M2480" t="s">
        <v>11071</v>
      </c>
      <c r="N2480" t="s">
        <v>22</v>
      </c>
      <c r="O2480" t="s">
        <v>23</v>
      </c>
      <c r="P2480" t="s">
        <v>26</v>
      </c>
      <c r="Q2480" t="s">
        <v>2348</v>
      </c>
      <c r="R2480" s="13">
        <v>15</v>
      </c>
      <c r="S2480" s="13">
        <v>1</v>
      </c>
      <c r="T2480" s="21">
        <v>1</v>
      </c>
      <c r="V2480" t="s">
        <v>2154</v>
      </c>
      <c r="W2480" t="s">
        <v>17587</v>
      </c>
      <c r="X2480" s="20" t="str">
        <f>+IF(V2480="","-",CONCATENATE(V2480,"_",W2480))</f>
        <v>FINES_R10</v>
      </c>
      <c r="Y2480" s="59">
        <v>0.56888490915298462</v>
      </c>
      <c r="Z2480" t="s">
        <v>134</v>
      </c>
      <c r="AA2480" t="s">
        <v>2394</v>
      </c>
      <c r="AB2480" t="str">
        <f>+IF(W2480="","-",IF(W2480="UNICO","CENSO","MUESTRA"))</f>
        <v>MUESTRA</v>
      </c>
      <c r="AC2480" t="s">
        <v>2397</v>
      </c>
      <c r="AD2480" t="s">
        <v>11072</v>
      </c>
    </row>
    <row r="2481" spans="1:30" x14ac:dyDescent="0.25">
      <c r="A2481" s="5" t="str">
        <f t="shared" si="38"/>
        <v>R 10 - D 63 - 451 - 2967</v>
      </c>
      <c r="B2481" s="23" t="s">
        <v>2347</v>
      </c>
      <c r="C2481" t="s">
        <v>86</v>
      </c>
      <c r="D2481" t="s">
        <v>360</v>
      </c>
      <c r="E2481" t="s">
        <v>1027</v>
      </c>
      <c r="F2481" t="s">
        <v>134</v>
      </c>
      <c r="G2481" t="s">
        <v>134</v>
      </c>
      <c r="H2481" t="s">
        <v>3240</v>
      </c>
      <c r="I2481" t="s">
        <v>20</v>
      </c>
      <c r="J2481" t="s">
        <v>2349</v>
      </c>
      <c r="K2481" t="s">
        <v>21</v>
      </c>
      <c r="M2481" t="s">
        <v>3241</v>
      </c>
      <c r="N2481" t="s">
        <v>22</v>
      </c>
      <c r="O2481" t="s">
        <v>23</v>
      </c>
      <c r="P2481" t="s">
        <v>26</v>
      </c>
      <c r="Q2481" t="s">
        <v>2348</v>
      </c>
      <c r="R2481" s="13">
        <v>64</v>
      </c>
      <c r="S2481" s="13">
        <v>4</v>
      </c>
      <c r="T2481" s="21">
        <v>1</v>
      </c>
      <c r="V2481" t="s">
        <v>2154</v>
      </c>
      <c r="W2481" t="s">
        <v>17587</v>
      </c>
      <c r="X2481" s="20" t="str">
        <f>+IF(V2481="","-",CONCATENATE(V2481,"_",W2481))</f>
        <v>FINES_R10</v>
      </c>
      <c r="Y2481" s="59">
        <v>0.59016817808151245</v>
      </c>
      <c r="Z2481" t="s">
        <v>134</v>
      </c>
      <c r="AA2481" t="s">
        <v>2393</v>
      </c>
      <c r="AB2481" t="str">
        <f>+IF(W2481="","-",IF(W2481="UNICO","CENSO","MUESTRA"))</f>
        <v>MUESTRA</v>
      </c>
      <c r="AC2481" t="s">
        <v>2398</v>
      </c>
      <c r="AD2481" t="s">
        <v>3242</v>
      </c>
    </row>
    <row r="2482" spans="1:30" x14ac:dyDescent="0.25">
      <c r="A2482" s="5" t="str">
        <f t="shared" si="38"/>
        <v>R 10 - D 63 - 451 - 3598</v>
      </c>
      <c r="B2482" s="23" t="s">
        <v>2347</v>
      </c>
      <c r="C2482" t="s">
        <v>86</v>
      </c>
      <c r="D2482" t="s">
        <v>360</v>
      </c>
      <c r="E2482" t="s">
        <v>1027</v>
      </c>
      <c r="F2482" t="s">
        <v>134</v>
      </c>
      <c r="G2482" t="s">
        <v>134</v>
      </c>
      <c r="H2482" t="s">
        <v>11011</v>
      </c>
      <c r="I2482" t="s">
        <v>20</v>
      </c>
      <c r="J2482" t="s">
        <v>2349</v>
      </c>
      <c r="K2482" t="s">
        <v>21</v>
      </c>
      <c r="M2482" t="s">
        <v>11012</v>
      </c>
      <c r="N2482" t="s">
        <v>22</v>
      </c>
      <c r="O2482" t="s">
        <v>23</v>
      </c>
      <c r="P2482" t="s">
        <v>26</v>
      </c>
      <c r="Q2482" t="s">
        <v>2348</v>
      </c>
      <c r="R2482" s="13">
        <v>19</v>
      </c>
      <c r="S2482" s="13">
        <v>1</v>
      </c>
      <c r="T2482" s="21">
        <v>1</v>
      </c>
      <c r="V2482" t="s">
        <v>2154</v>
      </c>
      <c r="W2482" t="s">
        <v>17587</v>
      </c>
      <c r="X2482" s="20" t="str">
        <f>+IF(V2482="","-",CONCATENATE(V2482,"_",W2482))</f>
        <v>FINES_R10</v>
      </c>
      <c r="Y2482" s="59">
        <v>0.59590679407119751</v>
      </c>
      <c r="Z2482" t="s">
        <v>134</v>
      </c>
      <c r="AA2482" t="s">
        <v>2393</v>
      </c>
      <c r="AB2482" t="str">
        <f>+IF(W2482="","-",IF(W2482="UNICO","CENSO","MUESTRA"))</f>
        <v>MUESTRA</v>
      </c>
      <c r="AC2482" t="s">
        <v>2397</v>
      </c>
      <c r="AD2482" t="s">
        <v>11013</v>
      </c>
    </row>
    <row r="2483" spans="1:30" x14ac:dyDescent="0.25">
      <c r="A2483" s="5" t="str">
        <f t="shared" si="38"/>
        <v>R 10 - D 16 - 451 - 2798</v>
      </c>
      <c r="B2483" s="23" t="s">
        <v>2347</v>
      </c>
      <c r="C2483" t="s">
        <v>86</v>
      </c>
      <c r="D2483" t="s">
        <v>451</v>
      </c>
      <c r="E2483" t="s">
        <v>453</v>
      </c>
      <c r="F2483" t="s">
        <v>134</v>
      </c>
      <c r="G2483" t="s">
        <v>134</v>
      </c>
      <c r="H2483" t="s">
        <v>3083</v>
      </c>
      <c r="I2483" t="s">
        <v>20</v>
      </c>
      <c r="J2483" t="s">
        <v>2349</v>
      </c>
      <c r="K2483" t="s">
        <v>21</v>
      </c>
      <c r="M2483" t="s">
        <v>3084</v>
      </c>
      <c r="N2483" t="s">
        <v>22</v>
      </c>
      <c r="O2483" t="s">
        <v>23</v>
      </c>
      <c r="P2483" t="s">
        <v>26</v>
      </c>
      <c r="Q2483" t="s">
        <v>2348</v>
      </c>
      <c r="R2483" s="13">
        <v>44</v>
      </c>
      <c r="S2483" s="13">
        <v>3</v>
      </c>
      <c r="T2483" s="21">
        <v>1</v>
      </c>
      <c r="V2483" t="s">
        <v>2154</v>
      </c>
      <c r="W2483" t="s">
        <v>17587</v>
      </c>
      <c r="X2483" s="20" t="str">
        <f>+IF(V2483="","-",CONCATENATE(V2483,"_",W2483))</f>
        <v>FINES_R10</v>
      </c>
      <c r="Y2483" s="59">
        <v>0.61084538698196411</v>
      </c>
      <c r="Z2483" t="s">
        <v>134</v>
      </c>
      <c r="AA2483" t="s">
        <v>2393</v>
      </c>
      <c r="AB2483" t="str">
        <f>+IF(W2483="","-",IF(W2483="UNICO","CENSO","MUESTRA"))</f>
        <v>MUESTRA</v>
      </c>
      <c r="AC2483" t="s">
        <v>2397</v>
      </c>
      <c r="AD2483" t="s">
        <v>3085</v>
      </c>
    </row>
    <row r="2484" spans="1:30" x14ac:dyDescent="0.25">
      <c r="A2484" s="5" t="str">
        <f t="shared" si="38"/>
        <v>R 10 - D 44 - 451 - 1343</v>
      </c>
      <c r="B2484" s="23" t="s">
        <v>2347</v>
      </c>
      <c r="C2484" t="s">
        <v>86</v>
      </c>
      <c r="D2484" t="s">
        <v>303</v>
      </c>
      <c r="E2484" t="s">
        <v>747</v>
      </c>
      <c r="F2484" t="s">
        <v>134</v>
      </c>
      <c r="G2484" t="s">
        <v>134</v>
      </c>
      <c r="H2484" t="s">
        <v>3180</v>
      </c>
      <c r="I2484" t="s">
        <v>20</v>
      </c>
      <c r="J2484" t="s">
        <v>2349</v>
      </c>
      <c r="K2484" t="s">
        <v>21</v>
      </c>
      <c r="M2484" t="s">
        <v>3181</v>
      </c>
      <c r="N2484" t="s">
        <v>22</v>
      </c>
      <c r="O2484" t="s">
        <v>23</v>
      </c>
      <c r="P2484" t="s">
        <v>26</v>
      </c>
      <c r="Q2484" t="s">
        <v>2348</v>
      </c>
      <c r="R2484" s="13">
        <v>53</v>
      </c>
      <c r="S2484" s="13">
        <v>2</v>
      </c>
      <c r="T2484" s="21">
        <v>1</v>
      </c>
      <c r="V2484" t="s">
        <v>2154</v>
      </c>
      <c r="W2484" t="s">
        <v>17587</v>
      </c>
      <c r="X2484" s="20" t="str">
        <f>+IF(V2484="","-",CONCATENATE(V2484,"_",W2484))</f>
        <v>FINES_R10</v>
      </c>
      <c r="Y2484" s="59">
        <v>0.62650734186172485</v>
      </c>
      <c r="Z2484" t="s">
        <v>134</v>
      </c>
      <c r="AA2484" t="s">
        <v>2393</v>
      </c>
      <c r="AB2484" t="str">
        <f>+IF(W2484="","-",IF(W2484="UNICO","CENSO","MUESTRA"))</f>
        <v>MUESTRA</v>
      </c>
      <c r="AC2484" t="s">
        <v>2398</v>
      </c>
      <c r="AD2484" t="s">
        <v>3182</v>
      </c>
    </row>
    <row r="2485" spans="1:30" x14ac:dyDescent="0.25">
      <c r="A2485" s="5" t="str">
        <f t="shared" si="38"/>
        <v>R 10 - D 44 - 451 - 4359</v>
      </c>
      <c r="B2485" s="23" t="s">
        <v>2347</v>
      </c>
      <c r="C2485" t="s">
        <v>86</v>
      </c>
      <c r="D2485" t="s">
        <v>303</v>
      </c>
      <c r="E2485" t="s">
        <v>747</v>
      </c>
      <c r="F2485" t="s">
        <v>134</v>
      </c>
      <c r="G2485" t="s">
        <v>134</v>
      </c>
      <c r="H2485" t="s">
        <v>10948</v>
      </c>
      <c r="I2485" t="s">
        <v>20</v>
      </c>
      <c r="J2485" t="s">
        <v>2349</v>
      </c>
      <c r="K2485" t="s">
        <v>21</v>
      </c>
      <c r="M2485" t="s">
        <v>10949</v>
      </c>
      <c r="N2485" t="s">
        <v>22</v>
      </c>
      <c r="O2485" t="s">
        <v>23</v>
      </c>
      <c r="P2485" t="s">
        <v>26</v>
      </c>
      <c r="Q2485" t="s">
        <v>2348</v>
      </c>
      <c r="R2485" s="13">
        <v>26</v>
      </c>
      <c r="S2485" s="13">
        <v>1</v>
      </c>
      <c r="T2485" s="21">
        <v>1</v>
      </c>
      <c r="V2485" t="s">
        <v>2154</v>
      </c>
      <c r="W2485" t="s">
        <v>17587</v>
      </c>
      <c r="X2485" s="20" t="str">
        <f>+IF(V2485="","-",CONCATENATE(V2485,"_",W2485))</f>
        <v>FINES_R10</v>
      </c>
      <c r="Y2485" s="59">
        <v>0.63918066024780273</v>
      </c>
      <c r="Z2485" t="s">
        <v>134</v>
      </c>
      <c r="AA2485" t="s">
        <v>2393</v>
      </c>
      <c r="AB2485" t="str">
        <f>+IF(W2485="","-",IF(W2485="UNICO","CENSO","MUESTRA"))</f>
        <v>MUESTRA</v>
      </c>
      <c r="AC2485" t="s">
        <v>2397</v>
      </c>
      <c r="AD2485" t="s">
        <v>10950</v>
      </c>
    </row>
    <row r="2486" spans="1:30" x14ac:dyDescent="0.25">
      <c r="A2486" s="5" t="str">
        <f t="shared" si="38"/>
        <v>R 10 - D 63 - 451 - 4390</v>
      </c>
      <c r="B2486" s="23" t="s">
        <v>2347</v>
      </c>
      <c r="C2486" t="s">
        <v>86</v>
      </c>
      <c r="D2486" t="s">
        <v>360</v>
      </c>
      <c r="E2486" t="s">
        <v>1027</v>
      </c>
      <c r="F2486" t="s">
        <v>134</v>
      </c>
      <c r="G2486" t="s">
        <v>134</v>
      </c>
      <c r="H2486" t="s">
        <v>11019</v>
      </c>
      <c r="I2486" t="s">
        <v>20</v>
      </c>
      <c r="J2486" t="s">
        <v>2349</v>
      </c>
      <c r="K2486" t="s">
        <v>21</v>
      </c>
      <c r="M2486" t="s">
        <v>11020</v>
      </c>
      <c r="N2486" t="s">
        <v>22</v>
      </c>
      <c r="O2486" t="s">
        <v>23</v>
      </c>
      <c r="P2486" t="s">
        <v>26</v>
      </c>
      <c r="Q2486" t="s">
        <v>2348</v>
      </c>
      <c r="R2486" s="13">
        <v>17</v>
      </c>
      <c r="S2486" s="13">
        <v>1</v>
      </c>
      <c r="T2486" s="21">
        <v>1</v>
      </c>
      <c r="V2486" t="s">
        <v>2154</v>
      </c>
      <c r="W2486" t="s">
        <v>17587</v>
      </c>
      <c r="X2486" s="20" t="str">
        <f>+IF(V2486="","-",CONCATENATE(V2486,"_",W2486))</f>
        <v>FINES_R10</v>
      </c>
      <c r="Y2486" s="59">
        <v>0.64438837766647339</v>
      </c>
      <c r="Z2486" t="s">
        <v>134</v>
      </c>
      <c r="AA2486" t="s">
        <v>2393</v>
      </c>
      <c r="AB2486" t="str">
        <f>+IF(W2486="","-",IF(W2486="UNICO","CENSO","MUESTRA"))</f>
        <v>MUESTRA</v>
      </c>
      <c r="AC2486" t="s">
        <v>2397</v>
      </c>
      <c r="AD2486" t="s">
        <v>11021</v>
      </c>
    </row>
    <row r="2487" spans="1:30" x14ac:dyDescent="0.25">
      <c r="A2487" s="5" t="str">
        <f t="shared" si="38"/>
        <v>R 10 - D 44 - 451 - 1949</v>
      </c>
      <c r="B2487" s="23" t="s">
        <v>2347</v>
      </c>
      <c r="C2487" t="s">
        <v>86</v>
      </c>
      <c r="D2487" t="s">
        <v>303</v>
      </c>
      <c r="E2487" t="s">
        <v>747</v>
      </c>
      <c r="F2487" t="s">
        <v>134</v>
      </c>
      <c r="G2487" t="s">
        <v>134</v>
      </c>
      <c r="H2487" t="s">
        <v>3139</v>
      </c>
      <c r="I2487" t="s">
        <v>20</v>
      </c>
      <c r="J2487" t="s">
        <v>2349</v>
      </c>
      <c r="K2487" t="s">
        <v>21</v>
      </c>
      <c r="M2487" t="s">
        <v>3140</v>
      </c>
      <c r="N2487" t="s">
        <v>22</v>
      </c>
      <c r="O2487" t="s">
        <v>23</v>
      </c>
      <c r="P2487" t="s">
        <v>26</v>
      </c>
      <c r="Q2487" t="s">
        <v>2348</v>
      </c>
      <c r="R2487" s="13">
        <v>39</v>
      </c>
      <c r="S2487" s="13">
        <v>2</v>
      </c>
      <c r="T2487" s="21">
        <v>1</v>
      </c>
      <c r="V2487" t="s">
        <v>2154</v>
      </c>
      <c r="W2487" t="s">
        <v>17587</v>
      </c>
      <c r="X2487" s="20" t="str">
        <f>+IF(V2487="","-",CONCATENATE(V2487,"_",W2487))</f>
        <v>FINES_R10</v>
      </c>
      <c r="Y2487" s="59">
        <v>0.64618659019470215</v>
      </c>
      <c r="Z2487" t="s">
        <v>134</v>
      </c>
      <c r="AA2487" t="s">
        <v>2393</v>
      </c>
      <c r="AB2487" t="str">
        <f>+IF(W2487="","-",IF(W2487="UNICO","CENSO","MUESTRA"))</f>
        <v>MUESTRA</v>
      </c>
      <c r="AC2487" t="s">
        <v>2398</v>
      </c>
      <c r="AD2487" t="s">
        <v>3141</v>
      </c>
    </row>
    <row r="2488" spans="1:30" x14ac:dyDescent="0.25">
      <c r="A2488" s="5" t="str">
        <f t="shared" si="38"/>
        <v>R 10 - D 63 - 451 - 2927</v>
      </c>
      <c r="B2488" s="23" t="s">
        <v>2347</v>
      </c>
      <c r="C2488" t="s">
        <v>86</v>
      </c>
      <c r="D2488" t="s">
        <v>360</v>
      </c>
      <c r="E2488" t="s">
        <v>1027</v>
      </c>
      <c r="F2488" t="s">
        <v>134</v>
      </c>
      <c r="G2488" t="s">
        <v>134</v>
      </c>
      <c r="H2488" t="s">
        <v>3263</v>
      </c>
      <c r="I2488" t="s">
        <v>20</v>
      </c>
      <c r="J2488" t="s">
        <v>2349</v>
      </c>
      <c r="K2488" t="s">
        <v>21</v>
      </c>
      <c r="M2488" t="s">
        <v>3264</v>
      </c>
      <c r="N2488" t="s">
        <v>22</v>
      </c>
      <c r="O2488" t="s">
        <v>23</v>
      </c>
      <c r="P2488" t="s">
        <v>26</v>
      </c>
      <c r="Q2488" t="s">
        <v>2348</v>
      </c>
      <c r="R2488" s="13">
        <v>36</v>
      </c>
      <c r="S2488" s="13">
        <v>2</v>
      </c>
      <c r="T2488" s="21">
        <v>1</v>
      </c>
      <c r="V2488" t="s">
        <v>2154</v>
      </c>
      <c r="W2488" t="s">
        <v>17587</v>
      </c>
      <c r="X2488" s="20" t="str">
        <f>+IF(V2488="","-",CONCATENATE(V2488,"_",W2488))</f>
        <v>FINES_R10</v>
      </c>
      <c r="Y2488" s="59">
        <v>0.65887171030044556</v>
      </c>
      <c r="Z2488" t="s">
        <v>134</v>
      </c>
      <c r="AA2488" t="s">
        <v>2393</v>
      </c>
      <c r="AB2488" t="str">
        <f>+IF(W2488="","-",IF(W2488="UNICO","CENSO","MUESTRA"))</f>
        <v>MUESTRA</v>
      </c>
      <c r="AC2488" t="s">
        <v>2397</v>
      </c>
      <c r="AD2488" t="s">
        <v>3265</v>
      </c>
    </row>
    <row r="2489" spans="1:30" x14ac:dyDescent="0.25">
      <c r="A2489" s="5" t="str">
        <f t="shared" si="38"/>
        <v>R 10 - D 67 - 452 - 1426</v>
      </c>
      <c r="B2489" s="23" t="s">
        <v>2347</v>
      </c>
      <c r="C2489" t="s">
        <v>86</v>
      </c>
      <c r="D2489" t="s">
        <v>1059</v>
      </c>
      <c r="E2489" t="s">
        <v>1060</v>
      </c>
      <c r="F2489" t="s">
        <v>134</v>
      </c>
      <c r="G2489" t="s">
        <v>134</v>
      </c>
      <c r="H2489" t="s">
        <v>3327</v>
      </c>
      <c r="I2489" t="s">
        <v>20</v>
      </c>
      <c r="J2489" t="s">
        <v>2349</v>
      </c>
      <c r="K2489" t="s">
        <v>21</v>
      </c>
      <c r="M2489" t="s">
        <v>3328</v>
      </c>
      <c r="N2489" t="s">
        <v>22</v>
      </c>
      <c r="O2489" t="s">
        <v>23</v>
      </c>
      <c r="P2489" t="s">
        <v>26</v>
      </c>
      <c r="Q2489" t="s">
        <v>2348</v>
      </c>
      <c r="R2489" s="13">
        <v>33</v>
      </c>
      <c r="S2489" s="13">
        <v>2</v>
      </c>
      <c r="T2489" s="21">
        <v>1</v>
      </c>
      <c r="V2489" t="s">
        <v>2154</v>
      </c>
      <c r="W2489" t="s">
        <v>17587</v>
      </c>
      <c r="X2489" s="20" t="str">
        <f>+IF(V2489="","-",CONCATENATE(V2489,"_",W2489))</f>
        <v>FINES_R10</v>
      </c>
      <c r="Y2489" s="59">
        <v>0.66119080781936646</v>
      </c>
      <c r="Z2489" t="s">
        <v>134</v>
      </c>
      <c r="AA2489" t="s">
        <v>2393</v>
      </c>
      <c r="AB2489" t="str">
        <f>+IF(W2489="","-",IF(W2489="UNICO","CENSO","MUESTRA"))</f>
        <v>MUESTRA</v>
      </c>
      <c r="AC2489" t="s">
        <v>2397</v>
      </c>
      <c r="AD2489" t="s">
        <v>3329</v>
      </c>
    </row>
    <row r="2490" spans="1:30" x14ac:dyDescent="0.25">
      <c r="A2490" s="5" t="str">
        <f t="shared" si="38"/>
        <v>R 10 - D 16 - 451 - 2954</v>
      </c>
      <c r="B2490" s="23" t="s">
        <v>2347</v>
      </c>
      <c r="C2490" t="s">
        <v>86</v>
      </c>
      <c r="D2490" t="s">
        <v>451</v>
      </c>
      <c r="E2490" t="s">
        <v>453</v>
      </c>
      <c r="F2490" t="s">
        <v>134</v>
      </c>
      <c r="G2490" t="s">
        <v>134</v>
      </c>
      <c r="H2490" t="s">
        <v>3079</v>
      </c>
      <c r="I2490" t="s">
        <v>20</v>
      </c>
      <c r="J2490" t="s">
        <v>2349</v>
      </c>
      <c r="K2490" t="s">
        <v>21</v>
      </c>
      <c r="M2490" t="s">
        <v>3080</v>
      </c>
      <c r="N2490" t="s">
        <v>22</v>
      </c>
      <c r="O2490" t="s">
        <v>23</v>
      </c>
      <c r="P2490" t="s">
        <v>26</v>
      </c>
      <c r="Q2490" t="s">
        <v>2348</v>
      </c>
      <c r="R2490" s="13">
        <v>18</v>
      </c>
      <c r="S2490" s="13">
        <v>1</v>
      </c>
      <c r="T2490" s="21">
        <v>1</v>
      </c>
      <c r="V2490" t="s">
        <v>2154</v>
      </c>
      <c r="W2490" t="s">
        <v>17587</v>
      </c>
      <c r="X2490" s="20" t="str">
        <f>+IF(V2490="","-",CONCATENATE(V2490,"_",W2490))</f>
        <v>FINES_R10</v>
      </c>
      <c r="Y2490" s="59">
        <v>0.66759800910949707</v>
      </c>
      <c r="Z2490" t="s">
        <v>134</v>
      </c>
      <c r="AA2490" t="s">
        <v>2393</v>
      </c>
      <c r="AB2490" t="str">
        <f>+IF(W2490="","-",IF(W2490="UNICO","CENSO","MUESTRA"))</f>
        <v>MUESTRA</v>
      </c>
      <c r="AC2490" t="s">
        <v>2397</v>
      </c>
      <c r="AD2490" t="s">
        <v>3081</v>
      </c>
    </row>
    <row r="2491" spans="1:30" x14ac:dyDescent="0.25">
      <c r="A2491" s="5" t="str">
        <f t="shared" si="38"/>
        <v>R 10 - D 16 - 451 - 4443</v>
      </c>
      <c r="B2491" s="23" t="s">
        <v>2347</v>
      </c>
      <c r="C2491" t="s">
        <v>86</v>
      </c>
      <c r="D2491" t="s">
        <v>451</v>
      </c>
      <c r="E2491" t="s">
        <v>453</v>
      </c>
      <c r="F2491" t="s">
        <v>134</v>
      </c>
      <c r="G2491" t="s">
        <v>134</v>
      </c>
      <c r="H2491" t="s">
        <v>10929</v>
      </c>
      <c r="I2491" t="s">
        <v>20</v>
      </c>
      <c r="J2491" t="s">
        <v>2349</v>
      </c>
      <c r="K2491" t="s">
        <v>21</v>
      </c>
      <c r="M2491" t="s">
        <v>10930</v>
      </c>
      <c r="N2491" t="s">
        <v>22</v>
      </c>
      <c r="O2491" t="s">
        <v>23</v>
      </c>
      <c r="P2491" t="s">
        <v>26</v>
      </c>
      <c r="Q2491" t="s">
        <v>2348</v>
      </c>
      <c r="R2491" s="13">
        <v>22</v>
      </c>
      <c r="S2491" s="13">
        <v>1</v>
      </c>
      <c r="T2491" s="21">
        <v>1</v>
      </c>
      <c r="V2491" t="s">
        <v>2154</v>
      </c>
      <c r="W2491" t="s">
        <v>17587</v>
      </c>
      <c r="X2491" s="20" t="str">
        <f>+IF(V2491="","-",CONCATENATE(V2491,"_",W2491))</f>
        <v>FINES_R10</v>
      </c>
      <c r="Y2491" s="59">
        <v>0.67733728885650635</v>
      </c>
      <c r="Z2491" t="s">
        <v>134</v>
      </c>
      <c r="AA2491" t="s">
        <v>2393</v>
      </c>
      <c r="AB2491" t="str">
        <f>+IF(W2491="","-",IF(W2491="UNICO","CENSO","MUESTRA"))</f>
        <v>MUESTRA</v>
      </c>
      <c r="AC2491" t="s">
        <v>2398</v>
      </c>
      <c r="AD2491" t="s">
        <v>10931</v>
      </c>
    </row>
    <row r="2492" spans="1:30" x14ac:dyDescent="0.25">
      <c r="A2492" s="5" t="str">
        <f t="shared" si="38"/>
        <v>R 10 - D 63 - 451 - 4392</v>
      </c>
      <c r="B2492" s="23" t="s">
        <v>2347</v>
      </c>
      <c r="C2492" t="s">
        <v>86</v>
      </c>
      <c r="D2492" t="s">
        <v>360</v>
      </c>
      <c r="E2492" t="s">
        <v>1027</v>
      </c>
      <c r="F2492" t="s">
        <v>134</v>
      </c>
      <c r="G2492" t="s">
        <v>134</v>
      </c>
      <c r="H2492" t="s">
        <v>11024</v>
      </c>
      <c r="I2492" t="s">
        <v>20</v>
      </c>
      <c r="J2492" t="s">
        <v>2349</v>
      </c>
      <c r="K2492" t="s">
        <v>21</v>
      </c>
      <c r="M2492" t="s">
        <v>2578</v>
      </c>
      <c r="N2492" t="s">
        <v>22</v>
      </c>
      <c r="O2492" t="s">
        <v>23</v>
      </c>
      <c r="P2492" t="s">
        <v>26</v>
      </c>
      <c r="Q2492" t="s">
        <v>2348</v>
      </c>
      <c r="R2492" s="13">
        <v>15</v>
      </c>
      <c r="S2492" s="13">
        <v>1</v>
      </c>
      <c r="T2492" s="21">
        <v>1</v>
      </c>
      <c r="V2492" t="s">
        <v>2154</v>
      </c>
      <c r="W2492" t="s">
        <v>17587</v>
      </c>
      <c r="X2492" s="20" t="str">
        <f>+IF(V2492="","-",CONCATENATE(V2492,"_",W2492))</f>
        <v>FINES_R10</v>
      </c>
      <c r="Y2492" s="59">
        <v>0.68605887889862061</v>
      </c>
      <c r="Z2492" t="s">
        <v>134</v>
      </c>
      <c r="AA2492" t="s">
        <v>2393</v>
      </c>
      <c r="AB2492" t="str">
        <f>+IF(W2492="","-",IF(W2492="UNICO","CENSO","MUESTRA"))</f>
        <v>MUESTRA</v>
      </c>
      <c r="AC2492" t="s">
        <v>2398</v>
      </c>
      <c r="AD2492" t="s">
        <v>11025</v>
      </c>
    </row>
    <row r="2493" spans="1:30" x14ac:dyDescent="0.25">
      <c r="A2493" s="5" t="str">
        <f t="shared" si="38"/>
        <v>R 10 - D 63 - 451 - 4394</v>
      </c>
      <c r="B2493" s="23" t="s">
        <v>2347</v>
      </c>
      <c r="C2493" t="s">
        <v>86</v>
      </c>
      <c r="D2493" t="s">
        <v>360</v>
      </c>
      <c r="E2493" t="s">
        <v>1027</v>
      </c>
      <c r="F2493" t="s">
        <v>134</v>
      </c>
      <c r="G2493" t="s">
        <v>134</v>
      </c>
      <c r="H2493" t="s">
        <v>11036</v>
      </c>
      <c r="I2493" t="s">
        <v>20</v>
      </c>
      <c r="J2493" t="s">
        <v>2349</v>
      </c>
      <c r="K2493" t="s">
        <v>21</v>
      </c>
      <c r="M2493" t="s">
        <v>11037</v>
      </c>
      <c r="N2493" t="s">
        <v>22</v>
      </c>
      <c r="O2493" t="s">
        <v>23</v>
      </c>
      <c r="P2493" t="s">
        <v>26</v>
      </c>
      <c r="Q2493" t="s">
        <v>2348</v>
      </c>
      <c r="R2493" s="13">
        <v>27</v>
      </c>
      <c r="S2493" s="13">
        <v>1</v>
      </c>
      <c r="T2493" s="21">
        <v>1</v>
      </c>
      <c r="V2493" t="s">
        <v>2154</v>
      </c>
      <c r="W2493" t="s">
        <v>17587</v>
      </c>
      <c r="X2493" s="20" t="str">
        <f>+IF(V2493="","-",CONCATENATE(V2493,"_",W2493))</f>
        <v>FINES_R10</v>
      </c>
      <c r="Y2493" s="59">
        <v>0.68605887889862061</v>
      </c>
      <c r="Z2493" t="s">
        <v>134</v>
      </c>
      <c r="AA2493" t="s">
        <v>2393</v>
      </c>
      <c r="AB2493" t="str">
        <f>+IF(W2493="","-",IF(W2493="UNICO","CENSO","MUESTRA"))</f>
        <v>MUESTRA</v>
      </c>
      <c r="AC2493" t="s">
        <v>2398</v>
      </c>
      <c r="AD2493" t="s">
        <v>11038</v>
      </c>
    </row>
    <row r="2494" spans="1:30" x14ac:dyDescent="0.25">
      <c r="A2494" s="5" t="str">
        <f t="shared" si="38"/>
        <v>R 10 - D 67 - 452 - 3537</v>
      </c>
      <c r="B2494" s="23" t="s">
        <v>2347</v>
      </c>
      <c r="C2494" t="s">
        <v>86</v>
      </c>
      <c r="D2494" t="s">
        <v>1059</v>
      </c>
      <c r="E2494" t="s">
        <v>1060</v>
      </c>
      <c r="F2494" t="s">
        <v>134</v>
      </c>
      <c r="G2494" t="s">
        <v>134</v>
      </c>
      <c r="H2494" t="s">
        <v>3343</v>
      </c>
      <c r="I2494" t="s">
        <v>20</v>
      </c>
      <c r="J2494" t="s">
        <v>2349</v>
      </c>
      <c r="K2494" t="s">
        <v>21</v>
      </c>
      <c r="M2494" t="s">
        <v>3344</v>
      </c>
      <c r="N2494" t="s">
        <v>22</v>
      </c>
      <c r="O2494" t="s">
        <v>23</v>
      </c>
      <c r="P2494" t="s">
        <v>26</v>
      </c>
      <c r="Q2494" t="s">
        <v>2348</v>
      </c>
      <c r="R2494" s="13">
        <v>14</v>
      </c>
      <c r="S2494" s="13">
        <v>1</v>
      </c>
      <c r="T2494" s="21">
        <v>1</v>
      </c>
      <c r="V2494" t="s">
        <v>2154</v>
      </c>
      <c r="W2494" t="s">
        <v>17587</v>
      </c>
      <c r="X2494" s="20" t="str">
        <f>+IF(V2494="","-",CONCATENATE(V2494,"_",W2494))</f>
        <v>FINES_R10</v>
      </c>
      <c r="Y2494" s="59">
        <v>0.73167020082473755</v>
      </c>
      <c r="Z2494" t="s">
        <v>134</v>
      </c>
      <c r="AA2494" t="s">
        <v>2393</v>
      </c>
      <c r="AB2494" t="str">
        <f>+IF(W2494="","-",IF(W2494="UNICO","CENSO","MUESTRA"))</f>
        <v>MUESTRA</v>
      </c>
      <c r="AC2494" t="s">
        <v>2397</v>
      </c>
      <c r="AD2494" t="s">
        <v>3345</v>
      </c>
    </row>
    <row r="2495" spans="1:30" x14ac:dyDescent="0.25">
      <c r="A2495" s="5" t="str">
        <f t="shared" si="38"/>
        <v>R 10 - D 63 - 451 - 1780</v>
      </c>
      <c r="B2495" s="23" t="s">
        <v>2347</v>
      </c>
      <c r="C2495" t="s">
        <v>86</v>
      </c>
      <c r="D2495" t="s">
        <v>360</v>
      </c>
      <c r="E2495" t="s">
        <v>1027</v>
      </c>
      <c r="F2495" t="s">
        <v>134</v>
      </c>
      <c r="G2495" t="s">
        <v>134</v>
      </c>
      <c r="H2495" t="s">
        <v>11003</v>
      </c>
      <c r="I2495" t="s">
        <v>20</v>
      </c>
      <c r="J2495" t="s">
        <v>2349</v>
      </c>
      <c r="K2495" t="s">
        <v>21</v>
      </c>
      <c r="M2495" t="s">
        <v>11004</v>
      </c>
      <c r="N2495" t="s">
        <v>22</v>
      </c>
      <c r="O2495" t="s">
        <v>23</v>
      </c>
      <c r="P2495" t="s">
        <v>26</v>
      </c>
      <c r="Q2495" t="s">
        <v>2348</v>
      </c>
      <c r="R2495" s="13">
        <v>21</v>
      </c>
      <c r="S2495" s="13">
        <v>1</v>
      </c>
      <c r="T2495" s="21">
        <v>1</v>
      </c>
      <c r="V2495" t="s">
        <v>2154</v>
      </c>
      <c r="W2495" t="s">
        <v>17587</v>
      </c>
      <c r="X2495" s="20" t="str">
        <f>+IF(V2495="","-",CONCATENATE(V2495,"_",W2495))</f>
        <v>FINES_R10</v>
      </c>
      <c r="Y2495" s="59">
        <v>0.73184514045715332</v>
      </c>
      <c r="Z2495" t="s">
        <v>134</v>
      </c>
      <c r="AA2495" t="s">
        <v>2393</v>
      </c>
      <c r="AB2495" t="str">
        <f>+IF(W2495="","-",IF(W2495="UNICO","CENSO","MUESTRA"))</f>
        <v>MUESTRA</v>
      </c>
      <c r="AC2495" t="s">
        <v>2398</v>
      </c>
      <c r="AD2495" t="s">
        <v>11005</v>
      </c>
    </row>
    <row r="2496" spans="1:30" x14ac:dyDescent="0.25">
      <c r="A2496" s="5" t="str">
        <f t="shared" si="38"/>
        <v>R 10 - D 67 - 452 - 3357</v>
      </c>
      <c r="B2496" s="23" t="s">
        <v>2347</v>
      </c>
      <c r="C2496" t="s">
        <v>86</v>
      </c>
      <c r="D2496" t="s">
        <v>1059</v>
      </c>
      <c r="E2496" t="s">
        <v>1060</v>
      </c>
      <c r="F2496" t="s">
        <v>134</v>
      </c>
      <c r="G2496" t="s">
        <v>134</v>
      </c>
      <c r="H2496" t="s">
        <v>3338</v>
      </c>
      <c r="I2496" t="s">
        <v>20</v>
      </c>
      <c r="J2496" t="s">
        <v>2349</v>
      </c>
      <c r="K2496" t="s">
        <v>21</v>
      </c>
      <c r="M2496" t="s">
        <v>3339</v>
      </c>
      <c r="N2496" t="s">
        <v>22</v>
      </c>
      <c r="O2496" t="s">
        <v>23</v>
      </c>
      <c r="P2496" t="s">
        <v>26</v>
      </c>
      <c r="Q2496" t="s">
        <v>2348</v>
      </c>
      <c r="R2496" s="13">
        <v>20</v>
      </c>
      <c r="S2496" s="13">
        <v>1</v>
      </c>
      <c r="T2496" s="21">
        <v>1</v>
      </c>
      <c r="V2496" t="s">
        <v>2154</v>
      </c>
      <c r="W2496" t="s">
        <v>17587</v>
      </c>
      <c r="X2496" s="20" t="str">
        <f>+IF(V2496="","-",CONCATENATE(V2496,"_",W2496))</f>
        <v>FINES_R10</v>
      </c>
      <c r="Y2496" s="59">
        <v>0.74157768487930298</v>
      </c>
      <c r="Z2496" t="s">
        <v>134</v>
      </c>
      <c r="AA2496" t="s">
        <v>2393</v>
      </c>
      <c r="AB2496" t="str">
        <f>+IF(W2496="","-",IF(W2496="UNICO","CENSO","MUESTRA"))</f>
        <v>MUESTRA</v>
      </c>
      <c r="AC2496" t="s">
        <v>2398</v>
      </c>
      <c r="AD2496" t="s">
        <v>3340</v>
      </c>
    </row>
    <row r="2497" spans="1:30" x14ac:dyDescent="0.25">
      <c r="A2497" s="5" t="str">
        <f t="shared" si="38"/>
        <v>R 10 - D 44 - 451 - 4353</v>
      </c>
      <c r="B2497" s="23" t="s">
        <v>2347</v>
      </c>
      <c r="C2497" t="s">
        <v>86</v>
      </c>
      <c r="D2497" t="s">
        <v>303</v>
      </c>
      <c r="E2497" t="s">
        <v>747</v>
      </c>
      <c r="F2497" t="s">
        <v>134</v>
      </c>
      <c r="G2497" t="s">
        <v>134</v>
      </c>
      <c r="H2497" t="s">
        <v>3209</v>
      </c>
      <c r="I2497" t="s">
        <v>20</v>
      </c>
      <c r="J2497" t="s">
        <v>2349</v>
      </c>
      <c r="K2497" t="s">
        <v>21</v>
      </c>
      <c r="M2497" t="s">
        <v>2262</v>
      </c>
      <c r="N2497" t="s">
        <v>22</v>
      </c>
      <c r="O2497" t="s">
        <v>23</v>
      </c>
      <c r="P2497" t="s">
        <v>26</v>
      </c>
      <c r="Q2497" t="s">
        <v>2348</v>
      </c>
      <c r="R2497" s="13">
        <v>28</v>
      </c>
      <c r="S2497" s="13">
        <v>2</v>
      </c>
      <c r="T2497" s="21">
        <v>1</v>
      </c>
      <c r="V2497" t="s">
        <v>2154</v>
      </c>
      <c r="W2497" t="s">
        <v>17587</v>
      </c>
      <c r="X2497" s="20" t="str">
        <f>+IF(V2497="","-",CONCATENATE(V2497,"_",W2497))</f>
        <v>FINES_R10</v>
      </c>
      <c r="Y2497" s="59">
        <v>0.76917737722396851</v>
      </c>
      <c r="Z2497" t="s">
        <v>134</v>
      </c>
      <c r="AA2497" t="s">
        <v>2393</v>
      </c>
      <c r="AB2497" t="str">
        <f>+IF(W2497="","-",IF(W2497="UNICO","CENSO","MUESTRA"))</f>
        <v>MUESTRA</v>
      </c>
      <c r="AC2497" t="s">
        <v>2398</v>
      </c>
      <c r="AD2497" t="s">
        <v>3210</v>
      </c>
    </row>
    <row r="2498" spans="1:30" x14ac:dyDescent="0.25">
      <c r="A2498" s="5" t="str">
        <f t="shared" si="38"/>
        <v>R 10 - D 70 - 451 - 2359</v>
      </c>
      <c r="B2498" s="23" t="s">
        <v>2347</v>
      </c>
      <c r="C2498" t="s">
        <v>86</v>
      </c>
      <c r="D2498" t="s">
        <v>372</v>
      </c>
      <c r="E2498" t="s">
        <v>1233</v>
      </c>
      <c r="F2498" t="s">
        <v>134</v>
      </c>
      <c r="G2498" t="s">
        <v>134</v>
      </c>
      <c r="H2498" t="s">
        <v>3377</v>
      </c>
      <c r="I2498" t="s">
        <v>20</v>
      </c>
      <c r="J2498" t="s">
        <v>2349</v>
      </c>
      <c r="K2498" t="s">
        <v>21</v>
      </c>
      <c r="M2498" t="s">
        <v>3378</v>
      </c>
      <c r="N2498" t="s">
        <v>22</v>
      </c>
      <c r="O2498" t="s">
        <v>23</v>
      </c>
      <c r="P2498" t="s">
        <v>26</v>
      </c>
      <c r="Q2498" t="s">
        <v>2348</v>
      </c>
      <c r="R2498" s="13">
        <v>21</v>
      </c>
      <c r="S2498" s="13">
        <v>1</v>
      </c>
      <c r="T2498" s="21">
        <v>1</v>
      </c>
      <c r="V2498" t="s">
        <v>2154</v>
      </c>
      <c r="W2498" t="s">
        <v>17587</v>
      </c>
      <c r="X2498" s="20" t="str">
        <f>+IF(V2498="","-",CONCATENATE(V2498,"_",W2498))</f>
        <v>FINES_R10</v>
      </c>
      <c r="Y2498" s="59">
        <v>0.77491044998168945</v>
      </c>
      <c r="Z2498" t="s">
        <v>134</v>
      </c>
      <c r="AA2498" t="s">
        <v>2394</v>
      </c>
      <c r="AB2498" t="str">
        <f>+IF(W2498="","-",IF(W2498="UNICO","CENSO","MUESTRA"))</f>
        <v>MUESTRA</v>
      </c>
      <c r="AC2498" t="s">
        <v>2397</v>
      </c>
      <c r="AD2498" t="s">
        <v>3379</v>
      </c>
    </row>
    <row r="2499" spans="1:30" x14ac:dyDescent="0.25">
      <c r="A2499" s="5" t="str">
        <f t="shared" ref="A2499:A2562" si="39">+H2499</f>
        <v>R 10 - D 67 - 452 - 3687</v>
      </c>
      <c r="B2499" s="23" t="s">
        <v>2347</v>
      </c>
      <c r="C2499" t="s">
        <v>86</v>
      </c>
      <c r="D2499" t="s">
        <v>1059</v>
      </c>
      <c r="E2499" t="s">
        <v>1060</v>
      </c>
      <c r="F2499" t="s">
        <v>134</v>
      </c>
      <c r="G2499" t="s">
        <v>134</v>
      </c>
      <c r="H2499" t="s">
        <v>3311</v>
      </c>
      <c r="I2499" t="s">
        <v>20</v>
      </c>
      <c r="J2499" t="s">
        <v>2349</v>
      </c>
      <c r="K2499" t="s">
        <v>21</v>
      </c>
      <c r="M2499" t="s">
        <v>3312</v>
      </c>
      <c r="N2499" t="s">
        <v>22</v>
      </c>
      <c r="O2499" t="s">
        <v>23</v>
      </c>
      <c r="P2499" t="s">
        <v>26</v>
      </c>
      <c r="Q2499" t="s">
        <v>2348</v>
      </c>
      <c r="R2499" s="13">
        <v>35</v>
      </c>
      <c r="S2499" s="13">
        <v>2</v>
      </c>
      <c r="T2499" s="21">
        <v>1</v>
      </c>
      <c r="V2499" t="s">
        <v>2154</v>
      </c>
      <c r="W2499" t="s">
        <v>17587</v>
      </c>
      <c r="X2499" s="20" t="str">
        <f>+IF(V2499="","-",CONCATENATE(V2499,"_",W2499))</f>
        <v>FINES_R10</v>
      </c>
      <c r="Y2499" s="59">
        <v>0.77529942989349365</v>
      </c>
      <c r="Z2499" t="s">
        <v>134</v>
      </c>
      <c r="AA2499" t="s">
        <v>2393</v>
      </c>
      <c r="AB2499" t="str">
        <f>+IF(W2499="","-",IF(W2499="UNICO","CENSO","MUESTRA"))</f>
        <v>MUESTRA</v>
      </c>
      <c r="AC2499" t="s">
        <v>2397</v>
      </c>
      <c r="AD2499" t="s">
        <v>3313</v>
      </c>
    </row>
    <row r="2500" spans="1:30" x14ac:dyDescent="0.25">
      <c r="A2500" s="5" t="str">
        <f t="shared" si="39"/>
        <v>R 10 - D 67 - 452 - 4168</v>
      </c>
      <c r="B2500" s="23" t="s">
        <v>2347</v>
      </c>
      <c r="C2500" t="s">
        <v>86</v>
      </c>
      <c r="D2500" t="s">
        <v>1059</v>
      </c>
      <c r="E2500" t="s">
        <v>1060</v>
      </c>
      <c r="F2500" t="s">
        <v>134</v>
      </c>
      <c r="G2500" t="s">
        <v>134</v>
      </c>
      <c r="H2500" t="s">
        <v>11057</v>
      </c>
      <c r="I2500" t="s">
        <v>20</v>
      </c>
      <c r="J2500" t="s">
        <v>2349</v>
      </c>
      <c r="K2500" t="s">
        <v>21</v>
      </c>
      <c r="M2500" t="s">
        <v>11058</v>
      </c>
      <c r="N2500" t="s">
        <v>22</v>
      </c>
      <c r="O2500" t="s">
        <v>23</v>
      </c>
      <c r="P2500" t="s">
        <v>26</v>
      </c>
      <c r="Q2500" t="s">
        <v>2348</v>
      </c>
      <c r="R2500" s="13">
        <v>7</v>
      </c>
      <c r="S2500" s="13">
        <v>1</v>
      </c>
      <c r="T2500" s="21">
        <v>1</v>
      </c>
      <c r="V2500" t="s">
        <v>2154</v>
      </c>
      <c r="W2500" t="s">
        <v>17587</v>
      </c>
      <c r="X2500" s="20" t="str">
        <f>+IF(V2500="","-",CONCATENATE(V2500,"_",W2500))</f>
        <v>FINES_R10</v>
      </c>
      <c r="Y2500" s="59">
        <v>0.79162901639938354</v>
      </c>
      <c r="Z2500" t="s">
        <v>134</v>
      </c>
      <c r="AA2500" t="s">
        <v>2393</v>
      </c>
      <c r="AB2500" t="str">
        <f>+IF(W2500="","-",IF(W2500="UNICO","CENSO","MUESTRA"))</f>
        <v>MUESTRA</v>
      </c>
      <c r="AC2500" t="s">
        <v>2398</v>
      </c>
      <c r="AD2500" t="s">
        <v>11059</v>
      </c>
    </row>
    <row r="2501" spans="1:30" x14ac:dyDescent="0.25">
      <c r="A2501" s="5" t="str">
        <f t="shared" si="39"/>
        <v>R 10 - D 67 - 452 - 0009</v>
      </c>
      <c r="B2501" s="23" t="s">
        <v>2347</v>
      </c>
      <c r="C2501" t="s">
        <v>86</v>
      </c>
      <c r="D2501" t="s">
        <v>1059</v>
      </c>
      <c r="E2501" t="s">
        <v>1060</v>
      </c>
      <c r="F2501" t="s">
        <v>134</v>
      </c>
      <c r="G2501" t="s">
        <v>134</v>
      </c>
      <c r="H2501" t="s">
        <v>3331</v>
      </c>
      <c r="I2501" t="s">
        <v>20</v>
      </c>
      <c r="J2501" t="s">
        <v>2349</v>
      </c>
      <c r="K2501" t="s">
        <v>21</v>
      </c>
      <c r="M2501" t="s">
        <v>3332</v>
      </c>
      <c r="N2501" t="s">
        <v>22</v>
      </c>
      <c r="O2501" t="s">
        <v>23</v>
      </c>
      <c r="P2501" t="s">
        <v>26</v>
      </c>
      <c r="Q2501" t="s">
        <v>2348</v>
      </c>
      <c r="R2501" s="13">
        <v>9</v>
      </c>
      <c r="S2501" s="13">
        <v>1</v>
      </c>
      <c r="T2501" s="21">
        <v>1</v>
      </c>
      <c r="V2501" t="s">
        <v>2154</v>
      </c>
      <c r="W2501" t="s">
        <v>17587</v>
      </c>
      <c r="X2501" s="20" t="str">
        <f>+IF(V2501="","-",CONCATENATE(V2501,"_",W2501))</f>
        <v>FINES_R10</v>
      </c>
      <c r="Y2501" s="59">
        <v>0.80675792694091797</v>
      </c>
      <c r="Z2501" t="s">
        <v>134</v>
      </c>
      <c r="AA2501" t="s">
        <v>2393</v>
      </c>
      <c r="AB2501" t="str">
        <f>+IF(W2501="","-",IF(W2501="UNICO","CENSO","MUESTRA"))</f>
        <v>MUESTRA</v>
      </c>
      <c r="AC2501" t="s">
        <v>2397</v>
      </c>
      <c r="AD2501" t="s">
        <v>3333</v>
      </c>
    </row>
    <row r="2502" spans="1:30" x14ac:dyDescent="0.25">
      <c r="A2502" s="5" t="str">
        <f t="shared" si="39"/>
        <v>R 10 - D 57 - 451 - 4300</v>
      </c>
      <c r="B2502" s="23" t="s">
        <v>2347</v>
      </c>
      <c r="C2502" t="s">
        <v>86</v>
      </c>
      <c r="D2502" t="s">
        <v>927</v>
      </c>
      <c r="E2502" t="s">
        <v>928</v>
      </c>
      <c r="F2502" t="s">
        <v>134</v>
      </c>
      <c r="G2502" t="s">
        <v>134</v>
      </c>
      <c r="H2502" t="s">
        <v>10981</v>
      </c>
      <c r="I2502" t="s">
        <v>20</v>
      </c>
      <c r="J2502" t="s">
        <v>2349</v>
      </c>
      <c r="K2502" t="s">
        <v>21</v>
      </c>
      <c r="M2502" t="s">
        <v>18069</v>
      </c>
      <c r="N2502" t="s">
        <v>22</v>
      </c>
      <c r="O2502" t="s">
        <v>23</v>
      </c>
      <c r="P2502" t="s">
        <v>26</v>
      </c>
      <c r="Q2502" t="s">
        <v>2348</v>
      </c>
      <c r="R2502" s="13">
        <v>8</v>
      </c>
      <c r="S2502" s="13">
        <v>1</v>
      </c>
      <c r="T2502" s="21">
        <v>1</v>
      </c>
      <c r="V2502" t="s">
        <v>2154</v>
      </c>
      <c r="W2502" t="s">
        <v>17587</v>
      </c>
      <c r="X2502" s="20" t="str">
        <f>+IF(V2502="","-",CONCATENATE(V2502,"_",W2502))</f>
        <v>FINES_R10</v>
      </c>
      <c r="Y2502" s="59">
        <v>0.80986177921295166</v>
      </c>
      <c r="Z2502" t="s">
        <v>134</v>
      </c>
      <c r="AA2502" t="s">
        <v>2393</v>
      </c>
      <c r="AB2502" t="str">
        <f>+IF(W2502="","-",IF(W2502="UNICO","CENSO","MUESTRA"))</f>
        <v>MUESTRA</v>
      </c>
      <c r="AC2502" t="s">
        <v>2398</v>
      </c>
      <c r="AD2502" t="s">
        <v>10983</v>
      </c>
    </row>
    <row r="2503" spans="1:30" x14ac:dyDescent="0.25">
      <c r="A2503" s="5" t="str">
        <f t="shared" si="39"/>
        <v>R 10 - D 44 - 451 - 1961</v>
      </c>
      <c r="B2503" s="23" t="s">
        <v>2347</v>
      </c>
      <c r="C2503" t="s">
        <v>86</v>
      </c>
      <c r="D2503" t="s">
        <v>303</v>
      </c>
      <c r="E2503" t="s">
        <v>747</v>
      </c>
      <c r="F2503" t="s">
        <v>134</v>
      </c>
      <c r="G2503" t="s">
        <v>134</v>
      </c>
      <c r="H2503" t="s">
        <v>3175</v>
      </c>
      <c r="I2503" t="s">
        <v>20</v>
      </c>
      <c r="J2503" t="s">
        <v>2349</v>
      </c>
      <c r="K2503" t="s">
        <v>21</v>
      </c>
      <c r="M2503" t="s">
        <v>3176</v>
      </c>
      <c r="N2503" t="s">
        <v>22</v>
      </c>
      <c r="O2503" t="s">
        <v>23</v>
      </c>
      <c r="P2503" t="s">
        <v>26</v>
      </c>
      <c r="Q2503" t="s">
        <v>2348</v>
      </c>
      <c r="R2503" s="13">
        <v>20</v>
      </c>
      <c r="S2503" s="13">
        <v>1</v>
      </c>
      <c r="T2503" s="21">
        <v>1</v>
      </c>
      <c r="V2503" t="s">
        <v>2154</v>
      </c>
      <c r="W2503" t="s">
        <v>17587</v>
      </c>
      <c r="X2503" s="20" t="str">
        <f>+IF(V2503="","-",CONCATENATE(V2503,"_",W2503))</f>
        <v>FINES_R10</v>
      </c>
      <c r="Y2503" s="59">
        <v>0.81864172220230103</v>
      </c>
      <c r="Z2503" t="s">
        <v>134</v>
      </c>
      <c r="AA2503" t="s">
        <v>2393</v>
      </c>
      <c r="AB2503" t="str">
        <f>+IF(W2503="","-",IF(W2503="UNICO","CENSO","MUESTRA"))</f>
        <v>MUESTRA</v>
      </c>
      <c r="AC2503" t="s">
        <v>2397</v>
      </c>
      <c r="AD2503" t="s">
        <v>3177</v>
      </c>
    </row>
    <row r="2504" spans="1:30" x14ac:dyDescent="0.25">
      <c r="A2504" s="5" t="str">
        <f t="shared" si="39"/>
        <v>R 10 - D 44 - 451 - 1951</v>
      </c>
      <c r="B2504" s="23" t="s">
        <v>2347</v>
      </c>
      <c r="C2504" t="s">
        <v>86</v>
      </c>
      <c r="D2504" t="s">
        <v>303</v>
      </c>
      <c r="E2504" t="s">
        <v>747</v>
      </c>
      <c r="F2504" t="s">
        <v>134</v>
      </c>
      <c r="G2504" t="s">
        <v>134</v>
      </c>
      <c r="H2504" t="s">
        <v>10965</v>
      </c>
      <c r="I2504" t="s">
        <v>20</v>
      </c>
      <c r="J2504" t="s">
        <v>2349</v>
      </c>
      <c r="K2504" t="s">
        <v>21</v>
      </c>
      <c r="M2504" t="s">
        <v>10966</v>
      </c>
      <c r="N2504" t="s">
        <v>22</v>
      </c>
      <c r="O2504" t="s">
        <v>23</v>
      </c>
      <c r="P2504" t="s">
        <v>26</v>
      </c>
      <c r="Q2504" t="s">
        <v>2348</v>
      </c>
      <c r="R2504" s="13">
        <v>31</v>
      </c>
      <c r="S2504" s="13">
        <v>1</v>
      </c>
      <c r="T2504" s="21">
        <v>1</v>
      </c>
      <c r="V2504" t="s">
        <v>2154</v>
      </c>
      <c r="W2504" t="s">
        <v>17587</v>
      </c>
      <c r="X2504" s="20" t="str">
        <f>+IF(V2504="","-",CONCATENATE(V2504,"_",W2504))</f>
        <v>FINES_R10</v>
      </c>
      <c r="Y2504" s="59">
        <v>0.82081776857376099</v>
      </c>
      <c r="Z2504" t="s">
        <v>134</v>
      </c>
      <c r="AA2504" t="s">
        <v>2393</v>
      </c>
      <c r="AB2504" t="str">
        <f>+IF(W2504="","-",IF(W2504="UNICO","CENSO","MUESTRA"))</f>
        <v>MUESTRA</v>
      </c>
      <c r="AC2504" t="s">
        <v>2398</v>
      </c>
      <c r="AD2504" t="s">
        <v>10967</v>
      </c>
    </row>
    <row r="2505" spans="1:30" x14ac:dyDescent="0.25">
      <c r="A2505" s="5" t="str">
        <f t="shared" si="39"/>
        <v>R 10 - D 67 - 452 - 1420</v>
      </c>
      <c r="B2505" s="23" t="s">
        <v>2347</v>
      </c>
      <c r="C2505" t="s">
        <v>86</v>
      </c>
      <c r="D2505" t="s">
        <v>1059</v>
      </c>
      <c r="E2505" t="s">
        <v>1060</v>
      </c>
      <c r="F2505" t="s">
        <v>134</v>
      </c>
      <c r="G2505" t="s">
        <v>134</v>
      </c>
      <c r="H2505" t="s">
        <v>3298</v>
      </c>
      <c r="I2505" t="s">
        <v>20</v>
      </c>
      <c r="J2505" t="s">
        <v>2349</v>
      </c>
      <c r="K2505" t="s">
        <v>21</v>
      </c>
      <c r="M2505" t="s">
        <v>2268</v>
      </c>
      <c r="N2505" t="s">
        <v>22</v>
      </c>
      <c r="O2505" t="s">
        <v>23</v>
      </c>
      <c r="P2505" t="s">
        <v>26</v>
      </c>
      <c r="Q2505" t="s">
        <v>2348</v>
      </c>
      <c r="R2505" s="13">
        <v>6</v>
      </c>
      <c r="S2505" s="13">
        <v>1</v>
      </c>
      <c r="T2505" s="21">
        <v>1</v>
      </c>
      <c r="V2505" t="s">
        <v>2154</v>
      </c>
      <c r="W2505" t="s">
        <v>17587</v>
      </c>
      <c r="X2505" s="20" t="str">
        <f>+IF(V2505="","-",CONCATENATE(V2505,"_",W2505))</f>
        <v>FINES_R10</v>
      </c>
      <c r="Y2505" s="59">
        <v>0.88383561372756958</v>
      </c>
      <c r="Z2505" t="s">
        <v>134</v>
      </c>
      <c r="AA2505" t="s">
        <v>2393</v>
      </c>
      <c r="AB2505" t="str">
        <f>+IF(W2505="","-",IF(W2505="UNICO","CENSO","MUESTRA"))</f>
        <v>MUESTRA</v>
      </c>
      <c r="AC2505" t="s">
        <v>2398</v>
      </c>
      <c r="AD2505" t="s">
        <v>3299</v>
      </c>
    </row>
    <row r="2506" spans="1:30" x14ac:dyDescent="0.25">
      <c r="A2506" s="5" t="str">
        <f t="shared" si="39"/>
        <v>R 10 - D 63 - 451 - 1779</v>
      </c>
      <c r="B2506" s="23" t="s">
        <v>2347</v>
      </c>
      <c r="C2506" t="s">
        <v>86</v>
      </c>
      <c r="D2506" t="s">
        <v>360</v>
      </c>
      <c r="E2506" t="s">
        <v>1027</v>
      </c>
      <c r="F2506" t="s">
        <v>134</v>
      </c>
      <c r="G2506" t="s">
        <v>134</v>
      </c>
      <c r="H2506" t="s">
        <v>3248</v>
      </c>
      <c r="I2506" t="s">
        <v>20</v>
      </c>
      <c r="J2506" t="s">
        <v>2349</v>
      </c>
      <c r="K2506" t="s">
        <v>21</v>
      </c>
      <c r="M2506" t="s">
        <v>3249</v>
      </c>
      <c r="N2506" t="s">
        <v>22</v>
      </c>
      <c r="O2506" t="s">
        <v>23</v>
      </c>
      <c r="P2506" t="s">
        <v>26</v>
      </c>
      <c r="Q2506" t="s">
        <v>2348</v>
      </c>
      <c r="R2506" s="13">
        <v>7</v>
      </c>
      <c r="S2506" s="13">
        <v>1</v>
      </c>
      <c r="T2506" s="21">
        <v>1</v>
      </c>
      <c r="V2506" t="s">
        <v>2154</v>
      </c>
      <c r="W2506" t="s">
        <v>17587</v>
      </c>
      <c r="X2506" s="20" t="str">
        <f>+IF(V2506="","-",CONCATENATE(V2506,"_",W2506))</f>
        <v>FINES_R10</v>
      </c>
      <c r="Y2506" s="59">
        <v>0.89958679676055908</v>
      </c>
      <c r="Z2506" t="s">
        <v>134</v>
      </c>
      <c r="AA2506" t="s">
        <v>2393</v>
      </c>
      <c r="AB2506" t="str">
        <f>+IF(W2506="","-",IF(W2506="UNICO","CENSO","MUESTRA"))</f>
        <v>MUESTRA</v>
      </c>
      <c r="AC2506" t="s">
        <v>2397</v>
      </c>
      <c r="AD2506" t="s">
        <v>3250</v>
      </c>
    </row>
    <row r="2507" spans="1:30" x14ac:dyDescent="0.25">
      <c r="A2507" s="5" t="str">
        <f t="shared" si="39"/>
        <v>R 10 - D 16 - 451 - 3854</v>
      </c>
      <c r="B2507" s="23" t="s">
        <v>2347</v>
      </c>
      <c r="C2507" t="s">
        <v>86</v>
      </c>
      <c r="D2507" t="s">
        <v>451</v>
      </c>
      <c r="E2507" t="s">
        <v>453</v>
      </c>
      <c r="F2507" t="s">
        <v>134</v>
      </c>
      <c r="G2507" t="s">
        <v>134</v>
      </c>
      <c r="H2507" t="s">
        <v>3112</v>
      </c>
      <c r="I2507" t="s">
        <v>20</v>
      </c>
      <c r="J2507" t="s">
        <v>2349</v>
      </c>
      <c r="K2507" t="s">
        <v>21</v>
      </c>
      <c r="M2507" t="s">
        <v>3113</v>
      </c>
      <c r="N2507" t="s">
        <v>22</v>
      </c>
      <c r="O2507" t="s">
        <v>23</v>
      </c>
      <c r="P2507" t="s">
        <v>26</v>
      </c>
      <c r="Q2507" t="s">
        <v>2348</v>
      </c>
      <c r="R2507" s="13">
        <v>21</v>
      </c>
      <c r="S2507" s="13">
        <v>1</v>
      </c>
      <c r="T2507" s="21">
        <v>1</v>
      </c>
      <c r="V2507" t="s">
        <v>2154</v>
      </c>
      <c r="W2507" t="s">
        <v>17587</v>
      </c>
      <c r="X2507" s="20" t="str">
        <f>+IF(V2507="","-",CONCATENATE(V2507,"_",W2507))</f>
        <v>FINES_R10</v>
      </c>
      <c r="Y2507" s="59">
        <v>0.91450297832489014</v>
      </c>
      <c r="Z2507" t="s">
        <v>134</v>
      </c>
      <c r="AA2507" t="s">
        <v>2393</v>
      </c>
      <c r="AB2507" t="str">
        <f>+IF(W2507="","-",IF(W2507="UNICO","CENSO","MUESTRA"))</f>
        <v>MUESTRA</v>
      </c>
      <c r="AC2507" t="s">
        <v>2398</v>
      </c>
      <c r="AD2507" t="s">
        <v>3114</v>
      </c>
    </row>
    <row r="2508" spans="1:30" x14ac:dyDescent="0.25">
      <c r="A2508" s="5" t="str">
        <f t="shared" si="39"/>
        <v>R 10 - D 44 - 451 - 4460</v>
      </c>
      <c r="B2508" s="23" t="s">
        <v>2347</v>
      </c>
      <c r="C2508" t="s">
        <v>86</v>
      </c>
      <c r="D2508" t="s">
        <v>303</v>
      </c>
      <c r="E2508" t="s">
        <v>747</v>
      </c>
      <c r="F2508" t="s">
        <v>134</v>
      </c>
      <c r="G2508" t="s">
        <v>134</v>
      </c>
      <c r="H2508" t="s">
        <v>10969</v>
      </c>
      <c r="I2508" t="s">
        <v>20</v>
      </c>
      <c r="J2508" t="s">
        <v>2349</v>
      </c>
      <c r="K2508" t="s">
        <v>21</v>
      </c>
      <c r="M2508" t="s">
        <v>10970</v>
      </c>
      <c r="N2508" t="s">
        <v>22</v>
      </c>
      <c r="O2508" t="s">
        <v>23</v>
      </c>
      <c r="P2508" t="s">
        <v>26</v>
      </c>
      <c r="Q2508" t="s">
        <v>2348</v>
      </c>
      <c r="R2508" s="13">
        <v>25</v>
      </c>
      <c r="S2508" s="13">
        <v>1</v>
      </c>
      <c r="T2508" s="21">
        <v>1</v>
      </c>
      <c r="V2508" t="s">
        <v>2154</v>
      </c>
      <c r="W2508" t="s">
        <v>17587</v>
      </c>
      <c r="X2508" s="20" t="str">
        <f>+IF(V2508="","-",CONCATENATE(V2508,"_",W2508))</f>
        <v>FINES_R10</v>
      </c>
      <c r="Y2508" s="59">
        <v>0.93222969770431519</v>
      </c>
      <c r="Z2508" t="s">
        <v>134</v>
      </c>
      <c r="AA2508" t="s">
        <v>2393</v>
      </c>
      <c r="AB2508" t="str">
        <f>+IF(W2508="","-",IF(W2508="UNICO","CENSO","MUESTRA"))</f>
        <v>MUESTRA</v>
      </c>
      <c r="AC2508" t="s">
        <v>2398</v>
      </c>
      <c r="AD2508" t="s">
        <v>10971</v>
      </c>
    </row>
    <row r="2509" spans="1:30" x14ac:dyDescent="0.25">
      <c r="A2509" s="5" t="str">
        <f t="shared" si="39"/>
        <v>R 10 - D 44 - 451 - 1971</v>
      </c>
      <c r="B2509" s="23" t="s">
        <v>2347</v>
      </c>
      <c r="C2509" t="s">
        <v>86</v>
      </c>
      <c r="D2509" t="s">
        <v>303</v>
      </c>
      <c r="E2509" t="s">
        <v>747</v>
      </c>
      <c r="F2509" t="s">
        <v>134</v>
      </c>
      <c r="G2509" t="s">
        <v>134</v>
      </c>
      <c r="H2509" t="s">
        <v>3155</v>
      </c>
      <c r="I2509" t="s">
        <v>20</v>
      </c>
      <c r="J2509" t="s">
        <v>2349</v>
      </c>
      <c r="K2509" t="s">
        <v>21</v>
      </c>
      <c r="M2509" t="s">
        <v>2254</v>
      </c>
      <c r="N2509" t="s">
        <v>22</v>
      </c>
      <c r="O2509" t="s">
        <v>23</v>
      </c>
      <c r="P2509" t="s">
        <v>26</v>
      </c>
      <c r="Q2509" t="s">
        <v>2348</v>
      </c>
      <c r="R2509" s="13">
        <v>14</v>
      </c>
      <c r="S2509" s="13">
        <v>1</v>
      </c>
      <c r="T2509" s="21">
        <v>1</v>
      </c>
      <c r="V2509" t="s">
        <v>2154</v>
      </c>
      <c r="W2509" t="s">
        <v>17587</v>
      </c>
      <c r="X2509" s="20" t="str">
        <f>+IF(V2509="","-",CONCATENATE(V2509,"_",W2509))</f>
        <v>FINES_R10</v>
      </c>
      <c r="Y2509" s="59">
        <v>0.96926194429397583</v>
      </c>
      <c r="Z2509" t="s">
        <v>134</v>
      </c>
      <c r="AA2509" t="s">
        <v>2393</v>
      </c>
      <c r="AB2509" t="str">
        <f>+IF(W2509="","-",IF(W2509="UNICO","CENSO","MUESTRA"))</f>
        <v>MUESTRA</v>
      </c>
      <c r="AC2509" t="s">
        <v>2397</v>
      </c>
      <c r="AD2509" t="s">
        <v>3156</v>
      </c>
    </row>
    <row r="2510" spans="1:30" x14ac:dyDescent="0.25">
      <c r="A2510" s="5" t="str">
        <f t="shared" si="39"/>
        <v>R 11 - D 116 - 451 - 1744</v>
      </c>
      <c r="B2510" s="23" t="s">
        <v>2347</v>
      </c>
      <c r="C2510" t="s">
        <v>158</v>
      </c>
      <c r="D2510" t="s">
        <v>162</v>
      </c>
      <c r="E2510" t="s">
        <v>1868</v>
      </c>
      <c r="F2510" t="s">
        <v>134</v>
      </c>
      <c r="G2510" t="s">
        <v>134</v>
      </c>
      <c r="H2510" t="s">
        <v>3460</v>
      </c>
      <c r="I2510" t="s">
        <v>20</v>
      </c>
      <c r="J2510" t="s">
        <v>2349</v>
      </c>
      <c r="K2510" t="s">
        <v>21</v>
      </c>
      <c r="M2510" t="s">
        <v>3461</v>
      </c>
      <c r="N2510" t="s">
        <v>22</v>
      </c>
      <c r="O2510" t="s">
        <v>23</v>
      </c>
      <c r="P2510" t="s">
        <v>26</v>
      </c>
      <c r="Q2510" t="s">
        <v>2348</v>
      </c>
      <c r="R2510" s="13">
        <v>69</v>
      </c>
      <c r="S2510" s="13">
        <v>5</v>
      </c>
      <c r="T2510" s="21">
        <v>1</v>
      </c>
      <c r="V2510" t="s">
        <v>2154</v>
      </c>
      <c r="W2510" t="s">
        <v>17588</v>
      </c>
      <c r="X2510" s="20" t="str">
        <f>+IF(V2510="","-",CONCATENATE(V2510,"_",W2510))</f>
        <v>FINES_R11</v>
      </c>
      <c r="Y2510" s="59">
        <v>0.11</v>
      </c>
      <c r="Z2510" t="s">
        <v>134</v>
      </c>
      <c r="AA2510" t="s">
        <v>2393</v>
      </c>
      <c r="AB2510" t="str">
        <f>+IF(W2510="","-",IF(W2510="UNICO","CENSO","MUESTRA"))</f>
        <v>MUESTRA</v>
      </c>
      <c r="AC2510" t="s">
        <v>2398</v>
      </c>
      <c r="AD2510" t="s">
        <v>3462</v>
      </c>
    </row>
    <row r="2511" spans="1:30" x14ac:dyDescent="0.25">
      <c r="A2511" s="5" t="str">
        <f t="shared" si="39"/>
        <v>R 11 - D 15 - 451 - 1610</v>
      </c>
      <c r="B2511" s="23" t="s">
        <v>2347</v>
      </c>
      <c r="C2511" t="s">
        <v>158</v>
      </c>
      <c r="D2511" t="s">
        <v>427</v>
      </c>
      <c r="E2511" t="s">
        <v>428</v>
      </c>
      <c r="F2511" t="s">
        <v>134</v>
      </c>
      <c r="G2511" t="s">
        <v>134</v>
      </c>
      <c r="H2511" t="s">
        <v>3522</v>
      </c>
      <c r="I2511" t="s">
        <v>20</v>
      </c>
      <c r="J2511" t="s">
        <v>2349</v>
      </c>
      <c r="K2511" t="s">
        <v>21</v>
      </c>
      <c r="M2511" t="s">
        <v>3523</v>
      </c>
      <c r="N2511" t="s">
        <v>22</v>
      </c>
      <c r="O2511" t="s">
        <v>23</v>
      </c>
      <c r="P2511" t="s">
        <v>26</v>
      </c>
      <c r="Q2511" t="s">
        <v>2348</v>
      </c>
      <c r="R2511" s="13">
        <v>49</v>
      </c>
      <c r="S2511" s="13">
        <v>3</v>
      </c>
      <c r="T2511" s="21">
        <v>1</v>
      </c>
      <c r="V2511" t="s">
        <v>2154</v>
      </c>
      <c r="W2511" t="s">
        <v>17588</v>
      </c>
      <c r="X2511" s="20" t="str">
        <f>+IF(V2511="","-",CONCATENATE(V2511,"_",W2511))</f>
        <v>FINES_R11</v>
      </c>
      <c r="Y2511" s="59">
        <v>0.16448803246021271</v>
      </c>
      <c r="Z2511" t="s">
        <v>134</v>
      </c>
      <c r="AA2511" t="s">
        <v>2393</v>
      </c>
      <c r="AB2511" t="str">
        <f>+IF(W2511="","-",IF(W2511="UNICO","CENSO","MUESTRA"))</f>
        <v>MUESTRA</v>
      </c>
      <c r="AC2511" t="s">
        <v>2398</v>
      </c>
      <c r="AD2511" t="s">
        <v>3524</v>
      </c>
    </row>
    <row r="2512" spans="1:30" x14ac:dyDescent="0.25">
      <c r="A2512" s="5" t="str">
        <f t="shared" si="39"/>
        <v>R 11 - D 83 - 451 - 1792</v>
      </c>
      <c r="B2512" s="23" t="s">
        <v>2347</v>
      </c>
      <c r="C2512" t="s">
        <v>158</v>
      </c>
      <c r="D2512" t="s">
        <v>1445</v>
      </c>
      <c r="E2512" t="s">
        <v>1446</v>
      </c>
      <c r="F2512" t="s">
        <v>134</v>
      </c>
      <c r="G2512" t="s">
        <v>134</v>
      </c>
      <c r="H2512" t="s">
        <v>3733</v>
      </c>
      <c r="I2512" t="s">
        <v>20</v>
      </c>
      <c r="J2512" t="s">
        <v>2349</v>
      </c>
      <c r="K2512" t="s">
        <v>21</v>
      </c>
      <c r="M2512" t="s">
        <v>3734</v>
      </c>
      <c r="N2512" t="s">
        <v>22</v>
      </c>
      <c r="O2512" t="s">
        <v>23</v>
      </c>
      <c r="P2512" t="s">
        <v>26</v>
      </c>
      <c r="Q2512" t="s">
        <v>2348</v>
      </c>
      <c r="R2512" s="13">
        <v>31</v>
      </c>
      <c r="S2512" s="13">
        <v>2</v>
      </c>
      <c r="T2512" s="21">
        <v>1</v>
      </c>
      <c r="V2512" t="s">
        <v>2154</v>
      </c>
      <c r="W2512" t="s">
        <v>17588</v>
      </c>
      <c r="X2512" s="20" t="str">
        <f>+IF(V2512="","-",CONCATENATE(V2512,"_",W2512))</f>
        <v>FINES_R11</v>
      </c>
      <c r="Y2512" s="59">
        <v>0.19452498853206629</v>
      </c>
      <c r="Z2512" t="s">
        <v>134</v>
      </c>
      <c r="AA2512" t="s">
        <v>2393</v>
      </c>
      <c r="AB2512" t="str">
        <f>+IF(W2512="","-",IF(W2512="UNICO","CENSO","MUESTRA"))</f>
        <v>MUESTRA</v>
      </c>
      <c r="AC2512" t="s">
        <v>2397</v>
      </c>
      <c r="AD2512" t="s">
        <v>3735</v>
      </c>
    </row>
    <row r="2513" spans="1:30" x14ac:dyDescent="0.25">
      <c r="A2513" s="5" t="str">
        <f t="shared" si="39"/>
        <v>R 11 - D 83 - 451 - 4655</v>
      </c>
      <c r="B2513" s="23" t="s">
        <v>2347</v>
      </c>
      <c r="C2513" t="s">
        <v>158</v>
      </c>
      <c r="D2513" t="s">
        <v>1445</v>
      </c>
      <c r="E2513" t="s">
        <v>1446</v>
      </c>
      <c r="F2513" t="s">
        <v>134</v>
      </c>
      <c r="G2513" t="s">
        <v>134</v>
      </c>
      <c r="H2513" t="s">
        <v>3866</v>
      </c>
      <c r="I2513" t="s">
        <v>20</v>
      </c>
      <c r="J2513" t="s">
        <v>2349</v>
      </c>
      <c r="K2513" t="s">
        <v>21</v>
      </c>
      <c r="M2513" t="s">
        <v>3867</v>
      </c>
      <c r="N2513" t="s">
        <v>22</v>
      </c>
      <c r="O2513" t="s">
        <v>23</v>
      </c>
      <c r="P2513" t="s">
        <v>26</v>
      </c>
      <c r="Q2513" t="s">
        <v>2348</v>
      </c>
      <c r="R2513" s="13">
        <v>14</v>
      </c>
      <c r="S2513" s="13">
        <v>1</v>
      </c>
      <c r="T2513" s="21">
        <v>1</v>
      </c>
      <c r="V2513" t="s">
        <v>2154</v>
      </c>
      <c r="W2513" t="s">
        <v>17588</v>
      </c>
      <c r="X2513" s="20" t="str">
        <f>+IF(V2513="","-",CONCATENATE(V2513,"_",W2513))</f>
        <v>FINES_R11</v>
      </c>
      <c r="Y2513" s="59">
        <v>0.1955660134553909</v>
      </c>
      <c r="Z2513" t="s">
        <v>134</v>
      </c>
      <c r="AA2513" t="s">
        <v>2393</v>
      </c>
      <c r="AB2513" t="str">
        <f>+IF(W2513="","-",IF(W2513="UNICO","CENSO","MUESTRA"))</f>
        <v>MUESTRA</v>
      </c>
      <c r="AC2513" t="s">
        <v>2398</v>
      </c>
      <c r="AD2513" t="s">
        <v>3868</v>
      </c>
    </row>
    <row r="2514" spans="1:30" x14ac:dyDescent="0.25">
      <c r="A2514" s="5" t="str">
        <f t="shared" si="39"/>
        <v>R 11 - D 116 - 451 - 3033</v>
      </c>
      <c r="B2514" s="23" t="s">
        <v>2347</v>
      </c>
      <c r="C2514" t="s">
        <v>158</v>
      </c>
      <c r="D2514" t="s">
        <v>162</v>
      </c>
      <c r="E2514" t="s">
        <v>1868</v>
      </c>
      <c r="F2514" t="s">
        <v>134</v>
      </c>
      <c r="G2514" t="s">
        <v>134</v>
      </c>
      <c r="H2514" t="s">
        <v>3446</v>
      </c>
      <c r="I2514" t="s">
        <v>20</v>
      </c>
      <c r="J2514" t="s">
        <v>2349</v>
      </c>
      <c r="K2514" t="s">
        <v>21</v>
      </c>
      <c r="M2514" t="s">
        <v>3447</v>
      </c>
      <c r="N2514" t="s">
        <v>22</v>
      </c>
      <c r="O2514" t="s">
        <v>23</v>
      </c>
      <c r="P2514" t="s">
        <v>26</v>
      </c>
      <c r="Q2514" t="s">
        <v>2348</v>
      </c>
      <c r="R2514" s="13">
        <v>17</v>
      </c>
      <c r="S2514" s="13">
        <v>1</v>
      </c>
      <c r="T2514" s="21">
        <v>1</v>
      </c>
      <c r="V2514" t="s">
        <v>2154</v>
      </c>
      <c r="W2514" t="s">
        <v>17588</v>
      </c>
      <c r="X2514" s="20" t="str">
        <f>+IF(V2514="","-",CONCATENATE(V2514,"_",W2514))</f>
        <v>FINES_R11</v>
      </c>
      <c r="Y2514" s="59">
        <v>0.21168506145477289</v>
      </c>
      <c r="Z2514" t="s">
        <v>134</v>
      </c>
      <c r="AA2514" t="s">
        <v>2393</v>
      </c>
      <c r="AB2514" t="str">
        <f>+IF(W2514="","-",IF(W2514="UNICO","CENSO","MUESTRA"))</f>
        <v>MUESTRA</v>
      </c>
      <c r="AC2514" t="s">
        <v>2398</v>
      </c>
      <c r="AD2514" t="s">
        <v>3448</v>
      </c>
    </row>
    <row r="2515" spans="1:30" x14ac:dyDescent="0.25">
      <c r="A2515" s="5" t="str">
        <f t="shared" si="39"/>
        <v>R 11 - D 116 - 451 - 1750</v>
      </c>
      <c r="B2515" s="23" t="s">
        <v>2347</v>
      </c>
      <c r="C2515" t="s">
        <v>158</v>
      </c>
      <c r="D2515" t="s">
        <v>162</v>
      </c>
      <c r="E2515" t="s">
        <v>1868</v>
      </c>
      <c r="F2515" t="s">
        <v>134</v>
      </c>
      <c r="G2515" t="s">
        <v>134</v>
      </c>
      <c r="H2515" t="s">
        <v>11114</v>
      </c>
      <c r="I2515" t="s">
        <v>20</v>
      </c>
      <c r="J2515" t="s">
        <v>2349</v>
      </c>
      <c r="K2515" t="s">
        <v>21</v>
      </c>
      <c r="M2515" t="s">
        <v>11115</v>
      </c>
      <c r="N2515" t="s">
        <v>22</v>
      </c>
      <c r="O2515" t="s">
        <v>23</v>
      </c>
      <c r="P2515" t="s">
        <v>26</v>
      </c>
      <c r="Q2515" t="s">
        <v>2348</v>
      </c>
      <c r="R2515" s="13">
        <v>17</v>
      </c>
      <c r="S2515" s="13">
        <v>1</v>
      </c>
      <c r="T2515" s="21">
        <v>1</v>
      </c>
      <c r="V2515" t="s">
        <v>2154</v>
      </c>
      <c r="W2515" t="s">
        <v>17588</v>
      </c>
      <c r="X2515" s="20" t="str">
        <f>+IF(V2515="","-",CONCATENATE(V2515,"_",W2515))</f>
        <v>FINES_R11</v>
      </c>
      <c r="Y2515" s="59">
        <v>0.21674990653991699</v>
      </c>
      <c r="Z2515" t="s">
        <v>134</v>
      </c>
      <c r="AA2515" t="s">
        <v>2393</v>
      </c>
      <c r="AB2515" t="str">
        <f>+IF(W2515="","-",IF(W2515="UNICO","CENSO","MUESTRA"))</f>
        <v>MUESTRA</v>
      </c>
      <c r="AC2515" t="s">
        <v>2397</v>
      </c>
      <c r="AD2515" t="s">
        <v>11116</v>
      </c>
    </row>
    <row r="2516" spans="1:30" x14ac:dyDescent="0.25">
      <c r="A2516" s="5" t="str">
        <f t="shared" si="39"/>
        <v>R 11 - D 47 - 451 - 1054</v>
      </c>
      <c r="B2516" s="23" t="s">
        <v>2347</v>
      </c>
      <c r="C2516" t="s">
        <v>158</v>
      </c>
      <c r="D2516" t="s">
        <v>811</v>
      </c>
      <c r="E2516" t="s">
        <v>812</v>
      </c>
      <c r="F2516" t="s">
        <v>134</v>
      </c>
      <c r="G2516" t="s">
        <v>134</v>
      </c>
      <c r="H2516" t="s">
        <v>3630</v>
      </c>
      <c r="I2516" t="s">
        <v>20</v>
      </c>
      <c r="J2516" t="s">
        <v>2349</v>
      </c>
      <c r="K2516" t="s">
        <v>21</v>
      </c>
      <c r="M2516" t="s">
        <v>3631</v>
      </c>
      <c r="N2516" t="s">
        <v>22</v>
      </c>
      <c r="O2516" t="s">
        <v>23</v>
      </c>
      <c r="P2516" t="s">
        <v>26</v>
      </c>
      <c r="Q2516" t="s">
        <v>2348</v>
      </c>
      <c r="R2516" s="13">
        <v>146</v>
      </c>
      <c r="S2516" s="13">
        <v>4</v>
      </c>
      <c r="T2516" s="21">
        <v>1</v>
      </c>
      <c r="V2516" t="s">
        <v>2154</v>
      </c>
      <c r="W2516" t="s">
        <v>17588</v>
      </c>
      <c r="X2516" s="20" t="str">
        <f>+IF(V2516="","-",CONCATENATE(V2516,"_",W2516))</f>
        <v>FINES_R11</v>
      </c>
      <c r="Y2516" s="59">
        <v>0.21677957475185389</v>
      </c>
      <c r="Z2516" t="s">
        <v>134</v>
      </c>
      <c r="AA2516" t="s">
        <v>2393</v>
      </c>
      <c r="AB2516" t="str">
        <f>+IF(W2516="","-",IF(W2516="UNICO","CENSO","MUESTRA"))</f>
        <v>MUESTRA</v>
      </c>
      <c r="AC2516" t="s">
        <v>2398</v>
      </c>
      <c r="AD2516" t="s">
        <v>3632</v>
      </c>
    </row>
    <row r="2517" spans="1:30" x14ac:dyDescent="0.25">
      <c r="A2517" s="5" t="str">
        <f t="shared" si="39"/>
        <v>R 11 - D 15 - 453 - 1616</v>
      </c>
      <c r="B2517" s="23" t="s">
        <v>2347</v>
      </c>
      <c r="C2517" t="s">
        <v>158</v>
      </c>
      <c r="D2517" t="s">
        <v>427</v>
      </c>
      <c r="E2517" t="s">
        <v>428</v>
      </c>
      <c r="F2517" t="s">
        <v>134</v>
      </c>
      <c r="G2517" t="s">
        <v>134</v>
      </c>
      <c r="H2517" t="s">
        <v>11127</v>
      </c>
      <c r="I2517" t="s">
        <v>20</v>
      </c>
      <c r="J2517" t="s">
        <v>2349</v>
      </c>
      <c r="K2517" t="s">
        <v>21</v>
      </c>
      <c r="M2517" t="s">
        <v>11128</v>
      </c>
      <c r="N2517" t="s">
        <v>22</v>
      </c>
      <c r="O2517" t="s">
        <v>23</v>
      </c>
      <c r="P2517" t="s">
        <v>26</v>
      </c>
      <c r="Q2517" t="s">
        <v>2348</v>
      </c>
      <c r="R2517" s="13">
        <v>23</v>
      </c>
      <c r="S2517" s="13">
        <v>1</v>
      </c>
      <c r="T2517" s="21">
        <v>1</v>
      </c>
      <c r="V2517" t="s">
        <v>2154</v>
      </c>
      <c r="W2517" t="s">
        <v>17588</v>
      </c>
      <c r="X2517" s="20" t="str">
        <f>+IF(V2517="","-",CONCATENATE(V2517,"_",W2517))</f>
        <v>FINES_R11</v>
      </c>
      <c r="Y2517" s="59">
        <v>0.23453749716281891</v>
      </c>
      <c r="Z2517" t="s">
        <v>134</v>
      </c>
      <c r="AA2517" t="s">
        <v>2393</v>
      </c>
      <c r="AB2517" t="str">
        <f>+IF(W2517="","-",IF(W2517="UNICO","CENSO","MUESTRA"))</f>
        <v>MUESTRA</v>
      </c>
      <c r="AC2517" t="s">
        <v>2397</v>
      </c>
      <c r="AD2517" t="s">
        <v>11129</v>
      </c>
    </row>
    <row r="2518" spans="1:30" x14ac:dyDescent="0.25">
      <c r="A2518" s="5" t="str">
        <f t="shared" si="39"/>
        <v>R 11 - D 116 - 451 - 2930</v>
      </c>
      <c r="B2518" s="23" t="s">
        <v>2347</v>
      </c>
      <c r="C2518" t="s">
        <v>158</v>
      </c>
      <c r="D2518" t="s">
        <v>162</v>
      </c>
      <c r="E2518" t="s">
        <v>1868</v>
      </c>
      <c r="F2518" t="s">
        <v>134</v>
      </c>
      <c r="G2518" t="s">
        <v>134</v>
      </c>
      <c r="H2518" t="s">
        <v>3487</v>
      </c>
      <c r="I2518" t="s">
        <v>20</v>
      </c>
      <c r="J2518" t="s">
        <v>2349</v>
      </c>
      <c r="K2518" t="s">
        <v>21</v>
      </c>
      <c r="M2518" t="s">
        <v>3488</v>
      </c>
      <c r="N2518" t="s">
        <v>22</v>
      </c>
      <c r="O2518" t="s">
        <v>23</v>
      </c>
      <c r="P2518" t="s">
        <v>26</v>
      </c>
      <c r="Q2518" t="s">
        <v>2348</v>
      </c>
      <c r="R2518" s="13">
        <v>22</v>
      </c>
      <c r="S2518" s="13">
        <v>1</v>
      </c>
      <c r="T2518" s="21">
        <v>1</v>
      </c>
      <c r="V2518" t="s">
        <v>2154</v>
      </c>
      <c r="W2518" t="s">
        <v>17588</v>
      </c>
      <c r="X2518" s="20" t="str">
        <f>+IF(V2518="","-",CONCATENATE(V2518,"_",W2518))</f>
        <v>FINES_R11</v>
      </c>
      <c r="Y2518" s="59">
        <v>0.23905068635940549</v>
      </c>
      <c r="Z2518" t="s">
        <v>134</v>
      </c>
      <c r="AA2518" t="s">
        <v>2393</v>
      </c>
      <c r="AB2518" t="str">
        <f>+IF(W2518="","-",IF(W2518="UNICO","CENSO","MUESTRA"))</f>
        <v>MUESTRA</v>
      </c>
      <c r="AC2518" t="s">
        <v>2398</v>
      </c>
      <c r="AD2518" t="s">
        <v>3489</v>
      </c>
    </row>
    <row r="2519" spans="1:30" x14ac:dyDescent="0.25">
      <c r="A2519" s="5" t="str">
        <f t="shared" si="39"/>
        <v>R 11 - D 116 - 451 - 4336</v>
      </c>
      <c r="B2519" s="23" t="s">
        <v>2347</v>
      </c>
      <c r="C2519" t="s">
        <v>158</v>
      </c>
      <c r="D2519" t="s">
        <v>162</v>
      </c>
      <c r="E2519" t="s">
        <v>1868</v>
      </c>
      <c r="F2519" t="s">
        <v>134</v>
      </c>
      <c r="G2519" t="s">
        <v>134</v>
      </c>
      <c r="H2519" t="s">
        <v>3514</v>
      </c>
      <c r="I2519" t="s">
        <v>20</v>
      </c>
      <c r="J2519" t="s">
        <v>2349</v>
      </c>
      <c r="K2519" t="s">
        <v>21</v>
      </c>
      <c r="M2519" t="s">
        <v>3488</v>
      </c>
      <c r="N2519" t="s">
        <v>22</v>
      </c>
      <c r="O2519" t="s">
        <v>23</v>
      </c>
      <c r="P2519" t="s">
        <v>26</v>
      </c>
      <c r="Q2519" t="s">
        <v>2348</v>
      </c>
      <c r="R2519" s="13">
        <v>21</v>
      </c>
      <c r="S2519" s="13">
        <v>1</v>
      </c>
      <c r="T2519" s="21">
        <v>1</v>
      </c>
      <c r="V2519" t="s">
        <v>2154</v>
      </c>
      <c r="W2519" t="s">
        <v>17588</v>
      </c>
      <c r="X2519" s="20" t="str">
        <f>+IF(V2519="","-",CONCATENATE(V2519,"_",W2519))</f>
        <v>FINES_R11</v>
      </c>
      <c r="Y2519" s="59">
        <v>0.23905068635940549</v>
      </c>
      <c r="Z2519" t="s">
        <v>134</v>
      </c>
      <c r="AA2519" t="s">
        <v>2393</v>
      </c>
      <c r="AB2519" t="str">
        <f>+IF(W2519="","-",IF(W2519="UNICO","CENSO","MUESTRA"))</f>
        <v>MUESTRA</v>
      </c>
      <c r="AC2519" t="s">
        <v>2398</v>
      </c>
      <c r="AD2519" t="s">
        <v>3515</v>
      </c>
    </row>
    <row r="2520" spans="1:30" x14ac:dyDescent="0.25">
      <c r="A2520" s="5" t="str">
        <f t="shared" si="39"/>
        <v>R 11 - D 116 - 454 - 0048</v>
      </c>
      <c r="B2520" s="23" t="s">
        <v>2347</v>
      </c>
      <c r="C2520" t="s">
        <v>158</v>
      </c>
      <c r="D2520" t="s">
        <v>162</v>
      </c>
      <c r="E2520" t="s">
        <v>1868</v>
      </c>
      <c r="F2520" t="s">
        <v>134</v>
      </c>
      <c r="G2520" t="s">
        <v>134</v>
      </c>
      <c r="H2520" t="s">
        <v>3502</v>
      </c>
      <c r="I2520" t="s">
        <v>20</v>
      </c>
      <c r="J2520" t="s">
        <v>2349</v>
      </c>
      <c r="K2520" t="s">
        <v>21</v>
      </c>
      <c r="M2520" t="s">
        <v>2271</v>
      </c>
      <c r="N2520" t="s">
        <v>22</v>
      </c>
      <c r="O2520" t="s">
        <v>23</v>
      </c>
      <c r="P2520" t="s">
        <v>26</v>
      </c>
      <c r="Q2520" t="s">
        <v>2348</v>
      </c>
      <c r="R2520" s="13">
        <v>11</v>
      </c>
      <c r="S2520" s="13">
        <v>1</v>
      </c>
      <c r="T2520" s="21">
        <v>1</v>
      </c>
      <c r="V2520" t="s">
        <v>2154</v>
      </c>
      <c r="W2520" t="s">
        <v>17588</v>
      </c>
      <c r="X2520" s="20" t="str">
        <f>+IF(V2520="","-",CONCATENATE(V2520,"_",W2520))</f>
        <v>FINES_R11</v>
      </c>
      <c r="Y2520" s="59">
        <v>0.26055616140365601</v>
      </c>
      <c r="Z2520" t="s">
        <v>134</v>
      </c>
      <c r="AA2520" t="s">
        <v>2393</v>
      </c>
      <c r="AB2520" t="str">
        <f>+IF(W2520="","-",IF(W2520="UNICO","CENSO","MUESTRA"))</f>
        <v>MUESTRA</v>
      </c>
      <c r="AC2520" t="s">
        <v>2398</v>
      </c>
      <c r="AD2520" t="s">
        <v>3503</v>
      </c>
    </row>
    <row r="2521" spans="1:30" x14ac:dyDescent="0.25">
      <c r="A2521" s="5" t="str">
        <f t="shared" si="39"/>
        <v>R 11 - D 116 - 456 - 1745</v>
      </c>
      <c r="B2521" s="23" t="s">
        <v>2347</v>
      </c>
      <c r="C2521" t="s">
        <v>158</v>
      </c>
      <c r="D2521" t="s">
        <v>162</v>
      </c>
      <c r="E2521" t="s">
        <v>1868</v>
      </c>
      <c r="F2521" t="s">
        <v>134</v>
      </c>
      <c r="G2521" t="s">
        <v>134</v>
      </c>
      <c r="H2521" t="s">
        <v>3438</v>
      </c>
      <c r="I2521" t="s">
        <v>20</v>
      </c>
      <c r="J2521" t="s">
        <v>2349</v>
      </c>
      <c r="K2521" t="s">
        <v>21</v>
      </c>
      <c r="M2521" t="s">
        <v>3439</v>
      </c>
      <c r="N2521" t="s">
        <v>22</v>
      </c>
      <c r="O2521" t="s">
        <v>23</v>
      </c>
      <c r="P2521" t="s">
        <v>26</v>
      </c>
      <c r="Q2521" t="s">
        <v>2348</v>
      </c>
      <c r="R2521" s="13">
        <v>52</v>
      </c>
      <c r="S2521" s="13">
        <v>2</v>
      </c>
      <c r="T2521" s="21">
        <v>1</v>
      </c>
      <c r="V2521" t="s">
        <v>2154</v>
      </c>
      <c r="W2521" t="s">
        <v>17588</v>
      </c>
      <c r="X2521" s="20" t="str">
        <f>+IF(V2521="","-",CONCATENATE(V2521,"_",W2521))</f>
        <v>FINES_R11</v>
      </c>
      <c r="Y2521" s="59">
        <v>0.27670806646347051</v>
      </c>
      <c r="Z2521" t="s">
        <v>134</v>
      </c>
      <c r="AA2521" t="s">
        <v>2393</v>
      </c>
      <c r="AB2521" t="str">
        <f>+IF(W2521="","-",IF(W2521="UNICO","CENSO","MUESTRA"))</f>
        <v>MUESTRA</v>
      </c>
      <c r="AC2521" t="s">
        <v>2397</v>
      </c>
      <c r="AD2521" t="s">
        <v>3440</v>
      </c>
    </row>
    <row r="2522" spans="1:30" x14ac:dyDescent="0.25">
      <c r="A2522" s="5" t="str">
        <f t="shared" si="39"/>
        <v>R 11 - D 116 - 456 - 1746</v>
      </c>
      <c r="B2522" s="23" t="s">
        <v>2347</v>
      </c>
      <c r="C2522" t="s">
        <v>158</v>
      </c>
      <c r="D2522" t="s">
        <v>162</v>
      </c>
      <c r="E2522" t="s">
        <v>1868</v>
      </c>
      <c r="F2522" t="s">
        <v>134</v>
      </c>
      <c r="G2522" t="s">
        <v>134</v>
      </c>
      <c r="H2522" t="s">
        <v>3474</v>
      </c>
      <c r="I2522" t="s">
        <v>20</v>
      </c>
      <c r="J2522" t="s">
        <v>2349</v>
      </c>
      <c r="K2522" t="s">
        <v>21</v>
      </c>
      <c r="M2522" t="s">
        <v>3439</v>
      </c>
      <c r="N2522" t="s">
        <v>22</v>
      </c>
      <c r="O2522" t="s">
        <v>23</v>
      </c>
      <c r="P2522" t="s">
        <v>26</v>
      </c>
      <c r="Q2522" t="s">
        <v>2348</v>
      </c>
      <c r="R2522" s="13">
        <v>29</v>
      </c>
      <c r="S2522" s="13">
        <v>2</v>
      </c>
      <c r="T2522" s="21">
        <v>1</v>
      </c>
      <c r="V2522" t="s">
        <v>2154</v>
      </c>
      <c r="W2522" t="s">
        <v>17588</v>
      </c>
      <c r="X2522" s="20" t="str">
        <f>+IF(V2522="","-",CONCATENATE(V2522,"_",W2522))</f>
        <v>FINES_R11</v>
      </c>
      <c r="Y2522" s="59">
        <v>0.27670806646347051</v>
      </c>
      <c r="Z2522" t="s">
        <v>134</v>
      </c>
      <c r="AA2522" t="s">
        <v>2393</v>
      </c>
      <c r="AB2522" t="str">
        <f>+IF(W2522="","-",IF(W2522="UNICO","CENSO","MUESTRA"))</f>
        <v>MUESTRA</v>
      </c>
      <c r="AC2522" t="s">
        <v>2398</v>
      </c>
      <c r="AD2522" t="s">
        <v>3440</v>
      </c>
    </row>
    <row r="2523" spans="1:30" x14ac:dyDescent="0.25">
      <c r="A2523" s="5" t="str">
        <f t="shared" si="39"/>
        <v>R 11 - D 83 - 454 - 4559</v>
      </c>
      <c r="B2523" s="23" t="s">
        <v>2347</v>
      </c>
      <c r="C2523" t="s">
        <v>158</v>
      </c>
      <c r="D2523" t="s">
        <v>1445</v>
      </c>
      <c r="E2523" t="s">
        <v>1446</v>
      </c>
      <c r="F2523" t="s">
        <v>134</v>
      </c>
      <c r="G2523" t="s">
        <v>134</v>
      </c>
      <c r="H2523" t="s">
        <v>3904</v>
      </c>
      <c r="I2523" t="s">
        <v>20</v>
      </c>
      <c r="J2523" t="s">
        <v>2349</v>
      </c>
      <c r="K2523" t="s">
        <v>21</v>
      </c>
      <c r="M2523" t="s">
        <v>3905</v>
      </c>
      <c r="N2523" t="s">
        <v>22</v>
      </c>
      <c r="O2523" t="s">
        <v>23</v>
      </c>
      <c r="P2523" t="s">
        <v>26</v>
      </c>
      <c r="Q2523" t="s">
        <v>2348</v>
      </c>
      <c r="R2523" s="13">
        <v>37</v>
      </c>
      <c r="S2523" s="13">
        <v>2</v>
      </c>
      <c r="T2523" s="21">
        <v>1</v>
      </c>
      <c r="V2523" t="s">
        <v>2154</v>
      </c>
      <c r="W2523" t="s">
        <v>17588</v>
      </c>
      <c r="X2523" s="20" t="str">
        <f>+IF(V2523="","-",CONCATENATE(V2523,"_",W2523))</f>
        <v>FINES_R11</v>
      </c>
      <c r="Y2523" s="59">
        <v>0.28999999999999998</v>
      </c>
      <c r="Z2523" t="s">
        <v>134</v>
      </c>
      <c r="AA2523" t="s">
        <v>2393</v>
      </c>
      <c r="AB2523" t="str">
        <f>+IF(W2523="","-",IF(W2523="UNICO","CENSO","MUESTRA"))</f>
        <v>MUESTRA</v>
      </c>
      <c r="AC2523" t="s">
        <v>2397</v>
      </c>
      <c r="AD2523" t="s">
        <v>3906</v>
      </c>
    </row>
    <row r="2524" spans="1:30" x14ac:dyDescent="0.25">
      <c r="A2524" s="5" t="str">
        <f t="shared" si="39"/>
        <v>R 11 - D 15 - 453 - 0819</v>
      </c>
      <c r="B2524" s="23" t="s">
        <v>2347</v>
      </c>
      <c r="C2524" t="s">
        <v>158</v>
      </c>
      <c r="D2524" t="s">
        <v>427</v>
      </c>
      <c r="E2524" t="s">
        <v>428</v>
      </c>
      <c r="F2524" t="s">
        <v>134</v>
      </c>
      <c r="G2524" t="s">
        <v>134</v>
      </c>
      <c r="H2524" t="s">
        <v>11156</v>
      </c>
      <c r="I2524" t="s">
        <v>20</v>
      </c>
      <c r="J2524" t="s">
        <v>2349</v>
      </c>
      <c r="K2524" t="s">
        <v>21</v>
      </c>
      <c r="M2524" t="s">
        <v>11157</v>
      </c>
      <c r="N2524" t="s">
        <v>22</v>
      </c>
      <c r="O2524" t="s">
        <v>23</v>
      </c>
      <c r="P2524" t="s">
        <v>26</v>
      </c>
      <c r="Q2524" t="s">
        <v>2348</v>
      </c>
      <c r="R2524" s="13">
        <v>29</v>
      </c>
      <c r="S2524" s="13">
        <v>1</v>
      </c>
      <c r="T2524" s="21">
        <v>1</v>
      </c>
      <c r="V2524" t="s">
        <v>2154</v>
      </c>
      <c r="W2524" t="s">
        <v>17588</v>
      </c>
      <c r="X2524" s="20" t="str">
        <f>+IF(V2524="","-",CONCATENATE(V2524,"_",W2524))</f>
        <v>FINES_R11</v>
      </c>
      <c r="Y2524" s="59">
        <v>0.29779374599456793</v>
      </c>
      <c r="Z2524" t="s">
        <v>134</v>
      </c>
      <c r="AA2524" t="s">
        <v>2393</v>
      </c>
      <c r="AB2524" t="str">
        <f>+IF(W2524="","-",IF(W2524="UNICO","CENSO","MUESTRA"))</f>
        <v>MUESTRA</v>
      </c>
      <c r="AC2524" t="s">
        <v>2397</v>
      </c>
      <c r="AD2524" t="s">
        <v>11158</v>
      </c>
    </row>
    <row r="2525" spans="1:30" x14ac:dyDescent="0.25">
      <c r="A2525" s="5" t="str">
        <f t="shared" si="39"/>
        <v>R 11 - D 47 - 451 - 2868</v>
      </c>
      <c r="B2525" s="23" t="s">
        <v>2347</v>
      </c>
      <c r="C2525" t="s">
        <v>158</v>
      </c>
      <c r="D2525" t="s">
        <v>811</v>
      </c>
      <c r="E2525" t="s">
        <v>812</v>
      </c>
      <c r="F2525" t="s">
        <v>134</v>
      </c>
      <c r="G2525" t="s">
        <v>134</v>
      </c>
      <c r="H2525" t="s">
        <v>3611</v>
      </c>
      <c r="I2525" t="s">
        <v>20</v>
      </c>
      <c r="J2525" t="s">
        <v>2349</v>
      </c>
      <c r="K2525" t="s">
        <v>21</v>
      </c>
      <c r="M2525" t="s">
        <v>3194</v>
      </c>
      <c r="N2525" t="s">
        <v>22</v>
      </c>
      <c r="O2525" t="s">
        <v>23</v>
      </c>
      <c r="P2525" t="s">
        <v>26</v>
      </c>
      <c r="Q2525" t="s">
        <v>2348</v>
      </c>
      <c r="R2525" s="13">
        <v>99</v>
      </c>
      <c r="S2525" s="13">
        <v>3</v>
      </c>
      <c r="T2525" s="21">
        <v>1</v>
      </c>
      <c r="V2525" t="s">
        <v>2154</v>
      </c>
      <c r="W2525" t="s">
        <v>17588</v>
      </c>
      <c r="X2525" s="20" t="str">
        <f>+IF(V2525="","-",CONCATENATE(V2525,"_",W2525))</f>
        <v>FINES_R11</v>
      </c>
      <c r="Y2525" s="59">
        <v>0.30155119299888611</v>
      </c>
      <c r="Z2525" t="s">
        <v>134</v>
      </c>
      <c r="AA2525" t="s">
        <v>2393</v>
      </c>
      <c r="AB2525" t="str">
        <f>+IF(W2525="","-",IF(W2525="UNICO","CENSO","MUESTRA"))</f>
        <v>MUESTRA</v>
      </c>
      <c r="AC2525" t="s">
        <v>2397</v>
      </c>
      <c r="AD2525" t="s">
        <v>3612</v>
      </c>
    </row>
    <row r="2526" spans="1:30" x14ac:dyDescent="0.25">
      <c r="A2526" s="5" t="str">
        <f t="shared" si="39"/>
        <v>R 11 - D 47 - 451 - 4125</v>
      </c>
      <c r="B2526" s="23" t="s">
        <v>2347</v>
      </c>
      <c r="C2526" t="s">
        <v>158</v>
      </c>
      <c r="D2526" t="s">
        <v>811</v>
      </c>
      <c r="E2526" t="s">
        <v>812</v>
      </c>
      <c r="F2526" t="s">
        <v>134</v>
      </c>
      <c r="G2526" t="s">
        <v>134</v>
      </c>
      <c r="H2526" t="s">
        <v>3657</v>
      </c>
      <c r="I2526" t="s">
        <v>20</v>
      </c>
      <c r="J2526" t="s">
        <v>2349</v>
      </c>
      <c r="K2526" t="s">
        <v>21</v>
      </c>
      <c r="M2526" t="s">
        <v>3194</v>
      </c>
      <c r="N2526" t="s">
        <v>22</v>
      </c>
      <c r="O2526" t="s">
        <v>23</v>
      </c>
      <c r="P2526" t="s">
        <v>26</v>
      </c>
      <c r="Q2526" t="s">
        <v>2348</v>
      </c>
      <c r="R2526" s="13">
        <v>22</v>
      </c>
      <c r="S2526" s="13">
        <v>1</v>
      </c>
      <c r="T2526" s="21">
        <v>1</v>
      </c>
      <c r="V2526" t="s">
        <v>2154</v>
      </c>
      <c r="W2526" t="s">
        <v>17588</v>
      </c>
      <c r="X2526" s="20" t="str">
        <f>+IF(V2526="","-",CONCATENATE(V2526,"_",W2526))</f>
        <v>FINES_R11</v>
      </c>
      <c r="Y2526" s="59">
        <v>0.30155119299888611</v>
      </c>
      <c r="Z2526" t="s">
        <v>134</v>
      </c>
      <c r="AA2526" t="s">
        <v>2393</v>
      </c>
      <c r="AB2526" t="str">
        <f>+IF(W2526="","-",IF(W2526="UNICO","CENSO","MUESTRA"))</f>
        <v>MUESTRA</v>
      </c>
      <c r="AC2526" t="s">
        <v>2398</v>
      </c>
      <c r="AD2526" t="s">
        <v>3658</v>
      </c>
    </row>
    <row r="2527" spans="1:30" x14ac:dyDescent="0.25">
      <c r="A2527" s="5" t="str">
        <f t="shared" si="39"/>
        <v>R 11 - D 31 - 452 - 4025</v>
      </c>
      <c r="B2527" s="23" t="s">
        <v>2347</v>
      </c>
      <c r="C2527" t="s">
        <v>158</v>
      </c>
      <c r="D2527" t="s">
        <v>576</v>
      </c>
      <c r="E2527" t="s">
        <v>577</v>
      </c>
      <c r="F2527" t="s">
        <v>134</v>
      </c>
      <c r="G2527" t="s">
        <v>134</v>
      </c>
      <c r="H2527" t="s">
        <v>3598</v>
      </c>
      <c r="I2527" t="s">
        <v>20</v>
      </c>
      <c r="J2527" t="s">
        <v>2349</v>
      </c>
      <c r="K2527" t="s">
        <v>21</v>
      </c>
      <c r="M2527" t="s">
        <v>3599</v>
      </c>
      <c r="N2527" t="s">
        <v>22</v>
      </c>
      <c r="O2527" t="s">
        <v>23</v>
      </c>
      <c r="P2527" t="s">
        <v>26</v>
      </c>
      <c r="Q2527" t="s">
        <v>2348</v>
      </c>
      <c r="R2527" s="13">
        <v>17</v>
      </c>
      <c r="S2527" s="13">
        <v>1</v>
      </c>
      <c r="T2527" s="21">
        <v>1</v>
      </c>
      <c r="V2527" t="s">
        <v>2154</v>
      </c>
      <c r="W2527" t="s">
        <v>17588</v>
      </c>
      <c r="X2527" s="20" t="str">
        <f>+IF(V2527="","-",CONCATENATE(V2527,"_",W2527))</f>
        <v>FINES_R11</v>
      </c>
      <c r="Y2527" s="59">
        <v>0.30717676877975458</v>
      </c>
      <c r="Z2527" t="s">
        <v>134</v>
      </c>
      <c r="AA2527" t="s">
        <v>2393</v>
      </c>
      <c r="AB2527" t="str">
        <f>+IF(W2527="","-",IF(W2527="UNICO","CENSO","MUESTRA"))</f>
        <v>MUESTRA</v>
      </c>
      <c r="AC2527" t="s">
        <v>2397</v>
      </c>
      <c r="AD2527" t="s">
        <v>3600</v>
      </c>
    </row>
    <row r="2528" spans="1:30" x14ac:dyDescent="0.25">
      <c r="A2528" s="5" t="str">
        <f t="shared" si="39"/>
        <v>R 11 - D 31 - 452 - 0493</v>
      </c>
      <c r="B2528" s="23" t="s">
        <v>2347</v>
      </c>
      <c r="C2528" t="s">
        <v>158</v>
      </c>
      <c r="D2528" t="s">
        <v>576</v>
      </c>
      <c r="E2528" t="s">
        <v>577</v>
      </c>
      <c r="F2528" t="s">
        <v>134</v>
      </c>
      <c r="G2528" t="s">
        <v>134</v>
      </c>
      <c r="H2528" t="s">
        <v>3607</v>
      </c>
      <c r="I2528" t="s">
        <v>20</v>
      </c>
      <c r="J2528" t="s">
        <v>2349</v>
      </c>
      <c r="K2528" t="s">
        <v>21</v>
      </c>
      <c r="M2528" t="s">
        <v>3608</v>
      </c>
      <c r="N2528" t="s">
        <v>22</v>
      </c>
      <c r="O2528" t="s">
        <v>23</v>
      </c>
      <c r="P2528" t="s">
        <v>26</v>
      </c>
      <c r="Q2528" t="s">
        <v>2348</v>
      </c>
      <c r="R2528" s="13">
        <v>23</v>
      </c>
      <c r="S2528" s="13">
        <v>2</v>
      </c>
      <c r="T2528" s="21">
        <v>1</v>
      </c>
      <c r="V2528" t="s">
        <v>2154</v>
      </c>
      <c r="W2528" t="s">
        <v>17588</v>
      </c>
      <c r="X2528" s="20" t="str">
        <f>+IF(V2528="","-",CONCATENATE(V2528,"_",W2528))</f>
        <v>FINES_R11</v>
      </c>
      <c r="Y2528" s="59">
        <v>0.30761685967445368</v>
      </c>
      <c r="Z2528" t="s">
        <v>134</v>
      </c>
      <c r="AA2528" t="s">
        <v>2393</v>
      </c>
      <c r="AB2528" t="str">
        <f>+IF(W2528="","-",IF(W2528="UNICO","CENSO","MUESTRA"))</f>
        <v>MUESTRA</v>
      </c>
      <c r="AC2528" t="s">
        <v>2397</v>
      </c>
      <c r="AD2528" t="s">
        <v>3609</v>
      </c>
    </row>
    <row r="2529" spans="1:30" x14ac:dyDescent="0.25">
      <c r="A2529" s="5" t="str">
        <f t="shared" si="39"/>
        <v>R 11 - D 15 - 452 - 4370</v>
      </c>
      <c r="B2529" s="23" t="s">
        <v>2347</v>
      </c>
      <c r="C2529" t="s">
        <v>158</v>
      </c>
      <c r="D2529" t="s">
        <v>427</v>
      </c>
      <c r="E2529" t="s">
        <v>428</v>
      </c>
      <c r="F2529" t="s">
        <v>134</v>
      </c>
      <c r="G2529" t="s">
        <v>134</v>
      </c>
      <c r="H2529" t="s">
        <v>11139</v>
      </c>
      <c r="I2529" t="s">
        <v>20</v>
      </c>
      <c r="J2529" t="s">
        <v>2349</v>
      </c>
      <c r="K2529" t="s">
        <v>21</v>
      </c>
      <c r="M2529" t="s">
        <v>11140</v>
      </c>
      <c r="N2529" t="s">
        <v>22</v>
      </c>
      <c r="O2529" t="s">
        <v>23</v>
      </c>
      <c r="P2529" t="s">
        <v>26</v>
      </c>
      <c r="Q2529" t="s">
        <v>2348</v>
      </c>
      <c r="R2529" s="13">
        <v>15</v>
      </c>
      <c r="S2529" s="13">
        <v>1</v>
      </c>
      <c r="T2529" s="21">
        <v>1</v>
      </c>
      <c r="V2529" t="s">
        <v>2154</v>
      </c>
      <c r="W2529" t="s">
        <v>17588</v>
      </c>
      <c r="X2529" s="20" t="str">
        <f>+IF(V2529="","-",CONCATENATE(V2529,"_",W2529))</f>
        <v>FINES_R11</v>
      </c>
      <c r="Y2529" s="59">
        <v>0.31843852996826172</v>
      </c>
      <c r="Z2529" t="s">
        <v>134</v>
      </c>
      <c r="AA2529" t="s">
        <v>2393</v>
      </c>
      <c r="AB2529" t="str">
        <f>+IF(W2529="","-",IF(W2529="UNICO","CENSO","MUESTRA"))</f>
        <v>MUESTRA</v>
      </c>
      <c r="AC2529" t="s">
        <v>2397</v>
      </c>
      <c r="AD2529" t="s">
        <v>11141</v>
      </c>
    </row>
    <row r="2530" spans="1:30" x14ac:dyDescent="0.25">
      <c r="A2530" s="5" t="str">
        <f t="shared" si="39"/>
        <v>R 11 - D 83 - 454 - 1803</v>
      </c>
      <c r="B2530" s="23" t="s">
        <v>2347</v>
      </c>
      <c r="C2530" t="s">
        <v>158</v>
      </c>
      <c r="D2530" t="s">
        <v>1445</v>
      </c>
      <c r="E2530" t="s">
        <v>1446</v>
      </c>
      <c r="F2530" t="s">
        <v>134</v>
      </c>
      <c r="G2530" t="s">
        <v>134</v>
      </c>
      <c r="H2530" t="s">
        <v>3684</v>
      </c>
      <c r="I2530" t="s">
        <v>20</v>
      </c>
      <c r="J2530" t="s">
        <v>2349</v>
      </c>
      <c r="K2530" t="s">
        <v>21</v>
      </c>
      <c r="M2530" t="s">
        <v>3685</v>
      </c>
      <c r="N2530" t="s">
        <v>22</v>
      </c>
      <c r="O2530" t="s">
        <v>23</v>
      </c>
      <c r="P2530" t="s">
        <v>26</v>
      </c>
      <c r="Q2530" t="s">
        <v>2348</v>
      </c>
      <c r="R2530" s="13">
        <v>35</v>
      </c>
      <c r="S2530" s="13">
        <v>2</v>
      </c>
      <c r="T2530" s="21">
        <v>1</v>
      </c>
      <c r="V2530" t="s">
        <v>2154</v>
      </c>
      <c r="W2530" t="s">
        <v>17588</v>
      </c>
      <c r="X2530" s="20" t="str">
        <f>+IF(V2530="","-",CONCATENATE(V2530,"_",W2530))</f>
        <v>FINES_R11</v>
      </c>
      <c r="Y2530" s="59">
        <v>0.33686470985412598</v>
      </c>
      <c r="Z2530" t="s">
        <v>134</v>
      </c>
      <c r="AA2530" t="s">
        <v>2393</v>
      </c>
      <c r="AB2530" t="str">
        <f>+IF(W2530="","-",IF(W2530="UNICO","CENSO","MUESTRA"))</f>
        <v>MUESTRA</v>
      </c>
      <c r="AC2530" t="s">
        <v>2397</v>
      </c>
      <c r="AD2530" t="s">
        <v>3686</v>
      </c>
    </row>
    <row r="2531" spans="1:30" x14ac:dyDescent="0.25">
      <c r="A2531" s="5" t="str">
        <f t="shared" si="39"/>
        <v>R 11 - D 83 - 457 - 0940</v>
      </c>
      <c r="B2531" s="23" t="s">
        <v>2347</v>
      </c>
      <c r="C2531" t="s">
        <v>158</v>
      </c>
      <c r="D2531" t="s">
        <v>1445</v>
      </c>
      <c r="E2531" t="s">
        <v>1446</v>
      </c>
      <c r="F2531" t="s">
        <v>134</v>
      </c>
      <c r="G2531" t="s">
        <v>134</v>
      </c>
      <c r="H2531" t="s">
        <v>3767</v>
      </c>
      <c r="I2531" t="s">
        <v>20</v>
      </c>
      <c r="J2531" t="s">
        <v>2349</v>
      </c>
      <c r="K2531" t="s">
        <v>21</v>
      </c>
      <c r="M2531" t="s">
        <v>3768</v>
      </c>
      <c r="N2531" t="s">
        <v>22</v>
      </c>
      <c r="O2531" t="s">
        <v>23</v>
      </c>
      <c r="P2531" t="s">
        <v>26</v>
      </c>
      <c r="Q2531" t="s">
        <v>2348</v>
      </c>
      <c r="R2531" s="13">
        <v>83</v>
      </c>
      <c r="S2531" s="13">
        <v>4</v>
      </c>
      <c r="T2531" s="21">
        <v>1</v>
      </c>
      <c r="V2531" t="s">
        <v>2154</v>
      </c>
      <c r="W2531" t="s">
        <v>17588</v>
      </c>
      <c r="X2531" s="20" t="str">
        <f>+IF(V2531="","-",CONCATENATE(V2531,"_",W2531))</f>
        <v>FINES_R11</v>
      </c>
      <c r="Y2531" s="59">
        <v>0.35230022668838501</v>
      </c>
      <c r="Z2531" t="s">
        <v>134</v>
      </c>
      <c r="AA2531" t="s">
        <v>2393</v>
      </c>
      <c r="AB2531" t="str">
        <f>+IF(W2531="","-",IF(W2531="UNICO","CENSO","MUESTRA"))</f>
        <v>MUESTRA</v>
      </c>
      <c r="AC2531" t="s">
        <v>2398</v>
      </c>
      <c r="AD2531" t="s">
        <v>3769</v>
      </c>
    </row>
    <row r="2532" spans="1:30" x14ac:dyDescent="0.25">
      <c r="A2532" s="5" t="str">
        <f t="shared" si="39"/>
        <v>R 11 - D 83 - 452 - 4588</v>
      </c>
      <c r="B2532" s="23" t="s">
        <v>2347</v>
      </c>
      <c r="C2532" t="s">
        <v>158</v>
      </c>
      <c r="D2532" t="s">
        <v>1445</v>
      </c>
      <c r="E2532" t="s">
        <v>1446</v>
      </c>
      <c r="F2532" t="s">
        <v>134</v>
      </c>
      <c r="G2532" t="s">
        <v>134</v>
      </c>
      <c r="H2532" t="s">
        <v>3937</v>
      </c>
      <c r="I2532" t="s">
        <v>20</v>
      </c>
      <c r="J2532" t="s">
        <v>2349</v>
      </c>
      <c r="K2532" t="s">
        <v>21</v>
      </c>
      <c r="M2532" t="s">
        <v>3938</v>
      </c>
      <c r="N2532" t="s">
        <v>22</v>
      </c>
      <c r="O2532" t="s">
        <v>23</v>
      </c>
      <c r="P2532" t="s">
        <v>26</v>
      </c>
      <c r="Q2532" t="s">
        <v>2348</v>
      </c>
      <c r="R2532" s="13">
        <v>21</v>
      </c>
      <c r="S2532" s="13">
        <v>1</v>
      </c>
      <c r="T2532" s="21">
        <v>1</v>
      </c>
      <c r="V2532" t="s">
        <v>2154</v>
      </c>
      <c r="W2532" t="s">
        <v>17588</v>
      </c>
      <c r="X2532" s="20" t="str">
        <f>+IF(V2532="","-",CONCATENATE(V2532,"_",W2532))</f>
        <v>FINES_R11</v>
      </c>
      <c r="Y2532" s="59">
        <v>0.36364144086837769</v>
      </c>
      <c r="Z2532" t="s">
        <v>134</v>
      </c>
      <c r="AA2532" t="s">
        <v>2393</v>
      </c>
      <c r="AB2532" t="str">
        <f>+IF(W2532="","-",IF(W2532="UNICO","CENSO","MUESTRA"))</f>
        <v>MUESTRA</v>
      </c>
      <c r="AC2532" t="s">
        <v>2397</v>
      </c>
      <c r="AD2532" t="s">
        <v>3939</v>
      </c>
    </row>
    <row r="2533" spans="1:30" x14ac:dyDescent="0.25">
      <c r="A2533" s="5" t="str">
        <f t="shared" si="39"/>
        <v>R 11 - D 15 - 453 - 0806</v>
      </c>
      <c r="B2533" s="23" t="s">
        <v>2347</v>
      </c>
      <c r="C2533" t="s">
        <v>158</v>
      </c>
      <c r="D2533" t="s">
        <v>427</v>
      </c>
      <c r="E2533" t="s">
        <v>428</v>
      </c>
      <c r="F2533" t="s">
        <v>134</v>
      </c>
      <c r="G2533" t="s">
        <v>134</v>
      </c>
      <c r="H2533" t="s">
        <v>3546</v>
      </c>
      <c r="I2533" t="s">
        <v>20</v>
      </c>
      <c r="J2533" t="s">
        <v>2349</v>
      </c>
      <c r="K2533" t="s">
        <v>21</v>
      </c>
      <c r="M2533" t="s">
        <v>3547</v>
      </c>
      <c r="N2533" t="s">
        <v>22</v>
      </c>
      <c r="O2533" t="s">
        <v>23</v>
      </c>
      <c r="P2533" t="s">
        <v>26</v>
      </c>
      <c r="Q2533" t="s">
        <v>2348</v>
      </c>
      <c r="R2533" s="13">
        <v>48</v>
      </c>
      <c r="S2533" s="13">
        <v>3</v>
      </c>
      <c r="T2533" s="21">
        <v>1</v>
      </c>
      <c r="V2533" t="s">
        <v>2154</v>
      </c>
      <c r="W2533" t="s">
        <v>17588</v>
      </c>
      <c r="X2533" s="20" t="str">
        <f>+IF(V2533="","-",CONCATENATE(V2533,"_",W2533))</f>
        <v>FINES_R11</v>
      </c>
      <c r="Y2533" s="59">
        <v>0.39292356371879578</v>
      </c>
      <c r="Z2533" t="s">
        <v>134</v>
      </c>
      <c r="AA2533" t="s">
        <v>2393</v>
      </c>
      <c r="AB2533" t="str">
        <f>+IF(W2533="","-",IF(W2533="UNICO","CENSO","MUESTRA"))</f>
        <v>MUESTRA</v>
      </c>
      <c r="AC2533" t="s">
        <v>2397</v>
      </c>
      <c r="AD2533" t="s">
        <v>3548</v>
      </c>
    </row>
    <row r="2534" spans="1:30" x14ac:dyDescent="0.25">
      <c r="A2534" s="5" t="str">
        <f t="shared" si="39"/>
        <v>R 11 - D 83 - 451 - 4550</v>
      </c>
      <c r="B2534" s="23" t="s">
        <v>2347</v>
      </c>
      <c r="C2534" t="s">
        <v>158</v>
      </c>
      <c r="D2534" t="s">
        <v>1445</v>
      </c>
      <c r="E2534" t="s">
        <v>1446</v>
      </c>
      <c r="F2534" t="s">
        <v>134</v>
      </c>
      <c r="G2534" t="s">
        <v>134</v>
      </c>
      <c r="H2534" t="s">
        <v>3898</v>
      </c>
      <c r="I2534" t="s">
        <v>20</v>
      </c>
      <c r="J2534" t="s">
        <v>2349</v>
      </c>
      <c r="K2534" t="s">
        <v>21</v>
      </c>
      <c r="M2534" t="s">
        <v>3899</v>
      </c>
      <c r="N2534" t="s">
        <v>22</v>
      </c>
      <c r="O2534" t="s">
        <v>23</v>
      </c>
      <c r="P2534" t="s">
        <v>26</v>
      </c>
      <c r="Q2534" t="s">
        <v>2348</v>
      </c>
      <c r="R2534" s="13">
        <v>62</v>
      </c>
      <c r="S2534" s="13">
        <v>2</v>
      </c>
      <c r="T2534" s="21">
        <v>1</v>
      </c>
      <c r="V2534" t="s">
        <v>2154</v>
      </c>
      <c r="W2534" t="s">
        <v>17588</v>
      </c>
      <c r="X2534" s="20" t="str">
        <f>+IF(V2534="","-",CONCATENATE(V2534,"_",W2534))</f>
        <v>FINES_R11</v>
      </c>
      <c r="Y2534" s="59">
        <v>0.4063761830329895</v>
      </c>
      <c r="Z2534" t="s">
        <v>134</v>
      </c>
      <c r="AA2534" t="s">
        <v>2393</v>
      </c>
      <c r="AB2534" t="str">
        <f>+IF(W2534="","-",IF(W2534="UNICO","CENSO","MUESTRA"))</f>
        <v>MUESTRA</v>
      </c>
      <c r="AC2534" t="s">
        <v>2398</v>
      </c>
      <c r="AD2534" t="s">
        <v>3900</v>
      </c>
    </row>
    <row r="2535" spans="1:30" x14ac:dyDescent="0.25">
      <c r="A2535" s="5" t="str">
        <f t="shared" si="39"/>
        <v>R 11 - D 116 - 453 - 0047</v>
      </c>
      <c r="B2535" s="23" t="s">
        <v>2347</v>
      </c>
      <c r="C2535" t="s">
        <v>158</v>
      </c>
      <c r="D2535" t="s">
        <v>162</v>
      </c>
      <c r="E2535" t="s">
        <v>1868</v>
      </c>
      <c r="F2535" t="s">
        <v>134</v>
      </c>
      <c r="G2535" t="s">
        <v>134</v>
      </c>
      <c r="H2535" t="s">
        <v>3491</v>
      </c>
      <c r="I2535" t="s">
        <v>20</v>
      </c>
      <c r="J2535" t="s">
        <v>2349</v>
      </c>
      <c r="K2535" t="s">
        <v>21</v>
      </c>
      <c r="M2535" t="s">
        <v>2273</v>
      </c>
      <c r="N2535" t="s">
        <v>22</v>
      </c>
      <c r="O2535" t="s">
        <v>23</v>
      </c>
      <c r="P2535" t="s">
        <v>26</v>
      </c>
      <c r="Q2535" t="s">
        <v>2348</v>
      </c>
      <c r="R2535" s="13">
        <v>17</v>
      </c>
      <c r="S2535" s="13">
        <v>1</v>
      </c>
      <c r="T2535" s="21">
        <v>1</v>
      </c>
      <c r="V2535" t="s">
        <v>2154</v>
      </c>
      <c r="W2535" t="s">
        <v>17588</v>
      </c>
      <c r="X2535" s="20" t="str">
        <f>+IF(V2535="","-",CONCATENATE(V2535,"_",W2535))</f>
        <v>FINES_R11</v>
      </c>
      <c r="Y2535" s="59">
        <v>0.41858071088790888</v>
      </c>
      <c r="Z2535" t="s">
        <v>134</v>
      </c>
      <c r="AA2535" t="s">
        <v>2393</v>
      </c>
      <c r="AB2535" t="str">
        <f>+IF(W2535="","-",IF(W2535="UNICO","CENSO","MUESTRA"))</f>
        <v>MUESTRA</v>
      </c>
      <c r="AC2535" t="s">
        <v>2398</v>
      </c>
      <c r="AD2535" t="s">
        <v>3492</v>
      </c>
    </row>
    <row r="2536" spans="1:30" x14ac:dyDescent="0.25">
      <c r="A2536" s="5" t="str">
        <f t="shared" si="39"/>
        <v>R 11 - D 116 - 454 - 1742</v>
      </c>
      <c r="B2536" s="23" t="s">
        <v>2347</v>
      </c>
      <c r="C2536" t="s">
        <v>158</v>
      </c>
      <c r="D2536" t="s">
        <v>162</v>
      </c>
      <c r="E2536" t="s">
        <v>1868</v>
      </c>
      <c r="F2536" t="s">
        <v>134</v>
      </c>
      <c r="G2536" t="s">
        <v>134</v>
      </c>
      <c r="H2536" t="s">
        <v>3434</v>
      </c>
      <c r="I2536" t="s">
        <v>20</v>
      </c>
      <c r="J2536" t="s">
        <v>2349</v>
      </c>
      <c r="K2536" t="s">
        <v>21</v>
      </c>
      <c r="M2536" t="s">
        <v>3328</v>
      </c>
      <c r="N2536" t="s">
        <v>22</v>
      </c>
      <c r="O2536" t="s">
        <v>23</v>
      </c>
      <c r="P2536" t="s">
        <v>26</v>
      </c>
      <c r="Q2536" t="s">
        <v>2348</v>
      </c>
      <c r="R2536" s="13">
        <v>56</v>
      </c>
      <c r="S2536" s="13">
        <v>3</v>
      </c>
      <c r="T2536" s="21">
        <v>1</v>
      </c>
      <c r="V2536" t="s">
        <v>2154</v>
      </c>
      <c r="W2536" t="s">
        <v>17588</v>
      </c>
      <c r="X2536" s="20" t="str">
        <f>+IF(V2536="","-",CONCATENATE(V2536,"_",W2536))</f>
        <v>FINES_R11</v>
      </c>
      <c r="Y2536" s="59">
        <v>0.42295670509338379</v>
      </c>
      <c r="Z2536" t="s">
        <v>134</v>
      </c>
      <c r="AA2536" t="s">
        <v>2393</v>
      </c>
      <c r="AB2536" t="str">
        <f>+IF(W2536="","-",IF(W2536="UNICO","CENSO","MUESTRA"))</f>
        <v>MUESTRA</v>
      </c>
      <c r="AC2536" t="s">
        <v>2397</v>
      </c>
      <c r="AD2536" t="s">
        <v>3435</v>
      </c>
    </row>
    <row r="2537" spans="1:30" x14ac:dyDescent="0.25">
      <c r="A2537" s="5" t="str">
        <f t="shared" si="39"/>
        <v>R 11 - D 15 - 454 - 1613</v>
      </c>
      <c r="B2537" s="23" t="s">
        <v>2347</v>
      </c>
      <c r="C2537" t="s">
        <v>158</v>
      </c>
      <c r="D2537" t="s">
        <v>427</v>
      </c>
      <c r="E2537" t="s">
        <v>428</v>
      </c>
      <c r="F2537" t="s">
        <v>134</v>
      </c>
      <c r="G2537" t="s">
        <v>134</v>
      </c>
      <c r="H2537" t="s">
        <v>3527</v>
      </c>
      <c r="I2537" t="s">
        <v>20</v>
      </c>
      <c r="J2537" t="s">
        <v>2349</v>
      </c>
      <c r="K2537" t="s">
        <v>21</v>
      </c>
      <c r="M2537" t="s">
        <v>3328</v>
      </c>
      <c r="N2537" t="s">
        <v>22</v>
      </c>
      <c r="O2537" t="s">
        <v>23</v>
      </c>
      <c r="P2537" t="s">
        <v>26</v>
      </c>
      <c r="Q2537" t="s">
        <v>2348</v>
      </c>
      <c r="R2537" s="13">
        <v>41</v>
      </c>
      <c r="S2537" s="13">
        <v>3</v>
      </c>
      <c r="T2537" s="21">
        <v>1</v>
      </c>
      <c r="V2537" t="s">
        <v>2154</v>
      </c>
      <c r="W2537" t="s">
        <v>17588</v>
      </c>
      <c r="X2537" s="20" t="str">
        <f>+IF(V2537="","-",CONCATENATE(V2537,"_",W2537))</f>
        <v>FINES_R11</v>
      </c>
      <c r="Y2537" s="59">
        <v>0.42295670509338379</v>
      </c>
      <c r="Z2537" t="s">
        <v>134</v>
      </c>
      <c r="AA2537" t="s">
        <v>2393</v>
      </c>
      <c r="AB2537" t="str">
        <f>+IF(W2537="","-",IF(W2537="UNICO","CENSO","MUESTRA"))</f>
        <v>MUESTRA</v>
      </c>
      <c r="AC2537" t="s">
        <v>2398</v>
      </c>
      <c r="AD2537" t="s">
        <v>3528</v>
      </c>
    </row>
    <row r="2538" spans="1:30" x14ac:dyDescent="0.25">
      <c r="A2538" s="5" t="str">
        <f t="shared" si="39"/>
        <v>R 11 - D 83 - 453 - 1895</v>
      </c>
      <c r="B2538" s="23" t="s">
        <v>2347</v>
      </c>
      <c r="C2538" t="s">
        <v>158</v>
      </c>
      <c r="D2538" t="s">
        <v>1445</v>
      </c>
      <c r="E2538" t="s">
        <v>1446</v>
      </c>
      <c r="F2538" t="s">
        <v>134</v>
      </c>
      <c r="G2538" t="s">
        <v>134</v>
      </c>
      <c r="H2538" t="s">
        <v>3696</v>
      </c>
      <c r="I2538" t="s">
        <v>20</v>
      </c>
      <c r="J2538" t="s">
        <v>2349</v>
      </c>
      <c r="K2538" t="s">
        <v>21</v>
      </c>
      <c r="M2538" t="s">
        <v>18052</v>
      </c>
      <c r="N2538" t="s">
        <v>22</v>
      </c>
      <c r="O2538" t="s">
        <v>23</v>
      </c>
      <c r="P2538" t="s">
        <v>26</v>
      </c>
      <c r="Q2538" t="s">
        <v>2348</v>
      </c>
      <c r="R2538" s="13">
        <v>99</v>
      </c>
      <c r="S2538" s="13">
        <v>3</v>
      </c>
      <c r="T2538" s="21">
        <v>1</v>
      </c>
      <c r="V2538" t="s">
        <v>2154</v>
      </c>
      <c r="W2538" t="s">
        <v>17588</v>
      </c>
      <c r="X2538" s="20" t="str">
        <f>+IF(V2538="","-",CONCATENATE(V2538,"_",W2538))</f>
        <v>FINES_R11</v>
      </c>
      <c r="Y2538" s="59">
        <v>0.42910122871398931</v>
      </c>
      <c r="Z2538" t="s">
        <v>134</v>
      </c>
      <c r="AA2538" t="s">
        <v>2393</v>
      </c>
      <c r="AB2538" t="str">
        <f>+IF(W2538="","-",IF(W2538="UNICO","CENSO","MUESTRA"))</f>
        <v>MUESTRA</v>
      </c>
      <c r="AC2538" t="s">
        <v>2398</v>
      </c>
      <c r="AD2538" t="s">
        <v>3698</v>
      </c>
    </row>
    <row r="2539" spans="1:30" x14ac:dyDescent="0.25">
      <c r="A2539" s="5" t="str">
        <f t="shared" si="39"/>
        <v>R 11 - D 31 - 452 - 0494</v>
      </c>
      <c r="B2539" s="23" t="s">
        <v>2347</v>
      </c>
      <c r="C2539" t="s">
        <v>158</v>
      </c>
      <c r="D2539" t="s">
        <v>576</v>
      </c>
      <c r="E2539" t="s">
        <v>577</v>
      </c>
      <c r="F2539" t="s">
        <v>134</v>
      </c>
      <c r="G2539" t="s">
        <v>134</v>
      </c>
      <c r="H2539" t="s">
        <v>3603</v>
      </c>
      <c r="I2539" t="s">
        <v>20</v>
      </c>
      <c r="J2539" t="s">
        <v>2349</v>
      </c>
      <c r="K2539" t="s">
        <v>21</v>
      </c>
      <c r="M2539" t="s">
        <v>3604</v>
      </c>
      <c r="N2539" t="s">
        <v>22</v>
      </c>
      <c r="O2539" t="s">
        <v>23</v>
      </c>
      <c r="P2539" t="s">
        <v>26</v>
      </c>
      <c r="Q2539" t="s">
        <v>2348</v>
      </c>
      <c r="R2539" s="13">
        <v>17</v>
      </c>
      <c r="S2539" s="13">
        <v>2</v>
      </c>
      <c r="T2539" s="21">
        <v>1</v>
      </c>
      <c r="V2539" t="s">
        <v>2154</v>
      </c>
      <c r="W2539" t="s">
        <v>17588</v>
      </c>
      <c r="X2539" s="20" t="str">
        <f>+IF(V2539="","-",CONCATENATE(V2539,"_",W2539))</f>
        <v>FINES_R11</v>
      </c>
      <c r="Y2539" s="59">
        <v>0.43214860558509832</v>
      </c>
      <c r="Z2539" t="s">
        <v>134</v>
      </c>
      <c r="AA2539" t="s">
        <v>2393</v>
      </c>
      <c r="AB2539" t="str">
        <f>+IF(W2539="","-",IF(W2539="UNICO","CENSO","MUESTRA"))</f>
        <v>MUESTRA</v>
      </c>
      <c r="AC2539" t="s">
        <v>2398</v>
      </c>
      <c r="AD2539" t="s">
        <v>3605</v>
      </c>
    </row>
    <row r="2540" spans="1:30" x14ac:dyDescent="0.25">
      <c r="A2540" s="5" t="str">
        <f t="shared" si="39"/>
        <v>R 11 - D 47 - 452 - 4422</v>
      </c>
      <c r="B2540" s="23" t="s">
        <v>2347</v>
      </c>
      <c r="C2540" t="s">
        <v>158</v>
      </c>
      <c r="D2540" t="s">
        <v>811</v>
      </c>
      <c r="E2540" t="s">
        <v>812</v>
      </c>
      <c r="F2540" t="s">
        <v>134</v>
      </c>
      <c r="G2540" t="s">
        <v>134</v>
      </c>
      <c r="H2540" t="s">
        <v>3663</v>
      </c>
      <c r="I2540" t="s">
        <v>20</v>
      </c>
      <c r="J2540" t="s">
        <v>2349</v>
      </c>
      <c r="K2540" t="s">
        <v>21</v>
      </c>
      <c r="M2540" t="s">
        <v>3664</v>
      </c>
      <c r="N2540" t="s">
        <v>22</v>
      </c>
      <c r="O2540" t="s">
        <v>23</v>
      </c>
      <c r="P2540" t="s">
        <v>26</v>
      </c>
      <c r="Q2540" t="s">
        <v>2348</v>
      </c>
      <c r="R2540" s="13">
        <v>16</v>
      </c>
      <c r="S2540" s="13">
        <v>1</v>
      </c>
      <c r="T2540" s="21">
        <v>1</v>
      </c>
      <c r="V2540" t="s">
        <v>2154</v>
      </c>
      <c r="W2540" t="s">
        <v>17588</v>
      </c>
      <c r="X2540" s="20" t="str">
        <f>+IF(V2540="","-",CONCATENATE(V2540,"_",W2540))</f>
        <v>FINES_R11</v>
      </c>
      <c r="Y2540" s="59">
        <v>0.43653231859207148</v>
      </c>
      <c r="Z2540" t="s">
        <v>134</v>
      </c>
      <c r="AA2540" t="s">
        <v>2393</v>
      </c>
      <c r="AB2540" t="str">
        <f>+IF(W2540="","-",IF(W2540="UNICO","CENSO","MUESTRA"))</f>
        <v>MUESTRA</v>
      </c>
      <c r="AC2540" t="s">
        <v>2398</v>
      </c>
      <c r="AD2540" t="s">
        <v>3665</v>
      </c>
    </row>
    <row r="2541" spans="1:30" x14ac:dyDescent="0.25">
      <c r="A2541" s="5" t="str">
        <f t="shared" si="39"/>
        <v>R 11 - D 83 - 453 - 4584</v>
      </c>
      <c r="B2541" s="23" t="s">
        <v>2347</v>
      </c>
      <c r="C2541" t="s">
        <v>158</v>
      </c>
      <c r="D2541" t="s">
        <v>1445</v>
      </c>
      <c r="E2541" t="s">
        <v>1446</v>
      </c>
      <c r="F2541" t="s">
        <v>134</v>
      </c>
      <c r="G2541" t="s">
        <v>134</v>
      </c>
      <c r="H2541" t="s">
        <v>3841</v>
      </c>
      <c r="I2541" t="s">
        <v>20</v>
      </c>
      <c r="J2541" t="s">
        <v>2349</v>
      </c>
      <c r="K2541" t="s">
        <v>21</v>
      </c>
      <c r="M2541" t="s">
        <v>3842</v>
      </c>
      <c r="N2541" t="s">
        <v>22</v>
      </c>
      <c r="O2541" t="s">
        <v>23</v>
      </c>
      <c r="P2541" t="s">
        <v>26</v>
      </c>
      <c r="Q2541" t="s">
        <v>2348</v>
      </c>
      <c r="R2541" s="13">
        <v>50</v>
      </c>
      <c r="S2541" s="13">
        <v>2</v>
      </c>
      <c r="T2541" s="21">
        <v>1</v>
      </c>
      <c r="V2541" t="s">
        <v>2154</v>
      </c>
      <c r="W2541" t="s">
        <v>17588</v>
      </c>
      <c r="X2541" s="20" t="str">
        <f>+IF(V2541="","-",CONCATENATE(V2541,"_",W2541))</f>
        <v>FINES_R11</v>
      </c>
      <c r="Y2541" s="59">
        <v>0.44655108451843262</v>
      </c>
      <c r="Z2541" t="s">
        <v>134</v>
      </c>
      <c r="AA2541" t="s">
        <v>2393</v>
      </c>
      <c r="AB2541" t="str">
        <f>+IF(W2541="","-",IF(W2541="UNICO","CENSO","MUESTRA"))</f>
        <v>MUESTRA</v>
      </c>
      <c r="AC2541" t="s">
        <v>2398</v>
      </c>
      <c r="AD2541" t="s">
        <v>3843</v>
      </c>
    </row>
    <row r="2542" spans="1:30" x14ac:dyDescent="0.25">
      <c r="A2542" s="5" t="str">
        <f t="shared" si="39"/>
        <v>R 11 - D 83 - 452 - 1799</v>
      </c>
      <c r="B2542" s="23" t="s">
        <v>2347</v>
      </c>
      <c r="C2542" t="s">
        <v>158</v>
      </c>
      <c r="D2542" t="s">
        <v>1445</v>
      </c>
      <c r="E2542" t="s">
        <v>1446</v>
      </c>
      <c r="F2542" t="s">
        <v>134</v>
      </c>
      <c r="G2542" t="s">
        <v>134</v>
      </c>
      <c r="H2542" t="s">
        <v>3726</v>
      </c>
      <c r="I2542" t="s">
        <v>20</v>
      </c>
      <c r="J2542" t="s">
        <v>2349</v>
      </c>
      <c r="K2542" t="s">
        <v>21</v>
      </c>
      <c r="M2542" t="s">
        <v>3727</v>
      </c>
      <c r="N2542" t="s">
        <v>22</v>
      </c>
      <c r="O2542" t="s">
        <v>23</v>
      </c>
      <c r="P2542" t="s">
        <v>26</v>
      </c>
      <c r="Q2542" t="s">
        <v>2348</v>
      </c>
      <c r="R2542" s="13">
        <v>48</v>
      </c>
      <c r="S2542" s="13">
        <v>2</v>
      </c>
      <c r="T2542" s="21">
        <v>1</v>
      </c>
      <c r="V2542" t="s">
        <v>2154</v>
      </c>
      <c r="W2542" t="s">
        <v>17588</v>
      </c>
      <c r="X2542" s="20" t="str">
        <f>+IF(V2542="","-",CONCATENATE(V2542,"_",W2542))</f>
        <v>FINES_R11</v>
      </c>
      <c r="Y2542" s="59">
        <v>0.44697287678718572</v>
      </c>
      <c r="Z2542" t="s">
        <v>134</v>
      </c>
      <c r="AA2542" t="s">
        <v>2393</v>
      </c>
      <c r="AB2542" t="str">
        <f>+IF(W2542="","-",IF(W2542="UNICO","CENSO","MUESTRA"))</f>
        <v>MUESTRA</v>
      </c>
      <c r="AC2542" t="s">
        <v>2397</v>
      </c>
      <c r="AD2542" t="s">
        <v>3728</v>
      </c>
    </row>
    <row r="2543" spans="1:30" x14ac:dyDescent="0.25">
      <c r="A2543" s="5" t="str">
        <f t="shared" si="39"/>
        <v>R 11 - D 83 - 453 - 1800</v>
      </c>
      <c r="B2543" s="23" t="s">
        <v>2347</v>
      </c>
      <c r="C2543" t="s">
        <v>158</v>
      </c>
      <c r="D2543" t="s">
        <v>1445</v>
      </c>
      <c r="E2543" t="s">
        <v>1446</v>
      </c>
      <c r="F2543" t="s">
        <v>134</v>
      </c>
      <c r="G2543" t="s">
        <v>134</v>
      </c>
      <c r="H2543" t="s">
        <v>3676</v>
      </c>
      <c r="I2543" t="s">
        <v>20</v>
      </c>
      <c r="J2543" t="s">
        <v>2349</v>
      </c>
      <c r="K2543" t="s">
        <v>21</v>
      </c>
      <c r="M2543" t="s">
        <v>3677</v>
      </c>
      <c r="N2543" t="s">
        <v>22</v>
      </c>
      <c r="O2543" t="s">
        <v>23</v>
      </c>
      <c r="P2543" t="s">
        <v>26</v>
      </c>
      <c r="Q2543" t="s">
        <v>2348</v>
      </c>
      <c r="R2543" s="13">
        <v>31</v>
      </c>
      <c r="S2543" s="13">
        <v>2</v>
      </c>
      <c r="T2543" s="21">
        <v>1</v>
      </c>
      <c r="V2543" t="s">
        <v>2154</v>
      </c>
      <c r="W2543" t="s">
        <v>17588</v>
      </c>
      <c r="X2543" s="20" t="str">
        <f>+IF(V2543="","-",CONCATENATE(V2543,"_",W2543))</f>
        <v>FINES_R11</v>
      </c>
      <c r="Y2543" s="59">
        <v>0.4471382200717926</v>
      </c>
      <c r="Z2543" t="s">
        <v>134</v>
      </c>
      <c r="AA2543" t="s">
        <v>2393</v>
      </c>
      <c r="AB2543" t="str">
        <f>+IF(W2543="","-",IF(W2543="UNICO","CENSO","MUESTRA"))</f>
        <v>MUESTRA</v>
      </c>
      <c r="AC2543" t="s">
        <v>2398</v>
      </c>
      <c r="AD2543" t="s">
        <v>3678</v>
      </c>
    </row>
    <row r="2544" spans="1:30" x14ac:dyDescent="0.25">
      <c r="A2544" s="5" t="str">
        <f t="shared" si="39"/>
        <v>R 11 - D 15 - 451 - 1619</v>
      </c>
      <c r="B2544" s="23" t="s">
        <v>2347</v>
      </c>
      <c r="C2544" t="s">
        <v>158</v>
      </c>
      <c r="D2544" t="s">
        <v>427</v>
      </c>
      <c r="E2544" t="s">
        <v>428</v>
      </c>
      <c r="F2544" t="s">
        <v>134</v>
      </c>
      <c r="G2544" t="s">
        <v>134</v>
      </c>
      <c r="H2544" t="s">
        <v>11131</v>
      </c>
      <c r="I2544" t="s">
        <v>20</v>
      </c>
      <c r="J2544" t="s">
        <v>2349</v>
      </c>
      <c r="K2544" t="s">
        <v>21</v>
      </c>
      <c r="M2544" t="s">
        <v>11132</v>
      </c>
      <c r="N2544" t="s">
        <v>22</v>
      </c>
      <c r="O2544" t="s">
        <v>23</v>
      </c>
      <c r="P2544" t="s">
        <v>26</v>
      </c>
      <c r="Q2544" t="s">
        <v>2348</v>
      </c>
      <c r="R2544" s="13">
        <v>25</v>
      </c>
      <c r="S2544" s="13">
        <v>1</v>
      </c>
      <c r="T2544" s="21">
        <v>1</v>
      </c>
      <c r="V2544" t="s">
        <v>2154</v>
      </c>
      <c r="W2544" t="s">
        <v>17588</v>
      </c>
      <c r="X2544" s="20" t="str">
        <f>+IF(V2544="","-",CONCATENATE(V2544,"_",W2544))</f>
        <v>FINES_R11</v>
      </c>
      <c r="Y2544" s="59">
        <v>0.44783860445022577</v>
      </c>
      <c r="Z2544" t="s">
        <v>134</v>
      </c>
      <c r="AA2544" t="s">
        <v>2393</v>
      </c>
      <c r="AB2544" t="str">
        <f>+IF(W2544="","-",IF(W2544="UNICO","CENSO","MUESTRA"))</f>
        <v>MUESTRA</v>
      </c>
      <c r="AC2544" t="s">
        <v>2397</v>
      </c>
      <c r="AD2544" t="s">
        <v>11133</v>
      </c>
    </row>
    <row r="2545" spans="1:30" x14ac:dyDescent="0.25">
      <c r="A2545" s="5" t="str">
        <f t="shared" si="39"/>
        <v>R 11 - D 47 - 451 - 1230</v>
      </c>
      <c r="B2545" s="23" t="s">
        <v>2347</v>
      </c>
      <c r="C2545" t="s">
        <v>158</v>
      </c>
      <c r="D2545" t="s">
        <v>811</v>
      </c>
      <c r="E2545" t="s">
        <v>812</v>
      </c>
      <c r="F2545" t="s">
        <v>134</v>
      </c>
      <c r="G2545" t="s">
        <v>134</v>
      </c>
      <c r="H2545" t="s">
        <v>3649</v>
      </c>
      <c r="I2545" t="s">
        <v>20</v>
      </c>
      <c r="J2545" t="s">
        <v>2349</v>
      </c>
      <c r="K2545" t="s">
        <v>21</v>
      </c>
      <c r="M2545" t="s">
        <v>3650</v>
      </c>
      <c r="N2545" t="s">
        <v>22</v>
      </c>
      <c r="O2545" t="s">
        <v>23</v>
      </c>
      <c r="P2545" t="s">
        <v>26</v>
      </c>
      <c r="Q2545" t="s">
        <v>2348</v>
      </c>
      <c r="R2545" s="13">
        <v>16</v>
      </c>
      <c r="S2545" s="13">
        <v>1</v>
      </c>
      <c r="T2545" s="21">
        <v>1</v>
      </c>
      <c r="V2545" t="s">
        <v>2154</v>
      </c>
      <c r="W2545" t="s">
        <v>17588</v>
      </c>
      <c r="X2545" s="20" t="str">
        <f>+IF(V2545="","-",CONCATENATE(V2545,"_",W2545))</f>
        <v>FINES_R11</v>
      </c>
      <c r="Y2545" s="59">
        <v>0.44803377985954279</v>
      </c>
      <c r="Z2545" t="s">
        <v>134</v>
      </c>
      <c r="AA2545" t="s">
        <v>2393</v>
      </c>
      <c r="AB2545" t="str">
        <f>+IF(W2545="","-",IF(W2545="UNICO","CENSO","MUESTRA"))</f>
        <v>MUESTRA</v>
      </c>
      <c r="AC2545" t="s">
        <v>2398</v>
      </c>
      <c r="AD2545" t="s">
        <v>3651</v>
      </c>
    </row>
    <row r="2546" spans="1:30" x14ac:dyDescent="0.25">
      <c r="A2546" s="5" t="str">
        <f t="shared" si="39"/>
        <v>R 11 - D 31 - 452 - 1681</v>
      </c>
      <c r="B2546" s="23" t="s">
        <v>2347</v>
      </c>
      <c r="C2546" t="s">
        <v>158</v>
      </c>
      <c r="D2546" t="s">
        <v>576</v>
      </c>
      <c r="E2546" t="s">
        <v>577</v>
      </c>
      <c r="F2546" t="s">
        <v>134</v>
      </c>
      <c r="G2546" t="s">
        <v>134</v>
      </c>
      <c r="H2546" t="s">
        <v>3580</v>
      </c>
      <c r="I2546" t="s">
        <v>20</v>
      </c>
      <c r="J2546" t="s">
        <v>2349</v>
      </c>
      <c r="K2546" t="s">
        <v>21</v>
      </c>
      <c r="M2546" t="s">
        <v>18070</v>
      </c>
      <c r="N2546" t="s">
        <v>22</v>
      </c>
      <c r="O2546" t="s">
        <v>23</v>
      </c>
      <c r="P2546" t="s">
        <v>26</v>
      </c>
      <c r="Q2546" t="s">
        <v>2348</v>
      </c>
      <c r="R2546" s="13">
        <v>73</v>
      </c>
      <c r="S2546" s="13">
        <v>3</v>
      </c>
      <c r="T2546" s="21">
        <v>1</v>
      </c>
      <c r="V2546" t="s">
        <v>2154</v>
      </c>
      <c r="W2546" t="s">
        <v>17588</v>
      </c>
      <c r="X2546" s="20" t="str">
        <f>+IF(V2546="","-",CONCATENATE(V2546,"_",W2546))</f>
        <v>FINES_R11</v>
      </c>
      <c r="Y2546" s="59">
        <v>0.44805902242660522</v>
      </c>
      <c r="Z2546" t="s">
        <v>134</v>
      </c>
      <c r="AA2546" t="s">
        <v>2393</v>
      </c>
      <c r="AB2546" t="str">
        <f>+IF(W2546="","-",IF(W2546="UNICO","CENSO","MUESTRA"))</f>
        <v>MUESTRA</v>
      </c>
      <c r="AC2546" t="s">
        <v>2398</v>
      </c>
      <c r="AD2546" t="s">
        <v>3582</v>
      </c>
    </row>
    <row r="2547" spans="1:30" x14ac:dyDescent="0.25">
      <c r="A2547" s="5" t="str">
        <f t="shared" si="39"/>
        <v>R 11 - D 83 - 455 - 0930</v>
      </c>
      <c r="B2547" s="23" t="s">
        <v>2347</v>
      </c>
      <c r="C2547" t="s">
        <v>158</v>
      </c>
      <c r="D2547" t="s">
        <v>1445</v>
      </c>
      <c r="E2547" t="s">
        <v>1446</v>
      </c>
      <c r="F2547" t="s">
        <v>134</v>
      </c>
      <c r="G2547" t="s">
        <v>134</v>
      </c>
      <c r="H2547" t="s">
        <v>3862</v>
      </c>
      <c r="I2547" t="s">
        <v>20</v>
      </c>
      <c r="J2547" t="s">
        <v>2349</v>
      </c>
      <c r="K2547" t="s">
        <v>21</v>
      </c>
      <c r="M2547" t="s">
        <v>3863</v>
      </c>
      <c r="N2547" t="s">
        <v>22</v>
      </c>
      <c r="O2547" t="s">
        <v>23</v>
      </c>
      <c r="P2547" t="s">
        <v>26</v>
      </c>
      <c r="Q2547" t="s">
        <v>2348</v>
      </c>
      <c r="R2547" s="13">
        <v>55</v>
      </c>
      <c r="S2547" s="13">
        <v>2</v>
      </c>
      <c r="T2547" s="21">
        <v>1</v>
      </c>
      <c r="V2547" t="s">
        <v>2154</v>
      </c>
      <c r="W2547" t="s">
        <v>17588</v>
      </c>
      <c r="X2547" s="20" t="str">
        <f>+IF(V2547="","-",CONCATENATE(V2547,"_",W2547))</f>
        <v>FINES_R11</v>
      </c>
      <c r="Y2547" s="59">
        <v>0.45320215821266169</v>
      </c>
      <c r="Z2547" t="s">
        <v>134</v>
      </c>
      <c r="AA2547" t="s">
        <v>2393</v>
      </c>
      <c r="AB2547" t="str">
        <f>+IF(W2547="","-",IF(W2547="UNICO","CENSO","MUESTRA"))</f>
        <v>MUESTRA</v>
      </c>
      <c r="AC2547" t="s">
        <v>2397</v>
      </c>
      <c r="AD2547" t="s">
        <v>3864</v>
      </c>
    </row>
    <row r="2548" spans="1:30" x14ac:dyDescent="0.25">
      <c r="A2548" s="5" t="str">
        <f t="shared" si="39"/>
        <v>R 11 - D 83 - 456 - 4636</v>
      </c>
      <c r="B2548" s="23" t="s">
        <v>2347</v>
      </c>
      <c r="C2548" t="s">
        <v>158</v>
      </c>
      <c r="D2548" t="s">
        <v>1445</v>
      </c>
      <c r="E2548" t="s">
        <v>1446</v>
      </c>
      <c r="F2548" t="s">
        <v>134</v>
      </c>
      <c r="G2548" t="s">
        <v>134</v>
      </c>
      <c r="H2548" t="s">
        <v>3920</v>
      </c>
      <c r="I2548" t="s">
        <v>20</v>
      </c>
      <c r="J2548" t="s">
        <v>2349</v>
      </c>
      <c r="K2548" t="s">
        <v>21</v>
      </c>
      <c r="M2548" t="s">
        <v>3863</v>
      </c>
      <c r="N2548" t="s">
        <v>22</v>
      </c>
      <c r="O2548" t="s">
        <v>23</v>
      </c>
      <c r="P2548" t="s">
        <v>26</v>
      </c>
      <c r="Q2548" t="s">
        <v>2348</v>
      </c>
      <c r="R2548" s="13">
        <v>33</v>
      </c>
      <c r="S2548" s="13">
        <v>1</v>
      </c>
      <c r="T2548" s="21">
        <v>1</v>
      </c>
      <c r="V2548" t="s">
        <v>2154</v>
      </c>
      <c r="W2548" t="s">
        <v>17588</v>
      </c>
      <c r="X2548" s="20" t="str">
        <f>+IF(V2548="","-",CONCATENATE(V2548,"_",W2548))</f>
        <v>FINES_R11</v>
      </c>
      <c r="Y2548" s="59">
        <v>0.45320215821266169</v>
      </c>
      <c r="Z2548" t="s">
        <v>134</v>
      </c>
      <c r="AA2548" t="s">
        <v>2393</v>
      </c>
      <c r="AB2548" t="str">
        <f>+IF(W2548="","-",IF(W2548="UNICO","CENSO","MUESTRA"))</f>
        <v>MUESTRA</v>
      </c>
      <c r="AC2548" t="s">
        <v>2397</v>
      </c>
      <c r="AD2548" t="s">
        <v>3921</v>
      </c>
    </row>
    <row r="2549" spans="1:30" x14ac:dyDescent="0.25">
      <c r="A2549" s="5" t="str">
        <f t="shared" si="39"/>
        <v>R 11 - D 83 - 454 - 4585</v>
      </c>
      <c r="B2549" s="23" t="s">
        <v>2347</v>
      </c>
      <c r="C2549" t="s">
        <v>158</v>
      </c>
      <c r="D2549" t="s">
        <v>1445</v>
      </c>
      <c r="E2549" t="s">
        <v>1446</v>
      </c>
      <c r="F2549" t="s">
        <v>134</v>
      </c>
      <c r="G2549" t="s">
        <v>134</v>
      </c>
      <c r="H2549" t="s">
        <v>3929</v>
      </c>
      <c r="I2549" t="s">
        <v>20</v>
      </c>
      <c r="J2549" t="s">
        <v>2349</v>
      </c>
      <c r="K2549" t="s">
        <v>21</v>
      </c>
      <c r="M2549" t="s">
        <v>3930</v>
      </c>
      <c r="N2549" t="s">
        <v>22</v>
      </c>
      <c r="O2549" t="s">
        <v>23</v>
      </c>
      <c r="P2549" t="s">
        <v>26</v>
      </c>
      <c r="Q2549" t="s">
        <v>2348</v>
      </c>
      <c r="R2549" s="13">
        <v>55</v>
      </c>
      <c r="S2549" s="13">
        <v>1</v>
      </c>
      <c r="T2549" s="21">
        <v>1</v>
      </c>
      <c r="V2549" t="s">
        <v>2154</v>
      </c>
      <c r="W2549" t="s">
        <v>17588</v>
      </c>
      <c r="X2549" s="20" t="str">
        <f>+IF(V2549="","-",CONCATENATE(V2549,"_",W2549))</f>
        <v>FINES_R11</v>
      </c>
      <c r="Y2549" s="59">
        <v>0.4616873562335968</v>
      </c>
      <c r="Z2549" t="s">
        <v>134</v>
      </c>
      <c r="AA2549" t="s">
        <v>2393</v>
      </c>
      <c r="AB2549" t="str">
        <f>+IF(W2549="","-",IF(W2549="UNICO","CENSO","MUESTRA"))</f>
        <v>MUESTRA</v>
      </c>
      <c r="AC2549" t="s">
        <v>2397</v>
      </c>
      <c r="AD2549" t="s">
        <v>3931</v>
      </c>
    </row>
    <row r="2550" spans="1:30" x14ac:dyDescent="0.25">
      <c r="A2550" s="5" t="str">
        <f t="shared" si="39"/>
        <v>R 11 - D 47 - 451 - 1119</v>
      </c>
      <c r="B2550" s="23" t="s">
        <v>2347</v>
      </c>
      <c r="C2550" t="s">
        <v>158</v>
      </c>
      <c r="D2550" t="s">
        <v>811</v>
      </c>
      <c r="E2550" t="s">
        <v>812</v>
      </c>
      <c r="F2550" t="s">
        <v>134</v>
      </c>
      <c r="G2550" t="s">
        <v>134</v>
      </c>
      <c r="H2550" t="s">
        <v>3669</v>
      </c>
      <c r="I2550" t="s">
        <v>20</v>
      </c>
      <c r="J2550" t="s">
        <v>2349</v>
      </c>
      <c r="K2550" t="s">
        <v>21</v>
      </c>
      <c r="M2550" t="s">
        <v>3670</v>
      </c>
      <c r="N2550" t="s">
        <v>22</v>
      </c>
      <c r="O2550" t="s">
        <v>23</v>
      </c>
      <c r="P2550" t="s">
        <v>26</v>
      </c>
      <c r="Q2550" t="s">
        <v>2348</v>
      </c>
      <c r="R2550" s="13">
        <v>23</v>
      </c>
      <c r="S2550" s="13">
        <v>1</v>
      </c>
      <c r="T2550" s="21">
        <v>1</v>
      </c>
      <c r="V2550" t="s">
        <v>2154</v>
      </c>
      <c r="W2550" t="s">
        <v>17588</v>
      </c>
      <c r="X2550" s="20" t="str">
        <f>+IF(V2550="","-",CONCATENATE(V2550,"_",W2550))</f>
        <v>FINES_R11</v>
      </c>
      <c r="Y2550" s="59">
        <v>0.46276512742042542</v>
      </c>
      <c r="Z2550" t="s">
        <v>134</v>
      </c>
      <c r="AA2550" t="s">
        <v>2393</v>
      </c>
      <c r="AB2550" t="str">
        <f>+IF(W2550="","-",IF(W2550="UNICO","CENSO","MUESTRA"))</f>
        <v>MUESTRA</v>
      </c>
      <c r="AC2550" t="s">
        <v>2397</v>
      </c>
      <c r="AD2550" t="s">
        <v>3623</v>
      </c>
    </row>
    <row r="2551" spans="1:30" x14ac:dyDescent="0.25">
      <c r="A2551" s="5" t="str">
        <f t="shared" si="39"/>
        <v>R 11 - D 15 - 451 - 0807</v>
      </c>
      <c r="B2551" s="23" t="s">
        <v>2347</v>
      </c>
      <c r="C2551" t="s">
        <v>158</v>
      </c>
      <c r="D2551" t="s">
        <v>427</v>
      </c>
      <c r="E2551" t="s">
        <v>428</v>
      </c>
      <c r="F2551" t="s">
        <v>134</v>
      </c>
      <c r="G2551" t="s">
        <v>134</v>
      </c>
      <c r="H2551" t="s">
        <v>3558</v>
      </c>
      <c r="I2551" t="s">
        <v>20</v>
      </c>
      <c r="J2551" t="s">
        <v>2349</v>
      </c>
      <c r="K2551" t="s">
        <v>21</v>
      </c>
      <c r="M2551" t="s">
        <v>3559</v>
      </c>
      <c r="N2551" t="s">
        <v>22</v>
      </c>
      <c r="O2551" t="s">
        <v>23</v>
      </c>
      <c r="P2551" t="s">
        <v>26</v>
      </c>
      <c r="Q2551" t="s">
        <v>2348</v>
      </c>
      <c r="R2551" s="13">
        <v>77</v>
      </c>
      <c r="S2551" s="13">
        <v>4</v>
      </c>
      <c r="T2551" s="21">
        <v>1</v>
      </c>
      <c r="V2551" t="s">
        <v>2154</v>
      </c>
      <c r="W2551" t="s">
        <v>17588</v>
      </c>
      <c r="X2551" s="20" t="str">
        <f>+IF(V2551="","-",CONCATENATE(V2551,"_",W2551))</f>
        <v>FINES_R11</v>
      </c>
      <c r="Y2551" s="59">
        <v>0.47</v>
      </c>
      <c r="Z2551" t="s">
        <v>134</v>
      </c>
      <c r="AA2551" t="s">
        <v>2393</v>
      </c>
      <c r="AB2551" t="str">
        <f>+IF(W2551="","-",IF(W2551="UNICO","CENSO","MUESTRA"))</f>
        <v>MUESTRA</v>
      </c>
      <c r="AC2551" t="s">
        <v>2398</v>
      </c>
      <c r="AD2551" t="s">
        <v>3560</v>
      </c>
    </row>
    <row r="2552" spans="1:30" x14ac:dyDescent="0.25">
      <c r="A2552" s="5" t="str">
        <f t="shared" si="39"/>
        <v>R 11 - D 83 - 452 - 4595</v>
      </c>
      <c r="B2552" s="23" t="s">
        <v>2347</v>
      </c>
      <c r="C2552" t="s">
        <v>158</v>
      </c>
      <c r="D2552" t="s">
        <v>1445</v>
      </c>
      <c r="E2552" t="s">
        <v>1446</v>
      </c>
      <c r="F2552" t="s">
        <v>134</v>
      </c>
      <c r="G2552" t="s">
        <v>134</v>
      </c>
      <c r="H2552" t="s">
        <v>3942</v>
      </c>
      <c r="I2552" t="s">
        <v>20</v>
      </c>
      <c r="J2552" t="s">
        <v>2349</v>
      </c>
      <c r="K2552" t="s">
        <v>21</v>
      </c>
      <c r="M2552" t="s">
        <v>3943</v>
      </c>
      <c r="N2552" t="s">
        <v>22</v>
      </c>
      <c r="O2552" t="s">
        <v>23</v>
      </c>
      <c r="P2552" t="s">
        <v>26</v>
      </c>
      <c r="Q2552" t="s">
        <v>2348</v>
      </c>
      <c r="R2552" s="13">
        <v>34</v>
      </c>
      <c r="S2552" s="13">
        <v>1</v>
      </c>
      <c r="T2552" s="21">
        <v>1</v>
      </c>
      <c r="V2552" t="s">
        <v>2154</v>
      </c>
      <c r="W2552" t="s">
        <v>17588</v>
      </c>
      <c r="X2552" s="20" t="str">
        <f>+IF(V2552="","-",CONCATENATE(V2552,"_",W2552))</f>
        <v>FINES_R11</v>
      </c>
      <c r="Y2552" s="59">
        <v>0.47099953889846802</v>
      </c>
      <c r="Z2552" t="s">
        <v>134</v>
      </c>
      <c r="AA2552" t="s">
        <v>2393</v>
      </c>
      <c r="AB2552" t="str">
        <f>+IF(W2552="","-",IF(W2552="UNICO","CENSO","MUESTRA"))</f>
        <v>MUESTRA</v>
      </c>
      <c r="AC2552" t="s">
        <v>2398</v>
      </c>
      <c r="AD2552" t="s">
        <v>3944</v>
      </c>
    </row>
    <row r="2553" spans="1:30" x14ac:dyDescent="0.25">
      <c r="A2553" s="5" t="str">
        <f t="shared" si="39"/>
        <v>R 11 - D 116 - 453 - 0992</v>
      </c>
      <c r="B2553" s="23" t="s">
        <v>2347</v>
      </c>
      <c r="C2553" t="s">
        <v>158</v>
      </c>
      <c r="D2553" t="s">
        <v>162</v>
      </c>
      <c r="E2553" t="s">
        <v>1868</v>
      </c>
      <c r="F2553" t="s">
        <v>134</v>
      </c>
      <c r="G2553" t="s">
        <v>134</v>
      </c>
      <c r="H2553" t="s">
        <v>3482</v>
      </c>
      <c r="I2553" t="s">
        <v>20</v>
      </c>
      <c r="J2553" t="s">
        <v>2349</v>
      </c>
      <c r="K2553" t="s">
        <v>21</v>
      </c>
      <c r="M2553" t="s">
        <v>3483</v>
      </c>
      <c r="N2553" t="s">
        <v>22</v>
      </c>
      <c r="O2553" t="s">
        <v>23</v>
      </c>
      <c r="P2553" t="s">
        <v>26</v>
      </c>
      <c r="Q2553" t="s">
        <v>2348</v>
      </c>
      <c r="R2553" s="13">
        <v>61</v>
      </c>
      <c r="S2553" s="13">
        <v>2</v>
      </c>
      <c r="T2553" s="21">
        <v>1</v>
      </c>
      <c r="V2553" t="s">
        <v>2154</v>
      </c>
      <c r="W2553" t="s">
        <v>17588</v>
      </c>
      <c r="X2553" s="20" t="str">
        <f>+IF(V2553="","-",CONCATENATE(V2553,"_",W2553))</f>
        <v>FINES_R11</v>
      </c>
      <c r="Y2553" s="59">
        <v>0.47168412804603582</v>
      </c>
      <c r="Z2553" t="s">
        <v>134</v>
      </c>
      <c r="AA2553" t="s">
        <v>2393</v>
      </c>
      <c r="AB2553" t="str">
        <f>+IF(W2553="","-",IF(W2553="UNICO","CENSO","MUESTRA"))</f>
        <v>MUESTRA</v>
      </c>
      <c r="AC2553" t="s">
        <v>2397</v>
      </c>
      <c r="AD2553" t="s">
        <v>3484</v>
      </c>
    </row>
    <row r="2554" spans="1:30" x14ac:dyDescent="0.25">
      <c r="A2554" s="5" t="str">
        <f t="shared" si="39"/>
        <v>R 11 - D 116 - 453 - 0045</v>
      </c>
      <c r="B2554" s="23" t="s">
        <v>2347</v>
      </c>
      <c r="C2554" t="s">
        <v>158</v>
      </c>
      <c r="D2554" t="s">
        <v>162</v>
      </c>
      <c r="E2554" t="s">
        <v>1868</v>
      </c>
      <c r="F2554" t="s">
        <v>134</v>
      </c>
      <c r="G2554" t="s">
        <v>134</v>
      </c>
      <c r="H2554" t="s">
        <v>3509</v>
      </c>
      <c r="I2554" t="s">
        <v>20</v>
      </c>
      <c r="J2554" t="s">
        <v>2349</v>
      </c>
      <c r="K2554" t="s">
        <v>21</v>
      </c>
      <c r="M2554" t="s">
        <v>2272</v>
      </c>
      <c r="N2554" t="s">
        <v>22</v>
      </c>
      <c r="O2554" t="s">
        <v>23</v>
      </c>
      <c r="P2554" t="s">
        <v>26</v>
      </c>
      <c r="Q2554" t="s">
        <v>2348</v>
      </c>
      <c r="R2554" s="13">
        <v>22</v>
      </c>
      <c r="S2554" s="13">
        <v>1</v>
      </c>
      <c r="T2554" s="21">
        <v>1</v>
      </c>
      <c r="V2554" t="s">
        <v>2154</v>
      </c>
      <c r="W2554" t="s">
        <v>17588</v>
      </c>
      <c r="X2554" s="20" t="str">
        <f>+IF(V2554="","-",CONCATENATE(V2554,"_",W2554))</f>
        <v>FINES_R11</v>
      </c>
      <c r="Y2554" s="59">
        <v>0.47483861446380621</v>
      </c>
      <c r="Z2554" t="s">
        <v>134</v>
      </c>
      <c r="AA2554" t="s">
        <v>2393</v>
      </c>
      <c r="AB2554" t="str">
        <f>+IF(W2554="","-",IF(W2554="UNICO","CENSO","MUESTRA"))</f>
        <v>MUESTRA</v>
      </c>
      <c r="AC2554" t="s">
        <v>2397</v>
      </c>
      <c r="AD2554" t="s">
        <v>3510</v>
      </c>
    </row>
    <row r="2555" spans="1:30" x14ac:dyDescent="0.25">
      <c r="A2555" s="5" t="str">
        <f t="shared" si="39"/>
        <v>R 11 - D 83 - 454 - 0555</v>
      </c>
      <c r="B2555" s="23" t="s">
        <v>2347</v>
      </c>
      <c r="C2555" t="s">
        <v>158</v>
      </c>
      <c r="D2555" t="s">
        <v>1445</v>
      </c>
      <c r="E2555" t="s">
        <v>1446</v>
      </c>
      <c r="F2555" t="s">
        <v>134</v>
      </c>
      <c r="G2555" t="s">
        <v>134</v>
      </c>
      <c r="H2555" t="s">
        <v>3794</v>
      </c>
      <c r="I2555" t="s">
        <v>20</v>
      </c>
      <c r="J2555" t="s">
        <v>2349</v>
      </c>
      <c r="K2555" t="s">
        <v>21</v>
      </c>
      <c r="M2555" t="s">
        <v>3795</v>
      </c>
      <c r="N2555" t="s">
        <v>22</v>
      </c>
      <c r="O2555" t="s">
        <v>23</v>
      </c>
      <c r="P2555" t="s">
        <v>26</v>
      </c>
      <c r="Q2555" t="s">
        <v>2348</v>
      </c>
      <c r="R2555" s="13">
        <v>68</v>
      </c>
      <c r="S2555" s="13">
        <v>4</v>
      </c>
      <c r="T2555" s="21">
        <v>1</v>
      </c>
      <c r="V2555" t="s">
        <v>2154</v>
      </c>
      <c r="W2555" t="s">
        <v>17588</v>
      </c>
      <c r="X2555" s="20" t="str">
        <f>+IF(V2555="","-",CONCATENATE(V2555,"_",W2555))</f>
        <v>FINES_R11</v>
      </c>
      <c r="Y2555" s="59">
        <v>0.48563212156295782</v>
      </c>
      <c r="Z2555" t="s">
        <v>134</v>
      </c>
      <c r="AA2555" t="s">
        <v>2393</v>
      </c>
      <c r="AB2555" t="str">
        <f>+IF(W2555="","-",IF(W2555="UNICO","CENSO","MUESTRA"))</f>
        <v>MUESTRA</v>
      </c>
      <c r="AC2555" t="s">
        <v>2397</v>
      </c>
      <c r="AD2555" t="s">
        <v>3796</v>
      </c>
    </row>
    <row r="2556" spans="1:30" x14ac:dyDescent="0.25">
      <c r="A2556" s="5" t="str">
        <f t="shared" si="39"/>
        <v>R 11 - D 83 - 454 - 0791</v>
      </c>
      <c r="B2556" s="23" t="s">
        <v>2347</v>
      </c>
      <c r="C2556" t="s">
        <v>158</v>
      </c>
      <c r="D2556" t="s">
        <v>1445</v>
      </c>
      <c r="E2556" t="s">
        <v>1446</v>
      </c>
      <c r="F2556" t="s">
        <v>134</v>
      </c>
      <c r="G2556" t="s">
        <v>134</v>
      </c>
      <c r="H2556" t="s">
        <v>3837</v>
      </c>
      <c r="I2556" t="s">
        <v>20</v>
      </c>
      <c r="J2556" t="s">
        <v>2349</v>
      </c>
      <c r="K2556" t="s">
        <v>21</v>
      </c>
      <c r="M2556" t="s">
        <v>3838</v>
      </c>
      <c r="N2556" t="s">
        <v>22</v>
      </c>
      <c r="O2556" t="s">
        <v>23</v>
      </c>
      <c r="P2556" t="s">
        <v>26</v>
      </c>
      <c r="Q2556" t="s">
        <v>2348</v>
      </c>
      <c r="R2556" s="13">
        <v>16</v>
      </c>
      <c r="S2556" s="13">
        <v>1</v>
      </c>
      <c r="T2556" s="21">
        <v>1</v>
      </c>
      <c r="V2556" t="s">
        <v>2154</v>
      </c>
      <c r="W2556" t="s">
        <v>17588</v>
      </c>
      <c r="X2556" s="20" t="str">
        <f>+IF(V2556="","-",CONCATENATE(V2556,"_",W2556))</f>
        <v>FINES_R11</v>
      </c>
      <c r="Y2556" s="59">
        <v>0.48563212156295782</v>
      </c>
      <c r="Z2556" t="s">
        <v>134</v>
      </c>
      <c r="AA2556" t="s">
        <v>2393</v>
      </c>
      <c r="AB2556" t="str">
        <f>+IF(W2556="","-",IF(W2556="UNICO","CENSO","MUESTRA"))</f>
        <v>MUESTRA</v>
      </c>
      <c r="AC2556" t="s">
        <v>2398</v>
      </c>
      <c r="AD2556" t="s">
        <v>3839</v>
      </c>
    </row>
    <row r="2557" spans="1:30" x14ac:dyDescent="0.25">
      <c r="A2557" s="5" t="str">
        <f t="shared" si="39"/>
        <v>R 11 - D 83 - 453 - 3522</v>
      </c>
      <c r="B2557" s="23" t="s">
        <v>2347</v>
      </c>
      <c r="C2557" t="s">
        <v>158</v>
      </c>
      <c r="D2557" t="s">
        <v>1445</v>
      </c>
      <c r="E2557" t="s">
        <v>1446</v>
      </c>
      <c r="F2557" t="s">
        <v>134</v>
      </c>
      <c r="G2557" t="s">
        <v>134</v>
      </c>
      <c r="H2557" t="s">
        <v>3790</v>
      </c>
      <c r="I2557" t="s">
        <v>20</v>
      </c>
      <c r="J2557" t="s">
        <v>2349</v>
      </c>
      <c r="K2557" t="s">
        <v>21</v>
      </c>
      <c r="M2557" t="s">
        <v>3791</v>
      </c>
      <c r="N2557" t="s">
        <v>22</v>
      </c>
      <c r="O2557" t="s">
        <v>23</v>
      </c>
      <c r="P2557" t="s">
        <v>26</v>
      </c>
      <c r="Q2557" t="s">
        <v>2348</v>
      </c>
      <c r="R2557" s="13">
        <v>16</v>
      </c>
      <c r="S2557" s="13">
        <v>1</v>
      </c>
      <c r="T2557" s="21">
        <v>1</v>
      </c>
      <c r="V2557" t="s">
        <v>2154</v>
      </c>
      <c r="W2557" t="s">
        <v>17588</v>
      </c>
      <c r="X2557" s="20" t="str">
        <f>+IF(V2557="","-",CONCATENATE(V2557,"_",W2557))</f>
        <v>FINES_R11</v>
      </c>
      <c r="Y2557" s="59">
        <v>0.48814290761947632</v>
      </c>
      <c r="Z2557" t="s">
        <v>134</v>
      </c>
      <c r="AA2557" t="s">
        <v>2393</v>
      </c>
      <c r="AB2557" t="str">
        <f>+IF(W2557="","-",IF(W2557="UNICO","CENSO","MUESTRA"))</f>
        <v>MUESTRA</v>
      </c>
      <c r="AC2557" t="s">
        <v>2398</v>
      </c>
      <c r="AD2557" t="s">
        <v>3792</v>
      </c>
    </row>
    <row r="2558" spans="1:30" x14ac:dyDescent="0.25">
      <c r="A2558" s="5" t="str">
        <f t="shared" si="39"/>
        <v>R 11 - D 83 - 453 - 1802</v>
      </c>
      <c r="B2558" s="23" t="s">
        <v>2347</v>
      </c>
      <c r="C2558" t="s">
        <v>158</v>
      </c>
      <c r="D2558" t="s">
        <v>1445</v>
      </c>
      <c r="E2558" t="s">
        <v>1446</v>
      </c>
      <c r="F2558" t="s">
        <v>134</v>
      </c>
      <c r="G2558" t="s">
        <v>134</v>
      </c>
      <c r="H2558" t="s">
        <v>3680</v>
      </c>
      <c r="I2558" t="s">
        <v>20</v>
      </c>
      <c r="J2558" t="s">
        <v>2349</v>
      </c>
      <c r="K2558" t="s">
        <v>21</v>
      </c>
      <c r="M2558" t="s">
        <v>3681</v>
      </c>
      <c r="N2558" t="s">
        <v>22</v>
      </c>
      <c r="O2558" t="s">
        <v>23</v>
      </c>
      <c r="P2558" t="s">
        <v>26</v>
      </c>
      <c r="Q2558" t="s">
        <v>2348</v>
      </c>
      <c r="R2558" s="13">
        <v>48</v>
      </c>
      <c r="S2558" s="13">
        <v>2</v>
      </c>
      <c r="T2558" s="21">
        <v>1</v>
      </c>
      <c r="V2558" t="s">
        <v>2154</v>
      </c>
      <c r="W2558" t="s">
        <v>17588</v>
      </c>
      <c r="X2558" s="20" t="str">
        <f>+IF(V2558="","-",CONCATENATE(V2558,"_",W2558))</f>
        <v>FINES_R11</v>
      </c>
      <c r="Y2558" s="59">
        <v>0.49568775296211243</v>
      </c>
      <c r="Z2558" t="s">
        <v>134</v>
      </c>
      <c r="AA2558" t="s">
        <v>2393</v>
      </c>
      <c r="AB2558" t="str">
        <f>+IF(W2558="","-",IF(W2558="UNICO","CENSO","MUESTRA"))</f>
        <v>MUESTRA</v>
      </c>
      <c r="AC2558" t="s">
        <v>2398</v>
      </c>
      <c r="AD2558" t="s">
        <v>3682</v>
      </c>
    </row>
    <row r="2559" spans="1:30" x14ac:dyDescent="0.25">
      <c r="A2559" s="5" t="str">
        <f t="shared" si="39"/>
        <v>R 11 - D 83 - 453 - 0784</v>
      </c>
      <c r="B2559" s="23" t="s">
        <v>2347</v>
      </c>
      <c r="C2559" t="s">
        <v>158</v>
      </c>
      <c r="D2559" t="s">
        <v>1445</v>
      </c>
      <c r="E2559" t="s">
        <v>1446</v>
      </c>
      <c r="F2559" t="s">
        <v>134</v>
      </c>
      <c r="G2559" t="s">
        <v>134</v>
      </c>
      <c r="H2559" t="s">
        <v>3778</v>
      </c>
      <c r="I2559" t="s">
        <v>20</v>
      </c>
      <c r="J2559" t="s">
        <v>2349</v>
      </c>
      <c r="K2559" t="s">
        <v>21</v>
      </c>
      <c r="M2559" t="s">
        <v>3713</v>
      </c>
      <c r="N2559" t="s">
        <v>22</v>
      </c>
      <c r="O2559" t="s">
        <v>23</v>
      </c>
      <c r="P2559" t="s">
        <v>26</v>
      </c>
      <c r="Q2559" t="s">
        <v>2348</v>
      </c>
      <c r="R2559" s="13">
        <v>36</v>
      </c>
      <c r="S2559" s="13">
        <v>1</v>
      </c>
      <c r="T2559" s="21">
        <v>1</v>
      </c>
      <c r="V2559" t="s">
        <v>2154</v>
      </c>
      <c r="W2559" t="s">
        <v>17588</v>
      </c>
      <c r="X2559" s="20" t="str">
        <f>+IF(V2559="","-",CONCATENATE(V2559,"_",W2559))</f>
        <v>FINES_R11</v>
      </c>
      <c r="Y2559" s="59">
        <v>0.5014832615852356</v>
      </c>
      <c r="Z2559" t="s">
        <v>134</v>
      </c>
      <c r="AA2559" t="s">
        <v>2393</v>
      </c>
      <c r="AB2559" t="str">
        <f>+IF(W2559="","-",IF(W2559="UNICO","CENSO","MUESTRA"))</f>
        <v>MUESTRA</v>
      </c>
      <c r="AC2559" t="s">
        <v>2398</v>
      </c>
      <c r="AD2559" t="s">
        <v>3779</v>
      </c>
    </row>
    <row r="2560" spans="1:30" x14ac:dyDescent="0.25">
      <c r="A2560" s="5" t="str">
        <f t="shared" si="39"/>
        <v>R 11 - D 116 - 455 - 1747</v>
      </c>
      <c r="B2560" s="23" t="s">
        <v>2347</v>
      </c>
      <c r="C2560" t="s">
        <v>158</v>
      </c>
      <c r="D2560" t="s">
        <v>162</v>
      </c>
      <c r="E2560" t="s">
        <v>1868</v>
      </c>
      <c r="F2560" t="s">
        <v>134</v>
      </c>
      <c r="G2560" t="s">
        <v>134</v>
      </c>
      <c r="H2560" t="s">
        <v>3456</v>
      </c>
      <c r="I2560" t="s">
        <v>20</v>
      </c>
      <c r="J2560" t="s">
        <v>2349</v>
      </c>
      <c r="K2560" t="s">
        <v>21</v>
      </c>
      <c r="M2560" t="s">
        <v>3457</v>
      </c>
      <c r="N2560" t="s">
        <v>22</v>
      </c>
      <c r="O2560" t="s">
        <v>23</v>
      </c>
      <c r="P2560" t="s">
        <v>26</v>
      </c>
      <c r="Q2560" t="s">
        <v>2348</v>
      </c>
      <c r="R2560" s="13">
        <v>108</v>
      </c>
      <c r="S2560" s="13">
        <v>5</v>
      </c>
      <c r="T2560" s="21">
        <v>1</v>
      </c>
      <c r="V2560" t="s">
        <v>2154</v>
      </c>
      <c r="W2560" t="s">
        <v>17588</v>
      </c>
      <c r="X2560" s="20" t="str">
        <f>+IF(V2560="","-",CONCATENATE(V2560,"_",W2560))</f>
        <v>FINES_R11</v>
      </c>
      <c r="Y2560" s="59">
        <v>0.50181001424789429</v>
      </c>
      <c r="Z2560" t="s">
        <v>134</v>
      </c>
      <c r="AA2560" t="s">
        <v>2393</v>
      </c>
      <c r="AB2560" t="str">
        <f>+IF(W2560="","-",IF(W2560="UNICO","CENSO","MUESTRA"))</f>
        <v>MUESTRA</v>
      </c>
      <c r="AC2560" t="s">
        <v>2398</v>
      </c>
      <c r="AD2560" t="s">
        <v>3458</v>
      </c>
    </row>
    <row r="2561" spans="1:30" x14ac:dyDescent="0.25">
      <c r="A2561" s="5" t="str">
        <f t="shared" si="39"/>
        <v>R 11 - D 83 - 454 - 0787</v>
      </c>
      <c r="B2561" s="23" t="s">
        <v>2347</v>
      </c>
      <c r="C2561" t="s">
        <v>158</v>
      </c>
      <c r="D2561" t="s">
        <v>1445</v>
      </c>
      <c r="E2561" t="s">
        <v>1446</v>
      </c>
      <c r="F2561" t="s">
        <v>134</v>
      </c>
      <c r="G2561" t="s">
        <v>134</v>
      </c>
      <c r="H2561" t="s">
        <v>3858</v>
      </c>
      <c r="I2561" t="s">
        <v>20</v>
      </c>
      <c r="J2561" t="s">
        <v>2349</v>
      </c>
      <c r="K2561" t="s">
        <v>21</v>
      </c>
      <c r="M2561" t="s">
        <v>3859</v>
      </c>
      <c r="N2561" t="s">
        <v>22</v>
      </c>
      <c r="O2561" t="s">
        <v>23</v>
      </c>
      <c r="P2561" t="s">
        <v>26</v>
      </c>
      <c r="Q2561" t="s">
        <v>2348</v>
      </c>
      <c r="R2561" s="13">
        <v>16</v>
      </c>
      <c r="S2561" s="13">
        <v>1</v>
      </c>
      <c r="T2561" s="21">
        <v>1</v>
      </c>
      <c r="V2561" t="s">
        <v>2154</v>
      </c>
      <c r="W2561" t="s">
        <v>17588</v>
      </c>
      <c r="X2561" s="20" t="str">
        <f>+IF(V2561="","-",CONCATENATE(V2561,"_",W2561))</f>
        <v>FINES_R11</v>
      </c>
      <c r="Y2561" s="59">
        <v>0.50693142414093018</v>
      </c>
      <c r="Z2561" t="s">
        <v>134</v>
      </c>
      <c r="AA2561" t="s">
        <v>2393</v>
      </c>
      <c r="AB2561" t="str">
        <f>+IF(W2561="","-",IF(W2561="UNICO","CENSO","MUESTRA"))</f>
        <v>MUESTRA</v>
      </c>
      <c r="AC2561" t="s">
        <v>2397</v>
      </c>
      <c r="AD2561" t="s">
        <v>3860</v>
      </c>
    </row>
    <row r="2562" spans="1:30" x14ac:dyDescent="0.25">
      <c r="A2562" s="5" t="str">
        <f t="shared" si="39"/>
        <v>R 11 - D 116 - 453 - 3334</v>
      </c>
      <c r="B2562" s="23" t="s">
        <v>2347</v>
      </c>
      <c r="C2562" t="s">
        <v>158</v>
      </c>
      <c r="D2562" t="s">
        <v>162</v>
      </c>
      <c r="E2562" t="s">
        <v>1868</v>
      </c>
      <c r="F2562" t="s">
        <v>134</v>
      </c>
      <c r="G2562" t="s">
        <v>134</v>
      </c>
      <c r="H2562" t="s">
        <v>3452</v>
      </c>
      <c r="I2562" t="s">
        <v>20</v>
      </c>
      <c r="J2562" t="s">
        <v>2349</v>
      </c>
      <c r="K2562" t="s">
        <v>21</v>
      </c>
      <c r="M2562" t="s">
        <v>3453</v>
      </c>
      <c r="N2562" t="s">
        <v>22</v>
      </c>
      <c r="O2562" t="s">
        <v>23</v>
      </c>
      <c r="P2562" t="s">
        <v>26</v>
      </c>
      <c r="Q2562" t="s">
        <v>2348</v>
      </c>
      <c r="R2562" s="13">
        <v>150</v>
      </c>
      <c r="S2562" s="13">
        <v>5</v>
      </c>
      <c r="T2562" s="21">
        <v>1</v>
      </c>
      <c r="V2562" t="s">
        <v>2154</v>
      </c>
      <c r="W2562" t="s">
        <v>17588</v>
      </c>
      <c r="X2562" s="20" t="str">
        <f>+IF(V2562="","-",CONCATENATE(V2562,"_",W2562))</f>
        <v>FINES_R11</v>
      </c>
      <c r="Y2562" s="59">
        <v>0.50774091482162476</v>
      </c>
      <c r="Z2562" t="s">
        <v>134</v>
      </c>
      <c r="AA2562" t="s">
        <v>2393</v>
      </c>
      <c r="AB2562" t="str">
        <f>+IF(W2562="","-",IF(W2562="UNICO","CENSO","MUESTRA"))</f>
        <v>MUESTRA</v>
      </c>
      <c r="AC2562" t="s">
        <v>2398</v>
      </c>
      <c r="AD2562" t="s">
        <v>3454</v>
      </c>
    </row>
    <row r="2563" spans="1:30" x14ac:dyDescent="0.25">
      <c r="A2563" s="5" t="str">
        <f t="shared" ref="A2563:A2626" si="40">+H2563</f>
        <v>R 11 - D 83 - 457 - 0933</v>
      </c>
      <c r="B2563" s="23" t="s">
        <v>2347</v>
      </c>
      <c r="C2563" t="s">
        <v>158</v>
      </c>
      <c r="D2563" t="s">
        <v>1445</v>
      </c>
      <c r="E2563" t="s">
        <v>1446</v>
      </c>
      <c r="F2563" t="s">
        <v>134</v>
      </c>
      <c r="G2563" t="s">
        <v>134</v>
      </c>
      <c r="H2563" t="s">
        <v>3758</v>
      </c>
      <c r="I2563" t="s">
        <v>20</v>
      </c>
      <c r="J2563" t="s">
        <v>2349</v>
      </c>
      <c r="K2563" t="s">
        <v>21</v>
      </c>
      <c r="M2563" t="s">
        <v>3759</v>
      </c>
      <c r="N2563" t="s">
        <v>22</v>
      </c>
      <c r="O2563" t="s">
        <v>23</v>
      </c>
      <c r="P2563" t="s">
        <v>26</v>
      </c>
      <c r="Q2563" t="s">
        <v>2348</v>
      </c>
      <c r="R2563" s="13">
        <v>116</v>
      </c>
      <c r="S2563" s="13">
        <v>3</v>
      </c>
      <c r="T2563" s="21">
        <v>1</v>
      </c>
      <c r="V2563" t="s">
        <v>2154</v>
      </c>
      <c r="W2563" t="s">
        <v>17588</v>
      </c>
      <c r="X2563" s="20" t="str">
        <f>+IF(V2563="","-",CONCATENATE(V2563,"_",W2563))</f>
        <v>FINES_R11</v>
      </c>
      <c r="Y2563" s="59">
        <v>0.5123903751373291</v>
      </c>
      <c r="Z2563" t="s">
        <v>134</v>
      </c>
      <c r="AA2563" t="s">
        <v>2393</v>
      </c>
      <c r="AB2563" t="str">
        <f>+IF(W2563="","-",IF(W2563="UNICO","CENSO","MUESTRA"))</f>
        <v>MUESTRA</v>
      </c>
      <c r="AC2563" t="s">
        <v>2398</v>
      </c>
      <c r="AD2563" t="s">
        <v>3760</v>
      </c>
    </row>
    <row r="2564" spans="1:30" x14ac:dyDescent="0.25">
      <c r="A2564" s="5" t="str">
        <f t="shared" si="40"/>
        <v>R 11 - D 31 - 452 - 1016</v>
      </c>
      <c r="B2564" s="23" t="s">
        <v>2347</v>
      </c>
      <c r="C2564" t="s">
        <v>158</v>
      </c>
      <c r="D2564" t="s">
        <v>576</v>
      </c>
      <c r="E2564" t="s">
        <v>577</v>
      </c>
      <c r="F2564" t="s">
        <v>134</v>
      </c>
      <c r="G2564" t="s">
        <v>134</v>
      </c>
      <c r="H2564" t="s">
        <v>3576</v>
      </c>
      <c r="I2564" t="s">
        <v>20</v>
      </c>
      <c r="J2564" t="s">
        <v>2349</v>
      </c>
      <c r="K2564" t="s">
        <v>21</v>
      </c>
      <c r="M2564" t="s">
        <v>3577</v>
      </c>
      <c r="N2564" t="s">
        <v>22</v>
      </c>
      <c r="O2564" t="s">
        <v>23</v>
      </c>
      <c r="P2564" t="s">
        <v>26</v>
      </c>
      <c r="Q2564" t="s">
        <v>2348</v>
      </c>
      <c r="R2564" s="13">
        <v>86</v>
      </c>
      <c r="S2564" s="13">
        <v>3</v>
      </c>
      <c r="T2564" s="21">
        <v>1</v>
      </c>
      <c r="V2564" t="s">
        <v>2154</v>
      </c>
      <c r="W2564" t="s">
        <v>17588</v>
      </c>
      <c r="X2564" s="20" t="str">
        <f>+IF(V2564="","-",CONCATENATE(V2564,"_",W2564))</f>
        <v>FINES_R11</v>
      </c>
      <c r="Y2564" s="59">
        <v>0.51758027076721191</v>
      </c>
      <c r="Z2564" t="s">
        <v>134</v>
      </c>
      <c r="AA2564" t="s">
        <v>2393</v>
      </c>
      <c r="AB2564" t="str">
        <f>+IF(W2564="","-",IF(W2564="UNICO","CENSO","MUESTRA"))</f>
        <v>MUESTRA</v>
      </c>
      <c r="AC2564" t="s">
        <v>2397</v>
      </c>
      <c r="AD2564" t="s">
        <v>3578</v>
      </c>
    </row>
    <row r="2565" spans="1:30" x14ac:dyDescent="0.25">
      <c r="A2565" s="5" t="str">
        <f t="shared" si="40"/>
        <v>R 11 - D 31 - 452 - 1680</v>
      </c>
      <c r="B2565" s="23" t="s">
        <v>2347</v>
      </c>
      <c r="C2565" t="s">
        <v>158</v>
      </c>
      <c r="D2565" t="s">
        <v>576</v>
      </c>
      <c r="E2565" t="s">
        <v>577</v>
      </c>
      <c r="F2565" t="s">
        <v>134</v>
      </c>
      <c r="G2565" t="s">
        <v>134</v>
      </c>
      <c r="H2565" t="s">
        <v>3572</v>
      </c>
      <c r="I2565" t="s">
        <v>20</v>
      </c>
      <c r="J2565" t="s">
        <v>2349</v>
      </c>
      <c r="K2565" t="s">
        <v>21</v>
      </c>
      <c r="M2565" t="s">
        <v>18071</v>
      </c>
      <c r="N2565" t="s">
        <v>22</v>
      </c>
      <c r="O2565" t="s">
        <v>23</v>
      </c>
      <c r="P2565" t="s">
        <v>26</v>
      </c>
      <c r="Q2565" t="s">
        <v>2348</v>
      </c>
      <c r="R2565" s="13">
        <v>92</v>
      </c>
      <c r="S2565" s="13">
        <v>4</v>
      </c>
      <c r="T2565" s="21">
        <v>1</v>
      </c>
      <c r="V2565" t="s">
        <v>2154</v>
      </c>
      <c r="W2565" t="s">
        <v>17588</v>
      </c>
      <c r="X2565" s="20" t="str">
        <f>+IF(V2565="","-",CONCATENATE(V2565,"_",W2565))</f>
        <v>FINES_R11</v>
      </c>
      <c r="Y2565" s="59">
        <v>0.52152550220489502</v>
      </c>
      <c r="Z2565" t="s">
        <v>134</v>
      </c>
      <c r="AA2565" t="s">
        <v>2393</v>
      </c>
      <c r="AB2565" t="str">
        <f>+IF(W2565="","-",IF(W2565="UNICO","CENSO","MUESTRA"))</f>
        <v>MUESTRA</v>
      </c>
      <c r="AC2565" t="s">
        <v>2398</v>
      </c>
      <c r="AD2565" t="s">
        <v>3574</v>
      </c>
    </row>
    <row r="2566" spans="1:30" x14ac:dyDescent="0.25">
      <c r="A2566" s="5" t="str">
        <f t="shared" si="40"/>
        <v>R 11 - D 15 - 453 - 3855</v>
      </c>
      <c r="B2566" s="23" t="s">
        <v>2347</v>
      </c>
      <c r="C2566" t="s">
        <v>158</v>
      </c>
      <c r="D2566" t="s">
        <v>427</v>
      </c>
      <c r="E2566" t="s">
        <v>428</v>
      </c>
      <c r="F2566" t="s">
        <v>134</v>
      </c>
      <c r="G2566" t="s">
        <v>134</v>
      </c>
      <c r="H2566" t="s">
        <v>11147</v>
      </c>
      <c r="I2566" t="s">
        <v>20</v>
      </c>
      <c r="J2566" t="s">
        <v>2349</v>
      </c>
      <c r="K2566" t="s">
        <v>21</v>
      </c>
      <c r="M2566" t="s">
        <v>11148</v>
      </c>
      <c r="N2566" t="s">
        <v>22</v>
      </c>
      <c r="O2566" t="s">
        <v>23</v>
      </c>
      <c r="P2566" t="s">
        <v>26</v>
      </c>
      <c r="Q2566" t="s">
        <v>2348</v>
      </c>
      <c r="R2566" s="13">
        <v>16</v>
      </c>
      <c r="S2566" s="13">
        <v>1</v>
      </c>
      <c r="T2566" s="21">
        <v>1</v>
      </c>
      <c r="V2566" t="s">
        <v>2154</v>
      </c>
      <c r="W2566" t="s">
        <v>17588</v>
      </c>
      <c r="X2566" s="20" t="str">
        <f>+IF(V2566="","-",CONCATENATE(V2566,"_",W2566))</f>
        <v>FINES_R11</v>
      </c>
      <c r="Y2566" s="59">
        <v>0.52322351932525635</v>
      </c>
      <c r="Z2566" t="s">
        <v>134</v>
      </c>
      <c r="AA2566" t="s">
        <v>2393</v>
      </c>
      <c r="AB2566" t="str">
        <f>+IF(W2566="","-",IF(W2566="UNICO","CENSO","MUESTRA"))</f>
        <v>MUESTRA</v>
      </c>
      <c r="AC2566" t="s">
        <v>2397</v>
      </c>
      <c r="AD2566" t="s">
        <v>11149</v>
      </c>
    </row>
    <row r="2567" spans="1:30" x14ac:dyDescent="0.25">
      <c r="A2567" s="5" t="str">
        <f t="shared" si="40"/>
        <v>R 11 - D 83 - 453 - 0943</v>
      </c>
      <c r="B2567" s="23" t="s">
        <v>2347</v>
      </c>
      <c r="C2567" t="s">
        <v>158</v>
      </c>
      <c r="D2567" t="s">
        <v>1445</v>
      </c>
      <c r="E2567" t="s">
        <v>1446</v>
      </c>
      <c r="F2567" t="s">
        <v>134</v>
      </c>
      <c r="G2567" t="s">
        <v>134</v>
      </c>
      <c r="H2567" t="s">
        <v>3809</v>
      </c>
      <c r="I2567" t="s">
        <v>20</v>
      </c>
      <c r="J2567" t="s">
        <v>2349</v>
      </c>
      <c r="K2567" t="s">
        <v>21</v>
      </c>
      <c r="M2567" t="s">
        <v>3706</v>
      </c>
      <c r="N2567" t="s">
        <v>22</v>
      </c>
      <c r="O2567" t="s">
        <v>23</v>
      </c>
      <c r="P2567" t="s">
        <v>26</v>
      </c>
      <c r="Q2567" t="s">
        <v>2348</v>
      </c>
      <c r="R2567" s="13">
        <v>60</v>
      </c>
      <c r="S2567" s="13">
        <v>2</v>
      </c>
      <c r="T2567" s="21">
        <v>1</v>
      </c>
      <c r="V2567" t="s">
        <v>2154</v>
      </c>
      <c r="W2567" t="s">
        <v>17588</v>
      </c>
      <c r="X2567" s="20" t="str">
        <f>+IF(V2567="","-",CONCATENATE(V2567,"_",W2567))</f>
        <v>FINES_R11</v>
      </c>
      <c r="Y2567" s="59">
        <v>0.52553719282150269</v>
      </c>
      <c r="Z2567" t="s">
        <v>134</v>
      </c>
      <c r="AA2567" t="s">
        <v>2393</v>
      </c>
      <c r="AB2567" t="str">
        <f>+IF(W2567="","-",IF(W2567="UNICO","CENSO","MUESTRA"))</f>
        <v>MUESTRA</v>
      </c>
      <c r="AC2567" t="s">
        <v>2397</v>
      </c>
      <c r="AD2567" t="s">
        <v>3810</v>
      </c>
    </row>
    <row r="2568" spans="1:30" x14ac:dyDescent="0.25">
      <c r="A2568" s="5" t="str">
        <f t="shared" si="40"/>
        <v>R 11 - D 83 - 453 - 0782</v>
      </c>
      <c r="B2568" s="23" t="s">
        <v>2347</v>
      </c>
      <c r="C2568" t="s">
        <v>158</v>
      </c>
      <c r="D2568" t="s">
        <v>1445</v>
      </c>
      <c r="E2568" t="s">
        <v>1446</v>
      </c>
      <c r="F2568" t="s">
        <v>134</v>
      </c>
      <c r="G2568" t="s">
        <v>134</v>
      </c>
      <c r="H2568" t="s">
        <v>3891</v>
      </c>
      <c r="I2568" t="s">
        <v>20</v>
      </c>
      <c r="J2568" t="s">
        <v>2349</v>
      </c>
      <c r="K2568" t="s">
        <v>21</v>
      </c>
      <c r="M2568" t="s">
        <v>3706</v>
      </c>
      <c r="N2568" t="s">
        <v>22</v>
      </c>
      <c r="O2568" t="s">
        <v>23</v>
      </c>
      <c r="P2568" t="s">
        <v>26</v>
      </c>
      <c r="Q2568" t="s">
        <v>2348</v>
      </c>
      <c r="R2568" s="13">
        <v>18</v>
      </c>
      <c r="S2568" s="13">
        <v>1</v>
      </c>
      <c r="T2568" s="21">
        <v>1</v>
      </c>
      <c r="V2568" t="s">
        <v>2154</v>
      </c>
      <c r="W2568" t="s">
        <v>17588</v>
      </c>
      <c r="X2568" s="20" t="str">
        <f>+IF(V2568="","-",CONCATENATE(V2568,"_",W2568))</f>
        <v>FINES_R11</v>
      </c>
      <c r="Y2568" s="59">
        <v>0.52553719282150269</v>
      </c>
      <c r="Z2568" t="s">
        <v>134</v>
      </c>
      <c r="AA2568" t="s">
        <v>2393</v>
      </c>
      <c r="AB2568" t="str">
        <f>+IF(W2568="","-",IF(W2568="UNICO","CENSO","MUESTRA"))</f>
        <v>MUESTRA</v>
      </c>
      <c r="AC2568" t="s">
        <v>2397</v>
      </c>
      <c r="AD2568" t="s">
        <v>3810</v>
      </c>
    </row>
    <row r="2569" spans="1:30" x14ac:dyDescent="0.25">
      <c r="A2569" s="5" t="str">
        <f t="shared" si="40"/>
        <v>R 11 - D 15 - 451 - 0817</v>
      </c>
      <c r="B2569" s="23" t="s">
        <v>2347</v>
      </c>
      <c r="C2569" t="s">
        <v>158</v>
      </c>
      <c r="D2569" t="s">
        <v>427</v>
      </c>
      <c r="E2569" t="s">
        <v>428</v>
      </c>
      <c r="F2569" t="s">
        <v>134</v>
      </c>
      <c r="G2569" t="s">
        <v>134</v>
      </c>
      <c r="H2569" t="s">
        <v>3550</v>
      </c>
      <c r="I2569" t="s">
        <v>20</v>
      </c>
      <c r="J2569" t="s">
        <v>2349</v>
      </c>
      <c r="K2569" t="s">
        <v>21</v>
      </c>
      <c r="M2569" t="s">
        <v>3551</v>
      </c>
      <c r="N2569" t="s">
        <v>22</v>
      </c>
      <c r="O2569" t="s">
        <v>23</v>
      </c>
      <c r="P2569" t="s">
        <v>26</v>
      </c>
      <c r="Q2569" t="s">
        <v>2348</v>
      </c>
      <c r="R2569" s="13">
        <v>248</v>
      </c>
      <c r="S2569" s="13">
        <v>6</v>
      </c>
      <c r="T2569" s="21">
        <v>1</v>
      </c>
      <c r="V2569" t="s">
        <v>2154</v>
      </c>
      <c r="W2569" t="s">
        <v>17588</v>
      </c>
      <c r="X2569" s="20" t="str">
        <f>+IF(V2569="","-",CONCATENATE(V2569,"_",W2569))</f>
        <v>FINES_R11</v>
      </c>
      <c r="Y2569" s="59">
        <v>0.53178286552429199</v>
      </c>
      <c r="Z2569" t="s">
        <v>134</v>
      </c>
      <c r="AA2569" t="s">
        <v>2393</v>
      </c>
      <c r="AB2569" t="str">
        <f>+IF(W2569="","-",IF(W2569="UNICO","CENSO","MUESTRA"))</f>
        <v>MUESTRA</v>
      </c>
      <c r="AC2569" t="s">
        <v>2397</v>
      </c>
      <c r="AD2569" t="s">
        <v>3552</v>
      </c>
    </row>
    <row r="2570" spans="1:30" x14ac:dyDescent="0.25">
      <c r="A2570" s="5" t="str">
        <f t="shared" si="40"/>
        <v>R 11 - D 31 - 452 - 1658</v>
      </c>
      <c r="B2570" s="23" t="s">
        <v>2347</v>
      </c>
      <c r="C2570" t="s">
        <v>158</v>
      </c>
      <c r="D2570" t="s">
        <v>576</v>
      </c>
      <c r="E2570" t="s">
        <v>577</v>
      </c>
      <c r="F2570" t="s">
        <v>134</v>
      </c>
      <c r="G2570" t="s">
        <v>134</v>
      </c>
      <c r="H2570" t="s">
        <v>3587</v>
      </c>
      <c r="I2570" t="s">
        <v>20</v>
      </c>
      <c r="J2570" t="s">
        <v>2349</v>
      </c>
      <c r="K2570" t="s">
        <v>21</v>
      </c>
      <c r="M2570" t="s">
        <v>18072</v>
      </c>
      <c r="N2570" t="s">
        <v>22</v>
      </c>
      <c r="O2570" t="s">
        <v>23</v>
      </c>
      <c r="P2570" t="s">
        <v>26</v>
      </c>
      <c r="Q2570" t="s">
        <v>2348</v>
      </c>
      <c r="R2570" s="13">
        <v>56</v>
      </c>
      <c r="S2570" s="13">
        <v>3</v>
      </c>
      <c r="T2570" s="21">
        <v>1</v>
      </c>
      <c r="V2570" t="s">
        <v>2154</v>
      </c>
      <c r="W2570" t="s">
        <v>17588</v>
      </c>
      <c r="X2570" s="20" t="str">
        <f>+IF(V2570="","-",CONCATENATE(V2570,"_",W2570))</f>
        <v>FINES_R11</v>
      </c>
      <c r="Y2570" s="59">
        <v>0.53621751070022583</v>
      </c>
      <c r="Z2570" t="s">
        <v>134</v>
      </c>
      <c r="AA2570" t="s">
        <v>2393</v>
      </c>
      <c r="AB2570" t="str">
        <f>+IF(W2570="","-",IF(W2570="UNICO","CENSO","MUESTRA"))</f>
        <v>MUESTRA</v>
      </c>
      <c r="AC2570" t="s">
        <v>2397</v>
      </c>
      <c r="AD2570" t="s">
        <v>3589</v>
      </c>
    </row>
    <row r="2571" spans="1:30" x14ac:dyDescent="0.25">
      <c r="A2571" s="5" t="str">
        <f t="shared" si="40"/>
        <v>R 11 - D 83 - 452 - 4589</v>
      </c>
      <c r="B2571" s="23" t="s">
        <v>2347</v>
      </c>
      <c r="C2571" t="s">
        <v>158</v>
      </c>
      <c r="D2571" t="s">
        <v>1445</v>
      </c>
      <c r="E2571" t="s">
        <v>1446</v>
      </c>
      <c r="F2571" t="s">
        <v>134</v>
      </c>
      <c r="G2571" t="s">
        <v>134</v>
      </c>
      <c r="H2571" t="s">
        <v>3933</v>
      </c>
      <c r="I2571" t="s">
        <v>20</v>
      </c>
      <c r="J2571" t="s">
        <v>2349</v>
      </c>
      <c r="K2571" t="s">
        <v>21</v>
      </c>
      <c r="M2571" t="s">
        <v>3934</v>
      </c>
      <c r="N2571" t="s">
        <v>22</v>
      </c>
      <c r="O2571" t="s">
        <v>23</v>
      </c>
      <c r="P2571" t="s">
        <v>26</v>
      </c>
      <c r="Q2571" t="s">
        <v>2348</v>
      </c>
      <c r="R2571" s="13">
        <v>22</v>
      </c>
      <c r="S2571" s="13">
        <v>1</v>
      </c>
      <c r="T2571" s="21">
        <v>1</v>
      </c>
      <c r="V2571" t="s">
        <v>2154</v>
      </c>
      <c r="W2571" t="s">
        <v>17588</v>
      </c>
      <c r="X2571" s="20" t="str">
        <f>+IF(V2571="","-",CONCATENATE(V2571,"_",W2571))</f>
        <v>FINES_R11</v>
      </c>
      <c r="Y2571" s="59">
        <v>0.53893011808395386</v>
      </c>
      <c r="Z2571" t="s">
        <v>134</v>
      </c>
      <c r="AA2571" t="s">
        <v>2393</v>
      </c>
      <c r="AB2571" t="str">
        <f>+IF(W2571="","-",IF(W2571="UNICO","CENSO","MUESTRA"))</f>
        <v>MUESTRA</v>
      </c>
      <c r="AC2571" t="s">
        <v>2398</v>
      </c>
      <c r="AD2571" t="s">
        <v>3935</v>
      </c>
    </row>
    <row r="2572" spans="1:30" x14ac:dyDescent="0.25">
      <c r="A2572" s="5" t="str">
        <f t="shared" si="40"/>
        <v>R 11 - D 83 - 451 - 0554</v>
      </c>
      <c r="B2572" s="23" t="s">
        <v>2347</v>
      </c>
      <c r="C2572" t="s">
        <v>158</v>
      </c>
      <c r="D2572" t="s">
        <v>1445</v>
      </c>
      <c r="E2572" t="s">
        <v>1446</v>
      </c>
      <c r="F2572" t="s">
        <v>134</v>
      </c>
      <c r="G2572" t="s">
        <v>134</v>
      </c>
      <c r="H2572" t="s">
        <v>3774</v>
      </c>
      <c r="I2572" t="s">
        <v>20</v>
      </c>
      <c r="J2572" t="s">
        <v>2349</v>
      </c>
      <c r="K2572" t="s">
        <v>21</v>
      </c>
      <c r="M2572" t="s">
        <v>3775</v>
      </c>
      <c r="N2572" t="s">
        <v>22</v>
      </c>
      <c r="O2572" t="s">
        <v>23</v>
      </c>
      <c r="P2572" t="s">
        <v>26</v>
      </c>
      <c r="Q2572" t="s">
        <v>2348</v>
      </c>
      <c r="R2572" s="13">
        <v>83</v>
      </c>
      <c r="S2572" s="13">
        <v>3</v>
      </c>
      <c r="T2572" s="21">
        <v>1</v>
      </c>
      <c r="V2572" t="s">
        <v>2154</v>
      </c>
      <c r="W2572" t="s">
        <v>17588</v>
      </c>
      <c r="X2572" s="20" t="str">
        <f>+IF(V2572="","-",CONCATENATE(V2572,"_",W2572))</f>
        <v>FINES_R11</v>
      </c>
      <c r="Y2572" s="59">
        <v>0.55075705051422119</v>
      </c>
      <c r="Z2572" t="s">
        <v>134</v>
      </c>
      <c r="AA2572" t="s">
        <v>2393</v>
      </c>
      <c r="AB2572" t="str">
        <f>+IF(W2572="","-",IF(W2572="UNICO","CENSO","MUESTRA"))</f>
        <v>MUESTRA</v>
      </c>
      <c r="AC2572" t="s">
        <v>2398</v>
      </c>
      <c r="AD2572" t="s">
        <v>3776</v>
      </c>
    </row>
    <row r="2573" spans="1:30" x14ac:dyDescent="0.25">
      <c r="A2573" s="5" t="str">
        <f t="shared" si="40"/>
        <v>R 11 - D 15 - 452 - 1620</v>
      </c>
      <c r="B2573" s="23" t="s">
        <v>2347</v>
      </c>
      <c r="C2573" t="s">
        <v>158</v>
      </c>
      <c r="D2573" t="s">
        <v>427</v>
      </c>
      <c r="E2573" t="s">
        <v>428</v>
      </c>
      <c r="F2573" t="s">
        <v>134</v>
      </c>
      <c r="G2573" t="s">
        <v>134</v>
      </c>
      <c r="H2573" t="s">
        <v>3534</v>
      </c>
      <c r="I2573" t="s">
        <v>20</v>
      </c>
      <c r="J2573" t="s">
        <v>2349</v>
      </c>
      <c r="K2573" t="s">
        <v>21</v>
      </c>
      <c r="M2573" t="s">
        <v>3535</v>
      </c>
      <c r="N2573" t="s">
        <v>22</v>
      </c>
      <c r="O2573" t="s">
        <v>23</v>
      </c>
      <c r="P2573" t="s">
        <v>26</v>
      </c>
      <c r="Q2573" t="s">
        <v>2348</v>
      </c>
      <c r="R2573" s="13">
        <v>77</v>
      </c>
      <c r="S2573" s="13">
        <v>3</v>
      </c>
      <c r="T2573" s="21">
        <v>1</v>
      </c>
      <c r="V2573" t="s">
        <v>2154</v>
      </c>
      <c r="W2573" t="s">
        <v>17588</v>
      </c>
      <c r="X2573" s="20" t="str">
        <f>+IF(V2573="","-",CONCATENATE(V2573,"_",W2573))</f>
        <v>FINES_R11</v>
      </c>
      <c r="Y2573" s="59">
        <v>0.55164813995361328</v>
      </c>
      <c r="Z2573" t="s">
        <v>134</v>
      </c>
      <c r="AA2573" t="s">
        <v>2393</v>
      </c>
      <c r="AB2573" t="str">
        <f>+IF(W2573="","-",IF(W2573="UNICO","CENSO","MUESTRA"))</f>
        <v>MUESTRA</v>
      </c>
      <c r="AC2573" t="s">
        <v>2397</v>
      </c>
      <c r="AD2573" t="s">
        <v>3536</v>
      </c>
    </row>
    <row r="2574" spans="1:30" x14ac:dyDescent="0.25">
      <c r="A2574" s="5" t="str">
        <f t="shared" si="40"/>
        <v>R 11 - D 83 - 451 - 3963</v>
      </c>
      <c r="B2574" s="23" t="s">
        <v>2347</v>
      </c>
      <c r="C2574" t="s">
        <v>158</v>
      </c>
      <c r="D2574" t="s">
        <v>1445</v>
      </c>
      <c r="E2574" t="s">
        <v>1446</v>
      </c>
      <c r="F2574" t="s">
        <v>134</v>
      </c>
      <c r="G2574" t="s">
        <v>134</v>
      </c>
      <c r="H2574" t="s">
        <v>3820</v>
      </c>
      <c r="I2574" t="s">
        <v>20</v>
      </c>
      <c r="J2574" t="s">
        <v>2349</v>
      </c>
      <c r="K2574" t="s">
        <v>21</v>
      </c>
      <c r="M2574" t="s">
        <v>3821</v>
      </c>
      <c r="N2574" t="s">
        <v>22</v>
      </c>
      <c r="O2574" t="s">
        <v>23</v>
      </c>
      <c r="P2574" t="s">
        <v>26</v>
      </c>
      <c r="Q2574" t="s">
        <v>2348</v>
      </c>
      <c r="R2574" s="13">
        <v>17</v>
      </c>
      <c r="S2574" s="13">
        <v>1</v>
      </c>
      <c r="T2574" s="21">
        <v>1</v>
      </c>
      <c r="V2574" t="s">
        <v>2154</v>
      </c>
      <c r="W2574" t="s">
        <v>17588</v>
      </c>
      <c r="X2574" s="20" t="str">
        <f>+IF(V2574="","-",CONCATENATE(V2574,"_",W2574))</f>
        <v>FINES_R11</v>
      </c>
      <c r="Y2574" s="59">
        <v>0.56193619966506958</v>
      </c>
      <c r="Z2574" t="s">
        <v>134</v>
      </c>
      <c r="AA2574" t="s">
        <v>2393</v>
      </c>
      <c r="AB2574" t="str">
        <f>+IF(W2574="","-",IF(W2574="UNICO","CENSO","MUESTRA"))</f>
        <v>MUESTRA</v>
      </c>
      <c r="AC2574" t="s">
        <v>2397</v>
      </c>
      <c r="AD2574" t="s">
        <v>3822</v>
      </c>
    </row>
    <row r="2575" spans="1:30" x14ac:dyDescent="0.25">
      <c r="A2575" s="5" t="str">
        <f t="shared" si="40"/>
        <v>R 11 - D 83 - 451 - 1795</v>
      </c>
      <c r="B2575" s="23" t="s">
        <v>2347</v>
      </c>
      <c r="C2575" t="s">
        <v>158</v>
      </c>
      <c r="D2575" t="s">
        <v>1445</v>
      </c>
      <c r="E2575" t="s">
        <v>1446</v>
      </c>
      <c r="F2575" t="s">
        <v>134</v>
      </c>
      <c r="G2575" t="s">
        <v>134</v>
      </c>
      <c r="H2575" t="s">
        <v>3702</v>
      </c>
      <c r="I2575" t="s">
        <v>20</v>
      </c>
      <c r="J2575" t="s">
        <v>2349</v>
      </c>
      <c r="K2575" t="s">
        <v>21</v>
      </c>
      <c r="M2575" t="s">
        <v>3703</v>
      </c>
      <c r="N2575" t="s">
        <v>22</v>
      </c>
      <c r="O2575" t="s">
        <v>23</v>
      </c>
      <c r="P2575" t="s">
        <v>26</v>
      </c>
      <c r="Q2575" t="s">
        <v>2348</v>
      </c>
      <c r="R2575" s="13">
        <v>50</v>
      </c>
      <c r="S2575" s="13">
        <v>2</v>
      </c>
      <c r="T2575" s="21">
        <v>1</v>
      </c>
      <c r="V2575" t="s">
        <v>2154</v>
      </c>
      <c r="W2575" t="s">
        <v>17588</v>
      </c>
      <c r="X2575" s="20" t="str">
        <f>+IF(V2575="","-",CONCATENATE(V2575,"_",W2575))</f>
        <v>FINES_R11</v>
      </c>
      <c r="Y2575" s="59">
        <v>0.5674433708190918</v>
      </c>
      <c r="Z2575" t="s">
        <v>134</v>
      </c>
      <c r="AA2575" t="s">
        <v>2393</v>
      </c>
      <c r="AB2575" t="str">
        <f>+IF(W2575="","-",IF(W2575="UNICO","CENSO","MUESTRA"))</f>
        <v>MUESTRA</v>
      </c>
      <c r="AC2575" t="s">
        <v>2397</v>
      </c>
      <c r="AD2575" t="s">
        <v>3704</v>
      </c>
    </row>
    <row r="2576" spans="1:30" x14ac:dyDescent="0.25">
      <c r="A2576" s="5" t="str">
        <f t="shared" si="40"/>
        <v>R 11 - D 83 - 452 - 1796</v>
      </c>
      <c r="B2576" s="23" t="s">
        <v>2347</v>
      </c>
      <c r="C2576" t="s">
        <v>158</v>
      </c>
      <c r="D2576" t="s">
        <v>1445</v>
      </c>
      <c r="E2576" t="s">
        <v>1446</v>
      </c>
      <c r="F2576" t="s">
        <v>134</v>
      </c>
      <c r="G2576" t="s">
        <v>134</v>
      </c>
      <c r="H2576" t="s">
        <v>3692</v>
      </c>
      <c r="I2576" t="s">
        <v>20</v>
      </c>
      <c r="J2576" t="s">
        <v>2349</v>
      </c>
      <c r="K2576" t="s">
        <v>21</v>
      </c>
      <c r="M2576" t="s">
        <v>3693</v>
      </c>
      <c r="N2576" t="s">
        <v>22</v>
      </c>
      <c r="O2576" t="s">
        <v>23</v>
      </c>
      <c r="P2576" t="s">
        <v>26</v>
      </c>
      <c r="Q2576" t="s">
        <v>2348</v>
      </c>
      <c r="R2576" s="13">
        <v>132</v>
      </c>
      <c r="S2576" s="13">
        <v>5</v>
      </c>
      <c r="T2576" s="21">
        <v>1</v>
      </c>
      <c r="V2576" t="s">
        <v>2154</v>
      </c>
      <c r="W2576" t="s">
        <v>17588</v>
      </c>
      <c r="X2576" s="20" t="str">
        <f>+IF(V2576="","-",CONCATENATE(V2576,"_",W2576))</f>
        <v>FINES_R11</v>
      </c>
      <c r="Y2576" s="59">
        <v>0.57126796245574951</v>
      </c>
      <c r="Z2576" t="s">
        <v>134</v>
      </c>
      <c r="AA2576" t="s">
        <v>2393</v>
      </c>
      <c r="AB2576" t="str">
        <f>+IF(W2576="","-",IF(W2576="UNICO","CENSO","MUESTRA"))</f>
        <v>MUESTRA</v>
      </c>
      <c r="AC2576" t="s">
        <v>2397</v>
      </c>
      <c r="AD2576" t="s">
        <v>3694</v>
      </c>
    </row>
    <row r="2577" spans="1:30" x14ac:dyDescent="0.25">
      <c r="A2577" s="5" t="str">
        <f t="shared" si="40"/>
        <v>R 11 - D 83 - 451 - 1793</v>
      </c>
      <c r="B2577" s="23" t="s">
        <v>2347</v>
      </c>
      <c r="C2577" t="s">
        <v>158</v>
      </c>
      <c r="D2577" t="s">
        <v>1445</v>
      </c>
      <c r="E2577" t="s">
        <v>1446</v>
      </c>
      <c r="F2577" t="s">
        <v>134</v>
      </c>
      <c r="G2577" t="s">
        <v>134</v>
      </c>
      <c r="H2577" t="s">
        <v>3673</v>
      </c>
      <c r="I2577" t="s">
        <v>20</v>
      </c>
      <c r="J2577" t="s">
        <v>2349</v>
      </c>
      <c r="K2577" t="s">
        <v>21</v>
      </c>
      <c r="M2577" t="s">
        <v>3194</v>
      </c>
      <c r="N2577" t="s">
        <v>22</v>
      </c>
      <c r="O2577" t="s">
        <v>23</v>
      </c>
      <c r="P2577" t="s">
        <v>26</v>
      </c>
      <c r="Q2577" t="s">
        <v>2348</v>
      </c>
      <c r="R2577" s="13">
        <v>87</v>
      </c>
      <c r="S2577" s="13">
        <v>3</v>
      </c>
      <c r="T2577" s="21">
        <v>1</v>
      </c>
      <c r="V2577" t="s">
        <v>2154</v>
      </c>
      <c r="W2577" t="s">
        <v>17588</v>
      </c>
      <c r="X2577" s="20" t="str">
        <f>+IF(V2577="","-",CONCATENATE(V2577,"_",W2577))</f>
        <v>FINES_R11</v>
      </c>
      <c r="Y2577" s="59">
        <v>0.57127070426940918</v>
      </c>
      <c r="Z2577" t="s">
        <v>134</v>
      </c>
      <c r="AA2577" t="s">
        <v>2393</v>
      </c>
      <c r="AB2577" t="str">
        <f>+IF(W2577="","-",IF(W2577="UNICO","CENSO","MUESTRA"))</f>
        <v>MUESTRA</v>
      </c>
      <c r="AC2577" t="s">
        <v>2397</v>
      </c>
      <c r="AD2577" t="s">
        <v>3674</v>
      </c>
    </row>
    <row r="2578" spans="1:30" x14ac:dyDescent="0.25">
      <c r="A2578" s="5" t="str">
        <f t="shared" si="40"/>
        <v>R 11 - D 116 - 453 - 4337</v>
      </c>
      <c r="B2578" s="23" t="s">
        <v>2347</v>
      </c>
      <c r="C2578" t="s">
        <v>158</v>
      </c>
      <c r="D2578" t="s">
        <v>162</v>
      </c>
      <c r="E2578" t="s">
        <v>1868</v>
      </c>
      <c r="F2578" t="s">
        <v>134</v>
      </c>
      <c r="G2578" t="s">
        <v>134</v>
      </c>
      <c r="H2578" t="s">
        <v>3518</v>
      </c>
      <c r="I2578" t="s">
        <v>20</v>
      </c>
      <c r="J2578" t="s">
        <v>2349</v>
      </c>
      <c r="K2578" t="s">
        <v>21</v>
      </c>
      <c r="M2578" t="s">
        <v>3519</v>
      </c>
      <c r="N2578" t="s">
        <v>22</v>
      </c>
      <c r="O2578" t="s">
        <v>23</v>
      </c>
      <c r="P2578" t="s">
        <v>26</v>
      </c>
      <c r="Q2578" t="s">
        <v>2348</v>
      </c>
      <c r="R2578" s="13">
        <v>22</v>
      </c>
      <c r="S2578" s="13">
        <v>1</v>
      </c>
      <c r="T2578" s="21">
        <v>1</v>
      </c>
      <c r="V2578" t="s">
        <v>2154</v>
      </c>
      <c r="W2578" t="s">
        <v>17588</v>
      </c>
      <c r="X2578" s="20" t="str">
        <f>+IF(V2578="","-",CONCATENATE(V2578,"_",W2578))</f>
        <v>FINES_R11</v>
      </c>
      <c r="Y2578" s="59">
        <v>0.576529860496521</v>
      </c>
      <c r="Z2578" t="s">
        <v>134</v>
      </c>
      <c r="AA2578" t="s">
        <v>2393</v>
      </c>
      <c r="AB2578" t="str">
        <f>+IF(W2578="","-",IF(W2578="UNICO","CENSO","MUESTRA"))</f>
        <v>MUESTRA</v>
      </c>
      <c r="AC2578" t="s">
        <v>2398</v>
      </c>
      <c r="AD2578" t="s">
        <v>3520</v>
      </c>
    </row>
    <row r="2579" spans="1:30" x14ac:dyDescent="0.25">
      <c r="A2579" s="5" t="str">
        <f t="shared" si="40"/>
        <v>R 11 - D 83 - 454 - 0789</v>
      </c>
      <c r="B2579" s="23" t="s">
        <v>2347</v>
      </c>
      <c r="C2579" t="s">
        <v>158</v>
      </c>
      <c r="D2579" t="s">
        <v>1445</v>
      </c>
      <c r="E2579" t="s">
        <v>1446</v>
      </c>
      <c r="F2579" t="s">
        <v>134</v>
      </c>
      <c r="G2579" t="s">
        <v>134</v>
      </c>
      <c r="H2579" t="s">
        <v>3763</v>
      </c>
      <c r="I2579" t="s">
        <v>20</v>
      </c>
      <c r="J2579" t="s">
        <v>2349</v>
      </c>
      <c r="K2579" t="s">
        <v>21</v>
      </c>
      <c r="M2579" t="s">
        <v>3764</v>
      </c>
      <c r="N2579" t="s">
        <v>22</v>
      </c>
      <c r="O2579" t="s">
        <v>23</v>
      </c>
      <c r="P2579" t="s">
        <v>26</v>
      </c>
      <c r="Q2579" t="s">
        <v>2348</v>
      </c>
      <c r="R2579" s="13">
        <v>45</v>
      </c>
      <c r="S2579" s="13">
        <v>2</v>
      </c>
      <c r="T2579" s="21">
        <v>1</v>
      </c>
      <c r="V2579" t="s">
        <v>2154</v>
      </c>
      <c r="W2579" t="s">
        <v>17588</v>
      </c>
      <c r="X2579" s="20" t="str">
        <f>+IF(V2579="","-",CONCATENATE(V2579,"_",W2579))</f>
        <v>FINES_R11</v>
      </c>
      <c r="Y2579" s="59">
        <v>0.57676458358764648</v>
      </c>
      <c r="Z2579" t="s">
        <v>134</v>
      </c>
      <c r="AA2579" t="s">
        <v>2393</v>
      </c>
      <c r="AB2579" t="str">
        <f>+IF(W2579="","-",IF(W2579="UNICO","CENSO","MUESTRA"))</f>
        <v>MUESTRA</v>
      </c>
      <c r="AC2579" t="s">
        <v>2397</v>
      </c>
      <c r="AD2579" t="s">
        <v>3765</v>
      </c>
    </row>
    <row r="2580" spans="1:30" x14ac:dyDescent="0.25">
      <c r="A2580" s="5" t="str">
        <f t="shared" si="40"/>
        <v>R 11 - D 83 - 455 - 1805</v>
      </c>
      <c r="B2580" s="23" t="s">
        <v>2347</v>
      </c>
      <c r="C2580" t="s">
        <v>158</v>
      </c>
      <c r="D2580" t="s">
        <v>1445</v>
      </c>
      <c r="E2580" t="s">
        <v>1446</v>
      </c>
      <c r="F2580" t="s">
        <v>134</v>
      </c>
      <c r="G2580" t="s">
        <v>134</v>
      </c>
      <c r="H2580" t="s">
        <v>3688</v>
      </c>
      <c r="I2580" t="s">
        <v>20</v>
      </c>
      <c r="J2580" t="s">
        <v>2349</v>
      </c>
      <c r="K2580" t="s">
        <v>21</v>
      </c>
      <c r="M2580" t="s">
        <v>3689</v>
      </c>
      <c r="N2580" t="s">
        <v>22</v>
      </c>
      <c r="O2580" t="s">
        <v>23</v>
      </c>
      <c r="P2580" t="s">
        <v>26</v>
      </c>
      <c r="Q2580" t="s">
        <v>2348</v>
      </c>
      <c r="R2580" s="13">
        <v>112</v>
      </c>
      <c r="S2580" s="13">
        <v>6</v>
      </c>
      <c r="T2580" s="21">
        <v>1</v>
      </c>
      <c r="V2580" t="s">
        <v>2154</v>
      </c>
      <c r="W2580" t="s">
        <v>17588</v>
      </c>
      <c r="X2580" s="20" t="str">
        <f>+IF(V2580="","-",CONCATENATE(V2580,"_",W2580))</f>
        <v>FINES_R11</v>
      </c>
      <c r="Y2580" s="59">
        <v>0.57854759693145752</v>
      </c>
      <c r="Z2580" t="s">
        <v>134</v>
      </c>
      <c r="AA2580" t="s">
        <v>2393</v>
      </c>
      <c r="AB2580" t="str">
        <f>+IF(W2580="","-",IF(W2580="UNICO","CENSO","MUESTRA"))</f>
        <v>MUESTRA</v>
      </c>
      <c r="AC2580" t="s">
        <v>2398</v>
      </c>
      <c r="AD2580" t="s">
        <v>3690</v>
      </c>
    </row>
    <row r="2581" spans="1:30" x14ac:dyDescent="0.25">
      <c r="A2581" s="5" t="str">
        <f t="shared" si="40"/>
        <v>R 11 - D 116 - 453 - 0049</v>
      </c>
      <c r="B2581" s="23" t="s">
        <v>2347</v>
      </c>
      <c r="C2581" t="s">
        <v>158</v>
      </c>
      <c r="D2581" t="s">
        <v>162</v>
      </c>
      <c r="E2581" t="s">
        <v>1868</v>
      </c>
      <c r="F2581" t="s">
        <v>134</v>
      </c>
      <c r="G2581" t="s">
        <v>134</v>
      </c>
      <c r="H2581" t="s">
        <v>3498</v>
      </c>
      <c r="I2581" t="s">
        <v>20</v>
      </c>
      <c r="J2581" t="s">
        <v>2349</v>
      </c>
      <c r="K2581" t="s">
        <v>21</v>
      </c>
      <c r="M2581" t="s">
        <v>2270</v>
      </c>
      <c r="N2581" t="s">
        <v>22</v>
      </c>
      <c r="O2581" t="s">
        <v>23</v>
      </c>
      <c r="P2581" t="s">
        <v>26</v>
      </c>
      <c r="Q2581" t="s">
        <v>2348</v>
      </c>
      <c r="R2581" s="13">
        <v>36</v>
      </c>
      <c r="S2581" s="13">
        <v>2</v>
      </c>
      <c r="T2581" s="21">
        <v>1</v>
      </c>
      <c r="V2581" t="s">
        <v>2154</v>
      </c>
      <c r="W2581" t="s">
        <v>17588</v>
      </c>
      <c r="X2581" s="20" t="str">
        <f>+IF(V2581="","-",CONCATENATE(V2581,"_",W2581))</f>
        <v>FINES_R11</v>
      </c>
      <c r="Y2581" s="59">
        <v>0.57887709140777588</v>
      </c>
      <c r="Z2581" t="s">
        <v>134</v>
      </c>
      <c r="AA2581" t="s">
        <v>2393</v>
      </c>
      <c r="AB2581" t="str">
        <f>+IF(W2581="","-",IF(W2581="UNICO","CENSO","MUESTRA"))</f>
        <v>MUESTRA</v>
      </c>
      <c r="AC2581" t="s">
        <v>2397</v>
      </c>
      <c r="AD2581" t="s">
        <v>3499</v>
      </c>
    </row>
    <row r="2582" spans="1:30" x14ac:dyDescent="0.25">
      <c r="A2582" s="5" t="str">
        <f t="shared" si="40"/>
        <v>R 11 - D 15 - 452 - 4645</v>
      </c>
      <c r="B2582" s="23" t="s">
        <v>2347</v>
      </c>
      <c r="C2582" t="s">
        <v>158</v>
      </c>
      <c r="D2582" t="s">
        <v>427</v>
      </c>
      <c r="E2582" t="s">
        <v>428</v>
      </c>
      <c r="F2582" t="s">
        <v>134</v>
      </c>
      <c r="G2582" t="s">
        <v>134</v>
      </c>
      <c r="H2582" t="s">
        <v>11160</v>
      </c>
      <c r="I2582" t="s">
        <v>20</v>
      </c>
      <c r="J2582" t="s">
        <v>2349</v>
      </c>
      <c r="K2582" t="s">
        <v>21</v>
      </c>
      <c r="M2582" t="s">
        <v>2269</v>
      </c>
      <c r="N2582" t="s">
        <v>22</v>
      </c>
      <c r="O2582" t="s">
        <v>23</v>
      </c>
      <c r="P2582" t="s">
        <v>26</v>
      </c>
      <c r="Q2582" t="s">
        <v>2348</v>
      </c>
      <c r="R2582" s="13">
        <v>14</v>
      </c>
      <c r="S2582" s="13">
        <v>1</v>
      </c>
      <c r="T2582" s="21">
        <v>1</v>
      </c>
      <c r="V2582" t="s">
        <v>2154</v>
      </c>
      <c r="W2582" t="s">
        <v>17588</v>
      </c>
      <c r="X2582" s="20" t="str">
        <f>+IF(V2582="","-",CONCATENATE(V2582,"_",W2582))</f>
        <v>FINES_R11</v>
      </c>
      <c r="Y2582" s="59">
        <v>0.58189809322357178</v>
      </c>
      <c r="Z2582" t="s">
        <v>134</v>
      </c>
      <c r="AA2582" t="s">
        <v>2393</v>
      </c>
      <c r="AB2582" t="str">
        <f>+IF(W2582="","-",IF(W2582="UNICO","CENSO","MUESTRA"))</f>
        <v>MUESTRA</v>
      </c>
      <c r="AC2582" t="s">
        <v>2397</v>
      </c>
      <c r="AD2582" t="s">
        <v>11161</v>
      </c>
    </row>
    <row r="2583" spans="1:30" x14ac:dyDescent="0.25">
      <c r="A2583" s="5" t="str">
        <f t="shared" si="40"/>
        <v>R 11 - D 83 - 454 - 0786</v>
      </c>
      <c r="B2583" s="23" t="s">
        <v>2347</v>
      </c>
      <c r="C2583" t="s">
        <v>158</v>
      </c>
      <c r="D2583" t="s">
        <v>1445</v>
      </c>
      <c r="E2583" t="s">
        <v>1446</v>
      </c>
      <c r="F2583" t="s">
        <v>134</v>
      </c>
      <c r="G2583" t="s">
        <v>134</v>
      </c>
      <c r="H2583" t="s">
        <v>3781</v>
      </c>
      <c r="I2583" t="s">
        <v>20</v>
      </c>
      <c r="J2583" t="s">
        <v>2349</v>
      </c>
      <c r="K2583" t="s">
        <v>21</v>
      </c>
      <c r="M2583" t="s">
        <v>3782</v>
      </c>
      <c r="N2583" t="s">
        <v>22</v>
      </c>
      <c r="O2583" t="s">
        <v>23</v>
      </c>
      <c r="P2583" t="s">
        <v>26</v>
      </c>
      <c r="Q2583" t="s">
        <v>2348</v>
      </c>
      <c r="R2583" s="13">
        <v>36</v>
      </c>
      <c r="S2583" s="13">
        <v>2</v>
      </c>
      <c r="T2583" s="21">
        <v>1</v>
      </c>
      <c r="V2583" t="s">
        <v>2154</v>
      </c>
      <c r="W2583" t="s">
        <v>17588</v>
      </c>
      <c r="X2583" s="20" t="str">
        <f>+IF(V2583="","-",CONCATENATE(V2583,"_",W2583))</f>
        <v>FINES_R11</v>
      </c>
      <c r="Y2583" s="59">
        <v>0.58523738384246826</v>
      </c>
      <c r="Z2583" t="s">
        <v>134</v>
      </c>
      <c r="AA2583" t="s">
        <v>2393</v>
      </c>
      <c r="AB2583" t="str">
        <f>+IF(W2583="","-",IF(W2583="UNICO","CENSO","MUESTRA"))</f>
        <v>MUESTRA</v>
      </c>
      <c r="AC2583" t="s">
        <v>2398</v>
      </c>
      <c r="AD2583" t="s">
        <v>3783</v>
      </c>
    </row>
    <row r="2584" spans="1:30" x14ac:dyDescent="0.25">
      <c r="A2584" s="5" t="str">
        <f t="shared" si="40"/>
        <v>R 11 - D 83 - 454 - 0796</v>
      </c>
      <c r="B2584" s="23" t="s">
        <v>2347</v>
      </c>
      <c r="C2584" t="s">
        <v>158</v>
      </c>
      <c r="D2584" t="s">
        <v>1445</v>
      </c>
      <c r="E2584" t="s">
        <v>1446</v>
      </c>
      <c r="F2584" t="s">
        <v>134</v>
      </c>
      <c r="G2584" t="s">
        <v>134</v>
      </c>
      <c r="H2584" t="s">
        <v>3924</v>
      </c>
      <c r="I2584" t="s">
        <v>20</v>
      </c>
      <c r="J2584" t="s">
        <v>2349</v>
      </c>
      <c r="K2584" t="s">
        <v>21</v>
      </c>
      <c r="M2584" t="s">
        <v>3925</v>
      </c>
      <c r="N2584" t="s">
        <v>22</v>
      </c>
      <c r="O2584" t="s">
        <v>23</v>
      </c>
      <c r="P2584" t="s">
        <v>26</v>
      </c>
      <c r="Q2584" t="s">
        <v>2348</v>
      </c>
      <c r="R2584" s="13">
        <v>29</v>
      </c>
      <c r="S2584" s="13">
        <v>1</v>
      </c>
      <c r="T2584" s="21">
        <v>1</v>
      </c>
      <c r="V2584" t="s">
        <v>2154</v>
      </c>
      <c r="W2584" t="s">
        <v>17588</v>
      </c>
      <c r="X2584" s="20" t="str">
        <f>+IF(V2584="","-",CONCATENATE(V2584,"_",W2584))</f>
        <v>FINES_R11</v>
      </c>
      <c r="Y2584" s="59">
        <v>0.58789616823196411</v>
      </c>
      <c r="Z2584" t="s">
        <v>134</v>
      </c>
      <c r="AA2584" t="s">
        <v>2393</v>
      </c>
      <c r="AB2584" t="str">
        <f>+IF(W2584="","-",IF(W2584="UNICO","CENSO","MUESTRA"))</f>
        <v>MUESTRA</v>
      </c>
      <c r="AC2584" t="s">
        <v>2397</v>
      </c>
      <c r="AD2584" t="s">
        <v>3926</v>
      </c>
    </row>
    <row r="2585" spans="1:30" x14ac:dyDescent="0.25">
      <c r="A2585" s="5" t="str">
        <f t="shared" si="40"/>
        <v>R 11 - D 83 - 452 - 0763</v>
      </c>
      <c r="B2585" s="23" t="s">
        <v>2347</v>
      </c>
      <c r="C2585" t="s">
        <v>158</v>
      </c>
      <c r="D2585" t="s">
        <v>1445</v>
      </c>
      <c r="E2585" t="s">
        <v>1446</v>
      </c>
      <c r="F2585" t="s">
        <v>134</v>
      </c>
      <c r="G2585" t="s">
        <v>134</v>
      </c>
      <c r="H2585" t="s">
        <v>3886</v>
      </c>
      <c r="I2585" t="s">
        <v>20</v>
      </c>
      <c r="J2585" t="s">
        <v>2349</v>
      </c>
      <c r="K2585" t="s">
        <v>21</v>
      </c>
      <c r="M2585" t="s">
        <v>3887</v>
      </c>
      <c r="N2585" t="s">
        <v>22</v>
      </c>
      <c r="O2585" t="s">
        <v>23</v>
      </c>
      <c r="P2585" t="s">
        <v>26</v>
      </c>
      <c r="Q2585" t="s">
        <v>2348</v>
      </c>
      <c r="R2585" s="13">
        <v>23</v>
      </c>
      <c r="S2585" s="13">
        <v>1</v>
      </c>
      <c r="T2585" s="21">
        <v>1</v>
      </c>
      <c r="V2585" t="s">
        <v>2154</v>
      </c>
      <c r="W2585" t="s">
        <v>17588</v>
      </c>
      <c r="X2585" s="20" t="str">
        <f>+IF(V2585="","-",CONCATENATE(V2585,"_",W2585))</f>
        <v>FINES_R11</v>
      </c>
      <c r="Y2585" s="59">
        <v>0.59474259614944458</v>
      </c>
      <c r="Z2585" t="s">
        <v>134</v>
      </c>
      <c r="AA2585" t="s">
        <v>2393</v>
      </c>
      <c r="AB2585" t="str">
        <f>+IF(W2585="","-",IF(W2585="UNICO","CENSO","MUESTRA"))</f>
        <v>MUESTRA</v>
      </c>
      <c r="AC2585" t="s">
        <v>2397</v>
      </c>
      <c r="AD2585" t="s">
        <v>3888</v>
      </c>
    </row>
    <row r="2586" spans="1:30" x14ac:dyDescent="0.25">
      <c r="A2586" s="5" t="str">
        <f t="shared" si="40"/>
        <v>R 11 - D 116 - 453 - 3592</v>
      </c>
      <c r="B2586" s="23" t="s">
        <v>2347</v>
      </c>
      <c r="C2586" t="s">
        <v>158</v>
      </c>
      <c r="D2586" t="s">
        <v>162</v>
      </c>
      <c r="E2586" t="s">
        <v>1868</v>
      </c>
      <c r="F2586" t="s">
        <v>134</v>
      </c>
      <c r="G2586" t="s">
        <v>134</v>
      </c>
      <c r="H2586" t="s">
        <v>3505</v>
      </c>
      <c r="I2586" t="s">
        <v>20</v>
      </c>
      <c r="J2586" t="s">
        <v>2349</v>
      </c>
      <c r="K2586" t="s">
        <v>21</v>
      </c>
      <c r="M2586" t="s">
        <v>3506</v>
      </c>
      <c r="N2586" t="s">
        <v>22</v>
      </c>
      <c r="O2586" t="s">
        <v>23</v>
      </c>
      <c r="P2586" t="s">
        <v>26</v>
      </c>
      <c r="Q2586" t="s">
        <v>2348</v>
      </c>
      <c r="R2586" s="13">
        <v>20</v>
      </c>
      <c r="S2586" s="13">
        <v>1</v>
      </c>
      <c r="T2586" s="21">
        <v>1</v>
      </c>
      <c r="V2586" t="s">
        <v>2154</v>
      </c>
      <c r="W2586" t="s">
        <v>17588</v>
      </c>
      <c r="X2586" s="20" t="str">
        <f>+IF(V2586="","-",CONCATENATE(V2586,"_",W2586))</f>
        <v>FINES_R11</v>
      </c>
      <c r="Y2586" s="59">
        <v>0.59739971160888672</v>
      </c>
      <c r="Z2586" t="s">
        <v>134</v>
      </c>
      <c r="AA2586" t="s">
        <v>2393</v>
      </c>
      <c r="AB2586" t="str">
        <f>+IF(W2586="","-",IF(W2586="UNICO","CENSO","MUESTRA"))</f>
        <v>MUESTRA</v>
      </c>
      <c r="AC2586" t="s">
        <v>2397</v>
      </c>
      <c r="AD2586" t="s">
        <v>3507</v>
      </c>
    </row>
    <row r="2587" spans="1:30" x14ac:dyDescent="0.25">
      <c r="A2587" s="5" t="str">
        <f t="shared" si="40"/>
        <v>R 11 - D 83 - 452 - 4122</v>
      </c>
      <c r="B2587" s="23" t="s">
        <v>2347</v>
      </c>
      <c r="C2587" t="s">
        <v>158</v>
      </c>
      <c r="D2587" t="s">
        <v>1445</v>
      </c>
      <c r="E2587" t="s">
        <v>1446</v>
      </c>
      <c r="F2587" t="s">
        <v>134</v>
      </c>
      <c r="G2587" t="s">
        <v>134</v>
      </c>
      <c r="H2587" t="s">
        <v>3852</v>
      </c>
      <c r="I2587" t="s">
        <v>20</v>
      </c>
      <c r="J2587" t="s">
        <v>2349</v>
      </c>
      <c r="K2587" t="s">
        <v>21</v>
      </c>
      <c r="M2587" t="s">
        <v>3853</v>
      </c>
      <c r="N2587" t="s">
        <v>22</v>
      </c>
      <c r="O2587" t="s">
        <v>23</v>
      </c>
      <c r="P2587" t="s">
        <v>26</v>
      </c>
      <c r="Q2587" t="s">
        <v>2348</v>
      </c>
      <c r="R2587" s="13">
        <v>18</v>
      </c>
      <c r="S2587" s="13">
        <v>1</v>
      </c>
      <c r="T2587" s="21">
        <v>1</v>
      </c>
      <c r="V2587" t="s">
        <v>2154</v>
      </c>
      <c r="W2587" t="s">
        <v>17588</v>
      </c>
      <c r="X2587" s="20" t="str">
        <f>+IF(V2587="","-",CONCATENATE(V2587,"_",W2587))</f>
        <v>FINES_R11</v>
      </c>
      <c r="Y2587" s="59">
        <v>0.59885740280151367</v>
      </c>
      <c r="Z2587" t="s">
        <v>134</v>
      </c>
      <c r="AA2587" t="s">
        <v>2393</v>
      </c>
      <c r="AB2587" t="str">
        <f>+IF(W2587="","-",IF(W2587="UNICO","CENSO","MUESTRA"))</f>
        <v>MUESTRA</v>
      </c>
      <c r="AC2587" t="s">
        <v>2397</v>
      </c>
      <c r="AD2587" t="s">
        <v>3854</v>
      </c>
    </row>
    <row r="2588" spans="1:30" x14ac:dyDescent="0.25">
      <c r="A2588" s="5" t="str">
        <f t="shared" si="40"/>
        <v>R 11 - D 47 - 451 - 4118</v>
      </c>
      <c r="B2588" s="23" t="s">
        <v>2347</v>
      </c>
      <c r="C2588" t="s">
        <v>158</v>
      </c>
      <c r="D2588" t="s">
        <v>811</v>
      </c>
      <c r="E2588" t="s">
        <v>812</v>
      </c>
      <c r="F2588" t="s">
        <v>134</v>
      </c>
      <c r="G2588" t="s">
        <v>134</v>
      </c>
      <c r="H2588" t="s">
        <v>3653</v>
      </c>
      <c r="I2588" t="s">
        <v>20</v>
      </c>
      <c r="J2588" t="s">
        <v>2349</v>
      </c>
      <c r="K2588" t="s">
        <v>21</v>
      </c>
      <c r="M2588" t="s">
        <v>3654</v>
      </c>
      <c r="N2588" t="s">
        <v>22</v>
      </c>
      <c r="O2588" t="s">
        <v>23</v>
      </c>
      <c r="P2588" t="s">
        <v>26</v>
      </c>
      <c r="Q2588" t="s">
        <v>2348</v>
      </c>
      <c r="R2588" s="13">
        <v>56</v>
      </c>
      <c r="S2588" s="13">
        <v>2</v>
      </c>
      <c r="T2588" s="21">
        <v>1</v>
      </c>
      <c r="V2588" t="s">
        <v>2154</v>
      </c>
      <c r="W2588" t="s">
        <v>17588</v>
      </c>
      <c r="X2588" s="20" t="str">
        <f>+IF(V2588="","-",CONCATENATE(V2588,"_",W2588))</f>
        <v>FINES_R11</v>
      </c>
      <c r="Y2588" s="59">
        <v>0.60018599033355713</v>
      </c>
      <c r="Z2588" t="s">
        <v>134</v>
      </c>
      <c r="AA2588" t="s">
        <v>2393</v>
      </c>
      <c r="AB2588" t="str">
        <f>+IF(W2588="","-",IF(W2588="UNICO","CENSO","MUESTRA"))</f>
        <v>MUESTRA</v>
      </c>
      <c r="AC2588" t="s">
        <v>2397</v>
      </c>
      <c r="AD2588" t="s">
        <v>3655</v>
      </c>
    </row>
    <row r="2589" spans="1:30" x14ac:dyDescent="0.25">
      <c r="A2589" s="5" t="str">
        <f t="shared" si="40"/>
        <v>R 11 - D 83 - 452 - 0766</v>
      </c>
      <c r="B2589" s="23" t="s">
        <v>2347</v>
      </c>
      <c r="C2589" t="s">
        <v>158</v>
      </c>
      <c r="D2589" t="s">
        <v>1445</v>
      </c>
      <c r="E2589" t="s">
        <v>1446</v>
      </c>
      <c r="F2589" t="s">
        <v>134</v>
      </c>
      <c r="G2589" t="s">
        <v>134</v>
      </c>
      <c r="H2589" t="s">
        <v>3894</v>
      </c>
      <c r="I2589" t="s">
        <v>20</v>
      </c>
      <c r="J2589" t="s">
        <v>2349</v>
      </c>
      <c r="K2589" t="s">
        <v>21</v>
      </c>
      <c r="M2589" t="s">
        <v>3895</v>
      </c>
      <c r="N2589" t="s">
        <v>22</v>
      </c>
      <c r="O2589" t="s">
        <v>23</v>
      </c>
      <c r="P2589" t="s">
        <v>26</v>
      </c>
      <c r="Q2589" t="s">
        <v>2348</v>
      </c>
      <c r="R2589" s="13">
        <v>23</v>
      </c>
      <c r="S2589" s="13">
        <v>1</v>
      </c>
      <c r="T2589" s="21">
        <v>1</v>
      </c>
      <c r="V2589" t="s">
        <v>2154</v>
      </c>
      <c r="W2589" t="s">
        <v>17588</v>
      </c>
      <c r="X2589" s="20" t="str">
        <f>+IF(V2589="","-",CONCATENATE(V2589,"_",W2589))</f>
        <v>FINES_R11</v>
      </c>
      <c r="Y2589" s="59">
        <v>0.60589599609375</v>
      </c>
      <c r="Z2589" t="s">
        <v>134</v>
      </c>
      <c r="AA2589" t="s">
        <v>2393</v>
      </c>
      <c r="AB2589" t="str">
        <f>+IF(W2589="","-",IF(W2589="UNICO","CENSO","MUESTRA"))</f>
        <v>MUESTRA</v>
      </c>
      <c r="AC2589" t="s">
        <v>2397</v>
      </c>
      <c r="AD2589" t="s">
        <v>3896</v>
      </c>
    </row>
    <row r="2590" spans="1:30" x14ac:dyDescent="0.25">
      <c r="A2590" s="5" t="str">
        <f t="shared" si="40"/>
        <v>R 11 - D 83 - 457 - 0941</v>
      </c>
      <c r="B2590" s="23" t="s">
        <v>2347</v>
      </c>
      <c r="C2590" t="s">
        <v>158</v>
      </c>
      <c r="D2590" t="s">
        <v>1445</v>
      </c>
      <c r="E2590" t="s">
        <v>1446</v>
      </c>
      <c r="F2590" t="s">
        <v>134</v>
      </c>
      <c r="G2590" t="s">
        <v>134</v>
      </c>
      <c r="H2590" t="s">
        <v>3771</v>
      </c>
      <c r="I2590" t="s">
        <v>20</v>
      </c>
      <c r="J2590" t="s">
        <v>2349</v>
      </c>
      <c r="K2590" t="s">
        <v>21</v>
      </c>
      <c r="M2590" t="s">
        <v>3700</v>
      </c>
      <c r="N2590" t="s">
        <v>22</v>
      </c>
      <c r="O2590" t="s">
        <v>23</v>
      </c>
      <c r="P2590" t="s">
        <v>26</v>
      </c>
      <c r="Q2590" t="s">
        <v>2348</v>
      </c>
      <c r="R2590" s="13">
        <v>78</v>
      </c>
      <c r="S2590" s="13">
        <v>3</v>
      </c>
      <c r="T2590" s="21">
        <v>1</v>
      </c>
      <c r="V2590" t="s">
        <v>2154</v>
      </c>
      <c r="W2590" t="s">
        <v>17588</v>
      </c>
      <c r="X2590" s="20" t="str">
        <f>+IF(V2590="","-",CONCATENATE(V2590,"_",W2590))</f>
        <v>FINES_R11</v>
      </c>
      <c r="Y2590" s="59">
        <v>0.60749995708465576</v>
      </c>
      <c r="Z2590" t="s">
        <v>134</v>
      </c>
      <c r="AA2590" t="s">
        <v>2393</v>
      </c>
      <c r="AB2590" t="str">
        <f>+IF(W2590="","-",IF(W2590="UNICO","CENSO","MUESTRA"))</f>
        <v>MUESTRA</v>
      </c>
      <c r="AC2590" t="s">
        <v>2397</v>
      </c>
      <c r="AD2590" t="s">
        <v>3772</v>
      </c>
    </row>
    <row r="2591" spans="1:30" x14ac:dyDescent="0.25">
      <c r="A2591" s="5" t="str">
        <f t="shared" si="40"/>
        <v>R 11 - D 15 - 454 - 4441</v>
      </c>
      <c r="B2591" s="23" t="s">
        <v>2347</v>
      </c>
      <c r="C2591" t="s">
        <v>158</v>
      </c>
      <c r="D2591" t="s">
        <v>427</v>
      </c>
      <c r="E2591" t="s">
        <v>428</v>
      </c>
      <c r="F2591" t="s">
        <v>134</v>
      </c>
      <c r="G2591" t="s">
        <v>134</v>
      </c>
      <c r="H2591" t="s">
        <v>11152</v>
      </c>
      <c r="I2591" t="s">
        <v>20</v>
      </c>
      <c r="J2591" t="s">
        <v>2349</v>
      </c>
      <c r="K2591" t="s">
        <v>21</v>
      </c>
      <c r="M2591" t="s">
        <v>11153</v>
      </c>
      <c r="N2591" t="s">
        <v>22</v>
      </c>
      <c r="O2591" t="s">
        <v>23</v>
      </c>
      <c r="P2591" t="s">
        <v>26</v>
      </c>
      <c r="Q2591" t="s">
        <v>2348</v>
      </c>
      <c r="R2591" s="13">
        <v>26</v>
      </c>
      <c r="S2591" s="13">
        <v>1</v>
      </c>
      <c r="T2591" s="21">
        <v>1</v>
      </c>
      <c r="V2591" t="s">
        <v>2154</v>
      </c>
      <c r="W2591" t="s">
        <v>17588</v>
      </c>
      <c r="X2591" s="20" t="str">
        <f>+IF(V2591="","-",CONCATENATE(V2591,"_",W2591))</f>
        <v>FINES_R11</v>
      </c>
      <c r="Y2591" s="59">
        <v>0.60799288749694824</v>
      </c>
      <c r="Z2591" t="s">
        <v>134</v>
      </c>
      <c r="AA2591" t="s">
        <v>2393</v>
      </c>
      <c r="AB2591" t="str">
        <f>+IF(W2591="","-",IF(W2591="UNICO","CENSO","MUESTRA"))</f>
        <v>MUESTRA</v>
      </c>
      <c r="AC2591" t="s">
        <v>2397</v>
      </c>
      <c r="AD2591" t="s">
        <v>11154</v>
      </c>
    </row>
    <row r="2592" spans="1:30" x14ac:dyDescent="0.25">
      <c r="A2592" s="5" t="str">
        <f t="shared" si="40"/>
        <v>R 11 - D 116 - 453 - 3591</v>
      </c>
      <c r="B2592" s="23" t="s">
        <v>2347</v>
      </c>
      <c r="C2592" t="s">
        <v>158</v>
      </c>
      <c r="D2592" t="s">
        <v>162</v>
      </c>
      <c r="E2592" t="s">
        <v>1868</v>
      </c>
      <c r="F2592" t="s">
        <v>134</v>
      </c>
      <c r="G2592" t="s">
        <v>134</v>
      </c>
      <c r="H2592" t="s">
        <v>11118</v>
      </c>
      <c r="I2592" t="s">
        <v>20</v>
      </c>
      <c r="J2592" t="s">
        <v>2349</v>
      </c>
      <c r="K2592" t="s">
        <v>21</v>
      </c>
      <c r="M2592" t="s">
        <v>11119</v>
      </c>
      <c r="N2592" t="s">
        <v>22</v>
      </c>
      <c r="O2592" t="s">
        <v>23</v>
      </c>
      <c r="P2592" t="s">
        <v>26</v>
      </c>
      <c r="Q2592" t="s">
        <v>2348</v>
      </c>
      <c r="R2592" s="13">
        <v>27</v>
      </c>
      <c r="S2592" s="13">
        <v>1</v>
      </c>
      <c r="T2592" s="21">
        <v>1</v>
      </c>
      <c r="V2592" t="s">
        <v>2154</v>
      </c>
      <c r="W2592" t="s">
        <v>17588</v>
      </c>
      <c r="X2592" s="20" t="str">
        <f>+IF(V2592="","-",CONCATENATE(V2592,"_",W2592))</f>
        <v>FINES_R11</v>
      </c>
      <c r="Y2592" s="59">
        <v>0.61214721202850342</v>
      </c>
      <c r="Z2592" t="s">
        <v>134</v>
      </c>
      <c r="AA2592" t="s">
        <v>2393</v>
      </c>
      <c r="AB2592" t="str">
        <f>+IF(W2592="","-",IF(W2592="UNICO","CENSO","MUESTRA"))</f>
        <v>MUESTRA</v>
      </c>
      <c r="AC2592" t="s">
        <v>2397</v>
      </c>
      <c r="AD2592" t="s">
        <v>11120</v>
      </c>
    </row>
    <row r="2593" spans="1:30" x14ac:dyDescent="0.25">
      <c r="A2593" s="5" t="str">
        <f t="shared" si="40"/>
        <v>R 11 - D 15 - 451 - 0827</v>
      </c>
      <c r="B2593" s="23" t="s">
        <v>2347</v>
      </c>
      <c r="C2593" t="s">
        <v>158</v>
      </c>
      <c r="D2593" t="s">
        <v>427</v>
      </c>
      <c r="E2593" t="s">
        <v>428</v>
      </c>
      <c r="F2593" t="s">
        <v>134</v>
      </c>
      <c r="G2593" t="s">
        <v>134</v>
      </c>
      <c r="H2593" t="s">
        <v>11143</v>
      </c>
      <c r="I2593" t="s">
        <v>20</v>
      </c>
      <c r="J2593" t="s">
        <v>2349</v>
      </c>
      <c r="K2593" t="s">
        <v>21</v>
      </c>
      <c r="M2593" t="s">
        <v>11144</v>
      </c>
      <c r="N2593" t="s">
        <v>22</v>
      </c>
      <c r="O2593" t="s">
        <v>23</v>
      </c>
      <c r="P2593" t="s">
        <v>26</v>
      </c>
      <c r="Q2593" t="s">
        <v>2348</v>
      </c>
      <c r="R2593" s="13">
        <v>15</v>
      </c>
      <c r="S2593" s="13">
        <v>1</v>
      </c>
      <c r="T2593" s="21">
        <v>1</v>
      </c>
      <c r="V2593" t="s">
        <v>2154</v>
      </c>
      <c r="W2593" t="s">
        <v>17588</v>
      </c>
      <c r="X2593" s="20" t="str">
        <f>+IF(V2593="","-",CONCATENATE(V2593,"_",W2593))</f>
        <v>FINES_R11</v>
      </c>
      <c r="Y2593" s="59">
        <v>0.61408871412277222</v>
      </c>
      <c r="Z2593" t="s">
        <v>134</v>
      </c>
      <c r="AA2593" t="s">
        <v>2393</v>
      </c>
      <c r="AB2593" t="str">
        <f>+IF(W2593="","-",IF(W2593="UNICO","CENSO","MUESTRA"))</f>
        <v>MUESTRA</v>
      </c>
      <c r="AC2593" t="s">
        <v>2398</v>
      </c>
      <c r="AD2593" t="s">
        <v>11145</v>
      </c>
    </row>
    <row r="2594" spans="1:30" x14ac:dyDescent="0.25">
      <c r="A2594" s="5" t="str">
        <f t="shared" si="40"/>
        <v>R 11 - D 83 - 452 - 4444</v>
      </c>
      <c r="B2594" s="23" t="s">
        <v>2347</v>
      </c>
      <c r="C2594" t="s">
        <v>158</v>
      </c>
      <c r="D2594" t="s">
        <v>1445</v>
      </c>
      <c r="E2594" t="s">
        <v>1446</v>
      </c>
      <c r="F2594" t="s">
        <v>134</v>
      </c>
      <c r="G2594" t="s">
        <v>134</v>
      </c>
      <c r="H2594" t="s">
        <v>3874</v>
      </c>
      <c r="I2594" t="s">
        <v>20</v>
      </c>
      <c r="J2594" t="s">
        <v>2349</v>
      </c>
      <c r="K2594" t="s">
        <v>21</v>
      </c>
      <c r="M2594" t="s">
        <v>3875</v>
      </c>
      <c r="N2594" t="s">
        <v>22</v>
      </c>
      <c r="O2594" t="s">
        <v>23</v>
      </c>
      <c r="P2594" t="s">
        <v>26</v>
      </c>
      <c r="Q2594" t="s">
        <v>2348</v>
      </c>
      <c r="R2594" s="13">
        <v>23</v>
      </c>
      <c r="S2594" s="13">
        <v>1</v>
      </c>
      <c r="T2594" s="21">
        <v>1</v>
      </c>
      <c r="V2594" t="s">
        <v>2154</v>
      </c>
      <c r="W2594" t="s">
        <v>17588</v>
      </c>
      <c r="X2594" s="20" t="str">
        <f>+IF(V2594="","-",CONCATENATE(V2594,"_",W2594))</f>
        <v>FINES_R11</v>
      </c>
      <c r="Y2594" s="59">
        <v>0.61949485540390015</v>
      </c>
      <c r="Z2594" t="s">
        <v>134</v>
      </c>
      <c r="AA2594" t="s">
        <v>2393</v>
      </c>
      <c r="AB2594" t="str">
        <f>+IF(W2594="","-",IF(W2594="UNICO","CENSO","MUESTRA"))</f>
        <v>MUESTRA</v>
      </c>
      <c r="AC2594" t="s">
        <v>2398</v>
      </c>
      <c r="AD2594" t="s">
        <v>3876</v>
      </c>
    </row>
    <row r="2595" spans="1:30" x14ac:dyDescent="0.25">
      <c r="A2595" s="5" t="str">
        <f t="shared" si="40"/>
        <v>R 11 - D 47 - 451 - 1063</v>
      </c>
      <c r="B2595" s="23" t="s">
        <v>2347</v>
      </c>
      <c r="C2595" t="s">
        <v>158</v>
      </c>
      <c r="D2595" t="s">
        <v>811</v>
      </c>
      <c r="E2595" t="s">
        <v>812</v>
      </c>
      <c r="F2595" t="s">
        <v>134</v>
      </c>
      <c r="G2595" t="s">
        <v>134</v>
      </c>
      <c r="H2595" t="s">
        <v>3625</v>
      </c>
      <c r="I2595" t="s">
        <v>20</v>
      </c>
      <c r="J2595" t="s">
        <v>2349</v>
      </c>
      <c r="K2595" t="s">
        <v>21</v>
      </c>
      <c r="M2595" t="s">
        <v>3626</v>
      </c>
      <c r="N2595" t="s">
        <v>22</v>
      </c>
      <c r="O2595" t="s">
        <v>23</v>
      </c>
      <c r="P2595" t="s">
        <v>26</v>
      </c>
      <c r="Q2595" t="s">
        <v>2348</v>
      </c>
      <c r="R2595" s="13">
        <v>10</v>
      </c>
      <c r="S2595" s="13">
        <v>1</v>
      </c>
      <c r="T2595" s="21">
        <v>1</v>
      </c>
      <c r="V2595" t="s">
        <v>2154</v>
      </c>
      <c r="W2595" t="s">
        <v>17588</v>
      </c>
      <c r="X2595" s="20" t="str">
        <f>+IF(V2595="","-",CONCATENATE(V2595,"_",W2595))</f>
        <v>FINES_R11</v>
      </c>
      <c r="Y2595" s="59">
        <v>0.62383008003234863</v>
      </c>
      <c r="Z2595" t="s">
        <v>134</v>
      </c>
      <c r="AA2595" t="s">
        <v>2393</v>
      </c>
      <c r="AB2595" t="str">
        <f>+IF(W2595="","-",IF(W2595="UNICO","CENSO","MUESTRA"))</f>
        <v>MUESTRA</v>
      </c>
      <c r="AC2595" t="s">
        <v>2397</v>
      </c>
      <c r="AD2595" t="s">
        <v>3627</v>
      </c>
    </row>
    <row r="2596" spans="1:30" x14ac:dyDescent="0.25">
      <c r="A2596" s="5" t="str">
        <f t="shared" si="40"/>
        <v>R 11 - D 83 - 452 - 1797</v>
      </c>
      <c r="B2596" s="23" t="s">
        <v>2347</v>
      </c>
      <c r="C2596" t="s">
        <v>158</v>
      </c>
      <c r="D2596" t="s">
        <v>1445</v>
      </c>
      <c r="E2596" t="s">
        <v>1446</v>
      </c>
      <c r="F2596" t="s">
        <v>134</v>
      </c>
      <c r="G2596" t="s">
        <v>134</v>
      </c>
      <c r="H2596" t="s">
        <v>3718</v>
      </c>
      <c r="I2596" t="s">
        <v>20</v>
      </c>
      <c r="J2596" t="s">
        <v>2349</v>
      </c>
      <c r="K2596" t="s">
        <v>21</v>
      </c>
      <c r="M2596" t="s">
        <v>3719</v>
      </c>
      <c r="N2596" t="s">
        <v>22</v>
      </c>
      <c r="O2596" t="s">
        <v>23</v>
      </c>
      <c r="P2596" t="s">
        <v>26</v>
      </c>
      <c r="Q2596" t="s">
        <v>2348</v>
      </c>
      <c r="R2596" s="13">
        <v>71</v>
      </c>
      <c r="S2596" s="13">
        <v>3</v>
      </c>
      <c r="T2596" s="21">
        <v>1</v>
      </c>
      <c r="V2596" t="s">
        <v>2154</v>
      </c>
      <c r="W2596" t="s">
        <v>17588</v>
      </c>
      <c r="X2596" s="20" t="str">
        <f>+IF(V2596="","-",CONCATENATE(V2596,"_",W2596))</f>
        <v>FINES_R11</v>
      </c>
      <c r="Y2596" s="59">
        <v>0.63193392753601074</v>
      </c>
      <c r="Z2596" t="s">
        <v>134</v>
      </c>
      <c r="AA2596" t="s">
        <v>2393</v>
      </c>
      <c r="AB2596" t="str">
        <f>+IF(W2596="","-",IF(W2596="UNICO","CENSO","MUESTRA"))</f>
        <v>MUESTRA</v>
      </c>
      <c r="AC2596" t="s">
        <v>2397</v>
      </c>
      <c r="AD2596" t="s">
        <v>3720</v>
      </c>
    </row>
    <row r="2597" spans="1:30" x14ac:dyDescent="0.25">
      <c r="A2597" s="5" t="str">
        <f t="shared" si="40"/>
        <v>R 11 - D 83 - 452 - 3971</v>
      </c>
      <c r="B2597" s="23" t="s">
        <v>2347</v>
      </c>
      <c r="C2597" t="s">
        <v>158</v>
      </c>
      <c r="D2597" t="s">
        <v>1445</v>
      </c>
      <c r="E2597" t="s">
        <v>1446</v>
      </c>
      <c r="F2597" t="s">
        <v>134</v>
      </c>
      <c r="G2597" t="s">
        <v>134</v>
      </c>
      <c r="H2597" t="s">
        <v>3824</v>
      </c>
      <c r="I2597" t="s">
        <v>20</v>
      </c>
      <c r="J2597" t="s">
        <v>2349</v>
      </c>
      <c r="K2597" t="s">
        <v>21</v>
      </c>
      <c r="M2597" t="s">
        <v>3825</v>
      </c>
      <c r="N2597" t="s">
        <v>22</v>
      </c>
      <c r="O2597" t="s">
        <v>23</v>
      </c>
      <c r="P2597" t="s">
        <v>26</v>
      </c>
      <c r="Q2597" t="s">
        <v>2348</v>
      </c>
      <c r="R2597" s="13">
        <v>16</v>
      </c>
      <c r="S2597" s="13">
        <v>1</v>
      </c>
      <c r="T2597" s="21">
        <v>1</v>
      </c>
      <c r="V2597" t="s">
        <v>2154</v>
      </c>
      <c r="W2597" t="s">
        <v>17588</v>
      </c>
      <c r="X2597" s="20" t="str">
        <f>+IF(V2597="","-",CONCATENATE(V2597,"_",W2597))</f>
        <v>FINES_R11</v>
      </c>
      <c r="Y2597" s="59">
        <v>0.63231176137924194</v>
      </c>
      <c r="Z2597" t="s">
        <v>134</v>
      </c>
      <c r="AA2597" t="s">
        <v>2393</v>
      </c>
      <c r="AB2597" t="str">
        <f>+IF(W2597="","-",IF(W2597="UNICO","CENSO","MUESTRA"))</f>
        <v>MUESTRA</v>
      </c>
      <c r="AC2597" t="s">
        <v>2397</v>
      </c>
      <c r="AD2597" t="s">
        <v>3826</v>
      </c>
    </row>
    <row r="2598" spans="1:30" x14ac:dyDescent="0.25">
      <c r="A2598" s="5" t="str">
        <f t="shared" si="40"/>
        <v>R 11 - D 83 - 451 - 0736</v>
      </c>
      <c r="B2598" s="23" t="s">
        <v>2347</v>
      </c>
      <c r="C2598" t="s">
        <v>158</v>
      </c>
      <c r="D2598" t="s">
        <v>1445</v>
      </c>
      <c r="E2598" t="s">
        <v>1446</v>
      </c>
      <c r="F2598" t="s">
        <v>134</v>
      </c>
      <c r="G2598" t="s">
        <v>134</v>
      </c>
      <c r="H2598" t="s">
        <v>3786</v>
      </c>
      <c r="I2598" t="s">
        <v>20</v>
      </c>
      <c r="J2598" t="s">
        <v>2349</v>
      </c>
      <c r="K2598" t="s">
        <v>21</v>
      </c>
      <c r="M2598" t="s">
        <v>3787</v>
      </c>
      <c r="N2598" t="s">
        <v>22</v>
      </c>
      <c r="O2598" t="s">
        <v>23</v>
      </c>
      <c r="P2598" t="s">
        <v>26</v>
      </c>
      <c r="Q2598" t="s">
        <v>2348</v>
      </c>
      <c r="R2598" s="13">
        <v>90</v>
      </c>
      <c r="S2598" s="13">
        <v>3</v>
      </c>
      <c r="T2598" s="21">
        <v>1</v>
      </c>
      <c r="V2598" t="s">
        <v>2154</v>
      </c>
      <c r="W2598" t="s">
        <v>17588</v>
      </c>
      <c r="X2598" s="20" t="str">
        <f>+IF(V2598="","-",CONCATENATE(V2598,"_",W2598))</f>
        <v>FINES_R11</v>
      </c>
      <c r="Y2598" s="59">
        <v>0.63380283117294312</v>
      </c>
      <c r="Z2598" t="s">
        <v>134</v>
      </c>
      <c r="AA2598" t="s">
        <v>2393</v>
      </c>
      <c r="AB2598" t="str">
        <f>+IF(W2598="","-",IF(W2598="UNICO","CENSO","MUESTRA"))</f>
        <v>MUESTRA</v>
      </c>
      <c r="AC2598" t="s">
        <v>2397</v>
      </c>
      <c r="AD2598" t="s">
        <v>3788</v>
      </c>
    </row>
    <row r="2599" spans="1:30" x14ac:dyDescent="0.25">
      <c r="A2599" s="5" t="str">
        <f t="shared" si="40"/>
        <v>R 11 - D 83 - 457 - 0936</v>
      </c>
      <c r="B2599" s="23" t="s">
        <v>2347</v>
      </c>
      <c r="C2599" t="s">
        <v>158</v>
      </c>
      <c r="D2599" t="s">
        <v>1445</v>
      </c>
      <c r="E2599" t="s">
        <v>1446</v>
      </c>
      <c r="F2599" t="s">
        <v>134</v>
      </c>
      <c r="G2599" t="s">
        <v>134</v>
      </c>
      <c r="H2599" t="s">
        <v>3909</v>
      </c>
      <c r="I2599" t="s">
        <v>20</v>
      </c>
      <c r="J2599" t="s">
        <v>2349</v>
      </c>
      <c r="K2599" t="s">
        <v>21</v>
      </c>
      <c r="M2599" t="s">
        <v>3910</v>
      </c>
      <c r="N2599" t="s">
        <v>22</v>
      </c>
      <c r="O2599" t="s">
        <v>23</v>
      </c>
      <c r="P2599" t="s">
        <v>26</v>
      </c>
      <c r="Q2599" t="s">
        <v>2348</v>
      </c>
      <c r="R2599" s="13">
        <v>34</v>
      </c>
      <c r="S2599" s="13">
        <v>2</v>
      </c>
      <c r="T2599" s="21">
        <v>1</v>
      </c>
      <c r="V2599" t="s">
        <v>2154</v>
      </c>
      <c r="W2599" t="s">
        <v>17588</v>
      </c>
      <c r="X2599" s="20" t="str">
        <f>+IF(V2599="","-",CONCATENATE(V2599,"_",W2599))</f>
        <v>FINES_R11</v>
      </c>
      <c r="Y2599" s="59">
        <v>0.63469356298446655</v>
      </c>
      <c r="Z2599" t="s">
        <v>134</v>
      </c>
      <c r="AA2599" t="s">
        <v>2393</v>
      </c>
      <c r="AB2599" t="str">
        <f>+IF(W2599="","-",IF(W2599="UNICO","CENSO","MUESTRA"))</f>
        <v>MUESTRA</v>
      </c>
      <c r="AC2599" t="s">
        <v>2398</v>
      </c>
      <c r="AD2599" t="s">
        <v>3911</v>
      </c>
    </row>
    <row r="2600" spans="1:30" x14ac:dyDescent="0.25">
      <c r="A2600" s="5" t="str">
        <f t="shared" si="40"/>
        <v>R 11 - D 47 - 452 - 3922</v>
      </c>
      <c r="B2600" s="23" t="s">
        <v>2347</v>
      </c>
      <c r="C2600" t="s">
        <v>158</v>
      </c>
      <c r="D2600" t="s">
        <v>811</v>
      </c>
      <c r="E2600" t="s">
        <v>812</v>
      </c>
      <c r="F2600" t="s">
        <v>134</v>
      </c>
      <c r="G2600" t="s">
        <v>134</v>
      </c>
      <c r="H2600" t="s">
        <v>3636</v>
      </c>
      <c r="I2600" t="s">
        <v>20</v>
      </c>
      <c r="J2600" t="s">
        <v>2349</v>
      </c>
      <c r="K2600" t="s">
        <v>21</v>
      </c>
      <c r="M2600" t="s">
        <v>3637</v>
      </c>
      <c r="N2600" t="s">
        <v>22</v>
      </c>
      <c r="O2600" t="s">
        <v>23</v>
      </c>
      <c r="P2600" t="s">
        <v>26</v>
      </c>
      <c r="Q2600" t="s">
        <v>2348</v>
      </c>
      <c r="R2600" s="13">
        <v>12</v>
      </c>
      <c r="S2600" s="13">
        <v>1</v>
      </c>
      <c r="T2600" s="21">
        <v>1</v>
      </c>
      <c r="V2600" t="s">
        <v>2154</v>
      </c>
      <c r="W2600" t="s">
        <v>17588</v>
      </c>
      <c r="X2600" s="20" t="str">
        <f>+IF(V2600="","-",CONCATENATE(V2600,"_",W2600))</f>
        <v>FINES_R11</v>
      </c>
      <c r="Y2600" s="59">
        <v>0.63932806253433228</v>
      </c>
      <c r="Z2600" t="s">
        <v>134</v>
      </c>
      <c r="AA2600" t="s">
        <v>2393</v>
      </c>
      <c r="AB2600" t="str">
        <f>+IF(W2600="","-",IF(W2600="UNICO","CENSO","MUESTRA"))</f>
        <v>MUESTRA</v>
      </c>
      <c r="AC2600" t="s">
        <v>2397</v>
      </c>
      <c r="AD2600" t="s">
        <v>3638</v>
      </c>
    </row>
    <row r="2601" spans="1:30" x14ac:dyDescent="0.25">
      <c r="A2601" s="5" t="str">
        <f t="shared" si="40"/>
        <v>R 11 - D 15 - 454 - 1614</v>
      </c>
      <c r="B2601" s="23" t="s">
        <v>2347</v>
      </c>
      <c r="C2601" t="s">
        <v>158</v>
      </c>
      <c r="D2601" t="s">
        <v>427</v>
      </c>
      <c r="E2601" t="s">
        <v>428</v>
      </c>
      <c r="F2601" t="s">
        <v>134</v>
      </c>
      <c r="G2601" t="s">
        <v>134</v>
      </c>
      <c r="H2601" t="s">
        <v>11135</v>
      </c>
      <c r="I2601" t="s">
        <v>20</v>
      </c>
      <c r="J2601" t="s">
        <v>2349</v>
      </c>
      <c r="K2601" t="s">
        <v>21</v>
      </c>
      <c r="M2601" t="s">
        <v>11136</v>
      </c>
      <c r="N2601" t="s">
        <v>22</v>
      </c>
      <c r="O2601" t="s">
        <v>23</v>
      </c>
      <c r="P2601" t="s">
        <v>26</v>
      </c>
      <c r="Q2601" t="s">
        <v>2348</v>
      </c>
      <c r="R2601" s="13">
        <v>31</v>
      </c>
      <c r="S2601" s="13">
        <v>1</v>
      </c>
      <c r="T2601" s="21">
        <v>1</v>
      </c>
      <c r="V2601" t="s">
        <v>2154</v>
      </c>
      <c r="W2601" t="s">
        <v>17588</v>
      </c>
      <c r="X2601" s="20" t="str">
        <f>+IF(V2601="","-",CONCATENATE(V2601,"_",W2601))</f>
        <v>FINES_R11</v>
      </c>
      <c r="Y2601" s="59">
        <v>0.64091974496841431</v>
      </c>
      <c r="Z2601" t="s">
        <v>134</v>
      </c>
      <c r="AA2601" t="s">
        <v>2393</v>
      </c>
      <c r="AB2601" t="str">
        <f>+IF(W2601="","-",IF(W2601="UNICO","CENSO","MUESTRA"))</f>
        <v>MUESTRA</v>
      </c>
      <c r="AC2601" t="s">
        <v>2398</v>
      </c>
      <c r="AD2601" t="s">
        <v>11137</v>
      </c>
    </row>
    <row r="2602" spans="1:30" x14ac:dyDescent="0.25">
      <c r="A2602" s="5" t="str">
        <f t="shared" si="40"/>
        <v>R 11 - D 83 - 452 - 3524</v>
      </c>
      <c r="B2602" s="23" t="s">
        <v>2347</v>
      </c>
      <c r="C2602" t="s">
        <v>158</v>
      </c>
      <c r="D2602" t="s">
        <v>1445</v>
      </c>
      <c r="E2602" t="s">
        <v>1446</v>
      </c>
      <c r="F2602" t="s">
        <v>134</v>
      </c>
      <c r="G2602" t="s">
        <v>134</v>
      </c>
      <c r="H2602" t="s">
        <v>3798</v>
      </c>
      <c r="I2602" t="s">
        <v>20</v>
      </c>
      <c r="J2602" t="s">
        <v>2349</v>
      </c>
      <c r="K2602" t="s">
        <v>21</v>
      </c>
      <c r="M2602" t="s">
        <v>3799</v>
      </c>
      <c r="N2602" t="s">
        <v>22</v>
      </c>
      <c r="O2602" t="s">
        <v>23</v>
      </c>
      <c r="P2602" t="s">
        <v>26</v>
      </c>
      <c r="Q2602" t="s">
        <v>2348</v>
      </c>
      <c r="R2602" s="13">
        <v>57</v>
      </c>
      <c r="S2602" s="13">
        <v>3</v>
      </c>
      <c r="T2602" s="21">
        <v>1</v>
      </c>
      <c r="V2602" t="s">
        <v>2154</v>
      </c>
      <c r="W2602" t="s">
        <v>17588</v>
      </c>
      <c r="X2602" s="20" t="str">
        <f>+IF(V2602="","-",CONCATENATE(V2602,"_",W2602))</f>
        <v>FINES_R11</v>
      </c>
      <c r="Y2602" s="59">
        <v>0.65052783489227295</v>
      </c>
      <c r="Z2602" t="s">
        <v>134</v>
      </c>
      <c r="AA2602" t="s">
        <v>2393</v>
      </c>
      <c r="AB2602" t="str">
        <f>+IF(W2602="","-",IF(W2602="UNICO","CENSO","MUESTRA"))</f>
        <v>MUESTRA</v>
      </c>
      <c r="AC2602" t="s">
        <v>2397</v>
      </c>
      <c r="AD2602" t="s">
        <v>3800</v>
      </c>
    </row>
    <row r="2603" spans="1:30" x14ac:dyDescent="0.25">
      <c r="A2603" s="5" t="str">
        <f t="shared" si="40"/>
        <v>R 11 - D 47 - 451 - 3929</v>
      </c>
      <c r="B2603" s="23" t="s">
        <v>2347</v>
      </c>
      <c r="C2603" t="s">
        <v>158</v>
      </c>
      <c r="D2603" t="s">
        <v>811</v>
      </c>
      <c r="E2603" t="s">
        <v>812</v>
      </c>
      <c r="F2603" t="s">
        <v>134</v>
      </c>
      <c r="G2603" t="s">
        <v>134</v>
      </c>
      <c r="H2603" t="s">
        <v>3640</v>
      </c>
      <c r="I2603" t="s">
        <v>20</v>
      </c>
      <c r="J2603" t="s">
        <v>2349</v>
      </c>
      <c r="K2603" t="s">
        <v>21</v>
      </c>
      <c r="M2603" t="s">
        <v>3641</v>
      </c>
      <c r="N2603" t="s">
        <v>22</v>
      </c>
      <c r="O2603" t="s">
        <v>23</v>
      </c>
      <c r="P2603" t="s">
        <v>26</v>
      </c>
      <c r="Q2603" t="s">
        <v>2348</v>
      </c>
      <c r="R2603" s="13">
        <v>60</v>
      </c>
      <c r="S2603" s="13">
        <v>2</v>
      </c>
      <c r="T2603" s="21">
        <v>1</v>
      </c>
      <c r="V2603" t="s">
        <v>2154</v>
      </c>
      <c r="W2603" t="s">
        <v>17588</v>
      </c>
      <c r="X2603" s="20" t="str">
        <f>+IF(V2603="","-",CONCATENATE(V2603,"_",W2603))</f>
        <v>FINES_R11</v>
      </c>
      <c r="Y2603" s="59">
        <v>0.65941816568374634</v>
      </c>
      <c r="Z2603" t="s">
        <v>134</v>
      </c>
      <c r="AA2603" t="s">
        <v>2393</v>
      </c>
      <c r="AB2603" t="str">
        <f>+IF(W2603="","-",IF(W2603="UNICO","CENSO","MUESTRA"))</f>
        <v>MUESTRA</v>
      </c>
      <c r="AC2603" t="s">
        <v>2398</v>
      </c>
      <c r="AD2603" t="s">
        <v>3642</v>
      </c>
    </row>
    <row r="2604" spans="1:30" x14ac:dyDescent="0.25">
      <c r="A2604" s="5" t="str">
        <f t="shared" si="40"/>
        <v>R 11 - D 116 - 453 - 3531</v>
      </c>
      <c r="B2604" s="23" t="s">
        <v>2347</v>
      </c>
      <c r="C2604" t="s">
        <v>158</v>
      </c>
      <c r="D2604" t="s">
        <v>162</v>
      </c>
      <c r="E2604" t="s">
        <v>1868</v>
      </c>
      <c r="F2604" t="s">
        <v>134</v>
      </c>
      <c r="G2604" t="s">
        <v>134</v>
      </c>
      <c r="H2604" t="s">
        <v>3494</v>
      </c>
      <c r="I2604" t="s">
        <v>20</v>
      </c>
      <c r="J2604" t="s">
        <v>2349</v>
      </c>
      <c r="K2604" t="s">
        <v>21</v>
      </c>
      <c r="M2604" t="s">
        <v>3495</v>
      </c>
      <c r="N2604" t="s">
        <v>22</v>
      </c>
      <c r="O2604" t="s">
        <v>23</v>
      </c>
      <c r="P2604" t="s">
        <v>26</v>
      </c>
      <c r="Q2604" t="s">
        <v>2348</v>
      </c>
      <c r="R2604" s="13">
        <v>16</v>
      </c>
      <c r="S2604" s="13">
        <v>1</v>
      </c>
      <c r="T2604" s="21">
        <v>1</v>
      </c>
      <c r="V2604" t="s">
        <v>2154</v>
      </c>
      <c r="W2604" t="s">
        <v>17588</v>
      </c>
      <c r="X2604" s="20" t="str">
        <f>+IF(V2604="","-",CONCATENATE(V2604,"_",W2604))</f>
        <v>FINES_R11</v>
      </c>
      <c r="Y2604" s="59">
        <v>0.65977340936660767</v>
      </c>
      <c r="Z2604" t="s">
        <v>134</v>
      </c>
      <c r="AA2604" t="s">
        <v>2393</v>
      </c>
      <c r="AB2604" t="str">
        <f>+IF(W2604="","-",IF(W2604="UNICO","CENSO","MUESTRA"))</f>
        <v>MUESTRA</v>
      </c>
      <c r="AC2604" t="s">
        <v>2397</v>
      </c>
      <c r="AD2604" t="s">
        <v>3496</v>
      </c>
    </row>
    <row r="2605" spans="1:30" x14ac:dyDescent="0.25">
      <c r="A2605" s="5" t="str">
        <f t="shared" si="40"/>
        <v>R 11 - D 116 - 451 - 4609</v>
      </c>
      <c r="B2605" s="23" t="s">
        <v>2347</v>
      </c>
      <c r="C2605" t="s">
        <v>158</v>
      </c>
      <c r="D2605" t="s">
        <v>162</v>
      </c>
      <c r="E2605" t="s">
        <v>1868</v>
      </c>
      <c r="F2605" t="s">
        <v>134</v>
      </c>
      <c r="G2605" t="s">
        <v>134</v>
      </c>
      <c r="H2605" t="s">
        <v>11123</v>
      </c>
      <c r="I2605" t="s">
        <v>20</v>
      </c>
      <c r="J2605" t="s">
        <v>2349</v>
      </c>
      <c r="K2605" t="s">
        <v>21</v>
      </c>
      <c r="M2605" t="s">
        <v>11124</v>
      </c>
      <c r="N2605" t="s">
        <v>22</v>
      </c>
      <c r="O2605" t="s">
        <v>23</v>
      </c>
      <c r="P2605" t="s">
        <v>26</v>
      </c>
      <c r="Q2605" t="s">
        <v>2348</v>
      </c>
      <c r="R2605" s="13">
        <v>17</v>
      </c>
      <c r="S2605" s="13">
        <v>1</v>
      </c>
      <c r="T2605" s="21">
        <v>1</v>
      </c>
      <c r="V2605" t="s">
        <v>2154</v>
      </c>
      <c r="W2605" t="s">
        <v>17588</v>
      </c>
      <c r="X2605" s="20" t="str">
        <f>+IF(V2605="","-",CONCATENATE(V2605,"_",W2605))</f>
        <v>FINES_R11</v>
      </c>
      <c r="Y2605" s="59">
        <v>0.6682506799697876</v>
      </c>
      <c r="Z2605" t="s">
        <v>134</v>
      </c>
      <c r="AA2605" t="s">
        <v>2393</v>
      </c>
      <c r="AB2605" t="str">
        <f>+IF(W2605="","-",IF(W2605="UNICO","CENSO","MUESTRA"))</f>
        <v>MUESTRA</v>
      </c>
      <c r="AC2605" t="s">
        <v>2398</v>
      </c>
      <c r="AD2605" t="s">
        <v>11125</v>
      </c>
    </row>
    <row r="2606" spans="1:30" x14ac:dyDescent="0.25">
      <c r="A2606" s="5" t="str">
        <f t="shared" si="40"/>
        <v>R 11 - D 83 - 452 - 1798</v>
      </c>
      <c r="B2606" s="23" t="s">
        <v>2347</v>
      </c>
      <c r="C2606" t="s">
        <v>158</v>
      </c>
      <c r="D2606" t="s">
        <v>1445</v>
      </c>
      <c r="E2606" t="s">
        <v>1446</v>
      </c>
      <c r="F2606" t="s">
        <v>134</v>
      </c>
      <c r="G2606" t="s">
        <v>134</v>
      </c>
      <c r="H2606" t="s">
        <v>3722</v>
      </c>
      <c r="I2606" t="s">
        <v>20</v>
      </c>
      <c r="J2606" t="s">
        <v>2349</v>
      </c>
      <c r="K2606" t="s">
        <v>21</v>
      </c>
      <c r="M2606" t="s">
        <v>3723</v>
      </c>
      <c r="N2606" t="s">
        <v>22</v>
      </c>
      <c r="O2606" t="s">
        <v>23</v>
      </c>
      <c r="P2606" t="s">
        <v>26</v>
      </c>
      <c r="Q2606" t="s">
        <v>2348</v>
      </c>
      <c r="R2606" s="13">
        <v>72</v>
      </c>
      <c r="S2606" s="13">
        <v>3</v>
      </c>
      <c r="T2606" s="21">
        <v>1</v>
      </c>
      <c r="V2606" t="s">
        <v>2154</v>
      </c>
      <c r="W2606" t="s">
        <v>17588</v>
      </c>
      <c r="X2606" s="20" t="str">
        <f>+IF(V2606="","-",CONCATENATE(V2606,"_",W2606))</f>
        <v>FINES_R11</v>
      </c>
      <c r="Y2606" s="59">
        <v>0.67236334085464478</v>
      </c>
      <c r="Z2606" t="s">
        <v>134</v>
      </c>
      <c r="AA2606" t="s">
        <v>2393</v>
      </c>
      <c r="AB2606" t="str">
        <f>+IF(W2606="","-",IF(W2606="UNICO","CENSO","MUESTRA"))</f>
        <v>MUESTRA</v>
      </c>
      <c r="AC2606" t="s">
        <v>2397</v>
      </c>
      <c r="AD2606" t="s">
        <v>3724</v>
      </c>
    </row>
    <row r="2607" spans="1:30" x14ac:dyDescent="0.25">
      <c r="A2607" s="5" t="str">
        <f t="shared" si="40"/>
        <v>R 11 - D 116 - 451 - 1753</v>
      </c>
      <c r="B2607" s="23" t="s">
        <v>2347</v>
      </c>
      <c r="C2607" t="s">
        <v>158</v>
      </c>
      <c r="D2607" t="s">
        <v>162</v>
      </c>
      <c r="E2607" t="s">
        <v>1868</v>
      </c>
      <c r="F2607" t="s">
        <v>134</v>
      </c>
      <c r="G2607" t="s">
        <v>134</v>
      </c>
      <c r="H2607" t="s">
        <v>3442</v>
      </c>
      <c r="I2607" t="s">
        <v>20</v>
      </c>
      <c r="J2607" t="s">
        <v>2349</v>
      </c>
      <c r="K2607" t="s">
        <v>21</v>
      </c>
      <c r="M2607" t="s">
        <v>3443</v>
      </c>
      <c r="N2607" t="s">
        <v>22</v>
      </c>
      <c r="O2607" t="s">
        <v>23</v>
      </c>
      <c r="P2607" t="s">
        <v>26</v>
      </c>
      <c r="Q2607" t="s">
        <v>2348</v>
      </c>
      <c r="R2607" s="13">
        <v>48</v>
      </c>
      <c r="S2607" s="13">
        <v>2</v>
      </c>
      <c r="T2607" s="21">
        <v>1</v>
      </c>
      <c r="V2607" t="s">
        <v>2154</v>
      </c>
      <c r="W2607" t="s">
        <v>17588</v>
      </c>
      <c r="X2607" s="20" t="str">
        <f>+IF(V2607="","-",CONCATENATE(V2607,"_",W2607))</f>
        <v>FINES_R11</v>
      </c>
      <c r="Y2607" s="59">
        <v>0.67473375797271729</v>
      </c>
      <c r="Z2607" t="s">
        <v>134</v>
      </c>
      <c r="AA2607" t="s">
        <v>2393</v>
      </c>
      <c r="AB2607" t="str">
        <f>+IF(W2607="","-",IF(W2607="UNICO","CENSO","MUESTRA"))</f>
        <v>MUESTRA</v>
      </c>
      <c r="AC2607" t="s">
        <v>2398</v>
      </c>
      <c r="AD2607" t="s">
        <v>3444</v>
      </c>
    </row>
    <row r="2608" spans="1:30" x14ac:dyDescent="0.25">
      <c r="A2608" s="5" t="str">
        <f t="shared" si="40"/>
        <v>R 11 - D 83 - 456 - 1806</v>
      </c>
      <c r="B2608" s="23" t="s">
        <v>2347</v>
      </c>
      <c r="C2608" t="s">
        <v>158</v>
      </c>
      <c r="D2608" t="s">
        <v>1445</v>
      </c>
      <c r="E2608" t="s">
        <v>1446</v>
      </c>
      <c r="F2608" t="s">
        <v>134</v>
      </c>
      <c r="G2608" t="s">
        <v>134</v>
      </c>
      <c r="H2608" t="s">
        <v>3714</v>
      </c>
      <c r="I2608" t="s">
        <v>20</v>
      </c>
      <c r="J2608" t="s">
        <v>2349</v>
      </c>
      <c r="K2608" t="s">
        <v>21</v>
      </c>
      <c r="M2608" t="s">
        <v>3715</v>
      </c>
      <c r="N2608" t="s">
        <v>22</v>
      </c>
      <c r="O2608" t="s">
        <v>23</v>
      </c>
      <c r="P2608" t="s">
        <v>26</v>
      </c>
      <c r="Q2608" t="s">
        <v>2348</v>
      </c>
      <c r="R2608" s="13">
        <v>72</v>
      </c>
      <c r="S2608" s="13">
        <v>2</v>
      </c>
      <c r="T2608" s="21">
        <v>1</v>
      </c>
      <c r="V2608" t="s">
        <v>2154</v>
      </c>
      <c r="W2608" t="s">
        <v>17588</v>
      </c>
      <c r="X2608" s="20" t="str">
        <f>+IF(V2608="","-",CONCATENATE(V2608,"_",W2608))</f>
        <v>FINES_R11</v>
      </c>
      <c r="Y2608" s="59">
        <v>0.67491918802261353</v>
      </c>
      <c r="Z2608" t="s">
        <v>134</v>
      </c>
      <c r="AA2608" t="s">
        <v>2393</v>
      </c>
      <c r="AB2608" t="str">
        <f>+IF(W2608="","-",IF(W2608="UNICO","CENSO","MUESTRA"))</f>
        <v>MUESTRA</v>
      </c>
      <c r="AC2608" t="s">
        <v>2398</v>
      </c>
      <c r="AD2608" t="s">
        <v>3716</v>
      </c>
    </row>
    <row r="2609" spans="1:30" x14ac:dyDescent="0.25">
      <c r="A2609" s="5" t="str">
        <f t="shared" si="40"/>
        <v>R 11 - D 83 - 451 - 3143</v>
      </c>
      <c r="B2609" s="23" t="s">
        <v>2347</v>
      </c>
      <c r="C2609" t="s">
        <v>158</v>
      </c>
      <c r="D2609" t="s">
        <v>1445</v>
      </c>
      <c r="E2609" t="s">
        <v>1446</v>
      </c>
      <c r="F2609" t="s">
        <v>134</v>
      </c>
      <c r="G2609" t="s">
        <v>134</v>
      </c>
      <c r="H2609" t="s">
        <v>3833</v>
      </c>
      <c r="I2609" t="s">
        <v>20</v>
      </c>
      <c r="J2609" t="s">
        <v>2349</v>
      </c>
      <c r="K2609" t="s">
        <v>21</v>
      </c>
      <c r="M2609" t="s">
        <v>3834</v>
      </c>
      <c r="N2609" t="s">
        <v>22</v>
      </c>
      <c r="O2609" t="s">
        <v>23</v>
      </c>
      <c r="P2609" t="s">
        <v>26</v>
      </c>
      <c r="Q2609" t="s">
        <v>2348</v>
      </c>
      <c r="R2609" s="13">
        <v>18</v>
      </c>
      <c r="S2609" s="13">
        <v>1</v>
      </c>
      <c r="T2609" s="21">
        <v>1</v>
      </c>
      <c r="V2609" t="s">
        <v>2154</v>
      </c>
      <c r="W2609" t="s">
        <v>17588</v>
      </c>
      <c r="X2609" s="20" t="str">
        <f>+IF(V2609="","-",CONCATENATE(V2609,"_",W2609))</f>
        <v>FINES_R11</v>
      </c>
      <c r="Y2609" s="59">
        <v>0.68962979316711426</v>
      </c>
      <c r="Z2609" t="s">
        <v>134</v>
      </c>
      <c r="AA2609" t="s">
        <v>2393</v>
      </c>
      <c r="AB2609" t="str">
        <f>+IF(W2609="","-",IF(W2609="UNICO","CENSO","MUESTRA"))</f>
        <v>MUESTRA</v>
      </c>
      <c r="AC2609" t="s">
        <v>2398</v>
      </c>
      <c r="AD2609" t="s">
        <v>3835</v>
      </c>
    </row>
    <row r="2610" spans="1:30" x14ac:dyDescent="0.25">
      <c r="A2610" s="5" t="str">
        <f t="shared" si="40"/>
        <v>R 11 - D 47 - 451 - 4112</v>
      </c>
      <c r="B2610" s="23" t="s">
        <v>2347</v>
      </c>
      <c r="C2610" t="s">
        <v>158</v>
      </c>
      <c r="D2610" t="s">
        <v>811</v>
      </c>
      <c r="E2610" t="s">
        <v>812</v>
      </c>
      <c r="F2610" t="s">
        <v>134</v>
      </c>
      <c r="G2610" t="s">
        <v>134</v>
      </c>
      <c r="H2610" t="s">
        <v>3645</v>
      </c>
      <c r="I2610" t="s">
        <v>20</v>
      </c>
      <c r="J2610" t="s">
        <v>2349</v>
      </c>
      <c r="K2610" t="s">
        <v>21</v>
      </c>
      <c r="M2610" t="s">
        <v>3646</v>
      </c>
      <c r="N2610" t="s">
        <v>22</v>
      </c>
      <c r="O2610" t="s">
        <v>23</v>
      </c>
      <c r="P2610" t="s">
        <v>26</v>
      </c>
      <c r="Q2610" t="s">
        <v>2348</v>
      </c>
      <c r="R2610" s="13">
        <v>12</v>
      </c>
      <c r="S2610" s="13">
        <v>1</v>
      </c>
      <c r="T2610" s="21">
        <v>1</v>
      </c>
      <c r="V2610" t="s">
        <v>2154</v>
      </c>
      <c r="W2610" t="s">
        <v>17588</v>
      </c>
      <c r="X2610" s="20" t="str">
        <f>+IF(V2610="","-",CONCATENATE(V2610,"_",W2610))</f>
        <v>FINES_R11</v>
      </c>
      <c r="Y2610" s="59">
        <v>0.69608539342880249</v>
      </c>
      <c r="Z2610" t="s">
        <v>134</v>
      </c>
      <c r="AA2610" t="s">
        <v>2393</v>
      </c>
      <c r="AB2610" t="str">
        <f>+IF(W2610="","-",IF(W2610="UNICO","CENSO","MUESTRA"))</f>
        <v>MUESTRA</v>
      </c>
      <c r="AC2610" t="s">
        <v>2398</v>
      </c>
      <c r="AD2610" t="s">
        <v>3647</v>
      </c>
    </row>
    <row r="2611" spans="1:30" x14ac:dyDescent="0.25">
      <c r="A2611" s="5" t="str">
        <f t="shared" si="40"/>
        <v>R 11 - D 83 - 452 - 4446</v>
      </c>
      <c r="B2611" s="23" t="s">
        <v>2347</v>
      </c>
      <c r="C2611" t="s">
        <v>158</v>
      </c>
      <c r="D2611" t="s">
        <v>1445</v>
      </c>
      <c r="E2611" t="s">
        <v>1446</v>
      </c>
      <c r="F2611" t="s">
        <v>134</v>
      </c>
      <c r="G2611" t="s">
        <v>134</v>
      </c>
      <c r="H2611" t="s">
        <v>3880</v>
      </c>
      <c r="I2611" t="s">
        <v>20</v>
      </c>
      <c r="J2611" t="s">
        <v>2349</v>
      </c>
      <c r="K2611" t="s">
        <v>21</v>
      </c>
      <c r="M2611" t="s">
        <v>3881</v>
      </c>
      <c r="N2611" t="s">
        <v>22</v>
      </c>
      <c r="O2611" t="s">
        <v>23</v>
      </c>
      <c r="P2611" t="s">
        <v>26</v>
      </c>
      <c r="Q2611" t="s">
        <v>2348</v>
      </c>
      <c r="R2611" s="13">
        <v>22</v>
      </c>
      <c r="S2611" s="13">
        <v>1</v>
      </c>
      <c r="T2611" s="21">
        <v>1</v>
      </c>
      <c r="V2611" t="s">
        <v>2154</v>
      </c>
      <c r="W2611" t="s">
        <v>17588</v>
      </c>
      <c r="X2611" s="20" t="str">
        <f>+IF(V2611="","-",CONCATENATE(V2611,"_",W2611))</f>
        <v>FINES_R11</v>
      </c>
      <c r="Y2611" s="59">
        <v>0.6998787522315979</v>
      </c>
      <c r="Z2611" t="s">
        <v>134</v>
      </c>
      <c r="AA2611" t="s">
        <v>2393</v>
      </c>
      <c r="AB2611" t="str">
        <f>+IF(W2611="","-",IF(W2611="UNICO","CENSO","MUESTRA"))</f>
        <v>MUESTRA</v>
      </c>
      <c r="AC2611" t="s">
        <v>2398</v>
      </c>
      <c r="AD2611" t="s">
        <v>3882</v>
      </c>
    </row>
    <row r="2612" spans="1:30" x14ac:dyDescent="0.25">
      <c r="A2612" s="5" t="str">
        <f t="shared" si="40"/>
        <v>R 11 - D 47 - 451 - 1061</v>
      </c>
      <c r="B2612" s="23" t="s">
        <v>2347</v>
      </c>
      <c r="C2612" t="s">
        <v>158</v>
      </c>
      <c r="D2612" t="s">
        <v>811</v>
      </c>
      <c r="E2612" t="s">
        <v>812</v>
      </c>
      <c r="F2612" t="s">
        <v>134</v>
      </c>
      <c r="G2612" t="s">
        <v>134</v>
      </c>
      <c r="H2612" t="s">
        <v>3621</v>
      </c>
      <c r="I2612" t="s">
        <v>20</v>
      </c>
      <c r="J2612" t="s">
        <v>2349</v>
      </c>
      <c r="K2612" t="s">
        <v>21</v>
      </c>
      <c r="M2612" t="s">
        <v>3622</v>
      </c>
      <c r="N2612" t="s">
        <v>22</v>
      </c>
      <c r="O2612" t="s">
        <v>23</v>
      </c>
      <c r="P2612" t="s">
        <v>26</v>
      </c>
      <c r="Q2612" t="s">
        <v>2348</v>
      </c>
      <c r="R2612" s="13">
        <v>18</v>
      </c>
      <c r="S2612" s="13">
        <v>1</v>
      </c>
      <c r="T2612" s="21">
        <v>1</v>
      </c>
      <c r="V2612" t="s">
        <v>2154</v>
      </c>
      <c r="W2612" t="s">
        <v>17588</v>
      </c>
      <c r="X2612" s="20" t="str">
        <f>+IF(V2612="","-",CONCATENATE(V2612,"_",W2612))</f>
        <v>FINES_R11</v>
      </c>
      <c r="Y2612" s="59">
        <v>0.70122736692428589</v>
      </c>
      <c r="Z2612" t="s">
        <v>134</v>
      </c>
      <c r="AA2612" t="s">
        <v>2393</v>
      </c>
      <c r="AB2612" t="str">
        <f>+IF(W2612="","-",IF(W2612="UNICO","CENSO","MUESTRA"))</f>
        <v>MUESTRA</v>
      </c>
      <c r="AC2612" t="s">
        <v>2397</v>
      </c>
      <c r="AD2612" t="s">
        <v>3623</v>
      </c>
    </row>
    <row r="2613" spans="1:30" x14ac:dyDescent="0.25">
      <c r="A2613" s="5" t="str">
        <f t="shared" si="40"/>
        <v>R 11 - D 83 - 452 - 3974</v>
      </c>
      <c r="B2613" s="23" t="s">
        <v>2347</v>
      </c>
      <c r="C2613" t="s">
        <v>158</v>
      </c>
      <c r="D2613" t="s">
        <v>1445</v>
      </c>
      <c r="E2613" t="s">
        <v>1446</v>
      </c>
      <c r="F2613" t="s">
        <v>134</v>
      </c>
      <c r="G2613" t="s">
        <v>134</v>
      </c>
      <c r="H2613" t="s">
        <v>3829</v>
      </c>
      <c r="I2613" t="s">
        <v>20</v>
      </c>
      <c r="J2613" t="s">
        <v>2349</v>
      </c>
      <c r="K2613" t="s">
        <v>21</v>
      </c>
      <c r="M2613" t="s">
        <v>3830</v>
      </c>
      <c r="N2613" t="s">
        <v>22</v>
      </c>
      <c r="O2613" t="s">
        <v>23</v>
      </c>
      <c r="P2613" t="s">
        <v>26</v>
      </c>
      <c r="Q2613" t="s">
        <v>2348</v>
      </c>
      <c r="R2613" s="13">
        <v>38</v>
      </c>
      <c r="S2613" s="13">
        <v>2</v>
      </c>
      <c r="T2613" s="21">
        <v>1</v>
      </c>
      <c r="V2613" t="s">
        <v>2154</v>
      </c>
      <c r="W2613" t="s">
        <v>17588</v>
      </c>
      <c r="X2613" s="20" t="str">
        <f>+IF(V2613="","-",CONCATENATE(V2613,"_",W2613))</f>
        <v>FINES_R11</v>
      </c>
      <c r="Y2613" s="59">
        <v>0.70380198955535889</v>
      </c>
      <c r="Z2613" t="s">
        <v>134</v>
      </c>
      <c r="AA2613" t="s">
        <v>2393</v>
      </c>
      <c r="AB2613" t="str">
        <f>+IF(W2613="","-",IF(W2613="UNICO","CENSO","MUESTRA"))</f>
        <v>MUESTRA</v>
      </c>
      <c r="AC2613" t="s">
        <v>2397</v>
      </c>
      <c r="AD2613" t="s">
        <v>3831</v>
      </c>
    </row>
    <row r="2614" spans="1:30" x14ac:dyDescent="0.25">
      <c r="A2614" s="5" t="str">
        <f t="shared" si="40"/>
        <v>R 11 - D 47 - 451 - 1224</v>
      </c>
      <c r="B2614" s="23" t="s">
        <v>2347</v>
      </c>
      <c r="C2614" t="s">
        <v>158</v>
      </c>
      <c r="D2614" t="s">
        <v>811</v>
      </c>
      <c r="E2614" t="s">
        <v>812</v>
      </c>
      <c r="F2614" t="s">
        <v>134</v>
      </c>
      <c r="G2614" t="s">
        <v>134</v>
      </c>
      <c r="H2614" t="s">
        <v>3616</v>
      </c>
      <c r="I2614" t="s">
        <v>20</v>
      </c>
      <c r="J2614" t="s">
        <v>2349</v>
      </c>
      <c r="K2614" t="s">
        <v>21</v>
      </c>
      <c r="M2614" t="s">
        <v>3617</v>
      </c>
      <c r="N2614" t="s">
        <v>22</v>
      </c>
      <c r="O2614" t="s">
        <v>23</v>
      </c>
      <c r="P2614" t="s">
        <v>26</v>
      </c>
      <c r="Q2614" t="s">
        <v>2348</v>
      </c>
      <c r="R2614" s="13">
        <v>48</v>
      </c>
      <c r="S2614" s="13">
        <v>2</v>
      </c>
      <c r="T2614" s="21">
        <v>1</v>
      </c>
      <c r="V2614" t="s">
        <v>2154</v>
      </c>
      <c r="W2614" t="s">
        <v>17588</v>
      </c>
      <c r="X2614" s="20" t="str">
        <f>+IF(V2614="","-",CONCATENATE(V2614,"_",W2614))</f>
        <v>FINES_R11</v>
      </c>
      <c r="Y2614" s="59">
        <v>0.72163480520248413</v>
      </c>
      <c r="Z2614" t="s">
        <v>134</v>
      </c>
      <c r="AA2614" t="s">
        <v>2393</v>
      </c>
      <c r="AB2614" t="str">
        <f>+IF(W2614="","-",IF(W2614="UNICO","CENSO","MUESTRA"))</f>
        <v>MUESTRA</v>
      </c>
      <c r="AC2614" t="s">
        <v>2398</v>
      </c>
      <c r="AD2614" t="s">
        <v>3618</v>
      </c>
    </row>
    <row r="2615" spans="1:30" x14ac:dyDescent="0.25">
      <c r="A2615" s="5" t="str">
        <f t="shared" si="40"/>
        <v>R 11 - D 83 - 454 - 1804</v>
      </c>
      <c r="B2615" s="23" t="s">
        <v>2347</v>
      </c>
      <c r="C2615" t="s">
        <v>158</v>
      </c>
      <c r="D2615" t="s">
        <v>1445</v>
      </c>
      <c r="E2615" t="s">
        <v>1446</v>
      </c>
      <c r="F2615" t="s">
        <v>134</v>
      </c>
      <c r="G2615" t="s">
        <v>134</v>
      </c>
      <c r="H2615" t="s">
        <v>3707</v>
      </c>
      <c r="I2615" t="s">
        <v>20</v>
      </c>
      <c r="J2615" t="s">
        <v>2349</v>
      </c>
      <c r="K2615" t="s">
        <v>21</v>
      </c>
      <c r="M2615" t="s">
        <v>3708</v>
      </c>
      <c r="N2615" t="s">
        <v>22</v>
      </c>
      <c r="O2615" t="s">
        <v>23</v>
      </c>
      <c r="P2615" t="s">
        <v>26</v>
      </c>
      <c r="Q2615" t="s">
        <v>2348</v>
      </c>
      <c r="R2615" s="13">
        <v>107</v>
      </c>
      <c r="S2615" s="13">
        <v>4</v>
      </c>
      <c r="T2615" s="21">
        <v>1</v>
      </c>
      <c r="V2615" t="s">
        <v>2154</v>
      </c>
      <c r="W2615" t="s">
        <v>17588</v>
      </c>
      <c r="X2615" s="20" t="str">
        <f>+IF(V2615="","-",CONCATENATE(V2615,"_",W2615))</f>
        <v>FINES_R11</v>
      </c>
      <c r="Y2615" s="59">
        <v>0.73293405771255493</v>
      </c>
      <c r="Z2615" t="s">
        <v>134</v>
      </c>
      <c r="AA2615" t="s">
        <v>2393</v>
      </c>
      <c r="AB2615" t="str">
        <f>+IF(W2615="","-",IF(W2615="UNICO","CENSO","MUESTRA"))</f>
        <v>MUESTRA</v>
      </c>
      <c r="AC2615" t="s">
        <v>2398</v>
      </c>
      <c r="AD2615" t="s">
        <v>3709</v>
      </c>
    </row>
    <row r="2616" spans="1:30" x14ac:dyDescent="0.25">
      <c r="A2616" s="5" t="str">
        <f t="shared" si="40"/>
        <v>R 11 - D 83 - 454 - 0785</v>
      </c>
      <c r="B2616" s="23" t="s">
        <v>2347</v>
      </c>
      <c r="C2616" t="s">
        <v>158</v>
      </c>
      <c r="D2616" t="s">
        <v>1445</v>
      </c>
      <c r="E2616" t="s">
        <v>1446</v>
      </c>
      <c r="F2616" t="s">
        <v>134</v>
      </c>
      <c r="G2616" t="s">
        <v>134</v>
      </c>
      <c r="H2616" t="s">
        <v>3804</v>
      </c>
      <c r="I2616" t="s">
        <v>20</v>
      </c>
      <c r="J2616" t="s">
        <v>2349</v>
      </c>
      <c r="K2616" t="s">
        <v>21</v>
      </c>
      <c r="M2616" t="s">
        <v>3805</v>
      </c>
      <c r="N2616" t="s">
        <v>22</v>
      </c>
      <c r="O2616" t="s">
        <v>23</v>
      </c>
      <c r="P2616" t="s">
        <v>26</v>
      </c>
      <c r="Q2616" t="s">
        <v>2348</v>
      </c>
      <c r="R2616" s="13">
        <v>26</v>
      </c>
      <c r="S2616" s="13">
        <v>1</v>
      </c>
      <c r="T2616" s="21">
        <v>1</v>
      </c>
      <c r="V2616" t="s">
        <v>2154</v>
      </c>
      <c r="W2616" t="s">
        <v>17588</v>
      </c>
      <c r="X2616" s="20" t="str">
        <f>+IF(V2616="","-",CONCATENATE(V2616,"_",W2616))</f>
        <v>FINES_R11</v>
      </c>
      <c r="Y2616" s="59">
        <v>0.74233728647232056</v>
      </c>
      <c r="Z2616" t="s">
        <v>134</v>
      </c>
      <c r="AA2616" t="s">
        <v>2393</v>
      </c>
      <c r="AB2616" t="str">
        <f>+IF(W2616="","-",IF(W2616="UNICO","CENSO","MUESTRA"))</f>
        <v>MUESTRA</v>
      </c>
      <c r="AC2616" t="s">
        <v>2398</v>
      </c>
      <c r="AD2616" t="s">
        <v>3806</v>
      </c>
    </row>
    <row r="2617" spans="1:30" x14ac:dyDescent="0.25">
      <c r="A2617" s="5" t="str">
        <f t="shared" si="40"/>
        <v>R 11 - D 83 - 454 - 3980</v>
      </c>
      <c r="B2617" s="23" t="s">
        <v>2347</v>
      </c>
      <c r="C2617" t="s">
        <v>158</v>
      </c>
      <c r="D2617" t="s">
        <v>1445</v>
      </c>
      <c r="E2617" t="s">
        <v>1446</v>
      </c>
      <c r="F2617" t="s">
        <v>134</v>
      </c>
      <c r="G2617" t="s">
        <v>134</v>
      </c>
      <c r="H2617" t="s">
        <v>3845</v>
      </c>
      <c r="I2617" t="s">
        <v>20</v>
      </c>
      <c r="J2617" t="s">
        <v>2349</v>
      </c>
      <c r="K2617" t="s">
        <v>21</v>
      </c>
      <c r="M2617" t="s">
        <v>3846</v>
      </c>
      <c r="N2617" t="s">
        <v>22</v>
      </c>
      <c r="O2617" t="s">
        <v>23</v>
      </c>
      <c r="P2617" t="s">
        <v>26</v>
      </c>
      <c r="Q2617" t="s">
        <v>2348</v>
      </c>
      <c r="R2617" s="13">
        <v>23</v>
      </c>
      <c r="S2617" s="13">
        <v>1</v>
      </c>
      <c r="T2617" s="21">
        <v>1</v>
      </c>
      <c r="V2617" t="s">
        <v>2154</v>
      </c>
      <c r="W2617" t="s">
        <v>17588</v>
      </c>
      <c r="X2617" s="20" t="str">
        <f>+IF(V2617="","-",CONCATENATE(V2617,"_",W2617))</f>
        <v>FINES_R11</v>
      </c>
      <c r="Y2617" s="59">
        <v>0.74233728647232056</v>
      </c>
      <c r="Z2617" t="s">
        <v>134</v>
      </c>
      <c r="AA2617" t="s">
        <v>2393</v>
      </c>
      <c r="AB2617" t="str">
        <f>+IF(W2617="","-",IF(W2617="UNICO","CENSO","MUESTRA"))</f>
        <v>MUESTRA</v>
      </c>
      <c r="AC2617" t="s">
        <v>2397</v>
      </c>
      <c r="AD2617" t="s">
        <v>3847</v>
      </c>
    </row>
    <row r="2618" spans="1:30" x14ac:dyDescent="0.25">
      <c r="A2618" s="5" t="str">
        <f t="shared" si="40"/>
        <v>R 11 - D 15 - 452 - 1615</v>
      </c>
      <c r="B2618" s="23" t="s">
        <v>2347</v>
      </c>
      <c r="C2618" t="s">
        <v>158</v>
      </c>
      <c r="D2618" t="s">
        <v>427</v>
      </c>
      <c r="E2618" t="s">
        <v>428</v>
      </c>
      <c r="F2618" t="s">
        <v>134</v>
      </c>
      <c r="G2618" t="s">
        <v>134</v>
      </c>
      <c r="H2618" t="s">
        <v>3530</v>
      </c>
      <c r="I2618" t="s">
        <v>20</v>
      </c>
      <c r="J2618" t="s">
        <v>2349</v>
      </c>
      <c r="K2618" t="s">
        <v>21</v>
      </c>
      <c r="M2618" t="s">
        <v>3531</v>
      </c>
      <c r="N2618" t="s">
        <v>22</v>
      </c>
      <c r="O2618" t="s">
        <v>23</v>
      </c>
      <c r="P2618" t="s">
        <v>26</v>
      </c>
      <c r="Q2618" t="s">
        <v>2348</v>
      </c>
      <c r="R2618" s="13">
        <v>53</v>
      </c>
      <c r="S2618" s="13">
        <v>3</v>
      </c>
      <c r="T2618" s="21">
        <v>1</v>
      </c>
      <c r="V2618" t="s">
        <v>2154</v>
      </c>
      <c r="W2618" t="s">
        <v>17588</v>
      </c>
      <c r="X2618" s="20" t="str">
        <f>+IF(V2618="","-",CONCATENATE(V2618,"_",W2618))</f>
        <v>FINES_R11</v>
      </c>
      <c r="Y2618" s="59">
        <v>0.78218656778335571</v>
      </c>
      <c r="Z2618" t="s">
        <v>134</v>
      </c>
      <c r="AA2618" t="s">
        <v>2393</v>
      </c>
      <c r="AB2618" t="str">
        <f>+IF(W2618="","-",IF(W2618="UNICO","CENSO","MUESTRA"))</f>
        <v>MUESTRA</v>
      </c>
      <c r="AC2618" t="s">
        <v>2398</v>
      </c>
      <c r="AD2618" t="s">
        <v>3532</v>
      </c>
    </row>
    <row r="2619" spans="1:30" x14ac:dyDescent="0.25">
      <c r="A2619" s="5" t="str">
        <f t="shared" si="40"/>
        <v>R 11 - D 83 - 451 - 0743</v>
      </c>
      <c r="B2619" s="23" t="s">
        <v>2347</v>
      </c>
      <c r="C2619" t="s">
        <v>158</v>
      </c>
      <c r="D2619" t="s">
        <v>1445</v>
      </c>
      <c r="E2619" t="s">
        <v>1446</v>
      </c>
      <c r="F2619" t="s">
        <v>134</v>
      </c>
      <c r="G2619" t="s">
        <v>134</v>
      </c>
      <c r="H2619" t="s">
        <v>3916</v>
      </c>
      <c r="I2619" t="s">
        <v>20</v>
      </c>
      <c r="J2619" t="s">
        <v>2349</v>
      </c>
      <c r="K2619" t="s">
        <v>21</v>
      </c>
      <c r="M2619" t="s">
        <v>3917</v>
      </c>
      <c r="N2619" t="s">
        <v>22</v>
      </c>
      <c r="O2619" t="s">
        <v>23</v>
      </c>
      <c r="P2619" t="s">
        <v>26</v>
      </c>
      <c r="Q2619" t="s">
        <v>2348</v>
      </c>
      <c r="R2619" s="13">
        <v>37</v>
      </c>
      <c r="S2619" s="13">
        <v>1</v>
      </c>
      <c r="T2619" s="21">
        <v>1</v>
      </c>
      <c r="V2619" t="s">
        <v>2154</v>
      </c>
      <c r="W2619" t="s">
        <v>17588</v>
      </c>
      <c r="X2619" s="20" t="str">
        <f>+IF(V2619="","-",CONCATENATE(V2619,"_",W2619))</f>
        <v>FINES_R11</v>
      </c>
      <c r="Y2619" s="59">
        <v>0.88557529449462891</v>
      </c>
      <c r="Z2619" t="s">
        <v>134</v>
      </c>
      <c r="AA2619" t="s">
        <v>2393</v>
      </c>
      <c r="AB2619" t="str">
        <f>+IF(W2619="","-",IF(W2619="UNICO","CENSO","MUESTRA"))</f>
        <v>MUESTRA</v>
      </c>
      <c r="AC2619" t="s">
        <v>2398</v>
      </c>
      <c r="AD2619" t="s">
        <v>3918</v>
      </c>
    </row>
    <row r="2620" spans="1:30" x14ac:dyDescent="0.25">
      <c r="A2620" s="5" t="str">
        <f t="shared" si="40"/>
        <v>R 11 - D 83 - 452 - 0764</v>
      </c>
      <c r="B2620" s="23" t="s">
        <v>2347</v>
      </c>
      <c r="C2620" t="s">
        <v>158</v>
      </c>
      <c r="D2620" t="s">
        <v>1445</v>
      </c>
      <c r="E2620" t="s">
        <v>1446</v>
      </c>
      <c r="F2620" t="s">
        <v>134</v>
      </c>
      <c r="G2620" t="s">
        <v>134</v>
      </c>
      <c r="H2620" t="s">
        <v>3816</v>
      </c>
      <c r="I2620" t="s">
        <v>20</v>
      </c>
      <c r="J2620" t="s">
        <v>2349</v>
      </c>
      <c r="K2620" t="s">
        <v>21</v>
      </c>
      <c r="M2620" t="s">
        <v>3817</v>
      </c>
      <c r="N2620" t="s">
        <v>22</v>
      </c>
      <c r="O2620" t="s">
        <v>23</v>
      </c>
      <c r="P2620" t="s">
        <v>26</v>
      </c>
      <c r="Q2620" t="s">
        <v>2348</v>
      </c>
      <c r="R2620" s="13">
        <v>40</v>
      </c>
      <c r="S2620" s="13">
        <v>2</v>
      </c>
      <c r="T2620" s="21">
        <v>1</v>
      </c>
      <c r="V2620" t="s">
        <v>2154</v>
      </c>
      <c r="W2620" t="s">
        <v>17588</v>
      </c>
      <c r="X2620" s="20" t="str">
        <f>+IF(V2620="","-",CONCATENATE(V2620,"_",W2620))</f>
        <v>FINES_R11</v>
      </c>
      <c r="Y2620" s="59">
        <v>0.95689135789871216</v>
      </c>
      <c r="Z2620" t="s">
        <v>134</v>
      </c>
      <c r="AA2620" t="s">
        <v>2393</v>
      </c>
      <c r="AB2620" t="str">
        <f>+IF(W2620="","-",IF(W2620="UNICO","CENSO","MUESTRA"))</f>
        <v>MUESTRA</v>
      </c>
      <c r="AC2620" t="s">
        <v>2398</v>
      </c>
      <c r="AD2620" t="s">
        <v>3818</v>
      </c>
    </row>
    <row r="2621" spans="1:30" x14ac:dyDescent="0.25">
      <c r="A2621" s="5" t="str">
        <f t="shared" si="40"/>
        <v>R 12 - D 97 - 451 - 3962</v>
      </c>
      <c r="B2621" s="23" t="s">
        <v>2347</v>
      </c>
      <c r="C2621" t="s">
        <v>88</v>
      </c>
      <c r="D2621" t="s">
        <v>1620</v>
      </c>
      <c r="E2621" t="s">
        <v>1621</v>
      </c>
      <c r="F2621" t="s">
        <v>134</v>
      </c>
      <c r="G2621" t="s">
        <v>134</v>
      </c>
      <c r="H2621" t="s">
        <v>4031</v>
      </c>
      <c r="I2621" t="s">
        <v>20</v>
      </c>
      <c r="J2621" t="s">
        <v>2349</v>
      </c>
      <c r="K2621" t="s">
        <v>21</v>
      </c>
      <c r="M2621" t="s">
        <v>4032</v>
      </c>
      <c r="N2621" t="s">
        <v>22</v>
      </c>
      <c r="O2621" t="s">
        <v>23</v>
      </c>
      <c r="P2621" t="s">
        <v>26</v>
      </c>
      <c r="Q2621" t="s">
        <v>2348</v>
      </c>
      <c r="R2621" s="13">
        <v>9</v>
      </c>
      <c r="S2621" s="13">
        <v>1</v>
      </c>
      <c r="T2621" s="21">
        <v>1</v>
      </c>
      <c r="V2621" t="s">
        <v>2154</v>
      </c>
      <c r="W2621" t="s">
        <v>17589</v>
      </c>
      <c r="X2621" s="20" t="str">
        <f>+IF(V2621="","-",CONCATENATE(V2621,"_",W2621))</f>
        <v>FINES_R12</v>
      </c>
      <c r="Y2621" s="59">
        <v>0.12610851228237149</v>
      </c>
      <c r="Z2621" t="s">
        <v>134</v>
      </c>
      <c r="AA2621" t="s">
        <v>2394</v>
      </c>
      <c r="AB2621" t="str">
        <f>+IF(W2621="","-",IF(W2621="UNICO","CENSO","MUESTRA"))</f>
        <v>MUESTRA</v>
      </c>
      <c r="AC2621" t="s">
        <v>2397</v>
      </c>
      <c r="AD2621" t="s">
        <v>4033</v>
      </c>
    </row>
    <row r="2622" spans="1:30" x14ac:dyDescent="0.25">
      <c r="A2622" s="5" t="str">
        <f t="shared" si="40"/>
        <v>R 12 - D 97 - 451 - 3544</v>
      </c>
      <c r="B2622" s="23" t="s">
        <v>2347</v>
      </c>
      <c r="C2622" t="s">
        <v>88</v>
      </c>
      <c r="D2622" t="s">
        <v>1620</v>
      </c>
      <c r="E2622" t="s">
        <v>1621</v>
      </c>
      <c r="F2622" t="s">
        <v>134</v>
      </c>
      <c r="G2622" t="s">
        <v>134</v>
      </c>
      <c r="H2622" t="s">
        <v>4051</v>
      </c>
      <c r="I2622" t="s">
        <v>20</v>
      </c>
      <c r="J2622" t="s">
        <v>2349</v>
      </c>
      <c r="K2622" t="s">
        <v>21</v>
      </c>
      <c r="M2622" t="s">
        <v>4052</v>
      </c>
      <c r="N2622" t="s">
        <v>22</v>
      </c>
      <c r="O2622" t="s">
        <v>23</v>
      </c>
      <c r="P2622" t="s">
        <v>26</v>
      </c>
      <c r="Q2622" t="s">
        <v>2348</v>
      </c>
      <c r="R2622" s="13">
        <v>9</v>
      </c>
      <c r="S2622" s="13">
        <v>1</v>
      </c>
      <c r="T2622" s="21">
        <v>1</v>
      </c>
      <c r="V2622" t="s">
        <v>2154</v>
      </c>
      <c r="W2622" t="s">
        <v>17589</v>
      </c>
      <c r="X2622" s="20" t="str">
        <f>+IF(V2622="","-",CONCATENATE(V2622,"_",W2622))</f>
        <v>FINES_R12</v>
      </c>
      <c r="Y2622" s="59">
        <v>0.12610851228237149</v>
      </c>
      <c r="Z2622" t="s">
        <v>134</v>
      </c>
      <c r="AA2622" t="s">
        <v>2394</v>
      </c>
      <c r="AB2622" t="str">
        <f>+IF(W2622="","-",IF(W2622="UNICO","CENSO","MUESTRA"))</f>
        <v>MUESTRA</v>
      </c>
      <c r="AC2622" t="s">
        <v>2397</v>
      </c>
      <c r="AD2622" t="s">
        <v>4053</v>
      </c>
    </row>
    <row r="2623" spans="1:30" x14ac:dyDescent="0.25">
      <c r="A2623" s="5" t="str">
        <f t="shared" si="40"/>
        <v>R 12 - D 97 - 454 - 3692</v>
      </c>
      <c r="B2623" s="23" t="s">
        <v>2347</v>
      </c>
      <c r="C2623" t="s">
        <v>88</v>
      </c>
      <c r="D2623" t="s">
        <v>1620</v>
      </c>
      <c r="E2623" t="s">
        <v>1621</v>
      </c>
      <c r="F2623" t="s">
        <v>134</v>
      </c>
      <c r="G2623" t="s">
        <v>134</v>
      </c>
      <c r="H2623" t="s">
        <v>11183</v>
      </c>
      <c r="I2623" t="s">
        <v>20</v>
      </c>
      <c r="J2623" t="s">
        <v>2349</v>
      </c>
      <c r="K2623" t="s">
        <v>21</v>
      </c>
      <c r="M2623" t="s">
        <v>11184</v>
      </c>
      <c r="N2623" t="s">
        <v>22</v>
      </c>
      <c r="O2623" t="s">
        <v>23</v>
      </c>
      <c r="P2623" t="s">
        <v>26</v>
      </c>
      <c r="Q2623" t="s">
        <v>2348</v>
      </c>
      <c r="R2623" s="13">
        <v>25</v>
      </c>
      <c r="S2623" s="13">
        <v>1</v>
      </c>
      <c r="T2623" s="21">
        <v>1</v>
      </c>
      <c r="V2623" t="s">
        <v>2154</v>
      </c>
      <c r="W2623" t="s">
        <v>17589</v>
      </c>
      <c r="X2623" s="20" t="str">
        <f>+IF(V2623="","-",CONCATENATE(V2623,"_",W2623))</f>
        <v>FINES_R12</v>
      </c>
      <c r="Y2623" s="59">
        <v>0.12610851228237149</v>
      </c>
      <c r="Z2623" t="s">
        <v>134</v>
      </c>
      <c r="AA2623" t="s">
        <v>2394</v>
      </c>
      <c r="AB2623" t="str">
        <f>+IF(W2623="","-",IF(W2623="UNICO","CENSO","MUESTRA"))</f>
        <v>MUESTRA</v>
      </c>
      <c r="AC2623" t="s">
        <v>2397</v>
      </c>
      <c r="AD2623" t="s">
        <v>11185</v>
      </c>
    </row>
    <row r="2624" spans="1:30" x14ac:dyDescent="0.25">
      <c r="A2624" s="5" t="str">
        <f t="shared" si="40"/>
        <v>R 12 - D 97 - 456 - 1497</v>
      </c>
      <c r="B2624" s="23" t="s">
        <v>2347</v>
      </c>
      <c r="C2624" t="s">
        <v>88</v>
      </c>
      <c r="D2624" t="s">
        <v>1620</v>
      </c>
      <c r="E2624" t="s">
        <v>1621</v>
      </c>
      <c r="F2624" t="s">
        <v>134</v>
      </c>
      <c r="G2624" t="s">
        <v>134</v>
      </c>
      <c r="H2624" t="s">
        <v>4045</v>
      </c>
      <c r="I2624" t="s">
        <v>20</v>
      </c>
      <c r="J2624" t="s">
        <v>2349</v>
      </c>
      <c r="K2624" t="s">
        <v>21</v>
      </c>
      <c r="M2624" t="s">
        <v>4046</v>
      </c>
      <c r="N2624" t="s">
        <v>22</v>
      </c>
      <c r="O2624" t="s">
        <v>23</v>
      </c>
      <c r="P2624" t="s">
        <v>26</v>
      </c>
      <c r="Q2624" t="s">
        <v>2348</v>
      </c>
      <c r="R2624" s="13">
        <v>14</v>
      </c>
      <c r="S2624" s="13">
        <v>1</v>
      </c>
      <c r="T2624" s="21">
        <v>1</v>
      </c>
      <c r="V2624" t="s">
        <v>2154</v>
      </c>
      <c r="W2624" t="s">
        <v>17589</v>
      </c>
      <c r="X2624" s="20" t="str">
        <f>+IF(V2624="","-",CONCATENATE(V2624,"_",W2624))</f>
        <v>FINES_R12</v>
      </c>
      <c r="Y2624" s="59">
        <v>0.13805900514125821</v>
      </c>
      <c r="Z2624" t="s">
        <v>134</v>
      </c>
      <c r="AA2624" t="s">
        <v>2394</v>
      </c>
      <c r="AB2624" t="str">
        <f>+IF(W2624="","-",IF(W2624="UNICO","CENSO","MUESTRA"))</f>
        <v>MUESTRA</v>
      </c>
      <c r="AC2624" t="s">
        <v>2397</v>
      </c>
      <c r="AD2624" t="s">
        <v>4047</v>
      </c>
    </row>
    <row r="2625" spans="1:30" x14ac:dyDescent="0.25">
      <c r="A2625" s="5" t="str">
        <f t="shared" si="40"/>
        <v>R 12 - D 97 - 454 - 1498</v>
      </c>
      <c r="B2625" s="23" t="s">
        <v>2347</v>
      </c>
      <c r="C2625" t="s">
        <v>88</v>
      </c>
      <c r="D2625" t="s">
        <v>1620</v>
      </c>
      <c r="E2625" t="s">
        <v>1621</v>
      </c>
      <c r="F2625" t="s">
        <v>134</v>
      </c>
      <c r="G2625" t="s">
        <v>134</v>
      </c>
      <c r="H2625" t="s">
        <v>4021</v>
      </c>
      <c r="I2625" t="s">
        <v>20</v>
      </c>
      <c r="J2625" t="s">
        <v>2349</v>
      </c>
      <c r="K2625" t="s">
        <v>21</v>
      </c>
      <c r="M2625" t="s">
        <v>4022</v>
      </c>
      <c r="N2625" t="s">
        <v>22</v>
      </c>
      <c r="O2625" t="s">
        <v>23</v>
      </c>
      <c r="P2625" t="s">
        <v>26</v>
      </c>
      <c r="Q2625" t="s">
        <v>2348</v>
      </c>
      <c r="R2625" s="13">
        <v>18</v>
      </c>
      <c r="S2625" s="13">
        <v>1</v>
      </c>
      <c r="T2625" s="21">
        <v>1</v>
      </c>
      <c r="V2625" t="s">
        <v>2154</v>
      </c>
      <c r="W2625" t="s">
        <v>17589</v>
      </c>
      <c r="X2625" s="20" t="str">
        <f>+IF(V2625="","-",CONCATENATE(V2625,"_",W2625))</f>
        <v>FINES_R12</v>
      </c>
      <c r="Y2625" s="59">
        <v>0.14551067352294919</v>
      </c>
      <c r="Z2625" t="s">
        <v>134</v>
      </c>
      <c r="AA2625" t="s">
        <v>2394</v>
      </c>
      <c r="AB2625" t="str">
        <f>+IF(W2625="","-",IF(W2625="UNICO","CENSO","MUESTRA"))</f>
        <v>MUESTRA</v>
      </c>
      <c r="AC2625" t="s">
        <v>2397</v>
      </c>
      <c r="AD2625" t="s">
        <v>4023</v>
      </c>
    </row>
    <row r="2626" spans="1:30" x14ac:dyDescent="0.25">
      <c r="A2626" s="5" t="str">
        <f t="shared" si="40"/>
        <v>R 12 - D 97 - 455 - 1498</v>
      </c>
      <c r="B2626" s="23" t="s">
        <v>2347</v>
      </c>
      <c r="C2626" t="s">
        <v>88</v>
      </c>
      <c r="D2626" t="s">
        <v>1620</v>
      </c>
      <c r="E2626" t="s">
        <v>1621</v>
      </c>
      <c r="F2626" t="s">
        <v>134</v>
      </c>
      <c r="G2626" t="s">
        <v>134</v>
      </c>
      <c r="H2626" t="s">
        <v>4025</v>
      </c>
      <c r="I2626" t="s">
        <v>20</v>
      </c>
      <c r="J2626" t="s">
        <v>2349</v>
      </c>
      <c r="K2626" t="s">
        <v>21</v>
      </c>
      <c r="M2626" t="s">
        <v>4022</v>
      </c>
      <c r="N2626" t="s">
        <v>22</v>
      </c>
      <c r="O2626" t="s">
        <v>23</v>
      </c>
      <c r="P2626" t="s">
        <v>26</v>
      </c>
      <c r="Q2626" t="s">
        <v>2348</v>
      </c>
      <c r="R2626" s="13">
        <v>23</v>
      </c>
      <c r="S2626" s="13">
        <v>1</v>
      </c>
      <c r="T2626" s="21">
        <v>1</v>
      </c>
      <c r="V2626" t="s">
        <v>2154</v>
      </c>
      <c r="W2626" t="s">
        <v>17589</v>
      </c>
      <c r="X2626" s="20" t="str">
        <f>+IF(V2626="","-",CONCATENATE(V2626,"_",W2626))</f>
        <v>FINES_R12</v>
      </c>
      <c r="Y2626" s="59">
        <v>0.14551067352294919</v>
      </c>
      <c r="Z2626" t="s">
        <v>134</v>
      </c>
      <c r="AA2626" t="s">
        <v>2394</v>
      </c>
      <c r="AB2626" t="str">
        <f>+IF(W2626="","-",IF(W2626="UNICO","CENSO","MUESTRA"))</f>
        <v>MUESTRA</v>
      </c>
      <c r="AC2626" t="s">
        <v>2398</v>
      </c>
      <c r="AD2626" t="s">
        <v>4023</v>
      </c>
    </row>
    <row r="2627" spans="1:30" x14ac:dyDescent="0.25">
      <c r="A2627" s="5" t="str">
        <f t="shared" ref="A2627:A2690" si="41">+H2627</f>
        <v>R 12 - D 97 - 456 - 1498</v>
      </c>
      <c r="B2627" s="23" t="s">
        <v>2347</v>
      </c>
      <c r="C2627" t="s">
        <v>88</v>
      </c>
      <c r="D2627" t="s">
        <v>1620</v>
      </c>
      <c r="E2627" t="s">
        <v>1621</v>
      </c>
      <c r="F2627" t="s">
        <v>134</v>
      </c>
      <c r="G2627" t="s">
        <v>134</v>
      </c>
      <c r="H2627" t="s">
        <v>4043</v>
      </c>
      <c r="I2627" t="s">
        <v>20</v>
      </c>
      <c r="J2627" t="s">
        <v>2349</v>
      </c>
      <c r="K2627" t="s">
        <v>21</v>
      </c>
      <c r="M2627" t="s">
        <v>4022</v>
      </c>
      <c r="N2627" t="s">
        <v>22</v>
      </c>
      <c r="O2627" t="s">
        <v>23</v>
      </c>
      <c r="P2627" t="s">
        <v>26</v>
      </c>
      <c r="Q2627" t="s">
        <v>2348</v>
      </c>
      <c r="R2627" s="13">
        <v>123</v>
      </c>
      <c r="S2627" s="13">
        <v>5</v>
      </c>
      <c r="T2627" s="21">
        <v>1</v>
      </c>
      <c r="V2627" t="s">
        <v>2154</v>
      </c>
      <c r="W2627" t="s">
        <v>17589</v>
      </c>
      <c r="X2627" s="20" t="str">
        <f>+IF(V2627="","-",CONCATENATE(V2627,"_",W2627))</f>
        <v>FINES_R12</v>
      </c>
      <c r="Y2627" s="59">
        <v>0.14551067352294919</v>
      </c>
      <c r="Z2627" t="s">
        <v>134</v>
      </c>
      <c r="AA2627" t="s">
        <v>2394</v>
      </c>
      <c r="AB2627" t="str">
        <f>+IF(W2627="","-",IF(W2627="UNICO","CENSO","MUESTRA"))</f>
        <v>MUESTRA</v>
      </c>
      <c r="AC2627" t="s">
        <v>2398</v>
      </c>
      <c r="AD2627" t="s">
        <v>4023</v>
      </c>
    </row>
    <row r="2628" spans="1:30" x14ac:dyDescent="0.25">
      <c r="A2628" s="5" t="str">
        <f t="shared" si="41"/>
        <v>R 12 - D 98 - 452 - 4399</v>
      </c>
      <c r="B2628" s="23" t="s">
        <v>2347</v>
      </c>
      <c r="C2628" t="s">
        <v>88</v>
      </c>
      <c r="D2628" t="s">
        <v>1652</v>
      </c>
      <c r="E2628" t="s">
        <v>1653</v>
      </c>
      <c r="F2628" t="s">
        <v>134</v>
      </c>
      <c r="G2628" t="s">
        <v>134</v>
      </c>
      <c r="H2628" t="s">
        <v>11211</v>
      </c>
      <c r="I2628" t="s">
        <v>20</v>
      </c>
      <c r="J2628" t="s">
        <v>2349</v>
      </c>
      <c r="K2628" t="s">
        <v>21</v>
      </c>
      <c r="M2628" t="s">
        <v>11212</v>
      </c>
      <c r="N2628" t="s">
        <v>22</v>
      </c>
      <c r="O2628" t="s">
        <v>23</v>
      </c>
      <c r="P2628" t="s">
        <v>26</v>
      </c>
      <c r="Q2628" t="s">
        <v>2348</v>
      </c>
      <c r="R2628" s="13">
        <v>52</v>
      </c>
      <c r="S2628" s="13">
        <v>1</v>
      </c>
      <c r="T2628" s="21">
        <v>1</v>
      </c>
      <c r="V2628" t="s">
        <v>2154</v>
      </c>
      <c r="W2628" t="s">
        <v>17589</v>
      </c>
      <c r="X2628" s="20" t="str">
        <f>+IF(V2628="","-",CONCATENATE(V2628,"_",W2628))</f>
        <v>FINES_R12</v>
      </c>
      <c r="Y2628" s="59">
        <v>0.1926574110984802</v>
      </c>
      <c r="Z2628" t="s">
        <v>134</v>
      </c>
      <c r="AA2628" t="s">
        <v>2394</v>
      </c>
      <c r="AB2628" t="str">
        <f>+IF(W2628="","-",IF(W2628="UNICO","CENSO","MUESTRA"))</f>
        <v>MUESTRA</v>
      </c>
      <c r="AC2628" t="s">
        <v>2397</v>
      </c>
      <c r="AD2628" t="s">
        <v>11213</v>
      </c>
    </row>
    <row r="2629" spans="1:30" x14ac:dyDescent="0.25">
      <c r="A2629" s="5" t="str">
        <f t="shared" si="41"/>
        <v>R 12 - D 98 - 452 - 1283</v>
      </c>
      <c r="B2629" s="23" t="s">
        <v>2347</v>
      </c>
      <c r="C2629" t="s">
        <v>88</v>
      </c>
      <c r="D2629" t="s">
        <v>1652</v>
      </c>
      <c r="E2629" t="s">
        <v>1653</v>
      </c>
      <c r="F2629" t="s">
        <v>134</v>
      </c>
      <c r="G2629" t="s">
        <v>134</v>
      </c>
      <c r="H2629" t="s">
        <v>4071</v>
      </c>
      <c r="I2629" t="s">
        <v>20</v>
      </c>
      <c r="J2629" t="s">
        <v>2349</v>
      </c>
      <c r="K2629" t="s">
        <v>21</v>
      </c>
      <c r="M2629" t="s">
        <v>2278</v>
      </c>
      <c r="N2629" t="s">
        <v>22</v>
      </c>
      <c r="O2629" t="s">
        <v>23</v>
      </c>
      <c r="P2629" t="s">
        <v>26</v>
      </c>
      <c r="Q2629" t="s">
        <v>2348</v>
      </c>
      <c r="R2629" s="13">
        <v>73</v>
      </c>
      <c r="S2629" s="13">
        <v>3</v>
      </c>
      <c r="T2629" s="21">
        <v>1</v>
      </c>
      <c r="V2629" t="s">
        <v>2154</v>
      </c>
      <c r="W2629" t="s">
        <v>17589</v>
      </c>
      <c r="X2629" s="20" t="str">
        <f>+IF(V2629="","-",CONCATENATE(V2629,"_",W2629))</f>
        <v>FINES_R12</v>
      </c>
      <c r="Y2629" s="59">
        <v>0.20052407681941989</v>
      </c>
      <c r="Z2629" t="s">
        <v>134</v>
      </c>
      <c r="AA2629" t="s">
        <v>2394</v>
      </c>
      <c r="AB2629" t="str">
        <f>+IF(W2629="","-",IF(W2629="UNICO","CENSO","MUESTRA"))</f>
        <v>MUESTRA</v>
      </c>
      <c r="AC2629" t="s">
        <v>2397</v>
      </c>
      <c r="AD2629" t="s">
        <v>4072</v>
      </c>
    </row>
    <row r="2630" spans="1:30" x14ac:dyDescent="0.25">
      <c r="A2630" s="5" t="str">
        <f t="shared" si="41"/>
        <v>R 12 - D 10 - 452 - 1675</v>
      </c>
      <c r="B2630" s="23" t="s">
        <v>2347</v>
      </c>
      <c r="C2630" t="s">
        <v>88</v>
      </c>
      <c r="D2630" t="s">
        <v>371</v>
      </c>
      <c r="E2630" t="s">
        <v>373</v>
      </c>
      <c r="F2630" t="s">
        <v>134</v>
      </c>
      <c r="G2630" t="s">
        <v>134</v>
      </c>
      <c r="H2630" t="s">
        <v>3955</v>
      </c>
      <c r="I2630" t="s">
        <v>20</v>
      </c>
      <c r="J2630" t="s">
        <v>2349</v>
      </c>
      <c r="K2630" t="s">
        <v>21</v>
      </c>
      <c r="M2630" t="s">
        <v>3956</v>
      </c>
      <c r="N2630" t="s">
        <v>22</v>
      </c>
      <c r="O2630" t="s">
        <v>23</v>
      </c>
      <c r="P2630" t="s">
        <v>26</v>
      </c>
      <c r="Q2630" t="s">
        <v>2348</v>
      </c>
      <c r="R2630" s="13">
        <v>31</v>
      </c>
      <c r="S2630" s="13">
        <v>1</v>
      </c>
      <c r="T2630" s="21">
        <v>1</v>
      </c>
      <c r="V2630" t="s">
        <v>2154</v>
      </c>
      <c r="W2630" t="s">
        <v>17589</v>
      </c>
      <c r="X2630" s="20" t="str">
        <f>+IF(V2630="","-",CONCATENATE(V2630,"_",W2630))</f>
        <v>FINES_R12</v>
      </c>
      <c r="Y2630" s="59">
        <v>0.22675295174121859</v>
      </c>
      <c r="Z2630" t="s">
        <v>134</v>
      </c>
      <c r="AA2630" t="s">
        <v>2394</v>
      </c>
      <c r="AB2630" t="str">
        <f>+IF(W2630="","-",IF(W2630="UNICO","CENSO","MUESTRA"))</f>
        <v>MUESTRA</v>
      </c>
      <c r="AC2630" t="s">
        <v>2397</v>
      </c>
      <c r="AD2630" t="s">
        <v>3957</v>
      </c>
    </row>
    <row r="2631" spans="1:30" x14ac:dyDescent="0.25">
      <c r="A2631" s="5" t="str">
        <f t="shared" si="41"/>
        <v>R 12 - D 121 - 451 - 3362</v>
      </c>
      <c r="B2631" s="23" t="s">
        <v>2347</v>
      </c>
      <c r="C2631" t="s">
        <v>88</v>
      </c>
      <c r="D2631" t="s">
        <v>282</v>
      </c>
      <c r="E2631" t="s">
        <v>1948</v>
      </c>
      <c r="F2631" t="s">
        <v>134</v>
      </c>
      <c r="G2631" t="s">
        <v>134</v>
      </c>
      <c r="H2631" t="s">
        <v>3994</v>
      </c>
      <c r="I2631" t="s">
        <v>20</v>
      </c>
      <c r="J2631" t="s">
        <v>2349</v>
      </c>
      <c r="K2631" t="s">
        <v>21</v>
      </c>
      <c r="M2631" t="s">
        <v>2275</v>
      </c>
      <c r="N2631" t="s">
        <v>22</v>
      </c>
      <c r="O2631" t="s">
        <v>23</v>
      </c>
      <c r="P2631" t="s">
        <v>26</v>
      </c>
      <c r="Q2631" t="s">
        <v>2348</v>
      </c>
      <c r="R2631" s="13">
        <v>69</v>
      </c>
      <c r="S2631" s="13">
        <v>4</v>
      </c>
      <c r="T2631" s="21">
        <v>1</v>
      </c>
      <c r="V2631" t="s">
        <v>2154</v>
      </c>
      <c r="W2631" t="s">
        <v>17589</v>
      </c>
      <c r="X2631" s="20" t="str">
        <f>+IF(V2631="","-",CONCATENATE(V2631,"_",W2631))</f>
        <v>FINES_R12</v>
      </c>
      <c r="Y2631" s="59">
        <v>0.26728236675262451</v>
      </c>
      <c r="Z2631" t="s">
        <v>134</v>
      </c>
      <c r="AA2631" t="s">
        <v>2394</v>
      </c>
      <c r="AB2631" t="str">
        <f>+IF(W2631="","-",IF(W2631="UNICO","CENSO","MUESTRA"))</f>
        <v>MUESTRA</v>
      </c>
      <c r="AC2631" t="s">
        <v>2397</v>
      </c>
      <c r="AD2631" t="s">
        <v>3995</v>
      </c>
    </row>
    <row r="2632" spans="1:30" x14ac:dyDescent="0.25">
      <c r="A2632" s="5" t="str">
        <f t="shared" si="41"/>
        <v>R 12 - D 97 - 454 - 3348</v>
      </c>
      <c r="B2632" s="23" t="s">
        <v>2347</v>
      </c>
      <c r="C2632" t="s">
        <v>88</v>
      </c>
      <c r="D2632" t="s">
        <v>1620</v>
      </c>
      <c r="E2632" t="s">
        <v>1621</v>
      </c>
      <c r="F2632" t="s">
        <v>134</v>
      </c>
      <c r="G2632" t="s">
        <v>134</v>
      </c>
      <c r="H2632" t="s">
        <v>4035</v>
      </c>
      <c r="I2632" t="s">
        <v>20</v>
      </c>
      <c r="J2632" t="s">
        <v>2349</v>
      </c>
      <c r="K2632" t="s">
        <v>21</v>
      </c>
      <c r="M2632" t="s">
        <v>4036</v>
      </c>
      <c r="N2632" t="s">
        <v>22</v>
      </c>
      <c r="O2632" t="s">
        <v>23</v>
      </c>
      <c r="P2632" t="s">
        <v>26</v>
      </c>
      <c r="Q2632" t="s">
        <v>2348</v>
      </c>
      <c r="R2632" s="13">
        <v>8</v>
      </c>
      <c r="S2632" s="13">
        <v>1</v>
      </c>
      <c r="T2632" s="21">
        <v>1</v>
      </c>
      <c r="V2632" t="s">
        <v>2154</v>
      </c>
      <c r="W2632" t="s">
        <v>17589</v>
      </c>
      <c r="X2632" s="20" t="str">
        <f>+IF(V2632="","-",CONCATENATE(V2632,"_",W2632))</f>
        <v>FINES_R12</v>
      </c>
      <c r="Y2632" s="59">
        <v>0.30199995636940002</v>
      </c>
      <c r="Z2632" t="s">
        <v>134</v>
      </c>
      <c r="AA2632" t="s">
        <v>2394</v>
      </c>
      <c r="AB2632" t="str">
        <f>+IF(W2632="","-",IF(W2632="UNICO","CENSO","MUESTRA"))</f>
        <v>MUESTRA</v>
      </c>
      <c r="AC2632" t="s">
        <v>2397</v>
      </c>
      <c r="AD2632" t="s">
        <v>4037</v>
      </c>
    </row>
    <row r="2633" spans="1:30" x14ac:dyDescent="0.25">
      <c r="A2633" s="5" t="str">
        <f t="shared" si="41"/>
        <v>R 12 - D 86 - 451 - 4034</v>
      </c>
      <c r="B2633" s="23" t="s">
        <v>2347</v>
      </c>
      <c r="C2633" t="s">
        <v>88</v>
      </c>
      <c r="D2633" t="s">
        <v>1520</v>
      </c>
      <c r="E2633" t="s">
        <v>1521</v>
      </c>
      <c r="F2633" t="s">
        <v>134</v>
      </c>
      <c r="G2633" t="s">
        <v>134</v>
      </c>
      <c r="H2633" t="s">
        <v>4015</v>
      </c>
      <c r="I2633" t="s">
        <v>20</v>
      </c>
      <c r="J2633" t="s">
        <v>2349</v>
      </c>
      <c r="K2633" t="s">
        <v>21</v>
      </c>
      <c r="M2633" t="s">
        <v>4016</v>
      </c>
      <c r="N2633" t="s">
        <v>22</v>
      </c>
      <c r="O2633" t="s">
        <v>23</v>
      </c>
      <c r="P2633" t="s">
        <v>26</v>
      </c>
      <c r="Q2633" t="s">
        <v>2348</v>
      </c>
      <c r="R2633" s="13">
        <v>13</v>
      </c>
      <c r="S2633" s="13">
        <v>1</v>
      </c>
      <c r="T2633" s="21">
        <v>1</v>
      </c>
      <c r="V2633" t="s">
        <v>2154</v>
      </c>
      <c r="W2633" t="s">
        <v>17589</v>
      </c>
      <c r="X2633" s="20" t="str">
        <f>+IF(V2633="","-",CONCATENATE(V2633,"_",W2633))</f>
        <v>FINES_R12</v>
      </c>
      <c r="Y2633" s="59">
        <v>0.31840837001800543</v>
      </c>
      <c r="Z2633" t="s">
        <v>134</v>
      </c>
      <c r="AA2633" t="s">
        <v>2394</v>
      </c>
      <c r="AB2633" t="str">
        <f>+IF(W2633="","-",IF(W2633="UNICO","CENSO","MUESTRA"))</f>
        <v>MUESTRA</v>
      </c>
      <c r="AC2633" t="s">
        <v>2398</v>
      </c>
      <c r="AD2633" t="s">
        <v>4017</v>
      </c>
    </row>
    <row r="2634" spans="1:30" x14ac:dyDescent="0.25">
      <c r="A2634" s="5" t="str">
        <f t="shared" si="41"/>
        <v>R 12 - D 86 - 451 - 2391</v>
      </c>
      <c r="B2634" s="23" t="s">
        <v>2347</v>
      </c>
      <c r="C2634" t="s">
        <v>88</v>
      </c>
      <c r="D2634" t="s">
        <v>1520</v>
      </c>
      <c r="E2634" t="s">
        <v>1521</v>
      </c>
      <c r="F2634" t="s">
        <v>134</v>
      </c>
      <c r="G2634" t="s">
        <v>134</v>
      </c>
      <c r="H2634" t="s">
        <v>4002</v>
      </c>
      <c r="I2634" t="s">
        <v>20</v>
      </c>
      <c r="J2634" t="s">
        <v>2349</v>
      </c>
      <c r="K2634" t="s">
        <v>21</v>
      </c>
      <c r="M2634" t="s">
        <v>4003</v>
      </c>
      <c r="N2634" t="s">
        <v>22</v>
      </c>
      <c r="O2634" t="s">
        <v>23</v>
      </c>
      <c r="P2634" t="s">
        <v>26</v>
      </c>
      <c r="Q2634" t="s">
        <v>2348</v>
      </c>
      <c r="R2634" s="13">
        <v>18</v>
      </c>
      <c r="S2634" s="13">
        <v>1</v>
      </c>
      <c r="T2634" s="21">
        <v>1</v>
      </c>
      <c r="V2634" t="s">
        <v>2154</v>
      </c>
      <c r="W2634" t="s">
        <v>17589</v>
      </c>
      <c r="X2634" s="20" t="str">
        <f>+IF(V2634="","-",CONCATENATE(V2634,"_",W2634))</f>
        <v>FINES_R12</v>
      </c>
      <c r="Y2634" s="59">
        <v>0.35576719045639038</v>
      </c>
      <c r="Z2634" t="s">
        <v>134</v>
      </c>
      <c r="AA2634" t="s">
        <v>2394</v>
      </c>
      <c r="AB2634" t="str">
        <f>+IF(W2634="","-",IF(W2634="UNICO","CENSO","MUESTRA"))</f>
        <v>MUESTRA</v>
      </c>
      <c r="AC2634" t="s">
        <v>2397</v>
      </c>
      <c r="AD2634" t="s">
        <v>4004</v>
      </c>
    </row>
    <row r="2635" spans="1:30" x14ac:dyDescent="0.25">
      <c r="A2635" s="5" t="str">
        <f t="shared" si="41"/>
        <v>R 12 - D 86 - 451 - 2394</v>
      </c>
      <c r="B2635" s="23" t="s">
        <v>2347</v>
      </c>
      <c r="C2635" t="s">
        <v>88</v>
      </c>
      <c r="D2635" t="s">
        <v>1520</v>
      </c>
      <c r="E2635" t="s">
        <v>1521</v>
      </c>
      <c r="F2635" t="s">
        <v>134</v>
      </c>
      <c r="G2635" t="s">
        <v>134</v>
      </c>
      <c r="H2635" t="s">
        <v>4013</v>
      </c>
      <c r="I2635" t="s">
        <v>20</v>
      </c>
      <c r="J2635" t="s">
        <v>2349</v>
      </c>
      <c r="K2635" t="s">
        <v>21</v>
      </c>
      <c r="M2635" t="s">
        <v>4003</v>
      </c>
      <c r="N2635" t="s">
        <v>22</v>
      </c>
      <c r="O2635" t="s">
        <v>23</v>
      </c>
      <c r="P2635" t="s">
        <v>26</v>
      </c>
      <c r="Q2635" t="s">
        <v>2348</v>
      </c>
      <c r="R2635" s="13">
        <v>15</v>
      </c>
      <c r="S2635" s="13">
        <v>1</v>
      </c>
      <c r="T2635" s="21">
        <v>1</v>
      </c>
      <c r="V2635" t="s">
        <v>2154</v>
      </c>
      <c r="W2635" t="s">
        <v>17589</v>
      </c>
      <c r="X2635" s="20" t="str">
        <f>+IF(V2635="","-",CONCATENATE(V2635,"_",W2635))</f>
        <v>FINES_R12</v>
      </c>
      <c r="Y2635" s="59">
        <v>0.35576719045639038</v>
      </c>
      <c r="Z2635" t="s">
        <v>134</v>
      </c>
      <c r="AA2635" t="s">
        <v>2394</v>
      </c>
      <c r="AB2635" t="str">
        <f>+IF(W2635="","-",IF(W2635="UNICO","CENSO","MUESTRA"))</f>
        <v>MUESTRA</v>
      </c>
      <c r="AC2635" t="s">
        <v>2397</v>
      </c>
      <c r="AD2635" t="s">
        <v>4004</v>
      </c>
    </row>
    <row r="2636" spans="1:30" x14ac:dyDescent="0.25">
      <c r="A2636" s="5" t="str">
        <f t="shared" si="41"/>
        <v>R 12 - D 86 - 451 - 2396</v>
      </c>
      <c r="B2636" s="23" t="s">
        <v>2347</v>
      </c>
      <c r="C2636" t="s">
        <v>88</v>
      </c>
      <c r="D2636" t="s">
        <v>1520</v>
      </c>
      <c r="E2636" t="s">
        <v>1521</v>
      </c>
      <c r="F2636" t="s">
        <v>134</v>
      </c>
      <c r="G2636" t="s">
        <v>134</v>
      </c>
      <c r="H2636" t="s">
        <v>11179</v>
      </c>
      <c r="I2636" t="s">
        <v>20</v>
      </c>
      <c r="J2636" t="s">
        <v>2349</v>
      </c>
      <c r="K2636" t="s">
        <v>21</v>
      </c>
      <c r="M2636" t="s">
        <v>11180</v>
      </c>
      <c r="N2636" t="s">
        <v>22</v>
      </c>
      <c r="O2636" t="s">
        <v>23</v>
      </c>
      <c r="P2636" t="s">
        <v>26</v>
      </c>
      <c r="Q2636" t="s">
        <v>2348</v>
      </c>
      <c r="R2636" s="13">
        <v>26</v>
      </c>
      <c r="S2636" s="13">
        <v>1</v>
      </c>
      <c r="T2636" s="21">
        <v>1</v>
      </c>
      <c r="V2636" t="s">
        <v>2154</v>
      </c>
      <c r="W2636" t="s">
        <v>17589</v>
      </c>
      <c r="X2636" s="20" t="str">
        <f>+IF(V2636="","-",CONCATENATE(V2636,"_",W2636))</f>
        <v>FINES_R12</v>
      </c>
      <c r="Y2636" s="59">
        <v>0.35576719045639038</v>
      </c>
      <c r="Z2636" t="s">
        <v>134</v>
      </c>
      <c r="AA2636" t="s">
        <v>2394</v>
      </c>
      <c r="AB2636" t="str">
        <f>+IF(W2636="","-",IF(W2636="UNICO","CENSO","MUESTRA"))</f>
        <v>MUESTRA</v>
      </c>
      <c r="AC2636" t="s">
        <v>2397</v>
      </c>
      <c r="AD2636" t="s">
        <v>4004</v>
      </c>
    </row>
    <row r="2637" spans="1:30" x14ac:dyDescent="0.25">
      <c r="A2637" s="5" t="str">
        <f t="shared" si="41"/>
        <v>R 12 - D 86 - 451 - 2315</v>
      </c>
      <c r="B2637" s="23" t="s">
        <v>2347</v>
      </c>
      <c r="C2637" t="s">
        <v>88</v>
      </c>
      <c r="D2637" t="s">
        <v>1520</v>
      </c>
      <c r="E2637" t="s">
        <v>1521</v>
      </c>
      <c r="F2637" t="s">
        <v>134</v>
      </c>
      <c r="G2637" t="s">
        <v>134</v>
      </c>
      <c r="H2637" t="s">
        <v>11175</v>
      </c>
      <c r="I2637" t="s">
        <v>20</v>
      </c>
      <c r="J2637" t="s">
        <v>2349</v>
      </c>
      <c r="K2637" t="s">
        <v>21</v>
      </c>
      <c r="M2637" t="s">
        <v>11176</v>
      </c>
      <c r="N2637" t="s">
        <v>22</v>
      </c>
      <c r="O2637" t="s">
        <v>23</v>
      </c>
      <c r="P2637" t="s">
        <v>26</v>
      </c>
      <c r="Q2637" t="s">
        <v>2348</v>
      </c>
      <c r="R2637" s="13">
        <v>16</v>
      </c>
      <c r="S2637" s="13">
        <v>1</v>
      </c>
      <c r="T2637" s="21">
        <v>1</v>
      </c>
      <c r="V2637" t="s">
        <v>2154</v>
      </c>
      <c r="W2637" t="s">
        <v>17589</v>
      </c>
      <c r="X2637" s="20" t="str">
        <f>+IF(V2637="","-",CONCATENATE(V2637,"_",W2637))</f>
        <v>FINES_R12</v>
      </c>
      <c r="Y2637" s="59">
        <v>0.35827815532684332</v>
      </c>
      <c r="Z2637" t="s">
        <v>134</v>
      </c>
      <c r="AA2637" t="s">
        <v>2394</v>
      </c>
      <c r="AB2637" t="str">
        <f>+IF(W2637="","-",IF(W2637="UNICO","CENSO","MUESTRA"))</f>
        <v>MUESTRA</v>
      </c>
      <c r="AC2637" t="s">
        <v>2398</v>
      </c>
      <c r="AD2637" t="s">
        <v>11177</v>
      </c>
    </row>
    <row r="2638" spans="1:30" x14ac:dyDescent="0.25">
      <c r="A2638" s="5" t="str">
        <f t="shared" si="41"/>
        <v>R 12 - D 10 - 452 - 1674</v>
      </c>
      <c r="B2638" s="23" t="s">
        <v>2347</v>
      </c>
      <c r="C2638" t="s">
        <v>88</v>
      </c>
      <c r="D2638" t="s">
        <v>371</v>
      </c>
      <c r="E2638" t="s">
        <v>373</v>
      </c>
      <c r="F2638" t="s">
        <v>134</v>
      </c>
      <c r="G2638" t="s">
        <v>134</v>
      </c>
      <c r="H2638" t="s">
        <v>3946</v>
      </c>
      <c r="I2638" t="s">
        <v>20</v>
      </c>
      <c r="J2638" t="s">
        <v>2349</v>
      </c>
      <c r="K2638" t="s">
        <v>21</v>
      </c>
      <c r="M2638" t="s">
        <v>3947</v>
      </c>
      <c r="N2638" t="s">
        <v>22</v>
      </c>
      <c r="O2638" t="s">
        <v>23</v>
      </c>
      <c r="P2638" t="s">
        <v>26</v>
      </c>
      <c r="Q2638" t="s">
        <v>2348</v>
      </c>
      <c r="R2638" s="13">
        <v>16</v>
      </c>
      <c r="S2638" s="13">
        <v>2</v>
      </c>
      <c r="T2638" s="21">
        <v>1</v>
      </c>
      <c r="V2638" t="s">
        <v>2154</v>
      </c>
      <c r="W2638" t="s">
        <v>17589</v>
      </c>
      <c r="X2638" s="20" t="str">
        <f>+IF(V2638="","-",CONCATENATE(V2638,"_",W2638))</f>
        <v>FINES_R12</v>
      </c>
      <c r="Y2638" s="59">
        <v>0.36257007718086243</v>
      </c>
      <c r="Z2638" t="s">
        <v>134</v>
      </c>
      <c r="AA2638" t="s">
        <v>2394</v>
      </c>
      <c r="AB2638" t="str">
        <f>+IF(W2638="","-",IF(W2638="UNICO","CENSO","MUESTRA"))</f>
        <v>MUESTRA</v>
      </c>
      <c r="AC2638" t="s">
        <v>2397</v>
      </c>
      <c r="AD2638" t="s">
        <v>3948</v>
      </c>
    </row>
    <row r="2639" spans="1:30" x14ac:dyDescent="0.25">
      <c r="A2639" s="5" t="str">
        <f t="shared" si="41"/>
        <v>R 12 - D 11 - 451 - 3924</v>
      </c>
      <c r="B2639" s="23" t="s">
        <v>2347</v>
      </c>
      <c r="C2639" t="s">
        <v>88</v>
      </c>
      <c r="D2639" t="s">
        <v>84</v>
      </c>
      <c r="E2639" t="s">
        <v>388</v>
      </c>
      <c r="F2639" t="s">
        <v>134</v>
      </c>
      <c r="G2639" t="s">
        <v>134</v>
      </c>
      <c r="H2639" t="s">
        <v>3989</v>
      </c>
      <c r="I2639" t="s">
        <v>20</v>
      </c>
      <c r="J2639" t="s">
        <v>2349</v>
      </c>
      <c r="K2639" t="s">
        <v>21</v>
      </c>
      <c r="M2639" t="s">
        <v>3990</v>
      </c>
      <c r="N2639" t="s">
        <v>22</v>
      </c>
      <c r="O2639" t="s">
        <v>23</v>
      </c>
      <c r="P2639" t="s">
        <v>26</v>
      </c>
      <c r="Q2639" t="s">
        <v>2348</v>
      </c>
      <c r="R2639" s="13">
        <v>47</v>
      </c>
      <c r="S2639" s="13">
        <v>1</v>
      </c>
      <c r="T2639" s="21">
        <v>1</v>
      </c>
      <c r="V2639" t="s">
        <v>2154</v>
      </c>
      <c r="W2639" t="s">
        <v>17589</v>
      </c>
      <c r="X2639" s="20" t="str">
        <f>+IF(V2639="","-",CONCATENATE(V2639,"_",W2639))</f>
        <v>FINES_R12</v>
      </c>
      <c r="Y2639" s="59">
        <v>0.4157663881778717</v>
      </c>
      <c r="Z2639" t="s">
        <v>134</v>
      </c>
      <c r="AA2639" t="s">
        <v>2394</v>
      </c>
      <c r="AB2639" t="str">
        <f>+IF(W2639="","-",IF(W2639="UNICO","CENSO","MUESTRA"))</f>
        <v>MUESTRA</v>
      </c>
      <c r="AC2639" t="s">
        <v>2397</v>
      </c>
      <c r="AD2639" t="s">
        <v>3991</v>
      </c>
    </row>
    <row r="2640" spans="1:30" x14ac:dyDescent="0.25">
      <c r="A2640" s="5" t="str">
        <f t="shared" si="41"/>
        <v>R 12 - D 86 - 451 - 2398</v>
      </c>
      <c r="B2640" s="23" t="s">
        <v>2347</v>
      </c>
      <c r="C2640" t="s">
        <v>88</v>
      </c>
      <c r="D2640" t="s">
        <v>1520</v>
      </c>
      <c r="E2640" t="s">
        <v>1521</v>
      </c>
      <c r="F2640" t="s">
        <v>134</v>
      </c>
      <c r="G2640" t="s">
        <v>134</v>
      </c>
      <c r="H2640" t="s">
        <v>4006</v>
      </c>
      <c r="I2640" t="s">
        <v>20</v>
      </c>
      <c r="J2640" t="s">
        <v>2349</v>
      </c>
      <c r="K2640" t="s">
        <v>21</v>
      </c>
      <c r="M2640" t="s">
        <v>4007</v>
      </c>
      <c r="N2640" t="s">
        <v>22</v>
      </c>
      <c r="O2640" t="s">
        <v>23</v>
      </c>
      <c r="P2640" t="s">
        <v>26</v>
      </c>
      <c r="Q2640" t="s">
        <v>2348</v>
      </c>
      <c r="R2640" s="13">
        <v>23</v>
      </c>
      <c r="S2640" s="13">
        <v>1</v>
      </c>
      <c r="T2640" s="21">
        <v>1</v>
      </c>
      <c r="V2640" t="s">
        <v>2154</v>
      </c>
      <c r="W2640" t="s">
        <v>17589</v>
      </c>
      <c r="X2640" s="20" t="str">
        <f>+IF(V2640="","-",CONCATENATE(V2640,"_",W2640))</f>
        <v>FINES_R12</v>
      </c>
      <c r="Y2640" s="59">
        <v>0.41636171936988831</v>
      </c>
      <c r="Z2640" t="s">
        <v>134</v>
      </c>
      <c r="AA2640" t="s">
        <v>2394</v>
      </c>
      <c r="AB2640" t="str">
        <f>+IF(W2640="","-",IF(W2640="UNICO","CENSO","MUESTRA"))</f>
        <v>MUESTRA</v>
      </c>
      <c r="AC2640" t="s">
        <v>2398</v>
      </c>
      <c r="AD2640" t="s">
        <v>4008</v>
      </c>
    </row>
    <row r="2641" spans="1:30" x14ac:dyDescent="0.25">
      <c r="A2641" s="5" t="str">
        <f t="shared" si="41"/>
        <v>R 12 - D 86 - 451 - 2390</v>
      </c>
      <c r="B2641" s="23" t="s">
        <v>2347</v>
      </c>
      <c r="C2641" t="s">
        <v>88</v>
      </c>
      <c r="D2641" t="s">
        <v>1520</v>
      </c>
      <c r="E2641" t="s">
        <v>1521</v>
      </c>
      <c r="F2641" t="s">
        <v>134</v>
      </c>
      <c r="G2641" t="s">
        <v>134</v>
      </c>
      <c r="H2641" t="s">
        <v>4010</v>
      </c>
      <c r="I2641" t="s">
        <v>20</v>
      </c>
      <c r="J2641" t="s">
        <v>2349</v>
      </c>
      <c r="K2641" t="s">
        <v>21</v>
      </c>
      <c r="M2641" t="s">
        <v>2209</v>
      </c>
      <c r="N2641" t="s">
        <v>22</v>
      </c>
      <c r="O2641" t="s">
        <v>23</v>
      </c>
      <c r="P2641" t="s">
        <v>26</v>
      </c>
      <c r="Q2641" t="s">
        <v>2348</v>
      </c>
      <c r="R2641" s="13">
        <v>43</v>
      </c>
      <c r="S2641" s="13">
        <v>2</v>
      </c>
      <c r="T2641" s="21">
        <v>1</v>
      </c>
      <c r="V2641" t="s">
        <v>2154</v>
      </c>
      <c r="W2641" t="s">
        <v>17589</v>
      </c>
      <c r="X2641" s="20" t="str">
        <f>+IF(V2641="","-",CONCATENATE(V2641,"_",W2641))</f>
        <v>FINES_R12</v>
      </c>
      <c r="Y2641" s="59">
        <v>0.41636171936988831</v>
      </c>
      <c r="Z2641" t="s">
        <v>134</v>
      </c>
      <c r="AA2641" t="s">
        <v>2394</v>
      </c>
      <c r="AB2641" t="str">
        <f>+IF(W2641="","-",IF(W2641="UNICO","CENSO","MUESTRA"))</f>
        <v>MUESTRA</v>
      </c>
      <c r="AC2641" t="s">
        <v>2397</v>
      </c>
      <c r="AD2641" t="s">
        <v>4011</v>
      </c>
    </row>
    <row r="2642" spans="1:30" x14ac:dyDescent="0.25">
      <c r="A2642" s="5" t="str">
        <f t="shared" si="41"/>
        <v>R 12 - D 10 - 452 - 1673</v>
      </c>
      <c r="B2642" s="23" t="s">
        <v>2347</v>
      </c>
      <c r="C2642" t="s">
        <v>88</v>
      </c>
      <c r="D2642" t="s">
        <v>371</v>
      </c>
      <c r="E2642" t="s">
        <v>373</v>
      </c>
      <c r="F2642" t="s">
        <v>134</v>
      </c>
      <c r="G2642" t="s">
        <v>134</v>
      </c>
      <c r="H2642" t="s">
        <v>11166</v>
      </c>
      <c r="I2642" t="s">
        <v>20</v>
      </c>
      <c r="J2642" t="s">
        <v>2349</v>
      </c>
      <c r="K2642" t="s">
        <v>21</v>
      </c>
      <c r="M2642" t="s">
        <v>7771</v>
      </c>
      <c r="N2642" t="s">
        <v>22</v>
      </c>
      <c r="O2642" t="s">
        <v>23</v>
      </c>
      <c r="P2642" t="s">
        <v>26</v>
      </c>
      <c r="Q2642" t="s">
        <v>2348</v>
      </c>
      <c r="R2642" s="13">
        <v>18</v>
      </c>
      <c r="S2642" s="13">
        <v>1</v>
      </c>
      <c r="T2642" s="21">
        <v>1</v>
      </c>
      <c r="V2642" t="s">
        <v>2154</v>
      </c>
      <c r="W2642" t="s">
        <v>17589</v>
      </c>
      <c r="X2642" s="20" t="str">
        <f>+IF(V2642="","-",CONCATENATE(V2642,"_",W2642))</f>
        <v>FINES_R12</v>
      </c>
      <c r="Y2642" s="59">
        <v>0.4247097373008728</v>
      </c>
      <c r="Z2642" t="s">
        <v>134</v>
      </c>
      <c r="AA2642" t="s">
        <v>2394</v>
      </c>
      <c r="AB2642" t="str">
        <f>+IF(W2642="","-",IF(W2642="UNICO","CENSO","MUESTRA"))</f>
        <v>MUESTRA</v>
      </c>
      <c r="AC2642" t="s">
        <v>2397</v>
      </c>
      <c r="AD2642" t="s">
        <v>11167</v>
      </c>
    </row>
    <row r="2643" spans="1:30" x14ac:dyDescent="0.25">
      <c r="A2643" s="5" t="str">
        <f t="shared" si="41"/>
        <v>R 12 - D 10 - 452 - 3845</v>
      </c>
      <c r="B2643" s="23" t="s">
        <v>2347</v>
      </c>
      <c r="C2643" t="s">
        <v>88</v>
      </c>
      <c r="D2643" t="s">
        <v>371</v>
      </c>
      <c r="E2643" t="s">
        <v>373</v>
      </c>
      <c r="F2643" t="s">
        <v>134</v>
      </c>
      <c r="G2643" t="s">
        <v>134</v>
      </c>
      <c r="H2643" t="s">
        <v>3960</v>
      </c>
      <c r="I2643" t="s">
        <v>20</v>
      </c>
      <c r="J2643" t="s">
        <v>2349</v>
      </c>
      <c r="K2643" t="s">
        <v>21</v>
      </c>
      <c r="M2643" t="s">
        <v>3961</v>
      </c>
      <c r="N2643" t="s">
        <v>22</v>
      </c>
      <c r="O2643" t="s">
        <v>23</v>
      </c>
      <c r="P2643" t="s">
        <v>26</v>
      </c>
      <c r="Q2643" t="s">
        <v>2348</v>
      </c>
      <c r="R2643" s="13">
        <v>19</v>
      </c>
      <c r="S2643" s="13">
        <v>1</v>
      </c>
      <c r="T2643" s="21">
        <v>1</v>
      </c>
      <c r="V2643" t="s">
        <v>2154</v>
      </c>
      <c r="W2643" t="s">
        <v>17589</v>
      </c>
      <c r="X2643" s="20" t="str">
        <f>+IF(V2643="","-",CONCATENATE(V2643,"_",W2643))</f>
        <v>FINES_R12</v>
      </c>
      <c r="Y2643" s="59">
        <v>0.43328607082366938</v>
      </c>
      <c r="Z2643" t="s">
        <v>134</v>
      </c>
      <c r="AA2643" t="s">
        <v>2394</v>
      </c>
      <c r="AB2643" t="str">
        <f>+IF(W2643="","-",IF(W2643="UNICO","CENSO","MUESTRA"))</f>
        <v>MUESTRA</v>
      </c>
      <c r="AC2643" t="s">
        <v>2397</v>
      </c>
      <c r="AD2643" t="s">
        <v>3962</v>
      </c>
    </row>
    <row r="2644" spans="1:30" x14ac:dyDescent="0.25">
      <c r="A2644" s="5" t="str">
        <f t="shared" si="41"/>
        <v>R 12 - D 97 - 454 - 4382</v>
      </c>
      <c r="B2644" s="23" t="s">
        <v>2347</v>
      </c>
      <c r="C2644" t="s">
        <v>88</v>
      </c>
      <c r="D2644" t="s">
        <v>1620</v>
      </c>
      <c r="E2644" t="s">
        <v>1621</v>
      </c>
      <c r="F2644" t="s">
        <v>134</v>
      </c>
      <c r="G2644" t="s">
        <v>134</v>
      </c>
      <c r="H2644" t="s">
        <v>11187</v>
      </c>
      <c r="I2644" t="s">
        <v>20</v>
      </c>
      <c r="J2644" t="s">
        <v>2349</v>
      </c>
      <c r="K2644" t="s">
        <v>21</v>
      </c>
      <c r="M2644" t="s">
        <v>11188</v>
      </c>
      <c r="N2644" t="s">
        <v>22</v>
      </c>
      <c r="O2644" t="s">
        <v>23</v>
      </c>
      <c r="P2644" t="s">
        <v>26</v>
      </c>
      <c r="Q2644" t="s">
        <v>2348</v>
      </c>
      <c r="R2644" s="13">
        <v>24</v>
      </c>
      <c r="S2644" s="13">
        <v>1</v>
      </c>
      <c r="T2644" s="21">
        <v>1</v>
      </c>
      <c r="V2644" t="s">
        <v>2154</v>
      </c>
      <c r="W2644" t="s">
        <v>17589</v>
      </c>
      <c r="X2644" s="20" t="str">
        <f>+IF(V2644="","-",CONCATENATE(V2644,"_",W2644))</f>
        <v>FINES_R12</v>
      </c>
      <c r="Y2644" s="59">
        <v>0.44163089990615839</v>
      </c>
      <c r="Z2644" t="s">
        <v>134</v>
      </c>
      <c r="AA2644" t="s">
        <v>2394</v>
      </c>
      <c r="AB2644" t="str">
        <f>+IF(W2644="","-",IF(W2644="UNICO","CENSO","MUESTRA"))</f>
        <v>MUESTRA</v>
      </c>
      <c r="AC2644" t="s">
        <v>2397</v>
      </c>
      <c r="AD2644" t="s">
        <v>11189</v>
      </c>
    </row>
    <row r="2645" spans="1:30" x14ac:dyDescent="0.25">
      <c r="A2645" s="5" t="str">
        <f t="shared" si="41"/>
        <v>R 12 - D 11 - 451 - 1509</v>
      </c>
      <c r="B2645" s="23" t="s">
        <v>2347</v>
      </c>
      <c r="C2645" t="s">
        <v>88</v>
      </c>
      <c r="D2645" t="s">
        <v>84</v>
      </c>
      <c r="E2645" t="s">
        <v>388</v>
      </c>
      <c r="F2645" t="s">
        <v>134</v>
      </c>
      <c r="G2645" t="s">
        <v>134</v>
      </c>
      <c r="H2645" t="s">
        <v>3974</v>
      </c>
      <c r="I2645" t="s">
        <v>20</v>
      </c>
      <c r="J2645" t="s">
        <v>2349</v>
      </c>
      <c r="K2645" t="s">
        <v>21</v>
      </c>
      <c r="M2645" t="s">
        <v>3975</v>
      </c>
      <c r="N2645" t="s">
        <v>22</v>
      </c>
      <c r="O2645" t="s">
        <v>23</v>
      </c>
      <c r="P2645" t="s">
        <v>26</v>
      </c>
      <c r="Q2645" t="s">
        <v>2348</v>
      </c>
      <c r="R2645" s="13">
        <v>36</v>
      </c>
      <c r="S2645" s="13">
        <v>1</v>
      </c>
      <c r="T2645" s="21">
        <v>1</v>
      </c>
      <c r="V2645" t="s">
        <v>2154</v>
      </c>
      <c r="W2645" t="s">
        <v>17589</v>
      </c>
      <c r="X2645" s="20" t="str">
        <f>+IF(V2645="","-",CONCATENATE(V2645,"_",W2645))</f>
        <v>FINES_R12</v>
      </c>
      <c r="Y2645" s="59">
        <v>0.44291526079177862</v>
      </c>
      <c r="Z2645" t="s">
        <v>134</v>
      </c>
      <c r="AA2645" t="s">
        <v>2394</v>
      </c>
      <c r="AB2645" t="str">
        <f>+IF(W2645="","-",IF(W2645="UNICO","CENSO","MUESTRA"))</f>
        <v>MUESTRA</v>
      </c>
      <c r="AC2645" t="s">
        <v>2397</v>
      </c>
      <c r="AD2645" t="s">
        <v>3976</v>
      </c>
    </row>
    <row r="2646" spans="1:30" x14ac:dyDescent="0.25">
      <c r="A2646" s="5" t="str">
        <f t="shared" si="41"/>
        <v>R 12 - D 11 - 451 - 1507</v>
      </c>
      <c r="B2646" s="23" t="s">
        <v>2347</v>
      </c>
      <c r="C2646" t="s">
        <v>88</v>
      </c>
      <c r="D2646" t="s">
        <v>84</v>
      </c>
      <c r="E2646" t="s">
        <v>388</v>
      </c>
      <c r="F2646" t="s">
        <v>134</v>
      </c>
      <c r="G2646" t="s">
        <v>134</v>
      </c>
      <c r="H2646" t="s">
        <v>3965</v>
      </c>
      <c r="I2646" t="s">
        <v>20</v>
      </c>
      <c r="J2646" t="s">
        <v>2349</v>
      </c>
      <c r="K2646" t="s">
        <v>21</v>
      </c>
      <c r="M2646" t="s">
        <v>3966</v>
      </c>
      <c r="N2646" t="s">
        <v>22</v>
      </c>
      <c r="O2646" t="s">
        <v>23</v>
      </c>
      <c r="P2646" t="s">
        <v>26</v>
      </c>
      <c r="Q2646" t="s">
        <v>2348</v>
      </c>
      <c r="R2646" s="13">
        <v>181</v>
      </c>
      <c r="S2646" s="13">
        <v>5</v>
      </c>
      <c r="T2646" s="21">
        <v>1</v>
      </c>
      <c r="V2646" t="s">
        <v>2154</v>
      </c>
      <c r="W2646" t="s">
        <v>17589</v>
      </c>
      <c r="X2646" s="20" t="str">
        <f>+IF(V2646="","-",CONCATENATE(V2646,"_",W2646))</f>
        <v>FINES_R12</v>
      </c>
      <c r="Y2646" s="59">
        <v>0.4440174400806427</v>
      </c>
      <c r="Z2646" t="s">
        <v>134</v>
      </c>
      <c r="AA2646" t="s">
        <v>2394</v>
      </c>
      <c r="AB2646" t="str">
        <f>+IF(W2646="","-",IF(W2646="UNICO","CENSO","MUESTRA"))</f>
        <v>MUESTRA</v>
      </c>
      <c r="AC2646" t="s">
        <v>2398</v>
      </c>
      <c r="AD2646" t="s">
        <v>3967</v>
      </c>
    </row>
    <row r="2647" spans="1:30" x14ac:dyDescent="0.25">
      <c r="A2647" s="5" t="str">
        <f t="shared" si="41"/>
        <v>R 12 - D 121 - 451 - 4398</v>
      </c>
      <c r="B2647" s="23" t="s">
        <v>2347</v>
      </c>
      <c r="C2647" t="s">
        <v>88</v>
      </c>
      <c r="D2647" t="s">
        <v>282</v>
      </c>
      <c r="E2647" t="s">
        <v>1948</v>
      </c>
      <c r="F2647" t="s">
        <v>134</v>
      </c>
      <c r="G2647" t="s">
        <v>134</v>
      </c>
      <c r="H2647" t="s">
        <v>11169</v>
      </c>
      <c r="I2647" t="s">
        <v>20</v>
      </c>
      <c r="J2647" t="s">
        <v>2349</v>
      </c>
      <c r="K2647" t="s">
        <v>21</v>
      </c>
      <c r="M2647" t="s">
        <v>11170</v>
      </c>
      <c r="N2647" t="s">
        <v>22</v>
      </c>
      <c r="O2647" t="s">
        <v>23</v>
      </c>
      <c r="P2647" t="s">
        <v>26</v>
      </c>
      <c r="Q2647" t="s">
        <v>2348</v>
      </c>
      <c r="R2647" s="13">
        <v>30</v>
      </c>
      <c r="S2647" s="13">
        <v>1</v>
      </c>
      <c r="T2647" s="21">
        <v>1</v>
      </c>
      <c r="V2647" t="s">
        <v>2154</v>
      </c>
      <c r="W2647" t="s">
        <v>17589</v>
      </c>
      <c r="X2647" s="20" t="str">
        <f>+IF(V2647="","-",CONCATENATE(V2647,"_",W2647))</f>
        <v>FINES_R12</v>
      </c>
      <c r="Y2647" s="59">
        <v>0.44964659214019781</v>
      </c>
      <c r="Z2647" t="s">
        <v>134</v>
      </c>
      <c r="AA2647" t="s">
        <v>2394</v>
      </c>
      <c r="AB2647" t="str">
        <f>+IF(W2647="","-",IF(W2647="UNICO","CENSO","MUESTRA"))</f>
        <v>MUESTRA</v>
      </c>
      <c r="AC2647" t="s">
        <v>2397</v>
      </c>
      <c r="AD2647" t="s">
        <v>11171</v>
      </c>
    </row>
    <row r="2648" spans="1:30" x14ac:dyDescent="0.25">
      <c r="A2648" s="5" t="str">
        <f t="shared" si="41"/>
        <v>R 12 - D 10 - 452 - 1661</v>
      </c>
      <c r="B2648" s="23" t="s">
        <v>2347</v>
      </c>
      <c r="C2648" t="s">
        <v>88</v>
      </c>
      <c r="D2648" t="s">
        <v>371</v>
      </c>
      <c r="E2648" t="s">
        <v>373</v>
      </c>
      <c r="F2648" t="s">
        <v>134</v>
      </c>
      <c r="G2648" t="s">
        <v>134</v>
      </c>
      <c r="H2648" t="s">
        <v>3952</v>
      </c>
      <c r="I2648" t="s">
        <v>20</v>
      </c>
      <c r="J2648" t="s">
        <v>2349</v>
      </c>
      <c r="K2648" t="s">
        <v>21</v>
      </c>
      <c r="M2648" t="s">
        <v>3457</v>
      </c>
      <c r="N2648" t="s">
        <v>22</v>
      </c>
      <c r="O2648" t="s">
        <v>23</v>
      </c>
      <c r="P2648" t="s">
        <v>26</v>
      </c>
      <c r="Q2648" t="s">
        <v>2348</v>
      </c>
      <c r="R2648" s="13">
        <v>77</v>
      </c>
      <c r="S2648" s="13">
        <v>3</v>
      </c>
      <c r="T2648" s="21">
        <v>1</v>
      </c>
      <c r="V2648" t="s">
        <v>2154</v>
      </c>
      <c r="W2648" t="s">
        <v>17589</v>
      </c>
      <c r="X2648" s="20" t="str">
        <f>+IF(V2648="","-",CONCATENATE(V2648,"_",W2648))</f>
        <v>FINES_R12</v>
      </c>
      <c r="Y2648" s="59">
        <v>0.4574306309223175</v>
      </c>
      <c r="Z2648" t="s">
        <v>134</v>
      </c>
      <c r="AA2648" t="s">
        <v>2394</v>
      </c>
      <c r="AB2648" t="str">
        <f>+IF(W2648="","-",IF(W2648="UNICO","CENSO","MUESTRA"))</f>
        <v>MUESTRA</v>
      </c>
      <c r="AC2648" t="s">
        <v>2398</v>
      </c>
      <c r="AD2648" t="s">
        <v>3953</v>
      </c>
    </row>
    <row r="2649" spans="1:30" x14ac:dyDescent="0.25">
      <c r="A2649" s="5" t="str">
        <f t="shared" si="41"/>
        <v>R 12 - D 97 - 455 - 4435</v>
      </c>
      <c r="B2649" s="23" t="s">
        <v>2347</v>
      </c>
      <c r="C2649" t="s">
        <v>88</v>
      </c>
      <c r="D2649" t="s">
        <v>1620</v>
      </c>
      <c r="E2649" t="s">
        <v>1621</v>
      </c>
      <c r="F2649" t="s">
        <v>134</v>
      </c>
      <c r="G2649" t="s">
        <v>134</v>
      </c>
      <c r="H2649" t="s">
        <v>11206</v>
      </c>
      <c r="I2649" t="s">
        <v>20</v>
      </c>
      <c r="J2649" t="s">
        <v>2349</v>
      </c>
      <c r="K2649" t="s">
        <v>21</v>
      </c>
      <c r="M2649" t="s">
        <v>11207</v>
      </c>
      <c r="N2649" t="s">
        <v>22</v>
      </c>
      <c r="O2649" t="s">
        <v>23</v>
      </c>
      <c r="P2649" t="s">
        <v>26</v>
      </c>
      <c r="Q2649" t="s">
        <v>2348</v>
      </c>
      <c r="R2649" s="13">
        <v>8</v>
      </c>
      <c r="S2649" s="13">
        <v>1</v>
      </c>
      <c r="T2649" s="21">
        <v>1</v>
      </c>
      <c r="V2649" t="s">
        <v>2154</v>
      </c>
      <c r="W2649" t="s">
        <v>17589</v>
      </c>
      <c r="X2649" s="20" t="str">
        <f>+IF(V2649="","-",CONCATENATE(V2649,"_",W2649))</f>
        <v>FINES_R12</v>
      </c>
      <c r="Y2649" s="59">
        <v>0.46910697221755981</v>
      </c>
      <c r="Z2649" t="s">
        <v>134</v>
      </c>
      <c r="AA2649" t="s">
        <v>2394</v>
      </c>
      <c r="AB2649" t="str">
        <f>+IF(W2649="","-",IF(W2649="UNICO","CENSO","MUESTRA"))</f>
        <v>MUESTRA</v>
      </c>
      <c r="AC2649" t="s">
        <v>2397</v>
      </c>
      <c r="AD2649" t="s">
        <v>11208</v>
      </c>
    </row>
    <row r="2650" spans="1:30" x14ac:dyDescent="0.25">
      <c r="A2650" s="5" t="str">
        <f t="shared" si="41"/>
        <v>R 12 - D 97 - 455 - 4388</v>
      </c>
      <c r="B2650" s="23" t="s">
        <v>2347</v>
      </c>
      <c r="C2650" t="s">
        <v>88</v>
      </c>
      <c r="D2650" t="s">
        <v>1620</v>
      </c>
      <c r="E2650" t="s">
        <v>1621</v>
      </c>
      <c r="F2650" t="s">
        <v>134</v>
      </c>
      <c r="G2650" t="s">
        <v>134</v>
      </c>
      <c r="H2650" t="s">
        <v>11191</v>
      </c>
      <c r="I2650" t="s">
        <v>20</v>
      </c>
      <c r="J2650" t="s">
        <v>2349</v>
      </c>
      <c r="K2650" t="s">
        <v>21</v>
      </c>
      <c r="M2650" t="s">
        <v>11192</v>
      </c>
      <c r="N2650" t="s">
        <v>22</v>
      </c>
      <c r="O2650" t="s">
        <v>23</v>
      </c>
      <c r="P2650" t="s">
        <v>26</v>
      </c>
      <c r="Q2650" t="s">
        <v>2348</v>
      </c>
      <c r="R2650" s="13">
        <v>32</v>
      </c>
      <c r="S2650" s="13">
        <v>1</v>
      </c>
      <c r="T2650" s="21">
        <v>1</v>
      </c>
      <c r="V2650" t="s">
        <v>2154</v>
      </c>
      <c r="W2650" t="s">
        <v>17589</v>
      </c>
      <c r="X2650" s="20" t="str">
        <f>+IF(V2650="","-",CONCATENATE(V2650,"_",W2650))</f>
        <v>FINES_R12</v>
      </c>
      <c r="Y2650" s="59">
        <v>0.47229695320129389</v>
      </c>
      <c r="Z2650" t="s">
        <v>134</v>
      </c>
      <c r="AA2650" t="s">
        <v>2394</v>
      </c>
      <c r="AB2650" t="str">
        <f>+IF(W2650="","-",IF(W2650="UNICO","CENSO","MUESTRA"))</f>
        <v>MUESTRA</v>
      </c>
      <c r="AC2650" t="s">
        <v>2397</v>
      </c>
      <c r="AD2650" t="s">
        <v>11193</v>
      </c>
    </row>
    <row r="2651" spans="1:30" x14ac:dyDescent="0.25">
      <c r="A2651" s="5" t="str">
        <f t="shared" si="41"/>
        <v>R 12 - D 97 - 454 - 2282</v>
      </c>
      <c r="B2651" s="23" t="s">
        <v>2347</v>
      </c>
      <c r="C2651" t="s">
        <v>88</v>
      </c>
      <c r="D2651" t="s">
        <v>1620</v>
      </c>
      <c r="E2651" t="s">
        <v>1621</v>
      </c>
      <c r="F2651" t="s">
        <v>134</v>
      </c>
      <c r="G2651" t="s">
        <v>134</v>
      </c>
      <c r="H2651" t="s">
        <v>4027</v>
      </c>
      <c r="I2651" t="s">
        <v>20</v>
      </c>
      <c r="J2651" t="s">
        <v>2349</v>
      </c>
      <c r="K2651" t="s">
        <v>21</v>
      </c>
      <c r="M2651" t="s">
        <v>4028</v>
      </c>
      <c r="N2651" t="s">
        <v>22</v>
      </c>
      <c r="O2651" t="s">
        <v>23</v>
      </c>
      <c r="P2651" t="s">
        <v>26</v>
      </c>
      <c r="Q2651" t="s">
        <v>2348</v>
      </c>
      <c r="R2651" s="13">
        <v>29</v>
      </c>
      <c r="S2651" s="13">
        <v>1</v>
      </c>
      <c r="T2651" s="21">
        <v>1</v>
      </c>
      <c r="V2651" t="s">
        <v>2154</v>
      </c>
      <c r="W2651" t="s">
        <v>17589</v>
      </c>
      <c r="X2651" s="20" t="str">
        <f>+IF(V2651="","-",CONCATENATE(V2651,"_",W2651))</f>
        <v>FINES_R12</v>
      </c>
      <c r="Y2651" s="59">
        <v>0.48458689451217651</v>
      </c>
      <c r="Z2651" t="s">
        <v>134</v>
      </c>
      <c r="AA2651" t="s">
        <v>2394</v>
      </c>
      <c r="AB2651" t="str">
        <f>+IF(W2651="","-",IF(W2651="UNICO","CENSO","MUESTRA"))</f>
        <v>MUESTRA</v>
      </c>
      <c r="AC2651" t="s">
        <v>2397</v>
      </c>
      <c r="AD2651" t="s">
        <v>4029</v>
      </c>
    </row>
    <row r="2652" spans="1:30" x14ac:dyDescent="0.25">
      <c r="A2652" s="5" t="str">
        <f t="shared" si="41"/>
        <v>R 12 - D 98 - 452 - 3616</v>
      </c>
      <c r="B2652" s="23" t="s">
        <v>2347</v>
      </c>
      <c r="C2652" t="s">
        <v>88</v>
      </c>
      <c r="D2652" t="s">
        <v>1652</v>
      </c>
      <c r="E2652" t="s">
        <v>1653</v>
      </c>
      <c r="F2652" t="s">
        <v>134</v>
      </c>
      <c r="G2652" t="s">
        <v>134</v>
      </c>
      <c r="H2652" t="s">
        <v>4065</v>
      </c>
      <c r="I2652" t="s">
        <v>20</v>
      </c>
      <c r="J2652" t="s">
        <v>2349</v>
      </c>
      <c r="K2652" t="s">
        <v>21</v>
      </c>
      <c r="M2652" t="s">
        <v>2276</v>
      </c>
      <c r="N2652" t="s">
        <v>22</v>
      </c>
      <c r="O2652" t="s">
        <v>23</v>
      </c>
      <c r="P2652" t="s">
        <v>26</v>
      </c>
      <c r="Q2652" t="s">
        <v>2348</v>
      </c>
      <c r="R2652" s="13">
        <v>31</v>
      </c>
      <c r="S2652" s="13">
        <v>1</v>
      </c>
      <c r="T2652" s="21">
        <v>1</v>
      </c>
      <c r="V2652" t="s">
        <v>2154</v>
      </c>
      <c r="W2652" t="s">
        <v>17589</v>
      </c>
      <c r="X2652" s="20" t="str">
        <f>+IF(V2652="","-",CONCATENATE(V2652,"_",W2652))</f>
        <v>FINES_R12</v>
      </c>
      <c r="Y2652" s="59">
        <v>0.5523688793182373</v>
      </c>
      <c r="Z2652" t="s">
        <v>134</v>
      </c>
      <c r="AA2652" t="s">
        <v>2394</v>
      </c>
      <c r="AB2652" t="str">
        <f>+IF(W2652="","-",IF(W2652="UNICO","CENSO","MUESTRA"))</f>
        <v>MUESTRA</v>
      </c>
      <c r="AC2652" t="s">
        <v>2398</v>
      </c>
      <c r="AD2652" t="s">
        <v>4066</v>
      </c>
    </row>
    <row r="2653" spans="1:30" x14ac:dyDescent="0.25">
      <c r="A2653" s="5" t="str">
        <f t="shared" si="41"/>
        <v>R 12 - D 98 - 452 - 1281</v>
      </c>
      <c r="B2653" s="23" t="s">
        <v>2347</v>
      </c>
      <c r="C2653" t="s">
        <v>88</v>
      </c>
      <c r="D2653" t="s">
        <v>1652</v>
      </c>
      <c r="E2653" t="s">
        <v>1653</v>
      </c>
      <c r="F2653" t="s">
        <v>134</v>
      </c>
      <c r="G2653" t="s">
        <v>134</v>
      </c>
      <c r="H2653" t="s">
        <v>4068</v>
      </c>
      <c r="I2653" t="s">
        <v>20</v>
      </c>
      <c r="J2653" t="s">
        <v>2349</v>
      </c>
      <c r="K2653" t="s">
        <v>21</v>
      </c>
      <c r="M2653" t="s">
        <v>2276</v>
      </c>
      <c r="N2653" t="s">
        <v>22</v>
      </c>
      <c r="O2653" t="s">
        <v>23</v>
      </c>
      <c r="P2653" t="s">
        <v>26</v>
      </c>
      <c r="Q2653" t="s">
        <v>2348</v>
      </c>
      <c r="R2653" s="13">
        <v>33</v>
      </c>
      <c r="S2653" s="13">
        <v>1</v>
      </c>
      <c r="T2653" s="21">
        <v>1</v>
      </c>
      <c r="V2653" t="s">
        <v>2154</v>
      </c>
      <c r="W2653" t="s">
        <v>17589</v>
      </c>
      <c r="X2653" s="20" t="str">
        <f>+IF(V2653="","-",CONCATENATE(V2653,"_",W2653))</f>
        <v>FINES_R12</v>
      </c>
      <c r="Y2653" s="59">
        <v>0.5523688793182373</v>
      </c>
      <c r="Z2653" t="s">
        <v>134</v>
      </c>
      <c r="AA2653" t="s">
        <v>2394</v>
      </c>
      <c r="AB2653" t="str">
        <f>+IF(W2653="","-",IF(W2653="UNICO","CENSO","MUESTRA"))</f>
        <v>MUESTRA</v>
      </c>
      <c r="AC2653" t="s">
        <v>2398</v>
      </c>
      <c r="AD2653" t="s">
        <v>4069</v>
      </c>
    </row>
    <row r="2654" spans="1:30" x14ac:dyDescent="0.25">
      <c r="A2654" s="5" t="str">
        <f t="shared" si="41"/>
        <v>R 12 - D 11 - 451 - 4029</v>
      </c>
      <c r="B2654" s="23" t="s">
        <v>2347</v>
      </c>
      <c r="C2654" t="s">
        <v>88</v>
      </c>
      <c r="D2654" t="s">
        <v>84</v>
      </c>
      <c r="E2654" t="s">
        <v>388</v>
      </c>
      <c r="F2654" t="s">
        <v>134</v>
      </c>
      <c r="G2654" t="s">
        <v>134</v>
      </c>
      <c r="H2654" t="s">
        <v>3978</v>
      </c>
      <c r="I2654" t="s">
        <v>20</v>
      </c>
      <c r="J2654" t="s">
        <v>2349</v>
      </c>
      <c r="K2654" t="s">
        <v>21</v>
      </c>
      <c r="M2654" t="s">
        <v>3979</v>
      </c>
      <c r="N2654" t="s">
        <v>22</v>
      </c>
      <c r="O2654" t="s">
        <v>23</v>
      </c>
      <c r="P2654" t="s">
        <v>26</v>
      </c>
      <c r="Q2654" t="s">
        <v>2348</v>
      </c>
      <c r="R2654" s="13">
        <v>16</v>
      </c>
      <c r="S2654" s="13">
        <v>1</v>
      </c>
      <c r="T2654" s="21">
        <v>1</v>
      </c>
      <c r="V2654" t="s">
        <v>2154</v>
      </c>
      <c r="W2654" t="s">
        <v>17589</v>
      </c>
      <c r="X2654" s="20" t="str">
        <f>+IF(V2654="","-",CONCATENATE(V2654,"_",W2654))</f>
        <v>FINES_R12</v>
      </c>
      <c r="Y2654" s="59">
        <v>0.55625718832015991</v>
      </c>
      <c r="Z2654" t="s">
        <v>134</v>
      </c>
      <c r="AA2654" t="s">
        <v>2394</v>
      </c>
      <c r="AB2654" t="str">
        <f>+IF(W2654="","-",IF(W2654="UNICO","CENSO","MUESTRA"))</f>
        <v>MUESTRA</v>
      </c>
      <c r="AC2654" t="s">
        <v>2398</v>
      </c>
      <c r="AD2654" t="s">
        <v>3980</v>
      </c>
    </row>
    <row r="2655" spans="1:30" x14ac:dyDescent="0.25">
      <c r="A2655" s="5" t="str">
        <f t="shared" si="41"/>
        <v>R 12 - D 98 - 452 - 4212</v>
      </c>
      <c r="B2655" s="23" t="s">
        <v>2347</v>
      </c>
      <c r="C2655" t="s">
        <v>88</v>
      </c>
      <c r="D2655" t="s">
        <v>1652</v>
      </c>
      <c r="E2655" t="s">
        <v>1653</v>
      </c>
      <c r="F2655" t="s">
        <v>134</v>
      </c>
      <c r="G2655" t="s">
        <v>134</v>
      </c>
      <c r="H2655" t="s">
        <v>4081</v>
      </c>
      <c r="I2655" t="s">
        <v>20</v>
      </c>
      <c r="J2655" t="s">
        <v>2349</v>
      </c>
      <c r="K2655" t="s">
        <v>21</v>
      </c>
      <c r="M2655" t="s">
        <v>4082</v>
      </c>
      <c r="N2655" t="s">
        <v>22</v>
      </c>
      <c r="O2655" t="s">
        <v>23</v>
      </c>
      <c r="P2655" t="s">
        <v>26</v>
      </c>
      <c r="Q2655" t="s">
        <v>2348</v>
      </c>
      <c r="R2655" s="13">
        <v>25</v>
      </c>
      <c r="S2655" s="13">
        <v>1</v>
      </c>
      <c r="T2655" s="21">
        <v>1</v>
      </c>
      <c r="V2655" t="s">
        <v>2154</v>
      </c>
      <c r="W2655" t="s">
        <v>17589</v>
      </c>
      <c r="X2655" s="20" t="str">
        <f>+IF(V2655="","-",CONCATENATE(V2655,"_",W2655))</f>
        <v>FINES_R12</v>
      </c>
      <c r="Y2655" s="59">
        <v>0.56315791606903076</v>
      </c>
      <c r="Z2655" t="s">
        <v>134</v>
      </c>
      <c r="AA2655" t="s">
        <v>2394</v>
      </c>
      <c r="AB2655" t="str">
        <f>+IF(W2655="","-",IF(W2655="UNICO","CENSO","MUESTRA"))</f>
        <v>MUESTRA</v>
      </c>
      <c r="AC2655" t="s">
        <v>2397</v>
      </c>
      <c r="AD2655" t="s">
        <v>4083</v>
      </c>
    </row>
    <row r="2656" spans="1:30" x14ac:dyDescent="0.25">
      <c r="A2656" s="5" t="str">
        <f t="shared" si="41"/>
        <v>R 12 - D 98 - 452 - 1562</v>
      </c>
      <c r="B2656" s="23" t="s">
        <v>2347</v>
      </c>
      <c r="C2656" t="s">
        <v>88</v>
      </c>
      <c r="D2656" t="s">
        <v>1652</v>
      </c>
      <c r="E2656" t="s">
        <v>1653</v>
      </c>
      <c r="F2656" t="s">
        <v>134</v>
      </c>
      <c r="G2656" t="s">
        <v>134</v>
      </c>
      <c r="H2656" t="s">
        <v>4076</v>
      </c>
      <c r="I2656" t="s">
        <v>20</v>
      </c>
      <c r="J2656" t="s">
        <v>2349</v>
      </c>
      <c r="K2656" t="s">
        <v>21</v>
      </c>
      <c r="M2656" t="s">
        <v>4077</v>
      </c>
      <c r="N2656" t="s">
        <v>22</v>
      </c>
      <c r="O2656" t="s">
        <v>23</v>
      </c>
      <c r="P2656" t="s">
        <v>26</v>
      </c>
      <c r="Q2656" t="s">
        <v>2348</v>
      </c>
      <c r="R2656" s="13">
        <v>17</v>
      </c>
      <c r="S2656" s="13">
        <v>1</v>
      </c>
      <c r="T2656" s="21">
        <v>1</v>
      </c>
      <c r="V2656" t="s">
        <v>2154</v>
      </c>
      <c r="W2656" t="s">
        <v>17589</v>
      </c>
      <c r="X2656" s="20" t="str">
        <f>+IF(V2656="","-",CONCATENATE(V2656,"_",W2656))</f>
        <v>FINES_R12</v>
      </c>
      <c r="Y2656" s="59">
        <v>0.56868618726730347</v>
      </c>
      <c r="Z2656" t="s">
        <v>134</v>
      </c>
      <c r="AA2656" t="s">
        <v>2394</v>
      </c>
      <c r="AB2656" t="str">
        <f>+IF(W2656="","-",IF(W2656="UNICO","CENSO","MUESTRA"))</f>
        <v>MUESTRA</v>
      </c>
      <c r="AC2656" t="s">
        <v>2398</v>
      </c>
      <c r="AD2656" t="s">
        <v>4078</v>
      </c>
    </row>
    <row r="2657" spans="1:30" x14ac:dyDescent="0.25">
      <c r="A2657" s="5" t="str">
        <f t="shared" si="41"/>
        <v>R 12 - D 98 - 452 - 1278</v>
      </c>
      <c r="B2657" s="23" t="s">
        <v>2347</v>
      </c>
      <c r="C2657" t="s">
        <v>88</v>
      </c>
      <c r="D2657" t="s">
        <v>1652</v>
      </c>
      <c r="E2657" t="s">
        <v>1653</v>
      </c>
      <c r="F2657" t="s">
        <v>134</v>
      </c>
      <c r="G2657" t="s">
        <v>134</v>
      </c>
      <c r="H2657" t="s">
        <v>11220</v>
      </c>
      <c r="I2657" t="s">
        <v>20</v>
      </c>
      <c r="J2657" t="s">
        <v>2349</v>
      </c>
      <c r="K2657" t="s">
        <v>21</v>
      </c>
      <c r="M2657" t="s">
        <v>11221</v>
      </c>
      <c r="N2657" t="s">
        <v>22</v>
      </c>
      <c r="O2657" t="s">
        <v>23</v>
      </c>
      <c r="P2657" t="s">
        <v>26</v>
      </c>
      <c r="Q2657" t="s">
        <v>2348</v>
      </c>
      <c r="R2657" s="13">
        <v>8</v>
      </c>
      <c r="S2657" s="13">
        <v>1</v>
      </c>
      <c r="T2657" s="21">
        <v>1</v>
      </c>
      <c r="V2657" t="s">
        <v>2154</v>
      </c>
      <c r="W2657" t="s">
        <v>17589</v>
      </c>
      <c r="X2657" s="20" t="str">
        <f>+IF(V2657="","-",CONCATENATE(V2657,"_",W2657))</f>
        <v>FINES_R12</v>
      </c>
      <c r="Y2657" s="59">
        <v>0.57936280965805054</v>
      </c>
      <c r="Z2657" t="s">
        <v>134</v>
      </c>
      <c r="AA2657" t="s">
        <v>2394</v>
      </c>
      <c r="AB2657" t="str">
        <f>+IF(W2657="","-",IF(W2657="UNICO","CENSO","MUESTRA"))</f>
        <v>MUESTRA</v>
      </c>
      <c r="AC2657" t="s">
        <v>2398</v>
      </c>
      <c r="AD2657" t="s">
        <v>11222</v>
      </c>
    </row>
    <row r="2658" spans="1:30" x14ac:dyDescent="0.25">
      <c r="A2658" s="5" t="str">
        <f t="shared" si="41"/>
        <v>R 12 - D 98 - 452 - 1580</v>
      </c>
      <c r="B2658" s="23" t="s">
        <v>2347</v>
      </c>
      <c r="C2658" t="s">
        <v>88</v>
      </c>
      <c r="D2658" t="s">
        <v>1652</v>
      </c>
      <c r="E2658" t="s">
        <v>1653</v>
      </c>
      <c r="F2658" t="s">
        <v>134</v>
      </c>
      <c r="G2658" t="s">
        <v>134</v>
      </c>
      <c r="H2658" t="s">
        <v>4058</v>
      </c>
      <c r="I2658" t="s">
        <v>20</v>
      </c>
      <c r="J2658" t="s">
        <v>2349</v>
      </c>
      <c r="K2658" t="s">
        <v>21</v>
      </c>
      <c r="M2658" t="s">
        <v>4059</v>
      </c>
      <c r="N2658" t="s">
        <v>22</v>
      </c>
      <c r="O2658" t="s">
        <v>23</v>
      </c>
      <c r="P2658" t="s">
        <v>26</v>
      </c>
      <c r="Q2658" t="s">
        <v>2348</v>
      </c>
      <c r="R2658" s="13">
        <v>43</v>
      </c>
      <c r="S2658" s="13">
        <v>2</v>
      </c>
      <c r="T2658" s="21">
        <v>1</v>
      </c>
      <c r="V2658" t="s">
        <v>2154</v>
      </c>
      <c r="W2658" t="s">
        <v>17589</v>
      </c>
      <c r="X2658" s="20" t="str">
        <f>+IF(V2658="","-",CONCATENATE(V2658,"_",W2658))</f>
        <v>FINES_R12</v>
      </c>
      <c r="Y2658" s="59">
        <v>0.59238982200622559</v>
      </c>
      <c r="Z2658" t="s">
        <v>134</v>
      </c>
      <c r="AA2658" t="s">
        <v>2394</v>
      </c>
      <c r="AB2658" t="str">
        <f>+IF(W2658="","-",IF(W2658="UNICO","CENSO","MUESTRA"))</f>
        <v>MUESTRA</v>
      </c>
      <c r="AC2658" t="s">
        <v>2397</v>
      </c>
      <c r="AD2658" t="s">
        <v>4060</v>
      </c>
    </row>
    <row r="2659" spans="1:30" x14ac:dyDescent="0.25">
      <c r="A2659" s="5" t="str">
        <f t="shared" si="41"/>
        <v>R 12 - D 11 - 451 - 1510</v>
      </c>
      <c r="B2659" s="23" t="s">
        <v>2347</v>
      </c>
      <c r="C2659" t="s">
        <v>88</v>
      </c>
      <c r="D2659" t="s">
        <v>84</v>
      </c>
      <c r="E2659" t="s">
        <v>388</v>
      </c>
      <c r="F2659" t="s">
        <v>134</v>
      </c>
      <c r="G2659" t="s">
        <v>134</v>
      </c>
      <c r="H2659" t="s">
        <v>3970</v>
      </c>
      <c r="I2659" t="s">
        <v>20</v>
      </c>
      <c r="J2659" t="s">
        <v>2349</v>
      </c>
      <c r="K2659" t="s">
        <v>21</v>
      </c>
      <c r="M2659" t="s">
        <v>3971</v>
      </c>
      <c r="N2659" t="s">
        <v>22</v>
      </c>
      <c r="O2659" t="s">
        <v>23</v>
      </c>
      <c r="P2659" t="s">
        <v>26</v>
      </c>
      <c r="Q2659" t="s">
        <v>2348</v>
      </c>
      <c r="R2659" s="13">
        <v>27</v>
      </c>
      <c r="S2659" s="13">
        <v>1</v>
      </c>
      <c r="T2659" s="21">
        <v>1</v>
      </c>
      <c r="V2659" t="s">
        <v>2154</v>
      </c>
      <c r="W2659" t="s">
        <v>17589</v>
      </c>
      <c r="X2659" s="20" t="str">
        <f>+IF(V2659="","-",CONCATENATE(V2659,"_",W2659))</f>
        <v>FINES_R12</v>
      </c>
      <c r="Y2659" s="59">
        <v>0.59472495317459106</v>
      </c>
      <c r="Z2659" t="s">
        <v>134</v>
      </c>
      <c r="AA2659" t="s">
        <v>2394</v>
      </c>
      <c r="AB2659" t="str">
        <f>+IF(W2659="","-",IF(W2659="UNICO","CENSO","MUESTRA"))</f>
        <v>MUESTRA</v>
      </c>
      <c r="AC2659" t="s">
        <v>2398</v>
      </c>
      <c r="AD2659" t="s">
        <v>3972</v>
      </c>
    </row>
    <row r="2660" spans="1:30" x14ac:dyDescent="0.25">
      <c r="A2660" s="5" t="str">
        <f t="shared" si="41"/>
        <v>R 12 - D 98 - 452 - 1563</v>
      </c>
      <c r="B2660" s="23" t="s">
        <v>2347</v>
      </c>
      <c r="C2660" t="s">
        <v>88</v>
      </c>
      <c r="D2660" t="s">
        <v>1652</v>
      </c>
      <c r="E2660" t="s">
        <v>1653</v>
      </c>
      <c r="F2660" t="s">
        <v>134</v>
      </c>
      <c r="G2660" t="s">
        <v>134</v>
      </c>
      <c r="H2660" t="s">
        <v>4062</v>
      </c>
      <c r="I2660" t="s">
        <v>20</v>
      </c>
      <c r="J2660" t="s">
        <v>2349</v>
      </c>
      <c r="K2660" t="s">
        <v>21</v>
      </c>
      <c r="M2660" t="s">
        <v>2277</v>
      </c>
      <c r="N2660" t="s">
        <v>22</v>
      </c>
      <c r="O2660" t="s">
        <v>23</v>
      </c>
      <c r="P2660" t="s">
        <v>26</v>
      </c>
      <c r="Q2660" t="s">
        <v>2348</v>
      </c>
      <c r="R2660" s="13">
        <v>35</v>
      </c>
      <c r="S2660" s="13">
        <v>2</v>
      </c>
      <c r="T2660" s="21">
        <v>1</v>
      </c>
      <c r="V2660" t="s">
        <v>2154</v>
      </c>
      <c r="W2660" t="s">
        <v>17589</v>
      </c>
      <c r="X2660" s="20" t="str">
        <f>+IF(V2660="","-",CONCATENATE(V2660,"_",W2660))</f>
        <v>FINES_R12</v>
      </c>
      <c r="Y2660" s="59">
        <v>0.64143967628479004</v>
      </c>
      <c r="Z2660" t="s">
        <v>134</v>
      </c>
      <c r="AA2660" t="s">
        <v>2394</v>
      </c>
      <c r="AB2660" t="str">
        <f>+IF(W2660="","-",IF(W2660="UNICO","CENSO","MUESTRA"))</f>
        <v>MUESTRA</v>
      </c>
      <c r="AC2660" t="s">
        <v>2397</v>
      </c>
      <c r="AD2660" t="s">
        <v>4063</v>
      </c>
    </row>
    <row r="2661" spans="1:30" x14ac:dyDescent="0.25">
      <c r="A2661" s="5" t="str">
        <f t="shared" si="41"/>
        <v>R 12 - D 97 - 455 - 4397</v>
      </c>
      <c r="B2661" s="23" t="s">
        <v>2347</v>
      </c>
      <c r="C2661" t="s">
        <v>88</v>
      </c>
      <c r="D2661" t="s">
        <v>1620</v>
      </c>
      <c r="E2661" t="s">
        <v>1621</v>
      </c>
      <c r="F2661" t="s">
        <v>134</v>
      </c>
      <c r="G2661" t="s">
        <v>134</v>
      </c>
      <c r="H2661" t="s">
        <v>11199</v>
      </c>
      <c r="I2661" t="s">
        <v>20</v>
      </c>
      <c r="J2661" t="s">
        <v>2349</v>
      </c>
      <c r="K2661" t="s">
        <v>21</v>
      </c>
      <c r="M2661" t="s">
        <v>11200</v>
      </c>
      <c r="N2661" t="s">
        <v>22</v>
      </c>
      <c r="O2661" t="s">
        <v>23</v>
      </c>
      <c r="P2661" t="s">
        <v>26</v>
      </c>
      <c r="Q2661" t="s">
        <v>2348</v>
      </c>
      <c r="R2661" s="13">
        <v>24</v>
      </c>
      <c r="S2661" s="13">
        <v>1</v>
      </c>
      <c r="T2661" s="21">
        <v>1</v>
      </c>
      <c r="V2661" t="s">
        <v>2154</v>
      </c>
      <c r="W2661" t="s">
        <v>17589</v>
      </c>
      <c r="X2661" s="20" t="str">
        <f>+IF(V2661="","-",CONCATENATE(V2661,"_",W2661))</f>
        <v>FINES_R12</v>
      </c>
      <c r="Y2661" s="59">
        <v>0.64521420001983643</v>
      </c>
      <c r="Z2661" t="s">
        <v>134</v>
      </c>
      <c r="AA2661" t="s">
        <v>2394</v>
      </c>
      <c r="AB2661" t="str">
        <f>+IF(W2661="","-",IF(W2661="UNICO","CENSO","MUESTRA"))</f>
        <v>MUESTRA</v>
      </c>
      <c r="AC2661" t="s">
        <v>2397</v>
      </c>
      <c r="AD2661" t="s">
        <v>11201</v>
      </c>
    </row>
    <row r="2662" spans="1:30" x14ac:dyDescent="0.25">
      <c r="A2662" s="5" t="str">
        <f t="shared" si="41"/>
        <v>R 12 - D 11 - 451 - 1508</v>
      </c>
      <c r="B2662" s="23" t="s">
        <v>2347</v>
      </c>
      <c r="C2662" t="s">
        <v>88</v>
      </c>
      <c r="D2662" t="s">
        <v>84</v>
      </c>
      <c r="E2662" t="s">
        <v>388</v>
      </c>
      <c r="F2662" t="s">
        <v>134</v>
      </c>
      <c r="G2662" t="s">
        <v>134</v>
      </c>
      <c r="H2662" t="s">
        <v>3984</v>
      </c>
      <c r="I2662" t="s">
        <v>20</v>
      </c>
      <c r="J2662" t="s">
        <v>2349</v>
      </c>
      <c r="K2662" t="s">
        <v>21</v>
      </c>
      <c r="M2662" t="s">
        <v>3985</v>
      </c>
      <c r="N2662" t="s">
        <v>22</v>
      </c>
      <c r="O2662" t="s">
        <v>23</v>
      </c>
      <c r="P2662" t="s">
        <v>26</v>
      </c>
      <c r="Q2662" t="s">
        <v>2348</v>
      </c>
      <c r="R2662" s="13">
        <v>20</v>
      </c>
      <c r="S2662" s="13">
        <v>1</v>
      </c>
      <c r="T2662" s="21">
        <v>1</v>
      </c>
      <c r="V2662" t="s">
        <v>2154</v>
      </c>
      <c r="W2662" t="s">
        <v>17589</v>
      </c>
      <c r="X2662" s="20" t="str">
        <f>+IF(V2662="","-",CONCATENATE(V2662,"_",W2662))</f>
        <v>FINES_R12</v>
      </c>
      <c r="Y2662" s="59">
        <v>0.64541131258010864</v>
      </c>
      <c r="Z2662" t="s">
        <v>134</v>
      </c>
      <c r="AA2662" t="s">
        <v>2394</v>
      </c>
      <c r="AB2662" t="str">
        <f>+IF(W2662="","-",IF(W2662="UNICO","CENSO","MUESTRA"))</f>
        <v>MUESTRA</v>
      </c>
      <c r="AC2662" t="s">
        <v>2397</v>
      </c>
      <c r="AD2662" t="s">
        <v>3986</v>
      </c>
    </row>
    <row r="2663" spans="1:30" x14ac:dyDescent="0.25">
      <c r="A2663" s="5" t="str">
        <f t="shared" si="41"/>
        <v>R 12 - D 97 - 455 - 4039</v>
      </c>
      <c r="B2663" s="23" t="s">
        <v>2347</v>
      </c>
      <c r="C2663" t="s">
        <v>88</v>
      </c>
      <c r="D2663" t="s">
        <v>1620</v>
      </c>
      <c r="E2663" t="s">
        <v>1621</v>
      </c>
      <c r="F2663" t="s">
        <v>134</v>
      </c>
      <c r="G2663" t="s">
        <v>134</v>
      </c>
      <c r="H2663" t="s">
        <v>11195</v>
      </c>
      <c r="I2663" t="s">
        <v>20</v>
      </c>
      <c r="J2663" t="s">
        <v>2349</v>
      </c>
      <c r="K2663" t="s">
        <v>21</v>
      </c>
      <c r="M2663" t="s">
        <v>11196</v>
      </c>
      <c r="N2663" t="s">
        <v>22</v>
      </c>
      <c r="O2663" t="s">
        <v>23</v>
      </c>
      <c r="P2663" t="s">
        <v>26</v>
      </c>
      <c r="Q2663" t="s">
        <v>2348</v>
      </c>
      <c r="R2663" s="13">
        <v>17</v>
      </c>
      <c r="S2663" s="13">
        <v>1</v>
      </c>
      <c r="T2663" s="21">
        <v>1</v>
      </c>
      <c r="V2663" t="s">
        <v>2154</v>
      </c>
      <c r="W2663" t="s">
        <v>17589</v>
      </c>
      <c r="X2663" s="20" t="str">
        <f>+IF(V2663="","-",CONCATENATE(V2663,"_",W2663))</f>
        <v>FINES_R12</v>
      </c>
      <c r="Y2663" s="59">
        <v>0.66187453269958496</v>
      </c>
      <c r="Z2663" t="s">
        <v>134</v>
      </c>
      <c r="AA2663" t="s">
        <v>2394</v>
      </c>
      <c r="AB2663" t="str">
        <f>+IF(W2663="","-",IF(W2663="UNICO","CENSO","MUESTRA"))</f>
        <v>MUESTRA</v>
      </c>
      <c r="AC2663" t="s">
        <v>2397</v>
      </c>
      <c r="AD2663" t="s">
        <v>11197</v>
      </c>
    </row>
    <row r="2664" spans="1:30" x14ac:dyDescent="0.25">
      <c r="A2664" s="5" t="str">
        <f t="shared" si="41"/>
        <v>R 12 - D 98 - 452 - 1282</v>
      </c>
      <c r="B2664" s="23" t="s">
        <v>2347</v>
      </c>
      <c r="C2664" t="s">
        <v>88</v>
      </c>
      <c r="D2664" t="s">
        <v>1652</v>
      </c>
      <c r="E2664" t="s">
        <v>1653</v>
      </c>
      <c r="F2664" t="s">
        <v>134</v>
      </c>
      <c r="G2664" t="s">
        <v>134</v>
      </c>
      <c r="H2664" t="s">
        <v>11230</v>
      </c>
      <c r="I2664" t="s">
        <v>20</v>
      </c>
      <c r="J2664" t="s">
        <v>2349</v>
      </c>
      <c r="K2664" t="s">
        <v>21</v>
      </c>
      <c r="M2664" t="s">
        <v>11231</v>
      </c>
      <c r="N2664" t="s">
        <v>22</v>
      </c>
      <c r="O2664" t="s">
        <v>23</v>
      </c>
      <c r="P2664" t="s">
        <v>26</v>
      </c>
      <c r="Q2664" t="s">
        <v>2348</v>
      </c>
      <c r="R2664" s="13">
        <v>17</v>
      </c>
      <c r="S2664" s="13">
        <v>1</v>
      </c>
      <c r="T2664" s="21">
        <v>1</v>
      </c>
      <c r="V2664" t="s">
        <v>2154</v>
      </c>
      <c r="W2664" t="s">
        <v>17589</v>
      </c>
      <c r="X2664" s="20" t="str">
        <f>+IF(V2664="","-",CONCATENATE(V2664,"_",W2664))</f>
        <v>FINES_R12</v>
      </c>
      <c r="Y2664" s="59">
        <v>0.70847731828689575</v>
      </c>
      <c r="Z2664" t="s">
        <v>134</v>
      </c>
      <c r="AA2664" t="s">
        <v>2394</v>
      </c>
      <c r="AB2664" t="str">
        <f>+IF(W2664="","-",IF(W2664="UNICO","CENSO","MUESTRA"))</f>
        <v>MUESTRA</v>
      </c>
      <c r="AC2664" t="s">
        <v>2398</v>
      </c>
      <c r="AD2664" t="s">
        <v>11232</v>
      </c>
    </row>
    <row r="2665" spans="1:30" x14ac:dyDescent="0.25">
      <c r="A2665" s="5" t="str">
        <f t="shared" si="41"/>
        <v>R 12 - D 98 - 452 - 3677</v>
      </c>
      <c r="B2665" s="23" t="s">
        <v>2347</v>
      </c>
      <c r="C2665" t="s">
        <v>88</v>
      </c>
      <c r="D2665" t="s">
        <v>1652</v>
      </c>
      <c r="E2665" t="s">
        <v>1653</v>
      </c>
      <c r="F2665" t="s">
        <v>134</v>
      </c>
      <c r="G2665" t="s">
        <v>134</v>
      </c>
      <c r="H2665" t="s">
        <v>11216</v>
      </c>
      <c r="I2665" t="s">
        <v>20</v>
      </c>
      <c r="J2665" t="s">
        <v>2349</v>
      </c>
      <c r="K2665" t="s">
        <v>21</v>
      </c>
      <c r="M2665" t="s">
        <v>11217</v>
      </c>
      <c r="N2665" t="s">
        <v>22</v>
      </c>
      <c r="O2665" t="s">
        <v>23</v>
      </c>
      <c r="P2665" t="s">
        <v>26</v>
      </c>
      <c r="Q2665" t="s">
        <v>2348</v>
      </c>
      <c r="R2665" s="13">
        <v>9</v>
      </c>
      <c r="S2665" s="13">
        <v>2</v>
      </c>
      <c r="T2665" s="21">
        <v>1</v>
      </c>
      <c r="V2665" t="s">
        <v>2154</v>
      </c>
      <c r="W2665" t="s">
        <v>17589</v>
      </c>
      <c r="X2665" s="20" t="str">
        <f>+IF(V2665="","-",CONCATENATE(V2665,"_",W2665))</f>
        <v>FINES_R12</v>
      </c>
      <c r="Y2665" s="59">
        <v>0.72052669525146484</v>
      </c>
      <c r="Z2665" t="s">
        <v>134</v>
      </c>
      <c r="AA2665" t="s">
        <v>2394</v>
      </c>
      <c r="AB2665" t="str">
        <f>+IF(W2665="","-",IF(W2665="UNICO","CENSO","MUESTRA"))</f>
        <v>MUESTRA</v>
      </c>
      <c r="AC2665" t="s">
        <v>2398</v>
      </c>
      <c r="AD2665" t="s">
        <v>11218</v>
      </c>
    </row>
    <row r="2666" spans="1:30" x14ac:dyDescent="0.25">
      <c r="A2666" s="5" t="str">
        <f t="shared" si="41"/>
        <v>R 12 - D 98 - 452 - 1286</v>
      </c>
      <c r="B2666" s="23" t="s">
        <v>2347</v>
      </c>
      <c r="C2666" t="s">
        <v>88</v>
      </c>
      <c r="D2666" t="s">
        <v>1652</v>
      </c>
      <c r="E2666" t="s">
        <v>1653</v>
      </c>
      <c r="F2666" t="s">
        <v>134</v>
      </c>
      <c r="G2666" t="s">
        <v>134</v>
      </c>
      <c r="H2666" t="s">
        <v>11225</v>
      </c>
      <c r="I2666" t="s">
        <v>20</v>
      </c>
      <c r="J2666" t="s">
        <v>2349</v>
      </c>
      <c r="K2666" t="s">
        <v>21</v>
      </c>
      <c r="M2666" t="s">
        <v>11226</v>
      </c>
      <c r="N2666" t="s">
        <v>22</v>
      </c>
      <c r="O2666" t="s">
        <v>23</v>
      </c>
      <c r="P2666" t="s">
        <v>26</v>
      </c>
      <c r="Q2666" t="s">
        <v>2348</v>
      </c>
      <c r="R2666" s="13">
        <v>10</v>
      </c>
      <c r="S2666" s="13">
        <v>1</v>
      </c>
      <c r="T2666" s="21">
        <v>1</v>
      </c>
      <c r="V2666" t="s">
        <v>2154</v>
      </c>
      <c r="W2666" t="s">
        <v>17589</v>
      </c>
      <c r="X2666" s="20" t="str">
        <f>+IF(V2666="","-",CONCATENATE(V2666,"_",W2666))</f>
        <v>FINES_R12</v>
      </c>
      <c r="Y2666" s="59">
        <v>0.72626173496246338</v>
      </c>
      <c r="Z2666" t="s">
        <v>134</v>
      </c>
      <c r="AA2666" t="s">
        <v>2394</v>
      </c>
      <c r="AB2666" t="str">
        <f>+IF(W2666="","-",IF(W2666="UNICO","CENSO","MUESTRA"))</f>
        <v>MUESTRA</v>
      </c>
      <c r="AC2666" t="s">
        <v>2397</v>
      </c>
      <c r="AD2666" t="s">
        <v>11227</v>
      </c>
    </row>
    <row r="2667" spans="1:30" x14ac:dyDescent="0.25">
      <c r="A2667" s="5" t="str">
        <f t="shared" si="41"/>
        <v>R 12 - D 86 - 451 - 2389</v>
      </c>
      <c r="B2667" s="23" t="s">
        <v>2347</v>
      </c>
      <c r="C2667" t="s">
        <v>88</v>
      </c>
      <c r="D2667" t="s">
        <v>1520</v>
      </c>
      <c r="E2667" t="s">
        <v>1521</v>
      </c>
      <c r="F2667" t="s">
        <v>134</v>
      </c>
      <c r="G2667" t="s">
        <v>134</v>
      </c>
      <c r="H2667" t="s">
        <v>3998</v>
      </c>
      <c r="I2667" t="s">
        <v>20</v>
      </c>
      <c r="J2667" t="s">
        <v>2349</v>
      </c>
      <c r="K2667" t="s">
        <v>21</v>
      </c>
      <c r="M2667" t="s">
        <v>3999</v>
      </c>
      <c r="N2667" t="s">
        <v>22</v>
      </c>
      <c r="O2667" t="s">
        <v>23</v>
      </c>
      <c r="P2667" t="s">
        <v>26</v>
      </c>
      <c r="Q2667" t="s">
        <v>2348</v>
      </c>
      <c r="R2667" s="13">
        <v>66</v>
      </c>
      <c r="S2667" s="13">
        <v>3</v>
      </c>
      <c r="T2667" s="21">
        <v>1</v>
      </c>
      <c r="V2667" t="s">
        <v>2154</v>
      </c>
      <c r="W2667" t="s">
        <v>17589</v>
      </c>
      <c r="X2667" s="20" t="str">
        <f>+IF(V2667="","-",CONCATENATE(V2667,"_",W2667))</f>
        <v>FINES_R12</v>
      </c>
      <c r="Y2667" s="59">
        <v>0.79572540521621704</v>
      </c>
      <c r="Z2667" t="s">
        <v>134</v>
      </c>
      <c r="AA2667" t="s">
        <v>2394</v>
      </c>
      <c r="AB2667" t="str">
        <f>+IF(W2667="","-",IF(W2667="UNICO","CENSO","MUESTRA"))</f>
        <v>MUESTRA</v>
      </c>
      <c r="AC2667" t="s">
        <v>2397</v>
      </c>
      <c r="AD2667" t="s">
        <v>4000</v>
      </c>
    </row>
    <row r="2668" spans="1:30" x14ac:dyDescent="0.25">
      <c r="A2668" s="5" t="str">
        <f t="shared" si="41"/>
        <v>R 12 - D 97 - 454 - 3373</v>
      </c>
      <c r="B2668" s="23" t="s">
        <v>2347</v>
      </c>
      <c r="C2668" t="s">
        <v>88</v>
      </c>
      <c r="D2668" t="s">
        <v>1620</v>
      </c>
      <c r="E2668" t="s">
        <v>1621</v>
      </c>
      <c r="F2668" t="s">
        <v>134</v>
      </c>
      <c r="G2668" t="s">
        <v>134</v>
      </c>
      <c r="H2668" t="s">
        <v>4039</v>
      </c>
      <c r="I2668" t="s">
        <v>20</v>
      </c>
      <c r="J2668" t="s">
        <v>2349</v>
      </c>
      <c r="K2668" t="s">
        <v>21</v>
      </c>
      <c r="M2668" t="s">
        <v>4040</v>
      </c>
      <c r="N2668" t="s">
        <v>22</v>
      </c>
      <c r="O2668" t="s">
        <v>23</v>
      </c>
      <c r="P2668" t="s">
        <v>26</v>
      </c>
      <c r="Q2668" t="s">
        <v>2348</v>
      </c>
      <c r="R2668" s="13">
        <v>14</v>
      </c>
      <c r="S2668" s="13">
        <v>1</v>
      </c>
      <c r="T2668" s="21">
        <v>1</v>
      </c>
      <c r="V2668" t="s">
        <v>2154</v>
      </c>
      <c r="W2668" t="s">
        <v>17589</v>
      </c>
      <c r="X2668" s="20" t="str">
        <f>+IF(V2668="","-",CONCATENATE(V2668,"_",W2668))</f>
        <v>FINES_R12</v>
      </c>
      <c r="Y2668" s="59">
        <v>0.84655672311782837</v>
      </c>
      <c r="Z2668" t="s">
        <v>134</v>
      </c>
      <c r="AA2668" t="s">
        <v>2394</v>
      </c>
      <c r="AB2668" t="str">
        <f>+IF(W2668="","-",IF(W2668="UNICO","CENSO","MUESTRA"))</f>
        <v>MUESTRA</v>
      </c>
      <c r="AC2668" t="s">
        <v>2398</v>
      </c>
      <c r="AD2668" t="s">
        <v>4041</v>
      </c>
    </row>
    <row r="2669" spans="1:30" x14ac:dyDescent="0.25">
      <c r="A2669" s="5" t="str">
        <f t="shared" si="41"/>
        <v>R 12 - D 97 - 454 - 4409</v>
      </c>
      <c r="B2669" s="23" t="s">
        <v>2347</v>
      </c>
      <c r="C2669" t="s">
        <v>88</v>
      </c>
      <c r="D2669" t="s">
        <v>1620</v>
      </c>
      <c r="E2669" t="s">
        <v>1621</v>
      </c>
      <c r="F2669" t="s">
        <v>134</v>
      </c>
      <c r="G2669" t="s">
        <v>134</v>
      </c>
      <c r="H2669" t="s">
        <v>11203</v>
      </c>
      <c r="I2669" t="s">
        <v>20</v>
      </c>
      <c r="J2669" t="s">
        <v>2349</v>
      </c>
      <c r="K2669" t="s">
        <v>21</v>
      </c>
      <c r="M2669" t="s">
        <v>11204</v>
      </c>
      <c r="N2669" t="s">
        <v>22</v>
      </c>
      <c r="O2669" t="s">
        <v>23</v>
      </c>
      <c r="P2669" t="s">
        <v>26</v>
      </c>
      <c r="Q2669" t="s">
        <v>2348</v>
      </c>
      <c r="R2669" s="13">
        <v>31</v>
      </c>
      <c r="S2669" s="13">
        <v>1</v>
      </c>
      <c r="T2669" s="21">
        <v>1</v>
      </c>
      <c r="V2669" t="s">
        <v>2154</v>
      </c>
      <c r="W2669" t="s">
        <v>17589</v>
      </c>
      <c r="X2669" s="20" t="str">
        <f>+IF(V2669="","-",CONCATENATE(V2669,"_",W2669))</f>
        <v>FINES_R12</v>
      </c>
      <c r="Y2669" s="59">
        <v>0.84655672311782837</v>
      </c>
      <c r="Z2669" t="s">
        <v>134</v>
      </c>
      <c r="AA2669" t="s">
        <v>2394</v>
      </c>
      <c r="AB2669" t="str">
        <f>+IF(W2669="","-",IF(W2669="UNICO","CENSO","MUESTRA"))</f>
        <v>MUESTRA</v>
      </c>
      <c r="AC2669" t="s">
        <v>2397</v>
      </c>
      <c r="AD2669" t="s">
        <v>4041</v>
      </c>
    </row>
    <row r="2670" spans="1:30" x14ac:dyDescent="0.25">
      <c r="A2670" s="5" t="str">
        <f t="shared" si="41"/>
        <v>R 13 - D 81 - 451 - 4031</v>
      </c>
      <c r="B2670" s="23" t="s">
        <v>2347</v>
      </c>
      <c r="C2670" t="s">
        <v>153</v>
      </c>
      <c r="D2670" t="s">
        <v>1427</v>
      </c>
      <c r="E2670" t="s">
        <v>1428</v>
      </c>
      <c r="F2670" t="s">
        <v>134</v>
      </c>
      <c r="G2670" t="s">
        <v>134</v>
      </c>
      <c r="H2670" t="s">
        <v>4190</v>
      </c>
      <c r="I2670" t="s">
        <v>20</v>
      </c>
      <c r="J2670" t="s">
        <v>2349</v>
      </c>
      <c r="K2670" t="s">
        <v>21</v>
      </c>
      <c r="M2670" t="s">
        <v>4191</v>
      </c>
      <c r="N2670" t="s">
        <v>22</v>
      </c>
      <c r="O2670" t="s">
        <v>23</v>
      </c>
      <c r="P2670" t="s">
        <v>26</v>
      </c>
      <c r="Q2670" t="s">
        <v>2348</v>
      </c>
      <c r="R2670" s="13">
        <v>15</v>
      </c>
      <c r="S2670" s="13">
        <v>1</v>
      </c>
      <c r="T2670" s="21">
        <v>1</v>
      </c>
      <c r="V2670" t="s">
        <v>2154</v>
      </c>
      <c r="W2670" t="s">
        <v>17590</v>
      </c>
      <c r="X2670" s="20" t="str">
        <f>+IF(V2670="","-",CONCATENATE(V2670,"_",W2670))</f>
        <v>FINES_R13</v>
      </c>
      <c r="Y2670" s="59">
        <v>7.5910508632659912E-2</v>
      </c>
      <c r="Z2670" t="s">
        <v>134</v>
      </c>
      <c r="AA2670" t="s">
        <v>2394</v>
      </c>
      <c r="AB2670" t="str">
        <f>+IF(W2670="","-",IF(W2670="UNICO","CENSO","MUESTRA"))</f>
        <v>MUESTRA</v>
      </c>
      <c r="AC2670" t="s">
        <v>2398</v>
      </c>
      <c r="AD2670" t="s">
        <v>4192</v>
      </c>
    </row>
    <row r="2671" spans="1:30" x14ac:dyDescent="0.25">
      <c r="A2671" s="5" t="str">
        <f t="shared" si="41"/>
        <v>R 13 - D 81 - 451 - 2988</v>
      </c>
      <c r="B2671" s="23" t="s">
        <v>2347</v>
      </c>
      <c r="C2671" t="s">
        <v>153</v>
      </c>
      <c r="D2671" t="s">
        <v>1427</v>
      </c>
      <c r="E2671" t="s">
        <v>1428</v>
      </c>
      <c r="F2671" t="s">
        <v>134</v>
      </c>
      <c r="G2671" t="s">
        <v>134</v>
      </c>
      <c r="H2671" t="s">
        <v>4209</v>
      </c>
      <c r="I2671" t="s">
        <v>20</v>
      </c>
      <c r="J2671" t="s">
        <v>2349</v>
      </c>
      <c r="K2671" t="s">
        <v>21</v>
      </c>
      <c r="M2671" t="s">
        <v>4210</v>
      </c>
      <c r="N2671" t="s">
        <v>22</v>
      </c>
      <c r="O2671" t="s">
        <v>23</v>
      </c>
      <c r="P2671" t="s">
        <v>26</v>
      </c>
      <c r="Q2671" t="s">
        <v>2348</v>
      </c>
      <c r="R2671" s="13">
        <v>18</v>
      </c>
      <c r="S2671" s="13">
        <v>1</v>
      </c>
      <c r="T2671" s="21">
        <v>1</v>
      </c>
      <c r="V2671" t="s">
        <v>2154</v>
      </c>
      <c r="W2671" t="s">
        <v>17590</v>
      </c>
      <c r="X2671" s="20" t="str">
        <f>+IF(V2671="","-",CONCATENATE(V2671,"_",W2671))</f>
        <v>FINES_R13</v>
      </c>
      <c r="Y2671" s="59">
        <v>0.1651076078414917</v>
      </c>
      <c r="Z2671" t="s">
        <v>134</v>
      </c>
      <c r="AA2671" t="s">
        <v>2394</v>
      </c>
      <c r="AB2671" t="str">
        <f>+IF(W2671="","-",IF(W2671="UNICO","CENSO","MUESTRA"))</f>
        <v>MUESTRA</v>
      </c>
      <c r="AC2671" t="s">
        <v>2397</v>
      </c>
      <c r="AD2671" t="s">
        <v>4211</v>
      </c>
    </row>
    <row r="2672" spans="1:30" x14ac:dyDescent="0.25">
      <c r="A2672" s="5" t="str">
        <f t="shared" si="41"/>
        <v>R 13 - D 81 - 451 - 3065</v>
      </c>
      <c r="B2672" s="23" t="s">
        <v>2347</v>
      </c>
      <c r="C2672" t="s">
        <v>153</v>
      </c>
      <c r="D2672" t="s">
        <v>1427</v>
      </c>
      <c r="E2672" t="s">
        <v>1428</v>
      </c>
      <c r="F2672" t="s">
        <v>134</v>
      </c>
      <c r="G2672" t="s">
        <v>134</v>
      </c>
      <c r="H2672" t="s">
        <v>4205</v>
      </c>
      <c r="I2672" t="s">
        <v>20</v>
      </c>
      <c r="J2672" t="s">
        <v>2349</v>
      </c>
      <c r="K2672" t="s">
        <v>21</v>
      </c>
      <c r="M2672" t="s">
        <v>4206</v>
      </c>
      <c r="N2672" t="s">
        <v>22</v>
      </c>
      <c r="O2672" t="s">
        <v>23</v>
      </c>
      <c r="P2672" t="s">
        <v>26</v>
      </c>
      <c r="Q2672" t="s">
        <v>2348</v>
      </c>
      <c r="R2672" s="13">
        <v>17</v>
      </c>
      <c r="S2672" s="13">
        <v>1</v>
      </c>
      <c r="T2672" s="21">
        <v>1</v>
      </c>
      <c r="V2672" t="s">
        <v>2154</v>
      </c>
      <c r="W2672" t="s">
        <v>17590</v>
      </c>
      <c r="X2672" s="20" t="str">
        <f>+IF(V2672="","-",CONCATENATE(V2672,"_",W2672))</f>
        <v>FINES_R13</v>
      </c>
      <c r="Y2672" s="59">
        <v>0.17426201701164251</v>
      </c>
      <c r="Z2672" t="s">
        <v>134</v>
      </c>
      <c r="AA2672" t="s">
        <v>2394</v>
      </c>
      <c r="AB2672" t="str">
        <f>+IF(W2672="","-",IF(W2672="UNICO","CENSO","MUESTRA"))</f>
        <v>MUESTRA</v>
      </c>
      <c r="AC2672" t="s">
        <v>2397</v>
      </c>
      <c r="AD2672" t="s">
        <v>4207</v>
      </c>
    </row>
    <row r="2673" spans="1:30" x14ac:dyDescent="0.25">
      <c r="A2673" s="5" t="str">
        <f t="shared" si="41"/>
        <v>R 13 - D 81 - 451 - 3340</v>
      </c>
      <c r="B2673" s="23" t="s">
        <v>2347</v>
      </c>
      <c r="C2673" t="s">
        <v>153</v>
      </c>
      <c r="D2673" t="s">
        <v>1427</v>
      </c>
      <c r="E2673" t="s">
        <v>1428</v>
      </c>
      <c r="F2673" t="s">
        <v>134</v>
      </c>
      <c r="G2673" t="s">
        <v>134</v>
      </c>
      <c r="H2673" t="s">
        <v>4218</v>
      </c>
      <c r="I2673" t="s">
        <v>20</v>
      </c>
      <c r="J2673" t="s">
        <v>2349</v>
      </c>
      <c r="K2673" t="s">
        <v>21</v>
      </c>
      <c r="M2673" t="s">
        <v>4219</v>
      </c>
      <c r="N2673" t="s">
        <v>22</v>
      </c>
      <c r="O2673" t="s">
        <v>23</v>
      </c>
      <c r="P2673" t="s">
        <v>26</v>
      </c>
      <c r="Q2673" t="s">
        <v>2348</v>
      </c>
      <c r="R2673" s="13">
        <v>14</v>
      </c>
      <c r="S2673" s="13">
        <v>1</v>
      </c>
      <c r="T2673" s="21">
        <v>1</v>
      </c>
      <c r="V2673" t="s">
        <v>2154</v>
      </c>
      <c r="W2673" t="s">
        <v>17590</v>
      </c>
      <c r="X2673" s="20" t="str">
        <f>+IF(V2673="","-",CONCATENATE(V2673,"_",W2673))</f>
        <v>FINES_R13</v>
      </c>
      <c r="Y2673" s="59">
        <v>0.20085003972053531</v>
      </c>
      <c r="Z2673" t="s">
        <v>134</v>
      </c>
      <c r="AA2673" t="s">
        <v>2394</v>
      </c>
      <c r="AB2673" t="str">
        <f>+IF(W2673="","-",IF(W2673="UNICO","CENSO","MUESTRA"))</f>
        <v>MUESTRA</v>
      </c>
      <c r="AC2673" t="s">
        <v>2398</v>
      </c>
      <c r="AD2673" t="s">
        <v>4207</v>
      </c>
    </row>
    <row r="2674" spans="1:30" x14ac:dyDescent="0.25">
      <c r="A2674" s="5" t="str">
        <f t="shared" si="41"/>
        <v>R 13 - D 89 - 451 - 4625</v>
      </c>
      <c r="B2674" s="23" t="s">
        <v>2347</v>
      </c>
      <c r="C2674" t="s">
        <v>153</v>
      </c>
      <c r="D2674" t="s">
        <v>1541</v>
      </c>
      <c r="E2674" t="s">
        <v>1542</v>
      </c>
      <c r="F2674" t="s">
        <v>134</v>
      </c>
      <c r="G2674" t="s">
        <v>134</v>
      </c>
      <c r="H2674" t="s">
        <v>4236</v>
      </c>
      <c r="I2674" t="s">
        <v>20</v>
      </c>
      <c r="J2674" t="s">
        <v>2349</v>
      </c>
      <c r="K2674" t="s">
        <v>21</v>
      </c>
      <c r="M2674" t="s">
        <v>18073</v>
      </c>
      <c r="N2674" t="s">
        <v>22</v>
      </c>
      <c r="O2674" t="s">
        <v>23</v>
      </c>
      <c r="P2674" t="s">
        <v>26</v>
      </c>
      <c r="Q2674" t="s">
        <v>2348</v>
      </c>
      <c r="R2674" s="13">
        <v>85</v>
      </c>
      <c r="S2674" s="13">
        <v>4</v>
      </c>
      <c r="T2674" s="21">
        <v>1</v>
      </c>
      <c r="V2674" t="s">
        <v>2154</v>
      </c>
      <c r="W2674" t="s">
        <v>17590</v>
      </c>
      <c r="X2674" s="20" t="str">
        <f>+IF(V2674="","-",CONCATENATE(V2674,"_",W2674))</f>
        <v>FINES_R13</v>
      </c>
      <c r="Y2674" s="59">
        <v>0.21951678395271301</v>
      </c>
      <c r="Z2674" t="s">
        <v>134</v>
      </c>
      <c r="AA2674" t="s">
        <v>2394</v>
      </c>
      <c r="AB2674" t="str">
        <f>+IF(W2674="","-",IF(W2674="UNICO","CENSO","MUESTRA"))</f>
        <v>MUESTRA</v>
      </c>
      <c r="AC2674" t="s">
        <v>2397</v>
      </c>
      <c r="AD2674" t="s">
        <v>4238</v>
      </c>
    </row>
    <row r="2675" spans="1:30" x14ac:dyDescent="0.25">
      <c r="A2675" s="5" t="str">
        <f t="shared" si="41"/>
        <v>R 13 - D 94 - 451 - 3086</v>
      </c>
      <c r="B2675" s="23" t="s">
        <v>2347</v>
      </c>
      <c r="C2675" t="s">
        <v>153</v>
      </c>
      <c r="D2675" t="s">
        <v>1568</v>
      </c>
      <c r="E2675" t="s">
        <v>1569</v>
      </c>
      <c r="F2675" t="s">
        <v>134</v>
      </c>
      <c r="G2675" t="s">
        <v>134</v>
      </c>
      <c r="H2675" t="s">
        <v>11234</v>
      </c>
      <c r="I2675" t="s">
        <v>20</v>
      </c>
      <c r="J2675" t="s">
        <v>2349</v>
      </c>
      <c r="K2675" t="s">
        <v>21</v>
      </c>
      <c r="M2675" t="s">
        <v>2209</v>
      </c>
      <c r="N2675" t="s">
        <v>22</v>
      </c>
      <c r="O2675" t="s">
        <v>23</v>
      </c>
      <c r="P2675" t="s">
        <v>26</v>
      </c>
      <c r="Q2675" t="s">
        <v>2348</v>
      </c>
      <c r="R2675" s="13">
        <v>5</v>
      </c>
      <c r="S2675" s="13">
        <v>1</v>
      </c>
      <c r="T2675" s="21">
        <v>1</v>
      </c>
      <c r="V2675" t="s">
        <v>2154</v>
      </c>
      <c r="W2675" t="s">
        <v>17590</v>
      </c>
      <c r="X2675" s="20" t="str">
        <f>+IF(V2675="","-",CONCATENATE(V2675,"_",W2675))</f>
        <v>FINES_R13</v>
      </c>
      <c r="Y2675" s="59">
        <v>0.22104987502098081</v>
      </c>
      <c r="Z2675" t="s">
        <v>134</v>
      </c>
      <c r="AA2675" t="s">
        <v>2394</v>
      </c>
      <c r="AB2675" t="str">
        <f>+IF(W2675="","-",IF(W2675="UNICO","CENSO","MUESTRA"))</f>
        <v>MUESTRA</v>
      </c>
      <c r="AC2675" t="s">
        <v>2398</v>
      </c>
      <c r="AD2675" t="s">
        <v>11235</v>
      </c>
    </row>
    <row r="2676" spans="1:30" x14ac:dyDescent="0.25">
      <c r="A2676" s="5" t="str">
        <f t="shared" si="41"/>
        <v>R 13 - D 94 - 451 - 3008</v>
      </c>
      <c r="B2676" s="23" t="s">
        <v>2347</v>
      </c>
      <c r="C2676" t="s">
        <v>153</v>
      </c>
      <c r="D2676" t="s">
        <v>1568</v>
      </c>
      <c r="E2676" t="s">
        <v>1569</v>
      </c>
      <c r="F2676" t="s">
        <v>134</v>
      </c>
      <c r="G2676" t="s">
        <v>134</v>
      </c>
      <c r="H2676" t="s">
        <v>4248</v>
      </c>
      <c r="I2676" t="s">
        <v>20</v>
      </c>
      <c r="J2676" t="s">
        <v>2349</v>
      </c>
      <c r="K2676" t="s">
        <v>21</v>
      </c>
      <c r="M2676" t="s">
        <v>2280</v>
      </c>
      <c r="N2676" t="s">
        <v>22</v>
      </c>
      <c r="O2676" t="s">
        <v>23</v>
      </c>
      <c r="P2676" t="s">
        <v>26</v>
      </c>
      <c r="Q2676" t="s">
        <v>2348</v>
      </c>
      <c r="R2676" s="13">
        <v>13</v>
      </c>
      <c r="S2676" s="13">
        <v>1</v>
      </c>
      <c r="T2676" s="21">
        <v>1</v>
      </c>
      <c r="V2676" t="s">
        <v>2154</v>
      </c>
      <c r="W2676" t="s">
        <v>17590</v>
      </c>
      <c r="X2676" s="20" t="str">
        <f>+IF(V2676="","-",CONCATENATE(V2676,"_",W2676))</f>
        <v>FINES_R13</v>
      </c>
      <c r="Y2676" s="59">
        <v>0.25907361507415771</v>
      </c>
      <c r="Z2676" t="s">
        <v>134</v>
      </c>
      <c r="AA2676" t="s">
        <v>2394</v>
      </c>
      <c r="AB2676" t="str">
        <f>+IF(W2676="","-",IF(W2676="UNICO","CENSO","MUESTRA"))</f>
        <v>MUESTRA</v>
      </c>
      <c r="AC2676" t="s">
        <v>2397</v>
      </c>
      <c r="AD2676" t="s">
        <v>4249</v>
      </c>
    </row>
    <row r="2677" spans="1:30" x14ac:dyDescent="0.25">
      <c r="A2677" s="5" t="str">
        <f t="shared" si="41"/>
        <v>R 13 - D 81 - 451 - 2992</v>
      </c>
      <c r="B2677" s="23" t="s">
        <v>2347</v>
      </c>
      <c r="C2677" t="s">
        <v>153</v>
      </c>
      <c r="D2677" t="s">
        <v>1427</v>
      </c>
      <c r="E2677" t="s">
        <v>1428</v>
      </c>
      <c r="F2677" t="s">
        <v>134</v>
      </c>
      <c r="G2677" t="s">
        <v>134</v>
      </c>
      <c r="H2677" t="s">
        <v>4195</v>
      </c>
      <c r="I2677" t="s">
        <v>20</v>
      </c>
      <c r="J2677" t="s">
        <v>2349</v>
      </c>
      <c r="K2677" t="s">
        <v>21</v>
      </c>
      <c r="M2677" t="s">
        <v>4196</v>
      </c>
      <c r="N2677" t="s">
        <v>22</v>
      </c>
      <c r="O2677" t="s">
        <v>23</v>
      </c>
      <c r="P2677" t="s">
        <v>26</v>
      </c>
      <c r="Q2677" t="s">
        <v>2348</v>
      </c>
      <c r="R2677" s="13">
        <v>19</v>
      </c>
      <c r="S2677" s="13">
        <v>1</v>
      </c>
      <c r="T2677" s="21">
        <v>1</v>
      </c>
      <c r="V2677" t="s">
        <v>2154</v>
      </c>
      <c r="W2677" t="s">
        <v>17590</v>
      </c>
      <c r="X2677" s="20" t="str">
        <f>+IF(V2677="","-",CONCATENATE(V2677,"_",W2677))</f>
        <v>FINES_R13</v>
      </c>
      <c r="Y2677" s="59">
        <v>0.27399396896362299</v>
      </c>
      <c r="Z2677" t="s">
        <v>134</v>
      </c>
      <c r="AA2677" t="s">
        <v>2394</v>
      </c>
      <c r="AB2677" t="str">
        <f>+IF(W2677="","-",IF(W2677="UNICO","CENSO","MUESTRA"))</f>
        <v>MUESTRA</v>
      </c>
      <c r="AC2677" t="s">
        <v>2398</v>
      </c>
      <c r="AD2677" t="s">
        <v>4197</v>
      </c>
    </row>
    <row r="2678" spans="1:30" x14ac:dyDescent="0.25">
      <c r="A2678" s="5" t="str">
        <f t="shared" si="41"/>
        <v>R 13 - D 81 - 451 - 2328</v>
      </c>
      <c r="B2678" s="23" t="s">
        <v>2347</v>
      </c>
      <c r="C2678" t="s">
        <v>153</v>
      </c>
      <c r="D2678" t="s">
        <v>1427</v>
      </c>
      <c r="E2678" t="s">
        <v>1428</v>
      </c>
      <c r="F2678" t="s">
        <v>134</v>
      </c>
      <c r="G2678" t="s">
        <v>134</v>
      </c>
      <c r="H2678" t="s">
        <v>4233</v>
      </c>
      <c r="I2678" t="s">
        <v>20</v>
      </c>
      <c r="J2678" t="s">
        <v>2349</v>
      </c>
      <c r="K2678" t="s">
        <v>21</v>
      </c>
      <c r="M2678" t="s">
        <v>4204</v>
      </c>
      <c r="N2678" t="s">
        <v>22</v>
      </c>
      <c r="O2678" t="s">
        <v>23</v>
      </c>
      <c r="P2678" t="s">
        <v>26</v>
      </c>
      <c r="Q2678" t="s">
        <v>2348</v>
      </c>
      <c r="R2678" s="13">
        <v>16</v>
      </c>
      <c r="S2678" s="13">
        <v>1</v>
      </c>
      <c r="T2678" s="21">
        <v>1</v>
      </c>
      <c r="V2678" t="s">
        <v>2154</v>
      </c>
      <c r="W2678" t="s">
        <v>17590</v>
      </c>
      <c r="X2678" s="20" t="str">
        <f>+IF(V2678="","-",CONCATENATE(V2678,"_",W2678))</f>
        <v>FINES_R13</v>
      </c>
      <c r="Y2678" s="59">
        <v>0.28747373819351202</v>
      </c>
      <c r="Z2678" t="s">
        <v>134</v>
      </c>
      <c r="AA2678" t="s">
        <v>2394</v>
      </c>
      <c r="AB2678" t="str">
        <f>+IF(W2678="","-",IF(W2678="UNICO","CENSO","MUESTRA"))</f>
        <v>MUESTRA</v>
      </c>
      <c r="AC2678" t="s">
        <v>2397</v>
      </c>
      <c r="AD2678" t="s">
        <v>4234</v>
      </c>
    </row>
    <row r="2679" spans="1:30" x14ac:dyDescent="0.25">
      <c r="A2679" s="5" t="str">
        <f t="shared" si="41"/>
        <v>R 13 - D 81 - 451 - 1670</v>
      </c>
      <c r="B2679" s="23" t="s">
        <v>2347</v>
      </c>
      <c r="C2679" t="s">
        <v>153</v>
      </c>
      <c r="D2679" t="s">
        <v>1427</v>
      </c>
      <c r="E2679" t="s">
        <v>1428</v>
      </c>
      <c r="F2679" t="s">
        <v>134</v>
      </c>
      <c r="G2679" t="s">
        <v>134</v>
      </c>
      <c r="H2679" t="s">
        <v>4200</v>
      </c>
      <c r="I2679" t="s">
        <v>20</v>
      </c>
      <c r="J2679" t="s">
        <v>2349</v>
      </c>
      <c r="K2679" t="s">
        <v>21</v>
      </c>
      <c r="M2679" t="s">
        <v>4201</v>
      </c>
      <c r="N2679" t="s">
        <v>22</v>
      </c>
      <c r="O2679" t="s">
        <v>23</v>
      </c>
      <c r="P2679" t="s">
        <v>26</v>
      </c>
      <c r="Q2679" t="s">
        <v>2348</v>
      </c>
      <c r="R2679" s="13">
        <v>33</v>
      </c>
      <c r="S2679" s="13">
        <v>1</v>
      </c>
      <c r="T2679" s="21">
        <v>1</v>
      </c>
      <c r="V2679" t="s">
        <v>2154</v>
      </c>
      <c r="W2679" t="s">
        <v>17590</v>
      </c>
      <c r="X2679" s="20" t="str">
        <f>+IF(V2679="","-",CONCATENATE(V2679,"_",W2679))</f>
        <v>FINES_R13</v>
      </c>
      <c r="Y2679" s="59">
        <v>0.29028868675231928</v>
      </c>
      <c r="Z2679" t="s">
        <v>134</v>
      </c>
      <c r="AA2679" t="s">
        <v>2394</v>
      </c>
      <c r="AB2679" t="str">
        <f>+IF(W2679="","-",IF(W2679="UNICO","CENSO","MUESTRA"))</f>
        <v>MUESTRA</v>
      </c>
      <c r="AC2679" t="s">
        <v>2398</v>
      </c>
      <c r="AD2679" t="s">
        <v>4202</v>
      </c>
    </row>
    <row r="2680" spans="1:30" x14ac:dyDescent="0.25">
      <c r="A2680" s="5" t="str">
        <f t="shared" si="41"/>
        <v>R 13 - D 66 - 451 - 1826</v>
      </c>
      <c r="B2680" s="23" t="s">
        <v>2347</v>
      </c>
      <c r="C2680" t="s">
        <v>153</v>
      </c>
      <c r="D2680" t="s">
        <v>1052</v>
      </c>
      <c r="E2680" t="s">
        <v>1053</v>
      </c>
      <c r="F2680" t="s">
        <v>134</v>
      </c>
      <c r="G2680" t="s">
        <v>134</v>
      </c>
      <c r="H2680" t="s">
        <v>4127</v>
      </c>
      <c r="I2680" t="s">
        <v>20</v>
      </c>
      <c r="J2680" t="s">
        <v>2349</v>
      </c>
      <c r="K2680" t="s">
        <v>21</v>
      </c>
      <c r="M2680" t="s">
        <v>18074</v>
      </c>
      <c r="N2680" t="s">
        <v>22</v>
      </c>
      <c r="O2680" t="s">
        <v>23</v>
      </c>
      <c r="P2680" t="s">
        <v>26</v>
      </c>
      <c r="Q2680" t="s">
        <v>2348</v>
      </c>
      <c r="R2680" s="13">
        <v>123</v>
      </c>
      <c r="S2680" s="13">
        <v>3</v>
      </c>
      <c r="T2680" s="21">
        <v>1</v>
      </c>
      <c r="V2680" t="s">
        <v>2154</v>
      </c>
      <c r="W2680" t="s">
        <v>17590</v>
      </c>
      <c r="X2680" s="20" t="str">
        <f>+IF(V2680="","-",CONCATENATE(V2680,"_",W2680))</f>
        <v>FINES_R13</v>
      </c>
      <c r="Y2680" s="59">
        <v>0.30474895238876343</v>
      </c>
      <c r="Z2680" t="s">
        <v>134</v>
      </c>
      <c r="AA2680" t="s">
        <v>2394</v>
      </c>
      <c r="AB2680" t="str">
        <f>+IF(W2680="","-",IF(W2680="UNICO","CENSO","MUESTRA"))</f>
        <v>MUESTRA</v>
      </c>
      <c r="AC2680" t="s">
        <v>2397</v>
      </c>
      <c r="AD2680" t="s">
        <v>4129</v>
      </c>
    </row>
    <row r="2681" spans="1:30" x14ac:dyDescent="0.25">
      <c r="A2681" s="5" t="str">
        <f t="shared" si="41"/>
        <v>R 13 - D 81 - 451 - 4277</v>
      </c>
      <c r="B2681" s="23" t="s">
        <v>2347</v>
      </c>
      <c r="C2681" t="s">
        <v>153</v>
      </c>
      <c r="D2681" t="s">
        <v>1427</v>
      </c>
      <c r="E2681" t="s">
        <v>1428</v>
      </c>
      <c r="F2681" t="s">
        <v>134</v>
      </c>
      <c r="G2681" t="s">
        <v>134</v>
      </c>
      <c r="H2681" t="s">
        <v>4183</v>
      </c>
      <c r="I2681" t="s">
        <v>20</v>
      </c>
      <c r="J2681" t="s">
        <v>2349</v>
      </c>
      <c r="K2681" t="s">
        <v>21</v>
      </c>
      <c r="M2681" t="s">
        <v>4184</v>
      </c>
      <c r="N2681" t="s">
        <v>22</v>
      </c>
      <c r="O2681" t="s">
        <v>23</v>
      </c>
      <c r="P2681" t="s">
        <v>26</v>
      </c>
      <c r="Q2681" t="s">
        <v>2348</v>
      </c>
      <c r="R2681" s="13">
        <v>27</v>
      </c>
      <c r="S2681" s="13">
        <v>1</v>
      </c>
      <c r="T2681" s="21">
        <v>1</v>
      </c>
      <c r="V2681" t="s">
        <v>2154</v>
      </c>
      <c r="W2681" t="s">
        <v>17590</v>
      </c>
      <c r="X2681" s="20" t="str">
        <f>+IF(V2681="","-",CONCATENATE(V2681,"_",W2681))</f>
        <v>FINES_R13</v>
      </c>
      <c r="Y2681" s="59">
        <v>0.30913731455802917</v>
      </c>
      <c r="Z2681" t="s">
        <v>134</v>
      </c>
      <c r="AA2681" t="s">
        <v>2394</v>
      </c>
      <c r="AB2681" t="str">
        <f>+IF(W2681="","-",IF(W2681="UNICO","CENSO","MUESTRA"))</f>
        <v>MUESTRA</v>
      </c>
      <c r="AC2681" t="s">
        <v>2398</v>
      </c>
      <c r="AD2681" t="s">
        <v>4185</v>
      </c>
    </row>
    <row r="2682" spans="1:30" x14ac:dyDescent="0.25">
      <c r="A2682" s="5" t="str">
        <f t="shared" si="41"/>
        <v>R 13 - D 66 - 451 - 1825</v>
      </c>
      <c r="B2682" s="23" t="s">
        <v>2347</v>
      </c>
      <c r="C2682" t="s">
        <v>153</v>
      </c>
      <c r="D2682" t="s">
        <v>1052</v>
      </c>
      <c r="E2682" t="s">
        <v>1053</v>
      </c>
      <c r="F2682" t="s">
        <v>134</v>
      </c>
      <c r="G2682" t="s">
        <v>134</v>
      </c>
      <c r="H2682" t="s">
        <v>4121</v>
      </c>
      <c r="I2682" t="s">
        <v>20</v>
      </c>
      <c r="J2682" t="s">
        <v>2349</v>
      </c>
      <c r="K2682" t="s">
        <v>21</v>
      </c>
      <c r="M2682" t="s">
        <v>18046</v>
      </c>
      <c r="N2682" t="s">
        <v>22</v>
      </c>
      <c r="O2682" t="s">
        <v>23</v>
      </c>
      <c r="P2682" t="s">
        <v>26</v>
      </c>
      <c r="Q2682" t="s">
        <v>2348</v>
      </c>
      <c r="R2682" s="13">
        <v>126</v>
      </c>
      <c r="S2682" s="13">
        <v>4</v>
      </c>
      <c r="T2682" s="21">
        <v>1</v>
      </c>
      <c r="V2682" t="s">
        <v>2154</v>
      </c>
      <c r="W2682" t="s">
        <v>17590</v>
      </c>
      <c r="X2682" s="20" t="str">
        <f>+IF(V2682="","-",CONCATENATE(V2682,"_",W2682))</f>
        <v>FINES_R13</v>
      </c>
      <c r="Y2682" s="59">
        <v>0.31825536489486689</v>
      </c>
      <c r="Z2682" t="s">
        <v>134</v>
      </c>
      <c r="AA2682" t="s">
        <v>2394</v>
      </c>
      <c r="AB2682" t="str">
        <f>+IF(W2682="","-",IF(W2682="UNICO","CENSO","MUESTRA"))</f>
        <v>MUESTRA</v>
      </c>
      <c r="AC2682" t="s">
        <v>2398</v>
      </c>
      <c r="AD2682" t="s">
        <v>4123</v>
      </c>
    </row>
    <row r="2683" spans="1:30" x14ac:dyDescent="0.25">
      <c r="A2683" s="5" t="str">
        <f t="shared" si="41"/>
        <v>R 13 - D 22 - 451 - 3092</v>
      </c>
      <c r="B2683" s="23" t="s">
        <v>2347</v>
      </c>
      <c r="C2683" t="s">
        <v>153</v>
      </c>
      <c r="D2683" t="s">
        <v>489</v>
      </c>
      <c r="E2683" t="s">
        <v>490</v>
      </c>
      <c r="F2683" t="s">
        <v>134</v>
      </c>
      <c r="G2683" t="s">
        <v>134</v>
      </c>
      <c r="H2683" t="s">
        <v>4105</v>
      </c>
      <c r="I2683" t="s">
        <v>20</v>
      </c>
      <c r="J2683" t="s">
        <v>2349</v>
      </c>
      <c r="K2683" t="s">
        <v>21</v>
      </c>
      <c r="M2683" t="s">
        <v>4106</v>
      </c>
      <c r="N2683" t="s">
        <v>22</v>
      </c>
      <c r="O2683" t="s">
        <v>23</v>
      </c>
      <c r="P2683" t="s">
        <v>26</v>
      </c>
      <c r="Q2683" t="s">
        <v>2348</v>
      </c>
      <c r="R2683" s="13">
        <v>119</v>
      </c>
      <c r="S2683" s="13">
        <v>5</v>
      </c>
      <c r="T2683" s="21">
        <v>1</v>
      </c>
      <c r="V2683" t="s">
        <v>2154</v>
      </c>
      <c r="W2683" t="s">
        <v>17590</v>
      </c>
      <c r="X2683" s="20" t="str">
        <f>+IF(V2683="","-",CONCATENATE(V2683,"_",W2683))</f>
        <v>FINES_R13</v>
      </c>
      <c r="Y2683" s="59">
        <v>0.33653837442398071</v>
      </c>
      <c r="Z2683" t="s">
        <v>134</v>
      </c>
      <c r="AA2683" t="s">
        <v>2394</v>
      </c>
      <c r="AB2683" t="str">
        <f>+IF(W2683="","-",IF(W2683="UNICO","CENSO","MUESTRA"))</f>
        <v>MUESTRA</v>
      </c>
      <c r="AC2683" t="s">
        <v>2397</v>
      </c>
      <c r="AD2683" t="s">
        <v>4107</v>
      </c>
    </row>
    <row r="2684" spans="1:30" x14ac:dyDescent="0.25">
      <c r="A2684" s="5" t="str">
        <f t="shared" si="41"/>
        <v>R 13 - D 81 - 451 - 4026</v>
      </c>
      <c r="B2684" s="23" t="s">
        <v>2347</v>
      </c>
      <c r="C2684" t="s">
        <v>153</v>
      </c>
      <c r="D2684" t="s">
        <v>1427</v>
      </c>
      <c r="E2684" t="s">
        <v>1428</v>
      </c>
      <c r="F2684" t="s">
        <v>134</v>
      </c>
      <c r="G2684" t="s">
        <v>134</v>
      </c>
      <c r="H2684" t="s">
        <v>4171</v>
      </c>
      <c r="I2684" t="s">
        <v>20</v>
      </c>
      <c r="J2684" t="s">
        <v>2349</v>
      </c>
      <c r="K2684" t="s">
        <v>21</v>
      </c>
      <c r="M2684" t="s">
        <v>4172</v>
      </c>
      <c r="N2684" t="s">
        <v>22</v>
      </c>
      <c r="O2684" t="s">
        <v>23</v>
      </c>
      <c r="P2684" t="s">
        <v>26</v>
      </c>
      <c r="Q2684" t="s">
        <v>2348</v>
      </c>
      <c r="R2684" s="13">
        <v>7</v>
      </c>
      <c r="S2684" s="13">
        <v>1</v>
      </c>
      <c r="T2684" s="21">
        <v>1</v>
      </c>
      <c r="V2684" t="s">
        <v>2154</v>
      </c>
      <c r="W2684" t="s">
        <v>17590</v>
      </c>
      <c r="X2684" s="20" t="str">
        <f>+IF(V2684="","-",CONCATENATE(V2684,"_",W2684))</f>
        <v>FINES_R13</v>
      </c>
      <c r="Y2684" s="59">
        <v>0.36080822348594671</v>
      </c>
      <c r="Z2684" t="s">
        <v>134</v>
      </c>
      <c r="AA2684" t="s">
        <v>2394</v>
      </c>
      <c r="AB2684" t="str">
        <f>+IF(W2684="","-",IF(W2684="UNICO","CENSO","MUESTRA"))</f>
        <v>MUESTRA</v>
      </c>
      <c r="AC2684" t="s">
        <v>2397</v>
      </c>
      <c r="AD2684" t="s">
        <v>4173</v>
      </c>
    </row>
    <row r="2685" spans="1:30" x14ac:dyDescent="0.25">
      <c r="A2685" s="5" t="str">
        <f t="shared" si="41"/>
        <v>R 13 - D 81 - 451 - 2991</v>
      </c>
      <c r="B2685" s="23" t="s">
        <v>2347</v>
      </c>
      <c r="C2685" t="s">
        <v>153</v>
      </c>
      <c r="D2685" t="s">
        <v>1427</v>
      </c>
      <c r="E2685" t="s">
        <v>1428</v>
      </c>
      <c r="F2685" t="s">
        <v>134</v>
      </c>
      <c r="G2685" t="s">
        <v>134</v>
      </c>
      <c r="H2685" t="s">
        <v>4214</v>
      </c>
      <c r="I2685" t="s">
        <v>20</v>
      </c>
      <c r="J2685" t="s">
        <v>2349</v>
      </c>
      <c r="K2685" t="s">
        <v>21</v>
      </c>
      <c r="M2685" t="s">
        <v>4215</v>
      </c>
      <c r="N2685" t="s">
        <v>22</v>
      </c>
      <c r="O2685" t="s">
        <v>23</v>
      </c>
      <c r="P2685" t="s">
        <v>26</v>
      </c>
      <c r="Q2685" t="s">
        <v>2348</v>
      </c>
      <c r="R2685" s="13">
        <v>20</v>
      </c>
      <c r="S2685" s="13">
        <v>1</v>
      </c>
      <c r="T2685" s="21">
        <v>1</v>
      </c>
      <c r="V2685" t="s">
        <v>2154</v>
      </c>
      <c r="W2685" t="s">
        <v>17590</v>
      </c>
      <c r="X2685" s="20" t="str">
        <f>+IF(V2685="","-",CONCATENATE(V2685,"_",W2685))</f>
        <v>FINES_R13</v>
      </c>
      <c r="Y2685" s="59">
        <v>0.36080822348594671</v>
      </c>
      <c r="Z2685" t="s">
        <v>134</v>
      </c>
      <c r="AA2685" t="s">
        <v>2394</v>
      </c>
      <c r="AB2685" t="str">
        <f>+IF(W2685="","-",IF(W2685="UNICO","CENSO","MUESTRA"))</f>
        <v>MUESTRA</v>
      </c>
      <c r="AC2685" t="s">
        <v>2398</v>
      </c>
      <c r="AD2685" t="s">
        <v>4216</v>
      </c>
    </row>
    <row r="2686" spans="1:30" x14ac:dyDescent="0.25">
      <c r="A2686" s="5" t="str">
        <f t="shared" si="41"/>
        <v>R 13 - D 66 - 451 - 1824</v>
      </c>
      <c r="B2686" s="23" t="s">
        <v>2347</v>
      </c>
      <c r="C2686" t="s">
        <v>153</v>
      </c>
      <c r="D2686" t="s">
        <v>1052</v>
      </c>
      <c r="E2686" t="s">
        <v>1053</v>
      </c>
      <c r="F2686" t="s">
        <v>134</v>
      </c>
      <c r="G2686" t="s">
        <v>134</v>
      </c>
      <c r="H2686" t="s">
        <v>4142</v>
      </c>
      <c r="I2686" t="s">
        <v>20</v>
      </c>
      <c r="J2686" t="s">
        <v>2349</v>
      </c>
      <c r="K2686" t="s">
        <v>21</v>
      </c>
      <c r="M2686" t="s">
        <v>18075</v>
      </c>
      <c r="N2686" t="s">
        <v>22</v>
      </c>
      <c r="O2686" t="s">
        <v>23</v>
      </c>
      <c r="P2686" t="s">
        <v>26</v>
      </c>
      <c r="Q2686" t="s">
        <v>2348</v>
      </c>
      <c r="R2686" s="13">
        <v>39</v>
      </c>
      <c r="S2686" s="13">
        <v>1</v>
      </c>
      <c r="T2686" s="21">
        <v>1</v>
      </c>
      <c r="V2686" t="s">
        <v>2154</v>
      </c>
      <c r="W2686" t="s">
        <v>17590</v>
      </c>
      <c r="X2686" s="20" t="str">
        <f>+IF(V2686="","-",CONCATENATE(V2686,"_",W2686))</f>
        <v>FINES_R13</v>
      </c>
      <c r="Y2686" s="59">
        <v>0.37901157140731812</v>
      </c>
      <c r="Z2686" t="s">
        <v>134</v>
      </c>
      <c r="AA2686" t="s">
        <v>2394</v>
      </c>
      <c r="AB2686" t="str">
        <f>+IF(W2686="","-",IF(W2686="UNICO","CENSO","MUESTRA"))</f>
        <v>MUESTRA</v>
      </c>
      <c r="AC2686" t="s">
        <v>2397</v>
      </c>
      <c r="AD2686" t="s">
        <v>4144</v>
      </c>
    </row>
    <row r="2687" spans="1:30" x14ac:dyDescent="0.25">
      <c r="A2687" s="5" t="str">
        <f t="shared" si="41"/>
        <v>R 13 - D 89 - 451 - 3622</v>
      </c>
      <c r="B2687" s="23" t="s">
        <v>2347</v>
      </c>
      <c r="C2687" t="s">
        <v>153</v>
      </c>
      <c r="D2687" t="s">
        <v>1541</v>
      </c>
      <c r="E2687" t="s">
        <v>1542</v>
      </c>
      <c r="F2687" t="s">
        <v>134</v>
      </c>
      <c r="G2687" t="s">
        <v>134</v>
      </c>
      <c r="H2687" t="s">
        <v>4241</v>
      </c>
      <c r="I2687" t="s">
        <v>20</v>
      </c>
      <c r="J2687" t="s">
        <v>2349</v>
      </c>
      <c r="K2687" t="s">
        <v>21</v>
      </c>
      <c r="M2687" t="s">
        <v>4242</v>
      </c>
      <c r="N2687" t="s">
        <v>22</v>
      </c>
      <c r="O2687" t="s">
        <v>23</v>
      </c>
      <c r="P2687" t="s">
        <v>26</v>
      </c>
      <c r="Q2687" t="s">
        <v>2348</v>
      </c>
      <c r="R2687" s="13">
        <v>13</v>
      </c>
      <c r="S2687" s="13">
        <v>1</v>
      </c>
      <c r="T2687" s="21">
        <v>1</v>
      </c>
      <c r="V2687" t="s">
        <v>2154</v>
      </c>
      <c r="W2687" t="s">
        <v>17590</v>
      </c>
      <c r="X2687" s="20" t="str">
        <f>+IF(V2687="","-",CONCATENATE(V2687,"_",W2687))</f>
        <v>FINES_R13</v>
      </c>
      <c r="Y2687" s="59">
        <v>0.382374107837677</v>
      </c>
      <c r="Z2687" t="s">
        <v>134</v>
      </c>
      <c r="AA2687" t="s">
        <v>2394</v>
      </c>
      <c r="AB2687" t="str">
        <f>+IF(W2687="","-",IF(W2687="UNICO","CENSO","MUESTRA"))</f>
        <v>MUESTRA</v>
      </c>
      <c r="AC2687" t="s">
        <v>2398</v>
      </c>
      <c r="AD2687" t="s">
        <v>4243</v>
      </c>
    </row>
    <row r="2688" spans="1:30" x14ac:dyDescent="0.25">
      <c r="A2688" s="5" t="str">
        <f t="shared" si="41"/>
        <v>R 13 - D 81 - 451 - 1668</v>
      </c>
      <c r="B2688" s="23" t="s">
        <v>2347</v>
      </c>
      <c r="C2688" t="s">
        <v>153</v>
      </c>
      <c r="D2688" t="s">
        <v>1427</v>
      </c>
      <c r="E2688" t="s">
        <v>1428</v>
      </c>
      <c r="F2688" t="s">
        <v>134</v>
      </c>
      <c r="G2688" t="s">
        <v>134</v>
      </c>
      <c r="H2688" t="s">
        <v>4150</v>
      </c>
      <c r="I2688" t="s">
        <v>20</v>
      </c>
      <c r="J2688" t="s">
        <v>2349</v>
      </c>
      <c r="K2688" t="s">
        <v>21</v>
      </c>
      <c r="M2688" t="s">
        <v>4151</v>
      </c>
      <c r="N2688" t="s">
        <v>22</v>
      </c>
      <c r="O2688" t="s">
        <v>23</v>
      </c>
      <c r="P2688" t="s">
        <v>26</v>
      </c>
      <c r="Q2688" t="s">
        <v>2348</v>
      </c>
      <c r="R2688" s="13">
        <v>179</v>
      </c>
      <c r="S2688" s="13">
        <v>5</v>
      </c>
      <c r="T2688" s="21">
        <v>1</v>
      </c>
      <c r="V2688" t="s">
        <v>2154</v>
      </c>
      <c r="W2688" t="s">
        <v>17590</v>
      </c>
      <c r="X2688" s="20" t="str">
        <f>+IF(V2688="","-",CONCATENATE(V2688,"_",W2688))</f>
        <v>FINES_R13</v>
      </c>
      <c r="Y2688" s="59">
        <v>0.40347000956535339</v>
      </c>
      <c r="Z2688" t="s">
        <v>134</v>
      </c>
      <c r="AA2688" t="s">
        <v>2394</v>
      </c>
      <c r="AB2688" t="str">
        <f>+IF(W2688="","-",IF(W2688="UNICO","CENSO","MUESTRA"))</f>
        <v>MUESTRA</v>
      </c>
      <c r="AC2688" t="s">
        <v>2398</v>
      </c>
      <c r="AD2688" t="s">
        <v>4152</v>
      </c>
    </row>
    <row r="2689" spans="1:30" x14ac:dyDescent="0.25">
      <c r="A2689" s="5" t="str">
        <f t="shared" si="41"/>
        <v>R 13 - D 66 - 451 - 1828</v>
      </c>
      <c r="B2689" s="23" t="s">
        <v>2347</v>
      </c>
      <c r="C2689" t="s">
        <v>153</v>
      </c>
      <c r="D2689" t="s">
        <v>1052</v>
      </c>
      <c r="E2689" t="s">
        <v>1053</v>
      </c>
      <c r="F2689" t="s">
        <v>134</v>
      </c>
      <c r="G2689" t="s">
        <v>134</v>
      </c>
      <c r="H2689" t="s">
        <v>4134</v>
      </c>
      <c r="I2689" t="s">
        <v>20</v>
      </c>
      <c r="J2689" t="s">
        <v>2349</v>
      </c>
      <c r="K2689" t="s">
        <v>21</v>
      </c>
      <c r="M2689" t="s">
        <v>4135</v>
      </c>
      <c r="N2689" t="s">
        <v>22</v>
      </c>
      <c r="O2689" t="s">
        <v>23</v>
      </c>
      <c r="P2689" t="s">
        <v>26</v>
      </c>
      <c r="Q2689" t="s">
        <v>2348</v>
      </c>
      <c r="R2689" s="13">
        <v>12</v>
      </c>
      <c r="S2689" s="13">
        <v>1</v>
      </c>
      <c r="T2689" s="21">
        <v>1</v>
      </c>
      <c r="V2689" t="s">
        <v>2154</v>
      </c>
      <c r="W2689" t="s">
        <v>17590</v>
      </c>
      <c r="X2689" s="20" t="str">
        <f>+IF(V2689="","-",CONCATENATE(V2689,"_",W2689))</f>
        <v>FINES_R13</v>
      </c>
      <c r="Y2689" s="59">
        <v>0.40778937935829163</v>
      </c>
      <c r="Z2689" t="s">
        <v>134</v>
      </c>
      <c r="AA2689" t="s">
        <v>2394</v>
      </c>
      <c r="AB2689" t="str">
        <f>+IF(W2689="","-",IF(W2689="UNICO","CENSO","MUESTRA"))</f>
        <v>MUESTRA</v>
      </c>
      <c r="AC2689" t="s">
        <v>2397</v>
      </c>
      <c r="AD2689" t="s">
        <v>4136</v>
      </c>
    </row>
    <row r="2690" spans="1:30" x14ac:dyDescent="0.25">
      <c r="A2690" s="5" t="str">
        <f t="shared" si="41"/>
        <v>R 13 - D 81 - 451 - 3343</v>
      </c>
      <c r="B2690" s="23" t="s">
        <v>2347</v>
      </c>
      <c r="C2690" t="s">
        <v>153</v>
      </c>
      <c r="D2690" t="s">
        <v>1427</v>
      </c>
      <c r="E2690" t="s">
        <v>1428</v>
      </c>
      <c r="F2690" t="s">
        <v>134</v>
      </c>
      <c r="G2690" t="s">
        <v>134</v>
      </c>
      <c r="H2690" t="s">
        <v>4162</v>
      </c>
      <c r="I2690" t="s">
        <v>20</v>
      </c>
      <c r="J2690" t="s">
        <v>2349</v>
      </c>
      <c r="K2690" t="s">
        <v>21</v>
      </c>
      <c r="M2690" t="s">
        <v>4163</v>
      </c>
      <c r="N2690" t="s">
        <v>22</v>
      </c>
      <c r="O2690" t="s">
        <v>23</v>
      </c>
      <c r="P2690" t="s">
        <v>26</v>
      </c>
      <c r="Q2690" t="s">
        <v>2348</v>
      </c>
      <c r="R2690" s="13">
        <v>14</v>
      </c>
      <c r="S2690" s="13">
        <v>1</v>
      </c>
      <c r="T2690" s="21">
        <v>1</v>
      </c>
      <c r="V2690" t="s">
        <v>2154</v>
      </c>
      <c r="W2690" t="s">
        <v>17590</v>
      </c>
      <c r="X2690" s="20" t="str">
        <f>+IF(V2690="","-",CONCATENATE(V2690,"_",W2690))</f>
        <v>FINES_R13</v>
      </c>
      <c r="Y2690" s="59">
        <v>0.4155888557434082</v>
      </c>
      <c r="Z2690" t="s">
        <v>134</v>
      </c>
      <c r="AA2690" t="s">
        <v>2394</v>
      </c>
      <c r="AB2690" t="str">
        <f>+IF(W2690="","-",IF(W2690="UNICO","CENSO","MUESTRA"))</f>
        <v>MUESTRA</v>
      </c>
      <c r="AC2690" t="s">
        <v>2397</v>
      </c>
      <c r="AD2690" t="s">
        <v>4164</v>
      </c>
    </row>
    <row r="2691" spans="1:30" x14ac:dyDescent="0.25">
      <c r="A2691" s="5" t="str">
        <f t="shared" ref="A2691:A2754" si="42">+H2691</f>
        <v>R 13 - D 19 - 451 - 4323</v>
      </c>
      <c r="B2691" s="23" t="s">
        <v>2347</v>
      </c>
      <c r="C2691" t="s">
        <v>153</v>
      </c>
      <c r="D2691" t="s">
        <v>475</v>
      </c>
      <c r="E2691" t="s">
        <v>476</v>
      </c>
      <c r="F2691" t="s">
        <v>134</v>
      </c>
      <c r="G2691" t="s">
        <v>134</v>
      </c>
      <c r="H2691" t="s">
        <v>4096</v>
      </c>
      <c r="I2691" t="s">
        <v>20</v>
      </c>
      <c r="J2691" t="s">
        <v>2349</v>
      </c>
      <c r="K2691" t="s">
        <v>21</v>
      </c>
      <c r="M2691" t="s">
        <v>4097</v>
      </c>
      <c r="N2691" t="s">
        <v>22</v>
      </c>
      <c r="O2691" t="s">
        <v>23</v>
      </c>
      <c r="P2691" t="s">
        <v>26</v>
      </c>
      <c r="Q2691" t="s">
        <v>2348</v>
      </c>
      <c r="R2691" s="13">
        <v>11</v>
      </c>
      <c r="S2691" s="13">
        <v>1</v>
      </c>
      <c r="T2691" s="21">
        <v>1</v>
      </c>
      <c r="V2691" t="s">
        <v>2154</v>
      </c>
      <c r="W2691" t="s">
        <v>17590</v>
      </c>
      <c r="X2691" s="20" t="str">
        <f>+IF(V2691="","-",CONCATENATE(V2691,"_",W2691))</f>
        <v>FINES_R13</v>
      </c>
      <c r="Y2691" s="59">
        <v>0.41580453515052801</v>
      </c>
      <c r="Z2691" t="s">
        <v>134</v>
      </c>
      <c r="AA2691" t="s">
        <v>2394</v>
      </c>
      <c r="AB2691" t="str">
        <f>+IF(W2691="","-",IF(W2691="UNICO","CENSO","MUESTRA"))</f>
        <v>MUESTRA</v>
      </c>
      <c r="AC2691" t="s">
        <v>2398</v>
      </c>
      <c r="AD2691" t="s">
        <v>4098</v>
      </c>
    </row>
    <row r="2692" spans="1:30" x14ac:dyDescent="0.25">
      <c r="A2692" s="5" t="str">
        <f t="shared" si="42"/>
        <v>R 13 - D 81 - 451 - 4030</v>
      </c>
      <c r="B2692" s="23" t="s">
        <v>2347</v>
      </c>
      <c r="C2692" t="s">
        <v>153</v>
      </c>
      <c r="D2692" t="s">
        <v>1427</v>
      </c>
      <c r="E2692" t="s">
        <v>1428</v>
      </c>
      <c r="F2692" t="s">
        <v>134</v>
      </c>
      <c r="G2692" t="s">
        <v>134</v>
      </c>
      <c r="H2692" t="s">
        <v>4175</v>
      </c>
      <c r="I2692" t="s">
        <v>20</v>
      </c>
      <c r="J2692" t="s">
        <v>2349</v>
      </c>
      <c r="K2692" t="s">
        <v>21</v>
      </c>
      <c r="M2692" t="s">
        <v>4176</v>
      </c>
      <c r="N2692" t="s">
        <v>22</v>
      </c>
      <c r="O2692" t="s">
        <v>23</v>
      </c>
      <c r="P2692" t="s">
        <v>26</v>
      </c>
      <c r="Q2692" t="s">
        <v>2348</v>
      </c>
      <c r="R2692" s="13">
        <v>25</v>
      </c>
      <c r="S2692" s="13">
        <v>1</v>
      </c>
      <c r="T2692" s="21">
        <v>1</v>
      </c>
      <c r="V2692" t="s">
        <v>2154</v>
      </c>
      <c r="W2692" t="s">
        <v>17590</v>
      </c>
      <c r="X2692" s="20" t="str">
        <f>+IF(V2692="","-",CONCATENATE(V2692,"_",W2692))</f>
        <v>FINES_R13</v>
      </c>
      <c r="Y2692" s="59">
        <v>0.42290890216827393</v>
      </c>
      <c r="Z2692" t="s">
        <v>134</v>
      </c>
      <c r="AA2692" t="s">
        <v>2394</v>
      </c>
      <c r="AB2692" t="str">
        <f>+IF(W2692="","-",IF(W2692="UNICO","CENSO","MUESTRA"))</f>
        <v>MUESTRA</v>
      </c>
      <c r="AC2692" t="s">
        <v>2397</v>
      </c>
      <c r="AD2692" t="s">
        <v>4177</v>
      </c>
    </row>
    <row r="2693" spans="1:30" x14ac:dyDescent="0.25">
      <c r="A2693" s="5" t="str">
        <f t="shared" si="42"/>
        <v>R 13 - D 94 - 451 - 3732</v>
      </c>
      <c r="B2693" s="23" t="s">
        <v>2347</v>
      </c>
      <c r="C2693" t="s">
        <v>153</v>
      </c>
      <c r="D2693" t="s">
        <v>1568</v>
      </c>
      <c r="E2693" t="s">
        <v>1569</v>
      </c>
      <c r="F2693" t="s">
        <v>134</v>
      </c>
      <c r="G2693" t="s">
        <v>134</v>
      </c>
      <c r="H2693" t="s">
        <v>11241</v>
      </c>
      <c r="I2693" t="s">
        <v>20</v>
      </c>
      <c r="J2693" t="s">
        <v>2349</v>
      </c>
      <c r="K2693" t="s">
        <v>21</v>
      </c>
      <c r="M2693" t="s">
        <v>11242</v>
      </c>
      <c r="N2693" t="s">
        <v>22</v>
      </c>
      <c r="O2693" t="s">
        <v>23</v>
      </c>
      <c r="P2693" t="s">
        <v>26</v>
      </c>
      <c r="Q2693" t="s">
        <v>2348</v>
      </c>
      <c r="R2693" s="13">
        <v>14</v>
      </c>
      <c r="S2693" s="13">
        <v>1</v>
      </c>
      <c r="T2693" s="21">
        <v>1</v>
      </c>
      <c r="V2693" t="s">
        <v>2154</v>
      </c>
      <c r="W2693" t="s">
        <v>17590</v>
      </c>
      <c r="X2693" s="20" t="str">
        <f>+IF(V2693="","-",CONCATENATE(V2693,"_",W2693))</f>
        <v>FINES_R13</v>
      </c>
      <c r="Y2693" s="59">
        <v>0.42427712678909302</v>
      </c>
      <c r="Z2693" t="s">
        <v>134</v>
      </c>
      <c r="AA2693" t="s">
        <v>2394</v>
      </c>
      <c r="AB2693" t="str">
        <f>+IF(W2693="","-",IF(W2693="UNICO","CENSO","MUESTRA"))</f>
        <v>MUESTRA</v>
      </c>
      <c r="AC2693" t="s">
        <v>2398</v>
      </c>
      <c r="AD2693" t="s">
        <v>11243</v>
      </c>
    </row>
    <row r="2694" spans="1:30" x14ac:dyDescent="0.25">
      <c r="A2694" s="5" t="str">
        <f t="shared" si="42"/>
        <v>R 13 - D 19 - 451 - 2309</v>
      </c>
      <c r="B2694" s="23" t="s">
        <v>2347</v>
      </c>
      <c r="C2694" t="s">
        <v>153</v>
      </c>
      <c r="D2694" t="s">
        <v>475</v>
      </c>
      <c r="E2694" t="s">
        <v>476</v>
      </c>
      <c r="F2694" t="s">
        <v>134</v>
      </c>
      <c r="G2694" t="s">
        <v>134</v>
      </c>
      <c r="H2694" t="s">
        <v>4090</v>
      </c>
      <c r="I2694" t="s">
        <v>20</v>
      </c>
      <c r="J2694" t="s">
        <v>2349</v>
      </c>
      <c r="K2694" t="s">
        <v>21</v>
      </c>
      <c r="M2694" t="s">
        <v>4091</v>
      </c>
      <c r="N2694" t="s">
        <v>22</v>
      </c>
      <c r="O2694" t="s">
        <v>23</v>
      </c>
      <c r="P2694" t="s">
        <v>26</v>
      </c>
      <c r="Q2694" t="s">
        <v>2348</v>
      </c>
      <c r="R2694" s="13">
        <v>34</v>
      </c>
      <c r="S2694" s="13">
        <v>1</v>
      </c>
      <c r="T2694" s="21">
        <v>1</v>
      </c>
      <c r="V2694" t="s">
        <v>2154</v>
      </c>
      <c r="W2694" t="s">
        <v>17590</v>
      </c>
      <c r="X2694" s="20" t="str">
        <f>+IF(V2694="","-",CONCATENATE(V2694,"_",W2694))</f>
        <v>FINES_R13</v>
      </c>
      <c r="Y2694" s="59">
        <v>0.4278927743434906</v>
      </c>
      <c r="Z2694" t="s">
        <v>134</v>
      </c>
      <c r="AA2694" t="s">
        <v>2394</v>
      </c>
      <c r="AB2694" t="str">
        <f>+IF(W2694="","-",IF(W2694="UNICO","CENSO","MUESTRA"))</f>
        <v>MUESTRA</v>
      </c>
      <c r="AC2694" t="s">
        <v>2398</v>
      </c>
      <c r="AD2694" t="s">
        <v>4092</v>
      </c>
    </row>
    <row r="2695" spans="1:30" x14ac:dyDescent="0.25">
      <c r="A2695" s="5" t="str">
        <f t="shared" si="42"/>
        <v>R 13 - D 81 - 451 - 4191</v>
      </c>
      <c r="B2695" s="23" t="s">
        <v>2347</v>
      </c>
      <c r="C2695" t="s">
        <v>153</v>
      </c>
      <c r="D2695" t="s">
        <v>1427</v>
      </c>
      <c r="E2695" t="s">
        <v>1428</v>
      </c>
      <c r="F2695" t="s">
        <v>134</v>
      </c>
      <c r="G2695" t="s">
        <v>134</v>
      </c>
      <c r="H2695" t="s">
        <v>4221</v>
      </c>
      <c r="I2695" t="s">
        <v>20</v>
      </c>
      <c r="J2695" t="s">
        <v>2349</v>
      </c>
      <c r="K2695" t="s">
        <v>21</v>
      </c>
      <c r="M2695" t="s">
        <v>4222</v>
      </c>
      <c r="N2695" t="s">
        <v>22</v>
      </c>
      <c r="O2695" t="s">
        <v>23</v>
      </c>
      <c r="P2695" t="s">
        <v>26</v>
      </c>
      <c r="Q2695" t="s">
        <v>2348</v>
      </c>
      <c r="R2695" s="13">
        <v>15</v>
      </c>
      <c r="S2695" s="13">
        <v>1</v>
      </c>
      <c r="T2695" s="21">
        <v>1</v>
      </c>
      <c r="V2695" t="s">
        <v>2154</v>
      </c>
      <c r="W2695" t="s">
        <v>17590</v>
      </c>
      <c r="X2695" s="20" t="str">
        <f>+IF(V2695="","-",CONCATENATE(V2695,"_",W2695))</f>
        <v>FINES_R13</v>
      </c>
      <c r="Y2695" s="59">
        <v>0.42847850918769842</v>
      </c>
      <c r="Z2695" t="s">
        <v>134</v>
      </c>
      <c r="AA2695" t="s">
        <v>2394</v>
      </c>
      <c r="AB2695" t="str">
        <f>+IF(W2695="","-",IF(W2695="UNICO","CENSO","MUESTRA"))</f>
        <v>MUESTRA</v>
      </c>
      <c r="AC2695" t="s">
        <v>2398</v>
      </c>
      <c r="AD2695" t="s">
        <v>4223</v>
      </c>
    </row>
    <row r="2696" spans="1:30" x14ac:dyDescent="0.25">
      <c r="A2696" s="5" t="str">
        <f t="shared" si="42"/>
        <v>R 13 - D 94 - 451 - 3833</v>
      </c>
      <c r="B2696" s="23" t="s">
        <v>2347</v>
      </c>
      <c r="C2696" t="s">
        <v>153</v>
      </c>
      <c r="D2696" t="s">
        <v>1568</v>
      </c>
      <c r="E2696" t="s">
        <v>1569</v>
      </c>
      <c r="F2696" t="s">
        <v>134</v>
      </c>
      <c r="G2696" t="s">
        <v>134</v>
      </c>
      <c r="H2696" t="s">
        <v>11237</v>
      </c>
      <c r="I2696" t="s">
        <v>20</v>
      </c>
      <c r="J2696" t="s">
        <v>2349</v>
      </c>
      <c r="K2696" t="s">
        <v>21</v>
      </c>
      <c r="M2696" t="s">
        <v>11238</v>
      </c>
      <c r="N2696" t="s">
        <v>22</v>
      </c>
      <c r="O2696" t="s">
        <v>23</v>
      </c>
      <c r="P2696" t="s">
        <v>26</v>
      </c>
      <c r="Q2696" t="s">
        <v>2348</v>
      </c>
      <c r="R2696" s="13">
        <v>10</v>
      </c>
      <c r="S2696" s="13">
        <v>1</v>
      </c>
      <c r="T2696" s="21">
        <v>1</v>
      </c>
      <c r="V2696" t="s">
        <v>2154</v>
      </c>
      <c r="W2696" t="s">
        <v>17590</v>
      </c>
      <c r="X2696" s="20" t="str">
        <f>+IF(V2696="","-",CONCATENATE(V2696,"_",W2696))</f>
        <v>FINES_R13</v>
      </c>
      <c r="Y2696" s="59">
        <v>0.43599247932434082</v>
      </c>
      <c r="Z2696" t="s">
        <v>134</v>
      </c>
      <c r="AA2696" t="s">
        <v>2394</v>
      </c>
      <c r="AB2696" t="str">
        <f>+IF(W2696="","-",IF(W2696="UNICO","CENSO","MUESTRA"))</f>
        <v>MUESTRA</v>
      </c>
      <c r="AC2696" t="s">
        <v>2398</v>
      </c>
      <c r="AD2696" t="s">
        <v>11239</v>
      </c>
    </row>
    <row r="2697" spans="1:30" x14ac:dyDescent="0.25">
      <c r="A2697" s="5" t="str">
        <f t="shared" si="42"/>
        <v>R 13 - D 19 - 451 - 2310</v>
      </c>
      <c r="B2697" s="23" t="s">
        <v>2347</v>
      </c>
      <c r="C2697" t="s">
        <v>153</v>
      </c>
      <c r="D2697" t="s">
        <v>475</v>
      </c>
      <c r="E2697" t="s">
        <v>476</v>
      </c>
      <c r="F2697" t="s">
        <v>134</v>
      </c>
      <c r="G2697" t="s">
        <v>134</v>
      </c>
      <c r="H2697" t="s">
        <v>4086</v>
      </c>
      <c r="I2697" t="s">
        <v>20</v>
      </c>
      <c r="J2697" t="s">
        <v>2349</v>
      </c>
      <c r="K2697" t="s">
        <v>21</v>
      </c>
      <c r="M2697" t="s">
        <v>4087</v>
      </c>
      <c r="N2697" t="s">
        <v>22</v>
      </c>
      <c r="O2697" t="s">
        <v>23</v>
      </c>
      <c r="P2697" t="s">
        <v>26</v>
      </c>
      <c r="Q2697" t="s">
        <v>2348</v>
      </c>
      <c r="R2697" s="13">
        <v>36</v>
      </c>
      <c r="S2697" s="13">
        <v>2</v>
      </c>
      <c r="T2697" s="21">
        <v>1</v>
      </c>
      <c r="V2697" t="s">
        <v>2154</v>
      </c>
      <c r="W2697" t="s">
        <v>17590</v>
      </c>
      <c r="X2697" s="20" t="str">
        <f>+IF(V2697="","-",CONCATENATE(V2697,"_",W2697))</f>
        <v>FINES_R13</v>
      </c>
      <c r="Y2697" s="59">
        <v>0.43863976001739502</v>
      </c>
      <c r="Z2697" t="s">
        <v>134</v>
      </c>
      <c r="AA2697" t="s">
        <v>2394</v>
      </c>
      <c r="AB2697" t="str">
        <f>+IF(W2697="","-",IF(W2697="UNICO","CENSO","MUESTRA"))</f>
        <v>MUESTRA</v>
      </c>
      <c r="AC2697" t="s">
        <v>2397</v>
      </c>
      <c r="AD2697" t="s">
        <v>4088</v>
      </c>
    </row>
    <row r="2698" spans="1:30" x14ac:dyDescent="0.25">
      <c r="A2698" s="5" t="str">
        <f t="shared" si="42"/>
        <v>R 13 - D 19 - 451 - 4341</v>
      </c>
      <c r="B2698" s="23" t="s">
        <v>2347</v>
      </c>
      <c r="C2698" t="s">
        <v>153</v>
      </c>
      <c r="D2698" t="s">
        <v>475</v>
      </c>
      <c r="E2698" t="s">
        <v>476</v>
      </c>
      <c r="F2698" t="s">
        <v>134</v>
      </c>
      <c r="G2698" t="s">
        <v>134</v>
      </c>
      <c r="H2698" t="s">
        <v>4101</v>
      </c>
      <c r="I2698" t="s">
        <v>20</v>
      </c>
      <c r="J2698" t="s">
        <v>2349</v>
      </c>
      <c r="K2698" t="s">
        <v>21</v>
      </c>
      <c r="M2698" t="s">
        <v>4087</v>
      </c>
      <c r="N2698" t="s">
        <v>22</v>
      </c>
      <c r="O2698" t="s">
        <v>23</v>
      </c>
      <c r="P2698" t="s">
        <v>26</v>
      </c>
      <c r="Q2698" t="s">
        <v>2348</v>
      </c>
      <c r="R2698" s="13">
        <v>23</v>
      </c>
      <c r="S2698" s="13">
        <v>1</v>
      </c>
      <c r="T2698" s="21">
        <v>1</v>
      </c>
      <c r="V2698" t="s">
        <v>2154</v>
      </c>
      <c r="W2698" t="s">
        <v>17590</v>
      </c>
      <c r="X2698" s="20" t="str">
        <f>+IF(V2698="","-",CONCATENATE(V2698,"_",W2698))</f>
        <v>FINES_R13</v>
      </c>
      <c r="Y2698" s="59">
        <v>0.43863976001739502</v>
      </c>
      <c r="Z2698" t="s">
        <v>134</v>
      </c>
      <c r="AA2698" t="s">
        <v>2394</v>
      </c>
      <c r="AB2698" t="str">
        <f>+IF(W2698="","-",IF(W2698="UNICO","CENSO","MUESTRA"))</f>
        <v>MUESTRA</v>
      </c>
      <c r="AC2698" t="s">
        <v>2398</v>
      </c>
      <c r="AD2698" t="s">
        <v>4102</v>
      </c>
    </row>
    <row r="2699" spans="1:30" x14ac:dyDescent="0.25">
      <c r="A2699" s="5" t="str">
        <f t="shared" si="42"/>
        <v>R 13 - D 81 - 451 - 1667</v>
      </c>
      <c r="B2699" s="23" t="s">
        <v>2347</v>
      </c>
      <c r="C2699" t="s">
        <v>153</v>
      </c>
      <c r="D2699" t="s">
        <v>1427</v>
      </c>
      <c r="E2699" t="s">
        <v>1428</v>
      </c>
      <c r="F2699" t="s">
        <v>134</v>
      </c>
      <c r="G2699" t="s">
        <v>134</v>
      </c>
      <c r="H2699" t="s">
        <v>4146</v>
      </c>
      <c r="I2699" t="s">
        <v>20</v>
      </c>
      <c r="J2699" t="s">
        <v>2349</v>
      </c>
      <c r="K2699" t="s">
        <v>21</v>
      </c>
      <c r="M2699" t="s">
        <v>4147</v>
      </c>
      <c r="N2699" t="s">
        <v>22</v>
      </c>
      <c r="O2699" t="s">
        <v>23</v>
      </c>
      <c r="P2699" t="s">
        <v>26</v>
      </c>
      <c r="Q2699" t="s">
        <v>2348</v>
      </c>
      <c r="R2699" s="13">
        <v>181</v>
      </c>
      <c r="S2699" s="13">
        <v>6</v>
      </c>
      <c r="T2699" s="21">
        <v>1</v>
      </c>
      <c r="V2699" t="s">
        <v>2154</v>
      </c>
      <c r="W2699" t="s">
        <v>17590</v>
      </c>
      <c r="X2699" s="20" t="str">
        <f>+IF(V2699="","-",CONCATENATE(V2699,"_",W2699))</f>
        <v>FINES_R13</v>
      </c>
      <c r="Y2699" s="59">
        <v>0.44834581017494202</v>
      </c>
      <c r="Z2699" t="s">
        <v>134</v>
      </c>
      <c r="AA2699" t="s">
        <v>2394</v>
      </c>
      <c r="AB2699" t="str">
        <f>+IF(W2699="","-",IF(W2699="UNICO","CENSO","MUESTRA"))</f>
        <v>MUESTRA</v>
      </c>
      <c r="AC2699" t="s">
        <v>2398</v>
      </c>
      <c r="AD2699" t="s">
        <v>4148</v>
      </c>
    </row>
    <row r="2700" spans="1:30" x14ac:dyDescent="0.25">
      <c r="A2700" s="5" t="str">
        <f t="shared" si="42"/>
        <v>R 13 - D 66 - 451 - 4295</v>
      </c>
      <c r="B2700" s="23" t="s">
        <v>2347</v>
      </c>
      <c r="C2700" t="s">
        <v>153</v>
      </c>
      <c r="D2700" t="s">
        <v>1052</v>
      </c>
      <c r="E2700" t="s">
        <v>1053</v>
      </c>
      <c r="F2700" t="s">
        <v>134</v>
      </c>
      <c r="G2700" t="s">
        <v>134</v>
      </c>
      <c r="H2700" t="s">
        <v>4138</v>
      </c>
      <c r="I2700" t="s">
        <v>20</v>
      </c>
      <c r="J2700" t="s">
        <v>2349</v>
      </c>
      <c r="K2700" t="s">
        <v>21</v>
      </c>
      <c r="M2700" t="s">
        <v>4139</v>
      </c>
      <c r="N2700" t="s">
        <v>22</v>
      </c>
      <c r="O2700" t="s">
        <v>23</v>
      </c>
      <c r="P2700" t="s">
        <v>26</v>
      </c>
      <c r="Q2700" t="s">
        <v>2348</v>
      </c>
      <c r="R2700" s="13">
        <v>27</v>
      </c>
      <c r="S2700" s="13">
        <v>1</v>
      </c>
      <c r="T2700" s="21">
        <v>1</v>
      </c>
      <c r="V2700" t="s">
        <v>2154</v>
      </c>
      <c r="W2700" t="s">
        <v>17590</v>
      </c>
      <c r="X2700" s="20" t="str">
        <f>+IF(V2700="","-",CONCATENATE(V2700,"_",W2700))</f>
        <v>FINES_R13</v>
      </c>
      <c r="Y2700" s="59">
        <v>0.4999522864818573</v>
      </c>
      <c r="Z2700" t="s">
        <v>134</v>
      </c>
      <c r="AA2700" t="s">
        <v>2394</v>
      </c>
      <c r="AB2700" t="str">
        <f>+IF(W2700="","-",IF(W2700="UNICO","CENSO","MUESTRA"))</f>
        <v>MUESTRA</v>
      </c>
      <c r="AC2700" t="s">
        <v>2397</v>
      </c>
      <c r="AD2700" t="s">
        <v>4140</v>
      </c>
    </row>
    <row r="2701" spans="1:30" x14ac:dyDescent="0.25">
      <c r="A2701" s="5" t="str">
        <f t="shared" si="42"/>
        <v>R 13 - D 22 - 451 - 3527</v>
      </c>
      <c r="B2701" s="23" t="s">
        <v>2347</v>
      </c>
      <c r="C2701" t="s">
        <v>153</v>
      </c>
      <c r="D2701" t="s">
        <v>489</v>
      </c>
      <c r="E2701" t="s">
        <v>490</v>
      </c>
      <c r="F2701" t="s">
        <v>134</v>
      </c>
      <c r="G2701" t="s">
        <v>134</v>
      </c>
      <c r="H2701" t="s">
        <v>4110</v>
      </c>
      <c r="I2701" t="s">
        <v>20</v>
      </c>
      <c r="J2701" t="s">
        <v>2349</v>
      </c>
      <c r="K2701" t="s">
        <v>21</v>
      </c>
      <c r="M2701" t="s">
        <v>4111</v>
      </c>
      <c r="N2701" t="s">
        <v>22</v>
      </c>
      <c r="O2701" t="s">
        <v>23</v>
      </c>
      <c r="P2701" t="s">
        <v>26</v>
      </c>
      <c r="Q2701" t="s">
        <v>2348</v>
      </c>
      <c r="R2701" s="13">
        <v>11</v>
      </c>
      <c r="S2701" s="13">
        <v>1</v>
      </c>
      <c r="T2701" s="21">
        <v>1</v>
      </c>
      <c r="V2701" t="s">
        <v>2154</v>
      </c>
      <c r="W2701" t="s">
        <v>17590</v>
      </c>
      <c r="X2701" s="20" t="str">
        <f>+IF(V2701="","-",CONCATENATE(V2701,"_",W2701))</f>
        <v>FINES_R13</v>
      </c>
      <c r="Y2701" s="59">
        <v>0.53241258859634399</v>
      </c>
      <c r="Z2701" t="s">
        <v>134</v>
      </c>
      <c r="AA2701" t="s">
        <v>2394</v>
      </c>
      <c r="AB2701" t="str">
        <f>+IF(W2701="","-",IF(W2701="UNICO","CENSO","MUESTRA"))</f>
        <v>MUESTRA</v>
      </c>
      <c r="AC2701" t="s">
        <v>2398</v>
      </c>
      <c r="AD2701" t="s">
        <v>4112</v>
      </c>
    </row>
    <row r="2702" spans="1:30" x14ac:dyDescent="0.25">
      <c r="A2702" s="5" t="str">
        <f t="shared" si="42"/>
        <v>R 13 - D 22 - 451 - 3726</v>
      </c>
      <c r="B2702" s="23" t="s">
        <v>2347</v>
      </c>
      <c r="C2702" t="s">
        <v>153</v>
      </c>
      <c r="D2702" t="s">
        <v>489</v>
      </c>
      <c r="E2702" t="s">
        <v>490</v>
      </c>
      <c r="F2702" t="s">
        <v>134</v>
      </c>
      <c r="G2702" t="s">
        <v>134</v>
      </c>
      <c r="H2702" t="s">
        <v>4117</v>
      </c>
      <c r="I2702" t="s">
        <v>20</v>
      </c>
      <c r="J2702" t="s">
        <v>2349</v>
      </c>
      <c r="K2702" t="s">
        <v>21</v>
      </c>
      <c r="M2702" t="s">
        <v>4118</v>
      </c>
      <c r="N2702" t="s">
        <v>22</v>
      </c>
      <c r="O2702" t="s">
        <v>23</v>
      </c>
      <c r="P2702" t="s">
        <v>26</v>
      </c>
      <c r="Q2702" t="s">
        <v>2348</v>
      </c>
      <c r="R2702" s="13">
        <v>8</v>
      </c>
      <c r="S2702" s="13">
        <v>1</v>
      </c>
      <c r="T2702" s="21">
        <v>1</v>
      </c>
      <c r="V2702" t="s">
        <v>2154</v>
      </c>
      <c r="W2702" t="s">
        <v>17590</v>
      </c>
      <c r="X2702" s="20" t="str">
        <f>+IF(V2702="","-",CONCATENATE(V2702,"_",W2702))</f>
        <v>FINES_R13</v>
      </c>
      <c r="Y2702" s="59">
        <v>0.53281259536743164</v>
      </c>
      <c r="Z2702" t="s">
        <v>134</v>
      </c>
      <c r="AA2702" t="s">
        <v>2394</v>
      </c>
      <c r="AB2702" t="str">
        <f>+IF(W2702="","-",IF(W2702="UNICO","CENSO","MUESTRA"))</f>
        <v>MUESTRA</v>
      </c>
      <c r="AC2702" t="s">
        <v>2397</v>
      </c>
      <c r="AD2702" t="s">
        <v>4119</v>
      </c>
    </row>
    <row r="2703" spans="1:30" x14ac:dyDescent="0.25">
      <c r="A2703" s="5" t="str">
        <f t="shared" si="42"/>
        <v>R 13 - D 81 - 451 - 3063</v>
      </c>
      <c r="B2703" s="23" t="s">
        <v>2347</v>
      </c>
      <c r="C2703" t="s">
        <v>153</v>
      </c>
      <c r="D2703" t="s">
        <v>1427</v>
      </c>
      <c r="E2703" t="s">
        <v>1428</v>
      </c>
      <c r="F2703" t="s">
        <v>134</v>
      </c>
      <c r="G2703" t="s">
        <v>134</v>
      </c>
      <c r="H2703" t="s">
        <v>4158</v>
      </c>
      <c r="I2703" t="s">
        <v>20</v>
      </c>
      <c r="J2703" t="s">
        <v>2349</v>
      </c>
      <c r="K2703" t="s">
        <v>21</v>
      </c>
      <c r="M2703" t="s">
        <v>4159</v>
      </c>
      <c r="N2703" t="s">
        <v>22</v>
      </c>
      <c r="O2703" t="s">
        <v>23</v>
      </c>
      <c r="P2703" t="s">
        <v>26</v>
      </c>
      <c r="Q2703" t="s">
        <v>2348</v>
      </c>
      <c r="R2703" s="13">
        <v>21</v>
      </c>
      <c r="S2703" s="13">
        <v>1</v>
      </c>
      <c r="T2703" s="21">
        <v>1</v>
      </c>
      <c r="V2703" t="s">
        <v>2154</v>
      </c>
      <c r="W2703" t="s">
        <v>17590</v>
      </c>
      <c r="X2703" s="20" t="str">
        <f>+IF(V2703="","-",CONCATENATE(V2703,"_",W2703))</f>
        <v>FINES_R13</v>
      </c>
      <c r="Y2703" s="59">
        <v>0.5328143835067749</v>
      </c>
      <c r="Z2703" t="s">
        <v>134</v>
      </c>
      <c r="AA2703" t="s">
        <v>2394</v>
      </c>
      <c r="AB2703" t="str">
        <f>+IF(W2703="","-",IF(W2703="UNICO","CENSO","MUESTRA"))</f>
        <v>MUESTRA</v>
      </c>
      <c r="AC2703" t="s">
        <v>2398</v>
      </c>
      <c r="AD2703" t="s">
        <v>4160</v>
      </c>
    </row>
    <row r="2704" spans="1:30" x14ac:dyDescent="0.25">
      <c r="A2704" s="5" t="str">
        <f t="shared" si="42"/>
        <v>R 13 - D 81 - 451 - 2880</v>
      </c>
      <c r="B2704" s="23" t="s">
        <v>2347</v>
      </c>
      <c r="C2704" t="s">
        <v>153</v>
      </c>
      <c r="D2704" t="s">
        <v>1427</v>
      </c>
      <c r="E2704" t="s">
        <v>1428</v>
      </c>
      <c r="F2704" t="s">
        <v>134</v>
      </c>
      <c r="G2704" t="s">
        <v>134</v>
      </c>
      <c r="H2704" t="s">
        <v>4229</v>
      </c>
      <c r="I2704" t="s">
        <v>20</v>
      </c>
      <c r="J2704" t="s">
        <v>2349</v>
      </c>
      <c r="K2704" t="s">
        <v>21</v>
      </c>
      <c r="M2704" t="s">
        <v>2279</v>
      </c>
      <c r="N2704" t="s">
        <v>22</v>
      </c>
      <c r="O2704" t="s">
        <v>23</v>
      </c>
      <c r="P2704" t="s">
        <v>26</v>
      </c>
      <c r="Q2704" t="s">
        <v>2348</v>
      </c>
      <c r="R2704" s="13">
        <v>27</v>
      </c>
      <c r="S2704" s="13">
        <v>1</v>
      </c>
      <c r="T2704" s="21">
        <v>1</v>
      </c>
      <c r="V2704" t="s">
        <v>2154</v>
      </c>
      <c r="W2704" t="s">
        <v>17590</v>
      </c>
      <c r="X2704" s="20" t="str">
        <f>+IF(V2704="","-",CONCATENATE(V2704,"_",W2704))</f>
        <v>FINES_R13</v>
      </c>
      <c r="Y2704" s="59">
        <v>0.549934983253479</v>
      </c>
      <c r="Z2704" t="s">
        <v>134</v>
      </c>
      <c r="AA2704" t="s">
        <v>2394</v>
      </c>
      <c r="AB2704" t="str">
        <f>+IF(W2704="","-",IF(W2704="UNICO","CENSO","MUESTRA"))</f>
        <v>MUESTRA</v>
      </c>
      <c r="AC2704" t="s">
        <v>2398</v>
      </c>
      <c r="AD2704" t="s">
        <v>4230</v>
      </c>
    </row>
    <row r="2705" spans="1:30" x14ac:dyDescent="0.25">
      <c r="A2705" s="5" t="str">
        <f t="shared" si="42"/>
        <v>R 13 - D 81 - 451 - 1669</v>
      </c>
      <c r="B2705" s="23" t="s">
        <v>2347</v>
      </c>
      <c r="C2705" t="s">
        <v>153</v>
      </c>
      <c r="D2705" t="s">
        <v>1427</v>
      </c>
      <c r="E2705" t="s">
        <v>1428</v>
      </c>
      <c r="F2705" t="s">
        <v>134</v>
      </c>
      <c r="G2705" t="s">
        <v>134</v>
      </c>
      <c r="H2705" t="s">
        <v>4154</v>
      </c>
      <c r="I2705" t="s">
        <v>20</v>
      </c>
      <c r="J2705" t="s">
        <v>2349</v>
      </c>
      <c r="K2705" t="s">
        <v>21</v>
      </c>
      <c r="M2705" t="s">
        <v>4155</v>
      </c>
      <c r="N2705" t="s">
        <v>22</v>
      </c>
      <c r="O2705" t="s">
        <v>23</v>
      </c>
      <c r="P2705" t="s">
        <v>26</v>
      </c>
      <c r="Q2705" t="s">
        <v>2348</v>
      </c>
      <c r="R2705" s="13">
        <v>110</v>
      </c>
      <c r="S2705" s="13">
        <v>5</v>
      </c>
      <c r="T2705" s="21">
        <v>1</v>
      </c>
      <c r="V2705" t="s">
        <v>2154</v>
      </c>
      <c r="W2705" t="s">
        <v>17590</v>
      </c>
      <c r="X2705" s="20" t="str">
        <f>+IF(V2705="","-",CONCATENATE(V2705,"_",W2705))</f>
        <v>FINES_R13</v>
      </c>
      <c r="Y2705" s="59">
        <v>0.58004546165466309</v>
      </c>
      <c r="Z2705" t="s">
        <v>134</v>
      </c>
      <c r="AA2705" t="s">
        <v>2394</v>
      </c>
      <c r="AB2705" t="str">
        <f>+IF(W2705="","-",IF(W2705="UNICO","CENSO","MUESTRA"))</f>
        <v>MUESTRA</v>
      </c>
      <c r="AC2705" t="s">
        <v>2397</v>
      </c>
      <c r="AD2705" t="s">
        <v>4156</v>
      </c>
    </row>
    <row r="2706" spans="1:30" x14ac:dyDescent="0.25">
      <c r="A2706" s="5" t="str">
        <f t="shared" si="42"/>
        <v>R 13 - D 81 - 451 - 4192</v>
      </c>
      <c r="B2706" s="23" t="s">
        <v>2347</v>
      </c>
      <c r="C2706" t="s">
        <v>153</v>
      </c>
      <c r="D2706" t="s">
        <v>1427</v>
      </c>
      <c r="E2706" t="s">
        <v>1428</v>
      </c>
      <c r="F2706" t="s">
        <v>134</v>
      </c>
      <c r="G2706" t="s">
        <v>134</v>
      </c>
      <c r="H2706" t="s">
        <v>4225</v>
      </c>
      <c r="I2706" t="s">
        <v>20</v>
      </c>
      <c r="J2706" t="s">
        <v>2349</v>
      </c>
      <c r="K2706" t="s">
        <v>21</v>
      </c>
      <c r="M2706" t="s">
        <v>4226</v>
      </c>
      <c r="N2706" t="s">
        <v>22</v>
      </c>
      <c r="O2706" t="s">
        <v>23</v>
      </c>
      <c r="P2706" t="s">
        <v>26</v>
      </c>
      <c r="Q2706" t="s">
        <v>2348</v>
      </c>
      <c r="R2706" s="13">
        <v>16</v>
      </c>
      <c r="S2706" s="13">
        <v>1</v>
      </c>
      <c r="T2706" s="21">
        <v>1</v>
      </c>
      <c r="V2706" t="s">
        <v>2154</v>
      </c>
      <c r="W2706" t="s">
        <v>17590</v>
      </c>
      <c r="X2706" s="20" t="str">
        <f>+IF(V2706="","-",CONCATENATE(V2706,"_",W2706))</f>
        <v>FINES_R13</v>
      </c>
      <c r="Y2706" s="59">
        <v>0.67204809188842773</v>
      </c>
      <c r="Z2706" t="s">
        <v>134</v>
      </c>
      <c r="AA2706" t="s">
        <v>2394</v>
      </c>
      <c r="AB2706" t="str">
        <f>+IF(W2706="","-",IF(W2706="UNICO","CENSO","MUESTRA"))</f>
        <v>MUESTRA</v>
      </c>
      <c r="AC2706" t="s">
        <v>2398</v>
      </c>
      <c r="AD2706" t="s">
        <v>4227</v>
      </c>
    </row>
    <row r="2707" spans="1:30" x14ac:dyDescent="0.25">
      <c r="A2707" s="5" t="str">
        <f t="shared" si="42"/>
        <v>R 14 - D 53 - 451 - 4412</v>
      </c>
      <c r="B2707" s="23" t="s">
        <v>2347</v>
      </c>
      <c r="C2707" t="s">
        <v>83</v>
      </c>
      <c r="D2707" t="s">
        <v>856</v>
      </c>
      <c r="E2707" t="s">
        <v>857</v>
      </c>
      <c r="F2707" t="s">
        <v>134</v>
      </c>
      <c r="G2707" t="s">
        <v>134</v>
      </c>
      <c r="H2707" t="s">
        <v>11291</v>
      </c>
      <c r="I2707" t="s">
        <v>20</v>
      </c>
      <c r="J2707" t="s">
        <v>2349</v>
      </c>
      <c r="K2707" t="s">
        <v>21</v>
      </c>
      <c r="M2707" t="s">
        <v>11292</v>
      </c>
      <c r="N2707" t="s">
        <v>22</v>
      </c>
      <c r="O2707" t="s">
        <v>23</v>
      </c>
      <c r="P2707" t="s">
        <v>26</v>
      </c>
      <c r="Q2707" t="s">
        <v>2348</v>
      </c>
      <c r="R2707" s="13">
        <v>19</v>
      </c>
      <c r="S2707" s="13">
        <v>1</v>
      </c>
      <c r="T2707" s="21">
        <v>1</v>
      </c>
      <c r="V2707" t="s">
        <v>2154</v>
      </c>
      <c r="W2707" t="s">
        <v>17591</v>
      </c>
      <c r="X2707" s="20" t="str">
        <f>+IF(V2707="","-",CONCATENATE(V2707,"_",W2707))</f>
        <v>FINES_R14</v>
      </c>
      <c r="Y2707" s="59">
        <v>0.1058432310819626</v>
      </c>
      <c r="Z2707" t="s">
        <v>134</v>
      </c>
      <c r="AA2707" t="s">
        <v>2394</v>
      </c>
      <c r="AB2707" t="str">
        <f>+IF(W2707="","-",IF(W2707="UNICO","CENSO","MUESTRA"))</f>
        <v>MUESTRA</v>
      </c>
      <c r="AC2707" t="s">
        <v>2397</v>
      </c>
      <c r="AD2707" t="s">
        <v>11293</v>
      </c>
    </row>
    <row r="2708" spans="1:30" x14ac:dyDescent="0.25">
      <c r="A2708" s="5" t="str">
        <f t="shared" si="42"/>
        <v>R 14 - D 53 - 451 - 1637</v>
      </c>
      <c r="B2708" s="23" t="s">
        <v>2347</v>
      </c>
      <c r="C2708" t="s">
        <v>83</v>
      </c>
      <c r="D2708" t="s">
        <v>856</v>
      </c>
      <c r="E2708" t="s">
        <v>857</v>
      </c>
      <c r="F2708" t="s">
        <v>134</v>
      </c>
      <c r="G2708" t="s">
        <v>134</v>
      </c>
      <c r="H2708" t="s">
        <v>4338</v>
      </c>
      <c r="I2708" t="s">
        <v>20</v>
      </c>
      <c r="J2708" t="s">
        <v>2349</v>
      </c>
      <c r="K2708" t="s">
        <v>21</v>
      </c>
      <c r="M2708" t="s">
        <v>4339</v>
      </c>
      <c r="N2708" t="s">
        <v>22</v>
      </c>
      <c r="O2708" t="s">
        <v>23</v>
      </c>
      <c r="P2708" t="s">
        <v>26</v>
      </c>
      <c r="Q2708" t="s">
        <v>2348</v>
      </c>
      <c r="R2708" s="13">
        <v>20</v>
      </c>
      <c r="S2708" s="13">
        <v>1</v>
      </c>
      <c r="T2708" s="21">
        <v>1</v>
      </c>
      <c r="V2708" t="s">
        <v>2154</v>
      </c>
      <c r="W2708" t="s">
        <v>17591</v>
      </c>
      <c r="X2708" s="20" t="str">
        <f>+IF(V2708="","-",CONCATENATE(V2708,"_",W2708))</f>
        <v>FINES_R14</v>
      </c>
      <c r="Y2708" s="59">
        <v>0.1168849840760231</v>
      </c>
      <c r="Z2708" t="s">
        <v>134</v>
      </c>
      <c r="AA2708" t="s">
        <v>2394</v>
      </c>
      <c r="AB2708" t="str">
        <f>+IF(W2708="","-",IF(W2708="UNICO","CENSO","MUESTRA"))</f>
        <v>MUESTRA</v>
      </c>
      <c r="AC2708" t="s">
        <v>2398</v>
      </c>
      <c r="AD2708" t="s">
        <v>4340</v>
      </c>
    </row>
    <row r="2709" spans="1:30" x14ac:dyDescent="0.25">
      <c r="A2709" s="5" t="str">
        <f t="shared" si="42"/>
        <v>R 14 - D 59 - 451 - 2175</v>
      </c>
      <c r="B2709" s="23" t="s">
        <v>2347</v>
      </c>
      <c r="C2709" t="s">
        <v>83</v>
      </c>
      <c r="D2709" t="s">
        <v>935</v>
      </c>
      <c r="E2709" t="s">
        <v>936</v>
      </c>
      <c r="F2709" t="s">
        <v>134</v>
      </c>
      <c r="G2709" t="s">
        <v>134</v>
      </c>
      <c r="H2709" t="s">
        <v>4367</v>
      </c>
      <c r="I2709" t="s">
        <v>20</v>
      </c>
      <c r="J2709" t="s">
        <v>2349</v>
      </c>
      <c r="K2709" t="s">
        <v>21</v>
      </c>
      <c r="M2709" t="s">
        <v>18076</v>
      </c>
      <c r="N2709" t="s">
        <v>22</v>
      </c>
      <c r="O2709" t="s">
        <v>23</v>
      </c>
      <c r="P2709" t="s">
        <v>26</v>
      </c>
      <c r="Q2709" t="s">
        <v>2348</v>
      </c>
      <c r="R2709" s="13">
        <v>141</v>
      </c>
      <c r="S2709" s="13">
        <v>7</v>
      </c>
      <c r="T2709" s="21">
        <v>1</v>
      </c>
      <c r="V2709" t="s">
        <v>2154</v>
      </c>
      <c r="W2709" t="s">
        <v>17591</v>
      </c>
      <c r="X2709" s="20" t="str">
        <f>+IF(V2709="","-",CONCATENATE(V2709,"_",W2709))</f>
        <v>FINES_R14</v>
      </c>
      <c r="Y2709" s="59">
        <v>0.18319834768772131</v>
      </c>
      <c r="Z2709" t="s">
        <v>134</v>
      </c>
      <c r="AA2709" t="s">
        <v>2394</v>
      </c>
      <c r="AB2709" t="str">
        <f>+IF(W2709="","-",IF(W2709="UNICO","CENSO","MUESTRA"))</f>
        <v>MUESTRA</v>
      </c>
      <c r="AC2709" t="s">
        <v>2397</v>
      </c>
      <c r="AD2709" t="s">
        <v>4369</v>
      </c>
    </row>
    <row r="2710" spans="1:30" x14ac:dyDescent="0.25">
      <c r="A2710" s="5" t="str">
        <f t="shared" si="42"/>
        <v>R 14 - D 53 - 451 - 3450</v>
      </c>
      <c r="B2710" s="23" t="s">
        <v>2347</v>
      </c>
      <c r="C2710" t="s">
        <v>83</v>
      </c>
      <c r="D2710" t="s">
        <v>856</v>
      </c>
      <c r="E2710" t="s">
        <v>857</v>
      </c>
      <c r="F2710" t="s">
        <v>134</v>
      </c>
      <c r="G2710" t="s">
        <v>134</v>
      </c>
      <c r="H2710" t="s">
        <v>11277</v>
      </c>
      <c r="I2710" t="s">
        <v>20</v>
      </c>
      <c r="J2710" t="s">
        <v>2349</v>
      </c>
      <c r="K2710" t="s">
        <v>21</v>
      </c>
      <c r="M2710" t="s">
        <v>11278</v>
      </c>
      <c r="N2710" t="s">
        <v>22</v>
      </c>
      <c r="O2710" t="s">
        <v>23</v>
      </c>
      <c r="P2710" t="s">
        <v>26</v>
      </c>
      <c r="Q2710" t="s">
        <v>2348</v>
      </c>
      <c r="R2710" s="13">
        <v>21</v>
      </c>
      <c r="S2710" s="13">
        <v>1</v>
      </c>
      <c r="T2710" s="21">
        <v>1</v>
      </c>
      <c r="V2710" t="s">
        <v>2154</v>
      </c>
      <c r="W2710" t="s">
        <v>17591</v>
      </c>
      <c r="X2710" s="20" t="str">
        <f>+IF(V2710="","-",CONCATENATE(V2710,"_",W2710))</f>
        <v>FINES_R14</v>
      </c>
      <c r="Y2710" s="59">
        <v>0.19281250238418579</v>
      </c>
      <c r="Z2710" t="s">
        <v>134</v>
      </c>
      <c r="AA2710" t="s">
        <v>2394</v>
      </c>
      <c r="AB2710" t="str">
        <f>+IF(W2710="","-",IF(W2710="UNICO","CENSO","MUESTRA"))</f>
        <v>MUESTRA</v>
      </c>
      <c r="AC2710" t="s">
        <v>2398</v>
      </c>
      <c r="AD2710" t="s">
        <v>11279</v>
      </c>
    </row>
    <row r="2711" spans="1:30" x14ac:dyDescent="0.25">
      <c r="A2711" s="5" t="str">
        <f t="shared" si="42"/>
        <v>R 14 - D 53 - 451 - 1515</v>
      </c>
      <c r="B2711" s="23" t="s">
        <v>2347</v>
      </c>
      <c r="C2711" t="s">
        <v>83</v>
      </c>
      <c r="D2711" t="s">
        <v>856</v>
      </c>
      <c r="E2711" t="s">
        <v>857</v>
      </c>
      <c r="F2711" t="s">
        <v>134</v>
      </c>
      <c r="G2711" t="s">
        <v>134</v>
      </c>
      <c r="H2711" t="s">
        <v>4328</v>
      </c>
      <c r="I2711" t="s">
        <v>20</v>
      </c>
      <c r="J2711" t="s">
        <v>2349</v>
      </c>
      <c r="K2711" t="s">
        <v>21</v>
      </c>
      <c r="M2711" t="s">
        <v>2283</v>
      </c>
      <c r="N2711" t="s">
        <v>22</v>
      </c>
      <c r="O2711" t="s">
        <v>23</v>
      </c>
      <c r="P2711" t="s">
        <v>26</v>
      </c>
      <c r="Q2711" t="s">
        <v>2348</v>
      </c>
      <c r="R2711" s="13">
        <v>17</v>
      </c>
      <c r="S2711" s="13">
        <v>1</v>
      </c>
      <c r="T2711" s="21">
        <v>1</v>
      </c>
      <c r="V2711" t="s">
        <v>2154</v>
      </c>
      <c r="W2711" t="s">
        <v>17591</v>
      </c>
      <c r="X2711" s="20" t="str">
        <f>+IF(V2711="","-",CONCATENATE(V2711,"_",W2711))</f>
        <v>FINES_R14</v>
      </c>
      <c r="Y2711" s="59">
        <v>0.2038139998912811</v>
      </c>
      <c r="Z2711" t="s">
        <v>134</v>
      </c>
      <c r="AA2711" t="s">
        <v>2394</v>
      </c>
      <c r="AB2711" t="str">
        <f>+IF(W2711="","-",IF(W2711="UNICO","CENSO","MUESTRA"))</f>
        <v>MUESTRA</v>
      </c>
      <c r="AC2711" t="s">
        <v>2398</v>
      </c>
      <c r="AD2711" t="s">
        <v>4329</v>
      </c>
    </row>
    <row r="2712" spans="1:30" x14ac:dyDescent="0.25">
      <c r="A2712" s="5" t="str">
        <f t="shared" si="42"/>
        <v>R 14 - D 58 - 451 - 4010</v>
      </c>
      <c r="B2712" s="23" t="s">
        <v>2347</v>
      </c>
      <c r="C2712" t="s">
        <v>83</v>
      </c>
      <c r="D2712" t="s">
        <v>931</v>
      </c>
      <c r="E2712" t="s">
        <v>932</v>
      </c>
      <c r="F2712" t="s">
        <v>134</v>
      </c>
      <c r="G2712" t="s">
        <v>134</v>
      </c>
      <c r="H2712" t="s">
        <v>4364</v>
      </c>
      <c r="I2712" t="s">
        <v>20</v>
      </c>
      <c r="J2712" t="s">
        <v>2349</v>
      </c>
      <c r="K2712" t="s">
        <v>21</v>
      </c>
      <c r="M2712" t="s">
        <v>2261</v>
      </c>
      <c r="N2712" t="s">
        <v>22</v>
      </c>
      <c r="O2712" t="s">
        <v>23</v>
      </c>
      <c r="P2712" t="s">
        <v>26</v>
      </c>
      <c r="Q2712" t="s">
        <v>2348</v>
      </c>
      <c r="R2712" s="13">
        <v>30</v>
      </c>
      <c r="S2712" s="13">
        <v>1</v>
      </c>
      <c r="T2712" s="21">
        <v>1</v>
      </c>
      <c r="V2712" t="s">
        <v>2154</v>
      </c>
      <c r="W2712" t="s">
        <v>17591</v>
      </c>
      <c r="X2712" s="20" t="str">
        <f>+IF(V2712="","-",CONCATENATE(V2712,"_",W2712))</f>
        <v>FINES_R14</v>
      </c>
      <c r="Y2712" s="59">
        <v>0.2441708296537399</v>
      </c>
      <c r="Z2712" t="s">
        <v>134</v>
      </c>
      <c r="AA2712" t="s">
        <v>2394</v>
      </c>
      <c r="AB2712" t="str">
        <f>+IF(W2712="","-",IF(W2712="UNICO","CENSO","MUESTRA"))</f>
        <v>MUESTRA</v>
      </c>
      <c r="AC2712" t="s">
        <v>2398</v>
      </c>
      <c r="AD2712" t="s">
        <v>4365</v>
      </c>
    </row>
    <row r="2713" spans="1:30" x14ac:dyDescent="0.25">
      <c r="A2713" s="5" t="str">
        <f t="shared" si="42"/>
        <v>R 14 - D 128 - 451 - 4063</v>
      </c>
      <c r="B2713" s="23" t="s">
        <v>2347</v>
      </c>
      <c r="C2713" t="s">
        <v>83</v>
      </c>
      <c r="D2713" t="s">
        <v>642</v>
      </c>
      <c r="E2713" t="s">
        <v>1981</v>
      </c>
      <c r="F2713" t="s">
        <v>134</v>
      </c>
      <c r="G2713" t="s">
        <v>134</v>
      </c>
      <c r="H2713" t="s">
        <v>4251</v>
      </c>
      <c r="I2713" t="s">
        <v>20</v>
      </c>
      <c r="J2713" t="s">
        <v>2349</v>
      </c>
      <c r="K2713" t="s">
        <v>21</v>
      </c>
      <c r="M2713" t="s">
        <v>4252</v>
      </c>
      <c r="N2713" t="s">
        <v>22</v>
      </c>
      <c r="O2713" t="s">
        <v>23</v>
      </c>
      <c r="P2713" t="s">
        <v>26</v>
      </c>
      <c r="Q2713" t="s">
        <v>2348</v>
      </c>
      <c r="R2713" s="13">
        <v>27</v>
      </c>
      <c r="S2713" s="13">
        <v>2</v>
      </c>
      <c r="T2713" s="21">
        <v>1</v>
      </c>
      <c r="V2713" t="s">
        <v>2154</v>
      </c>
      <c r="W2713" t="s">
        <v>17591</v>
      </c>
      <c r="X2713" s="20" t="str">
        <f>+IF(V2713="","-",CONCATENATE(V2713,"_",W2713))</f>
        <v>FINES_R14</v>
      </c>
      <c r="Y2713" s="59">
        <v>0.25422433018684393</v>
      </c>
      <c r="Z2713" t="s">
        <v>134</v>
      </c>
      <c r="AA2713" t="s">
        <v>2394</v>
      </c>
      <c r="AB2713" t="str">
        <f>+IF(W2713="","-",IF(W2713="UNICO","CENSO","MUESTRA"))</f>
        <v>MUESTRA</v>
      </c>
      <c r="AC2713" t="s">
        <v>2397</v>
      </c>
      <c r="AD2713" t="s">
        <v>4253</v>
      </c>
    </row>
    <row r="2714" spans="1:30" x14ac:dyDescent="0.25">
      <c r="A2714" s="5" t="str">
        <f t="shared" si="42"/>
        <v>R 14 - D 35 - 451 - 1388</v>
      </c>
      <c r="B2714" s="23" t="s">
        <v>2347</v>
      </c>
      <c r="C2714" t="s">
        <v>83</v>
      </c>
      <c r="D2714" t="s">
        <v>244</v>
      </c>
      <c r="E2714" t="s">
        <v>637</v>
      </c>
      <c r="F2714" t="s">
        <v>134</v>
      </c>
      <c r="G2714" t="s">
        <v>134</v>
      </c>
      <c r="H2714" t="s">
        <v>4291</v>
      </c>
      <c r="I2714" t="s">
        <v>20</v>
      </c>
      <c r="J2714" t="s">
        <v>2349</v>
      </c>
      <c r="K2714" t="s">
        <v>21</v>
      </c>
      <c r="M2714" t="s">
        <v>18077</v>
      </c>
      <c r="N2714" t="s">
        <v>22</v>
      </c>
      <c r="O2714" t="s">
        <v>23</v>
      </c>
      <c r="P2714" t="s">
        <v>26</v>
      </c>
      <c r="Q2714" t="s">
        <v>2348</v>
      </c>
      <c r="R2714" s="13">
        <v>36</v>
      </c>
      <c r="S2714" s="13">
        <v>2</v>
      </c>
      <c r="T2714" s="21">
        <v>1</v>
      </c>
      <c r="V2714" t="s">
        <v>2154</v>
      </c>
      <c r="W2714" t="s">
        <v>17591</v>
      </c>
      <c r="X2714" s="20" t="str">
        <f>+IF(V2714="","-",CONCATENATE(V2714,"_",W2714))</f>
        <v>FINES_R14</v>
      </c>
      <c r="Y2714" s="59">
        <v>0.26224982738494867</v>
      </c>
      <c r="Z2714" t="s">
        <v>134</v>
      </c>
      <c r="AA2714" t="s">
        <v>2394</v>
      </c>
      <c r="AB2714" t="str">
        <f>+IF(W2714="","-",IF(W2714="UNICO","CENSO","MUESTRA"))</f>
        <v>MUESTRA</v>
      </c>
      <c r="AC2714" t="s">
        <v>2397</v>
      </c>
      <c r="AD2714" t="s">
        <v>4293</v>
      </c>
    </row>
    <row r="2715" spans="1:30" x14ac:dyDescent="0.25">
      <c r="A2715" s="5" t="str">
        <f t="shared" si="42"/>
        <v>R 14 - D 35 - 451 - 3590</v>
      </c>
      <c r="B2715" s="23" t="s">
        <v>2347</v>
      </c>
      <c r="C2715" t="s">
        <v>83</v>
      </c>
      <c r="D2715" t="s">
        <v>244</v>
      </c>
      <c r="E2715" t="s">
        <v>637</v>
      </c>
      <c r="F2715" t="s">
        <v>134</v>
      </c>
      <c r="G2715" t="s">
        <v>134</v>
      </c>
      <c r="H2715" t="s">
        <v>4283</v>
      </c>
      <c r="I2715" t="s">
        <v>20</v>
      </c>
      <c r="J2715" t="s">
        <v>2349</v>
      </c>
      <c r="K2715" t="s">
        <v>21</v>
      </c>
      <c r="M2715" t="s">
        <v>4284</v>
      </c>
      <c r="N2715" t="s">
        <v>22</v>
      </c>
      <c r="O2715" t="s">
        <v>23</v>
      </c>
      <c r="P2715" t="s">
        <v>26</v>
      </c>
      <c r="Q2715" t="s">
        <v>2348</v>
      </c>
      <c r="R2715" s="13">
        <v>30</v>
      </c>
      <c r="S2715" s="13">
        <v>2</v>
      </c>
      <c r="T2715" s="21">
        <v>1</v>
      </c>
      <c r="V2715" t="s">
        <v>2154</v>
      </c>
      <c r="W2715" t="s">
        <v>17591</v>
      </c>
      <c r="X2715" s="20" t="str">
        <f>+IF(V2715="","-",CONCATENATE(V2715,"_",W2715))</f>
        <v>FINES_R14</v>
      </c>
      <c r="Y2715" s="59">
        <v>0.2717461884021759</v>
      </c>
      <c r="Z2715" t="s">
        <v>134</v>
      </c>
      <c r="AA2715" t="s">
        <v>2394</v>
      </c>
      <c r="AB2715" t="str">
        <f>+IF(W2715="","-",IF(W2715="UNICO","CENSO","MUESTRA"))</f>
        <v>MUESTRA</v>
      </c>
      <c r="AC2715" t="s">
        <v>2397</v>
      </c>
      <c r="AD2715" t="s">
        <v>4285</v>
      </c>
    </row>
    <row r="2716" spans="1:30" x14ac:dyDescent="0.25">
      <c r="A2716" s="5" t="str">
        <f t="shared" si="42"/>
        <v>R 14 - D 53 - 451 - 4410</v>
      </c>
      <c r="B2716" s="23" t="s">
        <v>2347</v>
      </c>
      <c r="C2716" t="s">
        <v>83</v>
      </c>
      <c r="D2716" t="s">
        <v>856</v>
      </c>
      <c r="E2716" t="s">
        <v>857</v>
      </c>
      <c r="F2716" t="s">
        <v>134</v>
      </c>
      <c r="G2716" t="s">
        <v>134</v>
      </c>
      <c r="H2716" t="s">
        <v>11282</v>
      </c>
      <c r="I2716" t="s">
        <v>20</v>
      </c>
      <c r="J2716" t="s">
        <v>2349</v>
      </c>
      <c r="K2716" t="s">
        <v>21</v>
      </c>
      <c r="M2716" t="s">
        <v>11283</v>
      </c>
      <c r="N2716" t="s">
        <v>22</v>
      </c>
      <c r="O2716" t="s">
        <v>23</v>
      </c>
      <c r="P2716" t="s">
        <v>26</v>
      </c>
      <c r="Q2716" t="s">
        <v>2348</v>
      </c>
      <c r="R2716" s="13">
        <v>12</v>
      </c>
      <c r="S2716" s="13">
        <v>1</v>
      </c>
      <c r="T2716" s="21">
        <v>1</v>
      </c>
      <c r="V2716" t="s">
        <v>2154</v>
      </c>
      <c r="W2716" t="s">
        <v>17591</v>
      </c>
      <c r="X2716" s="20" t="str">
        <f>+IF(V2716="","-",CONCATENATE(V2716,"_",W2716))</f>
        <v>FINES_R14</v>
      </c>
      <c r="Y2716" s="59">
        <v>0.28999999999999998</v>
      </c>
      <c r="Z2716" t="s">
        <v>134</v>
      </c>
      <c r="AA2716" t="s">
        <v>2394</v>
      </c>
      <c r="AB2716" t="str">
        <f>+IF(W2716="","-",IF(W2716="UNICO","CENSO","MUESTRA"))</f>
        <v>MUESTRA</v>
      </c>
      <c r="AC2716" t="s">
        <v>2398</v>
      </c>
      <c r="AD2716" t="s">
        <v>11284</v>
      </c>
    </row>
    <row r="2717" spans="1:30" x14ac:dyDescent="0.25">
      <c r="A2717" s="5" t="str">
        <f t="shared" si="42"/>
        <v>R 14 - D 53 - 451 - 1635</v>
      </c>
      <c r="B2717" s="23" t="s">
        <v>2347</v>
      </c>
      <c r="C2717" t="s">
        <v>83</v>
      </c>
      <c r="D2717" t="s">
        <v>856</v>
      </c>
      <c r="E2717" t="s">
        <v>857</v>
      </c>
      <c r="F2717" t="s">
        <v>134</v>
      </c>
      <c r="G2717" t="s">
        <v>134</v>
      </c>
      <c r="H2717" t="s">
        <v>4324</v>
      </c>
      <c r="I2717" t="s">
        <v>20</v>
      </c>
      <c r="J2717" t="s">
        <v>2349</v>
      </c>
      <c r="K2717" t="s">
        <v>21</v>
      </c>
      <c r="M2717" t="s">
        <v>4325</v>
      </c>
      <c r="N2717" t="s">
        <v>22</v>
      </c>
      <c r="O2717" t="s">
        <v>23</v>
      </c>
      <c r="P2717" t="s">
        <v>26</v>
      </c>
      <c r="Q2717" t="s">
        <v>2348</v>
      </c>
      <c r="R2717" s="13">
        <v>38</v>
      </c>
      <c r="S2717" s="13">
        <v>2</v>
      </c>
      <c r="T2717" s="21">
        <v>1</v>
      </c>
      <c r="V2717" t="s">
        <v>2154</v>
      </c>
      <c r="W2717" t="s">
        <v>17591</v>
      </c>
      <c r="X2717" s="20" t="str">
        <f>+IF(V2717="","-",CONCATENATE(V2717,"_",W2717))</f>
        <v>FINES_R14</v>
      </c>
      <c r="Y2717" s="59">
        <v>0.2979392409324646</v>
      </c>
      <c r="Z2717" t="s">
        <v>134</v>
      </c>
      <c r="AA2717" t="s">
        <v>2394</v>
      </c>
      <c r="AB2717" t="str">
        <f>+IF(W2717="","-",IF(W2717="UNICO","CENSO","MUESTRA"))</f>
        <v>MUESTRA</v>
      </c>
      <c r="AC2717" t="s">
        <v>2397</v>
      </c>
      <c r="AD2717" t="s">
        <v>4326</v>
      </c>
    </row>
    <row r="2718" spans="1:30" x14ac:dyDescent="0.25">
      <c r="A2718" s="5" t="str">
        <f t="shared" si="42"/>
        <v>R 14 - D 48 - 451 - 2383</v>
      </c>
      <c r="B2718" s="23" t="s">
        <v>2347</v>
      </c>
      <c r="C2718" t="s">
        <v>83</v>
      </c>
      <c r="D2718" t="s">
        <v>828</v>
      </c>
      <c r="E2718" t="s">
        <v>829</v>
      </c>
      <c r="F2718" t="s">
        <v>134</v>
      </c>
      <c r="G2718" t="s">
        <v>134</v>
      </c>
      <c r="H2718" t="s">
        <v>4301</v>
      </c>
      <c r="I2718" t="s">
        <v>20</v>
      </c>
      <c r="J2718" t="s">
        <v>2349</v>
      </c>
      <c r="K2718" t="s">
        <v>21</v>
      </c>
      <c r="M2718" t="s">
        <v>2282</v>
      </c>
      <c r="N2718" t="s">
        <v>22</v>
      </c>
      <c r="O2718" t="s">
        <v>23</v>
      </c>
      <c r="P2718" t="s">
        <v>26</v>
      </c>
      <c r="Q2718" t="s">
        <v>2348</v>
      </c>
      <c r="R2718" s="13">
        <v>58</v>
      </c>
      <c r="S2718" s="13">
        <v>3</v>
      </c>
      <c r="T2718" s="21">
        <v>1</v>
      </c>
      <c r="V2718" t="s">
        <v>2154</v>
      </c>
      <c r="W2718" t="s">
        <v>17591</v>
      </c>
      <c r="X2718" s="20" t="str">
        <f>+IF(V2718="","-",CONCATENATE(V2718,"_",W2718))</f>
        <v>FINES_R14</v>
      </c>
      <c r="Y2718" s="59">
        <v>0.30095577239990229</v>
      </c>
      <c r="Z2718" t="s">
        <v>134</v>
      </c>
      <c r="AA2718" t="s">
        <v>2394</v>
      </c>
      <c r="AB2718" t="str">
        <f>+IF(W2718="","-",IF(W2718="UNICO","CENSO","MUESTRA"))</f>
        <v>MUESTRA</v>
      </c>
      <c r="AC2718" t="s">
        <v>2397</v>
      </c>
      <c r="AD2718" t="s">
        <v>4302</v>
      </c>
    </row>
    <row r="2719" spans="1:30" x14ac:dyDescent="0.25">
      <c r="A2719" s="5" t="str">
        <f t="shared" si="42"/>
        <v>R 14 - D 128 - 451 - 4515</v>
      </c>
      <c r="B2719" s="23" t="s">
        <v>2347</v>
      </c>
      <c r="C2719" t="s">
        <v>83</v>
      </c>
      <c r="D2719" t="s">
        <v>642</v>
      </c>
      <c r="E2719" t="s">
        <v>1981</v>
      </c>
      <c r="F2719" t="s">
        <v>134</v>
      </c>
      <c r="G2719" t="s">
        <v>134</v>
      </c>
      <c r="H2719" t="s">
        <v>11245</v>
      </c>
      <c r="I2719" t="s">
        <v>20</v>
      </c>
      <c r="J2719" t="s">
        <v>2349</v>
      </c>
      <c r="K2719" t="s">
        <v>21</v>
      </c>
      <c r="M2719" t="s">
        <v>18078</v>
      </c>
      <c r="N2719" t="s">
        <v>22</v>
      </c>
      <c r="O2719" t="s">
        <v>23</v>
      </c>
      <c r="P2719" t="s">
        <v>26</v>
      </c>
      <c r="Q2719" t="s">
        <v>2348</v>
      </c>
      <c r="R2719" s="13">
        <v>11</v>
      </c>
      <c r="S2719" s="13">
        <v>1</v>
      </c>
      <c r="T2719" s="21">
        <v>1</v>
      </c>
      <c r="V2719" t="s">
        <v>2154</v>
      </c>
      <c r="W2719" t="s">
        <v>17591</v>
      </c>
      <c r="X2719" s="20" t="str">
        <f>+IF(V2719="","-",CONCATENATE(V2719,"_",W2719))</f>
        <v>FINES_R14</v>
      </c>
      <c r="Y2719" s="59">
        <v>0.30232325196266169</v>
      </c>
      <c r="Z2719" t="s">
        <v>134</v>
      </c>
      <c r="AA2719" t="s">
        <v>2394</v>
      </c>
      <c r="AB2719" t="str">
        <f>+IF(W2719="","-",IF(W2719="UNICO","CENSO","MUESTRA"))</f>
        <v>MUESTRA</v>
      </c>
      <c r="AC2719" t="s">
        <v>2397</v>
      </c>
      <c r="AD2719" t="s">
        <v>11247</v>
      </c>
    </row>
    <row r="2720" spans="1:30" x14ac:dyDescent="0.25">
      <c r="A2720" s="5" t="str">
        <f t="shared" si="42"/>
        <v>R 14 - D 26 - 451 - 1402</v>
      </c>
      <c r="B2720" s="23" t="s">
        <v>2347</v>
      </c>
      <c r="C2720" t="s">
        <v>83</v>
      </c>
      <c r="D2720" t="s">
        <v>516</v>
      </c>
      <c r="E2720" t="s">
        <v>517</v>
      </c>
      <c r="F2720" t="s">
        <v>134</v>
      </c>
      <c r="G2720" t="s">
        <v>134</v>
      </c>
      <c r="H2720" t="s">
        <v>11253</v>
      </c>
      <c r="I2720" t="s">
        <v>20</v>
      </c>
      <c r="J2720" t="s">
        <v>2349</v>
      </c>
      <c r="K2720" t="s">
        <v>21</v>
      </c>
      <c r="M2720" t="s">
        <v>11254</v>
      </c>
      <c r="N2720" t="s">
        <v>22</v>
      </c>
      <c r="O2720" t="s">
        <v>23</v>
      </c>
      <c r="P2720" t="s">
        <v>26</v>
      </c>
      <c r="Q2720" t="s">
        <v>2348</v>
      </c>
      <c r="R2720" s="13">
        <v>19</v>
      </c>
      <c r="S2720" s="13">
        <v>1</v>
      </c>
      <c r="T2720" s="21">
        <v>1</v>
      </c>
      <c r="V2720" t="s">
        <v>2154</v>
      </c>
      <c r="W2720" t="s">
        <v>17591</v>
      </c>
      <c r="X2720" s="20" t="str">
        <f>+IF(V2720="","-",CONCATENATE(V2720,"_",W2720))</f>
        <v>FINES_R14</v>
      </c>
      <c r="Y2720" s="59">
        <v>0.31001186370849609</v>
      </c>
      <c r="Z2720" t="s">
        <v>134</v>
      </c>
      <c r="AA2720" t="s">
        <v>2394</v>
      </c>
      <c r="AB2720" t="str">
        <f>+IF(W2720="","-",IF(W2720="UNICO","CENSO","MUESTRA"))</f>
        <v>MUESTRA</v>
      </c>
      <c r="AC2720" t="s">
        <v>2398</v>
      </c>
      <c r="AD2720" t="s">
        <v>11255</v>
      </c>
    </row>
    <row r="2721" spans="1:30" x14ac:dyDescent="0.25">
      <c r="A2721" s="5" t="str">
        <f t="shared" si="42"/>
        <v>R 14 - D 35 - 451 - 1385</v>
      </c>
      <c r="B2721" s="23" t="s">
        <v>2347</v>
      </c>
      <c r="C2721" t="s">
        <v>83</v>
      </c>
      <c r="D2721" t="s">
        <v>244</v>
      </c>
      <c r="E2721" t="s">
        <v>637</v>
      </c>
      <c r="F2721" t="s">
        <v>134</v>
      </c>
      <c r="G2721" t="s">
        <v>134</v>
      </c>
      <c r="H2721" t="s">
        <v>4287</v>
      </c>
      <c r="I2721" t="s">
        <v>20</v>
      </c>
      <c r="J2721" t="s">
        <v>2349</v>
      </c>
      <c r="K2721" t="s">
        <v>21</v>
      </c>
      <c r="M2721" t="s">
        <v>18079</v>
      </c>
      <c r="N2721" t="s">
        <v>22</v>
      </c>
      <c r="O2721" t="s">
        <v>23</v>
      </c>
      <c r="P2721" t="s">
        <v>26</v>
      </c>
      <c r="Q2721" t="s">
        <v>2348</v>
      </c>
      <c r="R2721" s="13">
        <v>21</v>
      </c>
      <c r="S2721" s="13">
        <v>2</v>
      </c>
      <c r="T2721" s="21">
        <v>1</v>
      </c>
      <c r="V2721" t="s">
        <v>2154</v>
      </c>
      <c r="W2721" t="s">
        <v>17591</v>
      </c>
      <c r="X2721" s="20" t="str">
        <f>+IF(V2721="","-",CONCATENATE(V2721,"_",W2721))</f>
        <v>FINES_R14</v>
      </c>
      <c r="Y2721" s="59">
        <v>0.31065818667411799</v>
      </c>
      <c r="Z2721" t="s">
        <v>134</v>
      </c>
      <c r="AA2721" t="s">
        <v>2394</v>
      </c>
      <c r="AB2721" t="str">
        <f>+IF(W2721="","-",IF(W2721="UNICO","CENSO","MUESTRA"))</f>
        <v>MUESTRA</v>
      </c>
      <c r="AC2721" t="s">
        <v>2398</v>
      </c>
      <c r="AD2721" t="s">
        <v>4289</v>
      </c>
    </row>
    <row r="2722" spans="1:30" x14ac:dyDescent="0.25">
      <c r="A2722" s="5" t="str">
        <f t="shared" si="42"/>
        <v>R 14 - D 48 - 451 - 3720</v>
      </c>
      <c r="B2722" s="23" t="s">
        <v>2347</v>
      </c>
      <c r="C2722" t="s">
        <v>83</v>
      </c>
      <c r="D2722" t="s">
        <v>828</v>
      </c>
      <c r="E2722" t="s">
        <v>829</v>
      </c>
      <c r="F2722" t="s">
        <v>134</v>
      </c>
      <c r="G2722" t="s">
        <v>134</v>
      </c>
      <c r="H2722" t="s">
        <v>4315</v>
      </c>
      <c r="I2722" t="s">
        <v>20</v>
      </c>
      <c r="J2722" t="s">
        <v>2349</v>
      </c>
      <c r="K2722" t="s">
        <v>21</v>
      </c>
      <c r="M2722" t="s">
        <v>4316</v>
      </c>
      <c r="N2722" t="s">
        <v>22</v>
      </c>
      <c r="O2722" t="s">
        <v>23</v>
      </c>
      <c r="P2722" t="s">
        <v>26</v>
      </c>
      <c r="Q2722" t="s">
        <v>2348</v>
      </c>
      <c r="R2722" s="13">
        <v>15</v>
      </c>
      <c r="S2722" s="13">
        <v>1</v>
      </c>
      <c r="T2722" s="21">
        <v>1</v>
      </c>
      <c r="V2722" t="s">
        <v>2154</v>
      </c>
      <c r="W2722" t="s">
        <v>17591</v>
      </c>
      <c r="X2722" s="20" t="str">
        <f>+IF(V2722="","-",CONCATENATE(V2722,"_",W2722))</f>
        <v>FINES_R14</v>
      </c>
      <c r="Y2722" s="59">
        <v>0.3117796778678894</v>
      </c>
      <c r="Z2722" t="s">
        <v>134</v>
      </c>
      <c r="AA2722" t="s">
        <v>2394</v>
      </c>
      <c r="AB2722" t="str">
        <f>+IF(W2722="","-",IF(W2722="UNICO","CENSO","MUESTRA"))</f>
        <v>MUESTRA</v>
      </c>
      <c r="AC2722" t="s">
        <v>2397</v>
      </c>
      <c r="AD2722" t="s">
        <v>4317</v>
      </c>
    </row>
    <row r="2723" spans="1:30" x14ac:dyDescent="0.25">
      <c r="A2723" s="5" t="str">
        <f t="shared" si="42"/>
        <v>R 14 - D 128 - 451 - 4673</v>
      </c>
      <c r="B2723" s="23" t="s">
        <v>2347</v>
      </c>
      <c r="C2723" t="s">
        <v>83</v>
      </c>
      <c r="D2723" t="s">
        <v>642</v>
      </c>
      <c r="E2723" t="s">
        <v>1981</v>
      </c>
      <c r="F2723" t="s">
        <v>134</v>
      </c>
      <c r="G2723" t="s">
        <v>134</v>
      </c>
      <c r="H2723" t="s">
        <v>11249</v>
      </c>
      <c r="I2723" t="s">
        <v>20</v>
      </c>
      <c r="J2723" t="s">
        <v>2349</v>
      </c>
      <c r="K2723" t="s">
        <v>21</v>
      </c>
      <c r="M2723" t="s">
        <v>11250</v>
      </c>
      <c r="N2723" t="s">
        <v>22</v>
      </c>
      <c r="O2723" t="s">
        <v>23</v>
      </c>
      <c r="P2723" t="s">
        <v>26</v>
      </c>
      <c r="Q2723" t="s">
        <v>2348</v>
      </c>
      <c r="R2723" s="13">
        <v>16</v>
      </c>
      <c r="S2723" s="13">
        <v>1</v>
      </c>
      <c r="T2723" s="21">
        <v>1</v>
      </c>
      <c r="V2723" t="s">
        <v>2154</v>
      </c>
      <c r="W2723" t="s">
        <v>17591</v>
      </c>
      <c r="X2723" s="20" t="str">
        <f>+IF(V2723="","-",CONCATENATE(V2723,"_",W2723))</f>
        <v>FINES_R14</v>
      </c>
      <c r="Y2723" s="59">
        <v>0.36084404587745672</v>
      </c>
      <c r="Z2723" t="s">
        <v>134</v>
      </c>
      <c r="AA2723" t="s">
        <v>2394</v>
      </c>
      <c r="AB2723" t="str">
        <f>+IF(W2723="","-",IF(W2723="UNICO","CENSO","MUESTRA"))</f>
        <v>MUESTRA</v>
      </c>
      <c r="AC2723" t="s">
        <v>2397</v>
      </c>
      <c r="AD2723" t="s">
        <v>11251</v>
      </c>
    </row>
    <row r="2724" spans="1:30" x14ac:dyDescent="0.25">
      <c r="A2724" s="5" t="str">
        <f t="shared" si="42"/>
        <v>R 14 - D 42 - 451 - 3102</v>
      </c>
      <c r="B2724" s="23" t="s">
        <v>2347</v>
      </c>
      <c r="C2724" t="s">
        <v>83</v>
      </c>
      <c r="D2724" t="s">
        <v>294</v>
      </c>
      <c r="E2724" t="s">
        <v>673</v>
      </c>
      <c r="F2724" t="s">
        <v>134</v>
      </c>
      <c r="G2724" t="s">
        <v>134</v>
      </c>
      <c r="H2724" t="s">
        <v>4296</v>
      </c>
      <c r="I2724" t="s">
        <v>20</v>
      </c>
      <c r="J2724" t="s">
        <v>2349</v>
      </c>
      <c r="K2724" t="s">
        <v>21</v>
      </c>
      <c r="M2724" t="s">
        <v>2281</v>
      </c>
      <c r="N2724" t="s">
        <v>22</v>
      </c>
      <c r="O2724" t="s">
        <v>23</v>
      </c>
      <c r="P2724" t="s">
        <v>26</v>
      </c>
      <c r="Q2724" t="s">
        <v>2348</v>
      </c>
      <c r="R2724" s="13">
        <v>123</v>
      </c>
      <c r="S2724" s="13">
        <v>7</v>
      </c>
      <c r="T2724" s="21">
        <v>1</v>
      </c>
      <c r="V2724" t="s">
        <v>2154</v>
      </c>
      <c r="W2724" t="s">
        <v>17591</v>
      </c>
      <c r="X2724" s="20" t="str">
        <f>+IF(V2724="","-",CONCATENATE(V2724,"_",W2724))</f>
        <v>FINES_R14</v>
      </c>
      <c r="Y2724" s="59">
        <v>0.36688929796218872</v>
      </c>
      <c r="Z2724" t="s">
        <v>134</v>
      </c>
      <c r="AA2724" t="s">
        <v>2394</v>
      </c>
      <c r="AB2724" t="str">
        <f>+IF(W2724="","-",IF(W2724="UNICO","CENSO","MUESTRA"))</f>
        <v>MUESTRA</v>
      </c>
      <c r="AC2724" t="s">
        <v>2397</v>
      </c>
      <c r="AD2724" t="s">
        <v>4297</v>
      </c>
    </row>
    <row r="2725" spans="1:30" x14ac:dyDescent="0.25">
      <c r="A2725" s="5" t="str">
        <f t="shared" si="42"/>
        <v>R 14 - D 58 - 451 - 2831</v>
      </c>
      <c r="B2725" s="23" t="s">
        <v>2347</v>
      </c>
      <c r="C2725" t="s">
        <v>83</v>
      </c>
      <c r="D2725" t="s">
        <v>931</v>
      </c>
      <c r="E2725" t="s">
        <v>932</v>
      </c>
      <c r="F2725" t="s">
        <v>134</v>
      </c>
      <c r="G2725" t="s">
        <v>134</v>
      </c>
      <c r="H2725" t="s">
        <v>4361</v>
      </c>
      <c r="I2725" t="s">
        <v>20</v>
      </c>
      <c r="J2725" t="s">
        <v>2349</v>
      </c>
      <c r="K2725" t="s">
        <v>21</v>
      </c>
      <c r="M2725" t="s">
        <v>2285</v>
      </c>
      <c r="N2725" t="s">
        <v>22</v>
      </c>
      <c r="O2725" t="s">
        <v>23</v>
      </c>
      <c r="P2725" t="s">
        <v>26</v>
      </c>
      <c r="Q2725" t="s">
        <v>2348</v>
      </c>
      <c r="R2725" s="13">
        <v>26</v>
      </c>
      <c r="S2725" s="13">
        <v>1</v>
      </c>
      <c r="T2725" s="21">
        <v>1</v>
      </c>
      <c r="V2725" t="s">
        <v>2154</v>
      </c>
      <c r="W2725" t="s">
        <v>17591</v>
      </c>
      <c r="X2725" s="20" t="str">
        <f>+IF(V2725="","-",CONCATENATE(V2725,"_",W2725))</f>
        <v>FINES_R14</v>
      </c>
      <c r="Y2725" s="59">
        <v>0.36968287825584412</v>
      </c>
      <c r="Z2725" t="s">
        <v>134</v>
      </c>
      <c r="AA2725" t="s">
        <v>2394</v>
      </c>
      <c r="AB2725" t="str">
        <f>+IF(W2725="","-",IF(W2725="UNICO","CENSO","MUESTRA"))</f>
        <v>MUESTRA</v>
      </c>
      <c r="AC2725" t="s">
        <v>2397</v>
      </c>
      <c r="AD2725" t="s">
        <v>4362</v>
      </c>
    </row>
    <row r="2726" spans="1:30" x14ac:dyDescent="0.25">
      <c r="A2726" s="5" t="str">
        <f t="shared" si="42"/>
        <v>R 14 - D 26 - 451 - 3387</v>
      </c>
      <c r="B2726" s="23" t="s">
        <v>2347</v>
      </c>
      <c r="C2726" t="s">
        <v>83</v>
      </c>
      <c r="D2726" t="s">
        <v>516</v>
      </c>
      <c r="E2726" t="s">
        <v>517</v>
      </c>
      <c r="F2726" t="s">
        <v>134</v>
      </c>
      <c r="G2726" t="s">
        <v>134</v>
      </c>
      <c r="H2726" t="s">
        <v>4267</v>
      </c>
      <c r="I2726" t="s">
        <v>20</v>
      </c>
      <c r="J2726" t="s">
        <v>2349</v>
      </c>
      <c r="K2726" t="s">
        <v>21</v>
      </c>
      <c r="M2726" t="s">
        <v>4268</v>
      </c>
      <c r="N2726" t="s">
        <v>22</v>
      </c>
      <c r="O2726" t="s">
        <v>23</v>
      </c>
      <c r="P2726" t="s">
        <v>26</v>
      </c>
      <c r="Q2726" t="s">
        <v>2348</v>
      </c>
      <c r="R2726" s="13">
        <v>38</v>
      </c>
      <c r="S2726" s="13">
        <v>3</v>
      </c>
      <c r="T2726" s="21">
        <v>1</v>
      </c>
      <c r="V2726" t="s">
        <v>2154</v>
      </c>
      <c r="W2726" t="s">
        <v>17591</v>
      </c>
      <c r="X2726" s="20" t="str">
        <f>+IF(V2726="","-",CONCATENATE(V2726,"_",W2726))</f>
        <v>FINES_R14</v>
      </c>
      <c r="Y2726" s="59">
        <v>0.37436768412590032</v>
      </c>
      <c r="Z2726" t="s">
        <v>134</v>
      </c>
      <c r="AA2726" t="s">
        <v>2394</v>
      </c>
      <c r="AB2726" t="str">
        <f>+IF(W2726="","-",IF(W2726="UNICO","CENSO","MUESTRA"))</f>
        <v>MUESTRA</v>
      </c>
      <c r="AC2726" t="s">
        <v>2397</v>
      </c>
      <c r="AD2726" t="s">
        <v>4269</v>
      </c>
    </row>
    <row r="2727" spans="1:30" x14ac:dyDescent="0.25">
      <c r="A2727" s="5" t="str">
        <f t="shared" si="42"/>
        <v>R 14 - D 35 - 451 - 4308</v>
      </c>
      <c r="B2727" s="23" t="s">
        <v>2347</v>
      </c>
      <c r="C2727" t="s">
        <v>83</v>
      </c>
      <c r="D2727" t="s">
        <v>244</v>
      </c>
      <c r="E2727" t="s">
        <v>637</v>
      </c>
      <c r="F2727" t="s">
        <v>134</v>
      </c>
      <c r="G2727" t="s">
        <v>134</v>
      </c>
      <c r="H2727" t="s">
        <v>11262</v>
      </c>
      <c r="I2727" t="s">
        <v>20</v>
      </c>
      <c r="J2727" t="s">
        <v>2349</v>
      </c>
      <c r="K2727" t="s">
        <v>21</v>
      </c>
      <c r="M2727" t="s">
        <v>4094</v>
      </c>
      <c r="N2727" t="s">
        <v>22</v>
      </c>
      <c r="O2727" t="s">
        <v>23</v>
      </c>
      <c r="P2727" t="s">
        <v>26</v>
      </c>
      <c r="Q2727" t="s">
        <v>2348</v>
      </c>
      <c r="R2727" s="13">
        <v>19</v>
      </c>
      <c r="S2727" s="13">
        <v>1</v>
      </c>
      <c r="T2727" s="21">
        <v>1</v>
      </c>
      <c r="V2727" t="s">
        <v>2154</v>
      </c>
      <c r="W2727" t="s">
        <v>17591</v>
      </c>
      <c r="X2727" s="20" t="str">
        <f>+IF(V2727="","-",CONCATENATE(V2727,"_",W2727))</f>
        <v>FINES_R14</v>
      </c>
      <c r="Y2727" s="59">
        <v>0.37766927480697632</v>
      </c>
      <c r="Z2727" t="s">
        <v>134</v>
      </c>
      <c r="AA2727" t="s">
        <v>2394</v>
      </c>
      <c r="AB2727" t="str">
        <f>+IF(W2727="","-",IF(W2727="UNICO","CENSO","MUESTRA"))</f>
        <v>MUESTRA</v>
      </c>
      <c r="AC2727" t="s">
        <v>2397</v>
      </c>
      <c r="AD2727" t="s">
        <v>11263</v>
      </c>
    </row>
    <row r="2728" spans="1:30" x14ac:dyDescent="0.25">
      <c r="A2728" s="5" t="str">
        <f t="shared" si="42"/>
        <v>R 14 - D 53 - 451 - 4065</v>
      </c>
      <c r="B2728" s="23" t="s">
        <v>2347</v>
      </c>
      <c r="C2728" t="s">
        <v>83</v>
      </c>
      <c r="D2728" t="s">
        <v>856</v>
      </c>
      <c r="E2728" t="s">
        <v>857</v>
      </c>
      <c r="F2728" t="s">
        <v>134</v>
      </c>
      <c r="G2728" t="s">
        <v>134</v>
      </c>
      <c r="H2728" t="s">
        <v>11296</v>
      </c>
      <c r="I2728" t="s">
        <v>20</v>
      </c>
      <c r="J2728" t="s">
        <v>2349</v>
      </c>
      <c r="K2728" t="s">
        <v>21</v>
      </c>
      <c r="M2728" t="s">
        <v>11297</v>
      </c>
      <c r="N2728" t="s">
        <v>22</v>
      </c>
      <c r="O2728" t="s">
        <v>23</v>
      </c>
      <c r="P2728" t="s">
        <v>26</v>
      </c>
      <c r="Q2728" t="s">
        <v>2348</v>
      </c>
      <c r="R2728" s="13">
        <v>26</v>
      </c>
      <c r="S2728" s="13">
        <v>1</v>
      </c>
      <c r="T2728" s="21">
        <v>1</v>
      </c>
      <c r="V2728" t="s">
        <v>2154</v>
      </c>
      <c r="W2728" t="s">
        <v>17591</v>
      </c>
      <c r="X2728" s="20" t="str">
        <f>+IF(V2728="","-",CONCATENATE(V2728,"_",W2728))</f>
        <v>FINES_R14</v>
      </c>
      <c r="Y2728" s="59">
        <v>0.38705739378929138</v>
      </c>
      <c r="Z2728" t="s">
        <v>134</v>
      </c>
      <c r="AA2728" t="s">
        <v>2394</v>
      </c>
      <c r="AB2728" t="str">
        <f>+IF(W2728="","-",IF(W2728="UNICO","CENSO","MUESTRA"))</f>
        <v>MUESTRA</v>
      </c>
      <c r="AC2728" t="s">
        <v>2398</v>
      </c>
      <c r="AD2728" t="s">
        <v>11298</v>
      </c>
    </row>
    <row r="2729" spans="1:30" x14ac:dyDescent="0.25">
      <c r="A2729" s="5" t="str">
        <f t="shared" si="42"/>
        <v>R 14 - D 128 - 451 - 2776</v>
      </c>
      <c r="B2729" s="23" t="s">
        <v>2347</v>
      </c>
      <c r="C2729" t="s">
        <v>83</v>
      </c>
      <c r="D2729" t="s">
        <v>642</v>
      </c>
      <c r="E2729" t="s">
        <v>1981</v>
      </c>
      <c r="F2729" t="s">
        <v>134</v>
      </c>
      <c r="G2729" t="s">
        <v>134</v>
      </c>
      <c r="H2729" t="s">
        <v>4256</v>
      </c>
      <c r="I2729" t="s">
        <v>20</v>
      </c>
      <c r="J2729" t="s">
        <v>2349</v>
      </c>
      <c r="K2729" t="s">
        <v>21</v>
      </c>
      <c r="M2729" t="s">
        <v>2275</v>
      </c>
      <c r="N2729" t="s">
        <v>22</v>
      </c>
      <c r="O2729" t="s">
        <v>23</v>
      </c>
      <c r="P2729" t="s">
        <v>26</v>
      </c>
      <c r="Q2729" t="s">
        <v>2348</v>
      </c>
      <c r="R2729" s="13">
        <v>15</v>
      </c>
      <c r="S2729" s="13">
        <v>1</v>
      </c>
      <c r="T2729" s="21">
        <v>1</v>
      </c>
      <c r="V2729" t="s">
        <v>2154</v>
      </c>
      <c r="W2729" t="s">
        <v>17591</v>
      </c>
      <c r="X2729" s="20" t="str">
        <f>+IF(V2729="","-",CONCATENATE(V2729,"_",W2729))</f>
        <v>FINES_R14</v>
      </c>
      <c r="Y2729" s="59">
        <v>0.38824889063835138</v>
      </c>
      <c r="Z2729" t="s">
        <v>134</v>
      </c>
      <c r="AA2729" t="s">
        <v>2394</v>
      </c>
      <c r="AB2729" t="str">
        <f>+IF(W2729="","-",IF(W2729="UNICO","CENSO","MUESTRA"))</f>
        <v>MUESTRA</v>
      </c>
      <c r="AC2729" t="s">
        <v>2397</v>
      </c>
      <c r="AD2729" t="s">
        <v>4257</v>
      </c>
    </row>
    <row r="2730" spans="1:30" x14ac:dyDescent="0.25">
      <c r="A2730" s="5" t="str">
        <f t="shared" si="42"/>
        <v>R 14 - D 48 - 451 - 2804</v>
      </c>
      <c r="B2730" s="23" t="s">
        <v>2347</v>
      </c>
      <c r="C2730" t="s">
        <v>83</v>
      </c>
      <c r="D2730" t="s">
        <v>828</v>
      </c>
      <c r="E2730" t="s">
        <v>829</v>
      </c>
      <c r="F2730" t="s">
        <v>134</v>
      </c>
      <c r="G2730" t="s">
        <v>134</v>
      </c>
      <c r="H2730" t="s">
        <v>4308</v>
      </c>
      <c r="I2730" t="s">
        <v>20</v>
      </c>
      <c r="J2730" t="s">
        <v>2349</v>
      </c>
      <c r="K2730" t="s">
        <v>21</v>
      </c>
      <c r="M2730" t="s">
        <v>4309</v>
      </c>
      <c r="N2730" t="s">
        <v>22</v>
      </c>
      <c r="O2730" t="s">
        <v>23</v>
      </c>
      <c r="P2730" t="s">
        <v>26</v>
      </c>
      <c r="Q2730" t="s">
        <v>2348</v>
      </c>
      <c r="R2730" s="13">
        <v>47</v>
      </c>
      <c r="S2730" s="13">
        <v>3</v>
      </c>
      <c r="T2730" s="21">
        <v>1</v>
      </c>
      <c r="V2730" t="s">
        <v>2154</v>
      </c>
      <c r="W2730" t="s">
        <v>17591</v>
      </c>
      <c r="X2730" s="20" t="str">
        <f>+IF(V2730="","-",CONCATENATE(V2730,"_",W2730))</f>
        <v>FINES_R14</v>
      </c>
      <c r="Y2730" s="59">
        <v>0.38848453760147089</v>
      </c>
      <c r="Z2730" t="s">
        <v>134</v>
      </c>
      <c r="AA2730" t="s">
        <v>2394</v>
      </c>
      <c r="AB2730" t="str">
        <f>+IF(W2730="","-",IF(W2730="UNICO","CENSO","MUESTRA"))</f>
        <v>MUESTRA</v>
      </c>
      <c r="AC2730" t="s">
        <v>2398</v>
      </c>
      <c r="AD2730" t="s">
        <v>4310</v>
      </c>
    </row>
    <row r="2731" spans="1:30" x14ac:dyDescent="0.25">
      <c r="A2731" s="5" t="str">
        <f t="shared" si="42"/>
        <v>R 14 - D 53 - 451 - 1638</v>
      </c>
      <c r="B2731" s="23" t="s">
        <v>2347</v>
      </c>
      <c r="C2731" t="s">
        <v>83</v>
      </c>
      <c r="D2731" t="s">
        <v>856</v>
      </c>
      <c r="E2731" t="s">
        <v>857</v>
      </c>
      <c r="F2731" t="s">
        <v>134</v>
      </c>
      <c r="G2731" t="s">
        <v>134</v>
      </c>
      <c r="H2731" t="s">
        <v>4346</v>
      </c>
      <c r="I2731" t="s">
        <v>20</v>
      </c>
      <c r="J2731" t="s">
        <v>2349</v>
      </c>
      <c r="K2731" t="s">
        <v>21</v>
      </c>
      <c r="M2731" t="s">
        <v>4347</v>
      </c>
      <c r="N2731" t="s">
        <v>22</v>
      </c>
      <c r="O2731" t="s">
        <v>23</v>
      </c>
      <c r="P2731" t="s">
        <v>26</v>
      </c>
      <c r="Q2731" t="s">
        <v>2348</v>
      </c>
      <c r="R2731" s="13">
        <v>7</v>
      </c>
      <c r="S2731" s="13">
        <v>1</v>
      </c>
      <c r="T2731" s="21">
        <v>1</v>
      </c>
      <c r="V2731" t="s">
        <v>2154</v>
      </c>
      <c r="W2731" t="s">
        <v>17591</v>
      </c>
      <c r="X2731" s="20" t="str">
        <f>+IF(V2731="","-",CONCATENATE(V2731,"_",W2731))</f>
        <v>FINES_R14</v>
      </c>
      <c r="Y2731" s="59">
        <v>0.38905298709869379</v>
      </c>
      <c r="Z2731" t="s">
        <v>134</v>
      </c>
      <c r="AA2731" t="s">
        <v>2394</v>
      </c>
      <c r="AB2731" t="str">
        <f>+IF(W2731="","-",IF(W2731="UNICO","CENSO","MUESTRA"))</f>
        <v>MUESTRA</v>
      </c>
      <c r="AC2731" t="s">
        <v>2398</v>
      </c>
      <c r="AD2731" t="s">
        <v>4348</v>
      </c>
    </row>
    <row r="2732" spans="1:30" x14ac:dyDescent="0.25">
      <c r="A2732" s="5" t="str">
        <f t="shared" si="42"/>
        <v>R 14 - D 58 - 451 - 3990</v>
      </c>
      <c r="B2732" s="23" t="s">
        <v>2347</v>
      </c>
      <c r="C2732" t="s">
        <v>83</v>
      </c>
      <c r="D2732" t="s">
        <v>931</v>
      </c>
      <c r="E2732" t="s">
        <v>932</v>
      </c>
      <c r="F2732" t="s">
        <v>134</v>
      </c>
      <c r="G2732" t="s">
        <v>134</v>
      </c>
      <c r="H2732" t="s">
        <v>4357</v>
      </c>
      <c r="I2732" t="s">
        <v>20</v>
      </c>
      <c r="J2732" t="s">
        <v>2349</v>
      </c>
      <c r="K2732" t="s">
        <v>21</v>
      </c>
      <c r="M2732" t="s">
        <v>4358</v>
      </c>
      <c r="N2732" t="s">
        <v>22</v>
      </c>
      <c r="O2732" t="s">
        <v>23</v>
      </c>
      <c r="P2732" t="s">
        <v>26</v>
      </c>
      <c r="Q2732" t="s">
        <v>2348</v>
      </c>
      <c r="R2732" s="13">
        <v>37</v>
      </c>
      <c r="S2732" s="13">
        <v>2</v>
      </c>
      <c r="T2732" s="21">
        <v>1</v>
      </c>
      <c r="V2732" t="s">
        <v>2154</v>
      </c>
      <c r="W2732" t="s">
        <v>17591</v>
      </c>
      <c r="X2732" s="20" t="str">
        <f>+IF(V2732="","-",CONCATENATE(V2732,"_",W2732))</f>
        <v>FINES_R14</v>
      </c>
      <c r="Y2732" s="59">
        <v>0.39737904071807861</v>
      </c>
      <c r="Z2732" t="s">
        <v>134</v>
      </c>
      <c r="AA2732" t="s">
        <v>2394</v>
      </c>
      <c r="AB2732" t="str">
        <f>+IF(W2732="","-",IF(W2732="UNICO","CENSO","MUESTRA"))</f>
        <v>MUESTRA</v>
      </c>
      <c r="AC2732" t="s">
        <v>2397</v>
      </c>
      <c r="AD2732" t="s">
        <v>4359</v>
      </c>
    </row>
    <row r="2733" spans="1:30" x14ac:dyDescent="0.25">
      <c r="A2733" s="5" t="str">
        <f t="shared" si="42"/>
        <v>R 14 - D 53 - 451 - 4221</v>
      </c>
      <c r="B2733" s="23" t="s">
        <v>2347</v>
      </c>
      <c r="C2733" t="s">
        <v>83</v>
      </c>
      <c r="D2733" t="s">
        <v>856</v>
      </c>
      <c r="E2733" t="s">
        <v>857</v>
      </c>
      <c r="F2733" t="s">
        <v>134</v>
      </c>
      <c r="G2733" t="s">
        <v>134</v>
      </c>
      <c r="H2733" t="s">
        <v>4334</v>
      </c>
      <c r="I2733" t="s">
        <v>20</v>
      </c>
      <c r="J2733" t="s">
        <v>2349</v>
      </c>
      <c r="K2733" t="s">
        <v>21</v>
      </c>
      <c r="M2733" t="s">
        <v>4335</v>
      </c>
      <c r="N2733" t="s">
        <v>22</v>
      </c>
      <c r="O2733" t="s">
        <v>23</v>
      </c>
      <c r="P2733" t="s">
        <v>26</v>
      </c>
      <c r="Q2733" t="s">
        <v>2348</v>
      </c>
      <c r="R2733" s="13">
        <v>24</v>
      </c>
      <c r="S2733" s="13">
        <v>1</v>
      </c>
      <c r="T2733" s="21">
        <v>1</v>
      </c>
      <c r="V2733" t="s">
        <v>2154</v>
      </c>
      <c r="W2733" t="s">
        <v>17591</v>
      </c>
      <c r="X2733" s="20" t="str">
        <f>+IF(V2733="","-",CONCATENATE(V2733,"_",W2733))</f>
        <v>FINES_R14</v>
      </c>
      <c r="Y2733" s="59">
        <v>0.40272143483161932</v>
      </c>
      <c r="Z2733" t="s">
        <v>134</v>
      </c>
      <c r="AA2733" t="s">
        <v>2394</v>
      </c>
      <c r="AB2733" t="str">
        <f>+IF(W2733="","-",IF(W2733="UNICO","CENSO","MUESTRA"))</f>
        <v>MUESTRA</v>
      </c>
      <c r="AC2733" t="s">
        <v>2397</v>
      </c>
      <c r="AD2733" t="s">
        <v>4336</v>
      </c>
    </row>
    <row r="2734" spans="1:30" x14ac:dyDescent="0.25">
      <c r="A2734" s="5" t="str">
        <f t="shared" si="42"/>
        <v>R 14 - D 26 - 451 - 1396</v>
      </c>
      <c r="B2734" s="23" t="s">
        <v>2347</v>
      </c>
      <c r="C2734" t="s">
        <v>83</v>
      </c>
      <c r="D2734" t="s">
        <v>516</v>
      </c>
      <c r="E2734" t="s">
        <v>517</v>
      </c>
      <c r="F2734" t="s">
        <v>134</v>
      </c>
      <c r="G2734" t="s">
        <v>134</v>
      </c>
      <c r="H2734" t="s">
        <v>4259</v>
      </c>
      <c r="I2734" t="s">
        <v>20</v>
      </c>
      <c r="J2734" t="s">
        <v>2349</v>
      </c>
      <c r="K2734" t="s">
        <v>21</v>
      </c>
      <c r="M2734" t="s">
        <v>4260</v>
      </c>
      <c r="N2734" t="s">
        <v>22</v>
      </c>
      <c r="O2734" t="s">
        <v>23</v>
      </c>
      <c r="P2734" t="s">
        <v>26</v>
      </c>
      <c r="Q2734" t="s">
        <v>2348</v>
      </c>
      <c r="R2734" s="13">
        <v>59</v>
      </c>
      <c r="S2734" s="13">
        <v>3</v>
      </c>
      <c r="T2734" s="21">
        <v>1</v>
      </c>
      <c r="V2734" t="s">
        <v>2154</v>
      </c>
      <c r="W2734" t="s">
        <v>17591</v>
      </c>
      <c r="X2734" s="20" t="str">
        <f>+IF(V2734="","-",CONCATENATE(V2734,"_",W2734))</f>
        <v>FINES_R14</v>
      </c>
      <c r="Y2734" s="59">
        <v>0.41246765851974487</v>
      </c>
      <c r="Z2734" t="s">
        <v>134</v>
      </c>
      <c r="AA2734" t="s">
        <v>2394</v>
      </c>
      <c r="AB2734" t="str">
        <f>+IF(W2734="","-",IF(W2734="UNICO","CENSO","MUESTRA"))</f>
        <v>MUESTRA</v>
      </c>
      <c r="AC2734" t="s">
        <v>2398</v>
      </c>
      <c r="AD2734" t="s">
        <v>4261</v>
      </c>
    </row>
    <row r="2735" spans="1:30" x14ac:dyDescent="0.25">
      <c r="A2735" s="5" t="str">
        <f t="shared" si="42"/>
        <v>R 14 - D 58 - 451 - 2838</v>
      </c>
      <c r="B2735" s="23" t="s">
        <v>2347</v>
      </c>
      <c r="C2735" t="s">
        <v>83</v>
      </c>
      <c r="D2735" t="s">
        <v>931</v>
      </c>
      <c r="E2735" t="s">
        <v>932</v>
      </c>
      <c r="F2735" t="s">
        <v>134</v>
      </c>
      <c r="G2735" t="s">
        <v>134</v>
      </c>
      <c r="H2735" t="s">
        <v>4354</v>
      </c>
      <c r="I2735" t="s">
        <v>20</v>
      </c>
      <c r="J2735" t="s">
        <v>2349</v>
      </c>
      <c r="K2735" t="s">
        <v>21</v>
      </c>
      <c r="M2735" t="s">
        <v>2286</v>
      </c>
      <c r="N2735" t="s">
        <v>22</v>
      </c>
      <c r="O2735" t="s">
        <v>23</v>
      </c>
      <c r="P2735" t="s">
        <v>26</v>
      </c>
      <c r="Q2735" t="s">
        <v>2348</v>
      </c>
      <c r="R2735" s="13">
        <v>30</v>
      </c>
      <c r="S2735" s="13">
        <v>1</v>
      </c>
      <c r="T2735" s="21">
        <v>1</v>
      </c>
      <c r="V2735" t="s">
        <v>2154</v>
      </c>
      <c r="W2735" t="s">
        <v>17591</v>
      </c>
      <c r="X2735" s="20" t="str">
        <f>+IF(V2735="","-",CONCATENATE(V2735,"_",W2735))</f>
        <v>FINES_R14</v>
      </c>
      <c r="Y2735" s="59">
        <v>0.42022594809532171</v>
      </c>
      <c r="Z2735" t="s">
        <v>134</v>
      </c>
      <c r="AA2735" t="s">
        <v>2394</v>
      </c>
      <c r="AB2735" t="str">
        <f>+IF(W2735="","-",IF(W2735="UNICO","CENSO","MUESTRA"))</f>
        <v>MUESTRA</v>
      </c>
      <c r="AC2735" t="s">
        <v>2397</v>
      </c>
      <c r="AD2735" t="s">
        <v>4355</v>
      </c>
    </row>
    <row r="2736" spans="1:30" x14ac:dyDescent="0.25">
      <c r="A2736" s="5" t="str">
        <f t="shared" si="42"/>
        <v>R 14 - D 53 - 451 - 1634</v>
      </c>
      <c r="B2736" s="23" t="s">
        <v>2347</v>
      </c>
      <c r="C2736" t="s">
        <v>83</v>
      </c>
      <c r="D2736" t="s">
        <v>856</v>
      </c>
      <c r="E2736" t="s">
        <v>857</v>
      </c>
      <c r="F2736" t="s">
        <v>134</v>
      </c>
      <c r="G2736" t="s">
        <v>134</v>
      </c>
      <c r="H2736" t="s">
        <v>4320</v>
      </c>
      <c r="I2736" t="s">
        <v>20</v>
      </c>
      <c r="J2736" t="s">
        <v>2349</v>
      </c>
      <c r="K2736" t="s">
        <v>21</v>
      </c>
      <c r="M2736" t="s">
        <v>4321</v>
      </c>
      <c r="N2736" t="s">
        <v>22</v>
      </c>
      <c r="O2736" t="s">
        <v>23</v>
      </c>
      <c r="P2736" t="s">
        <v>26</v>
      </c>
      <c r="Q2736" t="s">
        <v>2348</v>
      </c>
      <c r="R2736" s="13">
        <v>61</v>
      </c>
      <c r="S2736" s="13">
        <v>3</v>
      </c>
      <c r="T2736" s="21">
        <v>1</v>
      </c>
      <c r="V2736" t="s">
        <v>2154</v>
      </c>
      <c r="W2736" t="s">
        <v>17591</v>
      </c>
      <c r="X2736" s="20" t="str">
        <f>+IF(V2736="","-",CONCATENATE(V2736,"_",W2736))</f>
        <v>FINES_R14</v>
      </c>
      <c r="Y2736" s="59">
        <v>0.43450981378555298</v>
      </c>
      <c r="Z2736" t="s">
        <v>134</v>
      </c>
      <c r="AA2736" t="s">
        <v>2394</v>
      </c>
      <c r="AB2736" t="str">
        <f>+IF(W2736="","-",IF(W2736="UNICO","CENSO","MUESTRA"))</f>
        <v>MUESTRA</v>
      </c>
      <c r="AC2736" t="s">
        <v>2398</v>
      </c>
      <c r="AD2736" t="s">
        <v>4322</v>
      </c>
    </row>
    <row r="2737" spans="1:30" x14ac:dyDescent="0.25">
      <c r="A2737" s="5" t="str">
        <f t="shared" si="42"/>
        <v>R 14 - D 26 - 451 - 1398</v>
      </c>
      <c r="B2737" s="23" t="s">
        <v>2347</v>
      </c>
      <c r="C2737" t="s">
        <v>83</v>
      </c>
      <c r="D2737" t="s">
        <v>516</v>
      </c>
      <c r="E2737" t="s">
        <v>517</v>
      </c>
      <c r="F2737" t="s">
        <v>134</v>
      </c>
      <c r="G2737" t="s">
        <v>134</v>
      </c>
      <c r="H2737" t="s">
        <v>11257</v>
      </c>
      <c r="I2737" t="s">
        <v>20</v>
      </c>
      <c r="J2737" t="s">
        <v>2349</v>
      </c>
      <c r="K2737" t="s">
        <v>21</v>
      </c>
      <c r="M2737" t="s">
        <v>11258</v>
      </c>
      <c r="N2737" t="s">
        <v>22</v>
      </c>
      <c r="O2737" t="s">
        <v>23</v>
      </c>
      <c r="P2737" t="s">
        <v>26</v>
      </c>
      <c r="Q2737" t="s">
        <v>2348</v>
      </c>
      <c r="R2737" s="13">
        <v>20</v>
      </c>
      <c r="S2737" s="13">
        <v>1</v>
      </c>
      <c r="T2737" s="21">
        <v>1</v>
      </c>
      <c r="V2737" t="s">
        <v>2154</v>
      </c>
      <c r="W2737" t="s">
        <v>17591</v>
      </c>
      <c r="X2737" s="20" t="str">
        <f>+IF(V2737="","-",CONCATENATE(V2737,"_",W2737))</f>
        <v>FINES_R14</v>
      </c>
      <c r="Y2737" s="59">
        <v>0.4423985481262207</v>
      </c>
      <c r="Z2737" t="s">
        <v>134</v>
      </c>
      <c r="AA2737" t="s">
        <v>2394</v>
      </c>
      <c r="AB2737" t="str">
        <f>+IF(W2737="","-",IF(W2737="UNICO","CENSO","MUESTRA"))</f>
        <v>MUESTRA</v>
      </c>
      <c r="AC2737" t="s">
        <v>2397</v>
      </c>
      <c r="AD2737" t="s">
        <v>11259</v>
      </c>
    </row>
    <row r="2738" spans="1:30" x14ac:dyDescent="0.25">
      <c r="A2738" s="5" t="str">
        <f t="shared" si="42"/>
        <v>R 14 - D 48 - 451 - 3719</v>
      </c>
      <c r="B2738" s="23" t="s">
        <v>2347</v>
      </c>
      <c r="C2738" t="s">
        <v>83</v>
      </c>
      <c r="D2738" t="s">
        <v>828</v>
      </c>
      <c r="E2738" t="s">
        <v>829</v>
      </c>
      <c r="F2738" t="s">
        <v>134</v>
      </c>
      <c r="G2738" t="s">
        <v>134</v>
      </c>
      <c r="H2738" t="s">
        <v>4304</v>
      </c>
      <c r="I2738" t="s">
        <v>20</v>
      </c>
      <c r="J2738" t="s">
        <v>2349</v>
      </c>
      <c r="K2738" t="s">
        <v>21</v>
      </c>
      <c r="M2738" t="s">
        <v>4305</v>
      </c>
      <c r="N2738" t="s">
        <v>22</v>
      </c>
      <c r="O2738" t="s">
        <v>23</v>
      </c>
      <c r="P2738" t="s">
        <v>26</v>
      </c>
      <c r="Q2738" t="s">
        <v>2348</v>
      </c>
      <c r="R2738" s="13">
        <v>10</v>
      </c>
      <c r="S2738" s="13">
        <v>1</v>
      </c>
      <c r="T2738" s="21">
        <v>1</v>
      </c>
      <c r="V2738" t="s">
        <v>2154</v>
      </c>
      <c r="W2738" t="s">
        <v>17591</v>
      </c>
      <c r="X2738" s="20" t="str">
        <f>+IF(V2738="","-",CONCATENATE(V2738,"_",W2738))</f>
        <v>FINES_R14</v>
      </c>
      <c r="Y2738" s="59">
        <v>0.44452404975891108</v>
      </c>
      <c r="Z2738" t="s">
        <v>134</v>
      </c>
      <c r="AA2738" t="s">
        <v>2394</v>
      </c>
      <c r="AB2738" t="str">
        <f>+IF(W2738="","-",IF(W2738="UNICO","CENSO","MUESTRA"))</f>
        <v>MUESTRA</v>
      </c>
      <c r="AC2738" t="s">
        <v>2397</v>
      </c>
      <c r="AD2738" t="s">
        <v>4306</v>
      </c>
    </row>
    <row r="2739" spans="1:30" x14ac:dyDescent="0.25">
      <c r="A2739" s="5" t="str">
        <f t="shared" si="42"/>
        <v>R 14 - D 53 - 451 - 1639</v>
      </c>
      <c r="B2739" s="23" t="s">
        <v>2347</v>
      </c>
      <c r="C2739" t="s">
        <v>83</v>
      </c>
      <c r="D2739" t="s">
        <v>856</v>
      </c>
      <c r="E2739" t="s">
        <v>857</v>
      </c>
      <c r="F2739" t="s">
        <v>134</v>
      </c>
      <c r="G2739" t="s">
        <v>134</v>
      </c>
      <c r="H2739" t="s">
        <v>4342</v>
      </c>
      <c r="I2739" t="s">
        <v>20</v>
      </c>
      <c r="J2739" t="s">
        <v>2349</v>
      </c>
      <c r="K2739" t="s">
        <v>21</v>
      </c>
      <c r="M2739" t="s">
        <v>4343</v>
      </c>
      <c r="N2739" t="s">
        <v>22</v>
      </c>
      <c r="O2739" t="s">
        <v>23</v>
      </c>
      <c r="P2739" t="s">
        <v>26</v>
      </c>
      <c r="Q2739" t="s">
        <v>2348</v>
      </c>
      <c r="R2739" s="13">
        <v>19</v>
      </c>
      <c r="S2739" s="13">
        <v>1</v>
      </c>
      <c r="T2739" s="21">
        <v>1</v>
      </c>
      <c r="V2739" t="s">
        <v>2154</v>
      </c>
      <c r="W2739" t="s">
        <v>17591</v>
      </c>
      <c r="X2739" s="20" t="str">
        <f>+IF(V2739="","-",CONCATENATE(V2739,"_",W2739))</f>
        <v>FINES_R14</v>
      </c>
      <c r="Y2739" s="59">
        <v>0.45555049180984503</v>
      </c>
      <c r="Z2739" t="s">
        <v>134</v>
      </c>
      <c r="AA2739" t="s">
        <v>2394</v>
      </c>
      <c r="AB2739" t="str">
        <f>+IF(W2739="","-",IF(W2739="UNICO","CENSO","MUESTRA"))</f>
        <v>MUESTRA</v>
      </c>
      <c r="AC2739" t="s">
        <v>2397</v>
      </c>
      <c r="AD2739" t="s">
        <v>4344</v>
      </c>
    </row>
    <row r="2740" spans="1:30" x14ac:dyDescent="0.25">
      <c r="A2740" s="5" t="str">
        <f t="shared" si="42"/>
        <v>R 14 - D 58 - 451 - 2836</v>
      </c>
      <c r="B2740" s="23" t="s">
        <v>2347</v>
      </c>
      <c r="C2740" t="s">
        <v>83</v>
      </c>
      <c r="D2740" t="s">
        <v>931</v>
      </c>
      <c r="E2740" t="s">
        <v>932</v>
      </c>
      <c r="F2740" t="s">
        <v>134</v>
      </c>
      <c r="G2740" t="s">
        <v>134</v>
      </c>
      <c r="H2740" t="s">
        <v>4350</v>
      </c>
      <c r="I2740" t="s">
        <v>20</v>
      </c>
      <c r="J2740" t="s">
        <v>2349</v>
      </c>
      <c r="K2740" t="s">
        <v>21</v>
      </c>
      <c r="M2740" t="s">
        <v>4351</v>
      </c>
      <c r="N2740" t="s">
        <v>22</v>
      </c>
      <c r="O2740" t="s">
        <v>23</v>
      </c>
      <c r="P2740" t="s">
        <v>26</v>
      </c>
      <c r="Q2740" t="s">
        <v>2348</v>
      </c>
      <c r="R2740" s="13">
        <v>30</v>
      </c>
      <c r="S2740" s="13">
        <v>1</v>
      </c>
      <c r="T2740" s="21">
        <v>1</v>
      </c>
      <c r="V2740" t="s">
        <v>2154</v>
      </c>
      <c r="W2740" t="s">
        <v>17591</v>
      </c>
      <c r="X2740" s="20" t="str">
        <f>+IF(V2740="","-",CONCATENATE(V2740,"_",W2740))</f>
        <v>FINES_R14</v>
      </c>
      <c r="Y2740" s="59">
        <v>0.4804307222366333</v>
      </c>
      <c r="Z2740" t="s">
        <v>134</v>
      </c>
      <c r="AA2740" t="s">
        <v>2394</v>
      </c>
      <c r="AB2740" t="str">
        <f>+IF(W2740="","-",IF(W2740="UNICO","CENSO","MUESTRA"))</f>
        <v>MUESTRA</v>
      </c>
      <c r="AC2740" t="s">
        <v>2397</v>
      </c>
      <c r="AD2740" t="s">
        <v>4352</v>
      </c>
    </row>
    <row r="2741" spans="1:30" x14ac:dyDescent="0.25">
      <c r="A2741" s="5" t="str">
        <f t="shared" si="42"/>
        <v>R 14 - D 48 - 451 - 4506</v>
      </c>
      <c r="B2741" s="23" t="s">
        <v>2347</v>
      </c>
      <c r="C2741" t="s">
        <v>83</v>
      </c>
      <c r="D2741" t="s">
        <v>828</v>
      </c>
      <c r="E2741" t="s">
        <v>829</v>
      </c>
      <c r="F2741" t="s">
        <v>134</v>
      </c>
      <c r="G2741" t="s">
        <v>134</v>
      </c>
      <c r="H2741" t="s">
        <v>11270</v>
      </c>
      <c r="I2741" t="s">
        <v>20</v>
      </c>
      <c r="J2741" t="s">
        <v>2349</v>
      </c>
      <c r="K2741" t="s">
        <v>21</v>
      </c>
      <c r="M2741" t="s">
        <v>5147</v>
      </c>
      <c r="N2741" t="s">
        <v>22</v>
      </c>
      <c r="O2741" t="s">
        <v>23</v>
      </c>
      <c r="P2741" t="s">
        <v>26</v>
      </c>
      <c r="Q2741" t="s">
        <v>2348</v>
      </c>
      <c r="R2741" s="13">
        <v>20</v>
      </c>
      <c r="S2741" s="13">
        <v>1</v>
      </c>
      <c r="T2741" s="21">
        <v>1</v>
      </c>
      <c r="V2741" t="s">
        <v>2154</v>
      </c>
      <c r="W2741" t="s">
        <v>17591</v>
      </c>
      <c r="X2741" s="20" t="str">
        <f>+IF(V2741="","-",CONCATENATE(V2741,"_",W2741))</f>
        <v>FINES_R14</v>
      </c>
      <c r="Y2741" s="59">
        <v>0.5029531717300415</v>
      </c>
      <c r="Z2741" t="s">
        <v>134</v>
      </c>
      <c r="AA2741" t="s">
        <v>2394</v>
      </c>
      <c r="AB2741" t="str">
        <f>+IF(W2741="","-",IF(W2741="UNICO","CENSO","MUESTRA"))</f>
        <v>MUESTRA</v>
      </c>
      <c r="AC2741" t="s">
        <v>2398</v>
      </c>
      <c r="AD2741" t="s">
        <v>11271</v>
      </c>
    </row>
    <row r="2742" spans="1:30" x14ac:dyDescent="0.25">
      <c r="A2742" s="5" t="str">
        <f t="shared" si="42"/>
        <v>R 14 - D 48 - 451 - 4507</v>
      </c>
      <c r="B2742" s="23" t="s">
        <v>2347</v>
      </c>
      <c r="C2742" t="s">
        <v>83</v>
      </c>
      <c r="D2742" t="s">
        <v>828</v>
      </c>
      <c r="E2742" t="s">
        <v>829</v>
      </c>
      <c r="F2742" t="s">
        <v>134</v>
      </c>
      <c r="G2742" t="s">
        <v>134</v>
      </c>
      <c r="H2742" t="s">
        <v>11273</v>
      </c>
      <c r="I2742" t="s">
        <v>20</v>
      </c>
      <c r="J2742" t="s">
        <v>2349</v>
      </c>
      <c r="K2742" t="s">
        <v>21</v>
      </c>
      <c r="M2742" t="s">
        <v>11274</v>
      </c>
      <c r="N2742" t="s">
        <v>22</v>
      </c>
      <c r="O2742" t="s">
        <v>23</v>
      </c>
      <c r="P2742" t="s">
        <v>26</v>
      </c>
      <c r="Q2742" t="s">
        <v>2348</v>
      </c>
      <c r="R2742" s="13">
        <v>15</v>
      </c>
      <c r="S2742" s="13">
        <v>1</v>
      </c>
      <c r="T2742" s="21">
        <v>1</v>
      </c>
      <c r="V2742" t="s">
        <v>2154</v>
      </c>
      <c r="W2742" t="s">
        <v>17591</v>
      </c>
      <c r="X2742" s="20" t="str">
        <f>+IF(V2742="","-",CONCATENATE(V2742,"_",W2742))</f>
        <v>FINES_R14</v>
      </c>
      <c r="Y2742" s="59">
        <v>0.50997638702392578</v>
      </c>
      <c r="Z2742" t="s">
        <v>134</v>
      </c>
      <c r="AA2742" t="s">
        <v>2394</v>
      </c>
      <c r="AB2742" t="str">
        <f>+IF(W2742="","-",IF(W2742="UNICO","CENSO","MUESTRA"))</f>
        <v>MUESTRA</v>
      </c>
      <c r="AC2742" t="s">
        <v>2398</v>
      </c>
      <c r="AD2742" t="s">
        <v>11275</v>
      </c>
    </row>
    <row r="2743" spans="1:30" x14ac:dyDescent="0.25">
      <c r="A2743" s="5" t="str">
        <f t="shared" si="42"/>
        <v>R 14 - D 26 - 451 - 1397</v>
      </c>
      <c r="B2743" s="23" t="s">
        <v>2347</v>
      </c>
      <c r="C2743" t="s">
        <v>83</v>
      </c>
      <c r="D2743" t="s">
        <v>516</v>
      </c>
      <c r="E2743" t="s">
        <v>517</v>
      </c>
      <c r="F2743" t="s">
        <v>134</v>
      </c>
      <c r="G2743" t="s">
        <v>134</v>
      </c>
      <c r="H2743" t="s">
        <v>4263</v>
      </c>
      <c r="I2743" t="s">
        <v>20</v>
      </c>
      <c r="J2743" t="s">
        <v>2349</v>
      </c>
      <c r="K2743" t="s">
        <v>21</v>
      </c>
      <c r="M2743" t="s">
        <v>4264</v>
      </c>
      <c r="N2743" t="s">
        <v>22</v>
      </c>
      <c r="O2743" t="s">
        <v>23</v>
      </c>
      <c r="P2743" t="s">
        <v>26</v>
      </c>
      <c r="Q2743" t="s">
        <v>2348</v>
      </c>
      <c r="R2743" s="13">
        <v>81</v>
      </c>
      <c r="S2743" s="13">
        <v>4</v>
      </c>
      <c r="T2743" s="21">
        <v>1</v>
      </c>
      <c r="V2743" t="s">
        <v>2154</v>
      </c>
      <c r="W2743" t="s">
        <v>17591</v>
      </c>
      <c r="X2743" s="20" t="str">
        <f>+IF(V2743="","-",CONCATENATE(V2743,"_",W2743))</f>
        <v>FINES_R14</v>
      </c>
      <c r="Y2743" s="59">
        <v>0.5263860821723938</v>
      </c>
      <c r="Z2743" t="s">
        <v>134</v>
      </c>
      <c r="AA2743" t="s">
        <v>2394</v>
      </c>
      <c r="AB2743" t="str">
        <f>+IF(W2743="","-",IF(W2743="UNICO","CENSO","MUESTRA"))</f>
        <v>MUESTRA</v>
      </c>
      <c r="AC2743" t="s">
        <v>2397</v>
      </c>
      <c r="AD2743" t="s">
        <v>4265</v>
      </c>
    </row>
    <row r="2744" spans="1:30" x14ac:dyDescent="0.25">
      <c r="A2744" s="5" t="str">
        <f t="shared" si="42"/>
        <v>R 14 - D 26 - 451 - 3941</v>
      </c>
      <c r="B2744" s="23" t="s">
        <v>2347</v>
      </c>
      <c r="C2744" t="s">
        <v>83</v>
      </c>
      <c r="D2744" t="s">
        <v>516</v>
      </c>
      <c r="E2744" t="s">
        <v>517</v>
      </c>
      <c r="F2744" t="s">
        <v>134</v>
      </c>
      <c r="G2744" t="s">
        <v>134</v>
      </c>
      <c r="H2744" t="s">
        <v>4275</v>
      </c>
      <c r="I2744" t="s">
        <v>20</v>
      </c>
      <c r="J2744" t="s">
        <v>2349</v>
      </c>
      <c r="K2744" t="s">
        <v>21</v>
      </c>
      <c r="M2744" t="s">
        <v>4276</v>
      </c>
      <c r="N2744" t="s">
        <v>22</v>
      </c>
      <c r="O2744" t="s">
        <v>23</v>
      </c>
      <c r="P2744" t="s">
        <v>26</v>
      </c>
      <c r="Q2744" t="s">
        <v>2348</v>
      </c>
      <c r="R2744" s="13">
        <v>31</v>
      </c>
      <c r="S2744" s="13">
        <v>2</v>
      </c>
      <c r="T2744" s="21">
        <v>1</v>
      </c>
      <c r="V2744" t="s">
        <v>2154</v>
      </c>
      <c r="W2744" t="s">
        <v>17591</v>
      </c>
      <c r="X2744" s="20" t="str">
        <f>+IF(V2744="","-",CONCATENATE(V2744,"_",W2744))</f>
        <v>FINES_R14</v>
      </c>
      <c r="Y2744" s="59">
        <v>0.55047863721847534</v>
      </c>
      <c r="Z2744" t="s">
        <v>134</v>
      </c>
      <c r="AA2744" t="s">
        <v>2394</v>
      </c>
      <c r="AB2744" t="str">
        <f>+IF(W2744="","-",IF(W2744="UNICO","CENSO","MUESTRA"))</f>
        <v>MUESTRA</v>
      </c>
      <c r="AC2744" t="s">
        <v>2397</v>
      </c>
      <c r="AD2744" t="s">
        <v>4277</v>
      </c>
    </row>
    <row r="2745" spans="1:30" x14ac:dyDescent="0.25">
      <c r="A2745" s="5" t="str">
        <f t="shared" si="42"/>
        <v>R 14 - D 53 - 451 - 4411</v>
      </c>
      <c r="B2745" s="23" t="s">
        <v>2347</v>
      </c>
      <c r="C2745" t="s">
        <v>83</v>
      </c>
      <c r="D2745" t="s">
        <v>856</v>
      </c>
      <c r="E2745" t="s">
        <v>857</v>
      </c>
      <c r="F2745" t="s">
        <v>134</v>
      </c>
      <c r="G2745" t="s">
        <v>134</v>
      </c>
      <c r="H2745" t="s">
        <v>11287</v>
      </c>
      <c r="I2745" t="s">
        <v>20</v>
      </c>
      <c r="J2745" t="s">
        <v>2349</v>
      </c>
      <c r="K2745" t="s">
        <v>21</v>
      </c>
      <c r="M2745" t="s">
        <v>11288</v>
      </c>
      <c r="N2745" t="s">
        <v>22</v>
      </c>
      <c r="O2745" t="s">
        <v>23</v>
      </c>
      <c r="P2745" t="s">
        <v>26</v>
      </c>
      <c r="Q2745" t="s">
        <v>2348</v>
      </c>
      <c r="R2745" s="13">
        <v>24</v>
      </c>
      <c r="S2745" s="13">
        <v>1</v>
      </c>
      <c r="T2745" s="21">
        <v>1</v>
      </c>
      <c r="V2745" t="s">
        <v>2154</v>
      </c>
      <c r="W2745" t="s">
        <v>17591</v>
      </c>
      <c r="X2745" s="20" t="str">
        <f>+IF(V2745="","-",CONCATENATE(V2745,"_",W2745))</f>
        <v>FINES_R14</v>
      </c>
      <c r="Y2745" s="59">
        <v>0.61093497276306152</v>
      </c>
      <c r="Z2745" t="s">
        <v>134</v>
      </c>
      <c r="AA2745" t="s">
        <v>2394</v>
      </c>
      <c r="AB2745" t="str">
        <f>+IF(W2745="","-",IF(W2745="UNICO","CENSO","MUESTRA"))</f>
        <v>MUESTRA</v>
      </c>
      <c r="AC2745" t="s">
        <v>2397</v>
      </c>
      <c r="AD2745" t="s">
        <v>11289</v>
      </c>
    </row>
    <row r="2746" spans="1:30" x14ac:dyDescent="0.25">
      <c r="A2746" s="5" t="str">
        <f t="shared" si="42"/>
        <v>R 25 - D 77 - 451 - 3361</v>
      </c>
      <c r="B2746" s="23" t="s">
        <v>2347</v>
      </c>
      <c r="C2746" t="s">
        <v>157</v>
      </c>
      <c r="D2746" t="s">
        <v>387</v>
      </c>
      <c r="E2746" t="s">
        <v>1380</v>
      </c>
      <c r="F2746" t="s">
        <v>134</v>
      </c>
      <c r="G2746" t="s">
        <v>134</v>
      </c>
      <c r="H2746" t="s">
        <v>12145</v>
      </c>
      <c r="I2746" t="s">
        <v>20</v>
      </c>
      <c r="J2746" t="s">
        <v>2349</v>
      </c>
      <c r="K2746" t="s">
        <v>21</v>
      </c>
      <c r="M2746" t="s">
        <v>12146</v>
      </c>
      <c r="N2746" t="s">
        <v>22</v>
      </c>
      <c r="O2746" t="s">
        <v>23</v>
      </c>
      <c r="P2746" t="s">
        <v>26</v>
      </c>
      <c r="Q2746" t="s">
        <v>2348</v>
      </c>
      <c r="R2746" s="13">
        <v>24</v>
      </c>
      <c r="S2746" s="13">
        <v>1</v>
      </c>
      <c r="T2746" s="21">
        <v>1</v>
      </c>
      <c r="V2746" t="s">
        <v>2154</v>
      </c>
      <c r="W2746" t="s">
        <v>17592</v>
      </c>
      <c r="X2746" s="20" t="str">
        <f>+IF(V2746="","-",CONCATENATE(V2746,"_",W2746))</f>
        <v>FINES_R15172425</v>
      </c>
      <c r="Y2746" s="59">
        <v>5.0003528594970703E-2</v>
      </c>
      <c r="Z2746" t="s">
        <v>134</v>
      </c>
      <c r="AA2746" t="s">
        <v>2394</v>
      </c>
      <c r="AB2746" t="str">
        <f>+IF(W2746="","-",IF(W2746="UNICO","CENSO","MUESTRA"))</f>
        <v>MUESTRA</v>
      </c>
      <c r="AC2746" t="s">
        <v>2398</v>
      </c>
      <c r="AD2746" t="s">
        <v>12147</v>
      </c>
    </row>
    <row r="2747" spans="1:30" x14ac:dyDescent="0.25">
      <c r="A2747" s="5" t="str">
        <f t="shared" si="42"/>
        <v>R 25 - D 77 - 451 - 2730</v>
      </c>
      <c r="B2747" s="23" t="s">
        <v>2347</v>
      </c>
      <c r="C2747" t="s">
        <v>157</v>
      </c>
      <c r="D2747" t="s">
        <v>387</v>
      </c>
      <c r="E2747" t="s">
        <v>1380</v>
      </c>
      <c r="F2747" t="s">
        <v>134</v>
      </c>
      <c r="G2747" t="s">
        <v>134</v>
      </c>
      <c r="H2747" t="s">
        <v>6448</v>
      </c>
      <c r="I2747" t="s">
        <v>20</v>
      </c>
      <c r="J2747" t="s">
        <v>2349</v>
      </c>
      <c r="K2747" t="s">
        <v>21</v>
      </c>
      <c r="M2747" t="s">
        <v>2343</v>
      </c>
      <c r="N2747" t="s">
        <v>22</v>
      </c>
      <c r="O2747" t="s">
        <v>23</v>
      </c>
      <c r="P2747" t="s">
        <v>26</v>
      </c>
      <c r="Q2747" t="s">
        <v>2348</v>
      </c>
      <c r="R2747" s="13">
        <v>31</v>
      </c>
      <c r="S2747" s="13">
        <v>1</v>
      </c>
      <c r="T2747" s="21">
        <v>1</v>
      </c>
      <c r="V2747" t="s">
        <v>2154</v>
      </c>
      <c r="W2747" t="s">
        <v>17592</v>
      </c>
      <c r="X2747" s="20" t="str">
        <f>+IF(V2747="","-",CONCATENATE(V2747,"_",W2747))</f>
        <v>FINES_R15172425</v>
      </c>
      <c r="Y2747" s="59">
        <v>5.803949385881424E-2</v>
      </c>
      <c r="Z2747" t="s">
        <v>134</v>
      </c>
      <c r="AA2747" t="s">
        <v>2394</v>
      </c>
      <c r="AB2747" t="str">
        <f>+IF(W2747="","-",IF(W2747="UNICO","CENSO","MUESTRA"))</f>
        <v>MUESTRA</v>
      </c>
      <c r="AC2747" t="s">
        <v>2397</v>
      </c>
      <c r="AD2747" t="s">
        <v>6449</v>
      </c>
    </row>
    <row r="2748" spans="1:30" x14ac:dyDescent="0.25">
      <c r="A2748" s="5" t="str">
        <f t="shared" si="42"/>
        <v>R 25 - D 77 - 451 - 2716</v>
      </c>
      <c r="B2748" s="23" t="s">
        <v>2347</v>
      </c>
      <c r="C2748" t="s">
        <v>157</v>
      </c>
      <c r="D2748" t="s">
        <v>387</v>
      </c>
      <c r="E2748" t="s">
        <v>1380</v>
      </c>
      <c r="F2748" t="s">
        <v>134</v>
      </c>
      <c r="G2748" t="s">
        <v>134</v>
      </c>
      <c r="H2748" t="s">
        <v>6459</v>
      </c>
      <c r="I2748" t="s">
        <v>20</v>
      </c>
      <c r="J2748" t="s">
        <v>2349</v>
      </c>
      <c r="K2748" t="s">
        <v>21</v>
      </c>
      <c r="M2748" t="s">
        <v>5030</v>
      </c>
      <c r="N2748" t="s">
        <v>22</v>
      </c>
      <c r="O2748" t="s">
        <v>23</v>
      </c>
      <c r="P2748" t="s">
        <v>26</v>
      </c>
      <c r="Q2748" t="s">
        <v>2348</v>
      </c>
      <c r="R2748" s="13">
        <v>23</v>
      </c>
      <c r="S2748" s="13">
        <v>1</v>
      </c>
      <c r="T2748" s="21">
        <v>1</v>
      </c>
      <c r="V2748" t="s">
        <v>2154</v>
      </c>
      <c r="W2748" t="s">
        <v>17592</v>
      </c>
      <c r="X2748" s="20" t="str">
        <f>+IF(V2748="","-",CONCATENATE(V2748,"_",W2748))</f>
        <v>FINES_R15172425</v>
      </c>
      <c r="Y2748" s="59">
        <v>7.9234391450881958E-2</v>
      </c>
      <c r="Z2748" t="s">
        <v>134</v>
      </c>
      <c r="AA2748" t="s">
        <v>2394</v>
      </c>
      <c r="AB2748" t="str">
        <f>+IF(W2748="","-",IF(W2748="UNICO","CENSO","MUESTRA"))</f>
        <v>MUESTRA</v>
      </c>
      <c r="AC2748" t="s">
        <v>2398</v>
      </c>
      <c r="AD2748" t="s">
        <v>6460</v>
      </c>
    </row>
    <row r="2749" spans="1:30" x14ac:dyDescent="0.25">
      <c r="A2749" s="5" t="str">
        <f t="shared" si="42"/>
        <v>R 15 - D 28 - 452 - 3363</v>
      </c>
      <c r="B2749" s="23" t="s">
        <v>2347</v>
      </c>
      <c r="C2749" t="s">
        <v>141</v>
      </c>
      <c r="D2749" t="s">
        <v>184</v>
      </c>
      <c r="E2749" t="s">
        <v>534</v>
      </c>
      <c r="F2749" t="s">
        <v>134</v>
      </c>
      <c r="G2749" t="s">
        <v>134</v>
      </c>
      <c r="H2749" t="s">
        <v>4439</v>
      </c>
      <c r="I2749" t="s">
        <v>20</v>
      </c>
      <c r="J2749" t="s">
        <v>2349</v>
      </c>
      <c r="K2749" t="s">
        <v>21</v>
      </c>
      <c r="M2749" t="s">
        <v>4440</v>
      </c>
      <c r="N2749" t="s">
        <v>22</v>
      </c>
      <c r="O2749" t="s">
        <v>23</v>
      </c>
      <c r="P2749" t="s">
        <v>26</v>
      </c>
      <c r="Q2749" t="s">
        <v>2348</v>
      </c>
      <c r="R2749" s="13">
        <v>245</v>
      </c>
      <c r="S2749" s="13">
        <v>8</v>
      </c>
      <c r="T2749" s="21">
        <v>1</v>
      </c>
      <c r="V2749" t="s">
        <v>2154</v>
      </c>
      <c r="W2749" t="s">
        <v>17592</v>
      </c>
      <c r="X2749" s="20" t="str">
        <f>+IF(V2749="","-",CONCATENATE(V2749,"_",W2749))</f>
        <v>FINES_R15172425</v>
      </c>
      <c r="Y2749" s="59">
        <v>0.14953839778900149</v>
      </c>
      <c r="Z2749" t="s">
        <v>134</v>
      </c>
      <c r="AA2749" t="s">
        <v>2394</v>
      </c>
      <c r="AB2749" t="str">
        <f>+IF(W2749="","-",IF(W2749="UNICO","CENSO","MUESTRA"))</f>
        <v>MUESTRA</v>
      </c>
      <c r="AC2749" t="s">
        <v>2397</v>
      </c>
      <c r="AD2749" t="s">
        <v>4441</v>
      </c>
    </row>
    <row r="2750" spans="1:30" x14ac:dyDescent="0.25">
      <c r="A2750" s="5" t="str">
        <f t="shared" si="42"/>
        <v>R 25 - D 7 - 451 - 3158</v>
      </c>
      <c r="B2750" s="23" t="s">
        <v>2347</v>
      </c>
      <c r="C2750" t="s">
        <v>157</v>
      </c>
      <c r="D2750" t="s">
        <v>165</v>
      </c>
      <c r="E2750" t="s">
        <v>300</v>
      </c>
      <c r="F2750" t="s">
        <v>134</v>
      </c>
      <c r="G2750" t="s">
        <v>134</v>
      </c>
      <c r="H2750" t="s">
        <v>6408</v>
      </c>
      <c r="I2750" t="s">
        <v>20</v>
      </c>
      <c r="J2750" t="s">
        <v>2349</v>
      </c>
      <c r="K2750" t="s">
        <v>21</v>
      </c>
      <c r="M2750" t="s">
        <v>6409</v>
      </c>
      <c r="N2750" t="s">
        <v>22</v>
      </c>
      <c r="O2750" t="s">
        <v>23</v>
      </c>
      <c r="P2750" t="s">
        <v>26</v>
      </c>
      <c r="Q2750" t="s">
        <v>2348</v>
      </c>
      <c r="R2750" s="13">
        <v>44</v>
      </c>
      <c r="S2750" s="13">
        <v>2</v>
      </c>
      <c r="T2750" s="21">
        <v>1</v>
      </c>
      <c r="V2750" t="s">
        <v>2154</v>
      </c>
      <c r="W2750" t="s">
        <v>17592</v>
      </c>
      <c r="X2750" s="20" t="str">
        <f>+IF(V2750="","-",CONCATENATE(V2750,"_",W2750))</f>
        <v>FINES_R15172425</v>
      </c>
      <c r="Y2750" s="59">
        <v>0.15491312742233279</v>
      </c>
      <c r="Z2750" t="s">
        <v>134</v>
      </c>
      <c r="AA2750" t="s">
        <v>2394</v>
      </c>
      <c r="AB2750" t="str">
        <f>+IF(W2750="","-",IF(W2750="UNICO","CENSO","MUESTRA"))</f>
        <v>MUESTRA</v>
      </c>
      <c r="AC2750" t="s">
        <v>2397</v>
      </c>
      <c r="AD2750" t="s">
        <v>6410</v>
      </c>
    </row>
    <row r="2751" spans="1:30" x14ac:dyDescent="0.25">
      <c r="A2751" s="5" t="str">
        <f t="shared" si="42"/>
        <v>R 17 - D 137 - 451 - 2926</v>
      </c>
      <c r="B2751" s="23" t="s">
        <v>2347</v>
      </c>
      <c r="C2751" t="s">
        <v>142</v>
      </c>
      <c r="D2751" t="s">
        <v>533</v>
      </c>
      <c r="E2751" t="s">
        <v>2108</v>
      </c>
      <c r="F2751" t="s">
        <v>134</v>
      </c>
      <c r="G2751" t="s">
        <v>134</v>
      </c>
      <c r="H2751" t="s">
        <v>11342</v>
      </c>
      <c r="I2751" t="s">
        <v>20</v>
      </c>
      <c r="J2751" t="s">
        <v>2349</v>
      </c>
      <c r="K2751" t="s">
        <v>21</v>
      </c>
      <c r="M2751" t="s">
        <v>11343</v>
      </c>
      <c r="N2751" t="s">
        <v>22</v>
      </c>
      <c r="O2751" t="s">
        <v>23</v>
      </c>
      <c r="P2751" t="s">
        <v>26</v>
      </c>
      <c r="Q2751" t="s">
        <v>2348</v>
      </c>
      <c r="R2751" s="13">
        <v>11</v>
      </c>
      <c r="S2751" s="13">
        <v>1</v>
      </c>
      <c r="T2751" s="21">
        <v>1</v>
      </c>
      <c r="V2751" t="s">
        <v>2154</v>
      </c>
      <c r="W2751" t="s">
        <v>17592</v>
      </c>
      <c r="X2751" s="20" t="str">
        <f>+IF(V2751="","-",CONCATENATE(V2751,"_",W2751))</f>
        <v>FINES_R15172425</v>
      </c>
      <c r="Y2751" s="59">
        <v>0.17277175188064581</v>
      </c>
      <c r="Z2751" t="s">
        <v>134</v>
      </c>
      <c r="AA2751" t="s">
        <v>2394</v>
      </c>
      <c r="AB2751" t="str">
        <f>+IF(W2751="","-",IF(W2751="UNICO","CENSO","MUESTRA"))</f>
        <v>MUESTRA</v>
      </c>
      <c r="AC2751" t="s">
        <v>2398</v>
      </c>
      <c r="AD2751" t="s">
        <v>11344</v>
      </c>
    </row>
    <row r="2752" spans="1:30" x14ac:dyDescent="0.25">
      <c r="A2752" s="5" t="str">
        <f t="shared" si="42"/>
        <v>R 15 - D 76 - 451 - 2185</v>
      </c>
      <c r="B2752" s="23" t="s">
        <v>2347</v>
      </c>
      <c r="C2752" t="s">
        <v>141</v>
      </c>
      <c r="D2752" t="s">
        <v>1367</v>
      </c>
      <c r="E2752" t="s">
        <v>1368</v>
      </c>
      <c r="F2752" t="s">
        <v>134</v>
      </c>
      <c r="G2752" t="s">
        <v>134</v>
      </c>
      <c r="H2752" t="s">
        <v>4477</v>
      </c>
      <c r="I2752" t="s">
        <v>20</v>
      </c>
      <c r="J2752" t="s">
        <v>2349</v>
      </c>
      <c r="K2752" t="s">
        <v>21</v>
      </c>
      <c r="M2752" t="s">
        <v>4478</v>
      </c>
      <c r="N2752" t="s">
        <v>22</v>
      </c>
      <c r="O2752" t="s">
        <v>23</v>
      </c>
      <c r="P2752" t="s">
        <v>26</v>
      </c>
      <c r="Q2752" t="s">
        <v>2348</v>
      </c>
      <c r="R2752" s="13">
        <v>17</v>
      </c>
      <c r="S2752" s="13">
        <v>2</v>
      </c>
      <c r="T2752" s="21">
        <v>1</v>
      </c>
      <c r="V2752" t="s">
        <v>2154</v>
      </c>
      <c r="W2752" t="s">
        <v>17592</v>
      </c>
      <c r="X2752" s="20" t="str">
        <f>+IF(V2752="","-",CONCATENATE(V2752,"_",W2752))</f>
        <v>FINES_R15172425</v>
      </c>
      <c r="Y2752" s="59">
        <v>0.19303986430168149</v>
      </c>
      <c r="Z2752" t="s">
        <v>134</v>
      </c>
      <c r="AA2752" t="s">
        <v>2394</v>
      </c>
      <c r="AB2752" t="str">
        <f>+IF(W2752="","-",IF(W2752="UNICO","CENSO","MUESTRA"))</f>
        <v>MUESTRA</v>
      </c>
      <c r="AC2752" t="s">
        <v>2398</v>
      </c>
      <c r="AD2752" t="s">
        <v>4479</v>
      </c>
    </row>
    <row r="2753" spans="1:30" x14ac:dyDescent="0.25">
      <c r="A2753" s="5" t="str">
        <f t="shared" si="42"/>
        <v>R 17 - D 87 - 451 - 2176</v>
      </c>
      <c r="B2753" s="23" t="s">
        <v>2347</v>
      </c>
      <c r="C2753" t="s">
        <v>142</v>
      </c>
      <c r="D2753" t="s">
        <v>1531</v>
      </c>
      <c r="E2753" t="s">
        <v>1532</v>
      </c>
      <c r="F2753" t="s">
        <v>134</v>
      </c>
      <c r="G2753" t="s">
        <v>134</v>
      </c>
      <c r="H2753" t="s">
        <v>4587</v>
      </c>
      <c r="I2753" t="s">
        <v>20</v>
      </c>
      <c r="J2753" t="s">
        <v>2349</v>
      </c>
      <c r="K2753" t="s">
        <v>21</v>
      </c>
      <c r="M2753" t="s">
        <v>4588</v>
      </c>
      <c r="N2753" t="s">
        <v>22</v>
      </c>
      <c r="O2753" t="s">
        <v>23</v>
      </c>
      <c r="P2753" t="s">
        <v>26</v>
      </c>
      <c r="Q2753" t="s">
        <v>2348</v>
      </c>
      <c r="R2753" s="13">
        <v>36</v>
      </c>
      <c r="S2753" s="13">
        <v>2</v>
      </c>
      <c r="T2753" s="21">
        <v>1</v>
      </c>
      <c r="V2753" t="s">
        <v>2154</v>
      </c>
      <c r="W2753" t="s">
        <v>17592</v>
      </c>
      <c r="X2753" s="20" t="str">
        <f>+IF(V2753="","-",CONCATENATE(V2753,"_",W2753))</f>
        <v>FINES_R15172425</v>
      </c>
      <c r="Y2753" s="59">
        <v>0.20486244559288019</v>
      </c>
      <c r="Z2753" t="s">
        <v>134</v>
      </c>
      <c r="AA2753" t="s">
        <v>2394</v>
      </c>
      <c r="AB2753" t="str">
        <f>+IF(W2753="","-",IF(W2753="UNICO","CENSO","MUESTRA"))</f>
        <v>MUESTRA</v>
      </c>
      <c r="AC2753" t="s">
        <v>2398</v>
      </c>
      <c r="AD2753" t="s">
        <v>4589</v>
      </c>
    </row>
    <row r="2754" spans="1:30" x14ac:dyDescent="0.25">
      <c r="A2754" s="5" t="str">
        <f t="shared" si="42"/>
        <v>R 25 - D 7 - 451 - 2865</v>
      </c>
      <c r="B2754" s="23" t="s">
        <v>2347</v>
      </c>
      <c r="C2754" t="s">
        <v>157</v>
      </c>
      <c r="D2754" t="s">
        <v>165</v>
      </c>
      <c r="E2754" t="s">
        <v>300</v>
      </c>
      <c r="F2754" t="s">
        <v>134</v>
      </c>
      <c r="G2754" t="s">
        <v>134</v>
      </c>
      <c r="H2754" t="s">
        <v>6433</v>
      </c>
      <c r="I2754" t="s">
        <v>20</v>
      </c>
      <c r="J2754" t="s">
        <v>2349</v>
      </c>
      <c r="K2754" t="s">
        <v>21</v>
      </c>
      <c r="M2754" t="s">
        <v>5526</v>
      </c>
      <c r="N2754" t="s">
        <v>22</v>
      </c>
      <c r="O2754" t="s">
        <v>23</v>
      </c>
      <c r="P2754" t="s">
        <v>26</v>
      </c>
      <c r="Q2754" t="s">
        <v>2348</v>
      </c>
      <c r="R2754" s="13">
        <v>19</v>
      </c>
      <c r="S2754" s="13">
        <v>1</v>
      </c>
      <c r="T2754" s="21">
        <v>1</v>
      </c>
      <c r="V2754" t="s">
        <v>2154</v>
      </c>
      <c r="W2754" t="s">
        <v>17592</v>
      </c>
      <c r="X2754" s="20" t="str">
        <f>+IF(V2754="","-",CONCATENATE(V2754,"_",W2754))</f>
        <v>FINES_R15172425</v>
      </c>
      <c r="Y2754" s="59">
        <v>0.21801963448524481</v>
      </c>
      <c r="Z2754" t="s">
        <v>134</v>
      </c>
      <c r="AA2754" t="s">
        <v>2394</v>
      </c>
      <c r="AB2754" t="str">
        <f>+IF(W2754="","-",IF(W2754="UNICO","CENSO","MUESTRA"))</f>
        <v>MUESTRA</v>
      </c>
      <c r="AC2754" t="s">
        <v>2398</v>
      </c>
      <c r="AD2754" t="s">
        <v>6434</v>
      </c>
    </row>
    <row r="2755" spans="1:30" x14ac:dyDescent="0.25">
      <c r="A2755" s="5" t="str">
        <f t="shared" ref="A2755:A2818" si="43">+H2755</f>
        <v>R 17 - D 137 - 451 - 4525</v>
      </c>
      <c r="B2755" s="23" t="s">
        <v>2347</v>
      </c>
      <c r="C2755" t="s">
        <v>142</v>
      </c>
      <c r="D2755" t="s">
        <v>533</v>
      </c>
      <c r="E2755" t="s">
        <v>2108</v>
      </c>
      <c r="F2755" t="s">
        <v>134</v>
      </c>
      <c r="G2755" t="s">
        <v>134</v>
      </c>
      <c r="H2755" t="s">
        <v>11346</v>
      </c>
      <c r="I2755" t="s">
        <v>20</v>
      </c>
      <c r="J2755" t="s">
        <v>2349</v>
      </c>
      <c r="K2755" t="s">
        <v>21</v>
      </c>
      <c r="M2755" t="s">
        <v>11347</v>
      </c>
      <c r="N2755" t="s">
        <v>22</v>
      </c>
      <c r="O2755" t="s">
        <v>23</v>
      </c>
      <c r="P2755" t="s">
        <v>26</v>
      </c>
      <c r="Q2755" t="s">
        <v>2348</v>
      </c>
      <c r="R2755" s="13">
        <v>12</v>
      </c>
      <c r="S2755" s="13">
        <v>1</v>
      </c>
      <c r="T2755" s="21">
        <v>1</v>
      </c>
      <c r="V2755" t="s">
        <v>2154</v>
      </c>
      <c r="W2755" t="s">
        <v>17592</v>
      </c>
      <c r="X2755" s="20" t="str">
        <f>+IF(V2755="","-",CONCATENATE(V2755,"_",W2755))</f>
        <v>FINES_R15172425</v>
      </c>
      <c r="Y2755" s="59">
        <v>0.2212597727775574</v>
      </c>
      <c r="Z2755" t="s">
        <v>134</v>
      </c>
      <c r="AA2755" t="s">
        <v>2394</v>
      </c>
      <c r="AB2755" t="str">
        <f>+IF(W2755="","-",IF(W2755="UNICO","CENSO","MUESTRA"))</f>
        <v>MUESTRA</v>
      </c>
      <c r="AC2755" t="s">
        <v>2398</v>
      </c>
      <c r="AD2755" t="s">
        <v>11348</v>
      </c>
    </row>
    <row r="2756" spans="1:30" x14ac:dyDescent="0.25">
      <c r="A2756" s="5" t="str">
        <f t="shared" si="43"/>
        <v>R 25 - D 7 - 451 - 2858</v>
      </c>
      <c r="B2756" s="23" t="s">
        <v>2347</v>
      </c>
      <c r="C2756" t="s">
        <v>157</v>
      </c>
      <c r="D2756" t="s">
        <v>165</v>
      </c>
      <c r="E2756" t="s">
        <v>300</v>
      </c>
      <c r="F2756" t="s">
        <v>134</v>
      </c>
      <c r="G2756" t="s">
        <v>134</v>
      </c>
      <c r="H2756" t="s">
        <v>6405</v>
      </c>
      <c r="I2756" t="s">
        <v>20</v>
      </c>
      <c r="J2756" t="s">
        <v>2349</v>
      </c>
      <c r="K2756" t="s">
        <v>21</v>
      </c>
      <c r="M2756" t="s">
        <v>2336</v>
      </c>
      <c r="N2756" t="s">
        <v>22</v>
      </c>
      <c r="O2756" t="s">
        <v>23</v>
      </c>
      <c r="P2756" t="s">
        <v>26</v>
      </c>
      <c r="Q2756" t="s">
        <v>2348</v>
      </c>
      <c r="R2756" s="13">
        <v>62</v>
      </c>
      <c r="S2756" s="13">
        <v>3</v>
      </c>
      <c r="T2756" s="21">
        <v>1</v>
      </c>
      <c r="V2756" t="s">
        <v>2154</v>
      </c>
      <c r="W2756" t="s">
        <v>17592</v>
      </c>
      <c r="X2756" s="20" t="str">
        <f>+IF(V2756="","-",CONCATENATE(V2756,"_",W2756))</f>
        <v>FINES_R15172425</v>
      </c>
      <c r="Y2756" s="59">
        <v>0.22572717070579529</v>
      </c>
      <c r="Z2756" t="s">
        <v>134</v>
      </c>
      <c r="AA2756" t="s">
        <v>2394</v>
      </c>
      <c r="AB2756" t="str">
        <f>+IF(W2756="","-",IF(W2756="UNICO","CENSO","MUESTRA"))</f>
        <v>MUESTRA</v>
      </c>
      <c r="AC2756" t="s">
        <v>2398</v>
      </c>
      <c r="AD2756" t="s">
        <v>6406</v>
      </c>
    </row>
    <row r="2757" spans="1:30" x14ac:dyDescent="0.25">
      <c r="A2757" s="5" t="str">
        <f t="shared" si="43"/>
        <v>R 17 - D 137 - 451 - 4527</v>
      </c>
      <c r="B2757" s="23" t="s">
        <v>2347</v>
      </c>
      <c r="C2757" t="s">
        <v>142</v>
      </c>
      <c r="D2757" t="s">
        <v>533</v>
      </c>
      <c r="E2757" t="s">
        <v>2108</v>
      </c>
      <c r="F2757" t="s">
        <v>134</v>
      </c>
      <c r="G2757" t="s">
        <v>134</v>
      </c>
      <c r="H2757" t="s">
        <v>11350</v>
      </c>
      <c r="I2757" t="s">
        <v>20</v>
      </c>
      <c r="J2757" t="s">
        <v>2349</v>
      </c>
      <c r="K2757" t="s">
        <v>21</v>
      </c>
      <c r="M2757" t="s">
        <v>6503</v>
      </c>
      <c r="N2757" t="s">
        <v>22</v>
      </c>
      <c r="O2757" t="s">
        <v>23</v>
      </c>
      <c r="P2757" t="s">
        <v>26</v>
      </c>
      <c r="Q2757" t="s">
        <v>2348</v>
      </c>
      <c r="R2757" s="13">
        <v>11</v>
      </c>
      <c r="S2757" s="13">
        <v>1</v>
      </c>
      <c r="T2757" s="21">
        <v>1</v>
      </c>
      <c r="V2757" t="s">
        <v>2154</v>
      </c>
      <c r="W2757" t="s">
        <v>17592</v>
      </c>
      <c r="X2757" s="20" t="str">
        <f>+IF(V2757="","-",CONCATENATE(V2757,"_",W2757))</f>
        <v>FINES_R15172425</v>
      </c>
      <c r="Y2757" s="59">
        <v>0.22672189772129059</v>
      </c>
      <c r="Z2757" t="s">
        <v>134</v>
      </c>
      <c r="AA2757" t="s">
        <v>2394</v>
      </c>
      <c r="AB2757" t="str">
        <f>+IF(W2757="","-",IF(W2757="UNICO","CENSO","MUESTRA"))</f>
        <v>MUESTRA</v>
      </c>
      <c r="AC2757" t="s">
        <v>2398</v>
      </c>
      <c r="AD2757" t="s">
        <v>11351</v>
      </c>
    </row>
    <row r="2758" spans="1:30" x14ac:dyDescent="0.25">
      <c r="A2758" s="5" t="str">
        <f t="shared" si="43"/>
        <v>R 24 - D 56 - 451 - 1816</v>
      </c>
      <c r="B2758" s="23" t="s">
        <v>2347</v>
      </c>
      <c r="C2758" t="s">
        <v>354</v>
      </c>
      <c r="D2758" t="s">
        <v>313</v>
      </c>
      <c r="E2758" t="s">
        <v>923</v>
      </c>
      <c r="F2758" t="s">
        <v>134</v>
      </c>
      <c r="G2758" t="s">
        <v>134</v>
      </c>
      <c r="H2758" t="s">
        <v>6342</v>
      </c>
      <c r="I2758" t="s">
        <v>20</v>
      </c>
      <c r="J2758" t="s">
        <v>2349</v>
      </c>
      <c r="K2758" t="s">
        <v>21</v>
      </c>
      <c r="M2758" t="s">
        <v>18080</v>
      </c>
      <c r="N2758" t="s">
        <v>22</v>
      </c>
      <c r="O2758" t="s">
        <v>23</v>
      </c>
      <c r="P2758" t="s">
        <v>26</v>
      </c>
      <c r="Q2758" t="s">
        <v>2348</v>
      </c>
      <c r="R2758" s="13">
        <v>134</v>
      </c>
      <c r="S2758" s="13">
        <v>4</v>
      </c>
      <c r="T2758" s="21">
        <v>1</v>
      </c>
      <c r="V2758" t="s">
        <v>2154</v>
      </c>
      <c r="W2758" t="s">
        <v>17592</v>
      </c>
      <c r="X2758" s="20" t="str">
        <f>+IF(V2758="","-",CONCATENATE(V2758,"_",W2758))</f>
        <v>FINES_R15172425</v>
      </c>
      <c r="Y2758" s="59">
        <v>0.22894768416881561</v>
      </c>
      <c r="Z2758" t="s">
        <v>134</v>
      </c>
      <c r="AA2758" t="s">
        <v>2394</v>
      </c>
      <c r="AB2758" t="str">
        <f>+IF(W2758="","-",IF(W2758="UNICO","CENSO","MUESTRA"))</f>
        <v>MUESTRA</v>
      </c>
      <c r="AC2758" t="s">
        <v>2397</v>
      </c>
      <c r="AD2758" t="s">
        <v>6344</v>
      </c>
    </row>
    <row r="2759" spans="1:30" x14ac:dyDescent="0.25">
      <c r="A2759" s="5" t="str">
        <f t="shared" si="43"/>
        <v>R 25 - D 77 - 451 - 2714</v>
      </c>
      <c r="B2759" s="23" t="s">
        <v>2347</v>
      </c>
      <c r="C2759" t="s">
        <v>157</v>
      </c>
      <c r="D2759" t="s">
        <v>387</v>
      </c>
      <c r="E2759" t="s">
        <v>1380</v>
      </c>
      <c r="F2759" t="s">
        <v>134</v>
      </c>
      <c r="G2759" t="s">
        <v>134</v>
      </c>
      <c r="H2759" t="s">
        <v>6462</v>
      </c>
      <c r="I2759" t="s">
        <v>20</v>
      </c>
      <c r="J2759" t="s">
        <v>2349</v>
      </c>
      <c r="K2759" t="s">
        <v>21</v>
      </c>
      <c r="M2759" t="s">
        <v>2342</v>
      </c>
      <c r="N2759" t="s">
        <v>22</v>
      </c>
      <c r="O2759" t="s">
        <v>23</v>
      </c>
      <c r="P2759" t="s">
        <v>26</v>
      </c>
      <c r="Q2759" t="s">
        <v>2348</v>
      </c>
      <c r="R2759" s="13">
        <v>31</v>
      </c>
      <c r="S2759" s="13">
        <v>1</v>
      </c>
      <c r="T2759" s="21">
        <v>1</v>
      </c>
      <c r="V2759" t="s">
        <v>2154</v>
      </c>
      <c r="W2759" t="s">
        <v>17592</v>
      </c>
      <c r="X2759" s="20" t="str">
        <f>+IF(V2759="","-",CONCATENATE(V2759,"_",W2759))</f>
        <v>FINES_R15172425</v>
      </c>
      <c r="Y2759" s="59">
        <v>0.23133690655231481</v>
      </c>
      <c r="Z2759" t="s">
        <v>134</v>
      </c>
      <c r="AA2759" t="s">
        <v>2394</v>
      </c>
      <c r="AB2759" t="str">
        <f>+IF(W2759="","-",IF(W2759="UNICO","CENSO","MUESTRA"))</f>
        <v>MUESTRA</v>
      </c>
      <c r="AC2759" t="s">
        <v>2397</v>
      </c>
      <c r="AD2759" t="s">
        <v>6463</v>
      </c>
    </row>
    <row r="2760" spans="1:30" x14ac:dyDescent="0.25">
      <c r="A2760" s="5" t="str">
        <f t="shared" si="43"/>
        <v>R 25 - D 77 - 451 - 3124</v>
      </c>
      <c r="B2760" s="23" t="s">
        <v>2347</v>
      </c>
      <c r="C2760" t="s">
        <v>157</v>
      </c>
      <c r="D2760" t="s">
        <v>387</v>
      </c>
      <c r="E2760" t="s">
        <v>1380</v>
      </c>
      <c r="F2760" t="s">
        <v>134</v>
      </c>
      <c r="G2760" t="s">
        <v>134</v>
      </c>
      <c r="H2760" t="s">
        <v>6465</v>
      </c>
      <c r="I2760" t="s">
        <v>20</v>
      </c>
      <c r="J2760" t="s">
        <v>2349</v>
      </c>
      <c r="K2760" t="s">
        <v>21</v>
      </c>
      <c r="M2760" t="s">
        <v>2342</v>
      </c>
      <c r="N2760" t="s">
        <v>22</v>
      </c>
      <c r="O2760" t="s">
        <v>23</v>
      </c>
      <c r="P2760" t="s">
        <v>26</v>
      </c>
      <c r="Q2760" t="s">
        <v>2348</v>
      </c>
      <c r="R2760" s="13">
        <v>18</v>
      </c>
      <c r="S2760" s="13">
        <v>1</v>
      </c>
      <c r="T2760" s="21">
        <v>1</v>
      </c>
      <c r="V2760" t="s">
        <v>2154</v>
      </c>
      <c r="W2760" t="s">
        <v>17592</v>
      </c>
      <c r="X2760" s="20" t="str">
        <f>+IF(V2760="","-",CONCATENATE(V2760,"_",W2760))</f>
        <v>FINES_R15172425</v>
      </c>
      <c r="Y2760" s="59">
        <v>0.23133690655231481</v>
      </c>
      <c r="Z2760" t="s">
        <v>134</v>
      </c>
      <c r="AA2760" t="s">
        <v>2394</v>
      </c>
      <c r="AB2760" t="str">
        <f>+IF(W2760="","-",IF(W2760="UNICO","CENSO","MUESTRA"))</f>
        <v>MUESTRA</v>
      </c>
      <c r="AC2760" t="s">
        <v>2398</v>
      </c>
      <c r="AD2760" t="s">
        <v>6466</v>
      </c>
    </row>
    <row r="2761" spans="1:30" x14ac:dyDescent="0.25">
      <c r="A2761" s="5" t="str">
        <f t="shared" si="43"/>
        <v>R 17 - D 36 - 451 - 3965</v>
      </c>
      <c r="B2761" s="23" t="s">
        <v>2347</v>
      </c>
      <c r="C2761" t="s">
        <v>142</v>
      </c>
      <c r="D2761" t="s">
        <v>643</v>
      </c>
      <c r="E2761" t="s">
        <v>644</v>
      </c>
      <c r="F2761" t="s">
        <v>134</v>
      </c>
      <c r="G2761" t="s">
        <v>134</v>
      </c>
      <c r="H2761" t="s">
        <v>4559</v>
      </c>
      <c r="I2761" t="s">
        <v>20</v>
      </c>
      <c r="J2761" t="s">
        <v>2349</v>
      </c>
      <c r="K2761" t="s">
        <v>21</v>
      </c>
      <c r="M2761" t="s">
        <v>18081</v>
      </c>
      <c r="N2761" t="s">
        <v>22</v>
      </c>
      <c r="O2761" t="s">
        <v>23</v>
      </c>
      <c r="P2761" t="s">
        <v>26</v>
      </c>
      <c r="Q2761" t="s">
        <v>2348</v>
      </c>
      <c r="R2761" s="13">
        <v>33</v>
      </c>
      <c r="S2761" s="13">
        <v>2</v>
      </c>
      <c r="T2761" s="21">
        <v>1</v>
      </c>
      <c r="V2761" t="s">
        <v>2154</v>
      </c>
      <c r="W2761" t="s">
        <v>17592</v>
      </c>
      <c r="X2761" s="20" t="str">
        <f>+IF(V2761="","-",CONCATENATE(V2761,"_",W2761))</f>
        <v>FINES_R15172425</v>
      </c>
      <c r="Y2761" s="59">
        <v>0.23315165936946869</v>
      </c>
      <c r="Z2761" t="s">
        <v>134</v>
      </c>
      <c r="AA2761" t="s">
        <v>2394</v>
      </c>
      <c r="AB2761" t="str">
        <f>+IF(W2761="","-",IF(W2761="UNICO","CENSO","MUESTRA"))</f>
        <v>MUESTRA</v>
      </c>
      <c r="AC2761" t="s">
        <v>2398</v>
      </c>
      <c r="AD2761" t="s">
        <v>4561</v>
      </c>
    </row>
    <row r="2762" spans="1:30" x14ac:dyDescent="0.25">
      <c r="A2762" s="5" t="str">
        <f t="shared" si="43"/>
        <v>R 15 - D 79 - 451 - 2290</v>
      </c>
      <c r="B2762" s="23" t="s">
        <v>2347</v>
      </c>
      <c r="C2762" t="s">
        <v>141</v>
      </c>
      <c r="D2762" t="s">
        <v>1410</v>
      </c>
      <c r="E2762" t="s">
        <v>1411</v>
      </c>
      <c r="F2762" t="s">
        <v>134</v>
      </c>
      <c r="G2762" t="s">
        <v>134</v>
      </c>
      <c r="H2762" t="s">
        <v>4485</v>
      </c>
      <c r="I2762" t="s">
        <v>20</v>
      </c>
      <c r="J2762" t="s">
        <v>2349</v>
      </c>
      <c r="K2762" t="s">
        <v>21</v>
      </c>
      <c r="M2762" t="s">
        <v>4486</v>
      </c>
      <c r="N2762" t="s">
        <v>22</v>
      </c>
      <c r="O2762" t="s">
        <v>23</v>
      </c>
      <c r="P2762" t="s">
        <v>26</v>
      </c>
      <c r="Q2762" t="s">
        <v>2348</v>
      </c>
      <c r="R2762" s="13">
        <v>36</v>
      </c>
      <c r="S2762" s="13">
        <v>3</v>
      </c>
      <c r="T2762" s="21">
        <v>1</v>
      </c>
      <c r="V2762" t="s">
        <v>2154</v>
      </c>
      <c r="W2762" t="s">
        <v>17592</v>
      </c>
      <c r="X2762" s="20" t="str">
        <f>+IF(V2762="","-",CONCATENATE(V2762,"_",W2762))</f>
        <v>FINES_R15172425</v>
      </c>
      <c r="Y2762" s="59">
        <v>0.238956019282341</v>
      </c>
      <c r="Z2762" t="s">
        <v>134</v>
      </c>
      <c r="AA2762" t="s">
        <v>2394</v>
      </c>
      <c r="AB2762" t="str">
        <f>+IF(W2762="","-",IF(W2762="UNICO","CENSO","MUESTRA"))</f>
        <v>MUESTRA</v>
      </c>
      <c r="AC2762" t="s">
        <v>2398</v>
      </c>
      <c r="AD2762" t="s">
        <v>4487</v>
      </c>
    </row>
    <row r="2763" spans="1:30" x14ac:dyDescent="0.25">
      <c r="A2763" s="5" t="str">
        <f t="shared" si="43"/>
        <v>R 25 - D 77 - 451 - 3125</v>
      </c>
      <c r="B2763" s="23" t="s">
        <v>2347</v>
      </c>
      <c r="C2763" t="s">
        <v>157</v>
      </c>
      <c r="D2763" t="s">
        <v>387</v>
      </c>
      <c r="E2763" t="s">
        <v>1380</v>
      </c>
      <c r="F2763" t="s">
        <v>134</v>
      </c>
      <c r="G2763" t="s">
        <v>134</v>
      </c>
      <c r="H2763" t="s">
        <v>6455</v>
      </c>
      <c r="I2763" t="s">
        <v>20</v>
      </c>
      <c r="J2763" t="s">
        <v>2349</v>
      </c>
      <c r="K2763" t="s">
        <v>21</v>
      </c>
      <c r="M2763" t="s">
        <v>6456</v>
      </c>
      <c r="N2763" t="s">
        <v>22</v>
      </c>
      <c r="O2763" t="s">
        <v>23</v>
      </c>
      <c r="P2763" t="s">
        <v>26</v>
      </c>
      <c r="Q2763" t="s">
        <v>2348</v>
      </c>
      <c r="R2763" s="13">
        <v>31</v>
      </c>
      <c r="S2763" s="13">
        <v>1</v>
      </c>
      <c r="T2763" s="21">
        <v>1</v>
      </c>
      <c r="V2763" t="s">
        <v>2154</v>
      </c>
      <c r="W2763" t="s">
        <v>17592</v>
      </c>
      <c r="X2763" s="20" t="str">
        <f>+IF(V2763="","-",CONCATENATE(V2763,"_",W2763))</f>
        <v>FINES_R15172425</v>
      </c>
      <c r="Y2763" s="59">
        <v>0.24091701209545141</v>
      </c>
      <c r="Z2763" t="s">
        <v>134</v>
      </c>
      <c r="AA2763" t="s">
        <v>2394</v>
      </c>
      <c r="AB2763" t="str">
        <f>+IF(W2763="","-",IF(W2763="UNICO","CENSO","MUESTRA"))</f>
        <v>MUESTRA</v>
      </c>
      <c r="AC2763" t="s">
        <v>2397</v>
      </c>
      <c r="AD2763" t="s">
        <v>6457</v>
      </c>
    </row>
    <row r="2764" spans="1:30" x14ac:dyDescent="0.25">
      <c r="A2764" s="5" t="str">
        <f t="shared" si="43"/>
        <v>R 25 - D 7 - 451 - 3664</v>
      </c>
      <c r="B2764" s="23" t="s">
        <v>2347</v>
      </c>
      <c r="C2764" t="s">
        <v>157</v>
      </c>
      <c r="D2764" t="s">
        <v>165</v>
      </c>
      <c r="E2764" t="s">
        <v>300</v>
      </c>
      <c r="F2764" t="s">
        <v>134</v>
      </c>
      <c r="G2764" t="s">
        <v>134</v>
      </c>
      <c r="H2764" t="s">
        <v>12117</v>
      </c>
      <c r="I2764" t="s">
        <v>20</v>
      </c>
      <c r="J2764" t="s">
        <v>2349</v>
      </c>
      <c r="K2764" t="s">
        <v>21</v>
      </c>
      <c r="M2764" t="s">
        <v>12118</v>
      </c>
      <c r="N2764" t="s">
        <v>22</v>
      </c>
      <c r="O2764" t="s">
        <v>23</v>
      </c>
      <c r="P2764" t="s">
        <v>26</v>
      </c>
      <c r="Q2764" t="s">
        <v>2348</v>
      </c>
      <c r="R2764" s="13">
        <v>20</v>
      </c>
      <c r="S2764" s="13">
        <v>1</v>
      </c>
      <c r="T2764" s="21">
        <v>1</v>
      </c>
      <c r="V2764" t="s">
        <v>2154</v>
      </c>
      <c r="W2764" t="s">
        <v>17592</v>
      </c>
      <c r="X2764" s="20" t="str">
        <f>+IF(V2764="","-",CONCATENATE(V2764,"_",W2764))</f>
        <v>FINES_R15172425</v>
      </c>
      <c r="Y2764" s="59">
        <v>0.2418879717588425</v>
      </c>
      <c r="Z2764" t="s">
        <v>134</v>
      </c>
      <c r="AA2764" t="s">
        <v>2394</v>
      </c>
      <c r="AB2764" t="str">
        <f>+IF(W2764="","-",IF(W2764="UNICO","CENSO","MUESTRA"))</f>
        <v>MUESTRA</v>
      </c>
      <c r="AC2764" t="s">
        <v>2398</v>
      </c>
      <c r="AD2764" t="s">
        <v>12119</v>
      </c>
    </row>
    <row r="2765" spans="1:30" x14ac:dyDescent="0.25">
      <c r="A2765" s="5" t="str">
        <f t="shared" si="43"/>
        <v>R 25 - D 77 - 451 - 2957</v>
      </c>
      <c r="B2765" s="23" t="s">
        <v>2347</v>
      </c>
      <c r="C2765" t="s">
        <v>157</v>
      </c>
      <c r="D2765" t="s">
        <v>387</v>
      </c>
      <c r="E2765" t="s">
        <v>1380</v>
      </c>
      <c r="F2765" t="s">
        <v>134</v>
      </c>
      <c r="G2765" t="s">
        <v>134</v>
      </c>
      <c r="H2765" t="s">
        <v>12156</v>
      </c>
      <c r="I2765" t="s">
        <v>20</v>
      </c>
      <c r="J2765" t="s">
        <v>2349</v>
      </c>
      <c r="K2765" t="s">
        <v>21</v>
      </c>
      <c r="M2765" t="s">
        <v>12157</v>
      </c>
      <c r="N2765" t="s">
        <v>22</v>
      </c>
      <c r="O2765" t="s">
        <v>23</v>
      </c>
      <c r="P2765" t="s">
        <v>26</v>
      </c>
      <c r="Q2765" t="s">
        <v>2348</v>
      </c>
      <c r="R2765" s="13">
        <v>21</v>
      </c>
      <c r="S2765" s="13">
        <v>1</v>
      </c>
      <c r="T2765" s="21">
        <v>1</v>
      </c>
      <c r="V2765" t="s">
        <v>2154</v>
      </c>
      <c r="W2765" t="s">
        <v>17592</v>
      </c>
      <c r="X2765" s="20" t="str">
        <f>+IF(V2765="","-",CONCATENATE(V2765,"_",W2765))</f>
        <v>FINES_R15172425</v>
      </c>
      <c r="Y2765" s="59">
        <v>0.24516454339027399</v>
      </c>
      <c r="Z2765" t="s">
        <v>134</v>
      </c>
      <c r="AA2765" t="s">
        <v>2394</v>
      </c>
      <c r="AB2765" t="str">
        <f>+IF(W2765="","-",IF(W2765="UNICO","CENSO","MUESTRA"))</f>
        <v>MUESTRA</v>
      </c>
      <c r="AC2765" t="s">
        <v>2397</v>
      </c>
      <c r="AD2765" t="s">
        <v>12158</v>
      </c>
    </row>
    <row r="2766" spans="1:30" x14ac:dyDescent="0.25">
      <c r="A2766" s="5" t="str">
        <f t="shared" si="43"/>
        <v>R 15 - D 3 - 451 - 3106</v>
      </c>
      <c r="B2766" s="23" t="s">
        <v>2347</v>
      </c>
      <c r="C2766" t="s">
        <v>141</v>
      </c>
      <c r="D2766" t="s">
        <v>174</v>
      </c>
      <c r="E2766" t="s">
        <v>176</v>
      </c>
      <c r="F2766" t="s">
        <v>134</v>
      </c>
      <c r="G2766" t="s">
        <v>134</v>
      </c>
      <c r="H2766" t="s">
        <v>4450</v>
      </c>
      <c r="I2766" t="s">
        <v>20</v>
      </c>
      <c r="J2766" t="s">
        <v>2349</v>
      </c>
      <c r="K2766" t="s">
        <v>21</v>
      </c>
      <c r="M2766" t="s">
        <v>2288</v>
      </c>
      <c r="N2766" t="s">
        <v>22</v>
      </c>
      <c r="O2766" t="s">
        <v>23</v>
      </c>
      <c r="P2766" t="s">
        <v>26</v>
      </c>
      <c r="Q2766" t="s">
        <v>2348</v>
      </c>
      <c r="R2766" s="13">
        <v>15</v>
      </c>
      <c r="S2766" s="13">
        <v>1</v>
      </c>
      <c r="T2766" s="21">
        <v>1</v>
      </c>
      <c r="V2766" t="s">
        <v>2154</v>
      </c>
      <c r="W2766" t="s">
        <v>17592</v>
      </c>
      <c r="X2766" s="20" t="str">
        <f>+IF(V2766="","-",CONCATENATE(V2766,"_",W2766))</f>
        <v>FINES_R15172425</v>
      </c>
      <c r="Y2766" s="59">
        <v>0.24702116847038269</v>
      </c>
      <c r="Z2766" t="s">
        <v>134</v>
      </c>
      <c r="AA2766" t="s">
        <v>2394</v>
      </c>
      <c r="AB2766" t="str">
        <f>+IF(W2766="","-",IF(W2766="UNICO","CENSO","MUESTRA"))</f>
        <v>MUESTRA</v>
      </c>
      <c r="AC2766" t="s">
        <v>2398</v>
      </c>
      <c r="AD2766" t="s">
        <v>4451</v>
      </c>
    </row>
    <row r="2767" spans="1:30" x14ac:dyDescent="0.25">
      <c r="A2767" s="5" t="str">
        <f t="shared" si="43"/>
        <v>R 15 - D 17 - 451 - 2368</v>
      </c>
      <c r="B2767" s="23" t="s">
        <v>2347</v>
      </c>
      <c r="C2767" t="s">
        <v>141</v>
      </c>
      <c r="D2767" t="s">
        <v>459</v>
      </c>
      <c r="E2767" t="s">
        <v>460</v>
      </c>
      <c r="F2767" t="s">
        <v>134</v>
      </c>
      <c r="G2767" t="s">
        <v>134</v>
      </c>
      <c r="H2767" t="s">
        <v>4421</v>
      </c>
      <c r="I2767" t="s">
        <v>20</v>
      </c>
      <c r="J2767" t="s">
        <v>2349</v>
      </c>
      <c r="K2767" t="s">
        <v>21</v>
      </c>
      <c r="M2767" t="s">
        <v>3644</v>
      </c>
      <c r="N2767" t="s">
        <v>22</v>
      </c>
      <c r="O2767" t="s">
        <v>23</v>
      </c>
      <c r="P2767" t="s">
        <v>26</v>
      </c>
      <c r="Q2767" t="s">
        <v>2348</v>
      </c>
      <c r="R2767" s="13">
        <v>6</v>
      </c>
      <c r="S2767" s="13">
        <v>1</v>
      </c>
      <c r="T2767" s="21">
        <v>1</v>
      </c>
      <c r="V2767" t="s">
        <v>2154</v>
      </c>
      <c r="W2767" t="s">
        <v>17592</v>
      </c>
      <c r="X2767" s="20" t="str">
        <f>+IF(V2767="","-",CONCATENATE(V2767,"_",W2767))</f>
        <v>FINES_R15172425</v>
      </c>
      <c r="Y2767" s="59">
        <v>0.25977718830108643</v>
      </c>
      <c r="Z2767" t="s">
        <v>134</v>
      </c>
      <c r="AA2767" t="s">
        <v>2394</v>
      </c>
      <c r="AB2767" t="str">
        <f>+IF(W2767="","-",IF(W2767="UNICO","CENSO","MUESTRA"))</f>
        <v>MUESTRA</v>
      </c>
      <c r="AC2767" t="s">
        <v>2398</v>
      </c>
      <c r="AD2767" t="s">
        <v>4422</v>
      </c>
    </row>
    <row r="2768" spans="1:30" x14ac:dyDescent="0.25">
      <c r="A2768" s="5" t="str">
        <f t="shared" si="43"/>
        <v>R 25 - D 12 - 451 - 3785</v>
      </c>
      <c r="B2768" s="23" t="s">
        <v>2347</v>
      </c>
      <c r="C2768" t="s">
        <v>157</v>
      </c>
      <c r="D2768" t="s">
        <v>396</v>
      </c>
      <c r="E2768" t="s">
        <v>398</v>
      </c>
      <c r="F2768" t="s">
        <v>134</v>
      </c>
      <c r="G2768" t="s">
        <v>134</v>
      </c>
      <c r="H2768" t="s">
        <v>12106</v>
      </c>
      <c r="I2768" t="s">
        <v>20</v>
      </c>
      <c r="J2768" t="s">
        <v>2349</v>
      </c>
      <c r="K2768" t="s">
        <v>21</v>
      </c>
      <c r="M2768" t="s">
        <v>18082</v>
      </c>
      <c r="N2768" t="s">
        <v>22</v>
      </c>
      <c r="O2768" t="s">
        <v>23</v>
      </c>
      <c r="P2768" t="s">
        <v>26</v>
      </c>
      <c r="Q2768" t="s">
        <v>2348</v>
      </c>
      <c r="R2768" s="13">
        <v>7</v>
      </c>
      <c r="S2768" s="13">
        <v>1</v>
      </c>
      <c r="T2768" s="21">
        <v>1</v>
      </c>
      <c r="V2768" t="s">
        <v>2154</v>
      </c>
      <c r="W2768" t="s">
        <v>17592</v>
      </c>
      <c r="X2768" s="20" t="str">
        <f>+IF(V2768="","-",CONCATENATE(V2768,"_",W2768))</f>
        <v>FINES_R15172425</v>
      </c>
      <c r="Y2768" s="59">
        <v>0.27086806297302252</v>
      </c>
      <c r="Z2768" t="s">
        <v>134</v>
      </c>
      <c r="AA2768" t="s">
        <v>2394</v>
      </c>
      <c r="AB2768" t="str">
        <f>+IF(W2768="","-",IF(W2768="UNICO","CENSO","MUESTRA"))</f>
        <v>MUESTRA</v>
      </c>
      <c r="AC2768" t="s">
        <v>2397</v>
      </c>
      <c r="AD2768" t="s">
        <v>12108</v>
      </c>
    </row>
    <row r="2769" spans="1:30" x14ac:dyDescent="0.25">
      <c r="A2769" s="5" t="str">
        <f t="shared" si="43"/>
        <v>R 17 - D 87 - 451 - 2177</v>
      </c>
      <c r="B2769" s="23" t="s">
        <v>2347</v>
      </c>
      <c r="C2769" t="s">
        <v>142</v>
      </c>
      <c r="D2769" t="s">
        <v>1531</v>
      </c>
      <c r="E2769" t="s">
        <v>1532</v>
      </c>
      <c r="F2769" t="s">
        <v>134</v>
      </c>
      <c r="G2769" t="s">
        <v>134</v>
      </c>
      <c r="H2769" t="s">
        <v>4591</v>
      </c>
      <c r="I2769" t="s">
        <v>20</v>
      </c>
      <c r="J2769" t="s">
        <v>2349</v>
      </c>
      <c r="K2769" t="s">
        <v>21</v>
      </c>
      <c r="M2769" t="s">
        <v>2298</v>
      </c>
      <c r="N2769" t="s">
        <v>22</v>
      </c>
      <c r="O2769" t="s">
        <v>23</v>
      </c>
      <c r="P2769" t="s">
        <v>26</v>
      </c>
      <c r="Q2769" t="s">
        <v>2348</v>
      </c>
      <c r="R2769" s="13">
        <v>13</v>
      </c>
      <c r="S2769" s="13">
        <v>1</v>
      </c>
      <c r="T2769" s="21">
        <v>1</v>
      </c>
      <c r="V2769" t="s">
        <v>2154</v>
      </c>
      <c r="W2769" t="s">
        <v>17592</v>
      </c>
      <c r="X2769" s="20" t="str">
        <f>+IF(V2769="","-",CONCATENATE(V2769,"_",W2769))</f>
        <v>FINES_R15172425</v>
      </c>
      <c r="Y2769" s="59">
        <v>0.27524676918983459</v>
      </c>
      <c r="Z2769" t="s">
        <v>134</v>
      </c>
      <c r="AA2769" t="s">
        <v>2394</v>
      </c>
      <c r="AB2769" t="str">
        <f>+IF(W2769="","-",IF(W2769="UNICO","CENSO","MUESTRA"))</f>
        <v>MUESTRA</v>
      </c>
      <c r="AC2769" t="s">
        <v>2398</v>
      </c>
      <c r="AD2769" t="s">
        <v>4592</v>
      </c>
    </row>
    <row r="2770" spans="1:30" x14ac:dyDescent="0.25">
      <c r="A2770" s="5" t="str">
        <f t="shared" si="43"/>
        <v>R 17 - D 27 - 451 - 4363</v>
      </c>
      <c r="B2770" s="23" t="s">
        <v>2347</v>
      </c>
      <c r="C2770" t="s">
        <v>142</v>
      </c>
      <c r="D2770" t="s">
        <v>525</v>
      </c>
      <c r="E2770" t="s">
        <v>526</v>
      </c>
      <c r="F2770" t="s">
        <v>134</v>
      </c>
      <c r="G2770" t="s">
        <v>134</v>
      </c>
      <c r="H2770" t="s">
        <v>11361</v>
      </c>
      <c r="I2770" t="s">
        <v>20</v>
      </c>
      <c r="J2770" t="s">
        <v>2349</v>
      </c>
      <c r="K2770" t="s">
        <v>21</v>
      </c>
      <c r="M2770" t="s">
        <v>11362</v>
      </c>
      <c r="N2770" t="s">
        <v>22</v>
      </c>
      <c r="O2770" t="s">
        <v>23</v>
      </c>
      <c r="P2770" t="s">
        <v>26</v>
      </c>
      <c r="Q2770" t="s">
        <v>2348</v>
      </c>
      <c r="R2770" s="13">
        <v>12</v>
      </c>
      <c r="S2770" s="13">
        <v>1</v>
      </c>
      <c r="T2770" s="21">
        <v>1</v>
      </c>
      <c r="V2770" t="s">
        <v>2154</v>
      </c>
      <c r="W2770" t="s">
        <v>17592</v>
      </c>
      <c r="X2770" s="20" t="str">
        <f>+IF(V2770="","-",CONCATENATE(V2770,"_",W2770))</f>
        <v>FINES_R15172425</v>
      </c>
      <c r="Y2770" s="59">
        <v>0.27660250663757319</v>
      </c>
      <c r="Z2770" t="s">
        <v>134</v>
      </c>
      <c r="AA2770" t="s">
        <v>2394</v>
      </c>
      <c r="AB2770" t="str">
        <f>+IF(W2770="","-",IF(W2770="UNICO","CENSO","MUESTRA"))</f>
        <v>MUESTRA</v>
      </c>
      <c r="AC2770" t="s">
        <v>2397</v>
      </c>
      <c r="AD2770" t="s">
        <v>11363</v>
      </c>
    </row>
    <row r="2771" spans="1:30" x14ac:dyDescent="0.25">
      <c r="A2771" s="5" t="str">
        <f t="shared" si="43"/>
        <v>R 24 - D 34 - 451 - 2552</v>
      </c>
      <c r="B2771" s="23" t="s">
        <v>2347</v>
      </c>
      <c r="C2771" t="s">
        <v>354</v>
      </c>
      <c r="D2771" t="s">
        <v>632</v>
      </c>
      <c r="E2771" t="s">
        <v>633</v>
      </c>
      <c r="F2771" t="s">
        <v>134</v>
      </c>
      <c r="G2771" t="s">
        <v>134</v>
      </c>
      <c r="H2771" t="s">
        <v>6338</v>
      </c>
      <c r="I2771" t="s">
        <v>20</v>
      </c>
      <c r="J2771" t="s">
        <v>2349</v>
      </c>
      <c r="K2771" t="s">
        <v>21</v>
      </c>
      <c r="M2771" t="s">
        <v>6339</v>
      </c>
      <c r="N2771" t="s">
        <v>22</v>
      </c>
      <c r="O2771" t="s">
        <v>23</v>
      </c>
      <c r="P2771" t="s">
        <v>26</v>
      </c>
      <c r="Q2771" t="s">
        <v>2348</v>
      </c>
      <c r="R2771" s="13">
        <v>6</v>
      </c>
      <c r="S2771" s="13">
        <v>1</v>
      </c>
      <c r="T2771" s="21">
        <v>1</v>
      </c>
      <c r="V2771" t="s">
        <v>2154</v>
      </c>
      <c r="W2771" t="s">
        <v>17592</v>
      </c>
      <c r="X2771" s="20" t="str">
        <f>+IF(V2771="","-",CONCATENATE(V2771,"_",W2771))</f>
        <v>FINES_R15172425</v>
      </c>
      <c r="Y2771" s="59">
        <v>0.28060066699981689</v>
      </c>
      <c r="Z2771" t="s">
        <v>134</v>
      </c>
      <c r="AA2771" t="s">
        <v>2394</v>
      </c>
      <c r="AB2771" t="str">
        <f>+IF(W2771="","-",IF(W2771="UNICO","CENSO","MUESTRA"))</f>
        <v>MUESTRA</v>
      </c>
      <c r="AC2771" t="s">
        <v>2397</v>
      </c>
      <c r="AD2771" t="s">
        <v>6340</v>
      </c>
    </row>
    <row r="2772" spans="1:30" x14ac:dyDescent="0.25">
      <c r="A2772" s="5" t="str">
        <f t="shared" si="43"/>
        <v>R 15 - D 118 - 451 - 4066</v>
      </c>
      <c r="B2772" s="23" t="s">
        <v>2347</v>
      </c>
      <c r="C2772" t="s">
        <v>141</v>
      </c>
      <c r="D2772" t="s">
        <v>163</v>
      </c>
      <c r="E2772" t="s">
        <v>1912</v>
      </c>
      <c r="F2772" t="s">
        <v>134</v>
      </c>
      <c r="G2772" t="s">
        <v>134</v>
      </c>
      <c r="H2772" t="s">
        <v>4384</v>
      </c>
      <c r="I2772" t="s">
        <v>20</v>
      </c>
      <c r="J2772" t="s">
        <v>2349</v>
      </c>
      <c r="K2772" t="s">
        <v>21</v>
      </c>
      <c r="M2772" t="s">
        <v>4106</v>
      </c>
      <c r="N2772" t="s">
        <v>22</v>
      </c>
      <c r="O2772" t="s">
        <v>23</v>
      </c>
      <c r="P2772" t="s">
        <v>26</v>
      </c>
      <c r="Q2772" t="s">
        <v>2348</v>
      </c>
      <c r="R2772" s="13">
        <v>10</v>
      </c>
      <c r="S2772" s="13">
        <v>1</v>
      </c>
      <c r="T2772" s="21">
        <v>1</v>
      </c>
      <c r="V2772" t="s">
        <v>2154</v>
      </c>
      <c r="W2772" t="s">
        <v>17592</v>
      </c>
      <c r="X2772" s="20" t="str">
        <f>+IF(V2772="","-",CONCATENATE(V2772,"_",W2772))</f>
        <v>FINES_R15172425</v>
      </c>
      <c r="Y2772" s="59">
        <v>0.28086656332015991</v>
      </c>
      <c r="Z2772" t="s">
        <v>134</v>
      </c>
      <c r="AA2772" t="s">
        <v>2394</v>
      </c>
      <c r="AB2772" t="str">
        <f>+IF(W2772="","-",IF(W2772="UNICO","CENSO","MUESTRA"))</f>
        <v>MUESTRA</v>
      </c>
      <c r="AC2772" t="s">
        <v>2398</v>
      </c>
      <c r="AD2772" t="s">
        <v>4385</v>
      </c>
    </row>
    <row r="2773" spans="1:30" x14ac:dyDescent="0.25">
      <c r="A2773" s="5" t="str">
        <f t="shared" si="43"/>
        <v>R 24 - D 61 - 451 - 2573</v>
      </c>
      <c r="B2773" s="23" t="s">
        <v>2347</v>
      </c>
      <c r="C2773" t="s">
        <v>354</v>
      </c>
      <c r="D2773" t="s">
        <v>950</v>
      </c>
      <c r="E2773" t="s">
        <v>951</v>
      </c>
      <c r="F2773" t="s">
        <v>134</v>
      </c>
      <c r="G2773" t="s">
        <v>134</v>
      </c>
      <c r="H2773" t="s">
        <v>6354</v>
      </c>
      <c r="I2773" t="s">
        <v>20</v>
      </c>
      <c r="J2773" t="s">
        <v>2349</v>
      </c>
      <c r="K2773" t="s">
        <v>21</v>
      </c>
      <c r="M2773" t="s">
        <v>6355</v>
      </c>
      <c r="N2773" t="s">
        <v>22</v>
      </c>
      <c r="O2773" t="s">
        <v>23</v>
      </c>
      <c r="P2773" t="s">
        <v>26</v>
      </c>
      <c r="Q2773" t="s">
        <v>2348</v>
      </c>
      <c r="R2773" s="13">
        <v>53</v>
      </c>
      <c r="S2773" s="13">
        <v>3</v>
      </c>
      <c r="T2773" s="21">
        <v>1</v>
      </c>
      <c r="V2773" t="s">
        <v>2154</v>
      </c>
      <c r="W2773" t="s">
        <v>17592</v>
      </c>
      <c r="X2773" s="20" t="str">
        <f>+IF(V2773="","-",CONCATENATE(V2773,"_",W2773))</f>
        <v>FINES_R15172425</v>
      </c>
      <c r="Y2773" s="59">
        <v>0.28213271498680109</v>
      </c>
      <c r="Z2773" t="s">
        <v>134</v>
      </c>
      <c r="AA2773" t="s">
        <v>2394</v>
      </c>
      <c r="AB2773" t="str">
        <f>+IF(W2773="","-",IF(W2773="UNICO","CENSO","MUESTRA"))</f>
        <v>MUESTRA</v>
      </c>
      <c r="AC2773" t="s">
        <v>2398</v>
      </c>
      <c r="AD2773" t="s">
        <v>6356</v>
      </c>
    </row>
    <row r="2774" spans="1:30" x14ac:dyDescent="0.25">
      <c r="A2774" s="5" t="str">
        <f t="shared" si="43"/>
        <v>R 25 - D 7 - 451 - 2856</v>
      </c>
      <c r="B2774" s="23" t="s">
        <v>2347</v>
      </c>
      <c r="C2774" t="s">
        <v>157</v>
      </c>
      <c r="D2774" t="s">
        <v>165</v>
      </c>
      <c r="E2774" t="s">
        <v>300</v>
      </c>
      <c r="F2774" t="s">
        <v>134</v>
      </c>
      <c r="G2774" t="s">
        <v>134</v>
      </c>
      <c r="H2774" t="s">
        <v>6436</v>
      </c>
      <c r="I2774" t="s">
        <v>20</v>
      </c>
      <c r="J2774" t="s">
        <v>2349</v>
      </c>
      <c r="K2774" t="s">
        <v>21</v>
      </c>
      <c r="M2774" t="s">
        <v>6437</v>
      </c>
      <c r="N2774" t="s">
        <v>22</v>
      </c>
      <c r="O2774" t="s">
        <v>23</v>
      </c>
      <c r="P2774" t="s">
        <v>26</v>
      </c>
      <c r="Q2774" t="s">
        <v>2348</v>
      </c>
      <c r="R2774" s="13">
        <v>24</v>
      </c>
      <c r="S2774" s="13">
        <v>1</v>
      </c>
      <c r="T2774" s="21">
        <v>1</v>
      </c>
      <c r="V2774" t="s">
        <v>2154</v>
      </c>
      <c r="W2774" t="s">
        <v>17592</v>
      </c>
      <c r="X2774" s="20" t="str">
        <f>+IF(V2774="","-",CONCATENATE(V2774,"_",W2774))</f>
        <v>FINES_R15172425</v>
      </c>
      <c r="Y2774" s="59">
        <v>0.28739306330680853</v>
      </c>
      <c r="Z2774" t="s">
        <v>134</v>
      </c>
      <c r="AA2774" t="s">
        <v>2394</v>
      </c>
      <c r="AB2774" t="str">
        <f>+IF(W2774="","-",IF(W2774="UNICO","CENSO","MUESTRA"))</f>
        <v>MUESTRA</v>
      </c>
      <c r="AC2774" t="s">
        <v>2397</v>
      </c>
      <c r="AD2774" t="s">
        <v>6438</v>
      </c>
    </row>
    <row r="2775" spans="1:30" x14ac:dyDescent="0.25">
      <c r="A2775" s="5" t="str">
        <f t="shared" si="43"/>
        <v>R 25 - D 7 - 451 - 2860</v>
      </c>
      <c r="B2775" s="23" t="s">
        <v>2347</v>
      </c>
      <c r="C2775" t="s">
        <v>157</v>
      </c>
      <c r="D2775" t="s">
        <v>165</v>
      </c>
      <c r="E2775" t="s">
        <v>300</v>
      </c>
      <c r="F2775" t="s">
        <v>134</v>
      </c>
      <c r="G2775" t="s">
        <v>134</v>
      </c>
      <c r="H2775" t="s">
        <v>6412</v>
      </c>
      <c r="I2775" t="s">
        <v>20</v>
      </c>
      <c r="J2775" t="s">
        <v>2349</v>
      </c>
      <c r="K2775" t="s">
        <v>21</v>
      </c>
      <c r="M2775" t="s">
        <v>2339</v>
      </c>
      <c r="N2775" t="s">
        <v>22</v>
      </c>
      <c r="O2775" t="s">
        <v>23</v>
      </c>
      <c r="P2775" t="s">
        <v>26</v>
      </c>
      <c r="Q2775" t="s">
        <v>2348</v>
      </c>
      <c r="R2775" s="13">
        <v>18</v>
      </c>
      <c r="S2775" s="13">
        <v>1</v>
      </c>
      <c r="T2775" s="21">
        <v>1</v>
      </c>
      <c r="V2775" t="s">
        <v>2154</v>
      </c>
      <c r="W2775" t="s">
        <v>17592</v>
      </c>
      <c r="X2775" s="20" t="str">
        <f>+IF(V2775="","-",CONCATENATE(V2775,"_",W2775))</f>
        <v>FINES_R15172425</v>
      </c>
      <c r="Y2775" s="59">
        <v>0.29020160436630249</v>
      </c>
      <c r="Z2775" t="s">
        <v>134</v>
      </c>
      <c r="AA2775" t="s">
        <v>2394</v>
      </c>
      <c r="AB2775" t="str">
        <f>+IF(W2775="","-",IF(W2775="UNICO","CENSO","MUESTRA"))</f>
        <v>MUESTRA</v>
      </c>
      <c r="AC2775" t="s">
        <v>2397</v>
      </c>
      <c r="AD2775" t="s">
        <v>6413</v>
      </c>
    </row>
    <row r="2776" spans="1:30" x14ac:dyDescent="0.25">
      <c r="A2776" s="5" t="str">
        <f t="shared" si="43"/>
        <v>R 15 - D 76 - 451 - 2181</v>
      </c>
      <c r="B2776" s="23" t="s">
        <v>2347</v>
      </c>
      <c r="C2776" t="s">
        <v>141</v>
      </c>
      <c r="D2776" t="s">
        <v>1367</v>
      </c>
      <c r="E2776" t="s">
        <v>1368</v>
      </c>
      <c r="F2776" t="s">
        <v>134</v>
      </c>
      <c r="G2776" t="s">
        <v>134</v>
      </c>
      <c r="H2776" t="s">
        <v>4461</v>
      </c>
      <c r="I2776" t="s">
        <v>20</v>
      </c>
      <c r="J2776" t="s">
        <v>2349</v>
      </c>
      <c r="K2776" t="s">
        <v>21</v>
      </c>
      <c r="M2776" t="s">
        <v>4462</v>
      </c>
      <c r="N2776" t="s">
        <v>22</v>
      </c>
      <c r="O2776" t="s">
        <v>23</v>
      </c>
      <c r="P2776" t="s">
        <v>26</v>
      </c>
      <c r="Q2776" t="s">
        <v>2348</v>
      </c>
      <c r="R2776" s="13">
        <v>7</v>
      </c>
      <c r="S2776" s="13">
        <v>1</v>
      </c>
      <c r="T2776" s="21">
        <v>1</v>
      </c>
      <c r="V2776" t="s">
        <v>2154</v>
      </c>
      <c r="W2776" t="s">
        <v>17592</v>
      </c>
      <c r="X2776" s="20" t="str">
        <f>+IF(V2776="","-",CONCATENATE(V2776,"_",W2776))</f>
        <v>FINES_R15172425</v>
      </c>
      <c r="Y2776" s="59">
        <v>0.29177460074424738</v>
      </c>
      <c r="Z2776" t="s">
        <v>134</v>
      </c>
      <c r="AA2776" t="s">
        <v>2394</v>
      </c>
      <c r="AB2776" t="str">
        <f>+IF(W2776="","-",IF(W2776="UNICO","CENSO","MUESTRA"))</f>
        <v>MUESTRA</v>
      </c>
      <c r="AC2776" t="s">
        <v>2398</v>
      </c>
      <c r="AD2776" t="s">
        <v>4463</v>
      </c>
    </row>
    <row r="2777" spans="1:30" x14ac:dyDescent="0.25">
      <c r="A2777" s="5" t="str">
        <f t="shared" si="43"/>
        <v>R 24 - D 90 - 451 - 4652</v>
      </c>
      <c r="B2777" s="23" t="s">
        <v>2347</v>
      </c>
      <c r="C2777" t="s">
        <v>354</v>
      </c>
      <c r="D2777" t="s">
        <v>1547</v>
      </c>
      <c r="E2777" t="s">
        <v>1548</v>
      </c>
      <c r="F2777" t="s">
        <v>134</v>
      </c>
      <c r="G2777" t="s">
        <v>134</v>
      </c>
      <c r="H2777" t="s">
        <v>12092</v>
      </c>
      <c r="I2777" t="s">
        <v>20</v>
      </c>
      <c r="J2777" t="s">
        <v>2349</v>
      </c>
      <c r="K2777" t="s">
        <v>21</v>
      </c>
      <c r="M2777" t="s">
        <v>12093</v>
      </c>
      <c r="N2777" t="s">
        <v>22</v>
      </c>
      <c r="O2777" t="s">
        <v>23</v>
      </c>
      <c r="P2777" t="s">
        <v>26</v>
      </c>
      <c r="Q2777" t="s">
        <v>2348</v>
      </c>
      <c r="R2777" s="13">
        <v>14</v>
      </c>
      <c r="S2777" s="13">
        <v>1</v>
      </c>
      <c r="T2777" s="21">
        <v>1</v>
      </c>
      <c r="V2777" t="s">
        <v>2154</v>
      </c>
      <c r="W2777" t="s">
        <v>17592</v>
      </c>
      <c r="X2777" s="20" t="str">
        <f>+IF(V2777="","-",CONCATENATE(V2777,"_",W2777))</f>
        <v>FINES_R15172425</v>
      </c>
      <c r="Y2777" s="59">
        <v>0.295676589012146</v>
      </c>
      <c r="Z2777" t="s">
        <v>134</v>
      </c>
      <c r="AA2777" t="s">
        <v>2394</v>
      </c>
      <c r="AB2777" t="str">
        <f>+IF(W2777="","-",IF(W2777="UNICO","CENSO","MUESTRA"))</f>
        <v>MUESTRA</v>
      </c>
      <c r="AC2777" t="s">
        <v>2397</v>
      </c>
      <c r="AD2777" t="s">
        <v>12094</v>
      </c>
    </row>
    <row r="2778" spans="1:30" x14ac:dyDescent="0.25">
      <c r="A2778" s="5" t="str">
        <f t="shared" si="43"/>
        <v>R 17 - D 72 - 451 - 2331</v>
      </c>
      <c r="B2778" s="23" t="s">
        <v>2347</v>
      </c>
      <c r="C2778" t="s">
        <v>142</v>
      </c>
      <c r="D2778" t="s">
        <v>1294</v>
      </c>
      <c r="E2778" t="s">
        <v>1295</v>
      </c>
      <c r="F2778" t="s">
        <v>134</v>
      </c>
      <c r="G2778" t="s">
        <v>134</v>
      </c>
      <c r="H2778" t="s">
        <v>4568</v>
      </c>
      <c r="I2778" t="s">
        <v>20</v>
      </c>
      <c r="J2778" t="s">
        <v>2349</v>
      </c>
      <c r="K2778" t="s">
        <v>21</v>
      </c>
      <c r="M2778" t="s">
        <v>4569</v>
      </c>
      <c r="N2778" t="s">
        <v>22</v>
      </c>
      <c r="O2778" t="s">
        <v>23</v>
      </c>
      <c r="P2778" t="s">
        <v>26</v>
      </c>
      <c r="Q2778" t="s">
        <v>2348</v>
      </c>
      <c r="R2778" s="13">
        <v>52</v>
      </c>
      <c r="S2778" s="13">
        <v>3</v>
      </c>
      <c r="T2778" s="21">
        <v>1</v>
      </c>
      <c r="V2778" t="s">
        <v>2154</v>
      </c>
      <c r="W2778" t="s">
        <v>17592</v>
      </c>
      <c r="X2778" s="20" t="str">
        <f>+IF(V2778="","-",CONCATENATE(V2778,"_",W2778))</f>
        <v>FINES_R15172425</v>
      </c>
      <c r="Y2778" s="59">
        <v>0.29675281047821039</v>
      </c>
      <c r="Z2778" t="s">
        <v>134</v>
      </c>
      <c r="AA2778" t="s">
        <v>2394</v>
      </c>
      <c r="AB2778" t="str">
        <f>+IF(W2778="","-",IF(W2778="UNICO","CENSO","MUESTRA"))</f>
        <v>MUESTRA</v>
      </c>
      <c r="AC2778" t="s">
        <v>2397</v>
      </c>
      <c r="AD2778" t="s">
        <v>4570</v>
      </c>
    </row>
    <row r="2779" spans="1:30" x14ac:dyDescent="0.25">
      <c r="A2779" s="5" t="str">
        <f t="shared" si="43"/>
        <v>R 17 - D 82 - 451 - 3836</v>
      </c>
      <c r="B2779" s="23" t="s">
        <v>2347</v>
      </c>
      <c r="C2779" t="s">
        <v>142</v>
      </c>
      <c r="D2779" t="s">
        <v>1441</v>
      </c>
      <c r="E2779" t="s">
        <v>1442</v>
      </c>
      <c r="F2779" t="s">
        <v>134</v>
      </c>
      <c r="G2779" t="s">
        <v>134</v>
      </c>
      <c r="H2779" t="s">
        <v>4583</v>
      </c>
      <c r="I2779" t="s">
        <v>20</v>
      </c>
      <c r="J2779" t="s">
        <v>2349</v>
      </c>
      <c r="K2779" t="s">
        <v>21</v>
      </c>
      <c r="M2779" t="s">
        <v>4584</v>
      </c>
      <c r="N2779" t="s">
        <v>22</v>
      </c>
      <c r="O2779" t="s">
        <v>23</v>
      </c>
      <c r="P2779" t="s">
        <v>26</v>
      </c>
      <c r="Q2779" t="s">
        <v>2348</v>
      </c>
      <c r="R2779" s="13">
        <v>27</v>
      </c>
      <c r="S2779" s="13">
        <v>2</v>
      </c>
      <c r="T2779" s="21">
        <v>1</v>
      </c>
      <c r="V2779" t="s">
        <v>2154</v>
      </c>
      <c r="W2779" t="s">
        <v>17592</v>
      </c>
      <c r="X2779" s="20" t="str">
        <f>+IF(V2779="","-",CONCATENATE(V2779,"_",W2779))</f>
        <v>FINES_R15172425</v>
      </c>
      <c r="Y2779" s="59">
        <v>0.31714501976966858</v>
      </c>
      <c r="Z2779" t="s">
        <v>134</v>
      </c>
      <c r="AA2779" t="s">
        <v>2394</v>
      </c>
      <c r="AB2779" t="str">
        <f>+IF(W2779="","-",IF(W2779="UNICO","CENSO","MUESTRA"))</f>
        <v>MUESTRA</v>
      </c>
      <c r="AC2779" t="s">
        <v>2398</v>
      </c>
      <c r="AD2779" t="s">
        <v>4585</v>
      </c>
    </row>
    <row r="2780" spans="1:30" x14ac:dyDescent="0.25">
      <c r="A2780" s="5" t="str">
        <f t="shared" si="43"/>
        <v>R 24 - D 34 - 451 - 4248</v>
      </c>
      <c r="B2780" s="23" t="s">
        <v>2347</v>
      </c>
      <c r="C2780" t="s">
        <v>354</v>
      </c>
      <c r="D2780" t="s">
        <v>632</v>
      </c>
      <c r="E2780" t="s">
        <v>633</v>
      </c>
      <c r="F2780" t="s">
        <v>134</v>
      </c>
      <c r="G2780" t="s">
        <v>134</v>
      </c>
      <c r="H2780" t="s">
        <v>12083</v>
      </c>
      <c r="I2780" t="s">
        <v>20</v>
      </c>
      <c r="J2780" t="s">
        <v>2349</v>
      </c>
      <c r="K2780" t="s">
        <v>21</v>
      </c>
      <c r="M2780" t="s">
        <v>12084</v>
      </c>
      <c r="N2780" t="s">
        <v>22</v>
      </c>
      <c r="O2780" t="s">
        <v>23</v>
      </c>
      <c r="P2780" t="s">
        <v>26</v>
      </c>
      <c r="Q2780" t="s">
        <v>2348</v>
      </c>
      <c r="R2780" s="13">
        <v>5</v>
      </c>
      <c r="S2780" s="13">
        <v>1</v>
      </c>
      <c r="T2780" s="21">
        <v>1</v>
      </c>
      <c r="V2780" t="s">
        <v>2154</v>
      </c>
      <c r="W2780" t="s">
        <v>17592</v>
      </c>
      <c r="X2780" s="20" t="str">
        <f>+IF(V2780="","-",CONCATENATE(V2780,"_",W2780))</f>
        <v>FINES_R15172425</v>
      </c>
      <c r="Y2780" s="59">
        <v>0.3228413462638855</v>
      </c>
      <c r="Z2780" t="s">
        <v>134</v>
      </c>
      <c r="AA2780" t="s">
        <v>2394</v>
      </c>
      <c r="AB2780" t="str">
        <f>+IF(W2780="","-",IF(W2780="UNICO","CENSO","MUESTRA"))</f>
        <v>MUESTRA</v>
      </c>
      <c r="AC2780" t="s">
        <v>2397</v>
      </c>
      <c r="AD2780" t="s">
        <v>12085</v>
      </c>
    </row>
    <row r="2781" spans="1:30" x14ac:dyDescent="0.25">
      <c r="A2781" s="5" t="str">
        <f t="shared" si="43"/>
        <v>R 17 - D 41 - 451 - 2843</v>
      </c>
      <c r="B2781" s="23" t="s">
        <v>2347</v>
      </c>
      <c r="C2781" t="s">
        <v>142</v>
      </c>
      <c r="D2781" t="s">
        <v>668</v>
      </c>
      <c r="E2781" t="s">
        <v>669</v>
      </c>
      <c r="F2781" t="s">
        <v>134</v>
      </c>
      <c r="G2781" t="s">
        <v>134</v>
      </c>
      <c r="H2781" t="s">
        <v>11377</v>
      </c>
      <c r="I2781" t="s">
        <v>20</v>
      </c>
      <c r="J2781" t="s">
        <v>2349</v>
      </c>
      <c r="K2781" t="s">
        <v>21</v>
      </c>
      <c r="M2781" t="s">
        <v>11378</v>
      </c>
      <c r="N2781" t="s">
        <v>22</v>
      </c>
      <c r="O2781" t="s">
        <v>23</v>
      </c>
      <c r="P2781" t="s">
        <v>26</v>
      </c>
      <c r="Q2781" t="s">
        <v>2348</v>
      </c>
      <c r="R2781" s="13">
        <v>13</v>
      </c>
      <c r="S2781" s="13">
        <v>1</v>
      </c>
      <c r="T2781" s="21">
        <v>1</v>
      </c>
      <c r="V2781" t="s">
        <v>2154</v>
      </c>
      <c r="W2781" t="s">
        <v>17592</v>
      </c>
      <c r="X2781" s="20" t="str">
        <f>+IF(V2781="","-",CONCATENATE(V2781,"_",W2781))</f>
        <v>FINES_R15172425</v>
      </c>
      <c r="Y2781" s="59">
        <v>0.3237614631652832</v>
      </c>
      <c r="Z2781" t="s">
        <v>134</v>
      </c>
      <c r="AA2781" t="s">
        <v>2394</v>
      </c>
      <c r="AB2781" t="str">
        <f>+IF(W2781="","-",IF(W2781="UNICO","CENSO","MUESTRA"))</f>
        <v>MUESTRA</v>
      </c>
      <c r="AC2781" t="s">
        <v>2398</v>
      </c>
      <c r="AD2781" t="s">
        <v>11379</v>
      </c>
    </row>
    <row r="2782" spans="1:30" x14ac:dyDescent="0.25">
      <c r="A2782" s="5" t="str">
        <f t="shared" si="43"/>
        <v>R 25 - D 7 - 451 - 2866</v>
      </c>
      <c r="B2782" s="23" t="s">
        <v>2347</v>
      </c>
      <c r="C2782" t="s">
        <v>157</v>
      </c>
      <c r="D2782" t="s">
        <v>165</v>
      </c>
      <c r="E2782" t="s">
        <v>300</v>
      </c>
      <c r="F2782" t="s">
        <v>134</v>
      </c>
      <c r="G2782" t="s">
        <v>134</v>
      </c>
      <c r="H2782" t="s">
        <v>12113</v>
      </c>
      <c r="I2782" t="s">
        <v>20</v>
      </c>
      <c r="J2782" t="s">
        <v>2349</v>
      </c>
      <c r="K2782" t="s">
        <v>21</v>
      </c>
      <c r="M2782" t="s">
        <v>12114</v>
      </c>
      <c r="N2782" t="s">
        <v>22</v>
      </c>
      <c r="O2782" t="s">
        <v>23</v>
      </c>
      <c r="P2782" t="s">
        <v>26</v>
      </c>
      <c r="Q2782" t="s">
        <v>2348</v>
      </c>
      <c r="R2782" s="13">
        <v>22</v>
      </c>
      <c r="S2782" s="13">
        <v>1</v>
      </c>
      <c r="T2782" s="21">
        <v>1</v>
      </c>
      <c r="V2782" t="s">
        <v>2154</v>
      </c>
      <c r="W2782" t="s">
        <v>17592</v>
      </c>
      <c r="X2782" s="20" t="str">
        <f>+IF(V2782="","-",CONCATENATE(V2782,"_",W2782))</f>
        <v>FINES_R15172425</v>
      </c>
      <c r="Y2782" s="59">
        <v>0.32696610689163208</v>
      </c>
      <c r="Z2782" t="s">
        <v>134</v>
      </c>
      <c r="AA2782" t="s">
        <v>2394</v>
      </c>
      <c r="AB2782" t="str">
        <f>+IF(W2782="","-",IF(W2782="UNICO","CENSO","MUESTRA"))</f>
        <v>MUESTRA</v>
      </c>
      <c r="AC2782" t="s">
        <v>2397</v>
      </c>
      <c r="AD2782" t="s">
        <v>12115</v>
      </c>
    </row>
    <row r="2783" spans="1:30" x14ac:dyDescent="0.25">
      <c r="A2783" s="5" t="str">
        <f t="shared" si="43"/>
        <v>R 25 - D 7 - 451 - 2863</v>
      </c>
      <c r="B2783" s="23" t="s">
        <v>2347</v>
      </c>
      <c r="C2783" t="s">
        <v>157</v>
      </c>
      <c r="D2783" t="s">
        <v>165</v>
      </c>
      <c r="E2783" t="s">
        <v>300</v>
      </c>
      <c r="F2783" t="s">
        <v>134</v>
      </c>
      <c r="G2783" t="s">
        <v>134</v>
      </c>
      <c r="H2783" t="s">
        <v>6430</v>
      </c>
      <c r="I2783" t="s">
        <v>20</v>
      </c>
      <c r="J2783" t="s">
        <v>2349</v>
      </c>
      <c r="K2783" t="s">
        <v>21</v>
      </c>
      <c r="M2783" t="s">
        <v>2337</v>
      </c>
      <c r="N2783" t="s">
        <v>22</v>
      </c>
      <c r="O2783" t="s">
        <v>23</v>
      </c>
      <c r="P2783" t="s">
        <v>26</v>
      </c>
      <c r="Q2783" t="s">
        <v>2348</v>
      </c>
      <c r="R2783" s="13">
        <v>12</v>
      </c>
      <c r="S2783" s="13">
        <v>1</v>
      </c>
      <c r="T2783" s="21">
        <v>1</v>
      </c>
      <c r="V2783" t="s">
        <v>2154</v>
      </c>
      <c r="W2783" t="s">
        <v>17592</v>
      </c>
      <c r="X2783" s="20" t="str">
        <f>+IF(V2783="","-",CONCATENATE(V2783,"_",W2783))</f>
        <v>FINES_R15172425</v>
      </c>
      <c r="Y2783" s="59">
        <v>0.34001731872558588</v>
      </c>
      <c r="Z2783" t="s">
        <v>134</v>
      </c>
      <c r="AA2783" t="s">
        <v>2394</v>
      </c>
      <c r="AB2783" t="str">
        <f>+IF(W2783="","-",IF(W2783="UNICO","CENSO","MUESTRA"))</f>
        <v>MUESTRA</v>
      </c>
      <c r="AC2783" t="s">
        <v>2397</v>
      </c>
      <c r="AD2783" t="s">
        <v>6431</v>
      </c>
    </row>
    <row r="2784" spans="1:30" x14ac:dyDescent="0.25">
      <c r="A2784" s="5" t="str">
        <f t="shared" si="43"/>
        <v>R 17 - D 72 - 451 - 2330</v>
      </c>
      <c r="B2784" s="23" t="s">
        <v>2347</v>
      </c>
      <c r="C2784" t="s">
        <v>142</v>
      </c>
      <c r="D2784" t="s">
        <v>1294</v>
      </c>
      <c r="E2784" t="s">
        <v>1295</v>
      </c>
      <c r="F2784" t="s">
        <v>134</v>
      </c>
      <c r="G2784" t="s">
        <v>134</v>
      </c>
      <c r="H2784" t="s">
        <v>11383</v>
      </c>
      <c r="I2784" t="s">
        <v>20</v>
      </c>
      <c r="J2784" t="s">
        <v>2349</v>
      </c>
      <c r="K2784" t="s">
        <v>21</v>
      </c>
      <c r="M2784" t="s">
        <v>11384</v>
      </c>
      <c r="N2784" t="s">
        <v>22</v>
      </c>
      <c r="O2784" t="s">
        <v>23</v>
      </c>
      <c r="P2784" t="s">
        <v>26</v>
      </c>
      <c r="Q2784" t="s">
        <v>2348</v>
      </c>
      <c r="R2784" s="13">
        <v>10</v>
      </c>
      <c r="S2784" s="13">
        <v>1</v>
      </c>
      <c r="T2784" s="21">
        <v>1</v>
      </c>
      <c r="V2784" t="s">
        <v>2154</v>
      </c>
      <c r="W2784" t="s">
        <v>17592</v>
      </c>
      <c r="X2784" s="20" t="str">
        <f>+IF(V2784="","-",CONCATENATE(V2784,"_",W2784))</f>
        <v>FINES_R15172425</v>
      </c>
      <c r="Y2784" s="59">
        <v>0.34431418776512152</v>
      </c>
      <c r="Z2784" t="s">
        <v>134</v>
      </c>
      <c r="AA2784" t="s">
        <v>2394</v>
      </c>
      <c r="AB2784" t="str">
        <f>+IF(W2784="","-",IF(W2784="UNICO","CENSO","MUESTRA"))</f>
        <v>MUESTRA</v>
      </c>
      <c r="AC2784" t="s">
        <v>2397</v>
      </c>
      <c r="AD2784" t="s">
        <v>11385</v>
      </c>
    </row>
    <row r="2785" spans="1:30" x14ac:dyDescent="0.25">
      <c r="A2785" s="5" t="str">
        <f t="shared" si="43"/>
        <v>R 17 - D 27 - 451 - 1393</v>
      </c>
      <c r="B2785" s="23" t="s">
        <v>2347</v>
      </c>
      <c r="C2785" t="s">
        <v>142</v>
      </c>
      <c r="D2785" t="s">
        <v>525</v>
      </c>
      <c r="E2785" t="s">
        <v>526</v>
      </c>
      <c r="F2785" t="s">
        <v>134</v>
      </c>
      <c r="G2785" t="s">
        <v>134</v>
      </c>
      <c r="H2785" t="s">
        <v>11357</v>
      </c>
      <c r="I2785" t="s">
        <v>20</v>
      </c>
      <c r="J2785" t="s">
        <v>2349</v>
      </c>
      <c r="K2785" t="s">
        <v>21</v>
      </c>
      <c r="M2785" t="s">
        <v>11358</v>
      </c>
      <c r="N2785" t="s">
        <v>22</v>
      </c>
      <c r="O2785" t="s">
        <v>23</v>
      </c>
      <c r="P2785" t="s">
        <v>26</v>
      </c>
      <c r="Q2785" t="s">
        <v>2348</v>
      </c>
      <c r="R2785" s="13">
        <v>16</v>
      </c>
      <c r="S2785" s="13">
        <v>1</v>
      </c>
      <c r="T2785" s="21">
        <v>1</v>
      </c>
      <c r="V2785" t="s">
        <v>2154</v>
      </c>
      <c r="W2785" t="s">
        <v>17592</v>
      </c>
      <c r="X2785" s="20" t="str">
        <f>+IF(V2785="","-",CONCATENATE(V2785,"_",W2785))</f>
        <v>FINES_R15172425</v>
      </c>
      <c r="Y2785" s="59">
        <v>0.34594434499740601</v>
      </c>
      <c r="Z2785" t="s">
        <v>134</v>
      </c>
      <c r="AA2785" t="s">
        <v>2394</v>
      </c>
      <c r="AB2785" t="str">
        <f>+IF(W2785="","-",IF(W2785="UNICO","CENSO","MUESTRA"))</f>
        <v>MUESTRA</v>
      </c>
      <c r="AC2785" t="s">
        <v>2398</v>
      </c>
      <c r="AD2785" t="s">
        <v>11359</v>
      </c>
    </row>
    <row r="2786" spans="1:30" x14ac:dyDescent="0.25">
      <c r="A2786" s="5" t="str">
        <f t="shared" si="43"/>
        <v>R 15 - D 79 - 451 - 4061</v>
      </c>
      <c r="B2786" s="23" t="s">
        <v>2347</v>
      </c>
      <c r="C2786" t="s">
        <v>141</v>
      </c>
      <c r="D2786" t="s">
        <v>1410</v>
      </c>
      <c r="E2786" t="s">
        <v>1411</v>
      </c>
      <c r="F2786" t="s">
        <v>134</v>
      </c>
      <c r="G2786" t="s">
        <v>134</v>
      </c>
      <c r="H2786" t="s">
        <v>4495</v>
      </c>
      <c r="I2786" t="s">
        <v>20</v>
      </c>
      <c r="J2786" t="s">
        <v>2349</v>
      </c>
      <c r="K2786" t="s">
        <v>21</v>
      </c>
      <c r="M2786" t="s">
        <v>4496</v>
      </c>
      <c r="N2786" t="s">
        <v>22</v>
      </c>
      <c r="O2786" t="s">
        <v>23</v>
      </c>
      <c r="P2786" t="s">
        <v>26</v>
      </c>
      <c r="Q2786" t="s">
        <v>2348</v>
      </c>
      <c r="R2786" s="13">
        <v>6</v>
      </c>
      <c r="S2786" s="13">
        <v>1</v>
      </c>
      <c r="T2786" s="21">
        <v>1</v>
      </c>
      <c r="V2786" t="s">
        <v>2154</v>
      </c>
      <c r="W2786" t="s">
        <v>17592</v>
      </c>
      <c r="X2786" s="20" t="str">
        <f>+IF(V2786="","-",CONCATENATE(V2786,"_",W2786))</f>
        <v>FINES_R15172425</v>
      </c>
      <c r="Y2786" s="59">
        <v>0.35158270597457891</v>
      </c>
      <c r="Z2786" t="s">
        <v>134</v>
      </c>
      <c r="AA2786" t="s">
        <v>2394</v>
      </c>
      <c r="AB2786" t="str">
        <f>+IF(W2786="","-",IF(W2786="UNICO","CENSO","MUESTRA"))</f>
        <v>MUESTRA</v>
      </c>
      <c r="AC2786" t="s">
        <v>2397</v>
      </c>
      <c r="AD2786" t="s">
        <v>4497</v>
      </c>
    </row>
    <row r="2787" spans="1:30" x14ac:dyDescent="0.25">
      <c r="A2787" s="5" t="str">
        <f t="shared" si="43"/>
        <v>R 25 - D 77 - 451 - 2718</v>
      </c>
      <c r="B2787" s="23" t="s">
        <v>2347</v>
      </c>
      <c r="C2787" t="s">
        <v>157</v>
      </c>
      <c r="D2787" t="s">
        <v>387</v>
      </c>
      <c r="E2787" t="s">
        <v>1380</v>
      </c>
      <c r="F2787" t="s">
        <v>134</v>
      </c>
      <c r="G2787" t="s">
        <v>134</v>
      </c>
      <c r="H2787" t="s">
        <v>12149</v>
      </c>
      <c r="I2787" t="s">
        <v>20</v>
      </c>
      <c r="J2787" t="s">
        <v>2349</v>
      </c>
      <c r="K2787" t="s">
        <v>21</v>
      </c>
      <c r="M2787" t="s">
        <v>4584</v>
      </c>
      <c r="N2787" t="s">
        <v>22</v>
      </c>
      <c r="O2787" t="s">
        <v>23</v>
      </c>
      <c r="P2787" t="s">
        <v>26</v>
      </c>
      <c r="Q2787" t="s">
        <v>2348</v>
      </c>
      <c r="R2787" s="13">
        <v>39</v>
      </c>
      <c r="S2787" s="13">
        <v>1</v>
      </c>
      <c r="T2787" s="21">
        <v>1</v>
      </c>
      <c r="V2787" t="s">
        <v>2154</v>
      </c>
      <c r="W2787" t="s">
        <v>17592</v>
      </c>
      <c r="X2787" s="20" t="str">
        <f>+IF(V2787="","-",CONCATENATE(V2787,"_",W2787))</f>
        <v>FINES_R15172425</v>
      </c>
      <c r="Y2787" s="59">
        <v>0.35437721014022833</v>
      </c>
      <c r="Z2787" t="s">
        <v>134</v>
      </c>
      <c r="AA2787" t="s">
        <v>2394</v>
      </c>
      <c r="AB2787" t="str">
        <f>+IF(W2787="","-",IF(W2787="UNICO","CENSO","MUESTRA"))</f>
        <v>MUESTRA</v>
      </c>
      <c r="AC2787" t="s">
        <v>2397</v>
      </c>
      <c r="AD2787" t="s">
        <v>12150</v>
      </c>
    </row>
    <row r="2788" spans="1:30" x14ac:dyDescent="0.25">
      <c r="A2788" s="5" t="str">
        <f t="shared" si="43"/>
        <v>R 25 - D 103 - 451 - 2854</v>
      </c>
      <c r="B2788" s="23" t="s">
        <v>2347</v>
      </c>
      <c r="C2788" t="s">
        <v>157</v>
      </c>
      <c r="D2788" t="s">
        <v>524</v>
      </c>
      <c r="E2788" t="s">
        <v>1733</v>
      </c>
      <c r="F2788" t="s">
        <v>134</v>
      </c>
      <c r="G2788" t="s">
        <v>134</v>
      </c>
      <c r="H2788" t="s">
        <v>6397</v>
      </c>
      <c r="I2788" t="s">
        <v>20</v>
      </c>
      <c r="J2788" t="s">
        <v>2349</v>
      </c>
      <c r="K2788" t="s">
        <v>21</v>
      </c>
      <c r="M2788" t="s">
        <v>2209</v>
      </c>
      <c r="N2788" t="s">
        <v>22</v>
      </c>
      <c r="O2788" t="s">
        <v>23</v>
      </c>
      <c r="P2788" t="s">
        <v>26</v>
      </c>
      <c r="Q2788" t="s">
        <v>2348</v>
      </c>
      <c r="R2788" s="13">
        <v>25</v>
      </c>
      <c r="S2788" s="13">
        <v>2</v>
      </c>
      <c r="T2788" s="21">
        <v>1</v>
      </c>
      <c r="V2788" t="s">
        <v>2154</v>
      </c>
      <c r="W2788" t="s">
        <v>17592</v>
      </c>
      <c r="X2788" s="20" t="str">
        <f>+IF(V2788="","-",CONCATENATE(V2788,"_",W2788))</f>
        <v>FINES_R15172425</v>
      </c>
      <c r="Y2788" s="59">
        <v>0.35889244079589838</v>
      </c>
      <c r="Z2788" t="s">
        <v>134</v>
      </c>
      <c r="AA2788" t="s">
        <v>2394</v>
      </c>
      <c r="AB2788" t="str">
        <f>+IF(W2788="","-",IF(W2788="UNICO","CENSO","MUESTRA"))</f>
        <v>MUESTRA</v>
      </c>
      <c r="AC2788" t="s">
        <v>2397</v>
      </c>
      <c r="AD2788" t="s">
        <v>6398</v>
      </c>
    </row>
    <row r="2789" spans="1:30" x14ac:dyDescent="0.25">
      <c r="A2789" s="5" t="str">
        <f t="shared" si="43"/>
        <v>R 17 - D 41 - 451 - 2845</v>
      </c>
      <c r="B2789" s="23" t="s">
        <v>2347</v>
      </c>
      <c r="C2789" t="s">
        <v>142</v>
      </c>
      <c r="D2789" t="s">
        <v>668</v>
      </c>
      <c r="E2789" t="s">
        <v>669</v>
      </c>
      <c r="F2789" t="s">
        <v>134</v>
      </c>
      <c r="G2789" t="s">
        <v>134</v>
      </c>
      <c r="H2789" t="s">
        <v>11369</v>
      </c>
      <c r="I2789" t="s">
        <v>20</v>
      </c>
      <c r="J2789" t="s">
        <v>2349</v>
      </c>
      <c r="K2789" t="s">
        <v>21</v>
      </c>
      <c r="M2789" t="s">
        <v>11370</v>
      </c>
      <c r="N2789" t="s">
        <v>22</v>
      </c>
      <c r="O2789" t="s">
        <v>23</v>
      </c>
      <c r="P2789" t="s">
        <v>26</v>
      </c>
      <c r="Q2789" t="s">
        <v>2348</v>
      </c>
      <c r="R2789" s="13">
        <v>23</v>
      </c>
      <c r="S2789" s="13">
        <v>1</v>
      </c>
      <c r="T2789" s="21">
        <v>1</v>
      </c>
      <c r="V2789" t="s">
        <v>2154</v>
      </c>
      <c r="W2789" t="s">
        <v>17592</v>
      </c>
      <c r="X2789" s="20" t="str">
        <f>+IF(V2789="","-",CONCATENATE(V2789,"_",W2789))</f>
        <v>FINES_R15172425</v>
      </c>
      <c r="Y2789" s="59">
        <v>0.35918343067169189</v>
      </c>
      <c r="Z2789" t="s">
        <v>134</v>
      </c>
      <c r="AA2789" t="s">
        <v>2394</v>
      </c>
      <c r="AB2789" t="str">
        <f>+IF(W2789="","-",IF(W2789="UNICO","CENSO","MUESTRA"))</f>
        <v>MUESTRA</v>
      </c>
      <c r="AC2789" t="s">
        <v>2397</v>
      </c>
      <c r="AD2789" t="s">
        <v>11371</v>
      </c>
    </row>
    <row r="2790" spans="1:30" x14ac:dyDescent="0.25">
      <c r="A2790" s="5" t="str">
        <f t="shared" si="43"/>
        <v>R 25 - D 7 - 451 - 3613</v>
      </c>
      <c r="B2790" s="23" t="s">
        <v>2347</v>
      </c>
      <c r="C2790" t="s">
        <v>157</v>
      </c>
      <c r="D2790" t="s">
        <v>165</v>
      </c>
      <c r="E2790" t="s">
        <v>300</v>
      </c>
      <c r="F2790" t="s">
        <v>134</v>
      </c>
      <c r="G2790" t="s">
        <v>134</v>
      </c>
      <c r="H2790" t="s">
        <v>6415</v>
      </c>
      <c r="I2790" t="s">
        <v>20</v>
      </c>
      <c r="J2790" t="s">
        <v>2349</v>
      </c>
      <c r="K2790" t="s">
        <v>21</v>
      </c>
      <c r="M2790" t="s">
        <v>6416</v>
      </c>
      <c r="N2790" t="s">
        <v>22</v>
      </c>
      <c r="O2790" t="s">
        <v>23</v>
      </c>
      <c r="P2790" t="s">
        <v>26</v>
      </c>
      <c r="Q2790" t="s">
        <v>2348</v>
      </c>
      <c r="R2790" s="13">
        <v>19</v>
      </c>
      <c r="S2790" s="13">
        <v>1</v>
      </c>
      <c r="T2790" s="21">
        <v>1</v>
      </c>
      <c r="V2790" t="s">
        <v>2154</v>
      </c>
      <c r="W2790" t="s">
        <v>17592</v>
      </c>
      <c r="X2790" s="20" t="str">
        <f>+IF(V2790="","-",CONCATENATE(V2790,"_",W2790))</f>
        <v>FINES_R15172425</v>
      </c>
      <c r="Y2790" s="59">
        <v>0.36323881149291992</v>
      </c>
      <c r="Z2790" t="s">
        <v>134</v>
      </c>
      <c r="AA2790" t="s">
        <v>2394</v>
      </c>
      <c r="AB2790" t="str">
        <f>+IF(W2790="","-",IF(W2790="UNICO","CENSO","MUESTRA"))</f>
        <v>MUESTRA</v>
      </c>
      <c r="AC2790" t="s">
        <v>2397</v>
      </c>
      <c r="AD2790" t="s">
        <v>6417</v>
      </c>
    </row>
    <row r="2791" spans="1:30" x14ac:dyDescent="0.25">
      <c r="A2791" s="5" t="str">
        <f t="shared" si="43"/>
        <v>R 24 - D 92 - 451 - 2594</v>
      </c>
      <c r="B2791" s="23" t="s">
        <v>2347</v>
      </c>
      <c r="C2791" t="s">
        <v>354</v>
      </c>
      <c r="D2791" t="s">
        <v>1558</v>
      </c>
      <c r="E2791" t="s">
        <v>1559</v>
      </c>
      <c r="F2791" t="s">
        <v>134</v>
      </c>
      <c r="G2791" t="s">
        <v>134</v>
      </c>
      <c r="H2791" t="s">
        <v>6383</v>
      </c>
      <c r="I2791" t="s">
        <v>20</v>
      </c>
      <c r="J2791" t="s">
        <v>2349</v>
      </c>
      <c r="K2791" t="s">
        <v>21</v>
      </c>
      <c r="M2791" t="s">
        <v>6384</v>
      </c>
      <c r="N2791" t="s">
        <v>22</v>
      </c>
      <c r="O2791" t="s">
        <v>23</v>
      </c>
      <c r="P2791" t="s">
        <v>26</v>
      </c>
      <c r="Q2791" t="s">
        <v>2348</v>
      </c>
      <c r="R2791" s="13">
        <v>64</v>
      </c>
      <c r="S2791" s="13">
        <v>3</v>
      </c>
      <c r="T2791" s="21">
        <v>1</v>
      </c>
      <c r="V2791" t="s">
        <v>2154</v>
      </c>
      <c r="W2791" t="s">
        <v>17592</v>
      </c>
      <c r="X2791" s="20" t="str">
        <f>+IF(V2791="","-",CONCATENATE(V2791,"_",W2791))</f>
        <v>FINES_R15172425</v>
      </c>
      <c r="Y2791" s="59">
        <v>0.36421310901641851</v>
      </c>
      <c r="Z2791" t="s">
        <v>134</v>
      </c>
      <c r="AA2791" t="s">
        <v>2394</v>
      </c>
      <c r="AB2791" t="str">
        <f>+IF(W2791="","-",IF(W2791="UNICO","CENSO","MUESTRA"))</f>
        <v>MUESTRA</v>
      </c>
      <c r="AC2791" t="s">
        <v>2397</v>
      </c>
      <c r="AD2791" t="s">
        <v>6385</v>
      </c>
    </row>
    <row r="2792" spans="1:30" x14ac:dyDescent="0.25">
      <c r="A2792" s="5" t="str">
        <f t="shared" si="43"/>
        <v>R 25 - D 103 - 451 - 4329</v>
      </c>
      <c r="B2792" s="23" t="s">
        <v>2347</v>
      </c>
      <c r="C2792" t="s">
        <v>157</v>
      </c>
      <c r="D2792" t="s">
        <v>524</v>
      </c>
      <c r="E2792" t="s">
        <v>1733</v>
      </c>
      <c r="F2792" t="s">
        <v>134</v>
      </c>
      <c r="G2792" t="s">
        <v>134</v>
      </c>
      <c r="H2792" t="s">
        <v>12096</v>
      </c>
      <c r="I2792" t="s">
        <v>20</v>
      </c>
      <c r="J2792" t="s">
        <v>2349</v>
      </c>
      <c r="K2792" t="s">
        <v>21</v>
      </c>
      <c r="M2792" t="s">
        <v>12097</v>
      </c>
      <c r="N2792" t="s">
        <v>22</v>
      </c>
      <c r="O2792" t="s">
        <v>23</v>
      </c>
      <c r="P2792" t="s">
        <v>26</v>
      </c>
      <c r="Q2792" t="s">
        <v>2348</v>
      </c>
      <c r="R2792" s="13">
        <v>24</v>
      </c>
      <c r="S2792" s="13">
        <v>1</v>
      </c>
      <c r="T2792" s="21">
        <v>1</v>
      </c>
      <c r="V2792" t="s">
        <v>2154</v>
      </c>
      <c r="W2792" t="s">
        <v>17592</v>
      </c>
      <c r="X2792" s="20" t="str">
        <f>+IF(V2792="","-",CONCATENATE(V2792,"_",W2792))</f>
        <v>FINES_R15172425</v>
      </c>
      <c r="Y2792" s="59">
        <v>0.36621174216270452</v>
      </c>
      <c r="Z2792" t="s">
        <v>134</v>
      </c>
      <c r="AA2792" t="s">
        <v>2394</v>
      </c>
      <c r="AB2792" t="str">
        <f>+IF(W2792="","-",IF(W2792="UNICO","CENSO","MUESTRA"))</f>
        <v>MUESTRA</v>
      </c>
      <c r="AC2792" t="s">
        <v>2398</v>
      </c>
      <c r="AD2792" t="s">
        <v>12098</v>
      </c>
    </row>
    <row r="2793" spans="1:30" x14ac:dyDescent="0.25">
      <c r="A2793" s="5" t="str">
        <f t="shared" si="43"/>
        <v>R 15 - D 118 - 451 - 3812</v>
      </c>
      <c r="B2793" s="23" t="s">
        <v>2347</v>
      </c>
      <c r="C2793" t="s">
        <v>141</v>
      </c>
      <c r="D2793" t="s">
        <v>163</v>
      </c>
      <c r="E2793" t="s">
        <v>1912</v>
      </c>
      <c r="F2793" t="s">
        <v>134</v>
      </c>
      <c r="G2793" t="s">
        <v>134</v>
      </c>
      <c r="H2793" t="s">
        <v>4380</v>
      </c>
      <c r="I2793" t="s">
        <v>20</v>
      </c>
      <c r="J2793" t="s">
        <v>2349</v>
      </c>
      <c r="K2793" t="s">
        <v>21</v>
      </c>
      <c r="M2793" t="s">
        <v>4381</v>
      </c>
      <c r="N2793" t="s">
        <v>22</v>
      </c>
      <c r="O2793" t="s">
        <v>23</v>
      </c>
      <c r="P2793" t="s">
        <v>26</v>
      </c>
      <c r="Q2793" t="s">
        <v>2348</v>
      </c>
      <c r="R2793" s="13">
        <v>5</v>
      </c>
      <c r="S2793" s="13">
        <v>1</v>
      </c>
      <c r="T2793" s="21">
        <v>1</v>
      </c>
      <c r="V2793" t="s">
        <v>2154</v>
      </c>
      <c r="W2793" t="s">
        <v>17592</v>
      </c>
      <c r="X2793" s="20" t="str">
        <f>+IF(V2793="","-",CONCATENATE(V2793,"_",W2793))</f>
        <v>FINES_R15172425</v>
      </c>
      <c r="Y2793" s="59">
        <v>0.36880466341972351</v>
      </c>
      <c r="Z2793" t="s">
        <v>134</v>
      </c>
      <c r="AA2793" t="s">
        <v>2394</v>
      </c>
      <c r="AB2793" t="str">
        <f>+IF(W2793="","-",IF(W2793="UNICO","CENSO","MUESTRA"))</f>
        <v>MUESTRA</v>
      </c>
      <c r="AC2793" t="s">
        <v>2397</v>
      </c>
      <c r="AD2793" t="s">
        <v>4382</v>
      </c>
    </row>
    <row r="2794" spans="1:30" x14ac:dyDescent="0.25">
      <c r="A2794" s="5" t="str">
        <f t="shared" si="43"/>
        <v>R 24 - D 108 - 451 - 2834</v>
      </c>
      <c r="B2794" s="23" t="s">
        <v>2347</v>
      </c>
      <c r="C2794" t="s">
        <v>354</v>
      </c>
      <c r="D2794" t="s">
        <v>631</v>
      </c>
      <c r="E2794" t="s">
        <v>1763</v>
      </c>
      <c r="F2794" t="s">
        <v>134</v>
      </c>
      <c r="G2794" t="s">
        <v>134</v>
      </c>
      <c r="H2794" t="s">
        <v>6333</v>
      </c>
      <c r="I2794" t="s">
        <v>20</v>
      </c>
      <c r="J2794" t="s">
        <v>2349</v>
      </c>
      <c r="K2794" t="s">
        <v>21</v>
      </c>
      <c r="M2794" t="s">
        <v>6334</v>
      </c>
      <c r="N2794" t="s">
        <v>22</v>
      </c>
      <c r="O2794" t="s">
        <v>23</v>
      </c>
      <c r="P2794" t="s">
        <v>26</v>
      </c>
      <c r="Q2794" t="s">
        <v>2348</v>
      </c>
      <c r="R2794" s="13">
        <v>37</v>
      </c>
      <c r="S2794" s="13">
        <v>2</v>
      </c>
      <c r="T2794" s="21">
        <v>1</v>
      </c>
      <c r="V2794" t="s">
        <v>2154</v>
      </c>
      <c r="W2794" t="s">
        <v>17592</v>
      </c>
      <c r="X2794" s="20" t="str">
        <f>+IF(V2794="","-",CONCATENATE(V2794,"_",W2794))</f>
        <v>FINES_R15172425</v>
      </c>
      <c r="Y2794" s="59">
        <v>0.36890453100204468</v>
      </c>
      <c r="Z2794" t="s">
        <v>134</v>
      </c>
      <c r="AA2794" t="s">
        <v>2394</v>
      </c>
      <c r="AB2794" t="str">
        <f>+IF(W2794="","-",IF(W2794="UNICO","CENSO","MUESTRA"))</f>
        <v>MUESTRA</v>
      </c>
      <c r="AC2794" t="s">
        <v>2397</v>
      </c>
      <c r="AD2794" t="s">
        <v>6335</v>
      </c>
    </row>
    <row r="2795" spans="1:30" x14ac:dyDescent="0.25">
      <c r="A2795" s="5" t="str">
        <f t="shared" si="43"/>
        <v>R 24 - D 61 - 451 - 2582</v>
      </c>
      <c r="B2795" s="23" t="s">
        <v>2347</v>
      </c>
      <c r="C2795" t="s">
        <v>354</v>
      </c>
      <c r="D2795" t="s">
        <v>950</v>
      </c>
      <c r="E2795" t="s">
        <v>951</v>
      </c>
      <c r="F2795" t="s">
        <v>134</v>
      </c>
      <c r="G2795" t="s">
        <v>134</v>
      </c>
      <c r="H2795" t="s">
        <v>6370</v>
      </c>
      <c r="I2795" t="s">
        <v>20</v>
      </c>
      <c r="J2795" t="s">
        <v>2349</v>
      </c>
      <c r="K2795" t="s">
        <v>21</v>
      </c>
      <c r="M2795" t="s">
        <v>6371</v>
      </c>
      <c r="N2795" t="s">
        <v>22</v>
      </c>
      <c r="O2795" t="s">
        <v>23</v>
      </c>
      <c r="P2795" t="s">
        <v>26</v>
      </c>
      <c r="Q2795" t="s">
        <v>2348</v>
      </c>
      <c r="R2795" s="13">
        <v>21</v>
      </c>
      <c r="S2795" s="13">
        <v>2</v>
      </c>
      <c r="T2795" s="21">
        <v>1</v>
      </c>
      <c r="V2795" t="s">
        <v>2154</v>
      </c>
      <c r="W2795" t="s">
        <v>17592</v>
      </c>
      <c r="X2795" s="20" t="str">
        <f>+IF(V2795="","-",CONCATENATE(V2795,"_",W2795))</f>
        <v>FINES_R15172425</v>
      </c>
      <c r="Y2795" s="59">
        <v>0.36893126368522638</v>
      </c>
      <c r="Z2795" t="s">
        <v>134</v>
      </c>
      <c r="AA2795" t="s">
        <v>2394</v>
      </c>
      <c r="AB2795" t="str">
        <f>+IF(W2795="","-",IF(W2795="UNICO","CENSO","MUESTRA"))</f>
        <v>MUESTRA</v>
      </c>
      <c r="AC2795" t="s">
        <v>2397</v>
      </c>
      <c r="AD2795" t="s">
        <v>6372</v>
      </c>
    </row>
    <row r="2796" spans="1:30" x14ac:dyDescent="0.25">
      <c r="A2796" s="5" t="str">
        <f t="shared" si="43"/>
        <v>R 25 - D 77 - 451 - 3609</v>
      </c>
      <c r="B2796" s="23" t="s">
        <v>2347</v>
      </c>
      <c r="C2796" t="s">
        <v>157</v>
      </c>
      <c r="D2796" t="s">
        <v>387</v>
      </c>
      <c r="E2796" t="s">
        <v>1380</v>
      </c>
      <c r="F2796" t="s">
        <v>134</v>
      </c>
      <c r="G2796" t="s">
        <v>134</v>
      </c>
      <c r="H2796" t="s">
        <v>12141</v>
      </c>
      <c r="I2796" t="s">
        <v>20</v>
      </c>
      <c r="J2796" t="s">
        <v>2349</v>
      </c>
      <c r="K2796" t="s">
        <v>21</v>
      </c>
      <c r="M2796" t="s">
        <v>12142</v>
      </c>
      <c r="N2796" t="s">
        <v>22</v>
      </c>
      <c r="O2796" t="s">
        <v>23</v>
      </c>
      <c r="P2796" t="s">
        <v>26</v>
      </c>
      <c r="Q2796" t="s">
        <v>2348</v>
      </c>
      <c r="R2796" s="13">
        <v>11</v>
      </c>
      <c r="S2796" s="13">
        <v>1</v>
      </c>
      <c r="T2796" s="21">
        <v>1</v>
      </c>
      <c r="V2796" t="s">
        <v>2154</v>
      </c>
      <c r="W2796" t="s">
        <v>17592</v>
      </c>
      <c r="X2796" s="20" t="str">
        <f>+IF(V2796="","-",CONCATENATE(V2796,"_",W2796))</f>
        <v>FINES_R15172425</v>
      </c>
      <c r="Y2796" s="59">
        <v>0.37075889110565191</v>
      </c>
      <c r="Z2796" t="s">
        <v>134</v>
      </c>
      <c r="AA2796" t="s">
        <v>2394</v>
      </c>
      <c r="AB2796" t="str">
        <f>+IF(W2796="","-",IF(W2796="UNICO","CENSO","MUESTRA"))</f>
        <v>MUESTRA</v>
      </c>
      <c r="AC2796" t="s">
        <v>2397</v>
      </c>
      <c r="AD2796" t="s">
        <v>12143</v>
      </c>
    </row>
    <row r="2797" spans="1:30" x14ac:dyDescent="0.25">
      <c r="A2797" s="5" t="str">
        <f t="shared" si="43"/>
        <v>R 25 - D 77 - 451 - 2717</v>
      </c>
      <c r="B2797" s="23" t="s">
        <v>2347</v>
      </c>
      <c r="C2797" t="s">
        <v>157</v>
      </c>
      <c r="D2797" t="s">
        <v>387</v>
      </c>
      <c r="E2797" t="s">
        <v>1380</v>
      </c>
      <c r="F2797" t="s">
        <v>134</v>
      </c>
      <c r="G2797" t="s">
        <v>134</v>
      </c>
      <c r="H2797" t="s">
        <v>12152</v>
      </c>
      <c r="I2797" t="s">
        <v>20</v>
      </c>
      <c r="J2797" t="s">
        <v>2349</v>
      </c>
      <c r="K2797" t="s">
        <v>21</v>
      </c>
      <c r="M2797" t="s">
        <v>12153</v>
      </c>
      <c r="N2797" t="s">
        <v>22</v>
      </c>
      <c r="O2797" t="s">
        <v>23</v>
      </c>
      <c r="P2797" t="s">
        <v>26</v>
      </c>
      <c r="Q2797" t="s">
        <v>2348</v>
      </c>
      <c r="R2797" s="13">
        <v>40</v>
      </c>
      <c r="S2797" s="13">
        <v>1</v>
      </c>
      <c r="T2797" s="21">
        <v>1</v>
      </c>
      <c r="V2797" t="s">
        <v>2154</v>
      </c>
      <c r="W2797" t="s">
        <v>17592</v>
      </c>
      <c r="X2797" s="20" t="str">
        <f>+IF(V2797="","-",CONCATENATE(V2797,"_",W2797))</f>
        <v>FINES_R15172425</v>
      </c>
      <c r="Y2797" s="59">
        <v>0.37075889110565191</v>
      </c>
      <c r="Z2797" t="s">
        <v>134</v>
      </c>
      <c r="AA2797" t="s">
        <v>2394</v>
      </c>
      <c r="AB2797" t="str">
        <f>+IF(W2797="","-",IF(W2797="UNICO","CENSO","MUESTRA"))</f>
        <v>MUESTRA</v>
      </c>
      <c r="AC2797" t="s">
        <v>2397</v>
      </c>
      <c r="AD2797" t="s">
        <v>12154</v>
      </c>
    </row>
    <row r="2798" spans="1:30" x14ac:dyDescent="0.25">
      <c r="A2798" s="5" t="str">
        <f t="shared" si="43"/>
        <v>R 15 - D 17 - 451 - 3594</v>
      </c>
      <c r="B2798" s="23" t="s">
        <v>2347</v>
      </c>
      <c r="C2798" t="s">
        <v>141</v>
      </c>
      <c r="D2798" t="s">
        <v>459</v>
      </c>
      <c r="E2798" t="s">
        <v>460</v>
      </c>
      <c r="F2798" t="s">
        <v>134</v>
      </c>
      <c r="G2798" t="s">
        <v>134</v>
      </c>
      <c r="H2798" t="s">
        <v>4424</v>
      </c>
      <c r="I2798" t="s">
        <v>20</v>
      </c>
      <c r="J2798" t="s">
        <v>2349</v>
      </c>
      <c r="K2798" t="s">
        <v>21</v>
      </c>
      <c r="M2798" t="s">
        <v>4425</v>
      </c>
      <c r="N2798" t="s">
        <v>22</v>
      </c>
      <c r="O2798" t="s">
        <v>23</v>
      </c>
      <c r="P2798" t="s">
        <v>26</v>
      </c>
      <c r="Q2798" t="s">
        <v>2348</v>
      </c>
      <c r="R2798" s="13">
        <v>2</v>
      </c>
      <c r="S2798" s="13">
        <v>1</v>
      </c>
      <c r="T2798" s="21">
        <v>1</v>
      </c>
      <c r="V2798" t="s">
        <v>2154</v>
      </c>
      <c r="W2798" t="s">
        <v>17592</v>
      </c>
      <c r="X2798" s="20" t="str">
        <f>+IF(V2798="","-",CONCATENATE(V2798,"_",W2798))</f>
        <v>FINES_R15172425</v>
      </c>
      <c r="Y2798" s="59">
        <v>0.37143602967262268</v>
      </c>
      <c r="Z2798" t="s">
        <v>134</v>
      </c>
      <c r="AA2798" t="s">
        <v>2394</v>
      </c>
      <c r="AB2798" t="str">
        <f>+IF(W2798="","-",IF(W2798="UNICO","CENSO","MUESTRA"))</f>
        <v>MUESTRA</v>
      </c>
      <c r="AC2798" t="s">
        <v>2397</v>
      </c>
      <c r="AD2798" t="s">
        <v>4426</v>
      </c>
    </row>
    <row r="2799" spans="1:30" x14ac:dyDescent="0.25">
      <c r="A2799" s="5" t="str">
        <f t="shared" si="43"/>
        <v>R 24 - D 61 - 451 - 3774</v>
      </c>
      <c r="B2799" s="23" t="s">
        <v>2347</v>
      </c>
      <c r="C2799" t="s">
        <v>354</v>
      </c>
      <c r="D2799" t="s">
        <v>950</v>
      </c>
      <c r="E2799" t="s">
        <v>951</v>
      </c>
      <c r="F2799" t="s">
        <v>134</v>
      </c>
      <c r="G2799" t="s">
        <v>134</v>
      </c>
      <c r="H2799" t="s">
        <v>6363</v>
      </c>
      <c r="I2799" t="s">
        <v>20</v>
      </c>
      <c r="J2799" t="s">
        <v>2349</v>
      </c>
      <c r="K2799" t="s">
        <v>21</v>
      </c>
      <c r="M2799" t="s">
        <v>6364</v>
      </c>
      <c r="N2799" t="s">
        <v>22</v>
      </c>
      <c r="O2799" t="s">
        <v>23</v>
      </c>
      <c r="P2799" t="s">
        <v>26</v>
      </c>
      <c r="Q2799" t="s">
        <v>2348</v>
      </c>
      <c r="R2799" s="13">
        <v>19</v>
      </c>
      <c r="S2799" s="13">
        <v>1</v>
      </c>
      <c r="T2799" s="21">
        <v>1</v>
      </c>
      <c r="V2799" t="s">
        <v>2154</v>
      </c>
      <c r="W2799" t="s">
        <v>17592</v>
      </c>
      <c r="X2799" s="20" t="str">
        <f>+IF(V2799="","-",CONCATENATE(V2799,"_",W2799))</f>
        <v>FINES_R15172425</v>
      </c>
      <c r="Y2799" s="59">
        <v>0.37391236424446112</v>
      </c>
      <c r="Z2799" t="s">
        <v>134</v>
      </c>
      <c r="AA2799" t="s">
        <v>2394</v>
      </c>
      <c r="AB2799" t="str">
        <f>+IF(W2799="","-",IF(W2799="UNICO","CENSO","MUESTRA"))</f>
        <v>MUESTRA</v>
      </c>
      <c r="AC2799" t="s">
        <v>2397</v>
      </c>
      <c r="AD2799" t="s">
        <v>6365</v>
      </c>
    </row>
    <row r="2800" spans="1:30" x14ac:dyDescent="0.25">
      <c r="A2800" s="5" t="str">
        <f t="shared" si="43"/>
        <v>R 25 - D 7 - 451 - 3162</v>
      </c>
      <c r="B2800" s="23" t="s">
        <v>2347</v>
      </c>
      <c r="C2800" t="s">
        <v>157</v>
      </c>
      <c r="D2800" t="s">
        <v>165</v>
      </c>
      <c r="E2800" t="s">
        <v>300</v>
      </c>
      <c r="F2800" t="s">
        <v>134</v>
      </c>
      <c r="G2800" t="s">
        <v>134</v>
      </c>
      <c r="H2800" t="s">
        <v>6427</v>
      </c>
      <c r="I2800" t="s">
        <v>20</v>
      </c>
      <c r="J2800" t="s">
        <v>2349</v>
      </c>
      <c r="K2800" t="s">
        <v>21</v>
      </c>
      <c r="M2800" t="s">
        <v>2338</v>
      </c>
      <c r="N2800" t="s">
        <v>22</v>
      </c>
      <c r="O2800" t="s">
        <v>23</v>
      </c>
      <c r="P2800" t="s">
        <v>26</v>
      </c>
      <c r="Q2800" t="s">
        <v>2348</v>
      </c>
      <c r="R2800" s="13">
        <v>20</v>
      </c>
      <c r="S2800" s="13">
        <v>1</v>
      </c>
      <c r="T2800" s="21">
        <v>1</v>
      </c>
      <c r="V2800" t="s">
        <v>2154</v>
      </c>
      <c r="W2800" t="s">
        <v>17592</v>
      </c>
      <c r="X2800" s="20" t="str">
        <f>+IF(V2800="","-",CONCATENATE(V2800,"_",W2800))</f>
        <v>FINES_R15172425</v>
      </c>
      <c r="Y2800" s="59">
        <v>0.37518265843391418</v>
      </c>
      <c r="Z2800" t="s">
        <v>134</v>
      </c>
      <c r="AA2800" t="s">
        <v>2394</v>
      </c>
      <c r="AB2800" t="str">
        <f>+IF(W2800="","-",IF(W2800="UNICO","CENSO","MUESTRA"))</f>
        <v>MUESTRA</v>
      </c>
      <c r="AC2800" t="s">
        <v>2398</v>
      </c>
      <c r="AD2800" t="s">
        <v>6428</v>
      </c>
    </row>
    <row r="2801" spans="1:30" x14ac:dyDescent="0.25">
      <c r="A2801" s="5" t="str">
        <f t="shared" si="43"/>
        <v>R 15 - D 3 - 451 - 1871</v>
      </c>
      <c r="B2801" s="23" t="s">
        <v>2347</v>
      </c>
      <c r="C2801" t="s">
        <v>141</v>
      </c>
      <c r="D2801" t="s">
        <v>174</v>
      </c>
      <c r="E2801" t="s">
        <v>176</v>
      </c>
      <c r="F2801" t="s">
        <v>134</v>
      </c>
      <c r="G2801" t="s">
        <v>134</v>
      </c>
      <c r="H2801" t="s">
        <v>4453</v>
      </c>
      <c r="I2801" t="s">
        <v>20</v>
      </c>
      <c r="J2801" t="s">
        <v>2349</v>
      </c>
      <c r="K2801" t="s">
        <v>21</v>
      </c>
      <c r="M2801" t="s">
        <v>18083</v>
      </c>
      <c r="N2801" t="s">
        <v>22</v>
      </c>
      <c r="O2801" t="s">
        <v>23</v>
      </c>
      <c r="P2801" t="s">
        <v>26</v>
      </c>
      <c r="Q2801" t="s">
        <v>2348</v>
      </c>
      <c r="R2801" s="13">
        <v>23</v>
      </c>
      <c r="S2801" s="13">
        <v>1</v>
      </c>
      <c r="T2801" s="21">
        <v>1</v>
      </c>
      <c r="V2801" t="s">
        <v>2154</v>
      </c>
      <c r="W2801" t="s">
        <v>17592</v>
      </c>
      <c r="X2801" s="20" t="str">
        <f>+IF(V2801="","-",CONCATENATE(V2801,"_",W2801))</f>
        <v>FINES_R15172425</v>
      </c>
      <c r="Y2801" s="59">
        <v>0.37520289421081537</v>
      </c>
      <c r="Z2801" t="s">
        <v>134</v>
      </c>
      <c r="AA2801" t="s">
        <v>2394</v>
      </c>
      <c r="AB2801" t="str">
        <f>+IF(W2801="","-",IF(W2801="UNICO","CENSO","MUESTRA"))</f>
        <v>MUESTRA</v>
      </c>
      <c r="AC2801" t="s">
        <v>2398</v>
      </c>
      <c r="AD2801" t="s">
        <v>4455</v>
      </c>
    </row>
    <row r="2802" spans="1:30" x14ac:dyDescent="0.25">
      <c r="A2802" s="5" t="str">
        <f t="shared" si="43"/>
        <v>R 17 - D 36 - 451 - 3328</v>
      </c>
      <c r="B2802" s="23" t="s">
        <v>2347</v>
      </c>
      <c r="C2802" t="s">
        <v>142</v>
      </c>
      <c r="D2802" t="s">
        <v>643</v>
      </c>
      <c r="E2802" t="s">
        <v>644</v>
      </c>
      <c r="F2802" t="s">
        <v>134</v>
      </c>
      <c r="G2802" t="s">
        <v>134</v>
      </c>
      <c r="H2802" t="s">
        <v>4555</v>
      </c>
      <c r="I2802" t="s">
        <v>20</v>
      </c>
      <c r="J2802" t="s">
        <v>2349</v>
      </c>
      <c r="K2802" t="s">
        <v>21</v>
      </c>
      <c r="M2802" t="s">
        <v>4556</v>
      </c>
      <c r="N2802" t="s">
        <v>22</v>
      </c>
      <c r="O2802" t="s">
        <v>23</v>
      </c>
      <c r="P2802" t="s">
        <v>26</v>
      </c>
      <c r="Q2802" t="s">
        <v>2348</v>
      </c>
      <c r="R2802" s="13">
        <v>13</v>
      </c>
      <c r="S2802" s="13">
        <v>1</v>
      </c>
      <c r="T2802" s="21">
        <v>1</v>
      </c>
      <c r="V2802" t="s">
        <v>2154</v>
      </c>
      <c r="W2802" t="s">
        <v>17592</v>
      </c>
      <c r="X2802" s="20" t="str">
        <f>+IF(V2802="","-",CONCATENATE(V2802,"_",W2802))</f>
        <v>FINES_R15172425</v>
      </c>
      <c r="Y2802" s="59">
        <v>0.37787619233131409</v>
      </c>
      <c r="Z2802" t="s">
        <v>134</v>
      </c>
      <c r="AA2802" t="s">
        <v>2394</v>
      </c>
      <c r="AB2802" t="str">
        <f>+IF(W2802="","-",IF(W2802="UNICO","CENSO","MUESTRA"))</f>
        <v>MUESTRA</v>
      </c>
      <c r="AC2802" t="s">
        <v>2397</v>
      </c>
      <c r="AD2802" t="s">
        <v>4557</v>
      </c>
    </row>
    <row r="2803" spans="1:30" x14ac:dyDescent="0.25">
      <c r="A2803" s="5" t="str">
        <f t="shared" si="43"/>
        <v>R 15 - D 17 - 451 - 2369</v>
      </c>
      <c r="B2803" s="23" t="s">
        <v>2347</v>
      </c>
      <c r="C2803" t="s">
        <v>141</v>
      </c>
      <c r="D2803" t="s">
        <v>459</v>
      </c>
      <c r="E2803" t="s">
        <v>460</v>
      </c>
      <c r="F2803" t="s">
        <v>134</v>
      </c>
      <c r="G2803" t="s">
        <v>134</v>
      </c>
      <c r="H2803" t="s">
        <v>4432</v>
      </c>
      <c r="I2803" t="s">
        <v>20</v>
      </c>
      <c r="J2803" t="s">
        <v>2349</v>
      </c>
      <c r="K2803" t="s">
        <v>21</v>
      </c>
      <c r="M2803" t="s">
        <v>4433</v>
      </c>
      <c r="N2803" t="s">
        <v>22</v>
      </c>
      <c r="O2803" t="s">
        <v>23</v>
      </c>
      <c r="P2803" t="s">
        <v>26</v>
      </c>
      <c r="Q2803" t="s">
        <v>2348</v>
      </c>
      <c r="R2803" s="13">
        <v>4</v>
      </c>
      <c r="S2803" s="13">
        <v>1</v>
      </c>
      <c r="T2803" s="21">
        <v>1</v>
      </c>
      <c r="V2803" t="s">
        <v>2154</v>
      </c>
      <c r="W2803" t="s">
        <v>17592</v>
      </c>
      <c r="X2803" s="20" t="str">
        <f>+IF(V2803="","-",CONCATENATE(V2803,"_",W2803))</f>
        <v>FINES_R15172425</v>
      </c>
      <c r="Y2803" s="59">
        <v>0.37819942831993097</v>
      </c>
      <c r="Z2803" t="s">
        <v>134</v>
      </c>
      <c r="AA2803" t="s">
        <v>2394</v>
      </c>
      <c r="AB2803" t="str">
        <f>+IF(W2803="","-",IF(W2803="UNICO","CENSO","MUESTRA"))</f>
        <v>MUESTRA</v>
      </c>
      <c r="AC2803" t="s">
        <v>2398</v>
      </c>
      <c r="AD2803" t="s">
        <v>4434</v>
      </c>
    </row>
    <row r="2804" spans="1:30" x14ac:dyDescent="0.25">
      <c r="A2804" s="5" t="str">
        <f t="shared" si="43"/>
        <v>R 24 - D 108 - 451 - 2835</v>
      </c>
      <c r="B2804" s="23" t="s">
        <v>2347</v>
      </c>
      <c r="C2804" t="s">
        <v>354</v>
      </c>
      <c r="D2804" t="s">
        <v>631</v>
      </c>
      <c r="E2804" t="s">
        <v>1763</v>
      </c>
      <c r="F2804" t="s">
        <v>134</v>
      </c>
      <c r="G2804" t="s">
        <v>134</v>
      </c>
      <c r="H2804" t="s">
        <v>6327</v>
      </c>
      <c r="I2804" t="s">
        <v>20</v>
      </c>
      <c r="J2804" t="s">
        <v>2349</v>
      </c>
      <c r="K2804" t="s">
        <v>21</v>
      </c>
      <c r="M2804" t="s">
        <v>6328</v>
      </c>
      <c r="N2804" t="s">
        <v>22</v>
      </c>
      <c r="O2804" t="s">
        <v>23</v>
      </c>
      <c r="P2804" t="s">
        <v>26</v>
      </c>
      <c r="Q2804" t="s">
        <v>2348</v>
      </c>
      <c r="R2804" s="13">
        <v>101</v>
      </c>
      <c r="S2804" s="13">
        <v>4</v>
      </c>
      <c r="T2804" s="21">
        <v>1</v>
      </c>
      <c r="V2804" t="s">
        <v>2154</v>
      </c>
      <c r="W2804" t="s">
        <v>17592</v>
      </c>
      <c r="X2804" s="20" t="str">
        <f>+IF(V2804="","-",CONCATENATE(V2804,"_",W2804))</f>
        <v>FINES_R15172425</v>
      </c>
      <c r="Y2804" s="59">
        <v>0.38061398267745972</v>
      </c>
      <c r="Z2804" t="s">
        <v>134</v>
      </c>
      <c r="AA2804" t="s">
        <v>2394</v>
      </c>
      <c r="AB2804" t="str">
        <f>+IF(W2804="","-",IF(W2804="UNICO","CENSO","MUESTRA"))</f>
        <v>MUESTRA</v>
      </c>
      <c r="AC2804" t="s">
        <v>2397</v>
      </c>
      <c r="AD2804" t="s">
        <v>6329</v>
      </c>
    </row>
    <row r="2805" spans="1:30" x14ac:dyDescent="0.25">
      <c r="A2805" s="5" t="str">
        <f t="shared" si="43"/>
        <v>R 17 - D 41 - 451 - 2844</v>
      </c>
      <c r="B2805" s="23" t="s">
        <v>2347</v>
      </c>
      <c r="C2805" t="s">
        <v>142</v>
      </c>
      <c r="D2805" t="s">
        <v>668</v>
      </c>
      <c r="E2805" t="s">
        <v>669</v>
      </c>
      <c r="F2805" t="s">
        <v>134</v>
      </c>
      <c r="G2805" t="s">
        <v>134</v>
      </c>
      <c r="H2805" t="s">
        <v>11373</v>
      </c>
      <c r="I2805" t="s">
        <v>20</v>
      </c>
      <c r="J2805" t="s">
        <v>2349</v>
      </c>
      <c r="K2805" t="s">
        <v>21</v>
      </c>
      <c r="M2805" t="s">
        <v>11374</v>
      </c>
      <c r="N2805" t="s">
        <v>22</v>
      </c>
      <c r="O2805" t="s">
        <v>23</v>
      </c>
      <c r="P2805" t="s">
        <v>26</v>
      </c>
      <c r="Q2805" t="s">
        <v>2348</v>
      </c>
      <c r="R2805" s="13">
        <v>13</v>
      </c>
      <c r="S2805" s="13">
        <v>1</v>
      </c>
      <c r="T2805" s="21">
        <v>1</v>
      </c>
      <c r="V2805" t="s">
        <v>2154</v>
      </c>
      <c r="W2805" t="s">
        <v>17592</v>
      </c>
      <c r="X2805" s="20" t="str">
        <f>+IF(V2805="","-",CONCATENATE(V2805,"_",W2805))</f>
        <v>FINES_R15172425</v>
      </c>
      <c r="Y2805" s="59">
        <v>0.38117498159408569</v>
      </c>
      <c r="Z2805" t="s">
        <v>134</v>
      </c>
      <c r="AA2805" t="s">
        <v>2394</v>
      </c>
      <c r="AB2805" t="str">
        <f>+IF(W2805="","-",IF(W2805="UNICO","CENSO","MUESTRA"))</f>
        <v>MUESTRA</v>
      </c>
      <c r="AC2805" t="s">
        <v>2397</v>
      </c>
      <c r="AD2805" t="s">
        <v>11375</v>
      </c>
    </row>
    <row r="2806" spans="1:30" x14ac:dyDescent="0.25">
      <c r="A2806" s="5" t="str">
        <f t="shared" si="43"/>
        <v>R 17 - D 72 - 451 - 3446</v>
      </c>
      <c r="B2806" s="23" t="s">
        <v>2347</v>
      </c>
      <c r="C2806" t="s">
        <v>142</v>
      </c>
      <c r="D2806" t="s">
        <v>1294</v>
      </c>
      <c r="E2806" t="s">
        <v>1295</v>
      </c>
      <c r="F2806" t="s">
        <v>134</v>
      </c>
      <c r="G2806" t="s">
        <v>134</v>
      </c>
      <c r="H2806" t="s">
        <v>4578</v>
      </c>
      <c r="I2806" t="s">
        <v>20</v>
      </c>
      <c r="J2806" t="s">
        <v>2349</v>
      </c>
      <c r="K2806" t="s">
        <v>21</v>
      </c>
      <c r="M2806" t="s">
        <v>4579</v>
      </c>
      <c r="N2806" t="s">
        <v>22</v>
      </c>
      <c r="O2806" t="s">
        <v>23</v>
      </c>
      <c r="P2806" t="s">
        <v>26</v>
      </c>
      <c r="Q2806" t="s">
        <v>2348</v>
      </c>
      <c r="R2806" s="13">
        <v>8</v>
      </c>
      <c r="S2806" s="13">
        <v>1</v>
      </c>
      <c r="T2806" s="21">
        <v>1</v>
      </c>
      <c r="V2806" t="s">
        <v>2154</v>
      </c>
      <c r="W2806" t="s">
        <v>17592</v>
      </c>
      <c r="X2806" s="20" t="str">
        <f>+IF(V2806="","-",CONCATENATE(V2806,"_",W2806))</f>
        <v>FINES_R15172425</v>
      </c>
      <c r="Y2806" s="59">
        <v>0.38218694925308228</v>
      </c>
      <c r="Z2806" t="s">
        <v>134</v>
      </c>
      <c r="AA2806" t="s">
        <v>2394</v>
      </c>
      <c r="AB2806" t="str">
        <f>+IF(W2806="","-",IF(W2806="UNICO","CENSO","MUESTRA"))</f>
        <v>MUESTRA</v>
      </c>
      <c r="AC2806" t="s">
        <v>2398</v>
      </c>
      <c r="AD2806" t="s">
        <v>4580</v>
      </c>
    </row>
    <row r="2807" spans="1:30" x14ac:dyDescent="0.25">
      <c r="A2807" s="5" t="str">
        <f t="shared" si="43"/>
        <v>R 24 - D 108 - 451 - 3331</v>
      </c>
      <c r="B2807" s="23" t="s">
        <v>2347</v>
      </c>
      <c r="C2807" t="s">
        <v>354</v>
      </c>
      <c r="D2807" t="s">
        <v>631</v>
      </c>
      <c r="E2807" t="s">
        <v>1763</v>
      </c>
      <c r="F2807" t="s">
        <v>134</v>
      </c>
      <c r="G2807" t="s">
        <v>134</v>
      </c>
      <c r="H2807" t="s">
        <v>12067</v>
      </c>
      <c r="I2807" t="s">
        <v>20</v>
      </c>
      <c r="J2807" t="s">
        <v>2349</v>
      </c>
      <c r="K2807" t="s">
        <v>21</v>
      </c>
      <c r="M2807" t="s">
        <v>4094</v>
      </c>
      <c r="N2807" t="s">
        <v>22</v>
      </c>
      <c r="O2807" t="s">
        <v>23</v>
      </c>
      <c r="P2807" t="s">
        <v>26</v>
      </c>
      <c r="Q2807" t="s">
        <v>2348</v>
      </c>
      <c r="R2807" s="13">
        <v>15</v>
      </c>
      <c r="S2807" s="13">
        <v>1</v>
      </c>
      <c r="T2807" s="21">
        <v>1</v>
      </c>
      <c r="V2807" t="s">
        <v>2154</v>
      </c>
      <c r="W2807" t="s">
        <v>17592</v>
      </c>
      <c r="X2807" s="20" t="str">
        <f>+IF(V2807="","-",CONCATENATE(V2807,"_",W2807))</f>
        <v>FINES_R15172425</v>
      </c>
      <c r="Y2807" s="59">
        <v>0.38474863767623901</v>
      </c>
      <c r="Z2807" t="s">
        <v>134</v>
      </c>
      <c r="AA2807" t="s">
        <v>2394</v>
      </c>
      <c r="AB2807" t="str">
        <f>+IF(W2807="","-",IF(W2807="UNICO","CENSO","MUESTRA"))</f>
        <v>MUESTRA</v>
      </c>
      <c r="AC2807" t="s">
        <v>2398</v>
      </c>
      <c r="AD2807" t="s">
        <v>12068</v>
      </c>
    </row>
    <row r="2808" spans="1:30" x14ac:dyDescent="0.25">
      <c r="A2808" s="5" t="str">
        <f t="shared" si="43"/>
        <v>R 24 - D 108 - 451 - 4531</v>
      </c>
      <c r="B2808" s="23" t="s">
        <v>2347</v>
      </c>
      <c r="C2808" t="s">
        <v>354</v>
      </c>
      <c r="D2808" t="s">
        <v>631</v>
      </c>
      <c r="E2808" t="s">
        <v>1763</v>
      </c>
      <c r="F2808" t="s">
        <v>134</v>
      </c>
      <c r="G2808" t="s">
        <v>134</v>
      </c>
      <c r="H2808" t="s">
        <v>12075</v>
      </c>
      <c r="I2808" t="s">
        <v>20</v>
      </c>
      <c r="J2808" t="s">
        <v>2349</v>
      </c>
      <c r="K2808" t="s">
        <v>21</v>
      </c>
      <c r="M2808" t="s">
        <v>12076</v>
      </c>
      <c r="N2808" t="s">
        <v>22</v>
      </c>
      <c r="O2808" t="s">
        <v>23</v>
      </c>
      <c r="P2808" t="s">
        <v>26</v>
      </c>
      <c r="Q2808" t="s">
        <v>2348</v>
      </c>
      <c r="R2808" s="13">
        <v>24</v>
      </c>
      <c r="S2808" s="13">
        <v>1</v>
      </c>
      <c r="T2808" s="21">
        <v>1</v>
      </c>
      <c r="V2808" t="s">
        <v>2154</v>
      </c>
      <c r="W2808" t="s">
        <v>17592</v>
      </c>
      <c r="X2808" s="20" t="str">
        <f>+IF(V2808="","-",CONCATENATE(V2808,"_",W2808))</f>
        <v>FINES_R15172425</v>
      </c>
      <c r="Y2808" s="59">
        <v>0.38891437649726868</v>
      </c>
      <c r="Z2808" t="s">
        <v>134</v>
      </c>
      <c r="AA2808" t="s">
        <v>2394</v>
      </c>
      <c r="AB2808" t="str">
        <f>+IF(W2808="","-",IF(W2808="UNICO","CENSO","MUESTRA"))</f>
        <v>MUESTRA</v>
      </c>
      <c r="AC2808" t="s">
        <v>2397</v>
      </c>
      <c r="AD2808" t="s">
        <v>12077</v>
      </c>
    </row>
    <row r="2809" spans="1:30" x14ac:dyDescent="0.25">
      <c r="A2809" s="5" t="str">
        <f t="shared" si="43"/>
        <v>R 25 - D 12 - 451 - 2794</v>
      </c>
      <c r="B2809" s="23" t="s">
        <v>2347</v>
      </c>
      <c r="C2809" t="s">
        <v>157</v>
      </c>
      <c r="D2809" t="s">
        <v>396</v>
      </c>
      <c r="E2809" t="s">
        <v>398</v>
      </c>
      <c r="F2809" t="s">
        <v>134</v>
      </c>
      <c r="G2809" t="s">
        <v>134</v>
      </c>
      <c r="H2809" t="s">
        <v>12110</v>
      </c>
      <c r="I2809" t="s">
        <v>20</v>
      </c>
      <c r="J2809" t="s">
        <v>2349</v>
      </c>
      <c r="K2809" t="s">
        <v>21</v>
      </c>
      <c r="M2809" t="s">
        <v>2252</v>
      </c>
      <c r="N2809" t="s">
        <v>22</v>
      </c>
      <c r="O2809" t="s">
        <v>23</v>
      </c>
      <c r="P2809" t="s">
        <v>26</v>
      </c>
      <c r="Q2809" t="s">
        <v>2348</v>
      </c>
      <c r="R2809" s="13">
        <v>25</v>
      </c>
      <c r="S2809" s="13">
        <v>1</v>
      </c>
      <c r="T2809" s="21">
        <v>1</v>
      </c>
      <c r="V2809" t="s">
        <v>2154</v>
      </c>
      <c r="W2809" t="s">
        <v>17592</v>
      </c>
      <c r="X2809" s="20" t="str">
        <f>+IF(V2809="","-",CONCATENATE(V2809,"_",W2809))</f>
        <v>FINES_R15172425</v>
      </c>
      <c r="Y2809" s="59">
        <v>0.39301016926765442</v>
      </c>
      <c r="Z2809" t="s">
        <v>134</v>
      </c>
      <c r="AA2809" t="s">
        <v>2394</v>
      </c>
      <c r="AB2809" t="str">
        <f>+IF(W2809="","-",IF(W2809="UNICO","CENSO","MUESTRA"))</f>
        <v>MUESTRA</v>
      </c>
      <c r="AC2809" t="s">
        <v>2397</v>
      </c>
      <c r="AD2809" t="s">
        <v>12111</v>
      </c>
    </row>
    <row r="2810" spans="1:30" x14ac:dyDescent="0.25">
      <c r="A2810" s="5" t="str">
        <f t="shared" si="43"/>
        <v>R 15 - D 28 - 452 - 4332</v>
      </c>
      <c r="B2810" s="23" t="s">
        <v>2347</v>
      </c>
      <c r="C2810" t="s">
        <v>141</v>
      </c>
      <c r="D2810" t="s">
        <v>184</v>
      </c>
      <c r="E2810" t="s">
        <v>534</v>
      </c>
      <c r="F2810" t="s">
        <v>134</v>
      </c>
      <c r="G2810" t="s">
        <v>134</v>
      </c>
      <c r="H2810" t="s">
        <v>11302</v>
      </c>
      <c r="I2810" t="s">
        <v>20</v>
      </c>
      <c r="J2810" t="s">
        <v>2349</v>
      </c>
      <c r="K2810" t="s">
        <v>21</v>
      </c>
      <c r="M2810" t="s">
        <v>11303</v>
      </c>
      <c r="N2810" t="s">
        <v>22</v>
      </c>
      <c r="O2810" t="s">
        <v>23</v>
      </c>
      <c r="P2810" t="s">
        <v>26</v>
      </c>
      <c r="Q2810" t="s">
        <v>2348</v>
      </c>
      <c r="R2810" s="13">
        <v>22</v>
      </c>
      <c r="S2810" s="13">
        <v>1</v>
      </c>
      <c r="T2810" s="21">
        <v>1</v>
      </c>
      <c r="V2810" t="s">
        <v>2154</v>
      </c>
      <c r="W2810" t="s">
        <v>17592</v>
      </c>
      <c r="X2810" s="20" t="str">
        <f>+IF(V2810="","-",CONCATENATE(V2810,"_",W2810))</f>
        <v>FINES_R15172425</v>
      </c>
      <c r="Y2810" s="59">
        <v>0.39964854717254639</v>
      </c>
      <c r="Z2810" t="s">
        <v>134</v>
      </c>
      <c r="AA2810" t="s">
        <v>2394</v>
      </c>
      <c r="AB2810" t="str">
        <f>+IF(W2810="","-",IF(W2810="UNICO","CENSO","MUESTRA"))</f>
        <v>MUESTRA</v>
      </c>
      <c r="AC2810" t="s">
        <v>2397</v>
      </c>
      <c r="AD2810" t="s">
        <v>11304</v>
      </c>
    </row>
    <row r="2811" spans="1:30" x14ac:dyDescent="0.25">
      <c r="A2811" s="5" t="str">
        <f t="shared" si="43"/>
        <v>R 15 - D 13 - 452 - 2532</v>
      </c>
      <c r="B2811" s="23" t="s">
        <v>2347</v>
      </c>
      <c r="C2811" t="s">
        <v>141</v>
      </c>
      <c r="D2811" t="s">
        <v>409</v>
      </c>
      <c r="E2811" t="s">
        <v>411</v>
      </c>
      <c r="F2811" t="s">
        <v>134</v>
      </c>
      <c r="G2811" t="s">
        <v>134</v>
      </c>
      <c r="H2811" t="s">
        <v>4407</v>
      </c>
      <c r="I2811" t="s">
        <v>20</v>
      </c>
      <c r="J2811" t="s">
        <v>2349</v>
      </c>
      <c r="K2811" t="s">
        <v>21</v>
      </c>
      <c r="M2811" t="s">
        <v>18084</v>
      </c>
      <c r="N2811" t="s">
        <v>22</v>
      </c>
      <c r="O2811" t="s">
        <v>23</v>
      </c>
      <c r="P2811" t="s">
        <v>26</v>
      </c>
      <c r="Q2811" t="s">
        <v>2348</v>
      </c>
      <c r="R2811" s="13">
        <v>9</v>
      </c>
      <c r="S2811" s="13">
        <v>1</v>
      </c>
      <c r="T2811" s="21">
        <v>1</v>
      </c>
      <c r="V2811" t="s">
        <v>2154</v>
      </c>
      <c r="W2811" t="s">
        <v>17592</v>
      </c>
      <c r="X2811" s="20" t="str">
        <f>+IF(V2811="","-",CONCATENATE(V2811,"_",W2811))</f>
        <v>FINES_R15172425</v>
      </c>
      <c r="Y2811" s="59">
        <v>0.40216943621635443</v>
      </c>
      <c r="Z2811" t="s">
        <v>134</v>
      </c>
      <c r="AA2811" t="s">
        <v>2394</v>
      </c>
      <c r="AB2811" t="str">
        <f>+IF(W2811="","-",IF(W2811="UNICO","CENSO","MUESTRA"))</f>
        <v>MUESTRA</v>
      </c>
      <c r="AC2811" t="s">
        <v>2398</v>
      </c>
      <c r="AD2811" t="s">
        <v>4409</v>
      </c>
    </row>
    <row r="2812" spans="1:30" x14ac:dyDescent="0.25">
      <c r="A2812" s="5" t="str">
        <f t="shared" si="43"/>
        <v>R 24 - D 108 - 451 - 3665</v>
      </c>
      <c r="B2812" s="23" t="s">
        <v>2347</v>
      </c>
      <c r="C2812" t="s">
        <v>354</v>
      </c>
      <c r="D2812" t="s">
        <v>631</v>
      </c>
      <c r="E2812" t="s">
        <v>1763</v>
      </c>
      <c r="F2812" t="s">
        <v>134</v>
      </c>
      <c r="G2812" t="s">
        <v>134</v>
      </c>
      <c r="H2812" t="s">
        <v>12070</v>
      </c>
      <c r="I2812" t="s">
        <v>20</v>
      </c>
      <c r="J2812" t="s">
        <v>2349</v>
      </c>
      <c r="K2812" t="s">
        <v>21</v>
      </c>
      <c r="M2812" t="s">
        <v>12071</v>
      </c>
      <c r="N2812" t="s">
        <v>22</v>
      </c>
      <c r="O2812" t="s">
        <v>23</v>
      </c>
      <c r="P2812" t="s">
        <v>26</v>
      </c>
      <c r="Q2812" t="s">
        <v>2348</v>
      </c>
      <c r="R2812" s="13">
        <v>7</v>
      </c>
      <c r="S2812" s="13">
        <v>1</v>
      </c>
      <c r="T2812" s="21">
        <v>1</v>
      </c>
      <c r="V2812" t="s">
        <v>2154</v>
      </c>
      <c r="W2812" t="s">
        <v>17592</v>
      </c>
      <c r="X2812" s="20" t="str">
        <f>+IF(V2812="","-",CONCATENATE(V2812,"_",W2812))</f>
        <v>FINES_R15172425</v>
      </c>
      <c r="Y2812" s="59">
        <v>0.40235728025436401</v>
      </c>
      <c r="Z2812" t="s">
        <v>134</v>
      </c>
      <c r="AA2812" t="s">
        <v>2394</v>
      </c>
      <c r="AB2812" t="str">
        <f>+IF(W2812="","-",IF(W2812="UNICO","CENSO","MUESTRA"))</f>
        <v>MUESTRA</v>
      </c>
      <c r="AC2812" t="s">
        <v>2397</v>
      </c>
      <c r="AD2812" t="s">
        <v>12072</v>
      </c>
    </row>
    <row r="2813" spans="1:30" x14ac:dyDescent="0.25">
      <c r="A2813" s="5" t="str">
        <f t="shared" si="43"/>
        <v>R 25 - D 7 - 451 - 4294</v>
      </c>
      <c r="B2813" s="23" t="s">
        <v>2347</v>
      </c>
      <c r="C2813" t="s">
        <v>157</v>
      </c>
      <c r="D2813" t="s">
        <v>165</v>
      </c>
      <c r="E2813" t="s">
        <v>300</v>
      </c>
      <c r="F2813" t="s">
        <v>134</v>
      </c>
      <c r="G2813" t="s">
        <v>134</v>
      </c>
      <c r="H2813" t="s">
        <v>12125</v>
      </c>
      <c r="I2813" t="s">
        <v>20</v>
      </c>
      <c r="J2813" t="s">
        <v>2349</v>
      </c>
      <c r="K2813" t="s">
        <v>21</v>
      </c>
      <c r="M2813" t="s">
        <v>12126</v>
      </c>
      <c r="N2813" t="s">
        <v>22</v>
      </c>
      <c r="O2813" t="s">
        <v>23</v>
      </c>
      <c r="P2813" t="s">
        <v>26</v>
      </c>
      <c r="Q2813" t="s">
        <v>2348</v>
      </c>
      <c r="R2813" s="13">
        <v>18</v>
      </c>
      <c r="S2813" s="13">
        <v>1</v>
      </c>
      <c r="T2813" s="21">
        <v>1</v>
      </c>
      <c r="V2813" t="s">
        <v>2154</v>
      </c>
      <c r="W2813" t="s">
        <v>17592</v>
      </c>
      <c r="X2813" s="20" t="str">
        <f>+IF(V2813="","-",CONCATENATE(V2813,"_",W2813))</f>
        <v>FINES_R15172425</v>
      </c>
      <c r="Y2813" s="59">
        <v>0.40386679768562322</v>
      </c>
      <c r="Z2813" t="s">
        <v>134</v>
      </c>
      <c r="AA2813" t="s">
        <v>2394</v>
      </c>
      <c r="AB2813" t="str">
        <f>+IF(W2813="","-",IF(W2813="UNICO","CENSO","MUESTRA"))</f>
        <v>MUESTRA</v>
      </c>
      <c r="AC2813" t="s">
        <v>2398</v>
      </c>
      <c r="AD2813" t="s">
        <v>12127</v>
      </c>
    </row>
    <row r="2814" spans="1:30" x14ac:dyDescent="0.25">
      <c r="A2814" s="5" t="str">
        <f t="shared" si="43"/>
        <v>R 17 - D 36 - 451 - 2553</v>
      </c>
      <c r="B2814" s="23" t="s">
        <v>2347</v>
      </c>
      <c r="C2814" t="s">
        <v>142</v>
      </c>
      <c r="D2814" t="s">
        <v>643</v>
      </c>
      <c r="E2814" t="s">
        <v>644</v>
      </c>
      <c r="F2814" t="s">
        <v>134</v>
      </c>
      <c r="G2814" t="s">
        <v>134</v>
      </c>
      <c r="H2814" t="s">
        <v>4563</v>
      </c>
      <c r="I2814" t="s">
        <v>20</v>
      </c>
      <c r="J2814" t="s">
        <v>2349</v>
      </c>
      <c r="K2814" t="s">
        <v>21</v>
      </c>
      <c r="M2814" t="s">
        <v>18085</v>
      </c>
      <c r="N2814" t="s">
        <v>22</v>
      </c>
      <c r="O2814" t="s">
        <v>23</v>
      </c>
      <c r="P2814" t="s">
        <v>26</v>
      </c>
      <c r="Q2814" t="s">
        <v>2348</v>
      </c>
      <c r="R2814" s="13">
        <v>17</v>
      </c>
      <c r="S2814" s="13">
        <v>1</v>
      </c>
      <c r="T2814" s="21">
        <v>1</v>
      </c>
      <c r="V2814" t="s">
        <v>2154</v>
      </c>
      <c r="W2814" t="s">
        <v>17592</v>
      </c>
      <c r="X2814" s="20" t="str">
        <f>+IF(V2814="","-",CONCATENATE(V2814,"_",W2814))</f>
        <v>FINES_R15172425</v>
      </c>
      <c r="Y2814" s="59">
        <v>0.40504968166351318</v>
      </c>
      <c r="Z2814" t="s">
        <v>134</v>
      </c>
      <c r="AA2814" t="s">
        <v>2394</v>
      </c>
      <c r="AB2814" t="str">
        <f>+IF(W2814="","-",IF(W2814="UNICO","CENSO","MUESTRA"))</f>
        <v>MUESTRA</v>
      </c>
      <c r="AC2814" t="s">
        <v>2397</v>
      </c>
      <c r="AD2814" t="s">
        <v>4565</v>
      </c>
    </row>
    <row r="2815" spans="1:30" x14ac:dyDescent="0.25">
      <c r="A2815" s="5" t="str">
        <f t="shared" si="43"/>
        <v>R 15 - D 13 - 452 - 3426</v>
      </c>
      <c r="B2815" s="23" t="s">
        <v>2347</v>
      </c>
      <c r="C2815" t="s">
        <v>141</v>
      </c>
      <c r="D2815" t="s">
        <v>409</v>
      </c>
      <c r="E2815" t="s">
        <v>411</v>
      </c>
      <c r="F2815" t="s">
        <v>134</v>
      </c>
      <c r="G2815" t="s">
        <v>134</v>
      </c>
      <c r="H2815" t="s">
        <v>4391</v>
      </c>
      <c r="I2815" t="s">
        <v>20</v>
      </c>
      <c r="J2815" t="s">
        <v>2349</v>
      </c>
      <c r="K2815" t="s">
        <v>21</v>
      </c>
      <c r="M2815" t="s">
        <v>4392</v>
      </c>
      <c r="N2815" t="s">
        <v>22</v>
      </c>
      <c r="O2815" t="s">
        <v>23</v>
      </c>
      <c r="P2815" t="s">
        <v>26</v>
      </c>
      <c r="Q2815" t="s">
        <v>2348</v>
      </c>
      <c r="R2815" s="13">
        <v>9</v>
      </c>
      <c r="S2815" s="13">
        <v>1</v>
      </c>
      <c r="T2815" s="21">
        <v>1</v>
      </c>
      <c r="V2815" t="s">
        <v>2154</v>
      </c>
      <c r="W2815" t="s">
        <v>17592</v>
      </c>
      <c r="X2815" s="20" t="str">
        <f>+IF(V2815="","-",CONCATENATE(V2815,"_",W2815))</f>
        <v>FINES_R15172425</v>
      </c>
      <c r="Y2815" s="59">
        <v>0.40687265992164612</v>
      </c>
      <c r="Z2815" t="s">
        <v>134</v>
      </c>
      <c r="AA2815" t="s">
        <v>2394</v>
      </c>
      <c r="AB2815" t="str">
        <f>+IF(W2815="","-",IF(W2815="UNICO","CENSO","MUESTRA"))</f>
        <v>MUESTRA</v>
      </c>
      <c r="AC2815" t="s">
        <v>2397</v>
      </c>
      <c r="AD2815" t="s">
        <v>4393</v>
      </c>
    </row>
    <row r="2816" spans="1:30" x14ac:dyDescent="0.25">
      <c r="A2816" s="5" t="str">
        <f t="shared" si="43"/>
        <v>R 15 - D 13 - 452 - 4074</v>
      </c>
      <c r="B2816" s="23" t="s">
        <v>2347</v>
      </c>
      <c r="C2816" t="s">
        <v>141</v>
      </c>
      <c r="D2816" t="s">
        <v>409</v>
      </c>
      <c r="E2816" t="s">
        <v>411</v>
      </c>
      <c r="F2816" t="s">
        <v>134</v>
      </c>
      <c r="G2816" t="s">
        <v>134</v>
      </c>
      <c r="H2816" t="s">
        <v>4416</v>
      </c>
      <c r="I2816" t="s">
        <v>20</v>
      </c>
      <c r="J2816" t="s">
        <v>2349</v>
      </c>
      <c r="K2816" t="s">
        <v>21</v>
      </c>
      <c r="M2816" t="s">
        <v>4417</v>
      </c>
      <c r="N2816" t="s">
        <v>22</v>
      </c>
      <c r="O2816" t="s">
        <v>23</v>
      </c>
      <c r="P2816" t="s">
        <v>26</v>
      </c>
      <c r="Q2816" t="s">
        <v>2348</v>
      </c>
      <c r="R2816" s="13">
        <v>9</v>
      </c>
      <c r="S2816" s="13">
        <v>1</v>
      </c>
      <c r="T2816" s="21">
        <v>1</v>
      </c>
      <c r="V2816" t="s">
        <v>2154</v>
      </c>
      <c r="W2816" t="s">
        <v>17592</v>
      </c>
      <c r="X2816" s="20" t="str">
        <f>+IF(V2816="","-",CONCATENATE(V2816,"_",W2816))</f>
        <v>FINES_R15172425</v>
      </c>
      <c r="Y2816" s="59">
        <v>0.41217631101608282</v>
      </c>
      <c r="Z2816" t="s">
        <v>134</v>
      </c>
      <c r="AA2816" t="s">
        <v>2394</v>
      </c>
      <c r="AB2816" t="str">
        <f>+IF(W2816="","-",IF(W2816="UNICO","CENSO","MUESTRA"))</f>
        <v>MUESTRA</v>
      </c>
      <c r="AC2816" t="s">
        <v>2398</v>
      </c>
      <c r="AD2816" t="s">
        <v>4418</v>
      </c>
    </row>
    <row r="2817" spans="1:30" x14ac:dyDescent="0.25">
      <c r="A2817" s="5" t="str">
        <f t="shared" si="43"/>
        <v>R 15 - D 118 - 451 - 2448</v>
      </c>
      <c r="B2817" s="23" t="s">
        <v>2347</v>
      </c>
      <c r="C2817" t="s">
        <v>141</v>
      </c>
      <c r="D2817" t="s">
        <v>163</v>
      </c>
      <c r="E2817" t="s">
        <v>1912</v>
      </c>
      <c r="F2817" t="s">
        <v>134</v>
      </c>
      <c r="G2817" t="s">
        <v>134</v>
      </c>
      <c r="H2817" t="s">
        <v>4376</v>
      </c>
      <c r="I2817" t="s">
        <v>20</v>
      </c>
      <c r="J2817" t="s">
        <v>2349</v>
      </c>
      <c r="K2817" t="s">
        <v>21</v>
      </c>
      <c r="M2817" t="s">
        <v>4377</v>
      </c>
      <c r="N2817" t="s">
        <v>22</v>
      </c>
      <c r="O2817" t="s">
        <v>23</v>
      </c>
      <c r="P2817" t="s">
        <v>26</v>
      </c>
      <c r="Q2817" t="s">
        <v>2348</v>
      </c>
      <c r="R2817" s="13">
        <v>21</v>
      </c>
      <c r="S2817" s="13">
        <v>1</v>
      </c>
      <c r="T2817" s="21">
        <v>1</v>
      </c>
      <c r="V2817" t="s">
        <v>2154</v>
      </c>
      <c r="W2817" t="s">
        <v>17592</v>
      </c>
      <c r="X2817" s="20" t="str">
        <f>+IF(V2817="","-",CONCATENATE(V2817,"_",W2817))</f>
        <v>FINES_R15172425</v>
      </c>
      <c r="Y2817" s="59">
        <v>0.4131314754486084</v>
      </c>
      <c r="Z2817" t="s">
        <v>134</v>
      </c>
      <c r="AA2817" t="s">
        <v>2394</v>
      </c>
      <c r="AB2817" t="str">
        <f>+IF(W2817="","-",IF(W2817="UNICO","CENSO","MUESTRA"))</f>
        <v>MUESTRA</v>
      </c>
      <c r="AC2817" t="s">
        <v>2398</v>
      </c>
      <c r="AD2817" t="s">
        <v>4378</v>
      </c>
    </row>
    <row r="2818" spans="1:30" x14ac:dyDescent="0.25">
      <c r="A2818" s="5" t="str">
        <f t="shared" si="43"/>
        <v>R 15 - D 76 - 451 - 3724</v>
      </c>
      <c r="B2818" s="23" t="s">
        <v>2347</v>
      </c>
      <c r="C2818" t="s">
        <v>141</v>
      </c>
      <c r="D2818" t="s">
        <v>1367</v>
      </c>
      <c r="E2818" t="s">
        <v>1368</v>
      </c>
      <c r="F2818" t="s">
        <v>134</v>
      </c>
      <c r="G2818" t="s">
        <v>134</v>
      </c>
      <c r="H2818" t="s">
        <v>4469</v>
      </c>
      <c r="I2818" t="s">
        <v>20</v>
      </c>
      <c r="J2818" t="s">
        <v>2349</v>
      </c>
      <c r="K2818" t="s">
        <v>21</v>
      </c>
      <c r="M2818" t="s">
        <v>4470</v>
      </c>
      <c r="N2818" t="s">
        <v>22</v>
      </c>
      <c r="O2818" t="s">
        <v>23</v>
      </c>
      <c r="P2818" t="s">
        <v>26</v>
      </c>
      <c r="Q2818" t="s">
        <v>2348</v>
      </c>
      <c r="R2818" s="13">
        <v>8</v>
      </c>
      <c r="S2818" s="13">
        <v>1</v>
      </c>
      <c r="T2818" s="21">
        <v>1</v>
      </c>
      <c r="V2818" t="s">
        <v>2154</v>
      </c>
      <c r="W2818" t="s">
        <v>17592</v>
      </c>
      <c r="X2818" s="20" t="str">
        <f>+IF(V2818="","-",CONCATENATE(V2818,"_",W2818))</f>
        <v>FINES_R15172425</v>
      </c>
      <c r="Y2818" s="59">
        <v>0.41427850723266602</v>
      </c>
      <c r="Z2818" t="s">
        <v>134</v>
      </c>
      <c r="AA2818" t="s">
        <v>2394</v>
      </c>
      <c r="AB2818" t="str">
        <f>+IF(W2818="","-",IF(W2818="UNICO","CENSO","MUESTRA"))</f>
        <v>MUESTRA</v>
      </c>
      <c r="AC2818" t="s">
        <v>2398</v>
      </c>
      <c r="AD2818" t="s">
        <v>4471</v>
      </c>
    </row>
    <row r="2819" spans="1:30" x14ac:dyDescent="0.25">
      <c r="A2819" s="5" t="str">
        <f t="shared" ref="A2819:A2882" si="44">+H2819</f>
        <v>R 24 - D 92 - 451 - 2846</v>
      </c>
      <c r="B2819" s="23" t="s">
        <v>2347</v>
      </c>
      <c r="C2819" t="s">
        <v>354</v>
      </c>
      <c r="D2819" t="s">
        <v>1558</v>
      </c>
      <c r="E2819" t="s">
        <v>1559</v>
      </c>
      <c r="F2819" t="s">
        <v>134</v>
      </c>
      <c r="G2819" t="s">
        <v>134</v>
      </c>
      <c r="H2819" t="s">
        <v>6390</v>
      </c>
      <c r="I2819" t="s">
        <v>20</v>
      </c>
      <c r="J2819" t="s">
        <v>2349</v>
      </c>
      <c r="K2819" t="s">
        <v>21</v>
      </c>
      <c r="M2819" t="s">
        <v>6391</v>
      </c>
      <c r="N2819" t="s">
        <v>22</v>
      </c>
      <c r="O2819" t="s">
        <v>23</v>
      </c>
      <c r="P2819" t="s">
        <v>26</v>
      </c>
      <c r="Q2819" t="s">
        <v>2348</v>
      </c>
      <c r="R2819" s="13">
        <v>9</v>
      </c>
      <c r="S2819" s="13">
        <v>1</v>
      </c>
      <c r="T2819" s="21">
        <v>1</v>
      </c>
      <c r="V2819" t="s">
        <v>2154</v>
      </c>
      <c r="W2819" t="s">
        <v>17592</v>
      </c>
      <c r="X2819" s="20" t="str">
        <f>+IF(V2819="","-",CONCATENATE(V2819,"_",W2819))</f>
        <v>FINES_R15172425</v>
      </c>
      <c r="Y2819" s="59">
        <v>0.41464823484420782</v>
      </c>
      <c r="Z2819" t="s">
        <v>134</v>
      </c>
      <c r="AA2819" t="s">
        <v>2394</v>
      </c>
      <c r="AB2819" t="str">
        <f>+IF(W2819="","-",IF(W2819="UNICO","CENSO","MUESTRA"))</f>
        <v>MUESTRA</v>
      </c>
      <c r="AC2819" t="s">
        <v>2398</v>
      </c>
      <c r="AD2819" t="s">
        <v>6392</v>
      </c>
    </row>
    <row r="2820" spans="1:30" x14ac:dyDescent="0.25">
      <c r="A2820" s="5" t="str">
        <f t="shared" si="44"/>
        <v>R 24 - D 90 - 451 - 2660</v>
      </c>
      <c r="B2820" s="23" t="s">
        <v>2347</v>
      </c>
      <c r="C2820" t="s">
        <v>354</v>
      </c>
      <c r="D2820" t="s">
        <v>1547</v>
      </c>
      <c r="E2820" t="s">
        <v>1548</v>
      </c>
      <c r="F2820" t="s">
        <v>134</v>
      </c>
      <c r="G2820" t="s">
        <v>134</v>
      </c>
      <c r="H2820" t="s">
        <v>6375</v>
      </c>
      <c r="I2820" t="s">
        <v>20</v>
      </c>
      <c r="J2820" t="s">
        <v>2349</v>
      </c>
      <c r="K2820" t="s">
        <v>21</v>
      </c>
      <c r="M2820" t="s">
        <v>2334</v>
      </c>
      <c r="N2820" t="s">
        <v>22</v>
      </c>
      <c r="O2820" t="s">
        <v>23</v>
      </c>
      <c r="P2820" t="s">
        <v>26</v>
      </c>
      <c r="Q2820" t="s">
        <v>2348</v>
      </c>
      <c r="R2820" s="13">
        <v>5</v>
      </c>
      <c r="S2820" s="13">
        <v>1</v>
      </c>
      <c r="T2820" s="21">
        <v>1</v>
      </c>
      <c r="V2820" t="s">
        <v>2154</v>
      </c>
      <c r="W2820" t="s">
        <v>17592</v>
      </c>
      <c r="X2820" s="20" t="str">
        <f>+IF(V2820="","-",CONCATENATE(V2820,"_",W2820))</f>
        <v>FINES_R15172425</v>
      </c>
      <c r="Y2820" s="59">
        <v>0.41841495037078857</v>
      </c>
      <c r="Z2820" t="s">
        <v>134</v>
      </c>
      <c r="AA2820" t="s">
        <v>2394</v>
      </c>
      <c r="AB2820" t="str">
        <f>+IF(W2820="","-",IF(W2820="UNICO","CENSO","MUESTRA"))</f>
        <v>MUESTRA</v>
      </c>
      <c r="AC2820" t="s">
        <v>2398</v>
      </c>
      <c r="AD2820" t="s">
        <v>6376</v>
      </c>
    </row>
    <row r="2821" spans="1:30" x14ac:dyDescent="0.25">
      <c r="A2821" s="5" t="str">
        <f t="shared" si="44"/>
        <v>R 15 - D 3 - 451 - 3678</v>
      </c>
      <c r="B2821" s="23" t="s">
        <v>2347</v>
      </c>
      <c r="C2821" t="s">
        <v>141</v>
      </c>
      <c r="D2821" t="s">
        <v>174</v>
      </c>
      <c r="E2821" t="s">
        <v>176</v>
      </c>
      <c r="F2821" t="s">
        <v>134</v>
      </c>
      <c r="G2821" t="s">
        <v>134</v>
      </c>
      <c r="H2821" t="s">
        <v>4457</v>
      </c>
      <c r="I2821" t="s">
        <v>20</v>
      </c>
      <c r="J2821" t="s">
        <v>2349</v>
      </c>
      <c r="K2821" t="s">
        <v>21</v>
      </c>
      <c r="M2821" t="s">
        <v>2287</v>
      </c>
      <c r="N2821" t="s">
        <v>22</v>
      </c>
      <c r="O2821" t="s">
        <v>23</v>
      </c>
      <c r="P2821" t="s">
        <v>26</v>
      </c>
      <c r="Q2821" t="s">
        <v>2348</v>
      </c>
      <c r="R2821" s="13">
        <v>13</v>
      </c>
      <c r="S2821" s="13">
        <v>1</v>
      </c>
      <c r="T2821" s="21">
        <v>1</v>
      </c>
      <c r="V2821" t="s">
        <v>2154</v>
      </c>
      <c r="W2821" t="s">
        <v>17592</v>
      </c>
      <c r="X2821" s="20" t="str">
        <f>+IF(V2821="","-",CONCATENATE(V2821,"_",W2821))</f>
        <v>FINES_R15172425</v>
      </c>
      <c r="Y2821" s="59">
        <v>0.42034274339675898</v>
      </c>
      <c r="Z2821" t="s">
        <v>134</v>
      </c>
      <c r="AA2821" t="s">
        <v>2394</v>
      </c>
      <c r="AB2821" t="str">
        <f>+IF(W2821="","-",IF(W2821="UNICO","CENSO","MUESTRA"))</f>
        <v>MUESTRA</v>
      </c>
      <c r="AC2821" t="s">
        <v>2397</v>
      </c>
      <c r="AD2821" t="s">
        <v>4458</v>
      </c>
    </row>
    <row r="2822" spans="1:30" x14ac:dyDescent="0.25">
      <c r="A2822" s="5" t="str">
        <f t="shared" si="44"/>
        <v>R 25 - D 7 - 451 - 4403</v>
      </c>
      <c r="B2822" s="23" t="s">
        <v>2347</v>
      </c>
      <c r="C2822" t="s">
        <v>157</v>
      </c>
      <c r="D2822" t="s">
        <v>165</v>
      </c>
      <c r="E2822" t="s">
        <v>300</v>
      </c>
      <c r="F2822" t="s">
        <v>134</v>
      </c>
      <c r="G2822" t="s">
        <v>134</v>
      </c>
      <c r="H2822" t="s">
        <v>6443</v>
      </c>
      <c r="I2822" t="s">
        <v>20</v>
      </c>
      <c r="J2822" t="s">
        <v>2349</v>
      </c>
      <c r="K2822" t="s">
        <v>21</v>
      </c>
      <c r="M2822" t="s">
        <v>6444</v>
      </c>
      <c r="N2822" t="s">
        <v>22</v>
      </c>
      <c r="O2822" t="s">
        <v>23</v>
      </c>
      <c r="P2822" t="s">
        <v>26</v>
      </c>
      <c r="Q2822" t="s">
        <v>2348</v>
      </c>
      <c r="R2822" s="13">
        <v>22</v>
      </c>
      <c r="S2822" s="13">
        <v>1</v>
      </c>
      <c r="T2822" s="21">
        <v>1</v>
      </c>
      <c r="V2822" t="s">
        <v>2154</v>
      </c>
      <c r="W2822" t="s">
        <v>17592</v>
      </c>
      <c r="X2822" s="20" t="str">
        <f>+IF(V2822="","-",CONCATENATE(V2822,"_",W2822))</f>
        <v>FINES_R15172425</v>
      </c>
      <c r="Y2822" s="59">
        <v>0.42228454351425171</v>
      </c>
      <c r="Z2822" t="s">
        <v>134</v>
      </c>
      <c r="AA2822" t="s">
        <v>2394</v>
      </c>
      <c r="AB2822" t="str">
        <f>+IF(W2822="","-",IF(W2822="UNICO","CENSO","MUESTRA"))</f>
        <v>MUESTRA</v>
      </c>
      <c r="AC2822" t="s">
        <v>2397</v>
      </c>
      <c r="AD2822" t="s">
        <v>6445</v>
      </c>
    </row>
    <row r="2823" spans="1:30" x14ac:dyDescent="0.25">
      <c r="A2823" s="5" t="str">
        <f t="shared" si="44"/>
        <v>R 24 - D 92 - 451 - 2593</v>
      </c>
      <c r="B2823" s="23" t="s">
        <v>2347</v>
      </c>
      <c r="C2823" t="s">
        <v>354</v>
      </c>
      <c r="D2823" t="s">
        <v>1558</v>
      </c>
      <c r="E2823" t="s">
        <v>1559</v>
      </c>
      <c r="F2823" t="s">
        <v>134</v>
      </c>
      <c r="G2823" t="s">
        <v>134</v>
      </c>
      <c r="H2823" t="s">
        <v>6378</v>
      </c>
      <c r="I2823" t="s">
        <v>20</v>
      </c>
      <c r="J2823" t="s">
        <v>2349</v>
      </c>
      <c r="K2823" t="s">
        <v>21</v>
      </c>
      <c r="M2823" t="s">
        <v>6379</v>
      </c>
      <c r="N2823" t="s">
        <v>22</v>
      </c>
      <c r="O2823" t="s">
        <v>23</v>
      </c>
      <c r="P2823" t="s">
        <v>26</v>
      </c>
      <c r="Q2823" t="s">
        <v>2348</v>
      </c>
      <c r="R2823" s="13">
        <v>58</v>
      </c>
      <c r="S2823" s="13">
        <v>3</v>
      </c>
      <c r="T2823" s="21">
        <v>1</v>
      </c>
      <c r="V2823" t="s">
        <v>2154</v>
      </c>
      <c r="W2823" t="s">
        <v>17592</v>
      </c>
      <c r="X2823" s="20" t="str">
        <f>+IF(V2823="","-",CONCATENATE(V2823,"_",W2823))</f>
        <v>FINES_R15172425</v>
      </c>
      <c r="Y2823" s="59">
        <v>0.42841598391532898</v>
      </c>
      <c r="Z2823" t="s">
        <v>134</v>
      </c>
      <c r="AA2823" t="s">
        <v>2394</v>
      </c>
      <c r="AB2823" t="str">
        <f>+IF(W2823="","-",IF(W2823="UNICO","CENSO","MUESTRA"))</f>
        <v>MUESTRA</v>
      </c>
      <c r="AC2823" t="s">
        <v>2398</v>
      </c>
      <c r="AD2823" t="s">
        <v>6380</v>
      </c>
    </row>
    <row r="2824" spans="1:30" x14ac:dyDescent="0.25">
      <c r="A2824" s="5" t="str">
        <f t="shared" si="44"/>
        <v>R 25 - D 103 - 451 - 2853</v>
      </c>
      <c r="B2824" s="23" t="s">
        <v>2347</v>
      </c>
      <c r="C2824" t="s">
        <v>157</v>
      </c>
      <c r="D2824" t="s">
        <v>524</v>
      </c>
      <c r="E2824" t="s">
        <v>1733</v>
      </c>
      <c r="F2824" t="s">
        <v>134</v>
      </c>
      <c r="G2824" t="s">
        <v>134</v>
      </c>
      <c r="H2824" t="s">
        <v>6394</v>
      </c>
      <c r="I2824" t="s">
        <v>20</v>
      </c>
      <c r="J2824" t="s">
        <v>2349</v>
      </c>
      <c r="K2824" t="s">
        <v>21</v>
      </c>
      <c r="M2824" t="s">
        <v>2345</v>
      </c>
      <c r="N2824" t="s">
        <v>22</v>
      </c>
      <c r="O2824" t="s">
        <v>23</v>
      </c>
      <c r="P2824" t="s">
        <v>26</v>
      </c>
      <c r="Q2824" t="s">
        <v>2348</v>
      </c>
      <c r="R2824" s="13">
        <v>9</v>
      </c>
      <c r="S2824" s="13">
        <v>1</v>
      </c>
      <c r="T2824" s="21">
        <v>1</v>
      </c>
      <c r="V2824" t="s">
        <v>2154</v>
      </c>
      <c r="W2824" t="s">
        <v>17592</v>
      </c>
      <c r="X2824" s="20" t="str">
        <f>+IF(V2824="","-",CONCATENATE(V2824,"_",W2824))</f>
        <v>FINES_R15172425</v>
      </c>
      <c r="Y2824" s="59">
        <v>0.42927014827728271</v>
      </c>
      <c r="Z2824" t="s">
        <v>134</v>
      </c>
      <c r="AA2824" t="s">
        <v>2394</v>
      </c>
      <c r="AB2824" t="str">
        <f>+IF(W2824="","-",IF(W2824="UNICO","CENSO","MUESTRA"))</f>
        <v>MUESTRA</v>
      </c>
      <c r="AC2824" t="s">
        <v>2397</v>
      </c>
      <c r="AD2824" t="s">
        <v>6395</v>
      </c>
    </row>
    <row r="2825" spans="1:30" x14ac:dyDescent="0.25">
      <c r="A2825" s="5" t="str">
        <f t="shared" si="44"/>
        <v>R 25 - D 7 - 451 - 3663</v>
      </c>
      <c r="B2825" s="23" t="s">
        <v>2347</v>
      </c>
      <c r="C2825" t="s">
        <v>157</v>
      </c>
      <c r="D2825" t="s">
        <v>165</v>
      </c>
      <c r="E2825" t="s">
        <v>300</v>
      </c>
      <c r="F2825" t="s">
        <v>134</v>
      </c>
      <c r="G2825" t="s">
        <v>134</v>
      </c>
      <c r="H2825" t="s">
        <v>6423</v>
      </c>
      <c r="I2825" t="s">
        <v>20</v>
      </c>
      <c r="J2825" t="s">
        <v>2349</v>
      </c>
      <c r="K2825" t="s">
        <v>21</v>
      </c>
      <c r="M2825" t="s">
        <v>6424</v>
      </c>
      <c r="N2825" t="s">
        <v>22</v>
      </c>
      <c r="O2825" t="s">
        <v>23</v>
      </c>
      <c r="P2825" t="s">
        <v>26</v>
      </c>
      <c r="Q2825" t="s">
        <v>2348</v>
      </c>
      <c r="R2825" s="13">
        <v>12</v>
      </c>
      <c r="S2825" s="13">
        <v>1</v>
      </c>
      <c r="T2825" s="21">
        <v>1</v>
      </c>
      <c r="V2825" t="s">
        <v>2154</v>
      </c>
      <c r="W2825" t="s">
        <v>17592</v>
      </c>
      <c r="X2825" s="20" t="str">
        <f>+IF(V2825="","-",CONCATENATE(V2825,"_",W2825))</f>
        <v>FINES_R15172425</v>
      </c>
      <c r="Y2825" s="59">
        <v>0.43735247850418091</v>
      </c>
      <c r="Z2825" t="s">
        <v>134</v>
      </c>
      <c r="AA2825" t="s">
        <v>2394</v>
      </c>
      <c r="AB2825" t="str">
        <f>+IF(W2825="","-",IF(W2825="UNICO","CENSO","MUESTRA"))</f>
        <v>MUESTRA</v>
      </c>
      <c r="AC2825" t="s">
        <v>2398</v>
      </c>
      <c r="AD2825" t="s">
        <v>6425</v>
      </c>
    </row>
    <row r="2826" spans="1:30" x14ac:dyDescent="0.25">
      <c r="A2826" s="5" t="str">
        <f t="shared" si="44"/>
        <v>R 25 - D 77 - 451 - 3610</v>
      </c>
      <c r="B2826" s="23" t="s">
        <v>2347</v>
      </c>
      <c r="C2826" t="s">
        <v>157</v>
      </c>
      <c r="D2826" t="s">
        <v>387</v>
      </c>
      <c r="E2826" t="s">
        <v>1380</v>
      </c>
      <c r="F2826" t="s">
        <v>134</v>
      </c>
      <c r="G2826" t="s">
        <v>134</v>
      </c>
      <c r="H2826" t="s">
        <v>6451</v>
      </c>
      <c r="I2826" t="s">
        <v>20</v>
      </c>
      <c r="J2826" t="s">
        <v>2349</v>
      </c>
      <c r="K2826" t="s">
        <v>21</v>
      </c>
      <c r="M2826" t="s">
        <v>6452</v>
      </c>
      <c r="N2826" t="s">
        <v>22</v>
      </c>
      <c r="O2826" t="s">
        <v>23</v>
      </c>
      <c r="P2826" t="s">
        <v>26</v>
      </c>
      <c r="Q2826" t="s">
        <v>2348</v>
      </c>
      <c r="R2826" s="13">
        <v>41</v>
      </c>
      <c r="S2826" s="13">
        <v>1</v>
      </c>
      <c r="T2826" s="21">
        <v>1</v>
      </c>
      <c r="V2826" t="s">
        <v>2154</v>
      </c>
      <c r="W2826" t="s">
        <v>17592</v>
      </c>
      <c r="X2826" s="20" t="str">
        <f>+IF(V2826="","-",CONCATENATE(V2826,"_",W2826))</f>
        <v>FINES_R15172425</v>
      </c>
      <c r="Y2826" s="59">
        <v>0.44020980596542358</v>
      </c>
      <c r="Z2826" t="s">
        <v>134</v>
      </c>
      <c r="AA2826" t="s">
        <v>2394</v>
      </c>
      <c r="AB2826" t="str">
        <f>+IF(W2826="","-",IF(W2826="UNICO","CENSO","MUESTRA"))</f>
        <v>MUESTRA</v>
      </c>
      <c r="AC2826" t="s">
        <v>2398</v>
      </c>
      <c r="AD2826" t="s">
        <v>6453</v>
      </c>
    </row>
    <row r="2827" spans="1:30" x14ac:dyDescent="0.25">
      <c r="A2827" s="5" t="str">
        <f t="shared" si="44"/>
        <v>R 17 - D 72 - 451 - 2332</v>
      </c>
      <c r="B2827" s="23" t="s">
        <v>2347</v>
      </c>
      <c r="C2827" t="s">
        <v>142</v>
      </c>
      <c r="D2827" t="s">
        <v>1294</v>
      </c>
      <c r="E2827" t="s">
        <v>1295</v>
      </c>
      <c r="F2827" t="s">
        <v>134</v>
      </c>
      <c r="G2827" t="s">
        <v>134</v>
      </c>
      <c r="H2827" t="s">
        <v>4572</v>
      </c>
      <c r="I2827" t="s">
        <v>20</v>
      </c>
      <c r="J2827" t="s">
        <v>2349</v>
      </c>
      <c r="K2827" t="s">
        <v>21</v>
      </c>
      <c r="M2827" t="s">
        <v>4573</v>
      </c>
      <c r="N2827" t="s">
        <v>22</v>
      </c>
      <c r="O2827" t="s">
        <v>23</v>
      </c>
      <c r="P2827" t="s">
        <v>26</v>
      </c>
      <c r="Q2827" t="s">
        <v>2348</v>
      </c>
      <c r="R2827" s="13">
        <v>67</v>
      </c>
      <c r="S2827" s="13">
        <v>4</v>
      </c>
      <c r="T2827" s="21">
        <v>1</v>
      </c>
      <c r="V2827" t="s">
        <v>2154</v>
      </c>
      <c r="W2827" t="s">
        <v>17592</v>
      </c>
      <c r="X2827" s="20" t="str">
        <f>+IF(V2827="","-",CONCATENATE(V2827,"_",W2827))</f>
        <v>FINES_R15172425</v>
      </c>
      <c r="Y2827" s="59">
        <v>0.44608038663864141</v>
      </c>
      <c r="Z2827" t="s">
        <v>134</v>
      </c>
      <c r="AA2827" t="s">
        <v>2394</v>
      </c>
      <c r="AB2827" t="str">
        <f>+IF(W2827="","-",IF(W2827="UNICO","CENSO","MUESTRA"))</f>
        <v>MUESTRA</v>
      </c>
      <c r="AC2827" t="s">
        <v>2398</v>
      </c>
      <c r="AD2827" t="s">
        <v>4574</v>
      </c>
    </row>
    <row r="2828" spans="1:30" x14ac:dyDescent="0.25">
      <c r="A2828" s="5" t="str">
        <f t="shared" si="44"/>
        <v>R 15 - D 13 - 452 - 3427</v>
      </c>
      <c r="B2828" s="23" t="s">
        <v>2347</v>
      </c>
      <c r="C2828" t="s">
        <v>141</v>
      </c>
      <c r="D2828" t="s">
        <v>409</v>
      </c>
      <c r="E2828" t="s">
        <v>411</v>
      </c>
      <c r="F2828" t="s">
        <v>134</v>
      </c>
      <c r="G2828" t="s">
        <v>134</v>
      </c>
      <c r="H2828" t="s">
        <v>4395</v>
      </c>
      <c r="I2828" t="s">
        <v>20</v>
      </c>
      <c r="J2828" t="s">
        <v>2349</v>
      </c>
      <c r="K2828" t="s">
        <v>21</v>
      </c>
      <c r="M2828" t="s">
        <v>4396</v>
      </c>
      <c r="N2828" t="s">
        <v>22</v>
      </c>
      <c r="O2828" t="s">
        <v>23</v>
      </c>
      <c r="P2828" t="s">
        <v>26</v>
      </c>
      <c r="Q2828" t="s">
        <v>2348</v>
      </c>
      <c r="R2828" s="13">
        <v>10</v>
      </c>
      <c r="S2828" s="13">
        <v>1</v>
      </c>
      <c r="T2828" s="21">
        <v>1</v>
      </c>
      <c r="V2828" t="s">
        <v>2154</v>
      </c>
      <c r="W2828" t="s">
        <v>17592</v>
      </c>
      <c r="X2828" s="20" t="str">
        <f>+IF(V2828="","-",CONCATENATE(V2828,"_",W2828))</f>
        <v>FINES_R15172425</v>
      </c>
      <c r="Y2828" s="59">
        <v>0.45675519108772278</v>
      </c>
      <c r="Z2828" t="s">
        <v>134</v>
      </c>
      <c r="AA2828" t="s">
        <v>2394</v>
      </c>
      <c r="AB2828" t="str">
        <f>+IF(W2828="","-",IF(W2828="UNICO","CENSO","MUESTRA"))</f>
        <v>MUESTRA</v>
      </c>
      <c r="AC2828" t="s">
        <v>2398</v>
      </c>
      <c r="AD2828" t="s">
        <v>4397</v>
      </c>
    </row>
    <row r="2829" spans="1:30" x14ac:dyDescent="0.25">
      <c r="A2829" s="5" t="str">
        <f t="shared" si="44"/>
        <v>R 15 - D 76 - 451 - 2182</v>
      </c>
      <c r="B2829" s="23" t="s">
        <v>2347</v>
      </c>
      <c r="C2829" t="s">
        <v>141</v>
      </c>
      <c r="D2829" t="s">
        <v>1367</v>
      </c>
      <c r="E2829" t="s">
        <v>1368</v>
      </c>
      <c r="F2829" t="s">
        <v>134</v>
      </c>
      <c r="G2829" t="s">
        <v>134</v>
      </c>
      <c r="H2829" t="s">
        <v>4473</v>
      </c>
      <c r="I2829" t="s">
        <v>20</v>
      </c>
      <c r="J2829" t="s">
        <v>2349</v>
      </c>
      <c r="K2829" t="s">
        <v>21</v>
      </c>
      <c r="M2829" t="s">
        <v>4474</v>
      </c>
      <c r="N2829" t="s">
        <v>22</v>
      </c>
      <c r="O2829" t="s">
        <v>23</v>
      </c>
      <c r="P2829" t="s">
        <v>26</v>
      </c>
      <c r="Q2829" t="s">
        <v>2348</v>
      </c>
      <c r="R2829" s="13">
        <v>21</v>
      </c>
      <c r="S2829" s="13">
        <v>1</v>
      </c>
      <c r="T2829" s="21">
        <v>1</v>
      </c>
      <c r="V2829" t="s">
        <v>2154</v>
      </c>
      <c r="W2829" t="s">
        <v>17592</v>
      </c>
      <c r="X2829" s="20" t="str">
        <f>+IF(V2829="","-",CONCATENATE(V2829,"_",W2829))</f>
        <v>FINES_R15172425</v>
      </c>
      <c r="Y2829" s="59">
        <v>0.4625527560710907</v>
      </c>
      <c r="Z2829" t="s">
        <v>134</v>
      </c>
      <c r="AA2829" t="s">
        <v>2394</v>
      </c>
      <c r="AB2829" t="str">
        <f>+IF(W2829="","-",IF(W2829="UNICO","CENSO","MUESTRA"))</f>
        <v>MUESTRA</v>
      </c>
      <c r="AC2829" t="s">
        <v>2398</v>
      </c>
      <c r="AD2829" t="s">
        <v>4475</v>
      </c>
    </row>
    <row r="2830" spans="1:30" x14ac:dyDescent="0.25">
      <c r="A2830" s="5" t="str">
        <f t="shared" si="44"/>
        <v>R 24 - D 34 - 451 - 3773</v>
      </c>
      <c r="B2830" s="23" t="s">
        <v>2347</v>
      </c>
      <c r="C2830" t="s">
        <v>354</v>
      </c>
      <c r="D2830" t="s">
        <v>632</v>
      </c>
      <c r="E2830" t="s">
        <v>633</v>
      </c>
      <c r="F2830" t="s">
        <v>134</v>
      </c>
      <c r="G2830" t="s">
        <v>134</v>
      </c>
      <c r="H2830" t="s">
        <v>12079</v>
      </c>
      <c r="I2830" t="s">
        <v>20</v>
      </c>
      <c r="J2830" t="s">
        <v>2349</v>
      </c>
      <c r="K2830" t="s">
        <v>21</v>
      </c>
      <c r="M2830" t="s">
        <v>12080</v>
      </c>
      <c r="N2830" t="s">
        <v>22</v>
      </c>
      <c r="O2830" t="s">
        <v>23</v>
      </c>
      <c r="P2830" t="s">
        <v>26</v>
      </c>
      <c r="Q2830" t="s">
        <v>2348</v>
      </c>
      <c r="R2830" s="13">
        <v>14</v>
      </c>
      <c r="S2830" s="13">
        <v>1</v>
      </c>
      <c r="T2830" s="21">
        <v>1</v>
      </c>
      <c r="V2830" t="s">
        <v>2154</v>
      </c>
      <c r="W2830" t="s">
        <v>17592</v>
      </c>
      <c r="X2830" s="20" t="str">
        <f>+IF(V2830="","-",CONCATENATE(V2830,"_",W2830))</f>
        <v>FINES_R15172425</v>
      </c>
      <c r="Y2830" s="59">
        <v>0.46338790655136108</v>
      </c>
      <c r="Z2830" t="s">
        <v>134</v>
      </c>
      <c r="AA2830" t="s">
        <v>2394</v>
      </c>
      <c r="AB2830" t="str">
        <f>+IF(W2830="","-",IF(W2830="UNICO","CENSO","MUESTRA"))</f>
        <v>MUESTRA</v>
      </c>
      <c r="AC2830" t="s">
        <v>2398</v>
      </c>
      <c r="AD2830" t="s">
        <v>12081</v>
      </c>
    </row>
    <row r="2831" spans="1:30" x14ac:dyDescent="0.25">
      <c r="A2831" s="5" t="str">
        <f t="shared" si="44"/>
        <v>R 15 - D 13 - 452 - 3621</v>
      </c>
      <c r="B2831" s="23" t="s">
        <v>2347</v>
      </c>
      <c r="C2831" t="s">
        <v>141</v>
      </c>
      <c r="D2831" t="s">
        <v>409</v>
      </c>
      <c r="E2831" t="s">
        <v>411</v>
      </c>
      <c r="F2831" t="s">
        <v>134</v>
      </c>
      <c r="G2831" t="s">
        <v>134</v>
      </c>
      <c r="H2831" t="s">
        <v>4403</v>
      </c>
      <c r="I2831" t="s">
        <v>20</v>
      </c>
      <c r="J2831" t="s">
        <v>2349</v>
      </c>
      <c r="K2831" t="s">
        <v>21</v>
      </c>
      <c r="M2831" t="s">
        <v>4404</v>
      </c>
      <c r="N2831" t="s">
        <v>22</v>
      </c>
      <c r="O2831" t="s">
        <v>23</v>
      </c>
      <c r="P2831" t="s">
        <v>26</v>
      </c>
      <c r="Q2831" t="s">
        <v>2348</v>
      </c>
      <c r="R2831" s="13">
        <v>5</v>
      </c>
      <c r="S2831" s="13">
        <v>1</v>
      </c>
      <c r="T2831" s="21">
        <v>1</v>
      </c>
      <c r="V2831" t="s">
        <v>2154</v>
      </c>
      <c r="W2831" t="s">
        <v>17592</v>
      </c>
      <c r="X2831" s="20" t="str">
        <f>+IF(V2831="","-",CONCATENATE(V2831,"_",W2831))</f>
        <v>FINES_R15172425</v>
      </c>
      <c r="Y2831" s="59">
        <v>0.47194653749465942</v>
      </c>
      <c r="Z2831" t="s">
        <v>134</v>
      </c>
      <c r="AA2831" t="s">
        <v>2394</v>
      </c>
      <c r="AB2831" t="str">
        <f>+IF(W2831="","-",IF(W2831="UNICO","CENSO","MUESTRA"))</f>
        <v>MUESTRA</v>
      </c>
      <c r="AC2831" t="s">
        <v>2398</v>
      </c>
      <c r="AD2831" t="s">
        <v>4405</v>
      </c>
    </row>
    <row r="2832" spans="1:30" x14ac:dyDescent="0.25">
      <c r="A2832" s="5" t="str">
        <f t="shared" si="44"/>
        <v>R 15 - D 13 - 452 - 2527</v>
      </c>
      <c r="B2832" s="23" t="s">
        <v>2347</v>
      </c>
      <c r="C2832" t="s">
        <v>141</v>
      </c>
      <c r="D2832" t="s">
        <v>409</v>
      </c>
      <c r="E2832" t="s">
        <v>411</v>
      </c>
      <c r="F2832" t="s">
        <v>134</v>
      </c>
      <c r="G2832" t="s">
        <v>134</v>
      </c>
      <c r="H2832" t="s">
        <v>4387</v>
      </c>
      <c r="I2832" t="s">
        <v>20</v>
      </c>
      <c r="J2832" t="s">
        <v>2349</v>
      </c>
      <c r="K2832" t="s">
        <v>21</v>
      </c>
      <c r="M2832" t="s">
        <v>18086</v>
      </c>
      <c r="N2832" t="s">
        <v>22</v>
      </c>
      <c r="O2832" t="s">
        <v>23</v>
      </c>
      <c r="P2832" t="s">
        <v>26</v>
      </c>
      <c r="Q2832" t="s">
        <v>2348</v>
      </c>
      <c r="R2832" s="13">
        <v>64</v>
      </c>
      <c r="S2832" s="13">
        <v>3</v>
      </c>
      <c r="T2832" s="21">
        <v>1</v>
      </c>
      <c r="V2832" t="s">
        <v>2154</v>
      </c>
      <c r="W2832" t="s">
        <v>17592</v>
      </c>
      <c r="X2832" s="20" t="str">
        <f>+IF(V2832="","-",CONCATENATE(V2832,"_",W2832))</f>
        <v>FINES_R15172425</v>
      </c>
      <c r="Y2832" s="59">
        <v>0.47772917151451111</v>
      </c>
      <c r="Z2832" t="s">
        <v>134</v>
      </c>
      <c r="AA2832" t="s">
        <v>2394</v>
      </c>
      <c r="AB2832" t="str">
        <f>+IF(W2832="","-",IF(W2832="UNICO","CENSO","MUESTRA"))</f>
        <v>MUESTRA</v>
      </c>
      <c r="AC2832" t="s">
        <v>2398</v>
      </c>
      <c r="AD2832" t="s">
        <v>4389</v>
      </c>
    </row>
    <row r="2833" spans="1:30" x14ac:dyDescent="0.25">
      <c r="A2833" s="5" t="str">
        <f t="shared" si="44"/>
        <v>R 25 - D 77 - 451 - 3330</v>
      </c>
      <c r="B2833" s="23" t="s">
        <v>2347</v>
      </c>
      <c r="C2833" t="s">
        <v>157</v>
      </c>
      <c r="D2833" t="s">
        <v>387</v>
      </c>
      <c r="E2833" t="s">
        <v>1380</v>
      </c>
      <c r="F2833" t="s">
        <v>134</v>
      </c>
      <c r="G2833" t="s">
        <v>134</v>
      </c>
      <c r="H2833" t="s">
        <v>12129</v>
      </c>
      <c r="I2833" t="s">
        <v>20</v>
      </c>
      <c r="J2833" t="s">
        <v>2349</v>
      </c>
      <c r="K2833" t="s">
        <v>21</v>
      </c>
      <c r="M2833" t="s">
        <v>12130</v>
      </c>
      <c r="N2833" t="s">
        <v>22</v>
      </c>
      <c r="O2833" t="s">
        <v>23</v>
      </c>
      <c r="P2833" t="s">
        <v>26</v>
      </c>
      <c r="Q2833" t="s">
        <v>2348</v>
      </c>
      <c r="R2833" s="13">
        <v>29</v>
      </c>
      <c r="S2833" s="13">
        <v>1</v>
      </c>
      <c r="T2833" s="21">
        <v>1</v>
      </c>
      <c r="V2833" t="s">
        <v>2154</v>
      </c>
      <c r="W2833" t="s">
        <v>17592</v>
      </c>
      <c r="X2833" s="20" t="str">
        <f>+IF(V2833="","-",CONCATENATE(V2833,"_",W2833))</f>
        <v>FINES_R15172425</v>
      </c>
      <c r="Y2833" s="59">
        <v>0.48150181770324713</v>
      </c>
      <c r="Z2833" t="s">
        <v>134</v>
      </c>
      <c r="AA2833" t="s">
        <v>2394</v>
      </c>
      <c r="AB2833" t="str">
        <f>+IF(W2833="","-",IF(W2833="UNICO","CENSO","MUESTRA"))</f>
        <v>MUESTRA</v>
      </c>
      <c r="AC2833" t="s">
        <v>2397</v>
      </c>
      <c r="AD2833" t="s">
        <v>12131</v>
      </c>
    </row>
    <row r="2834" spans="1:30" x14ac:dyDescent="0.25">
      <c r="A2834" s="5" t="str">
        <f t="shared" si="44"/>
        <v>R 15 - D 17 - 451 - 4194</v>
      </c>
      <c r="B2834" s="23" t="s">
        <v>2347</v>
      </c>
      <c r="C2834" t="s">
        <v>141</v>
      </c>
      <c r="D2834" t="s">
        <v>459</v>
      </c>
      <c r="E2834" t="s">
        <v>460</v>
      </c>
      <c r="F2834" t="s">
        <v>134</v>
      </c>
      <c r="G2834" t="s">
        <v>134</v>
      </c>
      <c r="H2834" t="s">
        <v>4436</v>
      </c>
      <c r="I2834" t="s">
        <v>20</v>
      </c>
      <c r="J2834" t="s">
        <v>2349</v>
      </c>
      <c r="K2834" t="s">
        <v>21</v>
      </c>
      <c r="M2834" t="s">
        <v>3825</v>
      </c>
      <c r="N2834" t="s">
        <v>22</v>
      </c>
      <c r="O2834" t="s">
        <v>23</v>
      </c>
      <c r="P2834" t="s">
        <v>26</v>
      </c>
      <c r="Q2834" t="s">
        <v>2348</v>
      </c>
      <c r="R2834" s="13">
        <v>26</v>
      </c>
      <c r="S2834" s="13">
        <v>1</v>
      </c>
      <c r="T2834" s="21">
        <v>1</v>
      </c>
      <c r="V2834" t="s">
        <v>2154</v>
      </c>
      <c r="W2834" t="s">
        <v>17592</v>
      </c>
      <c r="X2834" s="20" t="str">
        <f>+IF(V2834="","-",CONCATENATE(V2834,"_",W2834))</f>
        <v>FINES_R15172425</v>
      </c>
      <c r="Y2834" s="59">
        <v>0.48165524005889893</v>
      </c>
      <c r="Z2834" t="s">
        <v>134</v>
      </c>
      <c r="AA2834" t="s">
        <v>2394</v>
      </c>
      <c r="AB2834" t="str">
        <f>+IF(W2834="","-",IF(W2834="UNICO","CENSO","MUESTRA"))</f>
        <v>MUESTRA</v>
      </c>
      <c r="AC2834" t="s">
        <v>2397</v>
      </c>
      <c r="AD2834" t="s">
        <v>4437</v>
      </c>
    </row>
    <row r="2835" spans="1:30" x14ac:dyDescent="0.25">
      <c r="A2835" s="5" t="str">
        <f t="shared" si="44"/>
        <v>R 15 - D 79 - 451 - 2291</v>
      </c>
      <c r="B2835" s="23" t="s">
        <v>2347</v>
      </c>
      <c r="C2835" t="s">
        <v>141</v>
      </c>
      <c r="D2835" t="s">
        <v>1410</v>
      </c>
      <c r="E2835" t="s">
        <v>1411</v>
      </c>
      <c r="F2835" t="s">
        <v>134</v>
      </c>
      <c r="G2835" t="s">
        <v>134</v>
      </c>
      <c r="H2835" t="s">
        <v>4481</v>
      </c>
      <c r="I2835" t="s">
        <v>20</v>
      </c>
      <c r="J2835" t="s">
        <v>2349</v>
      </c>
      <c r="K2835" t="s">
        <v>21</v>
      </c>
      <c r="M2835" t="s">
        <v>4482</v>
      </c>
      <c r="N2835" t="s">
        <v>22</v>
      </c>
      <c r="O2835" t="s">
        <v>23</v>
      </c>
      <c r="P2835" t="s">
        <v>26</v>
      </c>
      <c r="Q2835" t="s">
        <v>2348</v>
      </c>
      <c r="R2835" s="13">
        <v>5</v>
      </c>
      <c r="S2835" s="13">
        <v>1</v>
      </c>
      <c r="T2835" s="21">
        <v>1</v>
      </c>
      <c r="V2835" t="s">
        <v>2154</v>
      </c>
      <c r="W2835" t="s">
        <v>17592</v>
      </c>
      <c r="X2835" s="20" t="str">
        <f>+IF(V2835="","-",CONCATENATE(V2835,"_",W2835))</f>
        <v>FINES_R15172425</v>
      </c>
      <c r="Y2835" s="59">
        <v>0.48645153641700739</v>
      </c>
      <c r="Z2835" t="s">
        <v>134</v>
      </c>
      <c r="AA2835" t="s">
        <v>2394</v>
      </c>
      <c r="AB2835" t="str">
        <f>+IF(W2835="","-",IF(W2835="UNICO","CENSO","MUESTRA"))</f>
        <v>MUESTRA</v>
      </c>
      <c r="AC2835" t="s">
        <v>2397</v>
      </c>
      <c r="AD2835" t="s">
        <v>4483</v>
      </c>
    </row>
    <row r="2836" spans="1:30" x14ac:dyDescent="0.25">
      <c r="A2836" s="5" t="str">
        <f t="shared" si="44"/>
        <v>R 24 - D 61 - 451 - 2574</v>
      </c>
      <c r="B2836" s="23" t="s">
        <v>2347</v>
      </c>
      <c r="C2836" t="s">
        <v>354</v>
      </c>
      <c r="D2836" t="s">
        <v>950</v>
      </c>
      <c r="E2836" t="s">
        <v>951</v>
      </c>
      <c r="F2836" t="s">
        <v>134</v>
      </c>
      <c r="G2836" t="s">
        <v>134</v>
      </c>
      <c r="H2836" t="s">
        <v>6358</v>
      </c>
      <c r="I2836" t="s">
        <v>20</v>
      </c>
      <c r="J2836" t="s">
        <v>2349</v>
      </c>
      <c r="K2836" t="s">
        <v>21</v>
      </c>
      <c r="M2836" t="s">
        <v>6359</v>
      </c>
      <c r="N2836" t="s">
        <v>22</v>
      </c>
      <c r="O2836" t="s">
        <v>23</v>
      </c>
      <c r="P2836" t="s">
        <v>26</v>
      </c>
      <c r="Q2836" t="s">
        <v>2348</v>
      </c>
      <c r="R2836" s="13">
        <v>68</v>
      </c>
      <c r="S2836" s="13">
        <v>4</v>
      </c>
      <c r="T2836" s="21">
        <v>1</v>
      </c>
      <c r="V2836" t="s">
        <v>2154</v>
      </c>
      <c r="W2836" t="s">
        <v>17592</v>
      </c>
      <c r="X2836" s="20" t="str">
        <f>+IF(V2836="","-",CONCATENATE(V2836,"_",W2836))</f>
        <v>FINES_R15172425</v>
      </c>
      <c r="Y2836" s="59">
        <v>0.49680167436599731</v>
      </c>
      <c r="Z2836" t="s">
        <v>134</v>
      </c>
      <c r="AA2836" t="s">
        <v>2394</v>
      </c>
      <c r="AB2836" t="str">
        <f>+IF(W2836="","-",IF(W2836="UNICO","CENSO","MUESTRA"))</f>
        <v>MUESTRA</v>
      </c>
      <c r="AC2836" t="s">
        <v>2397</v>
      </c>
      <c r="AD2836" t="s">
        <v>6360</v>
      </c>
    </row>
    <row r="2837" spans="1:30" x14ac:dyDescent="0.25">
      <c r="A2837" s="5" t="str">
        <f t="shared" si="44"/>
        <v>R 24 - D 56 - 451 - 3012</v>
      </c>
      <c r="B2837" s="23" t="s">
        <v>2347</v>
      </c>
      <c r="C2837" t="s">
        <v>354</v>
      </c>
      <c r="D2837" t="s">
        <v>313</v>
      </c>
      <c r="E2837" t="s">
        <v>923</v>
      </c>
      <c r="F2837" t="s">
        <v>134</v>
      </c>
      <c r="G2837" t="s">
        <v>134</v>
      </c>
      <c r="H2837" t="s">
        <v>6348</v>
      </c>
      <c r="I2837" t="s">
        <v>20</v>
      </c>
      <c r="J2837" t="s">
        <v>2349</v>
      </c>
      <c r="K2837" t="s">
        <v>21</v>
      </c>
      <c r="M2837" t="s">
        <v>18087</v>
      </c>
      <c r="N2837" t="s">
        <v>22</v>
      </c>
      <c r="O2837" t="s">
        <v>23</v>
      </c>
      <c r="P2837" t="s">
        <v>26</v>
      </c>
      <c r="Q2837" t="s">
        <v>2348</v>
      </c>
      <c r="R2837" s="13">
        <v>41</v>
      </c>
      <c r="S2837" s="13">
        <v>2</v>
      </c>
      <c r="T2837" s="21">
        <v>1</v>
      </c>
      <c r="V2837" t="s">
        <v>2154</v>
      </c>
      <c r="W2837" t="s">
        <v>17592</v>
      </c>
      <c r="X2837" s="20" t="str">
        <f>+IF(V2837="","-",CONCATENATE(V2837,"_",W2837))</f>
        <v>FINES_R15172425</v>
      </c>
      <c r="Y2837" s="59">
        <v>0.50176465511322021</v>
      </c>
      <c r="Z2837" t="s">
        <v>134</v>
      </c>
      <c r="AA2837" t="s">
        <v>2394</v>
      </c>
      <c r="AB2837" t="str">
        <f>+IF(W2837="","-",IF(W2837="UNICO","CENSO","MUESTRA"))</f>
        <v>MUESTRA</v>
      </c>
      <c r="AC2837" t="s">
        <v>2397</v>
      </c>
      <c r="AD2837" t="s">
        <v>6350</v>
      </c>
    </row>
    <row r="2838" spans="1:30" x14ac:dyDescent="0.25">
      <c r="A2838" s="5" t="str">
        <f t="shared" si="44"/>
        <v>R 25 - D 7 - 451 - 2861</v>
      </c>
      <c r="B2838" s="23" t="s">
        <v>2347</v>
      </c>
      <c r="C2838" t="s">
        <v>157</v>
      </c>
      <c r="D2838" t="s">
        <v>165</v>
      </c>
      <c r="E2838" t="s">
        <v>300</v>
      </c>
      <c r="F2838" t="s">
        <v>134</v>
      </c>
      <c r="G2838" t="s">
        <v>134</v>
      </c>
      <c r="H2838" t="s">
        <v>6419</v>
      </c>
      <c r="I2838" t="s">
        <v>20</v>
      </c>
      <c r="J2838" t="s">
        <v>2349</v>
      </c>
      <c r="K2838" t="s">
        <v>21</v>
      </c>
      <c r="M2838" t="s">
        <v>2335</v>
      </c>
      <c r="N2838" t="s">
        <v>22</v>
      </c>
      <c r="O2838" t="s">
        <v>23</v>
      </c>
      <c r="P2838" t="s">
        <v>26</v>
      </c>
      <c r="Q2838" t="s">
        <v>2348</v>
      </c>
      <c r="R2838" s="13">
        <v>58</v>
      </c>
      <c r="S2838" s="13">
        <v>2</v>
      </c>
      <c r="T2838" s="21">
        <v>1</v>
      </c>
      <c r="V2838" t="s">
        <v>2154</v>
      </c>
      <c r="W2838" t="s">
        <v>17592</v>
      </c>
      <c r="X2838" s="20" t="str">
        <f>+IF(V2838="","-",CONCATENATE(V2838,"_",W2838))</f>
        <v>FINES_R15172425</v>
      </c>
      <c r="Y2838" s="59">
        <v>0.5039287805557251</v>
      </c>
      <c r="Z2838" t="s">
        <v>134</v>
      </c>
      <c r="AA2838" t="s">
        <v>2394</v>
      </c>
      <c r="AB2838" t="str">
        <f>+IF(W2838="","-",IF(W2838="UNICO","CENSO","MUESTRA"))</f>
        <v>MUESTRA</v>
      </c>
      <c r="AC2838" t="s">
        <v>2397</v>
      </c>
      <c r="AD2838" t="s">
        <v>6420</v>
      </c>
    </row>
    <row r="2839" spans="1:30" x14ac:dyDescent="0.25">
      <c r="A2839" s="5" t="str">
        <f t="shared" si="44"/>
        <v>R 15 - D 79 - 451 - 2293</v>
      </c>
      <c r="B2839" s="23" t="s">
        <v>2347</v>
      </c>
      <c r="C2839" t="s">
        <v>141</v>
      </c>
      <c r="D2839" t="s">
        <v>1410</v>
      </c>
      <c r="E2839" t="s">
        <v>1411</v>
      </c>
      <c r="F2839" t="s">
        <v>134</v>
      </c>
      <c r="G2839" t="s">
        <v>134</v>
      </c>
      <c r="H2839" t="s">
        <v>4489</v>
      </c>
      <c r="I2839" t="s">
        <v>20</v>
      </c>
      <c r="J2839" t="s">
        <v>2349</v>
      </c>
      <c r="K2839" t="s">
        <v>21</v>
      </c>
      <c r="M2839" t="s">
        <v>2292</v>
      </c>
      <c r="N2839" t="s">
        <v>22</v>
      </c>
      <c r="O2839" t="s">
        <v>23</v>
      </c>
      <c r="P2839" t="s">
        <v>26</v>
      </c>
      <c r="Q2839" t="s">
        <v>2348</v>
      </c>
      <c r="R2839" s="13">
        <v>14</v>
      </c>
      <c r="S2839" s="13">
        <v>1</v>
      </c>
      <c r="T2839" s="21">
        <v>1</v>
      </c>
      <c r="V2839" t="s">
        <v>2154</v>
      </c>
      <c r="W2839" t="s">
        <v>17592</v>
      </c>
      <c r="X2839" s="20" t="str">
        <f>+IF(V2839="","-",CONCATENATE(V2839,"_",W2839))</f>
        <v>FINES_R15172425</v>
      </c>
      <c r="Y2839" s="59">
        <v>0.50558149814605713</v>
      </c>
      <c r="Z2839" t="s">
        <v>134</v>
      </c>
      <c r="AA2839" t="s">
        <v>2394</v>
      </c>
      <c r="AB2839" t="str">
        <f>+IF(W2839="","-",IF(W2839="UNICO","CENSO","MUESTRA"))</f>
        <v>MUESTRA</v>
      </c>
      <c r="AC2839" t="s">
        <v>2398</v>
      </c>
      <c r="AD2839" t="s">
        <v>4490</v>
      </c>
    </row>
    <row r="2840" spans="1:30" x14ac:dyDescent="0.25">
      <c r="A2840" s="5" t="str">
        <f t="shared" si="44"/>
        <v>R 15 - D 76 - 451 - 3553</v>
      </c>
      <c r="B2840" s="23" t="s">
        <v>2347</v>
      </c>
      <c r="C2840" t="s">
        <v>141</v>
      </c>
      <c r="D2840" t="s">
        <v>1367</v>
      </c>
      <c r="E2840" t="s">
        <v>1368</v>
      </c>
      <c r="F2840" t="s">
        <v>134</v>
      </c>
      <c r="G2840" t="s">
        <v>134</v>
      </c>
      <c r="H2840" t="s">
        <v>4465</v>
      </c>
      <c r="I2840" t="s">
        <v>20</v>
      </c>
      <c r="J2840" t="s">
        <v>2349</v>
      </c>
      <c r="K2840" t="s">
        <v>21</v>
      </c>
      <c r="M2840" t="s">
        <v>4466</v>
      </c>
      <c r="N2840" t="s">
        <v>22</v>
      </c>
      <c r="O2840" t="s">
        <v>23</v>
      </c>
      <c r="P2840" t="s">
        <v>26</v>
      </c>
      <c r="Q2840" t="s">
        <v>2348</v>
      </c>
      <c r="R2840" s="13">
        <v>10</v>
      </c>
      <c r="S2840" s="13">
        <v>1</v>
      </c>
      <c r="T2840" s="21">
        <v>1</v>
      </c>
      <c r="V2840" t="s">
        <v>2154</v>
      </c>
      <c r="W2840" t="s">
        <v>17592</v>
      </c>
      <c r="X2840" s="20" t="str">
        <f>+IF(V2840="","-",CONCATENATE(V2840,"_",W2840))</f>
        <v>FINES_R15172425</v>
      </c>
      <c r="Y2840" s="59">
        <v>0.50888711214065552</v>
      </c>
      <c r="Z2840" t="s">
        <v>134</v>
      </c>
      <c r="AA2840" t="s">
        <v>2394</v>
      </c>
      <c r="AB2840" t="str">
        <f>+IF(W2840="","-",IF(W2840="UNICO","CENSO","MUESTRA"))</f>
        <v>MUESTRA</v>
      </c>
      <c r="AC2840" t="s">
        <v>2398</v>
      </c>
      <c r="AD2840" t="s">
        <v>4467</v>
      </c>
    </row>
    <row r="2841" spans="1:30" x14ac:dyDescent="0.25">
      <c r="A2841" s="5" t="str">
        <f t="shared" si="44"/>
        <v>R 15 - D 13 - 452 - 2533</v>
      </c>
      <c r="B2841" s="23" t="s">
        <v>2347</v>
      </c>
      <c r="C2841" t="s">
        <v>141</v>
      </c>
      <c r="D2841" t="s">
        <v>409</v>
      </c>
      <c r="E2841" t="s">
        <v>411</v>
      </c>
      <c r="F2841" t="s">
        <v>134</v>
      </c>
      <c r="G2841" t="s">
        <v>134</v>
      </c>
      <c r="H2841" t="s">
        <v>4399</v>
      </c>
      <c r="I2841" t="s">
        <v>20</v>
      </c>
      <c r="J2841" t="s">
        <v>2349</v>
      </c>
      <c r="K2841" t="s">
        <v>21</v>
      </c>
      <c r="M2841" t="s">
        <v>4400</v>
      </c>
      <c r="N2841" t="s">
        <v>22</v>
      </c>
      <c r="O2841" t="s">
        <v>23</v>
      </c>
      <c r="P2841" t="s">
        <v>26</v>
      </c>
      <c r="Q2841" t="s">
        <v>2348</v>
      </c>
      <c r="R2841" s="13">
        <v>9</v>
      </c>
      <c r="S2841" s="13">
        <v>1</v>
      </c>
      <c r="T2841" s="21">
        <v>1</v>
      </c>
      <c r="V2841" t="s">
        <v>2154</v>
      </c>
      <c r="W2841" t="s">
        <v>17592</v>
      </c>
      <c r="X2841" s="20" t="str">
        <f>+IF(V2841="","-",CONCATENATE(V2841,"_",W2841))</f>
        <v>FINES_R15172425</v>
      </c>
      <c r="Y2841" s="59">
        <v>0.51599299907684326</v>
      </c>
      <c r="Z2841" t="s">
        <v>134</v>
      </c>
      <c r="AA2841" t="s">
        <v>2394</v>
      </c>
      <c r="AB2841" t="str">
        <f>+IF(W2841="","-",IF(W2841="UNICO","CENSO","MUESTRA"))</f>
        <v>MUESTRA</v>
      </c>
      <c r="AC2841" t="s">
        <v>2398</v>
      </c>
      <c r="AD2841" t="s">
        <v>4401</v>
      </c>
    </row>
    <row r="2842" spans="1:30" x14ac:dyDescent="0.25">
      <c r="A2842" s="5" t="str">
        <f t="shared" si="44"/>
        <v>R 25 - D 7 - 451 - 4293</v>
      </c>
      <c r="B2842" s="23" t="s">
        <v>2347</v>
      </c>
      <c r="C2842" t="s">
        <v>157</v>
      </c>
      <c r="D2842" t="s">
        <v>165</v>
      </c>
      <c r="E2842" t="s">
        <v>300</v>
      </c>
      <c r="F2842" t="s">
        <v>134</v>
      </c>
      <c r="G2842" t="s">
        <v>134</v>
      </c>
      <c r="H2842" t="s">
        <v>12121</v>
      </c>
      <c r="I2842" t="s">
        <v>20</v>
      </c>
      <c r="J2842" t="s">
        <v>2349</v>
      </c>
      <c r="K2842" t="s">
        <v>21</v>
      </c>
      <c r="M2842" t="s">
        <v>12122</v>
      </c>
      <c r="N2842" t="s">
        <v>22</v>
      </c>
      <c r="O2842" t="s">
        <v>23</v>
      </c>
      <c r="P2842" t="s">
        <v>26</v>
      </c>
      <c r="Q2842" t="s">
        <v>2348</v>
      </c>
      <c r="R2842" s="13">
        <v>22</v>
      </c>
      <c r="S2842" s="13">
        <v>1</v>
      </c>
      <c r="T2842" s="21">
        <v>1</v>
      </c>
      <c r="V2842" t="s">
        <v>2154</v>
      </c>
      <c r="W2842" t="s">
        <v>17592</v>
      </c>
      <c r="X2842" s="20" t="str">
        <f>+IF(V2842="","-",CONCATENATE(V2842,"_",W2842))</f>
        <v>FINES_R15172425</v>
      </c>
      <c r="Y2842" s="59">
        <v>0.51865178346633911</v>
      </c>
      <c r="Z2842" t="s">
        <v>134</v>
      </c>
      <c r="AA2842" t="s">
        <v>2394</v>
      </c>
      <c r="AB2842" t="str">
        <f>+IF(W2842="","-",IF(W2842="UNICO","CENSO","MUESTRA"))</f>
        <v>MUESTRA</v>
      </c>
      <c r="AC2842" t="s">
        <v>2397</v>
      </c>
      <c r="AD2842" t="s">
        <v>12123</v>
      </c>
    </row>
    <row r="2843" spans="1:30" x14ac:dyDescent="0.25">
      <c r="A2843" s="5" t="str">
        <f t="shared" si="44"/>
        <v>R 15 - D 79 - 451 - 2296</v>
      </c>
      <c r="B2843" s="23" t="s">
        <v>2347</v>
      </c>
      <c r="C2843" t="s">
        <v>141</v>
      </c>
      <c r="D2843" t="s">
        <v>1410</v>
      </c>
      <c r="E2843" t="s">
        <v>1411</v>
      </c>
      <c r="F2843" t="s">
        <v>134</v>
      </c>
      <c r="G2843" t="s">
        <v>134</v>
      </c>
      <c r="H2843" t="s">
        <v>4492</v>
      </c>
      <c r="I2843" t="s">
        <v>20</v>
      </c>
      <c r="J2843" t="s">
        <v>2349</v>
      </c>
      <c r="K2843" t="s">
        <v>21</v>
      </c>
      <c r="M2843" t="s">
        <v>2276</v>
      </c>
      <c r="N2843" t="s">
        <v>22</v>
      </c>
      <c r="O2843" t="s">
        <v>23</v>
      </c>
      <c r="P2843" t="s">
        <v>26</v>
      </c>
      <c r="Q2843" t="s">
        <v>2348</v>
      </c>
      <c r="R2843" s="13">
        <v>18</v>
      </c>
      <c r="S2843" s="13">
        <v>1</v>
      </c>
      <c r="T2843" s="21">
        <v>1</v>
      </c>
      <c r="V2843" t="s">
        <v>2154</v>
      </c>
      <c r="W2843" t="s">
        <v>17592</v>
      </c>
      <c r="X2843" s="20" t="str">
        <f>+IF(V2843="","-",CONCATENATE(V2843,"_",W2843))</f>
        <v>FINES_R15172425</v>
      </c>
      <c r="Y2843" s="59">
        <v>0.52320706844329834</v>
      </c>
      <c r="Z2843" t="s">
        <v>134</v>
      </c>
      <c r="AA2843" t="s">
        <v>2394</v>
      </c>
      <c r="AB2843" t="str">
        <f>+IF(W2843="","-",IF(W2843="UNICO","CENSO","MUESTRA"))</f>
        <v>MUESTRA</v>
      </c>
      <c r="AC2843" t="s">
        <v>2398</v>
      </c>
      <c r="AD2843" t="s">
        <v>4493</v>
      </c>
    </row>
    <row r="2844" spans="1:30" x14ac:dyDescent="0.25">
      <c r="A2844" s="5" t="str">
        <f t="shared" si="44"/>
        <v>R 25 - D 12 - 451 - 2851</v>
      </c>
      <c r="B2844" s="23" t="s">
        <v>2347</v>
      </c>
      <c r="C2844" t="s">
        <v>157</v>
      </c>
      <c r="D2844" t="s">
        <v>396</v>
      </c>
      <c r="E2844" t="s">
        <v>398</v>
      </c>
      <c r="F2844" t="s">
        <v>134</v>
      </c>
      <c r="G2844" t="s">
        <v>134</v>
      </c>
      <c r="H2844" t="s">
        <v>6401</v>
      </c>
      <c r="I2844" t="s">
        <v>20</v>
      </c>
      <c r="J2844" t="s">
        <v>2349</v>
      </c>
      <c r="K2844" t="s">
        <v>21</v>
      </c>
      <c r="M2844" t="s">
        <v>18088</v>
      </c>
      <c r="N2844" t="s">
        <v>22</v>
      </c>
      <c r="O2844" t="s">
        <v>23</v>
      </c>
      <c r="P2844" t="s">
        <v>26</v>
      </c>
      <c r="Q2844" t="s">
        <v>2348</v>
      </c>
      <c r="R2844" s="13">
        <v>19</v>
      </c>
      <c r="S2844" s="13">
        <v>1</v>
      </c>
      <c r="T2844" s="21">
        <v>1</v>
      </c>
      <c r="V2844" t="s">
        <v>2154</v>
      </c>
      <c r="W2844" t="s">
        <v>17592</v>
      </c>
      <c r="X2844" s="20" t="str">
        <f>+IF(V2844="","-",CONCATENATE(V2844,"_",W2844))</f>
        <v>FINES_R15172425</v>
      </c>
      <c r="Y2844" s="59">
        <v>0.52978807687759399</v>
      </c>
      <c r="Z2844" t="s">
        <v>134</v>
      </c>
      <c r="AA2844" t="s">
        <v>2394</v>
      </c>
      <c r="AB2844" t="str">
        <f>+IF(W2844="","-",IF(W2844="UNICO","CENSO","MUESTRA"))</f>
        <v>MUESTRA</v>
      </c>
      <c r="AC2844" t="s">
        <v>2397</v>
      </c>
      <c r="AD2844" t="s">
        <v>6403</v>
      </c>
    </row>
    <row r="2845" spans="1:30" x14ac:dyDescent="0.25">
      <c r="A2845" s="5" t="str">
        <f t="shared" si="44"/>
        <v>R 25 - D 12 - 451 - 2792</v>
      </c>
      <c r="B2845" s="23" t="s">
        <v>2347</v>
      </c>
      <c r="C2845" t="s">
        <v>157</v>
      </c>
      <c r="D2845" t="s">
        <v>396</v>
      </c>
      <c r="E2845" t="s">
        <v>398</v>
      </c>
      <c r="F2845" t="s">
        <v>134</v>
      </c>
      <c r="G2845" t="s">
        <v>134</v>
      </c>
      <c r="H2845" t="s">
        <v>12100</v>
      </c>
      <c r="I2845" t="s">
        <v>20</v>
      </c>
      <c r="J2845" t="s">
        <v>2349</v>
      </c>
      <c r="K2845" t="s">
        <v>21</v>
      </c>
      <c r="M2845" t="s">
        <v>18088</v>
      </c>
      <c r="N2845" t="s">
        <v>22</v>
      </c>
      <c r="O2845" t="s">
        <v>23</v>
      </c>
      <c r="P2845" t="s">
        <v>26</v>
      </c>
      <c r="Q2845" t="s">
        <v>2348</v>
      </c>
      <c r="R2845" s="13">
        <v>26</v>
      </c>
      <c r="S2845" s="13">
        <v>1</v>
      </c>
      <c r="T2845" s="21">
        <v>1</v>
      </c>
      <c r="V2845" t="s">
        <v>2154</v>
      </c>
      <c r="W2845" t="s">
        <v>17592</v>
      </c>
      <c r="X2845" s="20" t="str">
        <f>+IF(V2845="","-",CONCATENATE(V2845,"_",W2845))</f>
        <v>FINES_R15172425</v>
      </c>
      <c r="Y2845" s="59">
        <v>0.52978807687759399</v>
      </c>
      <c r="Z2845" t="s">
        <v>134</v>
      </c>
      <c r="AA2845" t="s">
        <v>2394</v>
      </c>
      <c r="AB2845" t="str">
        <f>+IF(W2845="","-",IF(W2845="UNICO","CENSO","MUESTRA"))</f>
        <v>MUESTRA</v>
      </c>
      <c r="AC2845" t="s">
        <v>2398</v>
      </c>
      <c r="AD2845" t="s">
        <v>12101</v>
      </c>
    </row>
    <row r="2846" spans="1:30" x14ac:dyDescent="0.25">
      <c r="A2846" s="5" t="str">
        <f t="shared" si="44"/>
        <v>R 24 - D 61 - 451 - 4539</v>
      </c>
      <c r="B2846" s="23" t="s">
        <v>2347</v>
      </c>
      <c r="C2846" t="s">
        <v>354</v>
      </c>
      <c r="D2846" t="s">
        <v>950</v>
      </c>
      <c r="E2846" t="s">
        <v>951</v>
      </c>
      <c r="F2846" t="s">
        <v>134</v>
      </c>
      <c r="G2846" t="s">
        <v>134</v>
      </c>
      <c r="H2846" t="s">
        <v>12087</v>
      </c>
      <c r="I2846" t="s">
        <v>20</v>
      </c>
      <c r="J2846" t="s">
        <v>2349</v>
      </c>
      <c r="K2846" t="s">
        <v>21</v>
      </c>
      <c r="M2846" t="s">
        <v>12088</v>
      </c>
      <c r="N2846" t="s">
        <v>22</v>
      </c>
      <c r="O2846" t="s">
        <v>23</v>
      </c>
      <c r="P2846" t="s">
        <v>26</v>
      </c>
      <c r="Q2846" t="s">
        <v>2348</v>
      </c>
      <c r="R2846" s="13">
        <v>12</v>
      </c>
      <c r="S2846" s="13">
        <v>1</v>
      </c>
      <c r="T2846" s="21">
        <v>1</v>
      </c>
      <c r="V2846" t="s">
        <v>2154</v>
      </c>
      <c r="W2846" t="s">
        <v>17592</v>
      </c>
      <c r="X2846" s="20" t="str">
        <f>+IF(V2846="","-",CONCATENATE(V2846,"_",W2846))</f>
        <v>FINES_R15172425</v>
      </c>
      <c r="Y2846" s="59">
        <v>0.53749024868011475</v>
      </c>
      <c r="Z2846" t="s">
        <v>134</v>
      </c>
      <c r="AA2846" t="s">
        <v>2394</v>
      </c>
      <c r="AB2846" t="str">
        <f>+IF(W2846="","-",IF(W2846="UNICO","CENSO","MUESTRA"))</f>
        <v>MUESTRA</v>
      </c>
      <c r="AC2846" t="s">
        <v>2398</v>
      </c>
      <c r="AD2846" t="s">
        <v>12089</v>
      </c>
    </row>
    <row r="2847" spans="1:30" x14ac:dyDescent="0.25">
      <c r="A2847" s="5" t="str">
        <f t="shared" si="44"/>
        <v>R 25 - D 77 - 451 - 2950</v>
      </c>
      <c r="B2847" s="23" t="s">
        <v>2347</v>
      </c>
      <c r="C2847" t="s">
        <v>157</v>
      </c>
      <c r="D2847" t="s">
        <v>387</v>
      </c>
      <c r="E2847" t="s">
        <v>1380</v>
      </c>
      <c r="F2847" t="s">
        <v>134</v>
      </c>
      <c r="G2847" t="s">
        <v>134</v>
      </c>
      <c r="H2847" t="s">
        <v>12137</v>
      </c>
      <c r="I2847" t="s">
        <v>20</v>
      </c>
      <c r="J2847" t="s">
        <v>2349</v>
      </c>
      <c r="K2847" t="s">
        <v>21</v>
      </c>
      <c r="M2847" t="s">
        <v>12138</v>
      </c>
      <c r="N2847" t="s">
        <v>22</v>
      </c>
      <c r="O2847" t="s">
        <v>23</v>
      </c>
      <c r="P2847" t="s">
        <v>26</v>
      </c>
      <c r="Q2847" t="s">
        <v>2348</v>
      </c>
      <c r="R2847" s="13">
        <v>9</v>
      </c>
      <c r="S2847" s="13">
        <v>1</v>
      </c>
      <c r="T2847" s="21">
        <v>1</v>
      </c>
      <c r="V2847" t="s">
        <v>2154</v>
      </c>
      <c r="W2847" t="s">
        <v>17592</v>
      </c>
      <c r="X2847" s="20" t="str">
        <f>+IF(V2847="","-",CONCATENATE(V2847,"_",W2847))</f>
        <v>FINES_R15172425</v>
      </c>
      <c r="Y2847" s="59">
        <v>0.5380401611328125</v>
      </c>
      <c r="Z2847" t="s">
        <v>134</v>
      </c>
      <c r="AA2847" t="s">
        <v>2394</v>
      </c>
      <c r="AB2847" t="str">
        <f>+IF(W2847="","-",IF(W2847="UNICO","CENSO","MUESTRA"))</f>
        <v>MUESTRA</v>
      </c>
      <c r="AC2847" t="s">
        <v>2398</v>
      </c>
      <c r="AD2847" t="s">
        <v>12139</v>
      </c>
    </row>
    <row r="2848" spans="1:30" x14ac:dyDescent="0.25">
      <c r="A2848" s="5" t="str">
        <f t="shared" si="44"/>
        <v>R 15 - D 17 - 451 - 3595</v>
      </c>
      <c r="B2848" s="23" t="s">
        <v>2347</v>
      </c>
      <c r="C2848" t="s">
        <v>141</v>
      </c>
      <c r="D2848" t="s">
        <v>459</v>
      </c>
      <c r="E2848" t="s">
        <v>460</v>
      </c>
      <c r="F2848" t="s">
        <v>134</v>
      </c>
      <c r="G2848" t="s">
        <v>134</v>
      </c>
      <c r="H2848" t="s">
        <v>4428</v>
      </c>
      <c r="I2848" t="s">
        <v>20</v>
      </c>
      <c r="J2848" t="s">
        <v>2349</v>
      </c>
      <c r="K2848" t="s">
        <v>21</v>
      </c>
      <c r="M2848" t="s">
        <v>4429</v>
      </c>
      <c r="N2848" t="s">
        <v>22</v>
      </c>
      <c r="O2848" t="s">
        <v>23</v>
      </c>
      <c r="P2848" t="s">
        <v>26</v>
      </c>
      <c r="Q2848" t="s">
        <v>2348</v>
      </c>
      <c r="R2848" s="13">
        <v>3</v>
      </c>
      <c r="S2848" s="13">
        <v>1</v>
      </c>
      <c r="T2848" s="21">
        <v>1</v>
      </c>
      <c r="V2848" t="s">
        <v>2154</v>
      </c>
      <c r="W2848" t="s">
        <v>17592</v>
      </c>
      <c r="X2848" s="20" t="str">
        <f>+IF(V2848="","-",CONCATENATE(V2848,"_",W2848))</f>
        <v>FINES_R15172425</v>
      </c>
      <c r="Y2848" s="59">
        <v>0.54011684656143188</v>
      </c>
      <c r="Z2848" t="s">
        <v>134</v>
      </c>
      <c r="AA2848" t="s">
        <v>2394</v>
      </c>
      <c r="AB2848" t="str">
        <f>+IF(W2848="","-",IF(W2848="UNICO","CENSO","MUESTRA"))</f>
        <v>MUESTRA</v>
      </c>
      <c r="AC2848" t="s">
        <v>2398</v>
      </c>
      <c r="AD2848" t="s">
        <v>4430</v>
      </c>
    </row>
    <row r="2849" spans="1:30" x14ac:dyDescent="0.25">
      <c r="A2849" s="5" t="str">
        <f t="shared" si="44"/>
        <v>R 25 - D 12 - 451 - 2793</v>
      </c>
      <c r="B2849" s="23" t="s">
        <v>2347</v>
      </c>
      <c r="C2849" t="s">
        <v>157</v>
      </c>
      <c r="D2849" t="s">
        <v>396</v>
      </c>
      <c r="E2849" t="s">
        <v>398</v>
      </c>
      <c r="F2849" t="s">
        <v>134</v>
      </c>
      <c r="G2849" t="s">
        <v>134</v>
      </c>
      <c r="H2849" t="s">
        <v>12103</v>
      </c>
      <c r="I2849" t="s">
        <v>20</v>
      </c>
      <c r="J2849" t="s">
        <v>2349</v>
      </c>
      <c r="K2849" t="s">
        <v>21</v>
      </c>
      <c r="M2849" t="s">
        <v>7823</v>
      </c>
      <c r="N2849" t="s">
        <v>22</v>
      </c>
      <c r="O2849" t="s">
        <v>23</v>
      </c>
      <c r="P2849" t="s">
        <v>26</v>
      </c>
      <c r="Q2849" t="s">
        <v>2348</v>
      </c>
      <c r="R2849" s="13">
        <v>24</v>
      </c>
      <c r="S2849" s="13">
        <v>1</v>
      </c>
      <c r="T2849" s="21">
        <v>1</v>
      </c>
      <c r="V2849" t="s">
        <v>2154</v>
      </c>
      <c r="W2849" t="s">
        <v>17592</v>
      </c>
      <c r="X2849" s="20" t="str">
        <f>+IF(V2849="","-",CONCATENATE(V2849,"_",W2849))</f>
        <v>FINES_R15172425</v>
      </c>
      <c r="Y2849" s="59">
        <v>0.55766516923904419</v>
      </c>
      <c r="Z2849" t="s">
        <v>134</v>
      </c>
      <c r="AA2849" t="s">
        <v>2394</v>
      </c>
      <c r="AB2849" t="str">
        <f>+IF(W2849="","-",IF(W2849="UNICO","CENSO","MUESTRA"))</f>
        <v>MUESTRA</v>
      </c>
      <c r="AC2849" t="s">
        <v>2397</v>
      </c>
      <c r="AD2849" t="s">
        <v>12104</v>
      </c>
    </row>
    <row r="2850" spans="1:30" x14ac:dyDescent="0.25">
      <c r="A2850" s="5" t="str">
        <f t="shared" si="44"/>
        <v>R 17 - D 27 - 451 - 3100</v>
      </c>
      <c r="B2850" s="23" t="s">
        <v>2347</v>
      </c>
      <c r="C2850" t="s">
        <v>142</v>
      </c>
      <c r="D2850" t="s">
        <v>525</v>
      </c>
      <c r="E2850" t="s">
        <v>526</v>
      </c>
      <c r="F2850" t="s">
        <v>134</v>
      </c>
      <c r="G2850" t="s">
        <v>134</v>
      </c>
      <c r="H2850" t="s">
        <v>4549</v>
      </c>
      <c r="I2850" t="s">
        <v>20</v>
      </c>
      <c r="J2850" t="s">
        <v>2349</v>
      </c>
      <c r="K2850" t="s">
        <v>21</v>
      </c>
      <c r="M2850" t="s">
        <v>2296</v>
      </c>
      <c r="N2850" t="s">
        <v>22</v>
      </c>
      <c r="O2850" t="s">
        <v>23</v>
      </c>
      <c r="P2850" t="s">
        <v>26</v>
      </c>
      <c r="Q2850" t="s">
        <v>2348</v>
      </c>
      <c r="R2850" s="13">
        <v>31</v>
      </c>
      <c r="S2850" s="13">
        <v>1</v>
      </c>
      <c r="T2850" s="21">
        <v>1</v>
      </c>
      <c r="V2850" t="s">
        <v>2154</v>
      </c>
      <c r="W2850" t="s">
        <v>17592</v>
      </c>
      <c r="X2850" s="20" t="str">
        <f>+IF(V2850="","-",CONCATENATE(V2850,"_",W2850))</f>
        <v>FINES_R15172425</v>
      </c>
      <c r="Y2850" s="59">
        <v>0.59881514310836792</v>
      </c>
      <c r="Z2850" t="s">
        <v>134</v>
      </c>
      <c r="AA2850" t="s">
        <v>2394</v>
      </c>
      <c r="AB2850" t="str">
        <f>+IF(W2850="","-",IF(W2850="UNICO","CENSO","MUESTRA"))</f>
        <v>MUESTRA</v>
      </c>
      <c r="AC2850" t="s">
        <v>2397</v>
      </c>
      <c r="AD2850" t="s">
        <v>4550</v>
      </c>
    </row>
    <row r="2851" spans="1:30" x14ac:dyDescent="0.25">
      <c r="A2851" s="5" t="str">
        <f t="shared" si="44"/>
        <v>R 17 - D 27 - 451 - 1384</v>
      </c>
      <c r="B2851" s="23" t="s">
        <v>2347</v>
      </c>
      <c r="C2851" t="s">
        <v>142</v>
      </c>
      <c r="D2851" t="s">
        <v>525</v>
      </c>
      <c r="E2851" t="s">
        <v>526</v>
      </c>
      <c r="F2851" t="s">
        <v>134</v>
      </c>
      <c r="G2851" t="s">
        <v>134</v>
      </c>
      <c r="H2851" t="s">
        <v>11353</v>
      </c>
      <c r="I2851" t="s">
        <v>20</v>
      </c>
      <c r="J2851" t="s">
        <v>2349</v>
      </c>
      <c r="K2851" t="s">
        <v>21</v>
      </c>
      <c r="M2851" t="s">
        <v>11354</v>
      </c>
      <c r="N2851" t="s">
        <v>22</v>
      </c>
      <c r="O2851" t="s">
        <v>23</v>
      </c>
      <c r="P2851" t="s">
        <v>26</v>
      </c>
      <c r="Q2851" t="s">
        <v>2348</v>
      </c>
      <c r="R2851" s="13">
        <v>22</v>
      </c>
      <c r="S2851" s="13">
        <v>1</v>
      </c>
      <c r="T2851" s="21">
        <v>1</v>
      </c>
      <c r="V2851" t="s">
        <v>2154</v>
      </c>
      <c r="W2851" t="s">
        <v>17592</v>
      </c>
      <c r="X2851" s="20" t="str">
        <f>+IF(V2851="","-",CONCATENATE(V2851,"_",W2851))</f>
        <v>FINES_R15172425</v>
      </c>
      <c r="Y2851" s="59">
        <v>0.6241181492805481</v>
      </c>
      <c r="Z2851" t="s">
        <v>134</v>
      </c>
      <c r="AA2851" t="s">
        <v>2394</v>
      </c>
      <c r="AB2851" t="str">
        <f>+IF(W2851="","-",IF(W2851="UNICO","CENSO","MUESTRA"))</f>
        <v>MUESTRA</v>
      </c>
      <c r="AC2851" t="s">
        <v>2398</v>
      </c>
      <c r="AD2851" t="s">
        <v>11355</v>
      </c>
    </row>
    <row r="2852" spans="1:30" x14ac:dyDescent="0.25">
      <c r="A2852" s="5" t="str">
        <f t="shared" si="44"/>
        <v>R 17 - D 27 - 451 - 1383</v>
      </c>
      <c r="B2852" s="23" t="s">
        <v>2347</v>
      </c>
      <c r="C2852" t="s">
        <v>142</v>
      </c>
      <c r="D2852" t="s">
        <v>525</v>
      </c>
      <c r="E2852" t="s">
        <v>526</v>
      </c>
      <c r="F2852" t="s">
        <v>134</v>
      </c>
      <c r="G2852" t="s">
        <v>134</v>
      </c>
      <c r="H2852" t="s">
        <v>4545</v>
      </c>
      <c r="I2852" t="s">
        <v>20</v>
      </c>
      <c r="J2852" t="s">
        <v>2349</v>
      </c>
      <c r="K2852" t="s">
        <v>21</v>
      </c>
      <c r="M2852" t="s">
        <v>4546</v>
      </c>
      <c r="N2852" t="s">
        <v>22</v>
      </c>
      <c r="O2852" t="s">
        <v>23</v>
      </c>
      <c r="P2852" t="s">
        <v>26</v>
      </c>
      <c r="Q2852" t="s">
        <v>2348</v>
      </c>
      <c r="R2852" s="13">
        <v>11</v>
      </c>
      <c r="S2852" s="13">
        <v>1</v>
      </c>
      <c r="T2852" s="21">
        <v>1</v>
      </c>
      <c r="V2852" t="s">
        <v>2154</v>
      </c>
      <c r="W2852" t="s">
        <v>17592</v>
      </c>
      <c r="X2852" s="20" t="str">
        <f>+IF(V2852="","-",CONCATENATE(V2852,"_",W2852))</f>
        <v>FINES_R15172425</v>
      </c>
      <c r="Y2852" s="59">
        <v>0.6375807523727417</v>
      </c>
      <c r="Z2852" t="s">
        <v>134</v>
      </c>
      <c r="AA2852" t="s">
        <v>2394</v>
      </c>
      <c r="AB2852" t="str">
        <f>+IF(W2852="","-",IF(W2852="UNICO","CENSO","MUESTRA"))</f>
        <v>MUESTRA</v>
      </c>
      <c r="AC2852" t="s">
        <v>2397</v>
      </c>
      <c r="AD2852" t="s">
        <v>4547</v>
      </c>
    </row>
    <row r="2853" spans="1:30" x14ac:dyDescent="0.25">
      <c r="A2853" s="5" t="str">
        <f t="shared" si="44"/>
        <v>R 17 - D 27 - 451 - 1394</v>
      </c>
      <c r="B2853" s="23" t="s">
        <v>2347</v>
      </c>
      <c r="C2853" t="s">
        <v>142</v>
      </c>
      <c r="D2853" t="s">
        <v>525</v>
      </c>
      <c r="E2853" t="s">
        <v>526</v>
      </c>
      <c r="F2853" t="s">
        <v>134</v>
      </c>
      <c r="G2853" t="s">
        <v>134</v>
      </c>
      <c r="H2853" t="s">
        <v>4552</v>
      </c>
      <c r="I2853" t="s">
        <v>20</v>
      </c>
      <c r="J2853" t="s">
        <v>2349</v>
      </c>
      <c r="K2853" t="s">
        <v>21</v>
      </c>
      <c r="M2853" t="s">
        <v>2297</v>
      </c>
      <c r="N2853" t="s">
        <v>22</v>
      </c>
      <c r="O2853" t="s">
        <v>23</v>
      </c>
      <c r="P2853" t="s">
        <v>26</v>
      </c>
      <c r="Q2853" t="s">
        <v>2348</v>
      </c>
      <c r="R2853" s="13">
        <v>10</v>
      </c>
      <c r="S2853" s="13">
        <v>1</v>
      </c>
      <c r="T2853" s="21">
        <v>1</v>
      </c>
      <c r="V2853" t="s">
        <v>2154</v>
      </c>
      <c r="W2853" t="s">
        <v>17592</v>
      </c>
      <c r="X2853" s="20" t="str">
        <f>+IF(V2853="","-",CONCATENATE(V2853,"_",W2853))</f>
        <v>FINES_R15172425</v>
      </c>
      <c r="Y2853" s="59">
        <v>0.6375807523727417</v>
      </c>
      <c r="Z2853" t="s">
        <v>134</v>
      </c>
      <c r="AA2853" t="s">
        <v>2394</v>
      </c>
      <c r="AB2853" t="str">
        <f>+IF(W2853="","-",IF(W2853="UNICO","CENSO","MUESTRA"))</f>
        <v>MUESTRA</v>
      </c>
      <c r="AC2853" t="s">
        <v>2398</v>
      </c>
      <c r="AD2853" t="s">
        <v>4553</v>
      </c>
    </row>
    <row r="2854" spans="1:30" x14ac:dyDescent="0.25">
      <c r="A2854" s="5" t="str">
        <f t="shared" si="44"/>
        <v>R 15 - D 13 - 452 - 4073</v>
      </c>
      <c r="B2854" s="23" t="s">
        <v>2347</v>
      </c>
      <c r="C2854" t="s">
        <v>141</v>
      </c>
      <c r="D2854" t="s">
        <v>409</v>
      </c>
      <c r="E2854" t="s">
        <v>411</v>
      </c>
      <c r="F2854" t="s">
        <v>134</v>
      </c>
      <c r="G2854" t="s">
        <v>134</v>
      </c>
      <c r="H2854" t="s">
        <v>4412</v>
      </c>
      <c r="I2854" t="s">
        <v>20</v>
      </c>
      <c r="J2854" t="s">
        <v>2349</v>
      </c>
      <c r="K2854" t="s">
        <v>21</v>
      </c>
      <c r="M2854" t="s">
        <v>4413</v>
      </c>
      <c r="N2854" t="s">
        <v>22</v>
      </c>
      <c r="O2854" t="s">
        <v>23</v>
      </c>
      <c r="P2854" t="s">
        <v>26</v>
      </c>
      <c r="Q2854" t="s">
        <v>2348</v>
      </c>
      <c r="R2854" s="13">
        <v>8</v>
      </c>
      <c r="S2854" s="13">
        <v>1</v>
      </c>
      <c r="T2854" s="21">
        <v>1</v>
      </c>
      <c r="V2854" t="s">
        <v>2154</v>
      </c>
      <c r="W2854" t="s">
        <v>17592</v>
      </c>
      <c r="X2854" s="20" t="str">
        <f>+IF(V2854="","-",CONCATENATE(V2854,"_",W2854))</f>
        <v>FINES_R15172425</v>
      </c>
      <c r="Y2854" s="59">
        <v>0.64876812696456909</v>
      </c>
      <c r="Z2854" t="s">
        <v>134</v>
      </c>
      <c r="AA2854" t="s">
        <v>2394</v>
      </c>
      <c r="AB2854" t="str">
        <f>+IF(W2854="","-",IF(W2854="UNICO","CENSO","MUESTRA"))</f>
        <v>MUESTRA</v>
      </c>
      <c r="AC2854" t="s">
        <v>2398</v>
      </c>
      <c r="AD2854" t="s">
        <v>4414</v>
      </c>
    </row>
    <row r="2855" spans="1:30" x14ac:dyDescent="0.25">
      <c r="A2855" s="5" t="str">
        <f t="shared" si="44"/>
        <v>R 25 - D 77 - 451 - 3359</v>
      </c>
      <c r="B2855" s="23" t="s">
        <v>2347</v>
      </c>
      <c r="C2855" t="s">
        <v>157</v>
      </c>
      <c r="D2855" t="s">
        <v>387</v>
      </c>
      <c r="E2855" t="s">
        <v>1380</v>
      </c>
      <c r="F2855" t="s">
        <v>134</v>
      </c>
      <c r="G2855" t="s">
        <v>134</v>
      </c>
      <c r="H2855" t="s">
        <v>12133</v>
      </c>
      <c r="I2855" t="s">
        <v>20</v>
      </c>
      <c r="J2855" t="s">
        <v>2349</v>
      </c>
      <c r="K2855" t="s">
        <v>21</v>
      </c>
      <c r="M2855" t="s">
        <v>12134</v>
      </c>
      <c r="N2855" t="s">
        <v>22</v>
      </c>
      <c r="O2855" t="s">
        <v>23</v>
      </c>
      <c r="P2855" t="s">
        <v>26</v>
      </c>
      <c r="Q2855" t="s">
        <v>2348</v>
      </c>
      <c r="R2855" s="13">
        <v>21</v>
      </c>
      <c r="S2855" s="13">
        <v>1</v>
      </c>
      <c r="T2855" s="21">
        <v>1</v>
      </c>
      <c r="V2855" t="s">
        <v>2154</v>
      </c>
      <c r="W2855" t="s">
        <v>17592</v>
      </c>
      <c r="X2855" s="20" t="str">
        <f>+IF(V2855="","-",CONCATENATE(V2855,"_",W2855))</f>
        <v>FINES_R15172425</v>
      </c>
      <c r="Y2855" s="59">
        <v>0.65029418468475342</v>
      </c>
      <c r="Z2855" t="s">
        <v>134</v>
      </c>
      <c r="AA2855" t="s">
        <v>2394</v>
      </c>
      <c r="AB2855" t="str">
        <f>+IF(W2855="","-",IF(W2855="UNICO","CENSO","MUESTRA"))</f>
        <v>MUESTRA</v>
      </c>
      <c r="AC2855" t="s">
        <v>2398</v>
      </c>
      <c r="AD2855" t="s">
        <v>12135</v>
      </c>
    </row>
    <row r="2856" spans="1:30" x14ac:dyDescent="0.25">
      <c r="A2856" s="5" t="str">
        <f t="shared" si="44"/>
        <v>R 25 - D 77 - 451 - 4110</v>
      </c>
      <c r="B2856" s="23" t="s">
        <v>2347</v>
      </c>
      <c r="C2856" t="s">
        <v>157</v>
      </c>
      <c r="D2856" t="s">
        <v>387</v>
      </c>
      <c r="E2856" t="s">
        <v>1380</v>
      </c>
      <c r="F2856" t="s">
        <v>134</v>
      </c>
      <c r="G2856" t="s">
        <v>134</v>
      </c>
      <c r="H2856" t="s">
        <v>6468</v>
      </c>
      <c r="I2856" t="s">
        <v>20</v>
      </c>
      <c r="J2856" t="s">
        <v>2349</v>
      </c>
      <c r="K2856" t="s">
        <v>21</v>
      </c>
      <c r="M2856" t="s">
        <v>6469</v>
      </c>
      <c r="N2856" t="s">
        <v>22</v>
      </c>
      <c r="O2856" t="s">
        <v>23</v>
      </c>
      <c r="P2856" t="s">
        <v>26</v>
      </c>
      <c r="Q2856" t="s">
        <v>2348</v>
      </c>
      <c r="R2856" s="13">
        <v>34</v>
      </c>
      <c r="S2856" s="13">
        <v>2</v>
      </c>
      <c r="T2856" s="21">
        <v>1</v>
      </c>
      <c r="V2856" t="s">
        <v>2154</v>
      </c>
      <c r="W2856" t="s">
        <v>17592</v>
      </c>
      <c r="X2856" s="20" t="str">
        <f>+IF(V2856="","-",CONCATENATE(V2856,"_",W2856))</f>
        <v>FINES_R15172425</v>
      </c>
      <c r="Y2856" s="59">
        <v>0.65874618291854858</v>
      </c>
      <c r="Z2856" t="s">
        <v>134</v>
      </c>
      <c r="AA2856" t="s">
        <v>2394</v>
      </c>
      <c r="AB2856" t="str">
        <f>+IF(W2856="","-",IF(W2856="UNICO","CENSO","MUESTRA"))</f>
        <v>MUESTRA</v>
      </c>
      <c r="AC2856" t="s">
        <v>2397</v>
      </c>
      <c r="AD2856" t="s">
        <v>6470</v>
      </c>
    </row>
    <row r="2857" spans="1:30" x14ac:dyDescent="0.25">
      <c r="A2857" s="5" t="str">
        <f t="shared" si="44"/>
        <v>R 17 - D 27 - 451 - 4364</v>
      </c>
      <c r="B2857" s="23" t="s">
        <v>2347</v>
      </c>
      <c r="C2857" t="s">
        <v>142</v>
      </c>
      <c r="D2857" t="s">
        <v>525</v>
      </c>
      <c r="E2857" t="s">
        <v>526</v>
      </c>
      <c r="F2857" t="s">
        <v>134</v>
      </c>
      <c r="G2857" t="s">
        <v>134</v>
      </c>
      <c r="H2857" t="s">
        <v>11365</v>
      </c>
      <c r="I2857" t="s">
        <v>20</v>
      </c>
      <c r="J2857" t="s">
        <v>2349</v>
      </c>
      <c r="K2857" t="s">
        <v>21</v>
      </c>
      <c r="M2857" t="s">
        <v>11366</v>
      </c>
      <c r="N2857" t="s">
        <v>22</v>
      </c>
      <c r="O2857" t="s">
        <v>23</v>
      </c>
      <c r="P2857" t="s">
        <v>26</v>
      </c>
      <c r="Q2857" t="s">
        <v>2348</v>
      </c>
      <c r="R2857" s="13">
        <v>18</v>
      </c>
      <c r="S2857" s="13">
        <v>1</v>
      </c>
      <c r="T2857" s="21">
        <v>1</v>
      </c>
      <c r="V2857" t="s">
        <v>2154</v>
      </c>
      <c r="W2857" t="s">
        <v>17592</v>
      </c>
      <c r="X2857" s="20" t="str">
        <f>+IF(V2857="","-",CONCATENATE(V2857,"_",W2857))</f>
        <v>FINES_R15172425</v>
      </c>
      <c r="Y2857" s="59">
        <v>0.81210392713546753</v>
      </c>
      <c r="Z2857" t="s">
        <v>134</v>
      </c>
      <c r="AA2857" t="s">
        <v>2394</v>
      </c>
      <c r="AB2857" t="str">
        <f>+IF(W2857="","-",IF(W2857="UNICO","CENSO","MUESTRA"))</f>
        <v>MUESTRA</v>
      </c>
      <c r="AC2857" t="s">
        <v>2397</v>
      </c>
      <c r="AD2857" t="s">
        <v>11367</v>
      </c>
    </row>
    <row r="2858" spans="1:30" x14ac:dyDescent="0.25">
      <c r="A2858" s="5" t="str">
        <f t="shared" si="44"/>
        <v>R 21 - D 52 - 452 - 4276</v>
      </c>
      <c r="B2858" s="23" t="s">
        <v>2347</v>
      </c>
      <c r="C2858" t="s">
        <v>417</v>
      </c>
      <c r="D2858" t="s">
        <v>848</v>
      </c>
      <c r="E2858" t="s">
        <v>850</v>
      </c>
      <c r="F2858" t="s">
        <v>134</v>
      </c>
      <c r="G2858" t="s">
        <v>134</v>
      </c>
      <c r="H2858" t="s">
        <v>6197</v>
      </c>
      <c r="I2858" t="s">
        <v>20</v>
      </c>
      <c r="J2858" t="s">
        <v>2349</v>
      </c>
      <c r="K2858" t="s">
        <v>21</v>
      </c>
      <c r="M2858" t="s">
        <v>6198</v>
      </c>
      <c r="N2858" t="s">
        <v>22</v>
      </c>
      <c r="O2858" t="s">
        <v>23</v>
      </c>
      <c r="P2858" t="s">
        <v>26</v>
      </c>
      <c r="Q2858" t="s">
        <v>2348</v>
      </c>
      <c r="R2858" s="13">
        <v>15</v>
      </c>
      <c r="S2858" s="13">
        <v>1</v>
      </c>
      <c r="T2858" s="21">
        <v>1</v>
      </c>
      <c r="V2858" t="s">
        <v>2154</v>
      </c>
      <c r="W2858" t="s">
        <v>17593</v>
      </c>
      <c r="X2858" s="20" t="str">
        <f>+IF(V2858="","-",CONCATENATE(V2858,"_",W2858))</f>
        <v>FINES_R16212223</v>
      </c>
      <c r="Y2858" s="59">
        <v>2.6765014044940472E-3</v>
      </c>
      <c r="Z2858" t="s">
        <v>134</v>
      </c>
      <c r="AA2858" t="s">
        <v>2394</v>
      </c>
      <c r="AB2858" t="str">
        <f>+IF(W2858="","-",IF(W2858="UNICO","CENSO","MUESTRA"))</f>
        <v>MUESTRA</v>
      </c>
      <c r="AC2858" t="s">
        <v>2397</v>
      </c>
      <c r="AD2858" t="s">
        <v>6199</v>
      </c>
    </row>
    <row r="2859" spans="1:30" x14ac:dyDescent="0.25">
      <c r="A2859" s="5" t="str">
        <f t="shared" si="44"/>
        <v>R 22 - D 112 - 452 - 2806</v>
      </c>
      <c r="B2859" s="23" t="s">
        <v>2347</v>
      </c>
      <c r="C2859" t="s">
        <v>139</v>
      </c>
      <c r="D2859" t="s">
        <v>410</v>
      </c>
      <c r="E2859" t="s">
        <v>1833</v>
      </c>
      <c r="F2859" t="s">
        <v>134</v>
      </c>
      <c r="G2859" t="s">
        <v>134</v>
      </c>
      <c r="H2859" t="s">
        <v>6227</v>
      </c>
      <c r="I2859" t="s">
        <v>20</v>
      </c>
      <c r="J2859" t="s">
        <v>2349</v>
      </c>
      <c r="K2859" t="s">
        <v>21</v>
      </c>
      <c r="M2859" t="s">
        <v>6228</v>
      </c>
      <c r="N2859" t="s">
        <v>22</v>
      </c>
      <c r="O2859" t="s">
        <v>23</v>
      </c>
      <c r="P2859" t="s">
        <v>26</v>
      </c>
      <c r="Q2859" t="s">
        <v>2348</v>
      </c>
      <c r="R2859" s="13">
        <v>27</v>
      </c>
      <c r="S2859" s="13">
        <v>2</v>
      </c>
      <c r="T2859" s="21">
        <v>1</v>
      </c>
      <c r="V2859" t="s">
        <v>2154</v>
      </c>
      <c r="W2859" t="s">
        <v>17593</v>
      </c>
      <c r="X2859" s="20" t="str">
        <f>+IF(V2859="","-",CONCATENATE(V2859,"_",W2859))</f>
        <v>FINES_R16212223</v>
      </c>
      <c r="Y2859" s="59">
        <v>7.9139217734336853E-2</v>
      </c>
      <c r="Z2859" t="s">
        <v>134</v>
      </c>
      <c r="AA2859" t="s">
        <v>2394</v>
      </c>
      <c r="AB2859" t="str">
        <f>+IF(W2859="","-",IF(W2859="UNICO","CENSO","MUESTRA"))</f>
        <v>MUESTRA</v>
      </c>
      <c r="AC2859" t="s">
        <v>2398</v>
      </c>
      <c r="AD2859" t="s">
        <v>6229</v>
      </c>
    </row>
    <row r="2860" spans="1:30" x14ac:dyDescent="0.25">
      <c r="A2860" s="5" t="str">
        <f t="shared" si="44"/>
        <v>R 22 - D 8 - 451 - 4374</v>
      </c>
      <c r="B2860" s="23" t="s">
        <v>2347</v>
      </c>
      <c r="C2860" t="s">
        <v>139</v>
      </c>
      <c r="D2860" t="s">
        <v>312</v>
      </c>
      <c r="E2860" t="s">
        <v>314</v>
      </c>
      <c r="F2860" t="s">
        <v>134</v>
      </c>
      <c r="G2860" t="s">
        <v>134</v>
      </c>
      <c r="H2860" t="s">
        <v>11976</v>
      </c>
      <c r="I2860" t="s">
        <v>20</v>
      </c>
      <c r="J2860" t="s">
        <v>2349</v>
      </c>
      <c r="K2860" t="s">
        <v>21</v>
      </c>
      <c r="M2860" t="s">
        <v>2209</v>
      </c>
      <c r="N2860" t="s">
        <v>22</v>
      </c>
      <c r="O2860" t="s">
        <v>23</v>
      </c>
      <c r="P2860" t="s">
        <v>26</v>
      </c>
      <c r="Q2860" t="s">
        <v>2348</v>
      </c>
      <c r="R2860" s="13">
        <v>23</v>
      </c>
      <c r="S2860" s="13">
        <v>1</v>
      </c>
      <c r="T2860" s="21">
        <v>1</v>
      </c>
      <c r="V2860" t="s">
        <v>2154</v>
      </c>
      <c r="W2860" t="s">
        <v>17593</v>
      </c>
      <c r="X2860" s="20" t="str">
        <f>+IF(V2860="","-",CONCATENATE(V2860,"_",W2860))</f>
        <v>FINES_R16212223</v>
      </c>
      <c r="Y2860" s="59">
        <v>0.1202185228466988</v>
      </c>
      <c r="Z2860" t="s">
        <v>134</v>
      </c>
      <c r="AA2860" t="s">
        <v>2394</v>
      </c>
      <c r="AB2860" t="str">
        <f>+IF(W2860="","-",IF(W2860="UNICO","CENSO","MUESTRA"))</f>
        <v>MUESTRA</v>
      </c>
      <c r="AC2860" t="s">
        <v>2397</v>
      </c>
      <c r="AD2860" t="s">
        <v>11977</v>
      </c>
    </row>
    <row r="2861" spans="1:30" x14ac:dyDescent="0.25">
      <c r="A2861" s="5" t="str">
        <f t="shared" si="44"/>
        <v>R 22 - D 8 - 451 - 4375</v>
      </c>
      <c r="B2861" s="23" t="s">
        <v>2347</v>
      </c>
      <c r="C2861" t="s">
        <v>139</v>
      </c>
      <c r="D2861" t="s">
        <v>312</v>
      </c>
      <c r="E2861" t="s">
        <v>314</v>
      </c>
      <c r="F2861" t="s">
        <v>134</v>
      </c>
      <c r="G2861" t="s">
        <v>134</v>
      </c>
      <c r="H2861" t="s">
        <v>11979</v>
      </c>
      <c r="I2861" t="s">
        <v>20</v>
      </c>
      <c r="J2861" t="s">
        <v>2349</v>
      </c>
      <c r="K2861" t="s">
        <v>21</v>
      </c>
      <c r="M2861" t="s">
        <v>11879</v>
      </c>
      <c r="N2861" t="s">
        <v>22</v>
      </c>
      <c r="O2861" t="s">
        <v>23</v>
      </c>
      <c r="P2861" t="s">
        <v>26</v>
      </c>
      <c r="Q2861" t="s">
        <v>2348</v>
      </c>
      <c r="R2861" s="13">
        <v>27</v>
      </c>
      <c r="S2861" s="13">
        <v>1</v>
      </c>
      <c r="T2861" s="21">
        <v>1</v>
      </c>
      <c r="V2861" t="s">
        <v>2154</v>
      </c>
      <c r="W2861" t="s">
        <v>17593</v>
      </c>
      <c r="X2861" s="20" t="str">
        <f>+IF(V2861="","-",CONCATENATE(V2861,"_",W2861))</f>
        <v>FINES_R16212223</v>
      </c>
      <c r="Y2861" s="59">
        <v>0.1246485859155655</v>
      </c>
      <c r="Z2861" t="s">
        <v>134</v>
      </c>
      <c r="AA2861" t="s">
        <v>2394</v>
      </c>
      <c r="AB2861" t="str">
        <f>+IF(W2861="","-",IF(W2861="UNICO","CENSO","MUESTRA"))</f>
        <v>MUESTRA</v>
      </c>
      <c r="AC2861" t="s">
        <v>2397</v>
      </c>
      <c r="AD2861" t="s">
        <v>11980</v>
      </c>
    </row>
    <row r="2862" spans="1:30" x14ac:dyDescent="0.25">
      <c r="A2862" s="5" t="str">
        <f t="shared" si="44"/>
        <v>R 22 - D 112 - 452 - 4402</v>
      </c>
      <c r="B2862" s="23" t="s">
        <v>2347</v>
      </c>
      <c r="C2862" t="s">
        <v>139</v>
      </c>
      <c r="D2862" t="s">
        <v>410</v>
      </c>
      <c r="E2862" t="s">
        <v>1833</v>
      </c>
      <c r="F2862" t="s">
        <v>134</v>
      </c>
      <c r="G2862" t="s">
        <v>134</v>
      </c>
      <c r="H2862" t="s">
        <v>6232</v>
      </c>
      <c r="I2862" t="s">
        <v>20</v>
      </c>
      <c r="J2862" t="s">
        <v>2349</v>
      </c>
      <c r="K2862" t="s">
        <v>21</v>
      </c>
      <c r="M2862" t="s">
        <v>2295</v>
      </c>
      <c r="N2862" t="s">
        <v>22</v>
      </c>
      <c r="O2862" t="s">
        <v>23</v>
      </c>
      <c r="P2862" t="s">
        <v>26</v>
      </c>
      <c r="Q2862" t="s">
        <v>2348</v>
      </c>
      <c r="R2862" s="13">
        <v>21</v>
      </c>
      <c r="S2862" s="13">
        <v>1</v>
      </c>
      <c r="T2862" s="21">
        <v>1</v>
      </c>
      <c r="V2862" t="s">
        <v>2154</v>
      </c>
      <c r="W2862" t="s">
        <v>17593</v>
      </c>
      <c r="X2862" s="20" t="str">
        <f>+IF(V2862="","-",CONCATENATE(V2862,"_",W2862))</f>
        <v>FINES_R16212223</v>
      </c>
      <c r="Y2862" s="59">
        <v>0.14773823320865631</v>
      </c>
      <c r="Z2862" t="s">
        <v>134</v>
      </c>
      <c r="AA2862" t="s">
        <v>2394</v>
      </c>
      <c r="AB2862" t="str">
        <f>+IF(W2862="","-",IF(W2862="UNICO","CENSO","MUESTRA"))</f>
        <v>MUESTRA</v>
      </c>
      <c r="AC2862" t="s">
        <v>2398</v>
      </c>
      <c r="AD2862" t="s">
        <v>6233</v>
      </c>
    </row>
    <row r="2863" spans="1:30" x14ac:dyDescent="0.25">
      <c r="A2863" s="5" t="str">
        <f t="shared" si="44"/>
        <v>R 16 - D 106 - 451 - 1474</v>
      </c>
      <c r="B2863" s="23" t="s">
        <v>2347</v>
      </c>
      <c r="C2863" t="s">
        <v>156</v>
      </c>
      <c r="D2863" t="s">
        <v>515</v>
      </c>
      <c r="E2863" t="s">
        <v>1743</v>
      </c>
      <c r="F2863" t="s">
        <v>134</v>
      </c>
      <c r="G2863" t="s">
        <v>134</v>
      </c>
      <c r="H2863" t="s">
        <v>4501</v>
      </c>
      <c r="I2863" t="s">
        <v>20</v>
      </c>
      <c r="J2863" t="s">
        <v>2349</v>
      </c>
      <c r="K2863" t="s">
        <v>21</v>
      </c>
      <c r="M2863" t="s">
        <v>4502</v>
      </c>
      <c r="N2863" t="s">
        <v>22</v>
      </c>
      <c r="O2863" t="s">
        <v>23</v>
      </c>
      <c r="P2863" t="s">
        <v>26</v>
      </c>
      <c r="Q2863" t="s">
        <v>2348</v>
      </c>
      <c r="R2863" s="13">
        <v>74</v>
      </c>
      <c r="S2863" s="13">
        <v>3</v>
      </c>
      <c r="T2863" s="21">
        <v>1</v>
      </c>
      <c r="V2863" t="s">
        <v>2154</v>
      </c>
      <c r="W2863" t="s">
        <v>17593</v>
      </c>
      <c r="X2863" s="20" t="str">
        <f>+IF(V2863="","-",CONCATENATE(V2863,"_",W2863))</f>
        <v>FINES_R16212223</v>
      </c>
      <c r="Y2863" s="59">
        <v>0.16632601618766779</v>
      </c>
      <c r="Z2863" t="s">
        <v>134</v>
      </c>
      <c r="AA2863" t="s">
        <v>2394</v>
      </c>
      <c r="AB2863" t="str">
        <f>+IF(W2863="","-",IF(W2863="UNICO","CENSO","MUESTRA"))</f>
        <v>MUESTRA</v>
      </c>
      <c r="AC2863" t="s">
        <v>2398</v>
      </c>
      <c r="AD2863" t="s">
        <v>4503</v>
      </c>
    </row>
    <row r="2864" spans="1:30" x14ac:dyDescent="0.25">
      <c r="A2864" s="5" t="str">
        <f t="shared" si="44"/>
        <v>R 23 - D 105 - 451 - 4289</v>
      </c>
      <c r="B2864" s="23" t="s">
        <v>2347</v>
      </c>
      <c r="C2864" t="s">
        <v>159</v>
      </c>
      <c r="D2864" t="s">
        <v>397</v>
      </c>
      <c r="E2864" t="s">
        <v>1740</v>
      </c>
      <c r="F2864" t="s">
        <v>134</v>
      </c>
      <c r="G2864" t="s">
        <v>134</v>
      </c>
      <c r="H2864" t="s">
        <v>12019</v>
      </c>
      <c r="I2864" t="s">
        <v>20</v>
      </c>
      <c r="J2864" t="s">
        <v>2349</v>
      </c>
      <c r="K2864" t="s">
        <v>21</v>
      </c>
      <c r="M2864" t="s">
        <v>12020</v>
      </c>
      <c r="N2864" t="s">
        <v>22</v>
      </c>
      <c r="O2864" t="s">
        <v>23</v>
      </c>
      <c r="P2864" t="s">
        <v>26</v>
      </c>
      <c r="Q2864" t="s">
        <v>2348</v>
      </c>
      <c r="R2864" s="13">
        <v>11</v>
      </c>
      <c r="S2864" s="13">
        <v>1</v>
      </c>
      <c r="T2864" s="21">
        <v>1</v>
      </c>
      <c r="V2864" t="s">
        <v>2154</v>
      </c>
      <c r="W2864" t="s">
        <v>17593</v>
      </c>
      <c r="X2864" s="20" t="str">
        <f>+IF(V2864="","-",CONCATENATE(V2864,"_",W2864))</f>
        <v>FINES_R16212223</v>
      </c>
      <c r="Y2864" s="59">
        <v>0.18470077216625211</v>
      </c>
      <c r="Z2864" t="s">
        <v>134</v>
      </c>
      <c r="AA2864" t="s">
        <v>2394</v>
      </c>
      <c r="AB2864" t="str">
        <f>+IF(W2864="","-",IF(W2864="UNICO","CENSO","MUESTRA"))</f>
        <v>MUESTRA</v>
      </c>
      <c r="AC2864" t="s">
        <v>2398</v>
      </c>
      <c r="AD2864" t="s">
        <v>12021</v>
      </c>
    </row>
    <row r="2865" spans="1:30" x14ac:dyDescent="0.25">
      <c r="A2865" s="5" t="str">
        <f t="shared" si="44"/>
        <v>R 23 - D 84 - 451 - 2436</v>
      </c>
      <c r="B2865" s="23" t="s">
        <v>2347</v>
      </c>
      <c r="C2865" t="s">
        <v>159</v>
      </c>
      <c r="D2865" t="s">
        <v>849</v>
      </c>
      <c r="E2865" t="s">
        <v>1469</v>
      </c>
      <c r="F2865" t="s">
        <v>134</v>
      </c>
      <c r="G2865" t="s">
        <v>134</v>
      </c>
      <c r="H2865" t="s">
        <v>6314</v>
      </c>
      <c r="I2865" t="s">
        <v>20</v>
      </c>
      <c r="J2865" t="s">
        <v>2349</v>
      </c>
      <c r="K2865" t="s">
        <v>21</v>
      </c>
      <c r="M2865" t="s">
        <v>6315</v>
      </c>
      <c r="N2865" t="s">
        <v>22</v>
      </c>
      <c r="O2865" t="s">
        <v>23</v>
      </c>
      <c r="P2865" t="s">
        <v>26</v>
      </c>
      <c r="Q2865" t="s">
        <v>2348</v>
      </c>
      <c r="R2865" s="13">
        <v>24</v>
      </c>
      <c r="S2865" s="13">
        <v>2</v>
      </c>
      <c r="T2865" s="21">
        <v>1</v>
      </c>
      <c r="V2865" t="s">
        <v>2154</v>
      </c>
      <c r="W2865" t="s">
        <v>17593</v>
      </c>
      <c r="X2865" s="20" t="str">
        <f>+IF(V2865="","-",CONCATENATE(V2865,"_",W2865))</f>
        <v>FINES_R16212223</v>
      </c>
      <c r="Y2865" s="59">
        <v>0.18832424283027649</v>
      </c>
      <c r="Z2865" t="s">
        <v>134</v>
      </c>
      <c r="AA2865" t="s">
        <v>2394</v>
      </c>
      <c r="AB2865" t="str">
        <f>+IF(W2865="","-",IF(W2865="UNICO","CENSO","MUESTRA"))</f>
        <v>MUESTRA</v>
      </c>
      <c r="AC2865" t="s">
        <v>2397</v>
      </c>
      <c r="AD2865" t="s">
        <v>6316</v>
      </c>
    </row>
    <row r="2866" spans="1:30" x14ac:dyDescent="0.25">
      <c r="A2866" s="5" t="str">
        <f t="shared" si="44"/>
        <v>R 23 - D 91 - 452 - 4401</v>
      </c>
      <c r="B2866" s="23" t="s">
        <v>2347</v>
      </c>
      <c r="C2866" t="s">
        <v>159</v>
      </c>
      <c r="D2866" t="s">
        <v>1551</v>
      </c>
      <c r="E2866" t="s">
        <v>1552</v>
      </c>
      <c r="F2866" t="s">
        <v>134</v>
      </c>
      <c r="G2866" t="s">
        <v>134</v>
      </c>
      <c r="H2866" t="s">
        <v>12055</v>
      </c>
      <c r="I2866" t="s">
        <v>20</v>
      </c>
      <c r="J2866" t="s">
        <v>2349</v>
      </c>
      <c r="K2866" t="s">
        <v>21</v>
      </c>
      <c r="M2866" t="s">
        <v>12056</v>
      </c>
      <c r="N2866" t="s">
        <v>22</v>
      </c>
      <c r="O2866" t="s">
        <v>23</v>
      </c>
      <c r="P2866" t="s">
        <v>26</v>
      </c>
      <c r="Q2866" t="s">
        <v>2348</v>
      </c>
      <c r="R2866" s="13">
        <v>12</v>
      </c>
      <c r="S2866" s="13">
        <v>1</v>
      </c>
      <c r="T2866" s="21">
        <v>1</v>
      </c>
      <c r="V2866" t="s">
        <v>2154</v>
      </c>
      <c r="W2866" t="s">
        <v>17593</v>
      </c>
      <c r="X2866" s="20" t="str">
        <f>+IF(V2866="","-",CONCATENATE(V2866,"_",W2866))</f>
        <v>FINES_R16212223</v>
      </c>
      <c r="Y2866" s="59">
        <v>0.20092672109603879</v>
      </c>
      <c r="Z2866" t="s">
        <v>134</v>
      </c>
      <c r="AA2866" t="s">
        <v>2394</v>
      </c>
      <c r="AB2866" t="str">
        <f>+IF(W2866="","-",IF(W2866="UNICO","CENSO","MUESTRA"))</f>
        <v>MUESTRA</v>
      </c>
      <c r="AC2866" t="s">
        <v>2397</v>
      </c>
      <c r="AD2866" t="s">
        <v>12057</v>
      </c>
    </row>
    <row r="2867" spans="1:30" x14ac:dyDescent="0.25">
      <c r="A2867" s="5" t="str">
        <f t="shared" si="44"/>
        <v>R 16 - D 106 - 451 - 1317</v>
      </c>
      <c r="B2867" s="23" t="s">
        <v>2347</v>
      </c>
      <c r="C2867" t="s">
        <v>156</v>
      </c>
      <c r="D2867" t="s">
        <v>515</v>
      </c>
      <c r="E2867" t="s">
        <v>1743</v>
      </c>
      <c r="F2867" t="s">
        <v>134</v>
      </c>
      <c r="G2867" t="s">
        <v>134</v>
      </c>
      <c r="H2867" t="s">
        <v>11307</v>
      </c>
      <c r="I2867" t="s">
        <v>20</v>
      </c>
      <c r="J2867" t="s">
        <v>2349</v>
      </c>
      <c r="K2867" t="s">
        <v>21</v>
      </c>
      <c r="M2867" t="s">
        <v>4507</v>
      </c>
      <c r="N2867" t="s">
        <v>22</v>
      </c>
      <c r="O2867" t="s">
        <v>23</v>
      </c>
      <c r="P2867" t="s">
        <v>26</v>
      </c>
      <c r="Q2867" t="s">
        <v>2348</v>
      </c>
      <c r="R2867" s="13">
        <v>38</v>
      </c>
      <c r="S2867" s="13">
        <v>1</v>
      </c>
      <c r="T2867" s="21">
        <v>1</v>
      </c>
      <c r="V2867" t="s">
        <v>2154</v>
      </c>
      <c r="W2867" t="s">
        <v>17593</v>
      </c>
      <c r="X2867" s="20" t="str">
        <f>+IF(V2867="","-",CONCATENATE(V2867,"_",W2867))</f>
        <v>FINES_R16212223</v>
      </c>
      <c r="Y2867" s="59">
        <v>0.2023928165435791</v>
      </c>
      <c r="Z2867" t="s">
        <v>134</v>
      </c>
      <c r="AA2867" t="s">
        <v>2394</v>
      </c>
      <c r="AB2867" t="str">
        <f>+IF(W2867="","-",IF(W2867="UNICO","CENSO","MUESTRA"))</f>
        <v>MUESTRA</v>
      </c>
      <c r="AC2867" t="s">
        <v>2398</v>
      </c>
      <c r="AD2867" t="s">
        <v>11308</v>
      </c>
    </row>
    <row r="2868" spans="1:30" x14ac:dyDescent="0.25">
      <c r="A2868" s="5" t="str">
        <f t="shared" si="44"/>
        <v>R 23 - D 91 - 452 - 2583</v>
      </c>
      <c r="B2868" s="23" t="s">
        <v>2347</v>
      </c>
      <c r="C2868" t="s">
        <v>159</v>
      </c>
      <c r="D2868" t="s">
        <v>1551</v>
      </c>
      <c r="E2868" t="s">
        <v>1552</v>
      </c>
      <c r="F2868" t="s">
        <v>134</v>
      </c>
      <c r="G2868" t="s">
        <v>134</v>
      </c>
      <c r="H2868" t="s">
        <v>6319</v>
      </c>
      <c r="I2868" t="s">
        <v>20</v>
      </c>
      <c r="J2868" t="s">
        <v>2349</v>
      </c>
      <c r="K2868" t="s">
        <v>21</v>
      </c>
      <c r="M2868" t="s">
        <v>2331</v>
      </c>
      <c r="N2868" t="s">
        <v>22</v>
      </c>
      <c r="O2868" t="s">
        <v>23</v>
      </c>
      <c r="P2868" t="s">
        <v>26</v>
      </c>
      <c r="Q2868" t="s">
        <v>2348</v>
      </c>
      <c r="R2868" s="13">
        <v>20</v>
      </c>
      <c r="S2868" s="13">
        <v>1</v>
      </c>
      <c r="T2868" s="21">
        <v>1</v>
      </c>
      <c r="V2868" t="s">
        <v>2154</v>
      </c>
      <c r="W2868" t="s">
        <v>17593</v>
      </c>
      <c r="X2868" s="20" t="str">
        <f>+IF(V2868="","-",CONCATENATE(V2868,"_",W2868))</f>
        <v>FINES_R16212223</v>
      </c>
      <c r="Y2868" s="59">
        <v>0.20573896169662481</v>
      </c>
      <c r="Z2868" t="s">
        <v>134</v>
      </c>
      <c r="AA2868" t="s">
        <v>2394</v>
      </c>
      <c r="AB2868" t="str">
        <f>+IF(W2868="","-",IF(W2868="UNICO","CENSO","MUESTRA"))</f>
        <v>MUESTRA</v>
      </c>
      <c r="AC2868" t="s">
        <v>2397</v>
      </c>
      <c r="AD2868" t="s">
        <v>6320</v>
      </c>
    </row>
    <row r="2869" spans="1:30" x14ac:dyDescent="0.25">
      <c r="A2869" s="5" t="str">
        <f t="shared" si="44"/>
        <v>R 22 - D 8 - 451 - 0413</v>
      </c>
      <c r="B2869" s="23" t="s">
        <v>2347</v>
      </c>
      <c r="C2869" t="s">
        <v>139</v>
      </c>
      <c r="D2869" t="s">
        <v>312</v>
      </c>
      <c r="E2869" t="s">
        <v>314</v>
      </c>
      <c r="F2869" t="s">
        <v>134</v>
      </c>
      <c r="G2869" t="s">
        <v>134</v>
      </c>
      <c r="H2869" t="s">
        <v>6272</v>
      </c>
      <c r="I2869" t="s">
        <v>20</v>
      </c>
      <c r="J2869" t="s">
        <v>2349</v>
      </c>
      <c r="K2869" t="s">
        <v>21</v>
      </c>
      <c r="M2869" t="s">
        <v>6273</v>
      </c>
      <c r="N2869" t="s">
        <v>22</v>
      </c>
      <c r="O2869" t="s">
        <v>23</v>
      </c>
      <c r="P2869" t="s">
        <v>26</v>
      </c>
      <c r="Q2869" t="s">
        <v>2348</v>
      </c>
      <c r="R2869" s="13">
        <v>128</v>
      </c>
      <c r="S2869" s="13">
        <v>5</v>
      </c>
      <c r="T2869" s="21">
        <v>1</v>
      </c>
      <c r="V2869" t="s">
        <v>2154</v>
      </c>
      <c r="W2869" t="s">
        <v>17593</v>
      </c>
      <c r="X2869" s="20" t="str">
        <f>+IF(V2869="","-",CONCATENATE(V2869,"_",W2869))</f>
        <v>FINES_R16212223</v>
      </c>
      <c r="Y2869" s="59">
        <v>0.20858632028102869</v>
      </c>
      <c r="Z2869" t="s">
        <v>134</v>
      </c>
      <c r="AA2869" t="s">
        <v>2394</v>
      </c>
      <c r="AB2869" t="str">
        <f>+IF(W2869="","-",IF(W2869="UNICO","CENSO","MUESTRA"))</f>
        <v>MUESTRA</v>
      </c>
      <c r="AC2869" t="s">
        <v>2397</v>
      </c>
      <c r="AD2869" t="s">
        <v>6274</v>
      </c>
    </row>
    <row r="2870" spans="1:30" x14ac:dyDescent="0.25">
      <c r="A2870" s="5" t="str">
        <f t="shared" si="44"/>
        <v>R 21 - D 107 - 451 - 4272</v>
      </c>
      <c r="B2870" s="23" t="s">
        <v>2347</v>
      </c>
      <c r="C2870" t="s">
        <v>417</v>
      </c>
      <c r="D2870" t="s">
        <v>532</v>
      </c>
      <c r="E2870" t="s">
        <v>1757</v>
      </c>
      <c r="F2870" t="s">
        <v>134</v>
      </c>
      <c r="G2870" t="s">
        <v>134</v>
      </c>
      <c r="H2870" t="s">
        <v>11922</v>
      </c>
      <c r="I2870" t="s">
        <v>20</v>
      </c>
      <c r="J2870" t="s">
        <v>2349</v>
      </c>
      <c r="K2870" t="s">
        <v>21</v>
      </c>
      <c r="M2870" t="s">
        <v>11923</v>
      </c>
      <c r="N2870" t="s">
        <v>22</v>
      </c>
      <c r="O2870" t="s">
        <v>23</v>
      </c>
      <c r="P2870" t="s">
        <v>26</v>
      </c>
      <c r="Q2870" t="s">
        <v>2348</v>
      </c>
      <c r="R2870" s="13">
        <v>0</v>
      </c>
      <c r="S2870" s="13">
        <v>1</v>
      </c>
      <c r="T2870" s="21">
        <v>1</v>
      </c>
      <c r="V2870" t="s">
        <v>2154</v>
      </c>
      <c r="W2870" t="s">
        <v>17593</v>
      </c>
      <c r="X2870" s="20" t="str">
        <f>+IF(V2870="","-",CONCATENATE(V2870,"_",W2870))</f>
        <v>FINES_R16212223</v>
      </c>
      <c r="Y2870" s="59">
        <v>0.21049340069293981</v>
      </c>
      <c r="Z2870" t="s">
        <v>134</v>
      </c>
      <c r="AA2870" t="s">
        <v>2394</v>
      </c>
      <c r="AB2870" t="str">
        <f>+IF(W2870="","-",IF(W2870="UNICO","CENSO","MUESTRA"))</f>
        <v>MUESTRA</v>
      </c>
      <c r="AC2870" t="s">
        <v>2397</v>
      </c>
      <c r="AD2870" t="s">
        <v>11924</v>
      </c>
    </row>
    <row r="2871" spans="1:30" x14ac:dyDescent="0.25">
      <c r="A2871" s="5" t="str">
        <f t="shared" si="44"/>
        <v>R 21 - D 54 - 451 - 2986</v>
      </c>
      <c r="B2871" s="23" t="s">
        <v>2347</v>
      </c>
      <c r="C2871" t="s">
        <v>417</v>
      </c>
      <c r="D2871" t="s">
        <v>877</v>
      </c>
      <c r="E2871" t="s">
        <v>878</v>
      </c>
      <c r="F2871" t="s">
        <v>134</v>
      </c>
      <c r="G2871" t="s">
        <v>134</v>
      </c>
      <c r="H2871" t="s">
        <v>6209</v>
      </c>
      <c r="I2871" t="s">
        <v>20</v>
      </c>
      <c r="J2871" t="s">
        <v>2349</v>
      </c>
      <c r="K2871" t="s">
        <v>21</v>
      </c>
      <c r="M2871" t="s">
        <v>6210</v>
      </c>
      <c r="N2871" t="s">
        <v>22</v>
      </c>
      <c r="O2871" t="s">
        <v>23</v>
      </c>
      <c r="P2871" t="s">
        <v>26</v>
      </c>
      <c r="Q2871" t="s">
        <v>2348</v>
      </c>
      <c r="R2871" s="13">
        <v>5</v>
      </c>
      <c r="S2871" s="13">
        <v>1</v>
      </c>
      <c r="T2871" s="21">
        <v>1</v>
      </c>
      <c r="V2871" t="s">
        <v>2154</v>
      </c>
      <c r="W2871" t="s">
        <v>17593</v>
      </c>
      <c r="X2871" s="20" t="str">
        <f>+IF(V2871="","-",CONCATENATE(V2871,"_",W2871))</f>
        <v>FINES_R16212223</v>
      </c>
      <c r="Y2871" s="59">
        <v>0.21056833863258359</v>
      </c>
      <c r="Z2871" t="s">
        <v>134</v>
      </c>
      <c r="AA2871" t="s">
        <v>2394</v>
      </c>
      <c r="AB2871" t="str">
        <f>+IF(W2871="","-",IF(W2871="UNICO","CENSO","MUESTRA"))</f>
        <v>MUESTRA</v>
      </c>
      <c r="AC2871" t="s">
        <v>2397</v>
      </c>
      <c r="AD2871" t="s">
        <v>6211</v>
      </c>
    </row>
    <row r="2872" spans="1:30" x14ac:dyDescent="0.25">
      <c r="A2872" s="5" t="str">
        <f t="shared" si="44"/>
        <v>R 23 - D 105 - 451 - 3013</v>
      </c>
      <c r="B2872" s="23" t="s">
        <v>2347</v>
      </c>
      <c r="C2872" t="s">
        <v>159</v>
      </c>
      <c r="D2872" t="s">
        <v>397</v>
      </c>
      <c r="E2872" t="s">
        <v>1740</v>
      </c>
      <c r="F2872" t="s">
        <v>134</v>
      </c>
      <c r="G2872" t="s">
        <v>134</v>
      </c>
      <c r="H2872" t="s">
        <v>6286</v>
      </c>
      <c r="I2872" t="s">
        <v>20</v>
      </c>
      <c r="J2872" t="s">
        <v>2349</v>
      </c>
      <c r="K2872" t="s">
        <v>21</v>
      </c>
      <c r="M2872" t="s">
        <v>6287</v>
      </c>
      <c r="N2872" t="s">
        <v>22</v>
      </c>
      <c r="O2872" t="s">
        <v>23</v>
      </c>
      <c r="P2872" t="s">
        <v>26</v>
      </c>
      <c r="Q2872" t="s">
        <v>2348</v>
      </c>
      <c r="R2872" s="13">
        <v>26</v>
      </c>
      <c r="S2872" s="13">
        <v>1</v>
      </c>
      <c r="T2872" s="21">
        <v>1</v>
      </c>
      <c r="V2872" t="s">
        <v>2154</v>
      </c>
      <c r="W2872" t="s">
        <v>17593</v>
      </c>
      <c r="X2872" s="20" t="str">
        <f>+IF(V2872="","-",CONCATENATE(V2872,"_",W2872))</f>
        <v>FINES_R16212223</v>
      </c>
      <c r="Y2872" s="59">
        <v>0.21429719030857089</v>
      </c>
      <c r="Z2872" t="s">
        <v>134</v>
      </c>
      <c r="AA2872" t="s">
        <v>2394</v>
      </c>
      <c r="AB2872" t="str">
        <f>+IF(W2872="","-",IF(W2872="UNICO","CENSO","MUESTRA"))</f>
        <v>MUESTRA</v>
      </c>
      <c r="AC2872" t="s">
        <v>2398</v>
      </c>
      <c r="AD2872" t="s">
        <v>6288</v>
      </c>
    </row>
    <row r="2873" spans="1:30" x14ac:dyDescent="0.25">
      <c r="A2873" s="5" t="str">
        <f t="shared" si="44"/>
        <v>R 22 - D 110 - 451 - 3743</v>
      </c>
      <c r="B2873" s="23" t="s">
        <v>2347</v>
      </c>
      <c r="C2873" t="s">
        <v>139</v>
      </c>
      <c r="D2873" t="s">
        <v>224</v>
      </c>
      <c r="E2873" t="s">
        <v>1788</v>
      </c>
      <c r="F2873" t="s">
        <v>134</v>
      </c>
      <c r="G2873" t="s">
        <v>134</v>
      </c>
      <c r="H2873" t="s">
        <v>11946</v>
      </c>
      <c r="I2873" t="s">
        <v>20</v>
      </c>
      <c r="J2873" t="s">
        <v>2349</v>
      </c>
      <c r="K2873" t="s">
        <v>21</v>
      </c>
      <c r="M2873" t="s">
        <v>11947</v>
      </c>
      <c r="N2873" t="s">
        <v>22</v>
      </c>
      <c r="O2873" t="s">
        <v>23</v>
      </c>
      <c r="P2873" t="s">
        <v>26</v>
      </c>
      <c r="Q2873" t="s">
        <v>2348</v>
      </c>
      <c r="R2873" s="13">
        <v>1</v>
      </c>
      <c r="S2873" s="13">
        <v>1</v>
      </c>
      <c r="T2873" s="21">
        <v>1</v>
      </c>
      <c r="V2873" t="s">
        <v>2154</v>
      </c>
      <c r="W2873" t="s">
        <v>17593</v>
      </c>
      <c r="X2873" s="20" t="str">
        <f>+IF(V2873="","-",CONCATENATE(V2873,"_",W2873))</f>
        <v>FINES_R16212223</v>
      </c>
      <c r="Y2873" s="59">
        <v>0.22001808881759641</v>
      </c>
      <c r="Z2873" t="s">
        <v>134</v>
      </c>
      <c r="AA2873" t="s">
        <v>2394</v>
      </c>
      <c r="AB2873" t="str">
        <f>+IF(W2873="","-",IF(W2873="UNICO","CENSO","MUESTRA"))</f>
        <v>MUESTRA</v>
      </c>
      <c r="AC2873" t="s">
        <v>2397</v>
      </c>
      <c r="AD2873" t="s">
        <v>11948</v>
      </c>
    </row>
    <row r="2874" spans="1:30" x14ac:dyDescent="0.25">
      <c r="A2874" s="5" t="str">
        <f t="shared" si="44"/>
        <v>R 22 - D 110 - 451 - 1244</v>
      </c>
      <c r="B2874" s="23" t="s">
        <v>2347</v>
      </c>
      <c r="C2874" t="s">
        <v>139</v>
      </c>
      <c r="D2874" t="s">
        <v>224</v>
      </c>
      <c r="E2874" t="s">
        <v>1788</v>
      </c>
      <c r="F2874" t="s">
        <v>134</v>
      </c>
      <c r="G2874" t="s">
        <v>134</v>
      </c>
      <c r="H2874" t="s">
        <v>11950</v>
      </c>
      <c r="I2874" t="s">
        <v>20</v>
      </c>
      <c r="J2874" t="s">
        <v>2349</v>
      </c>
      <c r="K2874" t="s">
        <v>21</v>
      </c>
      <c r="M2874" t="s">
        <v>11947</v>
      </c>
      <c r="N2874" t="s">
        <v>22</v>
      </c>
      <c r="O2874" t="s">
        <v>23</v>
      </c>
      <c r="P2874" t="s">
        <v>26</v>
      </c>
      <c r="Q2874" t="s">
        <v>2348</v>
      </c>
      <c r="R2874" s="13">
        <v>21</v>
      </c>
      <c r="S2874" s="13">
        <v>1</v>
      </c>
      <c r="T2874" s="21">
        <v>1</v>
      </c>
      <c r="V2874" t="s">
        <v>2154</v>
      </c>
      <c r="W2874" t="s">
        <v>17593</v>
      </c>
      <c r="X2874" s="20" t="str">
        <f>+IF(V2874="","-",CONCATENATE(V2874,"_",W2874))</f>
        <v>FINES_R16212223</v>
      </c>
      <c r="Y2874" s="59">
        <v>0.22001808881759641</v>
      </c>
      <c r="Z2874" t="s">
        <v>134</v>
      </c>
      <c r="AA2874" t="s">
        <v>2394</v>
      </c>
      <c r="AB2874" t="str">
        <f>+IF(W2874="","-",IF(W2874="UNICO","CENSO","MUESTRA"))</f>
        <v>MUESTRA</v>
      </c>
      <c r="AC2874" t="s">
        <v>2397</v>
      </c>
      <c r="AD2874" t="s">
        <v>11948</v>
      </c>
    </row>
    <row r="2875" spans="1:30" x14ac:dyDescent="0.25">
      <c r="A2875" s="5" t="str">
        <f t="shared" si="44"/>
        <v>R 23 - D 91 - 452 - 4404</v>
      </c>
      <c r="B2875" s="23" t="s">
        <v>2347</v>
      </c>
      <c r="C2875" t="s">
        <v>159</v>
      </c>
      <c r="D2875" t="s">
        <v>1551</v>
      </c>
      <c r="E2875" t="s">
        <v>1552</v>
      </c>
      <c r="F2875" t="s">
        <v>134</v>
      </c>
      <c r="G2875" t="s">
        <v>134</v>
      </c>
      <c r="H2875" t="s">
        <v>12059</v>
      </c>
      <c r="I2875" t="s">
        <v>20</v>
      </c>
      <c r="J2875" t="s">
        <v>2349</v>
      </c>
      <c r="K2875" t="s">
        <v>21</v>
      </c>
      <c r="M2875" t="s">
        <v>12060</v>
      </c>
      <c r="N2875" t="s">
        <v>22</v>
      </c>
      <c r="O2875" t="s">
        <v>23</v>
      </c>
      <c r="P2875" t="s">
        <v>26</v>
      </c>
      <c r="Q2875" t="s">
        <v>2348</v>
      </c>
      <c r="R2875" s="13">
        <v>10</v>
      </c>
      <c r="S2875" s="13">
        <v>1</v>
      </c>
      <c r="T2875" s="21">
        <v>1</v>
      </c>
      <c r="V2875" t="s">
        <v>2154</v>
      </c>
      <c r="W2875" t="s">
        <v>17593</v>
      </c>
      <c r="X2875" s="20" t="str">
        <f>+IF(V2875="","-",CONCATENATE(V2875,"_",W2875))</f>
        <v>FINES_R16212223</v>
      </c>
      <c r="Y2875" s="59">
        <v>0.2221896946430206</v>
      </c>
      <c r="Z2875" t="s">
        <v>134</v>
      </c>
      <c r="AA2875" t="s">
        <v>2394</v>
      </c>
      <c r="AB2875" t="str">
        <f>+IF(W2875="","-",IF(W2875="UNICO","CENSO","MUESTRA"))</f>
        <v>MUESTRA</v>
      </c>
      <c r="AC2875" t="s">
        <v>2397</v>
      </c>
      <c r="AD2875" t="s">
        <v>12061</v>
      </c>
    </row>
    <row r="2876" spans="1:30" x14ac:dyDescent="0.25">
      <c r="A2876" s="5" t="str">
        <f t="shared" si="44"/>
        <v>R 21 - D 23 - 451 - 1552</v>
      </c>
      <c r="B2876" s="23" t="s">
        <v>2347</v>
      </c>
      <c r="C2876" t="s">
        <v>417</v>
      </c>
      <c r="D2876" t="s">
        <v>495</v>
      </c>
      <c r="E2876" t="s">
        <v>496</v>
      </c>
      <c r="F2876" t="s">
        <v>134</v>
      </c>
      <c r="G2876" t="s">
        <v>134</v>
      </c>
      <c r="H2876" t="s">
        <v>6148</v>
      </c>
      <c r="I2876" t="s">
        <v>20</v>
      </c>
      <c r="J2876" t="s">
        <v>2349</v>
      </c>
      <c r="K2876" t="s">
        <v>21</v>
      </c>
      <c r="M2876" t="s">
        <v>3644</v>
      </c>
      <c r="N2876" t="s">
        <v>22</v>
      </c>
      <c r="O2876" t="s">
        <v>23</v>
      </c>
      <c r="P2876" t="s">
        <v>26</v>
      </c>
      <c r="Q2876" t="s">
        <v>2348</v>
      </c>
      <c r="R2876" s="13">
        <v>64</v>
      </c>
      <c r="S2876" s="13">
        <v>5</v>
      </c>
      <c r="T2876" s="21">
        <v>1</v>
      </c>
      <c r="V2876" t="s">
        <v>2154</v>
      </c>
      <c r="W2876" t="s">
        <v>17593</v>
      </c>
      <c r="X2876" s="20" t="str">
        <f>+IF(V2876="","-",CONCATENATE(V2876,"_",W2876))</f>
        <v>FINES_R16212223</v>
      </c>
      <c r="Y2876" s="59">
        <v>0.22943054139614111</v>
      </c>
      <c r="Z2876" t="s">
        <v>134</v>
      </c>
      <c r="AA2876" t="s">
        <v>2394</v>
      </c>
      <c r="AB2876" t="str">
        <f>+IF(W2876="","-",IF(W2876="UNICO","CENSO","MUESTRA"))</f>
        <v>MUESTRA</v>
      </c>
      <c r="AC2876" t="s">
        <v>2398</v>
      </c>
      <c r="AD2876" t="s">
        <v>6149</v>
      </c>
    </row>
    <row r="2877" spans="1:30" x14ac:dyDescent="0.25">
      <c r="A2877" s="5" t="str">
        <f t="shared" si="44"/>
        <v>R 23 - D 105 - 451 - 2338</v>
      </c>
      <c r="B2877" s="23" t="s">
        <v>2347</v>
      </c>
      <c r="C2877" t="s">
        <v>159</v>
      </c>
      <c r="D2877" t="s">
        <v>397</v>
      </c>
      <c r="E2877" t="s">
        <v>1740</v>
      </c>
      <c r="F2877" t="s">
        <v>134</v>
      </c>
      <c r="G2877" t="s">
        <v>134</v>
      </c>
      <c r="H2877" t="s">
        <v>6281</v>
      </c>
      <c r="I2877" t="s">
        <v>20</v>
      </c>
      <c r="J2877" t="s">
        <v>2349</v>
      </c>
      <c r="K2877" t="s">
        <v>21</v>
      </c>
      <c r="M2877" t="s">
        <v>2332</v>
      </c>
      <c r="N2877" t="s">
        <v>22</v>
      </c>
      <c r="O2877" t="s">
        <v>23</v>
      </c>
      <c r="P2877" t="s">
        <v>26</v>
      </c>
      <c r="Q2877" t="s">
        <v>2348</v>
      </c>
      <c r="R2877" s="13">
        <v>46</v>
      </c>
      <c r="S2877" s="13">
        <v>2</v>
      </c>
      <c r="T2877" s="21">
        <v>1</v>
      </c>
      <c r="V2877" t="s">
        <v>2154</v>
      </c>
      <c r="W2877" t="s">
        <v>17593</v>
      </c>
      <c r="X2877" s="20" t="str">
        <f>+IF(V2877="","-",CONCATENATE(V2877,"_",W2877))</f>
        <v>FINES_R16212223</v>
      </c>
      <c r="Y2877" s="59">
        <v>0.22950279712676999</v>
      </c>
      <c r="Z2877" t="s">
        <v>134</v>
      </c>
      <c r="AA2877" t="s">
        <v>2394</v>
      </c>
      <c r="AB2877" t="str">
        <f>+IF(W2877="","-",IF(W2877="UNICO","CENSO","MUESTRA"))</f>
        <v>MUESTRA</v>
      </c>
      <c r="AC2877" t="s">
        <v>2397</v>
      </c>
      <c r="AD2877" t="s">
        <v>6282</v>
      </c>
    </row>
    <row r="2878" spans="1:30" x14ac:dyDescent="0.25">
      <c r="A2878" s="5" t="str">
        <f t="shared" si="44"/>
        <v>R 16 - D 49 - 451 - 3822</v>
      </c>
      <c r="B2878" s="23" t="s">
        <v>2347</v>
      </c>
      <c r="C2878" t="s">
        <v>156</v>
      </c>
      <c r="D2878" t="s">
        <v>299</v>
      </c>
      <c r="E2878" t="s">
        <v>833</v>
      </c>
      <c r="F2878" t="s">
        <v>134</v>
      </c>
      <c r="G2878" t="s">
        <v>134</v>
      </c>
      <c r="H2878" t="s">
        <v>11334</v>
      </c>
      <c r="I2878" t="s">
        <v>20</v>
      </c>
      <c r="J2878" t="s">
        <v>2349</v>
      </c>
      <c r="K2878" t="s">
        <v>21</v>
      </c>
      <c r="M2878" t="s">
        <v>11335</v>
      </c>
      <c r="N2878" t="s">
        <v>22</v>
      </c>
      <c r="O2878" t="s">
        <v>23</v>
      </c>
      <c r="P2878" t="s">
        <v>26</v>
      </c>
      <c r="Q2878" t="s">
        <v>2348</v>
      </c>
      <c r="R2878" s="13">
        <v>17</v>
      </c>
      <c r="S2878" s="13">
        <v>1</v>
      </c>
      <c r="T2878" s="21">
        <v>1</v>
      </c>
      <c r="V2878" t="s">
        <v>2154</v>
      </c>
      <c r="W2878" t="s">
        <v>17593</v>
      </c>
      <c r="X2878" s="20" t="str">
        <f>+IF(V2878="","-",CONCATENATE(V2878,"_",W2878))</f>
        <v>FINES_R16212223</v>
      </c>
      <c r="Y2878" s="59">
        <v>0.2311021685600281</v>
      </c>
      <c r="Z2878" t="s">
        <v>134</v>
      </c>
      <c r="AA2878" t="s">
        <v>2394</v>
      </c>
      <c r="AB2878" t="str">
        <f>+IF(W2878="","-",IF(W2878="UNICO","CENSO","MUESTRA"))</f>
        <v>MUESTRA</v>
      </c>
      <c r="AC2878" t="s">
        <v>2398</v>
      </c>
      <c r="AD2878" t="s">
        <v>11336</v>
      </c>
    </row>
    <row r="2879" spans="1:30" x14ac:dyDescent="0.25">
      <c r="A2879" s="5" t="str">
        <f t="shared" si="44"/>
        <v>R 22 - D 8 - 462 - 1915</v>
      </c>
      <c r="B2879" s="23" t="s">
        <v>2347</v>
      </c>
      <c r="C2879" t="s">
        <v>139</v>
      </c>
      <c r="D2879" t="s">
        <v>312</v>
      </c>
      <c r="E2879" t="s">
        <v>314</v>
      </c>
      <c r="F2879" t="s">
        <v>134</v>
      </c>
      <c r="G2879" t="s">
        <v>134</v>
      </c>
      <c r="H2879" t="s">
        <v>6264</v>
      </c>
      <c r="I2879" t="s">
        <v>20</v>
      </c>
      <c r="J2879" t="s">
        <v>2349</v>
      </c>
      <c r="K2879" t="s">
        <v>21</v>
      </c>
      <c r="M2879" t="s">
        <v>6265</v>
      </c>
      <c r="N2879" t="s">
        <v>22</v>
      </c>
      <c r="O2879" t="s">
        <v>23</v>
      </c>
      <c r="P2879" t="s">
        <v>26</v>
      </c>
      <c r="Q2879" t="s">
        <v>2348</v>
      </c>
      <c r="R2879" s="13">
        <v>15</v>
      </c>
      <c r="S2879" s="13">
        <v>1</v>
      </c>
      <c r="T2879" s="21">
        <v>1</v>
      </c>
      <c r="V2879" t="s">
        <v>2154</v>
      </c>
      <c r="W2879" t="s">
        <v>17593</v>
      </c>
      <c r="X2879" s="20" t="str">
        <f>+IF(V2879="","-",CONCATENATE(V2879,"_",W2879))</f>
        <v>FINES_R16212223</v>
      </c>
      <c r="Y2879" s="59">
        <v>0.23287130892276761</v>
      </c>
      <c r="Z2879" t="s">
        <v>134</v>
      </c>
      <c r="AA2879" t="s">
        <v>2394</v>
      </c>
      <c r="AB2879" t="str">
        <f>+IF(W2879="","-",IF(W2879="UNICO","CENSO","MUESTRA"))</f>
        <v>MUESTRA</v>
      </c>
      <c r="AC2879" t="s">
        <v>2398</v>
      </c>
      <c r="AD2879" t="s">
        <v>6266</v>
      </c>
    </row>
    <row r="2880" spans="1:30" x14ac:dyDescent="0.25">
      <c r="A2880" s="5" t="str">
        <f t="shared" si="44"/>
        <v>R 22 - D 8 - 462 - 3611</v>
      </c>
      <c r="B2880" s="23" t="s">
        <v>2347</v>
      </c>
      <c r="C2880" t="s">
        <v>139</v>
      </c>
      <c r="D2880" t="s">
        <v>312</v>
      </c>
      <c r="E2880" t="s">
        <v>314</v>
      </c>
      <c r="F2880" t="s">
        <v>134</v>
      </c>
      <c r="G2880" t="s">
        <v>134</v>
      </c>
      <c r="H2880" t="s">
        <v>11990</v>
      </c>
      <c r="I2880" t="s">
        <v>20</v>
      </c>
      <c r="J2880" t="s">
        <v>2349</v>
      </c>
      <c r="K2880" t="s">
        <v>21</v>
      </c>
      <c r="M2880" t="s">
        <v>11991</v>
      </c>
      <c r="N2880" t="s">
        <v>22</v>
      </c>
      <c r="O2880" t="s">
        <v>23</v>
      </c>
      <c r="P2880" t="s">
        <v>26</v>
      </c>
      <c r="Q2880" t="s">
        <v>2348</v>
      </c>
      <c r="R2880" s="13">
        <v>23</v>
      </c>
      <c r="S2880" s="13">
        <v>1</v>
      </c>
      <c r="T2880" s="21">
        <v>1</v>
      </c>
      <c r="V2880" t="s">
        <v>2154</v>
      </c>
      <c r="W2880" t="s">
        <v>17593</v>
      </c>
      <c r="X2880" s="20" t="str">
        <f>+IF(V2880="","-",CONCATENATE(V2880,"_",W2880))</f>
        <v>FINES_R16212223</v>
      </c>
      <c r="Y2880" s="59">
        <v>0.23287130892276761</v>
      </c>
      <c r="Z2880" t="s">
        <v>134</v>
      </c>
      <c r="AA2880" t="s">
        <v>2394</v>
      </c>
      <c r="AB2880" t="str">
        <f>+IF(W2880="","-",IF(W2880="UNICO","CENSO","MUESTRA"))</f>
        <v>MUESTRA</v>
      </c>
      <c r="AC2880" t="s">
        <v>2397</v>
      </c>
      <c r="AD2880" t="s">
        <v>11992</v>
      </c>
    </row>
    <row r="2881" spans="1:30" x14ac:dyDescent="0.25">
      <c r="A2881" s="5" t="str">
        <f t="shared" si="44"/>
        <v>R 23 - D 51 - 451 - 2441</v>
      </c>
      <c r="B2881" s="23" t="s">
        <v>2347</v>
      </c>
      <c r="C2881" t="s">
        <v>159</v>
      </c>
      <c r="D2881" t="s">
        <v>842</v>
      </c>
      <c r="E2881" t="s">
        <v>843</v>
      </c>
      <c r="F2881" t="s">
        <v>134</v>
      </c>
      <c r="G2881" t="s">
        <v>134</v>
      </c>
      <c r="H2881" t="s">
        <v>6306</v>
      </c>
      <c r="I2881" t="s">
        <v>20</v>
      </c>
      <c r="J2881" t="s">
        <v>2349</v>
      </c>
      <c r="K2881" t="s">
        <v>21</v>
      </c>
      <c r="M2881" t="s">
        <v>6307</v>
      </c>
      <c r="N2881" t="s">
        <v>22</v>
      </c>
      <c r="O2881" t="s">
        <v>23</v>
      </c>
      <c r="P2881" t="s">
        <v>26</v>
      </c>
      <c r="Q2881" t="s">
        <v>2348</v>
      </c>
      <c r="R2881" s="13">
        <v>16</v>
      </c>
      <c r="S2881" s="13">
        <v>1</v>
      </c>
      <c r="T2881" s="21">
        <v>1</v>
      </c>
      <c r="V2881" t="s">
        <v>2154</v>
      </c>
      <c r="W2881" t="s">
        <v>17593</v>
      </c>
      <c r="X2881" s="20" t="str">
        <f>+IF(V2881="","-",CONCATENATE(V2881,"_",W2881))</f>
        <v>FINES_R16212223</v>
      </c>
      <c r="Y2881" s="59">
        <v>0.23453465104103091</v>
      </c>
      <c r="Z2881" t="s">
        <v>134</v>
      </c>
      <c r="AA2881" t="s">
        <v>2394</v>
      </c>
      <c r="AB2881" t="str">
        <f>+IF(W2881="","-",IF(W2881="UNICO","CENSO","MUESTRA"))</f>
        <v>MUESTRA</v>
      </c>
      <c r="AC2881" t="s">
        <v>2397</v>
      </c>
      <c r="AD2881" t="s">
        <v>6308</v>
      </c>
    </row>
    <row r="2882" spans="1:30" x14ac:dyDescent="0.25">
      <c r="A2882" s="5" t="str">
        <f t="shared" si="44"/>
        <v>R 23 - D 91 - 452 - 2584</v>
      </c>
      <c r="B2882" s="23" t="s">
        <v>2347</v>
      </c>
      <c r="C2882" t="s">
        <v>159</v>
      </c>
      <c r="D2882" t="s">
        <v>1551</v>
      </c>
      <c r="E2882" t="s">
        <v>1552</v>
      </c>
      <c r="F2882" t="s">
        <v>134</v>
      </c>
      <c r="G2882" t="s">
        <v>134</v>
      </c>
      <c r="H2882" t="s">
        <v>6322</v>
      </c>
      <c r="I2882" t="s">
        <v>20</v>
      </c>
      <c r="J2882" t="s">
        <v>2349</v>
      </c>
      <c r="K2882" t="s">
        <v>21</v>
      </c>
      <c r="M2882" t="s">
        <v>6323</v>
      </c>
      <c r="N2882" t="s">
        <v>22</v>
      </c>
      <c r="O2882" t="s">
        <v>23</v>
      </c>
      <c r="P2882" t="s">
        <v>26</v>
      </c>
      <c r="Q2882" t="s">
        <v>2348</v>
      </c>
      <c r="R2882" s="13">
        <v>12</v>
      </c>
      <c r="S2882" s="13">
        <v>1</v>
      </c>
      <c r="T2882" s="21">
        <v>1</v>
      </c>
      <c r="V2882" t="s">
        <v>2154</v>
      </c>
      <c r="W2882" t="s">
        <v>17593</v>
      </c>
      <c r="X2882" s="20" t="str">
        <f>+IF(V2882="","-",CONCATENATE(V2882,"_",W2882))</f>
        <v>FINES_R16212223</v>
      </c>
      <c r="Y2882" s="59">
        <v>0.23668529093265531</v>
      </c>
      <c r="Z2882" t="s">
        <v>134</v>
      </c>
      <c r="AA2882" t="s">
        <v>2394</v>
      </c>
      <c r="AB2882" t="str">
        <f>+IF(W2882="","-",IF(W2882="UNICO","CENSO","MUESTRA"))</f>
        <v>MUESTRA</v>
      </c>
      <c r="AC2882" t="s">
        <v>2397</v>
      </c>
      <c r="AD2882" t="s">
        <v>6324</v>
      </c>
    </row>
    <row r="2883" spans="1:30" x14ac:dyDescent="0.25">
      <c r="A2883" s="5" t="str">
        <f t="shared" ref="A2883:A2946" si="45">+H2883</f>
        <v>R 21 - D 50 - 451 - 4264</v>
      </c>
      <c r="B2883" s="23" t="s">
        <v>2347</v>
      </c>
      <c r="C2883" t="s">
        <v>417</v>
      </c>
      <c r="D2883" t="s">
        <v>838</v>
      </c>
      <c r="E2883" t="s">
        <v>839</v>
      </c>
      <c r="F2883" t="s">
        <v>134</v>
      </c>
      <c r="G2883" t="s">
        <v>134</v>
      </c>
      <c r="H2883" t="s">
        <v>11940</v>
      </c>
      <c r="I2883" t="s">
        <v>20</v>
      </c>
      <c r="J2883" t="s">
        <v>2349</v>
      </c>
      <c r="K2883" t="s">
        <v>21</v>
      </c>
      <c r="M2883" t="s">
        <v>11941</v>
      </c>
      <c r="N2883" t="s">
        <v>22</v>
      </c>
      <c r="O2883" t="s">
        <v>23</v>
      </c>
      <c r="P2883" t="s">
        <v>26</v>
      </c>
      <c r="Q2883" t="s">
        <v>2348</v>
      </c>
      <c r="R2883" s="13">
        <v>7</v>
      </c>
      <c r="S2883" s="13">
        <v>1</v>
      </c>
      <c r="T2883" s="21">
        <v>1</v>
      </c>
      <c r="V2883" t="s">
        <v>2154</v>
      </c>
      <c r="W2883" t="s">
        <v>17593</v>
      </c>
      <c r="X2883" s="20" t="str">
        <f>+IF(V2883="","-",CONCATENATE(V2883,"_",W2883))</f>
        <v>FINES_R16212223</v>
      </c>
      <c r="Y2883" s="59">
        <v>0.2384832501411438</v>
      </c>
      <c r="Z2883" t="s">
        <v>134</v>
      </c>
      <c r="AA2883" t="s">
        <v>2394</v>
      </c>
      <c r="AB2883" t="str">
        <f>+IF(W2883="","-",IF(W2883="UNICO","CENSO","MUESTRA"))</f>
        <v>MUESTRA</v>
      </c>
      <c r="AC2883" t="s">
        <v>2398</v>
      </c>
      <c r="AD2883" t="s">
        <v>11942</v>
      </c>
    </row>
    <row r="2884" spans="1:30" x14ac:dyDescent="0.25">
      <c r="A2884" s="5" t="str">
        <f t="shared" si="45"/>
        <v>R 16 - D 106 - 451 - 4511</v>
      </c>
      <c r="B2884" s="23" t="s">
        <v>2347</v>
      </c>
      <c r="C2884" t="s">
        <v>156</v>
      </c>
      <c r="D2884" t="s">
        <v>515</v>
      </c>
      <c r="E2884" t="s">
        <v>1743</v>
      </c>
      <c r="F2884" t="s">
        <v>134</v>
      </c>
      <c r="G2884" t="s">
        <v>134</v>
      </c>
      <c r="H2884" t="s">
        <v>11314</v>
      </c>
      <c r="I2884" t="s">
        <v>20</v>
      </c>
      <c r="J2884" t="s">
        <v>2349</v>
      </c>
      <c r="K2884" t="s">
        <v>21</v>
      </c>
      <c r="M2884" t="s">
        <v>11315</v>
      </c>
      <c r="N2884" t="s">
        <v>22</v>
      </c>
      <c r="O2884" t="s">
        <v>23</v>
      </c>
      <c r="P2884" t="s">
        <v>26</v>
      </c>
      <c r="Q2884" t="s">
        <v>2348</v>
      </c>
      <c r="R2884" s="13">
        <v>23</v>
      </c>
      <c r="S2884" s="13">
        <v>1</v>
      </c>
      <c r="T2884" s="21">
        <v>1</v>
      </c>
      <c r="V2884" t="s">
        <v>2154</v>
      </c>
      <c r="W2884" t="s">
        <v>17593</v>
      </c>
      <c r="X2884" s="20" t="str">
        <f>+IF(V2884="","-",CONCATENATE(V2884,"_",W2884))</f>
        <v>FINES_R16212223</v>
      </c>
      <c r="Y2884" s="59">
        <v>0.2397535443305969</v>
      </c>
      <c r="Z2884" t="s">
        <v>134</v>
      </c>
      <c r="AA2884" t="s">
        <v>2394</v>
      </c>
      <c r="AB2884" t="str">
        <f>+IF(W2884="","-",IF(W2884="UNICO","CENSO","MUESTRA"))</f>
        <v>MUESTRA</v>
      </c>
      <c r="AC2884" t="s">
        <v>2397</v>
      </c>
      <c r="AD2884" t="s">
        <v>11316</v>
      </c>
    </row>
    <row r="2885" spans="1:30" x14ac:dyDescent="0.25">
      <c r="A2885" s="5" t="str">
        <f t="shared" si="45"/>
        <v>R 23 - D 2 - 451 - 2542</v>
      </c>
      <c r="B2885" s="23" t="s">
        <v>2347</v>
      </c>
      <c r="C2885" t="s">
        <v>159</v>
      </c>
      <c r="D2885" t="s">
        <v>164</v>
      </c>
      <c r="E2885" t="s">
        <v>166</v>
      </c>
      <c r="F2885" t="s">
        <v>134</v>
      </c>
      <c r="G2885" t="s">
        <v>134</v>
      </c>
      <c r="H2885" t="s">
        <v>6290</v>
      </c>
      <c r="I2885" t="s">
        <v>20</v>
      </c>
      <c r="J2885" t="s">
        <v>2349</v>
      </c>
      <c r="K2885" t="s">
        <v>21</v>
      </c>
      <c r="M2885" t="s">
        <v>6291</v>
      </c>
      <c r="N2885" t="s">
        <v>22</v>
      </c>
      <c r="O2885" t="s">
        <v>23</v>
      </c>
      <c r="P2885" t="s">
        <v>26</v>
      </c>
      <c r="Q2885" t="s">
        <v>2348</v>
      </c>
      <c r="R2885" s="13">
        <v>9</v>
      </c>
      <c r="S2885" s="13">
        <v>1</v>
      </c>
      <c r="T2885" s="21">
        <v>1</v>
      </c>
      <c r="V2885" t="s">
        <v>2154</v>
      </c>
      <c r="W2885" t="s">
        <v>17593</v>
      </c>
      <c r="X2885" s="20" t="str">
        <f>+IF(V2885="","-",CONCATENATE(V2885,"_",W2885))</f>
        <v>FINES_R16212223</v>
      </c>
      <c r="Y2885" s="59">
        <v>0.2425244748592377</v>
      </c>
      <c r="Z2885" t="s">
        <v>134</v>
      </c>
      <c r="AA2885" t="s">
        <v>2394</v>
      </c>
      <c r="AB2885" t="str">
        <f>+IF(W2885="","-",IF(W2885="UNICO","CENSO","MUESTRA"))</f>
        <v>MUESTRA</v>
      </c>
      <c r="AC2885" t="s">
        <v>2397</v>
      </c>
      <c r="AD2885" t="s">
        <v>6292</v>
      </c>
    </row>
    <row r="2886" spans="1:30" x14ac:dyDescent="0.25">
      <c r="A2886" s="5" t="str">
        <f t="shared" si="45"/>
        <v>R 16 - D 127 - 451 - 2910</v>
      </c>
      <c r="B2886" s="23" t="s">
        <v>2347</v>
      </c>
      <c r="C2886" t="s">
        <v>156</v>
      </c>
      <c r="D2886" t="s">
        <v>468</v>
      </c>
      <c r="E2886" t="s">
        <v>1977</v>
      </c>
      <c r="F2886" t="s">
        <v>134</v>
      </c>
      <c r="G2886" t="s">
        <v>134</v>
      </c>
      <c r="H2886" t="s">
        <v>4516</v>
      </c>
      <c r="I2886" t="s">
        <v>20</v>
      </c>
      <c r="J2886" t="s">
        <v>2349</v>
      </c>
      <c r="K2886" t="s">
        <v>21</v>
      </c>
      <c r="M2886" t="s">
        <v>4517</v>
      </c>
      <c r="N2886" t="s">
        <v>22</v>
      </c>
      <c r="O2886" t="s">
        <v>23</v>
      </c>
      <c r="P2886" t="s">
        <v>26</v>
      </c>
      <c r="Q2886" t="s">
        <v>2348</v>
      </c>
      <c r="R2886" s="13">
        <v>17</v>
      </c>
      <c r="S2886" s="13">
        <v>1</v>
      </c>
      <c r="T2886" s="21">
        <v>1</v>
      </c>
      <c r="V2886" t="s">
        <v>2154</v>
      </c>
      <c r="W2886" t="s">
        <v>17593</v>
      </c>
      <c r="X2886" s="20" t="str">
        <f>+IF(V2886="","-",CONCATENATE(V2886,"_",W2886))</f>
        <v>FINES_R16212223</v>
      </c>
      <c r="Y2886" s="59">
        <v>0.2443994730710983</v>
      </c>
      <c r="Z2886" t="s">
        <v>134</v>
      </c>
      <c r="AA2886" t="s">
        <v>2394</v>
      </c>
      <c r="AB2886" t="str">
        <f>+IF(W2886="","-",IF(W2886="UNICO","CENSO","MUESTRA"))</f>
        <v>MUESTRA</v>
      </c>
      <c r="AC2886" t="s">
        <v>2398</v>
      </c>
      <c r="AD2886" t="s">
        <v>4518</v>
      </c>
    </row>
    <row r="2887" spans="1:30" x14ac:dyDescent="0.25">
      <c r="A2887" s="5" t="str">
        <f t="shared" si="45"/>
        <v>R 21 - D 52 - 452 - 3753</v>
      </c>
      <c r="B2887" s="23" t="s">
        <v>2347</v>
      </c>
      <c r="C2887" t="s">
        <v>417</v>
      </c>
      <c r="D2887" t="s">
        <v>848</v>
      </c>
      <c r="E2887" t="s">
        <v>850</v>
      </c>
      <c r="F2887" t="s">
        <v>134</v>
      </c>
      <c r="G2887" t="s">
        <v>134</v>
      </c>
      <c r="H2887" t="s">
        <v>6189</v>
      </c>
      <c r="I2887" t="s">
        <v>20</v>
      </c>
      <c r="J2887" t="s">
        <v>2349</v>
      </c>
      <c r="K2887" t="s">
        <v>21</v>
      </c>
      <c r="M2887" t="s">
        <v>6190</v>
      </c>
      <c r="N2887" t="s">
        <v>22</v>
      </c>
      <c r="O2887" t="s">
        <v>23</v>
      </c>
      <c r="P2887" t="s">
        <v>26</v>
      </c>
      <c r="Q2887" t="s">
        <v>2348</v>
      </c>
      <c r="R2887" s="13">
        <v>15</v>
      </c>
      <c r="S2887" s="13">
        <v>1</v>
      </c>
      <c r="T2887" s="21">
        <v>1</v>
      </c>
      <c r="V2887" t="s">
        <v>2154</v>
      </c>
      <c r="W2887" t="s">
        <v>17593</v>
      </c>
      <c r="X2887" s="20" t="str">
        <f>+IF(V2887="","-",CONCATENATE(V2887,"_",W2887))</f>
        <v>FINES_R16212223</v>
      </c>
      <c r="Y2887" s="59">
        <v>0.24586586654186249</v>
      </c>
      <c r="Z2887" t="s">
        <v>134</v>
      </c>
      <c r="AA2887" t="s">
        <v>2394</v>
      </c>
      <c r="AB2887" t="str">
        <f>+IF(W2887="","-",IF(W2887="UNICO","CENSO","MUESTRA"))</f>
        <v>MUESTRA</v>
      </c>
      <c r="AC2887" t="s">
        <v>2397</v>
      </c>
      <c r="AD2887" t="s">
        <v>6191</v>
      </c>
    </row>
    <row r="2888" spans="1:30" x14ac:dyDescent="0.25">
      <c r="A2888" s="5" t="str">
        <f t="shared" si="45"/>
        <v>R 23 - D 2 - 451 - 4229</v>
      </c>
      <c r="B2888" s="23" t="s">
        <v>2347</v>
      </c>
      <c r="C2888" t="s">
        <v>159</v>
      </c>
      <c r="D2888" t="s">
        <v>164</v>
      </c>
      <c r="E2888" t="s">
        <v>166</v>
      </c>
      <c r="F2888" t="s">
        <v>134</v>
      </c>
      <c r="G2888" t="s">
        <v>134</v>
      </c>
      <c r="H2888" t="s">
        <v>12031</v>
      </c>
      <c r="I2888" t="s">
        <v>20</v>
      </c>
      <c r="J2888" t="s">
        <v>2349</v>
      </c>
      <c r="K2888" t="s">
        <v>21</v>
      </c>
      <c r="M2888" t="s">
        <v>3162</v>
      </c>
      <c r="N2888" t="s">
        <v>22</v>
      </c>
      <c r="O2888" t="s">
        <v>23</v>
      </c>
      <c r="P2888" t="s">
        <v>26</v>
      </c>
      <c r="Q2888" t="s">
        <v>2348</v>
      </c>
      <c r="R2888" s="13">
        <v>14</v>
      </c>
      <c r="S2888" s="13">
        <v>1</v>
      </c>
      <c r="T2888" s="21">
        <v>1</v>
      </c>
      <c r="V2888" t="s">
        <v>2154</v>
      </c>
      <c r="W2888" t="s">
        <v>17593</v>
      </c>
      <c r="X2888" s="20" t="str">
        <f>+IF(V2888="","-",CONCATENATE(V2888,"_",W2888))</f>
        <v>FINES_R16212223</v>
      </c>
      <c r="Y2888" s="59">
        <v>0.2463214099407196</v>
      </c>
      <c r="Z2888" t="s">
        <v>134</v>
      </c>
      <c r="AA2888" t="s">
        <v>2394</v>
      </c>
      <c r="AB2888" t="str">
        <f>+IF(W2888="","-",IF(W2888="UNICO","CENSO","MUESTRA"))</f>
        <v>MUESTRA</v>
      </c>
      <c r="AC2888" t="s">
        <v>2397</v>
      </c>
      <c r="AD2888" t="s">
        <v>12032</v>
      </c>
    </row>
    <row r="2889" spans="1:30" x14ac:dyDescent="0.25">
      <c r="A2889" s="5" t="str">
        <f t="shared" si="45"/>
        <v>R 23 - D 51 - 451 - 2442</v>
      </c>
      <c r="B2889" s="23" t="s">
        <v>2347</v>
      </c>
      <c r="C2889" t="s">
        <v>159</v>
      </c>
      <c r="D2889" t="s">
        <v>842</v>
      </c>
      <c r="E2889" t="s">
        <v>843</v>
      </c>
      <c r="F2889" t="s">
        <v>134</v>
      </c>
      <c r="G2889" t="s">
        <v>134</v>
      </c>
      <c r="H2889" t="s">
        <v>6310</v>
      </c>
      <c r="I2889" t="s">
        <v>20</v>
      </c>
      <c r="J2889" t="s">
        <v>2349</v>
      </c>
      <c r="K2889" t="s">
        <v>21</v>
      </c>
      <c r="M2889" t="s">
        <v>6311</v>
      </c>
      <c r="N2889" t="s">
        <v>22</v>
      </c>
      <c r="O2889" t="s">
        <v>23</v>
      </c>
      <c r="P2889" t="s">
        <v>26</v>
      </c>
      <c r="Q2889" t="s">
        <v>2348</v>
      </c>
      <c r="R2889" s="13">
        <v>14</v>
      </c>
      <c r="S2889" s="13">
        <v>1</v>
      </c>
      <c r="T2889" s="21">
        <v>1</v>
      </c>
      <c r="V2889" t="s">
        <v>2154</v>
      </c>
      <c r="W2889" t="s">
        <v>17593</v>
      </c>
      <c r="X2889" s="20" t="str">
        <f>+IF(V2889="","-",CONCATENATE(V2889,"_",W2889))</f>
        <v>FINES_R16212223</v>
      </c>
      <c r="Y2889" s="59">
        <v>0.24652524292469019</v>
      </c>
      <c r="Z2889" t="s">
        <v>134</v>
      </c>
      <c r="AA2889" t="s">
        <v>2394</v>
      </c>
      <c r="AB2889" t="str">
        <f>+IF(W2889="","-",IF(W2889="UNICO","CENSO","MUESTRA"))</f>
        <v>MUESTRA</v>
      </c>
      <c r="AC2889" t="s">
        <v>2397</v>
      </c>
      <c r="AD2889" t="s">
        <v>6312</v>
      </c>
    </row>
    <row r="2890" spans="1:30" x14ac:dyDescent="0.25">
      <c r="A2890" s="5" t="str">
        <f t="shared" si="45"/>
        <v>R 16 - D 120 - 451 - 4529</v>
      </c>
      <c r="B2890" s="23" t="s">
        <v>2347</v>
      </c>
      <c r="C2890" t="s">
        <v>156</v>
      </c>
      <c r="D2890" t="s">
        <v>154</v>
      </c>
      <c r="E2890" t="s">
        <v>1945</v>
      </c>
      <c r="F2890" t="s">
        <v>134</v>
      </c>
      <c r="G2890" t="s">
        <v>134</v>
      </c>
      <c r="H2890" t="s">
        <v>11318</v>
      </c>
      <c r="I2890" t="s">
        <v>20</v>
      </c>
      <c r="J2890" t="s">
        <v>2349</v>
      </c>
      <c r="K2890" t="s">
        <v>21</v>
      </c>
      <c r="M2890" t="s">
        <v>18089</v>
      </c>
      <c r="N2890" t="s">
        <v>22</v>
      </c>
      <c r="O2890" t="s">
        <v>23</v>
      </c>
      <c r="P2890" t="s">
        <v>26</v>
      </c>
      <c r="Q2890" t="s">
        <v>2348</v>
      </c>
      <c r="R2890" s="13">
        <v>23</v>
      </c>
      <c r="S2890" s="13">
        <v>1</v>
      </c>
      <c r="T2890" s="21">
        <v>1</v>
      </c>
      <c r="V2890" t="s">
        <v>2154</v>
      </c>
      <c r="W2890" t="s">
        <v>17593</v>
      </c>
      <c r="X2890" s="20" t="str">
        <f>+IF(V2890="","-",CONCATENATE(V2890,"_",W2890))</f>
        <v>FINES_R16212223</v>
      </c>
      <c r="Y2890" s="59">
        <v>0.24744099378585821</v>
      </c>
      <c r="Z2890" t="s">
        <v>134</v>
      </c>
      <c r="AA2890" t="s">
        <v>2394</v>
      </c>
      <c r="AB2890" t="str">
        <f>+IF(W2890="","-",IF(W2890="UNICO","CENSO","MUESTRA"))</f>
        <v>MUESTRA</v>
      </c>
      <c r="AC2890" t="s">
        <v>2397</v>
      </c>
      <c r="AD2890" t="s">
        <v>11320</v>
      </c>
    </row>
    <row r="2891" spans="1:30" x14ac:dyDescent="0.25">
      <c r="A2891" s="5" t="str">
        <f t="shared" si="45"/>
        <v>R 23 - D 2 - 451 - 2470</v>
      </c>
      <c r="B2891" s="23" t="s">
        <v>2347</v>
      </c>
      <c r="C2891" t="s">
        <v>159</v>
      </c>
      <c r="D2891" t="s">
        <v>164</v>
      </c>
      <c r="E2891" t="s">
        <v>166</v>
      </c>
      <c r="F2891" t="s">
        <v>134</v>
      </c>
      <c r="G2891" t="s">
        <v>134</v>
      </c>
      <c r="H2891" t="s">
        <v>12027</v>
      </c>
      <c r="I2891" t="s">
        <v>20</v>
      </c>
      <c r="J2891" t="s">
        <v>2349</v>
      </c>
      <c r="K2891" t="s">
        <v>21</v>
      </c>
      <c r="M2891" t="s">
        <v>12028</v>
      </c>
      <c r="N2891" t="s">
        <v>22</v>
      </c>
      <c r="O2891" t="s">
        <v>23</v>
      </c>
      <c r="P2891" t="s">
        <v>26</v>
      </c>
      <c r="Q2891" t="s">
        <v>2348</v>
      </c>
      <c r="R2891" s="13">
        <v>0</v>
      </c>
      <c r="S2891" s="13">
        <v>1</v>
      </c>
      <c r="T2891" s="21">
        <v>1</v>
      </c>
      <c r="V2891" t="s">
        <v>2154</v>
      </c>
      <c r="W2891" t="s">
        <v>17593</v>
      </c>
      <c r="X2891" s="20" t="str">
        <f>+IF(V2891="","-",CONCATENATE(V2891,"_",W2891))</f>
        <v>FINES_R16212223</v>
      </c>
      <c r="Y2891" s="59">
        <v>0.25121214985847468</v>
      </c>
      <c r="Z2891" t="s">
        <v>134</v>
      </c>
      <c r="AA2891" t="s">
        <v>2394</v>
      </c>
      <c r="AB2891" t="str">
        <f>+IF(W2891="","-",IF(W2891="UNICO","CENSO","MUESTRA"))</f>
        <v>MUESTRA</v>
      </c>
      <c r="AC2891" t="s">
        <v>2397</v>
      </c>
      <c r="AD2891" t="s">
        <v>12029</v>
      </c>
    </row>
    <row r="2892" spans="1:30" x14ac:dyDescent="0.25">
      <c r="A2892" s="5" t="str">
        <f t="shared" si="45"/>
        <v>R 23 - D 2 - 451 - 2471</v>
      </c>
      <c r="B2892" s="23" t="s">
        <v>2347</v>
      </c>
      <c r="C2892" t="s">
        <v>159</v>
      </c>
      <c r="D2892" t="s">
        <v>164</v>
      </c>
      <c r="E2892" t="s">
        <v>166</v>
      </c>
      <c r="F2892" t="s">
        <v>134</v>
      </c>
      <c r="G2892" t="s">
        <v>134</v>
      </c>
      <c r="H2892" t="s">
        <v>12034</v>
      </c>
      <c r="I2892" t="s">
        <v>20</v>
      </c>
      <c r="J2892" t="s">
        <v>2349</v>
      </c>
      <c r="K2892" t="s">
        <v>21</v>
      </c>
      <c r="M2892" t="s">
        <v>12035</v>
      </c>
      <c r="N2892" t="s">
        <v>22</v>
      </c>
      <c r="O2892" t="s">
        <v>23</v>
      </c>
      <c r="P2892" t="s">
        <v>26</v>
      </c>
      <c r="Q2892" t="s">
        <v>2348</v>
      </c>
      <c r="R2892" s="13">
        <v>23</v>
      </c>
      <c r="S2892" s="13">
        <v>1</v>
      </c>
      <c r="T2892" s="21">
        <v>1</v>
      </c>
      <c r="V2892" t="s">
        <v>2154</v>
      </c>
      <c r="W2892" t="s">
        <v>17593</v>
      </c>
      <c r="X2892" s="20" t="str">
        <f>+IF(V2892="","-",CONCATENATE(V2892,"_",W2892))</f>
        <v>FINES_R16212223</v>
      </c>
      <c r="Y2892" s="59">
        <v>0.25121214985847468</v>
      </c>
      <c r="Z2892" t="s">
        <v>134</v>
      </c>
      <c r="AA2892" t="s">
        <v>2394</v>
      </c>
      <c r="AB2892" t="str">
        <f>+IF(W2892="","-",IF(W2892="UNICO","CENSO","MUESTRA"))</f>
        <v>MUESTRA</v>
      </c>
      <c r="AC2892" t="s">
        <v>2398</v>
      </c>
      <c r="AD2892" t="s">
        <v>12036</v>
      </c>
    </row>
    <row r="2893" spans="1:30" x14ac:dyDescent="0.25">
      <c r="A2893" s="5" t="str">
        <f t="shared" si="45"/>
        <v>R 21 - D 24 - 451 - 3288</v>
      </c>
      <c r="B2893" s="23" t="s">
        <v>2347</v>
      </c>
      <c r="C2893" t="s">
        <v>417</v>
      </c>
      <c r="D2893" t="s">
        <v>502</v>
      </c>
      <c r="E2893" t="s">
        <v>503</v>
      </c>
      <c r="F2893" t="s">
        <v>134</v>
      </c>
      <c r="G2893" t="s">
        <v>134</v>
      </c>
      <c r="H2893" t="s">
        <v>6153</v>
      </c>
      <c r="I2893" t="s">
        <v>20</v>
      </c>
      <c r="J2893" t="s">
        <v>2349</v>
      </c>
      <c r="K2893" t="s">
        <v>21</v>
      </c>
      <c r="M2893" t="s">
        <v>6154</v>
      </c>
      <c r="N2893" t="s">
        <v>22</v>
      </c>
      <c r="O2893" t="s">
        <v>23</v>
      </c>
      <c r="P2893" t="s">
        <v>26</v>
      </c>
      <c r="Q2893" t="s">
        <v>2348</v>
      </c>
      <c r="R2893" s="13">
        <v>29</v>
      </c>
      <c r="S2893" s="13">
        <v>2</v>
      </c>
      <c r="T2893" s="21">
        <v>1</v>
      </c>
      <c r="V2893" t="s">
        <v>2154</v>
      </c>
      <c r="W2893" t="s">
        <v>17593</v>
      </c>
      <c r="X2893" s="20" t="str">
        <f>+IF(V2893="","-",CONCATENATE(V2893,"_",W2893))</f>
        <v>FINES_R16212223</v>
      </c>
      <c r="Y2893" s="59">
        <v>0.25228399038314819</v>
      </c>
      <c r="Z2893" t="s">
        <v>134</v>
      </c>
      <c r="AA2893" t="s">
        <v>2394</v>
      </c>
      <c r="AB2893" t="str">
        <f>+IF(W2893="","-",IF(W2893="UNICO","CENSO","MUESTRA"))</f>
        <v>MUESTRA</v>
      </c>
      <c r="AC2893" t="s">
        <v>2397</v>
      </c>
      <c r="AD2893" t="s">
        <v>6155</v>
      </c>
    </row>
    <row r="2894" spans="1:30" x14ac:dyDescent="0.25">
      <c r="A2894" s="5" t="str">
        <f t="shared" si="45"/>
        <v>R 21 - D 50 - 451 - 2055</v>
      </c>
      <c r="B2894" s="23" t="s">
        <v>2347</v>
      </c>
      <c r="C2894" t="s">
        <v>417</v>
      </c>
      <c r="D2894" t="s">
        <v>838</v>
      </c>
      <c r="E2894" t="s">
        <v>839</v>
      </c>
      <c r="F2894" t="s">
        <v>134</v>
      </c>
      <c r="G2894" t="s">
        <v>134</v>
      </c>
      <c r="H2894" t="s">
        <v>11936</v>
      </c>
      <c r="I2894" t="s">
        <v>20</v>
      </c>
      <c r="J2894" t="s">
        <v>2349</v>
      </c>
      <c r="K2894" t="s">
        <v>21</v>
      </c>
      <c r="M2894" t="s">
        <v>11937</v>
      </c>
      <c r="N2894" t="s">
        <v>22</v>
      </c>
      <c r="O2894" t="s">
        <v>23</v>
      </c>
      <c r="P2894" t="s">
        <v>26</v>
      </c>
      <c r="Q2894" t="s">
        <v>2348</v>
      </c>
      <c r="R2894" s="13">
        <v>8</v>
      </c>
      <c r="S2894" s="13">
        <v>1</v>
      </c>
      <c r="T2894" s="21">
        <v>1</v>
      </c>
      <c r="V2894" t="s">
        <v>2154</v>
      </c>
      <c r="W2894" t="s">
        <v>17593</v>
      </c>
      <c r="X2894" s="20" t="str">
        <f>+IF(V2894="","-",CONCATENATE(V2894,"_",W2894))</f>
        <v>FINES_R16212223</v>
      </c>
      <c r="Y2894" s="59">
        <v>0.25711491703987122</v>
      </c>
      <c r="Z2894" t="s">
        <v>134</v>
      </c>
      <c r="AA2894" t="s">
        <v>2394</v>
      </c>
      <c r="AB2894" t="str">
        <f>+IF(W2894="","-",IF(W2894="UNICO","CENSO","MUESTRA"))</f>
        <v>MUESTRA</v>
      </c>
      <c r="AC2894" t="s">
        <v>2397</v>
      </c>
      <c r="AD2894" t="s">
        <v>11938</v>
      </c>
    </row>
    <row r="2895" spans="1:30" x14ac:dyDescent="0.25">
      <c r="A2895" s="5" t="str">
        <f t="shared" si="45"/>
        <v>R 16 - D 49 - 451 - 2134</v>
      </c>
      <c r="B2895" s="23" t="s">
        <v>2347</v>
      </c>
      <c r="C2895" t="s">
        <v>156</v>
      </c>
      <c r="D2895" t="s">
        <v>299</v>
      </c>
      <c r="E2895" t="s">
        <v>833</v>
      </c>
      <c r="F2895" t="s">
        <v>134</v>
      </c>
      <c r="G2895" t="s">
        <v>134</v>
      </c>
      <c r="H2895" t="s">
        <v>11330</v>
      </c>
      <c r="I2895" t="s">
        <v>20</v>
      </c>
      <c r="J2895" t="s">
        <v>2349</v>
      </c>
      <c r="K2895" t="s">
        <v>21</v>
      </c>
      <c r="M2895" t="s">
        <v>18090</v>
      </c>
      <c r="N2895" t="s">
        <v>22</v>
      </c>
      <c r="O2895" t="s">
        <v>23</v>
      </c>
      <c r="P2895" t="s">
        <v>26</v>
      </c>
      <c r="Q2895" t="s">
        <v>2348</v>
      </c>
      <c r="R2895" s="13">
        <v>23</v>
      </c>
      <c r="S2895" s="13">
        <v>1</v>
      </c>
      <c r="T2895" s="21">
        <v>1</v>
      </c>
      <c r="V2895" t="s">
        <v>2154</v>
      </c>
      <c r="W2895" t="s">
        <v>17593</v>
      </c>
      <c r="X2895" s="20" t="str">
        <f>+IF(V2895="","-",CONCATENATE(V2895,"_",W2895))</f>
        <v>FINES_R16212223</v>
      </c>
      <c r="Y2895" s="59">
        <v>0.25982540845870972</v>
      </c>
      <c r="Z2895" t="s">
        <v>134</v>
      </c>
      <c r="AA2895" t="s">
        <v>2394</v>
      </c>
      <c r="AB2895" t="str">
        <f>+IF(W2895="","-",IF(W2895="UNICO","CENSO","MUESTRA"))</f>
        <v>MUESTRA</v>
      </c>
      <c r="AC2895" t="s">
        <v>2398</v>
      </c>
      <c r="AD2895" t="s">
        <v>11332</v>
      </c>
    </row>
    <row r="2896" spans="1:30" x14ac:dyDescent="0.25">
      <c r="A2896" s="5" t="str">
        <f t="shared" si="45"/>
        <v>R 23 - D 105 - 451 - 2337</v>
      </c>
      <c r="B2896" s="23" t="s">
        <v>2347</v>
      </c>
      <c r="C2896" t="s">
        <v>159</v>
      </c>
      <c r="D2896" t="s">
        <v>397</v>
      </c>
      <c r="E2896" t="s">
        <v>1740</v>
      </c>
      <c r="F2896" t="s">
        <v>134</v>
      </c>
      <c r="G2896" t="s">
        <v>134</v>
      </c>
      <c r="H2896" t="s">
        <v>12023</v>
      </c>
      <c r="I2896" t="s">
        <v>20</v>
      </c>
      <c r="J2896" t="s">
        <v>2349</v>
      </c>
      <c r="K2896" t="s">
        <v>21</v>
      </c>
      <c r="M2896" t="s">
        <v>12024</v>
      </c>
      <c r="N2896" t="s">
        <v>22</v>
      </c>
      <c r="O2896" t="s">
        <v>23</v>
      </c>
      <c r="P2896" t="s">
        <v>26</v>
      </c>
      <c r="Q2896" t="s">
        <v>2348</v>
      </c>
      <c r="R2896" s="13">
        <v>17</v>
      </c>
      <c r="S2896" s="13">
        <v>1</v>
      </c>
      <c r="T2896" s="21">
        <v>1</v>
      </c>
      <c r="V2896" t="s">
        <v>2154</v>
      </c>
      <c r="W2896" t="s">
        <v>17593</v>
      </c>
      <c r="X2896" s="20" t="str">
        <f>+IF(V2896="","-",CONCATENATE(V2896,"_",W2896))</f>
        <v>FINES_R16212223</v>
      </c>
      <c r="Y2896" s="59">
        <v>0.2614302933216095</v>
      </c>
      <c r="Z2896" t="s">
        <v>134</v>
      </c>
      <c r="AA2896" t="s">
        <v>2394</v>
      </c>
      <c r="AB2896" t="str">
        <f>+IF(W2896="","-",IF(W2896="UNICO","CENSO","MUESTRA"))</f>
        <v>MUESTRA</v>
      </c>
      <c r="AC2896" t="s">
        <v>2397</v>
      </c>
      <c r="AD2896" t="s">
        <v>12025</v>
      </c>
    </row>
    <row r="2897" spans="1:30" x14ac:dyDescent="0.25">
      <c r="A2897" s="5" t="str">
        <f t="shared" si="45"/>
        <v>R 16 - D 49 - 451 - 2133</v>
      </c>
      <c r="B2897" s="23" t="s">
        <v>2347</v>
      </c>
      <c r="C2897" t="s">
        <v>156</v>
      </c>
      <c r="D2897" t="s">
        <v>299</v>
      </c>
      <c r="E2897" t="s">
        <v>833</v>
      </c>
      <c r="F2897" t="s">
        <v>134</v>
      </c>
      <c r="G2897" t="s">
        <v>134</v>
      </c>
      <c r="H2897" t="s">
        <v>4531</v>
      </c>
      <c r="I2897" t="s">
        <v>20</v>
      </c>
      <c r="J2897" t="s">
        <v>2349</v>
      </c>
      <c r="K2897" t="s">
        <v>21</v>
      </c>
      <c r="M2897" t="s">
        <v>18091</v>
      </c>
      <c r="N2897" t="s">
        <v>22</v>
      </c>
      <c r="O2897" t="s">
        <v>23</v>
      </c>
      <c r="P2897" t="s">
        <v>26</v>
      </c>
      <c r="Q2897" t="s">
        <v>2348</v>
      </c>
      <c r="R2897" s="13">
        <v>69</v>
      </c>
      <c r="S2897" s="13">
        <v>3</v>
      </c>
      <c r="T2897" s="21">
        <v>1</v>
      </c>
      <c r="V2897" t="s">
        <v>2154</v>
      </c>
      <c r="W2897" t="s">
        <v>17593</v>
      </c>
      <c r="X2897" s="20" t="str">
        <f>+IF(V2897="","-",CONCATENATE(V2897,"_",W2897))</f>
        <v>FINES_R16212223</v>
      </c>
      <c r="Y2897" s="59">
        <v>0.26166233420372009</v>
      </c>
      <c r="Z2897" t="s">
        <v>134</v>
      </c>
      <c r="AA2897" t="s">
        <v>2394</v>
      </c>
      <c r="AB2897" t="str">
        <f>+IF(W2897="","-",IF(W2897="UNICO","CENSO","MUESTRA"))</f>
        <v>MUESTRA</v>
      </c>
      <c r="AC2897" t="s">
        <v>2398</v>
      </c>
      <c r="AD2897" t="s">
        <v>4533</v>
      </c>
    </row>
    <row r="2898" spans="1:30" x14ac:dyDescent="0.25">
      <c r="A2898" s="5" t="str">
        <f t="shared" si="45"/>
        <v>R 22 - D 8 - 451 - 1904</v>
      </c>
      <c r="B2898" s="23" t="s">
        <v>2347</v>
      </c>
      <c r="C2898" t="s">
        <v>139</v>
      </c>
      <c r="D2898" t="s">
        <v>312</v>
      </c>
      <c r="E2898" t="s">
        <v>314</v>
      </c>
      <c r="F2898" t="s">
        <v>134</v>
      </c>
      <c r="G2898" t="s">
        <v>134</v>
      </c>
      <c r="H2898" t="s">
        <v>11986</v>
      </c>
      <c r="I2898" t="s">
        <v>20</v>
      </c>
      <c r="J2898" t="s">
        <v>2349</v>
      </c>
      <c r="K2898" t="s">
        <v>21</v>
      </c>
      <c r="M2898" t="s">
        <v>11987</v>
      </c>
      <c r="N2898" t="s">
        <v>22</v>
      </c>
      <c r="O2898" t="s">
        <v>23</v>
      </c>
      <c r="P2898" t="s">
        <v>26</v>
      </c>
      <c r="Q2898" t="s">
        <v>2348</v>
      </c>
      <c r="R2898" s="13">
        <v>21</v>
      </c>
      <c r="S2898" s="13">
        <v>1</v>
      </c>
      <c r="T2898" s="21">
        <v>1</v>
      </c>
      <c r="V2898" t="s">
        <v>2154</v>
      </c>
      <c r="W2898" t="s">
        <v>17593</v>
      </c>
      <c r="X2898" s="20" t="str">
        <f>+IF(V2898="","-",CONCATENATE(V2898,"_",W2898))</f>
        <v>FINES_R16212223</v>
      </c>
      <c r="Y2898" s="59">
        <v>0.26273944973945618</v>
      </c>
      <c r="Z2898" t="s">
        <v>134</v>
      </c>
      <c r="AA2898" t="s">
        <v>2394</v>
      </c>
      <c r="AB2898" t="str">
        <f>+IF(W2898="","-",IF(W2898="UNICO","CENSO","MUESTRA"))</f>
        <v>MUESTRA</v>
      </c>
      <c r="AC2898" t="s">
        <v>2397</v>
      </c>
      <c r="AD2898" t="s">
        <v>11988</v>
      </c>
    </row>
    <row r="2899" spans="1:30" x14ac:dyDescent="0.25">
      <c r="A2899" s="5" t="str">
        <f t="shared" si="45"/>
        <v>R 23 - D 91 - 452 - 2585</v>
      </c>
      <c r="B2899" s="23" t="s">
        <v>2347</v>
      </c>
      <c r="C2899" t="s">
        <v>159</v>
      </c>
      <c r="D2899" t="s">
        <v>1551</v>
      </c>
      <c r="E2899" t="s">
        <v>1552</v>
      </c>
      <c r="F2899" t="s">
        <v>134</v>
      </c>
      <c r="G2899" t="s">
        <v>134</v>
      </c>
      <c r="H2899" t="s">
        <v>12063</v>
      </c>
      <c r="I2899" t="s">
        <v>20</v>
      </c>
      <c r="J2899" t="s">
        <v>2349</v>
      </c>
      <c r="K2899" t="s">
        <v>21</v>
      </c>
      <c r="M2899" t="s">
        <v>12064</v>
      </c>
      <c r="N2899" t="s">
        <v>22</v>
      </c>
      <c r="O2899" t="s">
        <v>23</v>
      </c>
      <c r="P2899" t="s">
        <v>26</v>
      </c>
      <c r="Q2899" t="s">
        <v>2348</v>
      </c>
      <c r="R2899" s="13">
        <v>20</v>
      </c>
      <c r="S2899" s="13">
        <v>1</v>
      </c>
      <c r="T2899" s="21">
        <v>1</v>
      </c>
      <c r="V2899" t="s">
        <v>2154</v>
      </c>
      <c r="W2899" t="s">
        <v>17593</v>
      </c>
      <c r="X2899" s="20" t="str">
        <f>+IF(V2899="","-",CONCATENATE(V2899,"_",W2899))</f>
        <v>FINES_R16212223</v>
      </c>
      <c r="Y2899" s="59">
        <v>0.26310893893241882</v>
      </c>
      <c r="Z2899" t="s">
        <v>134</v>
      </c>
      <c r="AA2899" t="s">
        <v>2394</v>
      </c>
      <c r="AB2899" t="str">
        <f>+IF(W2899="","-",IF(W2899="UNICO","CENSO","MUESTRA"))</f>
        <v>MUESTRA</v>
      </c>
      <c r="AC2899" t="s">
        <v>2397</v>
      </c>
      <c r="AD2899" t="s">
        <v>12065</v>
      </c>
    </row>
    <row r="2900" spans="1:30" x14ac:dyDescent="0.25">
      <c r="A2900" s="5" t="str">
        <f t="shared" si="45"/>
        <v>R 21 - D 24 - 451 - 1650</v>
      </c>
      <c r="B2900" s="23" t="s">
        <v>2347</v>
      </c>
      <c r="C2900" t="s">
        <v>417</v>
      </c>
      <c r="D2900" t="s">
        <v>502</v>
      </c>
      <c r="E2900" t="s">
        <v>503</v>
      </c>
      <c r="F2900" t="s">
        <v>134</v>
      </c>
      <c r="G2900" t="s">
        <v>134</v>
      </c>
      <c r="H2900" t="s">
        <v>11928</v>
      </c>
      <c r="I2900" t="s">
        <v>20</v>
      </c>
      <c r="J2900" t="s">
        <v>2349</v>
      </c>
      <c r="K2900" t="s">
        <v>21</v>
      </c>
      <c r="M2900" t="s">
        <v>11929</v>
      </c>
      <c r="N2900" t="s">
        <v>22</v>
      </c>
      <c r="O2900" t="s">
        <v>23</v>
      </c>
      <c r="P2900" t="s">
        <v>26</v>
      </c>
      <c r="Q2900" t="s">
        <v>2348</v>
      </c>
      <c r="R2900" s="13">
        <v>17</v>
      </c>
      <c r="S2900" s="13">
        <v>1</v>
      </c>
      <c r="T2900" s="21">
        <v>1</v>
      </c>
      <c r="V2900" t="s">
        <v>2154</v>
      </c>
      <c r="W2900" t="s">
        <v>17593</v>
      </c>
      <c r="X2900" s="20" t="str">
        <f>+IF(V2900="","-",CONCATENATE(V2900,"_",W2900))</f>
        <v>FINES_R16212223</v>
      </c>
      <c r="Y2900" s="59">
        <v>0.26371628046035772</v>
      </c>
      <c r="Z2900" t="s">
        <v>134</v>
      </c>
      <c r="AA2900" t="s">
        <v>2394</v>
      </c>
      <c r="AB2900" t="str">
        <f>+IF(W2900="","-",IF(W2900="UNICO","CENSO","MUESTRA"))</f>
        <v>MUESTRA</v>
      </c>
      <c r="AC2900" t="s">
        <v>2397</v>
      </c>
      <c r="AD2900" t="s">
        <v>11930</v>
      </c>
    </row>
    <row r="2901" spans="1:30" x14ac:dyDescent="0.25">
      <c r="A2901" s="5" t="str">
        <f t="shared" si="45"/>
        <v>R 23 - D 20 - 451 - 2432</v>
      </c>
      <c r="B2901" s="23" t="s">
        <v>2347</v>
      </c>
      <c r="C2901" t="s">
        <v>159</v>
      </c>
      <c r="D2901" t="s">
        <v>481</v>
      </c>
      <c r="E2901" t="s">
        <v>482</v>
      </c>
      <c r="F2901" t="s">
        <v>134</v>
      </c>
      <c r="G2901" t="s">
        <v>134</v>
      </c>
      <c r="H2901" t="s">
        <v>12038</v>
      </c>
      <c r="I2901" t="s">
        <v>20</v>
      </c>
      <c r="J2901" t="s">
        <v>2349</v>
      </c>
      <c r="K2901" t="s">
        <v>21</v>
      </c>
      <c r="M2901" t="s">
        <v>12039</v>
      </c>
      <c r="N2901" t="s">
        <v>22</v>
      </c>
      <c r="O2901" t="s">
        <v>23</v>
      </c>
      <c r="P2901" t="s">
        <v>26</v>
      </c>
      <c r="Q2901" t="s">
        <v>2348</v>
      </c>
      <c r="R2901" s="13">
        <v>19</v>
      </c>
      <c r="S2901" s="13">
        <v>1</v>
      </c>
      <c r="T2901" s="21">
        <v>1</v>
      </c>
      <c r="V2901" t="s">
        <v>2154</v>
      </c>
      <c r="W2901" t="s">
        <v>17593</v>
      </c>
      <c r="X2901" s="20" t="str">
        <f>+IF(V2901="","-",CONCATENATE(V2901,"_",W2901))</f>
        <v>FINES_R16212223</v>
      </c>
      <c r="Y2901" s="59">
        <v>0.26640331745147711</v>
      </c>
      <c r="Z2901" t="s">
        <v>134</v>
      </c>
      <c r="AA2901" t="s">
        <v>2394</v>
      </c>
      <c r="AB2901" t="str">
        <f>+IF(W2901="","-",IF(W2901="UNICO","CENSO","MUESTRA"))</f>
        <v>MUESTRA</v>
      </c>
      <c r="AC2901" t="s">
        <v>2397</v>
      </c>
      <c r="AD2901" t="s">
        <v>12040</v>
      </c>
    </row>
    <row r="2902" spans="1:30" x14ac:dyDescent="0.25">
      <c r="A2902" s="5" t="str">
        <f t="shared" si="45"/>
        <v>R 21 - D 52 - 452 - 2421</v>
      </c>
      <c r="B2902" s="23" t="s">
        <v>2347</v>
      </c>
      <c r="C2902" t="s">
        <v>417</v>
      </c>
      <c r="D2902" t="s">
        <v>848</v>
      </c>
      <c r="E2902" t="s">
        <v>850</v>
      </c>
      <c r="F2902" t="s">
        <v>134</v>
      </c>
      <c r="G2902" t="s">
        <v>134</v>
      </c>
      <c r="H2902" t="s">
        <v>6181</v>
      </c>
      <c r="I2902" t="s">
        <v>20</v>
      </c>
      <c r="J2902" t="s">
        <v>2349</v>
      </c>
      <c r="K2902" t="s">
        <v>21</v>
      </c>
      <c r="M2902" t="s">
        <v>18092</v>
      </c>
      <c r="N2902" t="s">
        <v>22</v>
      </c>
      <c r="O2902" t="s">
        <v>23</v>
      </c>
      <c r="P2902" t="s">
        <v>26</v>
      </c>
      <c r="Q2902" t="s">
        <v>2348</v>
      </c>
      <c r="R2902" s="13">
        <v>23</v>
      </c>
      <c r="S2902" s="13">
        <v>1</v>
      </c>
      <c r="T2902" s="21">
        <v>1</v>
      </c>
      <c r="V2902" t="s">
        <v>2154</v>
      </c>
      <c r="W2902" t="s">
        <v>17593</v>
      </c>
      <c r="X2902" s="20" t="str">
        <f>+IF(V2902="","-",CONCATENATE(V2902,"_",W2902))</f>
        <v>FINES_R16212223</v>
      </c>
      <c r="Y2902" s="59">
        <v>0.27203020453453058</v>
      </c>
      <c r="Z2902" t="s">
        <v>134</v>
      </c>
      <c r="AA2902" t="s">
        <v>2394</v>
      </c>
      <c r="AB2902" t="str">
        <f>+IF(W2902="","-",IF(W2902="UNICO","CENSO","MUESTRA"))</f>
        <v>MUESTRA</v>
      </c>
      <c r="AC2902" t="s">
        <v>2397</v>
      </c>
      <c r="AD2902" t="s">
        <v>6183</v>
      </c>
    </row>
    <row r="2903" spans="1:30" x14ac:dyDescent="0.25">
      <c r="A2903" s="5" t="str">
        <f t="shared" si="45"/>
        <v>R 21 - D 54 - 451 - 2469</v>
      </c>
      <c r="B2903" s="23" t="s">
        <v>2347</v>
      </c>
      <c r="C2903" t="s">
        <v>417</v>
      </c>
      <c r="D2903" t="s">
        <v>877</v>
      </c>
      <c r="E2903" t="s">
        <v>878</v>
      </c>
      <c r="F2903" t="s">
        <v>134</v>
      </c>
      <c r="G2903" t="s">
        <v>134</v>
      </c>
      <c r="H2903" t="s">
        <v>6205</v>
      </c>
      <c r="I2903" t="s">
        <v>20</v>
      </c>
      <c r="J2903" t="s">
        <v>2349</v>
      </c>
      <c r="K2903" t="s">
        <v>21</v>
      </c>
      <c r="M2903" t="s">
        <v>2321</v>
      </c>
      <c r="N2903" t="s">
        <v>22</v>
      </c>
      <c r="O2903" t="s">
        <v>23</v>
      </c>
      <c r="P2903" t="s">
        <v>26</v>
      </c>
      <c r="Q2903" t="s">
        <v>2348</v>
      </c>
      <c r="R2903" s="13">
        <v>60</v>
      </c>
      <c r="S2903" s="13">
        <v>4</v>
      </c>
      <c r="T2903" s="21">
        <v>1</v>
      </c>
      <c r="V2903" t="s">
        <v>2154</v>
      </c>
      <c r="W2903" t="s">
        <v>17593</v>
      </c>
      <c r="X2903" s="20" t="str">
        <f>+IF(V2903="","-",CONCATENATE(V2903,"_",W2903))</f>
        <v>FINES_R16212223</v>
      </c>
      <c r="Y2903" s="59">
        <v>0.27648231387138372</v>
      </c>
      <c r="Z2903" t="s">
        <v>134</v>
      </c>
      <c r="AA2903" t="s">
        <v>2394</v>
      </c>
      <c r="AB2903" t="str">
        <f>+IF(W2903="","-",IF(W2903="UNICO","CENSO","MUESTRA"))</f>
        <v>MUESTRA</v>
      </c>
      <c r="AC2903" t="s">
        <v>2398</v>
      </c>
      <c r="AD2903" t="s">
        <v>6206</v>
      </c>
    </row>
    <row r="2904" spans="1:30" x14ac:dyDescent="0.25">
      <c r="A2904" s="5" t="str">
        <f t="shared" si="45"/>
        <v>R 16 - D 106 - 451 - 1316</v>
      </c>
      <c r="B2904" s="23" t="s">
        <v>2347</v>
      </c>
      <c r="C2904" t="s">
        <v>156</v>
      </c>
      <c r="D2904" t="s">
        <v>515</v>
      </c>
      <c r="E2904" t="s">
        <v>1743</v>
      </c>
      <c r="F2904" t="s">
        <v>134</v>
      </c>
      <c r="G2904" t="s">
        <v>134</v>
      </c>
      <c r="H2904" t="s">
        <v>11310</v>
      </c>
      <c r="I2904" t="s">
        <v>20</v>
      </c>
      <c r="J2904" t="s">
        <v>2349</v>
      </c>
      <c r="K2904" t="s">
        <v>21</v>
      </c>
      <c r="M2904" t="s">
        <v>11311</v>
      </c>
      <c r="N2904" t="s">
        <v>22</v>
      </c>
      <c r="O2904" t="s">
        <v>23</v>
      </c>
      <c r="P2904" t="s">
        <v>26</v>
      </c>
      <c r="Q2904" t="s">
        <v>2348</v>
      </c>
      <c r="R2904" s="13">
        <v>23</v>
      </c>
      <c r="S2904" s="13">
        <v>1</v>
      </c>
      <c r="T2904" s="21">
        <v>1</v>
      </c>
      <c r="V2904" t="s">
        <v>2154</v>
      </c>
      <c r="W2904" t="s">
        <v>17593</v>
      </c>
      <c r="X2904" s="20" t="str">
        <f>+IF(V2904="","-",CONCATENATE(V2904,"_",W2904))</f>
        <v>FINES_R16212223</v>
      </c>
      <c r="Y2904" s="59">
        <v>0.28221946954727167</v>
      </c>
      <c r="Z2904" t="s">
        <v>134</v>
      </c>
      <c r="AA2904" t="s">
        <v>2394</v>
      </c>
      <c r="AB2904" t="str">
        <f>+IF(W2904="","-",IF(W2904="UNICO","CENSO","MUESTRA"))</f>
        <v>MUESTRA</v>
      </c>
      <c r="AC2904" t="s">
        <v>2398</v>
      </c>
      <c r="AD2904" t="s">
        <v>11312</v>
      </c>
    </row>
    <row r="2905" spans="1:30" x14ac:dyDescent="0.25">
      <c r="A2905" s="5" t="str">
        <f t="shared" si="45"/>
        <v>R 16 - D 49 - 451 - 2135</v>
      </c>
      <c r="B2905" s="23" t="s">
        <v>2347</v>
      </c>
      <c r="C2905" t="s">
        <v>156</v>
      </c>
      <c r="D2905" t="s">
        <v>299</v>
      </c>
      <c r="E2905" t="s">
        <v>833</v>
      </c>
      <c r="F2905" t="s">
        <v>134</v>
      </c>
      <c r="G2905" t="s">
        <v>134</v>
      </c>
      <c r="H2905" t="s">
        <v>11338</v>
      </c>
      <c r="I2905" t="s">
        <v>20</v>
      </c>
      <c r="J2905" t="s">
        <v>2349</v>
      </c>
      <c r="K2905" t="s">
        <v>21</v>
      </c>
      <c r="M2905" t="s">
        <v>11339</v>
      </c>
      <c r="N2905" t="s">
        <v>22</v>
      </c>
      <c r="O2905" t="s">
        <v>23</v>
      </c>
      <c r="P2905" t="s">
        <v>26</v>
      </c>
      <c r="Q2905" t="s">
        <v>2348</v>
      </c>
      <c r="R2905" s="13">
        <v>16</v>
      </c>
      <c r="S2905" s="13">
        <v>1</v>
      </c>
      <c r="T2905" s="21">
        <v>1</v>
      </c>
      <c r="V2905" t="s">
        <v>2154</v>
      </c>
      <c r="W2905" t="s">
        <v>17593</v>
      </c>
      <c r="X2905" s="20" t="str">
        <f>+IF(V2905="","-",CONCATENATE(V2905,"_",W2905))</f>
        <v>FINES_R16212223</v>
      </c>
      <c r="Y2905" s="59">
        <v>0.28254789113998408</v>
      </c>
      <c r="Z2905" t="s">
        <v>134</v>
      </c>
      <c r="AA2905" t="s">
        <v>2394</v>
      </c>
      <c r="AB2905" t="str">
        <f>+IF(W2905="","-",IF(W2905="UNICO","CENSO","MUESTRA"))</f>
        <v>MUESTRA</v>
      </c>
      <c r="AC2905" t="s">
        <v>2397</v>
      </c>
      <c r="AD2905" t="s">
        <v>11340</v>
      </c>
    </row>
    <row r="2906" spans="1:30" x14ac:dyDescent="0.25">
      <c r="A2906" s="5" t="str">
        <f t="shared" si="45"/>
        <v>R 21 - D 24 - 451 - 4433</v>
      </c>
      <c r="B2906" s="23" t="s">
        <v>2347</v>
      </c>
      <c r="C2906" t="s">
        <v>417</v>
      </c>
      <c r="D2906" t="s">
        <v>502</v>
      </c>
      <c r="E2906" t="s">
        <v>503</v>
      </c>
      <c r="F2906" t="s">
        <v>134</v>
      </c>
      <c r="G2906" t="s">
        <v>134</v>
      </c>
      <c r="H2906" t="s">
        <v>11932</v>
      </c>
      <c r="I2906" t="s">
        <v>20</v>
      </c>
      <c r="J2906" t="s">
        <v>2349</v>
      </c>
      <c r="K2906" t="s">
        <v>21</v>
      </c>
      <c r="M2906" t="s">
        <v>11933</v>
      </c>
      <c r="N2906" t="s">
        <v>22</v>
      </c>
      <c r="O2906" t="s">
        <v>23</v>
      </c>
      <c r="P2906" t="s">
        <v>26</v>
      </c>
      <c r="Q2906" t="s">
        <v>2348</v>
      </c>
      <c r="R2906" s="13">
        <v>21</v>
      </c>
      <c r="S2906" s="13">
        <v>1</v>
      </c>
      <c r="T2906" s="21">
        <v>1</v>
      </c>
      <c r="V2906" t="s">
        <v>2154</v>
      </c>
      <c r="W2906" t="s">
        <v>17593</v>
      </c>
      <c r="X2906" s="20" t="str">
        <f>+IF(V2906="","-",CONCATENATE(V2906,"_",W2906))</f>
        <v>FINES_R16212223</v>
      </c>
      <c r="Y2906" s="59">
        <v>0.28958576917648321</v>
      </c>
      <c r="Z2906" t="s">
        <v>134</v>
      </c>
      <c r="AA2906" t="s">
        <v>2394</v>
      </c>
      <c r="AB2906" t="str">
        <f>+IF(W2906="","-",IF(W2906="UNICO","CENSO","MUESTRA"))</f>
        <v>MUESTRA</v>
      </c>
      <c r="AC2906" t="s">
        <v>2398</v>
      </c>
      <c r="AD2906" t="s">
        <v>11934</v>
      </c>
    </row>
    <row r="2907" spans="1:30" x14ac:dyDescent="0.25">
      <c r="A2907" s="5" t="str">
        <f t="shared" si="45"/>
        <v>R 21 - D 107 - 451 - 3757</v>
      </c>
      <c r="B2907" s="23" t="s">
        <v>2347</v>
      </c>
      <c r="C2907" t="s">
        <v>417</v>
      </c>
      <c r="D2907" t="s">
        <v>532</v>
      </c>
      <c r="E2907" t="s">
        <v>1757</v>
      </c>
      <c r="F2907" t="s">
        <v>134</v>
      </c>
      <c r="G2907" t="s">
        <v>134</v>
      </c>
      <c r="H2907" t="s">
        <v>6143</v>
      </c>
      <c r="I2907" t="s">
        <v>20</v>
      </c>
      <c r="J2907" t="s">
        <v>2349</v>
      </c>
      <c r="K2907" t="s">
        <v>21</v>
      </c>
      <c r="M2907" t="s">
        <v>6144</v>
      </c>
      <c r="N2907" t="s">
        <v>22</v>
      </c>
      <c r="O2907" t="s">
        <v>23</v>
      </c>
      <c r="P2907" t="s">
        <v>26</v>
      </c>
      <c r="Q2907" t="s">
        <v>2348</v>
      </c>
      <c r="R2907" s="13">
        <v>36</v>
      </c>
      <c r="S2907" s="13">
        <v>2</v>
      </c>
      <c r="T2907" s="21">
        <v>1</v>
      </c>
      <c r="V2907" t="s">
        <v>2154</v>
      </c>
      <c r="W2907" t="s">
        <v>17593</v>
      </c>
      <c r="X2907" s="20" t="str">
        <f>+IF(V2907="","-",CONCATENATE(V2907,"_",W2907))</f>
        <v>FINES_R16212223</v>
      </c>
      <c r="Y2907" s="59">
        <v>0.30545270442962652</v>
      </c>
      <c r="Z2907" t="s">
        <v>134</v>
      </c>
      <c r="AA2907" t="s">
        <v>2394</v>
      </c>
      <c r="AB2907" t="str">
        <f>+IF(W2907="","-",IF(W2907="UNICO","CENSO","MUESTRA"))</f>
        <v>MUESTRA</v>
      </c>
      <c r="AC2907" t="s">
        <v>2398</v>
      </c>
      <c r="AD2907" t="s">
        <v>6145</v>
      </c>
    </row>
    <row r="2908" spans="1:30" x14ac:dyDescent="0.25">
      <c r="A2908" s="5" t="str">
        <f t="shared" si="45"/>
        <v>R 22 - D 78 - 452 - 1097</v>
      </c>
      <c r="B2908" s="23" t="s">
        <v>2347</v>
      </c>
      <c r="C2908" t="s">
        <v>139</v>
      </c>
      <c r="D2908" t="s">
        <v>1397</v>
      </c>
      <c r="E2908" t="s">
        <v>1398</v>
      </c>
      <c r="F2908" t="s">
        <v>134</v>
      </c>
      <c r="G2908" t="s">
        <v>134</v>
      </c>
      <c r="H2908" t="s">
        <v>6242</v>
      </c>
      <c r="I2908" t="s">
        <v>20</v>
      </c>
      <c r="J2908" t="s">
        <v>2349</v>
      </c>
      <c r="K2908" t="s">
        <v>21</v>
      </c>
      <c r="M2908" t="s">
        <v>6243</v>
      </c>
      <c r="N2908" t="s">
        <v>22</v>
      </c>
      <c r="O2908" t="s">
        <v>23</v>
      </c>
      <c r="P2908" t="s">
        <v>26</v>
      </c>
      <c r="Q2908" t="s">
        <v>2348</v>
      </c>
      <c r="R2908" s="13">
        <v>48</v>
      </c>
      <c r="S2908" s="13">
        <v>2</v>
      </c>
      <c r="T2908" s="21">
        <v>1</v>
      </c>
      <c r="V2908" t="s">
        <v>2154</v>
      </c>
      <c r="W2908" t="s">
        <v>17593</v>
      </c>
      <c r="X2908" s="20" t="str">
        <f>+IF(V2908="","-",CONCATENATE(V2908,"_",W2908))</f>
        <v>FINES_R16212223</v>
      </c>
      <c r="Y2908" s="59">
        <v>0.3065740168094635</v>
      </c>
      <c r="Z2908" t="s">
        <v>134</v>
      </c>
      <c r="AA2908" t="s">
        <v>2394</v>
      </c>
      <c r="AB2908" t="str">
        <f>+IF(W2908="","-",IF(W2908="UNICO","CENSO","MUESTRA"))</f>
        <v>MUESTRA</v>
      </c>
      <c r="AC2908" t="s">
        <v>2398</v>
      </c>
      <c r="AD2908" t="s">
        <v>6244</v>
      </c>
    </row>
    <row r="2909" spans="1:30" x14ac:dyDescent="0.25">
      <c r="A2909" s="5" t="str">
        <f t="shared" si="45"/>
        <v>R 21 - D 24 - 451 - 1643</v>
      </c>
      <c r="B2909" s="23" t="s">
        <v>2347</v>
      </c>
      <c r="C2909" t="s">
        <v>417</v>
      </c>
      <c r="D2909" t="s">
        <v>502</v>
      </c>
      <c r="E2909" t="s">
        <v>503</v>
      </c>
      <c r="F2909" t="s">
        <v>134</v>
      </c>
      <c r="G2909" t="s">
        <v>134</v>
      </c>
      <c r="H2909" t="s">
        <v>6157</v>
      </c>
      <c r="I2909" t="s">
        <v>20</v>
      </c>
      <c r="J2909" t="s">
        <v>2349</v>
      </c>
      <c r="K2909" t="s">
        <v>21</v>
      </c>
      <c r="M2909" t="s">
        <v>6158</v>
      </c>
      <c r="N2909" t="s">
        <v>22</v>
      </c>
      <c r="O2909" t="s">
        <v>23</v>
      </c>
      <c r="P2909" t="s">
        <v>26</v>
      </c>
      <c r="Q2909" t="s">
        <v>2348</v>
      </c>
      <c r="R2909" s="13">
        <v>8</v>
      </c>
      <c r="S2909" s="13">
        <v>1</v>
      </c>
      <c r="T2909" s="21">
        <v>1</v>
      </c>
      <c r="V2909" t="s">
        <v>2154</v>
      </c>
      <c r="W2909" t="s">
        <v>17593</v>
      </c>
      <c r="X2909" s="20" t="str">
        <f>+IF(V2909="","-",CONCATENATE(V2909,"_",W2909))</f>
        <v>FINES_R16212223</v>
      </c>
      <c r="Y2909" s="59">
        <v>0.31330719590187073</v>
      </c>
      <c r="Z2909" t="s">
        <v>134</v>
      </c>
      <c r="AA2909" t="s">
        <v>2394</v>
      </c>
      <c r="AB2909" t="str">
        <f>+IF(W2909="","-",IF(W2909="UNICO","CENSO","MUESTRA"))</f>
        <v>MUESTRA</v>
      </c>
      <c r="AC2909" t="s">
        <v>2398</v>
      </c>
      <c r="AD2909" t="s">
        <v>6159</v>
      </c>
    </row>
    <row r="2910" spans="1:30" x14ac:dyDescent="0.25">
      <c r="A2910" s="5" t="str">
        <f t="shared" si="45"/>
        <v>R 21 - D 52 - 452 - 2423</v>
      </c>
      <c r="B2910" s="23" t="s">
        <v>2347</v>
      </c>
      <c r="C2910" t="s">
        <v>417</v>
      </c>
      <c r="D2910" t="s">
        <v>848</v>
      </c>
      <c r="E2910" t="s">
        <v>850</v>
      </c>
      <c r="F2910" t="s">
        <v>134</v>
      </c>
      <c r="G2910" t="s">
        <v>134</v>
      </c>
      <c r="H2910" t="s">
        <v>6177</v>
      </c>
      <c r="I2910" t="s">
        <v>20</v>
      </c>
      <c r="J2910" t="s">
        <v>2349</v>
      </c>
      <c r="K2910" t="s">
        <v>21</v>
      </c>
      <c r="M2910" t="s">
        <v>6178</v>
      </c>
      <c r="N2910" t="s">
        <v>22</v>
      </c>
      <c r="O2910" t="s">
        <v>23</v>
      </c>
      <c r="P2910" t="s">
        <v>26</v>
      </c>
      <c r="Q2910" t="s">
        <v>2348</v>
      </c>
      <c r="R2910" s="13">
        <v>17</v>
      </c>
      <c r="S2910" s="13">
        <v>1</v>
      </c>
      <c r="T2910" s="21">
        <v>1</v>
      </c>
      <c r="V2910" t="s">
        <v>2154</v>
      </c>
      <c r="W2910" t="s">
        <v>17593</v>
      </c>
      <c r="X2910" s="20" t="str">
        <f>+IF(V2910="","-",CONCATENATE(V2910,"_",W2910))</f>
        <v>FINES_R16212223</v>
      </c>
      <c r="Y2910" s="59">
        <v>0.31367203593254089</v>
      </c>
      <c r="Z2910" t="s">
        <v>134</v>
      </c>
      <c r="AA2910" t="s">
        <v>2394</v>
      </c>
      <c r="AB2910" t="str">
        <f>+IF(W2910="","-",IF(W2910="UNICO","CENSO","MUESTRA"))</f>
        <v>MUESTRA</v>
      </c>
      <c r="AC2910" t="s">
        <v>2398</v>
      </c>
      <c r="AD2910" t="s">
        <v>6179</v>
      </c>
    </row>
    <row r="2911" spans="1:30" x14ac:dyDescent="0.25">
      <c r="A2911" s="5" t="str">
        <f t="shared" si="45"/>
        <v>R 22 - D 8 - 456 - 4043</v>
      </c>
      <c r="B2911" s="23" t="s">
        <v>2347</v>
      </c>
      <c r="C2911" t="s">
        <v>139</v>
      </c>
      <c r="D2911" t="s">
        <v>312</v>
      </c>
      <c r="E2911" t="s">
        <v>314</v>
      </c>
      <c r="F2911" t="s">
        <v>134</v>
      </c>
      <c r="G2911" t="s">
        <v>134</v>
      </c>
      <c r="H2911" t="s">
        <v>6268</v>
      </c>
      <c r="I2911" t="s">
        <v>20</v>
      </c>
      <c r="J2911" t="s">
        <v>2349</v>
      </c>
      <c r="K2911" t="s">
        <v>21</v>
      </c>
      <c r="M2911" t="s">
        <v>6269</v>
      </c>
      <c r="N2911" t="s">
        <v>22</v>
      </c>
      <c r="O2911" t="s">
        <v>23</v>
      </c>
      <c r="P2911" t="s">
        <v>26</v>
      </c>
      <c r="Q2911" t="s">
        <v>2348</v>
      </c>
      <c r="R2911" s="13">
        <v>16</v>
      </c>
      <c r="S2911" s="13">
        <v>1</v>
      </c>
      <c r="T2911" s="21">
        <v>1</v>
      </c>
      <c r="V2911" t="s">
        <v>2154</v>
      </c>
      <c r="W2911" t="s">
        <v>17593</v>
      </c>
      <c r="X2911" s="20" t="str">
        <f>+IF(V2911="","-",CONCATENATE(V2911,"_",W2911))</f>
        <v>FINES_R16212223</v>
      </c>
      <c r="Y2911" s="59">
        <v>0.33206939697265631</v>
      </c>
      <c r="Z2911" t="s">
        <v>134</v>
      </c>
      <c r="AA2911" t="s">
        <v>2394</v>
      </c>
      <c r="AB2911" t="str">
        <f>+IF(W2911="","-",IF(W2911="UNICO","CENSO","MUESTRA"))</f>
        <v>MUESTRA</v>
      </c>
      <c r="AC2911" t="s">
        <v>2397</v>
      </c>
      <c r="AD2911" t="s">
        <v>6270</v>
      </c>
    </row>
    <row r="2912" spans="1:30" x14ac:dyDescent="0.25">
      <c r="A2912" s="5" t="str">
        <f t="shared" si="45"/>
        <v>R 23 - D 38 - 451 - 3787</v>
      </c>
      <c r="B2912" s="23" t="s">
        <v>2347</v>
      </c>
      <c r="C2912" t="s">
        <v>159</v>
      </c>
      <c r="D2912" t="s">
        <v>652</v>
      </c>
      <c r="E2912" t="s">
        <v>653</v>
      </c>
      <c r="F2912" t="s">
        <v>134</v>
      </c>
      <c r="G2912" t="s">
        <v>134</v>
      </c>
      <c r="H2912" t="s">
        <v>6303</v>
      </c>
      <c r="I2912" t="s">
        <v>20</v>
      </c>
      <c r="J2912" t="s">
        <v>2349</v>
      </c>
      <c r="K2912" t="s">
        <v>21</v>
      </c>
      <c r="M2912" t="s">
        <v>2329</v>
      </c>
      <c r="N2912" t="s">
        <v>22</v>
      </c>
      <c r="O2912" t="s">
        <v>23</v>
      </c>
      <c r="P2912" t="s">
        <v>26</v>
      </c>
      <c r="Q2912" t="s">
        <v>2348</v>
      </c>
      <c r="R2912" s="13">
        <v>14</v>
      </c>
      <c r="S2912" s="13">
        <v>1</v>
      </c>
      <c r="T2912" s="21">
        <v>1</v>
      </c>
      <c r="V2912" t="s">
        <v>2154</v>
      </c>
      <c r="W2912" t="s">
        <v>17593</v>
      </c>
      <c r="X2912" s="20" t="str">
        <f>+IF(V2912="","-",CONCATENATE(V2912,"_",W2912))</f>
        <v>FINES_R16212223</v>
      </c>
      <c r="Y2912" s="59">
        <v>0.33245170116424561</v>
      </c>
      <c r="Z2912" t="s">
        <v>134</v>
      </c>
      <c r="AA2912" t="s">
        <v>2394</v>
      </c>
      <c r="AB2912" t="str">
        <f>+IF(W2912="","-",IF(W2912="UNICO","CENSO","MUESTRA"))</f>
        <v>MUESTRA</v>
      </c>
      <c r="AC2912" t="s">
        <v>2397</v>
      </c>
      <c r="AD2912" t="s">
        <v>6304</v>
      </c>
    </row>
    <row r="2913" spans="1:30" x14ac:dyDescent="0.25">
      <c r="A2913" s="5" t="str">
        <f t="shared" si="45"/>
        <v>R 21 - D 107 - 451 - 2496</v>
      </c>
      <c r="B2913" s="23" t="s">
        <v>2347</v>
      </c>
      <c r="C2913" t="s">
        <v>417</v>
      </c>
      <c r="D2913" t="s">
        <v>532</v>
      </c>
      <c r="E2913" t="s">
        <v>1757</v>
      </c>
      <c r="F2913" t="s">
        <v>134</v>
      </c>
      <c r="G2913" t="s">
        <v>134</v>
      </c>
      <c r="H2913" t="s">
        <v>6140</v>
      </c>
      <c r="I2913" t="s">
        <v>20</v>
      </c>
      <c r="J2913" t="s">
        <v>2349</v>
      </c>
      <c r="K2913" t="s">
        <v>21</v>
      </c>
      <c r="M2913" t="s">
        <v>2209</v>
      </c>
      <c r="N2913" t="s">
        <v>22</v>
      </c>
      <c r="O2913" t="s">
        <v>23</v>
      </c>
      <c r="P2913" t="s">
        <v>26</v>
      </c>
      <c r="Q2913" t="s">
        <v>2348</v>
      </c>
      <c r="R2913" s="13">
        <v>13</v>
      </c>
      <c r="S2913" s="13">
        <v>1</v>
      </c>
      <c r="T2913" s="21">
        <v>1</v>
      </c>
      <c r="V2913" t="s">
        <v>2154</v>
      </c>
      <c r="W2913" t="s">
        <v>17593</v>
      </c>
      <c r="X2913" s="20" t="str">
        <f>+IF(V2913="","-",CONCATENATE(V2913,"_",W2913))</f>
        <v>FINES_R16212223</v>
      </c>
      <c r="Y2913" s="59">
        <v>0.34169039130210882</v>
      </c>
      <c r="Z2913" t="s">
        <v>134</v>
      </c>
      <c r="AA2913" t="s">
        <v>2394</v>
      </c>
      <c r="AB2913" t="str">
        <f>+IF(W2913="","-",IF(W2913="UNICO","CENSO","MUESTRA"))</f>
        <v>MUESTRA</v>
      </c>
      <c r="AC2913" t="s">
        <v>2398</v>
      </c>
      <c r="AD2913" t="s">
        <v>6141</v>
      </c>
    </row>
    <row r="2914" spans="1:30" x14ac:dyDescent="0.25">
      <c r="A2914" s="5" t="str">
        <f t="shared" si="45"/>
        <v>R 16 - D 106 - 451 - 1314</v>
      </c>
      <c r="B2914" s="23" t="s">
        <v>2347</v>
      </c>
      <c r="C2914" t="s">
        <v>156</v>
      </c>
      <c r="D2914" t="s">
        <v>515</v>
      </c>
      <c r="E2914" t="s">
        <v>1743</v>
      </c>
      <c r="F2914" t="s">
        <v>134</v>
      </c>
      <c r="G2914" t="s">
        <v>134</v>
      </c>
      <c r="H2914" t="s">
        <v>4512</v>
      </c>
      <c r="I2914" t="s">
        <v>20</v>
      </c>
      <c r="J2914" t="s">
        <v>2349</v>
      </c>
      <c r="K2914" t="s">
        <v>21</v>
      </c>
      <c r="M2914" t="s">
        <v>4513</v>
      </c>
      <c r="N2914" t="s">
        <v>22</v>
      </c>
      <c r="O2914" t="s">
        <v>23</v>
      </c>
      <c r="P2914" t="s">
        <v>26</v>
      </c>
      <c r="Q2914" t="s">
        <v>2348</v>
      </c>
      <c r="R2914" s="13">
        <v>16</v>
      </c>
      <c r="S2914" s="13">
        <v>1</v>
      </c>
      <c r="T2914" s="21">
        <v>1</v>
      </c>
      <c r="V2914" t="s">
        <v>2154</v>
      </c>
      <c r="W2914" t="s">
        <v>17593</v>
      </c>
      <c r="X2914" s="20" t="str">
        <f>+IF(V2914="","-",CONCATENATE(V2914,"_",W2914))</f>
        <v>FINES_R16212223</v>
      </c>
      <c r="Y2914" s="59">
        <v>0.3444722592830658</v>
      </c>
      <c r="Z2914" t="s">
        <v>134</v>
      </c>
      <c r="AA2914" t="s">
        <v>2394</v>
      </c>
      <c r="AB2914" t="str">
        <f>+IF(W2914="","-",IF(W2914="UNICO","CENSO","MUESTRA"))</f>
        <v>MUESTRA</v>
      </c>
      <c r="AC2914" t="s">
        <v>2398</v>
      </c>
      <c r="AD2914" t="s">
        <v>4514</v>
      </c>
    </row>
    <row r="2915" spans="1:30" x14ac:dyDescent="0.25">
      <c r="A2915" s="5" t="str">
        <f t="shared" si="45"/>
        <v>R 16 - D 49 - 451 - 2137</v>
      </c>
      <c r="B2915" s="23" t="s">
        <v>2347</v>
      </c>
      <c r="C2915" t="s">
        <v>156</v>
      </c>
      <c r="D2915" t="s">
        <v>299</v>
      </c>
      <c r="E2915" t="s">
        <v>833</v>
      </c>
      <c r="F2915" t="s">
        <v>134</v>
      </c>
      <c r="G2915" t="s">
        <v>134</v>
      </c>
      <c r="H2915" t="s">
        <v>4527</v>
      </c>
      <c r="I2915" t="s">
        <v>20</v>
      </c>
      <c r="J2915" t="s">
        <v>2349</v>
      </c>
      <c r="K2915" t="s">
        <v>21</v>
      </c>
      <c r="M2915" t="s">
        <v>18093</v>
      </c>
      <c r="N2915" t="s">
        <v>22</v>
      </c>
      <c r="O2915" t="s">
        <v>23</v>
      </c>
      <c r="P2915" t="s">
        <v>26</v>
      </c>
      <c r="Q2915" t="s">
        <v>2348</v>
      </c>
      <c r="R2915" s="13">
        <v>20</v>
      </c>
      <c r="S2915" s="13">
        <v>1</v>
      </c>
      <c r="T2915" s="21">
        <v>1</v>
      </c>
      <c r="V2915" t="s">
        <v>2154</v>
      </c>
      <c r="W2915" t="s">
        <v>17593</v>
      </c>
      <c r="X2915" s="20" t="str">
        <f>+IF(V2915="","-",CONCATENATE(V2915,"_",W2915))</f>
        <v>FINES_R16212223</v>
      </c>
      <c r="Y2915" s="59">
        <v>0.34548917412757868</v>
      </c>
      <c r="Z2915" t="s">
        <v>134</v>
      </c>
      <c r="AA2915" t="s">
        <v>2394</v>
      </c>
      <c r="AB2915" t="str">
        <f>+IF(W2915="","-",IF(W2915="UNICO","CENSO","MUESTRA"))</f>
        <v>MUESTRA</v>
      </c>
      <c r="AC2915" t="s">
        <v>2397</v>
      </c>
      <c r="AD2915" t="s">
        <v>4529</v>
      </c>
    </row>
    <row r="2916" spans="1:30" x14ac:dyDescent="0.25">
      <c r="A2916" s="5" t="str">
        <f t="shared" si="45"/>
        <v>R 23 - D 20 - 451 - 2431</v>
      </c>
      <c r="B2916" s="23" t="s">
        <v>2347</v>
      </c>
      <c r="C2916" t="s">
        <v>159</v>
      </c>
      <c r="D2916" t="s">
        <v>481</v>
      </c>
      <c r="E2916" t="s">
        <v>482</v>
      </c>
      <c r="F2916" t="s">
        <v>134</v>
      </c>
      <c r="G2916" t="s">
        <v>134</v>
      </c>
      <c r="H2916" t="s">
        <v>12046</v>
      </c>
      <c r="I2916" t="s">
        <v>20</v>
      </c>
      <c r="J2916" t="s">
        <v>2349</v>
      </c>
      <c r="K2916" t="s">
        <v>21</v>
      </c>
      <c r="M2916" t="s">
        <v>12047</v>
      </c>
      <c r="N2916" t="s">
        <v>22</v>
      </c>
      <c r="O2916" t="s">
        <v>23</v>
      </c>
      <c r="P2916" t="s">
        <v>26</v>
      </c>
      <c r="Q2916" t="s">
        <v>2348</v>
      </c>
      <c r="R2916" s="13">
        <v>53</v>
      </c>
      <c r="S2916" s="13">
        <v>1</v>
      </c>
      <c r="T2916" s="21">
        <v>1</v>
      </c>
      <c r="V2916" t="s">
        <v>2154</v>
      </c>
      <c r="W2916" t="s">
        <v>17593</v>
      </c>
      <c r="X2916" s="20" t="str">
        <f>+IF(V2916="","-",CONCATENATE(V2916,"_",W2916))</f>
        <v>FINES_R16212223</v>
      </c>
      <c r="Y2916" s="59">
        <v>0.35528311133384699</v>
      </c>
      <c r="Z2916" t="s">
        <v>134</v>
      </c>
      <c r="AA2916" t="s">
        <v>2394</v>
      </c>
      <c r="AB2916" t="str">
        <f>+IF(W2916="","-",IF(W2916="UNICO","CENSO","MUESTRA"))</f>
        <v>MUESTRA</v>
      </c>
      <c r="AC2916" t="s">
        <v>2397</v>
      </c>
      <c r="AD2916" t="s">
        <v>12048</v>
      </c>
    </row>
    <row r="2917" spans="1:30" x14ac:dyDescent="0.25">
      <c r="A2917" s="5" t="str">
        <f t="shared" si="45"/>
        <v>R 23 - D 20 - 451 - 4342</v>
      </c>
      <c r="B2917" s="23" t="s">
        <v>2347</v>
      </c>
      <c r="C2917" t="s">
        <v>159</v>
      </c>
      <c r="D2917" t="s">
        <v>481</v>
      </c>
      <c r="E2917" t="s">
        <v>482</v>
      </c>
      <c r="F2917" t="s">
        <v>134</v>
      </c>
      <c r="G2917" t="s">
        <v>134</v>
      </c>
      <c r="H2917" t="s">
        <v>12042</v>
      </c>
      <c r="I2917" t="s">
        <v>20</v>
      </c>
      <c r="J2917" t="s">
        <v>2349</v>
      </c>
      <c r="K2917" t="s">
        <v>21</v>
      </c>
      <c r="M2917" t="s">
        <v>12043</v>
      </c>
      <c r="N2917" t="s">
        <v>22</v>
      </c>
      <c r="O2917" t="s">
        <v>23</v>
      </c>
      <c r="P2917" t="s">
        <v>26</v>
      </c>
      <c r="Q2917" t="s">
        <v>2348</v>
      </c>
      <c r="R2917" s="13">
        <v>17</v>
      </c>
      <c r="S2917" s="13">
        <v>1</v>
      </c>
      <c r="T2917" s="21">
        <v>1</v>
      </c>
      <c r="V2917" t="s">
        <v>2154</v>
      </c>
      <c r="W2917" t="s">
        <v>17593</v>
      </c>
      <c r="X2917" s="20" t="str">
        <f>+IF(V2917="","-",CONCATENATE(V2917,"_",W2917))</f>
        <v>FINES_R16212223</v>
      </c>
      <c r="Y2917" s="59">
        <v>0.35827681422233582</v>
      </c>
      <c r="Z2917" t="s">
        <v>134</v>
      </c>
      <c r="AA2917" t="s">
        <v>2394</v>
      </c>
      <c r="AB2917" t="str">
        <f>+IF(W2917="","-",IF(W2917="UNICO","CENSO","MUESTRA"))</f>
        <v>MUESTRA</v>
      </c>
      <c r="AC2917" t="s">
        <v>2398</v>
      </c>
      <c r="AD2917" t="s">
        <v>12044</v>
      </c>
    </row>
    <row r="2918" spans="1:30" x14ac:dyDescent="0.25">
      <c r="A2918" s="5" t="str">
        <f t="shared" si="45"/>
        <v>R 21 - D 52 - 452 - 2422</v>
      </c>
      <c r="B2918" s="23" t="s">
        <v>2347</v>
      </c>
      <c r="C2918" t="s">
        <v>417</v>
      </c>
      <c r="D2918" t="s">
        <v>848</v>
      </c>
      <c r="E2918" t="s">
        <v>850</v>
      </c>
      <c r="F2918" t="s">
        <v>134</v>
      </c>
      <c r="G2918" t="s">
        <v>134</v>
      </c>
      <c r="H2918" t="s">
        <v>6193</v>
      </c>
      <c r="I2918" t="s">
        <v>20</v>
      </c>
      <c r="J2918" t="s">
        <v>2349</v>
      </c>
      <c r="K2918" t="s">
        <v>21</v>
      </c>
      <c r="M2918" t="s">
        <v>6194</v>
      </c>
      <c r="N2918" t="s">
        <v>22</v>
      </c>
      <c r="O2918" t="s">
        <v>23</v>
      </c>
      <c r="P2918" t="s">
        <v>26</v>
      </c>
      <c r="Q2918" t="s">
        <v>2348</v>
      </c>
      <c r="R2918" s="13">
        <v>31</v>
      </c>
      <c r="S2918" s="13">
        <v>1</v>
      </c>
      <c r="T2918" s="21">
        <v>1</v>
      </c>
      <c r="V2918" t="s">
        <v>2154</v>
      </c>
      <c r="W2918" t="s">
        <v>17593</v>
      </c>
      <c r="X2918" s="20" t="str">
        <f>+IF(V2918="","-",CONCATENATE(V2918,"_",W2918))</f>
        <v>FINES_R16212223</v>
      </c>
      <c r="Y2918" s="59">
        <v>0.36105889081954962</v>
      </c>
      <c r="Z2918" t="s">
        <v>134</v>
      </c>
      <c r="AA2918" t="s">
        <v>2394</v>
      </c>
      <c r="AB2918" t="str">
        <f>+IF(W2918="","-",IF(W2918="UNICO","CENSO","MUESTRA"))</f>
        <v>MUESTRA</v>
      </c>
      <c r="AC2918" t="s">
        <v>2398</v>
      </c>
      <c r="AD2918" t="s">
        <v>6195</v>
      </c>
    </row>
    <row r="2919" spans="1:30" x14ac:dyDescent="0.25">
      <c r="A2919" s="5" t="str">
        <f t="shared" si="45"/>
        <v>R 22 - D 8 - 456 - 4377</v>
      </c>
      <c r="B2919" s="23" t="s">
        <v>2347</v>
      </c>
      <c r="C2919" t="s">
        <v>139</v>
      </c>
      <c r="D2919" t="s">
        <v>312</v>
      </c>
      <c r="E2919" t="s">
        <v>314</v>
      </c>
      <c r="F2919" t="s">
        <v>134</v>
      </c>
      <c r="G2919" t="s">
        <v>134</v>
      </c>
      <c r="H2919" t="s">
        <v>12006</v>
      </c>
      <c r="I2919" t="s">
        <v>20</v>
      </c>
      <c r="J2919" t="s">
        <v>2349</v>
      </c>
      <c r="K2919" t="s">
        <v>21</v>
      </c>
      <c r="M2919" t="s">
        <v>12007</v>
      </c>
      <c r="N2919" t="s">
        <v>22</v>
      </c>
      <c r="O2919" t="s">
        <v>23</v>
      </c>
      <c r="P2919" t="s">
        <v>26</v>
      </c>
      <c r="Q2919" t="s">
        <v>2348</v>
      </c>
      <c r="R2919" s="13">
        <v>29</v>
      </c>
      <c r="S2919" s="13">
        <v>1</v>
      </c>
      <c r="T2919" s="21">
        <v>1</v>
      </c>
      <c r="V2919" t="s">
        <v>2154</v>
      </c>
      <c r="W2919" t="s">
        <v>17593</v>
      </c>
      <c r="X2919" s="20" t="str">
        <f>+IF(V2919="","-",CONCATENATE(V2919,"_",W2919))</f>
        <v>FINES_R16212223</v>
      </c>
      <c r="Y2919" s="59">
        <v>0.36174830794334412</v>
      </c>
      <c r="Z2919" t="s">
        <v>134</v>
      </c>
      <c r="AA2919" t="s">
        <v>2394</v>
      </c>
      <c r="AB2919" t="str">
        <f>+IF(W2919="","-",IF(W2919="UNICO","CENSO","MUESTRA"))</f>
        <v>MUESTRA</v>
      </c>
      <c r="AC2919" t="s">
        <v>2397</v>
      </c>
      <c r="AD2919" t="s">
        <v>12008</v>
      </c>
    </row>
    <row r="2920" spans="1:30" x14ac:dyDescent="0.25">
      <c r="A2920" s="5" t="str">
        <f t="shared" si="45"/>
        <v>R 23 - D 20 - 451 - 2433</v>
      </c>
      <c r="B2920" s="23" t="s">
        <v>2347</v>
      </c>
      <c r="C2920" t="s">
        <v>159</v>
      </c>
      <c r="D2920" t="s">
        <v>481</v>
      </c>
      <c r="E2920" t="s">
        <v>482</v>
      </c>
      <c r="F2920" t="s">
        <v>134</v>
      </c>
      <c r="G2920" t="s">
        <v>134</v>
      </c>
      <c r="H2920" t="s">
        <v>6294</v>
      </c>
      <c r="I2920" t="s">
        <v>20</v>
      </c>
      <c r="J2920" t="s">
        <v>2349</v>
      </c>
      <c r="K2920" t="s">
        <v>21</v>
      </c>
      <c r="M2920" t="s">
        <v>2327</v>
      </c>
      <c r="N2920" t="s">
        <v>22</v>
      </c>
      <c r="O2920" t="s">
        <v>23</v>
      </c>
      <c r="P2920" t="s">
        <v>26</v>
      </c>
      <c r="Q2920" t="s">
        <v>2348</v>
      </c>
      <c r="R2920" s="13">
        <v>6</v>
      </c>
      <c r="S2920" s="13">
        <v>1</v>
      </c>
      <c r="T2920" s="21">
        <v>1</v>
      </c>
      <c r="V2920" t="s">
        <v>2154</v>
      </c>
      <c r="W2920" t="s">
        <v>17593</v>
      </c>
      <c r="X2920" s="20" t="str">
        <f>+IF(V2920="","-",CONCATENATE(V2920,"_",W2920))</f>
        <v>FINES_R16212223</v>
      </c>
      <c r="Y2920" s="59">
        <v>0.37532216310501099</v>
      </c>
      <c r="Z2920" t="s">
        <v>134</v>
      </c>
      <c r="AA2920" t="s">
        <v>2394</v>
      </c>
      <c r="AB2920" t="str">
        <f>+IF(W2920="","-",IF(W2920="UNICO","CENSO","MUESTRA"))</f>
        <v>MUESTRA</v>
      </c>
      <c r="AC2920" t="s">
        <v>2397</v>
      </c>
      <c r="AD2920" t="s">
        <v>6295</v>
      </c>
    </row>
    <row r="2921" spans="1:30" x14ac:dyDescent="0.25">
      <c r="A2921" s="5" t="str">
        <f t="shared" si="45"/>
        <v>R 22 - D 78 - 452 - 1095</v>
      </c>
      <c r="B2921" s="23" t="s">
        <v>2347</v>
      </c>
      <c r="C2921" t="s">
        <v>139</v>
      </c>
      <c r="D2921" t="s">
        <v>1397</v>
      </c>
      <c r="E2921" t="s">
        <v>1398</v>
      </c>
      <c r="F2921" t="s">
        <v>134</v>
      </c>
      <c r="G2921" t="s">
        <v>134</v>
      </c>
      <c r="H2921" t="s">
        <v>11971</v>
      </c>
      <c r="I2921" t="s">
        <v>20</v>
      </c>
      <c r="J2921" t="s">
        <v>2349</v>
      </c>
      <c r="K2921" t="s">
        <v>21</v>
      </c>
      <c r="M2921" t="s">
        <v>11972</v>
      </c>
      <c r="N2921" t="s">
        <v>22</v>
      </c>
      <c r="O2921" t="s">
        <v>23</v>
      </c>
      <c r="P2921" t="s">
        <v>26</v>
      </c>
      <c r="Q2921" t="s">
        <v>2348</v>
      </c>
      <c r="R2921" s="13">
        <v>27</v>
      </c>
      <c r="S2921" s="13">
        <v>1</v>
      </c>
      <c r="T2921" s="21">
        <v>1</v>
      </c>
      <c r="V2921" t="s">
        <v>2154</v>
      </c>
      <c r="W2921" t="s">
        <v>17593</v>
      </c>
      <c r="X2921" s="20" t="str">
        <f>+IF(V2921="","-",CONCATENATE(V2921,"_",W2921))</f>
        <v>FINES_R16212223</v>
      </c>
      <c r="Y2921" s="59">
        <v>0.37546858191490168</v>
      </c>
      <c r="Z2921" t="s">
        <v>134</v>
      </c>
      <c r="AA2921" t="s">
        <v>2394</v>
      </c>
      <c r="AB2921" t="str">
        <f>+IF(W2921="","-",IF(W2921="UNICO","CENSO","MUESTRA"))</f>
        <v>MUESTRA</v>
      </c>
      <c r="AC2921" t="s">
        <v>2397</v>
      </c>
      <c r="AD2921" t="s">
        <v>11973</v>
      </c>
    </row>
    <row r="2922" spans="1:30" x14ac:dyDescent="0.25">
      <c r="A2922" s="5" t="str">
        <f t="shared" si="45"/>
        <v>R 22 - D 78 - 452 - 1094</v>
      </c>
      <c r="B2922" s="23" t="s">
        <v>2347</v>
      </c>
      <c r="C2922" t="s">
        <v>139</v>
      </c>
      <c r="D2922" t="s">
        <v>1397</v>
      </c>
      <c r="E2922" t="s">
        <v>1398</v>
      </c>
      <c r="F2922" t="s">
        <v>134</v>
      </c>
      <c r="G2922" t="s">
        <v>134</v>
      </c>
      <c r="H2922" t="s">
        <v>6239</v>
      </c>
      <c r="I2922" t="s">
        <v>20</v>
      </c>
      <c r="J2922" t="s">
        <v>2349</v>
      </c>
      <c r="K2922" t="s">
        <v>21</v>
      </c>
      <c r="M2922" t="s">
        <v>3249</v>
      </c>
      <c r="N2922" t="s">
        <v>22</v>
      </c>
      <c r="O2922" t="s">
        <v>23</v>
      </c>
      <c r="P2922" t="s">
        <v>26</v>
      </c>
      <c r="Q2922" t="s">
        <v>2348</v>
      </c>
      <c r="R2922" s="13">
        <v>21</v>
      </c>
      <c r="S2922" s="13">
        <v>1</v>
      </c>
      <c r="T2922" s="21">
        <v>1</v>
      </c>
      <c r="V2922" t="s">
        <v>2154</v>
      </c>
      <c r="W2922" t="s">
        <v>17593</v>
      </c>
      <c r="X2922" s="20" t="str">
        <f>+IF(V2922="","-",CONCATENATE(V2922,"_",W2922))</f>
        <v>FINES_R16212223</v>
      </c>
      <c r="Y2922" s="59">
        <v>0.3816758394241333</v>
      </c>
      <c r="Z2922" t="s">
        <v>134</v>
      </c>
      <c r="AA2922" t="s">
        <v>2394</v>
      </c>
      <c r="AB2922" t="str">
        <f>+IF(W2922="","-",IF(W2922="UNICO","CENSO","MUESTRA"))</f>
        <v>MUESTRA</v>
      </c>
      <c r="AC2922" t="s">
        <v>2398</v>
      </c>
      <c r="AD2922" t="s">
        <v>6240</v>
      </c>
    </row>
    <row r="2923" spans="1:30" x14ac:dyDescent="0.25">
      <c r="A2923" s="5" t="str">
        <f t="shared" si="45"/>
        <v>R 16 - D 106 - 451 - 1315</v>
      </c>
      <c r="B2923" s="23" t="s">
        <v>2347</v>
      </c>
      <c r="C2923" t="s">
        <v>156</v>
      </c>
      <c r="D2923" t="s">
        <v>515</v>
      </c>
      <c r="E2923" t="s">
        <v>1743</v>
      </c>
      <c r="F2923" t="s">
        <v>134</v>
      </c>
      <c r="G2923" t="s">
        <v>134</v>
      </c>
      <c r="H2923" t="s">
        <v>4508</v>
      </c>
      <c r="I2923" t="s">
        <v>20</v>
      </c>
      <c r="J2923" t="s">
        <v>2349</v>
      </c>
      <c r="K2923" t="s">
        <v>21</v>
      </c>
      <c r="M2923" t="s">
        <v>2295</v>
      </c>
      <c r="N2923" t="s">
        <v>22</v>
      </c>
      <c r="O2923" t="s">
        <v>23</v>
      </c>
      <c r="P2923" t="s">
        <v>26</v>
      </c>
      <c r="Q2923" t="s">
        <v>2348</v>
      </c>
      <c r="R2923" s="13">
        <v>17</v>
      </c>
      <c r="S2923" s="13">
        <v>1</v>
      </c>
      <c r="T2923" s="21">
        <v>1</v>
      </c>
      <c r="V2923" t="s">
        <v>2154</v>
      </c>
      <c r="W2923" t="s">
        <v>17593</v>
      </c>
      <c r="X2923" s="20" t="str">
        <f>+IF(V2923="","-",CONCATENATE(V2923,"_",W2923))</f>
        <v>FINES_R16212223</v>
      </c>
      <c r="Y2923" s="59">
        <v>0.38330793380737299</v>
      </c>
      <c r="Z2923" t="s">
        <v>134</v>
      </c>
      <c r="AA2923" t="s">
        <v>2394</v>
      </c>
      <c r="AB2923" t="str">
        <f>+IF(W2923="","-",IF(W2923="UNICO","CENSO","MUESTRA"))</f>
        <v>MUESTRA</v>
      </c>
      <c r="AC2923" t="s">
        <v>2398</v>
      </c>
      <c r="AD2923" t="s">
        <v>4509</v>
      </c>
    </row>
    <row r="2924" spans="1:30" x14ac:dyDescent="0.25">
      <c r="A2924" s="5" t="str">
        <f t="shared" si="45"/>
        <v>R 22 - D 8 - 451 - 0414</v>
      </c>
      <c r="B2924" s="23" t="s">
        <v>2347</v>
      </c>
      <c r="C2924" t="s">
        <v>139</v>
      </c>
      <c r="D2924" t="s">
        <v>312</v>
      </c>
      <c r="E2924" t="s">
        <v>314</v>
      </c>
      <c r="F2924" t="s">
        <v>134</v>
      </c>
      <c r="G2924" t="s">
        <v>134</v>
      </c>
      <c r="H2924" t="s">
        <v>12010</v>
      </c>
      <c r="I2924" t="s">
        <v>20</v>
      </c>
      <c r="J2924" t="s">
        <v>2349</v>
      </c>
      <c r="K2924" t="s">
        <v>21</v>
      </c>
      <c r="M2924" t="s">
        <v>12011</v>
      </c>
      <c r="N2924" t="s">
        <v>22</v>
      </c>
      <c r="O2924" t="s">
        <v>23</v>
      </c>
      <c r="P2924" t="s">
        <v>26</v>
      </c>
      <c r="Q2924" t="s">
        <v>2348</v>
      </c>
      <c r="R2924" s="13">
        <v>35</v>
      </c>
      <c r="S2924" s="13">
        <v>1</v>
      </c>
      <c r="T2924" s="21">
        <v>1</v>
      </c>
      <c r="V2924" t="s">
        <v>2154</v>
      </c>
      <c r="W2924" t="s">
        <v>17593</v>
      </c>
      <c r="X2924" s="20" t="str">
        <f>+IF(V2924="","-",CONCATENATE(V2924,"_",W2924))</f>
        <v>FINES_R16212223</v>
      </c>
      <c r="Y2924" s="59">
        <v>0.38780683279037481</v>
      </c>
      <c r="Z2924" t="s">
        <v>134</v>
      </c>
      <c r="AA2924" t="s">
        <v>2394</v>
      </c>
      <c r="AB2924" t="str">
        <f>+IF(W2924="","-",IF(W2924="UNICO","CENSO","MUESTRA"))</f>
        <v>MUESTRA</v>
      </c>
      <c r="AC2924" t="s">
        <v>2397</v>
      </c>
      <c r="AD2924" t="s">
        <v>12012</v>
      </c>
    </row>
    <row r="2925" spans="1:30" x14ac:dyDescent="0.25">
      <c r="A2925" s="5" t="str">
        <f t="shared" si="45"/>
        <v>R 23 - D 25 - 453 - 2481</v>
      </c>
      <c r="B2925" s="23" t="s">
        <v>2347</v>
      </c>
      <c r="C2925" t="s">
        <v>159</v>
      </c>
      <c r="D2925" t="s">
        <v>507</v>
      </c>
      <c r="E2925" t="s">
        <v>508</v>
      </c>
      <c r="F2925" t="s">
        <v>134</v>
      </c>
      <c r="G2925" t="s">
        <v>134</v>
      </c>
      <c r="H2925" t="s">
        <v>6297</v>
      </c>
      <c r="I2925" t="s">
        <v>20</v>
      </c>
      <c r="J2925" t="s">
        <v>2349</v>
      </c>
      <c r="K2925" t="s">
        <v>21</v>
      </c>
      <c r="M2925" t="s">
        <v>2326</v>
      </c>
      <c r="N2925" t="s">
        <v>22</v>
      </c>
      <c r="O2925" t="s">
        <v>23</v>
      </c>
      <c r="P2925" t="s">
        <v>26</v>
      </c>
      <c r="Q2925" t="s">
        <v>2348</v>
      </c>
      <c r="R2925" s="13">
        <v>110</v>
      </c>
      <c r="S2925" s="13">
        <v>5</v>
      </c>
      <c r="T2925" s="21">
        <v>1</v>
      </c>
      <c r="V2925" t="s">
        <v>2154</v>
      </c>
      <c r="W2925" t="s">
        <v>17593</v>
      </c>
      <c r="X2925" s="20" t="str">
        <f>+IF(V2925="","-",CONCATENATE(V2925,"_",W2925))</f>
        <v>FINES_R16212223</v>
      </c>
      <c r="Y2925" s="59">
        <v>0.38935473561286932</v>
      </c>
      <c r="Z2925" t="s">
        <v>134</v>
      </c>
      <c r="AA2925" t="s">
        <v>2394</v>
      </c>
      <c r="AB2925" t="str">
        <f>+IF(W2925="","-",IF(W2925="UNICO","CENSO","MUESTRA"))</f>
        <v>MUESTRA</v>
      </c>
      <c r="AC2925" t="s">
        <v>2397</v>
      </c>
      <c r="AD2925" t="s">
        <v>6298</v>
      </c>
    </row>
    <row r="2926" spans="1:30" x14ac:dyDescent="0.25">
      <c r="A2926" s="5" t="str">
        <f t="shared" si="45"/>
        <v>R 16 - D 88 - 451 - 3341</v>
      </c>
      <c r="B2926" s="23" t="s">
        <v>2347</v>
      </c>
      <c r="C2926" t="s">
        <v>156</v>
      </c>
      <c r="D2926" t="s">
        <v>1536</v>
      </c>
      <c r="E2926" t="s">
        <v>1537</v>
      </c>
      <c r="F2926" t="s">
        <v>134</v>
      </c>
      <c r="G2926" t="s">
        <v>134</v>
      </c>
      <c r="H2926" t="s">
        <v>4537</v>
      </c>
      <c r="I2926" t="s">
        <v>20</v>
      </c>
      <c r="J2926" t="s">
        <v>2349</v>
      </c>
      <c r="K2926" t="s">
        <v>21</v>
      </c>
      <c r="M2926" t="s">
        <v>18094</v>
      </c>
      <c r="N2926" t="s">
        <v>22</v>
      </c>
      <c r="O2926" t="s">
        <v>23</v>
      </c>
      <c r="P2926" t="s">
        <v>26</v>
      </c>
      <c r="Q2926" t="s">
        <v>2348</v>
      </c>
      <c r="R2926" s="13">
        <v>11</v>
      </c>
      <c r="S2926" s="13">
        <v>1</v>
      </c>
      <c r="T2926" s="21">
        <v>1</v>
      </c>
      <c r="V2926" t="s">
        <v>2154</v>
      </c>
      <c r="W2926" t="s">
        <v>17593</v>
      </c>
      <c r="X2926" s="20" t="str">
        <f>+IF(V2926="","-",CONCATENATE(V2926,"_",W2926))</f>
        <v>FINES_R16212223</v>
      </c>
      <c r="Y2926" s="59">
        <v>0.39</v>
      </c>
      <c r="Z2926" t="s">
        <v>134</v>
      </c>
      <c r="AA2926" t="s">
        <v>2394</v>
      </c>
      <c r="AB2926" t="str">
        <f>+IF(W2926="","-",IF(W2926="UNICO","CENSO","MUESTRA"))</f>
        <v>MUESTRA</v>
      </c>
      <c r="AC2926" t="s">
        <v>2398</v>
      </c>
      <c r="AD2926" t="s">
        <v>4539</v>
      </c>
    </row>
    <row r="2927" spans="1:30" x14ac:dyDescent="0.25">
      <c r="A2927" s="5" t="str">
        <f t="shared" si="45"/>
        <v>R 16 - D 18 - 451 - 1873</v>
      </c>
      <c r="B2927" s="23" t="s">
        <v>2347</v>
      </c>
      <c r="C2927" t="s">
        <v>156</v>
      </c>
      <c r="D2927" t="s">
        <v>469</v>
      </c>
      <c r="E2927" t="s">
        <v>470</v>
      </c>
      <c r="F2927" t="s">
        <v>134</v>
      </c>
      <c r="G2927" t="s">
        <v>134</v>
      </c>
      <c r="H2927" t="s">
        <v>4520</v>
      </c>
      <c r="I2927" t="s">
        <v>20</v>
      </c>
      <c r="J2927" t="s">
        <v>2349</v>
      </c>
      <c r="K2927" t="s">
        <v>21</v>
      </c>
      <c r="M2927" t="s">
        <v>4521</v>
      </c>
      <c r="N2927" t="s">
        <v>22</v>
      </c>
      <c r="O2927" t="s">
        <v>23</v>
      </c>
      <c r="P2927" t="s">
        <v>26</v>
      </c>
      <c r="Q2927" t="s">
        <v>2348</v>
      </c>
      <c r="R2927" s="13">
        <v>17</v>
      </c>
      <c r="S2927" s="13">
        <v>1</v>
      </c>
      <c r="T2927" s="21">
        <v>1</v>
      </c>
      <c r="V2927" t="s">
        <v>2154</v>
      </c>
      <c r="W2927" t="s">
        <v>17593</v>
      </c>
      <c r="X2927" s="20" t="str">
        <f>+IF(V2927="","-",CONCATENATE(V2927,"_",W2927))</f>
        <v>FINES_R16212223</v>
      </c>
      <c r="Y2927" s="59">
        <v>0.39122086763381958</v>
      </c>
      <c r="Z2927" t="s">
        <v>134</v>
      </c>
      <c r="AA2927" t="s">
        <v>2394</v>
      </c>
      <c r="AB2927" t="str">
        <f>+IF(W2927="","-",IF(W2927="UNICO","CENSO","MUESTRA"))</f>
        <v>MUESTRA</v>
      </c>
      <c r="AC2927" t="s">
        <v>2398</v>
      </c>
      <c r="AD2927" t="s">
        <v>4522</v>
      </c>
    </row>
    <row r="2928" spans="1:30" x14ac:dyDescent="0.25">
      <c r="A2928" s="5" t="str">
        <f t="shared" si="45"/>
        <v>R 21 - D 52 - 452 - 2424</v>
      </c>
      <c r="B2928" s="23" t="s">
        <v>2347</v>
      </c>
      <c r="C2928" t="s">
        <v>417</v>
      </c>
      <c r="D2928" t="s">
        <v>848</v>
      </c>
      <c r="E2928" t="s">
        <v>850</v>
      </c>
      <c r="F2928" t="s">
        <v>134</v>
      </c>
      <c r="G2928" t="s">
        <v>134</v>
      </c>
      <c r="H2928" t="s">
        <v>6201</v>
      </c>
      <c r="I2928" t="s">
        <v>20</v>
      </c>
      <c r="J2928" t="s">
        <v>2349</v>
      </c>
      <c r="K2928" t="s">
        <v>21</v>
      </c>
      <c r="M2928" t="s">
        <v>6202</v>
      </c>
      <c r="N2928" t="s">
        <v>22</v>
      </c>
      <c r="O2928" t="s">
        <v>23</v>
      </c>
      <c r="P2928" t="s">
        <v>26</v>
      </c>
      <c r="Q2928" t="s">
        <v>2348</v>
      </c>
      <c r="R2928" s="13">
        <v>15</v>
      </c>
      <c r="S2928" s="13">
        <v>1</v>
      </c>
      <c r="T2928" s="21">
        <v>1</v>
      </c>
      <c r="V2928" t="s">
        <v>2154</v>
      </c>
      <c r="W2928" t="s">
        <v>17593</v>
      </c>
      <c r="X2928" s="20" t="str">
        <f>+IF(V2928="","-",CONCATENATE(V2928,"_",W2928))</f>
        <v>FINES_R16212223</v>
      </c>
      <c r="Y2928" s="59">
        <v>0.39390090107917791</v>
      </c>
      <c r="Z2928" t="s">
        <v>134</v>
      </c>
      <c r="AA2928" t="s">
        <v>2394</v>
      </c>
      <c r="AB2928" t="str">
        <f>+IF(W2928="","-",IF(W2928="UNICO","CENSO","MUESTRA"))</f>
        <v>MUESTRA</v>
      </c>
      <c r="AC2928" t="s">
        <v>2397</v>
      </c>
      <c r="AD2928" t="s">
        <v>6203</v>
      </c>
    </row>
    <row r="2929" spans="1:30" x14ac:dyDescent="0.25">
      <c r="A2929" s="5" t="str">
        <f t="shared" si="45"/>
        <v>R 23 - D 38 - 451 - 4473</v>
      </c>
      <c r="B2929" s="23" t="s">
        <v>2347</v>
      </c>
      <c r="C2929" t="s">
        <v>159</v>
      </c>
      <c r="D2929" t="s">
        <v>652</v>
      </c>
      <c r="E2929" t="s">
        <v>653</v>
      </c>
      <c r="F2929" t="s">
        <v>134</v>
      </c>
      <c r="G2929" t="s">
        <v>134</v>
      </c>
      <c r="H2929" t="s">
        <v>12051</v>
      </c>
      <c r="I2929" t="s">
        <v>20</v>
      </c>
      <c r="J2929" t="s">
        <v>2349</v>
      </c>
      <c r="K2929" t="s">
        <v>21</v>
      </c>
      <c r="M2929" t="s">
        <v>12052</v>
      </c>
      <c r="N2929" t="s">
        <v>22</v>
      </c>
      <c r="O2929" t="s">
        <v>23</v>
      </c>
      <c r="P2929" t="s">
        <v>26</v>
      </c>
      <c r="Q2929" t="s">
        <v>2348</v>
      </c>
      <c r="R2929" s="13">
        <v>14</v>
      </c>
      <c r="S2929" s="13">
        <v>1</v>
      </c>
      <c r="T2929" s="21">
        <v>1</v>
      </c>
      <c r="V2929" t="s">
        <v>2154</v>
      </c>
      <c r="W2929" t="s">
        <v>17593</v>
      </c>
      <c r="X2929" s="20" t="str">
        <f>+IF(V2929="","-",CONCATENATE(V2929,"_",W2929))</f>
        <v>FINES_R16212223</v>
      </c>
      <c r="Y2929" s="59">
        <v>0.39448335766792297</v>
      </c>
      <c r="Z2929" t="s">
        <v>134</v>
      </c>
      <c r="AA2929" t="s">
        <v>2394</v>
      </c>
      <c r="AB2929" t="str">
        <f>+IF(W2929="","-",IF(W2929="UNICO","CENSO","MUESTRA"))</f>
        <v>MUESTRA</v>
      </c>
      <c r="AC2929" t="s">
        <v>2397</v>
      </c>
      <c r="AD2929" t="s">
        <v>12053</v>
      </c>
    </row>
    <row r="2930" spans="1:30" x14ac:dyDescent="0.25">
      <c r="A2930" s="5" t="str">
        <f t="shared" si="45"/>
        <v>R 21 - D 52 - 452 - 1642</v>
      </c>
      <c r="B2930" s="23" t="s">
        <v>2347</v>
      </c>
      <c r="C2930" t="s">
        <v>417</v>
      </c>
      <c r="D2930" t="s">
        <v>848</v>
      </c>
      <c r="E2930" t="s">
        <v>850</v>
      </c>
      <c r="F2930" t="s">
        <v>134</v>
      </c>
      <c r="G2930" t="s">
        <v>134</v>
      </c>
      <c r="H2930" t="s">
        <v>6173</v>
      </c>
      <c r="I2930" t="s">
        <v>20</v>
      </c>
      <c r="J2930" t="s">
        <v>2349</v>
      </c>
      <c r="K2930" t="s">
        <v>21</v>
      </c>
      <c r="M2930" t="s">
        <v>6174</v>
      </c>
      <c r="N2930" t="s">
        <v>22</v>
      </c>
      <c r="O2930" t="s">
        <v>23</v>
      </c>
      <c r="P2930" t="s">
        <v>26</v>
      </c>
      <c r="Q2930" t="s">
        <v>2348</v>
      </c>
      <c r="R2930" s="13">
        <v>18</v>
      </c>
      <c r="S2930" s="13">
        <v>1</v>
      </c>
      <c r="T2930" s="21">
        <v>1</v>
      </c>
      <c r="V2930" t="s">
        <v>2154</v>
      </c>
      <c r="W2930" t="s">
        <v>17593</v>
      </c>
      <c r="X2930" s="20" t="str">
        <f>+IF(V2930="","-",CONCATENATE(V2930,"_",W2930))</f>
        <v>FINES_R16212223</v>
      </c>
      <c r="Y2930" s="59">
        <v>0.39761796593666082</v>
      </c>
      <c r="Z2930" t="s">
        <v>134</v>
      </c>
      <c r="AA2930" t="s">
        <v>2394</v>
      </c>
      <c r="AB2930" t="str">
        <f>+IF(W2930="","-",IF(W2930="UNICO","CENSO","MUESTRA"))</f>
        <v>MUESTRA</v>
      </c>
      <c r="AC2930" t="s">
        <v>2398</v>
      </c>
      <c r="AD2930" t="s">
        <v>6175</v>
      </c>
    </row>
    <row r="2931" spans="1:30" x14ac:dyDescent="0.25">
      <c r="A2931" s="5" t="str">
        <f t="shared" si="45"/>
        <v>R 16 - D 88 - 451 - 3342</v>
      </c>
      <c r="B2931" s="23" t="s">
        <v>2347</v>
      </c>
      <c r="C2931" t="s">
        <v>156</v>
      </c>
      <c r="D2931" t="s">
        <v>1536</v>
      </c>
      <c r="E2931" t="s">
        <v>1537</v>
      </c>
      <c r="F2931" t="s">
        <v>134</v>
      </c>
      <c r="G2931" t="s">
        <v>134</v>
      </c>
      <c r="H2931" t="s">
        <v>4541</v>
      </c>
      <c r="I2931" t="s">
        <v>20</v>
      </c>
      <c r="J2931" t="s">
        <v>2349</v>
      </c>
      <c r="K2931" t="s">
        <v>21</v>
      </c>
      <c r="M2931" t="s">
        <v>18095</v>
      </c>
      <c r="N2931" t="s">
        <v>22</v>
      </c>
      <c r="O2931" t="s">
        <v>23</v>
      </c>
      <c r="P2931" t="s">
        <v>26</v>
      </c>
      <c r="Q2931" t="s">
        <v>2348</v>
      </c>
      <c r="R2931" s="13">
        <v>19</v>
      </c>
      <c r="S2931" s="13">
        <v>1</v>
      </c>
      <c r="T2931" s="21">
        <v>1</v>
      </c>
      <c r="V2931" t="s">
        <v>2154</v>
      </c>
      <c r="W2931" t="s">
        <v>17593</v>
      </c>
      <c r="X2931" s="20" t="str">
        <f>+IF(V2931="","-",CONCATENATE(V2931,"_",W2931))</f>
        <v>FINES_R16212223</v>
      </c>
      <c r="Y2931" s="59">
        <v>0.40229779481887817</v>
      </c>
      <c r="Z2931" t="s">
        <v>134</v>
      </c>
      <c r="AA2931" t="s">
        <v>2394</v>
      </c>
      <c r="AB2931" t="str">
        <f>+IF(W2931="","-",IF(W2931="UNICO","CENSO","MUESTRA"))</f>
        <v>MUESTRA</v>
      </c>
      <c r="AC2931" t="s">
        <v>2397</v>
      </c>
      <c r="AD2931" t="s">
        <v>4543</v>
      </c>
    </row>
    <row r="2932" spans="1:30" x14ac:dyDescent="0.25">
      <c r="A2932" s="5" t="str">
        <f t="shared" si="45"/>
        <v>R 16 - D 49 - 451 - 4510</v>
      </c>
      <c r="B2932" s="23" t="s">
        <v>2347</v>
      </c>
      <c r="C2932" t="s">
        <v>156</v>
      </c>
      <c r="D2932" t="s">
        <v>299</v>
      </c>
      <c r="E2932" t="s">
        <v>833</v>
      </c>
      <c r="F2932" t="s">
        <v>134</v>
      </c>
      <c r="G2932" t="s">
        <v>134</v>
      </c>
      <c r="H2932" t="s">
        <v>11322</v>
      </c>
      <c r="I2932" t="s">
        <v>20</v>
      </c>
      <c r="J2932" t="s">
        <v>2349</v>
      </c>
      <c r="K2932" t="s">
        <v>21</v>
      </c>
      <c r="M2932" t="s">
        <v>11323</v>
      </c>
      <c r="N2932" t="s">
        <v>22</v>
      </c>
      <c r="O2932" t="s">
        <v>23</v>
      </c>
      <c r="P2932" t="s">
        <v>26</v>
      </c>
      <c r="Q2932" t="s">
        <v>2348</v>
      </c>
      <c r="R2932" s="13">
        <v>15</v>
      </c>
      <c r="S2932" s="13">
        <v>1</v>
      </c>
      <c r="T2932" s="21">
        <v>1</v>
      </c>
      <c r="V2932" t="s">
        <v>2154</v>
      </c>
      <c r="W2932" t="s">
        <v>17593</v>
      </c>
      <c r="X2932" s="20" t="str">
        <f>+IF(V2932="","-",CONCATENATE(V2932,"_",W2932))</f>
        <v>FINES_R16212223</v>
      </c>
      <c r="Y2932" s="59">
        <v>0.40499198436737061</v>
      </c>
      <c r="Z2932" t="s">
        <v>134</v>
      </c>
      <c r="AA2932" t="s">
        <v>2394</v>
      </c>
      <c r="AB2932" t="str">
        <f>+IF(W2932="","-",IF(W2932="UNICO","CENSO","MUESTRA"))</f>
        <v>MUESTRA</v>
      </c>
      <c r="AC2932" t="s">
        <v>2398</v>
      </c>
      <c r="AD2932" t="s">
        <v>11324</v>
      </c>
    </row>
    <row r="2933" spans="1:30" x14ac:dyDescent="0.25">
      <c r="A2933" s="5" t="str">
        <f t="shared" si="45"/>
        <v>R 22 - D 78 - 452 - 1100</v>
      </c>
      <c r="B2933" s="23" t="s">
        <v>2347</v>
      </c>
      <c r="C2933" t="s">
        <v>139</v>
      </c>
      <c r="D2933" t="s">
        <v>1397</v>
      </c>
      <c r="E2933" t="s">
        <v>1398</v>
      </c>
      <c r="F2933" t="s">
        <v>134</v>
      </c>
      <c r="G2933" t="s">
        <v>134</v>
      </c>
      <c r="H2933" t="s">
        <v>11967</v>
      </c>
      <c r="I2933" t="s">
        <v>20</v>
      </c>
      <c r="J2933" t="s">
        <v>2349</v>
      </c>
      <c r="K2933" t="s">
        <v>21</v>
      </c>
      <c r="M2933" t="s">
        <v>18096</v>
      </c>
      <c r="N2933" t="s">
        <v>22</v>
      </c>
      <c r="O2933" t="s">
        <v>23</v>
      </c>
      <c r="P2933" t="s">
        <v>26</v>
      </c>
      <c r="Q2933" t="s">
        <v>2348</v>
      </c>
      <c r="R2933" s="13">
        <v>27</v>
      </c>
      <c r="S2933" s="13">
        <v>1</v>
      </c>
      <c r="T2933" s="21">
        <v>1</v>
      </c>
      <c r="V2933" t="s">
        <v>2154</v>
      </c>
      <c r="W2933" t="s">
        <v>17593</v>
      </c>
      <c r="X2933" s="20" t="str">
        <f>+IF(V2933="","-",CONCATENATE(V2933,"_",W2933))</f>
        <v>FINES_R16212223</v>
      </c>
      <c r="Y2933" s="59">
        <v>0.41177365183830261</v>
      </c>
      <c r="Z2933" t="s">
        <v>134</v>
      </c>
      <c r="AA2933" t="s">
        <v>2394</v>
      </c>
      <c r="AB2933" t="str">
        <f>+IF(W2933="","-",IF(W2933="UNICO","CENSO","MUESTRA"))</f>
        <v>MUESTRA</v>
      </c>
      <c r="AC2933" t="s">
        <v>2397</v>
      </c>
      <c r="AD2933" t="s">
        <v>11968</v>
      </c>
    </row>
    <row r="2934" spans="1:30" x14ac:dyDescent="0.25">
      <c r="A2934" s="5" t="str">
        <f t="shared" si="45"/>
        <v>R 16 - D 49 - 451 - 0458</v>
      </c>
      <c r="B2934" s="23" t="s">
        <v>2347</v>
      </c>
      <c r="C2934" t="s">
        <v>156</v>
      </c>
      <c r="D2934" t="s">
        <v>299</v>
      </c>
      <c r="E2934" t="s">
        <v>833</v>
      </c>
      <c r="F2934" t="s">
        <v>134</v>
      </c>
      <c r="G2934" t="s">
        <v>134</v>
      </c>
      <c r="H2934" t="s">
        <v>11326</v>
      </c>
      <c r="I2934" t="s">
        <v>20</v>
      </c>
      <c r="J2934" t="s">
        <v>2349</v>
      </c>
      <c r="K2934" t="s">
        <v>21</v>
      </c>
      <c r="M2934" t="s">
        <v>11327</v>
      </c>
      <c r="N2934" t="s">
        <v>22</v>
      </c>
      <c r="O2934" t="s">
        <v>23</v>
      </c>
      <c r="P2934" t="s">
        <v>26</v>
      </c>
      <c r="Q2934" t="s">
        <v>2348</v>
      </c>
      <c r="R2934" s="13">
        <v>23</v>
      </c>
      <c r="S2934" s="13">
        <v>1</v>
      </c>
      <c r="T2934" s="21">
        <v>1</v>
      </c>
      <c r="V2934" t="s">
        <v>2154</v>
      </c>
      <c r="W2934" t="s">
        <v>17593</v>
      </c>
      <c r="X2934" s="20" t="str">
        <f>+IF(V2934="","-",CONCATENATE(V2934,"_",W2934))</f>
        <v>FINES_R16212223</v>
      </c>
      <c r="Y2934" s="59">
        <v>0.41686663031578058</v>
      </c>
      <c r="Z2934" t="s">
        <v>134</v>
      </c>
      <c r="AA2934" t="s">
        <v>2394</v>
      </c>
      <c r="AB2934" t="str">
        <f>+IF(W2934="","-",IF(W2934="UNICO","CENSO","MUESTRA"))</f>
        <v>MUESTRA</v>
      </c>
      <c r="AC2934" t="s">
        <v>2397</v>
      </c>
      <c r="AD2934" t="s">
        <v>11328</v>
      </c>
    </row>
    <row r="2935" spans="1:30" x14ac:dyDescent="0.25">
      <c r="A2935" s="5" t="str">
        <f t="shared" si="45"/>
        <v>R 21 - D 50 - 451 - 2053</v>
      </c>
      <c r="B2935" s="23" t="s">
        <v>2347</v>
      </c>
      <c r="C2935" t="s">
        <v>417</v>
      </c>
      <c r="D2935" t="s">
        <v>838</v>
      </c>
      <c r="E2935" t="s">
        <v>839</v>
      </c>
      <c r="F2935" t="s">
        <v>134</v>
      </c>
      <c r="G2935" t="s">
        <v>134</v>
      </c>
      <c r="H2935" t="s">
        <v>6169</v>
      </c>
      <c r="I2935" t="s">
        <v>20</v>
      </c>
      <c r="J2935" t="s">
        <v>2349</v>
      </c>
      <c r="K2935" t="s">
        <v>21</v>
      </c>
      <c r="M2935" t="s">
        <v>6170</v>
      </c>
      <c r="N2935" t="s">
        <v>22</v>
      </c>
      <c r="O2935" t="s">
        <v>23</v>
      </c>
      <c r="P2935" t="s">
        <v>26</v>
      </c>
      <c r="Q2935" t="s">
        <v>2348</v>
      </c>
      <c r="R2935" s="13">
        <v>25</v>
      </c>
      <c r="S2935" s="13">
        <v>2</v>
      </c>
      <c r="T2935" s="21">
        <v>1</v>
      </c>
      <c r="V2935" t="s">
        <v>2154</v>
      </c>
      <c r="W2935" t="s">
        <v>17593</v>
      </c>
      <c r="X2935" s="20" t="str">
        <f>+IF(V2935="","-",CONCATENATE(V2935,"_",W2935))</f>
        <v>FINES_R16212223</v>
      </c>
      <c r="Y2935" s="59">
        <v>0.42201462388038641</v>
      </c>
      <c r="Z2935" t="s">
        <v>134</v>
      </c>
      <c r="AA2935" t="s">
        <v>2394</v>
      </c>
      <c r="AB2935" t="str">
        <f>+IF(W2935="","-",IF(W2935="UNICO","CENSO","MUESTRA"))</f>
        <v>MUESTRA</v>
      </c>
      <c r="AC2935" t="s">
        <v>2397</v>
      </c>
      <c r="AD2935" t="s">
        <v>6171</v>
      </c>
    </row>
    <row r="2936" spans="1:30" x14ac:dyDescent="0.25">
      <c r="A2936" s="5" t="str">
        <f t="shared" si="45"/>
        <v>R 22 - D 112 - 452 - 3430</v>
      </c>
      <c r="B2936" s="23" t="s">
        <v>2347</v>
      </c>
      <c r="C2936" t="s">
        <v>139</v>
      </c>
      <c r="D2936" t="s">
        <v>410</v>
      </c>
      <c r="E2936" t="s">
        <v>1833</v>
      </c>
      <c r="F2936" t="s">
        <v>134</v>
      </c>
      <c r="G2936" t="s">
        <v>134</v>
      </c>
      <c r="H2936" t="s">
        <v>11956</v>
      </c>
      <c r="I2936" t="s">
        <v>20</v>
      </c>
      <c r="J2936" t="s">
        <v>2349</v>
      </c>
      <c r="K2936" t="s">
        <v>21</v>
      </c>
      <c r="M2936" t="s">
        <v>11957</v>
      </c>
      <c r="N2936" t="s">
        <v>22</v>
      </c>
      <c r="O2936" t="s">
        <v>23</v>
      </c>
      <c r="P2936" t="s">
        <v>26</v>
      </c>
      <c r="Q2936" t="s">
        <v>2348</v>
      </c>
      <c r="R2936" s="13">
        <v>13</v>
      </c>
      <c r="S2936" s="13">
        <v>1</v>
      </c>
      <c r="T2936" s="21">
        <v>1</v>
      </c>
      <c r="V2936" t="s">
        <v>2154</v>
      </c>
      <c r="W2936" t="s">
        <v>17593</v>
      </c>
      <c r="X2936" s="20" t="str">
        <f>+IF(V2936="","-",CONCATENATE(V2936,"_",W2936))</f>
        <v>FINES_R16212223</v>
      </c>
      <c r="Y2936" s="59">
        <v>0.42358875274658198</v>
      </c>
      <c r="Z2936" t="s">
        <v>134</v>
      </c>
      <c r="AA2936" t="s">
        <v>2394</v>
      </c>
      <c r="AB2936" t="str">
        <f>+IF(W2936="","-",IF(W2936="UNICO","CENSO","MUESTRA"))</f>
        <v>MUESTRA</v>
      </c>
      <c r="AC2936" t="s">
        <v>2397</v>
      </c>
      <c r="AD2936" t="s">
        <v>11958</v>
      </c>
    </row>
    <row r="2937" spans="1:30" x14ac:dyDescent="0.25">
      <c r="A2937" s="5" t="str">
        <f t="shared" si="45"/>
        <v>R 16 - D 18 - 451 - 4282</v>
      </c>
      <c r="B2937" s="23" t="s">
        <v>2347</v>
      </c>
      <c r="C2937" t="s">
        <v>156</v>
      </c>
      <c r="D2937" t="s">
        <v>469</v>
      </c>
      <c r="E2937" t="s">
        <v>470</v>
      </c>
      <c r="F2937" t="s">
        <v>134</v>
      </c>
      <c r="G2937" t="s">
        <v>134</v>
      </c>
      <c r="H2937" t="s">
        <v>4524</v>
      </c>
      <c r="I2937" t="s">
        <v>20</v>
      </c>
      <c r="J2937" t="s">
        <v>2349</v>
      </c>
      <c r="K2937" t="s">
        <v>21</v>
      </c>
      <c r="M2937" t="s">
        <v>2293</v>
      </c>
      <c r="N2937" t="s">
        <v>22</v>
      </c>
      <c r="O2937" t="s">
        <v>23</v>
      </c>
      <c r="P2937" t="s">
        <v>26</v>
      </c>
      <c r="Q2937" t="s">
        <v>2348</v>
      </c>
      <c r="R2937" s="13">
        <v>19</v>
      </c>
      <c r="S2937" s="13">
        <v>1</v>
      </c>
      <c r="T2937" s="21">
        <v>1</v>
      </c>
      <c r="V2937" t="s">
        <v>2154</v>
      </c>
      <c r="W2937" t="s">
        <v>17593</v>
      </c>
      <c r="X2937" s="20" t="str">
        <f>+IF(V2937="","-",CONCATENATE(V2937,"_",W2937))</f>
        <v>FINES_R16212223</v>
      </c>
      <c r="Y2937" s="59">
        <v>0.4309113621711731</v>
      </c>
      <c r="Z2937" t="s">
        <v>134</v>
      </c>
      <c r="AA2937" t="s">
        <v>2394</v>
      </c>
      <c r="AB2937" t="str">
        <f>+IF(W2937="","-",IF(W2937="UNICO","CENSO","MUESTRA"))</f>
        <v>MUESTRA</v>
      </c>
      <c r="AC2937" t="s">
        <v>2398</v>
      </c>
      <c r="AD2937" t="s">
        <v>4525</v>
      </c>
    </row>
    <row r="2938" spans="1:30" x14ac:dyDescent="0.25">
      <c r="A2938" s="5" t="str">
        <f t="shared" si="45"/>
        <v>R 21 - D 24 - 451 - 3024</v>
      </c>
      <c r="B2938" s="23" t="s">
        <v>2347</v>
      </c>
      <c r="C2938" t="s">
        <v>417</v>
      </c>
      <c r="D2938" t="s">
        <v>502</v>
      </c>
      <c r="E2938" t="s">
        <v>503</v>
      </c>
      <c r="F2938" t="s">
        <v>134</v>
      </c>
      <c r="G2938" t="s">
        <v>134</v>
      </c>
      <c r="H2938" t="s">
        <v>6165</v>
      </c>
      <c r="I2938" t="s">
        <v>20</v>
      </c>
      <c r="J2938" t="s">
        <v>2349</v>
      </c>
      <c r="K2938" t="s">
        <v>21</v>
      </c>
      <c r="M2938" t="s">
        <v>6166</v>
      </c>
      <c r="N2938" t="s">
        <v>22</v>
      </c>
      <c r="O2938" t="s">
        <v>23</v>
      </c>
      <c r="P2938" t="s">
        <v>26</v>
      </c>
      <c r="Q2938" t="s">
        <v>2348</v>
      </c>
      <c r="R2938" s="13">
        <v>11</v>
      </c>
      <c r="S2938" s="13">
        <v>1</v>
      </c>
      <c r="T2938" s="21">
        <v>1</v>
      </c>
      <c r="V2938" t="s">
        <v>2154</v>
      </c>
      <c r="W2938" t="s">
        <v>17593</v>
      </c>
      <c r="X2938" s="20" t="str">
        <f>+IF(V2938="","-",CONCATENATE(V2938,"_",W2938))</f>
        <v>FINES_R16212223</v>
      </c>
      <c r="Y2938" s="59">
        <v>0.43983802199363708</v>
      </c>
      <c r="Z2938" t="s">
        <v>134</v>
      </c>
      <c r="AA2938" t="s">
        <v>2394</v>
      </c>
      <c r="AB2938" t="str">
        <f>+IF(W2938="","-",IF(W2938="UNICO","CENSO","MUESTRA"))</f>
        <v>MUESTRA</v>
      </c>
      <c r="AC2938" t="s">
        <v>2397</v>
      </c>
      <c r="AD2938" t="s">
        <v>6167</v>
      </c>
    </row>
    <row r="2939" spans="1:30" x14ac:dyDescent="0.25">
      <c r="A2939" s="5" t="str">
        <f t="shared" si="45"/>
        <v>R 21 - D 24 - 451 - 3789</v>
      </c>
      <c r="B2939" s="23" t="s">
        <v>2347</v>
      </c>
      <c r="C2939" t="s">
        <v>417</v>
      </c>
      <c r="D2939" t="s">
        <v>502</v>
      </c>
      <c r="E2939" t="s">
        <v>503</v>
      </c>
      <c r="F2939" t="s">
        <v>134</v>
      </c>
      <c r="G2939" t="s">
        <v>134</v>
      </c>
      <c r="H2939" t="s">
        <v>6161</v>
      </c>
      <c r="I2939" t="s">
        <v>20</v>
      </c>
      <c r="J2939" t="s">
        <v>2349</v>
      </c>
      <c r="K2939" t="s">
        <v>21</v>
      </c>
      <c r="M2939" t="s">
        <v>2320</v>
      </c>
      <c r="N2939" t="s">
        <v>22</v>
      </c>
      <c r="O2939" t="s">
        <v>23</v>
      </c>
      <c r="P2939" t="s">
        <v>26</v>
      </c>
      <c r="Q2939" t="s">
        <v>2348</v>
      </c>
      <c r="R2939" s="13">
        <v>12</v>
      </c>
      <c r="S2939" s="13">
        <v>1</v>
      </c>
      <c r="T2939" s="21">
        <v>1</v>
      </c>
      <c r="V2939" t="s">
        <v>2154</v>
      </c>
      <c r="W2939" t="s">
        <v>17593</v>
      </c>
      <c r="X2939" s="20" t="str">
        <f>+IF(V2939="","-",CONCATENATE(V2939,"_",W2939))</f>
        <v>FINES_R16212223</v>
      </c>
      <c r="Y2939" s="59">
        <v>0.442819744348526</v>
      </c>
      <c r="Z2939" t="s">
        <v>134</v>
      </c>
      <c r="AA2939" t="s">
        <v>2394</v>
      </c>
      <c r="AB2939" t="str">
        <f>+IF(W2939="","-",IF(W2939="UNICO","CENSO","MUESTRA"))</f>
        <v>MUESTRA</v>
      </c>
      <c r="AC2939" t="s">
        <v>2397</v>
      </c>
      <c r="AD2939" t="s">
        <v>6162</v>
      </c>
    </row>
    <row r="2940" spans="1:30" x14ac:dyDescent="0.25">
      <c r="A2940" s="5" t="str">
        <f t="shared" si="45"/>
        <v>R 21 - D 52 - 452 - 3752</v>
      </c>
      <c r="B2940" s="23" t="s">
        <v>2347</v>
      </c>
      <c r="C2940" t="s">
        <v>417</v>
      </c>
      <c r="D2940" t="s">
        <v>848</v>
      </c>
      <c r="E2940" t="s">
        <v>850</v>
      </c>
      <c r="F2940" t="s">
        <v>134</v>
      </c>
      <c r="G2940" t="s">
        <v>134</v>
      </c>
      <c r="H2940" t="s">
        <v>6185</v>
      </c>
      <c r="I2940" t="s">
        <v>20</v>
      </c>
      <c r="J2940" t="s">
        <v>2349</v>
      </c>
      <c r="K2940" t="s">
        <v>21</v>
      </c>
      <c r="M2940" t="s">
        <v>6186</v>
      </c>
      <c r="N2940" t="s">
        <v>22</v>
      </c>
      <c r="O2940" t="s">
        <v>23</v>
      </c>
      <c r="P2940" t="s">
        <v>26</v>
      </c>
      <c r="Q2940" t="s">
        <v>2348</v>
      </c>
      <c r="R2940" s="13">
        <v>9</v>
      </c>
      <c r="S2940" s="13">
        <v>1</v>
      </c>
      <c r="T2940" s="21">
        <v>1</v>
      </c>
      <c r="V2940" t="s">
        <v>2154</v>
      </c>
      <c r="W2940" t="s">
        <v>17593</v>
      </c>
      <c r="X2940" s="20" t="str">
        <f>+IF(V2940="","-",CONCATENATE(V2940,"_",W2940))</f>
        <v>FINES_R16212223</v>
      </c>
      <c r="Y2940" s="59">
        <v>0.44917580485343928</v>
      </c>
      <c r="Z2940" t="s">
        <v>134</v>
      </c>
      <c r="AA2940" t="s">
        <v>2394</v>
      </c>
      <c r="AB2940" t="str">
        <f>+IF(W2940="","-",IF(W2940="UNICO","CENSO","MUESTRA"))</f>
        <v>MUESTRA</v>
      </c>
      <c r="AC2940" t="s">
        <v>2398</v>
      </c>
      <c r="AD2940" t="s">
        <v>6187</v>
      </c>
    </row>
    <row r="2941" spans="1:30" x14ac:dyDescent="0.25">
      <c r="A2941" s="5" t="str">
        <f t="shared" si="45"/>
        <v>R 22 - D 126 - 451 - 2823</v>
      </c>
      <c r="B2941" s="23" t="s">
        <v>2347</v>
      </c>
      <c r="C2941" t="s">
        <v>139</v>
      </c>
      <c r="D2941" t="s">
        <v>358</v>
      </c>
      <c r="E2941" t="s">
        <v>1974</v>
      </c>
      <c r="F2941" t="s">
        <v>134</v>
      </c>
      <c r="G2941" t="s">
        <v>134</v>
      </c>
      <c r="H2941" t="s">
        <v>11960</v>
      </c>
      <c r="I2941" t="s">
        <v>20</v>
      </c>
      <c r="J2941" t="s">
        <v>2349</v>
      </c>
      <c r="K2941" t="s">
        <v>21</v>
      </c>
      <c r="M2941" t="s">
        <v>11961</v>
      </c>
      <c r="N2941" t="s">
        <v>22</v>
      </c>
      <c r="O2941" t="s">
        <v>23</v>
      </c>
      <c r="P2941" t="s">
        <v>26</v>
      </c>
      <c r="Q2941" t="s">
        <v>2348</v>
      </c>
      <c r="R2941" s="13">
        <v>21</v>
      </c>
      <c r="S2941" s="13">
        <v>1</v>
      </c>
      <c r="T2941" s="21">
        <v>1</v>
      </c>
      <c r="V2941" t="s">
        <v>2154</v>
      </c>
      <c r="W2941" t="s">
        <v>17593</v>
      </c>
      <c r="X2941" s="20" t="str">
        <f>+IF(V2941="","-",CONCATENATE(V2941,"_",W2941))</f>
        <v>FINES_R16212223</v>
      </c>
      <c r="Y2941" s="59">
        <v>0.47819089889526373</v>
      </c>
      <c r="Z2941" t="s">
        <v>134</v>
      </c>
      <c r="AA2941" t="s">
        <v>2394</v>
      </c>
      <c r="AB2941" t="str">
        <f>+IF(W2941="","-",IF(W2941="UNICO","CENSO","MUESTRA"))</f>
        <v>MUESTRA</v>
      </c>
      <c r="AC2941" t="s">
        <v>2398</v>
      </c>
      <c r="AD2941" t="s">
        <v>11962</v>
      </c>
    </row>
    <row r="2942" spans="1:30" x14ac:dyDescent="0.25">
      <c r="A2942" s="5" t="str">
        <f t="shared" si="45"/>
        <v>R 22 - D 112 - 452 - 4462</v>
      </c>
      <c r="B2942" s="23" t="s">
        <v>2347</v>
      </c>
      <c r="C2942" t="s">
        <v>139</v>
      </c>
      <c r="D2942" t="s">
        <v>410</v>
      </c>
      <c r="E2942" t="s">
        <v>1833</v>
      </c>
      <c r="F2942" t="s">
        <v>134</v>
      </c>
      <c r="G2942" t="s">
        <v>134</v>
      </c>
      <c r="H2942" t="s">
        <v>11952</v>
      </c>
      <c r="I2942" t="s">
        <v>20</v>
      </c>
      <c r="J2942" t="s">
        <v>2349</v>
      </c>
      <c r="K2942" t="s">
        <v>21</v>
      </c>
      <c r="M2942" t="s">
        <v>11953</v>
      </c>
      <c r="N2942" t="s">
        <v>22</v>
      </c>
      <c r="O2942" t="s">
        <v>23</v>
      </c>
      <c r="P2942" t="s">
        <v>26</v>
      </c>
      <c r="Q2942" t="s">
        <v>2348</v>
      </c>
      <c r="R2942" s="13">
        <v>7</v>
      </c>
      <c r="S2942" s="13">
        <v>1</v>
      </c>
      <c r="T2942" s="21">
        <v>1</v>
      </c>
      <c r="V2942" t="s">
        <v>2154</v>
      </c>
      <c r="W2942" t="s">
        <v>17593</v>
      </c>
      <c r="X2942" s="20" t="str">
        <f>+IF(V2942="","-",CONCATENATE(V2942,"_",W2942))</f>
        <v>FINES_R16212223</v>
      </c>
      <c r="Y2942" s="59">
        <v>0.4815179705619812</v>
      </c>
      <c r="Z2942" t="s">
        <v>134</v>
      </c>
      <c r="AA2942" t="s">
        <v>2394</v>
      </c>
      <c r="AB2942" t="str">
        <f>+IF(W2942="","-",IF(W2942="UNICO","CENSO","MUESTRA"))</f>
        <v>MUESTRA</v>
      </c>
      <c r="AC2942" t="s">
        <v>2398</v>
      </c>
      <c r="AD2942" t="s">
        <v>11954</v>
      </c>
    </row>
    <row r="2943" spans="1:30" x14ac:dyDescent="0.25">
      <c r="A2943" s="5" t="str">
        <f t="shared" si="45"/>
        <v>R 22 - D 78 - 452 - 1096</v>
      </c>
      <c r="B2943" s="23" t="s">
        <v>2347</v>
      </c>
      <c r="C2943" t="s">
        <v>139</v>
      </c>
      <c r="D2943" t="s">
        <v>1397</v>
      </c>
      <c r="E2943" t="s">
        <v>1398</v>
      </c>
      <c r="F2943" t="s">
        <v>134</v>
      </c>
      <c r="G2943" t="s">
        <v>134</v>
      </c>
      <c r="H2943" t="s">
        <v>6236</v>
      </c>
      <c r="I2943" t="s">
        <v>20</v>
      </c>
      <c r="J2943" t="s">
        <v>2349</v>
      </c>
      <c r="K2943" t="s">
        <v>21</v>
      </c>
      <c r="M2943" t="s">
        <v>2252</v>
      </c>
      <c r="N2943" t="s">
        <v>22</v>
      </c>
      <c r="O2943" t="s">
        <v>23</v>
      </c>
      <c r="P2943" t="s">
        <v>26</v>
      </c>
      <c r="Q2943" t="s">
        <v>2348</v>
      </c>
      <c r="R2943" s="13">
        <v>52</v>
      </c>
      <c r="S2943" s="13">
        <v>3</v>
      </c>
      <c r="T2943" s="21">
        <v>1</v>
      </c>
      <c r="V2943" t="s">
        <v>2154</v>
      </c>
      <c r="W2943" t="s">
        <v>17593</v>
      </c>
      <c r="X2943" s="20" t="str">
        <f>+IF(V2943="","-",CONCATENATE(V2943,"_",W2943))</f>
        <v>FINES_R16212223</v>
      </c>
      <c r="Y2943" s="59">
        <v>0.49418023228645319</v>
      </c>
      <c r="Z2943" t="s">
        <v>134</v>
      </c>
      <c r="AA2943" t="s">
        <v>2394</v>
      </c>
      <c r="AB2943" t="str">
        <f>+IF(W2943="","-",IF(W2943="UNICO","CENSO","MUESTRA"))</f>
        <v>MUESTRA</v>
      </c>
      <c r="AC2943" t="s">
        <v>2397</v>
      </c>
      <c r="AD2943" t="s">
        <v>6237</v>
      </c>
    </row>
    <row r="2944" spans="1:30" x14ac:dyDescent="0.25">
      <c r="A2944" s="5" t="str">
        <f t="shared" si="45"/>
        <v>R 21 - D 107 - 451 - 4270</v>
      </c>
      <c r="B2944" s="23" t="s">
        <v>2347</v>
      </c>
      <c r="C2944" t="s">
        <v>417</v>
      </c>
      <c r="D2944" t="s">
        <v>532</v>
      </c>
      <c r="E2944" t="s">
        <v>1757</v>
      </c>
      <c r="F2944" t="s">
        <v>134</v>
      </c>
      <c r="G2944" t="s">
        <v>134</v>
      </c>
      <c r="H2944" t="s">
        <v>11906</v>
      </c>
      <c r="I2944" t="s">
        <v>20</v>
      </c>
      <c r="J2944" t="s">
        <v>2349</v>
      </c>
      <c r="K2944" t="s">
        <v>21</v>
      </c>
      <c r="M2944" t="s">
        <v>11907</v>
      </c>
      <c r="N2944" t="s">
        <v>22</v>
      </c>
      <c r="O2944" t="s">
        <v>23</v>
      </c>
      <c r="P2944" t="s">
        <v>26</v>
      </c>
      <c r="Q2944" t="s">
        <v>2348</v>
      </c>
      <c r="R2944" s="13">
        <v>5</v>
      </c>
      <c r="S2944" s="13">
        <v>1</v>
      </c>
      <c r="T2944" s="21">
        <v>1</v>
      </c>
      <c r="V2944" t="s">
        <v>2154</v>
      </c>
      <c r="W2944" t="s">
        <v>17593</v>
      </c>
      <c r="X2944" s="20" t="str">
        <f>+IF(V2944="","-",CONCATENATE(V2944,"_",W2944))</f>
        <v>FINES_R16212223</v>
      </c>
      <c r="Y2944" s="59">
        <v>0.50009161233901978</v>
      </c>
      <c r="Z2944" t="s">
        <v>134</v>
      </c>
      <c r="AA2944" t="s">
        <v>2394</v>
      </c>
      <c r="AB2944" t="str">
        <f>+IF(W2944="","-",IF(W2944="UNICO","CENSO","MUESTRA"))</f>
        <v>MUESTRA</v>
      </c>
      <c r="AC2944" t="s">
        <v>2398</v>
      </c>
      <c r="AD2944" t="s">
        <v>11908</v>
      </c>
    </row>
    <row r="2945" spans="1:30" x14ac:dyDescent="0.25">
      <c r="A2945" s="5" t="str">
        <f t="shared" si="45"/>
        <v>R 22 - D 78 - 452 - 4232</v>
      </c>
      <c r="B2945" s="23" t="s">
        <v>2347</v>
      </c>
      <c r="C2945" t="s">
        <v>139</v>
      </c>
      <c r="D2945" t="s">
        <v>1397</v>
      </c>
      <c r="E2945" t="s">
        <v>1398</v>
      </c>
      <c r="F2945" t="s">
        <v>134</v>
      </c>
      <c r="G2945" t="s">
        <v>134</v>
      </c>
      <c r="H2945" t="s">
        <v>11964</v>
      </c>
      <c r="I2945" t="s">
        <v>20</v>
      </c>
      <c r="J2945" t="s">
        <v>2349</v>
      </c>
      <c r="K2945" t="s">
        <v>21</v>
      </c>
      <c r="M2945" t="s">
        <v>18075</v>
      </c>
      <c r="N2945" t="s">
        <v>22</v>
      </c>
      <c r="O2945" t="s">
        <v>23</v>
      </c>
      <c r="P2945" t="s">
        <v>26</v>
      </c>
      <c r="Q2945" t="s">
        <v>2348</v>
      </c>
      <c r="R2945" s="13">
        <v>12</v>
      </c>
      <c r="S2945" s="13">
        <v>1</v>
      </c>
      <c r="T2945" s="21">
        <v>1</v>
      </c>
      <c r="V2945" t="s">
        <v>2154</v>
      </c>
      <c r="W2945" t="s">
        <v>17593</v>
      </c>
      <c r="X2945" s="20" t="str">
        <f>+IF(V2945="","-",CONCATENATE(V2945,"_",W2945))</f>
        <v>FINES_R16212223</v>
      </c>
      <c r="Y2945" s="59">
        <v>0.50406396389007568</v>
      </c>
      <c r="Z2945" t="s">
        <v>134</v>
      </c>
      <c r="AA2945" t="s">
        <v>2394</v>
      </c>
      <c r="AB2945" t="str">
        <f>+IF(W2945="","-",IF(W2945="UNICO","CENSO","MUESTRA"))</f>
        <v>MUESTRA</v>
      </c>
      <c r="AC2945" t="s">
        <v>2398</v>
      </c>
      <c r="AD2945" t="s">
        <v>11965</v>
      </c>
    </row>
    <row r="2946" spans="1:30" x14ac:dyDescent="0.25">
      <c r="A2946" s="5" t="str">
        <f t="shared" si="45"/>
        <v>R 21 - D 107 - 451 - 3733</v>
      </c>
      <c r="B2946" s="23" t="s">
        <v>2347</v>
      </c>
      <c r="C2946" t="s">
        <v>417</v>
      </c>
      <c r="D2946" t="s">
        <v>532</v>
      </c>
      <c r="E2946" t="s">
        <v>1757</v>
      </c>
      <c r="F2946" t="s">
        <v>134</v>
      </c>
      <c r="G2946" t="s">
        <v>134</v>
      </c>
      <c r="H2946" t="s">
        <v>11918</v>
      </c>
      <c r="I2946" t="s">
        <v>20</v>
      </c>
      <c r="J2946" t="s">
        <v>2349</v>
      </c>
      <c r="K2946" t="s">
        <v>21</v>
      </c>
      <c r="M2946" t="s">
        <v>11919</v>
      </c>
      <c r="N2946" t="s">
        <v>22</v>
      </c>
      <c r="O2946" t="s">
        <v>23</v>
      </c>
      <c r="P2946" t="s">
        <v>26</v>
      </c>
      <c r="Q2946" t="s">
        <v>2348</v>
      </c>
      <c r="R2946" s="13">
        <v>10</v>
      </c>
      <c r="S2946" s="13">
        <v>1</v>
      </c>
      <c r="T2946" s="21">
        <v>1</v>
      </c>
      <c r="V2946" t="s">
        <v>2154</v>
      </c>
      <c r="W2946" t="s">
        <v>17593</v>
      </c>
      <c r="X2946" s="20" t="str">
        <f>+IF(V2946="","-",CONCATENATE(V2946,"_",W2946))</f>
        <v>FINES_R16212223</v>
      </c>
      <c r="Y2946" s="59">
        <v>0.50767147541046143</v>
      </c>
      <c r="Z2946" t="s">
        <v>134</v>
      </c>
      <c r="AA2946" t="s">
        <v>2394</v>
      </c>
      <c r="AB2946" t="str">
        <f>+IF(W2946="","-",IF(W2946="UNICO","CENSO","MUESTRA"))</f>
        <v>MUESTRA</v>
      </c>
      <c r="AC2946" t="s">
        <v>2397</v>
      </c>
      <c r="AD2946" t="s">
        <v>11920</v>
      </c>
    </row>
    <row r="2947" spans="1:30" x14ac:dyDescent="0.25">
      <c r="A2947" s="5" t="str">
        <f t="shared" ref="A2947:A3010" si="46">+H2947</f>
        <v>R 22 - D 78 - 452 - 1098</v>
      </c>
      <c r="B2947" s="23" t="s">
        <v>2347</v>
      </c>
      <c r="C2947" t="s">
        <v>139</v>
      </c>
      <c r="D2947" t="s">
        <v>1397</v>
      </c>
      <c r="E2947" t="s">
        <v>1398</v>
      </c>
      <c r="F2947" t="s">
        <v>134</v>
      </c>
      <c r="G2947" t="s">
        <v>134</v>
      </c>
      <c r="H2947" t="s">
        <v>6248</v>
      </c>
      <c r="I2947" t="s">
        <v>20</v>
      </c>
      <c r="J2947" t="s">
        <v>2349</v>
      </c>
      <c r="K2947" t="s">
        <v>21</v>
      </c>
      <c r="M2947" t="s">
        <v>18097</v>
      </c>
      <c r="N2947" t="s">
        <v>22</v>
      </c>
      <c r="O2947" t="s">
        <v>23</v>
      </c>
      <c r="P2947" t="s">
        <v>26</v>
      </c>
      <c r="Q2947" t="s">
        <v>2348</v>
      </c>
      <c r="R2947" s="13">
        <v>40</v>
      </c>
      <c r="S2947" s="13">
        <v>2</v>
      </c>
      <c r="T2947" s="21">
        <v>1</v>
      </c>
      <c r="V2947" t="s">
        <v>2154</v>
      </c>
      <c r="W2947" t="s">
        <v>17593</v>
      </c>
      <c r="X2947" s="20" t="str">
        <f>+IF(V2947="","-",CONCATENATE(V2947,"_",W2947))</f>
        <v>FINES_R16212223</v>
      </c>
      <c r="Y2947" s="59">
        <v>0.51518326997756958</v>
      </c>
      <c r="Z2947" t="s">
        <v>134</v>
      </c>
      <c r="AA2947" t="s">
        <v>2394</v>
      </c>
      <c r="AB2947" t="str">
        <f>+IF(W2947="","-",IF(W2947="UNICO","CENSO","MUESTRA"))</f>
        <v>MUESTRA</v>
      </c>
      <c r="AC2947" t="s">
        <v>2397</v>
      </c>
      <c r="AD2947" t="s">
        <v>6250</v>
      </c>
    </row>
    <row r="2948" spans="1:30" x14ac:dyDescent="0.25">
      <c r="A2948" s="5" t="str">
        <f t="shared" si="46"/>
        <v>R 22 - D 8 - 452 - 1905</v>
      </c>
      <c r="B2948" s="23" t="s">
        <v>2347</v>
      </c>
      <c r="C2948" t="s">
        <v>139</v>
      </c>
      <c r="D2948" t="s">
        <v>312</v>
      </c>
      <c r="E2948" t="s">
        <v>314</v>
      </c>
      <c r="F2948" t="s">
        <v>134</v>
      </c>
      <c r="G2948" t="s">
        <v>134</v>
      </c>
      <c r="H2948" t="s">
        <v>11998</v>
      </c>
      <c r="I2948" t="s">
        <v>20</v>
      </c>
      <c r="J2948" t="s">
        <v>2349</v>
      </c>
      <c r="K2948" t="s">
        <v>21</v>
      </c>
      <c r="M2948" t="s">
        <v>11999</v>
      </c>
      <c r="N2948" t="s">
        <v>22</v>
      </c>
      <c r="O2948" t="s">
        <v>23</v>
      </c>
      <c r="P2948" t="s">
        <v>26</v>
      </c>
      <c r="Q2948" t="s">
        <v>2348</v>
      </c>
      <c r="R2948" s="13">
        <v>24</v>
      </c>
      <c r="S2948" s="13">
        <v>1</v>
      </c>
      <c r="T2948" s="21">
        <v>1</v>
      </c>
      <c r="V2948" t="s">
        <v>2154</v>
      </c>
      <c r="W2948" t="s">
        <v>17593</v>
      </c>
      <c r="X2948" s="20" t="str">
        <f>+IF(V2948="","-",CONCATENATE(V2948,"_",W2948))</f>
        <v>FINES_R16212223</v>
      </c>
      <c r="Y2948" s="59">
        <v>0.52875041961669922</v>
      </c>
      <c r="Z2948" t="s">
        <v>134</v>
      </c>
      <c r="AA2948" t="s">
        <v>2394</v>
      </c>
      <c r="AB2948" t="str">
        <f>+IF(W2948="","-",IF(W2948="UNICO","CENSO","MUESTRA"))</f>
        <v>MUESTRA</v>
      </c>
      <c r="AC2948" t="s">
        <v>2397</v>
      </c>
      <c r="AD2948" t="s">
        <v>12000</v>
      </c>
    </row>
    <row r="2949" spans="1:30" x14ac:dyDescent="0.25">
      <c r="A2949" s="5" t="str">
        <f t="shared" si="46"/>
        <v>R 22 - D 8 - 462 - 1918</v>
      </c>
      <c r="B2949" s="23" t="s">
        <v>2347</v>
      </c>
      <c r="C2949" t="s">
        <v>139</v>
      </c>
      <c r="D2949" t="s">
        <v>312</v>
      </c>
      <c r="E2949" t="s">
        <v>314</v>
      </c>
      <c r="F2949" t="s">
        <v>134</v>
      </c>
      <c r="G2949" t="s">
        <v>134</v>
      </c>
      <c r="H2949" t="s">
        <v>6256</v>
      </c>
      <c r="I2949" t="s">
        <v>20</v>
      </c>
      <c r="J2949" t="s">
        <v>2349</v>
      </c>
      <c r="K2949" t="s">
        <v>21</v>
      </c>
      <c r="M2949" t="s">
        <v>6257</v>
      </c>
      <c r="N2949" t="s">
        <v>22</v>
      </c>
      <c r="O2949" t="s">
        <v>23</v>
      </c>
      <c r="P2949" t="s">
        <v>26</v>
      </c>
      <c r="Q2949" t="s">
        <v>2348</v>
      </c>
      <c r="R2949" s="13">
        <v>14</v>
      </c>
      <c r="S2949" s="13">
        <v>1</v>
      </c>
      <c r="T2949" s="21">
        <v>1</v>
      </c>
      <c r="V2949" t="s">
        <v>2154</v>
      </c>
      <c r="W2949" t="s">
        <v>17593</v>
      </c>
      <c r="X2949" s="20" t="str">
        <f>+IF(V2949="","-",CONCATENATE(V2949,"_",W2949))</f>
        <v>FINES_R16212223</v>
      </c>
      <c r="Y2949" s="59">
        <v>0.53302979469299316</v>
      </c>
      <c r="Z2949" t="s">
        <v>134</v>
      </c>
      <c r="AA2949" t="s">
        <v>2394</v>
      </c>
      <c r="AB2949" t="str">
        <f>+IF(W2949="","-",IF(W2949="UNICO","CENSO","MUESTRA"))</f>
        <v>MUESTRA</v>
      </c>
      <c r="AC2949" t="s">
        <v>2398</v>
      </c>
      <c r="AD2949" t="s">
        <v>6258</v>
      </c>
    </row>
    <row r="2950" spans="1:30" x14ac:dyDescent="0.25">
      <c r="A2950" s="5" t="str">
        <f t="shared" si="46"/>
        <v>R 22 - D 8 - 451 - 1916</v>
      </c>
      <c r="B2950" s="23" t="s">
        <v>2347</v>
      </c>
      <c r="C2950" t="s">
        <v>139</v>
      </c>
      <c r="D2950" t="s">
        <v>312</v>
      </c>
      <c r="E2950" t="s">
        <v>314</v>
      </c>
      <c r="F2950" t="s">
        <v>134</v>
      </c>
      <c r="G2950" t="s">
        <v>134</v>
      </c>
      <c r="H2950" t="s">
        <v>12014</v>
      </c>
      <c r="I2950" t="s">
        <v>20</v>
      </c>
      <c r="J2950" t="s">
        <v>2349</v>
      </c>
      <c r="K2950" t="s">
        <v>21</v>
      </c>
      <c r="M2950" t="s">
        <v>12015</v>
      </c>
      <c r="N2950" t="s">
        <v>22</v>
      </c>
      <c r="O2950" t="s">
        <v>23</v>
      </c>
      <c r="P2950" t="s">
        <v>26</v>
      </c>
      <c r="Q2950" t="s">
        <v>2348</v>
      </c>
      <c r="R2950" s="13">
        <v>22</v>
      </c>
      <c r="S2950" s="13">
        <v>1</v>
      </c>
      <c r="T2950" s="21">
        <v>1</v>
      </c>
      <c r="V2950" t="s">
        <v>2154</v>
      </c>
      <c r="W2950" t="s">
        <v>17593</v>
      </c>
      <c r="X2950" s="20" t="str">
        <f>+IF(V2950="","-",CONCATENATE(V2950,"_",W2950))</f>
        <v>FINES_R16212223</v>
      </c>
      <c r="Y2950" s="59">
        <v>0.54205161333084106</v>
      </c>
      <c r="Z2950" t="s">
        <v>134</v>
      </c>
      <c r="AA2950" t="s">
        <v>2394</v>
      </c>
      <c r="AB2950" t="str">
        <f>+IF(W2950="","-",IF(W2950="UNICO","CENSO","MUESTRA"))</f>
        <v>MUESTRA</v>
      </c>
      <c r="AC2950" t="s">
        <v>2397</v>
      </c>
      <c r="AD2950" t="s">
        <v>12016</v>
      </c>
    </row>
    <row r="2951" spans="1:30" x14ac:dyDescent="0.25">
      <c r="A2951" s="5" t="str">
        <f t="shared" si="46"/>
        <v>R 22 - D 8 - 456 - 1911</v>
      </c>
      <c r="B2951" s="23" t="s">
        <v>2347</v>
      </c>
      <c r="C2951" t="s">
        <v>139</v>
      </c>
      <c r="D2951" t="s">
        <v>312</v>
      </c>
      <c r="E2951" t="s">
        <v>314</v>
      </c>
      <c r="F2951" t="s">
        <v>134</v>
      </c>
      <c r="G2951" t="s">
        <v>134</v>
      </c>
      <c r="H2951" t="s">
        <v>11994</v>
      </c>
      <c r="I2951" t="s">
        <v>20</v>
      </c>
      <c r="J2951" t="s">
        <v>2349</v>
      </c>
      <c r="K2951" t="s">
        <v>21</v>
      </c>
      <c r="M2951" t="s">
        <v>11995</v>
      </c>
      <c r="N2951" t="s">
        <v>22</v>
      </c>
      <c r="O2951" t="s">
        <v>23</v>
      </c>
      <c r="P2951" t="s">
        <v>26</v>
      </c>
      <c r="Q2951" t="s">
        <v>2348</v>
      </c>
      <c r="R2951" s="13">
        <v>34</v>
      </c>
      <c r="S2951" s="13">
        <v>1</v>
      </c>
      <c r="T2951" s="21">
        <v>1</v>
      </c>
      <c r="V2951" t="s">
        <v>2154</v>
      </c>
      <c r="W2951" t="s">
        <v>17593</v>
      </c>
      <c r="X2951" s="20" t="str">
        <f>+IF(V2951="","-",CONCATENATE(V2951,"_",W2951))</f>
        <v>FINES_R16212223</v>
      </c>
      <c r="Y2951" s="59">
        <v>0.54932022094726563</v>
      </c>
      <c r="Z2951" t="s">
        <v>134</v>
      </c>
      <c r="AA2951" t="s">
        <v>2394</v>
      </c>
      <c r="AB2951" t="str">
        <f>+IF(W2951="","-",IF(W2951="UNICO","CENSO","MUESTRA"))</f>
        <v>MUESTRA</v>
      </c>
      <c r="AC2951" t="s">
        <v>2398</v>
      </c>
      <c r="AD2951" t="s">
        <v>11996</v>
      </c>
    </row>
    <row r="2952" spans="1:30" x14ac:dyDescent="0.25">
      <c r="A2952" s="5" t="str">
        <f t="shared" si="46"/>
        <v>R 22 - D 8 - 451 - 4376</v>
      </c>
      <c r="B2952" s="23" t="s">
        <v>2347</v>
      </c>
      <c r="C2952" t="s">
        <v>139</v>
      </c>
      <c r="D2952" t="s">
        <v>312</v>
      </c>
      <c r="E2952" t="s">
        <v>314</v>
      </c>
      <c r="F2952" t="s">
        <v>134</v>
      </c>
      <c r="G2952" t="s">
        <v>134</v>
      </c>
      <c r="H2952" t="s">
        <v>11982</v>
      </c>
      <c r="I2952" t="s">
        <v>20</v>
      </c>
      <c r="J2952" t="s">
        <v>2349</v>
      </c>
      <c r="K2952" t="s">
        <v>21</v>
      </c>
      <c r="M2952" t="s">
        <v>11983</v>
      </c>
      <c r="N2952" t="s">
        <v>22</v>
      </c>
      <c r="O2952" t="s">
        <v>23</v>
      </c>
      <c r="P2952" t="s">
        <v>26</v>
      </c>
      <c r="Q2952" t="s">
        <v>2348</v>
      </c>
      <c r="R2952" s="13">
        <v>28</v>
      </c>
      <c r="S2952" s="13">
        <v>1</v>
      </c>
      <c r="T2952" s="21">
        <v>1</v>
      </c>
      <c r="V2952" t="s">
        <v>2154</v>
      </c>
      <c r="W2952" t="s">
        <v>17593</v>
      </c>
      <c r="X2952" s="20" t="str">
        <f>+IF(V2952="","-",CONCATENATE(V2952,"_",W2952))</f>
        <v>FINES_R16212223</v>
      </c>
      <c r="Y2952" s="59">
        <v>0.5799480676651001</v>
      </c>
      <c r="Z2952" t="s">
        <v>134</v>
      </c>
      <c r="AA2952" t="s">
        <v>2394</v>
      </c>
      <c r="AB2952" t="str">
        <f>+IF(W2952="","-",IF(W2952="UNICO","CENSO","MUESTRA"))</f>
        <v>MUESTRA</v>
      </c>
      <c r="AC2952" t="s">
        <v>2397</v>
      </c>
      <c r="AD2952" t="s">
        <v>11984</v>
      </c>
    </row>
    <row r="2953" spans="1:30" x14ac:dyDescent="0.25">
      <c r="A2953" s="5" t="str">
        <f t="shared" si="46"/>
        <v>R 22 - D 110 - 451 - 1245</v>
      </c>
      <c r="B2953" s="23" t="s">
        <v>2347</v>
      </c>
      <c r="C2953" t="s">
        <v>139</v>
      </c>
      <c r="D2953" t="s">
        <v>224</v>
      </c>
      <c r="E2953" t="s">
        <v>1788</v>
      </c>
      <c r="F2953" t="s">
        <v>134</v>
      </c>
      <c r="G2953" t="s">
        <v>134</v>
      </c>
      <c r="H2953" t="s">
        <v>6218</v>
      </c>
      <c r="I2953" t="s">
        <v>20</v>
      </c>
      <c r="J2953" t="s">
        <v>2349</v>
      </c>
      <c r="K2953" t="s">
        <v>21</v>
      </c>
      <c r="M2953" t="s">
        <v>6219</v>
      </c>
      <c r="N2953" t="s">
        <v>22</v>
      </c>
      <c r="O2953" t="s">
        <v>23</v>
      </c>
      <c r="P2953" t="s">
        <v>26</v>
      </c>
      <c r="Q2953" t="s">
        <v>2348</v>
      </c>
      <c r="R2953" s="13">
        <v>12</v>
      </c>
      <c r="S2953" s="13">
        <v>1</v>
      </c>
      <c r="T2953" s="21">
        <v>1</v>
      </c>
      <c r="V2953" t="s">
        <v>2154</v>
      </c>
      <c r="W2953" t="s">
        <v>17593</v>
      </c>
      <c r="X2953" s="20" t="str">
        <f>+IF(V2953="","-",CONCATENATE(V2953,"_",W2953))</f>
        <v>FINES_R16212223</v>
      </c>
      <c r="Y2953" s="59">
        <v>0.59836238622665405</v>
      </c>
      <c r="Z2953" t="s">
        <v>134</v>
      </c>
      <c r="AA2953" t="s">
        <v>2394</v>
      </c>
      <c r="AB2953" t="str">
        <f>+IF(W2953="","-",IF(W2953="UNICO","CENSO","MUESTRA"))</f>
        <v>MUESTRA</v>
      </c>
      <c r="AC2953" t="s">
        <v>2398</v>
      </c>
      <c r="AD2953" t="s">
        <v>6220</v>
      </c>
    </row>
    <row r="2954" spans="1:30" x14ac:dyDescent="0.25">
      <c r="A2954" s="5" t="str">
        <f t="shared" si="46"/>
        <v>R 22 - D 110 - 451 - 3740</v>
      </c>
      <c r="B2954" s="23" t="s">
        <v>2347</v>
      </c>
      <c r="C2954" t="s">
        <v>139</v>
      </c>
      <c r="D2954" t="s">
        <v>224</v>
      </c>
      <c r="E2954" t="s">
        <v>1788</v>
      </c>
      <c r="F2954" t="s">
        <v>134</v>
      </c>
      <c r="G2954" t="s">
        <v>134</v>
      </c>
      <c r="H2954" t="s">
        <v>6225</v>
      </c>
      <c r="I2954" t="s">
        <v>20</v>
      </c>
      <c r="J2954" t="s">
        <v>2349</v>
      </c>
      <c r="K2954" t="s">
        <v>21</v>
      </c>
      <c r="M2954" t="s">
        <v>6219</v>
      </c>
      <c r="N2954" t="s">
        <v>22</v>
      </c>
      <c r="O2954" t="s">
        <v>23</v>
      </c>
      <c r="P2954" t="s">
        <v>26</v>
      </c>
      <c r="Q2954" t="s">
        <v>2348</v>
      </c>
      <c r="R2954" s="13">
        <v>8</v>
      </c>
      <c r="S2954" s="13">
        <v>1</v>
      </c>
      <c r="T2954" s="21">
        <v>1</v>
      </c>
      <c r="V2954" t="s">
        <v>2154</v>
      </c>
      <c r="W2954" t="s">
        <v>17593</v>
      </c>
      <c r="X2954" s="20" t="str">
        <f>+IF(V2954="","-",CONCATENATE(V2954,"_",W2954))</f>
        <v>FINES_R16212223</v>
      </c>
      <c r="Y2954" s="59">
        <v>0.59836238622665405</v>
      </c>
      <c r="Z2954" t="s">
        <v>134</v>
      </c>
      <c r="AA2954" t="s">
        <v>2394</v>
      </c>
      <c r="AB2954" t="str">
        <f>+IF(W2954="","-",IF(W2954="UNICO","CENSO","MUESTRA"))</f>
        <v>MUESTRA</v>
      </c>
      <c r="AC2954" t="s">
        <v>2397</v>
      </c>
      <c r="AD2954" t="s">
        <v>6220</v>
      </c>
    </row>
    <row r="2955" spans="1:30" x14ac:dyDescent="0.25">
      <c r="A2955" s="5" t="str">
        <f t="shared" si="46"/>
        <v>R 21 - D 107 - 451 - 4269</v>
      </c>
      <c r="B2955" s="23" t="s">
        <v>2347</v>
      </c>
      <c r="C2955" t="s">
        <v>417</v>
      </c>
      <c r="D2955" t="s">
        <v>532</v>
      </c>
      <c r="E2955" t="s">
        <v>1757</v>
      </c>
      <c r="F2955" t="s">
        <v>134</v>
      </c>
      <c r="G2955" t="s">
        <v>134</v>
      </c>
      <c r="H2955" t="s">
        <v>11902</v>
      </c>
      <c r="I2955" t="s">
        <v>20</v>
      </c>
      <c r="J2955" t="s">
        <v>2349</v>
      </c>
      <c r="K2955" t="s">
        <v>21</v>
      </c>
      <c r="M2955" t="s">
        <v>11903</v>
      </c>
      <c r="N2955" t="s">
        <v>22</v>
      </c>
      <c r="O2955" t="s">
        <v>23</v>
      </c>
      <c r="P2955" t="s">
        <v>26</v>
      </c>
      <c r="Q2955" t="s">
        <v>2348</v>
      </c>
      <c r="R2955" s="13">
        <v>12</v>
      </c>
      <c r="S2955" s="13">
        <v>1</v>
      </c>
      <c r="T2955" s="21">
        <v>1</v>
      </c>
      <c r="V2955" t="s">
        <v>2154</v>
      </c>
      <c r="W2955" t="s">
        <v>17593</v>
      </c>
      <c r="X2955" s="20" t="str">
        <f>+IF(V2955="","-",CONCATENATE(V2955,"_",W2955))</f>
        <v>FINES_R16212223</v>
      </c>
      <c r="Y2955" s="59">
        <v>0.62005060911178589</v>
      </c>
      <c r="Z2955" t="s">
        <v>134</v>
      </c>
      <c r="AA2955" t="s">
        <v>2394</v>
      </c>
      <c r="AB2955" t="str">
        <f>+IF(W2955="","-",IF(W2955="UNICO","CENSO","MUESTRA"))</f>
        <v>MUESTRA</v>
      </c>
      <c r="AC2955" t="s">
        <v>2397</v>
      </c>
      <c r="AD2955" t="s">
        <v>11904</v>
      </c>
    </row>
    <row r="2956" spans="1:30" x14ac:dyDescent="0.25">
      <c r="A2956" s="5" t="str">
        <f t="shared" si="46"/>
        <v>R 22 - D 8 - 456 - 1912</v>
      </c>
      <c r="B2956" s="23" t="s">
        <v>2347</v>
      </c>
      <c r="C2956" t="s">
        <v>139</v>
      </c>
      <c r="D2956" t="s">
        <v>312</v>
      </c>
      <c r="E2956" t="s">
        <v>314</v>
      </c>
      <c r="F2956" t="s">
        <v>134</v>
      </c>
      <c r="G2956" t="s">
        <v>134</v>
      </c>
      <c r="H2956" t="s">
        <v>6252</v>
      </c>
      <c r="I2956" t="s">
        <v>20</v>
      </c>
      <c r="J2956" t="s">
        <v>2349</v>
      </c>
      <c r="K2956" t="s">
        <v>21</v>
      </c>
      <c r="M2956" t="s">
        <v>6253</v>
      </c>
      <c r="N2956" t="s">
        <v>22</v>
      </c>
      <c r="O2956" t="s">
        <v>23</v>
      </c>
      <c r="P2956" t="s">
        <v>26</v>
      </c>
      <c r="Q2956" t="s">
        <v>2348</v>
      </c>
      <c r="R2956" s="13">
        <v>33</v>
      </c>
      <c r="S2956" s="13">
        <v>1</v>
      </c>
      <c r="T2956" s="21">
        <v>1</v>
      </c>
      <c r="V2956" t="s">
        <v>2154</v>
      </c>
      <c r="W2956" t="s">
        <v>17593</v>
      </c>
      <c r="X2956" s="20" t="str">
        <f>+IF(V2956="","-",CONCATENATE(V2956,"_",W2956))</f>
        <v>FINES_R16212223</v>
      </c>
      <c r="Y2956" s="59">
        <v>0.62373960018157959</v>
      </c>
      <c r="Z2956" t="s">
        <v>134</v>
      </c>
      <c r="AA2956" t="s">
        <v>2394</v>
      </c>
      <c r="AB2956" t="str">
        <f>+IF(W2956="","-",IF(W2956="UNICO","CENSO","MUESTRA"))</f>
        <v>MUESTRA</v>
      </c>
      <c r="AC2956" t="s">
        <v>2398</v>
      </c>
      <c r="AD2956" t="s">
        <v>6254</v>
      </c>
    </row>
    <row r="2957" spans="1:30" x14ac:dyDescent="0.25">
      <c r="A2957" s="5" t="str">
        <f t="shared" si="46"/>
        <v>R 21 - D 107 - 451 - 4271</v>
      </c>
      <c r="B2957" s="23" t="s">
        <v>2347</v>
      </c>
      <c r="C2957" t="s">
        <v>417</v>
      </c>
      <c r="D2957" t="s">
        <v>532</v>
      </c>
      <c r="E2957" t="s">
        <v>1757</v>
      </c>
      <c r="F2957" t="s">
        <v>134</v>
      </c>
      <c r="G2957" t="s">
        <v>134</v>
      </c>
      <c r="H2957" t="s">
        <v>11910</v>
      </c>
      <c r="I2957" t="s">
        <v>20</v>
      </c>
      <c r="J2957" t="s">
        <v>2349</v>
      </c>
      <c r="K2957" t="s">
        <v>21</v>
      </c>
      <c r="M2957" t="s">
        <v>11911</v>
      </c>
      <c r="N2957" t="s">
        <v>22</v>
      </c>
      <c r="O2957" t="s">
        <v>23</v>
      </c>
      <c r="P2957" t="s">
        <v>26</v>
      </c>
      <c r="Q2957" t="s">
        <v>2348</v>
      </c>
      <c r="R2957" s="13">
        <v>13</v>
      </c>
      <c r="S2957" s="13">
        <v>1</v>
      </c>
      <c r="T2957" s="21">
        <v>1</v>
      </c>
      <c r="V2957" t="s">
        <v>2154</v>
      </c>
      <c r="W2957" t="s">
        <v>17593</v>
      </c>
      <c r="X2957" s="20" t="str">
        <f>+IF(V2957="","-",CONCATENATE(V2957,"_",W2957))</f>
        <v>FINES_R16212223</v>
      </c>
      <c r="Y2957" s="59">
        <v>0.64528805017471313</v>
      </c>
      <c r="Z2957" t="s">
        <v>134</v>
      </c>
      <c r="AA2957" t="s">
        <v>2394</v>
      </c>
      <c r="AB2957" t="str">
        <f>+IF(W2957="","-",IF(W2957="UNICO","CENSO","MUESTRA"))</f>
        <v>MUESTRA</v>
      </c>
      <c r="AC2957" t="s">
        <v>2398</v>
      </c>
      <c r="AD2957" t="s">
        <v>11912</v>
      </c>
    </row>
    <row r="2958" spans="1:30" x14ac:dyDescent="0.25">
      <c r="A2958" s="5" t="str">
        <f t="shared" si="46"/>
        <v>R 22 - D 8 - 452 - 1907</v>
      </c>
      <c r="B2958" s="23" t="s">
        <v>2347</v>
      </c>
      <c r="C2958" t="s">
        <v>139</v>
      </c>
      <c r="D2958" t="s">
        <v>312</v>
      </c>
      <c r="E2958" t="s">
        <v>314</v>
      </c>
      <c r="F2958" t="s">
        <v>134</v>
      </c>
      <c r="G2958" t="s">
        <v>134</v>
      </c>
      <c r="H2958" t="s">
        <v>12002</v>
      </c>
      <c r="I2958" t="s">
        <v>20</v>
      </c>
      <c r="J2958" t="s">
        <v>2349</v>
      </c>
      <c r="K2958" t="s">
        <v>21</v>
      </c>
      <c r="M2958" t="s">
        <v>12003</v>
      </c>
      <c r="N2958" t="s">
        <v>22</v>
      </c>
      <c r="O2958" t="s">
        <v>23</v>
      </c>
      <c r="P2958" t="s">
        <v>26</v>
      </c>
      <c r="Q2958" t="s">
        <v>2348</v>
      </c>
      <c r="R2958" s="13">
        <v>30</v>
      </c>
      <c r="S2958" s="13">
        <v>1</v>
      </c>
      <c r="T2958" s="21">
        <v>1</v>
      </c>
      <c r="V2958" t="s">
        <v>2154</v>
      </c>
      <c r="W2958" t="s">
        <v>17593</v>
      </c>
      <c r="X2958" s="20" t="str">
        <f>+IF(V2958="","-",CONCATENATE(V2958,"_",W2958))</f>
        <v>FINES_R16212223</v>
      </c>
      <c r="Y2958" s="59">
        <v>0.65283280611038208</v>
      </c>
      <c r="Z2958" t="s">
        <v>134</v>
      </c>
      <c r="AA2958" t="s">
        <v>2394</v>
      </c>
      <c r="AB2958" t="str">
        <f>+IF(W2958="","-",IF(W2958="UNICO","CENSO","MUESTRA"))</f>
        <v>MUESTRA</v>
      </c>
      <c r="AC2958" t="s">
        <v>2398</v>
      </c>
      <c r="AD2958" t="s">
        <v>12004</v>
      </c>
    </row>
    <row r="2959" spans="1:30" x14ac:dyDescent="0.25">
      <c r="A2959" s="5" t="str">
        <f t="shared" si="46"/>
        <v>R 21 - D 107 - 451 - 2493</v>
      </c>
      <c r="B2959" s="23" t="s">
        <v>2347</v>
      </c>
      <c r="C2959" t="s">
        <v>417</v>
      </c>
      <c r="D2959" t="s">
        <v>532</v>
      </c>
      <c r="E2959" t="s">
        <v>1757</v>
      </c>
      <c r="F2959" t="s">
        <v>134</v>
      </c>
      <c r="G2959" t="s">
        <v>134</v>
      </c>
      <c r="H2959" t="s">
        <v>11914</v>
      </c>
      <c r="I2959" t="s">
        <v>20</v>
      </c>
      <c r="J2959" t="s">
        <v>2349</v>
      </c>
      <c r="K2959" t="s">
        <v>21</v>
      </c>
      <c r="M2959" t="s">
        <v>11915</v>
      </c>
      <c r="N2959" t="s">
        <v>22</v>
      </c>
      <c r="O2959" t="s">
        <v>23</v>
      </c>
      <c r="P2959" t="s">
        <v>26</v>
      </c>
      <c r="Q2959" t="s">
        <v>2348</v>
      </c>
      <c r="R2959" s="13">
        <v>10</v>
      </c>
      <c r="S2959" s="13">
        <v>1</v>
      </c>
      <c r="T2959" s="21">
        <v>1</v>
      </c>
      <c r="V2959" t="s">
        <v>2154</v>
      </c>
      <c r="W2959" t="s">
        <v>17593</v>
      </c>
      <c r="X2959" s="20" t="str">
        <f>+IF(V2959="","-",CONCATENATE(V2959,"_",W2959))</f>
        <v>FINES_R16212223</v>
      </c>
      <c r="Y2959" s="59">
        <v>0.66787314414978027</v>
      </c>
      <c r="Z2959" t="s">
        <v>134</v>
      </c>
      <c r="AA2959" t="s">
        <v>2394</v>
      </c>
      <c r="AB2959" t="str">
        <f>+IF(W2959="","-",IF(W2959="UNICO","CENSO","MUESTRA"))</f>
        <v>MUESTRA</v>
      </c>
      <c r="AC2959" t="s">
        <v>2398</v>
      </c>
      <c r="AD2959" t="s">
        <v>11916</v>
      </c>
    </row>
    <row r="2960" spans="1:30" x14ac:dyDescent="0.25">
      <c r="A2960" s="5" t="str">
        <f t="shared" si="46"/>
        <v>R 22 - D 8 - 462 - 1913</v>
      </c>
      <c r="B2960" s="23" t="s">
        <v>2347</v>
      </c>
      <c r="C2960" t="s">
        <v>139</v>
      </c>
      <c r="D2960" t="s">
        <v>312</v>
      </c>
      <c r="E2960" t="s">
        <v>314</v>
      </c>
      <c r="F2960" t="s">
        <v>134</v>
      </c>
      <c r="G2960" t="s">
        <v>134</v>
      </c>
      <c r="H2960" t="s">
        <v>6260</v>
      </c>
      <c r="I2960" t="s">
        <v>20</v>
      </c>
      <c r="J2960" t="s">
        <v>2349</v>
      </c>
      <c r="K2960" t="s">
        <v>21</v>
      </c>
      <c r="M2960" t="s">
        <v>6261</v>
      </c>
      <c r="N2960" t="s">
        <v>22</v>
      </c>
      <c r="O2960" t="s">
        <v>23</v>
      </c>
      <c r="P2960" t="s">
        <v>26</v>
      </c>
      <c r="Q2960" t="s">
        <v>2348</v>
      </c>
      <c r="R2960" s="13">
        <v>43</v>
      </c>
      <c r="S2960" s="13">
        <v>2</v>
      </c>
      <c r="T2960" s="21">
        <v>1</v>
      </c>
      <c r="V2960" t="s">
        <v>2154</v>
      </c>
      <c r="W2960" t="s">
        <v>17593</v>
      </c>
      <c r="X2960" s="20" t="str">
        <f>+IF(V2960="","-",CONCATENATE(V2960,"_",W2960))</f>
        <v>FINES_R16212223</v>
      </c>
      <c r="Y2960" s="59">
        <v>0.69423389434814453</v>
      </c>
      <c r="Z2960" t="s">
        <v>134</v>
      </c>
      <c r="AA2960" t="s">
        <v>2394</v>
      </c>
      <c r="AB2960" t="str">
        <f>+IF(W2960="","-",IF(W2960="UNICO","CENSO","MUESTRA"))</f>
        <v>MUESTRA</v>
      </c>
      <c r="AC2960" t="s">
        <v>2397</v>
      </c>
      <c r="AD2960" t="s">
        <v>6262</v>
      </c>
    </row>
    <row r="2961" spans="1:30" x14ac:dyDescent="0.25">
      <c r="A2961" s="5" t="str">
        <f t="shared" si="46"/>
        <v>R 22 - D 110 - 451 - 1243</v>
      </c>
      <c r="B2961" s="23" t="s">
        <v>2347</v>
      </c>
      <c r="C2961" t="s">
        <v>139</v>
      </c>
      <c r="D2961" t="s">
        <v>224</v>
      </c>
      <c r="E2961" t="s">
        <v>1788</v>
      </c>
      <c r="F2961" t="s">
        <v>134</v>
      </c>
      <c r="G2961" t="s">
        <v>134</v>
      </c>
      <c r="H2961" t="s">
        <v>6214</v>
      </c>
      <c r="I2961" t="s">
        <v>20</v>
      </c>
      <c r="J2961" t="s">
        <v>2349</v>
      </c>
      <c r="K2961" t="s">
        <v>21</v>
      </c>
      <c r="M2961" t="s">
        <v>6215</v>
      </c>
      <c r="N2961" t="s">
        <v>22</v>
      </c>
      <c r="O2961" t="s">
        <v>23</v>
      </c>
      <c r="P2961" t="s">
        <v>26</v>
      </c>
      <c r="Q2961" t="s">
        <v>2348</v>
      </c>
      <c r="R2961" s="13">
        <v>29</v>
      </c>
      <c r="S2961" s="13">
        <v>1</v>
      </c>
      <c r="T2961" s="21">
        <v>1</v>
      </c>
      <c r="V2961" t="s">
        <v>2154</v>
      </c>
      <c r="W2961" t="s">
        <v>17593</v>
      </c>
      <c r="X2961" s="20" t="str">
        <f>+IF(V2961="","-",CONCATENATE(V2961,"_",W2961))</f>
        <v>FINES_R16212223</v>
      </c>
      <c r="Y2961" s="59">
        <v>0.71027958393096924</v>
      </c>
      <c r="Z2961" t="s">
        <v>134</v>
      </c>
      <c r="AA2961" t="s">
        <v>2394</v>
      </c>
      <c r="AB2961" t="str">
        <f>+IF(W2961="","-",IF(W2961="UNICO","CENSO","MUESTRA"))</f>
        <v>MUESTRA</v>
      </c>
      <c r="AC2961" t="s">
        <v>2398</v>
      </c>
      <c r="AD2961" t="s">
        <v>6216</v>
      </c>
    </row>
    <row r="2962" spans="1:30" x14ac:dyDescent="0.25">
      <c r="A2962" s="5" t="str">
        <f t="shared" si="46"/>
        <v>R 22 - D 110 - 451 - 3739</v>
      </c>
      <c r="B2962" s="23" t="s">
        <v>2347</v>
      </c>
      <c r="C2962" t="s">
        <v>139</v>
      </c>
      <c r="D2962" t="s">
        <v>224</v>
      </c>
      <c r="E2962" t="s">
        <v>1788</v>
      </c>
      <c r="F2962" t="s">
        <v>134</v>
      </c>
      <c r="G2962" t="s">
        <v>134</v>
      </c>
      <c r="H2962" t="s">
        <v>6222</v>
      </c>
      <c r="I2962" t="s">
        <v>20</v>
      </c>
      <c r="J2962" t="s">
        <v>2349</v>
      </c>
      <c r="K2962" t="s">
        <v>21</v>
      </c>
      <c r="M2962" t="s">
        <v>6215</v>
      </c>
      <c r="N2962" t="s">
        <v>22</v>
      </c>
      <c r="O2962" t="s">
        <v>23</v>
      </c>
      <c r="P2962" t="s">
        <v>26</v>
      </c>
      <c r="Q2962" t="s">
        <v>2348</v>
      </c>
      <c r="R2962" s="13">
        <v>20</v>
      </c>
      <c r="S2962" s="13">
        <v>1</v>
      </c>
      <c r="T2962" s="21">
        <v>1</v>
      </c>
      <c r="V2962" t="s">
        <v>2154</v>
      </c>
      <c r="W2962" t="s">
        <v>17593</v>
      </c>
      <c r="X2962" s="20" t="str">
        <f>+IF(V2962="","-",CONCATENATE(V2962,"_",W2962))</f>
        <v>FINES_R16212223</v>
      </c>
      <c r="Y2962" s="59">
        <v>0.71027958393096924</v>
      </c>
      <c r="Z2962" t="s">
        <v>134</v>
      </c>
      <c r="AA2962" t="s">
        <v>2394</v>
      </c>
      <c r="AB2962" t="str">
        <f>+IF(W2962="","-",IF(W2962="UNICO","CENSO","MUESTRA"))</f>
        <v>MUESTRA</v>
      </c>
      <c r="AC2962" t="s">
        <v>2398</v>
      </c>
      <c r="AD2962" t="s">
        <v>6223</v>
      </c>
    </row>
    <row r="2963" spans="1:30" x14ac:dyDescent="0.25">
      <c r="A2963" s="5" t="str">
        <f t="shared" si="46"/>
        <v>R 18 - D 29 - 451 - 4108</v>
      </c>
      <c r="B2963" s="23" t="s">
        <v>2347</v>
      </c>
      <c r="C2963" t="s">
        <v>280</v>
      </c>
      <c r="D2963" t="s">
        <v>542</v>
      </c>
      <c r="E2963" t="s">
        <v>543</v>
      </c>
      <c r="F2963" t="s">
        <v>134</v>
      </c>
      <c r="G2963" t="s">
        <v>134</v>
      </c>
      <c r="H2963" t="s">
        <v>4746</v>
      </c>
      <c r="I2963" t="s">
        <v>20</v>
      </c>
      <c r="J2963" t="s">
        <v>2349</v>
      </c>
      <c r="K2963" t="s">
        <v>21</v>
      </c>
      <c r="M2963" t="s">
        <v>2295</v>
      </c>
      <c r="N2963" t="s">
        <v>22</v>
      </c>
      <c r="O2963" t="s">
        <v>23</v>
      </c>
      <c r="P2963" t="s">
        <v>26</v>
      </c>
      <c r="Q2963" t="s">
        <v>2348</v>
      </c>
      <c r="R2963" s="13">
        <v>14</v>
      </c>
      <c r="S2963" s="13">
        <v>1</v>
      </c>
      <c r="T2963" s="21">
        <v>1</v>
      </c>
      <c r="V2963" t="s">
        <v>2154</v>
      </c>
      <c r="W2963" t="s">
        <v>17594</v>
      </c>
      <c r="X2963" s="20" t="str">
        <f>+IF(V2963="","-",CONCATENATE(V2963,"_",W2963))</f>
        <v>FINES_R18</v>
      </c>
      <c r="Y2963" s="59">
        <v>0.15498526394367221</v>
      </c>
      <c r="Z2963" t="s">
        <v>134</v>
      </c>
      <c r="AA2963" t="s">
        <v>2394</v>
      </c>
      <c r="AB2963" t="str">
        <f>+IF(W2963="","-",IF(W2963="UNICO","CENSO","MUESTRA"))</f>
        <v>MUESTRA</v>
      </c>
      <c r="AC2963" t="s">
        <v>2398</v>
      </c>
      <c r="AD2963" t="s">
        <v>4747</v>
      </c>
    </row>
    <row r="2964" spans="1:30" x14ac:dyDescent="0.25">
      <c r="A2964" s="5" t="str">
        <f t="shared" si="46"/>
        <v>R 18 - D 104 - 451 - 1627</v>
      </c>
      <c r="B2964" s="23" t="s">
        <v>2347</v>
      </c>
      <c r="C2964" t="s">
        <v>280</v>
      </c>
      <c r="D2964" t="s">
        <v>1736</v>
      </c>
      <c r="E2964" t="s">
        <v>1737</v>
      </c>
      <c r="F2964" t="s">
        <v>134</v>
      </c>
      <c r="G2964" t="s">
        <v>134</v>
      </c>
      <c r="H2964" t="s">
        <v>4595</v>
      </c>
      <c r="I2964" t="s">
        <v>20</v>
      </c>
      <c r="J2964" t="s">
        <v>2349</v>
      </c>
      <c r="K2964" t="s">
        <v>21</v>
      </c>
      <c r="M2964" t="s">
        <v>2252</v>
      </c>
      <c r="N2964" t="s">
        <v>22</v>
      </c>
      <c r="O2964" t="s">
        <v>23</v>
      </c>
      <c r="P2964" t="s">
        <v>26</v>
      </c>
      <c r="Q2964" t="s">
        <v>2348</v>
      </c>
      <c r="R2964" s="13">
        <v>32</v>
      </c>
      <c r="S2964" s="13">
        <v>2</v>
      </c>
      <c r="T2964" s="21">
        <v>1</v>
      </c>
      <c r="V2964" t="s">
        <v>2154</v>
      </c>
      <c r="W2964" t="s">
        <v>17594</v>
      </c>
      <c r="X2964" s="20" t="str">
        <f>+IF(V2964="","-",CONCATENATE(V2964,"_",W2964))</f>
        <v>FINES_R18</v>
      </c>
      <c r="Y2964" s="59">
        <v>0.2050199210643768</v>
      </c>
      <c r="Z2964" t="s">
        <v>134</v>
      </c>
      <c r="AA2964" t="s">
        <v>2394</v>
      </c>
      <c r="AB2964" t="str">
        <f>+IF(W2964="","-",IF(W2964="UNICO","CENSO","MUESTRA"))</f>
        <v>MUESTRA</v>
      </c>
      <c r="AC2964" t="s">
        <v>2397</v>
      </c>
      <c r="AD2964" t="s">
        <v>4596</v>
      </c>
    </row>
    <row r="2965" spans="1:30" x14ac:dyDescent="0.25">
      <c r="A2965" s="5" t="str">
        <f t="shared" si="46"/>
        <v>R 18 - D 6 - 451 - 0864</v>
      </c>
      <c r="B2965" s="23" t="s">
        <v>2347</v>
      </c>
      <c r="C2965" t="s">
        <v>280</v>
      </c>
      <c r="D2965" t="s">
        <v>293</v>
      </c>
      <c r="E2965" t="s">
        <v>295</v>
      </c>
      <c r="F2965" t="s">
        <v>134</v>
      </c>
      <c r="G2965" t="s">
        <v>134</v>
      </c>
      <c r="H2965" t="s">
        <v>11440</v>
      </c>
      <c r="I2965" t="s">
        <v>20</v>
      </c>
      <c r="J2965" t="s">
        <v>2349</v>
      </c>
      <c r="K2965" t="s">
        <v>21</v>
      </c>
      <c r="M2965" t="s">
        <v>2209</v>
      </c>
      <c r="N2965" t="s">
        <v>22</v>
      </c>
      <c r="O2965" t="s">
        <v>23</v>
      </c>
      <c r="P2965" t="s">
        <v>26</v>
      </c>
      <c r="Q2965" t="s">
        <v>2348</v>
      </c>
      <c r="R2965" s="13">
        <v>72</v>
      </c>
      <c r="S2965" s="13">
        <v>2</v>
      </c>
      <c r="T2965" s="21">
        <v>1</v>
      </c>
      <c r="V2965" t="s">
        <v>2154</v>
      </c>
      <c r="W2965" t="s">
        <v>17594</v>
      </c>
      <c r="X2965" s="20" t="str">
        <f>+IF(V2965="","-",CONCATENATE(V2965,"_",W2965))</f>
        <v>FINES_R18</v>
      </c>
      <c r="Y2965" s="59">
        <v>0.22424960136413569</v>
      </c>
      <c r="Z2965" t="s">
        <v>134</v>
      </c>
      <c r="AA2965" t="s">
        <v>2394</v>
      </c>
      <c r="AB2965" t="str">
        <f>+IF(W2965="","-",IF(W2965="UNICO","CENSO","MUESTRA"))</f>
        <v>MUESTRA</v>
      </c>
      <c r="AC2965" t="s">
        <v>2397</v>
      </c>
      <c r="AD2965" t="s">
        <v>11441</v>
      </c>
    </row>
    <row r="2966" spans="1:30" x14ac:dyDescent="0.25">
      <c r="A2966" s="5" t="str">
        <f t="shared" si="46"/>
        <v>R 18 - D 125 - 451 - 0890</v>
      </c>
      <c r="B2966" s="23" t="s">
        <v>2347</v>
      </c>
      <c r="C2966" t="s">
        <v>280</v>
      </c>
      <c r="D2966" t="s">
        <v>287</v>
      </c>
      <c r="E2966" t="s">
        <v>1969</v>
      </c>
      <c r="F2966" t="s">
        <v>134</v>
      </c>
      <c r="G2966" t="s">
        <v>134</v>
      </c>
      <c r="H2966" t="s">
        <v>4721</v>
      </c>
      <c r="I2966" t="s">
        <v>20</v>
      </c>
      <c r="J2966" t="s">
        <v>2349</v>
      </c>
      <c r="K2966" t="s">
        <v>21</v>
      </c>
      <c r="M2966" t="s">
        <v>4722</v>
      </c>
      <c r="N2966" t="s">
        <v>22</v>
      </c>
      <c r="O2966" t="s">
        <v>23</v>
      </c>
      <c r="P2966" t="s">
        <v>26</v>
      </c>
      <c r="Q2966" t="s">
        <v>2348</v>
      </c>
      <c r="R2966" s="13">
        <v>60</v>
      </c>
      <c r="S2966" s="13">
        <v>2</v>
      </c>
      <c r="T2966" s="21">
        <v>1</v>
      </c>
      <c r="V2966" t="s">
        <v>2154</v>
      </c>
      <c r="W2966" t="s">
        <v>17594</v>
      </c>
      <c r="X2966" s="20" t="str">
        <f>+IF(V2966="","-",CONCATENATE(V2966,"_",W2966))</f>
        <v>FINES_R18</v>
      </c>
      <c r="Y2966" s="59">
        <v>0.22856216132640839</v>
      </c>
      <c r="Z2966" t="s">
        <v>134</v>
      </c>
      <c r="AA2966" t="s">
        <v>2394</v>
      </c>
      <c r="AB2966" t="str">
        <f>+IF(W2966="","-",IF(W2966="UNICO","CENSO","MUESTRA"))</f>
        <v>MUESTRA</v>
      </c>
      <c r="AC2966" t="s">
        <v>2397</v>
      </c>
      <c r="AD2966" t="s">
        <v>4723</v>
      </c>
    </row>
    <row r="2967" spans="1:30" x14ac:dyDescent="0.25">
      <c r="A2967" s="5" t="str">
        <f t="shared" si="46"/>
        <v>R 18 - D 6 - 451 - 2671</v>
      </c>
      <c r="B2967" s="23" t="s">
        <v>2347</v>
      </c>
      <c r="C2967" t="s">
        <v>280</v>
      </c>
      <c r="D2967" t="s">
        <v>293</v>
      </c>
      <c r="E2967" t="s">
        <v>295</v>
      </c>
      <c r="F2967" t="s">
        <v>134</v>
      </c>
      <c r="G2967" t="s">
        <v>134</v>
      </c>
      <c r="H2967" t="s">
        <v>4766</v>
      </c>
      <c r="I2967" t="s">
        <v>20</v>
      </c>
      <c r="J2967" t="s">
        <v>2349</v>
      </c>
      <c r="K2967" t="s">
        <v>21</v>
      </c>
      <c r="M2967" t="s">
        <v>2300</v>
      </c>
      <c r="N2967" t="s">
        <v>22</v>
      </c>
      <c r="O2967" t="s">
        <v>23</v>
      </c>
      <c r="P2967" t="s">
        <v>26</v>
      </c>
      <c r="Q2967" t="s">
        <v>2348</v>
      </c>
      <c r="R2967" s="13">
        <v>7</v>
      </c>
      <c r="S2967" s="13">
        <v>1</v>
      </c>
      <c r="T2967" s="21">
        <v>1</v>
      </c>
      <c r="V2967" t="s">
        <v>2154</v>
      </c>
      <c r="W2967" t="s">
        <v>17594</v>
      </c>
      <c r="X2967" s="20" t="str">
        <f>+IF(V2967="","-",CONCATENATE(V2967,"_",W2967))</f>
        <v>FINES_R18</v>
      </c>
      <c r="Y2967" s="59">
        <v>0.2291464954614639</v>
      </c>
      <c r="Z2967" t="s">
        <v>134</v>
      </c>
      <c r="AA2967" t="s">
        <v>2394</v>
      </c>
      <c r="AB2967" t="str">
        <f>+IF(W2967="","-",IF(W2967="UNICO","CENSO","MUESTRA"))</f>
        <v>MUESTRA</v>
      </c>
      <c r="AC2967" t="s">
        <v>2397</v>
      </c>
      <c r="AD2967" t="s">
        <v>4767</v>
      </c>
    </row>
    <row r="2968" spans="1:30" x14ac:dyDescent="0.25">
      <c r="A2968" s="5" t="str">
        <f t="shared" si="46"/>
        <v>R 18 - D 6 - 451 - 2672</v>
      </c>
      <c r="B2968" s="23" t="s">
        <v>2347</v>
      </c>
      <c r="C2968" t="s">
        <v>280</v>
      </c>
      <c r="D2968" t="s">
        <v>293</v>
      </c>
      <c r="E2968" t="s">
        <v>295</v>
      </c>
      <c r="F2968" t="s">
        <v>134</v>
      </c>
      <c r="G2968" t="s">
        <v>134</v>
      </c>
      <c r="H2968" t="s">
        <v>11447</v>
      </c>
      <c r="I2968" t="s">
        <v>20</v>
      </c>
      <c r="J2968" t="s">
        <v>2349</v>
      </c>
      <c r="K2968" t="s">
        <v>21</v>
      </c>
      <c r="M2968" t="s">
        <v>11448</v>
      </c>
      <c r="N2968" t="s">
        <v>22</v>
      </c>
      <c r="O2968" t="s">
        <v>23</v>
      </c>
      <c r="P2968" t="s">
        <v>26</v>
      </c>
      <c r="Q2968" t="s">
        <v>2348</v>
      </c>
      <c r="R2968" s="13">
        <v>37</v>
      </c>
      <c r="S2968" s="13">
        <v>1</v>
      </c>
      <c r="T2968" s="21">
        <v>1</v>
      </c>
      <c r="V2968" t="s">
        <v>2154</v>
      </c>
      <c r="W2968" t="s">
        <v>17594</v>
      </c>
      <c r="X2968" s="20" t="str">
        <f>+IF(V2968="","-",CONCATENATE(V2968,"_",W2968))</f>
        <v>FINES_R18</v>
      </c>
      <c r="Y2968" s="59">
        <v>0.2291464954614639</v>
      </c>
      <c r="Z2968" t="s">
        <v>134</v>
      </c>
      <c r="AA2968" t="s">
        <v>2394</v>
      </c>
      <c r="AB2968" t="str">
        <f>+IF(W2968="","-",IF(W2968="UNICO","CENSO","MUESTRA"))</f>
        <v>MUESTRA</v>
      </c>
      <c r="AC2968" t="s">
        <v>2397</v>
      </c>
      <c r="AD2968" t="s">
        <v>11449</v>
      </c>
    </row>
    <row r="2969" spans="1:30" x14ac:dyDescent="0.25">
      <c r="A2969" s="5" t="str">
        <f t="shared" si="46"/>
        <v>R 18 - D 6 - 451 - 2911</v>
      </c>
      <c r="B2969" s="23" t="s">
        <v>2347</v>
      </c>
      <c r="C2969" t="s">
        <v>280</v>
      </c>
      <c r="D2969" t="s">
        <v>293</v>
      </c>
      <c r="E2969" t="s">
        <v>295</v>
      </c>
      <c r="F2969" t="s">
        <v>134</v>
      </c>
      <c r="G2969" t="s">
        <v>134</v>
      </c>
      <c r="H2969" t="s">
        <v>4769</v>
      </c>
      <c r="I2969" t="s">
        <v>20</v>
      </c>
      <c r="J2969" t="s">
        <v>2349</v>
      </c>
      <c r="K2969" t="s">
        <v>21</v>
      </c>
      <c r="M2969" t="s">
        <v>4770</v>
      </c>
      <c r="N2969" t="s">
        <v>22</v>
      </c>
      <c r="O2969" t="s">
        <v>23</v>
      </c>
      <c r="P2969" t="s">
        <v>26</v>
      </c>
      <c r="Q2969" t="s">
        <v>2348</v>
      </c>
      <c r="R2969" s="13">
        <v>32</v>
      </c>
      <c r="S2969" s="13">
        <v>1</v>
      </c>
      <c r="T2969" s="21">
        <v>1</v>
      </c>
      <c r="V2969" t="s">
        <v>2154</v>
      </c>
      <c r="W2969" t="s">
        <v>17594</v>
      </c>
      <c r="X2969" s="20" t="str">
        <f>+IF(V2969="","-",CONCATENATE(V2969,"_",W2969))</f>
        <v>FINES_R18</v>
      </c>
      <c r="Y2969" s="59">
        <v>0.23232311010360721</v>
      </c>
      <c r="Z2969" t="s">
        <v>134</v>
      </c>
      <c r="AA2969" t="s">
        <v>2394</v>
      </c>
      <c r="AB2969" t="str">
        <f>+IF(W2969="","-",IF(W2969="UNICO","CENSO","MUESTRA"))</f>
        <v>MUESTRA</v>
      </c>
      <c r="AC2969" t="s">
        <v>2397</v>
      </c>
      <c r="AD2969" t="s">
        <v>4771</v>
      </c>
    </row>
    <row r="2970" spans="1:30" x14ac:dyDescent="0.25">
      <c r="A2970" s="5" t="str">
        <f t="shared" si="46"/>
        <v>R 18 - D 125 - 451 - 3402</v>
      </c>
      <c r="B2970" s="23" t="s">
        <v>2347</v>
      </c>
      <c r="C2970" t="s">
        <v>280</v>
      </c>
      <c r="D2970" t="s">
        <v>287</v>
      </c>
      <c r="E2970" t="s">
        <v>1969</v>
      </c>
      <c r="F2970" t="s">
        <v>134</v>
      </c>
      <c r="G2970" t="s">
        <v>134</v>
      </c>
      <c r="H2970" t="s">
        <v>4713</v>
      </c>
      <c r="I2970" t="s">
        <v>20</v>
      </c>
      <c r="J2970" t="s">
        <v>2349</v>
      </c>
      <c r="K2970" t="s">
        <v>21</v>
      </c>
      <c r="M2970" t="s">
        <v>4714</v>
      </c>
      <c r="N2970" t="s">
        <v>22</v>
      </c>
      <c r="O2970" t="s">
        <v>23</v>
      </c>
      <c r="P2970" t="s">
        <v>26</v>
      </c>
      <c r="Q2970" t="s">
        <v>2348</v>
      </c>
      <c r="R2970" s="13">
        <v>16</v>
      </c>
      <c r="S2970" s="13">
        <v>1</v>
      </c>
      <c r="T2970" s="21">
        <v>1</v>
      </c>
      <c r="V2970" t="s">
        <v>2154</v>
      </c>
      <c r="W2970" t="s">
        <v>17594</v>
      </c>
      <c r="X2970" s="20" t="str">
        <f>+IF(V2970="","-",CONCATENATE(V2970,"_",W2970))</f>
        <v>FINES_R18</v>
      </c>
      <c r="Y2970" s="59">
        <v>0.26039686799049377</v>
      </c>
      <c r="Z2970" t="s">
        <v>134</v>
      </c>
      <c r="AA2970" t="s">
        <v>2394</v>
      </c>
      <c r="AB2970" t="str">
        <f>+IF(W2970="","-",IF(W2970="UNICO","CENSO","MUESTRA"))</f>
        <v>MUESTRA</v>
      </c>
      <c r="AC2970" t="s">
        <v>2398</v>
      </c>
      <c r="AD2970" t="s">
        <v>4715</v>
      </c>
    </row>
    <row r="2971" spans="1:30" x14ac:dyDescent="0.25">
      <c r="A2971" s="5" t="str">
        <f t="shared" si="46"/>
        <v>R 18 - D 21 - 451 - 1555</v>
      </c>
      <c r="B2971" s="23" t="s">
        <v>2347</v>
      </c>
      <c r="C2971" t="s">
        <v>280</v>
      </c>
      <c r="D2971" t="s">
        <v>175</v>
      </c>
      <c r="E2971" t="s">
        <v>486</v>
      </c>
      <c r="F2971" t="s">
        <v>134</v>
      </c>
      <c r="G2971" t="s">
        <v>134</v>
      </c>
      <c r="H2971" t="s">
        <v>4728</v>
      </c>
      <c r="I2971" t="s">
        <v>20</v>
      </c>
      <c r="J2971" t="s">
        <v>2349</v>
      </c>
      <c r="K2971" t="s">
        <v>21</v>
      </c>
      <c r="M2971" t="s">
        <v>18098</v>
      </c>
      <c r="N2971" t="s">
        <v>22</v>
      </c>
      <c r="O2971" t="s">
        <v>23</v>
      </c>
      <c r="P2971" t="s">
        <v>26</v>
      </c>
      <c r="Q2971" t="s">
        <v>2348</v>
      </c>
      <c r="R2971" s="13">
        <v>21</v>
      </c>
      <c r="S2971" s="13">
        <v>2</v>
      </c>
      <c r="T2971" s="21">
        <v>1</v>
      </c>
      <c r="V2971" t="s">
        <v>2154</v>
      </c>
      <c r="W2971" t="s">
        <v>17594</v>
      </c>
      <c r="X2971" s="20" t="str">
        <f>+IF(V2971="","-",CONCATENATE(V2971,"_",W2971))</f>
        <v>FINES_R18</v>
      </c>
      <c r="Y2971" s="59">
        <v>0.26975440979003912</v>
      </c>
      <c r="Z2971" t="s">
        <v>134</v>
      </c>
      <c r="AA2971" t="s">
        <v>2394</v>
      </c>
      <c r="AB2971" t="str">
        <f>+IF(W2971="","-",IF(W2971="UNICO","CENSO","MUESTRA"))</f>
        <v>MUESTRA</v>
      </c>
      <c r="AC2971" t="s">
        <v>2397</v>
      </c>
      <c r="AD2971" t="s">
        <v>4729</v>
      </c>
    </row>
    <row r="2972" spans="1:30" x14ac:dyDescent="0.25">
      <c r="A2972" s="5" t="str">
        <f t="shared" si="46"/>
        <v>R 18 - D 21 - 451 - 3769</v>
      </c>
      <c r="B2972" s="23" t="s">
        <v>2347</v>
      </c>
      <c r="C2972" t="s">
        <v>280</v>
      </c>
      <c r="D2972" t="s">
        <v>175</v>
      </c>
      <c r="E2972" t="s">
        <v>486</v>
      </c>
      <c r="F2972" t="s">
        <v>134</v>
      </c>
      <c r="G2972" t="s">
        <v>134</v>
      </c>
      <c r="H2972" t="s">
        <v>4732</v>
      </c>
      <c r="I2972" t="s">
        <v>20</v>
      </c>
      <c r="J2972" t="s">
        <v>2349</v>
      </c>
      <c r="K2972" t="s">
        <v>21</v>
      </c>
      <c r="M2972" t="s">
        <v>4733</v>
      </c>
      <c r="N2972" t="s">
        <v>22</v>
      </c>
      <c r="O2972" t="s">
        <v>23</v>
      </c>
      <c r="P2972" t="s">
        <v>26</v>
      </c>
      <c r="Q2972" t="s">
        <v>2348</v>
      </c>
      <c r="R2972" s="13">
        <v>14</v>
      </c>
      <c r="S2972" s="13">
        <v>1</v>
      </c>
      <c r="T2972" s="21">
        <v>1</v>
      </c>
      <c r="V2972" t="s">
        <v>2154</v>
      </c>
      <c r="W2972" t="s">
        <v>17594</v>
      </c>
      <c r="X2972" s="20" t="str">
        <f>+IF(V2972="","-",CONCATENATE(V2972,"_",W2972))</f>
        <v>FINES_R18</v>
      </c>
      <c r="Y2972" s="59">
        <v>0.26975440979003912</v>
      </c>
      <c r="Z2972" t="s">
        <v>134</v>
      </c>
      <c r="AA2972" t="s">
        <v>2394</v>
      </c>
      <c r="AB2972" t="str">
        <f>+IF(W2972="","-",IF(W2972="UNICO","CENSO","MUESTRA"))</f>
        <v>MUESTRA</v>
      </c>
      <c r="AC2972" t="s">
        <v>2397</v>
      </c>
      <c r="AD2972" t="s">
        <v>4734</v>
      </c>
    </row>
    <row r="2973" spans="1:30" x14ac:dyDescent="0.25">
      <c r="A2973" s="5" t="str">
        <f t="shared" si="46"/>
        <v>R 18 - D 65 - 451 - 1307</v>
      </c>
      <c r="B2973" s="23" t="s">
        <v>2347</v>
      </c>
      <c r="C2973" t="s">
        <v>280</v>
      </c>
      <c r="D2973" t="s">
        <v>1047</v>
      </c>
      <c r="E2973" t="s">
        <v>1048</v>
      </c>
      <c r="F2973" t="s">
        <v>134</v>
      </c>
      <c r="G2973" t="s">
        <v>134</v>
      </c>
      <c r="H2973" t="s">
        <v>11468</v>
      </c>
      <c r="I2973" t="s">
        <v>20</v>
      </c>
      <c r="J2973" t="s">
        <v>2349</v>
      </c>
      <c r="K2973" t="s">
        <v>21</v>
      </c>
      <c r="M2973" t="s">
        <v>2338</v>
      </c>
      <c r="N2973" t="s">
        <v>22</v>
      </c>
      <c r="O2973" t="s">
        <v>23</v>
      </c>
      <c r="P2973" t="s">
        <v>26</v>
      </c>
      <c r="Q2973" t="s">
        <v>2348</v>
      </c>
      <c r="R2973" s="13">
        <v>21</v>
      </c>
      <c r="S2973" s="13">
        <v>1</v>
      </c>
      <c r="T2973" s="21">
        <v>1</v>
      </c>
      <c r="V2973" t="s">
        <v>2154</v>
      </c>
      <c r="W2973" t="s">
        <v>17594</v>
      </c>
      <c r="X2973" s="20" t="str">
        <f>+IF(V2973="","-",CONCATENATE(V2973,"_",W2973))</f>
        <v>FINES_R18</v>
      </c>
      <c r="Y2973" s="59">
        <v>0.27966228127479548</v>
      </c>
      <c r="Z2973" t="s">
        <v>134</v>
      </c>
      <c r="AA2973" t="s">
        <v>2394</v>
      </c>
      <c r="AB2973" t="str">
        <f>+IF(W2973="","-",IF(W2973="UNICO","CENSO","MUESTRA"))</f>
        <v>MUESTRA</v>
      </c>
      <c r="AC2973" t="s">
        <v>2397</v>
      </c>
      <c r="AD2973" t="s">
        <v>11469</v>
      </c>
    </row>
    <row r="2974" spans="1:30" x14ac:dyDescent="0.25">
      <c r="A2974" s="5" t="str">
        <f t="shared" si="46"/>
        <v>R 18 - D 6 - 451 - 3648</v>
      </c>
      <c r="B2974" s="23" t="s">
        <v>2347</v>
      </c>
      <c r="C2974" t="s">
        <v>280</v>
      </c>
      <c r="D2974" t="s">
        <v>293</v>
      </c>
      <c r="E2974" t="s">
        <v>295</v>
      </c>
      <c r="F2974" t="s">
        <v>134</v>
      </c>
      <c r="G2974" t="s">
        <v>134</v>
      </c>
      <c r="H2974" t="s">
        <v>11432</v>
      </c>
      <c r="I2974" t="s">
        <v>20</v>
      </c>
      <c r="J2974" t="s">
        <v>2349</v>
      </c>
      <c r="K2974" t="s">
        <v>21</v>
      </c>
      <c r="M2974" t="s">
        <v>11433</v>
      </c>
      <c r="N2974" t="s">
        <v>22</v>
      </c>
      <c r="O2974" t="s">
        <v>23</v>
      </c>
      <c r="P2974" t="s">
        <v>26</v>
      </c>
      <c r="Q2974" t="s">
        <v>2348</v>
      </c>
      <c r="R2974" s="13">
        <v>22</v>
      </c>
      <c r="S2974" s="13">
        <v>2</v>
      </c>
      <c r="T2974" s="21">
        <v>1</v>
      </c>
      <c r="V2974" t="s">
        <v>2154</v>
      </c>
      <c r="W2974" t="s">
        <v>17594</v>
      </c>
      <c r="X2974" s="20" t="str">
        <f>+IF(V2974="","-",CONCATENATE(V2974,"_",W2974))</f>
        <v>FINES_R18</v>
      </c>
      <c r="Y2974" s="59">
        <v>0.28576228022575378</v>
      </c>
      <c r="Z2974" t="s">
        <v>134</v>
      </c>
      <c r="AA2974" t="s">
        <v>2394</v>
      </c>
      <c r="AB2974" t="str">
        <f>+IF(W2974="","-",IF(W2974="UNICO","CENSO","MUESTRA"))</f>
        <v>MUESTRA</v>
      </c>
      <c r="AC2974" t="s">
        <v>2397</v>
      </c>
      <c r="AD2974" t="s">
        <v>11434</v>
      </c>
    </row>
    <row r="2975" spans="1:30" x14ac:dyDescent="0.25">
      <c r="A2975" s="5" t="str">
        <f t="shared" si="46"/>
        <v>R 18 - D 6 - 451 - 4345</v>
      </c>
      <c r="B2975" s="23" t="s">
        <v>2347</v>
      </c>
      <c r="C2975" t="s">
        <v>280</v>
      </c>
      <c r="D2975" t="s">
        <v>293</v>
      </c>
      <c r="E2975" t="s">
        <v>295</v>
      </c>
      <c r="F2975" t="s">
        <v>134</v>
      </c>
      <c r="G2975" t="s">
        <v>134</v>
      </c>
      <c r="H2975" t="s">
        <v>11462</v>
      </c>
      <c r="I2975" t="s">
        <v>20</v>
      </c>
      <c r="J2975" t="s">
        <v>2349</v>
      </c>
      <c r="K2975" t="s">
        <v>21</v>
      </c>
      <c r="M2975" t="s">
        <v>11463</v>
      </c>
      <c r="N2975" t="s">
        <v>22</v>
      </c>
      <c r="O2975" t="s">
        <v>23</v>
      </c>
      <c r="P2975" t="s">
        <v>26</v>
      </c>
      <c r="Q2975" t="s">
        <v>2348</v>
      </c>
      <c r="R2975" s="13">
        <v>24</v>
      </c>
      <c r="S2975" s="13">
        <v>1</v>
      </c>
      <c r="T2975" s="21">
        <v>1</v>
      </c>
      <c r="V2975" t="s">
        <v>2154</v>
      </c>
      <c r="W2975" t="s">
        <v>17594</v>
      </c>
      <c r="X2975" s="20" t="str">
        <f>+IF(V2975="","-",CONCATENATE(V2975,"_",W2975))</f>
        <v>FINES_R18</v>
      </c>
      <c r="Y2975" s="59">
        <v>0.2862204909324646</v>
      </c>
      <c r="Z2975" t="s">
        <v>134</v>
      </c>
      <c r="AA2975" t="s">
        <v>2394</v>
      </c>
      <c r="AB2975" t="str">
        <f>+IF(W2975="","-",IF(W2975="UNICO","CENSO","MUESTRA"))</f>
        <v>MUESTRA</v>
      </c>
      <c r="AC2975" t="s">
        <v>2397</v>
      </c>
      <c r="AD2975" t="s">
        <v>11464</v>
      </c>
    </row>
    <row r="2976" spans="1:30" x14ac:dyDescent="0.25">
      <c r="A2976" s="5" t="str">
        <f t="shared" si="46"/>
        <v>R 18 - D 21 - 451 - 4505</v>
      </c>
      <c r="B2976" s="23" t="s">
        <v>2347</v>
      </c>
      <c r="C2976" t="s">
        <v>280</v>
      </c>
      <c r="D2976" t="s">
        <v>175</v>
      </c>
      <c r="E2976" t="s">
        <v>486</v>
      </c>
      <c r="F2976" t="s">
        <v>134</v>
      </c>
      <c r="G2976" t="s">
        <v>134</v>
      </c>
      <c r="H2976" t="s">
        <v>11412</v>
      </c>
      <c r="I2976" t="s">
        <v>20</v>
      </c>
      <c r="J2976" t="s">
        <v>2349</v>
      </c>
      <c r="K2976" t="s">
        <v>21</v>
      </c>
      <c r="M2976" t="s">
        <v>11413</v>
      </c>
      <c r="N2976" t="s">
        <v>22</v>
      </c>
      <c r="O2976" t="s">
        <v>23</v>
      </c>
      <c r="P2976" t="s">
        <v>26</v>
      </c>
      <c r="Q2976" t="s">
        <v>2348</v>
      </c>
      <c r="R2976" s="13">
        <v>18</v>
      </c>
      <c r="S2976" s="13">
        <v>1</v>
      </c>
      <c r="T2976" s="21">
        <v>1</v>
      </c>
      <c r="V2976" t="s">
        <v>2154</v>
      </c>
      <c r="W2976" t="s">
        <v>17594</v>
      </c>
      <c r="X2976" s="20" t="str">
        <f>+IF(V2976="","-",CONCATENATE(V2976,"_",W2976))</f>
        <v>FINES_R18</v>
      </c>
      <c r="Y2976" s="59">
        <v>0.29020160436630249</v>
      </c>
      <c r="Z2976" t="s">
        <v>134</v>
      </c>
      <c r="AA2976" t="s">
        <v>2394</v>
      </c>
      <c r="AB2976" t="str">
        <f>+IF(W2976="","-",IF(W2976="UNICO","CENSO","MUESTRA"))</f>
        <v>MUESTRA</v>
      </c>
      <c r="AC2976" t="s">
        <v>2397</v>
      </c>
      <c r="AD2976" t="s">
        <v>11414</v>
      </c>
    </row>
    <row r="2977" spans="1:30" x14ac:dyDescent="0.25">
      <c r="A2977" s="5" t="str">
        <f t="shared" si="46"/>
        <v>R 18 - D 123 - 453 - 0679</v>
      </c>
      <c r="B2977" s="23" t="s">
        <v>2347</v>
      </c>
      <c r="C2977" t="s">
        <v>280</v>
      </c>
      <c r="D2977" t="s">
        <v>395</v>
      </c>
      <c r="E2977" t="s">
        <v>1951</v>
      </c>
      <c r="F2977" t="s">
        <v>134</v>
      </c>
      <c r="G2977" t="s">
        <v>134</v>
      </c>
      <c r="H2977" t="s">
        <v>4648</v>
      </c>
      <c r="I2977" t="s">
        <v>20</v>
      </c>
      <c r="J2977" t="s">
        <v>2349</v>
      </c>
      <c r="K2977" t="s">
        <v>21</v>
      </c>
      <c r="M2977" t="s">
        <v>4649</v>
      </c>
      <c r="N2977" t="s">
        <v>22</v>
      </c>
      <c r="O2977" t="s">
        <v>23</v>
      </c>
      <c r="P2977" t="s">
        <v>26</v>
      </c>
      <c r="Q2977" t="s">
        <v>2348</v>
      </c>
      <c r="R2977" s="13">
        <v>18</v>
      </c>
      <c r="S2977" s="13">
        <v>3</v>
      </c>
      <c r="T2977" s="21">
        <v>1</v>
      </c>
      <c r="V2977" t="s">
        <v>2154</v>
      </c>
      <c r="W2977" t="s">
        <v>17594</v>
      </c>
      <c r="X2977" s="20" t="str">
        <f>+IF(V2977="","-",CONCATENATE(V2977,"_",W2977))</f>
        <v>FINES_R18</v>
      </c>
      <c r="Y2977" s="59">
        <v>0.29539179801940918</v>
      </c>
      <c r="Z2977" t="s">
        <v>134</v>
      </c>
      <c r="AA2977" t="s">
        <v>2394</v>
      </c>
      <c r="AB2977" t="str">
        <f>+IF(W2977="","-",IF(W2977="UNICO","CENSO","MUESTRA"))</f>
        <v>MUESTRA</v>
      </c>
      <c r="AC2977" t="s">
        <v>2398</v>
      </c>
      <c r="AD2977" t="s">
        <v>4650</v>
      </c>
    </row>
    <row r="2978" spans="1:30" x14ac:dyDescent="0.25">
      <c r="A2978" s="5" t="str">
        <f t="shared" si="46"/>
        <v>R 18 - D 39 - 451 - 1012</v>
      </c>
      <c r="B2978" s="23" t="s">
        <v>2347</v>
      </c>
      <c r="C2978" t="s">
        <v>280</v>
      </c>
      <c r="D2978" t="s">
        <v>657</v>
      </c>
      <c r="E2978" t="s">
        <v>658</v>
      </c>
      <c r="F2978" t="s">
        <v>134</v>
      </c>
      <c r="G2978" t="s">
        <v>134</v>
      </c>
      <c r="H2978" t="s">
        <v>11424</v>
      </c>
      <c r="I2978" t="s">
        <v>20</v>
      </c>
      <c r="J2978" t="s">
        <v>2349</v>
      </c>
      <c r="K2978" t="s">
        <v>21</v>
      </c>
      <c r="M2978" t="s">
        <v>11425</v>
      </c>
      <c r="N2978" t="s">
        <v>22</v>
      </c>
      <c r="O2978" t="s">
        <v>23</v>
      </c>
      <c r="P2978" t="s">
        <v>26</v>
      </c>
      <c r="Q2978" t="s">
        <v>2348</v>
      </c>
      <c r="R2978" s="13">
        <v>12</v>
      </c>
      <c r="S2978" s="13">
        <v>1</v>
      </c>
      <c r="T2978" s="21">
        <v>1</v>
      </c>
      <c r="V2978" t="s">
        <v>2154</v>
      </c>
      <c r="W2978" t="s">
        <v>17594</v>
      </c>
      <c r="X2978" s="20" t="str">
        <f>+IF(V2978="","-",CONCATENATE(V2978,"_",W2978))</f>
        <v>FINES_R18</v>
      </c>
      <c r="Y2978" s="59">
        <v>0.29845133423805242</v>
      </c>
      <c r="Z2978" t="s">
        <v>134</v>
      </c>
      <c r="AA2978" t="s">
        <v>2394</v>
      </c>
      <c r="AB2978" t="str">
        <f>+IF(W2978="","-",IF(W2978="UNICO","CENSO","MUESTRA"))</f>
        <v>MUESTRA</v>
      </c>
      <c r="AC2978" t="s">
        <v>2397</v>
      </c>
      <c r="AD2978" t="s">
        <v>11426</v>
      </c>
    </row>
    <row r="2979" spans="1:30" x14ac:dyDescent="0.25">
      <c r="A2979" s="5" t="str">
        <f t="shared" si="46"/>
        <v>R 18 - D 39 - 451 - 0034</v>
      </c>
      <c r="B2979" s="23" t="s">
        <v>2347</v>
      </c>
      <c r="C2979" t="s">
        <v>280</v>
      </c>
      <c r="D2979" t="s">
        <v>657</v>
      </c>
      <c r="E2979" t="s">
        <v>658</v>
      </c>
      <c r="F2979" t="s">
        <v>134</v>
      </c>
      <c r="G2979" t="s">
        <v>134</v>
      </c>
      <c r="H2979" t="s">
        <v>11420</v>
      </c>
      <c r="I2979" t="s">
        <v>20</v>
      </c>
      <c r="J2979" t="s">
        <v>2349</v>
      </c>
      <c r="K2979" t="s">
        <v>21</v>
      </c>
      <c r="M2979" t="s">
        <v>11421</v>
      </c>
      <c r="N2979" t="s">
        <v>22</v>
      </c>
      <c r="O2979" t="s">
        <v>23</v>
      </c>
      <c r="P2979" t="s">
        <v>26</v>
      </c>
      <c r="Q2979" t="s">
        <v>2348</v>
      </c>
      <c r="R2979" s="13">
        <v>19</v>
      </c>
      <c r="S2979" s="13">
        <v>1</v>
      </c>
      <c r="T2979" s="21">
        <v>1</v>
      </c>
      <c r="V2979" t="s">
        <v>2154</v>
      </c>
      <c r="W2979" t="s">
        <v>17594</v>
      </c>
      <c r="X2979" s="20" t="str">
        <f>+IF(V2979="","-",CONCATENATE(V2979,"_",W2979))</f>
        <v>FINES_R18</v>
      </c>
      <c r="Y2979" s="59">
        <v>0.29846876859664923</v>
      </c>
      <c r="Z2979" t="s">
        <v>134</v>
      </c>
      <c r="AA2979" t="s">
        <v>2394</v>
      </c>
      <c r="AB2979" t="str">
        <f>+IF(W2979="","-",IF(W2979="UNICO","CENSO","MUESTRA"))</f>
        <v>MUESTRA</v>
      </c>
      <c r="AC2979" t="s">
        <v>2398</v>
      </c>
      <c r="AD2979" t="s">
        <v>11422</v>
      </c>
    </row>
    <row r="2980" spans="1:30" x14ac:dyDescent="0.25">
      <c r="A2980" s="5" t="str">
        <f t="shared" si="46"/>
        <v>R 18 - D 6 - 451 - 4343</v>
      </c>
      <c r="B2980" s="23" t="s">
        <v>2347</v>
      </c>
      <c r="C2980" t="s">
        <v>280</v>
      </c>
      <c r="D2980" t="s">
        <v>293</v>
      </c>
      <c r="E2980" t="s">
        <v>295</v>
      </c>
      <c r="F2980" t="s">
        <v>134</v>
      </c>
      <c r="G2980" t="s">
        <v>134</v>
      </c>
      <c r="H2980" t="s">
        <v>11436</v>
      </c>
      <c r="I2980" t="s">
        <v>20</v>
      </c>
      <c r="J2980" t="s">
        <v>2349</v>
      </c>
      <c r="K2980" t="s">
        <v>21</v>
      </c>
      <c r="M2980" t="s">
        <v>11437</v>
      </c>
      <c r="N2980" t="s">
        <v>22</v>
      </c>
      <c r="O2980" t="s">
        <v>23</v>
      </c>
      <c r="P2980" t="s">
        <v>26</v>
      </c>
      <c r="Q2980" t="s">
        <v>2348</v>
      </c>
      <c r="R2980" s="13">
        <v>20</v>
      </c>
      <c r="S2980" s="13">
        <v>1</v>
      </c>
      <c r="T2980" s="21">
        <v>1</v>
      </c>
      <c r="V2980" t="s">
        <v>2154</v>
      </c>
      <c r="W2980" t="s">
        <v>17594</v>
      </c>
      <c r="X2980" s="20" t="str">
        <f>+IF(V2980="","-",CONCATENATE(V2980,"_",W2980))</f>
        <v>FINES_R18</v>
      </c>
      <c r="Y2980" s="59">
        <v>0.30587947368621832</v>
      </c>
      <c r="Z2980" t="s">
        <v>134</v>
      </c>
      <c r="AA2980" t="s">
        <v>2394</v>
      </c>
      <c r="AB2980" t="str">
        <f>+IF(W2980="","-",IF(W2980="UNICO","CENSO","MUESTRA"))</f>
        <v>MUESTRA</v>
      </c>
      <c r="AC2980" t="s">
        <v>2398</v>
      </c>
      <c r="AD2980" t="s">
        <v>11438</v>
      </c>
    </row>
    <row r="2981" spans="1:30" x14ac:dyDescent="0.25">
      <c r="A2981" s="5" t="str">
        <f t="shared" si="46"/>
        <v>R 18 - D 29 - 451 - 1553</v>
      </c>
      <c r="B2981" s="23" t="s">
        <v>2347</v>
      </c>
      <c r="C2981" t="s">
        <v>280</v>
      </c>
      <c r="D2981" t="s">
        <v>542</v>
      </c>
      <c r="E2981" t="s">
        <v>543</v>
      </c>
      <c r="F2981" t="s">
        <v>134</v>
      </c>
      <c r="G2981" t="s">
        <v>134</v>
      </c>
      <c r="H2981" t="s">
        <v>4737</v>
      </c>
      <c r="I2981" t="s">
        <v>20</v>
      </c>
      <c r="J2981" t="s">
        <v>2349</v>
      </c>
      <c r="K2981" t="s">
        <v>21</v>
      </c>
      <c r="M2981" t="s">
        <v>18099</v>
      </c>
      <c r="N2981" t="s">
        <v>22</v>
      </c>
      <c r="O2981" t="s">
        <v>23</v>
      </c>
      <c r="P2981" t="s">
        <v>26</v>
      </c>
      <c r="Q2981" t="s">
        <v>2348</v>
      </c>
      <c r="R2981" s="13">
        <v>47</v>
      </c>
      <c r="S2981" s="13">
        <v>2</v>
      </c>
      <c r="T2981" s="21">
        <v>1</v>
      </c>
      <c r="V2981" t="s">
        <v>2154</v>
      </c>
      <c r="W2981" t="s">
        <v>17594</v>
      </c>
      <c r="X2981" s="20" t="str">
        <f>+IF(V2981="","-",CONCATENATE(V2981,"_",W2981))</f>
        <v>FINES_R18</v>
      </c>
      <c r="Y2981" s="59">
        <v>0.30846878886222839</v>
      </c>
      <c r="Z2981" t="s">
        <v>134</v>
      </c>
      <c r="AA2981" t="s">
        <v>2394</v>
      </c>
      <c r="AB2981" t="str">
        <f>+IF(W2981="","-",IF(W2981="UNICO","CENSO","MUESTRA"))</f>
        <v>MUESTRA</v>
      </c>
      <c r="AC2981" t="s">
        <v>2397</v>
      </c>
      <c r="AD2981" t="s">
        <v>4739</v>
      </c>
    </row>
    <row r="2982" spans="1:30" x14ac:dyDescent="0.25">
      <c r="A2982" s="5" t="str">
        <f t="shared" si="46"/>
        <v>R 18 - D 6 - 451 - 3646</v>
      </c>
      <c r="B2982" s="23" t="s">
        <v>2347</v>
      </c>
      <c r="C2982" t="s">
        <v>280</v>
      </c>
      <c r="D2982" t="s">
        <v>293</v>
      </c>
      <c r="E2982" t="s">
        <v>295</v>
      </c>
      <c r="F2982" t="s">
        <v>134</v>
      </c>
      <c r="G2982" t="s">
        <v>134</v>
      </c>
      <c r="H2982" t="s">
        <v>4773</v>
      </c>
      <c r="I2982" t="s">
        <v>20</v>
      </c>
      <c r="J2982" t="s">
        <v>2349</v>
      </c>
      <c r="K2982" t="s">
        <v>21</v>
      </c>
      <c r="M2982" t="s">
        <v>2299</v>
      </c>
      <c r="N2982" t="s">
        <v>22</v>
      </c>
      <c r="O2982" t="s">
        <v>23</v>
      </c>
      <c r="P2982" t="s">
        <v>26</v>
      </c>
      <c r="Q2982" t="s">
        <v>2348</v>
      </c>
      <c r="R2982" s="13">
        <v>12</v>
      </c>
      <c r="S2982" s="13">
        <v>1</v>
      </c>
      <c r="T2982" s="21">
        <v>1</v>
      </c>
      <c r="V2982" t="s">
        <v>2154</v>
      </c>
      <c r="W2982" t="s">
        <v>17594</v>
      </c>
      <c r="X2982" s="20" t="str">
        <f>+IF(V2982="","-",CONCATENATE(V2982,"_",W2982))</f>
        <v>FINES_R18</v>
      </c>
      <c r="Y2982" s="59">
        <v>0.32310536503791809</v>
      </c>
      <c r="Z2982" t="s">
        <v>134</v>
      </c>
      <c r="AA2982" t="s">
        <v>2394</v>
      </c>
      <c r="AB2982" t="str">
        <f>+IF(W2982="","-",IF(W2982="UNICO","CENSO","MUESTRA"))</f>
        <v>MUESTRA</v>
      </c>
      <c r="AC2982" t="s">
        <v>2398</v>
      </c>
      <c r="AD2982" t="s">
        <v>4774</v>
      </c>
    </row>
    <row r="2983" spans="1:30" x14ac:dyDescent="0.25">
      <c r="A2983" s="5" t="str">
        <f t="shared" si="46"/>
        <v>R 18 - D 37 - 451 - 3440</v>
      </c>
      <c r="B2983" s="23" t="s">
        <v>2347</v>
      </c>
      <c r="C2983" t="s">
        <v>280</v>
      </c>
      <c r="D2983" t="s">
        <v>647</v>
      </c>
      <c r="E2983" t="s">
        <v>648</v>
      </c>
      <c r="F2983" t="s">
        <v>134</v>
      </c>
      <c r="G2983" t="s">
        <v>134</v>
      </c>
      <c r="H2983" t="s">
        <v>4751</v>
      </c>
      <c r="I2983" t="s">
        <v>20</v>
      </c>
      <c r="J2983" t="s">
        <v>2349</v>
      </c>
      <c r="K2983" t="s">
        <v>21</v>
      </c>
      <c r="M2983" t="s">
        <v>4752</v>
      </c>
      <c r="N2983" t="s">
        <v>22</v>
      </c>
      <c r="O2983" t="s">
        <v>23</v>
      </c>
      <c r="P2983" t="s">
        <v>26</v>
      </c>
      <c r="Q2983" t="s">
        <v>2348</v>
      </c>
      <c r="R2983" s="13">
        <v>26</v>
      </c>
      <c r="S2983" s="13">
        <v>3</v>
      </c>
      <c r="T2983" s="21">
        <v>1</v>
      </c>
      <c r="V2983" t="s">
        <v>2154</v>
      </c>
      <c r="W2983" t="s">
        <v>17594</v>
      </c>
      <c r="X2983" s="20" t="str">
        <f>+IF(V2983="","-",CONCATENATE(V2983,"_",W2983))</f>
        <v>FINES_R18</v>
      </c>
      <c r="Y2983" s="59">
        <v>0.32552674412727362</v>
      </c>
      <c r="Z2983" t="s">
        <v>134</v>
      </c>
      <c r="AA2983" t="s">
        <v>2394</v>
      </c>
      <c r="AB2983" t="str">
        <f>+IF(W2983="","-",IF(W2983="UNICO","CENSO","MUESTRA"))</f>
        <v>MUESTRA</v>
      </c>
      <c r="AC2983" t="s">
        <v>2397</v>
      </c>
      <c r="AD2983" t="s">
        <v>4753</v>
      </c>
    </row>
    <row r="2984" spans="1:30" x14ac:dyDescent="0.25">
      <c r="A2984" s="5" t="str">
        <f t="shared" si="46"/>
        <v>R 18 - D 123 - 452 - 0463</v>
      </c>
      <c r="B2984" s="23" t="s">
        <v>2347</v>
      </c>
      <c r="C2984" t="s">
        <v>280</v>
      </c>
      <c r="D2984" t="s">
        <v>395</v>
      </c>
      <c r="E2984" t="s">
        <v>1951</v>
      </c>
      <c r="F2984" t="s">
        <v>134</v>
      </c>
      <c r="G2984" t="s">
        <v>134</v>
      </c>
      <c r="H2984" t="s">
        <v>4628</v>
      </c>
      <c r="I2984" t="s">
        <v>20</v>
      </c>
      <c r="J2984" t="s">
        <v>2349</v>
      </c>
      <c r="K2984" t="s">
        <v>21</v>
      </c>
      <c r="M2984" t="s">
        <v>4629</v>
      </c>
      <c r="N2984" t="s">
        <v>22</v>
      </c>
      <c r="O2984" t="s">
        <v>23</v>
      </c>
      <c r="P2984" t="s">
        <v>26</v>
      </c>
      <c r="Q2984" t="s">
        <v>2348</v>
      </c>
      <c r="R2984" s="13">
        <v>81</v>
      </c>
      <c r="S2984" s="13">
        <v>5</v>
      </c>
      <c r="T2984" s="21">
        <v>1</v>
      </c>
      <c r="V2984" t="s">
        <v>2154</v>
      </c>
      <c r="W2984" t="s">
        <v>17594</v>
      </c>
      <c r="X2984" s="20" t="str">
        <f>+IF(V2984="","-",CONCATENATE(V2984,"_",W2984))</f>
        <v>FINES_R18</v>
      </c>
      <c r="Y2984" s="59">
        <v>0.33640754222869867</v>
      </c>
      <c r="Z2984" t="s">
        <v>134</v>
      </c>
      <c r="AA2984" t="s">
        <v>2394</v>
      </c>
      <c r="AB2984" t="str">
        <f>+IF(W2984="","-",IF(W2984="UNICO","CENSO","MUESTRA"))</f>
        <v>MUESTRA</v>
      </c>
      <c r="AC2984" t="s">
        <v>2397</v>
      </c>
      <c r="AD2984" t="s">
        <v>4630</v>
      </c>
    </row>
    <row r="2985" spans="1:30" x14ac:dyDescent="0.25">
      <c r="A2985" s="5" t="str">
        <f t="shared" si="46"/>
        <v>R 18 - D 65 - 451 - 4517</v>
      </c>
      <c r="B2985" s="23" t="s">
        <v>2347</v>
      </c>
      <c r="C2985" t="s">
        <v>280</v>
      </c>
      <c r="D2985" t="s">
        <v>1047</v>
      </c>
      <c r="E2985" t="s">
        <v>1048</v>
      </c>
      <c r="F2985" t="s">
        <v>134</v>
      </c>
      <c r="G2985" t="s">
        <v>134</v>
      </c>
      <c r="H2985" t="s">
        <v>11471</v>
      </c>
      <c r="I2985" t="s">
        <v>20</v>
      </c>
      <c r="J2985" t="s">
        <v>2349</v>
      </c>
      <c r="K2985" t="s">
        <v>21</v>
      </c>
      <c r="M2985" t="s">
        <v>11472</v>
      </c>
      <c r="N2985" t="s">
        <v>22</v>
      </c>
      <c r="O2985" t="s">
        <v>23</v>
      </c>
      <c r="P2985" t="s">
        <v>26</v>
      </c>
      <c r="Q2985" t="s">
        <v>2348</v>
      </c>
      <c r="R2985" s="13">
        <v>5</v>
      </c>
      <c r="S2985" s="13">
        <v>1</v>
      </c>
      <c r="T2985" s="21">
        <v>1</v>
      </c>
      <c r="V2985" t="s">
        <v>2154</v>
      </c>
      <c r="W2985" t="s">
        <v>17594</v>
      </c>
      <c r="X2985" s="20" t="str">
        <f>+IF(V2985="","-",CONCATENATE(V2985,"_",W2985))</f>
        <v>FINES_R18</v>
      </c>
      <c r="Y2985" s="59">
        <v>0.34599074721336359</v>
      </c>
      <c r="Z2985" t="s">
        <v>134</v>
      </c>
      <c r="AA2985" t="s">
        <v>2394</v>
      </c>
      <c r="AB2985" t="str">
        <f>+IF(W2985="","-",IF(W2985="UNICO","CENSO","MUESTRA"))</f>
        <v>MUESTRA</v>
      </c>
      <c r="AC2985" t="s">
        <v>2398</v>
      </c>
      <c r="AD2985" t="s">
        <v>11473</v>
      </c>
    </row>
    <row r="2986" spans="1:30" x14ac:dyDescent="0.25">
      <c r="A2986" s="5" t="str">
        <f t="shared" si="46"/>
        <v>R 18 - D 125 - 451 - 3418</v>
      </c>
      <c r="B2986" s="23" t="s">
        <v>2347</v>
      </c>
      <c r="C2986" t="s">
        <v>280</v>
      </c>
      <c r="D2986" t="s">
        <v>287</v>
      </c>
      <c r="E2986" t="s">
        <v>1969</v>
      </c>
      <c r="F2986" t="s">
        <v>134</v>
      </c>
      <c r="G2986" t="s">
        <v>134</v>
      </c>
      <c r="H2986" t="s">
        <v>11397</v>
      </c>
      <c r="I2986" t="s">
        <v>20</v>
      </c>
      <c r="J2986" t="s">
        <v>2349</v>
      </c>
      <c r="K2986" t="s">
        <v>21</v>
      </c>
      <c r="M2986" t="s">
        <v>11398</v>
      </c>
      <c r="N2986" t="s">
        <v>22</v>
      </c>
      <c r="O2986" t="s">
        <v>23</v>
      </c>
      <c r="P2986" t="s">
        <v>26</v>
      </c>
      <c r="Q2986" t="s">
        <v>2348</v>
      </c>
      <c r="R2986" s="13">
        <v>24</v>
      </c>
      <c r="S2986" s="13">
        <v>1</v>
      </c>
      <c r="T2986" s="21">
        <v>1</v>
      </c>
      <c r="V2986" t="s">
        <v>2154</v>
      </c>
      <c r="W2986" t="s">
        <v>17594</v>
      </c>
      <c r="X2986" s="20" t="str">
        <f>+IF(V2986="","-",CONCATENATE(V2986,"_",W2986))</f>
        <v>FINES_R18</v>
      </c>
      <c r="Y2986" s="59">
        <v>0.35952085256576538</v>
      </c>
      <c r="Z2986" t="s">
        <v>134</v>
      </c>
      <c r="AA2986" t="s">
        <v>2394</v>
      </c>
      <c r="AB2986" t="str">
        <f>+IF(W2986="","-",IF(W2986="UNICO","CENSO","MUESTRA"))</f>
        <v>MUESTRA</v>
      </c>
      <c r="AC2986" t="s">
        <v>2398</v>
      </c>
      <c r="AD2986" t="s">
        <v>11399</v>
      </c>
    </row>
    <row r="2987" spans="1:30" x14ac:dyDescent="0.25">
      <c r="A2987" s="5" t="str">
        <f t="shared" si="46"/>
        <v>R 18 - D 6 - 451 - 4347</v>
      </c>
      <c r="B2987" s="23" t="s">
        <v>2347</v>
      </c>
      <c r="C2987" t="s">
        <v>280</v>
      </c>
      <c r="D2987" t="s">
        <v>293</v>
      </c>
      <c r="E2987" t="s">
        <v>295</v>
      </c>
      <c r="F2987" t="s">
        <v>134</v>
      </c>
      <c r="G2987" t="s">
        <v>134</v>
      </c>
      <c r="H2987" t="s">
        <v>11451</v>
      </c>
      <c r="I2987" t="s">
        <v>20</v>
      </c>
      <c r="J2987" t="s">
        <v>2349</v>
      </c>
      <c r="K2987" t="s">
        <v>21</v>
      </c>
      <c r="M2987" t="s">
        <v>4199</v>
      </c>
      <c r="N2987" t="s">
        <v>22</v>
      </c>
      <c r="O2987" t="s">
        <v>23</v>
      </c>
      <c r="P2987" t="s">
        <v>26</v>
      </c>
      <c r="Q2987" t="s">
        <v>2348</v>
      </c>
      <c r="R2987" s="13">
        <v>30</v>
      </c>
      <c r="S2987" s="13">
        <v>1</v>
      </c>
      <c r="T2987" s="21">
        <v>1</v>
      </c>
      <c r="V2987" t="s">
        <v>2154</v>
      </c>
      <c r="W2987" t="s">
        <v>17594</v>
      </c>
      <c r="X2987" s="20" t="str">
        <f>+IF(V2987="","-",CONCATENATE(V2987,"_",W2987))</f>
        <v>FINES_R18</v>
      </c>
      <c r="Y2987" s="59">
        <v>0.36992177367210388</v>
      </c>
      <c r="Z2987" t="s">
        <v>134</v>
      </c>
      <c r="AA2987" t="s">
        <v>2394</v>
      </c>
      <c r="AB2987" t="str">
        <f>+IF(W2987="","-",IF(W2987="UNICO","CENSO","MUESTRA"))</f>
        <v>MUESTRA</v>
      </c>
      <c r="AC2987" t="s">
        <v>2397</v>
      </c>
      <c r="AD2987" t="s">
        <v>11452</v>
      </c>
    </row>
    <row r="2988" spans="1:30" x14ac:dyDescent="0.25">
      <c r="A2988" s="5" t="str">
        <f t="shared" si="46"/>
        <v>R 18 - D 6 - 451 - 4344</v>
      </c>
      <c r="B2988" s="23" t="s">
        <v>2347</v>
      </c>
      <c r="C2988" t="s">
        <v>280</v>
      </c>
      <c r="D2988" t="s">
        <v>293</v>
      </c>
      <c r="E2988" t="s">
        <v>295</v>
      </c>
      <c r="F2988" t="s">
        <v>134</v>
      </c>
      <c r="G2988" t="s">
        <v>134</v>
      </c>
      <c r="H2988" t="s">
        <v>11454</v>
      </c>
      <c r="I2988" t="s">
        <v>20</v>
      </c>
      <c r="J2988" t="s">
        <v>2349</v>
      </c>
      <c r="K2988" t="s">
        <v>21</v>
      </c>
      <c r="M2988" t="s">
        <v>11455</v>
      </c>
      <c r="N2988" t="s">
        <v>22</v>
      </c>
      <c r="O2988" t="s">
        <v>23</v>
      </c>
      <c r="P2988" t="s">
        <v>26</v>
      </c>
      <c r="Q2988" t="s">
        <v>2348</v>
      </c>
      <c r="R2988" s="13">
        <v>19</v>
      </c>
      <c r="S2988" s="13">
        <v>1</v>
      </c>
      <c r="T2988" s="21">
        <v>1</v>
      </c>
      <c r="V2988" t="s">
        <v>2154</v>
      </c>
      <c r="W2988" t="s">
        <v>17594</v>
      </c>
      <c r="X2988" s="20" t="str">
        <f>+IF(V2988="","-",CONCATENATE(V2988,"_",W2988))</f>
        <v>FINES_R18</v>
      </c>
      <c r="Y2988" s="59">
        <v>0.37627601623535162</v>
      </c>
      <c r="Z2988" t="s">
        <v>134</v>
      </c>
      <c r="AA2988" t="s">
        <v>2394</v>
      </c>
      <c r="AB2988" t="str">
        <f>+IF(W2988="","-",IF(W2988="UNICO","CENSO","MUESTRA"))</f>
        <v>MUESTRA</v>
      </c>
      <c r="AC2988" t="s">
        <v>2398</v>
      </c>
      <c r="AD2988" t="s">
        <v>11456</v>
      </c>
    </row>
    <row r="2989" spans="1:30" x14ac:dyDescent="0.25">
      <c r="A2989" s="5" t="str">
        <f t="shared" si="46"/>
        <v>R 18 - D 123 - 452 - 1518</v>
      </c>
      <c r="B2989" s="23" t="s">
        <v>2347</v>
      </c>
      <c r="C2989" t="s">
        <v>280</v>
      </c>
      <c r="D2989" t="s">
        <v>395</v>
      </c>
      <c r="E2989" t="s">
        <v>1951</v>
      </c>
      <c r="F2989" t="s">
        <v>134</v>
      </c>
      <c r="G2989" t="s">
        <v>134</v>
      </c>
      <c r="H2989" t="s">
        <v>4611</v>
      </c>
      <c r="I2989" t="s">
        <v>20</v>
      </c>
      <c r="J2989" t="s">
        <v>2349</v>
      </c>
      <c r="K2989" t="s">
        <v>21</v>
      </c>
      <c r="M2989" t="s">
        <v>18075</v>
      </c>
      <c r="N2989" t="s">
        <v>22</v>
      </c>
      <c r="O2989" t="s">
        <v>23</v>
      </c>
      <c r="P2989" t="s">
        <v>26</v>
      </c>
      <c r="Q2989" t="s">
        <v>2348</v>
      </c>
      <c r="R2989" s="13">
        <v>74</v>
      </c>
      <c r="S2989" s="13">
        <v>4</v>
      </c>
      <c r="T2989" s="21">
        <v>1</v>
      </c>
      <c r="V2989" t="s">
        <v>2154</v>
      </c>
      <c r="W2989" t="s">
        <v>17594</v>
      </c>
      <c r="X2989" s="20" t="str">
        <f>+IF(V2989="","-",CONCATENATE(V2989,"_",W2989))</f>
        <v>FINES_R18</v>
      </c>
      <c r="Y2989" s="59">
        <v>0.37682285904884338</v>
      </c>
      <c r="Z2989" t="s">
        <v>134</v>
      </c>
      <c r="AA2989" t="s">
        <v>2394</v>
      </c>
      <c r="AB2989" t="str">
        <f>+IF(W2989="","-",IF(W2989="UNICO","CENSO","MUESTRA"))</f>
        <v>MUESTRA</v>
      </c>
      <c r="AC2989" t="s">
        <v>2397</v>
      </c>
      <c r="AD2989" t="s">
        <v>4612</v>
      </c>
    </row>
    <row r="2990" spans="1:30" x14ac:dyDescent="0.25">
      <c r="A2990" s="5" t="str">
        <f t="shared" si="46"/>
        <v>R 18 - D 123 - 451 - 0194</v>
      </c>
      <c r="B2990" s="23" t="s">
        <v>2347</v>
      </c>
      <c r="C2990" t="s">
        <v>280</v>
      </c>
      <c r="D2990" t="s">
        <v>395</v>
      </c>
      <c r="E2990" t="s">
        <v>1951</v>
      </c>
      <c r="F2990" t="s">
        <v>134</v>
      </c>
      <c r="G2990" t="s">
        <v>134</v>
      </c>
      <c r="H2990" t="s">
        <v>4641</v>
      </c>
      <c r="I2990" t="s">
        <v>20</v>
      </c>
      <c r="J2990" t="s">
        <v>2349</v>
      </c>
      <c r="K2990" t="s">
        <v>21</v>
      </c>
      <c r="M2990" t="s">
        <v>4642</v>
      </c>
      <c r="N2990" t="s">
        <v>22</v>
      </c>
      <c r="O2990" t="s">
        <v>23</v>
      </c>
      <c r="P2990" t="s">
        <v>26</v>
      </c>
      <c r="Q2990" t="s">
        <v>2348</v>
      </c>
      <c r="R2990" s="13">
        <v>176</v>
      </c>
      <c r="S2990" s="13">
        <v>8</v>
      </c>
      <c r="T2990" s="21">
        <v>1</v>
      </c>
      <c r="V2990" t="s">
        <v>2154</v>
      </c>
      <c r="W2990" t="s">
        <v>17594</v>
      </c>
      <c r="X2990" s="20" t="str">
        <f>+IF(V2990="","-",CONCATENATE(V2990,"_",W2990))</f>
        <v>FINES_R18</v>
      </c>
      <c r="Y2990" s="59">
        <v>0.38222411274909968</v>
      </c>
      <c r="Z2990" t="s">
        <v>134</v>
      </c>
      <c r="AA2990" t="s">
        <v>2394</v>
      </c>
      <c r="AB2990" t="str">
        <f>+IF(W2990="","-",IF(W2990="UNICO","CENSO","MUESTRA"))</f>
        <v>MUESTRA</v>
      </c>
      <c r="AC2990" t="s">
        <v>2398</v>
      </c>
      <c r="AD2990" t="s">
        <v>4643</v>
      </c>
    </row>
    <row r="2991" spans="1:30" x14ac:dyDescent="0.25">
      <c r="A2991" s="5" t="str">
        <f t="shared" si="46"/>
        <v>R 18 - D 123 - 451 - 1520</v>
      </c>
      <c r="B2991" s="23" t="s">
        <v>2347</v>
      </c>
      <c r="C2991" t="s">
        <v>280</v>
      </c>
      <c r="D2991" t="s">
        <v>395</v>
      </c>
      <c r="E2991" t="s">
        <v>1951</v>
      </c>
      <c r="F2991" t="s">
        <v>134</v>
      </c>
      <c r="G2991" t="s">
        <v>134</v>
      </c>
      <c r="H2991" t="s">
        <v>4615</v>
      </c>
      <c r="I2991" t="s">
        <v>20</v>
      </c>
      <c r="J2991" t="s">
        <v>2349</v>
      </c>
      <c r="K2991" t="s">
        <v>21</v>
      </c>
      <c r="M2991" t="s">
        <v>18096</v>
      </c>
      <c r="N2991" t="s">
        <v>22</v>
      </c>
      <c r="O2991" t="s">
        <v>23</v>
      </c>
      <c r="P2991" t="s">
        <v>26</v>
      </c>
      <c r="Q2991" t="s">
        <v>2348</v>
      </c>
      <c r="R2991" s="13">
        <v>119</v>
      </c>
      <c r="S2991" s="13">
        <v>5</v>
      </c>
      <c r="T2991" s="21">
        <v>1</v>
      </c>
      <c r="V2991" t="s">
        <v>2154</v>
      </c>
      <c r="W2991" t="s">
        <v>17594</v>
      </c>
      <c r="X2991" s="20" t="str">
        <f>+IF(V2991="","-",CONCATENATE(V2991,"_",W2991))</f>
        <v>FINES_R18</v>
      </c>
      <c r="Y2991" s="59">
        <v>0.39229598641395569</v>
      </c>
      <c r="Z2991" t="s">
        <v>134</v>
      </c>
      <c r="AA2991" t="s">
        <v>2394</v>
      </c>
      <c r="AB2991" t="str">
        <f>+IF(W2991="","-",IF(W2991="UNICO","CENSO","MUESTRA"))</f>
        <v>MUESTRA</v>
      </c>
      <c r="AC2991" t="s">
        <v>2397</v>
      </c>
      <c r="AD2991" t="s">
        <v>4617</v>
      </c>
    </row>
    <row r="2992" spans="1:30" x14ac:dyDescent="0.25">
      <c r="A2992" s="5" t="str">
        <f t="shared" si="46"/>
        <v>R 18 - D 125 - 451 - 2316</v>
      </c>
      <c r="B2992" s="23" t="s">
        <v>2347</v>
      </c>
      <c r="C2992" t="s">
        <v>280</v>
      </c>
      <c r="D2992" t="s">
        <v>287</v>
      </c>
      <c r="E2992" t="s">
        <v>1969</v>
      </c>
      <c r="F2992" t="s">
        <v>134</v>
      </c>
      <c r="G2992" t="s">
        <v>134</v>
      </c>
      <c r="H2992" t="s">
        <v>4717</v>
      </c>
      <c r="I2992" t="s">
        <v>20</v>
      </c>
      <c r="J2992" t="s">
        <v>2349</v>
      </c>
      <c r="K2992" t="s">
        <v>21</v>
      </c>
      <c r="M2992" t="s">
        <v>4718</v>
      </c>
      <c r="N2992" t="s">
        <v>22</v>
      </c>
      <c r="O2992" t="s">
        <v>23</v>
      </c>
      <c r="P2992" t="s">
        <v>26</v>
      </c>
      <c r="Q2992" t="s">
        <v>2348</v>
      </c>
      <c r="R2992" s="13">
        <v>118</v>
      </c>
      <c r="S2992" s="13">
        <v>4</v>
      </c>
      <c r="T2992" s="21">
        <v>1</v>
      </c>
      <c r="V2992" t="s">
        <v>2154</v>
      </c>
      <c r="W2992" t="s">
        <v>17594</v>
      </c>
      <c r="X2992" s="20" t="str">
        <f>+IF(V2992="","-",CONCATENATE(V2992,"_",W2992))</f>
        <v>FINES_R18</v>
      </c>
      <c r="Y2992" s="59">
        <v>0.39265838265419012</v>
      </c>
      <c r="Z2992" t="s">
        <v>134</v>
      </c>
      <c r="AA2992" t="s">
        <v>2394</v>
      </c>
      <c r="AB2992" t="str">
        <f>+IF(W2992="","-",IF(W2992="UNICO","CENSO","MUESTRA"))</f>
        <v>MUESTRA</v>
      </c>
      <c r="AC2992" t="s">
        <v>2398</v>
      </c>
      <c r="AD2992" t="s">
        <v>4719</v>
      </c>
    </row>
    <row r="2993" spans="1:30" x14ac:dyDescent="0.25">
      <c r="A2993" s="5" t="str">
        <f t="shared" si="46"/>
        <v>R 18 - D 6 - 451 - 3644</v>
      </c>
      <c r="B2993" s="23" t="s">
        <v>2347</v>
      </c>
      <c r="C2993" t="s">
        <v>280</v>
      </c>
      <c r="D2993" t="s">
        <v>293</v>
      </c>
      <c r="E2993" t="s">
        <v>295</v>
      </c>
      <c r="F2993" t="s">
        <v>134</v>
      </c>
      <c r="G2993" t="s">
        <v>134</v>
      </c>
      <c r="H2993" t="s">
        <v>11458</v>
      </c>
      <c r="I2993" t="s">
        <v>20</v>
      </c>
      <c r="J2993" t="s">
        <v>2349</v>
      </c>
      <c r="K2993" t="s">
        <v>21</v>
      </c>
      <c r="M2993" t="s">
        <v>11459</v>
      </c>
      <c r="N2993" t="s">
        <v>22</v>
      </c>
      <c r="O2993" t="s">
        <v>23</v>
      </c>
      <c r="P2993" t="s">
        <v>26</v>
      </c>
      <c r="Q2993" t="s">
        <v>2348</v>
      </c>
      <c r="R2993" s="13">
        <v>11</v>
      </c>
      <c r="S2993" s="13">
        <v>1</v>
      </c>
      <c r="T2993" s="21">
        <v>1</v>
      </c>
      <c r="V2993" t="s">
        <v>2154</v>
      </c>
      <c r="W2993" t="s">
        <v>17594</v>
      </c>
      <c r="X2993" s="20" t="str">
        <f>+IF(V2993="","-",CONCATENATE(V2993,"_",W2993))</f>
        <v>FINES_R18</v>
      </c>
      <c r="Y2993" s="59">
        <v>0.40393629670143127</v>
      </c>
      <c r="Z2993" t="s">
        <v>134</v>
      </c>
      <c r="AA2993" t="s">
        <v>2394</v>
      </c>
      <c r="AB2993" t="str">
        <f>+IF(W2993="","-",IF(W2993="UNICO","CENSO","MUESTRA"))</f>
        <v>MUESTRA</v>
      </c>
      <c r="AC2993" t="s">
        <v>2397</v>
      </c>
      <c r="AD2993" t="s">
        <v>11460</v>
      </c>
    </row>
    <row r="2994" spans="1:30" x14ac:dyDescent="0.25">
      <c r="A2994" s="5" t="str">
        <f t="shared" si="46"/>
        <v>R 18 - D 40 - 451 - 1599</v>
      </c>
      <c r="B2994" s="23" t="s">
        <v>2347</v>
      </c>
      <c r="C2994" t="s">
        <v>280</v>
      </c>
      <c r="D2994" t="s">
        <v>662</v>
      </c>
      <c r="E2994" t="s">
        <v>663</v>
      </c>
      <c r="F2994" t="s">
        <v>134</v>
      </c>
      <c r="G2994" t="s">
        <v>134</v>
      </c>
      <c r="H2994" t="s">
        <v>4758</v>
      </c>
      <c r="I2994" t="s">
        <v>20</v>
      </c>
      <c r="J2994" t="s">
        <v>2349</v>
      </c>
      <c r="K2994" t="s">
        <v>21</v>
      </c>
      <c r="M2994" t="s">
        <v>4759</v>
      </c>
      <c r="N2994" t="s">
        <v>22</v>
      </c>
      <c r="O2994" t="s">
        <v>23</v>
      </c>
      <c r="P2994" t="s">
        <v>26</v>
      </c>
      <c r="Q2994" t="s">
        <v>2348</v>
      </c>
      <c r="R2994" s="13">
        <v>11</v>
      </c>
      <c r="S2994" s="13">
        <v>1</v>
      </c>
      <c r="T2994" s="21">
        <v>1</v>
      </c>
      <c r="V2994" t="s">
        <v>2154</v>
      </c>
      <c r="W2994" t="s">
        <v>17594</v>
      </c>
      <c r="X2994" s="20" t="str">
        <f>+IF(V2994="","-",CONCATENATE(V2994,"_",W2994))</f>
        <v>FINES_R18</v>
      </c>
      <c r="Y2994" s="59">
        <v>0.40619432926177979</v>
      </c>
      <c r="Z2994" t="s">
        <v>134</v>
      </c>
      <c r="AA2994" t="s">
        <v>2394</v>
      </c>
      <c r="AB2994" t="str">
        <f>+IF(W2994="","-",IF(W2994="UNICO","CENSO","MUESTRA"))</f>
        <v>MUESTRA</v>
      </c>
      <c r="AC2994" t="s">
        <v>2398</v>
      </c>
      <c r="AD2994" t="s">
        <v>4760</v>
      </c>
    </row>
    <row r="2995" spans="1:30" x14ac:dyDescent="0.25">
      <c r="A2995" s="5" t="str">
        <f t="shared" si="46"/>
        <v>R 18 - D 29 - 451 - 3819</v>
      </c>
      <c r="B2995" s="23" t="s">
        <v>2347</v>
      </c>
      <c r="C2995" t="s">
        <v>280</v>
      </c>
      <c r="D2995" t="s">
        <v>542</v>
      </c>
      <c r="E2995" t="s">
        <v>543</v>
      </c>
      <c r="F2995" t="s">
        <v>134</v>
      </c>
      <c r="G2995" t="s">
        <v>134</v>
      </c>
      <c r="H2995" t="s">
        <v>4742</v>
      </c>
      <c r="I2995" t="s">
        <v>20</v>
      </c>
      <c r="J2995" t="s">
        <v>2349</v>
      </c>
      <c r="K2995" t="s">
        <v>21</v>
      </c>
      <c r="M2995" t="s">
        <v>4743</v>
      </c>
      <c r="N2995" t="s">
        <v>22</v>
      </c>
      <c r="O2995" t="s">
        <v>23</v>
      </c>
      <c r="P2995" t="s">
        <v>26</v>
      </c>
      <c r="Q2995" t="s">
        <v>2348</v>
      </c>
      <c r="R2995" s="13">
        <v>30</v>
      </c>
      <c r="S2995" s="13">
        <v>2</v>
      </c>
      <c r="T2995" s="21">
        <v>1</v>
      </c>
      <c r="V2995" t="s">
        <v>2154</v>
      </c>
      <c r="W2995" t="s">
        <v>17594</v>
      </c>
      <c r="X2995" s="20" t="str">
        <f>+IF(V2995="","-",CONCATENATE(V2995,"_",W2995))</f>
        <v>FINES_R18</v>
      </c>
      <c r="Y2995" s="59">
        <v>0.41502577066421509</v>
      </c>
      <c r="Z2995" t="s">
        <v>134</v>
      </c>
      <c r="AA2995" t="s">
        <v>2394</v>
      </c>
      <c r="AB2995" t="str">
        <f>+IF(W2995="","-",IF(W2995="UNICO","CENSO","MUESTRA"))</f>
        <v>MUESTRA</v>
      </c>
      <c r="AC2995" t="s">
        <v>2397</v>
      </c>
      <c r="AD2995" t="s">
        <v>4744</v>
      </c>
    </row>
    <row r="2996" spans="1:30" x14ac:dyDescent="0.25">
      <c r="A2996" s="5" t="str">
        <f t="shared" si="46"/>
        <v>R 18 - D 65 - 451 - 1633</v>
      </c>
      <c r="B2996" s="23" t="s">
        <v>2347</v>
      </c>
      <c r="C2996" t="s">
        <v>280</v>
      </c>
      <c r="D2996" t="s">
        <v>1047</v>
      </c>
      <c r="E2996" t="s">
        <v>1048</v>
      </c>
      <c r="F2996" t="s">
        <v>134</v>
      </c>
      <c r="G2996" t="s">
        <v>134</v>
      </c>
      <c r="H2996" t="s">
        <v>4776</v>
      </c>
      <c r="I2996" t="s">
        <v>20</v>
      </c>
      <c r="J2996" t="s">
        <v>2349</v>
      </c>
      <c r="K2996" t="s">
        <v>21</v>
      </c>
      <c r="M2996" t="s">
        <v>4777</v>
      </c>
      <c r="N2996" t="s">
        <v>22</v>
      </c>
      <c r="O2996" t="s">
        <v>23</v>
      </c>
      <c r="P2996" t="s">
        <v>26</v>
      </c>
      <c r="Q2996" t="s">
        <v>2348</v>
      </c>
      <c r="R2996" s="13">
        <v>61</v>
      </c>
      <c r="S2996" s="13">
        <v>3</v>
      </c>
      <c r="T2996" s="21">
        <v>1</v>
      </c>
      <c r="V2996" t="s">
        <v>2154</v>
      </c>
      <c r="W2996" t="s">
        <v>17594</v>
      </c>
      <c r="X2996" s="20" t="str">
        <f>+IF(V2996="","-",CONCATENATE(V2996,"_",W2996))</f>
        <v>FINES_R18</v>
      </c>
      <c r="Y2996" s="59">
        <v>0.42223274707794189</v>
      </c>
      <c r="Z2996" t="s">
        <v>134</v>
      </c>
      <c r="AA2996" t="s">
        <v>2394</v>
      </c>
      <c r="AB2996" t="str">
        <f>+IF(W2996="","-",IF(W2996="UNICO","CENSO","MUESTRA"))</f>
        <v>MUESTRA</v>
      </c>
      <c r="AC2996" t="s">
        <v>2397</v>
      </c>
      <c r="AD2996" t="s">
        <v>4778</v>
      </c>
    </row>
    <row r="2997" spans="1:30" x14ac:dyDescent="0.25">
      <c r="A2997" s="5" t="str">
        <f t="shared" si="46"/>
        <v>R 18 - D 29 - 451 - 4461</v>
      </c>
      <c r="B2997" s="23" t="s">
        <v>2347</v>
      </c>
      <c r="C2997" t="s">
        <v>280</v>
      </c>
      <c r="D2997" t="s">
        <v>542</v>
      </c>
      <c r="E2997" t="s">
        <v>543</v>
      </c>
      <c r="F2997" t="s">
        <v>134</v>
      </c>
      <c r="G2997" t="s">
        <v>134</v>
      </c>
      <c r="H2997" t="s">
        <v>11416</v>
      </c>
      <c r="I2997" t="s">
        <v>20</v>
      </c>
      <c r="J2997" t="s">
        <v>2349</v>
      </c>
      <c r="K2997" t="s">
        <v>21</v>
      </c>
      <c r="M2997" t="s">
        <v>11417</v>
      </c>
      <c r="N2997" t="s">
        <v>22</v>
      </c>
      <c r="O2997" t="s">
        <v>23</v>
      </c>
      <c r="P2997" t="s">
        <v>26</v>
      </c>
      <c r="Q2997" t="s">
        <v>2348</v>
      </c>
      <c r="R2997" s="13">
        <v>18</v>
      </c>
      <c r="S2997" s="13">
        <v>1</v>
      </c>
      <c r="T2997" s="21">
        <v>1</v>
      </c>
      <c r="V2997" t="s">
        <v>2154</v>
      </c>
      <c r="W2997" t="s">
        <v>17594</v>
      </c>
      <c r="X2997" s="20" t="str">
        <f>+IF(V2997="","-",CONCATENATE(V2997,"_",W2997))</f>
        <v>FINES_R18</v>
      </c>
      <c r="Y2997" s="59">
        <v>0.44433483481407171</v>
      </c>
      <c r="Z2997" t="s">
        <v>134</v>
      </c>
      <c r="AA2997" t="s">
        <v>2394</v>
      </c>
      <c r="AB2997" t="str">
        <f>+IF(W2997="","-",IF(W2997="UNICO","CENSO","MUESTRA"))</f>
        <v>MUESTRA</v>
      </c>
      <c r="AC2997" t="s">
        <v>2398</v>
      </c>
      <c r="AD2997" t="s">
        <v>11418</v>
      </c>
    </row>
    <row r="2998" spans="1:30" x14ac:dyDescent="0.25">
      <c r="A2998" s="5" t="str">
        <f t="shared" si="46"/>
        <v>R 18 - D 123 - 451 - 1522</v>
      </c>
      <c r="B2998" s="23" t="s">
        <v>2347</v>
      </c>
      <c r="C2998" t="s">
        <v>280</v>
      </c>
      <c r="D2998" t="s">
        <v>395</v>
      </c>
      <c r="E2998" t="s">
        <v>1951</v>
      </c>
      <c r="F2998" t="s">
        <v>134</v>
      </c>
      <c r="G2998" t="s">
        <v>134</v>
      </c>
      <c r="H2998" t="s">
        <v>4599</v>
      </c>
      <c r="I2998" t="s">
        <v>20</v>
      </c>
      <c r="J2998" t="s">
        <v>2349</v>
      </c>
      <c r="K2998" t="s">
        <v>21</v>
      </c>
      <c r="M2998" t="s">
        <v>18100</v>
      </c>
      <c r="N2998" t="s">
        <v>22</v>
      </c>
      <c r="O2998" t="s">
        <v>23</v>
      </c>
      <c r="P2998" t="s">
        <v>26</v>
      </c>
      <c r="Q2998" t="s">
        <v>2348</v>
      </c>
      <c r="R2998" s="13">
        <v>121</v>
      </c>
      <c r="S2998" s="13">
        <v>5</v>
      </c>
      <c r="T2998" s="21">
        <v>1</v>
      </c>
      <c r="V2998" t="s">
        <v>2154</v>
      </c>
      <c r="W2998" t="s">
        <v>17594</v>
      </c>
      <c r="X2998" s="20" t="str">
        <f>+IF(V2998="","-",CONCATENATE(V2998,"_",W2998))</f>
        <v>FINES_R18</v>
      </c>
      <c r="Y2998" s="59">
        <v>0.44619348645210272</v>
      </c>
      <c r="Z2998" t="s">
        <v>134</v>
      </c>
      <c r="AA2998" t="s">
        <v>2394</v>
      </c>
      <c r="AB2998" t="str">
        <f>+IF(W2998="","-",IF(W2998="UNICO","CENSO","MUESTRA"))</f>
        <v>MUESTRA</v>
      </c>
      <c r="AC2998" t="s">
        <v>2398</v>
      </c>
      <c r="AD2998" t="s">
        <v>4601</v>
      </c>
    </row>
    <row r="2999" spans="1:30" x14ac:dyDescent="0.25">
      <c r="A2999" s="5" t="str">
        <f t="shared" si="46"/>
        <v>R 18 - D 123 - 451 - 1523</v>
      </c>
      <c r="B2999" s="23" t="s">
        <v>2347</v>
      </c>
      <c r="C2999" t="s">
        <v>280</v>
      </c>
      <c r="D2999" t="s">
        <v>395</v>
      </c>
      <c r="E2999" t="s">
        <v>1951</v>
      </c>
      <c r="F2999" t="s">
        <v>134</v>
      </c>
      <c r="G2999" t="s">
        <v>134</v>
      </c>
      <c r="H2999" t="s">
        <v>4603</v>
      </c>
      <c r="I2999" t="s">
        <v>20</v>
      </c>
      <c r="J2999" t="s">
        <v>2349</v>
      </c>
      <c r="K2999" t="s">
        <v>21</v>
      </c>
      <c r="M2999" t="s">
        <v>18101</v>
      </c>
      <c r="N2999" t="s">
        <v>22</v>
      </c>
      <c r="O2999" t="s">
        <v>23</v>
      </c>
      <c r="P2999" t="s">
        <v>26</v>
      </c>
      <c r="Q2999" t="s">
        <v>2348</v>
      </c>
      <c r="R2999" s="13">
        <v>13</v>
      </c>
      <c r="S2999" s="13">
        <v>1</v>
      </c>
      <c r="T2999" s="21">
        <v>1</v>
      </c>
      <c r="V2999" t="s">
        <v>2154</v>
      </c>
      <c r="W2999" t="s">
        <v>17594</v>
      </c>
      <c r="X2999" s="20" t="str">
        <f>+IF(V2999="","-",CONCATENATE(V2999,"_",W2999))</f>
        <v>FINES_R18</v>
      </c>
      <c r="Y2999" s="59">
        <v>0.45587208867073059</v>
      </c>
      <c r="Z2999" t="s">
        <v>134</v>
      </c>
      <c r="AA2999" t="s">
        <v>2394</v>
      </c>
      <c r="AB2999" t="str">
        <f>+IF(W2999="","-",IF(W2999="UNICO","CENSO","MUESTRA"))</f>
        <v>MUESTRA</v>
      </c>
      <c r="AC2999" t="s">
        <v>2397</v>
      </c>
      <c r="AD2999" t="s">
        <v>4605</v>
      </c>
    </row>
    <row r="3000" spans="1:30" x14ac:dyDescent="0.25">
      <c r="A3000" s="5" t="str">
        <f t="shared" si="46"/>
        <v>R 18 - D 123 - 453 - 4097</v>
      </c>
      <c r="B3000" s="23" t="s">
        <v>2347</v>
      </c>
      <c r="C3000" t="s">
        <v>280</v>
      </c>
      <c r="D3000" t="s">
        <v>395</v>
      </c>
      <c r="E3000" t="s">
        <v>1951</v>
      </c>
      <c r="F3000" t="s">
        <v>134</v>
      </c>
      <c r="G3000" t="s">
        <v>134</v>
      </c>
      <c r="H3000" t="s">
        <v>4678</v>
      </c>
      <c r="I3000" t="s">
        <v>20</v>
      </c>
      <c r="J3000" t="s">
        <v>2349</v>
      </c>
      <c r="K3000" t="s">
        <v>21</v>
      </c>
      <c r="M3000" t="s">
        <v>4679</v>
      </c>
      <c r="N3000" t="s">
        <v>22</v>
      </c>
      <c r="O3000" t="s">
        <v>23</v>
      </c>
      <c r="P3000" t="s">
        <v>26</v>
      </c>
      <c r="Q3000" t="s">
        <v>2348</v>
      </c>
      <c r="R3000" s="13">
        <v>29</v>
      </c>
      <c r="S3000" s="13">
        <v>2</v>
      </c>
      <c r="T3000" s="21">
        <v>1</v>
      </c>
      <c r="V3000" t="s">
        <v>2154</v>
      </c>
      <c r="W3000" t="s">
        <v>17594</v>
      </c>
      <c r="X3000" s="20" t="str">
        <f>+IF(V3000="","-",CONCATENATE(V3000,"_",W3000))</f>
        <v>FINES_R18</v>
      </c>
      <c r="Y3000" s="59">
        <v>0.49</v>
      </c>
      <c r="Z3000" t="s">
        <v>134</v>
      </c>
      <c r="AA3000" t="s">
        <v>2394</v>
      </c>
      <c r="AB3000" t="str">
        <f>+IF(W3000="","-",IF(W3000="UNICO","CENSO","MUESTRA"))</f>
        <v>MUESTRA</v>
      </c>
      <c r="AC3000" t="s">
        <v>2397</v>
      </c>
      <c r="AD3000" t="s">
        <v>4680</v>
      </c>
    </row>
    <row r="3001" spans="1:30" x14ac:dyDescent="0.25">
      <c r="A3001" s="5" t="str">
        <f t="shared" si="46"/>
        <v>R 18 - D 6 - 451 - 4346</v>
      </c>
      <c r="B3001" s="23" t="s">
        <v>2347</v>
      </c>
      <c r="C3001" t="s">
        <v>280</v>
      </c>
      <c r="D3001" t="s">
        <v>293</v>
      </c>
      <c r="E3001" t="s">
        <v>295</v>
      </c>
      <c r="F3001" t="s">
        <v>134</v>
      </c>
      <c r="G3001" t="s">
        <v>134</v>
      </c>
      <c r="H3001" t="s">
        <v>11443</v>
      </c>
      <c r="I3001" t="s">
        <v>20</v>
      </c>
      <c r="J3001" t="s">
        <v>2349</v>
      </c>
      <c r="K3001" t="s">
        <v>21</v>
      </c>
      <c r="M3001" t="s">
        <v>11444</v>
      </c>
      <c r="N3001" t="s">
        <v>22</v>
      </c>
      <c r="O3001" t="s">
        <v>23</v>
      </c>
      <c r="P3001" t="s">
        <v>26</v>
      </c>
      <c r="Q3001" t="s">
        <v>2348</v>
      </c>
      <c r="R3001" s="13">
        <v>29</v>
      </c>
      <c r="S3001" s="13">
        <v>1</v>
      </c>
      <c r="T3001" s="21">
        <v>1</v>
      </c>
      <c r="V3001" t="s">
        <v>2154</v>
      </c>
      <c r="W3001" t="s">
        <v>17594</v>
      </c>
      <c r="X3001" s="20" t="str">
        <f>+IF(V3001="","-",CONCATENATE(V3001,"_",W3001))</f>
        <v>FINES_R18</v>
      </c>
      <c r="Y3001" s="59">
        <v>0.49832838773727423</v>
      </c>
      <c r="Z3001" t="s">
        <v>134</v>
      </c>
      <c r="AA3001" t="s">
        <v>2394</v>
      </c>
      <c r="AB3001" t="str">
        <f>+IF(W3001="","-",IF(W3001="UNICO","CENSO","MUESTRA"))</f>
        <v>MUESTRA</v>
      </c>
      <c r="AC3001" t="s">
        <v>2398</v>
      </c>
      <c r="AD3001" t="s">
        <v>11445</v>
      </c>
    </row>
    <row r="3002" spans="1:30" x14ac:dyDescent="0.25">
      <c r="A3002" s="5" t="str">
        <f t="shared" si="46"/>
        <v>R 18 - D 123 - 451 - 4304</v>
      </c>
      <c r="B3002" s="23" t="s">
        <v>2347</v>
      </c>
      <c r="C3002" t="s">
        <v>280</v>
      </c>
      <c r="D3002" t="s">
        <v>395</v>
      </c>
      <c r="E3002" t="s">
        <v>1951</v>
      </c>
      <c r="F3002" t="s">
        <v>134</v>
      </c>
      <c r="G3002" t="s">
        <v>134</v>
      </c>
      <c r="H3002" t="s">
        <v>4687</v>
      </c>
      <c r="I3002" t="s">
        <v>20</v>
      </c>
      <c r="J3002" t="s">
        <v>2349</v>
      </c>
      <c r="K3002" t="s">
        <v>21</v>
      </c>
      <c r="M3002" t="s">
        <v>4688</v>
      </c>
      <c r="N3002" t="s">
        <v>22</v>
      </c>
      <c r="O3002" t="s">
        <v>23</v>
      </c>
      <c r="P3002" t="s">
        <v>26</v>
      </c>
      <c r="Q3002" t="s">
        <v>2348</v>
      </c>
      <c r="R3002" s="13">
        <v>26</v>
      </c>
      <c r="S3002" s="13">
        <v>2</v>
      </c>
      <c r="T3002" s="21">
        <v>1</v>
      </c>
      <c r="V3002" t="s">
        <v>2154</v>
      </c>
      <c r="W3002" t="s">
        <v>17594</v>
      </c>
      <c r="X3002" s="20" t="str">
        <f>+IF(V3002="","-",CONCATENATE(V3002,"_",W3002))</f>
        <v>FINES_R18</v>
      </c>
      <c r="Y3002" s="59">
        <v>0.50742948055267334</v>
      </c>
      <c r="Z3002" t="s">
        <v>134</v>
      </c>
      <c r="AA3002" t="s">
        <v>2394</v>
      </c>
      <c r="AB3002" t="str">
        <f>+IF(W3002="","-",IF(W3002="UNICO","CENSO","MUESTRA"))</f>
        <v>MUESTRA</v>
      </c>
      <c r="AC3002" t="s">
        <v>2398</v>
      </c>
      <c r="AD3002" t="s">
        <v>4689</v>
      </c>
    </row>
    <row r="3003" spans="1:30" x14ac:dyDescent="0.25">
      <c r="A3003" s="5" t="str">
        <f t="shared" si="46"/>
        <v>R 18 - D 125 - 451 - 4426</v>
      </c>
      <c r="B3003" s="23" t="s">
        <v>2347</v>
      </c>
      <c r="C3003" t="s">
        <v>280</v>
      </c>
      <c r="D3003" t="s">
        <v>287</v>
      </c>
      <c r="E3003" t="s">
        <v>1969</v>
      </c>
      <c r="F3003" t="s">
        <v>134</v>
      </c>
      <c r="G3003" t="s">
        <v>134</v>
      </c>
      <c r="H3003" t="s">
        <v>11405</v>
      </c>
      <c r="I3003" t="s">
        <v>20</v>
      </c>
      <c r="J3003" t="s">
        <v>2349</v>
      </c>
      <c r="K3003" t="s">
        <v>21</v>
      </c>
      <c r="M3003" t="s">
        <v>3113</v>
      </c>
      <c r="N3003" t="s">
        <v>22</v>
      </c>
      <c r="O3003" t="s">
        <v>23</v>
      </c>
      <c r="P3003" t="s">
        <v>26</v>
      </c>
      <c r="Q3003" t="s">
        <v>2348</v>
      </c>
      <c r="R3003" s="13">
        <v>19</v>
      </c>
      <c r="S3003" s="13">
        <v>1</v>
      </c>
      <c r="T3003" s="21">
        <v>1</v>
      </c>
      <c r="V3003" t="s">
        <v>2154</v>
      </c>
      <c r="W3003" t="s">
        <v>17594</v>
      </c>
      <c r="X3003" s="20" t="str">
        <f>+IF(V3003="","-",CONCATENATE(V3003,"_",W3003))</f>
        <v>FINES_R18</v>
      </c>
      <c r="Y3003" s="59">
        <v>0.51353335380554199</v>
      </c>
      <c r="Z3003" t="s">
        <v>134</v>
      </c>
      <c r="AA3003" t="s">
        <v>2394</v>
      </c>
      <c r="AB3003" t="str">
        <f>+IF(W3003="","-",IF(W3003="UNICO","CENSO","MUESTRA"))</f>
        <v>MUESTRA</v>
      </c>
      <c r="AC3003" t="s">
        <v>2398</v>
      </c>
      <c r="AD3003" t="s">
        <v>11406</v>
      </c>
    </row>
    <row r="3004" spans="1:30" x14ac:dyDescent="0.25">
      <c r="A3004" s="5" t="str">
        <f t="shared" si="46"/>
        <v>R 18 - D 123 - 451 - 4098</v>
      </c>
      <c r="B3004" s="23" t="s">
        <v>2347</v>
      </c>
      <c r="C3004" t="s">
        <v>280</v>
      </c>
      <c r="D3004" t="s">
        <v>395</v>
      </c>
      <c r="E3004" t="s">
        <v>1951</v>
      </c>
      <c r="F3004" t="s">
        <v>134</v>
      </c>
      <c r="G3004" t="s">
        <v>134</v>
      </c>
      <c r="H3004" t="s">
        <v>4673</v>
      </c>
      <c r="I3004" t="s">
        <v>20</v>
      </c>
      <c r="J3004" t="s">
        <v>2349</v>
      </c>
      <c r="K3004" t="s">
        <v>21</v>
      </c>
      <c r="M3004" t="s">
        <v>4674</v>
      </c>
      <c r="N3004" t="s">
        <v>22</v>
      </c>
      <c r="O3004" t="s">
        <v>23</v>
      </c>
      <c r="P3004" t="s">
        <v>26</v>
      </c>
      <c r="Q3004" t="s">
        <v>2348</v>
      </c>
      <c r="R3004" s="13">
        <v>19</v>
      </c>
      <c r="S3004" s="13">
        <v>1</v>
      </c>
      <c r="T3004" s="21">
        <v>1</v>
      </c>
      <c r="V3004" t="s">
        <v>2154</v>
      </c>
      <c r="W3004" t="s">
        <v>17594</v>
      </c>
      <c r="X3004" s="20" t="str">
        <f>+IF(V3004="","-",CONCATENATE(V3004,"_",W3004))</f>
        <v>FINES_R18</v>
      </c>
      <c r="Y3004" s="59">
        <v>0.54369688034057617</v>
      </c>
      <c r="Z3004" t="s">
        <v>134</v>
      </c>
      <c r="AA3004" t="s">
        <v>2394</v>
      </c>
      <c r="AB3004" t="str">
        <f>+IF(W3004="","-",IF(W3004="UNICO","CENSO","MUESTRA"))</f>
        <v>MUESTRA</v>
      </c>
      <c r="AC3004" t="s">
        <v>2397</v>
      </c>
      <c r="AD3004" t="s">
        <v>4675</v>
      </c>
    </row>
    <row r="3005" spans="1:30" x14ac:dyDescent="0.25">
      <c r="A3005" s="5" t="str">
        <f t="shared" si="46"/>
        <v>R 18 - D 123 - 453 - 3750</v>
      </c>
      <c r="B3005" s="23" t="s">
        <v>2347</v>
      </c>
      <c r="C3005" t="s">
        <v>280</v>
      </c>
      <c r="D3005" t="s">
        <v>395</v>
      </c>
      <c r="E3005" t="s">
        <v>1951</v>
      </c>
      <c r="F3005" t="s">
        <v>134</v>
      </c>
      <c r="G3005" t="s">
        <v>134</v>
      </c>
      <c r="H3005" t="s">
        <v>4659</v>
      </c>
      <c r="I3005" t="s">
        <v>20</v>
      </c>
      <c r="J3005" t="s">
        <v>2349</v>
      </c>
      <c r="K3005" t="s">
        <v>21</v>
      </c>
      <c r="M3005" t="s">
        <v>4660</v>
      </c>
      <c r="N3005" t="s">
        <v>22</v>
      </c>
      <c r="O3005" t="s">
        <v>23</v>
      </c>
      <c r="P3005" t="s">
        <v>26</v>
      </c>
      <c r="Q3005" t="s">
        <v>2348</v>
      </c>
      <c r="R3005" s="13">
        <v>7</v>
      </c>
      <c r="S3005" s="13">
        <v>1</v>
      </c>
      <c r="T3005" s="21">
        <v>1</v>
      </c>
      <c r="V3005" t="s">
        <v>2154</v>
      </c>
      <c r="W3005" t="s">
        <v>17594</v>
      </c>
      <c r="X3005" s="20" t="str">
        <f>+IF(V3005="","-",CONCATENATE(V3005,"_",W3005))</f>
        <v>FINES_R18</v>
      </c>
      <c r="Y3005" s="59">
        <v>0.55625957250595093</v>
      </c>
      <c r="Z3005" t="s">
        <v>134</v>
      </c>
      <c r="AA3005" t="s">
        <v>2394</v>
      </c>
      <c r="AB3005" t="str">
        <f>+IF(W3005="","-",IF(W3005="UNICO","CENSO","MUESTRA"))</f>
        <v>MUESTRA</v>
      </c>
      <c r="AC3005" t="s">
        <v>2397</v>
      </c>
      <c r="AD3005" t="s">
        <v>4661</v>
      </c>
    </row>
    <row r="3006" spans="1:30" x14ac:dyDescent="0.25">
      <c r="A3006" s="5" t="str">
        <f t="shared" si="46"/>
        <v>R 18 - D 125 - 451 - 3676</v>
      </c>
      <c r="B3006" s="23" t="s">
        <v>2347</v>
      </c>
      <c r="C3006" t="s">
        <v>280</v>
      </c>
      <c r="D3006" t="s">
        <v>287</v>
      </c>
      <c r="E3006" t="s">
        <v>1969</v>
      </c>
      <c r="F3006" t="s">
        <v>134</v>
      </c>
      <c r="G3006" t="s">
        <v>134</v>
      </c>
      <c r="H3006" t="s">
        <v>11401</v>
      </c>
      <c r="I3006" t="s">
        <v>20</v>
      </c>
      <c r="J3006" t="s">
        <v>2349</v>
      </c>
      <c r="K3006" t="s">
        <v>21</v>
      </c>
      <c r="M3006" t="s">
        <v>11402</v>
      </c>
      <c r="N3006" t="s">
        <v>22</v>
      </c>
      <c r="O3006" t="s">
        <v>23</v>
      </c>
      <c r="P3006" t="s">
        <v>26</v>
      </c>
      <c r="Q3006" t="s">
        <v>2348</v>
      </c>
      <c r="R3006" s="13">
        <v>20</v>
      </c>
      <c r="S3006" s="13">
        <v>1</v>
      </c>
      <c r="T3006" s="21">
        <v>1</v>
      </c>
      <c r="V3006" t="s">
        <v>2154</v>
      </c>
      <c r="W3006" t="s">
        <v>17594</v>
      </c>
      <c r="X3006" s="20" t="str">
        <f>+IF(V3006="","-",CONCATENATE(V3006,"_",W3006))</f>
        <v>FINES_R18</v>
      </c>
      <c r="Y3006" s="59">
        <v>0.56484144926071167</v>
      </c>
      <c r="Z3006" t="s">
        <v>134</v>
      </c>
      <c r="AA3006" t="s">
        <v>2394</v>
      </c>
      <c r="AB3006" t="str">
        <f>+IF(W3006="","-",IF(W3006="UNICO","CENSO","MUESTRA"))</f>
        <v>MUESTRA</v>
      </c>
      <c r="AC3006" t="s">
        <v>2398</v>
      </c>
      <c r="AD3006" t="s">
        <v>11403</v>
      </c>
    </row>
    <row r="3007" spans="1:30" x14ac:dyDescent="0.25">
      <c r="A3007" s="5" t="str">
        <f t="shared" si="46"/>
        <v>R 18 - D 125 - 451 - 3675</v>
      </c>
      <c r="B3007" s="23" t="s">
        <v>2347</v>
      </c>
      <c r="C3007" t="s">
        <v>280</v>
      </c>
      <c r="D3007" t="s">
        <v>287</v>
      </c>
      <c r="E3007" t="s">
        <v>1969</v>
      </c>
      <c r="F3007" t="s">
        <v>134</v>
      </c>
      <c r="G3007" t="s">
        <v>134</v>
      </c>
      <c r="H3007" t="s">
        <v>11394</v>
      </c>
      <c r="I3007" t="s">
        <v>20</v>
      </c>
      <c r="J3007" t="s">
        <v>2349</v>
      </c>
      <c r="K3007" t="s">
        <v>21</v>
      </c>
      <c r="M3007" t="s">
        <v>2164</v>
      </c>
      <c r="N3007" t="s">
        <v>22</v>
      </c>
      <c r="O3007" t="s">
        <v>23</v>
      </c>
      <c r="P3007" t="s">
        <v>26</v>
      </c>
      <c r="Q3007" t="s">
        <v>2348</v>
      </c>
      <c r="R3007" s="13">
        <v>25</v>
      </c>
      <c r="S3007" s="13">
        <v>1</v>
      </c>
      <c r="T3007" s="21">
        <v>1</v>
      </c>
      <c r="V3007" t="s">
        <v>2154</v>
      </c>
      <c r="W3007" t="s">
        <v>17594</v>
      </c>
      <c r="X3007" s="20" t="str">
        <f>+IF(V3007="","-",CONCATENATE(V3007,"_",W3007))</f>
        <v>FINES_R18</v>
      </c>
      <c r="Y3007" s="59">
        <v>0.56682020425796509</v>
      </c>
      <c r="Z3007" t="s">
        <v>134</v>
      </c>
      <c r="AA3007" t="s">
        <v>2394</v>
      </c>
      <c r="AB3007" t="str">
        <f>+IF(W3007="","-",IF(W3007="UNICO","CENSO","MUESTRA"))</f>
        <v>MUESTRA</v>
      </c>
      <c r="AC3007" t="s">
        <v>2398</v>
      </c>
      <c r="AD3007" t="s">
        <v>11395</v>
      </c>
    </row>
    <row r="3008" spans="1:30" x14ac:dyDescent="0.25">
      <c r="A3008" s="5" t="str">
        <f t="shared" si="46"/>
        <v>R 18 - D 124 - 452 - 1556</v>
      </c>
      <c r="B3008" s="23" t="s">
        <v>2347</v>
      </c>
      <c r="C3008" t="s">
        <v>280</v>
      </c>
      <c r="D3008" t="s">
        <v>875</v>
      </c>
      <c r="E3008" t="s">
        <v>1963</v>
      </c>
      <c r="F3008" t="s">
        <v>134</v>
      </c>
      <c r="G3008" t="s">
        <v>134</v>
      </c>
      <c r="H3008" t="s">
        <v>4699</v>
      </c>
      <c r="I3008" t="s">
        <v>20</v>
      </c>
      <c r="J3008" t="s">
        <v>2349</v>
      </c>
      <c r="K3008" t="s">
        <v>21</v>
      </c>
      <c r="M3008" t="s">
        <v>18102</v>
      </c>
      <c r="N3008" t="s">
        <v>22</v>
      </c>
      <c r="O3008" t="s">
        <v>23</v>
      </c>
      <c r="P3008" t="s">
        <v>26</v>
      </c>
      <c r="Q3008" t="s">
        <v>2348</v>
      </c>
      <c r="R3008" s="13">
        <v>88</v>
      </c>
      <c r="S3008" s="13">
        <v>4</v>
      </c>
      <c r="T3008" s="21">
        <v>1</v>
      </c>
      <c r="V3008" t="s">
        <v>2154</v>
      </c>
      <c r="W3008" t="s">
        <v>17594</v>
      </c>
      <c r="X3008" s="20" t="str">
        <f>+IF(V3008="","-",CONCATENATE(V3008,"_",W3008))</f>
        <v>FINES_R18</v>
      </c>
      <c r="Y3008" s="59">
        <v>0.57653170824050903</v>
      </c>
      <c r="Z3008" t="s">
        <v>134</v>
      </c>
      <c r="AA3008" t="s">
        <v>2394</v>
      </c>
      <c r="AB3008" t="str">
        <f>+IF(W3008="","-",IF(W3008="UNICO","CENSO","MUESTRA"))</f>
        <v>MUESTRA</v>
      </c>
      <c r="AC3008" t="s">
        <v>2398</v>
      </c>
      <c r="AD3008" t="s">
        <v>4701</v>
      </c>
    </row>
    <row r="3009" spans="1:30" x14ac:dyDescent="0.25">
      <c r="A3009" s="5" t="str">
        <f t="shared" si="46"/>
        <v>R 18 - D 123 - 452 - 4516</v>
      </c>
      <c r="B3009" s="23" t="s">
        <v>2347</v>
      </c>
      <c r="C3009" t="s">
        <v>280</v>
      </c>
      <c r="D3009" t="s">
        <v>395</v>
      </c>
      <c r="E3009" t="s">
        <v>1951</v>
      </c>
      <c r="F3009" t="s">
        <v>134</v>
      </c>
      <c r="G3009" t="s">
        <v>134</v>
      </c>
      <c r="H3009" t="s">
        <v>11391</v>
      </c>
      <c r="I3009" t="s">
        <v>20</v>
      </c>
      <c r="J3009" t="s">
        <v>2349</v>
      </c>
      <c r="K3009" t="s">
        <v>21</v>
      </c>
      <c r="M3009" t="s">
        <v>5526</v>
      </c>
      <c r="N3009" t="s">
        <v>22</v>
      </c>
      <c r="O3009" t="s">
        <v>23</v>
      </c>
      <c r="P3009" t="s">
        <v>26</v>
      </c>
      <c r="Q3009" t="s">
        <v>2348</v>
      </c>
      <c r="R3009" s="13">
        <v>25</v>
      </c>
      <c r="S3009" s="13">
        <v>1</v>
      </c>
      <c r="T3009" s="21">
        <v>1</v>
      </c>
      <c r="V3009" t="s">
        <v>2154</v>
      </c>
      <c r="W3009" t="s">
        <v>17594</v>
      </c>
      <c r="X3009" s="20" t="str">
        <f>+IF(V3009="","-",CONCATENATE(V3009,"_",W3009))</f>
        <v>FINES_R18</v>
      </c>
      <c r="Y3009" s="59">
        <v>0.58437156677246094</v>
      </c>
      <c r="Z3009" t="s">
        <v>134</v>
      </c>
      <c r="AA3009" t="s">
        <v>2394</v>
      </c>
      <c r="AB3009" t="str">
        <f>+IF(W3009="","-",IF(W3009="UNICO","CENSO","MUESTRA"))</f>
        <v>MUESTRA</v>
      </c>
      <c r="AC3009" t="s">
        <v>2398</v>
      </c>
      <c r="AD3009" t="s">
        <v>11392</v>
      </c>
    </row>
    <row r="3010" spans="1:30" x14ac:dyDescent="0.25">
      <c r="A3010" s="5" t="str">
        <f t="shared" si="46"/>
        <v>R 18 - D 125 - 451 - 3443</v>
      </c>
      <c r="B3010" s="23" t="s">
        <v>2347</v>
      </c>
      <c r="C3010" t="s">
        <v>280</v>
      </c>
      <c r="D3010" t="s">
        <v>287</v>
      </c>
      <c r="E3010" t="s">
        <v>1969</v>
      </c>
      <c r="F3010" t="s">
        <v>134</v>
      </c>
      <c r="G3010" t="s">
        <v>134</v>
      </c>
      <c r="H3010" t="s">
        <v>4725</v>
      </c>
      <c r="I3010" t="s">
        <v>20</v>
      </c>
      <c r="J3010" t="s">
        <v>2349</v>
      </c>
      <c r="K3010" t="s">
        <v>21</v>
      </c>
      <c r="M3010" t="s">
        <v>2305</v>
      </c>
      <c r="N3010" t="s">
        <v>22</v>
      </c>
      <c r="O3010" t="s">
        <v>23</v>
      </c>
      <c r="P3010" t="s">
        <v>26</v>
      </c>
      <c r="Q3010" t="s">
        <v>2348</v>
      </c>
      <c r="R3010" s="13">
        <v>10</v>
      </c>
      <c r="S3010" s="13">
        <v>1</v>
      </c>
      <c r="T3010" s="21">
        <v>1</v>
      </c>
      <c r="V3010" t="s">
        <v>2154</v>
      </c>
      <c r="W3010" t="s">
        <v>17594</v>
      </c>
      <c r="X3010" s="20" t="str">
        <f>+IF(V3010="","-",CONCATENATE(V3010,"_",W3010))</f>
        <v>FINES_R18</v>
      </c>
      <c r="Y3010" s="59">
        <v>0.59845215082168579</v>
      </c>
      <c r="Z3010" t="s">
        <v>134</v>
      </c>
      <c r="AA3010" t="s">
        <v>2394</v>
      </c>
      <c r="AB3010" t="str">
        <f>+IF(W3010="","-",IF(W3010="UNICO","CENSO","MUESTRA"))</f>
        <v>MUESTRA</v>
      </c>
      <c r="AC3010" t="s">
        <v>2398</v>
      </c>
      <c r="AD3010" t="s">
        <v>4726</v>
      </c>
    </row>
    <row r="3011" spans="1:30" x14ac:dyDescent="0.25">
      <c r="A3011" s="5" t="str">
        <f t="shared" ref="A3011:A3074" si="47">+H3011</f>
        <v>R 18 - D 123 - 452 - 1519</v>
      </c>
      <c r="B3011" s="23" t="s">
        <v>2347</v>
      </c>
      <c r="C3011" t="s">
        <v>280</v>
      </c>
      <c r="D3011" t="s">
        <v>395</v>
      </c>
      <c r="E3011" t="s">
        <v>1951</v>
      </c>
      <c r="F3011" t="s">
        <v>134</v>
      </c>
      <c r="G3011" t="s">
        <v>134</v>
      </c>
      <c r="H3011" t="s">
        <v>4607</v>
      </c>
      <c r="I3011" t="s">
        <v>20</v>
      </c>
      <c r="J3011" t="s">
        <v>2349</v>
      </c>
      <c r="K3011" t="s">
        <v>21</v>
      </c>
      <c r="M3011" t="s">
        <v>18103</v>
      </c>
      <c r="N3011" t="s">
        <v>22</v>
      </c>
      <c r="O3011" t="s">
        <v>23</v>
      </c>
      <c r="P3011" t="s">
        <v>26</v>
      </c>
      <c r="Q3011" t="s">
        <v>2348</v>
      </c>
      <c r="R3011" s="13">
        <v>78</v>
      </c>
      <c r="S3011" s="13">
        <v>3</v>
      </c>
      <c r="T3011" s="21">
        <v>1</v>
      </c>
      <c r="V3011" t="s">
        <v>2154</v>
      </c>
      <c r="W3011" t="s">
        <v>17594</v>
      </c>
      <c r="X3011" s="20" t="str">
        <f>+IF(V3011="","-",CONCATENATE(V3011,"_",W3011))</f>
        <v>FINES_R18</v>
      </c>
      <c r="Y3011" s="59">
        <v>0.6102709174156189</v>
      </c>
      <c r="Z3011" t="s">
        <v>134</v>
      </c>
      <c r="AA3011" t="s">
        <v>2394</v>
      </c>
      <c r="AB3011" t="str">
        <f>+IF(W3011="","-",IF(W3011="UNICO","CENSO","MUESTRA"))</f>
        <v>MUESTRA</v>
      </c>
      <c r="AC3011" t="s">
        <v>2398</v>
      </c>
      <c r="AD3011" t="s">
        <v>4609</v>
      </c>
    </row>
    <row r="3012" spans="1:30" x14ac:dyDescent="0.25">
      <c r="A3012" s="5" t="str">
        <f t="shared" si="47"/>
        <v>R 18 - D 123 - 452 - 4015</v>
      </c>
      <c r="B3012" s="23" t="s">
        <v>2347</v>
      </c>
      <c r="C3012" t="s">
        <v>280</v>
      </c>
      <c r="D3012" t="s">
        <v>395</v>
      </c>
      <c r="E3012" t="s">
        <v>1951</v>
      </c>
      <c r="F3012" t="s">
        <v>134</v>
      </c>
      <c r="G3012" t="s">
        <v>134</v>
      </c>
      <c r="H3012" t="s">
        <v>4664</v>
      </c>
      <c r="I3012" t="s">
        <v>20</v>
      </c>
      <c r="J3012" t="s">
        <v>2349</v>
      </c>
      <c r="K3012" t="s">
        <v>21</v>
      </c>
      <c r="M3012" t="s">
        <v>4665</v>
      </c>
      <c r="N3012" t="s">
        <v>22</v>
      </c>
      <c r="O3012" t="s">
        <v>23</v>
      </c>
      <c r="P3012" t="s">
        <v>26</v>
      </c>
      <c r="Q3012" t="s">
        <v>2348</v>
      </c>
      <c r="R3012" s="13">
        <v>20</v>
      </c>
      <c r="S3012" s="13">
        <v>1</v>
      </c>
      <c r="T3012" s="21">
        <v>1</v>
      </c>
      <c r="V3012" t="s">
        <v>2154</v>
      </c>
      <c r="W3012" t="s">
        <v>17594</v>
      </c>
      <c r="X3012" s="20" t="str">
        <f>+IF(V3012="","-",CONCATENATE(V3012,"_",W3012))</f>
        <v>FINES_R18</v>
      </c>
      <c r="Y3012" s="59">
        <v>0.6102709174156189</v>
      </c>
      <c r="Z3012" t="s">
        <v>134</v>
      </c>
      <c r="AA3012" t="s">
        <v>2394</v>
      </c>
      <c r="AB3012" t="str">
        <f>+IF(W3012="","-",IF(W3012="UNICO","CENSO","MUESTRA"))</f>
        <v>MUESTRA</v>
      </c>
      <c r="AC3012" t="s">
        <v>2397</v>
      </c>
      <c r="AD3012" t="s">
        <v>4666</v>
      </c>
    </row>
    <row r="3013" spans="1:30" x14ac:dyDescent="0.25">
      <c r="A3013" s="5" t="str">
        <f t="shared" si="47"/>
        <v>R 18 - D 40 - 451 - 4257</v>
      </c>
      <c r="B3013" s="23" t="s">
        <v>2347</v>
      </c>
      <c r="C3013" t="s">
        <v>280</v>
      </c>
      <c r="D3013" t="s">
        <v>662</v>
      </c>
      <c r="E3013" t="s">
        <v>663</v>
      </c>
      <c r="F3013" t="s">
        <v>134</v>
      </c>
      <c r="G3013" t="s">
        <v>134</v>
      </c>
      <c r="H3013" t="s">
        <v>11428</v>
      </c>
      <c r="I3013" t="s">
        <v>20</v>
      </c>
      <c r="J3013" t="s">
        <v>2349</v>
      </c>
      <c r="K3013" t="s">
        <v>21</v>
      </c>
      <c r="M3013" t="s">
        <v>11429</v>
      </c>
      <c r="N3013" t="s">
        <v>22</v>
      </c>
      <c r="O3013" t="s">
        <v>23</v>
      </c>
      <c r="P3013" t="s">
        <v>26</v>
      </c>
      <c r="Q3013" t="s">
        <v>2348</v>
      </c>
      <c r="R3013" s="13">
        <v>15</v>
      </c>
      <c r="S3013" s="13">
        <v>1</v>
      </c>
      <c r="T3013" s="21">
        <v>1</v>
      </c>
      <c r="V3013" t="s">
        <v>2154</v>
      </c>
      <c r="W3013" t="s">
        <v>17594</v>
      </c>
      <c r="X3013" s="20" t="str">
        <f>+IF(V3013="","-",CONCATENATE(V3013,"_",W3013))</f>
        <v>FINES_R18</v>
      </c>
      <c r="Y3013" s="59">
        <v>0.62726509571075439</v>
      </c>
      <c r="Z3013" t="s">
        <v>134</v>
      </c>
      <c r="AA3013" t="s">
        <v>2394</v>
      </c>
      <c r="AB3013" t="str">
        <f>+IF(W3013="","-",IF(W3013="UNICO","CENSO","MUESTRA"))</f>
        <v>MUESTRA</v>
      </c>
      <c r="AC3013" t="s">
        <v>2397</v>
      </c>
      <c r="AD3013" t="s">
        <v>11430</v>
      </c>
    </row>
    <row r="3014" spans="1:30" x14ac:dyDescent="0.25">
      <c r="A3014" s="5" t="str">
        <f t="shared" si="47"/>
        <v>R 18 - D 124 - 452 - 1592</v>
      </c>
      <c r="B3014" s="23" t="s">
        <v>2347</v>
      </c>
      <c r="C3014" t="s">
        <v>280</v>
      </c>
      <c r="D3014" t="s">
        <v>875</v>
      </c>
      <c r="E3014" t="s">
        <v>1963</v>
      </c>
      <c r="F3014" t="s">
        <v>134</v>
      </c>
      <c r="G3014" t="s">
        <v>134</v>
      </c>
      <c r="H3014" t="s">
        <v>4703</v>
      </c>
      <c r="I3014" t="s">
        <v>20</v>
      </c>
      <c r="J3014" t="s">
        <v>2349</v>
      </c>
      <c r="K3014" t="s">
        <v>21</v>
      </c>
      <c r="M3014" t="s">
        <v>18068</v>
      </c>
      <c r="N3014" t="s">
        <v>22</v>
      </c>
      <c r="O3014" t="s">
        <v>23</v>
      </c>
      <c r="P3014" t="s">
        <v>26</v>
      </c>
      <c r="Q3014" t="s">
        <v>2348</v>
      </c>
      <c r="R3014" s="13">
        <v>96</v>
      </c>
      <c r="S3014" s="13">
        <v>4</v>
      </c>
      <c r="T3014" s="21">
        <v>1</v>
      </c>
      <c r="V3014" t="s">
        <v>2154</v>
      </c>
      <c r="W3014" t="s">
        <v>17594</v>
      </c>
      <c r="X3014" s="20" t="str">
        <f>+IF(V3014="","-",CONCATENATE(V3014,"_",W3014))</f>
        <v>FINES_R18</v>
      </c>
      <c r="Y3014" s="59">
        <v>0.65286809206008911</v>
      </c>
      <c r="Z3014" t="s">
        <v>134</v>
      </c>
      <c r="AA3014" t="s">
        <v>2394</v>
      </c>
      <c r="AB3014" t="str">
        <f>+IF(W3014="","-",IF(W3014="UNICO","CENSO","MUESTRA"))</f>
        <v>MUESTRA</v>
      </c>
      <c r="AC3014" t="s">
        <v>2397</v>
      </c>
      <c r="AD3014" t="s">
        <v>4705</v>
      </c>
    </row>
    <row r="3015" spans="1:30" x14ac:dyDescent="0.25">
      <c r="A3015" s="5" t="str">
        <f t="shared" si="47"/>
        <v>R 18 - D 123 - 452 - 0466</v>
      </c>
      <c r="B3015" s="23" t="s">
        <v>2347</v>
      </c>
      <c r="C3015" t="s">
        <v>280</v>
      </c>
      <c r="D3015" t="s">
        <v>395</v>
      </c>
      <c r="E3015" t="s">
        <v>1951</v>
      </c>
      <c r="F3015" t="s">
        <v>134</v>
      </c>
      <c r="G3015" t="s">
        <v>134</v>
      </c>
      <c r="H3015" t="s">
        <v>4633</v>
      </c>
      <c r="I3015" t="s">
        <v>20</v>
      </c>
      <c r="J3015" t="s">
        <v>2349</v>
      </c>
      <c r="K3015" t="s">
        <v>21</v>
      </c>
      <c r="M3015" t="s">
        <v>4634</v>
      </c>
      <c r="N3015" t="s">
        <v>22</v>
      </c>
      <c r="O3015" t="s">
        <v>23</v>
      </c>
      <c r="P3015" t="s">
        <v>26</v>
      </c>
      <c r="Q3015" t="s">
        <v>2348</v>
      </c>
      <c r="R3015" s="13">
        <v>68</v>
      </c>
      <c r="S3015" s="13">
        <v>4</v>
      </c>
      <c r="T3015" s="21">
        <v>1</v>
      </c>
      <c r="V3015" t="s">
        <v>2154</v>
      </c>
      <c r="W3015" t="s">
        <v>17594</v>
      </c>
      <c r="X3015" s="20" t="str">
        <f>+IF(V3015="","-",CONCATENATE(V3015,"_",W3015))</f>
        <v>FINES_R18</v>
      </c>
      <c r="Y3015" s="59">
        <v>0.65556323528289795</v>
      </c>
      <c r="Z3015" t="s">
        <v>134</v>
      </c>
      <c r="AA3015" t="s">
        <v>2394</v>
      </c>
      <c r="AB3015" t="str">
        <f>+IF(W3015="","-",IF(W3015="UNICO","CENSO","MUESTRA"))</f>
        <v>MUESTRA</v>
      </c>
      <c r="AC3015" t="s">
        <v>2398</v>
      </c>
      <c r="AD3015" t="s">
        <v>4635</v>
      </c>
    </row>
    <row r="3016" spans="1:30" x14ac:dyDescent="0.25">
      <c r="A3016" s="5" t="str">
        <f t="shared" si="47"/>
        <v>R 18 - D 123 - 452 - 0862</v>
      </c>
      <c r="B3016" s="23" t="s">
        <v>2347</v>
      </c>
      <c r="C3016" t="s">
        <v>280</v>
      </c>
      <c r="D3016" t="s">
        <v>395</v>
      </c>
      <c r="E3016" t="s">
        <v>1951</v>
      </c>
      <c r="F3016" t="s">
        <v>134</v>
      </c>
      <c r="G3016" t="s">
        <v>134</v>
      </c>
      <c r="H3016" t="s">
        <v>4637</v>
      </c>
      <c r="I3016" t="s">
        <v>20</v>
      </c>
      <c r="J3016" t="s">
        <v>2349</v>
      </c>
      <c r="K3016" t="s">
        <v>21</v>
      </c>
      <c r="M3016" t="s">
        <v>4638</v>
      </c>
      <c r="N3016" t="s">
        <v>22</v>
      </c>
      <c r="O3016" t="s">
        <v>23</v>
      </c>
      <c r="P3016" t="s">
        <v>26</v>
      </c>
      <c r="Q3016" t="s">
        <v>2348</v>
      </c>
      <c r="R3016" s="13">
        <v>15</v>
      </c>
      <c r="S3016" s="13">
        <v>2</v>
      </c>
      <c r="T3016" s="21">
        <v>1</v>
      </c>
      <c r="V3016" t="s">
        <v>2154</v>
      </c>
      <c r="W3016" t="s">
        <v>17594</v>
      </c>
      <c r="X3016" s="20" t="str">
        <f>+IF(V3016="","-",CONCATENATE(V3016,"_",W3016))</f>
        <v>FINES_R18</v>
      </c>
      <c r="Y3016" s="59">
        <v>0.66097003221511841</v>
      </c>
      <c r="Z3016" t="s">
        <v>134</v>
      </c>
      <c r="AA3016" t="s">
        <v>2394</v>
      </c>
      <c r="AB3016" t="str">
        <f>+IF(W3016="","-",IF(W3016="UNICO","CENSO","MUESTRA"))</f>
        <v>MUESTRA</v>
      </c>
      <c r="AC3016" t="s">
        <v>2398</v>
      </c>
      <c r="AD3016" t="s">
        <v>4639</v>
      </c>
    </row>
    <row r="3017" spans="1:30" x14ac:dyDescent="0.25">
      <c r="A3017" s="5" t="str">
        <f t="shared" si="47"/>
        <v>R 18 - D 40 - 451 - 3017</v>
      </c>
      <c r="B3017" s="23" t="s">
        <v>2347</v>
      </c>
      <c r="C3017" t="s">
        <v>280</v>
      </c>
      <c r="D3017" t="s">
        <v>662</v>
      </c>
      <c r="E3017" t="s">
        <v>663</v>
      </c>
      <c r="F3017" t="s">
        <v>134</v>
      </c>
      <c r="G3017" t="s">
        <v>134</v>
      </c>
      <c r="H3017" t="s">
        <v>4762</v>
      </c>
      <c r="I3017" t="s">
        <v>20</v>
      </c>
      <c r="J3017" t="s">
        <v>2349</v>
      </c>
      <c r="K3017" t="s">
        <v>21</v>
      </c>
      <c r="M3017" t="s">
        <v>4763</v>
      </c>
      <c r="N3017" t="s">
        <v>22</v>
      </c>
      <c r="O3017" t="s">
        <v>23</v>
      </c>
      <c r="P3017" t="s">
        <v>26</v>
      </c>
      <c r="Q3017" t="s">
        <v>2348</v>
      </c>
      <c r="R3017" s="13">
        <v>21</v>
      </c>
      <c r="S3017" s="13">
        <v>1</v>
      </c>
      <c r="T3017" s="21">
        <v>1</v>
      </c>
      <c r="V3017" t="s">
        <v>2154</v>
      </c>
      <c r="W3017" t="s">
        <v>17594</v>
      </c>
      <c r="X3017" s="20" t="str">
        <f>+IF(V3017="","-",CONCATENATE(V3017,"_",W3017))</f>
        <v>FINES_R18</v>
      </c>
      <c r="Y3017" s="59">
        <v>0.6785275936126709</v>
      </c>
      <c r="Z3017" t="s">
        <v>134</v>
      </c>
      <c r="AA3017" t="s">
        <v>2394</v>
      </c>
      <c r="AB3017" t="str">
        <f>+IF(W3017="","-",IF(W3017="UNICO","CENSO","MUESTRA"))</f>
        <v>MUESTRA</v>
      </c>
      <c r="AC3017" t="s">
        <v>2398</v>
      </c>
      <c r="AD3017" t="s">
        <v>4764</v>
      </c>
    </row>
    <row r="3018" spans="1:30" x14ac:dyDescent="0.25">
      <c r="A3018" s="5" t="str">
        <f t="shared" si="47"/>
        <v>R 18 - D 123 - 453 - 3751</v>
      </c>
      <c r="B3018" s="23" t="s">
        <v>2347</v>
      </c>
      <c r="C3018" t="s">
        <v>280</v>
      </c>
      <c r="D3018" t="s">
        <v>395</v>
      </c>
      <c r="E3018" t="s">
        <v>1951</v>
      </c>
      <c r="F3018" t="s">
        <v>134</v>
      </c>
      <c r="G3018" t="s">
        <v>134</v>
      </c>
      <c r="H3018" t="s">
        <v>4654</v>
      </c>
      <c r="I3018" t="s">
        <v>20</v>
      </c>
      <c r="J3018" t="s">
        <v>2349</v>
      </c>
      <c r="K3018" t="s">
        <v>21</v>
      </c>
      <c r="M3018" t="s">
        <v>4655</v>
      </c>
      <c r="N3018" t="s">
        <v>22</v>
      </c>
      <c r="O3018" t="s">
        <v>23</v>
      </c>
      <c r="P3018" t="s">
        <v>26</v>
      </c>
      <c r="Q3018" t="s">
        <v>2348</v>
      </c>
      <c r="R3018" s="13">
        <v>9</v>
      </c>
      <c r="S3018" s="13">
        <v>1</v>
      </c>
      <c r="T3018" s="21">
        <v>1</v>
      </c>
      <c r="V3018" t="s">
        <v>2154</v>
      </c>
      <c r="W3018" t="s">
        <v>17594</v>
      </c>
      <c r="X3018" s="20" t="str">
        <f>+IF(V3018="","-",CONCATENATE(V3018,"_",W3018))</f>
        <v>FINES_R18</v>
      </c>
      <c r="Y3018" s="59">
        <v>0.7837027907371521</v>
      </c>
      <c r="Z3018" t="s">
        <v>134</v>
      </c>
      <c r="AA3018" t="s">
        <v>2394</v>
      </c>
      <c r="AB3018" t="str">
        <f>+IF(W3018="","-",IF(W3018="UNICO","CENSO","MUESTRA"))</f>
        <v>MUESTRA</v>
      </c>
      <c r="AC3018" t="s">
        <v>2397</v>
      </c>
      <c r="AD3018" t="s">
        <v>4656</v>
      </c>
    </row>
    <row r="3019" spans="1:30" x14ac:dyDescent="0.25">
      <c r="A3019" s="5" t="str">
        <f t="shared" si="47"/>
        <v>R 19 - D 43 - 451 - 3468</v>
      </c>
      <c r="B3019" s="23" t="s">
        <v>2347</v>
      </c>
      <c r="C3019" t="s">
        <v>161</v>
      </c>
      <c r="D3019" t="s">
        <v>677</v>
      </c>
      <c r="E3019" t="s">
        <v>678</v>
      </c>
      <c r="F3019" t="s">
        <v>134</v>
      </c>
      <c r="G3019" t="s">
        <v>134</v>
      </c>
      <c r="H3019" t="s">
        <v>5053</v>
      </c>
      <c r="I3019" t="s">
        <v>20</v>
      </c>
      <c r="J3019" t="s">
        <v>2349</v>
      </c>
      <c r="K3019" t="s">
        <v>21</v>
      </c>
      <c r="M3019" t="s">
        <v>2312</v>
      </c>
      <c r="N3019" t="s">
        <v>22</v>
      </c>
      <c r="O3019" t="s">
        <v>23</v>
      </c>
      <c r="P3019" t="s">
        <v>26</v>
      </c>
      <c r="Q3019" t="s">
        <v>2348</v>
      </c>
      <c r="R3019" s="13">
        <v>40</v>
      </c>
      <c r="S3019" s="13">
        <v>2</v>
      </c>
      <c r="T3019" s="21">
        <v>1</v>
      </c>
      <c r="V3019" t="s">
        <v>2154</v>
      </c>
      <c r="W3019" t="s">
        <v>17595</v>
      </c>
      <c r="X3019" s="20" t="str">
        <f>+IF(V3019="","-",CONCATENATE(V3019,"_",W3019))</f>
        <v>FINES_R19</v>
      </c>
      <c r="Y3019" s="59">
        <v>6.3922688364982605E-2</v>
      </c>
      <c r="Z3019" t="s">
        <v>134</v>
      </c>
      <c r="AA3019" t="s">
        <v>2394</v>
      </c>
      <c r="AB3019" t="str">
        <f>+IF(W3019="","-",IF(W3019="UNICO","CENSO","MUESTRA"))</f>
        <v>MUESTRA</v>
      </c>
      <c r="AC3019" t="s">
        <v>2398</v>
      </c>
      <c r="AD3019" t="s">
        <v>5054</v>
      </c>
    </row>
    <row r="3020" spans="1:30" x14ac:dyDescent="0.25">
      <c r="A3020" s="5" t="str">
        <f t="shared" si="47"/>
        <v>R 19 - D 43 - 451 - 0420</v>
      </c>
      <c r="B3020" s="23" t="s">
        <v>2347</v>
      </c>
      <c r="C3020" t="s">
        <v>161</v>
      </c>
      <c r="D3020" t="s">
        <v>677</v>
      </c>
      <c r="E3020" t="s">
        <v>678</v>
      </c>
      <c r="F3020" t="s">
        <v>134</v>
      </c>
      <c r="G3020" t="s">
        <v>134</v>
      </c>
      <c r="H3020" t="s">
        <v>5088</v>
      </c>
      <c r="I3020" t="s">
        <v>20</v>
      </c>
      <c r="J3020" t="s">
        <v>2349</v>
      </c>
      <c r="K3020" t="s">
        <v>21</v>
      </c>
      <c r="M3020" t="s">
        <v>5089</v>
      </c>
      <c r="N3020" t="s">
        <v>22</v>
      </c>
      <c r="O3020" t="s">
        <v>23</v>
      </c>
      <c r="P3020" t="s">
        <v>26</v>
      </c>
      <c r="Q3020" t="s">
        <v>2348</v>
      </c>
      <c r="R3020" s="13">
        <v>32</v>
      </c>
      <c r="S3020" s="13">
        <v>1</v>
      </c>
      <c r="T3020" s="21">
        <v>1</v>
      </c>
      <c r="V3020" t="s">
        <v>2154</v>
      </c>
      <c r="W3020" t="s">
        <v>17595</v>
      </c>
      <c r="X3020" s="20" t="str">
        <f>+IF(V3020="","-",CONCATENATE(V3020,"_",W3020))</f>
        <v>FINES_R19</v>
      </c>
      <c r="Y3020" s="59">
        <v>6.6713273525238037E-2</v>
      </c>
      <c r="Z3020" t="s">
        <v>134</v>
      </c>
      <c r="AA3020" t="s">
        <v>2394</v>
      </c>
      <c r="AB3020" t="str">
        <f>+IF(W3020="","-",IF(W3020="UNICO","CENSO","MUESTRA"))</f>
        <v>MUESTRA</v>
      </c>
      <c r="AC3020" t="s">
        <v>2398</v>
      </c>
      <c r="AD3020" t="s">
        <v>5090</v>
      </c>
    </row>
    <row r="3021" spans="1:30" x14ac:dyDescent="0.25">
      <c r="A3021" s="5" t="str">
        <f t="shared" si="47"/>
        <v>R 19 - D 43 - 451 - 3261</v>
      </c>
      <c r="B3021" s="23" t="s">
        <v>2347</v>
      </c>
      <c r="C3021" t="s">
        <v>161</v>
      </c>
      <c r="D3021" t="s">
        <v>677</v>
      </c>
      <c r="E3021" t="s">
        <v>678</v>
      </c>
      <c r="F3021" t="s">
        <v>134</v>
      </c>
      <c r="G3021" t="s">
        <v>134</v>
      </c>
      <c r="H3021" t="s">
        <v>5026</v>
      </c>
      <c r="I3021" t="s">
        <v>20</v>
      </c>
      <c r="J3021" t="s">
        <v>2349</v>
      </c>
      <c r="K3021" t="s">
        <v>21</v>
      </c>
      <c r="M3021" t="s">
        <v>5027</v>
      </c>
      <c r="N3021" t="s">
        <v>22</v>
      </c>
      <c r="O3021" t="s">
        <v>23</v>
      </c>
      <c r="P3021" t="s">
        <v>26</v>
      </c>
      <c r="Q3021" t="s">
        <v>2348</v>
      </c>
      <c r="R3021" s="13">
        <v>30</v>
      </c>
      <c r="S3021" s="13">
        <v>2</v>
      </c>
      <c r="T3021" s="21">
        <v>1</v>
      </c>
      <c r="V3021" t="s">
        <v>2154</v>
      </c>
      <c r="W3021" t="s">
        <v>17595</v>
      </c>
      <c r="X3021" s="20" t="str">
        <f>+IF(V3021="","-",CONCATENATE(V3021,"_",W3021))</f>
        <v>FINES_R19</v>
      </c>
      <c r="Y3021" s="59">
        <v>6.7409239709377289E-2</v>
      </c>
      <c r="Z3021" t="s">
        <v>134</v>
      </c>
      <c r="AA3021" t="s">
        <v>2394</v>
      </c>
      <c r="AB3021" t="str">
        <f>+IF(W3021="","-",IF(W3021="UNICO","CENSO","MUESTRA"))</f>
        <v>MUESTRA</v>
      </c>
      <c r="AC3021" t="s">
        <v>2398</v>
      </c>
      <c r="AD3021" t="s">
        <v>5028</v>
      </c>
    </row>
    <row r="3022" spans="1:30" x14ac:dyDescent="0.25">
      <c r="A3022" s="5" t="str">
        <f t="shared" si="47"/>
        <v>R 19 - D 43 - 451 - 0331</v>
      </c>
      <c r="B3022" s="23" t="s">
        <v>2347</v>
      </c>
      <c r="C3022" t="s">
        <v>161</v>
      </c>
      <c r="D3022" t="s">
        <v>677</v>
      </c>
      <c r="E3022" t="s">
        <v>678</v>
      </c>
      <c r="F3022" t="s">
        <v>134</v>
      </c>
      <c r="G3022" t="s">
        <v>134</v>
      </c>
      <c r="H3022" t="s">
        <v>5209</v>
      </c>
      <c r="I3022" t="s">
        <v>20</v>
      </c>
      <c r="J3022" t="s">
        <v>2349</v>
      </c>
      <c r="K3022" t="s">
        <v>21</v>
      </c>
      <c r="M3022" t="s">
        <v>5210</v>
      </c>
      <c r="N3022" t="s">
        <v>22</v>
      </c>
      <c r="O3022" t="s">
        <v>23</v>
      </c>
      <c r="P3022" t="s">
        <v>26</v>
      </c>
      <c r="Q3022" t="s">
        <v>2348</v>
      </c>
      <c r="R3022" s="13">
        <v>42</v>
      </c>
      <c r="S3022" s="13">
        <v>1</v>
      </c>
      <c r="T3022" s="21">
        <v>1</v>
      </c>
      <c r="V3022" t="s">
        <v>2154</v>
      </c>
      <c r="W3022" t="s">
        <v>17595</v>
      </c>
      <c r="X3022" s="20" t="str">
        <f>+IF(V3022="","-",CONCATENATE(V3022,"_",W3022))</f>
        <v>FINES_R19</v>
      </c>
      <c r="Y3022" s="59">
        <v>6.7515134811401367E-2</v>
      </c>
      <c r="Z3022" t="s">
        <v>134</v>
      </c>
      <c r="AA3022" t="s">
        <v>2394</v>
      </c>
      <c r="AB3022" t="str">
        <f>+IF(W3022="","-",IF(W3022="UNICO","CENSO","MUESTRA"))</f>
        <v>MUESTRA</v>
      </c>
      <c r="AC3022" t="s">
        <v>2397</v>
      </c>
      <c r="AD3022" t="s">
        <v>5211</v>
      </c>
    </row>
    <row r="3023" spans="1:30" x14ac:dyDescent="0.25">
      <c r="A3023" s="5" t="str">
        <f t="shared" si="47"/>
        <v>R 19 - D 43 - 451 - 2170</v>
      </c>
      <c r="B3023" s="23" t="s">
        <v>2347</v>
      </c>
      <c r="C3023" t="s">
        <v>161</v>
      </c>
      <c r="D3023" t="s">
        <v>677</v>
      </c>
      <c r="E3023" t="s">
        <v>678</v>
      </c>
      <c r="F3023" t="s">
        <v>134</v>
      </c>
      <c r="G3023" t="s">
        <v>134</v>
      </c>
      <c r="H3023" t="s">
        <v>4831</v>
      </c>
      <c r="I3023" t="s">
        <v>20</v>
      </c>
      <c r="J3023" t="s">
        <v>2349</v>
      </c>
      <c r="K3023" t="s">
        <v>21</v>
      </c>
      <c r="M3023" t="s">
        <v>4832</v>
      </c>
      <c r="N3023" t="s">
        <v>22</v>
      </c>
      <c r="O3023" t="s">
        <v>23</v>
      </c>
      <c r="P3023" t="s">
        <v>26</v>
      </c>
      <c r="Q3023" t="s">
        <v>2348</v>
      </c>
      <c r="R3023" s="13">
        <v>14</v>
      </c>
      <c r="S3023" s="13">
        <v>1</v>
      </c>
      <c r="T3023" s="21">
        <v>1</v>
      </c>
      <c r="V3023" t="s">
        <v>2154</v>
      </c>
      <c r="W3023" t="s">
        <v>17595</v>
      </c>
      <c r="X3023" s="20" t="str">
        <f>+IF(V3023="","-",CONCATENATE(V3023,"_",W3023))</f>
        <v>FINES_R19</v>
      </c>
      <c r="Y3023" s="59">
        <v>7.6670877635478973E-2</v>
      </c>
      <c r="Z3023" t="s">
        <v>134</v>
      </c>
      <c r="AA3023" t="s">
        <v>2394</v>
      </c>
      <c r="AB3023" t="str">
        <f>+IF(W3023="","-",IF(W3023="UNICO","CENSO","MUESTRA"))</f>
        <v>MUESTRA</v>
      </c>
      <c r="AC3023" t="s">
        <v>2397</v>
      </c>
      <c r="AD3023" t="s">
        <v>4833</v>
      </c>
    </row>
    <row r="3024" spans="1:30" x14ac:dyDescent="0.25">
      <c r="A3024" s="5" t="str">
        <f t="shared" si="47"/>
        <v>R 19 - D 43 - 451 - 3959</v>
      </c>
      <c r="B3024" s="23" t="s">
        <v>2347</v>
      </c>
      <c r="C3024" t="s">
        <v>161</v>
      </c>
      <c r="D3024" t="s">
        <v>677</v>
      </c>
      <c r="E3024" t="s">
        <v>678</v>
      </c>
      <c r="F3024" t="s">
        <v>134</v>
      </c>
      <c r="G3024" t="s">
        <v>134</v>
      </c>
      <c r="H3024" t="s">
        <v>11588</v>
      </c>
      <c r="I3024" t="s">
        <v>20</v>
      </c>
      <c r="J3024" t="s">
        <v>2349</v>
      </c>
      <c r="K3024" t="s">
        <v>21</v>
      </c>
      <c r="M3024" t="s">
        <v>11589</v>
      </c>
      <c r="N3024" t="s">
        <v>22</v>
      </c>
      <c r="O3024" t="s">
        <v>23</v>
      </c>
      <c r="P3024" t="s">
        <v>26</v>
      </c>
      <c r="Q3024" t="s">
        <v>2348</v>
      </c>
      <c r="R3024" s="13">
        <v>18</v>
      </c>
      <c r="S3024" s="13">
        <v>1</v>
      </c>
      <c r="T3024" s="21">
        <v>1</v>
      </c>
      <c r="V3024" t="s">
        <v>2154</v>
      </c>
      <c r="W3024" t="s">
        <v>17595</v>
      </c>
      <c r="X3024" s="20" t="str">
        <f>+IF(V3024="","-",CONCATENATE(V3024,"_",W3024))</f>
        <v>FINES_R19</v>
      </c>
      <c r="Y3024" s="59">
        <v>7.703060656785965E-2</v>
      </c>
      <c r="Z3024" t="s">
        <v>134</v>
      </c>
      <c r="AA3024" t="s">
        <v>2394</v>
      </c>
      <c r="AB3024" t="str">
        <f>+IF(W3024="","-",IF(W3024="UNICO","CENSO","MUESTRA"))</f>
        <v>MUESTRA</v>
      </c>
      <c r="AC3024" t="s">
        <v>2397</v>
      </c>
      <c r="AD3024" t="s">
        <v>11590</v>
      </c>
    </row>
    <row r="3025" spans="1:30" x14ac:dyDescent="0.25">
      <c r="A3025" s="5" t="str">
        <f t="shared" si="47"/>
        <v>R 19 - D 43 - 451 - 3586</v>
      </c>
      <c r="B3025" s="23" t="s">
        <v>2347</v>
      </c>
      <c r="C3025" t="s">
        <v>161</v>
      </c>
      <c r="D3025" t="s">
        <v>677</v>
      </c>
      <c r="E3025" t="s">
        <v>678</v>
      </c>
      <c r="F3025" t="s">
        <v>134</v>
      </c>
      <c r="G3025" t="s">
        <v>134</v>
      </c>
      <c r="H3025" t="s">
        <v>5065</v>
      </c>
      <c r="I3025" t="s">
        <v>20</v>
      </c>
      <c r="J3025" t="s">
        <v>2349</v>
      </c>
      <c r="K3025" t="s">
        <v>21</v>
      </c>
      <c r="M3025" t="s">
        <v>5066</v>
      </c>
      <c r="N3025" t="s">
        <v>22</v>
      </c>
      <c r="O3025" t="s">
        <v>23</v>
      </c>
      <c r="P3025" t="s">
        <v>26</v>
      </c>
      <c r="Q3025" t="s">
        <v>2348</v>
      </c>
      <c r="R3025" s="13">
        <v>65</v>
      </c>
      <c r="S3025" s="13">
        <v>3</v>
      </c>
      <c r="T3025" s="21">
        <v>1</v>
      </c>
      <c r="V3025" t="s">
        <v>2154</v>
      </c>
      <c r="W3025" t="s">
        <v>17595</v>
      </c>
      <c r="X3025" s="20" t="str">
        <f>+IF(V3025="","-",CONCATENATE(V3025,"_",W3025))</f>
        <v>FINES_R19</v>
      </c>
      <c r="Y3025" s="59">
        <v>8.0892615020275116E-2</v>
      </c>
      <c r="Z3025" t="s">
        <v>134</v>
      </c>
      <c r="AA3025" t="s">
        <v>2394</v>
      </c>
      <c r="AB3025" t="str">
        <f>+IF(W3025="","-",IF(W3025="UNICO","CENSO","MUESTRA"))</f>
        <v>MUESTRA</v>
      </c>
      <c r="AC3025" t="s">
        <v>2398</v>
      </c>
      <c r="AD3025" t="s">
        <v>5067</v>
      </c>
    </row>
    <row r="3026" spans="1:30" x14ac:dyDescent="0.25">
      <c r="A3026" s="5" t="str">
        <f t="shared" si="47"/>
        <v>R 19 - D 43 - 451 - 4674</v>
      </c>
      <c r="B3026" s="23" t="s">
        <v>2347</v>
      </c>
      <c r="C3026" t="s">
        <v>161</v>
      </c>
      <c r="D3026" t="s">
        <v>677</v>
      </c>
      <c r="E3026" t="s">
        <v>678</v>
      </c>
      <c r="F3026" t="s">
        <v>134</v>
      </c>
      <c r="G3026" t="s">
        <v>134</v>
      </c>
      <c r="H3026" t="s">
        <v>11632</v>
      </c>
      <c r="I3026" t="s">
        <v>20</v>
      </c>
      <c r="J3026" t="s">
        <v>2349</v>
      </c>
      <c r="K3026" t="s">
        <v>21</v>
      </c>
      <c r="M3026" t="s">
        <v>11633</v>
      </c>
      <c r="N3026" t="s">
        <v>22</v>
      </c>
      <c r="O3026" t="s">
        <v>23</v>
      </c>
      <c r="P3026" t="s">
        <v>26</v>
      </c>
      <c r="Q3026" t="s">
        <v>2348</v>
      </c>
      <c r="R3026" s="13">
        <v>0</v>
      </c>
      <c r="S3026" s="13">
        <v>1</v>
      </c>
      <c r="T3026" s="21">
        <v>1</v>
      </c>
      <c r="V3026" t="s">
        <v>2154</v>
      </c>
      <c r="W3026" t="s">
        <v>17595</v>
      </c>
      <c r="X3026" s="20" t="str">
        <f>+IF(V3026="","-",CONCATENATE(V3026,"_",W3026))</f>
        <v>FINES_R19</v>
      </c>
      <c r="Y3026" s="59">
        <v>8.3620719611644745E-2</v>
      </c>
      <c r="Z3026" t="s">
        <v>134</v>
      </c>
      <c r="AA3026" t="s">
        <v>2394</v>
      </c>
      <c r="AB3026" t="str">
        <f>+IF(W3026="","-",IF(W3026="UNICO","CENSO","MUESTRA"))</f>
        <v>MUESTRA</v>
      </c>
      <c r="AC3026" t="s">
        <v>2397</v>
      </c>
      <c r="AD3026" t="s">
        <v>11634</v>
      </c>
    </row>
    <row r="3027" spans="1:30" x14ac:dyDescent="0.25">
      <c r="A3027" s="5" t="str">
        <f t="shared" si="47"/>
        <v>R 19 - D 43 - 451 - 4493</v>
      </c>
      <c r="B3027" s="23" t="s">
        <v>2347</v>
      </c>
      <c r="C3027" t="s">
        <v>161</v>
      </c>
      <c r="D3027" t="s">
        <v>677</v>
      </c>
      <c r="E3027" t="s">
        <v>678</v>
      </c>
      <c r="F3027" t="s">
        <v>134</v>
      </c>
      <c r="G3027" t="s">
        <v>134</v>
      </c>
      <c r="H3027" t="s">
        <v>5183</v>
      </c>
      <c r="I3027" t="s">
        <v>20</v>
      </c>
      <c r="J3027" t="s">
        <v>2349</v>
      </c>
      <c r="K3027" t="s">
        <v>21</v>
      </c>
      <c r="M3027" t="s">
        <v>5184</v>
      </c>
      <c r="N3027" t="s">
        <v>22</v>
      </c>
      <c r="O3027" t="s">
        <v>23</v>
      </c>
      <c r="P3027" t="s">
        <v>26</v>
      </c>
      <c r="Q3027" t="s">
        <v>2348</v>
      </c>
      <c r="R3027" s="13">
        <v>21</v>
      </c>
      <c r="S3027" s="13">
        <v>1</v>
      </c>
      <c r="T3027" s="21">
        <v>1</v>
      </c>
      <c r="V3027" t="s">
        <v>2154</v>
      </c>
      <c r="W3027" t="s">
        <v>17595</v>
      </c>
      <c r="X3027" s="20" t="str">
        <f>+IF(V3027="","-",CONCATENATE(V3027,"_",W3027))</f>
        <v>FINES_R19</v>
      </c>
      <c r="Y3027" s="59">
        <v>8.5583582520484924E-2</v>
      </c>
      <c r="Z3027" t="s">
        <v>134</v>
      </c>
      <c r="AA3027" t="s">
        <v>2394</v>
      </c>
      <c r="AB3027" t="str">
        <f>+IF(W3027="","-",IF(W3027="UNICO","CENSO","MUESTRA"))</f>
        <v>MUESTRA</v>
      </c>
      <c r="AC3027" t="s">
        <v>2397</v>
      </c>
      <c r="AD3027" t="s">
        <v>5185</v>
      </c>
    </row>
    <row r="3028" spans="1:30" x14ac:dyDescent="0.25">
      <c r="A3028" s="5" t="str">
        <f t="shared" si="47"/>
        <v>R 19 - D 43 - 451 - 0141</v>
      </c>
      <c r="B3028" s="23" t="s">
        <v>2347</v>
      </c>
      <c r="C3028" t="s">
        <v>161</v>
      </c>
      <c r="D3028" t="s">
        <v>677</v>
      </c>
      <c r="E3028" t="s">
        <v>678</v>
      </c>
      <c r="F3028" t="s">
        <v>134</v>
      </c>
      <c r="G3028" t="s">
        <v>134</v>
      </c>
      <c r="H3028" t="s">
        <v>4973</v>
      </c>
      <c r="I3028" t="s">
        <v>20</v>
      </c>
      <c r="J3028" t="s">
        <v>2349</v>
      </c>
      <c r="K3028" t="s">
        <v>21</v>
      </c>
      <c r="M3028" t="s">
        <v>4974</v>
      </c>
      <c r="N3028" t="s">
        <v>22</v>
      </c>
      <c r="O3028" t="s">
        <v>23</v>
      </c>
      <c r="P3028" t="s">
        <v>26</v>
      </c>
      <c r="Q3028" t="s">
        <v>2348</v>
      </c>
      <c r="R3028" s="13">
        <v>222</v>
      </c>
      <c r="S3028" s="13">
        <v>10</v>
      </c>
      <c r="T3028" s="21">
        <v>1</v>
      </c>
      <c r="V3028" t="s">
        <v>2154</v>
      </c>
      <c r="W3028" t="s">
        <v>17595</v>
      </c>
      <c r="X3028" s="20" t="str">
        <f>+IF(V3028="","-",CONCATENATE(V3028,"_",W3028))</f>
        <v>FINES_R19</v>
      </c>
      <c r="Y3028" s="59">
        <v>8.7924167513847351E-2</v>
      </c>
      <c r="Z3028" t="s">
        <v>134</v>
      </c>
      <c r="AA3028" t="s">
        <v>2394</v>
      </c>
      <c r="AB3028" t="str">
        <f>+IF(W3028="","-",IF(W3028="UNICO","CENSO","MUESTRA"))</f>
        <v>MUESTRA</v>
      </c>
      <c r="AC3028" t="s">
        <v>2398</v>
      </c>
      <c r="AD3028" t="s">
        <v>4975</v>
      </c>
    </row>
    <row r="3029" spans="1:30" x14ac:dyDescent="0.25">
      <c r="A3029" s="5" t="str">
        <f t="shared" si="47"/>
        <v>R 19 - D 43 - 451 - 0397</v>
      </c>
      <c r="B3029" s="23" t="s">
        <v>2347</v>
      </c>
      <c r="C3029" t="s">
        <v>161</v>
      </c>
      <c r="D3029" t="s">
        <v>677</v>
      </c>
      <c r="E3029" t="s">
        <v>678</v>
      </c>
      <c r="F3029" t="s">
        <v>134</v>
      </c>
      <c r="G3029" t="s">
        <v>134</v>
      </c>
      <c r="H3029" t="s">
        <v>4859</v>
      </c>
      <c r="I3029" t="s">
        <v>20</v>
      </c>
      <c r="J3029" t="s">
        <v>2349</v>
      </c>
      <c r="K3029" t="s">
        <v>21</v>
      </c>
      <c r="M3029" t="s">
        <v>4860</v>
      </c>
      <c r="N3029" t="s">
        <v>22</v>
      </c>
      <c r="O3029" t="s">
        <v>23</v>
      </c>
      <c r="P3029" t="s">
        <v>26</v>
      </c>
      <c r="Q3029" t="s">
        <v>2348</v>
      </c>
      <c r="R3029" s="13">
        <v>122</v>
      </c>
      <c r="S3029" s="13">
        <v>4</v>
      </c>
      <c r="T3029" s="21">
        <v>1</v>
      </c>
      <c r="V3029" t="s">
        <v>2154</v>
      </c>
      <c r="W3029" t="s">
        <v>17595</v>
      </c>
      <c r="X3029" s="20" t="str">
        <f>+IF(V3029="","-",CONCATENATE(V3029,"_",W3029))</f>
        <v>FINES_R19</v>
      </c>
      <c r="Y3029" s="59">
        <v>8.861628919839859E-2</v>
      </c>
      <c r="Z3029" t="s">
        <v>134</v>
      </c>
      <c r="AA3029" t="s">
        <v>2394</v>
      </c>
      <c r="AB3029" t="str">
        <f>+IF(W3029="","-",IF(W3029="UNICO","CENSO","MUESTRA"))</f>
        <v>MUESTRA</v>
      </c>
      <c r="AC3029" t="s">
        <v>2397</v>
      </c>
      <c r="AD3029" t="s">
        <v>4861</v>
      </c>
    </row>
    <row r="3030" spans="1:30" x14ac:dyDescent="0.25">
      <c r="A3030" s="5" t="str">
        <f t="shared" si="47"/>
        <v>R 19 - D 43 - 451 - 3181</v>
      </c>
      <c r="B3030" s="23" t="s">
        <v>2347</v>
      </c>
      <c r="C3030" t="s">
        <v>161</v>
      </c>
      <c r="D3030" t="s">
        <v>677</v>
      </c>
      <c r="E3030" t="s">
        <v>678</v>
      </c>
      <c r="F3030" t="s">
        <v>134</v>
      </c>
      <c r="G3030" t="s">
        <v>134</v>
      </c>
      <c r="H3030" t="s">
        <v>4996</v>
      </c>
      <c r="I3030" t="s">
        <v>20</v>
      </c>
      <c r="J3030" t="s">
        <v>2349</v>
      </c>
      <c r="K3030" t="s">
        <v>21</v>
      </c>
      <c r="M3030" t="s">
        <v>4997</v>
      </c>
      <c r="N3030" t="s">
        <v>22</v>
      </c>
      <c r="O3030" t="s">
        <v>23</v>
      </c>
      <c r="P3030" t="s">
        <v>26</v>
      </c>
      <c r="Q3030" t="s">
        <v>2348</v>
      </c>
      <c r="R3030" s="13">
        <v>38</v>
      </c>
      <c r="S3030" s="13">
        <v>2</v>
      </c>
      <c r="T3030" s="21">
        <v>1</v>
      </c>
      <c r="V3030" t="s">
        <v>2154</v>
      </c>
      <c r="W3030" t="s">
        <v>17595</v>
      </c>
      <c r="X3030" s="20" t="str">
        <f>+IF(V3030="","-",CONCATENATE(V3030,"_",W3030))</f>
        <v>FINES_R19</v>
      </c>
      <c r="Y3030" s="59">
        <v>9.0794242918491364E-2</v>
      </c>
      <c r="Z3030" t="s">
        <v>134</v>
      </c>
      <c r="AA3030" t="s">
        <v>2394</v>
      </c>
      <c r="AB3030" t="str">
        <f>+IF(W3030="","-",IF(W3030="UNICO","CENSO","MUESTRA"))</f>
        <v>MUESTRA</v>
      </c>
      <c r="AC3030" t="s">
        <v>2398</v>
      </c>
      <c r="AD3030" t="s">
        <v>4998</v>
      </c>
    </row>
    <row r="3031" spans="1:30" x14ac:dyDescent="0.25">
      <c r="A3031" s="5" t="str">
        <f t="shared" si="47"/>
        <v>R 19 - D 43 - 451 - 3494</v>
      </c>
      <c r="B3031" s="23" t="s">
        <v>2347</v>
      </c>
      <c r="C3031" t="s">
        <v>161</v>
      </c>
      <c r="D3031" t="s">
        <v>677</v>
      </c>
      <c r="E3031" t="s">
        <v>678</v>
      </c>
      <c r="F3031" t="s">
        <v>134</v>
      </c>
      <c r="G3031" t="s">
        <v>134</v>
      </c>
      <c r="H3031" t="s">
        <v>5158</v>
      </c>
      <c r="I3031" t="s">
        <v>20</v>
      </c>
      <c r="J3031" t="s">
        <v>2349</v>
      </c>
      <c r="K3031" t="s">
        <v>21</v>
      </c>
      <c r="M3031" t="s">
        <v>5159</v>
      </c>
      <c r="N3031" t="s">
        <v>22</v>
      </c>
      <c r="O3031" t="s">
        <v>23</v>
      </c>
      <c r="P3031" t="s">
        <v>26</v>
      </c>
      <c r="Q3031" t="s">
        <v>2348</v>
      </c>
      <c r="R3031" s="13">
        <v>18</v>
      </c>
      <c r="S3031" s="13">
        <v>1</v>
      </c>
      <c r="T3031" s="21">
        <v>1</v>
      </c>
      <c r="V3031" t="s">
        <v>2154</v>
      </c>
      <c r="W3031" t="s">
        <v>17595</v>
      </c>
      <c r="X3031" s="20" t="str">
        <f>+IF(V3031="","-",CONCATENATE(V3031,"_",W3031))</f>
        <v>FINES_R19</v>
      </c>
      <c r="Y3031" s="59">
        <v>9.4327367842197418E-2</v>
      </c>
      <c r="Z3031" t="s">
        <v>134</v>
      </c>
      <c r="AA3031" t="s">
        <v>2394</v>
      </c>
      <c r="AB3031" t="str">
        <f>+IF(W3031="","-",IF(W3031="UNICO","CENSO","MUESTRA"))</f>
        <v>MUESTRA</v>
      </c>
      <c r="AC3031" t="s">
        <v>2398</v>
      </c>
      <c r="AD3031" t="s">
        <v>5160</v>
      </c>
    </row>
    <row r="3032" spans="1:30" x14ac:dyDescent="0.25">
      <c r="A3032" s="5" t="str">
        <f t="shared" si="47"/>
        <v>R 19 - D 43 - 451 - 3927</v>
      </c>
      <c r="B3032" s="23" t="s">
        <v>2347</v>
      </c>
      <c r="C3032" t="s">
        <v>161</v>
      </c>
      <c r="D3032" t="s">
        <v>677</v>
      </c>
      <c r="E3032" t="s">
        <v>678</v>
      </c>
      <c r="F3032" t="s">
        <v>134</v>
      </c>
      <c r="G3032" t="s">
        <v>134</v>
      </c>
      <c r="H3032" t="s">
        <v>5103</v>
      </c>
      <c r="I3032" t="s">
        <v>20</v>
      </c>
      <c r="J3032" t="s">
        <v>2349</v>
      </c>
      <c r="K3032" t="s">
        <v>21</v>
      </c>
      <c r="M3032" t="s">
        <v>5104</v>
      </c>
      <c r="N3032" t="s">
        <v>22</v>
      </c>
      <c r="O3032" t="s">
        <v>23</v>
      </c>
      <c r="P3032" t="s">
        <v>26</v>
      </c>
      <c r="Q3032" t="s">
        <v>2348</v>
      </c>
      <c r="R3032" s="13">
        <v>16</v>
      </c>
      <c r="S3032" s="13">
        <v>1</v>
      </c>
      <c r="T3032" s="21">
        <v>1</v>
      </c>
      <c r="V3032" t="s">
        <v>2154</v>
      </c>
      <c r="W3032" t="s">
        <v>17595</v>
      </c>
      <c r="X3032" s="20" t="str">
        <f>+IF(V3032="","-",CONCATENATE(V3032,"_",W3032))</f>
        <v>FINES_R19</v>
      </c>
      <c r="Y3032" s="59">
        <v>0.10414952039718629</v>
      </c>
      <c r="Z3032" t="s">
        <v>134</v>
      </c>
      <c r="AA3032" t="s">
        <v>2394</v>
      </c>
      <c r="AB3032" t="str">
        <f>+IF(W3032="","-",IF(W3032="UNICO","CENSO","MUESTRA"))</f>
        <v>MUESTRA</v>
      </c>
      <c r="AC3032" t="s">
        <v>2397</v>
      </c>
      <c r="AD3032" t="s">
        <v>5105</v>
      </c>
    </row>
    <row r="3033" spans="1:30" x14ac:dyDescent="0.25">
      <c r="A3033" s="5" t="str">
        <f t="shared" si="47"/>
        <v>R 19 - D 43 - 451 - 3432</v>
      </c>
      <c r="B3033" s="23" t="s">
        <v>2347</v>
      </c>
      <c r="C3033" t="s">
        <v>161</v>
      </c>
      <c r="D3033" t="s">
        <v>677</v>
      </c>
      <c r="E3033" t="s">
        <v>678</v>
      </c>
      <c r="F3033" t="s">
        <v>134</v>
      </c>
      <c r="G3033" t="s">
        <v>134</v>
      </c>
      <c r="H3033" t="s">
        <v>11512</v>
      </c>
      <c r="I3033" t="s">
        <v>20</v>
      </c>
      <c r="J3033" t="s">
        <v>2349</v>
      </c>
      <c r="K3033" t="s">
        <v>21</v>
      </c>
      <c r="M3033" t="s">
        <v>11513</v>
      </c>
      <c r="N3033" t="s">
        <v>22</v>
      </c>
      <c r="O3033" t="s">
        <v>23</v>
      </c>
      <c r="P3033" t="s">
        <v>26</v>
      </c>
      <c r="Q3033" t="s">
        <v>2348</v>
      </c>
      <c r="R3033" s="13">
        <v>17</v>
      </c>
      <c r="S3033" s="13">
        <v>1</v>
      </c>
      <c r="T3033" s="21">
        <v>1</v>
      </c>
      <c r="V3033" t="s">
        <v>2154</v>
      </c>
      <c r="W3033" t="s">
        <v>17595</v>
      </c>
      <c r="X3033" s="20" t="str">
        <f>+IF(V3033="","-",CONCATENATE(V3033,"_",W3033))</f>
        <v>FINES_R19</v>
      </c>
      <c r="Y3033" s="59">
        <v>0.10414952039718629</v>
      </c>
      <c r="Z3033" t="s">
        <v>134</v>
      </c>
      <c r="AA3033" t="s">
        <v>2394</v>
      </c>
      <c r="AB3033" t="str">
        <f>+IF(W3033="","-",IF(W3033="UNICO","CENSO","MUESTRA"))</f>
        <v>MUESTRA</v>
      </c>
      <c r="AC3033" t="s">
        <v>2397</v>
      </c>
      <c r="AD3033" t="s">
        <v>11514</v>
      </c>
    </row>
    <row r="3034" spans="1:30" x14ac:dyDescent="0.25">
      <c r="A3034" s="5" t="str">
        <f t="shared" si="47"/>
        <v>R 19 - D 43 - 451 - 2250</v>
      </c>
      <c r="B3034" s="23" t="s">
        <v>2347</v>
      </c>
      <c r="C3034" t="s">
        <v>161</v>
      </c>
      <c r="D3034" t="s">
        <v>677</v>
      </c>
      <c r="E3034" t="s">
        <v>678</v>
      </c>
      <c r="F3034" t="s">
        <v>134</v>
      </c>
      <c r="G3034" t="s">
        <v>134</v>
      </c>
      <c r="H3034" t="s">
        <v>5178</v>
      </c>
      <c r="I3034" t="s">
        <v>20</v>
      </c>
      <c r="J3034" t="s">
        <v>2349</v>
      </c>
      <c r="K3034" t="s">
        <v>21</v>
      </c>
      <c r="M3034" t="s">
        <v>5179</v>
      </c>
      <c r="N3034" t="s">
        <v>22</v>
      </c>
      <c r="O3034" t="s">
        <v>23</v>
      </c>
      <c r="P3034" t="s">
        <v>26</v>
      </c>
      <c r="Q3034" t="s">
        <v>2348</v>
      </c>
      <c r="R3034" s="13">
        <v>122</v>
      </c>
      <c r="S3034" s="13">
        <v>4</v>
      </c>
      <c r="T3034" s="21">
        <v>1</v>
      </c>
      <c r="V3034" t="s">
        <v>2154</v>
      </c>
      <c r="W3034" t="s">
        <v>17595</v>
      </c>
      <c r="X3034" s="20" t="str">
        <f>+IF(V3034="","-",CONCATENATE(V3034,"_",W3034))</f>
        <v>FINES_R19</v>
      </c>
      <c r="Y3034" s="59">
        <v>0.1044609099626541</v>
      </c>
      <c r="Z3034" t="s">
        <v>134</v>
      </c>
      <c r="AA3034" t="s">
        <v>2394</v>
      </c>
      <c r="AB3034" t="str">
        <f>+IF(W3034="","-",IF(W3034="UNICO","CENSO","MUESTRA"))</f>
        <v>MUESTRA</v>
      </c>
      <c r="AC3034" t="s">
        <v>2397</v>
      </c>
      <c r="AD3034" t="s">
        <v>5180</v>
      </c>
    </row>
    <row r="3035" spans="1:30" x14ac:dyDescent="0.25">
      <c r="A3035" s="5" t="str">
        <f t="shared" si="47"/>
        <v>R 19 - D 43 - 451 - 0398</v>
      </c>
      <c r="B3035" s="23" t="s">
        <v>2347</v>
      </c>
      <c r="C3035" t="s">
        <v>161</v>
      </c>
      <c r="D3035" t="s">
        <v>677</v>
      </c>
      <c r="E3035" t="s">
        <v>678</v>
      </c>
      <c r="F3035" t="s">
        <v>134</v>
      </c>
      <c r="G3035" t="s">
        <v>134</v>
      </c>
      <c r="H3035" t="s">
        <v>5146</v>
      </c>
      <c r="I3035" t="s">
        <v>20</v>
      </c>
      <c r="J3035" t="s">
        <v>2349</v>
      </c>
      <c r="K3035" t="s">
        <v>21</v>
      </c>
      <c r="M3035" t="s">
        <v>5147</v>
      </c>
      <c r="N3035" t="s">
        <v>22</v>
      </c>
      <c r="O3035" t="s">
        <v>23</v>
      </c>
      <c r="P3035" t="s">
        <v>26</v>
      </c>
      <c r="Q3035" t="s">
        <v>2348</v>
      </c>
      <c r="R3035" s="13">
        <v>19</v>
      </c>
      <c r="S3035" s="13">
        <v>1</v>
      </c>
      <c r="T3035" s="21">
        <v>1</v>
      </c>
      <c r="V3035" t="s">
        <v>2154</v>
      </c>
      <c r="W3035" t="s">
        <v>17595</v>
      </c>
      <c r="X3035" s="20" t="str">
        <f>+IF(V3035="","-",CONCATENATE(V3035,"_",W3035))</f>
        <v>FINES_R19</v>
      </c>
      <c r="Y3035" s="59">
        <v>0.109112910926342</v>
      </c>
      <c r="Z3035" t="s">
        <v>134</v>
      </c>
      <c r="AA3035" t="s">
        <v>2394</v>
      </c>
      <c r="AB3035" t="str">
        <f>+IF(W3035="","-",IF(W3035="UNICO","CENSO","MUESTRA"))</f>
        <v>MUESTRA</v>
      </c>
      <c r="AC3035" t="s">
        <v>2397</v>
      </c>
      <c r="AD3035" t="s">
        <v>5148</v>
      </c>
    </row>
    <row r="3036" spans="1:30" x14ac:dyDescent="0.25">
      <c r="A3036" s="5" t="str">
        <f t="shared" si="47"/>
        <v>R 19 - D 43 - 451 - 1292</v>
      </c>
      <c r="B3036" s="23" t="s">
        <v>2347</v>
      </c>
      <c r="C3036" t="s">
        <v>161</v>
      </c>
      <c r="D3036" t="s">
        <v>677</v>
      </c>
      <c r="E3036" t="s">
        <v>678</v>
      </c>
      <c r="F3036" t="s">
        <v>134</v>
      </c>
      <c r="G3036" t="s">
        <v>134</v>
      </c>
      <c r="H3036" t="s">
        <v>4979</v>
      </c>
      <c r="I3036" t="s">
        <v>20</v>
      </c>
      <c r="J3036" t="s">
        <v>2349</v>
      </c>
      <c r="K3036" t="s">
        <v>21</v>
      </c>
      <c r="M3036" t="s">
        <v>4980</v>
      </c>
      <c r="N3036" t="s">
        <v>22</v>
      </c>
      <c r="O3036" t="s">
        <v>23</v>
      </c>
      <c r="P3036" t="s">
        <v>26</v>
      </c>
      <c r="Q3036" t="s">
        <v>2348</v>
      </c>
      <c r="R3036" s="13">
        <v>15</v>
      </c>
      <c r="S3036" s="13">
        <v>1</v>
      </c>
      <c r="T3036" s="21">
        <v>1</v>
      </c>
      <c r="V3036" t="s">
        <v>2154</v>
      </c>
      <c r="W3036" t="s">
        <v>17595</v>
      </c>
      <c r="X3036" s="20" t="str">
        <f>+IF(V3036="","-",CONCATENATE(V3036,"_",W3036))</f>
        <v>FINES_R19</v>
      </c>
      <c r="Y3036" s="59">
        <v>0.1128264591097832</v>
      </c>
      <c r="Z3036" t="s">
        <v>134</v>
      </c>
      <c r="AA3036" t="s">
        <v>2394</v>
      </c>
      <c r="AB3036" t="str">
        <f>+IF(W3036="","-",IF(W3036="UNICO","CENSO","MUESTRA"))</f>
        <v>MUESTRA</v>
      </c>
      <c r="AC3036" t="s">
        <v>2398</v>
      </c>
      <c r="AD3036" t="s">
        <v>4981</v>
      </c>
    </row>
    <row r="3037" spans="1:30" x14ac:dyDescent="0.25">
      <c r="A3037" s="5" t="str">
        <f t="shared" si="47"/>
        <v>R 19 - D 43 - 451 - 0353</v>
      </c>
      <c r="B3037" s="23" t="s">
        <v>2347</v>
      </c>
      <c r="C3037" t="s">
        <v>161</v>
      </c>
      <c r="D3037" t="s">
        <v>677</v>
      </c>
      <c r="E3037" t="s">
        <v>678</v>
      </c>
      <c r="F3037" t="s">
        <v>134</v>
      </c>
      <c r="G3037" t="s">
        <v>134</v>
      </c>
      <c r="H3037" t="s">
        <v>5113</v>
      </c>
      <c r="I3037" t="s">
        <v>20</v>
      </c>
      <c r="J3037" t="s">
        <v>2349</v>
      </c>
      <c r="K3037" t="s">
        <v>21</v>
      </c>
      <c r="M3037" t="s">
        <v>5114</v>
      </c>
      <c r="N3037" t="s">
        <v>22</v>
      </c>
      <c r="O3037" t="s">
        <v>23</v>
      </c>
      <c r="P3037" t="s">
        <v>26</v>
      </c>
      <c r="Q3037" t="s">
        <v>2348</v>
      </c>
      <c r="R3037" s="13">
        <v>15</v>
      </c>
      <c r="S3037" s="13">
        <v>1</v>
      </c>
      <c r="T3037" s="21">
        <v>1</v>
      </c>
      <c r="V3037" t="s">
        <v>2154</v>
      </c>
      <c r="W3037" t="s">
        <v>17595</v>
      </c>
      <c r="X3037" s="20" t="str">
        <f>+IF(V3037="","-",CONCATENATE(V3037,"_",W3037))</f>
        <v>FINES_R19</v>
      </c>
      <c r="Y3037" s="59">
        <v>0.1211897656321526</v>
      </c>
      <c r="Z3037" t="s">
        <v>134</v>
      </c>
      <c r="AA3037" t="s">
        <v>2394</v>
      </c>
      <c r="AB3037" t="str">
        <f>+IF(W3037="","-",IF(W3037="UNICO","CENSO","MUESTRA"))</f>
        <v>MUESTRA</v>
      </c>
      <c r="AC3037" t="s">
        <v>2398</v>
      </c>
      <c r="AD3037" t="s">
        <v>5115</v>
      </c>
    </row>
    <row r="3038" spans="1:30" x14ac:dyDescent="0.25">
      <c r="A3038" s="5" t="str">
        <f t="shared" si="47"/>
        <v>R 19 - D 43 - 451 - 0348</v>
      </c>
      <c r="B3038" s="23" t="s">
        <v>2347</v>
      </c>
      <c r="C3038" t="s">
        <v>161</v>
      </c>
      <c r="D3038" t="s">
        <v>677</v>
      </c>
      <c r="E3038" t="s">
        <v>678</v>
      </c>
      <c r="F3038" t="s">
        <v>134</v>
      </c>
      <c r="G3038" t="s">
        <v>134</v>
      </c>
      <c r="H3038" t="s">
        <v>5041</v>
      </c>
      <c r="I3038" t="s">
        <v>20</v>
      </c>
      <c r="J3038" t="s">
        <v>2349</v>
      </c>
      <c r="K3038" t="s">
        <v>21</v>
      </c>
      <c r="M3038" t="s">
        <v>5042</v>
      </c>
      <c r="N3038" t="s">
        <v>22</v>
      </c>
      <c r="O3038" t="s">
        <v>23</v>
      </c>
      <c r="P3038" t="s">
        <v>26</v>
      </c>
      <c r="Q3038" t="s">
        <v>2348</v>
      </c>
      <c r="R3038" s="13">
        <v>43</v>
      </c>
      <c r="S3038" s="13">
        <v>2</v>
      </c>
      <c r="T3038" s="21">
        <v>1</v>
      </c>
      <c r="V3038" t="s">
        <v>2154</v>
      </c>
      <c r="W3038" t="s">
        <v>17595</v>
      </c>
      <c r="X3038" s="20" t="str">
        <f>+IF(V3038="","-",CONCATENATE(V3038,"_",W3038))</f>
        <v>FINES_R19</v>
      </c>
      <c r="Y3038" s="59">
        <v>0.1213429123163223</v>
      </c>
      <c r="Z3038" t="s">
        <v>134</v>
      </c>
      <c r="AA3038" t="s">
        <v>2394</v>
      </c>
      <c r="AB3038" t="str">
        <f>+IF(W3038="","-",IF(W3038="UNICO","CENSO","MUESTRA"))</f>
        <v>MUESTRA</v>
      </c>
      <c r="AC3038" t="s">
        <v>2397</v>
      </c>
      <c r="AD3038" t="s">
        <v>5043</v>
      </c>
    </row>
    <row r="3039" spans="1:30" x14ac:dyDescent="0.25">
      <c r="A3039" s="5" t="str">
        <f t="shared" si="47"/>
        <v>R 19 - D 43 - 451 - 0401</v>
      </c>
      <c r="B3039" s="23" t="s">
        <v>2347</v>
      </c>
      <c r="C3039" t="s">
        <v>161</v>
      </c>
      <c r="D3039" t="s">
        <v>677</v>
      </c>
      <c r="E3039" t="s">
        <v>678</v>
      </c>
      <c r="F3039" t="s">
        <v>134</v>
      </c>
      <c r="G3039" t="s">
        <v>134</v>
      </c>
      <c r="H3039" t="s">
        <v>4991</v>
      </c>
      <c r="I3039" t="s">
        <v>20</v>
      </c>
      <c r="J3039" t="s">
        <v>2349</v>
      </c>
      <c r="K3039" t="s">
        <v>21</v>
      </c>
      <c r="M3039" t="s">
        <v>4992</v>
      </c>
      <c r="N3039" t="s">
        <v>22</v>
      </c>
      <c r="O3039" t="s">
        <v>23</v>
      </c>
      <c r="P3039" t="s">
        <v>26</v>
      </c>
      <c r="Q3039" t="s">
        <v>2348</v>
      </c>
      <c r="R3039" s="13">
        <v>31</v>
      </c>
      <c r="S3039" s="13">
        <v>1</v>
      </c>
      <c r="T3039" s="21">
        <v>1</v>
      </c>
      <c r="V3039" t="s">
        <v>2154</v>
      </c>
      <c r="W3039" t="s">
        <v>17595</v>
      </c>
      <c r="X3039" s="20" t="str">
        <f>+IF(V3039="","-",CONCATENATE(V3039,"_",W3039))</f>
        <v>FINES_R19</v>
      </c>
      <c r="Y3039" s="59">
        <v>0.1236505955457687</v>
      </c>
      <c r="Z3039" t="s">
        <v>134</v>
      </c>
      <c r="AA3039" t="s">
        <v>2394</v>
      </c>
      <c r="AB3039" t="str">
        <f>+IF(W3039="","-",IF(W3039="UNICO","CENSO","MUESTRA"))</f>
        <v>MUESTRA</v>
      </c>
      <c r="AC3039" t="s">
        <v>2398</v>
      </c>
      <c r="AD3039" t="s">
        <v>4993</v>
      </c>
    </row>
    <row r="3040" spans="1:30" x14ac:dyDescent="0.25">
      <c r="A3040" s="5" t="str">
        <f t="shared" si="47"/>
        <v>R 19 - D 33 - 451 - 3847</v>
      </c>
      <c r="B3040" s="23" t="s">
        <v>2347</v>
      </c>
      <c r="C3040" t="s">
        <v>161</v>
      </c>
      <c r="D3040" t="s">
        <v>620</v>
      </c>
      <c r="E3040" t="s">
        <v>621</v>
      </c>
      <c r="F3040" t="s">
        <v>134</v>
      </c>
      <c r="G3040" t="s">
        <v>134</v>
      </c>
      <c r="H3040" t="s">
        <v>4799</v>
      </c>
      <c r="I3040" t="s">
        <v>20</v>
      </c>
      <c r="J3040" t="s">
        <v>2349</v>
      </c>
      <c r="K3040" t="s">
        <v>21</v>
      </c>
      <c r="M3040" t="s">
        <v>2306</v>
      </c>
      <c r="N3040" t="s">
        <v>22</v>
      </c>
      <c r="O3040" t="s">
        <v>23</v>
      </c>
      <c r="P3040" t="s">
        <v>26</v>
      </c>
      <c r="Q3040" t="s">
        <v>2348</v>
      </c>
      <c r="R3040" s="13">
        <v>32</v>
      </c>
      <c r="S3040" s="13">
        <v>2</v>
      </c>
      <c r="T3040" s="21">
        <v>1</v>
      </c>
      <c r="V3040" t="s">
        <v>2154</v>
      </c>
      <c r="W3040" t="s">
        <v>17595</v>
      </c>
      <c r="X3040" s="20" t="str">
        <f>+IF(V3040="","-",CONCATENATE(V3040,"_",W3040))</f>
        <v>FINES_R19</v>
      </c>
      <c r="Y3040" s="59">
        <v>0.1279379278421402</v>
      </c>
      <c r="Z3040" t="s">
        <v>134</v>
      </c>
      <c r="AA3040" t="s">
        <v>2394</v>
      </c>
      <c r="AB3040" t="str">
        <f>+IF(W3040="","-",IF(W3040="UNICO","CENSO","MUESTRA"))</f>
        <v>MUESTRA</v>
      </c>
      <c r="AC3040" t="s">
        <v>2397</v>
      </c>
      <c r="AD3040" t="s">
        <v>4800</v>
      </c>
    </row>
    <row r="3041" spans="1:30" x14ac:dyDescent="0.25">
      <c r="A3041" s="5" t="str">
        <f t="shared" si="47"/>
        <v>R 19 - D 43 - 451 - 3491</v>
      </c>
      <c r="B3041" s="23" t="s">
        <v>2347</v>
      </c>
      <c r="C3041" t="s">
        <v>161</v>
      </c>
      <c r="D3041" t="s">
        <v>677</v>
      </c>
      <c r="E3041" t="s">
        <v>678</v>
      </c>
      <c r="F3041" t="s">
        <v>134</v>
      </c>
      <c r="G3041" t="s">
        <v>134</v>
      </c>
      <c r="H3041" t="s">
        <v>5056</v>
      </c>
      <c r="I3041" t="s">
        <v>20</v>
      </c>
      <c r="J3041" t="s">
        <v>2349</v>
      </c>
      <c r="K3041" t="s">
        <v>21</v>
      </c>
      <c r="M3041" t="s">
        <v>5057</v>
      </c>
      <c r="N3041" t="s">
        <v>22</v>
      </c>
      <c r="O3041" t="s">
        <v>23</v>
      </c>
      <c r="P3041" t="s">
        <v>26</v>
      </c>
      <c r="Q3041" t="s">
        <v>2348</v>
      </c>
      <c r="R3041" s="13">
        <v>37</v>
      </c>
      <c r="S3041" s="13">
        <v>2</v>
      </c>
      <c r="T3041" s="21">
        <v>1</v>
      </c>
      <c r="V3041" t="s">
        <v>2154</v>
      </c>
      <c r="W3041" t="s">
        <v>17595</v>
      </c>
      <c r="X3041" s="20" t="str">
        <f>+IF(V3041="","-",CONCATENATE(V3041,"_",W3041))</f>
        <v>FINES_R19</v>
      </c>
      <c r="Y3041" s="59">
        <v>0.1295264661312103</v>
      </c>
      <c r="Z3041" t="s">
        <v>134</v>
      </c>
      <c r="AA3041" t="s">
        <v>2394</v>
      </c>
      <c r="AB3041" t="str">
        <f>+IF(W3041="","-",IF(W3041="UNICO","CENSO","MUESTRA"))</f>
        <v>MUESTRA</v>
      </c>
      <c r="AC3041" t="s">
        <v>2398</v>
      </c>
      <c r="AD3041" t="s">
        <v>5058</v>
      </c>
    </row>
    <row r="3042" spans="1:30" x14ac:dyDescent="0.25">
      <c r="A3042" s="5" t="str">
        <f t="shared" si="47"/>
        <v>R 19 - D 43 - 451 - 1033</v>
      </c>
      <c r="B3042" s="23" t="s">
        <v>2347</v>
      </c>
      <c r="C3042" t="s">
        <v>161</v>
      </c>
      <c r="D3042" t="s">
        <v>677</v>
      </c>
      <c r="E3042" t="s">
        <v>678</v>
      </c>
      <c r="F3042" t="s">
        <v>134</v>
      </c>
      <c r="G3042" t="s">
        <v>134</v>
      </c>
      <c r="H3042" t="s">
        <v>4969</v>
      </c>
      <c r="I3042" t="s">
        <v>20</v>
      </c>
      <c r="J3042" t="s">
        <v>2349</v>
      </c>
      <c r="K3042" t="s">
        <v>21</v>
      </c>
      <c r="M3042" t="s">
        <v>4970</v>
      </c>
      <c r="N3042" t="s">
        <v>22</v>
      </c>
      <c r="O3042" t="s">
        <v>23</v>
      </c>
      <c r="P3042" t="s">
        <v>26</v>
      </c>
      <c r="Q3042" t="s">
        <v>2348</v>
      </c>
      <c r="R3042" s="13">
        <v>11</v>
      </c>
      <c r="S3042" s="13">
        <v>1</v>
      </c>
      <c r="T3042" s="21">
        <v>1</v>
      </c>
      <c r="V3042" t="s">
        <v>2154</v>
      </c>
      <c r="W3042" t="s">
        <v>17595</v>
      </c>
      <c r="X3042" s="20" t="str">
        <f>+IF(V3042="","-",CONCATENATE(V3042,"_",W3042))</f>
        <v>FINES_R19</v>
      </c>
      <c r="Y3042" s="59">
        <v>0.13166666030883789</v>
      </c>
      <c r="Z3042" t="s">
        <v>134</v>
      </c>
      <c r="AA3042" t="s">
        <v>2394</v>
      </c>
      <c r="AB3042" t="str">
        <f>+IF(W3042="","-",IF(W3042="UNICO","CENSO","MUESTRA"))</f>
        <v>MUESTRA</v>
      </c>
      <c r="AC3042" t="s">
        <v>2398</v>
      </c>
      <c r="AD3042" t="s">
        <v>4971</v>
      </c>
    </row>
    <row r="3043" spans="1:30" x14ac:dyDescent="0.25">
      <c r="A3043" s="5" t="str">
        <f t="shared" si="47"/>
        <v>R 19 - D 43 - 451 - 0383</v>
      </c>
      <c r="B3043" s="23" t="s">
        <v>2347</v>
      </c>
      <c r="C3043" t="s">
        <v>161</v>
      </c>
      <c r="D3043" t="s">
        <v>677</v>
      </c>
      <c r="E3043" t="s">
        <v>678</v>
      </c>
      <c r="F3043" t="s">
        <v>134</v>
      </c>
      <c r="G3043" t="s">
        <v>134</v>
      </c>
      <c r="H3043" t="s">
        <v>5200</v>
      </c>
      <c r="I3043" t="s">
        <v>20</v>
      </c>
      <c r="J3043" t="s">
        <v>2349</v>
      </c>
      <c r="K3043" t="s">
        <v>21</v>
      </c>
      <c r="M3043" t="s">
        <v>5201</v>
      </c>
      <c r="N3043" t="s">
        <v>22</v>
      </c>
      <c r="O3043" t="s">
        <v>23</v>
      </c>
      <c r="P3043" t="s">
        <v>26</v>
      </c>
      <c r="Q3043" t="s">
        <v>2348</v>
      </c>
      <c r="R3043" s="13">
        <v>18</v>
      </c>
      <c r="S3043" s="13">
        <v>1</v>
      </c>
      <c r="T3043" s="21">
        <v>1</v>
      </c>
      <c r="V3043" t="s">
        <v>2154</v>
      </c>
      <c r="W3043" t="s">
        <v>17595</v>
      </c>
      <c r="X3043" s="20" t="str">
        <f>+IF(V3043="","-",CONCATENATE(V3043,"_",W3043))</f>
        <v>FINES_R19</v>
      </c>
      <c r="Y3043" s="59">
        <v>0.14221909642219541</v>
      </c>
      <c r="Z3043" t="s">
        <v>134</v>
      </c>
      <c r="AA3043" t="s">
        <v>2394</v>
      </c>
      <c r="AB3043" t="str">
        <f>+IF(W3043="","-",IF(W3043="UNICO","CENSO","MUESTRA"))</f>
        <v>MUESTRA</v>
      </c>
      <c r="AC3043" t="s">
        <v>2398</v>
      </c>
      <c r="AD3043" t="s">
        <v>5202</v>
      </c>
    </row>
    <row r="3044" spans="1:30" x14ac:dyDescent="0.25">
      <c r="A3044" s="5" t="str">
        <f t="shared" si="47"/>
        <v>R 19 - D 43 - 451 - 2247</v>
      </c>
      <c r="B3044" s="23" t="s">
        <v>2347</v>
      </c>
      <c r="C3044" t="s">
        <v>161</v>
      </c>
      <c r="D3044" t="s">
        <v>677</v>
      </c>
      <c r="E3044" t="s">
        <v>678</v>
      </c>
      <c r="F3044" t="s">
        <v>134</v>
      </c>
      <c r="G3044" t="s">
        <v>134</v>
      </c>
      <c r="H3044" t="s">
        <v>11597</v>
      </c>
      <c r="I3044" t="s">
        <v>20</v>
      </c>
      <c r="J3044" t="s">
        <v>2349</v>
      </c>
      <c r="K3044" t="s">
        <v>21</v>
      </c>
      <c r="M3044" t="s">
        <v>9594</v>
      </c>
      <c r="N3044" t="s">
        <v>22</v>
      </c>
      <c r="O3044" t="s">
        <v>23</v>
      </c>
      <c r="P3044" t="s">
        <v>26</v>
      </c>
      <c r="Q3044" t="s">
        <v>2348</v>
      </c>
      <c r="R3044" s="13">
        <v>18</v>
      </c>
      <c r="S3044" s="13">
        <v>1</v>
      </c>
      <c r="T3044" s="21">
        <v>1</v>
      </c>
      <c r="V3044" t="s">
        <v>2154</v>
      </c>
      <c r="W3044" t="s">
        <v>17595</v>
      </c>
      <c r="X3044" s="20" t="str">
        <f>+IF(V3044="","-",CONCATENATE(V3044,"_",W3044))</f>
        <v>FINES_R19</v>
      </c>
      <c r="Y3044" s="59">
        <v>0.1684302240610123</v>
      </c>
      <c r="Z3044" t="s">
        <v>134</v>
      </c>
      <c r="AA3044" t="s">
        <v>2394</v>
      </c>
      <c r="AB3044" t="str">
        <f>+IF(W3044="","-",IF(W3044="UNICO","CENSO","MUESTRA"))</f>
        <v>MUESTRA</v>
      </c>
      <c r="AC3044" t="s">
        <v>2398</v>
      </c>
      <c r="AD3044" t="s">
        <v>11598</v>
      </c>
    </row>
    <row r="3045" spans="1:30" x14ac:dyDescent="0.25">
      <c r="A3045" s="5" t="str">
        <f t="shared" si="47"/>
        <v>R 19 - D 43 - 451 - 3466</v>
      </c>
      <c r="B3045" s="23" t="s">
        <v>2347</v>
      </c>
      <c r="C3045" t="s">
        <v>161</v>
      </c>
      <c r="D3045" t="s">
        <v>677</v>
      </c>
      <c r="E3045" t="s">
        <v>678</v>
      </c>
      <c r="F3045" t="s">
        <v>134</v>
      </c>
      <c r="G3045" t="s">
        <v>134</v>
      </c>
      <c r="H3045" t="s">
        <v>5049</v>
      </c>
      <c r="I3045" t="s">
        <v>20</v>
      </c>
      <c r="J3045" t="s">
        <v>2349</v>
      </c>
      <c r="K3045" t="s">
        <v>21</v>
      </c>
      <c r="M3045" t="s">
        <v>5050</v>
      </c>
      <c r="N3045" t="s">
        <v>22</v>
      </c>
      <c r="O3045" t="s">
        <v>23</v>
      </c>
      <c r="P3045" t="s">
        <v>26</v>
      </c>
      <c r="Q3045" t="s">
        <v>2348</v>
      </c>
      <c r="R3045" s="13">
        <v>13</v>
      </c>
      <c r="S3045" s="13">
        <v>1</v>
      </c>
      <c r="T3045" s="21">
        <v>1</v>
      </c>
      <c r="V3045" t="s">
        <v>2154</v>
      </c>
      <c r="W3045" t="s">
        <v>17595</v>
      </c>
      <c r="X3045" s="20" t="str">
        <f>+IF(V3045="","-",CONCATENATE(V3045,"_",W3045))</f>
        <v>FINES_R19</v>
      </c>
      <c r="Y3045" s="59">
        <v>0.16888514161109919</v>
      </c>
      <c r="Z3045" t="s">
        <v>134</v>
      </c>
      <c r="AA3045" t="s">
        <v>2394</v>
      </c>
      <c r="AB3045" t="str">
        <f>+IF(W3045="","-",IF(W3045="UNICO","CENSO","MUESTRA"))</f>
        <v>MUESTRA</v>
      </c>
      <c r="AC3045" t="s">
        <v>2398</v>
      </c>
      <c r="AD3045" t="s">
        <v>5051</v>
      </c>
    </row>
    <row r="3046" spans="1:30" x14ac:dyDescent="0.25">
      <c r="A3046" s="5" t="str">
        <f t="shared" si="47"/>
        <v>R 19 - D 43 - 451 - 4361</v>
      </c>
      <c r="B3046" s="23" t="s">
        <v>2347</v>
      </c>
      <c r="C3046" t="s">
        <v>161</v>
      </c>
      <c r="D3046" t="s">
        <v>677</v>
      </c>
      <c r="E3046" t="s">
        <v>678</v>
      </c>
      <c r="F3046" t="s">
        <v>134</v>
      </c>
      <c r="G3046" t="s">
        <v>134</v>
      </c>
      <c r="H3046" t="s">
        <v>11541</v>
      </c>
      <c r="I3046" t="s">
        <v>20</v>
      </c>
      <c r="J3046" t="s">
        <v>2349</v>
      </c>
      <c r="K3046" t="s">
        <v>21</v>
      </c>
      <c r="M3046" t="s">
        <v>11542</v>
      </c>
      <c r="N3046" t="s">
        <v>22</v>
      </c>
      <c r="O3046" t="s">
        <v>23</v>
      </c>
      <c r="P3046" t="s">
        <v>26</v>
      </c>
      <c r="Q3046" t="s">
        <v>2348</v>
      </c>
      <c r="R3046" s="13">
        <v>16</v>
      </c>
      <c r="S3046" s="13">
        <v>1</v>
      </c>
      <c r="T3046" s="21">
        <v>1</v>
      </c>
      <c r="V3046" t="s">
        <v>2154</v>
      </c>
      <c r="W3046" t="s">
        <v>17595</v>
      </c>
      <c r="X3046" s="20" t="str">
        <f>+IF(V3046="","-",CONCATENATE(V3046,"_",W3046))</f>
        <v>FINES_R19</v>
      </c>
      <c r="Y3046" s="59">
        <v>0.16888514161109919</v>
      </c>
      <c r="Z3046" t="s">
        <v>134</v>
      </c>
      <c r="AA3046" t="s">
        <v>2394</v>
      </c>
      <c r="AB3046" t="str">
        <f>+IF(W3046="","-",IF(W3046="UNICO","CENSO","MUESTRA"))</f>
        <v>MUESTRA</v>
      </c>
      <c r="AC3046" t="s">
        <v>2397</v>
      </c>
      <c r="AD3046" t="s">
        <v>11543</v>
      </c>
    </row>
    <row r="3047" spans="1:30" x14ac:dyDescent="0.25">
      <c r="A3047" s="5" t="str">
        <f t="shared" si="47"/>
        <v>R 19 - D 43 - 451 - 3684</v>
      </c>
      <c r="B3047" s="23" t="s">
        <v>2347</v>
      </c>
      <c r="C3047" t="s">
        <v>161</v>
      </c>
      <c r="D3047" t="s">
        <v>677</v>
      </c>
      <c r="E3047" t="s">
        <v>678</v>
      </c>
      <c r="F3047" t="s">
        <v>134</v>
      </c>
      <c r="G3047" t="s">
        <v>134</v>
      </c>
      <c r="H3047" t="s">
        <v>5077</v>
      </c>
      <c r="I3047" t="s">
        <v>20</v>
      </c>
      <c r="J3047" t="s">
        <v>2349</v>
      </c>
      <c r="K3047" t="s">
        <v>21</v>
      </c>
      <c r="M3047" t="s">
        <v>18104</v>
      </c>
      <c r="N3047" t="s">
        <v>22</v>
      </c>
      <c r="O3047" t="s">
        <v>23</v>
      </c>
      <c r="P3047" t="s">
        <v>26</v>
      </c>
      <c r="Q3047" t="s">
        <v>2348</v>
      </c>
      <c r="R3047" s="13">
        <v>71</v>
      </c>
      <c r="S3047" s="13">
        <v>3</v>
      </c>
      <c r="T3047" s="21">
        <v>1</v>
      </c>
      <c r="V3047" t="s">
        <v>2154</v>
      </c>
      <c r="W3047" t="s">
        <v>17595</v>
      </c>
      <c r="X3047" s="20" t="str">
        <f>+IF(V3047="","-",CONCATENATE(V3047,"_",W3047))</f>
        <v>FINES_R19</v>
      </c>
      <c r="Y3047" s="59">
        <v>0.18034359812736511</v>
      </c>
      <c r="Z3047" t="s">
        <v>134</v>
      </c>
      <c r="AA3047" t="s">
        <v>2394</v>
      </c>
      <c r="AB3047" t="str">
        <f>+IF(W3047="","-",IF(W3047="UNICO","CENSO","MUESTRA"))</f>
        <v>MUESTRA</v>
      </c>
      <c r="AC3047" t="s">
        <v>2397</v>
      </c>
      <c r="AD3047" t="s">
        <v>5079</v>
      </c>
    </row>
    <row r="3048" spans="1:30" x14ac:dyDescent="0.25">
      <c r="A3048" s="5" t="str">
        <f t="shared" si="47"/>
        <v>R 19 - D 43 - 451 - 4451</v>
      </c>
      <c r="B3048" s="23" t="s">
        <v>2347</v>
      </c>
      <c r="C3048" t="s">
        <v>161</v>
      </c>
      <c r="D3048" t="s">
        <v>677</v>
      </c>
      <c r="E3048" t="s">
        <v>678</v>
      </c>
      <c r="F3048" t="s">
        <v>134</v>
      </c>
      <c r="G3048" t="s">
        <v>134</v>
      </c>
      <c r="H3048" t="s">
        <v>11592</v>
      </c>
      <c r="I3048" t="s">
        <v>20</v>
      </c>
      <c r="J3048" t="s">
        <v>2349</v>
      </c>
      <c r="K3048" t="s">
        <v>21</v>
      </c>
      <c r="M3048" t="s">
        <v>11593</v>
      </c>
      <c r="N3048" t="s">
        <v>22</v>
      </c>
      <c r="O3048" t="s">
        <v>23</v>
      </c>
      <c r="P3048" t="s">
        <v>26</v>
      </c>
      <c r="Q3048" t="s">
        <v>2348</v>
      </c>
      <c r="R3048" s="13">
        <v>21</v>
      </c>
      <c r="S3048" s="13">
        <v>1</v>
      </c>
      <c r="T3048" s="21">
        <v>1</v>
      </c>
      <c r="V3048" t="s">
        <v>2154</v>
      </c>
      <c r="W3048" t="s">
        <v>17595</v>
      </c>
      <c r="X3048" s="20" t="str">
        <f>+IF(V3048="","-",CONCATENATE(V3048,"_",W3048))</f>
        <v>FINES_R19</v>
      </c>
      <c r="Y3048" s="59">
        <v>0.18065850436687469</v>
      </c>
      <c r="Z3048" t="s">
        <v>134</v>
      </c>
      <c r="AA3048" t="s">
        <v>2394</v>
      </c>
      <c r="AB3048" t="str">
        <f>+IF(W3048="","-",IF(W3048="UNICO","CENSO","MUESTRA"))</f>
        <v>MUESTRA</v>
      </c>
      <c r="AC3048" t="s">
        <v>2398</v>
      </c>
      <c r="AD3048" t="s">
        <v>11594</v>
      </c>
    </row>
    <row r="3049" spans="1:30" x14ac:dyDescent="0.25">
      <c r="A3049" s="5" t="str">
        <f t="shared" si="47"/>
        <v>R 19 - D 43 - 451 - 2190</v>
      </c>
      <c r="B3049" s="23" t="s">
        <v>2347</v>
      </c>
      <c r="C3049" t="s">
        <v>161</v>
      </c>
      <c r="D3049" t="s">
        <v>677</v>
      </c>
      <c r="E3049" t="s">
        <v>678</v>
      </c>
      <c r="F3049" t="s">
        <v>134</v>
      </c>
      <c r="G3049" t="s">
        <v>134</v>
      </c>
      <c r="H3049" t="s">
        <v>5092</v>
      </c>
      <c r="I3049" t="s">
        <v>20</v>
      </c>
      <c r="J3049" t="s">
        <v>2349</v>
      </c>
      <c r="K3049" t="s">
        <v>21</v>
      </c>
      <c r="M3049" t="s">
        <v>5093</v>
      </c>
      <c r="N3049" t="s">
        <v>22</v>
      </c>
      <c r="O3049" t="s">
        <v>23</v>
      </c>
      <c r="P3049" t="s">
        <v>26</v>
      </c>
      <c r="Q3049" t="s">
        <v>2348</v>
      </c>
      <c r="R3049" s="13">
        <v>26</v>
      </c>
      <c r="S3049" s="13">
        <v>1</v>
      </c>
      <c r="T3049" s="21">
        <v>1</v>
      </c>
      <c r="V3049" t="s">
        <v>2154</v>
      </c>
      <c r="W3049" t="s">
        <v>17595</v>
      </c>
      <c r="X3049" s="20" t="str">
        <f>+IF(V3049="","-",CONCATENATE(V3049,"_",W3049))</f>
        <v>FINES_R19</v>
      </c>
      <c r="Y3049" s="59">
        <v>0.1861029714345932</v>
      </c>
      <c r="Z3049" t="s">
        <v>134</v>
      </c>
      <c r="AA3049" t="s">
        <v>2394</v>
      </c>
      <c r="AB3049" t="str">
        <f>+IF(W3049="","-",IF(W3049="UNICO","CENSO","MUESTRA"))</f>
        <v>MUESTRA</v>
      </c>
      <c r="AC3049" t="s">
        <v>2398</v>
      </c>
      <c r="AD3049" t="s">
        <v>5094</v>
      </c>
    </row>
    <row r="3050" spans="1:30" x14ac:dyDescent="0.25">
      <c r="A3050" s="5" t="str">
        <f t="shared" si="47"/>
        <v>R 19 - D 43 - 451 - 4497</v>
      </c>
      <c r="B3050" s="23" t="s">
        <v>2347</v>
      </c>
      <c r="C3050" t="s">
        <v>161</v>
      </c>
      <c r="D3050" t="s">
        <v>677</v>
      </c>
      <c r="E3050" t="s">
        <v>678</v>
      </c>
      <c r="F3050" t="s">
        <v>134</v>
      </c>
      <c r="G3050" t="s">
        <v>134</v>
      </c>
      <c r="H3050" t="s">
        <v>11610</v>
      </c>
      <c r="I3050" t="s">
        <v>20</v>
      </c>
      <c r="J3050" t="s">
        <v>2349</v>
      </c>
      <c r="K3050" t="s">
        <v>21</v>
      </c>
      <c r="M3050" t="s">
        <v>11611</v>
      </c>
      <c r="N3050" t="s">
        <v>22</v>
      </c>
      <c r="O3050" t="s">
        <v>23</v>
      </c>
      <c r="P3050" t="s">
        <v>26</v>
      </c>
      <c r="Q3050" t="s">
        <v>2348</v>
      </c>
      <c r="R3050" s="13">
        <v>0</v>
      </c>
      <c r="S3050" s="13">
        <v>1</v>
      </c>
      <c r="T3050" s="21">
        <v>1</v>
      </c>
      <c r="V3050" t="s">
        <v>2154</v>
      </c>
      <c r="W3050" t="s">
        <v>17595</v>
      </c>
      <c r="X3050" s="20" t="str">
        <f>+IF(V3050="","-",CONCATENATE(V3050,"_",W3050))</f>
        <v>FINES_R19</v>
      </c>
      <c r="Y3050" s="59">
        <v>0.1867822855710983</v>
      </c>
      <c r="Z3050" t="s">
        <v>134</v>
      </c>
      <c r="AA3050" t="s">
        <v>2394</v>
      </c>
      <c r="AB3050" t="str">
        <f>+IF(W3050="","-",IF(W3050="UNICO","CENSO","MUESTRA"))</f>
        <v>MUESTRA</v>
      </c>
      <c r="AC3050" t="s">
        <v>2397</v>
      </c>
      <c r="AD3050" t="s">
        <v>11612</v>
      </c>
    </row>
    <row r="3051" spans="1:30" x14ac:dyDescent="0.25">
      <c r="A3051" s="5" t="str">
        <f t="shared" si="47"/>
        <v>R 19 - D 43 - 451 - 2239</v>
      </c>
      <c r="B3051" s="23" t="s">
        <v>2347</v>
      </c>
      <c r="C3051" t="s">
        <v>161</v>
      </c>
      <c r="D3051" t="s">
        <v>677</v>
      </c>
      <c r="E3051" t="s">
        <v>678</v>
      </c>
      <c r="F3051" t="s">
        <v>134</v>
      </c>
      <c r="G3051" t="s">
        <v>134</v>
      </c>
      <c r="H3051" t="s">
        <v>5221</v>
      </c>
      <c r="I3051" t="s">
        <v>20</v>
      </c>
      <c r="J3051" t="s">
        <v>2349</v>
      </c>
      <c r="K3051" t="s">
        <v>21</v>
      </c>
      <c r="M3051" t="s">
        <v>5222</v>
      </c>
      <c r="N3051" t="s">
        <v>22</v>
      </c>
      <c r="O3051" t="s">
        <v>23</v>
      </c>
      <c r="P3051" t="s">
        <v>26</v>
      </c>
      <c r="Q3051" t="s">
        <v>2348</v>
      </c>
      <c r="R3051" s="13">
        <v>17</v>
      </c>
      <c r="S3051" s="13">
        <v>1</v>
      </c>
      <c r="T3051" s="21">
        <v>1</v>
      </c>
      <c r="V3051" t="s">
        <v>2154</v>
      </c>
      <c r="W3051" t="s">
        <v>17595</v>
      </c>
      <c r="X3051" s="20" t="str">
        <f>+IF(V3051="","-",CONCATENATE(V3051,"_",W3051))</f>
        <v>FINES_R19</v>
      </c>
      <c r="Y3051" s="59">
        <v>0.1892012357711792</v>
      </c>
      <c r="Z3051" t="s">
        <v>134</v>
      </c>
      <c r="AA3051" t="s">
        <v>2394</v>
      </c>
      <c r="AB3051" t="str">
        <f>+IF(W3051="","-",IF(W3051="UNICO","CENSO","MUESTRA"))</f>
        <v>MUESTRA</v>
      </c>
      <c r="AC3051" t="s">
        <v>2397</v>
      </c>
      <c r="AD3051" t="s">
        <v>5223</v>
      </c>
    </row>
    <row r="3052" spans="1:30" x14ac:dyDescent="0.25">
      <c r="A3052" s="5" t="str">
        <f t="shared" si="47"/>
        <v>R 19 - D 43 - 451 - 2194</v>
      </c>
      <c r="B3052" s="23" t="s">
        <v>2347</v>
      </c>
      <c r="C3052" t="s">
        <v>161</v>
      </c>
      <c r="D3052" t="s">
        <v>677</v>
      </c>
      <c r="E3052" t="s">
        <v>678</v>
      </c>
      <c r="F3052" t="s">
        <v>134</v>
      </c>
      <c r="G3052" t="s">
        <v>134</v>
      </c>
      <c r="H3052" t="s">
        <v>5001</v>
      </c>
      <c r="I3052" t="s">
        <v>20</v>
      </c>
      <c r="J3052" t="s">
        <v>2349</v>
      </c>
      <c r="K3052" t="s">
        <v>21</v>
      </c>
      <c r="M3052" t="s">
        <v>4964</v>
      </c>
      <c r="N3052" t="s">
        <v>22</v>
      </c>
      <c r="O3052" t="s">
        <v>23</v>
      </c>
      <c r="P3052" t="s">
        <v>26</v>
      </c>
      <c r="Q3052" t="s">
        <v>2348</v>
      </c>
      <c r="R3052" s="13">
        <v>91</v>
      </c>
      <c r="S3052" s="13">
        <v>3</v>
      </c>
      <c r="T3052" s="21">
        <v>1</v>
      </c>
      <c r="V3052" t="s">
        <v>2154</v>
      </c>
      <c r="W3052" t="s">
        <v>17595</v>
      </c>
      <c r="X3052" s="20" t="str">
        <f>+IF(V3052="","-",CONCATENATE(V3052,"_",W3052))</f>
        <v>FINES_R19</v>
      </c>
      <c r="Y3052" s="59">
        <v>0.20592693984508509</v>
      </c>
      <c r="Z3052" t="s">
        <v>134</v>
      </c>
      <c r="AA3052" t="s">
        <v>2394</v>
      </c>
      <c r="AB3052" t="str">
        <f>+IF(W3052="","-",IF(W3052="UNICO","CENSO","MUESTRA"))</f>
        <v>MUESTRA</v>
      </c>
      <c r="AC3052" t="s">
        <v>2397</v>
      </c>
      <c r="AD3052" t="s">
        <v>5002</v>
      </c>
    </row>
    <row r="3053" spans="1:30" x14ac:dyDescent="0.25">
      <c r="A3053" s="5" t="str">
        <f t="shared" si="47"/>
        <v>R 19 - D 43 - 451 - 4501</v>
      </c>
      <c r="B3053" s="23" t="s">
        <v>2347</v>
      </c>
      <c r="C3053" t="s">
        <v>161</v>
      </c>
      <c r="D3053" t="s">
        <v>677</v>
      </c>
      <c r="E3053" t="s">
        <v>678</v>
      </c>
      <c r="F3053" t="s">
        <v>134</v>
      </c>
      <c r="G3053" t="s">
        <v>134</v>
      </c>
      <c r="H3053" t="s">
        <v>11627</v>
      </c>
      <c r="I3053" t="s">
        <v>20</v>
      </c>
      <c r="J3053" t="s">
        <v>2349</v>
      </c>
      <c r="K3053" t="s">
        <v>21</v>
      </c>
      <c r="M3053" t="s">
        <v>11628</v>
      </c>
      <c r="N3053" t="s">
        <v>22</v>
      </c>
      <c r="O3053" t="s">
        <v>23</v>
      </c>
      <c r="P3053" t="s">
        <v>26</v>
      </c>
      <c r="Q3053" t="s">
        <v>2348</v>
      </c>
      <c r="R3053" s="13">
        <v>1</v>
      </c>
      <c r="S3053" s="13">
        <v>1</v>
      </c>
      <c r="T3053" s="21">
        <v>1</v>
      </c>
      <c r="V3053" t="s">
        <v>2154</v>
      </c>
      <c r="W3053" t="s">
        <v>17595</v>
      </c>
      <c r="X3053" s="20" t="str">
        <f>+IF(V3053="","-",CONCATENATE(V3053,"_",W3053))</f>
        <v>FINES_R19</v>
      </c>
      <c r="Y3053" s="59">
        <v>0.2135498970746994</v>
      </c>
      <c r="Z3053" t="s">
        <v>134</v>
      </c>
      <c r="AA3053" t="s">
        <v>2394</v>
      </c>
      <c r="AB3053" t="str">
        <f>+IF(W3053="","-",IF(W3053="UNICO","CENSO","MUESTRA"))</f>
        <v>MUESTRA</v>
      </c>
      <c r="AC3053" t="s">
        <v>2397</v>
      </c>
      <c r="AD3053" t="s">
        <v>11629</v>
      </c>
    </row>
    <row r="3054" spans="1:30" x14ac:dyDescent="0.25">
      <c r="A3054" s="5" t="str">
        <f t="shared" si="47"/>
        <v>R 19 - D 68 - 451 - 1879</v>
      </c>
      <c r="B3054" s="23" t="s">
        <v>2347</v>
      </c>
      <c r="C3054" t="s">
        <v>161</v>
      </c>
      <c r="D3054" t="s">
        <v>1069</v>
      </c>
      <c r="E3054" t="s">
        <v>1070</v>
      </c>
      <c r="F3054" t="s">
        <v>134</v>
      </c>
      <c r="G3054" t="s">
        <v>134</v>
      </c>
      <c r="H3054" t="s">
        <v>5258</v>
      </c>
      <c r="I3054" t="s">
        <v>20</v>
      </c>
      <c r="J3054" t="s">
        <v>2349</v>
      </c>
      <c r="K3054" t="s">
        <v>21</v>
      </c>
      <c r="M3054" t="s">
        <v>2316</v>
      </c>
      <c r="N3054" t="s">
        <v>22</v>
      </c>
      <c r="O3054" t="s">
        <v>23</v>
      </c>
      <c r="P3054" t="s">
        <v>26</v>
      </c>
      <c r="Q3054" t="s">
        <v>2348</v>
      </c>
      <c r="R3054" s="13">
        <v>21</v>
      </c>
      <c r="S3054" s="13">
        <v>1</v>
      </c>
      <c r="T3054" s="21">
        <v>1</v>
      </c>
      <c r="V3054" t="s">
        <v>2154</v>
      </c>
      <c r="W3054" t="s">
        <v>17595</v>
      </c>
      <c r="X3054" s="20" t="str">
        <f>+IF(V3054="","-",CONCATENATE(V3054,"_",W3054))</f>
        <v>FINES_R19</v>
      </c>
      <c r="Y3054" s="59">
        <v>0.23163595795631409</v>
      </c>
      <c r="Z3054" t="s">
        <v>134</v>
      </c>
      <c r="AA3054" t="s">
        <v>2394</v>
      </c>
      <c r="AB3054" t="str">
        <f>+IF(W3054="","-",IF(W3054="UNICO","CENSO","MUESTRA"))</f>
        <v>MUESTRA</v>
      </c>
      <c r="AC3054" t="s">
        <v>2398</v>
      </c>
      <c r="AD3054" t="s">
        <v>5259</v>
      </c>
    </row>
    <row r="3055" spans="1:30" x14ac:dyDescent="0.25">
      <c r="A3055" s="5" t="str">
        <f t="shared" si="47"/>
        <v>R 19 - D 43 - 451 - 2201</v>
      </c>
      <c r="B3055" s="23" t="s">
        <v>2347</v>
      </c>
      <c r="C3055" t="s">
        <v>161</v>
      </c>
      <c r="D3055" t="s">
        <v>677</v>
      </c>
      <c r="E3055" t="s">
        <v>678</v>
      </c>
      <c r="F3055" t="s">
        <v>134</v>
      </c>
      <c r="G3055" t="s">
        <v>134</v>
      </c>
      <c r="H3055" t="s">
        <v>4890</v>
      </c>
      <c r="I3055" t="s">
        <v>20</v>
      </c>
      <c r="J3055" t="s">
        <v>2349</v>
      </c>
      <c r="K3055" t="s">
        <v>21</v>
      </c>
      <c r="M3055" t="s">
        <v>4891</v>
      </c>
      <c r="N3055" t="s">
        <v>22</v>
      </c>
      <c r="O3055" t="s">
        <v>23</v>
      </c>
      <c r="P3055" t="s">
        <v>26</v>
      </c>
      <c r="Q3055" t="s">
        <v>2348</v>
      </c>
      <c r="R3055" s="13">
        <v>20</v>
      </c>
      <c r="S3055" s="13">
        <v>1</v>
      </c>
      <c r="T3055" s="21">
        <v>1</v>
      </c>
      <c r="V3055" t="s">
        <v>2154</v>
      </c>
      <c r="W3055" t="s">
        <v>17595</v>
      </c>
      <c r="X3055" s="20" t="str">
        <f>+IF(V3055="","-",CONCATENATE(V3055,"_",W3055))</f>
        <v>FINES_R19</v>
      </c>
      <c r="Y3055" s="59">
        <v>0.2327580600976944</v>
      </c>
      <c r="Z3055" t="s">
        <v>134</v>
      </c>
      <c r="AA3055" t="s">
        <v>2394</v>
      </c>
      <c r="AB3055" t="str">
        <f>+IF(W3055="","-",IF(W3055="UNICO","CENSO","MUESTRA"))</f>
        <v>MUESTRA</v>
      </c>
      <c r="AC3055" t="s">
        <v>2398</v>
      </c>
      <c r="AD3055" t="s">
        <v>4892</v>
      </c>
    </row>
    <row r="3056" spans="1:30" x14ac:dyDescent="0.25">
      <c r="A3056" s="5" t="str">
        <f t="shared" si="47"/>
        <v>R 19 - D 43 - 451 - 2242</v>
      </c>
      <c r="B3056" s="23" t="s">
        <v>2347</v>
      </c>
      <c r="C3056" t="s">
        <v>161</v>
      </c>
      <c r="D3056" t="s">
        <v>677</v>
      </c>
      <c r="E3056" t="s">
        <v>678</v>
      </c>
      <c r="F3056" t="s">
        <v>134</v>
      </c>
      <c r="G3056" t="s">
        <v>134</v>
      </c>
      <c r="H3056" t="s">
        <v>4843</v>
      </c>
      <c r="I3056" t="s">
        <v>20</v>
      </c>
      <c r="J3056" t="s">
        <v>2349</v>
      </c>
      <c r="K3056" t="s">
        <v>21</v>
      </c>
      <c r="M3056" t="s">
        <v>4844</v>
      </c>
      <c r="N3056" t="s">
        <v>22</v>
      </c>
      <c r="O3056" t="s">
        <v>23</v>
      </c>
      <c r="P3056" t="s">
        <v>26</v>
      </c>
      <c r="Q3056" t="s">
        <v>2348</v>
      </c>
      <c r="R3056" s="13">
        <v>114</v>
      </c>
      <c r="S3056" s="13">
        <v>3</v>
      </c>
      <c r="T3056" s="21">
        <v>1</v>
      </c>
      <c r="V3056" t="s">
        <v>2154</v>
      </c>
      <c r="W3056" t="s">
        <v>17595</v>
      </c>
      <c r="X3056" s="20" t="str">
        <f>+IF(V3056="","-",CONCATENATE(V3056,"_",W3056))</f>
        <v>FINES_R19</v>
      </c>
      <c r="Y3056" s="59">
        <v>0.23481015861034391</v>
      </c>
      <c r="Z3056" t="s">
        <v>134</v>
      </c>
      <c r="AA3056" t="s">
        <v>2394</v>
      </c>
      <c r="AB3056" t="str">
        <f>+IF(W3056="","-",IF(W3056="UNICO","CENSO","MUESTRA"))</f>
        <v>MUESTRA</v>
      </c>
      <c r="AC3056" t="s">
        <v>2398</v>
      </c>
      <c r="AD3056" t="s">
        <v>4845</v>
      </c>
    </row>
    <row r="3057" spans="1:30" x14ac:dyDescent="0.25">
      <c r="A3057" s="5" t="str">
        <f t="shared" si="47"/>
        <v>R 19 - D 43 - 451 - 3295</v>
      </c>
      <c r="B3057" s="23" t="s">
        <v>2347</v>
      </c>
      <c r="C3057" t="s">
        <v>161</v>
      </c>
      <c r="D3057" t="s">
        <v>677</v>
      </c>
      <c r="E3057" t="s">
        <v>678</v>
      </c>
      <c r="F3057" t="s">
        <v>134</v>
      </c>
      <c r="G3057" t="s">
        <v>134</v>
      </c>
      <c r="H3057" t="s">
        <v>4946</v>
      </c>
      <c r="I3057" t="s">
        <v>20</v>
      </c>
      <c r="J3057" t="s">
        <v>2349</v>
      </c>
      <c r="K3057" t="s">
        <v>21</v>
      </c>
      <c r="M3057" t="s">
        <v>4947</v>
      </c>
      <c r="N3057" t="s">
        <v>22</v>
      </c>
      <c r="O3057" t="s">
        <v>23</v>
      </c>
      <c r="P3057" t="s">
        <v>26</v>
      </c>
      <c r="Q3057" t="s">
        <v>2348</v>
      </c>
      <c r="R3057" s="13">
        <v>26</v>
      </c>
      <c r="S3057" s="13">
        <v>1</v>
      </c>
      <c r="T3057" s="21">
        <v>1</v>
      </c>
      <c r="V3057" t="s">
        <v>2154</v>
      </c>
      <c r="W3057" t="s">
        <v>17595</v>
      </c>
      <c r="X3057" s="20" t="str">
        <f>+IF(V3057="","-",CONCATENATE(V3057,"_",W3057))</f>
        <v>FINES_R19</v>
      </c>
      <c r="Y3057" s="59">
        <v>0.24107357859611511</v>
      </c>
      <c r="Z3057" t="s">
        <v>134</v>
      </c>
      <c r="AA3057" t="s">
        <v>2394</v>
      </c>
      <c r="AB3057" t="str">
        <f>+IF(W3057="","-",IF(W3057="UNICO","CENSO","MUESTRA"))</f>
        <v>MUESTRA</v>
      </c>
      <c r="AC3057" t="s">
        <v>2397</v>
      </c>
      <c r="AD3057" t="s">
        <v>4948</v>
      </c>
    </row>
    <row r="3058" spans="1:30" x14ac:dyDescent="0.25">
      <c r="A3058" s="5" t="str">
        <f t="shared" si="47"/>
        <v>R 19 - D 43 - 451 - 4115</v>
      </c>
      <c r="B3058" s="23" t="s">
        <v>2347</v>
      </c>
      <c r="C3058" t="s">
        <v>161</v>
      </c>
      <c r="D3058" t="s">
        <v>677</v>
      </c>
      <c r="E3058" t="s">
        <v>678</v>
      </c>
      <c r="F3058" t="s">
        <v>134</v>
      </c>
      <c r="G3058" t="s">
        <v>134</v>
      </c>
      <c r="H3058" t="s">
        <v>5150</v>
      </c>
      <c r="I3058" t="s">
        <v>20</v>
      </c>
      <c r="J3058" t="s">
        <v>2349</v>
      </c>
      <c r="K3058" t="s">
        <v>21</v>
      </c>
      <c r="M3058" t="s">
        <v>2311</v>
      </c>
      <c r="N3058" t="s">
        <v>22</v>
      </c>
      <c r="O3058" t="s">
        <v>23</v>
      </c>
      <c r="P3058" t="s">
        <v>26</v>
      </c>
      <c r="Q3058" t="s">
        <v>2348</v>
      </c>
      <c r="R3058" s="13">
        <v>24</v>
      </c>
      <c r="S3058" s="13">
        <v>1</v>
      </c>
      <c r="T3058" s="21">
        <v>1</v>
      </c>
      <c r="V3058" t="s">
        <v>2154</v>
      </c>
      <c r="W3058" t="s">
        <v>17595</v>
      </c>
      <c r="X3058" s="20" t="str">
        <f>+IF(V3058="","-",CONCATENATE(V3058,"_",W3058))</f>
        <v>FINES_R19</v>
      </c>
      <c r="Y3058" s="59">
        <v>0.24401190876960749</v>
      </c>
      <c r="Z3058" t="s">
        <v>134</v>
      </c>
      <c r="AA3058" t="s">
        <v>2394</v>
      </c>
      <c r="AB3058" t="str">
        <f>+IF(W3058="","-",IF(W3058="UNICO","CENSO","MUESTRA"))</f>
        <v>MUESTRA</v>
      </c>
      <c r="AC3058" t="s">
        <v>2397</v>
      </c>
      <c r="AD3058" t="s">
        <v>5151</v>
      </c>
    </row>
    <row r="3059" spans="1:30" x14ac:dyDescent="0.25">
      <c r="A3059" s="5" t="str">
        <f t="shared" si="47"/>
        <v>R 19 - D 43 - 451 - 2173</v>
      </c>
      <c r="B3059" s="23" t="s">
        <v>2347</v>
      </c>
      <c r="C3059" t="s">
        <v>161</v>
      </c>
      <c r="D3059" t="s">
        <v>677</v>
      </c>
      <c r="E3059" t="s">
        <v>678</v>
      </c>
      <c r="F3059" t="s">
        <v>134</v>
      </c>
      <c r="G3059" t="s">
        <v>134</v>
      </c>
      <c r="H3059" t="s">
        <v>4855</v>
      </c>
      <c r="I3059" t="s">
        <v>20</v>
      </c>
      <c r="J3059" t="s">
        <v>2349</v>
      </c>
      <c r="K3059" t="s">
        <v>21</v>
      </c>
      <c r="M3059" t="s">
        <v>4856</v>
      </c>
      <c r="N3059" t="s">
        <v>22</v>
      </c>
      <c r="O3059" t="s">
        <v>23</v>
      </c>
      <c r="P3059" t="s">
        <v>26</v>
      </c>
      <c r="Q3059" t="s">
        <v>2348</v>
      </c>
      <c r="R3059" s="13">
        <v>39</v>
      </c>
      <c r="S3059" s="13">
        <v>1</v>
      </c>
      <c r="T3059" s="21">
        <v>1</v>
      </c>
      <c r="V3059" t="s">
        <v>2154</v>
      </c>
      <c r="W3059" t="s">
        <v>17595</v>
      </c>
      <c r="X3059" s="20" t="str">
        <f>+IF(V3059="","-",CONCATENATE(V3059,"_",W3059))</f>
        <v>FINES_R19</v>
      </c>
      <c r="Y3059" s="59">
        <v>0.2456509917974472</v>
      </c>
      <c r="Z3059" t="s">
        <v>134</v>
      </c>
      <c r="AA3059" t="s">
        <v>2394</v>
      </c>
      <c r="AB3059" t="str">
        <f>+IF(W3059="","-",IF(W3059="UNICO","CENSO","MUESTRA"))</f>
        <v>MUESTRA</v>
      </c>
      <c r="AC3059" t="s">
        <v>2398</v>
      </c>
      <c r="AD3059" t="s">
        <v>4857</v>
      </c>
    </row>
    <row r="3060" spans="1:30" x14ac:dyDescent="0.25">
      <c r="A3060" s="5" t="str">
        <f t="shared" si="47"/>
        <v>R 19 - D 68 - 451 - 2924</v>
      </c>
      <c r="B3060" s="23" t="s">
        <v>2347</v>
      </c>
      <c r="C3060" t="s">
        <v>161</v>
      </c>
      <c r="D3060" t="s">
        <v>1069</v>
      </c>
      <c r="E3060" t="s">
        <v>1070</v>
      </c>
      <c r="F3060" t="s">
        <v>134</v>
      </c>
      <c r="G3060" t="s">
        <v>134</v>
      </c>
      <c r="H3060" t="s">
        <v>11636</v>
      </c>
      <c r="I3060" t="s">
        <v>20</v>
      </c>
      <c r="J3060" t="s">
        <v>2349</v>
      </c>
      <c r="K3060" t="s">
        <v>21</v>
      </c>
      <c r="M3060" t="s">
        <v>11637</v>
      </c>
      <c r="N3060" t="s">
        <v>22</v>
      </c>
      <c r="O3060" t="s">
        <v>23</v>
      </c>
      <c r="P3060" t="s">
        <v>26</v>
      </c>
      <c r="Q3060" t="s">
        <v>2348</v>
      </c>
      <c r="R3060" s="13">
        <v>18</v>
      </c>
      <c r="S3060" s="13">
        <v>1</v>
      </c>
      <c r="T3060" s="21">
        <v>1</v>
      </c>
      <c r="V3060" t="s">
        <v>2154</v>
      </c>
      <c r="W3060" t="s">
        <v>17595</v>
      </c>
      <c r="X3060" s="20" t="str">
        <f>+IF(V3060="","-",CONCATENATE(V3060,"_",W3060))</f>
        <v>FINES_R19</v>
      </c>
      <c r="Y3060" s="59">
        <v>0.25221425294876099</v>
      </c>
      <c r="Z3060" t="s">
        <v>134</v>
      </c>
      <c r="AA3060" t="s">
        <v>2394</v>
      </c>
      <c r="AB3060" t="str">
        <f>+IF(W3060="","-",IF(W3060="UNICO","CENSO","MUESTRA"))</f>
        <v>MUESTRA</v>
      </c>
      <c r="AC3060" t="s">
        <v>2397</v>
      </c>
      <c r="AD3060" t="s">
        <v>11638</v>
      </c>
    </row>
    <row r="3061" spans="1:30" x14ac:dyDescent="0.25">
      <c r="A3061" s="5" t="str">
        <f t="shared" si="47"/>
        <v>R 19 - D 68 - 451 - 1876</v>
      </c>
      <c r="B3061" s="23" t="s">
        <v>2347</v>
      </c>
      <c r="C3061" t="s">
        <v>161</v>
      </c>
      <c r="D3061" t="s">
        <v>1069</v>
      </c>
      <c r="E3061" t="s">
        <v>1070</v>
      </c>
      <c r="F3061" t="s">
        <v>134</v>
      </c>
      <c r="G3061" t="s">
        <v>134</v>
      </c>
      <c r="H3061" t="s">
        <v>5244</v>
      </c>
      <c r="I3061" t="s">
        <v>20</v>
      </c>
      <c r="J3061" t="s">
        <v>2349</v>
      </c>
      <c r="K3061" t="s">
        <v>21</v>
      </c>
      <c r="M3061" t="s">
        <v>3966</v>
      </c>
      <c r="N3061" t="s">
        <v>22</v>
      </c>
      <c r="O3061" t="s">
        <v>23</v>
      </c>
      <c r="P3061" t="s">
        <v>26</v>
      </c>
      <c r="Q3061" t="s">
        <v>2348</v>
      </c>
      <c r="R3061" s="13">
        <v>70</v>
      </c>
      <c r="S3061" s="13">
        <v>3</v>
      </c>
      <c r="T3061" s="21">
        <v>1</v>
      </c>
      <c r="V3061" t="s">
        <v>2154</v>
      </c>
      <c r="W3061" t="s">
        <v>17595</v>
      </c>
      <c r="X3061" s="20" t="str">
        <f>+IF(V3061="","-",CONCATENATE(V3061,"_",W3061))</f>
        <v>FINES_R19</v>
      </c>
      <c r="Y3061" s="59">
        <v>0.25630593299865723</v>
      </c>
      <c r="Z3061" t="s">
        <v>134</v>
      </c>
      <c r="AA3061" t="s">
        <v>2394</v>
      </c>
      <c r="AB3061" t="str">
        <f>+IF(W3061="","-",IF(W3061="UNICO","CENSO","MUESTRA"))</f>
        <v>MUESTRA</v>
      </c>
      <c r="AC3061" t="s">
        <v>2398</v>
      </c>
      <c r="AD3061" t="s">
        <v>5245</v>
      </c>
    </row>
    <row r="3062" spans="1:30" x14ac:dyDescent="0.25">
      <c r="A3062" s="5" t="str">
        <f t="shared" si="47"/>
        <v>R 19 - D 68 - 451 - 0024</v>
      </c>
      <c r="B3062" s="23" t="s">
        <v>2347</v>
      </c>
      <c r="C3062" t="s">
        <v>161</v>
      </c>
      <c r="D3062" t="s">
        <v>1069</v>
      </c>
      <c r="E3062" t="s">
        <v>1070</v>
      </c>
      <c r="F3062" t="s">
        <v>134</v>
      </c>
      <c r="G3062" t="s">
        <v>134</v>
      </c>
      <c r="H3062" t="s">
        <v>5261</v>
      </c>
      <c r="I3062" t="s">
        <v>20</v>
      </c>
      <c r="J3062" t="s">
        <v>2349</v>
      </c>
      <c r="K3062" t="s">
        <v>21</v>
      </c>
      <c r="M3062" t="s">
        <v>2315</v>
      </c>
      <c r="N3062" t="s">
        <v>22</v>
      </c>
      <c r="O3062" t="s">
        <v>23</v>
      </c>
      <c r="P3062" t="s">
        <v>26</v>
      </c>
      <c r="Q3062" t="s">
        <v>2348</v>
      </c>
      <c r="R3062" s="13">
        <v>40</v>
      </c>
      <c r="S3062" s="13">
        <v>2</v>
      </c>
      <c r="T3062" s="21">
        <v>1</v>
      </c>
      <c r="V3062" t="s">
        <v>2154</v>
      </c>
      <c r="W3062" t="s">
        <v>17595</v>
      </c>
      <c r="X3062" s="20" t="str">
        <f>+IF(V3062="","-",CONCATENATE(V3062,"_",W3062))</f>
        <v>FINES_R19</v>
      </c>
      <c r="Y3062" s="59">
        <v>0.25630593299865723</v>
      </c>
      <c r="Z3062" t="s">
        <v>134</v>
      </c>
      <c r="AA3062" t="s">
        <v>2394</v>
      </c>
      <c r="AB3062" t="str">
        <f>+IF(W3062="","-",IF(W3062="UNICO","CENSO","MUESTRA"))</f>
        <v>MUESTRA</v>
      </c>
      <c r="AC3062" t="s">
        <v>2397</v>
      </c>
      <c r="AD3062" t="s">
        <v>5262</v>
      </c>
    </row>
    <row r="3063" spans="1:30" x14ac:dyDescent="0.25">
      <c r="A3063" s="5" t="str">
        <f t="shared" si="47"/>
        <v>R 19 - D 43 - 451 - 0402</v>
      </c>
      <c r="B3063" s="23" t="s">
        <v>2347</v>
      </c>
      <c r="C3063" t="s">
        <v>161</v>
      </c>
      <c r="D3063" t="s">
        <v>677</v>
      </c>
      <c r="E3063" t="s">
        <v>678</v>
      </c>
      <c r="F3063" t="s">
        <v>134</v>
      </c>
      <c r="G3063" t="s">
        <v>134</v>
      </c>
      <c r="H3063" t="s">
        <v>11618</v>
      </c>
      <c r="I3063" t="s">
        <v>20</v>
      </c>
      <c r="J3063" t="s">
        <v>2349</v>
      </c>
      <c r="K3063" t="s">
        <v>21</v>
      </c>
      <c r="M3063" t="s">
        <v>11619</v>
      </c>
      <c r="N3063" t="s">
        <v>22</v>
      </c>
      <c r="O3063" t="s">
        <v>23</v>
      </c>
      <c r="P3063" t="s">
        <v>26</v>
      </c>
      <c r="Q3063" t="s">
        <v>2348</v>
      </c>
      <c r="R3063" s="13">
        <v>20</v>
      </c>
      <c r="S3063" s="13">
        <v>1</v>
      </c>
      <c r="T3063" s="21">
        <v>1</v>
      </c>
      <c r="V3063" t="s">
        <v>2154</v>
      </c>
      <c r="W3063" t="s">
        <v>17595</v>
      </c>
      <c r="X3063" s="20" t="str">
        <f>+IF(V3063="","-",CONCATENATE(V3063,"_",W3063))</f>
        <v>FINES_R19</v>
      </c>
      <c r="Y3063" s="59">
        <v>0.25893539190292358</v>
      </c>
      <c r="Z3063" t="s">
        <v>134</v>
      </c>
      <c r="AA3063" t="s">
        <v>2394</v>
      </c>
      <c r="AB3063" t="str">
        <f>+IF(W3063="","-",IF(W3063="UNICO","CENSO","MUESTRA"))</f>
        <v>MUESTRA</v>
      </c>
      <c r="AC3063" t="s">
        <v>2398</v>
      </c>
      <c r="AD3063" t="s">
        <v>11620</v>
      </c>
    </row>
    <row r="3064" spans="1:30" x14ac:dyDescent="0.25">
      <c r="A3064" s="5" t="str">
        <f t="shared" si="47"/>
        <v>R 19 - D 43 - 451 - 3994</v>
      </c>
      <c r="B3064" s="23" t="s">
        <v>2347</v>
      </c>
      <c r="C3064" t="s">
        <v>161</v>
      </c>
      <c r="D3064" t="s">
        <v>677</v>
      </c>
      <c r="E3064" t="s">
        <v>678</v>
      </c>
      <c r="F3064" t="s">
        <v>134</v>
      </c>
      <c r="G3064" t="s">
        <v>134</v>
      </c>
      <c r="H3064" t="s">
        <v>11533</v>
      </c>
      <c r="I3064" t="s">
        <v>20</v>
      </c>
      <c r="J3064" t="s">
        <v>2349</v>
      </c>
      <c r="K3064" t="s">
        <v>21</v>
      </c>
      <c r="M3064" t="s">
        <v>11534</v>
      </c>
      <c r="N3064" t="s">
        <v>22</v>
      </c>
      <c r="O3064" t="s">
        <v>23</v>
      </c>
      <c r="P3064" t="s">
        <v>26</v>
      </c>
      <c r="Q3064" t="s">
        <v>2348</v>
      </c>
      <c r="R3064" s="13">
        <v>14</v>
      </c>
      <c r="S3064" s="13">
        <v>1</v>
      </c>
      <c r="T3064" s="21">
        <v>1</v>
      </c>
      <c r="V3064" t="s">
        <v>2154</v>
      </c>
      <c r="W3064" t="s">
        <v>17595</v>
      </c>
      <c r="X3064" s="20" t="str">
        <f>+IF(V3064="","-",CONCATENATE(V3064,"_",W3064))</f>
        <v>FINES_R19</v>
      </c>
      <c r="Y3064" s="59">
        <v>0.26475551724433899</v>
      </c>
      <c r="Z3064" t="s">
        <v>134</v>
      </c>
      <c r="AA3064" t="s">
        <v>2394</v>
      </c>
      <c r="AB3064" t="str">
        <f>+IF(W3064="","-",IF(W3064="UNICO","CENSO","MUESTRA"))</f>
        <v>MUESTRA</v>
      </c>
      <c r="AC3064" t="s">
        <v>2398</v>
      </c>
      <c r="AD3064" t="s">
        <v>11535</v>
      </c>
    </row>
    <row r="3065" spans="1:30" x14ac:dyDescent="0.25">
      <c r="A3065" s="5" t="str">
        <f t="shared" si="47"/>
        <v>R 19 - D 43 - 451 - 4498</v>
      </c>
      <c r="B3065" s="23" t="s">
        <v>2347</v>
      </c>
      <c r="C3065" t="s">
        <v>161</v>
      </c>
      <c r="D3065" t="s">
        <v>677</v>
      </c>
      <c r="E3065" t="s">
        <v>678</v>
      </c>
      <c r="F3065" t="s">
        <v>134</v>
      </c>
      <c r="G3065" t="s">
        <v>134</v>
      </c>
      <c r="H3065" t="s">
        <v>11614</v>
      </c>
      <c r="I3065" t="s">
        <v>20</v>
      </c>
      <c r="J3065" t="s">
        <v>2349</v>
      </c>
      <c r="K3065" t="s">
        <v>21</v>
      </c>
      <c r="M3065" t="s">
        <v>11615</v>
      </c>
      <c r="N3065" t="s">
        <v>22</v>
      </c>
      <c r="O3065" t="s">
        <v>23</v>
      </c>
      <c r="P3065" t="s">
        <v>26</v>
      </c>
      <c r="Q3065" t="s">
        <v>2348</v>
      </c>
      <c r="R3065" s="13">
        <v>17</v>
      </c>
      <c r="S3065" s="13">
        <v>1</v>
      </c>
      <c r="T3065" s="21">
        <v>1</v>
      </c>
      <c r="V3065" t="s">
        <v>2154</v>
      </c>
      <c r="W3065" t="s">
        <v>17595</v>
      </c>
      <c r="X3065" s="20" t="str">
        <f>+IF(V3065="","-",CONCATENATE(V3065,"_",W3065))</f>
        <v>FINES_R19</v>
      </c>
      <c r="Y3065" s="59">
        <v>0.26475551724433899</v>
      </c>
      <c r="Z3065" t="s">
        <v>134</v>
      </c>
      <c r="AA3065" t="s">
        <v>2394</v>
      </c>
      <c r="AB3065" t="str">
        <f>+IF(W3065="","-",IF(W3065="UNICO","CENSO","MUESTRA"))</f>
        <v>MUESTRA</v>
      </c>
      <c r="AC3065" t="s">
        <v>2398</v>
      </c>
      <c r="AD3065" t="s">
        <v>11616</v>
      </c>
    </row>
    <row r="3066" spans="1:30" x14ac:dyDescent="0.25">
      <c r="A3066" s="5" t="str">
        <f t="shared" si="47"/>
        <v>R 19 - D 43 - 451 - 4500</v>
      </c>
      <c r="B3066" s="23" t="s">
        <v>2347</v>
      </c>
      <c r="C3066" t="s">
        <v>161</v>
      </c>
      <c r="D3066" t="s">
        <v>677</v>
      </c>
      <c r="E3066" t="s">
        <v>678</v>
      </c>
      <c r="F3066" t="s">
        <v>134</v>
      </c>
      <c r="G3066" t="s">
        <v>134</v>
      </c>
      <c r="H3066" t="s">
        <v>11623</v>
      </c>
      <c r="I3066" t="s">
        <v>20</v>
      </c>
      <c r="J3066" t="s">
        <v>2349</v>
      </c>
      <c r="K3066" t="s">
        <v>21</v>
      </c>
      <c r="M3066" t="s">
        <v>11624</v>
      </c>
      <c r="N3066" t="s">
        <v>22</v>
      </c>
      <c r="O3066" t="s">
        <v>23</v>
      </c>
      <c r="P3066" t="s">
        <v>26</v>
      </c>
      <c r="Q3066" t="s">
        <v>2348</v>
      </c>
      <c r="R3066" s="13">
        <v>14</v>
      </c>
      <c r="S3066" s="13">
        <v>1</v>
      </c>
      <c r="T3066" s="21">
        <v>1</v>
      </c>
      <c r="V3066" t="s">
        <v>2154</v>
      </c>
      <c r="W3066" t="s">
        <v>17595</v>
      </c>
      <c r="X3066" s="20" t="str">
        <f>+IF(V3066="","-",CONCATENATE(V3066,"_",W3066))</f>
        <v>FINES_R19</v>
      </c>
      <c r="Y3066" s="59">
        <v>0.26799428462982178</v>
      </c>
      <c r="Z3066" t="s">
        <v>134</v>
      </c>
      <c r="AA3066" t="s">
        <v>2394</v>
      </c>
      <c r="AB3066" t="str">
        <f>+IF(W3066="","-",IF(W3066="UNICO","CENSO","MUESTRA"))</f>
        <v>MUESTRA</v>
      </c>
      <c r="AC3066" t="s">
        <v>2397</v>
      </c>
      <c r="AD3066" t="s">
        <v>11625</v>
      </c>
    </row>
    <row r="3067" spans="1:30" x14ac:dyDescent="0.25">
      <c r="A3067" s="5" t="str">
        <f t="shared" si="47"/>
        <v>R 19 - D 68 - 451 - 4305</v>
      </c>
      <c r="B3067" s="23" t="s">
        <v>2347</v>
      </c>
      <c r="C3067" t="s">
        <v>161</v>
      </c>
      <c r="D3067" t="s">
        <v>1069</v>
      </c>
      <c r="E3067" t="s">
        <v>1070</v>
      </c>
      <c r="F3067" t="s">
        <v>134</v>
      </c>
      <c r="G3067" t="s">
        <v>134</v>
      </c>
      <c r="H3067" t="s">
        <v>11650</v>
      </c>
      <c r="I3067" t="s">
        <v>20</v>
      </c>
      <c r="J3067" t="s">
        <v>2349</v>
      </c>
      <c r="K3067" t="s">
        <v>21</v>
      </c>
      <c r="M3067" t="s">
        <v>11651</v>
      </c>
      <c r="N3067" t="s">
        <v>22</v>
      </c>
      <c r="O3067" t="s">
        <v>23</v>
      </c>
      <c r="P3067" t="s">
        <v>26</v>
      </c>
      <c r="Q3067" t="s">
        <v>2348</v>
      </c>
      <c r="R3067" s="13">
        <v>21</v>
      </c>
      <c r="S3067" s="13">
        <v>1</v>
      </c>
      <c r="T3067" s="21">
        <v>1</v>
      </c>
      <c r="V3067" t="s">
        <v>2154</v>
      </c>
      <c r="W3067" t="s">
        <v>17595</v>
      </c>
      <c r="X3067" s="20" t="str">
        <f>+IF(V3067="","-",CONCATENATE(V3067,"_",W3067))</f>
        <v>FINES_R19</v>
      </c>
      <c r="Y3067" s="59">
        <v>0.27426856756210333</v>
      </c>
      <c r="Z3067" t="s">
        <v>134</v>
      </c>
      <c r="AA3067" t="s">
        <v>2394</v>
      </c>
      <c r="AB3067" t="str">
        <f>+IF(W3067="","-",IF(W3067="UNICO","CENSO","MUESTRA"))</f>
        <v>MUESTRA</v>
      </c>
      <c r="AC3067" t="s">
        <v>2397</v>
      </c>
      <c r="AD3067" t="s">
        <v>11652</v>
      </c>
    </row>
    <row r="3068" spans="1:30" x14ac:dyDescent="0.25">
      <c r="A3068" s="5" t="str">
        <f t="shared" si="47"/>
        <v>R 19 - D 43 - 451 - 4051</v>
      </c>
      <c r="B3068" s="23" t="s">
        <v>2347</v>
      </c>
      <c r="C3068" t="s">
        <v>161</v>
      </c>
      <c r="D3068" t="s">
        <v>677</v>
      </c>
      <c r="E3068" t="s">
        <v>678</v>
      </c>
      <c r="F3068" t="s">
        <v>134</v>
      </c>
      <c r="G3068" t="s">
        <v>134</v>
      </c>
      <c r="H3068" t="s">
        <v>4924</v>
      </c>
      <c r="I3068" t="s">
        <v>20</v>
      </c>
      <c r="J3068" t="s">
        <v>2349</v>
      </c>
      <c r="K3068" t="s">
        <v>21</v>
      </c>
      <c r="M3068" t="s">
        <v>4925</v>
      </c>
      <c r="N3068" t="s">
        <v>22</v>
      </c>
      <c r="O3068" t="s">
        <v>23</v>
      </c>
      <c r="P3068" t="s">
        <v>26</v>
      </c>
      <c r="Q3068" t="s">
        <v>2348</v>
      </c>
      <c r="R3068" s="13">
        <v>18</v>
      </c>
      <c r="S3068" s="13">
        <v>1</v>
      </c>
      <c r="T3068" s="21">
        <v>1</v>
      </c>
      <c r="V3068" t="s">
        <v>2154</v>
      </c>
      <c r="W3068" t="s">
        <v>17595</v>
      </c>
      <c r="X3068" s="20" t="str">
        <f>+IF(V3068="","-",CONCATENATE(V3068,"_",W3068))</f>
        <v>FINES_R19</v>
      </c>
      <c r="Y3068" s="59">
        <v>0.27962368726730352</v>
      </c>
      <c r="Z3068" t="s">
        <v>134</v>
      </c>
      <c r="AA3068" t="s">
        <v>2394</v>
      </c>
      <c r="AB3068" t="str">
        <f>+IF(W3068="","-",IF(W3068="UNICO","CENSO","MUESTRA"))</f>
        <v>MUESTRA</v>
      </c>
      <c r="AC3068" t="s">
        <v>2397</v>
      </c>
      <c r="AD3068" t="s">
        <v>4926</v>
      </c>
    </row>
    <row r="3069" spans="1:30" x14ac:dyDescent="0.25">
      <c r="A3069" s="5" t="str">
        <f t="shared" si="47"/>
        <v>R 19 - D 68 - 451 - 4303</v>
      </c>
      <c r="B3069" s="23" t="s">
        <v>2347</v>
      </c>
      <c r="C3069" t="s">
        <v>161</v>
      </c>
      <c r="D3069" t="s">
        <v>1069</v>
      </c>
      <c r="E3069" t="s">
        <v>1070</v>
      </c>
      <c r="F3069" t="s">
        <v>134</v>
      </c>
      <c r="G3069" t="s">
        <v>134</v>
      </c>
      <c r="H3069" t="s">
        <v>11656</v>
      </c>
      <c r="I3069" t="s">
        <v>20</v>
      </c>
      <c r="J3069" t="s">
        <v>2349</v>
      </c>
      <c r="K3069" t="s">
        <v>21</v>
      </c>
      <c r="M3069" t="s">
        <v>11657</v>
      </c>
      <c r="N3069" t="s">
        <v>22</v>
      </c>
      <c r="O3069" t="s">
        <v>23</v>
      </c>
      <c r="P3069" t="s">
        <v>26</v>
      </c>
      <c r="Q3069" t="s">
        <v>2348</v>
      </c>
      <c r="R3069" s="13">
        <v>19</v>
      </c>
      <c r="S3069" s="13">
        <v>1</v>
      </c>
      <c r="T3069" s="21">
        <v>1</v>
      </c>
      <c r="V3069" t="s">
        <v>2154</v>
      </c>
      <c r="W3069" t="s">
        <v>17595</v>
      </c>
      <c r="X3069" s="20" t="str">
        <f>+IF(V3069="","-",CONCATENATE(V3069,"_",W3069))</f>
        <v>FINES_R19</v>
      </c>
      <c r="Y3069" s="59">
        <v>0.29404506087303162</v>
      </c>
      <c r="Z3069" t="s">
        <v>134</v>
      </c>
      <c r="AA3069" t="s">
        <v>2394</v>
      </c>
      <c r="AB3069" t="str">
        <f>+IF(W3069="","-",IF(W3069="UNICO","CENSO","MUESTRA"))</f>
        <v>MUESTRA</v>
      </c>
      <c r="AC3069" t="s">
        <v>2398</v>
      </c>
      <c r="AD3069" t="s">
        <v>11658</v>
      </c>
    </row>
    <row r="3070" spans="1:30" x14ac:dyDescent="0.25">
      <c r="A3070" s="5" t="str">
        <f t="shared" si="47"/>
        <v>R 19 - D 43 - 451 - 4552</v>
      </c>
      <c r="B3070" s="23" t="s">
        <v>2347</v>
      </c>
      <c r="C3070" t="s">
        <v>161</v>
      </c>
      <c r="D3070" t="s">
        <v>677</v>
      </c>
      <c r="E3070" t="s">
        <v>678</v>
      </c>
      <c r="F3070" t="s">
        <v>134</v>
      </c>
      <c r="G3070" t="s">
        <v>134</v>
      </c>
      <c r="H3070" t="s">
        <v>4952</v>
      </c>
      <c r="I3070" t="s">
        <v>20</v>
      </c>
      <c r="J3070" t="s">
        <v>2349</v>
      </c>
      <c r="K3070" t="s">
        <v>21</v>
      </c>
      <c r="M3070" t="s">
        <v>4953</v>
      </c>
      <c r="N3070" t="s">
        <v>22</v>
      </c>
      <c r="O3070" t="s">
        <v>23</v>
      </c>
      <c r="P3070" t="s">
        <v>26</v>
      </c>
      <c r="Q3070" t="s">
        <v>2348</v>
      </c>
      <c r="R3070" s="13">
        <v>14</v>
      </c>
      <c r="S3070" s="13">
        <v>1</v>
      </c>
      <c r="T3070" s="21">
        <v>1</v>
      </c>
      <c r="V3070" t="s">
        <v>2154</v>
      </c>
      <c r="W3070" t="s">
        <v>17595</v>
      </c>
      <c r="X3070" s="20" t="str">
        <f>+IF(V3070="","-",CONCATENATE(V3070,"_",W3070))</f>
        <v>FINES_R19</v>
      </c>
      <c r="Y3070" s="59">
        <v>0.29473930597305298</v>
      </c>
      <c r="Z3070" t="s">
        <v>134</v>
      </c>
      <c r="AA3070" t="s">
        <v>2394</v>
      </c>
      <c r="AB3070" t="str">
        <f>+IF(W3070="","-",IF(W3070="UNICO","CENSO","MUESTRA"))</f>
        <v>MUESTRA</v>
      </c>
      <c r="AC3070" t="s">
        <v>2397</v>
      </c>
      <c r="AD3070" t="s">
        <v>4954</v>
      </c>
    </row>
    <row r="3071" spans="1:30" x14ac:dyDescent="0.25">
      <c r="A3071" s="5" t="str">
        <f t="shared" si="47"/>
        <v>R 19 - D 43 - 451 - 0405</v>
      </c>
      <c r="B3071" s="23" t="s">
        <v>2347</v>
      </c>
      <c r="C3071" t="s">
        <v>161</v>
      </c>
      <c r="D3071" t="s">
        <v>677</v>
      </c>
      <c r="E3071" t="s">
        <v>678</v>
      </c>
      <c r="F3071" t="s">
        <v>134</v>
      </c>
      <c r="G3071" t="s">
        <v>134</v>
      </c>
      <c r="H3071" t="s">
        <v>4983</v>
      </c>
      <c r="I3071" t="s">
        <v>20</v>
      </c>
      <c r="J3071" t="s">
        <v>2349</v>
      </c>
      <c r="K3071" t="s">
        <v>21</v>
      </c>
      <c r="M3071" t="s">
        <v>4984</v>
      </c>
      <c r="N3071" t="s">
        <v>22</v>
      </c>
      <c r="O3071" t="s">
        <v>23</v>
      </c>
      <c r="P3071" t="s">
        <v>26</v>
      </c>
      <c r="Q3071" t="s">
        <v>2348</v>
      </c>
      <c r="R3071" s="13">
        <v>15</v>
      </c>
      <c r="S3071" s="13">
        <v>1</v>
      </c>
      <c r="T3071" s="21">
        <v>1</v>
      </c>
      <c r="V3071" t="s">
        <v>2154</v>
      </c>
      <c r="W3071" t="s">
        <v>17595</v>
      </c>
      <c r="X3071" s="20" t="str">
        <f>+IF(V3071="","-",CONCATENATE(V3071,"_",W3071))</f>
        <v>FINES_R19</v>
      </c>
      <c r="Y3071" s="59">
        <v>0.29735970497131348</v>
      </c>
      <c r="Z3071" t="s">
        <v>134</v>
      </c>
      <c r="AA3071" t="s">
        <v>2394</v>
      </c>
      <c r="AB3071" t="str">
        <f>+IF(W3071="","-",IF(W3071="UNICO","CENSO","MUESTRA"))</f>
        <v>MUESTRA</v>
      </c>
      <c r="AC3071" t="s">
        <v>2397</v>
      </c>
      <c r="AD3071" t="s">
        <v>4985</v>
      </c>
    </row>
    <row r="3072" spans="1:30" x14ac:dyDescent="0.25">
      <c r="A3072" s="5" t="str">
        <f t="shared" si="47"/>
        <v>R 19 - D 43 - 451 - 0423</v>
      </c>
      <c r="B3072" s="23" t="s">
        <v>2347</v>
      </c>
      <c r="C3072" t="s">
        <v>161</v>
      </c>
      <c r="D3072" t="s">
        <v>677</v>
      </c>
      <c r="E3072" t="s">
        <v>678</v>
      </c>
      <c r="F3072" t="s">
        <v>134</v>
      </c>
      <c r="G3072" t="s">
        <v>134</v>
      </c>
      <c r="H3072" t="s">
        <v>11579</v>
      </c>
      <c r="I3072" t="s">
        <v>20</v>
      </c>
      <c r="J3072" t="s">
        <v>2349</v>
      </c>
      <c r="K3072" t="s">
        <v>21</v>
      </c>
      <c r="M3072" t="s">
        <v>11580</v>
      </c>
      <c r="N3072" t="s">
        <v>22</v>
      </c>
      <c r="O3072" t="s">
        <v>23</v>
      </c>
      <c r="P3072" t="s">
        <v>26</v>
      </c>
      <c r="Q3072" t="s">
        <v>2348</v>
      </c>
      <c r="R3072" s="13">
        <v>0</v>
      </c>
      <c r="S3072" s="13">
        <v>1</v>
      </c>
      <c r="T3072" s="21">
        <v>1</v>
      </c>
      <c r="V3072" t="s">
        <v>2154</v>
      </c>
      <c r="W3072" t="s">
        <v>17595</v>
      </c>
      <c r="X3072" s="20" t="str">
        <f>+IF(V3072="","-",CONCATENATE(V3072,"_",W3072))</f>
        <v>FINES_R19</v>
      </c>
      <c r="Y3072" s="59">
        <v>0.30488467216491699</v>
      </c>
      <c r="Z3072" t="s">
        <v>134</v>
      </c>
      <c r="AA3072" t="s">
        <v>2394</v>
      </c>
      <c r="AB3072" t="str">
        <f>+IF(W3072="","-",IF(W3072="UNICO","CENSO","MUESTRA"))</f>
        <v>MUESTRA</v>
      </c>
      <c r="AC3072" t="s">
        <v>2397</v>
      </c>
      <c r="AD3072" t="s">
        <v>11581</v>
      </c>
    </row>
    <row r="3073" spans="1:30" x14ac:dyDescent="0.25">
      <c r="A3073" s="5" t="str">
        <f t="shared" si="47"/>
        <v>R 19 - D 43 - 451 - 3422</v>
      </c>
      <c r="B3073" s="23" t="s">
        <v>2347</v>
      </c>
      <c r="C3073" t="s">
        <v>161</v>
      </c>
      <c r="D3073" t="s">
        <v>677</v>
      </c>
      <c r="E3073" t="s">
        <v>678</v>
      </c>
      <c r="F3073" t="s">
        <v>134</v>
      </c>
      <c r="G3073" t="s">
        <v>134</v>
      </c>
      <c r="H3073" t="s">
        <v>4835</v>
      </c>
      <c r="I3073" t="s">
        <v>20</v>
      </c>
      <c r="J3073" t="s">
        <v>2349</v>
      </c>
      <c r="K3073" t="s">
        <v>21</v>
      </c>
      <c r="M3073" t="s">
        <v>4836</v>
      </c>
      <c r="N3073" t="s">
        <v>22</v>
      </c>
      <c r="O3073" t="s">
        <v>23</v>
      </c>
      <c r="P3073" t="s">
        <v>26</v>
      </c>
      <c r="Q3073" t="s">
        <v>2348</v>
      </c>
      <c r="R3073" s="13">
        <v>20</v>
      </c>
      <c r="S3073" s="13">
        <v>1</v>
      </c>
      <c r="T3073" s="21">
        <v>1</v>
      </c>
      <c r="V3073" t="s">
        <v>2154</v>
      </c>
      <c r="W3073" t="s">
        <v>17595</v>
      </c>
      <c r="X3073" s="20" t="str">
        <f>+IF(V3073="","-",CONCATENATE(V3073,"_",W3073))</f>
        <v>FINES_R19</v>
      </c>
      <c r="Y3073" s="59">
        <v>0.30705529451370239</v>
      </c>
      <c r="Z3073" t="s">
        <v>134</v>
      </c>
      <c r="AA3073" t="s">
        <v>2394</v>
      </c>
      <c r="AB3073" t="str">
        <f>+IF(W3073="","-",IF(W3073="UNICO","CENSO","MUESTRA"))</f>
        <v>MUESTRA</v>
      </c>
      <c r="AC3073" t="s">
        <v>2397</v>
      </c>
      <c r="AD3073" t="s">
        <v>4837</v>
      </c>
    </row>
    <row r="3074" spans="1:30" x14ac:dyDescent="0.25">
      <c r="A3074" s="5" t="str">
        <f t="shared" si="47"/>
        <v>R 19 - D 33 - 451 - 4453</v>
      </c>
      <c r="B3074" s="23" t="s">
        <v>2347</v>
      </c>
      <c r="C3074" t="s">
        <v>161</v>
      </c>
      <c r="D3074" t="s">
        <v>620</v>
      </c>
      <c r="E3074" t="s">
        <v>621</v>
      </c>
      <c r="F3074" t="s">
        <v>134</v>
      </c>
      <c r="G3074" t="s">
        <v>134</v>
      </c>
      <c r="H3074" t="s">
        <v>4819</v>
      </c>
      <c r="I3074" t="s">
        <v>20</v>
      </c>
      <c r="J3074" t="s">
        <v>2349</v>
      </c>
      <c r="K3074" t="s">
        <v>21</v>
      </c>
      <c r="M3074" t="s">
        <v>4820</v>
      </c>
      <c r="N3074" t="s">
        <v>22</v>
      </c>
      <c r="O3074" t="s">
        <v>23</v>
      </c>
      <c r="P3074" t="s">
        <v>26</v>
      </c>
      <c r="Q3074" t="s">
        <v>2348</v>
      </c>
      <c r="R3074" s="13">
        <v>8</v>
      </c>
      <c r="S3074" s="13">
        <v>1</v>
      </c>
      <c r="T3074" s="21">
        <v>1</v>
      </c>
      <c r="V3074" t="s">
        <v>2154</v>
      </c>
      <c r="W3074" t="s">
        <v>17595</v>
      </c>
      <c r="X3074" s="20" t="str">
        <f>+IF(V3074="","-",CONCATENATE(V3074,"_",W3074))</f>
        <v>FINES_R19</v>
      </c>
      <c r="Y3074" s="59">
        <v>0.30997872352600098</v>
      </c>
      <c r="Z3074" t="s">
        <v>134</v>
      </c>
      <c r="AA3074" t="s">
        <v>2394</v>
      </c>
      <c r="AB3074" t="str">
        <f>+IF(W3074="","-",IF(W3074="UNICO","CENSO","MUESTRA"))</f>
        <v>MUESTRA</v>
      </c>
      <c r="AC3074" t="s">
        <v>2398</v>
      </c>
      <c r="AD3074" t="s">
        <v>4821</v>
      </c>
    </row>
    <row r="3075" spans="1:30" x14ac:dyDescent="0.25">
      <c r="A3075" s="5" t="str">
        <f t="shared" ref="A3075:A3138" si="48">+H3075</f>
        <v>R 19 - D 33 - 451 - 1665</v>
      </c>
      <c r="B3075" s="23" t="s">
        <v>2347</v>
      </c>
      <c r="C3075" t="s">
        <v>161</v>
      </c>
      <c r="D3075" t="s">
        <v>620</v>
      </c>
      <c r="E3075" t="s">
        <v>621</v>
      </c>
      <c r="F3075" t="s">
        <v>134</v>
      </c>
      <c r="G3075" t="s">
        <v>134</v>
      </c>
      <c r="H3075" t="s">
        <v>4790</v>
      </c>
      <c r="I3075" t="s">
        <v>20</v>
      </c>
      <c r="J3075" t="s">
        <v>2349</v>
      </c>
      <c r="K3075" t="s">
        <v>21</v>
      </c>
      <c r="M3075" t="s">
        <v>4791</v>
      </c>
      <c r="N3075" t="s">
        <v>22</v>
      </c>
      <c r="O3075" t="s">
        <v>23</v>
      </c>
      <c r="P3075" t="s">
        <v>26</v>
      </c>
      <c r="Q3075" t="s">
        <v>2348</v>
      </c>
      <c r="R3075" s="13">
        <v>30</v>
      </c>
      <c r="S3075" s="13">
        <v>2</v>
      </c>
      <c r="T3075" s="21">
        <v>1</v>
      </c>
      <c r="V3075" t="s">
        <v>2154</v>
      </c>
      <c r="W3075" t="s">
        <v>17595</v>
      </c>
      <c r="X3075" s="20" t="str">
        <f>+IF(V3075="","-",CONCATENATE(V3075,"_",W3075))</f>
        <v>FINES_R19</v>
      </c>
      <c r="Y3075" s="59">
        <v>0.31076490879058838</v>
      </c>
      <c r="Z3075" t="s">
        <v>134</v>
      </c>
      <c r="AA3075" t="s">
        <v>2394</v>
      </c>
      <c r="AB3075" t="str">
        <f>+IF(W3075="","-",IF(W3075="UNICO","CENSO","MUESTRA"))</f>
        <v>MUESTRA</v>
      </c>
      <c r="AC3075" t="s">
        <v>2397</v>
      </c>
      <c r="AD3075" t="s">
        <v>4792</v>
      </c>
    </row>
    <row r="3076" spans="1:30" x14ac:dyDescent="0.25">
      <c r="A3076" s="5" t="str">
        <f t="shared" si="48"/>
        <v>R 19 - D 33 - 451 - 1769</v>
      </c>
      <c r="B3076" s="23" t="s">
        <v>2347</v>
      </c>
      <c r="C3076" t="s">
        <v>161</v>
      </c>
      <c r="D3076" t="s">
        <v>620</v>
      </c>
      <c r="E3076" t="s">
        <v>621</v>
      </c>
      <c r="F3076" t="s">
        <v>134</v>
      </c>
      <c r="G3076" t="s">
        <v>134</v>
      </c>
      <c r="H3076" t="s">
        <v>4808</v>
      </c>
      <c r="I3076" t="s">
        <v>20</v>
      </c>
      <c r="J3076" t="s">
        <v>2349</v>
      </c>
      <c r="K3076" t="s">
        <v>21</v>
      </c>
      <c r="M3076" t="s">
        <v>4809</v>
      </c>
      <c r="N3076" t="s">
        <v>22</v>
      </c>
      <c r="O3076" t="s">
        <v>23</v>
      </c>
      <c r="P3076" t="s">
        <v>26</v>
      </c>
      <c r="Q3076" t="s">
        <v>2348</v>
      </c>
      <c r="R3076" s="13">
        <v>11</v>
      </c>
      <c r="S3076" s="13">
        <v>1</v>
      </c>
      <c r="T3076" s="21">
        <v>1</v>
      </c>
      <c r="V3076" t="s">
        <v>2154</v>
      </c>
      <c r="W3076" t="s">
        <v>17595</v>
      </c>
      <c r="X3076" s="20" t="str">
        <f>+IF(V3076="","-",CONCATENATE(V3076,"_",W3076))</f>
        <v>FINES_R19</v>
      </c>
      <c r="Y3076" s="59">
        <v>0.31076490879058838</v>
      </c>
      <c r="Z3076" t="s">
        <v>134</v>
      </c>
      <c r="AA3076" t="s">
        <v>2394</v>
      </c>
      <c r="AB3076" t="str">
        <f>+IF(W3076="","-",IF(W3076="UNICO","CENSO","MUESTRA"))</f>
        <v>MUESTRA</v>
      </c>
      <c r="AC3076" t="s">
        <v>2397</v>
      </c>
      <c r="AD3076" t="s">
        <v>4810</v>
      </c>
    </row>
    <row r="3077" spans="1:30" x14ac:dyDescent="0.25">
      <c r="A3077" s="5" t="str">
        <f t="shared" si="48"/>
        <v>R 19 - D 43 - 451 - 0343</v>
      </c>
      <c r="B3077" s="23" t="s">
        <v>2347</v>
      </c>
      <c r="C3077" t="s">
        <v>161</v>
      </c>
      <c r="D3077" t="s">
        <v>677</v>
      </c>
      <c r="E3077" t="s">
        <v>678</v>
      </c>
      <c r="F3077" t="s">
        <v>134</v>
      </c>
      <c r="G3077" t="s">
        <v>134</v>
      </c>
      <c r="H3077" t="s">
        <v>5099</v>
      </c>
      <c r="I3077" t="s">
        <v>20</v>
      </c>
      <c r="J3077" t="s">
        <v>2349</v>
      </c>
      <c r="K3077" t="s">
        <v>21</v>
      </c>
      <c r="M3077" t="s">
        <v>5100</v>
      </c>
      <c r="N3077" t="s">
        <v>22</v>
      </c>
      <c r="O3077" t="s">
        <v>23</v>
      </c>
      <c r="P3077" t="s">
        <v>26</v>
      </c>
      <c r="Q3077" t="s">
        <v>2348</v>
      </c>
      <c r="R3077" s="13">
        <v>26</v>
      </c>
      <c r="S3077" s="13">
        <v>1</v>
      </c>
      <c r="T3077" s="21">
        <v>1</v>
      </c>
      <c r="V3077" t="s">
        <v>2154</v>
      </c>
      <c r="W3077" t="s">
        <v>17595</v>
      </c>
      <c r="X3077" s="20" t="str">
        <f>+IF(V3077="","-",CONCATENATE(V3077,"_",W3077))</f>
        <v>FINES_R19</v>
      </c>
      <c r="Y3077" s="59">
        <v>0.32033121585845947</v>
      </c>
      <c r="Z3077" t="s">
        <v>134</v>
      </c>
      <c r="AA3077" t="s">
        <v>2394</v>
      </c>
      <c r="AB3077" t="str">
        <f>+IF(W3077="","-",IF(W3077="UNICO","CENSO","MUESTRA"))</f>
        <v>MUESTRA</v>
      </c>
      <c r="AC3077" t="s">
        <v>2397</v>
      </c>
      <c r="AD3077" t="s">
        <v>5101</v>
      </c>
    </row>
    <row r="3078" spans="1:30" x14ac:dyDescent="0.25">
      <c r="A3078" s="5" t="str">
        <f t="shared" si="48"/>
        <v>R 19 - D 43 - 451 - 0355</v>
      </c>
      <c r="B3078" s="23" t="s">
        <v>2347</v>
      </c>
      <c r="C3078" t="s">
        <v>161</v>
      </c>
      <c r="D3078" t="s">
        <v>677</v>
      </c>
      <c r="E3078" t="s">
        <v>678</v>
      </c>
      <c r="F3078" t="s">
        <v>134</v>
      </c>
      <c r="G3078" t="s">
        <v>134</v>
      </c>
      <c r="H3078" t="s">
        <v>4960</v>
      </c>
      <c r="I3078" t="s">
        <v>20</v>
      </c>
      <c r="J3078" t="s">
        <v>2349</v>
      </c>
      <c r="K3078" t="s">
        <v>21</v>
      </c>
      <c r="M3078" t="s">
        <v>4961</v>
      </c>
      <c r="N3078" t="s">
        <v>22</v>
      </c>
      <c r="O3078" t="s">
        <v>23</v>
      </c>
      <c r="P3078" t="s">
        <v>26</v>
      </c>
      <c r="Q3078" t="s">
        <v>2348</v>
      </c>
      <c r="R3078" s="13">
        <v>48</v>
      </c>
      <c r="S3078" s="13">
        <v>2</v>
      </c>
      <c r="T3078" s="21">
        <v>1</v>
      </c>
      <c r="V3078" t="s">
        <v>2154</v>
      </c>
      <c r="W3078" t="s">
        <v>17595</v>
      </c>
      <c r="X3078" s="20" t="str">
        <f>+IF(V3078="","-",CONCATENATE(V3078,"_",W3078))</f>
        <v>FINES_R19</v>
      </c>
      <c r="Y3078" s="59">
        <v>0.33970531821250921</v>
      </c>
      <c r="Z3078" t="s">
        <v>134</v>
      </c>
      <c r="AA3078" t="s">
        <v>2394</v>
      </c>
      <c r="AB3078" t="str">
        <f>+IF(W3078="","-",IF(W3078="UNICO","CENSO","MUESTRA"))</f>
        <v>MUESTRA</v>
      </c>
      <c r="AC3078" t="s">
        <v>2397</v>
      </c>
      <c r="AD3078" t="s">
        <v>4962</v>
      </c>
    </row>
    <row r="3079" spans="1:30" x14ac:dyDescent="0.25">
      <c r="A3079" s="5" t="str">
        <f t="shared" si="48"/>
        <v>R 19 - D 33 - 451 - 4534</v>
      </c>
      <c r="B3079" s="23" t="s">
        <v>2347</v>
      </c>
      <c r="C3079" t="s">
        <v>161</v>
      </c>
      <c r="D3079" t="s">
        <v>620</v>
      </c>
      <c r="E3079" t="s">
        <v>621</v>
      </c>
      <c r="F3079" t="s">
        <v>134</v>
      </c>
      <c r="G3079" t="s">
        <v>134</v>
      </c>
      <c r="H3079" t="s">
        <v>11482</v>
      </c>
      <c r="I3079" t="s">
        <v>20</v>
      </c>
      <c r="J3079" t="s">
        <v>2349</v>
      </c>
      <c r="K3079" t="s">
        <v>21</v>
      </c>
      <c r="M3079" t="s">
        <v>18105</v>
      </c>
      <c r="N3079" t="s">
        <v>22</v>
      </c>
      <c r="O3079" t="s">
        <v>23</v>
      </c>
      <c r="P3079" t="s">
        <v>26</v>
      </c>
      <c r="Q3079" t="s">
        <v>2348</v>
      </c>
      <c r="R3079" s="13">
        <v>31</v>
      </c>
      <c r="S3079" s="13">
        <v>2</v>
      </c>
      <c r="T3079" s="21">
        <v>1</v>
      </c>
      <c r="V3079" t="s">
        <v>2154</v>
      </c>
      <c r="W3079" t="s">
        <v>17595</v>
      </c>
      <c r="X3079" s="20" t="str">
        <f>+IF(V3079="","-",CONCATENATE(V3079,"_",W3079))</f>
        <v>FINES_R19</v>
      </c>
      <c r="Y3079" s="59">
        <v>0.3461395800113678</v>
      </c>
      <c r="Z3079" t="s">
        <v>134</v>
      </c>
      <c r="AA3079" t="s">
        <v>2394</v>
      </c>
      <c r="AB3079" t="str">
        <f>+IF(W3079="","-",IF(W3079="UNICO","CENSO","MUESTRA"))</f>
        <v>MUESTRA</v>
      </c>
      <c r="AC3079" t="s">
        <v>2397</v>
      </c>
      <c r="AD3079" t="s">
        <v>11484</v>
      </c>
    </row>
    <row r="3080" spans="1:30" x14ac:dyDescent="0.25">
      <c r="A3080" s="5" t="str">
        <f t="shared" si="48"/>
        <v>R 19 - D 43 - 451 - 3735</v>
      </c>
      <c r="B3080" s="23" t="s">
        <v>2347</v>
      </c>
      <c r="C3080" t="s">
        <v>161</v>
      </c>
      <c r="D3080" t="s">
        <v>677</v>
      </c>
      <c r="E3080" t="s">
        <v>678</v>
      </c>
      <c r="F3080" t="s">
        <v>134</v>
      </c>
      <c r="G3080" t="s">
        <v>134</v>
      </c>
      <c r="H3080" t="s">
        <v>4902</v>
      </c>
      <c r="I3080" t="s">
        <v>20</v>
      </c>
      <c r="J3080" t="s">
        <v>2349</v>
      </c>
      <c r="K3080" t="s">
        <v>21</v>
      </c>
      <c r="M3080" t="s">
        <v>4903</v>
      </c>
      <c r="N3080" t="s">
        <v>22</v>
      </c>
      <c r="O3080" t="s">
        <v>23</v>
      </c>
      <c r="P3080" t="s">
        <v>26</v>
      </c>
      <c r="Q3080" t="s">
        <v>2348</v>
      </c>
      <c r="R3080" s="13">
        <v>14</v>
      </c>
      <c r="S3080" s="13">
        <v>1</v>
      </c>
      <c r="T3080" s="21">
        <v>1</v>
      </c>
      <c r="V3080" t="s">
        <v>2154</v>
      </c>
      <c r="W3080" t="s">
        <v>17595</v>
      </c>
      <c r="X3080" s="20" t="str">
        <f>+IF(V3080="","-",CONCATENATE(V3080,"_",W3080))</f>
        <v>FINES_R19</v>
      </c>
      <c r="Y3080" s="59">
        <v>0.34801104664802551</v>
      </c>
      <c r="Z3080" t="s">
        <v>134</v>
      </c>
      <c r="AA3080" t="s">
        <v>2394</v>
      </c>
      <c r="AB3080" t="str">
        <f>+IF(W3080="","-",IF(W3080="UNICO","CENSO","MUESTRA"))</f>
        <v>MUESTRA</v>
      </c>
      <c r="AC3080" t="s">
        <v>2397</v>
      </c>
      <c r="AD3080" t="s">
        <v>4904</v>
      </c>
    </row>
    <row r="3081" spans="1:30" x14ac:dyDescent="0.25">
      <c r="A3081" s="5" t="str">
        <f t="shared" si="48"/>
        <v>R 19 - D 43 - 451 - 0395</v>
      </c>
      <c r="B3081" s="23" t="s">
        <v>2347</v>
      </c>
      <c r="C3081" t="s">
        <v>161</v>
      </c>
      <c r="D3081" t="s">
        <v>677</v>
      </c>
      <c r="E3081" t="s">
        <v>678</v>
      </c>
      <c r="F3081" t="s">
        <v>134</v>
      </c>
      <c r="G3081" t="s">
        <v>134</v>
      </c>
      <c r="H3081" t="s">
        <v>4965</v>
      </c>
      <c r="I3081" t="s">
        <v>20</v>
      </c>
      <c r="J3081" t="s">
        <v>2349</v>
      </c>
      <c r="K3081" t="s">
        <v>21</v>
      </c>
      <c r="M3081" t="s">
        <v>4966</v>
      </c>
      <c r="N3081" t="s">
        <v>22</v>
      </c>
      <c r="O3081" t="s">
        <v>23</v>
      </c>
      <c r="P3081" t="s">
        <v>26</v>
      </c>
      <c r="Q3081" t="s">
        <v>2348</v>
      </c>
      <c r="R3081" s="13">
        <v>20</v>
      </c>
      <c r="S3081" s="13">
        <v>1</v>
      </c>
      <c r="T3081" s="21">
        <v>1</v>
      </c>
      <c r="V3081" t="s">
        <v>2154</v>
      </c>
      <c r="W3081" t="s">
        <v>17595</v>
      </c>
      <c r="X3081" s="20" t="str">
        <f>+IF(V3081="","-",CONCATENATE(V3081,"_",W3081))</f>
        <v>FINES_R19</v>
      </c>
      <c r="Y3081" s="59">
        <v>0.35576954483985901</v>
      </c>
      <c r="Z3081" t="s">
        <v>134</v>
      </c>
      <c r="AA3081" t="s">
        <v>2394</v>
      </c>
      <c r="AB3081" t="str">
        <f>+IF(W3081="","-",IF(W3081="UNICO","CENSO","MUESTRA"))</f>
        <v>MUESTRA</v>
      </c>
      <c r="AC3081" t="s">
        <v>2397</v>
      </c>
      <c r="AD3081" t="s">
        <v>4967</v>
      </c>
    </row>
    <row r="3082" spans="1:30" x14ac:dyDescent="0.25">
      <c r="A3082" s="5" t="str">
        <f t="shared" si="48"/>
        <v>R 19 - D 68 - 451 - 3667</v>
      </c>
      <c r="B3082" s="23" t="s">
        <v>2347</v>
      </c>
      <c r="C3082" t="s">
        <v>161</v>
      </c>
      <c r="D3082" t="s">
        <v>1069</v>
      </c>
      <c r="E3082" t="s">
        <v>1070</v>
      </c>
      <c r="F3082" t="s">
        <v>134</v>
      </c>
      <c r="G3082" t="s">
        <v>134</v>
      </c>
      <c r="H3082" t="s">
        <v>5264</v>
      </c>
      <c r="I3082" t="s">
        <v>20</v>
      </c>
      <c r="J3082" t="s">
        <v>2349</v>
      </c>
      <c r="K3082" t="s">
        <v>21</v>
      </c>
      <c r="M3082" t="s">
        <v>5265</v>
      </c>
      <c r="N3082" t="s">
        <v>22</v>
      </c>
      <c r="O3082" t="s">
        <v>23</v>
      </c>
      <c r="P3082" t="s">
        <v>26</v>
      </c>
      <c r="Q3082" t="s">
        <v>2348</v>
      </c>
      <c r="R3082" s="13">
        <v>35</v>
      </c>
      <c r="S3082" s="13">
        <v>2</v>
      </c>
      <c r="T3082" s="21">
        <v>1</v>
      </c>
      <c r="V3082" t="s">
        <v>2154</v>
      </c>
      <c r="W3082" t="s">
        <v>17595</v>
      </c>
      <c r="X3082" s="20" t="str">
        <f>+IF(V3082="","-",CONCATENATE(V3082,"_",W3082))</f>
        <v>FINES_R19</v>
      </c>
      <c r="Y3082" s="59">
        <v>0.35835444927215582</v>
      </c>
      <c r="Z3082" t="s">
        <v>134</v>
      </c>
      <c r="AA3082" t="s">
        <v>2394</v>
      </c>
      <c r="AB3082" t="str">
        <f>+IF(W3082="","-",IF(W3082="UNICO","CENSO","MUESTRA"))</f>
        <v>MUESTRA</v>
      </c>
      <c r="AC3082" t="s">
        <v>2398</v>
      </c>
      <c r="AD3082" t="s">
        <v>5266</v>
      </c>
    </row>
    <row r="3083" spans="1:30" x14ac:dyDescent="0.25">
      <c r="A3083" s="5" t="str">
        <f t="shared" si="48"/>
        <v>R 19 - D 43 - 451 - 2171</v>
      </c>
      <c r="B3083" s="23" t="s">
        <v>2347</v>
      </c>
      <c r="C3083" t="s">
        <v>161</v>
      </c>
      <c r="D3083" t="s">
        <v>677</v>
      </c>
      <c r="E3083" t="s">
        <v>678</v>
      </c>
      <c r="F3083" t="s">
        <v>134</v>
      </c>
      <c r="G3083" t="s">
        <v>134</v>
      </c>
      <c r="H3083" t="s">
        <v>4864</v>
      </c>
      <c r="I3083" t="s">
        <v>20</v>
      </c>
      <c r="J3083" t="s">
        <v>2349</v>
      </c>
      <c r="K3083" t="s">
        <v>21</v>
      </c>
      <c r="M3083" t="s">
        <v>4865</v>
      </c>
      <c r="N3083" t="s">
        <v>22</v>
      </c>
      <c r="O3083" t="s">
        <v>23</v>
      </c>
      <c r="P3083" t="s">
        <v>26</v>
      </c>
      <c r="Q3083" t="s">
        <v>2348</v>
      </c>
      <c r="R3083" s="13">
        <v>20</v>
      </c>
      <c r="S3083" s="13">
        <v>1</v>
      </c>
      <c r="T3083" s="21">
        <v>1</v>
      </c>
      <c r="V3083" t="s">
        <v>2154</v>
      </c>
      <c r="W3083" t="s">
        <v>17595</v>
      </c>
      <c r="X3083" s="20" t="str">
        <f>+IF(V3083="","-",CONCATENATE(V3083,"_",W3083))</f>
        <v>FINES_R19</v>
      </c>
      <c r="Y3083" s="59">
        <v>0.36482429504394531</v>
      </c>
      <c r="Z3083" t="s">
        <v>134</v>
      </c>
      <c r="AA3083" t="s">
        <v>2394</v>
      </c>
      <c r="AB3083" t="str">
        <f>+IF(W3083="","-",IF(W3083="UNICO","CENSO","MUESTRA"))</f>
        <v>MUESTRA</v>
      </c>
      <c r="AC3083" t="s">
        <v>2398</v>
      </c>
      <c r="AD3083" t="s">
        <v>4866</v>
      </c>
    </row>
    <row r="3084" spans="1:30" x14ac:dyDescent="0.25">
      <c r="A3084" s="5" t="str">
        <f t="shared" si="48"/>
        <v>R 19 - D 43 - 451 - 0337</v>
      </c>
      <c r="B3084" s="23" t="s">
        <v>2347</v>
      </c>
      <c r="C3084" t="s">
        <v>161</v>
      </c>
      <c r="D3084" t="s">
        <v>677</v>
      </c>
      <c r="E3084" t="s">
        <v>678</v>
      </c>
      <c r="F3084" t="s">
        <v>134</v>
      </c>
      <c r="G3084" t="s">
        <v>134</v>
      </c>
      <c r="H3084" t="s">
        <v>5187</v>
      </c>
      <c r="I3084" t="s">
        <v>20</v>
      </c>
      <c r="J3084" t="s">
        <v>2349</v>
      </c>
      <c r="K3084" t="s">
        <v>21</v>
      </c>
      <c r="M3084" t="s">
        <v>5188</v>
      </c>
      <c r="N3084" t="s">
        <v>22</v>
      </c>
      <c r="O3084" t="s">
        <v>23</v>
      </c>
      <c r="P3084" t="s">
        <v>26</v>
      </c>
      <c r="Q3084" t="s">
        <v>2348</v>
      </c>
      <c r="R3084" s="13">
        <v>25</v>
      </c>
      <c r="S3084" s="13">
        <v>1</v>
      </c>
      <c r="T3084" s="21">
        <v>1</v>
      </c>
      <c r="V3084" t="s">
        <v>2154</v>
      </c>
      <c r="W3084" t="s">
        <v>17595</v>
      </c>
      <c r="X3084" s="20" t="str">
        <f>+IF(V3084="","-",CONCATENATE(V3084,"_",W3084))</f>
        <v>FINES_R19</v>
      </c>
      <c r="Y3084" s="59">
        <v>0.36618244647979742</v>
      </c>
      <c r="Z3084" t="s">
        <v>134</v>
      </c>
      <c r="AA3084" t="s">
        <v>2394</v>
      </c>
      <c r="AB3084" t="str">
        <f>+IF(W3084="","-",IF(W3084="UNICO","CENSO","MUESTRA"))</f>
        <v>MUESTRA</v>
      </c>
      <c r="AC3084" t="s">
        <v>2398</v>
      </c>
      <c r="AD3084" t="s">
        <v>5189</v>
      </c>
    </row>
    <row r="3085" spans="1:30" x14ac:dyDescent="0.25">
      <c r="A3085" s="5" t="str">
        <f t="shared" si="48"/>
        <v>R 19 - D 43 - 451 - 4452</v>
      </c>
      <c r="B3085" s="23" t="s">
        <v>2347</v>
      </c>
      <c r="C3085" t="s">
        <v>161</v>
      </c>
      <c r="D3085" t="s">
        <v>677</v>
      </c>
      <c r="E3085" t="s">
        <v>678</v>
      </c>
      <c r="F3085" t="s">
        <v>134</v>
      </c>
      <c r="G3085" t="s">
        <v>134</v>
      </c>
      <c r="H3085" t="s">
        <v>11566</v>
      </c>
      <c r="I3085" t="s">
        <v>20</v>
      </c>
      <c r="J3085" t="s">
        <v>2349</v>
      </c>
      <c r="K3085" t="s">
        <v>21</v>
      </c>
      <c r="M3085" t="s">
        <v>11567</v>
      </c>
      <c r="N3085" t="s">
        <v>22</v>
      </c>
      <c r="O3085" t="s">
        <v>23</v>
      </c>
      <c r="P3085" t="s">
        <v>26</v>
      </c>
      <c r="Q3085" t="s">
        <v>2348</v>
      </c>
      <c r="R3085" s="13">
        <v>18</v>
      </c>
      <c r="S3085" s="13">
        <v>1</v>
      </c>
      <c r="T3085" s="21">
        <v>1</v>
      </c>
      <c r="V3085" t="s">
        <v>2154</v>
      </c>
      <c r="W3085" t="s">
        <v>17595</v>
      </c>
      <c r="X3085" s="20" t="str">
        <f>+IF(V3085="","-",CONCATENATE(V3085,"_",W3085))</f>
        <v>FINES_R19</v>
      </c>
      <c r="Y3085" s="59">
        <v>0.37337452173233032</v>
      </c>
      <c r="Z3085" t="s">
        <v>134</v>
      </c>
      <c r="AA3085" t="s">
        <v>2394</v>
      </c>
      <c r="AB3085" t="str">
        <f>+IF(W3085="","-",IF(W3085="UNICO","CENSO","MUESTRA"))</f>
        <v>MUESTRA</v>
      </c>
      <c r="AC3085" t="s">
        <v>2398</v>
      </c>
      <c r="AD3085" t="s">
        <v>11568</v>
      </c>
    </row>
    <row r="3086" spans="1:30" x14ac:dyDescent="0.25">
      <c r="A3086" s="5" t="str">
        <f t="shared" si="48"/>
        <v>R 19 - D 43 - 451 - 4116</v>
      </c>
      <c r="B3086" s="23" t="s">
        <v>2347</v>
      </c>
      <c r="C3086" t="s">
        <v>161</v>
      </c>
      <c r="D3086" t="s">
        <v>677</v>
      </c>
      <c r="E3086" t="s">
        <v>678</v>
      </c>
      <c r="F3086" t="s">
        <v>134</v>
      </c>
      <c r="G3086" t="s">
        <v>134</v>
      </c>
      <c r="H3086" t="s">
        <v>5162</v>
      </c>
      <c r="I3086" t="s">
        <v>20</v>
      </c>
      <c r="J3086" t="s">
        <v>2349</v>
      </c>
      <c r="K3086" t="s">
        <v>21</v>
      </c>
      <c r="M3086" t="s">
        <v>2310</v>
      </c>
      <c r="N3086" t="s">
        <v>22</v>
      </c>
      <c r="O3086" t="s">
        <v>23</v>
      </c>
      <c r="P3086" t="s">
        <v>26</v>
      </c>
      <c r="Q3086" t="s">
        <v>2348</v>
      </c>
      <c r="R3086" s="13">
        <v>17</v>
      </c>
      <c r="S3086" s="13">
        <v>1</v>
      </c>
      <c r="T3086" s="21">
        <v>1</v>
      </c>
      <c r="V3086" t="s">
        <v>2154</v>
      </c>
      <c r="W3086" t="s">
        <v>17595</v>
      </c>
      <c r="X3086" s="20" t="str">
        <f>+IF(V3086="","-",CONCATENATE(V3086,"_",W3086))</f>
        <v>FINES_R19</v>
      </c>
      <c r="Y3086" s="59">
        <v>0.37904328107833862</v>
      </c>
      <c r="Z3086" t="s">
        <v>134</v>
      </c>
      <c r="AA3086" t="s">
        <v>2394</v>
      </c>
      <c r="AB3086" t="str">
        <f>+IF(W3086="","-",IF(W3086="UNICO","CENSO","MUESTRA"))</f>
        <v>MUESTRA</v>
      </c>
      <c r="AC3086" t="s">
        <v>2398</v>
      </c>
      <c r="AD3086" t="s">
        <v>5163</v>
      </c>
    </row>
    <row r="3087" spans="1:30" x14ac:dyDescent="0.25">
      <c r="A3087" s="5" t="str">
        <f t="shared" si="48"/>
        <v>R 19 - D 33 - 451 - 3848</v>
      </c>
      <c r="B3087" s="23" t="s">
        <v>2347</v>
      </c>
      <c r="C3087" t="s">
        <v>161</v>
      </c>
      <c r="D3087" t="s">
        <v>620</v>
      </c>
      <c r="E3087" t="s">
        <v>621</v>
      </c>
      <c r="F3087" t="s">
        <v>134</v>
      </c>
      <c r="G3087" t="s">
        <v>134</v>
      </c>
      <c r="H3087" t="s">
        <v>4782</v>
      </c>
      <c r="I3087" t="s">
        <v>20</v>
      </c>
      <c r="J3087" t="s">
        <v>2349</v>
      </c>
      <c r="K3087" t="s">
        <v>21</v>
      </c>
      <c r="M3087" t="s">
        <v>4783</v>
      </c>
      <c r="N3087" t="s">
        <v>22</v>
      </c>
      <c r="O3087" t="s">
        <v>23</v>
      </c>
      <c r="P3087" t="s">
        <v>26</v>
      </c>
      <c r="Q3087" t="s">
        <v>2348</v>
      </c>
      <c r="R3087" s="13">
        <v>57</v>
      </c>
      <c r="S3087" s="13">
        <v>3</v>
      </c>
      <c r="T3087" s="21">
        <v>1</v>
      </c>
      <c r="V3087" t="s">
        <v>2154</v>
      </c>
      <c r="W3087" t="s">
        <v>17595</v>
      </c>
      <c r="X3087" s="20" t="str">
        <f>+IF(V3087="","-",CONCATENATE(V3087,"_",W3087))</f>
        <v>FINES_R19</v>
      </c>
      <c r="Y3087" s="59">
        <v>0.39880779385566711</v>
      </c>
      <c r="Z3087" t="s">
        <v>134</v>
      </c>
      <c r="AA3087" t="s">
        <v>2394</v>
      </c>
      <c r="AB3087" t="str">
        <f>+IF(W3087="","-",IF(W3087="UNICO","CENSO","MUESTRA"))</f>
        <v>MUESTRA</v>
      </c>
      <c r="AC3087" t="s">
        <v>2397</v>
      </c>
      <c r="AD3087" t="s">
        <v>4784</v>
      </c>
    </row>
    <row r="3088" spans="1:30" x14ac:dyDescent="0.25">
      <c r="A3088" s="5" t="str">
        <f t="shared" si="48"/>
        <v>R 19 - D 43 - 451 - 3210</v>
      </c>
      <c r="B3088" s="23" t="s">
        <v>2347</v>
      </c>
      <c r="C3088" t="s">
        <v>161</v>
      </c>
      <c r="D3088" t="s">
        <v>677</v>
      </c>
      <c r="E3088" t="s">
        <v>678</v>
      </c>
      <c r="F3088" t="s">
        <v>134</v>
      </c>
      <c r="G3088" t="s">
        <v>134</v>
      </c>
      <c r="H3088" t="s">
        <v>4823</v>
      </c>
      <c r="I3088" t="s">
        <v>20</v>
      </c>
      <c r="J3088" t="s">
        <v>2349</v>
      </c>
      <c r="K3088" t="s">
        <v>21</v>
      </c>
      <c r="M3088" t="s">
        <v>4824</v>
      </c>
      <c r="N3088" t="s">
        <v>22</v>
      </c>
      <c r="O3088" t="s">
        <v>23</v>
      </c>
      <c r="P3088" t="s">
        <v>26</v>
      </c>
      <c r="Q3088" t="s">
        <v>2348</v>
      </c>
      <c r="R3088" s="13">
        <v>30</v>
      </c>
      <c r="S3088" s="13">
        <v>1</v>
      </c>
      <c r="T3088" s="21">
        <v>1</v>
      </c>
      <c r="V3088" t="s">
        <v>2154</v>
      </c>
      <c r="W3088" t="s">
        <v>17595</v>
      </c>
      <c r="X3088" s="20" t="str">
        <f>+IF(V3088="","-",CONCATENATE(V3088,"_",W3088))</f>
        <v>FINES_R19</v>
      </c>
      <c r="Y3088" s="59">
        <v>0.42318740487098688</v>
      </c>
      <c r="Z3088" t="s">
        <v>134</v>
      </c>
      <c r="AA3088" t="s">
        <v>2394</v>
      </c>
      <c r="AB3088" t="str">
        <f>+IF(W3088="","-",IF(W3088="UNICO","CENSO","MUESTRA"))</f>
        <v>MUESTRA</v>
      </c>
      <c r="AC3088" t="s">
        <v>2398</v>
      </c>
      <c r="AD3088" t="s">
        <v>4825</v>
      </c>
    </row>
    <row r="3089" spans="1:30" x14ac:dyDescent="0.25">
      <c r="A3089" s="5" t="str">
        <f t="shared" si="48"/>
        <v>R 19 - D 43 - 451 - 0357</v>
      </c>
      <c r="B3089" s="23" t="s">
        <v>2347</v>
      </c>
      <c r="C3089" t="s">
        <v>161</v>
      </c>
      <c r="D3089" t="s">
        <v>677</v>
      </c>
      <c r="E3089" t="s">
        <v>678</v>
      </c>
      <c r="F3089" t="s">
        <v>134</v>
      </c>
      <c r="G3089" t="s">
        <v>134</v>
      </c>
      <c r="H3089" t="s">
        <v>4898</v>
      </c>
      <c r="I3089" t="s">
        <v>20</v>
      </c>
      <c r="J3089" t="s">
        <v>2349</v>
      </c>
      <c r="K3089" t="s">
        <v>21</v>
      </c>
      <c r="M3089" t="s">
        <v>4899</v>
      </c>
      <c r="N3089" t="s">
        <v>22</v>
      </c>
      <c r="O3089" t="s">
        <v>23</v>
      </c>
      <c r="P3089" t="s">
        <v>26</v>
      </c>
      <c r="Q3089" t="s">
        <v>2348</v>
      </c>
      <c r="R3089" s="13">
        <v>53</v>
      </c>
      <c r="S3089" s="13">
        <v>2</v>
      </c>
      <c r="T3089" s="21">
        <v>1</v>
      </c>
      <c r="V3089" t="s">
        <v>2154</v>
      </c>
      <c r="W3089" t="s">
        <v>17595</v>
      </c>
      <c r="X3089" s="20" t="str">
        <f>+IF(V3089="","-",CONCATENATE(V3089,"_",W3089))</f>
        <v>FINES_R19</v>
      </c>
      <c r="Y3089" s="59">
        <v>0.42917591333389282</v>
      </c>
      <c r="Z3089" t="s">
        <v>134</v>
      </c>
      <c r="AA3089" t="s">
        <v>2394</v>
      </c>
      <c r="AB3089" t="str">
        <f>+IF(W3089="","-",IF(W3089="UNICO","CENSO","MUESTRA"))</f>
        <v>MUESTRA</v>
      </c>
      <c r="AC3089" t="s">
        <v>2397</v>
      </c>
      <c r="AD3089" t="s">
        <v>4900</v>
      </c>
    </row>
    <row r="3090" spans="1:30" x14ac:dyDescent="0.25">
      <c r="A3090" s="5" t="str">
        <f t="shared" si="48"/>
        <v>R 19 - D 43 - 451 - 3407</v>
      </c>
      <c r="B3090" s="23" t="s">
        <v>2347</v>
      </c>
      <c r="C3090" t="s">
        <v>161</v>
      </c>
      <c r="D3090" t="s">
        <v>677</v>
      </c>
      <c r="E3090" t="s">
        <v>678</v>
      </c>
      <c r="F3090" t="s">
        <v>134</v>
      </c>
      <c r="G3090" t="s">
        <v>134</v>
      </c>
      <c r="H3090" t="s">
        <v>4918</v>
      </c>
      <c r="I3090" t="s">
        <v>20</v>
      </c>
      <c r="J3090" t="s">
        <v>2349</v>
      </c>
      <c r="K3090" t="s">
        <v>21</v>
      </c>
      <c r="M3090" t="s">
        <v>4919</v>
      </c>
      <c r="N3090" t="s">
        <v>22</v>
      </c>
      <c r="O3090" t="s">
        <v>23</v>
      </c>
      <c r="P3090" t="s">
        <v>26</v>
      </c>
      <c r="Q3090" t="s">
        <v>2348</v>
      </c>
      <c r="R3090" s="13">
        <v>12</v>
      </c>
      <c r="S3090" s="13">
        <v>1</v>
      </c>
      <c r="T3090" s="21">
        <v>1</v>
      </c>
      <c r="V3090" t="s">
        <v>2154</v>
      </c>
      <c r="W3090" t="s">
        <v>17595</v>
      </c>
      <c r="X3090" s="20" t="str">
        <f>+IF(V3090="","-",CONCATENATE(V3090,"_",W3090))</f>
        <v>FINES_R19</v>
      </c>
      <c r="Y3090" s="59">
        <v>0.43</v>
      </c>
      <c r="Z3090" t="s">
        <v>134</v>
      </c>
      <c r="AA3090" t="s">
        <v>2394</v>
      </c>
      <c r="AB3090" t="str">
        <f>+IF(W3090="","-",IF(W3090="UNICO","CENSO","MUESTRA"))</f>
        <v>MUESTRA</v>
      </c>
      <c r="AC3090" t="s">
        <v>2397</v>
      </c>
      <c r="AD3090" t="s">
        <v>4920</v>
      </c>
    </row>
    <row r="3091" spans="1:30" x14ac:dyDescent="0.25">
      <c r="A3091" s="5" t="str">
        <f t="shared" si="48"/>
        <v>R 19 - D 33 - 451 - 1983</v>
      </c>
      <c r="B3091" s="23" t="s">
        <v>2347</v>
      </c>
      <c r="C3091" t="s">
        <v>161</v>
      </c>
      <c r="D3091" t="s">
        <v>620</v>
      </c>
      <c r="E3091" t="s">
        <v>621</v>
      </c>
      <c r="F3091" t="s">
        <v>134</v>
      </c>
      <c r="G3091" t="s">
        <v>134</v>
      </c>
      <c r="H3091" t="s">
        <v>4794</v>
      </c>
      <c r="I3091" t="s">
        <v>20</v>
      </c>
      <c r="J3091" t="s">
        <v>2349</v>
      </c>
      <c r="K3091" t="s">
        <v>21</v>
      </c>
      <c r="M3091" t="s">
        <v>4795</v>
      </c>
      <c r="N3091" t="s">
        <v>22</v>
      </c>
      <c r="O3091" t="s">
        <v>23</v>
      </c>
      <c r="P3091" t="s">
        <v>26</v>
      </c>
      <c r="Q3091" t="s">
        <v>2348</v>
      </c>
      <c r="R3091" s="13">
        <v>14</v>
      </c>
      <c r="S3091" s="13">
        <v>1</v>
      </c>
      <c r="T3091" s="21">
        <v>1</v>
      </c>
      <c r="V3091" t="s">
        <v>2154</v>
      </c>
      <c r="W3091" t="s">
        <v>17595</v>
      </c>
      <c r="X3091" s="20" t="str">
        <f>+IF(V3091="","-",CONCATENATE(V3091,"_",W3091))</f>
        <v>FINES_R19</v>
      </c>
      <c r="Y3091" s="59">
        <v>0.43575644493103027</v>
      </c>
      <c r="Z3091" t="s">
        <v>134</v>
      </c>
      <c r="AA3091" t="s">
        <v>2394</v>
      </c>
      <c r="AB3091" t="str">
        <f>+IF(W3091="","-",IF(W3091="UNICO","CENSO","MUESTRA"))</f>
        <v>MUESTRA</v>
      </c>
      <c r="AC3091" t="s">
        <v>2397</v>
      </c>
      <c r="AD3091" t="s">
        <v>4796</v>
      </c>
    </row>
    <row r="3092" spans="1:30" x14ac:dyDescent="0.25">
      <c r="A3092" s="5" t="str">
        <f t="shared" si="48"/>
        <v>R 19 - D 68 - 451 - 3349</v>
      </c>
      <c r="B3092" s="23" t="s">
        <v>2347</v>
      </c>
      <c r="C3092" t="s">
        <v>161</v>
      </c>
      <c r="D3092" t="s">
        <v>1069</v>
      </c>
      <c r="E3092" t="s">
        <v>1070</v>
      </c>
      <c r="F3092" t="s">
        <v>134</v>
      </c>
      <c r="G3092" t="s">
        <v>134</v>
      </c>
      <c r="H3092" t="s">
        <v>11640</v>
      </c>
      <c r="I3092" t="s">
        <v>20</v>
      </c>
      <c r="J3092" t="s">
        <v>2349</v>
      </c>
      <c r="K3092" t="s">
        <v>21</v>
      </c>
      <c r="M3092" t="s">
        <v>11641</v>
      </c>
      <c r="N3092" t="s">
        <v>22</v>
      </c>
      <c r="O3092" t="s">
        <v>23</v>
      </c>
      <c r="P3092" t="s">
        <v>26</v>
      </c>
      <c r="Q3092" t="s">
        <v>2348</v>
      </c>
      <c r="R3092" s="13">
        <v>23</v>
      </c>
      <c r="S3092" s="13">
        <v>1</v>
      </c>
      <c r="T3092" s="21">
        <v>1</v>
      </c>
      <c r="V3092" t="s">
        <v>2154</v>
      </c>
      <c r="W3092" t="s">
        <v>17595</v>
      </c>
      <c r="X3092" s="20" t="str">
        <f>+IF(V3092="","-",CONCATENATE(V3092,"_",W3092))</f>
        <v>FINES_R19</v>
      </c>
      <c r="Y3092" s="59">
        <v>0.43892991542816162</v>
      </c>
      <c r="Z3092" t="s">
        <v>134</v>
      </c>
      <c r="AA3092" t="s">
        <v>2394</v>
      </c>
      <c r="AB3092" t="str">
        <f>+IF(W3092="","-",IF(W3092="UNICO","CENSO","MUESTRA"))</f>
        <v>MUESTRA</v>
      </c>
      <c r="AC3092" t="s">
        <v>2398</v>
      </c>
      <c r="AD3092" t="s">
        <v>11642</v>
      </c>
    </row>
    <row r="3093" spans="1:30" x14ac:dyDescent="0.25">
      <c r="A3093" s="5" t="str">
        <f t="shared" si="48"/>
        <v>R 19 - D 43 - 451 - 0400</v>
      </c>
      <c r="B3093" s="23" t="s">
        <v>2347</v>
      </c>
      <c r="C3093" t="s">
        <v>161</v>
      </c>
      <c r="D3093" t="s">
        <v>677</v>
      </c>
      <c r="E3093" t="s">
        <v>678</v>
      </c>
      <c r="F3093" t="s">
        <v>134</v>
      </c>
      <c r="G3093" t="s">
        <v>134</v>
      </c>
      <c r="H3093" t="s">
        <v>4872</v>
      </c>
      <c r="I3093" t="s">
        <v>20</v>
      </c>
      <c r="J3093" t="s">
        <v>2349</v>
      </c>
      <c r="K3093" t="s">
        <v>21</v>
      </c>
      <c r="M3093" t="s">
        <v>4873</v>
      </c>
      <c r="N3093" t="s">
        <v>22</v>
      </c>
      <c r="O3093" t="s">
        <v>23</v>
      </c>
      <c r="P3093" t="s">
        <v>26</v>
      </c>
      <c r="Q3093" t="s">
        <v>2348</v>
      </c>
      <c r="R3093" s="13">
        <v>9</v>
      </c>
      <c r="S3093" s="13">
        <v>1</v>
      </c>
      <c r="T3093" s="21">
        <v>1</v>
      </c>
      <c r="V3093" t="s">
        <v>2154</v>
      </c>
      <c r="W3093" t="s">
        <v>17595</v>
      </c>
      <c r="X3093" s="20" t="str">
        <f>+IF(V3093="","-",CONCATENATE(V3093,"_",W3093))</f>
        <v>FINES_R19</v>
      </c>
      <c r="Y3093" s="59">
        <v>0.43918505311012268</v>
      </c>
      <c r="Z3093" t="s">
        <v>134</v>
      </c>
      <c r="AA3093" t="s">
        <v>2394</v>
      </c>
      <c r="AB3093" t="str">
        <f>+IF(W3093="","-",IF(W3093="UNICO","CENSO","MUESTRA"))</f>
        <v>MUESTRA</v>
      </c>
      <c r="AC3093" t="s">
        <v>2398</v>
      </c>
      <c r="AD3093" t="s">
        <v>4874</v>
      </c>
    </row>
    <row r="3094" spans="1:30" x14ac:dyDescent="0.25">
      <c r="A3094" s="5" t="str">
        <f t="shared" si="48"/>
        <v>R 19 - D 43 - 451 - 0342</v>
      </c>
      <c r="B3094" s="23" t="s">
        <v>2347</v>
      </c>
      <c r="C3094" t="s">
        <v>161</v>
      </c>
      <c r="D3094" t="s">
        <v>677</v>
      </c>
      <c r="E3094" t="s">
        <v>678</v>
      </c>
      <c r="F3094" t="s">
        <v>134</v>
      </c>
      <c r="G3094" t="s">
        <v>134</v>
      </c>
      <c r="H3094" t="s">
        <v>5193</v>
      </c>
      <c r="I3094" t="s">
        <v>20</v>
      </c>
      <c r="J3094" t="s">
        <v>2349</v>
      </c>
      <c r="K3094" t="s">
        <v>21</v>
      </c>
      <c r="M3094" t="s">
        <v>5194</v>
      </c>
      <c r="N3094" t="s">
        <v>22</v>
      </c>
      <c r="O3094" t="s">
        <v>23</v>
      </c>
      <c r="P3094" t="s">
        <v>26</v>
      </c>
      <c r="Q3094" t="s">
        <v>2348</v>
      </c>
      <c r="R3094" s="13">
        <v>52</v>
      </c>
      <c r="S3094" s="13">
        <v>3</v>
      </c>
      <c r="T3094" s="21">
        <v>1</v>
      </c>
      <c r="V3094" t="s">
        <v>2154</v>
      </c>
      <c r="W3094" t="s">
        <v>17595</v>
      </c>
      <c r="X3094" s="20" t="str">
        <f>+IF(V3094="","-",CONCATENATE(V3094,"_",W3094))</f>
        <v>FINES_R19</v>
      </c>
      <c r="Y3094" s="59">
        <v>0.44163089990615839</v>
      </c>
      <c r="Z3094" t="s">
        <v>134</v>
      </c>
      <c r="AA3094" t="s">
        <v>2394</v>
      </c>
      <c r="AB3094" t="str">
        <f>+IF(W3094="","-",IF(W3094="UNICO","CENSO","MUESTRA"))</f>
        <v>MUESTRA</v>
      </c>
      <c r="AC3094" t="s">
        <v>2397</v>
      </c>
      <c r="AD3094" t="s">
        <v>5195</v>
      </c>
    </row>
    <row r="3095" spans="1:30" x14ac:dyDescent="0.25">
      <c r="A3095" s="5" t="str">
        <f t="shared" si="48"/>
        <v>R 19 - D 43 - 451 - 4496</v>
      </c>
      <c r="B3095" s="23" t="s">
        <v>2347</v>
      </c>
      <c r="C3095" t="s">
        <v>161</v>
      </c>
      <c r="D3095" t="s">
        <v>677</v>
      </c>
      <c r="E3095" t="s">
        <v>678</v>
      </c>
      <c r="F3095" t="s">
        <v>134</v>
      </c>
      <c r="G3095" t="s">
        <v>134</v>
      </c>
      <c r="H3095" t="s">
        <v>11604</v>
      </c>
      <c r="I3095" t="s">
        <v>20</v>
      </c>
      <c r="J3095" t="s">
        <v>2349</v>
      </c>
      <c r="K3095" t="s">
        <v>21</v>
      </c>
      <c r="M3095" t="s">
        <v>11605</v>
      </c>
      <c r="N3095" t="s">
        <v>22</v>
      </c>
      <c r="O3095" t="s">
        <v>23</v>
      </c>
      <c r="P3095" t="s">
        <v>26</v>
      </c>
      <c r="Q3095" t="s">
        <v>2348</v>
      </c>
      <c r="R3095" s="13">
        <v>0</v>
      </c>
      <c r="S3095" s="13">
        <v>3</v>
      </c>
      <c r="T3095" s="21">
        <v>1</v>
      </c>
      <c r="V3095" t="s">
        <v>2154</v>
      </c>
      <c r="W3095" t="s">
        <v>17595</v>
      </c>
      <c r="X3095" s="20" t="str">
        <f>+IF(V3095="","-",CONCATENATE(V3095,"_",W3095))</f>
        <v>FINES_R19</v>
      </c>
      <c r="Y3095" s="59">
        <v>0.44189503788948059</v>
      </c>
      <c r="Z3095" t="s">
        <v>134</v>
      </c>
      <c r="AA3095" t="s">
        <v>2394</v>
      </c>
      <c r="AB3095" t="str">
        <f>+IF(W3095="","-",IF(W3095="UNICO","CENSO","MUESTRA"))</f>
        <v>MUESTRA</v>
      </c>
      <c r="AC3095" t="s">
        <v>2397</v>
      </c>
      <c r="AD3095" t="s">
        <v>11606</v>
      </c>
    </row>
    <row r="3096" spans="1:30" x14ac:dyDescent="0.25">
      <c r="A3096" s="5" t="str">
        <f t="shared" si="48"/>
        <v>R 19 - D 68 - 451 - 4251</v>
      </c>
      <c r="B3096" s="23" t="s">
        <v>2347</v>
      </c>
      <c r="C3096" t="s">
        <v>161</v>
      </c>
      <c r="D3096" t="s">
        <v>1069</v>
      </c>
      <c r="E3096" t="s">
        <v>1070</v>
      </c>
      <c r="F3096" t="s">
        <v>134</v>
      </c>
      <c r="G3096" t="s">
        <v>134</v>
      </c>
      <c r="H3096" t="s">
        <v>5248</v>
      </c>
      <c r="I3096" t="s">
        <v>20</v>
      </c>
      <c r="J3096" t="s">
        <v>2349</v>
      </c>
      <c r="K3096" t="s">
        <v>21</v>
      </c>
      <c r="M3096" t="s">
        <v>5249</v>
      </c>
      <c r="N3096" t="s">
        <v>22</v>
      </c>
      <c r="O3096" t="s">
        <v>23</v>
      </c>
      <c r="P3096" t="s">
        <v>26</v>
      </c>
      <c r="Q3096" t="s">
        <v>2348</v>
      </c>
      <c r="R3096" s="13">
        <v>86</v>
      </c>
      <c r="S3096" s="13">
        <v>3</v>
      </c>
      <c r="T3096" s="21">
        <v>1</v>
      </c>
      <c r="V3096" t="s">
        <v>2154</v>
      </c>
      <c r="W3096" t="s">
        <v>17595</v>
      </c>
      <c r="X3096" s="20" t="str">
        <f>+IF(V3096="","-",CONCATENATE(V3096,"_",W3096))</f>
        <v>FINES_R19</v>
      </c>
      <c r="Y3096" s="59">
        <v>0.45133933424949652</v>
      </c>
      <c r="Z3096" t="s">
        <v>134</v>
      </c>
      <c r="AA3096" t="s">
        <v>2394</v>
      </c>
      <c r="AB3096" t="str">
        <f>+IF(W3096="","-",IF(W3096="UNICO","CENSO","MUESTRA"))</f>
        <v>MUESTRA</v>
      </c>
      <c r="AC3096" t="s">
        <v>2397</v>
      </c>
      <c r="AD3096" t="s">
        <v>5250</v>
      </c>
    </row>
    <row r="3097" spans="1:30" x14ac:dyDescent="0.25">
      <c r="A3097" s="5" t="str">
        <f t="shared" si="48"/>
        <v>R 19 - D 68 - 451 - 1878</v>
      </c>
      <c r="B3097" s="23" t="s">
        <v>2347</v>
      </c>
      <c r="C3097" t="s">
        <v>161</v>
      </c>
      <c r="D3097" t="s">
        <v>1069</v>
      </c>
      <c r="E3097" t="s">
        <v>1070</v>
      </c>
      <c r="F3097" t="s">
        <v>134</v>
      </c>
      <c r="G3097" t="s">
        <v>134</v>
      </c>
      <c r="H3097" t="s">
        <v>5254</v>
      </c>
      <c r="I3097" t="s">
        <v>20</v>
      </c>
      <c r="J3097" t="s">
        <v>2349</v>
      </c>
      <c r="K3097" t="s">
        <v>21</v>
      </c>
      <c r="M3097" t="s">
        <v>5255</v>
      </c>
      <c r="N3097" t="s">
        <v>22</v>
      </c>
      <c r="O3097" t="s">
        <v>23</v>
      </c>
      <c r="P3097" t="s">
        <v>26</v>
      </c>
      <c r="Q3097" t="s">
        <v>2348</v>
      </c>
      <c r="R3097" s="13">
        <v>48</v>
      </c>
      <c r="S3097" s="13">
        <v>2</v>
      </c>
      <c r="T3097" s="21">
        <v>1</v>
      </c>
      <c r="V3097" t="s">
        <v>2154</v>
      </c>
      <c r="W3097" t="s">
        <v>17595</v>
      </c>
      <c r="X3097" s="20" t="str">
        <f>+IF(V3097="","-",CONCATENATE(V3097,"_",W3097))</f>
        <v>FINES_R19</v>
      </c>
      <c r="Y3097" s="59">
        <v>0.45318964123725891</v>
      </c>
      <c r="Z3097" t="s">
        <v>134</v>
      </c>
      <c r="AA3097" t="s">
        <v>2394</v>
      </c>
      <c r="AB3097" t="str">
        <f>+IF(W3097="","-",IF(W3097="UNICO","CENSO","MUESTRA"))</f>
        <v>MUESTRA</v>
      </c>
      <c r="AC3097" t="s">
        <v>2397</v>
      </c>
      <c r="AD3097" t="s">
        <v>5256</v>
      </c>
    </row>
    <row r="3098" spans="1:30" x14ac:dyDescent="0.25">
      <c r="A3098" s="5" t="str">
        <f t="shared" si="48"/>
        <v>R 19 - D 43 - 451 - 3470</v>
      </c>
      <c r="B3098" s="23" t="s">
        <v>2347</v>
      </c>
      <c r="C3098" t="s">
        <v>161</v>
      </c>
      <c r="D3098" t="s">
        <v>677</v>
      </c>
      <c r="E3098" t="s">
        <v>678</v>
      </c>
      <c r="F3098" t="s">
        <v>134</v>
      </c>
      <c r="G3098" t="s">
        <v>134</v>
      </c>
      <c r="H3098" t="s">
        <v>11583</v>
      </c>
      <c r="I3098" t="s">
        <v>20</v>
      </c>
      <c r="J3098" t="s">
        <v>2349</v>
      </c>
      <c r="K3098" t="s">
        <v>21</v>
      </c>
      <c r="M3098" t="s">
        <v>11584</v>
      </c>
      <c r="N3098" t="s">
        <v>22</v>
      </c>
      <c r="O3098" t="s">
        <v>23</v>
      </c>
      <c r="P3098" t="s">
        <v>26</v>
      </c>
      <c r="Q3098" t="s">
        <v>2348</v>
      </c>
      <c r="R3098" s="13">
        <v>32</v>
      </c>
      <c r="S3098" s="13">
        <v>1</v>
      </c>
      <c r="T3098" s="21">
        <v>1</v>
      </c>
      <c r="V3098" t="s">
        <v>2154</v>
      </c>
      <c r="W3098" t="s">
        <v>17595</v>
      </c>
      <c r="X3098" s="20" t="str">
        <f>+IF(V3098="","-",CONCATENATE(V3098,"_",W3098))</f>
        <v>FINES_R19</v>
      </c>
      <c r="Y3098" s="59">
        <v>0.45973861217498779</v>
      </c>
      <c r="Z3098" t="s">
        <v>134</v>
      </c>
      <c r="AA3098" t="s">
        <v>2394</v>
      </c>
      <c r="AB3098" t="str">
        <f>+IF(W3098="","-",IF(W3098="UNICO","CENSO","MUESTRA"))</f>
        <v>MUESTRA</v>
      </c>
      <c r="AC3098" t="s">
        <v>2398</v>
      </c>
      <c r="AD3098" t="s">
        <v>11585</v>
      </c>
    </row>
    <row r="3099" spans="1:30" x14ac:dyDescent="0.25">
      <c r="A3099" s="5" t="str">
        <f t="shared" si="48"/>
        <v>R 19 - D 33 - 451 - 2029</v>
      </c>
      <c r="B3099" s="23" t="s">
        <v>2347</v>
      </c>
      <c r="C3099" t="s">
        <v>161</v>
      </c>
      <c r="D3099" t="s">
        <v>620</v>
      </c>
      <c r="E3099" t="s">
        <v>621</v>
      </c>
      <c r="F3099" t="s">
        <v>134</v>
      </c>
      <c r="G3099" t="s">
        <v>134</v>
      </c>
      <c r="H3099" t="s">
        <v>4787</v>
      </c>
      <c r="I3099" t="s">
        <v>20</v>
      </c>
      <c r="J3099" t="s">
        <v>2349</v>
      </c>
      <c r="K3099" t="s">
        <v>21</v>
      </c>
      <c r="M3099" t="s">
        <v>2209</v>
      </c>
      <c r="N3099" t="s">
        <v>22</v>
      </c>
      <c r="O3099" t="s">
        <v>23</v>
      </c>
      <c r="P3099" t="s">
        <v>26</v>
      </c>
      <c r="Q3099" t="s">
        <v>2348</v>
      </c>
      <c r="R3099" s="13">
        <v>37</v>
      </c>
      <c r="S3099" s="13">
        <v>2</v>
      </c>
      <c r="T3099" s="21">
        <v>1</v>
      </c>
      <c r="V3099" t="s">
        <v>2154</v>
      </c>
      <c r="W3099" t="s">
        <v>17595</v>
      </c>
      <c r="X3099" s="20" t="str">
        <f>+IF(V3099="","-",CONCATENATE(V3099,"_",W3099))</f>
        <v>FINES_R19</v>
      </c>
      <c r="Y3099" s="59">
        <v>0.47450858354568481</v>
      </c>
      <c r="Z3099" t="s">
        <v>134</v>
      </c>
      <c r="AA3099" t="s">
        <v>2394</v>
      </c>
      <c r="AB3099" t="str">
        <f>+IF(W3099="","-",IF(W3099="UNICO","CENSO","MUESTRA"))</f>
        <v>MUESTRA</v>
      </c>
      <c r="AC3099" t="s">
        <v>2397</v>
      </c>
      <c r="AD3099" t="s">
        <v>4788</v>
      </c>
    </row>
    <row r="3100" spans="1:30" x14ac:dyDescent="0.25">
      <c r="A3100" s="5" t="str">
        <f t="shared" si="48"/>
        <v>R 19 - D 43 - 451 - 2200</v>
      </c>
      <c r="B3100" s="23" t="s">
        <v>2347</v>
      </c>
      <c r="C3100" t="s">
        <v>161</v>
      </c>
      <c r="D3100" t="s">
        <v>677</v>
      </c>
      <c r="E3100" t="s">
        <v>678</v>
      </c>
      <c r="F3100" t="s">
        <v>134</v>
      </c>
      <c r="G3100" t="s">
        <v>134</v>
      </c>
      <c r="H3100" t="s">
        <v>4906</v>
      </c>
      <c r="I3100" t="s">
        <v>20</v>
      </c>
      <c r="J3100" t="s">
        <v>2349</v>
      </c>
      <c r="K3100" t="s">
        <v>21</v>
      </c>
      <c r="M3100" t="s">
        <v>4907</v>
      </c>
      <c r="N3100" t="s">
        <v>22</v>
      </c>
      <c r="O3100" t="s">
        <v>23</v>
      </c>
      <c r="P3100" t="s">
        <v>26</v>
      </c>
      <c r="Q3100" t="s">
        <v>2348</v>
      </c>
      <c r="R3100" s="13">
        <v>21</v>
      </c>
      <c r="S3100" s="13">
        <v>1</v>
      </c>
      <c r="T3100" s="21">
        <v>1</v>
      </c>
      <c r="V3100" t="s">
        <v>2154</v>
      </c>
      <c r="W3100" t="s">
        <v>17595</v>
      </c>
      <c r="X3100" s="20" t="str">
        <f>+IF(V3100="","-",CONCATENATE(V3100,"_",W3100))</f>
        <v>FINES_R19</v>
      </c>
      <c r="Y3100" s="59">
        <v>0.48123306035995478</v>
      </c>
      <c r="Z3100" t="s">
        <v>134</v>
      </c>
      <c r="AA3100" t="s">
        <v>2394</v>
      </c>
      <c r="AB3100" t="str">
        <f>+IF(W3100="","-",IF(W3100="UNICO","CENSO","MUESTRA"))</f>
        <v>MUESTRA</v>
      </c>
      <c r="AC3100" t="s">
        <v>2397</v>
      </c>
      <c r="AD3100" t="s">
        <v>4908</v>
      </c>
    </row>
    <row r="3101" spans="1:30" x14ac:dyDescent="0.25">
      <c r="A3101" s="5" t="str">
        <f t="shared" si="48"/>
        <v>R 19 - D 43 - 451 - 2197</v>
      </c>
      <c r="B3101" s="23" t="s">
        <v>2347</v>
      </c>
      <c r="C3101" t="s">
        <v>161</v>
      </c>
      <c r="D3101" t="s">
        <v>677</v>
      </c>
      <c r="E3101" t="s">
        <v>678</v>
      </c>
      <c r="F3101" t="s">
        <v>134</v>
      </c>
      <c r="G3101" t="s">
        <v>134</v>
      </c>
      <c r="H3101" t="s">
        <v>4851</v>
      </c>
      <c r="I3101" t="s">
        <v>20</v>
      </c>
      <c r="J3101" t="s">
        <v>2349</v>
      </c>
      <c r="K3101" t="s">
        <v>21</v>
      </c>
      <c r="M3101" t="s">
        <v>4852</v>
      </c>
      <c r="N3101" t="s">
        <v>22</v>
      </c>
      <c r="O3101" t="s">
        <v>23</v>
      </c>
      <c r="P3101" t="s">
        <v>26</v>
      </c>
      <c r="Q3101" t="s">
        <v>2348</v>
      </c>
      <c r="R3101" s="13">
        <v>101</v>
      </c>
      <c r="S3101" s="13">
        <v>4</v>
      </c>
      <c r="T3101" s="21">
        <v>1</v>
      </c>
      <c r="V3101" t="s">
        <v>2154</v>
      </c>
      <c r="W3101" t="s">
        <v>17595</v>
      </c>
      <c r="X3101" s="20" t="str">
        <f>+IF(V3101="","-",CONCATENATE(V3101,"_",W3101))</f>
        <v>FINES_R19</v>
      </c>
      <c r="Y3101" s="59">
        <v>0.48201799392700201</v>
      </c>
      <c r="Z3101" t="s">
        <v>134</v>
      </c>
      <c r="AA3101" t="s">
        <v>2394</v>
      </c>
      <c r="AB3101" t="str">
        <f>+IF(W3101="","-",IF(W3101="UNICO","CENSO","MUESTRA"))</f>
        <v>MUESTRA</v>
      </c>
      <c r="AC3101" t="s">
        <v>2398</v>
      </c>
      <c r="AD3101" t="s">
        <v>4853</v>
      </c>
    </row>
    <row r="3102" spans="1:30" x14ac:dyDescent="0.25">
      <c r="A3102" s="5" t="str">
        <f t="shared" si="48"/>
        <v>R 19 - D 43 - 451 - 0340</v>
      </c>
      <c r="B3102" s="23" t="s">
        <v>2347</v>
      </c>
      <c r="C3102" t="s">
        <v>161</v>
      </c>
      <c r="D3102" t="s">
        <v>677</v>
      </c>
      <c r="E3102" t="s">
        <v>678</v>
      </c>
      <c r="F3102" t="s">
        <v>134</v>
      </c>
      <c r="G3102" t="s">
        <v>134</v>
      </c>
      <c r="H3102" t="s">
        <v>5129</v>
      </c>
      <c r="I3102" t="s">
        <v>20</v>
      </c>
      <c r="J3102" t="s">
        <v>2349</v>
      </c>
      <c r="K3102" t="s">
        <v>21</v>
      </c>
      <c r="M3102" t="s">
        <v>5130</v>
      </c>
      <c r="N3102" t="s">
        <v>22</v>
      </c>
      <c r="O3102" t="s">
        <v>23</v>
      </c>
      <c r="P3102" t="s">
        <v>26</v>
      </c>
      <c r="Q3102" t="s">
        <v>2348</v>
      </c>
      <c r="R3102" s="13">
        <v>55</v>
      </c>
      <c r="S3102" s="13">
        <v>2</v>
      </c>
      <c r="T3102" s="21">
        <v>1</v>
      </c>
      <c r="V3102" t="s">
        <v>2154</v>
      </c>
      <c r="W3102" t="s">
        <v>17595</v>
      </c>
      <c r="X3102" s="20" t="str">
        <f>+IF(V3102="","-",CONCATENATE(V3102,"_",W3102))</f>
        <v>FINES_R19</v>
      </c>
      <c r="Y3102" s="59">
        <v>0.48457285761833191</v>
      </c>
      <c r="Z3102" t="s">
        <v>134</v>
      </c>
      <c r="AA3102" t="s">
        <v>2394</v>
      </c>
      <c r="AB3102" t="str">
        <f>+IF(W3102="","-",IF(W3102="UNICO","CENSO","MUESTRA"))</f>
        <v>MUESTRA</v>
      </c>
      <c r="AC3102" t="s">
        <v>2397</v>
      </c>
      <c r="AD3102" t="s">
        <v>5131</v>
      </c>
    </row>
    <row r="3103" spans="1:30" x14ac:dyDescent="0.25">
      <c r="A3103" s="5" t="str">
        <f t="shared" si="48"/>
        <v>R 19 - D 43 - 451 - 3173</v>
      </c>
      <c r="B3103" s="23" t="s">
        <v>2347</v>
      </c>
      <c r="C3103" t="s">
        <v>161</v>
      </c>
      <c r="D3103" t="s">
        <v>677</v>
      </c>
      <c r="E3103" t="s">
        <v>678</v>
      </c>
      <c r="F3103" t="s">
        <v>134</v>
      </c>
      <c r="G3103" t="s">
        <v>134</v>
      </c>
      <c r="H3103" t="s">
        <v>11575</v>
      </c>
      <c r="I3103" t="s">
        <v>20</v>
      </c>
      <c r="J3103" t="s">
        <v>2349</v>
      </c>
      <c r="K3103" t="s">
        <v>21</v>
      </c>
      <c r="M3103" t="s">
        <v>11576</v>
      </c>
      <c r="N3103" t="s">
        <v>22</v>
      </c>
      <c r="O3103" t="s">
        <v>23</v>
      </c>
      <c r="P3103" t="s">
        <v>26</v>
      </c>
      <c r="Q3103" t="s">
        <v>2348</v>
      </c>
      <c r="R3103" s="13">
        <v>19</v>
      </c>
      <c r="S3103" s="13">
        <v>1</v>
      </c>
      <c r="T3103" s="21">
        <v>1</v>
      </c>
      <c r="V3103" t="s">
        <v>2154</v>
      </c>
      <c r="W3103" t="s">
        <v>17595</v>
      </c>
      <c r="X3103" s="20" t="str">
        <f>+IF(V3103="","-",CONCATENATE(V3103,"_",W3103))</f>
        <v>FINES_R19</v>
      </c>
      <c r="Y3103" s="59">
        <v>0.48465394973754877</v>
      </c>
      <c r="Z3103" t="s">
        <v>134</v>
      </c>
      <c r="AA3103" t="s">
        <v>2394</v>
      </c>
      <c r="AB3103" t="str">
        <f>+IF(W3103="","-",IF(W3103="UNICO","CENSO","MUESTRA"))</f>
        <v>MUESTRA</v>
      </c>
      <c r="AC3103" t="s">
        <v>2398</v>
      </c>
      <c r="AD3103" t="s">
        <v>11577</v>
      </c>
    </row>
    <row r="3104" spans="1:30" x14ac:dyDescent="0.25">
      <c r="A3104" s="5" t="str">
        <f t="shared" si="48"/>
        <v>R 19 - D 33 - 451 - 2732</v>
      </c>
      <c r="B3104" s="23" t="s">
        <v>2347</v>
      </c>
      <c r="C3104" t="s">
        <v>161</v>
      </c>
      <c r="D3104" t="s">
        <v>620</v>
      </c>
      <c r="E3104" t="s">
        <v>621</v>
      </c>
      <c r="F3104" t="s">
        <v>134</v>
      </c>
      <c r="G3104" t="s">
        <v>134</v>
      </c>
      <c r="H3104" t="s">
        <v>4803</v>
      </c>
      <c r="I3104" t="s">
        <v>20</v>
      </c>
      <c r="J3104" t="s">
        <v>2349</v>
      </c>
      <c r="K3104" t="s">
        <v>21</v>
      </c>
      <c r="M3104" t="s">
        <v>4804</v>
      </c>
      <c r="N3104" t="s">
        <v>22</v>
      </c>
      <c r="O3104" t="s">
        <v>23</v>
      </c>
      <c r="P3104" t="s">
        <v>26</v>
      </c>
      <c r="Q3104" t="s">
        <v>2348</v>
      </c>
      <c r="R3104" s="13">
        <v>0</v>
      </c>
      <c r="S3104" s="13">
        <v>1</v>
      </c>
      <c r="T3104" s="21">
        <v>1</v>
      </c>
      <c r="V3104" t="s">
        <v>2154</v>
      </c>
      <c r="W3104" t="s">
        <v>17595</v>
      </c>
      <c r="X3104" s="20" t="str">
        <f>+IF(V3104="","-",CONCATENATE(V3104,"_",W3104))</f>
        <v>FINES_R19</v>
      </c>
      <c r="Y3104" s="59">
        <v>0.5024799108505249</v>
      </c>
      <c r="Z3104" t="s">
        <v>134</v>
      </c>
      <c r="AA3104" t="s">
        <v>2394</v>
      </c>
      <c r="AB3104" t="str">
        <f>+IF(W3104="","-",IF(W3104="UNICO","CENSO","MUESTRA"))</f>
        <v>MUESTRA</v>
      </c>
      <c r="AC3104" t="s">
        <v>2397</v>
      </c>
      <c r="AD3104" t="s">
        <v>4805</v>
      </c>
    </row>
    <row r="3105" spans="1:30" x14ac:dyDescent="0.25">
      <c r="A3105" s="5" t="str">
        <f t="shared" si="48"/>
        <v>R 19 - D 43 - 451 - 3759</v>
      </c>
      <c r="B3105" s="23" t="s">
        <v>2347</v>
      </c>
      <c r="C3105" t="s">
        <v>161</v>
      </c>
      <c r="D3105" t="s">
        <v>677</v>
      </c>
      <c r="E3105" t="s">
        <v>678</v>
      </c>
      <c r="F3105" t="s">
        <v>134</v>
      </c>
      <c r="G3105" t="s">
        <v>134</v>
      </c>
      <c r="H3105" t="s">
        <v>5031</v>
      </c>
      <c r="I3105" t="s">
        <v>20</v>
      </c>
      <c r="J3105" t="s">
        <v>2349</v>
      </c>
      <c r="K3105" t="s">
        <v>21</v>
      </c>
      <c r="M3105" t="s">
        <v>2313</v>
      </c>
      <c r="N3105" t="s">
        <v>22</v>
      </c>
      <c r="O3105" t="s">
        <v>23</v>
      </c>
      <c r="P3105" t="s">
        <v>26</v>
      </c>
      <c r="Q3105" t="s">
        <v>2348</v>
      </c>
      <c r="R3105" s="13">
        <v>45</v>
      </c>
      <c r="S3105" s="13">
        <v>3</v>
      </c>
      <c r="T3105" s="21">
        <v>1</v>
      </c>
      <c r="V3105" t="s">
        <v>2154</v>
      </c>
      <c r="W3105" t="s">
        <v>17595</v>
      </c>
      <c r="X3105" s="20" t="str">
        <f>+IF(V3105="","-",CONCATENATE(V3105,"_",W3105))</f>
        <v>FINES_R19</v>
      </c>
      <c r="Y3105" s="59">
        <v>0.50682854652404785</v>
      </c>
      <c r="Z3105" t="s">
        <v>134</v>
      </c>
      <c r="AA3105" t="s">
        <v>2394</v>
      </c>
      <c r="AB3105" t="str">
        <f>+IF(W3105="","-",IF(W3105="UNICO","CENSO","MUESTRA"))</f>
        <v>MUESTRA</v>
      </c>
      <c r="AC3105" t="s">
        <v>2397</v>
      </c>
      <c r="AD3105" t="s">
        <v>5032</v>
      </c>
    </row>
    <row r="3106" spans="1:30" x14ac:dyDescent="0.25">
      <c r="A3106" s="5" t="str">
        <f t="shared" si="48"/>
        <v>R 19 - D 43 - 451 - 3433</v>
      </c>
      <c r="B3106" s="23" t="s">
        <v>2347</v>
      </c>
      <c r="C3106" t="s">
        <v>161</v>
      </c>
      <c r="D3106" t="s">
        <v>677</v>
      </c>
      <c r="E3106" t="s">
        <v>678</v>
      </c>
      <c r="F3106" t="s">
        <v>134</v>
      </c>
      <c r="G3106" t="s">
        <v>134</v>
      </c>
      <c r="H3106" t="s">
        <v>5046</v>
      </c>
      <c r="I3106" t="s">
        <v>20</v>
      </c>
      <c r="J3106" t="s">
        <v>2349</v>
      </c>
      <c r="K3106" t="s">
        <v>21</v>
      </c>
      <c r="M3106" t="s">
        <v>4933</v>
      </c>
      <c r="N3106" t="s">
        <v>22</v>
      </c>
      <c r="O3106" t="s">
        <v>23</v>
      </c>
      <c r="P3106" t="s">
        <v>26</v>
      </c>
      <c r="Q3106" t="s">
        <v>2348</v>
      </c>
      <c r="R3106" s="13">
        <v>19</v>
      </c>
      <c r="S3106" s="13">
        <v>1</v>
      </c>
      <c r="T3106" s="21">
        <v>1</v>
      </c>
      <c r="V3106" t="s">
        <v>2154</v>
      </c>
      <c r="W3106" t="s">
        <v>17595</v>
      </c>
      <c r="X3106" s="20" t="str">
        <f>+IF(V3106="","-",CONCATENATE(V3106,"_",W3106))</f>
        <v>FINES_R19</v>
      </c>
      <c r="Y3106" s="59">
        <v>0.51174795627593994</v>
      </c>
      <c r="Z3106" t="s">
        <v>134</v>
      </c>
      <c r="AA3106" t="s">
        <v>2394</v>
      </c>
      <c r="AB3106" t="str">
        <f>+IF(W3106="","-",IF(W3106="UNICO","CENSO","MUESTRA"))</f>
        <v>MUESTRA</v>
      </c>
      <c r="AC3106" t="s">
        <v>2398</v>
      </c>
      <c r="AD3106" t="s">
        <v>5047</v>
      </c>
    </row>
    <row r="3107" spans="1:30" x14ac:dyDescent="0.25">
      <c r="A3107" s="5" t="str">
        <f t="shared" si="48"/>
        <v>R 19 - D 43 - 451 - 0426</v>
      </c>
      <c r="B3107" s="23" t="s">
        <v>2347</v>
      </c>
      <c r="C3107" t="s">
        <v>161</v>
      </c>
      <c r="D3107" t="s">
        <v>677</v>
      </c>
      <c r="E3107" t="s">
        <v>678</v>
      </c>
      <c r="F3107" t="s">
        <v>134</v>
      </c>
      <c r="G3107" t="s">
        <v>134</v>
      </c>
      <c r="H3107" t="s">
        <v>5034</v>
      </c>
      <c r="I3107" t="s">
        <v>20</v>
      </c>
      <c r="J3107" t="s">
        <v>2349</v>
      </c>
      <c r="K3107" t="s">
        <v>21</v>
      </c>
      <c r="M3107" t="s">
        <v>5035</v>
      </c>
      <c r="N3107" t="s">
        <v>22</v>
      </c>
      <c r="O3107" t="s">
        <v>23</v>
      </c>
      <c r="P3107" t="s">
        <v>26</v>
      </c>
      <c r="Q3107" t="s">
        <v>2348</v>
      </c>
      <c r="R3107" s="13">
        <v>104</v>
      </c>
      <c r="S3107" s="13">
        <v>4</v>
      </c>
      <c r="T3107" s="21">
        <v>1</v>
      </c>
      <c r="V3107" t="s">
        <v>2154</v>
      </c>
      <c r="W3107" t="s">
        <v>17595</v>
      </c>
      <c r="X3107" s="20" t="str">
        <f>+IF(V3107="","-",CONCATENATE(V3107,"_",W3107))</f>
        <v>FINES_R19</v>
      </c>
      <c r="Y3107" s="59">
        <v>0.52131682634353638</v>
      </c>
      <c r="Z3107" t="s">
        <v>134</v>
      </c>
      <c r="AA3107" t="s">
        <v>2394</v>
      </c>
      <c r="AB3107" t="str">
        <f>+IF(W3107="","-",IF(W3107="UNICO","CENSO","MUESTRA"))</f>
        <v>MUESTRA</v>
      </c>
      <c r="AC3107" t="s">
        <v>2398</v>
      </c>
      <c r="AD3107" t="s">
        <v>5036</v>
      </c>
    </row>
    <row r="3108" spans="1:30" x14ac:dyDescent="0.25">
      <c r="A3108" s="5" t="str">
        <f t="shared" si="48"/>
        <v>R 19 - D 43 - 451 - 3566</v>
      </c>
      <c r="B3108" s="23" t="s">
        <v>2347</v>
      </c>
      <c r="C3108" t="s">
        <v>161</v>
      </c>
      <c r="D3108" t="s">
        <v>677</v>
      </c>
      <c r="E3108" t="s">
        <v>678</v>
      </c>
      <c r="F3108" t="s">
        <v>134</v>
      </c>
      <c r="G3108" t="s">
        <v>134</v>
      </c>
      <c r="H3108" t="s">
        <v>5061</v>
      </c>
      <c r="I3108" t="s">
        <v>20</v>
      </c>
      <c r="J3108" t="s">
        <v>2349</v>
      </c>
      <c r="K3108" t="s">
        <v>21</v>
      </c>
      <c r="M3108" t="s">
        <v>5062</v>
      </c>
      <c r="N3108" t="s">
        <v>22</v>
      </c>
      <c r="O3108" t="s">
        <v>23</v>
      </c>
      <c r="P3108" t="s">
        <v>26</v>
      </c>
      <c r="Q3108" t="s">
        <v>2348</v>
      </c>
      <c r="R3108" s="13">
        <v>61</v>
      </c>
      <c r="S3108" s="13">
        <v>3</v>
      </c>
      <c r="T3108" s="21">
        <v>1</v>
      </c>
      <c r="V3108" t="s">
        <v>2154</v>
      </c>
      <c r="W3108" t="s">
        <v>17595</v>
      </c>
      <c r="X3108" s="20" t="str">
        <f>+IF(V3108="","-",CONCATENATE(V3108,"_",W3108))</f>
        <v>FINES_R19</v>
      </c>
      <c r="Y3108" s="59">
        <v>0.52131682634353638</v>
      </c>
      <c r="Z3108" t="s">
        <v>134</v>
      </c>
      <c r="AA3108" t="s">
        <v>2394</v>
      </c>
      <c r="AB3108" t="str">
        <f>+IF(W3108="","-",IF(W3108="UNICO","CENSO","MUESTRA"))</f>
        <v>MUESTRA</v>
      </c>
      <c r="AC3108" t="s">
        <v>2397</v>
      </c>
      <c r="AD3108" t="s">
        <v>5063</v>
      </c>
    </row>
    <row r="3109" spans="1:30" x14ac:dyDescent="0.25">
      <c r="A3109" s="5" t="str">
        <f t="shared" si="48"/>
        <v>R 19 - D 43 - 451 - 3176</v>
      </c>
      <c r="B3109" s="23" t="s">
        <v>2347</v>
      </c>
      <c r="C3109" t="s">
        <v>161</v>
      </c>
      <c r="D3109" t="s">
        <v>677</v>
      </c>
      <c r="E3109" t="s">
        <v>678</v>
      </c>
      <c r="F3109" t="s">
        <v>134</v>
      </c>
      <c r="G3109" t="s">
        <v>134</v>
      </c>
      <c r="H3109" t="s">
        <v>4847</v>
      </c>
      <c r="I3109" t="s">
        <v>20</v>
      </c>
      <c r="J3109" t="s">
        <v>2349</v>
      </c>
      <c r="K3109" t="s">
        <v>21</v>
      </c>
      <c r="M3109" t="s">
        <v>4848</v>
      </c>
      <c r="N3109" t="s">
        <v>22</v>
      </c>
      <c r="O3109" t="s">
        <v>23</v>
      </c>
      <c r="P3109" t="s">
        <v>26</v>
      </c>
      <c r="Q3109" t="s">
        <v>2348</v>
      </c>
      <c r="R3109" s="13">
        <v>13</v>
      </c>
      <c r="S3109" s="13">
        <v>1</v>
      </c>
      <c r="T3109" s="21">
        <v>1</v>
      </c>
      <c r="V3109" t="s">
        <v>2154</v>
      </c>
      <c r="W3109" t="s">
        <v>17595</v>
      </c>
      <c r="X3109" s="20" t="str">
        <f>+IF(V3109="","-",CONCATENATE(V3109,"_",W3109))</f>
        <v>FINES_R19</v>
      </c>
      <c r="Y3109" s="59">
        <v>0.52134686708450317</v>
      </c>
      <c r="Z3109" t="s">
        <v>134</v>
      </c>
      <c r="AA3109" t="s">
        <v>2394</v>
      </c>
      <c r="AB3109" t="str">
        <f>+IF(W3109="","-",IF(W3109="UNICO","CENSO","MUESTRA"))</f>
        <v>MUESTRA</v>
      </c>
      <c r="AC3109" t="s">
        <v>2397</v>
      </c>
      <c r="AD3109" t="s">
        <v>4849</v>
      </c>
    </row>
    <row r="3110" spans="1:30" x14ac:dyDescent="0.25">
      <c r="A3110" s="5" t="str">
        <f t="shared" si="48"/>
        <v>R 19 - D 43 - 451 - 3258</v>
      </c>
      <c r="B3110" s="23" t="s">
        <v>2347</v>
      </c>
      <c r="C3110" t="s">
        <v>161</v>
      </c>
      <c r="D3110" t="s">
        <v>677</v>
      </c>
      <c r="E3110" t="s">
        <v>678</v>
      </c>
      <c r="F3110" t="s">
        <v>134</v>
      </c>
      <c r="G3110" t="s">
        <v>134</v>
      </c>
      <c r="H3110" t="s">
        <v>5012</v>
      </c>
      <c r="I3110" t="s">
        <v>20</v>
      </c>
      <c r="J3110" t="s">
        <v>2349</v>
      </c>
      <c r="K3110" t="s">
        <v>21</v>
      </c>
      <c r="M3110" t="s">
        <v>5013</v>
      </c>
      <c r="N3110" t="s">
        <v>22</v>
      </c>
      <c r="O3110" t="s">
        <v>23</v>
      </c>
      <c r="P3110" t="s">
        <v>26</v>
      </c>
      <c r="Q3110" t="s">
        <v>2348</v>
      </c>
      <c r="R3110" s="13">
        <v>21</v>
      </c>
      <c r="S3110" s="13">
        <v>1</v>
      </c>
      <c r="T3110" s="21">
        <v>1</v>
      </c>
      <c r="V3110" t="s">
        <v>2154</v>
      </c>
      <c r="W3110" t="s">
        <v>17595</v>
      </c>
      <c r="X3110" s="20" t="str">
        <f>+IF(V3110="","-",CONCATENATE(V3110,"_",W3110))</f>
        <v>FINES_R19</v>
      </c>
      <c r="Y3110" s="59">
        <v>0.52503031492233276</v>
      </c>
      <c r="Z3110" t="s">
        <v>134</v>
      </c>
      <c r="AA3110" t="s">
        <v>2394</v>
      </c>
      <c r="AB3110" t="str">
        <f>+IF(W3110="","-",IF(W3110="UNICO","CENSO","MUESTRA"))</f>
        <v>MUESTRA</v>
      </c>
      <c r="AC3110" t="s">
        <v>2398</v>
      </c>
      <c r="AD3110" t="s">
        <v>5014</v>
      </c>
    </row>
    <row r="3111" spans="1:30" x14ac:dyDescent="0.25">
      <c r="A3111" s="5" t="str">
        <f t="shared" si="48"/>
        <v>R 19 - D 43 - 451 - 2198</v>
      </c>
      <c r="B3111" s="23" t="s">
        <v>2347</v>
      </c>
      <c r="C3111" t="s">
        <v>161</v>
      </c>
      <c r="D3111" t="s">
        <v>677</v>
      </c>
      <c r="E3111" t="s">
        <v>678</v>
      </c>
      <c r="F3111" t="s">
        <v>134</v>
      </c>
      <c r="G3111" t="s">
        <v>134</v>
      </c>
      <c r="H3111" t="s">
        <v>5071</v>
      </c>
      <c r="I3111" t="s">
        <v>20</v>
      </c>
      <c r="J3111" t="s">
        <v>2349</v>
      </c>
      <c r="K3111" t="s">
        <v>21</v>
      </c>
      <c r="M3111" t="s">
        <v>5072</v>
      </c>
      <c r="N3111" t="s">
        <v>22</v>
      </c>
      <c r="O3111" t="s">
        <v>23</v>
      </c>
      <c r="P3111" t="s">
        <v>26</v>
      </c>
      <c r="Q3111" t="s">
        <v>2348</v>
      </c>
      <c r="R3111" s="13">
        <v>220</v>
      </c>
      <c r="S3111" s="13">
        <v>7</v>
      </c>
      <c r="T3111" s="21">
        <v>1</v>
      </c>
      <c r="V3111" t="s">
        <v>2154</v>
      </c>
      <c r="W3111" t="s">
        <v>17595</v>
      </c>
      <c r="X3111" s="20" t="str">
        <f>+IF(V3111="","-",CONCATENATE(V3111,"_",W3111))</f>
        <v>FINES_R19</v>
      </c>
      <c r="Y3111" s="59">
        <v>0.52607262134552002</v>
      </c>
      <c r="Z3111" t="s">
        <v>134</v>
      </c>
      <c r="AA3111" t="s">
        <v>2394</v>
      </c>
      <c r="AB3111" t="str">
        <f>+IF(W3111="","-",IF(W3111="UNICO","CENSO","MUESTRA"))</f>
        <v>MUESTRA</v>
      </c>
      <c r="AC3111" t="s">
        <v>2397</v>
      </c>
      <c r="AD3111" t="s">
        <v>5073</v>
      </c>
    </row>
    <row r="3112" spans="1:30" x14ac:dyDescent="0.25">
      <c r="A3112" s="5" t="str">
        <f t="shared" si="48"/>
        <v>R 19 - D 43 - 451 - 3958</v>
      </c>
      <c r="B3112" s="23" t="s">
        <v>2347</v>
      </c>
      <c r="C3112" t="s">
        <v>161</v>
      </c>
      <c r="D3112" t="s">
        <v>677</v>
      </c>
      <c r="E3112" t="s">
        <v>678</v>
      </c>
      <c r="F3112" t="s">
        <v>134</v>
      </c>
      <c r="G3112" t="s">
        <v>134</v>
      </c>
      <c r="H3112" t="s">
        <v>5135</v>
      </c>
      <c r="I3112" t="s">
        <v>20</v>
      </c>
      <c r="J3112" t="s">
        <v>2349</v>
      </c>
      <c r="K3112" t="s">
        <v>21</v>
      </c>
      <c r="M3112" t="s">
        <v>5136</v>
      </c>
      <c r="N3112" t="s">
        <v>22</v>
      </c>
      <c r="O3112" t="s">
        <v>23</v>
      </c>
      <c r="P3112" t="s">
        <v>26</v>
      </c>
      <c r="Q3112" t="s">
        <v>2348</v>
      </c>
      <c r="R3112" s="13">
        <v>18</v>
      </c>
      <c r="S3112" s="13">
        <v>1</v>
      </c>
      <c r="T3112" s="21">
        <v>1</v>
      </c>
      <c r="V3112" t="s">
        <v>2154</v>
      </c>
      <c r="W3112" t="s">
        <v>17595</v>
      </c>
      <c r="X3112" s="20" t="str">
        <f>+IF(V3112="","-",CONCATENATE(V3112,"_",W3112))</f>
        <v>FINES_R19</v>
      </c>
      <c r="Y3112" s="59">
        <v>0.54196286201477051</v>
      </c>
      <c r="Z3112" t="s">
        <v>134</v>
      </c>
      <c r="AA3112" t="s">
        <v>2394</v>
      </c>
      <c r="AB3112" t="str">
        <f>+IF(W3112="","-",IF(W3112="UNICO","CENSO","MUESTRA"))</f>
        <v>MUESTRA</v>
      </c>
      <c r="AC3112" t="s">
        <v>2397</v>
      </c>
      <c r="AD3112" t="s">
        <v>5137</v>
      </c>
    </row>
    <row r="3113" spans="1:30" x14ac:dyDescent="0.25">
      <c r="A3113" s="5" t="str">
        <f t="shared" si="48"/>
        <v>R 19 - D 43 - 451 - 4482</v>
      </c>
      <c r="B3113" s="23" t="s">
        <v>2347</v>
      </c>
      <c r="C3113" t="s">
        <v>161</v>
      </c>
      <c r="D3113" t="s">
        <v>677</v>
      </c>
      <c r="E3113" t="s">
        <v>678</v>
      </c>
      <c r="F3113" t="s">
        <v>134</v>
      </c>
      <c r="G3113" t="s">
        <v>134</v>
      </c>
      <c r="H3113" t="s">
        <v>11525</v>
      </c>
      <c r="I3113" t="s">
        <v>20</v>
      </c>
      <c r="J3113" t="s">
        <v>2349</v>
      </c>
      <c r="K3113" t="s">
        <v>21</v>
      </c>
      <c r="M3113" t="s">
        <v>11526</v>
      </c>
      <c r="N3113" t="s">
        <v>22</v>
      </c>
      <c r="O3113" t="s">
        <v>23</v>
      </c>
      <c r="P3113" t="s">
        <v>26</v>
      </c>
      <c r="Q3113" t="s">
        <v>2348</v>
      </c>
      <c r="R3113" s="13">
        <v>0</v>
      </c>
      <c r="S3113" s="13">
        <v>1</v>
      </c>
      <c r="T3113" s="21">
        <v>1</v>
      </c>
      <c r="V3113" t="s">
        <v>2154</v>
      </c>
      <c r="W3113" t="s">
        <v>17595</v>
      </c>
      <c r="X3113" s="20" t="str">
        <f>+IF(V3113="","-",CONCATENATE(V3113,"_",W3113))</f>
        <v>FINES_R19</v>
      </c>
      <c r="Y3113" s="59">
        <v>0.54229170083999634</v>
      </c>
      <c r="Z3113" t="s">
        <v>134</v>
      </c>
      <c r="AA3113" t="s">
        <v>2394</v>
      </c>
      <c r="AB3113" t="str">
        <f>+IF(W3113="","-",IF(W3113="UNICO","CENSO","MUESTRA"))</f>
        <v>MUESTRA</v>
      </c>
      <c r="AC3113" t="s">
        <v>2397</v>
      </c>
      <c r="AD3113" t="s">
        <v>11527</v>
      </c>
    </row>
    <row r="3114" spans="1:30" x14ac:dyDescent="0.25">
      <c r="A3114" s="5" t="str">
        <f t="shared" si="48"/>
        <v>R 19 - D 43 - 451 - 0393</v>
      </c>
      <c r="B3114" s="23" t="s">
        <v>2347</v>
      </c>
      <c r="C3114" t="s">
        <v>161</v>
      </c>
      <c r="D3114" t="s">
        <v>677</v>
      </c>
      <c r="E3114" t="s">
        <v>678</v>
      </c>
      <c r="F3114" t="s">
        <v>134</v>
      </c>
      <c r="G3114" t="s">
        <v>134</v>
      </c>
      <c r="H3114" t="s">
        <v>11554</v>
      </c>
      <c r="I3114" t="s">
        <v>20</v>
      </c>
      <c r="J3114" t="s">
        <v>2349</v>
      </c>
      <c r="K3114" t="s">
        <v>21</v>
      </c>
      <c r="M3114" t="s">
        <v>11555</v>
      </c>
      <c r="N3114" t="s">
        <v>22</v>
      </c>
      <c r="O3114" t="s">
        <v>23</v>
      </c>
      <c r="P3114" t="s">
        <v>26</v>
      </c>
      <c r="Q3114" t="s">
        <v>2348</v>
      </c>
      <c r="R3114" s="13">
        <v>6</v>
      </c>
      <c r="S3114" s="13">
        <v>1</v>
      </c>
      <c r="T3114" s="21">
        <v>1</v>
      </c>
      <c r="V3114" t="s">
        <v>2154</v>
      </c>
      <c r="W3114" t="s">
        <v>17595</v>
      </c>
      <c r="X3114" s="20" t="str">
        <f>+IF(V3114="","-",CONCATENATE(V3114,"_",W3114))</f>
        <v>FINES_R19</v>
      </c>
      <c r="Y3114" s="59">
        <v>0.54282957315444946</v>
      </c>
      <c r="Z3114" t="s">
        <v>134</v>
      </c>
      <c r="AA3114" t="s">
        <v>2394</v>
      </c>
      <c r="AB3114" t="str">
        <f>+IF(W3114="","-",IF(W3114="UNICO","CENSO","MUESTRA"))</f>
        <v>MUESTRA</v>
      </c>
      <c r="AC3114" t="s">
        <v>2398</v>
      </c>
      <c r="AD3114" t="s">
        <v>11556</v>
      </c>
    </row>
    <row r="3115" spans="1:30" x14ac:dyDescent="0.25">
      <c r="A3115" s="5" t="str">
        <f t="shared" si="48"/>
        <v>R 19 - D 43 - 451 - 2196</v>
      </c>
      <c r="B3115" s="23" t="s">
        <v>2347</v>
      </c>
      <c r="C3115" t="s">
        <v>161</v>
      </c>
      <c r="D3115" t="s">
        <v>677</v>
      </c>
      <c r="E3115" t="s">
        <v>678</v>
      </c>
      <c r="F3115" t="s">
        <v>134</v>
      </c>
      <c r="G3115" t="s">
        <v>134</v>
      </c>
      <c r="H3115" t="s">
        <v>4886</v>
      </c>
      <c r="I3115" t="s">
        <v>20</v>
      </c>
      <c r="J3115" t="s">
        <v>2349</v>
      </c>
      <c r="K3115" t="s">
        <v>21</v>
      </c>
      <c r="M3115" t="s">
        <v>4887</v>
      </c>
      <c r="N3115" t="s">
        <v>22</v>
      </c>
      <c r="O3115" t="s">
        <v>23</v>
      </c>
      <c r="P3115" t="s">
        <v>26</v>
      </c>
      <c r="Q3115" t="s">
        <v>2348</v>
      </c>
      <c r="R3115" s="13">
        <v>77</v>
      </c>
      <c r="S3115" s="13">
        <v>3</v>
      </c>
      <c r="T3115" s="21">
        <v>1</v>
      </c>
      <c r="V3115" t="s">
        <v>2154</v>
      </c>
      <c r="W3115" t="s">
        <v>17595</v>
      </c>
      <c r="X3115" s="20" t="str">
        <f>+IF(V3115="","-",CONCATENATE(V3115,"_",W3115))</f>
        <v>FINES_R19</v>
      </c>
      <c r="Y3115" s="59">
        <v>0.54953098297119141</v>
      </c>
      <c r="Z3115" t="s">
        <v>134</v>
      </c>
      <c r="AA3115" t="s">
        <v>2394</v>
      </c>
      <c r="AB3115" t="str">
        <f>+IF(W3115="","-",IF(W3115="UNICO","CENSO","MUESTRA"))</f>
        <v>MUESTRA</v>
      </c>
      <c r="AC3115" t="s">
        <v>2398</v>
      </c>
      <c r="AD3115" t="s">
        <v>4888</v>
      </c>
    </row>
    <row r="3116" spans="1:30" x14ac:dyDescent="0.25">
      <c r="A3116" s="5" t="str">
        <f t="shared" si="48"/>
        <v>R 19 - D 43 - 451 - 2202</v>
      </c>
      <c r="B3116" s="23" t="s">
        <v>2347</v>
      </c>
      <c r="C3116" t="s">
        <v>161</v>
      </c>
      <c r="D3116" t="s">
        <v>677</v>
      </c>
      <c r="E3116" t="s">
        <v>678</v>
      </c>
      <c r="F3116" t="s">
        <v>134</v>
      </c>
      <c r="G3116" t="s">
        <v>134</v>
      </c>
      <c r="H3116" t="s">
        <v>4941</v>
      </c>
      <c r="I3116" t="s">
        <v>20</v>
      </c>
      <c r="J3116" t="s">
        <v>2349</v>
      </c>
      <c r="K3116" t="s">
        <v>21</v>
      </c>
      <c r="M3116" t="s">
        <v>4942</v>
      </c>
      <c r="N3116" t="s">
        <v>22</v>
      </c>
      <c r="O3116" t="s">
        <v>23</v>
      </c>
      <c r="P3116" t="s">
        <v>26</v>
      </c>
      <c r="Q3116" t="s">
        <v>2348</v>
      </c>
      <c r="R3116" s="13">
        <v>13</v>
      </c>
      <c r="S3116" s="13">
        <v>1</v>
      </c>
      <c r="T3116" s="21">
        <v>1</v>
      </c>
      <c r="V3116" t="s">
        <v>2154</v>
      </c>
      <c r="W3116" t="s">
        <v>17595</v>
      </c>
      <c r="X3116" s="20" t="str">
        <f>+IF(V3116="","-",CONCATENATE(V3116,"_",W3116))</f>
        <v>FINES_R19</v>
      </c>
      <c r="Y3116" s="59">
        <v>0.54953098297119141</v>
      </c>
      <c r="Z3116" t="s">
        <v>134</v>
      </c>
      <c r="AA3116" t="s">
        <v>2394</v>
      </c>
      <c r="AB3116" t="str">
        <f>+IF(W3116="","-",IF(W3116="UNICO","CENSO","MUESTRA"))</f>
        <v>MUESTRA</v>
      </c>
      <c r="AC3116" t="s">
        <v>2397</v>
      </c>
      <c r="AD3116" t="s">
        <v>4943</v>
      </c>
    </row>
    <row r="3117" spans="1:30" x14ac:dyDescent="0.25">
      <c r="A3117" s="5" t="str">
        <f t="shared" si="48"/>
        <v>R 19 - D 43 - 451 - 4209</v>
      </c>
      <c r="B3117" s="23" t="s">
        <v>2347</v>
      </c>
      <c r="C3117" t="s">
        <v>161</v>
      </c>
      <c r="D3117" t="s">
        <v>677</v>
      </c>
      <c r="E3117" t="s">
        <v>678</v>
      </c>
      <c r="F3117" t="s">
        <v>134</v>
      </c>
      <c r="G3117" t="s">
        <v>134</v>
      </c>
      <c r="H3117" t="s">
        <v>4934</v>
      </c>
      <c r="I3117" t="s">
        <v>20</v>
      </c>
      <c r="J3117" t="s">
        <v>2349</v>
      </c>
      <c r="K3117" t="s">
        <v>21</v>
      </c>
      <c r="M3117" t="s">
        <v>4935</v>
      </c>
      <c r="N3117" t="s">
        <v>22</v>
      </c>
      <c r="O3117" t="s">
        <v>23</v>
      </c>
      <c r="P3117" t="s">
        <v>26</v>
      </c>
      <c r="Q3117" t="s">
        <v>2348</v>
      </c>
      <c r="R3117" s="13">
        <v>31</v>
      </c>
      <c r="S3117" s="13">
        <v>1</v>
      </c>
      <c r="T3117" s="21">
        <v>1</v>
      </c>
      <c r="V3117" t="s">
        <v>2154</v>
      </c>
      <c r="W3117" t="s">
        <v>17595</v>
      </c>
      <c r="X3117" s="20" t="str">
        <f>+IF(V3117="","-",CONCATENATE(V3117,"_",W3117))</f>
        <v>FINES_R19</v>
      </c>
      <c r="Y3117" s="59">
        <v>0.5518607497215271</v>
      </c>
      <c r="Z3117" t="s">
        <v>134</v>
      </c>
      <c r="AA3117" t="s">
        <v>2394</v>
      </c>
      <c r="AB3117" t="str">
        <f>+IF(W3117="","-",IF(W3117="UNICO","CENSO","MUESTRA"))</f>
        <v>MUESTRA</v>
      </c>
      <c r="AC3117" t="s">
        <v>2397</v>
      </c>
      <c r="AD3117" t="s">
        <v>4936</v>
      </c>
    </row>
    <row r="3118" spans="1:30" x14ac:dyDescent="0.25">
      <c r="A3118" s="5" t="str">
        <f t="shared" si="48"/>
        <v>R 19 - D 43 - 451 - 3567</v>
      </c>
      <c r="B3118" s="23" t="s">
        <v>2347</v>
      </c>
      <c r="C3118" t="s">
        <v>161</v>
      </c>
      <c r="D3118" t="s">
        <v>677</v>
      </c>
      <c r="E3118" t="s">
        <v>678</v>
      </c>
      <c r="F3118" t="s">
        <v>134</v>
      </c>
      <c r="G3118" t="s">
        <v>134</v>
      </c>
      <c r="H3118" t="s">
        <v>5108</v>
      </c>
      <c r="I3118" t="s">
        <v>20</v>
      </c>
      <c r="J3118" t="s">
        <v>2349</v>
      </c>
      <c r="K3118" t="s">
        <v>21</v>
      </c>
      <c r="M3118" t="s">
        <v>5109</v>
      </c>
      <c r="N3118" t="s">
        <v>22</v>
      </c>
      <c r="O3118" t="s">
        <v>23</v>
      </c>
      <c r="P3118" t="s">
        <v>26</v>
      </c>
      <c r="Q3118" t="s">
        <v>2348</v>
      </c>
      <c r="R3118" s="13">
        <v>44</v>
      </c>
      <c r="S3118" s="13">
        <v>2</v>
      </c>
      <c r="T3118" s="21">
        <v>1</v>
      </c>
      <c r="V3118" t="s">
        <v>2154</v>
      </c>
      <c r="W3118" t="s">
        <v>17595</v>
      </c>
      <c r="X3118" s="20" t="str">
        <f>+IF(V3118="","-",CONCATENATE(V3118,"_",W3118))</f>
        <v>FINES_R19</v>
      </c>
      <c r="Y3118" s="59">
        <v>0.55266249179840088</v>
      </c>
      <c r="Z3118" t="s">
        <v>134</v>
      </c>
      <c r="AA3118" t="s">
        <v>2394</v>
      </c>
      <c r="AB3118" t="str">
        <f>+IF(W3118="","-",IF(W3118="UNICO","CENSO","MUESTRA"))</f>
        <v>MUESTRA</v>
      </c>
      <c r="AC3118" t="s">
        <v>2398</v>
      </c>
      <c r="AD3118" t="s">
        <v>5110</v>
      </c>
    </row>
    <row r="3119" spans="1:30" x14ac:dyDescent="0.25">
      <c r="A3119" s="5" t="str">
        <f t="shared" si="48"/>
        <v>R 19 - D 43 - 451 - 0338</v>
      </c>
      <c r="B3119" s="23" t="s">
        <v>2347</v>
      </c>
      <c r="C3119" t="s">
        <v>161</v>
      </c>
      <c r="D3119" t="s">
        <v>677</v>
      </c>
      <c r="E3119" t="s">
        <v>678</v>
      </c>
      <c r="F3119" t="s">
        <v>134</v>
      </c>
      <c r="G3119" t="s">
        <v>134</v>
      </c>
      <c r="H3119" t="s">
        <v>5125</v>
      </c>
      <c r="I3119" t="s">
        <v>20</v>
      </c>
      <c r="J3119" t="s">
        <v>2349</v>
      </c>
      <c r="K3119" t="s">
        <v>21</v>
      </c>
      <c r="M3119" t="s">
        <v>5126</v>
      </c>
      <c r="N3119" t="s">
        <v>22</v>
      </c>
      <c r="O3119" t="s">
        <v>23</v>
      </c>
      <c r="P3119" t="s">
        <v>26</v>
      </c>
      <c r="Q3119" t="s">
        <v>2348</v>
      </c>
      <c r="R3119" s="13">
        <v>58</v>
      </c>
      <c r="S3119" s="13">
        <v>2</v>
      </c>
      <c r="T3119" s="21">
        <v>1</v>
      </c>
      <c r="V3119" t="s">
        <v>2154</v>
      </c>
      <c r="W3119" t="s">
        <v>17595</v>
      </c>
      <c r="X3119" s="20" t="str">
        <f>+IF(V3119="","-",CONCATENATE(V3119,"_",W3119))</f>
        <v>FINES_R19</v>
      </c>
      <c r="Y3119" s="59">
        <v>0.55283868312835693</v>
      </c>
      <c r="Z3119" t="s">
        <v>134</v>
      </c>
      <c r="AA3119" t="s">
        <v>2394</v>
      </c>
      <c r="AB3119" t="str">
        <f>+IF(W3119="","-",IF(W3119="UNICO","CENSO","MUESTRA"))</f>
        <v>MUESTRA</v>
      </c>
      <c r="AC3119" t="s">
        <v>2397</v>
      </c>
      <c r="AD3119" t="s">
        <v>5127</v>
      </c>
    </row>
    <row r="3120" spans="1:30" x14ac:dyDescent="0.25">
      <c r="A3120" s="5" t="str">
        <f t="shared" si="48"/>
        <v>R 19 - D 68 - 451 - 4036</v>
      </c>
      <c r="B3120" s="23" t="s">
        <v>2347</v>
      </c>
      <c r="C3120" t="s">
        <v>161</v>
      </c>
      <c r="D3120" t="s">
        <v>1069</v>
      </c>
      <c r="E3120" t="s">
        <v>1070</v>
      </c>
      <c r="F3120" t="s">
        <v>134</v>
      </c>
      <c r="G3120" t="s">
        <v>134</v>
      </c>
      <c r="H3120" t="s">
        <v>11645</v>
      </c>
      <c r="I3120" t="s">
        <v>20</v>
      </c>
      <c r="J3120" t="s">
        <v>2349</v>
      </c>
      <c r="K3120" t="s">
        <v>21</v>
      </c>
      <c r="M3120" t="s">
        <v>11646</v>
      </c>
      <c r="N3120" t="s">
        <v>22</v>
      </c>
      <c r="O3120" t="s">
        <v>23</v>
      </c>
      <c r="P3120" t="s">
        <v>26</v>
      </c>
      <c r="Q3120" t="s">
        <v>2348</v>
      </c>
      <c r="R3120" s="13">
        <v>26</v>
      </c>
      <c r="S3120" s="13">
        <v>1</v>
      </c>
      <c r="T3120" s="21">
        <v>1</v>
      </c>
      <c r="V3120" t="s">
        <v>2154</v>
      </c>
      <c r="W3120" t="s">
        <v>17595</v>
      </c>
      <c r="X3120" s="20" t="str">
        <f>+IF(V3120="","-",CONCATENATE(V3120,"_",W3120))</f>
        <v>FINES_R19</v>
      </c>
      <c r="Y3120" s="59">
        <v>0.55549156665802002</v>
      </c>
      <c r="Z3120" t="s">
        <v>134</v>
      </c>
      <c r="AA3120" t="s">
        <v>2394</v>
      </c>
      <c r="AB3120" t="str">
        <f>+IF(W3120="","-",IF(W3120="UNICO","CENSO","MUESTRA"))</f>
        <v>MUESTRA</v>
      </c>
      <c r="AC3120" t="s">
        <v>2397</v>
      </c>
      <c r="AD3120" t="s">
        <v>11647</v>
      </c>
    </row>
    <row r="3121" spans="1:30" x14ac:dyDescent="0.25">
      <c r="A3121" s="5" t="str">
        <f t="shared" si="48"/>
        <v>R 19 - D 43 - 451 - 4484</v>
      </c>
      <c r="B3121" s="23" t="s">
        <v>2347</v>
      </c>
      <c r="C3121" t="s">
        <v>161</v>
      </c>
      <c r="D3121" t="s">
        <v>677</v>
      </c>
      <c r="E3121" t="s">
        <v>678</v>
      </c>
      <c r="F3121" t="s">
        <v>134</v>
      </c>
      <c r="G3121" t="s">
        <v>134</v>
      </c>
      <c r="H3121" t="s">
        <v>11550</v>
      </c>
      <c r="I3121" t="s">
        <v>20</v>
      </c>
      <c r="J3121" t="s">
        <v>2349</v>
      </c>
      <c r="K3121" t="s">
        <v>21</v>
      </c>
      <c r="M3121" t="s">
        <v>11551</v>
      </c>
      <c r="N3121" t="s">
        <v>22</v>
      </c>
      <c r="O3121" t="s">
        <v>23</v>
      </c>
      <c r="P3121" t="s">
        <v>26</v>
      </c>
      <c r="Q3121" t="s">
        <v>2348</v>
      </c>
      <c r="R3121" s="13">
        <v>14</v>
      </c>
      <c r="S3121" s="13">
        <v>1</v>
      </c>
      <c r="T3121" s="21">
        <v>1</v>
      </c>
      <c r="V3121" t="s">
        <v>2154</v>
      </c>
      <c r="W3121" t="s">
        <v>17595</v>
      </c>
      <c r="X3121" s="20" t="str">
        <f>+IF(V3121="","-",CONCATENATE(V3121,"_",W3121))</f>
        <v>FINES_R19</v>
      </c>
      <c r="Y3121" s="59">
        <v>0.57724106311798096</v>
      </c>
      <c r="Z3121" t="s">
        <v>134</v>
      </c>
      <c r="AA3121" t="s">
        <v>2394</v>
      </c>
      <c r="AB3121" t="str">
        <f>+IF(W3121="","-",IF(W3121="UNICO","CENSO","MUESTRA"))</f>
        <v>MUESTRA</v>
      </c>
      <c r="AC3121" t="s">
        <v>2398</v>
      </c>
      <c r="AD3121" t="s">
        <v>11552</v>
      </c>
    </row>
    <row r="3122" spans="1:30" x14ac:dyDescent="0.25">
      <c r="A3122" s="5" t="str">
        <f t="shared" si="48"/>
        <v>R 19 - D 43 - 451 - 3263</v>
      </c>
      <c r="B3122" s="23" t="s">
        <v>2347</v>
      </c>
      <c r="C3122" t="s">
        <v>161</v>
      </c>
      <c r="D3122" t="s">
        <v>677</v>
      </c>
      <c r="E3122" t="s">
        <v>678</v>
      </c>
      <c r="F3122" t="s">
        <v>134</v>
      </c>
      <c r="G3122" t="s">
        <v>134</v>
      </c>
      <c r="H3122" t="s">
        <v>5081</v>
      </c>
      <c r="I3122" t="s">
        <v>20</v>
      </c>
      <c r="J3122" t="s">
        <v>2349</v>
      </c>
      <c r="K3122" t="s">
        <v>21</v>
      </c>
      <c r="M3122" t="s">
        <v>5082</v>
      </c>
      <c r="N3122" t="s">
        <v>22</v>
      </c>
      <c r="O3122" t="s">
        <v>23</v>
      </c>
      <c r="P3122" t="s">
        <v>26</v>
      </c>
      <c r="Q3122" t="s">
        <v>2348</v>
      </c>
      <c r="R3122" s="13">
        <v>24</v>
      </c>
      <c r="S3122" s="13">
        <v>1</v>
      </c>
      <c r="T3122" s="21">
        <v>1</v>
      </c>
      <c r="V3122" t="s">
        <v>2154</v>
      </c>
      <c r="W3122" t="s">
        <v>17595</v>
      </c>
      <c r="X3122" s="20" t="str">
        <f>+IF(V3122="","-",CONCATENATE(V3122,"_",W3122))</f>
        <v>FINES_R19</v>
      </c>
      <c r="Y3122" s="59">
        <v>0.59401339292526245</v>
      </c>
      <c r="Z3122" t="s">
        <v>134</v>
      </c>
      <c r="AA3122" t="s">
        <v>2394</v>
      </c>
      <c r="AB3122" t="str">
        <f>+IF(W3122="","-",IF(W3122="UNICO","CENSO","MUESTRA"))</f>
        <v>MUESTRA</v>
      </c>
      <c r="AC3122" t="s">
        <v>2398</v>
      </c>
      <c r="AD3122" t="s">
        <v>5083</v>
      </c>
    </row>
    <row r="3123" spans="1:30" x14ac:dyDescent="0.25">
      <c r="A3123" s="5" t="str">
        <f t="shared" si="48"/>
        <v>R 19 - D 43 - 451 - 3844</v>
      </c>
      <c r="B3123" s="23" t="s">
        <v>2347</v>
      </c>
      <c r="C3123" t="s">
        <v>161</v>
      </c>
      <c r="D3123" t="s">
        <v>677</v>
      </c>
      <c r="E3123" t="s">
        <v>678</v>
      </c>
      <c r="F3123" t="s">
        <v>134</v>
      </c>
      <c r="G3123" t="s">
        <v>134</v>
      </c>
      <c r="H3123" t="s">
        <v>4880</v>
      </c>
      <c r="I3123" t="s">
        <v>20</v>
      </c>
      <c r="J3123" t="s">
        <v>2349</v>
      </c>
      <c r="K3123" t="s">
        <v>21</v>
      </c>
      <c r="M3123" t="s">
        <v>4881</v>
      </c>
      <c r="N3123" t="s">
        <v>22</v>
      </c>
      <c r="O3123" t="s">
        <v>23</v>
      </c>
      <c r="P3123" t="s">
        <v>26</v>
      </c>
      <c r="Q3123" t="s">
        <v>2348</v>
      </c>
      <c r="R3123" s="13">
        <v>63</v>
      </c>
      <c r="S3123" s="13">
        <v>3</v>
      </c>
      <c r="T3123" s="21">
        <v>1</v>
      </c>
      <c r="V3123" t="s">
        <v>2154</v>
      </c>
      <c r="W3123" t="s">
        <v>17595</v>
      </c>
      <c r="X3123" s="20" t="str">
        <f>+IF(V3123="","-",CONCATENATE(V3123,"_",W3123))</f>
        <v>FINES_R19</v>
      </c>
      <c r="Y3123" s="59">
        <v>0.59885740280151367</v>
      </c>
      <c r="Z3123" t="s">
        <v>134</v>
      </c>
      <c r="AA3123" t="s">
        <v>2394</v>
      </c>
      <c r="AB3123" t="str">
        <f>+IF(W3123="","-",IF(W3123="UNICO","CENSO","MUESTRA"))</f>
        <v>MUESTRA</v>
      </c>
      <c r="AC3123" t="s">
        <v>2398</v>
      </c>
      <c r="AD3123" t="s">
        <v>4882</v>
      </c>
    </row>
    <row r="3124" spans="1:30" x14ac:dyDescent="0.25">
      <c r="A3124" s="5" t="str">
        <f t="shared" si="48"/>
        <v>R 19 - D 43 - 451 - 4032</v>
      </c>
      <c r="B3124" s="23" t="s">
        <v>2347</v>
      </c>
      <c r="C3124" t="s">
        <v>161</v>
      </c>
      <c r="D3124" t="s">
        <v>677</v>
      </c>
      <c r="E3124" t="s">
        <v>678</v>
      </c>
      <c r="F3124" t="s">
        <v>134</v>
      </c>
      <c r="G3124" t="s">
        <v>134</v>
      </c>
      <c r="H3124" t="s">
        <v>5226</v>
      </c>
      <c r="I3124" t="s">
        <v>20</v>
      </c>
      <c r="J3124" t="s">
        <v>2349</v>
      </c>
      <c r="K3124" t="s">
        <v>21</v>
      </c>
      <c r="M3124" t="s">
        <v>5227</v>
      </c>
      <c r="N3124" t="s">
        <v>22</v>
      </c>
      <c r="O3124" t="s">
        <v>23</v>
      </c>
      <c r="P3124" t="s">
        <v>26</v>
      </c>
      <c r="Q3124" t="s">
        <v>2348</v>
      </c>
      <c r="R3124" s="13">
        <v>38</v>
      </c>
      <c r="S3124" s="13">
        <v>2</v>
      </c>
      <c r="T3124" s="21">
        <v>1</v>
      </c>
      <c r="V3124" t="s">
        <v>2154</v>
      </c>
      <c r="W3124" t="s">
        <v>17595</v>
      </c>
      <c r="X3124" s="20" t="str">
        <f>+IF(V3124="","-",CONCATENATE(V3124,"_",W3124))</f>
        <v>FINES_R19</v>
      </c>
      <c r="Y3124" s="59">
        <v>0.59903049468994141</v>
      </c>
      <c r="Z3124" t="s">
        <v>134</v>
      </c>
      <c r="AA3124" t="s">
        <v>2394</v>
      </c>
      <c r="AB3124" t="str">
        <f>+IF(W3124="","-",IF(W3124="UNICO","CENSO","MUESTRA"))</f>
        <v>MUESTRA</v>
      </c>
      <c r="AC3124" t="s">
        <v>2398</v>
      </c>
      <c r="AD3124" t="s">
        <v>5228</v>
      </c>
    </row>
    <row r="3125" spans="1:30" x14ac:dyDescent="0.25">
      <c r="A3125" s="5" t="str">
        <f t="shared" si="48"/>
        <v>R 19 - D 43 - 451 - 0345</v>
      </c>
      <c r="B3125" s="23" t="s">
        <v>2347</v>
      </c>
      <c r="C3125" t="s">
        <v>161</v>
      </c>
      <c r="D3125" t="s">
        <v>677</v>
      </c>
      <c r="E3125" t="s">
        <v>678</v>
      </c>
      <c r="F3125" t="s">
        <v>134</v>
      </c>
      <c r="G3125" t="s">
        <v>134</v>
      </c>
      <c r="H3125" t="s">
        <v>11521</v>
      </c>
      <c r="I3125" t="s">
        <v>20</v>
      </c>
      <c r="J3125" t="s">
        <v>2349</v>
      </c>
      <c r="K3125" t="s">
        <v>21</v>
      </c>
      <c r="M3125" t="s">
        <v>11522</v>
      </c>
      <c r="N3125" t="s">
        <v>22</v>
      </c>
      <c r="O3125" t="s">
        <v>23</v>
      </c>
      <c r="P3125" t="s">
        <v>26</v>
      </c>
      <c r="Q3125" t="s">
        <v>2348</v>
      </c>
      <c r="R3125" s="13">
        <v>0</v>
      </c>
      <c r="S3125" s="13">
        <v>1</v>
      </c>
      <c r="T3125" s="21">
        <v>1</v>
      </c>
      <c r="V3125" t="s">
        <v>2154</v>
      </c>
      <c r="W3125" t="s">
        <v>17595</v>
      </c>
      <c r="X3125" s="20" t="str">
        <f>+IF(V3125="","-",CONCATENATE(V3125,"_",W3125))</f>
        <v>FINES_R19</v>
      </c>
      <c r="Y3125" s="59">
        <v>0.59915810823440552</v>
      </c>
      <c r="Z3125" t="s">
        <v>134</v>
      </c>
      <c r="AA3125" t="s">
        <v>2394</v>
      </c>
      <c r="AB3125" t="str">
        <f>+IF(W3125="","-",IF(W3125="UNICO","CENSO","MUESTRA"))</f>
        <v>MUESTRA</v>
      </c>
      <c r="AC3125" t="s">
        <v>2397</v>
      </c>
      <c r="AD3125" t="s">
        <v>11523</v>
      </c>
    </row>
    <row r="3126" spans="1:30" x14ac:dyDescent="0.25">
      <c r="A3126" s="5" t="str">
        <f t="shared" si="48"/>
        <v>R 19 - D 33 - 451 - 4535</v>
      </c>
      <c r="B3126" s="23" t="s">
        <v>2347</v>
      </c>
      <c r="C3126" t="s">
        <v>161</v>
      </c>
      <c r="D3126" t="s">
        <v>620</v>
      </c>
      <c r="E3126" t="s">
        <v>621</v>
      </c>
      <c r="F3126" t="s">
        <v>134</v>
      </c>
      <c r="G3126" t="s">
        <v>134</v>
      </c>
      <c r="H3126" t="s">
        <v>11476</v>
      </c>
      <c r="I3126" t="s">
        <v>20</v>
      </c>
      <c r="J3126" t="s">
        <v>2349</v>
      </c>
      <c r="K3126" t="s">
        <v>21</v>
      </c>
      <c r="M3126" t="s">
        <v>11477</v>
      </c>
      <c r="N3126" t="s">
        <v>22</v>
      </c>
      <c r="O3126" t="s">
        <v>23</v>
      </c>
      <c r="P3126" t="s">
        <v>26</v>
      </c>
      <c r="Q3126" t="s">
        <v>2348</v>
      </c>
      <c r="R3126" s="13">
        <v>20</v>
      </c>
      <c r="S3126" s="13">
        <v>1</v>
      </c>
      <c r="T3126" s="21">
        <v>1</v>
      </c>
      <c r="V3126" t="s">
        <v>2154</v>
      </c>
      <c r="W3126" t="s">
        <v>17595</v>
      </c>
      <c r="X3126" s="20" t="str">
        <f>+IF(V3126="","-",CONCATENATE(V3126,"_",W3126))</f>
        <v>FINES_R19</v>
      </c>
      <c r="Y3126" s="59">
        <v>0.6</v>
      </c>
      <c r="Z3126" t="s">
        <v>134</v>
      </c>
      <c r="AA3126" t="s">
        <v>2394</v>
      </c>
      <c r="AB3126" t="str">
        <f>+IF(W3126="","-",IF(W3126="UNICO","CENSO","MUESTRA"))</f>
        <v>MUESTRA</v>
      </c>
      <c r="AC3126" t="s">
        <v>2398</v>
      </c>
      <c r="AD3126" t="s">
        <v>11478</v>
      </c>
    </row>
    <row r="3127" spans="1:30" x14ac:dyDescent="0.25">
      <c r="A3127" s="5" t="str">
        <f t="shared" si="48"/>
        <v>R 19 - D 43 - 451 - 0498</v>
      </c>
      <c r="B3127" s="23" t="s">
        <v>2347</v>
      </c>
      <c r="C3127" t="s">
        <v>161</v>
      </c>
      <c r="D3127" t="s">
        <v>677</v>
      </c>
      <c r="E3127" t="s">
        <v>678</v>
      </c>
      <c r="F3127" t="s">
        <v>134</v>
      </c>
      <c r="G3127" t="s">
        <v>134</v>
      </c>
      <c r="H3127" t="s">
        <v>5008</v>
      </c>
      <c r="I3127" t="s">
        <v>20</v>
      </c>
      <c r="J3127" t="s">
        <v>2349</v>
      </c>
      <c r="K3127" t="s">
        <v>21</v>
      </c>
      <c r="M3127" t="s">
        <v>5009</v>
      </c>
      <c r="N3127" t="s">
        <v>22</v>
      </c>
      <c r="O3127" t="s">
        <v>23</v>
      </c>
      <c r="P3127" t="s">
        <v>26</v>
      </c>
      <c r="Q3127" t="s">
        <v>2348</v>
      </c>
      <c r="R3127" s="13">
        <v>17</v>
      </c>
      <c r="S3127" s="13">
        <v>1</v>
      </c>
      <c r="T3127" s="21">
        <v>1</v>
      </c>
      <c r="V3127" t="s">
        <v>2154</v>
      </c>
      <c r="W3127" t="s">
        <v>17595</v>
      </c>
      <c r="X3127" s="20" t="str">
        <f>+IF(V3127="","-",CONCATENATE(V3127,"_",W3127))</f>
        <v>FINES_R19</v>
      </c>
      <c r="Y3127" s="59">
        <v>0.61794537305831909</v>
      </c>
      <c r="Z3127" t="s">
        <v>134</v>
      </c>
      <c r="AA3127" t="s">
        <v>2394</v>
      </c>
      <c r="AB3127" t="str">
        <f>+IF(W3127="","-",IF(W3127="UNICO","CENSO","MUESTRA"))</f>
        <v>MUESTRA</v>
      </c>
      <c r="AC3127" t="s">
        <v>2398</v>
      </c>
      <c r="AD3127" t="s">
        <v>5010</v>
      </c>
    </row>
    <row r="3128" spans="1:30" x14ac:dyDescent="0.25">
      <c r="A3128" s="5" t="str">
        <f t="shared" si="48"/>
        <v>R 19 - D 43 - 451 - 4553</v>
      </c>
      <c r="B3128" s="23" t="s">
        <v>2347</v>
      </c>
      <c r="C3128" t="s">
        <v>161</v>
      </c>
      <c r="D3128" t="s">
        <v>677</v>
      </c>
      <c r="E3128" t="s">
        <v>678</v>
      </c>
      <c r="F3128" t="s">
        <v>134</v>
      </c>
      <c r="G3128" t="s">
        <v>134</v>
      </c>
      <c r="H3128" t="s">
        <v>4956</v>
      </c>
      <c r="I3128" t="s">
        <v>20</v>
      </c>
      <c r="J3128" t="s">
        <v>2349</v>
      </c>
      <c r="K3128" t="s">
        <v>21</v>
      </c>
      <c r="M3128" t="s">
        <v>4957</v>
      </c>
      <c r="N3128" t="s">
        <v>22</v>
      </c>
      <c r="O3128" t="s">
        <v>23</v>
      </c>
      <c r="P3128" t="s">
        <v>26</v>
      </c>
      <c r="Q3128" t="s">
        <v>2348</v>
      </c>
      <c r="R3128" s="13">
        <v>25</v>
      </c>
      <c r="S3128" s="13">
        <v>1</v>
      </c>
      <c r="T3128" s="21">
        <v>1</v>
      </c>
      <c r="V3128" t="s">
        <v>2154</v>
      </c>
      <c r="W3128" t="s">
        <v>17595</v>
      </c>
      <c r="X3128" s="20" t="str">
        <f>+IF(V3128="","-",CONCATENATE(V3128,"_",W3128))</f>
        <v>FINES_R19</v>
      </c>
      <c r="Y3128" s="59">
        <v>0.62401217222213745</v>
      </c>
      <c r="Z3128" t="s">
        <v>134</v>
      </c>
      <c r="AA3128" t="s">
        <v>2394</v>
      </c>
      <c r="AB3128" t="str">
        <f>+IF(W3128="","-",IF(W3128="UNICO","CENSO","MUESTRA"))</f>
        <v>MUESTRA</v>
      </c>
      <c r="AC3128" t="s">
        <v>2398</v>
      </c>
      <c r="AD3128" t="s">
        <v>4958</v>
      </c>
    </row>
    <row r="3129" spans="1:30" x14ac:dyDescent="0.25">
      <c r="A3129" s="5" t="str">
        <f t="shared" si="48"/>
        <v>R 19 - D 43 - 451 - 0390</v>
      </c>
      <c r="B3129" s="23" t="s">
        <v>2347</v>
      </c>
      <c r="C3129" t="s">
        <v>161</v>
      </c>
      <c r="D3129" t="s">
        <v>677</v>
      </c>
      <c r="E3129" t="s">
        <v>678</v>
      </c>
      <c r="F3129" t="s">
        <v>134</v>
      </c>
      <c r="G3129" t="s">
        <v>134</v>
      </c>
      <c r="H3129" t="s">
        <v>5004</v>
      </c>
      <c r="I3129" t="s">
        <v>20</v>
      </c>
      <c r="J3129" t="s">
        <v>2349</v>
      </c>
      <c r="K3129" t="s">
        <v>21</v>
      </c>
      <c r="M3129" t="s">
        <v>18106</v>
      </c>
      <c r="N3129" t="s">
        <v>22</v>
      </c>
      <c r="O3129" t="s">
        <v>23</v>
      </c>
      <c r="P3129" t="s">
        <v>26</v>
      </c>
      <c r="Q3129" t="s">
        <v>2348</v>
      </c>
      <c r="R3129" s="13">
        <v>68</v>
      </c>
      <c r="S3129" s="13">
        <v>2</v>
      </c>
      <c r="T3129" s="21">
        <v>1</v>
      </c>
      <c r="V3129" t="s">
        <v>2154</v>
      </c>
      <c r="W3129" t="s">
        <v>17595</v>
      </c>
      <c r="X3129" s="20" t="str">
        <f>+IF(V3129="","-",CONCATENATE(V3129,"_",W3129))</f>
        <v>FINES_R19</v>
      </c>
      <c r="Y3129" s="59">
        <v>0.62401217222213745</v>
      </c>
      <c r="Z3129" t="s">
        <v>134</v>
      </c>
      <c r="AA3129" t="s">
        <v>2394</v>
      </c>
      <c r="AB3129" t="str">
        <f>+IF(W3129="","-",IF(W3129="UNICO","CENSO","MUESTRA"))</f>
        <v>MUESTRA</v>
      </c>
      <c r="AC3129" t="s">
        <v>2398</v>
      </c>
      <c r="AD3129" t="s">
        <v>5006</v>
      </c>
    </row>
    <row r="3130" spans="1:30" x14ac:dyDescent="0.25">
      <c r="A3130" s="5" t="str">
        <f t="shared" si="48"/>
        <v>R 19 - D 43 - 451 - 3712</v>
      </c>
      <c r="B3130" s="23" t="s">
        <v>2347</v>
      </c>
      <c r="C3130" t="s">
        <v>161</v>
      </c>
      <c r="D3130" t="s">
        <v>677</v>
      </c>
      <c r="E3130" t="s">
        <v>678</v>
      </c>
      <c r="F3130" t="s">
        <v>134</v>
      </c>
      <c r="G3130" t="s">
        <v>134</v>
      </c>
      <c r="H3130" t="s">
        <v>4868</v>
      </c>
      <c r="I3130" t="s">
        <v>20</v>
      </c>
      <c r="J3130" t="s">
        <v>2349</v>
      </c>
      <c r="K3130" t="s">
        <v>21</v>
      </c>
      <c r="M3130" t="s">
        <v>4869</v>
      </c>
      <c r="N3130" t="s">
        <v>22</v>
      </c>
      <c r="O3130" t="s">
        <v>23</v>
      </c>
      <c r="P3130" t="s">
        <v>26</v>
      </c>
      <c r="Q3130" t="s">
        <v>2348</v>
      </c>
      <c r="R3130" s="13">
        <v>59</v>
      </c>
      <c r="S3130" s="13">
        <v>2</v>
      </c>
      <c r="T3130" s="21">
        <v>1</v>
      </c>
      <c r="V3130" t="s">
        <v>2154</v>
      </c>
      <c r="W3130" t="s">
        <v>17595</v>
      </c>
      <c r="X3130" s="20" t="str">
        <f>+IF(V3130="","-",CONCATENATE(V3130,"_",W3130))</f>
        <v>FINES_R19</v>
      </c>
      <c r="Y3130" s="59">
        <v>0.62683635950088501</v>
      </c>
      <c r="Z3130" t="s">
        <v>134</v>
      </c>
      <c r="AA3130" t="s">
        <v>2394</v>
      </c>
      <c r="AB3130" t="str">
        <f>+IF(W3130="","-",IF(W3130="UNICO","CENSO","MUESTRA"))</f>
        <v>MUESTRA</v>
      </c>
      <c r="AC3130" t="s">
        <v>2398</v>
      </c>
      <c r="AD3130" t="s">
        <v>4870</v>
      </c>
    </row>
    <row r="3131" spans="1:30" x14ac:dyDescent="0.25">
      <c r="A3131" s="5" t="str">
        <f t="shared" si="48"/>
        <v>R 19 - D 43 - 451 - 3985</v>
      </c>
      <c r="B3131" s="23" t="s">
        <v>2347</v>
      </c>
      <c r="C3131" t="s">
        <v>161</v>
      </c>
      <c r="D3131" t="s">
        <v>677</v>
      </c>
      <c r="E3131" t="s">
        <v>678</v>
      </c>
      <c r="F3131" t="s">
        <v>134</v>
      </c>
      <c r="G3131" t="s">
        <v>134</v>
      </c>
      <c r="H3131" t="s">
        <v>5140</v>
      </c>
      <c r="I3131" t="s">
        <v>20</v>
      </c>
      <c r="J3131" t="s">
        <v>2349</v>
      </c>
      <c r="K3131" t="s">
        <v>21</v>
      </c>
      <c r="M3131" t="s">
        <v>5141</v>
      </c>
      <c r="N3131" t="s">
        <v>22</v>
      </c>
      <c r="O3131" t="s">
        <v>23</v>
      </c>
      <c r="P3131" t="s">
        <v>26</v>
      </c>
      <c r="Q3131" t="s">
        <v>2348</v>
      </c>
      <c r="R3131" s="13">
        <v>59</v>
      </c>
      <c r="S3131" s="13">
        <v>2</v>
      </c>
      <c r="T3131" s="21">
        <v>1</v>
      </c>
      <c r="V3131" t="s">
        <v>2154</v>
      </c>
      <c r="W3131" t="s">
        <v>17595</v>
      </c>
      <c r="X3131" s="20" t="str">
        <f>+IF(V3131="","-",CONCATENATE(V3131,"_",W3131))</f>
        <v>FINES_R19</v>
      </c>
      <c r="Y3131" s="59">
        <v>0.62683635950088501</v>
      </c>
      <c r="Z3131" t="s">
        <v>134</v>
      </c>
      <c r="AA3131" t="s">
        <v>2394</v>
      </c>
      <c r="AB3131" t="str">
        <f>+IF(W3131="","-",IF(W3131="UNICO","CENSO","MUESTRA"))</f>
        <v>MUESTRA</v>
      </c>
      <c r="AC3131" t="s">
        <v>2398</v>
      </c>
      <c r="AD3131" t="s">
        <v>5142</v>
      </c>
    </row>
    <row r="3132" spans="1:30" x14ac:dyDescent="0.25">
      <c r="A3132" s="5" t="str">
        <f t="shared" si="48"/>
        <v>R 19 - D 43 - 451 - 4385</v>
      </c>
      <c r="B3132" s="23" t="s">
        <v>2347</v>
      </c>
      <c r="C3132" t="s">
        <v>161</v>
      </c>
      <c r="D3132" t="s">
        <v>677</v>
      </c>
      <c r="E3132" t="s">
        <v>678</v>
      </c>
      <c r="F3132" t="s">
        <v>134</v>
      </c>
      <c r="G3132" t="s">
        <v>134</v>
      </c>
      <c r="H3132" t="s">
        <v>11571</v>
      </c>
      <c r="I3132" t="s">
        <v>20</v>
      </c>
      <c r="J3132" t="s">
        <v>2349</v>
      </c>
      <c r="K3132" t="s">
        <v>21</v>
      </c>
      <c r="M3132" t="s">
        <v>11572</v>
      </c>
      <c r="N3132" t="s">
        <v>22</v>
      </c>
      <c r="O3132" t="s">
        <v>23</v>
      </c>
      <c r="P3132" t="s">
        <v>26</v>
      </c>
      <c r="Q3132" t="s">
        <v>2348</v>
      </c>
      <c r="R3132" s="13">
        <v>26</v>
      </c>
      <c r="S3132" s="13">
        <v>1</v>
      </c>
      <c r="T3132" s="21">
        <v>1</v>
      </c>
      <c r="V3132" t="s">
        <v>2154</v>
      </c>
      <c r="W3132" t="s">
        <v>17595</v>
      </c>
      <c r="X3132" s="20" t="str">
        <f>+IF(V3132="","-",CONCATENATE(V3132,"_",W3132))</f>
        <v>FINES_R19</v>
      </c>
      <c r="Y3132" s="59">
        <v>0.62683635950088501</v>
      </c>
      <c r="Z3132" t="s">
        <v>134</v>
      </c>
      <c r="AA3132" t="s">
        <v>2394</v>
      </c>
      <c r="AB3132" t="str">
        <f>+IF(W3132="","-",IF(W3132="UNICO","CENSO","MUESTRA"))</f>
        <v>MUESTRA</v>
      </c>
      <c r="AC3132" t="s">
        <v>2397</v>
      </c>
      <c r="AD3132" t="s">
        <v>11573</v>
      </c>
    </row>
    <row r="3133" spans="1:30" x14ac:dyDescent="0.25">
      <c r="A3133" s="5" t="str">
        <f t="shared" si="48"/>
        <v>R 19 - D 43 - 451 - 3843</v>
      </c>
      <c r="B3133" s="23" t="s">
        <v>2347</v>
      </c>
      <c r="C3133" t="s">
        <v>161</v>
      </c>
      <c r="D3133" t="s">
        <v>677</v>
      </c>
      <c r="E3133" t="s">
        <v>678</v>
      </c>
      <c r="F3133" t="s">
        <v>134</v>
      </c>
      <c r="G3133" t="s">
        <v>134</v>
      </c>
      <c r="H3133" t="s">
        <v>4987</v>
      </c>
      <c r="I3133" t="s">
        <v>20</v>
      </c>
      <c r="J3133" t="s">
        <v>2349</v>
      </c>
      <c r="K3133" t="s">
        <v>21</v>
      </c>
      <c r="M3133" t="s">
        <v>18107</v>
      </c>
      <c r="N3133" t="s">
        <v>22</v>
      </c>
      <c r="O3133" t="s">
        <v>23</v>
      </c>
      <c r="P3133" t="s">
        <v>26</v>
      </c>
      <c r="Q3133" t="s">
        <v>2348</v>
      </c>
      <c r="R3133" s="13">
        <v>63</v>
      </c>
      <c r="S3133" s="13">
        <v>3</v>
      </c>
      <c r="T3133" s="21">
        <v>1</v>
      </c>
      <c r="V3133" t="s">
        <v>2154</v>
      </c>
      <c r="W3133" t="s">
        <v>17595</v>
      </c>
      <c r="X3133" s="20" t="str">
        <f>+IF(V3133="","-",CONCATENATE(V3133,"_",W3133))</f>
        <v>FINES_R19</v>
      </c>
      <c r="Y3133" s="59">
        <v>0.63544750213623047</v>
      </c>
      <c r="Z3133" t="s">
        <v>134</v>
      </c>
      <c r="AA3133" t="s">
        <v>2394</v>
      </c>
      <c r="AB3133" t="str">
        <f>+IF(W3133="","-",IF(W3133="UNICO","CENSO","MUESTRA"))</f>
        <v>MUESTRA</v>
      </c>
      <c r="AC3133" t="s">
        <v>2398</v>
      </c>
      <c r="AD3133" t="s">
        <v>4989</v>
      </c>
    </row>
    <row r="3134" spans="1:30" x14ac:dyDescent="0.25">
      <c r="A3134" s="5" t="str">
        <f t="shared" si="48"/>
        <v>R 19 - D 43 - 451 - 2206</v>
      </c>
      <c r="B3134" s="23" t="s">
        <v>2347</v>
      </c>
      <c r="C3134" t="s">
        <v>161</v>
      </c>
      <c r="D3134" t="s">
        <v>677</v>
      </c>
      <c r="E3134" t="s">
        <v>678</v>
      </c>
      <c r="F3134" t="s">
        <v>134</v>
      </c>
      <c r="G3134" t="s">
        <v>134</v>
      </c>
      <c r="H3134" t="s">
        <v>11529</v>
      </c>
      <c r="I3134" t="s">
        <v>20</v>
      </c>
      <c r="J3134" t="s">
        <v>2349</v>
      </c>
      <c r="K3134" t="s">
        <v>21</v>
      </c>
      <c r="M3134" t="s">
        <v>11530</v>
      </c>
      <c r="N3134" t="s">
        <v>22</v>
      </c>
      <c r="O3134" t="s">
        <v>23</v>
      </c>
      <c r="P3134" t="s">
        <v>26</v>
      </c>
      <c r="Q3134" t="s">
        <v>2348</v>
      </c>
      <c r="R3134" s="13">
        <v>0</v>
      </c>
      <c r="S3134" s="13">
        <v>1</v>
      </c>
      <c r="T3134" s="21">
        <v>1</v>
      </c>
      <c r="V3134" t="s">
        <v>2154</v>
      </c>
      <c r="W3134" t="s">
        <v>17595</v>
      </c>
      <c r="X3134" s="20" t="str">
        <f>+IF(V3134="","-",CONCATENATE(V3134,"_",W3134))</f>
        <v>FINES_R19</v>
      </c>
      <c r="Y3134" s="59">
        <v>0.63814789056777954</v>
      </c>
      <c r="Z3134" t="s">
        <v>134</v>
      </c>
      <c r="AA3134" t="s">
        <v>2394</v>
      </c>
      <c r="AB3134" t="str">
        <f>+IF(W3134="","-",IF(W3134="UNICO","CENSO","MUESTRA"))</f>
        <v>MUESTRA</v>
      </c>
      <c r="AC3134" t="s">
        <v>2398</v>
      </c>
      <c r="AD3134" t="s">
        <v>11531</v>
      </c>
    </row>
    <row r="3135" spans="1:30" x14ac:dyDescent="0.25">
      <c r="A3135" s="5" t="str">
        <f t="shared" si="48"/>
        <v>R 19 - D 43 - 451 - 4162</v>
      </c>
      <c r="B3135" s="23" t="s">
        <v>2347</v>
      </c>
      <c r="C3135" t="s">
        <v>161</v>
      </c>
      <c r="D3135" t="s">
        <v>677</v>
      </c>
      <c r="E3135" t="s">
        <v>678</v>
      </c>
      <c r="F3135" t="s">
        <v>134</v>
      </c>
      <c r="G3135" t="s">
        <v>134</v>
      </c>
      <c r="H3135" t="s">
        <v>4928</v>
      </c>
      <c r="I3135" t="s">
        <v>20</v>
      </c>
      <c r="J3135" t="s">
        <v>2349</v>
      </c>
      <c r="K3135" t="s">
        <v>21</v>
      </c>
      <c r="M3135" t="s">
        <v>4929</v>
      </c>
      <c r="N3135" t="s">
        <v>22</v>
      </c>
      <c r="O3135" t="s">
        <v>23</v>
      </c>
      <c r="P3135" t="s">
        <v>26</v>
      </c>
      <c r="Q3135" t="s">
        <v>2348</v>
      </c>
      <c r="R3135" s="13">
        <v>22</v>
      </c>
      <c r="S3135" s="13">
        <v>1</v>
      </c>
      <c r="T3135" s="21">
        <v>1</v>
      </c>
      <c r="V3135" t="s">
        <v>2154</v>
      </c>
      <c r="W3135" t="s">
        <v>17595</v>
      </c>
      <c r="X3135" s="20" t="str">
        <f>+IF(V3135="","-",CONCATENATE(V3135,"_",W3135))</f>
        <v>FINES_R19</v>
      </c>
      <c r="Y3135" s="59">
        <v>0.64623039960861206</v>
      </c>
      <c r="Z3135" t="s">
        <v>134</v>
      </c>
      <c r="AA3135" t="s">
        <v>2394</v>
      </c>
      <c r="AB3135" t="str">
        <f>+IF(W3135="","-",IF(W3135="UNICO","CENSO","MUESTRA"))</f>
        <v>MUESTRA</v>
      </c>
      <c r="AC3135" t="s">
        <v>2397</v>
      </c>
      <c r="AD3135" t="s">
        <v>4930</v>
      </c>
    </row>
    <row r="3136" spans="1:30" x14ac:dyDescent="0.25">
      <c r="A3136" s="5" t="str">
        <f t="shared" si="48"/>
        <v>R 19 - D 43 - 451 - 4418</v>
      </c>
      <c r="B3136" s="23" t="s">
        <v>2347</v>
      </c>
      <c r="C3136" t="s">
        <v>161</v>
      </c>
      <c r="D3136" t="s">
        <v>677</v>
      </c>
      <c r="E3136" t="s">
        <v>678</v>
      </c>
      <c r="F3136" t="s">
        <v>134</v>
      </c>
      <c r="G3136" t="s">
        <v>134</v>
      </c>
      <c r="H3136" t="s">
        <v>11491</v>
      </c>
      <c r="I3136" t="s">
        <v>20</v>
      </c>
      <c r="J3136" t="s">
        <v>2349</v>
      </c>
      <c r="K3136" t="s">
        <v>21</v>
      </c>
      <c r="M3136" t="s">
        <v>11492</v>
      </c>
      <c r="N3136" t="s">
        <v>22</v>
      </c>
      <c r="O3136" t="s">
        <v>23</v>
      </c>
      <c r="P3136" t="s">
        <v>26</v>
      </c>
      <c r="Q3136" t="s">
        <v>2348</v>
      </c>
      <c r="R3136" s="13">
        <v>10</v>
      </c>
      <c r="S3136" s="13">
        <v>1</v>
      </c>
      <c r="T3136" s="21">
        <v>1</v>
      </c>
      <c r="V3136" t="s">
        <v>2154</v>
      </c>
      <c r="W3136" t="s">
        <v>17595</v>
      </c>
      <c r="X3136" s="20" t="str">
        <f>+IF(V3136="","-",CONCATENATE(V3136,"_",W3136))</f>
        <v>FINES_R19</v>
      </c>
      <c r="Y3136" s="59">
        <v>0.64853763580322266</v>
      </c>
      <c r="Z3136" t="s">
        <v>134</v>
      </c>
      <c r="AA3136" t="s">
        <v>2394</v>
      </c>
      <c r="AB3136" t="str">
        <f>+IF(W3136="","-",IF(W3136="UNICO","CENSO","MUESTRA"))</f>
        <v>MUESTRA</v>
      </c>
      <c r="AC3136" t="s">
        <v>2397</v>
      </c>
      <c r="AD3136" t="s">
        <v>11493</v>
      </c>
    </row>
    <row r="3137" spans="1:30" x14ac:dyDescent="0.25">
      <c r="A3137" s="5" t="str">
        <f t="shared" si="48"/>
        <v>R 19 - D 43 - 451 - 3737</v>
      </c>
      <c r="B3137" s="23" t="s">
        <v>2347</v>
      </c>
      <c r="C3137" t="s">
        <v>161</v>
      </c>
      <c r="D3137" t="s">
        <v>677</v>
      </c>
      <c r="E3137" t="s">
        <v>678</v>
      </c>
      <c r="F3137" t="s">
        <v>134</v>
      </c>
      <c r="G3137" t="s">
        <v>134</v>
      </c>
      <c r="H3137" t="s">
        <v>4911</v>
      </c>
      <c r="I3137" t="s">
        <v>20</v>
      </c>
      <c r="J3137" t="s">
        <v>2349</v>
      </c>
      <c r="K3137" t="s">
        <v>21</v>
      </c>
      <c r="M3137" t="s">
        <v>4912</v>
      </c>
      <c r="N3137" t="s">
        <v>22</v>
      </c>
      <c r="O3137" t="s">
        <v>23</v>
      </c>
      <c r="P3137" t="s">
        <v>26</v>
      </c>
      <c r="Q3137" t="s">
        <v>2348</v>
      </c>
      <c r="R3137" s="13">
        <v>48</v>
      </c>
      <c r="S3137" s="13">
        <v>2</v>
      </c>
      <c r="T3137" s="21">
        <v>1</v>
      </c>
      <c r="V3137" t="s">
        <v>2154</v>
      </c>
      <c r="W3137" t="s">
        <v>17595</v>
      </c>
      <c r="X3137" s="20" t="str">
        <f>+IF(V3137="","-",CONCATENATE(V3137,"_",W3137))</f>
        <v>FINES_R19</v>
      </c>
      <c r="Y3137" s="59">
        <v>0.65103662014007568</v>
      </c>
      <c r="Z3137" t="s">
        <v>134</v>
      </c>
      <c r="AA3137" t="s">
        <v>2394</v>
      </c>
      <c r="AB3137" t="str">
        <f>+IF(W3137="","-",IF(W3137="UNICO","CENSO","MUESTRA"))</f>
        <v>MUESTRA</v>
      </c>
      <c r="AC3137" t="s">
        <v>2397</v>
      </c>
      <c r="AD3137" t="s">
        <v>4913</v>
      </c>
    </row>
    <row r="3138" spans="1:30" x14ac:dyDescent="0.25">
      <c r="A3138" s="5" t="str">
        <f t="shared" si="48"/>
        <v>R 19 - D 43 - 451 - 0424</v>
      </c>
      <c r="B3138" s="23" t="s">
        <v>2347</v>
      </c>
      <c r="C3138" t="s">
        <v>161</v>
      </c>
      <c r="D3138" t="s">
        <v>677</v>
      </c>
      <c r="E3138" t="s">
        <v>678</v>
      </c>
      <c r="F3138" t="s">
        <v>134</v>
      </c>
      <c r="G3138" t="s">
        <v>134</v>
      </c>
      <c r="H3138" t="s">
        <v>11499</v>
      </c>
      <c r="I3138" t="s">
        <v>20</v>
      </c>
      <c r="J3138" t="s">
        <v>2349</v>
      </c>
      <c r="K3138" t="s">
        <v>21</v>
      </c>
      <c r="M3138" t="s">
        <v>11500</v>
      </c>
      <c r="N3138" t="s">
        <v>22</v>
      </c>
      <c r="O3138" t="s">
        <v>23</v>
      </c>
      <c r="P3138" t="s">
        <v>26</v>
      </c>
      <c r="Q3138" t="s">
        <v>2348</v>
      </c>
      <c r="R3138" s="13">
        <v>15</v>
      </c>
      <c r="S3138" s="13">
        <v>2</v>
      </c>
      <c r="T3138" s="21">
        <v>1</v>
      </c>
      <c r="V3138" t="s">
        <v>2154</v>
      </c>
      <c r="W3138" t="s">
        <v>17595</v>
      </c>
      <c r="X3138" s="20" t="str">
        <f>+IF(V3138="","-",CONCATENATE(V3138,"_",W3138))</f>
        <v>FINES_R19</v>
      </c>
      <c r="Y3138" s="59">
        <v>0.65413010120391846</v>
      </c>
      <c r="Z3138" t="s">
        <v>134</v>
      </c>
      <c r="AA3138" t="s">
        <v>2394</v>
      </c>
      <c r="AB3138" t="str">
        <f>+IF(W3138="","-",IF(W3138="UNICO","CENSO","MUESTRA"))</f>
        <v>MUESTRA</v>
      </c>
      <c r="AC3138" t="s">
        <v>2397</v>
      </c>
      <c r="AD3138" t="s">
        <v>11501</v>
      </c>
    </row>
    <row r="3139" spans="1:30" x14ac:dyDescent="0.25">
      <c r="A3139" s="5" t="str">
        <f t="shared" ref="A3139:A3202" si="49">+H3139</f>
        <v>R 19 - D 43 - 451 - 4419</v>
      </c>
      <c r="B3139" s="23" t="s">
        <v>2347</v>
      </c>
      <c r="C3139" t="s">
        <v>161</v>
      </c>
      <c r="D3139" t="s">
        <v>677</v>
      </c>
      <c r="E3139" t="s">
        <v>678</v>
      </c>
      <c r="F3139" t="s">
        <v>134</v>
      </c>
      <c r="G3139" t="s">
        <v>134</v>
      </c>
      <c r="H3139" t="s">
        <v>11495</v>
      </c>
      <c r="I3139" t="s">
        <v>20</v>
      </c>
      <c r="J3139" t="s">
        <v>2349</v>
      </c>
      <c r="K3139" t="s">
        <v>21</v>
      </c>
      <c r="M3139" t="s">
        <v>11496</v>
      </c>
      <c r="N3139" t="s">
        <v>22</v>
      </c>
      <c r="O3139" t="s">
        <v>23</v>
      </c>
      <c r="P3139" t="s">
        <v>26</v>
      </c>
      <c r="Q3139" t="s">
        <v>2348</v>
      </c>
      <c r="R3139" s="13">
        <v>0</v>
      </c>
      <c r="S3139" s="13">
        <v>1</v>
      </c>
      <c r="T3139" s="21">
        <v>1</v>
      </c>
      <c r="V3139" t="s">
        <v>2154</v>
      </c>
      <c r="W3139" t="s">
        <v>17595</v>
      </c>
      <c r="X3139" s="20" t="str">
        <f>+IF(V3139="","-",CONCATENATE(V3139,"_",W3139))</f>
        <v>FINES_R19</v>
      </c>
      <c r="Y3139" s="59">
        <v>0.6566166877746582</v>
      </c>
      <c r="Z3139" t="s">
        <v>134</v>
      </c>
      <c r="AA3139" t="s">
        <v>2394</v>
      </c>
      <c r="AB3139" t="str">
        <f>+IF(W3139="","-",IF(W3139="UNICO","CENSO","MUESTRA"))</f>
        <v>MUESTRA</v>
      </c>
      <c r="AC3139" t="s">
        <v>2397</v>
      </c>
      <c r="AD3139" t="s">
        <v>11497</v>
      </c>
    </row>
    <row r="3140" spans="1:30" x14ac:dyDescent="0.25">
      <c r="A3140" s="5" t="str">
        <f t="shared" si="49"/>
        <v>R 19 - D 43 - 451 - 0358</v>
      </c>
      <c r="B3140" s="23" t="s">
        <v>2347</v>
      </c>
      <c r="C3140" t="s">
        <v>161</v>
      </c>
      <c r="D3140" t="s">
        <v>677</v>
      </c>
      <c r="E3140" t="s">
        <v>678</v>
      </c>
      <c r="F3140" t="s">
        <v>134</v>
      </c>
      <c r="G3140" t="s">
        <v>134</v>
      </c>
      <c r="H3140" t="s">
        <v>11546</v>
      </c>
      <c r="I3140" t="s">
        <v>20</v>
      </c>
      <c r="J3140" t="s">
        <v>2349</v>
      </c>
      <c r="K3140" t="s">
        <v>21</v>
      </c>
      <c r="M3140" t="s">
        <v>11547</v>
      </c>
      <c r="N3140" t="s">
        <v>22</v>
      </c>
      <c r="O3140" t="s">
        <v>23</v>
      </c>
      <c r="P3140" t="s">
        <v>26</v>
      </c>
      <c r="Q3140" t="s">
        <v>2348</v>
      </c>
      <c r="R3140" s="13">
        <v>9</v>
      </c>
      <c r="S3140" s="13">
        <v>1</v>
      </c>
      <c r="T3140" s="21">
        <v>1</v>
      </c>
      <c r="V3140" t="s">
        <v>2154</v>
      </c>
      <c r="W3140" t="s">
        <v>17595</v>
      </c>
      <c r="X3140" s="20" t="str">
        <f>+IF(V3140="","-",CONCATENATE(V3140,"_",W3140))</f>
        <v>FINES_R19</v>
      </c>
      <c r="Y3140" s="59">
        <v>0.65726947784423828</v>
      </c>
      <c r="Z3140" t="s">
        <v>134</v>
      </c>
      <c r="AA3140" t="s">
        <v>2394</v>
      </c>
      <c r="AB3140" t="str">
        <f>+IF(W3140="","-",IF(W3140="UNICO","CENSO","MUESTRA"))</f>
        <v>MUESTRA</v>
      </c>
      <c r="AC3140" t="s">
        <v>2398</v>
      </c>
      <c r="AD3140" t="s">
        <v>11548</v>
      </c>
    </row>
    <row r="3141" spans="1:30" x14ac:dyDescent="0.25">
      <c r="A3141" s="5" t="str">
        <f t="shared" si="49"/>
        <v>R 19 - D 43 - 451 - 4417</v>
      </c>
      <c r="B3141" s="23" t="s">
        <v>2347</v>
      </c>
      <c r="C3141" t="s">
        <v>161</v>
      </c>
      <c r="D3141" t="s">
        <v>677</v>
      </c>
      <c r="E3141" t="s">
        <v>678</v>
      </c>
      <c r="F3141" t="s">
        <v>134</v>
      </c>
      <c r="G3141" t="s">
        <v>134</v>
      </c>
      <c r="H3141" t="s">
        <v>11488</v>
      </c>
      <c r="I3141" t="s">
        <v>20</v>
      </c>
      <c r="J3141" t="s">
        <v>2349</v>
      </c>
      <c r="K3141" t="s">
        <v>21</v>
      </c>
      <c r="M3141" t="s">
        <v>5476</v>
      </c>
      <c r="N3141" t="s">
        <v>22</v>
      </c>
      <c r="O3141" t="s">
        <v>23</v>
      </c>
      <c r="P3141" t="s">
        <v>26</v>
      </c>
      <c r="Q3141" t="s">
        <v>2348</v>
      </c>
      <c r="R3141" s="13">
        <v>0</v>
      </c>
      <c r="S3141" s="13">
        <v>1</v>
      </c>
      <c r="T3141" s="21">
        <v>1</v>
      </c>
      <c r="V3141" t="s">
        <v>2154</v>
      </c>
      <c r="W3141" t="s">
        <v>17595</v>
      </c>
      <c r="X3141" s="20" t="str">
        <f>+IF(V3141="","-",CONCATENATE(V3141,"_",W3141))</f>
        <v>FINES_R19</v>
      </c>
      <c r="Y3141" s="59">
        <v>0.65823268890380859</v>
      </c>
      <c r="Z3141" t="s">
        <v>134</v>
      </c>
      <c r="AA3141" t="s">
        <v>2394</v>
      </c>
      <c r="AB3141" t="str">
        <f>+IF(W3141="","-",IF(W3141="UNICO","CENSO","MUESTRA"))</f>
        <v>MUESTRA</v>
      </c>
      <c r="AC3141" t="s">
        <v>2397</v>
      </c>
      <c r="AD3141" t="s">
        <v>11489</v>
      </c>
    </row>
    <row r="3142" spans="1:30" x14ac:dyDescent="0.25">
      <c r="A3142" s="5" t="str">
        <f t="shared" si="49"/>
        <v>R 19 - D 43 - 451 - 3469</v>
      </c>
      <c r="B3142" s="23" t="s">
        <v>2347</v>
      </c>
      <c r="C3142" t="s">
        <v>161</v>
      </c>
      <c r="D3142" t="s">
        <v>677</v>
      </c>
      <c r="E3142" t="s">
        <v>678</v>
      </c>
      <c r="F3142" t="s">
        <v>134</v>
      </c>
      <c r="G3142" t="s">
        <v>134</v>
      </c>
      <c r="H3142" t="s">
        <v>11508</v>
      </c>
      <c r="I3142" t="s">
        <v>20</v>
      </c>
      <c r="J3142" t="s">
        <v>2349</v>
      </c>
      <c r="K3142" t="s">
        <v>21</v>
      </c>
      <c r="M3142" t="s">
        <v>11509</v>
      </c>
      <c r="N3142" t="s">
        <v>22</v>
      </c>
      <c r="O3142" t="s">
        <v>23</v>
      </c>
      <c r="P3142" t="s">
        <v>26</v>
      </c>
      <c r="Q3142" t="s">
        <v>2348</v>
      </c>
      <c r="R3142" s="13">
        <v>0</v>
      </c>
      <c r="S3142" s="13">
        <v>1</v>
      </c>
      <c r="T3142" s="21">
        <v>1</v>
      </c>
      <c r="V3142" t="s">
        <v>2154</v>
      </c>
      <c r="W3142" t="s">
        <v>17595</v>
      </c>
      <c r="X3142" s="20" t="str">
        <f>+IF(V3142="","-",CONCATENATE(V3142,"_",W3142))</f>
        <v>FINES_R19</v>
      </c>
      <c r="Y3142" s="59">
        <v>0.66448527574539185</v>
      </c>
      <c r="Z3142" t="s">
        <v>134</v>
      </c>
      <c r="AA3142" t="s">
        <v>2394</v>
      </c>
      <c r="AB3142" t="str">
        <f>+IF(W3142="","-",IF(W3142="UNICO","CENSO","MUESTRA"))</f>
        <v>MUESTRA</v>
      </c>
      <c r="AC3142" t="s">
        <v>2397</v>
      </c>
      <c r="AD3142" t="s">
        <v>11510</v>
      </c>
    </row>
    <row r="3143" spans="1:30" x14ac:dyDescent="0.25">
      <c r="A3143" s="5" t="str">
        <f t="shared" si="49"/>
        <v>R 19 - D 43 - 451 - 4384</v>
      </c>
      <c r="B3143" s="23" t="s">
        <v>2347</v>
      </c>
      <c r="C3143" t="s">
        <v>161</v>
      </c>
      <c r="D3143" t="s">
        <v>677</v>
      </c>
      <c r="E3143" t="s">
        <v>678</v>
      </c>
      <c r="F3143" t="s">
        <v>134</v>
      </c>
      <c r="G3143" t="s">
        <v>134</v>
      </c>
      <c r="H3143" t="s">
        <v>11562</v>
      </c>
      <c r="I3143" t="s">
        <v>20</v>
      </c>
      <c r="J3143" t="s">
        <v>2349</v>
      </c>
      <c r="K3143" t="s">
        <v>21</v>
      </c>
      <c r="M3143" t="s">
        <v>11563</v>
      </c>
      <c r="N3143" t="s">
        <v>22</v>
      </c>
      <c r="O3143" t="s">
        <v>23</v>
      </c>
      <c r="P3143" t="s">
        <v>26</v>
      </c>
      <c r="Q3143" t="s">
        <v>2348</v>
      </c>
      <c r="R3143" s="13">
        <v>17</v>
      </c>
      <c r="S3143" s="13">
        <v>1</v>
      </c>
      <c r="T3143" s="21">
        <v>1</v>
      </c>
      <c r="V3143" t="s">
        <v>2154</v>
      </c>
      <c r="W3143" t="s">
        <v>17595</v>
      </c>
      <c r="X3143" s="20" t="str">
        <f>+IF(V3143="","-",CONCATENATE(V3143,"_",W3143))</f>
        <v>FINES_R19</v>
      </c>
      <c r="Y3143" s="59">
        <v>0.6648215651512146</v>
      </c>
      <c r="Z3143" t="s">
        <v>134</v>
      </c>
      <c r="AA3143" t="s">
        <v>2394</v>
      </c>
      <c r="AB3143" t="str">
        <f>+IF(W3143="","-",IF(W3143="UNICO","CENSO","MUESTRA"))</f>
        <v>MUESTRA</v>
      </c>
      <c r="AC3143" t="s">
        <v>2398</v>
      </c>
      <c r="AD3143" t="s">
        <v>11564</v>
      </c>
    </row>
    <row r="3144" spans="1:30" x14ac:dyDescent="0.25">
      <c r="A3144" s="5" t="str">
        <f t="shared" si="49"/>
        <v>R 19 - D 43 - 451 - 4485</v>
      </c>
      <c r="B3144" s="23" t="s">
        <v>2347</v>
      </c>
      <c r="C3144" t="s">
        <v>161</v>
      </c>
      <c r="D3144" t="s">
        <v>677</v>
      </c>
      <c r="E3144" t="s">
        <v>678</v>
      </c>
      <c r="F3144" t="s">
        <v>134</v>
      </c>
      <c r="G3144" t="s">
        <v>134</v>
      </c>
      <c r="H3144" t="s">
        <v>5231</v>
      </c>
      <c r="I3144" t="s">
        <v>20</v>
      </c>
      <c r="J3144" t="s">
        <v>2349</v>
      </c>
      <c r="K3144" t="s">
        <v>21</v>
      </c>
      <c r="M3144" t="s">
        <v>5232</v>
      </c>
      <c r="N3144" t="s">
        <v>22</v>
      </c>
      <c r="O3144" t="s">
        <v>23</v>
      </c>
      <c r="P3144" t="s">
        <v>26</v>
      </c>
      <c r="Q3144" t="s">
        <v>2348</v>
      </c>
      <c r="R3144" s="13">
        <v>21</v>
      </c>
      <c r="S3144" s="13">
        <v>1</v>
      </c>
      <c r="T3144" s="21">
        <v>1</v>
      </c>
      <c r="V3144" t="s">
        <v>2154</v>
      </c>
      <c r="W3144" t="s">
        <v>17595</v>
      </c>
      <c r="X3144" s="20" t="str">
        <f>+IF(V3144="","-",CONCATENATE(V3144,"_",W3144))</f>
        <v>FINES_R19</v>
      </c>
      <c r="Y3144" s="59">
        <v>0.67020881175994873</v>
      </c>
      <c r="Z3144" t="s">
        <v>134</v>
      </c>
      <c r="AA3144" t="s">
        <v>2394</v>
      </c>
      <c r="AB3144" t="str">
        <f>+IF(W3144="","-",IF(W3144="UNICO","CENSO","MUESTRA"))</f>
        <v>MUESTRA</v>
      </c>
      <c r="AC3144" t="s">
        <v>2398</v>
      </c>
      <c r="AD3144" t="s">
        <v>5233</v>
      </c>
    </row>
    <row r="3145" spans="1:30" x14ac:dyDescent="0.25">
      <c r="A3145" s="5" t="str">
        <f t="shared" si="49"/>
        <v>R 19 - D 43 - 451 - 3255</v>
      </c>
      <c r="B3145" s="23" t="s">
        <v>2347</v>
      </c>
      <c r="C3145" t="s">
        <v>161</v>
      </c>
      <c r="D3145" t="s">
        <v>677</v>
      </c>
      <c r="E3145" t="s">
        <v>678</v>
      </c>
      <c r="F3145" t="s">
        <v>134</v>
      </c>
      <c r="G3145" t="s">
        <v>134</v>
      </c>
      <c r="H3145" t="s">
        <v>11517</v>
      </c>
      <c r="I3145" t="s">
        <v>20</v>
      </c>
      <c r="J3145" t="s">
        <v>2349</v>
      </c>
      <c r="K3145" t="s">
        <v>21</v>
      </c>
      <c r="M3145" t="s">
        <v>11518</v>
      </c>
      <c r="N3145" t="s">
        <v>22</v>
      </c>
      <c r="O3145" t="s">
        <v>23</v>
      </c>
      <c r="P3145" t="s">
        <v>26</v>
      </c>
      <c r="Q3145" t="s">
        <v>2348</v>
      </c>
      <c r="R3145" s="13">
        <v>27</v>
      </c>
      <c r="S3145" s="13">
        <v>1</v>
      </c>
      <c r="T3145" s="21">
        <v>1</v>
      </c>
      <c r="V3145" t="s">
        <v>2154</v>
      </c>
      <c r="W3145" t="s">
        <v>17595</v>
      </c>
      <c r="X3145" s="20" t="str">
        <f>+IF(V3145="","-",CONCATENATE(V3145,"_",W3145))</f>
        <v>FINES_R19</v>
      </c>
      <c r="Y3145" s="59">
        <v>0.68564027547836304</v>
      </c>
      <c r="Z3145" t="s">
        <v>134</v>
      </c>
      <c r="AA3145" t="s">
        <v>2394</v>
      </c>
      <c r="AB3145" t="str">
        <f>+IF(W3145="","-",IF(W3145="UNICO","CENSO","MUESTRA"))</f>
        <v>MUESTRA</v>
      </c>
      <c r="AC3145" t="s">
        <v>2397</v>
      </c>
      <c r="AD3145" t="s">
        <v>11519</v>
      </c>
    </row>
    <row r="3146" spans="1:30" x14ac:dyDescent="0.25">
      <c r="A3146" s="5" t="str">
        <f t="shared" si="49"/>
        <v>R 19 - D 33 - 451 - 1770</v>
      </c>
      <c r="B3146" s="23" t="s">
        <v>2347</v>
      </c>
      <c r="C3146" t="s">
        <v>161</v>
      </c>
      <c r="D3146" t="s">
        <v>620</v>
      </c>
      <c r="E3146" t="s">
        <v>621</v>
      </c>
      <c r="F3146" t="s">
        <v>134</v>
      </c>
      <c r="G3146" t="s">
        <v>134</v>
      </c>
      <c r="H3146" t="s">
        <v>4812</v>
      </c>
      <c r="I3146" t="s">
        <v>20</v>
      </c>
      <c r="J3146" t="s">
        <v>2349</v>
      </c>
      <c r="K3146" t="s">
        <v>21</v>
      </c>
      <c r="M3146" t="s">
        <v>4813</v>
      </c>
      <c r="N3146" t="s">
        <v>22</v>
      </c>
      <c r="O3146" t="s">
        <v>23</v>
      </c>
      <c r="P3146" t="s">
        <v>26</v>
      </c>
      <c r="Q3146" t="s">
        <v>2348</v>
      </c>
      <c r="R3146" s="13">
        <v>58</v>
      </c>
      <c r="S3146" s="13">
        <v>4</v>
      </c>
      <c r="T3146" s="21">
        <v>1</v>
      </c>
      <c r="V3146" t="s">
        <v>2154</v>
      </c>
      <c r="W3146" t="s">
        <v>17595</v>
      </c>
      <c r="X3146" s="20" t="str">
        <f>+IF(V3146="","-",CONCATENATE(V3146,"_",W3146))</f>
        <v>FINES_R19</v>
      </c>
      <c r="Y3146" s="59">
        <v>0.70113658905029297</v>
      </c>
      <c r="Z3146" t="s">
        <v>134</v>
      </c>
      <c r="AA3146" t="s">
        <v>2394</v>
      </c>
      <c r="AB3146" t="str">
        <f>+IF(W3146="","-",IF(W3146="UNICO","CENSO","MUESTRA"))</f>
        <v>MUESTRA</v>
      </c>
      <c r="AC3146" t="s">
        <v>2398</v>
      </c>
      <c r="AD3146" t="s">
        <v>4814</v>
      </c>
    </row>
    <row r="3147" spans="1:30" x14ac:dyDescent="0.25">
      <c r="A3147" s="5" t="str">
        <f t="shared" si="49"/>
        <v>R 19 - D 43 - 451 - 3939</v>
      </c>
      <c r="B3147" s="23" t="s">
        <v>2347</v>
      </c>
      <c r="C3147" t="s">
        <v>161</v>
      </c>
      <c r="D3147" t="s">
        <v>677</v>
      </c>
      <c r="E3147" t="s">
        <v>678</v>
      </c>
      <c r="F3147" t="s">
        <v>134</v>
      </c>
      <c r="G3147" t="s">
        <v>134</v>
      </c>
      <c r="H3147" t="s">
        <v>5117</v>
      </c>
      <c r="I3147" t="s">
        <v>20</v>
      </c>
      <c r="J3147" t="s">
        <v>2349</v>
      </c>
      <c r="K3147" t="s">
        <v>21</v>
      </c>
      <c r="M3147" t="s">
        <v>2308</v>
      </c>
      <c r="N3147" t="s">
        <v>22</v>
      </c>
      <c r="O3147" t="s">
        <v>23</v>
      </c>
      <c r="P3147" t="s">
        <v>26</v>
      </c>
      <c r="Q3147" t="s">
        <v>2348</v>
      </c>
      <c r="R3147" s="13">
        <v>30</v>
      </c>
      <c r="S3147" s="13">
        <v>2</v>
      </c>
      <c r="T3147" s="21">
        <v>1</v>
      </c>
      <c r="V3147" t="s">
        <v>2154</v>
      </c>
      <c r="W3147" t="s">
        <v>17595</v>
      </c>
      <c r="X3147" s="20" t="str">
        <f>+IF(V3147="","-",CONCATENATE(V3147,"_",W3147))</f>
        <v>FINES_R19</v>
      </c>
      <c r="Y3147" s="59">
        <v>0.70707476139068604</v>
      </c>
      <c r="Z3147" t="s">
        <v>134</v>
      </c>
      <c r="AA3147" t="s">
        <v>2394</v>
      </c>
      <c r="AB3147" t="str">
        <f>+IF(W3147="","-",IF(W3147="UNICO","CENSO","MUESTRA"))</f>
        <v>MUESTRA</v>
      </c>
      <c r="AC3147" t="s">
        <v>2397</v>
      </c>
      <c r="AD3147" t="s">
        <v>5118</v>
      </c>
    </row>
    <row r="3148" spans="1:30" x14ac:dyDescent="0.25">
      <c r="A3148" s="5" t="str">
        <f t="shared" si="49"/>
        <v>R 19 - D 43 - 451 - 2189</v>
      </c>
      <c r="B3148" s="23" t="s">
        <v>2347</v>
      </c>
      <c r="C3148" t="s">
        <v>161</v>
      </c>
      <c r="D3148" t="s">
        <v>677</v>
      </c>
      <c r="E3148" t="s">
        <v>678</v>
      </c>
      <c r="F3148" t="s">
        <v>134</v>
      </c>
      <c r="G3148" t="s">
        <v>134</v>
      </c>
      <c r="H3148" t="s">
        <v>4894</v>
      </c>
      <c r="I3148" t="s">
        <v>20</v>
      </c>
      <c r="J3148" t="s">
        <v>2349</v>
      </c>
      <c r="K3148" t="s">
        <v>21</v>
      </c>
      <c r="M3148" t="s">
        <v>4895</v>
      </c>
      <c r="N3148" t="s">
        <v>22</v>
      </c>
      <c r="O3148" t="s">
        <v>23</v>
      </c>
      <c r="P3148" t="s">
        <v>26</v>
      </c>
      <c r="Q3148" t="s">
        <v>2348</v>
      </c>
      <c r="R3148" s="13">
        <v>13</v>
      </c>
      <c r="S3148" s="13">
        <v>1</v>
      </c>
      <c r="T3148" s="21">
        <v>1</v>
      </c>
      <c r="V3148" t="s">
        <v>2154</v>
      </c>
      <c r="W3148" t="s">
        <v>17595</v>
      </c>
      <c r="X3148" s="20" t="str">
        <f>+IF(V3148="","-",CONCATENATE(V3148,"_",W3148))</f>
        <v>FINES_R19</v>
      </c>
      <c r="Y3148" s="59">
        <v>0.7158043384552002</v>
      </c>
      <c r="Z3148" t="s">
        <v>134</v>
      </c>
      <c r="AA3148" t="s">
        <v>2394</v>
      </c>
      <c r="AB3148" t="str">
        <f>+IF(W3148="","-",IF(W3148="UNICO","CENSO","MUESTRA"))</f>
        <v>MUESTRA</v>
      </c>
      <c r="AC3148" t="s">
        <v>2397</v>
      </c>
      <c r="AD3148" t="s">
        <v>4896</v>
      </c>
    </row>
    <row r="3149" spans="1:30" x14ac:dyDescent="0.25">
      <c r="A3149" s="5" t="str">
        <f t="shared" si="49"/>
        <v>R 19 - D 43 - 451 - 3711</v>
      </c>
      <c r="B3149" s="23" t="s">
        <v>2347</v>
      </c>
      <c r="C3149" t="s">
        <v>161</v>
      </c>
      <c r="D3149" t="s">
        <v>677</v>
      </c>
      <c r="E3149" t="s">
        <v>678</v>
      </c>
      <c r="F3149" t="s">
        <v>134</v>
      </c>
      <c r="G3149" t="s">
        <v>134</v>
      </c>
      <c r="H3149" t="s">
        <v>11558</v>
      </c>
      <c r="I3149" t="s">
        <v>20</v>
      </c>
      <c r="J3149" t="s">
        <v>2349</v>
      </c>
      <c r="K3149" t="s">
        <v>21</v>
      </c>
      <c r="M3149" t="s">
        <v>11559</v>
      </c>
      <c r="N3149" t="s">
        <v>22</v>
      </c>
      <c r="O3149" t="s">
        <v>23</v>
      </c>
      <c r="P3149" t="s">
        <v>26</v>
      </c>
      <c r="Q3149" t="s">
        <v>2348</v>
      </c>
      <c r="R3149" s="13">
        <v>10</v>
      </c>
      <c r="S3149" s="13">
        <v>1</v>
      </c>
      <c r="T3149" s="21">
        <v>1</v>
      </c>
      <c r="V3149" t="s">
        <v>2154</v>
      </c>
      <c r="W3149" t="s">
        <v>17595</v>
      </c>
      <c r="X3149" s="20" t="str">
        <f>+IF(V3149="","-",CONCATENATE(V3149,"_",W3149))</f>
        <v>FINES_R19</v>
      </c>
      <c r="Y3149" s="59">
        <v>0.73253917694091797</v>
      </c>
      <c r="Z3149" t="s">
        <v>134</v>
      </c>
      <c r="AA3149" t="s">
        <v>2394</v>
      </c>
      <c r="AB3149" t="str">
        <f>+IF(W3149="","-",IF(W3149="UNICO","CENSO","MUESTRA"))</f>
        <v>MUESTRA</v>
      </c>
      <c r="AC3149" t="s">
        <v>2397</v>
      </c>
      <c r="AD3149" t="s">
        <v>11560</v>
      </c>
    </row>
    <row r="3150" spans="1:30" x14ac:dyDescent="0.25">
      <c r="A3150" s="5" t="str">
        <f t="shared" si="49"/>
        <v>R 19 - D 43 - 451 - 4587</v>
      </c>
      <c r="B3150" s="23" t="s">
        <v>2347</v>
      </c>
      <c r="C3150" t="s">
        <v>161</v>
      </c>
      <c r="D3150" t="s">
        <v>677</v>
      </c>
      <c r="E3150" t="s">
        <v>678</v>
      </c>
      <c r="F3150" t="s">
        <v>134</v>
      </c>
      <c r="G3150" t="s">
        <v>134</v>
      </c>
      <c r="H3150" t="s">
        <v>4876</v>
      </c>
      <c r="I3150" t="s">
        <v>20</v>
      </c>
      <c r="J3150" t="s">
        <v>2349</v>
      </c>
      <c r="K3150" t="s">
        <v>21</v>
      </c>
      <c r="M3150" t="s">
        <v>4877</v>
      </c>
      <c r="N3150" t="s">
        <v>22</v>
      </c>
      <c r="O3150" t="s">
        <v>23</v>
      </c>
      <c r="P3150" t="s">
        <v>26</v>
      </c>
      <c r="Q3150" t="s">
        <v>2348</v>
      </c>
      <c r="R3150" s="13">
        <v>17</v>
      </c>
      <c r="S3150" s="13">
        <v>1</v>
      </c>
      <c r="T3150" s="21">
        <v>1</v>
      </c>
      <c r="V3150" t="s">
        <v>2154</v>
      </c>
      <c r="W3150" t="s">
        <v>17595</v>
      </c>
      <c r="X3150" s="20" t="str">
        <f>+IF(V3150="","-",CONCATENATE(V3150,"_",W3150))</f>
        <v>FINES_R19</v>
      </c>
      <c r="Y3150" s="59">
        <v>0.73399698734283447</v>
      </c>
      <c r="Z3150" t="s">
        <v>134</v>
      </c>
      <c r="AA3150" t="s">
        <v>2394</v>
      </c>
      <c r="AB3150" t="str">
        <f>+IF(W3150="","-",IF(W3150="UNICO","CENSO","MUESTRA"))</f>
        <v>MUESTRA</v>
      </c>
      <c r="AC3150" t="s">
        <v>2398</v>
      </c>
      <c r="AD3150" t="s">
        <v>4878</v>
      </c>
    </row>
    <row r="3151" spans="1:30" x14ac:dyDescent="0.25">
      <c r="A3151" s="5" t="str">
        <f t="shared" si="49"/>
        <v>R 19 - D 43 - 451 - 4495</v>
      </c>
      <c r="B3151" s="23" t="s">
        <v>2347</v>
      </c>
      <c r="C3151" t="s">
        <v>161</v>
      </c>
      <c r="D3151" t="s">
        <v>677</v>
      </c>
      <c r="E3151" t="s">
        <v>678</v>
      </c>
      <c r="F3151" t="s">
        <v>134</v>
      </c>
      <c r="G3151" t="s">
        <v>134</v>
      </c>
      <c r="H3151" t="s">
        <v>11600</v>
      </c>
      <c r="I3151" t="s">
        <v>20</v>
      </c>
      <c r="J3151" t="s">
        <v>2349</v>
      </c>
      <c r="K3151" t="s">
        <v>21</v>
      </c>
      <c r="M3151" t="s">
        <v>11601</v>
      </c>
      <c r="N3151" t="s">
        <v>22</v>
      </c>
      <c r="O3151" t="s">
        <v>23</v>
      </c>
      <c r="P3151" t="s">
        <v>26</v>
      </c>
      <c r="Q3151" t="s">
        <v>2348</v>
      </c>
      <c r="R3151" s="13">
        <v>0</v>
      </c>
      <c r="S3151" s="13">
        <v>1</v>
      </c>
      <c r="T3151" s="21">
        <v>1</v>
      </c>
      <c r="V3151" t="s">
        <v>2154</v>
      </c>
      <c r="W3151" t="s">
        <v>17595</v>
      </c>
      <c r="X3151" s="20" t="str">
        <f>+IF(V3151="","-",CONCATENATE(V3151,"_",W3151))</f>
        <v>FINES_R19</v>
      </c>
      <c r="Y3151" s="59">
        <v>0.73399698734283447</v>
      </c>
      <c r="Z3151" t="s">
        <v>134</v>
      </c>
      <c r="AA3151" t="s">
        <v>2394</v>
      </c>
      <c r="AB3151" t="str">
        <f>+IF(W3151="","-",IF(W3151="UNICO","CENSO","MUESTRA"))</f>
        <v>MUESTRA</v>
      </c>
      <c r="AC3151" t="s">
        <v>2397</v>
      </c>
      <c r="AD3151" t="s">
        <v>11602</v>
      </c>
    </row>
    <row r="3152" spans="1:30" x14ac:dyDescent="0.25">
      <c r="A3152" s="5" t="str">
        <f t="shared" si="49"/>
        <v>R 19 - D 43 - 451 - 3869</v>
      </c>
      <c r="B3152" s="23" t="s">
        <v>2347</v>
      </c>
      <c r="C3152" t="s">
        <v>161</v>
      </c>
      <c r="D3152" t="s">
        <v>677</v>
      </c>
      <c r="E3152" t="s">
        <v>678</v>
      </c>
      <c r="F3152" t="s">
        <v>134</v>
      </c>
      <c r="G3152" t="s">
        <v>134</v>
      </c>
      <c r="H3152" t="s">
        <v>5022</v>
      </c>
      <c r="I3152" t="s">
        <v>20</v>
      </c>
      <c r="J3152" t="s">
        <v>2349</v>
      </c>
      <c r="K3152" t="s">
        <v>21</v>
      </c>
      <c r="M3152" t="s">
        <v>5023</v>
      </c>
      <c r="N3152" t="s">
        <v>22</v>
      </c>
      <c r="O3152" t="s">
        <v>23</v>
      </c>
      <c r="P3152" t="s">
        <v>26</v>
      </c>
      <c r="Q3152" t="s">
        <v>2348</v>
      </c>
      <c r="R3152" s="13">
        <v>19</v>
      </c>
      <c r="S3152" s="13">
        <v>2</v>
      </c>
      <c r="T3152" s="21">
        <v>1</v>
      </c>
      <c r="V3152" t="s">
        <v>2154</v>
      </c>
      <c r="W3152" t="s">
        <v>17595</v>
      </c>
      <c r="X3152" s="20" t="str">
        <f>+IF(V3152="","-",CONCATENATE(V3152,"_",W3152))</f>
        <v>FINES_R19</v>
      </c>
      <c r="Y3152" s="59">
        <v>0.73693269491195679</v>
      </c>
      <c r="Z3152" t="s">
        <v>134</v>
      </c>
      <c r="AA3152" t="s">
        <v>2394</v>
      </c>
      <c r="AB3152" t="str">
        <f>+IF(W3152="","-",IF(W3152="UNICO","CENSO","MUESTRA"))</f>
        <v>MUESTRA</v>
      </c>
      <c r="AC3152" t="s">
        <v>2397</v>
      </c>
      <c r="AD3152" t="s">
        <v>5024</v>
      </c>
    </row>
    <row r="3153" spans="1:30" x14ac:dyDescent="0.25">
      <c r="A3153" s="5" t="str">
        <f t="shared" si="49"/>
        <v>R 19 - D 43 - 451 - 3260</v>
      </c>
      <c r="B3153" s="23" t="s">
        <v>2347</v>
      </c>
      <c r="C3153" t="s">
        <v>161</v>
      </c>
      <c r="D3153" t="s">
        <v>677</v>
      </c>
      <c r="E3153" t="s">
        <v>678</v>
      </c>
      <c r="F3153" t="s">
        <v>134</v>
      </c>
      <c r="G3153" t="s">
        <v>134</v>
      </c>
      <c r="H3153" t="s">
        <v>5235</v>
      </c>
      <c r="I3153" t="s">
        <v>20</v>
      </c>
      <c r="J3153" t="s">
        <v>2349</v>
      </c>
      <c r="K3153" t="s">
        <v>21</v>
      </c>
      <c r="M3153" t="s">
        <v>5236</v>
      </c>
      <c r="N3153" t="s">
        <v>22</v>
      </c>
      <c r="O3153" t="s">
        <v>23</v>
      </c>
      <c r="P3153" t="s">
        <v>26</v>
      </c>
      <c r="Q3153" t="s">
        <v>2348</v>
      </c>
      <c r="R3153" s="13">
        <v>10</v>
      </c>
      <c r="S3153" s="13">
        <v>1</v>
      </c>
      <c r="T3153" s="21">
        <v>1</v>
      </c>
      <c r="V3153" t="s">
        <v>2154</v>
      </c>
      <c r="W3153" t="s">
        <v>17595</v>
      </c>
      <c r="X3153" s="20" t="str">
        <f>+IF(V3153="","-",CONCATENATE(V3153,"_",W3153))</f>
        <v>FINES_R19</v>
      </c>
      <c r="Y3153" s="59">
        <v>0.73693269491195679</v>
      </c>
      <c r="Z3153" t="s">
        <v>134</v>
      </c>
      <c r="AA3153" t="s">
        <v>2394</v>
      </c>
      <c r="AB3153" t="str">
        <f>+IF(W3153="","-",IF(W3153="UNICO","CENSO","MUESTRA"))</f>
        <v>MUESTRA</v>
      </c>
      <c r="AC3153" t="s">
        <v>2398</v>
      </c>
      <c r="AD3153" t="s">
        <v>5237</v>
      </c>
    </row>
    <row r="3154" spans="1:30" x14ac:dyDescent="0.25">
      <c r="A3154" s="5" t="str">
        <f t="shared" si="49"/>
        <v>R 19 - D 43 - 451 - 2270</v>
      </c>
      <c r="B3154" s="23" t="s">
        <v>2347</v>
      </c>
      <c r="C3154" t="s">
        <v>161</v>
      </c>
      <c r="D3154" t="s">
        <v>677</v>
      </c>
      <c r="E3154" t="s">
        <v>678</v>
      </c>
      <c r="F3154" t="s">
        <v>134</v>
      </c>
      <c r="G3154" t="s">
        <v>134</v>
      </c>
      <c r="H3154" t="s">
        <v>4827</v>
      </c>
      <c r="I3154" t="s">
        <v>20</v>
      </c>
      <c r="J3154" t="s">
        <v>2349</v>
      </c>
      <c r="K3154" t="s">
        <v>21</v>
      </c>
      <c r="M3154" t="s">
        <v>4828</v>
      </c>
      <c r="N3154" t="s">
        <v>22</v>
      </c>
      <c r="O3154" t="s">
        <v>23</v>
      </c>
      <c r="P3154" t="s">
        <v>26</v>
      </c>
      <c r="Q3154" t="s">
        <v>2348</v>
      </c>
      <c r="R3154" s="13">
        <v>13</v>
      </c>
      <c r="S3154" s="13">
        <v>1</v>
      </c>
      <c r="T3154" s="21">
        <v>1</v>
      </c>
      <c r="V3154" t="s">
        <v>2154</v>
      </c>
      <c r="W3154" t="s">
        <v>17595</v>
      </c>
      <c r="X3154" s="20" t="str">
        <f>+IF(V3154="","-",CONCATENATE(V3154,"_",W3154))</f>
        <v>FINES_R19</v>
      </c>
      <c r="Y3154" s="59">
        <v>0.74614238739013672</v>
      </c>
      <c r="Z3154" t="s">
        <v>134</v>
      </c>
      <c r="AA3154" t="s">
        <v>2394</v>
      </c>
      <c r="AB3154" t="str">
        <f>+IF(W3154="","-",IF(W3154="UNICO","CENSO","MUESTRA"))</f>
        <v>MUESTRA</v>
      </c>
      <c r="AC3154" t="s">
        <v>2398</v>
      </c>
      <c r="AD3154" t="s">
        <v>4829</v>
      </c>
    </row>
    <row r="3155" spans="1:30" x14ac:dyDescent="0.25">
      <c r="A3155" s="5" t="str">
        <f t="shared" si="49"/>
        <v>R 19 - D 43 - 451 - 3868</v>
      </c>
      <c r="B3155" s="23" t="s">
        <v>2347</v>
      </c>
      <c r="C3155" t="s">
        <v>161</v>
      </c>
      <c r="D3155" t="s">
        <v>677</v>
      </c>
      <c r="E3155" t="s">
        <v>678</v>
      </c>
      <c r="F3155" t="s">
        <v>134</v>
      </c>
      <c r="G3155" t="s">
        <v>134</v>
      </c>
      <c r="H3155" t="s">
        <v>5017</v>
      </c>
      <c r="I3155" t="s">
        <v>20</v>
      </c>
      <c r="J3155" t="s">
        <v>2349</v>
      </c>
      <c r="K3155" t="s">
        <v>21</v>
      </c>
      <c r="M3155" t="s">
        <v>5018</v>
      </c>
      <c r="N3155" t="s">
        <v>22</v>
      </c>
      <c r="O3155" t="s">
        <v>23</v>
      </c>
      <c r="P3155" t="s">
        <v>26</v>
      </c>
      <c r="Q3155" t="s">
        <v>2348</v>
      </c>
      <c r="R3155" s="13">
        <v>23</v>
      </c>
      <c r="S3155" s="13">
        <v>2</v>
      </c>
      <c r="T3155" s="21">
        <v>1</v>
      </c>
      <c r="V3155" t="s">
        <v>2154</v>
      </c>
      <c r="W3155" t="s">
        <v>17595</v>
      </c>
      <c r="X3155" s="20" t="str">
        <f>+IF(V3155="","-",CONCATENATE(V3155,"_",W3155))</f>
        <v>FINES_R19</v>
      </c>
      <c r="Y3155" s="59">
        <v>0.7586103081703186</v>
      </c>
      <c r="Z3155" t="s">
        <v>134</v>
      </c>
      <c r="AA3155" t="s">
        <v>2394</v>
      </c>
      <c r="AB3155" t="str">
        <f>+IF(W3155="","-",IF(W3155="UNICO","CENSO","MUESTRA"))</f>
        <v>MUESTRA</v>
      </c>
      <c r="AC3155" t="s">
        <v>2397</v>
      </c>
      <c r="AD3155" t="s">
        <v>5019</v>
      </c>
    </row>
    <row r="3156" spans="1:30" x14ac:dyDescent="0.25">
      <c r="A3156" s="5" t="str">
        <f t="shared" si="49"/>
        <v>R 19 - D 43 - 451 - 0417</v>
      </c>
      <c r="B3156" s="23" t="s">
        <v>2347</v>
      </c>
      <c r="C3156" t="s">
        <v>161</v>
      </c>
      <c r="D3156" t="s">
        <v>677</v>
      </c>
      <c r="E3156" t="s">
        <v>678</v>
      </c>
      <c r="F3156" t="s">
        <v>134</v>
      </c>
      <c r="G3156" t="s">
        <v>134</v>
      </c>
      <c r="H3156" t="s">
        <v>4839</v>
      </c>
      <c r="I3156" t="s">
        <v>20</v>
      </c>
      <c r="J3156" t="s">
        <v>2349</v>
      </c>
      <c r="K3156" t="s">
        <v>21</v>
      </c>
      <c r="M3156" t="s">
        <v>4840</v>
      </c>
      <c r="N3156" t="s">
        <v>22</v>
      </c>
      <c r="O3156" t="s">
        <v>23</v>
      </c>
      <c r="P3156" t="s">
        <v>26</v>
      </c>
      <c r="Q3156" t="s">
        <v>2348</v>
      </c>
      <c r="R3156" s="13">
        <v>103</v>
      </c>
      <c r="S3156" s="13">
        <v>3</v>
      </c>
      <c r="T3156" s="21">
        <v>1</v>
      </c>
      <c r="V3156" t="s">
        <v>2154</v>
      </c>
      <c r="W3156" t="s">
        <v>17595</v>
      </c>
      <c r="X3156" s="20" t="str">
        <f>+IF(V3156="","-",CONCATENATE(V3156,"_",W3156))</f>
        <v>FINES_R19</v>
      </c>
      <c r="Y3156" s="59">
        <v>0.7588687539100647</v>
      </c>
      <c r="Z3156" t="s">
        <v>134</v>
      </c>
      <c r="AA3156" t="s">
        <v>2394</v>
      </c>
      <c r="AB3156" t="str">
        <f>+IF(W3156="","-",IF(W3156="UNICO","CENSO","MUESTRA"))</f>
        <v>MUESTRA</v>
      </c>
      <c r="AC3156" t="s">
        <v>2398</v>
      </c>
      <c r="AD3156" t="s">
        <v>4841</v>
      </c>
    </row>
    <row r="3157" spans="1:30" x14ac:dyDescent="0.25">
      <c r="A3157" s="5" t="str">
        <f t="shared" si="49"/>
        <v>R 19 - D 43 - 451 - 3297</v>
      </c>
      <c r="B3157" s="23" t="s">
        <v>2347</v>
      </c>
      <c r="C3157" t="s">
        <v>161</v>
      </c>
      <c r="D3157" t="s">
        <v>677</v>
      </c>
      <c r="E3157" t="s">
        <v>678</v>
      </c>
      <c r="F3157" t="s">
        <v>134</v>
      </c>
      <c r="G3157" t="s">
        <v>134</v>
      </c>
      <c r="H3157" t="s">
        <v>11503</v>
      </c>
      <c r="I3157" t="s">
        <v>20</v>
      </c>
      <c r="J3157" t="s">
        <v>2349</v>
      </c>
      <c r="K3157" t="s">
        <v>21</v>
      </c>
      <c r="M3157" t="s">
        <v>11504</v>
      </c>
      <c r="N3157" t="s">
        <v>22</v>
      </c>
      <c r="O3157" t="s">
        <v>23</v>
      </c>
      <c r="P3157" t="s">
        <v>26</v>
      </c>
      <c r="Q3157" t="s">
        <v>2348</v>
      </c>
      <c r="R3157" s="13">
        <v>17</v>
      </c>
      <c r="S3157" s="13">
        <v>1</v>
      </c>
      <c r="T3157" s="21">
        <v>1</v>
      </c>
      <c r="V3157" t="s">
        <v>2154</v>
      </c>
      <c r="W3157" t="s">
        <v>17595</v>
      </c>
      <c r="X3157" s="20" t="str">
        <f>+IF(V3157="","-",CONCATENATE(V3157,"_",W3157))</f>
        <v>FINES_R19</v>
      </c>
      <c r="Y3157" s="59">
        <v>0.76037174463272095</v>
      </c>
      <c r="Z3157" t="s">
        <v>134</v>
      </c>
      <c r="AA3157" t="s">
        <v>2394</v>
      </c>
      <c r="AB3157" t="str">
        <f>+IF(W3157="","-",IF(W3157="UNICO","CENSO","MUESTRA"))</f>
        <v>MUESTRA</v>
      </c>
      <c r="AC3157" t="s">
        <v>2397</v>
      </c>
      <c r="AD3157" t="s">
        <v>11505</v>
      </c>
    </row>
    <row r="3158" spans="1:30" x14ac:dyDescent="0.25">
      <c r="A3158" s="5" t="str">
        <f t="shared" si="49"/>
        <v>R 19 - D 43 - 451 - 4306</v>
      </c>
      <c r="B3158" s="23" t="s">
        <v>2347</v>
      </c>
      <c r="C3158" t="s">
        <v>161</v>
      </c>
      <c r="D3158" t="s">
        <v>677</v>
      </c>
      <c r="E3158" t="s">
        <v>678</v>
      </c>
      <c r="F3158" t="s">
        <v>134</v>
      </c>
      <c r="G3158" t="s">
        <v>134</v>
      </c>
      <c r="H3158" t="s">
        <v>5216</v>
      </c>
      <c r="I3158" t="s">
        <v>20</v>
      </c>
      <c r="J3158" t="s">
        <v>2349</v>
      </c>
      <c r="K3158" t="s">
        <v>21</v>
      </c>
      <c r="M3158" t="s">
        <v>5217</v>
      </c>
      <c r="N3158" t="s">
        <v>22</v>
      </c>
      <c r="O3158" t="s">
        <v>23</v>
      </c>
      <c r="P3158" t="s">
        <v>26</v>
      </c>
      <c r="Q3158" t="s">
        <v>2348</v>
      </c>
      <c r="R3158" s="13">
        <v>21</v>
      </c>
      <c r="S3158" s="13">
        <v>1</v>
      </c>
      <c r="T3158" s="21">
        <v>1</v>
      </c>
      <c r="V3158" t="s">
        <v>2154</v>
      </c>
      <c r="W3158" t="s">
        <v>17595</v>
      </c>
      <c r="X3158" s="20" t="str">
        <f>+IF(V3158="","-",CONCATENATE(V3158,"_",W3158))</f>
        <v>FINES_R19</v>
      </c>
      <c r="Y3158" s="59">
        <v>0.76273202896118164</v>
      </c>
      <c r="Z3158" t="s">
        <v>134</v>
      </c>
      <c r="AA3158" t="s">
        <v>2394</v>
      </c>
      <c r="AB3158" t="str">
        <f>+IF(W3158="","-",IF(W3158="UNICO","CENSO","MUESTRA"))</f>
        <v>MUESTRA</v>
      </c>
      <c r="AC3158" t="s">
        <v>2397</v>
      </c>
      <c r="AD3158" t="s">
        <v>5218</v>
      </c>
    </row>
    <row r="3159" spans="1:30" x14ac:dyDescent="0.25">
      <c r="A3159" s="5" t="str">
        <f t="shared" si="49"/>
        <v>R 19 - D 43 - 451 - 2265</v>
      </c>
      <c r="B3159" s="23" t="s">
        <v>2347</v>
      </c>
      <c r="C3159" t="s">
        <v>161</v>
      </c>
      <c r="D3159" t="s">
        <v>677</v>
      </c>
      <c r="E3159" t="s">
        <v>678</v>
      </c>
      <c r="F3159" t="s">
        <v>134</v>
      </c>
      <c r="G3159" t="s">
        <v>134</v>
      </c>
      <c r="H3159" t="s">
        <v>5121</v>
      </c>
      <c r="I3159" t="s">
        <v>20</v>
      </c>
      <c r="J3159" t="s">
        <v>2349</v>
      </c>
      <c r="K3159" t="s">
        <v>21</v>
      </c>
      <c r="M3159" t="s">
        <v>5122</v>
      </c>
      <c r="N3159" t="s">
        <v>22</v>
      </c>
      <c r="O3159" t="s">
        <v>23</v>
      </c>
      <c r="P3159" t="s">
        <v>26</v>
      </c>
      <c r="Q3159" t="s">
        <v>2348</v>
      </c>
      <c r="R3159" s="13">
        <v>15</v>
      </c>
      <c r="S3159" s="13">
        <v>1</v>
      </c>
      <c r="T3159" s="21">
        <v>1</v>
      </c>
      <c r="V3159" t="s">
        <v>2154</v>
      </c>
      <c r="W3159" t="s">
        <v>17595</v>
      </c>
      <c r="X3159" s="20" t="str">
        <f>+IF(V3159="","-",CONCATENATE(V3159,"_",W3159))</f>
        <v>FINES_R19</v>
      </c>
      <c r="Y3159" s="59">
        <v>0.89883071184158325</v>
      </c>
      <c r="Z3159" t="s">
        <v>134</v>
      </c>
      <c r="AA3159" t="s">
        <v>2394</v>
      </c>
      <c r="AB3159" t="str">
        <f>+IF(W3159="","-",IF(W3159="UNICO","CENSO","MUESTRA"))</f>
        <v>MUESTRA</v>
      </c>
      <c r="AC3159" t="s">
        <v>2397</v>
      </c>
      <c r="AD3159" t="s">
        <v>5123</v>
      </c>
    </row>
    <row r="3160" spans="1:30" x14ac:dyDescent="0.25">
      <c r="A3160" s="5" t="str">
        <f t="shared" si="49"/>
        <v>R 19 - D 43 - 451 - 0418</v>
      </c>
      <c r="B3160" s="23" t="s">
        <v>2347</v>
      </c>
      <c r="C3160" t="s">
        <v>161</v>
      </c>
      <c r="D3160" t="s">
        <v>677</v>
      </c>
      <c r="E3160" t="s">
        <v>678</v>
      </c>
      <c r="F3160" t="s">
        <v>134</v>
      </c>
      <c r="G3160" t="s">
        <v>134</v>
      </c>
      <c r="H3160" t="s">
        <v>11537</v>
      </c>
      <c r="I3160" t="s">
        <v>20</v>
      </c>
      <c r="J3160" t="s">
        <v>2349</v>
      </c>
      <c r="K3160" t="s">
        <v>21</v>
      </c>
      <c r="M3160" t="s">
        <v>11538</v>
      </c>
      <c r="N3160" t="s">
        <v>22</v>
      </c>
      <c r="O3160" t="s">
        <v>23</v>
      </c>
      <c r="P3160" t="s">
        <v>26</v>
      </c>
      <c r="Q3160" t="s">
        <v>2348</v>
      </c>
      <c r="R3160" s="13">
        <v>0</v>
      </c>
      <c r="S3160" s="13">
        <v>1</v>
      </c>
      <c r="T3160" s="21">
        <v>1</v>
      </c>
      <c r="V3160" t="s">
        <v>2154</v>
      </c>
      <c r="W3160" t="s">
        <v>17595</v>
      </c>
      <c r="X3160" s="20" t="str">
        <f>+IF(V3160="","-",CONCATENATE(V3160,"_",W3160))</f>
        <v>FINES_R19</v>
      </c>
      <c r="Y3160" s="59">
        <v>0.89883071184158325</v>
      </c>
      <c r="Z3160" t="s">
        <v>134</v>
      </c>
      <c r="AA3160" t="s">
        <v>2394</v>
      </c>
      <c r="AB3160" t="str">
        <f>+IF(W3160="","-",IF(W3160="UNICO","CENSO","MUESTRA"))</f>
        <v>MUESTRA</v>
      </c>
      <c r="AC3160" t="s">
        <v>2397</v>
      </c>
      <c r="AD3160" t="s">
        <v>11539</v>
      </c>
    </row>
    <row r="3161" spans="1:30" x14ac:dyDescent="0.25">
      <c r="A3161" s="5" t="str">
        <f t="shared" si="49"/>
        <v>R 19 - D 43 - 451 - 3914</v>
      </c>
      <c r="B3161" s="23" t="s">
        <v>2347</v>
      </c>
      <c r="C3161" t="s">
        <v>161</v>
      </c>
      <c r="D3161" t="s">
        <v>677</v>
      </c>
      <c r="E3161" t="s">
        <v>678</v>
      </c>
      <c r="F3161" t="s">
        <v>134</v>
      </c>
      <c r="G3161" t="s">
        <v>134</v>
      </c>
      <c r="H3161" t="s">
        <v>5038</v>
      </c>
      <c r="I3161" t="s">
        <v>20</v>
      </c>
      <c r="J3161" t="s">
        <v>2349</v>
      </c>
      <c r="K3161" t="s">
        <v>21</v>
      </c>
      <c r="M3161" t="s">
        <v>2314</v>
      </c>
      <c r="N3161" t="s">
        <v>22</v>
      </c>
      <c r="O3161" t="s">
        <v>23</v>
      </c>
      <c r="P3161" t="s">
        <v>26</v>
      </c>
      <c r="Q3161" t="s">
        <v>2348</v>
      </c>
      <c r="R3161" s="13">
        <v>31</v>
      </c>
      <c r="S3161" s="13">
        <v>2</v>
      </c>
      <c r="T3161" s="21">
        <v>1</v>
      </c>
      <c r="V3161" t="s">
        <v>2154</v>
      </c>
      <c r="W3161" t="s">
        <v>17595</v>
      </c>
      <c r="X3161" s="20" t="str">
        <f>+IF(V3161="","-",CONCATENATE(V3161,"_",W3161))</f>
        <v>FINES_R19</v>
      </c>
      <c r="Y3161" s="59">
        <v>0.90323907136917114</v>
      </c>
      <c r="Z3161" t="s">
        <v>134</v>
      </c>
      <c r="AA3161" t="s">
        <v>2394</v>
      </c>
      <c r="AB3161" t="str">
        <f>+IF(W3161="","-",IF(W3161="UNICO","CENSO","MUESTRA"))</f>
        <v>MUESTRA</v>
      </c>
      <c r="AC3161" t="s">
        <v>2397</v>
      </c>
      <c r="AD3161" t="s">
        <v>5039</v>
      </c>
    </row>
    <row r="3162" spans="1:30" x14ac:dyDescent="0.25">
      <c r="A3162" s="5" t="str">
        <f t="shared" si="49"/>
        <v>R 19 - D 43 - 451 - 4103</v>
      </c>
      <c r="B3162" s="23" t="s">
        <v>2347</v>
      </c>
      <c r="C3162" t="s">
        <v>161</v>
      </c>
      <c r="D3162" t="s">
        <v>677</v>
      </c>
      <c r="E3162" t="s">
        <v>678</v>
      </c>
      <c r="F3162" t="s">
        <v>134</v>
      </c>
      <c r="G3162" t="s">
        <v>134</v>
      </c>
      <c r="H3162" t="s">
        <v>5168</v>
      </c>
      <c r="I3162" t="s">
        <v>20</v>
      </c>
      <c r="J3162" t="s">
        <v>2349</v>
      </c>
      <c r="K3162" t="s">
        <v>21</v>
      </c>
      <c r="M3162" t="s">
        <v>5169</v>
      </c>
      <c r="N3162" t="s">
        <v>22</v>
      </c>
      <c r="O3162" t="s">
        <v>23</v>
      </c>
      <c r="P3162" t="s">
        <v>26</v>
      </c>
      <c r="Q3162" t="s">
        <v>2348</v>
      </c>
      <c r="R3162" s="13">
        <v>13</v>
      </c>
      <c r="S3162" s="13">
        <v>1</v>
      </c>
      <c r="T3162" s="21">
        <v>1</v>
      </c>
      <c r="V3162" t="s">
        <v>2154</v>
      </c>
      <c r="W3162" t="s">
        <v>17595</v>
      </c>
      <c r="X3162" s="20" t="str">
        <f>+IF(V3162="","-",CONCATENATE(V3162,"_",W3162))</f>
        <v>FINES_R19</v>
      </c>
      <c r="Y3162" s="59">
        <v>0.90439987182617188</v>
      </c>
      <c r="Z3162" t="s">
        <v>134</v>
      </c>
      <c r="AA3162" t="s">
        <v>2394</v>
      </c>
      <c r="AB3162" t="str">
        <f>+IF(W3162="","-",IF(W3162="UNICO","CENSO","MUESTRA"))</f>
        <v>MUESTRA</v>
      </c>
      <c r="AC3162" t="s">
        <v>2398</v>
      </c>
      <c r="AD3162" t="s">
        <v>5170</v>
      </c>
    </row>
    <row r="3163" spans="1:30" x14ac:dyDescent="0.25">
      <c r="A3163" s="5" t="str">
        <f t="shared" si="49"/>
        <v>R 20 - D 102 - 451 - 1584</v>
      </c>
      <c r="B3163" s="23" t="s">
        <v>2347</v>
      </c>
      <c r="C3163" t="s">
        <v>242</v>
      </c>
      <c r="D3163" t="s">
        <v>239</v>
      </c>
      <c r="E3163" t="s">
        <v>1713</v>
      </c>
      <c r="F3163" t="s">
        <v>134</v>
      </c>
      <c r="G3163" t="s">
        <v>134</v>
      </c>
      <c r="H3163" t="s">
        <v>6059</v>
      </c>
      <c r="I3163" t="s">
        <v>20</v>
      </c>
      <c r="J3163" t="s">
        <v>2349</v>
      </c>
      <c r="K3163" t="s">
        <v>21</v>
      </c>
      <c r="M3163" t="s">
        <v>6060</v>
      </c>
      <c r="N3163" t="s">
        <v>22</v>
      </c>
      <c r="O3163" t="s">
        <v>23</v>
      </c>
      <c r="P3163" t="s">
        <v>26</v>
      </c>
      <c r="Q3163" t="s">
        <v>2348</v>
      </c>
      <c r="R3163" s="13">
        <v>18</v>
      </c>
      <c r="S3163" s="13">
        <v>1</v>
      </c>
      <c r="T3163" s="21">
        <v>1</v>
      </c>
      <c r="V3163" t="s">
        <v>2154</v>
      </c>
      <c r="W3163" t="s">
        <v>17597</v>
      </c>
      <c r="X3163" s="20" t="str">
        <f>+IF(V3163="","-",CONCATENATE(V3163,"_",W3163))</f>
        <v>FINES_R20</v>
      </c>
      <c r="Y3163" s="59">
        <v>3.4246902912855148E-2</v>
      </c>
      <c r="Z3163" t="s">
        <v>134</v>
      </c>
      <c r="AA3163" t="s">
        <v>2394</v>
      </c>
      <c r="AB3163" t="str">
        <f>+IF(W3163="","-",IF(W3163="UNICO","CENSO","MUESTRA"))</f>
        <v>MUESTRA</v>
      </c>
      <c r="AC3163" t="s">
        <v>2397</v>
      </c>
      <c r="AD3163" t="s">
        <v>6061</v>
      </c>
    </row>
    <row r="3164" spans="1:30" x14ac:dyDescent="0.25">
      <c r="A3164" s="5" t="str">
        <f t="shared" si="49"/>
        <v>R 20 - D 102 - 451 - 1641</v>
      </c>
      <c r="B3164" s="23" t="s">
        <v>2347</v>
      </c>
      <c r="C3164" t="s">
        <v>242</v>
      </c>
      <c r="D3164" t="s">
        <v>239</v>
      </c>
      <c r="E3164" t="s">
        <v>1713</v>
      </c>
      <c r="F3164" t="s">
        <v>134</v>
      </c>
      <c r="G3164" t="s">
        <v>134</v>
      </c>
      <c r="H3164" t="s">
        <v>6048</v>
      </c>
      <c r="I3164" t="s">
        <v>20</v>
      </c>
      <c r="J3164" t="s">
        <v>2349</v>
      </c>
      <c r="K3164" t="s">
        <v>21</v>
      </c>
      <c r="M3164" t="s">
        <v>6049</v>
      </c>
      <c r="N3164" t="s">
        <v>22</v>
      </c>
      <c r="O3164" t="s">
        <v>23</v>
      </c>
      <c r="P3164" t="s">
        <v>26</v>
      </c>
      <c r="Q3164" t="s">
        <v>2348</v>
      </c>
      <c r="R3164" s="13">
        <v>43</v>
      </c>
      <c r="S3164" s="13">
        <v>2</v>
      </c>
      <c r="T3164" s="21">
        <v>1</v>
      </c>
      <c r="V3164" t="s">
        <v>2154</v>
      </c>
      <c r="W3164" t="s">
        <v>17597</v>
      </c>
      <c r="X3164" s="20" t="str">
        <f>+IF(V3164="","-",CONCATENATE(V3164,"_",W3164))</f>
        <v>FINES_R20</v>
      </c>
      <c r="Y3164" s="59">
        <v>5.6756362318992608E-2</v>
      </c>
      <c r="Z3164" t="s">
        <v>134</v>
      </c>
      <c r="AA3164" t="s">
        <v>2394</v>
      </c>
      <c r="AB3164" t="str">
        <f>+IF(W3164="","-",IF(W3164="UNICO","CENSO","MUESTRA"))</f>
        <v>MUESTRA</v>
      </c>
      <c r="AC3164" t="s">
        <v>2397</v>
      </c>
      <c r="AD3164" t="s">
        <v>6050</v>
      </c>
    </row>
    <row r="3165" spans="1:30" x14ac:dyDescent="0.25">
      <c r="A3165" s="5" t="str">
        <f t="shared" si="49"/>
        <v>R 20 - D 102 - 451 - 0386</v>
      </c>
      <c r="B3165" s="23" t="s">
        <v>2347</v>
      </c>
      <c r="C3165" t="s">
        <v>242</v>
      </c>
      <c r="D3165" t="s">
        <v>239</v>
      </c>
      <c r="E3165" t="s">
        <v>1713</v>
      </c>
      <c r="F3165" t="s">
        <v>134</v>
      </c>
      <c r="G3165" t="s">
        <v>134</v>
      </c>
      <c r="H3165" t="s">
        <v>11828</v>
      </c>
      <c r="I3165" t="s">
        <v>20</v>
      </c>
      <c r="J3165" t="s">
        <v>2349</v>
      </c>
      <c r="K3165" t="s">
        <v>21</v>
      </c>
      <c r="M3165" t="s">
        <v>11829</v>
      </c>
      <c r="N3165" t="s">
        <v>22</v>
      </c>
      <c r="O3165" t="s">
        <v>23</v>
      </c>
      <c r="P3165" t="s">
        <v>26</v>
      </c>
      <c r="Q3165" t="s">
        <v>2348</v>
      </c>
      <c r="R3165" s="13">
        <v>31</v>
      </c>
      <c r="S3165" s="13">
        <v>1</v>
      </c>
      <c r="T3165" s="21">
        <v>1</v>
      </c>
      <c r="V3165" t="s">
        <v>2154</v>
      </c>
      <c r="W3165" t="s">
        <v>17597</v>
      </c>
      <c r="X3165" s="20" t="str">
        <f>+IF(V3165="","-",CONCATENATE(V3165,"_",W3165))</f>
        <v>FINES_R20</v>
      </c>
      <c r="Y3165" s="59">
        <v>9.7772933542728424E-2</v>
      </c>
      <c r="Z3165" t="s">
        <v>134</v>
      </c>
      <c r="AA3165" t="s">
        <v>2394</v>
      </c>
      <c r="AB3165" t="str">
        <f>+IF(W3165="","-",IF(W3165="UNICO","CENSO","MUESTRA"))</f>
        <v>MUESTRA</v>
      </c>
      <c r="AC3165" t="s">
        <v>2398</v>
      </c>
      <c r="AD3165" t="s">
        <v>11830</v>
      </c>
    </row>
    <row r="3166" spans="1:30" x14ac:dyDescent="0.25">
      <c r="A3166" s="5" t="str">
        <f t="shared" si="49"/>
        <v>R 20 - D 102 - 451 - 1724</v>
      </c>
      <c r="B3166" s="23" t="s">
        <v>2347</v>
      </c>
      <c r="C3166" t="s">
        <v>242</v>
      </c>
      <c r="D3166" t="s">
        <v>239</v>
      </c>
      <c r="E3166" t="s">
        <v>1713</v>
      </c>
      <c r="F3166" t="s">
        <v>134</v>
      </c>
      <c r="G3166" t="s">
        <v>134</v>
      </c>
      <c r="H3166" t="s">
        <v>6024</v>
      </c>
      <c r="I3166" t="s">
        <v>20</v>
      </c>
      <c r="J3166" t="s">
        <v>2349</v>
      </c>
      <c r="K3166" t="s">
        <v>21</v>
      </c>
      <c r="M3166" t="s">
        <v>6025</v>
      </c>
      <c r="N3166" t="s">
        <v>22</v>
      </c>
      <c r="O3166" t="s">
        <v>23</v>
      </c>
      <c r="P3166" t="s">
        <v>26</v>
      </c>
      <c r="Q3166" t="s">
        <v>2348</v>
      </c>
      <c r="R3166" s="13">
        <v>139</v>
      </c>
      <c r="S3166" s="13">
        <v>6</v>
      </c>
      <c r="T3166" s="21">
        <v>1</v>
      </c>
      <c r="V3166" t="s">
        <v>2154</v>
      </c>
      <c r="W3166" t="s">
        <v>17597</v>
      </c>
      <c r="X3166" s="20" t="str">
        <f>+IF(V3166="","-",CONCATENATE(V3166,"_",W3166))</f>
        <v>FINES_R20</v>
      </c>
      <c r="Y3166" s="59">
        <v>0.1231837123632431</v>
      </c>
      <c r="Z3166" t="s">
        <v>134</v>
      </c>
      <c r="AA3166" t="s">
        <v>2394</v>
      </c>
      <c r="AB3166" t="str">
        <f>+IF(W3166="","-",IF(W3166="UNICO","CENSO","MUESTRA"))</f>
        <v>MUESTRA</v>
      </c>
      <c r="AC3166" t="s">
        <v>2398</v>
      </c>
      <c r="AD3166" t="s">
        <v>6026</v>
      </c>
    </row>
    <row r="3167" spans="1:30" x14ac:dyDescent="0.25">
      <c r="A3167" s="5" t="str">
        <f t="shared" si="49"/>
        <v>R 20 - D 102 - 451 - 4261</v>
      </c>
      <c r="B3167" s="23" t="s">
        <v>2347</v>
      </c>
      <c r="C3167" t="s">
        <v>242</v>
      </c>
      <c r="D3167" t="s">
        <v>239</v>
      </c>
      <c r="E3167" t="s">
        <v>1713</v>
      </c>
      <c r="F3167" t="s">
        <v>134</v>
      </c>
      <c r="G3167" t="s">
        <v>134</v>
      </c>
      <c r="H3167" t="s">
        <v>11848</v>
      </c>
      <c r="I3167" t="s">
        <v>20</v>
      </c>
      <c r="J3167" t="s">
        <v>2349</v>
      </c>
      <c r="K3167" t="s">
        <v>21</v>
      </c>
      <c r="M3167" t="s">
        <v>11849</v>
      </c>
      <c r="N3167" t="s">
        <v>22</v>
      </c>
      <c r="O3167" t="s">
        <v>23</v>
      </c>
      <c r="P3167" t="s">
        <v>26</v>
      </c>
      <c r="Q3167" t="s">
        <v>2348</v>
      </c>
      <c r="R3167" s="13">
        <v>23</v>
      </c>
      <c r="S3167" s="13">
        <v>1</v>
      </c>
      <c r="T3167" s="21">
        <v>1</v>
      </c>
      <c r="V3167" t="s">
        <v>2154</v>
      </c>
      <c r="W3167" t="s">
        <v>17597</v>
      </c>
      <c r="X3167" s="20" t="str">
        <f>+IF(V3167="","-",CONCATENATE(V3167,"_",W3167))</f>
        <v>FINES_R20</v>
      </c>
      <c r="Y3167" s="59">
        <v>0.16226376593112951</v>
      </c>
      <c r="Z3167" t="s">
        <v>134</v>
      </c>
      <c r="AA3167" t="s">
        <v>2394</v>
      </c>
      <c r="AB3167" t="str">
        <f>+IF(W3167="","-",IF(W3167="UNICO","CENSO","MUESTRA"))</f>
        <v>MUESTRA</v>
      </c>
      <c r="AC3167" t="s">
        <v>2398</v>
      </c>
      <c r="AD3167" t="s">
        <v>11850</v>
      </c>
    </row>
    <row r="3168" spans="1:30" x14ac:dyDescent="0.25">
      <c r="A3168" s="5" t="str">
        <f t="shared" si="49"/>
        <v>R 20 - D 102 - 451 - 2543</v>
      </c>
      <c r="B3168" s="23" t="s">
        <v>2347</v>
      </c>
      <c r="C3168" t="s">
        <v>242</v>
      </c>
      <c r="D3168" t="s">
        <v>239</v>
      </c>
      <c r="E3168" t="s">
        <v>1713</v>
      </c>
      <c r="F3168" t="s">
        <v>134</v>
      </c>
      <c r="G3168" t="s">
        <v>134</v>
      </c>
      <c r="H3168" t="s">
        <v>6041</v>
      </c>
      <c r="I3168" t="s">
        <v>20</v>
      </c>
      <c r="J3168" t="s">
        <v>2349</v>
      </c>
      <c r="K3168" t="s">
        <v>21</v>
      </c>
      <c r="M3168" t="s">
        <v>6042</v>
      </c>
      <c r="N3168" t="s">
        <v>22</v>
      </c>
      <c r="O3168" t="s">
        <v>23</v>
      </c>
      <c r="P3168" t="s">
        <v>26</v>
      </c>
      <c r="Q3168" t="s">
        <v>2348</v>
      </c>
      <c r="R3168" s="13">
        <v>17</v>
      </c>
      <c r="S3168" s="13">
        <v>1</v>
      </c>
      <c r="T3168" s="21">
        <v>1</v>
      </c>
      <c r="V3168" t="s">
        <v>2154</v>
      </c>
      <c r="W3168" t="s">
        <v>17597</v>
      </c>
      <c r="X3168" s="20" t="str">
        <f>+IF(V3168="","-",CONCATENATE(V3168,"_",W3168))</f>
        <v>FINES_R20</v>
      </c>
      <c r="Y3168" s="59">
        <v>0.1944231241941452</v>
      </c>
      <c r="Z3168" t="s">
        <v>134</v>
      </c>
      <c r="AA3168" t="s">
        <v>2394</v>
      </c>
      <c r="AB3168" t="str">
        <f>+IF(W3168="","-",IF(W3168="UNICO","CENSO","MUESTRA"))</f>
        <v>MUESTRA</v>
      </c>
      <c r="AC3168" t="s">
        <v>2397</v>
      </c>
      <c r="AD3168" t="s">
        <v>6043</v>
      </c>
    </row>
    <row r="3169" spans="1:30" x14ac:dyDescent="0.25">
      <c r="A3169" s="5" t="str">
        <f t="shared" si="49"/>
        <v>R 20 - D 102 - 451 - 1493</v>
      </c>
      <c r="B3169" s="23" t="s">
        <v>2347</v>
      </c>
      <c r="C3169" t="s">
        <v>242</v>
      </c>
      <c r="D3169" t="s">
        <v>239</v>
      </c>
      <c r="E3169" t="s">
        <v>1713</v>
      </c>
      <c r="F3169" t="s">
        <v>134</v>
      </c>
      <c r="G3169" t="s">
        <v>134</v>
      </c>
      <c r="H3169" t="s">
        <v>6032</v>
      </c>
      <c r="I3169" t="s">
        <v>20</v>
      </c>
      <c r="J3169" t="s">
        <v>2349</v>
      </c>
      <c r="K3169" t="s">
        <v>21</v>
      </c>
      <c r="M3169" t="s">
        <v>6033</v>
      </c>
      <c r="N3169" t="s">
        <v>22</v>
      </c>
      <c r="O3169" t="s">
        <v>23</v>
      </c>
      <c r="P3169" t="s">
        <v>26</v>
      </c>
      <c r="Q3169" t="s">
        <v>2348</v>
      </c>
      <c r="R3169" s="13">
        <v>86</v>
      </c>
      <c r="S3169" s="13">
        <v>5</v>
      </c>
      <c r="T3169" s="21">
        <v>1</v>
      </c>
      <c r="V3169" t="s">
        <v>2154</v>
      </c>
      <c r="W3169" t="s">
        <v>17597</v>
      </c>
      <c r="X3169" s="20" t="str">
        <f>+IF(V3169="","-",CONCATENATE(V3169,"_",W3169))</f>
        <v>FINES_R20</v>
      </c>
      <c r="Y3169" s="59">
        <v>0.197513222694397</v>
      </c>
      <c r="Z3169" t="s">
        <v>134</v>
      </c>
      <c r="AA3169" t="s">
        <v>2394</v>
      </c>
      <c r="AB3169" t="str">
        <f>+IF(W3169="","-",IF(W3169="UNICO","CENSO","MUESTRA"))</f>
        <v>MUESTRA</v>
      </c>
      <c r="AC3169" t="s">
        <v>2397</v>
      </c>
      <c r="AD3169" t="s">
        <v>6034</v>
      </c>
    </row>
    <row r="3170" spans="1:30" x14ac:dyDescent="0.25">
      <c r="A3170" s="5" t="str">
        <f t="shared" si="49"/>
        <v>R 20 - D 75 - 451 - 3809</v>
      </c>
      <c r="B3170" s="23" t="s">
        <v>2347</v>
      </c>
      <c r="C3170" t="s">
        <v>242</v>
      </c>
      <c r="D3170" t="s">
        <v>1350</v>
      </c>
      <c r="E3170" t="s">
        <v>1351</v>
      </c>
      <c r="F3170" t="s">
        <v>134</v>
      </c>
      <c r="G3170" t="s">
        <v>134</v>
      </c>
      <c r="H3170" t="s">
        <v>6103</v>
      </c>
      <c r="I3170" t="s">
        <v>20</v>
      </c>
      <c r="J3170" t="s">
        <v>2349</v>
      </c>
      <c r="K3170" t="s">
        <v>21</v>
      </c>
      <c r="M3170" t="s">
        <v>6104</v>
      </c>
      <c r="N3170" t="s">
        <v>22</v>
      </c>
      <c r="O3170" t="s">
        <v>23</v>
      </c>
      <c r="P3170" t="s">
        <v>26</v>
      </c>
      <c r="Q3170" t="s">
        <v>2348</v>
      </c>
      <c r="R3170" s="13">
        <v>29</v>
      </c>
      <c r="S3170" s="13">
        <v>1</v>
      </c>
      <c r="T3170" s="21">
        <v>1</v>
      </c>
      <c r="V3170" t="s">
        <v>2154</v>
      </c>
      <c r="W3170" t="s">
        <v>17597</v>
      </c>
      <c r="X3170" s="20" t="str">
        <f>+IF(V3170="","-",CONCATENATE(V3170,"_",W3170))</f>
        <v>FINES_R20</v>
      </c>
      <c r="Y3170" s="59">
        <v>0.212866336107254</v>
      </c>
      <c r="Z3170" t="s">
        <v>134</v>
      </c>
      <c r="AA3170" t="s">
        <v>2394</v>
      </c>
      <c r="AB3170" t="str">
        <f>+IF(W3170="","-",IF(W3170="UNICO","CENSO","MUESTRA"))</f>
        <v>MUESTRA</v>
      </c>
      <c r="AC3170" t="s">
        <v>2398</v>
      </c>
      <c r="AD3170" t="s">
        <v>6105</v>
      </c>
    </row>
    <row r="3171" spans="1:30" x14ac:dyDescent="0.25">
      <c r="A3171" s="5" t="str">
        <f t="shared" si="49"/>
        <v>R 20 - D 75 - 451 - 0193</v>
      </c>
      <c r="B3171" s="23" t="s">
        <v>2347</v>
      </c>
      <c r="C3171" t="s">
        <v>242</v>
      </c>
      <c r="D3171" t="s">
        <v>1350</v>
      </c>
      <c r="E3171" t="s">
        <v>1351</v>
      </c>
      <c r="F3171" t="s">
        <v>134</v>
      </c>
      <c r="G3171" t="s">
        <v>134</v>
      </c>
      <c r="H3171" t="s">
        <v>6099</v>
      </c>
      <c r="I3171" t="s">
        <v>20</v>
      </c>
      <c r="J3171" t="s">
        <v>2349</v>
      </c>
      <c r="K3171" t="s">
        <v>21</v>
      </c>
      <c r="M3171" t="s">
        <v>6100</v>
      </c>
      <c r="N3171" t="s">
        <v>22</v>
      </c>
      <c r="O3171" t="s">
        <v>23</v>
      </c>
      <c r="P3171" t="s">
        <v>26</v>
      </c>
      <c r="Q3171" t="s">
        <v>2348</v>
      </c>
      <c r="R3171" s="13">
        <v>16</v>
      </c>
      <c r="S3171" s="13">
        <v>1</v>
      </c>
      <c r="T3171" s="21">
        <v>1</v>
      </c>
      <c r="V3171" t="s">
        <v>2154</v>
      </c>
      <c r="W3171" t="s">
        <v>17597</v>
      </c>
      <c r="X3171" s="20" t="str">
        <f>+IF(V3171="","-",CONCATENATE(V3171,"_",W3171))</f>
        <v>FINES_R20</v>
      </c>
      <c r="Y3171" s="59">
        <v>0.23189325630664831</v>
      </c>
      <c r="Z3171" t="s">
        <v>134</v>
      </c>
      <c r="AA3171" t="s">
        <v>2394</v>
      </c>
      <c r="AB3171" t="str">
        <f>+IF(W3171="","-",IF(W3171="UNICO","CENSO","MUESTRA"))</f>
        <v>MUESTRA</v>
      </c>
      <c r="AC3171" t="s">
        <v>2397</v>
      </c>
      <c r="AD3171" t="s">
        <v>6101</v>
      </c>
    </row>
    <row r="3172" spans="1:30" x14ac:dyDescent="0.25">
      <c r="A3172" s="5" t="str">
        <f t="shared" si="49"/>
        <v>R 20 - D 60 - 451 - 2572</v>
      </c>
      <c r="B3172" s="23" t="s">
        <v>2347</v>
      </c>
      <c r="C3172" t="s">
        <v>242</v>
      </c>
      <c r="D3172" t="s">
        <v>943</v>
      </c>
      <c r="E3172" t="s">
        <v>944</v>
      </c>
      <c r="F3172" t="s">
        <v>134</v>
      </c>
      <c r="G3172" t="s">
        <v>134</v>
      </c>
      <c r="H3172" t="s">
        <v>6070</v>
      </c>
      <c r="I3172" t="s">
        <v>20</v>
      </c>
      <c r="J3172" t="s">
        <v>2349</v>
      </c>
      <c r="K3172" t="s">
        <v>21</v>
      </c>
      <c r="M3172" t="s">
        <v>6071</v>
      </c>
      <c r="N3172" t="s">
        <v>22</v>
      </c>
      <c r="O3172" t="s">
        <v>23</v>
      </c>
      <c r="P3172" t="s">
        <v>26</v>
      </c>
      <c r="Q3172" t="s">
        <v>2348</v>
      </c>
      <c r="R3172" s="13">
        <v>8</v>
      </c>
      <c r="S3172" s="13">
        <v>1</v>
      </c>
      <c r="T3172" s="21">
        <v>1</v>
      </c>
      <c r="V3172" t="s">
        <v>2154</v>
      </c>
      <c r="W3172" t="s">
        <v>17597</v>
      </c>
      <c r="X3172" s="20" t="str">
        <f>+IF(V3172="","-",CONCATENATE(V3172,"_",W3172))</f>
        <v>FINES_R20</v>
      </c>
      <c r="Y3172" s="59">
        <v>0.24321132898330691</v>
      </c>
      <c r="Z3172" t="s">
        <v>134</v>
      </c>
      <c r="AA3172" t="s">
        <v>2394</v>
      </c>
      <c r="AB3172" t="str">
        <f>+IF(W3172="","-",IF(W3172="UNICO","CENSO","MUESTRA"))</f>
        <v>MUESTRA</v>
      </c>
      <c r="AC3172" t="s">
        <v>2397</v>
      </c>
      <c r="AD3172" t="s">
        <v>6072</v>
      </c>
    </row>
    <row r="3173" spans="1:30" x14ac:dyDescent="0.25">
      <c r="A3173" s="5" t="str">
        <f t="shared" si="49"/>
        <v>R 20 - D 102 - 451 - 2551</v>
      </c>
      <c r="B3173" s="23" t="s">
        <v>2347</v>
      </c>
      <c r="C3173" t="s">
        <v>242</v>
      </c>
      <c r="D3173" t="s">
        <v>239</v>
      </c>
      <c r="E3173" t="s">
        <v>1713</v>
      </c>
      <c r="F3173" t="s">
        <v>134</v>
      </c>
      <c r="G3173" t="s">
        <v>134</v>
      </c>
      <c r="H3173" t="s">
        <v>6028</v>
      </c>
      <c r="I3173" t="s">
        <v>20</v>
      </c>
      <c r="J3173" t="s">
        <v>2349</v>
      </c>
      <c r="K3173" t="s">
        <v>21</v>
      </c>
      <c r="M3173" t="s">
        <v>6029</v>
      </c>
      <c r="N3173" t="s">
        <v>22</v>
      </c>
      <c r="O3173" t="s">
        <v>23</v>
      </c>
      <c r="P3173" t="s">
        <v>26</v>
      </c>
      <c r="Q3173" t="s">
        <v>2348</v>
      </c>
      <c r="R3173" s="13">
        <v>20</v>
      </c>
      <c r="S3173" s="13">
        <v>1</v>
      </c>
      <c r="T3173" s="21">
        <v>1</v>
      </c>
      <c r="V3173" t="s">
        <v>2154</v>
      </c>
      <c r="W3173" t="s">
        <v>17597</v>
      </c>
      <c r="X3173" s="20" t="str">
        <f>+IF(V3173="","-",CONCATENATE(V3173,"_",W3173))</f>
        <v>FINES_R20</v>
      </c>
      <c r="Y3173" s="59">
        <v>0.26113218069076538</v>
      </c>
      <c r="Z3173" t="s">
        <v>134</v>
      </c>
      <c r="AA3173" t="s">
        <v>2394</v>
      </c>
      <c r="AB3173" t="str">
        <f>+IF(W3173="","-",IF(W3173="UNICO","CENSO","MUESTRA"))</f>
        <v>MUESTRA</v>
      </c>
      <c r="AC3173" t="s">
        <v>2397</v>
      </c>
      <c r="AD3173" t="s">
        <v>6030</v>
      </c>
    </row>
    <row r="3174" spans="1:30" x14ac:dyDescent="0.25">
      <c r="A3174" s="5" t="str">
        <f t="shared" si="49"/>
        <v>R 20 - D 9 - 451 - 3791</v>
      </c>
      <c r="B3174" s="23" t="s">
        <v>2347</v>
      </c>
      <c r="C3174" t="s">
        <v>242</v>
      </c>
      <c r="D3174" t="s">
        <v>359</v>
      </c>
      <c r="E3174" t="s">
        <v>361</v>
      </c>
      <c r="F3174" t="s">
        <v>134</v>
      </c>
      <c r="G3174" t="s">
        <v>134</v>
      </c>
      <c r="H3174" t="s">
        <v>11890</v>
      </c>
      <c r="I3174" t="s">
        <v>20</v>
      </c>
      <c r="J3174" t="s">
        <v>2349</v>
      </c>
      <c r="K3174" t="s">
        <v>21</v>
      </c>
      <c r="M3174" t="s">
        <v>11891</v>
      </c>
      <c r="N3174" t="s">
        <v>22</v>
      </c>
      <c r="O3174" t="s">
        <v>23</v>
      </c>
      <c r="P3174" t="s">
        <v>26</v>
      </c>
      <c r="Q3174" t="s">
        <v>2348</v>
      </c>
      <c r="R3174" s="13">
        <v>9</v>
      </c>
      <c r="S3174" s="13">
        <v>1</v>
      </c>
      <c r="T3174" s="21">
        <v>1</v>
      </c>
      <c r="V3174" t="s">
        <v>2154</v>
      </c>
      <c r="W3174" t="s">
        <v>17597</v>
      </c>
      <c r="X3174" s="20" t="str">
        <f>+IF(V3174="","-",CONCATENATE(V3174,"_",W3174))</f>
        <v>FINES_R20</v>
      </c>
      <c r="Y3174" s="59">
        <v>0.2648460865020752</v>
      </c>
      <c r="Z3174" t="s">
        <v>134</v>
      </c>
      <c r="AA3174" t="s">
        <v>2394</v>
      </c>
      <c r="AB3174" t="str">
        <f>+IF(W3174="","-",IF(W3174="UNICO","CENSO","MUESTRA"))</f>
        <v>MUESTRA</v>
      </c>
      <c r="AC3174" t="s">
        <v>2398</v>
      </c>
      <c r="AD3174" t="s">
        <v>11892</v>
      </c>
    </row>
    <row r="3175" spans="1:30" x14ac:dyDescent="0.25">
      <c r="A3175" s="5" t="str">
        <f t="shared" si="49"/>
        <v>R 20 - D 102 - 451 - 4263</v>
      </c>
      <c r="B3175" s="23" t="s">
        <v>2347</v>
      </c>
      <c r="C3175" t="s">
        <v>242</v>
      </c>
      <c r="D3175" t="s">
        <v>239</v>
      </c>
      <c r="E3175" t="s">
        <v>1713</v>
      </c>
      <c r="F3175" t="s">
        <v>134</v>
      </c>
      <c r="G3175" t="s">
        <v>134</v>
      </c>
      <c r="H3175" t="s">
        <v>11852</v>
      </c>
      <c r="I3175" t="s">
        <v>20</v>
      </c>
      <c r="J3175" t="s">
        <v>2349</v>
      </c>
      <c r="K3175" t="s">
        <v>21</v>
      </c>
      <c r="M3175" t="s">
        <v>11853</v>
      </c>
      <c r="N3175" t="s">
        <v>22</v>
      </c>
      <c r="O3175" t="s">
        <v>23</v>
      </c>
      <c r="P3175" t="s">
        <v>26</v>
      </c>
      <c r="Q3175" t="s">
        <v>2348</v>
      </c>
      <c r="R3175" s="13">
        <v>23</v>
      </c>
      <c r="S3175" s="13">
        <v>1</v>
      </c>
      <c r="T3175" s="21">
        <v>1</v>
      </c>
      <c r="V3175" t="s">
        <v>2154</v>
      </c>
      <c r="W3175" t="s">
        <v>17597</v>
      </c>
      <c r="X3175" s="20" t="str">
        <f>+IF(V3175="","-",CONCATENATE(V3175,"_",W3175))</f>
        <v>FINES_R20</v>
      </c>
      <c r="Y3175" s="59">
        <v>0.28665050864219671</v>
      </c>
      <c r="Z3175" t="s">
        <v>134</v>
      </c>
      <c r="AA3175" t="s">
        <v>2394</v>
      </c>
      <c r="AB3175" t="str">
        <f>+IF(W3175="","-",IF(W3175="UNICO","CENSO","MUESTRA"))</f>
        <v>MUESTRA</v>
      </c>
      <c r="AC3175" t="s">
        <v>2398</v>
      </c>
      <c r="AD3175" t="s">
        <v>11854</v>
      </c>
    </row>
    <row r="3176" spans="1:30" x14ac:dyDescent="0.25">
      <c r="A3176" s="5" t="str">
        <f t="shared" si="49"/>
        <v>R 20 - D 75 - 451 - 2143</v>
      </c>
      <c r="B3176" s="23" t="s">
        <v>2347</v>
      </c>
      <c r="C3176" t="s">
        <v>242</v>
      </c>
      <c r="D3176" t="s">
        <v>1350</v>
      </c>
      <c r="E3176" t="s">
        <v>1351</v>
      </c>
      <c r="F3176" t="s">
        <v>134</v>
      </c>
      <c r="G3176" t="s">
        <v>134</v>
      </c>
      <c r="H3176" t="s">
        <v>6095</v>
      </c>
      <c r="I3176" t="s">
        <v>20</v>
      </c>
      <c r="J3176" t="s">
        <v>2349</v>
      </c>
      <c r="K3176" t="s">
        <v>21</v>
      </c>
      <c r="M3176" t="s">
        <v>6096</v>
      </c>
      <c r="N3176" t="s">
        <v>22</v>
      </c>
      <c r="O3176" t="s">
        <v>23</v>
      </c>
      <c r="P3176" t="s">
        <v>26</v>
      </c>
      <c r="Q3176" t="s">
        <v>2348</v>
      </c>
      <c r="R3176" s="13">
        <v>16</v>
      </c>
      <c r="S3176" s="13">
        <v>1</v>
      </c>
      <c r="T3176" s="21">
        <v>1</v>
      </c>
      <c r="V3176" t="s">
        <v>2154</v>
      </c>
      <c r="W3176" t="s">
        <v>17597</v>
      </c>
      <c r="X3176" s="20" t="str">
        <f>+IF(V3176="","-",CONCATENATE(V3176,"_",W3176))</f>
        <v>FINES_R20</v>
      </c>
      <c r="Y3176" s="59">
        <v>0.29164928197860718</v>
      </c>
      <c r="Z3176" t="s">
        <v>134</v>
      </c>
      <c r="AA3176" t="s">
        <v>2394</v>
      </c>
      <c r="AB3176" t="str">
        <f>+IF(W3176="","-",IF(W3176="UNICO","CENSO","MUESTRA"))</f>
        <v>MUESTRA</v>
      </c>
      <c r="AC3176" t="s">
        <v>2397</v>
      </c>
      <c r="AD3176" t="s">
        <v>6097</v>
      </c>
    </row>
    <row r="3177" spans="1:30" x14ac:dyDescent="0.25">
      <c r="A3177" s="5" t="str">
        <f t="shared" si="49"/>
        <v>R 20 - D 102 - 451 - 1586</v>
      </c>
      <c r="B3177" s="23" t="s">
        <v>2347</v>
      </c>
      <c r="C3177" t="s">
        <v>242</v>
      </c>
      <c r="D3177" t="s">
        <v>239</v>
      </c>
      <c r="E3177" t="s">
        <v>1713</v>
      </c>
      <c r="F3177" t="s">
        <v>134</v>
      </c>
      <c r="G3177" t="s">
        <v>134</v>
      </c>
      <c r="H3177" t="s">
        <v>11865</v>
      </c>
      <c r="I3177" t="s">
        <v>20</v>
      </c>
      <c r="J3177" t="s">
        <v>2349</v>
      </c>
      <c r="K3177" t="s">
        <v>21</v>
      </c>
      <c r="M3177" t="s">
        <v>11866</v>
      </c>
      <c r="N3177" t="s">
        <v>22</v>
      </c>
      <c r="O3177" t="s">
        <v>23</v>
      </c>
      <c r="P3177" t="s">
        <v>26</v>
      </c>
      <c r="Q3177" t="s">
        <v>2348</v>
      </c>
      <c r="R3177" s="13">
        <v>20</v>
      </c>
      <c r="S3177" s="13">
        <v>1</v>
      </c>
      <c r="T3177" s="21">
        <v>1</v>
      </c>
      <c r="V3177" t="s">
        <v>2154</v>
      </c>
      <c r="W3177" t="s">
        <v>17597</v>
      </c>
      <c r="X3177" s="20" t="str">
        <f>+IF(V3177="","-",CONCATENATE(V3177,"_",W3177))</f>
        <v>FINES_R20</v>
      </c>
      <c r="Y3177" s="59">
        <v>0.29523327946662897</v>
      </c>
      <c r="Z3177" t="s">
        <v>134</v>
      </c>
      <c r="AA3177" t="s">
        <v>2394</v>
      </c>
      <c r="AB3177" t="str">
        <f>+IF(W3177="","-",IF(W3177="UNICO","CENSO","MUESTRA"))</f>
        <v>MUESTRA</v>
      </c>
      <c r="AC3177" t="s">
        <v>2397</v>
      </c>
      <c r="AD3177" t="s">
        <v>11867</v>
      </c>
    </row>
    <row r="3178" spans="1:30" x14ac:dyDescent="0.25">
      <c r="A3178" s="5" t="str">
        <f t="shared" si="49"/>
        <v>R 20 - D 115 - 451 - 2698</v>
      </c>
      <c r="B3178" s="23" t="s">
        <v>2347</v>
      </c>
      <c r="C3178" t="s">
        <v>242</v>
      </c>
      <c r="D3178" t="s">
        <v>152</v>
      </c>
      <c r="E3178" t="s">
        <v>1866</v>
      </c>
      <c r="F3178" t="s">
        <v>134</v>
      </c>
      <c r="G3178" t="s">
        <v>134</v>
      </c>
      <c r="H3178" t="s">
        <v>6065</v>
      </c>
      <c r="I3178" t="s">
        <v>20</v>
      </c>
      <c r="J3178" t="s">
        <v>2349</v>
      </c>
      <c r="K3178" t="s">
        <v>21</v>
      </c>
      <c r="M3178" t="s">
        <v>6066</v>
      </c>
      <c r="N3178" t="s">
        <v>22</v>
      </c>
      <c r="O3178" t="s">
        <v>23</v>
      </c>
      <c r="P3178" t="s">
        <v>26</v>
      </c>
      <c r="Q3178" t="s">
        <v>2348</v>
      </c>
      <c r="R3178" s="13">
        <v>44</v>
      </c>
      <c r="S3178" s="13">
        <v>3</v>
      </c>
      <c r="T3178" s="21">
        <v>1</v>
      </c>
      <c r="V3178" t="s">
        <v>2154</v>
      </c>
      <c r="W3178" t="s">
        <v>17597</v>
      </c>
      <c r="X3178" s="20" t="str">
        <f>+IF(V3178="","-",CONCATENATE(V3178,"_",W3178))</f>
        <v>FINES_R20</v>
      </c>
      <c r="Y3178" s="59">
        <v>0.2981221079826355</v>
      </c>
      <c r="Z3178" t="s">
        <v>134</v>
      </c>
      <c r="AA3178" t="s">
        <v>2394</v>
      </c>
      <c r="AB3178" t="str">
        <f>+IF(W3178="","-",IF(W3178="UNICO","CENSO","MUESTRA"))</f>
        <v>MUESTRA</v>
      </c>
      <c r="AC3178" t="s">
        <v>2397</v>
      </c>
      <c r="AD3178" t="s">
        <v>6067</v>
      </c>
    </row>
    <row r="3179" spans="1:30" x14ac:dyDescent="0.25">
      <c r="A3179" s="5" t="str">
        <f t="shared" si="49"/>
        <v>R 20 - D 102 - 451 - 4291</v>
      </c>
      <c r="B3179" s="23" t="s">
        <v>2347</v>
      </c>
      <c r="C3179" t="s">
        <v>242</v>
      </c>
      <c r="D3179" t="s">
        <v>239</v>
      </c>
      <c r="E3179" t="s">
        <v>1713</v>
      </c>
      <c r="F3179" t="s">
        <v>134</v>
      </c>
      <c r="G3179" t="s">
        <v>134</v>
      </c>
      <c r="H3179" t="s">
        <v>11856</v>
      </c>
      <c r="I3179" t="s">
        <v>20</v>
      </c>
      <c r="J3179" t="s">
        <v>2349</v>
      </c>
      <c r="K3179" t="s">
        <v>21</v>
      </c>
      <c r="M3179" t="s">
        <v>11857</v>
      </c>
      <c r="N3179" t="s">
        <v>22</v>
      </c>
      <c r="O3179" t="s">
        <v>23</v>
      </c>
      <c r="P3179" t="s">
        <v>26</v>
      </c>
      <c r="Q3179" t="s">
        <v>2348</v>
      </c>
      <c r="R3179" s="13">
        <v>14</v>
      </c>
      <c r="S3179" s="13">
        <v>1</v>
      </c>
      <c r="T3179" s="21">
        <v>1</v>
      </c>
      <c r="V3179" t="s">
        <v>2154</v>
      </c>
      <c r="W3179" t="s">
        <v>17597</v>
      </c>
      <c r="X3179" s="20" t="str">
        <f>+IF(V3179="","-",CONCATENATE(V3179,"_",W3179))</f>
        <v>FINES_R20</v>
      </c>
      <c r="Y3179" s="59">
        <v>0.33424457907676702</v>
      </c>
      <c r="Z3179" t="s">
        <v>134</v>
      </c>
      <c r="AA3179" t="s">
        <v>2394</v>
      </c>
      <c r="AB3179" t="str">
        <f>+IF(W3179="","-",IF(W3179="UNICO","CENSO","MUESTRA"))</f>
        <v>MUESTRA</v>
      </c>
      <c r="AC3179" t="s">
        <v>2398</v>
      </c>
      <c r="AD3179" t="s">
        <v>11858</v>
      </c>
    </row>
    <row r="3180" spans="1:30" x14ac:dyDescent="0.25">
      <c r="A3180" s="5" t="str">
        <f t="shared" si="49"/>
        <v>R 20 - D 102 - 451 - 3805</v>
      </c>
      <c r="B3180" s="23" t="s">
        <v>2347</v>
      </c>
      <c r="C3180" t="s">
        <v>242</v>
      </c>
      <c r="D3180" t="s">
        <v>239</v>
      </c>
      <c r="E3180" t="s">
        <v>1713</v>
      </c>
      <c r="F3180" t="s">
        <v>134</v>
      </c>
      <c r="G3180" t="s">
        <v>134</v>
      </c>
      <c r="H3180" t="s">
        <v>11804</v>
      </c>
      <c r="I3180" t="s">
        <v>20</v>
      </c>
      <c r="J3180" t="s">
        <v>2349</v>
      </c>
      <c r="K3180" t="s">
        <v>21</v>
      </c>
      <c r="M3180" t="s">
        <v>11805</v>
      </c>
      <c r="N3180" t="s">
        <v>22</v>
      </c>
      <c r="O3180" t="s">
        <v>23</v>
      </c>
      <c r="P3180" t="s">
        <v>26</v>
      </c>
      <c r="Q3180" t="s">
        <v>2348</v>
      </c>
      <c r="R3180" s="13">
        <v>20</v>
      </c>
      <c r="S3180" s="13">
        <v>1</v>
      </c>
      <c r="T3180" s="21">
        <v>1</v>
      </c>
      <c r="V3180" t="s">
        <v>2154</v>
      </c>
      <c r="W3180" t="s">
        <v>17597</v>
      </c>
      <c r="X3180" s="20" t="str">
        <f>+IF(V3180="","-",CONCATENATE(V3180,"_",W3180))</f>
        <v>FINES_R20</v>
      </c>
      <c r="Y3180" s="59">
        <v>0.33471640944480902</v>
      </c>
      <c r="Z3180" t="s">
        <v>134</v>
      </c>
      <c r="AA3180" t="s">
        <v>2394</v>
      </c>
      <c r="AB3180" t="str">
        <f>+IF(W3180="","-",IF(W3180="UNICO","CENSO","MUESTRA"))</f>
        <v>MUESTRA</v>
      </c>
      <c r="AC3180" t="s">
        <v>2398</v>
      </c>
      <c r="AD3180" t="s">
        <v>11806</v>
      </c>
    </row>
    <row r="3181" spans="1:30" x14ac:dyDescent="0.25">
      <c r="A3181" s="5" t="str">
        <f t="shared" si="49"/>
        <v>R 20 - D 75 - 451 - 3938</v>
      </c>
      <c r="B3181" s="23" t="s">
        <v>2347</v>
      </c>
      <c r="C3181" t="s">
        <v>242</v>
      </c>
      <c r="D3181" t="s">
        <v>1350</v>
      </c>
      <c r="E3181" t="s">
        <v>1351</v>
      </c>
      <c r="F3181" t="s">
        <v>134</v>
      </c>
      <c r="G3181" t="s">
        <v>134</v>
      </c>
      <c r="H3181" t="s">
        <v>6107</v>
      </c>
      <c r="I3181" t="s">
        <v>20</v>
      </c>
      <c r="J3181" t="s">
        <v>2349</v>
      </c>
      <c r="K3181" t="s">
        <v>21</v>
      </c>
      <c r="M3181" t="s">
        <v>6108</v>
      </c>
      <c r="N3181" t="s">
        <v>22</v>
      </c>
      <c r="O3181" t="s">
        <v>23</v>
      </c>
      <c r="P3181" t="s">
        <v>26</v>
      </c>
      <c r="Q3181" t="s">
        <v>2348</v>
      </c>
      <c r="R3181" s="13">
        <v>25</v>
      </c>
      <c r="S3181" s="13">
        <v>1</v>
      </c>
      <c r="T3181" s="21">
        <v>1</v>
      </c>
      <c r="V3181" t="s">
        <v>2154</v>
      </c>
      <c r="W3181" t="s">
        <v>17597</v>
      </c>
      <c r="X3181" s="20" t="str">
        <f>+IF(V3181="","-",CONCATENATE(V3181,"_",W3181))</f>
        <v>FINES_R20</v>
      </c>
      <c r="Y3181" s="59">
        <v>0.33722662925720209</v>
      </c>
      <c r="Z3181" t="s">
        <v>134</v>
      </c>
      <c r="AA3181" t="s">
        <v>2394</v>
      </c>
      <c r="AB3181" t="str">
        <f>+IF(W3181="","-",IF(W3181="UNICO","CENSO","MUESTRA"))</f>
        <v>MUESTRA</v>
      </c>
      <c r="AC3181" t="s">
        <v>2398</v>
      </c>
      <c r="AD3181" t="s">
        <v>6109</v>
      </c>
    </row>
    <row r="3182" spans="1:30" x14ac:dyDescent="0.25">
      <c r="A3182" s="5" t="str">
        <f t="shared" si="49"/>
        <v>R 20 - D 9 - 451 - 4569</v>
      </c>
      <c r="B3182" s="23" t="s">
        <v>2347</v>
      </c>
      <c r="C3182" t="s">
        <v>242</v>
      </c>
      <c r="D3182" t="s">
        <v>359</v>
      </c>
      <c r="E3182" t="s">
        <v>361</v>
      </c>
      <c r="F3182" t="s">
        <v>134</v>
      </c>
      <c r="G3182" t="s">
        <v>134</v>
      </c>
      <c r="H3182" t="s">
        <v>11898</v>
      </c>
      <c r="I3182" t="s">
        <v>20</v>
      </c>
      <c r="J3182" t="s">
        <v>2349</v>
      </c>
      <c r="K3182" t="s">
        <v>21</v>
      </c>
      <c r="M3182" t="s">
        <v>11899</v>
      </c>
      <c r="N3182" t="s">
        <v>22</v>
      </c>
      <c r="O3182" t="s">
        <v>23</v>
      </c>
      <c r="P3182" t="s">
        <v>26</v>
      </c>
      <c r="Q3182" t="s">
        <v>2348</v>
      </c>
      <c r="R3182" s="13">
        <v>17</v>
      </c>
      <c r="S3182" s="13">
        <v>1</v>
      </c>
      <c r="T3182" s="21">
        <v>1</v>
      </c>
      <c r="V3182" t="s">
        <v>2154</v>
      </c>
      <c r="W3182" t="s">
        <v>17597</v>
      </c>
      <c r="X3182" s="20" t="str">
        <f>+IF(V3182="","-",CONCATENATE(V3182,"_",W3182))</f>
        <v>FINES_R20</v>
      </c>
      <c r="Y3182" s="59">
        <v>0.35704812407493591</v>
      </c>
      <c r="Z3182" t="s">
        <v>134</v>
      </c>
      <c r="AA3182" t="s">
        <v>2394</v>
      </c>
      <c r="AB3182" t="str">
        <f>+IF(W3182="","-",IF(W3182="UNICO","CENSO","MUESTRA"))</f>
        <v>MUESTRA</v>
      </c>
      <c r="AC3182" t="s">
        <v>2397</v>
      </c>
      <c r="AD3182" t="s">
        <v>11900</v>
      </c>
    </row>
    <row r="3183" spans="1:30" x14ac:dyDescent="0.25">
      <c r="A3183" s="5" t="str">
        <f t="shared" si="49"/>
        <v>R 20 - D 75 - 451 - 2142</v>
      </c>
      <c r="B3183" s="23" t="s">
        <v>2347</v>
      </c>
      <c r="C3183" t="s">
        <v>242</v>
      </c>
      <c r="D3183" t="s">
        <v>1350</v>
      </c>
      <c r="E3183" t="s">
        <v>1351</v>
      </c>
      <c r="F3183" t="s">
        <v>134</v>
      </c>
      <c r="G3183" t="s">
        <v>134</v>
      </c>
      <c r="H3183" t="s">
        <v>6127</v>
      </c>
      <c r="I3183" t="s">
        <v>20</v>
      </c>
      <c r="J3183" t="s">
        <v>2349</v>
      </c>
      <c r="K3183" t="s">
        <v>21</v>
      </c>
      <c r="M3183" t="s">
        <v>3447</v>
      </c>
      <c r="N3183" t="s">
        <v>22</v>
      </c>
      <c r="O3183" t="s">
        <v>23</v>
      </c>
      <c r="P3183" t="s">
        <v>26</v>
      </c>
      <c r="Q3183" t="s">
        <v>2348</v>
      </c>
      <c r="R3183" s="13">
        <v>40</v>
      </c>
      <c r="S3183" s="13">
        <v>2</v>
      </c>
      <c r="T3183" s="21">
        <v>1</v>
      </c>
      <c r="V3183" t="s">
        <v>2154</v>
      </c>
      <c r="W3183" t="s">
        <v>17597</v>
      </c>
      <c r="X3183" s="20" t="str">
        <f>+IF(V3183="","-",CONCATENATE(V3183,"_",W3183))</f>
        <v>FINES_R20</v>
      </c>
      <c r="Y3183" s="59">
        <v>0.35981255769729609</v>
      </c>
      <c r="Z3183" t="s">
        <v>134</v>
      </c>
      <c r="AA3183" t="s">
        <v>2394</v>
      </c>
      <c r="AB3183" t="str">
        <f>+IF(W3183="","-",IF(W3183="UNICO","CENSO","MUESTRA"))</f>
        <v>MUESTRA</v>
      </c>
      <c r="AC3183" t="s">
        <v>2398</v>
      </c>
      <c r="AD3183" t="s">
        <v>6128</v>
      </c>
    </row>
    <row r="3184" spans="1:30" x14ac:dyDescent="0.25">
      <c r="A3184" s="5" t="str">
        <f t="shared" si="49"/>
        <v>R 20 - D 75 - 451 - 3204</v>
      </c>
      <c r="B3184" s="23" t="s">
        <v>2347</v>
      </c>
      <c r="C3184" t="s">
        <v>242</v>
      </c>
      <c r="D3184" t="s">
        <v>1350</v>
      </c>
      <c r="E3184" t="s">
        <v>1351</v>
      </c>
      <c r="F3184" t="s">
        <v>134</v>
      </c>
      <c r="G3184" t="s">
        <v>134</v>
      </c>
      <c r="H3184" t="s">
        <v>6117</v>
      </c>
      <c r="I3184" t="s">
        <v>20</v>
      </c>
      <c r="J3184" t="s">
        <v>2349</v>
      </c>
      <c r="K3184" t="s">
        <v>21</v>
      </c>
      <c r="M3184" t="s">
        <v>2318</v>
      </c>
      <c r="N3184" t="s">
        <v>22</v>
      </c>
      <c r="O3184" t="s">
        <v>23</v>
      </c>
      <c r="P3184" t="s">
        <v>26</v>
      </c>
      <c r="Q3184" t="s">
        <v>2348</v>
      </c>
      <c r="R3184" s="13">
        <v>24</v>
      </c>
      <c r="S3184" s="13">
        <v>1</v>
      </c>
      <c r="T3184" s="21">
        <v>1</v>
      </c>
      <c r="V3184" t="s">
        <v>2154</v>
      </c>
      <c r="W3184" t="s">
        <v>17597</v>
      </c>
      <c r="X3184" s="20" t="str">
        <f>+IF(V3184="","-",CONCATENATE(V3184,"_",W3184))</f>
        <v>FINES_R20</v>
      </c>
      <c r="Y3184" s="59">
        <v>0.36207959055900568</v>
      </c>
      <c r="Z3184" t="s">
        <v>134</v>
      </c>
      <c r="AA3184" t="s">
        <v>2394</v>
      </c>
      <c r="AB3184" t="str">
        <f>+IF(W3184="","-",IF(W3184="UNICO","CENSO","MUESTRA"))</f>
        <v>MUESTRA</v>
      </c>
      <c r="AC3184" t="s">
        <v>2397</v>
      </c>
      <c r="AD3184" t="s">
        <v>6118</v>
      </c>
    </row>
    <row r="3185" spans="1:30" x14ac:dyDescent="0.25">
      <c r="A3185" s="5" t="str">
        <f t="shared" si="49"/>
        <v>R 20 - D 60 - 451 - 3384</v>
      </c>
      <c r="B3185" s="23" t="s">
        <v>2347</v>
      </c>
      <c r="C3185" t="s">
        <v>242</v>
      </c>
      <c r="D3185" t="s">
        <v>943</v>
      </c>
      <c r="E3185" t="s">
        <v>944</v>
      </c>
      <c r="F3185" t="s">
        <v>134</v>
      </c>
      <c r="G3185" t="s">
        <v>134</v>
      </c>
      <c r="H3185" t="s">
        <v>6081</v>
      </c>
      <c r="I3185" t="s">
        <v>20</v>
      </c>
      <c r="J3185" t="s">
        <v>2349</v>
      </c>
      <c r="K3185" t="s">
        <v>21</v>
      </c>
      <c r="M3185" t="s">
        <v>2209</v>
      </c>
      <c r="N3185" t="s">
        <v>22</v>
      </c>
      <c r="O3185" t="s">
        <v>23</v>
      </c>
      <c r="P3185" t="s">
        <v>26</v>
      </c>
      <c r="Q3185" t="s">
        <v>2348</v>
      </c>
      <c r="R3185" s="13">
        <v>21</v>
      </c>
      <c r="S3185" s="13">
        <v>1</v>
      </c>
      <c r="T3185" s="21">
        <v>1</v>
      </c>
      <c r="V3185" t="s">
        <v>2154</v>
      </c>
      <c r="W3185" t="s">
        <v>17597</v>
      </c>
      <c r="X3185" s="20" t="str">
        <f>+IF(V3185="","-",CONCATENATE(V3185,"_",W3185))</f>
        <v>FINES_R20</v>
      </c>
      <c r="Y3185" s="59">
        <v>0.37730491161346441</v>
      </c>
      <c r="Z3185" t="s">
        <v>134</v>
      </c>
      <c r="AA3185" t="s">
        <v>2394</v>
      </c>
      <c r="AB3185" t="str">
        <f>+IF(W3185="","-",IF(W3185="UNICO","CENSO","MUESTRA"))</f>
        <v>MUESTRA</v>
      </c>
      <c r="AC3185" t="s">
        <v>2398</v>
      </c>
      <c r="AD3185" t="s">
        <v>6082</v>
      </c>
    </row>
    <row r="3186" spans="1:30" x14ac:dyDescent="0.25">
      <c r="A3186" s="5" t="str">
        <f t="shared" si="49"/>
        <v>R 20 - D 60 - 451 - 2568</v>
      </c>
      <c r="B3186" s="23" t="s">
        <v>2347</v>
      </c>
      <c r="C3186" t="s">
        <v>242</v>
      </c>
      <c r="D3186" t="s">
        <v>943</v>
      </c>
      <c r="E3186" t="s">
        <v>944</v>
      </c>
      <c r="F3186" t="s">
        <v>134</v>
      </c>
      <c r="G3186" t="s">
        <v>134</v>
      </c>
      <c r="H3186" t="s">
        <v>11878</v>
      </c>
      <c r="I3186" t="s">
        <v>20</v>
      </c>
      <c r="J3186" t="s">
        <v>2349</v>
      </c>
      <c r="K3186" t="s">
        <v>21</v>
      </c>
      <c r="M3186" t="s">
        <v>11879</v>
      </c>
      <c r="N3186" t="s">
        <v>22</v>
      </c>
      <c r="O3186" t="s">
        <v>23</v>
      </c>
      <c r="P3186" t="s">
        <v>26</v>
      </c>
      <c r="Q3186" t="s">
        <v>2348</v>
      </c>
      <c r="R3186" s="13">
        <v>23</v>
      </c>
      <c r="S3186" s="13">
        <v>1</v>
      </c>
      <c r="T3186" s="21">
        <v>1</v>
      </c>
      <c r="V3186" t="s">
        <v>2154</v>
      </c>
      <c r="W3186" t="s">
        <v>17597</v>
      </c>
      <c r="X3186" s="20" t="str">
        <f>+IF(V3186="","-",CONCATENATE(V3186,"_",W3186))</f>
        <v>FINES_R20</v>
      </c>
      <c r="Y3186" s="59">
        <v>0.38270235061645508</v>
      </c>
      <c r="Z3186" t="s">
        <v>134</v>
      </c>
      <c r="AA3186" t="s">
        <v>2394</v>
      </c>
      <c r="AB3186" t="str">
        <f>+IF(W3186="","-",IF(W3186="UNICO","CENSO","MUESTRA"))</f>
        <v>MUESTRA</v>
      </c>
      <c r="AC3186" t="s">
        <v>2397</v>
      </c>
      <c r="AD3186" t="s">
        <v>11880</v>
      </c>
    </row>
    <row r="3187" spans="1:30" x14ac:dyDescent="0.25">
      <c r="A3187" s="5" t="str">
        <f t="shared" si="49"/>
        <v>R 20 - D 102 - 451 - 1559</v>
      </c>
      <c r="B3187" s="23" t="s">
        <v>2347</v>
      </c>
      <c r="C3187" t="s">
        <v>242</v>
      </c>
      <c r="D3187" t="s">
        <v>239</v>
      </c>
      <c r="E3187" t="s">
        <v>1713</v>
      </c>
      <c r="F3187" t="s">
        <v>134</v>
      </c>
      <c r="G3187" t="s">
        <v>134</v>
      </c>
      <c r="H3187" t="s">
        <v>11832</v>
      </c>
      <c r="I3187" t="s">
        <v>20</v>
      </c>
      <c r="J3187" t="s">
        <v>2349</v>
      </c>
      <c r="K3187" t="s">
        <v>21</v>
      </c>
      <c r="M3187" t="s">
        <v>11833</v>
      </c>
      <c r="N3187" t="s">
        <v>22</v>
      </c>
      <c r="O3187" t="s">
        <v>23</v>
      </c>
      <c r="P3187" t="s">
        <v>26</v>
      </c>
      <c r="Q3187" t="s">
        <v>2348</v>
      </c>
      <c r="R3187" s="13">
        <v>17</v>
      </c>
      <c r="S3187" s="13">
        <v>1</v>
      </c>
      <c r="T3187" s="21">
        <v>1</v>
      </c>
      <c r="V3187" t="s">
        <v>2154</v>
      </c>
      <c r="W3187" t="s">
        <v>17597</v>
      </c>
      <c r="X3187" s="20" t="str">
        <f>+IF(V3187="","-",CONCATENATE(V3187,"_",W3187))</f>
        <v>FINES_R20</v>
      </c>
      <c r="Y3187" s="59">
        <v>0.38799753785133362</v>
      </c>
      <c r="Z3187" t="s">
        <v>134</v>
      </c>
      <c r="AA3187" t="s">
        <v>2394</v>
      </c>
      <c r="AB3187" t="str">
        <f>+IF(W3187="","-",IF(W3187="UNICO","CENSO","MUESTRA"))</f>
        <v>MUESTRA</v>
      </c>
      <c r="AC3187" t="s">
        <v>2398</v>
      </c>
      <c r="AD3187" t="s">
        <v>11834</v>
      </c>
    </row>
    <row r="3188" spans="1:30" x14ac:dyDescent="0.25">
      <c r="A3188" s="5" t="str">
        <f t="shared" si="49"/>
        <v>R 20 - D 75 - 451 - 2141</v>
      </c>
      <c r="B3188" s="23" t="s">
        <v>2347</v>
      </c>
      <c r="C3188" t="s">
        <v>242</v>
      </c>
      <c r="D3188" t="s">
        <v>1350</v>
      </c>
      <c r="E3188" t="s">
        <v>1351</v>
      </c>
      <c r="F3188" t="s">
        <v>134</v>
      </c>
      <c r="G3188" t="s">
        <v>134</v>
      </c>
      <c r="H3188" t="s">
        <v>6087</v>
      </c>
      <c r="I3188" t="s">
        <v>20</v>
      </c>
      <c r="J3188" t="s">
        <v>2349</v>
      </c>
      <c r="K3188" t="s">
        <v>21</v>
      </c>
      <c r="M3188" t="s">
        <v>6088</v>
      </c>
      <c r="N3188" t="s">
        <v>22</v>
      </c>
      <c r="O3188" t="s">
        <v>23</v>
      </c>
      <c r="P3188" t="s">
        <v>26</v>
      </c>
      <c r="Q3188" t="s">
        <v>2348</v>
      </c>
      <c r="R3188" s="13">
        <v>87</v>
      </c>
      <c r="S3188" s="13">
        <v>3</v>
      </c>
      <c r="T3188" s="21">
        <v>1</v>
      </c>
      <c r="V3188" t="s">
        <v>2154</v>
      </c>
      <c r="W3188" t="s">
        <v>17597</v>
      </c>
      <c r="X3188" s="20" t="str">
        <f>+IF(V3188="","-",CONCATENATE(V3188,"_",W3188))</f>
        <v>FINES_R20</v>
      </c>
      <c r="Y3188" s="59">
        <v>0.39826691150665278</v>
      </c>
      <c r="Z3188" t="s">
        <v>134</v>
      </c>
      <c r="AA3188" t="s">
        <v>2394</v>
      </c>
      <c r="AB3188" t="str">
        <f>+IF(W3188="","-",IF(W3188="UNICO","CENSO","MUESTRA"))</f>
        <v>MUESTRA</v>
      </c>
      <c r="AC3188" t="s">
        <v>2398</v>
      </c>
      <c r="AD3188" t="s">
        <v>6089</v>
      </c>
    </row>
    <row r="3189" spans="1:30" x14ac:dyDescent="0.25">
      <c r="A3189" s="5" t="str">
        <f t="shared" si="49"/>
        <v>R 20 - D 102 - 451 - 4607</v>
      </c>
      <c r="B3189" s="23" t="s">
        <v>2347</v>
      </c>
      <c r="C3189" t="s">
        <v>242</v>
      </c>
      <c r="D3189" t="s">
        <v>239</v>
      </c>
      <c r="E3189" t="s">
        <v>1713</v>
      </c>
      <c r="F3189" t="s">
        <v>134</v>
      </c>
      <c r="G3189" t="s">
        <v>134</v>
      </c>
      <c r="H3189" t="s">
        <v>11869</v>
      </c>
      <c r="I3189" t="s">
        <v>20</v>
      </c>
      <c r="J3189" t="s">
        <v>2349</v>
      </c>
      <c r="K3189" t="s">
        <v>21</v>
      </c>
      <c r="M3189" t="s">
        <v>11870</v>
      </c>
      <c r="N3189" t="s">
        <v>22</v>
      </c>
      <c r="O3189" t="s">
        <v>23</v>
      </c>
      <c r="P3189" t="s">
        <v>26</v>
      </c>
      <c r="Q3189" t="s">
        <v>2348</v>
      </c>
      <c r="R3189" s="13">
        <v>19</v>
      </c>
      <c r="S3189" s="13">
        <v>1</v>
      </c>
      <c r="T3189" s="21">
        <v>1</v>
      </c>
      <c r="V3189" t="s">
        <v>2154</v>
      </c>
      <c r="W3189" t="s">
        <v>17597</v>
      </c>
      <c r="X3189" s="20" t="str">
        <f>+IF(V3189="","-",CONCATENATE(V3189,"_",W3189))</f>
        <v>FINES_R20</v>
      </c>
      <c r="Y3189" s="59">
        <v>0.43267351388931269</v>
      </c>
      <c r="Z3189" t="s">
        <v>134</v>
      </c>
      <c r="AA3189" t="s">
        <v>2394</v>
      </c>
      <c r="AB3189" t="str">
        <f>+IF(W3189="","-",IF(W3189="UNICO","CENSO","MUESTRA"))</f>
        <v>MUESTRA</v>
      </c>
      <c r="AC3189" t="s">
        <v>2397</v>
      </c>
      <c r="AD3189" t="s">
        <v>11871</v>
      </c>
    </row>
    <row r="3190" spans="1:30" x14ac:dyDescent="0.25">
      <c r="A3190" s="5" t="str">
        <f t="shared" si="49"/>
        <v>R 20 - D 75 - 451 - 4514</v>
      </c>
      <c r="B3190" s="23" t="s">
        <v>2347</v>
      </c>
      <c r="C3190" t="s">
        <v>242</v>
      </c>
      <c r="D3190" t="s">
        <v>1350</v>
      </c>
      <c r="E3190" t="s">
        <v>1351</v>
      </c>
      <c r="F3190" t="s">
        <v>134</v>
      </c>
      <c r="G3190" t="s">
        <v>134</v>
      </c>
      <c r="H3190" t="s">
        <v>6121</v>
      </c>
      <c r="I3190" t="s">
        <v>20</v>
      </c>
      <c r="J3190" t="s">
        <v>2349</v>
      </c>
      <c r="K3190" t="s">
        <v>21</v>
      </c>
      <c r="M3190" t="s">
        <v>6122</v>
      </c>
      <c r="N3190" t="s">
        <v>22</v>
      </c>
      <c r="O3190" t="s">
        <v>23</v>
      </c>
      <c r="P3190" t="s">
        <v>26</v>
      </c>
      <c r="Q3190" t="s">
        <v>2348</v>
      </c>
      <c r="R3190" s="13">
        <v>29</v>
      </c>
      <c r="S3190" s="13">
        <v>1</v>
      </c>
      <c r="T3190" s="21">
        <v>1</v>
      </c>
      <c r="V3190" t="s">
        <v>2154</v>
      </c>
      <c r="W3190" t="s">
        <v>17597</v>
      </c>
      <c r="X3190" s="20" t="str">
        <f>+IF(V3190="","-",CONCATENATE(V3190,"_",W3190))</f>
        <v>FINES_R20</v>
      </c>
      <c r="Y3190" s="59">
        <v>0.47825887799263</v>
      </c>
      <c r="Z3190" t="s">
        <v>134</v>
      </c>
      <c r="AA3190" t="s">
        <v>2394</v>
      </c>
      <c r="AB3190" t="str">
        <f>+IF(W3190="","-",IF(W3190="UNICO","CENSO","MUESTRA"))</f>
        <v>MUESTRA</v>
      </c>
      <c r="AC3190" t="s">
        <v>2397</v>
      </c>
      <c r="AD3190" t="s">
        <v>6123</v>
      </c>
    </row>
    <row r="3191" spans="1:30" x14ac:dyDescent="0.25">
      <c r="A3191" s="5" t="str">
        <f t="shared" si="49"/>
        <v>R 20 - D 9 - 451 - 2590</v>
      </c>
      <c r="B3191" s="23" t="s">
        <v>2347</v>
      </c>
      <c r="C3191" t="s">
        <v>242</v>
      </c>
      <c r="D3191" t="s">
        <v>359</v>
      </c>
      <c r="E3191" t="s">
        <v>361</v>
      </c>
      <c r="F3191" t="s">
        <v>134</v>
      </c>
      <c r="G3191" t="s">
        <v>134</v>
      </c>
      <c r="H3191" t="s">
        <v>6131</v>
      </c>
      <c r="I3191" t="s">
        <v>20</v>
      </c>
      <c r="J3191" t="s">
        <v>2349</v>
      </c>
      <c r="K3191" t="s">
        <v>21</v>
      </c>
      <c r="M3191" t="s">
        <v>6132</v>
      </c>
      <c r="N3191" t="s">
        <v>22</v>
      </c>
      <c r="O3191" t="s">
        <v>23</v>
      </c>
      <c r="P3191" t="s">
        <v>26</v>
      </c>
      <c r="Q3191" t="s">
        <v>2348</v>
      </c>
      <c r="R3191" s="13">
        <v>99</v>
      </c>
      <c r="S3191" s="13">
        <v>3</v>
      </c>
      <c r="T3191" s="21">
        <v>1</v>
      </c>
      <c r="V3191" t="s">
        <v>2154</v>
      </c>
      <c r="W3191" t="s">
        <v>17597</v>
      </c>
      <c r="X3191" s="20" t="str">
        <f>+IF(V3191="","-",CONCATENATE(V3191,"_",W3191))</f>
        <v>FINES_R20</v>
      </c>
      <c r="Y3191" s="59">
        <v>0.4871860146522522</v>
      </c>
      <c r="Z3191" t="s">
        <v>134</v>
      </c>
      <c r="AA3191" t="s">
        <v>2394</v>
      </c>
      <c r="AB3191" t="str">
        <f>+IF(W3191="","-",IF(W3191="UNICO","CENSO","MUESTRA"))</f>
        <v>MUESTRA</v>
      </c>
      <c r="AC3191" t="s">
        <v>2398</v>
      </c>
      <c r="AD3191" t="s">
        <v>6133</v>
      </c>
    </row>
    <row r="3192" spans="1:30" x14ac:dyDescent="0.25">
      <c r="A3192" s="5" t="str">
        <f t="shared" si="49"/>
        <v>R 20 - D 9 - 451 - 3792</v>
      </c>
      <c r="B3192" s="23" t="s">
        <v>2347</v>
      </c>
      <c r="C3192" t="s">
        <v>242</v>
      </c>
      <c r="D3192" t="s">
        <v>359</v>
      </c>
      <c r="E3192" t="s">
        <v>361</v>
      </c>
      <c r="F3192" t="s">
        <v>134</v>
      </c>
      <c r="G3192" t="s">
        <v>134</v>
      </c>
      <c r="H3192" t="s">
        <v>6136</v>
      </c>
      <c r="I3192" t="s">
        <v>20</v>
      </c>
      <c r="J3192" t="s">
        <v>2349</v>
      </c>
      <c r="K3192" t="s">
        <v>21</v>
      </c>
      <c r="M3192" t="s">
        <v>6132</v>
      </c>
      <c r="N3192" t="s">
        <v>22</v>
      </c>
      <c r="O3192" t="s">
        <v>23</v>
      </c>
      <c r="P3192" t="s">
        <v>26</v>
      </c>
      <c r="Q3192" t="s">
        <v>2348</v>
      </c>
      <c r="R3192" s="13">
        <v>15</v>
      </c>
      <c r="S3192" s="13">
        <v>1</v>
      </c>
      <c r="T3192" s="21">
        <v>1</v>
      </c>
      <c r="V3192" t="s">
        <v>2154</v>
      </c>
      <c r="W3192" t="s">
        <v>17597</v>
      </c>
      <c r="X3192" s="20" t="str">
        <f>+IF(V3192="","-",CONCATENATE(V3192,"_",W3192))</f>
        <v>FINES_R20</v>
      </c>
      <c r="Y3192" s="59">
        <v>0.4871860146522522</v>
      </c>
      <c r="Z3192" t="s">
        <v>134</v>
      </c>
      <c r="AA3192" t="s">
        <v>2394</v>
      </c>
      <c r="AB3192" t="str">
        <f>+IF(W3192="","-",IF(W3192="UNICO","CENSO","MUESTRA"))</f>
        <v>MUESTRA</v>
      </c>
      <c r="AC3192" t="s">
        <v>2398</v>
      </c>
      <c r="AD3192" t="s">
        <v>6137</v>
      </c>
    </row>
    <row r="3193" spans="1:30" x14ac:dyDescent="0.25">
      <c r="A3193" s="5" t="str">
        <f t="shared" si="49"/>
        <v>R 20 - D 9 - 451 - 4568</v>
      </c>
      <c r="B3193" s="23" t="s">
        <v>2347</v>
      </c>
      <c r="C3193" t="s">
        <v>242</v>
      </c>
      <c r="D3193" t="s">
        <v>359</v>
      </c>
      <c r="E3193" t="s">
        <v>361</v>
      </c>
      <c r="F3193" t="s">
        <v>134</v>
      </c>
      <c r="G3193" t="s">
        <v>134</v>
      </c>
      <c r="H3193" t="s">
        <v>11894</v>
      </c>
      <c r="I3193" t="s">
        <v>20</v>
      </c>
      <c r="J3193" t="s">
        <v>2349</v>
      </c>
      <c r="K3193" t="s">
        <v>21</v>
      </c>
      <c r="M3193" t="s">
        <v>11895</v>
      </c>
      <c r="N3193" t="s">
        <v>22</v>
      </c>
      <c r="O3193" t="s">
        <v>23</v>
      </c>
      <c r="P3193" t="s">
        <v>26</v>
      </c>
      <c r="Q3193" t="s">
        <v>2348</v>
      </c>
      <c r="R3193" s="13">
        <v>21</v>
      </c>
      <c r="S3193" s="13">
        <v>1</v>
      </c>
      <c r="T3193" s="21">
        <v>1</v>
      </c>
      <c r="V3193" t="s">
        <v>2154</v>
      </c>
      <c r="W3193" t="s">
        <v>17597</v>
      </c>
      <c r="X3193" s="20" t="str">
        <f>+IF(V3193="","-",CONCATENATE(V3193,"_",W3193))</f>
        <v>FINES_R20</v>
      </c>
      <c r="Y3193" s="59">
        <v>0.4871860146522522</v>
      </c>
      <c r="Z3193" t="s">
        <v>134</v>
      </c>
      <c r="AA3193" t="s">
        <v>2394</v>
      </c>
      <c r="AB3193" t="str">
        <f>+IF(W3193="","-",IF(W3193="UNICO","CENSO","MUESTRA"))</f>
        <v>MUESTRA</v>
      </c>
      <c r="AC3193" t="s">
        <v>2397</v>
      </c>
      <c r="AD3193" t="s">
        <v>11896</v>
      </c>
    </row>
    <row r="3194" spans="1:30" x14ac:dyDescent="0.25">
      <c r="A3194" s="5" t="str">
        <f t="shared" si="49"/>
        <v>R 20 - D 60 - 451 - 2518</v>
      </c>
      <c r="B3194" s="23" t="s">
        <v>2347</v>
      </c>
      <c r="C3194" t="s">
        <v>242</v>
      </c>
      <c r="D3194" t="s">
        <v>943</v>
      </c>
      <c r="E3194" t="s">
        <v>944</v>
      </c>
      <c r="F3194" t="s">
        <v>134</v>
      </c>
      <c r="G3194" t="s">
        <v>134</v>
      </c>
      <c r="H3194" t="s">
        <v>6078</v>
      </c>
      <c r="I3194" t="s">
        <v>20</v>
      </c>
      <c r="J3194" t="s">
        <v>2349</v>
      </c>
      <c r="K3194" t="s">
        <v>21</v>
      </c>
      <c r="M3194" t="s">
        <v>2317</v>
      </c>
      <c r="N3194" t="s">
        <v>22</v>
      </c>
      <c r="O3194" t="s">
        <v>23</v>
      </c>
      <c r="P3194" t="s">
        <v>26</v>
      </c>
      <c r="Q3194" t="s">
        <v>2348</v>
      </c>
      <c r="R3194" s="13">
        <v>20</v>
      </c>
      <c r="S3194" s="13">
        <v>1</v>
      </c>
      <c r="T3194" s="21">
        <v>1</v>
      </c>
      <c r="V3194" t="s">
        <v>2154</v>
      </c>
      <c r="W3194" t="s">
        <v>17597</v>
      </c>
      <c r="X3194" s="20" t="str">
        <f>+IF(V3194="","-",CONCATENATE(V3194,"_",W3194))</f>
        <v>FINES_R20</v>
      </c>
      <c r="Y3194" s="59">
        <v>0.48851439356803888</v>
      </c>
      <c r="Z3194" t="s">
        <v>134</v>
      </c>
      <c r="AA3194" t="s">
        <v>2394</v>
      </c>
      <c r="AB3194" t="str">
        <f>+IF(W3194="","-",IF(W3194="UNICO","CENSO","MUESTRA"))</f>
        <v>MUESTRA</v>
      </c>
      <c r="AC3194" t="s">
        <v>2398</v>
      </c>
      <c r="AD3194" t="s">
        <v>6079</v>
      </c>
    </row>
    <row r="3195" spans="1:30" x14ac:dyDescent="0.25">
      <c r="A3195" s="5" t="str">
        <f t="shared" si="49"/>
        <v>R 20 - D 9 - 451 - 2587</v>
      </c>
      <c r="B3195" s="23" t="s">
        <v>2347</v>
      </c>
      <c r="C3195" t="s">
        <v>242</v>
      </c>
      <c r="D3195" t="s">
        <v>359</v>
      </c>
      <c r="E3195" t="s">
        <v>361</v>
      </c>
      <c r="F3195" t="s">
        <v>134</v>
      </c>
      <c r="G3195" t="s">
        <v>134</v>
      </c>
      <c r="H3195" t="s">
        <v>11886</v>
      </c>
      <c r="I3195" t="s">
        <v>20</v>
      </c>
      <c r="J3195" t="s">
        <v>2349</v>
      </c>
      <c r="K3195" t="s">
        <v>21</v>
      </c>
      <c r="M3195" t="s">
        <v>11887</v>
      </c>
      <c r="N3195" t="s">
        <v>22</v>
      </c>
      <c r="O3195" t="s">
        <v>23</v>
      </c>
      <c r="P3195" t="s">
        <v>26</v>
      </c>
      <c r="Q3195" t="s">
        <v>2348</v>
      </c>
      <c r="R3195" s="13">
        <v>17</v>
      </c>
      <c r="S3195" s="13">
        <v>1</v>
      </c>
      <c r="T3195" s="21">
        <v>1</v>
      </c>
      <c r="V3195" t="s">
        <v>2154</v>
      </c>
      <c r="W3195" t="s">
        <v>17597</v>
      </c>
      <c r="X3195" s="20" t="str">
        <f>+IF(V3195="","-",CONCATENATE(V3195,"_",W3195))</f>
        <v>FINES_R20</v>
      </c>
      <c r="Y3195" s="59">
        <v>0.50002944469451904</v>
      </c>
      <c r="Z3195" t="s">
        <v>134</v>
      </c>
      <c r="AA3195" t="s">
        <v>2394</v>
      </c>
      <c r="AB3195" t="str">
        <f>+IF(W3195="","-",IF(W3195="UNICO","CENSO","MUESTRA"))</f>
        <v>MUESTRA</v>
      </c>
      <c r="AC3195" t="s">
        <v>2398</v>
      </c>
      <c r="AD3195" t="s">
        <v>11888</v>
      </c>
    </row>
    <row r="3196" spans="1:30" x14ac:dyDescent="0.25">
      <c r="A3196" s="5" t="str">
        <f t="shared" si="49"/>
        <v>R 20 - D 75 - 451 - 2893</v>
      </c>
      <c r="B3196" s="23" t="s">
        <v>2347</v>
      </c>
      <c r="C3196" t="s">
        <v>242</v>
      </c>
      <c r="D3196" t="s">
        <v>1350</v>
      </c>
      <c r="E3196" t="s">
        <v>1351</v>
      </c>
      <c r="F3196" t="s">
        <v>134</v>
      </c>
      <c r="G3196" t="s">
        <v>134</v>
      </c>
      <c r="H3196" t="s">
        <v>6084</v>
      </c>
      <c r="I3196" t="s">
        <v>20</v>
      </c>
      <c r="J3196" t="s">
        <v>2349</v>
      </c>
      <c r="K3196" t="s">
        <v>21</v>
      </c>
      <c r="M3196" t="s">
        <v>2209</v>
      </c>
      <c r="N3196" t="s">
        <v>22</v>
      </c>
      <c r="O3196" t="s">
        <v>23</v>
      </c>
      <c r="P3196" t="s">
        <v>26</v>
      </c>
      <c r="Q3196" t="s">
        <v>2348</v>
      </c>
      <c r="R3196" s="13">
        <v>19</v>
      </c>
      <c r="S3196" s="13">
        <v>1</v>
      </c>
      <c r="T3196" s="21">
        <v>1</v>
      </c>
      <c r="V3196" t="s">
        <v>2154</v>
      </c>
      <c r="W3196" t="s">
        <v>17597</v>
      </c>
      <c r="X3196" s="20" t="str">
        <f>+IF(V3196="","-",CONCATENATE(V3196,"_",W3196))</f>
        <v>FINES_R20</v>
      </c>
      <c r="Y3196" s="59">
        <v>0.51938813924789429</v>
      </c>
      <c r="Z3196" t="s">
        <v>134</v>
      </c>
      <c r="AA3196" t="s">
        <v>2394</v>
      </c>
      <c r="AB3196" t="str">
        <f>+IF(W3196="","-",IF(W3196="UNICO","CENSO","MUESTRA"))</f>
        <v>MUESTRA</v>
      </c>
      <c r="AC3196" t="s">
        <v>2398</v>
      </c>
      <c r="AD3196" t="s">
        <v>6085</v>
      </c>
    </row>
    <row r="3197" spans="1:30" x14ac:dyDescent="0.25">
      <c r="A3197" s="5" t="str">
        <f t="shared" si="49"/>
        <v>R 20 - D 60 - 451 - 4454</v>
      </c>
      <c r="B3197" s="23" t="s">
        <v>2347</v>
      </c>
      <c r="C3197" t="s">
        <v>242</v>
      </c>
      <c r="D3197" t="s">
        <v>943</v>
      </c>
      <c r="E3197" t="s">
        <v>944</v>
      </c>
      <c r="F3197" t="s">
        <v>134</v>
      </c>
      <c r="G3197" t="s">
        <v>134</v>
      </c>
      <c r="H3197" t="s">
        <v>11874</v>
      </c>
      <c r="I3197" t="s">
        <v>20</v>
      </c>
      <c r="J3197" t="s">
        <v>2349</v>
      </c>
      <c r="K3197" t="s">
        <v>21</v>
      </c>
      <c r="M3197" t="s">
        <v>11875</v>
      </c>
      <c r="N3197" t="s">
        <v>22</v>
      </c>
      <c r="O3197" t="s">
        <v>23</v>
      </c>
      <c r="P3197" t="s">
        <v>26</v>
      </c>
      <c r="Q3197" t="s">
        <v>2348</v>
      </c>
      <c r="R3197" s="13">
        <v>17</v>
      </c>
      <c r="S3197" s="13">
        <v>1</v>
      </c>
      <c r="T3197" s="21">
        <v>1</v>
      </c>
      <c r="V3197" t="s">
        <v>2154</v>
      </c>
      <c r="W3197" t="s">
        <v>17597</v>
      </c>
      <c r="X3197" s="20" t="str">
        <f>+IF(V3197="","-",CONCATENATE(V3197,"_",W3197))</f>
        <v>FINES_R20</v>
      </c>
      <c r="Y3197" s="59">
        <v>0.53</v>
      </c>
      <c r="Z3197" t="s">
        <v>134</v>
      </c>
      <c r="AA3197" t="s">
        <v>2394</v>
      </c>
      <c r="AB3197" t="str">
        <f>+IF(W3197="","-",IF(W3197="UNICO","CENSO","MUESTRA"))</f>
        <v>MUESTRA</v>
      </c>
      <c r="AC3197" t="s">
        <v>2398</v>
      </c>
      <c r="AD3197" t="s">
        <v>11876</v>
      </c>
    </row>
    <row r="3198" spans="1:30" x14ac:dyDescent="0.25">
      <c r="A3198" s="5" t="str">
        <f t="shared" si="49"/>
        <v>R 20 - D 102 - 451 - 0381</v>
      </c>
      <c r="B3198" s="23" t="s">
        <v>2347</v>
      </c>
      <c r="C3198" t="s">
        <v>242</v>
      </c>
      <c r="D3198" t="s">
        <v>239</v>
      </c>
      <c r="E3198" t="s">
        <v>1713</v>
      </c>
      <c r="F3198" t="s">
        <v>134</v>
      </c>
      <c r="G3198" t="s">
        <v>134</v>
      </c>
      <c r="H3198" t="s">
        <v>11812</v>
      </c>
      <c r="I3198" t="s">
        <v>20</v>
      </c>
      <c r="J3198" t="s">
        <v>2349</v>
      </c>
      <c r="K3198" t="s">
        <v>21</v>
      </c>
      <c r="M3198" t="s">
        <v>11813</v>
      </c>
      <c r="N3198" t="s">
        <v>22</v>
      </c>
      <c r="O3198" t="s">
        <v>23</v>
      </c>
      <c r="P3198" t="s">
        <v>26</v>
      </c>
      <c r="Q3198" t="s">
        <v>2348</v>
      </c>
      <c r="R3198" s="13">
        <v>19</v>
      </c>
      <c r="S3198" s="13">
        <v>1</v>
      </c>
      <c r="T3198" s="21">
        <v>1</v>
      </c>
      <c r="V3198" t="s">
        <v>2154</v>
      </c>
      <c r="W3198" t="s">
        <v>17597</v>
      </c>
      <c r="X3198" s="20" t="str">
        <f>+IF(V3198="","-",CONCATENATE(V3198,"_",W3198))</f>
        <v>FINES_R20</v>
      </c>
      <c r="Y3198" s="59">
        <v>0.53686267137527466</v>
      </c>
      <c r="Z3198" t="s">
        <v>134</v>
      </c>
      <c r="AA3198" t="s">
        <v>2394</v>
      </c>
      <c r="AB3198" t="str">
        <f>+IF(W3198="","-",IF(W3198="UNICO","CENSO","MUESTRA"))</f>
        <v>MUESTRA</v>
      </c>
      <c r="AC3198" t="s">
        <v>2398</v>
      </c>
      <c r="AD3198" t="s">
        <v>11814</v>
      </c>
    </row>
    <row r="3199" spans="1:30" x14ac:dyDescent="0.25">
      <c r="A3199" s="5" t="str">
        <f t="shared" si="49"/>
        <v>R 20 - D 102 - 451 - 4314</v>
      </c>
      <c r="B3199" s="23" t="s">
        <v>2347</v>
      </c>
      <c r="C3199" t="s">
        <v>242</v>
      </c>
      <c r="D3199" t="s">
        <v>239</v>
      </c>
      <c r="E3199" t="s">
        <v>1713</v>
      </c>
      <c r="F3199" t="s">
        <v>134</v>
      </c>
      <c r="G3199" t="s">
        <v>134</v>
      </c>
      <c r="H3199" t="s">
        <v>11860</v>
      </c>
      <c r="I3199" t="s">
        <v>20</v>
      </c>
      <c r="J3199" t="s">
        <v>2349</v>
      </c>
      <c r="K3199" t="s">
        <v>21</v>
      </c>
      <c r="M3199" t="s">
        <v>11861</v>
      </c>
      <c r="N3199" t="s">
        <v>22</v>
      </c>
      <c r="O3199" t="s">
        <v>23</v>
      </c>
      <c r="P3199" t="s">
        <v>26</v>
      </c>
      <c r="Q3199" t="s">
        <v>2348</v>
      </c>
      <c r="R3199" s="13">
        <v>29</v>
      </c>
      <c r="S3199" s="13">
        <v>1</v>
      </c>
      <c r="T3199" s="21">
        <v>1</v>
      </c>
      <c r="V3199" t="s">
        <v>2154</v>
      </c>
      <c r="W3199" t="s">
        <v>17597</v>
      </c>
      <c r="X3199" s="20" t="str">
        <f>+IF(V3199="","-",CONCATENATE(V3199,"_",W3199))</f>
        <v>FINES_R20</v>
      </c>
      <c r="Y3199" s="59">
        <v>0.54065805673599243</v>
      </c>
      <c r="Z3199" t="s">
        <v>134</v>
      </c>
      <c r="AA3199" t="s">
        <v>2394</v>
      </c>
      <c r="AB3199" t="str">
        <f>+IF(W3199="","-",IF(W3199="UNICO","CENSO","MUESTRA"))</f>
        <v>MUESTRA</v>
      </c>
      <c r="AC3199" t="s">
        <v>2397</v>
      </c>
      <c r="AD3199" t="s">
        <v>11862</v>
      </c>
    </row>
    <row r="3200" spans="1:30" x14ac:dyDescent="0.25">
      <c r="A3200" s="5" t="str">
        <f t="shared" si="49"/>
        <v>R 20 - D 102 - 451 - 3117</v>
      </c>
      <c r="B3200" s="23" t="s">
        <v>2347</v>
      </c>
      <c r="C3200" t="s">
        <v>242</v>
      </c>
      <c r="D3200" t="s">
        <v>239</v>
      </c>
      <c r="E3200" t="s">
        <v>1713</v>
      </c>
      <c r="F3200" t="s">
        <v>134</v>
      </c>
      <c r="G3200" t="s">
        <v>134</v>
      </c>
      <c r="H3200" t="s">
        <v>11816</v>
      </c>
      <c r="I3200" t="s">
        <v>20</v>
      </c>
      <c r="J3200" t="s">
        <v>2349</v>
      </c>
      <c r="K3200" t="s">
        <v>21</v>
      </c>
      <c r="M3200" t="s">
        <v>11817</v>
      </c>
      <c r="N3200" t="s">
        <v>22</v>
      </c>
      <c r="O3200" t="s">
        <v>23</v>
      </c>
      <c r="P3200" t="s">
        <v>26</v>
      </c>
      <c r="Q3200" t="s">
        <v>2348</v>
      </c>
      <c r="R3200" s="13">
        <v>31</v>
      </c>
      <c r="S3200" s="13">
        <v>1</v>
      </c>
      <c r="T3200" s="21">
        <v>1</v>
      </c>
      <c r="V3200" t="s">
        <v>2154</v>
      </c>
      <c r="W3200" t="s">
        <v>17597</v>
      </c>
      <c r="X3200" s="20" t="str">
        <f>+IF(V3200="","-",CONCATENATE(V3200,"_",W3200))</f>
        <v>FINES_R20</v>
      </c>
      <c r="Y3200" s="59">
        <v>0.54742705821990967</v>
      </c>
      <c r="Z3200" t="s">
        <v>134</v>
      </c>
      <c r="AA3200" t="s">
        <v>2394</v>
      </c>
      <c r="AB3200" t="str">
        <f>+IF(W3200="","-",IF(W3200="UNICO","CENSO","MUESTRA"))</f>
        <v>MUESTRA</v>
      </c>
      <c r="AC3200" t="s">
        <v>2398</v>
      </c>
      <c r="AD3200" t="s">
        <v>11818</v>
      </c>
    </row>
    <row r="3201" spans="1:30" x14ac:dyDescent="0.25">
      <c r="A3201" s="5" t="str">
        <f t="shared" si="49"/>
        <v>R 20 - D 102 - 451 - 3115</v>
      </c>
      <c r="B3201" s="23" t="s">
        <v>2347</v>
      </c>
      <c r="C3201" t="s">
        <v>242</v>
      </c>
      <c r="D3201" t="s">
        <v>239</v>
      </c>
      <c r="E3201" t="s">
        <v>1713</v>
      </c>
      <c r="F3201" t="s">
        <v>134</v>
      </c>
      <c r="G3201" t="s">
        <v>134</v>
      </c>
      <c r="H3201" t="s">
        <v>11840</v>
      </c>
      <c r="I3201" t="s">
        <v>20</v>
      </c>
      <c r="J3201" t="s">
        <v>2349</v>
      </c>
      <c r="K3201" t="s">
        <v>21</v>
      </c>
      <c r="M3201" t="s">
        <v>11841</v>
      </c>
      <c r="N3201" t="s">
        <v>22</v>
      </c>
      <c r="O3201" t="s">
        <v>23</v>
      </c>
      <c r="P3201" t="s">
        <v>26</v>
      </c>
      <c r="Q3201" t="s">
        <v>2348</v>
      </c>
      <c r="R3201" s="13">
        <v>21</v>
      </c>
      <c r="S3201" s="13">
        <v>1</v>
      </c>
      <c r="T3201" s="21">
        <v>1</v>
      </c>
      <c r="V3201" t="s">
        <v>2154</v>
      </c>
      <c r="W3201" t="s">
        <v>17597</v>
      </c>
      <c r="X3201" s="20" t="str">
        <f>+IF(V3201="","-",CONCATENATE(V3201,"_",W3201))</f>
        <v>FINES_R20</v>
      </c>
      <c r="Y3201" s="59">
        <v>0.55060058832168579</v>
      </c>
      <c r="Z3201" t="s">
        <v>134</v>
      </c>
      <c r="AA3201" t="s">
        <v>2394</v>
      </c>
      <c r="AB3201" t="str">
        <f>+IF(W3201="","-",IF(W3201="UNICO","CENSO","MUESTRA"))</f>
        <v>MUESTRA</v>
      </c>
      <c r="AC3201" t="s">
        <v>2398</v>
      </c>
      <c r="AD3201" t="s">
        <v>11842</v>
      </c>
    </row>
    <row r="3202" spans="1:30" x14ac:dyDescent="0.25">
      <c r="A3202" s="5" t="str">
        <f t="shared" si="49"/>
        <v>R 20 - D 102 - 451 - 3119</v>
      </c>
      <c r="B3202" s="23" t="s">
        <v>2347</v>
      </c>
      <c r="C3202" t="s">
        <v>242</v>
      </c>
      <c r="D3202" t="s">
        <v>239</v>
      </c>
      <c r="E3202" t="s">
        <v>1713</v>
      </c>
      <c r="F3202" t="s">
        <v>134</v>
      </c>
      <c r="G3202" t="s">
        <v>134</v>
      </c>
      <c r="H3202" t="s">
        <v>11820</v>
      </c>
      <c r="I3202" t="s">
        <v>20</v>
      </c>
      <c r="J3202" t="s">
        <v>2349</v>
      </c>
      <c r="K3202" t="s">
        <v>21</v>
      </c>
      <c r="M3202" t="s">
        <v>11821</v>
      </c>
      <c r="N3202" t="s">
        <v>22</v>
      </c>
      <c r="O3202" t="s">
        <v>23</v>
      </c>
      <c r="P3202" t="s">
        <v>26</v>
      </c>
      <c r="Q3202" t="s">
        <v>2348</v>
      </c>
      <c r="R3202" s="13">
        <v>26</v>
      </c>
      <c r="S3202" s="13">
        <v>1</v>
      </c>
      <c r="T3202" s="21">
        <v>1</v>
      </c>
      <c r="V3202" t="s">
        <v>2154</v>
      </c>
      <c r="W3202" t="s">
        <v>17597</v>
      </c>
      <c r="X3202" s="20" t="str">
        <f>+IF(V3202="","-",CONCATENATE(V3202,"_",W3202))</f>
        <v>FINES_R20</v>
      </c>
      <c r="Y3202" s="59">
        <v>0.55339831113815308</v>
      </c>
      <c r="Z3202" t="s">
        <v>134</v>
      </c>
      <c r="AA3202" t="s">
        <v>2394</v>
      </c>
      <c r="AB3202" t="str">
        <f>+IF(W3202="","-",IF(W3202="UNICO","CENSO","MUESTRA"))</f>
        <v>MUESTRA</v>
      </c>
      <c r="AC3202" t="s">
        <v>2398</v>
      </c>
      <c r="AD3202" t="s">
        <v>11822</v>
      </c>
    </row>
    <row r="3203" spans="1:30" x14ac:dyDescent="0.25">
      <c r="A3203" s="5" t="str">
        <f t="shared" ref="A3203:A3266" si="50">+H3203</f>
        <v>R 20 - D 102 - 451 - 3807</v>
      </c>
      <c r="B3203" s="23" t="s">
        <v>2347</v>
      </c>
      <c r="C3203" t="s">
        <v>242</v>
      </c>
      <c r="D3203" t="s">
        <v>239</v>
      </c>
      <c r="E3203" t="s">
        <v>1713</v>
      </c>
      <c r="F3203" t="s">
        <v>134</v>
      </c>
      <c r="G3203" t="s">
        <v>134</v>
      </c>
      <c r="H3203" t="s">
        <v>11801</v>
      </c>
      <c r="I3203" t="s">
        <v>20</v>
      </c>
      <c r="J3203" t="s">
        <v>2349</v>
      </c>
      <c r="K3203" t="s">
        <v>21</v>
      </c>
      <c r="M3203" t="s">
        <v>4016</v>
      </c>
      <c r="N3203" t="s">
        <v>22</v>
      </c>
      <c r="O3203" t="s">
        <v>23</v>
      </c>
      <c r="P3203" t="s">
        <v>26</v>
      </c>
      <c r="Q3203" t="s">
        <v>2348</v>
      </c>
      <c r="R3203" s="13">
        <v>21</v>
      </c>
      <c r="S3203" s="13">
        <v>1</v>
      </c>
      <c r="T3203" s="21">
        <v>1</v>
      </c>
      <c r="V3203" t="s">
        <v>2154</v>
      </c>
      <c r="W3203" t="s">
        <v>17597</v>
      </c>
      <c r="X3203" s="20" t="str">
        <f>+IF(V3203="","-",CONCATENATE(V3203,"_",W3203))</f>
        <v>FINES_R20</v>
      </c>
      <c r="Y3203" s="59">
        <v>0.55533748865127563</v>
      </c>
      <c r="Z3203" t="s">
        <v>134</v>
      </c>
      <c r="AA3203" t="s">
        <v>2394</v>
      </c>
      <c r="AB3203" t="str">
        <f>+IF(W3203="","-",IF(W3203="UNICO","CENSO","MUESTRA"))</f>
        <v>MUESTRA</v>
      </c>
      <c r="AC3203" t="s">
        <v>2397</v>
      </c>
      <c r="AD3203" t="s">
        <v>11802</v>
      </c>
    </row>
    <row r="3204" spans="1:30" x14ac:dyDescent="0.25">
      <c r="A3204" s="5" t="str">
        <f t="shared" si="50"/>
        <v>R 20 - D 60 - 451 - 3772</v>
      </c>
      <c r="B3204" s="23" t="s">
        <v>2347</v>
      </c>
      <c r="C3204" t="s">
        <v>242</v>
      </c>
      <c r="D3204" t="s">
        <v>943</v>
      </c>
      <c r="E3204" t="s">
        <v>944</v>
      </c>
      <c r="F3204" t="s">
        <v>134</v>
      </c>
      <c r="G3204" t="s">
        <v>134</v>
      </c>
      <c r="H3204" t="s">
        <v>6074</v>
      </c>
      <c r="I3204" t="s">
        <v>20</v>
      </c>
      <c r="J3204" t="s">
        <v>2349</v>
      </c>
      <c r="K3204" t="s">
        <v>21</v>
      </c>
      <c r="M3204" t="s">
        <v>6075</v>
      </c>
      <c r="N3204" t="s">
        <v>22</v>
      </c>
      <c r="O3204" t="s">
        <v>23</v>
      </c>
      <c r="P3204" t="s">
        <v>26</v>
      </c>
      <c r="Q3204" t="s">
        <v>2348</v>
      </c>
      <c r="R3204" s="13">
        <v>19</v>
      </c>
      <c r="S3204" s="13">
        <v>1</v>
      </c>
      <c r="T3204" s="21">
        <v>1</v>
      </c>
      <c r="V3204" t="s">
        <v>2154</v>
      </c>
      <c r="W3204" t="s">
        <v>17597</v>
      </c>
      <c r="X3204" s="20" t="str">
        <f>+IF(V3204="","-",CONCATENATE(V3204,"_",W3204))</f>
        <v>FINES_R20</v>
      </c>
      <c r="Y3204" s="59">
        <v>0.56258636713027954</v>
      </c>
      <c r="Z3204" t="s">
        <v>134</v>
      </c>
      <c r="AA3204" t="s">
        <v>2394</v>
      </c>
      <c r="AB3204" t="str">
        <f>+IF(W3204="","-",IF(W3204="UNICO","CENSO","MUESTRA"))</f>
        <v>MUESTRA</v>
      </c>
      <c r="AC3204" t="s">
        <v>2397</v>
      </c>
      <c r="AD3204" t="s">
        <v>6076</v>
      </c>
    </row>
    <row r="3205" spans="1:30" x14ac:dyDescent="0.25">
      <c r="A3205" s="5" t="str">
        <f t="shared" si="50"/>
        <v>R 20 - D 75 - 451 - 2144</v>
      </c>
      <c r="B3205" s="23" t="s">
        <v>2347</v>
      </c>
      <c r="C3205" t="s">
        <v>242</v>
      </c>
      <c r="D3205" t="s">
        <v>1350</v>
      </c>
      <c r="E3205" t="s">
        <v>1351</v>
      </c>
      <c r="F3205" t="s">
        <v>134</v>
      </c>
      <c r="G3205" t="s">
        <v>134</v>
      </c>
      <c r="H3205" t="s">
        <v>6091</v>
      </c>
      <c r="I3205" t="s">
        <v>20</v>
      </c>
      <c r="J3205" t="s">
        <v>2349</v>
      </c>
      <c r="K3205" t="s">
        <v>21</v>
      </c>
      <c r="M3205" t="s">
        <v>6092</v>
      </c>
      <c r="N3205" t="s">
        <v>22</v>
      </c>
      <c r="O3205" t="s">
        <v>23</v>
      </c>
      <c r="P3205" t="s">
        <v>26</v>
      </c>
      <c r="Q3205" t="s">
        <v>2348</v>
      </c>
      <c r="R3205" s="13">
        <v>97</v>
      </c>
      <c r="S3205" s="13">
        <v>4</v>
      </c>
      <c r="T3205" s="21">
        <v>1</v>
      </c>
      <c r="V3205" t="s">
        <v>2154</v>
      </c>
      <c r="W3205" t="s">
        <v>17597</v>
      </c>
      <c r="X3205" s="20" t="str">
        <f>+IF(V3205="","-",CONCATENATE(V3205,"_",W3205))</f>
        <v>FINES_R20</v>
      </c>
      <c r="Y3205" s="59">
        <v>0.56447190046310425</v>
      </c>
      <c r="Z3205" t="s">
        <v>134</v>
      </c>
      <c r="AA3205" t="s">
        <v>2394</v>
      </c>
      <c r="AB3205" t="str">
        <f>+IF(W3205="","-",IF(W3205="UNICO","CENSO","MUESTRA"))</f>
        <v>MUESTRA</v>
      </c>
      <c r="AC3205" t="s">
        <v>2398</v>
      </c>
      <c r="AD3205" t="s">
        <v>6093</v>
      </c>
    </row>
    <row r="3206" spans="1:30" x14ac:dyDescent="0.25">
      <c r="A3206" s="5" t="str">
        <f t="shared" si="50"/>
        <v>R 20 - D 102 - 451 - 3811</v>
      </c>
      <c r="B3206" s="23" t="s">
        <v>2347</v>
      </c>
      <c r="C3206" t="s">
        <v>242</v>
      </c>
      <c r="D3206" t="s">
        <v>239</v>
      </c>
      <c r="E3206" t="s">
        <v>1713</v>
      </c>
      <c r="F3206" t="s">
        <v>134</v>
      </c>
      <c r="G3206" t="s">
        <v>134</v>
      </c>
      <c r="H3206" t="s">
        <v>11808</v>
      </c>
      <c r="I3206" t="s">
        <v>20</v>
      </c>
      <c r="J3206" t="s">
        <v>2349</v>
      </c>
      <c r="K3206" t="s">
        <v>21</v>
      </c>
      <c r="M3206" t="s">
        <v>11809</v>
      </c>
      <c r="N3206" t="s">
        <v>22</v>
      </c>
      <c r="O3206" t="s">
        <v>23</v>
      </c>
      <c r="P3206" t="s">
        <v>26</v>
      </c>
      <c r="Q3206" t="s">
        <v>2348</v>
      </c>
      <c r="R3206" s="13">
        <v>21</v>
      </c>
      <c r="S3206" s="13">
        <v>1</v>
      </c>
      <c r="T3206" s="21">
        <v>1</v>
      </c>
      <c r="V3206" t="s">
        <v>2154</v>
      </c>
      <c r="W3206" t="s">
        <v>17597</v>
      </c>
      <c r="X3206" s="20" t="str">
        <f>+IF(V3206="","-",CONCATENATE(V3206,"_",W3206))</f>
        <v>FINES_R20</v>
      </c>
      <c r="Y3206" s="59">
        <v>0.59631305932998657</v>
      </c>
      <c r="Z3206" t="s">
        <v>134</v>
      </c>
      <c r="AA3206" t="s">
        <v>2394</v>
      </c>
      <c r="AB3206" t="str">
        <f>+IF(W3206="","-",IF(W3206="UNICO","CENSO","MUESTRA"))</f>
        <v>MUESTRA</v>
      </c>
      <c r="AC3206" t="s">
        <v>2397</v>
      </c>
      <c r="AD3206" t="s">
        <v>11810</v>
      </c>
    </row>
    <row r="3207" spans="1:30" x14ac:dyDescent="0.25">
      <c r="A3207" s="5" t="str">
        <f t="shared" si="50"/>
        <v>R 20 - D 102 - 451 - 1575</v>
      </c>
      <c r="B3207" s="23" t="s">
        <v>2347</v>
      </c>
      <c r="C3207" t="s">
        <v>242</v>
      </c>
      <c r="D3207" t="s">
        <v>239</v>
      </c>
      <c r="E3207" t="s">
        <v>1713</v>
      </c>
      <c r="F3207" t="s">
        <v>134</v>
      </c>
      <c r="G3207" t="s">
        <v>134</v>
      </c>
      <c r="H3207" t="s">
        <v>6037</v>
      </c>
      <c r="I3207" t="s">
        <v>20</v>
      </c>
      <c r="J3207" t="s">
        <v>2349</v>
      </c>
      <c r="K3207" t="s">
        <v>21</v>
      </c>
      <c r="M3207" t="s">
        <v>6038</v>
      </c>
      <c r="N3207" t="s">
        <v>22</v>
      </c>
      <c r="O3207" t="s">
        <v>23</v>
      </c>
      <c r="P3207" t="s">
        <v>26</v>
      </c>
      <c r="Q3207" t="s">
        <v>2348</v>
      </c>
      <c r="R3207" s="13">
        <v>70</v>
      </c>
      <c r="S3207" s="13">
        <v>4</v>
      </c>
      <c r="T3207" s="21">
        <v>1</v>
      </c>
      <c r="V3207" t="s">
        <v>2154</v>
      </c>
      <c r="W3207" t="s">
        <v>17597</v>
      </c>
      <c r="X3207" s="20" t="str">
        <f>+IF(V3207="","-",CONCATENATE(V3207,"_",W3207))</f>
        <v>FINES_R20</v>
      </c>
      <c r="Y3207" s="59">
        <v>0.60482496023178101</v>
      </c>
      <c r="Z3207" t="s">
        <v>134</v>
      </c>
      <c r="AA3207" t="s">
        <v>2394</v>
      </c>
      <c r="AB3207" t="str">
        <f>+IF(W3207="","-",IF(W3207="UNICO","CENSO","MUESTRA"))</f>
        <v>MUESTRA</v>
      </c>
      <c r="AC3207" t="s">
        <v>2397</v>
      </c>
      <c r="AD3207" t="s">
        <v>6039</v>
      </c>
    </row>
    <row r="3208" spans="1:30" x14ac:dyDescent="0.25">
      <c r="A3208" s="5" t="str">
        <f t="shared" si="50"/>
        <v>R 20 - D 102 - 451 - 4259</v>
      </c>
      <c r="B3208" s="23" t="s">
        <v>2347</v>
      </c>
      <c r="C3208" t="s">
        <v>242</v>
      </c>
      <c r="D3208" t="s">
        <v>239</v>
      </c>
      <c r="E3208" t="s">
        <v>1713</v>
      </c>
      <c r="F3208" t="s">
        <v>134</v>
      </c>
      <c r="G3208" t="s">
        <v>134</v>
      </c>
      <c r="H3208" t="s">
        <v>11844</v>
      </c>
      <c r="I3208" t="s">
        <v>20</v>
      </c>
      <c r="J3208" t="s">
        <v>2349</v>
      </c>
      <c r="K3208" t="s">
        <v>21</v>
      </c>
      <c r="M3208" t="s">
        <v>11845</v>
      </c>
      <c r="N3208" t="s">
        <v>22</v>
      </c>
      <c r="O3208" t="s">
        <v>23</v>
      </c>
      <c r="P3208" t="s">
        <v>26</v>
      </c>
      <c r="Q3208" t="s">
        <v>2348</v>
      </c>
      <c r="R3208" s="13">
        <v>18</v>
      </c>
      <c r="S3208" s="13">
        <v>1</v>
      </c>
      <c r="T3208" s="21">
        <v>1</v>
      </c>
      <c r="V3208" t="s">
        <v>2154</v>
      </c>
      <c r="W3208" t="s">
        <v>17597</v>
      </c>
      <c r="X3208" s="20" t="str">
        <f>+IF(V3208="","-",CONCATENATE(V3208,"_",W3208))</f>
        <v>FINES_R20</v>
      </c>
      <c r="Y3208" s="59">
        <v>0.64065492153167725</v>
      </c>
      <c r="Z3208" t="s">
        <v>134</v>
      </c>
      <c r="AA3208" t="s">
        <v>2394</v>
      </c>
      <c r="AB3208" t="str">
        <f>+IF(W3208="","-",IF(W3208="UNICO","CENSO","MUESTRA"))</f>
        <v>MUESTRA</v>
      </c>
      <c r="AC3208" t="s">
        <v>2397</v>
      </c>
      <c r="AD3208" t="s">
        <v>11846</v>
      </c>
    </row>
    <row r="3209" spans="1:30" x14ac:dyDescent="0.25">
      <c r="A3209" s="5" t="str">
        <f t="shared" si="50"/>
        <v>R 20 - D 75 - 451 - 3934</v>
      </c>
      <c r="B3209" s="23" t="s">
        <v>2347</v>
      </c>
      <c r="C3209" t="s">
        <v>242</v>
      </c>
      <c r="D3209" t="s">
        <v>1350</v>
      </c>
      <c r="E3209" t="s">
        <v>1351</v>
      </c>
      <c r="F3209" t="s">
        <v>134</v>
      </c>
      <c r="G3209" t="s">
        <v>134</v>
      </c>
      <c r="H3209" t="s">
        <v>6111</v>
      </c>
      <c r="I3209" t="s">
        <v>20</v>
      </c>
      <c r="J3209" t="s">
        <v>2349</v>
      </c>
      <c r="K3209" t="s">
        <v>21</v>
      </c>
      <c r="M3209" t="s">
        <v>6112</v>
      </c>
      <c r="N3209" t="s">
        <v>22</v>
      </c>
      <c r="O3209" t="s">
        <v>23</v>
      </c>
      <c r="P3209" t="s">
        <v>26</v>
      </c>
      <c r="Q3209" t="s">
        <v>2348</v>
      </c>
      <c r="R3209" s="13">
        <v>23</v>
      </c>
      <c r="S3209" s="13">
        <v>1</v>
      </c>
      <c r="T3209" s="21">
        <v>1</v>
      </c>
      <c r="V3209" t="s">
        <v>2154</v>
      </c>
      <c r="W3209" t="s">
        <v>17597</v>
      </c>
      <c r="X3209" s="20" t="str">
        <f>+IF(V3209="","-",CONCATENATE(V3209,"_",W3209))</f>
        <v>FINES_R20</v>
      </c>
      <c r="Y3209" s="59">
        <v>0.64465230703353882</v>
      </c>
      <c r="Z3209" t="s">
        <v>134</v>
      </c>
      <c r="AA3209" t="s">
        <v>2394</v>
      </c>
      <c r="AB3209" t="str">
        <f>+IF(W3209="","-",IF(W3209="UNICO","CENSO","MUESTRA"))</f>
        <v>MUESTRA</v>
      </c>
      <c r="AC3209" t="s">
        <v>2397</v>
      </c>
      <c r="AD3209" t="s">
        <v>6113</v>
      </c>
    </row>
    <row r="3210" spans="1:30" x14ac:dyDescent="0.25">
      <c r="A3210" s="5" t="str">
        <f t="shared" si="50"/>
        <v>R 20 - D 75 - 451 - 4677</v>
      </c>
      <c r="B3210" s="23" t="s">
        <v>2347</v>
      </c>
      <c r="C3210" t="s">
        <v>242</v>
      </c>
      <c r="D3210" t="s">
        <v>1350</v>
      </c>
      <c r="E3210" t="s">
        <v>1351</v>
      </c>
      <c r="F3210" t="s">
        <v>134</v>
      </c>
      <c r="G3210" t="s">
        <v>134</v>
      </c>
      <c r="H3210" t="s">
        <v>11882</v>
      </c>
      <c r="I3210" t="s">
        <v>20</v>
      </c>
      <c r="J3210" t="s">
        <v>2349</v>
      </c>
      <c r="K3210" t="s">
        <v>21</v>
      </c>
      <c r="M3210" t="s">
        <v>11883</v>
      </c>
      <c r="N3210" t="s">
        <v>22</v>
      </c>
      <c r="O3210" t="s">
        <v>23</v>
      </c>
      <c r="P3210" t="s">
        <v>26</v>
      </c>
      <c r="Q3210" t="s">
        <v>2348</v>
      </c>
      <c r="R3210" s="13">
        <v>24</v>
      </c>
      <c r="S3210" s="13">
        <v>1</v>
      </c>
      <c r="T3210" s="21">
        <v>1</v>
      </c>
      <c r="V3210" t="s">
        <v>2154</v>
      </c>
      <c r="W3210" t="s">
        <v>17597</v>
      </c>
      <c r="X3210" s="20" t="str">
        <f>+IF(V3210="","-",CONCATENATE(V3210,"_",W3210))</f>
        <v>FINES_R20</v>
      </c>
      <c r="Y3210" s="59">
        <v>0.72221720218658447</v>
      </c>
      <c r="Z3210" t="s">
        <v>134</v>
      </c>
      <c r="AA3210" t="s">
        <v>2394</v>
      </c>
      <c r="AB3210" t="str">
        <f>+IF(W3210="","-",IF(W3210="UNICO","CENSO","MUESTRA"))</f>
        <v>MUESTRA</v>
      </c>
      <c r="AC3210" t="s">
        <v>2397</v>
      </c>
      <c r="AD3210" t="s">
        <v>11884</v>
      </c>
    </row>
    <row r="3211" spans="1:30" x14ac:dyDescent="0.25">
      <c r="A3211" s="5" t="str">
        <f t="shared" si="50"/>
        <v>R 20 - D 102 - 451 - 2949</v>
      </c>
      <c r="B3211" s="23" t="s">
        <v>2347</v>
      </c>
      <c r="C3211" t="s">
        <v>242</v>
      </c>
      <c r="D3211" t="s">
        <v>239</v>
      </c>
      <c r="E3211" t="s">
        <v>1713</v>
      </c>
      <c r="F3211" t="s">
        <v>134</v>
      </c>
      <c r="G3211" t="s">
        <v>134</v>
      </c>
      <c r="H3211" t="s">
        <v>11836</v>
      </c>
      <c r="I3211" t="s">
        <v>20</v>
      </c>
      <c r="J3211" t="s">
        <v>2349</v>
      </c>
      <c r="K3211" t="s">
        <v>21</v>
      </c>
      <c r="M3211" t="s">
        <v>11837</v>
      </c>
      <c r="N3211" t="s">
        <v>22</v>
      </c>
      <c r="O3211" t="s">
        <v>23</v>
      </c>
      <c r="P3211" t="s">
        <v>26</v>
      </c>
      <c r="Q3211" t="s">
        <v>2348</v>
      </c>
      <c r="R3211" s="13">
        <v>60</v>
      </c>
      <c r="S3211" s="13">
        <v>2</v>
      </c>
      <c r="T3211" s="21">
        <v>1</v>
      </c>
      <c r="V3211" t="s">
        <v>2154</v>
      </c>
      <c r="W3211" t="s">
        <v>17597</v>
      </c>
      <c r="X3211" s="20" t="str">
        <f>+IF(V3211="","-",CONCATENATE(V3211,"_",W3211))</f>
        <v>FINES_R20</v>
      </c>
      <c r="Y3211" s="59">
        <v>0.76296979188919067</v>
      </c>
      <c r="Z3211" t="s">
        <v>134</v>
      </c>
      <c r="AA3211" t="s">
        <v>2394</v>
      </c>
      <c r="AB3211" t="str">
        <f>+IF(W3211="","-",IF(W3211="UNICO","CENSO","MUESTRA"))</f>
        <v>MUESTRA</v>
      </c>
      <c r="AC3211" t="s">
        <v>2397</v>
      </c>
      <c r="AD3211" t="s">
        <v>11838</v>
      </c>
    </row>
    <row r="3212" spans="1:30" x14ac:dyDescent="0.25">
      <c r="A3212" s="5" t="str">
        <f t="shared" si="50"/>
        <v>R 20 - D 102 - 451 - 3113</v>
      </c>
      <c r="B3212" s="23" t="s">
        <v>2347</v>
      </c>
      <c r="C3212" t="s">
        <v>242</v>
      </c>
      <c r="D3212" t="s">
        <v>239</v>
      </c>
      <c r="E3212" t="s">
        <v>1713</v>
      </c>
      <c r="F3212" t="s">
        <v>134</v>
      </c>
      <c r="G3212" t="s">
        <v>134</v>
      </c>
      <c r="H3212" t="s">
        <v>11824</v>
      </c>
      <c r="I3212" t="s">
        <v>20</v>
      </c>
      <c r="J3212" t="s">
        <v>2349</v>
      </c>
      <c r="K3212" t="s">
        <v>21</v>
      </c>
      <c r="M3212" t="s">
        <v>11825</v>
      </c>
      <c r="N3212" t="s">
        <v>22</v>
      </c>
      <c r="O3212" t="s">
        <v>23</v>
      </c>
      <c r="P3212" t="s">
        <v>26</v>
      </c>
      <c r="Q3212" t="s">
        <v>2348</v>
      </c>
      <c r="R3212" s="13">
        <v>19</v>
      </c>
      <c r="S3212" s="13">
        <v>1</v>
      </c>
      <c r="T3212" s="21">
        <v>1</v>
      </c>
      <c r="V3212" t="s">
        <v>2154</v>
      </c>
      <c r="W3212" t="s">
        <v>17597</v>
      </c>
      <c r="X3212" s="20" t="str">
        <f>+IF(V3212="","-",CONCATENATE(V3212,"_",W3212))</f>
        <v>FINES_R20</v>
      </c>
      <c r="Y3212" s="59">
        <v>0.85464459657669067</v>
      </c>
      <c r="Z3212" t="s">
        <v>134</v>
      </c>
      <c r="AA3212" t="s">
        <v>2394</v>
      </c>
      <c r="AB3212" t="str">
        <f>+IF(W3212="","-",IF(W3212="UNICO","CENSO","MUESTRA"))</f>
        <v>MUESTRA</v>
      </c>
      <c r="AC3212" t="s">
        <v>2398</v>
      </c>
      <c r="AD3212" t="s">
        <v>11826</v>
      </c>
    </row>
    <row r="3213" spans="1:30" x14ac:dyDescent="0.25">
      <c r="A3213" s="5" t="str">
        <f t="shared" si="50"/>
        <v>4109MM6278</v>
      </c>
      <c r="B3213" s="23" t="s">
        <v>2119</v>
      </c>
      <c r="C3213" t="s">
        <v>884</v>
      </c>
      <c r="D3213" t="s">
        <v>357</v>
      </c>
      <c r="E3213" t="s">
        <v>1771</v>
      </c>
      <c r="F3213">
        <v>618252</v>
      </c>
      <c r="G3213">
        <v>0</v>
      </c>
      <c r="H3213" t="s">
        <v>1786</v>
      </c>
      <c r="I3213" t="s">
        <v>146</v>
      </c>
      <c r="J3213" t="s">
        <v>137</v>
      </c>
      <c r="K3213" t="s">
        <v>21</v>
      </c>
      <c r="M3213" t="s">
        <v>1787</v>
      </c>
      <c r="N3213" t="s">
        <v>22</v>
      </c>
      <c r="O3213" t="s">
        <v>23</v>
      </c>
      <c r="P3213" t="s">
        <v>26</v>
      </c>
      <c r="Q3213" t="s">
        <v>92</v>
      </c>
      <c r="R3213" s="13">
        <v>814</v>
      </c>
      <c r="S3213" s="13">
        <v>3</v>
      </c>
      <c r="T3213" s="21">
        <v>0</v>
      </c>
      <c r="U3213" t="s">
        <v>2112</v>
      </c>
      <c r="W3213" t="str">
        <f>+IF(V3213="","",IF(MID(V3213,1,3)="ECE","UNICO",IF(V3213="FINES",CONCATENATE("R",IF(OR(C3213="16",C3213="21",C3213="22",C3213="23"),"16212223",IF(OR(C3213="15",C3213="17",C3213="24",C3213="25"),"15172425",C3213))),IF(V3213="CEBAS","UNICO",IF(VALUE(C3213)&lt;=11,"AMBA","INTERIOR")))))</f>
        <v/>
      </c>
      <c r="X3213" s="20" t="str">
        <f>+IF(V3213="","-",CONCATENATE(V3213,"_",W3213))</f>
        <v>-</v>
      </c>
      <c r="Y3213" s="59">
        <v>8.9568973682518753E-3</v>
      </c>
      <c r="Z3213" t="str">
        <f>+IFERROR(VLOOKUP(H3213,#REF!,2,FALSE),"-")</f>
        <v>-</v>
      </c>
      <c r="AA3213" t="s">
        <v>2393</v>
      </c>
      <c r="AB3213" t="str">
        <f>+IF(W3213="","-",IF(W3213="UNICO","CENSO","MUESTRA"))</f>
        <v>-</v>
      </c>
      <c r="AC3213" t="s">
        <v>2397</v>
      </c>
      <c r="AD3213" t="s">
        <v>134</v>
      </c>
    </row>
    <row r="3214" spans="1:30" x14ac:dyDescent="0.25">
      <c r="A3214" s="5" t="str">
        <f t="shared" si="50"/>
        <v>2008MM9001</v>
      </c>
      <c r="B3214" s="23" t="s">
        <v>2119</v>
      </c>
      <c r="C3214" t="s">
        <v>139</v>
      </c>
      <c r="D3214" t="s">
        <v>312</v>
      </c>
      <c r="E3214" t="s">
        <v>314</v>
      </c>
      <c r="F3214">
        <v>616942</v>
      </c>
      <c r="G3214">
        <v>0</v>
      </c>
      <c r="H3214" t="s">
        <v>355</v>
      </c>
      <c r="I3214" t="s">
        <v>143</v>
      </c>
      <c r="J3214" t="s">
        <v>137</v>
      </c>
      <c r="K3214" t="s">
        <v>21</v>
      </c>
      <c r="M3214" t="s">
        <v>356</v>
      </c>
      <c r="N3214" t="s">
        <v>22</v>
      </c>
      <c r="O3214" t="s">
        <v>23</v>
      </c>
      <c r="P3214" t="s">
        <v>26</v>
      </c>
      <c r="Q3214" t="s">
        <v>92</v>
      </c>
      <c r="R3214" s="13">
        <v>38</v>
      </c>
      <c r="S3214" s="13">
        <v>3</v>
      </c>
      <c r="T3214" s="21">
        <v>0</v>
      </c>
      <c r="U3214" t="s">
        <v>2112</v>
      </c>
      <c r="W3214" t="str">
        <f>+IF(V3214="","",IF(MID(V3214,1,3)="ECE","UNICO",IF(V3214="FINES",CONCATENATE("R",IF(OR(C3214="16",C3214="21",C3214="22",C3214="23"),"16212223",IF(OR(C3214="15",C3214="17",C3214="24",C3214="25"),"15172425",C3214))),IF(V3214="CEBAS","UNICO",IF(VALUE(C3214)&lt;=11,"AMBA","INTERIOR")))))</f>
        <v/>
      </c>
      <c r="X3214" s="20" t="str">
        <f>+IF(V3214="","-",CONCATENATE(V3214,"_",W3214))</f>
        <v>-</v>
      </c>
      <c r="Y3214" s="59">
        <v>3.9242035429924729E-2</v>
      </c>
      <c r="Z3214" t="str">
        <f>+IFERROR(VLOOKUP(H3214,#REF!,2,FALSE),"-")</f>
        <v>-</v>
      </c>
      <c r="AA3214" t="s">
        <v>2394</v>
      </c>
      <c r="AB3214" t="str">
        <f>+IF(W3214="","-",IF(W3214="UNICO","CENSO","MUESTRA"))</f>
        <v>-</v>
      </c>
      <c r="AC3214" t="s">
        <v>2397</v>
      </c>
      <c r="AD3214" t="s">
        <v>134</v>
      </c>
    </row>
    <row r="3215" spans="1:30" x14ac:dyDescent="0.25">
      <c r="A3215" s="5" t="str">
        <f t="shared" si="50"/>
        <v>0008DC0717</v>
      </c>
      <c r="B3215" s="23" t="s">
        <v>2119</v>
      </c>
      <c r="C3215" t="s">
        <v>139</v>
      </c>
      <c r="D3215" t="s">
        <v>312</v>
      </c>
      <c r="E3215" t="s">
        <v>314</v>
      </c>
      <c r="F3215">
        <v>602489</v>
      </c>
      <c r="G3215">
        <v>0</v>
      </c>
      <c r="H3215" t="s">
        <v>328</v>
      </c>
      <c r="I3215" t="s">
        <v>20</v>
      </c>
      <c r="J3215" t="s">
        <v>39</v>
      </c>
      <c r="K3215" t="s">
        <v>21</v>
      </c>
      <c r="M3215" t="s">
        <v>18108</v>
      </c>
      <c r="N3215" t="s">
        <v>22</v>
      </c>
      <c r="O3215" t="s">
        <v>23</v>
      </c>
      <c r="P3215" t="s">
        <v>26</v>
      </c>
      <c r="Q3215" t="s">
        <v>27</v>
      </c>
      <c r="R3215" s="13">
        <v>26</v>
      </c>
      <c r="S3215" s="13">
        <v>2</v>
      </c>
      <c r="T3215" s="21">
        <v>0</v>
      </c>
      <c r="U3215" t="s">
        <v>2113</v>
      </c>
      <c r="W3215" t="str">
        <f>+IF(V3215="","",IF(MID(V3215,1,3)="ECE","UNICO",IF(V3215="FINES",CONCATENATE("R",IF(OR(C3215="16",C3215="21",C3215="22",C3215="23"),"16212223",IF(OR(C3215="15",C3215="17",C3215="24",C3215="25"),"15172425",C3215))),IF(V3215="CEBAS","UNICO",IF(VALUE(C3215)&lt;=11,"AMBA","INTERIOR")))))</f>
        <v/>
      </c>
      <c r="X3215" s="20" t="str">
        <f>+IF(V3215="","-",CONCATENATE(V3215,"_",W3215))</f>
        <v>-</v>
      </c>
      <c r="Y3215" s="59">
        <v>5.7950277191897243E-2</v>
      </c>
      <c r="Z3215" t="str">
        <f>+IFERROR(VLOOKUP(H3215,#REF!,2,FALSE),"-")</f>
        <v>-</v>
      </c>
      <c r="AA3215" t="s">
        <v>2394</v>
      </c>
      <c r="AB3215" t="str">
        <f>+IF(W3215="","-",IF(W3215="UNICO","CENSO","MUESTRA"))</f>
        <v>-</v>
      </c>
      <c r="AC3215" t="s">
        <v>2398</v>
      </c>
      <c r="AD3215" t="s">
        <v>134</v>
      </c>
    </row>
    <row r="3216" spans="1:30" x14ac:dyDescent="0.25">
      <c r="A3216" s="5" t="str">
        <f t="shared" si="50"/>
        <v>0053DC0704</v>
      </c>
      <c r="B3216" s="23" t="s">
        <v>2119</v>
      </c>
      <c r="C3216" t="s">
        <v>83</v>
      </c>
      <c r="D3216" t="s">
        <v>856</v>
      </c>
      <c r="E3216" t="s">
        <v>857</v>
      </c>
      <c r="F3216">
        <v>604293</v>
      </c>
      <c r="G3216">
        <v>3</v>
      </c>
      <c r="H3216" t="s">
        <v>861</v>
      </c>
      <c r="I3216" t="s">
        <v>20</v>
      </c>
      <c r="J3216" t="s">
        <v>39</v>
      </c>
      <c r="K3216" t="s">
        <v>40</v>
      </c>
      <c r="L3216" t="s">
        <v>859</v>
      </c>
      <c r="M3216" t="s">
        <v>18109</v>
      </c>
      <c r="N3216" t="s">
        <v>22</v>
      </c>
      <c r="O3216" t="s">
        <v>23</v>
      </c>
      <c r="P3216" t="s">
        <v>26</v>
      </c>
      <c r="Q3216" t="s">
        <v>27</v>
      </c>
      <c r="R3216" s="13">
        <v>15</v>
      </c>
      <c r="S3216" s="13">
        <v>2</v>
      </c>
      <c r="T3216" s="21">
        <v>0</v>
      </c>
      <c r="U3216" t="s">
        <v>2113</v>
      </c>
      <c r="W3216" t="str">
        <f>+IF(V3216="","",IF(MID(V3216,1,3)="ECE","UNICO",IF(V3216="FINES",CONCATENATE("R",IF(OR(C3216="16",C3216="21",C3216="22",C3216="23"),"16212223",IF(OR(C3216="15",C3216="17",C3216="24",C3216="25"),"15172425",C3216))),IF(V3216="CEBAS","UNICO",IF(VALUE(C3216)&lt;=11,"AMBA","INTERIOR")))))</f>
        <v/>
      </c>
      <c r="X3216" s="20" t="str">
        <f>+IF(V3216="","-",CONCATENATE(V3216,"_",W3216))</f>
        <v>-</v>
      </c>
      <c r="Y3216" s="59">
        <v>6.948287640180853E-2</v>
      </c>
      <c r="Z3216" t="str">
        <f>+IFERROR(VLOOKUP(H3216,#REF!,2,FALSE),"-")</f>
        <v>-</v>
      </c>
      <c r="AA3216" t="s">
        <v>2394</v>
      </c>
      <c r="AB3216" t="str">
        <f>+IF(W3216="","-",IF(W3216="UNICO","CENSO","MUESTRA"))</f>
        <v>-</v>
      </c>
      <c r="AC3216" t="s">
        <v>2397</v>
      </c>
      <c r="AD3216" t="s">
        <v>134</v>
      </c>
    </row>
    <row r="3217" spans="1:30" x14ac:dyDescent="0.25">
      <c r="A3217" s="5" t="str">
        <f t="shared" si="50"/>
        <v>4001DE0037</v>
      </c>
      <c r="B3217" s="23" t="s">
        <v>2119</v>
      </c>
      <c r="C3217" t="s">
        <v>19</v>
      </c>
      <c r="D3217" t="s">
        <v>17</v>
      </c>
      <c r="E3217" t="s">
        <v>18</v>
      </c>
      <c r="F3217">
        <v>603071</v>
      </c>
      <c r="G3217">
        <v>0</v>
      </c>
      <c r="H3217" t="s">
        <v>145</v>
      </c>
      <c r="I3217" t="s">
        <v>146</v>
      </c>
      <c r="J3217" t="s">
        <v>74</v>
      </c>
      <c r="K3217" t="s">
        <v>21</v>
      </c>
      <c r="M3217" t="s">
        <v>147</v>
      </c>
      <c r="N3217" t="s">
        <v>22</v>
      </c>
      <c r="O3217" t="s">
        <v>82</v>
      </c>
      <c r="P3217" t="s">
        <v>26</v>
      </c>
      <c r="Q3217" t="s">
        <v>27</v>
      </c>
      <c r="R3217" s="13">
        <v>6</v>
      </c>
      <c r="S3217" s="13">
        <v>1</v>
      </c>
      <c r="T3217" s="21">
        <v>0</v>
      </c>
      <c r="U3217" t="s">
        <v>2112</v>
      </c>
      <c r="W3217" t="str">
        <f>+IF(V3217="","",IF(MID(V3217,1,3)="ECE","UNICO",IF(V3217="FINES",CONCATENATE("R",IF(OR(C3217="16",C3217="21",C3217="22",C3217="23"),"16212223",IF(OR(C3217="15",C3217="17",C3217="24",C3217="25"),"15172425",C3217))),IF(V3217="CEBAS","UNICO",IF(VALUE(C3217)&lt;=11,"AMBA","INTERIOR")))))</f>
        <v/>
      </c>
      <c r="X3217" s="20" t="str">
        <f>+IF(V3217="","-",CONCATENATE(V3217,"_",W3217))</f>
        <v>-</v>
      </c>
      <c r="Y3217" s="59">
        <v>7.3017615724254303E-2</v>
      </c>
      <c r="Z3217" t="str">
        <f>+IFERROR(VLOOKUP(H3217,#REF!,2,FALSE),"-")</f>
        <v>-</v>
      </c>
      <c r="AA3217" t="s">
        <v>2393</v>
      </c>
      <c r="AB3217" t="str">
        <f>+IF(W3217="","-",IF(W3217="UNICO","CENSO","MUESTRA"))</f>
        <v>-</v>
      </c>
      <c r="AC3217" t="s">
        <v>2398</v>
      </c>
      <c r="AD3217" t="s">
        <v>134</v>
      </c>
    </row>
    <row r="3218" spans="1:30" x14ac:dyDescent="0.25">
      <c r="A3218" s="5" t="str">
        <f t="shared" si="50"/>
        <v>0001DC0711</v>
      </c>
      <c r="B3218" s="23" t="s">
        <v>2119</v>
      </c>
      <c r="C3218" t="s">
        <v>19</v>
      </c>
      <c r="D3218" t="s">
        <v>17</v>
      </c>
      <c r="E3218" t="s">
        <v>18</v>
      </c>
      <c r="F3218">
        <v>602914</v>
      </c>
      <c r="G3218">
        <v>1</v>
      </c>
      <c r="H3218" t="s">
        <v>44</v>
      </c>
      <c r="I3218" t="s">
        <v>20</v>
      </c>
      <c r="J3218" t="s">
        <v>39</v>
      </c>
      <c r="K3218" t="s">
        <v>40</v>
      </c>
      <c r="L3218" t="s">
        <v>43</v>
      </c>
      <c r="M3218" t="s">
        <v>18110</v>
      </c>
      <c r="N3218" t="s">
        <v>22</v>
      </c>
      <c r="O3218" t="s">
        <v>23</v>
      </c>
      <c r="P3218" t="s">
        <v>26</v>
      </c>
      <c r="Q3218" t="s">
        <v>27</v>
      </c>
      <c r="R3218" s="13">
        <v>40</v>
      </c>
      <c r="S3218" s="13">
        <v>4</v>
      </c>
      <c r="T3218" s="21">
        <v>0</v>
      </c>
      <c r="U3218" t="s">
        <v>2113</v>
      </c>
      <c r="W3218" t="str">
        <f>+IF(V3218="","",IF(MID(V3218,1,3)="ECE","UNICO",IF(V3218="FINES",CONCATENATE("R",IF(OR(C3218="16",C3218="21",C3218="22",C3218="23"),"16212223",IF(OR(C3218="15",C3218="17",C3218="24",C3218="25"),"15172425",C3218))),IF(V3218="CEBAS","UNICO",IF(VALUE(C3218)&lt;=11,"AMBA","INTERIOR")))))</f>
        <v/>
      </c>
      <c r="X3218" s="20" t="str">
        <f>+IF(V3218="","-",CONCATENATE(V3218,"_",W3218))</f>
        <v>-</v>
      </c>
      <c r="Y3218" s="59">
        <v>8.0896557929615184E-2</v>
      </c>
      <c r="Z3218" t="str">
        <f>+IFERROR(VLOOKUP(H3218,#REF!,2,FALSE),"-")</f>
        <v>-</v>
      </c>
      <c r="AA3218" t="s">
        <v>2393</v>
      </c>
      <c r="AB3218" t="str">
        <f>+IF(W3218="","-",IF(W3218="UNICO","CENSO","MUESTRA"))</f>
        <v>-</v>
      </c>
      <c r="AC3218" t="s">
        <v>2397</v>
      </c>
      <c r="AD3218" t="s">
        <v>134</v>
      </c>
    </row>
    <row r="3219" spans="1:30" x14ac:dyDescent="0.25">
      <c r="A3219" s="5" t="str">
        <f t="shared" si="50"/>
        <v>4096MM7646</v>
      </c>
      <c r="B3219" s="23" t="s">
        <v>2119</v>
      </c>
      <c r="C3219" t="s">
        <v>884</v>
      </c>
      <c r="D3219" t="s">
        <v>1591</v>
      </c>
      <c r="E3219" t="s">
        <v>1592</v>
      </c>
      <c r="F3219">
        <v>616693</v>
      </c>
      <c r="G3219">
        <v>0</v>
      </c>
      <c r="H3219" t="s">
        <v>1618</v>
      </c>
      <c r="I3219" t="s">
        <v>146</v>
      </c>
      <c r="J3219" t="s">
        <v>137</v>
      </c>
      <c r="K3219" t="s">
        <v>21</v>
      </c>
      <c r="M3219" t="s">
        <v>1619</v>
      </c>
      <c r="N3219" t="s">
        <v>22</v>
      </c>
      <c r="O3219" t="s">
        <v>23</v>
      </c>
      <c r="P3219" t="s">
        <v>26</v>
      </c>
      <c r="Q3219" t="s">
        <v>92</v>
      </c>
      <c r="R3219" s="13">
        <v>12</v>
      </c>
      <c r="S3219" s="13">
        <v>3</v>
      </c>
      <c r="T3219" s="21">
        <v>0</v>
      </c>
      <c r="U3219" t="s">
        <v>2112</v>
      </c>
      <c r="W3219" t="str">
        <f>+IF(V3219="","",IF(MID(V3219,1,3)="ECE","UNICO",IF(V3219="FINES",CONCATENATE("R",IF(OR(C3219="16",C3219="21",C3219="22",C3219="23"),"16212223",IF(OR(C3219="15",C3219="17",C3219="24",C3219="25"),"15172425",C3219))),IF(V3219="CEBAS","UNICO",IF(VALUE(C3219)&lt;=11,"AMBA","INTERIOR")))))</f>
        <v/>
      </c>
      <c r="X3219" s="20" t="str">
        <f>+IF(V3219="","-",CONCATENATE(V3219,"_",W3219))</f>
        <v>-</v>
      </c>
      <c r="Y3219" s="59">
        <v>8.1776526701800967E-2</v>
      </c>
      <c r="Z3219" t="str">
        <f>+IFERROR(VLOOKUP(H3219,#REF!,2,FALSE),"-")</f>
        <v>-</v>
      </c>
      <c r="AA3219" t="s">
        <v>2393</v>
      </c>
      <c r="AB3219" t="str">
        <f>+IF(W3219="","-",IF(W3219="UNICO","CENSO","MUESTRA"))</f>
        <v>-</v>
      </c>
      <c r="AC3219" t="s">
        <v>2397</v>
      </c>
      <c r="AD3219" t="s">
        <v>134</v>
      </c>
    </row>
    <row r="3220" spans="1:30" x14ac:dyDescent="0.25">
      <c r="A3220" s="5" t="str">
        <f t="shared" si="50"/>
        <v>4062MS4710</v>
      </c>
      <c r="B3220" s="23" t="s">
        <v>2119</v>
      </c>
      <c r="C3220" t="s">
        <v>246</v>
      </c>
      <c r="D3220" t="s">
        <v>958</v>
      </c>
      <c r="E3220" t="s">
        <v>959</v>
      </c>
      <c r="F3220">
        <v>609351</v>
      </c>
      <c r="G3220">
        <v>0</v>
      </c>
      <c r="H3220" t="s">
        <v>1025</v>
      </c>
      <c r="I3220" t="s">
        <v>146</v>
      </c>
      <c r="J3220" t="s">
        <v>138</v>
      </c>
      <c r="K3220" t="s">
        <v>21</v>
      </c>
      <c r="M3220" t="s">
        <v>1026</v>
      </c>
      <c r="N3220" t="s">
        <v>22</v>
      </c>
      <c r="O3220" t="s">
        <v>82</v>
      </c>
      <c r="P3220" t="s">
        <v>26</v>
      </c>
      <c r="Q3220" t="s">
        <v>92</v>
      </c>
      <c r="R3220" s="13">
        <v>19</v>
      </c>
      <c r="S3220" s="13">
        <v>1</v>
      </c>
      <c r="T3220" s="21">
        <v>0</v>
      </c>
      <c r="U3220" t="s">
        <v>2112</v>
      </c>
      <c r="W3220" t="str">
        <f>+IF(V3220="","",IF(MID(V3220,1,3)="ECE","UNICO",IF(V3220="FINES",CONCATENATE("R",IF(OR(C3220="16",C3220="21",C3220="22",C3220="23"),"16212223",IF(OR(C3220="15",C3220="17",C3220="24",C3220="25"),"15172425",C3220))),IF(V3220="CEBAS","UNICO",IF(VALUE(C3220)&lt;=11,"AMBA","INTERIOR")))))</f>
        <v/>
      </c>
      <c r="X3220" s="20" t="str">
        <f>+IF(V3220="","-",CONCATENATE(V3220,"_",W3220))</f>
        <v>-</v>
      </c>
      <c r="Y3220" s="59">
        <v>8.7515793640065842E-2</v>
      </c>
      <c r="Z3220" t="str">
        <f>+IFERROR(VLOOKUP(H3220,#REF!,2,FALSE),"-")</f>
        <v>-</v>
      </c>
      <c r="AA3220" t="s">
        <v>2393</v>
      </c>
      <c r="AB3220" t="str">
        <f>+IF(W3220="","-",IF(W3220="UNICO","CENSO","MUESTRA"))</f>
        <v>-</v>
      </c>
      <c r="AC3220" t="s">
        <v>2398</v>
      </c>
      <c r="AD3220" t="s">
        <v>134</v>
      </c>
    </row>
    <row r="3221" spans="1:30" x14ac:dyDescent="0.25">
      <c r="A3221" s="5" t="str">
        <f t="shared" si="50"/>
        <v>0043DC0722</v>
      </c>
      <c r="B3221" s="23" t="s">
        <v>2119</v>
      </c>
      <c r="C3221" t="s">
        <v>161</v>
      </c>
      <c r="D3221" t="s">
        <v>677</v>
      </c>
      <c r="E3221" t="s">
        <v>678</v>
      </c>
      <c r="F3221">
        <v>600299</v>
      </c>
      <c r="G3221">
        <v>1</v>
      </c>
      <c r="H3221" t="s">
        <v>701</v>
      </c>
      <c r="I3221" t="s">
        <v>20</v>
      </c>
      <c r="J3221" t="s">
        <v>39</v>
      </c>
      <c r="K3221" t="s">
        <v>40</v>
      </c>
      <c r="L3221" t="s">
        <v>702</v>
      </c>
      <c r="M3221" t="s">
        <v>18111</v>
      </c>
      <c r="N3221" t="s">
        <v>22</v>
      </c>
      <c r="O3221" t="s">
        <v>23</v>
      </c>
      <c r="P3221" t="s">
        <v>26</v>
      </c>
      <c r="Q3221" t="s">
        <v>27</v>
      </c>
      <c r="R3221" s="13">
        <v>16</v>
      </c>
      <c r="S3221" s="13">
        <v>1</v>
      </c>
      <c r="T3221" s="21">
        <v>0</v>
      </c>
      <c r="U3221" t="s">
        <v>2113</v>
      </c>
      <c r="W3221" t="str">
        <f>+IF(V3221="","",IF(MID(V3221,1,3)="ECE","UNICO",IF(V3221="FINES",CONCATENATE("R",IF(OR(C3221="16",C3221="21",C3221="22",C3221="23"),"16212223",IF(OR(C3221="15",C3221="17",C3221="24",C3221="25"),"15172425",C3221))),IF(V3221="CEBAS","UNICO",IF(VALUE(C3221)&lt;=11,"AMBA","INTERIOR")))))</f>
        <v/>
      </c>
      <c r="X3221" s="20" t="str">
        <f>+IF(V3221="","-",CONCATENATE(V3221,"_",W3221))</f>
        <v>-</v>
      </c>
      <c r="Y3221" s="59">
        <v>9.5563530818455755E-2</v>
      </c>
      <c r="Z3221" t="str">
        <f>+IFERROR(VLOOKUP(H3221,#REF!,2,FALSE),"-")</f>
        <v>-</v>
      </c>
      <c r="AA3221" t="s">
        <v>2394</v>
      </c>
      <c r="AB3221" t="str">
        <f>+IF(W3221="","-",IF(W3221="UNICO","CENSO","MUESTRA"))</f>
        <v>-</v>
      </c>
      <c r="AC3221" t="s">
        <v>2398</v>
      </c>
      <c r="AD3221" t="s">
        <v>134</v>
      </c>
    </row>
    <row r="3222" spans="1:30" x14ac:dyDescent="0.25">
      <c r="A3222" s="5" t="str">
        <f t="shared" si="50"/>
        <v>0097DC0713</v>
      </c>
      <c r="B3222" s="23" t="s">
        <v>2119</v>
      </c>
      <c r="C3222" t="s">
        <v>88</v>
      </c>
      <c r="D3222" t="s">
        <v>1620</v>
      </c>
      <c r="E3222" t="s">
        <v>1621</v>
      </c>
      <c r="F3222">
        <v>604559</v>
      </c>
      <c r="G3222">
        <v>2</v>
      </c>
      <c r="H3222" t="s">
        <v>1635</v>
      </c>
      <c r="I3222" t="s">
        <v>20</v>
      </c>
      <c r="J3222" t="s">
        <v>39</v>
      </c>
      <c r="K3222" t="s">
        <v>40</v>
      </c>
      <c r="L3222" t="s">
        <v>1623</v>
      </c>
      <c r="M3222" t="s">
        <v>18112</v>
      </c>
      <c r="N3222" t="s">
        <v>22</v>
      </c>
      <c r="O3222" t="s">
        <v>23</v>
      </c>
      <c r="P3222" t="s">
        <v>26</v>
      </c>
      <c r="Q3222" t="s">
        <v>27</v>
      </c>
      <c r="R3222" s="13">
        <v>13</v>
      </c>
      <c r="S3222" s="13">
        <v>1</v>
      </c>
      <c r="T3222" s="21">
        <v>0</v>
      </c>
      <c r="U3222" t="s">
        <v>2113</v>
      </c>
      <c r="W3222" t="str">
        <f>+IF(V3222="","",IF(MID(V3222,1,3)="ECE","UNICO",IF(V3222="FINES",CONCATENATE("R",IF(OR(C3222="16",C3222="21",C3222="22",C3222="23"),"16212223",IF(OR(C3222="15",C3222="17",C3222="24",C3222="25"),"15172425",C3222))),IF(V3222="CEBAS","UNICO",IF(VALUE(C3222)&lt;=11,"AMBA","INTERIOR")))))</f>
        <v/>
      </c>
      <c r="X3222" s="20" t="str">
        <f>+IF(V3222="","-",CONCATENATE(V3222,"_",W3222))</f>
        <v>-</v>
      </c>
      <c r="Y3222" s="59">
        <v>9.6693597733974457E-2</v>
      </c>
      <c r="Z3222" t="str">
        <f>+IFERROR(VLOOKUP(H3222,#REF!,2,FALSE),"-")</f>
        <v>-</v>
      </c>
      <c r="AA3222" t="s">
        <v>2394</v>
      </c>
      <c r="AB3222" t="str">
        <f>+IF(W3222="","-",IF(W3222="UNICO","CENSO","MUESTRA"))</f>
        <v>-</v>
      </c>
      <c r="AC3222" t="s">
        <v>2397</v>
      </c>
      <c r="AD3222" t="s">
        <v>134</v>
      </c>
    </row>
    <row r="3223" spans="1:30" x14ac:dyDescent="0.25">
      <c r="A3223" s="5" t="str">
        <f t="shared" si="50"/>
        <v>0097DC0721</v>
      </c>
      <c r="B3223" s="23" t="s">
        <v>2119</v>
      </c>
      <c r="C3223" t="s">
        <v>88</v>
      </c>
      <c r="D3223" t="s">
        <v>1620</v>
      </c>
      <c r="E3223" t="s">
        <v>1621</v>
      </c>
      <c r="F3223">
        <v>604559</v>
      </c>
      <c r="G3223">
        <v>3</v>
      </c>
      <c r="H3223" t="s">
        <v>1640</v>
      </c>
      <c r="I3223" t="s">
        <v>20</v>
      </c>
      <c r="J3223" t="s">
        <v>39</v>
      </c>
      <c r="K3223" t="s">
        <v>40</v>
      </c>
      <c r="L3223" t="s">
        <v>1623</v>
      </c>
      <c r="M3223" t="s">
        <v>18113</v>
      </c>
      <c r="N3223" t="s">
        <v>22</v>
      </c>
      <c r="O3223" t="s">
        <v>23</v>
      </c>
      <c r="P3223" t="s">
        <v>26</v>
      </c>
      <c r="Q3223" t="s">
        <v>27</v>
      </c>
      <c r="R3223" s="13">
        <v>15</v>
      </c>
      <c r="S3223" s="13">
        <v>1</v>
      </c>
      <c r="T3223" s="21">
        <v>0</v>
      </c>
      <c r="U3223" t="s">
        <v>2113</v>
      </c>
      <c r="W3223" t="str">
        <f>+IF(V3223="","",IF(MID(V3223,1,3)="ECE","UNICO",IF(V3223="FINES",CONCATENATE("R",IF(OR(C3223="16",C3223="21",C3223="22",C3223="23"),"16212223",IF(OR(C3223="15",C3223="17",C3223="24",C3223="25"),"15172425",C3223))),IF(V3223="CEBAS","UNICO",IF(VALUE(C3223)&lt;=11,"AMBA","INTERIOR")))))</f>
        <v/>
      </c>
      <c r="X3223" s="20" t="str">
        <f>+IF(V3223="","-",CONCATENATE(V3223,"_",W3223))</f>
        <v>-</v>
      </c>
      <c r="Y3223" s="59">
        <v>9.6693597733974457E-2</v>
      </c>
      <c r="Z3223" t="str">
        <f>+IFERROR(VLOOKUP(H3223,#REF!,2,FALSE),"-")</f>
        <v>-</v>
      </c>
      <c r="AA3223" t="s">
        <v>2394</v>
      </c>
      <c r="AB3223" t="str">
        <f>+IF(W3223="","-",IF(W3223="UNICO","CENSO","MUESTRA"))</f>
        <v>-</v>
      </c>
      <c r="AC3223" t="s">
        <v>2398</v>
      </c>
      <c r="AD3223" t="s">
        <v>134</v>
      </c>
    </row>
    <row r="3224" spans="1:30" x14ac:dyDescent="0.25">
      <c r="A3224" s="5" t="str">
        <f t="shared" si="50"/>
        <v>0062DC0728</v>
      </c>
      <c r="B3224" s="23" t="s">
        <v>2119</v>
      </c>
      <c r="C3224" t="s">
        <v>246</v>
      </c>
      <c r="D3224" t="s">
        <v>958</v>
      </c>
      <c r="E3224" t="s">
        <v>959</v>
      </c>
      <c r="F3224">
        <v>602704</v>
      </c>
      <c r="G3224">
        <v>3</v>
      </c>
      <c r="H3224" t="s">
        <v>974</v>
      </c>
      <c r="I3224" t="s">
        <v>20</v>
      </c>
      <c r="J3224" t="s">
        <v>39</v>
      </c>
      <c r="K3224" t="s">
        <v>40</v>
      </c>
      <c r="L3224" t="s">
        <v>975</v>
      </c>
      <c r="M3224" t="s">
        <v>18114</v>
      </c>
      <c r="N3224" t="s">
        <v>22</v>
      </c>
      <c r="O3224" t="s">
        <v>23</v>
      </c>
      <c r="P3224" t="s">
        <v>26</v>
      </c>
      <c r="Q3224" t="s">
        <v>27</v>
      </c>
      <c r="R3224" s="13">
        <v>24</v>
      </c>
      <c r="S3224" s="13">
        <v>2</v>
      </c>
      <c r="T3224" s="21">
        <v>0</v>
      </c>
      <c r="U3224" t="s">
        <v>2113</v>
      </c>
      <c r="W3224" t="str">
        <f>+IF(V3224="","",IF(MID(V3224,1,3)="ECE","UNICO",IF(V3224="FINES",CONCATENATE("R",IF(OR(C3224="16",C3224="21",C3224="22",C3224="23"),"16212223",IF(OR(C3224="15",C3224="17",C3224="24",C3224="25"),"15172425",C3224))),IF(V3224="CEBAS","UNICO",IF(VALUE(C3224)&lt;=11,"AMBA","INTERIOR")))))</f>
        <v/>
      </c>
      <c r="X3224" s="20" t="str">
        <f>+IF(V3224="","-",CONCATENATE(V3224,"_",W3224))</f>
        <v>-</v>
      </c>
      <c r="Y3224" s="59">
        <v>9.7608446649142672E-2</v>
      </c>
      <c r="Z3224" t="str">
        <f>+IFERROR(VLOOKUP(H3224,#REF!,2,FALSE),"-")</f>
        <v>-</v>
      </c>
      <c r="AA3224" t="s">
        <v>2393</v>
      </c>
      <c r="AB3224" t="str">
        <f>+IF(W3224="","-",IF(W3224="UNICO","CENSO","MUESTRA"))</f>
        <v>-</v>
      </c>
      <c r="AC3224" t="s">
        <v>2398</v>
      </c>
      <c r="AD3224" t="s">
        <v>134</v>
      </c>
    </row>
    <row r="3225" spans="1:30" x14ac:dyDescent="0.25">
      <c r="A3225" s="5" t="str">
        <f t="shared" si="50"/>
        <v>0117DC0712</v>
      </c>
      <c r="B3225" s="23" t="s">
        <v>2119</v>
      </c>
      <c r="C3225" t="s">
        <v>140</v>
      </c>
      <c r="D3225" t="s">
        <v>85</v>
      </c>
      <c r="E3225" t="s">
        <v>1888</v>
      </c>
      <c r="F3225">
        <v>613718</v>
      </c>
      <c r="G3225">
        <v>3</v>
      </c>
      <c r="H3225" t="s">
        <v>1897</v>
      </c>
      <c r="I3225" t="s">
        <v>20</v>
      </c>
      <c r="J3225" t="s">
        <v>39</v>
      </c>
      <c r="K3225" t="s">
        <v>40</v>
      </c>
      <c r="L3225" t="s">
        <v>1892</v>
      </c>
      <c r="M3225" t="s">
        <v>18115</v>
      </c>
      <c r="N3225" t="s">
        <v>22</v>
      </c>
      <c r="O3225" t="s">
        <v>23</v>
      </c>
      <c r="P3225" t="s">
        <v>26</v>
      </c>
      <c r="Q3225" t="s">
        <v>27</v>
      </c>
      <c r="R3225" s="13">
        <v>12</v>
      </c>
      <c r="S3225" s="13">
        <v>1</v>
      </c>
      <c r="T3225" s="21">
        <v>0</v>
      </c>
      <c r="U3225" t="s">
        <v>2113</v>
      </c>
      <c r="W3225" t="str">
        <f>+IF(V3225="","",IF(MID(V3225,1,3)="ECE","UNICO",IF(V3225="FINES",CONCATENATE("R",IF(OR(C3225="16",C3225="21",C3225="22",C3225="23"),"16212223",IF(OR(C3225="15",C3225="17",C3225="24",C3225="25"),"15172425",C3225))),IF(V3225="CEBAS","UNICO",IF(VALUE(C3225)&lt;=11,"AMBA","INTERIOR")))))</f>
        <v/>
      </c>
      <c r="X3225" s="20" t="str">
        <f>+IF(V3225="","-",CONCATENATE(V3225,"_",W3225))</f>
        <v>-</v>
      </c>
      <c r="Y3225" s="59">
        <v>0.10085039544436671</v>
      </c>
      <c r="Z3225" t="str">
        <f>+IFERROR(VLOOKUP(H3225,#REF!,2,FALSE),"-")</f>
        <v>-</v>
      </c>
      <c r="AA3225" t="s">
        <v>2393</v>
      </c>
      <c r="AB3225" t="str">
        <f>+IF(W3225="","-",IF(W3225="UNICO","CENSO","MUESTRA"))</f>
        <v>-</v>
      </c>
      <c r="AC3225" t="s">
        <v>2397</v>
      </c>
      <c r="AD3225" t="s">
        <v>134</v>
      </c>
    </row>
    <row r="3226" spans="1:30" x14ac:dyDescent="0.25">
      <c r="A3226" s="5" t="str">
        <f t="shared" si="50"/>
        <v>0001DC0736</v>
      </c>
      <c r="B3226" s="23" t="s">
        <v>2119</v>
      </c>
      <c r="C3226" t="s">
        <v>19</v>
      </c>
      <c r="D3226" t="s">
        <v>17</v>
      </c>
      <c r="E3226" t="s">
        <v>18</v>
      </c>
      <c r="F3226">
        <v>608902</v>
      </c>
      <c r="G3226">
        <v>0</v>
      </c>
      <c r="H3226" t="s">
        <v>63</v>
      </c>
      <c r="I3226" t="s">
        <v>20</v>
      </c>
      <c r="J3226" t="s">
        <v>39</v>
      </c>
      <c r="K3226" t="s">
        <v>21</v>
      </c>
      <c r="M3226" t="s">
        <v>18116</v>
      </c>
      <c r="N3226" t="s">
        <v>22</v>
      </c>
      <c r="O3226" t="s">
        <v>23</v>
      </c>
      <c r="P3226" t="s">
        <v>26</v>
      </c>
      <c r="Q3226" t="s">
        <v>27</v>
      </c>
      <c r="R3226" s="13">
        <v>24</v>
      </c>
      <c r="S3226" s="13">
        <v>1</v>
      </c>
      <c r="T3226" s="21">
        <v>0</v>
      </c>
      <c r="U3226" t="s">
        <v>2113</v>
      </c>
      <c r="W3226" t="str">
        <f>+IF(V3226="","",IF(MID(V3226,1,3)="ECE","UNICO",IF(V3226="FINES",CONCATENATE("R",IF(OR(C3226="16",C3226="21",C3226="22",C3226="23"),"16212223",IF(OR(C3226="15",C3226="17",C3226="24",C3226="25"),"15172425",C3226))),IF(V3226="CEBAS","UNICO",IF(VALUE(C3226)&lt;=11,"AMBA","INTERIOR")))))</f>
        <v/>
      </c>
      <c r="X3226" s="20" t="str">
        <f>+IF(V3226="","-",CONCATENATE(V3226,"_",W3226))</f>
        <v>-</v>
      </c>
      <c r="Y3226" s="59">
        <v>0.1065289729127758</v>
      </c>
      <c r="Z3226" t="str">
        <f>+IFERROR(VLOOKUP(H3226,#REF!,2,FALSE),"-")</f>
        <v>-</v>
      </c>
      <c r="AA3226" t="s">
        <v>2393</v>
      </c>
      <c r="AB3226" t="str">
        <f>+IF(W3226="","-",IF(W3226="UNICO","CENSO","MUESTRA"))</f>
        <v>-</v>
      </c>
      <c r="AC3226" t="s">
        <v>2398</v>
      </c>
      <c r="AD3226" t="s">
        <v>134</v>
      </c>
    </row>
    <row r="3227" spans="1:30" x14ac:dyDescent="0.25">
      <c r="A3227" s="5" t="str">
        <f t="shared" si="50"/>
        <v>0043DC0740</v>
      </c>
      <c r="B3227" s="23" t="s">
        <v>2119</v>
      </c>
      <c r="C3227" t="s">
        <v>161</v>
      </c>
      <c r="D3227" t="s">
        <v>677</v>
      </c>
      <c r="E3227" t="s">
        <v>678</v>
      </c>
      <c r="F3227">
        <v>600299</v>
      </c>
      <c r="G3227">
        <v>3</v>
      </c>
      <c r="H3227" t="s">
        <v>720</v>
      </c>
      <c r="I3227" t="s">
        <v>20</v>
      </c>
      <c r="J3227" t="s">
        <v>39</v>
      </c>
      <c r="K3227" t="s">
        <v>40</v>
      </c>
      <c r="L3227" t="s">
        <v>702</v>
      </c>
      <c r="M3227" t="s">
        <v>18117</v>
      </c>
      <c r="N3227" t="s">
        <v>22</v>
      </c>
      <c r="O3227" t="s">
        <v>23</v>
      </c>
      <c r="P3227" t="s">
        <v>26</v>
      </c>
      <c r="Q3227" t="s">
        <v>27</v>
      </c>
      <c r="R3227" s="13">
        <v>26</v>
      </c>
      <c r="S3227" s="13">
        <v>2</v>
      </c>
      <c r="T3227" s="21">
        <v>0</v>
      </c>
      <c r="U3227" t="s">
        <v>2113</v>
      </c>
      <c r="W3227" t="str">
        <f>+IF(V3227="","",IF(MID(V3227,1,3)="ECE","UNICO",IF(V3227="FINES",CONCATENATE("R",IF(OR(C3227="16",C3227="21",C3227="22",C3227="23"),"16212223",IF(OR(C3227="15",C3227="17",C3227="24",C3227="25"),"15172425",C3227))),IF(V3227="CEBAS","UNICO",IF(VALUE(C3227)&lt;=11,"AMBA","INTERIOR")))))</f>
        <v/>
      </c>
      <c r="X3227" s="20" t="str">
        <f>+IF(V3227="","-",CONCATENATE(V3227,"_",W3227))</f>
        <v>-</v>
      </c>
      <c r="Y3227" s="59">
        <v>0.108299379547437</v>
      </c>
      <c r="Z3227" t="str">
        <f>+IFERROR(VLOOKUP(H3227,#REF!,2,FALSE),"-")</f>
        <v>-</v>
      </c>
      <c r="AA3227" t="s">
        <v>2394</v>
      </c>
      <c r="AB3227" t="str">
        <f>+IF(W3227="","-",IF(W3227="UNICO","CENSO","MUESTRA"))</f>
        <v>-</v>
      </c>
      <c r="AC3227" t="s">
        <v>2398</v>
      </c>
      <c r="AD3227" t="s">
        <v>134</v>
      </c>
    </row>
    <row r="3228" spans="1:30" x14ac:dyDescent="0.25">
      <c r="A3228" s="5" t="str">
        <f t="shared" si="50"/>
        <v>0096DC0712</v>
      </c>
      <c r="B3228" s="23" t="s">
        <v>2119</v>
      </c>
      <c r="C3228" t="s">
        <v>884</v>
      </c>
      <c r="D3228" t="s">
        <v>1591</v>
      </c>
      <c r="E3228" t="s">
        <v>1592</v>
      </c>
      <c r="F3228">
        <v>612075</v>
      </c>
      <c r="G3228">
        <v>3</v>
      </c>
      <c r="H3228" t="s">
        <v>1606</v>
      </c>
      <c r="I3228" t="s">
        <v>20</v>
      </c>
      <c r="J3228" t="s">
        <v>39</v>
      </c>
      <c r="K3228" t="s">
        <v>40</v>
      </c>
      <c r="L3228" t="s">
        <v>1598</v>
      </c>
      <c r="M3228" t="s">
        <v>18118</v>
      </c>
      <c r="N3228" t="s">
        <v>22</v>
      </c>
      <c r="O3228" t="s">
        <v>23</v>
      </c>
      <c r="P3228" t="s">
        <v>26</v>
      </c>
      <c r="Q3228" t="s">
        <v>27</v>
      </c>
      <c r="R3228" s="13">
        <v>31</v>
      </c>
      <c r="S3228" s="13">
        <v>2</v>
      </c>
      <c r="T3228" s="21">
        <v>0</v>
      </c>
      <c r="U3228" t="s">
        <v>2113</v>
      </c>
      <c r="W3228" t="str">
        <f>+IF(V3228="","",IF(MID(V3228,1,3)="ECE","UNICO",IF(V3228="FINES",CONCATENATE("R",IF(OR(C3228="16",C3228="21",C3228="22",C3228="23"),"16212223",IF(OR(C3228="15",C3228="17",C3228="24",C3228="25"),"15172425",C3228))),IF(V3228="CEBAS","UNICO",IF(VALUE(C3228)&lt;=11,"AMBA","INTERIOR")))))</f>
        <v/>
      </c>
      <c r="X3228" s="20" t="str">
        <f>+IF(V3228="","-",CONCATENATE(V3228,"_",W3228))</f>
        <v>-</v>
      </c>
      <c r="Y3228" s="59">
        <v>0.1114753743238521</v>
      </c>
      <c r="Z3228" t="str">
        <f>+IFERROR(VLOOKUP(H3228,#REF!,2,FALSE),"-")</f>
        <v>-</v>
      </c>
      <c r="AA3228" t="s">
        <v>2393</v>
      </c>
      <c r="AB3228" t="str">
        <f>+IF(W3228="","-",IF(W3228="UNICO","CENSO","MUESTRA"))</f>
        <v>-</v>
      </c>
      <c r="AC3228" t="s">
        <v>2397</v>
      </c>
      <c r="AD3228" t="s">
        <v>134</v>
      </c>
    </row>
    <row r="3229" spans="1:30" x14ac:dyDescent="0.25">
      <c r="A3229" s="5" t="str">
        <f t="shared" si="50"/>
        <v>0001DA0168</v>
      </c>
      <c r="B3229" s="23" t="s">
        <v>2119</v>
      </c>
      <c r="C3229" t="s">
        <v>19</v>
      </c>
      <c r="D3229" t="s">
        <v>17</v>
      </c>
      <c r="E3229" t="s">
        <v>18</v>
      </c>
      <c r="F3229">
        <v>616140</v>
      </c>
      <c r="G3229">
        <v>0</v>
      </c>
      <c r="H3229" t="s">
        <v>32</v>
      </c>
      <c r="I3229" t="s">
        <v>20</v>
      </c>
      <c r="J3229" t="s">
        <v>25</v>
      </c>
      <c r="K3229" t="s">
        <v>21</v>
      </c>
      <c r="M3229" t="s">
        <v>18119</v>
      </c>
      <c r="N3229" t="s">
        <v>22</v>
      </c>
      <c r="O3229" t="s">
        <v>23</v>
      </c>
      <c r="P3229" t="s">
        <v>26</v>
      </c>
      <c r="Q3229" t="s">
        <v>27</v>
      </c>
      <c r="R3229" s="13">
        <v>12</v>
      </c>
      <c r="S3229" s="13">
        <v>1</v>
      </c>
      <c r="T3229" s="21">
        <v>0</v>
      </c>
      <c r="U3229" t="s">
        <v>2113</v>
      </c>
      <c r="W3229" t="str">
        <f>+IF(V3229="","",IF(MID(V3229,1,3)="ECE","UNICO",IF(V3229="FINES",CONCATENATE("R",IF(OR(C3229="16",C3229="21",C3229="22",C3229="23"),"16212223",IF(OR(C3229="15",C3229="17",C3229="24",C3229="25"),"15172425",C3229))),IF(V3229="CEBAS","UNICO",IF(VALUE(C3229)&lt;=11,"AMBA","INTERIOR")))))</f>
        <v/>
      </c>
      <c r="X3229" s="20" t="str">
        <f>+IF(V3229="","-",CONCATENATE(V3229,"_",W3229))</f>
        <v>-</v>
      </c>
      <c r="Y3229" s="59">
        <v>0.115394422015401</v>
      </c>
      <c r="Z3229" t="str">
        <f>+IFERROR(VLOOKUP(H3229,#REF!,2,FALSE),"-")</f>
        <v>-</v>
      </c>
      <c r="AA3229" t="s">
        <v>2393</v>
      </c>
      <c r="AB3229" t="str">
        <f>+IF(W3229="","-",IF(W3229="UNICO","CENSO","MUESTRA"))</f>
        <v>-</v>
      </c>
      <c r="AC3229" t="s">
        <v>2398</v>
      </c>
      <c r="AD3229" t="s">
        <v>134</v>
      </c>
    </row>
    <row r="3230" spans="1:30" x14ac:dyDescent="0.25">
      <c r="A3230" s="5" t="str">
        <f t="shared" si="50"/>
        <v>0109DC0703</v>
      </c>
      <c r="B3230" s="23" t="s">
        <v>2119</v>
      </c>
      <c r="C3230" t="s">
        <v>884</v>
      </c>
      <c r="D3230" t="s">
        <v>357</v>
      </c>
      <c r="E3230" t="s">
        <v>1771</v>
      </c>
      <c r="F3230">
        <v>602305</v>
      </c>
      <c r="G3230">
        <v>1</v>
      </c>
      <c r="H3230" t="s">
        <v>1773</v>
      </c>
      <c r="I3230" t="s">
        <v>20</v>
      </c>
      <c r="J3230" t="s">
        <v>39</v>
      </c>
      <c r="K3230" t="s">
        <v>40</v>
      </c>
      <c r="L3230" t="s">
        <v>1774</v>
      </c>
      <c r="M3230" t="s">
        <v>18120</v>
      </c>
      <c r="N3230" t="s">
        <v>22</v>
      </c>
      <c r="O3230" t="s">
        <v>23</v>
      </c>
      <c r="P3230" t="s">
        <v>26</v>
      </c>
      <c r="Q3230" t="s">
        <v>27</v>
      </c>
      <c r="R3230" s="13">
        <v>12</v>
      </c>
      <c r="S3230" s="13">
        <v>1</v>
      </c>
      <c r="T3230" s="21">
        <v>0</v>
      </c>
      <c r="U3230" t="s">
        <v>2113</v>
      </c>
      <c r="W3230" t="str">
        <f>+IF(V3230="","",IF(MID(V3230,1,3)="ECE","UNICO",IF(V3230="FINES",CONCATENATE("R",IF(OR(C3230="16",C3230="21",C3230="22",C3230="23"),"16212223",IF(OR(C3230="15",C3230="17",C3230="24",C3230="25"),"15172425",C3230))),IF(V3230="CEBAS","UNICO",IF(VALUE(C3230)&lt;=11,"AMBA","INTERIOR")))))</f>
        <v/>
      </c>
      <c r="X3230" s="20" t="str">
        <f>+IF(V3230="","-",CONCATENATE(V3230,"_",W3230))</f>
        <v>-</v>
      </c>
      <c r="Y3230" s="59">
        <v>0.1195418947451823</v>
      </c>
      <c r="Z3230" t="str">
        <f>+IFERROR(VLOOKUP(H3230,#REF!,2,FALSE),"-")</f>
        <v>-</v>
      </c>
      <c r="AA3230" t="s">
        <v>2393</v>
      </c>
      <c r="AB3230" t="str">
        <f>+IF(W3230="","-",IF(W3230="UNICO","CENSO","MUESTRA"))</f>
        <v>-</v>
      </c>
      <c r="AC3230" t="s">
        <v>2398</v>
      </c>
      <c r="AD3230" t="s">
        <v>134</v>
      </c>
    </row>
    <row r="3231" spans="1:30" x14ac:dyDescent="0.25">
      <c r="A3231" s="5" t="str">
        <f t="shared" si="50"/>
        <v>0012DC0702</v>
      </c>
      <c r="B3231" s="23" t="s">
        <v>2119</v>
      </c>
      <c r="C3231" t="s">
        <v>157</v>
      </c>
      <c r="D3231" t="s">
        <v>396</v>
      </c>
      <c r="E3231" t="s">
        <v>398</v>
      </c>
      <c r="F3231">
        <v>601708</v>
      </c>
      <c r="G3231">
        <v>0</v>
      </c>
      <c r="H3231" t="s">
        <v>399</v>
      </c>
      <c r="I3231" t="s">
        <v>20</v>
      </c>
      <c r="J3231" t="s">
        <v>39</v>
      </c>
      <c r="K3231" t="s">
        <v>21</v>
      </c>
      <c r="M3231" t="s">
        <v>18121</v>
      </c>
      <c r="N3231" t="s">
        <v>22</v>
      </c>
      <c r="O3231" t="s">
        <v>23</v>
      </c>
      <c r="P3231" t="s">
        <v>26</v>
      </c>
      <c r="Q3231" t="s">
        <v>27</v>
      </c>
      <c r="R3231" s="13">
        <v>7</v>
      </c>
      <c r="S3231" s="13">
        <v>1</v>
      </c>
      <c r="T3231" s="21">
        <v>0</v>
      </c>
      <c r="U3231" t="s">
        <v>2113</v>
      </c>
      <c r="W3231" t="str">
        <f>+IF(V3231="","",IF(MID(V3231,1,3)="ECE","UNICO",IF(V3231="FINES",CONCATENATE("R",IF(OR(C3231="16",C3231="21",C3231="22",C3231="23"),"16212223",IF(OR(C3231="15",C3231="17",C3231="24",C3231="25"),"15172425",C3231))),IF(V3231="CEBAS","UNICO",IF(VALUE(C3231)&lt;=11,"AMBA","INTERIOR")))))</f>
        <v/>
      </c>
      <c r="X3231" s="20" t="str">
        <f>+IF(V3231="","-",CONCATENATE(V3231,"_",W3231))</f>
        <v>-</v>
      </c>
      <c r="Y3231" s="59">
        <v>0.12020948764524959</v>
      </c>
      <c r="Z3231" t="str">
        <f>+IFERROR(VLOOKUP(H3231,#REF!,2,FALSE),"-")</f>
        <v>-</v>
      </c>
      <c r="AA3231" t="s">
        <v>2394</v>
      </c>
      <c r="AB3231" t="str">
        <f>+IF(W3231="","-",IF(W3231="UNICO","CENSO","MUESTRA"))</f>
        <v>-</v>
      </c>
      <c r="AC3231" t="s">
        <v>2398</v>
      </c>
      <c r="AD3231" t="s">
        <v>134</v>
      </c>
    </row>
    <row r="3232" spans="1:30" x14ac:dyDescent="0.25">
      <c r="A3232" s="5" t="str">
        <f t="shared" si="50"/>
        <v>0117DC0707</v>
      </c>
      <c r="B3232" s="23" t="s">
        <v>2119</v>
      </c>
      <c r="C3232" t="s">
        <v>140</v>
      </c>
      <c r="D3232" t="s">
        <v>85</v>
      </c>
      <c r="E3232" t="s">
        <v>1888</v>
      </c>
      <c r="F3232">
        <v>613718</v>
      </c>
      <c r="G3232">
        <v>1</v>
      </c>
      <c r="H3232" t="s">
        <v>1891</v>
      </c>
      <c r="I3232" t="s">
        <v>20</v>
      </c>
      <c r="J3232" t="s">
        <v>39</v>
      </c>
      <c r="K3232" t="s">
        <v>40</v>
      </c>
      <c r="L3232" t="s">
        <v>1892</v>
      </c>
      <c r="M3232" t="s">
        <v>18122</v>
      </c>
      <c r="N3232" t="s">
        <v>22</v>
      </c>
      <c r="O3232" t="s">
        <v>23</v>
      </c>
      <c r="P3232" t="s">
        <v>26</v>
      </c>
      <c r="Q3232" t="s">
        <v>27</v>
      </c>
      <c r="R3232" s="13">
        <v>8</v>
      </c>
      <c r="S3232" s="13">
        <v>1</v>
      </c>
      <c r="T3232" s="21">
        <v>0</v>
      </c>
      <c r="U3232" t="s">
        <v>2113</v>
      </c>
      <c r="W3232" t="str">
        <f>+IF(V3232="","",IF(MID(V3232,1,3)="ECE","UNICO",IF(V3232="FINES",CONCATENATE("R",IF(OR(C3232="16",C3232="21",C3232="22",C3232="23"),"16212223",IF(OR(C3232="15",C3232="17",C3232="24",C3232="25"),"15172425",C3232))),IF(V3232="CEBAS","UNICO",IF(VALUE(C3232)&lt;=11,"AMBA","INTERIOR")))))</f>
        <v/>
      </c>
      <c r="X3232" s="20" t="str">
        <f>+IF(V3232="","-",CONCATENATE(V3232,"_",W3232))</f>
        <v>-</v>
      </c>
      <c r="Y3232" s="59">
        <v>0.12868268477420011</v>
      </c>
      <c r="Z3232" t="str">
        <f>+IFERROR(VLOOKUP(H3232,#REF!,2,FALSE),"-")</f>
        <v>-</v>
      </c>
      <c r="AA3232" t="s">
        <v>2393</v>
      </c>
      <c r="AB3232" t="str">
        <f>+IF(W3232="","-",IF(W3232="UNICO","CENSO","MUESTRA"))</f>
        <v>-</v>
      </c>
      <c r="AC3232" t="s">
        <v>2398</v>
      </c>
      <c r="AD3232" t="s">
        <v>134</v>
      </c>
    </row>
    <row r="3233" spans="1:30" x14ac:dyDescent="0.25">
      <c r="A3233" s="5" t="str">
        <f t="shared" si="50"/>
        <v>4100MM4787</v>
      </c>
      <c r="B3233" s="23" t="s">
        <v>2119</v>
      </c>
      <c r="C3233" t="s">
        <v>1245</v>
      </c>
      <c r="D3233" t="s">
        <v>876</v>
      </c>
      <c r="E3233" t="s">
        <v>1674</v>
      </c>
      <c r="F3233">
        <v>611190</v>
      </c>
      <c r="G3233">
        <v>0</v>
      </c>
      <c r="H3233" t="s">
        <v>1707</v>
      </c>
      <c r="I3233" t="s">
        <v>146</v>
      </c>
      <c r="J3233" t="s">
        <v>137</v>
      </c>
      <c r="K3233" t="s">
        <v>21</v>
      </c>
      <c r="M3233" t="s">
        <v>1708</v>
      </c>
      <c r="N3233" t="s">
        <v>22</v>
      </c>
      <c r="O3233" t="s">
        <v>23</v>
      </c>
      <c r="P3233" t="s">
        <v>26</v>
      </c>
      <c r="Q3233" t="s">
        <v>92</v>
      </c>
      <c r="R3233" s="13">
        <v>732</v>
      </c>
      <c r="S3233" s="13">
        <v>7</v>
      </c>
      <c r="T3233" s="21">
        <v>0</v>
      </c>
      <c r="U3233" t="s">
        <v>2112</v>
      </c>
      <c r="W3233" t="str">
        <f>+IF(V3233="","",IF(MID(V3233,1,3)="ECE","UNICO",IF(V3233="FINES",CONCATENATE("R",IF(OR(C3233="16",C3233="21",C3233="22",C3233="23"),"16212223",IF(OR(C3233="15",C3233="17",C3233="24",C3233="25"),"15172425",C3233))),IF(V3233="CEBAS","UNICO",IF(VALUE(C3233)&lt;=11,"AMBA","INTERIOR")))))</f>
        <v/>
      </c>
      <c r="X3233" s="20" t="str">
        <f>+IF(V3233="","-",CONCATENATE(V3233,"_",W3233))</f>
        <v>-</v>
      </c>
      <c r="Y3233" s="59">
        <v>0.13039216903202669</v>
      </c>
      <c r="Z3233" t="str">
        <f>+IFERROR(VLOOKUP(H3233,#REF!,2,FALSE),"-")</f>
        <v>-</v>
      </c>
      <c r="AA3233" t="s">
        <v>2393</v>
      </c>
      <c r="AB3233" t="str">
        <f>+IF(W3233="","-",IF(W3233="UNICO","CENSO","MUESTRA"))</f>
        <v>-</v>
      </c>
      <c r="AC3233" t="s">
        <v>2398</v>
      </c>
      <c r="AD3233" t="s">
        <v>134</v>
      </c>
    </row>
    <row r="3234" spans="1:30" x14ac:dyDescent="0.25">
      <c r="A3234" s="5" t="str">
        <f t="shared" si="50"/>
        <v>0045DC0718</v>
      </c>
      <c r="B3234" s="23" t="s">
        <v>2119</v>
      </c>
      <c r="C3234" t="s">
        <v>140</v>
      </c>
      <c r="D3234" t="s">
        <v>760</v>
      </c>
      <c r="E3234" t="s">
        <v>761</v>
      </c>
      <c r="F3234">
        <v>613580</v>
      </c>
      <c r="G3234">
        <v>2</v>
      </c>
      <c r="H3234" t="s">
        <v>778</v>
      </c>
      <c r="I3234" t="s">
        <v>20</v>
      </c>
      <c r="J3234" t="s">
        <v>39</v>
      </c>
      <c r="K3234" t="s">
        <v>40</v>
      </c>
      <c r="L3234" t="s">
        <v>776</v>
      </c>
      <c r="M3234" t="s">
        <v>18123</v>
      </c>
      <c r="N3234" t="s">
        <v>22</v>
      </c>
      <c r="O3234" t="s">
        <v>23</v>
      </c>
      <c r="P3234" t="s">
        <v>26</v>
      </c>
      <c r="Q3234" t="s">
        <v>27</v>
      </c>
      <c r="R3234" s="13">
        <v>30</v>
      </c>
      <c r="S3234" s="13">
        <v>2</v>
      </c>
      <c r="T3234" s="21">
        <v>0</v>
      </c>
      <c r="U3234" t="s">
        <v>2113</v>
      </c>
      <c r="W3234" t="str">
        <f>+IF(V3234="","",IF(MID(V3234,1,3)="ECE","UNICO",IF(V3234="FINES",CONCATENATE("R",IF(OR(C3234="16",C3234="21",C3234="22",C3234="23"),"16212223",IF(OR(C3234="15",C3234="17",C3234="24",C3234="25"),"15172425",C3234))),IF(V3234="CEBAS","UNICO",IF(VALUE(C3234)&lt;=11,"AMBA","INTERIOR")))))</f>
        <v/>
      </c>
      <c r="X3234" s="20" t="str">
        <f>+IF(V3234="","-",CONCATENATE(V3234,"_",W3234))</f>
        <v>-</v>
      </c>
      <c r="Y3234" s="59">
        <v>0.1312110630028388</v>
      </c>
      <c r="Z3234" t="str">
        <f>+IFERROR(VLOOKUP(H3234,#REF!,2,FALSE),"-")</f>
        <v>-</v>
      </c>
      <c r="AA3234" t="s">
        <v>2393</v>
      </c>
      <c r="AB3234" t="str">
        <f>+IF(W3234="","-",IF(W3234="UNICO","CENSO","MUESTRA"))</f>
        <v>-</v>
      </c>
      <c r="AC3234" t="s">
        <v>2398</v>
      </c>
      <c r="AD3234" t="s">
        <v>134</v>
      </c>
    </row>
    <row r="3235" spans="1:30" x14ac:dyDescent="0.25">
      <c r="A3235" s="5" t="str">
        <f t="shared" si="50"/>
        <v>0069DC0734</v>
      </c>
      <c r="B3235" s="23" t="s">
        <v>2119</v>
      </c>
      <c r="C3235" t="s">
        <v>1079</v>
      </c>
      <c r="D3235" t="s">
        <v>1077</v>
      </c>
      <c r="E3235" t="s">
        <v>1078</v>
      </c>
      <c r="F3235">
        <v>608942</v>
      </c>
      <c r="G3235">
        <v>2</v>
      </c>
      <c r="H3235" t="s">
        <v>1117</v>
      </c>
      <c r="I3235" t="s">
        <v>20</v>
      </c>
      <c r="J3235" t="s">
        <v>39</v>
      </c>
      <c r="K3235" t="s">
        <v>40</v>
      </c>
      <c r="L3235" t="s">
        <v>1113</v>
      </c>
      <c r="M3235" t="s">
        <v>18124</v>
      </c>
      <c r="N3235" t="s">
        <v>22</v>
      </c>
      <c r="O3235" t="s">
        <v>23</v>
      </c>
      <c r="P3235" t="s">
        <v>26</v>
      </c>
      <c r="Q3235" t="s">
        <v>27</v>
      </c>
      <c r="R3235" s="13">
        <v>24</v>
      </c>
      <c r="S3235" s="13">
        <v>2</v>
      </c>
      <c r="T3235" s="21">
        <v>0</v>
      </c>
      <c r="U3235" t="s">
        <v>2113</v>
      </c>
      <c r="W3235" t="str">
        <f>+IF(V3235="","",IF(MID(V3235,1,3)="ECE","UNICO",IF(V3235="FINES",CONCATENATE("R",IF(OR(C3235="16",C3235="21",C3235="22",C3235="23"),"16212223",IF(OR(C3235="15",C3235="17",C3235="24",C3235="25"),"15172425",C3235))),IF(V3235="CEBAS","UNICO",IF(VALUE(C3235)&lt;=11,"AMBA","INTERIOR")))))</f>
        <v/>
      </c>
      <c r="X3235" s="20" t="str">
        <f>+IF(V3235="","-",CONCATENATE(V3235,"_",W3235))</f>
        <v>-</v>
      </c>
      <c r="Y3235" s="59">
        <v>0.13155076122193629</v>
      </c>
      <c r="Z3235" t="str">
        <f>+IFERROR(VLOOKUP(H3235,#REF!,2,FALSE),"-")</f>
        <v>-</v>
      </c>
      <c r="AA3235" t="s">
        <v>2393</v>
      </c>
      <c r="AB3235" t="str">
        <f>+IF(W3235="","-",IF(W3235="UNICO","CENSO","MUESTRA"))</f>
        <v>-</v>
      </c>
      <c r="AC3235" t="s">
        <v>2398</v>
      </c>
      <c r="AD3235" t="s">
        <v>134</v>
      </c>
    </row>
    <row r="3236" spans="1:30" x14ac:dyDescent="0.25">
      <c r="A3236" s="5" t="str">
        <f t="shared" si="50"/>
        <v>0004DC0735</v>
      </c>
      <c r="B3236" s="23" t="s">
        <v>2119</v>
      </c>
      <c r="C3236" t="s">
        <v>186</v>
      </c>
      <c r="D3236" t="s">
        <v>183</v>
      </c>
      <c r="E3236" t="s">
        <v>185</v>
      </c>
      <c r="F3236">
        <v>613277</v>
      </c>
      <c r="G3236">
        <v>2</v>
      </c>
      <c r="H3236" t="s">
        <v>217</v>
      </c>
      <c r="I3236" t="s">
        <v>20</v>
      </c>
      <c r="J3236" t="s">
        <v>39</v>
      </c>
      <c r="K3236" t="s">
        <v>40</v>
      </c>
      <c r="L3236" t="s">
        <v>211</v>
      </c>
      <c r="M3236" t="s">
        <v>18125</v>
      </c>
      <c r="N3236" t="s">
        <v>22</v>
      </c>
      <c r="O3236" t="s">
        <v>23</v>
      </c>
      <c r="P3236" t="s">
        <v>26</v>
      </c>
      <c r="Q3236" t="s">
        <v>27</v>
      </c>
      <c r="R3236" s="13">
        <v>17</v>
      </c>
      <c r="S3236" s="13">
        <v>1</v>
      </c>
      <c r="T3236" s="21">
        <v>0</v>
      </c>
      <c r="U3236" t="s">
        <v>2113</v>
      </c>
      <c r="W3236" t="str">
        <f>+IF(V3236="","",IF(MID(V3236,1,3)="ECE","UNICO",IF(V3236="FINES",CONCATENATE("R",IF(OR(C3236="16",C3236="21",C3236="22",C3236="23"),"16212223",IF(OR(C3236="15",C3236="17",C3236="24",C3236="25"),"15172425",C3236))),IF(V3236="CEBAS","UNICO",IF(VALUE(C3236)&lt;=11,"AMBA","INTERIOR")))))</f>
        <v/>
      </c>
      <c r="X3236" s="20" t="str">
        <f>+IF(V3236="","-",CONCATENATE(V3236,"_",W3236))</f>
        <v>-</v>
      </c>
      <c r="Y3236" s="59">
        <v>0.13626152825982951</v>
      </c>
      <c r="Z3236" t="str">
        <f>+IFERROR(VLOOKUP(H3236,#REF!,2,FALSE),"-")</f>
        <v>-</v>
      </c>
      <c r="AA3236" t="s">
        <v>2393</v>
      </c>
      <c r="AB3236" t="str">
        <f>+IF(W3236="","-",IF(W3236="UNICO","CENSO","MUESTRA"))</f>
        <v>-</v>
      </c>
      <c r="AC3236" t="s">
        <v>2397</v>
      </c>
      <c r="AD3236" t="s">
        <v>134</v>
      </c>
    </row>
    <row r="3237" spans="1:30" x14ac:dyDescent="0.25">
      <c r="A3237" s="5" t="str">
        <f t="shared" si="50"/>
        <v>0045DC0708</v>
      </c>
      <c r="B3237" s="23" t="s">
        <v>2119</v>
      </c>
      <c r="C3237" t="s">
        <v>140</v>
      </c>
      <c r="D3237" t="s">
        <v>760</v>
      </c>
      <c r="E3237" t="s">
        <v>761</v>
      </c>
      <c r="F3237">
        <v>613141</v>
      </c>
      <c r="G3237">
        <v>2</v>
      </c>
      <c r="H3237" t="s">
        <v>765</v>
      </c>
      <c r="I3237" t="s">
        <v>20</v>
      </c>
      <c r="J3237" t="s">
        <v>39</v>
      </c>
      <c r="K3237" t="s">
        <v>40</v>
      </c>
      <c r="L3237" t="s">
        <v>764</v>
      </c>
      <c r="M3237" t="s">
        <v>18126</v>
      </c>
      <c r="N3237" t="s">
        <v>22</v>
      </c>
      <c r="O3237" t="s">
        <v>23</v>
      </c>
      <c r="P3237" t="s">
        <v>26</v>
      </c>
      <c r="Q3237" t="s">
        <v>27</v>
      </c>
      <c r="R3237" s="13">
        <v>73</v>
      </c>
      <c r="S3237" s="13">
        <v>4</v>
      </c>
      <c r="T3237" s="21">
        <v>0</v>
      </c>
      <c r="U3237" t="s">
        <v>2113</v>
      </c>
      <c r="W3237" t="str">
        <f>+IF(V3237="","",IF(MID(V3237,1,3)="ECE","UNICO",IF(V3237="FINES",CONCATENATE("R",IF(OR(C3237="16",C3237="21",C3237="22",C3237="23"),"16212223",IF(OR(C3237="15",C3237="17",C3237="24",C3237="25"),"15172425",C3237))),IF(V3237="CEBAS","UNICO",IF(VALUE(C3237)&lt;=11,"AMBA","INTERIOR")))))</f>
        <v/>
      </c>
      <c r="X3237" s="20" t="str">
        <f>+IF(V3237="","-",CONCATENATE(V3237,"_",W3237))</f>
        <v>-</v>
      </c>
      <c r="Y3237" s="59">
        <v>0.13838768295115891</v>
      </c>
      <c r="Z3237" t="str">
        <f>+IFERROR(VLOOKUP(H3237,#REF!,2,FALSE),"-")</f>
        <v>-</v>
      </c>
      <c r="AA3237" t="s">
        <v>2393</v>
      </c>
      <c r="AB3237" t="str">
        <f>+IF(W3237="","-",IF(W3237="UNICO","CENSO","MUESTRA"))</f>
        <v>-</v>
      </c>
      <c r="AC3237" t="s">
        <v>2398</v>
      </c>
      <c r="AD3237" t="s">
        <v>134</v>
      </c>
    </row>
    <row r="3238" spans="1:30" x14ac:dyDescent="0.25">
      <c r="A3238" s="5" t="str">
        <f t="shared" si="50"/>
        <v>4100MM4736</v>
      </c>
      <c r="B3238" s="23" t="s">
        <v>2119</v>
      </c>
      <c r="C3238" t="s">
        <v>1245</v>
      </c>
      <c r="D3238" t="s">
        <v>876</v>
      </c>
      <c r="E3238" t="s">
        <v>1674</v>
      </c>
      <c r="F3238">
        <v>623526</v>
      </c>
      <c r="G3238">
        <v>0</v>
      </c>
      <c r="H3238" t="s">
        <v>1706</v>
      </c>
      <c r="I3238" t="s">
        <v>146</v>
      </c>
      <c r="J3238" t="s">
        <v>137</v>
      </c>
      <c r="K3238" t="s">
        <v>21</v>
      </c>
      <c r="M3238" t="s">
        <v>1705</v>
      </c>
      <c r="N3238" t="s">
        <v>22</v>
      </c>
      <c r="O3238" t="s">
        <v>23</v>
      </c>
      <c r="P3238" t="s">
        <v>26</v>
      </c>
      <c r="Q3238" t="s">
        <v>92</v>
      </c>
      <c r="R3238" s="13">
        <v>28</v>
      </c>
      <c r="S3238" s="13">
        <v>1</v>
      </c>
      <c r="T3238" s="21">
        <v>0</v>
      </c>
      <c r="U3238" t="s">
        <v>2112</v>
      </c>
      <c r="W3238" t="str">
        <f>+IF(V3238="","",IF(MID(V3238,1,3)="ECE","UNICO",IF(V3238="FINES",CONCATENATE("R",IF(OR(C3238="16",C3238="21",C3238="22",C3238="23"),"16212223",IF(OR(C3238="15",C3238="17",C3238="24",C3238="25"),"15172425",C3238))),IF(V3238="CEBAS","UNICO",IF(VALUE(C3238)&lt;=11,"AMBA","INTERIOR")))))</f>
        <v/>
      </c>
      <c r="X3238" s="20" t="str">
        <f>+IF(V3238="","-",CONCATENATE(V3238,"_",W3238))</f>
        <v>-</v>
      </c>
      <c r="Y3238" s="59">
        <v>0.13858050617732501</v>
      </c>
      <c r="Z3238" t="str">
        <f>+IFERROR(VLOOKUP(H3238,#REF!,2,FALSE),"-")</f>
        <v>-</v>
      </c>
      <c r="AA3238" t="s">
        <v>2393</v>
      </c>
      <c r="AB3238" t="str">
        <f>+IF(W3238="","-",IF(W3238="UNICO","CENSO","MUESTRA"))</f>
        <v>-</v>
      </c>
      <c r="AC3238" t="s">
        <v>2397</v>
      </c>
      <c r="AD3238" t="s">
        <v>134</v>
      </c>
    </row>
    <row r="3239" spans="1:30" x14ac:dyDescent="0.25">
      <c r="A3239" s="5" t="str">
        <f t="shared" si="50"/>
        <v>0097DC0716</v>
      </c>
      <c r="B3239" s="23" t="s">
        <v>2119</v>
      </c>
      <c r="C3239" t="s">
        <v>88</v>
      </c>
      <c r="D3239" t="s">
        <v>1620</v>
      </c>
      <c r="E3239" t="s">
        <v>1621</v>
      </c>
      <c r="F3239">
        <v>600849</v>
      </c>
      <c r="G3239">
        <v>3</v>
      </c>
      <c r="H3239" t="s">
        <v>1637</v>
      </c>
      <c r="I3239" t="s">
        <v>20</v>
      </c>
      <c r="J3239" t="s">
        <v>39</v>
      </c>
      <c r="K3239" t="s">
        <v>40</v>
      </c>
      <c r="L3239" t="s">
        <v>1633</v>
      </c>
      <c r="M3239" t="s">
        <v>18127</v>
      </c>
      <c r="N3239" t="s">
        <v>22</v>
      </c>
      <c r="O3239" t="s">
        <v>23</v>
      </c>
      <c r="P3239" t="s">
        <v>26</v>
      </c>
      <c r="Q3239" t="s">
        <v>27</v>
      </c>
      <c r="R3239" s="13">
        <v>28</v>
      </c>
      <c r="S3239" s="13">
        <v>2</v>
      </c>
      <c r="T3239" s="21">
        <v>0</v>
      </c>
      <c r="U3239" t="s">
        <v>2113</v>
      </c>
      <c r="W3239" t="str">
        <f>+IF(V3239="","",IF(MID(V3239,1,3)="ECE","UNICO",IF(V3239="FINES",CONCATENATE("R",IF(OR(C3239="16",C3239="21",C3239="22",C3239="23"),"16212223",IF(OR(C3239="15",C3239="17",C3239="24",C3239="25"),"15172425",C3239))),IF(V3239="CEBAS","UNICO",IF(VALUE(C3239)&lt;=11,"AMBA","INTERIOR")))))</f>
        <v/>
      </c>
      <c r="X3239" s="20" t="str">
        <f>+IF(V3239="","-",CONCATENATE(V3239,"_",W3239))</f>
        <v>-</v>
      </c>
      <c r="Y3239" s="59">
        <v>0.14110889179365979</v>
      </c>
      <c r="Z3239" t="str">
        <f>+IFERROR(VLOOKUP(H3239,#REF!,2,FALSE),"-")</f>
        <v>-</v>
      </c>
      <c r="AA3239" t="s">
        <v>2394</v>
      </c>
      <c r="AB3239" t="str">
        <f>+IF(W3239="","-",IF(W3239="UNICO","CENSO","MUESTRA"))</f>
        <v>-</v>
      </c>
      <c r="AC3239" t="s">
        <v>2398</v>
      </c>
      <c r="AD3239" t="s">
        <v>134</v>
      </c>
    </row>
    <row r="3240" spans="1:30" x14ac:dyDescent="0.25">
      <c r="A3240" s="5" t="str">
        <f t="shared" si="50"/>
        <v>0109DC0708</v>
      </c>
      <c r="B3240" s="23" t="s">
        <v>2119</v>
      </c>
      <c r="C3240" t="s">
        <v>884</v>
      </c>
      <c r="D3240" t="s">
        <v>357</v>
      </c>
      <c r="E3240" t="s">
        <v>1771</v>
      </c>
      <c r="F3240">
        <v>602305</v>
      </c>
      <c r="G3240">
        <v>2</v>
      </c>
      <c r="H3240" t="s">
        <v>1779</v>
      </c>
      <c r="I3240" t="s">
        <v>20</v>
      </c>
      <c r="J3240" t="s">
        <v>39</v>
      </c>
      <c r="K3240" t="s">
        <v>40</v>
      </c>
      <c r="L3240" t="s">
        <v>1774</v>
      </c>
      <c r="M3240" t="s">
        <v>18126</v>
      </c>
      <c r="N3240" t="s">
        <v>22</v>
      </c>
      <c r="O3240" t="s">
        <v>23</v>
      </c>
      <c r="P3240" t="s">
        <v>26</v>
      </c>
      <c r="Q3240" t="s">
        <v>27</v>
      </c>
      <c r="R3240" s="13">
        <v>22</v>
      </c>
      <c r="S3240" s="13">
        <v>2</v>
      </c>
      <c r="T3240" s="21">
        <v>0</v>
      </c>
      <c r="U3240" t="s">
        <v>2113</v>
      </c>
      <c r="W3240" t="str">
        <f>+IF(V3240="","",IF(MID(V3240,1,3)="ECE","UNICO",IF(V3240="FINES",CONCATENATE("R",IF(OR(C3240="16",C3240="21",C3240="22",C3240="23"),"16212223",IF(OR(C3240="15",C3240="17",C3240="24",C3240="25"),"15172425",C3240))),IF(V3240="CEBAS","UNICO",IF(VALUE(C3240)&lt;=11,"AMBA","INTERIOR")))))</f>
        <v/>
      </c>
      <c r="X3240" s="20" t="str">
        <f>+IF(V3240="","-",CONCATENATE(V3240,"_",W3240))</f>
        <v>-</v>
      </c>
      <c r="Y3240" s="59">
        <v>0.14421301633119579</v>
      </c>
      <c r="Z3240" t="str">
        <f>+IFERROR(VLOOKUP(H3240,#REF!,2,FALSE),"-")</f>
        <v>-</v>
      </c>
      <c r="AA3240" t="s">
        <v>2393</v>
      </c>
      <c r="AB3240" t="str">
        <f>+IF(W3240="","-",IF(W3240="UNICO","CENSO","MUESTRA"))</f>
        <v>-</v>
      </c>
      <c r="AC3240" t="s">
        <v>2398</v>
      </c>
      <c r="AD3240" t="s">
        <v>134</v>
      </c>
    </row>
    <row r="3241" spans="1:30" x14ac:dyDescent="0.25">
      <c r="A3241" s="5" t="str">
        <f t="shared" si="50"/>
        <v>0004DC0729</v>
      </c>
      <c r="B3241" s="23" t="s">
        <v>2119</v>
      </c>
      <c r="C3241" t="s">
        <v>186</v>
      </c>
      <c r="D3241" t="s">
        <v>183</v>
      </c>
      <c r="E3241" t="s">
        <v>185</v>
      </c>
      <c r="F3241">
        <v>613277</v>
      </c>
      <c r="G3241">
        <v>1</v>
      </c>
      <c r="H3241" t="s">
        <v>210</v>
      </c>
      <c r="I3241" t="s">
        <v>20</v>
      </c>
      <c r="J3241" t="s">
        <v>39</v>
      </c>
      <c r="K3241" t="s">
        <v>40</v>
      </c>
      <c r="L3241" t="s">
        <v>211</v>
      </c>
      <c r="M3241" t="s">
        <v>18128</v>
      </c>
      <c r="N3241" t="s">
        <v>22</v>
      </c>
      <c r="O3241" t="s">
        <v>23</v>
      </c>
      <c r="P3241" t="s">
        <v>26</v>
      </c>
      <c r="Q3241" t="s">
        <v>27</v>
      </c>
      <c r="R3241" s="13">
        <v>34</v>
      </c>
      <c r="S3241" s="13">
        <v>2</v>
      </c>
      <c r="T3241" s="21">
        <v>0</v>
      </c>
      <c r="U3241" t="s">
        <v>2113</v>
      </c>
      <c r="W3241" t="str">
        <f>+IF(V3241="","",IF(MID(V3241,1,3)="ECE","UNICO",IF(V3241="FINES",CONCATENATE("R",IF(OR(C3241="16",C3241="21",C3241="22",C3241="23"),"16212223",IF(OR(C3241="15",C3241="17",C3241="24",C3241="25"),"15172425",C3241))),IF(V3241="CEBAS","UNICO",IF(VALUE(C3241)&lt;=11,"AMBA","INTERIOR")))))</f>
        <v/>
      </c>
      <c r="X3241" s="20" t="str">
        <f>+IF(V3241="","-",CONCATENATE(V3241,"_",W3241))</f>
        <v>-</v>
      </c>
      <c r="Y3241" s="59">
        <v>0.14504316780302259</v>
      </c>
      <c r="Z3241" t="str">
        <f>+IFERROR(VLOOKUP(H3241,#REF!,2,FALSE),"-")</f>
        <v>-</v>
      </c>
      <c r="AA3241" t="s">
        <v>2393</v>
      </c>
      <c r="AB3241" t="str">
        <f>+IF(W3241="","-",IF(W3241="UNICO","CENSO","MUESTRA"))</f>
        <v>-</v>
      </c>
      <c r="AC3241" t="s">
        <v>2398</v>
      </c>
      <c r="AD3241" t="s">
        <v>134</v>
      </c>
    </row>
    <row r="3242" spans="1:30" x14ac:dyDescent="0.25">
      <c r="A3242" s="5" t="str">
        <f t="shared" si="50"/>
        <v>4085MM7427</v>
      </c>
      <c r="B3242" s="23" t="s">
        <v>2119</v>
      </c>
      <c r="C3242" t="s">
        <v>584</v>
      </c>
      <c r="D3242" t="s">
        <v>1474</v>
      </c>
      <c r="E3242" t="s">
        <v>1475</v>
      </c>
      <c r="F3242">
        <v>615736</v>
      </c>
      <c r="G3242">
        <v>0</v>
      </c>
      <c r="H3242" t="s">
        <v>1518</v>
      </c>
      <c r="I3242" t="s">
        <v>146</v>
      </c>
      <c r="J3242" t="s">
        <v>137</v>
      </c>
      <c r="K3242" t="s">
        <v>21</v>
      </c>
      <c r="M3242" t="s">
        <v>1519</v>
      </c>
      <c r="N3242" t="s">
        <v>22</v>
      </c>
      <c r="O3242" t="s">
        <v>23</v>
      </c>
      <c r="P3242" t="s">
        <v>26</v>
      </c>
      <c r="Q3242" t="s">
        <v>92</v>
      </c>
      <c r="R3242" s="13">
        <v>2223</v>
      </c>
      <c r="S3242" s="13">
        <v>3</v>
      </c>
      <c r="T3242" s="21">
        <v>0</v>
      </c>
      <c r="U3242" t="s">
        <v>2112</v>
      </c>
      <c r="W3242" t="str">
        <f>+IF(V3242="","",IF(MID(V3242,1,3)="ECE","UNICO",IF(V3242="FINES",CONCATENATE("R",IF(OR(C3242="16",C3242="21",C3242="22",C3242="23"),"16212223",IF(OR(C3242="15",C3242="17",C3242="24",C3242="25"),"15172425",C3242))),IF(V3242="CEBAS","UNICO",IF(VALUE(C3242)&lt;=11,"AMBA","INTERIOR")))))</f>
        <v/>
      </c>
      <c r="X3242" s="20" t="str">
        <f>+IF(V3242="","-",CONCATENATE(V3242,"_",W3242))</f>
        <v>-</v>
      </c>
      <c r="Y3242" s="59">
        <v>0.14531290324197879</v>
      </c>
      <c r="Z3242" t="str">
        <f>+IFERROR(VLOOKUP(H3242,#REF!,2,FALSE),"-")</f>
        <v>-</v>
      </c>
      <c r="AA3242" t="s">
        <v>2393</v>
      </c>
      <c r="AB3242" t="str">
        <f>+IF(W3242="","-",IF(W3242="UNICO","CENSO","MUESTRA"))</f>
        <v>-</v>
      </c>
      <c r="AC3242" t="s">
        <v>2398</v>
      </c>
      <c r="AD3242" t="s">
        <v>134</v>
      </c>
    </row>
    <row r="3243" spans="1:30" x14ac:dyDescent="0.25">
      <c r="A3243" s="5" t="str">
        <f t="shared" si="50"/>
        <v>0100DC0707</v>
      </c>
      <c r="B3243" s="23" t="s">
        <v>2119</v>
      </c>
      <c r="C3243" t="s">
        <v>1245</v>
      </c>
      <c r="D3243" t="s">
        <v>876</v>
      </c>
      <c r="E3243" t="s">
        <v>1674</v>
      </c>
      <c r="F3243">
        <v>600464</v>
      </c>
      <c r="G3243">
        <v>1</v>
      </c>
      <c r="H3243" t="s">
        <v>1677</v>
      </c>
      <c r="I3243" t="s">
        <v>20</v>
      </c>
      <c r="J3243" t="s">
        <v>39</v>
      </c>
      <c r="K3243" t="s">
        <v>40</v>
      </c>
      <c r="L3243" t="s">
        <v>1678</v>
      </c>
      <c r="M3243" t="s">
        <v>18122</v>
      </c>
      <c r="N3243" t="s">
        <v>22</v>
      </c>
      <c r="O3243" t="s">
        <v>23</v>
      </c>
      <c r="P3243" t="s">
        <v>26</v>
      </c>
      <c r="Q3243" t="s">
        <v>27</v>
      </c>
      <c r="R3243" s="13">
        <v>56</v>
      </c>
      <c r="S3243" s="13">
        <v>3</v>
      </c>
      <c r="T3243" s="21">
        <v>0</v>
      </c>
      <c r="U3243" t="s">
        <v>2113</v>
      </c>
      <c r="W3243" t="str">
        <f>+IF(V3243="","",IF(MID(V3243,1,3)="ECE","UNICO",IF(V3243="FINES",CONCATENATE("R",IF(OR(C3243="16",C3243="21",C3243="22",C3243="23"),"16212223",IF(OR(C3243="15",C3243="17",C3243="24",C3243="25"),"15172425",C3243))),IF(V3243="CEBAS","UNICO",IF(VALUE(C3243)&lt;=11,"AMBA","INTERIOR")))))</f>
        <v/>
      </c>
      <c r="X3243" s="20" t="str">
        <f>+IF(V3243="","-",CONCATENATE(V3243,"_",W3243))</f>
        <v>-</v>
      </c>
      <c r="Y3243" s="59">
        <v>0.148668197914958</v>
      </c>
      <c r="Z3243" t="str">
        <f>+IFERROR(VLOOKUP(H3243,#REF!,2,FALSE),"-")</f>
        <v>-</v>
      </c>
      <c r="AA3243" t="s">
        <v>2393</v>
      </c>
      <c r="AB3243" t="str">
        <f>+IF(W3243="","-",IF(W3243="UNICO","CENSO","MUESTRA"))</f>
        <v>-</v>
      </c>
      <c r="AC3243" t="s">
        <v>2397</v>
      </c>
      <c r="AD3243" t="s">
        <v>134</v>
      </c>
    </row>
    <row r="3244" spans="1:30" x14ac:dyDescent="0.25">
      <c r="A3244" s="5" t="str">
        <f t="shared" si="50"/>
        <v>4069MS4467</v>
      </c>
      <c r="B3244" s="23" t="s">
        <v>2119</v>
      </c>
      <c r="C3244" t="s">
        <v>1079</v>
      </c>
      <c r="D3244" t="s">
        <v>1077</v>
      </c>
      <c r="E3244" t="s">
        <v>1078</v>
      </c>
      <c r="F3244">
        <v>608016</v>
      </c>
      <c r="G3244">
        <v>0</v>
      </c>
      <c r="H3244" t="s">
        <v>1231</v>
      </c>
      <c r="I3244" t="s">
        <v>146</v>
      </c>
      <c r="J3244" t="s">
        <v>138</v>
      </c>
      <c r="K3244" t="s">
        <v>21</v>
      </c>
      <c r="M3244" t="s">
        <v>1232</v>
      </c>
      <c r="N3244" t="s">
        <v>22</v>
      </c>
      <c r="O3244" t="s">
        <v>23</v>
      </c>
      <c r="P3244" t="s">
        <v>26</v>
      </c>
      <c r="Q3244" t="s">
        <v>92</v>
      </c>
      <c r="R3244" s="13">
        <v>70</v>
      </c>
      <c r="S3244" s="13">
        <v>4</v>
      </c>
      <c r="T3244" s="21">
        <v>0</v>
      </c>
      <c r="U3244" t="s">
        <v>2112</v>
      </c>
      <c r="W3244" t="str">
        <f>+IF(V3244="","",IF(MID(V3244,1,3)="ECE","UNICO",IF(V3244="FINES",CONCATENATE("R",IF(OR(C3244="16",C3244="21",C3244="22",C3244="23"),"16212223",IF(OR(C3244="15",C3244="17",C3244="24",C3244="25"),"15172425",C3244))),IF(V3244="CEBAS","UNICO",IF(VALUE(C3244)&lt;=11,"AMBA","INTERIOR")))))</f>
        <v/>
      </c>
      <c r="X3244" s="20" t="str">
        <f>+IF(V3244="","-",CONCATENATE(V3244,"_",W3244))</f>
        <v>-</v>
      </c>
      <c r="Y3244" s="59">
        <v>0.14902772579122989</v>
      </c>
      <c r="Z3244" t="str">
        <f>+IFERROR(VLOOKUP(H3244,#REF!,2,FALSE),"-")</f>
        <v>-</v>
      </c>
      <c r="AA3244" t="s">
        <v>2393</v>
      </c>
      <c r="AB3244" t="str">
        <f>+IF(W3244="","-",IF(W3244="UNICO","CENSO","MUESTRA"))</f>
        <v>-</v>
      </c>
      <c r="AC3244" t="s">
        <v>2398</v>
      </c>
      <c r="AD3244" t="s">
        <v>134</v>
      </c>
    </row>
    <row r="3245" spans="1:30" x14ac:dyDescent="0.25">
      <c r="A3245" s="5" t="str">
        <f t="shared" si="50"/>
        <v>0107DC0704</v>
      </c>
      <c r="B3245" s="23" t="s">
        <v>2119</v>
      </c>
      <c r="C3245" t="s">
        <v>417</v>
      </c>
      <c r="D3245" t="s">
        <v>532</v>
      </c>
      <c r="E3245" t="s">
        <v>1757</v>
      </c>
      <c r="F3245">
        <v>612051</v>
      </c>
      <c r="G3245">
        <v>2</v>
      </c>
      <c r="H3245" t="s">
        <v>1760</v>
      </c>
      <c r="I3245" t="s">
        <v>20</v>
      </c>
      <c r="J3245" t="s">
        <v>39</v>
      </c>
      <c r="K3245" t="s">
        <v>40</v>
      </c>
      <c r="L3245" t="s">
        <v>1759</v>
      </c>
      <c r="M3245" t="s">
        <v>18109</v>
      </c>
      <c r="N3245" t="s">
        <v>22</v>
      </c>
      <c r="O3245" t="s">
        <v>23</v>
      </c>
      <c r="P3245" t="s">
        <v>26</v>
      </c>
      <c r="Q3245" t="s">
        <v>27</v>
      </c>
      <c r="R3245" s="13">
        <v>16</v>
      </c>
      <c r="S3245" s="13">
        <v>1</v>
      </c>
      <c r="T3245" s="21">
        <v>0</v>
      </c>
      <c r="U3245" t="s">
        <v>2113</v>
      </c>
      <c r="W3245" t="str">
        <f>+IF(V3245="","",IF(MID(V3245,1,3)="ECE","UNICO",IF(V3245="FINES",CONCATENATE("R",IF(OR(C3245="16",C3245="21",C3245="22",C3245="23"),"16212223",IF(OR(C3245="15",C3245="17",C3245="24",C3245="25"),"15172425",C3245))),IF(V3245="CEBAS","UNICO",IF(VALUE(C3245)&lt;=11,"AMBA","INTERIOR")))))</f>
        <v/>
      </c>
      <c r="X3245" s="20" t="str">
        <f>+IF(V3245="","-",CONCATENATE(V3245,"_",W3245))</f>
        <v>-</v>
      </c>
      <c r="Y3245" s="59">
        <v>0.1506700072851446</v>
      </c>
      <c r="Z3245" t="str">
        <f>+IFERROR(VLOOKUP(H3245,#REF!,2,FALSE),"-")</f>
        <v>-</v>
      </c>
      <c r="AA3245" t="s">
        <v>2394</v>
      </c>
      <c r="AB3245" t="str">
        <f>+IF(W3245="","-",IF(W3245="UNICO","CENSO","MUESTRA"))</f>
        <v>-</v>
      </c>
      <c r="AC3245" t="s">
        <v>2397</v>
      </c>
      <c r="AD3245" t="s">
        <v>134</v>
      </c>
    </row>
    <row r="3246" spans="1:30" x14ac:dyDescent="0.25">
      <c r="A3246" s="5" t="str">
        <f t="shared" si="50"/>
        <v>0109DC0709</v>
      </c>
      <c r="B3246" s="23" t="s">
        <v>2119</v>
      </c>
      <c r="C3246" t="s">
        <v>884</v>
      </c>
      <c r="D3246" t="s">
        <v>357</v>
      </c>
      <c r="E3246" t="s">
        <v>1771</v>
      </c>
      <c r="F3246">
        <v>612050</v>
      </c>
      <c r="G3246">
        <v>3</v>
      </c>
      <c r="H3246" t="s">
        <v>1780</v>
      </c>
      <c r="I3246" t="s">
        <v>20</v>
      </c>
      <c r="J3246" t="s">
        <v>39</v>
      </c>
      <c r="K3246" t="s">
        <v>40</v>
      </c>
      <c r="L3246" t="s">
        <v>1777</v>
      </c>
      <c r="M3246" t="s">
        <v>18129</v>
      </c>
      <c r="N3246" t="s">
        <v>22</v>
      </c>
      <c r="O3246" t="s">
        <v>23</v>
      </c>
      <c r="P3246" t="s">
        <v>26</v>
      </c>
      <c r="Q3246" t="s">
        <v>27</v>
      </c>
      <c r="R3246" s="13">
        <v>16</v>
      </c>
      <c r="S3246" s="13">
        <v>1</v>
      </c>
      <c r="T3246" s="21">
        <v>0</v>
      </c>
      <c r="U3246" t="s">
        <v>2113</v>
      </c>
      <c r="W3246" t="str">
        <f>+IF(V3246="","",IF(MID(V3246,1,3)="ECE","UNICO",IF(V3246="FINES",CONCATENATE("R",IF(OR(C3246="16",C3246="21",C3246="22",C3246="23"),"16212223",IF(OR(C3246="15",C3246="17",C3246="24",C3246="25"),"15172425",C3246))),IF(V3246="CEBAS","UNICO",IF(VALUE(C3246)&lt;=11,"AMBA","INTERIOR")))))</f>
        <v/>
      </c>
      <c r="X3246" s="20" t="str">
        <f>+IF(V3246="","-",CONCATENATE(V3246,"_",W3246))</f>
        <v>-</v>
      </c>
      <c r="Y3246" s="59">
        <v>0.1567450520631514</v>
      </c>
      <c r="Z3246" t="str">
        <f>+IFERROR(VLOOKUP(H3246,#REF!,2,FALSE),"-")</f>
        <v>-</v>
      </c>
      <c r="AA3246" t="s">
        <v>2393</v>
      </c>
      <c r="AB3246" t="str">
        <f>+IF(W3246="","-",IF(W3246="UNICO","CENSO","MUESTRA"))</f>
        <v>-</v>
      </c>
      <c r="AC3246" t="s">
        <v>2398</v>
      </c>
      <c r="AD3246" t="s">
        <v>134</v>
      </c>
    </row>
    <row r="3247" spans="1:30" x14ac:dyDescent="0.25">
      <c r="A3247" s="5" t="str">
        <f t="shared" si="50"/>
        <v>0084DC0702</v>
      </c>
      <c r="B3247" s="23" t="s">
        <v>2119</v>
      </c>
      <c r="C3247" t="s">
        <v>159</v>
      </c>
      <c r="D3247" t="s">
        <v>849</v>
      </c>
      <c r="E3247" t="s">
        <v>1469</v>
      </c>
      <c r="F3247">
        <v>606708</v>
      </c>
      <c r="G3247">
        <v>0</v>
      </c>
      <c r="H3247" t="s">
        <v>1471</v>
      </c>
      <c r="I3247" t="s">
        <v>20</v>
      </c>
      <c r="J3247" t="s">
        <v>39</v>
      </c>
      <c r="K3247" t="s">
        <v>21</v>
      </c>
      <c r="M3247" t="s">
        <v>18130</v>
      </c>
      <c r="N3247" t="s">
        <v>22</v>
      </c>
      <c r="O3247" t="s">
        <v>23</v>
      </c>
      <c r="P3247" t="s">
        <v>26</v>
      </c>
      <c r="Q3247" t="s">
        <v>27</v>
      </c>
      <c r="R3247" s="13">
        <v>4</v>
      </c>
      <c r="S3247" s="13">
        <v>1</v>
      </c>
      <c r="T3247" s="21">
        <v>0</v>
      </c>
      <c r="U3247" t="s">
        <v>2113</v>
      </c>
      <c r="W3247" t="str">
        <f>+IF(V3247="","",IF(MID(V3247,1,3)="ECE","UNICO",IF(V3247="FINES",CONCATENATE("R",IF(OR(C3247="16",C3247="21",C3247="22",C3247="23"),"16212223",IF(OR(C3247="15",C3247="17",C3247="24",C3247="25"),"15172425",C3247))),IF(V3247="CEBAS","UNICO",IF(VALUE(C3247)&lt;=11,"AMBA","INTERIOR")))))</f>
        <v/>
      </c>
      <c r="X3247" s="20" t="str">
        <f>+IF(V3247="","-",CONCATENATE(V3247,"_",W3247))</f>
        <v>-</v>
      </c>
      <c r="Y3247" s="59">
        <v>0.16018522282441461</v>
      </c>
      <c r="Z3247" t="str">
        <f>+IFERROR(VLOOKUP(H3247,#REF!,2,FALSE),"-")</f>
        <v>-</v>
      </c>
      <c r="AA3247" t="s">
        <v>2394</v>
      </c>
      <c r="AB3247" t="str">
        <f>+IF(W3247="","-",IF(W3247="UNICO","CENSO","MUESTRA"))</f>
        <v>-</v>
      </c>
      <c r="AC3247" t="s">
        <v>2397</v>
      </c>
      <c r="AD3247" t="s">
        <v>134</v>
      </c>
    </row>
    <row r="3248" spans="1:30" x14ac:dyDescent="0.25">
      <c r="A3248" s="5" t="str">
        <f t="shared" si="50"/>
        <v>0111DC0714</v>
      </c>
      <c r="B3248" s="23" t="s">
        <v>2119</v>
      </c>
      <c r="C3248" t="s">
        <v>246</v>
      </c>
      <c r="D3248" t="s">
        <v>575</v>
      </c>
      <c r="E3248" t="s">
        <v>1794</v>
      </c>
      <c r="F3248">
        <v>603807</v>
      </c>
      <c r="G3248">
        <v>2</v>
      </c>
      <c r="H3248" t="s">
        <v>1801</v>
      </c>
      <c r="I3248" t="s">
        <v>20</v>
      </c>
      <c r="J3248" t="s">
        <v>39</v>
      </c>
      <c r="K3248" t="s">
        <v>40</v>
      </c>
      <c r="L3248" t="s">
        <v>1796</v>
      </c>
      <c r="M3248" t="s">
        <v>18131</v>
      </c>
      <c r="N3248" t="s">
        <v>22</v>
      </c>
      <c r="O3248" t="s">
        <v>23</v>
      </c>
      <c r="P3248" t="s">
        <v>26</v>
      </c>
      <c r="Q3248" t="s">
        <v>27</v>
      </c>
      <c r="R3248" s="13">
        <v>15</v>
      </c>
      <c r="S3248" s="13">
        <v>1</v>
      </c>
      <c r="T3248" s="21">
        <v>0</v>
      </c>
      <c r="U3248" t="s">
        <v>2113</v>
      </c>
      <c r="W3248" t="str">
        <f>+IF(V3248="","",IF(MID(V3248,1,3)="ECE","UNICO",IF(V3248="FINES",CONCATENATE("R",IF(OR(C3248="16",C3248="21",C3248="22",C3248="23"),"16212223",IF(OR(C3248="15",C3248="17",C3248="24",C3248="25"),"15172425",C3248))),IF(V3248="CEBAS","UNICO",IF(VALUE(C3248)&lt;=11,"AMBA","INTERIOR")))))</f>
        <v/>
      </c>
      <c r="X3248" s="20" t="str">
        <f>+IF(V3248="","-",CONCATENATE(V3248,"_",W3248))</f>
        <v>-</v>
      </c>
      <c r="Y3248" s="59">
        <v>0.16057189057270679</v>
      </c>
      <c r="Z3248" t="str">
        <f>+IFERROR(VLOOKUP(H3248,#REF!,2,FALSE),"-")</f>
        <v>-</v>
      </c>
      <c r="AA3248" t="s">
        <v>2393</v>
      </c>
      <c r="AB3248" t="str">
        <f>+IF(W3248="","-",IF(W3248="UNICO","CENSO","MUESTRA"))</f>
        <v>-</v>
      </c>
      <c r="AC3248" t="s">
        <v>2397</v>
      </c>
      <c r="AD3248" t="s">
        <v>134</v>
      </c>
    </row>
    <row r="3249" spans="1:30" x14ac:dyDescent="0.25">
      <c r="A3249" s="5" t="str">
        <f t="shared" si="50"/>
        <v>0112DC0703</v>
      </c>
      <c r="B3249" s="23" t="s">
        <v>2119</v>
      </c>
      <c r="C3249" t="s">
        <v>139</v>
      </c>
      <c r="D3249" t="s">
        <v>410</v>
      </c>
      <c r="E3249" t="s">
        <v>1833</v>
      </c>
      <c r="F3249">
        <v>601792</v>
      </c>
      <c r="G3249">
        <v>1</v>
      </c>
      <c r="H3249" t="s">
        <v>1836</v>
      </c>
      <c r="I3249" t="s">
        <v>20</v>
      </c>
      <c r="J3249" t="s">
        <v>39</v>
      </c>
      <c r="K3249" t="s">
        <v>40</v>
      </c>
      <c r="L3249" t="s">
        <v>1835</v>
      </c>
      <c r="M3249" t="s">
        <v>18120</v>
      </c>
      <c r="N3249" t="s">
        <v>22</v>
      </c>
      <c r="O3249" t="s">
        <v>23</v>
      </c>
      <c r="P3249" t="s">
        <v>26</v>
      </c>
      <c r="Q3249" t="s">
        <v>27</v>
      </c>
      <c r="R3249" s="13">
        <v>10</v>
      </c>
      <c r="S3249" s="13">
        <v>1</v>
      </c>
      <c r="T3249" s="21">
        <v>0</v>
      </c>
      <c r="U3249" t="s">
        <v>2113</v>
      </c>
      <c r="W3249" t="str">
        <f>+IF(V3249="","",IF(MID(V3249,1,3)="ECE","UNICO",IF(V3249="FINES",CONCATENATE("R",IF(OR(C3249="16",C3249="21",C3249="22",C3249="23"),"16212223",IF(OR(C3249="15",C3249="17",C3249="24",C3249="25"),"15172425",C3249))),IF(V3249="CEBAS","UNICO",IF(VALUE(C3249)&lt;=11,"AMBA","INTERIOR")))))</f>
        <v/>
      </c>
      <c r="X3249" s="20" t="str">
        <f>+IF(V3249="","-",CONCATENATE(V3249,"_",W3249))</f>
        <v>-</v>
      </c>
      <c r="Y3249" s="59">
        <v>0.16117727285937261</v>
      </c>
      <c r="Z3249" t="str">
        <f>+IFERROR(VLOOKUP(H3249,#REF!,2,FALSE),"-")</f>
        <v>-</v>
      </c>
      <c r="AA3249" t="s">
        <v>2394</v>
      </c>
      <c r="AB3249" t="str">
        <f>+IF(W3249="","-",IF(W3249="UNICO","CENSO","MUESTRA"))</f>
        <v>-</v>
      </c>
      <c r="AC3249" t="s">
        <v>2397</v>
      </c>
      <c r="AD3249" t="s">
        <v>134</v>
      </c>
    </row>
    <row r="3250" spans="1:30" x14ac:dyDescent="0.25">
      <c r="A3250" s="5" t="str">
        <f t="shared" si="50"/>
        <v>0001DC0737</v>
      </c>
      <c r="B3250" s="23" t="s">
        <v>2119</v>
      </c>
      <c r="C3250" t="s">
        <v>19</v>
      </c>
      <c r="D3250" t="s">
        <v>17</v>
      </c>
      <c r="E3250" t="s">
        <v>18</v>
      </c>
      <c r="F3250">
        <v>615638</v>
      </c>
      <c r="G3250">
        <v>2</v>
      </c>
      <c r="H3250" t="s">
        <v>64</v>
      </c>
      <c r="I3250" t="s">
        <v>20</v>
      </c>
      <c r="J3250" t="s">
        <v>39</v>
      </c>
      <c r="K3250" t="s">
        <v>40</v>
      </c>
      <c r="L3250" t="s">
        <v>62</v>
      </c>
      <c r="M3250" t="s">
        <v>18132</v>
      </c>
      <c r="N3250" t="s">
        <v>22</v>
      </c>
      <c r="O3250" t="s">
        <v>23</v>
      </c>
      <c r="P3250" t="s">
        <v>26</v>
      </c>
      <c r="Q3250" t="s">
        <v>27</v>
      </c>
      <c r="R3250" s="13">
        <v>30</v>
      </c>
      <c r="S3250" s="13">
        <v>3</v>
      </c>
      <c r="T3250" s="21">
        <v>0</v>
      </c>
      <c r="U3250" t="s">
        <v>2113</v>
      </c>
      <c r="W3250" t="str">
        <f>+IF(V3250="","",IF(MID(V3250,1,3)="ECE","UNICO",IF(V3250="FINES",CONCATENATE("R",IF(OR(C3250="16",C3250="21",C3250="22",C3250="23"),"16212223",IF(OR(C3250="15",C3250="17",C3250="24",C3250="25"),"15172425",C3250))),IF(V3250="CEBAS","UNICO",IF(VALUE(C3250)&lt;=11,"AMBA","INTERIOR")))))</f>
        <v/>
      </c>
      <c r="X3250" s="20" t="str">
        <f>+IF(V3250="","-",CONCATENATE(V3250,"_",W3250))</f>
        <v>-</v>
      </c>
      <c r="Y3250" s="59">
        <v>0.16119118735782409</v>
      </c>
      <c r="Z3250" t="str">
        <f>+IFERROR(VLOOKUP(H3250,#REF!,2,FALSE),"-")</f>
        <v>-</v>
      </c>
      <c r="AA3250" t="s">
        <v>2393</v>
      </c>
      <c r="AB3250" t="str">
        <f>+IF(W3250="","-",IF(W3250="UNICO","CENSO","MUESTRA"))</f>
        <v>-</v>
      </c>
      <c r="AC3250" t="s">
        <v>2397</v>
      </c>
      <c r="AD3250" t="s">
        <v>134</v>
      </c>
    </row>
    <row r="3251" spans="1:30" x14ac:dyDescent="0.25">
      <c r="A3251" s="5" t="str">
        <f t="shared" si="50"/>
        <v>0001DC0740</v>
      </c>
      <c r="B3251" s="23" t="s">
        <v>2119</v>
      </c>
      <c r="C3251" t="s">
        <v>19</v>
      </c>
      <c r="D3251" t="s">
        <v>17</v>
      </c>
      <c r="E3251" t="s">
        <v>18</v>
      </c>
      <c r="F3251">
        <v>603172</v>
      </c>
      <c r="G3251">
        <v>2</v>
      </c>
      <c r="H3251" t="s">
        <v>67</v>
      </c>
      <c r="I3251" t="s">
        <v>20</v>
      </c>
      <c r="J3251" t="s">
        <v>39</v>
      </c>
      <c r="K3251" t="s">
        <v>40</v>
      </c>
      <c r="L3251" t="s">
        <v>59</v>
      </c>
      <c r="M3251" t="s">
        <v>18133</v>
      </c>
      <c r="N3251" t="s">
        <v>22</v>
      </c>
      <c r="O3251" t="s">
        <v>23</v>
      </c>
      <c r="P3251" t="s">
        <v>26</v>
      </c>
      <c r="Q3251" t="s">
        <v>27</v>
      </c>
      <c r="R3251" s="13">
        <v>10</v>
      </c>
      <c r="S3251" s="13">
        <v>1</v>
      </c>
      <c r="T3251" s="21">
        <v>0</v>
      </c>
      <c r="U3251" t="s">
        <v>2113</v>
      </c>
      <c r="W3251" t="str">
        <f>+IF(V3251="","",IF(MID(V3251,1,3)="ECE","UNICO",IF(V3251="FINES",CONCATENATE("R",IF(OR(C3251="16",C3251="21",C3251="22",C3251="23"),"16212223",IF(OR(C3251="15",C3251="17",C3251="24",C3251="25"),"15172425",C3251))),IF(V3251="CEBAS","UNICO",IF(VALUE(C3251)&lt;=11,"AMBA","INTERIOR")))))</f>
        <v/>
      </c>
      <c r="X3251" s="20" t="str">
        <f>+IF(V3251="","-",CONCATENATE(V3251,"_",W3251))</f>
        <v>-</v>
      </c>
      <c r="Y3251" s="59">
        <v>0.16503988247778681</v>
      </c>
      <c r="Z3251" t="str">
        <f>+IFERROR(VLOOKUP(H3251,#REF!,2,FALSE),"-")</f>
        <v>-</v>
      </c>
      <c r="AA3251" t="s">
        <v>2393</v>
      </c>
      <c r="AB3251" t="str">
        <f>+IF(W3251="","-",IF(W3251="UNICO","CENSO","MUESTRA"))</f>
        <v>-</v>
      </c>
      <c r="AC3251" t="s">
        <v>2398</v>
      </c>
      <c r="AD3251" t="s">
        <v>134</v>
      </c>
    </row>
    <row r="3252" spans="1:30" x14ac:dyDescent="0.25">
      <c r="A3252" s="5" t="str">
        <f t="shared" si="50"/>
        <v>4005MM5957</v>
      </c>
      <c r="B3252" s="23" t="s">
        <v>2119</v>
      </c>
      <c r="C3252" t="s">
        <v>246</v>
      </c>
      <c r="D3252" t="s">
        <v>243</v>
      </c>
      <c r="E3252" t="s">
        <v>245</v>
      </c>
      <c r="F3252">
        <v>616672</v>
      </c>
      <c r="G3252">
        <v>0</v>
      </c>
      <c r="H3252" t="s">
        <v>288</v>
      </c>
      <c r="I3252" t="s">
        <v>146</v>
      </c>
      <c r="J3252" t="s">
        <v>137</v>
      </c>
      <c r="K3252" t="s">
        <v>21</v>
      </c>
      <c r="M3252" t="s">
        <v>289</v>
      </c>
      <c r="N3252" t="s">
        <v>22</v>
      </c>
      <c r="O3252" t="s">
        <v>82</v>
      </c>
      <c r="P3252" t="s">
        <v>26</v>
      </c>
      <c r="Q3252" t="s">
        <v>92</v>
      </c>
      <c r="R3252" s="13">
        <v>94</v>
      </c>
      <c r="S3252" s="13">
        <v>3</v>
      </c>
      <c r="T3252" s="21">
        <v>0</v>
      </c>
      <c r="U3252" t="s">
        <v>2112</v>
      </c>
      <c r="W3252" t="str">
        <f>+IF(V3252="","",IF(MID(V3252,1,3)="ECE","UNICO",IF(V3252="FINES",CONCATENATE("R",IF(OR(C3252="16",C3252="21",C3252="22",C3252="23"),"16212223",IF(OR(C3252="15",C3252="17",C3252="24",C3252="25"),"15172425",C3252))),IF(V3252="CEBAS","UNICO",IF(VALUE(C3252)&lt;=11,"AMBA","INTERIOR")))))</f>
        <v/>
      </c>
      <c r="X3252" s="20" t="str">
        <f>+IF(V3252="","-",CONCATENATE(V3252,"_",W3252))</f>
        <v>-</v>
      </c>
      <c r="Y3252" s="59">
        <v>0.1686293435179525</v>
      </c>
      <c r="Z3252" t="str">
        <f>+IFERROR(VLOOKUP(H3252,#REF!,2,FALSE),"-")</f>
        <v>-</v>
      </c>
      <c r="AA3252" t="s">
        <v>2393</v>
      </c>
      <c r="AB3252" t="str">
        <f>+IF(W3252="","-",IF(W3252="UNICO","CENSO","MUESTRA"))</f>
        <v>-</v>
      </c>
      <c r="AC3252" t="s">
        <v>2398</v>
      </c>
      <c r="AD3252" t="s">
        <v>134</v>
      </c>
    </row>
    <row r="3253" spans="1:30" x14ac:dyDescent="0.25">
      <c r="A3253" s="5" t="str">
        <f t="shared" si="50"/>
        <v>0032DC0714</v>
      </c>
      <c r="B3253" s="23" t="s">
        <v>2119</v>
      </c>
      <c r="C3253" t="s">
        <v>584</v>
      </c>
      <c r="D3253" t="s">
        <v>582</v>
      </c>
      <c r="E3253" t="s">
        <v>583</v>
      </c>
      <c r="F3253">
        <v>608481</v>
      </c>
      <c r="G3253">
        <v>1</v>
      </c>
      <c r="H3253" t="s">
        <v>592</v>
      </c>
      <c r="I3253" t="s">
        <v>20</v>
      </c>
      <c r="J3253" t="s">
        <v>39</v>
      </c>
      <c r="K3253" t="s">
        <v>40</v>
      </c>
      <c r="L3253" t="s">
        <v>593</v>
      </c>
      <c r="M3253" t="s">
        <v>18134</v>
      </c>
      <c r="N3253" t="s">
        <v>22</v>
      </c>
      <c r="O3253" t="s">
        <v>23</v>
      </c>
      <c r="P3253" t="s">
        <v>26</v>
      </c>
      <c r="Q3253" t="s">
        <v>27</v>
      </c>
      <c r="R3253" s="13">
        <v>22</v>
      </c>
      <c r="S3253" s="13">
        <v>2</v>
      </c>
      <c r="T3253" s="21">
        <v>0</v>
      </c>
      <c r="U3253" t="s">
        <v>2113</v>
      </c>
      <c r="W3253" t="str">
        <f>+IF(V3253="","",IF(MID(V3253,1,3)="ECE","UNICO",IF(V3253="FINES",CONCATENATE("R",IF(OR(C3253="16",C3253="21",C3253="22",C3253="23"),"16212223",IF(OR(C3253="15",C3253="17",C3253="24",C3253="25"),"15172425",C3253))),IF(V3253="CEBAS","UNICO",IF(VALUE(C3253)&lt;=11,"AMBA","INTERIOR")))))</f>
        <v/>
      </c>
      <c r="X3253" s="20" t="str">
        <f>+IF(V3253="","-",CONCATENATE(V3253,"_",W3253))</f>
        <v>-</v>
      </c>
      <c r="Y3253" s="59">
        <v>0.16917332928431661</v>
      </c>
      <c r="Z3253" t="str">
        <f>+IFERROR(VLOOKUP(H3253,#REF!,2,FALSE),"-")</f>
        <v>-</v>
      </c>
      <c r="AA3253" t="s">
        <v>2393</v>
      </c>
      <c r="AB3253" t="str">
        <f>+IF(W3253="","-",IF(W3253="UNICO","CENSO","MUESTRA"))</f>
        <v>-</v>
      </c>
      <c r="AC3253" t="s">
        <v>2398</v>
      </c>
      <c r="AD3253" t="s">
        <v>134</v>
      </c>
    </row>
    <row r="3254" spans="1:30" x14ac:dyDescent="0.25">
      <c r="A3254" s="5" t="str">
        <f t="shared" si="50"/>
        <v>0043DC0736</v>
      </c>
      <c r="B3254" s="23" t="s">
        <v>2119</v>
      </c>
      <c r="C3254" t="s">
        <v>161</v>
      </c>
      <c r="D3254" t="s">
        <v>677</v>
      </c>
      <c r="E3254" t="s">
        <v>678</v>
      </c>
      <c r="F3254">
        <v>600299</v>
      </c>
      <c r="G3254">
        <v>2</v>
      </c>
      <c r="H3254" t="s">
        <v>715</v>
      </c>
      <c r="I3254" t="s">
        <v>20</v>
      </c>
      <c r="J3254" t="s">
        <v>39</v>
      </c>
      <c r="K3254" t="s">
        <v>40</v>
      </c>
      <c r="L3254" t="s">
        <v>702</v>
      </c>
      <c r="M3254" t="s">
        <v>18135</v>
      </c>
      <c r="N3254" t="s">
        <v>22</v>
      </c>
      <c r="O3254" t="s">
        <v>23</v>
      </c>
      <c r="P3254" t="s">
        <v>26</v>
      </c>
      <c r="Q3254" t="s">
        <v>27</v>
      </c>
      <c r="R3254" s="13">
        <v>43</v>
      </c>
      <c r="S3254" s="13">
        <v>3</v>
      </c>
      <c r="T3254" s="21">
        <v>0</v>
      </c>
      <c r="U3254" t="s">
        <v>2113</v>
      </c>
      <c r="W3254" t="str">
        <f>+IF(V3254="","",IF(MID(V3254,1,3)="ECE","UNICO",IF(V3254="FINES",CONCATENATE("R",IF(OR(C3254="16",C3254="21",C3254="22",C3254="23"),"16212223",IF(OR(C3254="15",C3254="17",C3254="24",C3254="25"),"15172425",C3254))),IF(V3254="CEBAS","UNICO",IF(VALUE(C3254)&lt;=11,"AMBA","INTERIOR")))))</f>
        <v/>
      </c>
      <c r="X3254" s="20" t="str">
        <f>+IF(V3254="","-",CONCATENATE(V3254,"_",W3254))</f>
        <v>-</v>
      </c>
      <c r="Y3254" s="59">
        <v>0.16935365411796069</v>
      </c>
      <c r="Z3254" t="str">
        <f>+IFERROR(VLOOKUP(H3254,#REF!,2,FALSE),"-")</f>
        <v>-</v>
      </c>
      <c r="AA3254" t="s">
        <v>2394</v>
      </c>
      <c r="AB3254" t="str">
        <f>+IF(W3254="","-",IF(W3254="UNICO","CENSO","MUESTRA"))</f>
        <v>-</v>
      </c>
      <c r="AC3254" t="s">
        <v>2397</v>
      </c>
      <c r="AD3254" t="s">
        <v>134</v>
      </c>
    </row>
    <row r="3255" spans="1:30" x14ac:dyDescent="0.25">
      <c r="A3255" s="5" t="str">
        <f t="shared" si="50"/>
        <v>0112DC0702</v>
      </c>
      <c r="B3255" s="23" t="s">
        <v>2119</v>
      </c>
      <c r="C3255" t="s">
        <v>139</v>
      </c>
      <c r="D3255" t="s">
        <v>410</v>
      </c>
      <c r="E3255" t="s">
        <v>1833</v>
      </c>
      <c r="F3255">
        <v>601792</v>
      </c>
      <c r="G3255">
        <v>4</v>
      </c>
      <c r="H3255" t="s">
        <v>1834</v>
      </c>
      <c r="I3255" t="s">
        <v>20</v>
      </c>
      <c r="J3255" t="s">
        <v>39</v>
      </c>
      <c r="K3255" t="s">
        <v>40</v>
      </c>
      <c r="L3255" t="s">
        <v>1835</v>
      </c>
      <c r="M3255" t="s">
        <v>18136</v>
      </c>
      <c r="N3255" t="s">
        <v>22</v>
      </c>
      <c r="O3255" t="s">
        <v>23</v>
      </c>
      <c r="P3255" t="s">
        <v>26</v>
      </c>
      <c r="Q3255" t="s">
        <v>27</v>
      </c>
      <c r="R3255" s="13">
        <v>15</v>
      </c>
      <c r="S3255" s="13">
        <v>1</v>
      </c>
      <c r="T3255" s="21">
        <v>0</v>
      </c>
      <c r="U3255" t="s">
        <v>2113</v>
      </c>
      <c r="W3255" t="str">
        <f>+IF(V3255="","",IF(MID(V3255,1,3)="ECE","UNICO",IF(V3255="FINES",CONCATENATE("R",IF(OR(C3255="16",C3255="21",C3255="22",C3255="23"),"16212223",IF(OR(C3255="15",C3255="17",C3255="24",C3255="25"),"15172425",C3255))),IF(V3255="CEBAS","UNICO",IF(VALUE(C3255)&lt;=11,"AMBA","INTERIOR")))))</f>
        <v/>
      </c>
      <c r="X3255" s="20" t="str">
        <f>+IF(V3255="","-",CONCATENATE(V3255,"_",W3255))</f>
        <v>-</v>
      </c>
      <c r="Y3255" s="59">
        <v>0.1745200535425773</v>
      </c>
      <c r="Z3255" t="str">
        <f>+IFERROR(VLOOKUP(H3255,#REF!,2,FALSE),"-")</f>
        <v>-</v>
      </c>
      <c r="AA3255" t="s">
        <v>2394</v>
      </c>
      <c r="AB3255" t="str">
        <f>+IF(W3255="","-",IF(W3255="UNICO","CENSO","MUESTRA"))</f>
        <v>-</v>
      </c>
      <c r="AC3255" t="s">
        <v>2397</v>
      </c>
      <c r="AD3255" t="s">
        <v>134</v>
      </c>
    </row>
    <row r="3256" spans="1:30" x14ac:dyDescent="0.25">
      <c r="A3256" s="5" t="str">
        <f t="shared" si="50"/>
        <v>0051DC0702</v>
      </c>
      <c r="B3256" s="23" t="s">
        <v>2119</v>
      </c>
      <c r="C3256" t="s">
        <v>159</v>
      </c>
      <c r="D3256" t="s">
        <v>842</v>
      </c>
      <c r="E3256" t="s">
        <v>843</v>
      </c>
      <c r="F3256">
        <v>611288</v>
      </c>
      <c r="G3256">
        <v>0</v>
      </c>
      <c r="H3256" t="s">
        <v>845</v>
      </c>
      <c r="I3256" t="s">
        <v>20</v>
      </c>
      <c r="J3256" t="s">
        <v>39</v>
      </c>
      <c r="K3256" t="s">
        <v>21</v>
      </c>
      <c r="M3256" t="s">
        <v>18137</v>
      </c>
      <c r="N3256" t="s">
        <v>22</v>
      </c>
      <c r="O3256" t="s">
        <v>23</v>
      </c>
      <c r="P3256" t="s">
        <v>26</v>
      </c>
      <c r="Q3256" t="s">
        <v>27</v>
      </c>
      <c r="R3256" s="13">
        <v>5</v>
      </c>
      <c r="S3256" s="13">
        <v>1</v>
      </c>
      <c r="T3256" s="21">
        <v>0</v>
      </c>
      <c r="U3256" t="s">
        <v>2113</v>
      </c>
      <c r="W3256" t="str">
        <f>+IF(V3256="","",IF(MID(V3256,1,3)="ECE","UNICO",IF(V3256="FINES",CONCATENATE("R",IF(OR(C3256="16",C3256="21",C3256="22",C3256="23"),"16212223",IF(OR(C3256="15",C3256="17",C3256="24",C3256="25"),"15172425",C3256))),IF(V3256="CEBAS","UNICO",IF(VALUE(C3256)&lt;=11,"AMBA","INTERIOR")))))</f>
        <v/>
      </c>
      <c r="X3256" s="20" t="str">
        <f>+IF(V3256="","-",CONCATENATE(V3256,"_",W3256))</f>
        <v>-</v>
      </c>
      <c r="Y3256" s="59">
        <v>0.17472873079149351</v>
      </c>
      <c r="Z3256" t="str">
        <f>+IFERROR(VLOOKUP(H3256,#REF!,2,FALSE),"-")</f>
        <v>-</v>
      </c>
      <c r="AA3256" t="s">
        <v>2394</v>
      </c>
      <c r="AB3256" t="str">
        <f>+IF(W3256="","-",IF(W3256="UNICO","CENSO","MUESTRA"))</f>
        <v>-</v>
      </c>
      <c r="AC3256" t="s">
        <v>2398</v>
      </c>
      <c r="AD3256" t="s">
        <v>134</v>
      </c>
    </row>
    <row r="3257" spans="1:30" x14ac:dyDescent="0.25">
      <c r="A3257" s="5" t="str">
        <f t="shared" si="50"/>
        <v>0100DC0715</v>
      </c>
      <c r="B3257" s="23" t="s">
        <v>2119</v>
      </c>
      <c r="C3257" t="s">
        <v>1245</v>
      </c>
      <c r="D3257" t="s">
        <v>876</v>
      </c>
      <c r="E3257" t="s">
        <v>1674</v>
      </c>
      <c r="F3257">
        <v>604232</v>
      </c>
      <c r="G3257">
        <v>0</v>
      </c>
      <c r="H3257" t="s">
        <v>1687</v>
      </c>
      <c r="I3257" t="s">
        <v>20</v>
      </c>
      <c r="J3257" t="s">
        <v>39</v>
      </c>
      <c r="K3257" t="s">
        <v>21</v>
      </c>
      <c r="M3257" t="s">
        <v>18138</v>
      </c>
      <c r="N3257" t="s">
        <v>22</v>
      </c>
      <c r="O3257" t="s">
        <v>23</v>
      </c>
      <c r="P3257" t="s">
        <v>26</v>
      </c>
      <c r="Q3257" t="s">
        <v>27</v>
      </c>
      <c r="R3257" s="13">
        <v>38</v>
      </c>
      <c r="S3257" s="13">
        <v>4</v>
      </c>
      <c r="T3257" s="21">
        <v>0</v>
      </c>
      <c r="U3257" t="s">
        <v>2113</v>
      </c>
      <c r="W3257" t="str">
        <f>+IF(V3257="","",IF(MID(V3257,1,3)="ECE","UNICO",IF(V3257="FINES",CONCATENATE("R",IF(OR(C3257="16",C3257="21",C3257="22",C3257="23"),"16212223",IF(OR(C3257="15",C3257="17",C3257="24",C3257="25"),"15172425",C3257))),IF(V3257="CEBAS","UNICO",IF(VALUE(C3257)&lt;=11,"AMBA","INTERIOR")))))</f>
        <v/>
      </c>
      <c r="X3257" s="20" t="str">
        <f>+IF(V3257="","-",CONCATENATE(V3257,"_",W3257))</f>
        <v>-</v>
      </c>
      <c r="Y3257" s="59">
        <v>0.17795260602401361</v>
      </c>
      <c r="Z3257" t="str">
        <f>+IFERROR(VLOOKUP(H3257,#REF!,2,FALSE),"-")</f>
        <v>-</v>
      </c>
      <c r="AA3257" t="s">
        <v>2393</v>
      </c>
      <c r="AB3257" t="str">
        <f>+IF(W3257="","-",IF(W3257="UNICO","CENSO","MUESTRA"))</f>
        <v>-</v>
      </c>
      <c r="AC3257" t="s">
        <v>2398</v>
      </c>
      <c r="AD3257" t="s">
        <v>134</v>
      </c>
    </row>
    <row r="3258" spans="1:30" x14ac:dyDescent="0.25">
      <c r="A3258" s="5" t="str">
        <f t="shared" si="50"/>
        <v>0109DC0704</v>
      </c>
      <c r="B3258" s="23" t="s">
        <v>2119</v>
      </c>
      <c r="C3258" t="s">
        <v>884</v>
      </c>
      <c r="D3258" t="s">
        <v>357</v>
      </c>
      <c r="E3258" t="s">
        <v>1771</v>
      </c>
      <c r="F3258">
        <v>602305</v>
      </c>
      <c r="G3258">
        <v>3</v>
      </c>
      <c r="H3258" t="s">
        <v>1775</v>
      </c>
      <c r="I3258" t="s">
        <v>20</v>
      </c>
      <c r="J3258" t="s">
        <v>39</v>
      </c>
      <c r="K3258" t="s">
        <v>40</v>
      </c>
      <c r="L3258" t="s">
        <v>1774</v>
      </c>
      <c r="M3258" t="s">
        <v>18109</v>
      </c>
      <c r="N3258" t="s">
        <v>22</v>
      </c>
      <c r="O3258" t="s">
        <v>23</v>
      </c>
      <c r="P3258" t="s">
        <v>26</v>
      </c>
      <c r="Q3258" t="s">
        <v>27</v>
      </c>
      <c r="R3258" s="13">
        <v>32</v>
      </c>
      <c r="S3258" s="13">
        <v>2</v>
      </c>
      <c r="T3258" s="21">
        <v>0</v>
      </c>
      <c r="U3258" t="s">
        <v>2113</v>
      </c>
      <c r="W3258" t="str">
        <f>+IF(V3258="","",IF(MID(V3258,1,3)="ECE","UNICO",IF(V3258="FINES",CONCATENATE("R",IF(OR(C3258="16",C3258="21",C3258="22",C3258="23"),"16212223",IF(OR(C3258="15",C3258="17",C3258="24",C3258="25"),"15172425",C3258))),IF(V3258="CEBAS","UNICO",IF(VALUE(C3258)&lt;=11,"AMBA","INTERIOR")))))</f>
        <v/>
      </c>
      <c r="X3258" s="20" t="str">
        <f>+IF(V3258="","-",CONCATENATE(V3258,"_",W3258))</f>
        <v>-</v>
      </c>
      <c r="Y3258" s="59">
        <v>0.1814705112742053</v>
      </c>
      <c r="Z3258" t="str">
        <f>+IFERROR(VLOOKUP(H3258,#REF!,2,FALSE),"-")</f>
        <v>-</v>
      </c>
      <c r="AA3258" t="s">
        <v>2393</v>
      </c>
      <c r="AB3258" t="str">
        <f>+IF(W3258="","-",IF(W3258="UNICO","CENSO","MUESTRA"))</f>
        <v>-</v>
      </c>
      <c r="AC3258" t="s">
        <v>2398</v>
      </c>
      <c r="AD3258" t="s">
        <v>134</v>
      </c>
    </row>
    <row r="3259" spans="1:30" x14ac:dyDescent="0.25">
      <c r="A3259" s="5" t="str">
        <f t="shared" si="50"/>
        <v>0102DC0707</v>
      </c>
      <c r="B3259" s="23" t="s">
        <v>2119</v>
      </c>
      <c r="C3259" t="s">
        <v>242</v>
      </c>
      <c r="D3259" t="s">
        <v>239</v>
      </c>
      <c r="E3259" t="s">
        <v>1713</v>
      </c>
      <c r="F3259">
        <v>610063</v>
      </c>
      <c r="G3259">
        <v>2</v>
      </c>
      <c r="H3259" t="s">
        <v>1718</v>
      </c>
      <c r="I3259" t="s">
        <v>20</v>
      </c>
      <c r="J3259" t="s">
        <v>39</v>
      </c>
      <c r="K3259" t="s">
        <v>40</v>
      </c>
      <c r="L3259" t="s">
        <v>1715</v>
      </c>
      <c r="M3259" t="s">
        <v>18139</v>
      </c>
      <c r="N3259" t="s">
        <v>22</v>
      </c>
      <c r="O3259" t="s">
        <v>23</v>
      </c>
      <c r="P3259" t="s">
        <v>26</v>
      </c>
      <c r="Q3259" t="s">
        <v>27</v>
      </c>
      <c r="R3259" s="13">
        <v>9</v>
      </c>
      <c r="S3259" s="13">
        <v>1</v>
      </c>
      <c r="T3259" s="21">
        <v>0</v>
      </c>
      <c r="U3259" t="s">
        <v>2113</v>
      </c>
      <c r="W3259" t="str">
        <f>+IF(V3259="","",IF(MID(V3259,1,3)="ECE","UNICO",IF(V3259="FINES",CONCATENATE("R",IF(OR(C3259="16",C3259="21",C3259="22",C3259="23"),"16212223",IF(OR(C3259="15",C3259="17",C3259="24",C3259="25"),"15172425",C3259))),IF(V3259="CEBAS","UNICO",IF(VALUE(C3259)&lt;=11,"AMBA","INTERIOR")))))</f>
        <v/>
      </c>
      <c r="X3259" s="20" t="str">
        <f>+IF(V3259="","-",CONCATENATE(V3259,"_",W3259))</f>
        <v>-</v>
      </c>
      <c r="Y3259" s="59">
        <v>0.18148876850803691</v>
      </c>
      <c r="Z3259" t="str">
        <f>+IFERROR(VLOOKUP(H3259,#REF!,2,FALSE),"-")</f>
        <v>-</v>
      </c>
      <c r="AA3259" t="s">
        <v>2394</v>
      </c>
      <c r="AB3259" t="str">
        <f>+IF(W3259="","-",IF(W3259="UNICO","CENSO","MUESTRA"))</f>
        <v>-</v>
      </c>
      <c r="AC3259" t="s">
        <v>2398</v>
      </c>
      <c r="AD3259" t="s">
        <v>134</v>
      </c>
    </row>
    <row r="3260" spans="1:30" x14ac:dyDescent="0.25">
      <c r="A3260" s="5" t="str">
        <f t="shared" si="50"/>
        <v>0045DC0706</v>
      </c>
      <c r="B3260" s="23" t="s">
        <v>2119</v>
      </c>
      <c r="C3260" t="s">
        <v>140</v>
      </c>
      <c r="D3260" t="s">
        <v>760</v>
      </c>
      <c r="E3260" t="s">
        <v>761</v>
      </c>
      <c r="F3260">
        <v>613141</v>
      </c>
      <c r="G3260">
        <v>1</v>
      </c>
      <c r="H3260" t="s">
        <v>763</v>
      </c>
      <c r="I3260" t="s">
        <v>20</v>
      </c>
      <c r="J3260" t="s">
        <v>39</v>
      </c>
      <c r="K3260" t="s">
        <v>40</v>
      </c>
      <c r="L3260" t="s">
        <v>764</v>
      </c>
      <c r="M3260" t="s">
        <v>18140</v>
      </c>
      <c r="N3260" t="s">
        <v>22</v>
      </c>
      <c r="O3260" t="s">
        <v>23</v>
      </c>
      <c r="P3260" t="s">
        <v>26</v>
      </c>
      <c r="Q3260" t="s">
        <v>27</v>
      </c>
      <c r="R3260" s="13">
        <v>18</v>
      </c>
      <c r="S3260" s="13">
        <v>1</v>
      </c>
      <c r="T3260" s="21">
        <v>0</v>
      </c>
      <c r="U3260" t="s">
        <v>2113</v>
      </c>
      <c r="W3260" t="str">
        <f>+IF(V3260="","",IF(MID(V3260,1,3)="ECE","UNICO",IF(V3260="FINES",CONCATENATE("R",IF(OR(C3260="16",C3260="21",C3260="22",C3260="23"),"16212223",IF(OR(C3260="15",C3260="17",C3260="24",C3260="25"),"15172425",C3260))),IF(V3260="CEBAS","UNICO",IF(VALUE(C3260)&lt;=11,"AMBA","INTERIOR")))))</f>
        <v/>
      </c>
      <c r="X3260" s="20" t="str">
        <f>+IF(V3260="","-",CONCATENATE(V3260,"_",W3260))</f>
        <v>-</v>
      </c>
      <c r="Y3260" s="59">
        <v>0.18588966069122159</v>
      </c>
      <c r="Z3260" t="str">
        <f>+IFERROR(VLOOKUP(H3260,#REF!,2,FALSE),"-")</f>
        <v>-</v>
      </c>
      <c r="AA3260" t="s">
        <v>2393</v>
      </c>
      <c r="AB3260" t="str">
        <f>+IF(W3260="","-",IF(W3260="UNICO","CENSO","MUESTRA"))</f>
        <v>-</v>
      </c>
      <c r="AC3260" t="s">
        <v>2397</v>
      </c>
      <c r="AD3260" t="s">
        <v>134</v>
      </c>
    </row>
    <row r="3261" spans="1:30" x14ac:dyDescent="0.25">
      <c r="A3261" s="5" t="str">
        <f t="shared" si="50"/>
        <v>0047DC0710</v>
      </c>
      <c r="B3261" s="23" t="s">
        <v>2119</v>
      </c>
      <c r="C3261" t="s">
        <v>158</v>
      </c>
      <c r="D3261" t="s">
        <v>811</v>
      </c>
      <c r="E3261" t="s">
        <v>812</v>
      </c>
      <c r="F3261">
        <v>605769</v>
      </c>
      <c r="G3261">
        <v>2</v>
      </c>
      <c r="H3261" t="s">
        <v>821</v>
      </c>
      <c r="I3261" t="s">
        <v>20</v>
      </c>
      <c r="J3261" t="s">
        <v>39</v>
      </c>
      <c r="K3261" t="s">
        <v>40</v>
      </c>
      <c r="L3261" t="s">
        <v>819</v>
      </c>
      <c r="M3261" t="s">
        <v>18141</v>
      </c>
      <c r="N3261" t="s">
        <v>22</v>
      </c>
      <c r="O3261" t="s">
        <v>23</v>
      </c>
      <c r="P3261" t="s">
        <v>26</v>
      </c>
      <c r="Q3261" t="s">
        <v>27</v>
      </c>
      <c r="R3261" s="13">
        <v>13</v>
      </c>
      <c r="S3261" s="13">
        <v>1</v>
      </c>
      <c r="T3261" s="21">
        <v>0</v>
      </c>
      <c r="U3261" t="s">
        <v>2113</v>
      </c>
      <c r="W3261" t="str">
        <f>+IF(V3261="","",IF(MID(V3261,1,3)="ECE","UNICO",IF(V3261="FINES",CONCATENATE("R",IF(OR(C3261="16",C3261="21",C3261="22",C3261="23"),"16212223",IF(OR(C3261="15",C3261="17",C3261="24",C3261="25"),"15172425",C3261))),IF(V3261="CEBAS","UNICO",IF(VALUE(C3261)&lt;=11,"AMBA","INTERIOR")))))</f>
        <v/>
      </c>
      <c r="X3261" s="20" t="str">
        <f>+IF(V3261="","-",CONCATENATE(V3261,"_",W3261))</f>
        <v>-</v>
      </c>
      <c r="Y3261" s="59">
        <v>0.18856549552745289</v>
      </c>
      <c r="Z3261" t="str">
        <f>+IFERROR(VLOOKUP(H3261,#REF!,2,FALSE),"-")</f>
        <v>-</v>
      </c>
      <c r="AA3261" t="s">
        <v>2393</v>
      </c>
      <c r="AB3261" t="str">
        <f>+IF(W3261="","-",IF(W3261="UNICO","CENSO","MUESTRA"))</f>
        <v>-</v>
      </c>
      <c r="AC3261" t="s">
        <v>2397</v>
      </c>
      <c r="AD3261" t="s">
        <v>134</v>
      </c>
    </row>
    <row r="3262" spans="1:30" x14ac:dyDescent="0.25">
      <c r="A3262" s="5" t="str">
        <f t="shared" si="50"/>
        <v>0111DC0726</v>
      </c>
      <c r="B3262" s="23" t="s">
        <v>2119</v>
      </c>
      <c r="C3262" t="s">
        <v>246</v>
      </c>
      <c r="D3262" t="s">
        <v>575</v>
      </c>
      <c r="E3262" t="s">
        <v>1794</v>
      </c>
      <c r="F3262">
        <v>605130</v>
      </c>
      <c r="G3262">
        <v>3</v>
      </c>
      <c r="H3262" t="s">
        <v>1818</v>
      </c>
      <c r="I3262" t="s">
        <v>20</v>
      </c>
      <c r="J3262" t="s">
        <v>39</v>
      </c>
      <c r="K3262" t="s">
        <v>40</v>
      </c>
      <c r="L3262" t="s">
        <v>1811</v>
      </c>
      <c r="M3262" t="s">
        <v>18142</v>
      </c>
      <c r="N3262" t="s">
        <v>22</v>
      </c>
      <c r="O3262" t="s">
        <v>23</v>
      </c>
      <c r="P3262" t="s">
        <v>26</v>
      </c>
      <c r="Q3262" t="s">
        <v>27</v>
      </c>
      <c r="R3262" s="13">
        <v>14</v>
      </c>
      <c r="S3262" s="13">
        <v>1</v>
      </c>
      <c r="T3262" s="21">
        <v>0</v>
      </c>
      <c r="U3262" t="s">
        <v>2113</v>
      </c>
      <c r="W3262" t="str">
        <f>+IF(V3262="","",IF(MID(V3262,1,3)="ECE","UNICO",IF(V3262="FINES",CONCATENATE("R",IF(OR(C3262="16",C3262="21",C3262="22",C3262="23"),"16212223",IF(OR(C3262="15",C3262="17",C3262="24",C3262="25"),"15172425",C3262))),IF(V3262="CEBAS","UNICO",IF(VALUE(C3262)&lt;=11,"AMBA","INTERIOR")))))</f>
        <v/>
      </c>
      <c r="X3262" s="20" t="str">
        <f>+IF(V3262="","-",CONCATENATE(V3262,"_",W3262))</f>
        <v>-</v>
      </c>
      <c r="Y3262" s="59">
        <v>0.1895962385712443</v>
      </c>
      <c r="Z3262" t="str">
        <f>+IFERROR(VLOOKUP(H3262,#REF!,2,FALSE),"-")</f>
        <v>-</v>
      </c>
      <c r="AA3262" t="s">
        <v>2393</v>
      </c>
      <c r="AB3262" t="str">
        <f>+IF(W3262="","-",IF(W3262="UNICO","CENSO","MUESTRA"))</f>
        <v>-</v>
      </c>
      <c r="AC3262" t="s">
        <v>2397</v>
      </c>
      <c r="AD3262" t="s">
        <v>134</v>
      </c>
    </row>
    <row r="3263" spans="1:30" x14ac:dyDescent="0.25">
      <c r="A3263" s="5" t="str">
        <f t="shared" si="50"/>
        <v>0107DC0702</v>
      </c>
      <c r="B3263" s="23" t="s">
        <v>2119</v>
      </c>
      <c r="C3263" t="s">
        <v>417</v>
      </c>
      <c r="D3263" t="s">
        <v>532</v>
      </c>
      <c r="E3263" t="s">
        <v>1757</v>
      </c>
      <c r="F3263">
        <v>612051</v>
      </c>
      <c r="G3263">
        <v>1</v>
      </c>
      <c r="H3263" t="s">
        <v>1758</v>
      </c>
      <c r="I3263" t="s">
        <v>20</v>
      </c>
      <c r="J3263" t="s">
        <v>39</v>
      </c>
      <c r="K3263" t="s">
        <v>40</v>
      </c>
      <c r="L3263" t="s">
        <v>1759</v>
      </c>
      <c r="M3263" t="s">
        <v>18143</v>
      </c>
      <c r="N3263" t="s">
        <v>22</v>
      </c>
      <c r="O3263" t="s">
        <v>23</v>
      </c>
      <c r="P3263" t="s">
        <v>26</v>
      </c>
      <c r="Q3263" t="s">
        <v>27</v>
      </c>
      <c r="R3263" s="13">
        <v>46</v>
      </c>
      <c r="S3263" s="13">
        <v>2</v>
      </c>
      <c r="T3263" s="21">
        <v>0</v>
      </c>
      <c r="U3263" t="s">
        <v>2113</v>
      </c>
      <c r="W3263" t="str">
        <f>+IF(V3263="","",IF(MID(V3263,1,3)="ECE","UNICO",IF(V3263="FINES",CONCATENATE("R",IF(OR(C3263="16",C3263="21",C3263="22",C3263="23"),"16212223",IF(OR(C3263="15",C3263="17",C3263="24",C3263="25"),"15172425",C3263))),IF(V3263="CEBAS","UNICO",IF(VALUE(C3263)&lt;=11,"AMBA","INTERIOR")))))</f>
        <v/>
      </c>
      <c r="X3263" s="20" t="str">
        <f>+IF(V3263="","-",CONCATENATE(V3263,"_",W3263))</f>
        <v>-</v>
      </c>
      <c r="Y3263" s="59">
        <v>0.1904126425322733</v>
      </c>
      <c r="Z3263" t="str">
        <f>+IFERROR(VLOOKUP(H3263,#REF!,2,FALSE),"-")</f>
        <v>-</v>
      </c>
      <c r="AA3263" t="s">
        <v>2394</v>
      </c>
      <c r="AB3263" t="str">
        <f>+IF(W3263="","-",IF(W3263="UNICO","CENSO","MUESTRA"))</f>
        <v>-</v>
      </c>
      <c r="AC3263" t="s">
        <v>2398</v>
      </c>
      <c r="AD3263" t="s">
        <v>134</v>
      </c>
    </row>
    <row r="3264" spans="1:30" x14ac:dyDescent="0.25">
      <c r="A3264" s="5" t="str">
        <f t="shared" si="50"/>
        <v>0077DC0708</v>
      </c>
      <c r="B3264" s="23" t="s">
        <v>2119</v>
      </c>
      <c r="C3264" t="s">
        <v>157</v>
      </c>
      <c r="D3264" t="s">
        <v>387</v>
      </c>
      <c r="E3264" t="s">
        <v>1380</v>
      </c>
      <c r="F3264">
        <v>613647</v>
      </c>
      <c r="G3264">
        <v>3</v>
      </c>
      <c r="H3264" t="s">
        <v>1385</v>
      </c>
      <c r="I3264" t="s">
        <v>20</v>
      </c>
      <c r="J3264" t="s">
        <v>39</v>
      </c>
      <c r="K3264" t="s">
        <v>40</v>
      </c>
      <c r="L3264" t="s">
        <v>1386</v>
      </c>
      <c r="M3264" t="s">
        <v>18144</v>
      </c>
      <c r="N3264" t="s">
        <v>22</v>
      </c>
      <c r="O3264" t="s">
        <v>23</v>
      </c>
      <c r="P3264" t="s">
        <v>26</v>
      </c>
      <c r="Q3264" t="s">
        <v>27</v>
      </c>
      <c r="R3264" s="13">
        <v>18</v>
      </c>
      <c r="S3264" s="13">
        <v>1</v>
      </c>
      <c r="T3264" s="21">
        <v>0</v>
      </c>
      <c r="U3264" t="s">
        <v>2113</v>
      </c>
      <c r="W3264" t="str">
        <f>+IF(V3264="","",IF(MID(V3264,1,3)="ECE","UNICO",IF(V3264="FINES",CONCATENATE("R",IF(OR(C3264="16",C3264="21",C3264="22",C3264="23"),"16212223",IF(OR(C3264="15",C3264="17",C3264="24",C3264="25"),"15172425",C3264))),IF(V3264="CEBAS","UNICO",IF(VALUE(C3264)&lt;=11,"AMBA","INTERIOR")))))</f>
        <v/>
      </c>
      <c r="X3264" s="20" t="str">
        <f>+IF(V3264="","-",CONCATENATE(V3264,"_",W3264))</f>
        <v>-</v>
      </c>
      <c r="Y3264" s="59">
        <v>0.19069784755508101</v>
      </c>
      <c r="Z3264" t="str">
        <f>+IFERROR(VLOOKUP(H3264,#REF!,2,FALSE),"-")</f>
        <v>-</v>
      </c>
      <c r="AA3264" t="s">
        <v>2394</v>
      </c>
      <c r="AB3264" t="str">
        <f>+IF(W3264="","-",IF(W3264="UNICO","CENSO","MUESTRA"))</f>
        <v>-</v>
      </c>
      <c r="AC3264" t="s">
        <v>2398</v>
      </c>
      <c r="AD3264" t="s">
        <v>134</v>
      </c>
    </row>
    <row r="3265" spans="1:30" x14ac:dyDescent="0.25">
      <c r="A3265" s="5" t="str">
        <f t="shared" si="50"/>
        <v>0051DC0703</v>
      </c>
      <c r="B3265" s="23" t="s">
        <v>2119</v>
      </c>
      <c r="C3265" t="s">
        <v>159</v>
      </c>
      <c r="D3265" t="s">
        <v>842</v>
      </c>
      <c r="E3265" t="s">
        <v>843</v>
      </c>
      <c r="F3265">
        <v>604820</v>
      </c>
      <c r="G3265">
        <v>0</v>
      </c>
      <c r="H3265" t="s">
        <v>846</v>
      </c>
      <c r="I3265" t="s">
        <v>20</v>
      </c>
      <c r="J3265" t="s">
        <v>39</v>
      </c>
      <c r="K3265" t="s">
        <v>21</v>
      </c>
      <c r="M3265" t="s">
        <v>18145</v>
      </c>
      <c r="N3265" t="s">
        <v>22</v>
      </c>
      <c r="O3265" t="s">
        <v>23</v>
      </c>
      <c r="P3265" t="s">
        <v>26</v>
      </c>
      <c r="Q3265" t="s">
        <v>27</v>
      </c>
      <c r="R3265" s="13">
        <v>10</v>
      </c>
      <c r="S3265" s="13">
        <v>1</v>
      </c>
      <c r="T3265" s="21">
        <v>0</v>
      </c>
      <c r="U3265" t="s">
        <v>2113</v>
      </c>
      <c r="W3265" t="str">
        <f>+IF(V3265="","",IF(MID(V3265,1,3)="ECE","UNICO",IF(V3265="FINES",CONCATENATE("R",IF(OR(C3265="16",C3265="21",C3265="22",C3265="23"),"16212223",IF(OR(C3265="15",C3265="17",C3265="24",C3265="25"),"15172425",C3265))),IF(V3265="CEBAS","UNICO",IF(VALUE(C3265)&lt;=11,"AMBA","INTERIOR")))))</f>
        <v/>
      </c>
      <c r="X3265" s="20" t="str">
        <f>+IF(V3265="","-",CONCATENATE(V3265,"_",W3265))</f>
        <v>-</v>
      </c>
      <c r="Y3265" s="59">
        <v>0.19100751374897201</v>
      </c>
      <c r="Z3265" t="str">
        <f>+IFERROR(VLOOKUP(H3265,#REF!,2,FALSE),"-")</f>
        <v>-</v>
      </c>
      <c r="AA3265" t="s">
        <v>2394</v>
      </c>
      <c r="AB3265" t="str">
        <f>+IF(W3265="","-",IF(W3265="UNICO","CENSO","MUESTRA"))</f>
        <v>-</v>
      </c>
      <c r="AC3265" t="s">
        <v>2397</v>
      </c>
      <c r="AD3265" t="s">
        <v>134</v>
      </c>
    </row>
    <row r="3266" spans="1:30" x14ac:dyDescent="0.25">
      <c r="A3266" s="5" t="str">
        <f t="shared" si="50"/>
        <v>0084DC0701</v>
      </c>
      <c r="B3266" s="23" t="s">
        <v>2119</v>
      </c>
      <c r="C3266" t="s">
        <v>159</v>
      </c>
      <c r="D3266" t="s">
        <v>849</v>
      </c>
      <c r="E3266" t="s">
        <v>1469</v>
      </c>
      <c r="F3266">
        <v>602999</v>
      </c>
      <c r="G3266">
        <v>0</v>
      </c>
      <c r="H3266" t="s">
        <v>1470</v>
      </c>
      <c r="I3266" t="s">
        <v>20</v>
      </c>
      <c r="J3266" t="s">
        <v>39</v>
      </c>
      <c r="K3266" t="s">
        <v>21</v>
      </c>
      <c r="M3266" t="s">
        <v>18146</v>
      </c>
      <c r="N3266" t="s">
        <v>22</v>
      </c>
      <c r="O3266" t="s">
        <v>23</v>
      </c>
      <c r="P3266" t="s">
        <v>26</v>
      </c>
      <c r="Q3266" t="s">
        <v>27</v>
      </c>
      <c r="R3266" s="13">
        <v>4</v>
      </c>
      <c r="S3266" s="13">
        <v>1</v>
      </c>
      <c r="T3266" s="21">
        <v>0</v>
      </c>
      <c r="U3266" t="s">
        <v>2113</v>
      </c>
      <c r="W3266" t="str">
        <f>+IF(V3266="","",IF(MID(V3266,1,3)="ECE","UNICO",IF(V3266="FINES",CONCATENATE("R",IF(OR(C3266="16",C3266="21",C3266="22",C3266="23"),"16212223",IF(OR(C3266="15",C3266="17",C3266="24",C3266="25"),"15172425",C3266))),IF(V3266="CEBAS","UNICO",IF(VALUE(C3266)&lt;=11,"AMBA","INTERIOR")))))</f>
        <v/>
      </c>
      <c r="X3266" s="20" t="str">
        <f>+IF(V3266="","-",CONCATENATE(V3266,"_",W3266))</f>
        <v>-</v>
      </c>
      <c r="Y3266" s="59">
        <v>0.1935015550336322</v>
      </c>
      <c r="Z3266" t="str">
        <f>+IFERROR(VLOOKUP(H3266,#REF!,2,FALSE),"-")</f>
        <v>-</v>
      </c>
      <c r="AA3266" t="s">
        <v>2394</v>
      </c>
      <c r="AB3266" t="str">
        <f>+IF(W3266="","-",IF(W3266="UNICO","CENSO","MUESTRA"))</f>
        <v>-</v>
      </c>
      <c r="AC3266" t="s">
        <v>2397</v>
      </c>
      <c r="AD3266" t="s">
        <v>134</v>
      </c>
    </row>
    <row r="3267" spans="1:30" x14ac:dyDescent="0.25">
      <c r="A3267" s="5" t="str">
        <f t="shared" ref="A3267:A3330" si="51">+H3267</f>
        <v>0069DC0733</v>
      </c>
      <c r="B3267" s="23" t="s">
        <v>2119</v>
      </c>
      <c r="C3267" t="s">
        <v>1079</v>
      </c>
      <c r="D3267" t="s">
        <v>1077</v>
      </c>
      <c r="E3267" t="s">
        <v>1078</v>
      </c>
      <c r="F3267">
        <v>610535</v>
      </c>
      <c r="G3267">
        <v>3</v>
      </c>
      <c r="H3267" t="s">
        <v>1116</v>
      </c>
      <c r="I3267" t="s">
        <v>20</v>
      </c>
      <c r="J3267" t="s">
        <v>39</v>
      </c>
      <c r="K3267" t="s">
        <v>40</v>
      </c>
      <c r="L3267" t="s">
        <v>1095</v>
      </c>
      <c r="M3267" t="s">
        <v>18147</v>
      </c>
      <c r="N3267" t="s">
        <v>22</v>
      </c>
      <c r="O3267" t="s">
        <v>23</v>
      </c>
      <c r="P3267" t="s">
        <v>26</v>
      </c>
      <c r="Q3267" t="s">
        <v>27</v>
      </c>
      <c r="R3267" s="13">
        <v>12</v>
      </c>
      <c r="S3267" s="13">
        <v>1</v>
      </c>
      <c r="T3267" s="21">
        <v>0</v>
      </c>
      <c r="U3267" t="s">
        <v>2113</v>
      </c>
      <c r="W3267" t="str">
        <f>+IF(V3267="","",IF(MID(V3267,1,3)="ECE","UNICO",IF(V3267="FINES",CONCATENATE("R",IF(OR(C3267="16",C3267="21",C3267="22",C3267="23"),"16212223",IF(OR(C3267="15",C3267="17",C3267="24",C3267="25"),"15172425",C3267))),IF(V3267="CEBAS","UNICO",IF(VALUE(C3267)&lt;=11,"AMBA","INTERIOR")))))</f>
        <v/>
      </c>
      <c r="X3267" s="20" t="str">
        <f>+IF(V3267="","-",CONCATENATE(V3267,"_",W3267))</f>
        <v>-</v>
      </c>
      <c r="Y3267" s="59">
        <v>0.19410609867837689</v>
      </c>
      <c r="Z3267" t="str">
        <f>+IFERROR(VLOOKUP(H3267,#REF!,2,FALSE),"-")</f>
        <v>-</v>
      </c>
      <c r="AA3267" t="s">
        <v>2393</v>
      </c>
      <c r="AB3267" t="str">
        <f>+IF(W3267="","-",IF(W3267="UNICO","CENSO","MUESTRA"))</f>
        <v>-</v>
      </c>
      <c r="AC3267" t="s">
        <v>2398</v>
      </c>
      <c r="AD3267" t="s">
        <v>134</v>
      </c>
    </row>
    <row r="3268" spans="1:30" x14ac:dyDescent="0.25">
      <c r="A3268" s="5" t="str">
        <f t="shared" si="51"/>
        <v>2005DM9000</v>
      </c>
      <c r="B3268" s="23" t="s">
        <v>2119</v>
      </c>
      <c r="C3268" t="s">
        <v>246</v>
      </c>
      <c r="D3268" t="s">
        <v>243</v>
      </c>
      <c r="E3268" t="s">
        <v>245</v>
      </c>
      <c r="F3268">
        <v>624498</v>
      </c>
      <c r="G3268">
        <v>0</v>
      </c>
      <c r="H3268" t="s">
        <v>283</v>
      </c>
      <c r="I3268" t="s">
        <v>143</v>
      </c>
      <c r="J3268" t="s">
        <v>90</v>
      </c>
      <c r="K3268" t="s">
        <v>21</v>
      </c>
      <c r="M3268" t="s">
        <v>284</v>
      </c>
      <c r="N3268" t="s">
        <v>22</v>
      </c>
      <c r="O3268" t="s">
        <v>82</v>
      </c>
      <c r="P3268" t="s">
        <v>26</v>
      </c>
      <c r="Q3268" t="s">
        <v>92</v>
      </c>
      <c r="R3268" s="13">
        <v>36</v>
      </c>
      <c r="S3268" s="13">
        <v>2</v>
      </c>
      <c r="T3268" s="21">
        <v>0</v>
      </c>
      <c r="U3268" t="s">
        <v>2112</v>
      </c>
      <c r="W3268" t="str">
        <f>+IF(V3268="","",IF(MID(V3268,1,3)="ECE","UNICO",IF(V3268="FINES",CONCATENATE("R",IF(OR(C3268="16",C3268="21",C3268="22",C3268="23"),"16212223",IF(OR(C3268="15",C3268="17",C3268="24",C3268="25"),"15172425",C3268))),IF(V3268="CEBAS","UNICO",IF(VALUE(C3268)&lt;=11,"AMBA","INTERIOR")))))</f>
        <v/>
      </c>
      <c r="X3268" s="20" t="str">
        <f>+IF(V3268="","-",CONCATENATE(V3268,"_",W3268))</f>
        <v>-</v>
      </c>
      <c r="Y3268" s="59">
        <v>0.19498351275136599</v>
      </c>
      <c r="Z3268" t="str">
        <f>+IFERROR(VLOOKUP(H3268,#REF!,2,FALSE),"-")</f>
        <v>-</v>
      </c>
      <c r="AA3268" t="s">
        <v>2393</v>
      </c>
      <c r="AB3268" t="str">
        <f>+IF(W3268="","-",IF(W3268="UNICO","CENSO","MUESTRA"))</f>
        <v>-</v>
      </c>
      <c r="AC3268" t="s">
        <v>2397</v>
      </c>
      <c r="AD3268" t="s">
        <v>134</v>
      </c>
    </row>
    <row r="3269" spans="1:30" x14ac:dyDescent="0.25">
      <c r="A3269" s="5" t="str">
        <f t="shared" si="51"/>
        <v>0100DC0708</v>
      </c>
      <c r="B3269" s="23" t="s">
        <v>2119</v>
      </c>
      <c r="C3269" t="s">
        <v>1245</v>
      </c>
      <c r="D3269" t="s">
        <v>876</v>
      </c>
      <c r="E3269" t="s">
        <v>1674</v>
      </c>
      <c r="F3269">
        <v>613680</v>
      </c>
      <c r="G3269">
        <v>1</v>
      </c>
      <c r="H3269" t="s">
        <v>1679</v>
      </c>
      <c r="I3269" t="s">
        <v>20</v>
      </c>
      <c r="J3269" t="s">
        <v>39</v>
      </c>
      <c r="K3269" t="s">
        <v>40</v>
      </c>
      <c r="L3269" t="s">
        <v>1680</v>
      </c>
      <c r="M3269" t="s">
        <v>18148</v>
      </c>
      <c r="N3269" t="s">
        <v>22</v>
      </c>
      <c r="O3269" t="s">
        <v>23</v>
      </c>
      <c r="P3269" t="s">
        <v>26</v>
      </c>
      <c r="Q3269" t="s">
        <v>27</v>
      </c>
      <c r="R3269" s="13">
        <v>12</v>
      </c>
      <c r="S3269" s="13">
        <v>1</v>
      </c>
      <c r="T3269" s="21">
        <v>0</v>
      </c>
      <c r="U3269" t="s">
        <v>2113</v>
      </c>
      <c r="W3269" t="str">
        <f>+IF(V3269="","",IF(MID(V3269,1,3)="ECE","UNICO",IF(V3269="FINES",CONCATENATE("R",IF(OR(C3269="16",C3269="21",C3269="22",C3269="23"),"16212223",IF(OR(C3269="15",C3269="17",C3269="24",C3269="25"),"15172425",C3269))),IF(V3269="CEBAS","UNICO",IF(VALUE(C3269)&lt;=11,"AMBA","INTERIOR")))))</f>
        <v/>
      </c>
      <c r="X3269" s="20" t="str">
        <f>+IF(V3269="","-",CONCATENATE(V3269,"_",W3269))</f>
        <v>-</v>
      </c>
      <c r="Y3269" s="59">
        <v>0.20117901244925129</v>
      </c>
      <c r="Z3269" t="str">
        <f>+IFERROR(VLOOKUP(H3269,#REF!,2,FALSE),"-")</f>
        <v>-</v>
      </c>
      <c r="AA3269" t="s">
        <v>2393</v>
      </c>
      <c r="AB3269" t="str">
        <f>+IF(W3269="","-",IF(W3269="UNICO","CENSO","MUESTRA"))</f>
        <v>-</v>
      </c>
      <c r="AC3269" t="s">
        <v>2398</v>
      </c>
      <c r="AD3269" t="s">
        <v>134</v>
      </c>
    </row>
    <row r="3270" spans="1:30" x14ac:dyDescent="0.25">
      <c r="A3270" s="5" t="str">
        <f t="shared" si="51"/>
        <v>0097DC0717</v>
      </c>
      <c r="B3270" s="23" t="s">
        <v>2119</v>
      </c>
      <c r="C3270" t="s">
        <v>88</v>
      </c>
      <c r="D3270" t="s">
        <v>1620</v>
      </c>
      <c r="E3270" t="s">
        <v>1621</v>
      </c>
      <c r="F3270">
        <v>600849</v>
      </c>
      <c r="G3270">
        <v>2</v>
      </c>
      <c r="H3270" t="s">
        <v>1638</v>
      </c>
      <c r="I3270" t="s">
        <v>20</v>
      </c>
      <c r="J3270" t="s">
        <v>39</v>
      </c>
      <c r="K3270" t="s">
        <v>40</v>
      </c>
      <c r="L3270" t="s">
        <v>1633</v>
      </c>
      <c r="M3270" t="s">
        <v>18149</v>
      </c>
      <c r="N3270" t="s">
        <v>22</v>
      </c>
      <c r="O3270" t="s">
        <v>23</v>
      </c>
      <c r="P3270" t="s">
        <v>26</v>
      </c>
      <c r="Q3270" t="s">
        <v>27</v>
      </c>
      <c r="R3270" s="13">
        <v>12</v>
      </c>
      <c r="S3270" s="13">
        <v>1</v>
      </c>
      <c r="T3270" s="21">
        <v>0</v>
      </c>
      <c r="U3270" t="s">
        <v>2113</v>
      </c>
      <c r="W3270" t="str">
        <f>+IF(V3270="","",IF(MID(V3270,1,3)="ECE","UNICO",IF(V3270="FINES",CONCATENATE("R",IF(OR(C3270="16",C3270="21",C3270="22",C3270="23"),"16212223",IF(OR(C3270="15",C3270="17",C3270="24",C3270="25"),"15172425",C3270))),IF(V3270="CEBAS","UNICO",IF(VALUE(C3270)&lt;=11,"AMBA","INTERIOR")))))</f>
        <v/>
      </c>
      <c r="X3270" s="20" t="str">
        <f>+IF(V3270="","-",CONCATENATE(V3270,"_",W3270))</f>
        <v>-</v>
      </c>
      <c r="Y3270" s="59">
        <v>0.2095560359378015</v>
      </c>
      <c r="Z3270" t="str">
        <f>+IFERROR(VLOOKUP(H3270,#REF!,2,FALSE),"-")</f>
        <v>-</v>
      </c>
      <c r="AA3270" t="s">
        <v>2394</v>
      </c>
      <c r="AB3270" t="str">
        <f>+IF(W3270="","-",IF(W3270="UNICO","CENSO","MUESTRA"))</f>
        <v>-</v>
      </c>
      <c r="AC3270" t="s">
        <v>2398</v>
      </c>
      <c r="AD3270" t="s">
        <v>134</v>
      </c>
    </row>
    <row r="3271" spans="1:30" x14ac:dyDescent="0.25">
      <c r="A3271" s="5" t="str">
        <f t="shared" si="51"/>
        <v>0001DA0173</v>
      </c>
      <c r="B3271" s="23" t="s">
        <v>2119</v>
      </c>
      <c r="C3271" t="s">
        <v>19</v>
      </c>
      <c r="D3271" t="s">
        <v>17</v>
      </c>
      <c r="E3271" t="s">
        <v>18</v>
      </c>
      <c r="F3271">
        <v>614455</v>
      </c>
      <c r="G3271">
        <v>0</v>
      </c>
      <c r="H3271" t="s">
        <v>34</v>
      </c>
      <c r="I3271" t="s">
        <v>20</v>
      </c>
      <c r="J3271" t="s">
        <v>25</v>
      </c>
      <c r="K3271" t="s">
        <v>21</v>
      </c>
      <c r="M3271" t="s">
        <v>18150</v>
      </c>
      <c r="N3271" t="s">
        <v>22</v>
      </c>
      <c r="O3271" t="s">
        <v>23</v>
      </c>
      <c r="P3271" t="s">
        <v>26</v>
      </c>
      <c r="Q3271" t="s">
        <v>27</v>
      </c>
      <c r="R3271" s="13">
        <v>7</v>
      </c>
      <c r="S3271" s="13">
        <v>1</v>
      </c>
      <c r="T3271" s="21">
        <v>0</v>
      </c>
      <c r="U3271" t="s">
        <v>2113</v>
      </c>
      <c r="W3271" t="str">
        <f>+IF(V3271="","",IF(MID(V3271,1,3)="ECE","UNICO",IF(V3271="FINES",CONCATENATE("R",IF(OR(C3271="16",C3271="21",C3271="22",C3271="23"),"16212223",IF(OR(C3271="15",C3271="17",C3271="24",C3271="25"),"15172425",C3271))),IF(V3271="CEBAS","UNICO",IF(VALUE(C3271)&lt;=11,"AMBA","INTERIOR")))))</f>
        <v/>
      </c>
      <c r="X3271" s="20" t="str">
        <f>+IF(V3271="","-",CONCATENATE(V3271,"_",W3271))</f>
        <v>-</v>
      </c>
      <c r="Y3271" s="59">
        <v>0.20984576662649981</v>
      </c>
      <c r="Z3271" t="str">
        <f>+IFERROR(VLOOKUP(H3271,#REF!,2,FALSE),"-")</f>
        <v>-</v>
      </c>
      <c r="AA3271" t="s">
        <v>2393</v>
      </c>
      <c r="AB3271" t="str">
        <f>+IF(W3271="","-",IF(W3271="UNICO","CENSO","MUESTRA"))</f>
        <v>-</v>
      </c>
      <c r="AC3271" t="s">
        <v>2398</v>
      </c>
      <c r="AD3271" t="s">
        <v>134</v>
      </c>
    </row>
    <row r="3272" spans="1:30" x14ac:dyDescent="0.25">
      <c r="A3272" s="5" t="str">
        <f t="shared" si="51"/>
        <v>4083MS7646</v>
      </c>
      <c r="B3272" s="23" t="s">
        <v>2119</v>
      </c>
      <c r="C3272" t="s">
        <v>158</v>
      </c>
      <c r="D3272" t="s">
        <v>1445</v>
      </c>
      <c r="E3272" t="s">
        <v>1446</v>
      </c>
      <c r="F3272">
        <v>623359</v>
      </c>
      <c r="G3272">
        <v>0</v>
      </c>
      <c r="H3272" t="s">
        <v>1467</v>
      </c>
      <c r="I3272" t="s">
        <v>146</v>
      </c>
      <c r="J3272" t="s">
        <v>138</v>
      </c>
      <c r="K3272" t="s">
        <v>21</v>
      </c>
      <c r="M3272" t="s">
        <v>1468</v>
      </c>
      <c r="N3272" t="s">
        <v>22</v>
      </c>
      <c r="O3272" t="s">
        <v>23</v>
      </c>
      <c r="P3272" t="s">
        <v>26</v>
      </c>
      <c r="Q3272" t="s">
        <v>92</v>
      </c>
      <c r="R3272" s="13">
        <v>428</v>
      </c>
      <c r="S3272" s="13">
        <v>3</v>
      </c>
      <c r="T3272" s="21">
        <v>0</v>
      </c>
      <c r="U3272" t="s">
        <v>2112</v>
      </c>
      <c r="W3272" t="str">
        <f>+IF(V3272="","",IF(MID(V3272,1,3)="ECE","UNICO",IF(V3272="FINES",CONCATENATE("R",IF(OR(C3272="16",C3272="21",C3272="22",C3272="23"),"16212223",IF(OR(C3272="15",C3272="17",C3272="24",C3272="25"),"15172425",C3272))),IF(V3272="CEBAS","UNICO",IF(VALUE(C3272)&lt;=11,"AMBA","INTERIOR")))))</f>
        <v/>
      </c>
      <c r="X3272" s="20" t="str">
        <f>+IF(V3272="","-",CONCATENATE(V3272,"_",W3272))</f>
        <v>-</v>
      </c>
      <c r="Y3272" s="59">
        <v>0.21196249458524921</v>
      </c>
      <c r="Z3272" t="str">
        <f>+IFERROR(VLOOKUP(H3272,#REF!,2,FALSE),"-")</f>
        <v>-</v>
      </c>
      <c r="AA3272" t="s">
        <v>2393</v>
      </c>
      <c r="AB3272" t="str">
        <f>+IF(W3272="","-",IF(W3272="UNICO","CENSO","MUESTRA"))</f>
        <v>-</v>
      </c>
      <c r="AC3272" t="s">
        <v>2397</v>
      </c>
      <c r="AD3272" t="s">
        <v>134</v>
      </c>
    </row>
    <row r="3273" spans="1:30" x14ac:dyDescent="0.25">
      <c r="A3273" s="5" t="str">
        <f t="shared" si="51"/>
        <v>0026DC0706</v>
      </c>
      <c r="B3273" s="23" t="s">
        <v>2119</v>
      </c>
      <c r="C3273" t="s">
        <v>83</v>
      </c>
      <c r="D3273" t="s">
        <v>516</v>
      </c>
      <c r="E3273" t="s">
        <v>517</v>
      </c>
      <c r="F3273">
        <v>608058</v>
      </c>
      <c r="G3273">
        <v>3</v>
      </c>
      <c r="H3273" t="s">
        <v>522</v>
      </c>
      <c r="I3273" t="s">
        <v>20</v>
      </c>
      <c r="J3273" t="s">
        <v>39</v>
      </c>
      <c r="K3273" t="s">
        <v>40</v>
      </c>
      <c r="L3273" t="s">
        <v>520</v>
      </c>
      <c r="M3273" t="s">
        <v>18151</v>
      </c>
      <c r="N3273" t="s">
        <v>22</v>
      </c>
      <c r="O3273" t="s">
        <v>23</v>
      </c>
      <c r="P3273" t="s">
        <v>26</v>
      </c>
      <c r="Q3273" t="s">
        <v>27</v>
      </c>
      <c r="R3273" s="13">
        <v>39</v>
      </c>
      <c r="S3273" s="13">
        <v>3</v>
      </c>
      <c r="T3273" s="21">
        <v>0</v>
      </c>
      <c r="U3273" t="s">
        <v>2113</v>
      </c>
      <c r="W3273" t="str">
        <f>+IF(V3273="","",IF(MID(V3273,1,3)="ECE","UNICO",IF(V3273="FINES",CONCATENATE("R",IF(OR(C3273="16",C3273="21",C3273="22",C3273="23"),"16212223",IF(OR(C3273="15",C3273="17",C3273="24",C3273="25"),"15172425",C3273))),IF(V3273="CEBAS","UNICO",IF(VALUE(C3273)&lt;=11,"AMBA","INTERIOR")))))</f>
        <v/>
      </c>
      <c r="X3273" s="20" t="str">
        <f>+IF(V3273="","-",CONCATENATE(V3273,"_",W3273))</f>
        <v>-</v>
      </c>
      <c r="Y3273" s="59">
        <v>0.2123846294912132</v>
      </c>
      <c r="Z3273" t="str">
        <f>+IFERROR(VLOOKUP(H3273,#REF!,2,FALSE),"-")</f>
        <v>-</v>
      </c>
      <c r="AA3273" t="s">
        <v>2394</v>
      </c>
      <c r="AB3273" t="str">
        <f>+IF(W3273="","-",IF(W3273="UNICO","CENSO","MUESTRA"))</f>
        <v>-</v>
      </c>
      <c r="AC3273" t="s">
        <v>2398</v>
      </c>
      <c r="AD3273" t="s">
        <v>134</v>
      </c>
    </row>
    <row r="3274" spans="1:30" x14ac:dyDescent="0.25">
      <c r="A3274" s="5" t="str">
        <f t="shared" si="51"/>
        <v>0069DC0746</v>
      </c>
      <c r="B3274" s="23" t="s">
        <v>2119</v>
      </c>
      <c r="C3274" t="s">
        <v>1079</v>
      </c>
      <c r="D3274" t="s">
        <v>1077</v>
      </c>
      <c r="E3274" t="s">
        <v>1078</v>
      </c>
      <c r="F3274">
        <v>608176</v>
      </c>
      <c r="G3274">
        <v>3</v>
      </c>
      <c r="H3274" t="s">
        <v>1132</v>
      </c>
      <c r="I3274" t="s">
        <v>20</v>
      </c>
      <c r="J3274" t="s">
        <v>39</v>
      </c>
      <c r="K3274" t="s">
        <v>40</v>
      </c>
      <c r="L3274" t="s">
        <v>1124</v>
      </c>
      <c r="M3274" t="s">
        <v>18152</v>
      </c>
      <c r="N3274" t="s">
        <v>22</v>
      </c>
      <c r="O3274" t="s">
        <v>23</v>
      </c>
      <c r="P3274" t="s">
        <v>26</v>
      </c>
      <c r="Q3274" t="s">
        <v>27</v>
      </c>
      <c r="R3274" s="13">
        <v>77</v>
      </c>
      <c r="S3274" s="13">
        <v>3</v>
      </c>
      <c r="T3274" s="21">
        <v>0</v>
      </c>
      <c r="U3274" t="s">
        <v>2113</v>
      </c>
      <c r="W3274" t="str">
        <f>+IF(V3274="","",IF(MID(V3274,1,3)="ECE","UNICO",IF(V3274="FINES",CONCATENATE("R",IF(OR(C3274="16",C3274="21",C3274="22",C3274="23"),"16212223",IF(OR(C3274="15",C3274="17",C3274="24",C3274="25"),"15172425",C3274))),IF(V3274="CEBAS","UNICO",IF(VALUE(C3274)&lt;=11,"AMBA","INTERIOR")))))</f>
        <v/>
      </c>
      <c r="X3274" s="20" t="str">
        <f>+IF(V3274="","-",CONCATENATE(V3274,"_",W3274))</f>
        <v>-</v>
      </c>
      <c r="Y3274" s="59">
        <v>0.21443616324349449</v>
      </c>
      <c r="Z3274" t="str">
        <f>+IFERROR(VLOOKUP(H3274,#REF!,2,FALSE),"-")</f>
        <v>-</v>
      </c>
      <c r="AA3274" t="s">
        <v>2393</v>
      </c>
      <c r="AB3274" t="str">
        <f>+IF(W3274="","-",IF(W3274="UNICO","CENSO","MUESTRA"))</f>
        <v>-</v>
      </c>
      <c r="AC3274" t="s">
        <v>2398</v>
      </c>
      <c r="AD3274" t="s">
        <v>134</v>
      </c>
    </row>
    <row r="3275" spans="1:30" x14ac:dyDescent="0.25">
      <c r="A3275" s="5" t="str">
        <f t="shared" si="51"/>
        <v>0069DC0735</v>
      </c>
      <c r="B3275" s="23" t="s">
        <v>2119</v>
      </c>
      <c r="C3275" t="s">
        <v>1079</v>
      </c>
      <c r="D3275" t="s">
        <v>1077</v>
      </c>
      <c r="E3275" t="s">
        <v>1078</v>
      </c>
      <c r="F3275">
        <v>601496</v>
      </c>
      <c r="G3275">
        <v>2</v>
      </c>
      <c r="H3275" t="s">
        <v>1118</v>
      </c>
      <c r="I3275" t="s">
        <v>20</v>
      </c>
      <c r="J3275" t="s">
        <v>39</v>
      </c>
      <c r="K3275" t="s">
        <v>40</v>
      </c>
      <c r="L3275" t="s">
        <v>1101</v>
      </c>
      <c r="M3275" t="s">
        <v>18153</v>
      </c>
      <c r="N3275" t="s">
        <v>22</v>
      </c>
      <c r="O3275" t="s">
        <v>23</v>
      </c>
      <c r="P3275" t="s">
        <v>26</v>
      </c>
      <c r="Q3275" t="s">
        <v>27</v>
      </c>
      <c r="R3275" s="13">
        <v>20</v>
      </c>
      <c r="S3275" s="13">
        <v>2</v>
      </c>
      <c r="T3275" s="21">
        <v>0</v>
      </c>
      <c r="U3275" t="s">
        <v>2113</v>
      </c>
      <c r="W3275" t="str">
        <f>+IF(V3275="","",IF(MID(V3275,1,3)="ECE","UNICO",IF(V3275="FINES",CONCATENATE("R",IF(OR(C3275="16",C3275="21",C3275="22",C3275="23"),"16212223",IF(OR(C3275="15",C3275="17",C3275="24",C3275="25"),"15172425",C3275))),IF(V3275="CEBAS","UNICO",IF(VALUE(C3275)&lt;=11,"AMBA","INTERIOR")))))</f>
        <v/>
      </c>
      <c r="X3275" s="20" t="str">
        <f>+IF(V3275="","-",CONCATENATE(V3275,"_",W3275))</f>
        <v>-</v>
      </c>
      <c r="Y3275" s="59">
        <v>0.21577398680351881</v>
      </c>
      <c r="Z3275" t="str">
        <f>+IFERROR(VLOOKUP(H3275,#REF!,2,FALSE),"-")</f>
        <v>-</v>
      </c>
      <c r="AA3275" t="s">
        <v>2393</v>
      </c>
      <c r="AB3275" t="str">
        <f>+IF(W3275="","-",IF(W3275="UNICO","CENSO","MUESTRA"))</f>
        <v>-</v>
      </c>
      <c r="AC3275" t="s">
        <v>2397</v>
      </c>
      <c r="AD3275" t="s">
        <v>134</v>
      </c>
    </row>
    <row r="3276" spans="1:30" x14ac:dyDescent="0.25">
      <c r="A3276" s="5" t="str">
        <f t="shared" si="51"/>
        <v>4015MM6062</v>
      </c>
      <c r="B3276" s="23" t="s">
        <v>2119</v>
      </c>
      <c r="C3276" t="s">
        <v>158</v>
      </c>
      <c r="D3276" t="s">
        <v>427</v>
      </c>
      <c r="E3276" t="s">
        <v>428</v>
      </c>
      <c r="F3276">
        <v>616675</v>
      </c>
      <c r="G3276">
        <v>0</v>
      </c>
      <c r="H3276" t="s">
        <v>449</v>
      </c>
      <c r="I3276" t="s">
        <v>146</v>
      </c>
      <c r="J3276" t="s">
        <v>137</v>
      </c>
      <c r="K3276" t="s">
        <v>21</v>
      </c>
      <c r="M3276" t="s">
        <v>450</v>
      </c>
      <c r="N3276" t="s">
        <v>22</v>
      </c>
      <c r="O3276" t="s">
        <v>23</v>
      </c>
      <c r="P3276" t="s">
        <v>26</v>
      </c>
      <c r="Q3276" t="s">
        <v>92</v>
      </c>
      <c r="R3276" s="13">
        <v>245</v>
      </c>
      <c r="S3276" s="13">
        <v>6</v>
      </c>
      <c r="T3276" s="21">
        <v>0</v>
      </c>
      <c r="U3276" t="s">
        <v>2112</v>
      </c>
      <c r="W3276" t="str">
        <f>+IF(V3276="","",IF(MID(V3276,1,3)="ECE","UNICO",IF(V3276="FINES",CONCATENATE("R",IF(OR(C3276="16",C3276="21",C3276="22",C3276="23"),"16212223",IF(OR(C3276="15",C3276="17",C3276="24",C3276="25"),"15172425",C3276))),IF(V3276="CEBAS","UNICO",IF(VALUE(C3276)&lt;=11,"AMBA","INTERIOR")))))</f>
        <v/>
      </c>
      <c r="X3276" s="20" t="str">
        <f>+IF(V3276="","-",CONCATENATE(V3276,"_",W3276))</f>
        <v>-</v>
      </c>
      <c r="Y3276" s="59">
        <v>0.21658404512064799</v>
      </c>
      <c r="Z3276" t="str">
        <f>+IFERROR(VLOOKUP(H3276,#REF!,2,FALSE),"-")</f>
        <v>-</v>
      </c>
      <c r="AA3276" t="s">
        <v>2393</v>
      </c>
      <c r="AB3276" t="str">
        <f>+IF(W3276="","-",IF(W3276="UNICO","CENSO","MUESTRA"))</f>
        <v>-</v>
      </c>
      <c r="AC3276" t="s">
        <v>2397</v>
      </c>
      <c r="AD3276" t="s">
        <v>134</v>
      </c>
    </row>
    <row r="3277" spans="1:30" x14ac:dyDescent="0.25">
      <c r="A3277" s="5" t="str">
        <f t="shared" si="51"/>
        <v>0137DC0701</v>
      </c>
      <c r="B3277" s="23" t="s">
        <v>2119</v>
      </c>
      <c r="C3277" t="s">
        <v>142</v>
      </c>
      <c r="D3277" t="s">
        <v>533</v>
      </c>
      <c r="E3277" t="s">
        <v>2108</v>
      </c>
      <c r="F3277">
        <v>603260</v>
      </c>
      <c r="G3277">
        <v>0</v>
      </c>
      <c r="H3277" t="s">
        <v>2109</v>
      </c>
      <c r="I3277" t="s">
        <v>20</v>
      </c>
      <c r="J3277" t="s">
        <v>39</v>
      </c>
      <c r="K3277" t="s">
        <v>21</v>
      </c>
      <c r="M3277" t="s">
        <v>18146</v>
      </c>
      <c r="N3277" t="s">
        <v>22</v>
      </c>
      <c r="O3277" t="s">
        <v>23</v>
      </c>
      <c r="P3277" t="s">
        <v>26</v>
      </c>
      <c r="Q3277" t="s">
        <v>27</v>
      </c>
      <c r="R3277" s="13">
        <v>28</v>
      </c>
      <c r="S3277" s="13">
        <v>3</v>
      </c>
      <c r="T3277" s="21">
        <v>0</v>
      </c>
      <c r="U3277" t="s">
        <v>2113</v>
      </c>
      <c r="W3277" t="str">
        <f>+IF(V3277="","",IF(MID(V3277,1,3)="ECE","UNICO",IF(V3277="FINES",CONCATENATE("R",IF(OR(C3277="16",C3277="21",C3277="22",C3277="23"),"16212223",IF(OR(C3277="15",C3277="17",C3277="24",C3277="25"),"15172425",C3277))),IF(V3277="CEBAS","UNICO",IF(VALUE(C3277)&lt;=11,"AMBA","INTERIOR")))))</f>
        <v/>
      </c>
      <c r="X3277" s="20" t="str">
        <f>+IF(V3277="","-",CONCATENATE(V3277,"_",W3277))</f>
        <v>-</v>
      </c>
      <c r="Y3277" s="59">
        <v>0.21844113971057691</v>
      </c>
      <c r="Z3277" t="str">
        <f>+IFERROR(VLOOKUP(H3277,#REF!,2,FALSE),"-")</f>
        <v>-</v>
      </c>
      <c r="AA3277" t="s">
        <v>2394</v>
      </c>
      <c r="AB3277" t="str">
        <f>+IF(W3277="","-",IF(W3277="UNICO","CENSO","MUESTRA"))</f>
        <v>-</v>
      </c>
      <c r="AC3277" t="s">
        <v>2398</v>
      </c>
      <c r="AD3277" t="s">
        <v>134</v>
      </c>
    </row>
    <row r="3278" spans="1:30" x14ac:dyDescent="0.25">
      <c r="A3278" s="5" t="str">
        <f t="shared" si="51"/>
        <v>0005DC0711</v>
      </c>
      <c r="B3278" s="23" t="s">
        <v>2119</v>
      </c>
      <c r="C3278" t="s">
        <v>246</v>
      </c>
      <c r="D3278" t="s">
        <v>243</v>
      </c>
      <c r="E3278" t="s">
        <v>245</v>
      </c>
      <c r="F3278">
        <v>607346</v>
      </c>
      <c r="G3278">
        <v>1</v>
      </c>
      <c r="H3278" t="s">
        <v>250</v>
      </c>
      <c r="I3278" t="s">
        <v>20</v>
      </c>
      <c r="J3278" t="s">
        <v>39</v>
      </c>
      <c r="K3278" t="s">
        <v>40</v>
      </c>
      <c r="L3278" t="s">
        <v>251</v>
      </c>
      <c r="M3278" t="s">
        <v>18154</v>
      </c>
      <c r="N3278" t="s">
        <v>22</v>
      </c>
      <c r="O3278" t="s">
        <v>23</v>
      </c>
      <c r="P3278" t="s">
        <v>26</v>
      </c>
      <c r="Q3278" t="s">
        <v>27</v>
      </c>
      <c r="R3278" s="13">
        <v>12</v>
      </c>
      <c r="S3278" s="13">
        <v>1</v>
      </c>
      <c r="T3278" s="21">
        <v>0</v>
      </c>
      <c r="U3278" t="s">
        <v>2113</v>
      </c>
      <c r="W3278" t="str">
        <f>+IF(V3278="","",IF(MID(V3278,1,3)="ECE","UNICO",IF(V3278="FINES",CONCATENATE("R",IF(OR(C3278="16",C3278="21",C3278="22",C3278="23"),"16212223",IF(OR(C3278="15",C3278="17",C3278="24",C3278="25"),"15172425",C3278))),IF(V3278="CEBAS","UNICO",IF(VALUE(C3278)&lt;=11,"AMBA","INTERIOR")))))</f>
        <v/>
      </c>
      <c r="X3278" s="20" t="str">
        <f>+IF(V3278="","-",CONCATENATE(V3278,"_",W3278))</f>
        <v>-</v>
      </c>
      <c r="Y3278" s="59">
        <v>0.22080080045594111</v>
      </c>
      <c r="Z3278" t="str">
        <f>+IFERROR(VLOOKUP(H3278,#REF!,2,FALSE),"-")</f>
        <v>-</v>
      </c>
      <c r="AA3278" t="s">
        <v>2393</v>
      </c>
      <c r="AB3278" t="str">
        <f>+IF(W3278="","-",IF(W3278="UNICO","CENSO","MUESTRA"))</f>
        <v>-</v>
      </c>
      <c r="AC3278" t="s">
        <v>2398</v>
      </c>
      <c r="AD3278" t="s">
        <v>134</v>
      </c>
    </row>
    <row r="3279" spans="1:30" x14ac:dyDescent="0.25">
      <c r="A3279" s="5" t="str">
        <f t="shared" si="51"/>
        <v>4005MM7738</v>
      </c>
      <c r="B3279" s="23" t="s">
        <v>2119</v>
      </c>
      <c r="C3279" t="s">
        <v>246</v>
      </c>
      <c r="D3279" t="s">
        <v>243</v>
      </c>
      <c r="E3279" t="s">
        <v>245</v>
      </c>
      <c r="F3279">
        <v>616882</v>
      </c>
      <c r="G3279">
        <v>0</v>
      </c>
      <c r="H3279" t="s">
        <v>292</v>
      </c>
      <c r="I3279" t="s">
        <v>146</v>
      </c>
      <c r="J3279" t="s">
        <v>137</v>
      </c>
      <c r="K3279" t="s">
        <v>21</v>
      </c>
      <c r="M3279" t="s">
        <v>286</v>
      </c>
      <c r="N3279" t="s">
        <v>22</v>
      </c>
      <c r="O3279" t="s">
        <v>23</v>
      </c>
      <c r="P3279" t="s">
        <v>26</v>
      </c>
      <c r="Q3279" t="s">
        <v>92</v>
      </c>
      <c r="R3279" s="13">
        <v>1426</v>
      </c>
      <c r="S3279" s="13">
        <v>11</v>
      </c>
      <c r="T3279" s="21">
        <v>0</v>
      </c>
      <c r="U3279" t="s">
        <v>2112</v>
      </c>
      <c r="W3279" t="str">
        <f>+IF(V3279="","",IF(MID(V3279,1,3)="ECE","UNICO",IF(V3279="FINES",CONCATENATE("R",IF(OR(C3279="16",C3279="21",C3279="22",C3279="23"),"16212223",IF(OR(C3279="15",C3279="17",C3279="24",C3279="25"),"15172425",C3279))),IF(V3279="CEBAS","UNICO",IF(VALUE(C3279)&lt;=11,"AMBA","INTERIOR")))))</f>
        <v/>
      </c>
      <c r="X3279" s="20" t="str">
        <f>+IF(V3279="","-",CONCATENATE(V3279,"_",W3279))</f>
        <v>-</v>
      </c>
      <c r="Y3279" s="59">
        <v>0.2221394499411454</v>
      </c>
      <c r="Z3279" t="str">
        <f>+IFERROR(VLOOKUP(H3279,#REF!,2,FALSE),"-")</f>
        <v>-</v>
      </c>
      <c r="AA3279" t="s">
        <v>2393</v>
      </c>
      <c r="AB3279" t="str">
        <f>+IF(W3279="","-",IF(W3279="UNICO","CENSO","MUESTRA"))</f>
        <v>-</v>
      </c>
      <c r="AC3279" t="s">
        <v>2397</v>
      </c>
      <c r="AD3279" t="s">
        <v>134</v>
      </c>
    </row>
    <row r="3280" spans="1:30" x14ac:dyDescent="0.25">
      <c r="A3280" s="5" t="str">
        <f t="shared" si="51"/>
        <v>0105DC0701</v>
      </c>
      <c r="B3280" s="23" t="s">
        <v>2119</v>
      </c>
      <c r="C3280" t="s">
        <v>159</v>
      </c>
      <c r="D3280" t="s">
        <v>397</v>
      </c>
      <c r="E3280" t="s">
        <v>1740</v>
      </c>
      <c r="F3280">
        <v>604971</v>
      </c>
      <c r="G3280">
        <v>0</v>
      </c>
      <c r="H3280" t="s">
        <v>1741</v>
      </c>
      <c r="I3280" t="s">
        <v>20</v>
      </c>
      <c r="J3280" t="s">
        <v>39</v>
      </c>
      <c r="K3280" t="s">
        <v>21</v>
      </c>
      <c r="M3280" t="s">
        <v>18155</v>
      </c>
      <c r="N3280" t="s">
        <v>22</v>
      </c>
      <c r="O3280" t="s">
        <v>23</v>
      </c>
      <c r="P3280" t="s">
        <v>26</v>
      </c>
      <c r="Q3280" t="s">
        <v>27</v>
      </c>
      <c r="R3280" s="13">
        <v>37</v>
      </c>
      <c r="S3280" s="13">
        <v>4</v>
      </c>
      <c r="T3280" s="21">
        <v>0</v>
      </c>
      <c r="U3280" t="s">
        <v>2113</v>
      </c>
      <c r="W3280" t="str">
        <f>+IF(V3280="","",IF(MID(V3280,1,3)="ECE","UNICO",IF(V3280="FINES",CONCATENATE("R",IF(OR(C3280="16",C3280="21",C3280="22",C3280="23"),"16212223",IF(OR(C3280="15",C3280="17",C3280="24",C3280="25"),"15172425",C3280))),IF(V3280="CEBAS","UNICO",IF(VALUE(C3280)&lt;=11,"AMBA","INTERIOR")))))</f>
        <v/>
      </c>
      <c r="X3280" s="20" t="str">
        <f>+IF(V3280="","-",CONCATENATE(V3280,"_",W3280))</f>
        <v>-</v>
      </c>
      <c r="Y3280" s="59">
        <v>0.2226186684871975</v>
      </c>
      <c r="Z3280" t="str">
        <f>+IFERROR(VLOOKUP(H3280,#REF!,2,FALSE),"-")</f>
        <v>-</v>
      </c>
      <c r="AA3280" t="s">
        <v>2394</v>
      </c>
      <c r="AB3280" t="str">
        <f>+IF(W3280="","-",IF(W3280="UNICO","CENSO","MUESTRA"))</f>
        <v>-</v>
      </c>
      <c r="AC3280" t="s">
        <v>2398</v>
      </c>
      <c r="AD3280" t="s">
        <v>134</v>
      </c>
    </row>
    <row r="3281" spans="1:30" x14ac:dyDescent="0.25">
      <c r="A3281" s="5" t="str">
        <f t="shared" si="51"/>
        <v>0112DC0704</v>
      </c>
      <c r="B3281" s="23" t="s">
        <v>2119</v>
      </c>
      <c r="C3281" t="s">
        <v>139</v>
      </c>
      <c r="D3281" t="s">
        <v>410</v>
      </c>
      <c r="E3281" t="s">
        <v>1833</v>
      </c>
      <c r="F3281">
        <v>601792</v>
      </c>
      <c r="G3281">
        <v>2</v>
      </c>
      <c r="H3281" t="s">
        <v>1837</v>
      </c>
      <c r="I3281" t="s">
        <v>20</v>
      </c>
      <c r="J3281" t="s">
        <v>39</v>
      </c>
      <c r="K3281" t="s">
        <v>40</v>
      </c>
      <c r="L3281" t="s">
        <v>1835</v>
      </c>
      <c r="M3281" t="s">
        <v>18109</v>
      </c>
      <c r="N3281" t="s">
        <v>22</v>
      </c>
      <c r="O3281" t="s">
        <v>23</v>
      </c>
      <c r="P3281" t="s">
        <v>26</v>
      </c>
      <c r="Q3281" t="s">
        <v>27</v>
      </c>
      <c r="R3281" s="13">
        <v>13</v>
      </c>
      <c r="S3281" s="13">
        <v>1</v>
      </c>
      <c r="T3281" s="21">
        <v>0</v>
      </c>
      <c r="U3281" t="s">
        <v>2113</v>
      </c>
      <c r="W3281" t="str">
        <f>+IF(V3281="","",IF(MID(V3281,1,3)="ECE","UNICO",IF(V3281="FINES",CONCATENATE("R",IF(OR(C3281="16",C3281="21",C3281="22",C3281="23"),"16212223",IF(OR(C3281="15",C3281="17",C3281="24",C3281="25"),"15172425",C3281))),IF(V3281="CEBAS","UNICO",IF(VALUE(C3281)&lt;=11,"AMBA","INTERIOR")))))</f>
        <v/>
      </c>
      <c r="X3281" s="20" t="str">
        <f>+IF(V3281="","-",CONCATENATE(V3281,"_",W3281))</f>
        <v>-</v>
      </c>
      <c r="Y3281" s="59">
        <v>0.22276451645625961</v>
      </c>
      <c r="Z3281" t="str">
        <f>+IFERROR(VLOOKUP(H3281,#REF!,2,FALSE),"-")</f>
        <v>-</v>
      </c>
      <c r="AA3281" t="s">
        <v>2394</v>
      </c>
      <c r="AB3281" t="str">
        <f>+IF(W3281="","-",IF(W3281="UNICO","CENSO","MUESTRA"))</f>
        <v>-</v>
      </c>
      <c r="AC3281" t="s">
        <v>2397</v>
      </c>
      <c r="AD3281" t="s">
        <v>134</v>
      </c>
    </row>
    <row r="3282" spans="1:30" x14ac:dyDescent="0.25">
      <c r="A3282" s="5" t="str">
        <f t="shared" si="51"/>
        <v>0043DA0183</v>
      </c>
      <c r="B3282" s="23" t="s">
        <v>2119</v>
      </c>
      <c r="C3282" t="s">
        <v>161</v>
      </c>
      <c r="D3282" t="s">
        <v>677</v>
      </c>
      <c r="E3282" t="s">
        <v>678</v>
      </c>
      <c r="F3282">
        <v>614465</v>
      </c>
      <c r="G3282">
        <v>0</v>
      </c>
      <c r="H3282" t="s">
        <v>679</v>
      </c>
      <c r="I3282" t="s">
        <v>20</v>
      </c>
      <c r="J3282" t="s">
        <v>25</v>
      </c>
      <c r="K3282" t="s">
        <v>21</v>
      </c>
      <c r="M3282" t="s">
        <v>18156</v>
      </c>
      <c r="N3282" t="s">
        <v>22</v>
      </c>
      <c r="O3282" t="s">
        <v>23</v>
      </c>
      <c r="P3282" t="s">
        <v>26</v>
      </c>
      <c r="Q3282" t="s">
        <v>27</v>
      </c>
      <c r="R3282" s="13">
        <v>15</v>
      </c>
      <c r="S3282" s="13">
        <v>1</v>
      </c>
      <c r="T3282" s="21">
        <v>0</v>
      </c>
      <c r="U3282" t="s">
        <v>2113</v>
      </c>
      <c r="W3282" t="str">
        <f>+IF(V3282="","",IF(MID(V3282,1,3)="ECE","UNICO",IF(V3282="FINES",CONCATENATE("R",IF(OR(C3282="16",C3282="21",C3282="22",C3282="23"),"16212223",IF(OR(C3282="15",C3282="17",C3282="24",C3282="25"),"15172425",C3282))),IF(V3282="CEBAS","UNICO",IF(VALUE(C3282)&lt;=11,"AMBA","INTERIOR")))))</f>
        <v/>
      </c>
      <c r="X3282" s="20" t="str">
        <f>+IF(V3282="","-",CONCATENATE(V3282,"_",W3282))</f>
        <v>-</v>
      </c>
      <c r="Y3282" s="59">
        <v>0.22554907484634501</v>
      </c>
      <c r="Z3282" t="str">
        <f>+IFERROR(VLOOKUP(H3282,#REF!,2,FALSE),"-")</f>
        <v>-</v>
      </c>
      <c r="AA3282" t="s">
        <v>2394</v>
      </c>
      <c r="AB3282" t="str">
        <f>+IF(W3282="","-",IF(W3282="UNICO","CENSO","MUESTRA"))</f>
        <v>-</v>
      </c>
      <c r="AC3282" t="s">
        <v>2398</v>
      </c>
      <c r="AD3282" t="s">
        <v>134</v>
      </c>
    </row>
    <row r="3283" spans="1:30" x14ac:dyDescent="0.25">
      <c r="A3283" s="5" t="str">
        <f t="shared" si="51"/>
        <v>0097DC0710</v>
      </c>
      <c r="B3283" s="23" t="s">
        <v>2119</v>
      </c>
      <c r="C3283" t="s">
        <v>88</v>
      </c>
      <c r="D3283" t="s">
        <v>1620</v>
      </c>
      <c r="E3283" t="s">
        <v>1621</v>
      </c>
      <c r="F3283">
        <v>600821</v>
      </c>
      <c r="G3283">
        <v>4</v>
      </c>
      <c r="H3283" t="s">
        <v>1630</v>
      </c>
      <c r="I3283" t="s">
        <v>20</v>
      </c>
      <c r="J3283" t="s">
        <v>39</v>
      </c>
      <c r="K3283" t="s">
        <v>40</v>
      </c>
      <c r="L3283" t="s">
        <v>1631</v>
      </c>
      <c r="M3283" t="s">
        <v>18157</v>
      </c>
      <c r="N3283" t="s">
        <v>22</v>
      </c>
      <c r="O3283" t="s">
        <v>23</v>
      </c>
      <c r="P3283" t="s">
        <v>26</v>
      </c>
      <c r="Q3283" t="s">
        <v>27</v>
      </c>
      <c r="R3283" s="13">
        <v>14</v>
      </c>
      <c r="S3283" s="13">
        <v>1</v>
      </c>
      <c r="T3283" s="21">
        <v>0</v>
      </c>
      <c r="U3283" t="s">
        <v>2113</v>
      </c>
      <c r="W3283" t="str">
        <f>+IF(V3283="","",IF(MID(V3283,1,3)="ECE","UNICO",IF(V3283="FINES",CONCATENATE("R",IF(OR(C3283="16",C3283="21",C3283="22",C3283="23"),"16212223",IF(OR(C3283="15",C3283="17",C3283="24",C3283="25"),"15172425",C3283))),IF(V3283="CEBAS","UNICO",IF(VALUE(C3283)&lt;=11,"AMBA","INTERIOR")))))</f>
        <v/>
      </c>
      <c r="X3283" s="20" t="str">
        <f>+IF(V3283="","-",CONCATENATE(V3283,"_",W3283))</f>
        <v>-</v>
      </c>
      <c r="Y3283" s="59">
        <v>0.22630029838336141</v>
      </c>
      <c r="Z3283" t="str">
        <f>+IFERROR(VLOOKUP(H3283,#REF!,2,FALSE),"-")</f>
        <v>-</v>
      </c>
      <c r="AA3283" t="s">
        <v>2394</v>
      </c>
      <c r="AB3283" t="str">
        <f>+IF(W3283="","-",IF(W3283="UNICO","CENSO","MUESTRA"))</f>
        <v>-</v>
      </c>
      <c r="AC3283" t="s">
        <v>2397</v>
      </c>
      <c r="AD3283" t="s">
        <v>134</v>
      </c>
    </row>
    <row r="3284" spans="1:30" x14ac:dyDescent="0.25">
      <c r="A3284" s="5" t="str">
        <f t="shared" si="51"/>
        <v>0045DC0716</v>
      </c>
      <c r="B3284" s="23" t="s">
        <v>2119</v>
      </c>
      <c r="C3284" t="s">
        <v>140</v>
      </c>
      <c r="D3284" t="s">
        <v>760</v>
      </c>
      <c r="E3284" t="s">
        <v>761</v>
      </c>
      <c r="F3284">
        <v>613580</v>
      </c>
      <c r="G3284">
        <v>1</v>
      </c>
      <c r="H3284" t="s">
        <v>775</v>
      </c>
      <c r="I3284" t="s">
        <v>20</v>
      </c>
      <c r="J3284" t="s">
        <v>39</v>
      </c>
      <c r="K3284" t="s">
        <v>40</v>
      </c>
      <c r="L3284" t="s">
        <v>776</v>
      </c>
      <c r="M3284" t="s">
        <v>18158</v>
      </c>
      <c r="N3284" t="s">
        <v>22</v>
      </c>
      <c r="O3284" t="s">
        <v>23</v>
      </c>
      <c r="P3284" t="s">
        <v>26</v>
      </c>
      <c r="Q3284" t="s">
        <v>27</v>
      </c>
      <c r="R3284" s="13">
        <v>70</v>
      </c>
      <c r="S3284" s="13">
        <v>4</v>
      </c>
      <c r="T3284" s="21">
        <v>0</v>
      </c>
      <c r="U3284" t="s">
        <v>2113</v>
      </c>
      <c r="W3284" t="str">
        <f>+IF(V3284="","",IF(MID(V3284,1,3)="ECE","UNICO",IF(V3284="FINES",CONCATENATE("R",IF(OR(C3284="16",C3284="21",C3284="22",C3284="23"),"16212223",IF(OR(C3284="15",C3284="17",C3284="24",C3284="25"),"15172425",C3284))),IF(V3284="CEBAS","UNICO",IF(VALUE(C3284)&lt;=11,"AMBA","INTERIOR")))))</f>
        <v/>
      </c>
      <c r="X3284" s="20" t="str">
        <f>+IF(V3284="","-",CONCATENATE(V3284,"_",W3284))</f>
        <v>-</v>
      </c>
      <c r="Y3284" s="59">
        <v>0.22660804320784181</v>
      </c>
      <c r="Z3284" t="str">
        <f>+IFERROR(VLOOKUP(H3284,#REF!,2,FALSE),"-")</f>
        <v>-</v>
      </c>
      <c r="AA3284" t="s">
        <v>2393</v>
      </c>
      <c r="AB3284" t="str">
        <f>+IF(W3284="","-",IF(W3284="UNICO","CENSO","MUESTRA"))</f>
        <v>-</v>
      </c>
      <c r="AC3284" t="s">
        <v>2398</v>
      </c>
      <c r="AD3284" t="s">
        <v>134</v>
      </c>
    </row>
    <row r="3285" spans="1:30" x14ac:dyDescent="0.25">
      <c r="A3285" s="5" t="str">
        <f t="shared" si="51"/>
        <v>0025DC0701</v>
      </c>
      <c r="B3285" s="23" t="s">
        <v>2119</v>
      </c>
      <c r="C3285" t="s">
        <v>159</v>
      </c>
      <c r="D3285" t="s">
        <v>507</v>
      </c>
      <c r="E3285" t="s">
        <v>508</v>
      </c>
      <c r="F3285">
        <v>600274</v>
      </c>
      <c r="G3285">
        <v>0</v>
      </c>
      <c r="H3285" t="s">
        <v>509</v>
      </c>
      <c r="I3285" t="s">
        <v>20</v>
      </c>
      <c r="J3285" t="s">
        <v>39</v>
      </c>
      <c r="K3285" t="s">
        <v>21</v>
      </c>
      <c r="M3285" t="s">
        <v>18159</v>
      </c>
      <c r="N3285" t="s">
        <v>22</v>
      </c>
      <c r="O3285" t="s">
        <v>23</v>
      </c>
      <c r="P3285" t="s">
        <v>26</v>
      </c>
      <c r="Q3285" t="s">
        <v>27</v>
      </c>
      <c r="R3285" s="13">
        <v>3</v>
      </c>
      <c r="S3285" s="13">
        <v>1</v>
      </c>
      <c r="T3285" s="21">
        <v>0</v>
      </c>
      <c r="U3285" t="s">
        <v>2113</v>
      </c>
      <c r="W3285" t="str">
        <f>+IF(V3285="","",IF(MID(V3285,1,3)="ECE","UNICO",IF(V3285="FINES",CONCATENATE("R",IF(OR(C3285="16",C3285="21",C3285="22",C3285="23"),"16212223",IF(OR(C3285="15",C3285="17",C3285="24",C3285="25"),"15172425",C3285))),IF(V3285="CEBAS","UNICO",IF(VALUE(C3285)&lt;=11,"AMBA","INTERIOR")))))</f>
        <v/>
      </c>
      <c r="X3285" s="20" t="str">
        <f>+IF(V3285="","-",CONCATENATE(V3285,"_",W3285))</f>
        <v>-</v>
      </c>
      <c r="Y3285" s="59">
        <v>0.22676537029053029</v>
      </c>
      <c r="Z3285" t="str">
        <f>+IFERROR(VLOOKUP(H3285,#REF!,2,FALSE),"-")</f>
        <v>-</v>
      </c>
      <c r="AA3285" t="s">
        <v>2394</v>
      </c>
      <c r="AB3285" t="str">
        <f>+IF(W3285="","-",IF(W3285="UNICO","CENSO","MUESTRA"))</f>
        <v>-</v>
      </c>
      <c r="AC3285" t="s">
        <v>2397</v>
      </c>
      <c r="AD3285" t="s">
        <v>134</v>
      </c>
    </row>
    <row r="3286" spans="1:30" x14ac:dyDescent="0.25">
      <c r="A3286" s="5" t="str">
        <f t="shared" si="51"/>
        <v>0025DC0702</v>
      </c>
      <c r="B3286" s="23" t="s">
        <v>2119</v>
      </c>
      <c r="C3286" t="s">
        <v>159</v>
      </c>
      <c r="D3286" t="s">
        <v>507</v>
      </c>
      <c r="E3286" t="s">
        <v>508</v>
      </c>
      <c r="F3286">
        <v>607510</v>
      </c>
      <c r="G3286">
        <v>0</v>
      </c>
      <c r="H3286" t="s">
        <v>510</v>
      </c>
      <c r="I3286" t="s">
        <v>20</v>
      </c>
      <c r="J3286" t="s">
        <v>39</v>
      </c>
      <c r="K3286" t="s">
        <v>21</v>
      </c>
      <c r="M3286" t="s">
        <v>18160</v>
      </c>
      <c r="N3286" t="s">
        <v>22</v>
      </c>
      <c r="O3286" t="s">
        <v>23</v>
      </c>
      <c r="P3286" t="s">
        <v>26</v>
      </c>
      <c r="Q3286" t="s">
        <v>27</v>
      </c>
      <c r="R3286" s="13">
        <v>16</v>
      </c>
      <c r="S3286" s="13">
        <v>2</v>
      </c>
      <c r="T3286" s="21">
        <v>0</v>
      </c>
      <c r="U3286" t="s">
        <v>2113</v>
      </c>
      <c r="W3286" t="str">
        <f>+IF(V3286="","",IF(MID(V3286,1,3)="ECE","UNICO",IF(V3286="FINES",CONCATENATE("R",IF(OR(C3286="16",C3286="21",C3286="22",C3286="23"),"16212223",IF(OR(C3286="15",C3286="17",C3286="24",C3286="25"),"15172425",C3286))),IF(V3286="CEBAS","UNICO",IF(VALUE(C3286)&lt;=11,"AMBA","INTERIOR")))))</f>
        <v/>
      </c>
      <c r="X3286" s="20" t="str">
        <f>+IF(V3286="","-",CONCATENATE(V3286,"_",W3286))</f>
        <v>-</v>
      </c>
      <c r="Y3286" s="59">
        <v>0.2294271200111038</v>
      </c>
      <c r="Z3286" t="str">
        <f>+IFERROR(VLOOKUP(H3286,#REF!,2,FALSE),"-")</f>
        <v>-</v>
      </c>
      <c r="AA3286" t="s">
        <v>2394</v>
      </c>
      <c r="AB3286" t="str">
        <f>+IF(W3286="","-",IF(W3286="UNICO","CENSO","MUESTRA"))</f>
        <v>-</v>
      </c>
      <c r="AC3286" t="s">
        <v>2397</v>
      </c>
      <c r="AD3286" t="s">
        <v>134</v>
      </c>
    </row>
    <row r="3287" spans="1:30" x14ac:dyDescent="0.25">
      <c r="A3287" s="5" t="str">
        <f t="shared" si="51"/>
        <v>0085DC0713</v>
      </c>
      <c r="B3287" s="23" t="s">
        <v>2119</v>
      </c>
      <c r="C3287" t="s">
        <v>584</v>
      </c>
      <c r="D3287" t="s">
        <v>1474</v>
      </c>
      <c r="E3287" t="s">
        <v>1475</v>
      </c>
      <c r="F3287">
        <v>607786</v>
      </c>
      <c r="G3287">
        <v>2</v>
      </c>
      <c r="H3287" t="s">
        <v>1485</v>
      </c>
      <c r="I3287" t="s">
        <v>20</v>
      </c>
      <c r="J3287" t="s">
        <v>39</v>
      </c>
      <c r="K3287" t="s">
        <v>40</v>
      </c>
      <c r="L3287" t="s">
        <v>1486</v>
      </c>
      <c r="M3287" t="s">
        <v>18112</v>
      </c>
      <c r="N3287" t="s">
        <v>22</v>
      </c>
      <c r="O3287" t="s">
        <v>23</v>
      </c>
      <c r="P3287" t="s">
        <v>26</v>
      </c>
      <c r="Q3287" t="s">
        <v>27</v>
      </c>
      <c r="R3287" s="13">
        <v>26</v>
      </c>
      <c r="S3287" s="13">
        <v>2</v>
      </c>
      <c r="T3287" s="21">
        <v>0</v>
      </c>
      <c r="U3287" t="s">
        <v>2113</v>
      </c>
      <c r="W3287" t="str">
        <f>+IF(V3287="","",IF(MID(V3287,1,3)="ECE","UNICO",IF(V3287="FINES",CONCATENATE("R",IF(OR(C3287="16",C3287="21",C3287="22",C3287="23"),"16212223",IF(OR(C3287="15",C3287="17",C3287="24",C3287="25"),"15172425",C3287))),IF(V3287="CEBAS","UNICO",IF(VALUE(C3287)&lt;=11,"AMBA","INTERIOR")))))</f>
        <v/>
      </c>
      <c r="X3287" s="20" t="str">
        <f>+IF(V3287="","-",CONCATENATE(V3287,"_",W3287))</f>
        <v>-</v>
      </c>
      <c r="Y3287" s="59">
        <v>0.22980989971094659</v>
      </c>
      <c r="Z3287" t="str">
        <f>+IFERROR(VLOOKUP(H3287,#REF!,2,FALSE),"-")</f>
        <v>-</v>
      </c>
      <c r="AA3287" t="s">
        <v>2393</v>
      </c>
      <c r="AB3287" t="str">
        <f>+IF(W3287="","-",IF(W3287="UNICO","CENSO","MUESTRA"))</f>
        <v>-</v>
      </c>
      <c r="AC3287" t="s">
        <v>2398</v>
      </c>
      <c r="AD3287" t="s">
        <v>134</v>
      </c>
    </row>
    <row r="3288" spans="1:30" x14ac:dyDescent="0.25">
      <c r="A3288" s="5" t="str">
        <f t="shared" si="51"/>
        <v>0097DC0722</v>
      </c>
      <c r="B3288" s="23" t="s">
        <v>2119</v>
      </c>
      <c r="C3288" t="s">
        <v>88</v>
      </c>
      <c r="D3288" t="s">
        <v>1620</v>
      </c>
      <c r="E3288" t="s">
        <v>1621</v>
      </c>
      <c r="F3288">
        <v>600821</v>
      </c>
      <c r="G3288">
        <v>3</v>
      </c>
      <c r="H3288" t="s">
        <v>1641</v>
      </c>
      <c r="I3288" t="s">
        <v>20</v>
      </c>
      <c r="J3288" t="s">
        <v>39</v>
      </c>
      <c r="K3288" t="s">
        <v>40</v>
      </c>
      <c r="L3288" t="s">
        <v>1631</v>
      </c>
      <c r="M3288" t="s">
        <v>18161</v>
      </c>
      <c r="N3288" t="s">
        <v>22</v>
      </c>
      <c r="O3288" t="s">
        <v>23</v>
      </c>
      <c r="P3288" t="s">
        <v>26</v>
      </c>
      <c r="Q3288" t="s">
        <v>27</v>
      </c>
      <c r="R3288" s="13">
        <v>28</v>
      </c>
      <c r="S3288" s="13">
        <v>2</v>
      </c>
      <c r="T3288" s="21">
        <v>0</v>
      </c>
      <c r="U3288" t="s">
        <v>2113</v>
      </c>
      <c r="W3288" t="str">
        <f>+IF(V3288="","",IF(MID(V3288,1,3)="ECE","UNICO",IF(V3288="FINES",CONCATENATE("R",IF(OR(C3288="16",C3288="21",C3288="22",C3288="23"),"16212223",IF(OR(C3288="15",C3288="17",C3288="24",C3288="25"),"15172425",C3288))),IF(V3288="CEBAS","UNICO",IF(VALUE(C3288)&lt;=11,"AMBA","INTERIOR")))))</f>
        <v/>
      </c>
      <c r="X3288" s="20" t="str">
        <f>+IF(V3288="","-",CONCATENATE(V3288,"_",W3288))</f>
        <v>-</v>
      </c>
      <c r="Y3288" s="59">
        <v>0.23047250783757159</v>
      </c>
      <c r="Z3288" t="str">
        <f>+IFERROR(VLOOKUP(H3288,#REF!,2,FALSE),"-")</f>
        <v>-</v>
      </c>
      <c r="AA3288" t="s">
        <v>2394</v>
      </c>
      <c r="AB3288" t="str">
        <f>+IF(W3288="","-",IF(W3288="UNICO","CENSO","MUESTRA"))</f>
        <v>-</v>
      </c>
      <c r="AC3288" t="s">
        <v>2398</v>
      </c>
      <c r="AD3288" t="s">
        <v>134</v>
      </c>
    </row>
    <row r="3289" spans="1:30" x14ac:dyDescent="0.25">
      <c r="A3289" s="5" t="str">
        <f t="shared" si="51"/>
        <v>0027DC0705</v>
      </c>
      <c r="B3289" s="23" t="s">
        <v>2119</v>
      </c>
      <c r="C3289" t="s">
        <v>142</v>
      </c>
      <c r="D3289" t="s">
        <v>525</v>
      </c>
      <c r="E3289" t="s">
        <v>526</v>
      </c>
      <c r="F3289">
        <v>606035</v>
      </c>
      <c r="G3289">
        <v>2</v>
      </c>
      <c r="H3289" t="s">
        <v>529</v>
      </c>
      <c r="I3289" t="s">
        <v>20</v>
      </c>
      <c r="J3289" t="s">
        <v>39</v>
      </c>
      <c r="K3289" t="s">
        <v>40</v>
      </c>
      <c r="L3289" t="s">
        <v>528</v>
      </c>
      <c r="M3289" t="s">
        <v>18162</v>
      </c>
      <c r="N3289" t="s">
        <v>22</v>
      </c>
      <c r="O3289" t="s">
        <v>23</v>
      </c>
      <c r="P3289" t="s">
        <v>26</v>
      </c>
      <c r="Q3289" t="s">
        <v>27</v>
      </c>
      <c r="R3289" s="13">
        <v>37</v>
      </c>
      <c r="S3289" s="13">
        <v>2</v>
      </c>
      <c r="T3289" s="21">
        <v>0</v>
      </c>
      <c r="U3289" t="s">
        <v>2113</v>
      </c>
      <c r="W3289" t="str">
        <f>+IF(V3289="","",IF(MID(V3289,1,3)="ECE","UNICO",IF(V3289="FINES",CONCATENATE("R",IF(OR(C3289="16",C3289="21",C3289="22",C3289="23"),"16212223",IF(OR(C3289="15",C3289="17",C3289="24",C3289="25"),"15172425",C3289))),IF(V3289="CEBAS","UNICO",IF(VALUE(C3289)&lt;=11,"AMBA","INTERIOR")))))</f>
        <v/>
      </c>
      <c r="X3289" s="20" t="str">
        <f>+IF(V3289="","-",CONCATENATE(V3289,"_",W3289))</f>
        <v>-</v>
      </c>
      <c r="Y3289" s="59">
        <v>0.23049227651712059</v>
      </c>
      <c r="Z3289" t="str">
        <f>+IFERROR(VLOOKUP(H3289,#REF!,2,FALSE),"-")</f>
        <v>-</v>
      </c>
      <c r="AA3289" t="s">
        <v>2394</v>
      </c>
      <c r="AB3289" t="str">
        <f>+IF(W3289="","-",IF(W3289="UNICO","CENSO","MUESTRA"))</f>
        <v>-</v>
      </c>
      <c r="AC3289" t="s">
        <v>2398</v>
      </c>
      <c r="AD3289" t="s">
        <v>134</v>
      </c>
    </row>
    <row r="3290" spans="1:30" x14ac:dyDescent="0.25">
      <c r="A3290" s="5" t="str">
        <f t="shared" si="51"/>
        <v>0059DC0707</v>
      </c>
      <c r="B3290" s="23" t="s">
        <v>2119</v>
      </c>
      <c r="C3290" t="s">
        <v>83</v>
      </c>
      <c r="D3290" t="s">
        <v>935</v>
      </c>
      <c r="E3290" t="s">
        <v>936</v>
      </c>
      <c r="F3290">
        <v>603548</v>
      </c>
      <c r="G3290">
        <v>0</v>
      </c>
      <c r="H3290" t="s">
        <v>941</v>
      </c>
      <c r="I3290" t="s">
        <v>20</v>
      </c>
      <c r="J3290" t="s">
        <v>39</v>
      </c>
      <c r="K3290" t="s">
        <v>21</v>
      </c>
      <c r="M3290" t="s">
        <v>18139</v>
      </c>
      <c r="N3290" t="s">
        <v>22</v>
      </c>
      <c r="O3290" t="s">
        <v>23</v>
      </c>
      <c r="P3290" t="s">
        <v>26</v>
      </c>
      <c r="Q3290" t="s">
        <v>27</v>
      </c>
      <c r="R3290" s="13">
        <v>35</v>
      </c>
      <c r="S3290" s="13">
        <v>2</v>
      </c>
      <c r="T3290" s="21">
        <v>0</v>
      </c>
      <c r="U3290" t="s">
        <v>2113</v>
      </c>
      <c r="W3290" t="str">
        <f>+IF(V3290="","",IF(MID(V3290,1,3)="ECE","UNICO",IF(V3290="FINES",CONCATENATE("R",IF(OR(C3290="16",C3290="21",C3290="22",C3290="23"),"16212223",IF(OR(C3290="15",C3290="17",C3290="24",C3290="25"),"15172425",C3290))),IF(V3290="CEBAS","UNICO",IF(VALUE(C3290)&lt;=11,"AMBA","INTERIOR")))))</f>
        <v/>
      </c>
      <c r="X3290" s="20" t="str">
        <f>+IF(V3290="","-",CONCATENATE(V3290,"_",W3290))</f>
        <v>-</v>
      </c>
      <c r="Y3290" s="59">
        <v>0.2313136065171825</v>
      </c>
      <c r="Z3290" t="str">
        <f>+IFERROR(VLOOKUP(H3290,#REF!,2,FALSE),"-")</f>
        <v>-</v>
      </c>
      <c r="AA3290" t="s">
        <v>2394</v>
      </c>
      <c r="AB3290" t="str">
        <f>+IF(W3290="","-",IF(W3290="UNICO","CENSO","MUESTRA"))</f>
        <v>-</v>
      </c>
      <c r="AC3290" t="s">
        <v>2397</v>
      </c>
      <c r="AD3290" t="s">
        <v>134</v>
      </c>
    </row>
    <row r="3291" spans="1:30" x14ac:dyDescent="0.25">
      <c r="A3291" s="5" t="str">
        <f t="shared" si="51"/>
        <v>0001DC0735</v>
      </c>
      <c r="B3291" s="23" t="s">
        <v>2119</v>
      </c>
      <c r="C3291" t="s">
        <v>19</v>
      </c>
      <c r="D3291" t="s">
        <v>17</v>
      </c>
      <c r="E3291" t="s">
        <v>18</v>
      </c>
      <c r="F3291">
        <v>615638</v>
      </c>
      <c r="G3291">
        <v>1</v>
      </c>
      <c r="H3291" t="s">
        <v>61</v>
      </c>
      <c r="I3291" t="s">
        <v>20</v>
      </c>
      <c r="J3291" t="s">
        <v>39</v>
      </c>
      <c r="K3291" t="s">
        <v>40</v>
      </c>
      <c r="L3291" t="s">
        <v>62</v>
      </c>
      <c r="M3291" t="s">
        <v>18163</v>
      </c>
      <c r="N3291" t="s">
        <v>22</v>
      </c>
      <c r="O3291" t="s">
        <v>23</v>
      </c>
      <c r="P3291" t="s">
        <v>26</v>
      </c>
      <c r="Q3291" t="s">
        <v>27</v>
      </c>
      <c r="R3291" s="13">
        <v>30</v>
      </c>
      <c r="S3291" s="13">
        <v>3</v>
      </c>
      <c r="T3291" s="21">
        <v>0</v>
      </c>
      <c r="U3291" t="s">
        <v>2113</v>
      </c>
      <c r="W3291" t="str">
        <f>+IF(V3291="","",IF(MID(V3291,1,3)="ECE","UNICO",IF(V3291="FINES",CONCATENATE("R",IF(OR(C3291="16",C3291="21",C3291="22",C3291="23"),"16212223",IF(OR(C3291="15",C3291="17",C3291="24",C3291="25"),"15172425",C3291))),IF(V3291="CEBAS","UNICO",IF(VALUE(C3291)&lt;=11,"AMBA","INTERIOR")))))</f>
        <v/>
      </c>
      <c r="X3291" s="20" t="str">
        <f>+IF(V3291="","-",CONCATENATE(V3291,"_",W3291))</f>
        <v>-</v>
      </c>
      <c r="Y3291" s="59">
        <v>0.23332676684690851</v>
      </c>
      <c r="Z3291" t="str">
        <f>+IFERROR(VLOOKUP(H3291,#REF!,2,FALSE),"-")</f>
        <v>-</v>
      </c>
      <c r="AA3291" t="s">
        <v>2393</v>
      </c>
      <c r="AB3291" t="str">
        <f>+IF(W3291="","-",IF(W3291="UNICO","CENSO","MUESTRA"))</f>
        <v>-</v>
      </c>
      <c r="AC3291" t="s">
        <v>2398</v>
      </c>
      <c r="AD3291" t="s">
        <v>134</v>
      </c>
    </row>
    <row r="3292" spans="1:30" x14ac:dyDescent="0.25">
      <c r="A3292" s="5" t="str">
        <f t="shared" si="51"/>
        <v>0043DC0727</v>
      </c>
      <c r="B3292" s="23" t="s">
        <v>2119</v>
      </c>
      <c r="C3292" t="s">
        <v>161</v>
      </c>
      <c r="D3292" t="s">
        <v>677</v>
      </c>
      <c r="E3292" t="s">
        <v>678</v>
      </c>
      <c r="F3292">
        <v>609275</v>
      </c>
      <c r="G3292">
        <v>2</v>
      </c>
      <c r="H3292" t="s">
        <v>708</v>
      </c>
      <c r="I3292" t="s">
        <v>20</v>
      </c>
      <c r="J3292" t="s">
        <v>39</v>
      </c>
      <c r="K3292" t="s">
        <v>40</v>
      </c>
      <c r="L3292" t="s">
        <v>700</v>
      </c>
      <c r="M3292" t="s">
        <v>18164</v>
      </c>
      <c r="N3292" t="s">
        <v>22</v>
      </c>
      <c r="O3292" t="s">
        <v>23</v>
      </c>
      <c r="P3292" t="s">
        <v>26</v>
      </c>
      <c r="Q3292" t="s">
        <v>27</v>
      </c>
      <c r="R3292" s="13">
        <v>48</v>
      </c>
      <c r="S3292" s="13">
        <v>2</v>
      </c>
      <c r="T3292" s="21">
        <v>0</v>
      </c>
      <c r="U3292" t="s">
        <v>2113</v>
      </c>
      <c r="W3292" t="str">
        <f>+IF(V3292="","",IF(MID(V3292,1,3)="ECE","UNICO",IF(V3292="FINES",CONCATENATE("R",IF(OR(C3292="16",C3292="21",C3292="22",C3292="23"),"16212223",IF(OR(C3292="15",C3292="17",C3292="24",C3292="25"),"15172425",C3292))),IF(V3292="CEBAS","UNICO",IF(VALUE(C3292)&lt;=11,"AMBA","INTERIOR")))))</f>
        <v/>
      </c>
      <c r="X3292" s="20" t="str">
        <f>+IF(V3292="","-",CONCATENATE(V3292,"_",W3292))</f>
        <v>-</v>
      </c>
      <c r="Y3292" s="59">
        <v>0.23355028582246681</v>
      </c>
      <c r="Z3292" t="str">
        <f>+IFERROR(VLOOKUP(H3292,#REF!,2,FALSE),"-")</f>
        <v>-</v>
      </c>
      <c r="AA3292" t="s">
        <v>2394</v>
      </c>
      <c r="AB3292" t="str">
        <f>+IF(W3292="","-",IF(W3292="UNICO","CENSO","MUESTRA"))</f>
        <v>-</v>
      </c>
      <c r="AC3292" t="s">
        <v>2398</v>
      </c>
      <c r="AD3292" t="s">
        <v>134</v>
      </c>
    </row>
    <row r="3293" spans="1:30" x14ac:dyDescent="0.25">
      <c r="A3293" s="5" t="str">
        <f t="shared" si="51"/>
        <v>4117MS4923</v>
      </c>
      <c r="B3293" s="23" t="s">
        <v>2119</v>
      </c>
      <c r="C3293" t="s">
        <v>140</v>
      </c>
      <c r="D3293" t="s">
        <v>85</v>
      </c>
      <c r="E3293" t="s">
        <v>1888</v>
      </c>
      <c r="F3293">
        <v>605775</v>
      </c>
      <c r="G3293">
        <v>0</v>
      </c>
      <c r="H3293" t="s">
        <v>1910</v>
      </c>
      <c r="I3293" t="s">
        <v>146</v>
      </c>
      <c r="J3293" t="s">
        <v>138</v>
      </c>
      <c r="K3293" t="s">
        <v>21</v>
      </c>
      <c r="M3293" t="s">
        <v>1911</v>
      </c>
      <c r="N3293" t="s">
        <v>22</v>
      </c>
      <c r="O3293" t="s">
        <v>23</v>
      </c>
      <c r="P3293" t="s">
        <v>26</v>
      </c>
      <c r="Q3293" t="s">
        <v>92</v>
      </c>
      <c r="R3293" s="13">
        <v>81</v>
      </c>
      <c r="S3293" s="13">
        <v>8</v>
      </c>
      <c r="T3293" s="21">
        <v>0</v>
      </c>
      <c r="U3293" t="s">
        <v>2112</v>
      </c>
      <c r="W3293" t="str">
        <f>+IF(V3293="","",IF(MID(V3293,1,3)="ECE","UNICO",IF(V3293="FINES",CONCATENATE("R",IF(OR(C3293="16",C3293="21",C3293="22",C3293="23"),"16212223",IF(OR(C3293="15",C3293="17",C3293="24",C3293="25"),"15172425",C3293))),IF(V3293="CEBAS","UNICO",IF(VALUE(C3293)&lt;=11,"AMBA","INTERIOR")))))</f>
        <v/>
      </c>
      <c r="X3293" s="20" t="str">
        <f>+IF(V3293="","-",CONCATENATE(V3293,"_",W3293))</f>
        <v>-</v>
      </c>
      <c r="Y3293" s="59">
        <v>0.2339393015418734</v>
      </c>
      <c r="Z3293" t="str">
        <f>+IFERROR(VLOOKUP(H3293,#REF!,2,FALSE),"-")</f>
        <v>-</v>
      </c>
      <c r="AA3293" t="s">
        <v>2393</v>
      </c>
      <c r="AB3293" t="str">
        <f>+IF(W3293="","-",IF(W3293="UNICO","CENSO","MUESTRA"))</f>
        <v>-</v>
      </c>
      <c r="AC3293" t="s">
        <v>2397</v>
      </c>
      <c r="AD3293" t="s">
        <v>134</v>
      </c>
    </row>
    <row r="3294" spans="1:30" x14ac:dyDescent="0.25">
      <c r="A3294" s="5" t="str">
        <f t="shared" si="51"/>
        <v>0030DC0709</v>
      </c>
      <c r="B3294" s="23" t="s">
        <v>2119</v>
      </c>
      <c r="C3294" t="s">
        <v>186</v>
      </c>
      <c r="D3294" t="s">
        <v>551</v>
      </c>
      <c r="E3294" t="s">
        <v>552</v>
      </c>
      <c r="F3294">
        <v>602617</v>
      </c>
      <c r="G3294">
        <v>1</v>
      </c>
      <c r="H3294" t="s">
        <v>559</v>
      </c>
      <c r="I3294" t="s">
        <v>20</v>
      </c>
      <c r="J3294" t="s">
        <v>39</v>
      </c>
      <c r="K3294" t="s">
        <v>40</v>
      </c>
      <c r="L3294" t="s">
        <v>558</v>
      </c>
      <c r="M3294" t="s">
        <v>18129</v>
      </c>
      <c r="N3294" t="s">
        <v>22</v>
      </c>
      <c r="O3294" t="s">
        <v>23</v>
      </c>
      <c r="P3294" t="s">
        <v>26</v>
      </c>
      <c r="Q3294" t="s">
        <v>27</v>
      </c>
      <c r="R3294" s="13">
        <v>18</v>
      </c>
      <c r="S3294" s="13">
        <v>3</v>
      </c>
      <c r="T3294" s="21">
        <v>0</v>
      </c>
      <c r="U3294" t="s">
        <v>2113</v>
      </c>
      <c r="W3294" t="str">
        <f>+IF(V3294="","",IF(MID(V3294,1,3)="ECE","UNICO",IF(V3294="FINES",CONCATENATE("R",IF(OR(C3294="16",C3294="21",C3294="22",C3294="23"),"16212223",IF(OR(C3294="15",C3294="17",C3294="24",C3294="25"),"15172425",C3294))),IF(V3294="CEBAS","UNICO",IF(VALUE(C3294)&lt;=11,"AMBA","INTERIOR")))))</f>
        <v/>
      </c>
      <c r="X3294" s="20" t="str">
        <f>+IF(V3294="","-",CONCATENATE(V3294,"_",W3294))</f>
        <v>-</v>
      </c>
      <c r="Y3294" s="59">
        <v>0.23438081615849549</v>
      </c>
      <c r="Z3294" t="str">
        <f>+IFERROR(VLOOKUP(H3294,#REF!,2,FALSE),"-")</f>
        <v>-</v>
      </c>
      <c r="AA3294" t="s">
        <v>2393</v>
      </c>
      <c r="AB3294" t="str">
        <f>+IF(W3294="","-",IF(W3294="UNICO","CENSO","MUESTRA"))</f>
        <v>-</v>
      </c>
      <c r="AC3294" t="s">
        <v>2397</v>
      </c>
      <c r="AD3294" t="s">
        <v>134</v>
      </c>
    </row>
    <row r="3295" spans="1:30" x14ac:dyDescent="0.25">
      <c r="A3295" s="5" t="str">
        <f t="shared" si="51"/>
        <v>0113DC0704</v>
      </c>
      <c r="B3295" s="23" t="s">
        <v>2119</v>
      </c>
      <c r="C3295" t="s">
        <v>19</v>
      </c>
      <c r="D3295" t="s">
        <v>181</v>
      </c>
      <c r="E3295" t="s">
        <v>1843</v>
      </c>
      <c r="F3295">
        <v>613712</v>
      </c>
      <c r="G3295">
        <v>1</v>
      </c>
      <c r="H3295" t="s">
        <v>1844</v>
      </c>
      <c r="I3295" t="s">
        <v>20</v>
      </c>
      <c r="J3295" t="s">
        <v>39</v>
      </c>
      <c r="K3295" t="s">
        <v>40</v>
      </c>
      <c r="L3295" t="s">
        <v>1845</v>
      </c>
      <c r="M3295" t="s">
        <v>18165</v>
      </c>
      <c r="N3295" t="s">
        <v>22</v>
      </c>
      <c r="O3295" t="s">
        <v>23</v>
      </c>
      <c r="P3295" t="s">
        <v>26</v>
      </c>
      <c r="Q3295" t="s">
        <v>27</v>
      </c>
      <c r="R3295" s="13">
        <v>23</v>
      </c>
      <c r="S3295" s="13">
        <v>2</v>
      </c>
      <c r="T3295" s="21">
        <v>0</v>
      </c>
      <c r="U3295" t="s">
        <v>2113</v>
      </c>
      <c r="W3295" t="str">
        <f>+IF(V3295="","",IF(MID(V3295,1,3)="ECE","UNICO",IF(V3295="FINES",CONCATENATE("R",IF(OR(C3295="16",C3295="21",C3295="22",C3295="23"),"16212223",IF(OR(C3295="15",C3295="17",C3295="24",C3295="25"),"15172425",C3295))),IF(V3295="CEBAS","UNICO",IF(VALUE(C3295)&lt;=11,"AMBA","INTERIOR")))))</f>
        <v/>
      </c>
      <c r="X3295" s="20" t="str">
        <f>+IF(V3295="","-",CONCATENATE(V3295,"_",W3295))</f>
        <v>-</v>
      </c>
      <c r="Y3295" s="59">
        <v>0.23449279569290779</v>
      </c>
      <c r="Z3295" t="str">
        <f>+IFERROR(VLOOKUP(H3295,#REF!,2,FALSE),"-")</f>
        <v>-</v>
      </c>
      <c r="AA3295" t="s">
        <v>2393</v>
      </c>
      <c r="AB3295" t="str">
        <f>+IF(W3295="","-",IF(W3295="UNICO","CENSO","MUESTRA"))</f>
        <v>-</v>
      </c>
      <c r="AC3295" t="s">
        <v>2397</v>
      </c>
      <c r="AD3295" t="s">
        <v>134</v>
      </c>
    </row>
    <row r="3296" spans="1:30" x14ac:dyDescent="0.25">
      <c r="A3296" s="5" t="str">
        <f t="shared" si="51"/>
        <v>0023DC0703</v>
      </c>
      <c r="B3296" s="23" t="s">
        <v>2119</v>
      </c>
      <c r="C3296" t="s">
        <v>417</v>
      </c>
      <c r="D3296" t="s">
        <v>495</v>
      </c>
      <c r="E3296" t="s">
        <v>496</v>
      </c>
      <c r="F3296">
        <v>601730</v>
      </c>
      <c r="G3296">
        <v>0</v>
      </c>
      <c r="H3296" t="s">
        <v>497</v>
      </c>
      <c r="I3296" t="s">
        <v>20</v>
      </c>
      <c r="J3296" t="s">
        <v>39</v>
      </c>
      <c r="K3296" t="s">
        <v>21</v>
      </c>
      <c r="M3296" t="s">
        <v>18166</v>
      </c>
      <c r="N3296" t="s">
        <v>136</v>
      </c>
      <c r="O3296" t="s">
        <v>23</v>
      </c>
      <c r="P3296" t="s">
        <v>26</v>
      </c>
      <c r="Q3296" t="s">
        <v>27</v>
      </c>
      <c r="R3296" s="13">
        <v>5</v>
      </c>
      <c r="S3296" s="13">
        <v>1</v>
      </c>
      <c r="T3296" s="21">
        <v>0</v>
      </c>
      <c r="U3296" t="s">
        <v>2113</v>
      </c>
      <c r="W3296" t="str">
        <f>+IF(V3296="","",IF(MID(V3296,1,3)="ECE","UNICO",IF(V3296="FINES",CONCATENATE("R",IF(OR(C3296="16",C3296="21",C3296="22",C3296="23"),"16212223",IF(OR(C3296="15",C3296="17",C3296="24",C3296="25"),"15172425",C3296))),IF(V3296="CEBAS","UNICO",IF(VALUE(C3296)&lt;=11,"AMBA","INTERIOR")))))</f>
        <v/>
      </c>
      <c r="X3296" s="20" t="str">
        <f>+IF(V3296="","-",CONCATENATE(V3296,"_",W3296))</f>
        <v>-</v>
      </c>
      <c r="Y3296" s="59">
        <v>0.23548149498733309</v>
      </c>
      <c r="Z3296" t="str">
        <f>+IFERROR(VLOOKUP(H3296,#REF!,2,FALSE),"-")</f>
        <v>-</v>
      </c>
      <c r="AA3296" t="s">
        <v>2394</v>
      </c>
      <c r="AB3296" t="str">
        <f>+IF(W3296="","-",IF(W3296="UNICO","CENSO","MUESTRA"))</f>
        <v>-</v>
      </c>
      <c r="AC3296" t="s">
        <v>2398</v>
      </c>
      <c r="AD3296" t="s">
        <v>134</v>
      </c>
    </row>
    <row r="3297" spans="1:30" x14ac:dyDescent="0.25">
      <c r="A3297" s="5" t="str">
        <f t="shared" si="51"/>
        <v>0104DC0701</v>
      </c>
      <c r="B3297" s="23" t="s">
        <v>2119</v>
      </c>
      <c r="C3297" t="s">
        <v>280</v>
      </c>
      <c r="D3297" t="s">
        <v>1736</v>
      </c>
      <c r="E3297" t="s">
        <v>1737</v>
      </c>
      <c r="F3297">
        <v>610887</v>
      </c>
      <c r="G3297">
        <v>0</v>
      </c>
      <c r="H3297" t="s">
        <v>1738</v>
      </c>
      <c r="I3297" t="s">
        <v>20</v>
      </c>
      <c r="J3297" t="s">
        <v>39</v>
      </c>
      <c r="K3297" t="s">
        <v>21</v>
      </c>
      <c r="M3297" t="s">
        <v>18146</v>
      </c>
      <c r="N3297" t="s">
        <v>136</v>
      </c>
      <c r="O3297" t="s">
        <v>23</v>
      </c>
      <c r="P3297" t="s">
        <v>26</v>
      </c>
      <c r="Q3297" t="s">
        <v>27</v>
      </c>
      <c r="R3297" s="13">
        <v>12</v>
      </c>
      <c r="S3297" s="13">
        <v>1</v>
      </c>
      <c r="T3297" s="21">
        <v>0</v>
      </c>
      <c r="U3297" t="s">
        <v>2113</v>
      </c>
      <c r="W3297" t="str">
        <f>+IF(V3297="","",IF(MID(V3297,1,3)="ECE","UNICO",IF(V3297="FINES",CONCATENATE("R",IF(OR(C3297="16",C3297="21",C3297="22",C3297="23"),"16212223",IF(OR(C3297="15",C3297="17",C3297="24",C3297="25"),"15172425",C3297))),IF(V3297="CEBAS","UNICO",IF(VALUE(C3297)&lt;=11,"AMBA","INTERIOR")))))</f>
        <v/>
      </c>
      <c r="X3297" s="20" t="str">
        <f>+IF(V3297="","-",CONCATENATE(V3297,"_",W3297))</f>
        <v>-</v>
      </c>
      <c r="Y3297" s="59">
        <v>0.2360370296078759</v>
      </c>
      <c r="Z3297" t="str">
        <f>+IFERROR(VLOOKUP(H3297,#REF!,2,FALSE),"-")</f>
        <v>-</v>
      </c>
      <c r="AA3297" t="s">
        <v>2394</v>
      </c>
      <c r="AB3297" t="str">
        <f>+IF(W3297="","-",IF(W3297="UNICO","CENSO","MUESTRA"))</f>
        <v>-</v>
      </c>
      <c r="AC3297" t="s">
        <v>2398</v>
      </c>
      <c r="AD3297" t="s">
        <v>134</v>
      </c>
    </row>
    <row r="3298" spans="1:30" x14ac:dyDescent="0.25">
      <c r="A3298" s="5" t="str">
        <f t="shared" si="51"/>
        <v>0055DC0710</v>
      </c>
      <c r="B3298" s="23" t="s">
        <v>2119</v>
      </c>
      <c r="C3298" t="s">
        <v>884</v>
      </c>
      <c r="D3298" t="s">
        <v>882</v>
      </c>
      <c r="E3298" t="s">
        <v>883</v>
      </c>
      <c r="F3298">
        <v>609362</v>
      </c>
      <c r="G3298">
        <v>1</v>
      </c>
      <c r="H3298" t="s">
        <v>891</v>
      </c>
      <c r="I3298" t="s">
        <v>20</v>
      </c>
      <c r="J3298" t="s">
        <v>39</v>
      </c>
      <c r="K3298" t="s">
        <v>40</v>
      </c>
      <c r="L3298" t="s">
        <v>892</v>
      </c>
      <c r="M3298" t="s">
        <v>18167</v>
      </c>
      <c r="N3298" t="s">
        <v>22</v>
      </c>
      <c r="O3298" t="s">
        <v>23</v>
      </c>
      <c r="P3298" t="s">
        <v>26</v>
      </c>
      <c r="Q3298" t="s">
        <v>27</v>
      </c>
      <c r="R3298" s="13">
        <v>60</v>
      </c>
      <c r="S3298" s="13">
        <v>5</v>
      </c>
      <c r="T3298" s="21">
        <v>0</v>
      </c>
      <c r="U3298" t="s">
        <v>2113</v>
      </c>
      <c r="W3298" t="str">
        <f>+IF(V3298="","",IF(MID(V3298,1,3)="ECE","UNICO",IF(V3298="FINES",CONCATENATE("R",IF(OR(C3298="16",C3298="21",C3298="22",C3298="23"),"16212223",IF(OR(C3298="15",C3298="17",C3298="24",C3298="25"),"15172425",C3298))),IF(V3298="CEBAS","UNICO",IF(VALUE(C3298)&lt;=11,"AMBA","INTERIOR")))))</f>
        <v/>
      </c>
      <c r="X3298" s="20" t="str">
        <f>+IF(V3298="","-",CONCATENATE(V3298,"_",W3298))</f>
        <v>-</v>
      </c>
      <c r="Y3298" s="59">
        <v>0.2364704616971918</v>
      </c>
      <c r="Z3298" t="str">
        <f>+IFERROR(VLOOKUP(H3298,#REF!,2,FALSE),"-")</f>
        <v>-</v>
      </c>
      <c r="AA3298" t="s">
        <v>2393</v>
      </c>
      <c r="AB3298" t="str">
        <f>+IF(W3298="","-",IF(W3298="UNICO","CENSO","MUESTRA"))</f>
        <v>-</v>
      </c>
      <c r="AC3298" t="s">
        <v>2397</v>
      </c>
      <c r="AD3298" t="s">
        <v>134</v>
      </c>
    </row>
    <row r="3299" spans="1:30" x14ac:dyDescent="0.25">
      <c r="A3299" s="5" t="str">
        <f t="shared" si="51"/>
        <v>0001DC0705</v>
      </c>
      <c r="B3299" s="23" t="s">
        <v>2119</v>
      </c>
      <c r="C3299" t="s">
        <v>19</v>
      </c>
      <c r="D3299" t="s">
        <v>17</v>
      </c>
      <c r="E3299" t="s">
        <v>18</v>
      </c>
      <c r="F3299">
        <v>608979</v>
      </c>
      <c r="G3299">
        <v>1</v>
      </c>
      <c r="H3299" t="s">
        <v>38</v>
      </c>
      <c r="I3299" t="s">
        <v>20</v>
      </c>
      <c r="J3299" t="s">
        <v>39</v>
      </c>
      <c r="K3299" t="s">
        <v>40</v>
      </c>
      <c r="L3299" t="s">
        <v>41</v>
      </c>
      <c r="M3299" t="s">
        <v>18168</v>
      </c>
      <c r="N3299" t="s">
        <v>22</v>
      </c>
      <c r="O3299" t="s">
        <v>23</v>
      </c>
      <c r="P3299" t="s">
        <v>26</v>
      </c>
      <c r="Q3299" t="s">
        <v>27</v>
      </c>
      <c r="R3299" s="13">
        <v>45</v>
      </c>
      <c r="S3299" s="13">
        <v>3</v>
      </c>
      <c r="T3299" s="21">
        <v>0</v>
      </c>
      <c r="U3299" t="s">
        <v>2113</v>
      </c>
      <c r="W3299" t="str">
        <f>+IF(V3299="","",IF(MID(V3299,1,3)="ECE","UNICO",IF(V3299="FINES",CONCATENATE("R",IF(OR(C3299="16",C3299="21",C3299="22",C3299="23"),"16212223",IF(OR(C3299="15",C3299="17",C3299="24",C3299="25"),"15172425",C3299))),IF(V3299="CEBAS","UNICO",IF(VALUE(C3299)&lt;=11,"AMBA","INTERIOR")))))</f>
        <v/>
      </c>
      <c r="X3299" s="20" t="str">
        <f>+IF(V3299="","-",CONCATENATE(V3299,"_",W3299))</f>
        <v>-</v>
      </c>
      <c r="Y3299" s="59">
        <v>0.2373897564646445</v>
      </c>
      <c r="Z3299" t="str">
        <f>+IFERROR(VLOOKUP(H3299,#REF!,2,FALSE),"-")</f>
        <v>-</v>
      </c>
      <c r="AA3299" t="s">
        <v>2393</v>
      </c>
      <c r="AB3299" t="str">
        <f>+IF(W3299="","-",IF(W3299="UNICO","CENSO","MUESTRA"))</f>
        <v>-</v>
      </c>
      <c r="AC3299" t="s">
        <v>2398</v>
      </c>
      <c r="AD3299" t="s">
        <v>134</v>
      </c>
    </row>
    <row r="3300" spans="1:30" x14ac:dyDescent="0.25">
      <c r="A3300" s="5" t="str">
        <f t="shared" si="51"/>
        <v>0076DC0706</v>
      </c>
      <c r="B3300" s="23" t="s">
        <v>2119</v>
      </c>
      <c r="C3300" t="s">
        <v>141</v>
      </c>
      <c r="D3300" t="s">
        <v>1367</v>
      </c>
      <c r="E3300" t="s">
        <v>1368</v>
      </c>
      <c r="F3300">
        <v>616647</v>
      </c>
      <c r="G3300">
        <v>2</v>
      </c>
      <c r="H3300" t="s">
        <v>1373</v>
      </c>
      <c r="I3300" t="s">
        <v>20</v>
      </c>
      <c r="J3300" t="s">
        <v>39</v>
      </c>
      <c r="K3300" t="s">
        <v>40</v>
      </c>
      <c r="L3300" t="s">
        <v>1372</v>
      </c>
      <c r="M3300" t="s">
        <v>18140</v>
      </c>
      <c r="N3300" t="s">
        <v>22</v>
      </c>
      <c r="O3300" t="s">
        <v>23</v>
      </c>
      <c r="P3300" t="s">
        <v>26</v>
      </c>
      <c r="Q3300" t="s">
        <v>27</v>
      </c>
      <c r="R3300" s="13">
        <v>21</v>
      </c>
      <c r="S3300" s="13">
        <v>2</v>
      </c>
      <c r="T3300" s="21">
        <v>0</v>
      </c>
      <c r="U3300" t="s">
        <v>2113</v>
      </c>
      <c r="W3300" t="str">
        <f>+IF(V3300="","",IF(MID(V3300,1,3)="ECE","UNICO",IF(V3300="FINES",CONCATENATE("R",IF(OR(C3300="16",C3300="21",C3300="22",C3300="23"),"16212223",IF(OR(C3300="15",C3300="17",C3300="24",C3300="25"),"15172425",C3300))),IF(V3300="CEBAS","UNICO",IF(VALUE(C3300)&lt;=11,"AMBA","INTERIOR")))))</f>
        <v/>
      </c>
      <c r="X3300" s="20" t="str">
        <f>+IF(V3300="","-",CONCATENATE(V3300,"_",W3300))</f>
        <v>-</v>
      </c>
      <c r="Y3300" s="59">
        <v>0.23742911984791629</v>
      </c>
      <c r="Z3300" t="str">
        <f>+IFERROR(VLOOKUP(H3300,#REF!,2,FALSE),"-")</f>
        <v>-</v>
      </c>
      <c r="AA3300" t="s">
        <v>2394</v>
      </c>
      <c r="AB3300" t="str">
        <f>+IF(W3300="","-",IF(W3300="UNICO","CENSO","MUESTRA"))</f>
        <v>-</v>
      </c>
      <c r="AC3300" t="s">
        <v>2398</v>
      </c>
      <c r="AD3300" t="s">
        <v>134</v>
      </c>
    </row>
    <row r="3301" spans="1:30" x14ac:dyDescent="0.25">
      <c r="A3301" s="5" t="str">
        <f t="shared" si="51"/>
        <v>0097DC0711</v>
      </c>
      <c r="B3301" s="23" t="s">
        <v>2119</v>
      </c>
      <c r="C3301" t="s">
        <v>88</v>
      </c>
      <c r="D3301" t="s">
        <v>1620</v>
      </c>
      <c r="E3301" t="s">
        <v>1621</v>
      </c>
      <c r="F3301">
        <v>600849</v>
      </c>
      <c r="G3301">
        <v>1</v>
      </c>
      <c r="H3301" t="s">
        <v>1632</v>
      </c>
      <c r="I3301" t="s">
        <v>20</v>
      </c>
      <c r="J3301" t="s">
        <v>39</v>
      </c>
      <c r="K3301" t="s">
        <v>40</v>
      </c>
      <c r="L3301" t="s">
        <v>1633</v>
      </c>
      <c r="M3301" t="s">
        <v>18169</v>
      </c>
      <c r="N3301" t="s">
        <v>22</v>
      </c>
      <c r="O3301" t="s">
        <v>23</v>
      </c>
      <c r="P3301" t="s">
        <v>26</v>
      </c>
      <c r="Q3301" t="s">
        <v>27</v>
      </c>
      <c r="R3301" s="13">
        <v>23</v>
      </c>
      <c r="S3301" s="13">
        <v>2</v>
      </c>
      <c r="T3301" s="21">
        <v>0</v>
      </c>
      <c r="U3301" t="s">
        <v>2113</v>
      </c>
      <c r="W3301" t="str">
        <f>+IF(V3301="","",IF(MID(V3301,1,3)="ECE","UNICO",IF(V3301="FINES",CONCATENATE("R",IF(OR(C3301="16",C3301="21",C3301="22",C3301="23"),"16212223",IF(OR(C3301="15",C3301="17",C3301="24",C3301="25"),"15172425",C3301))),IF(V3301="CEBAS","UNICO",IF(VALUE(C3301)&lt;=11,"AMBA","INTERIOR")))))</f>
        <v/>
      </c>
      <c r="X3301" s="20" t="str">
        <f>+IF(V3301="","-",CONCATENATE(V3301,"_",W3301))</f>
        <v>-</v>
      </c>
      <c r="Y3301" s="59">
        <v>0.23875909802075981</v>
      </c>
      <c r="Z3301" t="str">
        <f>+IFERROR(VLOOKUP(H3301,#REF!,2,FALSE),"-")</f>
        <v>-</v>
      </c>
      <c r="AA3301" t="s">
        <v>2394</v>
      </c>
      <c r="AB3301" t="str">
        <f>+IF(W3301="","-",IF(W3301="UNICO","CENSO","MUESTRA"))</f>
        <v>-</v>
      </c>
      <c r="AC3301" t="s">
        <v>2397</v>
      </c>
      <c r="AD3301" t="s">
        <v>134</v>
      </c>
    </row>
    <row r="3302" spans="1:30" x14ac:dyDescent="0.25">
      <c r="A3302" s="5" t="str">
        <f t="shared" si="51"/>
        <v>0069DC0739</v>
      </c>
      <c r="B3302" s="23" t="s">
        <v>2119</v>
      </c>
      <c r="C3302" t="s">
        <v>1079</v>
      </c>
      <c r="D3302" t="s">
        <v>1077</v>
      </c>
      <c r="E3302" t="s">
        <v>1078</v>
      </c>
      <c r="F3302">
        <v>608176</v>
      </c>
      <c r="G3302">
        <v>1</v>
      </c>
      <c r="H3302" t="s">
        <v>1123</v>
      </c>
      <c r="I3302" t="s">
        <v>20</v>
      </c>
      <c r="J3302" t="s">
        <v>39</v>
      </c>
      <c r="K3302" t="s">
        <v>40</v>
      </c>
      <c r="L3302" t="s">
        <v>1124</v>
      </c>
      <c r="M3302" t="s">
        <v>18170</v>
      </c>
      <c r="N3302" t="s">
        <v>22</v>
      </c>
      <c r="O3302" t="s">
        <v>23</v>
      </c>
      <c r="P3302" t="s">
        <v>26</v>
      </c>
      <c r="Q3302" t="s">
        <v>27</v>
      </c>
      <c r="R3302" s="13">
        <v>15</v>
      </c>
      <c r="S3302" s="13">
        <v>1</v>
      </c>
      <c r="T3302" s="21">
        <v>0</v>
      </c>
      <c r="U3302" t="s">
        <v>2113</v>
      </c>
      <c r="W3302" t="str">
        <f>+IF(V3302="","",IF(MID(V3302,1,3)="ECE","UNICO",IF(V3302="FINES",CONCATENATE("R",IF(OR(C3302="16",C3302="21",C3302="22",C3302="23"),"16212223",IF(OR(C3302="15",C3302="17",C3302="24",C3302="25"),"15172425",C3302))),IF(V3302="CEBAS","UNICO",IF(VALUE(C3302)&lt;=11,"AMBA","INTERIOR")))))</f>
        <v/>
      </c>
      <c r="X3302" s="20" t="str">
        <f>+IF(V3302="","-",CONCATENATE(V3302,"_",W3302))</f>
        <v>-</v>
      </c>
      <c r="Y3302" s="59">
        <v>0.24005463719367981</v>
      </c>
      <c r="Z3302" t="str">
        <f>+IFERROR(VLOOKUP(H3302,#REF!,2,FALSE),"-")</f>
        <v>-</v>
      </c>
      <c r="AA3302" t="s">
        <v>2393</v>
      </c>
      <c r="AB3302" t="str">
        <f>+IF(W3302="","-",IF(W3302="UNICO","CENSO","MUESTRA"))</f>
        <v>-</v>
      </c>
      <c r="AC3302" t="s">
        <v>2397</v>
      </c>
      <c r="AD3302" t="s">
        <v>134</v>
      </c>
    </row>
    <row r="3303" spans="1:30" x14ac:dyDescent="0.25">
      <c r="A3303" s="5" t="str">
        <f t="shared" si="51"/>
        <v>0062DC0723</v>
      </c>
      <c r="B3303" s="23" t="s">
        <v>2119</v>
      </c>
      <c r="C3303" t="s">
        <v>246</v>
      </c>
      <c r="D3303" t="s">
        <v>958</v>
      </c>
      <c r="E3303" t="s">
        <v>959</v>
      </c>
      <c r="F3303">
        <v>603978</v>
      </c>
      <c r="G3303">
        <v>1</v>
      </c>
      <c r="H3303" t="s">
        <v>971</v>
      </c>
      <c r="I3303" t="s">
        <v>20</v>
      </c>
      <c r="J3303" t="s">
        <v>39</v>
      </c>
      <c r="K3303" t="s">
        <v>40</v>
      </c>
      <c r="L3303" t="s">
        <v>972</v>
      </c>
      <c r="M3303" t="s">
        <v>18171</v>
      </c>
      <c r="N3303" t="s">
        <v>22</v>
      </c>
      <c r="O3303" t="s">
        <v>23</v>
      </c>
      <c r="P3303" t="s">
        <v>26</v>
      </c>
      <c r="Q3303" t="s">
        <v>27</v>
      </c>
      <c r="R3303" s="13">
        <v>31</v>
      </c>
      <c r="S3303" s="13">
        <v>2</v>
      </c>
      <c r="T3303" s="21">
        <v>0</v>
      </c>
      <c r="U3303" t="s">
        <v>2113</v>
      </c>
      <c r="W3303" t="str">
        <f>+IF(V3303="","",IF(MID(V3303,1,3)="ECE","UNICO",IF(V3303="FINES",CONCATENATE("R",IF(OR(C3303="16",C3303="21",C3303="22",C3303="23"),"16212223",IF(OR(C3303="15",C3303="17",C3303="24",C3303="25"),"15172425",C3303))),IF(V3303="CEBAS","UNICO",IF(VALUE(C3303)&lt;=11,"AMBA","INTERIOR")))))</f>
        <v/>
      </c>
      <c r="X3303" s="20" t="str">
        <f>+IF(V3303="","-",CONCATENATE(V3303,"_",W3303))</f>
        <v>-</v>
      </c>
      <c r="Y3303" s="59">
        <v>0.240377450067746</v>
      </c>
      <c r="Z3303" t="str">
        <f>+IFERROR(VLOOKUP(H3303,#REF!,2,FALSE),"-")</f>
        <v>-</v>
      </c>
      <c r="AA3303" t="s">
        <v>2393</v>
      </c>
      <c r="AB3303" t="str">
        <f>+IF(W3303="","-",IF(W3303="UNICO","CENSO","MUESTRA"))</f>
        <v>-</v>
      </c>
      <c r="AC3303" t="s">
        <v>2398</v>
      </c>
      <c r="AD3303" t="s">
        <v>134</v>
      </c>
    </row>
    <row r="3304" spans="1:30" x14ac:dyDescent="0.25">
      <c r="A3304" s="5" t="str">
        <f t="shared" si="51"/>
        <v>0047DC0708</v>
      </c>
      <c r="B3304" s="23" t="s">
        <v>2119</v>
      </c>
      <c r="C3304" t="s">
        <v>158</v>
      </c>
      <c r="D3304" t="s">
        <v>811</v>
      </c>
      <c r="E3304" t="s">
        <v>812</v>
      </c>
      <c r="F3304">
        <v>605769</v>
      </c>
      <c r="G3304">
        <v>1</v>
      </c>
      <c r="H3304" t="s">
        <v>818</v>
      </c>
      <c r="I3304" t="s">
        <v>20</v>
      </c>
      <c r="J3304" t="s">
        <v>39</v>
      </c>
      <c r="K3304" t="s">
        <v>40</v>
      </c>
      <c r="L3304" t="s">
        <v>819</v>
      </c>
      <c r="M3304" t="s">
        <v>18172</v>
      </c>
      <c r="N3304" t="s">
        <v>22</v>
      </c>
      <c r="O3304" t="s">
        <v>23</v>
      </c>
      <c r="P3304" t="s">
        <v>26</v>
      </c>
      <c r="Q3304" t="s">
        <v>27</v>
      </c>
      <c r="R3304" s="13">
        <v>32</v>
      </c>
      <c r="S3304" s="13">
        <v>2</v>
      </c>
      <c r="T3304" s="21">
        <v>0</v>
      </c>
      <c r="U3304" t="s">
        <v>2113</v>
      </c>
      <c r="W3304" t="str">
        <f>+IF(V3304="","",IF(MID(V3304,1,3)="ECE","UNICO",IF(V3304="FINES",CONCATENATE("R",IF(OR(C3304="16",C3304="21",C3304="22",C3304="23"),"16212223",IF(OR(C3304="15",C3304="17",C3304="24",C3304="25"),"15172425",C3304))),IF(V3304="CEBAS","UNICO",IF(VALUE(C3304)&lt;=11,"AMBA","INTERIOR")))))</f>
        <v/>
      </c>
      <c r="X3304" s="20" t="str">
        <f>+IF(V3304="","-",CONCATENATE(V3304,"_",W3304))</f>
        <v>-</v>
      </c>
      <c r="Y3304" s="59">
        <v>0.2405742632376181</v>
      </c>
      <c r="Z3304" t="str">
        <f>+IFERROR(VLOOKUP(H3304,#REF!,2,FALSE),"-")</f>
        <v>-</v>
      </c>
      <c r="AA3304" t="s">
        <v>2393</v>
      </c>
      <c r="AB3304" t="str">
        <f>+IF(W3304="","-",IF(W3304="UNICO","CENSO","MUESTRA"))</f>
        <v>-</v>
      </c>
      <c r="AC3304" t="s">
        <v>2398</v>
      </c>
      <c r="AD3304" t="s">
        <v>134</v>
      </c>
    </row>
    <row r="3305" spans="1:30" x14ac:dyDescent="0.25">
      <c r="A3305" s="5" t="str">
        <f t="shared" si="51"/>
        <v>0043DC0720</v>
      </c>
      <c r="B3305" s="23" t="s">
        <v>2119</v>
      </c>
      <c r="C3305" t="s">
        <v>161</v>
      </c>
      <c r="D3305" t="s">
        <v>677</v>
      </c>
      <c r="E3305" t="s">
        <v>678</v>
      </c>
      <c r="F3305">
        <v>609275</v>
      </c>
      <c r="G3305">
        <v>1</v>
      </c>
      <c r="H3305" t="s">
        <v>699</v>
      </c>
      <c r="I3305" t="s">
        <v>20</v>
      </c>
      <c r="J3305" t="s">
        <v>39</v>
      </c>
      <c r="K3305" t="s">
        <v>40</v>
      </c>
      <c r="L3305" t="s">
        <v>700</v>
      </c>
      <c r="M3305" t="s">
        <v>18173</v>
      </c>
      <c r="N3305" t="s">
        <v>22</v>
      </c>
      <c r="O3305" t="s">
        <v>23</v>
      </c>
      <c r="P3305" t="s">
        <v>26</v>
      </c>
      <c r="Q3305" t="s">
        <v>27</v>
      </c>
      <c r="R3305" s="13">
        <v>56</v>
      </c>
      <c r="S3305" s="13">
        <v>3</v>
      </c>
      <c r="T3305" s="21">
        <v>0</v>
      </c>
      <c r="U3305" t="s">
        <v>2113</v>
      </c>
      <c r="W3305" t="str">
        <f>+IF(V3305="","",IF(MID(V3305,1,3)="ECE","UNICO",IF(V3305="FINES",CONCATENATE("R",IF(OR(C3305="16",C3305="21",C3305="22",C3305="23"),"16212223",IF(OR(C3305="15",C3305="17",C3305="24",C3305="25"),"15172425",C3305))),IF(V3305="CEBAS","UNICO",IF(VALUE(C3305)&lt;=11,"AMBA","INTERIOR")))))</f>
        <v/>
      </c>
      <c r="X3305" s="20" t="str">
        <f>+IF(V3305="","-",CONCATENATE(V3305,"_",W3305))</f>
        <v>-</v>
      </c>
      <c r="Y3305" s="59">
        <v>0.2414611231535673</v>
      </c>
      <c r="Z3305" t="str">
        <f>+IFERROR(VLOOKUP(H3305,#REF!,2,FALSE),"-")</f>
        <v>-</v>
      </c>
      <c r="AA3305" t="s">
        <v>2394</v>
      </c>
      <c r="AB3305" t="str">
        <f>+IF(W3305="","-",IF(W3305="UNICO","CENSO","MUESTRA"))</f>
        <v>-</v>
      </c>
      <c r="AC3305" t="s">
        <v>2397</v>
      </c>
      <c r="AD3305" t="s">
        <v>134</v>
      </c>
    </row>
    <row r="3306" spans="1:30" x14ac:dyDescent="0.25">
      <c r="A3306" s="5" t="str">
        <f t="shared" si="51"/>
        <v>0043DC0728</v>
      </c>
      <c r="B3306" s="23" t="s">
        <v>2119</v>
      </c>
      <c r="C3306" t="s">
        <v>161</v>
      </c>
      <c r="D3306" t="s">
        <v>677</v>
      </c>
      <c r="E3306" t="s">
        <v>678</v>
      </c>
      <c r="F3306">
        <v>600256</v>
      </c>
      <c r="G3306">
        <v>2</v>
      </c>
      <c r="H3306" t="s">
        <v>709</v>
      </c>
      <c r="I3306" t="s">
        <v>20</v>
      </c>
      <c r="J3306" t="s">
        <v>39</v>
      </c>
      <c r="K3306" t="s">
        <v>40</v>
      </c>
      <c r="L3306" t="s">
        <v>693</v>
      </c>
      <c r="M3306" t="s">
        <v>18174</v>
      </c>
      <c r="N3306" t="s">
        <v>22</v>
      </c>
      <c r="O3306" t="s">
        <v>23</v>
      </c>
      <c r="P3306" t="s">
        <v>26</v>
      </c>
      <c r="Q3306" t="s">
        <v>27</v>
      </c>
      <c r="R3306" s="13">
        <v>26</v>
      </c>
      <c r="S3306" s="13">
        <v>2</v>
      </c>
      <c r="T3306" s="21">
        <v>0</v>
      </c>
      <c r="U3306" t="s">
        <v>2113</v>
      </c>
      <c r="W3306" t="str">
        <f>+IF(V3306="","",IF(MID(V3306,1,3)="ECE","UNICO",IF(V3306="FINES",CONCATENATE("R",IF(OR(C3306="16",C3306="21",C3306="22",C3306="23"),"16212223",IF(OR(C3306="15",C3306="17",C3306="24",C3306="25"),"15172425",C3306))),IF(V3306="CEBAS","UNICO",IF(VALUE(C3306)&lt;=11,"AMBA","INTERIOR")))))</f>
        <v/>
      </c>
      <c r="X3306" s="20" t="str">
        <f>+IF(V3306="","-",CONCATENATE(V3306,"_",W3306))</f>
        <v>-</v>
      </c>
      <c r="Y3306" s="59">
        <v>0.24203046742412779</v>
      </c>
      <c r="Z3306" t="str">
        <f>+IFERROR(VLOOKUP(H3306,#REF!,2,FALSE),"-")</f>
        <v>-</v>
      </c>
      <c r="AA3306" t="s">
        <v>2394</v>
      </c>
      <c r="AB3306" t="str">
        <f>+IF(W3306="","-",IF(W3306="UNICO","CENSO","MUESTRA"))</f>
        <v>-</v>
      </c>
      <c r="AC3306" t="s">
        <v>2398</v>
      </c>
      <c r="AD3306" t="s">
        <v>134</v>
      </c>
    </row>
    <row r="3307" spans="1:30" x14ac:dyDescent="0.25">
      <c r="A3307" s="5" t="str">
        <f t="shared" si="51"/>
        <v>0056DC0702</v>
      </c>
      <c r="B3307" s="23" t="s">
        <v>2119</v>
      </c>
      <c r="C3307" t="s">
        <v>354</v>
      </c>
      <c r="D3307" t="s">
        <v>313</v>
      </c>
      <c r="E3307" t="s">
        <v>923</v>
      </c>
      <c r="F3307">
        <v>603785</v>
      </c>
      <c r="G3307">
        <v>1</v>
      </c>
      <c r="H3307" t="s">
        <v>924</v>
      </c>
      <c r="I3307" t="s">
        <v>20</v>
      </c>
      <c r="J3307" t="s">
        <v>39</v>
      </c>
      <c r="K3307" t="s">
        <v>40</v>
      </c>
      <c r="L3307" t="s">
        <v>925</v>
      </c>
      <c r="M3307" t="s">
        <v>18175</v>
      </c>
      <c r="N3307" t="s">
        <v>22</v>
      </c>
      <c r="O3307" t="s">
        <v>23</v>
      </c>
      <c r="P3307" t="s">
        <v>26</v>
      </c>
      <c r="Q3307" t="s">
        <v>27</v>
      </c>
      <c r="R3307" s="13">
        <v>61</v>
      </c>
      <c r="S3307" s="13">
        <v>3</v>
      </c>
      <c r="T3307" s="21">
        <v>0</v>
      </c>
      <c r="U3307" t="s">
        <v>2113</v>
      </c>
      <c r="W3307" t="str">
        <f>+IF(V3307="","",IF(MID(V3307,1,3)="ECE","UNICO",IF(V3307="FINES",CONCATENATE("R",IF(OR(C3307="16",C3307="21",C3307="22",C3307="23"),"16212223",IF(OR(C3307="15",C3307="17",C3307="24",C3307="25"),"15172425",C3307))),IF(V3307="CEBAS","UNICO",IF(VALUE(C3307)&lt;=11,"AMBA","INTERIOR")))))</f>
        <v/>
      </c>
      <c r="X3307" s="20" t="str">
        <f>+IF(V3307="","-",CONCATENATE(V3307,"_",W3307))</f>
        <v>-</v>
      </c>
      <c r="Y3307" s="59">
        <v>0.24276586319949181</v>
      </c>
      <c r="Z3307" t="str">
        <f>+IFERROR(VLOOKUP(H3307,#REF!,2,FALSE),"-")</f>
        <v>-</v>
      </c>
      <c r="AA3307" t="s">
        <v>2394</v>
      </c>
      <c r="AB3307" t="str">
        <f>+IF(W3307="","-",IF(W3307="UNICO","CENSO","MUESTRA"))</f>
        <v>-</v>
      </c>
      <c r="AC3307" t="s">
        <v>2397</v>
      </c>
      <c r="AD3307" t="s">
        <v>134</v>
      </c>
    </row>
    <row r="3308" spans="1:30" x14ac:dyDescent="0.25">
      <c r="A3308" s="5" t="str">
        <f t="shared" si="51"/>
        <v>0107DC0705</v>
      </c>
      <c r="B3308" s="23" t="s">
        <v>2119</v>
      </c>
      <c r="C3308" t="s">
        <v>417</v>
      </c>
      <c r="D3308" t="s">
        <v>532</v>
      </c>
      <c r="E3308" t="s">
        <v>1757</v>
      </c>
      <c r="F3308">
        <v>612051</v>
      </c>
      <c r="G3308">
        <v>3</v>
      </c>
      <c r="H3308" t="s">
        <v>1761</v>
      </c>
      <c r="I3308" t="s">
        <v>20</v>
      </c>
      <c r="J3308" t="s">
        <v>39</v>
      </c>
      <c r="K3308" t="s">
        <v>40</v>
      </c>
      <c r="L3308" t="s">
        <v>1759</v>
      </c>
      <c r="M3308" t="s">
        <v>18176</v>
      </c>
      <c r="N3308" t="s">
        <v>22</v>
      </c>
      <c r="O3308" t="s">
        <v>23</v>
      </c>
      <c r="P3308" t="s">
        <v>26</v>
      </c>
      <c r="Q3308" t="s">
        <v>27</v>
      </c>
      <c r="R3308" s="13">
        <v>13</v>
      </c>
      <c r="S3308" s="13">
        <v>1</v>
      </c>
      <c r="T3308" s="21">
        <v>0</v>
      </c>
      <c r="U3308" t="s">
        <v>2113</v>
      </c>
      <c r="W3308" t="str">
        <f>+IF(V3308="","",IF(MID(V3308,1,3)="ECE","UNICO",IF(V3308="FINES",CONCATENATE("R",IF(OR(C3308="16",C3308="21",C3308="22",C3308="23"),"16212223",IF(OR(C3308="15",C3308="17",C3308="24",C3308="25"),"15172425",C3308))),IF(V3308="CEBAS","UNICO",IF(VALUE(C3308)&lt;=11,"AMBA","INTERIOR")))))</f>
        <v/>
      </c>
      <c r="X3308" s="20" t="str">
        <f>+IF(V3308="","-",CONCATENATE(V3308,"_",W3308))</f>
        <v>-</v>
      </c>
      <c r="Y3308" s="59">
        <v>0.24420062624491179</v>
      </c>
      <c r="Z3308" t="str">
        <f>+IFERROR(VLOOKUP(H3308,#REF!,2,FALSE),"-")</f>
        <v>-</v>
      </c>
      <c r="AA3308" t="s">
        <v>2394</v>
      </c>
      <c r="AB3308" t="str">
        <f>+IF(W3308="","-",IF(W3308="UNICO","CENSO","MUESTRA"))</f>
        <v>-</v>
      </c>
      <c r="AC3308" t="s">
        <v>2398</v>
      </c>
      <c r="AD3308" t="s">
        <v>134</v>
      </c>
    </row>
    <row r="3309" spans="1:30" x14ac:dyDescent="0.25">
      <c r="A3309" s="5" t="str">
        <f t="shared" si="51"/>
        <v>0120DC0703</v>
      </c>
      <c r="B3309" s="23" t="s">
        <v>2119</v>
      </c>
      <c r="C3309" t="s">
        <v>156</v>
      </c>
      <c r="D3309" t="s">
        <v>154</v>
      </c>
      <c r="E3309" t="s">
        <v>1945</v>
      </c>
      <c r="F3309">
        <v>611788</v>
      </c>
      <c r="G3309">
        <v>0</v>
      </c>
      <c r="H3309" t="s">
        <v>1946</v>
      </c>
      <c r="I3309" t="s">
        <v>20</v>
      </c>
      <c r="J3309" t="s">
        <v>39</v>
      </c>
      <c r="K3309" t="s">
        <v>21</v>
      </c>
      <c r="M3309" t="s">
        <v>18166</v>
      </c>
      <c r="N3309" t="s">
        <v>22</v>
      </c>
      <c r="O3309" t="s">
        <v>23</v>
      </c>
      <c r="P3309" t="s">
        <v>26</v>
      </c>
      <c r="Q3309" t="s">
        <v>27</v>
      </c>
      <c r="R3309" s="13">
        <v>9</v>
      </c>
      <c r="S3309" s="13">
        <v>1</v>
      </c>
      <c r="T3309" s="21">
        <v>0</v>
      </c>
      <c r="U3309" t="s">
        <v>2113</v>
      </c>
      <c r="W3309" t="str">
        <f>+IF(V3309="","",IF(MID(V3309,1,3)="ECE","UNICO",IF(V3309="FINES",CONCATENATE("R",IF(OR(C3309="16",C3309="21",C3309="22",C3309="23"),"16212223",IF(OR(C3309="15",C3309="17",C3309="24",C3309="25"),"15172425",C3309))),IF(V3309="CEBAS","UNICO",IF(VALUE(C3309)&lt;=11,"AMBA","INTERIOR")))))</f>
        <v/>
      </c>
      <c r="X3309" s="20" t="str">
        <f>+IF(V3309="","-",CONCATENATE(V3309,"_",W3309))</f>
        <v>-</v>
      </c>
      <c r="Y3309" s="59">
        <v>0.24500203132629389</v>
      </c>
      <c r="Z3309" t="str">
        <f>+IFERROR(VLOOKUP(H3309,#REF!,2,FALSE),"-")</f>
        <v>-</v>
      </c>
      <c r="AA3309" t="s">
        <v>2394</v>
      </c>
      <c r="AB3309" t="str">
        <f>+IF(W3309="","-",IF(W3309="UNICO","CENSO","MUESTRA"))</f>
        <v>-</v>
      </c>
      <c r="AC3309" t="s">
        <v>2398</v>
      </c>
      <c r="AD3309" t="s">
        <v>134</v>
      </c>
    </row>
    <row r="3310" spans="1:30" x14ac:dyDescent="0.25">
      <c r="A3310" s="5" t="str">
        <f t="shared" si="51"/>
        <v>0052DC0704</v>
      </c>
      <c r="B3310" s="23" t="s">
        <v>2119</v>
      </c>
      <c r="C3310" t="s">
        <v>417</v>
      </c>
      <c r="D3310" t="s">
        <v>848</v>
      </c>
      <c r="E3310" t="s">
        <v>850</v>
      </c>
      <c r="F3310">
        <v>600737</v>
      </c>
      <c r="G3310">
        <v>0</v>
      </c>
      <c r="H3310" t="s">
        <v>851</v>
      </c>
      <c r="I3310" t="s">
        <v>20</v>
      </c>
      <c r="J3310" t="s">
        <v>39</v>
      </c>
      <c r="K3310" t="s">
        <v>21</v>
      </c>
      <c r="M3310" t="s">
        <v>18177</v>
      </c>
      <c r="N3310" t="s">
        <v>136</v>
      </c>
      <c r="O3310" t="s">
        <v>23</v>
      </c>
      <c r="P3310" t="s">
        <v>26</v>
      </c>
      <c r="Q3310" t="s">
        <v>27</v>
      </c>
      <c r="R3310" s="13">
        <v>14</v>
      </c>
      <c r="S3310" s="13">
        <v>1</v>
      </c>
      <c r="T3310" s="21">
        <v>0</v>
      </c>
      <c r="U3310" t="s">
        <v>2113</v>
      </c>
      <c r="W3310" t="str">
        <f>+IF(V3310="","",IF(MID(V3310,1,3)="ECE","UNICO",IF(V3310="FINES",CONCATENATE("R",IF(OR(C3310="16",C3310="21",C3310="22",C3310="23"),"16212223",IF(OR(C3310="15",C3310="17",C3310="24",C3310="25"),"15172425",C3310))),IF(V3310="CEBAS","UNICO",IF(VALUE(C3310)&lt;=11,"AMBA","INTERIOR")))))</f>
        <v/>
      </c>
      <c r="X3310" s="20" t="str">
        <f>+IF(V3310="","-",CONCATENATE(V3310,"_",W3310))</f>
        <v>-</v>
      </c>
      <c r="Y3310" s="59">
        <v>0.24591184368259031</v>
      </c>
      <c r="Z3310" t="str">
        <f>+IFERROR(VLOOKUP(H3310,#REF!,2,FALSE),"-")</f>
        <v>-</v>
      </c>
      <c r="AA3310" t="s">
        <v>2394</v>
      </c>
      <c r="AB3310" t="str">
        <f>+IF(W3310="","-",IF(W3310="UNICO","CENSO","MUESTRA"))</f>
        <v>-</v>
      </c>
      <c r="AC3310" t="s">
        <v>2397</v>
      </c>
      <c r="AD3310" t="s">
        <v>134</v>
      </c>
    </row>
    <row r="3311" spans="1:30" x14ac:dyDescent="0.25">
      <c r="A3311" s="5" t="str">
        <f t="shared" si="51"/>
        <v>0050DC0701</v>
      </c>
      <c r="B3311" s="23" t="s">
        <v>2119</v>
      </c>
      <c r="C3311" t="s">
        <v>417</v>
      </c>
      <c r="D3311" t="s">
        <v>838</v>
      </c>
      <c r="E3311" t="s">
        <v>839</v>
      </c>
      <c r="F3311">
        <v>606608</v>
      </c>
      <c r="G3311">
        <v>0</v>
      </c>
      <c r="H3311" t="s">
        <v>840</v>
      </c>
      <c r="I3311" t="s">
        <v>20</v>
      </c>
      <c r="J3311" t="s">
        <v>39</v>
      </c>
      <c r="K3311" t="s">
        <v>21</v>
      </c>
      <c r="M3311" t="s">
        <v>18178</v>
      </c>
      <c r="N3311" t="s">
        <v>22</v>
      </c>
      <c r="O3311" t="s">
        <v>23</v>
      </c>
      <c r="P3311" t="s">
        <v>26</v>
      </c>
      <c r="Q3311" t="s">
        <v>27</v>
      </c>
      <c r="R3311" s="13">
        <v>56</v>
      </c>
      <c r="S3311" s="13">
        <v>4</v>
      </c>
      <c r="T3311" s="21">
        <v>0</v>
      </c>
      <c r="U3311" t="s">
        <v>2113</v>
      </c>
      <c r="W3311" t="str">
        <f>+IF(V3311="","",IF(MID(V3311,1,3)="ECE","UNICO",IF(V3311="FINES",CONCATENATE("R",IF(OR(C3311="16",C3311="21",C3311="22",C3311="23"),"16212223",IF(OR(C3311="15",C3311="17",C3311="24",C3311="25"),"15172425",C3311))),IF(V3311="CEBAS","UNICO",IF(VALUE(C3311)&lt;=11,"AMBA","INTERIOR")))))</f>
        <v/>
      </c>
      <c r="X3311" s="20" t="str">
        <f>+IF(V3311="","-",CONCATENATE(V3311,"_",W3311))</f>
        <v>-</v>
      </c>
      <c r="Y3311" s="59">
        <v>0.24641591889990699</v>
      </c>
      <c r="Z3311" t="str">
        <f>+IFERROR(VLOOKUP(H3311,#REF!,2,FALSE),"-")</f>
        <v>-</v>
      </c>
      <c r="AA3311" t="s">
        <v>2394</v>
      </c>
      <c r="AB3311" t="str">
        <f>+IF(W3311="","-",IF(W3311="UNICO","CENSO","MUESTRA"))</f>
        <v>-</v>
      </c>
      <c r="AC3311" t="s">
        <v>2398</v>
      </c>
      <c r="AD3311" t="s">
        <v>134</v>
      </c>
    </row>
    <row r="3312" spans="1:30" x14ac:dyDescent="0.25">
      <c r="A3312" s="5" t="str">
        <f t="shared" si="51"/>
        <v>0008DC0714</v>
      </c>
      <c r="B3312" s="23" t="s">
        <v>2119</v>
      </c>
      <c r="C3312" t="s">
        <v>139</v>
      </c>
      <c r="D3312" t="s">
        <v>312</v>
      </c>
      <c r="E3312" t="s">
        <v>314</v>
      </c>
      <c r="F3312">
        <v>611894</v>
      </c>
      <c r="G3312">
        <v>1</v>
      </c>
      <c r="H3312" t="s">
        <v>325</v>
      </c>
      <c r="I3312" t="s">
        <v>20</v>
      </c>
      <c r="J3312" t="s">
        <v>39</v>
      </c>
      <c r="K3312" t="s">
        <v>40</v>
      </c>
      <c r="L3312" t="s">
        <v>326</v>
      </c>
      <c r="M3312" t="s">
        <v>18134</v>
      </c>
      <c r="N3312" t="s">
        <v>22</v>
      </c>
      <c r="O3312" t="s">
        <v>23</v>
      </c>
      <c r="P3312" t="s">
        <v>26</v>
      </c>
      <c r="Q3312" t="s">
        <v>27</v>
      </c>
      <c r="R3312" s="13">
        <v>14</v>
      </c>
      <c r="S3312" s="13">
        <v>1</v>
      </c>
      <c r="T3312" s="21">
        <v>0</v>
      </c>
      <c r="U3312" t="s">
        <v>2113</v>
      </c>
      <c r="W3312" t="str">
        <f>+IF(V3312="","",IF(MID(V3312,1,3)="ECE","UNICO",IF(V3312="FINES",CONCATENATE("R",IF(OR(C3312="16",C3312="21",C3312="22",C3312="23"),"16212223",IF(OR(C3312="15",C3312="17",C3312="24",C3312="25"),"15172425",C3312))),IF(V3312="CEBAS","UNICO",IF(VALUE(C3312)&lt;=11,"AMBA","INTERIOR")))))</f>
        <v/>
      </c>
      <c r="X3312" s="20" t="str">
        <f>+IF(V3312="","-",CONCATENATE(V3312,"_",W3312))</f>
        <v>-</v>
      </c>
      <c r="Y3312" s="59">
        <v>0.24755304865539071</v>
      </c>
      <c r="Z3312" t="str">
        <f>+IFERROR(VLOOKUP(H3312,#REF!,2,FALSE),"-")</f>
        <v>-</v>
      </c>
      <c r="AA3312" t="s">
        <v>2394</v>
      </c>
      <c r="AB3312" t="str">
        <f>+IF(W3312="","-",IF(W3312="UNICO","CENSO","MUESTRA"))</f>
        <v>-</v>
      </c>
      <c r="AC3312" t="s">
        <v>2397</v>
      </c>
      <c r="AD3312" t="s">
        <v>134</v>
      </c>
    </row>
    <row r="3313" spans="1:30" x14ac:dyDescent="0.25">
      <c r="A3313" s="5" t="str">
        <f t="shared" si="51"/>
        <v>0079DC0705</v>
      </c>
      <c r="B3313" s="23" t="s">
        <v>2119</v>
      </c>
      <c r="C3313" t="s">
        <v>141</v>
      </c>
      <c r="D3313" t="s">
        <v>1410</v>
      </c>
      <c r="E3313" t="s">
        <v>1411</v>
      </c>
      <c r="F3313">
        <v>607083</v>
      </c>
      <c r="G3313">
        <v>2</v>
      </c>
      <c r="H3313" t="s">
        <v>1415</v>
      </c>
      <c r="I3313" t="s">
        <v>20</v>
      </c>
      <c r="J3313" t="s">
        <v>39</v>
      </c>
      <c r="K3313" t="s">
        <v>40</v>
      </c>
      <c r="L3313" t="s">
        <v>1414</v>
      </c>
      <c r="M3313" t="s">
        <v>18176</v>
      </c>
      <c r="N3313" t="s">
        <v>22</v>
      </c>
      <c r="O3313" t="s">
        <v>23</v>
      </c>
      <c r="P3313" t="s">
        <v>26</v>
      </c>
      <c r="Q3313" t="s">
        <v>27</v>
      </c>
      <c r="R3313" s="13">
        <v>29</v>
      </c>
      <c r="S3313" s="13">
        <v>2</v>
      </c>
      <c r="T3313" s="21">
        <v>0</v>
      </c>
      <c r="U3313" t="s">
        <v>2113</v>
      </c>
      <c r="W3313" t="str">
        <f>+IF(V3313="","",IF(MID(V3313,1,3)="ECE","UNICO",IF(V3313="FINES",CONCATENATE("R",IF(OR(C3313="16",C3313="21",C3313="22",C3313="23"),"16212223",IF(OR(C3313="15",C3313="17",C3313="24",C3313="25"),"15172425",C3313))),IF(V3313="CEBAS","UNICO",IF(VALUE(C3313)&lt;=11,"AMBA","INTERIOR")))))</f>
        <v/>
      </c>
      <c r="X3313" s="20" t="str">
        <f>+IF(V3313="","-",CONCATENATE(V3313,"_",W3313))</f>
        <v>-</v>
      </c>
      <c r="Y3313" s="59">
        <v>0.24765046333011831</v>
      </c>
      <c r="Z3313" t="str">
        <f>+IFERROR(VLOOKUP(H3313,#REF!,2,FALSE),"-")</f>
        <v>-</v>
      </c>
      <c r="AA3313" t="s">
        <v>2394</v>
      </c>
      <c r="AB3313" t="str">
        <f>+IF(W3313="","-",IF(W3313="UNICO","CENSO","MUESTRA"))</f>
        <v>-</v>
      </c>
      <c r="AC3313" t="s">
        <v>2398</v>
      </c>
      <c r="AD3313" t="s">
        <v>134</v>
      </c>
    </row>
    <row r="3314" spans="1:30" x14ac:dyDescent="0.25">
      <c r="A3314" s="5" t="str">
        <f t="shared" si="51"/>
        <v>0098DC0705</v>
      </c>
      <c r="B3314" s="23" t="s">
        <v>2119</v>
      </c>
      <c r="C3314" t="s">
        <v>88</v>
      </c>
      <c r="D3314" t="s">
        <v>1652</v>
      </c>
      <c r="E3314" t="s">
        <v>1653</v>
      </c>
      <c r="F3314">
        <v>607570</v>
      </c>
      <c r="G3314">
        <v>1</v>
      </c>
      <c r="H3314" t="s">
        <v>1657</v>
      </c>
      <c r="I3314" t="s">
        <v>20</v>
      </c>
      <c r="J3314" t="s">
        <v>39</v>
      </c>
      <c r="K3314" t="s">
        <v>40</v>
      </c>
      <c r="L3314" t="s">
        <v>1658</v>
      </c>
      <c r="M3314" t="s">
        <v>18176</v>
      </c>
      <c r="N3314" t="s">
        <v>22</v>
      </c>
      <c r="O3314" t="s">
        <v>23</v>
      </c>
      <c r="P3314" t="s">
        <v>26</v>
      </c>
      <c r="Q3314" t="s">
        <v>27</v>
      </c>
      <c r="R3314" s="13">
        <v>47</v>
      </c>
      <c r="S3314" s="13">
        <v>3</v>
      </c>
      <c r="T3314" s="21">
        <v>0</v>
      </c>
      <c r="U3314" t="s">
        <v>2113</v>
      </c>
      <c r="W3314" t="str">
        <f>+IF(V3314="","",IF(MID(V3314,1,3)="ECE","UNICO",IF(V3314="FINES",CONCATENATE("R",IF(OR(C3314="16",C3314="21",C3314="22",C3314="23"),"16212223",IF(OR(C3314="15",C3314="17",C3314="24",C3314="25"),"15172425",C3314))),IF(V3314="CEBAS","UNICO",IF(VALUE(C3314)&lt;=11,"AMBA","INTERIOR")))))</f>
        <v/>
      </c>
      <c r="X3314" s="20" t="str">
        <f>+IF(V3314="","-",CONCATENATE(V3314,"_",W3314))</f>
        <v>-</v>
      </c>
      <c r="Y3314" s="59">
        <v>0.24979397453166341</v>
      </c>
      <c r="Z3314" t="str">
        <f>+IFERROR(VLOOKUP(H3314,#REF!,2,FALSE),"-")</f>
        <v>-</v>
      </c>
      <c r="AA3314" t="s">
        <v>2394</v>
      </c>
      <c r="AB3314" t="str">
        <f>+IF(W3314="","-",IF(W3314="UNICO","CENSO","MUESTRA"))</f>
        <v>-</v>
      </c>
      <c r="AC3314" t="s">
        <v>2398</v>
      </c>
      <c r="AD3314" t="s">
        <v>134</v>
      </c>
    </row>
    <row r="3315" spans="1:30" x14ac:dyDescent="0.25">
      <c r="A3315" s="5" t="str">
        <f t="shared" si="51"/>
        <v>0002DC0701</v>
      </c>
      <c r="B3315" s="23" t="s">
        <v>2119</v>
      </c>
      <c r="C3315" t="s">
        <v>159</v>
      </c>
      <c r="D3315" t="s">
        <v>164</v>
      </c>
      <c r="E3315" t="s">
        <v>166</v>
      </c>
      <c r="F3315">
        <v>604155</v>
      </c>
      <c r="G3315">
        <v>0</v>
      </c>
      <c r="H3315" t="s">
        <v>167</v>
      </c>
      <c r="I3315" t="s">
        <v>20</v>
      </c>
      <c r="J3315" t="s">
        <v>39</v>
      </c>
      <c r="K3315" t="s">
        <v>21</v>
      </c>
      <c r="M3315" t="s">
        <v>18179</v>
      </c>
      <c r="N3315" t="s">
        <v>22</v>
      </c>
      <c r="O3315" t="s">
        <v>23</v>
      </c>
      <c r="P3315" t="s">
        <v>26</v>
      </c>
      <c r="Q3315" t="s">
        <v>27</v>
      </c>
      <c r="R3315" s="13">
        <v>22</v>
      </c>
      <c r="S3315" s="13">
        <v>3</v>
      </c>
      <c r="T3315" s="21">
        <v>0</v>
      </c>
      <c r="U3315" t="s">
        <v>2113</v>
      </c>
      <c r="W3315" t="str">
        <f>+IF(V3315="","",IF(MID(V3315,1,3)="ECE","UNICO",IF(V3315="FINES",CONCATENATE("R",IF(OR(C3315="16",C3315="21",C3315="22",C3315="23"),"16212223",IF(OR(C3315="15",C3315="17",C3315="24",C3315="25"),"15172425",C3315))),IF(V3315="CEBAS","UNICO",IF(VALUE(C3315)&lt;=11,"AMBA","INTERIOR")))))</f>
        <v/>
      </c>
      <c r="X3315" s="20" t="str">
        <f>+IF(V3315="","-",CONCATENATE(V3315,"_",W3315))</f>
        <v>-</v>
      </c>
      <c r="Y3315" s="59">
        <v>0.25273985912402469</v>
      </c>
      <c r="Z3315" t="str">
        <f>+IFERROR(VLOOKUP(H3315,#REF!,2,FALSE),"-")</f>
        <v>-</v>
      </c>
      <c r="AA3315" t="s">
        <v>2394</v>
      </c>
      <c r="AB3315" t="str">
        <f>+IF(W3315="","-",IF(W3315="UNICO","CENSO","MUESTRA"))</f>
        <v>-</v>
      </c>
      <c r="AC3315" t="s">
        <v>2398</v>
      </c>
      <c r="AD3315" t="s">
        <v>134</v>
      </c>
    </row>
    <row r="3316" spans="1:30" x14ac:dyDescent="0.25">
      <c r="A3316" s="5" t="str">
        <f t="shared" si="51"/>
        <v>0051DC0701</v>
      </c>
      <c r="B3316" s="23" t="s">
        <v>2119</v>
      </c>
      <c r="C3316" t="s">
        <v>159</v>
      </c>
      <c r="D3316" t="s">
        <v>842</v>
      </c>
      <c r="E3316" t="s">
        <v>843</v>
      </c>
      <c r="F3316">
        <v>604821</v>
      </c>
      <c r="G3316">
        <v>0</v>
      </c>
      <c r="H3316" t="s">
        <v>844</v>
      </c>
      <c r="I3316" t="s">
        <v>20</v>
      </c>
      <c r="J3316" t="s">
        <v>39</v>
      </c>
      <c r="K3316" t="s">
        <v>21</v>
      </c>
      <c r="M3316" t="s">
        <v>18180</v>
      </c>
      <c r="N3316" t="s">
        <v>136</v>
      </c>
      <c r="O3316" t="s">
        <v>23</v>
      </c>
      <c r="P3316" t="s">
        <v>26</v>
      </c>
      <c r="Q3316" t="s">
        <v>27</v>
      </c>
      <c r="R3316" s="13">
        <v>5</v>
      </c>
      <c r="S3316" s="13">
        <v>1</v>
      </c>
      <c r="T3316" s="21">
        <v>0</v>
      </c>
      <c r="U3316" t="s">
        <v>2113</v>
      </c>
      <c r="W3316" t="str">
        <f>+IF(V3316="","",IF(MID(V3316,1,3)="ECE","UNICO",IF(V3316="FINES",CONCATENATE("R",IF(OR(C3316="16",C3316="21",C3316="22",C3316="23"),"16212223",IF(OR(C3316="15",C3316="17",C3316="24",C3316="25"),"15172425",C3316))),IF(V3316="CEBAS","UNICO",IF(VALUE(C3316)&lt;=11,"AMBA","INTERIOR")))))</f>
        <v/>
      </c>
      <c r="X3316" s="20" t="str">
        <f>+IF(V3316="","-",CONCATENATE(V3316,"_",W3316))</f>
        <v>-</v>
      </c>
      <c r="Y3316" s="59">
        <v>0.25352547607488102</v>
      </c>
      <c r="Z3316" t="str">
        <f>+IFERROR(VLOOKUP(H3316,#REF!,2,FALSE),"-")</f>
        <v>-</v>
      </c>
      <c r="AA3316" t="s">
        <v>2394</v>
      </c>
      <c r="AB3316" t="str">
        <f>+IF(W3316="","-",IF(W3316="UNICO","CENSO","MUESTRA"))</f>
        <v>-</v>
      </c>
      <c r="AC3316" t="s">
        <v>2397</v>
      </c>
      <c r="AD3316" t="s">
        <v>134</v>
      </c>
    </row>
    <row r="3317" spans="1:30" x14ac:dyDescent="0.25">
      <c r="A3317" s="5" t="str">
        <f t="shared" si="51"/>
        <v>0038DC0701</v>
      </c>
      <c r="B3317" s="23" t="s">
        <v>2119</v>
      </c>
      <c r="C3317" t="s">
        <v>159</v>
      </c>
      <c r="D3317" t="s">
        <v>652</v>
      </c>
      <c r="E3317" t="s">
        <v>653</v>
      </c>
      <c r="F3317">
        <v>603105</v>
      </c>
      <c r="G3317">
        <v>0</v>
      </c>
      <c r="H3317" t="s">
        <v>654</v>
      </c>
      <c r="I3317" t="s">
        <v>20</v>
      </c>
      <c r="J3317" t="s">
        <v>39</v>
      </c>
      <c r="K3317" t="s">
        <v>21</v>
      </c>
      <c r="M3317" t="s">
        <v>18146</v>
      </c>
      <c r="N3317" t="s">
        <v>22</v>
      </c>
      <c r="O3317" t="s">
        <v>23</v>
      </c>
      <c r="P3317" t="s">
        <v>26</v>
      </c>
      <c r="Q3317" t="s">
        <v>27</v>
      </c>
      <c r="R3317" s="13">
        <v>9</v>
      </c>
      <c r="S3317" s="13">
        <v>1</v>
      </c>
      <c r="T3317" s="21">
        <v>0</v>
      </c>
      <c r="U3317" t="s">
        <v>2113</v>
      </c>
      <c r="W3317" t="str">
        <f>+IF(V3317="","",IF(MID(V3317,1,3)="ECE","UNICO",IF(V3317="FINES",CONCATENATE("R",IF(OR(C3317="16",C3317="21",C3317="22",C3317="23"),"16212223",IF(OR(C3317="15",C3317="17",C3317="24",C3317="25"),"15172425",C3317))),IF(V3317="CEBAS","UNICO",IF(VALUE(C3317)&lt;=11,"AMBA","INTERIOR")))))</f>
        <v/>
      </c>
      <c r="X3317" s="20" t="str">
        <f>+IF(V3317="","-",CONCATENATE(V3317,"_",W3317))</f>
        <v>-</v>
      </c>
      <c r="Y3317" s="59">
        <v>0.25607477211289942</v>
      </c>
      <c r="Z3317" t="str">
        <f>+IFERROR(VLOOKUP(H3317,#REF!,2,FALSE),"-")</f>
        <v>-</v>
      </c>
      <c r="AA3317" t="s">
        <v>2394</v>
      </c>
      <c r="AB3317" t="str">
        <f>+IF(W3317="","-",IF(W3317="UNICO","CENSO","MUESTRA"))</f>
        <v>-</v>
      </c>
      <c r="AC3317" t="s">
        <v>2398</v>
      </c>
      <c r="AD3317" t="s">
        <v>134</v>
      </c>
    </row>
    <row r="3318" spans="1:30" x14ac:dyDescent="0.25">
      <c r="A3318" s="5" t="str">
        <f t="shared" si="51"/>
        <v>0012DC0703</v>
      </c>
      <c r="B3318" s="23" t="s">
        <v>2119</v>
      </c>
      <c r="C3318" t="s">
        <v>157</v>
      </c>
      <c r="D3318" t="s">
        <v>396</v>
      </c>
      <c r="E3318" t="s">
        <v>398</v>
      </c>
      <c r="F3318">
        <v>604359</v>
      </c>
      <c r="G3318">
        <v>0</v>
      </c>
      <c r="H3318" t="s">
        <v>400</v>
      </c>
      <c r="I3318" t="s">
        <v>20</v>
      </c>
      <c r="J3318" t="s">
        <v>39</v>
      </c>
      <c r="K3318" t="s">
        <v>21</v>
      </c>
      <c r="M3318" t="s">
        <v>18181</v>
      </c>
      <c r="N3318" t="s">
        <v>136</v>
      </c>
      <c r="O3318" t="s">
        <v>23</v>
      </c>
      <c r="P3318" t="s">
        <v>26</v>
      </c>
      <c r="Q3318" t="s">
        <v>27</v>
      </c>
      <c r="R3318" s="13">
        <v>25</v>
      </c>
      <c r="S3318" s="13">
        <v>2</v>
      </c>
      <c r="T3318" s="21">
        <v>0</v>
      </c>
      <c r="U3318" t="s">
        <v>2113</v>
      </c>
      <c r="W3318" t="str">
        <f>+IF(V3318="","",IF(MID(V3318,1,3)="ECE","UNICO",IF(V3318="FINES",CONCATENATE("R",IF(OR(C3318="16",C3318="21",C3318="22",C3318="23"),"16212223",IF(OR(C3318="15",C3318="17",C3318="24",C3318="25"),"15172425",C3318))),IF(V3318="CEBAS","UNICO",IF(VALUE(C3318)&lt;=11,"AMBA","INTERIOR")))))</f>
        <v/>
      </c>
      <c r="X3318" s="20" t="str">
        <f>+IF(V3318="","-",CONCATENATE(V3318,"_",W3318))</f>
        <v>-</v>
      </c>
      <c r="Y3318" s="59">
        <v>0.25655774973534251</v>
      </c>
      <c r="Z3318" t="str">
        <f>+IFERROR(VLOOKUP(H3318,#REF!,2,FALSE),"-")</f>
        <v>-</v>
      </c>
      <c r="AA3318" t="s">
        <v>2394</v>
      </c>
      <c r="AB3318" t="str">
        <f>+IF(W3318="","-",IF(W3318="UNICO","CENSO","MUESTRA"))</f>
        <v>-</v>
      </c>
      <c r="AC3318" t="s">
        <v>2398</v>
      </c>
      <c r="AD3318" t="s">
        <v>134</v>
      </c>
    </row>
    <row r="3319" spans="1:30" x14ac:dyDescent="0.25">
      <c r="A3319" s="5" t="str">
        <f t="shared" si="51"/>
        <v>0100DC0710</v>
      </c>
      <c r="B3319" s="23" t="s">
        <v>2119</v>
      </c>
      <c r="C3319" t="s">
        <v>1245</v>
      </c>
      <c r="D3319" t="s">
        <v>876</v>
      </c>
      <c r="E3319" t="s">
        <v>1674</v>
      </c>
      <c r="F3319">
        <v>610729</v>
      </c>
      <c r="G3319">
        <v>1</v>
      </c>
      <c r="H3319" t="s">
        <v>1682</v>
      </c>
      <c r="I3319" t="s">
        <v>20</v>
      </c>
      <c r="J3319" t="s">
        <v>39</v>
      </c>
      <c r="K3319" t="s">
        <v>40</v>
      </c>
      <c r="L3319" t="s">
        <v>1683</v>
      </c>
      <c r="M3319" t="s">
        <v>18182</v>
      </c>
      <c r="N3319" t="s">
        <v>22</v>
      </c>
      <c r="O3319" t="s">
        <v>23</v>
      </c>
      <c r="P3319" t="s">
        <v>26</v>
      </c>
      <c r="Q3319" t="s">
        <v>27</v>
      </c>
      <c r="R3319" s="13">
        <v>21</v>
      </c>
      <c r="S3319" s="13">
        <v>2</v>
      </c>
      <c r="T3319" s="21">
        <v>0</v>
      </c>
      <c r="U3319" t="s">
        <v>2113</v>
      </c>
      <c r="W3319" t="str">
        <f>+IF(V3319="","",IF(MID(V3319,1,3)="ECE","UNICO",IF(V3319="FINES",CONCATENATE("R",IF(OR(C3319="16",C3319="21",C3319="22",C3319="23"),"16212223",IF(OR(C3319="15",C3319="17",C3319="24",C3319="25"),"15172425",C3319))),IF(V3319="CEBAS","UNICO",IF(VALUE(C3319)&lt;=11,"AMBA","INTERIOR")))))</f>
        <v/>
      </c>
      <c r="X3319" s="20" t="str">
        <f>+IF(V3319="","-",CONCATENATE(V3319,"_",W3319))</f>
        <v>-</v>
      </c>
      <c r="Y3319" s="59">
        <v>0.25880945184164578</v>
      </c>
      <c r="Z3319" t="str">
        <f>+IFERROR(VLOOKUP(H3319,#REF!,2,FALSE),"-")</f>
        <v>-</v>
      </c>
      <c r="AA3319" t="s">
        <v>2393</v>
      </c>
      <c r="AB3319" t="str">
        <f>+IF(W3319="","-",IF(W3319="UNICO","CENSO","MUESTRA"))</f>
        <v>-</v>
      </c>
      <c r="AC3319" t="s">
        <v>2398</v>
      </c>
      <c r="AD3319" t="s">
        <v>134</v>
      </c>
    </row>
    <row r="3320" spans="1:30" x14ac:dyDescent="0.25">
      <c r="A3320" s="5" t="str">
        <f t="shared" si="51"/>
        <v>4045MS8423</v>
      </c>
      <c r="B3320" s="23" t="s">
        <v>2119</v>
      </c>
      <c r="C3320" t="s">
        <v>140</v>
      </c>
      <c r="D3320" t="s">
        <v>760</v>
      </c>
      <c r="E3320" t="s">
        <v>761</v>
      </c>
      <c r="F3320">
        <v>623482</v>
      </c>
      <c r="G3320">
        <v>0</v>
      </c>
      <c r="H3320" t="s">
        <v>809</v>
      </c>
      <c r="I3320" t="s">
        <v>146</v>
      </c>
      <c r="J3320" t="s">
        <v>138</v>
      </c>
      <c r="K3320" t="s">
        <v>21</v>
      </c>
      <c r="M3320" t="s">
        <v>810</v>
      </c>
      <c r="N3320" t="s">
        <v>22</v>
      </c>
      <c r="O3320" t="s">
        <v>23</v>
      </c>
      <c r="P3320" t="s">
        <v>26</v>
      </c>
      <c r="Q3320" t="s">
        <v>92</v>
      </c>
      <c r="R3320" s="13">
        <v>51</v>
      </c>
      <c r="S3320" s="13">
        <v>3</v>
      </c>
      <c r="T3320" s="21">
        <v>0</v>
      </c>
      <c r="U3320" t="s">
        <v>2112</v>
      </c>
      <c r="W3320" t="str">
        <f>+IF(V3320="","",IF(MID(V3320,1,3)="ECE","UNICO",IF(V3320="FINES",CONCATENATE("R",IF(OR(C3320="16",C3320="21",C3320="22",C3320="23"),"16212223",IF(OR(C3320="15",C3320="17",C3320="24",C3320="25"),"15172425",C3320))),IF(V3320="CEBAS","UNICO",IF(VALUE(C3320)&lt;=11,"AMBA","INTERIOR")))))</f>
        <v/>
      </c>
      <c r="X3320" s="20" t="str">
        <f>+IF(V3320="","-",CONCATENATE(V3320,"_",W3320))</f>
        <v>-</v>
      </c>
      <c r="Y3320" s="59">
        <v>0.26087280238668131</v>
      </c>
      <c r="Z3320" t="str">
        <f>+IFERROR(VLOOKUP(H3320,#REF!,2,FALSE),"-")</f>
        <v>-</v>
      </c>
      <c r="AA3320" t="s">
        <v>2393</v>
      </c>
      <c r="AB3320" t="str">
        <f>+IF(W3320="","-",IF(W3320="UNICO","CENSO","MUESTRA"))</f>
        <v>-</v>
      </c>
      <c r="AC3320" t="s">
        <v>2397</v>
      </c>
      <c r="AD3320" t="s">
        <v>134</v>
      </c>
    </row>
    <row r="3321" spans="1:30" x14ac:dyDescent="0.25">
      <c r="A3321" s="5" t="str">
        <f t="shared" si="51"/>
        <v>0060DC0705</v>
      </c>
      <c r="B3321" s="23" t="s">
        <v>2119</v>
      </c>
      <c r="C3321" t="s">
        <v>242</v>
      </c>
      <c r="D3321" t="s">
        <v>943</v>
      </c>
      <c r="E3321" t="s">
        <v>944</v>
      </c>
      <c r="F3321">
        <v>601741</v>
      </c>
      <c r="G3321">
        <v>0</v>
      </c>
      <c r="H3321" t="s">
        <v>947</v>
      </c>
      <c r="I3321" t="s">
        <v>20</v>
      </c>
      <c r="J3321" t="s">
        <v>39</v>
      </c>
      <c r="K3321" t="s">
        <v>21</v>
      </c>
      <c r="M3321" t="s">
        <v>18183</v>
      </c>
      <c r="N3321" t="s">
        <v>22</v>
      </c>
      <c r="O3321" t="s">
        <v>23</v>
      </c>
      <c r="P3321" t="s">
        <v>26</v>
      </c>
      <c r="Q3321" t="s">
        <v>27</v>
      </c>
      <c r="R3321" s="13">
        <v>16</v>
      </c>
      <c r="S3321" s="13">
        <v>1</v>
      </c>
      <c r="T3321" s="21">
        <v>0</v>
      </c>
      <c r="U3321" t="s">
        <v>2113</v>
      </c>
      <c r="W3321" t="str">
        <f>+IF(V3321="","",IF(MID(V3321,1,3)="ECE","UNICO",IF(V3321="FINES",CONCATENATE("R",IF(OR(C3321="16",C3321="21",C3321="22",C3321="23"),"16212223",IF(OR(C3321="15",C3321="17",C3321="24",C3321="25"),"15172425",C3321))),IF(V3321="CEBAS","UNICO",IF(VALUE(C3321)&lt;=11,"AMBA","INTERIOR")))))</f>
        <v/>
      </c>
      <c r="X3321" s="20" t="str">
        <f>+IF(V3321="","-",CONCATENATE(V3321,"_",W3321))</f>
        <v>-</v>
      </c>
      <c r="Y3321" s="59">
        <v>0.26097652067740762</v>
      </c>
      <c r="Z3321" t="str">
        <f>+IFERROR(VLOOKUP(H3321,#REF!,2,FALSE),"-")</f>
        <v>-</v>
      </c>
      <c r="AA3321" t="s">
        <v>2394</v>
      </c>
      <c r="AB3321" t="str">
        <f>+IF(W3321="","-",IF(W3321="UNICO","CENSO","MUESTRA"))</f>
        <v>-</v>
      </c>
      <c r="AC3321" t="s">
        <v>2398</v>
      </c>
      <c r="AD3321" t="s">
        <v>134</v>
      </c>
    </row>
    <row r="3322" spans="1:30" x14ac:dyDescent="0.25">
      <c r="A3322" s="5" t="str">
        <f t="shared" si="51"/>
        <v>0096DC0713</v>
      </c>
      <c r="B3322" s="23" t="s">
        <v>2119</v>
      </c>
      <c r="C3322" t="s">
        <v>884</v>
      </c>
      <c r="D3322" t="s">
        <v>1591</v>
      </c>
      <c r="E3322" t="s">
        <v>1592</v>
      </c>
      <c r="F3322">
        <v>612111</v>
      </c>
      <c r="G3322">
        <v>3</v>
      </c>
      <c r="H3322" t="s">
        <v>1607</v>
      </c>
      <c r="I3322" t="s">
        <v>20</v>
      </c>
      <c r="J3322" t="s">
        <v>39</v>
      </c>
      <c r="K3322" t="s">
        <v>40</v>
      </c>
      <c r="L3322" t="s">
        <v>1600</v>
      </c>
      <c r="M3322" t="s">
        <v>18112</v>
      </c>
      <c r="N3322" t="s">
        <v>22</v>
      </c>
      <c r="O3322" t="s">
        <v>23</v>
      </c>
      <c r="P3322" t="s">
        <v>26</v>
      </c>
      <c r="Q3322" t="s">
        <v>27</v>
      </c>
      <c r="R3322" s="13">
        <v>37</v>
      </c>
      <c r="S3322" s="13">
        <v>3</v>
      </c>
      <c r="T3322" s="21">
        <v>0</v>
      </c>
      <c r="U3322" t="s">
        <v>2113</v>
      </c>
      <c r="W3322" t="str">
        <f>+IF(V3322="","",IF(MID(V3322,1,3)="ECE","UNICO",IF(V3322="FINES",CONCATENATE("R",IF(OR(C3322="16",C3322="21",C3322="22",C3322="23"),"16212223",IF(OR(C3322="15",C3322="17",C3322="24",C3322="25"),"15172425",C3322))),IF(V3322="CEBAS","UNICO",IF(VALUE(C3322)&lt;=11,"AMBA","INTERIOR")))))</f>
        <v/>
      </c>
      <c r="X3322" s="20" t="str">
        <f>+IF(V3322="","-",CONCATENATE(V3322,"_",W3322))</f>
        <v>-</v>
      </c>
      <c r="Y3322" s="59">
        <v>0.26230016789015598</v>
      </c>
      <c r="Z3322" t="str">
        <f>+IFERROR(VLOOKUP(H3322,#REF!,2,FALSE),"-")</f>
        <v>-</v>
      </c>
      <c r="AA3322" t="s">
        <v>2393</v>
      </c>
      <c r="AB3322" t="str">
        <f>+IF(W3322="","-",IF(W3322="UNICO","CENSO","MUESTRA"))</f>
        <v>-</v>
      </c>
      <c r="AC3322" t="s">
        <v>2398</v>
      </c>
      <c r="AD3322" t="s">
        <v>134</v>
      </c>
    </row>
    <row r="3323" spans="1:30" x14ac:dyDescent="0.25">
      <c r="A3323" s="5" t="str">
        <f t="shared" si="51"/>
        <v>0106DC0706</v>
      </c>
      <c r="B3323" s="23" t="s">
        <v>2119</v>
      </c>
      <c r="C3323" t="s">
        <v>156</v>
      </c>
      <c r="D3323" t="s">
        <v>515</v>
      </c>
      <c r="E3323" t="s">
        <v>1743</v>
      </c>
      <c r="F3323">
        <v>616865</v>
      </c>
      <c r="G3323">
        <v>0</v>
      </c>
      <c r="H3323" t="s">
        <v>1749</v>
      </c>
      <c r="I3323" t="s">
        <v>20</v>
      </c>
      <c r="J3323" t="s">
        <v>39</v>
      </c>
      <c r="K3323" t="s">
        <v>21</v>
      </c>
      <c r="M3323" t="s">
        <v>18184</v>
      </c>
      <c r="N3323" t="s">
        <v>22</v>
      </c>
      <c r="O3323" t="s">
        <v>23</v>
      </c>
      <c r="P3323" t="s">
        <v>26</v>
      </c>
      <c r="Q3323" t="s">
        <v>27</v>
      </c>
      <c r="R3323" s="13">
        <v>11</v>
      </c>
      <c r="S3323" s="13">
        <v>1</v>
      </c>
      <c r="T3323" s="21">
        <v>0</v>
      </c>
      <c r="U3323" t="s">
        <v>2113</v>
      </c>
      <c r="W3323" t="str">
        <f>+IF(V3323="","",IF(MID(V3323,1,3)="ECE","UNICO",IF(V3323="FINES",CONCATENATE("R",IF(OR(C3323="16",C3323="21",C3323="22",C3323="23"),"16212223",IF(OR(C3323="15",C3323="17",C3323="24",C3323="25"),"15172425",C3323))),IF(V3323="CEBAS","UNICO",IF(VALUE(C3323)&lt;=11,"AMBA","INTERIOR")))))</f>
        <v/>
      </c>
      <c r="X3323" s="20" t="str">
        <f>+IF(V3323="","-",CONCATENATE(V3323,"_",W3323))</f>
        <v>-</v>
      </c>
      <c r="Y3323" s="59">
        <v>0.26338167567002152</v>
      </c>
      <c r="Z3323" t="str">
        <f>+IFERROR(VLOOKUP(H3323,#REF!,2,FALSE),"-")</f>
        <v>-</v>
      </c>
      <c r="AA3323" t="s">
        <v>2394</v>
      </c>
      <c r="AB3323" t="str">
        <f>+IF(W3323="","-",IF(W3323="UNICO","CENSO","MUESTRA"))</f>
        <v>-</v>
      </c>
      <c r="AC3323" t="s">
        <v>2398</v>
      </c>
      <c r="AD3323" t="s">
        <v>134</v>
      </c>
    </row>
    <row r="3324" spans="1:30" x14ac:dyDescent="0.25">
      <c r="A3324" s="5" t="str">
        <f t="shared" si="51"/>
        <v>0018DC0701</v>
      </c>
      <c r="B3324" s="23" t="s">
        <v>2119</v>
      </c>
      <c r="C3324" t="s">
        <v>156</v>
      </c>
      <c r="D3324" t="s">
        <v>469</v>
      </c>
      <c r="E3324" t="s">
        <v>470</v>
      </c>
      <c r="F3324">
        <v>613516</v>
      </c>
      <c r="G3324">
        <v>0</v>
      </c>
      <c r="H3324" t="s">
        <v>471</v>
      </c>
      <c r="I3324" t="s">
        <v>20</v>
      </c>
      <c r="J3324" t="s">
        <v>39</v>
      </c>
      <c r="K3324" t="s">
        <v>21</v>
      </c>
      <c r="M3324" t="s">
        <v>18185</v>
      </c>
      <c r="N3324" t="s">
        <v>22</v>
      </c>
      <c r="O3324" t="s">
        <v>23</v>
      </c>
      <c r="P3324" t="s">
        <v>26</v>
      </c>
      <c r="Q3324" t="s">
        <v>27</v>
      </c>
      <c r="R3324" s="13">
        <v>5</v>
      </c>
      <c r="S3324" s="13">
        <v>2</v>
      </c>
      <c r="T3324" s="21">
        <v>0</v>
      </c>
      <c r="U3324" t="s">
        <v>2113</v>
      </c>
      <c r="W3324" t="str">
        <f>+IF(V3324="","",IF(MID(V3324,1,3)="ECE","UNICO",IF(V3324="FINES",CONCATENATE("R",IF(OR(C3324="16",C3324="21",C3324="22",C3324="23"),"16212223",IF(OR(C3324="15",C3324="17",C3324="24",C3324="25"),"15172425",C3324))),IF(V3324="CEBAS","UNICO",IF(VALUE(C3324)&lt;=11,"AMBA","INTERIOR")))))</f>
        <v/>
      </c>
      <c r="X3324" s="20" t="str">
        <f>+IF(V3324="","-",CONCATENATE(V3324,"_",W3324))</f>
        <v>-</v>
      </c>
      <c r="Y3324" s="59">
        <v>0.26375164919429361</v>
      </c>
      <c r="Z3324" t="str">
        <f>+IFERROR(VLOOKUP(H3324,#REF!,2,FALSE),"-")</f>
        <v>-</v>
      </c>
      <c r="AA3324" t="s">
        <v>2394</v>
      </c>
      <c r="AB3324" t="str">
        <f>+IF(W3324="","-",IF(W3324="UNICO","CENSO","MUESTRA"))</f>
        <v>-</v>
      </c>
      <c r="AC3324" t="s">
        <v>2398</v>
      </c>
      <c r="AD3324" t="s">
        <v>134</v>
      </c>
    </row>
    <row r="3325" spans="1:30" x14ac:dyDescent="0.25">
      <c r="A3325" s="5" t="str">
        <f t="shared" si="51"/>
        <v>0076DC0708</v>
      </c>
      <c r="B3325" s="23" t="s">
        <v>2119</v>
      </c>
      <c r="C3325" t="s">
        <v>141</v>
      </c>
      <c r="D3325" t="s">
        <v>1367</v>
      </c>
      <c r="E3325" t="s">
        <v>1368</v>
      </c>
      <c r="F3325">
        <v>620152</v>
      </c>
      <c r="G3325">
        <v>0</v>
      </c>
      <c r="H3325" t="s">
        <v>1375</v>
      </c>
      <c r="I3325" t="s">
        <v>20</v>
      </c>
      <c r="J3325" t="s">
        <v>39</v>
      </c>
      <c r="K3325" t="s">
        <v>21</v>
      </c>
      <c r="M3325" t="s">
        <v>18186</v>
      </c>
      <c r="N3325" t="s">
        <v>135</v>
      </c>
      <c r="O3325" t="s">
        <v>23</v>
      </c>
      <c r="P3325" t="s">
        <v>26</v>
      </c>
      <c r="Q3325" t="s">
        <v>27</v>
      </c>
      <c r="R3325" s="13">
        <v>12</v>
      </c>
      <c r="S3325" s="13">
        <v>1</v>
      </c>
      <c r="T3325" s="21">
        <v>0</v>
      </c>
      <c r="U3325" t="s">
        <v>2113</v>
      </c>
      <c r="W3325" t="str">
        <f>+IF(V3325="","",IF(MID(V3325,1,3)="ECE","UNICO",IF(V3325="FINES",CONCATENATE("R",IF(OR(C3325="16",C3325="21",C3325="22",C3325="23"),"16212223",IF(OR(C3325="15",C3325="17",C3325="24",C3325="25"),"15172425",C3325))),IF(V3325="CEBAS","UNICO",IF(VALUE(C3325)&lt;=11,"AMBA","INTERIOR")))))</f>
        <v/>
      </c>
      <c r="X3325" s="20" t="str">
        <f>+IF(V3325="","-",CONCATENATE(V3325,"_",W3325))</f>
        <v>-</v>
      </c>
      <c r="Y3325" s="59">
        <v>0.26422274112701422</v>
      </c>
      <c r="Z3325" t="str">
        <f>+IFERROR(VLOOKUP(H3325,#REF!,2,FALSE),"-")</f>
        <v>-</v>
      </c>
      <c r="AA3325" t="s">
        <v>2394</v>
      </c>
      <c r="AB3325" t="str">
        <f>+IF(W3325="","-",IF(W3325="UNICO","CENSO","MUESTRA"))</f>
        <v>-</v>
      </c>
      <c r="AC3325" t="s">
        <v>2397</v>
      </c>
      <c r="AD3325" t="s">
        <v>134</v>
      </c>
    </row>
    <row r="3326" spans="1:30" x14ac:dyDescent="0.25">
      <c r="A3326" s="5" t="str">
        <f t="shared" si="51"/>
        <v>0035DC0703</v>
      </c>
      <c r="B3326" s="23" t="s">
        <v>2119</v>
      </c>
      <c r="C3326" t="s">
        <v>83</v>
      </c>
      <c r="D3326" t="s">
        <v>244</v>
      </c>
      <c r="E3326" t="s">
        <v>637</v>
      </c>
      <c r="F3326">
        <v>605571</v>
      </c>
      <c r="G3326">
        <v>0</v>
      </c>
      <c r="H3326" t="s">
        <v>640</v>
      </c>
      <c r="I3326" t="s">
        <v>20</v>
      </c>
      <c r="J3326" t="s">
        <v>39</v>
      </c>
      <c r="K3326" t="s">
        <v>21</v>
      </c>
      <c r="M3326" t="s">
        <v>18187</v>
      </c>
      <c r="N3326" t="s">
        <v>22</v>
      </c>
      <c r="O3326" t="s">
        <v>23</v>
      </c>
      <c r="P3326" t="s">
        <v>26</v>
      </c>
      <c r="Q3326" t="s">
        <v>27</v>
      </c>
      <c r="R3326" s="13">
        <v>7</v>
      </c>
      <c r="S3326" s="13">
        <v>1</v>
      </c>
      <c r="T3326" s="21">
        <v>0</v>
      </c>
      <c r="U3326" t="s">
        <v>2113</v>
      </c>
      <c r="W3326" t="str">
        <f>+IF(V3326="","",IF(MID(V3326,1,3)="ECE","UNICO",IF(V3326="FINES",CONCATENATE("R",IF(OR(C3326="16",C3326="21",C3326="22",C3326="23"),"16212223",IF(OR(C3326="15",C3326="17",C3326="24",C3326="25"),"15172425",C3326))),IF(V3326="CEBAS","UNICO",IF(VALUE(C3326)&lt;=11,"AMBA","INTERIOR")))))</f>
        <v/>
      </c>
      <c r="X3326" s="20" t="str">
        <f>+IF(V3326="","-",CONCATENATE(V3326,"_",W3326))</f>
        <v>-</v>
      </c>
      <c r="Y3326" s="59">
        <v>0.26471218001097441</v>
      </c>
      <c r="Z3326" t="str">
        <f>+IFERROR(VLOOKUP(H3326,#REF!,2,FALSE),"-")</f>
        <v>-</v>
      </c>
      <c r="AA3326" t="s">
        <v>2394</v>
      </c>
      <c r="AB3326" t="str">
        <f>+IF(W3326="","-",IF(W3326="UNICO","CENSO","MUESTRA"))</f>
        <v>-</v>
      </c>
      <c r="AC3326" t="s">
        <v>2397</v>
      </c>
      <c r="AD3326" t="s">
        <v>134</v>
      </c>
    </row>
    <row r="3327" spans="1:30" x14ac:dyDescent="0.25">
      <c r="A3327" s="5" t="str">
        <f t="shared" si="51"/>
        <v>0100DC0711</v>
      </c>
      <c r="B3327" s="23" t="s">
        <v>2119</v>
      </c>
      <c r="C3327" t="s">
        <v>1245</v>
      </c>
      <c r="D3327" t="s">
        <v>876</v>
      </c>
      <c r="E3327" t="s">
        <v>1674</v>
      </c>
      <c r="F3327">
        <v>613680</v>
      </c>
      <c r="G3327">
        <v>2</v>
      </c>
      <c r="H3327" t="s">
        <v>1684</v>
      </c>
      <c r="I3327" t="s">
        <v>20</v>
      </c>
      <c r="J3327" t="s">
        <v>39</v>
      </c>
      <c r="K3327" t="s">
        <v>40</v>
      </c>
      <c r="L3327" t="s">
        <v>1680</v>
      </c>
      <c r="M3327" t="s">
        <v>18188</v>
      </c>
      <c r="N3327" t="s">
        <v>22</v>
      </c>
      <c r="O3327" t="s">
        <v>23</v>
      </c>
      <c r="P3327" t="s">
        <v>26</v>
      </c>
      <c r="Q3327" t="s">
        <v>27</v>
      </c>
      <c r="R3327" s="13">
        <v>5</v>
      </c>
      <c r="S3327" s="13">
        <v>1</v>
      </c>
      <c r="T3327" s="21">
        <v>0</v>
      </c>
      <c r="U3327" t="s">
        <v>2113</v>
      </c>
      <c r="W3327" t="str">
        <f>+IF(V3327="","",IF(MID(V3327,1,3)="ECE","UNICO",IF(V3327="FINES",CONCATENATE("R",IF(OR(C3327="16",C3327="21",C3327="22",C3327="23"),"16212223",IF(OR(C3327="15",C3327="17",C3327="24",C3327="25"),"15172425",C3327))),IF(V3327="CEBAS","UNICO",IF(VALUE(C3327)&lt;=11,"AMBA","INTERIOR")))))</f>
        <v/>
      </c>
      <c r="X3327" s="20" t="str">
        <f>+IF(V3327="","-",CONCATENATE(V3327,"_",W3327))</f>
        <v>-</v>
      </c>
      <c r="Y3327" s="59">
        <v>0.2660724689831605</v>
      </c>
      <c r="Z3327" t="str">
        <f>+IFERROR(VLOOKUP(H3327,#REF!,2,FALSE),"-")</f>
        <v>-</v>
      </c>
      <c r="AA3327" t="s">
        <v>2393</v>
      </c>
      <c r="AB3327" t="str">
        <f>+IF(W3327="","-",IF(W3327="UNICO","CENSO","MUESTRA"))</f>
        <v>-</v>
      </c>
      <c r="AC3327" t="s">
        <v>2398</v>
      </c>
      <c r="AD3327" t="s">
        <v>134</v>
      </c>
    </row>
    <row r="3328" spans="1:30" x14ac:dyDescent="0.25">
      <c r="A3328" s="5" t="str">
        <f t="shared" si="51"/>
        <v>0069DC0762</v>
      </c>
      <c r="B3328" s="23" t="s">
        <v>2119</v>
      </c>
      <c r="C3328" t="s">
        <v>1079</v>
      </c>
      <c r="D3328" t="s">
        <v>1077</v>
      </c>
      <c r="E3328" t="s">
        <v>1078</v>
      </c>
      <c r="F3328">
        <v>602154</v>
      </c>
      <c r="G3328">
        <v>3</v>
      </c>
      <c r="H3328" t="s">
        <v>1147</v>
      </c>
      <c r="I3328" t="s">
        <v>20</v>
      </c>
      <c r="J3328" t="s">
        <v>39</v>
      </c>
      <c r="K3328" t="s">
        <v>40</v>
      </c>
      <c r="L3328" t="s">
        <v>1103</v>
      </c>
      <c r="M3328" t="s">
        <v>18189</v>
      </c>
      <c r="N3328" t="s">
        <v>22</v>
      </c>
      <c r="O3328" t="s">
        <v>23</v>
      </c>
      <c r="P3328" t="s">
        <v>26</v>
      </c>
      <c r="Q3328" t="s">
        <v>27</v>
      </c>
      <c r="R3328" s="13">
        <v>16</v>
      </c>
      <c r="S3328" s="13">
        <v>1</v>
      </c>
      <c r="T3328" s="21">
        <v>0</v>
      </c>
      <c r="U3328" t="s">
        <v>2113</v>
      </c>
      <c r="W3328" t="str">
        <f>+IF(V3328="","",IF(MID(V3328,1,3)="ECE","UNICO",IF(V3328="FINES",CONCATENATE("R",IF(OR(C3328="16",C3328="21",C3328="22",C3328="23"),"16212223",IF(OR(C3328="15",C3328="17",C3328="24",C3328="25"),"15172425",C3328))),IF(V3328="CEBAS","UNICO",IF(VALUE(C3328)&lt;=11,"AMBA","INTERIOR")))))</f>
        <v/>
      </c>
      <c r="X3328" s="20" t="str">
        <f>+IF(V3328="","-",CONCATENATE(V3328,"_",W3328))</f>
        <v>-</v>
      </c>
      <c r="Y3328" s="59">
        <v>0.26812214491998448</v>
      </c>
      <c r="Z3328" t="str">
        <f>+IFERROR(VLOOKUP(H3328,#REF!,2,FALSE),"-")</f>
        <v>-</v>
      </c>
      <c r="AA3328" t="s">
        <v>2393</v>
      </c>
      <c r="AB3328" t="str">
        <f>+IF(W3328="","-",IF(W3328="UNICO","CENSO","MUESTRA"))</f>
        <v>-</v>
      </c>
      <c r="AC3328" t="s">
        <v>2397</v>
      </c>
      <c r="AD3328" t="s">
        <v>134</v>
      </c>
    </row>
    <row r="3329" spans="1:30" x14ac:dyDescent="0.25">
      <c r="A3329" s="5" t="str">
        <f t="shared" si="51"/>
        <v>0033DC0703</v>
      </c>
      <c r="B3329" s="23" t="s">
        <v>2119</v>
      </c>
      <c r="C3329" t="s">
        <v>161</v>
      </c>
      <c r="D3329" t="s">
        <v>620</v>
      </c>
      <c r="E3329" t="s">
        <v>621</v>
      </c>
      <c r="F3329">
        <v>609292</v>
      </c>
      <c r="G3329">
        <v>4</v>
      </c>
      <c r="H3329" t="s">
        <v>623</v>
      </c>
      <c r="I3329" t="s">
        <v>20</v>
      </c>
      <c r="J3329" t="s">
        <v>39</v>
      </c>
      <c r="K3329" t="s">
        <v>40</v>
      </c>
      <c r="L3329" t="s">
        <v>624</v>
      </c>
      <c r="M3329" t="s">
        <v>18190</v>
      </c>
      <c r="N3329" t="s">
        <v>22</v>
      </c>
      <c r="O3329" t="s">
        <v>23</v>
      </c>
      <c r="P3329" t="s">
        <v>26</v>
      </c>
      <c r="Q3329" t="s">
        <v>27</v>
      </c>
      <c r="R3329" s="13">
        <v>35</v>
      </c>
      <c r="S3329" s="13">
        <v>2</v>
      </c>
      <c r="T3329" s="21">
        <v>0</v>
      </c>
      <c r="U3329" t="s">
        <v>2113</v>
      </c>
      <c r="W3329" t="str">
        <f>+IF(V3329="","",IF(MID(V3329,1,3)="ECE","UNICO",IF(V3329="FINES",CONCATENATE("R",IF(OR(C3329="16",C3329="21",C3329="22",C3329="23"),"16212223",IF(OR(C3329="15",C3329="17",C3329="24",C3329="25"),"15172425",C3329))),IF(V3329="CEBAS","UNICO",IF(VALUE(C3329)&lt;=11,"AMBA","INTERIOR")))))</f>
        <v/>
      </c>
      <c r="X3329" s="20" t="str">
        <f>+IF(V3329="","-",CONCATENATE(V3329,"_",W3329))</f>
        <v>-</v>
      </c>
      <c r="Y3329" s="59">
        <v>0.26929601477949239</v>
      </c>
      <c r="Z3329" t="str">
        <f>+IFERROR(VLOOKUP(H3329,#REF!,2,FALSE),"-")</f>
        <v>-</v>
      </c>
      <c r="AA3329" t="s">
        <v>2394</v>
      </c>
      <c r="AB3329" t="str">
        <f>+IF(W3329="","-",IF(W3329="UNICO","CENSO","MUESTRA"))</f>
        <v>-</v>
      </c>
      <c r="AC3329" t="s">
        <v>2397</v>
      </c>
      <c r="AD3329" t="s">
        <v>134</v>
      </c>
    </row>
    <row r="3330" spans="1:30" x14ac:dyDescent="0.25">
      <c r="A3330" s="5" t="str">
        <f t="shared" si="51"/>
        <v>0127DC0701</v>
      </c>
      <c r="B3330" s="23" t="s">
        <v>2119</v>
      </c>
      <c r="C3330" t="s">
        <v>156</v>
      </c>
      <c r="D3330" t="s">
        <v>468</v>
      </c>
      <c r="E3330" t="s">
        <v>1977</v>
      </c>
      <c r="F3330">
        <v>613152</v>
      </c>
      <c r="G3330">
        <v>0</v>
      </c>
      <c r="H3330" t="s">
        <v>1978</v>
      </c>
      <c r="I3330" t="s">
        <v>20</v>
      </c>
      <c r="J3330" t="s">
        <v>39</v>
      </c>
      <c r="K3330" t="s">
        <v>21</v>
      </c>
      <c r="M3330" t="s">
        <v>18191</v>
      </c>
      <c r="N3330" t="s">
        <v>22</v>
      </c>
      <c r="O3330" t="s">
        <v>23</v>
      </c>
      <c r="P3330" t="s">
        <v>26</v>
      </c>
      <c r="Q3330" t="s">
        <v>27</v>
      </c>
      <c r="R3330" s="13">
        <v>10</v>
      </c>
      <c r="S3330" s="13">
        <v>1</v>
      </c>
      <c r="T3330" s="21">
        <v>0</v>
      </c>
      <c r="U3330" t="s">
        <v>2113</v>
      </c>
      <c r="W3330" t="str">
        <f>+IF(V3330="","",IF(MID(V3330,1,3)="ECE","UNICO",IF(V3330="FINES",CONCATENATE("R",IF(OR(C3330="16",C3330="21",C3330="22",C3330="23"),"16212223",IF(OR(C3330="15",C3330="17",C3330="24",C3330="25"),"15172425",C3330))),IF(V3330="CEBAS","UNICO",IF(VALUE(C3330)&lt;=11,"AMBA","INTERIOR")))))</f>
        <v/>
      </c>
      <c r="X3330" s="20" t="str">
        <f>+IF(V3330="","-",CONCATENATE(V3330,"_",W3330))</f>
        <v>-</v>
      </c>
      <c r="Y3330" s="59">
        <v>0.26995941956301001</v>
      </c>
      <c r="Z3330" t="str">
        <f>+IFERROR(VLOOKUP(H3330,#REF!,2,FALSE),"-")</f>
        <v>-</v>
      </c>
      <c r="AA3330" t="s">
        <v>2394</v>
      </c>
      <c r="AB3330" t="str">
        <f>+IF(W3330="","-",IF(W3330="UNICO","CENSO","MUESTRA"))</f>
        <v>-</v>
      </c>
      <c r="AC3330" t="s">
        <v>2397</v>
      </c>
      <c r="AD3330" t="s">
        <v>134</v>
      </c>
    </row>
    <row r="3331" spans="1:30" x14ac:dyDescent="0.25">
      <c r="A3331" s="5" t="str">
        <f t="shared" ref="A3331:A3394" si="52">+H3331</f>
        <v>0024DC0702</v>
      </c>
      <c r="B3331" s="23" t="s">
        <v>2119</v>
      </c>
      <c r="C3331" t="s">
        <v>417</v>
      </c>
      <c r="D3331" t="s">
        <v>502</v>
      </c>
      <c r="E3331" t="s">
        <v>503</v>
      </c>
      <c r="F3331">
        <v>600624</v>
      </c>
      <c r="G3331">
        <v>0</v>
      </c>
      <c r="H3331" t="s">
        <v>504</v>
      </c>
      <c r="I3331" t="s">
        <v>20</v>
      </c>
      <c r="J3331" t="s">
        <v>39</v>
      </c>
      <c r="K3331" t="s">
        <v>21</v>
      </c>
      <c r="M3331" t="s">
        <v>18130</v>
      </c>
      <c r="N3331" t="s">
        <v>136</v>
      </c>
      <c r="O3331" t="s">
        <v>23</v>
      </c>
      <c r="P3331" t="s">
        <v>26</v>
      </c>
      <c r="Q3331" t="s">
        <v>27</v>
      </c>
      <c r="R3331" s="13">
        <v>6</v>
      </c>
      <c r="S3331" s="13">
        <v>1</v>
      </c>
      <c r="T3331" s="21">
        <v>0</v>
      </c>
      <c r="U3331" t="s">
        <v>2113</v>
      </c>
      <c r="W3331" t="str">
        <f>+IF(V3331="","",IF(MID(V3331,1,3)="ECE","UNICO",IF(V3331="FINES",CONCATENATE("R",IF(OR(C3331="16",C3331="21",C3331="22",C3331="23"),"16212223",IF(OR(C3331="15",C3331="17",C3331="24",C3331="25"),"15172425",C3331))),IF(V3331="CEBAS","UNICO",IF(VALUE(C3331)&lt;=11,"AMBA","INTERIOR")))))</f>
        <v/>
      </c>
      <c r="X3331" s="20" t="str">
        <f>+IF(V3331="","-",CONCATENATE(V3331,"_",W3331))</f>
        <v>-</v>
      </c>
      <c r="Y3331" s="59">
        <v>0.27004909887909889</v>
      </c>
      <c r="Z3331" t="str">
        <f>+IFERROR(VLOOKUP(H3331,#REF!,2,FALSE),"-")</f>
        <v>-</v>
      </c>
      <c r="AA3331" t="s">
        <v>2394</v>
      </c>
      <c r="AB3331" t="str">
        <f>+IF(W3331="","-",IF(W3331="UNICO","CENSO","MUESTRA"))</f>
        <v>-</v>
      </c>
      <c r="AC3331" t="s">
        <v>2397</v>
      </c>
      <c r="AD3331" t="s">
        <v>134</v>
      </c>
    </row>
    <row r="3332" spans="1:30" x14ac:dyDescent="0.25">
      <c r="A3332" s="5" t="str">
        <f t="shared" si="52"/>
        <v>0008DC0711</v>
      </c>
      <c r="B3332" s="23" t="s">
        <v>2119</v>
      </c>
      <c r="C3332" t="s">
        <v>139</v>
      </c>
      <c r="D3332" t="s">
        <v>312</v>
      </c>
      <c r="E3332" t="s">
        <v>314</v>
      </c>
      <c r="F3332">
        <v>605440</v>
      </c>
      <c r="G3332">
        <v>1</v>
      </c>
      <c r="H3332" t="s">
        <v>321</v>
      </c>
      <c r="I3332" t="s">
        <v>20</v>
      </c>
      <c r="J3332" t="s">
        <v>39</v>
      </c>
      <c r="K3332" t="s">
        <v>40</v>
      </c>
      <c r="L3332" t="s">
        <v>322</v>
      </c>
      <c r="M3332" t="s">
        <v>18188</v>
      </c>
      <c r="N3332" t="s">
        <v>22</v>
      </c>
      <c r="O3332" t="s">
        <v>23</v>
      </c>
      <c r="P3332" t="s">
        <v>26</v>
      </c>
      <c r="Q3332" t="s">
        <v>27</v>
      </c>
      <c r="R3332" s="13">
        <v>30</v>
      </c>
      <c r="S3332" s="13">
        <v>2</v>
      </c>
      <c r="T3332" s="21">
        <v>0</v>
      </c>
      <c r="U3332" t="s">
        <v>2113</v>
      </c>
      <c r="W3332" t="str">
        <f>+IF(V3332="","",IF(MID(V3332,1,3)="ECE","UNICO",IF(V3332="FINES",CONCATENATE("R",IF(OR(C3332="16",C3332="21",C3332="22",C3332="23"),"16212223",IF(OR(C3332="15",C3332="17",C3332="24",C3332="25"),"15172425",C3332))),IF(V3332="CEBAS","UNICO",IF(VALUE(C3332)&lt;=11,"AMBA","INTERIOR")))))</f>
        <v/>
      </c>
      <c r="X3332" s="20" t="str">
        <f>+IF(V3332="","-",CONCATENATE(V3332,"_",W3332))</f>
        <v>-</v>
      </c>
      <c r="Y3332" s="59">
        <v>0.27023610511892721</v>
      </c>
      <c r="Z3332" t="str">
        <f>+IFERROR(VLOOKUP(H3332,#REF!,2,FALSE),"-")</f>
        <v>-</v>
      </c>
      <c r="AA3332" t="s">
        <v>2394</v>
      </c>
      <c r="AB3332" t="str">
        <f>+IF(W3332="","-",IF(W3332="UNICO","CENSO","MUESTRA"))</f>
        <v>-</v>
      </c>
      <c r="AC3332" t="s">
        <v>2397</v>
      </c>
      <c r="AD3332" t="s">
        <v>134</v>
      </c>
    </row>
    <row r="3333" spans="1:30" x14ac:dyDescent="0.25">
      <c r="A3333" s="5" t="str">
        <f t="shared" si="52"/>
        <v>0125DC0703</v>
      </c>
      <c r="B3333" s="23" t="s">
        <v>2119</v>
      </c>
      <c r="C3333" t="s">
        <v>280</v>
      </c>
      <c r="D3333" t="s">
        <v>287</v>
      </c>
      <c r="E3333" t="s">
        <v>1969</v>
      </c>
      <c r="F3333">
        <v>613151</v>
      </c>
      <c r="G3333">
        <v>2</v>
      </c>
      <c r="H3333" t="s">
        <v>1972</v>
      </c>
      <c r="I3333" t="s">
        <v>20</v>
      </c>
      <c r="J3333" t="s">
        <v>39</v>
      </c>
      <c r="K3333" t="s">
        <v>40</v>
      </c>
      <c r="L3333" t="s">
        <v>1971</v>
      </c>
      <c r="M3333" t="s">
        <v>18120</v>
      </c>
      <c r="N3333" t="s">
        <v>22</v>
      </c>
      <c r="O3333" t="s">
        <v>23</v>
      </c>
      <c r="P3333" t="s">
        <v>26</v>
      </c>
      <c r="Q3333" t="s">
        <v>27</v>
      </c>
      <c r="R3333" s="13">
        <v>22</v>
      </c>
      <c r="S3333" s="13">
        <v>2</v>
      </c>
      <c r="T3333" s="21">
        <v>0</v>
      </c>
      <c r="U3333" t="s">
        <v>2113</v>
      </c>
      <c r="W3333" t="str">
        <f>+IF(V3333="","",IF(MID(V3333,1,3)="ECE","UNICO",IF(V3333="FINES",CONCATENATE("R",IF(OR(C3333="16",C3333="21",C3333="22",C3333="23"),"16212223",IF(OR(C3333="15",C3333="17",C3333="24",C3333="25"),"15172425",C3333))),IF(V3333="CEBAS","UNICO",IF(VALUE(C3333)&lt;=11,"AMBA","INTERIOR")))))</f>
        <v/>
      </c>
      <c r="X3333" s="20" t="str">
        <f>+IF(V3333="","-",CONCATENATE(V3333,"_",W3333))</f>
        <v>-</v>
      </c>
      <c r="Y3333" s="59">
        <v>0.27035254943701958</v>
      </c>
      <c r="Z3333" t="str">
        <f>+IFERROR(VLOOKUP(H3333,#REF!,2,FALSE),"-")</f>
        <v>-</v>
      </c>
      <c r="AA3333" t="s">
        <v>2394</v>
      </c>
      <c r="AB3333" t="str">
        <f>+IF(W3333="","-",IF(W3333="UNICO","CENSO","MUESTRA"))</f>
        <v>-</v>
      </c>
      <c r="AC3333" t="s">
        <v>2397</v>
      </c>
      <c r="AD3333" t="s">
        <v>134</v>
      </c>
    </row>
    <row r="3334" spans="1:30" x14ac:dyDescent="0.25">
      <c r="A3334" s="5" t="str">
        <f t="shared" si="52"/>
        <v>0119DC0704</v>
      </c>
      <c r="B3334" s="23" t="s">
        <v>2119</v>
      </c>
      <c r="C3334" t="s">
        <v>584</v>
      </c>
      <c r="D3334" t="s">
        <v>419</v>
      </c>
      <c r="E3334" t="s">
        <v>1915</v>
      </c>
      <c r="F3334">
        <v>610597</v>
      </c>
      <c r="G3334">
        <v>1</v>
      </c>
      <c r="H3334" t="s">
        <v>1916</v>
      </c>
      <c r="I3334" t="s">
        <v>20</v>
      </c>
      <c r="J3334" t="s">
        <v>39</v>
      </c>
      <c r="K3334" t="s">
        <v>40</v>
      </c>
      <c r="L3334" t="s">
        <v>1917</v>
      </c>
      <c r="M3334" t="s">
        <v>18192</v>
      </c>
      <c r="N3334" t="s">
        <v>22</v>
      </c>
      <c r="O3334" t="s">
        <v>23</v>
      </c>
      <c r="P3334" t="s">
        <v>26</v>
      </c>
      <c r="Q3334" t="s">
        <v>27</v>
      </c>
      <c r="R3334" s="13">
        <v>15</v>
      </c>
      <c r="S3334" s="13">
        <v>1</v>
      </c>
      <c r="T3334" s="21">
        <v>0</v>
      </c>
      <c r="U3334" t="s">
        <v>2113</v>
      </c>
      <c r="W3334" t="str">
        <f>+IF(V3334="","",IF(MID(V3334,1,3)="ECE","UNICO",IF(V3334="FINES",CONCATENATE("R",IF(OR(C3334="16",C3334="21",C3334="22",C3334="23"),"16212223",IF(OR(C3334="15",C3334="17",C3334="24",C3334="25"),"15172425",C3334))),IF(V3334="CEBAS","UNICO",IF(VALUE(C3334)&lt;=11,"AMBA","INTERIOR")))))</f>
        <v/>
      </c>
      <c r="X3334" s="20" t="str">
        <f>+IF(V3334="","-",CONCATENATE(V3334,"_",W3334))</f>
        <v>-</v>
      </c>
      <c r="Y3334" s="59">
        <v>0.27058190872540339</v>
      </c>
      <c r="Z3334" t="str">
        <f>+IFERROR(VLOOKUP(H3334,#REF!,2,FALSE),"-")</f>
        <v>-</v>
      </c>
      <c r="AA3334" t="s">
        <v>2393</v>
      </c>
      <c r="AB3334" t="str">
        <f>+IF(W3334="","-",IF(W3334="UNICO","CENSO","MUESTRA"))</f>
        <v>-</v>
      </c>
      <c r="AC3334" t="s">
        <v>2398</v>
      </c>
      <c r="AD3334" t="s">
        <v>134</v>
      </c>
    </row>
    <row r="3335" spans="1:30" x14ac:dyDescent="0.25">
      <c r="A3335" s="5" t="str">
        <f t="shared" si="52"/>
        <v>0106DC0704</v>
      </c>
      <c r="B3335" s="23" t="s">
        <v>2119</v>
      </c>
      <c r="C3335" t="s">
        <v>156</v>
      </c>
      <c r="D3335" t="s">
        <v>515</v>
      </c>
      <c r="E3335" t="s">
        <v>1743</v>
      </c>
      <c r="F3335">
        <v>612859</v>
      </c>
      <c r="G3335">
        <v>2</v>
      </c>
      <c r="H3335" t="s">
        <v>1747</v>
      </c>
      <c r="I3335" t="s">
        <v>20</v>
      </c>
      <c r="J3335" t="s">
        <v>39</v>
      </c>
      <c r="K3335" t="s">
        <v>40</v>
      </c>
      <c r="L3335" t="s">
        <v>1745</v>
      </c>
      <c r="M3335" t="s">
        <v>18109</v>
      </c>
      <c r="N3335" t="s">
        <v>22</v>
      </c>
      <c r="O3335" t="s">
        <v>23</v>
      </c>
      <c r="P3335" t="s">
        <v>26</v>
      </c>
      <c r="Q3335" t="s">
        <v>27</v>
      </c>
      <c r="R3335" s="13">
        <v>27</v>
      </c>
      <c r="S3335" s="13">
        <v>2</v>
      </c>
      <c r="T3335" s="21">
        <v>0</v>
      </c>
      <c r="U3335" t="s">
        <v>2113</v>
      </c>
      <c r="W3335" t="str">
        <f>+IF(V3335="","",IF(MID(V3335,1,3)="ECE","UNICO",IF(V3335="FINES",CONCATENATE("R",IF(OR(C3335="16",C3335="21",C3335="22",C3335="23"),"16212223",IF(OR(C3335="15",C3335="17",C3335="24",C3335="25"),"15172425",C3335))),IF(V3335="CEBAS","UNICO",IF(VALUE(C3335)&lt;=11,"AMBA","INTERIOR")))))</f>
        <v/>
      </c>
      <c r="X3335" s="20" t="str">
        <f>+IF(V3335="","-",CONCATENATE(V3335,"_",W3335))</f>
        <v>-</v>
      </c>
      <c r="Y3335" s="59">
        <v>0.27118172104421417</v>
      </c>
      <c r="Z3335" t="str">
        <f>+IFERROR(VLOOKUP(H3335,#REF!,2,FALSE),"-")</f>
        <v>-</v>
      </c>
      <c r="AA3335" t="s">
        <v>2394</v>
      </c>
      <c r="AB3335" t="str">
        <f>+IF(W3335="","-",IF(W3335="UNICO","CENSO","MUESTRA"))</f>
        <v>-</v>
      </c>
      <c r="AC3335" t="s">
        <v>2397</v>
      </c>
      <c r="AD3335" t="s">
        <v>134</v>
      </c>
    </row>
    <row r="3336" spans="1:30" x14ac:dyDescent="0.25">
      <c r="A3336" s="5" t="str">
        <f t="shared" si="52"/>
        <v>0102DC0703</v>
      </c>
      <c r="B3336" s="23" t="s">
        <v>2119</v>
      </c>
      <c r="C3336" t="s">
        <v>242</v>
      </c>
      <c r="D3336" t="s">
        <v>239</v>
      </c>
      <c r="E3336" t="s">
        <v>1713</v>
      </c>
      <c r="F3336">
        <v>610063</v>
      </c>
      <c r="G3336">
        <v>1</v>
      </c>
      <c r="H3336" t="s">
        <v>1714</v>
      </c>
      <c r="I3336" t="s">
        <v>20</v>
      </c>
      <c r="J3336" t="s">
        <v>39</v>
      </c>
      <c r="K3336" t="s">
        <v>40</v>
      </c>
      <c r="L3336" t="s">
        <v>1715</v>
      </c>
      <c r="M3336" t="s">
        <v>18166</v>
      </c>
      <c r="N3336" t="s">
        <v>22</v>
      </c>
      <c r="O3336" t="s">
        <v>23</v>
      </c>
      <c r="P3336" t="s">
        <v>26</v>
      </c>
      <c r="Q3336" t="s">
        <v>27</v>
      </c>
      <c r="R3336" s="13">
        <v>6</v>
      </c>
      <c r="S3336" s="13">
        <v>1</v>
      </c>
      <c r="T3336" s="21">
        <v>0</v>
      </c>
      <c r="U3336" t="s">
        <v>2113</v>
      </c>
      <c r="W3336" t="str">
        <f>+IF(V3336="","",IF(MID(V3336,1,3)="ECE","UNICO",IF(V3336="FINES",CONCATENATE("R",IF(OR(C3336="16",C3336="21",C3336="22",C3336="23"),"16212223",IF(OR(C3336="15",C3336="17",C3336="24",C3336="25"),"15172425",C3336))),IF(V3336="CEBAS","UNICO",IF(VALUE(C3336)&lt;=11,"AMBA","INTERIOR")))))</f>
        <v/>
      </c>
      <c r="X3336" s="20" t="str">
        <f>+IF(V3336="","-",CONCATENATE(V3336,"_",W3336))</f>
        <v>-</v>
      </c>
      <c r="Y3336" s="59">
        <v>0.27119481487151897</v>
      </c>
      <c r="Z3336" t="str">
        <f>+IFERROR(VLOOKUP(H3336,#REF!,2,FALSE),"-")</f>
        <v>-</v>
      </c>
      <c r="AA3336" t="s">
        <v>2394</v>
      </c>
      <c r="AB3336" t="str">
        <f>+IF(W3336="","-",IF(W3336="UNICO","CENSO","MUESTRA"))</f>
        <v>-</v>
      </c>
      <c r="AC3336" t="s">
        <v>2398</v>
      </c>
      <c r="AD3336" t="s">
        <v>134</v>
      </c>
    </row>
    <row r="3337" spans="1:30" x14ac:dyDescent="0.25">
      <c r="A3337" s="5" t="str">
        <f t="shared" si="52"/>
        <v>0087DC0701</v>
      </c>
      <c r="B3337" s="23" t="s">
        <v>2119</v>
      </c>
      <c r="C3337" t="s">
        <v>142</v>
      </c>
      <c r="D3337" t="s">
        <v>1531</v>
      </c>
      <c r="E3337" t="s">
        <v>1532</v>
      </c>
      <c r="F3337">
        <v>608466</v>
      </c>
      <c r="G3337">
        <v>0</v>
      </c>
      <c r="H3337" t="s">
        <v>1533</v>
      </c>
      <c r="I3337" t="s">
        <v>20</v>
      </c>
      <c r="J3337" t="s">
        <v>39</v>
      </c>
      <c r="K3337" t="s">
        <v>21</v>
      </c>
      <c r="M3337" t="s">
        <v>18146</v>
      </c>
      <c r="N3337" t="s">
        <v>22</v>
      </c>
      <c r="O3337" t="s">
        <v>23</v>
      </c>
      <c r="P3337" t="s">
        <v>26</v>
      </c>
      <c r="Q3337" t="s">
        <v>27</v>
      </c>
      <c r="R3337" s="13">
        <v>34</v>
      </c>
      <c r="S3337" s="13">
        <v>1</v>
      </c>
      <c r="T3337" s="21">
        <v>0</v>
      </c>
      <c r="U3337" t="s">
        <v>2113</v>
      </c>
      <c r="W3337" t="str">
        <f>+IF(V3337="","",IF(MID(V3337,1,3)="ECE","UNICO",IF(V3337="FINES",CONCATENATE("R",IF(OR(C3337="16",C3337="21",C3337="22",C3337="23"),"16212223",IF(OR(C3337="15",C3337="17",C3337="24",C3337="25"),"15172425",C3337))),IF(V3337="CEBAS","UNICO",IF(VALUE(C3337)&lt;=11,"AMBA","INTERIOR")))))</f>
        <v/>
      </c>
      <c r="X3337" s="20" t="str">
        <f>+IF(V3337="","-",CONCATENATE(V3337,"_",W3337))</f>
        <v>-</v>
      </c>
      <c r="Y3337" s="59">
        <v>0.27136508996287978</v>
      </c>
      <c r="Z3337" t="str">
        <f>+IFERROR(VLOOKUP(H3337,#REF!,2,FALSE),"-")</f>
        <v>-</v>
      </c>
      <c r="AA3337" t="s">
        <v>2394</v>
      </c>
      <c r="AB3337" t="str">
        <f>+IF(W3337="","-",IF(W3337="UNICO","CENSO","MUESTRA"))</f>
        <v>-</v>
      </c>
      <c r="AC3337" t="s">
        <v>2398</v>
      </c>
      <c r="AD3337" t="s">
        <v>134</v>
      </c>
    </row>
    <row r="3338" spans="1:30" x14ac:dyDescent="0.25">
      <c r="A3338" s="5" t="str">
        <f t="shared" si="52"/>
        <v>0089DC0702</v>
      </c>
      <c r="B3338" s="23" t="s">
        <v>2119</v>
      </c>
      <c r="C3338" t="s">
        <v>153</v>
      </c>
      <c r="D3338" t="s">
        <v>1541</v>
      </c>
      <c r="E3338" t="s">
        <v>1542</v>
      </c>
      <c r="F3338">
        <v>602758</v>
      </c>
      <c r="G3338">
        <v>0</v>
      </c>
      <c r="H3338" t="s">
        <v>1544</v>
      </c>
      <c r="I3338" t="s">
        <v>20</v>
      </c>
      <c r="J3338" t="s">
        <v>39</v>
      </c>
      <c r="K3338" t="s">
        <v>21</v>
      </c>
      <c r="M3338" t="s">
        <v>18193</v>
      </c>
      <c r="N3338" t="s">
        <v>22</v>
      </c>
      <c r="O3338" t="s">
        <v>23</v>
      </c>
      <c r="P3338" t="s">
        <v>26</v>
      </c>
      <c r="Q3338" t="s">
        <v>27</v>
      </c>
      <c r="R3338" s="13">
        <v>6</v>
      </c>
      <c r="S3338" s="13">
        <v>1</v>
      </c>
      <c r="T3338" s="21">
        <v>0</v>
      </c>
      <c r="U3338" t="s">
        <v>2113</v>
      </c>
      <c r="W3338" t="str">
        <f>+IF(V3338="","",IF(MID(V3338,1,3)="ECE","UNICO",IF(V3338="FINES",CONCATENATE("R",IF(OR(C3338="16",C3338="21",C3338="22",C3338="23"),"16212223",IF(OR(C3338="15",C3338="17",C3338="24",C3338="25"),"15172425",C3338))),IF(V3338="CEBAS","UNICO",IF(VALUE(C3338)&lt;=11,"AMBA","INTERIOR")))))</f>
        <v/>
      </c>
      <c r="X3338" s="20" t="str">
        <f>+IF(V3338="","-",CONCATENATE(V3338,"_",W3338))</f>
        <v>-</v>
      </c>
      <c r="Y3338" s="59">
        <v>0.27498272274221691</v>
      </c>
      <c r="Z3338" t="str">
        <f>+IFERROR(VLOOKUP(H3338,#REF!,2,FALSE),"-")</f>
        <v>-</v>
      </c>
      <c r="AA3338" t="s">
        <v>2394</v>
      </c>
      <c r="AB3338" t="str">
        <f>+IF(W3338="","-",IF(W3338="UNICO","CENSO","MUESTRA"))</f>
        <v>-</v>
      </c>
      <c r="AC3338" t="s">
        <v>2398</v>
      </c>
      <c r="AD3338" t="s">
        <v>134</v>
      </c>
    </row>
    <row r="3339" spans="1:30" x14ac:dyDescent="0.25">
      <c r="A3339" s="5" t="str">
        <f t="shared" si="52"/>
        <v>0094DC0701</v>
      </c>
      <c r="B3339" s="23" t="s">
        <v>2119</v>
      </c>
      <c r="C3339" t="s">
        <v>153</v>
      </c>
      <c r="D3339" t="s">
        <v>1568</v>
      </c>
      <c r="E3339" t="s">
        <v>1569</v>
      </c>
      <c r="F3339">
        <v>606465</v>
      </c>
      <c r="G3339">
        <v>0</v>
      </c>
      <c r="H3339" t="s">
        <v>1570</v>
      </c>
      <c r="I3339" t="s">
        <v>20</v>
      </c>
      <c r="J3339" t="s">
        <v>39</v>
      </c>
      <c r="K3339" t="s">
        <v>21</v>
      </c>
      <c r="M3339" t="s">
        <v>18146</v>
      </c>
      <c r="N3339" t="s">
        <v>22</v>
      </c>
      <c r="O3339" t="s">
        <v>23</v>
      </c>
      <c r="P3339" t="s">
        <v>26</v>
      </c>
      <c r="Q3339" t="s">
        <v>27</v>
      </c>
      <c r="R3339" s="13">
        <v>12</v>
      </c>
      <c r="S3339" s="13">
        <v>2</v>
      </c>
      <c r="T3339" s="21">
        <v>0</v>
      </c>
      <c r="U3339" t="s">
        <v>2113</v>
      </c>
      <c r="W3339" t="str">
        <f>+IF(V3339="","",IF(MID(V3339,1,3)="ECE","UNICO",IF(V3339="FINES",CONCATENATE("R",IF(OR(C3339="16",C3339="21",C3339="22",C3339="23"),"16212223",IF(OR(C3339="15",C3339="17",C3339="24",C3339="25"),"15172425",C3339))),IF(V3339="CEBAS","UNICO",IF(VALUE(C3339)&lt;=11,"AMBA","INTERIOR")))))</f>
        <v/>
      </c>
      <c r="X3339" s="20" t="str">
        <f>+IF(V3339="","-",CONCATENATE(V3339,"_",W3339))</f>
        <v>-</v>
      </c>
      <c r="Y3339" s="59">
        <v>0.27771082762125382</v>
      </c>
      <c r="Z3339" t="str">
        <f>+IFERROR(VLOOKUP(H3339,#REF!,2,FALSE),"-")</f>
        <v>-</v>
      </c>
      <c r="AA3339" t="s">
        <v>2394</v>
      </c>
      <c r="AB3339" t="str">
        <f>+IF(W3339="","-",IF(W3339="UNICO","CENSO","MUESTRA"))</f>
        <v>-</v>
      </c>
      <c r="AC3339" t="s">
        <v>2397</v>
      </c>
      <c r="AD3339" t="s">
        <v>134</v>
      </c>
    </row>
    <row r="3340" spans="1:30" x14ac:dyDescent="0.25">
      <c r="A3340" s="5" t="str">
        <f t="shared" si="52"/>
        <v>0002DC0703</v>
      </c>
      <c r="B3340" s="23" t="s">
        <v>2119</v>
      </c>
      <c r="C3340" t="s">
        <v>159</v>
      </c>
      <c r="D3340" t="s">
        <v>164</v>
      </c>
      <c r="E3340" t="s">
        <v>166</v>
      </c>
      <c r="F3340">
        <v>601343</v>
      </c>
      <c r="G3340">
        <v>0</v>
      </c>
      <c r="H3340" t="s">
        <v>169</v>
      </c>
      <c r="I3340" t="s">
        <v>20</v>
      </c>
      <c r="J3340" t="s">
        <v>39</v>
      </c>
      <c r="K3340" t="s">
        <v>21</v>
      </c>
      <c r="M3340" t="s">
        <v>18194</v>
      </c>
      <c r="N3340" t="s">
        <v>136</v>
      </c>
      <c r="O3340" t="s">
        <v>23</v>
      </c>
      <c r="P3340" t="s">
        <v>26</v>
      </c>
      <c r="Q3340" t="s">
        <v>27</v>
      </c>
      <c r="R3340" s="13">
        <v>4</v>
      </c>
      <c r="S3340" s="13">
        <v>1</v>
      </c>
      <c r="T3340" s="21">
        <v>0</v>
      </c>
      <c r="U3340" t="s">
        <v>2113</v>
      </c>
      <c r="W3340" t="str">
        <f>+IF(V3340="","",IF(MID(V3340,1,3)="ECE","UNICO",IF(V3340="FINES",CONCATENATE("R",IF(OR(C3340="16",C3340="21",C3340="22",C3340="23"),"16212223",IF(OR(C3340="15",C3340="17",C3340="24",C3340="25"),"15172425",C3340))),IF(V3340="CEBAS","UNICO",IF(VALUE(C3340)&lt;=11,"AMBA","INTERIOR")))))</f>
        <v/>
      </c>
      <c r="X3340" s="20" t="str">
        <f>+IF(V3340="","-",CONCATENATE(V3340,"_",W3340))</f>
        <v>-</v>
      </c>
      <c r="Y3340" s="59">
        <v>0.27803920422281542</v>
      </c>
      <c r="Z3340" t="str">
        <f>+IFERROR(VLOOKUP(H3340,#REF!,2,FALSE),"-")</f>
        <v>-</v>
      </c>
      <c r="AA3340" t="s">
        <v>2394</v>
      </c>
      <c r="AB3340" t="str">
        <f>+IF(W3340="","-",IF(W3340="UNICO","CENSO","MUESTRA"))</f>
        <v>-</v>
      </c>
      <c r="AC3340" t="s">
        <v>2397</v>
      </c>
      <c r="AD3340" t="s">
        <v>134</v>
      </c>
    </row>
    <row r="3341" spans="1:30" x14ac:dyDescent="0.25">
      <c r="A3341" s="5" t="str">
        <f t="shared" si="52"/>
        <v>0055DC0718</v>
      </c>
      <c r="B3341" s="23" t="s">
        <v>2119</v>
      </c>
      <c r="C3341" t="s">
        <v>884</v>
      </c>
      <c r="D3341" t="s">
        <v>882</v>
      </c>
      <c r="E3341" t="s">
        <v>883</v>
      </c>
      <c r="F3341">
        <v>602531</v>
      </c>
      <c r="G3341">
        <v>2</v>
      </c>
      <c r="H3341" t="s">
        <v>899</v>
      </c>
      <c r="I3341" t="s">
        <v>20</v>
      </c>
      <c r="J3341" t="s">
        <v>39</v>
      </c>
      <c r="K3341" t="s">
        <v>40</v>
      </c>
      <c r="L3341" t="s">
        <v>890</v>
      </c>
      <c r="M3341" t="s">
        <v>18195</v>
      </c>
      <c r="N3341" t="s">
        <v>22</v>
      </c>
      <c r="O3341" t="s">
        <v>23</v>
      </c>
      <c r="P3341" t="s">
        <v>26</v>
      </c>
      <c r="Q3341" t="s">
        <v>27</v>
      </c>
      <c r="R3341" s="13">
        <v>32</v>
      </c>
      <c r="S3341" s="13">
        <v>3</v>
      </c>
      <c r="T3341" s="21">
        <v>0</v>
      </c>
      <c r="U3341" t="s">
        <v>2113</v>
      </c>
      <c r="W3341" t="str">
        <f>+IF(V3341="","",IF(MID(V3341,1,3)="ECE","UNICO",IF(V3341="FINES",CONCATENATE("R",IF(OR(C3341="16",C3341="21",C3341="22",C3341="23"),"16212223",IF(OR(C3341="15",C3341="17",C3341="24",C3341="25"),"15172425",C3341))),IF(V3341="CEBAS","UNICO",IF(VALUE(C3341)&lt;=11,"AMBA","INTERIOR")))))</f>
        <v/>
      </c>
      <c r="X3341" s="20" t="str">
        <f>+IF(V3341="","-",CONCATENATE(V3341,"_",W3341))</f>
        <v>-</v>
      </c>
      <c r="Y3341" s="59">
        <v>0.27818548927704501</v>
      </c>
      <c r="Z3341" t="str">
        <f>+IFERROR(VLOOKUP(H3341,#REF!,2,FALSE),"-")</f>
        <v>-</v>
      </c>
      <c r="AA3341" t="s">
        <v>2393</v>
      </c>
      <c r="AB3341" t="str">
        <f>+IF(W3341="","-",IF(W3341="UNICO","CENSO","MUESTRA"))</f>
        <v>-</v>
      </c>
      <c r="AC3341" t="s">
        <v>2397</v>
      </c>
      <c r="AD3341" t="s">
        <v>134</v>
      </c>
    </row>
    <row r="3342" spans="1:30" x14ac:dyDescent="0.25">
      <c r="A3342" s="5" t="str">
        <f t="shared" si="52"/>
        <v>0079DC0708</v>
      </c>
      <c r="B3342" s="23" t="s">
        <v>2119</v>
      </c>
      <c r="C3342" t="s">
        <v>141</v>
      </c>
      <c r="D3342" t="s">
        <v>1410</v>
      </c>
      <c r="E3342" t="s">
        <v>1411</v>
      </c>
      <c r="F3342">
        <v>604672</v>
      </c>
      <c r="G3342">
        <v>0</v>
      </c>
      <c r="H3342" t="s">
        <v>1417</v>
      </c>
      <c r="I3342" t="s">
        <v>20</v>
      </c>
      <c r="J3342" t="s">
        <v>39</v>
      </c>
      <c r="K3342" t="s">
        <v>21</v>
      </c>
      <c r="M3342" t="s">
        <v>18196</v>
      </c>
      <c r="N3342" t="s">
        <v>136</v>
      </c>
      <c r="O3342" t="s">
        <v>23</v>
      </c>
      <c r="P3342" t="s">
        <v>26</v>
      </c>
      <c r="Q3342" t="s">
        <v>27</v>
      </c>
      <c r="R3342" s="13">
        <v>10</v>
      </c>
      <c r="S3342" s="13">
        <v>1</v>
      </c>
      <c r="T3342" s="21">
        <v>0</v>
      </c>
      <c r="U3342" t="s">
        <v>2113</v>
      </c>
      <c r="W3342" t="str">
        <f>+IF(V3342="","",IF(MID(V3342,1,3)="ECE","UNICO",IF(V3342="FINES",CONCATENATE("R",IF(OR(C3342="16",C3342="21",C3342="22",C3342="23"),"16212223",IF(OR(C3342="15",C3342="17",C3342="24",C3342="25"),"15172425",C3342))),IF(V3342="CEBAS","UNICO",IF(VALUE(C3342)&lt;=11,"AMBA","INTERIOR")))))</f>
        <v/>
      </c>
      <c r="X3342" s="20" t="str">
        <f>+IF(V3342="","-",CONCATENATE(V3342,"_",W3342))</f>
        <v>-</v>
      </c>
      <c r="Y3342" s="59">
        <v>0.27855129788319272</v>
      </c>
      <c r="Z3342" t="str">
        <f>+IFERROR(VLOOKUP(H3342,#REF!,2,FALSE),"-")</f>
        <v>-</v>
      </c>
      <c r="AA3342" t="s">
        <v>2394</v>
      </c>
      <c r="AB3342" t="str">
        <f>+IF(W3342="","-",IF(W3342="UNICO","CENSO","MUESTRA"))</f>
        <v>-</v>
      </c>
      <c r="AC3342" t="s">
        <v>2397</v>
      </c>
      <c r="AD3342" t="s">
        <v>134</v>
      </c>
    </row>
    <row r="3343" spans="1:30" x14ac:dyDescent="0.25">
      <c r="A3343" s="5" t="str">
        <f t="shared" si="52"/>
        <v>0055DC0715</v>
      </c>
      <c r="B3343" s="23" t="s">
        <v>2119</v>
      </c>
      <c r="C3343" t="s">
        <v>884</v>
      </c>
      <c r="D3343" t="s">
        <v>882</v>
      </c>
      <c r="E3343" t="s">
        <v>883</v>
      </c>
      <c r="F3343">
        <v>610589</v>
      </c>
      <c r="G3343">
        <v>1</v>
      </c>
      <c r="H3343" t="s">
        <v>894</v>
      </c>
      <c r="I3343" t="s">
        <v>20</v>
      </c>
      <c r="J3343" t="s">
        <v>39</v>
      </c>
      <c r="K3343" t="s">
        <v>40</v>
      </c>
      <c r="L3343" t="s">
        <v>895</v>
      </c>
      <c r="M3343" t="s">
        <v>18197</v>
      </c>
      <c r="N3343" t="s">
        <v>22</v>
      </c>
      <c r="O3343" t="s">
        <v>23</v>
      </c>
      <c r="P3343" t="s">
        <v>26</v>
      </c>
      <c r="Q3343" t="s">
        <v>27</v>
      </c>
      <c r="R3343" s="13">
        <v>40</v>
      </c>
      <c r="S3343" s="13">
        <v>3</v>
      </c>
      <c r="T3343" s="21">
        <v>0</v>
      </c>
      <c r="U3343" t="s">
        <v>2113</v>
      </c>
      <c r="W3343" t="str">
        <f>+IF(V3343="","",IF(MID(V3343,1,3)="ECE","UNICO",IF(V3343="FINES",CONCATENATE("R",IF(OR(C3343="16",C3343="21",C3343="22",C3343="23"),"16212223",IF(OR(C3343="15",C3343="17",C3343="24",C3343="25"),"15172425",C3343))),IF(V3343="CEBAS","UNICO",IF(VALUE(C3343)&lt;=11,"AMBA","INTERIOR")))))</f>
        <v/>
      </c>
      <c r="X3343" s="20" t="str">
        <f>+IF(V3343="","-",CONCATENATE(V3343,"_",W3343))</f>
        <v>-</v>
      </c>
      <c r="Y3343" s="59">
        <v>0.27876058945784699</v>
      </c>
      <c r="Z3343" t="str">
        <f>+IFERROR(VLOOKUP(H3343,#REF!,2,FALSE),"-")</f>
        <v>-</v>
      </c>
      <c r="AA3343" t="s">
        <v>2393</v>
      </c>
      <c r="AB3343" t="str">
        <f>+IF(W3343="","-",IF(W3343="UNICO","CENSO","MUESTRA"))</f>
        <v>-</v>
      </c>
      <c r="AC3343" t="s">
        <v>2398</v>
      </c>
      <c r="AD3343" t="s">
        <v>134</v>
      </c>
    </row>
    <row r="3344" spans="1:30" x14ac:dyDescent="0.25">
      <c r="A3344" s="5" t="str">
        <f t="shared" si="52"/>
        <v>0076DC0704</v>
      </c>
      <c r="B3344" s="23" t="s">
        <v>2119</v>
      </c>
      <c r="C3344" t="s">
        <v>141</v>
      </c>
      <c r="D3344" t="s">
        <v>1367</v>
      </c>
      <c r="E3344" t="s">
        <v>1368</v>
      </c>
      <c r="F3344">
        <v>616647</v>
      </c>
      <c r="G3344">
        <v>1</v>
      </c>
      <c r="H3344" t="s">
        <v>1371</v>
      </c>
      <c r="I3344" t="s">
        <v>20</v>
      </c>
      <c r="J3344" t="s">
        <v>39</v>
      </c>
      <c r="K3344" t="s">
        <v>40</v>
      </c>
      <c r="L3344" t="s">
        <v>1372</v>
      </c>
      <c r="M3344" t="s">
        <v>18109</v>
      </c>
      <c r="N3344" t="s">
        <v>22</v>
      </c>
      <c r="O3344" t="s">
        <v>23</v>
      </c>
      <c r="P3344" t="s">
        <v>26</v>
      </c>
      <c r="Q3344" t="s">
        <v>27</v>
      </c>
      <c r="R3344" s="13">
        <v>10</v>
      </c>
      <c r="S3344" s="13">
        <v>1</v>
      </c>
      <c r="T3344" s="21">
        <v>0</v>
      </c>
      <c r="U3344" t="s">
        <v>2113</v>
      </c>
      <c r="W3344" t="str">
        <f>+IF(V3344="","",IF(MID(V3344,1,3)="ECE","UNICO",IF(V3344="FINES",CONCATENATE("R",IF(OR(C3344="16",C3344="21",C3344="22",C3344="23"),"16212223",IF(OR(C3344="15",C3344="17",C3344="24",C3344="25"),"15172425",C3344))),IF(V3344="CEBAS","UNICO",IF(VALUE(C3344)&lt;=11,"AMBA","INTERIOR")))))</f>
        <v/>
      </c>
      <c r="X3344" s="20" t="str">
        <f>+IF(V3344="","-",CONCATENATE(V3344,"_",W3344))</f>
        <v>-</v>
      </c>
      <c r="Y3344" s="59">
        <v>0.27922383281919688</v>
      </c>
      <c r="Z3344" t="str">
        <f>+IFERROR(VLOOKUP(H3344,#REF!,2,FALSE),"-")</f>
        <v>-</v>
      </c>
      <c r="AA3344" t="s">
        <v>2394</v>
      </c>
      <c r="AB3344" t="str">
        <f>+IF(W3344="","-",IF(W3344="UNICO","CENSO","MUESTRA"))</f>
        <v>-</v>
      </c>
      <c r="AC3344" t="s">
        <v>2398</v>
      </c>
      <c r="AD3344" t="s">
        <v>134</v>
      </c>
    </row>
    <row r="3345" spans="1:30" x14ac:dyDescent="0.25">
      <c r="A3345" s="5" t="str">
        <f t="shared" si="52"/>
        <v>0082DC0701</v>
      </c>
      <c r="B3345" s="23" t="s">
        <v>2119</v>
      </c>
      <c r="C3345" t="s">
        <v>142</v>
      </c>
      <c r="D3345" t="s">
        <v>1441</v>
      </c>
      <c r="E3345" t="s">
        <v>1442</v>
      </c>
      <c r="F3345">
        <v>602757</v>
      </c>
      <c r="G3345">
        <v>0</v>
      </c>
      <c r="H3345" t="s">
        <v>1443</v>
      </c>
      <c r="I3345" t="s">
        <v>20</v>
      </c>
      <c r="J3345" t="s">
        <v>39</v>
      </c>
      <c r="K3345" t="s">
        <v>21</v>
      </c>
      <c r="M3345" t="s">
        <v>18146</v>
      </c>
      <c r="N3345" t="s">
        <v>22</v>
      </c>
      <c r="O3345" t="s">
        <v>23</v>
      </c>
      <c r="P3345" t="s">
        <v>26</v>
      </c>
      <c r="Q3345" t="s">
        <v>27</v>
      </c>
      <c r="R3345" s="13">
        <v>10</v>
      </c>
      <c r="S3345" s="13">
        <v>1</v>
      </c>
      <c r="T3345" s="21">
        <v>0</v>
      </c>
      <c r="U3345" t="s">
        <v>2113</v>
      </c>
      <c r="W3345" t="str">
        <f>+IF(V3345="","",IF(MID(V3345,1,3)="ECE","UNICO",IF(V3345="FINES",CONCATENATE("R",IF(OR(C3345="16",C3345="21",C3345="22",C3345="23"),"16212223",IF(OR(C3345="15",C3345="17",C3345="24",C3345="25"),"15172425",C3345))),IF(V3345="CEBAS","UNICO",IF(VALUE(C3345)&lt;=11,"AMBA","INTERIOR")))))</f>
        <v/>
      </c>
      <c r="X3345" s="20" t="str">
        <f>+IF(V3345="","-",CONCATENATE(V3345,"_",W3345))</f>
        <v>-</v>
      </c>
      <c r="Y3345" s="59">
        <v>0.27954889668358701</v>
      </c>
      <c r="Z3345" t="str">
        <f>+IFERROR(VLOOKUP(H3345,#REF!,2,FALSE),"-")</f>
        <v>-</v>
      </c>
      <c r="AA3345" t="s">
        <v>2394</v>
      </c>
      <c r="AB3345" t="str">
        <f>+IF(W3345="","-",IF(W3345="UNICO","CENSO","MUESTRA"))</f>
        <v>-</v>
      </c>
      <c r="AC3345" t="s">
        <v>2397</v>
      </c>
      <c r="AD3345" t="s">
        <v>134</v>
      </c>
    </row>
    <row r="3346" spans="1:30" x14ac:dyDescent="0.25">
      <c r="A3346" s="5" t="str">
        <f t="shared" si="52"/>
        <v>0102DC0708</v>
      </c>
      <c r="B3346" s="23" t="s">
        <v>2119</v>
      </c>
      <c r="C3346" t="s">
        <v>242</v>
      </c>
      <c r="D3346" t="s">
        <v>239</v>
      </c>
      <c r="E3346" t="s">
        <v>1713</v>
      </c>
      <c r="F3346">
        <v>610063</v>
      </c>
      <c r="G3346">
        <v>3</v>
      </c>
      <c r="H3346" t="s">
        <v>1719</v>
      </c>
      <c r="I3346" t="s">
        <v>20</v>
      </c>
      <c r="J3346" t="s">
        <v>39</v>
      </c>
      <c r="K3346" t="s">
        <v>40</v>
      </c>
      <c r="L3346" t="s">
        <v>1715</v>
      </c>
      <c r="M3346" t="s">
        <v>18186</v>
      </c>
      <c r="N3346" t="s">
        <v>22</v>
      </c>
      <c r="O3346" t="s">
        <v>23</v>
      </c>
      <c r="P3346" t="s">
        <v>26</v>
      </c>
      <c r="Q3346" t="s">
        <v>27</v>
      </c>
      <c r="R3346" s="13">
        <v>3</v>
      </c>
      <c r="S3346" s="13">
        <v>1</v>
      </c>
      <c r="T3346" s="21">
        <v>0</v>
      </c>
      <c r="U3346" t="s">
        <v>2113</v>
      </c>
      <c r="W3346" t="str">
        <f>+IF(V3346="","",IF(MID(V3346,1,3)="ECE","UNICO",IF(V3346="FINES",CONCATENATE("R",IF(OR(C3346="16",C3346="21",C3346="22",C3346="23"),"16212223",IF(OR(C3346="15",C3346="17",C3346="24",C3346="25"),"15172425",C3346))),IF(V3346="CEBAS","UNICO",IF(VALUE(C3346)&lt;=11,"AMBA","INTERIOR")))))</f>
        <v/>
      </c>
      <c r="X3346" s="20" t="str">
        <f>+IF(V3346="","-",CONCATENATE(V3346,"_",W3346))</f>
        <v>-</v>
      </c>
      <c r="Y3346" s="59">
        <v>0.27961037700113489</v>
      </c>
      <c r="Z3346" t="str">
        <f>+IFERROR(VLOOKUP(H3346,#REF!,2,FALSE),"-")</f>
        <v>-</v>
      </c>
      <c r="AA3346" t="s">
        <v>2394</v>
      </c>
      <c r="AB3346" t="str">
        <f>+IF(W3346="","-",IF(W3346="UNICO","CENSO","MUESTRA"))</f>
        <v>-</v>
      </c>
      <c r="AC3346" t="s">
        <v>2398</v>
      </c>
      <c r="AD3346" t="s">
        <v>134</v>
      </c>
    </row>
    <row r="3347" spans="1:30" x14ac:dyDescent="0.25">
      <c r="A3347" s="5" t="str">
        <f t="shared" si="52"/>
        <v>0065DC0702</v>
      </c>
      <c r="B3347" s="23" t="s">
        <v>2119</v>
      </c>
      <c r="C3347" t="s">
        <v>280</v>
      </c>
      <c r="D3347" t="s">
        <v>1047</v>
      </c>
      <c r="E3347" t="s">
        <v>1048</v>
      </c>
      <c r="F3347">
        <v>613136</v>
      </c>
      <c r="G3347">
        <v>0</v>
      </c>
      <c r="H3347" t="s">
        <v>1049</v>
      </c>
      <c r="I3347" t="s">
        <v>20</v>
      </c>
      <c r="J3347" t="s">
        <v>39</v>
      </c>
      <c r="K3347" t="s">
        <v>21</v>
      </c>
      <c r="M3347" t="s">
        <v>18198</v>
      </c>
      <c r="N3347" t="s">
        <v>136</v>
      </c>
      <c r="O3347" t="s">
        <v>23</v>
      </c>
      <c r="P3347" t="s">
        <v>26</v>
      </c>
      <c r="Q3347" t="s">
        <v>27</v>
      </c>
      <c r="R3347" s="13">
        <v>36</v>
      </c>
      <c r="S3347" s="13">
        <v>5</v>
      </c>
      <c r="T3347" s="21">
        <v>0</v>
      </c>
      <c r="U3347" t="s">
        <v>2113</v>
      </c>
      <c r="W3347" t="str">
        <f>+IF(V3347="","",IF(MID(V3347,1,3)="ECE","UNICO",IF(V3347="FINES",CONCATENATE("R",IF(OR(C3347="16",C3347="21",C3347="22",C3347="23"),"16212223",IF(OR(C3347="15",C3347="17",C3347="24",C3347="25"),"15172425",C3347))),IF(V3347="CEBAS","UNICO",IF(VALUE(C3347)&lt;=11,"AMBA","INTERIOR")))))</f>
        <v/>
      </c>
      <c r="X3347" s="20" t="str">
        <f>+IF(V3347="","-",CONCATENATE(V3347,"_",W3347))</f>
        <v>-</v>
      </c>
      <c r="Y3347" s="59">
        <v>0.27966228127479548</v>
      </c>
      <c r="Z3347" t="str">
        <f>+IFERROR(VLOOKUP(H3347,#REF!,2,FALSE),"-")</f>
        <v>-</v>
      </c>
      <c r="AA3347" t="s">
        <v>2394</v>
      </c>
      <c r="AB3347" t="str">
        <f>+IF(W3347="","-",IF(W3347="UNICO","CENSO","MUESTRA"))</f>
        <v>-</v>
      </c>
      <c r="AC3347" t="s">
        <v>2398</v>
      </c>
      <c r="AD3347" t="s">
        <v>134</v>
      </c>
    </row>
    <row r="3348" spans="1:30" x14ac:dyDescent="0.25">
      <c r="A3348" s="5" t="str">
        <f t="shared" si="52"/>
        <v>0010DC0701</v>
      </c>
      <c r="B3348" s="23" t="s">
        <v>2119</v>
      </c>
      <c r="C3348" t="s">
        <v>88</v>
      </c>
      <c r="D3348" t="s">
        <v>371</v>
      </c>
      <c r="E3348" t="s">
        <v>373</v>
      </c>
      <c r="F3348">
        <v>605213</v>
      </c>
      <c r="G3348">
        <v>0</v>
      </c>
      <c r="H3348" t="s">
        <v>374</v>
      </c>
      <c r="I3348" t="s">
        <v>20</v>
      </c>
      <c r="J3348" t="s">
        <v>39</v>
      </c>
      <c r="K3348" t="s">
        <v>21</v>
      </c>
      <c r="M3348" t="s">
        <v>18146</v>
      </c>
      <c r="N3348" t="s">
        <v>22</v>
      </c>
      <c r="O3348" t="s">
        <v>23</v>
      </c>
      <c r="P3348" t="s">
        <v>26</v>
      </c>
      <c r="Q3348" t="s">
        <v>27</v>
      </c>
      <c r="R3348" s="13">
        <v>57</v>
      </c>
      <c r="S3348" s="13">
        <v>4</v>
      </c>
      <c r="T3348" s="21">
        <v>0</v>
      </c>
      <c r="U3348" t="s">
        <v>2113</v>
      </c>
      <c r="W3348" t="str">
        <f>+IF(V3348="","",IF(MID(V3348,1,3)="ECE","UNICO",IF(V3348="FINES",CONCATENATE("R",IF(OR(C3348="16",C3348="21",C3348="22",C3348="23"),"16212223",IF(OR(C3348="15",C3348="17",C3348="24",C3348="25"),"15172425",C3348))),IF(V3348="CEBAS","UNICO",IF(VALUE(C3348)&lt;=11,"AMBA","INTERIOR")))))</f>
        <v/>
      </c>
      <c r="X3348" s="20" t="str">
        <f>+IF(V3348="","-",CONCATENATE(V3348,"_",W3348))</f>
        <v>-</v>
      </c>
      <c r="Y3348" s="59">
        <v>0.27990255986942958</v>
      </c>
      <c r="Z3348" t="str">
        <f>+IFERROR(VLOOKUP(H3348,#REF!,2,FALSE),"-")</f>
        <v>-</v>
      </c>
      <c r="AA3348" t="s">
        <v>2394</v>
      </c>
      <c r="AB3348" t="str">
        <f>+IF(W3348="","-",IF(W3348="UNICO","CENSO","MUESTRA"))</f>
        <v>-</v>
      </c>
      <c r="AC3348" t="s">
        <v>2398</v>
      </c>
      <c r="AD3348" t="s">
        <v>134</v>
      </c>
    </row>
    <row r="3349" spans="1:30" x14ac:dyDescent="0.25">
      <c r="A3349" s="5" t="str">
        <f t="shared" si="52"/>
        <v>0091DC0701</v>
      </c>
      <c r="B3349" s="23" t="s">
        <v>2119</v>
      </c>
      <c r="C3349" t="s">
        <v>159</v>
      </c>
      <c r="D3349" t="s">
        <v>1551</v>
      </c>
      <c r="E3349" t="s">
        <v>1552</v>
      </c>
      <c r="F3349">
        <v>603998</v>
      </c>
      <c r="G3349">
        <v>0</v>
      </c>
      <c r="H3349" t="s">
        <v>1553</v>
      </c>
      <c r="I3349" t="s">
        <v>20</v>
      </c>
      <c r="J3349" t="s">
        <v>39</v>
      </c>
      <c r="K3349" t="s">
        <v>21</v>
      </c>
      <c r="M3349" t="s">
        <v>18199</v>
      </c>
      <c r="N3349" t="s">
        <v>22</v>
      </c>
      <c r="O3349" t="s">
        <v>23</v>
      </c>
      <c r="P3349" t="s">
        <v>26</v>
      </c>
      <c r="Q3349" t="s">
        <v>27</v>
      </c>
      <c r="R3349" s="13">
        <v>2</v>
      </c>
      <c r="S3349" s="13">
        <v>1</v>
      </c>
      <c r="T3349" s="21">
        <v>0</v>
      </c>
      <c r="U3349" t="s">
        <v>2113</v>
      </c>
      <c r="W3349" t="str">
        <f>+IF(V3349="","",IF(MID(V3349,1,3)="ECE","UNICO",IF(V3349="FINES",CONCATENATE("R",IF(OR(C3349="16",C3349="21",C3349="22",C3349="23"),"16212223",IF(OR(C3349="15",C3349="17",C3349="24",C3349="25"),"15172425",C3349))),IF(V3349="CEBAS","UNICO",IF(VALUE(C3349)&lt;=11,"AMBA","INTERIOR")))))</f>
        <v/>
      </c>
      <c r="X3349" s="20" t="str">
        <f>+IF(V3349="","-",CONCATENATE(V3349,"_",W3349))</f>
        <v>-</v>
      </c>
      <c r="Y3349" s="59">
        <v>0.2814190536737442</v>
      </c>
      <c r="Z3349" t="str">
        <f>+IFERROR(VLOOKUP(H3349,#REF!,2,FALSE),"-")</f>
        <v>-</v>
      </c>
      <c r="AA3349" t="s">
        <v>2394</v>
      </c>
      <c r="AB3349" t="str">
        <f>+IF(W3349="","-",IF(W3349="UNICO","CENSO","MUESTRA"))</f>
        <v>-</v>
      </c>
      <c r="AC3349" t="s">
        <v>2397</v>
      </c>
      <c r="AD3349" t="s">
        <v>134</v>
      </c>
    </row>
    <row r="3350" spans="1:30" x14ac:dyDescent="0.25">
      <c r="A3350" s="5" t="str">
        <f t="shared" si="52"/>
        <v>0004DC0718</v>
      </c>
      <c r="B3350" s="23" t="s">
        <v>2119</v>
      </c>
      <c r="C3350" t="s">
        <v>186</v>
      </c>
      <c r="D3350" t="s">
        <v>183</v>
      </c>
      <c r="E3350" t="s">
        <v>185</v>
      </c>
      <c r="F3350">
        <v>604372</v>
      </c>
      <c r="G3350">
        <v>1</v>
      </c>
      <c r="H3350" t="s">
        <v>195</v>
      </c>
      <c r="I3350" t="s">
        <v>20</v>
      </c>
      <c r="J3350" t="s">
        <v>39</v>
      </c>
      <c r="K3350" t="s">
        <v>40</v>
      </c>
      <c r="L3350" t="s">
        <v>196</v>
      </c>
      <c r="M3350" t="s">
        <v>18200</v>
      </c>
      <c r="N3350" t="s">
        <v>22</v>
      </c>
      <c r="O3350" t="s">
        <v>23</v>
      </c>
      <c r="P3350" t="s">
        <v>26</v>
      </c>
      <c r="Q3350" t="s">
        <v>27</v>
      </c>
      <c r="R3350" s="13">
        <v>43</v>
      </c>
      <c r="S3350" s="13">
        <v>2</v>
      </c>
      <c r="T3350" s="21">
        <v>0</v>
      </c>
      <c r="U3350" t="s">
        <v>2113</v>
      </c>
      <c r="W3350" t="str">
        <f>+IF(V3350="","",IF(MID(V3350,1,3)="ECE","UNICO",IF(V3350="FINES",CONCATENATE("R",IF(OR(C3350="16",C3350="21",C3350="22",C3350="23"),"16212223",IF(OR(C3350="15",C3350="17",C3350="24",C3350="25"),"15172425",C3350))),IF(V3350="CEBAS","UNICO",IF(VALUE(C3350)&lt;=11,"AMBA","INTERIOR")))))</f>
        <v/>
      </c>
      <c r="X3350" s="20" t="str">
        <f>+IF(V3350="","-",CONCATENATE(V3350,"_",W3350))</f>
        <v>-</v>
      </c>
      <c r="Y3350" s="59">
        <v>0.28202192835948048</v>
      </c>
      <c r="Z3350" t="str">
        <f>+IFERROR(VLOOKUP(H3350,#REF!,2,FALSE),"-")</f>
        <v>-</v>
      </c>
      <c r="AA3350" t="s">
        <v>2393</v>
      </c>
      <c r="AB3350" t="str">
        <f>+IF(W3350="","-",IF(W3350="UNICO","CENSO","MUESTRA"))</f>
        <v>-</v>
      </c>
      <c r="AC3350" t="s">
        <v>2397</v>
      </c>
      <c r="AD3350" t="s">
        <v>134</v>
      </c>
    </row>
    <row r="3351" spans="1:30" x14ac:dyDescent="0.25">
      <c r="A3351" s="5" t="str">
        <f t="shared" si="52"/>
        <v>0068DC0702</v>
      </c>
      <c r="B3351" s="23" t="s">
        <v>2119</v>
      </c>
      <c r="C3351" t="s">
        <v>161</v>
      </c>
      <c r="D3351" t="s">
        <v>1069</v>
      </c>
      <c r="E3351" t="s">
        <v>1070</v>
      </c>
      <c r="F3351">
        <v>611760</v>
      </c>
      <c r="G3351">
        <v>1</v>
      </c>
      <c r="H3351" t="s">
        <v>1071</v>
      </c>
      <c r="I3351" t="s">
        <v>20</v>
      </c>
      <c r="J3351" t="s">
        <v>39</v>
      </c>
      <c r="K3351" t="s">
        <v>40</v>
      </c>
      <c r="L3351" t="s">
        <v>1072</v>
      </c>
      <c r="M3351" t="s">
        <v>18130</v>
      </c>
      <c r="N3351" t="s">
        <v>22</v>
      </c>
      <c r="O3351" t="s">
        <v>23</v>
      </c>
      <c r="P3351" t="s">
        <v>26</v>
      </c>
      <c r="Q3351" t="s">
        <v>27</v>
      </c>
      <c r="R3351" s="13">
        <v>15</v>
      </c>
      <c r="S3351" s="13">
        <v>1</v>
      </c>
      <c r="T3351" s="21">
        <v>0</v>
      </c>
      <c r="U3351" t="s">
        <v>2113</v>
      </c>
      <c r="W3351" t="str">
        <f>+IF(V3351="","",IF(MID(V3351,1,3)="ECE","UNICO",IF(V3351="FINES",CONCATENATE("R",IF(OR(C3351="16",C3351="21",C3351="22",C3351="23"),"16212223",IF(OR(C3351="15",C3351="17",C3351="24",C3351="25"),"15172425",C3351))),IF(V3351="CEBAS","UNICO",IF(VALUE(C3351)&lt;=11,"AMBA","INTERIOR")))))</f>
        <v/>
      </c>
      <c r="X3351" s="20" t="str">
        <f>+IF(V3351="","-",CONCATENATE(V3351,"_",W3351))</f>
        <v>-</v>
      </c>
      <c r="Y3351" s="59">
        <v>0.28203102543547348</v>
      </c>
      <c r="Z3351" t="str">
        <f>+IFERROR(VLOOKUP(H3351,#REF!,2,FALSE),"-")</f>
        <v>-</v>
      </c>
      <c r="AA3351" t="s">
        <v>2394</v>
      </c>
      <c r="AB3351" t="str">
        <f>+IF(W3351="","-",IF(W3351="UNICO","CENSO","MUESTRA"))</f>
        <v>-</v>
      </c>
      <c r="AC3351" t="s">
        <v>2398</v>
      </c>
      <c r="AD3351" t="s">
        <v>134</v>
      </c>
    </row>
    <row r="3352" spans="1:30" x14ac:dyDescent="0.25">
      <c r="A3352" s="5" t="str">
        <f t="shared" si="52"/>
        <v>0076DC0702</v>
      </c>
      <c r="B3352" s="23" t="s">
        <v>2119</v>
      </c>
      <c r="C3352" t="s">
        <v>141</v>
      </c>
      <c r="D3352" t="s">
        <v>1367</v>
      </c>
      <c r="E3352" t="s">
        <v>1368</v>
      </c>
      <c r="F3352">
        <v>606287</v>
      </c>
      <c r="G3352">
        <v>0</v>
      </c>
      <c r="H3352" t="s">
        <v>1369</v>
      </c>
      <c r="I3352" t="s">
        <v>20</v>
      </c>
      <c r="J3352" t="s">
        <v>39</v>
      </c>
      <c r="K3352" t="s">
        <v>21</v>
      </c>
      <c r="M3352" t="s">
        <v>18130</v>
      </c>
      <c r="N3352" t="s">
        <v>136</v>
      </c>
      <c r="O3352" t="s">
        <v>23</v>
      </c>
      <c r="P3352" t="s">
        <v>26</v>
      </c>
      <c r="Q3352" t="s">
        <v>27</v>
      </c>
      <c r="R3352" s="13">
        <v>6</v>
      </c>
      <c r="S3352" s="13">
        <v>1</v>
      </c>
      <c r="T3352" s="21">
        <v>0</v>
      </c>
      <c r="U3352" t="s">
        <v>2113</v>
      </c>
      <c r="W3352" t="str">
        <f>+IF(V3352="","",IF(MID(V3352,1,3)="ECE","UNICO",IF(V3352="FINES",CONCATENATE("R",IF(OR(C3352="16",C3352="21",C3352="22",C3352="23"),"16212223",IF(OR(C3352="15",C3352="17",C3352="24",C3352="25"),"15172425",C3352))),IF(V3352="CEBAS","UNICO",IF(VALUE(C3352)&lt;=11,"AMBA","INTERIOR")))))</f>
        <v/>
      </c>
      <c r="X3352" s="20" t="str">
        <f>+IF(V3352="","-",CONCATENATE(V3352,"_",W3352))</f>
        <v>-</v>
      </c>
      <c r="Y3352" s="59">
        <v>0.28228682279586792</v>
      </c>
      <c r="Z3352" t="str">
        <f>+IFERROR(VLOOKUP(H3352,#REF!,2,FALSE),"-")</f>
        <v>-</v>
      </c>
      <c r="AA3352" t="s">
        <v>2394</v>
      </c>
      <c r="AB3352" t="str">
        <f>+IF(W3352="","-",IF(W3352="UNICO","CENSO","MUESTRA"))</f>
        <v>-</v>
      </c>
      <c r="AC3352" t="s">
        <v>2398</v>
      </c>
      <c r="AD3352" t="s">
        <v>134</v>
      </c>
    </row>
    <row r="3353" spans="1:30" x14ac:dyDescent="0.25">
      <c r="A3353" s="5" t="str">
        <f t="shared" si="52"/>
        <v>0001DC0749</v>
      </c>
      <c r="B3353" s="23" t="s">
        <v>2119</v>
      </c>
      <c r="C3353" t="s">
        <v>19</v>
      </c>
      <c r="D3353" t="s">
        <v>17</v>
      </c>
      <c r="E3353" t="s">
        <v>18</v>
      </c>
      <c r="F3353">
        <v>602914</v>
      </c>
      <c r="G3353">
        <v>3</v>
      </c>
      <c r="H3353" t="s">
        <v>72</v>
      </c>
      <c r="I3353" t="s">
        <v>20</v>
      </c>
      <c r="J3353" t="s">
        <v>39</v>
      </c>
      <c r="K3353" t="s">
        <v>40</v>
      </c>
      <c r="L3353" t="s">
        <v>43</v>
      </c>
      <c r="M3353" t="s">
        <v>18201</v>
      </c>
      <c r="N3353" t="s">
        <v>22</v>
      </c>
      <c r="O3353" t="s">
        <v>23</v>
      </c>
      <c r="P3353" t="s">
        <v>26</v>
      </c>
      <c r="Q3353" t="s">
        <v>27</v>
      </c>
      <c r="R3353" s="13">
        <v>23</v>
      </c>
      <c r="S3353" s="13">
        <v>2</v>
      </c>
      <c r="T3353" s="21">
        <v>0</v>
      </c>
      <c r="U3353" t="s">
        <v>2113</v>
      </c>
      <c r="W3353" t="str">
        <f>+IF(V3353="","",IF(MID(V3353,1,3)="ECE","UNICO",IF(V3353="FINES",CONCATENATE("R",IF(OR(C3353="16",C3353="21",C3353="22",C3353="23"),"16212223",IF(OR(C3353="15",C3353="17",C3353="24",C3353="25"),"15172425",C3353))),IF(V3353="CEBAS","UNICO",IF(VALUE(C3353)&lt;=11,"AMBA","INTERIOR")))))</f>
        <v/>
      </c>
      <c r="X3353" s="20" t="str">
        <f>+IF(V3353="","-",CONCATENATE(V3353,"_",W3353))</f>
        <v>-</v>
      </c>
      <c r="Y3353" s="59">
        <v>0.28513066862758829</v>
      </c>
      <c r="Z3353" t="str">
        <f>+IFERROR(VLOOKUP(H3353,#REF!,2,FALSE),"-")</f>
        <v>-</v>
      </c>
      <c r="AA3353" t="s">
        <v>2393</v>
      </c>
      <c r="AB3353" t="str">
        <f>+IF(W3353="","-",IF(W3353="UNICO","CENSO","MUESTRA"))</f>
        <v>-</v>
      </c>
      <c r="AC3353" t="s">
        <v>2398</v>
      </c>
      <c r="AD3353" t="s">
        <v>134</v>
      </c>
    </row>
    <row r="3354" spans="1:30" x14ac:dyDescent="0.25">
      <c r="A3354" s="5" t="str">
        <f t="shared" si="52"/>
        <v>0010DC0704</v>
      </c>
      <c r="B3354" s="23" t="s">
        <v>2119</v>
      </c>
      <c r="C3354" t="s">
        <v>88</v>
      </c>
      <c r="D3354" t="s">
        <v>371</v>
      </c>
      <c r="E3354" t="s">
        <v>373</v>
      </c>
      <c r="F3354">
        <v>605405</v>
      </c>
      <c r="G3354">
        <v>0</v>
      </c>
      <c r="H3354" t="s">
        <v>376</v>
      </c>
      <c r="I3354" t="s">
        <v>20</v>
      </c>
      <c r="J3354" t="s">
        <v>39</v>
      </c>
      <c r="K3354" t="s">
        <v>21</v>
      </c>
      <c r="M3354" t="s">
        <v>18202</v>
      </c>
      <c r="N3354" t="s">
        <v>22</v>
      </c>
      <c r="O3354" t="s">
        <v>23</v>
      </c>
      <c r="P3354" t="s">
        <v>26</v>
      </c>
      <c r="Q3354" t="s">
        <v>27</v>
      </c>
      <c r="R3354" s="13">
        <v>23</v>
      </c>
      <c r="S3354" s="13">
        <v>3</v>
      </c>
      <c r="T3354" s="21">
        <v>0</v>
      </c>
      <c r="U3354" t="s">
        <v>2113</v>
      </c>
      <c r="W3354" t="str">
        <f>+IF(V3354="","",IF(MID(V3354,1,3)="ECE","UNICO",IF(V3354="FINES",CONCATENATE("R",IF(OR(C3354="16",C3354="21",C3354="22",C3354="23"),"16212223",IF(OR(C3354="15",C3354="17",C3354="24",C3354="25"),"15172425",C3354))),IF(V3354="CEBAS","UNICO",IF(VALUE(C3354)&lt;=11,"AMBA","INTERIOR")))))</f>
        <v/>
      </c>
      <c r="X3354" s="20" t="str">
        <f>+IF(V3354="","-",CONCATENATE(V3354,"_",W3354))</f>
        <v>-</v>
      </c>
      <c r="Y3354" s="59">
        <v>0.28523345487682439</v>
      </c>
      <c r="Z3354" t="str">
        <f>+IFERROR(VLOOKUP(H3354,#REF!,2,FALSE),"-")</f>
        <v>-</v>
      </c>
      <c r="AA3354" t="s">
        <v>2394</v>
      </c>
      <c r="AB3354" t="str">
        <f>+IF(W3354="","-",IF(W3354="UNICO","CENSO","MUESTRA"))</f>
        <v>-</v>
      </c>
      <c r="AC3354" t="s">
        <v>2398</v>
      </c>
      <c r="AD3354" t="s">
        <v>134</v>
      </c>
    </row>
    <row r="3355" spans="1:30" x14ac:dyDescent="0.25">
      <c r="A3355" s="5" t="str">
        <f t="shared" si="52"/>
        <v>0085DC0712</v>
      </c>
      <c r="B3355" s="23" t="s">
        <v>2119</v>
      </c>
      <c r="C3355" t="s">
        <v>584</v>
      </c>
      <c r="D3355" t="s">
        <v>1474</v>
      </c>
      <c r="E3355" t="s">
        <v>1475</v>
      </c>
      <c r="F3355">
        <v>602079</v>
      </c>
      <c r="G3355">
        <v>1</v>
      </c>
      <c r="H3355" t="s">
        <v>1483</v>
      </c>
      <c r="I3355" t="s">
        <v>20</v>
      </c>
      <c r="J3355" t="s">
        <v>39</v>
      </c>
      <c r="K3355" t="s">
        <v>40</v>
      </c>
      <c r="L3355" t="s">
        <v>1484</v>
      </c>
      <c r="M3355" t="s">
        <v>18118</v>
      </c>
      <c r="N3355" t="s">
        <v>22</v>
      </c>
      <c r="O3355" t="s">
        <v>23</v>
      </c>
      <c r="P3355" t="s">
        <v>26</v>
      </c>
      <c r="Q3355" t="s">
        <v>27</v>
      </c>
      <c r="R3355" s="13">
        <v>49</v>
      </c>
      <c r="S3355" s="13">
        <v>3</v>
      </c>
      <c r="T3355" s="21">
        <v>0</v>
      </c>
      <c r="U3355" t="s">
        <v>2113</v>
      </c>
      <c r="W3355" t="str">
        <f>+IF(V3355="","",IF(MID(V3355,1,3)="ECE","UNICO",IF(V3355="FINES",CONCATENATE("R",IF(OR(C3355="16",C3355="21",C3355="22",C3355="23"),"16212223",IF(OR(C3355="15",C3355="17",C3355="24",C3355="25"),"15172425",C3355))),IF(V3355="CEBAS","UNICO",IF(VALUE(C3355)&lt;=11,"AMBA","INTERIOR")))))</f>
        <v/>
      </c>
      <c r="X3355" s="20" t="str">
        <f>+IF(V3355="","-",CONCATENATE(V3355,"_",W3355))</f>
        <v>-</v>
      </c>
      <c r="Y3355" s="59">
        <v>0.28589138270992981</v>
      </c>
      <c r="Z3355" t="str">
        <f>+IFERROR(VLOOKUP(H3355,#REF!,2,FALSE),"-")</f>
        <v>-</v>
      </c>
      <c r="AA3355" t="s">
        <v>2393</v>
      </c>
      <c r="AB3355" t="str">
        <f>+IF(W3355="","-",IF(W3355="UNICO","CENSO","MUESTRA"))</f>
        <v>-</v>
      </c>
      <c r="AC3355" t="s">
        <v>2397</v>
      </c>
      <c r="AD3355" t="s">
        <v>134</v>
      </c>
    </row>
    <row r="3356" spans="1:30" x14ac:dyDescent="0.25">
      <c r="A3356" s="5" t="str">
        <f t="shared" si="52"/>
        <v>0094DC0702</v>
      </c>
      <c r="B3356" s="23" t="s">
        <v>2119</v>
      </c>
      <c r="C3356" t="s">
        <v>153</v>
      </c>
      <c r="D3356" t="s">
        <v>1568</v>
      </c>
      <c r="E3356" t="s">
        <v>1569</v>
      </c>
      <c r="F3356">
        <v>610682</v>
      </c>
      <c r="G3356">
        <v>0</v>
      </c>
      <c r="H3356" t="s">
        <v>1571</v>
      </c>
      <c r="I3356" t="s">
        <v>20</v>
      </c>
      <c r="J3356" t="s">
        <v>39</v>
      </c>
      <c r="K3356" t="s">
        <v>21</v>
      </c>
      <c r="M3356" t="s">
        <v>18130</v>
      </c>
      <c r="N3356" t="s">
        <v>22</v>
      </c>
      <c r="O3356" t="s">
        <v>23</v>
      </c>
      <c r="P3356" t="s">
        <v>26</v>
      </c>
      <c r="Q3356" t="s">
        <v>27</v>
      </c>
      <c r="R3356" s="13">
        <v>12</v>
      </c>
      <c r="S3356" s="13">
        <v>1</v>
      </c>
      <c r="T3356" s="21">
        <v>0</v>
      </c>
      <c r="U3356" t="s">
        <v>2113</v>
      </c>
      <c r="W3356" t="str">
        <f>+IF(V3356="","",IF(MID(V3356,1,3)="ECE","UNICO",IF(V3356="FINES",CONCATENATE("R",IF(OR(C3356="16",C3356="21",C3356="22",C3356="23"),"16212223",IF(OR(C3356="15",C3356="17",C3356="24",C3356="25"),"15172425",C3356))),IF(V3356="CEBAS","UNICO",IF(VALUE(C3356)&lt;=11,"AMBA","INTERIOR")))))</f>
        <v/>
      </c>
      <c r="X3356" s="20" t="str">
        <f>+IF(V3356="","-",CONCATENATE(V3356,"_",W3356))</f>
        <v>-</v>
      </c>
      <c r="Y3356" s="59">
        <v>0.28842047436369789</v>
      </c>
      <c r="Z3356" t="str">
        <f>+IFERROR(VLOOKUP(H3356,#REF!,2,FALSE),"-")</f>
        <v>-</v>
      </c>
      <c r="AA3356" t="s">
        <v>2394</v>
      </c>
      <c r="AB3356" t="str">
        <f>+IF(W3356="","-",IF(W3356="UNICO","CENSO","MUESTRA"))</f>
        <v>-</v>
      </c>
      <c r="AC3356" t="s">
        <v>2397</v>
      </c>
      <c r="AD3356" t="s">
        <v>134</v>
      </c>
    </row>
    <row r="3357" spans="1:30" x14ac:dyDescent="0.25">
      <c r="A3357" s="5" t="str">
        <f t="shared" si="52"/>
        <v>0077DC0707</v>
      </c>
      <c r="B3357" s="23" t="s">
        <v>2119</v>
      </c>
      <c r="C3357" t="s">
        <v>157</v>
      </c>
      <c r="D3357" t="s">
        <v>387</v>
      </c>
      <c r="E3357" t="s">
        <v>1380</v>
      </c>
      <c r="F3357">
        <v>621715</v>
      </c>
      <c r="G3357">
        <v>0</v>
      </c>
      <c r="H3357" t="s">
        <v>1384</v>
      </c>
      <c r="I3357" t="s">
        <v>20</v>
      </c>
      <c r="J3357" t="s">
        <v>39</v>
      </c>
      <c r="K3357" t="s">
        <v>21</v>
      </c>
      <c r="M3357" t="s">
        <v>18203</v>
      </c>
      <c r="N3357" t="s">
        <v>22</v>
      </c>
      <c r="O3357" t="s">
        <v>23</v>
      </c>
      <c r="P3357" t="s">
        <v>26</v>
      </c>
      <c r="Q3357" t="s">
        <v>27</v>
      </c>
      <c r="R3357" s="13">
        <v>55</v>
      </c>
      <c r="S3357" s="13">
        <v>3</v>
      </c>
      <c r="T3357" s="21">
        <v>0</v>
      </c>
      <c r="U3357" t="s">
        <v>2113</v>
      </c>
      <c r="W3357" t="str">
        <f>+IF(V3357="","",IF(MID(V3357,1,3)="ECE","UNICO",IF(V3357="FINES",CONCATENATE("R",IF(OR(C3357="16",C3357="21",C3357="22",C3357="23"),"16212223",IF(OR(C3357="15",C3357="17",C3357="24",C3357="25"),"15172425",C3357))),IF(V3357="CEBAS","UNICO",IF(VALUE(C3357)&lt;=11,"AMBA","INTERIOR")))))</f>
        <v/>
      </c>
      <c r="X3357" s="20" t="str">
        <f>+IF(V3357="","-",CONCATENATE(V3357,"_",W3357))</f>
        <v>-</v>
      </c>
      <c r="Y3357" s="59">
        <v>0.28879403675857351</v>
      </c>
      <c r="Z3357" t="str">
        <f>+IFERROR(VLOOKUP(H3357,#REF!,2,FALSE),"-")</f>
        <v>-</v>
      </c>
      <c r="AA3357" t="s">
        <v>2394</v>
      </c>
      <c r="AB3357" t="str">
        <f>+IF(W3357="","-",IF(W3357="UNICO","CENSO","MUESTRA"))</f>
        <v>-</v>
      </c>
      <c r="AC3357" t="s">
        <v>2397</v>
      </c>
      <c r="AD3357" t="s">
        <v>134</v>
      </c>
    </row>
    <row r="3358" spans="1:30" x14ac:dyDescent="0.25">
      <c r="A3358" s="5" t="str">
        <f t="shared" si="52"/>
        <v>0106DC0703</v>
      </c>
      <c r="B3358" s="23" t="s">
        <v>2119</v>
      </c>
      <c r="C3358" t="s">
        <v>156</v>
      </c>
      <c r="D3358" t="s">
        <v>515</v>
      </c>
      <c r="E3358" t="s">
        <v>1743</v>
      </c>
      <c r="F3358">
        <v>604760</v>
      </c>
      <c r="G3358">
        <v>0</v>
      </c>
      <c r="H3358" t="s">
        <v>1746</v>
      </c>
      <c r="I3358" t="s">
        <v>20</v>
      </c>
      <c r="J3358" t="s">
        <v>39</v>
      </c>
      <c r="K3358" t="s">
        <v>21</v>
      </c>
      <c r="M3358" t="s">
        <v>18181</v>
      </c>
      <c r="N3358" t="s">
        <v>22</v>
      </c>
      <c r="O3358" t="s">
        <v>23</v>
      </c>
      <c r="P3358" t="s">
        <v>26</v>
      </c>
      <c r="Q3358" t="s">
        <v>27</v>
      </c>
      <c r="R3358" s="13">
        <v>17</v>
      </c>
      <c r="S3358" s="13">
        <v>2</v>
      </c>
      <c r="T3358" s="21">
        <v>0</v>
      </c>
      <c r="U3358" t="s">
        <v>2113</v>
      </c>
      <c r="W3358" t="str">
        <f>+IF(V3358="","",IF(MID(V3358,1,3)="ECE","UNICO",IF(V3358="FINES",CONCATENATE("R",IF(OR(C3358="16",C3358="21",C3358="22",C3358="23"),"16212223",IF(OR(C3358="15",C3358="17",C3358="24",C3358="25"),"15172425",C3358))),IF(V3358="CEBAS","UNICO",IF(VALUE(C3358)&lt;=11,"AMBA","INTERIOR")))))</f>
        <v/>
      </c>
      <c r="X3358" s="20" t="str">
        <f>+IF(V3358="","-",CONCATENATE(V3358,"_",W3358))</f>
        <v>-</v>
      </c>
      <c r="Y3358" s="59">
        <v>0.28939821860856479</v>
      </c>
      <c r="Z3358" t="str">
        <f>+IFERROR(VLOOKUP(H3358,#REF!,2,FALSE),"-")</f>
        <v>-</v>
      </c>
      <c r="AA3358" t="s">
        <v>2394</v>
      </c>
      <c r="AB3358" t="str">
        <f>+IF(W3358="","-",IF(W3358="UNICO","CENSO","MUESTRA"))</f>
        <v>-</v>
      </c>
      <c r="AC3358" t="s">
        <v>2398</v>
      </c>
      <c r="AD3358" t="s">
        <v>134</v>
      </c>
    </row>
    <row r="3359" spans="1:30" x14ac:dyDescent="0.25">
      <c r="A3359" s="5" t="str">
        <f t="shared" si="52"/>
        <v>0062DC0729</v>
      </c>
      <c r="B3359" s="23" t="s">
        <v>2119</v>
      </c>
      <c r="C3359" t="s">
        <v>246</v>
      </c>
      <c r="D3359" t="s">
        <v>958</v>
      </c>
      <c r="E3359" t="s">
        <v>959</v>
      </c>
      <c r="F3359">
        <v>602704</v>
      </c>
      <c r="G3359">
        <v>2</v>
      </c>
      <c r="H3359" t="s">
        <v>976</v>
      </c>
      <c r="I3359" t="s">
        <v>20</v>
      </c>
      <c r="J3359" t="s">
        <v>39</v>
      </c>
      <c r="K3359" t="s">
        <v>40</v>
      </c>
      <c r="L3359" t="s">
        <v>975</v>
      </c>
      <c r="M3359" t="s">
        <v>18204</v>
      </c>
      <c r="N3359" t="s">
        <v>22</v>
      </c>
      <c r="O3359" t="s">
        <v>23</v>
      </c>
      <c r="P3359" t="s">
        <v>26</v>
      </c>
      <c r="Q3359" t="s">
        <v>27</v>
      </c>
      <c r="R3359" s="13">
        <v>43</v>
      </c>
      <c r="S3359" s="13">
        <v>3</v>
      </c>
      <c r="T3359" s="21">
        <v>0</v>
      </c>
      <c r="U3359" t="s">
        <v>2113</v>
      </c>
      <c r="W3359" t="str">
        <f>+IF(V3359="","",IF(MID(V3359,1,3)="ECE","UNICO",IF(V3359="FINES",CONCATENATE("R",IF(OR(C3359="16",C3359="21",C3359="22",C3359="23"),"16212223",IF(OR(C3359="15",C3359="17",C3359="24",C3359="25"),"15172425",C3359))),IF(V3359="CEBAS","UNICO",IF(VALUE(C3359)&lt;=11,"AMBA","INTERIOR")))))</f>
        <v/>
      </c>
      <c r="X3359" s="20" t="str">
        <f>+IF(V3359="","-",CONCATENATE(V3359,"_",W3359))</f>
        <v>-</v>
      </c>
      <c r="Y3359" s="59">
        <v>0.29052640848300038</v>
      </c>
      <c r="Z3359" t="str">
        <f>+IFERROR(VLOOKUP(H3359,#REF!,2,FALSE),"-")</f>
        <v>-</v>
      </c>
      <c r="AA3359" t="s">
        <v>2393</v>
      </c>
      <c r="AB3359" t="str">
        <f>+IF(W3359="","-",IF(W3359="UNICO","CENSO","MUESTRA"))</f>
        <v>-</v>
      </c>
      <c r="AC3359" t="s">
        <v>2398</v>
      </c>
      <c r="AD3359" t="s">
        <v>134</v>
      </c>
    </row>
    <row r="3360" spans="1:30" x14ac:dyDescent="0.25">
      <c r="A3360" s="5" t="str">
        <f t="shared" si="52"/>
        <v>0096DA0005</v>
      </c>
      <c r="B3360" s="23" t="s">
        <v>2119</v>
      </c>
      <c r="C3360" t="s">
        <v>884</v>
      </c>
      <c r="D3360" t="s">
        <v>1591</v>
      </c>
      <c r="E3360" t="s">
        <v>1592</v>
      </c>
      <c r="F3360">
        <v>614361</v>
      </c>
      <c r="G3360">
        <v>0</v>
      </c>
      <c r="H3360" t="s">
        <v>1593</v>
      </c>
      <c r="I3360" t="s">
        <v>20</v>
      </c>
      <c r="J3360" t="s">
        <v>25</v>
      </c>
      <c r="K3360" t="s">
        <v>21</v>
      </c>
      <c r="M3360" t="s">
        <v>18205</v>
      </c>
      <c r="N3360" t="s">
        <v>22</v>
      </c>
      <c r="O3360" t="s">
        <v>23</v>
      </c>
      <c r="P3360" t="s">
        <v>26</v>
      </c>
      <c r="Q3360" t="s">
        <v>27</v>
      </c>
      <c r="R3360" s="13">
        <v>10</v>
      </c>
      <c r="S3360" s="13">
        <v>1</v>
      </c>
      <c r="T3360" s="21">
        <v>0</v>
      </c>
      <c r="U3360" t="s">
        <v>2113</v>
      </c>
      <c r="W3360" t="str">
        <f>+IF(V3360="","",IF(MID(V3360,1,3)="ECE","UNICO",IF(V3360="FINES",CONCATENATE("R",IF(OR(C3360="16",C3360="21",C3360="22",C3360="23"),"16212223",IF(OR(C3360="15",C3360="17",C3360="24",C3360="25"),"15172425",C3360))),IF(V3360="CEBAS","UNICO",IF(VALUE(C3360)&lt;=11,"AMBA","INTERIOR")))))</f>
        <v/>
      </c>
      <c r="X3360" s="20" t="str">
        <f>+IF(V3360="","-",CONCATENATE(V3360,"_",W3360))</f>
        <v>-</v>
      </c>
      <c r="Y3360" s="59">
        <v>0.29187577922601959</v>
      </c>
      <c r="Z3360" t="str">
        <f>+IFERROR(VLOOKUP(H3360,#REF!,2,FALSE),"-")</f>
        <v>-</v>
      </c>
      <c r="AA3360" t="s">
        <v>2393</v>
      </c>
      <c r="AB3360" t="str">
        <f>+IF(W3360="","-",IF(W3360="UNICO","CENSO","MUESTRA"))</f>
        <v>-</v>
      </c>
      <c r="AC3360" t="s">
        <v>2398</v>
      </c>
      <c r="AD3360" t="s">
        <v>134</v>
      </c>
    </row>
    <row r="3361" spans="1:30" x14ac:dyDescent="0.25">
      <c r="A3361" s="5" t="str">
        <f t="shared" si="52"/>
        <v>0096DC0710</v>
      </c>
      <c r="B3361" s="23" t="s">
        <v>2119</v>
      </c>
      <c r="C3361" t="s">
        <v>884</v>
      </c>
      <c r="D3361" t="s">
        <v>1591</v>
      </c>
      <c r="E3361" t="s">
        <v>1592</v>
      </c>
      <c r="F3361">
        <v>612075</v>
      </c>
      <c r="G3361">
        <v>2</v>
      </c>
      <c r="H3361" t="s">
        <v>1605</v>
      </c>
      <c r="I3361" t="s">
        <v>20</v>
      </c>
      <c r="J3361" t="s">
        <v>39</v>
      </c>
      <c r="K3361" t="s">
        <v>40</v>
      </c>
      <c r="L3361" t="s">
        <v>1598</v>
      </c>
      <c r="M3361" t="s">
        <v>18157</v>
      </c>
      <c r="N3361" t="s">
        <v>22</v>
      </c>
      <c r="O3361" t="s">
        <v>23</v>
      </c>
      <c r="P3361" t="s">
        <v>26</v>
      </c>
      <c r="Q3361" t="s">
        <v>27</v>
      </c>
      <c r="R3361" s="13">
        <v>26</v>
      </c>
      <c r="S3361" s="13">
        <v>2</v>
      </c>
      <c r="T3361" s="21">
        <v>0</v>
      </c>
      <c r="U3361" t="s">
        <v>2113</v>
      </c>
      <c r="W3361" t="str">
        <f>+IF(V3361="","",IF(MID(V3361,1,3)="ECE","UNICO",IF(V3361="FINES",CONCATENATE("R",IF(OR(C3361="16",C3361="21",C3361="22",C3361="23"),"16212223",IF(OR(C3361="15",C3361="17",C3361="24",C3361="25"),"15172425",C3361))),IF(V3361="CEBAS","UNICO",IF(VALUE(C3361)&lt;=11,"AMBA","INTERIOR")))))</f>
        <v/>
      </c>
      <c r="X3361" s="20" t="str">
        <f>+IF(V3361="","-",CONCATENATE(V3361,"_",W3361))</f>
        <v>-</v>
      </c>
      <c r="Y3361" s="59">
        <v>0.29326380375358801</v>
      </c>
      <c r="Z3361" t="str">
        <f>+IFERROR(VLOOKUP(H3361,#REF!,2,FALSE),"-")</f>
        <v>-</v>
      </c>
      <c r="AA3361" t="s">
        <v>2393</v>
      </c>
      <c r="AB3361" t="str">
        <f>+IF(W3361="","-",IF(W3361="UNICO","CENSO","MUESTRA"))</f>
        <v>-</v>
      </c>
      <c r="AC3361" t="s">
        <v>2398</v>
      </c>
      <c r="AD3361" t="s">
        <v>134</v>
      </c>
    </row>
    <row r="3362" spans="1:30" x14ac:dyDescent="0.25">
      <c r="A3362" s="5" t="str">
        <f t="shared" si="52"/>
        <v>0062DC0715</v>
      </c>
      <c r="B3362" s="23" t="s">
        <v>2119</v>
      </c>
      <c r="C3362" t="s">
        <v>246</v>
      </c>
      <c r="D3362" t="s">
        <v>958</v>
      </c>
      <c r="E3362" t="s">
        <v>959</v>
      </c>
      <c r="F3362">
        <v>608161</v>
      </c>
      <c r="G3362">
        <v>2</v>
      </c>
      <c r="H3362" t="s">
        <v>967</v>
      </c>
      <c r="I3362" t="s">
        <v>20</v>
      </c>
      <c r="J3362" t="s">
        <v>39</v>
      </c>
      <c r="K3362" t="s">
        <v>40</v>
      </c>
      <c r="L3362" t="s">
        <v>963</v>
      </c>
      <c r="M3362" t="s">
        <v>18197</v>
      </c>
      <c r="N3362" t="s">
        <v>22</v>
      </c>
      <c r="O3362" t="s">
        <v>23</v>
      </c>
      <c r="P3362" t="s">
        <v>26</v>
      </c>
      <c r="Q3362" t="s">
        <v>27</v>
      </c>
      <c r="R3362" s="13">
        <v>20</v>
      </c>
      <c r="S3362" s="13">
        <v>2</v>
      </c>
      <c r="T3362" s="21">
        <v>0</v>
      </c>
      <c r="U3362" t="s">
        <v>2113</v>
      </c>
      <c r="W3362" t="str">
        <f>+IF(V3362="","",IF(MID(V3362,1,3)="ECE","UNICO",IF(V3362="FINES",CONCATENATE("R",IF(OR(C3362="16",C3362="21",C3362="22",C3362="23"),"16212223",IF(OR(C3362="15",C3362="17",C3362="24",C3362="25"),"15172425",C3362))),IF(V3362="CEBAS","UNICO",IF(VALUE(C3362)&lt;=11,"AMBA","INTERIOR")))))</f>
        <v/>
      </c>
      <c r="X3362" s="20" t="str">
        <f>+IF(V3362="","-",CONCATENATE(V3362,"_",W3362))</f>
        <v>-</v>
      </c>
      <c r="Y3362" s="59">
        <v>0.29362574454985169</v>
      </c>
      <c r="Z3362" t="str">
        <f>+IFERROR(VLOOKUP(H3362,#REF!,2,FALSE),"-")</f>
        <v>-</v>
      </c>
      <c r="AA3362" t="s">
        <v>2393</v>
      </c>
      <c r="AB3362" t="str">
        <f>+IF(W3362="","-",IF(W3362="UNICO","CENSO","MUESTRA"))</f>
        <v>-</v>
      </c>
      <c r="AC3362" t="s">
        <v>2397</v>
      </c>
      <c r="AD3362" t="s">
        <v>134</v>
      </c>
    </row>
    <row r="3363" spans="1:30" x14ac:dyDescent="0.25">
      <c r="A3363" s="5" t="str">
        <f t="shared" si="52"/>
        <v>0121DC0701</v>
      </c>
      <c r="B3363" s="23" t="s">
        <v>2119</v>
      </c>
      <c r="C3363" t="s">
        <v>88</v>
      </c>
      <c r="D3363" t="s">
        <v>282</v>
      </c>
      <c r="E3363" t="s">
        <v>1948</v>
      </c>
      <c r="F3363">
        <v>602167</v>
      </c>
      <c r="G3363">
        <v>0</v>
      </c>
      <c r="H3363" t="s">
        <v>1949</v>
      </c>
      <c r="I3363" t="s">
        <v>20</v>
      </c>
      <c r="J3363" t="s">
        <v>39</v>
      </c>
      <c r="K3363" t="s">
        <v>21</v>
      </c>
      <c r="M3363" t="s">
        <v>18146</v>
      </c>
      <c r="N3363" t="s">
        <v>22</v>
      </c>
      <c r="O3363" t="s">
        <v>23</v>
      </c>
      <c r="P3363" t="s">
        <v>26</v>
      </c>
      <c r="Q3363" t="s">
        <v>27</v>
      </c>
      <c r="R3363" s="13">
        <v>47</v>
      </c>
      <c r="S3363" s="13">
        <v>4</v>
      </c>
      <c r="T3363" s="21">
        <v>0</v>
      </c>
      <c r="U3363" t="s">
        <v>2113</v>
      </c>
      <c r="W3363" t="str">
        <f>+IF(V3363="","",IF(MID(V3363,1,3)="ECE","UNICO",IF(V3363="FINES",CONCATENATE("R",IF(OR(C3363="16",C3363="21",C3363="22",C3363="23"),"16212223",IF(OR(C3363="15",C3363="17",C3363="24",C3363="25"),"15172425",C3363))),IF(V3363="CEBAS","UNICO",IF(VALUE(C3363)&lt;=11,"AMBA","INTERIOR")))))</f>
        <v/>
      </c>
      <c r="X3363" s="20" t="str">
        <f>+IF(V3363="","-",CONCATENATE(V3363,"_",W3363))</f>
        <v>-</v>
      </c>
      <c r="Y3363" s="59">
        <v>0.29369656459705251</v>
      </c>
      <c r="Z3363" t="str">
        <f>+IFERROR(VLOOKUP(H3363,#REF!,2,FALSE),"-")</f>
        <v>-</v>
      </c>
      <c r="AA3363" t="s">
        <v>2394</v>
      </c>
      <c r="AB3363" t="str">
        <f>+IF(W3363="","-",IF(W3363="UNICO","CENSO","MUESTRA"))</f>
        <v>-</v>
      </c>
      <c r="AC3363" t="s">
        <v>2398</v>
      </c>
      <c r="AD3363" t="s">
        <v>134</v>
      </c>
    </row>
    <row r="3364" spans="1:30" x14ac:dyDescent="0.25">
      <c r="A3364" s="5" t="str">
        <f t="shared" si="52"/>
        <v>0101DC0701</v>
      </c>
      <c r="B3364" s="23" t="s">
        <v>2119</v>
      </c>
      <c r="C3364" t="s">
        <v>86</v>
      </c>
      <c r="D3364" t="s">
        <v>384</v>
      </c>
      <c r="E3364" t="s">
        <v>1709</v>
      </c>
      <c r="F3364">
        <v>604045</v>
      </c>
      <c r="G3364">
        <v>0</v>
      </c>
      <c r="H3364" t="s">
        <v>1710</v>
      </c>
      <c r="I3364" t="s">
        <v>20</v>
      </c>
      <c r="J3364" t="s">
        <v>39</v>
      </c>
      <c r="K3364" t="s">
        <v>21</v>
      </c>
      <c r="M3364" t="s">
        <v>18146</v>
      </c>
      <c r="N3364" t="s">
        <v>22</v>
      </c>
      <c r="O3364" t="s">
        <v>23</v>
      </c>
      <c r="P3364" t="s">
        <v>26</v>
      </c>
      <c r="Q3364" t="s">
        <v>27</v>
      </c>
      <c r="R3364" s="13">
        <v>15</v>
      </c>
      <c r="S3364" s="13">
        <v>2</v>
      </c>
      <c r="T3364" s="21">
        <v>0</v>
      </c>
      <c r="U3364" t="s">
        <v>2113</v>
      </c>
      <c r="W3364" t="str">
        <f>+IF(V3364="","",IF(MID(V3364,1,3)="ECE","UNICO",IF(V3364="FINES",CONCATENATE("R",IF(OR(C3364="16",C3364="21",C3364="22",C3364="23"),"16212223",IF(OR(C3364="15",C3364="17",C3364="24",C3364="25"),"15172425",C3364))),IF(V3364="CEBAS","UNICO",IF(VALUE(C3364)&lt;=11,"AMBA","INTERIOR")))))</f>
        <v/>
      </c>
      <c r="X3364" s="20" t="str">
        <f>+IF(V3364="","-",CONCATENATE(V3364,"_",W3364))</f>
        <v>-</v>
      </c>
      <c r="Y3364" s="59">
        <v>0.29404890449608068</v>
      </c>
      <c r="Z3364" t="str">
        <f>+IFERROR(VLOOKUP(H3364,#REF!,2,FALSE),"-")</f>
        <v>-</v>
      </c>
      <c r="AA3364" t="s">
        <v>2394</v>
      </c>
      <c r="AB3364" t="str">
        <f>+IF(W3364="","-",IF(W3364="UNICO","CENSO","MUESTRA"))</f>
        <v>-</v>
      </c>
      <c r="AC3364" t="s">
        <v>2398</v>
      </c>
      <c r="AD3364" t="s">
        <v>134</v>
      </c>
    </row>
    <row r="3365" spans="1:30" x14ac:dyDescent="0.25">
      <c r="A3365" s="5" t="str">
        <f t="shared" si="52"/>
        <v>0053DC0706</v>
      </c>
      <c r="B3365" s="23" t="s">
        <v>2119</v>
      </c>
      <c r="C3365" t="s">
        <v>83</v>
      </c>
      <c r="D3365" t="s">
        <v>856</v>
      </c>
      <c r="E3365" t="s">
        <v>857</v>
      </c>
      <c r="F3365">
        <v>604293</v>
      </c>
      <c r="G3365">
        <v>2</v>
      </c>
      <c r="H3365" t="s">
        <v>862</v>
      </c>
      <c r="I3365" t="s">
        <v>20</v>
      </c>
      <c r="J3365" t="s">
        <v>39</v>
      </c>
      <c r="K3365" t="s">
        <v>40</v>
      </c>
      <c r="L3365" t="s">
        <v>859</v>
      </c>
      <c r="M3365" t="s">
        <v>18184</v>
      </c>
      <c r="N3365" t="s">
        <v>22</v>
      </c>
      <c r="O3365" t="s">
        <v>23</v>
      </c>
      <c r="P3365" t="s">
        <v>26</v>
      </c>
      <c r="Q3365" t="s">
        <v>27</v>
      </c>
      <c r="R3365" s="13">
        <v>7</v>
      </c>
      <c r="S3365" s="13">
        <v>1</v>
      </c>
      <c r="T3365" s="21">
        <v>0</v>
      </c>
      <c r="U3365" t="s">
        <v>2113</v>
      </c>
      <c r="W3365" t="str">
        <f>+IF(V3365="","",IF(MID(V3365,1,3)="ECE","UNICO",IF(V3365="FINES",CONCATENATE("R",IF(OR(C3365="16",C3365="21",C3365="22",C3365="23"),"16212223",IF(OR(C3365="15",C3365="17",C3365="24",C3365="25"),"15172425",C3365))),IF(V3365="CEBAS","UNICO",IF(VALUE(C3365)&lt;=11,"AMBA","INTERIOR")))))</f>
        <v/>
      </c>
      <c r="X3365" s="20" t="str">
        <f>+IF(V3365="","-",CONCATENATE(V3365,"_",W3365))</f>
        <v>-</v>
      </c>
      <c r="Y3365" s="59">
        <v>0.29459566436707968</v>
      </c>
      <c r="Z3365" t="str">
        <f>+IFERROR(VLOOKUP(H3365,#REF!,2,FALSE),"-")</f>
        <v>-</v>
      </c>
      <c r="AA3365" t="s">
        <v>2394</v>
      </c>
      <c r="AB3365" t="str">
        <f>+IF(W3365="","-",IF(W3365="UNICO","CENSO","MUESTRA"))</f>
        <v>-</v>
      </c>
      <c r="AC3365" t="s">
        <v>2397</v>
      </c>
      <c r="AD3365" t="s">
        <v>134</v>
      </c>
    </row>
    <row r="3366" spans="1:30" x14ac:dyDescent="0.25">
      <c r="A3366" s="5" t="str">
        <f t="shared" si="52"/>
        <v>0059DC0702</v>
      </c>
      <c r="B3366" s="23" t="s">
        <v>2119</v>
      </c>
      <c r="C3366" t="s">
        <v>83</v>
      </c>
      <c r="D3366" t="s">
        <v>935</v>
      </c>
      <c r="E3366" t="s">
        <v>936</v>
      </c>
      <c r="F3366">
        <v>609724</v>
      </c>
      <c r="G3366">
        <v>0</v>
      </c>
      <c r="H3366" t="s">
        <v>937</v>
      </c>
      <c r="I3366" t="s">
        <v>20</v>
      </c>
      <c r="J3366" t="s">
        <v>39</v>
      </c>
      <c r="K3366" t="s">
        <v>21</v>
      </c>
      <c r="M3366" t="s">
        <v>18130</v>
      </c>
      <c r="N3366" t="s">
        <v>22</v>
      </c>
      <c r="O3366" t="s">
        <v>23</v>
      </c>
      <c r="P3366" t="s">
        <v>26</v>
      </c>
      <c r="Q3366" t="s">
        <v>27</v>
      </c>
      <c r="R3366" s="13">
        <v>21</v>
      </c>
      <c r="S3366" s="13">
        <v>2</v>
      </c>
      <c r="T3366" s="21">
        <v>0</v>
      </c>
      <c r="U3366" t="s">
        <v>2113</v>
      </c>
      <c r="W3366" t="str">
        <f>+IF(V3366="","",IF(MID(V3366,1,3)="ECE","UNICO",IF(V3366="FINES",CONCATENATE("R",IF(OR(C3366="16",C3366="21",C3366="22",C3366="23"),"16212223",IF(OR(C3366="15",C3366="17",C3366="24",C3366="25"),"15172425",C3366))),IF(V3366="CEBAS","UNICO",IF(VALUE(C3366)&lt;=11,"AMBA","INTERIOR")))))</f>
        <v/>
      </c>
      <c r="X3366" s="20" t="str">
        <f>+IF(V3366="","-",CONCATENATE(V3366,"_",W3366))</f>
        <v>-</v>
      </c>
      <c r="Y3366" s="59">
        <v>0.29499289393424988</v>
      </c>
      <c r="Z3366" t="str">
        <f>+IFERROR(VLOOKUP(H3366,#REF!,2,FALSE),"-")</f>
        <v>-</v>
      </c>
      <c r="AA3366" t="s">
        <v>2394</v>
      </c>
      <c r="AB3366" t="str">
        <f>+IF(W3366="","-",IF(W3366="UNICO","CENSO","MUESTRA"))</f>
        <v>-</v>
      </c>
      <c r="AC3366" t="s">
        <v>2397</v>
      </c>
      <c r="AD3366" t="s">
        <v>134</v>
      </c>
    </row>
    <row r="3367" spans="1:30" x14ac:dyDescent="0.25">
      <c r="A3367" s="5" t="str">
        <f t="shared" si="52"/>
        <v>0110DC0704</v>
      </c>
      <c r="B3367" s="23" t="s">
        <v>2119</v>
      </c>
      <c r="C3367" t="s">
        <v>139</v>
      </c>
      <c r="D3367" t="s">
        <v>224</v>
      </c>
      <c r="E3367" t="s">
        <v>1788</v>
      </c>
      <c r="F3367">
        <v>604960</v>
      </c>
      <c r="G3367">
        <v>0</v>
      </c>
      <c r="H3367" t="s">
        <v>1789</v>
      </c>
      <c r="I3367" t="s">
        <v>20</v>
      </c>
      <c r="J3367" t="s">
        <v>39</v>
      </c>
      <c r="K3367" t="s">
        <v>21</v>
      </c>
      <c r="M3367" t="s">
        <v>18206</v>
      </c>
      <c r="N3367" t="s">
        <v>22</v>
      </c>
      <c r="O3367" t="s">
        <v>23</v>
      </c>
      <c r="P3367" t="s">
        <v>26</v>
      </c>
      <c r="Q3367" t="s">
        <v>27</v>
      </c>
      <c r="R3367" s="13">
        <v>48</v>
      </c>
      <c r="S3367" s="13">
        <v>2</v>
      </c>
      <c r="T3367" s="21">
        <v>0</v>
      </c>
      <c r="U3367" t="s">
        <v>2113</v>
      </c>
      <c r="W3367" t="str">
        <f>+IF(V3367="","",IF(MID(V3367,1,3)="ECE","UNICO",IF(V3367="FINES",CONCATENATE("R",IF(OR(C3367="16",C3367="21",C3367="22",C3367="23"),"16212223",IF(OR(C3367="15",C3367="17",C3367="24",C3367="25"),"15172425",C3367))),IF(V3367="CEBAS","UNICO",IF(VALUE(C3367)&lt;=11,"AMBA","INTERIOR")))))</f>
        <v/>
      </c>
      <c r="X3367" s="20" t="str">
        <f>+IF(V3367="","-",CONCATENATE(V3367,"_",W3367))</f>
        <v>-</v>
      </c>
      <c r="Y3367" s="59">
        <v>0.2954142491022746</v>
      </c>
      <c r="Z3367" t="str">
        <f>+IFERROR(VLOOKUP(H3367,#REF!,2,FALSE),"-")</f>
        <v>-</v>
      </c>
      <c r="AA3367" t="s">
        <v>2394</v>
      </c>
      <c r="AB3367" t="str">
        <f>+IF(W3367="","-",IF(W3367="UNICO","CENSO","MUESTRA"))</f>
        <v>-</v>
      </c>
      <c r="AC3367" t="s">
        <v>2397</v>
      </c>
      <c r="AD3367" t="s">
        <v>134</v>
      </c>
    </row>
    <row r="3368" spans="1:30" x14ac:dyDescent="0.25">
      <c r="A3368" s="5" t="str">
        <f t="shared" si="52"/>
        <v>0001DC0726</v>
      </c>
      <c r="B3368" s="23" t="s">
        <v>2119</v>
      </c>
      <c r="C3368" t="s">
        <v>19</v>
      </c>
      <c r="D3368" t="s">
        <v>17</v>
      </c>
      <c r="E3368" t="s">
        <v>18</v>
      </c>
      <c r="F3368">
        <v>600512</v>
      </c>
      <c r="G3368">
        <v>0</v>
      </c>
      <c r="H3368" t="s">
        <v>55</v>
      </c>
      <c r="I3368" t="s">
        <v>20</v>
      </c>
      <c r="J3368" t="s">
        <v>39</v>
      </c>
      <c r="K3368" t="s">
        <v>21</v>
      </c>
      <c r="M3368" t="s">
        <v>18207</v>
      </c>
      <c r="N3368" t="s">
        <v>22</v>
      </c>
      <c r="O3368" t="s">
        <v>23</v>
      </c>
      <c r="P3368" t="s">
        <v>26</v>
      </c>
      <c r="Q3368" t="s">
        <v>27</v>
      </c>
      <c r="R3368" s="13">
        <v>128</v>
      </c>
      <c r="S3368" s="13">
        <v>10</v>
      </c>
      <c r="T3368" s="21">
        <v>0</v>
      </c>
      <c r="U3368" t="s">
        <v>2113</v>
      </c>
      <c r="W3368" t="str">
        <f>+IF(V3368="","",IF(MID(V3368,1,3)="ECE","UNICO",IF(V3368="FINES",CONCATENATE("R",IF(OR(C3368="16",C3368="21",C3368="22",C3368="23"),"16212223",IF(OR(C3368="15",C3368="17",C3368="24",C3368="25"),"15172425",C3368))),IF(V3368="CEBAS","UNICO",IF(VALUE(C3368)&lt;=11,"AMBA","INTERIOR")))))</f>
        <v/>
      </c>
      <c r="X3368" s="20" t="str">
        <f>+IF(V3368="","-",CONCATENATE(V3368,"_",W3368))</f>
        <v>-</v>
      </c>
      <c r="Y3368" s="59">
        <v>0.29574291015926157</v>
      </c>
      <c r="Z3368" t="str">
        <f>+IFERROR(VLOOKUP(H3368,#REF!,2,FALSE),"-")</f>
        <v>-</v>
      </c>
      <c r="AA3368" t="s">
        <v>2393</v>
      </c>
      <c r="AB3368" t="str">
        <f>+IF(W3368="","-",IF(W3368="UNICO","CENSO","MUESTRA"))</f>
        <v>-</v>
      </c>
      <c r="AC3368" t="s">
        <v>2397</v>
      </c>
      <c r="AD3368" t="s">
        <v>134</v>
      </c>
    </row>
    <row r="3369" spans="1:30" x14ac:dyDescent="0.25">
      <c r="A3369" s="5" t="str">
        <f t="shared" si="52"/>
        <v>0034DC0701</v>
      </c>
      <c r="B3369" s="23" t="s">
        <v>2119</v>
      </c>
      <c r="C3369" t="s">
        <v>354</v>
      </c>
      <c r="D3369" t="s">
        <v>632</v>
      </c>
      <c r="E3369" t="s">
        <v>633</v>
      </c>
      <c r="F3369">
        <v>603367</v>
      </c>
      <c r="G3369">
        <v>0</v>
      </c>
      <c r="H3369" t="s">
        <v>634</v>
      </c>
      <c r="I3369" t="s">
        <v>20</v>
      </c>
      <c r="J3369" t="s">
        <v>39</v>
      </c>
      <c r="K3369" t="s">
        <v>21</v>
      </c>
      <c r="M3369" t="s">
        <v>18208</v>
      </c>
      <c r="N3369" t="s">
        <v>22</v>
      </c>
      <c r="O3369" t="s">
        <v>23</v>
      </c>
      <c r="P3369" t="s">
        <v>26</v>
      </c>
      <c r="Q3369" t="s">
        <v>27</v>
      </c>
      <c r="R3369" s="13">
        <v>14</v>
      </c>
      <c r="S3369" s="13">
        <v>2</v>
      </c>
      <c r="T3369" s="21">
        <v>0</v>
      </c>
      <c r="U3369" t="s">
        <v>2113</v>
      </c>
      <c r="W3369" t="str">
        <f>+IF(V3369="","",IF(MID(V3369,1,3)="ECE","UNICO",IF(V3369="FINES",CONCATENATE("R",IF(OR(C3369="16",C3369="21",C3369="22",C3369="23"),"16212223",IF(OR(C3369="15",C3369="17",C3369="24",C3369="25"),"15172425",C3369))),IF(V3369="CEBAS","UNICO",IF(VALUE(C3369)&lt;=11,"AMBA","INTERIOR")))))</f>
        <v/>
      </c>
      <c r="X3369" s="20" t="str">
        <f>+IF(V3369="","-",CONCATENATE(V3369,"_",W3369))</f>
        <v>-</v>
      </c>
      <c r="Y3369" s="59">
        <v>0.29857556803806412</v>
      </c>
      <c r="Z3369" t="str">
        <f>+IFERROR(VLOOKUP(H3369,#REF!,2,FALSE),"-")</f>
        <v>-</v>
      </c>
      <c r="AA3369" t="s">
        <v>2394</v>
      </c>
      <c r="AB3369" t="str">
        <f>+IF(W3369="","-",IF(W3369="UNICO","CENSO","MUESTRA"))</f>
        <v>-</v>
      </c>
      <c r="AC3369" t="s">
        <v>2398</v>
      </c>
      <c r="AD3369" t="s">
        <v>134</v>
      </c>
    </row>
    <row r="3370" spans="1:30" x14ac:dyDescent="0.25">
      <c r="A3370" s="5" t="str">
        <f t="shared" si="52"/>
        <v>0001DC0733</v>
      </c>
      <c r="B3370" s="23" t="s">
        <v>2119</v>
      </c>
      <c r="C3370" t="s">
        <v>19</v>
      </c>
      <c r="D3370" t="s">
        <v>17</v>
      </c>
      <c r="E3370" t="s">
        <v>18</v>
      </c>
      <c r="F3370">
        <v>608979</v>
      </c>
      <c r="G3370">
        <v>2</v>
      </c>
      <c r="H3370" t="s">
        <v>60</v>
      </c>
      <c r="I3370" t="s">
        <v>20</v>
      </c>
      <c r="J3370" t="s">
        <v>39</v>
      </c>
      <c r="K3370" t="s">
        <v>40</v>
      </c>
      <c r="L3370" t="s">
        <v>41</v>
      </c>
      <c r="M3370" t="s">
        <v>18209</v>
      </c>
      <c r="N3370" t="s">
        <v>22</v>
      </c>
      <c r="O3370" t="s">
        <v>23</v>
      </c>
      <c r="P3370" t="s">
        <v>26</v>
      </c>
      <c r="Q3370" t="s">
        <v>27</v>
      </c>
      <c r="R3370" s="13">
        <v>66</v>
      </c>
      <c r="S3370" s="13">
        <v>5</v>
      </c>
      <c r="T3370" s="21">
        <v>0</v>
      </c>
      <c r="U3370" t="s">
        <v>2113</v>
      </c>
      <c r="W3370" t="str">
        <f>+IF(V3370="","",IF(MID(V3370,1,3)="ECE","UNICO",IF(V3370="FINES",CONCATENATE("R",IF(OR(C3370="16",C3370="21",C3370="22",C3370="23"),"16212223",IF(OR(C3370="15",C3370="17",C3370="24",C3370="25"),"15172425",C3370))),IF(V3370="CEBAS","UNICO",IF(VALUE(C3370)&lt;=11,"AMBA","INTERIOR")))))</f>
        <v/>
      </c>
      <c r="X3370" s="20" t="str">
        <f>+IF(V3370="","-",CONCATENATE(V3370,"_",W3370))</f>
        <v>-</v>
      </c>
      <c r="Y3370" s="59">
        <v>0.29951969616942942</v>
      </c>
      <c r="Z3370" t="str">
        <f>+IFERROR(VLOOKUP(H3370,#REF!,2,FALSE),"-")</f>
        <v>-</v>
      </c>
      <c r="AA3370" t="s">
        <v>2393</v>
      </c>
      <c r="AB3370" t="str">
        <f>+IF(W3370="","-",IF(W3370="UNICO","CENSO","MUESTRA"))</f>
        <v>-</v>
      </c>
      <c r="AC3370" t="s">
        <v>2397</v>
      </c>
      <c r="AD3370" t="s">
        <v>134</v>
      </c>
    </row>
    <row r="3371" spans="1:30" x14ac:dyDescent="0.25">
      <c r="A3371" s="5" t="str">
        <f t="shared" si="52"/>
        <v>4109DM9236</v>
      </c>
      <c r="B3371" s="23" t="s">
        <v>2119</v>
      </c>
      <c r="C3371" t="s">
        <v>884</v>
      </c>
      <c r="D3371" t="s">
        <v>357</v>
      </c>
      <c r="E3371" t="s">
        <v>1771</v>
      </c>
      <c r="F3371">
        <v>624912</v>
      </c>
      <c r="G3371">
        <v>0</v>
      </c>
      <c r="H3371" t="s">
        <v>1785</v>
      </c>
      <c r="I3371" t="s">
        <v>146</v>
      </c>
      <c r="J3371" t="s">
        <v>90</v>
      </c>
      <c r="K3371" t="s">
        <v>21</v>
      </c>
      <c r="M3371" t="s">
        <v>269</v>
      </c>
      <c r="N3371" t="s">
        <v>22</v>
      </c>
      <c r="O3371" t="s">
        <v>23</v>
      </c>
      <c r="P3371" t="s">
        <v>26</v>
      </c>
      <c r="Q3371" t="s">
        <v>92</v>
      </c>
      <c r="R3371" s="13">
        <v>23</v>
      </c>
      <c r="S3371" s="13">
        <v>3</v>
      </c>
      <c r="T3371" s="21">
        <v>0</v>
      </c>
      <c r="U3371" t="s">
        <v>2112</v>
      </c>
      <c r="W3371" t="str">
        <f>+IF(V3371="","",IF(MID(V3371,1,3)="ECE","UNICO",IF(V3371="FINES",CONCATENATE("R",IF(OR(C3371="16",C3371="21",C3371="22",C3371="23"),"16212223",IF(OR(C3371="15",C3371="17",C3371="24",C3371="25"),"15172425",C3371))),IF(V3371="CEBAS","UNICO",IF(VALUE(C3371)&lt;=11,"AMBA","INTERIOR")))))</f>
        <v/>
      </c>
      <c r="X3371" s="20" t="str">
        <f>+IF(V3371="","-",CONCATENATE(V3371,"_",W3371))</f>
        <v>-</v>
      </c>
      <c r="Y3371" s="59">
        <v>0.3</v>
      </c>
      <c r="Z3371" t="str">
        <f>+IFERROR(VLOOKUP(H3371,#REF!,2,FALSE),"-")</f>
        <v>-</v>
      </c>
      <c r="AA3371" t="s">
        <v>2393</v>
      </c>
      <c r="AB3371" t="str">
        <f>+IF(W3371="","-",IF(W3371="UNICO","CENSO","MUESTRA"))</f>
        <v>-</v>
      </c>
      <c r="AC3371" t="s">
        <v>2398</v>
      </c>
      <c r="AD3371" t="s">
        <v>134</v>
      </c>
    </row>
    <row r="3372" spans="1:30" x14ac:dyDescent="0.25">
      <c r="A3372" s="5" t="str">
        <f t="shared" si="52"/>
        <v>0089DC0701</v>
      </c>
      <c r="B3372" s="23" t="s">
        <v>2119</v>
      </c>
      <c r="C3372" t="s">
        <v>153</v>
      </c>
      <c r="D3372" t="s">
        <v>1541</v>
      </c>
      <c r="E3372" t="s">
        <v>1542</v>
      </c>
      <c r="F3372">
        <v>605261</v>
      </c>
      <c r="G3372">
        <v>0</v>
      </c>
      <c r="H3372" t="s">
        <v>1543</v>
      </c>
      <c r="I3372" t="s">
        <v>20</v>
      </c>
      <c r="J3372" t="s">
        <v>39</v>
      </c>
      <c r="K3372" t="s">
        <v>21</v>
      </c>
      <c r="M3372" t="s">
        <v>18210</v>
      </c>
      <c r="N3372" t="s">
        <v>22</v>
      </c>
      <c r="O3372" t="s">
        <v>23</v>
      </c>
      <c r="P3372" t="s">
        <v>26</v>
      </c>
      <c r="Q3372" t="s">
        <v>27</v>
      </c>
      <c r="R3372" s="13">
        <v>5</v>
      </c>
      <c r="S3372" s="13">
        <v>1</v>
      </c>
      <c r="T3372" s="21">
        <v>0</v>
      </c>
      <c r="U3372" t="s">
        <v>2113</v>
      </c>
      <c r="W3372" t="str">
        <f>+IF(V3372="","",IF(MID(V3372,1,3)="ECE","UNICO",IF(V3372="FINES",CONCATENATE("R",IF(OR(C3372="16",C3372="21",C3372="22",C3372="23"),"16212223",IF(OR(C3372="15",C3372="17",C3372="24",C3372="25"),"15172425",C3372))),IF(V3372="CEBAS","UNICO",IF(VALUE(C3372)&lt;=11,"AMBA","INTERIOR")))))</f>
        <v/>
      </c>
      <c r="X3372" s="20" t="str">
        <f>+IF(V3372="","-",CONCATENATE(V3372,"_",W3372))</f>
        <v>-</v>
      </c>
      <c r="Y3372" s="59">
        <v>0.30086464238794219</v>
      </c>
      <c r="Z3372" t="str">
        <f>+IFERROR(VLOOKUP(H3372,#REF!,2,FALSE),"-")</f>
        <v>-</v>
      </c>
      <c r="AA3372" t="s">
        <v>2394</v>
      </c>
      <c r="AB3372" t="str">
        <f>+IF(W3372="","-",IF(W3372="UNICO","CENSO","MUESTRA"))</f>
        <v>-</v>
      </c>
      <c r="AC3372" t="s">
        <v>2397</v>
      </c>
      <c r="AD3372" t="s">
        <v>134</v>
      </c>
    </row>
    <row r="3373" spans="1:30" x14ac:dyDescent="0.25">
      <c r="A3373" s="5" t="str">
        <f t="shared" si="52"/>
        <v>0008DC0707</v>
      </c>
      <c r="B3373" s="23" t="s">
        <v>2119</v>
      </c>
      <c r="C3373" t="s">
        <v>139</v>
      </c>
      <c r="D3373" t="s">
        <v>312</v>
      </c>
      <c r="E3373" t="s">
        <v>314</v>
      </c>
      <c r="F3373">
        <v>611895</v>
      </c>
      <c r="G3373">
        <v>1</v>
      </c>
      <c r="H3373" t="s">
        <v>317</v>
      </c>
      <c r="I3373" t="s">
        <v>20</v>
      </c>
      <c r="J3373" t="s">
        <v>39</v>
      </c>
      <c r="K3373" t="s">
        <v>40</v>
      </c>
      <c r="L3373" t="s">
        <v>318</v>
      </c>
      <c r="M3373" t="s">
        <v>18211</v>
      </c>
      <c r="N3373" t="s">
        <v>22</v>
      </c>
      <c r="O3373" t="s">
        <v>23</v>
      </c>
      <c r="P3373" t="s">
        <v>26</v>
      </c>
      <c r="Q3373" t="s">
        <v>27</v>
      </c>
      <c r="R3373" s="13">
        <v>11</v>
      </c>
      <c r="S3373" s="13">
        <v>1</v>
      </c>
      <c r="T3373" s="21">
        <v>0</v>
      </c>
      <c r="U3373" t="s">
        <v>2113</v>
      </c>
      <c r="W3373" t="str">
        <f>+IF(V3373="","",IF(MID(V3373,1,3)="ECE","UNICO",IF(V3373="FINES",CONCATENATE("R",IF(OR(C3373="16",C3373="21",C3373="22",C3373="23"),"16212223",IF(OR(C3373="15",C3373="17",C3373="24",C3373="25"),"15172425",C3373))),IF(V3373="CEBAS","UNICO",IF(VALUE(C3373)&lt;=11,"AMBA","INTERIOR")))))</f>
        <v/>
      </c>
      <c r="X3373" s="20" t="str">
        <f>+IF(V3373="","-",CONCATENATE(V3373,"_",W3373))</f>
        <v>-</v>
      </c>
      <c r="Y3373" s="59">
        <v>0.30171450266712591</v>
      </c>
      <c r="Z3373" t="str">
        <f>+IFERROR(VLOOKUP(H3373,#REF!,2,FALSE),"-")</f>
        <v>-</v>
      </c>
      <c r="AA3373" t="s">
        <v>2394</v>
      </c>
      <c r="AB3373" t="str">
        <f>+IF(W3373="","-",IF(W3373="UNICO","CENSO","MUESTRA"))</f>
        <v>-</v>
      </c>
      <c r="AC3373" t="s">
        <v>2397</v>
      </c>
      <c r="AD3373" t="s">
        <v>134</v>
      </c>
    </row>
    <row r="3374" spans="1:30" x14ac:dyDescent="0.25">
      <c r="A3374" s="5" t="str">
        <f t="shared" si="52"/>
        <v>0035DC0701</v>
      </c>
      <c r="B3374" s="23" t="s">
        <v>2119</v>
      </c>
      <c r="C3374" t="s">
        <v>83</v>
      </c>
      <c r="D3374" t="s">
        <v>244</v>
      </c>
      <c r="E3374" t="s">
        <v>637</v>
      </c>
      <c r="F3374">
        <v>604437</v>
      </c>
      <c r="G3374">
        <v>0</v>
      </c>
      <c r="H3374" t="s">
        <v>638</v>
      </c>
      <c r="I3374" t="s">
        <v>20</v>
      </c>
      <c r="J3374" t="s">
        <v>39</v>
      </c>
      <c r="K3374" t="s">
        <v>21</v>
      </c>
      <c r="M3374" t="s">
        <v>18146</v>
      </c>
      <c r="N3374" t="s">
        <v>22</v>
      </c>
      <c r="O3374" t="s">
        <v>23</v>
      </c>
      <c r="P3374" t="s">
        <v>26</v>
      </c>
      <c r="Q3374" t="s">
        <v>27</v>
      </c>
      <c r="R3374" s="13">
        <v>21</v>
      </c>
      <c r="S3374" s="13">
        <v>3</v>
      </c>
      <c r="T3374" s="21">
        <v>0</v>
      </c>
      <c r="U3374" t="s">
        <v>2113</v>
      </c>
      <c r="W3374" t="str">
        <f>+IF(V3374="","",IF(MID(V3374,1,3)="ECE","UNICO",IF(V3374="FINES",CONCATENATE("R",IF(OR(C3374="16",C3374="21",C3374="22",C3374="23"),"16212223",IF(OR(C3374="15",C3374="17",C3374="24",C3374="25"),"15172425",C3374))),IF(V3374="CEBAS","UNICO",IF(VALUE(C3374)&lt;=11,"AMBA","INTERIOR")))))</f>
        <v/>
      </c>
      <c r="X3374" s="20" t="str">
        <f>+IF(V3374="","-",CONCATENATE(V3374,"_",W3374))</f>
        <v>-</v>
      </c>
      <c r="Y3374" s="59">
        <v>0.30416741967201227</v>
      </c>
      <c r="Z3374" t="str">
        <f>+IFERROR(VLOOKUP(H3374,#REF!,2,FALSE),"-")</f>
        <v>-</v>
      </c>
      <c r="AA3374" t="s">
        <v>2394</v>
      </c>
      <c r="AB3374" t="str">
        <f>+IF(W3374="","-",IF(W3374="UNICO","CENSO","MUESTRA"))</f>
        <v>-</v>
      </c>
      <c r="AC3374" t="s">
        <v>2397</v>
      </c>
      <c r="AD3374" t="s">
        <v>134</v>
      </c>
    </row>
    <row r="3375" spans="1:30" x14ac:dyDescent="0.25">
      <c r="A3375" s="5" t="str">
        <f t="shared" si="52"/>
        <v>0038DC0702</v>
      </c>
      <c r="B3375" s="23" t="s">
        <v>2119</v>
      </c>
      <c r="C3375" t="s">
        <v>159</v>
      </c>
      <c r="D3375" t="s">
        <v>652</v>
      </c>
      <c r="E3375" t="s">
        <v>653</v>
      </c>
      <c r="F3375">
        <v>603104</v>
      </c>
      <c r="G3375">
        <v>0</v>
      </c>
      <c r="H3375" t="s">
        <v>655</v>
      </c>
      <c r="I3375" t="s">
        <v>20</v>
      </c>
      <c r="J3375" t="s">
        <v>39</v>
      </c>
      <c r="K3375" t="s">
        <v>21</v>
      </c>
      <c r="M3375" t="s">
        <v>18130</v>
      </c>
      <c r="N3375" t="s">
        <v>22</v>
      </c>
      <c r="O3375" t="s">
        <v>23</v>
      </c>
      <c r="P3375" t="s">
        <v>26</v>
      </c>
      <c r="Q3375" t="s">
        <v>27</v>
      </c>
      <c r="R3375" s="13">
        <v>10</v>
      </c>
      <c r="S3375" s="13">
        <v>1</v>
      </c>
      <c r="T3375" s="21">
        <v>0</v>
      </c>
      <c r="U3375" t="s">
        <v>2113</v>
      </c>
      <c r="W3375" t="str">
        <f>+IF(V3375="","",IF(MID(V3375,1,3)="ECE","UNICO",IF(V3375="FINES",CONCATENATE("R",IF(OR(C3375="16",C3375="21",C3375="22",C3375="23"),"16212223",IF(OR(C3375="15",C3375="17",C3375="24",C3375="25"),"15172425",C3375))),IF(V3375="CEBAS","UNICO",IF(VALUE(C3375)&lt;=11,"AMBA","INTERIOR")))))</f>
        <v/>
      </c>
      <c r="X3375" s="20" t="str">
        <f>+IF(V3375="","-",CONCATENATE(V3375,"_",W3375))</f>
        <v>-</v>
      </c>
      <c r="Y3375" s="59">
        <v>0.30528587965588821</v>
      </c>
      <c r="Z3375" t="str">
        <f>+IFERROR(VLOOKUP(H3375,#REF!,2,FALSE),"-")</f>
        <v>-</v>
      </c>
      <c r="AA3375" t="s">
        <v>2394</v>
      </c>
      <c r="AB3375" t="str">
        <f>+IF(W3375="","-",IF(W3375="UNICO","CENSO","MUESTRA"))</f>
        <v>-</v>
      </c>
      <c r="AC3375" t="s">
        <v>2397</v>
      </c>
      <c r="AD3375" t="s">
        <v>134</v>
      </c>
    </row>
    <row r="3376" spans="1:30" x14ac:dyDescent="0.25">
      <c r="A3376" s="5" t="str">
        <f t="shared" si="52"/>
        <v>0036DC0701</v>
      </c>
      <c r="B3376" s="23" t="s">
        <v>2119</v>
      </c>
      <c r="C3376" t="s">
        <v>142</v>
      </c>
      <c r="D3376" t="s">
        <v>643</v>
      </c>
      <c r="E3376" t="s">
        <v>644</v>
      </c>
      <c r="F3376">
        <v>604521</v>
      </c>
      <c r="G3376">
        <v>0</v>
      </c>
      <c r="H3376" t="s">
        <v>645</v>
      </c>
      <c r="I3376" t="s">
        <v>20</v>
      </c>
      <c r="J3376" t="s">
        <v>39</v>
      </c>
      <c r="K3376" t="s">
        <v>21</v>
      </c>
      <c r="M3376" t="s">
        <v>18212</v>
      </c>
      <c r="N3376" t="s">
        <v>22</v>
      </c>
      <c r="O3376" t="s">
        <v>23</v>
      </c>
      <c r="P3376" t="s">
        <v>26</v>
      </c>
      <c r="Q3376" t="s">
        <v>27</v>
      </c>
      <c r="R3376" s="13">
        <v>22</v>
      </c>
      <c r="S3376" s="13">
        <v>3</v>
      </c>
      <c r="T3376" s="21">
        <v>0</v>
      </c>
      <c r="U3376" t="s">
        <v>2113</v>
      </c>
      <c r="W3376" t="str">
        <f>+IF(V3376="","",IF(MID(V3376,1,3)="ECE","UNICO",IF(V3376="FINES",CONCATENATE("R",IF(OR(C3376="16",C3376="21",C3376="22",C3376="23"),"16212223",IF(OR(C3376="15",C3376="17",C3376="24",C3376="25"),"15172425",C3376))),IF(V3376="CEBAS","UNICO",IF(VALUE(C3376)&lt;=11,"AMBA","INTERIOR")))))</f>
        <v/>
      </c>
      <c r="X3376" s="20" t="str">
        <f>+IF(V3376="","-",CONCATENATE(V3376,"_",W3376))</f>
        <v>-</v>
      </c>
      <c r="Y3376" s="59">
        <v>0.30591595654978471</v>
      </c>
      <c r="Z3376" t="str">
        <f>+IFERROR(VLOOKUP(H3376,#REF!,2,FALSE),"-")</f>
        <v>-</v>
      </c>
      <c r="AA3376" t="s">
        <v>2394</v>
      </c>
      <c r="AB3376" t="str">
        <f>+IF(W3376="","-",IF(W3376="UNICO","CENSO","MUESTRA"))</f>
        <v>-</v>
      </c>
      <c r="AC3376" t="s">
        <v>2398</v>
      </c>
      <c r="AD3376" t="s">
        <v>134</v>
      </c>
    </row>
    <row r="3377" spans="1:30" x14ac:dyDescent="0.25">
      <c r="A3377" s="5" t="str">
        <f t="shared" si="52"/>
        <v>0085DC0731</v>
      </c>
      <c r="B3377" s="23" t="s">
        <v>2119</v>
      </c>
      <c r="C3377" t="s">
        <v>584</v>
      </c>
      <c r="D3377" t="s">
        <v>1474</v>
      </c>
      <c r="E3377" t="s">
        <v>1475</v>
      </c>
      <c r="F3377">
        <v>610361</v>
      </c>
      <c r="G3377">
        <v>2</v>
      </c>
      <c r="H3377" t="s">
        <v>1508</v>
      </c>
      <c r="I3377" t="s">
        <v>20</v>
      </c>
      <c r="J3377" t="s">
        <v>39</v>
      </c>
      <c r="K3377" t="s">
        <v>40</v>
      </c>
      <c r="L3377" t="s">
        <v>1491</v>
      </c>
      <c r="M3377" t="s">
        <v>18213</v>
      </c>
      <c r="N3377" t="s">
        <v>22</v>
      </c>
      <c r="O3377" t="s">
        <v>23</v>
      </c>
      <c r="P3377" t="s">
        <v>26</v>
      </c>
      <c r="Q3377" t="s">
        <v>27</v>
      </c>
      <c r="R3377" s="13">
        <v>16</v>
      </c>
      <c r="S3377" s="13">
        <v>1</v>
      </c>
      <c r="T3377" s="21">
        <v>0</v>
      </c>
      <c r="U3377" t="s">
        <v>2113</v>
      </c>
      <c r="W3377" t="str">
        <f>+IF(V3377="","",IF(MID(V3377,1,3)="ECE","UNICO",IF(V3377="FINES",CONCATENATE("R",IF(OR(C3377="16",C3377="21",C3377="22",C3377="23"),"16212223",IF(OR(C3377="15",C3377="17",C3377="24",C3377="25"),"15172425",C3377))),IF(V3377="CEBAS","UNICO",IF(VALUE(C3377)&lt;=11,"AMBA","INTERIOR")))))</f>
        <v/>
      </c>
      <c r="X3377" s="20" t="str">
        <f>+IF(V3377="","-",CONCATENATE(V3377,"_",W3377))</f>
        <v>-</v>
      </c>
      <c r="Y3377" s="59">
        <v>0.3060511259569062</v>
      </c>
      <c r="Z3377" t="str">
        <f>+IFERROR(VLOOKUP(H3377,#REF!,2,FALSE),"-")</f>
        <v>-</v>
      </c>
      <c r="AA3377" t="s">
        <v>2393</v>
      </c>
      <c r="AB3377" t="str">
        <f>+IF(W3377="","-",IF(W3377="UNICO","CENSO","MUESTRA"))</f>
        <v>-</v>
      </c>
      <c r="AC3377" t="s">
        <v>2398</v>
      </c>
      <c r="AD3377" t="s">
        <v>134</v>
      </c>
    </row>
    <row r="3378" spans="1:30" x14ac:dyDescent="0.25">
      <c r="A3378" s="5" t="str">
        <f t="shared" si="52"/>
        <v>0014DC0702</v>
      </c>
      <c r="B3378" s="23" t="s">
        <v>2119</v>
      </c>
      <c r="C3378" t="s">
        <v>19</v>
      </c>
      <c r="D3378" t="s">
        <v>418</v>
      </c>
      <c r="E3378" t="s">
        <v>420</v>
      </c>
      <c r="F3378">
        <v>608377</v>
      </c>
      <c r="G3378">
        <v>0</v>
      </c>
      <c r="H3378" t="s">
        <v>421</v>
      </c>
      <c r="I3378" t="s">
        <v>20</v>
      </c>
      <c r="J3378" t="s">
        <v>39</v>
      </c>
      <c r="K3378" t="s">
        <v>21</v>
      </c>
      <c r="M3378" t="s">
        <v>18214</v>
      </c>
      <c r="N3378" t="s">
        <v>22</v>
      </c>
      <c r="O3378" t="s">
        <v>23</v>
      </c>
      <c r="P3378" t="s">
        <v>26</v>
      </c>
      <c r="Q3378" t="s">
        <v>27</v>
      </c>
      <c r="R3378" s="13">
        <v>22</v>
      </c>
      <c r="S3378" s="13">
        <v>2</v>
      </c>
      <c r="T3378" s="21">
        <v>0</v>
      </c>
      <c r="U3378" t="s">
        <v>2113</v>
      </c>
      <c r="W3378" t="str">
        <f>+IF(V3378="","",IF(MID(V3378,1,3)="ECE","UNICO",IF(V3378="FINES",CONCATENATE("R",IF(OR(C3378="16",C3378="21",C3378="22",C3378="23"),"16212223",IF(OR(C3378="15",C3378="17",C3378="24",C3378="25"),"15172425",C3378))),IF(V3378="CEBAS","UNICO",IF(VALUE(C3378)&lt;=11,"AMBA","INTERIOR")))))</f>
        <v/>
      </c>
      <c r="X3378" s="20" t="str">
        <f>+IF(V3378="","-",CONCATENATE(V3378,"_",W3378))</f>
        <v>-</v>
      </c>
      <c r="Y3378" s="59">
        <v>0.30815499930670759</v>
      </c>
      <c r="Z3378" t="str">
        <f>+IFERROR(VLOOKUP(H3378,#REF!,2,FALSE),"-")</f>
        <v>-</v>
      </c>
      <c r="AA3378" t="s">
        <v>2393</v>
      </c>
      <c r="AB3378" t="str">
        <f>+IF(W3378="","-",IF(W3378="UNICO","CENSO","MUESTRA"))</f>
        <v>-</v>
      </c>
      <c r="AC3378" t="s">
        <v>2398</v>
      </c>
      <c r="AD3378" t="s">
        <v>134</v>
      </c>
    </row>
    <row r="3379" spans="1:30" x14ac:dyDescent="0.25">
      <c r="A3379" s="5" t="str">
        <f t="shared" si="52"/>
        <v>0070DC0706</v>
      </c>
      <c r="B3379" s="23" t="s">
        <v>2119</v>
      </c>
      <c r="C3379" t="s">
        <v>86</v>
      </c>
      <c r="D3379" t="s">
        <v>372</v>
      </c>
      <c r="E3379" t="s">
        <v>1233</v>
      </c>
      <c r="F3379">
        <v>609593</v>
      </c>
      <c r="G3379">
        <v>3</v>
      </c>
      <c r="H3379" t="s">
        <v>1237</v>
      </c>
      <c r="I3379" t="s">
        <v>20</v>
      </c>
      <c r="J3379" t="s">
        <v>39</v>
      </c>
      <c r="K3379" t="s">
        <v>40</v>
      </c>
      <c r="L3379" t="s">
        <v>1235</v>
      </c>
      <c r="M3379" t="s">
        <v>18215</v>
      </c>
      <c r="N3379" t="s">
        <v>22</v>
      </c>
      <c r="O3379" t="s">
        <v>23</v>
      </c>
      <c r="P3379" t="s">
        <v>26</v>
      </c>
      <c r="Q3379" t="s">
        <v>27</v>
      </c>
      <c r="R3379" s="13">
        <v>14</v>
      </c>
      <c r="S3379" s="13">
        <v>1</v>
      </c>
      <c r="T3379" s="21">
        <v>0</v>
      </c>
      <c r="U3379" t="s">
        <v>2113</v>
      </c>
      <c r="W3379" t="str">
        <f>+IF(V3379="","",IF(MID(V3379,1,3)="ECE","UNICO",IF(V3379="FINES",CONCATENATE("R",IF(OR(C3379="16",C3379="21",C3379="22",C3379="23"),"16212223",IF(OR(C3379="15",C3379="17",C3379="24",C3379="25"),"15172425",C3379))),IF(V3379="CEBAS","UNICO",IF(VALUE(C3379)&lt;=11,"AMBA","INTERIOR")))))</f>
        <v/>
      </c>
      <c r="X3379" s="20" t="str">
        <f>+IF(V3379="","-",CONCATENATE(V3379,"_",W3379))</f>
        <v>-</v>
      </c>
      <c r="Y3379" s="59">
        <v>0.30840243801877298</v>
      </c>
      <c r="Z3379" t="str">
        <f>+IFERROR(VLOOKUP(H3379,#REF!,2,FALSE),"-")</f>
        <v>-</v>
      </c>
      <c r="AA3379" t="s">
        <v>2394</v>
      </c>
      <c r="AB3379" t="str">
        <f>+IF(W3379="","-",IF(W3379="UNICO","CENSO","MUESTRA"))</f>
        <v>-</v>
      </c>
      <c r="AC3379" t="s">
        <v>2397</v>
      </c>
      <c r="AD3379" t="s">
        <v>134</v>
      </c>
    </row>
    <row r="3380" spans="1:30" x14ac:dyDescent="0.25">
      <c r="A3380" s="5" t="str">
        <f t="shared" si="52"/>
        <v>0116DC0706</v>
      </c>
      <c r="B3380" s="23" t="s">
        <v>2119</v>
      </c>
      <c r="C3380" t="s">
        <v>158</v>
      </c>
      <c r="D3380" t="s">
        <v>162</v>
      </c>
      <c r="E3380" t="s">
        <v>1868</v>
      </c>
      <c r="F3380">
        <v>610656</v>
      </c>
      <c r="G3380">
        <v>1</v>
      </c>
      <c r="H3380" t="s">
        <v>1873</v>
      </c>
      <c r="I3380" t="s">
        <v>20</v>
      </c>
      <c r="J3380" t="s">
        <v>39</v>
      </c>
      <c r="K3380" t="s">
        <v>40</v>
      </c>
      <c r="L3380" t="s">
        <v>1874</v>
      </c>
      <c r="M3380" t="s">
        <v>18140</v>
      </c>
      <c r="N3380" t="s">
        <v>22</v>
      </c>
      <c r="O3380" t="s">
        <v>23</v>
      </c>
      <c r="P3380" t="s">
        <v>26</v>
      </c>
      <c r="Q3380" t="s">
        <v>27</v>
      </c>
      <c r="R3380" s="13">
        <v>32</v>
      </c>
      <c r="S3380" s="13">
        <v>3</v>
      </c>
      <c r="T3380" s="21">
        <v>0</v>
      </c>
      <c r="U3380" t="s">
        <v>2113</v>
      </c>
      <c r="W3380" t="str">
        <f>+IF(V3380="","",IF(MID(V3380,1,3)="ECE","UNICO",IF(V3380="FINES",CONCATENATE("R",IF(OR(C3380="16",C3380="21",C3380="22",C3380="23"),"16212223",IF(OR(C3380="15",C3380="17",C3380="24",C3380="25"),"15172425",C3380))),IF(V3380="CEBAS","UNICO",IF(VALUE(C3380)&lt;=11,"AMBA","INTERIOR")))))</f>
        <v/>
      </c>
      <c r="X3380" s="20" t="str">
        <f>+IF(V3380="","-",CONCATENATE(V3380,"_",W3380))</f>
        <v>-</v>
      </c>
      <c r="Y3380" s="59">
        <v>0.3104804850913383</v>
      </c>
      <c r="Z3380" t="str">
        <f>+IFERROR(VLOOKUP(H3380,#REF!,2,FALSE),"-")</f>
        <v>-</v>
      </c>
      <c r="AA3380" t="s">
        <v>2393</v>
      </c>
      <c r="AB3380" t="str">
        <f>+IF(W3380="","-",IF(W3380="UNICO","CENSO","MUESTRA"))</f>
        <v>-</v>
      </c>
      <c r="AC3380" t="s">
        <v>2398</v>
      </c>
      <c r="AD3380" t="s">
        <v>134</v>
      </c>
    </row>
    <row r="3381" spans="1:30" x14ac:dyDescent="0.25">
      <c r="A3381" s="5" t="str">
        <f t="shared" si="52"/>
        <v>0042DC0703</v>
      </c>
      <c r="B3381" s="23" t="s">
        <v>2119</v>
      </c>
      <c r="C3381" t="s">
        <v>83</v>
      </c>
      <c r="D3381" t="s">
        <v>294</v>
      </c>
      <c r="E3381" t="s">
        <v>673</v>
      </c>
      <c r="F3381">
        <v>605865</v>
      </c>
      <c r="G3381">
        <v>1</v>
      </c>
      <c r="H3381" t="s">
        <v>674</v>
      </c>
      <c r="I3381" t="s">
        <v>20</v>
      </c>
      <c r="J3381" t="s">
        <v>39</v>
      </c>
      <c r="K3381" t="s">
        <v>40</v>
      </c>
      <c r="L3381" t="s">
        <v>675</v>
      </c>
      <c r="M3381" t="s">
        <v>18120</v>
      </c>
      <c r="N3381" t="s">
        <v>136</v>
      </c>
      <c r="O3381" t="s">
        <v>23</v>
      </c>
      <c r="P3381" t="s">
        <v>26</v>
      </c>
      <c r="Q3381" t="s">
        <v>27</v>
      </c>
      <c r="R3381" s="13">
        <v>38</v>
      </c>
      <c r="S3381" s="13">
        <v>2</v>
      </c>
      <c r="T3381" s="21">
        <v>0</v>
      </c>
      <c r="U3381" t="s">
        <v>2113</v>
      </c>
      <c r="W3381" t="str">
        <f>+IF(V3381="","",IF(MID(V3381,1,3)="ECE","UNICO",IF(V3381="FINES",CONCATENATE("R",IF(OR(C3381="16",C3381="21",C3381="22",C3381="23"),"16212223",IF(OR(C3381="15",C3381="17",C3381="24",C3381="25"),"15172425",C3381))),IF(V3381="CEBAS","UNICO",IF(VALUE(C3381)&lt;=11,"AMBA","INTERIOR")))))</f>
        <v/>
      </c>
      <c r="X3381" s="20" t="str">
        <f>+IF(V3381="","-",CONCATENATE(V3381,"_",W3381))</f>
        <v>-</v>
      </c>
      <c r="Y3381" s="59">
        <v>0.31158998930776438</v>
      </c>
      <c r="Z3381" t="str">
        <f>+IFERROR(VLOOKUP(H3381,#REF!,2,FALSE),"-")</f>
        <v>-</v>
      </c>
      <c r="AA3381" t="s">
        <v>2394</v>
      </c>
      <c r="AB3381" t="str">
        <f>+IF(W3381="","-",IF(W3381="UNICO","CENSO","MUESTRA"))</f>
        <v>-</v>
      </c>
      <c r="AC3381" t="s">
        <v>2397</v>
      </c>
      <c r="AD3381" t="s">
        <v>134</v>
      </c>
    </row>
    <row r="3382" spans="1:30" x14ac:dyDescent="0.25">
      <c r="A3382" s="5" t="str">
        <f t="shared" si="52"/>
        <v>0063DC0708</v>
      </c>
      <c r="B3382" s="23" t="s">
        <v>2119</v>
      </c>
      <c r="C3382" t="s">
        <v>86</v>
      </c>
      <c r="D3382" t="s">
        <v>360</v>
      </c>
      <c r="E3382" t="s">
        <v>1027</v>
      </c>
      <c r="F3382">
        <v>613586</v>
      </c>
      <c r="G3382">
        <v>3</v>
      </c>
      <c r="H3382" t="s">
        <v>1032</v>
      </c>
      <c r="I3382" t="s">
        <v>20</v>
      </c>
      <c r="J3382" t="s">
        <v>39</v>
      </c>
      <c r="K3382" t="s">
        <v>40</v>
      </c>
      <c r="L3382" t="s">
        <v>1029</v>
      </c>
      <c r="M3382" t="s">
        <v>18186</v>
      </c>
      <c r="N3382" t="s">
        <v>22</v>
      </c>
      <c r="O3382" t="s">
        <v>23</v>
      </c>
      <c r="P3382" t="s">
        <v>26</v>
      </c>
      <c r="Q3382" t="s">
        <v>27</v>
      </c>
      <c r="R3382" s="13">
        <v>28</v>
      </c>
      <c r="S3382" s="13">
        <v>2</v>
      </c>
      <c r="T3382" s="21">
        <v>0</v>
      </c>
      <c r="U3382" t="s">
        <v>2113</v>
      </c>
      <c r="W3382" t="str">
        <f>+IF(V3382="","",IF(MID(V3382,1,3)="ECE","UNICO",IF(V3382="FINES",CONCATENATE("R",IF(OR(C3382="16",C3382="21",C3382="22",C3382="23"),"16212223",IF(OR(C3382="15",C3382="17",C3382="24",C3382="25"),"15172425",C3382))),IF(V3382="CEBAS","UNICO",IF(VALUE(C3382)&lt;=11,"AMBA","INTERIOR")))))</f>
        <v/>
      </c>
      <c r="X3382" s="20" t="str">
        <f>+IF(V3382="","-",CONCATENATE(V3382,"_",W3382))</f>
        <v>-</v>
      </c>
      <c r="Y3382" s="59">
        <v>0.31213267230325281</v>
      </c>
      <c r="Z3382" t="str">
        <f>+IFERROR(VLOOKUP(H3382,#REF!,2,FALSE),"-")</f>
        <v>-</v>
      </c>
      <c r="AA3382" t="s">
        <v>2393</v>
      </c>
      <c r="AB3382" t="str">
        <f>+IF(W3382="","-",IF(W3382="UNICO","CENSO","MUESTRA"))</f>
        <v>-</v>
      </c>
      <c r="AC3382" t="s">
        <v>2398</v>
      </c>
      <c r="AD3382" t="s">
        <v>134</v>
      </c>
    </row>
    <row r="3383" spans="1:30" x14ac:dyDescent="0.25">
      <c r="A3383" s="5" t="str">
        <f t="shared" si="52"/>
        <v>0002DC0702</v>
      </c>
      <c r="B3383" s="23" t="s">
        <v>2119</v>
      </c>
      <c r="C3383" t="s">
        <v>159</v>
      </c>
      <c r="D3383" t="s">
        <v>164</v>
      </c>
      <c r="E3383" t="s">
        <v>166</v>
      </c>
      <c r="F3383">
        <v>601358</v>
      </c>
      <c r="G3383">
        <v>0</v>
      </c>
      <c r="H3383" t="s">
        <v>168</v>
      </c>
      <c r="I3383" t="s">
        <v>20</v>
      </c>
      <c r="J3383" t="s">
        <v>39</v>
      </c>
      <c r="K3383" t="s">
        <v>21</v>
      </c>
      <c r="M3383" t="s">
        <v>18130</v>
      </c>
      <c r="N3383" t="s">
        <v>22</v>
      </c>
      <c r="O3383" t="s">
        <v>23</v>
      </c>
      <c r="P3383" t="s">
        <v>26</v>
      </c>
      <c r="Q3383" t="s">
        <v>27</v>
      </c>
      <c r="R3383" s="13">
        <v>5</v>
      </c>
      <c r="S3383" s="13">
        <v>1</v>
      </c>
      <c r="T3383" s="21">
        <v>0</v>
      </c>
      <c r="U3383" t="s">
        <v>2113</v>
      </c>
      <c r="W3383" t="str">
        <f>+IF(V3383="","",IF(MID(V3383,1,3)="ECE","UNICO",IF(V3383="FINES",CONCATENATE("R",IF(OR(C3383="16",C3383="21",C3383="22",C3383="23"),"16212223",IF(OR(C3383="15",C3383="17",C3383="24",C3383="25"),"15172425",C3383))),IF(V3383="CEBAS","UNICO",IF(VALUE(C3383)&lt;=11,"AMBA","INTERIOR")))))</f>
        <v/>
      </c>
      <c r="X3383" s="20" t="str">
        <f>+IF(V3383="","-",CONCATENATE(V3383,"_",W3383))</f>
        <v>-</v>
      </c>
      <c r="Y3383" s="59">
        <v>0.3126364168193605</v>
      </c>
      <c r="Z3383" t="str">
        <f>+IFERROR(VLOOKUP(H3383,#REF!,2,FALSE),"-")</f>
        <v>-</v>
      </c>
      <c r="AA3383" t="s">
        <v>2394</v>
      </c>
      <c r="AB3383" t="str">
        <f>+IF(W3383="","-",IF(W3383="UNICO","CENSO","MUESTRA"))</f>
        <v>-</v>
      </c>
      <c r="AC3383" t="s">
        <v>2398</v>
      </c>
      <c r="AD3383" t="s">
        <v>134</v>
      </c>
    </row>
    <row r="3384" spans="1:30" x14ac:dyDescent="0.25">
      <c r="A3384" s="5" t="str">
        <f t="shared" si="52"/>
        <v>0022DC0706</v>
      </c>
      <c r="B3384" s="23" t="s">
        <v>2119</v>
      </c>
      <c r="C3384" t="s">
        <v>153</v>
      </c>
      <c r="D3384" t="s">
        <v>489</v>
      </c>
      <c r="E3384" t="s">
        <v>490</v>
      </c>
      <c r="F3384">
        <v>606543</v>
      </c>
      <c r="G3384">
        <v>2</v>
      </c>
      <c r="H3384" t="s">
        <v>493</v>
      </c>
      <c r="I3384" t="s">
        <v>20</v>
      </c>
      <c r="J3384" t="s">
        <v>39</v>
      </c>
      <c r="K3384" t="s">
        <v>40</v>
      </c>
      <c r="L3384" t="s">
        <v>492</v>
      </c>
      <c r="M3384" t="s">
        <v>18140</v>
      </c>
      <c r="N3384" t="s">
        <v>22</v>
      </c>
      <c r="O3384" t="s">
        <v>23</v>
      </c>
      <c r="P3384" t="s">
        <v>26</v>
      </c>
      <c r="Q3384" t="s">
        <v>27</v>
      </c>
      <c r="R3384" s="13">
        <v>30</v>
      </c>
      <c r="S3384" s="13">
        <v>3</v>
      </c>
      <c r="T3384" s="21">
        <v>0</v>
      </c>
      <c r="U3384" t="s">
        <v>2113</v>
      </c>
      <c r="W3384" t="str">
        <f>+IF(V3384="","",IF(MID(V3384,1,3)="ECE","UNICO",IF(V3384="FINES",CONCATENATE("R",IF(OR(C3384="16",C3384="21",C3384="22",C3384="23"),"16212223",IF(OR(C3384="15",C3384="17",C3384="24",C3384="25"),"15172425",C3384))),IF(V3384="CEBAS","UNICO",IF(VALUE(C3384)&lt;=11,"AMBA","INTERIOR")))))</f>
        <v/>
      </c>
      <c r="X3384" s="20" t="str">
        <f>+IF(V3384="","-",CONCATENATE(V3384,"_",W3384))</f>
        <v>-</v>
      </c>
      <c r="Y3384" s="59">
        <v>0.31293553436124649</v>
      </c>
      <c r="Z3384" t="str">
        <f>+IFERROR(VLOOKUP(H3384,#REF!,2,FALSE),"-")</f>
        <v>-</v>
      </c>
      <c r="AA3384" t="s">
        <v>2394</v>
      </c>
      <c r="AB3384" t="str">
        <f>+IF(W3384="","-",IF(W3384="UNICO","CENSO","MUESTRA"))</f>
        <v>-</v>
      </c>
      <c r="AC3384" t="s">
        <v>2398</v>
      </c>
      <c r="AD3384" t="s">
        <v>134</v>
      </c>
    </row>
    <row r="3385" spans="1:30" x14ac:dyDescent="0.25">
      <c r="A3385" s="5" t="str">
        <f t="shared" si="52"/>
        <v>0069DC0726</v>
      </c>
      <c r="B3385" s="23" t="s">
        <v>2119</v>
      </c>
      <c r="C3385" t="s">
        <v>1079</v>
      </c>
      <c r="D3385" t="s">
        <v>1077</v>
      </c>
      <c r="E3385" t="s">
        <v>1078</v>
      </c>
      <c r="F3385">
        <v>608942</v>
      </c>
      <c r="G3385">
        <v>1</v>
      </c>
      <c r="H3385" t="s">
        <v>1112</v>
      </c>
      <c r="I3385" t="s">
        <v>20</v>
      </c>
      <c r="J3385" t="s">
        <v>39</v>
      </c>
      <c r="K3385" t="s">
        <v>40</v>
      </c>
      <c r="L3385" t="s">
        <v>1113</v>
      </c>
      <c r="M3385" t="s">
        <v>18216</v>
      </c>
      <c r="N3385" t="s">
        <v>22</v>
      </c>
      <c r="O3385" t="s">
        <v>23</v>
      </c>
      <c r="P3385" t="s">
        <v>26</v>
      </c>
      <c r="Q3385" t="s">
        <v>27</v>
      </c>
      <c r="R3385" s="13">
        <v>32</v>
      </c>
      <c r="S3385" s="13">
        <v>3</v>
      </c>
      <c r="T3385" s="21">
        <v>0</v>
      </c>
      <c r="U3385" t="s">
        <v>2113</v>
      </c>
      <c r="W3385" t="str">
        <f>+IF(V3385="","",IF(MID(V3385,1,3)="ECE","UNICO",IF(V3385="FINES",CONCATENATE("R",IF(OR(C3385="16",C3385="21",C3385="22",C3385="23"),"16212223",IF(OR(C3385="15",C3385="17",C3385="24",C3385="25"),"15172425",C3385))),IF(V3385="CEBAS","UNICO",IF(VALUE(C3385)&lt;=11,"AMBA","INTERIOR")))))</f>
        <v/>
      </c>
      <c r="X3385" s="20" t="str">
        <f>+IF(V3385="","-",CONCATENATE(V3385,"_",W3385))</f>
        <v>-</v>
      </c>
      <c r="Y3385" s="59">
        <v>0.31329948920756578</v>
      </c>
      <c r="Z3385" t="str">
        <f>+IFERROR(VLOOKUP(H3385,#REF!,2,FALSE),"-")</f>
        <v>-</v>
      </c>
      <c r="AA3385" t="s">
        <v>2393</v>
      </c>
      <c r="AB3385" t="str">
        <f>+IF(W3385="","-",IF(W3385="UNICO","CENSO","MUESTRA"))</f>
        <v>-</v>
      </c>
      <c r="AC3385" t="s">
        <v>2398</v>
      </c>
      <c r="AD3385" t="s">
        <v>134</v>
      </c>
    </row>
    <row r="3386" spans="1:30" x14ac:dyDescent="0.25">
      <c r="A3386" s="5" t="str">
        <f t="shared" si="52"/>
        <v>0008DC0712</v>
      </c>
      <c r="B3386" s="23" t="s">
        <v>2119</v>
      </c>
      <c r="C3386" t="s">
        <v>139</v>
      </c>
      <c r="D3386" t="s">
        <v>312</v>
      </c>
      <c r="E3386" t="s">
        <v>314</v>
      </c>
      <c r="F3386">
        <v>605440</v>
      </c>
      <c r="G3386">
        <v>2</v>
      </c>
      <c r="H3386" t="s">
        <v>323</v>
      </c>
      <c r="I3386" t="s">
        <v>20</v>
      </c>
      <c r="J3386" t="s">
        <v>39</v>
      </c>
      <c r="K3386" t="s">
        <v>40</v>
      </c>
      <c r="L3386" t="s">
        <v>322</v>
      </c>
      <c r="M3386" t="s">
        <v>18118</v>
      </c>
      <c r="N3386" t="s">
        <v>22</v>
      </c>
      <c r="O3386" t="s">
        <v>23</v>
      </c>
      <c r="P3386" t="s">
        <v>26</v>
      </c>
      <c r="Q3386" t="s">
        <v>27</v>
      </c>
      <c r="R3386" s="13">
        <v>42</v>
      </c>
      <c r="S3386" s="13">
        <v>3</v>
      </c>
      <c r="T3386" s="21">
        <v>0</v>
      </c>
      <c r="U3386" t="s">
        <v>2113</v>
      </c>
      <c r="W3386" t="str">
        <f>+IF(V3386="","",IF(MID(V3386,1,3)="ECE","UNICO",IF(V3386="FINES",CONCATENATE("R",IF(OR(C3386="16",C3386="21",C3386="22",C3386="23"),"16212223",IF(OR(C3386="15",C3386="17",C3386="24",C3386="25"),"15172425",C3386))),IF(V3386="CEBAS","UNICO",IF(VALUE(C3386)&lt;=11,"AMBA","INTERIOR")))))</f>
        <v/>
      </c>
      <c r="X3386" s="20" t="str">
        <f>+IF(V3386="","-",CONCATENATE(V3386,"_",W3386))</f>
        <v>-</v>
      </c>
      <c r="Y3386" s="59">
        <v>0.3149622582100533</v>
      </c>
      <c r="Z3386" t="str">
        <f>+IFERROR(VLOOKUP(H3386,#REF!,2,FALSE),"-")</f>
        <v>-</v>
      </c>
      <c r="AA3386" t="s">
        <v>2394</v>
      </c>
      <c r="AB3386" t="str">
        <f>+IF(W3386="","-",IF(W3386="UNICO","CENSO","MUESTRA"))</f>
        <v>-</v>
      </c>
      <c r="AC3386" t="s">
        <v>2398</v>
      </c>
      <c r="AD3386" t="s">
        <v>134</v>
      </c>
    </row>
    <row r="3387" spans="1:30" x14ac:dyDescent="0.25">
      <c r="A3387" s="5" t="str">
        <f t="shared" si="52"/>
        <v>0096DC0704</v>
      </c>
      <c r="B3387" s="23" t="s">
        <v>2119</v>
      </c>
      <c r="C3387" t="s">
        <v>884</v>
      </c>
      <c r="D3387" t="s">
        <v>1591</v>
      </c>
      <c r="E3387" t="s">
        <v>1592</v>
      </c>
      <c r="F3387">
        <v>612075</v>
      </c>
      <c r="G3387">
        <v>1</v>
      </c>
      <c r="H3387" t="s">
        <v>1597</v>
      </c>
      <c r="I3387" t="s">
        <v>20</v>
      </c>
      <c r="J3387" t="s">
        <v>39</v>
      </c>
      <c r="K3387" t="s">
        <v>40</v>
      </c>
      <c r="L3387" t="s">
        <v>1598</v>
      </c>
      <c r="M3387" t="s">
        <v>18217</v>
      </c>
      <c r="N3387" t="s">
        <v>22</v>
      </c>
      <c r="O3387" t="s">
        <v>23</v>
      </c>
      <c r="P3387" t="s">
        <v>26</v>
      </c>
      <c r="Q3387" t="s">
        <v>27</v>
      </c>
      <c r="R3387" s="13">
        <v>29</v>
      </c>
      <c r="S3387" s="13">
        <v>2</v>
      </c>
      <c r="T3387" s="21">
        <v>0</v>
      </c>
      <c r="U3387" t="s">
        <v>2113</v>
      </c>
      <c r="W3387" t="str">
        <f>+IF(V3387="","",IF(MID(V3387,1,3)="ECE","UNICO",IF(V3387="FINES",CONCATENATE("R",IF(OR(C3387="16",C3387="21",C3387="22",C3387="23"),"16212223",IF(OR(C3387="15",C3387="17",C3387="24",C3387="25"),"15172425",C3387))),IF(V3387="CEBAS","UNICO",IF(VALUE(C3387)&lt;=11,"AMBA","INTERIOR")))))</f>
        <v/>
      </c>
      <c r="X3387" s="20" t="str">
        <f>+IF(V3387="","-",CONCATENATE(V3387,"_",W3387))</f>
        <v>-</v>
      </c>
      <c r="Y3387" s="59">
        <v>0.31541844316430989</v>
      </c>
      <c r="Z3387" t="str">
        <f>+IFERROR(VLOOKUP(H3387,#REF!,2,FALSE),"-")</f>
        <v>-</v>
      </c>
      <c r="AA3387" t="s">
        <v>2393</v>
      </c>
      <c r="AB3387" t="str">
        <f>+IF(W3387="","-",IF(W3387="UNICO","CENSO","MUESTRA"))</f>
        <v>-</v>
      </c>
      <c r="AC3387" t="s">
        <v>2397</v>
      </c>
      <c r="AD3387" t="s">
        <v>134</v>
      </c>
    </row>
    <row r="3388" spans="1:30" x14ac:dyDescent="0.25">
      <c r="A3388" s="5" t="str">
        <f t="shared" si="52"/>
        <v>0041DC0702</v>
      </c>
      <c r="B3388" s="23" t="s">
        <v>2119</v>
      </c>
      <c r="C3388" t="s">
        <v>142</v>
      </c>
      <c r="D3388" t="s">
        <v>668</v>
      </c>
      <c r="E3388" t="s">
        <v>669</v>
      </c>
      <c r="F3388">
        <v>601878</v>
      </c>
      <c r="G3388">
        <v>1</v>
      </c>
      <c r="H3388" t="s">
        <v>670</v>
      </c>
      <c r="I3388" t="s">
        <v>20</v>
      </c>
      <c r="J3388" t="s">
        <v>39</v>
      </c>
      <c r="K3388" t="s">
        <v>40</v>
      </c>
      <c r="L3388" t="s">
        <v>671</v>
      </c>
      <c r="M3388" t="s">
        <v>18218</v>
      </c>
      <c r="N3388" t="s">
        <v>22</v>
      </c>
      <c r="O3388" t="s">
        <v>23</v>
      </c>
      <c r="P3388" t="s">
        <v>26</v>
      </c>
      <c r="Q3388" t="s">
        <v>27</v>
      </c>
      <c r="R3388" s="13">
        <v>10</v>
      </c>
      <c r="S3388" s="13">
        <v>1</v>
      </c>
      <c r="T3388" s="21">
        <v>0</v>
      </c>
      <c r="U3388" t="s">
        <v>2113</v>
      </c>
      <c r="W3388" t="str">
        <f>+IF(V3388="","",IF(MID(V3388,1,3)="ECE","UNICO",IF(V3388="FINES",CONCATENATE("R",IF(OR(C3388="16",C3388="21",C3388="22",C3388="23"),"16212223",IF(OR(C3388="15",C3388="17",C3388="24",C3388="25"),"15172425",C3388))),IF(V3388="CEBAS","UNICO",IF(VALUE(C3388)&lt;=11,"AMBA","INTERIOR")))))</f>
        <v/>
      </c>
      <c r="X3388" s="20" t="str">
        <f>+IF(V3388="","-",CONCATENATE(V3388,"_",W3388))</f>
        <v>-</v>
      </c>
      <c r="Y3388" s="59">
        <v>0.31586100078291363</v>
      </c>
      <c r="Z3388" t="str">
        <f>+IFERROR(VLOOKUP(H3388,#REF!,2,FALSE),"-")</f>
        <v>-</v>
      </c>
      <c r="AA3388" t="s">
        <v>2394</v>
      </c>
      <c r="AB3388" t="str">
        <f>+IF(W3388="","-",IF(W3388="UNICO","CENSO","MUESTRA"))</f>
        <v>-</v>
      </c>
      <c r="AC3388" t="s">
        <v>2397</v>
      </c>
      <c r="AD3388" t="s">
        <v>134</v>
      </c>
    </row>
    <row r="3389" spans="1:30" x14ac:dyDescent="0.25">
      <c r="A3389" s="5" t="str">
        <f t="shared" si="52"/>
        <v>0008DC0726</v>
      </c>
      <c r="B3389" s="23" t="s">
        <v>2119</v>
      </c>
      <c r="C3389" t="s">
        <v>139</v>
      </c>
      <c r="D3389" t="s">
        <v>312</v>
      </c>
      <c r="E3389" t="s">
        <v>314</v>
      </c>
      <c r="F3389">
        <v>605439</v>
      </c>
      <c r="G3389">
        <v>3</v>
      </c>
      <c r="H3389" t="s">
        <v>334</v>
      </c>
      <c r="I3389" t="s">
        <v>20</v>
      </c>
      <c r="J3389" t="s">
        <v>39</v>
      </c>
      <c r="K3389" t="s">
        <v>40</v>
      </c>
      <c r="L3389" t="s">
        <v>330</v>
      </c>
      <c r="M3389" t="s">
        <v>18219</v>
      </c>
      <c r="N3389" t="s">
        <v>22</v>
      </c>
      <c r="O3389" t="s">
        <v>23</v>
      </c>
      <c r="P3389" t="s">
        <v>26</v>
      </c>
      <c r="Q3389" t="s">
        <v>27</v>
      </c>
      <c r="R3389" s="13">
        <v>44</v>
      </c>
      <c r="S3389" s="13">
        <v>3</v>
      </c>
      <c r="T3389" s="21">
        <v>0</v>
      </c>
      <c r="U3389" t="s">
        <v>2113</v>
      </c>
      <c r="W3389" t="str">
        <f>+IF(V3389="","",IF(MID(V3389,1,3)="ECE","UNICO",IF(V3389="FINES",CONCATENATE("R",IF(OR(C3389="16",C3389="21",C3389="22",C3389="23"),"16212223",IF(OR(C3389="15",C3389="17",C3389="24",C3389="25"),"15172425",C3389))),IF(V3389="CEBAS","UNICO",IF(VALUE(C3389)&lt;=11,"AMBA","INTERIOR")))))</f>
        <v/>
      </c>
      <c r="X3389" s="20" t="str">
        <f>+IF(V3389="","-",CONCATENATE(V3389,"_",W3389))</f>
        <v>-</v>
      </c>
      <c r="Y3389" s="59">
        <v>0.31649537533521649</v>
      </c>
      <c r="Z3389" t="str">
        <f>+IFERROR(VLOOKUP(H3389,#REF!,2,FALSE),"-")</f>
        <v>-</v>
      </c>
      <c r="AA3389" t="s">
        <v>2394</v>
      </c>
      <c r="AB3389" t="str">
        <f>+IF(W3389="","-",IF(W3389="UNICO","CENSO","MUESTRA"))</f>
        <v>-</v>
      </c>
      <c r="AC3389" t="s">
        <v>2398</v>
      </c>
      <c r="AD3389" t="s">
        <v>134</v>
      </c>
    </row>
    <row r="3390" spans="1:30" x14ac:dyDescent="0.25">
      <c r="A3390" s="5" t="str">
        <f t="shared" si="52"/>
        <v>0106DC0702</v>
      </c>
      <c r="B3390" s="23" t="s">
        <v>2119</v>
      </c>
      <c r="C3390" t="s">
        <v>156</v>
      </c>
      <c r="D3390" t="s">
        <v>515</v>
      </c>
      <c r="E3390" t="s">
        <v>1743</v>
      </c>
      <c r="F3390">
        <v>612859</v>
      </c>
      <c r="G3390">
        <v>1</v>
      </c>
      <c r="H3390" t="s">
        <v>1744</v>
      </c>
      <c r="I3390" t="s">
        <v>20</v>
      </c>
      <c r="J3390" t="s">
        <v>39</v>
      </c>
      <c r="K3390" t="s">
        <v>40</v>
      </c>
      <c r="L3390" t="s">
        <v>1745</v>
      </c>
      <c r="M3390" t="s">
        <v>18143</v>
      </c>
      <c r="N3390" t="s">
        <v>22</v>
      </c>
      <c r="O3390" t="s">
        <v>23</v>
      </c>
      <c r="P3390" t="s">
        <v>26</v>
      </c>
      <c r="Q3390" t="s">
        <v>27</v>
      </c>
      <c r="R3390" s="13">
        <v>20</v>
      </c>
      <c r="S3390" s="13">
        <v>1</v>
      </c>
      <c r="T3390" s="21">
        <v>0</v>
      </c>
      <c r="U3390" t="s">
        <v>2113</v>
      </c>
      <c r="W3390" t="str">
        <f>+IF(V3390="","",IF(MID(V3390,1,3)="ECE","UNICO",IF(V3390="FINES",CONCATENATE("R",IF(OR(C3390="16",C3390="21",C3390="22",C3390="23"),"16212223",IF(OR(C3390="15",C3390="17",C3390="24",C3390="25"),"15172425",C3390))),IF(V3390="CEBAS","UNICO",IF(VALUE(C3390)&lt;=11,"AMBA","INTERIOR")))))</f>
        <v/>
      </c>
      <c r="X3390" s="20" t="str">
        <f>+IF(V3390="","-",CONCATENATE(V3390,"_",W3390))</f>
        <v>-</v>
      </c>
      <c r="Y3390" s="59">
        <v>0.31655009914385651</v>
      </c>
      <c r="Z3390" t="str">
        <f>+IFERROR(VLOOKUP(H3390,#REF!,2,FALSE),"-")</f>
        <v>-</v>
      </c>
      <c r="AA3390" t="s">
        <v>2394</v>
      </c>
      <c r="AB3390" t="str">
        <f>+IF(W3390="","-",IF(W3390="UNICO","CENSO","MUESTRA"))</f>
        <v>-</v>
      </c>
      <c r="AC3390" t="s">
        <v>2397</v>
      </c>
      <c r="AD3390" t="s">
        <v>134</v>
      </c>
    </row>
    <row r="3391" spans="1:30" x14ac:dyDescent="0.25">
      <c r="A3391" s="5" t="str">
        <f t="shared" si="52"/>
        <v>0068DC0703</v>
      </c>
      <c r="B3391" s="23" t="s">
        <v>2119</v>
      </c>
      <c r="C3391" t="s">
        <v>161</v>
      </c>
      <c r="D3391" t="s">
        <v>1069</v>
      </c>
      <c r="E3391" t="s">
        <v>1070</v>
      </c>
      <c r="F3391">
        <v>611760</v>
      </c>
      <c r="G3391">
        <v>2</v>
      </c>
      <c r="H3391" t="s">
        <v>1073</v>
      </c>
      <c r="I3391" t="s">
        <v>20</v>
      </c>
      <c r="J3391" t="s">
        <v>39</v>
      </c>
      <c r="K3391" t="s">
        <v>40</v>
      </c>
      <c r="L3391" t="s">
        <v>1072</v>
      </c>
      <c r="M3391" t="s">
        <v>18166</v>
      </c>
      <c r="N3391" t="s">
        <v>22</v>
      </c>
      <c r="O3391" t="s">
        <v>23</v>
      </c>
      <c r="P3391" t="s">
        <v>26</v>
      </c>
      <c r="Q3391" t="s">
        <v>27</v>
      </c>
      <c r="R3391" s="13">
        <v>18</v>
      </c>
      <c r="S3391" s="13">
        <v>1</v>
      </c>
      <c r="T3391" s="21">
        <v>0</v>
      </c>
      <c r="U3391" t="s">
        <v>2113</v>
      </c>
      <c r="W3391" t="str">
        <f>+IF(V3391="","",IF(MID(V3391,1,3)="ECE","UNICO",IF(V3391="FINES",CONCATENATE("R",IF(OR(C3391="16",C3391="21",C3391="22",C3391="23"),"16212223",IF(OR(C3391="15",C3391="17",C3391="24",C3391="25"),"15172425",C3391))),IF(V3391="CEBAS","UNICO",IF(VALUE(C3391)&lt;=11,"AMBA","INTERIOR")))))</f>
        <v/>
      </c>
      <c r="X3391" s="20" t="str">
        <f>+IF(V3391="","-",CONCATENATE(V3391,"_",W3391))</f>
        <v>-</v>
      </c>
      <c r="Y3391" s="59">
        <v>0.31679653293556642</v>
      </c>
      <c r="Z3391" t="str">
        <f>+IFERROR(VLOOKUP(H3391,#REF!,2,FALSE),"-")</f>
        <v>-</v>
      </c>
      <c r="AA3391" t="s">
        <v>2394</v>
      </c>
      <c r="AB3391" t="str">
        <f>+IF(W3391="","-",IF(W3391="UNICO","CENSO","MUESTRA"))</f>
        <v>-</v>
      </c>
      <c r="AC3391" t="s">
        <v>2397</v>
      </c>
      <c r="AD3391" t="s">
        <v>134</v>
      </c>
    </row>
    <row r="3392" spans="1:30" x14ac:dyDescent="0.25">
      <c r="A3392" s="5" t="str">
        <f t="shared" si="52"/>
        <v>0001DC0720</v>
      </c>
      <c r="B3392" s="23" t="s">
        <v>2119</v>
      </c>
      <c r="C3392" t="s">
        <v>19</v>
      </c>
      <c r="D3392" t="s">
        <v>17</v>
      </c>
      <c r="E3392" t="s">
        <v>18</v>
      </c>
      <c r="F3392">
        <v>609115</v>
      </c>
      <c r="G3392">
        <v>2</v>
      </c>
      <c r="H3392" t="s">
        <v>50</v>
      </c>
      <c r="I3392" t="s">
        <v>20</v>
      </c>
      <c r="J3392" t="s">
        <v>39</v>
      </c>
      <c r="K3392" t="s">
        <v>40</v>
      </c>
      <c r="L3392" t="s">
        <v>49</v>
      </c>
      <c r="M3392" t="s">
        <v>18220</v>
      </c>
      <c r="N3392" t="s">
        <v>22</v>
      </c>
      <c r="O3392" t="s">
        <v>23</v>
      </c>
      <c r="P3392" t="s">
        <v>26</v>
      </c>
      <c r="Q3392" t="s">
        <v>27</v>
      </c>
      <c r="R3392" s="13">
        <v>28</v>
      </c>
      <c r="S3392" s="13">
        <v>2</v>
      </c>
      <c r="T3392" s="21">
        <v>0</v>
      </c>
      <c r="U3392" t="s">
        <v>2113</v>
      </c>
      <c r="W3392" t="str">
        <f>+IF(V3392="","",IF(MID(V3392,1,3)="ECE","UNICO",IF(V3392="FINES",CONCATENATE("R",IF(OR(C3392="16",C3392="21",C3392="22",C3392="23"),"16212223",IF(OR(C3392="15",C3392="17",C3392="24",C3392="25"),"15172425",C3392))),IF(V3392="CEBAS","UNICO",IF(VALUE(C3392)&lt;=11,"AMBA","INTERIOR")))))</f>
        <v/>
      </c>
      <c r="X3392" s="20" t="str">
        <f>+IF(V3392="","-",CONCATENATE(V3392,"_",W3392))</f>
        <v>-</v>
      </c>
      <c r="Y3392" s="59">
        <v>0.31682352643263972</v>
      </c>
      <c r="Z3392" t="str">
        <f>+IFERROR(VLOOKUP(H3392,#REF!,2,FALSE),"-")</f>
        <v>-</v>
      </c>
      <c r="AA3392" t="s">
        <v>2393</v>
      </c>
      <c r="AB3392" t="str">
        <f>+IF(W3392="","-",IF(W3392="UNICO","CENSO","MUESTRA"))</f>
        <v>-</v>
      </c>
      <c r="AC3392" t="s">
        <v>2398</v>
      </c>
      <c r="AD3392" t="s">
        <v>134</v>
      </c>
    </row>
    <row r="3393" spans="1:30" x14ac:dyDescent="0.25">
      <c r="A3393" s="5" t="str">
        <f t="shared" si="52"/>
        <v>0078DC0703</v>
      </c>
      <c r="B3393" s="23" t="s">
        <v>2119</v>
      </c>
      <c r="C3393" t="s">
        <v>139</v>
      </c>
      <c r="D3393" t="s">
        <v>1397</v>
      </c>
      <c r="E3393" t="s">
        <v>1398</v>
      </c>
      <c r="F3393">
        <v>603157</v>
      </c>
      <c r="G3393">
        <v>2</v>
      </c>
      <c r="H3393" t="s">
        <v>1401</v>
      </c>
      <c r="I3393" t="s">
        <v>20</v>
      </c>
      <c r="J3393" t="s">
        <v>39</v>
      </c>
      <c r="K3393" t="s">
        <v>40</v>
      </c>
      <c r="L3393" t="s">
        <v>1400</v>
      </c>
      <c r="M3393" t="s">
        <v>18120</v>
      </c>
      <c r="N3393" t="s">
        <v>22</v>
      </c>
      <c r="O3393" t="s">
        <v>23</v>
      </c>
      <c r="P3393" t="s">
        <v>26</v>
      </c>
      <c r="Q3393" t="s">
        <v>27</v>
      </c>
      <c r="R3393" s="13">
        <v>36</v>
      </c>
      <c r="S3393" s="13">
        <v>3</v>
      </c>
      <c r="T3393" s="21">
        <v>0</v>
      </c>
      <c r="U3393" t="s">
        <v>2113</v>
      </c>
      <c r="W3393" t="str">
        <f>+IF(V3393="","",IF(MID(V3393,1,3)="ECE","UNICO",IF(V3393="FINES",CONCATENATE("R",IF(OR(C3393="16",C3393="21",C3393="22",C3393="23"),"16212223",IF(OR(C3393="15",C3393="17",C3393="24",C3393="25"),"15172425",C3393))),IF(V3393="CEBAS","UNICO",IF(VALUE(C3393)&lt;=11,"AMBA","INTERIOR")))))</f>
        <v/>
      </c>
      <c r="X3393" s="20" t="str">
        <f>+IF(V3393="","-",CONCATENATE(V3393,"_",W3393))</f>
        <v>-</v>
      </c>
      <c r="Y3393" s="59">
        <v>0.31785494547623849</v>
      </c>
      <c r="Z3393" t="str">
        <f>+IFERROR(VLOOKUP(H3393,#REF!,2,FALSE),"-")</f>
        <v>-</v>
      </c>
      <c r="AA3393" t="s">
        <v>2394</v>
      </c>
      <c r="AB3393" t="str">
        <f>+IF(W3393="","-",IF(W3393="UNICO","CENSO","MUESTRA"))</f>
        <v>-</v>
      </c>
      <c r="AC3393" t="s">
        <v>2398</v>
      </c>
      <c r="AD3393" t="s">
        <v>134</v>
      </c>
    </row>
    <row r="3394" spans="1:30" x14ac:dyDescent="0.25">
      <c r="A3394" s="5" t="str">
        <f t="shared" si="52"/>
        <v>0114DC0704</v>
      </c>
      <c r="B3394" s="23" t="s">
        <v>2119</v>
      </c>
      <c r="C3394" t="s">
        <v>19</v>
      </c>
      <c r="D3394" t="s">
        <v>311</v>
      </c>
      <c r="E3394" t="s">
        <v>1857</v>
      </c>
      <c r="F3394">
        <v>607128</v>
      </c>
      <c r="G3394">
        <v>0</v>
      </c>
      <c r="H3394" t="s">
        <v>1859</v>
      </c>
      <c r="I3394" t="s">
        <v>20</v>
      </c>
      <c r="J3394" t="s">
        <v>39</v>
      </c>
      <c r="K3394" t="s">
        <v>21</v>
      </c>
      <c r="M3394" t="s">
        <v>18177</v>
      </c>
      <c r="N3394" t="s">
        <v>22</v>
      </c>
      <c r="O3394" t="s">
        <v>23</v>
      </c>
      <c r="P3394" t="s">
        <v>26</v>
      </c>
      <c r="Q3394" t="s">
        <v>27</v>
      </c>
      <c r="R3394" s="13">
        <v>47</v>
      </c>
      <c r="S3394" s="13">
        <v>3</v>
      </c>
      <c r="T3394" s="21">
        <v>0</v>
      </c>
      <c r="U3394" t="s">
        <v>2113</v>
      </c>
      <c r="W3394" t="str">
        <f>+IF(V3394="","",IF(MID(V3394,1,3)="ECE","UNICO",IF(V3394="FINES",CONCATENATE("R",IF(OR(C3394="16",C3394="21",C3394="22",C3394="23"),"16212223",IF(OR(C3394="15",C3394="17",C3394="24",C3394="25"),"15172425",C3394))),IF(V3394="CEBAS","UNICO",IF(VALUE(C3394)&lt;=11,"AMBA","INTERIOR")))))</f>
        <v/>
      </c>
      <c r="X3394" s="20" t="str">
        <f>+IF(V3394="","-",CONCATENATE(V3394,"_",W3394))</f>
        <v>-</v>
      </c>
      <c r="Y3394" s="59">
        <v>0.31932358322916798</v>
      </c>
      <c r="Z3394" t="str">
        <f>+IFERROR(VLOOKUP(H3394,#REF!,2,FALSE),"-")</f>
        <v>-</v>
      </c>
      <c r="AA3394" t="s">
        <v>2393</v>
      </c>
      <c r="AB3394" t="str">
        <f>+IF(W3394="","-",IF(W3394="UNICO","CENSO","MUESTRA"))</f>
        <v>-</v>
      </c>
      <c r="AC3394" t="s">
        <v>2397</v>
      </c>
      <c r="AD3394" t="s">
        <v>134</v>
      </c>
    </row>
    <row r="3395" spans="1:30" x14ac:dyDescent="0.25">
      <c r="A3395" s="5" t="str">
        <f t="shared" ref="A3395:A3458" si="53">+H3395</f>
        <v>0112DC0705</v>
      </c>
      <c r="B3395" s="23" t="s">
        <v>2119</v>
      </c>
      <c r="C3395" t="s">
        <v>139</v>
      </c>
      <c r="D3395" t="s">
        <v>410</v>
      </c>
      <c r="E3395" t="s">
        <v>1833</v>
      </c>
      <c r="F3395">
        <v>601792</v>
      </c>
      <c r="G3395">
        <v>5</v>
      </c>
      <c r="H3395" t="s">
        <v>1838</v>
      </c>
      <c r="I3395" t="s">
        <v>20</v>
      </c>
      <c r="J3395" t="s">
        <v>39</v>
      </c>
      <c r="K3395" t="s">
        <v>40</v>
      </c>
      <c r="L3395" t="s">
        <v>1835</v>
      </c>
      <c r="M3395" t="s">
        <v>18221</v>
      </c>
      <c r="N3395" t="s">
        <v>136</v>
      </c>
      <c r="O3395" t="s">
        <v>23</v>
      </c>
      <c r="P3395" t="s">
        <v>26</v>
      </c>
      <c r="Q3395" t="s">
        <v>27</v>
      </c>
      <c r="R3395" s="13">
        <v>5</v>
      </c>
      <c r="S3395" s="13">
        <v>1</v>
      </c>
      <c r="T3395" s="21">
        <v>0</v>
      </c>
      <c r="U3395" t="s">
        <v>2113</v>
      </c>
      <c r="W3395" t="str">
        <f>+IF(V3395="","",IF(MID(V3395,1,3)="ECE","UNICO",IF(V3395="FINES",CONCATENATE("R",IF(OR(C3395="16",C3395="21",C3395="22",C3395="23"),"16212223",IF(OR(C3395="15",C3395="17",C3395="24",C3395="25"),"15172425",C3395))),IF(V3395="CEBAS","UNICO",IF(VALUE(C3395)&lt;=11,"AMBA","INTERIOR")))))</f>
        <v/>
      </c>
      <c r="X3395" s="20" t="str">
        <f>+IF(V3395="","-",CONCATENATE(V3395,"_",W3395))</f>
        <v>-</v>
      </c>
      <c r="Y3395" s="59">
        <v>0.31954870392114693</v>
      </c>
      <c r="Z3395" t="str">
        <f>+IFERROR(VLOOKUP(H3395,#REF!,2,FALSE),"-")</f>
        <v>-</v>
      </c>
      <c r="AA3395" t="s">
        <v>2394</v>
      </c>
      <c r="AB3395" t="str">
        <f>+IF(W3395="","-",IF(W3395="UNICO","CENSO","MUESTRA"))</f>
        <v>-</v>
      </c>
      <c r="AC3395" t="s">
        <v>2397</v>
      </c>
      <c r="AD3395" t="s">
        <v>134</v>
      </c>
    </row>
    <row r="3396" spans="1:30" x14ac:dyDescent="0.25">
      <c r="A3396" s="5" t="str">
        <f t="shared" si="53"/>
        <v>0075DC0705</v>
      </c>
      <c r="B3396" s="23" t="s">
        <v>2119</v>
      </c>
      <c r="C3396" t="s">
        <v>242</v>
      </c>
      <c r="D3396" t="s">
        <v>1350</v>
      </c>
      <c r="E3396" t="s">
        <v>1351</v>
      </c>
      <c r="F3396">
        <v>610527</v>
      </c>
      <c r="G3396">
        <v>1</v>
      </c>
      <c r="H3396" t="s">
        <v>1352</v>
      </c>
      <c r="I3396" t="s">
        <v>20</v>
      </c>
      <c r="J3396" t="s">
        <v>39</v>
      </c>
      <c r="K3396" t="s">
        <v>40</v>
      </c>
      <c r="L3396" t="s">
        <v>1353</v>
      </c>
      <c r="M3396" t="s">
        <v>18222</v>
      </c>
      <c r="N3396" t="s">
        <v>22</v>
      </c>
      <c r="O3396" t="s">
        <v>23</v>
      </c>
      <c r="P3396" t="s">
        <v>26</v>
      </c>
      <c r="Q3396" t="s">
        <v>27</v>
      </c>
      <c r="R3396" s="13">
        <v>20</v>
      </c>
      <c r="S3396" s="13">
        <v>2</v>
      </c>
      <c r="T3396" s="21">
        <v>0</v>
      </c>
      <c r="U3396" t="s">
        <v>2113</v>
      </c>
      <c r="W3396" t="str">
        <f>+IF(V3396="","",IF(MID(V3396,1,3)="ECE","UNICO",IF(V3396="FINES",CONCATENATE("R",IF(OR(C3396="16",C3396="21",C3396="22",C3396="23"),"16212223",IF(OR(C3396="15",C3396="17",C3396="24",C3396="25"),"15172425",C3396))),IF(V3396="CEBAS","UNICO",IF(VALUE(C3396)&lt;=11,"AMBA","INTERIOR")))))</f>
        <v/>
      </c>
      <c r="X3396" s="20" t="str">
        <f>+IF(V3396="","-",CONCATENATE(V3396,"_",W3396))</f>
        <v>-</v>
      </c>
      <c r="Y3396" s="59">
        <v>0.31971857735985199</v>
      </c>
      <c r="Z3396" t="str">
        <f>+IFERROR(VLOOKUP(H3396,#REF!,2,FALSE),"-")</f>
        <v>-</v>
      </c>
      <c r="AA3396" t="s">
        <v>2394</v>
      </c>
      <c r="AB3396" t="str">
        <f>+IF(W3396="","-",IF(W3396="UNICO","CENSO","MUESTRA"))</f>
        <v>-</v>
      </c>
      <c r="AC3396" t="s">
        <v>2397</v>
      </c>
      <c r="AD3396" t="s">
        <v>134</v>
      </c>
    </row>
    <row r="3397" spans="1:30" x14ac:dyDescent="0.25">
      <c r="A3397" s="5" t="str">
        <f t="shared" si="53"/>
        <v>0066DC0703</v>
      </c>
      <c r="B3397" s="23" t="s">
        <v>2119</v>
      </c>
      <c r="C3397" t="s">
        <v>153</v>
      </c>
      <c r="D3397" t="s">
        <v>1052</v>
      </c>
      <c r="E3397" t="s">
        <v>1053</v>
      </c>
      <c r="F3397">
        <v>601449</v>
      </c>
      <c r="G3397">
        <v>2</v>
      </c>
      <c r="H3397" t="s">
        <v>1056</v>
      </c>
      <c r="I3397" t="s">
        <v>20</v>
      </c>
      <c r="J3397" t="s">
        <v>39</v>
      </c>
      <c r="K3397" t="s">
        <v>40</v>
      </c>
      <c r="L3397" t="s">
        <v>1055</v>
      </c>
      <c r="M3397" t="s">
        <v>18120</v>
      </c>
      <c r="N3397" t="s">
        <v>22</v>
      </c>
      <c r="O3397" t="s">
        <v>23</v>
      </c>
      <c r="P3397" t="s">
        <v>26</v>
      </c>
      <c r="Q3397" t="s">
        <v>27</v>
      </c>
      <c r="R3397" s="13">
        <v>20</v>
      </c>
      <c r="S3397" s="13">
        <v>2</v>
      </c>
      <c r="T3397" s="21">
        <v>0</v>
      </c>
      <c r="U3397" t="s">
        <v>2113</v>
      </c>
      <c r="W3397" t="str">
        <f>+IF(V3397="","",IF(MID(V3397,1,3)="ECE","UNICO",IF(V3397="FINES",CONCATENATE("R",IF(OR(C3397="16",C3397="21",C3397="22",C3397="23"),"16212223",IF(OR(C3397="15",C3397="17",C3397="24",C3397="25"),"15172425",C3397))),IF(V3397="CEBAS","UNICO",IF(VALUE(C3397)&lt;=11,"AMBA","INTERIOR")))))</f>
        <v/>
      </c>
      <c r="X3397" s="20" t="str">
        <f>+IF(V3397="","-",CONCATENATE(V3397,"_",W3397))</f>
        <v>-</v>
      </c>
      <c r="Y3397" s="59">
        <v>0.31974930982840688</v>
      </c>
      <c r="Z3397" t="str">
        <f>+IFERROR(VLOOKUP(H3397,#REF!,2,FALSE),"-")</f>
        <v>-</v>
      </c>
      <c r="AA3397" t="s">
        <v>2394</v>
      </c>
      <c r="AB3397" t="str">
        <f>+IF(W3397="","-",IF(W3397="UNICO","CENSO","MUESTRA"))</f>
        <v>-</v>
      </c>
      <c r="AC3397" t="s">
        <v>2397</v>
      </c>
      <c r="AD3397" t="s">
        <v>134</v>
      </c>
    </row>
    <row r="3398" spans="1:30" x14ac:dyDescent="0.25">
      <c r="A3398" s="5" t="str">
        <f t="shared" si="53"/>
        <v>0031DC0701</v>
      </c>
      <c r="B3398" s="23" t="s">
        <v>2119</v>
      </c>
      <c r="C3398" t="s">
        <v>158</v>
      </c>
      <c r="D3398" t="s">
        <v>576</v>
      </c>
      <c r="E3398" t="s">
        <v>577</v>
      </c>
      <c r="F3398">
        <v>601606</v>
      </c>
      <c r="G3398">
        <v>0</v>
      </c>
      <c r="H3398" t="s">
        <v>578</v>
      </c>
      <c r="I3398" t="s">
        <v>20</v>
      </c>
      <c r="J3398" t="s">
        <v>39</v>
      </c>
      <c r="K3398" t="s">
        <v>21</v>
      </c>
      <c r="M3398" t="s">
        <v>18223</v>
      </c>
      <c r="N3398" t="s">
        <v>22</v>
      </c>
      <c r="O3398" t="s">
        <v>23</v>
      </c>
      <c r="P3398" t="s">
        <v>26</v>
      </c>
      <c r="Q3398" t="s">
        <v>27</v>
      </c>
      <c r="R3398" s="13">
        <v>10</v>
      </c>
      <c r="S3398" s="13">
        <v>1</v>
      </c>
      <c r="T3398" s="21">
        <v>0</v>
      </c>
      <c r="U3398" t="s">
        <v>2113</v>
      </c>
      <c r="W3398" t="str">
        <f>+IF(V3398="","",IF(MID(V3398,1,3)="ECE","UNICO",IF(V3398="FINES",CONCATENATE("R",IF(OR(C3398="16",C3398="21",C3398="22",C3398="23"),"16212223",IF(OR(C3398="15",C3398="17",C3398="24",C3398="25"),"15172425",C3398))),IF(V3398="CEBAS","UNICO",IF(VALUE(C3398)&lt;=11,"AMBA","INTERIOR")))))</f>
        <v/>
      </c>
      <c r="X3398" s="20" t="str">
        <f>+IF(V3398="","-",CONCATENATE(V3398,"_",W3398))</f>
        <v>-</v>
      </c>
      <c r="Y3398" s="59">
        <v>0.31975602378716339</v>
      </c>
      <c r="Z3398" t="str">
        <f>+IFERROR(VLOOKUP(H3398,#REF!,2,FALSE),"-")</f>
        <v>-</v>
      </c>
      <c r="AA3398" t="s">
        <v>2393</v>
      </c>
      <c r="AB3398" t="str">
        <f>+IF(W3398="","-",IF(W3398="UNICO","CENSO","MUESTRA"))</f>
        <v>-</v>
      </c>
      <c r="AC3398" t="s">
        <v>2397</v>
      </c>
      <c r="AD3398" t="s">
        <v>134</v>
      </c>
    </row>
    <row r="3399" spans="1:30" x14ac:dyDescent="0.25">
      <c r="A3399" s="5" t="str">
        <f t="shared" si="53"/>
        <v>0059DC0703</v>
      </c>
      <c r="B3399" s="23" t="s">
        <v>2119</v>
      </c>
      <c r="C3399" t="s">
        <v>83</v>
      </c>
      <c r="D3399" t="s">
        <v>935</v>
      </c>
      <c r="E3399" t="s">
        <v>936</v>
      </c>
      <c r="F3399">
        <v>609753</v>
      </c>
      <c r="G3399">
        <v>1</v>
      </c>
      <c r="H3399" t="s">
        <v>938</v>
      </c>
      <c r="I3399" t="s">
        <v>20</v>
      </c>
      <c r="J3399" t="s">
        <v>39</v>
      </c>
      <c r="K3399" t="s">
        <v>40</v>
      </c>
      <c r="L3399" t="s">
        <v>939</v>
      </c>
      <c r="M3399" t="s">
        <v>18120</v>
      </c>
      <c r="N3399" t="s">
        <v>22</v>
      </c>
      <c r="O3399" t="s">
        <v>23</v>
      </c>
      <c r="P3399" t="s">
        <v>26</v>
      </c>
      <c r="Q3399" t="s">
        <v>27</v>
      </c>
      <c r="R3399" s="13">
        <v>28</v>
      </c>
      <c r="S3399" s="13">
        <v>2</v>
      </c>
      <c r="T3399" s="21">
        <v>0</v>
      </c>
      <c r="U3399" t="s">
        <v>2113</v>
      </c>
      <c r="W3399" t="str">
        <f>+IF(V3399="","",IF(MID(V3399,1,3)="ECE","UNICO",IF(V3399="FINES",CONCATENATE("R",IF(OR(C3399="16",C3399="21",C3399="22",C3399="23"),"16212223",IF(OR(C3399="15",C3399="17",C3399="24",C3399="25"),"15172425",C3399))),IF(V3399="CEBAS","UNICO",IF(VALUE(C3399)&lt;=11,"AMBA","INTERIOR")))))</f>
        <v/>
      </c>
      <c r="X3399" s="20" t="str">
        <f>+IF(V3399="","-",CONCATENATE(V3399,"_",W3399))</f>
        <v>-</v>
      </c>
      <c r="Y3399" s="59">
        <v>0.32000582547564249</v>
      </c>
      <c r="Z3399" t="str">
        <f>+IFERROR(VLOOKUP(H3399,#REF!,2,FALSE),"-")</f>
        <v>-</v>
      </c>
      <c r="AA3399" t="s">
        <v>2394</v>
      </c>
      <c r="AB3399" t="str">
        <f>+IF(W3399="","-",IF(W3399="UNICO","CENSO","MUESTRA"))</f>
        <v>-</v>
      </c>
      <c r="AC3399" t="s">
        <v>2398</v>
      </c>
      <c r="AD3399" t="s">
        <v>134</v>
      </c>
    </row>
    <row r="3400" spans="1:30" x14ac:dyDescent="0.25">
      <c r="A3400" s="5" t="str">
        <f t="shared" si="53"/>
        <v>0012DC0704</v>
      </c>
      <c r="B3400" s="23" t="s">
        <v>2119</v>
      </c>
      <c r="C3400" t="s">
        <v>157</v>
      </c>
      <c r="D3400" t="s">
        <v>396</v>
      </c>
      <c r="E3400" t="s">
        <v>398</v>
      </c>
      <c r="F3400">
        <v>600785</v>
      </c>
      <c r="G3400">
        <v>1</v>
      </c>
      <c r="H3400" t="s">
        <v>401</v>
      </c>
      <c r="I3400" t="s">
        <v>20</v>
      </c>
      <c r="J3400" t="s">
        <v>39</v>
      </c>
      <c r="K3400" t="s">
        <v>40</v>
      </c>
      <c r="L3400" t="s">
        <v>402</v>
      </c>
      <c r="M3400" t="s">
        <v>18109</v>
      </c>
      <c r="N3400" t="s">
        <v>22</v>
      </c>
      <c r="O3400" t="s">
        <v>23</v>
      </c>
      <c r="P3400" t="s">
        <v>26</v>
      </c>
      <c r="Q3400" t="s">
        <v>27</v>
      </c>
      <c r="R3400" s="13">
        <v>56</v>
      </c>
      <c r="S3400" s="13">
        <v>3</v>
      </c>
      <c r="T3400" s="21">
        <v>0</v>
      </c>
      <c r="U3400" t="s">
        <v>2113</v>
      </c>
      <c r="W3400" t="str">
        <f>+IF(V3400="","",IF(MID(V3400,1,3)="ECE","UNICO",IF(V3400="FINES",CONCATENATE("R",IF(OR(C3400="16",C3400="21",C3400="22",C3400="23"),"16212223",IF(OR(C3400="15",C3400="17",C3400="24",C3400="25"),"15172425",C3400))),IF(V3400="CEBAS","UNICO",IF(VALUE(C3400)&lt;=11,"AMBA","INTERIOR")))))</f>
        <v/>
      </c>
      <c r="X3400" s="20" t="str">
        <f>+IF(V3400="","-",CONCATENATE(V3400,"_",W3400))</f>
        <v>-</v>
      </c>
      <c r="Y3400" s="59">
        <v>0.32144789518536748</v>
      </c>
      <c r="Z3400" t="str">
        <f>+IFERROR(VLOOKUP(H3400,#REF!,2,FALSE),"-")</f>
        <v>-</v>
      </c>
      <c r="AA3400" t="s">
        <v>2394</v>
      </c>
      <c r="AB3400" t="str">
        <f>+IF(W3400="","-",IF(W3400="UNICO","CENSO","MUESTRA"))</f>
        <v>-</v>
      </c>
      <c r="AC3400" t="s">
        <v>2397</v>
      </c>
      <c r="AD3400" t="s">
        <v>134</v>
      </c>
    </row>
    <row r="3401" spans="1:30" x14ac:dyDescent="0.25">
      <c r="A3401" s="5" t="str">
        <f t="shared" si="53"/>
        <v>0049DC0702</v>
      </c>
      <c r="B3401" s="23" t="s">
        <v>2119</v>
      </c>
      <c r="C3401" t="s">
        <v>156</v>
      </c>
      <c r="D3401" t="s">
        <v>299</v>
      </c>
      <c r="E3401" t="s">
        <v>833</v>
      </c>
      <c r="F3401">
        <v>607698</v>
      </c>
      <c r="G3401">
        <v>0</v>
      </c>
      <c r="H3401" t="s">
        <v>834</v>
      </c>
      <c r="I3401" t="s">
        <v>20</v>
      </c>
      <c r="J3401" t="s">
        <v>39</v>
      </c>
      <c r="K3401" t="s">
        <v>21</v>
      </c>
      <c r="M3401" t="s">
        <v>18130</v>
      </c>
      <c r="N3401" t="s">
        <v>22</v>
      </c>
      <c r="O3401" t="s">
        <v>23</v>
      </c>
      <c r="P3401" t="s">
        <v>26</v>
      </c>
      <c r="Q3401" t="s">
        <v>27</v>
      </c>
      <c r="R3401" s="13">
        <v>31</v>
      </c>
      <c r="S3401" s="13">
        <v>2</v>
      </c>
      <c r="T3401" s="21">
        <v>0</v>
      </c>
      <c r="U3401" t="s">
        <v>2113</v>
      </c>
      <c r="W3401" t="str">
        <f>+IF(V3401="","",IF(MID(V3401,1,3)="ECE","UNICO",IF(V3401="FINES",CONCATENATE("R",IF(OR(C3401="16",C3401="21",C3401="22",C3401="23"),"16212223",IF(OR(C3401="15",C3401="17",C3401="24",C3401="25"),"15172425",C3401))),IF(V3401="CEBAS","UNICO",IF(VALUE(C3401)&lt;=11,"AMBA","INTERIOR")))))</f>
        <v/>
      </c>
      <c r="X3401" s="20" t="str">
        <f>+IF(V3401="","-",CONCATENATE(V3401,"_",W3401))</f>
        <v>-</v>
      </c>
      <c r="Y3401" s="59">
        <v>0.32186883687973022</v>
      </c>
      <c r="Z3401" t="str">
        <f>+IFERROR(VLOOKUP(H3401,#REF!,2,FALSE),"-")</f>
        <v>-</v>
      </c>
      <c r="AA3401" t="s">
        <v>2394</v>
      </c>
      <c r="AB3401" t="str">
        <f>+IF(W3401="","-",IF(W3401="UNICO","CENSO","MUESTRA"))</f>
        <v>-</v>
      </c>
      <c r="AC3401" t="s">
        <v>2398</v>
      </c>
      <c r="AD3401" t="s">
        <v>134</v>
      </c>
    </row>
    <row r="3402" spans="1:30" x14ac:dyDescent="0.25">
      <c r="A3402" s="5" t="str">
        <f t="shared" si="53"/>
        <v>0053DC0707</v>
      </c>
      <c r="B3402" s="23" t="s">
        <v>2119</v>
      </c>
      <c r="C3402" t="s">
        <v>83</v>
      </c>
      <c r="D3402" t="s">
        <v>856</v>
      </c>
      <c r="E3402" t="s">
        <v>857</v>
      </c>
      <c r="F3402">
        <v>604293</v>
      </c>
      <c r="G3402">
        <v>6</v>
      </c>
      <c r="H3402" t="s">
        <v>863</v>
      </c>
      <c r="I3402" t="s">
        <v>20</v>
      </c>
      <c r="J3402" t="s">
        <v>39</v>
      </c>
      <c r="K3402" t="s">
        <v>40</v>
      </c>
      <c r="L3402" t="s">
        <v>859</v>
      </c>
      <c r="M3402" t="s">
        <v>18224</v>
      </c>
      <c r="N3402" t="s">
        <v>22</v>
      </c>
      <c r="O3402" t="s">
        <v>23</v>
      </c>
      <c r="P3402" t="s">
        <v>26</v>
      </c>
      <c r="Q3402" t="s">
        <v>27</v>
      </c>
      <c r="R3402" s="13">
        <v>7</v>
      </c>
      <c r="S3402" s="13">
        <v>1</v>
      </c>
      <c r="T3402" s="21">
        <v>0</v>
      </c>
      <c r="U3402" t="s">
        <v>2113</v>
      </c>
      <c r="W3402" t="str">
        <f>+IF(V3402="","",IF(MID(V3402,1,3)="ECE","UNICO",IF(V3402="FINES",CONCATENATE("R",IF(OR(C3402="16",C3402="21",C3402="22",C3402="23"),"16212223",IF(OR(C3402="15",C3402="17",C3402="24",C3402="25"),"15172425",C3402))),IF(V3402="CEBAS","UNICO",IF(VALUE(C3402)&lt;=11,"AMBA","INTERIOR")))))</f>
        <v/>
      </c>
      <c r="X3402" s="20" t="str">
        <f>+IF(V3402="","-",CONCATENATE(V3402,"_",W3402))</f>
        <v>-</v>
      </c>
      <c r="Y3402" s="59">
        <v>0.32236656887190679</v>
      </c>
      <c r="Z3402" t="str">
        <f>+IFERROR(VLOOKUP(H3402,#REF!,2,FALSE),"-")</f>
        <v>-</v>
      </c>
      <c r="AA3402" t="s">
        <v>2394</v>
      </c>
      <c r="AB3402" t="str">
        <f>+IF(W3402="","-",IF(W3402="UNICO","CENSO","MUESTRA"))</f>
        <v>-</v>
      </c>
      <c r="AC3402" t="s">
        <v>2397</v>
      </c>
      <c r="AD3402" t="s">
        <v>134</v>
      </c>
    </row>
    <row r="3403" spans="1:30" x14ac:dyDescent="0.25">
      <c r="A3403" s="5" t="str">
        <f t="shared" si="53"/>
        <v>0074DC0701</v>
      </c>
      <c r="B3403" s="23" t="s">
        <v>2119</v>
      </c>
      <c r="C3403" t="s">
        <v>86</v>
      </c>
      <c r="D3403" t="s">
        <v>1346</v>
      </c>
      <c r="E3403" t="s">
        <v>1347</v>
      </c>
      <c r="F3403">
        <v>604452</v>
      </c>
      <c r="G3403">
        <v>0</v>
      </c>
      <c r="H3403" t="s">
        <v>1348</v>
      </c>
      <c r="I3403" t="s">
        <v>20</v>
      </c>
      <c r="J3403" t="s">
        <v>39</v>
      </c>
      <c r="K3403" t="s">
        <v>21</v>
      </c>
      <c r="M3403" t="s">
        <v>18146</v>
      </c>
      <c r="N3403" t="s">
        <v>22</v>
      </c>
      <c r="O3403" t="s">
        <v>23</v>
      </c>
      <c r="P3403" t="s">
        <v>26</v>
      </c>
      <c r="Q3403" t="s">
        <v>27</v>
      </c>
      <c r="R3403" s="13">
        <v>40</v>
      </c>
      <c r="S3403" s="13">
        <v>3</v>
      </c>
      <c r="T3403" s="21">
        <v>0</v>
      </c>
      <c r="U3403" t="s">
        <v>2113</v>
      </c>
      <c r="W3403" t="str">
        <f>+IF(V3403="","",IF(MID(V3403,1,3)="ECE","UNICO",IF(V3403="FINES",CONCATENATE("R",IF(OR(C3403="16",C3403="21",C3403="22",C3403="23"),"16212223",IF(OR(C3403="15",C3403="17",C3403="24",C3403="25"),"15172425",C3403))),IF(V3403="CEBAS","UNICO",IF(VALUE(C3403)&lt;=11,"AMBA","INTERIOR")))))</f>
        <v/>
      </c>
      <c r="X3403" s="20" t="str">
        <f>+IF(V3403="","-",CONCATENATE(V3403,"_",W3403))</f>
        <v>-</v>
      </c>
      <c r="Y3403" s="59">
        <v>0.32266129029763713</v>
      </c>
      <c r="Z3403" t="str">
        <f>+IFERROR(VLOOKUP(H3403,#REF!,2,FALSE),"-")</f>
        <v>-</v>
      </c>
      <c r="AA3403" t="s">
        <v>2394</v>
      </c>
      <c r="AB3403" t="str">
        <f>+IF(W3403="","-",IF(W3403="UNICO","CENSO","MUESTRA"))</f>
        <v>-</v>
      </c>
      <c r="AC3403" t="s">
        <v>2398</v>
      </c>
      <c r="AD3403" t="s">
        <v>134</v>
      </c>
    </row>
    <row r="3404" spans="1:30" x14ac:dyDescent="0.25">
      <c r="A3404" s="5" t="str">
        <f t="shared" si="53"/>
        <v>0108DC0707</v>
      </c>
      <c r="B3404" s="23" t="s">
        <v>2119</v>
      </c>
      <c r="C3404" t="s">
        <v>354</v>
      </c>
      <c r="D3404" t="s">
        <v>631</v>
      </c>
      <c r="E3404" t="s">
        <v>1763</v>
      </c>
      <c r="F3404">
        <v>600575</v>
      </c>
      <c r="G3404">
        <v>0</v>
      </c>
      <c r="H3404" t="s">
        <v>1769</v>
      </c>
      <c r="I3404" t="s">
        <v>20</v>
      </c>
      <c r="J3404" t="s">
        <v>39</v>
      </c>
      <c r="K3404" t="s">
        <v>21</v>
      </c>
      <c r="M3404" t="s">
        <v>18225</v>
      </c>
      <c r="N3404" t="s">
        <v>136</v>
      </c>
      <c r="O3404" t="s">
        <v>23</v>
      </c>
      <c r="P3404" t="s">
        <v>26</v>
      </c>
      <c r="Q3404" t="s">
        <v>27</v>
      </c>
      <c r="R3404" s="13">
        <v>4</v>
      </c>
      <c r="S3404" s="13">
        <v>2</v>
      </c>
      <c r="T3404" s="21">
        <v>0</v>
      </c>
      <c r="U3404" t="s">
        <v>2113</v>
      </c>
      <c r="W3404" t="str">
        <f>+IF(V3404="","",IF(MID(V3404,1,3)="ECE","UNICO",IF(V3404="FINES",CONCATENATE("R",IF(OR(C3404="16",C3404="21",C3404="22",C3404="23"),"16212223",IF(OR(C3404="15",C3404="17",C3404="24",C3404="25"),"15172425",C3404))),IF(V3404="CEBAS","UNICO",IF(VALUE(C3404)&lt;=11,"AMBA","INTERIOR")))))</f>
        <v/>
      </c>
      <c r="X3404" s="20" t="str">
        <f>+IF(V3404="","-",CONCATENATE(V3404,"_",W3404))</f>
        <v>-</v>
      </c>
      <c r="Y3404" s="59">
        <v>0.32299071287407588</v>
      </c>
      <c r="Z3404" t="str">
        <f>+IFERROR(VLOOKUP(H3404,#REF!,2,FALSE),"-")</f>
        <v>-</v>
      </c>
      <c r="AA3404" t="s">
        <v>2394</v>
      </c>
      <c r="AB3404" t="str">
        <f>+IF(W3404="","-",IF(W3404="UNICO","CENSO","MUESTRA"))</f>
        <v>-</v>
      </c>
      <c r="AC3404" t="s">
        <v>2397</v>
      </c>
      <c r="AD3404" t="s">
        <v>134</v>
      </c>
    </row>
    <row r="3405" spans="1:30" x14ac:dyDescent="0.25">
      <c r="A3405" s="5" t="str">
        <f t="shared" si="53"/>
        <v>4010DM4137</v>
      </c>
      <c r="B3405" s="23" t="s">
        <v>2119</v>
      </c>
      <c r="C3405" t="s">
        <v>88</v>
      </c>
      <c r="D3405" t="s">
        <v>371</v>
      </c>
      <c r="E3405" t="s">
        <v>373</v>
      </c>
      <c r="F3405">
        <v>611686</v>
      </c>
      <c r="G3405">
        <v>0</v>
      </c>
      <c r="H3405" t="s">
        <v>385</v>
      </c>
      <c r="I3405" t="s">
        <v>146</v>
      </c>
      <c r="J3405" t="s">
        <v>90</v>
      </c>
      <c r="K3405" t="s">
        <v>21</v>
      </c>
      <c r="M3405" t="s">
        <v>386</v>
      </c>
      <c r="N3405" t="s">
        <v>22</v>
      </c>
      <c r="O3405" t="s">
        <v>23</v>
      </c>
      <c r="P3405" t="s">
        <v>26</v>
      </c>
      <c r="Q3405" t="s">
        <v>92</v>
      </c>
      <c r="R3405" s="13">
        <v>43</v>
      </c>
      <c r="S3405" s="13">
        <v>3</v>
      </c>
      <c r="T3405" s="21">
        <v>0</v>
      </c>
      <c r="U3405" t="s">
        <v>2112</v>
      </c>
      <c r="W3405" t="str">
        <f>+IF(V3405="","",IF(MID(V3405,1,3)="ECE","UNICO",IF(V3405="FINES",CONCATENATE("R",IF(OR(C3405="16",C3405="21",C3405="22",C3405="23"),"16212223",IF(OR(C3405="15",C3405="17",C3405="24",C3405="25"),"15172425",C3405))),IF(V3405="CEBAS","UNICO",IF(VALUE(C3405)&lt;=11,"AMBA","INTERIOR")))))</f>
        <v/>
      </c>
      <c r="X3405" s="20" t="str">
        <f>+IF(V3405="","-",CONCATENATE(V3405,"_",W3405))</f>
        <v>-</v>
      </c>
      <c r="Y3405" s="59">
        <v>0.32321928772661418</v>
      </c>
      <c r="Z3405" t="str">
        <f>+IFERROR(VLOOKUP(H3405,#REF!,2,FALSE),"-")</f>
        <v>-</v>
      </c>
      <c r="AA3405" t="s">
        <v>2394</v>
      </c>
      <c r="AB3405" t="str">
        <f>+IF(W3405="","-",IF(W3405="UNICO","CENSO","MUESTRA"))</f>
        <v>-</v>
      </c>
      <c r="AC3405" t="s">
        <v>2397</v>
      </c>
      <c r="AD3405" t="s">
        <v>134</v>
      </c>
    </row>
    <row r="3406" spans="1:30" x14ac:dyDescent="0.25">
      <c r="A3406" s="5" t="str">
        <f t="shared" si="53"/>
        <v>3043DM6366</v>
      </c>
      <c r="B3406" s="23" t="s">
        <v>2119</v>
      </c>
      <c r="C3406" t="s">
        <v>161</v>
      </c>
      <c r="D3406" t="s">
        <v>677</v>
      </c>
      <c r="E3406" t="s">
        <v>678</v>
      </c>
      <c r="F3406">
        <v>614840</v>
      </c>
      <c r="G3406">
        <v>0</v>
      </c>
      <c r="H3406" t="s">
        <v>745</v>
      </c>
      <c r="I3406" t="s">
        <v>144</v>
      </c>
      <c r="J3406" t="s">
        <v>90</v>
      </c>
      <c r="K3406" t="s">
        <v>21</v>
      </c>
      <c r="M3406" t="s">
        <v>18226</v>
      </c>
      <c r="N3406" t="s">
        <v>22</v>
      </c>
      <c r="O3406" t="s">
        <v>23</v>
      </c>
      <c r="P3406" t="s">
        <v>26</v>
      </c>
      <c r="Q3406" t="s">
        <v>92</v>
      </c>
      <c r="R3406" s="13">
        <v>28</v>
      </c>
      <c r="S3406" s="13">
        <v>2</v>
      </c>
      <c r="T3406" s="21">
        <v>0</v>
      </c>
      <c r="U3406" t="s">
        <v>2112</v>
      </c>
      <c r="W3406" t="str">
        <f>+IF(V3406="","",IF(MID(V3406,1,3)="ECE","UNICO",IF(V3406="FINES",CONCATENATE("R",IF(OR(C3406="16",C3406="21",C3406="22",C3406="23"),"16212223",IF(OR(C3406="15",C3406="17",C3406="24",C3406="25"),"15172425",C3406))),IF(V3406="CEBAS","UNICO",IF(VALUE(C3406)&lt;=11,"AMBA","INTERIOR")))))</f>
        <v/>
      </c>
      <c r="X3406" s="20" t="str">
        <f>+IF(V3406="","-",CONCATENATE(V3406,"_",W3406))</f>
        <v>-</v>
      </c>
      <c r="Y3406" s="59">
        <v>0.32366786131987701</v>
      </c>
      <c r="Z3406" t="str">
        <f>+IFERROR(VLOOKUP(H3406,#REF!,2,FALSE),"-")</f>
        <v>-</v>
      </c>
      <c r="AA3406" t="s">
        <v>2394</v>
      </c>
      <c r="AB3406" t="str">
        <f>+IF(W3406="","-",IF(W3406="UNICO","CENSO","MUESTRA"))</f>
        <v>-</v>
      </c>
      <c r="AC3406" t="s">
        <v>2398</v>
      </c>
      <c r="AD3406" t="s">
        <v>134</v>
      </c>
    </row>
    <row r="3407" spans="1:30" x14ac:dyDescent="0.25">
      <c r="A3407" s="5" t="str">
        <f t="shared" si="53"/>
        <v>0062DC0716</v>
      </c>
      <c r="B3407" s="23" t="s">
        <v>2119</v>
      </c>
      <c r="C3407" t="s">
        <v>246</v>
      </c>
      <c r="D3407" t="s">
        <v>958</v>
      </c>
      <c r="E3407" t="s">
        <v>959</v>
      </c>
      <c r="F3407">
        <v>602444</v>
      </c>
      <c r="G3407">
        <v>1</v>
      </c>
      <c r="H3407" t="s">
        <v>968</v>
      </c>
      <c r="I3407" t="s">
        <v>20</v>
      </c>
      <c r="J3407" t="s">
        <v>39</v>
      </c>
      <c r="K3407" t="s">
        <v>40</v>
      </c>
      <c r="L3407" t="s">
        <v>969</v>
      </c>
      <c r="M3407" t="s">
        <v>18227</v>
      </c>
      <c r="N3407" t="s">
        <v>22</v>
      </c>
      <c r="O3407" t="s">
        <v>23</v>
      </c>
      <c r="P3407" t="s">
        <v>26</v>
      </c>
      <c r="Q3407" t="s">
        <v>27</v>
      </c>
      <c r="R3407" s="13">
        <v>15</v>
      </c>
      <c r="S3407" s="13">
        <v>1</v>
      </c>
      <c r="T3407" s="21">
        <v>0</v>
      </c>
      <c r="U3407" t="s">
        <v>2113</v>
      </c>
      <c r="W3407" t="str">
        <f>+IF(V3407="","",IF(MID(V3407,1,3)="ECE","UNICO",IF(V3407="FINES",CONCATENATE("R",IF(OR(C3407="16",C3407="21",C3407="22",C3407="23"),"16212223",IF(OR(C3407="15",C3407="17",C3407="24",C3407="25"),"15172425",C3407))),IF(V3407="CEBAS","UNICO",IF(VALUE(C3407)&lt;=11,"AMBA","INTERIOR")))))</f>
        <v/>
      </c>
      <c r="X3407" s="20" t="str">
        <f>+IF(V3407="","-",CONCATENATE(V3407,"_",W3407))</f>
        <v>-</v>
      </c>
      <c r="Y3407" s="59">
        <v>0.3240451593148081</v>
      </c>
      <c r="Z3407" t="str">
        <f>+IFERROR(VLOOKUP(H3407,#REF!,2,FALSE),"-")</f>
        <v>-</v>
      </c>
      <c r="AA3407" t="s">
        <v>2393</v>
      </c>
      <c r="AB3407" t="str">
        <f>+IF(W3407="","-",IF(W3407="UNICO","CENSO","MUESTRA"))</f>
        <v>-</v>
      </c>
      <c r="AC3407" t="s">
        <v>2398</v>
      </c>
      <c r="AD3407" t="s">
        <v>134</v>
      </c>
    </row>
    <row r="3408" spans="1:30" x14ac:dyDescent="0.25">
      <c r="A3408" s="5" t="str">
        <f t="shared" si="53"/>
        <v>0043DC0716</v>
      </c>
      <c r="B3408" s="23" t="s">
        <v>2119</v>
      </c>
      <c r="C3408" t="s">
        <v>161</v>
      </c>
      <c r="D3408" t="s">
        <v>677</v>
      </c>
      <c r="E3408" t="s">
        <v>678</v>
      </c>
      <c r="F3408">
        <v>603165</v>
      </c>
      <c r="G3408">
        <v>1</v>
      </c>
      <c r="H3408" t="s">
        <v>695</v>
      </c>
      <c r="I3408" t="s">
        <v>20</v>
      </c>
      <c r="J3408" t="s">
        <v>39</v>
      </c>
      <c r="K3408" t="s">
        <v>40</v>
      </c>
      <c r="L3408" t="s">
        <v>696</v>
      </c>
      <c r="M3408" t="s">
        <v>18127</v>
      </c>
      <c r="N3408" t="s">
        <v>22</v>
      </c>
      <c r="O3408" t="s">
        <v>23</v>
      </c>
      <c r="P3408" t="s">
        <v>26</v>
      </c>
      <c r="Q3408" t="s">
        <v>27</v>
      </c>
      <c r="R3408" s="13">
        <v>48</v>
      </c>
      <c r="S3408" s="13">
        <v>3</v>
      </c>
      <c r="T3408" s="21">
        <v>0</v>
      </c>
      <c r="U3408" t="s">
        <v>2113</v>
      </c>
      <c r="W3408" t="str">
        <f>+IF(V3408="","",IF(MID(V3408,1,3)="ECE","UNICO",IF(V3408="FINES",CONCATENATE("R",IF(OR(C3408="16",C3408="21",C3408="22",C3408="23"),"16212223",IF(OR(C3408="15",C3408="17",C3408="24",C3408="25"),"15172425",C3408))),IF(V3408="CEBAS","UNICO",IF(VALUE(C3408)&lt;=11,"AMBA","INTERIOR")))))</f>
        <v/>
      </c>
      <c r="X3408" s="20" t="str">
        <f>+IF(V3408="","-",CONCATENATE(V3408,"_",W3408))</f>
        <v>-</v>
      </c>
      <c r="Y3408" s="59">
        <v>0.32414429830877411</v>
      </c>
      <c r="Z3408" t="str">
        <f>+IFERROR(VLOOKUP(H3408,#REF!,2,FALSE),"-")</f>
        <v>-</v>
      </c>
      <c r="AA3408" t="s">
        <v>2394</v>
      </c>
      <c r="AB3408" t="str">
        <f>+IF(W3408="","-",IF(W3408="UNICO","CENSO","MUESTRA"))</f>
        <v>-</v>
      </c>
      <c r="AC3408" t="s">
        <v>2397</v>
      </c>
      <c r="AD3408" t="s">
        <v>134</v>
      </c>
    </row>
    <row r="3409" spans="1:30" x14ac:dyDescent="0.25">
      <c r="A3409" s="5" t="str">
        <f t="shared" si="53"/>
        <v>0081DC0707</v>
      </c>
      <c r="B3409" s="23" t="s">
        <v>2119</v>
      </c>
      <c r="C3409" t="s">
        <v>153</v>
      </c>
      <c r="D3409" t="s">
        <v>1427</v>
      </c>
      <c r="E3409" t="s">
        <v>1428</v>
      </c>
      <c r="F3409">
        <v>601475</v>
      </c>
      <c r="G3409">
        <v>3</v>
      </c>
      <c r="H3409" t="s">
        <v>1432</v>
      </c>
      <c r="I3409" t="s">
        <v>20</v>
      </c>
      <c r="J3409" t="s">
        <v>39</v>
      </c>
      <c r="K3409" t="s">
        <v>40</v>
      </c>
      <c r="L3409" t="s">
        <v>1430</v>
      </c>
      <c r="M3409" t="s">
        <v>18122</v>
      </c>
      <c r="N3409" t="s">
        <v>22</v>
      </c>
      <c r="O3409" t="s">
        <v>23</v>
      </c>
      <c r="P3409" t="s">
        <v>26</v>
      </c>
      <c r="Q3409" t="s">
        <v>27</v>
      </c>
      <c r="R3409" s="13">
        <v>43</v>
      </c>
      <c r="S3409" s="13">
        <v>4</v>
      </c>
      <c r="T3409" s="21">
        <v>0</v>
      </c>
      <c r="U3409" t="s">
        <v>2113</v>
      </c>
      <c r="W3409" t="str">
        <f>+IF(V3409="","",IF(MID(V3409,1,3)="ECE","UNICO",IF(V3409="FINES",CONCATENATE("R",IF(OR(C3409="16",C3409="21",C3409="22",C3409="23"),"16212223",IF(OR(C3409="15",C3409="17",C3409="24",C3409="25"),"15172425",C3409))),IF(V3409="CEBAS","UNICO",IF(VALUE(C3409)&lt;=11,"AMBA","INTERIOR")))))</f>
        <v/>
      </c>
      <c r="X3409" s="20" t="str">
        <f>+IF(V3409="","-",CONCATENATE(V3409,"_",W3409))</f>
        <v>-</v>
      </c>
      <c r="Y3409" s="59">
        <v>0.32515610837274128</v>
      </c>
      <c r="Z3409" t="str">
        <f>+IFERROR(VLOOKUP(H3409,#REF!,2,FALSE),"-")</f>
        <v>-</v>
      </c>
      <c r="AA3409" t="s">
        <v>2394</v>
      </c>
      <c r="AB3409" t="str">
        <f>+IF(W3409="","-",IF(W3409="UNICO","CENSO","MUESTRA"))</f>
        <v>-</v>
      </c>
      <c r="AC3409" t="s">
        <v>2397</v>
      </c>
      <c r="AD3409" t="s">
        <v>134</v>
      </c>
    </row>
    <row r="3410" spans="1:30" x14ac:dyDescent="0.25">
      <c r="A3410" s="5" t="str">
        <f t="shared" si="53"/>
        <v>0008DC0715</v>
      </c>
      <c r="B3410" s="23" t="s">
        <v>2119</v>
      </c>
      <c r="C3410" t="s">
        <v>139</v>
      </c>
      <c r="D3410" t="s">
        <v>312</v>
      </c>
      <c r="E3410" t="s">
        <v>314</v>
      </c>
      <c r="F3410">
        <v>605440</v>
      </c>
      <c r="G3410">
        <v>3</v>
      </c>
      <c r="H3410" t="s">
        <v>327</v>
      </c>
      <c r="I3410" t="s">
        <v>20</v>
      </c>
      <c r="J3410" t="s">
        <v>39</v>
      </c>
      <c r="K3410" t="s">
        <v>40</v>
      </c>
      <c r="L3410" t="s">
        <v>322</v>
      </c>
      <c r="M3410" t="s">
        <v>18228</v>
      </c>
      <c r="N3410" t="s">
        <v>22</v>
      </c>
      <c r="O3410" t="s">
        <v>23</v>
      </c>
      <c r="P3410" t="s">
        <v>26</v>
      </c>
      <c r="Q3410" t="s">
        <v>27</v>
      </c>
      <c r="R3410" s="13">
        <v>35</v>
      </c>
      <c r="S3410" s="13">
        <v>3</v>
      </c>
      <c r="T3410" s="21">
        <v>0</v>
      </c>
      <c r="U3410" t="s">
        <v>2113</v>
      </c>
      <c r="W3410" t="str">
        <f>+IF(V3410="","",IF(MID(V3410,1,3)="ECE","UNICO",IF(V3410="FINES",CONCATENATE("R",IF(OR(C3410="16",C3410="21",C3410="22",C3410="23"),"16212223",IF(OR(C3410="15",C3410="17",C3410="24",C3410="25"),"15172425",C3410))),IF(V3410="CEBAS","UNICO",IF(VALUE(C3410)&lt;=11,"AMBA","INTERIOR")))))</f>
        <v/>
      </c>
      <c r="X3410" s="20" t="str">
        <f>+IF(V3410="","-",CONCATENATE(V3410,"_",W3410))</f>
        <v>-</v>
      </c>
      <c r="Y3410" s="59">
        <v>0.32580061845089259</v>
      </c>
      <c r="Z3410" t="str">
        <f>+IFERROR(VLOOKUP(H3410,#REF!,2,FALSE),"-")</f>
        <v>-</v>
      </c>
      <c r="AA3410" t="s">
        <v>2394</v>
      </c>
      <c r="AB3410" t="str">
        <f>+IF(W3410="","-",IF(W3410="UNICO","CENSO","MUESTRA"))</f>
        <v>-</v>
      </c>
      <c r="AC3410" t="s">
        <v>2398</v>
      </c>
      <c r="AD3410" t="s">
        <v>134</v>
      </c>
    </row>
    <row r="3411" spans="1:30" x14ac:dyDescent="0.25">
      <c r="A3411" s="5" t="str">
        <f t="shared" si="53"/>
        <v>0077DC0705</v>
      </c>
      <c r="B3411" s="23" t="s">
        <v>2119</v>
      </c>
      <c r="C3411" t="s">
        <v>157</v>
      </c>
      <c r="D3411" t="s">
        <v>387</v>
      </c>
      <c r="E3411" t="s">
        <v>1380</v>
      </c>
      <c r="F3411">
        <v>621714</v>
      </c>
      <c r="G3411">
        <v>0</v>
      </c>
      <c r="H3411" t="s">
        <v>1383</v>
      </c>
      <c r="I3411" t="s">
        <v>20</v>
      </c>
      <c r="J3411" t="s">
        <v>39</v>
      </c>
      <c r="K3411" t="s">
        <v>21</v>
      </c>
      <c r="M3411" t="s">
        <v>18031</v>
      </c>
      <c r="N3411" t="s">
        <v>22</v>
      </c>
      <c r="O3411" t="s">
        <v>23</v>
      </c>
      <c r="P3411" t="s">
        <v>26</v>
      </c>
      <c r="Q3411" t="s">
        <v>27</v>
      </c>
      <c r="R3411" s="13">
        <v>26</v>
      </c>
      <c r="S3411" s="13">
        <v>1</v>
      </c>
      <c r="T3411" s="21">
        <v>0</v>
      </c>
      <c r="U3411" t="s">
        <v>2113</v>
      </c>
      <c r="W3411" t="str">
        <f>+IF(V3411="","",IF(MID(V3411,1,3)="ECE","UNICO",IF(V3411="FINES",CONCATENATE("R",IF(OR(C3411="16",C3411="21",C3411="22",C3411="23"),"16212223",IF(OR(C3411="15",C3411="17",C3411="24",C3411="25"),"15172425",C3411))),IF(V3411="CEBAS","UNICO",IF(VALUE(C3411)&lt;=11,"AMBA","INTERIOR")))))</f>
        <v/>
      </c>
      <c r="X3411" s="20" t="str">
        <f>+IF(V3411="","-",CONCATENATE(V3411,"_",W3411))</f>
        <v>-</v>
      </c>
      <c r="Y3411" s="59">
        <v>0.32610108977869939</v>
      </c>
      <c r="Z3411" t="str">
        <f>+IFERROR(VLOOKUP(H3411,#REF!,2,FALSE),"-")</f>
        <v>-</v>
      </c>
      <c r="AA3411" t="s">
        <v>2394</v>
      </c>
      <c r="AB3411" t="str">
        <f>+IF(W3411="","-",IF(W3411="UNICO","CENSO","MUESTRA"))</f>
        <v>-</v>
      </c>
      <c r="AC3411" t="s">
        <v>2398</v>
      </c>
      <c r="AD3411" t="s">
        <v>134</v>
      </c>
    </row>
    <row r="3412" spans="1:30" x14ac:dyDescent="0.25">
      <c r="A3412" s="5" t="str">
        <f t="shared" si="53"/>
        <v>0009DC0707</v>
      </c>
      <c r="B3412" s="23" t="s">
        <v>2119</v>
      </c>
      <c r="C3412" t="s">
        <v>242</v>
      </c>
      <c r="D3412" t="s">
        <v>359</v>
      </c>
      <c r="E3412" t="s">
        <v>361</v>
      </c>
      <c r="F3412">
        <v>606175</v>
      </c>
      <c r="G3412">
        <v>2</v>
      </c>
      <c r="H3412" t="s">
        <v>366</v>
      </c>
      <c r="I3412" t="s">
        <v>20</v>
      </c>
      <c r="J3412" t="s">
        <v>39</v>
      </c>
      <c r="K3412" t="s">
        <v>40</v>
      </c>
      <c r="L3412" t="s">
        <v>367</v>
      </c>
      <c r="M3412" t="s">
        <v>18139</v>
      </c>
      <c r="N3412" t="s">
        <v>22</v>
      </c>
      <c r="O3412" t="s">
        <v>23</v>
      </c>
      <c r="P3412" t="s">
        <v>26</v>
      </c>
      <c r="Q3412" t="s">
        <v>27</v>
      </c>
      <c r="R3412" s="13">
        <v>18</v>
      </c>
      <c r="S3412" s="13">
        <v>1</v>
      </c>
      <c r="T3412" s="21">
        <v>0</v>
      </c>
      <c r="U3412" t="s">
        <v>2113</v>
      </c>
      <c r="W3412" t="str">
        <f>+IF(V3412="","",IF(MID(V3412,1,3)="ECE","UNICO",IF(V3412="FINES",CONCATENATE("R",IF(OR(C3412="16",C3412="21",C3412="22",C3412="23"),"16212223",IF(OR(C3412="15",C3412="17",C3412="24",C3412="25"),"15172425",C3412))),IF(V3412="CEBAS","UNICO",IF(VALUE(C3412)&lt;=11,"AMBA","INTERIOR")))))</f>
        <v/>
      </c>
      <c r="X3412" s="20" t="str">
        <f>+IF(V3412="","-",CONCATENATE(V3412,"_",W3412))</f>
        <v>-</v>
      </c>
      <c r="Y3412" s="59">
        <v>0.32696859417734919</v>
      </c>
      <c r="Z3412" t="str">
        <f>+IFERROR(VLOOKUP(H3412,#REF!,2,FALSE),"-")</f>
        <v>-</v>
      </c>
      <c r="AA3412" t="s">
        <v>2394</v>
      </c>
      <c r="AB3412" t="str">
        <f>+IF(W3412="","-",IF(W3412="UNICO","CENSO","MUESTRA"))</f>
        <v>-</v>
      </c>
      <c r="AC3412" t="s">
        <v>2398</v>
      </c>
      <c r="AD3412" t="s">
        <v>134</v>
      </c>
    </row>
    <row r="3413" spans="1:30" x14ac:dyDescent="0.25">
      <c r="A3413" s="5" t="str">
        <f t="shared" si="53"/>
        <v>0106DC0707</v>
      </c>
      <c r="B3413" s="23" t="s">
        <v>2119</v>
      </c>
      <c r="C3413" t="s">
        <v>156</v>
      </c>
      <c r="D3413" t="s">
        <v>515</v>
      </c>
      <c r="E3413" t="s">
        <v>1743</v>
      </c>
      <c r="F3413">
        <v>622415</v>
      </c>
      <c r="G3413">
        <v>0</v>
      </c>
      <c r="H3413" t="s">
        <v>1750</v>
      </c>
      <c r="I3413" t="s">
        <v>20</v>
      </c>
      <c r="J3413" t="s">
        <v>39</v>
      </c>
      <c r="K3413" t="s">
        <v>21</v>
      </c>
      <c r="M3413" t="s">
        <v>18139</v>
      </c>
      <c r="N3413" t="s">
        <v>135</v>
      </c>
      <c r="O3413" t="s">
        <v>23</v>
      </c>
      <c r="P3413" t="s">
        <v>26</v>
      </c>
      <c r="Q3413" t="s">
        <v>27</v>
      </c>
      <c r="R3413" s="13">
        <v>10</v>
      </c>
      <c r="S3413" s="13">
        <v>1</v>
      </c>
      <c r="T3413" s="21">
        <v>0</v>
      </c>
      <c r="U3413" t="s">
        <v>2113</v>
      </c>
      <c r="W3413" t="str">
        <f>+IF(V3413="","",IF(MID(V3413,1,3)="ECE","UNICO",IF(V3413="FINES",CONCATENATE("R",IF(OR(C3413="16",C3413="21",C3413="22",C3413="23"),"16212223",IF(OR(C3413="15",C3413="17",C3413="24",C3413="25"),"15172425",C3413))),IF(V3413="CEBAS","UNICO",IF(VALUE(C3413)&lt;=11,"AMBA","INTERIOR")))))</f>
        <v/>
      </c>
      <c r="X3413" s="20" t="str">
        <f>+IF(V3413="","-",CONCATENATE(V3413,"_",W3413))</f>
        <v>-</v>
      </c>
      <c r="Y3413" s="59">
        <v>0.32704155700547349</v>
      </c>
      <c r="Z3413" t="str">
        <f>+IFERROR(VLOOKUP(H3413,#REF!,2,FALSE),"-")</f>
        <v>-</v>
      </c>
      <c r="AA3413" t="s">
        <v>2394</v>
      </c>
      <c r="AB3413" t="str">
        <f>+IF(W3413="","-",IF(W3413="UNICO","CENSO","MUESTRA"))</f>
        <v>-</v>
      </c>
      <c r="AC3413" t="s">
        <v>2398</v>
      </c>
      <c r="AD3413" t="s">
        <v>134</v>
      </c>
    </row>
    <row r="3414" spans="1:30" x14ac:dyDescent="0.25">
      <c r="A3414" s="5" t="str">
        <f t="shared" si="53"/>
        <v>0043DC0707</v>
      </c>
      <c r="B3414" s="23" t="s">
        <v>2119</v>
      </c>
      <c r="C3414" t="s">
        <v>161</v>
      </c>
      <c r="D3414" t="s">
        <v>677</v>
      </c>
      <c r="E3414" t="s">
        <v>678</v>
      </c>
      <c r="F3414">
        <v>611694</v>
      </c>
      <c r="G3414">
        <v>1</v>
      </c>
      <c r="H3414" t="s">
        <v>682</v>
      </c>
      <c r="I3414" t="s">
        <v>20</v>
      </c>
      <c r="J3414" t="s">
        <v>39</v>
      </c>
      <c r="K3414" t="s">
        <v>40</v>
      </c>
      <c r="L3414" t="s">
        <v>683</v>
      </c>
      <c r="M3414" t="s">
        <v>18229</v>
      </c>
      <c r="N3414" t="s">
        <v>22</v>
      </c>
      <c r="O3414" t="s">
        <v>23</v>
      </c>
      <c r="P3414" t="s">
        <v>26</v>
      </c>
      <c r="Q3414" t="s">
        <v>27</v>
      </c>
      <c r="R3414" s="13">
        <v>23</v>
      </c>
      <c r="S3414" s="13">
        <v>2</v>
      </c>
      <c r="T3414" s="21">
        <v>0</v>
      </c>
      <c r="U3414" t="s">
        <v>2113</v>
      </c>
      <c r="W3414" t="str">
        <f>+IF(V3414="","",IF(MID(V3414,1,3)="ECE","UNICO",IF(V3414="FINES",CONCATENATE("R",IF(OR(C3414="16",C3414="21",C3414="22",C3414="23"),"16212223",IF(OR(C3414="15",C3414="17",C3414="24",C3414="25"),"15172425",C3414))),IF(V3414="CEBAS","UNICO",IF(VALUE(C3414)&lt;=11,"AMBA","INTERIOR")))))</f>
        <v/>
      </c>
      <c r="X3414" s="20" t="str">
        <f>+IF(V3414="","-",CONCATENATE(V3414,"_",W3414))</f>
        <v>-</v>
      </c>
      <c r="Y3414" s="59">
        <v>0.3271576056354924</v>
      </c>
      <c r="Z3414" t="str">
        <f>+IFERROR(VLOOKUP(H3414,#REF!,2,FALSE),"-")</f>
        <v>-</v>
      </c>
      <c r="AA3414" t="s">
        <v>2394</v>
      </c>
      <c r="AB3414" t="str">
        <f>+IF(W3414="","-",IF(W3414="UNICO","CENSO","MUESTRA"))</f>
        <v>-</v>
      </c>
      <c r="AC3414" t="s">
        <v>2397</v>
      </c>
      <c r="AD3414" t="s">
        <v>134</v>
      </c>
    </row>
    <row r="3415" spans="1:30" x14ac:dyDescent="0.25">
      <c r="A3415" s="5" t="str">
        <f t="shared" si="53"/>
        <v>0086DC0707</v>
      </c>
      <c r="B3415" s="23" t="s">
        <v>2119</v>
      </c>
      <c r="C3415" t="s">
        <v>88</v>
      </c>
      <c r="D3415" t="s">
        <v>1520</v>
      </c>
      <c r="E3415" t="s">
        <v>1521</v>
      </c>
      <c r="F3415">
        <v>610868</v>
      </c>
      <c r="G3415">
        <v>3</v>
      </c>
      <c r="H3415" t="s">
        <v>1527</v>
      </c>
      <c r="I3415" t="s">
        <v>20</v>
      </c>
      <c r="J3415" t="s">
        <v>39</v>
      </c>
      <c r="K3415" t="s">
        <v>40</v>
      </c>
      <c r="L3415" t="s">
        <v>1524</v>
      </c>
      <c r="M3415" t="s">
        <v>18122</v>
      </c>
      <c r="N3415" t="s">
        <v>22</v>
      </c>
      <c r="O3415" t="s">
        <v>23</v>
      </c>
      <c r="P3415" t="s">
        <v>26</v>
      </c>
      <c r="Q3415" t="s">
        <v>27</v>
      </c>
      <c r="R3415" s="13">
        <v>15</v>
      </c>
      <c r="S3415" s="13">
        <v>1</v>
      </c>
      <c r="T3415" s="21">
        <v>0</v>
      </c>
      <c r="U3415" t="s">
        <v>2113</v>
      </c>
      <c r="W3415" t="str">
        <f>+IF(V3415="","",IF(MID(V3415,1,3)="ECE","UNICO",IF(V3415="FINES",CONCATENATE("R",IF(OR(C3415="16",C3415="21",C3415="22",C3415="23"),"16212223",IF(OR(C3415="15",C3415="17",C3415="24",C3415="25"),"15172425",C3415))),IF(V3415="CEBAS","UNICO",IF(VALUE(C3415)&lt;=11,"AMBA","INTERIOR")))))</f>
        <v/>
      </c>
      <c r="X3415" s="20" t="str">
        <f>+IF(V3415="","-",CONCATENATE(V3415,"_",W3415))</f>
        <v>-</v>
      </c>
      <c r="Y3415" s="59">
        <v>0.32963673356506562</v>
      </c>
      <c r="Z3415" t="str">
        <f>+IFERROR(VLOOKUP(H3415,#REF!,2,FALSE),"-")</f>
        <v>-</v>
      </c>
      <c r="AA3415" t="s">
        <v>2394</v>
      </c>
      <c r="AB3415" t="str">
        <f>+IF(W3415="","-",IF(W3415="UNICO","CENSO","MUESTRA"))</f>
        <v>-</v>
      </c>
      <c r="AC3415" t="s">
        <v>2397</v>
      </c>
      <c r="AD3415" t="s">
        <v>134</v>
      </c>
    </row>
    <row r="3416" spans="1:30" x14ac:dyDescent="0.25">
      <c r="A3416" s="5" t="str">
        <f t="shared" si="53"/>
        <v>0116DC0703</v>
      </c>
      <c r="B3416" s="23" t="s">
        <v>2119</v>
      </c>
      <c r="C3416" t="s">
        <v>158</v>
      </c>
      <c r="D3416" t="s">
        <v>162</v>
      </c>
      <c r="E3416" t="s">
        <v>1868</v>
      </c>
      <c r="F3416">
        <v>613902</v>
      </c>
      <c r="G3416">
        <v>1</v>
      </c>
      <c r="H3416" t="s">
        <v>1869</v>
      </c>
      <c r="I3416" t="s">
        <v>20</v>
      </c>
      <c r="J3416" t="s">
        <v>39</v>
      </c>
      <c r="K3416" t="s">
        <v>40</v>
      </c>
      <c r="L3416" t="s">
        <v>1870</v>
      </c>
      <c r="M3416" t="s">
        <v>18230</v>
      </c>
      <c r="N3416" t="s">
        <v>22</v>
      </c>
      <c r="O3416" t="s">
        <v>23</v>
      </c>
      <c r="P3416" t="s">
        <v>26</v>
      </c>
      <c r="Q3416" t="s">
        <v>27</v>
      </c>
      <c r="R3416" s="13">
        <v>32</v>
      </c>
      <c r="S3416" s="13">
        <v>2</v>
      </c>
      <c r="T3416" s="21">
        <v>0</v>
      </c>
      <c r="U3416" t="s">
        <v>2113</v>
      </c>
      <c r="W3416" t="str">
        <f>+IF(V3416="","",IF(MID(V3416,1,3)="ECE","UNICO",IF(V3416="FINES",CONCATENATE("R",IF(OR(C3416="16",C3416="21",C3416="22",C3416="23"),"16212223",IF(OR(C3416="15",C3416="17",C3416="24",C3416="25"),"15172425",C3416))),IF(V3416="CEBAS","UNICO",IF(VALUE(C3416)&lt;=11,"AMBA","INTERIOR")))))</f>
        <v/>
      </c>
      <c r="X3416" s="20" t="str">
        <f>+IF(V3416="","-",CONCATENATE(V3416,"_",W3416))</f>
        <v>-</v>
      </c>
      <c r="Y3416" s="59">
        <v>0.32966656215263129</v>
      </c>
      <c r="Z3416" t="str">
        <f>+IFERROR(VLOOKUP(H3416,#REF!,2,FALSE),"-")</f>
        <v>-</v>
      </c>
      <c r="AA3416" t="s">
        <v>2393</v>
      </c>
      <c r="AB3416" t="str">
        <f>+IF(W3416="","-",IF(W3416="UNICO","CENSO","MUESTRA"))</f>
        <v>-</v>
      </c>
      <c r="AC3416" t="s">
        <v>2398</v>
      </c>
      <c r="AD3416" t="s">
        <v>134</v>
      </c>
    </row>
    <row r="3417" spans="1:30" x14ac:dyDescent="0.25">
      <c r="A3417" s="5" t="str">
        <f t="shared" si="53"/>
        <v>4001DM2790</v>
      </c>
      <c r="B3417" s="23" t="s">
        <v>2119</v>
      </c>
      <c r="C3417" t="s">
        <v>19</v>
      </c>
      <c r="D3417" t="s">
        <v>17</v>
      </c>
      <c r="E3417" t="s">
        <v>18</v>
      </c>
      <c r="F3417">
        <v>611400</v>
      </c>
      <c r="G3417">
        <v>0</v>
      </c>
      <c r="H3417" t="s">
        <v>150</v>
      </c>
      <c r="I3417" t="s">
        <v>146</v>
      </c>
      <c r="J3417" t="s">
        <v>90</v>
      </c>
      <c r="K3417" t="s">
        <v>21</v>
      </c>
      <c r="M3417" t="s">
        <v>151</v>
      </c>
      <c r="N3417" t="s">
        <v>22</v>
      </c>
      <c r="O3417" t="s">
        <v>82</v>
      </c>
      <c r="P3417" t="s">
        <v>26</v>
      </c>
      <c r="Q3417" t="s">
        <v>92</v>
      </c>
      <c r="R3417" s="13">
        <v>57</v>
      </c>
      <c r="S3417" s="13">
        <v>3</v>
      </c>
      <c r="T3417" s="21">
        <v>0</v>
      </c>
      <c r="U3417" t="s">
        <v>2112</v>
      </c>
      <c r="W3417" t="str">
        <f>+IF(V3417="","",IF(MID(V3417,1,3)="ECE","UNICO",IF(V3417="FINES",CONCATENATE("R",IF(OR(C3417="16",C3417="21",C3417="22",C3417="23"),"16212223",IF(OR(C3417="15",C3417="17",C3417="24",C3417="25"),"15172425",C3417))),IF(V3417="CEBAS","UNICO",IF(VALUE(C3417)&lt;=11,"AMBA","INTERIOR")))))</f>
        <v/>
      </c>
      <c r="X3417" s="20" t="str">
        <f>+IF(V3417="","-",CONCATENATE(V3417,"_",W3417))</f>
        <v>-</v>
      </c>
      <c r="Y3417" s="59">
        <v>0.33002602391772801</v>
      </c>
      <c r="Z3417" t="str">
        <f>+IFERROR(VLOOKUP(H3417,#REF!,2,FALSE),"-")</f>
        <v>-</v>
      </c>
      <c r="AA3417" t="s">
        <v>2393</v>
      </c>
      <c r="AB3417" t="str">
        <f>+IF(W3417="","-",IF(W3417="UNICO","CENSO","MUESTRA"))</f>
        <v>-</v>
      </c>
      <c r="AC3417" t="s">
        <v>2398</v>
      </c>
      <c r="AD3417" t="s">
        <v>134</v>
      </c>
    </row>
    <row r="3418" spans="1:30" x14ac:dyDescent="0.25">
      <c r="A3418" s="5" t="str">
        <f t="shared" si="53"/>
        <v>0079DC0710</v>
      </c>
      <c r="B3418" s="23" t="s">
        <v>2119</v>
      </c>
      <c r="C3418" t="s">
        <v>141</v>
      </c>
      <c r="D3418" t="s">
        <v>1410</v>
      </c>
      <c r="E3418" t="s">
        <v>1411</v>
      </c>
      <c r="F3418">
        <v>618254</v>
      </c>
      <c r="G3418">
        <v>0</v>
      </c>
      <c r="H3418" t="s">
        <v>1419</v>
      </c>
      <c r="I3418" t="s">
        <v>20</v>
      </c>
      <c r="J3418" t="s">
        <v>39</v>
      </c>
      <c r="K3418" t="s">
        <v>21</v>
      </c>
      <c r="M3418" t="s">
        <v>18231</v>
      </c>
      <c r="N3418" t="s">
        <v>136</v>
      </c>
      <c r="O3418" t="s">
        <v>23</v>
      </c>
      <c r="P3418" t="s">
        <v>26</v>
      </c>
      <c r="Q3418" t="s">
        <v>27</v>
      </c>
      <c r="R3418" s="13">
        <v>10</v>
      </c>
      <c r="S3418" s="13">
        <v>1</v>
      </c>
      <c r="T3418" s="21">
        <v>0</v>
      </c>
      <c r="U3418" t="s">
        <v>2113</v>
      </c>
      <c r="W3418" t="str">
        <f>+IF(V3418="","",IF(MID(V3418,1,3)="ECE","UNICO",IF(V3418="FINES",CONCATENATE("R",IF(OR(C3418="16",C3418="21",C3418="22",C3418="23"),"16212223",IF(OR(C3418="15",C3418="17",C3418="24",C3418="25"),"15172425",C3418))),IF(V3418="CEBAS","UNICO",IF(VALUE(C3418)&lt;=11,"AMBA","INTERIOR")))))</f>
        <v/>
      </c>
      <c r="X3418" s="20" t="str">
        <f>+IF(V3418="","-",CONCATENATE(V3418,"_",W3418))</f>
        <v>-</v>
      </c>
      <c r="Y3418" s="59">
        <v>0.33026450789637041</v>
      </c>
      <c r="Z3418" t="str">
        <f>+IFERROR(VLOOKUP(H3418,#REF!,2,FALSE),"-")</f>
        <v>-</v>
      </c>
      <c r="AA3418" t="s">
        <v>2394</v>
      </c>
      <c r="AB3418" t="str">
        <f>+IF(W3418="","-",IF(W3418="UNICO","CENSO","MUESTRA"))</f>
        <v>-</v>
      </c>
      <c r="AC3418" t="s">
        <v>2398</v>
      </c>
      <c r="AD3418" t="s">
        <v>134</v>
      </c>
    </row>
    <row r="3419" spans="1:30" x14ac:dyDescent="0.25">
      <c r="A3419" s="5" t="str">
        <f t="shared" si="53"/>
        <v>0117DC0705</v>
      </c>
      <c r="B3419" s="23" t="s">
        <v>2119</v>
      </c>
      <c r="C3419" t="s">
        <v>140</v>
      </c>
      <c r="D3419" t="s">
        <v>85</v>
      </c>
      <c r="E3419" t="s">
        <v>1888</v>
      </c>
      <c r="F3419">
        <v>602948</v>
      </c>
      <c r="G3419">
        <v>1</v>
      </c>
      <c r="H3419" t="s">
        <v>1889</v>
      </c>
      <c r="I3419" t="s">
        <v>20</v>
      </c>
      <c r="J3419" t="s">
        <v>39</v>
      </c>
      <c r="K3419" t="s">
        <v>40</v>
      </c>
      <c r="L3419" t="s">
        <v>1890</v>
      </c>
      <c r="M3419" t="s">
        <v>18232</v>
      </c>
      <c r="N3419" t="s">
        <v>22</v>
      </c>
      <c r="O3419" t="s">
        <v>82</v>
      </c>
      <c r="P3419" t="s">
        <v>26</v>
      </c>
      <c r="Q3419" t="s">
        <v>27</v>
      </c>
      <c r="R3419" s="13">
        <v>19</v>
      </c>
      <c r="S3419" s="13">
        <v>1</v>
      </c>
      <c r="T3419" s="21">
        <v>0</v>
      </c>
      <c r="U3419" t="s">
        <v>2113</v>
      </c>
      <c r="W3419" t="str">
        <f>+IF(V3419="","",IF(MID(V3419,1,3)="ECE","UNICO",IF(V3419="FINES",CONCATENATE("R",IF(OR(C3419="16",C3419="21",C3419="22",C3419="23"),"16212223",IF(OR(C3419="15",C3419="17",C3419="24",C3419="25"),"15172425",C3419))),IF(V3419="CEBAS","UNICO",IF(VALUE(C3419)&lt;=11,"AMBA","INTERIOR")))))</f>
        <v/>
      </c>
      <c r="X3419" s="20" t="str">
        <f>+IF(V3419="","-",CONCATENATE(V3419,"_",W3419))</f>
        <v>-</v>
      </c>
      <c r="Y3419" s="59">
        <v>0.33106322821817902</v>
      </c>
      <c r="Z3419" t="str">
        <f>+IFERROR(VLOOKUP(H3419,#REF!,2,FALSE),"-")</f>
        <v>-</v>
      </c>
      <c r="AA3419" t="s">
        <v>2393</v>
      </c>
      <c r="AB3419" t="str">
        <f>+IF(W3419="","-",IF(W3419="UNICO","CENSO","MUESTRA"))</f>
        <v>-</v>
      </c>
      <c r="AC3419" t="s">
        <v>2397</v>
      </c>
      <c r="AD3419" t="s">
        <v>134</v>
      </c>
    </row>
    <row r="3420" spans="1:30" x14ac:dyDescent="0.25">
      <c r="A3420" s="5" t="str">
        <f t="shared" si="53"/>
        <v>0136DC0703</v>
      </c>
      <c r="B3420" s="23" t="s">
        <v>2119</v>
      </c>
      <c r="C3420" t="s">
        <v>1245</v>
      </c>
      <c r="D3420" t="s">
        <v>170</v>
      </c>
      <c r="E3420" t="s">
        <v>2094</v>
      </c>
      <c r="F3420">
        <v>605622</v>
      </c>
      <c r="G3420">
        <v>1</v>
      </c>
      <c r="H3420" t="s">
        <v>2095</v>
      </c>
      <c r="I3420" t="s">
        <v>20</v>
      </c>
      <c r="J3420" t="s">
        <v>39</v>
      </c>
      <c r="K3420" t="s">
        <v>40</v>
      </c>
      <c r="L3420" t="s">
        <v>2096</v>
      </c>
      <c r="M3420" t="s">
        <v>18120</v>
      </c>
      <c r="N3420" t="s">
        <v>22</v>
      </c>
      <c r="O3420" t="s">
        <v>23</v>
      </c>
      <c r="P3420" t="s">
        <v>26</v>
      </c>
      <c r="Q3420" t="s">
        <v>27</v>
      </c>
      <c r="R3420" s="13">
        <v>10</v>
      </c>
      <c r="S3420" s="13">
        <v>1</v>
      </c>
      <c r="T3420" s="21">
        <v>0</v>
      </c>
      <c r="U3420" t="s">
        <v>2113</v>
      </c>
      <c r="W3420" t="str">
        <f>+IF(V3420="","",IF(MID(V3420,1,3)="ECE","UNICO",IF(V3420="FINES",CONCATENATE("R",IF(OR(C3420="16",C3420="21",C3420="22",C3420="23"),"16212223",IF(OR(C3420="15",C3420="17",C3420="24",C3420="25"),"15172425",C3420))),IF(V3420="CEBAS","UNICO",IF(VALUE(C3420)&lt;=11,"AMBA","INTERIOR")))))</f>
        <v/>
      </c>
      <c r="X3420" s="20" t="str">
        <f>+IF(V3420="","-",CONCATENATE(V3420,"_",W3420))</f>
        <v>-</v>
      </c>
      <c r="Y3420" s="59">
        <v>0.33110592265923822</v>
      </c>
      <c r="Z3420" t="str">
        <f>+IFERROR(VLOOKUP(H3420,#REF!,2,FALSE),"-")</f>
        <v>-</v>
      </c>
      <c r="AA3420" t="s">
        <v>2393</v>
      </c>
      <c r="AB3420" t="str">
        <f>+IF(W3420="","-",IF(W3420="UNICO","CENSO","MUESTRA"))</f>
        <v>-</v>
      </c>
      <c r="AC3420" t="s">
        <v>2398</v>
      </c>
      <c r="AD3420" t="s">
        <v>134</v>
      </c>
    </row>
    <row r="3421" spans="1:30" x14ac:dyDescent="0.25">
      <c r="A3421" s="5" t="str">
        <f t="shared" si="53"/>
        <v>0054DC0702</v>
      </c>
      <c r="B3421" s="23" t="s">
        <v>2119</v>
      </c>
      <c r="C3421" t="s">
        <v>417</v>
      </c>
      <c r="D3421" t="s">
        <v>877</v>
      </c>
      <c r="E3421" t="s">
        <v>878</v>
      </c>
      <c r="F3421">
        <v>615703</v>
      </c>
      <c r="G3421">
        <v>0</v>
      </c>
      <c r="H3421" t="s">
        <v>879</v>
      </c>
      <c r="I3421" t="s">
        <v>20</v>
      </c>
      <c r="J3421" t="s">
        <v>39</v>
      </c>
      <c r="K3421" t="s">
        <v>21</v>
      </c>
      <c r="M3421" t="s">
        <v>18160</v>
      </c>
      <c r="N3421" t="s">
        <v>135</v>
      </c>
      <c r="O3421" t="s">
        <v>23</v>
      </c>
      <c r="P3421" t="s">
        <v>26</v>
      </c>
      <c r="Q3421" t="s">
        <v>27</v>
      </c>
      <c r="R3421" s="13">
        <v>7</v>
      </c>
      <c r="S3421" s="13">
        <v>1</v>
      </c>
      <c r="T3421" s="21">
        <v>0</v>
      </c>
      <c r="U3421" t="s">
        <v>2113</v>
      </c>
      <c r="W3421" t="str">
        <f>+IF(V3421="","",IF(MID(V3421,1,3)="ECE","UNICO",IF(V3421="FINES",CONCATENATE("R",IF(OR(C3421="16",C3421="21",C3421="22",C3421="23"),"16212223",IF(OR(C3421="15",C3421="17",C3421="24",C3421="25"),"15172425",C3421))),IF(V3421="CEBAS","UNICO",IF(VALUE(C3421)&lt;=11,"AMBA","INTERIOR")))))</f>
        <v/>
      </c>
      <c r="X3421" s="20" t="str">
        <f>+IF(V3421="","-",CONCATENATE(V3421,"_",W3421))</f>
        <v>-</v>
      </c>
      <c r="Y3421" s="59">
        <v>0.3316197544336319</v>
      </c>
      <c r="Z3421" t="str">
        <f>+IFERROR(VLOOKUP(H3421,#REF!,2,FALSE),"-")</f>
        <v>-</v>
      </c>
      <c r="AA3421" t="s">
        <v>2394</v>
      </c>
      <c r="AB3421" t="str">
        <f>+IF(W3421="","-",IF(W3421="UNICO","CENSO","MUESTRA"))</f>
        <v>-</v>
      </c>
      <c r="AC3421" t="s">
        <v>2397</v>
      </c>
      <c r="AD3421" t="s">
        <v>134</v>
      </c>
    </row>
    <row r="3422" spans="1:30" x14ac:dyDescent="0.25">
      <c r="A3422" s="5" t="str">
        <f t="shared" si="53"/>
        <v>0032DC0723</v>
      </c>
      <c r="B3422" s="23" t="s">
        <v>2119</v>
      </c>
      <c r="C3422" t="s">
        <v>584</v>
      </c>
      <c r="D3422" t="s">
        <v>582</v>
      </c>
      <c r="E3422" t="s">
        <v>583</v>
      </c>
      <c r="F3422">
        <v>608848</v>
      </c>
      <c r="G3422">
        <v>3</v>
      </c>
      <c r="H3422" t="s">
        <v>601</v>
      </c>
      <c r="I3422" t="s">
        <v>20</v>
      </c>
      <c r="J3422" t="s">
        <v>39</v>
      </c>
      <c r="K3422" t="s">
        <v>40</v>
      </c>
      <c r="L3422" t="s">
        <v>588</v>
      </c>
      <c r="M3422" t="s">
        <v>18233</v>
      </c>
      <c r="N3422" t="s">
        <v>22</v>
      </c>
      <c r="O3422" t="s">
        <v>23</v>
      </c>
      <c r="P3422" t="s">
        <v>26</v>
      </c>
      <c r="Q3422" t="s">
        <v>27</v>
      </c>
      <c r="R3422" s="13">
        <v>49</v>
      </c>
      <c r="S3422" s="13">
        <v>4</v>
      </c>
      <c r="T3422" s="21">
        <v>0</v>
      </c>
      <c r="U3422" t="s">
        <v>2113</v>
      </c>
      <c r="W3422" t="str">
        <f>+IF(V3422="","",IF(MID(V3422,1,3)="ECE","UNICO",IF(V3422="FINES",CONCATENATE("R",IF(OR(C3422="16",C3422="21",C3422="22",C3422="23"),"16212223",IF(OR(C3422="15",C3422="17",C3422="24",C3422="25"),"15172425",C3422))),IF(V3422="CEBAS","UNICO",IF(VALUE(C3422)&lt;=11,"AMBA","INTERIOR")))))</f>
        <v/>
      </c>
      <c r="X3422" s="20" t="str">
        <f>+IF(V3422="","-",CONCATENATE(V3422,"_",W3422))</f>
        <v>-</v>
      </c>
      <c r="Y3422" s="59">
        <v>0.33179300278425222</v>
      </c>
      <c r="Z3422" t="str">
        <f>+IFERROR(VLOOKUP(H3422,#REF!,2,FALSE),"-")</f>
        <v>-</v>
      </c>
      <c r="AA3422" t="s">
        <v>2393</v>
      </c>
      <c r="AB3422" t="str">
        <f>+IF(W3422="","-",IF(W3422="UNICO","CENSO","MUESTRA"))</f>
        <v>-</v>
      </c>
      <c r="AC3422" t="s">
        <v>2398</v>
      </c>
      <c r="AD3422" t="s">
        <v>134</v>
      </c>
    </row>
    <row r="3423" spans="1:30" x14ac:dyDescent="0.25">
      <c r="A3423" s="5" t="str">
        <f t="shared" si="53"/>
        <v>4004DE0066</v>
      </c>
      <c r="B3423" s="23" t="s">
        <v>2119</v>
      </c>
      <c r="C3423" t="s">
        <v>186</v>
      </c>
      <c r="D3423" t="s">
        <v>183</v>
      </c>
      <c r="E3423" t="s">
        <v>185</v>
      </c>
      <c r="F3423">
        <v>610852</v>
      </c>
      <c r="G3423">
        <v>0</v>
      </c>
      <c r="H3423" t="s">
        <v>240</v>
      </c>
      <c r="I3423" t="s">
        <v>146</v>
      </c>
      <c r="J3423" t="s">
        <v>74</v>
      </c>
      <c r="K3423" t="s">
        <v>21</v>
      </c>
      <c r="M3423" t="s">
        <v>241</v>
      </c>
      <c r="N3423" t="s">
        <v>22</v>
      </c>
      <c r="O3423" t="s">
        <v>23</v>
      </c>
      <c r="P3423" t="s">
        <v>26</v>
      </c>
      <c r="Q3423" t="s">
        <v>27</v>
      </c>
      <c r="R3423" s="13">
        <v>38</v>
      </c>
      <c r="S3423" s="13">
        <v>3</v>
      </c>
      <c r="T3423" s="21">
        <v>0</v>
      </c>
      <c r="U3423" t="s">
        <v>2112</v>
      </c>
      <c r="W3423" t="str">
        <f>+IF(V3423="","",IF(MID(V3423,1,3)="ECE","UNICO",IF(V3423="FINES",CONCATENATE("R",IF(OR(C3423="16",C3423="21",C3423="22",C3423="23"),"16212223",IF(OR(C3423="15",C3423="17",C3423="24",C3423="25"),"15172425",C3423))),IF(V3423="CEBAS","UNICO",IF(VALUE(C3423)&lt;=11,"AMBA","INTERIOR")))))</f>
        <v/>
      </c>
      <c r="X3423" s="20" t="str">
        <f>+IF(V3423="","-",CONCATENATE(V3423,"_",W3423))</f>
        <v>-</v>
      </c>
      <c r="Y3423" s="59">
        <v>0.33315074202176692</v>
      </c>
      <c r="Z3423" t="str">
        <f>+IFERROR(VLOOKUP(H3423,#REF!,2,FALSE),"-")</f>
        <v>-</v>
      </c>
      <c r="AA3423" t="s">
        <v>2393</v>
      </c>
      <c r="AB3423" t="str">
        <f>+IF(W3423="","-",IF(W3423="UNICO","CENSO","MUESTRA"))</f>
        <v>-</v>
      </c>
      <c r="AC3423" t="s">
        <v>2397</v>
      </c>
      <c r="AD3423" t="s">
        <v>134</v>
      </c>
    </row>
    <row r="3424" spans="1:30" x14ac:dyDescent="0.25">
      <c r="A3424" s="5" t="str">
        <f t="shared" si="53"/>
        <v>0030DC0708</v>
      </c>
      <c r="B3424" s="23" t="s">
        <v>2119</v>
      </c>
      <c r="C3424" t="s">
        <v>186</v>
      </c>
      <c r="D3424" t="s">
        <v>551</v>
      </c>
      <c r="E3424" t="s">
        <v>552</v>
      </c>
      <c r="F3424">
        <v>602617</v>
      </c>
      <c r="G3424">
        <v>3</v>
      </c>
      <c r="H3424" t="s">
        <v>557</v>
      </c>
      <c r="I3424" t="s">
        <v>20</v>
      </c>
      <c r="J3424" t="s">
        <v>39</v>
      </c>
      <c r="K3424" t="s">
        <v>40</v>
      </c>
      <c r="L3424" t="s">
        <v>558</v>
      </c>
      <c r="M3424" t="s">
        <v>18148</v>
      </c>
      <c r="N3424" t="s">
        <v>22</v>
      </c>
      <c r="O3424" t="s">
        <v>23</v>
      </c>
      <c r="P3424" t="s">
        <v>26</v>
      </c>
      <c r="Q3424" t="s">
        <v>27</v>
      </c>
      <c r="R3424" s="13">
        <v>16</v>
      </c>
      <c r="S3424" s="13">
        <v>3</v>
      </c>
      <c r="T3424" s="21">
        <v>0</v>
      </c>
      <c r="U3424" t="s">
        <v>2113</v>
      </c>
      <c r="W3424" t="str">
        <f>+IF(V3424="","",IF(MID(V3424,1,3)="ECE","UNICO",IF(V3424="FINES",CONCATENATE("R",IF(OR(C3424="16",C3424="21",C3424="22",C3424="23"),"16212223",IF(OR(C3424="15",C3424="17",C3424="24",C3424="25"),"15172425",C3424))),IF(V3424="CEBAS","UNICO",IF(VALUE(C3424)&lt;=11,"AMBA","INTERIOR")))))</f>
        <v/>
      </c>
      <c r="X3424" s="20" t="str">
        <f>+IF(V3424="","-",CONCATENATE(V3424,"_",W3424))</f>
        <v>-</v>
      </c>
      <c r="Y3424" s="59">
        <v>0.33389499698366443</v>
      </c>
      <c r="Z3424" t="str">
        <f>+IFERROR(VLOOKUP(H3424,#REF!,2,FALSE),"-")</f>
        <v>-</v>
      </c>
      <c r="AA3424" t="s">
        <v>2393</v>
      </c>
      <c r="AB3424" t="str">
        <f>+IF(W3424="","-",IF(W3424="UNICO","CENSO","MUESTRA"))</f>
        <v>-</v>
      </c>
      <c r="AC3424" t="s">
        <v>2398</v>
      </c>
      <c r="AD3424" t="s">
        <v>134</v>
      </c>
    </row>
    <row r="3425" spans="1:30" x14ac:dyDescent="0.25">
      <c r="A3425" s="5" t="str">
        <f t="shared" si="53"/>
        <v>0079DC0706</v>
      </c>
      <c r="B3425" s="23" t="s">
        <v>2119</v>
      </c>
      <c r="C3425" t="s">
        <v>141</v>
      </c>
      <c r="D3425" t="s">
        <v>1410</v>
      </c>
      <c r="E3425" t="s">
        <v>1411</v>
      </c>
      <c r="F3425">
        <v>607083</v>
      </c>
      <c r="G3425">
        <v>3</v>
      </c>
      <c r="H3425" t="s">
        <v>1416</v>
      </c>
      <c r="I3425" t="s">
        <v>20</v>
      </c>
      <c r="J3425" t="s">
        <v>39</v>
      </c>
      <c r="K3425" t="s">
        <v>40</v>
      </c>
      <c r="L3425" t="s">
        <v>1414</v>
      </c>
      <c r="M3425" t="s">
        <v>18140</v>
      </c>
      <c r="N3425" t="s">
        <v>22</v>
      </c>
      <c r="O3425" t="s">
        <v>23</v>
      </c>
      <c r="P3425" t="s">
        <v>26</v>
      </c>
      <c r="Q3425" t="s">
        <v>27</v>
      </c>
      <c r="R3425" s="13">
        <v>39</v>
      </c>
      <c r="S3425" s="13">
        <v>2</v>
      </c>
      <c r="T3425" s="21">
        <v>0</v>
      </c>
      <c r="U3425" t="s">
        <v>2113</v>
      </c>
      <c r="W3425" t="str">
        <f>+IF(V3425="","",IF(MID(V3425,1,3)="ECE","UNICO",IF(V3425="FINES",CONCATENATE("R",IF(OR(C3425="16",C3425="21",C3425="22",C3425="23"),"16212223",IF(OR(C3425="15",C3425="17",C3425="24",C3425="25"),"15172425",C3425))),IF(V3425="CEBAS","UNICO",IF(VALUE(C3425)&lt;=11,"AMBA","INTERIOR")))))</f>
        <v/>
      </c>
      <c r="X3425" s="20" t="str">
        <f>+IF(V3425="","-",CONCATENATE(V3425,"_",W3425))</f>
        <v>-</v>
      </c>
      <c r="Y3425" s="59">
        <v>0.33656429017291351</v>
      </c>
      <c r="Z3425" t="str">
        <f>+IFERROR(VLOOKUP(H3425,#REF!,2,FALSE),"-")</f>
        <v>-</v>
      </c>
      <c r="AA3425" t="s">
        <v>2394</v>
      </c>
      <c r="AB3425" t="str">
        <f>+IF(W3425="","-",IF(W3425="UNICO","CENSO","MUESTRA"))</f>
        <v>-</v>
      </c>
      <c r="AC3425" t="s">
        <v>2397</v>
      </c>
      <c r="AD3425" t="s">
        <v>134</v>
      </c>
    </row>
    <row r="3426" spans="1:30" x14ac:dyDescent="0.25">
      <c r="A3426" s="5" t="str">
        <f t="shared" si="53"/>
        <v>0005DC0712</v>
      </c>
      <c r="B3426" s="23" t="s">
        <v>2119</v>
      </c>
      <c r="C3426" t="s">
        <v>246</v>
      </c>
      <c r="D3426" t="s">
        <v>243</v>
      </c>
      <c r="E3426" t="s">
        <v>245</v>
      </c>
      <c r="F3426">
        <v>603777</v>
      </c>
      <c r="G3426">
        <v>1</v>
      </c>
      <c r="H3426" t="s">
        <v>252</v>
      </c>
      <c r="I3426" t="s">
        <v>20</v>
      </c>
      <c r="J3426" t="s">
        <v>39</v>
      </c>
      <c r="K3426" t="s">
        <v>40</v>
      </c>
      <c r="L3426" t="s">
        <v>253</v>
      </c>
      <c r="M3426" t="s">
        <v>18118</v>
      </c>
      <c r="N3426" t="s">
        <v>22</v>
      </c>
      <c r="O3426" t="s">
        <v>23</v>
      </c>
      <c r="P3426" t="s">
        <v>26</v>
      </c>
      <c r="Q3426" t="s">
        <v>27</v>
      </c>
      <c r="R3426" s="13">
        <v>28</v>
      </c>
      <c r="S3426" s="13">
        <v>2</v>
      </c>
      <c r="T3426" s="21">
        <v>0</v>
      </c>
      <c r="U3426" t="s">
        <v>2113</v>
      </c>
      <c r="W3426" t="str">
        <f>+IF(V3426="","",IF(MID(V3426,1,3)="ECE","UNICO",IF(V3426="FINES",CONCATENATE("R",IF(OR(C3426="16",C3426="21",C3426="22",C3426="23"),"16212223",IF(OR(C3426="15",C3426="17",C3426="24",C3426="25"),"15172425",C3426))),IF(V3426="CEBAS","UNICO",IF(VALUE(C3426)&lt;=11,"AMBA","INTERIOR")))))</f>
        <v/>
      </c>
      <c r="X3426" s="20" t="str">
        <f>+IF(V3426="","-",CONCATENATE(V3426,"_",W3426))</f>
        <v>-</v>
      </c>
      <c r="Y3426" s="59">
        <v>0.33857061734070648</v>
      </c>
      <c r="Z3426" t="str">
        <f>+IFERROR(VLOOKUP(H3426,#REF!,2,FALSE),"-")</f>
        <v>-</v>
      </c>
      <c r="AA3426" t="s">
        <v>2393</v>
      </c>
      <c r="AB3426" t="str">
        <f>+IF(W3426="","-",IF(W3426="UNICO","CENSO","MUESTRA"))</f>
        <v>-</v>
      </c>
      <c r="AC3426" t="s">
        <v>2397</v>
      </c>
      <c r="AD3426" t="s">
        <v>134</v>
      </c>
    </row>
    <row r="3427" spans="1:30" x14ac:dyDescent="0.25">
      <c r="A3427" s="5" t="str">
        <f t="shared" si="53"/>
        <v>0033DC0708</v>
      </c>
      <c r="B3427" s="23" t="s">
        <v>2119</v>
      </c>
      <c r="C3427" t="s">
        <v>161</v>
      </c>
      <c r="D3427" t="s">
        <v>620</v>
      </c>
      <c r="E3427" t="s">
        <v>621</v>
      </c>
      <c r="F3427">
        <v>609292</v>
      </c>
      <c r="G3427">
        <v>3</v>
      </c>
      <c r="H3427" t="s">
        <v>628</v>
      </c>
      <c r="I3427" t="s">
        <v>20</v>
      </c>
      <c r="J3427" t="s">
        <v>39</v>
      </c>
      <c r="K3427" t="s">
        <v>40</v>
      </c>
      <c r="L3427" t="s">
        <v>624</v>
      </c>
      <c r="M3427" t="s">
        <v>18126</v>
      </c>
      <c r="N3427" t="s">
        <v>22</v>
      </c>
      <c r="O3427" t="s">
        <v>23</v>
      </c>
      <c r="P3427" t="s">
        <v>26</v>
      </c>
      <c r="Q3427" t="s">
        <v>27</v>
      </c>
      <c r="R3427" s="13">
        <v>30</v>
      </c>
      <c r="S3427" s="13">
        <v>2</v>
      </c>
      <c r="T3427" s="21">
        <v>0</v>
      </c>
      <c r="U3427" t="s">
        <v>2113</v>
      </c>
      <c r="W3427" t="str">
        <f>+IF(V3427="","",IF(MID(V3427,1,3)="ECE","UNICO",IF(V3427="FINES",CONCATENATE("R",IF(OR(C3427="16",C3427="21",C3427="22",C3427="23"),"16212223",IF(OR(C3427="15",C3427="17",C3427="24",C3427="25"),"15172425",C3427))),IF(V3427="CEBAS","UNICO",IF(VALUE(C3427)&lt;=11,"AMBA","INTERIOR")))))</f>
        <v/>
      </c>
      <c r="X3427" s="20" t="str">
        <f>+IF(V3427="","-",CONCATENATE(V3427,"_",W3427))</f>
        <v>-</v>
      </c>
      <c r="Y3427" s="59">
        <v>0.33857502200101552</v>
      </c>
      <c r="Z3427" t="str">
        <f>+IFERROR(VLOOKUP(H3427,#REF!,2,FALSE),"-")</f>
        <v>-</v>
      </c>
      <c r="AA3427" t="s">
        <v>2394</v>
      </c>
      <c r="AB3427" t="str">
        <f>+IF(W3427="","-",IF(W3427="UNICO","CENSO","MUESTRA"))</f>
        <v>-</v>
      </c>
      <c r="AC3427" t="s">
        <v>2398</v>
      </c>
      <c r="AD3427" t="s">
        <v>134</v>
      </c>
    </row>
    <row r="3428" spans="1:30" x14ac:dyDescent="0.25">
      <c r="A3428" s="5" t="str">
        <f t="shared" si="53"/>
        <v>0135DC0706</v>
      </c>
      <c r="B3428" s="23" t="s">
        <v>2119</v>
      </c>
      <c r="C3428" t="s">
        <v>140</v>
      </c>
      <c r="D3428" t="s">
        <v>155</v>
      </c>
      <c r="E3428" t="s">
        <v>2074</v>
      </c>
      <c r="F3428">
        <v>603209</v>
      </c>
      <c r="G3428">
        <v>1</v>
      </c>
      <c r="H3428" t="s">
        <v>2079</v>
      </c>
      <c r="I3428" t="s">
        <v>20</v>
      </c>
      <c r="J3428" t="s">
        <v>39</v>
      </c>
      <c r="K3428" t="s">
        <v>40</v>
      </c>
      <c r="L3428" t="s">
        <v>2080</v>
      </c>
      <c r="M3428" t="s">
        <v>18215</v>
      </c>
      <c r="N3428" t="s">
        <v>22</v>
      </c>
      <c r="O3428" t="s">
        <v>23</v>
      </c>
      <c r="P3428" t="s">
        <v>26</v>
      </c>
      <c r="Q3428" t="s">
        <v>27</v>
      </c>
      <c r="R3428" s="13">
        <v>45</v>
      </c>
      <c r="S3428" s="13">
        <v>3</v>
      </c>
      <c r="T3428" s="21">
        <v>0</v>
      </c>
      <c r="U3428" t="s">
        <v>2113</v>
      </c>
      <c r="W3428" t="str">
        <f>+IF(V3428="","",IF(MID(V3428,1,3)="ECE","UNICO",IF(V3428="FINES",CONCATENATE("R",IF(OR(C3428="16",C3428="21",C3428="22",C3428="23"),"16212223",IF(OR(C3428="15",C3428="17",C3428="24",C3428="25"),"15172425",C3428))),IF(V3428="CEBAS","UNICO",IF(VALUE(C3428)&lt;=11,"AMBA","INTERIOR")))))</f>
        <v/>
      </c>
      <c r="X3428" s="20" t="str">
        <f>+IF(V3428="","-",CONCATENATE(V3428,"_",W3428))</f>
        <v>-</v>
      </c>
      <c r="Y3428" s="59">
        <v>0.33859344511418732</v>
      </c>
      <c r="Z3428" t="str">
        <f>+IFERROR(VLOOKUP(H3428,#REF!,2,FALSE),"-")</f>
        <v>-</v>
      </c>
      <c r="AA3428" t="s">
        <v>2393</v>
      </c>
      <c r="AB3428" t="str">
        <f>+IF(W3428="","-",IF(W3428="UNICO","CENSO","MUESTRA"))</f>
        <v>-</v>
      </c>
      <c r="AC3428" t="s">
        <v>2398</v>
      </c>
      <c r="AD3428" t="s">
        <v>134</v>
      </c>
    </row>
    <row r="3429" spans="1:30" x14ac:dyDescent="0.25">
      <c r="A3429" s="5" t="str">
        <f t="shared" si="53"/>
        <v>0087DC0702</v>
      </c>
      <c r="B3429" s="23" t="s">
        <v>2119</v>
      </c>
      <c r="C3429" t="s">
        <v>142</v>
      </c>
      <c r="D3429" t="s">
        <v>1531</v>
      </c>
      <c r="E3429" t="s">
        <v>1532</v>
      </c>
      <c r="F3429">
        <v>608465</v>
      </c>
      <c r="G3429">
        <v>0</v>
      </c>
      <c r="H3429" t="s">
        <v>1534</v>
      </c>
      <c r="I3429" t="s">
        <v>20</v>
      </c>
      <c r="J3429" t="s">
        <v>39</v>
      </c>
      <c r="K3429" t="s">
        <v>21</v>
      </c>
      <c r="M3429" t="s">
        <v>18130</v>
      </c>
      <c r="N3429" t="s">
        <v>22</v>
      </c>
      <c r="O3429" t="s">
        <v>23</v>
      </c>
      <c r="P3429" t="s">
        <v>26</v>
      </c>
      <c r="Q3429" t="s">
        <v>27</v>
      </c>
      <c r="R3429" s="13">
        <v>42</v>
      </c>
      <c r="S3429" s="13">
        <v>2</v>
      </c>
      <c r="T3429" s="21">
        <v>0</v>
      </c>
      <c r="U3429" t="s">
        <v>2113</v>
      </c>
      <c r="W3429" t="str">
        <f>+IF(V3429="","",IF(MID(V3429,1,3)="ECE","UNICO",IF(V3429="FINES",CONCATENATE("R",IF(OR(C3429="16",C3429="21",C3429="22",C3429="23"),"16212223",IF(OR(C3429="15",C3429="17",C3429="24",C3429="25"),"15172425",C3429))),IF(V3429="CEBAS","UNICO",IF(VALUE(C3429)&lt;=11,"AMBA","INTERIOR")))))</f>
        <v/>
      </c>
      <c r="X3429" s="20" t="str">
        <f>+IF(V3429="","-",CONCATENATE(V3429,"_",W3429))</f>
        <v>-</v>
      </c>
      <c r="Y3429" s="59">
        <v>0.33925020381024013</v>
      </c>
      <c r="Z3429" t="str">
        <f>+IFERROR(VLOOKUP(H3429,#REF!,2,FALSE),"-")</f>
        <v>-</v>
      </c>
      <c r="AA3429" t="s">
        <v>2394</v>
      </c>
      <c r="AB3429" t="str">
        <f>+IF(W3429="","-",IF(W3429="UNICO","CENSO","MUESTRA"))</f>
        <v>-</v>
      </c>
      <c r="AC3429" t="s">
        <v>2397</v>
      </c>
      <c r="AD3429" t="s">
        <v>134</v>
      </c>
    </row>
    <row r="3430" spans="1:30" x14ac:dyDescent="0.25">
      <c r="A3430" s="5" t="str">
        <f t="shared" si="53"/>
        <v>0062DC0731</v>
      </c>
      <c r="B3430" s="23" t="s">
        <v>2119</v>
      </c>
      <c r="C3430" t="s">
        <v>246</v>
      </c>
      <c r="D3430" t="s">
        <v>958</v>
      </c>
      <c r="E3430" t="s">
        <v>959</v>
      </c>
      <c r="F3430">
        <v>602704</v>
      </c>
      <c r="G3430">
        <v>4</v>
      </c>
      <c r="H3430" t="s">
        <v>979</v>
      </c>
      <c r="I3430" t="s">
        <v>20</v>
      </c>
      <c r="J3430" t="s">
        <v>39</v>
      </c>
      <c r="K3430" t="s">
        <v>40</v>
      </c>
      <c r="L3430" t="s">
        <v>975</v>
      </c>
      <c r="M3430" t="s">
        <v>18234</v>
      </c>
      <c r="N3430" t="s">
        <v>22</v>
      </c>
      <c r="O3430" t="s">
        <v>23</v>
      </c>
      <c r="P3430" t="s">
        <v>26</v>
      </c>
      <c r="Q3430" t="s">
        <v>27</v>
      </c>
      <c r="R3430" s="13">
        <v>17</v>
      </c>
      <c r="S3430" s="13">
        <v>1</v>
      </c>
      <c r="T3430" s="21">
        <v>0</v>
      </c>
      <c r="U3430" t="s">
        <v>2113</v>
      </c>
      <c r="W3430" t="str">
        <f>+IF(V3430="","",IF(MID(V3430,1,3)="ECE","UNICO",IF(V3430="FINES",CONCATENATE("R",IF(OR(C3430="16",C3430="21",C3430="22",C3430="23"),"16212223",IF(OR(C3430="15",C3430="17",C3430="24",C3430="25"),"15172425",C3430))),IF(V3430="CEBAS","UNICO",IF(VALUE(C3430)&lt;=11,"AMBA","INTERIOR")))))</f>
        <v/>
      </c>
      <c r="X3430" s="20" t="str">
        <f>+IF(V3430="","-",CONCATENATE(V3430,"_",W3430))</f>
        <v>-</v>
      </c>
      <c r="Y3430" s="59">
        <v>0.33983450343734339</v>
      </c>
      <c r="Z3430" t="str">
        <f>+IFERROR(VLOOKUP(H3430,#REF!,2,FALSE),"-")</f>
        <v>-</v>
      </c>
      <c r="AA3430" t="s">
        <v>2393</v>
      </c>
      <c r="AB3430" t="str">
        <f>+IF(W3430="","-",IF(W3430="UNICO","CENSO","MUESTRA"))</f>
        <v>-</v>
      </c>
      <c r="AC3430" t="s">
        <v>2397</v>
      </c>
      <c r="AD3430" t="s">
        <v>134</v>
      </c>
    </row>
    <row r="3431" spans="1:30" x14ac:dyDescent="0.25">
      <c r="A3431" s="5" t="str">
        <f t="shared" si="53"/>
        <v>0005DC0718</v>
      </c>
      <c r="B3431" s="23" t="s">
        <v>2119</v>
      </c>
      <c r="C3431" t="s">
        <v>246</v>
      </c>
      <c r="D3431" t="s">
        <v>243</v>
      </c>
      <c r="E3431" t="s">
        <v>245</v>
      </c>
      <c r="F3431">
        <v>603777</v>
      </c>
      <c r="G3431">
        <v>2</v>
      </c>
      <c r="H3431" t="s">
        <v>261</v>
      </c>
      <c r="I3431" t="s">
        <v>20</v>
      </c>
      <c r="J3431" t="s">
        <v>39</v>
      </c>
      <c r="K3431" t="s">
        <v>40</v>
      </c>
      <c r="L3431" t="s">
        <v>253</v>
      </c>
      <c r="M3431" t="s">
        <v>18195</v>
      </c>
      <c r="N3431" t="s">
        <v>22</v>
      </c>
      <c r="O3431" t="s">
        <v>23</v>
      </c>
      <c r="P3431" t="s">
        <v>26</v>
      </c>
      <c r="Q3431" t="s">
        <v>27</v>
      </c>
      <c r="R3431" s="13">
        <v>22</v>
      </c>
      <c r="S3431" s="13">
        <v>2</v>
      </c>
      <c r="T3431" s="21">
        <v>0</v>
      </c>
      <c r="U3431" t="s">
        <v>2113</v>
      </c>
      <c r="W3431" t="str">
        <f>+IF(V3431="","",IF(MID(V3431,1,3)="ECE","UNICO",IF(V3431="FINES",CONCATENATE("R",IF(OR(C3431="16",C3431="21",C3431="22",C3431="23"),"16212223",IF(OR(C3431="15",C3431="17",C3431="24",C3431="25"),"15172425",C3431))),IF(V3431="CEBAS","UNICO",IF(VALUE(C3431)&lt;=11,"AMBA","INTERIOR")))))</f>
        <v/>
      </c>
      <c r="X3431" s="20" t="str">
        <f>+IF(V3431="","-",CONCATENATE(V3431,"_",W3431))</f>
        <v>-</v>
      </c>
      <c r="Y3431" s="59">
        <v>0.34053228133254582</v>
      </c>
      <c r="Z3431" t="str">
        <f>+IFERROR(VLOOKUP(H3431,#REF!,2,FALSE),"-")</f>
        <v>-</v>
      </c>
      <c r="AA3431" t="s">
        <v>2393</v>
      </c>
      <c r="AB3431" t="str">
        <f>+IF(W3431="","-",IF(W3431="UNICO","CENSO","MUESTRA"))</f>
        <v>-</v>
      </c>
      <c r="AC3431" t="s">
        <v>2397</v>
      </c>
      <c r="AD3431" t="s">
        <v>134</v>
      </c>
    </row>
    <row r="3432" spans="1:30" x14ac:dyDescent="0.25">
      <c r="A3432" s="5" t="str">
        <f t="shared" si="53"/>
        <v>3043DM6367</v>
      </c>
      <c r="B3432" s="23" t="s">
        <v>2119</v>
      </c>
      <c r="C3432" t="s">
        <v>161</v>
      </c>
      <c r="D3432" t="s">
        <v>677</v>
      </c>
      <c r="E3432" t="s">
        <v>678</v>
      </c>
      <c r="F3432">
        <v>614841</v>
      </c>
      <c r="G3432">
        <v>0</v>
      </c>
      <c r="H3432" t="s">
        <v>746</v>
      </c>
      <c r="I3432" t="s">
        <v>144</v>
      </c>
      <c r="J3432" t="s">
        <v>90</v>
      </c>
      <c r="K3432" t="s">
        <v>21</v>
      </c>
      <c r="M3432" t="s">
        <v>18235</v>
      </c>
      <c r="N3432" t="s">
        <v>22</v>
      </c>
      <c r="O3432" t="s">
        <v>23</v>
      </c>
      <c r="P3432" t="s">
        <v>26</v>
      </c>
      <c r="Q3432" t="s">
        <v>92</v>
      </c>
      <c r="R3432" s="13">
        <v>27</v>
      </c>
      <c r="S3432" s="13">
        <v>2</v>
      </c>
      <c r="T3432" s="21">
        <v>0</v>
      </c>
      <c r="U3432" t="s">
        <v>2112</v>
      </c>
      <c r="W3432" t="str">
        <f>+IF(V3432="","",IF(MID(V3432,1,3)="ECE","UNICO",IF(V3432="FINES",CONCATENATE("R",IF(OR(C3432="16",C3432="21",C3432="22",C3432="23"),"16212223",IF(OR(C3432="15",C3432="17",C3432="24",C3432="25"),"15172425",C3432))),IF(V3432="CEBAS","UNICO",IF(VALUE(C3432)&lt;=11,"AMBA","INTERIOR")))))</f>
        <v/>
      </c>
      <c r="X3432" s="20" t="str">
        <f>+IF(V3432="","-",CONCATENATE(V3432,"_",W3432))</f>
        <v>-</v>
      </c>
      <c r="Y3432" s="59">
        <v>0.34180689975619322</v>
      </c>
      <c r="Z3432" t="str">
        <f>+IFERROR(VLOOKUP(H3432,#REF!,2,FALSE),"-")</f>
        <v>-</v>
      </c>
      <c r="AA3432" t="s">
        <v>2394</v>
      </c>
      <c r="AB3432" t="str">
        <f>+IF(W3432="","-",IF(W3432="UNICO","CENSO","MUESTRA"))</f>
        <v>-</v>
      </c>
      <c r="AC3432" t="s">
        <v>2398</v>
      </c>
      <c r="AD3432" t="s">
        <v>134</v>
      </c>
    </row>
    <row r="3433" spans="1:30" x14ac:dyDescent="0.25">
      <c r="A3433" s="5" t="str">
        <f t="shared" si="53"/>
        <v>0069DC0745</v>
      </c>
      <c r="B3433" s="23" t="s">
        <v>2119</v>
      </c>
      <c r="C3433" t="s">
        <v>1079</v>
      </c>
      <c r="D3433" t="s">
        <v>1077</v>
      </c>
      <c r="E3433" t="s">
        <v>1078</v>
      </c>
      <c r="F3433">
        <v>608176</v>
      </c>
      <c r="G3433">
        <v>2</v>
      </c>
      <c r="H3433" t="s">
        <v>1131</v>
      </c>
      <c r="I3433" t="s">
        <v>20</v>
      </c>
      <c r="J3433" t="s">
        <v>39</v>
      </c>
      <c r="K3433" t="s">
        <v>40</v>
      </c>
      <c r="L3433" t="s">
        <v>1124</v>
      </c>
      <c r="M3433" t="s">
        <v>18236</v>
      </c>
      <c r="N3433" t="s">
        <v>22</v>
      </c>
      <c r="O3433" t="s">
        <v>23</v>
      </c>
      <c r="P3433" t="s">
        <v>26</v>
      </c>
      <c r="Q3433" t="s">
        <v>27</v>
      </c>
      <c r="R3433" s="13">
        <v>14</v>
      </c>
      <c r="S3433" s="13">
        <v>1</v>
      </c>
      <c r="T3433" s="21">
        <v>0</v>
      </c>
      <c r="U3433" t="s">
        <v>2113</v>
      </c>
      <c r="W3433" t="str">
        <f>+IF(V3433="","",IF(MID(V3433,1,3)="ECE","UNICO",IF(V3433="FINES",CONCATENATE("R",IF(OR(C3433="16",C3433="21",C3433="22",C3433="23"),"16212223",IF(OR(C3433="15",C3433="17",C3433="24",C3433="25"),"15172425",C3433))),IF(V3433="CEBAS","UNICO",IF(VALUE(C3433)&lt;=11,"AMBA","INTERIOR")))))</f>
        <v/>
      </c>
      <c r="X3433" s="20" t="str">
        <f>+IF(V3433="","-",CONCATENATE(V3433,"_",W3433))</f>
        <v>-</v>
      </c>
      <c r="Y3433" s="59">
        <v>0.34426008527343338</v>
      </c>
      <c r="Z3433" t="str">
        <f>+IFERROR(VLOOKUP(H3433,#REF!,2,FALSE),"-")</f>
        <v>-</v>
      </c>
      <c r="AA3433" t="s">
        <v>2393</v>
      </c>
      <c r="AB3433" t="str">
        <f>+IF(W3433="","-",IF(W3433="UNICO","CENSO","MUESTRA"))</f>
        <v>-</v>
      </c>
      <c r="AC3433" t="s">
        <v>2397</v>
      </c>
      <c r="AD3433" t="s">
        <v>134</v>
      </c>
    </row>
    <row r="3434" spans="1:30" x14ac:dyDescent="0.25">
      <c r="A3434" s="5" t="str">
        <f t="shared" si="53"/>
        <v>0043DC0737</v>
      </c>
      <c r="B3434" s="23" t="s">
        <v>2119</v>
      </c>
      <c r="C3434" t="s">
        <v>161</v>
      </c>
      <c r="D3434" t="s">
        <v>677</v>
      </c>
      <c r="E3434" t="s">
        <v>678</v>
      </c>
      <c r="F3434">
        <v>600256</v>
      </c>
      <c r="G3434">
        <v>3</v>
      </c>
      <c r="H3434" t="s">
        <v>716</v>
      </c>
      <c r="I3434" t="s">
        <v>20</v>
      </c>
      <c r="J3434" t="s">
        <v>39</v>
      </c>
      <c r="K3434" t="s">
        <v>40</v>
      </c>
      <c r="L3434" t="s">
        <v>693</v>
      </c>
      <c r="M3434" t="s">
        <v>18237</v>
      </c>
      <c r="N3434" t="s">
        <v>22</v>
      </c>
      <c r="O3434" t="s">
        <v>23</v>
      </c>
      <c r="P3434" t="s">
        <v>26</v>
      </c>
      <c r="Q3434" t="s">
        <v>27</v>
      </c>
      <c r="R3434" s="13">
        <v>24</v>
      </c>
      <c r="S3434" s="13">
        <v>2</v>
      </c>
      <c r="T3434" s="21">
        <v>0</v>
      </c>
      <c r="U3434" t="s">
        <v>2113</v>
      </c>
      <c r="W3434" t="str">
        <f>+IF(V3434="","",IF(MID(V3434,1,3)="ECE","UNICO",IF(V3434="FINES",CONCATENATE("R",IF(OR(C3434="16",C3434="21",C3434="22",C3434="23"),"16212223",IF(OR(C3434="15",C3434="17",C3434="24",C3434="25"),"15172425",C3434))),IF(V3434="CEBAS","UNICO",IF(VALUE(C3434)&lt;=11,"AMBA","INTERIOR")))))</f>
        <v/>
      </c>
      <c r="X3434" s="20" t="str">
        <f>+IF(V3434="","-",CONCATENATE(V3434,"_",W3434))</f>
        <v>-</v>
      </c>
      <c r="Y3434" s="59">
        <v>0.34462517003218329</v>
      </c>
      <c r="Z3434" t="str">
        <f>+IFERROR(VLOOKUP(H3434,#REF!,2,FALSE),"-")</f>
        <v>-</v>
      </c>
      <c r="AA3434" t="s">
        <v>2394</v>
      </c>
      <c r="AB3434" t="str">
        <f>+IF(W3434="","-",IF(W3434="UNICO","CENSO","MUESTRA"))</f>
        <v>-</v>
      </c>
      <c r="AC3434" t="s">
        <v>2397</v>
      </c>
      <c r="AD3434" t="s">
        <v>134</v>
      </c>
    </row>
    <row r="3435" spans="1:30" x14ac:dyDescent="0.25">
      <c r="A3435" s="5" t="str">
        <f t="shared" si="53"/>
        <v>0001DC0707</v>
      </c>
      <c r="B3435" s="23" t="s">
        <v>2119</v>
      </c>
      <c r="C3435" t="s">
        <v>19</v>
      </c>
      <c r="D3435" t="s">
        <v>17</v>
      </c>
      <c r="E3435" t="s">
        <v>18</v>
      </c>
      <c r="F3435">
        <v>602914</v>
      </c>
      <c r="G3435">
        <v>2</v>
      </c>
      <c r="H3435" t="s">
        <v>42</v>
      </c>
      <c r="I3435" t="s">
        <v>20</v>
      </c>
      <c r="J3435" t="s">
        <v>39</v>
      </c>
      <c r="K3435" t="s">
        <v>40</v>
      </c>
      <c r="L3435" t="s">
        <v>43</v>
      </c>
      <c r="M3435" t="s">
        <v>18238</v>
      </c>
      <c r="N3435" t="s">
        <v>22</v>
      </c>
      <c r="O3435" t="s">
        <v>23</v>
      </c>
      <c r="P3435" t="s">
        <v>26</v>
      </c>
      <c r="Q3435" t="s">
        <v>27</v>
      </c>
      <c r="R3435" s="13">
        <v>28</v>
      </c>
      <c r="S3435" s="13">
        <v>2</v>
      </c>
      <c r="T3435" s="21">
        <v>0</v>
      </c>
      <c r="U3435" t="s">
        <v>2113</v>
      </c>
      <c r="W3435" t="str">
        <f>+IF(V3435="","",IF(MID(V3435,1,3)="ECE","UNICO",IF(V3435="FINES",CONCATENATE("R",IF(OR(C3435="16",C3435="21",C3435="22",C3435="23"),"16212223",IF(OR(C3435="15",C3435="17",C3435="24",C3435="25"),"15172425",C3435))),IF(V3435="CEBAS","UNICO",IF(VALUE(C3435)&lt;=11,"AMBA","INTERIOR")))))</f>
        <v/>
      </c>
      <c r="X3435" s="20" t="str">
        <f>+IF(V3435="","-",CONCATENATE(V3435,"_",W3435))</f>
        <v>-</v>
      </c>
      <c r="Y3435" s="59">
        <v>0.34502352277437848</v>
      </c>
      <c r="Z3435" t="str">
        <f>+IFERROR(VLOOKUP(H3435,#REF!,2,FALSE),"-")</f>
        <v>-</v>
      </c>
      <c r="AA3435" t="s">
        <v>2393</v>
      </c>
      <c r="AB3435" t="str">
        <f>+IF(W3435="","-",IF(W3435="UNICO","CENSO","MUESTRA"))</f>
        <v>-</v>
      </c>
      <c r="AC3435" t="s">
        <v>2397</v>
      </c>
      <c r="AD3435" t="s">
        <v>134</v>
      </c>
    </row>
    <row r="3436" spans="1:30" x14ac:dyDescent="0.25">
      <c r="A3436" s="5" t="str">
        <f t="shared" si="53"/>
        <v>0043DC0723</v>
      </c>
      <c r="B3436" s="23" t="s">
        <v>2119</v>
      </c>
      <c r="C3436" t="s">
        <v>161</v>
      </c>
      <c r="D3436" t="s">
        <v>677</v>
      </c>
      <c r="E3436" t="s">
        <v>678</v>
      </c>
      <c r="F3436">
        <v>603165</v>
      </c>
      <c r="G3436">
        <v>3</v>
      </c>
      <c r="H3436" t="s">
        <v>703</v>
      </c>
      <c r="I3436" t="s">
        <v>20</v>
      </c>
      <c r="J3436" t="s">
        <v>39</v>
      </c>
      <c r="K3436" t="s">
        <v>40</v>
      </c>
      <c r="L3436" t="s">
        <v>696</v>
      </c>
      <c r="M3436" t="s">
        <v>18233</v>
      </c>
      <c r="N3436" t="s">
        <v>22</v>
      </c>
      <c r="O3436" t="s">
        <v>23</v>
      </c>
      <c r="P3436" t="s">
        <v>26</v>
      </c>
      <c r="Q3436" t="s">
        <v>27</v>
      </c>
      <c r="R3436" s="13">
        <v>14</v>
      </c>
      <c r="S3436" s="13">
        <v>2</v>
      </c>
      <c r="T3436" s="21">
        <v>0</v>
      </c>
      <c r="U3436" t="s">
        <v>2113</v>
      </c>
      <c r="W3436" t="str">
        <f>+IF(V3436="","",IF(MID(V3436,1,3)="ECE","UNICO",IF(V3436="FINES",CONCATENATE("R",IF(OR(C3436="16",C3436="21",C3436="22",C3436="23"),"16212223",IF(OR(C3436="15",C3436="17",C3436="24",C3436="25"),"15172425",C3436))),IF(V3436="CEBAS","UNICO",IF(VALUE(C3436)&lt;=11,"AMBA","INTERIOR")))))</f>
        <v/>
      </c>
      <c r="X3436" s="20" t="str">
        <f>+IF(V3436="","-",CONCATENATE(V3436,"_",W3436))</f>
        <v>-</v>
      </c>
      <c r="Y3436" s="59">
        <v>0.34558023069355942</v>
      </c>
      <c r="Z3436" t="str">
        <f>+IFERROR(VLOOKUP(H3436,#REF!,2,FALSE),"-")</f>
        <v>-</v>
      </c>
      <c r="AA3436" t="s">
        <v>2394</v>
      </c>
      <c r="AB3436" t="str">
        <f>+IF(W3436="","-",IF(W3436="UNICO","CENSO","MUESTRA"))</f>
        <v>-</v>
      </c>
      <c r="AC3436" t="s">
        <v>2398</v>
      </c>
      <c r="AD3436" t="s">
        <v>134</v>
      </c>
    </row>
    <row r="3437" spans="1:30" x14ac:dyDescent="0.25">
      <c r="A3437" s="5" t="str">
        <f t="shared" si="53"/>
        <v>0085DC0730</v>
      </c>
      <c r="B3437" s="23" t="s">
        <v>2119</v>
      </c>
      <c r="C3437" t="s">
        <v>584</v>
      </c>
      <c r="D3437" t="s">
        <v>1474</v>
      </c>
      <c r="E3437" t="s">
        <v>1475</v>
      </c>
      <c r="F3437">
        <v>610950</v>
      </c>
      <c r="G3437">
        <v>3</v>
      </c>
      <c r="H3437" t="s">
        <v>1507</v>
      </c>
      <c r="I3437" t="s">
        <v>20</v>
      </c>
      <c r="J3437" t="s">
        <v>39</v>
      </c>
      <c r="K3437" t="s">
        <v>40</v>
      </c>
      <c r="L3437" t="s">
        <v>1499</v>
      </c>
      <c r="M3437" t="s">
        <v>18239</v>
      </c>
      <c r="N3437" t="s">
        <v>22</v>
      </c>
      <c r="O3437" t="s">
        <v>23</v>
      </c>
      <c r="P3437" t="s">
        <v>26</v>
      </c>
      <c r="Q3437" t="s">
        <v>27</v>
      </c>
      <c r="R3437" s="13">
        <v>14</v>
      </c>
      <c r="S3437" s="13">
        <v>2</v>
      </c>
      <c r="T3437" s="21">
        <v>0</v>
      </c>
      <c r="U3437" t="s">
        <v>2113</v>
      </c>
      <c r="W3437" t="str">
        <f>+IF(V3437="","",IF(MID(V3437,1,3)="ECE","UNICO",IF(V3437="FINES",CONCATENATE("R",IF(OR(C3437="16",C3437="21",C3437="22",C3437="23"),"16212223",IF(OR(C3437="15",C3437="17",C3437="24",C3437="25"),"15172425",C3437))),IF(V3437="CEBAS","UNICO",IF(VALUE(C3437)&lt;=11,"AMBA","INTERIOR")))))</f>
        <v/>
      </c>
      <c r="X3437" s="20" t="str">
        <f>+IF(V3437="","-",CONCATENATE(V3437,"_",W3437))</f>
        <v>-</v>
      </c>
      <c r="Y3437" s="59">
        <v>0.34803507134721079</v>
      </c>
      <c r="Z3437" t="str">
        <f>+IFERROR(VLOOKUP(H3437,#REF!,2,FALSE),"-")</f>
        <v>-</v>
      </c>
      <c r="AA3437" t="s">
        <v>2393</v>
      </c>
      <c r="AB3437" t="str">
        <f>+IF(W3437="","-",IF(W3437="UNICO","CENSO","MUESTRA"))</f>
        <v>-</v>
      </c>
      <c r="AC3437" t="s">
        <v>2397</v>
      </c>
      <c r="AD3437" t="s">
        <v>134</v>
      </c>
    </row>
    <row r="3438" spans="1:30" x14ac:dyDescent="0.25">
      <c r="A3438" s="5" t="str">
        <f t="shared" si="53"/>
        <v>0061DC0705</v>
      </c>
      <c r="B3438" s="23" t="s">
        <v>2119</v>
      </c>
      <c r="C3438" t="s">
        <v>354</v>
      </c>
      <c r="D3438" t="s">
        <v>950</v>
      </c>
      <c r="E3438" t="s">
        <v>951</v>
      </c>
      <c r="F3438">
        <v>620521</v>
      </c>
      <c r="G3438">
        <v>0</v>
      </c>
      <c r="H3438" t="s">
        <v>956</v>
      </c>
      <c r="I3438" t="s">
        <v>20</v>
      </c>
      <c r="J3438" t="s">
        <v>39</v>
      </c>
      <c r="K3438" t="s">
        <v>21</v>
      </c>
      <c r="M3438" t="s">
        <v>18240</v>
      </c>
      <c r="N3438" t="s">
        <v>136</v>
      </c>
      <c r="O3438" t="s">
        <v>23</v>
      </c>
      <c r="P3438" t="s">
        <v>26</v>
      </c>
      <c r="Q3438" t="s">
        <v>27</v>
      </c>
      <c r="R3438" s="13">
        <v>7</v>
      </c>
      <c r="S3438" s="13">
        <v>1</v>
      </c>
      <c r="T3438" s="21">
        <v>0</v>
      </c>
      <c r="U3438" t="s">
        <v>2113</v>
      </c>
      <c r="W3438" t="str">
        <f>+IF(V3438="","",IF(MID(V3438,1,3)="ECE","UNICO",IF(V3438="FINES",CONCATENATE("R",IF(OR(C3438="16",C3438="21",C3438="22",C3438="23"),"16212223",IF(OR(C3438="15",C3438="17",C3438="24",C3438="25"),"15172425",C3438))),IF(V3438="CEBAS","UNICO",IF(VALUE(C3438)&lt;=11,"AMBA","INTERIOR")))))</f>
        <v/>
      </c>
      <c r="X3438" s="20" t="str">
        <f>+IF(V3438="","-",CONCATENATE(V3438,"_",W3438))</f>
        <v>-</v>
      </c>
      <c r="Y3438" s="59">
        <v>0.35015169570320531</v>
      </c>
      <c r="Z3438" t="str">
        <f>+IFERROR(VLOOKUP(H3438,#REF!,2,FALSE),"-")</f>
        <v>-</v>
      </c>
      <c r="AA3438" t="s">
        <v>2394</v>
      </c>
      <c r="AB3438" t="str">
        <f>+IF(W3438="","-",IF(W3438="UNICO","CENSO","MUESTRA"))</f>
        <v>-</v>
      </c>
      <c r="AC3438" t="s">
        <v>2398</v>
      </c>
      <c r="AD3438" t="s">
        <v>134</v>
      </c>
    </row>
    <row r="3439" spans="1:30" x14ac:dyDescent="0.25">
      <c r="A3439" s="5" t="str">
        <f t="shared" si="53"/>
        <v>0079DC0702</v>
      </c>
      <c r="B3439" s="23" t="s">
        <v>2119</v>
      </c>
      <c r="C3439" t="s">
        <v>141</v>
      </c>
      <c r="D3439" t="s">
        <v>1410</v>
      </c>
      <c r="E3439" t="s">
        <v>1411</v>
      </c>
      <c r="F3439">
        <v>611120</v>
      </c>
      <c r="G3439">
        <v>0</v>
      </c>
      <c r="H3439" t="s">
        <v>1412</v>
      </c>
      <c r="I3439" t="s">
        <v>20</v>
      </c>
      <c r="J3439" t="s">
        <v>39</v>
      </c>
      <c r="K3439" t="s">
        <v>21</v>
      </c>
      <c r="M3439" t="s">
        <v>18241</v>
      </c>
      <c r="N3439" t="s">
        <v>22</v>
      </c>
      <c r="O3439" t="s">
        <v>23</v>
      </c>
      <c r="P3439" t="s">
        <v>26</v>
      </c>
      <c r="Q3439" t="s">
        <v>27</v>
      </c>
      <c r="R3439" s="13">
        <v>21</v>
      </c>
      <c r="S3439" s="13">
        <v>1</v>
      </c>
      <c r="T3439" s="21">
        <v>0</v>
      </c>
      <c r="U3439" t="s">
        <v>2113</v>
      </c>
      <c r="W3439" t="str">
        <f>+IF(V3439="","",IF(MID(V3439,1,3)="ECE","UNICO",IF(V3439="FINES",CONCATENATE("R",IF(OR(C3439="16",C3439="21",C3439="22",C3439="23"),"16212223",IF(OR(C3439="15",C3439="17",C3439="24",C3439="25"),"15172425",C3439))),IF(V3439="CEBAS","UNICO",IF(VALUE(C3439)&lt;=11,"AMBA","INTERIOR")))))</f>
        <v/>
      </c>
      <c r="X3439" s="20" t="str">
        <f>+IF(V3439="","-",CONCATENATE(V3439,"_",W3439))</f>
        <v>-</v>
      </c>
      <c r="Y3439" s="59">
        <v>0.35158270597457891</v>
      </c>
      <c r="Z3439" t="str">
        <f>+IFERROR(VLOOKUP(H3439,#REF!,2,FALSE),"-")</f>
        <v>-</v>
      </c>
      <c r="AA3439" t="s">
        <v>2394</v>
      </c>
      <c r="AB3439" t="str">
        <f>+IF(W3439="","-",IF(W3439="UNICO","CENSO","MUESTRA"))</f>
        <v>-</v>
      </c>
      <c r="AC3439" t="s">
        <v>2398</v>
      </c>
      <c r="AD3439" t="s">
        <v>134</v>
      </c>
    </row>
    <row r="3440" spans="1:30" x14ac:dyDescent="0.25">
      <c r="A3440" s="5" t="str">
        <f t="shared" si="53"/>
        <v>0072DC0702</v>
      </c>
      <c r="B3440" s="23" t="s">
        <v>2119</v>
      </c>
      <c r="C3440" t="s">
        <v>142</v>
      </c>
      <c r="D3440" t="s">
        <v>1294</v>
      </c>
      <c r="E3440" t="s">
        <v>1295</v>
      </c>
      <c r="F3440">
        <v>601765</v>
      </c>
      <c r="G3440">
        <v>0</v>
      </c>
      <c r="H3440" t="s">
        <v>1296</v>
      </c>
      <c r="I3440" t="s">
        <v>20</v>
      </c>
      <c r="J3440" t="s">
        <v>39</v>
      </c>
      <c r="K3440" t="s">
        <v>21</v>
      </c>
      <c r="M3440" t="s">
        <v>18242</v>
      </c>
      <c r="N3440" t="s">
        <v>136</v>
      </c>
      <c r="O3440" t="s">
        <v>23</v>
      </c>
      <c r="P3440" t="s">
        <v>26</v>
      </c>
      <c r="Q3440" t="s">
        <v>27</v>
      </c>
      <c r="R3440" s="13">
        <v>26</v>
      </c>
      <c r="S3440" s="13">
        <v>2</v>
      </c>
      <c r="T3440" s="21">
        <v>0</v>
      </c>
      <c r="U3440" t="s">
        <v>2113</v>
      </c>
      <c r="W3440" t="str">
        <f>+IF(V3440="","",IF(MID(V3440,1,3)="ECE","UNICO",IF(V3440="FINES",CONCATENATE("R",IF(OR(C3440="16",C3440="21",C3440="22",C3440="23"),"16212223",IF(OR(C3440="15",C3440="17",C3440="24",C3440="25"),"15172425",C3440))),IF(V3440="CEBAS","UNICO",IF(VALUE(C3440)&lt;=11,"AMBA","INTERIOR")))))</f>
        <v/>
      </c>
      <c r="X3440" s="20" t="str">
        <f>+IF(V3440="","-",CONCATENATE(V3440,"_",W3440))</f>
        <v>-</v>
      </c>
      <c r="Y3440" s="59">
        <v>0.35165543169588648</v>
      </c>
      <c r="Z3440" t="str">
        <f>+IFERROR(VLOOKUP(H3440,#REF!,2,FALSE),"-")</f>
        <v>-</v>
      </c>
      <c r="AA3440" t="s">
        <v>2394</v>
      </c>
      <c r="AB3440" t="str">
        <f>+IF(W3440="","-",IF(W3440="UNICO","CENSO","MUESTRA"))</f>
        <v>-</v>
      </c>
      <c r="AC3440" t="s">
        <v>2397</v>
      </c>
      <c r="AD3440" t="s">
        <v>134</v>
      </c>
    </row>
    <row r="3441" spans="1:30" x14ac:dyDescent="0.25">
      <c r="A3441" s="5" t="str">
        <f t="shared" si="53"/>
        <v>0062DC0717</v>
      </c>
      <c r="B3441" s="23" t="s">
        <v>2119</v>
      </c>
      <c r="C3441" t="s">
        <v>246</v>
      </c>
      <c r="D3441" t="s">
        <v>958</v>
      </c>
      <c r="E3441" t="s">
        <v>959</v>
      </c>
      <c r="F3441">
        <v>602444</v>
      </c>
      <c r="G3441">
        <v>2</v>
      </c>
      <c r="H3441" t="s">
        <v>970</v>
      </c>
      <c r="I3441" t="s">
        <v>20</v>
      </c>
      <c r="J3441" t="s">
        <v>39</v>
      </c>
      <c r="K3441" t="s">
        <v>40</v>
      </c>
      <c r="L3441" t="s">
        <v>969</v>
      </c>
      <c r="M3441" t="s">
        <v>18243</v>
      </c>
      <c r="N3441" t="s">
        <v>22</v>
      </c>
      <c r="O3441" t="s">
        <v>23</v>
      </c>
      <c r="P3441" t="s">
        <v>26</v>
      </c>
      <c r="Q3441" t="s">
        <v>27</v>
      </c>
      <c r="R3441" s="13">
        <v>15</v>
      </c>
      <c r="S3441" s="13">
        <v>1</v>
      </c>
      <c r="T3441" s="21">
        <v>0</v>
      </c>
      <c r="U3441" t="s">
        <v>2113</v>
      </c>
      <c r="W3441" t="str">
        <f>+IF(V3441="","",IF(MID(V3441,1,3)="ECE","UNICO",IF(V3441="FINES",CONCATENATE("R",IF(OR(C3441="16",C3441="21",C3441="22",C3441="23"),"16212223",IF(OR(C3441="15",C3441="17",C3441="24",C3441="25"),"15172425",C3441))),IF(V3441="CEBAS","UNICO",IF(VALUE(C3441)&lt;=11,"AMBA","INTERIOR")))))</f>
        <v/>
      </c>
      <c r="X3441" s="20" t="str">
        <f>+IF(V3441="","-",CONCATENATE(V3441,"_",W3441))</f>
        <v>-</v>
      </c>
      <c r="Y3441" s="59">
        <v>0.35444081326325733</v>
      </c>
      <c r="Z3441" t="str">
        <f>+IFERROR(VLOOKUP(H3441,#REF!,2,FALSE),"-")</f>
        <v>-</v>
      </c>
      <c r="AA3441" t="s">
        <v>2393</v>
      </c>
      <c r="AB3441" t="str">
        <f>+IF(W3441="","-",IF(W3441="UNICO","CENSO","MUESTRA"))</f>
        <v>-</v>
      </c>
      <c r="AC3441" t="s">
        <v>2398</v>
      </c>
      <c r="AD3441" t="s">
        <v>134</v>
      </c>
    </row>
    <row r="3442" spans="1:30" x14ac:dyDescent="0.25">
      <c r="A3442" s="5" t="str">
        <f t="shared" si="53"/>
        <v>0081DC0704</v>
      </c>
      <c r="B3442" s="23" t="s">
        <v>2119</v>
      </c>
      <c r="C3442" t="s">
        <v>153</v>
      </c>
      <c r="D3442" t="s">
        <v>1427</v>
      </c>
      <c r="E3442" t="s">
        <v>1428</v>
      </c>
      <c r="F3442">
        <v>601475</v>
      </c>
      <c r="G3442">
        <v>2</v>
      </c>
      <c r="H3442" t="s">
        <v>1431</v>
      </c>
      <c r="I3442" t="s">
        <v>20</v>
      </c>
      <c r="J3442" t="s">
        <v>39</v>
      </c>
      <c r="K3442" t="s">
        <v>40</v>
      </c>
      <c r="L3442" t="s">
        <v>1430</v>
      </c>
      <c r="M3442" t="s">
        <v>18109</v>
      </c>
      <c r="N3442" t="s">
        <v>22</v>
      </c>
      <c r="O3442" t="s">
        <v>23</v>
      </c>
      <c r="P3442" t="s">
        <v>26</v>
      </c>
      <c r="Q3442" t="s">
        <v>27</v>
      </c>
      <c r="R3442" s="13">
        <v>34</v>
      </c>
      <c r="S3442" s="13">
        <v>4</v>
      </c>
      <c r="T3442" s="21">
        <v>0</v>
      </c>
      <c r="U3442" t="s">
        <v>2113</v>
      </c>
      <c r="W3442" t="str">
        <f>+IF(V3442="","",IF(MID(V3442,1,3)="ECE","UNICO",IF(V3442="FINES",CONCATENATE("R",IF(OR(C3442="16",C3442="21",C3442="22",C3442="23"),"16212223",IF(OR(C3442="15",C3442="17",C3442="24",C3442="25"),"15172425",C3442))),IF(V3442="CEBAS","UNICO",IF(VALUE(C3442)&lt;=11,"AMBA","INTERIOR")))))</f>
        <v/>
      </c>
      <c r="X3442" s="20" t="str">
        <f>+IF(V3442="","-",CONCATENATE(V3442,"_",W3442))</f>
        <v>-</v>
      </c>
      <c r="Y3442" s="59">
        <v>0.35470282950916798</v>
      </c>
      <c r="Z3442" t="str">
        <f>+IFERROR(VLOOKUP(H3442,#REF!,2,FALSE),"-")</f>
        <v>-</v>
      </c>
      <c r="AA3442" t="s">
        <v>2394</v>
      </c>
      <c r="AB3442" t="str">
        <f>+IF(W3442="","-",IF(W3442="UNICO","CENSO","MUESTRA"))</f>
        <v>-</v>
      </c>
      <c r="AC3442" t="s">
        <v>2398</v>
      </c>
      <c r="AD3442" t="s">
        <v>134</v>
      </c>
    </row>
    <row r="3443" spans="1:30" x14ac:dyDescent="0.25">
      <c r="A3443" s="5" t="str">
        <f t="shared" si="53"/>
        <v>0003DA0138</v>
      </c>
      <c r="B3443" s="23" t="s">
        <v>2119</v>
      </c>
      <c r="C3443" t="s">
        <v>141</v>
      </c>
      <c r="D3443" t="s">
        <v>174</v>
      </c>
      <c r="E3443" t="s">
        <v>176</v>
      </c>
      <c r="F3443">
        <v>613276</v>
      </c>
      <c r="G3443">
        <v>0</v>
      </c>
      <c r="H3443" t="s">
        <v>177</v>
      </c>
      <c r="I3443" t="s">
        <v>20</v>
      </c>
      <c r="J3443" t="s">
        <v>25</v>
      </c>
      <c r="K3443" t="s">
        <v>21</v>
      </c>
      <c r="M3443" t="s">
        <v>18244</v>
      </c>
      <c r="N3443" t="s">
        <v>136</v>
      </c>
      <c r="O3443" t="s">
        <v>23</v>
      </c>
      <c r="P3443" t="s">
        <v>26</v>
      </c>
      <c r="Q3443" t="s">
        <v>27</v>
      </c>
      <c r="R3443" s="13">
        <v>5</v>
      </c>
      <c r="S3443" s="13">
        <v>1</v>
      </c>
      <c r="T3443" s="21">
        <v>0</v>
      </c>
      <c r="U3443" t="s">
        <v>2113</v>
      </c>
      <c r="W3443" t="str">
        <f>+IF(V3443="","",IF(MID(V3443,1,3)="ECE","UNICO",IF(V3443="FINES",CONCATENATE("R",IF(OR(C3443="16",C3443="21",C3443="22",C3443="23"),"16212223",IF(OR(C3443="15",C3443="17",C3443="24",C3443="25"),"15172425",C3443))),IF(V3443="CEBAS","UNICO",IF(VALUE(C3443)&lt;=11,"AMBA","INTERIOR")))))</f>
        <v/>
      </c>
      <c r="X3443" s="20" t="str">
        <f>+IF(V3443="","-",CONCATENATE(V3443,"_",W3443))</f>
        <v>-</v>
      </c>
      <c r="Y3443" s="59">
        <v>0.35561961724477648</v>
      </c>
      <c r="Z3443" t="str">
        <f>+IFERROR(VLOOKUP(H3443,#REF!,2,FALSE),"-")</f>
        <v>-</v>
      </c>
      <c r="AA3443" t="s">
        <v>2394</v>
      </c>
      <c r="AB3443" t="str">
        <f>+IF(W3443="","-",IF(W3443="UNICO","CENSO","MUESTRA"))</f>
        <v>-</v>
      </c>
      <c r="AC3443" t="s">
        <v>2397</v>
      </c>
      <c r="AD3443" t="s">
        <v>134</v>
      </c>
    </row>
    <row r="3444" spans="1:30" x14ac:dyDescent="0.25">
      <c r="A3444" s="5" t="str">
        <f t="shared" si="53"/>
        <v>0008DC0713</v>
      </c>
      <c r="B3444" s="23" t="s">
        <v>2119</v>
      </c>
      <c r="C3444" t="s">
        <v>139</v>
      </c>
      <c r="D3444" t="s">
        <v>312</v>
      </c>
      <c r="E3444" t="s">
        <v>314</v>
      </c>
      <c r="F3444">
        <v>611895</v>
      </c>
      <c r="G3444">
        <v>3</v>
      </c>
      <c r="H3444" t="s">
        <v>324</v>
      </c>
      <c r="I3444" t="s">
        <v>20</v>
      </c>
      <c r="J3444" t="s">
        <v>39</v>
      </c>
      <c r="K3444" t="s">
        <v>40</v>
      </c>
      <c r="L3444" t="s">
        <v>318</v>
      </c>
      <c r="M3444" t="s">
        <v>18245</v>
      </c>
      <c r="N3444" t="s">
        <v>22</v>
      </c>
      <c r="O3444" t="s">
        <v>23</v>
      </c>
      <c r="P3444" t="s">
        <v>26</v>
      </c>
      <c r="Q3444" t="s">
        <v>27</v>
      </c>
      <c r="R3444" s="13">
        <v>27</v>
      </c>
      <c r="S3444" s="13">
        <v>3</v>
      </c>
      <c r="T3444" s="21">
        <v>0</v>
      </c>
      <c r="U3444" t="s">
        <v>2113</v>
      </c>
      <c r="W3444" t="str">
        <f>+IF(V3444="","",IF(MID(V3444,1,3)="ECE","UNICO",IF(V3444="FINES",CONCATENATE("R",IF(OR(C3444="16",C3444="21",C3444="22",C3444="23"),"16212223",IF(OR(C3444="15",C3444="17",C3444="24",C3444="25"),"15172425",C3444))),IF(V3444="CEBAS","UNICO",IF(VALUE(C3444)&lt;=11,"AMBA","INTERIOR")))))</f>
        <v/>
      </c>
      <c r="X3444" s="20" t="str">
        <f>+IF(V3444="","-",CONCATENATE(V3444,"_",W3444))</f>
        <v>-</v>
      </c>
      <c r="Y3444" s="59">
        <v>0.35571040544244981</v>
      </c>
      <c r="Z3444" t="str">
        <f>+IFERROR(VLOOKUP(H3444,#REF!,2,FALSE),"-")</f>
        <v>-</v>
      </c>
      <c r="AA3444" t="s">
        <v>2394</v>
      </c>
      <c r="AB3444" t="str">
        <f>+IF(W3444="","-",IF(W3444="UNICO","CENSO","MUESTRA"))</f>
        <v>-</v>
      </c>
      <c r="AC3444" t="s">
        <v>2398</v>
      </c>
      <c r="AD3444" t="s">
        <v>134</v>
      </c>
    </row>
    <row r="3445" spans="1:30" x14ac:dyDescent="0.25">
      <c r="A3445" s="5" t="str">
        <f t="shared" si="53"/>
        <v>0033DC0707</v>
      </c>
      <c r="B3445" s="23" t="s">
        <v>2119</v>
      </c>
      <c r="C3445" t="s">
        <v>161</v>
      </c>
      <c r="D3445" t="s">
        <v>620</v>
      </c>
      <c r="E3445" t="s">
        <v>621</v>
      </c>
      <c r="F3445">
        <v>610255</v>
      </c>
      <c r="G3445">
        <v>0</v>
      </c>
      <c r="H3445" t="s">
        <v>627</v>
      </c>
      <c r="I3445" t="s">
        <v>20</v>
      </c>
      <c r="J3445" t="s">
        <v>39</v>
      </c>
      <c r="K3445" t="s">
        <v>21</v>
      </c>
      <c r="M3445" t="s">
        <v>18139</v>
      </c>
      <c r="N3445" t="s">
        <v>136</v>
      </c>
      <c r="O3445" t="s">
        <v>23</v>
      </c>
      <c r="P3445" t="s">
        <v>26</v>
      </c>
      <c r="Q3445" t="s">
        <v>27</v>
      </c>
      <c r="R3445" s="13">
        <v>1</v>
      </c>
      <c r="S3445" s="13">
        <v>1</v>
      </c>
      <c r="T3445" s="21">
        <v>0</v>
      </c>
      <c r="U3445" t="s">
        <v>2113</v>
      </c>
      <c r="W3445" t="str">
        <f>+IF(V3445="","",IF(MID(V3445,1,3)="ECE","UNICO",IF(V3445="FINES",CONCATENATE("R",IF(OR(C3445="16",C3445="21",C3445="22",C3445="23"),"16212223",IF(OR(C3445="15",C3445="17",C3445="24",C3445="25"),"15172425",C3445))),IF(V3445="CEBAS","UNICO",IF(VALUE(C3445)&lt;=11,"AMBA","INTERIOR")))))</f>
        <v/>
      </c>
      <c r="X3445" s="20" t="str">
        <f>+IF(V3445="","-",CONCATENATE(V3445,"_",W3445))</f>
        <v>-</v>
      </c>
      <c r="Y3445" s="59">
        <v>0.35603234171867371</v>
      </c>
      <c r="Z3445" t="str">
        <f>+IFERROR(VLOOKUP(H3445,#REF!,2,FALSE),"-")</f>
        <v>-</v>
      </c>
      <c r="AA3445" t="s">
        <v>2394</v>
      </c>
      <c r="AB3445" t="str">
        <f>+IF(W3445="","-",IF(W3445="UNICO","CENSO","MUESTRA"))</f>
        <v>-</v>
      </c>
      <c r="AC3445" t="s">
        <v>2397</v>
      </c>
      <c r="AD3445" t="s">
        <v>134</v>
      </c>
    </row>
    <row r="3446" spans="1:30" x14ac:dyDescent="0.25">
      <c r="A3446" s="5" t="str">
        <f t="shared" si="53"/>
        <v>0044DC0705</v>
      </c>
      <c r="B3446" s="23" t="s">
        <v>2119</v>
      </c>
      <c r="C3446" t="s">
        <v>86</v>
      </c>
      <c r="D3446" t="s">
        <v>303</v>
      </c>
      <c r="E3446" t="s">
        <v>747</v>
      </c>
      <c r="F3446">
        <v>623978</v>
      </c>
      <c r="G3446">
        <v>1</v>
      </c>
      <c r="H3446" t="s">
        <v>752</v>
      </c>
      <c r="I3446" t="s">
        <v>20</v>
      </c>
      <c r="J3446" t="s">
        <v>39</v>
      </c>
      <c r="K3446" t="s">
        <v>40</v>
      </c>
      <c r="L3446" t="s">
        <v>753</v>
      </c>
      <c r="M3446" t="s">
        <v>18246</v>
      </c>
      <c r="N3446" t="s">
        <v>22</v>
      </c>
      <c r="O3446" t="s">
        <v>23</v>
      </c>
      <c r="P3446" t="s">
        <v>26</v>
      </c>
      <c r="Q3446" t="s">
        <v>27</v>
      </c>
      <c r="R3446" s="13">
        <v>78</v>
      </c>
      <c r="S3446" s="13">
        <v>5</v>
      </c>
      <c r="T3446" s="21">
        <v>0</v>
      </c>
      <c r="U3446" t="s">
        <v>2113</v>
      </c>
      <c r="W3446" t="str">
        <f>+IF(V3446="","",IF(MID(V3446,1,3)="ECE","UNICO",IF(V3446="FINES",CONCATENATE("R",IF(OR(C3446="16",C3446="21",C3446="22",C3446="23"),"16212223",IF(OR(C3446="15",C3446="17",C3446="24",C3446="25"),"15172425",C3446))),IF(V3446="CEBAS","UNICO",IF(VALUE(C3446)&lt;=11,"AMBA","INTERIOR")))))</f>
        <v/>
      </c>
      <c r="X3446" s="20" t="str">
        <f>+IF(V3446="","-",CONCATENATE(V3446,"_",W3446))</f>
        <v>-</v>
      </c>
      <c r="Y3446" s="59">
        <v>0.3608081442969186</v>
      </c>
      <c r="Z3446" t="str">
        <f>+IFERROR(VLOOKUP(H3446,#REF!,2,FALSE),"-")</f>
        <v>-</v>
      </c>
      <c r="AA3446" t="s">
        <v>2393</v>
      </c>
      <c r="AB3446" t="str">
        <f>+IF(W3446="","-",IF(W3446="UNICO","CENSO","MUESTRA"))</f>
        <v>-</v>
      </c>
      <c r="AC3446" t="s">
        <v>2397</v>
      </c>
      <c r="AD3446" t="s">
        <v>134</v>
      </c>
    </row>
    <row r="3447" spans="1:30" x14ac:dyDescent="0.25">
      <c r="A3447" s="5" t="str">
        <f t="shared" si="53"/>
        <v>0060DC0704</v>
      </c>
      <c r="B3447" s="23" t="s">
        <v>2119</v>
      </c>
      <c r="C3447" t="s">
        <v>242</v>
      </c>
      <c r="D3447" t="s">
        <v>943</v>
      </c>
      <c r="E3447" t="s">
        <v>944</v>
      </c>
      <c r="F3447">
        <v>600689</v>
      </c>
      <c r="G3447">
        <v>0</v>
      </c>
      <c r="H3447" t="s">
        <v>946</v>
      </c>
      <c r="I3447" t="s">
        <v>20</v>
      </c>
      <c r="J3447" t="s">
        <v>39</v>
      </c>
      <c r="K3447" t="s">
        <v>21</v>
      </c>
      <c r="M3447" t="s">
        <v>18177</v>
      </c>
      <c r="N3447" t="s">
        <v>135</v>
      </c>
      <c r="O3447" t="s">
        <v>23</v>
      </c>
      <c r="P3447" t="s">
        <v>26</v>
      </c>
      <c r="Q3447" t="s">
        <v>27</v>
      </c>
      <c r="R3447" s="13">
        <v>30</v>
      </c>
      <c r="S3447" s="13">
        <v>1</v>
      </c>
      <c r="T3447" s="21">
        <v>0</v>
      </c>
      <c r="U3447" t="s">
        <v>2113</v>
      </c>
      <c r="W3447" t="str">
        <f>+IF(V3447="","",IF(MID(V3447,1,3)="ECE","UNICO",IF(V3447="FINES",CONCATENATE("R",IF(OR(C3447="16",C3447="21",C3447="22",C3447="23"),"16212223",IF(OR(C3447="15",C3447="17",C3447="24",C3447="25"),"15172425",C3447))),IF(V3447="CEBAS","UNICO",IF(VALUE(C3447)&lt;=11,"AMBA","INTERIOR")))))</f>
        <v/>
      </c>
      <c r="X3447" s="20" t="str">
        <f>+IF(V3447="","-",CONCATENATE(V3447,"_",W3447))</f>
        <v>-</v>
      </c>
      <c r="Y3447" s="59">
        <v>0.36149508702127559</v>
      </c>
      <c r="Z3447" t="str">
        <f>+IFERROR(VLOOKUP(H3447,#REF!,2,FALSE),"-")</f>
        <v>-</v>
      </c>
      <c r="AA3447" t="s">
        <v>2394</v>
      </c>
      <c r="AB3447" t="str">
        <f>+IF(W3447="","-",IF(W3447="UNICO","CENSO","MUESTRA"))</f>
        <v>-</v>
      </c>
      <c r="AC3447" t="s">
        <v>2398</v>
      </c>
      <c r="AD3447" t="s">
        <v>134</v>
      </c>
    </row>
    <row r="3448" spans="1:30" x14ac:dyDescent="0.25">
      <c r="A3448" s="5" t="str">
        <f t="shared" si="53"/>
        <v>0007DC0710</v>
      </c>
      <c r="B3448" s="23" t="s">
        <v>2119</v>
      </c>
      <c r="C3448" t="s">
        <v>157</v>
      </c>
      <c r="D3448" t="s">
        <v>165</v>
      </c>
      <c r="E3448" t="s">
        <v>300</v>
      </c>
      <c r="F3448">
        <v>605510</v>
      </c>
      <c r="G3448">
        <v>4</v>
      </c>
      <c r="H3448" t="s">
        <v>306</v>
      </c>
      <c r="I3448" t="s">
        <v>20</v>
      </c>
      <c r="J3448" t="s">
        <v>39</v>
      </c>
      <c r="K3448" t="s">
        <v>40</v>
      </c>
      <c r="L3448" t="s">
        <v>302</v>
      </c>
      <c r="M3448" t="s">
        <v>18247</v>
      </c>
      <c r="N3448" t="s">
        <v>22</v>
      </c>
      <c r="O3448" t="s">
        <v>23</v>
      </c>
      <c r="P3448" t="s">
        <v>26</v>
      </c>
      <c r="Q3448" t="s">
        <v>27</v>
      </c>
      <c r="R3448" s="13">
        <v>16</v>
      </c>
      <c r="S3448" s="13">
        <v>2</v>
      </c>
      <c r="T3448" s="21">
        <v>0</v>
      </c>
      <c r="U3448" t="s">
        <v>2113</v>
      </c>
      <c r="W3448" t="str">
        <f>+IF(V3448="","",IF(MID(V3448,1,3)="ECE","UNICO",IF(V3448="FINES",CONCATENATE("R",IF(OR(C3448="16",C3448="21",C3448="22",C3448="23"),"16212223",IF(OR(C3448="15",C3448="17",C3448="24",C3448="25"),"15172425",C3448))),IF(V3448="CEBAS","UNICO",IF(VALUE(C3448)&lt;=11,"AMBA","INTERIOR")))))</f>
        <v/>
      </c>
      <c r="X3448" s="20" t="str">
        <f>+IF(V3448="","-",CONCATENATE(V3448,"_",W3448))</f>
        <v>-</v>
      </c>
      <c r="Y3448" s="59">
        <v>0.36220477678273849</v>
      </c>
      <c r="Z3448" t="str">
        <f>+IFERROR(VLOOKUP(H3448,#REF!,2,FALSE),"-")</f>
        <v>-</v>
      </c>
      <c r="AA3448" t="s">
        <v>2394</v>
      </c>
      <c r="AB3448" t="str">
        <f>+IF(W3448="","-",IF(W3448="UNICO","CENSO","MUESTRA"))</f>
        <v>-</v>
      </c>
      <c r="AC3448" t="s">
        <v>2397</v>
      </c>
      <c r="AD3448" t="s">
        <v>134</v>
      </c>
    </row>
    <row r="3449" spans="1:30" x14ac:dyDescent="0.25">
      <c r="A3449" s="5" t="str">
        <f t="shared" si="53"/>
        <v>0119DC0709</v>
      </c>
      <c r="B3449" s="23" t="s">
        <v>2119</v>
      </c>
      <c r="C3449" t="s">
        <v>584</v>
      </c>
      <c r="D3449" t="s">
        <v>419</v>
      </c>
      <c r="E3449" t="s">
        <v>1915</v>
      </c>
      <c r="F3449">
        <v>606804</v>
      </c>
      <c r="G3449">
        <v>1</v>
      </c>
      <c r="H3449" t="s">
        <v>1921</v>
      </c>
      <c r="I3449" t="s">
        <v>20</v>
      </c>
      <c r="J3449" t="s">
        <v>39</v>
      </c>
      <c r="K3449" t="s">
        <v>40</v>
      </c>
      <c r="L3449" t="s">
        <v>1922</v>
      </c>
      <c r="M3449" t="s">
        <v>18248</v>
      </c>
      <c r="N3449" t="s">
        <v>22</v>
      </c>
      <c r="O3449" t="s">
        <v>23</v>
      </c>
      <c r="P3449" t="s">
        <v>26</v>
      </c>
      <c r="Q3449" t="s">
        <v>27</v>
      </c>
      <c r="R3449" s="13">
        <v>25</v>
      </c>
      <c r="S3449" s="13">
        <v>2</v>
      </c>
      <c r="T3449" s="21">
        <v>0</v>
      </c>
      <c r="U3449" t="s">
        <v>2113</v>
      </c>
      <c r="W3449" t="str">
        <f>+IF(V3449="","",IF(MID(V3449,1,3)="ECE","UNICO",IF(V3449="FINES",CONCATENATE("R",IF(OR(C3449="16",C3449="21",C3449="22",C3449="23"),"16212223",IF(OR(C3449="15",C3449="17",C3449="24",C3449="25"),"15172425",C3449))),IF(V3449="CEBAS","UNICO",IF(VALUE(C3449)&lt;=11,"AMBA","INTERIOR")))))</f>
        <v/>
      </c>
      <c r="X3449" s="20" t="str">
        <f>+IF(V3449="","-",CONCATENATE(V3449,"_",W3449))</f>
        <v>-</v>
      </c>
      <c r="Y3449" s="59">
        <v>0.36519074981862848</v>
      </c>
      <c r="Z3449" t="str">
        <f>+IFERROR(VLOOKUP(H3449,#REF!,2,FALSE),"-")</f>
        <v>-</v>
      </c>
      <c r="AA3449" t="s">
        <v>2393</v>
      </c>
      <c r="AB3449" t="str">
        <f>+IF(W3449="","-",IF(W3449="UNICO","CENSO","MUESTRA"))</f>
        <v>-</v>
      </c>
      <c r="AC3449" t="s">
        <v>2397</v>
      </c>
      <c r="AD3449" t="s">
        <v>134</v>
      </c>
    </row>
    <row r="3450" spans="1:30" x14ac:dyDescent="0.25">
      <c r="A3450" s="5" t="str">
        <f t="shared" si="53"/>
        <v>0064DC0703</v>
      </c>
      <c r="B3450" s="23" t="s">
        <v>2119</v>
      </c>
      <c r="C3450" t="s">
        <v>19</v>
      </c>
      <c r="D3450" t="s">
        <v>1037</v>
      </c>
      <c r="E3450" t="s">
        <v>1038</v>
      </c>
      <c r="F3450">
        <v>601069</v>
      </c>
      <c r="G3450">
        <v>2</v>
      </c>
      <c r="H3450" t="s">
        <v>1041</v>
      </c>
      <c r="I3450" t="s">
        <v>20</v>
      </c>
      <c r="J3450" t="s">
        <v>39</v>
      </c>
      <c r="K3450" t="s">
        <v>40</v>
      </c>
      <c r="L3450" t="s">
        <v>1040</v>
      </c>
      <c r="M3450" t="s">
        <v>18120</v>
      </c>
      <c r="N3450" t="s">
        <v>22</v>
      </c>
      <c r="O3450" t="s">
        <v>23</v>
      </c>
      <c r="P3450" t="s">
        <v>26</v>
      </c>
      <c r="Q3450" t="s">
        <v>27</v>
      </c>
      <c r="R3450" s="13">
        <v>33</v>
      </c>
      <c r="S3450" s="13">
        <v>2</v>
      </c>
      <c r="T3450" s="21">
        <v>0</v>
      </c>
      <c r="U3450" t="s">
        <v>2113</v>
      </c>
      <c r="W3450" t="str">
        <f>+IF(V3450="","",IF(MID(V3450,1,3)="ECE","UNICO",IF(V3450="FINES",CONCATENATE("R",IF(OR(C3450="16",C3450="21",C3450="22",C3450="23"),"16212223",IF(OR(C3450="15",C3450="17",C3450="24",C3450="25"),"15172425",C3450))),IF(V3450="CEBAS","UNICO",IF(VALUE(C3450)&lt;=11,"AMBA","INTERIOR")))))</f>
        <v/>
      </c>
      <c r="X3450" s="20" t="str">
        <f>+IF(V3450="","-",CONCATENATE(V3450,"_",W3450))</f>
        <v>-</v>
      </c>
      <c r="Y3450" s="59">
        <v>0.36567371534673793</v>
      </c>
      <c r="Z3450" t="str">
        <f>+IFERROR(VLOOKUP(H3450,#REF!,2,FALSE),"-")</f>
        <v>-</v>
      </c>
      <c r="AA3450" t="s">
        <v>2394</v>
      </c>
      <c r="AB3450" t="str">
        <f>+IF(W3450="","-",IF(W3450="UNICO","CENSO","MUESTRA"))</f>
        <v>-</v>
      </c>
      <c r="AC3450" t="s">
        <v>2398</v>
      </c>
      <c r="AD3450" t="s">
        <v>134</v>
      </c>
    </row>
    <row r="3451" spans="1:30" x14ac:dyDescent="0.25">
      <c r="A3451" s="5" t="str">
        <f t="shared" si="53"/>
        <v>0062DC0712</v>
      </c>
      <c r="B3451" s="23" t="s">
        <v>2119</v>
      </c>
      <c r="C3451" t="s">
        <v>246</v>
      </c>
      <c r="D3451" t="s">
        <v>958</v>
      </c>
      <c r="E3451" t="s">
        <v>959</v>
      </c>
      <c r="F3451">
        <v>608161</v>
      </c>
      <c r="G3451">
        <v>1</v>
      </c>
      <c r="H3451" t="s">
        <v>962</v>
      </c>
      <c r="I3451" t="s">
        <v>20</v>
      </c>
      <c r="J3451" t="s">
        <v>39</v>
      </c>
      <c r="K3451" t="s">
        <v>40</v>
      </c>
      <c r="L3451" t="s">
        <v>963</v>
      </c>
      <c r="M3451" t="s">
        <v>18249</v>
      </c>
      <c r="N3451" t="s">
        <v>22</v>
      </c>
      <c r="O3451" t="s">
        <v>23</v>
      </c>
      <c r="P3451" t="s">
        <v>26</v>
      </c>
      <c r="Q3451" t="s">
        <v>27</v>
      </c>
      <c r="R3451" s="13">
        <v>22</v>
      </c>
      <c r="S3451" s="13">
        <v>2</v>
      </c>
      <c r="T3451" s="21">
        <v>0</v>
      </c>
      <c r="U3451" t="s">
        <v>2113</v>
      </c>
      <c r="W3451" t="str">
        <f>+IF(V3451="","",IF(MID(V3451,1,3)="ECE","UNICO",IF(V3451="FINES",CONCATENATE("R",IF(OR(C3451="16",C3451="21",C3451="22",C3451="23"),"16212223",IF(OR(C3451="15",C3451="17",C3451="24",C3451="25"),"15172425",C3451))),IF(V3451="CEBAS","UNICO",IF(VALUE(C3451)&lt;=11,"AMBA","INTERIOR")))))</f>
        <v/>
      </c>
      <c r="X3451" s="20" t="str">
        <f>+IF(V3451="","-",CONCATENATE(V3451,"_",W3451))</f>
        <v>-</v>
      </c>
      <c r="Y3451" s="59">
        <v>0.36571404024174342</v>
      </c>
      <c r="Z3451" t="str">
        <f>+IFERROR(VLOOKUP(H3451,#REF!,2,FALSE),"-")</f>
        <v>-</v>
      </c>
      <c r="AA3451" t="s">
        <v>2393</v>
      </c>
      <c r="AB3451" t="str">
        <f>+IF(W3451="","-",IF(W3451="UNICO","CENSO","MUESTRA"))</f>
        <v>-</v>
      </c>
      <c r="AC3451" t="s">
        <v>2397</v>
      </c>
      <c r="AD3451" t="s">
        <v>134</v>
      </c>
    </row>
    <row r="3452" spans="1:30" x14ac:dyDescent="0.25">
      <c r="A3452" s="5" t="str">
        <f t="shared" si="53"/>
        <v>0117DC0708</v>
      </c>
      <c r="B3452" s="23" t="s">
        <v>2119</v>
      </c>
      <c r="C3452" t="s">
        <v>140</v>
      </c>
      <c r="D3452" t="s">
        <v>85</v>
      </c>
      <c r="E3452" t="s">
        <v>1888</v>
      </c>
      <c r="F3452">
        <v>613718</v>
      </c>
      <c r="G3452">
        <v>2</v>
      </c>
      <c r="H3452" t="s">
        <v>1893</v>
      </c>
      <c r="I3452" t="s">
        <v>20</v>
      </c>
      <c r="J3452" t="s">
        <v>39</v>
      </c>
      <c r="K3452" t="s">
        <v>40</v>
      </c>
      <c r="L3452" t="s">
        <v>1892</v>
      </c>
      <c r="M3452" t="s">
        <v>18126</v>
      </c>
      <c r="N3452" t="s">
        <v>22</v>
      </c>
      <c r="O3452" t="s">
        <v>23</v>
      </c>
      <c r="P3452" t="s">
        <v>26</v>
      </c>
      <c r="Q3452" t="s">
        <v>27</v>
      </c>
      <c r="R3452" s="13">
        <v>32</v>
      </c>
      <c r="S3452" s="13">
        <v>3</v>
      </c>
      <c r="T3452" s="21">
        <v>0</v>
      </c>
      <c r="U3452" t="s">
        <v>2113</v>
      </c>
      <c r="W3452" t="str">
        <f>+IF(V3452="","",IF(MID(V3452,1,3)="ECE","UNICO",IF(V3452="FINES",CONCATENATE("R",IF(OR(C3452="16",C3452="21",C3452="22",C3452="23"),"16212223",IF(OR(C3452="15",C3452="17",C3452="24",C3452="25"),"15172425",C3452))),IF(V3452="CEBAS","UNICO",IF(VALUE(C3452)&lt;=11,"AMBA","INTERIOR")))))</f>
        <v/>
      </c>
      <c r="X3452" s="20" t="str">
        <f>+IF(V3452="","-",CONCATENATE(V3452,"_",W3452))</f>
        <v>-</v>
      </c>
      <c r="Y3452" s="59">
        <v>0.36717425783475238</v>
      </c>
      <c r="Z3452" t="str">
        <f>+IFERROR(VLOOKUP(H3452,#REF!,2,FALSE),"-")</f>
        <v>-</v>
      </c>
      <c r="AA3452" t="s">
        <v>2393</v>
      </c>
      <c r="AB3452" t="str">
        <f>+IF(W3452="","-",IF(W3452="UNICO","CENSO","MUESTRA"))</f>
        <v>-</v>
      </c>
      <c r="AC3452" t="s">
        <v>2398</v>
      </c>
      <c r="AD3452" t="s">
        <v>134</v>
      </c>
    </row>
    <row r="3453" spans="1:30" x14ac:dyDescent="0.25">
      <c r="A3453" s="5" t="str">
        <f t="shared" si="53"/>
        <v>0008DC0709</v>
      </c>
      <c r="B3453" s="23" t="s">
        <v>2119</v>
      </c>
      <c r="C3453" t="s">
        <v>139</v>
      </c>
      <c r="D3453" t="s">
        <v>312</v>
      </c>
      <c r="E3453" t="s">
        <v>314</v>
      </c>
      <c r="F3453">
        <v>602486</v>
      </c>
      <c r="G3453">
        <v>2</v>
      </c>
      <c r="H3453" t="s">
        <v>320</v>
      </c>
      <c r="I3453" t="s">
        <v>20</v>
      </c>
      <c r="J3453" t="s">
        <v>39</v>
      </c>
      <c r="K3453" t="s">
        <v>40</v>
      </c>
      <c r="L3453" t="s">
        <v>316</v>
      </c>
      <c r="M3453" t="s">
        <v>18250</v>
      </c>
      <c r="N3453" t="s">
        <v>22</v>
      </c>
      <c r="O3453" t="s">
        <v>23</v>
      </c>
      <c r="P3453" t="s">
        <v>26</v>
      </c>
      <c r="Q3453" t="s">
        <v>27</v>
      </c>
      <c r="R3453" s="13">
        <v>42</v>
      </c>
      <c r="S3453" s="13">
        <v>3</v>
      </c>
      <c r="T3453" s="21">
        <v>0</v>
      </c>
      <c r="U3453" t="s">
        <v>2113</v>
      </c>
      <c r="W3453" t="str">
        <f>+IF(V3453="","",IF(MID(V3453,1,3)="ECE","UNICO",IF(V3453="FINES",CONCATENATE("R",IF(OR(C3453="16",C3453="21",C3453="22",C3453="23"),"16212223",IF(OR(C3453="15",C3453="17",C3453="24",C3453="25"),"15172425",C3453))),IF(V3453="CEBAS","UNICO",IF(VALUE(C3453)&lt;=11,"AMBA","INTERIOR")))))</f>
        <v/>
      </c>
      <c r="X3453" s="20" t="str">
        <f>+IF(V3453="","-",CONCATENATE(V3453,"_",W3453))</f>
        <v>-</v>
      </c>
      <c r="Y3453" s="59">
        <v>0.36730377611361048</v>
      </c>
      <c r="Z3453" t="str">
        <f>+IFERROR(VLOOKUP(H3453,#REF!,2,FALSE),"-")</f>
        <v>-</v>
      </c>
      <c r="AA3453" t="s">
        <v>2394</v>
      </c>
      <c r="AB3453" t="str">
        <f>+IF(W3453="","-",IF(W3453="UNICO","CENSO","MUESTRA"))</f>
        <v>-</v>
      </c>
      <c r="AC3453" t="s">
        <v>2397</v>
      </c>
      <c r="AD3453" t="s">
        <v>134</v>
      </c>
    </row>
    <row r="3454" spans="1:30" x14ac:dyDescent="0.25">
      <c r="A3454" s="5" t="str">
        <f t="shared" si="53"/>
        <v>0062DC0714</v>
      </c>
      <c r="B3454" s="23" t="s">
        <v>2119</v>
      </c>
      <c r="C3454" t="s">
        <v>246</v>
      </c>
      <c r="D3454" t="s">
        <v>958</v>
      </c>
      <c r="E3454" t="s">
        <v>959</v>
      </c>
      <c r="F3454">
        <v>602956</v>
      </c>
      <c r="G3454">
        <v>1</v>
      </c>
      <c r="H3454" t="s">
        <v>966</v>
      </c>
      <c r="I3454" t="s">
        <v>20</v>
      </c>
      <c r="J3454" t="s">
        <v>39</v>
      </c>
      <c r="K3454" t="s">
        <v>40</v>
      </c>
      <c r="L3454" t="s">
        <v>965</v>
      </c>
      <c r="M3454" t="s">
        <v>18251</v>
      </c>
      <c r="N3454" t="s">
        <v>22</v>
      </c>
      <c r="O3454" t="s">
        <v>23</v>
      </c>
      <c r="P3454" t="s">
        <v>26</v>
      </c>
      <c r="Q3454" t="s">
        <v>27</v>
      </c>
      <c r="R3454" s="13">
        <v>22</v>
      </c>
      <c r="S3454" s="13">
        <v>2</v>
      </c>
      <c r="T3454" s="21">
        <v>0</v>
      </c>
      <c r="U3454" t="s">
        <v>2113</v>
      </c>
      <c r="W3454" t="str">
        <f>+IF(V3454="","",IF(MID(V3454,1,3)="ECE","UNICO",IF(V3454="FINES",CONCATENATE("R",IF(OR(C3454="16",C3454="21",C3454="22",C3454="23"),"16212223",IF(OR(C3454="15",C3454="17",C3454="24",C3454="25"),"15172425",C3454))),IF(V3454="CEBAS","UNICO",IF(VALUE(C3454)&lt;=11,"AMBA","INTERIOR")))))</f>
        <v/>
      </c>
      <c r="X3454" s="20" t="str">
        <f>+IF(V3454="","-",CONCATENATE(V3454,"_",W3454))</f>
        <v>-</v>
      </c>
      <c r="Y3454" s="59">
        <v>0.36795455177088038</v>
      </c>
      <c r="Z3454" t="str">
        <f>+IFERROR(VLOOKUP(H3454,#REF!,2,FALSE),"-")</f>
        <v>-</v>
      </c>
      <c r="AA3454" t="s">
        <v>2393</v>
      </c>
      <c r="AB3454" t="str">
        <f>+IF(W3454="","-",IF(W3454="UNICO","CENSO","MUESTRA"))</f>
        <v>-</v>
      </c>
      <c r="AC3454" t="s">
        <v>2398</v>
      </c>
      <c r="AD3454" t="s">
        <v>134</v>
      </c>
    </row>
    <row r="3455" spans="1:30" x14ac:dyDescent="0.25">
      <c r="A3455" s="5" t="str">
        <f t="shared" si="53"/>
        <v>0049DC0703</v>
      </c>
      <c r="B3455" s="23" t="s">
        <v>2119</v>
      </c>
      <c r="C3455" t="s">
        <v>156</v>
      </c>
      <c r="D3455" t="s">
        <v>299</v>
      </c>
      <c r="E3455" t="s">
        <v>833</v>
      </c>
      <c r="F3455">
        <v>601970</v>
      </c>
      <c r="G3455">
        <v>0</v>
      </c>
      <c r="H3455" t="s">
        <v>835</v>
      </c>
      <c r="I3455" t="s">
        <v>20</v>
      </c>
      <c r="J3455" t="s">
        <v>39</v>
      </c>
      <c r="K3455" t="s">
        <v>21</v>
      </c>
      <c r="M3455" t="s">
        <v>18166</v>
      </c>
      <c r="N3455" t="s">
        <v>22</v>
      </c>
      <c r="O3455" t="s">
        <v>23</v>
      </c>
      <c r="P3455" t="s">
        <v>26</v>
      </c>
      <c r="Q3455" t="s">
        <v>27</v>
      </c>
      <c r="R3455" s="13">
        <v>30</v>
      </c>
      <c r="S3455" s="13">
        <v>3</v>
      </c>
      <c r="T3455" s="21">
        <v>0</v>
      </c>
      <c r="U3455" t="s">
        <v>2113</v>
      </c>
      <c r="W3455" t="str">
        <f>+IF(V3455="","",IF(MID(V3455,1,3)="ECE","UNICO",IF(V3455="FINES",CONCATENATE("R",IF(OR(C3455="16",C3455="21",C3455="22",C3455="23"),"16212223",IF(OR(C3455="15",C3455="17",C3455="24",C3455="25"),"15172425",C3455))),IF(V3455="CEBAS","UNICO",IF(VALUE(C3455)&lt;=11,"AMBA","INTERIOR")))))</f>
        <v/>
      </c>
      <c r="X3455" s="20" t="str">
        <f>+IF(V3455="","-",CONCATENATE(V3455,"_",W3455))</f>
        <v>-</v>
      </c>
      <c r="Y3455" s="59">
        <v>0.37146688370328201</v>
      </c>
      <c r="Z3455" t="str">
        <f>+IFERROR(VLOOKUP(H3455,#REF!,2,FALSE),"-")</f>
        <v>-</v>
      </c>
      <c r="AA3455" t="s">
        <v>2394</v>
      </c>
      <c r="AB3455" t="str">
        <f>+IF(W3455="","-",IF(W3455="UNICO","CENSO","MUESTRA"))</f>
        <v>-</v>
      </c>
      <c r="AC3455" t="s">
        <v>2398</v>
      </c>
      <c r="AD3455" t="s">
        <v>134</v>
      </c>
    </row>
    <row r="3456" spans="1:30" x14ac:dyDescent="0.25">
      <c r="A3456" s="5" t="str">
        <f t="shared" si="53"/>
        <v>0075DC0711</v>
      </c>
      <c r="B3456" s="23" t="s">
        <v>2119</v>
      </c>
      <c r="C3456" t="s">
        <v>242</v>
      </c>
      <c r="D3456" t="s">
        <v>1350</v>
      </c>
      <c r="E3456" t="s">
        <v>1351</v>
      </c>
      <c r="F3456">
        <v>610527</v>
      </c>
      <c r="G3456">
        <v>2</v>
      </c>
      <c r="H3456" t="s">
        <v>1361</v>
      </c>
      <c r="I3456" t="s">
        <v>20</v>
      </c>
      <c r="J3456" t="s">
        <v>39</v>
      </c>
      <c r="K3456" t="s">
        <v>40</v>
      </c>
      <c r="L3456" t="s">
        <v>1353</v>
      </c>
      <c r="M3456" t="s">
        <v>18252</v>
      </c>
      <c r="N3456" t="s">
        <v>22</v>
      </c>
      <c r="O3456" t="s">
        <v>23</v>
      </c>
      <c r="P3456" t="s">
        <v>26</v>
      </c>
      <c r="Q3456" t="s">
        <v>27</v>
      </c>
      <c r="R3456" s="13">
        <v>27</v>
      </c>
      <c r="S3456" s="13">
        <v>2</v>
      </c>
      <c r="T3456" s="21">
        <v>0</v>
      </c>
      <c r="U3456" t="s">
        <v>2113</v>
      </c>
      <c r="W3456" t="str">
        <f>+IF(V3456="","",IF(MID(V3456,1,3)="ECE","UNICO",IF(V3456="FINES",CONCATENATE("R",IF(OR(C3456="16",C3456="21",C3456="22",C3456="23"),"16212223",IF(OR(C3456="15",C3456="17",C3456="24",C3456="25"),"15172425",C3456))),IF(V3456="CEBAS","UNICO",IF(VALUE(C3456)&lt;=11,"AMBA","INTERIOR")))))</f>
        <v/>
      </c>
      <c r="X3456" s="20" t="str">
        <f>+IF(V3456="","-",CONCATENATE(V3456,"_",W3456))</f>
        <v>-</v>
      </c>
      <c r="Y3456" s="59">
        <v>0.37158839777112013</v>
      </c>
      <c r="Z3456" t="str">
        <f>+IFERROR(VLOOKUP(H3456,#REF!,2,FALSE),"-")</f>
        <v>-</v>
      </c>
      <c r="AA3456" t="s">
        <v>2394</v>
      </c>
      <c r="AB3456" t="str">
        <f>+IF(W3456="","-",IF(W3456="UNICO","CENSO","MUESTRA"))</f>
        <v>-</v>
      </c>
      <c r="AC3456" t="s">
        <v>2397</v>
      </c>
      <c r="AD3456" t="s">
        <v>134</v>
      </c>
    </row>
    <row r="3457" spans="1:30" x14ac:dyDescent="0.25">
      <c r="A3457" s="5" t="str">
        <f t="shared" si="53"/>
        <v>0099DC0703</v>
      </c>
      <c r="B3457" s="23" t="s">
        <v>2119</v>
      </c>
      <c r="C3457" t="s">
        <v>186</v>
      </c>
      <c r="D3457" t="s">
        <v>1665</v>
      </c>
      <c r="E3457" t="s">
        <v>1666</v>
      </c>
      <c r="F3457">
        <v>612571</v>
      </c>
      <c r="G3457">
        <v>0</v>
      </c>
      <c r="H3457" t="s">
        <v>1669</v>
      </c>
      <c r="I3457" t="s">
        <v>20</v>
      </c>
      <c r="J3457" t="s">
        <v>39</v>
      </c>
      <c r="K3457" t="s">
        <v>21</v>
      </c>
      <c r="M3457" t="s">
        <v>18166</v>
      </c>
      <c r="N3457" t="s">
        <v>22</v>
      </c>
      <c r="O3457" t="s">
        <v>23</v>
      </c>
      <c r="P3457" t="s">
        <v>26</v>
      </c>
      <c r="Q3457" t="s">
        <v>27</v>
      </c>
      <c r="R3457" s="13">
        <v>46</v>
      </c>
      <c r="S3457" s="13">
        <v>5</v>
      </c>
      <c r="T3457" s="21">
        <v>0</v>
      </c>
      <c r="U3457" t="s">
        <v>2113</v>
      </c>
      <c r="W3457" t="str">
        <f>+IF(V3457="","",IF(MID(V3457,1,3)="ECE","UNICO",IF(V3457="FINES",CONCATENATE("R",IF(OR(C3457="16",C3457="21",C3457="22",C3457="23"),"16212223",IF(OR(C3457="15",C3457="17",C3457="24",C3457="25"),"15172425",C3457))),IF(V3457="CEBAS","UNICO",IF(VALUE(C3457)&lt;=11,"AMBA","INTERIOR")))))</f>
        <v/>
      </c>
      <c r="X3457" s="20" t="str">
        <f>+IF(V3457="","-",CONCATENATE(V3457,"_",W3457))</f>
        <v>-</v>
      </c>
      <c r="Y3457" s="59">
        <v>0.37227709548813959</v>
      </c>
      <c r="Z3457" t="str">
        <f>+IFERROR(VLOOKUP(H3457,#REF!,2,FALSE),"-")</f>
        <v>-</v>
      </c>
      <c r="AA3457" t="s">
        <v>2393</v>
      </c>
      <c r="AB3457" t="str">
        <f>+IF(W3457="","-",IF(W3457="UNICO","CENSO","MUESTRA"))</f>
        <v>-</v>
      </c>
      <c r="AC3457" t="s">
        <v>2398</v>
      </c>
      <c r="AD3457" t="s">
        <v>134</v>
      </c>
    </row>
    <row r="3458" spans="1:30" x14ac:dyDescent="0.25">
      <c r="A3458" s="5" t="str">
        <f t="shared" si="53"/>
        <v>0111DC0729</v>
      </c>
      <c r="B3458" s="23" t="s">
        <v>2119</v>
      </c>
      <c r="C3458" t="s">
        <v>246</v>
      </c>
      <c r="D3458" t="s">
        <v>575</v>
      </c>
      <c r="E3458" t="s">
        <v>1794</v>
      </c>
      <c r="F3458">
        <v>605130</v>
      </c>
      <c r="G3458">
        <v>4</v>
      </c>
      <c r="H3458" t="s">
        <v>1821</v>
      </c>
      <c r="I3458" t="s">
        <v>20</v>
      </c>
      <c r="J3458" t="s">
        <v>39</v>
      </c>
      <c r="K3458" t="s">
        <v>40</v>
      </c>
      <c r="L3458" t="s">
        <v>1811</v>
      </c>
      <c r="M3458" t="s">
        <v>18253</v>
      </c>
      <c r="N3458" t="s">
        <v>22</v>
      </c>
      <c r="O3458" t="s">
        <v>23</v>
      </c>
      <c r="P3458" t="s">
        <v>26</v>
      </c>
      <c r="Q3458" t="s">
        <v>27</v>
      </c>
      <c r="R3458" s="13">
        <v>14</v>
      </c>
      <c r="S3458" s="13">
        <v>1</v>
      </c>
      <c r="T3458" s="21">
        <v>0</v>
      </c>
      <c r="U3458" t="s">
        <v>2113</v>
      </c>
      <c r="W3458" t="str">
        <f>+IF(V3458="","",IF(MID(V3458,1,3)="ECE","UNICO",IF(V3458="FINES",CONCATENATE("R",IF(OR(C3458="16",C3458="21",C3458="22",C3458="23"),"16212223",IF(OR(C3458="15",C3458="17",C3458="24",C3458="25"),"15172425",C3458))),IF(V3458="CEBAS","UNICO",IF(VALUE(C3458)&lt;=11,"AMBA","INTERIOR")))))</f>
        <v/>
      </c>
      <c r="X3458" s="20" t="str">
        <f>+IF(V3458="","-",CONCATENATE(V3458,"_",W3458))</f>
        <v>-</v>
      </c>
      <c r="Y3458" s="59">
        <v>0.37283488694164491</v>
      </c>
      <c r="Z3458" t="str">
        <f>+IFERROR(VLOOKUP(H3458,#REF!,2,FALSE),"-")</f>
        <v>-</v>
      </c>
      <c r="AA3458" t="s">
        <v>2393</v>
      </c>
      <c r="AB3458" t="str">
        <f>+IF(W3458="","-",IF(W3458="UNICO","CENSO","MUESTRA"))</f>
        <v>-</v>
      </c>
      <c r="AC3458" t="s">
        <v>2398</v>
      </c>
      <c r="AD3458" t="s">
        <v>134</v>
      </c>
    </row>
    <row r="3459" spans="1:30" x14ac:dyDescent="0.25">
      <c r="A3459" s="5" t="str">
        <f t="shared" ref="A3459:A3522" si="54">+H3459</f>
        <v>0111DC0721</v>
      </c>
      <c r="B3459" s="23" t="s">
        <v>2119</v>
      </c>
      <c r="C3459" t="s">
        <v>246</v>
      </c>
      <c r="D3459" t="s">
        <v>575</v>
      </c>
      <c r="E3459" t="s">
        <v>1794</v>
      </c>
      <c r="F3459">
        <v>605130</v>
      </c>
      <c r="G3459">
        <v>2</v>
      </c>
      <c r="H3459" t="s">
        <v>1810</v>
      </c>
      <c r="I3459" t="s">
        <v>20</v>
      </c>
      <c r="J3459" t="s">
        <v>39</v>
      </c>
      <c r="K3459" t="s">
        <v>40</v>
      </c>
      <c r="L3459" t="s">
        <v>1811</v>
      </c>
      <c r="M3459" t="s">
        <v>18254</v>
      </c>
      <c r="N3459" t="s">
        <v>22</v>
      </c>
      <c r="O3459" t="s">
        <v>23</v>
      </c>
      <c r="P3459" t="s">
        <v>26</v>
      </c>
      <c r="Q3459" t="s">
        <v>27</v>
      </c>
      <c r="R3459" s="13">
        <v>32</v>
      </c>
      <c r="S3459" s="13">
        <v>2</v>
      </c>
      <c r="T3459" s="21">
        <v>0</v>
      </c>
      <c r="U3459" t="s">
        <v>2113</v>
      </c>
      <c r="W3459" t="str">
        <f>+IF(V3459="","",IF(MID(V3459,1,3)="ECE","UNICO",IF(V3459="FINES",CONCATENATE("R",IF(OR(C3459="16",C3459="21",C3459="22",C3459="23"),"16212223",IF(OR(C3459="15",C3459="17",C3459="24",C3459="25"),"15172425",C3459))),IF(V3459="CEBAS","UNICO",IF(VALUE(C3459)&lt;=11,"AMBA","INTERIOR")))))</f>
        <v/>
      </c>
      <c r="X3459" s="20" t="str">
        <f>+IF(V3459="","-",CONCATENATE(V3459,"_",W3459))</f>
        <v>-</v>
      </c>
      <c r="Y3459" s="59">
        <v>0.3756074317627483</v>
      </c>
      <c r="Z3459" t="str">
        <f>+IFERROR(VLOOKUP(H3459,#REF!,2,FALSE),"-")</f>
        <v>-</v>
      </c>
      <c r="AA3459" t="s">
        <v>2393</v>
      </c>
      <c r="AB3459" t="str">
        <f>+IF(W3459="","-",IF(W3459="UNICO","CENSO","MUESTRA"))</f>
        <v>-</v>
      </c>
      <c r="AC3459" t="s">
        <v>2397</v>
      </c>
      <c r="AD3459" t="s">
        <v>134</v>
      </c>
    </row>
    <row r="3460" spans="1:30" x14ac:dyDescent="0.25">
      <c r="A3460" s="5" t="str">
        <f t="shared" si="54"/>
        <v>0128DC0702</v>
      </c>
      <c r="B3460" s="23" t="s">
        <v>2119</v>
      </c>
      <c r="C3460" t="s">
        <v>83</v>
      </c>
      <c r="D3460" t="s">
        <v>642</v>
      </c>
      <c r="E3460" t="s">
        <v>1981</v>
      </c>
      <c r="F3460">
        <v>605866</v>
      </c>
      <c r="G3460">
        <v>0</v>
      </c>
      <c r="H3460" t="s">
        <v>1983</v>
      </c>
      <c r="I3460" t="s">
        <v>20</v>
      </c>
      <c r="J3460" t="s">
        <v>39</v>
      </c>
      <c r="K3460" t="s">
        <v>21</v>
      </c>
      <c r="M3460" t="s">
        <v>18255</v>
      </c>
      <c r="N3460" t="s">
        <v>136</v>
      </c>
      <c r="O3460" t="s">
        <v>23</v>
      </c>
      <c r="P3460" t="s">
        <v>26</v>
      </c>
      <c r="Q3460" t="s">
        <v>27</v>
      </c>
      <c r="R3460" s="13">
        <v>12</v>
      </c>
      <c r="S3460" s="13">
        <v>1</v>
      </c>
      <c r="T3460" s="21">
        <v>0</v>
      </c>
      <c r="U3460" t="s">
        <v>2113</v>
      </c>
      <c r="W3460" t="str">
        <f>+IF(V3460="","",IF(MID(V3460,1,3)="ECE","UNICO",IF(V3460="FINES",CONCATENATE("R",IF(OR(C3460="16",C3460="21",C3460="22",C3460="23"),"16212223",IF(OR(C3460="15",C3460="17",C3460="24",C3460="25"),"15172425",C3460))),IF(V3460="CEBAS","UNICO",IF(VALUE(C3460)&lt;=11,"AMBA","INTERIOR")))))</f>
        <v/>
      </c>
      <c r="X3460" s="20" t="str">
        <f>+IF(V3460="","-",CONCATENATE(V3460,"_",W3460))</f>
        <v>-</v>
      </c>
      <c r="Y3460" s="59">
        <v>0.37672123393496948</v>
      </c>
      <c r="Z3460" t="str">
        <f>+IFERROR(VLOOKUP(H3460,#REF!,2,FALSE),"-")</f>
        <v>-</v>
      </c>
      <c r="AA3460" t="s">
        <v>2394</v>
      </c>
      <c r="AB3460" t="str">
        <f>+IF(W3460="","-",IF(W3460="UNICO","CENSO","MUESTRA"))</f>
        <v>-</v>
      </c>
      <c r="AC3460" t="s">
        <v>2397</v>
      </c>
      <c r="AD3460" t="s">
        <v>134</v>
      </c>
    </row>
    <row r="3461" spans="1:30" x14ac:dyDescent="0.25">
      <c r="A3461" s="5" t="str">
        <f t="shared" si="54"/>
        <v>0004DC0720</v>
      </c>
      <c r="B3461" s="23" t="s">
        <v>2119</v>
      </c>
      <c r="C3461" t="s">
        <v>186</v>
      </c>
      <c r="D3461" t="s">
        <v>183</v>
      </c>
      <c r="E3461" t="s">
        <v>185</v>
      </c>
      <c r="F3461">
        <v>613492</v>
      </c>
      <c r="G3461">
        <v>3</v>
      </c>
      <c r="H3461" t="s">
        <v>197</v>
      </c>
      <c r="I3461" t="s">
        <v>20</v>
      </c>
      <c r="J3461" t="s">
        <v>39</v>
      </c>
      <c r="K3461" t="s">
        <v>40</v>
      </c>
      <c r="L3461" t="s">
        <v>198</v>
      </c>
      <c r="M3461" t="s">
        <v>18256</v>
      </c>
      <c r="N3461" t="s">
        <v>22</v>
      </c>
      <c r="O3461" t="s">
        <v>23</v>
      </c>
      <c r="P3461" t="s">
        <v>26</v>
      </c>
      <c r="Q3461" t="s">
        <v>27</v>
      </c>
      <c r="R3461" s="13">
        <v>27</v>
      </c>
      <c r="S3461" s="13">
        <v>2</v>
      </c>
      <c r="T3461" s="21">
        <v>0</v>
      </c>
      <c r="U3461" t="s">
        <v>2113</v>
      </c>
      <c r="W3461" t="str">
        <f>+IF(V3461="","",IF(MID(V3461,1,3)="ECE","UNICO",IF(V3461="FINES",CONCATENATE("R",IF(OR(C3461="16",C3461="21",C3461="22",C3461="23"),"16212223",IF(OR(C3461="15",C3461="17",C3461="24",C3461="25"),"15172425",C3461))),IF(V3461="CEBAS","UNICO",IF(VALUE(C3461)&lt;=11,"AMBA","INTERIOR")))))</f>
        <v/>
      </c>
      <c r="X3461" s="20" t="str">
        <f>+IF(V3461="","-",CONCATENATE(V3461,"_",W3461))</f>
        <v>-</v>
      </c>
      <c r="Y3461" s="59">
        <v>0.37682584169748667</v>
      </c>
      <c r="Z3461" t="str">
        <f>+IFERROR(VLOOKUP(H3461,#REF!,2,FALSE),"-")</f>
        <v>-</v>
      </c>
      <c r="AA3461" t="s">
        <v>2393</v>
      </c>
      <c r="AB3461" t="str">
        <f>+IF(W3461="","-",IF(W3461="UNICO","CENSO","MUESTRA"))</f>
        <v>-</v>
      </c>
      <c r="AC3461" t="s">
        <v>2398</v>
      </c>
      <c r="AD3461" t="s">
        <v>134</v>
      </c>
    </row>
    <row r="3462" spans="1:30" x14ac:dyDescent="0.25">
      <c r="A3462" s="5" t="str">
        <f t="shared" si="54"/>
        <v>0086DC0702</v>
      </c>
      <c r="B3462" s="23" t="s">
        <v>2119</v>
      </c>
      <c r="C3462" t="s">
        <v>88</v>
      </c>
      <c r="D3462" t="s">
        <v>1520</v>
      </c>
      <c r="E3462" t="s">
        <v>1521</v>
      </c>
      <c r="F3462">
        <v>601377</v>
      </c>
      <c r="G3462">
        <v>0</v>
      </c>
      <c r="H3462" t="s">
        <v>1522</v>
      </c>
      <c r="I3462" t="s">
        <v>20</v>
      </c>
      <c r="J3462" t="s">
        <v>39</v>
      </c>
      <c r="K3462" t="s">
        <v>21</v>
      </c>
      <c r="M3462" t="s">
        <v>18130</v>
      </c>
      <c r="N3462" t="s">
        <v>22</v>
      </c>
      <c r="O3462" t="s">
        <v>23</v>
      </c>
      <c r="P3462" t="s">
        <v>26</v>
      </c>
      <c r="Q3462" t="s">
        <v>27</v>
      </c>
      <c r="R3462" s="13">
        <v>16</v>
      </c>
      <c r="S3462" s="13">
        <v>1</v>
      </c>
      <c r="T3462" s="21">
        <v>0</v>
      </c>
      <c r="U3462" t="s">
        <v>2113</v>
      </c>
      <c r="W3462" t="str">
        <f>+IF(V3462="","",IF(MID(V3462,1,3)="ECE","UNICO",IF(V3462="FINES",CONCATENATE("R",IF(OR(C3462="16",C3462="21",C3462="22",C3462="23"),"16212223",IF(OR(C3462="15",C3462="17",C3462="24",C3462="25"),"15172425",C3462))),IF(V3462="CEBAS","UNICO",IF(VALUE(C3462)&lt;=11,"AMBA","INTERIOR")))))</f>
        <v/>
      </c>
      <c r="X3462" s="20" t="str">
        <f>+IF(V3462="","-",CONCATENATE(V3462,"_",W3462))</f>
        <v>-</v>
      </c>
      <c r="Y3462" s="59">
        <v>0.37697444720701739</v>
      </c>
      <c r="Z3462" t="str">
        <f>+IFERROR(VLOOKUP(H3462,#REF!,2,FALSE),"-")</f>
        <v>-</v>
      </c>
      <c r="AA3462" t="s">
        <v>2394</v>
      </c>
      <c r="AB3462" t="str">
        <f>+IF(W3462="","-",IF(W3462="UNICO","CENSO","MUESTRA"))</f>
        <v>-</v>
      </c>
      <c r="AC3462" t="s">
        <v>2397</v>
      </c>
      <c r="AD3462" t="s">
        <v>134</v>
      </c>
    </row>
    <row r="3463" spans="1:30" x14ac:dyDescent="0.25">
      <c r="A3463" s="5" t="str">
        <f t="shared" si="54"/>
        <v>0116DC0704</v>
      </c>
      <c r="B3463" s="23" t="s">
        <v>2119</v>
      </c>
      <c r="C3463" t="s">
        <v>158</v>
      </c>
      <c r="D3463" t="s">
        <v>162</v>
      </c>
      <c r="E3463" t="s">
        <v>1868</v>
      </c>
      <c r="F3463">
        <v>613714</v>
      </c>
      <c r="G3463">
        <v>1</v>
      </c>
      <c r="H3463" t="s">
        <v>1871</v>
      </c>
      <c r="I3463" t="s">
        <v>20</v>
      </c>
      <c r="J3463" t="s">
        <v>39</v>
      </c>
      <c r="K3463" t="s">
        <v>40</v>
      </c>
      <c r="L3463" t="s">
        <v>1872</v>
      </c>
      <c r="M3463" t="s">
        <v>18177</v>
      </c>
      <c r="N3463" t="s">
        <v>22</v>
      </c>
      <c r="O3463" t="s">
        <v>23</v>
      </c>
      <c r="P3463" t="s">
        <v>26</v>
      </c>
      <c r="Q3463" t="s">
        <v>27</v>
      </c>
      <c r="R3463" s="13">
        <v>31</v>
      </c>
      <c r="S3463" s="13">
        <v>2</v>
      </c>
      <c r="T3463" s="21">
        <v>0</v>
      </c>
      <c r="U3463" t="s">
        <v>2113</v>
      </c>
      <c r="W3463" t="str">
        <f>+IF(V3463="","",IF(MID(V3463,1,3)="ECE","UNICO",IF(V3463="FINES",CONCATENATE("R",IF(OR(C3463="16",C3463="21",C3463="22",C3463="23"),"16212223",IF(OR(C3463="15",C3463="17",C3463="24",C3463="25"),"15172425",C3463))),IF(V3463="CEBAS","UNICO",IF(VALUE(C3463)&lt;=11,"AMBA","INTERIOR")))))</f>
        <v/>
      </c>
      <c r="X3463" s="20" t="str">
        <f>+IF(V3463="","-",CONCATENATE(V3463,"_",W3463))</f>
        <v>-</v>
      </c>
      <c r="Y3463" s="59">
        <v>0.37730266194085821</v>
      </c>
      <c r="Z3463" t="str">
        <f>+IFERROR(VLOOKUP(H3463,#REF!,2,FALSE),"-")</f>
        <v>-</v>
      </c>
      <c r="AA3463" t="s">
        <v>2393</v>
      </c>
      <c r="AB3463" t="str">
        <f>+IF(W3463="","-",IF(W3463="UNICO","CENSO","MUESTRA"))</f>
        <v>-</v>
      </c>
      <c r="AC3463" t="s">
        <v>2398</v>
      </c>
      <c r="AD3463" t="s">
        <v>134</v>
      </c>
    </row>
    <row r="3464" spans="1:30" x14ac:dyDescent="0.25">
      <c r="A3464" s="5" t="str">
        <f t="shared" si="54"/>
        <v>0017DC0703</v>
      </c>
      <c r="B3464" s="23" t="s">
        <v>2119</v>
      </c>
      <c r="C3464" t="s">
        <v>141</v>
      </c>
      <c r="D3464" t="s">
        <v>459</v>
      </c>
      <c r="E3464" t="s">
        <v>460</v>
      </c>
      <c r="F3464">
        <v>613514</v>
      </c>
      <c r="G3464">
        <v>0</v>
      </c>
      <c r="H3464" t="s">
        <v>463</v>
      </c>
      <c r="I3464" t="s">
        <v>20</v>
      </c>
      <c r="J3464" t="s">
        <v>39</v>
      </c>
      <c r="K3464" t="s">
        <v>21</v>
      </c>
      <c r="M3464" t="s">
        <v>18257</v>
      </c>
      <c r="N3464" t="s">
        <v>136</v>
      </c>
      <c r="O3464" t="s">
        <v>23</v>
      </c>
      <c r="P3464" t="s">
        <v>26</v>
      </c>
      <c r="Q3464" t="s">
        <v>27</v>
      </c>
      <c r="R3464" s="13">
        <v>7</v>
      </c>
      <c r="S3464" s="13">
        <v>1</v>
      </c>
      <c r="T3464" s="21">
        <v>0</v>
      </c>
      <c r="U3464" t="s">
        <v>2113</v>
      </c>
      <c r="W3464" t="str">
        <f>+IF(V3464="","",IF(MID(V3464,1,3)="ECE","UNICO",IF(V3464="FINES",CONCATENATE("R",IF(OR(C3464="16",C3464="21",C3464="22",C3464="23"),"16212223",IF(OR(C3464="15",C3464="17",C3464="24",C3464="25"),"15172425",C3464))),IF(V3464="CEBAS","UNICO",IF(VALUE(C3464)&lt;=11,"AMBA","INTERIOR")))))</f>
        <v/>
      </c>
      <c r="X3464" s="20" t="str">
        <f>+IF(V3464="","-",CONCATENATE(V3464,"_",W3464))</f>
        <v>-</v>
      </c>
      <c r="Y3464" s="59">
        <v>0.37819942831993097</v>
      </c>
      <c r="Z3464" t="str">
        <f>+IFERROR(VLOOKUP(H3464,#REF!,2,FALSE),"-")</f>
        <v>-</v>
      </c>
      <c r="AA3464" t="s">
        <v>2394</v>
      </c>
      <c r="AB3464" t="str">
        <f>+IF(W3464="","-",IF(W3464="UNICO","CENSO","MUESTRA"))</f>
        <v>-</v>
      </c>
      <c r="AC3464" t="s">
        <v>2397</v>
      </c>
      <c r="AD3464" t="s">
        <v>134</v>
      </c>
    </row>
    <row r="3465" spans="1:30" x14ac:dyDescent="0.25">
      <c r="A3465" s="5" t="str">
        <f t="shared" si="54"/>
        <v>0069DA0139</v>
      </c>
      <c r="B3465" s="23" t="s">
        <v>2119</v>
      </c>
      <c r="C3465" t="s">
        <v>1079</v>
      </c>
      <c r="D3465" t="s">
        <v>1077</v>
      </c>
      <c r="E3465" t="s">
        <v>1078</v>
      </c>
      <c r="F3465">
        <v>614417</v>
      </c>
      <c r="G3465">
        <v>0</v>
      </c>
      <c r="H3465" t="s">
        <v>1091</v>
      </c>
      <c r="I3465" t="s">
        <v>20</v>
      </c>
      <c r="J3465" t="s">
        <v>25</v>
      </c>
      <c r="K3465" t="s">
        <v>21</v>
      </c>
      <c r="M3465" t="s">
        <v>18258</v>
      </c>
      <c r="N3465" t="s">
        <v>22</v>
      </c>
      <c r="O3465" t="s">
        <v>82</v>
      </c>
      <c r="P3465" t="s">
        <v>26</v>
      </c>
      <c r="Q3465" t="s">
        <v>27</v>
      </c>
      <c r="R3465" s="13">
        <v>16</v>
      </c>
      <c r="S3465" s="13">
        <v>1</v>
      </c>
      <c r="T3465" s="21">
        <v>0</v>
      </c>
      <c r="U3465" t="s">
        <v>2113</v>
      </c>
      <c r="W3465" t="str">
        <f>+IF(V3465="","",IF(MID(V3465,1,3)="ECE","UNICO",IF(V3465="FINES",CONCATENATE("R",IF(OR(C3465="16",C3465="21",C3465="22",C3465="23"),"16212223",IF(OR(C3465="15",C3465="17",C3465="24",C3465="25"),"15172425",C3465))),IF(V3465="CEBAS","UNICO",IF(VALUE(C3465)&lt;=11,"AMBA","INTERIOR")))))</f>
        <v/>
      </c>
      <c r="X3465" s="20" t="str">
        <f>+IF(V3465="","-",CONCATENATE(V3465,"_",W3465))</f>
        <v>-</v>
      </c>
      <c r="Y3465" s="59">
        <v>0.37826650341351831</v>
      </c>
      <c r="Z3465" t="str">
        <f>+IFERROR(VLOOKUP(H3465,#REF!,2,FALSE),"-")</f>
        <v>-</v>
      </c>
      <c r="AA3465" t="s">
        <v>2393</v>
      </c>
      <c r="AB3465" t="str">
        <f>+IF(W3465="","-",IF(W3465="UNICO","CENSO","MUESTRA"))</f>
        <v>-</v>
      </c>
      <c r="AC3465" t="s">
        <v>2397</v>
      </c>
      <c r="AD3465" t="s">
        <v>134</v>
      </c>
    </row>
    <row r="3466" spans="1:30" x14ac:dyDescent="0.25">
      <c r="A3466" s="5" t="str">
        <f t="shared" si="54"/>
        <v>0116DC0711</v>
      </c>
      <c r="B3466" s="23" t="s">
        <v>2119</v>
      </c>
      <c r="C3466" t="s">
        <v>158</v>
      </c>
      <c r="D3466" t="s">
        <v>162</v>
      </c>
      <c r="E3466" t="s">
        <v>1868</v>
      </c>
      <c r="F3466">
        <v>613716</v>
      </c>
      <c r="G3466">
        <v>1</v>
      </c>
      <c r="H3466" t="s">
        <v>1877</v>
      </c>
      <c r="I3466" t="s">
        <v>20</v>
      </c>
      <c r="J3466" t="s">
        <v>39</v>
      </c>
      <c r="K3466" t="s">
        <v>40</v>
      </c>
      <c r="L3466" t="s">
        <v>1878</v>
      </c>
      <c r="M3466" t="s">
        <v>18154</v>
      </c>
      <c r="N3466" t="s">
        <v>22</v>
      </c>
      <c r="O3466" t="s">
        <v>23</v>
      </c>
      <c r="P3466" t="s">
        <v>26</v>
      </c>
      <c r="Q3466" t="s">
        <v>27</v>
      </c>
      <c r="R3466" s="13">
        <v>45</v>
      </c>
      <c r="S3466" s="13">
        <v>3</v>
      </c>
      <c r="T3466" s="21">
        <v>0</v>
      </c>
      <c r="U3466" t="s">
        <v>2113</v>
      </c>
      <c r="W3466" t="str">
        <f>+IF(V3466="","",IF(MID(V3466,1,3)="ECE","UNICO",IF(V3466="FINES",CONCATENATE("R",IF(OR(C3466="16",C3466="21",C3466="22",C3466="23"),"16212223",IF(OR(C3466="15",C3466="17",C3466="24",C3466="25"),"15172425",C3466))),IF(V3466="CEBAS","UNICO",IF(VALUE(C3466)&lt;=11,"AMBA","INTERIOR")))))</f>
        <v/>
      </c>
      <c r="X3466" s="20" t="str">
        <f>+IF(V3466="","-",CONCATENATE(V3466,"_",W3466))</f>
        <v>-</v>
      </c>
      <c r="Y3466" s="59">
        <v>0.37902662037192159</v>
      </c>
      <c r="Z3466" t="str">
        <f>+IFERROR(VLOOKUP(H3466,#REF!,2,FALSE),"-")</f>
        <v>-</v>
      </c>
      <c r="AA3466" t="s">
        <v>2393</v>
      </c>
      <c r="AB3466" t="str">
        <f>+IF(W3466="","-",IF(W3466="UNICO","CENSO","MUESTRA"))</f>
        <v>-</v>
      </c>
      <c r="AC3466" t="s">
        <v>2397</v>
      </c>
      <c r="AD3466" t="s">
        <v>134</v>
      </c>
    </row>
    <row r="3467" spans="1:30" x14ac:dyDescent="0.25">
      <c r="A3467" s="5" t="str">
        <f t="shared" si="54"/>
        <v>0017DC0702</v>
      </c>
      <c r="B3467" s="23" t="s">
        <v>2119</v>
      </c>
      <c r="C3467" t="s">
        <v>141</v>
      </c>
      <c r="D3467" t="s">
        <v>459</v>
      </c>
      <c r="E3467" t="s">
        <v>460</v>
      </c>
      <c r="F3467">
        <v>604802</v>
      </c>
      <c r="G3467">
        <v>2</v>
      </c>
      <c r="H3467" t="s">
        <v>461</v>
      </c>
      <c r="I3467" t="s">
        <v>20</v>
      </c>
      <c r="J3467" t="s">
        <v>39</v>
      </c>
      <c r="K3467" t="s">
        <v>40</v>
      </c>
      <c r="L3467" t="s">
        <v>462</v>
      </c>
      <c r="M3467" t="s">
        <v>18143</v>
      </c>
      <c r="N3467" t="s">
        <v>22</v>
      </c>
      <c r="O3467" t="s">
        <v>23</v>
      </c>
      <c r="P3467" t="s">
        <v>26</v>
      </c>
      <c r="Q3467" t="s">
        <v>27</v>
      </c>
      <c r="R3467" s="13">
        <v>19</v>
      </c>
      <c r="S3467" s="13">
        <v>1</v>
      </c>
      <c r="T3467" s="21">
        <v>0</v>
      </c>
      <c r="U3467" t="s">
        <v>2113</v>
      </c>
      <c r="W3467" t="str">
        <f>+IF(V3467="","",IF(MID(V3467,1,3)="ECE","UNICO",IF(V3467="FINES",CONCATENATE("R",IF(OR(C3467="16",C3467="21",C3467="22",C3467="23"),"16212223",IF(OR(C3467="15",C3467="17",C3467="24",C3467="25"),"15172425",C3467))),IF(V3467="CEBAS","UNICO",IF(VALUE(C3467)&lt;=11,"AMBA","INTERIOR")))))</f>
        <v/>
      </c>
      <c r="X3467" s="20" t="str">
        <f>+IF(V3467="","-",CONCATENATE(V3467,"_",W3467))</f>
        <v>-</v>
      </c>
      <c r="Y3467" s="59">
        <v>0.37904526736285238</v>
      </c>
      <c r="Z3467" t="str">
        <f>+IFERROR(VLOOKUP(H3467,#REF!,2,FALSE),"-")</f>
        <v>-</v>
      </c>
      <c r="AA3467" t="s">
        <v>2394</v>
      </c>
      <c r="AB3467" t="str">
        <f>+IF(W3467="","-",IF(W3467="UNICO","CENSO","MUESTRA"))</f>
        <v>-</v>
      </c>
      <c r="AC3467" t="s">
        <v>2398</v>
      </c>
      <c r="AD3467" t="s">
        <v>134</v>
      </c>
    </row>
    <row r="3468" spans="1:30" x14ac:dyDescent="0.25">
      <c r="A3468" s="5" t="str">
        <f t="shared" si="54"/>
        <v>0045DC0712</v>
      </c>
      <c r="B3468" s="23" t="s">
        <v>2119</v>
      </c>
      <c r="C3468" t="s">
        <v>140</v>
      </c>
      <c r="D3468" t="s">
        <v>760</v>
      </c>
      <c r="E3468" t="s">
        <v>761</v>
      </c>
      <c r="F3468">
        <v>612517</v>
      </c>
      <c r="G3468">
        <v>1</v>
      </c>
      <c r="H3468" t="s">
        <v>771</v>
      </c>
      <c r="I3468" t="s">
        <v>20</v>
      </c>
      <c r="J3468" t="s">
        <v>39</v>
      </c>
      <c r="K3468" t="s">
        <v>40</v>
      </c>
      <c r="L3468" t="s">
        <v>772</v>
      </c>
      <c r="M3468" t="s">
        <v>18259</v>
      </c>
      <c r="N3468" t="s">
        <v>22</v>
      </c>
      <c r="O3468" t="s">
        <v>23</v>
      </c>
      <c r="P3468" t="s">
        <v>26</v>
      </c>
      <c r="Q3468" t="s">
        <v>27</v>
      </c>
      <c r="R3468" s="13">
        <v>48</v>
      </c>
      <c r="S3468" s="13">
        <v>2</v>
      </c>
      <c r="T3468" s="21">
        <v>0</v>
      </c>
      <c r="U3468" t="s">
        <v>2113</v>
      </c>
      <c r="W3468" t="str">
        <f>+IF(V3468="","",IF(MID(V3468,1,3)="ECE","UNICO",IF(V3468="FINES",CONCATENATE("R",IF(OR(C3468="16",C3468="21",C3468="22",C3468="23"),"16212223",IF(OR(C3468="15",C3468="17",C3468="24",C3468="25"),"15172425",C3468))),IF(V3468="CEBAS","UNICO",IF(VALUE(C3468)&lt;=11,"AMBA","INTERIOR")))))</f>
        <v/>
      </c>
      <c r="X3468" s="20" t="str">
        <f>+IF(V3468="","-",CONCATENATE(V3468,"_",W3468))</f>
        <v>-</v>
      </c>
      <c r="Y3468" s="59">
        <v>0.38098665533794301</v>
      </c>
      <c r="Z3468" t="str">
        <f>+IFERROR(VLOOKUP(H3468,#REF!,2,FALSE),"-")</f>
        <v>-</v>
      </c>
      <c r="AA3468" t="s">
        <v>2393</v>
      </c>
      <c r="AB3468" t="str">
        <f>+IF(W3468="","-",IF(W3468="UNICO","CENSO","MUESTRA"))</f>
        <v>-</v>
      </c>
      <c r="AC3468" t="s">
        <v>2398</v>
      </c>
      <c r="AD3468" t="s">
        <v>134</v>
      </c>
    </row>
    <row r="3469" spans="1:30" x14ac:dyDescent="0.25">
      <c r="A3469" s="5" t="str">
        <f t="shared" si="54"/>
        <v>0043DC0732</v>
      </c>
      <c r="B3469" s="23" t="s">
        <v>2119</v>
      </c>
      <c r="C3469" t="s">
        <v>161</v>
      </c>
      <c r="D3469" t="s">
        <v>677</v>
      </c>
      <c r="E3469" t="s">
        <v>678</v>
      </c>
      <c r="F3469">
        <v>609275</v>
      </c>
      <c r="G3469">
        <v>3</v>
      </c>
      <c r="H3469" t="s">
        <v>712</v>
      </c>
      <c r="I3469" t="s">
        <v>20</v>
      </c>
      <c r="J3469" t="s">
        <v>39</v>
      </c>
      <c r="K3469" t="s">
        <v>40</v>
      </c>
      <c r="L3469" t="s">
        <v>700</v>
      </c>
      <c r="M3469" t="s">
        <v>18260</v>
      </c>
      <c r="N3469" t="s">
        <v>22</v>
      </c>
      <c r="O3469" t="s">
        <v>23</v>
      </c>
      <c r="P3469" t="s">
        <v>26</v>
      </c>
      <c r="Q3469" t="s">
        <v>27</v>
      </c>
      <c r="R3469" s="13">
        <v>87</v>
      </c>
      <c r="S3469" s="13">
        <v>4</v>
      </c>
      <c r="T3469" s="21">
        <v>0</v>
      </c>
      <c r="U3469" t="s">
        <v>2113</v>
      </c>
      <c r="W3469" t="str">
        <f>+IF(V3469="","",IF(MID(V3469,1,3)="ECE","UNICO",IF(V3469="FINES",CONCATENATE("R",IF(OR(C3469="16",C3469="21",C3469="22",C3469="23"),"16212223",IF(OR(C3469="15",C3469="17",C3469="24",C3469="25"),"15172425",C3469))),IF(V3469="CEBAS","UNICO",IF(VALUE(C3469)&lt;=11,"AMBA","INTERIOR")))))</f>
        <v/>
      </c>
      <c r="X3469" s="20" t="str">
        <f>+IF(V3469="","-",CONCATENATE(V3469,"_",W3469))</f>
        <v>-</v>
      </c>
      <c r="Y3469" s="59">
        <v>0.3815889319306926</v>
      </c>
      <c r="Z3469" t="str">
        <f>+IFERROR(VLOOKUP(H3469,#REF!,2,FALSE),"-")</f>
        <v>-</v>
      </c>
      <c r="AA3469" t="s">
        <v>2394</v>
      </c>
      <c r="AB3469" t="str">
        <f>+IF(W3469="","-",IF(W3469="UNICO","CENSO","MUESTRA"))</f>
        <v>-</v>
      </c>
      <c r="AC3469" t="s">
        <v>2397</v>
      </c>
      <c r="AD3469" t="s">
        <v>134</v>
      </c>
    </row>
    <row r="3470" spans="1:30" x14ac:dyDescent="0.25">
      <c r="A3470" s="5" t="str">
        <f t="shared" si="54"/>
        <v>0078DC0704</v>
      </c>
      <c r="B3470" s="23" t="s">
        <v>2119</v>
      </c>
      <c r="C3470" t="s">
        <v>139</v>
      </c>
      <c r="D3470" t="s">
        <v>1397</v>
      </c>
      <c r="E3470" t="s">
        <v>1398</v>
      </c>
      <c r="F3470">
        <v>603157</v>
      </c>
      <c r="G3470">
        <v>3</v>
      </c>
      <c r="H3470" t="s">
        <v>1402</v>
      </c>
      <c r="I3470" t="s">
        <v>20</v>
      </c>
      <c r="J3470" t="s">
        <v>39</v>
      </c>
      <c r="K3470" t="s">
        <v>40</v>
      </c>
      <c r="L3470" t="s">
        <v>1400</v>
      </c>
      <c r="M3470" t="s">
        <v>18109</v>
      </c>
      <c r="N3470" t="s">
        <v>22</v>
      </c>
      <c r="O3470" t="s">
        <v>23</v>
      </c>
      <c r="P3470" t="s">
        <v>26</v>
      </c>
      <c r="Q3470" t="s">
        <v>27</v>
      </c>
      <c r="R3470" s="13">
        <v>36</v>
      </c>
      <c r="S3470" s="13">
        <v>3</v>
      </c>
      <c r="T3470" s="21">
        <v>0</v>
      </c>
      <c r="U3470" t="s">
        <v>2113</v>
      </c>
      <c r="W3470" t="str">
        <f>+IF(V3470="","",IF(MID(V3470,1,3)="ECE","UNICO",IF(V3470="FINES",CONCATENATE("R",IF(OR(C3470="16",C3470="21",C3470="22",C3470="23"),"16212223",IF(OR(C3470="15",C3470="17",C3470="24",C3470="25"),"15172425",C3470))),IF(V3470="CEBAS","UNICO",IF(VALUE(C3470)&lt;=11,"AMBA","INTERIOR")))))</f>
        <v/>
      </c>
      <c r="X3470" s="20" t="str">
        <f>+IF(V3470="","-",CONCATENATE(V3470,"_",W3470))</f>
        <v>-</v>
      </c>
      <c r="Y3470" s="59">
        <v>0.38208263145910731</v>
      </c>
      <c r="Z3470" t="str">
        <f>+IFERROR(VLOOKUP(H3470,#REF!,2,FALSE),"-")</f>
        <v>-</v>
      </c>
      <c r="AA3470" t="s">
        <v>2394</v>
      </c>
      <c r="AB3470" t="str">
        <f>+IF(W3470="","-",IF(W3470="UNICO","CENSO","MUESTRA"))</f>
        <v>-</v>
      </c>
      <c r="AC3470" t="s">
        <v>2398</v>
      </c>
      <c r="AD3470" t="s">
        <v>134</v>
      </c>
    </row>
    <row r="3471" spans="1:30" x14ac:dyDescent="0.25">
      <c r="A3471" s="5" t="str">
        <f t="shared" si="54"/>
        <v>0070DC0705</v>
      </c>
      <c r="B3471" s="23" t="s">
        <v>2119</v>
      </c>
      <c r="C3471" t="s">
        <v>86</v>
      </c>
      <c r="D3471" t="s">
        <v>372</v>
      </c>
      <c r="E3471" t="s">
        <v>1233</v>
      </c>
      <c r="F3471">
        <v>609593</v>
      </c>
      <c r="G3471">
        <v>2</v>
      </c>
      <c r="H3471" t="s">
        <v>1236</v>
      </c>
      <c r="I3471" t="s">
        <v>20</v>
      </c>
      <c r="J3471" t="s">
        <v>39</v>
      </c>
      <c r="K3471" t="s">
        <v>40</v>
      </c>
      <c r="L3471" t="s">
        <v>1235</v>
      </c>
      <c r="M3471" t="s">
        <v>18162</v>
      </c>
      <c r="N3471" t="s">
        <v>22</v>
      </c>
      <c r="O3471" t="s">
        <v>23</v>
      </c>
      <c r="P3471" t="s">
        <v>26</v>
      </c>
      <c r="Q3471" t="s">
        <v>27</v>
      </c>
      <c r="R3471" s="13">
        <v>25</v>
      </c>
      <c r="S3471" s="13">
        <v>2</v>
      </c>
      <c r="T3471" s="21">
        <v>0</v>
      </c>
      <c r="U3471" t="s">
        <v>2113</v>
      </c>
      <c r="W3471" t="str">
        <f>+IF(V3471="","",IF(MID(V3471,1,3)="ECE","UNICO",IF(V3471="FINES",CONCATENATE("R",IF(OR(C3471="16",C3471="21",C3471="22",C3471="23"),"16212223",IF(OR(C3471="15",C3471="17",C3471="24",C3471="25"),"15172425",C3471))),IF(V3471="CEBAS","UNICO",IF(VALUE(C3471)&lt;=11,"AMBA","INTERIOR")))))</f>
        <v/>
      </c>
      <c r="X3471" s="20" t="str">
        <f>+IF(V3471="","-",CONCATENATE(V3471,"_",W3471))</f>
        <v>-</v>
      </c>
      <c r="Y3471" s="59">
        <v>0.38421335771228332</v>
      </c>
      <c r="Z3471" t="str">
        <f>+IFERROR(VLOOKUP(H3471,#REF!,2,FALSE),"-")</f>
        <v>-</v>
      </c>
      <c r="AA3471" t="s">
        <v>2394</v>
      </c>
      <c r="AB3471" t="str">
        <f>+IF(W3471="","-",IF(W3471="UNICO","CENSO","MUESTRA"))</f>
        <v>-</v>
      </c>
      <c r="AC3471" t="s">
        <v>2398</v>
      </c>
      <c r="AD3471" t="s">
        <v>134</v>
      </c>
    </row>
    <row r="3472" spans="1:30" x14ac:dyDescent="0.25">
      <c r="A3472" s="5" t="str">
        <f t="shared" si="54"/>
        <v>0007DC0708</v>
      </c>
      <c r="B3472" s="23" t="s">
        <v>2119</v>
      </c>
      <c r="C3472" t="s">
        <v>157</v>
      </c>
      <c r="D3472" t="s">
        <v>165</v>
      </c>
      <c r="E3472" t="s">
        <v>300</v>
      </c>
      <c r="F3472">
        <v>605510</v>
      </c>
      <c r="G3472">
        <v>1</v>
      </c>
      <c r="H3472" t="s">
        <v>304</v>
      </c>
      <c r="I3472" t="s">
        <v>20</v>
      </c>
      <c r="J3472" t="s">
        <v>39</v>
      </c>
      <c r="K3472" t="s">
        <v>40</v>
      </c>
      <c r="L3472" t="s">
        <v>302</v>
      </c>
      <c r="M3472" t="s">
        <v>18148</v>
      </c>
      <c r="N3472" t="s">
        <v>22</v>
      </c>
      <c r="O3472" t="s">
        <v>23</v>
      </c>
      <c r="P3472" t="s">
        <v>26</v>
      </c>
      <c r="Q3472" t="s">
        <v>27</v>
      </c>
      <c r="R3472" s="13">
        <v>14</v>
      </c>
      <c r="S3472" s="13">
        <v>2</v>
      </c>
      <c r="T3472" s="21">
        <v>0</v>
      </c>
      <c r="U3472" t="s">
        <v>2113</v>
      </c>
      <c r="W3472" t="str">
        <f>+IF(V3472="","",IF(MID(V3472,1,3)="ECE","UNICO",IF(V3472="FINES",CONCATENATE("R",IF(OR(C3472="16",C3472="21",C3472="22",C3472="23"),"16212223",IF(OR(C3472="15",C3472="17",C3472="24",C3472="25"),"15172425",C3472))),IF(V3472="CEBAS","UNICO",IF(VALUE(C3472)&lt;=11,"AMBA","INTERIOR")))))</f>
        <v/>
      </c>
      <c r="X3472" s="20" t="str">
        <f>+IF(V3472="","-",CONCATENATE(V3472,"_",W3472))</f>
        <v>-</v>
      </c>
      <c r="Y3472" s="59">
        <v>0.38438044645284353</v>
      </c>
      <c r="Z3472" t="str">
        <f>+IFERROR(VLOOKUP(H3472,#REF!,2,FALSE),"-")</f>
        <v>-</v>
      </c>
      <c r="AA3472" t="s">
        <v>2394</v>
      </c>
      <c r="AB3472" t="str">
        <f>+IF(W3472="","-",IF(W3472="UNICO","CENSO","MUESTRA"))</f>
        <v>-</v>
      </c>
      <c r="AC3472" t="s">
        <v>2398</v>
      </c>
      <c r="AD3472" t="s">
        <v>134</v>
      </c>
    </row>
    <row r="3473" spans="1:30" x14ac:dyDescent="0.25">
      <c r="A3473" s="5" t="str">
        <f t="shared" si="54"/>
        <v>0100DC0714</v>
      </c>
      <c r="B3473" s="23" t="s">
        <v>2119</v>
      </c>
      <c r="C3473" t="s">
        <v>1245</v>
      </c>
      <c r="D3473" t="s">
        <v>876</v>
      </c>
      <c r="E3473" t="s">
        <v>1674</v>
      </c>
      <c r="F3473">
        <v>610729</v>
      </c>
      <c r="G3473">
        <v>3</v>
      </c>
      <c r="H3473" t="s">
        <v>1686</v>
      </c>
      <c r="I3473" t="s">
        <v>20</v>
      </c>
      <c r="J3473" t="s">
        <v>39</v>
      </c>
      <c r="K3473" t="s">
        <v>40</v>
      </c>
      <c r="L3473" t="s">
        <v>1683</v>
      </c>
      <c r="M3473" t="s">
        <v>18134</v>
      </c>
      <c r="N3473" t="s">
        <v>22</v>
      </c>
      <c r="O3473" t="s">
        <v>23</v>
      </c>
      <c r="P3473" t="s">
        <v>26</v>
      </c>
      <c r="Q3473" t="s">
        <v>27</v>
      </c>
      <c r="R3473" s="13">
        <v>13</v>
      </c>
      <c r="S3473" s="13">
        <v>1</v>
      </c>
      <c r="T3473" s="21">
        <v>0</v>
      </c>
      <c r="U3473" t="s">
        <v>2113</v>
      </c>
      <c r="W3473" t="str">
        <f>+IF(V3473="","",IF(MID(V3473,1,3)="ECE","UNICO",IF(V3473="FINES",CONCATENATE("R",IF(OR(C3473="16",C3473="21",C3473="22",C3473="23"),"16212223",IF(OR(C3473="15",C3473="17",C3473="24",C3473="25"),"15172425",C3473))),IF(V3473="CEBAS","UNICO",IF(VALUE(C3473)&lt;=11,"AMBA","INTERIOR")))))</f>
        <v/>
      </c>
      <c r="X3473" s="20" t="str">
        <f>+IF(V3473="","-",CONCATENATE(V3473,"_",W3473))</f>
        <v>-</v>
      </c>
      <c r="Y3473" s="59">
        <v>0.38452991229646338</v>
      </c>
      <c r="Z3473" t="str">
        <f>+IFERROR(VLOOKUP(H3473,#REF!,2,FALSE),"-")</f>
        <v>-</v>
      </c>
      <c r="AA3473" t="s">
        <v>2393</v>
      </c>
      <c r="AB3473" t="str">
        <f>+IF(W3473="","-",IF(W3473="UNICO","CENSO","MUESTRA"))</f>
        <v>-</v>
      </c>
      <c r="AC3473" t="s">
        <v>2397</v>
      </c>
      <c r="AD3473" t="s">
        <v>134</v>
      </c>
    </row>
    <row r="3474" spans="1:30" x14ac:dyDescent="0.25">
      <c r="A3474" s="5" t="str">
        <f t="shared" si="54"/>
        <v>0045DC0715</v>
      </c>
      <c r="B3474" s="23" t="s">
        <v>2119</v>
      </c>
      <c r="C3474" t="s">
        <v>140</v>
      </c>
      <c r="D3474" t="s">
        <v>760</v>
      </c>
      <c r="E3474" t="s">
        <v>761</v>
      </c>
      <c r="F3474">
        <v>612517</v>
      </c>
      <c r="G3474">
        <v>3</v>
      </c>
      <c r="H3474" t="s">
        <v>774</v>
      </c>
      <c r="I3474" t="s">
        <v>20</v>
      </c>
      <c r="J3474" t="s">
        <v>39</v>
      </c>
      <c r="K3474" t="s">
        <v>40</v>
      </c>
      <c r="L3474" t="s">
        <v>772</v>
      </c>
      <c r="M3474" t="s">
        <v>18261</v>
      </c>
      <c r="N3474" t="s">
        <v>22</v>
      </c>
      <c r="O3474" t="s">
        <v>23</v>
      </c>
      <c r="P3474" t="s">
        <v>26</v>
      </c>
      <c r="Q3474" t="s">
        <v>27</v>
      </c>
      <c r="R3474" s="13">
        <v>16</v>
      </c>
      <c r="S3474" s="13">
        <v>1</v>
      </c>
      <c r="T3474" s="21">
        <v>0</v>
      </c>
      <c r="U3474" t="s">
        <v>2113</v>
      </c>
      <c r="W3474" t="str">
        <f>+IF(V3474="","",IF(MID(V3474,1,3)="ECE","UNICO",IF(V3474="FINES",CONCATENATE("R",IF(OR(C3474="16",C3474="21",C3474="22",C3474="23"),"16212223",IF(OR(C3474="15",C3474="17",C3474="24",C3474="25"),"15172425",C3474))),IF(V3474="CEBAS","UNICO",IF(VALUE(C3474)&lt;=11,"AMBA","INTERIOR")))))</f>
        <v/>
      </c>
      <c r="X3474" s="20" t="str">
        <f>+IF(V3474="","-",CONCATENATE(V3474,"_",W3474))</f>
        <v>-</v>
      </c>
      <c r="Y3474" s="59">
        <v>0.38563212326594759</v>
      </c>
      <c r="Z3474" t="str">
        <f>+IFERROR(VLOOKUP(H3474,#REF!,2,FALSE),"-")</f>
        <v>-</v>
      </c>
      <c r="AA3474" t="s">
        <v>2393</v>
      </c>
      <c r="AB3474" t="str">
        <f>+IF(W3474="","-",IF(W3474="UNICO","CENSO","MUESTRA"))</f>
        <v>-</v>
      </c>
      <c r="AC3474" t="s">
        <v>2398</v>
      </c>
      <c r="AD3474" t="s">
        <v>134</v>
      </c>
    </row>
    <row r="3475" spans="1:30" x14ac:dyDescent="0.25">
      <c r="A3475" s="5" t="str">
        <f t="shared" si="54"/>
        <v>0119DC0713</v>
      </c>
      <c r="B3475" s="23" t="s">
        <v>2119</v>
      </c>
      <c r="C3475" t="s">
        <v>584</v>
      </c>
      <c r="D3475" t="s">
        <v>419</v>
      </c>
      <c r="E3475" t="s">
        <v>1915</v>
      </c>
      <c r="F3475">
        <v>609874</v>
      </c>
      <c r="G3475">
        <v>3</v>
      </c>
      <c r="H3475" t="s">
        <v>1927</v>
      </c>
      <c r="I3475" t="s">
        <v>20</v>
      </c>
      <c r="J3475" t="s">
        <v>39</v>
      </c>
      <c r="K3475" t="s">
        <v>40</v>
      </c>
      <c r="L3475" t="s">
        <v>1920</v>
      </c>
      <c r="M3475" t="s">
        <v>18262</v>
      </c>
      <c r="N3475" t="s">
        <v>22</v>
      </c>
      <c r="O3475" t="s">
        <v>23</v>
      </c>
      <c r="P3475" t="s">
        <v>26</v>
      </c>
      <c r="Q3475" t="s">
        <v>27</v>
      </c>
      <c r="R3475" s="13">
        <v>68</v>
      </c>
      <c r="S3475" s="13">
        <v>5</v>
      </c>
      <c r="T3475" s="21">
        <v>0</v>
      </c>
      <c r="U3475" t="s">
        <v>2113</v>
      </c>
      <c r="W3475" t="str">
        <f>+IF(V3475="","",IF(MID(V3475,1,3)="ECE","UNICO",IF(V3475="FINES",CONCATENATE("R",IF(OR(C3475="16",C3475="21",C3475="22",C3475="23"),"16212223",IF(OR(C3475="15",C3475="17",C3475="24",C3475="25"),"15172425",C3475))),IF(V3475="CEBAS","UNICO",IF(VALUE(C3475)&lt;=11,"AMBA","INTERIOR")))))</f>
        <v/>
      </c>
      <c r="X3475" s="20" t="str">
        <f>+IF(V3475="","-",CONCATENATE(V3475,"_",W3475))</f>
        <v>-</v>
      </c>
      <c r="Y3475" s="59">
        <v>0.38603268095425203</v>
      </c>
      <c r="Z3475" t="str">
        <f>+IFERROR(VLOOKUP(H3475,#REF!,2,FALSE),"-")</f>
        <v>-</v>
      </c>
      <c r="AA3475" t="s">
        <v>2393</v>
      </c>
      <c r="AB3475" t="str">
        <f>+IF(W3475="","-",IF(W3475="UNICO","CENSO","MUESTRA"))</f>
        <v>-</v>
      </c>
      <c r="AC3475" t="s">
        <v>2397</v>
      </c>
      <c r="AD3475" t="s">
        <v>134</v>
      </c>
    </row>
    <row r="3476" spans="1:30" x14ac:dyDescent="0.25">
      <c r="A3476" s="5" t="str">
        <f t="shared" si="54"/>
        <v>0026DC0703</v>
      </c>
      <c r="B3476" s="23" t="s">
        <v>2119</v>
      </c>
      <c r="C3476" t="s">
        <v>83</v>
      </c>
      <c r="D3476" t="s">
        <v>516</v>
      </c>
      <c r="E3476" t="s">
        <v>517</v>
      </c>
      <c r="F3476">
        <v>608058</v>
      </c>
      <c r="G3476">
        <v>1</v>
      </c>
      <c r="H3476" t="s">
        <v>519</v>
      </c>
      <c r="I3476" t="s">
        <v>20</v>
      </c>
      <c r="J3476" t="s">
        <v>39</v>
      </c>
      <c r="K3476" t="s">
        <v>40</v>
      </c>
      <c r="L3476" t="s">
        <v>520</v>
      </c>
      <c r="M3476" t="s">
        <v>18166</v>
      </c>
      <c r="N3476" t="s">
        <v>22</v>
      </c>
      <c r="O3476" t="s">
        <v>23</v>
      </c>
      <c r="P3476" t="s">
        <v>26</v>
      </c>
      <c r="Q3476" t="s">
        <v>27</v>
      </c>
      <c r="R3476" s="13">
        <v>28</v>
      </c>
      <c r="S3476" s="13">
        <v>2</v>
      </c>
      <c r="T3476" s="21">
        <v>0</v>
      </c>
      <c r="U3476" t="s">
        <v>2113</v>
      </c>
      <c r="W3476" t="str">
        <f>+IF(V3476="","",IF(MID(V3476,1,3)="ECE","UNICO",IF(V3476="FINES",CONCATENATE("R",IF(OR(C3476="16",C3476="21",C3476="22",C3476="23"),"16212223",IF(OR(C3476="15",C3476="17",C3476="24",C3476="25"),"15172425",C3476))),IF(V3476="CEBAS","UNICO",IF(VALUE(C3476)&lt;=11,"AMBA","INTERIOR")))))</f>
        <v/>
      </c>
      <c r="X3476" s="20" t="str">
        <f>+IF(V3476="","-",CONCATENATE(V3476,"_",W3476))</f>
        <v>-</v>
      </c>
      <c r="Y3476" s="59">
        <v>0.38739853220827442</v>
      </c>
      <c r="Z3476" t="str">
        <f>+IFERROR(VLOOKUP(H3476,#REF!,2,FALSE),"-")</f>
        <v>-</v>
      </c>
      <c r="AA3476" t="s">
        <v>2394</v>
      </c>
      <c r="AB3476" t="str">
        <f>+IF(W3476="","-",IF(W3476="UNICO","CENSO","MUESTRA"))</f>
        <v>-</v>
      </c>
      <c r="AC3476" t="s">
        <v>2397</v>
      </c>
      <c r="AD3476" t="s">
        <v>134</v>
      </c>
    </row>
    <row r="3477" spans="1:30" x14ac:dyDescent="0.25">
      <c r="A3477" s="5" t="str">
        <f t="shared" si="54"/>
        <v>0017DC0705</v>
      </c>
      <c r="B3477" s="23" t="s">
        <v>2119</v>
      </c>
      <c r="C3477" t="s">
        <v>141</v>
      </c>
      <c r="D3477" t="s">
        <v>459</v>
      </c>
      <c r="E3477" t="s">
        <v>460</v>
      </c>
      <c r="F3477">
        <v>618230</v>
      </c>
      <c r="G3477">
        <v>0</v>
      </c>
      <c r="H3477" t="s">
        <v>465</v>
      </c>
      <c r="I3477" t="s">
        <v>20</v>
      </c>
      <c r="J3477" t="s">
        <v>39</v>
      </c>
      <c r="K3477" t="s">
        <v>21</v>
      </c>
      <c r="M3477" t="s">
        <v>18031</v>
      </c>
      <c r="N3477" t="s">
        <v>135</v>
      </c>
      <c r="O3477" t="s">
        <v>23</v>
      </c>
      <c r="P3477" t="s">
        <v>26</v>
      </c>
      <c r="Q3477" t="s">
        <v>27</v>
      </c>
      <c r="R3477" s="13">
        <v>12</v>
      </c>
      <c r="S3477" s="13">
        <v>1</v>
      </c>
      <c r="T3477" s="21">
        <v>0</v>
      </c>
      <c r="U3477" t="s">
        <v>2113</v>
      </c>
      <c r="W3477" t="str">
        <f>+IF(V3477="","",IF(MID(V3477,1,3)="ECE","UNICO",IF(V3477="FINES",CONCATENATE("R",IF(OR(C3477="16",C3477="21",C3477="22",C3477="23"),"16212223",IF(OR(C3477="15",C3477="17",C3477="24",C3477="25"),"15172425",C3477))),IF(V3477="CEBAS","UNICO",IF(VALUE(C3477)&lt;=11,"AMBA","INTERIOR")))))</f>
        <v/>
      </c>
      <c r="X3477" s="20" t="str">
        <f>+IF(V3477="","-",CONCATENATE(V3477,"_",W3477))</f>
        <v>-</v>
      </c>
      <c r="Y3477" s="59">
        <v>0.38767612506361571</v>
      </c>
      <c r="Z3477" t="str">
        <f>+IFERROR(VLOOKUP(H3477,#REF!,2,FALSE),"-")</f>
        <v>-</v>
      </c>
      <c r="AA3477" t="s">
        <v>2394</v>
      </c>
      <c r="AB3477" t="str">
        <f>+IF(W3477="","-",IF(W3477="UNICO","CENSO","MUESTRA"))</f>
        <v>-</v>
      </c>
      <c r="AC3477" t="s">
        <v>2397</v>
      </c>
      <c r="AD3477" t="s">
        <v>134</v>
      </c>
    </row>
    <row r="3478" spans="1:30" x14ac:dyDescent="0.25">
      <c r="A3478" s="5" t="str">
        <f t="shared" si="54"/>
        <v>0028DC0705</v>
      </c>
      <c r="B3478" s="23" t="s">
        <v>2119</v>
      </c>
      <c r="C3478" t="s">
        <v>141</v>
      </c>
      <c r="D3478" t="s">
        <v>184</v>
      </c>
      <c r="E3478" t="s">
        <v>534</v>
      </c>
      <c r="F3478">
        <v>603453</v>
      </c>
      <c r="G3478">
        <v>0</v>
      </c>
      <c r="H3478" t="s">
        <v>539</v>
      </c>
      <c r="I3478" t="s">
        <v>20</v>
      </c>
      <c r="J3478" t="s">
        <v>39</v>
      </c>
      <c r="K3478" t="s">
        <v>21</v>
      </c>
      <c r="M3478" t="s">
        <v>18031</v>
      </c>
      <c r="N3478" t="s">
        <v>22</v>
      </c>
      <c r="O3478" t="s">
        <v>23</v>
      </c>
      <c r="P3478" t="s">
        <v>26</v>
      </c>
      <c r="Q3478" t="s">
        <v>27</v>
      </c>
      <c r="R3478" s="13">
        <v>15</v>
      </c>
      <c r="S3478" s="13">
        <v>1</v>
      </c>
      <c r="T3478" s="21">
        <v>0</v>
      </c>
      <c r="U3478" t="s">
        <v>2113</v>
      </c>
      <c r="W3478" t="str">
        <f>+IF(V3478="","",IF(MID(V3478,1,3)="ECE","UNICO",IF(V3478="FINES",CONCATENATE("R",IF(OR(C3478="16",C3478="21",C3478="22",C3478="23"),"16212223",IF(OR(C3478="15",C3478="17",C3478="24",C3478="25"),"15172425",C3478))),IF(V3478="CEBAS","UNICO",IF(VALUE(C3478)&lt;=11,"AMBA","INTERIOR")))))</f>
        <v/>
      </c>
      <c r="X3478" s="20" t="str">
        <f>+IF(V3478="","-",CONCATENATE(V3478,"_",W3478))</f>
        <v>-</v>
      </c>
      <c r="Y3478" s="59">
        <v>0.38954221291674512</v>
      </c>
      <c r="Z3478" t="str">
        <f>+IFERROR(VLOOKUP(H3478,#REF!,2,FALSE),"-")</f>
        <v>-</v>
      </c>
      <c r="AA3478" t="s">
        <v>2394</v>
      </c>
      <c r="AB3478" t="str">
        <f>+IF(W3478="","-",IF(W3478="UNICO","CENSO","MUESTRA"))</f>
        <v>-</v>
      </c>
      <c r="AC3478" t="s">
        <v>2398</v>
      </c>
      <c r="AD3478" t="s">
        <v>134</v>
      </c>
    </row>
    <row r="3479" spans="1:30" x14ac:dyDescent="0.25">
      <c r="A3479" s="5" t="str">
        <f t="shared" si="54"/>
        <v>0088DC0702</v>
      </c>
      <c r="B3479" s="23" t="s">
        <v>2119</v>
      </c>
      <c r="C3479" t="s">
        <v>156</v>
      </c>
      <c r="D3479" t="s">
        <v>1536</v>
      </c>
      <c r="E3479" t="s">
        <v>1537</v>
      </c>
      <c r="F3479">
        <v>606654</v>
      </c>
      <c r="G3479">
        <v>0</v>
      </c>
      <c r="H3479" t="s">
        <v>1538</v>
      </c>
      <c r="I3479" t="s">
        <v>20</v>
      </c>
      <c r="J3479" t="s">
        <v>39</v>
      </c>
      <c r="K3479" t="s">
        <v>21</v>
      </c>
      <c r="M3479" t="s">
        <v>18130</v>
      </c>
      <c r="N3479" t="s">
        <v>136</v>
      </c>
      <c r="O3479" t="s">
        <v>23</v>
      </c>
      <c r="P3479" t="s">
        <v>26</v>
      </c>
      <c r="Q3479" t="s">
        <v>27</v>
      </c>
      <c r="R3479" s="13">
        <v>2</v>
      </c>
      <c r="S3479" s="13">
        <v>1</v>
      </c>
      <c r="T3479" s="21">
        <v>0</v>
      </c>
      <c r="U3479" t="s">
        <v>2113</v>
      </c>
      <c r="W3479" t="str">
        <f>+IF(V3479="","",IF(MID(V3479,1,3)="ECE","UNICO",IF(V3479="FINES",CONCATENATE("R",IF(OR(C3479="16",C3479="21",C3479="22",C3479="23"),"16212223",IF(OR(C3479="15",C3479="17",C3479="24",C3479="25"),"15172425",C3479))),IF(V3479="CEBAS","UNICO",IF(VALUE(C3479)&lt;=11,"AMBA","INTERIOR")))))</f>
        <v/>
      </c>
      <c r="X3479" s="20" t="str">
        <f>+IF(V3479="","-",CONCATENATE(V3479,"_",W3479))</f>
        <v>-</v>
      </c>
      <c r="Y3479" s="59">
        <v>0.38954902899999999</v>
      </c>
      <c r="Z3479" t="str">
        <f>+IFERROR(VLOOKUP(H3479,#REF!,2,FALSE),"-")</f>
        <v>-</v>
      </c>
      <c r="AA3479" t="s">
        <v>2394</v>
      </c>
      <c r="AB3479" t="str">
        <f>+IF(W3479="","-",IF(W3479="UNICO","CENSO","MUESTRA"))</f>
        <v>-</v>
      </c>
      <c r="AC3479" t="s">
        <v>2397</v>
      </c>
      <c r="AD3479" t="s">
        <v>134</v>
      </c>
    </row>
    <row r="3480" spans="1:30" x14ac:dyDescent="0.25">
      <c r="A3480" s="5" t="str">
        <f t="shared" si="54"/>
        <v>0018DC0702</v>
      </c>
      <c r="B3480" s="23" t="s">
        <v>2119</v>
      </c>
      <c r="C3480" t="s">
        <v>156</v>
      </c>
      <c r="D3480" t="s">
        <v>469</v>
      </c>
      <c r="E3480" t="s">
        <v>470</v>
      </c>
      <c r="F3480">
        <v>601189</v>
      </c>
      <c r="G3480">
        <v>0</v>
      </c>
      <c r="H3480" t="s">
        <v>472</v>
      </c>
      <c r="I3480" t="s">
        <v>20</v>
      </c>
      <c r="J3480" t="s">
        <v>39</v>
      </c>
      <c r="K3480" t="s">
        <v>21</v>
      </c>
      <c r="M3480" t="s">
        <v>18263</v>
      </c>
      <c r="N3480" t="s">
        <v>22</v>
      </c>
      <c r="O3480" t="s">
        <v>23</v>
      </c>
      <c r="P3480" t="s">
        <v>26</v>
      </c>
      <c r="Q3480" t="s">
        <v>27</v>
      </c>
      <c r="R3480" s="13">
        <v>8</v>
      </c>
      <c r="S3480" s="13">
        <v>1</v>
      </c>
      <c r="T3480" s="21">
        <v>0</v>
      </c>
      <c r="U3480" t="s">
        <v>2113</v>
      </c>
      <c r="W3480" t="str">
        <f>+IF(V3480="","",IF(MID(V3480,1,3)="ECE","UNICO",IF(V3480="FINES",CONCATENATE("R",IF(OR(C3480="16",C3480="21",C3480="22",C3480="23"),"16212223",IF(OR(C3480="15",C3480="17",C3480="24",C3480="25"),"15172425",C3480))),IF(V3480="CEBAS","UNICO",IF(VALUE(C3480)&lt;=11,"AMBA","INTERIOR")))))</f>
        <v/>
      </c>
      <c r="X3480" s="20" t="str">
        <f>+IF(V3480="","-",CONCATENATE(V3480,"_",W3480))</f>
        <v>-</v>
      </c>
      <c r="Y3480" s="59">
        <v>0.39051384439593873</v>
      </c>
      <c r="Z3480" t="str">
        <f>+IFERROR(VLOOKUP(H3480,#REF!,2,FALSE),"-")</f>
        <v>-</v>
      </c>
      <c r="AA3480" t="s">
        <v>2394</v>
      </c>
      <c r="AB3480" t="str">
        <f>+IF(W3480="","-",IF(W3480="UNICO","CENSO","MUESTRA"))</f>
        <v>-</v>
      </c>
      <c r="AC3480" t="s">
        <v>2398</v>
      </c>
      <c r="AD3480" t="s">
        <v>134</v>
      </c>
    </row>
    <row r="3481" spans="1:30" x14ac:dyDescent="0.25">
      <c r="A3481" s="5" t="str">
        <f t="shared" si="54"/>
        <v>0128DC0701</v>
      </c>
      <c r="B3481" s="23" t="s">
        <v>2119</v>
      </c>
      <c r="C3481" t="s">
        <v>83</v>
      </c>
      <c r="D3481" t="s">
        <v>642</v>
      </c>
      <c r="E3481" t="s">
        <v>1981</v>
      </c>
      <c r="F3481">
        <v>604654</v>
      </c>
      <c r="G3481">
        <v>0</v>
      </c>
      <c r="H3481" t="s">
        <v>1982</v>
      </c>
      <c r="I3481" t="s">
        <v>20</v>
      </c>
      <c r="J3481" t="s">
        <v>39</v>
      </c>
      <c r="K3481" t="s">
        <v>21</v>
      </c>
      <c r="M3481" t="s">
        <v>18146</v>
      </c>
      <c r="N3481" t="s">
        <v>22</v>
      </c>
      <c r="O3481" t="s">
        <v>23</v>
      </c>
      <c r="P3481" t="s">
        <v>26</v>
      </c>
      <c r="Q3481" t="s">
        <v>27</v>
      </c>
      <c r="R3481" s="13">
        <v>28</v>
      </c>
      <c r="S3481" s="13">
        <v>3</v>
      </c>
      <c r="T3481" s="21">
        <v>0</v>
      </c>
      <c r="U3481" t="s">
        <v>2113</v>
      </c>
      <c r="W3481" t="str">
        <f>+IF(V3481="","",IF(MID(V3481,1,3)="ECE","UNICO",IF(V3481="FINES",CONCATENATE("R",IF(OR(C3481="16",C3481="21",C3481="22",C3481="23"),"16212223",IF(OR(C3481="15",C3481="17",C3481="24",C3481="25"),"15172425",C3481))),IF(V3481="CEBAS","UNICO",IF(VALUE(C3481)&lt;=11,"AMBA","INTERIOR")))))</f>
        <v/>
      </c>
      <c r="X3481" s="20" t="str">
        <f>+IF(V3481="","-",CONCATENATE(V3481,"_",W3481))</f>
        <v>-</v>
      </c>
      <c r="Y3481" s="59">
        <v>0.39065834566166519</v>
      </c>
      <c r="Z3481" t="str">
        <f>+IFERROR(VLOOKUP(H3481,#REF!,2,FALSE),"-")</f>
        <v>-</v>
      </c>
      <c r="AA3481" t="s">
        <v>2394</v>
      </c>
      <c r="AB3481" t="str">
        <f>+IF(W3481="","-",IF(W3481="UNICO","CENSO","MUESTRA"))</f>
        <v>-</v>
      </c>
      <c r="AC3481" t="s">
        <v>2398</v>
      </c>
      <c r="AD3481" t="s">
        <v>134</v>
      </c>
    </row>
    <row r="3482" spans="1:30" x14ac:dyDescent="0.25">
      <c r="A3482" s="5" t="str">
        <f t="shared" si="54"/>
        <v>0063DC0702</v>
      </c>
      <c r="B3482" s="23" t="s">
        <v>2119</v>
      </c>
      <c r="C3482" t="s">
        <v>86</v>
      </c>
      <c r="D3482" t="s">
        <v>360</v>
      </c>
      <c r="E3482" t="s">
        <v>1027</v>
      </c>
      <c r="F3482">
        <v>613586</v>
      </c>
      <c r="G3482">
        <v>1</v>
      </c>
      <c r="H3482" t="s">
        <v>1028</v>
      </c>
      <c r="I3482" t="s">
        <v>20</v>
      </c>
      <c r="J3482" t="s">
        <v>39</v>
      </c>
      <c r="K3482" t="s">
        <v>40</v>
      </c>
      <c r="L3482" t="s">
        <v>1029</v>
      </c>
      <c r="M3482" t="s">
        <v>18130</v>
      </c>
      <c r="N3482" t="s">
        <v>22</v>
      </c>
      <c r="O3482" t="s">
        <v>23</v>
      </c>
      <c r="P3482" t="s">
        <v>26</v>
      </c>
      <c r="Q3482" t="s">
        <v>27</v>
      </c>
      <c r="R3482" s="13">
        <v>21</v>
      </c>
      <c r="S3482" s="13">
        <v>2</v>
      </c>
      <c r="T3482" s="21">
        <v>0</v>
      </c>
      <c r="U3482" t="s">
        <v>2113</v>
      </c>
      <c r="W3482" t="str">
        <f>+IF(V3482="","",IF(MID(V3482,1,3)="ECE","UNICO",IF(V3482="FINES",CONCATENATE("R",IF(OR(C3482="16",C3482="21",C3482="22",C3482="23"),"16212223",IF(OR(C3482="15",C3482="17",C3482="24",C3482="25"),"15172425",C3482))),IF(V3482="CEBAS","UNICO",IF(VALUE(C3482)&lt;=11,"AMBA","INTERIOR")))))</f>
        <v/>
      </c>
      <c r="X3482" s="20" t="str">
        <f>+IF(V3482="","-",CONCATENATE(V3482,"_",W3482))</f>
        <v>-</v>
      </c>
      <c r="Y3482" s="59">
        <v>0.39274394427027021</v>
      </c>
      <c r="Z3482" t="str">
        <f>+IFERROR(VLOOKUP(H3482,#REF!,2,FALSE),"-")</f>
        <v>-</v>
      </c>
      <c r="AA3482" t="s">
        <v>2393</v>
      </c>
      <c r="AB3482" t="str">
        <f>+IF(W3482="","-",IF(W3482="UNICO","CENSO","MUESTRA"))</f>
        <v>-</v>
      </c>
      <c r="AC3482" t="s">
        <v>2398</v>
      </c>
      <c r="AD3482" t="s">
        <v>134</v>
      </c>
    </row>
    <row r="3483" spans="1:30" x14ac:dyDescent="0.25">
      <c r="A3483" s="5" t="str">
        <f t="shared" si="54"/>
        <v>0001DA0004</v>
      </c>
      <c r="B3483" s="23" t="s">
        <v>2119</v>
      </c>
      <c r="C3483" t="s">
        <v>19</v>
      </c>
      <c r="D3483" t="s">
        <v>17</v>
      </c>
      <c r="E3483" t="s">
        <v>18</v>
      </c>
      <c r="F3483">
        <v>615902</v>
      </c>
      <c r="G3483">
        <v>0</v>
      </c>
      <c r="H3483" t="s">
        <v>24</v>
      </c>
      <c r="I3483" t="s">
        <v>20</v>
      </c>
      <c r="J3483" t="s">
        <v>25</v>
      </c>
      <c r="K3483" t="s">
        <v>21</v>
      </c>
      <c r="M3483" t="s">
        <v>18264</v>
      </c>
      <c r="N3483" t="s">
        <v>22</v>
      </c>
      <c r="O3483" t="s">
        <v>23</v>
      </c>
      <c r="P3483" t="s">
        <v>26</v>
      </c>
      <c r="Q3483" t="s">
        <v>27</v>
      </c>
      <c r="R3483" s="13">
        <v>16</v>
      </c>
      <c r="S3483" s="13">
        <v>2</v>
      </c>
      <c r="T3483" s="21">
        <v>0</v>
      </c>
      <c r="U3483" t="s">
        <v>2113</v>
      </c>
      <c r="W3483" t="str">
        <f>+IF(V3483="","",IF(MID(V3483,1,3)="ECE","UNICO",IF(V3483="FINES",CONCATENATE("R",IF(OR(C3483="16",C3483="21",C3483="22",C3483="23"),"16212223",IF(OR(C3483="15",C3483="17",C3483="24",C3483="25"),"15172425",C3483))),IF(V3483="CEBAS","UNICO",IF(VALUE(C3483)&lt;=11,"AMBA","INTERIOR")))))</f>
        <v/>
      </c>
      <c r="X3483" s="20" t="str">
        <f>+IF(V3483="","-",CONCATENATE(V3483,"_",W3483))</f>
        <v>-</v>
      </c>
      <c r="Y3483" s="59">
        <v>0.39316558032422461</v>
      </c>
      <c r="Z3483" t="str">
        <f>+IFERROR(VLOOKUP(H3483,#REF!,2,FALSE),"-")</f>
        <v>-</v>
      </c>
      <c r="AA3483" t="s">
        <v>2393</v>
      </c>
      <c r="AB3483" t="str">
        <f>+IF(W3483="","-",IF(W3483="UNICO","CENSO","MUESTRA"))</f>
        <v>-</v>
      </c>
      <c r="AC3483" t="s">
        <v>2397</v>
      </c>
      <c r="AD3483" t="s">
        <v>134</v>
      </c>
    </row>
    <row r="3484" spans="1:30" x14ac:dyDescent="0.25">
      <c r="A3484" s="5" t="str">
        <f t="shared" si="54"/>
        <v>0009DC0706</v>
      </c>
      <c r="B3484" s="23" t="s">
        <v>2119</v>
      </c>
      <c r="C3484" t="s">
        <v>242</v>
      </c>
      <c r="D3484" t="s">
        <v>359</v>
      </c>
      <c r="E3484" t="s">
        <v>361</v>
      </c>
      <c r="F3484">
        <v>606143</v>
      </c>
      <c r="G3484">
        <v>3</v>
      </c>
      <c r="H3484" t="s">
        <v>365</v>
      </c>
      <c r="I3484" t="s">
        <v>20</v>
      </c>
      <c r="J3484" t="s">
        <v>39</v>
      </c>
      <c r="K3484" t="s">
        <v>40</v>
      </c>
      <c r="L3484" t="s">
        <v>363</v>
      </c>
      <c r="M3484" t="s">
        <v>18140</v>
      </c>
      <c r="N3484" t="s">
        <v>22</v>
      </c>
      <c r="O3484" t="s">
        <v>23</v>
      </c>
      <c r="P3484" t="s">
        <v>26</v>
      </c>
      <c r="Q3484" t="s">
        <v>27</v>
      </c>
      <c r="R3484" s="13">
        <v>15</v>
      </c>
      <c r="S3484" s="13">
        <v>1</v>
      </c>
      <c r="T3484" s="21">
        <v>0</v>
      </c>
      <c r="U3484" t="s">
        <v>2113</v>
      </c>
      <c r="W3484" t="str">
        <f>+IF(V3484="","",IF(MID(V3484,1,3)="ECE","UNICO",IF(V3484="FINES",CONCATENATE("R",IF(OR(C3484="16",C3484="21",C3484="22",C3484="23"),"16212223",IF(OR(C3484="15",C3484="17",C3484="24",C3484="25"),"15172425",C3484))),IF(V3484="CEBAS","UNICO",IF(VALUE(C3484)&lt;=11,"AMBA","INTERIOR")))))</f>
        <v/>
      </c>
      <c r="X3484" s="20" t="str">
        <f>+IF(V3484="","-",CONCATENATE(V3484,"_",W3484))</f>
        <v>-</v>
      </c>
      <c r="Y3484" s="59">
        <v>0.39355429344707071</v>
      </c>
      <c r="Z3484" t="str">
        <f>+IFERROR(VLOOKUP(H3484,#REF!,2,FALSE),"-")</f>
        <v>-</v>
      </c>
      <c r="AA3484" t="s">
        <v>2394</v>
      </c>
      <c r="AB3484" t="str">
        <f>+IF(W3484="","-",IF(W3484="UNICO","CENSO","MUESTRA"))</f>
        <v>-</v>
      </c>
      <c r="AC3484" t="s">
        <v>2397</v>
      </c>
      <c r="AD3484" t="s">
        <v>134</v>
      </c>
    </row>
    <row r="3485" spans="1:30" x14ac:dyDescent="0.25">
      <c r="A3485" s="5" t="str">
        <f t="shared" si="54"/>
        <v>0008DC0703</v>
      </c>
      <c r="B3485" s="23" t="s">
        <v>2119</v>
      </c>
      <c r="C3485" t="s">
        <v>139</v>
      </c>
      <c r="D3485" t="s">
        <v>312</v>
      </c>
      <c r="E3485" t="s">
        <v>314</v>
      </c>
      <c r="F3485">
        <v>602486</v>
      </c>
      <c r="G3485">
        <v>1</v>
      </c>
      <c r="H3485" t="s">
        <v>315</v>
      </c>
      <c r="I3485" t="s">
        <v>20</v>
      </c>
      <c r="J3485" t="s">
        <v>39</v>
      </c>
      <c r="K3485" t="s">
        <v>40</v>
      </c>
      <c r="L3485" t="s">
        <v>316</v>
      </c>
      <c r="M3485" t="s">
        <v>18265</v>
      </c>
      <c r="N3485" t="s">
        <v>22</v>
      </c>
      <c r="O3485" t="s">
        <v>23</v>
      </c>
      <c r="P3485" t="s">
        <v>26</v>
      </c>
      <c r="Q3485" t="s">
        <v>27</v>
      </c>
      <c r="R3485" s="13">
        <v>53</v>
      </c>
      <c r="S3485" s="13">
        <v>4</v>
      </c>
      <c r="T3485" s="21">
        <v>0</v>
      </c>
      <c r="U3485" t="s">
        <v>2113</v>
      </c>
      <c r="W3485" t="str">
        <f>+IF(V3485="","",IF(MID(V3485,1,3)="ECE","UNICO",IF(V3485="FINES",CONCATENATE("R",IF(OR(C3485="16",C3485="21",C3485="22",C3485="23"),"16212223",IF(OR(C3485="15",C3485="17",C3485="24",C3485="25"),"15172425",C3485))),IF(V3485="CEBAS","UNICO",IF(VALUE(C3485)&lt;=11,"AMBA","INTERIOR")))))</f>
        <v/>
      </c>
      <c r="X3485" s="20" t="str">
        <f>+IF(V3485="","-",CONCATENATE(V3485,"_",W3485))</f>
        <v>-</v>
      </c>
      <c r="Y3485" s="59">
        <v>0.39458752589093321</v>
      </c>
      <c r="Z3485" t="str">
        <f>+IFERROR(VLOOKUP(H3485,#REF!,2,FALSE),"-")</f>
        <v>-</v>
      </c>
      <c r="AA3485" t="s">
        <v>2394</v>
      </c>
      <c r="AB3485" t="str">
        <f>+IF(W3485="","-",IF(W3485="UNICO","CENSO","MUESTRA"))</f>
        <v>-</v>
      </c>
      <c r="AC3485" t="s">
        <v>2397</v>
      </c>
      <c r="AD3485" t="s">
        <v>134</v>
      </c>
    </row>
    <row r="3486" spans="1:30" x14ac:dyDescent="0.25">
      <c r="A3486" s="5" t="str">
        <f t="shared" si="54"/>
        <v>0119DC0705</v>
      </c>
      <c r="B3486" s="23" t="s">
        <v>2119</v>
      </c>
      <c r="C3486" t="s">
        <v>584</v>
      </c>
      <c r="D3486" t="s">
        <v>419</v>
      </c>
      <c r="E3486" t="s">
        <v>1915</v>
      </c>
      <c r="F3486">
        <v>610597</v>
      </c>
      <c r="G3486">
        <v>2</v>
      </c>
      <c r="H3486" t="s">
        <v>1918</v>
      </c>
      <c r="I3486" t="s">
        <v>20</v>
      </c>
      <c r="J3486" t="s">
        <v>39</v>
      </c>
      <c r="K3486" t="s">
        <v>40</v>
      </c>
      <c r="L3486" t="s">
        <v>1917</v>
      </c>
      <c r="M3486" t="s">
        <v>18266</v>
      </c>
      <c r="N3486" t="s">
        <v>22</v>
      </c>
      <c r="O3486" t="s">
        <v>23</v>
      </c>
      <c r="P3486" t="s">
        <v>26</v>
      </c>
      <c r="Q3486" t="s">
        <v>27</v>
      </c>
      <c r="R3486" s="13">
        <v>12</v>
      </c>
      <c r="S3486" s="13">
        <v>2</v>
      </c>
      <c r="T3486" s="21">
        <v>0</v>
      </c>
      <c r="U3486" t="s">
        <v>2113</v>
      </c>
      <c r="W3486" t="str">
        <f>+IF(V3486="","",IF(MID(V3486,1,3)="ECE","UNICO",IF(V3486="FINES",CONCATENATE("R",IF(OR(C3486="16",C3486="21",C3486="22",C3486="23"),"16212223",IF(OR(C3486="15",C3486="17",C3486="24",C3486="25"),"15172425",C3486))),IF(V3486="CEBAS","UNICO",IF(VALUE(C3486)&lt;=11,"AMBA","INTERIOR")))))</f>
        <v/>
      </c>
      <c r="X3486" s="20" t="str">
        <f>+IF(V3486="","-",CONCATENATE(V3486,"_",W3486))</f>
        <v>-</v>
      </c>
      <c r="Y3486" s="59">
        <v>0.39474342124802719</v>
      </c>
      <c r="Z3486" t="str">
        <f>+IFERROR(VLOOKUP(H3486,#REF!,2,FALSE),"-")</f>
        <v>-</v>
      </c>
      <c r="AA3486" t="s">
        <v>2393</v>
      </c>
      <c r="AB3486" t="str">
        <f>+IF(W3486="","-",IF(W3486="UNICO","CENSO","MUESTRA"))</f>
        <v>-</v>
      </c>
      <c r="AC3486" t="s">
        <v>2398</v>
      </c>
      <c r="AD3486" t="s">
        <v>134</v>
      </c>
    </row>
    <row r="3487" spans="1:30" x14ac:dyDescent="0.25">
      <c r="A3487" s="5" t="str">
        <f t="shared" si="54"/>
        <v>0127DC0702</v>
      </c>
      <c r="B3487" s="23" t="s">
        <v>2119</v>
      </c>
      <c r="C3487" t="s">
        <v>156</v>
      </c>
      <c r="D3487" t="s">
        <v>468</v>
      </c>
      <c r="E3487" t="s">
        <v>1977</v>
      </c>
      <c r="F3487">
        <v>617183</v>
      </c>
      <c r="G3487">
        <v>0</v>
      </c>
      <c r="H3487" t="s">
        <v>1979</v>
      </c>
      <c r="I3487" t="s">
        <v>20</v>
      </c>
      <c r="J3487" t="s">
        <v>39</v>
      </c>
      <c r="K3487" t="s">
        <v>21</v>
      </c>
      <c r="M3487" t="s">
        <v>18130</v>
      </c>
      <c r="N3487" t="s">
        <v>135</v>
      </c>
      <c r="O3487" t="s">
        <v>23</v>
      </c>
      <c r="P3487" t="s">
        <v>26</v>
      </c>
      <c r="Q3487" t="s">
        <v>27</v>
      </c>
      <c r="R3487" s="13">
        <v>10</v>
      </c>
      <c r="S3487" s="13">
        <v>1</v>
      </c>
      <c r="T3487" s="21">
        <v>0</v>
      </c>
      <c r="U3487" t="s">
        <v>2113</v>
      </c>
      <c r="W3487" t="str">
        <f>+IF(V3487="","",IF(MID(V3487,1,3)="ECE","UNICO",IF(V3487="FINES",CONCATENATE("R",IF(OR(C3487="16",C3487="21",C3487="22",C3487="23"),"16212223",IF(OR(C3487="15",C3487="17",C3487="24",C3487="25"),"15172425",C3487))),IF(V3487="CEBAS","UNICO",IF(VALUE(C3487)&lt;=11,"AMBA","INTERIOR")))))</f>
        <v/>
      </c>
      <c r="X3487" s="20" t="str">
        <f>+IF(V3487="","-",CONCATENATE(V3487,"_",W3487))</f>
        <v>-</v>
      </c>
      <c r="Y3487" s="59">
        <v>0.39495852589607239</v>
      </c>
      <c r="Z3487" t="str">
        <f>+IFERROR(VLOOKUP(H3487,#REF!,2,FALSE),"-")</f>
        <v>-</v>
      </c>
      <c r="AA3487" t="s">
        <v>2394</v>
      </c>
      <c r="AB3487" t="str">
        <f>+IF(W3487="","-",IF(W3487="UNICO","CENSO","MUESTRA"))</f>
        <v>-</v>
      </c>
      <c r="AC3487" t="s">
        <v>2398</v>
      </c>
      <c r="AD3487" t="s">
        <v>134</v>
      </c>
    </row>
    <row r="3488" spans="1:30" x14ac:dyDescent="0.25">
      <c r="A3488" s="5" t="str">
        <f t="shared" si="54"/>
        <v>0030DC0710</v>
      </c>
      <c r="B3488" s="23" t="s">
        <v>2119</v>
      </c>
      <c r="C3488" t="s">
        <v>186</v>
      </c>
      <c r="D3488" t="s">
        <v>551</v>
      </c>
      <c r="E3488" t="s">
        <v>552</v>
      </c>
      <c r="F3488">
        <v>602617</v>
      </c>
      <c r="G3488">
        <v>2</v>
      </c>
      <c r="H3488" t="s">
        <v>560</v>
      </c>
      <c r="I3488" t="s">
        <v>20</v>
      </c>
      <c r="J3488" t="s">
        <v>39</v>
      </c>
      <c r="K3488" t="s">
        <v>40</v>
      </c>
      <c r="L3488" t="s">
        <v>558</v>
      </c>
      <c r="M3488" t="s">
        <v>18157</v>
      </c>
      <c r="N3488" t="s">
        <v>22</v>
      </c>
      <c r="O3488" t="s">
        <v>23</v>
      </c>
      <c r="P3488" t="s">
        <v>26</v>
      </c>
      <c r="Q3488" t="s">
        <v>27</v>
      </c>
      <c r="R3488" s="13">
        <v>5</v>
      </c>
      <c r="S3488" s="13">
        <v>1</v>
      </c>
      <c r="T3488" s="21">
        <v>0</v>
      </c>
      <c r="U3488" t="s">
        <v>2113</v>
      </c>
      <c r="W3488" t="str">
        <f>+IF(V3488="","",IF(MID(V3488,1,3)="ECE","UNICO",IF(V3488="FINES",CONCATENATE("R",IF(OR(C3488="16",C3488="21",C3488="22",C3488="23"),"16212223",IF(OR(C3488="15",C3488="17",C3488="24",C3488="25"),"15172425",C3488))),IF(V3488="CEBAS","UNICO",IF(VALUE(C3488)&lt;=11,"AMBA","INTERIOR")))))</f>
        <v/>
      </c>
      <c r="X3488" s="20" t="str">
        <f>+IF(V3488="","-",CONCATENATE(V3488,"_",W3488))</f>
        <v>-</v>
      </c>
      <c r="Y3488" s="59">
        <v>0.39497381365961498</v>
      </c>
      <c r="Z3488" t="str">
        <f>+IFERROR(VLOOKUP(H3488,#REF!,2,FALSE),"-")</f>
        <v>-</v>
      </c>
      <c r="AA3488" t="s">
        <v>2393</v>
      </c>
      <c r="AB3488" t="str">
        <f>+IF(W3488="","-",IF(W3488="UNICO","CENSO","MUESTRA"))</f>
        <v>-</v>
      </c>
      <c r="AC3488" t="s">
        <v>2397</v>
      </c>
      <c r="AD3488" t="s">
        <v>134</v>
      </c>
    </row>
    <row r="3489" spans="1:30" x14ac:dyDescent="0.25">
      <c r="A3489" s="5" t="str">
        <f t="shared" si="54"/>
        <v>0086DC0705</v>
      </c>
      <c r="B3489" s="23" t="s">
        <v>2119</v>
      </c>
      <c r="C3489" t="s">
        <v>88</v>
      </c>
      <c r="D3489" t="s">
        <v>1520</v>
      </c>
      <c r="E3489" t="s">
        <v>1521</v>
      </c>
      <c r="F3489">
        <v>610868</v>
      </c>
      <c r="G3489">
        <v>2</v>
      </c>
      <c r="H3489" t="s">
        <v>1525</v>
      </c>
      <c r="I3489" t="s">
        <v>20</v>
      </c>
      <c r="J3489" t="s">
        <v>39</v>
      </c>
      <c r="K3489" t="s">
        <v>40</v>
      </c>
      <c r="L3489" t="s">
        <v>1524</v>
      </c>
      <c r="M3489" t="s">
        <v>18176</v>
      </c>
      <c r="N3489" t="s">
        <v>22</v>
      </c>
      <c r="O3489" t="s">
        <v>23</v>
      </c>
      <c r="P3489" t="s">
        <v>26</v>
      </c>
      <c r="Q3489" t="s">
        <v>27</v>
      </c>
      <c r="R3489" s="13">
        <v>32</v>
      </c>
      <c r="S3489" s="13">
        <v>2</v>
      </c>
      <c r="T3489" s="21">
        <v>0</v>
      </c>
      <c r="U3489" t="s">
        <v>2113</v>
      </c>
      <c r="W3489" t="str">
        <f>+IF(V3489="","",IF(MID(V3489,1,3)="ECE","UNICO",IF(V3489="FINES",CONCATENATE("R",IF(OR(C3489="16",C3489="21",C3489="22",C3489="23"),"16212223",IF(OR(C3489="15",C3489="17",C3489="24",C3489="25"),"15172425",C3489))),IF(V3489="CEBAS","UNICO",IF(VALUE(C3489)&lt;=11,"AMBA","INTERIOR")))))</f>
        <v/>
      </c>
      <c r="X3489" s="20" t="str">
        <f>+IF(V3489="","-",CONCATENATE(V3489,"_",W3489))</f>
        <v>-</v>
      </c>
      <c r="Y3489" s="59">
        <v>0.39529798924922938</v>
      </c>
      <c r="Z3489" t="str">
        <f>+IFERROR(VLOOKUP(H3489,#REF!,2,FALSE),"-")</f>
        <v>-</v>
      </c>
      <c r="AA3489" t="s">
        <v>2394</v>
      </c>
      <c r="AB3489" t="str">
        <f>+IF(W3489="","-",IF(W3489="UNICO","CENSO","MUESTRA"))</f>
        <v>-</v>
      </c>
      <c r="AC3489" t="s">
        <v>2398</v>
      </c>
      <c r="AD3489" t="s">
        <v>134</v>
      </c>
    </row>
    <row r="3490" spans="1:30" x14ac:dyDescent="0.25">
      <c r="A3490" s="5" t="str">
        <f t="shared" si="54"/>
        <v>0078DC0702</v>
      </c>
      <c r="B3490" s="23" t="s">
        <v>2119</v>
      </c>
      <c r="C3490" t="s">
        <v>139</v>
      </c>
      <c r="D3490" t="s">
        <v>1397</v>
      </c>
      <c r="E3490" t="s">
        <v>1398</v>
      </c>
      <c r="F3490">
        <v>603157</v>
      </c>
      <c r="G3490">
        <v>1</v>
      </c>
      <c r="H3490" t="s">
        <v>1399</v>
      </c>
      <c r="I3490" t="s">
        <v>20</v>
      </c>
      <c r="J3490" t="s">
        <v>39</v>
      </c>
      <c r="K3490" t="s">
        <v>40</v>
      </c>
      <c r="L3490" t="s">
        <v>1400</v>
      </c>
      <c r="M3490" t="s">
        <v>18143</v>
      </c>
      <c r="N3490" t="s">
        <v>22</v>
      </c>
      <c r="O3490" t="s">
        <v>23</v>
      </c>
      <c r="P3490" t="s">
        <v>26</v>
      </c>
      <c r="Q3490" t="s">
        <v>27</v>
      </c>
      <c r="R3490" s="13">
        <v>20</v>
      </c>
      <c r="S3490" s="13">
        <v>2</v>
      </c>
      <c r="T3490" s="21">
        <v>0</v>
      </c>
      <c r="U3490" t="s">
        <v>2113</v>
      </c>
      <c r="W3490" t="str">
        <f>+IF(V3490="","",IF(MID(V3490,1,3)="ECE","UNICO",IF(V3490="FINES",CONCATENATE("R",IF(OR(C3490="16",C3490="21",C3490="22",C3490="23"),"16212223",IF(OR(C3490="15",C3490="17",C3490="24",C3490="25"),"15172425",C3490))),IF(V3490="CEBAS","UNICO",IF(VALUE(C3490)&lt;=11,"AMBA","INTERIOR")))))</f>
        <v/>
      </c>
      <c r="X3490" s="20" t="str">
        <f>+IF(V3490="","-",CONCATENATE(V3490,"_",W3490))</f>
        <v>-</v>
      </c>
      <c r="Y3490" s="59">
        <v>0.39670405089855187</v>
      </c>
      <c r="Z3490" t="str">
        <f>+IFERROR(VLOOKUP(H3490,#REF!,2,FALSE),"-")</f>
        <v>-</v>
      </c>
      <c r="AA3490" t="s">
        <v>2394</v>
      </c>
      <c r="AB3490" t="str">
        <f>+IF(W3490="","-",IF(W3490="UNICO","CENSO","MUESTRA"))</f>
        <v>-</v>
      </c>
      <c r="AC3490" t="s">
        <v>2397</v>
      </c>
      <c r="AD3490" t="s">
        <v>134</v>
      </c>
    </row>
    <row r="3491" spans="1:30" x14ac:dyDescent="0.25">
      <c r="A3491" s="5" t="str">
        <f t="shared" si="54"/>
        <v>0108DC0703</v>
      </c>
      <c r="B3491" s="23" t="s">
        <v>2119</v>
      </c>
      <c r="C3491" t="s">
        <v>354</v>
      </c>
      <c r="D3491" t="s">
        <v>631</v>
      </c>
      <c r="E3491" t="s">
        <v>1763</v>
      </c>
      <c r="F3491">
        <v>600026</v>
      </c>
      <c r="G3491">
        <v>1</v>
      </c>
      <c r="H3491" t="s">
        <v>1765</v>
      </c>
      <c r="I3491" t="s">
        <v>20</v>
      </c>
      <c r="J3491" t="s">
        <v>39</v>
      </c>
      <c r="K3491" t="s">
        <v>40</v>
      </c>
      <c r="L3491" t="s">
        <v>1766</v>
      </c>
      <c r="M3491" t="s">
        <v>18120</v>
      </c>
      <c r="N3491" t="s">
        <v>22</v>
      </c>
      <c r="O3491" t="s">
        <v>23</v>
      </c>
      <c r="P3491" t="s">
        <v>26</v>
      </c>
      <c r="Q3491" t="s">
        <v>27</v>
      </c>
      <c r="R3491" s="13">
        <v>3</v>
      </c>
      <c r="S3491" s="13">
        <v>1</v>
      </c>
      <c r="T3491" s="21">
        <v>0</v>
      </c>
      <c r="U3491" t="s">
        <v>2113</v>
      </c>
      <c r="W3491" t="str">
        <f>+IF(V3491="","",IF(MID(V3491,1,3)="ECE","UNICO",IF(V3491="FINES",CONCATENATE("R",IF(OR(C3491="16",C3491="21",C3491="22",C3491="23"),"16212223",IF(OR(C3491="15",C3491="17",C3491="24",C3491="25"),"15172425",C3491))),IF(V3491="CEBAS","UNICO",IF(VALUE(C3491)&lt;=11,"AMBA","INTERIOR")))))</f>
        <v/>
      </c>
      <c r="X3491" s="20" t="str">
        <f>+IF(V3491="","-",CONCATENATE(V3491,"_",W3491))</f>
        <v>-</v>
      </c>
      <c r="Y3491" s="59">
        <v>0.39827550202608109</v>
      </c>
      <c r="Z3491" t="str">
        <f>+IFERROR(VLOOKUP(H3491,#REF!,2,FALSE),"-")</f>
        <v>-</v>
      </c>
      <c r="AA3491" t="s">
        <v>2394</v>
      </c>
      <c r="AB3491" t="str">
        <f>+IF(W3491="","-",IF(W3491="UNICO","CENSO","MUESTRA"))</f>
        <v>-</v>
      </c>
      <c r="AC3491" t="s">
        <v>2397</v>
      </c>
      <c r="AD3491" t="s">
        <v>134</v>
      </c>
    </row>
    <row r="3492" spans="1:30" x14ac:dyDescent="0.25">
      <c r="A3492" s="5" t="str">
        <f t="shared" si="54"/>
        <v>0043DC0735</v>
      </c>
      <c r="B3492" s="23" t="s">
        <v>2119</v>
      </c>
      <c r="C3492" t="s">
        <v>161</v>
      </c>
      <c r="D3492" t="s">
        <v>677</v>
      </c>
      <c r="E3492" t="s">
        <v>678</v>
      </c>
      <c r="F3492">
        <v>609144</v>
      </c>
      <c r="G3492">
        <v>3</v>
      </c>
      <c r="H3492" t="s">
        <v>714</v>
      </c>
      <c r="I3492" t="s">
        <v>20</v>
      </c>
      <c r="J3492" t="s">
        <v>39</v>
      </c>
      <c r="K3492" t="s">
        <v>40</v>
      </c>
      <c r="L3492" t="s">
        <v>690</v>
      </c>
      <c r="M3492" t="s">
        <v>18125</v>
      </c>
      <c r="N3492" t="s">
        <v>22</v>
      </c>
      <c r="O3492" t="s">
        <v>23</v>
      </c>
      <c r="P3492" t="s">
        <v>26</v>
      </c>
      <c r="Q3492" t="s">
        <v>27</v>
      </c>
      <c r="R3492" s="13">
        <v>29</v>
      </c>
      <c r="S3492" s="13">
        <v>2</v>
      </c>
      <c r="T3492" s="21">
        <v>0</v>
      </c>
      <c r="U3492" t="s">
        <v>2113</v>
      </c>
      <c r="W3492" t="str">
        <f>+IF(V3492="","",IF(MID(V3492,1,3)="ECE","UNICO",IF(V3492="FINES",CONCATENATE("R",IF(OR(C3492="16",C3492="21",C3492="22",C3492="23"),"16212223",IF(OR(C3492="15",C3492="17",C3492="24",C3492="25"),"15172425",C3492))),IF(V3492="CEBAS","UNICO",IF(VALUE(C3492)&lt;=11,"AMBA","INTERIOR")))))</f>
        <v/>
      </c>
      <c r="X3492" s="20" t="str">
        <f>+IF(V3492="","-",CONCATENATE(V3492,"_",W3492))</f>
        <v>-</v>
      </c>
      <c r="Y3492" s="59">
        <v>0.39835528828002309</v>
      </c>
      <c r="Z3492" t="str">
        <f>+IFERROR(VLOOKUP(H3492,#REF!,2,FALSE),"-")</f>
        <v>-</v>
      </c>
      <c r="AA3492" t="s">
        <v>2394</v>
      </c>
      <c r="AB3492" t="str">
        <f>+IF(W3492="","-",IF(W3492="UNICO","CENSO","MUESTRA"))</f>
        <v>-</v>
      </c>
      <c r="AC3492" t="s">
        <v>2398</v>
      </c>
      <c r="AD3492" t="s">
        <v>134</v>
      </c>
    </row>
    <row r="3493" spans="1:30" x14ac:dyDescent="0.25">
      <c r="A3493" s="5" t="str">
        <f t="shared" si="54"/>
        <v>0075DC0710</v>
      </c>
      <c r="B3493" s="23" t="s">
        <v>2119</v>
      </c>
      <c r="C3493" t="s">
        <v>242</v>
      </c>
      <c r="D3493" t="s">
        <v>1350</v>
      </c>
      <c r="E3493" t="s">
        <v>1351</v>
      </c>
      <c r="F3493">
        <v>601833</v>
      </c>
      <c r="G3493">
        <v>0</v>
      </c>
      <c r="H3493" t="s">
        <v>1360</v>
      </c>
      <c r="I3493" t="s">
        <v>20</v>
      </c>
      <c r="J3493" t="s">
        <v>39</v>
      </c>
      <c r="K3493" t="s">
        <v>21</v>
      </c>
      <c r="M3493" t="s">
        <v>18267</v>
      </c>
      <c r="N3493" t="s">
        <v>22</v>
      </c>
      <c r="O3493" t="s">
        <v>23</v>
      </c>
      <c r="P3493" t="s">
        <v>26</v>
      </c>
      <c r="Q3493" t="s">
        <v>27</v>
      </c>
      <c r="R3493" s="13">
        <v>16</v>
      </c>
      <c r="S3493" s="13">
        <v>1</v>
      </c>
      <c r="T3493" s="21">
        <v>0</v>
      </c>
      <c r="U3493" t="s">
        <v>2113</v>
      </c>
      <c r="W3493" t="str">
        <f>+IF(V3493="","",IF(MID(V3493,1,3)="ECE","UNICO",IF(V3493="FINES",CONCATENATE("R",IF(OR(C3493="16",C3493="21",C3493="22",C3493="23"),"16212223",IF(OR(C3493="15",C3493="17",C3493="24",C3493="25"),"15172425",C3493))),IF(V3493="CEBAS","UNICO",IF(VALUE(C3493)&lt;=11,"AMBA","INTERIOR")))))</f>
        <v/>
      </c>
      <c r="X3493" s="20" t="str">
        <f>+IF(V3493="","-",CONCATENATE(V3493,"_",W3493))</f>
        <v>-</v>
      </c>
      <c r="Y3493" s="59">
        <v>0.39855435639619829</v>
      </c>
      <c r="Z3493" t="str">
        <f>+IFERROR(VLOOKUP(H3493,#REF!,2,FALSE),"-")</f>
        <v>-</v>
      </c>
      <c r="AA3493" t="s">
        <v>2394</v>
      </c>
      <c r="AB3493" t="str">
        <f>+IF(W3493="","-",IF(W3493="UNICO","CENSO","MUESTRA"))</f>
        <v>-</v>
      </c>
      <c r="AC3493" t="s">
        <v>2398</v>
      </c>
      <c r="AD3493" t="s">
        <v>134</v>
      </c>
    </row>
    <row r="3494" spans="1:30" x14ac:dyDescent="0.25">
      <c r="A3494" s="5" t="str">
        <f t="shared" si="54"/>
        <v>0005DC0723</v>
      </c>
      <c r="B3494" s="23" t="s">
        <v>2119</v>
      </c>
      <c r="C3494" t="s">
        <v>246</v>
      </c>
      <c r="D3494" t="s">
        <v>243</v>
      </c>
      <c r="E3494" t="s">
        <v>245</v>
      </c>
      <c r="F3494">
        <v>611026</v>
      </c>
      <c r="G3494">
        <v>3</v>
      </c>
      <c r="H3494" t="s">
        <v>266</v>
      </c>
      <c r="I3494" t="s">
        <v>20</v>
      </c>
      <c r="J3494" t="s">
        <v>39</v>
      </c>
      <c r="K3494" t="s">
        <v>40</v>
      </c>
      <c r="L3494" t="s">
        <v>255</v>
      </c>
      <c r="M3494" t="s">
        <v>18268</v>
      </c>
      <c r="N3494" t="s">
        <v>22</v>
      </c>
      <c r="O3494" t="s">
        <v>23</v>
      </c>
      <c r="P3494" t="s">
        <v>26</v>
      </c>
      <c r="Q3494" t="s">
        <v>27</v>
      </c>
      <c r="R3494" s="13">
        <v>22</v>
      </c>
      <c r="S3494" s="13">
        <v>2</v>
      </c>
      <c r="T3494" s="21">
        <v>0</v>
      </c>
      <c r="U3494" t="s">
        <v>2113</v>
      </c>
      <c r="W3494" t="str">
        <f>+IF(V3494="","",IF(MID(V3494,1,3)="ECE","UNICO",IF(V3494="FINES",CONCATENATE("R",IF(OR(C3494="16",C3494="21",C3494="22",C3494="23"),"16212223",IF(OR(C3494="15",C3494="17",C3494="24",C3494="25"),"15172425",C3494))),IF(V3494="CEBAS","UNICO",IF(VALUE(C3494)&lt;=11,"AMBA","INTERIOR")))))</f>
        <v/>
      </c>
      <c r="X3494" s="20" t="str">
        <f>+IF(V3494="","-",CONCATENATE(V3494,"_",W3494))</f>
        <v>-</v>
      </c>
      <c r="Y3494" s="59">
        <v>0.40146791233735918</v>
      </c>
      <c r="Z3494" t="str">
        <f>+IFERROR(VLOOKUP(H3494,#REF!,2,FALSE),"-")</f>
        <v>-</v>
      </c>
      <c r="AA3494" t="s">
        <v>2393</v>
      </c>
      <c r="AB3494" t="str">
        <f>+IF(W3494="","-",IF(W3494="UNICO","CENSO","MUESTRA"))</f>
        <v>-</v>
      </c>
      <c r="AC3494" t="s">
        <v>2397</v>
      </c>
      <c r="AD3494" t="s">
        <v>134</v>
      </c>
    </row>
    <row r="3495" spans="1:30" x14ac:dyDescent="0.25">
      <c r="A3495" s="5" t="str">
        <f t="shared" si="54"/>
        <v>0102DC0706</v>
      </c>
      <c r="B3495" s="23" t="s">
        <v>2119</v>
      </c>
      <c r="C3495" t="s">
        <v>242</v>
      </c>
      <c r="D3495" t="s">
        <v>239</v>
      </c>
      <c r="E3495" t="s">
        <v>1713</v>
      </c>
      <c r="F3495">
        <v>604248</v>
      </c>
      <c r="G3495">
        <v>1</v>
      </c>
      <c r="H3495" t="s">
        <v>1716</v>
      </c>
      <c r="I3495" t="s">
        <v>20</v>
      </c>
      <c r="J3495" t="s">
        <v>39</v>
      </c>
      <c r="K3495" t="s">
        <v>40</v>
      </c>
      <c r="L3495" t="s">
        <v>1717</v>
      </c>
      <c r="M3495" t="s">
        <v>18184</v>
      </c>
      <c r="N3495" t="s">
        <v>22</v>
      </c>
      <c r="O3495" t="s">
        <v>23</v>
      </c>
      <c r="P3495" t="s">
        <v>26</v>
      </c>
      <c r="Q3495" t="s">
        <v>27</v>
      </c>
      <c r="R3495" s="13">
        <v>27</v>
      </c>
      <c r="S3495" s="13">
        <v>2</v>
      </c>
      <c r="T3495" s="21">
        <v>0</v>
      </c>
      <c r="U3495" t="s">
        <v>2113</v>
      </c>
      <c r="W3495" t="str">
        <f>+IF(V3495="","",IF(MID(V3495,1,3)="ECE","UNICO",IF(V3495="FINES",CONCATENATE("R",IF(OR(C3495="16",C3495="21",C3495="22",C3495="23"),"16212223",IF(OR(C3495="15",C3495="17",C3495="24",C3495="25"),"15172425",C3495))),IF(V3495="CEBAS","UNICO",IF(VALUE(C3495)&lt;=11,"AMBA","INTERIOR")))))</f>
        <v/>
      </c>
      <c r="X3495" s="20" t="str">
        <f>+IF(V3495="","-",CONCATENATE(V3495,"_",W3495))</f>
        <v>-</v>
      </c>
      <c r="Y3495" s="59">
        <v>0.40260577201843262</v>
      </c>
      <c r="Z3495" t="str">
        <f>+IFERROR(VLOOKUP(H3495,#REF!,2,FALSE),"-")</f>
        <v>-</v>
      </c>
      <c r="AA3495" t="s">
        <v>2394</v>
      </c>
      <c r="AB3495" t="str">
        <f>+IF(W3495="","-",IF(W3495="UNICO","CENSO","MUESTRA"))</f>
        <v>-</v>
      </c>
      <c r="AC3495" t="s">
        <v>2397</v>
      </c>
      <c r="AD3495" t="s">
        <v>134</v>
      </c>
    </row>
    <row r="3496" spans="1:30" x14ac:dyDescent="0.25">
      <c r="A3496" s="5" t="str">
        <f t="shared" si="54"/>
        <v>0018DC0704</v>
      </c>
      <c r="B3496" s="23" t="s">
        <v>2119</v>
      </c>
      <c r="C3496" t="s">
        <v>156</v>
      </c>
      <c r="D3496" t="s">
        <v>469</v>
      </c>
      <c r="E3496" t="s">
        <v>470</v>
      </c>
      <c r="F3496">
        <v>606315</v>
      </c>
      <c r="G3496">
        <v>0</v>
      </c>
      <c r="H3496" t="s">
        <v>473</v>
      </c>
      <c r="I3496" t="s">
        <v>20</v>
      </c>
      <c r="J3496" t="s">
        <v>39</v>
      </c>
      <c r="K3496" t="s">
        <v>21</v>
      </c>
      <c r="M3496" t="s">
        <v>18177</v>
      </c>
      <c r="N3496" t="s">
        <v>135</v>
      </c>
      <c r="O3496" t="s">
        <v>23</v>
      </c>
      <c r="P3496" t="s">
        <v>26</v>
      </c>
      <c r="Q3496" t="s">
        <v>27</v>
      </c>
      <c r="R3496" s="13">
        <v>8</v>
      </c>
      <c r="S3496" s="13">
        <v>1</v>
      </c>
      <c r="T3496" s="21">
        <v>0</v>
      </c>
      <c r="U3496" t="s">
        <v>2113</v>
      </c>
      <c r="W3496" t="str">
        <f>+IF(V3496="","",IF(MID(V3496,1,3)="ECE","UNICO",IF(V3496="FINES",CONCATENATE("R",IF(OR(C3496="16",C3496="21",C3496="22",C3496="23"),"16212223",IF(OR(C3496="15",C3496="17",C3496="24",C3496="25"),"15172425",C3496))),IF(V3496="CEBAS","UNICO",IF(VALUE(C3496)&lt;=11,"AMBA","INTERIOR")))))</f>
        <v/>
      </c>
      <c r="X3496" s="20" t="str">
        <f>+IF(V3496="","-",CONCATENATE(V3496,"_",W3496))</f>
        <v>-</v>
      </c>
      <c r="Y3496" s="59">
        <v>0.40298464894294739</v>
      </c>
      <c r="Z3496" t="str">
        <f>+IFERROR(VLOOKUP(H3496,#REF!,2,FALSE),"-")</f>
        <v>-</v>
      </c>
      <c r="AA3496" t="s">
        <v>2394</v>
      </c>
      <c r="AB3496" t="str">
        <f>+IF(W3496="","-",IF(W3496="UNICO","CENSO","MUESTRA"))</f>
        <v>-</v>
      </c>
      <c r="AC3496" t="s">
        <v>2397</v>
      </c>
      <c r="AD3496" t="s">
        <v>134</v>
      </c>
    </row>
    <row r="3497" spans="1:30" x14ac:dyDescent="0.25">
      <c r="A3497" s="5" t="str">
        <f t="shared" si="54"/>
        <v>0028DC0704</v>
      </c>
      <c r="B3497" s="23" t="s">
        <v>2119</v>
      </c>
      <c r="C3497" t="s">
        <v>141</v>
      </c>
      <c r="D3497" t="s">
        <v>184</v>
      </c>
      <c r="E3497" t="s">
        <v>534</v>
      </c>
      <c r="F3497">
        <v>611538</v>
      </c>
      <c r="G3497">
        <v>3</v>
      </c>
      <c r="H3497" t="s">
        <v>538</v>
      </c>
      <c r="I3497" t="s">
        <v>20</v>
      </c>
      <c r="J3497" t="s">
        <v>39</v>
      </c>
      <c r="K3497" t="s">
        <v>40</v>
      </c>
      <c r="L3497" t="s">
        <v>536</v>
      </c>
      <c r="M3497" t="s">
        <v>18109</v>
      </c>
      <c r="N3497" t="s">
        <v>22</v>
      </c>
      <c r="O3497" t="s">
        <v>23</v>
      </c>
      <c r="P3497" t="s">
        <v>26</v>
      </c>
      <c r="Q3497" t="s">
        <v>27</v>
      </c>
      <c r="R3497" s="13">
        <v>28</v>
      </c>
      <c r="S3497" s="13">
        <v>2</v>
      </c>
      <c r="T3497" s="21">
        <v>0</v>
      </c>
      <c r="U3497" t="s">
        <v>2113</v>
      </c>
      <c r="W3497" t="str">
        <f>+IF(V3497="","",IF(MID(V3497,1,3)="ECE","UNICO",IF(V3497="FINES",CONCATENATE("R",IF(OR(C3497="16",C3497="21",C3497="22",C3497="23"),"16212223",IF(OR(C3497="15",C3497="17",C3497="24",C3497="25"),"15172425",C3497))),IF(V3497="CEBAS","UNICO",IF(VALUE(C3497)&lt;=11,"AMBA","INTERIOR")))))</f>
        <v/>
      </c>
      <c r="X3497" s="20" t="str">
        <f>+IF(V3497="","-",CONCATENATE(V3497,"_",W3497))</f>
        <v>-</v>
      </c>
      <c r="Y3497" s="59">
        <v>0.40385809540748602</v>
      </c>
      <c r="Z3497" t="str">
        <f>+IFERROR(VLOOKUP(H3497,#REF!,2,FALSE),"-")</f>
        <v>-</v>
      </c>
      <c r="AA3497" t="s">
        <v>2394</v>
      </c>
      <c r="AB3497" t="str">
        <f>+IF(W3497="","-",IF(W3497="UNICO","CENSO","MUESTRA"))</f>
        <v>-</v>
      </c>
      <c r="AC3497" t="s">
        <v>2397</v>
      </c>
      <c r="AD3497" t="s">
        <v>134</v>
      </c>
    </row>
    <row r="3498" spans="1:30" x14ac:dyDescent="0.25">
      <c r="A3498" s="5" t="str">
        <f t="shared" si="54"/>
        <v>0123DC0702</v>
      </c>
      <c r="B3498" s="23" t="s">
        <v>2119</v>
      </c>
      <c r="C3498" t="s">
        <v>280</v>
      </c>
      <c r="D3498" t="s">
        <v>395</v>
      </c>
      <c r="E3498" t="s">
        <v>1951</v>
      </c>
      <c r="F3498">
        <v>608268</v>
      </c>
      <c r="G3498">
        <v>0</v>
      </c>
      <c r="H3498" t="s">
        <v>1952</v>
      </c>
      <c r="I3498" t="s">
        <v>20</v>
      </c>
      <c r="J3498" t="s">
        <v>39</v>
      </c>
      <c r="K3498" t="s">
        <v>21</v>
      </c>
      <c r="M3498" t="s">
        <v>18130</v>
      </c>
      <c r="N3498" t="s">
        <v>22</v>
      </c>
      <c r="O3498" t="s">
        <v>23</v>
      </c>
      <c r="P3498" t="s">
        <v>26</v>
      </c>
      <c r="Q3498" t="s">
        <v>27</v>
      </c>
      <c r="R3498" s="13">
        <v>69</v>
      </c>
      <c r="S3498" s="13">
        <v>5</v>
      </c>
      <c r="T3498" s="21">
        <v>0</v>
      </c>
      <c r="U3498" t="s">
        <v>2113</v>
      </c>
      <c r="W3498" t="str">
        <f>+IF(V3498="","",IF(MID(V3498,1,3)="ECE","UNICO",IF(V3498="FINES",CONCATENATE("R",IF(OR(C3498="16",C3498="21",C3498="22",C3498="23"),"16212223",IF(OR(C3498="15",C3498="17",C3498="24",C3498="25"),"15172425",C3498))),IF(V3498="CEBAS","UNICO",IF(VALUE(C3498)&lt;=11,"AMBA","INTERIOR")))))</f>
        <v/>
      </c>
      <c r="X3498" s="20" t="str">
        <f>+IF(V3498="","-",CONCATENATE(V3498,"_",W3498))</f>
        <v>-</v>
      </c>
      <c r="Y3498" s="59">
        <v>0.40469537942837452</v>
      </c>
      <c r="Z3498" t="str">
        <f>+IFERROR(VLOOKUP(H3498,#REF!,2,FALSE),"-")</f>
        <v>-</v>
      </c>
      <c r="AA3498" t="s">
        <v>2394</v>
      </c>
      <c r="AB3498" t="str">
        <f>+IF(W3498="","-",IF(W3498="UNICO","CENSO","MUESTRA"))</f>
        <v>-</v>
      </c>
      <c r="AC3498" t="s">
        <v>2398</v>
      </c>
      <c r="AD3498" t="s">
        <v>134</v>
      </c>
    </row>
    <row r="3499" spans="1:30" x14ac:dyDescent="0.25">
      <c r="A3499" s="5" t="str">
        <f t="shared" si="54"/>
        <v>0079DC0704</v>
      </c>
      <c r="B3499" s="23" t="s">
        <v>2119</v>
      </c>
      <c r="C3499" t="s">
        <v>141</v>
      </c>
      <c r="D3499" t="s">
        <v>1410</v>
      </c>
      <c r="E3499" t="s">
        <v>1411</v>
      </c>
      <c r="F3499">
        <v>607083</v>
      </c>
      <c r="G3499">
        <v>1</v>
      </c>
      <c r="H3499" t="s">
        <v>1413</v>
      </c>
      <c r="I3499" t="s">
        <v>20</v>
      </c>
      <c r="J3499" t="s">
        <v>39</v>
      </c>
      <c r="K3499" t="s">
        <v>40</v>
      </c>
      <c r="L3499" t="s">
        <v>1414</v>
      </c>
      <c r="M3499" t="s">
        <v>18109</v>
      </c>
      <c r="N3499" t="s">
        <v>22</v>
      </c>
      <c r="O3499" t="s">
        <v>23</v>
      </c>
      <c r="P3499" t="s">
        <v>26</v>
      </c>
      <c r="Q3499" t="s">
        <v>27</v>
      </c>
      <c r="R3499" s="13">
        <v>22</v>
      </c>
      <c r="S3499" s="13">
        <v>2</v>
      </c>
      <c r="T3499" s="21">
        <v>0</v>
      </c>
      <c r="U3499" t="s">
        <v>2113</v>
      </c>
      <c r="W3499" t="str">
        <f>+IF(V3499="","",IF(MID(V3499,1,3)="ECE","UNICO",IF(V3499="FINES",CONCATENATE("R",IF(OR(C3499="16",C3499="21",C3499="22",C3499="23"),"16212223",IF(OR(C3499="15",C3499="17",C3499="24",C3499="25"),"15172425",C3499))),IF(V3499="CEBAS","UNICO",IF(VALUE(C3499)&lt;=11,"AMBA","INTERIOR")))))</f>
        <v/>
      </c>
      <c r="X3499" s="20" t="str">
        <f>+IF(V3499="","-",CONCATENATE(V3499,"_",W3499))</f>
        <v>-</v>
      </c>
      <c r="Y3499" s="59">
        <v>0.40496237889716502</v>
      </c>
      <c r="Z3499" t="str">
        <f>+IFERROR(VLOOKUP(H3499,#REF!,2,FALSE),"-")</f>
        <v>-</v>
      </c>
      <c r="AA3499" t="s">
        <v>2394</v>
      </c>
      <c r="AB3499" t="str">
        <f>+IF(W3499="","-",IF(W3499="UNICO","CENSO","MUESTRA"))</f>
        <v>-</v>
      </c>
      <c r="AC3499" t="s">
        <v>2397</v>
      </c>
      <c r="AD3499" t="s">
        <v>134</v>
      </c>
    </row>
    <row r="3500" spans="1:30" x14ac:dyDescent="0.25">
      <c r="A3500" s="5" t="str">
        <f t="shared" si="54"/>
        <v>0010DC0703</v>
      </c>
      <c r="B3500" s="23" t="s">
        <v>2119</v>
      </c>
      <c r="C3500" t="s">
        <v>88</v>
      </c>
      <c r="D3500" t="s">
        <v>371</v>
      </c>
      <c r="E3500" t="s">
        <v>373</v>
      </c>
      <c r="F3500">
        <v>605395</v>
      </c>
      <c r="G3500">
        <v>0</v>
      </c>
      <c r="H3500" t="s">
        <v>375</v>
      </c>
      <c r="I3500" t="s">
        <v>20</v>
      </c>
      <c r="J3500" t="s">
        <v>39</v>
      </c>
      <c r="K3500" t="s">
        <v>21</v>
      </c>
      <c r="M3500" t="s">
        <v>18166</v>
      </c>
      <c r="N3500" t="s">
        <v>136</v>
      </c>
      <c r="O3500" t="s">
        <v>23</v>
      </c>
      <c r="P3500" t="s">
        <v>26</v>
      </c>
      <c r="Q3500" t="s">
        <v>27</v>
      </c>
      <c r="R3500" s="13">
        <v>2</v>
      </c>
      <c r="S3500" s="13">
        <v>1</v>
      </c>
      <c r="T3500" s="21">
        <v>0</v>
      </c>
      <c r="U3500" t="s">
        <v>2113</v>
      </c>
      <c r="W3500" t="str">
        <f>+IF(V3500="","",IF(MID(V3500,1,3)="ECE","UNICO",IF(V3500="FINES",CONCATENATE("R",IF(OR(C3500="16",C3500="21",C3500="22",C3500="23"),"16212223",IF(OR(C3500="15",C3500="17",C3500="24",C3500="25"),"15172425",C3500))),IF(V3500="CEBAS","UNICO",IF(VALUE(C3500)&lt;=11,"AMBA","INTERIOR")))))</f>
        <v/>
      </c>
      <c r="X3500" s="20" t="str">
        <f>+IF(V3500="","-",CONCATENATE(V3500,"_",W3500))</f>
        <v>-</v>
      </c>
      <c r="Y3500" s="59">
        <v>0.40496526537714778</v>
      </c>
      <c r="Z3500" t="str">
        <f>+IFERROR(VLOOKUP(H3500,#REF!,2,FALSE),"-")</f>
        <v>-</v>
      </c>
      <c r="AA3500" t="s">
        <v>2394</v>
      </c>
      <c r="AB3500" t="str">
        <f>+IF(W3500="","-",IF(W3500="UNICO","CENSO","MUESTRA"))</f>
        <v>-</v>
      </c>
      <c r="AC3500" t="s">
        <v>2397</v>
      </c>
      <c r="AD3500" t="s">
        <v>134</v>
      </c>
    </row>
    <row r="3501" spans="1:30" x14ac:dyDescent="0.25">
      <c r="A3501" s="5" t="str">
        <f t="shared" si="54"/>
        <v>0013DC0703</v>
      </c>
      <c r="B3501" s="23" t="s">
        <v>2119</v>
      </c>
      <c r="C3501" t="s">
        <v>141</v>
      </c>
      <c r="D3501" t="s">
        <v>409</v>
      </c>
      <c r="E3501" t="s">
        <v>411</v>
      </c>
      <c r="F3501">
        <v>602655</v>
      </c>
      <c r="G3501">
        <v>0</v>
      </c>
      <c r="H3501" t="s">
        <v>412</v>
      </c>
      <c r="I3501" t="s">
        <v>20</v>
      </c>
      <c r="J3501" t="s">
        <v>39</v>
      </c>
      <c r="K3501" t="s">
        <v>21</v>
      </c>
      <c r="M3501" t="s">
        <v>18166</v>
      </c>
      <c r="N3501" t="s">
        <v>22</v>
      </c>
      <c r="O3501" t="s">
        <v>23</v>
      </c>
      <c r="P3501" t="s">
        <v>26</v>
      </c>
      <c r="Q3501" t="s">
        <v>27</v>
      </c>
      <c r="R3501" s="13">
        <v>11</v>
      </c>
      <c r="S3501" s="13">
        <v>1</v>
      </c>
      <c r="T3501" s="21">
        <v>0</v>
      </c>
      <c r="U3501" t="s">
        <v>2113</v>
      </c>
      <c r="W3501" t="str">
        <f>+IF(V3501="","",IF(MID(V3501,1,3)="ECE","UNICO",IF(V3501="FINES",CONCATENATE("R",IF(OR(C3501="16",C3501="21",C3501="22",C3501="23"),"16212223",IF(OR(C3501="15",C3501="17",C3501="24",C3501="25"),"15172425",C3501))),IF(V3501="CEBAS","UNICO",IF(VALUE(C3501)&lt;=11,"AMBA","INTERIOR")))))</f>
        <v/>
      </c>
      <c r="X3501" s="20" t="str">
        <f>+IF(V3501="","-",CONCATENATE(V3501,"_",W3501))</f>
        <v>-</v>
      </c>
      <c r="Y3501" s="59">
        <v>0.40515596270561222</v>
      </c>
      <c r="Z3501" t="str">
        <f>+IFERROR(VLOOKUP(H3501,#REF!,2,FALSE),"-")</f>
        <v>-</v>
      </c>
      <c r="AA3501" t="s">
        <v>2394</v>
      </c>
      <c r="AB3501" t="str">
        <f>+IF(W3501="","-",IF(W3501="UNICO","CENSO","MUESTRA"))</f>
        <v>-</v>
      </c>
      <c r="AC3501" t="s">
        <v>2397</v>
      </c>
      <c r="AD3501" t="s">
        <v>134</v>
      </c>
    </row>
    <row r="3502" spans="1:30" x14ac:dyDescent="0.25">
      <c r="A3502" s="5" t="str">
        <f t="shared" si="54"/>
        <v>0071DC0710</v>
      </c>
      <c r="B3502" s="23" t="s">
        <v>2119</v>
      </c>
      <c r="C3502" t="s">
        <v>1245</v>
      </c>
      <c r="D3502" t="s">
        <v>1243</v>
      </c>
      <c r="E3502" t="s">
        <v>1244</v>
      </c>
      <c r="F3502">
        <v>610077</v>
      </c>
      <c r="G3502">
        <v>2</v>
      </c>
      <c r="H3502" t="s">
        <v>1258</v>
      </c>
      <c r="I3502" t="s">
        <v>20</v>
      </c>
      <c r="J3502" t="s">
        <v>39</v>
      </c>
      <c r="K3502" t="s">
        <v>40</v>
      </c>
      <c r="L3502" t="s">
        <v>1259</v>
      </c>
      <c r="M3502" t="s">
        <v>18157</v>
      </c>
      <c r="N3502" t="s">
        <v>22</v>
      </c>
      <c r="O3502" t="s">
        <v>23</v>
      </c>
      <c r="P3502" t="s">
        <v>26</v>
      </c>
      <c r="Q3502" t="s">
        <v>27</v>
      </c>
      <c r="R3502" s="13">
        <v>18</v>
      </c>
      <c r="S3502" s="13">
        <v>2</v>
      </c>
      <c r="T3502" s="21">
        <v>0</v>
      </c>
      <c r="U3502" t="s">
        <v>2113</v>
      </c>
      <c r="W3502" t="str">
        <f>+IF(V3502="","",IF(MID(V3502,1,3)="ECE","UNICO",IF(V3502="FINES",CONCATENATE("R",IF(OR(C3502="16",C3502="21",C3502="22",C3502="23"),"16212223",IF(OR(C3502="15",C3502="17",C3502="24",C3502="25"),"15172425",C3502))),IF(V3502="CEBAS","UNICO",IF(VALUE(C3502)&lt;=11,"AMBA","INTERIOR")))))</f>
        <v/>
      </c>
      <c r="X3502" s="20" t="str">
        <f>+IF(V3502="","-",CONCATENATE(V3502,"_",W3502))</f>
        <v>-</v>
      </c>
      <c r="Y3502" s="59">
        <v>0.40530847238771839</v>
      </c>
      <c r="Z3502" t="str">
        <f>+IFERROR(VLOOKUP(H3502,#REF!,2,FALSE),"-")</f>
        <v>-</v>
      </c>
      <c r="AA3502" t="s">
        <v>2393</v>
      </c>
      <c r="AB3502" t="str">
        <f>+IF(W3502="","-",IF(W3502="UNICO","CENSO","MUESTRA"))</f>
        <v>-</v>
      </c>
      <c r="AC3502" t="s">
        <v>2398</v>
      </c>
      <c r="AD3502" t="s">
        <v>134</v>
      </c>
    </row>
    <row r="3503" spans="1:30" x14ac:dyDescent="0.25">
      <c r="A3503" s="5" t="str">
        <f t="shared" si="54"/>
        <v>0135DC0707</v>
      </c>
      <c r="B3503" s="23" t="s">
        <v>2119</v>
      </c>
      <c r="C3503" t="s">
        <v>140</v>
      </c>
      <c r="D3503" t="s">
        <v>155</v>
      </c>
      <c r="E3503" t="s">
        <v>2074</v>
      </c>
      <c r="F3503">
        <v>600021</v>
      </c>
      <c r="G3503">
        <v>1</v>
      </c>
      <c r="H3503" t="s">
        <v>2081</v>
      </c>
      <c r="I3503" t="s">
        <v>20</v>
      </c>
      <c r="J3503" t="s">
        <v>39</v>
      </c>
      <c r="K3503" t="s">
        <v>40</v>
      </c>
      <c r="L3503" t="s">
        <v>2076</v>
      </c>
      <c r="M3503" t="s">
        <v>18122</v>
      </c>
      <c r="N3503" t="s">
        <v>22</v>
      </c>
      <c r="O3503" t="s">
        <v>23</v>
      </c>
      <c r="P3503" t="s">
        <v>26</v>
      </c>
      <c r="Q3503" t="s">
        <v>27</v>
      </c>
      <c r="R3503" s="13">
        <v>30</v>
      </c>
      <c r="S3503" s="13">
        <v>2</v>
      </c>
      <c r="T3503" s="21">
        <v>0</v>
      </c>
      <c r="U3503" t="s">
        <v>2113</v>
      </c>
      <c r="W3503" t="str">
        <f>+IF(V3503="","",IF(MID(V3503,1,3)="ECE","UNICO",IF(V3503="FINES",CONCATENATE("R",IF(OR(C3503="16",C3503="21",C3503="22",C3503="23"),"16212223",IF(OR(C3503="15",C3503="17",C3503="24",C3503="25"),"15172425",C3503))),IF(V3503="CEBAS","UNICO",IF(VALUE(C3503)&lt;=11,"AMBA","INTERIOR")))))</f>
        <v/>
      </c>
      <c r="X3503" s="20" t="str">
        <f>+IF(V3503="","-",CONCATENATE(V3503,"_",W3503))</f>
        <v>-</v>
      </c>
      <c r="Y3503" s="59">
        <v>0.4057223773316333</v>
      </c>
      <c r="Z3503" t="str">
        <f>+IFERROR(VLOOKUP(H3503,#REF!,2,FALSE),"-")</f>
        <v>-</v>
      </c>
      <c r="AA3503" t="s">
        <v>2393</v>
      </c>
      <c r="AB3503" t="str">
        <f>+IF(W3503="","-",IF(W3503="UNICO","CENSO","MUESTRA"))</f>
        <v>-</v>
      </c>
      <c r="AC3503" t="s">
        <v>2398</v>
      </c>
      <c r="AD3503" t="s">
        <v>134</v>
      </c>
    </row>
    <row r="3504" spans="1:30" x14ac:dyDescent="0.25">
      <c r="A3504" s="5" t="str">
        <f t="shared" si="54"/>
        <v>0108DC0705</v>
      </c>
      <c r="B3504" s="23" t="s">
        <v>2119</v>
      </c>
      <c r="C3504" t="s">
        <v>354</v>
      </c>
      <c r="D3504" t="s">
        <v>631</v>
      </c>
      <c r="E3504" t="s">
        <v>1763</v>
      </c>
      <c r="F3504">
        <v>600026</v>
      </c>
      <c r="G3504">
        <v>2</v>
      </c>
      <c r="H3504" t="s">
        <v>1767</v>
      </c>
      <c r="I3504" t="s">
        <v>20</v>
      </c>
      <c r="J3504" t="s">
        <v>39</v>
      </c>
      <c r="K3504" t="s">
        <v>40</v>
      </c>
      <c r="L3504" t="s">
        <v>1766</v>
      </c>
      <c r="M3504" t="s">
        <v>18176</v>
      </c>
      <c r="N3504" t="s">
        <v>22</v>
      </c>
      <c r="O3504" t="s">
        <v>23</v>
      </c>
      <c r="P3504" t="s">
        <v>26</v>
      </c>
      <c r="Q3504" t="s">
        <v>27</v>
      </c>
      <c r="R3504" s="13">
        <v>6</v>
      </c>
      <c r="S3504" s="13">
        <v>1</v>
      </c>
      <c r="T3504" s="21">
        <v>0</v>
      </c>
      <c r="U3504" t="s">
        <v>2113</v>
      </c>
      <c r="W3504" t="str">
        <f>+IF(V3504="","",IF(MID(V3504,1,3)="ECE","UNICO",IF(V3504="FINES",CONCATENATE("R",IF(OR(C3504="16",C3504="21",C3504="22",C3504="23"),"16212223",IF(OR(C3504="15",C3504="17",C3504="24",C3504="25"),"15172425",C3504))),IF(V3504="CEBAS","UNICO",IF(VALUE(C3504)&lt;=11,"AMBA","INTERIOR")))))</f>
        <v/>
      </c>
      <c r="X3504" s="20" t="str">
        <f>+IF(V3504="","-",CONCATENATE(V3504,"_",W3504))</f>
        <v>-</v>
      </c>
      <c r="Y3504" s="59">
        <v>0.40605036786624371</v>
      </c>
      <c r="Z3504" t="str">
        <f>+IFERROR(VLOOKUP(H3504,#REF!,2,FALSE),"-")</f>
        <v>-</v>
      </c>
      <c r="AA3504" t="s">
        <v>2394</v>
      </c>
      <c r="AB3504" t="str">
        <f>+IF(W3504="","-",IF(W3504="UNICO","CENSO","MUESTRA"))</f>
        <v>-</v>
      </c>
      <c r="AC3504" t="s">
        <v>2398</v>
      </c>
      <c r="AD3504" t="s">
        <v>134</v>
      </c>
    </row>
    <row r="3505" spans="1:30" x14ac:dyDescent="0.25">
      <c r="A3505" s="5" t="str">
        <f t="shared" si="54"/>
        <v>0001DC0715</v>
      </c>
      <c r="B3505" s="23" t="s">
        <v>2119</v>
      </c>
      <c r="C3505" t="s">
        <v>19</v>
      </c>
      <c r="D3505" t="s">
        <v>17</v>
      </c>
      <c r="E3505" t="s">
        <v>18</v>
      </c>
      <c r="F3505">
        <v>611389</v>
      </c>
      <c r="G3505">
        <v>1</v>
      </c>
      <c r="H3505" t="s">
        <v>46</v>
      </c>
      <c r="I3505" t="s">
        <v>20</v>
      </c>
      <c r="J3505" t="s">
        <v>39</v>
      </c>
      <c r="K3505" t="s">
        <v>40</v>
      </c>
      <c r="L3505" t="s">
        <v>47</v>
      </c>
      <c r="M3505" t="s">
        <v>18261</v>
      </c>
      <c r="N3505" t="s">
        <v>22</v>
      </c>
      <c r="O3505" t="s">
        <v>23</v>
      </c>
      <c r="P3505" t="s">
        <v>26</v>
      </c>
      <c r="Q3505" t="s">
        <v>27</v>
      </c>
      <c r="R3505" s="13">
        <v>15</v>
      </c>
      <c r="S3505" s="13">
        <v>1</v>
      </c>
      <c r="T3505" s="21">
        <v>0</v>
      </c>
      <c r="U3505" t="s">
        <v>2113</v>
      </c>
      <c r="W3505" t="str">
        <f>+IF(V3505="","",IF(MID(V3505,1,3)="ECE","UNICO",IF(V3505="FINES",CONCATENATE("R",IF(OR(C3505="16",C3505="21",C3505="22",C3505="23"),"16212223",IF(OR(C3505="15",C3505="17",C3505="24",C3505="25"),"15172425",C3505))),IF(V3505="CEBAS","UNICO",IF(VALUE(C3505)&lt;=11,"AMBA","INTERIOR")))))</f>
        <v/>
      </c>
      <c r="X3505" s="20" t="str">
        <f>+IF(V3505="","-",CONCATENATE(V3505,"_",W3505))</f>
        <v>-</v>
      </c>
      <c r="Y3505" s="59">
        <v>0.40624794834538508</v>
      </c>
      <c r="Z3505" t="str">
        <f>+IFERROR(VLOOKUP(H3505,#REF!,2,FALSE),"-")</f>
        <v>-</v>
      </c>
      <c r="AA3505" t="s">
        <v>2393</v>
      </c>
      <c r="AB3505" t="str">
        <f>+IF(W3505="","-",IF(W3505="UNICO","CENSO","MUESTRA"))</f>
        <v>-</v>
      </c>
      <c r="AC3505" t="s">
        <v>2398</v>
      </c>
      <c r="AD3505" t="s">
        <v>134</v>
      </c>
    </row>
    <row r="3506" spans="1:30" x14ac:dyDescent="0.25">
      <c r="A3506" s="5" t="str">
        <f t="shared" si="54"/>
        <v>0077DC0717</v>
      </c>
      <c r="B3506" s="23" t="s">
        <v>2119</v>
      </c>
      <c r="C3506" t="s">
        <v>157</v>
      </c>
      <c r="D3506" t="s">
        <v>387</v>
      </c>
      <c r="E3506" t="s">
        <v>1380</v>
      </c>
      <c r="F3506">
        <v>613647</v>
      </c>
      <c r="G3506">
        <v>5</v>
      </c>
      <c r="H3506" t="s">
        <v>1388</v>
      </c>
      <c r="I3506" t="s">
        <v>20</v>
      </c>
      <c r="J3506" t="s">
        <v>39</v>
      </c>
      <c r="K3506" t="s">
        <v>40</v>
      </c>
      <c r="L3506" t="s">
        <v>1386</v>
      </c>
      <c r="M3506" t="s">
        <v>18269</v>
      </c>
      <c r="N3506" t="s">
        <v>22</v>
      </c>
      <c r="O3506" t="s">
        <v>23</v>
      </c>
      <c r="P3506" t="s">
        <v>26</v>
      </c>
      <c r="Q3506" t="s">
        <v>27</v>
      </c>
      <c r="R3506" s="13">
        <v>42</v>
      </c>
      <c r="S3506" s="13">
        <v>2</v>
      </c>
      <c r="T3506" s="21">
        <v>0</v>
      </c>
      <c r="U3506" t="s">
        <v>2113</v>
      </c>
      <c r="W3506" t="str">
        <f>+IF(V3506="","",IF(MID(V3506,1,3)="ECE","UNICO",IF(V3506="FINES",CONCATENATE("R",IF(OR(C3506="16",C3506="21",C3506="22",C3506="23"),"16212223",IF(OR(C3506="15",C3506="17",C3506="24",C3506="25"),"15172425",C3506))),IF(V3506="CEBAS","UNICO",IF(VALUE(C3506)&lt;=11,"AMBA","INTERIOR")))))</f>
        <v/>
      </c>
      <c r="X3506" s="20" t="str">
        <f>+IF(V3506="","-",CONCATENATE(V3506,"_",W3506))</f>
        <v>-</v>
      </c>
      <c r="Y3506" s="59">
        <v>0.40796192382511343</v>
      </c>
      <c r="Z3506" t="str">
        <f>+IFERROR(VLOOKUP(H3506,#REF!,2,FALSE),"-")</f>
        <v>-</v>
      </c>
      <c r="AA3506" t="s">
        <v>2394</v>
      </c>
      <c r="AB3506" t="str">
        <f>+IF(W3506="","-",IF(W3506="UNICO","CENSO","MUESTRA"))</f>
        <v>-</v>
      </c>
      <c r="AC3506" t="s">
        <v>2398</v>
      </c>
      <c r="AD3506" t="s">
        <v>134</v>
      </c>
    </row>
    <row r="3507" spans="1:30" x14ac:dyDescent="0.25">
      <c r="A3507" s="5" t="str">
        <f t="shared" si="54"/>
        <v>0001DA0021</v>
      </c>
      <c r="B3507" s="23" t="s">
        <v>2119</v>
      </c>
      <c r="C3507" t="s">
        <v>19</v>
      </c>
      <c r="D3507" t="s">
        <v>17</v>
      </c>
      <c r="E3507" t="s">
        <v>18</v>
      </c>
      <c r="F3507">
        <v>615904</v>
      </c>
      <c r="G3507">
        <v>0</v>
      </c>
      <c r="H3507" t="s">
        <v>29</v>
      </c>
      <c r="I3507" t="s">
        <v>20</v>
      </c>
      <c r="J3507" t="s">
        <v>25</v>
      </c>
      <c r="K3507" t="s">
        <v>21</v>
      </c>
      <c r="M3507" t="s">
        <v>18270</v>
      </c>
      <c r="N3507" t="s">
        <v>22</v>
      </c>
      <c r="O3507" t="s">
        <v>23</v>
      </c>
      <c r="P3507" t="s">
        <v>26</v>
      </c>
      <c r="Q3507" t="s">
        <v>27</v>
      </c>
      <c r="R3507" s="13">
        <v>52</v>
      </c>
      <c r="S3507" s="13">
        <v>3</v>
      </c>
      <c r="T3507" s="21">
        <v>0</v>
      </c>
      <c r="U3507" t="s">
        <v>2113</v>
      </c>
      <c r="W3507" t="str">
        <f>+IF(V3507="","",IF(MID(V3507,1,3)="ECE","UNICO",IF(V3507="FINES",CONCATENATE("R",IF(OR(C3507="16",C3507="21",C3507="22",C3507="23"),"16212223",IF(OR(C3507="15",C3507="17",C3507="24",C3507="25"),"15172425",C3507))),IF(V3507="CEBAS","UNICO",IF(VALUE(C3507)&lt;=11,"AMBA","INTERIOR")))))</f>
        <v/>
      </c>
      <c r="X3507" s="20" t="str">
        <f>+IF(V3507="","-",CONCATENATE(V3507,"_",W3507))</f>
        <v>-</v>
      </c>
      <c r="Y3507" s="59">
        <v>0.40797717343358431</v>
      </c>
      <c r="Z3507" t="str">
        <f>+IFERROR(VLOOKUP(H3507,#REF!,2,FALSE),"-")</f>
        <v>-</v>
      </c>
      <c r="AA3507" t="s">
        <v>2393</v>
      </c>
      <c r="AB3507" t="str">
        <f>+IF(W3507="","-",IF(W3507="UNICO","CENSO","MUESTRA"))</f>
        <v>-</v>
      </c>
      <c r="AC3507" t="s">
        <v>2398</v>
      </c>
      <c r="AD3507" t="s">
        <v>134</v>
      </c>
    </row>
    <row r="3508" spans="1:30" x14ac:dyDescent="0.25">
      <c r="A3508" s="5" t="str">
        <f t="shared" si="54"/>
        <v>0086DC0706</v>
      </c>
      <c r="B3508" s="23" t="s">
        <v>2119</v>
      </c>
      <c r="C3508" t="s">
        <v>88</v>
      </c>
      <c r="D3508" t="s">
        <v>1520</v>
      </c>
      <c r="E3508" t="s">
        <v>1521</v>
      </c>
      <c r="F3508">
        <v>612022</v>
      </c>
      <c r="G3508">
        <v>0</v>
      </c>
      <c r="H3508" t="s">
        <v>1526</v>
      </c>
      <c r="I3508" t="s">
        <v>20</v>
      </c>
      <c r="J3508" t="s">
        <v>39</v>
      </c>
      <c r="K3508" t="s">
        <v>21</v>
      </c>
      <c r="M3508" t="s">
        <v>18184</v>
      </c>
      <c r="N3508" t="s">
        <v>22</v>
      </c>
      <c r="O3508" t="s">
        <v>23</v>
      </c>
      <c r="P3508" t="s">
        <v>26</v>
      </c>
      <c r="Q3508" t="s">
        <v>27</v>
      </c>
      <c r="R3508" s="13">
        <v>15</v>
      </c>
      <c r="S3508" s="13">
        <v>1</v>
      </c>
      <c r="T3508" s="21">
        <v>0</v>
      </c>
      <c r="U3508" t="s">
        <v>2113</v>
      </c>
      <c r="W3508" t="str">
        <f>+IF(V3508="","",IF(MID(V3508,1,3)="ECE","UNICO",IF(V3508="FINES",CONCATENATE("R",IF(OR(C3508="16",C3508="21",C3508="22",C3508="23"),"16212223",IF(OR(C3508="15",C3508="17",C3508="24",C3508="25"),"15172425",C3508))),IF(V3508="CEBAS","UNICO",IF(VALUE(C3508)&lt;=11,"AMBA","INTERIOR")))))</f>
        <v/>
      </c>
      <c r="X3508" s="20" t="str">
        <f>+IF(V3508="","-",CONCATENATE(V3508,"_",W3508))</f>
        <v>-</v>
      </c>
      <c r="Y3508" s="59">
        <v>0.40808195216315141</v>
      </c>
      <c r="Z3508" t="str">
        <f>+IFERROR(VLOOKUP(H3508,#REF!,2,FALSE),"-")</f>
        <v>-</v>
      </c>
      <c r="AA3508" t="s">
        <v>2394</v>
      </c>
      <c r="AB3508" t="str">
        <f>+IF(W3508="","-",IF(W3508="UNICO","CENSO","MUESTRA"))</f>
        <v>-</v>
      </c>
      <c r="AC3508" t="s">
        <v>2398</v>
      </c>
      <c r="AD3508" t="s">
        <v>134</v>
      </c>
    </row>
    <row r="3509" spans="1:30" x14ac:dyDescent="0.25">
      <c r="A3509" s="5" t="str">
        <f t="shared" si="54"/>
        <v>0119DC0708</v>
      </c>
      <c r="B3509" s="23" t="s">
        <v>2119</v>
      </c>
      <c r="C3509" t="s">
        <v>584</v>
      </c>
      <c r="D3509" t="s">
        <v>419</v>
      </c>
      <c r="E3509" t="s">
        <v>1915</v>
      </c>
      <c r="F3509">
        <v>609874</v>
      </c>
      <c r="G3509">
        <v>1</v>
      </c>
      <c r="H3509" t="s">
        <v>1919</v>
      </c>
      <c r="I3509" t="s">
        <v>20</v>
      </c>
      <c r="J3509" t="s">
        <v>39</v>
      </c>
      <c r="K3509" t="s">
        <v>40</v>
      </c>
      <c r="L3509" t="s">
        <v>1920</v>
      </c>
      <c r="M3509" t="s">
        <v>18271</v>
      </c>
      <c r="N3509" t="s">
        <v>22</v>
      </c>
      <c r="O3509" t="s">
        <v>23</v>
      </c>
      <c r="P3509" t="s">
        <v>26</v>
      </c>
      <c r="Q3509" t="s">
        <v>27</v>
      </c>
      <c r="R3509" s="13">
        <v>32</v>
      </c>
      <c r="S3509" s="13">
        <v>3</v>
      </c>
      <c r="T3509" s="21">
        <v>0</v>
      </c>
      <c r="U3509" t="s">
        <v>2113</v>
      </c>
      <c r="W3509" t="str">
        <f>+IF(V3509="","",IF(MID(V3509,1,3)="ECE","UNICO",IF(V3509="FINES",CONCATENATE("R",IF(OR(C3509="16",C3509="21",C3509="22",C3509="23"),"16212223",IF(OR(C3509="15",C3509="17",C3509="24",C3509="25"),"15172425",C3509))),IF(V3509="CEBAS","UNICO",IF(VALUE(C3509)&lt;=11,"AMBA","INTERIOR")))))</f>
        <v/>
      </c>
      <c r="X3509" s="20" t="str">
        <f>+IF(V3509="","-",CONCATENATE(V3509,"_",W3509))</f>
        <v>-</v>
      </c>
      <c r="Y3509" s="59">
        <v>0.4090391748091754</v>
      </c>
      <c r="Z3509" t="str">
        <f>+IFERROR(VLOOKUP(H3509,#REF!,2,FALSE),"-")</f>
        <v>-</v>
      </c>
      <c r="AA3509" t="s">
        <v>2393</v>
      </c>
      <c r="AB3509" t="str">
        <f>+IF(W3509="","-",IF(W3509="UNICO","CENSO","MUESTRA"))</f>
        <v>-</v>
      </c>
      <c r="AC3509" t="s">
        <v>2398</v>
      </c>
      <c r="AD3509" t="s">
        <v>134</v>
      </c>
    </row>
    <row r="3510" spans="1:30" x14ac:dyDescent="0.25">
      <c r="A3510" s="5" t="str">
        <f t="shared" si="54"/>
        <v>0075DC0706</v>
      </c>
      <c r="B3510" s="23" t="s">
        <v>2119</v>
      </c>
      <c r="C3510" t="s">
        <v>242</v>
      </c>
      <c r="D3510" t="s">
        <v>1350</v>
      </c>
      <c r="E3510" t="s">
        <v>1351</v>
      </c>
      <c r="F3510">
        <v>605874</v>
      </c>
      <c r="G3510">
        <v>1</v>
      </c>
      <c r="H3510" t="s">
        <v>1354</v>
      </c>
      <c r="I3510" t="s">
        <v>20</v>
      </c>
      <c r="J3510" t="s">
        <v>39</v>
      </c>
      <c r="K3510" t="s">
        <v>40</v>
      </c>
      <c r="L3510" t="s">
        <v>1355</v>
      </c>
      <c r="M3510" t="s">
        <v>18140</v>
      </c>
      <c r="N3510" t="s">
        <v>22</v>
      </c>
      <c r="O3510" t="s">
        <v>23</v>
      </c>
      <c r="P3510" t="s">
        <v>26</v>
      </c>
      <c r="Q3510" t="s">
        <v>27</v>
      </c>
      <c r="R3510" s="13">
        <v>18</v>
      </c>
      <c r="S3510" s="13">
        <v>2</v>
      </c>
      <c r="T3510" s="21">
        <v>0</v>
      </c>
      <c r="U3510" t="s">
        <v>2113</v>
      </c>
      <c r="W3510" t="str">
        <f>+IF(V3510="","",IF(MID(V3510,1,3)="ECE","UNICO",IF(V3510="FINES",CONCATENATE("R",IF(OR(C3510="16",C3510="21",C3510="22",C3510="23"),"16212223",IF(OR(C3510="15",C3510="17",C3510="24",C3510="25"),"15172425",C3510))),IF(V3510="CEBAS","UNICO",IF(VALUE(C3510)&lt;=11,"AMBA","INTERIOR")))))</f>
        <v/>
      </c>
      <c r="X3510" s="20" t="str">
        <f>+IF(V3510="","-",CONCATENATE(V3510,"_",W3510))</f>
        <v>-</v>
      </c>
      <c r="Y3510" s="59">
        <v>0.40986175164580352</v>
      </c>
      <c r="Z3510" t="str">
        <f>+IFERROR(VLOOKUP(H3510,#REF!,2,FALSE),"-")</f>
        <v>-</v>
      </c>
      <c r="AA3510" t="s">
        <v>2394</v>
      </c>
      <c r="AB3510" t="str">
        <f>+IF(W3510="","-",IF(W3510="UNICO","CENSO","MUESTRA"))</f>
        <v>-</v>
      </c>
      <c r="AC3510" t="s">
        <v>2397</v>
      </c>
      <c r="AD3510" t="s">
        <v>134</v>
      </c>
    </row>
    <row r="3511" spans="1:30" x14ac:dyDescent="0.25">
      <c r="A3511" s="5" t="str">
        <f t="shared" si="54"/>
        <v>0069DC0749</v>
      </c>
      <c r="B3511" s="23" t="s">
        <v>2119</v>
      </c>
      <c r="C3511" t="s">
        <v>1079</v>
      </c>
      <c r="D3511" t="s">
        <v>1077</v>
      </c>
      <c r="E3511" t="s">
        <v>1078</v>
      </c>
      <c r="F3511">
        <v>612828</v>
      </c>
      <c r="G3511">
        <v>2</v>
      </c>
      <c r="H3511" t="s">
        <v>1135</v>
      </c>
      <c r="I3511" t="s">
        <v>20</v>
      </c>
      <c r="J3511" t="s">
        <v>39</v>
      </c>
      <c r="K3511" t="s">
        <v>40</v>
      </c>
      <c r="L3511" t="s">
        <v>1134</v>
      </c>
      <c r="M3511" t="s">
        <v>18272</v>
      </c>
      <c r="N3511" t="s">
        <v>22</v>
      </c>
      <c r="O3511" t="s">
        <v>23</v>
      </c>
      <c r="P3511" t="s">
        <v>26</v>
      </c>
      <c r="Q3511" t="s">
        <v>27</v>
      </c>
      <c r="R3511" s="13">
        <v>24</v>
      </c>
      <c r="S3511" s="13">
        <v>2</v>
      </c>
      <c r="T3511" s="21">
        <v>0</v>
      </c>
      <c r="U3511" t="s">
        <v>2113</v>
      </c>
      <c r="W3511" t="str">
        <f>+IF(V3511="","",IF(MID(V3511,1,3)="ECE","UNICO",IF(V3511="FINES",CONCATENATE("R",IF(OR(C3511="16",C3511="21",C3511="22",C3511="23"),"16212223",IF(OR(C3511="15",C3511="17",C3511="24",C3511="25"),"15172425",C3511))),IF(V3511="CEBAS","UNICO",IF(VALUE(C3511)&lt;=11,"AMBA","INTERIOR")))))</f>
        <v/>
      </c>
      <c r="X3511" s="20" t="str">
        <f>+IF(V3511="","-",CONCATENATE(V3511,"_",W3511))</f>
        <v>-</v>
      </c>
      <c r="Y3511" s="59">
        <v>0.41000923353272523</v>
      </c>
      <c r="Z3511" t="str">
        <f>+IFERROR(VLOOKUP(H3511,#REF!,2,FALSE),"-")</f>
        <v>-</v>
      </c>
      <c r="AA3511" t="s">
        <v>2393</v>
      </c>
      <c r="AB3511" t="str">
        <f>+IF(W3511="","-",IF(W3511="UNICO","CENSO","MUESTRA"))</f>
        <v>-</v>
      </c>
      <c r="AC3511" t="s">
        <v>2398</v>
      </c>
      <c r="AD3511" t="s">
        <v>134</v>
      </c>
    </row>
    <row r="3512" spans="1:30" x14ac:dyDescent="0.25">
      <c r="A3512" s="5" t="str">
        <f t="shared" si="54"/>
        <v>0113DC0710</v>
      </c>
      <c r="B3512" s="23" t="s">
        <v>2119</v>
      </c>
      <c r="C3512" t="s">
        <v>19</v>
      </c>
      <c r="D3512" t="s">
        <v>181</v>
      </c>
      <c r="E3512" t="s">
        <v>1843</v>
      </c>
      <c r="F3512">
        <v>602838</v>
      </c>
      <c r="G3512">
        <v>3</v>
      </c>
      <c r="H3512" t="s">
        <v>1850</v>
      </c>
      <c r="I3512" t="s">
        <v>20</v>
      </c>
      <c r="J3512" t="s">
        <v>39</v>
      </c>
      <c r="K3512" t="s">
        <v>40</v>
      </c>
      <c r="L3512" t="s">
        <v>1848</v>
      </c>
      <c r="M3512" t="s">
        <v>18141</v>
      </c>
      <c r="N3512" t="s">
        <v>22</v>
      </c>
      <c r="O3512" t="s">
        <v>23</v>
      </c>
      <c r="P3512" t="s">
        <v>26</v>
      </c>
      <c r="Q3512" t="s">
        <v>27</v>
      </c>
      <c r="R3512" s="13">
        <v>32</v>
      </c>
      <c r="S3512" s="13">
        <v>3</v>
      </c>
      <c r="T3512" s="21">
        <v>0</v>
      </c>
      <c r="U3512" t="s">
        <v>2113</v>
      </c>
      <c r="W3512" t="str">
        <f>+IF(V3512="","",IF(MID(V3512,1,3)="ECE","UNICO",IF(V3512="FINES",CONCATENATE("R",IF(OR(C3512="16",C3512="21",C3512="22",C3512="23"),"16212223",IF(OR(C3512="15",C3512="17",C3512="24",C3512="25"),"15172425",C3512))),IF(V3512="CEBAS","UNICO",IF(VALUE(C3512)&lt;=11,"AMBA","INTERIOR")))))</f>
        <v/>
      </c>
      <c r="X3512" s="20" t="str">
        <f>+IF(V3512="","-",CONCATENATE(V3512,"_",W3512))</f>
        <v>-</v>
      </c>
      <c r="Y3512" s="59">
        <v>0.41082263878873881</v>
      </c>
      <c r="Z3512" t="str">
        <f>+IFERROR(VLOOKUP(H3512,#REF!,2,FALSE),"-")</f>
        <v>-</v>
      </c>
      <c r="AA3512" t="s">
        <v>2393</v>
      </c>
      <c r="AB3512" t="str">
        <f>+IF(W3512="","-",IF(W3512="UNICO","CENSO","MUESTRA"))</f>
        <v>-</v>
      </c>
      <c r="AC3512" t="s">
        <v>2397</v>
      </c>
      <c r="AD3512" t="s">
        <v>134</v>
      </c>
    </row>
    <row r="3513" spans="1:30" x14ac:dyDescent="0.25">
      <c r="A3513" s="5" t="str">
        <f t="shared" si="54"/>
        <v>0101DC0702</v>
      </c>
      <c r="B3513" s="23" t="s">
        <v>2119</v>
      </c>
      <c r="C3513" t="s">
        <v>86</v>
      </c>
      <c r="D3513" t="s">
        <v>384</v>
      </c>
      <c r="E3513" t="s">
        <v>1709</v>
      </c>
      <c r="F3513">
        <v>610450</v>
      </c>
      <c r="G3513">
        <v>0</v>
      </c>
      <c r="H3513" t="s">
        <v>1711</v>
      </c>
      <c r="I3513" t="s">
        <v>20</v>
      </c>
      <c r="J3513" t="s">
        <v>39</v>
      </c>
      <c r="K3513" t="s">
        <v>21</v>
      </c>
      <c r="M3513" t="s">
        <v>18273</v>
      </c>
      <c r="N3513" t="s">
        <v>22</v>
      </c>
      <c r="O3513" t="s">
        <v>23</v>
      </c>
      <c r="P3513" t="s">
        <v>26</v>
      </c>
      <c r="Q3513" t="s">
        <v>27</v>
      </c>
      <c r="R3513" s="13">
        <v>10</v>
      </c>
      <c r="S3513" s="13">
        <v>2</v>
      </c>
      <c r="T3513" s="21">
        <v>0</v>
      </c>
      <c r="U3513" t="s">
        <v>2113</v>
      </c>
      <c r="W3513" t="str">
        <f>+IF(V3513="","",IF(MID(V3513,1,3)="ECE","UNICO",IF(V3513="FINES",CONCATENATE("R",IF(OR(C3513="16",C3513="21",C3513="22",C3513="23"),"16212223",IF(OR(C3513="15",C3513="17",C3513="24",C3513="25"),"15172425",C3513))),IF(V3513="CEBAS","UNICO",IF(VALUE(C3513)&lt;=11,"AMBA","INTERIOR")))))</f>
        <v/>
      </c>
      <c r="X3513" s="20" t="str">
        <f>+IF(V3513="","-",CONCATENATE(V3513,"_",W3513))</f>
        <v>-</v>
      </c>
      <c r="Y3513" s="59">
        <v>0.41144476362637111</v>
      </c>
      <c r="Z3513" t="str">
        <f>+IFERROR(VLOOKUP(H3513,#REF!,2,FALSE),"-")</f>
        <v>-</v>
      </c>
      <c r="AA3513" t="s">
        <v>2394</v>
      </c>
      <c r="AB3513" t="str">
        <f>+IF(W3513="","-",IF(W3513="UNICO","CENSO","MUESTRA"))</f>
        <v>-</v>
      </c>
      <c r="AC3513" t="s">
        <v>2397</v>
      </c>
      <c r="AD3513" t="s">
        <v>134</v>
      </c>
    </row>
    <row r="3514" spans="1:30" x14ac:dyDescent="0.25">
      <c r="A3514" s="5" t="str">
        <f t="shared" si="54"/>
        <v>0064DC0702</v>
      </c>
      <c r="B3514" s="23" t="s">
        <v>2119</v>
      </c>
      <c r="C3514" t="s">
        <v>19</v>
      </c>
      <c r="D3514" t="s">
        <v>1037</v>
      </c>
      <c r="E3514" t="s">
        <v>1038</v>
      </c>
      <c r="F3514">
        <v>601069</v>
      </c>
      <c r="G3514">
        <v>1</v>
      </c>
      <c r="H3514" t="s">
        <v>1039</v>
      </c>
      <c r="I3514" t="s">
        <v>20</v>
      </c>
      <c r="J3514" t="s">
        <v>39</v>
      </c>
      <c r="K3514" t="s">
        <v>40</v>
      </c>
      <c r="L3514" t="s">
        <v>1040</v>
      </c>
      <c r="M3514" t="s">
        <v>18143</v>
      </c>
      <c r="N3514" t="s">
        <v>22</v>
      </c>
      <c r="O3514" t="s">
        <v>23</v>
      </c>
      <c r="P3514" t="s">
        <v>26</v>
      </c>
      <c r="Q3514" t="s">
        <v>27</v>
      </c>
      <c r="R3514" s="13">
        <v>15</v>
      </c>
      <c r="S3514" s="13">
        <v>1</v>
      </c>
      <c r="T3514" s="21">
        <v>0</v>
      </c>
      <c r="U3514" t="s">
        <v>2113</v>
      </c>
      <c r="W3514" t="str">
        <f>+IF(V3514="","",IF(MID(V3514,1,3)="ECE","UNICO",IF(V3514="FINES",CONCATENATE("R",IF(OR(C3514="16",C3514="21",C3514="22",C3514="23"),"16212223",IF(OR(C3514="15",C3514="17",C3514="24",C3514="25"),"15172425",C3514))),IF(V3514="CEBAS","UNICO",IF(VALUE(C3514)&lt;=11,"AMBA","INTERIOR")))))</f>
        <v/>
      </c>
      <c r="X3514" s="20" t="str">
        <f>+IF(V3514="","-",CONCATENATE(V3514,"_",W3514))</f>
        <v>-</v>
      </c>
      <c r="Y3514" s="59">
        <v>0.41372701796618377</v>
      </c>
      <c r="Z3514" t="str">
        <f>+IFERROR(VLOOKUP(H3514,#REF!,2,FALSE),"-")</f>
        <v>-</v>
      </c>
      <c r="AA3514" t="s">
        <v>2394</v>
      </c>
      <c r="AB3514" t="str">
        <f>+IF(W3514="","-",IF(W3514="UNICO","CENSO","MUESTRA"))</f>
        <v>-</v>
      </c>
      <c r="AC3514" t="s">
        <v>2398</v>
      </c>
      <c r="AD3514" t="s">
        <v>134</v>
      </c>
    </row>
    <row r="3515" spans="1:30" x14ac:dyDescent="0.25">
      <c r="A3515" s="5" t="str">
        <f t="shared" si="54"/>
        <v>0125DC0702</v>
      </c>
      <c r="B3515" s="23" t="s">
        <v>2119</v>
      </c>
      <c r="C3515" t="s">
        <v>280</v>
      </c>
      <c r="D3515" t="s">
        <v>287</v>
      </c>
      <c r="E3515" t="s">
        <v>1969</v>
      </c>
      <c r="F3515">
        <v>613151</v>
      </c>
      <c r="G3515">
        <v>1</v>
      </c>
      <c r="H3515" t="s">
        <v>1970</v>
      </c>
      <c r="I3515" t="s">
        <v>20</v>
      </c>
      <c r="J3515" t="s">
        <v>39</v>
      </c>
      <c r="K3515" t="s">
        <v>40</v>
      </c>
      <c r="L3515" t="s">
        <v>1971</v>
      </c>
      <c r="M3515" t="s">
        <v>18143</v>
      </c>
      <c r="N3515" t="s">
        <v>22</v>
      </c>
      <c r="O3515" t="s">
        <v>23</v>
      </c>
      <c r="P3515" t="s">
        <v>26</v>
      </c>
      <c r="Q3515" t="s">
        <v>27</v>
      </c>
      <c r="R3515" s="13">
        <v>38</v>
      </c>
      <c r="S3515" s="13">
        <v>3</v>
      </c>
      <c r="T3515" s="21">
        <v>0</v>
      </c>
      <c r="U3515" t="s">
        <v>2113</v>
      </c>
      <c r="W3515" t="str">
        <f>+IF(V3515="","",IF(MID(V3515,1,3)="ECE","UNICO",IF(V3515="FINES",CONCATENATE("R",IF(OR(C3515="16",C3515="21",C3515="22",C3515="23"),"16212223",IF(OR(C3515="15",C3515="17",C3515="24",C3515="25"),"15172425",C3515))),IF(V3515="CEBAS","UNICO",IF(VALUE(C3515)&lt;=11,"AMBA","INTERIOR")))))</f>
        <v/>
      </c>
      <c r="X3515" s="20" t="str">
        <f>+IF(V3515="","-",CONCATENATE(V3515,"_",W3515))</f>
        <v>-</v>
      </c>
      <c r="Y3515" s="59">
        <v>0.41392275612605239</v>
      </c>
      <c r="Z3515" t="str">
        <f>+IFERROR(VLOOKUP(H3515,#REF!,2,FALSE),"-")</f>
        <v>-</v>
      </c>
      <c r="AA3515" t="s">
        <v>2394</v>
      </c>
      <c r="AB3515" t="str">
        <f>+IF(W3515="","-",IF(W3515="UNICO","CENSO","MUESTRA"))</f>
        <v>-</v>
      </c>
      <c r="AC3515" t="s">
        <v>2398</v>
      </c>
      <c r="AD3515" t="s">
        <v>134</v>
      </c>
    </row>
    <row r="3516" spans="1:30" x14ac:dyDescent="0.25">
      <c r="A3516" s="5" t="str">
        <f t="shared" si="54"/>
        <v>0004DC0721</v>
      </c>
      <c r="B3516" s="23" t="s">
        <v>2119</v>
      </c>
      <c r="C3516" t="s">
        <v>186</v>
      </c>
      <c r="D3516" t="s">
        <v>183</v>
      </c>
      <c r="E3516" t="s">
        <v>185</v>
      </c>
      <c r="F3516">
        <v>613492</v>
      </c>
      <c r="G3516">
        <v>1</v>
      </c>
      <c r="H3516" t="s">
        <v>199</v>
      </c>
      <c r="I3516" t="s">
        <v>20</v>
      </c>
      <c r="J3516" t="s">
        <v>39</v>
      </c>
      <c r="K3516" t="s">
        <v>40</v>
      </c>
      <c r="L3516" t="s">
        <v>198</v>
      </c>
      <c r="M3516" t="s">
        <v>18274</v>
      </c>
      <c r="N3516" t="s">
        <v>22</v>
      </c>
      <c r="O3516" t="s">
        <v>23</v>
      </c>
      <c r="P3516" t="s">
        <v>26</v>
      </c>
      <c r="Q3516" t="s">
        <v>27</v>
      </c>
      <c r="R3516" s="13">
        <v>36</v>
      </c>
      <c r="S3516" s="13">
        <v>2</v>
      </c>
      <c r="T3516" s="21">
        <v>0</v>
      </c>
      <c r="U3516" t="s">
        <v>2113</v>
      </c>
      <c r="W3516" t="str">
        <f>+IF(V3516="","",IF(MID(V3516,1,3)="ECE","UNICO",IF(V3516="FINES",CONCATENATE("R",IF(OR(C3516="16",C3516="21",C3516="22",C3516="23"),"16212223",IF(OR(C3516="15",C3516="17",C3516="24",C3516="25"),"15172425",C3516))),IF(V3516="CEBAS","UNICO",IF(VALUE(C3516)&lt;=11,"AMBA","INTERIOR")))))</f>
        <v/>
      </c>
      <c r="X3516" s="20" t="str">
        <f>+IF(V3516="","-",CONCATENATE(V3516,"_",W3516))</f>
        <v>-</v>
      </c>
      <c r="Y3516" s="59">
        <v>0.41566311588158478</v>
      </c>
      <c r="Z3516" t="str">
        <f>+IFERROR(VLOOKUP(H3516,#REF!,2,FALSE),"-")</f>
        <v>-</v>
      </c>
      <c r="AA3516" t="s">
        <v>2393</v>
      </c>
      <c r="AB3516" t="str">
        <f>+IF(W3516="","-",IF(W3516="UNICO","CENSO","MUESTRA"))</f>
        <v>-</v>
      </c>
      <c r="AC3516" t="s">
        <v>2398</v>
      </c>
      <c r="AD3516" t="s">
        <v>134</v>
      </c>
    </row>
    <row r="3517" spans="1:30" x14ac:dyDescent="0.25">
      <c r="A3517" s="5" t="str">
        <f t="shared" si="54"/>
        <v>0136DC0704</v>
      </c>
      <c r="B3517" s="23" t="s">
        <v>2119</v>
      </c>
      <c r="C3517" t="s">
        <v>1245</v>
      </c>
      <c r="D3517" t="s">
        <v>170</v>
      </c>
      <c r="E3517" t="s">
        <v>2094</v>
      </c>
      <c r="F3517">
        <v>605622</v>
      </c>
      <c r="G3517">
        <v>2</v>
      </c>
      <c r="H3517" t="s">
        <v>2097</v>
      </c>
      <c r="I3517" t="s">
        <v>20</v>
      </c>
      <c r="J3517" t="s">
        <v>39</v>
      </c>
      <c r="K3517" t="s">
        <v>40</v>
      </c>
      <c r="L3517" t="s">
        <v>2096</v>
      </c>
      <c r="M3517" t="s">
        <v>18109</v>
      </c>
      <c r="N3517" t="s">
        <v>22</v>
      </c>
      <c r="O3517" t="s">
        <v>23</v>
      </c>
      <c r="P3517" t="s">
        <v>26</v>
      </c>
      <c r="Q3517" t="s">
        <v>27</v>
      </c>
      <c r="R3517" s="13">
        <v>41</v>
      </c>
      <c r="S3517" s="13">
        <v>4</v>
      </c>
      <c r="T3517" s="21">
        <v>0</v>
      </c>
      <c r="U3517" t="s">
        <v>2113</v>
      </c>
      <c r="W3517" t="str">
        <f>+IF(V3517="","",IF(MID(V3517,1,3)="ECE","UNICO",IF(V3517="FINES",CONCATENATE("R",IF(OR(C3517="16",C3517="21",C3517="22",C3517="23"),"16212223",IF(OR(C3517="15",C3517="17",C3517="24",C3517="25"),"15172425",C3517))),IF(V3517="CEBAS","UNICO",IF(VALUE(C3517)&lt;=11,"AMBA","INTERIOR")))))</f>
        <v/>
      </c>
      <c r="X3517" s="20" t="str">
        <f>+IF(V3517="","-",CONCATENATE(V3517,"_",W3517))</f>
        <v>-</v>
      </c>
      <c r="Y3517" s="59">
        <v>0.41597081969181698</v>
      </c>
      <c r="Z3517" t="str">
        <f>+IFERROR(VLOOKUP(H3517,#REF!,2,FALSE),"-")</f>
        <v>-</v>
      </c>
      <c r="AA3517" t="s">
        <v>2393</v>
      </c>
      <c r="AB3517" t="str">
        <f>+IF(W3517="","-",IF(W3517="UNICO","CENSO","MUESTRA"))</f>
        <v>-</v>
      </c>
      <c r="AC3517" t="s">
        <v>2397</v>
      </c>
      <c r="AD3517" t="s">
        <v>134</v>
      </c>
    </row>
    <row r="3518" spans="1:30" x14ac:dyDescent="0.25">
      <c r="A3518" s="5" t="str">
        <f t="shared" si="54"/>
        <v>0019DC0702</v>
      </c>
      <c r="B3518" s="23" t="s">
        <v>2119</v>
      </c>
      <c r="C3518" t="s">
        <v>153</v>
      </c>
      <c r="D3518" t="s">
        <v>475</v>
      </c>
      <c r="E3518" t="s">
        <v>476</v>
      </c>
      <c r="F3518">
        <v>606895</v>
      </c>
      <c r="G3518">
        <v>1</v>
      </c>
      <c r="H3518" t="s">
        <v>477</v>
      </c>
      <c r="I3518" t="s">
        <v>20</v>
      </c>
      <c r="J3518" t="s">
        <v>39</v>
      </c>
      <c r="K3518" t="s">
        <v>40</v>
      </c>
      <c r="L3518" t="s">
        <v>478</v>
      </c>
      <c r="M3518" t="s">
        <v>18275</v>
      </c>
      <c r="N3518" t="s">
        <v>136</v>
      </c>
      <c r="O3518" t="s">
        <v>23</v>
      </c>
      <c r="P3518" t="s">
        <v>26</v>
      </c>
      <c r="Q3518" t="s">
        <v>27</v>
      </c>
      <c r="R3518" s="13">
        <v>6</v>
      </c>
      <c r="S3518" s="13">
        <v>1</v>
      </c>
      <c r="T3518" s="21">
        <v>0</v>
      </c>
      <c r="U3518" t="s">
        <v>2113</v>
      </c>
      <c r="W3518" t="str">
        <f>+IF(V3518="","",IF(MID(V3518,1,3)="ECE","UNICO",IF(V3518="FINES",CONCATENATE("R",IF(OR(C3518="16",C3518="21",C3518="22",C3518="23"),"16212223",IF(OR(C3518="15",C3518="17",C3518="24",C3518="25"),"15172425",C3518))),IF(V3518="CEBAS","UNICO",IF(VALUE(C3518)&lt;=11,"AMBA","INTERIOR")))))</f>
        <v/>
      </c>
      <c r="X3518" s="20" t="str">
        <f>+IF(V3518="","-",CONCATENATE(V3518,"_",W3518))</f>
        <v>-</v>
      </c>
      <c r="Y3518" s="59">
        <v>0.41667872667312622</v>
      </c>
      <c r="Z3518" t="str">
        <f>+IFERROR(VLOOKUP(H3518,#REF!,2,FALSE),"-")</f>
        <v>-</v>
      </c>
      <c r="AA3518" t="s">
        <v>2394</v>
      </c>
      <c r="AB3518" t="str">
        <f>+IF(W3518="","-",IF(W3518="UNICO","CENSO","MUESTRA"))</f>
        <v>-</v>
      </c>
      <c r="AC3518" t="s">
        <v>2398</v>
      </c>
      <c r="AD3518" t="s">
        <v>134</v>
      </c>
    </row>
    <row r="3519" spans="1:30" x14ac:dyDescent="0.25">
      <c r="A3519" s="5" t="str">
        <f t="shared" si="54"/>
        <v>0029DC0704</v>
      </c>
      <c r="B3519" s="23" t="s">
        <v>2119</v>
      </c>
      <c r="C3519" t="s">
        <v>280</v>
      </c>
      <c r="D3519" t="s">
        <v>542</v>
      </c>
      <c r="E3519" t="s">
        <v>543</v>
      </c>
      <c r="F3519">
        <v>607782</v>
      </c>
      <c r="G3519">
        <v>2</v>
      </c>
      <c r="H3519" t="s">
        <v>546</v>
      </c>
      <c r="I3519" t="s">
        <v>20</v>
      </c>
      <c r="J3519" t="s">
        <v>39</v>
      </c>
      <c r="K3519" t="s">
        <v>40</v>
      </c>
      <c r="L3519" t="s">
        <v>545</v>
      </c>
      <c r="M3519" t="s">
        <v>18217</v>
      </c>
      <c r="N3519" t="s">
        <v>22</v>
      </c>
      <c r="O3519" t="s">
        <v>23</v>
      </c>
      <c r="P3519" t="s">
        <v>26</v>
      </c>
      <c r="Q3519" t="s">
        <v>27</v>
      </c>
      <c r="R3519" s="13">
        <v>16</v>
      </c>
      <c r="S3519" s="13">
        <v>1</v>
      </c>
      <c r="T3519" s="21">
        <v>0</v>
      </c>
      <c r="U3519" t="s">
        <v>2113</v>
      </c>
      <c r="W3519" t="str">
        <f>+IF(V3519="","",IF(MID(V3519,1,3)="ECE","UNICO",IF(V3519="FINES",CONCATENATE("R",IF(OR(C3519="16",C3519="21",C3519="22",C3519="23"),"16212223",IF(OR(C3519="15",C3519="17",C3519="24",C3519="25"),"15172425",C3519))),IF(V3519="CEBAS","UNICO",IF(VALUE(C3519)&lt;=11,"AMBA","INTERIOR")))))</f>
        <v/>
      </c>
      <c r="X3519" s="20" t="str">
        <f>+IF(V3519="","-",CONCATENATE(V3519,"_",W3519))</f>
        <v>-</v>
      </c>
      <c r="Y3519" s="59">
        <v>0.41938401209680659</v>
      </c>
      <c r="Z3519" t="str">
        <f>+IFERROR(VLOOKUP(H3519,#REF!,2,FALSE),"-")</f>
        <v>-</v>
      </c>
      <c r="AA3519" t="s">
        <v>2394</v>
      </c>
      <c r="AB3519" t="str">
        <f>+IF(W3519="","-",IF(W3519="UNICO","CENSO","MUESTRA"))</f>
        <v>-</v>
      </c>
      <c r="AC3519" t="s">
        <v>2398</v>
      </c>
      <c r="AD3519" t="s">
        <v>134</v>
      </c>
    </row>
    <row r="3520" spans="1:30" x14ac:dyDescent="0.25">
      <c r="A3520" s="5" t="str">
        <f t="shared" si="54"/>
        <v>0033DC0702</v>
      </c>
      <c r="B3520" s="23" t="s">
        <v>2119</v>
      </c>
      <c r="C3520" t="s">
        <v>161</v>
      </c>
      <c r="D3520" t="s">
        <v>620</v>
      </c>
      <c r="E3520" t="s">
        <v>621</v>
      </c>
      <c r="F3520">
        <v>603202</v>
      </c>
      <c r="G3520">
        <v>0</v>
      </c>
      <c r="H3520" t="s">
        <v>622</v>
      </c>
      <c r="I3520" t="s">
        <v>20</v>
      </c>
      <c r="J3520" t="s">
        <v>39</v>
      </c>
      <c r="K3520" t="s">
        <v>21</v>
      </c>
      <c r="M3520" t="s">
        <v>18130</v>
      </c>
      <c r="N3520" t="s">
        <v>22</v>
      </c>
      <c r="O3520" t="s">
        <v>23</v>
      </c>
      <c r="P3520" t="s">
        <v>26</v>
      </c>
      <c r="Q3520" t="s">
        <v>27</v>
      </c>
      <c r="R3520" s="13">
        <v>20</v>
      </c>
      <c r="S3520" s="13">
        <v>2</v>
      </c>
      <c r="T3520" s="21">
        <v>0</v>
      </c>
      <c r="U3520" t="s">
        <v>2113</v>
      </c>
      <c r="W3520" t="str">
        <f>+IF(V3520="","",IF(MID(V3520,1,3)="ECE","UNICO",IF(V3520="FINES",CONCATENATE("R",IF(OR(C3520="16",C3520="21",C3520="22",C3520="23"),"16212223",IF(OR(C3520="15",C3520="17",C3520="24",C3520="25"),"15172425",C3520))),IF(V3520="CEBAS","UNICO",IF(VALUE(C3520)&lt;=11,"AMBA","INTERIOR")))))</f>
        <v/>
      </c>
      <c r="X3520" s="20" t="str">
        <f>+IF(V3520="","-",CONCATENATE(V3520,"_",W3520))</f>
        <v>-</v>
      </c>
      <c r="Y3520" s="59">
        <v>0.41966304585740372</v>
      </c>
      <c r="Z3520" t="str">
        <f>+IFERROR(VLOOKUP(H3520,#REF!,2,FALSE),"-")</f>
        <v>-</v>
      </c>
      <c r="AA3520" t="s">
        <v>2394</v>
      </c>
      <c r="AB3520" t="str">
        <f>+IF(W3520="","-",IF(W3520="UNICO","CENSO","MUESTRA"))</f>
        <v>-</v>
      </c>
      <c r="AC3520" t="s">
        <v>2398</v>
      </c>
      <c r="AD3520" t="s">
        <v>134</v>
      </c>
    </row>
    <row r="3521" spans="1:30" x14ac:dyDescent="0.25">
      <c r="A3521" s="5" t="str">
        <f t="shared" si="54"/>
        <v>0009DC0704</v>
      </c>
      <c r="B3521" s="23" t="s">
        <v>2119</v>
      </c>
      <c r="C3521" t="s">
        <v>242</v>
      </c>
      <c r="D3521" t="s">
        <v>359</v>
      </c>
      <c r="E3521" t="s">
        <v>361</v>
      </c>
      <c r="F3521">
        <v>606143</v>
      </c>
      <c r="G3521">
        <v>1</v>
      </c>
      <c r="H3521" t="s">
        <v>362</v>
      </c>
      <c r="I3521" t="s">
        <v>20</v>
      </c>
      <c r="J3521" t="s">
        <v>39</v>
      </c>
      <c r="K3521" t="s">
        <v>40</v>
      </c>
      <c r="L3521" t="s">
        <v>363</v>
      </c>
      <c r="M3521" t="s">
        <v>18109</v>
      </c>
      <c r="N3521" t="s">
        <v>22</v>
      </c>
      <c r="O3521" t="s">
        <v>23</v>
      </c>
      <c r="P3521" t="s">
        <v>26</v>
      </c>
      <c r="Q3521" t="s">
        <v>27</v>
      </c>
      <c r="R3521" s="13">
        <v>11</v>
      </c>
      <c r="S3521" s="13">
        <v>1</v>
      </c>
      <c r="T3521" s="21">
        <v>0</v>
      </c>
      <c r="U3521" t="s">
        <v>2113</v>
      </c>
      <c r="W3521" t="str">
        <f>+IF(V3521="","",IF(MID(V3521,1,3)="ECE","UNICO",IF(V3521="FINES",CONCATENATE("R",IF(OR(C3521="16",C3521="21",C3521="22",C3521="23"),"16212223",IF(OR(C3521="15",C3521="17",C3521="24",C3521="25"),"15172425",C3521))),IF(V3521="CEBAS","UNICO",IF(VALUE(C3521)&lt;=11,"AMBA","INTERIOR")))))</f>
        <v/>
      </c>
      <c r="X3521" s="20" t="str">
        <f>+IF(V3521="","-",CONCATENATE(V3521,"_",W3521))</f>
        <v>-</v>
      </c>
      <c r="Y3521" s="59">
        <v>0.42012489606172609</v>
      </c>
      <c r="Z3521" t="str">
        <f>+IFERROR(VLOOKUP(H3521,#REF!,2,FALSE),"-")</f>
        <v>-</v>
      </c>
      <c r="AA3521" t="s">
        <v>2394</v>
      </c>
      <c r="AB3521" t="str">
        <f>+IF(W3521="","-",IF(W3521="UNICO","CENSO","MUESTRA"))</f>
        <v>-</v>
      </c>
      <c r="AC3521" t="s">
        <v>2397</v>
      </c>
      <c r="AD3521" t="s">
        <v>134</v>
      </c>
    </row>
    <row r="3522" spans="1:30" x14ac:dyDescent="0.25">
      <c r="A3522" s="5" t="str">
        <f t="shared" si="54"/>
        <v>4001DM1887</v>
      </c>
      <c r="B3522" s="23" t="s">
        <v>2119</v>
      </c>
      <c r="C3522" t="s">
        <v>19</v>
      </c>
      <c r="D3522" t="s">
        <v>17</v>
      </c>
      <c r="E3522" t="s">
        <v>18</v>
      </c>
      <c r="F3522">
        <v>602814</v>
      </c>
      <c r="G3522">
        <v>0</v>
      </c>
      <c r="H3522" t="s">
        <v>148</v>
      </c>
      <c r="I3522" t="s">
        <v>146</v>
      </c>
      <c r="J3522" t="s">
        <v>90</v>
      </c>
      <c r="K3522" t="s">
        <v>21</v>
      </c>
      <c r="M3522" t="s">
        <v>149</v>
      </c>
      <c r="N3522" t="s">
        <v>22</v>
      </c>
      <c r="O3522" t="s">
        <v>23</v>
      </c>
      <c r="P3522" t="s">
        <v>26</v>
      </c>
      <c r="Q3522" t="s">
        <v>92</v>
      </c>
      <c r="R3522" s="13">
        <v>21</v>
      </c>
      <c r="S3522" s="13">
        <v>3</v>
      </c>
      <c r="T3522" s="21">
        <v>0</v>
      </c>
      <c r="U3522" t="s">
        <v>2112</v>
      </c>
      <c r="W3522" t="str">
        <f>+IF(V3522="","",IF(MID(V3522,1,3)="ECE","UNICO",IF(V3522="FINES",CONCATENATE("R",IF(OR(C3522="16",C3522="21",C3522="22",C3522="23"),"16212223",IF(OR(C3522="15",C3522="17",C3522="24",C3522="25"),"15172425",C3522))),IF(V3522="CEBAS","UNICO",IF(VALUE(C3522)&lt;=11,"AMBA","INTERIOR")))))</f>
        <v/>
      </c>
      <c r="X3522" s="20" t="str">
        <f>+IF(V3522="","-",CONCATENATE(V3522,"_",W3522))</f>
        <v>-</v>
      </c>
      <c r="Y3522" s="59">
        <v>0.42182324705897151</v>
      </c>
      <c r="Z3522" t="str">
        <f>+IFERROR(VLOOKUP(H3522,#REF!,2,FALSE),"-")</f>
        <v>-</v>
      </c>
      <c r="AA3522" t="s">
        <v>2393</v>
      </c>
      <c r="AB3522" t="str">
        <f>+IF(W3522="","-",IF(W3522="UNICO","CENSO","MUESTRA"))</f>
        <v>-</v>
      </c>
      <c r="AC3522" t="s">
        <v>2398</v>
      </c>
      <c r="AD3522" t="s">
        <v>134</v>
      </c>
    </row>
    <row r="3523" spans="1:30" x14ac:dyDescent="0.25">
      <c r="A3523" s="5" t="str">
        <f t="shared" ref="A3523:A3586" si="55">+H3523</f>
        <v>0062DC0730</v>
      </c>
      <c r="B3523" s="23" t="s">
        <v>2119</v>
      </c>
      <c r="C3523" t="s">
        <v>246</v>
      </c>
      <c r="D3523" t="s">
        <v>958</v>
      </c>
      <c r="E3523" t="s">
        <v>959</v>
      </c>
      <c r="F3523">
        <v>601945</v>
      </c>
      <c r="G3523">
        <v>2</v>
      </c>
      <c r="H3523" t="s">
        <v>977</v>
      </c>
      <c r="I3523" t="s">
        <v>20</v>
      </c>
      <c r="J3523" t="s">
        <v>39</v>
      </c>
      <c r="K3523" t="s">
        <v>40</v>
      </c>
      <c r="L3523" t="s">
        <v>978</v>
      </c>
      <c r="M3523" t="s">
        <v>18276</v>
      </c>
      <c r="N3523" t="s">
        <v>22</v>
      </c>
      <c r="O3523" t="s">
        <v>23</v>
      </c>
      <c r="P3523" t="s">
        <v>26</v>
      </c>
      <c r="Q3523" t="s">
        <v>27</v>
      </c>
      <c r="R3523" s="13">
        <v>52</v>
      </c>
      <c r="S3523" s="13">
        <v>3</v>
      </c>
      <c r="T3523" s="21">
        <v>0</v>
      </c>
      <c r="U3523" t="s">
        <v>2113</v>
      </c>
      <c r="W3523" t="str">
        <f>+IF(V3523="","",IF(MID(V3523,1,3)="ECE","UNICO",IF(V3523="FINES",CONCATENATE("R",IF(OR(C3523="16",C3523="21",C3523="22",C3523="23"),"16212223",IF(OR(C3523="15",C3523="17",C3523="24",C3523="25"),"15172425",C3523))),IF(V3523="CEBAS","UNICO",IF(VALUE(C3523)&lt;=11,"AMBA","INTERIOR")))))</f>
        <v/>
      </c>
      <c r="X3523" s="20" t="str">
        <f>+IF(V3523="","-",CONCATENATE(V3523,"_",W3523))</f>
        <v>-</v>
      </c>
      <c r="Y3523" s="59">
        <v>0.42191797494888311</v>
      </c>
      <c r="Z3523" t="str">
        <f>+IFERROR(VLOOKUP(H3523,#REF!,2,FALSE),"-")</f>
        <v>-</v>
      </c>
      <c r="AA3523" t="s">
        <v>2393</v>
      </c>
      <c r="AB3523" t="str">
        <f>+IF(W3523="","-",IF(W3523="UNICO","CENSO","MUESTRA"))</f>
        <v>-</v>
      </c>
      <c r="AC3523" t="s">
        <v>2397</v>
      </c>
      <c r="AD3523" t="s">
        <v>134</v>
      </c>
    </row>
    <row r="3524" spans="1:30" x14ac:dyDescent="0.25">
      <c r="A3524" s="5" t="str">
        <f t="shared" si="55"/>
        <v>0016DC0703</v>
      </c>
      <c r="B3524" s="23" t="s">
        <v>2119</v>
      </c>
      <c r="C3524" t="s">
        <v>86</v>
      </c>
      <c r="D3524" t="s">
        <v>451</v>
      </c>
      <c r="E3524" t="s">
        <v>453</v>
      </c>
      <c r="F3524">
        <v>601293</v>
      </c>
      <c r="G3524">
        <v>1</v>
      </c>
      <c r="H3524" t="s">
        <v>455</v>
      </c>
      <c r="I3524" t="s">
        <v>20</v>
      </c>
      <c r="J3524" t="s">
        <v>39</v>
      </c>
      <c r="K3524" t="s">
        <v>40</v>
      </c>
      <c r="L3524" t="s">
        <v>456</v>
      </c>
      <c r="M3524" t="s">
        <v>18166</v>
      </c>
      <c r="N3524" t="s">
        <v>22</v>
      </c>
      <c r="O3524" t="s">
        <v>23</v>
      </c>
      <c r="P3524" t="s">
        <v>26</v>
      </c>
      <c r="Q3524" t="s">
        <v>27</v>
      </c>
      <c r="R3524" s="13">
        <v>20</v>
      </c>
      <c r="S3524" s="13">
        <v>1</v>
      </c>
      <c r="T3524" s="21">
        <v>0</v>
      </c>
      <c r="U3524" t="s">
        <v>2113</v>
      </c>
      <c r="W3524" t="str">
        <f>+IF(V3524="","",IF(MID(V3524,1,3)="ECE","UNICO",IF(V3524="FINES",CONCATENATE("R",IF(OR(C3524="16",C3524="21",C3524="22",C3524="23"),"16212223",IF(OR(C3524="15",C3524="17",C3524="24",C3524="25"),"15172425",C3524))),IF(V3524="CEBAS","UNICO",IF(VALUE(C3524)&lt;=11,"AMBA","INTERIOR")))))</f>
        <v/>
      </c>
      <c r="X3524" s="20" t="str">
        <f>+IF(V3524="","-",CONCATENATE(V3524,"_",W3524))</f>
        <v>-</v>
      </c>
      <c r="Y3524" s="59">
        <v>0.42196484772782578</v>
      </c>
      <c r="Z3524" t="str">
        <f>+IFERROR(VLOOKUP(H3524,#REF!,2,FALSE),"-")</f>
        <v>-</v>
      </c>
      <c r="AA3524" t="s">
        <v>2393</v>
      </c>
      <c r="AB3524" t="str">
        <f>+IF(W3524="","-",IF(W3524="UNICO","CENSO","MUESTRA"))</f>
        <v>-</v>
      </c>
      <c r="AC3524" t="s">
        <v>2398</v>
      </c>
      <c r="AD3524" t="s">
        <v>134</v>
      </c>
    </row>
    <row r="3525" spans="1:30" x14ac:dyDescent="0.25">
      <c r="A3525" s="5" t="str">
        <f t="shared" si="55"/>
        <v>0001DA0169</v>
      </c>
      <c r="B3525" s="23" t="s">
        <v>2119</v>
      </c>
      <c r="C3525" t="s">
        <v>19</v>
      </c>
      <c r="D3525" t="s">
        <v>17</v>
      </c>
      <c r="E3525" t="s">
        <v>18</v>
      </c>
      <c r="F3525">
        <v>616141</v>
      </c>
      <c r="G3525">
        <v>0</v>
      </c>
      <c r="H3525" t="s">
        <v>33</v>
      </c>
      <c r="I3525" t="s">
        <v>20</v>
      </c>
      <c r="J3525" t="s">
        <v>25</v>
      </c>
      <c r="K3525" t="s">
        <v>21</v>
      </c>
      <c r="M3525" t="s">
        <v>18277</v>
      </c>
      <c r="N3525" t="s">
        <v>22</v>
      </c>
      <c r="O3525" t="s">
        <v>23</v>
      </c>
      <c r="P3525" t="s">
        <v>26</v>
      </c>
      <c r="Q3525" t="s">
        <v>27</v>
      </c>
      <c r="R3525" s="13">
        <v>21</v>
      </c>
      <c r="S3525" s="13">
        <v>2</v>
      </c>
      <c r="T3525" s="21">
        <v>0</v>
      </c>
      <c r="U3525" t="s">
        <v>2113</v>
      </c>
      <c r="W3525" t="str">
        <f>+IF(V3525="","",IF(MID(V3525,1,3)="ECE","UNICO",IF(V3525="FINES",CONCATENATE("R",IF(OR(C3525="16",C3525="21",C3525="22",C3525="23"),"16212223",IF(OR(C3525="15",C3525="17",C3525="24",C3525="25"),"15172425",C3525))),IF(V3525="CEBAS","UNICO",IF(VALUE(C3525)&lt;=11,"AMBA","INTERIOR")))))</f>
        <v/>
      </c>
      <c r="X3525" s="20" t="str">
        <f>+IF(V3525="","-",CONCATENATE(V3525,"_",W3525))</f>
        <v>-</v>
      </c>
      <c r="Y3525" s="59">
        <v>0.4223879672385551</v>
      </c>
      <c r="Z3525" t="str">
        <f>+IFERROR(VLOOKUP(H3525,#REF!,2,FALSE),"-")</f>
        <v>-</v>
      </c>
      <c r="AA3525" t="s">
        <v>2393</v>
      </c>
      <c r="AB3525" t="str">
        <f>+IF(W3525="","-",IF(W3525="UNICO","CENSO","MUESTRA"))</f>
        <v>-</v>
      </c>
      <c r="AC3525" t="s">
        <v>2397</v>
      </c>
      <c r="AD3525" t="s">
        <v>134</v>
      </c>
    </row>
    <row r="3526" spans="1:30" x14ac:dyDescent="0.25">
      <c r="A3526" s="5" t="str">
        <f t="shared" si="55"/>
        <v>0001DC0727</v>
      </c>
      <c r="B3526" s="23" t="s">
        <v>2119</v>
      </c>
      <c r="C3526" t="s">
        <v>19</v>
      </c>
      <c r="D3526" t="s">
        <v>17</v>
      </c>
      <c r="E3526" t="s">
        <v>18</v>
      </c>
      <c r="F3526">
        <v>600735</v>
      </c>
      <c r="G3526">
        <v>1</v>
      </c>
      <c r="H3526" t="s">
        <v>56</v>
      </c>
      <c r="I3526" t="s">
        <v>20</v>
      </c>
      <c r="J3526" t="s">
        <v>39</v>
      </c>
      <c r="K3526" t="s">
        <v>40</v>
      </c>
      <c r="L3526" t="s">
        <v>57</v>
      </c>
      <c r="M3526" t="s">
        <v>18278</v>
      </c>
      <c r="N3526" t="s">
        <v>22</v>
      </c>
      <c r="O3526" t="s">
        <v>23</v>
      </c>
      <c r="P3526" t="s">
        <v>26</v>
      </c>
      <c r="Q3526" t="s">
        <v>27</v>
      </c>
      <c r="R3526" s="13">
        <v>20</v>
      </c>
      <c r="S3526" s="13">
        <v>2</v>
      </c>
      <c r="T3526" s="21">
        <v>0</v>
      </c>
      <c r="U3526" t="s">
        <v>2113</v>
      </c>
      <c r="W3526" t="str">
        <f>+IF(V3526="","",IF(MID(V3526,1,3)="ECE","UNICO",IF(V3526="FINES",CONCATENATE("R",IF(OR(C3526="16",C3526="21",C3526="22",C3526="23"),"16212223",IF(OR(C3526="15",C3526="17",C3526="24",C3526="25"),"15172425",C3526))),IF(V3526="CEBAS","UNICO",IF(VALUE(C3526)&lt;=11,"AMBA","INTERIOR")))))</f>
        <v/>
      </c>
      <c r="X3526" s="20" t="str">
        <f>+IF(V3526="","-",CONCATENATE(V3526,"_",W3526))</f>
        <v>-</v>
      </c>
      <c r="Y3526" s="59">
        <v>0.4236425660988864</v>
      </c>
      <c r="Z3526" t="str">
        <f>+IFERROR(VLOOKUP(H3526,#REF!,2,FALSE),"-")</f>
        <v>-</v>
      </c>
      <c r="AA3526" t="s">
        <v>2393</v>
      </c>
      <c r="AB3526" t="str">
        <f>+IF(W3526="","-",IF(W3526="UNICO","CENSO","MUESTRA"))</f>
        <v>-</v>
      </c>
      <c r="AC3526" t="s">
        <v>2398</v>
      </c>
      <c r="AD3526" t="s">
        <v>134</v>
      </c>
    </row>
    <row r="3527" spans="1:30" x14ac:dyDescent="0.25">
      <c r="A3527" s="5" t="str">
        <f t="shared" si="55"/>
        <v>0057DC0701</v>
      </c>
      <c r="B3527" s="23" t="s">
        <v>2119</v>
      </c>
      <c r="C3527" t="s">
        <v>86</v>
      </c>
      <c r="D3527" t="s">
        <v>927</v>
      </c>
      <c r="E3527" t="s">
        <v>928</v>
      </c>
      <c r="F3527">
        <v>605742</v>
      </c>
      <c r="G3527">
        <v>0</v>
      </c>
      <c r="H3527" t="s">
        <v>929</v>
      </c>
      <c r="I3527" t="s">
        <v>20</v>
      </c>
      <c r="J3527" t="s">
        <v>39</v>
      </c>
      <c r="K3527" t="s">
        <v>21</v>
      </c>
      <c r="M3527" t="s">
        <v>18146</v>
      </c>
      <c r="N3527" t="s">
        <v>22</v>
      </c>
      <c r="O3527" t="s">
        <v>23</v>
      </c>
      <c r="P3527" t="s">
        <v>26</v>
      </c>
      <c r="Q3527" t="s">
        <v>27</v>
      </c>
      <c r="R3527" s="13">
        <v>55</v>
      </c>
      <c r="S3527" s="13">
        <v>5</v>
      </c>
      <c r="T3527" s="21">
        <v>0</v>
      </c>
      <c r="U3527" t="s">
        <v>2113</v>
      </c>
      <c r="W3527" t="str">
        <f>+IF(V3527="","",IF(MID(V3527,1,3)="ECE","UNICO",IF(V3527="FINES",CONCATENATE("R",IF(OR(C3527="16",C3527="21",C3527="22",C3527="23"),"16212223",IF(OR(C3527="15",C3527="17",C3527="24",C3527="25"),"15172425",C3527))),IF(V3527="CEBAS","UNICO",IF(VALUE(C3527)&lt;=11,"AMBA","INTERIOR")))))</f>
        <v/>
      </c>
      <c r="X3527" s="20" t="str">
        <f>+IF(V3527="","-",CONCATENATE(V3527,"_",W3527))</f>
        <v>-</v>
      </c>
      <c r="Y3527" s="59">
        <v>0.4236646501554383</v>
      </c>
      <c r="Z3527" t="str">
        <f>+IFERROR(VLOOKUP(H3527,#REF!,2,FALSE),"-")</f>
        <v>-</v>
      </c>
      <c r="AA3527" t="s">
        <v>2393</v>
      </c>
      <c r="AB3527" t="str">
        <f>+IF(W3527="","-",IF(W3527="UNICO","CENSO","MUESTRA"))</f>
        <v>-</v>
      </c>
      <c r="AC3527" t="s">
        <v>2398</v>
      </c>
      <c r="AD3527" t="s">
        <v>134</v>
      </c>
    </row>
    <row r="3528" spans="1:30" x14ac:dyDescent="0.25">
      <c r="A3528" s="5" t="str">
        <f t="shared" si="55"/>
        <v>0043DC0713</v>
      </c>
      <c r="B3528" s="23" t="s">
        <v>2119</v>
      </c>
      <c r="C3528" t="s">
        <v>161</v>
      </c>
      <c r="D3528" t="s">
        <v>677</v>
      </c>
      <c r="E3528" t="s">
        <v>678</v>
      </c>
      <c r="F3528">
        <v>609144</v>
      </c>
      <c r="G3528">
        <v>2</v>
      </c>
      <c r="H3528" t="s">
        <v>691</v>
      </c>
      <c r="I3528" t="s">
        <v>20</v>
      </c>
      <c r="J3528" t="s">
        <v>39</v>
      </c>
      <c r="K3528" t="s">
        <v>40</v>
      </c>
      <c r="L3528" t="s">
        <v>690</v>
      </c>
      <c r="M3528" t="s">
        <v>18279</v>
      </c>
      <c r="N3528" t="s">
        <v>22</v>
      </c>
      <c r="O3528" t="s">
        <v>23</v>
      </c>
      <c r="P3528" t="s">
        <v>26</v>
      </c>
      <c r="Q3528" t="s">
        <v>27</v>
      </c>
      <c r="R3528" s="13">
        <v>45</v>
      </c>
      <c r="S3528" s="13">
        <v>3</v>
      </c>
      <c r="T3528" s="21">
        <v>0</v>
      </c>
      <c r="U3528" t="s">
        <v>2113</v>
      </c>
      <c r="W3528" t="str">
        <f>+IF(V3528="","",IF(MID(V3528,1,3)="ECE","UNICO",IF(V3528="FINES",CONCATENATE("R",IF(OR(C3528="16",C3528="21",C3528="22",C3528="23"),"16212223",IF(OR(C3528="15",C3528="17",C3528="24",C3528="25"),"15172425",C3528))),IF(V3528="CEBAS","UNICO",IF(VALUE(C3528)&lt;=11,"AMBA","INTERIOR")))))</f>
        <v/>
      </c>
      <c r="X3528" s="20" t="str">
        <f>+IF(V3528="","-",CONCATENATE(V3528,"_",W3528))</f>
        <v>-</v>
      </c>
      <c r="Y3528" s="59">
        <v>0.4275407798588276</v>
      </c>
      <c r="Z3528" t="str">
        <f>+IFERROR(VLOOKUP(H3528,#REF!,2,FALSE),"-")</f>
        <v>-</v>
      </c>
      <c r="AA3528" t="s">
        <v>2394</v>
      </c>
      <c r="AB3528" t="str">
        <f>+IF(W3528="","-",IF(W3528="UNICO","CENSO","MUESTRA"))</f>
        <v>-</v>
      </c>
      <c r="AC3528" t="s">
        <v>2397</v>
      </c>
      <c r="AD3528" t="s">
        <v>134</v>
      </c>
    </row>
    <row r="3529" spans="1:30" x14ac:dyDescent="0.25">
      <c r="A3529" s="5" t="str">
        <f t="shared" si="55"/>
        <v>0029DC0703</v>
      </c>
      <c r="B3529" s="23" t="s">
        <v>2119</v>
      </c>
      <c r="C3529" t="s">
        <v>280</v>
      </c>
      <c r="D3529" t="s">
        <v>542</v>
      </c>
      <c r="E3529" t="s">
        <v>543</v>
      </c>
      <c r="F3529">
        <v>607782</v>
      </c>
      <c r="G3529">
        <v>1</v>
      </c>
      <c r="H3529" t="s">
        <v>544</v>
      </c>
      <c r="I3529" t="s">
        <v>20</v>
      </c>
      <c r="J3529" t="s">
        <v>39</v>
      </c>
      <c r="K3529" t="s">
        <v>40</v>
      </c>
      <c r="L3529" t="s">
        <v>545</v>
      </c>
      <c r="M3529" t="s">
        <v>18280</v>
      </c>
      <c r="N3529" t="s">
        <v>22</v>
      </c>
      <c r="O3529" t="s">
        <v>23</v>
      </c>
      <c r="P3529" t="s">
        <v>26</v>
      </c>
      <c r="Q3529" t="s">
        <v>27</v>
      </c>
      <c r="R3529" s="13">
        <v>12</v>
      </c>
      <c r="S3529" s="13">
        <v>1</v>
      </c>
      <c r="T3529" s="21">
        <v>0</v>
      </c>
      <c r="U3529" t="s">
        <v>2113</v>
      </c>
      <c r="W3529" t="str">
        <f>+IF(V3529="","",IF(MID(V3529,1,3)="ECE","UNICO",IF(V3529="FINES",CONCATENATE("R",IF(OR(C3529="16",C3529="21",C3529="22",C3529="23"),"16212223",IF(OR(C3529="15",C3529="17",C3529="24",C3529="25"),"15172425",C3529))),IF(V3529="CEBAS","UNICO",IF(VALUE(C3529)&lt;=11,"AMBA","INTERIOR")))))</f>
        <v/>
      </c>
      <c r="X3529" s="20" t="str">
        <f>+IF(V3529="","-",CONCATENATE(V3529,"_",W3529))</f>
        <v>-</v>
      </c>
      <c r="Y3529" s="59">
        <v>0.42832995910902277</v>
      </c>
      <c r="Z3529" t="str">
        <f>+IFERROR(VLOOKUP(H3529,#REF!,2,FALSE),"-")</f>
        <v>-</v>
      </c>
      <c r="AA3529" t="s">
        <v>2394</v>
      </c>
      <c r="AB3529" t="str">
        <f>+IF(W3529="","-",IF(W3529="UNICO","CENSO","MUESTRA"))</f>
        <v>-</v>
      </c>
      <c r="AC3529" t="s">
        <v>2398</v>
      </c>
      <c r="AD3529" t="s">
        <v>134</v>
      </c>
    </row>
    <row r="3530" spans="1:30" x14ac:dyDescent="0.25">
      <c r="A3530" s="5" t="str">
        <f t="shared" si="55"/>
        <v>0025DC0720</v>
      </c>
      <c r="B3530" s="23" t="s">
        <v>2119</v>
      </c>
      <c r="C3530" t="s">
        <v>159</v>
      </c>
      <c r="D3530" t="s">
        <v>507</v>
      </c>
      <c r="E3530" t="s">
        <v>508</v>
      </c>
      <c r="F3530">
        <v>604982</v>
      </c>
      <c r="G3530">
        <v>0</v>
      </c>
      <c r="H3530" t="s">
        <v>512</v>
      </c>
      <c r="I3530" t="s">
        <v>20</v>
      </c>
      <c r="J3530" t="s">
        <v>39</v>
      </c>
      <c r="K3530" t="s">
        <v>21</v>
      </c>
      <c r="M3530" t="s">
        <v>18281</v>
      </c>
      <c r="N3530" t="s">
        <v>22</v>
      </c>
      <c r="O3530" t="s">
        <v>23</v>
      </c>
      <c r="P3530" t="s">
        <v>26</v>
      </c>
      <c r="Q3530" t="s">
        <v>27</v>
      </c>
      <c r="R3530" s="13">
        <v>10</v>
      </c>
      <c r="S3530" s="13">
        <v>1</v>
      </c>
      <c r="T3530" s="21">
        <v>0</v>
      </c>
      <c r="U3530" t="s">
        <v>2113</v>
      </c>
      <c r="W3530" t="str">
        <f>+IF(V3530="","",IF(MID(V3530,1,3)="ECE","UNICO",IF(V3530="FINES",CONCATENATE("R",IF(OR(C3530="16",C3530="21",C3530="22",C3530="23"),"16212223",IF(OR(C3530="15",C3530="17",C3530="24",C3530="25"),"15172425",C3530))),IF(V3530="CEBAS","UNICO",IF(VALUE(C3530)&lt;=11,"AMBA","INTERIOR")))))</f>
        <v/>
      </c>
      <c r="X3530" s="20" t="str">
        <f>+IF(V3530="","-",CONCATENATE(V3530,"_",W3530))</f>
        <v>-</v>
      </c>
      <c r="Y3530" s="59">
        <v>0.42900776706243821</v>
      </c>
      <c r="Z3530" t="str">
        <f>+IFERROR(VLOOKUP(H3530,#REF!,2,FALSE),"-")</f>
        <v>-</v>
      </c>
      <c r="AA3530" t="s">
        <v>2394</v>
      </c>
      <c r="AB3530" t="str">
        <f>+IF(W3530="","-",IF(W3530="UNICO","CENSO","MUESTRA"))</f>
        <v>-</v>
      </c>
      <c r="AC3530" t="s">
        <v>2397</v>
      </c>
      <c r="AD3530" t="s">
        <v>134</v>
      </c>
    </row>
    <row r="3531" spans="1:30" x14ac:dyDescent="0.25">
      <c r="A3531" s="5" t="str">
        <f t="shared" si="55"/>
        <v>0063DC0703</v>
      </c>
      <c r="B3531" s="23" t="s">
        <v>2119</v>
      </c>
      <c r="C3531" t="s">
        <v>86</v>
      </c>
      <c r="D3531" t="s">
        <v>360</v>
      </c>
      <c r="E3531" t="s">
        <v>1027</v>
      </c>
      <c r="F3531">
        <v>603612</v>
      </c>
      <c r="G3531">
        <v>0</v>
      </c>
      <c r="H3531" t="s">
        <v>1030</v>
      </c>
      <c r="I3531" t="s">
        <v>20</v>
      </c>
      <c r="J3531" t="s">
        <v>39</v>
      </c>
      <c r="K3531" t="s">
        <v>21</v>
      </c>
      <c r="M3531" t="s">
        <v>18166</v>
      </c>
      <c r="N3531" t="s">
        <v>22</v>
      </c>
      <c r="O3531" t="s">
        <v>23</v>
      </c>
      <c r="P3531" t="s">
        <v>26</v>
      </c>
      <c r="Q3531" t="s">
        <v>27</v>
      </c>
      <c r="R3531" s="13">
        <v>36</v>
      </c>
      <c r="S3531" s="13">
        <v>3</v>
      </c>
      <c r="T3531" s="21">
        <v>0</v>
      </c>
      <c r="U3531" t="s">
        <v>2113</v>
      </c>
      <c r="W3531" t="str">
        <f>+IF(V3531="","",IF(MID(V3531,1,3)="ECE","UNICO",IF(V3531="FINES",CONCATENATE("R",IF(OR(C3531="16",C3531="21",C3531="22",C3531="23"),"16212223",IF(OR(C3531="15",C3531="17",C3531="24",C3531="25"),"15172425",C3531))),IF(V3531="CEBAS","UNICO",IF(VALUE(C3531)&lt;=11,"AMBA","INTERIOR")))))</f>
        <v/>
      </c>
      <c r="X3531" s="20" t="str">
        <f>+IF(V3531="","-",CONCATENATE(V3531,"_",W3531))</f>
        <v>-</v>
      </c>
      <c r="Y3531" s="59">
        <v>0.42933506932523507</v>
      </c>
      <c r="Z3531" t="str">
        <f>+IFERROR(VLOOKUP(H3531,#REF!,2,FALSE),"-")</f>
        <v>-</v>
      </c>
      <c r="AA3531" t="s">
        <v>2393</v>
      </c>
      <c r="AB3531" t="str">
        <f>+IF(W3531="","-",IF(W3531="UNICO","CENSO","MUESTRA"))</f>
        <v>-</v>
      </c>
      <c r="AC3531" t="s">
        <v>2398</v>
      </c>
      <c r="AD3531" t="s">
        <v>134</v>
      </c>
    </row>
    <row r="3532" spans="1:30" x14ac:dyDescent="0.25">
      <c r="A3532" s="5" t="str">
        <f t="shared" si="55"/>
        <v>0095DC0707</v>
      </c>
      <c r="B3532" s="23" t="s">
        <v>2119</v>
      </c>
      <c r="C3532" t="s">
        <v>884</v>
      </c>
      <c r="D3532" t="s">
        <v>1574</v>
      </c>
      <c r="E3532" t="s">
        <v>1575</v>
      </c>
      <c r="F3532">
        <v>600843</v>
      </c>
      <c r="G3532">
        <v>2</v>
      </c>
      <c r="H3532" t="s">
        <v>1581</v>
      </c>
      <c r="I3532" t="s">
        <v>20</v>
      </c>
      <c r="J3532" t="s">
        <v>39</v>
      </c>
      <c r="K3532" t="s">
        <v>40</v>
      </c>
      <c r="L3532" t="s">
        <v>1578</v>
      </c>
      <c r="M3532" t="s">
        <v>18282</v>
      </c>
      <c r="N3532" t="s">
        <v>22</v>
      </c>
      <c r="O3532" t="s">
        <v>23</v>
      </c>
      <c r="P3532" t="s">
        <v>26</v>
      </c>
      <c r="Q3532" t="s">
        <v>27</v>
      </c>
      <c r="R3532" s="13">
        <v>10</v>
      </c>
      <c r="S3532" s="13">
        <v>1</v>
      </c>
      <c r="T3532" s="21">
        <v>0</v>
      </c>
      <c r="U3532" t="s">
        <v>2113</v>
      </c>
      <c r="W3532" t="str">
        <f>+IF(V3532="","",IF(MID(V3532,1,3)="ECE","UNICO",IF(V3532="FINES",CONCATENATE("R",IF(OR(C3532="16",C3532="21",C3532="22",C3532="23"),"16212223",IF(OR(C3532="15",C3532="17",C3532="24",C3532="25"),"15172425",C3532))),IF(V3532="CEBAS","UNICO",IF(VALUE(C3532)&lt;=11,"AMBA","INTERIOR")))))</f>
        <v/>
      </c>
      <c r="X3532" s="20" t="str">
        <f>+IF(V3532="","-",CONCATENATE(V3532,"_",W3532))</f>
        <v>-</v>
      </c>
      <c r="Y3532" s="59">
        <v>0.42973612248897552</v>
      </c>
      <c r="Z3532" t="str">
        <f>+IFERROR(VLOOKUP(H3532,#REF!,2,FALSE),"-")</f>
        <v>-</v>
      </c>
      <c r="AA3532" t="s">
        <v>2393</v>
      </c>
      <c r="AB3532" t="str">
        <f>+IF(W3532="","-",IF(W3532="UNICO","CENSO","MUESTRA"))</f>
        <v>-</v>
      </c>
      <c r="AC3532" t="s">
        <v>2397</v>
      </c>
      <c r="AD3532" t="s">
        <v>134</v>
      </c>
    </row>
    <row r="3533" spans="1:30" x14ac:dyDescent="0.25">
      <c r="A3533" s="5" t="str">
        <f t="shared" si="55"/>
        <v>0123DC0706</v>
      </c>
      <c r="B3533" s="23" t="s">
        <v>2119</v>
      </c>
      <c r="C3533" t="s">
        <v>280</v>
      </c>
      <c r="D3533" t="s">
        <v>395</v>
      </c>
      <c r="E3533" t="s">
        <v>1951</v>
      </c>
      <c r="F3533">
        <v>611940</v>
      </c>
      <c r="G3533">
        <v>1</v>
      </c>
      <c r="H3533" t="s">
        <v>1956</v>
      </c>
      <c r="I3533" t="s">
        <v>20</v>
      </c>
      <c r="J3533" t="s">
        <v>39</v>
      </c>
      <c r="K3533" t="s">
        <v>40</v>
      </c>
      <c r="L3533" t="s">
        <v>1957</v>
      </c>
      <c r="M3533" t="s">
        <v>18140</v>
      </c>
      <c r="N3533" t="s">
        <v>22</v>
      </c>
      <c r="O3533" t="s">
        <v>23</v>
      </c>
      <c r="P3533" t="s">
        <v>26</v>
      </c>
      <c r="Q3533" t="s">
        <v>27</v>
      </c>
      <c r="R3533" s="13">
        <v>10</v>
      </c>
      <c r="S3533" s="13">
        <v>1</v>
      </c>
      <c r="T3533" s="21">
        <v>0</v>
      </c>
      <c r="U3533" t="s">
        <v>2113</v>
      </c>
      <c r="W3533" t="str">
        <f>+IF(V3533="","",IF(MID(V3533,1,3)="ECE","UNICO",IF(V3533="FINES",CONCATENATE("R",IF(OR(C3533="16",C3533="21",C3533="22",C3533="23"),"16212223",IF(OR(C3533="15",C3533="17",C3533="24",C3533="25"),"15172425",C3533))),IF(V3533="CEBAS","UNICO",IF(VALUE(C3533)&lt;=11,"AMBA","INTERIOR")))))</f>
        <v/>
      </c>
      <c r="X3533" s="20" t="str">
        <f>+IF(V3533="","-",CONCATENATE(V3533,"_",W3533))</f>
        <v>-</v>
      </c>
      <c r="Y3533" s="59">
        <v>0.43031209707260132</v>
      </c>
      <c r="Z3533" t="str">
        <f>+IFERROR(VLOOKUP(H3533,#REF!,2,FALSE),"-")</f>
        <v>-</v>
      </c>
      <c r="AA3533" t="s">
        <v>2394</v>
      </c>
      <c r="AB3533" t="str">
        <f>+IF(W3533="","-",IF(W3533="UNICO","CENSO","MUESTRA"))</f>
        <v>-</v>
      </c>
      <c r="AC3533" t="s">
        <v>2397</v>
      </c>
      <c r="AD3533" t="s">
        <v>134</v>
      </c>
    </row>
    <row r="3534" spans="1:30" x14ac:dyDescent="0.25">
      <c r="A3534" s="5" t="str">
        <f t="shared" si="55"/>
        <v>0117DC0710</v>
      </c>
      <c r="B3534" s="23" t="s">
        <v>2119</v>
      </c>
      <c r="C3534" t="s">
        <v>140</v>
      </c>
      <c r="D3534" t="s">
        <v>85</v>
      </c>
      <c r="E3534" t="s">
        <v>1888</v>
      </c>
      <c r="F3534">
        <v>602948</v>
      </c>
      <c r="G3534">
        <v>2</v>
      </c>
      <c r="H3534" t="s">
        <v>1896</v>
      </c>
      <c r="I3534" t="s">
        <v>20</v>
      </c>
      <c r="J3534" t="s">
        <v>39</v>
      </c>
      <c r="K3534" t="s">
        <v>40</v>
      </c>
      <c r="L3534" t="s">
        <v>1890</v>
      </c>
      <c r="M3534" t="s">
        <v>18182</v>
      </c>
      <c r="N3534" t="s">
        <v>22</v>
      </c>
      <c r="O3534" t="s">
        <v>82</v>
      </c>
      <c r="P3534" t="s">
        <v>26</v>
      </c>
      <c r="Q3534" t="s">
        <v>27</v>
      </c>
      <c r="R3534" s="13">
        <v>45</v>
      </c>
      <c r="S3534" s="13">
        <v>3</v>
      </c>
      <c r="T3534" s="21">
        <v>0</v>
      </c>
      <c r="U3534" t="s">
        <v>2113</v>
      </c>
      <c r="W3534" t="str">
        <f>+IF(V3534="","",IF(MID(V3534,1,3)="ECE","UNICO",IF(V3534="FINES",CONCATENATE("R",IF(OR(C3534="16",C3534="21",C3534="22",C3534="23"),"16212223",IF(OR(C3534="15",C3534="17",C3534="24",C3534="25"),"15172425",C3534))),IF(V3534="CEBAS","UNICO",IF(VALUE(C3534)&lt;=11,"AMBA","INTERIOR")))))</f>
        <v/>
      </c>
      <c r="X3534" s="20" t="str">
        <f>+IF(V3534="","-",CONCATENATE(V3534,"_",W3534))</f>
        <v>-</v>
      </c>
      <c r="Y3534" s="59">
        <v>0.43089106365254048</v>
      </c>
      <c r="Z3534" t="str">
        <f>+IFERROR(VLOOKUP(H3534,#REF!,2,FALSE),"-")</f>
        <v>-</v>
      </c>
      <c r="AA3534" t="s">
        <v>2393</v>
      </c>
      <c r="AB3534" t="str">
        <f>+IF(W3534="","-",IF(W3534="UNICO","CENSO","MUESTRA"))</f>
        <v>-</v>
      </c>
      <c r="AC3534" t="s">
        <v>2397</v>
      </c>
      <c r="AD3534" t="s">
        <v>134</v>
      </c>
    </row>
    <row r="3535" spans="1:30" x14ac:dyDescent="0.25">
      <c r="A3535" s="5" t="str">
        <f t="shared" si="55"/>
        <v>0015DC0708</v>
      </c>
      <c r="B3535" s="23" t="s">
        <v>2119</v>
      </c>
      <c r="C3535" t="s">
        <v>158</v>
      </c>
      <c r="D3535" t="s">
        <v>427</v>
      </c>
      <c r="E3535" t="s">
        <v>428</v>
      </c>
      <c r="F3535">
        <v>605809</v>
      </c>
      <c r="G3535">
        <v>2</v>
      </c>
      <c r="H3535" t="s">
        <v>435</v>
      </c>
      <c r="I3535" t="s">
        <v>20</v>
      </c>
      <c r="J3535" t="s">
        <v>39</v>
      </c>
      <c r="K3535" t="s">
        <v>40</v>
      </c>
      <c r="L3535" t="s">
        <v>430</v>
      </c>
      <c r="M3535" t="s">
        <v>18283</v>
      </c>
      <c r="N3535" t="s">
        <v>22</v>
      </c>
      <c r="O3535" t="s">
        <v>23</v>
      </c>
      <c r="P3535" t="s">
        <v>26</v>
      </c>
      <c r="Q3535" t="s">
        <v>27</v>
      </c>
      <c r="R3535" s="13">
        <v>27</v>
      </c>
      <c r="S3535" s="13">
        <v>3</v>
      </c>
      <c r="T3535" s="21">
        <v>0</v>
      </c>
      <c r="U3535" t="s">
        <v>2113</v>
      </c>
      <c r="W3535" t="str">
        <f>+IF(V3535="","",IF(MID(V3535,1,3)="ECE","UNICO",IF(V3535="FINES",CONCATENATE("R",IF(OR(C3535="16",C3535="21",C3535="22",C3535="23"),"16212223",IF(OR(C3535="15",C3535="17",C3535="24",C3535="25"),"15172425",C3535))),IF(V3535="CEBAS","UNICO",IF(VALUE(C3535)&lt;=11,"AMBA","INTERIOR")))))</f>
        <v/>
      </c>
      <c r="X3535" s="20" t="str">
        <f>+IF(V3535="","-",CONCATENATE(V3535,"_",W3535))</f>
        <v>-</v>
      </c>
      <c r="Y3535" s="59">
        <v>0.43193570803850889</v>
      </c>
      <c r="Z3535" t="str">
        <f>+IFERROR(VLOOKUP(H3535,#REF!,2,FALSE),"-")</f>
        <v>-</v>
      </c>
      <c r="AA3535" t="s">
        <v>2393</v>
      </c>
      <c r="AB3535" t="str">
        <f>+IF(W3535="","-",IF(W3535="UNICO","CENSO","MUESTRA"))</f>
        <v>-</v>
      </c>
      <c r="AC3535" t="s">
        <v>2397</v>
      </c>
      <c r="AD3535" t="s">
        <v>134</v>
      </c>
    </row>
    <row r="3536" spans="1:30" x14ac:dyDescent="0.25">
      <c r="A3536" s="5" t="str">
        <f t="shared" si="55"/>
        <v>0004DC0741</v>
      </c>
      <c r="B3536" s="23" t="s">
        <v>2119</v>
      </c>
      <c r="C3536" t="s">
        <v>186</v>
      </c>
      <c r="D3536" t="s">
        <v>183</v>
      </c>
      <c r="E3536" t="s">
        <v>185</v>
      </c>
      <c r="F3536">
        <v>613492</v>
      </c>
      <c r="G3536">
        <v>2</v>
      </c>
      <c r="H3536" t="s">
        <v>222</v>
      </c>
      <c r="I3536" t="s">
        <v>20</v>
      </c>
      <c r="J3536" t="s">
        <v>39</v>
      </c>
      <c r="K3536" t="s">
        <v>40</v>
      </c>
      <c r="L3536" t="s">
        <v>198</v>
      </c>
      <c r="M3536" t="s">
        <v>18284</v>
      </c>
      <c r="N3536" t="s">
        <v>22</v>
      </c>
      <c r="O3536" t="s">
        <v>23</v>
      </c>
      <c r="P3536" t="s">
        <v>26</v>
      </c>
      <c r="Q3536" t="s">
        <v>27</v>
      </c>
      <c r="R3536" s="13">
        <v>30</v>
      </c>
      <c r="S3536" s="13">
        <v>2</v>
      </c>
      <c r="T3536" s="21">
        <v>0</v>
      </c>
      <c r="U3536" t="s">
        <v>2113</v>
      </c>
      <c r="W3536" t="str">
        <f>+IF(V3536="","",IF(MID(V3536,1,3)="ECE","UNICO",IF(V3536="FINES",CONCATENATE("R",IF(OR(C3536="16",C3536="21",C3536="22",C3536="23"),"16212223",IF(OR(C3536="15",C3536="17",C3536="24",C3536="25"),"15172425",C3536))),IF(V3536="CEBAS","UNICO",IF(VALUE(C3536)&lt;=11,"AMBA","INTERIOR")))))</f>
        <v/>
      </c>
      <c r="X3536" s="20" t="str">
        <f>+IF(V3536="","-",CONCATENATE(V3536,"_",W3536))</f>
        <v>-</v>
      </c>
      <c r="Y3536" s="59">
        <v>0.43262809031718491</v>
      </c>
      <c r="Z3536" t="str">
        <f>+IFERROR(VLOOKUP(H3536,#REF!,2,FALSE),"-")</f>
        <v>-</v>
      </c>
      <c r="AA3536" t="s">
        <v>2393</v>
      </c>
      <c r="AB3536" t="str">
        <f>+IF(W3536="","-",IF(W3536="UNICO","CENSO","MUESTRA"))</f>
        <v>-</v>
      </c>
      <c r="AC3536" t="s">
        <v>2398</v>
      </c>
      <c r="AD3536" t="s">
        <v>134</v>
      </c>
    </row>
    <row r="3537" spans="1:30" x14ac:dyDescent="0.25">
      <c r="A3537" s="5" t="str">
        <f t="shared" si="55"/>
        <v>0096DA0032</v>
      </c>
      <c r="B3537" s="23" t="s">
        <v>2119</v>
      </c>
      <c r="C3537" t="s">
        <v>884</v>
      </c>
      <c r="D3537" t="s">
        <v>1591</v>
      </c>
      <c r="E3537" t="s">
        <v>1592</v>
      </c>
      <c r="F3537">
        <v>614386</v>
      </c>
      <c r="G3537">
        <v>0</v>
      </c>
      <c r="H3537" t="s">
        <v>1595</v>
      </c>
      <c r="I3537" t="s">
        <v>20</v>
      </c>
      <c r="J3537" t="s">
        <v>25</v>
      </c>
      <c r="K3537" t="s">
        <v>21</v>
      </c>
      <c r="M3537" t="s">
        <v>18285</v>
      </c>
      <c r="N3537" t="s">
        <v>22</v>
      </c>
      <c r="O3537" t="s">
        <v>23</v>
      </c>
      <c r="P3537" t="s">
        <v>26</v>
      </c>
      <c r="Q3537" t="s">
        <v>27</v>
      </c>
      <c r="R3537" s="13">
        <v>10</v>
      </c>
      <c r="S3537" s="13">
        <v>1</v>
      </c>
      <c r="T3537" s="21">
        <v>0</v>
      </c>
      <c r="U3537" t="s">
        <v>2113</v>
      </c>
      <c r="W3537" t="str">
        <f>+IF(V3537="","",IF(MID(V3537,1,3)="ECE","UNICO",IF(V3537="FINES",CONCATENATE("R",IF(OR(C3537="16",C3537="21",C3537="22",C3537="23"),"16212223",IF(OR(C3537="15",C3537="17",C3537="24",C3537="25"),"15172425",C3537))),IF(V3537="CEBAS","UNICO",IF(VALUE(C3537)&lt;=11,"AMBA","INTERIOR")))))</f>
        <v/>
      </c>
      <c r="X3537" s="20" t="str">
        <f>+IF(V3537="","-",CONCATENATE(V3537,"_",W3537))</f>
        <v>-</v>
      </c>
      <c r="Y3537" s="59">
        <v>0.43285143767532552</v>
      </c>
      <c r="Z3537" t="str">
        <f>+IFERROR(VLOOKUP(H3537,#REF!,2,FALSE),"-")</f>
        <v>-</v>
      </c>
      <c r="AA3537" t="s">
        <v>2393</v>
      </c>
      <c r="AB3537" t="str">
        <f>+IF(W3537="","-",IF(W3537="UNICO","CENSO","MUESTRA"))</f>
        <v>-</v>
      </c>
      <c r="AC3537" t="s">
        <v>2397</v>
      </c>
      <c r="AD3537" t="s">
        <v>134</v>
      </c>
    </row>
    <row r="3538" spans="1:30" x14ac:dyDescent="0.25">
      <c r="A3538" s="5" t="str">
        <f t="shared" si="55"/>
        <v>0108DC0702</v>
      </c>
      <c r="B3538" s="23" t="s">
        <v>2119</v>
      </c>
      <c r="C3538" t="s">
        <v>354</v>
      </c>
      <c r="D3538" t="s">
        <v>631</v>
      </c>
      <c r="E3538" t="s">
        <v>1763</v>
      </c>
      <c r="F3538">
        <v>601249</v>
      </c>
      <c r="G3538">
        <v>0</v>
      </c>
      <c r="H3538" t="s">
        <v>1764</v>
      </c>
      <c r="I3538" t="s">
        <v>20</v>
      </c>
      <c r="J3538" t="s">
        <v>39</v>
      </c>
      <c r="K3538" t="s">
        <v>21</v>
      </c>
      <c r="M3538" t="s">
        <v>18286</v>
      </c>
      <c r="N3538" t="s">
        <v>22</v>
      </c>
      <c r="O3538" t="s">
        <v>23</v>
      </c>
      <c r="P3538" t="s">
        <v>26</v>
      </c>
      <c r="Q3538" t="s">
        <v>27</v>
      </c>
      <c r="R3538" s="13">
        <v>29</v>
      </c>
      <c r="S3538" s="13">
        <v>2</v>
      </c>
      <c r="T3538" s="21">
        <v>0</v>
      </c>
      <c r="U3538" t="s">
        <v>2113</v>
      </c>
      <c r="W3538" t="str">
        <f>+IF(V3538="","",IF(MID(V3538,1,3)="ECE","UNICO",IF(V3538="FINES",CONCATENATE("R",IF(OR(C3538="16",C3538="21",C3538="22",C3538="23"),"16212223",IF(OR(C3538="15",C3538="17",C3538="24",C3538="25"),"15172425",C3538))),IF(V3538="CEBAS","UNICO",IF(VALUE(C3538)&lt;=11,"AMBA","INTERIOR")))))</f>
        <v/>
      </c>
      <c r="X3538" s="20" t="str">
        <f>+IF(V3538="","-",CONCATENATE(V3538,"_",W3538))</f>
        <v>-</v>
      </c>
      <c r="Y3538" s="59">
        <v>0.43427814874384141</v>
      </c>
      <c r="Z3538" t="str">
        <f>+IFERROR(VLOOKUP(H3538,#REF!,2,FALSE),"-")</f>
        <v>-</v>
      </c>
      <c r="AA3538" t="s">
        <v>2394</v>
      </c>
      <c r="AB3538" t="str">
        <f>+IF(W3538="","-",IF(W3538="UNICO","CENSO","MUESTRA"))</f>
        <v>-</v>
      </c>
      <c r="AC3538" t="s">
        <v>2398</v>
      </c>
      <c r="AD3538" t="s">
        <v>134</v>
      </c>
    </row>
    <row r="3539" spans="1:30" x14ac:dyDescent="0.25">
      <c r="A3539" s="5" t="str">
        <f t="shared" si="55"/>
        <v>0015DC0703</v>
      </c>
      <c r="B3539" s="23" t="s">
        <v>2119</v>
      </c>
      <c r="C3539" t="s">
        <v>158</v>
      </c>
      <c r="D3539" t="s">
        <v>427</v>
      </c>
      <c r="E3539" t="s">
        <v>428</v>
      </c>
      <c r="F3539">
        <v>605809</v>
      </c>
      <c r="G3539">
        <v>1</v>
      </c>
      <c r="H3539" t="s">
        <v>429</v>
      </c>
      <c r="I3539" t="s">
        <v>20</v>
      </c>
      <c r="J3539" t="s">
        <v>39</v>
      </c>
      <c r="K3539" t="s">
        <v>40</v>
      </c>
      <c r="L3539" t="s">
        <v>430</v>
      </c>
      <c r="M3539" t="s">
        <v>18287</v>
      </c>
      <c r="N3539" t="s">
        <v>22</v>
      </c>
      <c r="O3539" t="s">
        <v>23</v>
      </c>
      <c r="P3539" t="s">
        <v>26</v>
      </c>
      <c r="Q3539" t="s">
        <v>27</v>
      </c>
      <c r="R3539" s="13">
        <v>60</v>
      </c>
      <c r="S3539" s="13">
        <v>4</v>
      </c>
      <c r="T3539" s="21">
        <v>0</v>
      </c>
      <c r="U3539" t="s">
        <v>2113</v>
      </c>
      <c r="W3539" t="str">
        <f>+IF(V3539="","",IF(MID(V3539,1,3)="ECE","UNICO",IF(V3539="FINES",CONCATENATE("R",IF(OR(C3539="16",C3539="21",C3539="22",C3539="23"),"16212223",IF(OR(C3539="15",C3539="17",C3539="24",C3539="25"),"15172425",C3539))),IF(V3539="CEBAS","UNICO",IF(VALUE(C3539)&lt;=11,"AMBA","INTERIOR")))))</f>
        <v/>
      </c>
      <c r="X3539" s="20" t="str">
        <f>+IF(V3539="","-",CONCATENATE(V3539,"_",W3539))</f>
        <v>-</v>
      </c>
      <c r="Y3539" s="59">
        <v>0.4345081915726533</v>
      </c>
      <c r="Z3539" t="str">
        <f>+IFERROR(VLOOKUP(H3539,#REF!,2,FALSE),"-")</f>
        <v>-</v>
      </c>
      <c r="AA3539" t="s">
        <v>2393</v>
      </c>
      <c r="AB3539" t="str">
        <f>+IF(W3539="","-",IF(W3539="UNICO","CENSO","MUESTRA"))</f>
        <v>-</v>
      </c>
      <c r="AC3539" t="s">
        <v>2398</v>
      </c>
      <c r="AD3539" t="s">
        <v>134</v>
      </c>
    </row>
    <row r="3540" spans="1:30" x14ac:dyDescent="0.25">
      <c r="A3540" s="5" t="str">
        <f t="shared" si="55"/>
        <v>0033DC0705</v>
      </c>
      <c r="B3540" s="23" t="s">
        <v>2119</v>
      </c>
      <c r="C3540" t="s">
        <v>161</v>
      </c>
      <c r="D3540" t="s">
        <v>620</v>
      </c>
      <c r="E3540" t="s">
        <v>621</v>
      </c>
      <c r="F3540">
        <v>609292</v>
      </c>
      <c r="G3540">
        <v>2</v>
      </c>
      <c r="H3540" t="s">
        <v>626</v>
      </c>
      <c r="I3540" t="s">
        <v>20</v>
      </c>
      <c r="J3540" t="s">
        <v>39</v>
      </c>
      <c r="K3540" t="s">
        <v>40</v>
      </c>
      <c r="L3540" t="s">
        <v>624</v>
      </c>
      <c r="M3540" t="s">
        <v>18176</v>
      </c>
      <c r="N3540" t="s">
        <v>22</v>
      </c>
      <c r="O3540" t="s">
        <v>23</v>
      </c>
      <c r="P3540" t="s">
        <v>26</v>
      </c>
      <c r="Q3540" t="s">
        <v>27</v>
      </c>
      <c r="R3540" s="13">
        <v>26</v>
      </c>
      <c r="S3540" s="13">
        <v>2</v>
      </c>
      <c r="T3540" s="21">
        <v>0</v>
      </c>
      <c r="U3540" t="s">
        <v>2113</v>
      </c>
      <c r="W3540" t="str">
        <f>+IF(V3540="","",IF(MID(V3540,1,3)="ECE","UNICO",IF(V3540="FINES",CONCATENATE("R",IF(OR(C3540="16",C3540="21",C3540="22",C3540="23"),"16212223",IF(OR(C3540="15",C3540="17",C3540="24",C3540="25"),"15172425",C3540))),IF(V3540="CEBAS","UNICO",IF(VALUE(C3540)&lt;=11,"AMBA","INTERIOR")))))</f>
        <v/>
      </c>
      <c r="X3540" s="20" t="str">
        <f>+IF(V3540="","-",CONCATENATE(V3540,"_",W3540))</f>
        <v>-</v>
      </c>
      <c r="Y3540" s="59">
        <v>0.43527491547559438</v>
      </c>
      <c r="Z3540" t="str">
        <f>+IFERROR(VLOOKUP(H3540,#REF!,2,FALSE),"-")</f>
        <v>-</v>
      </c>
      <c r="AA3540" t="s">
        <v>2394</v>
      </c>
      <c r="AB3540" t="str">
        <f>+IF(W3540="","-",IF(W3540="UNICO","CENSO","MUESTRA"))</f>
        <v>-</v>
      </c>
      <c r="AC3540" t="s">
        <v>2398</v>
      </c>
      <c r="AD3540" t="s">
        <v>134</v>
      </c>
    </row>
    <row r="3541" spans="1:30" x14ac:dyDescent="0.25">
      <c r="A3541" s="5" t="str">
        <f t="shared" si="55"/>
        <v>0119DC0710</v>
      </c>
      <c r="B3541" s="23" t="s">
        <v>2119</v>
      </c>
      <c r="C3541" t="s">
        <v>584</v>
      </c>
      <c r="D3541" t="s">
        <v>419</v>
      </c>
      <c r="E3541" t="s">
        <v>1915</v>
      </c>
      <c r="F3541">
        <v>611672</v>
      </c>
      <c r="G3541">
        <v>1</v>
      </c>
      <c r="H3541" t="s">
        <v>1923</v>
      </c>
      <c r="I3541" t="s">
        <v>20</v>
      </c>
      <c r="J3541" t="s">
        <v>39</v>
      </c>
      <c r="K3541" t="s">
        <v>40</v>
      </c>
      <c r="L3541" t="s">
        <v>1924</v>
      </c>
      <c r="M3541" t="s">
        <v>18288</v>
      </c>
      <c r="N3541" t="s">
        <v>22</v>
      </c>
      <c r="O3541" t="s">
        <v>23</v>
      </c>
      <c r="P3541" t="s">
        <v>26</v>
      </c>
      <c r="Q3541" t="s">
        <v>27</v>
      </c>
      <c r="R3541" s="13">
        <v>77</v>
      </c>
      <c r="S3541" s="13">
        <v>7</v>
      </c>
      <c r="T3541" s="21">
        <v>0</v>
      </c>
      <c r="U3541" t="s">
        <v>2113</v>
      </c>
      <c r="W3541" t="str">
        <f>+IF(V3541="","",IF(MID(V3541,1,3)="ECE","UNICO",IF(V3541="FINES",CONCATENATE("R",IF(OR(C3541="16",C3541="21",C3541="22",C3541="23"),"16212223",IF(OR(C3541="15",C3541="17",C3541="24",C3541="25"),"15172425",C3541))),IF(V3541="CEBAS","UNICO",IF(VALUE(C3541)&lt;=11,"AMBA","INTERIOR")))))</f>
        <v/>
      </c>
      <c r="X3541" s="20" t="str">
        <f>+IF(V3541="","-",CONCATENATE(V3541,"_",W3541))</f>
        <v>-</v>
      </c>
      <c r="Y3541" s="59">
        <v>0.43530544011216421</v>
      </c>
      <c r="Z3541" t="str">
        <f>+IFERROR(VLOOKUP(H3541,#REF!,2,FALSE),"-")</f>
        <v>-</v>
      </c>
      <c r="AA3541" t="s">
        <v>2393</v>
      </c>
      <c r="AB3541" t="str">
        <f>+IF(W3541="","-",IF(W3541="UNICO","CENSO","MUESTRA"))</f>
        <v>-</v>
      </c>
      <c r="AC3541" t="s">
        <v>2397</v>
      </c>
      <c r="AD3541" t="s">
        <v>134</v>
      </c>
    </row>
    <row r="3542" spans="1:30" x14ac:dyDescent="0.25">
      <c r="A3542" s="5" t="str">
        <f t="shared" si="55"/>
        <v>0006DC0702</v>
      </c>
      <c r="B3542" s="23" t="s">
        <v>2119</v>
      </c>
      <c r="C3542" t="s">
        <v>280</v>
      </c>
      <c r="D3542" t="s">
        <v>293</v>
      </c>
      <c r="E3542" t="s">
        <v>295</v>
      </c>
      <c r="F3542">
        <v>603503</v>
      </c>
      <c r="G3542">
        <v>1</v>
      </c>
      <c r="H3542" t="s">
        <v>296</v>
      </c>
      <c r="I3542" t="s">
        <v>20</v>
      </c>
      <c r="J3542" t="s">
        <v>39</v>
      </c>
      <c r="K3542" t="s">
        <v>40</v>
      </c>
      <c r="L3542" t="s">
        <v>297</v>
      </c>
      <c r="M3542" t="s">
        <v>18143</v>
      </c>
      <c r="N3542" t="s">
        <v>22</v>
      </c>
      <c r="O3542" t="s">
        <v>23</v>
      </c>
      <c r="P3542" t="s">
        <v>26</v>
      </c>
      <c r="Q3542" t="s">
        <v>27</v>
      </c>
      <c r="R3542" s="13">
        <v>11</v>
      </c>
      <c r="S3542" s="13">
        <v>1</v>
      </c>
      <c r="T3542" s="21">
        <v>0</v>
      </c>
      <c r="U3542" t="s">
        <v>2113</v>
      </c>
      <c r="W3542" t="str">
        <f>+IF(V3542="","",IF(MID(V3542,1,3)="ECE","UNICO",IF(V3542="FINES",CONCATENATE("R",IF(OR(C3542="16",C3542="21",C3542="22",C3542="23"),"16212223",IF(OR(C3542="15",C3542="17",C3542="24",C3542="25"),"15172425",C3542))),IF(V3542="CEBAS","UNICO",IF(VALUE(C3542)&lt;=11,"AMBA","INTERIOR")))))</f>
        <v/>
      </c>
      <c r="X3542" s="20" t="str">
        <f>+IF(V3542="","-",CONCATENATE(V3542,"_",W3542))</f>
        <v>-</v>
      </c>
      <c r="Y3542" s="59">
        <v>0.43582227673286039</v>
      </c>
      <c r="Z3542" t="str">
        <f>+IFERROR(VLOOKUP(H3542,#REF!,2,FALSE),"-")</f>
        <v>-</v>
      </c>
      <c r="AA3542" t="s">
        <v>2394</v>
      </c>
      <c r="AB3542" t="str">
        <f>+IF(W3542="","-",IF(W3542="UNICO","CENSO","MUESTRA"))</f>
        <v>-</v>
      </c>
      <c r="AC3542" t="s">
        <v>2398</v>
      </c>
      <c r="AD3542" t="s">
        <v>134</v>
      </c>
    </row>
    <row r="3543" spans="1:30" x14ac:dyDescent="0.25">
      <c r="A3543" s="5" t="str">
        <f t="shared" si="55"/>
        <v>0022DC0704</v>
      </c>
      <c r="B3543" s="23" t="s">
        <v>2119</v>
      </c>
      <c r="C3543" t="s">
        <v>153</v>
      </c>
      <c r="D3543" t="s">
        <v>489</v>
      </c>
      <c r="E3543" t="s">
        <v>490</v>
      </c>
      <c r="F3543">
        <v>606543</v>
      </c>
      <c r="G3543">
        <v>1</v>
      </c>
      <c r="H3543" t="s">
        <v>491</v>
      </c>
      <c r="I3543" t="s">
        <v>20</v>
      </c>
      <c r="J3543" t="s">
        <v>39</v>
      </c>
      <c r="K3543" t="s">
        <v>40</v>
      </c>
      <c r="L3543" t="s">
        <v>492</v>
      </c>
      <c r="M3543" t="s">
        <v>18109</v>
      </c>
      <c r="N3543" t="s">
        <v>22</v>
      </c>
      <c r="O3543" t="s">
        <v>23</v>
      </c>
      <c r="P3543" t="s">
        <v>26</v>
      </c>
      <c r="Q3543" t="s">
        <v>27</v>
      </c>
      <c r="R3543" s="13">
        <v>34</v>
      </c>
      <c r="S3543" s="13">
        <v>3</v>
      </c>
      <c r="T3543" s="21">
        <v>0</v>
      </c>
      <c r="U3543" t="s">
        <v>2113</v>
      </c>
      <c r="W3543" t="str">
        <f>+IF(V3543="","",IF(MID(V3543,1,3)="ECE","UNICO",IF(V3543="FINES",CONCATENATE("R",IF(OR(C3543="16",C3543="21",C3543="22",C3543="23"),"16212223",IF(OR(C3543="15",C3543="17",C3543="24",C3543="25"),"15172425",C3543))),IF(V3543="CEBAS","UNICO",IF(VALUE(C3543)&lt;=11,"AMBA","INTERIOR")))))</f>
        <v/>
      </c>
      <c r="X3543" s="20" t="str">
        <f>+IF(V3543="","-",CONCATENATE(V3543,"_",W3543))</f>
        <v>-</v>
      </c>
      <c r="Y3543" s="59">
        <v>0.43638239599562978</v>
      </c>
      <c r="Z3543" t="str">
        <f>+IFERROR(VLOOKUP(H3543,#REF!,2,FALSE),"-")</f>
        <v>-</v>
      </c>
      <c r="AA3543" t="s">
        <v>2394</v>
      </c>
      <c r="AB3543" t="str">
        <f>+IF(W3543="","-",IF(W3543="UNICO","CENSO","MUESTRA"))</f>
        <v>-</v>
      </c>
      <c r="AC3543" t="s">
        <v>2398</v>
      </c>
      <c r="AD3543" t="s">
        <v>134</v>
      </c>
    </row>
    <row r="3544" spans="1:30" x14ac:dyDescent="0.25">
      <c r="A3544" s="5" t="str">
        <f t="shared" si="55"/>
        <v>0077DC0716</v>
      </c>
      <c r="B3544" s="23" t="s">
        <v>2119</v>
      </c>
      <c r="C3544" t="s">
        <v>157</v>
      </c>
      <c r="D3544" t="s">
        <v>387</v>
      </c>
      <c r="E3544" t="s">
        <v>1380</v>
      </c>
      <c r="F3544">
        <v>613647</v>
      </c>
      <c r="G3544">
        <v>4</v>
      </c>
      <c r="H3544" t="s">
        <v>1387</v>
      </c>
      <c r="I3544" t="s">
        <v>20</v>
      </c>
      <c r="J3544" t="s">
        <v>39</v>
      </c>
      <c r="K3544" t="s">
        <v>40</v>
      </c>
      <c r="L3544" t="s">
        <v>1386</v>
      </c>
      <c r="M3544" t="s">
        <v>18289</v>
      </c>
      <c r="N3544" t="s">
        <v>22</v>
      </c>
      <c r="O3544" t="s">
        <v>23</v>
      </c>
      <c r="P3544" t="s">
        <v>26</v>
      </c>
      <c r="Q3544" t="s">
        <v>27</v>
      </c>
      <c r="R3544" s="13">
        <v>36</v>
      </c>
      <c r="S3544" s="13">
        <v>2</v>
      </c>
      <c r="T3544" s="21">
        <v>0</v>
      </c>
      <c r="U3544" t="s">
        <v>2113</v>
      </c>
      <c r="W3544" t="str">
        <f>+IF(V3544="","",IF(MID(V3544,1,3)="ECE","UNICO",IF(V3544="FINES",CONCATENATE("R",IF(OR(C3544="16",C3544="21",C3544="22",C3544="23"),"16212223",IF(OR(C3544="15",C3544="17",C3544="24",C3544="25"),"15172425",C3544))),IF(V3544="CEBAS","UNICO",IF(VALUE(C3544)&lt;=11,"AMBA","INTERIOR")))))</f>
        <v/>
      </c>
      <c r="X3544" s="20" t="str">
        <f>+IF(V3544="","-",CONCATENATE(V3544,"_",W3544))</f>
        <v>-</v>
      </c>
      <c r="Y3544" s="59">
        <v>0.44011831440423671</v>
      </c>
      <c r="Z3544" t="str">
        <f>+IFERROR(VLOOKUP(H3544,#REF!,2,FALSE),"-")</f>
        <v>-</v>
      </c>
      <c r="AA3544" t="s">
        <v>2394</v>
      </c>
      <c r="AB3544" t="str">
        <f>+IF(W3544="","-",IF(W3544="UNICO","CENSO","MUESTRA"))</f>
        <v>-</v>
      </c>
      <c r="AC3544" t="s">
        <v>2398</v>
      </c>
      <c r="AD3544" t="s">
        <v>134</v>
      </c>
    </row>
    <row r="3545" spans="1:30" x14ac:dyDescent="0.25">
      <c r="A3545" s="5" t="str">
        <f t="shared" si="55"/>
        <v>0069DC0715</v>
      </c>
      <c r="B3545" s="23" t="s">
        <v>2119</v>
      </c>
      <c r="C3545" t="s">
        <v>1079</v>
      </c>
      <c r="D3545" t="s">
        <v>1077</v>
      </c>
      <c r="E3545" t="s">
        <v>1078</v>
      </c>
      <c r="F3545">
        <v>602154</v>
      </c>
      <c r="G3545">
        <v>1</v>
      </c>
      <c r="H3545" t="s">
        <v>1102</v>
      </c>
      <c r="I3545" t="s">
        <v>20</v>
      </c>
      <c r="J3545" t="s">
        <v>39</v>
      </c>
      <c r="K3545" t="s">
        <v>40</v>
      </c>
      <c r="L3545" t="s">
        <v>1103</v>
      </c>
      <c r="M3545" t="s">
        <v>18290</v>
      </c>
      <c r="N3545" t="s">
        <v>22</v>
      </c>
      <c r="O3545" t="s">
        <v>23</v>
      </c>
      <c r="P3545" t="s">
        <v>26</v>
      </c>
      <c r="Q3545" t="s">
        <v>27</v>
      </c>
      <c r="R3545" s="13">
        <v>21</v>
      </c>
      <c r="S3545" s="13">
        <v>2</v>
      </c>
      <c r="T3545" s="21">
        <v>0</v>
      </c>
      <c r="U3545" t="s">
        <v>2113</v>
      </c>
      <c r="W3545" t="str">
        <f>+IF(V3545="","",IF(MID(V3545,1,3)="ECE","UNICO",IF(V3545="FINES",CONCATENATE("R",IF(OR(C3545="16",C3545="21",C3545="22",C3545="23"),"16212223",IF(OR(C3545="15",C3545="17",C3545="24",C3545="25"),"15172425",C3545))),IF(V3545="CEBAS","UNICO",IF(VALUE(C3545)&lt;=11,"AMBA","INTERIOR")))))</f>
        <v/>
      </c>
      <c r="X3545" s="20" t="str">
        <f>+IF(V3545="","-",CONCATENATE(V3545,"_",W3545))</f>
        <v>-</v>
      </c>
      <c r="Y3545" s="59">
        <v>0.44272644455368448</v>
      </c>
      <c r="Z3545" t="str">
        <f>+IFERROR(VLOOKUP(H3545,#REF!,2,FALSE),"-")</f>
        <v>-</v>
      </c>
      <c r="AA3545" t="s">
        <v>2393</v>
      </c>
      <c r="AB3545" t="str">
        <f>+IF(W3545="","-",IF(W3545="UNICO","CENSO","MUESTRA"))</f>
        <v>-</v>
      </c>
      <c r="AC3545" t="s">
        <v>2398</v>
      </c>
      <c r="AD3545" t="s">
        <v>134</v>
      </c>
    </row>
    <row r="3546" spans="1:30" x14ac:dyDescent="0.25">
      <c r="A3546" s="5" t="str">
        <f t="shared" si="55"/>
        <v>0028DC0703</v>
      </c>
      <c r="B3546" s="23" t="s">
        <v>2119</v>
      </c>
      <c r="C3546" t="s">
        <v>141</v>
      </c>
      <c r="D3546" t="s">
        <v>184</v>
      </c>
      <c r="E3546" t="s">
        <v>534</v>
      </c>
      <c r="F3546">
        <v>611538</v>
      </c>
      <c r="G3546">
        <v>2</v>
      </c>
      <c r="H3546" t="s">
        <v>537</v>
      </c>
      <c r="I3546" t="s">
        <v>20</v>
      </c>
      <c r="J3546" t="s">
        <v>39</v>
      </c>
      <c r="K3546" t="s">
        <v>40</v>
      </c>
      <c r="L3546" t="s">
        <v>536</v>
      </c>
      <c r="M3546" t="s">
        <v>18120</v>
      </c>
      <c r="N3546" t="s">
        <v>22</v>
      </c>
      <c r="O3546" t="s">
        <v>23</v>
      </c>
      <c r="P3546" t="s">
        <v>26</v>
      </c>
      <c r="Q3546" t="s">
        <v>27</v>
      </c>
      <c r="R3546" s="13">
        <v>28</v>
      </c>
      <c r="S3546" s="13">
        <v>2</v>
      </c>
      <c r="T3546" s="21">
        <v>0</v>
      </c>
      <c r="U3546" t="s">
        <v>2113</v>
      </c>
      <c r="W3546" t="str">
        <f>+IF(V3546="","",IF(MID(V3546,1,3)="ECE","UNICO",IF(V3546="FINES",CONCATENATE("R",IF(OR(C3546="16",C3546="21",C3546="22",C3546="23"),"16212223",IF(OR(C3546="15",C3546="17",C3546="24",C3546="25"),"15172425",C3546))),IF(V3546="CEBAS","UNICO",IF(VALUE(C3546)&lt;=11,"AMBA","INTERIOR")))))</f>
        <v/>
      </c>
      <c r="X3546" s="20" t="str">
        <f>+IF(V3546="","-",CONCATENATE(V3546,"_",W3546))</f>
        <v>-</v>
      </c>
      <c r="Y3546" s="59">
        <v>0.44363751096857917</v>
      </c>
      <c r="Z3546" t="str">
        <f>+IFERROR(VLOOKUP(H3546,#REF!,2,FALSE),"-")</f>
        <v>-</v>
      </c>
      <c r="AA3546" t="s">
        <v>2394</v>
      </c>
      <c r="AB3546" t="str">
        <f>+IF(W3546="","-",IF(W3546="UNICO","CENSO","MUESTRA"))</f>
        <v>-</v>
      </c>
      <c r="AC3546" t="s">
        <v>2398</v>
      </c>
      <c r="AD3546" t="s">
        <v>134</v>
      </c>
    </row>
    <row r="3547" spans="1:30" x14ac:dyDescent="0.25">
      <c r="A3547" s="5" t="str">
        <f t="shared" si="55"/>
        <v>0069DC0758</v>
      </c>
      <c r="B3547" s="23" t="s">
        <v>2119</v>
      </c>
      <c r="C3547" t="s">
        <v>1079</v>
      </c>
      <c r="D3547" t="s">
        <v>1077</v>
      </c>
      <c r="E3547" t="s">
        <v>1078</v>
      </c>
      <c r="F3547">
        <v>602154</v>
      </c>
      <c r="G3547">
        <v>2</v>
      </c>
      <c r="H3547" t="s">
        <v>1142</v>
      </c>
      <c r="I3547" t="s">
        <v>20</v>
      </c>
      <c r="J3547" t="s">
        <v>39</v>
      </c>
      <c r="K3547" t="s">
        <v>40</v>
      </c>
      <c r="L3547" t="s">
        <v>1103</v>
      </c>
      <c r="M3547" t="s">
        <v>18291</v>
      </c>
      <c r="N3547" t="s">
        <v>22</v>
      </c>
      <c r="O3547" t="s">
        <v>23</v>
      </c>
      <c r="P3547" t="s">
        <v>26</v>
      </c>
      <c r="Q3547" t="s">
        <v>27</v>
      </c>
      <c r="R3547" s="13">
        <v>23</v>
      </c>
      <c r="S3547" s="13">
        <v>1</v>
      </c>
      <c r="T3547" s="21">
        <v>0</v>
      </c>
      <c r="U3547" t="s">
        <v>2113</v>
      </c>
      <c r="W3547" t="str">
        <f>+IF(V3547="","",IF(MID(V3547,1,3)="ECE","UNICO",IF(V3547="FINES",CONCATENATE("R",IF(OR(C3547="16",C3547="21",C3547="22",C3547="23"),"16212223",IF(OR(C3547="15",C3547="17",C3547="24",C3547="25"),"15172425",C3547))),IF(V3547="CEBAS","UNICO",IF(VALUE(C3547)&lt;=11,"AMBA","INTERIOR")))))</f>
        <v/>
      </c>
      <c r="X3547" s="20" t="str">
        <f>+IF(V3547="","-",CONCATENATE(V3547,"_",W3547))</f>
        <v>-</v>
      </c>
      <c r="Y3547" s="59">
        <v>0.44395761236999981</v>
      </c>
      <c r="Z3547" t="str">
        <f>+IFERROR(VLOOKUP(H3547,#REF!,2,FALSE),"-")</f>
        <v>-</v>
      </c>
      <c r="AA3547" t="s">
        <v>2393</v>
      </c>
      <c r="AB3547" t="str">
        <f>+IF(W3547="","-",IF(W3547="UNICO","CENSO","MUESTRA"))</f>
        <v>-</v>
      </c>
      <c r="AC3547" t="s">
        <v>2398</v>
      </c>
      <c r="AD3547" t="s">
        <v>134</v>
      </c>
    </row>
    <row r="3548" spans="1:30" x14ac:dyDescent="0.25">
      <c r="A3548" s="5" t="str">
        <f t="shared" si="55"/>
        <v>0019DC0703</v>
      </c>
      <c r="B3548" s="23" t="s">
        <v>2119</v>
      </c>
      <c r="C3548" t="s">
        <v>153</v>
      </c>
      <c r="D3548" t="s">
        <v>475</v>
      </c>
      <c r="E3548" t="s">
        <v>476</v>
      </c>
      <c r="F3548">
        <v>606895</v>
      </c>
      <c r="G3548">
        <v>2</v>
      </c>
      <c r="H3548" t="s">
        <v>479</v>
      </c>
      <c r="I3548" t="s">
        <v>20</v>
      </c>
      <c r="J3548" t="s">
        <v>39</v>
      </c>
      <c r="K3548" t="s">
        <v>40</v>
      </c>
      <c r="L3548" t="s">
        <v>478</v>
      </c>
      <c r="M3548" t="s">
        <v>18292</v>
      </c>
      <c r="N3548" t="s">
        <v>136</v>
      </c>
      <c r="O3548" t="s">
        <v>23</v>
      </c>
      <c r="P3548" t="s">
        <v>26</v>
      </c>
      <c r="Q3548" t="s">
        <v>27</v>
      </c>
      <c r="R3548" s="13">
        <v>6</v>
      </c>
      <c r="S3548" s="13">
        <v>1</v>
      </c>
      <c r="T3548" s="21">
        <v>0</v>
      </c>
      <c r="U3548" t="s">
        <v>2113</v>
      </c>
      <c r="W3548" t="str">
        <f>+IF(V3548="","",IF(MID(V3548,1,3)="ECE","UNICO",IF(V3548="FINES",CONCATENATE("R",IF(OR(C3548="16",C3548="21",C3548="22",C3548="23"),"16212223",IF(OR(C3548="15",C3548="17",C3548="24",C3548="25"),"15172425",C3548))),IF(V3548="CEBAS","UNICO",IF(VALUE(C3548)&lt;=11,"AMBA","INTERIOR")))))</f>
        <v/>
      </c>
      <c r="X3548" s="20" t="str">
        <f>+IF(V3548="","-",CONCATENATE(V3548,"_",W3548))</f>
        <v>-</v>
      </c>
      <c r="Y3548" s="59">
        <v>0.44423192739486689</v>
      </c>
      <c r="Z3548" t="str">
        <f>+IFERROR(VLOOKUP(H3548,#REF!,2,FALSE),"-")</f>
        <v>-</v>
      </c>
      <c r="AA3548" t="s">
        <v>2394</v>
      </c>
      <c r="AB3548" t="str">
        <f>+IF(W3548="","-",IF(W3548="UNICO","CENSO","MUESTRA"))</f>
        <v>-</v>
      </c>
      <c r="AC3548" t="s">
        <v>2397</v>
      </c>
      <c r="AD3548" t="s">
        <v>134</v>
      </c>
    </row>
    <row r="3549" spans="1:30" x14ac:dyDescent="0.25">
      <c r="A3549" s="5" t="str">
        <f t="shared" si="55"/>
        <v>0043DC0712</v>
      </c>
      <c r="B3549" s="23" t="s">
        <v>2119</v>
      </c>
      <c r="C3549" t="s">
        <v>161</v>
      </c>
      <c r="D3549" t="s">
        <v>677</v>
      </c>
      <c r="E3549" t="s">
        <v>678</v>
      </c>
      <c r="F3549">
        <v>609144</v>
      </c>
      <c r="G3549">
        <v>1</v>
      </c>
      <c r="H3549" t="s">
        <v>689</v>
      </c>
      <c r="I3549" t="s">
        <v>20</v>
      </c>
      <c r="J3549" t="s">
        <v>39</v>
      </c>
      <c r="K3549" t="s">
        <v>40</v>
      </c>
      <c r="L3549" t="s">
        <v>690</v>
      </c>
      <c r="M3549" t="s">
        <v>18293</v>
      </c>
      <c r="N3549" t="s">
        <v>22</v>
      </c>
      <c r="O3549" t="s">
        <v>23</v>
      </c>
      <c r="P3549" t="s">
        <v>26</v>
      </c>
      <c r="Q3549" t="s">
        <v>27</v>
      </c>
      <c r="R3549" s="13">
        <v>27</v>
      </c>
      <c r="S3549" s="13">
        <v>2</v>
      </c>
      <c r="T3549" s="21">
        <v>0</v>
      </c>
      <c r="U3549" t="s">
        <v>2113</v>
      </c>
      <c r="W3549" t="str">
        <f>+IF(V3549="","",IF(MID(V3549,1,3)="ECE","UNICO",IF(V3549="FINES",CONCATENATE("R",IF(OR(C3549="16",C3549="21",C3549="22",C3549="23"),"16212223",IF(OR(C3549="15",C3549="17",C3549="24",C3549="25"),"15172425",C3549))),IF(V3549="CEBAS","UNICO",IF(VALUE(C3549)&lt;=11,"AMBA","INTERIOR")))))</f>
        <v/>
      </c>
      <c r="X3549" s="20" t="str">
        <f>+IF(V3549="","-",CONCATENATE(V3549,"_",W3549))</f>
        <v>-</v>
      </c>
      <c r="Y3549" s="59">
        <v>0.44443203790767771</v>
      </c>
      <c r="Z3549" t="str">
        <f>+IFERROR(VLOOKUP(H3549,#REF!,2,FALSE),"-")</f>
        <v>-</v>
      </c>
      <c r="AA3549" t="s">
        <v>2394</v>
      </c>
      <c r="AB3549" t="str">
        <f>+IF(W3549="","-",IF(W3549="UNICO","CENSO","MUESTRA"))</f>
        <v>-</v>
      </c>
      <c r="AC3549" t="s">
        <v>2397</v>
      </c>
      <c r="AD3549" t="s">
        <v>134</v>
      </c>
    </row>
    <row r="3550" spans="1:30" x14ac:dyDescent="0.25">
      <c r="A3550" s="5" t="str">
        <f t="shared" si="55"/>
        <v>0123DC0707</v>
      </c>
      <c r="B3550" s="23" t="s">
        <v>2119</v>
      </c>
      <c r="C3550" t="s">
        <v>280</v>
      </c>
      <c r="D3550" t="s">
        <v>395</v>
      </c>
      <c r="E3550" t="s">
        <v>1951</v>
      </c>
      <c r="F3550">
        <v>607890</v>
      </c>
      <c r="G3550">
        <v>2</v>
      </c>
      <c r="H3550" t="s">
        <v>1958</v>
      </c>
      <c r="I3550" t="s">
        <v>20</v>
      </c>
      <c r="J3550" t="s">
        <v>39</v>
      </c>
      <c r="K3550" t="s">
        <v>40</v>
      </c>
      <c r="L3550" t="s">
        <v>1954</v>
      </c>
      <c r="M3550" t="s">
        <v>18294</v>
      </c>
      <c r="N3550" t="s">
        <v>22</v>
      </c>
      <c r="O3550" t="s">
        <v>23</v>
      </c>
      <c r="P3550" t="s">
        <v>26</v>
      </c>
      <c r="Q3550" t="s">
        <v>27</v>
      </c>
      <c r="R3550" s="13">
        <v>32</v>
      </c>
      <c r="S3550" s="13">
        <v>4</v>
      </c>
      <c r="T3550" s="21">
        <v>0</v>
      </c>
      <c r="U3550" t="s">
        <v>2113</v>
      </c>
      <c r="W3550" t="str">
        <f>+IF(V3550="","",IF(MID(V3550,1,3)="ECE","UNICO",IF(V3550="FINES",CONCATENATE("R",IF(OR(C3550="16",C3550="21",C3550="22",C3550="23"),"16212223",IF(OR(C3550="15",C3550="17",C3550="24",C3550="25"),"15172425",C3550))),IF(V3550="CEBAS","UNICO",IF(VALUE(C3550)&lt;=11,"AMBA","INTERIOR")))))</f>
        <v/>
      </c>
      <c r="X3550" s="20" t="str">
        <f>+IF(V3550="","-",CONCATENATE(V3550,"_",W3550))</f>
        <v>-</v>
      </c>
      <c r="Y3550" s="59">
        <v>0.44647499536856627</v>
      </c>
      <c r="Z3550" t="str">
        <f>+IFERROR(VLOOKUP(H3550,#REF!,2,FALSE),"-")</f>
        <v>-</v>
      </c>
      <c r="AA3550" t="s">
        <v>2394</v>
      </c>
      <c r="AB3550" t="str">
        <f>+IF(W3550="","-",IF(W3550="UNICO","CENSO","MUESTRA"))</f>
        <v>-</v>
      </c>
      <c r="AC3550" t="s">
        <v>2397</v>
      </c>
      <c r="AD3550" t="s">
        <v>134</v>
      </c>
    </row>
    <row r="3551" spans="1:30" x14ac:dyDescent="0.25">
      <c r="A3551" s="5" t="str">
        <f t="shared" si="55"/>
        <v>0111DC0713</v>
      </c>
      <c r="B3551" s="23" t="s">
        <v>2119</v>
      </c>
      <c r="C3551" t="s">
        <v>246</v>
      </c>
      <c r="D3551" t="s">
        <v>575</v>
      </c>
      <c r="E3551" t="s">
        <v>1794</v>
      </c>
      <c r="F3551">
        <v>611346</v>
      </c>
      <c r="G3551">
        <v>1</v>
      </c>
      <c r="H3551" t="s">
        <v>1799</v>
      </c>
      <c r="I3551" t="s">
        <v>20</v>
      </c>
      <c r="J3551" t="s">
        <v>39</v>
      </c>
      <c r="K3551" t="s">
        <v>40</v>
      </c>
      <c r="L3551" t="s">
        <v>1800</v>
      </c>
      <c r="M3551" t="s">
        <v>18295</v>
      </c>
      <c r="N3551" t="s">
        <v>22</v>
      </c>
      <c r="O3551" t="s">
        <v>23</v>
      </c>
      <c r="P3551" t="s">
        <v>26</v>
      </c>
      <c r="Q3551" t="s">
        <v>27</v>
      </c>
      <c r="R3551" s="13">
        <v>37</v>
      </c>
      <c r="S3551" s="13">
        <v>2</v>
      </c>
      <c r="T3551" s="21">
        <v>0</v>
      </c>
      <c r="U3551" t="s">
        <v>2113</v>
      </c>
      <c r="W3551" t="str">
        <f>+IF(V3551="","",IF(MID(V3551,1,3)="ECE","UNICO",IF(V3551="FINES",CONCATENATE("R",IF(OR(C3551="16",C3551="21",C3551="22",C3551="23"),"16212223",IF(OR(C3551="15",C3551="17",C3551="24",C3551="25"),"15172425",C3551))),IF(V3551="CEBAS","UNICO",IF(VALUE(C3551)&lt;=11,"AMBA","INTERIOR")))))</f>
        <v/>
      </c>
      <c r="X3551" s="20" t="str">
        <f>+IF(V3551="","-",CONCATENATE(V3551,"_",W3551))</f>
        <v>-</v>
      </c>
      <c r="Y3551" s="59">
        <v>0.44664803395668667</v>
      </c>
      <c r="Z3551" t="str">
        <f>+IFERROR(VLOOKUP(H3551,#REF!,2,FALSE),"-")</f>
        <v>-</v>
      </c>
      <c r="AA3551" t="s">
        <v>2393</v>
      </c>
      <c r="AB3551" t="str">
        <f>+IF(W3551="","-",IF(W3551="UNICO","CENSO","MUESTRA"))</f>
        <v>-</v>
      </c>
      <c r="AC3551" t="s">
        <v>2397</v>
      </c>
      <c r="AD3551" t="s">
        <v>134</v>
      </c>
    </row>
    <row r="3552" spans="1:30" x14ac:dyDescent="0.25">
      <c r="A3552" s="5" t="str">
        <f t="shared" si="55"/>
        <v>0035DC0702</v>
      </c>
      <c r="B3552" s="23" t="s">
        <v>2119</v>
      </c>
      <c r="C3552" t="s">
        <v>83</v>
      </c>
      <c r="D3552" t="s">
        <v>244</v>
      </c>
      <c r="E3552" t="s">
        <v>637</v>
      </c>
      <c r="F3552">
        <v>604438</v>
      </c>
      <c r="G3552">
        <v>0</v>
      </c>
      <c r="H3552" t="s">
        <v>639</v>
      </c>
      <c r="I3552" t="s">
        <v>20</v>
      </c>
      <c r="J3552" t="s">
        <v>39</v>
      </c>
      <c r="K3552" t="s">
        <v>21</v>
      </c>
      <c r="M3552" t="s">
        <v>18130</v>
      </c>
      <c r="N3552" t="s">
        <v>22</v>
      </c>
      <c r="O3552" t="s">
        <v>23</v>
      </c>
      <c r="P3552" t="s">
        <v>26</v>
      </c>
      <c r="Q3552" t="s">
        <v>27</v>
      </c>
      <c r="R3552" s="13">
        <v>7</v>
      </c>
      <c r="S3552" s="13">
        <v>1</v>
      </c>
      <c r="T3552" s="21">
        <v>0</v>
      </c>
      <c r="U3552" t="s">
        <v>2113</v>
      </c>
      <c r="W3552" t="str">
        <f>+IF(V3552="","",IF(MID(V3552,1,3)="ECE","UNICO",IF(V3552="FINES",CONCATENATE("R",IF(OR(C3552="16",C3552="21",C3552="22",C3552="23"),"16212223",IF(OR(C3552="15",C3552="17",C3552="24",C3552="25"),"15172425",C3552))),IF(V3552="CEBAS","UNICO",IF(VALUE(C3552)&lt;=11,"AMBA","INTERIOR")))))</f>
        <v/>
      </c>
      <c r="X3552" s="20" t="str">
        <f>+IF(V3552="","-",CONCATENATE(V3552,"_",W3552))</f>
        <v>-</v>
      </c>
      <c r="Y3552" s="59">
        <v>0.44668942045521087</v>
      </c>
      <c r="Z3552" t="str">
        <f>+IFERROR(VLOOKUP(H3552,#REF!,2,FALSE),"-")</f>
        <v>-</v>
      </c>
      <c r="AA3552" t="s">
        <v>2394</v>
      </c>
      <c r="AB3552" t="str">
        <f>+IF(W3552="","-",IF(W3552="UNICO","CENSO","MUESTRA"))</f>
        <v>-</v>
      </c>
      <c r="AC3552" t="s">
        <v>2398</v>
      </c>
      <c r="AD3552" t="s">
        <v>134</v>
      </c>
    </row>
    <row r="3553" spans="1:30" x14ac:dyDescent="0.25">
      <c r="A3553" s="5" t="str">
        <f t="shared" si="55"/>
        <v>0100DC0706</v>
      </c>
      <c r="B3553" s="23" t="s">
        <v>2119</v>
      </c>
      <c r="C3553" t="s">
        <v>1245</v>
      </c>
      <c r="D3553" t="s">
        <v>876</v>
      </c>
      <c r="E3553" t="s">
        <v>1674</v>
      </c>
      <c r="F3553">
        <v>613021</v>
      </c>
      <c r="G3553">
        <v>2</v>
      </c>
      <c r="H3553" t="s">
        <v>1675</v>
      </c>
      <c r="I3553" t="s">
        <v>20</v>
      </c>
      <c r="J3553" t="s">
        <v>39</v>
      </c>
      <c r="K3553" t="s">
        <v>40</v>
      </c>
      <c r="L3553" t="s">
        <v>1676</v>
      </c>
      <c r="M3553" t="s">
        <v>18296</v>
      </c>
      <c r="N3553" t="s">
        <v>22</v>
      </c>
      <c r="O3553" t="s">
        <v>23</v>
      </c>
      <c r="P3553" t="s">
        <v>26</v>
      </c>
      <c r="Q3553" t="s">
        <v>27</v>
      </c>
      <c r="R3553" s="13">
        <v>57</v>
      </c>
      <c r="S3553" s="13">
        <v>4</v>
      </c>
      <c r="T3553" s="21">
        <v>0</v>
      </c>
      <c r="U3553" t="s">
        <v>2113</v>
      </c>
      <c r="W3553" t="str">
        <f>+IF(V3553="","",IF(MID(V3553,1,3)="ECE","UNICO",IF(V3553="FINES",CONCATENATE("R",IF(OR(C3553="16",C3553="21",C3553="22",C3553="23"),"16212223",IF(OR(C3553="15",C3553="17",C3553="24",C3553="25"),"15172425",C3553))),IF(V3553="CEBAS","UNICO",IF(VALUE(C3553)&lt;=11,"AMBA","INTERIOR")))))</f>
        <v/>
      </c>
      <c r="X3553" s="20" t="str">
        <f>+IF(V3553="","-",CONCATENATE(V3553,"_",W3553))</f>
        <v>-</v>
      </c>
      <c r="Y3553" s="59">
        <v>0.44721358931726879</v>
      </c>
      <c r="Z3553" t="str">
        <f>+IFERROR(VLOOKUP(H3553,#REF!,2,FALSE),"-")</f>
        <v>-</v>
      </c>
      <c r="AA3553" t="s">
        <v>2393</v>
      </c>
      <c r="AB3553" t="str">
        <f>+IF(W3553="","-",IF(W3553="UNICO","CENSO","MUESTRA"))</f>
        <v>-</v>
      </c>
      <c r="AC3553" t="s">
        <v>2397</v>
      </c>
      <c r="AD3553" t="s">
        <v>134</v>
      </c>
    </row>
    <row r="3554" spans="1:30" x14ac:dyDescent="0.25">
      <c r="A3554" s="5" t="str">
        <f t="shared" si="55"/>
        <v>0007DC0703</v>
      </c>
      <c r="B3554" s="23" t="s">
        <v>2119</v>
      </c>
      <c r="C3554" t="s">
        <v>157</v>
      </c>
      <c r="D3554" t="s">
        <v>165</v>
      </c>
      <c r="E3554" t="s">
        <v>300</v>
      </c>
      <c r="F3554">
        <v>605510</v>
      </c>
      <c r="G3554">
        <v>3</v>
      </c>
      <c r="H3554" t="s">
        <v>301</v>
      </c>
      <c r="I3554" t="s">
        <v>20</v>
      </c>
      <c r="J3554" t="s">
        <v>39</v>
      </c>
      <c r="K3554" t="s">
        <v>40</v>
      </c>
      <c r="L3554" t="s">
        <v>302</v>
      </c>
      <c r="M3554" t="s">
        <v>18297</v>
      </c>
      <c r="N3554" t="s">
        <v>22</v>
      </c>
      <c r="O3554" t="s">
        <v>23</v>
      </c>
      <c r="P3554" t="s">
        <v>26</v>
      </c>
      <c r="Q3554" t="s">
        <v>27</v>
      </c>
      <c r="R3554" s="13">
        <v>21</v>
      </c>
      <c r="S3554" s="13">
        <v>2</v>
      </c>
      <c r="T3554" s="21">
        <v>0</v>
      </c>
      <c r="U3554" t="s">
        <v>2113</v>
      </c>
      <c r="W3554" t="str">
        <f>+IF(V3554="","",IF(MID(V3554,1,3)="ECE","UNICO",IF(V3554="FINES",CONCATENATE("R",IF(OR(C3554="16",C3554="21",C3554="22",C3554="23"),"16212223",IF(OR(C3554="15",C3554="17",C3554="24",C3554="25"),"15172425",C3554))),IF(V3554="CEBAS","UNICO",IF(VALUE(C3554)&lt;=11,"AMBA","INTERIOR")))))</f>
        <v/>
      </c>
      <c r="X3554" s="20" t="str">
        <f>+IF(V3554="","-",CONCATENATE(V3554,"_",W3554))</f>
        <v>-</v>
      </c>
      <c r="Y3554" s="59">
        <v>0.44845278752155793</v>
      </c>
      <c r="Z3554" t="str">
        <f>+IFERROR(VLOOKUP(H3554,#REF!,2,FALSE),"-")</f>
        <v>-</v>
      </c>
      <c r="AA3554" t="s">
        <v>2394</v>
      </c>
      <c r="AB3554" t="str">
        <f>+IF(W3554="","-",IF(W3554="UNICO","CENSO","MUESTRA"))</f>
        <v>-</v>
      </c>
      <c r="AC3554" t="s">
        <v>2398</v>
      </c>
      <c r="AD3554" t="s">
        <v>134</v>
      </c>
    </row>
    <row r="3555" spans="1:30" x14ac:dyDescent="0.25">
      <c r="A3555" s="5" t="str">
        <f t="shared" si="55"/>
        <v>0097DC0705</v>
      </c>
      <c r="B3555" s="23" t="s">
        <v>2119</v>
      </c>
      <c r="C3555" t="s">
        <v>88</v>
      </c>
      <c r="D3555" t="s">
        <v>1620</v>
      </c>
      <c r="E3555" t="s">
        <v>1621</v>
      </c>
      <c r="F3555">
        <v>604559</v>
      </c>
      <c r="G3555">
        <v>1</v>
      </c>
      <c r="H3555" t="s">
        <v>1622</v>
      </c>
      <c r="I3555" t="s">
        <v>20</v>
      </c>
      <c r="J3555" t="s">
        <v>39</v>
      </c>
      <c r="K3555" t="s">
        <v>40</v>
      </c>
      <c r="L3555" t="s">
        <v>1623</v>
      </c>
      <c r="M3555" t="s">
        <v>18222</v>
      </c>
      <c r="N3555" t="s">
        <v>22</v>
      </c>
      <c r="O3555" t="s">
        <v>23</v>
      </c>
      <c r="P3555" t="s">
        <v>26</v>
      </c>
      <c r="Q3555" t="s">
        <v>27</v>
      </c>
      <c r="R3555" s="13">
        <v>30</v>
      </c>
      <c r="S3555" s="13">
        <v>1</v>
      </c>
      <c r="T3555" s="21">
        <v>0</v>
      </c>
      <c r="U3555" t="s">
        <v>2113</v>
      </c>
      <c r="W3555" t="str">
        <f>+IF(V3555="","",IF(MID(V3555,1,3)="ECE","UNICO",IF(V3555="FINES",CONCATENATE("R",IF(OR(C3555="16",C3555="21",C3555="22",C3555="23"),"16212223",IF(OR(C3555="15",C3555="17",C3555="24",C3555="25"),"15172425",C3555))),IF(V3555="CEBAS","UNICO",IF(VALUE(C3555)&lt;=11,"AMBA","INTERIOR")))))</f>
        <v/>
      </c>
      <c r="X3555" s="20" t="str">
        <f>+IF(V3555="","-",CONCATENATE(V3555,"_",W3555))</f>
        <v>-</v>
      </c>
      <c r="Y3555" s="59">
        <v>0.44854718872479032</v>
      </c>
      <c r="Z3555" t="str">
        <f>+IFERROR(VLOOKUP(H3555,#REF!,2,FALSE),"-")</f>
        <v>-</v>
      </c>
      <c r="AA3555" t="s">
        <v>2394</v>
      </c>
      <c r="AB3555" t="str">
        <f>+IF(W3555="","-",IF(W3555="UNICO","CENSO","MUESTRA"))</f>
        <v>-</v>
      </c>
      <c r="AC3555" t="s">
        <v>2397</v>
      </c>
      <c r="AD3555" t="s">
        <v>134</v>
      </c>
    </row>
    <row r="3556" spans="1:30" x14ac:dyDescent="0.25">
      <c r="A3556" s="5" t="str">
        <f t="shared" si="55"/>
        <v>0032DC0710</v>
      </c>
      <c r="B3556" s="23" t="s">
        <v>2119</v>
      </c>
      <c r="C3556" t="s">
        <v>584</v>
      </c>
      <c r="D3556" t="s">
        <v>582</v>
      </c>
      <c r="E3556" t="s">
        <v>583</v>
      </c>
      <c r="F3556">
        <v>608848</v>
      </c>
      <c r="G3556">
        <v>1</v>
      </c>
      <c r="H3556" t="s">
        <v>587</v>
      </c>
      <c r="I3556" t="s">
        <v>20</v>
      </c>
      <c r="J3556" t="s">
        <v>39</v>
      </c>
      <c r="K3556" t="s">
        <v>40</v>
      </c>
      <c r="L3556" t="s">
        <v>588</v>
      </c>
      <c r="M3556" t="s">
        <v>18157</v>
      </c>
      <c r="N3556" t="s">
        <v>22</v>
      </c>
      <c r="O3556" t="s">
        <v>23</v>
      </c>
      <c r="P3556" t="s">
        <v>26</v>
      </c>
      <c r="Q3556" t="s">
        <v>27</v>
      </c>
      <c r="R3556" s="13">
        <v>38</v>
      </c>
      <c r="S3556" s="13">
        <v>3</v>
      </c>
      <c r="T3556" s="21">
        <v>0</v>
      </c>
      <c r="U3556" t="s">
        <v>2113</v>
      </c>
      <c r="W3556" t="str">
        <f>+IF(V3556="","",IF(MID(V3556,1,3)="ECE","UNICO",IF(V3556="FINES",CONCATENATE("R",IF(OR(C3556="16",C3556="21",C3556="22",C3556="23"),"16212223",IF(OR(C3556="15",C3556="17",C3556="24",C3556="25"),"15172425",C3556))),IF(V3556="CEBAS","UNICO",IF(VALUE(C3556)&lt;=11,"AMBA","INTERIOR")))))</f>
        <v/>
      </c>
      <c r="X3556" s="20" t="str">
        <f>+IF(V3556="","-",CONCATENATE(V3556,"_",W3556))</f>
        <v>-</v>
      </c>
      <c r="Y3556" s="59">
        <v>0.44946641615919158</v>
      </c>
      <c r="Z3556" t="str">
        <f>+IFERROR(VLOOKUP(H3556,#REF!,2,FALSE),"-")</f>
        <v>-</v>
      </c>
      <c r="AA3556" t="s">
        <v>2393</v>
      </c>
      <c r="AB3556" t="str">
        <f>+IF(W3556="","-",IF(W3556="UNICO","CENSO","MUESTRA"))</f>
        <v>-</v>
      </c>
      <c r="AC3556" t="s">
        <v>2398</v>
      </c>
      <c r="AD3556" t="s">
        <v>134</v>
      </c>
    </row>
    <row r="3557" spans="1:30" x14ac:dyDescent="0.25">
      <c r="A3557" s="5" t="str">
        <f t="shared" si="55"/>
        <v>0001DC0742</v>
      </c>
      <c r="B3557" s="23" t="s">
        <v>2119</v>
      </c>
      <c r="C3557" t="s">
        <v>19</v>
      </c>
      <c r="D3557" t="s">
        <v>17</v>
      </c>
      <c r="E3557" t="s">
        <v>18</v>
      </c>
      <c r="F3557">
        <v>608979</v>
      </c>
      <c r="G3557">
        <v>3</v>
      </c>
      <c r="H3557" t="s">
        <v>69</v>
      </c>
      <c r="I3557" t="s">
        <v>20</v>
      </c>
      <c r="J3557" t="s">
        <v>39</v>
      </c>
      <c r="K3557" t="s">
        <v>40</v>
      </c>
      <c r="L3557" t="s">
        <v>41</v>
      </c>
      <c r="M3557" t="s">
        <v>18298</v>
      </c>
      <c r="N3557" t="s">
        <v>22</v>
      </c>
      <c r="O3557" t="s">
        <v>23</v>
      </c>
      <c r="P3557" t="s">
        <v>26</v>
      </c>
      <c r="Q3557" t="s">
        <v>27</v>
      </c>
      <c r="R3557" s="13">
        <v>31</v>
      </c>
      <c r="S3557" s="13">
        <v>3</v>
      </c>
      <c r="T3557" s="21">
        <v>0</v>
      </c>
      <c r="U3557" t="s">
        <v>2113</v>
      </c>
      <c r="W3557" t="str">
        <f>+IF(V3557="","",IF(MID(V3557,1,3)="ECE","UNICO",IF(V3557="FINES",CONCATENATE("R",IF(OR(C3557="16",C3557="21",C3557="22",C3557="23"),"16212223",IF(OR(C3557="15",C3557="17",C3557="24",C3557="25"),"15172425",C3557))),IF(V3557="CEBAS","UNICO",IF(VALUE(C3557)&lt;=11,"AMBA","INTERIOR")))))</f>
        <v/>
      </c>
      <c r="X3557" s="20" t="str">
        <f>+IF(V3557="","-",CONCATENATE(V3557,"_",W3557))</f>
        <v>-</v>
      </c>
      <c r="Y3557" s="59">
        <v>0.45016366565549698</v>
      </c>
      <c r="Z3557" t="str">
        <f>+IFERROR(VLOOKUP(H3557,#REF!,2,FALSE),"-")</f>
        <v>-</v>
      </c>
      <c r="AA3557" t="s">
        <v>2393</v>
      </c>
      <c r="AB3557" t="str">
        <f>+IF(W3557="","-",IF(W3557="UNICO","CENSO","MUESTRA"))</f>
        <v>-</v>
      </c>
      <c r="AC3557" t="s">
        <v>2397</v>
      </c>
      <c r="AD3557" t="s">
        <v>134</v>
      </c>
    </row>
    <row r="3558" spans="1:30" x14ac:dyDescent="0.25">
      <c r="A3558" s="5" t="str">
        <f t="shared" si="55"/>
        <v>0005DC0717</v>
      </c>
      <c r="B3558" s="23" t="s">
        <v>2119</v>
      </c>
      <c r="C3558" t="s">
        <v>246</v>
      </c>
      <c r="D3558" t="s">
        <v>243</v>
      </c>
      <c r="E3558" t="s">
        <v>245</v>
      </c>
      <c r="F3558">
        <v>604305</v>
      </c>
      <c r="G3558">
        <v>1</v>
      </c>
      <c r="H3558" t="s">
        <v>260</v>
      </c>
      <c r="I3558" t="s">
        <v>20</v>
      </c>
      <c r="J3558" t="s">
        <v>39</v>
      </c>
      <c r="K3558" t="s">
        <v>40</v>
      </c>
      <c r="L3558" t="s">
        <v>248</v>
      </c>
      <c r="M3558" t="s">
        <v>18299</v>
      </c>
      <c r="N3558" t="s">
        <v>22</v>
      </c>
      <c r="O3558" t="s">
        <v>23</v>
      </c>
      <c r="P3558" t="s">
        <v>26</v>
      </c>
      <c r="Q3558" t="s">
        <v>27</v>
      </c>
      <c r="R3558" s="13">
        <v>31</v>
      </c>
      <c r="S3558" s="13">
        <v>3</v>
      </c>
      <c r="T3558" s="21">
        <v>0</v>
      </c>
      <c r="U3558" t="s">
        <v>2113</v>
      </c>
      <c r="W3558" t="str">
        <f>+IF(V3558="","",IF(MID(V3558,1,3)="ECE","UNICO",IF(V3558="FINES",CONCATENATE("R",IF(OR(C3558="16",C3558="21",C3558="22",C3558="23"),"16212223",IF(OR(C3558="15",C3558="17",C3558="24",C3558="25"),"15172425",C3558))),IF(V3558="CEBAS","UNICO",IF(VALUE(C3558)&lt;=11,"AMBA","INTERIOR")))))</f>
        <v/>
      </c>
      <c r="X3558" s="20" t="str">
        <f>+IF(V3558="","-",CONCATENATE(V3558,"_",W3558))</f>
        <v>-</v>
      </c>
      <c r="Y3558" s="59">
        <v>0.45159141222635912</v>
      </c>
      <c r="Z3558" t="str">
        <f>+IFERROR(VLOOKUP(H3558,#REF!,2,FALSE),"-")</f>
        <v>-</v>
      </c>
      <c r="AA3558" t="s">
        <v>2393</v>
      </c>
      <c r="AB3558" t="str">
        <f>+IF(W3558="","-",IF(W3558="UNICO","CENSO","MUESTRA"))</f>
        <v>-</v>
      </c>
      <c r="AC3558" t="s">
        <v>2398</v>
      </c>
      <c r="AD3558" t="s">
        <v>134</v>
      </c>
    </row>
    <row r="3559" spans="1:30" x14ac:dyDescent="0.25">
      <c r="A3559" s="5" t="str">
        <f t="shared" si="55"/>
        <v>0004DC0738</v>
      </c>
      <c r="B3559" s="23" t="s">
        <v>2119</v>
      </c>
      <c r="C3559" t="s">
        <v>186</v>
      </c>
      <c r="D3559" t="s">
        <v>183</v>
      </c>
      <c r="E3559" t="s">
        <v>185</v>
      </c>
      <c r="F3559">
        <v>613277</v>
      </c>
      <c r="G3559">
        <v>3</v>
      </c>
      <c r="H3559" t="s">
        <v>220</v>
      </c>
      <c r="I3559" t="s">
        <v>20</v>
      </c>
      <c r="J3559" t="s">
        <v>39</v>
      </c>
      <c r="K3559" t="s">
        <v>40</v>
      </c>
      <c r="L3559" t="s">
        <v>211</v>
      </c>
      <c r="M3559" t="s">
        <v>18300</v>
      </c>
      <c r="N3559" t="s">
        <v>22</v>
      </c>
      <c r="O3559" t="s">
        <v>23</v>
      </c>
      <c r="P3559" t="s">
        <v>26</v>
      </c>
      <c r="Q3559" t="s">
        <v>27</v>
      </c>
      <c r="R3559" s="13">
        <v>32</v>
      </c>
      <c r="S3559" s="13">
        <v>2</v>
      </c>
      <c r="T3559" s="21">
        <v>0</v>
      </c>
      <c r="U3559" t="s">
        <v>2113</v>
      </c>
      <c r="W3559" t="str">
        <f>+IF(V3559="","",IF(MID(V3559,1,3)="ECE","UNICO",IF(V3559="FINES",CONCATENATE("R",IF(OR(C3559="16",C3559="21",C3559="22",C3559="23"),"16212223",IF(OR(C3559="15",C3559="17",C3559="24",C3559="25"),"15172425",C3559))),IF(V3559="CEBAS","UNICO",IF(VALUE(C3559)&lt;=11,"AMBA","INTERIOR")))))</f>
        <v/>
      </c>
      <c r="X3559" s="20" t="str">
        <f>+IF(V3559="","-",CONCATENATE(V3559,"_",W3559))</f>
        <v>-</v>
      </c>
      <c r="Y3559" s="59">
        <v>0.45275986111826372</v>
      </c>
      <c r="Z3559" t="str">
        <f>+IFERROR(VLOOKUP(H3559,#REF!,2,FALSE),"-")</f>
        <v>-</v>
      </c>
      <c r="AA3559" t="s">
        <v>2393</v>
      </c>
      <c r="AB3559" t="str">
        <f>+IF(W3559="","-",IF(W3559="UNICO","CENSO","MUESTRA"))</f>
        <v>-</v>
      </c>
      <c r="AC3559" t="s">
        <v>2398</v>
      </c>
      <c r="AD3559" t="s">
        <v>134</v>
      </c>
    </row>
    <row r="3560" spans="1:30" x14ac:dyDescent="0.25">
      <c r="A3560" s="5" t="str">
        <f t="shared" si="55"/>
        <v>0011DC0703</v>
      </c>
      <c r="B3560" s="23" t="s">
        <v>2119</v>
      </c>
      <c r="C3560" t="s">
        <v>88</v>
      </c>
      <c r="D3560" t="s">
        <v>84</v>
      </c>
      <c r="E3560" t="s">
        <v>388</v>
      </c>
      <c r="F3560">
        <v>613508</v>
      </c>
      <c r="G3560">
        <v>2</v>
      </c>
      <c r="H3560" t="s">
        <v>391</v>
      </c>
      <c r="I3560" t="s">
        <v>20</v>
      </c>
      <c r="J3560" t="s">
        <v>39</v>
      </c>
      <c r="K3560" t="s">
        <v>40</v>
      </c>
      <c r="L3560" t="s">
        <v>390</v>
      </c>
      <c r="M3560" t="s">
        <v>18301</v>
      </c>
      <c r="N3560" t="s">
        <v>22</v>
      </c>
      <c r="O3560" t="s">
        <v>23</v>
      </c>
      <c r="P3560" t="s">
        <v>26</v>
      </c>
      <c r="Q3560" t="s">
        <v>27</v>
      </c>
      <c r="R3560" s="13">
        <v>15</v>
      </c>
      <c r="S3560" s="13">
        <v>1</v>
      </c>
      <c r="T3560" s="21">
        <v>0</v>
      </c>
      <c r="U3560" t="s">
        <v>2113</v>
      </c>
      <c r="W3560" t="str">
        <f>+IF(V3560="","",IF(MID(V3560,1,3)="ECE","UNICO",IF(V3560="FINES",CONCATENATE("R",IF(OR(C3560="16",C3560="21",C3560="22",C3560="23"),"16212223",IF(OR(C3560="15",C3560="17",C3560="24",C3560="25"),"15172425",C3560))),IF(V3560="CEBAS","UNICO",IF(VALUE(C3560)&lt;=11,"AMBA","INTERIOR")))))</f>
        <v/>
      </c>
      <c r="X3560" s="20" t="str">
        <f>+IF(V3560="","-",CONCATENATE(V3560,"_",W3560))</f>
        <v>-</v>
      </c>
      <c r="Y3560" s="59">
        <v>0.45395543268232641</v>
      </c>
      <c r="Z3560" t="str">
        <f>+IFERROR(VLOOKUP(H3560,#REF!,2,FALSE),"-")</f>
        <v>-</v>
      </c>
      <c r="AA3560" t="s">
        <v>2394</v>
      </c>
      <c r="AB3560" t="str">
        <f>+IF(W3560="","-",IF(W3560="UNICO","CENSO","MUESTRA"))</f>
        <v>-</v>
      </c>
      <c r="AC3560" t="s">
        <v>2398</v>
      </c>
      <c r="AD3560" t="s">
        <v>134</v>
      </c>
    </row>
    <row r="3561" spans="1:30" x14ac:dyDescent="0.25">
      <c r="A3561" s="5" t="str">
        <f t="shared" si="55"/>
        <v>0031DC0703</v>
      </c>
      <c r="B3561" s="23" t="s">
        <v>2119</v>
      </c>
      <c r="C3561" t="s">
        <v>158</v>
      </c>
      <c r="D3561" t="s">
        <v>576</v>
      </c>
      <c r="E3561" t="s">
        <v>577</v>
      </c>
      <c r="F3561">
        <v>614351</v>
      </c>
      <c r="G3561">
        <v>0</v>
      </c>
      <c r="H3561" t="s">
        <v>579</v>
      </c>
      <c r="I3561" t="s">
        <v>20</v>
      </c>
      <c r="J3561" t="s">
        <v>39</v>
      </c>
      <c r="K3561" t="s">
        <v>21</v>
      </c>
      <c r="M3561" t="s">
        <v>18181</v>
      </c>
      <c r="N3561" t="s">
        <v>136</v>
      </c>
      <c r="O3561" t="s">
        <v>23</v>
      </c>
      <c r="P3561" t="s">
        <v>26</v>
      </c>
      <c r="Q3561" t="s">
        <v>27</v>
      </c>
      <c r="R3561" s="13">
        <v>35</v>
      </c>
      <c r="S3561" s="13">
        <v>5</v>
      </c>
      <c r="T3561" s="21">
        <v>0</v>
      </c>
      <c r="U3561" t="s">
        <v>2113</v>
      </c>
      <c r="W3561" t="str">
        <f>+IF(V3561="","",IF(MID(V3561,1,3)="ECE","UNICO",IF(V3561="FINES",CONCATENATE("R",IF(OR(C3561="16",C3561="21",C3561="22",C3561="23"),"16212223",IF(OR(C3561="15",C3561="17",C3561="24",C3561="25"),"15172425",C3561))),IF(V3561="CEBAS","UNICO",IF(VALUE(C3561)&lt;=11,"AMBA","INTERIOR")))))</f>
        <v/>
      </c>
      <c r="X3561" s="20" t="str">
        <f>+IF(V3561="","-",CONCATENATE(V3561,"_",W3561))</f>
        <v>-</v>
      </c>
      <c r="Y3561" s="59">
        <v>0.45416670044263202</v>
      </c>
      <c r="Z3561" t="str">
        <f>+IFERROR(VLOOKUP(H3561,#REF!,2,FALSE),"-")</f>
        <v>-</v>
      </c>
      <c r="AA3561" t="s">
        <v>2393</v>
      </c>
      <c r="AB3561" t="str">
        <f>+IF(W3561="","-",IF(W3561="UNICO","CENSO","MUESTRA"))</f>
        <v>-</v>
      </c>
      <c r="AC3561" t="s">
        <v>2397</v>
      </c>
      <c r="AD3561" t="s">
        <v>134</v>
      </c>
    </row>
    <row r="3562" spans="1:30" x14ac:dyDescent="0.25">
      <c r="A3562" s="5" t="str">
        <f t="shared" si="55"/>
        <v>0039DC0701</v>
      </c>
      <c r="B3562" s="23" t="s">
        <v>2119</v>
      </c>
      <c r="C3562" t="s">
        <v>280</v>
      </c>
      <c r="D3562" t="s">
        <v>657</v>
      </c>
      <c r="E3562" t="s">
        <v>658</v>
      </c>
      <c r="F3562">
        <v>608720</v>
      </c>
      <c r="G3562">
        <v>0</v>
      </c>
      <c r="H3562" t="s">
        <v>659</v>
      </c>
      <c r="I3562" t="s">
        <v>20</v>
      </c>
      <c r="J3562" t="s">
        <v>39</v>
      </c>
      <c r="K3562" t="s">
        <v>21</v>
      </c>
      <c r="M3562" t="s">
        <v>18146</v>
      </c>
      <c r="N3562" t="s">
        <v>136</v>
      </c>
      <c r="O3562" t="s">
        <v>23</v>
      </c>
      <c r="P3562" t="s">
        <v>26</v>
      </c>
      <c r="Q3562" t="s">
        <v>27</v>
      </c>
      <c r="R3562" s="13">
        <v>10</v>
      </c>
      <c r="S3562" s="13">
        <v>2</v>
      </c>
      <c r="T3562" s="21">
        <v>0</v>
      </c>
      <c r="U3562" t="s">
        <v>2113</v>
      </c>
      <c r="W3562" t="str">
        <f>+IF(V3562="","",IF(MID(V3562,1,3)="ECE","UNICO",IF(V3562="FINES",CONCATENATE("R",IF(OR(C3562="16",C3562="21",C3562="22",C3562="23"),"16212223",IF(OR(C3562="15",C3562="17",C3562="24",C3562="25"),"15172425",C3562))),IF(V3562="CEBAS","UNICO",IF(VALUE(C3562)&lt;=11,"AMBA","INTERIOR")))))</f>
        <v/>
      </c>
      <c r="X3562" s="20" t="str">
        <f>+IF(V3562="","-",CONCATENATE(V3562,"_",W3562))</f>
        <v>-</v>
      </c>
      <c r="Y3562" s="59">
        <v>0.45449520150820422</v>
      </c>
      <c r="Z3562" t="str">
        <f>+IFERROR(VLOOKUP(H3562,#REF!,2,FALSE),"-")</f>
        <v>-</v>
      </c>
      <c r="AA3562" t="s">
        <v>2394</v>
      </c>
      <c r="AB3562" t="str">
        <f>+IF(W3562="","-",IF(W3562="UNICO","CENSO","MUESTRA"))</f>
        <v>-</v>
      </c>
      <c r="AC3562" t="s">
        <v>2398</v>
      </c>
      <c r="AD3562" t="s">
        <v>134</v>
      </c>
    </row>
    <row r="3563" spans="1:30" x14ac:dyDescent="0.25">
      <c r="A3563" s="5" t="str">
        <f t="shared" si="55"/>
        <v>0098DC0702</v>
      </c>
      <c r="B3563" s="23" t="s">
        <v>2119</v>
      </c>
      <c r="C3563" t="s">
        <v>88</v>
      </c>
      <c r="D3563" t="s">
        <v>1652</v>
      </c>
      <c r="E3563" t="s">
        <v>1653</v>
      </c>
      <c r="F3563">
        <v>613674</v>
      </c>
      <c r="G3563">
        <v>0</v>
      </c>
      <c r="H3563" t="s">
        <v>1654</v>
      </c>
      <c r="I3563" t="s">
        <v>20</v>
      </c>
      <c r="J3563" t="s">
        <v>39</v>
      </c>
      <c r="K3563" t="s">
        <v>21</v>
      </c>
      <c r="M3563" t="s">
        <v>18130</v>
      </c>
      <c r="N3563" t="s">
        <v>22</v>
      </c>
      <c r="O3563" t="s">
        <v>23</v>
      </c>
      <c r="P3563" t="s">
        <v>26</v>
      </c>
      <c r="Q3563" t="s">
        <v>27</v>
      </c>
      <c r="R3563" s="13">
        <v>21</v>
      </c>
      <c r="S3563" s="13">
        <v>2</v>
      </c>
      <c r="T3563" s="21">
        <v>0</v>
      </c>
      <c r="U3563" t="s">
        <v>2113</v>
      </c>
      <c r="W3563" t="str">
        <f>+IF(V3563="","",IF(MID(V3563,1,3)="ECE","UNICO",IF(V3563="FINES",CONCATENATE("R",IF(OR(C3563="16",C3563="21",C3563="22",C3563="23"),"16212223",IF(OR(C3563="15",C3563="17",C3563="24",C3563="25"),"15172425",C3563))),IF(V3563="CEBAS","UNICO",IF(VALUE(C3563)&lt;=11,"AMBA","INTERIOR")))))</f>
        <v/>
      </c>
      <c r="X3563" s="20" t="str">
        <f>+IF(V3563="","-",CONCATENATE(V3563,"_",W3563))</f>
        <v>-</v>
      </c>
      <c r="Y3563" s="59">
        <v>0.45705200907062082</v>
      </c>
      <c r="Z3563" t="str">
        <f>+IFERROR(VLOOKUP(H3563,#REF!,2,FALSE),"-")</f>
        <v>-</v>
      </c>
      <c r="AA3563" t="s">
        <v>2394</v>
      </c>
      <c r="AB3563" t="str">
        <f>+IF(W3563="","-",IF(W3563="UNICO","CENSO","MUESTRA"))</f>
        <v>-</v>
      </c>
      <c r="AC3563" t="s">
        <v>2397</v>
      </c>
      <c r="AD3563" t="s">
        <v>134</v>
      </c>
    </row>
    <row r="3564" spans="1:30" x14ac:dyDescent="0.25">
      <c r="A3564" s="5" t="str">
        <f t="shared" si="55"/>
        <v>0017DC0704</v>
      </c>
      <c r="B3564" s="23" t="s">
        <v>2119</v>
      </c>
      <c r="C3564" t="s">
        <v>141</v>
      </c>
      <c r="D3564" t="s">
        <v>459</v>
      </c>
      <c r="E3564" t="s">
        <v>460</v>
      </c>
      <c r="F3564">
        <v>604802</v>
      </c>
      <c r="G3564">
        <v>1</v>
      </c>
      <c r="H3564" t="s">
        <v>464</v>
      </c>
      <c r="I3564" t="s">
        <v>20</v>
      </c>
      <c r="J3564" t="s">
        <v>39</v>
      </c>
      <c r="K3564" t="s">
        <v>40</v>
      </c>
      <c r="L3564" t="s">
        <v>462</v>
      </c>
      <c r="M3564" t="s">
        <v>18109</v>
      </c>
      <c r="N3564" t="s">
        <v>22</v>
      </c>
      <c r="O3564" t="s">
        <v>23</v>
      </c>
      <c r="P3564" t="s">
        <v>26</v>
      </c>
      <c r="Q3564" t="s">
        <v>27</v>
      </c>
      <c r="R3564" s="13">
        <v>12</v>
      </c>
      <c r="S3564" s="13">
        <v>1</v>
      </c>
      <c r="T3564" s="21">
        <v>0</v>
      </c>
      <c r="U3564" t="s">
        <v>2113</v>
      </c>
      <c r="W3564" t="str">
        <f>+IF(V3564="","",IF(MID(V3564,1,3)="ECE","UNICO",IF(V3564="FINES",CONCATENATE("R",IF(OR(C3564="16",C3564="21",C3564="22",C3564="23"),"16212223",IF(OR(C3564="15",C3564="17",C3564="24",C3564="25"),"15172425",C3564))),IF(V3564="CEBAS","UNICO",IF(VALUE(C3564)&lt;=11,"AMBA","INTERIOR")))))</f>
        <v/>
      </c>
      <c r="X3564" s="20" t="str">
        <f>+IF(V3564="","-",CONCATENATE(V3564,"_",W3564))</f>
        <v>-</v>
      </c>
      <c r="Y3564" s="59">
        <v>0.45754110399219727</v>
      </c>
      <c r="Z3564" t="str">
        <f>+IFERROR(VLOOKUP(H3564,#REF!,2,FALSE),"-")</f>
        <v>-</v>
      </c>
      <c r="AA3564" t="s">
        <v>2394</v>
      </c>
      <c r="AB3564" t="str">
        <f>+IF(W3564="","-",IF(W3564="UNICO","CENSO","MUESTRA"))</f>
        <v>-</v>
      </c>
      <c r="AC3564" t="s">
        <v>2398</v>
      </c>
      <c r="AD3564" t="s">
        <v>134</v>
      </c>
    </row>
    <row r="3565" spans="1:30" x14ac:dyDescent="0.25">
      <c r="A3565" s="5" t="str">
        <f t="shared" si="55"/>
        <v>0123DC0704</v>
      </c>
      <c r="B3565" s="23" t="s">
        <v>2119</v>
      </c>
      <c r="C3565" t="s">
        <v>280</v>
      </c>
      <c r="D3565" t="s">
        <v>395</v>
      </c>
      <c r="E3565" t="s">
        <v>1951</v>
      </c>
      <c r="F3565">
        <v>607890</v>
      </c>
      <c r="G3565">
        <v>1</v>
      </c>
      <c r="H3565" t="s">
        <v>1953</v>
      </c>
      <c r="I3565" t="s">
        <v>20</v>
      </c>
      <c r="J3565" t="s">
        <v>39</v>
      </c>
      <c r="K3565" t="s">
        <v>40</v>
      </c>
      <c r="L3565" t="s">
        <v>1954</v>
      </c>
      <c r="M3565" t="s">
        <v>18302</v>
      </c>
      <c r="N3565" t="s">
        <v>22</v>
      </c>
      <c r="O3565" t="s">
        <v>23</v>
      </c>
      <c r="P3565" t="s">
        <v>26</v>
      </c>
      <c r="Q3565" t="s">
        <v>27</v>
      </c>
      <c r="R3565" s="13">
        <v>39</v>
      </c>
      <c r="S3565" s="13">
        <v>3</v>
      </c>
      <c r="T3565" s="21">
        <v>0</v>
      </c>
      <c r="U3565" t="s">
        <v>2113</v>
      </c>
      <c r="W3565" t="str">
        <f>+IF(V3565="","",IF(MID(V3565,1,3)="ECE","UNICO",IF(V3565="FINES",CONCATENATE("R",IF(OR(C3565="16",C3565="21",C3565="22",C3565="23"),"16212223",IF(OR(C3565="15",C3565="17",C3565="24",C3565="25"),"15172425",C3565))),IF(V3565="CEBAS","UNICO",IF(VALUE(C3565)&lt;=11,"AMBA","INTERIOR")))))</f>
        <v/>
      </c>
      <c r="X3565" s="20" t="str">
        <f>+IF(V3565="","-",CONCATENATE(V3565,"_",W3565))</f>
        <v>-</v>
      </c>
      <c r="Y3565" s="59">
        <v>0.45810457593516302</v>
      </c>
      <c r="Z3565" t="str">
        <f>+IFERROR(VLOOKUP(H3565,#REF!,2,FALSE),"-")</f>
        <v>-</v>
      </c>
      <c r="AA3565" t="s">
        <v>2394</v>
      </c>
      <c r="AB3565" t="str">
        <f>+IF(W3565="","-",IF(W3565="UNICO","CENSO","MUESTRA"))</f>
        <v>-</v>
      </c>
      <c r="AC3565" t="s">
        <v>2398</v>
      </c>
      <c r="AD3565" t="s">
        <v>134</v>
      </c>
    </row>
    <row r="3566" spans="1:30" x14ac:dyDescent="0.25">
      <c r="A3566" s="5" t="str">
        <f t="shared" si="55"/>
        <v>0059DC0705</v>
      </c>
      <c r="B3566" s="23" t="s">
        <v>2119</v>
      </c>
      <c r="C3566" t="s">
        <v>83</v>
      </c>
      <c r="D3566" t="s">
        <v>935</v>
      </c>
      <c r="E3566" t="s">
        <v>936</v>
      </c>
      <c r="F3566">
        <v>609753</v>
      </c>
      <c r="G3566">
        <v>2</v>
      </c>
      <c r="H3566" t="s">
        <v>940</v>
      </c>
      <c r="I3566" t="s">
        <v>20</v>
      </c>
      <c r="J3566" t="s">
        <v>39</v>
      </c>
      <c r="K3566" t="s">
        <v>40</v>
      </c>
      <c r="L3566" t="s">
        <v>939</v>
      </c>
      <c r="M3566" t="s">
        <v>18176</v>
      </c>
      <c r="N3566" t="s">
        <v>22</v>
      </c>
      <c r="O3566" t="s">
        <v>23</v>
      </c>
      <c r="P3566" t="s">
        <v>26</v>
      </c>
      <c r="Q3566" t="s">
        <v>27</v>
      </c>
      <c r="R3566" s="13">
        <v>50</v>
      </c>
      <c r="S3566" s="13">
        <v>3</v>
      </c>
      <c r="T3566" s="21">
        <v>0</v>
      </c>
      <c r="U3566" t="s">
        <v>2113</v>
      </c>
      <c r="W3566" t="str">
        <f>+IF(V3566="","",IF(MID(V3566,1,3)="ECE","UNICO",IF(V3566="FINES",CONCATENATE("R",IF(OR(C3566="16",C3566="21",C3566="22",C3566="23"),"16212223",IF(OR(C3566="15",C3566="17",C3566="24",C3566="25"),"15172425",C3566))),IF(V3566="CEBAS","UNICO",IF(VALUE(C3566)&lt;=11,"AMBA","INTERIOR")))))</f>
        <v/>
      </c>
      <c r="X3566" s="20" t="str">
        <f>+IF(V3566="","-",CONCATENATE(V3566,"_",W3566))</f>
        <v>-</v>
      </c>
      <c r="Y3566" s="59">
        <v>0.45825337893084478</v>
      </c>
      <c r="Z3566" t="str">
        <f>+IFERROR(VLOOKUP(H3566,#REF!,2,FALSE),"-")</f>
        <v>-</v>
      </c>
      <c r="AA3566" t="s">
        <v>2394</v>
      </c>
      <c r="AB3566" t="str">
        <f>+IF(W3566="","-",IF(W3566="UNICO","CENSO","MUESTRA"))</f>
        <v>-</v>
      </c>
      <c r="AC3566" t="s">
        <v>2397</v>
      </c>
      <c r="AD3566" t="s">
        <v>134</v>
      </c>
    </row>
    <row r="3567" spans="1:30" x14ac:dyDescent="0.25">
      <c r="A3567" s="5" t="str">
        <f t="shared" si="55"/>
        <v>0111DC0715</v>
      </c>
      <c r="B3567" s="23" t="s">
        <v>2119</v>
      </c>
      <c r="C3567" t="s">
        <v>246</v>
      </c>
      <c r="D3567" t="s">
        <v>575</v>
      </c>
      <c r="E3567" t="s">
        <v>1794</v>
      </c>
      <c r="F3567">
        <v>608243</v>
      </c>
      <c r="G3567">
        <v>4</v>
      </c>
      <c r="H3567" t="s">
        <v>1802</v>
      </c>
      <c r="I3567" t="s">
        <v>20</v>
      </c>
      <c r="J3567" t="s">
        <v>39</v>
      </c>
      <c r="K3567" t="s">
        <v>40</v>
      </c>
      <c r="L3567" t="s">
        <v>1803</v>
      </c>
      <c r="M3567" t="s">
        <v>18303</v>
      </c>
      <c r="N3567" t="s">
        <v>22</v>
      </c>
      <c r="O3567" t="s">
        <v>23</v>
      </c>
      <c r="P3567" t="s">
        <v>26</v>
      </c>
      <c r="Q3567" t="s">
        <v>27</v>
      </c>
      <c r="R3567" s="13">
        <v>31</v>
      </c>
      <c r="S3567" s="13">
        <v>2</v>
      </c>
      <c r="T3567" s="21">
        <v>0</v>
      </c>
      <c r="U3567" t="s">
        <v>2113</v>
      </c>
      <c r="W3567" t="str">
        <f>+IF(V3567="","",IF(MID(V3567,1,3)="ECE","UNICO",IF(V3567="FINES",CONCATENATE("R",IF(OR(C3567="16",C3567="21",C3567="22",C3567="23"),"16212223",IF(OR(C3567="15",C3567="17",C3567="24",C3567="25"),"15172425",C3567))),IF(V3567="CEBAS","UNICO",IF(VALUE(C3567)&lt;=11,"AMBA","INTERIOR")))))</f>
        <v/>
      </c>
      <c r="X3567" s="20" t="str">
        <f>+IF(V3567="","-",CONCATENATE(V3567,"_",W3567))</f>
        <v>-</v>
      </c>
      <c r="Y3567" s="59">
        <v>0.45982989588299311</v>
      </c>
      <c r="Z3567" t="str">
        <f>+IFERROR(VLOOKUP(H3567,#REF!,2,FALSE),"-")</f>
        <v>-</v>
      </c>
      <c r="AA3567" t="s">
        <v>2393</v>
      </c>
      <c r="AB3567" t="str">
        <f>+IF(W3567="","-",IF(W3567="UNICO","CENSO","MUESTRA"))</f>
        <v>-</v>
      </c>
      <c r="AC3567" t="s">
        <v>2398</v>
      </c>
      <c r="AD3567" t="s">
        <v>134</v>
      </c>
    </row>
    <row r="3568" spans="1:30" x14ac:dyDescent="0.25">
      <c r="A3568" s="5" t="str">
        <f t="shared" si="55"/>
        <v>0053DC0702</v>
      </c>
      <c r="B3568" s="23" t="s">
        <v>2119</v>
      </c>
      <c r="C3568" t="s">
        <v>83</v>
      </c>
      <c r="D3568" t="s">
        <v>856</v>
      </c>
      <c r="E3568" t="s">
        <v>857</v>
      </c>
      <c r="F3568">
        <v>604293</v>
      </c>
      <c r="G3568">
        <v>4</v>
      </c>
      <c r="H3568" t="s">
        <v>858</v>
      </c>
      <c r="I3568" t="s">
        <v>20</v>
      </c>
      <c r="J3568" t="s">
        <v>39</v>
      </c>
      <c r="K3568" t="s">
        <v>40</v>
      </c>
      <c r="L3568" t="s">
        <v>859</v>
      </c>
      <c r="M3568" t="s">
        <v>18304</v>
      </c>
      <c r="N3568" t="s">
        <v>22</v>
      </c>
      <c r="O3568" t="s">
        <v>23</v>
      </c>
      <c r="P3568" t="s">
        <v>26</v>
      </c>
      <c r="Q3568" t="s">
        <v>27</v>
      </c>
      <c r="R3568" s="13">
        <v>6</v>
      </c>
      <c r="S3568" s="13">
        <v>1</v>
      </c>
      <c r="T3568" s="21">
        <v>0</v>
      </c>
      <c r="U3568" t="s">
        <v>2113</v>
      </c>
      <c r="W3568" t="str">
        <f>+IF(V3568="","",IF(MID(V3568,1,3)="ECE","UNICO",IF(V3568="FINES",CONCATENATE("R",IF(OR(C3568="16",C3568="21",C3568="22",C3568="23"),"16212223",IF(OR(C3568="15",C3568="17",C3568="24",C3568="25"),"15172425",C3568))),IF(V3568="CEBAS","UNICO",IF(VALUE(C3568)&lt;=11,"AMBA","INTERIOR")))))</f>
        <v/>
      </c>
      <c r="X3568" s="20" t="str">
        <f>+IF(V3568="","-",CONCATENATE(V3568,"_",W3568))</f>
        <v>-</v>
      </c>
      <c r="Y3568" s="59">
        <v>0.45983711904601049</v>
      </c>
      <c r="Z3568" t="str">
        <f>+IFERROR(VLOOKUP(H3568,#REF!,2,FALSE),"-")</f>
        <v>-</v>
      </c>
      <c r="AA3568" t="s">
        <v>2394</v>
      </c>
      <c r="AB3568" t="str">
        <f>+IF(W3568="","-",IF(W3568="UNICO","CENSO","MUESTRA"))</f>
        <v>-</v>
      </c>
      <c r="AC3568" t="s">
        <v>2397</v>
      </c>
      <c r="AD3568" t="s">
        <v>134</v>
      </c>
    </row>
    <row r="3569" spans="1:30" x14ac:dyDescent="0.25">
      <c r="A3569" s="5" t="str">
        <f t="shared" si="55"/>
        <v>0015DC0706</v>
      </c>
      <c r="B3569" s="23" t="s">
        <v>2119</v>
      </c>
      <c r="C3569" t="s">
        <v>158</v>
      </c>
      <c r="D3569" t="s">
        <v>427</v>
      </c>
      <c r="E3569" t="s">
        <v>428</v>
      </c>
      <c r="F3569">
        <v>605903</v>
      </c>
      <c r="G3569">
        <v>2</v>
      </c>
      <c r="H3569" t="s">
        <v>433</v>
      </c>
      <c r="I3569" t="s">
        <v>20</v>
      </c>
      <c r="J3569" t="s">
        <v>39</v>
      </c>
      <c r="K3569" t="s">
        <v>40</v>
      </c>
      <c r="L3569" t="s">
        <v>432</v>
      </c>
      <c r="M3569" t="s">
        <v>18215</v>
      </c>
      <c r="N3569" t="s">
        <v>22</v>
      </c>
      <c r="O3569" t="s">
        <v>23</v>
      </c>
      <c r="P3569" t="s">
        <v>26</v>
      </c>
      <c r="Q3569" t="s">
        <v>27</v>
      </c>
      <c r="R3569" s="13">
        <v>35</v>
      </c>
      <c r="S3569" s="13">
        <v>3</v>
      </c>
      <c r="T3569" s="21">
        <v>0</v>
      </c>
      <c r="U3569" t="s">
        <v>2113</v>
      </c>
      <c r="W3569" t="str">
        <f>+IF(V3569="","",IF(MID(V3569,1,3)="ECE","UNICO",IF(V3569="FINES",CONCATENATE("R",IF(OR(C3569="16",C3569="21",C3569="22",C3569="23"),"16212223",IF(OR(C3569="15",C3569="17",C3569="24",C3569="25"),"15172425",C3569))),IF(V3569="CEBAS","UNICO",IF(VALUE(C3569)&lt;=11,"AMBA","INTERIOR")))))</f>
        <v/>
      </c>
      <c r="X3569" s="20" t="str">
        <f>+IF(V3569="","-",CONCATENATE(V3569,"_",W3569))</f>
        <v>-</v>
      </c>
      <c r="Y3569" s="59">
        <v>0.46204783806675359</v>
      </c>
      <c r="Z3569" t="str">
        <f>+IFERROR(VLOOKUP(H3569,#REF!,2,FALSE),"-")</f>
        <v>-</v>
      </c>
      <c r="AA3569" t="s">
        <v>2393</v>
      </c>
      <c r="AB3569" t="str">
        <f>+IF(W3569="","-",IF(W3569="UNICO","CENSO","MUESTRA"))</f>
        <v>-</v>
      </c>
      <c r="AC3569" t="s">
        <v>2398</v>
      </c>
      <c r="AD3569" t="s">
        <v>134</v>
      </c>
    </row>
    <row r="3570" spans="1:30" x14ac:dyDescent="0.25">
      <c r="A3570" s="5" t="str">
        <f t="shared" si="55"/>
        <v>0117DC0713</v>
      </c>
      <c r="B3570" s="23" t="s">
        <v>2119</v>
      </c>
      <c r="C3570" t="s">
        <v>140</v>
      </c>
      <c r="D3570" t="s">
        <v>85</v>
      </c>
      <c r="E3570" t="s">
        <v>1888</v>
      </c>
      <c r="F3570">
        <v>606722</v>
      </c>
      <c r="G3570">
        <v>1</v>
      </c>
      <c r="H3570" t="s">
        <v>1898</v>
      </c>
      <c r="I3570" t="s">
        <v>20</v>
      </c>
      <c r="J3570" t="s">
        <v>39</v>
      </c>
      <c r="K3570" t="s">
        <v>40</v>
      </c>
      <c r="L3570" t="s">
        <v>1899</v>
      </c>
      <c r="M3570" t="s">
        <v>18305</v>
      </c>
      <c r="N3570" t="s">
        <v>22</v>
      </c>
      <c r="O3570" t="s">
        <v>23</v>
      </c>
      <c r="P3570" t="s">
        <v>26</v>
      </c>
      <c r="Q3570" t="s">
        <v>27</v>
      </c>
      <c r="R3570" s="13">
        <v>19</v>
      </c>
      <c r="S3570" s="13">
        <v>3</v>
      </c>
      <c r="T3570" s="21">
        <v>0</v>
      </c>
      <c r="U3570" t="s">
        <v>2113</v>
      </c>
      <c r="W3570" t="str">
        <f>+IF(V3570="","",IF(MID(V3570,1,3)="ECE","UNICO",IF(V3570="FINES",CONCATENATE("R",IF(OR(C3570="16",C3570="21",C3570="22",C3570="23"),"16212223",IF(OR(C3570="15",C3570="17",C3570="24",C3570="25"),"15172425",C3570))),IF(V3570="CEBAS","UNICO",IF(VALUE(C3570)&lt;=11,"AMBA","INTERIOR")))))</f>
        <v/>
      </c>
      <c r="X3570" s="20" t="str">
        <f>+IF(V3570="","-",CONCATENATE(V3570,"_",W3570))</f>
        <v>-</v>
      </c>
      <c r="Y3570" s="59">
        <v>0.46287082292531673</v>
      </c>
      <c r="Z3570" t="str">
        <f>+IFERROR(VLOOKUP(H3570,#REF!,2,FALSE),"-")</f>
        <v>-</v>
      </c>
      <c r="AA3570" t="s">
        <v>2393</v>
      </c>
      <c r="AB3570" t="str">
        <f>+IF(W3570="","-",IF(W3570="UNICO","CENSO","MUESTRA"))</f>
        <v>-</v>
      </c>
      <c r="AC3570" t="s">
        <v>2397</v>
      </c>
      <c r="AD3570" t="s">
        <v>134</v>
      </c>
    </row>
    <row r="3571" spans="1:30" x14ac:dyDescent="0.25">
      <c r="A3571" s="5" t="str">
        <f t="shared" si="55"/>
        <v>0093DC0704</v>
      </c>
      <c r="B3571" s="23" t="s">
        <v>2119</v>
      </c>
      <c r="C3571" t="s">
        <v>86</v>
      </c>
      <c r="D3571" t="s">
        <v>1562</v>
      </c>
      <c r="E3571" t="s">
        <v>1563</v>
      </c>
      <c r="F3571">
        <v>604332</v>
      </c>
      <c r="G3571">
        <v>2</v>
      </c>
      <c r="H3571" t="s">
        <v>1566</v>
      </c>
      <c r="I3571" t="s">
        <v>20</v>
      </c>
      <c r="J3571" t="s">
        <v>39</v>
      </c>
      <c r="K3571" t="s">
        <v>40</v>
      </c>
      <c r="L3571" t="s">
        <v>1565</v>
      </c>
      <c r="M3571" t="s">
        <v>18177</v>
      </c>
      <c r="N3571" t="s">
        <v>136</v>
      </c>
      <c r="O3571" t="s">
        <v>23</v>
      </c>
      <c r="P3571" t="s">
        <v>26</v>
      </c>
      <c r="Q3571" t="s">
        <v>27</v>
      </c>
      <c r="R3571" s="13">
        <v>15</v>
      </c>
      <c r="S3571" s="13">
        <v>2</v>
      </c>
      <c r="T3571" s="21">
        <v>0</v>
      </c>
      <c r="U3571" t="s">
        <v>2113</v>
      </c>
      <c r="W3571" t="str">
        <f>+IF(V3571="","",IF(MID(V3571,1,3)="ECE","UNICO",IF(V3571="FINES",CONCATENATE("R",IF(OR(C3571="16",C3571="21",C3571="22",C3571="23"),"16212223",IF(OR(C3571="15",C3571="17",C3571="24",C3571="25"),"15172425",C3571))),IF(V3571="CEBAS","UNICO",IF(VALUE(C3571)&lt;=11,"AMBA","INTERIOR")))))</f>
        <v/>
      </c>
      <c r="X3571" s="20" t="str">
        <f>+IF(V3571="","-",CONCATENATE(V3571,"_",W3571))</f>
        <v>-</v>
      </c>
      <c r="Y3571" s="59">
        <v>0.46505864057689911</v>
      </c>
      <c r="Z3571" t="str">
        <f>+IFERROR(VLOOKUP(H3571,#REF!,2,FALSE),"-")</f>
        <v>-</v>
      </c>
      <c r="AA3571" t="s">
        <v>2394</v>
      </c>
      <c r="AB3571" t="str">
        <f>+IF(W3571="","-",IF(W3571="UNICO","CENSO","MUESTRA"))</f>
        <v>-</v>
      </c>
      <c r="AC3571" t="s">
        <v>2398</v>
      </c>
      <c r="AD3571" t="s">
        <v>134</v>
      </c>
    </row>
    <row r="3572" spans="1:30" x14ac:dyDescent="0.25">
      <c r="A3572" s="5" t="str">
        <f t="shared" si="55"/>
        <v>0133DC0712</v>
      </c>
      <c r="B3572" s="23" t="s">
        <v>2119</v>
      </c>
      <c r="C3572" t="s">
        <v>1302</v>
      </c>
      <c r="D3572" t="s">
        <v>160</v>
      </c>
      <c r="E3572" t="s">
        <v>2049</v>
      </c>
      <c r="F3572">
        <v>613704</v>
      </c>
      <c r="G3572">
        <v>1</v>
      </c>
      <c r="H3572" t="s">
        <v>2060</v>
      </c>
      <c r="I3572" t="s">
        <v>20</v>
      </c>
      <c r="J3572" t="s">
        <v>39</v>
      </c>
      <c r="K3572" t="s">
        <v>40</v>
      </c>
      <c r="L3572" t="s">
        <v>2061</v>
      </c>
      <c r="M3572" t="s">
        <v>18249</v>
      </c>
      <c r="N3572" t="s">
        <v>22</v>
      </c>
      <c r="O3572" t="s">
        <v>23</v>
      </c>
      <c r="P3572" t="s">
        <v>26</v>
      </c>
      <c r="Q3572" t="s">
        <v>27</v>
      </c>
      <c r="R3572" s="13">
        <v>6</v>
      </c>
      <c r="S3572" s="13">
        <v>1</v>
      </c>
      <c r="T3572" s="21">
        <v>0</v>
      </c>
      <c r="U3572" t="s">
        <v>2113</v>
      </c>
      <c r="W3572" t="str">
        <f>+IF(V3572="","",IF(MID(V3572,1,3)="ECE","UNICO",IF(V3572="FINES",CONCATENATE("R",IF(OR(C3572="16",C3572="21",C3572="22",C3572="23"),"16212223",IF(OR(C3572="15",C3572="17",C3572="24",C3572="25"),"15172425",C3572))),IF(V3572="CEBAS","UNICO",IF(VALUE(C3572)&lt;=11,"AMBA","INTERIOR")))))</f>
        <v/>
      </c>
      <c r="X3572" s="20" t="str">
        <f>+IF(V3572="","-",CONCATENATE(V3572,"_",W3572))</f>
        <v>-</v>
      </c>
      <c r="Y3572" s="59">
        <v>0.46559605085187489</v>
      </c>
      <c r="Z3572" t="str">
        <f>+IFERROR(VLOOKUP(H3572,#REF!,2,FALSE),"-")</f>
        <v>-</v>
      </c>
      <c r="AA3572" t="s">
        <v>2393</v>
      </c>
      <c r="AB3572" t="str">
        <f>+IF(W3572="","-",IF(W3572="UNICO","CENSO","MUESTRA"))</f>
        <v>-</v>
      </c>
      <c r="AC3572" t="s">
        <v>2397</v>
      </c>
      <c r="AD3572" t="s">
        <v>134</v>
      </c>
    </row>
    <row r="3573" spans="1:30" x14ac:dyDescent="0.25">
      <c r="A3573" s="5" t="str">
        <f t="shared" si="55"/>
        <v>0005DC0722</v>
      </c>
      <c r="B3573" s="23" t="s">
        <v>2119</v>
      </c>
      <c r="C3573" t="s">
        <v>246</v>
      </c>
      <c r="D3573" t="s">
        <v>243</v>
      </c>
      <c r="E3573" t="s">
        <v>245</v>
      </c>
      <c r="F3573">
        <v>611026</v>
      </c>
      <c r="G3573">
        <v>2</v>
      </c>
      <c r="H3573" t="s">
        <v>265</v>
      </c>
      <c r="I3573" t="s">
        <v>20</v>
      </c>
      <c r="J3573" t="s">
        <v>39</v>
      </c>
      <c r="K3573" t="s">
        <v>40</v>
      </c>
      <c r="L3573" t="s">
        <v>255</v>
      </c>
      <c r="M3573" t="s">
        <v>18306</v>
      </c>
      <c r="N3573" t="s">
        <v>22</v>
      </c>
      <c r="O3573" t="s">
        <v>23</v>
      </c>
      <c r="P3573" t="s">
        <v>26</v>
      </c>
      <c r="Q3573" t="s">
        <v>27</v>
      </c>
      <c r="R3573" s="13">
        <v>10</v>
      </c>
      <c r="S3573" s="13">
        <v>1</v>
      </c>
      <c r="T3573" s="21">
        <v>0</v>
      </c>
      <c r="U3573" t="s">
        <v>2113</v>
      </c>
      <c r="W3573" t="str">
        <f>+IF(V3573="","",IF(MID(V3573,1,3)="ECE","UNICO",IF(V3573="FINES",CONCATENATE("R",IF(OR(C3573="16",C3573="21",C3573="22",C3573="23"),"16212223",IF(OR(C3573="15",C3573="17",C3573="24",C3573="25"),"15172425",C3573))),IF(V3573="CEBAS","UNICO",IF(VALUE(C3573)&lt;=11,"AMBA","INTERIOR")))))</f>
        <v/>
      </c>
      <c r="X3573" s="20" t="str">
        <f>+IF(V3573="","-",CONCATENATE(V3573,"_",W3573))</f>
        <v>-</v>
      </c>
      <c r="Y3573" s="59">
        <v>0.46659489338462418</v>
      </c>
      <c r="Z3573" t="str">
        <f>+IFERROR(VLOOKUP(H3573,#REF!,2,FALSE),"-")</f>
        <v>-</v>
      </c>
      <c r="AA3573" t="s">
        <v>2393</v>
      </c>
      <c r="AB3573" t="str">
        <f>+IF(W3573="","-",IF(W3573="UNICO","CENSO","MUESTRA"))</f>
        <v>-</v>
      </c>
      <c r="AC3573" t="s">
        <v>2397</v>
      </c>
      <c r="AD3573" t="s">
        <v>134</v>
      </c>
    </row>
    <row r="3574" spans="1:30" x14ac:dyDescent="0.25">
      <c r="A3574" s="5" t="str">
        <f t="shared" si="55"/>
        <v>0069DC0725</v>
      </c>
      <c r="B3574" s="23" t="s">
        <v>2119</v>
      </c>
      <c r="C3574" t="s">
        <v>1079</v>
      </c>
      <c r="D3574" t="s">
        <v>1077</v>
      </c>
      <c r="E3574" t="s">
        <v>1078</v>
      </c>
      <c r="F3574">
        <v>614667</v>
      </c>
      <c r="G3574">
        <v>0</v>
      </c>
      <c r="H3574" t="s">
        <v>1111</v>
      </c>
      <c r="I3574" t="s">
        <v>20</v>
      </c>
      <c r="J3574" t="s">
        <v>39</v>
      </c>
      <c r="K3574" t="s">
        <v>21</v>
      </c>
      <c r="M3574" t="s">
        <v>18307</v>
      </c>
      <c r="N3574" t="s">
        <v>22</v>
      </c>
      <c r="O3574" t="s">
        <v>82</v>
      </c>
      <c r="P3574" t="s">
        <v>26</v>
      </c>
      <c r="Q3574" t="s">
        <v>27</v>
      </c>
      <c r="R3574" s="13">
        <v>31</v>
      </c>
      <c r="S3574" s="13">
        <v>3</v>
      </c>
      <c r="T3574" s="21">
        <v>0</v>
      </c>
      <c r="U3574" t="s">
        <v>2113</v>
      </c>
      <c r="W3574" t="str">
        <f>+IF(V3574="","",IF(MID(V3574,1,3)="ECE","UNICO",IF(V3574="FINES",CONCATENATE("R",IF(OR(C3574="16",C3574="21",C3574="22",C3574="23"),"16212223",IF(OR(C3574="15",C3574="17",C3574="24",C3574="25"),"15172425",C3574))),IF(V3574="CEBAS","UNICO",IF(VALUE(C3574)&lt;=11,"AMBA","INTERIOR")))))</f>
        <v/>
      </c>
      <c r="X3574" s="20" t="str">
        <f>+IF(V3574="","-",CONCATENATE(V3574,"_",W3574))</f>
        <v>-</v>
      </c>
      <c r="Y3574" s="59">
        <v>0.46680710582356699</v>
      </c>
      <c r="Z3574" t="str">
        <f>+IFERROR(VLOOKUP(H3574,#REF!,2,FALSE),"-")</f>
        <v>-</v>
      </c>
      <c r="AA3574" t="s">
        <v>2393</v>
      </c>
      <c r="AB3574" t="str">
        <f>+IF(W3574="","-",IF(W3574="UNICO","CENSO","MUESTRA"))</f>
        <v>-</v>
      </c>
      <c r="AC3574" t="s">
        <v>2397</v>
      </c>
      <c r="AD3574" t="s">
        <v>134</v>
      </c>
    </row>
    <row r="3575" spans="1:30" x14ac:dyDescent="0.25">
      <c r="A3575" s="5" t="str">
        <f t="shared" si="55"/>
        <v>0135DC0705</v>
      </c>
      <c r="B3575" s="23" t="s">
        <v>2119</v>
      </c>
      <c r="C3575" t="s">
        <v>140</v>
      </c>
      <c r="D3575" t="s">
        <v>155</v>
      </c>
      <c r="E3575" t="s">
        <v>2074</v>
      </c>
      <c r="F3575">
        <v>600119</v>
      </c>
      <c r="G3575">
        <v>1</v>
      </c>
      <c r="H3575" t="s">
        <v>2077</v>
      </c>
      <c r="I3575" t="s">
        <v>20</v>
      </c>
      <c r="J3575" t="s">
        <v>39</v>
      </c>
      <c r="K3575" t="s">
        <v>40</v>
      </c>
      <c r="L3575" t="s">
        <v>2078</v>
      </c>
      <c r="M3575" t="s">
        <v>18308</v>
      </c>
      <c r="N3575" t="s">
        <v>22</v>
      </c>
      <c r="O3575" t="s">
        <v>23</v>
      </c>
      <c r="P3575" t="s">
        <v>26</v>
      </c>
      <c r="Q3575" t="s">
        <v>27</v>
      </c>
      <c r="R3575" s="13">
        <v>15</v>
      </c>
      <c r="S3575" s="13">
        <v>1</v>
      </c>
      <c r="T3575" s="21">
        <v>0</v>
      </c>
      <c r="U3575" t="s">
        <v>2113</v>
      </c>
      <c r="W3575" t="str">
        <f>+IF(V3575="","",IF(MID(V3575,1,3)="ECE","UNICO",IF(V3575="FINES",CONCATENATE("R",IF(OR(C3575="16",C3575="21",C3575="22",C3575="23"),"16212223",IF(OR(C3575="15",C3575="17",C3575="24",C3575="25"),"15172425",C3575))),IF(V3575="CEBAS","UNICO",IF(VALUE(C3575)&lt;=11,"AMBA","INTERIOR")))))</f>
        <v/>
      </c>
      <c r="X3575" s="20" t="str">
        <f>+IF(V3575="","-",CONCATENATE(V3575,"_",W3575))</f>
        <v>-</v>
      </c>
      <c r="Y3575" s="59">
        <v>0.46688167201845271</v>
      </c>
      <c r="Z3575" t="str">
        <f>+IFERROR(VLOOKUP(H3575,#REF!,2,FALSE),"-")</f>
        <v>-</v>
      </c>
      <c r="AA3575" t="s">
        <v>2393</v>
      </c>
      <c r="AB3575" t="str">
        <f>+IF(W3575="","-",IF(W3575="UNICO","CENSO","MUESTRA"))</f>
        <v>-</v>
      </c>
      <c r="AC3575" t="s">
        <v>2398</v>
      </c>
      <c r="AD3575" t="s">
        <v>134</v>
      </c>
    </row>
    <row r="3576" spans="1:30" x14ac:dyDescent="0.25">
      <c r="A3576" s="5" t="str">
        <f t="shared" si="55"/>
        <v>0126DC0701</v>
      </c>
      <c r="B3576" s="23" t="s">
        <v>2119</v>
      </c>
      <c r="C3576" t="s">
        <v>139</v>
      </c>
      <c r="D3576" t="s">
        <v>358</v>
      </c>
      <c r="E3576" t="s">
        <v>1974</v>
      </c>
      <c r="F3576">
        <v>606404</v>
      </c>
      <c r="G3576">
        <v>0</v>
      </c>
      <c r="H3576" t="s">
        <v>1975</v>
      </c>
      <c r="I3576" t="s">
        <v>20</v>
      </c>
      <c r="J3576" t="s">
        <v>39</v>
      </c>
      <c r="K3576" t="s">
        <v>21</v>
      </c>
      <c r="M3576" t="s">
        <v>18309</v>
      </c>
      <c r="N3576" t="s">
        <v>22</v>
      </c>
      <c r="O3576" t="s">
        <v>23</v>
      </c>
      <c r="P3576" t="s">
        <v>26</v>
      </c>
      <c r="Q3576" t="s">
        <v>27</v>
      </c>
      <c r="R3576" s="13">
        <v>11</v>
      </c>
      <c r="S3576" s="13">
        <v>1</v>
      </c>
      <c r="T3576" s="21">
        <v>0</v>
      </c>
      <c r="U3576" t="s">
        <v>2113</v>
      </c>
      <c r="W3576" t="str">
        <f>+IF(V3576="","",IF(MID(V3576,1,3)="ECE","UNICO",IF(V3576="FINES",CONCATENATE("R",IF(OR(C3576="16",C3576="21",C3576="22",C3576="23"),"16212223",IF(OR(C3576="15",C3576="17",C3576="24",C3576="25"),"15172425",C3576))),IF(V3576="CEBAS","UNICO",IF(VALUE(C3576)&lt;=11,"AMBA","INTERIOR")))))</f>
        <v/>
      </c>
      <c r="X3576" s="20" t="str">
        <f>+IF(V3576="","-",CONCATENATE(V3576,"_",W3576))</f>
        <v>-</v>
      </c>
      <c r="Y3576" s="59">
        <v>0.4676400619117837</v>
      </c>
      <c r="Z3576" t="str">
        <f>+IFERROR(VLOOKUP(H3576,#REF!,2,FALSE),"-")</f>
        <v>-</v>
      </c>
      <c r="AA3576" t="s">
        <v>2394</v>
      </c>
      <c r="AB3576" t="str">
        <f>+IF(W3576="","-",IF(W3576="UNICO","CENSO","MUESTRA"))</f>
        <v>-</v>
      </c>
      <c r="AC3576" t="s">
        <v>2397</v>
      </c>
      <c r="AD3576" t="s">
        <v>134</v>
      </c>
    </row>
    <row r="3577" spans="1:30" x14ac:dyDescent="0.25">
      <c r="A3577" s="5" t="str">
        <f t="shared" si="55"/>
        <v>0131DC0710</v>
      </c>
      <c r="B3577" s="23" t="s">
        <v>2119</v>
      </c>
      <c r="C3577" t="s">
        <v>1302</v>
      </c>
      <c r="D3577" t="s">
        <v>281</v>
      </c>
      <c r="E3577" t="s">
        <v>2014</v>
      </c>
      <c r="F3577">
        <v>614092</v>
      </c>
      <c r="G3577">
        <v>2</v>
      </c>
      <c r="H3577" t="s">
        <v>2023</v>
      </c>
      <c r="I3577" t="s">
        <v>20</v>
      </c>
      <c r="J3577" t="s">
        <v>39</v>
      </c>
      <c r="K3577" t="s">
        <v>40</v>
      </c>
      <c r="L3577" t="s">
        <v>2022</v>
      </c>
      <c r="M3577" t="s">
        <v>18310</v>
      </c>
      <c r="N3577" t="s">
        <v>22</v>
      </c>
      <c r="O3577" t="s">
        <v>23</v>
      </c>
      <c r="P3577" t="s">
        <v>26</v>
      </c>
      <c r="Q3577" t="s">
        <v>27</v>
      </c>
      <c r="R3577" s="13">
        <v>83</v>
      </c>
      <c r="S3577" s="13">
        <v>4</v>
      </c>
      <c r="T3577" s="21">
        <v>0</v>
      </c>
      <c r="U3577" t="s">
        <v>2113</v>
      </c>
      <c r="W3577" t="str">
        <f>+IF(V3577="","",IF(MID(V3577,1,3)="ECE","UNICO",IF(V3577="FINES",CONCATENATE("R",IF(OR(C3577="16",C3577="21",C3577="22",C3577="23"),"16212223",IF(OR(C3577="15",C3577="17",C3577="24",C3577="25"),"15172425",C3577))),IF(V3577="CEBAS","UNICO",IF(VALUE(C3577)&lt;=11,"AMBA","INTERIOR")))))</f>
        <v/>
      </c>
      <c r="X3577" s="20" t="str">
        <f>+IF(V3577="","-",CONCATENATE(V3577,"_",W3577))</f>
        <v>-</v>
      </c>
      <c r="Y3577" s="59">
        <v>0.46850589166084933</v>
      </c>
      <c r="Z3577" t="str">
        <f>+IFERROR(VLOOKUP(H3577,#REF!,2,FALSE),"-")</f>
        <v>-</v>
      </c>
      <c r="AA3577" t="s">
        <v>2393</v>
      </c>
      <c r="AB3577" t="str">
        <f>+IF(W3577="","-",IF(W3577="UNICO","CENSO","MUESTRA"))</f>
        <v>-</v>
      </c>
      <c r="AC3577" t="s">
        <v>2398</v>
      </c>
      <c r="AD3577" t="s">
        <v>134</v>
      </c>
    </row>
    <row r="3578" spans="1:30" x14ac:dyDescent="0.25">
      <c r="A3578" s="5" t="str">
        <f t="shared" si="55"/>
        <v>0073DC0711</v>
      </c>
      <c r="B3578" s="23" t="s">
        <v>2119</v>
      </c>
      <c r="C3578" t="s">
        <v>1302</v>
      </c>
      <c r="D3578" t="s">
        <v>1300</v>
      </c>
      <c r="E3578" t="s">
        <v>1301</v>
      </c>
      <c r="F3578">
        <v>603278</v>
      </c>
      <c r="G3578">
        <v>3</v>
      </c>
      <c r="H3578" t="s">
        <v>1318</v>
      </c>
      <c r="I3578" t="s">
        <v>20</v>
      </c>
      <c r="J3578" t="s">
        <v>39</v>
      </c>
      <c r="K3578" t="s">
        <v>40</v>
      </c>
      <c r="L3578" t="s">
        <v>1317</v>
      </c>
      <c r="M3578" t="s">
        <v>18252</v>
      </c>
      <c r="N3578" t="s">
        <v>22</v>
      </c>
      <c r="O3578" t="s">
        <v>23</v>
      </c>
      <c r="P3578" t="s">
        <v>26</v>
      </c>
      <c r="Q3578" t="s">
        <v>27</v>
      </c>
      <c r="R3578" s="13">
        <v>71</v>
      </c>
      <c r="S3578" s="13">
        <v>4</v>
      </c>
      <c r="T3578" s="21">
        <v>0</v>
      </c>
      <c r="U3578" t="s">
        <v>2113</v>
      </c>
      <c r="W3578" t="str">
        <f>+IF(V3578="","",IF(MID(V3578,1,3)="ECE","UNICO",IF(V3578="FINES",CONCATENATE("R",IF(OR(C3578="16",C3578="21",C3578="22",C3578="23"),"16212223",IF(OR(C3578="15",C3578="17",C3578="24",C3578="25"),"15172425",C3578))),IF(V3578="CEBAS","UNICO",IF(VALUE(C3578)&lt;=11,"AMBA","INTERIOR")))))</f>
        <v/>
      </c>
      <c r="X3578" s="20" t="str">
        <f>+IF(V3578="","-",CONCATENATE(V3578,"_",W3578))</f>
        <v>-</v>
      </c>
      <c r="Y3578" s="59">
        <v>0.46854178215328018</v>
      </c>
      <c r="Z3578" t="str">
        <f>+IFERROR(VLOOKUP(H3578,#REF!,2,FALSE),"-")</f>
        <v>-</v>
      </c>
      <c r="AA3578" t="s">
        <v>2393</v>
      </c>
      <c r="AB3578" t="str">
        <f>+IF(W3578="","-",IF(W3578="UNICO","CENSO","MUESTRA"))</f>
        <v>-</v>
      </c>
      <c r="AC3578" t="s">
        <v>2397</v>
      </c>
      <c r="AD3578" t="s">
        <v>134</v>
      </c>
    </row>
    <row r="3579" spans="1:30" x14ac:dyDescent="0.25">
      <c r="A3579" s="5" t="str">
        <f t="shared" si="55"/>
        <v>0083DC0702</v>
      </c>
      <c r="B3579" s="23" t="s">
        <v>2119</v>
      </c>
      <c r="C3579" t="s">
        <v>158</v>
      </c>
      <c r="D3579" t="s">
        <v>1445</v>
      </c>
      <c r="E3579" t="s">
        <v>1446</v>
      </c>
      <c r="F3579">
        <v>613145</v>
      </c>
      <c r="G3579">
        <v>1</v>
      </c>
      <c r="H3579" t="s">
        <v>1447</v>
      </c>
      <c r="I3579" t="s">
        <v>20</v>
      </c>
      <c r="J3579" t="s">
        <v>39</v>
      </c>
      <c r="K3579" t="s">
        <v>40</v>
      </c>
      <c r="L3579" t="s">
        <v>1448</v>
      </c>
      <c r="M3579" t="s">
        <v>18143</v>
      </c>
      <c r="N3579" t="s">
        <v>22</v>
      </c>
      <c r="O3579" t="s">
        <v>23</v>
      </c>
      <c r="P3579" t="s">
        <v>26</v>
      </c>
      <c r="Q3579" t="s">
        <v>27</v>
      </c>
      <c r="R3579" s="13">
        <v>30</v>
      </c>
      <c r="S3579" s="13">
        <v>2</v>
      </c>
      <c r="T3579" s="21">
        <v>0</v>
      </c>
      <c r="U3579" t="s">
        <v>2113</v>
      </c>
      <c r="W3579" t="str">
        <f>+IF(V3579="","",IF(MID(V3579,1,3)="ECE","UNICO",IF(V3579="FINES",CONCATENATE("R",IF(OR(C3579="16",C3579="21",C3579="22",C3579="23"),"16212223",IF(OR(C3579="15",C3579="17",C3579="24",C3579="25"),"15172425",C3579))),IF(V3579="CEBAS","UNICO",IF(VALUE(C3579)&lt;=11,"AMBA","INTERIOR")))))</f>
        <v/>
      </c>
      <c r="X3579" s="20" t="str">
        <f>+IF(V3579="","-",CONCATENATE(V3579,"_",W3579))</f>
        <v>-</v>
      </c>
      <c r="Y3579" s="59">
        <v>0.46947249514716011</v>
      </c>
      <c r="Z3579" t="str">
        <f>+IFERROR(VLOOKUP(H3579,#REF!,2,FALSE),"-")</f>
        <v>-</v>
      </c>
      <c r="AA3579" t="s">
        <v>2393</v>
      </c>
      <c r="AB3579" t="str">
        <f>+IF(W3579="","-",IF(W3579="UNICO","CENSO","MUESTRA"))</f>
        <v>-</v>
      </c>
      <c r="AC3579" t="s">
        <v>2397</v>
      </c>
      <c r="AD3579" t="s">
        <v>134</v>
      </c>
    </row>
    <row r="3580" spans="1:30" x14ac:dyDescent="0.25">
      <c r="A3580" s="5" t="str">
        <f t="shared" si="55"/>
        <v>0114DC0707</v>
      </c>
      <c r="B3580" s="23" t="s">
        <v>2119</v>
      </c>
      <c r="C3580" t="s">
        <v>19</v>
      </c>
      <c r="D3580" t="s">
        <v>311</v>
      </c>
      <c r="E3580" t="s">
        <v>1857</v>
      </c>
      <c r="F3580">
        <v>607115</v>
      </c>
      <c r="G3580">
        <v>1</v>
      </c>
      <c r="H3580" t="s">
        <v>1860</v>
      </c>
      <c r="I3580" t="s">
        <v>20</v>
      </c>
      <c r="J3580" t="s">
        <v>39</v>
      </c>
      <c r="K3580" t="s">
        <v>40</v>
      </c>
      <c r="L3580" t="s">
        <v>1861</v>
      </c>
      <c r="M3580" t="s">
        <v>18122</v>
      </c>
      <c r="N3580" t="s">
        <v>22</v>
      </c>
      <c r="O3580" t="s">
        <v>23</v>
      </c>
      <c r="P3580" t="s">
        <v>26</v>
      </c>
      <c r="Q3580" t="s">
        <v>27</v>
      </c>
      <c r="R3580" s="13">
        <v>50</v>
      </c>
      <c r="S3580" s="13">
        <v>5</v>
      </c>
      <c r="T3580" s="21">
        <v>0</v>
      </c>
      <c r="U3580" t="s">
        <v>2113</v>
      </c>
      <c r="W3580" t="str">
        <f>+IF(V3580="","",IF(MID(V3580,1,3)="ECE","UNICO",IF(V3580="FINES",CONCATENATE("R",IF(OR(C3580="16",C3580="21",C3580="22",C3580="23"),"16212223",IF(OR(C3580="15",C3580="17",C3580="24",C3580="25"),"15172425",C3580))),IF(V3580="CEBAS","UNICO",IF(VALUE(C3580)&lt;=11,"AMBA","INTERIOR")))))</f>
        <v/>
      </c>
      <c r="X3580" s="20" t="str">
        <f>+IF(V3580="","-",CONCATENATE(V3580,"_",W3580))</f>
        <v>-</v>
      </c>
      <c r="Y3580" s="59">
        <v>0.47164688690712581</v>
      </c>
      <c r="Z3580" t="str">
        <f>+IFERROR(VLOOKUP(H3580,#REF!,2,FALSE),"-")</f>
        <v>-</v>
      </c>
      <c r="AA3580" t="s">
        <v>2393</v>
      </c>
      <c r="AB3580" t="str">
        <f>+IF(W3580="","-",IF(W3580="UNICO","CENSO","MUESTRA"))</f>
        <v>-</v>
      </c>
      <c r="AC3580" t="s">
        <v>2397</v>
      </c>
      <c r="AD3580" t="s">
        <v>134</v>
      </c>
    </row>
    <row r="3581" spans="1:30" x14ac:dyDescent="0.25">
      <c r="A3581" s="5" t="str">
        <f t="shared" si="55"/>
        <v>0113DC0712</v>
      </c>
      <c r="B3581" s="23" t="s">
        <v>2119</v>
      </c>
      <c r="C3581" t="s">
        <v>19</v>
      </c>
      <c r="D3581" t="s">
        <v>181</v>
      </c>
      <c r="E3581" t="s">
        <v>1843</v>
      </c>
      <c r="F3581">
        <v>602842</v>
      </c>
      <c r="G3581">
        <v>0</v>
      </c>
      <c r="H3581" t="s">
        <v>1852</v>
      </c>
      <c r="I3581" t="s">
        <v>20</v>
      </c>
      <c r="J3581" t="s">
        <v>39</v>
      </c>
      <c r="K3581" t="s">
        <v>21</v>
      </c>
      <c r="M3581" t="s">
        <v>18311</v>
      </c>
      <c r="N3581" t="s">
        <v>22</v>
      </c>
      <c r="O3581" t="s">
        <v>23</v>
      </c>
      <c r="P3581" t="s">
        <v>26</v>
      </c>
      <c r="Q3581" t="s">
        <v>27</v>
      </c>
      <c r="R3581" s="13">
        <v>57</v>
      </c>
      <c r="S3581" s="13">
        <v>3</v>
      </c>
      <c r="T3581" s="21">
        <v>0</v>
      </c>
      <c r="U3581" t="s">
        <v>2113</v>
      </c>
      <c r="W3581" t="str">
        <f>+IF(V3581="","",IF(MID(V3581,1,3)="ECE","UNICO",IF(V3581="FINES",CONCATENATE("R",IF(OR(C3581="16",C3581="21",C3581="22",C3581="23"),"16212223",IF(OR(C3581="15",C3581="17",C3581="24",C3581="25"),"15172425",C3581))),IF(V3581="CEBAS","UNICO",IF(VALUE(C3581)&lt;=11,"AMBA","INTERIOR")))))</f>
        <v/>
      </c>
      <c r="X3581" s="20" t="str">
        <f>+IF(V3581="","-",CONCATENATE(V3581,"_",W3581))</f>
        <v>-</v>
      </c>
      <c r="Y3581" s="59">
        <v>0.47205153264497463</v>
      </c>
      <c r="Z3581" t="str">
        <f>+IFERROR(VLOOKUP(H3581,#REF!,2,FALSE),"-")</f>
        <v>-</v>
      </c>
      <c r="AA3581" t="s">
        <v>2393</v>
      </c>
      <c r="AB3581" t="str">
        <f>+IF(W3581="","-",IF(W3581="UNICO","CENSO","MUESTRA"))</f>
        <v>-</v>
      </c>
      <c r="AC3581" t="s">
        <v>2397</v>
      </c>
      <c r="AD3581" t="s">
        <v>134</v>
      </c>
    </row>
    <row r="3582" spans="1:30" x14ac:dyDescent="0.25">
      <c r="A3582" s="5" t="str">
        <f t="shared" si="55"/>
        <v>0069DC0766</v>
      </c>
      <c r="B3582" s="23" t="s">
        <v>2119</v>
      </c>
      <c r="C3582" t="s">
        <v>1079</v>
      </c>
      <c r="D3582" t="s">
        <v>1077</v>
      </c>
      <c r="E3582" t="s">
        <v>1078</v>
      </c>
      <c r="F3582">
        <v>608942</v>
      </c>
      <c r="G3582">
        <v>3</v>
      </c>
      <c r="H3582" t="s">
        <v>1149</v>
      </c>
      <c r="I3582" t="s">
        <v>20</v>
      </c>
      <c r="J3582" t="s">
        <v>39</v>
      </c>
      <c r="K3582" t="s">
        <v>40</v>
      </c>
      <c r="L3582" t="s">
        <v>1113</v>
      </c>
      <c r="M3582" t="s">
        <v>18312</v>
      </c>
      <c r="N3582" t="s">
        <v>22</v>
      </c>
      <c r="O3582" t="s">
        <v>23</v>
      </c>
      <c r="P3582" t="s">
        <v>26</v>
      </c>
      <c r="Q3582" t="s">
        <v>27</v>
      </c>
      <c r="R3582" s="13">
        <v>36</v>
      </c>
      <c r="S3582" s="13">
        <v>4</v>
      </c>
      <c r="T3582" s="21">
        <v>0</v>
      </c>
      <c r="U3582" t="s">
        <v>2113</v>
      </c>
      <c r="W3582" t="str">
        <f>+IF(V3582="","",IF(MID(V3582,1,3)="ECE","UNICO",IF(V3582="FINES",CONCATENATE("R",IF(OR(C3582="16",C3582="21",C3582="22",C3582="23"),"16212223",IF(OR(C3582="15",C3582="17",C3582="24",C3582="25"),"15172425",C3582))),IF(V3582="CEBAS","UNICO",IF(VALUE(C3582)&lt;=11,"AMBA","INTERIOR")))))</f>
        <v/>
      </c>
      <c r="X3582" s="20" t="str">
        <f>+IF(V3582="","-",CONCATENATE(V3582,"_",W3582))</f>
        <v>-</v>
      </c>
      <c r="Y3582" s="59">
        <v>0.47230993995541021</v>
      </c>
      <c r="Z3582" t="str">
        <f>+IFERROR(VLOOKUP(H3582,#REF!,2,FALSE),"-")</f>
        <v>-</v>
      </c>
      <c r="AA3582" t="s">
        <v>2393</v>
      </c>
      <c r="AB3582" t="str">
        <f>+IF(W3582="","-",IF(W3582="UNICO","CENSO","MUESTRA"))</f>
        <v>-</v>
      </c>
      <c r="AC3582" t="s">
        <v>2397</v>
      </c>
      <c r="AD3582" t="s">
        <v>134</v>
      </c>
    </row>
    <row r="3583" spans="1:30" x14ac:dyDescent="0.25">
      <c r="A3583" s="5" t="str">
        <f t="shared" si="55"/>
        <v>0005DC0724</v>
      </c>
      <c r="B3583" s="23" t="s">
        <v>2119</v>
      </c>
      <c r="C3583" t="s">
        <v>246</v>
      </c>
      <c r="D3583" t="s">
        <v>243</v>
      </c>
      <c r="E3583" t="s">
        <v>245</v>
      </c>
      <c r="F3583">
        <v>602025</v>
      </c>
      <c r="G3583">
        <v>2</v>
      </c>
      <c r="H3583" t="s">
        <v>267</v>
      </c>
      <c r="I3583" t="s">
        <v>20</v>
      </c>
      <c r="J3583" t="s">
        <v>39</v>
      </c>
      <c r="K3583" t="s">
        <v>40</v>
      </c>
      <c r="L3583" t="s">
        <v>257</v>
      </c>
      <c r="M3583" t="s">
        <v>18313</v>
      </c>
      <c r="N3583" t="s">
        <v>22</v>
      </c>
      <c r="O3583" t="s">
        <v>23</v>
      </c>
      <c r="P3583" t="s">
        <v>26</v>
      </c>
      <c r="Q3583" t="s">
        <v>27</v>
      </c>
      <c r="R3583" s="13">
        <v>20</v>
      </c>
      <c r="S3583" s="13">
        <v>2</v>
      </c>
      <c r="T3583" s="21">
        <v>0</v>
      </c>
      <c r="U3583" t="s">
        <v>2113</v>
      </c>
      <c r="W3583" t="str">
        <f>+IF(V3583="","",IF(MID(V3583,1,3)="ECE","UNICO",IF(V3583="FINES",CONCATENATE("R",IF(OR(C3583="16",C3583="21",C3583="22",C3583="23"),"16212223",IF(OR(C3583="15",C3583="17",C3583="24",C3583="25"),"15172425",C3583))),IF(V3583="CEBAS","UNICO",IF(VALUE(C3583)&lt;=11,"AMBA","INTERIOR")))))</f>
        <v/>
      </c>
      <c r="X3583" s="20" t="str">
        <f>+IF(V3583="","-",CONCATENATE(V3583,"_",W3583))</f>
        <v>-</v>
      </c>
      <c r="Y3583" s="59">
        <v>0.472765461438232</v>
      </c>
      <c r="Z3583" t="str">
        <f>+IFERROR(VLOOKUP(H3583,#REF!,2,FALSE),"-")</f>
        <v>-</v>
      </c>
      <c r="AA3583" t="s">
        <v>2393</v>
      </c>
      <c r="AB3583" t="str">
        <f>+IF(W3583="","-",IF(W3583="UNICO","CENSO","MUESTRA"))</f>
        <v>-</v>
      </c>
      <c r="AC3583" t="s">
        <v>2398</v>
      </c>
      <c r="AD3583" t="s">
        <v>134</v>
      </c>
    </row>
    <row r="3584" spans="1:30" x14ac:dyDescent="0.25">
      <c r="A3584" s="5" t="str">
        <f t="shared" si="55"/>
        <v>0069DA0070</v>
      </c>
      <c r="B3584" s="23" t="s">
        <v>2119</v>
      </c>
      <c r="C3584" t="s">
        <v>1079</v>
      </c>
      <c r="D3584" t="s">
        <v>1077</v>
      </c>
      <c r="E3584" t="s">
        <v>1078</v>
      </c>
      <c r="F3584">
        <v>614434</v>
      </c>
      <c r="G3584">
        <v>0</v>
      </c>
      <c r="H3584" t="s">
        <v>1089</v>
      </c>
      <c r="I3584" t="s">
        <v>20</v>
      </c>
      <c r="J3584" t="s">
        <v>25</v>
      </c>
      <c r="K3584" t="s">
        <v>21</v>
      </c>
      <c r="M3584" t="s">
        <v>18314</v>
      </c>
      <c r="N3584" t="s">
        <v>22</v>
      </c>
      <c r="O3584" t="s">
        <v>23</v>
      </c>
      <c r="P3584" t="s">
        <v>26</v>
      </c>
      <c r="Q3584" t="s">
        <v>27</v>
      </c>
      <c r="R3584" s="13">
        <v>10</v>
      </c>
      <c r="S3584" s="13">
        <v>1</v>
      </c>
      <c r="T3584" s="21">
        <v>0</v>
      </c>
      <c r="U3584" t="s">
        <v>2113</v>
      </c>
      <c r="W3584" t="str">
        <f>+IF(V3584="","",IF(MID(V3584,1,3)="ECE","UNICO",IF(V3584="FINES",CONCATENATE("R",IF(OR(C3584="16",C3584="21",C3584="22",C3584="23"),"16212223",IF(OR(C3584="15",C3584="17",C3584="24",C3584="25"),"15172425",C3584))),IF(V3584="CEBAS","UNICO",IF(VALUE(C3584)&lt;=11,"AMBA","INTERIOR")))))</f>
        <v/>
      </c>
      <c r="X3584" s="20" t="str">
        <f>+IF(V3584="","-",CONCATENATE(V3584,"_",W3584))</f>
        <v>-</v>
      </c>
      <c r="Y3584" s="59">
        <v>0.47307367663125732</v>
      </c>
      <c r="Z3584" t="str">
        <f>+IFERROR(VLOOKUP(H3584,#REF!,2,FALSE),"-")</f>
        <v>-</v>
      </c>
      <c r="AA3584" t="s">
        <v>2393</v>
      </c>
      <c r="AB3584" t="str">
        <f>+IF(W3584="","-",IF(W3584="UNICO","CENSO","MUESTRA"))</f>
        <v>-</v>
      </c>
      <c r="AC3584" t="s">
        <v>2398</v>
      </c>
      <c r="AD3584" t="s">
        <v>134</v>
      </c>
    </row>
    <row r="3585" spans="1:30" x14ac:dyDescent="0.25">
      <c r="A3585" s="5" t="str">
        <f t="shared" si="55"/>
        <v>0008DC0719</v>
      </c>
      <c r="B3585" s="23" t="s">
        <v>2119</v>
      </c>
      <c r="C3585" t="s">
        <v>139</v>
      </c>
      <c r="D3585" t="s">
        <v>312</v>
      </c>
      <c r="E3585" t="s">
        <v>314</v>
      </c>
      <c r="F3585">
        <v>605439</v>
      </c>
      <c r="G3585">
        <v>2</v>
      </c>
      <c r="H3585" t="s">
        <v>331</v>
      </c>
      <c r="I3585" t="s">
        <v>20</v>
      </c>
      <c r="J3585" t="s">
        <v>39</v>
      </c>
      <c r="K3585" t="s">
        <v>40</v>
      </c>
      <c r="L3585" t="s">
        <v>330</v>
      </c>
      <c r="M3585" t="s">
        <v>18315</v>
      </c>
      <c r="N3585" t="s">
        <v>22</v>
      </c>
      <c r="O3585" t="s">
        <v>23</v>
      </c>
      <c r="P3585" t="s">
        <v>26</v>
      </c>
      <c r="Q3585" t="s">
        <v>27</v>
      </c>
      <c r="R3585" s="13">
        <v>14</v>
      </c>
      <c r="S3585" s="13">
        <v>1</v>
      </c>
      <c r="T3585" s="21">
        <v>0</v>
      </c>
      <c r="U3585" t="s">
        <v>2113</v>
      </c>
      <c r="W3585" t="str">
        <f>+IF(V3585="","",IF(MID(V3585,1,3)="ECE","UNICO",IF(V3585="FINES",CONCATENATE("R",IF(OR(C3585="16",C3585="21",C3585="22",C3585="23"),"16212223",IF(OR(C3585="15",C3585="17",C3585="24",C3585="25"),"15172425",C3585))),IF(V3585="CEBAS","UNICO",IF(VALUE(C3585)&lt;=11,"AMBA","INTERIOR")))))</f>
        <v/>
      </c>
      <c r="X3585" s="20" t="str">
        <f>+IF(V3585="","-",CONCATENATE(V3585,"_",W3585))</f>
        <v>-</v>
      </c>
      <c r="Y3585" s="59">
        <v>0.47451997631125981</v>
      </c>
      <c r="Z3585" t="str">
        <f>+IFERROR(VLOOKUP(H3585,#REF!,2,FALSE),"-")</f>
        <v>-</v>
      </c>
      <c r="AA3585" t="s">
        <v>2394</v>
      </c>
      <c r="AB3585" t="str">
        <f>+IF(W3585="","-",IF(W3585="UNICO","CENSO","MUESTRA"))</f>
        <v>-</v>
      </c>
      <c r="AC3585" t="s">
        <v>2397</v>
      </c>
      <c r="AD3585" t="s">
        <v>134</v>
      </c>
    </row>
    <row r="3586" spans="1:30" x14ac:dyDescent="0.25">
      <c r="A3586" s="5" t="str">
        <f t="shared" si="55"/>
        <v>0111DC0724</v>
      </c>
      <c r="B3586" s="23" t="s">
        <v>2119</v>
      </c>
      <c r="C3586" t="s">
        <v>246</v>
      </c>
      <c r="D3586" t="s">
        <v>575</v>
      </c>
      <c r="E3586" t="s">
        <v>1794</v>
      </c>
      <c r="F3586">
        <v>607542</v>
      </c>
      <c r="G3586">
        <v>1</v>
      </c>
      <c r="H3586" t="s">
        <v>1815</v>
      </c>
      <c r="I3586" t="s">
        <v>20</v>
      </c>
      <c r="J3586" t="s">
        <v>39</v>
      </c>
      <c r="K3586" t="s">
        <v>40</v>
      </c>
      <c r="L3586" t="s">
        <v>1816</v>
      </c>
      <c r="M3586" t="s">
        <v>18316</v>
      </c>
      <c r="N3586" t="s">
        <v>22</v>
      </c>
      <c r="O3586" t="s">
        <v>23</v>
      </c>
      <c r="P3586" t="s">
        <v>26</v>
      </c>
      <c r="Q3586" t="s">
        <v>27</v>
      </c>
      <c r="R3586" s="13">
        <v>28</v>
      </c>
      <c r="S3586" s="13">
        <v>2</v>
      </c>
      <c r="T3586" s="21">
        <v>0</v>
      </c>
      <c r="U3586" t="s">
        <v>2113</v>
      </c>
      <c r="W3586" t="str">
        <f>+IF(V3586="","",IF(MID(V3586,1,3)="ECE","UNICO",IF(V3586="FINES",CONCATENATE("R",IF(OR(C3586="16",C3586="21",C3586="22",C3586="23"),"16212223",IF(OR(C3586="15",C3586="17",C3586="24",C3586="25"),"15172425",C3586))),IF(V3586="CEBAS","UNICO",IF(VALUE(C3586)&lt;=11,"AMBA","INTERIOR")))))</f>
        <v/>
      </c>
      <c r="X3586" s="20" t="str">
        <f>+IF(V3586="","-",CONCATENATE(V3586,"_",W3586))</f>
        <v>-</v>
      </c>
      <c r="Y3586" s="59">
        <v>0.4751240203255101</v>
      </c>
      <c r="Z3586" t="str">
        <f>+IFERROR(VLOOKUP(H3586,#REF!,2,FALSE),"-")</f>
        <v>-</v>
      </c>
      <c r="AA3586" t="s">
        <v>2393</v>
      </c>
      <c r="AB3586" t="str">
        <f>+IF(W3586="","-",IF(W3586="UNICO","CENSO","MUESTRA"))</f>
        <v>-</v>
      </c>
      <c r="AC3586" t="s">
        <v>2398</v>
      </c>
      <c r="AD3586" t="s">
        <v>134</v>
      </c>
    </row>
    <row r="3587" spans="1:30" x14ac:dyDescent="0.25">
      <c r="A3587" s="5" t="str">
        <f t="shared" ref="A3587:A3650" si="56">+H3587</f>
        <v>0066DC0702</v>
      </c>
      <c r="B3587" s="23" t="s">
        <v>2119</v>
      </c>
      <c r="C3587" t="s">
        <v>153</v>
      </c>
      <c r="D3587" t="s">
        <v>1052</v>
      </c>
      <c r="E3587" t="s">
        <v>1053</v>
      </c>
      <c r="F3587">
        <v>601449</v>
      </c>
      <c r="G3587">
        <v>1</v>
      </c>
      <c r="H3587" t="s">
        <v>1054</v>
      </c>
      <c r="I3587" t="s">
        <v>20</v>
      </c>
      <c r="J3587" t="s">
        <v>39</v>
      </c>
      <c r="K3587" t="s">
        <v>40</v>
      </c>
      <c r="L3587" t="s">
        <v>1055</v>
      </c>
      <c r="M3587" t="s">
        <v>18143</v>
      </c>
      <c r="N3587" t="s">
        <v>22</v>
      </c>
      <c r="O3587" t="s">
        <v>23</v>
      </c>
      <c r="P3587" t="s">
        <v>26</v>
      </c>
      <c r="Q3587" t="s">
        <v>27</v>
      </c>
      <c r="R3587" s="13">
        <v>20</v>
      </c>
      <c r="S3587" s="13">
        <v>2</v>
      </c>
      <c r="T3587" s="21">
        <v>0</v>
      </c>
      <c r="U3587" t="s">
        <v>2113</v>
      </c>
      <c r="W3587" t="str">
        <f>+IF(V3587="","",IF(MID(V3587,1,3)="ECE","UNICO",IF(V3587="FINES",CONCATENATE("R",IF(OR(C3587="16",C3587="21",C3587="22",C3587="23"),"16212223",IF(OR(C3587="15",C3587="17",C3587="24",C3587="25"),"15172425",C3587))),IF(V3587="CEBAS","UNICO",IF(VALUE(C3587)&lt;=11,"AMBA","INTERIOR")))))</f>
        <v/>
      </c>
      <c r="X3587" s="20" t="str">
        <f>+IF(V3587="","-",CONCATENATE(V3587,"_",W3587))</f>
        <v>-</v>
      </c>
      <c r="Y3587" s="59">
        <v>0.47762672289421682</v>
      </c>
      <c r="Z3587" t="str">
        <f>+IFERROR(VLOOKUP(H3587,#REF!,2,FALSE),"-")</f>
        <v>-</v>
      </c>
      <c r="AA3587" t="s">
        <v>2394</v>
      </c>
      <c r="AB3587" t="str">
        <f>+IF(W3587="","-",IF(W3587="UNICO","CENSO","MUESTRA"))</f>
        <v>-</v>
      </c>
      <c r="AC3587" t="s">
        <v>2397</v>
      </c>
      <c r="AD3587" t="s">
        <v>134</v>
      </c>
    </row>
    <row r="3588" spans="1:30" x14ac:dyDescent="0.25">
      <c r="A3588" s="5" t="str">
        <f t="shared" si="56"/>
        <v>0089DC0705</v>
      </c>
      <c r="B3588" s="23" t="s">
        <v>2119</v>
      </c>
      <c r="C3588" t="s">
        <v>153</v>
      </c>
      <c r="D3588" t="s">
        <v>1541</v>
      </c>
      <c r="E3588" t="s">
        <v>1542</v>
      </c>
      <c r="F3588">
        <v>614633</v>
      </c>
      <c r="G3588">
        <v>0</v>
      </c>
      <c r="H3588" t="s">
        <v>1545</v>
      </c>
      <c r="I3588" t="s">
        <v>20</v>
      </c>
      <c r="J3588" t="s">
        <v>39</v>
      </c>
      <c r="K3588" t="s">
        <v>21</v>
      </c>
      <c r="M3588" t="s">
        <v>18031</v>
      </c>
      <c r="N3588" t="s">
        <v>22</v>
      </c>
      <c r="O3588" t="s">
        <v>23</v>
      </c>
      <c r="P3588" t="s">
        <v>26</v>
      </c>
      <c r="Q3588" t="s">
        <v>27</v>
      </c>
      <c r="R3588" s="13">
        <v>6</v>
      </c>
      <c r="S3588" s="13">
        <v>1</v>
      </c>
      <c r="T3588" s="21">
        <v>0</v>
      </c>
      <c r="U3588" t="s">
        <v>2113</v>
      </c>
      <c r="W3588" t="str">
        <f>+IF(V3588="","",IF(MID(V3588,1,3)="ECE","UNICO",IF(V3588="FINES",CONCATENATE("R",IF(OR(C3588="16",C3588="21",C3588="22",C3588="23"),"16212223",IF(OR(C3588="15",C3588="17",C3588="24",C3588="25"),"15172425",C3588))),IF(V3588="CEBAS","UNICO",IF(VALUE(C3588)&lt;=11,"AMBA","INTERIOR")))))</f>
        <v/>
      </c>
      <c r="X3588" s="20" t="str">
        <f>+IF(V3588="","-",CONCATENATE(V3588,"_",W3588))</f>
        <v>-</v>
      </c>
      <c r="Y3588" s="59">
        <v>0.47822366240951752</v>
      </c>
      <c r="Z3588" t="str">
        <f>+IFERROR(VLOOKUP(H3588,#REF!,2,FALSE),"-")</f>
        <v>-</v>
      </c>
      <c r="AA3588" t="s">
        <v>2394</v>
      </c>
      <c r="AB3588" t="str">
        <f>+IF(W3588="","-",IF(W3588="UNICO","CENSO","MUESTRA"))</f>
        <v>-</v>
      </c>
      <c r="AC3588" t="s">
        <v>2398</v>
      </c>
      <c r="AD3588" t="s">
        <v>134</v>
      </c>
    </row>
    <row r="3589" spans="1:30" x14ac:dyDescent="0.25">
      <c r="A3589" s="5" t="str">
        <f t="shared" si="56"/>
        <v>0069DC0748</v>
      </c>
      <c r="B3589" s="23" t="s">
        <v>2119</v>
      </c>
      <c r="C3589" t="s">
        <v>1079</v>
      </c>
      <c r="D3589" t="s">
        <v>1077</v>
      </c>
      <c r="E3589" t="s">
        <v>1078</v>
      </c>
      <c r="F3589">
        <v>612828</v>
      </c>
      <c r="G3589">
        <v>1</v>
      </c>
      <c r="H3589" t="s">
        <v>1133</v>
      </c>
      <c r="I3589" t="s">
        <v>20</v>
      </c>
      <c r="J3589" t="s">
        <v>39</v>
      </c>
      <c r="K3589" t="s">
        <v>40</v>
      </c>
      <c r="L3589" t="s">
        <v>1134</v>
      </c>
      <c r="M3589" t="s">
        <v>18317</v>
      </c>
      <c r="N3589" t="s">
        <v>22</v>
      </c>
      <c r="O3589" t="s">
        <v>23</v>
      </c>
      <c r="P3589" t="s">
        <v>26</v>
      </c>
      <c r="Q3589" t="s">
        <v>27</v>
      </c>
      <c r="R3589" s="13">
        <v>14</v>
      </c>
      <c r="S3589" s="13">
        <v>1</v>
      </c>
      <c r="T3589" s="21">
        <v>0</v>
      </c>
      <c r="U3589" t="s">
        <v>2113</v>
      </c>
      <c r="W3589" t="str">
        <f>+IF(V3589="","",IF(MID(V3589,1,3)="ECE","UNICO",IF(V3589="FINES",CONCATENATE("R",IF(OR(C3589="16",C3589="21",C3589="22",C3589="23"),"16212223",IF(OR(C3589="15",C3589="17",C3589="24",C3589="25"),"15172425",C3589))),IF(V3589="CEBAS","UNICO",IF(VALUE(C3589)&lt;=11,"AMBA","INTERIOR")))))</f>
        <v/>
      </c>
      <c r="X3589" s="20" t="str">
        <f>+IF(V3589="","-",CONCATENATE(V3589,"_",W3589))</f>
        <v>-</v>
      </c>
      <c r="Y3589" s="59">
        <v>0.47871982525376711</v>
      </c>
      <c r="Z3589" t="str">
        <f>+IFERROR(VLOOKUP(H3589,#REF!,2,FALSE),"-")</f>
        <v>-</v>
      </c>
      <c r="AA3589" t="s">
        <v>2393</v>
      </c>
      <c r="AB3589" t="str">
        <f>+IF(W3589="","-",IF(W3589="UNICO","CENSO","MUESTRA"))</f>
        <v>-</v>
      </c>
      <c r="AC3589" t="s">
        <v>2398</v>
      </c>
      <c r="AD3589" t="s">
        <v>134</v>
      </c>
    </row>
    <row r="3590" spans="1:30" x14ac:dyDescent="0.25">
      <c r="A3590" s="5" t="str">
        <f t="shared" si="56"/>
        <v>0100DC0709</v>
      </c>
      <c r="B3590" s="23" t="s">
        <v>2119</v>
      </c>
      <c r="C3590" t="s">
        <v>1245</v>
      </c>
      <c r="D3590" t="s">
        <v>876</v>
      </c>
      <c r="E3590" t="s">
        <v>1674</v>
      </c>
      <c r="F3590">
        <v>613021</v>
      </c>
      <c r="G3590">
        <v>1</v>
      </c>
      <c r="H3590" t="s">
        <v>1681</v>
      </c>
      <c r="I3590" t="s">
        <v>20</v>
      </c>
      <c r="J3590" t="s">
        <v>39</v>
      </c>
      <c r="K3590" t="s">
        <v>40</v>
      </c>
      <c r="L3590" t="s">
        <v>1676</v>
      </c>
      <c r="M3590" t="s">
        <v>18318</v>
      </c>
      <c r="N3590" t="s">
        <v>22</v>
      </c>
      <c r="O3590" t="s">
        <v>23</v>
      </c>
      <c r="P3590" t="s">
        <v>26</v>
      </c>
      <c r="Q3590" t="s">
        <v>27</v>
      </c>
      <c r="R3590" s="13">
        <v>42</v>
      </c>
      <c r="S3590" s="13">
        <v>3</v>
      </c>
      <c r="T3590" s="21">
        <v>0</v>
      </c>
      <c r="U3590" t="s">
        <v>2113</v>
      </c>
      <c r="W3590" t="str">
        <f>+IF(V3590="","",IF(MID(V3590,1,3)="ECE","UNICO",IF(V3590="FINES",CONCATENATE("R",IF(OR(C3590="16",C3590="21",C3590="22",C3590="23"),"16212223",IF(OR(C3590="15",C3590="17",C3590="24",C3590="25"),"15172425",C3590))),IF(V3590="CEBAS","UNICO",IF(VALUE(C3590)&lt;=11,"AMBA","INTERIOR")))))</f>
        <v/>
      </c>
      <c r="X3590" s="20" t="str">
        <f>+IF(V3590="","-",CONCATENATE(V3590,"_",W3590))</f>
        <v>-</v>
      </c>
      <c r="Y3590" s="59">
        <v>0.48055389523506159</v>
      </c>
      <c r="Z3590" t="str">
        <f>+IFERROR(VLOOKUP(H3590,#REF!,2,FALSE),"-")</f>
        <v>-</v>
      </c>
      <c r="AA3590" t="s">
        <v>2393</v>
      </c>
      <c r="AB3590" t="str">
        <f>+IF(W3590="","-",IF(W3590="UNICO","CENSO","MUESTRA"))</f>
        <v>-</v>
      </c>
      <c r="AC3590" t="s">
        <v>2397</v>
      </c>
      <c r="AD3590" t="s">
        <v>134</v>
      </c>
    </row>
    <row r="3591" spans="1:30" x14ac:dyDescent="0.25">
      <c r="A3591" s="5" t="str">
        <f t="shared" si="56"/>
        <v>0095DC0706</v>
      </c>
      <c r="B3591" s="23" t="s">
        <v>2119</v>
      </c>
      <c r="C3591" t="s">
        <v>884</v>
      </c>
      <c r="D3591" t="s">
        <v>1574</v>
      </c>
      <c r="E3591" t="s">
        <v>1575</v>
      </c>
      <c r="F3591">
        <v>601022</v>
      </c>
      <c r="G3591">
        <v>2</v>
      </c>
      <c r="H3591" t="s">
        <v>1579</v>
      </c>
      <c r="I3591" t="s">
        <v>20</v>
      </c>
      <c r="J3591" t="s">
        <v>39</v>
      </c>
      <c r="K3591" t="s">
        <v>40</v>
      </c>
      <c r="L3591" t="s">
        <v>1580</v>
      </c>
      <c r="M3591" t="s">
        <v>18215</v>
      </c>
      <c r="N3591" t="s">
        <v>22</v>
      </c>
      <c r="O3591" t="s">
        <v>23</v>
      </c>
      <c r="P3591" t="s">
        <v>26</v>
      </c>
      <c r="Q3591" t="s">
        <v>27</v>
      </c>
      <c r="R3591" s="13">
        <v>22</v>
      </c>
      <c r="S3591" s="13">
        <v>2</v>
      </c>
      <c r="T3591" s="21">
        <v>0</v>
      </c>
      <c r="U3591" t="s">
        <v>2113</v>
      </c>
      <c r="W3591" t="str">
        <f>+IF(V3591="","",IF(MID(V3591,1,3)="ECE","UNICO",IF(V3591="FINES",CONCATENATE("R",IF(OR(C3591="16",C3591="21",C3591="22",C3591="23"),"16212223",IF(OR(C3591="15",C3591="17",C3591="24",C3591="25"),"15172425",C3591))),IF(V3591="CEBAS","UNICO",IF(VALUE(C3591)&lt;=11,"AMBA","INTERIOR")))))</f>
        <v/>
      </c>
      <c r="X3591" s="20" t="str">
        <f>+IF(V3591="","-",CONCATENATE(V3591,"_",W3591))</f>
        <v>-</v>
      </c>
      <c r="Y3591" s="59">
        <v>0.48068023936168569</v>
      </c>
      <c r="Z3591" t="str">
        <f>+IFERROR(VLOOKUP(H3591,#REF!,2,FALSE),"-")</f>
        <v>-</v>
      </c>
      <c r="AA3591" t="s">
        <v>2393</v>
      </c>
      <c r="AB3591" t="str">
        <f>+IF(W3591="","-",IF(W3591="UNICO","CENSO","MUESTRA"))</f>
        <v>-</v>
      </c>
      <c r="AC3591" t="s">
        <v>2398</v>
      </c>
      <c r="AD3591" t="s">
        <v>134</v>
      </c>
    </row>
    <row r="3592" spans="1:30" x14ac:dyDescent="0.25">
      <c r="A3592" s="5" t="str">
        <f t="shared" si="56"/>
        <v>0068DC0704</v>
      </c>
      <c r="B3592" s="23" t="s">
        <v>2119</v>
      </c>
      <c r="C3592" t="s">
        <v>161</v>
      </c>
      <c r="D3592" t="s">
        <v>1069</v>
      </c>
      <c r="E3592" t="s">
        <v>1070</v>
      </c>
      <c r="F3592">
        <v>602160</v>
      </c>
      <c r="G3592">
        <v>0</v>
      </c>
      <c r="H3592" t="s">
        <v>1074</v>
      </c>
      <c r="I3592" t="s">
        <v>20</v>
      </c>
      <c r="J3592" t="s">
        <v>39</v>
      </c>
      <c r="K3592" t="s">
        <v>21</v>
      </c>
      <c r="M3592" t="s">
        <v>18177</v>
      </c>
      <c r="N3592" t="s">
        <v>22</v>
      </c>
      <c r="O3592" t="s">
        <v>23</v>
      </c>
      <c r="P3592" t="s">
        <v>26</v>
      </c>
      <c r="Q3592" t="s">
        <v>27</v>
      </c>
      <c r="R3592" s="13">
        <v>9</v>
      </c>
      <c r="S3592" s="13">
        <v>2</v>
      </c>
      <c r="T3592" s="21">
        <v>0</v>
      </c>
      <c r="U3592" t="s">
        <v>2113</v>
      </c>
      <c r="W3592" t="str">
        <f>+IF(V3592="","",IF(MID(V3592,1,3)="ECE","UNICO",IF(V3592="FINES",CONCATENATE("R",IF(OR(C3592="16",C3592="21",C3592="22",C3592="23"),"16212223",IF(OR(C3592="15",C3592="17",C3592="24",C3592="25"),"15172425",C3592))),IF(V3592="CEBAS","UNICO",IF(VALUE(C3592)&lt;=11,"AMBA","INTERIOR")))))</f>
        <v/>
      </c>
      <c r="X3592" s="20" t="str">
        <f>+IF(V3592="","-",CONCATENATE(V3592,"_",W3592))</f>
        <v>-</v>
      </c>
      <c r="Y3592" s="59">
        <v>0.48084737320204041</v>
      </c>
      <c r="Z3592" t="str">
        <f>+IFERROR(VLOOKUP(H3592,#REF!,2,FALSE),"-")</f>
        <v>-</v>
      </c>
      <c r="AA3592" t="s">
        <v>2394</v>
      </c>
      <c r="AB3592" t="str">
        <f>+IF(W3592="","-",IF(W3592="UNICO","CENSO","MUESTRA"))</f>
        <v>-</v>
      </c>
      <c r="AC3592" t="s">
        <v>2397</v>
      </c>
      <c r="AD3592" t="s">
        <v>134</v>
      </c>
    </row>
    <row r="3593" spans="1:30" x14ac:dyDescent="0.25">
      <c r="A3593" s="5" t="str">
        <f t="shared" si="56"/>
        <v>0111DC0728</v>
      </c>
      <c r="B3593" s="23" t="s">
        <v>2119</v>
      </c>
      <c r="C3593" t="s">
        <v>246</v>
      </c>
      <c r="D3593" t="s">
        <v>575</v>
      </c>
      <c r="E3593" t="s">
        <v>1794</v>
      </c>
      <c r="F3593">
        <v>608243</v>
      </c>
      <c r="G3593">
        <v>2</v>
      </c>
      <c r="H3593" t="s">
        <v>1820</v>
      </c>
      <c r="I3593" t="s">
        <v>20</v>
      </c>
      <c r="J3593" t="s">
        <v>39</v>
      </c>
      <c r="K3593" t="s">
        <v>40</v>
      </c>
      <c r="L3593" t="s">
        <v>1803</v>
      </c>
      <c r="M3593" t="s">
        <v>18319</v>
      </c>
      <c r="N3593" t="s">
        <v>22</v>
      </c>
      <c r="O3593" t="s">
        <v>23</v>
      </c>
      <c r="P3593" t="s">
        <v>26</v>
      </c>
      <c r="Q3593" t="s">
        <v>27</v>
      </c>
      <c r="R3593" s="13">
        <v>31</v>
      </c>
      <c r="S3593" s="13">
        <v>2</v>
      </c>
      <c r="T3593" s="21">
        <v>0</v>
      </c>
      <c r="U3593" t="s">
        <v>2113</v>
      </c>
      <c r="W3593" t="str">
        <f>+IF(V3593="","",IF(MID(V3593,1,3)="ECE","UNICO",IF(V3593="FINES",CONCATENATE("R",IF(OR(C3593="16",C3593="21",C3593="22",C3593="23"),"16212223",IF(OR(C3593="15",C3593="17",C3593="24",C3593="25"),"15172425",C3593))),IF(V3593="CEBAS","UNICO",IF(VALUE(C3593)&lt;=11,"AMBA","INTERIOR")))))</f>
        <v/>
      </c>
      <c r="X3593" s="20" t="str">
        <f>+IF(V3593="","-",CONCATENATE(V3593,"_",W3593))</f>
        <v>-</v>
      </c>
      <c r="Y3593" s="59">
        <v>0.48147545205919368</v>
      </c>
      <c r="Z3593" t="str">
        <f>+IFERROR(VLOOKUP(H3593,#REF!,2,FALSE),"-")</f>
        <v>-</v>
      </c>
      <c r="AA3593" t="s">
        <v>2393</v>
      </c>
      <c r="AB3593" t="str">
        <f>+IF(W3593="","-",IF(W3593="UNICO","CENSO","MUESTRA"))</f>
        <v>-</v>
      </c>
      <c r="AC3593" t="s">
        <v>2398</v>
      </c>
      <c r="AD3593" t="s">
        <v>134</v>
      </c>
    </row>
    <row r="3594" spans="1:30" x14ac:dyDescent="0.25">
      <c r="A3594" s="5" t="str">
        <f t="shared" si="56"/>
        <v>0130DC0707</v>
      </c>
      <c r="B3594" s="23" t="s">
        <v>2119</v>
      </c>
      <c r="C3594" t="s">
        <v>186</v>
      </c>
      <c r="D3594" t="s">
        <v>285</v>
      </c>
      <c r="E3594" t="s">
        <v>1994</v>
      </c>
      <c r="F3594">
        <v>613688</v>
      </c>
      <c r="G3594">
        <v>3</v>
      </c>
      <c r="H3594" t="s">
        <v>2000</v>
      </c>
      <c r="I3594" t="s">
        <v>20</v>
      </c>
      <c r="J3594" t="s">
        <v>39</v>
      </c>
      <c r="K3594" t="s">
        <v>40</v>
      </c>
      <c r="L3594" t="s">
        <v>1996</v>
      </c>
      <c r="M3594" t="s">
        <v>18139</v>
      </c>
      <c r="N3594" t="s">
        <v>22</v>
      </c>
      <c r="O3594" t="s">
        <v>23</v>
      </c>
      <c r="P3594" t="s">
        <v>26</v>
      </c>
      <c r="Q3594" t="s">
        <v>27</v>
      </c>
      <c r="R3594" s="13">
        <v>11</v>
      </c>
      <c r="S3594" s="13">
        <v>1</v>
      </c>
      <c r="T3594" s="21">
        <v>0</v>
      </c>
      <c r="U3594" t="s">
        <v>2113</v>
      </c>
      <c r="W3594" t="str">
        <f>+IF(V3594="","",IF(MID(V3594,1,3)="ECE","UNICO",IF(V3594="FINES",CONCATENATE("R",IF(OR(C3594="16",C3594="21",C3594="22",C3594="23"),"16212223",IF(OR(C3594="15",C3594="17",C3594="24",C3594="25"),"15172425",C3594))),IF(V3594="CEBAS","UNICO",IF(VALUE(C3594)&lt;=11,"AMBA","INTERIOR")))))</f>
        <v/>
      </c>
      <c r="X3594" s="20" t="str">
        <f>+IF(V3594="","-",CONCATENATE(V3594,"_",W3594))</f>
        <v>-</v>
      </c>
      <c r="Y3594" s="59">
        <v>0.48261841661051702</v>
      </c>
      <c r="Z3594" t="str">
        <f>+IFERROR(VLOOKUP(H3594,#REF!,2,FALSE),"-")</f>
        <v>-</v>
      </c>
      <c r="AA3594" t="s">
        <v>2393</v>
      </c>
      <c r="AB3594" t="str">
        <f>+IF(W3594="","-",IF(W3594="UNICO","CENSO","MUESTRA"))</f>
        <v>-</v>
      </c>
      <c r="AC3594" t="s">
        <v>2397</v>
      </c>
      <c r="AD3594" t="s">
        <v>134</v>
      </c>
    </row>
    <row r="3595" spans="1:30" x14ac:dyDescent="0.25">
      <c r="A3595" s="5" t="str">
        <f t="shared" si="56"/>
        <v>0061DC0703</v>
      </c>
      <c r="B3595" s="23" t="s">
        <v>2119</v>
      </c>
      <c r="C3595" t="s">
        <v>354</v>
      </c>
      <c r="D3595" t="s">
        <v>950</v>
      </c>
      <c r="E3595" t="s">
        <v>951</v>
      </c>
      <c r="F3595">
        <v>607974</v>
      </c>
      <c r="G3595">
        <v>2</v>
      </c>
      <c r="H3595" t="s">
        <v>954</v>
      </c>
      <c r="I3595" t="s">
        <v>20</v>
      </c>
      <c r="J3595" t="s">
        <v>39</v>
      </c>
      <c r="K3595" t="s">
        <v>40</v>
      </c>
      <c r="L3595" t="s">
        <v>953</v>
      </c>
      <c r="M3595" t="s">
        <v>18120</v>
      </c>
      <c r="N3595" t="s">
        <v>22</v>
      </c>
      <c r="O3595" t="s">
        <v>23</v>
      </c>
      <c r="P3595" t="s">
        <v>26</v>
      </c>
      <c r="Q3595" t="s">
        <v>27</v>
      </c>
      <c r="R3595" s="13">
        <v>20</v>
      </c>
      <c r="S3595" s="13">
        <v>1</v>
      </c>
      <c r="T3595" s="21">
        <v>0</v>
      </c>
      <c r="U3595" t="s">
        <v>2113</v>
      </c>
      <c r="W3595" t="str">
        <f>+IF(V3595="","",IF(MID(V3595,1,3)="ECE","UNICO",IF(V3595="FINES",CONCATENATE("R",IF(OR(C3595="16",C3595="21",C3595="22",C3595="23"),"16212223",IF(OR(C3595="15",C3595="17",C3595="24",C3595="25"),"15172425",C3595))),IF(V3595="CEBAS","UNICO",IF(VALUE(C3595)&lt;=11,"AMBA","INTERIOR")))))</f>
        <v/>
      </c>
      <c r="X3595" s="20" t="str">
        <f>+IF(V3595="","-",CONCATENATE(V3595,"_",W3595))</f>
        <v>-</v>
      </c>
      <c r="Y3595" s="59">
        <v>0.48300041589472031</v>
      </c>
      <c r="Z3595" t="str">
        <f>+IFERROR(VLOOKUP(H3595,#REF!,2,FALSE),"-")</f>
        <v>-</v>
      </c>
      <c r="AA3595" t="s">
        <v>2394</v>
      </c>
      <c r="AB3595" t="str">
        <f>+IF(W3595="","-",IF(W3595="UNICO","CENSO","MUESTRA"))</f>
        <v>-</v>
      </c>
      <c r="AC3595" t="s">
        <v>2398</v>
      </c>
      <c r="AD3595" t="s">
        <v>134</v>
      </c>
    </row>
    <row r="3596" spans="1:30" x14ac:dyDescent="0.25">
      <c r="A3596" s="5" t="str">
        <f t="shared" si="56"/>
        <v>0119DC0716</v>
      </c>
      <c r="B3596" s="23" t="s">
        <v>2119</v>
      </c>
      <c r="C3596" t="s">
        <v>584</v>
      </c>
      <c r="D3596" t="s">
        <v>419</v>
      </c>
      <c r="E3596" t="s">
        <v>1915</v>
      </c>
      <c r="F3596">
        <v>603956</v>
      </c>
      <c r="G3596">
        <v>0</v>
      </c>
      <c r="H3596" t="s">
        <v>1931</v>
      </c>
      <c r="I3596" t="s">
        <v>20</v>
      </c>
      <c r="J3596" t="s">
        <v>39</v>
      </c>
      <c r="K3596" t="s">
        <v>21</v>
      </c>
      <c r="M3596" t="s">
        <v>18158</v>
      </c>
      <c r="N3596" t="s">
        <v>22</v>
      </c>
      <c r="O3596" t="s">
        <v>23</v>
      </c>
      <c r="P3596" t="s">
        <v>26</v>
      </c>
      <c r="Q3596" t="s">
        <v>27</v>
      </c>
      <c r="R3596" s="13">
        <v>32</v>
      </c>
      <c r="S3596" s="13">
        <v>3</v>
      </c>
      <c r="T3596" s="21">
        <v>0</v>
      </c>
      <c r="U3596" t="s">
        <v>2113</v>
      </c>
      <c r="W3596" t="str">
        <f>+IF(V3596="","",IF(MID(V3596,1,3)="ECE","UNICO",IF(V3596="FINES",CONCATENATE("R",IF(OR(C3596="16",C3596="21",C3596="22",C3596="23"),"16212223",IF(OR(C3596="15",C3596="17",C3596="24",C3596="25"),"15172425",C3596))),IF(V3596="CEBAS","UNICO",IF(VALUE(C3596)&lt;=11,"AMBA","INTERIOR")))))</f>
        <v/>
      </c>
      <c r="X3596" s="20" t="str">
        <f>+IF(V3596="","-",CONCATENATE(V3596,"_",W3596))</f>
        <v>-</v>
      </c>
      <c r="Y3596" s="59">
        <v>0.4842378685348912</v>
      </c>
      <c r="Z3596" t="str">
        <f>+IFERROR(VLOOKUP(H3596,#REF!,2,FALSE),"-")</f>
        <v>-</v>
      </c>
      <c r="AA3596" t="s">
        <v>2393</v>
      </c>
      <c r="AB3596" t="str">
        <f>+IF(W3596="","-",IF(W3596="UNICO","CENSO","MUESTRA"))</f>
        <v>-</v>
      </c>
      <c r="AC3596" t="s">
        <v>2398</v>
      </c>
      <c r="AD3596" t="s">
        <v>134</v>
      </c>
    </row>
    <row r="3597" spans="1:30" x14ac:dyDescent="0.25">
      <c r="A3597" s="5" t="str">
        <f t="shared" si="56"/>
        <v>0069DC0751</v>
      </c>
      <c r="B3597" s="23" t="s">
        <v>2119</v>
      </c>
      <c r="C3597" t="s">
        <v>1079</v>
      </c>
      <c r="D3597" t="s">
        <v>1077</v>
      </c>
      <c r="E3597" t="s">
        <v>1078</v>
      </c>
      <c r="F3597">
        <v>608696</v>
      </c>
      <c r="G3597">
        <v>1</v>
      </c>
      <c r="H3597" t="s">
        <v>1137</v>
      </c>
      <c r="I3597" t="s">
        <v>20</v>
      </c>
      <c r="J3597" t="s">
        <v>39</v>
      </c>
      <c r="K3597" t="s">
        <v>40</v>
      </c>
      <c r="L3597" t="s">
        <v>1130</v>
      </c>
      <c r="M3597" t="s">
        <v>18320</v>
      </c>
      <c r="N3597" t="s">
        <v>22</v>
      </c>
      <c r="O3597" t="s">
        <v>23</v>
      </c>
      <c r="P3597" t="s">
        <v>26</v>
      </c>
      <c r="Q3597" t="s">
        <v>27</v>
      </c>
      <c r="R3597" s="13">
        <v>38</v>
      </c>
      <c r="S3597" s="13">
        <v>3</v>
      </c>
      <c r="T3597" s="21">
        <v>0</v>
      </c>
      <c r="U3597" t="s">
        <v>2113</v>
      </c>
      <c r="W3597" t="str">
        <f>+IF(V3597="","",IF(MID(V3597,1,3)="ECE","UNICO",IF(V3597="FINES",CONCATENATE("R",IF(OR(C3597="16",C3597="21",C3597="22",C3597="23"),"16212223",IF(OR(C3597="15",C3597="17",C3597="24",C3597="25"),"15172425",C3597))),IF(V3597="CEBAS","UNICO",IF(VALUE(C3597)&lt;=11,"AMBA","INTERIOR")))))</f>
        <v/>
      </c>
      <c r="X3597" s="20" t="str">
        <f>+IF(V3597="","-",CONCATENATE(V3597,"_",W3597))</f>
        <v>-</v>
      </c>
      <c r="Y3597" s="59">
        <v>0.48435527086257929</v>
      </c>
      <c r="Z3597" t="str">
        <f>+IFERROR(VLOOKUP(H3597,#REF!,2,FALSE),"-")</f>
        <v>-</v>
      </c>
      <c r="AA3597" t="s">
        <v>2393</v>
      </c>
      <c r="AB3597" t="str">
        <f>+IF(W3597="","-",IF(W3597="UNICO","CENSO","MUESTRA"))</f>
        <v>-</v>
      </c>
      <c r="AC3597" t="s">
        <v>2398</v>
      </c>
      <c r="AD3597" t="s">
        <v>134</v>
      </c>
    </row>
    <row r="3598" spans="1:30" x14ac:dyDescent="0.25">
      <c r="A3598" s="5" t="str">
        <f t="shared" si="56"/>
        <v>0095DA0007</v>
      </c>
      <c r="B3598" s="23" t="s">
        <v>2119</v>
      </c>
      <c r="C3598" t="s">
        <v>884</v>
      </c>
      <c r="D3598" t="s">
        <v>1574</v>
      </c>
      <c r="E3598" t="s">
        <v>1575</v>
      </c>
      <c r="F3598">
        <v>614363</v>
      </c>
      <c r="G3598">
        <v>0</v>
      </c>
      <c r="H3598" t="s">
        <v>1576</v>
      </c>
      <c r="I3598" t="s">
        <v>20</v>
      </c>
      <c r="J3598" t="s">
        <v>25</v>
      </c>
      <c r="K3598" t="s">
        <v>21</v>
      </c>
      <c r="M3598" t="s">
        <v>18321</v>
      </c>
      <c r="N3598" t="s">
        <v>22</v>
      </c>
      <c r="O3598" t="s">
        <v>23</v>
      </c>
      <c r="P3598" t="s">
        <v>26</v>
      </c>
      <c r="Q3598" t="s">
        <v>27</v>
      </c>
      <c r="R3598" s="13">
        <v>10</v>
      </c>
      <c r="S3598" s="13">
        <v>1</v>
      </c>
      <c r="T3598" s="21">
        <v>0</v>
      </c>
      <c r="U3598" t="s">
        <v>2113</v>
      </c>
      <c r="W3598" t="str">
        <f>+IF(V3598="","",IF(MID(V3598,1,3)="ECE","UNICO",IF(V3598="FINES",CONCATENATE("R",IF(OR(C3598="16",C3598="21",C3598="22",C3598="23"),"16212223",IF(OR(C3598="15",C3598="17",C3598="24",C3598="25"),"15172425",C3598))),IF(V3598="CEBAS","UNICO",IF(VALUE(C3598)&lt;=11,"AMBA","INTERIOR")))))</f>
        <v/>
      </c>
      <c r="X3598" s="20" t="str">
        <f>+IF(V3598="","-",CONCATENATE(V3598,"_",W3598))</f>
        <v>-</v>
      </c>
      <c r="Y3598" s="59">
        <v>0.48440036425987881</v>
      </c>
      <c r="Z3598" t="str">
        <f>+IFERROR(VLOOKUP(H3598,#REF!,2,FALSE),"-")</f>
        <v>-</v>
      </c>
      <c r="AA3598" t="s">
        <v>2393</v>
      </c>
      <c r="AB3598" t="str">
        <f>+IF(W3598="","-",IF(W3598="UNICO","CENSO","MUESTRA"))</f>
        <v>-</v>
      </c>
      <c r="AC3598" t="s">
        <v>2398</v>
      </c>
      <c r="AD3598" t="s">
        <v>134</v>
      </c>
    </row>
    <row r="3599" spans="1:30" x14ac:dyDescent="0.25">
      <c r="A3599" s="5" t="str">
        <f t="shared" si="56"/>
        <v>0067DC0701</v>
      </c>
      <c r="B3599" s="23" t="s">
        <v>2119</v>
      </c>
      <c r="C3599" t="s">
        <v>86</v>
      </c>
      <c r="D3599" t="s">
        <v>1059</v>
      </c>
      <c r="E3599" t="s">
        <v>1060</v>
      </c>
      <c r="F3599">
        <v>610592</v>
      </c>
      <c r="G3599">
        <v>1</v>
      </c>
      <c r="H3599" t="s">
        <v>1061</v>
      </c>
      <c r="I3599" t="s">
        <v>20</v>
      </c>
      <c r="J3599" t="s">
        <v>39</v>
      </c>
      <c r="K3599" t="s">
        <v>40</v>
      </c>
      <c r="L3599" t="s">
        <v>1062</v>
      </c>
      <c r="M3599" t="s">
        <v>18322</v>
      </c>
      <c r="N3599" t="s">
        <v>22</v>
      </c>
      <c r="O3599" t="s">
        <v>23</v>
      </c>
      <c r="P3599" t="s">
        <v>26</v>
      </c>
      <c r="Q3599" t="s">
        <v>27</v>
      </c>
      <c r="R3599" s="13">
        <v>40</v>
      </c>
      <c r="S3599" s="13">
        <v>4</v>
      </c>
      <c r="T3599" s="21">
        <v>0</v>
      </c>
      <c r="U3599" t="s">
        <v>2113</v>
      </c>
      <c r="W3599" t="str">
        <f>+IF(V3599="","",IF(MID(V3599,1,3)="ECE","UNICO",IF(V3599="FINES",CONCATENATE("R",IF(OR(C3599="16",C3599="21",C3599="22",C3599="23"),"16212223",IF(OR(C3599="15",C3599="17",C3599="24",C3599="25"),"15172425",C3599))),IF(V3599="CEBAS","UNICO",IF(VALUE(C3599)&lt;=11,"AMBA","INTERIOR")))))</f>
        <v/>
      </c>
      <c r="X3599" s="20" t="str">
        <f>+IF(V3599="","-",CONCATENATE(V3599,"_",W3599))</f>
        <v>-</v>
      </c>
      <c r="Y3599" s="59">
        <v>0.48492560370100868</v>
      </c>
      <c r="Z3599" t="str">
        <f>+IFERROR(VLOOKUP(H3599,#REF!,2,FALSE),"-")</f>
        <v>-</v>
      </c>
      <c r="AA3599" t="s">
        <v>2393</v>
      </c>
      <c r="AB3599" t="str">
        <f>+IF(W3599="","-",IF(W3599="UNICO","CENSO","MUESTRA"))</f>
        <v>-</v>
      </c>
      <c r="AC3599" t="s">
        <v>2398</v>
      </c>
      <c r="AD3599" t="s">
        <v>134</v>
      </c>
    </row>
    <row r="3600" spans="1:30" x14ac:dyDescent="0.25">
      <c r="A3600" s="5" t="str">
        <f t="shared" si="56"/>
        <v>0005DC0714</v>
      </c>
      <c r="B3600" s="23" t="s">
        <v>2119</v>
      </c>
      <c r="C3600" t="s">
        <v>246</v>
      </c>
      <c r="D3600" t="s">
        <v>243</v>
      </c>
      <c r="E3600" t="s">
        <v>245</v>
      </c>
      <c r="F3600">
        <v>602025</v>
      </c>
      <c r="G3600">
        <v>1</v>
      </c>
      <c r="H3600" t="s">
        <v>256</v>
      </c>
      <c r="I3600" t="s">
        <v>20</v>
      </c>
      <c r="J3600" t="s">
        <v>39</v>
      </c>
      <c r="K3600" t="s">
        <v>40</v>
      </c>
      <c r="L3600" t="s">
        <v>257</v>
      </c>
      <c r="M3600" t="s">
        <v>18323</v>
      </c>
      <c r="N3600" t="s">
        <v>22</v>
      </c>
      <c r="O3600" t="s">
        <v>23</v>
      </c>
      <c r="P3600" t="s">
        <v>26</v>
      </c>
      <c r="Q3600" t="s">
        <v>27</v>
      </c>
      <c r="R3600" s="13">
        <v>41</v>
      </c>
      <c r="S3600" s="13">
        <v>4</v>
      </c>
      <c r="T3600" s="21">
        <v>0</v>
      </c>
      <c r="U3600" t="s">
        <v>2113</v>
      </c>
      <c r="W3600" t="str">
        <f>+IF(V3600="","",IF(MID(V3600,1,3)="ECE","UNICO",IF(V3600="FINES",CONCATENATE("R",IF(OR(C3600="16",C3600="21",C3600="22",C3600="23"),"16212223",IF(OR(C3600="15",C3600="17",C3600="24",C3600="25"),"15172425",C3600))),IF(V3600="CEBAS","UNICO",IF(VALUE(C3600)&lt;=11,"AMBA","INTERIOR")))))</f>
        <v/>
      </c>
      <c r="X3600" s="20" t="str">
        <f>+IF(V3600="","-",CONCATENATE(V3600,"_",W3600))</f>
        <v>-</v>
      </c>
      <c r="Y3600" s="59">
        <v>0.48501209749115842</v>
      </c>
      <c r="Z3600" t="str">
        <f>+IFERROR(VLOOKUP(H3600,#REF!,2,FALSE),"-")</f>
        <v>-</v>
      </c>
      <c r="AA3600" t="s">
        <v>2393</v>
      </c>
      <c r="AB3600" t="str">
        <f>+IF(W3600="","-",IF(W3600="UNICO","CENSO","MUESTRA"))</f>
        <v>-</v>
      </c>
      <c r="AC3600" t="s">
        <v>2398</v>
      </c>
      <c r="AD3600" t="s">
        <v>134</v>
      </c>
    </row>
    <row r="3601" spans="1:30" x14ac:dyDescent="0.25">
      <c r="A3601" s="5" t="str">
        <f t="shared" si="56"/>
        <v>0045DC0711</v>
      </c>
      <c r="B3601" s="23" t="s">
        <v>2119</v>
      </c>
      <c r="C3601" t="s">
        <v>140</v>
      </c>
      <c r="D3601" t="s">
        <v>760</v>
      </c>
      <c r="E3601" t="s">
        <v>761</v>
      </c>
      <c r="F3601">
        <v>611472</v>
      </c>
      <c r="G3601">
        <v>2</v>
      </c>
      <c r="H3601" t="s">
        <v>770</v>
      </c>
      <c r="I3601" t="s">
        <v>20</v>
      </c>
      <c r="J3601" t="s">
        <v>39</v>
      </c>
      <c r="K3601" t="s">
        <v>40</v>
      </c>
      <c r="L3601" t="s">
        <v>767</v>
      </c>
      <c r="M3601" t="s">
        <v>18169</v>
      </c>
      <c r="N3601" t="s">
        <v>22</v>
      </c>
      <c r="O3601" t="s">
        <v>23</v>
      </c>
      <c r="P3601" t="s">
        <v>26</v>
      </c>
      <c r="Q3601" t="s">
        <v>27</v>
      </c>
      <c r="R3601" s="13">
        <v>20</v>
      </c>
      <c r="S3601" s="13">
        <v>1</v>
      </c>
      <c r="T3601" s="21">
        <v>0</v>
      </c>
      <c r="U3601" t="s">
        <v>2113</v>
      </c>
      <c r="W3601" t="str">
        <f>+IF(V3601="","",IF(MID(V3601,1,3)="ECE","UNICO",IF(V3601="FINES",CONCATENATE("R",IF(OR(C3601="16",C3601="21",C3601="22",C3601="23"),"16212223",IF(OR(C3601="15",C3601="17",C3601="24",C3601="25"),"15172425",C3601))),IF(V3601="CEBAS","UNICO",IF(VALUE(C3601)&lt;=11,"AMBA","INTERIOR")))))</f>
        <v/>
      </c>
      <c r="X3601" s="20" t="str">
        <f>+IF(V3601="","-",CONCATENATE(V3601,"_",W3601))</f>
        <v>-</v>
      </c>
      <c r="Y3601" s="59">
        <v>0.48598757072498922</v>
      </c>
      <c r="Z3601" t="str">
        <f>+IFERROR(VLOOKUP(H3601,#REF!,2,FALSE),"-")</f>
        <v>-</v>
      </c>
      <c r="AA3601" t="s">
        <v>2393</v>
      </c>
      <c r="AB3601" t="str">
        <f>+IF(W3601="","-",IF(W3601="UNICO","CENSO","MUESTRA"))</f>
        <v>-</v>
      </c>
      <c r="AC3601" t="s">
        <v>2398</v>
      </c>
      <c r="AD3601" t="s">
        <v>134</v>
      </c>
    </row>
    <row r="3602" spans="1:30" x14ac:dyDescent="0.25">
      <c r="A3602" s="5" t="str">
        <f t="shared" si="56"/>
        <v>0001DC0738</v>
      </c>
      <c r="B3602" s="23" t="s">
        <v>2119</v>
      </c>
      <c r="C3602" t="s">
        <v>19</v>
      </c>
      <c r="D3602" t="s">
        <v>17</v>
      </c>
      <c r="E3602" t="s">
        <v>18</v>
      </c>
      <c r="F3602">
        <v>613138</v>
      </c>
      <c r="G3602">
        <v>3</v>
      </c>
      <c r="H3602" t="s">
        <v>65</v>
      </c>
      <c r="I3602" t="s">
        <v>20</v>
      </c>
      <c r="J3602" t="s">
        <v>39</v>
      </c>
      <c r="K3602" t="s">
        <v>40</v>
      </c>
      <c r="L3602" t="s">
        <v>52</v>
      </c>
      <c r="M3602" t="s">
        <v>18324</v>
      </c>
      <c r="N3602" t="s">
        <v>22</v>
      </c>
      <c r="O3602" t="s">
        <v>23</v>
      </c>
      <c r="P3602" t="s">
        <v>26</v>
      </c>
      <c r="Q3602" t="s">
        <v>27</v>
      </c>
      <c r="R3602" s="13">
        <v>11</v>
      </c>
      <c r="S3602" s="13">
        <v>1</v>
      </c>
      <c r="T3602" s="21">
        <v>0</v>
      </c>
      <c r="U3602" t="s">
        <v>2113</v>
      </c>
      <c r="W3602" t="str">
        <f>+IF(V3602="","",IF(MID(V3602,1,3)="ECE","UNICO",IF(V3602="FINES",CONCATENATE("R",IF(OR(C3602="16",C3602="21",C3602="22",C3602="23"),"16212223",IF(OR(C3602="15",C3602="17",C3602="24",C3602="25"),"15172425",C3602))),IF(V3602="CEBAS","UNICO",IF(VALUE(C3602)&lt;=11,"AMBA","INTERIOR")))))</f>
        <v/>
      </c>
      <c r="X3602" s="20" t="str">
        <f>+IF(V3602="","-",CONCATENATE(V3602,"_",W3602))</f>
        <v>-</v>
      </c>
      <c r="Y3602" s="59">
        <v>0.48609835654497152</v>
      </c>
      <c r="Z3602" t="str">
        <f>+IFERROR(VLOOKUP(H3602,#REF!,2,FALSE),"-")</f>
        <v>-</v>
      </c>
      <c r="AA3602" t="s">
        <v>2393</v>
      </c>
      <c r="AB3602" t="str">
        <f>+IF(W3602="","-",IF(W3602="UNICO","CENSO","MUESTRA"))</f>
        <v>-</v>
      </c>
      <c r="AC3602" t="s">
        <v>2398</v>
      </c>
      <c r="AD3602" t="s">
        <v>134</v>
      </c>
    </row>
    <row r="3603" spans="1:30" x14ac:dyDescent="0.25">
      <c r="A3603" s="5" t="str">
        <f t="shared" si="56"/>
        <v>0114DC0708</v>
      </c>
      <c r="B3603" s="23" t="s">
        <v>2119</v>
      </c>
      <c r="C3603" t="s">
        <v>19</v>
      </c>
      <c r="D3603" t="s">
        <v>311</v>
      </c>
      <c r="E3603" t="s">
        <v>1857</v>
      </c>
      <c r="F3603">
        <v>607115</v>
      </c>
      <c r="G3603">
        <v>2</v>
      </c>
      <c r="H3603" t="s">
        <v>1862</v>
      </c>
      <c r="I3603" t="s">
        <v>20</v>
      </c>
      <c r="J3603" t="s">
        <v>39</v>
      </c>
      <c r="K3603" t="s">
        <v>40</v>
      </c>
      <c r="L3603" t="s">
        <v>1861</v>
      </c>
      <c r="M3603" t="s">
        <v>18126</v>
      </c>
      <c r="N3603" t="s">
        <v>22</v>
      </c>
      <c r="O3603" t="s">
        <v>23</v>
      </c>
      <c r="P3603" t="s">
        <v>26</v>
      </c>
      <c r="Q3603" t="s">
        <v>27</v>
      </c>
      <c r="R3603" s="13">
        <v>35</v>
      </c>
      <c r="S3603" s="13">
        <v>3</v>
      </c>
      <c r="T3603" s="21">
        <v>0</v>
      </c>
      <c r="U3603" t="s">
        <v>2113</v>
      </c>
      <c r="W3603" t="str">
        <f>+IF(V3603="","",IF(MID(V3603,1,3)="ECE","UNICO",IF(V3603="FINES",CONCATENATE("R",IF(OR(C3603="16",C3603="21",C3603="22",C3603="23"),"16212223",IF(OR(C3603="15",C3603="17",C3603="24",C3603="25"),"15172425",C3603))),IF(V3603="CEBAS","UNICO",IF(VALUE(C3603)&lt;=11,"AMBA","INTERIOR")))))</f>
        <v/>
      </c>
      <c r="X3603" s="20" t="str">
        <f>+IF(V3603="","-",CONCATENATE(V3603,"_",W3603))</f>
        <v>-</v>
      </c>
      <c r="Y3603" s="59">
        <v>0.48631929899706983</v>
      </c>
      <c r="Z3603" t="str">
        <f>+IFERROR(VLOOKUP(H3603,#REF!,2,FALSE),"-")</f>
        <v>-</v>
      </c>
      <c r="AA3603" t="s">
        <v>2393</v>
      </c>
      <c r="AB3603" t="str">
        <f>+IF(W3603="","-",IF(W3603="UNICO","CENSO","MUESTRA"))</f>
        <v>-</v>
      </c>
      <c r="AC3603" t="s">
        <v>2397</v>
      </c>
      <c r="AD3603" t="s">
        <v>134</v>
      </c>
    </row>
    <row r="3604" spans="1:30" x14ac:dyDescent="0.25">
      <c r="A3604" s="5" t="str">
        <f t="shared" si="56"/>
        <v>0109DA0043</v>
      </c>
      <c r="B3604" s="23" t="s">
        <v>2119</v>
      </c>
      <c r="C3604" t="s">
        <v>884</v>
      </c>
      <c r="D3604" t="s">
        <v>357</v>
      </c>
      <c r="E3604" t="s">
        <v>1771</v>
      </c>
      <c r="F3604">
        <v>614402</v>
      </c>
      <c r="G3604">
        <v>0</v>
      </c>
      <c r="H3604" t="s">
        <v>1772</v>
      </c>
      <c r="I3604" t="s">
        <v>20</v>
      </c>
      <c r="J3604" t="s">
        <v>25</v>
      </c>
      <c r="K3604" t="s">
        <v>21</v>
      </c>
      <c r="M3604" t="s">
        <v>18325</v>
      </c>
      <c r="N3604" t="s">
        <v>22</v>
      </c>
      <c r="O3604" t="s">
        <v>23</v>
      </c>
      <c r="P3604" t="s">
        <v>26</v>
      </c>
      <c r="Q3604" t="s">
        <v>27</v>
      </c>
      <c r="R3604" s="13">
        <v>14</v>
      </c>
      <c r="S3604" s="13">
        <v>1</v>
      </c>
      <c r="T3604" s="21">
        <v>0</v>
      </c>
      <c r="U3604" t="s">
        <v>2113</v>
      </c>
      <c r="W3604" t="str">
        <f>+IF(V3604="","",IF(MID(V3604,1,3)="ECE","UNICO",IF(V3604="FINES",CONCATENATE("R",IF(OR(C3604="16",C3604="21",C3604="22",C3604="23"),"16212223",IF(OR(C3604="15",C3604="17",C3604="24",C3604="25"),"15172425",C3604))),IF(V3604="CEBAS","UNICO",IF(VALUE(C3604)&lt;=11,"AMBA","INTERIOR")))))</f>
        <v/>
      </c>
      <c r="X3604" s="20" t="str">
        <f>+IF(V3604="","-",CONCATENATE(V3604,"_",W3604))</f>
        <v>-</v>
      </c>
      <c r="Y3604" s="59">
        <v>0.48731697233099691</v>
      </c>
      <c r="Z3604" t="str">
        <f>+IFERROR(VLOOKUP(H3604,#REF!,2,FALSE),"-")</f>
        <v>-</v>
      </c>
      <c r="AA3604" t="s">
        <v>2393</v>
      </c>
      <c r="AB3604" t="str">
        <f>+IF(W3604="","-",IF(W3604="UNICO","CENSO","MUESTRA"))</f>
        <v>-</v>
      </c>
      <c r="AC3604" t="s">
        <v>2397</v>
      </c>
      <c r="AD3604" t="s">
        <v>134</v>
      </c>
    </row>
    <row r="3605" spans="1:30" x14ac:dyDescent="0.25">
      <c r="A3605" s="5" t="str">
        <f t="shared" si="56"/>
        <v>0009DC0705</v>
      </c>
      <c r="B3605" s="23" t="s">
        <v>2119</v>
      </c>
      <c r="C3605" t="s">
        <v>242</v>
      </c>
      <c r="D3605" t="s">
        <v>359</v>
      </c>
      <c r="E3605" t="s">
        <v>361</v>
      </c>
      <c r="F3605">
        <v>606143</v>
      </c>
      <c r="G3605">
        <v>2</v>
      </c>
      <c r="H3605" t="s">
        <v>364</v>
      </c>
      <c r="I3605" t="s">
        <v>20</v>
      </c>
      <c r="J3605" t="s">
        <v>39</v>
      </c>
      <c r="K3605" t="s">
        <v>40</v>
      </c>
      <c r="L3605" t="s">
        <v>363</v>
      </c>
      <c r="M3605" t="s">
        <v>18176</v>
      </c>
      <c r="N3605" t="s">
        <v>22</v>
      </c>
      <c r="O3605" t="s">
        <v>23</v>
      </c>
      <c r="P3605" t="s">
        <v>26</v>
      </c>
      <c r="Q3605" t="s">
        <v>27</v>
      </c>
      <c r="R3605" s="13">
        <v>14</v>
      </c>
      <c r="S3605" s="13">
        <v>1</v>
      </c>
      <c r="T3605" s="21">
        <v>0</v>
      </c>
      <c r="U3605" t="s">
        <v>2113</v>
      </c>
      <c r="W3605" t="str">
        <f>+IF(V3605="","",IF(MID(V3605,1,3)="ECE","UNICO",IF(V3605="FINES",CONCATENATE("R",IF(OR(C3605="16",C3605="21",C3605="22",C3605="23"),"16212223",IF(OR(C3605="15",C3605="17",C3605="24",C3605="25"),"15172425",C3605))),IF(V3605="CEBAS","UNICO",IF(VALUE(C3605)&lt;=11,"AMBA","INTERIOR")))))</f>
        <v/>
      </c>
      <c r="X3605" s="20" t="str">
        <f>+IF(V3605="","-",CONCATENATE(V3605,"_",W3605))</f>
        <v>-</v>
      </c>
      <c r="Y3605" s="59">
        <v>0.48856078401992198</v>
      </c>
      <c r="Z3605" t="str">
        <f>+IFERROR(VLOOKUP(H3605,#REF!,2,FALSE),"-")</f>
        <v>-</v>
      </c>
      <c r="AA3605" t="s">
        <v>2394</v>
      </c>
      <c r="AB3605" t="str">
        <f>+IF(W3605="","-",IF(W3605="UNICO","CENSO","MUESTRA"))</f>
        <v>-</v>
      </c>
      <c r="AC3605" t="s">
        <v>2397</v>
      </c>
      <c r="AD3605" t="s">
        <v>134</v>
      </c>
    </row>
    <row r="3606" spans="1:30" x14ac:dyDescent="0.25">
      <c r="A3606" s="5" t="str">
        <f t="shared" si="56"/>
        <v>0136DC0705</v>
      </c>
      <c r="B3606" s="23" t="s">
        <v>2119</v>
      </c>
      <c r="C3606" t="s">
        <v>1245</v>
      </c>
      <c r="D3606" t="s">
        <v>170</v>
      </c>
      <c r="E3606" t="s">
        <v>2094</v>
      </c>
      <c r="F3606">
        <v>605622</v>
      </c>
      <c r="G3606">
        <v>3</v>
      </c>
      <c r="H3606" t="s">
        <v>2098</v>
      </c>
      <c r="I3606" t="s">
        <v>20</v>
      </c>
      <c r="J3606" t="s">
        <v>39</v>
      </c>
      <c r="K3606" t="s">
        <v>40</v>
      </c>
      <c r="L3606" t="s">
        <v>2096</v>
      </c>
      <c r="M3606" t="s">
        <v>18326</v>
      </c>
      <c r="N3606" t="s">
        <v>22</v>
      </c>
      <c r="O3606" t="s">
        <v>23</v>
      </c>
      <c r="P3606" t="s">
        <v>26</v>
      </c>
      <c r="Q3606" t="s">
        <v>27</v>
      </c>
      <c r="R3606" s="13">
        <v>25</v>
      </c>
      <c r="S3606" s="13">
        <v>2</v>
      </c>
      <c r="T3606" s="21">
        <v>0</v>
      </c>
      <c r="U3606" t="s">
        <v>2113</v>
      </c>
      <c r="W3606" t="str">
        <f>+IF(V3606="","",IF(MID(V3606,1,3)="ECE","UNICO",IF(V3606="FINES",CONCATENATE("R",IF(OR(C3606="16",C3606="21",C3606="22",C3606="23"),"16212223",IF(OR(C3606="15",C3606="17",C3606="24",C3606="25"),"15172425",C3606))),IF(V3606="CEBAS","UNICO",IF(VALUE(C3606)&lt;=11,"AMBA","INTERIOR")))))</f>
        <v/>
      </c>
      <c r="X3606" s="20" t="str">
        <f>+IF(V3606="","-",CONCATENATE(V3606,"_",W3606))</f>
        <v>-</v>
      </c>
      <c r="Y3606" s="59">
        <v>0.48911198816801371</v>
      </c>
      <c r="Z3606" t="str">
        <f>+IFERROR(VLOOKUP(H3606,#REF!,2,FALSE),"-")</f>
        <v>-</v>
      </c>
      <c r="AA3606" t="s">
        <v>2393</v>
      </c>
      <c r="AB3606" t="str">
        <f>+IF(W3606="","-",IF(W3606="UNICO","CENSO","MUESTRA"))</f>
        <v>-</v>
      </c>
      <c r="AC3606" t="s">
        <v>2398</v>
      </c>
      <c r="AD3606" t="s">
        <v>134</v>
      </c>
    </row>
    <row r="3607" spans="1:30" x14ac:dyDescent="0.25">
      <c r="A3607" s="5" t="str">
        <f t="shared" si="56"/>
        <v>0028DC0702</v>
      </c>
      <c r="B3607" s="23" t="s">
        <v>2119</v>
      </c>
      <c r="C3607" t="s">
        <v>141</v>
      </c>
      <c r="D3607" t="s">
        <v>184</v>
      </c>
      <c r="E3607" t="s">
        <v>534</v>
      </c>
      <c r="F3607">
        <v>611538</v>
      </c>
      <c r="G3607">
        <v>1</v>
      </c>
      <c r="H3607" t="s">
        <v>535</v>
      </c>
      <c r="I3607" t="s">
        <v>20</v>
      </c>
      <c r="J3607" t="s">
        <v>39</v>
      </c>
      <c r="K3607" t="s">
        <v>40</v>
      </c>
      <c r="L3607" t="s">
        <v>536</v>
      </c>
      <c r="M3607" t="s">
        <v>18143</v>
      </c>
      <c r="N3607" t="s">
        <v>22</v>
      </c>
      <c r="O3607" t="s">
        <v>23</v>
      </c>
      <c r="P3607" t="s">
        <v>26</v>
      </c>
      <c r="Q3607" t="s">
        <v>27</v>
      </c>
      <c r="R3607" s="13">
        <v>29</v>
      </c>
      <c r="S3607" s="13">
        <v>2</v>
      </c>
      <c r="T3607" s="21">
        <v>0</v>
      </c>
      <c r="U3607" t="s">
        <v>2113</v>
      </c>
      <c r="W3607" t="str">
        <f>+IF(V3607="","",IF(MID(V3607,1,3)="ECE","UNICO",IF(V3607="FINES",CONCATENATE("R",IF(OR(C3607="16",C3607="21",C3607="22",C3607="23"),"16212223",IF(OR(C3607="15",C3607="17",C3607="24",C3607="25"),"15172425",C3607))),IF(V3607="CEBAS","UNICO",IF(VALUE(C3607)&lt;=11,"AMBA","INTERIOR")))))</f>
        <v/>
      </c>
      <c r="X3607" s="20" t="str">
        <f>+IF(V3607="","-",CONCATENATE(V3607,"_",W3607))</f>
        <v>-</v>
      </c>
      <c r="Y3607" s="59">
        <v>0.49023227675541031</v>
      </c>
      <c r="Z3607" t="str">
        <f>+IFERROR(VLOOKUP(H3607,#REF!,2,FALSE),"-")</f>
        <v>-</v>
      </c>
      <c r="AA3607" t="s">
        <v>2394</v>
      </c>
      <c r="AB3607" t="str">
        <f>+IF(W3607="","-",IF(W3607="UNICO","CENSO","MUESTRA"))</f>
        <v>-</v>
      </c>
      <c r="AC3607" t="s">
        <v>2398</v>
      </c>
      <c r="AD3607" t="s">
        <v>134</v>
      </c>
    </row>
    <row r="3608" spans="1:30" x14ac:dyDescent="0.25">
      <c r="A3608" s="5" t="str">
        <f t="shared" si="56"/>
        <v>0069DC0718</v>
      </c>
      <c r="B3608" s="23" t="s">
        <v>2119</v>
      </c>
      <c r="C3608" t="s">
        <v>1079</v>
      </c>
      <c r="D3608" t="s">
        <v>1077</v>
      </c>
      <c r="E3608" t="s">
        <v>1078</v>
      </c>
      <c r="F3608">
        <v>608014</v>
      </c>
      <c r="G3608">
        <v>1</v>
      </c>
      <c r="H3608" t="s">
        <v>1104</v>
      </c>
      <c r="I3608" t="s">
        <v>20</v>
      </c>
      <c r="J3608" t="s">
        <v>39</v>
      </c>
      <c r="K3608" t="s">
        <v>40</v>
      </c>
      <c r="L3608" t="s">
        <v>1105</v>
      </c>
      <c r="M3608" t="s">
        <v>18327</v>
      </c>
      <c r="N3608" t="s">
        <v>22</v>
      </c>
      <c r="O3608" t="s">
        <v>23</v>
      </c>
      <c r="P3608" t="s">
        <v>26</v>
      </c>
      <c r="Q3608" t="s">
        <v>27</v>
      </c>
      <c r="R3608" s="13">
        <v>45</v>
      </c>
      <c r="S3608" s="13">
        <v>3</v>
      </c>
      <c r="T3608" s="21">
        <v>0</v>
      </c>
      <c r="U3608" t="s">
        <v>2113</v>
      </c>
      <c r="W3608" t="str">
        <f>+IF(V3608="","",IF(MID(V3608,1,3)="ECE","UNICO",IF(V3608="FINES",CONCATENATE("R",IF(OR(C3608="16",C3608="21",C3608="22",C3608="23"),"16212223",IF(OR(C3608="15",C3608="17",C3608="24",C3608="25"),"15172425",C3608))),IF(V3608="CEBAS","UNICO",IF(VALUE(C3608)&lt;=11,"AMBA","INTERIOR")))))</f>
        <v/>
      </c>
      <c r="X3608" s="20" t="str">
        <f>+IF(V3608="","-",CONCATENATE(V3608,"_",W3608))</f>
        <v>-</v>
      </c>
      <c r="Y3608" s="59">
        <v>0.49145463350656871</v>
      </c>
      <c r="Z3608" t="str">
        <f>+IFERROR(VLOOKUP(H3608,#REF!,2,FALSE),"-")</f>
        <v>-</v>
      </c>
      <c r="AA3608" t="s">
        <v>2393</v>
      </c>
      <c r="AB3608" t="str">
        <f>+IF(W3608="","-",IF(W3608="UNICO","CENSO","MUESTRA"))</f>
        <v>-</v>
      </c>
      <c r="AC3608" t="s">
        <v>2397</v>
      </c>
      <c r="AD3608" t="s">
        <v>134</v>
      </c>
    </row>
    <row r="3609" spans="1:30" x14ac:dyDescent="0.25">
      <c r="A3609" s="5" t="str">
        <f t="shared" si="56"/>
        <v>0073DC0721</v>
      </c>
      <c r="B3609" s="23" t="s">
        <v>2119</v>
      </c>
      <c r="C3609" t="s">
        <v>1302</v>
      </c>
      <c r="D3609" t="s">
        <v>1300</v>
      </c>
      <c r="E3609" t="s">
        <v>1301</v>
      </c>
      <c r="F3609">
        <v>613639</v>
      </c>
      <c r="G3609">
        <v>4</v>
      </c>
      <c r="H3609" t="s">
        <v>1326</v>
      </c>
      <c r="I3609" t="s">
        <v>20</v>
      </c>
      <c r="J3609" t="s">
        <v>39</v>
      </c>
      <c r="K3609" t="s">
        <v>40</v>
      </c>
      <c r="L3609" t="s">
        <v>1311</v>
      </c>
      <c r="M3609" t="s">
        <v>18328</v>
      </c>
      <c r="N3609" t="s">
        <v>22</v>
      </c>
      <c r="O3609" t="s">
        <v>23</v>
      </c>
      <c r="P3609" t="s">
        <v>26</v>
      </c>
      <c r="Q3609" t="s">
        <v>27</v>
      </c>
      <c r="R3609" s="13">
        <v>15</v>
      </c>
      <c r="S3609" s="13">
        <v>1</v>
      </c>
      <c r="T3609" s="21">
        <v>0</v>
      </c>
      <c r="U3609" t="s">
        <v>2113</v>
      </c>
      <c r="W3609" t="str">
        <f>+IF(V3609="","",IF(MID(V3609,1,3)="ECE","UNICO",IF(V3609="FINES",CONCATENATE("R",IF(OR(C3609="16",C3609="21",C3609="22",C3609="23"),"16212223",IF(OR(C3609="15",C3609="17",C3609="24",C3609="25"),"15172425",C3609))),IF(V3609="CEBAS","UNICO",IF(VALUE(C3609)&lt;=11,"AMBA","INTERIOR")))))</f>
        <v/>
      </c>
      <c r="X3609" s="20" t="str">
        <f>+IF(V3609="","-",CONCATENATE(V3609,"_",W3609))</f>
        <v>-</v>
      </c>
      <c r="Y3609" s="59">
        <v>0.49171323660347199</v>
      </c>
      <c r="Z3609" t="str">
        <f>+IFERROR(VLOOKUP(H3609,#REF!,2,FALSE),"-")</f>
        <v>-</v>
      </c>
      <c r="AA3609" t="s">
        <v>2393</v>
      </c>
      <c r="AB3609" t="str">
        <f>+IF(W3609="","-",IF(W3609="UNICO","CENSO","MUESTRA"))</f>
        <v>-</v>
      </c>
      <c r="AC3609" t="s">
        <v>2397</v>
      </c>
      <c r="AD3609" t="s">
        <v>134</v>
      </c>
    </row>
    <row r="3610" spans="1:30" x14ac:dyDescent="0.25">
      <c r="A3610" s="5" t="str">
        <f t="shared" si="56"/>
        <v>0119DC0712</v>
      </c>
      <c r="B3610" s="23" t="s">
        <v>2119</v>
      </c>
      <c r="C3610" t="s">
        <v>584</v>
      </c>
      <c r="D3610" t="s">
        <v>419</v>
      </c>
      <c r="E3610" t="s">
        <v>1915</v>
      </c>
      <c r="F3610">
        <v>609874</v>
      </c>
      <c r="G3610">
        <v>2</v>
      </c>
      <c r="H3610" t="s">
        <v>1926</v>
      </c>
      <c r="I3610" t="s">
        <v>20</v>
      </c>
      <c r="J3610" t="s">
        <v>39</v>
      </c>
      <c r="K3610" t="s">
        <v>40</v>
      </c>
      <c r="L3610" t="s">
        <v>1920</v>
      </c>
      <c r="M3610" t="s">
        <v>18329</v>
      </c>
      <c r="N3610" t="s">
        <v>22</v>
      </c>
      <c r="O3610" t="s">
        <v>23</v>
      </c>
      <c r="P3610" t="s">
        <v>26</v>
      </c>
      <c r="Q3610" t="s">
        <v>27</v>
      </c>
      <c r="R3610" s="13">
        <v>36</v>
      </c>
      <c r="S3610" s="13">
        <v>3</v>
      </c>
      <c r="T3610" s="21">
        <v>0</v>
      </c>
      <c r="U3610" t="s">
        <v>2113</v>
      </c>
      <c r="W3610" t="str">
        <f>+IF(V3610="","",IF(MID(V3610,1,3)="ECE","UNICO",IF(V3610="FINES",CONCATENATE("R",IF(OR(C3610="16",C3610="21",C3610="22",C3610="23"),"16212223",IF(OR(C3610="15",C3610="17",C3610="24",C3610="25"),"15172425",C3610))),IF(V3610="CEBAS","UNICO",IF(VALUE(C3610)&lt;=11,"AMBA","INTERIOR")))))</f>
        <v/>
      </c>
      <c r="X3610" s="20" t="str">
        <f>+IF(V3610="","-",CONCATENATE(V3610,"_",W3610))</f>
        <v>-</v>
      </c>
      <c r="Y3610" s="59">
        <v>0.49409614006678271</v>
      </c>
      <c r="Z3610" t="str">
        <f>+IFERROR(VLOOKUP(H3610,#REF!,2,FALSE),"-")</f>
        <v>-</v>
      </c>
      <c r="AA3610" t="s">
        <v>2393</v>
      </c>
      <c r="AB3610" t="str">
        <f>+IF(W3610="","-",IF(W3610="UNICO","CENSO","MUESTRA"))</f>
        <v>-</v>
      </c>
      <c r="AC3610" t="s">
        <v>2398</v>
      </c>
      <c r="AD3610" t="s">
        <v>134</v>
      </c>
    </row>
    <row r="3611" spans="1:30" x14ac:dyDescent="0.25">
      <c r="A3611" s="5" t="str">
        <f t="shared" si="56"/>
        <v>0111DC0725</v>
      </c>
      <c r="B3611" s="23" t="s">
        <v>2119</v>
      </c>
      <c r="C3611" t="s">
        <v>246</v>
      </c>
      <c r="D3611" t="s">
        <v>575</v>
      </c>
      <c r="E3611" t="s">
        <v>1794</v>
      </c>
      <c r="F3611">
        <v>607542</v>
      </c>
      <c r="G3611">
        <v>2</v>
      </c>
      <c r="H3611" t="s">
        <v>1817</v>
      </c>
      <c r="I3611" t="s">
        <v>20</v>
      </c>
      <c r="J3611" t="s">
        <v>39</v>
      </c>
      <c r="K3611" t="s">
        <v>40</v>
      </c>
      <c r="L3611" t="s">
        <v>1816</v>
      </c>
      <c r="M3611" t="s">
        <v>18330</v>
      </c>
      <c r="N3611" t="s">
        <v>22</v>
      </c>
      <c r="O3611" t="s">
        <v>23</v>
      </c>
      <c r="P3611" t="s">
        <v>26</v>
      </c>
      <c r="Q3611" t="s">
        <v>27</v>
      </c>
      <c r="R3611" s="13">
        <v>42</v>
      </c>
      <c r="S3611" s="13">
        <v>3</v>
      </c>
      <c r="T3611" s="21">
        <v>0</v>
      </c>
      <c r="U3611" t="s">
        <v>2113</v>
      </c>
      <c r="W3611" t="str">
        <f>+IF(V3611="","",IF(MID(V3611,1,3)="ECE","UNICO",IF(V3611="FINES",CONCATENATE("R",IF(OR(C3611="16",C3611="21",C3611="22",C3611="23"),"16212223",IF(OR(C3611="15",C3611="17",C3611="24",C3611="25"),"15172425",C3611))),IF(V3611="CEBAS","UNICO",IF(VALUE(C3611)&lt;=11,"AMBA","INTERIOR")))))</f>
        <v/>
      </c>
      <c r="X3611" s="20" t="str">
        <f>+IF(V3611="","-",CONCATENATE(V3611,"_",W3611))</f>
        <v>-</v>
      </c>
      <c r="Y3611" s="59">
        <v>0.49427542953114761</v>
      </c>
      <c r="Z3611" t="str">
        <f>+IFERROR(VLOOKUP(H3611,#REF!,2,FALSE),"-")</f>
        <v>-</v>
      </c>
      <c r="AA3611" t="s">
        <v>2393</v>
      </c>
      <c r="AB3611" t="str">
        <f>+IF(W3611="","-",IF(W3611="UNICO","CENSO","MUESTRA"))</f>
        <v>-</v>
      </c>
      <c r="AC3611" t="s">
        <v>2397</v>
      </c>
      <c r="AD3611" t="s">
        <v>134</v>
      </c>
    </row>
    <row r="3612" spans="1:30" x14ac:dyDescent="0.25">
      <c r="A3612" s="5" t="str">
        <f t="shared" si="56"/>
        <v>0005DC0716</v>
      </c>
      <c r="B3612" s="23" t="s">
        <v>2119</v>
      </c>
      <c r="C3612" t="s">
        <v>246</v>
      </c>
      <c r="D3612" t="s">
        <v>243</v>
      </c>
      <c r="E3612" t="s">
        <v>245</v>
      </c>
      <c r="F3612">
        <v>612518</v>
      </c>
      <c r="G3612">
        <v>1</v>
      </c>
      <c r="H3612" t="s">
        <v>258</v>
      </c>
      <c r="I3612" t="s">
        <v>20</v>
      </c>
      <c r="J3612" t="s">
        <v>39</v>
      </c>
      <c r="K3612" t="s">
        <v>40</v>
      </c>
      <c r="L3612" t="s">
        <v>259</v>
      </c>
      <c r="M3612" t="s">
        <v>18331</v>
      </c>
      <c r="N3612" t="s">
        <v>22</v>
      </c>
      <c r="O3612" t="s">
        <v>23</v>
      </c>
      <c r="P3612" t="s">
        <v>26</v>
      </c>
      <c r="Q3612" t="s">
        <v>27</v>
      </c>
      <c r="R3612" s="13">
        <v>38</v>
      </c>
      <c r="S3612" s="13">
        <v>3</v>
      </c>
      <c r="T3612" s="21">
        <v>0</v>
      </c>
      <c r="U3612" t="s">
        <v>2113</v>
      </c>
      <c r="W3612" t="str">
        <f>+IF(V3612="","",IF(MID(V3612,1,3)="ECE","UNICO",IF(V3612="FINES",CONCATENATE("R",IF(OR(C3612="16",C3612="21",C3612="22",C3612="23"),"16212223",IF(OR(C3612="15",C3612="17",C3612="24",C3612="25"),"15172425",C3612))),IF(V3612="CEBAS","UNICO",IF(VALUE(C3612)&lt;=11,"AMBA","INTERIOR")))))</f>
        <v/>
      </c>
      <c r="X3612" s="20" t="str">
        <f>+IF(V3612="","-",CONCATENATE(V3612,"_",W3612))</f>
        <v>-</v>
      </c>
      <c r="Y3612" s="59">
        <v>0.49533462916549881</v>
      </c>
      <c r="Z3612" t="str">
        <f>+IFERROR(VLOOKUP(H3612,#REF!,2,FALSE),"-")</f>
        <v>-</v>
      </c>
      <c r="AA3612" t="s">
        <v>2393</v>
      </c>
      <c r="AB3612" t="str">
        <f>+IF(W3612="","-",IF(W3612="UNICO","CENSO","MUESTRA"))</f>
        <v>-</v>
      </c>
      <c r="AC3612" t="s">
        <v>2398</v>
      </c>
      <c r="AD3612" t="s">
        <v>134</v>
      </c>
    </row>
    <row r="3613" spans="1:30" x14ac:dyDescent="0.25">
      <c r="A3613" s="5" t="str">
        <f t="shared" si="56"/>
        <v>0047DC0706</v>
      </c>
      <c r="B3613" s="23" t="s">
        <v>2119</v>
      </c>
      <c r="C3613" t="s">
        <v>158</v>
      </c>
      <c r="D3613" t="s">
        <v>811</v>
      </c>
      <c r="E3613" t="s">
        <v>812</v>
      </c>
      <c r="F3613">
        <v>605912</v>
      </c>
      <c r="G3613">
        <v>1</v>
      </c>
      <c r="H3613" t="s">
        <v>815</v>
      </c>
      <c r="I3613" t="s">
        <v>20</v>
      </c>
      <c r="J3613" t="s">
        <v>39</v>
      </c>
      <c r="K3613" t="s">
        <v>40</v>
      </c>
      <c r="L3613" t="s">
        <v>816</v>
      </c>
      <c r="M3613" t="s">
        <v>18332</v>
      </c>
      <c r="N3613" t="s">
        <v>22</v>
      </c>
      <c r="O3613" t="s">
        <v>23</v>
      </c>
      <c r="P3613" t="s">
        <v>26</v>
      </c>
      <c r="Q3613" t="s">
        <v>27</v>
      </c>
      <c r="R3613" s="13">
        <v>19</v>
      </c>
      <c r="S3613" s="13">
        <v>2</v>
      </c>
      <c r="T3613" s="21">
        <v>0</v>
      </c>
      <c r="U3613" t="s">
        <v>2113</v>
      </c>
      <c r="W3613" t="str">
        <f>+IF(V3613="","",IF(MID(V3613,1,3)="ECE","UNICO",IF(V3613="FINES",CONCATENATE("R",IF(OR(C3613="16",C3613="21",C3613="22",C3613="23"),"16212223",IF(OR(C3613="15",C3613="17",C3613="24",C3613="25"),"15172425",C3613))),IF(V3613="CEBAS","UNICO",IF(VALUE(C3613)&lt;=11,"AMBA","INTERIOR")))))</f>
        <v/>
      </c>
      <c r="X3613" s="20" t="str">
        <f>+IF(V3613="","-",CONCATENATE(V3613,"_",W3613))</f>
        <v>-</v>
      </c>
      <c r="Y3613" s="59">
        <v>0.49540374759170752</v>
      </c>
      <c r="Z3613" t="str">
        <f>+IFERROR(VLOOKUP(H3613,#REF!,2,FALSE),"-")</f>
        <v>-</v>
      </c>
      <c r="AA3613" t="s">
        <v>2393</v>
      </c>
      <c r="AB3613" t="str">
        <f>+IF(W3613="","-",IF(W3613="UNICO","CENSO","MUESTRA"))</f>
        <v>-</v>
      </c>
      <c r="AC3613" t="s">
        <v>2397</v>
      </c>
      <c r="AD3613" t="s">
        <v>134</v>
      </c>
    </row>
    <row r="3614" spans="1:30" x14ac:dyDescent="0.25">
      <c r="A3614" s="5" t="str">
        <f t="shared" si="56"/>
        <v>0079DC0709</v>
      </c>
      <c r="B3614" s="23" t="s">
        <v>2119</v>
      </c>
      <c r="C3614" t="s">
        <v>141</v>
      </c>
      <c r="D3614" t="s">
        <v>1410</v>
      </c>
      <c r="E3614" t="s">
        <v>1411</v>
      </c>
      <c r="F3614">
        <v>604670</v>
      </c>
      <c r="G3614">
        <v>0</v>
      </c>
      <c r="H3614" t="s">
        <v>1418</v>
      </c>
      <c r="I3614" t="s">
        <v>20</v>
      </c>
      <c r="J3614" t="s">
        <v>39</v>
      </c>
      <c r="K3614" t="s">
        <v>21</v>
      </c>
      <c r="M3614" t="s">
        <v>18333</v>
      </c>
      <c r="N3614" t="s">
        <v>136</v>
      </c>
      <c r="O3614" t="s">
        <v>23</v>
      </c>
      <c r="P3614" t="s">
        <v>26</v>
      </c>
      <c r="Q3614" t="s">
        <v>27</v>
      </c>
      <c r="R3614" s="13">
        <v>10</v>
      </c>
      <c r="S3614" s="13">
        <v>1</v>
      </c>
      <c r="T3614" s="21">
        <v>0</v>
      </c>
      <c r="U3614" t="s">
        <v>2113</v>
      </c>
      <c r="W3614" t="str">
        <f>+IF(V3614="","",IF(MID(V3614,1,3)="ECE","UNICO",IF(V3614="FINES",CONCATENATE("R",IF(OR(C3614="16",C3614="21",C3614="22",C3614="23"),"16212223",IF(OR(C3614="15",C3614="17",C3614="24",C3614="25"),"15172425",C3614))),IF(V3614="CEBAS","UNICO",IF(VALUE(C3614)&lt;=11,"AMBA","INTERIOR")))))</f>
        <v/>
      </c>
      <c r="X3614" s="20" t="str">
        <f>+IF(V3614="","-",CONCATENATE(V3614,"_",W3614))</f>
        <v>-</v>
      </c>
      <c r="Y3614" s="59">
        <v>0.49545562267303472</v>
      </c>
      <c r="Z3614" t="str">
        <f>+IFERROR(VLOOKUP(H3614,#REF!,2,FALSE),"-")</f>
        <v>-</v>
      </c>
      <c r="AA3614" t="s">
        <v>2394</v>
      </c>
      <c r="AB3614" t="str">
        <f>+IF(W3614="","-",IF(W3614="UNICO","CENSO","MUESTRA"))</f>
        <v>-</v>
      </c>
      <c r="AC3614" t="s">
        <v>2398</v>
      </c>
      <c r="AD3614" t="s">
        <v>134</v>
      </c>
    </row>
    <row r="3615" spans="1:30" x14ac:dyDescent="0.25">
      <c r="A3615" s="5" t="str">
        <f t="shared" si="56"/>
        <v>0025DC0703</v>
      </c>
      <c r="B3615" s="23" t="s">
        <v>2119</v>
      </c>
      <c r="C3615" t="s">
        <v>159</v>
      </c>
      <c r="D3615" t="s">
        <v>507</v>
      </c>
      <c r="E3615" t="s">
        <v>508</v>
      </c>
      <c r="F3615">
        <v>611254</v>
      </c>
      <c r="G3615">
        <v>0</v>
      </c>
      <c r="H3615" t="s">
        <v>511</v>
      </c>
      <c r="I3615" t="s">
        <v>20</v>
      </c>
      <c r="J3615" t="s">
        <v>39</v>
      </c>
      <c r="K3615" t="s">
        <v>21</v>
      </c>
      <c r="M3615" t="s">
        <v>18187</v>
      </c>
      <c r="N3615" t="s">
        <v>22</v>
      </c>
      <c r="O3615" t="s">
        <v>23</v>
      </c>
      <c r="P3615" t="s">
        <v>26</v>
      </c>
      <c r="Q3615" t="s">
        <v>27</v>
      </c>
      <c r="R3615" s="13">
        <v>5</v>
      </c>
      <c r="S3615" s="13">
        <v>1</v>
      </c>
      <c r="T3615" s="21">
        <v>0</v>
      </c>
      <c r="U3615" t="s">
        <v>2113</v>
      </c>
      <c r="W3615" t="str">
        <f>+IF(V3615="","",IF(MID(V3615,1,3)="ECE","UNICO",IF(V3615="FINES",CONCATENATE("R",IF(OR(C3615="16",C3615="21",C3615="22",C3615="23"),"16212223",IF(OR(C3615="15",C3615="17",C3615="24",C3615="25"),"15172425",C3615))),IF(V3615="CEBAS","UNICO",IF(VALUE(C3615)&lt;=11,"AMBA","INTERIOR")))))</f>
        <v/>
      </c>
      <c r="X3615" s="20" t="str">
        <f>+IF(V3615="","-",CONCATENATE(V3615,"_",W3615))</f>
        <v>-</v>
      </c>
      <c r="Y3615" s="59">
        <v>0.49623848105731772</v>
      </c>
      <c r="Z3615" t="str">
        <f>+IFERROR(VLOOKUP(H3615,#REF!,2,FALSE),"-")</f>
        <v>-</v>
      </c>
      <c r="AA3615" t="s">
        <v>2394</v>
      </c>
      <c r="AB3615" t="str">
        <f>+IF(W3615="","-",IF(W3615="UNICO","CENSO","MUESTRA"))</f>
        <v>-</v>
      </c>
      <c r="AC3615" t="s">
        <v>2397</v>
      </c>
      <c r="AD3615" t="s">
        <v>134</v>
      </c>
    </row>
    <row r="3616" spans="1:30" x14ac:dyDescent="0.25">
      <c r="A3616" s="5" t="str">
        <f t="shared" si="56"/>
        <v>0015DC0705</v>
      </c>
      <c r="B3616" s="23" t="s">
        <v>2119</v>
      </c>
      <c r="C3616" t="s">
        <v>158</v>
      </c>
      <c r="D3616" t="s">
        <v>427</v>
      </c>
      <c r="E3616" t="s">
        <v>428</v>
      </c>
      <c r="F3616">
        <v>605903</v>
      </c>
      <c r="G3616">
        <v>1</v>
      </c>
      <c r="H3616" t="s">
        <v>431</v>
      </c>
      <c r="I3616" t="s">
        <v>20</v>
      </c>
      <c r="J3616" t="s">
        <v>39</v>
      </c>
      <c r="K3616" t="s">
        <v>40</v>
      </c>
      <c r="L3616" t="s">
        <v>432</v>
      </c>
      <c r="M3616" t="s">
        <v>18162</v>
      </c>
      <c r="N3616" t="s">
        <v>22</v>
      </c>
      <c r="O3616" t="s">
        <v>23</v>
      </c>
      <c r="P3616" t="s">
        <v>26</v>
      </c>
      <c r="Q3616" t="s">
        <v>27</v>
      </c>
      <c r="R3616" s="13">
        <v>33</v>
      </c>
      <c r="S3616" s="13">
        <v>3</v>
      </c>
      <c r="T3616" s="21">
        <v>0</v>
      </c>
      <c r="U3616" t="s">
        <v>2113</v>
      </c>
      <c r="W3616" t="str">
        <f>+IF(V3616="","",IF(MID(V3616,1,3)="ECE","UNICO",IF(V3616="FINES",CONCATENATE("R",IF(OR(C3616="16",C3616="21",C3616="22",C3616="23"),"16212223",IF(OR(C3616="15",C3616="17",C3616="24",C3616="25"),"15172425",C3616))),IF(V3616="CEBAS","UNICO",IF(VALUE(C3616)&lt;=11,"AMBA","INTERIOR")))))</f>
        <v/>
      </c>
      <c r="X3616" s="20" t="str">
        <f>+IF(V3616="","-",CONCATENATE(V3616,"_",W3616))</f>
        <v>-</v>
      </c>
      <c r="Y3616" s="59">
        <v>0.49698082475285782</v>
      </c>
      <c r="Z3616" t="str">
        <f>+IFERROR(VLOOKUP(H3616,#REF!,2,FALSE),"-")</f>
        <v>-</v>
      </c>
      <c r="AA3616" t="s">
        <v>2393</v>
      </c>
      <c r="AB3616" t="str">
        <f>+IF(W3616="","-",IF(W3616="UNICO","CENSO","MUESTRA"))</f>
        <v>-</v>
      </c>
      <c r="AC3616" t="s">
        <v>2398</v>
      </c>
      <c r="AD3616" t="s">
        <v>134</v>
      </c>
    </row>
    <row r="3617" spans="1:30" x14ac:dyDescent="0.25">
      <c r="A3617" s="5" t="str">
        <f t="shared" si="56"/>
        <v>0069DC0768</v>
      </c>
      <c r="B3617" s="23" t="s">
        <v>2119</v>
      </c>
      <c r="C3617" t="s">
        <v>1079</v>
      </c>
      <c r="D3617" t="s">
        <v>1077</v>
      </c>
      <c r="E3617" t="s">
        <v>1078</v>
      </c>
      <c r="F3617">
        <v>608014</v>
      </c>
      <c r="G3617">
        <v>2</v>
      </c>
      <c r="H3617" t="s">
        <v>1151</v>
      </c>
      <c r="I3617" t="s">
        <v>20</v>
      </c>
      <c r="J3617" t="s">
        <v>39</v>
      </c>
      <c r="K3617" t="s">
        <v>40</v>
      </c>
      <c r="L3617" t="s">
        <v>1105</v>
      </c>
      <c r="M3617" t="s">
        <v>18334</v>
      </c>
      <c r="N3617" t="s">
        <v>22</v>
      </c>
      <c r="O3617" t="s">
        <v>23</v>
      </c>
      <c r="P3617" t="s">
        <v>26</v>
      </c>
      <c r="Q3617" t="s">
        <v>27</v>
      </c>
      <c r="R3617" s="13">
        <v>28</v>
      </c>
      <c r="S3617" s="13">
        <v>2</v>
      </c>
      <c r="T3617" s="21">
        <v>0</v>
      </c>
      <c r="U3617" t="s">
        <v>2113</v>
      </c>
      <c r="W3617" t="str">
        <f>+IF(V3617="","",IF(MID(V3617,1,3)="ECE","UNICO",IF(V3617="FINES",CONCATENATE("R",IF(OR(C3617="16",C3617="21",C3617="22",C3617="23"),"16212223",IF(OR(C3617="15",C3617="17",C3617="24",C3617="25"),"15172425",C3617))),IF(V3617="CEBAS","UNICO",IF(VALUE(C3617)&lt;=11,"AMBA","INTERIOR")))))</f>
        <v/>
      </c>
      <c r="X3617" s="20" t="str">
        <f>+IF(V3617="","-",CONCATENATE(V3617,"_",W3617))</f>
        <v>-</v>
      </c>
      <c r="Y3617" s="59">
        <v>0.49871862659583222</v>
      </c>
      <c r="Z3617" t="str">
        <f>+IFERROR(VLOOKUP(H3617,#REF!,2,FALSE),"-")</f>
        <v>-</v>
      </c>
      <c r="AA3617" t="s">
        <v>2393</v>
      </c>
      <c r="AB3617" t="str">
        <f>+IF(W3617="","-",IF(W3617="UNICO","CENSO","MUESTRA"))</f>
        <v>-</v>
      </c>
      <c r="AC3617" t="s">
        <v>2397</v>
      </c>
      <c r="AD3617" t="s">
        <v>134</v>
      </c>
    </row>
    <row r="3618" spans="1:30" x14ac:dyDescent="0.25">
      <c r="A3618" s="5" t="str">
        <f t="shared" si="56"/>
        <v>0007DC0709</v>
      </c>
      <c r="B3618" s="23" t="s">
        <v>2119</v>
      </c>
      <c r="C3618" t="s">
        <v>157</v>
      </c>
      <c r="D3618" t="s">
        <v>165</v>
      </c>
      <c r="E3618" t="s">
        <v>300</v>
      </c>
      <c r="F3618">
        <v>605510</v>
      </c>
      <c r="G3618">
        <v>2</v>
      </c>
      <c r="H3618" t="s">
        <v>305</v>
      </c>
      <c r="I3618" t="s">
        <v>20</v>
      </c>
      <c r="J3618" t="s">
        <v>39</v>
      </c>
      <c r="K3618" t="s">
        <v>40</v>
      </c>
      <c r="L3618" t="s">
        <v>302</v>
      </c>
      <c r="M3618" t="s">
        <v>18129</v>
      </c>
      <c r="N3618" t="s">
        <v>22</v>
      </c>
      <c r="O3618" t="s">
        <v>23</v>
      </c>
      <c r="P3618" t="s">
        <v>26</v>
      </c>
      <c r="Q3618" t="s">
        <v>27</v>
      </c>
      <c r="R3618" s="13">
        <v>17</v>
      </c>
      <c r="S3618" s="13">
        <v>2</v>
      </c>
      <c r="T3618" s="21">
        <v>0</v>
      </c>
      <c r="U3618" t="s">
        <v>2113</v>
      </c>
      <c r="W3618" t="str">
        <f>+IF(V3618="","",IF(MID(V3618,1,3)="ECE","UNICO",IF(V3618="FINES",CONCATENATE("R",IF(OR(C3618="16",C3618="21",C3618="22",C3618="23"),"16212223",IF(OR(C3618="15",C3618="17",C3618="24",C3618="25"),"15172425",C3618))),IF(V3618="CEBAS","UNICO",IF(VALUE(C3618)&lt;=11,"AMBA","INTERIOR")))))</f>
        <v/>
      </c>
      <c r="X3618" s="20" t="str">
        <f>+IF(V3618="","-",CONCATENATE(V3618,"_",W3618))</f>
        <v>-</v>
      </c>
      <c r="Y3618" s="59">
        <v>0.49886870933206462</v>
      </c>
      <c r="Z3618" t="str">
        <f>+IFERROR(VLOOKUP(H3618,#REF!,2,FALSE),"-")</f>
        <v>-</v>
      </c>
      <c r="AA3618" t="s">
        <v>2394</v>
      </c>
      <c r="AB3618" t="str">
        <f>+IF(W3618="","-",IF(W3618="UNICO","CENSO","MUESTRA"))</f>
        <v>-</v>
      </c>
      <c r="AC3618" t="s">
        <v>2397</v>
      </c>
      <c r="AD3618" t="s">
        <v>134</v>
      </c>
    </row>
    <row r="3619" spans="1:30" x14ac:dyDescent="0.25">
      <c r="A3619" s="5" t="str">
        <f t="shared" si="56"/>
        <v>0097DC0706</v>
      </c>
      <c r="B3619" s="23" t="s">
        <v>2119</v>
      </c>
      <c r="C3619" t="s">
        <v>88</v>
      </c>
      <c r="D3619" t="s">
        <v>1620</v>
      </c>
      <c r="E3619" t="s">
        <v>1621</v>
      </c>
      <c r="F3619">
        <v>604560</v>
      </c>
      <c r="G3619">
        <v>4</v>
      </c>
      <c r="H3619" t="s">
        <v>1624</v>
      </c>
      <c r="I3619" t="s">
        <v>20</v>
      </c>
      <c r="J3619" t="s">
        <v>39</v>
      </c>
      <c r="K3619" t="s">
        <v>40</v>
      </c>
      <c r="L3619" t="s">
        <v>1625</v>
      </c>
      <c r="M3619" t="s">
        <v>18184</v>
      </c>
      <c r="N3619" t="s">
        <v>22</v>
      </c>
      <c r="O3619" t="s">
        <v>23</v>
      </c>
      <c r="P3619" t="s">
        <v>26</v>
      </c>
      <c r="Q3619" t="s">
        <v>27</v>
      </c>
      <c r="R3619" s="13">
        <v>15</v>
      </c>
      <c r="S3619" s="13">
        <v>1</v>
      </c>
      <c r="T3619" s="21">
        <v>0</v>
      </c>
      <c r="U3619" t="s">
        <v>2113</v>
      </c>
      <c r="W3619" t="str">
        <f>+IF(V3619="","",IF(MID(V3619,1,3)="ECE","UNICO",IF(V3619="FINES",CONCATENATE("R",IF(OR(C3619="16",C3619="21",C3619="22",C3619="23"),"16212223",IF(OR(C3619="15",C3619="17",C3619="24",C3619="25"),"15172425",C3619))),IF(V3619="CEBAS","UNICO",IF(VALUE(C3619)&lt;=11,"AMBA","INTERIOR")))))</f>
        <v/>
      </c>
      <c r="X3619" s="20" t="str">
        <f>+IF(V3619="","-",CONCATENATE(V3619,"_",W3619))</f>
        <v>-</v>
      </c>
      <c r="Y3619" s="59">
        <v>0.4991759843117482</v>
      </c>
      <c r="Z3619" t="str">
        <f>+IFERROR(VLOOKUP(H3619,#REF!,2,FALSE),"-")</f>
        <v>-</v>
      </c>
      <c r="AA3619" t="s">
        <v>2394</v>
      </c>
      <c r="AB3619" t="str">
        <f>+IF(W3619="","-",IF(W3619="UNICO","CENSO","MUESTRA"))</f>
        <v>-</v>
      </c>
      <c r="AC3619" t="s">
        <v>2398</v>
      </c>
      <c r="AD3619" t="s">
        <v>134</v>
      </c>
    </row>
    <row r="3620" spans="1:30" x14ac:dyDescent="0.25">
      <c r="A3620" s="5" t="str">
        <f t="shared" si="56"/>
        <v>0095DC0711</v>
      </c>
      <c r="B3620" s="23" t="s">
        <v>2119</v>
      </c>
      <c r="C3620" t="s">
        <v>884</v>
      </c>
      <c r="D3620" t="s">
        <v>1574</v>
      </c>
      <c r="E3620" t="s">
        <v>1575</v>
      </c>
      <c r="F3620">
        <v>601022</v>
      </c>
      <c r="G3620">
        <v>1</v>
      </c>
      <c r="H3620" t="s">
        <v>1585</v>
      </c>
      <c r="I3620" t="s">
        <v>20</v>
      </c>
      <c r="J3620" t="s">
        <v>39</v>
      </c>
      <c r="K3620" t="s">
        <v>40</v>
      </c>
      <c r="L3620" t="s">
        <v>1580</v>
      </c>
      <c r="M3620" t="s">
        <v>18188</v>
      </c>
      <c r="N3620" t="s">
        <v>22</v>
      </c>
      <c r="O3620" t="s">
        <v>23</v>
      </c>
      <c r="P3620" t="s">
        <v>26</v>
      </c>
      <c r="Q3620" t="s">
        <v>27</v>
      </c>
      <c r="R3620" s="13">
        <v>30</v>
      </c>
      <c r="S3620" s="13">
        <v>3</v>
      </c>
      <c r="T3620" s="21">
        <v>0</v>
      </c>
      <c r="U3620" t="s">
        <v>2113</v>
      </c>
      <c r="W3620" t="str">
        <f>+IF(V3620="","",IF(MID(V3620,1,3)="ECE","UNICO",IF(V3620="FINES",CONCATENATE("R",IF(OR(C3620="16",C3620="21",C3620="22",C3620="23"),"16212223",IF(OR(C3620="15",C3620="17",C3620="24",C3620="25"),"15172425",C3620))),IF(V3620="CEBAS","UNICO",IF(VALUE(C3620)&lt;=11,"AMBA","INTERIOR")))))</f>
        <v/>
      </c>
      <c r="X3620" s="20" t="str">
        <f>+IF(V3620="","-",CONCATENATE(V3620,"_",W3620))</f>
        <v>-</v>
      </c>
      <c r="Y3620" s="59">
        <v>0.50025719090511922</v>
      </c>
      <c r="Z3620" t="str">
        <f>+IFERROR(VLOOKUP(H3620,#REF!,2,FALSE),"-")</f>
        <v>-</v>
      </c>
      <c r="AA3620" t="s">
        <v>2393</v>
      </c>
      <c r="AB3620" t="str">
        <f>+IF(W3620="","-",IF(W3620="UNICO","CENSO","MUESTRA"))</f>
        <v>-</v>
      </c>
      <c r="AC3620" t="s">
        <v>2398</v>
      </c>
      <c r="AD3620" t="s">
        <v>134</v>
      </c>
    </row>
    <row r="3621" spans="1:30" x14ac:dyDescent="0.25">
      <c r="A3621" s="5" t="str">
        <f t="shared" si="56"/>
        <v>0069DA0059</v>
      </c>
      <c r="B3621" s="23" t="s">
        <v>2119</v>
      </c>
      <c r="C3621" t="s">
        <v>1079</v>
      </c>
      <c r="D3621" t="s">
        <v>1077</v>
      </c>
      <c r="E3621" t="s">
        <v>1078</v>
      </c>
      <c r="F3621">
        <v>614468</v>
      </c>
      <c r="G3621">
        <v>0</v>
      </c>
      <c r="H3621" t="s">
        <v>1085</v>
      </c>
      <c r="I3621" t="s">
        <v>20</v>
      </c>
      <c r="J3621" t="s">
        <v>25</v>
      </c>
      <c r="K3621" t="s">
        <v>21</v>
      </c>
      <c r="M3621" t="s">
        <v>18335</v>
      </c>
      <c r="N3621" t="s">
        <v>22</v>
      </c>
      <c r="O3621" t="s">
        <v>82</v>
      </c>
      <c r="P3621" t="s">
        <v>26</v>
      </c>
      <c r="Q3621" t="s">
        <v>27</v>
      </c>
      <c r="R3621" s="13">
        <v>15</v>
      </c>
      <c r="S3621" s="13">
        <v>1</v>
      </c>
      <c r="T3621" s="21">
        <v>0</v>
      </c>
      <c r="U3621" t="s">
        <v>2113</v>
      </c>
      <c r="W3621" t="str">
        <f>+IF(V3621="","",IF(MID(V3621,1,3)="ECE","UNICO",IF(V3621="FINES",CONCATENATE("R",IF(OR(C3621="16",C3621="21",C3621="22",C3621="23"),"16212223",IF(OR(C3621="15",C3621="17",C3621="24",C3621="25"),"15172425",C3621))),IF(V3621="CEBAS","UNICO",IF(VALUE(C3621)&lt;=11,"AMBA","INTERIOR")))))</f>
        <v/>
      </c>
      <c r="X3621" s="20" t="str">
        <f>+IF(V3621="","-",CONCATENATE(V3621,"_",W3621))</f>
        <v>-</v>
      </c>
      <c r="Y3621" s="59">
        <v>0.50127173517201395</v>
      </c>
      <c r="Z3621" t="str">
        <f>+IFERROR(VLOOKUP(H3621,#REF!,2,FALSE),"-")</f>
        <v>-</v>
      </c>
      <c r="AA3621" t="s">
        <v>2393</v>
      </c>
      <c r="AB3621" t="str">
        <f>+IF(W3621="","-",IF(W3621="UNICO","CENSO","MUESTRA"))</f>
        <v>-</v>
      </c>
      <c r="AC3621" t="s">
        <v>2398</v>
      </c>
      <c r="AD3621" t="s">
        <v>134</v>
      </c>
    </row>
    <row r="3622" spans="1:30" x14ac:dyDescent="0.25">
      <c r="A3622" s="5" t="str">
        <f t="shared" si="56"/>
        <v>0100DC0716</v>
      </c>
      <c r="B3622" s="23" t="s">
        <v>2119</v>
      </c>
      <c r="C3622" t="s">
        <v>1245</v>
      </c>
      <c r="D3622" t="s">
        <v>876</v>
      </c>
      <c r="E3622" t="s">
        <v>1674</v>
      </c>
      <c r="F3622">
        <v>613021</v>
      </c>
      <c r="G3622">
        <v>3</v>
      </c>
      <c r="H3622" t="s">
        <v>1688</v>
      </c>
      <c r="I3622" t="s">
        <v>20</v>
      </c>
      <c r="J3622" t="s">
        <v>39</v>
      </c>
      <c r="K3622" t="s">
        <v>40</v>
      </c>
      <c r="L3622" t="s">
        <v>1676</v>
      </c>
      <c r="M3622" t="s">
        <v>18336</v>
      </c>
      <c r="N3622" t="s">
        <v>22</v>
      </c>
      <c r="O3622" t="s">
        <v>23</v>
      </c>
      <c r="P3622" t="s">
        <v>26</v>
      </c>
      <c r="Q3622" t="s">
        <v>27</v>
      </c>
      <c r="R3622" s="13">
        <v>20</v>
      </c>
      <c r="S3622" s="13">
        <v>1</v>
      </c>
      <c r="T3622" s="21">
        <v>0</v>
      </c>
      <c r="U3622" t="s">
        <v>2113</v>
      </c>
      <c r="W3622" t="str">
        <f>+IF(V3622="","",IF(MID(V3622,1,3)="ECE","UNICO",IF(V3622="FINES",CONCATENATE("R",IF(OR(C3622="16",C3622="21",C3622="22",C3622="23"),"16212223",IF(OR(C3622="15",C3622="17",C3622="24",C3622="25"),"15172425",C3622))),IF(V3622="CEBAS","UNICO",IF(VALUE(C3622)&lt;=11,"AMBA","INTERIOR")))))</f>
        <v/>
      </c>
      <c r="X3622" s="20" t="str">
        <f>+IF(V3622="","-",CONCATENATE(V3622,"_",W3622))</f>
        <v>-</v>
      </c>
      <c r="Y3622" s="59">
        <v>0.50140160241642517</v>
      </c>
      <c r="Z3622" t="str">
        <f>+IFERROR(VLOOKUP(H3622,#REF!,2,FALSE),"-")</f>
        <v>-</v>
      </c>
      <c r="AA3622" t="s">
        <v>2393</v>
      </c>
      <c r="AB3622" t="str">
        <f>+IF(W3622="","-",IF(W3622="UNICO","CENSO","MUESTRA"))</f>
        <v>-</v>
      </c>
      <c r="AC3622" t="s">
        <v>2398</v>
      </c>
      <c r="AD3622" t="s">
        <v>134</v>
      </c>
    </row>
    <row r="3623" spans="1:30" x14ac:dyDescent="0.25">
      <c r="A3623" s="5" t="str">
        <f t="shared" si="56"/>
        <v>0069DA0047</v>
      </c>
      <c r="B3623" s="23" t="s">
        <v>2119</v>
      </c>
      <c r="C3623" t="s">
        <v>1079</v>
      </c>
      <c r="D3623" t="s">
        <v>1077</v>
      </c>
      <c r="E3623" t="s">
        <v>1078</v>
      </c>
      <c r="F3623">
        <v>614406</v>
      </c>
      <c r="G3623">
        <v>0</v>
      </c>
      <c r="H3623" t="s">
        <v>1080</v>
      </c>
      <c r="I3623" t="s">
        <v>20</v>
      </c>
      <c r="J3623" t="s">
        <v>25</v>
      </c>
      <c r="K3623" t="s">
        <v>21</v>
      </c>
      <c r="M3623" t="s">
        <v>18337</v>
      </c>
      <c r="N3623" t="s">
        <v>22</v>
      </c>
      <c r="O3623" t="s">
        <v>23</v>
      </c>
      <c r="P3623" t="s">
        <v>26</v>
      </c>
      <c r="Q3623" t="s">
        <v>27</v>
      </c>
      <c r="R3623" s="13">
        <v>13</v>
      </c>
      <c r="S3623" s="13">
        <v>1</v>
      </c>
      <c r="T3623" s="21">
        <v>0</v>
      </c>
      <c r="U3623" t="s">
        <v>2113</v>
      </c>
      <c r="W3623" t="str">
        <f>+IF(V3623="","",IF(MID(V3623,1,3)="ECE","UNICO",IF(V3623="FINES",CONCATENATE("R",IF(OR(C3623="16",C3623="21",C3623="22",C3623="23"),"16212223",IF(OR(C3623="15",C3623="17",C3623="24",C3623="25"),"15172425",C3623))),IF(V3623="CEBAS","UNICO",IF(VALUE(C3623)&lt;=11,"AMBA","INTERIOR")))))</f>
        <v/>
      </c>
      <c r="X3623" s="20" t="str">
        <f>+IF(V3623="","-",CONCATENATE(V3623,"_",W3623))</f>
        <v>-</v>
      </c>
      <c r="Y3623" s="59">
        <v>0.50151998851750346</v>
      </c>
      <c r="Z3623" t="str">
        <f>+IFERROR(VLOOKUP(H3623,#REF!,2,FALSE),"-")</f>
        <v>-</v>
      </c>
      <c r="AA3623" t="s">
        <v>2393</v>
      </c>
      <c r="AB3623" t="str">
        <f>+IF(W3623="","-",IF(W3623="UNICO","CENSO","MUESTRA"))</f>
        <v>-</v>
      </c>
      <c r="AC3623" t="s">
        <v>2398</v>
      </c>
      <c r="AD3623" t="s">
        <v>134</v>
      </c>
    </row>
    <row r="3624" spans="1:30" x14ac:dyDescent="0.25">
      <c r="A3624" s="5" t="str">
        <f t="shared" si="56"/>
        <v>0116DC0713</v>
      </c>
      <c r="B3624" s="23" t="s">
        <v>2119</v>
      </c>
      <c r="C3624" t="s">
        <v>158</v>
      </c>
      <c r="D3624" t="s">
        <v>162</v>
      </c>
      <c r="E3624" t="s">
        <v>1868</v>
      </c>
      <c r="F3624">
        <v>610656</v>
      </c>
      <c r="G3624">
        <v>3</v>
      </c>
      <c r="H3624" t="s">
        <v>1880</v>
      </c>
      <c r="I3624" t="s">
        <v>20</v>
      </c>
      <c r="J3624" t="s">
        <v>39</v>
      </c>
      <c r="K3624" t="s">
        <v>40</v>
      </c>
      <c r="L3624" t="s">
        <v>1874</v>
      </c>
      <c r="M3624" t="s">
        <v>18338</v>
      </c>
      <c r="N3624" t="s">
        <v>22</v>
      </c>
      <c r="O3624" t="s">
        <v>23</v>
      </c>
      <c r="P3624" t="s">
        <v>26</v>
      </c>
      <c r="Q3624" t="s">
        <v>27</v>
      </c>
      <c r="R3624" s="13">
        <v>23</v>
      </c>
      <c r="S3624" s="13">
        <v>2</v>
      </c>
      <c r="T3624" s="21">
        <v>0</v>
      </c>
      <c r="U3624" t="s">
        <v>2113</v>
      </c>
      <c r="W3624" t="str">
        <f>+IF(V3624="","",IF(MID(V3624,1,3)="ECE","UNICO",IF(V3624="FINES",CONCATENATE("R",IF(OR(C3624="16",C3624="21",C3624="22",C3624="23"),"16212223",IF(OR(C3624="15",C3624="17",C3624="24",C3624="25"),"15172425",C3624))),IF(V3624="CEBAS","UNICO",IF(VALUE(C3624)&lt;=11,"AMBA","INTERIOR")))))</f>
        <v/>
      </c>
      <c r="X3624" s="20" t="str">
        <f>+IF(V3624="","-",CONCATENATE(V3624,"_",W3624))</f>
        <v>-</v>
      </c>
      <c r="Y3624" s="59">
        <v>0.50170273373001495</v>
      </c>
      <c r="Z3624" t="str">
        <f>+IFERROR(VLOOKUP(H3624,#REF!,2,FALSE),"-")</f>
        <v>-</v>
      </c>
      <c r="AA3624" t="s">
        <v>2393</v>
      </c>
      <c r="AB3624" t="str">
        <f>+IF(W3624="","-",IF(W3624="UNICO","CENSO","MUESTRA"))</f>
        <v>-</v>
      </c>
      <c r="AC3624" t="s">
        <v>2398</v>
      </c>
      <c r="AD3624" t="s">
        <v>134</v>
      </c>
    </row>
    <row r="3625" spans="1:30" x14ac:dyDescent="0.25">
      <c r="A3625" s="5" t="str">
        <f t="shared" si="56"/>
        <v>0044DC0703</v>
      </c>
      <c r="B3625" s="23" t="s">
        <v>2119</v>
      </c>
      <c r="C3625" t="s">
        <v>86</v>
      </c>
      <c r="D3625" t="s">
        <v>303</v>
      </c>
      <c r="E3625" t="s">
        <v>747</v>
      </c>
      <c r="F3625">
        <v>603026</v>
      </c>
      <c r="G3625">
        <v>0</v>
      </c>
      <c r="H3625" t="s">
        <v>750</v>
      </c>
      <c r="I3625" t="s">
        <v>20</v>
      </c>
      <c r="J3625" t="s">
        <v>39</v>
      </c>
      <c r="K3625" t="s">
        <v>21</v>
      </c>
      <c r="M3625" t="s">
        <v>18166</v>
      </c>
      <c r="N3625" t="s">
        <v>136</v>
      </c>
      <c r="O3625" t="s">
        <v>23</v>
      </c>
      <c r="P3625" t="s">
        <v>26</v>
      </c>
      <c r="Q3625" t="s">
        <v>27</v>
      </c>
      <c r="R3625" s="13">
        <v>24</v>
      </c>
      <c r="S3625" s="13">
        <v>3</v>
      </c>
      <c r="T3625" s="21">
        <v>0</v>
      </c>
      <c r="U3625" t="s">
        <v>2113</v>
      </c>
      <c r="W3625" t="str">
        <f>+IF(V3625="","",IF(MID(V3625,1,3)="ECE","UNICO",IF(V3625="FINES",CONCATENATE("R",IF(OR(C3625="16",C3625="21",C3625="22",C3625="23"),"16212223",IF(OR(C3625="15",C3625="17",C3625="24",C3625="25"),"15172425",C3625))),IF(V3625="CEBAS","UNICO",IF(VALUE(C3625)&lt;=11,"AMBA","INTERIOR")))))</f>
        <v/>
      </c>
      <c r="X3625" s="20" t="str">
        <f>+IF(V3625="","-",CONCATENATE(V3625,"_",W3625))</f>
        <v>-</v>
      </c>
      <c r="Y3625" s="59">
        <v>0.50177425146102905</v>
      </c>
      <c r="Z3625" t="str">
        <f>+IFERROR(VLOOKUP(H3625,#REF!,2,FALSE),"-")</f>
        <v>-</v>
      </c>
      <c r="AA3625" t="s">
        <v>2393</v>
      </c>
      <c r="AB3625" t="str">
        <f>+IF(W3625="","-",IF(W3625="UNICO","CENSO","MUESTRA"))</f>
        <v>-</v>
      </c>
      <c r="AC3625" t="s">
        <v>2397</v>
      </c>
      <c r="AD3625" t="s">
        <v>134</v>
      </c>
    </row>
    <row r="3626" spans="1:30" x14ac:dyDescent="0.25">
      <c r="A3626" s="5" t="str">
        <f t="shared" si="56"/>
        <v>0095DC0709</v>
      </c>
      <c r="B3626" s="23" t="s">
        <v>2119</v>
      </c>
      <c r="C3626" t="s">
        <v>884</v>
      </c>
      <c r="D3626" t="s">
        <v>1574</v>
      </c>
      <c r="E3626" t="s">
        <v>1575</v>
      </c>
      <c r="F3626">
        <v>607654</v>
      </c>
      <c r="G3626">
        <v>1</v>
      </c>
      <c r="H3626" t="s">
        <v>1582</v>
      </c>
      <c r="I3626" t="s">
        <v>20</v>
      </c>
      <c r="J3626" t="s">
        <v>39</v>
      </c>
      <c r="K3626" t="s">
        <v>40</v>
      </c>
      <c r="L3626" t="s">
        <v>1583</v>
      </c>
      <c r="M3626" t="s">
        <v>18318</v>
      </c>
      <c r="N3626" t="s">
        <v>22</v>
      </c>
      <c r="O3626" t="s">
        <v>23</v>
      </c>
      <c r="P3626" t="s">
        <v>26</v>
      </c>
      <c r="Q3626" t="s">
        <v>27</v>
      </c>
      <c r="R3626" s="13">
        <v>30</v>
      </c>
      <c r="S3626" s="13">
        <v>3</v>
      </c>
      <c r="T3626" s="21">
        <v>0</v>
      </c>
      <c r="U3626" t="s">
        <v>2113</v>
      </c>
      <c r="W3626" t="str">
        <f>+IF(V3626="","",IF(MID(V3626,1,3)="ECE","UNICO",IF(V3626="FINES",CONCATENATE("R",IF(OR(C3626="16",C3626="21",C3626="22",C3626="23"),"16212223",IF(OR(C3626="15",C3626="17",C3626="24",C3626="25"),"15172425",C3626))),IF(V3626="CEBAS","UNICO",IF(VALUE(C3626)&lt;=11,"AMBA","INTERIOR")))))</f>
        <v/>
      </c>
      <c r="X3626" s="20" t="str">
        <f>+IF(V3626="","-",CONCATENATE(V3626,"_",W3626))</f>
        <v>-</v>
      </c>
      <c r="Y3626" s="59">
        <v>0.50354836018461935</v>
      </c>
      <c r="Z3626" t="str">
        <f>+IFERROR(VLOOKUP(H3626,#REF!,2,FALSE),"-")</f>
        <v>-</v>
      </c>
      <c r="AA3626" t="s">
        <v>2393</v>
      </c>
      <c r="AB3626" t="str">
        <f>+IF(W3626="","-",IF(W3626="UNICO","CENSO","MUESTRA"))</f>
        <v>-</v>
      </c>
      <c r="AC3626" t="s">
        <v>2398</v>
      </c>
      <c r="AD3626" t="s">
        <v>134</v>
      </c>
    </row>
    <row r="3627" spans="1:30" x14ac:dyDescent="0.25">
      <c r="A3627" s="5" t="str">
        <f t="shared" si="56"/>
        <v>0005DC0713</v>
      </c>
      <c r="B3627" s="23" t="s">
        <v>2119</v>
      </c>
      <c r="C3627" t="s">
        <v>246</v>
      </c>
      <c r="D3627" t="s">
        <v>243</v>
      </c>
      <c r="E3627" t="s">
        <v>245</v>
      </c>
      <c r="F3627">
        <v>611026</v>
      </c>
      <c r="G3627">
        <v>1</v>
      </c>
      <c r="H3627" t="s">
        <v>254</v>
      </c>
      <c r="I3627" t="s">
        <v>20</v>
      </c>
      <c r="J3627" t="s">
        <v>39</v>
      </c>
      <c r="K3627" t="s">
        <v>40</v>
      </c>
      <c r="L3627" t="s">
        <v>255</v>
      </c>
      <c r="M3627" t="s">
        <v>18279</v>
      </c>
      <c r="N3627" t="s">
        <v>22</v>
      </c>
      <c r="O3627" t="s">
        <v>23</v>
      </c>
      <c r="P3627" t="s">
        <v>26</v>
      </c>
      <c r="Q3627" t="s">
        <v>27</v>
      </c>
      <c r="R3627" s="13">
        <v>20</v>
      </c>
      <c r="S3627" s="13">
        <v>2</v>
      </c>
      <c r="T3627" s="21">
        <v>0</v>
      </c>
      <c r="U3627" t="s">
        <v>2113</v>
      </c>
      <c r="W3627" t="str">
        <f>+IF(V3627="","",IF(MID(V3627,1,3)="ECE","UNICO",IF(V3627="FINES",CONCATENATE("R",IF(OR(C3627="16",C3627="21",C3627="22",C3627="23"),"16212223",IF(OR(C3627="15",C3627="17",C3627="24",C3627="25"),"15172425",C3627))),IF(V3627="CEBAS","UNICO",IF(VALUE(C3627)&lt;=11,"AMBA","INTERIOR")))))</f>
        <v/>
      </c>
      <c r="X3627" s="20" t="str">
        <f>+IF(V3627="","-",CONCATENATE(V3627,"_",W3627))</f>
        <v>-</v>
      </c>
      <c r="Y3627" s="59">
        <v>0.50438494376234111</v>
      </c>
      <c r="Z3627" t="str">
        <f>+IFERROR(VLOOKUP(H3627,#REF!,2,FALSE),"-")</f>
        <v>-</v>
      </c>
      <c r="AA3627" t="s">
        <v>2393</v>
      </c>
      <c r="AB3627" t="str">
        <f>+IF(W3627="","-",IF(W3627="UNICO","CENSO","MUESTRA"))</f>
        <v>-</v>
      </c>
      <c r="AC3627" t="s">
        <v>2398</v>
      </c>
      <c r="AD3627" t="s">
        <v>134</v>
      </c>
    </row>
    <row r="3628" spans="1:30" x14ac:dyDescent="0.25">
      <c r="A3628" s="5" t="str">
        <f t="shared" si="56"/>
        <v>0043DC0733</v>
      </c>
      <c r="B3628" s="23" t="s">
        <v>2119</v>
      </c>
      <c r="C3628" t="s">
        <v>161</v>
      </c>
      <c r="D3628" t="s">
        <v>677</v>
      </c>
      <c r="E3628" t="s">
        <v>678</v>
      </c>
      <c r="F3628">
        <v>605101</v>
      </c>
      <c r="G3628">
        <v>3</v>
      </c>
      <c r="H3628" t="s">
        <v>713</v>
      </c>
      <c r="I3628" t="s">
        <v>20</v>
      </c>
      <c r="J3628" t="s">
        <v>39</v>
      </c>
      <c r="K3628" t="s">
        <v>40</v>
      </c>
      <c r="L3628" t="s">
        <v>711</v>
      </c>
      <c r="M3628" t="s">
        <v>18339</v>
      </c>
      <c r="N3628" t="s">
        <v>22</v>
      </c>
      <c r="O3628" t="s">
        <v>23</v>
      </c>
      <c r="P3628" t="s">
        <v>26</v>
      </c>
      <c r="Q3628" t="s">
        <v>27</v>
      </c>
      <c r="R3628" s="13">
        <v>15</v>
      </c>
      <c r="S3628" s="13">
        <v>1</v>
      </c>
      <c r="T3628" s="21">
        <v>0</v>
      </c>
      <c r="U3628" t="s">
        <v>2113</v>
      </c>
      <c r="W3628" t="str">
        <f>+IF(V3628="","",IF(MID(V3628,1,3)="ECE","UNICO",IF(V3628="FINES",CONCATENATE("R",IF(OR(C3628="16",C3628="21",C3628="22",C3628="23"),"16212223",IF(OR(C3628="15",C3628="17",C3628="24",C3628="25"),"15172425",C3628))),IF(V3628="CEBAS","UNICO",IF(VALUE(C3628)&lt;=11,"AMBA","INTERIOR")))))</f>
        <v/>
      </c>
      <c r="X3628" s="20" t="str">
        <f>+IF(V3628="","-",CONCATENATE(V3628,"_",W3628))</f>
        <v>-</v>
      </c>
      <c r="Y3628" s="59">
        <v>0.50458630995872689</v>
      </c>
      <c r="Z3628" t="str">
        <f>+IFERROR(VLOOKUP(H3628,#REF!,2,FALSE),"-")</f>
        <v>-</v>
      </c>
      <c r="AA3628" t="s">
        <v>2394</v>
      </c>
      <c r="AB3628" t="str">
        <f>+IF(W3628="","-",IF(W3628="UNICO","CENSO","MUESTRA"))</f>
        <v>-</v>
      </c>
      <c r="AC3628" t="s">
        <v>2398</v>
      </c>
      <c r="AD3628" t="s">
        <v>134</v>
      </c>
    </row>
    <row r="3629" spans="1:30" x14ac:dyDescent="0.25">
      <c r="A3629" s="5" t="str">
        <f t="shared" si="56"/>
        <v>0001DC0723</v>
      </c>
      <c r="B3629" s="23" t="s">
        <v>2119</v>
      </c>
      <c r="C3629" t="s">
        <v>19</v>
      </c>
      <c r="D3629" t="s">
        <v>17</v>
      </c>
      <c r="E3629" t="s">
        <v>18</v>
      </c>
      <c r="F3629">
        <v>613138</v>
      </c>
      <c r="G3629">
        <v>2</v>
      </c>
      <c r="H3629" t="s">
        <v>53</v>
      </c>
      <c r="I3629" t="s">
        <v>20</v>
      </c>
      <c r="J3629" t="s">
        <v>39</v>
      </c>
      <c r="K3629" t="s">
        <v>40</v>
      </c>
      <c r="L3629" t="s">
        <v>52</v>
      </c>
      <c r="M3629" t="s">
        <v>18340</v>
      </c>
      <c r="N3629" t="s">
        <v>22</v>
      </c>
      <c r="O3629" t="s">
        <v>23</v>
      </c>
      <c r="P3629" t="s">
        <v>26</v>
      </c>
      <c r="Q3629" t="s">
        <v>27</v>
      </c>
      <c r="R3629" s="13">
        <v>76</v>
      </c>
      <c r="S3629" s="13">
        <v>6</v>
      </c>
      <c r="T3629" s="21">
        <v>0</v>
      </c>
      <c r="U3629" t="s">
        <v>2113</v>
      </c>
      <c r="W3629" t="str">
        <f>+IF(V3629="","",IF(MID(V3629,1,3)="ECE","UNICO",IF(V3629="FINES",CONCATENATE("R",IF(OR(C3629="16",C3629="21",C3629="22",C3629="23"),"16212223",IF(OR(C3629="15",C3629="17",C3629="24",C3629="25"),"15172425",C3629))),IF(V3629="CEBAS","UNICO",IF(VALUE(C3629)&lt;=11,"AMBA","INTERIOR")))))</f>
        <v/>
      </c>
      <c r="X3629" s="20" t="str">
        <f>+IF(V3629="","-",CONCATENATE(V3629,"_",W3629))</f>
        <v>-</v>
      </c>
      <c r="Y3629" s="59">
        <v>0.50464272655938802</v>
      </c>
      <c r="Z3629" t="str">
        <f>+IFERROR(VLOOKUP(H3629,#REF!,2,FALSE),"-")</f>
        <v>-</v>
      </c>
      <c r="AA3629" t="s">
        <v>2393</v>
      </c>
      <c r="AB3629" t="str">
        <f>+IF(W3629="","-",IF(W3629="UNICO","CENSO","MUESTRA"))</f>
        <v>-</v>
      </c>
      <c r="AC3629" t="s">
        <v>2398</v>
      </c>
      <c r="AD3629" t="s">
        <v>134</v>
      </c>
    </row>
    <row r="3630" spans="1:30" x14ac:dyDescent="0.25">
      <c r="A3630" s="5" t="str">
        <f t="shared" si="56"/>
        <v>0071DC0711</v>
      </c>
      <c r="B3630" s="23" t="s">
        <v>2119</v>
      </c>
      <c r="C3630" t="s">
        <v>1245</v>
      </c>
      <c r="D3630" t="s">
        <v>1243</v>
      </c>
      <c r="E3630" t="s">
        <v>1244</v>
      </c>
      <c r="F3630">
        <v>609955</v>
      </c>
      <c r="G3630">
        <v>1</v>
      </c>
      <c r="H3630" t="s">
        <v>1260</v>
      </c>
      <c r="I3630" t="s">
        <v>20</v>
      </c>
      <c r="J3630" t="s">
        <v>39</v>
      </c>
      <c r="K3630" t="s">
        <v>40</v>
      </c>
      <c r="L3630" t="s">
        <v>1261</v>
      </c>
      <c r="M3630" t="s">
        <v>18252</v>
      </c>
      <c r="N3630" t="s">
        <v>22</v>
      </c>
      <c r="O3630" t="s">
        <v>23</v>
      </c>
      <c r="P3630" t="s">
        <v>26</v>
      </c>
      <c r="Q3630" t="s">
        <v>27</v>
      </c>
      <c r="R3630" s="13">
        <v>34</v>
      </c>
      <c r="S3630" s="13">
        <v>5</v>
      </c>
      <c r="T3630" s="21">
        <v>0</v>
      </c>
      <c r="U3630" t="s">
        <v>2113</v>
      </c>
      <c r="W3630" t="str">
        <f>+IF(V3630="","",IF(MID(V3630,1,3)="ECE","UNICO",IF(V3630="FINES",CONCATENATE("R",IF(OR(C3630="16",C3630="21",C3630="22",C3630="23"),"16212223",IF(OR(C3630="15",C3630="17",C3630="24",C3630="25"),"15172425",C3630))),IF(V3630="CEBAS","UNICO",IF(VALUE(C3630)&lt;=11,"AMBA","INTERIOR")))))</f>
        <v/>
      </c>
      <c r="X3630" s="20" t="str">
        <f>+IF(V3630="","-",CONCATENATE(V3630,"_",W3630))</f>
        <v>-</v>
      </c>
      <c r="Y3630" s="59">
        <v>0.50607535001393911</v>
      </c>
      <c r="Z3630" t="str">
        <f>+IFERROR(VLOOKUP(H3630,#REF!,2,FALSE),"-")</f>
        <v>-</v>
      </c>
      <c r="AA3630" t="s">
        <v>2393</v>
      </c>
      <c r="AB3630" t="str">
        <f>+IF(W3630="","-",IF(W3630="UNICO","CENSO","MUESTRA"))</f>
        <v>-</v>
      </c>
      <c r="AC3630" t="s">
        <v>2397</v>
      </c>
      <c r="AD3630" t="s">
        <v>134</v>
      </c>
    </row>
    <row r="3631" spans="1:30" x14ac:dyDescent="0.25">
      <c r="A3631" s="5" t="str">
        <f t="shared" si="56"/>
        <v>0096DC0708</v>
      </c>
      <c r="B3631" s="23" t="s">
        <v>2119</v>
      </c>
      <c r="C3631" t="s">
        <v>884</v>
      </c>
      <c r="D3631" t="s">
        <v>1591</v>
      </c>
      <c r="E3631" t="s">
        <v>1592</v>
      </c>
      <c r="F3631">
        <v>612307</v>
      </c>
      <c r="G3631">
        <v>2</v>
      </c>
      <c r="H3631" t="s">
        <v>1603</v>
      </c>
      <c r="I3631" t="s">
        <v>20</v>
      </c>
      <c r="J3631" t="s">
        <v>39</v>
      </c>
      <c r="K3631" t="s">
        <v>40</v>
      </c>
      <c r="L3631" t="s">
        <v>1602</v>
      </c>
      <c r="M3631" t="s">
        <v>18126</v>
      </c>
      <c r="N3631" t="s">
        <v>22</v>
      </c>
      <c r="O3631" t="s">
        <v>23</v>
      </c>
      <c r="P3631" t="s">
        <v>26</v>
      </c>
      <c r="Q3631" t="s">
        <v>27</v>
      </c>
      <c r="R3631" s="13">
        <v>21</v>
      </c>
      <c r="S3631" s="13">
        <v>2</v>
      </c>
      <c r="T3631" s="21">
        <v>0</v>
      </c>
      <c r="U3631" t="s">
        <v>2113</v>
      </c>
      <c r="W3631" t="str">
        <f>+IF(V3631="","",IF(MID(V3631,1,3)="ECE","UNICO",IF(V3631="FINES",CONCATENATE("R",IF(OR(C3631="16",C3631="21",C3631="22",C3631="23"),"16212223",IF(OR(C3631="15",C3631="17",C3631="24",C3631="25"),"15172425",C3631))),IF(V3631="CEBAS","UNICO",IF(VALUE(C3631)&lt;=11,"AMBA","INTERIOR")))))</f>
        <v/>
      </c>
      <c r="X3631" s="20" t="str">
        <f>+IF(V3631="","-",CONCATENATE(V3631,"_",W3631))</f>
        <v>-</v>
      </c>
      <c r="Y3631" s="59">
        <v>0.506136118560224</v>
      </c>
      <c r="Z3631" t="str">
        <f>+IFERROR(VLOOKUP(H3631,#REF!,2,FALSE),"-")</f>
        <v>-</v>
      </c>
      <c r="AA3631" t="s">
        <v>2393</v>
      </c>
      <c r="AB3631" t="str">
        <f>+IF(W3631="","-",IF(W3631="UNICO","CENSO","MUESTRA"))</f>
        <v>-</v>
      </c>
      <c r="AC3631" t="s">
        <v>2397</v>
      </c>
      <c r="AD3631" t="s">
        <v>134</v>
      </c>
    </row>
    <row r="3632" spans="1:30" x14ac:dyDescent="0.25">
      <c r="A3632" s="5" t="str">
        <f t="shared" si="56"/>
        <v>0095DC0710</v>
      </c>
      <c r="B3632" s="23" t="s">
        <v>2119</v>
      </c>
      <c r="C3632" t="s">
        <v>884</v>
      </c>
      <c r="D3632" t="s">
        <v>1574</v>
      </c>
      <c r="E3632" t="s">
        <v>1575</v>
      </c>
      <c r="F3632">
        <v>607654</v>
      </c>
      <c r="G3632">
        <v>2</v>
      </c>
      <c r="H3632" t="s">
        <v>1584</v>
      </c>
      <c r="I3632" t="s">
        <v>20</v>
      </c>
      <c r="J3632" t="s">
        <v>39</v>
      </c>
      <c r="K3632" t="s">
        <v>40</v>
      </c>
      <c r="L3632" t="s">
        <v>1583</v>
      </c>
      <c r="M3632" t="s">
        <v>18141</v>
      </c>
      <c r="N3632" t="s">
        <v>22</v>
      </c>
      <c r="O3632" t="s">
        <v>23</v>
      </c>
      <c r="P3632" t="s">
        <v>26</v>
      </c>
      <c r="Q3632" t="s">
        <v>27</v>
      </c>
      <c r="R3632" s="13">
        <v>27</v>
      </c>
      <c r="S3632" s="13">
        <v>2</v>
      </c>
      <c r="T3632" s="21">
        <v>0</v>
      </c>
      <c r="U3632" t="s">
        <v>2113</v>
      </c>
      <c r="W3632" t="str">
        <f>+IF(V3632="","",IF(MID(V3632,1,3)="ECE","UNICO",IF(V3632="FINES",CONCATENATE("R",IF(OR(C3632="16",C3632="21",C3632="22",C3632="23"),"16212223",IF(OR(C3632="15",C3632="17",C3632="24",C3632="25"),"15172425",C3632))),IF(V3632="CEBAS","UNICO",IF(VALUE(C3632)&lt;=11,"AMBA","INTERIOR")))))</f>
        <v/>
      </c>
      <c r="X3632" s="20" t="str">
        <f>+IF(V3632="","-",CONCATENATE(V3632,"_",W3632))</f>
        <v>-</v>
      </c>
      <c r="Y3632" s="59">
        <v>0.50668796641486036</v>
      </c>
      <c r="Z3632" t="str">
        <f>+IFERROR(VLOOKUP(H3632,#REF!,2,FALSE),"-")</f>
        <v>-</v>
      </c>
      <c r="AA3632" t="s">
        <v>2393</v>
      </c>
      <c r="AB3632" t="str">
        <f>+IF(W3632="","-",IF(W3632="UNICO","CENSO","MUESTRA"))</f>
        <v>-</v>
      </c>
      <c r="AC3632" t="s">
        <v>2397</v>
      </c>
      <c r="AD3632" t="s">
        <v>134</v>
      </c>
    </row>
    <row r="3633" spans="1:30" x14ac:dyDescent="0.25">
      <c r="A3633" s="5" t="str">
        <f t="shared" si="56"/>
        <v>0119DC0714</v>
      </c>
      <c r="B3633" s="23" t="s">
        <v>2119</v>
      </c>
      <c r="C3633" t="s">
        <v>584</v>
      </c>
      <c r="D3633" t="s">
        <v>419</v>
      </c>
      <c r="E3633" t="s">
        <v>1915</v>
      </c>
      <c r="F3633">
        <v>610151</v>
      </c>
      <c r="G3633">
        <v>1</v>
      </c>
      <c r="H3633" t="s">
        <v>1928</v>
      </c>
      <c r="I3633" t="s">
        <v>20</v>
      </c>
      <c r="J3633" t="s">
        <v>39</v>
      </c>
      <c r="K3633" t="s">
        <v>40</v>
      </c>
      <c r="L3633" t="s">
        <v>1929</v>
      </c>
      <c r="M3633" t="s">
        <v>18341</v>
      </c>
      <c r="N3633" t="s">
        <v>22</v>
      </c>
      <c r="O3633" t="s">
        <v>23</v>
      </c>
      <c r="P3633" t="s">
        <v>26</v>
      </c>
      <c r="Q3633" t="s">
        <v>27</v>
      </c>
      <c r="R3633" s="13">
        <v>46</v>
      </c>
      <c r="S3633" s="13">
        <v>3</v>
      </c>
      <c r="T3633" s="21">
        <v>0</v>
      </c>
      <c r="U3633" t="s">
        <v>2113</v>
      </c>
      <c r="W3633" t="str">
        <f>+IF(V3633="","",IF(MID(V3633,1,3)="ECE","UNICO",IF(V3633="FINES",CONCATENATE("R",IF(OR(C3633="16",C3633="21",C3633="22",C3633="23"),"16212223",IF(OR(C3633="15",C3633="17",C3633="24",C3633="25"),"15172425",C3633))),IF(V3633="CEBAS","UNICO",IF(VALUE(C3633)&lt;=11,"AMBA","INTERIOR")))))</f>
        <v/>
      </c>
      <c r="X3633" s="20" t="str">
        <f>+IF(V3633="","-",CONCATENATE(V3633,"_",W3633))</f>
        <v>-</v>
      </c>
      <c r="Y3633" s="59">
        <v>0.50690220973708411</v>
      </c>
      <c r="Z3633" t="str">
        <f>+IFERROR(VLOOKUP(H3633,#REF!,2,FALSE),"-")</f>
        <v>-</v>
      </c>
      <c r="AA3633" t="s">
        <v>2393</v>
      </c>
      <c r="AB3633" t="str">
        <f>+IF(W3633="","-",IF(W3633="UNICO","CENSO","MUESTRA"))</f>
        <v>-</v>
      </c>
      <c r="AC3633" t="s">
        <v>2398</v>
      </c>
      <c r="AD3633" t="s">
        <v>134</v>
      </c>
    </row>
    <row r="3634" spans="1:30" x14ac:dyDescent="0.25">
      <c r="A3634" s="5" t="str">
        <f t="shared" si="56"/>
        <v>0096DC0707</v>
      </c>
      <c r="B3634" s="23" t="s">
        <v>2119</v>
      </c>
      <c r="C3634" t="s">
        <v>884</v>
      </c>
      <c r="D3634" t="s">
        <v>1591</v>
      </c>
      <c r="E3634" t="s">
        <v>1592</v>
      </c>
      <c r="F3634">
        <v>612307</v>
      </c>
      <c r="G3634">
        <v>1</v>
      </c>
      <c r="H3634" t="s">
        <v>1601</v>
      </c>
      <c r="I3634" t="s">
        <v>20</v>
      </c>
      <c r="J3634" t="s">
        <v>39</v>
      </c>
      <c r="K3634" t="s">
        <v>40</v>
      </c>
      <c r="L3634" t="s">
        <v>1602</v>
      </c>
      <c r="M3634" t="s">
        <v>18122</v>
      </c>
      <c r="N3634" t="s">
        <v>22</v>
      </c>
      <c r="O3634" t="s">
        <v>23</v>
      </c>
      <c r="P3634" t="s">
        <v>26</v>
      </c>
      <c r="Q3634" t="s">
        <v>27</v>
      </c>
      <c r="R3634" s="13">
        <v>10</v>
      </c>
      <c r="S3634" s="13">
        <v>1</v>
      </c>
      <c r="T3634" s="21">
        <v>0</v>
      </c>
      <c r="U3634" t="s">
        <v>2113</v>
      </c>
      <c r="W3634" t="str">
        <f>+IF(V3634="","",IF(MID(V3634,1,3)="ECE","UNICO",IF(V3634="FINES",CONCATENATE("R",IF(OR(C3634="16",C3634="21",C3634="22",C3634="23"),"16212223",IF(OR(C3634="15",C3634="17",C3634="24",C3634="25"),"15172425",C3634))),IF(V3634="CEBAS","UNICO",IF(VALUE(C3634)&lt;=11,"AMBA","INTERIOR")))))</f>
        <v/>
      </c>
      <c r="X3634" s="20" t="str">
        <f>+IF(V3634="","-",CONCATENATE(V3634,"_",W3634))</f>
        <v>-</v>
      </c>
      <c r="Y3634" s="59">
        <v>0.50768021245797479</v>
      </c>
      <c r="Z3634" t="str">
        <f>+IFERROR(VLOOKUP(H3634,#REF!,2,FALSE),"-")</f>
        <v>-</v>
      </c>
      <c r="AA3634" t="s">
        <v>2393</v>
      </c>
      <c r="AB3634" t="str">
        <f>+IF(W3634="","-",IF(W3634="UNICO","CENSO","MUESTRA"))</f>
        <v>-</v>
      </c>
      <c r="AC3634" t="s">
        <v>2397</v>
      </c>
      <c r="AD3634" t="s">
        <v>134</v>
      </c>
    </row>
    <row r="3635" spans="1:30" x14ac:dyDescent="0.25">
      <c r="A3635" s="5" t="str">
        <f t="shared" si="56"/>
        <v>0062DC0733</v>
      </c>
      <c r="B3635" s="23" t="s">
        <v>2119</v>
      </c>
      <c r="C3635" t="s">
        <v>246</v>
      </c>
      <c r="D3635" t="s">
        <v>958</v>
      </c>
      <c r="E3635" t="s">
        <v>959</v>
      </c>
      <c r="F3635">
        <v>602956</v>
      </c>
      <c r="G3635">
        <v>3</v>
      </c>
      <c r="H3635" t="s">
        <v>982</v>
      </c>
      <c r="I3635" t="s">
        <v>20</v>
      </c>
      <c r="J3635" t="s">
        <v>39</v>
      </c>
      <c r="K3635" t="s">
        <v>40</v>
      </c>
      <c r="L3635" t="s">
        <v>965</v>
      </c>
      <c r="M3635" t="s">
        <v>18342</v>
      </c>
      <c r="N3635" t="s">
        <v>22</v>
      </c>
      <c r="O3635" t="s">
        <v>23</v>
      </c>
      <c r="P3635" t="s">
        <v>26</v>
      </c>
      <c r="Q3635" t="s">
        <v>27</v>
      </c>
      <c r="R3635" s="13">
        <v>15</v>
      </c>
      <c r="S3635" s="13">
        <v>1</v>
      </c>
      <c r="T3635" s="21">
        <v>0</v>
      </c>
      <c r="U3635" t="s">
        <v>2113</v>
      </c>
      <c r="W3635" t="str">
        <f>+IF(V3635="","",IF(MID(V3635,1,3)="ECE","UNICO",IF(V3635="FINES",CONCATENATE("R",IF(OR(C3635="16",C3635="21",C3635="22",C3635="23"),"16212223",IF(OR(C3635="15",C3635="17",C3635="24",C3635="25"),"15172425",C3635))),IF(V3635="CEBAS","UNICO",IF(VALUE(C3635)&lt;=11,"AMBA","INTERIOR")))))</f>
        <v/>
      </c>
      <c r="X3635" s="20" t="str">
        <f>+IF(V3635="","-",CONCATENATE(V3635,"_",W3635))</f>
        <v>-</v>
      </c>
      <c r="Y3635" s="59">
        <v>0.50804114254081956</v>
      </c>
      <c r="Z3635" t="str">
        <f>+IFERROR(VLOOKUP(H3635,#REF!,2,FALSE),"-")</f>
        <v>-</v>
      </c>
      <c r="AA3635" t="s">
        <v>2393</v>
      </c>
      <c r="AB3635" t="str">
        <f>+IF(W3635="","-",IF(W3635="UNICO","CENSO","MUESTRA"))</f>
        <v>-</v>
      </c>
      <c r="AC3635" t="s">
        <v>2397</v>
      </c>
      <c r="AD3635" t="s">
        <v>134</v>
      </c>
    </row>
    <row r="3636" spans="1:30" x14ac:dyDescent="0.25">
      <c r="A3636" s="5" t="str">
        <f t="shared" si="56"/>
        <v>0081DC0703</v>
      </c>
      <c r="B3636" s="23" t="s">
        <v>2119</v>
      </c>
      <c r="C3636" t="s">
        <v>153</v>
      </c>
      <c r="D3636" t="s">
        <v>1427</v>
      </c>
      <c r="E3636" t="s">
        <v>1428</v>
      </c>
      <c r="F3636">
        <v>601475</v>
      </c>
      <c r="G3636">
        <v>1</v>
      </c>
      <c r="H3636" t="s">
        <v>1429</v>
      </c>
      <c r="I3636" t="s">
        <v>20</v>
      </c>
      <c r="J3636" t="s">
        <v>39</v>
      </c>
      <c r="K3636" t="s">
        <v>40</v>
      </c>
      <c r="L3636" t="s">
        <v>1430</v>
      </c>
      <c r="M3636" t="s">
        <v>18120</v>
      </c>
      <c r="N3636" t="s">
        <v>22</v>
      </c>
      <c r="O3636" t="s">
        <v>23</v>
      </c>
      <c r="P3636" t="s">
        <v>26</v>
      </c>
      <c r="Q3636" t="s">
        <v>27</v>
      </c>
      <c r="R3636" s="13">
        <v>28</v>
      </c>
      <c r="S3636" s="13">
        <v>4</v>
      </c>
      <c r="T3636" s="21">
        <v>0</v>
      </c>
      <c r="U3636" t="s">
        <v>2113</v>
      </c>
      <c r="W3636" t="str">
        <f>+IF(V3636="","",IF(MID(V3636,1,3)="ECE","UNICO",IF(V3636="FINES",CONCATENATE("R",IF(OR(C3636="16",C3636="21",C3636="22",C3636="23"),"16212223",IF(OR(C3636="15",C3636="17",C3636="24",C3636="25"),"15172425",C3636))),IF(V3636="CEBAS","UNICO",IF(VALUE(C3636)&lt;=11,"AMBA","INTERIOR")))))</f>
        <v/>
      </c>
      <c r="X3636" s="20" t="str">
        <f>+IF(V3636="","-",CONCATENATE(V3636,"_",W3636))</f>
        <v>-</v>
      </c>
      <c r="Y3636" s="59">
        <v>0.51045038973962942</v>
      </c>
      <c r="Z3636" t="str">
        <f>+IFERROR(VLOOKUP(H3636,#REF!,2,FALSE),"-")</f>
        <v>-</v>
      </c>
      <c r="AA3636" t="s">
        <v>2394</v>
      </c>
      <c r="AB3636" t="str">
        <f>+IF(W3636="","-",IF(W3636="UNICO","CENSO","MUESTRA"))</f>
        <v>-</v>
      </c>
      <c r="AC3636" t="s">
        <v>2398</v>
      </c>
      <c r="AD3636" t="s">
        <v>134</v>
      </c>
    </row>
    <row r="3637" spans="1:30" x14ac:dyDescent="0.25">
      <c r="A3637" s="5" t="str">
        <f t="shared" si="56"/>
        <v>0081DC0708</v>
      </c>
      <c r="B3637" s="23" t="s">
        <v>2119</v>
      </c>
      <c r="C3637" t="s">
        <v>153</v>
      </c>
      <c r="D3637" t="s">
        <v>1427</v>
      </c>
      <c r="E3637" t="s">
        <v>1428</v>
      </c>
      <c r="F3637">
        <v>611796</v>
      </c>
      <c r="G3637">
        <v>3</v>
      </c>
      <c r="H3637" t="s">
        <v>1433</v>
      </c>
      <c r="I3637" t="s">
        <v>20</v>
      </c>
      <c r="J3637" t="s">
        <v>39</v>
      </c>
      <c r="K3637" t="s">
        <v>40</v>
      </c>
      <c r="L3637" t="s">
        <v>1434</v>
      </c>
      <c r="M3637" t="s">
        <v>18186</v>
      </c>
      <c r="N3637" t="s">
        <v>22</v>
      </c>
      <c r="O3637" t="s">
        <v>23</v>
      </c>
      <c r="P3637" t="s">
        <v>26</v>
      </c>
      <c r="Q3637" t="s">
        <v>27</v>
      </c>
      <c r="R3637" s="13">
        <v>15</v>
      </c>
      <c r="S3637" s="13">
        <v>1</v>
      </c>
      <c r="T3637" s="21">
        <v>0</v>
      </c>
      <c r="U3637" t="s">
        <v>2113</v>
      </c>
      <c r="W3637" t="str">
        <f>+IF(V3637="","",IF(MID(V3637,1,3)="ECE","UNICO",IF(V3637="FINES",CONCATENATE("R",IF(OR(C3637="16",C3637="21",C3637="22",C3637="23"),"16212223",IF(OR(C3637="15",C3637="17",C3637="24",C3637="25"),"15172425",C3637))),IF(V3637="CEBAS","UNICO",IF(VALUE(C3637)&lt;=11,"AMBA","INTERIOR")))))</f>
        <v/>
      </c>
      <c r="X3637" s="20" t="str">
        <f>+IF(V3637="","-",CONCATENATE(V3637,"_",W3637))</f>
        <v>-</v>
      </c>
      <c r="Y3637" s="59">
        <v>0.51064165943377726</v>
      </c>
      <c r="Z3637" t="str">
        <f>+IFERROR(VLOOKUP(H3637,#REF!,2,FALSE),"-")</f>
        <v>-</v>
      </c>
      <c r="AA3637" t="s">
        <v>2394</v>
      </c>
      <c r="AB3637" t="str">
        <f>+IF(W3637="","-",IF(W3637="UNICO","CENSO","MUESTRA"))</f>
        <v>-</v>
      </c>
      <c r="AC3637" t="s">
        <v>2397</v>
      </c>
      <c r="AD3637" t="s">
        <v>134</v>
      </c>
    </row>
    <row r="3638" spans="1:30" x14ac:dyDescent="0.25">
      <c r="A3638" s="5" t="str">
        <f t="shared" si="56"/>
        <v>0066DC0704</v>
      </c>
      <c r="B3638" s="23" t="s">
        <v>2119</v>
      </c>
      <c r="C3638" t="s">
        <v>153</v>
      </c>
      <c r="D3638" t="s">
        <v>1052</v>
      </c>
      <c r="E3638" t="s">
        <v>1053</v>
      </c>
      <c r="F3638">
        <v>601449</v>
      </c>
      <c r="G3638">
        <v>3</v>
      </c>
      <c r="H3638" t="s">
        <v>1057</v>
      </c>
      <c r="I3638" t="s">
        <v>20</v>
      </c>
      <c r="J3638" t="s">
        <v>39</v>
      </c>
      <c r="K3638" t="s">
        <v>40</v>
      </c>
      <c r="L3638" t="s">
        <v>1055</v>
      </c>
      <c r="M3638" t="s">
        <v>18109</v>
      </c>
      <c r="N3638" t="s">
        <v>22</v>
      </c>
      <c r="O3638" t="s">
        <v>23</v>
      </c>
      <c r="P3638" t="s">
        <v>26</v>
      </c>
      <c r="Q3638" t="s">
        <v>27</v>
      </c>
      <c r="R3638" s="13">
        <v>21</v>
      </c>
      <c r="S3638" s="13">
        <v>2</v>
      </c>
      <c r="T3638" s="21">
        <v>0</v>
      </c>
      <c r="U3638" t="s">
        <v>2113</v>
      </c>
      <c r="W3638" t="str">
        <f>+IF(V3638="","",IF(MID(V3638,1,3)="ECE","UNICO",IF(V3638="FINES",CONCATENATE("R",IF(OR(C3638="16",C3638="21",C3638="22",C3638="23"),"16212223",IF(OR(C3638="15",C3638="17",C3638="24",C3638="25"),"15172425",C3638))),IF(V3638="CEBAS","UNICO",IF(VALUE(C3638)&lt;=11,"AMBA","INTERIOR")))))</f>
        <v/>
      </c>
      <c r="X3638" s="20" t="str">
        <f>+IF(V3638="","-",CONCATENATE(V3638,"_",W3638))</f>
        <v>-</v>
      </c>
      <c r="Y3638" s="59">
        <v>0.51064561347703674</v>
      </c>
      <c r="Z3638" t="str">
        <f>+IFERROR(VLOOKUP(H3638,#REF!,2,FALSE),"-")</f>
        <v>-</v>
      </c>
      <c r="AA3638" t="s">
        <v>2394</v>
      </c>
      <c r="AB3638" t="str">
        <f>+IF(W3638="","-",IF(W3638="UNICO","CENSO","MUESTRA"))</f>
        <v>-</v>
      </c>
      <c r="AC3638" t="s">
        <v>2398</v>
      </c>
      <c r="AD3638" t="s">
        <v>134</v>
      </c>
    </row>
    <row r="3639" spans="1:30" x14ac:dyDescent="0.25">
      <c r="A3639" s="5" t="str">
        <f t="shared" si="56"/>
        <v>0055DC0706</v>
      </c>
      <c r="B3639" s="23" t="s">
        <v>2119</v>
      </c>
      <c r="C3639" t="s">
        <v>884</v>
      </c>
      <c r="D3639" t="s">
        <v>882</v>
      </c>
      <c r="E3639" t="s">
        <v>883</v>
      </c>
      <c r="F3639">
        <v>612044</v>
      </c>
      <c r="G3639">
        <v>1</v>
      </c>
      <c r="H3639" t="s">
        <v>887</v>
      </c>
      <c r="I3639" t="s">
        <v>20</v>
      </c>
      <c r="J3639" t="s">
        <v>39</v>
      </c>
      <c r="K3639" t="s">
        <v>40</v>
      </c>
      <c r="L3639" t="s">
        <v>888</v>
      </c>
      <c r="M3639" t="s">
        <v>18343</v>
      </c>
      <c r="N3639" t="s">
        <v>22</v>
      </c>
      <c r="O3639" t="s">
        <v>23</v>
      </c>
      <c r="P3639" t="s">
        <v>26</v>
      </c>
      <c r="Q3639" t="s">
        <v>27</v>
      </c>
      <c r="R3639" s="13">
        <v>26</v>
      </c>
      <c r="S3639" s="13">
        <v>2</v>
      </c>
      <c r="T3639" s="21">
        <v>0</v>
      </c>
      <c r="U3639" t="s">
        <v>2113</v>
      </c>
      <c r="W3639" t="str">
        <f>+IF(V3639="","",IF(MID(V3639,1,3)="ECE","UNICO",IF(V3639="FINES",CONCATENATE("R",IF(OR(C3639="16",C3639="21",C3639="22",C3639="23"),"16212223",IF(OR(C3639="15",C3639="17",C3639="24",C3639="25"),"15172425",C3639))),IF(V3639="CEBAS","UNICO",IF(VALUE(C3639)&lt;=11,"AMBA","INTERIOR")))))</f>
        <v/>
      </c>
      <c r="X3639" s="20" t="str">
        <f>+IF(V3639="","-",CONCATENATE(V3639,"_",W3639))</f>
        <v>-</v>
      </c>
      <c r="Y3639" s="59">
        <v>0.51128558693705384</v>
      </c>
      <c r="Z3639" t="str">
        <f>+IFERROR(VLOOKUP(H3639,#REF!,2,FALSE),"-")</f>
        <v>-</v>
      </c>
      <c r="AA3639" t="s">
        <v>2393</v>
      </c>
      <c r="AB3639" t="str">
        <f>+IF(W3639="","-",IF(W3639="UNICO","CENSO","MUESTRA"))</f>
        <v>-</v>
      </c>
      <c r="AC3639" t="s">
        <v>2398</v>
      </c>
      <c r="AD3639" t="s">
        <v>134</v>
      </c>
    </row>
    <row r="3640" spans="1:30" x14ac:dyDescent="0.25">
      <c r="A3640" s="5" t="str">
        <f t="shared" si="56"/>
        <v>0076DC0703</v>
      </c>
      <c r="B3640" s="23" t="s">
        <v>2119</v>
      </c>
      <c r="C3640" t="s">
        <v>141</v>
      </c>
      <c r="D3640" t="s">
        <v>1367</v>
      </c>
      <c r="E3640" t="s">
        <v>1368</v>
      </c>
      <c r="F3640">
        <v>606551</v>
      </c>
      <c r="G3640">
        <v>0</v>
      </c>
      <c r="H3640" t="s">
        <v>1370</v>
      </c>
      <c r="I3640" t="s">
        <v>20</v>
      </c>
      <c r="J3640" t="s">
        <v>39</v>
      </c>
      <c r="K3640" t="s">
        <v>21</v>
      </c>
      <c r="M3640" t="s">
        <v>18166</v>
      </c>
      <c r="N3640" t="s">
        <v>136</v>
      </c>
      <c r="O3640" t="s">
        <v>23</v>
      </c>
      <c r="P3640" t="s">
        <v>26</v>
      </c>
      <c r="Q3640" t="s">
        <v>27</v>
      </c>
      <c r="R3640" s="13">
        <v>4</v>
      </c>
      <c r="S3640" s="13">
        <v>1</v>
      </c>
      <c r="T3640" s="21">
        <v>0</v>
      </c>
      <c r="U3640" t="s">
        <v>2113</v>
      </c>
      <c r="W3640" t="str">
        <f>+IF(V3640="","",IF(MID(V3640,1,3)="ECE","UNICO",IF(V3640="FINES",CONCATENATE("R",IF(OR(C3640="16",C3640="21",C3640="22",C3640="23"),"16212223",IF(OR(C3640="15",C3640="17",C3640="24",C3640="25"),"15172425",C3640))),IF(V3640="CEBAS","UNICO",IF(VALUE(C3640)&lt;=11,"AMBA","INTERIOR")))))</f>
        <v/>
      </c>
      <c r="X3640" s="20" t="str">
        <f>+IF(V3640="","-",CONCATENATE(V3640,"_",W3640))</f>
        <v>-</v>
      </c>
      <c r="Y3640" s="59">
        <v>0.51251580425210896</v>
      </c>
      <c r="Z3640" t="str">
        <f>+IFERROR(VLOOKUP(H3640,#REF!,2,FALSE),"-")</f>
        <v>-</v>
      </c>
      <c r="AA3640" t="s">
        <v>2394</v>
      </c>
      <c r="AB3640" t="str">
        <f>+IF(W3640="","-",IF(W3640="UNICO","CENSO","MUESTRA"))</f>
        <v>-</v>
      </c>
      <c r="AC3640" t="s">
        <v>2397</v>
      </c>
      <c r="AD3640" t="s">
        <v>134</v>
      </c>
    </row>
    <row r="3641" spans="1:30" x14ac:dyDescent="0.25">
      <c r="A3641" s="5" t="str">
        <f t="shared" si="56"/>
        <v>0008DC0725</v>
      </c>
      <c r="B3641" s="23" t="s">
        <v>2119</v>
      </c>
      <c r="C3641" t="s">
        <v>139</v>
      </c>
      <c r="D3641" t="s">
        <v>312</v>
      </c>
      <c r="E3641" t="s">
        <v>314</v>
      </c>
      <c r="F3641">
        <v>611894</v>
      </c>
      <c r="G3641">
        <v>3</v>
      </c>
      <c r="H3641" t="s">
        <v>333</v>
      </c>
      <c r="I3641" t="s">
        <v>20</v>
      </c>
      <c r="J3641" t="s">
        <v>39</v>
      </c>
      <c r="K3641" t="s">
        <v>40</v>
      </c>
      <c r="L3641" t="s">
        <v>326</v>
      </c>
      <c r="M3641" t="s">
        <v>18344</v>
      </c>
      <c r="N3641" t="s">
        <v>22</v>
      </c>
      <c r="O3641" t="s">
        <v>23</v>
      </c>
      <c r="P3641" t="s">
        <v>26</v>
      </c>
      <c r="Q3641" t="s">
        <v>27</v>
      </c>
      <c r="R3641" s="13">
        <v>29</v>
      </c>
      <c r="S3641" s="13">
        <v>2</v>
      </c>
      <c r="T3641" s="21">
        <v>0</v>
      </c>
      <c r="U3641" t="s">
        <v>2113</v>
      </c>
      <c r="W3641" t="str">
        <f>+IF(V3641="","",IF(MID(V3641,1,3)="ECE","UNICO",IF(V3641="FINES",CONCATENATE("R",IF(OR(C3641="16",C3641="21",C3641="22",C3641="23"),"16212223",IF(OR(C3641="15",C3641="17",C3641="24",C3641="25"),"15172425",C3641))),IF(V3641="CEBAS","UNICO",IF(VALUE(C3641)&lt;=11,"AMBA","INTERIOR")))))</f>
        <v/>
      </c>
      <c r="X3641" s="20" t="str">
        <f>+IF(V3641="","-",CONCATENATE(V3641,"_",W3641))</f>
        <v>-</v>
      </c>
      <c r="Y3641" s="59">
        <v>0.51301647573709486</v>
      </c>
      <c r="Z3641" t="str">
        <f>+IFERROR(VLOOKUP(H3641,#REF!,2,FALSE),"-")</f>
        <v>-</v>
      </c>
      <c r="AA3641" t="s">
        <v>2394</v>
      </c>
      <c r="AB3641" t="str">
        <f>+IF(W3641="","-",IF(W3641="UNICO","CENSO","MUESTRA"))</f>
        <v>-</v>
      </c>
      <c r="AC3641" t="s">
        <v>2398</v>
      </c>
      <c r="AD3641" t="s">
        <v>134</v>
      </c>
    </row>
    <row r="3642" spans="1:30" x14ac:dyDescent="0.25">
      <c r="A3642" s="5" t="str">
        <f t="shared" si="56"/>
        <v>0108DC0706</v>
      </c>
      <c r="B3642" s="23" t="s">
        <v>2119</v>
      </c>
      <c r="C3642" t="s">
        <v>354</v>
      </c>
      <c r="D3642" t="s">
        <v>631</v>
      </c>
      <c r="E3642" t="s">
        <v>1763</v>
      </c>
      <c r="F3642">
        <v>601247</v>
      </c>
      <c r="G3642">
        <v>0</v>
      </c>
      <c r="H3642" t="s">
        <v>1768</v>
      </c>
      <c r="I3642" t="s">
        <v>20</v>
      </c>
      <c r="J3642" t="s">
        <v>39</v>
      </c>
      <c r="K3642" t="s">
        <v>21</v>
      </c>
      <c r="M3642" t="s">
        <v>18184</v>
      </c>
      <c r="N3642" t="s">
        <v>22</v>
      </c>
      <c r="O3642" t="s">
        <v>23</v>
      </c>
      <c r="P3642" t="s">
        <v>26</v>
      </c>
      <c r="Q3642" t="s">
        <v>27</v>
      </c>
      <c r="R3642" s="13">
        <v>3</v>
      </c>
      <c r="S3642" s="13">
        <v>1</v>
      </c>
      <c r="T3642" s="21">
        <v>0</v>
      </c>
      <c r="U3642" t="s">
        <v>2113</v>
      </c>
      <c r="W3642" t="str">
        <f>+IF(V3642="","",IF(MID(V3642,1,3)="ECE","UNICO",IF(V3642="FINES",CONCATENATE("R",IF(OR(C3642="16",C3642="21",C3642="22",C3642="23"),"16212223",IF(OR(C3642="15",C3642="17",C3642="24",C3642="25"),"15172425",C3642))),IF(V3642="CEBAS","UNICO",IF(VALUE(C3642)&lt;=11,"AMBA","INTERIOR")))))</f>
        <v/>
      </c>
      <c r="X3642" s="20" t="str">
        <f>+IF(V3642="","-",CONCATENATE(V3642,"_",W3642))</f>
        <v>-</v>
      </c>
      <c r="Y3642" s="59">
        <v>0.51510887854808085</v>
      </c>
      <c r="Z3642" t="str">
        <f>+IFERROR(VLOOKUP(H3642,#REF!,2,FALSE),"-")</f>
        <v>-</v>
      </c>
      <c r="AA3642" t="s">
        <v>2394</v>
      </c>
      <c r="AB3642" t="str">
        <f>+IF(W3642="","-",IF(W3642="UNICO","CENSO","MUESTRA"))</f>
        <v>-</v>
      </c>
      <c r="AC3642" t="s">
        <v>2397</v>
      </c>
      <c r="AD3642" t="s">
        <v>134</v>
      </c>
    </row>
    <row r="3643" spans="1:30" x14ac:dyDescent="0.25">
      <c r="A3643" s="5" t="str">
        <f t="shared" si="56"/>
        <v>0098DC0703</v>
      </c>
      <c r="B3643" s="23" t="s">
        <v>2119</v>
      </c>
      <c r="C3643" t="s">
        <v>88</v>
      </c>
      <c r="D3643" t="s">
        <v>1652</v>
      </c>
      <c r="E3643" t="s">
        <v>1653</v>
      </c>
      <c r="F3643">
        <v>605723</v>
      </c>
      <c r="G3643">
        <v>0</v>
      </c>
      <c r="H3643" t="s">
        <v>1655</v>
      </c>
      <c r="I3643" t="s">
        <v>20</v>
      </c>
      <c r="J3643" t="s">
        <v>39</v>
      </c>
      <c r="K3643" t="s">
        <v>21</v>
      </c>
      <c r="M3643" t="s">
        <v>18166</v>
      </c>
      <c r="N3643" t="s">
        <v>22</v>
      </c>
      <c r="O3643" t="s">
        <v>23</v>
      </c>
      <c r="P3643" t="s">
        <v>26</v>
      </c>
      <c r="Q3643" t="s">
        <v>27</v>
      </c>
      <c r="R3643" s="13">
        <v>30</v>
      </c>
      <c r="S3643" s="13">
        <v>2</v>
      </c>
      <c r="T3643" s="21">
        <v>0</v>
      </c>
      <c r="U3643" t="s">
        <v>2113</v>
      </c>
      <c r="W3643" t="str">
        <f>+IF(V3643="","",IF(MID(V3643,1,3)="ECE","UNICO",IF(V3643="FINES",CONCATENATE("R",IF(OR(C3643="16",C3643="21",C3643="22",C3643="23"),"16212223",IF(OR(C3643="15",C3643="17",C3643="24",C3643="25"),"15172425",C3643))),IF(V3643="CEBAS","UNICO",IF(VALUE(C3643)&lt;=11,"AMBA","INTERIOR")))))</f>
        <v/>
      </c>
      <c r="X3643" s="20" t="str">
        <f>+IF(V3643="","-",CONCATENATE(V3643,"_",W3643))</f>
        <v>-</v>
      </c>
      <c r="Y3643" s="59">
        <v>0.51598819096883142</v>
      </c>
      <c r="Z3643" t="str">
        <f>+IFERROR(VLOOKUP(H3643,#REF!,2,FALSE),"-")</f>
        <v>-</v>
      </c>
      <c r="AA3643" t="s">
        <v>2394</v>
      </c>
      <c r="AB3643" t="str">
        <f>+IF(W3643="","-",IF(W3643="UNICO","CENSO","MUESTRA"))</f>
        <v>-</v>
      </c>
      <c r="AC3643" t="s">
        <v>2398</v>
      </c>
      <c r="AD3643" t="s">
        <v>134</v>
      </c>
    </row>
    <row r="3644" spans="1:30" x14ac:dyDescent="0.25">
      <c r="A3644" s="5" t="str">
        <f t="shared" si="56"/>
        <v>0075DC0709</v>
      </c>
      <c r="B3644" s="23" t="s">
        <v>2119</v>
      </c>
      <c r="C3644" t="s">
        <v>242</v>
      </c>
      <c r="D3644" t="s">
        <v>1350</v>
      </c>
      <c r="E3644" t="s">
        <v>1351</v>
      </c>
      <c r="F3644">
        <v>611210</v>
      </c>
      <c r="G3644">
        <v>3</v>
      </c>
      <c r="H3644" t="s">
        <v>1359</v>
      </c>
      <c r="I3644" t="s">
        <v>20</v>
      </c>
      <c r="J3644" t="s">
        <v>39</v>
      </c>
      <c r="K3644" t="s">
        <v>40</v>
      </c>
      <c r="L3644" t="s">
        <v>1357</v>
      </c>
      <c r="M3644" t="s">
        <v>18129</v>
      </c>
      <c r="N3644" t="s">
        <v>22</v>
      </c>
      <c r="O3644" t="s">
        <v>23</v>
      </c>
      <c r="P3644" t="s">
        <v>26</v>
      </c>
      <c r="Q3644" t="s">
        <v>27</v>
      </c>
      <c r="R3644" s="13">
        <v>16</v>
      </c>
      <c r="S3644" s="13">
        <v>1</v>
      </c>
      <c r="T3644" s="21">
        <v>0</v>
      </c>
      <c r="U3644" t="s">
        <v>2113</v>
      </c>
      <c r="W3644" t="str">
        <f>+IF(V3644="","",IF(MID(V3644,1,3)="ECE","UNICO",IF(V3644="FINES",CONCATENATE("R",IF(OR(C3644="16",C3644="21",C3644="22",C3644="23"),"16212223",IF(OR(C3644="15",C3644="17",C3644="24",C3644="25"),"15172425",C3644))),IF(V3644="CEBAS","UNICO",IF(VALUE(C3644)&lt;=11,"AMBA","INTERIOR")))))</f>
        <v/>
      </c>
      <c r="X3644" s="20" t="str">
        <f>+IF(V3644="","-",CONCATENATE(V3644,"_",W3644))</f>
        <v>-</v>
      </c>
      <c r="Y3644" s="59">
        <v>0.51657669908470583</v>
      </c>
      <c r="Z3644" t="str">
        <f>+IFERROR(VLOOKUP(H3644,#REF!,2,FALSE),"-")</f>
        <v>-</v>
      </c>
      <c r="AA3644" t="s">
        <v>2394</v>
      </c>
      <c r="AB3644" t="str">
        <f>+IF(W3644="","-",IF(W3644="UNICO","CENSO","MUESTRA"))</f>
        <v>-</v>
      </c>
      <c r="AC3644" t="s">
        <v>2398</v>
      </c>
      <c r="AD3644" t="s">
        <v>134</v>
      </c>
    </row>
    <row r="3645" spans="1:30" x14ac:dyDescent="0.25">
      <c r="A3645" s="5" t="str">
        <f t="shared" si="56"/>
        <v>0133DC0706</v>
      </c>
      <c r="B3645" s="23" t="s">
        <v>2119</v>
      </c>
      <c r="C3645" t="s">
        <v>1302</v>
      </c>
      <c r="D3645" t="s">
        <v>160</v>
      </c>
      <c r="E3645" t="s">
        <v>2049</v>
      </c>
      <c r="F3645">
        <v>613692</v>
      </c>
      <c r="G3645">
        <v>2</v>
      </c>
      <c r="H3645" t="s">
        <v>2052</v>
      </c>
      <c r="I3645" t="s">
        <v>20</v>
      </c>
      <c r="J3645" t="s">
        <v>39</v>
      </c>
      <c r="K3645" t="s">
        <v>40</v>
      </c>
      <c r="L3645" t="s">
        <v>2051</v>
      </c>
      <c r="M3645" t="s">
        <v>18140</v>
      </c>
      <c r="N3645" t="s">
        <v>22</v>
      </c>
      <c r="O3645" t="s">
        <v>23</v>
      </c>
      <c r="P3645" t="s">
        <v>26</v>
      </c>
      <c r="Q3645" t="s">
        <v>27</v>
      </c>
      <c r="R3645" s="13">
        <v>25</v>
      </c>
      <c r="S3645" s="13">
        <v>3</v>
      </c>
      <c r="T3645" s="21">
        <v>0</v>
      </c>
      <c r="U3645" t="s">
        <v>2113</v>
      </c>
      <c r="W3645" t="str">
        <f>+IF(V3645="","",IF(MID(V3645,1,3)="ECE","UNICO",IF(V3645="FINES",CONCATENATE("R",IF(OR(C3645="16",C3645="21",C3645="22",C3645="23"),"16212223",IF(OR(C3645="15",C3645="17",C3645="24",C3645="25"),"15172425",C3645))),IF(V3645="CEBAS","UNICO",IF(VALUE(C3645)&lt;=11,"AMBA","INTERIOR")))))</f>
        <v/>
      </c>
      <c r="X3645" s="20" t="str">
        <f>+IF(V3645="","-",CONCATENATE(V3645,"_",W3645))</f>
        <v>-</v>
      </c>
      <c r="Y3645" s="59">
        <v>0.51788653956877218</v>
      </c>
      <c r="Z3645" t="str">
        <f>+IFERROR(VLOOKUP(H3645,#REF!,2,FALSE),"-")</f>
        <v>-</v>
      </c>
      <c r="AA3645" t="s">
        <v>2393</v>
      </c>
      <c r="AB3645" t="str">
        <f>+IF(W3645="","-",IF(W3645="UNICO","CENSO","MUESTRA"))</f>
        <v>-</v>
      </c>
      <c r="AC3645" t="s">
        <v>2397</v>
      </c>
      <c r="AD3645" t="s">
        <v>134</v>
      </c>
    </row>
    <row r="3646" spans="1:30" x14ac:dyDescent="0.25">
      <c r="A3646" s="5" t="str">
        <f t="shared" si="56"/>
        <v>0119DC0715</v>
      </c>
      <c r="B3646" s="23" t="s">
        <v>2119</v>
      </c>
      <c r="C3646" t="s">
        <v>584</v>
      </c>
      <c r="D3646" t="s">
        <v>419</v>
      </c>
      <c r="E3646" t="s">
        <v>1915</v>
      </c>
      <c r="F3646">
        <v>606804</v>
      </c>
      <c r="G3646">
        <v>3</v>
      </c>
      <c r="H3646" t="s">
        <v>1930</v>
      </c>
      <c r="I3646" t="s">
        <v>20</v>
      </c>
      <c r="J3646" t="s">
        <v>39</v>
      </c>
      <c r="K3646" t="s">
        <v>40</v>
      </c>
      <c r="L3646" t="s">
        <v>1922</v>
      </c>
      <c r="M3646" t="s">
        <v>18345</v>
      </c>
      <c r="N3646" t="s">
        <v>22</v>
      </c>
      <c r="O3646" t="s">
        <v>23</v>
      </c>
      <c r="P3646" t="s">
        <v>26</v>
      </c>
      <c r="Q3646" t="s">
        <v>27</v>
      </c>
      <c r="R3646" s="13">
        <v>17</v>
      </c>
      <c r="S3646" s="13">
        <v>1</v>
      </c>
      <c r="T3646" s="21">
        <v>0</v>
      </c>
      <c r="U3646" t="s">
        <v>2113</v>
      </c>
      <c r="W3646" t="str">
        <f>+IF(V3646="","",IF(MID(V3646,1,3)="ECE","UNICO",IF(V3646="FINES",CONCATENATE("R",IF(OR(C3646="16",C3646="21",C3646="22",C3646="23"),"16212223",IF(OR(C3646="15",C3646="17",C3646="24",C3646="25"),"15172425",C3646))),IF(V3646="CEBAS","UNICO",IF(VALUE(C3646)&lt;=11,"AMBA","INTERIOR")))))</f>
        <v/>
      </c>
      <c r="X3646" s="20" t="str">
        <f>+IF(V3646="","-",CONCATENATE(V3646,"_",W3646))</f>
        <v>-</v>
      </c>
      <c r="Y3646" s="59">
        <v>0.51835676199860048</v>
      </c>
      <c r="Z3646" t="str">
        <f>+IFERROR(VLOOKUP(H3646,#REF!,2,FALSE),"-")</f>
        <v>-</v>
      </c>
      <c r="AA3646" t="s">
        <v>2393</v>
      </c>
      <c r="AB3646" t="str">
        <f>+IF(W3646="","-",IF(W3646="UNICO","CENSO","MUESTRA"))</f>
        <v>-</v>
      </c>
      <c r="AC3646" t="s">
        <v>2397</v>
      </c>
      <c r="AD3646" t="s">
        <v>134</v>
      </c>
    </row>
    <row r="3647" spans="1:30" x14ac:dyDescent="0.25">
      <c r="A3647" s="5" t="str">
        <f t="shared" si="56"/>
        <v>0135DC0710</v>
      </c>
      <c r="B3647" s="23" t="s">
        <v>2119</v>
      </c>
      <c r="C3647" t="s">
        <v>140</v>
      </c>
      <c r="D3647" t="s">
        <v>155</v>
      </c>
      <c r="E3647" t="s">
        <v>2074</v>
      </c>
      <c r="F3647">
        <v>603210</v>
      </c>
      <c r="G3647">
        <v>0</v>
      </c>
      <c r="H3647" t="s">
        <v>2084</v>
      </c>
      <c r="I3647" t="s">
        <v>20</v>
      </c>
      <c r="J3647" t="s">
        <v>39</v>
      </c>
      <c r="K3647" t="s">
        <v>21</v>
      </c>
      <c r="M3647" t="s">
        <v>18310</v>
      </c>
      <c r="N3647" t="s">
        <v>22</v>
      </c>
      <c r="O3647" t="s">
        <v>23</v>
      </c>
      <c r="P3647" t="s">
        <v>26</v>
      </c>
      <c r="Q3647" t="s">
        <v>27</v>
      </c>
      <c r="R3647" s="13">
        <v>45</v>
      </c>
      <c r="S3647" s="13">
        <v>3</v>
      </c>
      <c r="T3647" s="21">
        <v>0</v>
      </c>
      <c r="U3647" t="s">
        <v>2113</v>
      </c>
      <c r="W3647" t="str">
        <f>+IF(V3647="","",IF(MID(V3647,1,3)="ECE","UNICO",IF(V3647="FINES",CONCATENATE("R",IF(OR(C3647="16",C3647="21",C3647="22",C3647="23"),"16212223",IF(OR(C3647="15",C3647="17",C3647="24",C3647="25"),"15172425",C3647))),IF(V3647="CEBAS","UNICO",IF(VALUE(C3647)&lt;=11,"AMBA","INTERIOR")))))</f>
        <v/>
      </c>
      <c r="X3647" s="20" t="str">
        <f>+IF(V3647="","-",CONCATENATE(V3647,"_",W3647))</f>
        <v>-</v>
      </c>
      <c r="Y3647" s="59">
        <v>0.51860507356153951</v>
      </c>
      <c r="Z3647" t="str">
        <f>+IFERROR(VLOOKUP(H3647,#REF!,2,FALSE),"-")</f>
        <v>-</v>
      </c>
      <c r="AA3647" t="s">
        <v>2393</v>
      </c>
      <c r="AB3647" t="str">
        <f>+IF(W3647="","-",IF(W3647="UNICO","CENSO","MUESTRA"))</f>
        <v>-</v>
      </c>
      <c r="AC3647" t="s">
        <v>2398</v>
      </c>
      <c r="AD3647" t="s">
        <v>134</v>
      </c>
    </row>
    <row r="3648" spans="1:30" x14ac:dyDescent="0.25">
      <c r="A3648" s="5" t="str">
        <f t="shared" si="56"/>
        <v>0133DC0714</v>
      </c>
      <c r="B3648" s="23" t="s">
        <v>2119</v>
      </c>
      <c r="C3648" t="s">
        <v>1302</v>
      </c>
      <c r="D3648" t="s">
        <v>160</v>
      </c>
      <c r="E3648" t="s">
        <v>2049</v>
      </c>
      <c r="F3648">
        <v>613704</v>
      </c>
      <c r="G3648">
        <v>3</v>
      </c>
      <c r="H3648" t="s">
        <v>2063</v>
      </c>
      <c r="I3648" t="s">
        <v>20</v>
      </c>
      <c r="J3648" t="s">
        <v>39</v>
      </c>
      <c r="K3648" t="s">
        <v>40</v>
      </c>
      <c r="L3648" t="s">
        <v>2061</v>
      </c>
      <c r="M3648" t="s">
        <v>18134</v>
      </c>
      <c r="N3648" t="s">
        <v>22</v>
      </c>
      <c r="O3648" t="s">
        <v>23</v>
      </c>
      <c r="P3648" t="s">
        <v>26</v>
      </c>
      <c r="Q3648" t="s">
        <v>27</v>
      </c>
      <c r="R3648" s="13">
        <v>8</v>
      </c>
      <c r="S3648" s="13">
        <v>1</v>
      </c>
      <c r="T3648" s="21">
        <v>0</v>
      </c>
      <c r="U3648" t="s">
        <v>2113</v>
      </c>
      <c r="W3648" t="str">
        <f>+IF(V3648="","",IF(MID(V3648,1,3)="ECE","UNICO",IF(V3648="FINES",CONCATENATE("R",IF(OR(C3648="16",C3648="21",C3648="22",C3648="23"),"16212223",IF(OR(C3648="15",C3648="17",C3648="24",C3648="25"),"15172425",C3648))),IF(V3648="CEBAS","UNICO",IF(VALUE(C3648)&lt;=11,"AMBA","INTERIOR")))))</f>
        <v/>
      </c>
      <c r="X3648" s="20" t="str">
        <f>+IF(V3648="","-",CONCATENATE(V3648,"_",W3648))</f>
        <v>-</v>
      </c>
      <c r="Y3648" s="59">
        <v>0.52045090104404246</v>
      </c>
      <c r="Z3648" t="str">
        <f>+IFERROR(VLOOKUP(H3648,#REF!,2,FALSE),"-")</f>
        <v>-</v>
      </c>
      <c r="AA3648" t="s">
        <v>2393</v>
      </c>
      <c r="AB3648" t="str">
        <f>+IF(W3648="","-",IF(W3648="UNICO","CENSO","MUESTRA"))</f>
        <v>-</v>
      </c>
      <c r="AC3648" t="s">
        <v>2398</v>
      </c>
      <c r="AD3648" t="s">
        <v>134</v>
      </c>
    </row>
    <row r="3649" spans="1:30" x14ac:dyDescent="0.25">
      <c r="A3649" s="5" t="str">
        <f t="shared" si="56"/>
        <v>0061DC0704</v>
      </c>
      <c r="B3649" s="23" t="s">
        <v>2119</v>
      </c>
      <c r="C3649" t="s">
        <v>354</v>
      </c>
      <c r="D3649" t="s">
        <v>950</v>
      </c>
      <c r="E3649" t="s">
        <v>951</v>
      </c>
      <c r="F3649">
        <v>607974</v>
      </c>
      <c r="G3649">
        <v>3</v>
      </c>
      <c r="H3649" t="s">
        <v>955</v>
      </c>
      <c r="I3649" t="s">
        <v>20</v>
      </c>
      <c r="J3649" t="s">
        <v>39</v>
      </c>
      <c r="K3649" t="s">
        <v>40</v>
      </c>
      <c r="L3649" t="s">
        <v>953</v>
      </c>
      <c r="M3649" t="s">
        <v>18109</v>
      </c>
      <c r="N3649" t="s">
        <v>22</v>
      </c>
      <c r="O3649" t="s">
        <v>23</v>
      </c>
      <c r="P3649" t="s">
        <v>26</v>
      </c>
      <c r="Q3649" t="s">
        <v>27</v>
      </c>
      <c r="R3649" s="13">
        <v>35</v>
      </c>
      <c r="S3649" s="13">
        <v>2</v>
      </c>
      <c r="T3649" s="21">
        <v>0</v>
      </c>
      <c r="U3649" t="s">
        <v>2113</v>
      </c>
      <c r="W3649" t="str">
        <f>+IF(V3649="","",IF(MID(V3649,1,3)="ECE","UNICO",IF(V3649="FINES",CONCATENATE("R",IF(OR(C3649="16",C3649="21",C3649="22",C3649="23"),"16212223",IF(OR(C3649="15",C3649="17",C3649="24",C3649="25"),"15172425",C3649))),IF(V3649="CEBAS","UNICO",IF(VALUE(C3649)&lt;=11,"AMBA","INTERIOR")))))</f>
        <v/>
      </c>
      <c r="X3649" s="20" t="str">
        <f>+IF(V3649="","-",CONCATENATE(V3649,"_",W3649))</f>
        <v>-</v>
      </c>
      <c r="Y3649" s="59">
        <v>0.52100413723995809</v>
      </c>
      <c r="Z3649" t="str">
        <f>+IFERROR(VLOOKUP(H3649,#REF!,2,FALSE),"-")</f>
        <v>-</v>
      </c>
      <c r="AA3649" t="s">
        <v>2394</v>
      </c>
      <c r="AB3649" t="str">
        <f>+IF(W3649="","-",IF(W3649="UNICO","CENSO","MUESTRA"))</f>
        <v>-</v>
      </c>
      <c r="AC3649" t="s">
        <v>2397</v>
      </c>
      <c r="AD3649" t="s">
        <v>134</v>
      </c>
    </row>
    <row r="3650" spans="1:30" x14ac:dyDescent="0.25">
      <c r="A3650" s="5" t="str">
        <f t="shared" si="56"/>
        <v>0061DC0702</v>
      </c>
      <c r="B3650" s="23" t="s">
        <v>2119</v>
      </c>
      <c r="C3650" t="s">
        <v>354</v>
      </c>
      <c r="D3650" t="s">
        <v>950</v>
      </c>
      <c r="E3650" t="s">
        <v>951</v>
      </c>
      <c r="F3650">
        <v>607974</v>
      </c>
      <c r="G3650">
        <v>1</v>
      </c>
      <c r="H3650" t="s">
        <v>952</v>
      </c>
      <c r="I3650" t="s">
        <v>20</v>
      </c>
      <c r="J3650" t="s">
        <v>39</v>
      </c>
      <c r="K3650" t="s">
        <v>40</v>
      </c>
      <c r="L3650" t="s">
        <v>953</v>
      </c>
      <c r="M3650" t="s">
        <v>18143</v>
      </c>
      <c r="N3650" t="s">
        <v>22</v>
      </c>
      <c r="O3650" t="s">
        <v>23</v>
      </c>
      <c r="P3650" t="s">
        <v>26</v>
      </c>
      <c r="Q3650" t="s">
        <v>27</v>
      </c>
      <c r="R3650" s="13">
        <v>11</v>
      </c>
      <c r="S3650" s="13">
        <v>1</v>
      </c>
      <c r="T3650" s="21">
        <v>0</v>
      </c>
      <c r="U3650" t="s">
        <v>2113</v>
      </c>
      <c r="W3650" t="str">
        <f>+IF(V3650="","",IF(MID(V3650,1,3)="ECE","UNICO",IF(V3650="FINES",CONCATENATE("R",IF(OR(C3650="16",C3650="21",C3650="22",C3650="23"),"16212223",IF(OR(C3650="15",C3650="17",C3650="24",C3650="25"),"15172425",C3650))),IF(V3650="CEBAS","UNICO",IF(VALUE(C3650)&lt;=11,"AMBA","INTERIOR")))))</f>
        <v/>
      </c>
      <c r="X3650" s="20" t="str">
        <f>+IF(V3650="","-",CONCATENATE(V3650,"_",W3650))</f>
        <v>-</v>
      </c>
      <c r="Y3650" s="59">
        <v>0.52100413723995809</v>
      </c>
      <c r="Z3650" t="str">
        <f>+IFERROR(VLOOKUP(H3650,#REF!,2,FALSE),"-")</f>
        <v>-</v>
      </c>
      <c r="AA3650" t="s">
        <v>2394</v>
      </c>
      <c r="AB3650" t="str">
        <f>+IF(W3650="","-",IF(W3650="UNICO","CENSO","MUESTRA"))</f>
        <v>-</v>
      </c>
      <c r="AC3650" t="s">
        <v>2397</v>
      </c>
      <c r="AD3650" t="s">
        <v>134</v>
      </c>
    </row>
    <row r="3651" spans="1:30" x14ac:dyDescent="0.25">
      <c r="A3651" s="5" t="str">
        <f t="shared" ref="A3651:A3714" si="57">+H3651</f>
        <v>0133DC0710</v>
      </c>
      <c r="B3651" s="23" t="s">
        <v>2119</v>
      </c>
      <c r="C3651" t="s">
        <v>1302</v>
      </c>
      <c r="D3651" t="s">
        <v>160</v>
      </c>
      <c r="E3651" t="s">
        <v>2049</v>
      </c>
      <c r="F3651">
        <v>613698</v>
      </c>
      <c r="G3651">
        <v>1</v>
      </c>
      <c r="H3651" t="s">
        <v>2057</v>
      </c>
      <c r="I3651" t="s">
        <v>20</v>
      </c>
      <c r="J3651" t="s">
        <v>39</v>
      </c>
      <c r="K3651" t="s">
        <v>40</v>
      </c>
      <c r="L3651" t="s">
        <v>2058</v>
      </c>
      <c r="M3651" t="s">
        <v>18141</v>
      </c>
      <c r="N3651" t="s">
        <v>22</v>
      </c>
      <c r="O3651" t="s">
        <v>23</v>
      </c>
      <c r="P3651" t="s">
        <v>26</v>
      </c>
      <c r="Q3651" t="s">
        <v>27</v>
      </c>
      <c r="R3651" s="13">
        <v>17</v>
      </c>
      <c r="S3651" s="13">
        <v>1</v>
      </c>
      <c r="T3651" s="21">
        <v>0</v>
      </c>
      <c r="U3651" t="s">
        <v>2113</v>
      </c>
      <c r="W3651" t="str">
        <f>+IF(V3651="","",IF(MID(V3651,1,3)="ECE","UNICO",IF(V3651="FINES",CONCATENATE("R",IF(OR(C3651="16",C3651="21",C3651="22",C3651="23"),"16212223",IF(OR(C3651="15",C3651="17",C3651="24",C3651="25"),"15172425",C3651))),IF(V3651="CEBAS","UNICO",IF(VALUE(C3651)&lt;=11,"AMBA","INTERIOR")))))</f>
        <v/>
      </c>
      <c r="X3651" s="20" t="str">
        <f>+IF(V3651="","-",CONCATENATE(V3651,"_",W3651))</f>
        <v>-</v>
      </c>
      <c r="Y3651" s="59">
        <v>0.52216195879560523</v>
      </c>
      <c r="Z3651" t="str">
        <f>+IFERROR(VLOOKUP(H3651,#REF!,2,FALSE),"-")</f>
        <v>-</v>
      </c>
      <c r="AA3651" t="s">
        <v>2393</v>
      </c>
      <c r="AB3651" t="str">
        <f>+IF(W3651="","-",IF(W3651="UNICO","CENSO","MUESTRA"))</f>
        <v>-</v>
      </c>
      <c r="AC3651" t="s">
        <v>2397</v>
      </c>
      <c r="AD3651" t="s">
        <v>134</v>
      </c>
    </row>
    <row r="3652" spans="1:30" x14ac:dyDescent="0.25">
      <c r="A3652" s="5" t="str">
        <f t="shared" si="57"/>
        <v>0071DC0715</v>
      </c>
      <c r="B3652" s="23" t="s">
        <v>2119</v>
      </c>
      <c r="C3652" t="s">
        <v>1245</v>
      </c>
      <c r="D3652" t="s">
        <v>1243</v>
      </c>
      <c r="E3652" t="s">
        <v>1244</v>
      </c>
      <c r="F3652">
        <v>609955</v>
      </c>
      <c r="G3652">
        <v>3</v>
      </c>
      <c r="H3652" t="s">
        <v>1264</v>
      </c>
      <c r="I3652" t="s">
        <v>20</v>
      </c>
      <c r="J3652" t="s">
        <v>39</v>
      </c>
      <c r="K3652" t="s">
        <v>40</v>
      </c>
      <c r="L3652" t="s">
        <v>1261</v>
      </c>
      <c r="M3652" t="s">
        <v>18197</v>
      </c>
      <c r="N3652" t="s">
        <v>22</v>
      </c>
      <c r="O3652" t="s">
        <v>23</v>
      </c>
      <c r="P3652" t="s">
        <v>26</v>
      </c>
      <c r="Q3652" t="s">
        <v>27</v>
      </c>
      <c r="R3652" s="13">
        <v>29</v>
      </c>
      <c r="S3652" s="13">
        <v>3</v>
      </c>
      <c r="T3652" s="21">
        <v>0</v>
      </c>
      <c r="U3652" t="s">
        <v>2113</v>
      </c>
      <c r="W3652" t="str">
        <f>+IF(V3652="","",IF(MID(V3652,1,3)="ECE","UNICO",IF(V3652="FINES",CONCATENATE("R",IF(OR(C3652="16",C3652="21",C3652="22",C3652="23"),"16212223",IF(OR(C3652="15",C3652="17",C3652="24",C3652="25"),"15172425",C3652))),IF(V3652="CEBAS","UNICO",IF(VALUE(C3652)&lt;=11,"AMBA","INTERIOR")))))</f>
        <v/>
      </c>
      <c r="X3652" s="20" t="str">
        <f>+IF(V3652="","-",CONCATENATE(V3652,"_",W3652))</f>
        <v>-</v>
      </c>
      <c r="Y3652" s="59">
        <v>0.52268448149835744</v>
      </c>
      <c r="Z3652" t="str">
        <f>+IFERROR(VLOOKUP(H3652,#REF!,2,FALSE),"-")</f>
        <v>-</v>
      </c>
      <c r="AA3652" t="s">
        <v>2393</v>
      </c>
      <c r="AB3652" t="str">
        <f>+IF(W3652="","-",IF(W3652="UNICO","CENSO","MUESTRA"))</f>
        <v>-</v>
      </c>
      <c r="AC3652" t="s">
        <v>2397</v>
      </c>
      <c r="AD3652" t="s">
        <v>134</v>
      </c>
    </row>
    <row r="3653" spans="1:30" x14ac:dyDescent="0.25">
      <c r="A3653" s="5" t="str">
        <f t="shared" si="57"/>
        <v>0109DC0707</v>
      </c>
      <c r="B3653" s="23" t="s">
        <v>2119</v>
      </c>
      <c r="C3653" t="s">
        <v>884</v>
      </c>
      <c r="D3653" t="s">
        <v>357</v>
      </c>
      <c r="E3653" t="s">
        <v>1771</v>
      </c>
      <c r="F3653">
        <v>612050</v>
      </c>
      <c r="G3653">
        <v>2</v>
      </c>
      <c r="H3653" t="s">
        <v>1778</v>
      </c>
      <c r="I3653" t="s">
        <v>20</v>
      </c>
      <c r="J3653" t="s">
        <v>39</v>
      </c>
      <c r="K3653" t="s">
        <v>40</v>
      </c>
      <c r="L3653" t="s">
        <v>1777</v>
      </c>
      <c r="M3653" t="s">
        <v>18346</v>
      </c>
      <c r="N3653" t="s">
        <v>22</v>
      </c>
      <c r="O3653" t="s">
        <v>23</v>
      </c>
      <c r="P3653" t="s">
        <v>26</v>
      </c>
      <c r="Q3653" t="s">
        <v>27</v>
      </c>
      <c r="R3653" s="13">
        <v>28</v>
      </c>
      <c r="S3653" s="13">
        <v>2</v>
      </c>
      <c r="T3653" s="21">
        <v>0</v>
      </c>
      <c r="U3653" t="s">
        <v>2113</v>
      </c>
      <c r="W3653" t="str">
        <f>+IF(V3653="","",IF(MID(V3653,1,3)="ECE","UNICO",IF(V3653="FINES",CONCATENATE("R",IF(OR(C3653="16",C3653="21",C3653="22",C3653="23"),"16212223",IF(OR(C3653="15",C3653="17",C3653="24",C3653="25"),"15172425",C3653))),IF(V3653="CEBAS","UNICO",IF(VALUE(C3653)&lt;=11,"AMBA","INTERIOR")))))</f>
        <v/>
      </c>
      <c r="X3653" s="20" t="str">
        <f>+IF(V3653="","-",CONCATENATE(V3653,"_",W3653))</f>
        <v>-</v>
      </c>
      <c r="Y3653" s="59">
        <v>0.52448608021478393</v>
      </c>
      <c r="Z3653" t="str">
        <f>+IFERROR(VLOOKUP(H3653,#REF!,2,FALSE),"-")</f>
        <v>-</v>
      </c>
      <c r="AA3653" t="s">
        <v>2393</v>
      </c>
      <c r="AB3653" t="str">
        <f>+IF(W3653="","-",IF(W3653="UNICO","CENSO","MUESTRA"))</f>
        <v>-</v>
      </c>
      <c r="AC3653" t="s">
        <v>2398</v>
      </c>
      <c r="AD3653" t="s">
        <v>134</v>
      </c>
    </row>
    <row r="3654" spans="1:30" x14ac:dyDescent="0.25">
      <c r="A3654" s="5" t="str">
        <f t="shared" si="57"/>
        <v>0062DC0711</v>
      </c>
      <c r="B3654" s="23" t="s">
        <v>2119</v>
      </c>
      <c r="C3654" t="s">
        <v>246</v>
      </c>
      <c r="D3654" t="s">
        <v>958</v>
      </c>
      <c r="E3654" t="s">
        <v>959</v>
      </c>
      <c r="F3654">
        <v>610423</v>
      </c>
      <c r="G3654">
        <v>1</v>
      </c>
      <c r="H3654" t="s">
        <v>960</v>
      </c>
      <c r="I3654" t="s">
        <v>20</v>
      </c>
      <c r="J3654" t="s">
        <v>39</v>
      </c>
      <c r="K3654" t="s">
        <v>40</v>
      </c>
      <c r="L3654" t="s">
        <v>961</v>
      </c>
      <c r="M3654" t="s">
        <v>18347</v>
      </c>
      <c r="N3654" t="s">
        <v>22</v>
      </c>
      <c r="O3654" t="s">
        <v>23</v>
      </c>
      <c r="P3654" t="s">
        <v>26</v>
      </c>
      <c r="Q3654" t="s">
        <v>27</v>
      </c>
      <c r="R3654" s="13">
        <v>48</v>
      </c>
      <c r="S3654" s="13">
        <v>3</v>
      </c>
      <c r="T3654" s="21">
        <v>0</v>
      </c>
      <c r="U3654" t="s">
        <v>2113</v>
      </c>
      <c r="W3654" t="str">
        <f>+IF(V3654="","",IF(MID(V3654,1,3)="ECE","UNICO",IF(V3654="FINES",CONCATENATE("R",IF(OR(C3654="16",C3654="21",C3654="22",C3654="23"),"16212223",IF(OR(C3654="15",C3654="17",C3654="24",C3654="25"),"15172425",C3654))),IF(V3654="CEBAS","UNICO",IF(VALUE(C3654)&lt;=11,"AMBA","INTERIOR")))))</f>
        <v/>
      </c>
      <c r="X3654" s="20" t="str">
        <f>+IF(V3654="","-",CONCATENATE(V3654,"_",W3654))</f>
        <v>-</v>
      </c>
      <c r="Y3654" s="59">
        <v>0.52522140035503784</v>
      </c>
      <c r="Z3654" t="str">
        <f>+IFERROR(VLOOKUP(H3654,#REF!,2,FALSE),"-")</f>
        <v>-</v>
      </c>
      <c r="AA3654" t="s">
        <v>2393</v>
      </c>
      <c r="AB3654" t="str">
        <f>+IF(W3654="","-",IF(W3654="UNICO","CENSO","MUESTRA"))</f>
        <v>-</v>
      </c>
      <c r="AC3654" t="s">
        <v>2397</v>
      </c>
      <c r="AD3654" t="s">
        <v>134</v>
      </c>
    </row>
    <row r="3655" spans="1:30" x14ac:dyDescent="0.25">
      <c r="A3655" s="5" t="str">
        <f t="shared" si="57"/>
        <v>0053DC0710</v>
      </c>
      <c r="B3655" s="23" t="s">
        <v>2119</v>
      </c>
      <c r="C3655" t="s">
        <v>83</v>
      </c>
      <c r="D3655" t="s">
        <v>856</v>
      </c>
      <c r="E3655" t="s">
        <v>857</v>
      </c>
      <c r="F3655">
        <v>604293</v>
      </c>
      <c r="G3655">
        <v>1</v>
      </c>
      <c r="H3655" t="s">
        <v>864</v>
      </c>
      <c r="I3655" t="s">
        <v>20</v>
      </c>
      <c r="J3655" t="s">
        <v>39</v>
      </c>
      <c r="K3655" t="s">
        <v>40</v>
      </c>
      <c r="L3655" t="s">
        <v>859</v>
      </c>
      <c r="M3655" t="s">
        <v>18167</v>
      </c>
      <c r="N3655" t="s">
        <v>22</v>
      </c>
      <c r="O3655" t="s">
        <v>23</v>
      </c>
      <c r="P3655" t="s">
        <v>26</v>
      </c>
      <c r="Q3655" t="s">
        <v>27</v>
      </c>
      <c r="R3655" s="13">
        <v>29</v>
      </c>
      <c r="S3655" s="13">
        <v>4</v>
      </c>
      <c r="T3655" s="21">
        <v>0</v>
      </c>
      <c r="U3655" t="s">
        <v>2113</v>
      </c>
      <c r="W3655" t="str">
        <f>+IF(V3655="","",IF(MID(V3655,1,3)="ECE","UNICO",IF(V3655="FINES",CONCATENATE("R",IF(OR(C3655="16",C3655="21",C3655="22",C3655="23"),"16212223",IF(OR(C3655="15",C3655="17",C3655="24",C3655="25"),"15172425",C3655))),IF(V3655="CEBAS","UNICO",IF(VALUE(C3655)&lt;=11,"AMBA","INTERIOR")))))</f>
        <v/>
      </c>
      <c r="X3655" s="20" t="str">
        <f>+IF(V3655="","-",CONCATENATE(V3655,"_",W3655))</f>
        <v>-</v>
      </c>
      <c r="Y3655" s="59">
        <v>0.52562283943681154</v>
      </c>
      <c r="Z3655" t="str">
        <f>+IFERROR(VLOOKUP(H3655,#REF!,2,FALSE),"-")</f>
        <v>-</v>
      </c>
      <c r="AA3655" t="s">
        <v>2394</v>
      </c>
      <c r="AB3655" t="str">
        <f>+IF(W3655="","-",IF(W3655="UNICO","CENSO","MUESTRA"))</f>
        <v>-</v>
      </c>
      <c r="AC3655" t="s">
        <v>2397</v>
      </c>
      <c r="AD3655" t="s">
        <v>134</v>
      </c>
    </row>
    <row r="3656" spans="1:30" x14ac:dyDescent="0.25">
      <c r="A3656" s="5" t="str">
        <f t="shared" si="57"/>
        <v>0131DC0707</v>
      </c>
      <c r="B3656" s="23" t="s">
        <v>2119</v>
      </c>
      <c r="C3656" t="s">
        <v>1302</v>
      </c>
      <c r="D3656" t="s">
        <v>281</v>
      </c>
      <c r="E3656" t="s">
        <v>2014</v>
      </c>
      <c r="F3656">
        <v>611054</v>
      </c>
      <c r="G3656">
        <v>3</v>
      </c>
      <c r="H3656" t="s">
        <v>2018</v>
      </c>
      <c r="I3656" t="s">
        <v>20</v>
      </c>
      <c r="J3656" t="s">
        <v>39</v>
      </c>
      <c r="K3656" t="s">
        <v>40</v>
      </c>
      <c r="L3656" t="s">
        <v>2016</v>
      </c>
      <c r="M3656" t="s">
        <v>18139</v>
      </c>
      <c r="N3656" t="s">
        <v>22</v>
      </c>
      <c r="O3656" t="s">
        <v>23</v>
      </c>
      <c r="P3656" t="s">
        <v>26</v>
      </c>
      <c r="Q3656" t="s">
        <v>27</v>
      </c>
      <c r="R3656" s="13">
        <v>40</v>
      </c>
      <c r="S3656" s="13">
        <v>4</v>
      </c>
      <c r="T3656" s="21">
        <v>0</v>
      </c>
      <c r="U3656" t="s">
        <v>2113</v>
      </c>
      <c r="W3656" t="str">
        <f>+IF(V3656="","",IF(MID(V3656,1,3)="ECE","UNICO",IF(V3656="FINES",CONCATENATE("R",IF(OR(C3656="16",C3656="21",C3656="22",C3656="23"),"16212223",IF(OR(C3656="15",C3656="17",C3656="24",C3656="25"),"15172425",C3656))),IF(V3656="CEBAS","UNICO",IF(VALUE(C3656)&lt;=11,"AMBA","INTERIOR")))))</f>
        <v/>
      </c>
      <c r="X3656" s="20" t="str">
        <f>+IF(V3656="","-",CONCATENATE(V3656,"_",W3656))</f>
        <v>-</v>
      </c>
      <c r="Y3656" s="59">
        <v>0.52566544380452895</v>
      </c>
      <c r="Z3656" t="str">
        <f>+IFERROR(VLOOKUP(H3656,#REF!,2,FALSE),"-")</f>
        <v>-</v>
      </c>
      <c r="AA3656" t="s">
        <v>2393</v>
      </c>
      <c r="AB3656" t="str">
        <f>+IF(W3656="","-",IF(W3656="UNICO","CENSO","MUESTRA"))</f>
        <v>-</v>
      </c>
      <c r="AC3656" t="s">
        <v>2398</v>
      </c>
      <c r="AD3656" t="s">
        <v>134</v>
      </c>
    </row>
    <row r="3657" spans="1:30" x14ac:dyDescent="0.25">
      <c r="A3657" s="5" t="str">
        <f t="shared" si="57"/>
        <v>0069DA0068</v>
      </c>
      <c r="B3657" s="23" t="s">
        <v>2119</v>
      </c>
      <c r="C3657" t="s">
        <v>1079</v>
      </c>
      <c r="D3657" t="s">
        <v>1077</v>
      </c>
      <c r="E3657" t="s">
        <v>1078</v>
      </c>
      <c r="F3657">
        <v>614430</v>
      </c>
      <c r="G3657">
        <v>0</v>
      </c>
      <c r="H3657" t="s">
        <v>1088</v>
      </c>
      <c r="I3657" t="s">
        <v>20</v>
      </c>
      <c r="J3657" t="s">
        <v>25</v>
      </c>
      <c r="K3657" t="s">
        <v>21</v>
      </c>
      <c r="M3657" t="s">
        <v>18348</v>
      </c>
      <c r="N3657" t="s">
        <v>22</v>
      </c>
      <c r="O3657" t="s">
        <v>23</v>
      </c>
      <c r="P3657" t="s">
        <v>26</v>
      </c>
      <c r="Q3657" t="s">
        <v>27</v>
      </c>
      <c r="R3657" s="13">
        <v>13</v>
      </c>
      <c r="S3657" s="13">
        <v>1</v>
      </c>
      <c r="T3657" s="21">
        <v>0</v>
      </c>
      <c r="U3657" t="s">
        <v>2113</v>
      </c>
      <c r="W3657" t="str">
        <f>+IF(V3657="","",IF(MID(V3657,1,3)="ECE","UNICO",IF(V3657="FINES",CONCATENATE("R",IF(OR(C3657="16",C3657="21",C3657="22",C3657="23"),"16212223",IF(OR(C3657="15",C3657="17",C3657="24",C3657="25"),"15172425",C3657))),IF(V3657="CEBAS","UNICO",IF(VALUE(C3657)&lt;=11,"AMBA","INTERIOR")))))</f>
        <v/>
      </c>
      <c r="X3657" s="20" t="str">
        <f>+IF(V3657="","-",CONCATENATE(V3657,"_",W3657))</f>
        <v>-</v>
      </c>
      <c r="Y3657" s="59">
        <v>0.52611902190579307</v>
      </c>
      <c r="Z3657" t="str">
        <f>+IFERROR(VLOOKUP(H3657,#REF!,2,FALSE),"-")</f>
        <v>-</v>
      </c>
      <c r="AA3657" t="s">
        <v>2393</v>
      </c>
      <c r="AB3657" t="str">
        <f>+IF(W3657="","-",IF(W3657="UNICO","CENSO","MUESTRA"))</f>
        <v>-</v>
      </c>
      <c r="AC3657" t="s">
        <v>2397</v>
      </c>
      <c r="AD3657" t="s">
        <v>134</v>
      </c>
    </row>
    <row r="3658" spans="1:30" x14ac:dyDescent="0.25">
      <c r="A3658" s="5" t="str">
        <f t="shared" si="57"/>
        <v>0069DA0066</v>
      </c>
      <c r="B3658" s="23" t="s">
        <v>2119</v>
      </c>
      <c r="C3658" t="s">
        <v>1079</v>
      </c>
      <c r="D3658" t="s">
        <v>1077</v>
      </c>
      <c r="E3658" t="s">
        <v>1078</v>
      </c>
      <c r="F3658">
        <v>614426</v>
      </c>
      <c r="G3658">
        <v>0</v>
      </c>
      <c r="H3658" t="s">
        <v>1087</v>
      </c>
      <c r="I3658" t="s">
        <v>20</v>
      </c>
      <c r="J3658" t="s">
        <v>25</v>
      </c>
      <c r="K3658" t="s">
        <v>21</v>
      </c>
      <c r="M3658" t="s">
        <v>18349</v>
      </c>
      <c r="N3658" t="s">
        <v>22</v>
      </c>
      <c r="O3658" t="s">
        <v>82</v>
      </c>
      <c r="P3658" t="s">
        <v>26</v>
      </c>
      <c r="Q3658" t="s">
        <v>27</v>
      </c>
      <c r="R3658" s="13">
        <v>15</v>
      </c>
      <c r="S3658" s="13">
        <v>1</v>
      </c>
      <c r="T3658" s="21">
        <v>0</v>
      </c>
      <c r="U3658" t="s">
        <v>2113</v>
      </c>
      <c r="W3658" t="str">
        <f>+IF(V3658="","",IF(MID(V3658,1,3)="ECE","UNICO",IF(V3658="FINES",CONCATENATE("R",IF(OR(C3658="16",C3658="21",C3658="22",C3658="23"),"16212223",IF(OR(C3658="15",C3658="17",C3658="24",C3658="25"),"15172425",C3658))),IF(V3658="CEBAS","UNICO",IF(VALUE(C3658)&lt;=11,"AMBA","INTERIOR")))))</f>
        <v/>
      </c>
      <c r="X3658" s="20" t="str">
        <f>+IF(V3658="","-",CONCATENATE(V3658,"_",W3658))</f>
        <v>-</v>
      </c>
      <c r="Y3658" s="59">
        <v>0.526297473593762</v>
      </c>
      <c r="Z3658" t="str">
        <f>+IFERROR(VLOOKUP(H3658,#REF!,2,FALSE),"-")</f>
        <v>-</v>
      </c>
      <c r="AA3658" t="s">
        <v>2393</v>
      </c>
      <c r="AB3658" t="str">
        <f>+IF(W3658="","-",IF(W3658="UNICO","CENSO","MUESTRA"))</f>
        <v>-</v>
      </c>
      <c r="AC3658" t="s">
        <v>2398</v>
      </c>
      <c r="AD3658" t="s">
        <v>134</v>
      </c>
    </row>
    <row r="3659" spans="1:30" x14ac:dyDescent="0.25">
      <c r="A3659" s="5" t="str">
        <f t="shared" si="57"/>
        <v>0095DC0704</v>
      </c>
      <c r="B3659" s="23" t="s">
        <v>2119</v>
      </c>
      <c r="C3659" t="s">
        <v>884</v>
      </c>
      <c r="D3659" t="s">
        <v>1574</v>
      </c>
      <c r="E3659" t="s">
        <v>1575</v>
      </c>
      <c r="F3659">
        <v>600843</v>
      </c>
      <c r="G3659">
        <v>3</v>
      </c>
      <c r="H3659" t="s">
        <v>1577</v>
      </c>
      <c r="I3659" t="s">
        <v>20</v>
      </c>
      <c r="J3659" t="s">
        <v>39</v>
      </c>
      <c r="K3659" t="s">
        <v>40</v>
      </c>
      <c r="L3659" t="s">
        <v>1578</v>
      </c>
      <c r="M3659" t="s">
        <v>18177</v>
      </c>
      <c r="N3659" t="s">
        <v>22</v>
      </c>
      <c r="O3659" t="s">
        <v>23</v>
      </c>
      <c r="P3659" t="s">
        <v>26</v>
      </c>
      <c r="Q3659" t="s">
        <v>27</v>
      </c>
      <c r="R3659" s="13">
        <v>30</v>
      </c>
      <c r="S3659" s="13">
        <v>3</v>
      </c>
      <c r="T3659" s="21">
        <v>0</v>
      </c>
      <c r="U3659" t="s">
        <v>2113</v>
      </c>
      <c r="W3659" t="str">
        <f>+IF(V3659="","",IF(MID(V3659,1,3)="ECE","UNICO",IF(V3659="FINES",CONCATENATE("R",IF(OR(C3659="16",C3659="21",C3659="22",C3659="23"),"16212223",IF(OR(C3659="15",C3659="17",C3659="24",C3659="25"),"15172425",C3659))),IF(V3659="CEBAS","UNICO",IF(VALUE(C3659)&lt;=11,"AMBA","INTERIOR")))))</f>
        <v/>
      </c>
      <c r="X3659" s="20" t="str">
        <f>+IF(V3659="","-",CONCATENATE(V3659,"_",W3659))</f>
        <v>-</v>
      </c>
      <c r="Y3659" s="59">
        <v>0.52644738640104016</v>
      </c>
      <c r="Z3659" t="str">
        <f>+IFERROR(VLOOKUP(H3659,#REF!,2,FALSE),"-")</f>
        <v>-</v>
      </c>
      <c r="AA3659" t="s">
        <v>2393</v>
      </c>
      <c r="AB3659" t="str">
        <f>+IF(W3659="","-",IF(W3659="UNICO","CENSO","MUESTRA"))</f>
        <v>-</v>
      </c>
      <c r="AC3659" t="s">
        <v>2397</v>
      </c>
      <c r="AD3659" t="s">
        <v>134</v>
      </c>
    </row>
    <row r="3660" spans="1:30" x14ac:dyDescent="0.25">
      <c r="A3660" s="5" t="str">
        <f t="shared" si="57"/>
        <v>0004DC0712</v>
      </c>
      <c r="B3660" s="23" t="s">
        <v>2119</v>
      </c>
      <c r="C3660" t="s">
        <v>186</v>
      </c>
      <c r="D3660" t="s">
        <v>183</v>
      </c>
      <c r="E3660" t="s">
        <v>185</v>
      </c>
      <c r="F3660">
        <v>601816</v>
      </c>
      <c r="G3660">
        <v>1</v>
      </c>
      <c r="H3660" t="s">
        <v>187</v>
      </c>
      <c r="I3660" t="s">
        <v>20</v>
      </c>
      <c r="J3660" t="s">
        <v>39</v>
      </c>
      <c r="K3660" t="s">
        <v>40</v>
      </c>
      <c r="L3660" t="s">
        <v>188</v>
      </c>
      <c r="M3660" t="s">
        <v>18118</v>
      </c>
      <c r="N3660" t="s">
        <v>22</v>
      </c>
      <c r="O3660" t="s">
        <v>23</v>
      </c>
      <c r="P3660" t="s">
        <v>26</v>
      </c>
      <c r="Q3660" t="s">
        <v>27</v>
      </c>
      <c r="R3660" s="13">
        <v>28</v>
      </c>
      <c r="S3660" s="13">
        <v>2</v>
      </c>
      <c r="T3660" s="21">
        <v>0</v>
      </c>
      <c r="U3660" t="s">
        <v>2113</v>
      </c>
      <c r="W3660" t="str">
        <f>+IF(V3660="","",IF(MID(V3660,1,3)="ECE","UNICO",IF(V3660="FINES",CONCATENATE("R",IF(OR(C3660="16",C3660="21",C3660="22",C3660="23"),"16212223",IF(OR(C3660="15",C3660="17",C3660="24",C3660="25"),"15172425",C3660))),IF(V3660="CEBAS","UNICO",IF(VALUE(C3660)&lt;=11,"AMBA","INTERIOR")))))</f>
        <v/>
      </c>
      <c r="X3660" s="20" t="str">
        <f>+IF(V3660="","-",CONCATENATE(V3660,"_",W3660))</f>
        <v>-</v>
      </c>
      <c r="Y3660" s="59">
        <v>0.52749767899513245</v>
      </c>
      <c r="Z3660" t="str">
        <f>+IFERROR(VLOOKUP(H3660,#REF!,2,FALSE),"-")</f>
        <v>-</v>
      </c>
      <c r="AA3660" t="s">
        <v>2393</v>
      </c>
      <c r="AB3660" t="str">
        <f>+IF(W3660="","-",IF(W3660="UNICO","CENSO","MUESTRA"))</f>
        <v>-</v>
      </c>
      <c r="AC3660" t="s">
        <v>2398</v>
      </c>
      <c r="AD3660" t="s">
        <v>134</v>
      </c>
    </row>
    <row r="3661" spans="1:30" x14ac:dyDescent="0.25">
      <c r="A3661" s="5" t="str">
        <f t="shared" si="57"/>
        <v>0133DC0705</v>
      </c>
      <c r="B3661" s="23" t="s">
        <v>2119</v>
      </c>
      <c r="C3661" t="s">
        <v>1302</v>
      </c>
      <c r="D3661" t="s">
        <v>160</v>
      </c>
      <c r="E3661" t="s">
        <v>2049</v>
      </c>
      <c r="F3661">
        <v>613692</v>
      </c>
      <c r="G3661">
        <v>1</v>
      </c>
      <c r="H3661" t="s">
        <v>2050</v>
      </c>
      <c r="I3661" t="s">
        <v>20</v>
      </c>
      <c r="J3661" t="s">
        <v>39</v>
      </c>
      <c r="K3661" t="s">
        <v>40</v>
      </c>
      <c r="L3661" t="s">
        <v>2051</v>
      </c>
      <c r="M3661" t="s">
        <v>18176</v>
      </c>
      <c r="N3661" t="s">
        <v>22</v>
      </c>
      <c r="O3661" t="s">
        <v>23</v>
      </c>
      <c r="P3661" t="s">
        <v>26</v>
      </c>
      <c r="Q3661" t="s">
        <v>27</v>
      </c>
      <c r="R3661" s="13">
        <v>12</v>
      </c>
      <c r="S3661" s="13">
        <v>2</v>
      </c>
      <c r="T3661" s="21">
        <v>0</v>
      </c>
      <c r="U3661" t="s">
        <v>2113</v>
      </c>
      <c r="W3661" t="str">
        <f>+IF(V3661="","",IF(MID(V3661,1,3)="ECE","UNICO",IF(V3661="FINES",CONCATENATE("R",IF(OR(C3661="16",C3661="21",C3661="22",C3661="23"),"16212223",IF(OR(C3661="15",C3661="17",C3661="24",C3661="25"),"15172425",C3661))),IF(V3661="CEBAS","UNICO",IF(VALUE(C3661)&lt;=11,"AMBA","INTERIOR")))))</f>
        <v/>
      </c>
      <c r="X3661" s="20" t="str">
        <f>+IF(V3661="","-",CONCATENATE(V3661,"_",W3661))</f>
        <v>-</v>
      </c>
      <c r="Y3661" s="59">
        <v>0.5280168273964444</v>
      </c>
      <c r="Z3661" t="str">
        <f>+IFERROR(VLOOKUP(H3661,#REF!,2,FALSE),"-")</f>
        <v>-</v>
      </c>
      <c r="AA3661" t="s">
        <v>2393</v>
      </c>
      <c r="AB3661" t="str">
        <f>+IF(W3661="","-",IF(W3661="UNICO","CENSO","MUESTRA"))</f>
        <v>-</v>
      </c>
      <c r="AC3661" t="s">
        <v>2397</v>
      </c>
      <c r="AD3661" t="s">
        <v>134</v>
      </c>
    </row>
    <row r="3662" spans="1:30" x14ac:dyDescent="0.25">
      <c r="A3662" s="5" t="str">
        <f t="shared" si="57"/>
        <v>0027DC0706</v>
      </c>
      <c r="B3662" s="23" t="s">
        <v>2119</v>
      </c>
      <c r="C3662" t="s">
        <v>142</v>
      </c>
      <c r="D3662" t="s">
        <v>525</v>
      </c>
      <c r="E3662" t="s">
        <v>526</v>
      </c>
      <c r="F3662">
        <v>606035</v>
      </c>
      <c r="G3662">
        <v>3</v>
      </c>
      <c r="H3662" t="s">
        <v>530</v>
      </c>
      <c r="I3662" t="s">
        <v>20</v>
      </c>
      <c r="J3662" t="s">
        <v>39</v>
      </c>
      <c r="K3662" t="s">
        <v>40</v>
      </c>
      <c r="L3662" t="s">
        <v>528</v>
      </c>
      <c r="M3662" t="s">
        <v>18215</v>
      </c>
      <c r="N3662" t="s">
        <v>22</v>
      </c>
      <c r="O3662" t="s">
        <v>23</v>
      </c>
      <c r="P3662" t="s">
        <v>26</v>
      </c>
      <c r="Q3662" t="s">
        <v>27</v>
      </c>
      <c r="R3662" s="13">
        <v>21</v>
      </c>
      <c r="S3662" s="13">
        <v>1</v>
      </c>
      <c r="T3662" s="21">
        <v>0</v>
      </c>
      <c r="U3662" t="s">
        <v>2113</v>
      </c>
      <c r="W3662" t="str">
        <f>+IF(V3662="","",IF(MID(V3662,1,3)="ECE","UNICO",IF(V3662="FINES",CONCATENATE("R",IF(OR(C3662="16",C3662="21",C3662="22",C3662="23"),"16212223",IF(OR(C3662="15",C3662="17",C3662="24",C3662="25"),"15172425",C3662))),IF(V3662="CEBAS","UNICO",IF(VALUE(C3662)&lt;=11,"AMBA","INTERIOR")))))</f>
        <v/>
      </c>
      <c r="X3662" s="20" t="str">
        <f>+IF(V3662="","-",CONCATENATE(V3662,"_",W3662))</f>
        <v>-</v>
      </c>
      <c r="Y3662" s="59">
        <v>0.52850948314408996</v>
      </c>
      <c r="Z3662" t="str">
        <f>+IFERROR(VLOOKUP(H3662,#REF!,2,FALSE),"-")</f>
        <v>-</v>
      </c>
      <c r="AA3662" t="s">
        <v>2394</v>
      </c>
      <c r="AB3662" t="str">
        <f>+IF(W3662="","-",IF(W3662="UNICO","CENSO","MUESTRA"))</f>
        <v>-</v>
      </c>
      <c r="AC3662" t="s">
        <v>2397</v>
      </c>
      <c r="AD3662" t="s">
        <v>134</v>
      </c>
    </row>
    <row r="3663" spans="1:30" x14ac:dyDescent="0.25">
      <c r="A3663" s="5" t="str">
        <f t="shared" si="57"/>
        <v>0004DC0732</v>
      </c>
      <c r="B3663" s="23" t="s">
        <v>2119</v>
      </c>
      <c r="C3663" t="s">
        <v>186</v>
      </c>
      <c r="D3663" t="s">
        <v>183</v>
      </c>
      <c r="E3663" t="s">
        <v>185</v>
      </c>
      <c r="F3663">
        <v>613280</v>
      </c>
      <c r="G3663">
        <v>2</v>
      </c>
      <c r="H3663" t="s">
        <v>214</v>
      </c>
      <c r="I3663" t="s">
        <v>20</v>
      </c>
      <c r="J3663" t="s">
        <v>39</v>
      </c>
      <c r="K3663" t="s">
        <v>40</v>
      </c>
      <c r="L3663" t="s">
        <v>215</v>
      </c>
      <c r="M3663" t="s">
        <v>18260</v>
      </c>
      <c r="N3663" t="s">
        <v>22</v>
      </c>
      <c r="O3663" t="s">
        <v>23</v>
      </c>
      <c r="P3663" t="s">
        <v>26</v>
      </c>
      <c r="Q3663" t="s">
        <v>27</v>
      </c>
      <c r="R3663" s="13">
        <v>26</v>
      </c>
      <c r="S3663" s="13">
        <v>2</v>
      </c>
      <c r="T3663" s="21">
        <v>0</v>
      </c>
      <c r="U3663" t="s">
        <v>2113</v>
      </c>
      <c r="W3663" t="str">
        <f>+IF(V3663="","",IF(MID(V3663,1,3)="ECE","UNICO",IF(V3663="FINES",CONCATENATE("R",IF(OR(C3663="16",C3663="21",C3663="22",C3663="23"),"16212223",IF(OR(C3663="15",C3663="17",C3663="24",C3663="25"),"15172425",C3663))),IF(V3663="CEBAS","UNICO",IF(VALUE(C3663)&lt;=11,"AMBA","INTERIOR")))))</f>
        <v/>
      </c>
      <c r="X3663" s="20" t="str">
        <f>+IF(V3663="","-",CONCATENATE(V3663,"_",W3663))</f>
        <v>-</v>
      </c>
      <c r="Y3663" s="59">
        <v>0.52912958650975617</v>
      </c>
      <c r="Z3663" t="str">
        <f>+IFERROR(VLOOKUP(H3663,#REF!,2,FALSE),"-")</f>
        <v>-</v>
      </c>
      <c r="AA3663" t="s">
        <v>2393</v>
      </c>
      <c r="AB3663" t="str">
        <f>+IF(W3663="","-",IF(W3663="UNICO","CENSO","MUESTRA"))</f>
        <v>-</v>
      </c>
      <c r="AC3663" t="s">
        <v>2398</v>
      </c>
      <c r="AD3663" t="s">
        <v>134</v>
      </c>
    </row>
    <row r="3664" spans="1:30" x14ac:dyDescent="0.25">
      <c r="A3664" s="5" t="str">
        <f t="shared" si="57"/>
        <v>0129DC0704</v>
      </c>
      <c r="B3664" s="23" t="s">
        <v>2119</v>
      </c>
      <c r="C3664" t="s">
        <v>186</v>
      </c>
      <c r="D3664" t="s">
        <v>182</v>
      </c>
      <c r="E3664" t="s">
        <v>1985</v>
      </c>
      <c r="F3664">
        <v>609576</v>
      </c>
      <c r="G3664">
        <v>1</v>
      </c>
      <c r="H3664" t="s">
        <v>1988</v>
      </c>
      <c r="I3664" t="s">
        <v>20</v>
      </c>
      <c r="J3664" t="s">
        <v>39</v>
      </c>
      <c r="K3664" t="s">
        <v>40</v>
      </c>
      <c r="L3664" t="s">
        <v>1987</v>
      </c>
      <c r="M3664" t="s">
        <v>18109</v>
      </c>
      <c r="N3664" t="s">
        <v>22</v>
      </c>
      <c r="O3664" t="s">
        <v>23</v>
      </c>
      <c r="P3664" t="s">
        <v>26</v>
      </c>
      <c r="Q3664" t="s">
        <v>27</v>
      </c>
      <c r="R3664" s="13">
        <v>34</v>
      </c>
      <c r="S3664" s="13">
        <v>2</v>
      </c>
      <c r="T3664" s="21">
        <v>0</v>
      </c>
      <c r="U3664" t="s">
        <v>2113</v>
      </c>
      <c r="W3664" t="str">
        <f>+IF(V3664="","",IF(MID(V3664,1,3)="ECE","UNICO",IF(V3664="FINES",CONCATENATE("R",IF(OR(C3664="16",C3664="21",C3664="22",C3664="23"),"16212223",IF(OR(C3664="15",C3664="17",C3664="24",C3664="25"),"15172425",C3664))),IF(V3664="CEBAS","UNICO",IF(VALUE(C3664)&lt;=11,"AMBA","INTERIOR")))))</f>
        <v/>
      </c>
      <c r="X3664" s="20" t="str">
        <f>+IF(V3664="","-",CONCATENATE(V3664,"_",W3664))</f>
        <v>-</v>
      </c>
      <c r="Y3664" s="59">
        <v>0.52962315474685873</v>
      </c>
      <c r="Z3664" t="str">
        <f>+IFERROR(VLOOKUP(H3664,#REF!,2,FALSE),"-")</f>
        <v>-</v>
      </c>
      <c r="AA3664" t="s">
        <v>2393</v>
      </c>
      <c r="AB3664" t="str">
        <f>+IF(W3664="","-",IF(W3664="UNICO","CENSO","MUESTRA"))</f>
        <v>-</v>
      </c>
      <c r="AC3664" t="s">
        <v>2398</v>
      </c>
      <c r="AD3664" t="s">
        <v>134</v>
      </c>
    </row>
    <row r="3665" spans="1:30" x14ac:dyDescent="0.25">
      <c r="A3665" s="5" t="str">
        <f t="shared" si="57"/>
        <v>0073DC0710</v>
      </c>
      <c r="B3665" s="23" t="s">
        <v>2119</v>
      </c>
      <c r="C3665" t="s">
        <v>1302</v>
      </c>
      <c r="D3665" t="s">
        <v>1300</v>
      </c>
      <c r="E3665" t="s">
        <v>1301</v>
      </c>
      <c r="F3665">
        <v>603278</v>
      </c>
      <c r="G3665">
        <v>1</v>
      </c>
      <c r="H3665" t="s">
        <v>1316</v>
      </c>
      <c r="I3665" t="s">
        <v>20</v>
      </c>
      <c r="J3665" t="s">
        <v>39</v>
      </c>
      <c r="K3665" t="s">
        <v>40</v>
      </c>
      <c r="L3665" t="s">
        <v>1317</v>
      </c>
      <c r="M3665" t="s">
        <v>18141</v>
      </c>
      <c r="N3665" t="s">
        <v>22</v>
      </c>
      <c r="O3665" t="s">
        <v>23</v>
      </c>
      <c r="P3665" t="s">
        <v>26</v>
      </c>
      <c r="Q3665" t="s">
        <v>27</v>
      </c>
      <c r="R3665" s="13">
        <v>55</v>
      </c>
      <c r="S3665" s="13">
        <v>3</v>
      </c>
      <c r="T3665" s="21">
        <v>0</v>
      </c>
      <c r="U3665" t="s">
        <v>2113</v>
      </c>
      <c r="W3665" t="str">
        <f>+IF(V3665="","",IF(MID(V3665,1,3)="ECE","UNICO",IF(V3665="FINES",CONCATENATE("R",IF(OR(C3665="16",C3665="21",C3665="22",C3665="23"),"16212223",IF(OR(C3665="15",C3665="17",C3665="24",C3665="25"),"15172425",C3665))),IF(V3665="CEBAS","UNICO",IF(VALUE(C3665)&lt;=11,"AMBA","INTERIOR")))))</f>
        <v/>
      </c>
      <c r="X3665" s="20" t="str">
        <f>+IF(V3665="","-",CONCATENATE(V3665,"_",W3665))</f>
        <v>-</v>
      </c>
      <c r="Y3665" s="59">
        <v>0.52976457573272084</v>
      </c>
      <c r="Z3665" t="str">
        <f>+IFERROR(VLOOKUP(H3665,#REF!,2,FALSE),"-")</f>
        <v>-</v>
      </c>
      <c r="AA3665" t="s">
        <v>2393</v>
      </c>
      <c r="AB3665" t="str">
        <f>+IF(W3665="","-",IF(W3665="UNICO","CENSO","MUESTRA"))</f>
        <v>-</v>
      </c>
      <c r="AC3665" t="s">
        <v>2398</v>
      </c>
      <c r="AD3665" t="s">
        <v>134</v>
      </c>
    </row>
    <row r="3666" spans="1:30" x14ac:dyDescent="0.25">
      <c r="A3666" s="5" t="str">
        <f t="shared" si="57"/>
        <v>0097DC0712</v>
      </c>
      <c r="B3666" s="23" t="s">
        <v>2119</v>
      </c>
      <c r="C3666" t="s">
        <v>88</v>
      </c>
      <c r="D3666" t="s">
        <v>1620</v>
      </c>
      <c r="E3666" t="s">
        <v>1621</v>
      </c>
      <c r="F3666">
        <v>600821</v>
      </c>
      <c r="G3666">
        <v>1</v>
      </c>
      <c r="H3666" t="s">
        <v>1634</v>
      </c>
      <c r="I3666" t="s">
        <v>20</v>
      </c>
      <c r="J3666" t="s">
        <v>39</v>
      </c>
      <c r="K3666" t="s">
        <v>40</v>
      </c>
      <c r="L3666" t="s">
        <v>1631</v>
      </c>
      <c r="M3666" t="s">
        <v>18118</v>
      </c>
      <c r="N3666" t="s">
        <v>22</v>
      </c>
      <c r="O3666" t="s">
        <v>23</v>
      </c>
      <c r="P3666" t="s">
        <v>26</v>
      </c>
      <c r="Q3666" t="s">
        <v>27</v>
      </c>
      <c r="R3666" s="13">
        <v>14</v>
      </c>
      <c r="S3666" s="13">
        <v>1</v>
      </c>
      <c r="T3666" s="21">
        <v>0</v>
      </c>
      <c r="U3666" t="s">
        <v>2113</v>
      </c>
      <c r="W3666" t="str">
        <f>+IF(V3666="","",IF(MID(V3666,1,3)="ECE","UNICO",IF(V3666="FINES",CONCATENATE("R",IF(OR(C3666="16",C3666="21",C3666="22",C3666="23"),"16212223",IF(OR(C3666="15",C3666="17",C3666="24",C3666="25"),"15172425",C3666))),IF(V3666="CEBAS","UNICO",IF(VALUE(C3666)&lt;=11,"AMBA","INTERIOR")))))</f>
        <v/>
      </c>
      <c r="X3666" s="20" t="str">
        <f>+IF(V3666="","-",CONCATENATE(V3666,"_",W3666))</f>
        <v>-</v>
      </c>
      <c r="Y3666" s="59">
        <v>0.53072638147407103</v>
      </c>
      <c r="Z3666" t="str">
        <f>+IFERROR(VLOOKUP(H3666,#REF!,2,FALSE),"-")</f>
        <v>-</v>
      </c>
      <c r="AA3666" t="s">
        <v>2394</v>
      </c>
      <c r="AB3666" t="str">
        <f>+IF(W3666="","-",IF(W3666="UNICO","CENSO","MUESTRA"))</f>
        <v>-</v>
      </c>
      <c r="AC3666" t="s">
        <v>2398</v>
      </c>
      <c r="AD3666" t="s">
        <v>134</v>
      </c>
    </row>
    <row r="3667" spans="1:30" x14ac:dyDescent="0.25">
      <c r="A3667" s="5" t="str">
        <f t="shared" si="57"/>
        <v>0067DC0703</v>
      </c>
      <c r="B3667" s="23" t="s">
        <v>2119</v>
      </c>
      <c r="C3667" t="s">
        <v>86</v>
      </c>
      <c r="D3667" t="s">
        <v>1059</v>
      </c>
      <c r="E3667" t="s">
        <v>1060</v>
      </c>
      <c r="F3667">
        <v>610592</v>
      </c>
      <c r="G3667">
        <v>2</v>
      </c>
      <c r="H3667" t="s">
        <v>1063</v>
      </c>
      <c r="I3667" t="s">
        <v>20</v>
      </c>
      <c r="J3667" t="s">
        <v>39</v>
      </c>
      <c r="K3667" t="s">
        <v>40</v>
      </c>
      <c r="L3667" t="s">
        <v>1062</v>
      </c>
      <c r="M3667" t="s">
        <v>18280</v>
      </c>
      <c r="N3667" t="s">
        <v>22</v>
      </c>
      <c r="O3667" t="s">
        <v>23</v>
      </c>
      <c r="P3667" t="s">
        <v>26</v>
      </c>
      <c r="Q3667" t="s">
        <v>27</v>
      </c>
      <c r="R3667" s="13">
        <v>20</v>
      </c>
      <c r="S3667" s="13">
        <v>2</v>
      </c>
      <c r="T3667" s="21">
        <v>0</v>
      </c>
      <c r="U3667" t="s">
        <v>2113</v>
      </c>
      <c r="W3667" t="str">
        <f>+IF(V3667="","",IF(MID(V3667,1,3)="ECE","UNICO",IF(V3667="FINES",CONCATENATE("R",IF(OR(C3667="16",C3667="21",C3667="22",C3667="23"),"16212223",IF(OR(C3667="15",C3667="17",C3667="24",C3667="25"),"15172425",C3667))),IF(V3667="CEBAS","UNICO",IF(VALUE(C3667)&lt;=11,"AMBA","INTERIOR")))))</f>
        <v/>
      </c>
      <c r="X3667" s="20" t="str">
        <f>+IF(V3667="","-",CONCATENATE(V3667,"_",W3667))</f>
        <v>-</v>
      </c>
      <c r="Y3667" s="59">
        <v>0.5322162932471225</v>
      </c>
      <c r="Z3667" t="str">
        <f>+IFERROR(VLOOKUP(H3667,#REF!,2,FALSE),"-")</f>
        <v>-</v>
      </c>
      <c r="AA3667" t="s">
        <v>2393</v>
      </c>
      <c r="AB3667" t="str">
        <f>+IF(W3667="","-",IF(W3667="UNICO","CENSO","MUESTRA"))</f>
        <v>-</v>
      </c>
      <c r="AC3667" t="s">
        <v>2397</v>
      </c>
      <c r="AD3667" t="s">
        <v>134</v>
      </c>
    </row>
    <row r="3668" spans="1:30" x14ac:dyDescent="0.25">
      <c r="A3668" s="5" t="str">
        <f t="shared" si="57"/>
        <v>0001DA0174</v>
      </c>
      <c r="B3668" s="23" t="s">
        <v>2119</v>
      </c>
      <c r="C3668" t="s">
        <v>19</v>
      </c>
      <c r="D3668" t="s">
        <v>17</v>
      </c>
      <c r="E3668" t="s">
        <v>18</v>
      </c>
      <c r="F3668">
        <v>614459</v>
      </c>
      <c r="G3668">
        <v>0</v>
      </c>
      <c r="H3668" t="s">
        <v>35</v>
      </c>
      <c r="I3668" t="s">
        <v>20</v>
      </c>
      <c r="J3668" t="s">
        <v>25</v>
      </c>
      <c r="K3668" t="s">
        <v>21</v>
      </c>
      <c r="M3668" t="s">
        <v>18350</v>
      </c>
      <c r="N3668" t="s">
        <v>22</v>
      </c>
      <c r="O3668" t="s">
        <v>23</v>
      </c>
      <c r="P3668" t="s">
        <v>26</v>
      </c>
      <c r="Q3668" t="s">
        <v>27</v>
      </c>
      <c r="R3668" s="13">
        <v>40</v>
      </c>
      <c r="S3668" s="13">
        <v>3</v>
      </c>
      <c r="T3668" s="21">
        <v>0</v>
      </c>
      <c r="U3668" t="s">
        <v>2113</v>
      </c>
      <c r="W3668" t="str">
        <f>+IF(V3668="","",IF(MID(V3668,1,3)="ECE","UNICO",IF(V3668="FINES",CONCATENATE("R",IF(OR(C3668="16",C3668="21",C3668="22",C3668="23"),"16212223",IF(OR(C3668="15",C3668="17",C3668="24",C3668="25"),"15172425",C3668))),IF(V3668="CEBAS","UNICO",IF(VALUE(C3668)&lt;=11,"AMBA","INTERIOR")))))</f>
        <v/>
      </c>
      <c r="X3668" s="20" t="str">
        <f>+IF(V3668="","-",CONCATENATE(V3668,"_",W3668))</f>
        <v>-</v>
      </c>
      <c r="Y3668" s="59">
        <v>0.5343386917500883</v>
      </c>
      <c r="Z3668" t="str">
        <f>+IFERROR(VLOOKUP(H3668,#REF!,2,FALSE),"-")</f>
        <v>-</v>
      </c>
      <c r="AA3668" t="s">
        <v>2393</v>
      </c>
      <c r="AB3668" t="str">
        <f>+IF(W3668="","-",IF(W3668="UNICO","CENSO","MUESTRA"))</f>
        <v>-</v>
      </c>
      <c r="AC3668" t="s">
        <v>2397</v>
      </c>
      <c r="AD3668" t="s">
        <v>134</v>
      </c>
    </row>
    <row r="3669" spans="1:30" x14ac:dyDescent="0.25">
      <c r="A3669" s="5" t="str">
        <f t="shared" si="57"/>
        <v>0116DC0709</v>
      </c>
      <c r="B3669" s="23" t="s">
        <v>2119</v>
      </c>
      <c r="C3669" t="s">
        <v>158</v>
      </c>
      <c r="D3669" t="s">
        <v>162</v>
      </c>
      <c r="E3669" t="s">
        <v>1868</v>
      </c>
      <c r="F3669">
        <v>610656</v>
      </c>
      <c r="G3669">
        <v>2</v>
      </c>
      <c r="H3669" t="s">
        <v>1875</v>
      </c>
      <c r="I3669" t="s">
        <v>20</v>
      </c>
      <c r="J3669" t="s">
        <v>39</v>
      </c>
      <c r="K3669" t="s">
        <v>40</v>
      </c>
      <c r="L3669" t="s">
        <v>1874</v>
      </c>
      <c r="M3669" t="s">
        <v>18351</v>
      </c>
      <c r="N3669" t="s">
        <v>22</v>
      </c>
      <c r="O3669" t="s">
        <v>23</v>
      </c>
      <c r="P3669" t="s">
        <v>26</v>
      </c>
      <c r="Q3669" t="s">
        <v>27</v>
      </c>
      <c r="R3669" s="13">
        <v>41</v>
      </c>
      <c r="S3669" s="13">
        <v>4</v>
      </c>
      <c r="T3669" s="21">
        <v>0</v>
      </c>
      <c r="U3669" t="s">
        <v>2113</v>
      </c>
      <c r="W3669" t="str">
        <f>+IF(V3669="","",IF(MID(V3669,1,3)="ECE","UNICO",IF(V3669="FINES",CONCATENATE("R",IF(OR(C3669="16",C3669="21",C3669="22",C3669="23"),"16212223",IF(OR(C3669="15",C3669="17",C3669="24",C3669="25"),"15172425",C3669))),IF(V3669="CEBAS","UNICO",IF(VALUE(C3669)&lt;=11,"AMBA","INTERIOR")))))</f>
        <v/>
      </c>
      <c r="X3669" s="20" t="str">
        <f>+IF(V3669="","-",CONCATENATE(V3669,"_",W3669))</f>
        <v>-</v>
      </c>
      <c r="Y3669" s="59">
        <v>0.53476160584074073</v>
      </c>
      <c r="Z3669" t="str">
        <f>+IFERROR(VLOOKUP(H3669,#REF!,2,FALSE),"-")</f>
        <v>-</v>
      </c>
      <c r="AA3669" t="s">
        <v>2393</v>
      </c>
      <c r="AB3669" t="str">
        <f>+IF(W3669="","-",IF(W3669="UNICO","CENSO","MUESTRA"))</f>
        <v>-</v>
      </c>
      <c r="AC3669" t="s">
        <v>2398</v>
      </c>
      <c r="AD3669" t="s">
        <v>134</v>
      </c>
    </row>
    <row r="3670" spans="1:30" x14ac:dyDescent="0.25">
      <c r="A3670" s="5" t="str">
        <f t="shared" si="57"/>
        <v>0109DC0706</v>
      </c>
      <c r="B3670" s="23" t="s">
        <v>2119</v>
      </c>
      <c r="C3670" t="s">
        <v>884</v>
      </c>
      <c r="D3670" t="s">
        <v>357</v>
      </c>
      <c r="E3670" t="s">
        <v>1771</v>
      </c>
      <c r="F3670">
        <v>612050</v>
      </c>
      <c r="G3670">
        <v>1</v>
      </c>
      <c r="H3670" t="s">
        <v>1776</v>
      </c>
      <c r="I3670" t="s">
        <v>20</v>
      </c>
      <c r="J3670" t="s">
        <v>39</v>
      </c>
      <c r="K3670" t="s">
        <v>40</v>
      </c>
      <c r="L3670" t="s">
        <v>1777</v>
      </c>
      <c r="M3670" t="s">
        <v>18215</v>
      </c>
      <c r="N3670" t="s">
        <v>22</v>
      </c>
      <c r="O3670" t="s">
        <v>23</v>
      </c>
      <c r="P3670" t="s">
        <v>26</v>
      </c>
      <c r="Q3670" t="s">
        <v>27</v>
      </c>
      <c r="R3670" s="13">
        <v>28</v>
      </c>
      <c r="S3670" s="13">
        <v>2</v>
      </c>
      <c r="T3670" s="21">
        <v>0</v>
      </c>
      <c r="U3670" t="s">
        <v>2113</v>
      </c>
      <c r="W3670" t="str">
        <f>+IF(V3670="","",IF(MID(V3670,1,3)="ECE","UNICO",IF(V3670="FINES",CONCATENATE("R",IF(OR(C3670="16",C3670="21",C3670="22",C3670="23"),"16212223",IF(OR(C3670="15",C3670="17",C3670="24",C3670="25"),"15172425",C3670))),IF(V3670="CEBAS","UNICO",IF(VALUE(C3670)&lt;=11,"AMBA","INTERIOR")))))</f>
        <v/>
      </c>
      <c r="X3670" s="20" t="str">
        <f>+IF(V3670="","-",CONCATENATE(V3670,"_",W3670))</f>
        <v>-</v>
      </c>
      <c r="Y3670" s="59">
        <v>0.53483243810163961</v>
      </c>
      <c r="Z3670" t="str">
        <f>+IFERROR(VLOOKUP(H3670,#REF!,2,FALSE),"-")</f>
        <v>-</v>
      </c>
      <c r="AA3670" t="s">
        <v>2393</v>
      </c>
      <c r="AB3670" t="str">
        <f>+IF(W3670="","-",IF(W3670="UNICO","CENSO","MUESTRA"))</f>
        <v>-</v>
      </c>
      <c r="AC3670" t="s">
        <v>2397</v>
      </c>
      <c r="AD3670" t="s">
        <v>134</v>
      </c>
    </row>
    <row r="3671" spans="1:30" x14ac:dyDescent="0.25">
      <c r="A3671" s="5" t="str">
        <f t="shared" si="57"/>
        <v>0027DC0703</v>
      </c>
      <c r="B3671" s="23" t="s">
        <v>2119</v>
      </c>
      <c r="C3671" t="s">
        <v>142</v>
      </c>
      <c r="D3671" t="s">
        <v>525</v>
      </c>
      <c r="E3671" t="s">
        <v>526</v>
      </c>
      <c r="F3671">
        <v>606035</v>
      </c>
      <c r="G3671">
        <v>1</v>
      </c>
      <c r="H3671" t="s">
        <v>527</v>
      </c>
      <c r="I3671" t="s">
        <v>20</v>
      </c>
      <c r="J3671" t="s">
        <v>39</v>
      </c>
      <c r="K3671" t="s">
        <v>40</v>
      </c>
      <c r="L3671" t="s">
        <v>528</v>
      </c>
      <c r="M3671" t="s">
        <v>18280</v>
      </c>
      <c r="N3671" t="s">
        <v>22</v>
      </c>
      <c r="O3671" t="s">
        <v>23</v>
      </c>
      <c r="P3671" t="s">
        <v>26</v>
      </c>
      <c r="Q3671" t="s">
        <v>27</v>
      </c>
      <c r="R3671" s="13">
        <v>11</v>
      </c>
      <c r="S3671" s="13">
        <v>1</v>
      </c>
      <c r="T3671" s="21">
        <v>0</v>
      </c>
      <c r="U3671" t="s">
        <v>2113</v>
      </c>
      <c r="W3671" t="str">
        <f>+IF(V3671="","",IF(MID(V3671,1,3)="ECE","UNICO",IF(V3671="FINES",CONCATENATE("R",IF(OR(C3671="16",C3671="21",C3671="22",C3671="23"),"16212223",IF(OR(C3671="15",C3671="17",C3671="24",C3671="25"),"15172425",C3671))),IF(V3671="CEBAS","UNICO",IF(VALUE(C3671)&lt;=11,"AMBA","INTERIOR")))))</f>
        <v/>
      </c>
      <c r="X3671" s="20" t="str">
        <f>+IF(V3671="","-",CONCATENATE(V3671,"_",W3671))</f>
        <v>-</v>
      </c>
      <c r="Y3671" s="59">
        <v>0.53506892091698122</v>
      </c>
      <c r="Z3671" t="str">
        <f>+IFERROR(VLOOKUP(H3671,#REF!,2,FALSE),"-")</f>
        <v>-</v>
      </c>
      <c r="AA3671" t="s">
        <v>2394</v>
      </c>
      <c r="AB3671" t="str">
        <f>+IF(W3671="","-",IF(W3671="UNICO","CENSO","MUESTRA"))</f>
        <v>-</v>
      </c>
      <c r="AC3671" t="s">
        <v>2397</v>
      </c>
      <c r="AD3671" t="s">
        <v>134</v>
      </c>
    </row>
    <row r="3672" spans="1:30" x14ac:dyDescent="0.25">
      <c r="A3672" s="5" t="str">
        <f t="shared" si="57"/>
        <v>0055DC0749</v>
      </c>
      <c r="B3672" s="23" t="s">
        <v>2119</v>
      </c>
      <c r="C3672" t="s">
        <v>884</v>
      </c>
      <c r="D3672" t="s">
        <v>882</v>
      </c>
      <c r="E3672" t="s">
        <v>883</v>
      </c>
      <c r="F3672">
        <v>602537</v>
      </c>
      <c r="G3672">
        <v>1</v>
      </c>
      <c r="H3672" t="s">
        <v>901</v>
      </c>
      <c r="I3672" t="s">
        <v>20</v>
      </c>
      <c r="J3672" t="s">
        <v>39</v>
      </c>
      <c r="K3672" t="s">
        <v>40</v>
      </c>
      <c r="L3672" t="s">
        <v>886</v>
      </c>
      <c r="M3672" t="s">
        <v>18352</v>
      </c>
      <c r="N3672" t="s">
        <v>22</v>
      </c>
      <c r="O3672" t="s">
        <v>23</v>
      </c>
      <c r="P3672" t="s">
        <v>26</v>
      </c>
      <c r="Q3672" t="s">
        <v>27</v>
      </c>
      <c r="R3672" s="13">
        <v>48</v>
      </c>
      <c r="S3672" s="13">
        <v>3</v>
      </c>
      <c r="T3672" s="21">
        <v>0</v>
      </c>
      <c r="U3672" t="s">
        <v>2113</v>
      </c>
      <c r="W3672" t="str">
        <f>+IF(V3672="","",IF(MID(V3672,1,3)="ECE","UNICO",IF(V3672="FINES",CONCATENATE("R",IF(OR(C3672="16",C3672="21",C3672="22",C3672="23"),"16212223",IF(OR(C3672="15",C3672="17",C3672="24",C3672="25"),"15172425",C3672))),IF(V3672="CEBAS","UNICO",IF(VALUE(C3672)&lt;=11,"AMBA","INTERIOR")))))</f>
        <v/>
      </c>
      <c r="X3672" s="20" t="str">
        <f>+IF(V3672="","-",CONCATENATE(V3672,"_",W3672))</f>
        <v>-</v>
      </c>
      <c r="Y3672" s="59">
        <v>0.53570886077107605</v>
      </c>
      <c r="Z3672" t="str">
        <f>+IFERROR(VLOOKUP(H3672,#REF!,2,FALSE),"-")</f>
        <v>-</v>
      </c>
      <c r="AA3672" t="s">
        <v>2393</v>
      </c>
      <c r="AB3672" t="str">
        <f>+IF(W3672="","-",IF(W3672="UNICO","CENSO","MUESTRA"))</f>
        <v>-</v>
      </c>
      <c r="AC3672" t="s">
        <v>2397</v>
      </c>
      <c r="AD3672" t="s">
        <v>134</v>
      </c>
    </row>
    <row r="3673" spans="1:30" x14ac:dyDescent="0.25">
      <c r="A3673" s="5" t="str">
        <f t="shared" si="57"/>
        <v>0113DC0706</v>
      </c>
      <c r="B3673" s="23" t="s">
        <v>2119</v>
      </c>
      <c r="C3673" t="s">
        <v>19</v>
      </c>
      <c r="D3673" t="s">
        <v>181</v>
      </c>
      <c r="E3673" t="s">
        <v>1843</v>
      </c>
      <c r="F3673">
        <v>602986</v>
      </c>
      <c r="G3673">
        <v>0</v>
      </c>
      <c r="H3673" t="s">
        <v>1846</v>
      </c>
      <c r="I3673" t="s">
        <v>20</v>
      </c>
      <c r="J3673" t="s">
        <v>39</v>
      </c>
      <c r="K3673" t="s">
        <v>21</v>
      </c>
      <c r="M3673" t="s">
        <v>18184</v>
      </c>
      <c r="N3673" t="s">
        <v>22</v>
      </c>
      <c r="O3673" t="s">
        <v>23</v>
      </c>
      <c r="P3673" t="s">
        <v>26</v>
      </c>
      <c r="Q3673" t="s">
        <v>27</v>
      </c>
      <c r="R3673" s="13">
        <v>39</v>
      </c>
      <c r="S3673" s="13">
        <v>2</v>
      </c>
      <c r="T3673" s="21">
        <v>0</v>
      </c>
      <c r="U3673" t="s">
        <v>2113</v>
      </c>
      <c r="W3673" t="str">
        <f>+IF(V3673="","",IF(MID(V3673,1,3)="ECE","UNICO",IF(V3673="FINES",CONCATENATE("R",IF(OR(C3673="16",C3673="21",C3673="22",C3673="23"),"16212223",IF(OR(C3673="15",C3673="17",C3673="24",C3673="25"),"15172425",C3673))),IF(V3673="CEBAS","UNICO",IF(VALUE(C3673)&lt;=11,"AMBA","INTERIOR")))))</f>
        <v/>
      </c>
      <c r="X3673" s="20" t="str">
        <f>+IF(V3673="","-",CONCATENATE(V3673,"_",W3673))</f>
        <v>-</v>
      </c>
      <c r="Y3673" s="59">
        <v>0.53686381833893915</v>
      </c>
      <c r="Z3673" t="str">
        <f>+IFERROR(VLOOKUP(H3673,#REF!,2,FALSE),"-")</f>
        <v>-</v>
      </c>
      <c r="AA3673" t="s">
        <v>2393</v>
      </c>
      <c r="AB3673" t="str">
        <f>+IF(W3673="","-",IF(W3673="UNICO","CENSO","MUESTRA"))</f>
        <v>-</v>
      </c>
      <c r="AC3673" t="s">
        <v>2398</v>
      </c>
      <c r="AD3673" t="s">
        <v>134</v>
      </c>
    </row>
    <row r="3674" spans="1:30" x14ac:dyDescent="0.25">
      <c r="A3674" s="5" t="str">
        <f t="shared" si="57"/>
        <v>0001DC0741</v>
      </c>
      <c r="B3674" s="23" t="s">
        <v>2119</v>
      </c>
      <c r="C3674" t="s">
        <v>19</v>
      </c>
      <c r="D3674" t="s">
        <v>17</v>
      </c>
      <c r="E3674" t="s">
        <v>18</v>
      </c>
      <c r="F3674">
        <v>611389</v>
      </c>
      <c r="G3674">
        <v>2</v>
      </c>
      <c r="H3674" t="s">
        <v>68</v>
      </c>
      <c r="I3674" t="s">
        <v>20</v>
      </c>
      <c r="J3674" t="s">
        <v>39</v>
      </c>
      <c r="K3674" t="s">
        <v>40</v>
      </c>
      <c r="L3674" t="s">
        <v>47</v>
      </c>
      <c r="M3674" t="s">
        <v>18353</v>
      </c>
      <c r="N3674" t="s">
        <v>22</v>
      </c>
      <c r="O3674" t="s">
        <v>23</v>
      </c>
      <c r="P3674" t="s">
        <v>26</v>
      </c>
      <c r="Q3674" t="s">
        <v>27</v>
      </c>
      <c r="R3674" s="13">
        <v>62</v>
      </c>
      <c r="S3674" s="13">
        <v>3</v>
      </c>
      <c r="T3674" s="21">
        <v>0</v>
      </c>
      <c r="U3674" t="s">
        <v>2113</v>
      </c>
      <c r="W3674" t="str">
        <f>+IF(V3674="","",IF(MID(V3674,1,3)="ECE","UNICO",IF(V3674="FINES",CONCATENATE("R",IF(OR(C3674="16",C3674="21",C3674="22",C3674="23"),"16212223",IF(OR(C3674="15",C3674="17",C3674="24",C3674="25"),"15172425",C3674))),IF(V3674="CEBAS","UNICO",IF(VALUE(C3674)&lt;=11,"AMBA","INTERIOR")))))</f>
        <v/>
      </c>
      <c r="X3674" s="20" t="str">
        <f>+IF(V3674="","-",CONCATENATE(V3674,"_",W3674))</f>
        <v>-</v>
      </c>
      <c r="Y3674" s="59">
        <v>0.53712560070885551</v>
      </c>
      <c r="Z3674" t="str">
        <f>+IFERROR(VLOOKUP(H3674,#REF!,2,FALSE),"-")</f>
        <v>-</v>
      </c>
      <c r="AA3674" t="s">
        <v>2393</v>
      </c>
      <c r="AB3674" t="str">
        <f>+IF(W3674="","-",IF(W3674="UNICO","CENSO","MUESTRA"))</f>
        <v>-</v>
      </c>
      <c r="AC3674" t="s">
        <v>2397</v>
      </c>
      <c r="AD3674" t="s">
        <v>134</v>
      </c>
    </row>
    <row r="3675" spans="1:30" x14ac:dyDescent="0.25">
      <c r="A3675" s="5" t="str">
        <f t="shared" si="57"/>
        <v>0009DC0708</v>
      </c>
      <c r="B3675" s="23" t="s">
        <v>2119</v>
      </c>
      <c r="C3675" t="s">
        <v>242</v>
      </c>
      <c r="D3675" t="s">
        <v>359</v>
      </c>
      <c r="E3675" t="s">
        <v>361</v>
      </c>
      <c r="F3675">
        <v>606175</v>
      </c>
      <c r="G3675">
        <v>1</v>
      </c>
      <c r="H3675" t="s">
        <v>368</v>
      </c>
      <c r="I3675" t="s">
        <v>20</v>
      </c>
      <c r="J3675" t="s">
        <v>39</v>
      </c>
      <c r="K3675" t="s">
        <v>40</v>
      </c>
      <c r="L3675" t="s">
        <v>367</v>
      </c>
      <c r="M3675" t="s">
        <v>18148</v>
      </c>
      <c r="N3675" t="s">
        <v>22</v>
      </c>
      <c r="O3675" t="s">
        <v>23</v>
      </c>
      <c r="P3675" t="s">
        <v>26</v>
      </c>
      <c r="Q3675" t="s">
        <v>27</v>
      </c>
      <c r="R3675" s="13">
        <v>18</v>
      </c>
      <c r="S3675" s="13">
        <v>1</v>
      </c>
      <c r="T3675" s="21">
        <v>0</v>
      </c>
      <c r="U3675" t="s">
        <v>2113</v>
      </c>
      <c r="W3675" t="str">
        <f>+IF(V3675="","",IF(MID(V3675,1,3)="ECE","UNICO",IF(V3675="FINES",CONCATENATE("R",IF(OR(C3675="16",C3675="21",C3675="22",C3675="23"),"16212223",IF(OR(C3675="15",C3675="17",C3675="24",C3675="25"),"15172425",C3675))),IF(V3675="CEBAS","UNICO",IF(VALUE(C3675)&lt;=11,"AMBA","INTERIOR")))))</f>
        <v/>
      </c>
      <c r="X3675" s="20" t="str">
        <f>+IF(V3675="","-",CONCATENATE(V3675,"_",W3675))</f>
        <v>-</v>
      </c>
      <c r="Y3675" s="59">
        <v>0.53726990442526967</v>
      </c>
      <c r="Z3675" t="str">
        <f>+IFERROR(VLOOKUP(H3675,#REF!,2,FALSE),"-")</f>
        <v>-</v>
      </c>
      <c r="AA3675" t="s">
        <v>2394</v>
      </c>
      <c r="AB3675" t="str">
        <f>+IF(W3675="","-",IF(W3675="UNICO","CENSO","MUESTRA"))</f>
        <v>-</v>
      </c>
      <c r="AC3675" t="s">
        <v>2397</v>
      </c>
      <c r="AD3675" t="s">
        <v>134</v>
      </c>
    </row>
    <row r="3676" spans="1:30" x14ac:dyDescent="0.25">
      <c r="A3676" s="5" t="str">
        <f t="shared" si="57"/>
        <v>0085DC0723</v>
      </c>
      <c r="B3676" s="23" t="s">
        <v>2119</v>
      </c>
      <c r="C3676" t="s">
        <v>584</v>
      </c>
      <c r="D3676" t="s">
        <v>1474</v>
      </c>
      <c r="E3676" t="s">
        <v>1475</v>
      </c>
      <c r="F3676">
        <v>613058</v>
      </c>
      <c r="G3676">
        <v>2</v>
      </c>
      <c r="H3676" t="s">
        <v>1500</v>
      </c>
      <c r="I3676" t="s">
        <v>20</v>
      </c>
      <c r="J3676" t="s">
        <v>39</v>
      </c>
      <c r="K3676" t="s">
        <v>40</v>
      </c>
      <c r="L3676" t="s">
        <v>1497</v>
      </c>
      <c r="M3676" t="s">
        <v>18340</v>
      </c>
      <c r="N3676" t="s">
        <v>22</v>
      </c>
      <c r="O3676" t="s">
        <v>23</v>
      </c>
      <c r="P3676" t="s">
        <v>26</v>
      </c>
      <c r="Q3676" t="s">
        <v>27</v>
      </c>
      <c r="R3676" s="13">
        <v>45</v>
      </c>
      <c r="S3676" s="13">
        <v>3</v>
      </c>
      <c r="T3676" s="21">
        <v>0</v>
      </c>
      <c r="U3676" t="s">
        <v>2113</v>
      </c>
      <c r="W3676" t="str">
        <f>+IF(V3676="","",IF(MID(V3676,1,3)="ECE","UNICO",IF(V3676="FINES",CONCATENATE("R",IF(OR(C3676="16",C3676="21",C3676="22",C3676="23"),"16212223",IF(OR(C3676="15",C3676="17",C3676="24",C3676="25"),"15172425",C3676))),IF(V3676="CEBAS","UNICO",IF(VALUE(C3676)&lt;=11,"AMBA","INTERIOR")))))</f>
        <v/>
      </c>
      <c r="X3676" s="20" t="str">
        <f>+IF(V3676="","-",CONCATENATE(V3676,"_",W3676))</f>
        <v>-</v>
      </c>
      <c r="Y3676" s="59">
        <v>0.53764930210615458</v>
      </c>
      <c r="Z3676" t="str">
        <f>+IFERROR(VLOOKUP(H3676,#REF!,2,FALSE),"-")</f>
        <v>-</v>
      </c>
      <c r="AA3676" t="s">
        <v>2393</v>
      </c>
      <c r="AB3676" t="str">
        <f>+IF(W3676="","-",IF(W3676="UNICO","CENSO","MUESTRA"))</f>
        <v>-</v>
      </c>
      <c r="AC3676" t="s">
        <v>2398</v>
      </c>
      <c r="AD3676" t="s">
        <v>134</v>
      </c>
    </row>
    <row r="3677" spans="1:30" x14ac:dyDescent="0.25">
      <c r="A3677" s="5" t="str">
        <f t="shared" si="57"/>
        <v>0053DC0703</v>
      </c>
      <c r="B3677" s="23" t="s">
        <v>2119</v>
      </c>
      <c r="C3677" t="s">
        <v>83</v>
      </c>
      <c r="D3677" t="s">
        <v>856</v>
      </c>
      <c r="E3677" t="s">
        <v>857</v>
      </c>
      <c r="F3677">
        <v>604293</v>
      </c>
      <c r="G3677">
        <v>5</v>
      </c>
      <c r="H3677" t="s">
        <v>860</v>
      </c>
      <c r="I3677" t="s">
        <v>20</v>
      </c>
      <c r="J3677" t="s">
        <v>39</v>
      </c>
      <c r="K3677" t="s">
        <v>40</v>
      </c>
      <c r="L3677" t="s">
        <v>859</v>
      </c>
      <c r="M3677" t="s">
        <v>18354</v>
      </c>
      <c r="N3677" t="s">
        <v>22</v>
      </c>
      <c r="O3677" t="s">
        <v>23</v>
      </c>
      <c r="P3677" t="s">
        <v>26</v>
      </c>
      <c r="Q3677" t="s">
        <v>27</v>
      </c>
      <c r="R3677" s="13">
        <v>11</v>
      </c>
      <c r="S3677" s="13">
        <v>2</v>
      </c>
      <c r="T3677" s="21">
        <v>0</v>
      </c>
      <c r="U3677" t="s">
        <v>2113</v>
      </c>
      <c r="W3677" t="str">
        <f>+IF(V3677="","",IF(MID(V3677,1,3)="ECE","UNICO",IF(V3677="FINES",CONCATENATE("R",IF(OR(C3677="16",C3677="21",C3677="22",C3677="23"),"16212223",IF(OR(C3677="15",C3677="17",C3677="24",C3677="25"),"15172425",C3677))),IF(V3677="CEBAS","UNICO",IF(VALUE(C3677)&lt;=11,"AMBA","INTERIOR")))))</f>
        <v/>
      </c>
      <c r="X3677" s="20" t="str">
        <f>+IF(V3677="","-",CONCATENATE(V3677,"_",W3677))</f>
        <v>-</v>
      </c>
      <c r="Y3677" s="59">
        <v>0.53783756886657919</v>
      </c>
      <c r="Z3677" t="str">
        <f>+IFERROR(VLOOKUP(H3677,#REF!,2,FALSE),"-")</f>
        <v>-</v>
      </c>
      <c r="AA3677" t="s">
        <v>2394</v>
      </c>
      <c r="AB3677" t="str">
        <f>+IF(W3677="","-",IF(W3677="UNICO","CENSO","MUESTRA"))</f>
        <v>-</v>
      </c>
      <c r="AC3677" t="s">
        <v>2397</v>
      </c>
      <c r="AD3677" t="s">
        <v>134</v>
      </c>
    </row>
    <row r="3678" spans="1:30" x14ac:dyDescent="0.25">
      <c r="A3678" s="5" t="str">
        <f t="shared" si="57"/>
        <v>0102DC0710</v>
      </c>
      <c r="B3678" s="23" t="s">
        <v>2119</v>
      </c>
      <c r="C3678" t="s">
        <v>242</v>
      </c>
      <c r="D3678" t="s">
        <v>239</v>
      </c>
      <c r="E3678" t="s">
        <v>1713</v>
      </c>
      <c r="F3678">
        <v>604248</v>
      </c>
      <c r="G3678">
        <v>2</v>
      </c>
      <c r="H3678" t="s">
        <v>1722</v>
      </c>
      <c r="I3678" t="s">
        <v>20</v>
      </c>
      <c r="J3678" t="s">
        <v>39</v>
      </c>
      <c r="K3678" t="s">
        <v>40</v>
      </c>
      <c r="L3678" t="s">
        <v>1717</v>
      </c>
      <c r="M3678" t="s">
        <v>18310</v>
      </c>
      <c r="N3678" t="s">
        <v>22</v>
      </c>
      <c r="O3678" t="s">
        <v>23</v>
      </c>
      <c r="P3678" t="s">
        <v>26</v>
      </c>
      <c r="Q3678" t="s">
        <v>27</v>
      </c>
      <c r="R3678" s="13">
        <v>12</v>
      </c>
      <c r="S3678" s="13">
        <v>1</v>
      </c>
      <c r="T3678" s="21">
        <v>0</v>
      </c>
      <c r="U3678" t="s">
        <v>2113</v>
      </c>
      <c r="W3678" t="str">
        <f>+IF(V3678="","",IF(MID(V3678,1,3)="ECE","UNICO",IF(V3678="FINES",CONCATENATE("R",IF(OR(C3678="16",C3678="21",C3678="22",C3678="23"),"16212223",IF(OR(C3678="15",C3678="17",C3678="24",C3678="25"),"15172425",C3678))),IF(V3678="CEBAS","UNICO",IF(VALUE(C3678)&lt;=11,"AMBA","INTERIOR")))))</f>
        <v/>
      </c>
      <c r="X3678" s="20" t="str">
        <f>+IF(V3678="","-",CONCATENATE(V3678,"_",W3678))</f>
        <v>-</v>
      </c>
      <c r="Y3678" s="59">
        <v>0.53792693548732329</v>
      </c>
      <c r="Z3678" t="str">
        <f>+IFERROR(VLOOKUP(H3678,#REF!,2,FALSE),"-")</f>
        <v>-</v>
      </c>
      <c r="AA3678" t="s">
        <v>2394</v>
      </c>
      <c r="AB3678" t="str">
        <f>+IF(W3678="","-",IF(W3678="UNICO","CENSO","MUESTRA"))</f>
        <v>-</v>
      </c>
      <c r="AC3678" t="s">
        <v>2398</v>
      </c>
      <c r="AD3678" t="s">
        <v>134</v>
      </c>
    </row>
    <row r="3679" spans="1:30" x14ac:dyDescent="0.25">
      <c r="A3679" s="5" t="str">
        <f t="shared" si="57"/>
        <v>0032DC0715</v>
      </c>
      <c r="B3679" s="23" t="s">
        <v>2119</v>
      </c>
      <c r="C3679" t="s">
        <v>584</v>
      </c>
      <c r="D3679" t="s">
        <v>582</v>
      </c>
      <c r="E3679" t="s">
        <v>583</v>
      </c>
      <c r="F3679">
        <v>608481</v>
      </c>
      <c r="G3679">
        <v>2</v>
      </c>
      <c r="H3679" t="s">
        <v>594</v>
      </c>
      <c r="I3679" t="s">
        <v>20</v>
      </c>
      <c r="J3679" t="s">
        <v>39</v>
      </c>
      <c r="K3679" t="s">
        <v>40</v>
      </c>
      <c r="L3679" t="s">
        <v>593</v>
      </c>
      <c r="M3679" t="s">
        <v>18197</v>
      </c>
      <c r="N3679" t="s">
        <v>22</v>
      </c>
      <c r="O3679" t="s">
        <v>23</v>
      </c>
      <c r="P3679" t="s">
        <v>26</v>
      </c>
      <c r="Q3679" t="s">
        <v>27</v>
      </c>
      <c r="R3679" s="13">
        <v>22</v>
      </c>
      <c r="S3679" s="13">
        <v>2</v>
      </c>
      <c r="T3679" s="21">
        <v>0</v>
      </c>
      <c r="U3679" t="s">
        <v>2113</v>
      </c>
      <c r="W3679" t="str">
        <f>+IF(V3679="","",IF(MID(V3679,1,3)="ECE","UNICO",IF(V3679="FINES",CONCATENATE("R",IF(OR(C3679="16",C3679="21",C3679="22",C3679="23"),"16212223",IF(OR(C3679="15",C3679="17",C3679="24",C3679="25"),"15172425",C3679))),IF(V3679="CEBAS","UNICO",IF(VALUE(C3679)&lt;=11,"AMBA","INTERIOR")))))</f>
        <v/>
      </c>
      <c r="X3679" s="20" t="str">
        <f>+IF(V3679="","-",CONCATENATE(V3679,"_",W3679))</f>
        <v>-</v>
      </c>
      <c r="Y3679" s="59">
        <v>0.53834965663987233</v>
      </c>
      <c r="Z3679" t="str">
        <f>+IFERROR(VLOOKUP(H3679,#REF!,2,FALSE),"-")</f>
        <v>-</v>
      </c>
      <c r="AA3679" t="s">
        <v>2393</v>
      </c>
      <c r="AB3679" t="str">
        <f>+IF(W3679="","-",IF(W3679="UNICO","CENSO","MUESTRA"))</f>
        <v>-</v>
      </c>
      <c r="AC3679" t="s">
        <v>2398</v>
      </c>
      <c r="AD3679" t="s">
        <v>134</v>
      </c>
    </row>
    <row r="3680" spans="1:30" x14ac:dyDescent="0.25">
      <c r="A3680" s="5" t="str">
        <f t="shared" si="57"/>
        <v>0083DC0707</v>
      </c>
      <c r="B3680" s="23" t="s">
        <v>2119</v>
      </c>
      <c r="C3680" t="s">
        <v>158</v>
      </c>
      <c r="D3680" t="s">
        <v>1445</v>
      </c>
      <c r="E3680" t="s">
        <v>1446</v>
      </c>
      <c r="F3680">
        <v>612064</v>
      </c>
      <c r="G3680">
        <v>0</v>
      </c>
      <c r="H3680" t="s">
        <v>1451</v>
      </c>
      <c r="I3680" t="s">
        <v>20</v>
      </c>
      <c r="J3680" t="s">
        <v>39</v>
      </c>
      <c r="K3680" t="s">
        <v>21</v>
      </c>
      <c r="M3680" t="s">
        <v>18139</v>
      </c>
      <c r="N3680" t="s">
        <v>22</v>
      </c>
      <c r="O3680" t="s">
        <v>23</v>
      </c>
      <c r="P3680" t="s">
        <v>26</v>
      </c>
      <c r="Q3680" t="s">
        <v>27</v>
      </c>
      <c r="R3680" s="13">
        <v>34</v>
      </c>
      <c r="S3680" s="13">
        <v>2</v>
      </c>
      <c r="T3680" s="21">
        <v>0</v>
      </c>
      <c r="U3680" t="s">
        <v>2113</v>
      </c>
      <c r="W3680" t="str">
        <f>+IF(V3680="","",IF(MID(V3680,1,3)="ECE","UNICO",IF(V3680="FINES",CONCATENATE("R",IF(OR(C3680="16",C3680="21",C3680="22",C3680="23"),"16212223",IF(OR(C3680="15",C3680="17",C3680="24",C3680="25"),"15172425",C3680))),IF(V3680="CEBAS","UNICO",IF(VALUE(C3680)&lt;=11,"AMBA","INTERIOR")))))</f>
        <v/>
      </c>
      <c r="X3680" s="20" t="str">
        <f>+IF(V3680="","-",CONCATENATE(V3680,"_",W3680))</f>
        <v>-</v>
      </c>
      <c r="Y3680" s="59">
        <v>0.53985850264628732</v>
      </c>
      <c r="Z3680" t="str">
        <f>+IFERROR(VLOOKUP(H3680,#REF!,2,FALSE),"-")</f>
        <v>-</v>
      </c>
      <c r="AA3680" t="s">
        <v>2393</v>
      </c>
      <c r="AB3680" t="str">
        <f>+IF(W3680="","-",IF(W3680="UNICO","CENSO","MUESTRA"))</f>
        <v>-</v>
      </c>
      <c r="AC3680" t="s">
        <v>2398</v>
      </c>
      <c r="AD3680" t="s">
        <v>134</v>
      </c>
    </row>
    <row r="3681" spans="1:30" x14ac:dyDescent="0.25">
      <c r="A3681" s="5" t="str">
        <f t="shared" si="57"/>
        <v>0001DC0728</v>
      </c>
      <c r="B3681" s="23" t="s">
        <v>2119</v>
      </c>
      <c r="C3681" t="s">
        <v>19</v>
      </c>
      <c r="D3681" t="s">
        <v>17</v>
      </c>
      <c r="E3681" t="s">
        <v>18</v>
      </c>
      <c r="F3681">
        <v>603172</v>
      </c>
      <c r="G3681">
        <v>1</v>
      </c>
      <c r="H3681" t="s">
        <v>58</v>
      </c>
      <c r="I3681" t="s">
        <v>20</v>
      </c>
      <c r="J3681" t="s">
        <v>39</v>
      </c>
      <c r="K3681" t="s">
        <v>40</v>
      </c>
      <c r="L3681" t="s">
        <v>59</v>
      </c>
      <c r="M3681" t="s">
        <v>18355</v>
      </c>
      <c r="N3681" t="s">
        <v>22</v>
      </c>
      <c r="O3681" t="s">
        <v>23</v>
      </c>
      <c r="P3681" t="s">
        <v>26</v>
      </c>
      <c r="Q3681" t="s">
        <v>27</v>
      </c>
      <c r="R3681" s="13">
        <v>20</v>
      </c>
      <c r="S3681" s="13">
        <v>2</v>
      </c>
      <c r="T3681" s="21">
        <v>0</v>
      </c>
      <c r="U3681" t="s">
        <v>2113</v>
      </c>
      <c r="W3681" t="str">
        <f>+IF(V3681="","",IF(MID(V3681,1,3)="ECE","UNICO",IF(V3681="FINES",CONCATENATE("R",IF(OR(C3681="16",C3681="21",C3681="22",C3681="23"),"16212223",IF(OR(C3681="15",C3681="17",C3681="24",C3681="25"),"15172425",C3681))),IF(V3681="CEBAS","UNICO",IF(VALUE(C3681)&lt;=11,"AMBA","INTERIOR")))))</f>
        <v/>
      </c>
      <c r="X3681" s="20" t="str">
        <f>+IF(V3681="","-",CONCATENATE(V3681,"_",W3681))</f>
        <v>-</v>
      </c>
      <c r="Y3681" s="59">
        <v>0.54152257906066048</v>
      </c>
      <c r="Z3681" t="str">
        <f>+IFERROR(VLOOKUP(H3681,#REF!,2,FALSE),"-")</f>
        <v>-</v>
      </c>
      <c r="AA3681" t="s">
        <v>2393</v>
      </c>
      <c r="AB3681" t="str">
        <f>+IF(W3681="","-",IF(W3681="UNICO","CENSO","MUESTRA"))</f>
        <v>-</v>
      </c>
      <c r="AC3681" t="s">
        <v>2397</v>
      </c>
      <c r="AD3681" t="s">
        <v>134</v>
      </c>
    </row>
    <row r="3682" spans="1:30" x14ac:dyDescent="0.25">
      <c r="A3682" s="5" t="str">
        <f t="shared" si="57"/>
        <v>0060DC0703</v>
      </c>
      <c r="B3682" s="23" t="s">
        <v>2119</v>
      </c>
      <c r="C3682" t="s">
        <v>242</v>
      </c>
      <c r="D3682" t="s">
        <v>943</v>
      </c>
      <c r="E3682" t="s">
        <v>944</v>
      </c>
      <c r="F3682">
        <v>600691</v>
      </c>
      <c r="G3682">
        <v>0</v>
      </c>
      <c r="H3682" t="s">
        <v>945</v>
      </c>
      <c r="I3682" t="s">
        <v>20</v>
      </c>
      <c r="J3682" t="s">
        <v>39</v>
      </c>
      <c r="K3682" t="s">
        <v>21</v>
      </c>
      <c r="M3682" t="s">
        <v>18356</v>
      </c>
      <c r="N3682" t="s">
        <v>22</v>
      </c>
      <c r="O3682" t="s">
        <v>23</v>
      </c>
      <c r="P3682" t="s">
        <v>26</v>
      </c>
      <c r="Q3682" t="s">
        <v>27</v>
      </c>
      <c r="R3682" s="13">
        <v>11</v>
      </c>
      <c r="S3682" s="13">
        <v>1</v>
      </c>
      <c r="T3682" s="21">
        <v>0</v>
      </c>
      <c r="U3682" t="s">
        <v>2113</v>
      </c>
      <c r="W3682" t="str">
        <f>+IF(V3682="","",IF(MID(V3682,1,3)="ECE","UNICO",IF(V3682="FINES",CONCATENATE("R",IF(OR(C3682="16",C3682="21",C3682="22",C3682="23"),"16212223",IF(OR(C3682="15",C3682="17",C3682="24",C3682="25"),"15172425",C3682))),IF(V3682="CEBAS","UNICO",IF(VALUE(C3682)&lt;=11,"AMBA","INTERIOR")))))</f>
        <v/>
      </c>
      <c r="X3682" s="20" t="str">
        <f>+IF(V3682="","-",CONCATENATE(V3682,"_",W3682))</f>
        <v>-</v>
      </c>
      <c r="Y3682" s="59">
        <v>0.54180901663170922</v>
      </c>
      <c r="Z3682" t="str">
        <f>+IFERROR(VLOOKUP(H3682,#REF!,2,FALSE),"-")</f>
        <v>-</v>
      </c>
      <c r="AA3682" t="s">
        <v>2394</v>
      </c>
      <c r="AB3682" t="str">
        <f>+IF(W3682="","-",IF(W3682="UNICO","CENSO","MUESTRA"))</f>
        <v>-</v>
      </c>
      <c r="AC3682" t="s">
        <v>2397</v>
      </c>
      <c r="AD3682" t="s">
        <v>134</v>
      </c>
    </row>
    <row r="3683" spans="1:30" x14ac:dyDescent="0.25">
      <c r="A3683" s="5" t="str">
        <f t="shared" si="57"/>
        <v>0085DC0722</v>
      </c>
      <c r="B3683" s="23" t="s">
        <v>2119</v>
      </c>
      <c r="C3683" t="s">
        <v>584</v>
      </c>
      <c r="D3683" t="s">
        <v>1474</v>
      </c>
      <c r="E3683" t="s">
        <v>1475</v>
      </c>
      <c r="F3683">
        <v>610950</v>
      </c>
      <c r="G3683">
        <v>1</v>
      </c>
      <c r="H3683" t="s">
        <v>1498</v>
      </c>
      <c r="I3683" t="s">
        <v>20</v>
      </c>
      <c r="J3683" t="s">
        <v>39</v>
      </c>
      <c r="K3683" t="s">
        <v>40</v>
      </c>
      <c r="L3683" t="s">
        <v>1499</v>
      </c>
      <c r="M3683" t="s">
        <v>18357</v>
      </c>
      <c r="N3683" t="s">
        <v>22</v>
      </c>
      <c r="O3683" t="s">
        <v>23</v>
      </c>
      <c r="P3683" t="s">
        <v>26</v>
      </c>
      <c r="Q3683" t="s">
        <v>27</v>
      </c>
      <c r="R3683" s="13">
        <v>17</v>
      </c>
      <c r="S3683" s="13">
        <v>2</v>
      </c>
      <c r="T3683" s="21">
        <v>0</v>
      </c>
      <c r="U3683" t="s">
        <v>2113</v>
      </c>
      <c r="W3683" t="str">
        <f>+IF(V3683="","",IF(MID(V3683,1,3)="ECE","UNICO",IF(V3683="FINES",CONCATENATE("R",IF(OR(C3683="16",C3683="21",C3683="22",C3683="23"),"16212223",IF(OR(C3683="15",C3683="17",C3683="24",C3683="25"),"15172425",C3683))),IF(V3683="CEBAS","UNICO",IF(VALUE(C3683)&lt;=11,"AMBA","INTERIOR")))))</f>
        <v/>
      </c>
      <c r="X3683" s="20" t="str">
        <f>+IF(V3683="","-",CONCATENATE(V3683,"_",W3683))</f>
        <v>-</v>
      </c>
      <c r="Y3683" s="59">
        <v>0.54269663707630056</v>
      </c>
      <c r="Z3683" t="str">
        <f>+IFERROR(VLOOKUP(H3683,#REF!,2,FALSE),"-")</f>
        <v>-</v>
      </c>
      <c r="AA3683" t="s">
        <v>2393</v>
      </c>
      <c r="AB3683" t="str">
        <f>+IF(W3683="","-",IF(W3683="UNICO","CENSO","MUESTRA"))</f>
        <v>-</v>
      </c>
      <c r="AC3683" t="s">
        <v>2398</v>
      </c>
      <c r="AD3683" t="s">
        <v>134</v>
      </c>
    </row>
    <row r="3684" spans="1:30" x14ac:dyDescent="0.25">
      <c r="A3684" s="5" t="str">
        <f t="shared" si="57"/>
        <v>0117DC0709</v>
      </c>
      <c r="B3684" s="23" t="s">
        <v>2119</v>
      </c>
      <c r="C3684" t="s">
        <v>140</v>
      </c>
      <c r="D3684" t="s">
        <v>85</v>
      </c>
      <c r="E3684" t="s">
        <v>1888</v>
      </c>
      <c r="F3684">
        <v>611416</v>
      </c>
      <c r="G3684">
        <v>1</v>
      </c>
      <c r="H3684" t="s">
        <v>1894</v>
      </c>
      <c r="I3684" t="s">
        <v>20</v>
      </c>
      <c r="J3684" t="s">
        <v>39</v>
      </c>
      <c r="K3684" t="s">
        <v>40</v>
      </c>
      <c r="L3684" t="s">
        <v>1895</v>
      </c>
      <c r="M3684" t="s">
        <v>18318</v>
      </c>
      <c r="N3684" t="s">
        <v>22</v>
      </c>
      <c r="O3684" t="s">
        <v>23</v>
      </c>
      <c r="P3684" t="s">
        <v>26</v>
      </c>
      <c r="Q3684" t="s">
        <v>27</v>
      </c>
      <c r="R3684" s="13">
        <v>39</v>
      </c>
      <c r="S3684" s="13">
        <v>3</v>
      </c>
      <c r="T3684" s="21">
        <v>0</v>
      </c>
      <c r="U3684" t="s">
        <v>2113</v>
      </c>
      <c r="W3684" t="str">
        <f>+IF(V3684="","",IF(MID(V3684,1,3)="ECE","UNICO",IF(V3684="FINES",CONCATENATE("R",IF(OR(C3684="16",C3684="21",C3684="22",C3684="23"),"16212223",IF(OR(C3684="15",C3684="17",C3684="24",C3684="25"),"15172425",C3684))),IF(V3684="CEBAS","UNICO",IF(VALUE(C3684)&lt;=11,"AMBA","INTERIOR")))))</f>
        <v/>
      </c>
      <c r="X3684" s="20" t="str">
        <f>+IF(V3684="","-",CONCATENATE(V3684,"_",W3684))</f>
        <v>-</v>
      </c>
      <c r="Y3684" s="59">
        <v>0.54491720348596573</v>
      </c>
      <c r="Z3684" t="str">
        <f>+IFERROR(VLOOKUP(H3684,#REF!,2,FALSE),"-")</f>
        <v>-</v>
      </c>
      <c r="AA3684" t="s">
        <v>2393</v>
      </c>
      <c r="AB3684" t="str">
        <f>+IF(W3684="","-",IF(W3684="UNICO","CENSO","MUESTRA"))</f>
        <v>-</v>
      </c>
      <c r="AC3684" t="s">
        <v>2397</v>
      </c>
      <c r="AD3684" t="s">
        <v>134</v>
      </c>
    </row>
    <row r="3685" spans="1:30" x14ac:dyDescent="0.25">
      <c r="A3685" s="5" t="str">
        <f t="shared" si="57"/>
        <v>0055DC0717</v>
      </c>
      <c r="B3685" s="23" t="s">
        <v>2119</v>
      </c>
      <c r="C3685" t="s">
        <v>884</v>
      </c>
      <c r="D3685" t="s">
        <v>882</v>
      </c>
      <c r="E3685" t="s">
        <v>883</v>
      </c>
      <c r="F3685">
        <v>613142</v>
      </c>
      <c r="G3685">
        <v>1</v>
      </c>
      <c r="H3685" t="s">
        <v>897</v>
      </c>
      <c r="I3685" t="s">
        <v>20</v>
      </c>
      <c r="J3685" t="s">
        <v>39</v>
      </c>
      <c r="K3685" t="s">
        <v>40</v>
      </c>
      <c r="L3685" t="s">
        <v>898</v>
      </c>
      <c r="M3685" t="s">
        <v>18358</v>
      </c>
      <c r="N3685" t="s">
        <v>22</v>
      </c>
      <c r="O3685" t="s">
        <v>23</v>
      </c>
      <c r="P3685" t="s">
        <v>26</v>
      </c>
      <c r="Q3685" t="s">
        <v>27</v>
      </c>
      <c r="R3685" s="13">
        <v>30</v>
      </c>
      <c r="S3685" s="13">
        <v>2</v>
      </c>
      <c r="T3685" s="21">
        <v>0</v>
      </c>
      <c r="U3685" t="s">
        <v>2113</v>
      </c>
      <c r="W3685" t="str">
        <f>+IF(V3685="","",IF(MID(V3685,1,3)="ECE","UNICO",IF(V3685="FINES",CONCATENATE("R",IF(OR(C3685="16",C3685="21",C3685="22",C3685="23"),"16212223",IF(OR(C3685="15",C3685="17",C3685="24",C3685="25"),"15172425",C3685))),IF(V3685="CEBAS","UNICO",IF(VALUE(C3685)&lt;=11,"AMBA","INTERIOR")))))</f>
        <v/>
      </c>
      <c r="X3685" s="20" t="str">
        <f>+IF(V3685="","-",CONCATENATE(V3685,"_",W3685))</f>
        <v>-</v>
      </c>
      <c r="Y3685" s="59">
        <v>0.54599251872614807</v>
      </c>
      <c r="Z3685" t="str">
        <f>+IFERROR(VLOOKUP(H3685,#REF!,2,FALSE),"-")</f>
        <v>-</v>
      </c>
      <c r="AA3685" t="s">
        <v>2393</v>
      </c>
      <c r="AB3685" t="str">
        <f>+IF(W3685="","-",IF(W3685="UNICO","CENSO","MUESTRA"))</f>
        <v>-</v>
      </c>
      <c r="AC3685" t="s">
        <v>2398</v>
      </c>
      <c r="AD3685" t="s">
        <v>134</v>
      </c>
    </row>
    <row r="3686" spans="1:30" x14ac:dyDescent="0.25">
      <c r="A3686" s="5" t="str">
        <f t="shared" si="57"/>
        <v>0032DC0726</v>
      </c>
      <c r="B3686" s="23" t="s">
        <v>2119</v>
      </c>
      <c r="C3686" t="s">
        <v>584</v>
      </c>
      <c r="D3686" t="s">
        <v>582</v>
      </c>
      <c r="E3686" t="s">
        <v>583</v>
      </c>
      <c r="F3686">
        <v>608848</v>
      </c>
      <c r="G3686">
        <v>4</v>
      </c>
      <c r="H3686" t="s">
        <v>602</v>
      </c>
      <c r="I3686" t="s">
        <v>20</v>
      </c>
      <c r="J3686" t="s">
        <v>39</v>
      </c>
      <c r="K3686" t="s">
        <v>40</v>
      </c>
      <c r="L3686" t="s">
        <v>588</v>
      </c>
      <c r="M3686" t="s">
        <v>18142</v>
      </c>
      <c r="N3686" t="s">
        <v>22</v>
      </c>
      <c r="O3686" t="s">
        <v>23</v>
      </c>
      <c r="P3686" t="s">
        <v>26</v>
      </c>
      <c r="Q3686" t="s">
        <v>27</v>
      </c>
      <c r="R3686" s="13">
        <v>20</v>
      </c>
      <c r="S3686" s="13">
        <v>2</v>
      </c>
      <c r="T3686" s="21">
        <v>0</v>
      </c>
      <c r="U3686" t="s">
        <v>2113</v>
      </c>
      <c r="W3686" t="str">
        <f>+IF(V3686="","",IF(MID(V3686,1,3)="ECE","UNICO",IF(V3686="FINES",CONCATENATE("R",IF(OR(C3686="16",C3686="21",C3686="22",C3686="23"),"16212223",IF(OR(C3686="15",C3686="17",C3686="24",C3686="25"),"15172425",C3686))),IF(V3686="CEBAS","UNICO",IF(VALUE(C3686)&lt;=11,"AMBA","INTERIOR")))))</f>
        <v/>
      </c>
      <c r="X3686" s="20" t="str">
        <f>+IF(V3686="","-",CONCATENATE(V3686,"_",W3686))</f>
        <v>-</v>
      </c>
      <c r="Y3686" s="59">
        <v>0.54622010259251841</v>
      </c>
      <c r="Z3686" t="str">
        <f>+IFERROR(VLOOKUP(H3686,#REF!,2,FALSE),"-")</f>
        <v>-</v>
      </c>
      <c r="AA3686" t="s">
        <v>2393</v>
      </c>
      <c r="AB3686" t="str">
        <f>+IF(W3686="","-",IF(W3686="UNICO","CENSO","MUESTRA"))</f>
        <v>-</v>
      </c>
      <c r="AC3686" t="s">
        <v>2397</v>
      </c>
      <c r="AD3686" t="s">
        <v>134</v>
      </c>
    </row>
    <row r="3687" spans="1:30" x14ac:dyDescent="0.25">
      <c r="A3687" s="5" t="str">
        <f t="shared" si="57"/>
        <v>0113DC0707</v>
      </c>
      <c r="B3687" s="23" t="s">
        <v>2119</v>
      </c>
      <c r="C3687" t="s">
        <v>19</v>
      </c>
      <c r="D3687" t="s">
        <v>181</v>
      </c>
      <c r="E3687" t="s">
        <v>1843</v>
      </c>
      <c r="F3687">
        <v>602838</v>
      </c>
      <c r="G3687">
        <v>1</v>
      </c>
      <c r="H3687" t="s">
        <v>1847</v>
      </c>
      <c r="I3687" t="s">
        <v>20</v>
      </c>
      <c r="J3687" t="s">
        <v>39</v>
      </c>
      <c r="K3687" t="s">
        <v>40</v>
      </c>
      <c r="L3687" t="s">
        <v>1848</v>
      </c>
      <c r="M3687" t="s">
        <v>18359</v>
      </c>
      <c r="N3687" t="s">
        <v>22</v>
      </c>
      <c r="O3687" t="s">
        <v>23</v>
      </c>
      <c r="P3687" t="s">
        <v>26</v>
      </c>
      <c r="Q3687" t="s">
        <v>27</v>
      </c>
      <c r="R3687" s="13">
        <v>24</v>
      </c>
      <c r="S3687" s="13">
        <v>2</v>
      </c>
      <c r="T3687" s="21">
        <v>0</v>
      </c>
      <c r="U3687" t="s">
        <v>2113</v>
      </c>
      <c r="W3687" t="str">
        <f>+IF(V3687="","",IF(MID(V3687,1,3)="ECE","UNICO",IF(V3687="FINES",CONCATENATE("R",IF(OR(C3687="16",C3687="21",C3687="22",C3687="23"),"16212223",IF(OR(C3687="15",C3687="17",C3687="24",C3687="25"),"15172425",C3687))),IF(V3687="CEBAS","UNICO",IF(VALUE(C3687)&lt;=11,"AMBA","INTERIOR")))))</f>
        <v/>
      </c>
      <c r="X3687" s="20" t="str">
        <f>+IF(V3687="","-",CONCATENATE(V3687,"_",W3687))</f>
        <v>-</v>
      </c>
      <c r="Y3687" s="59">
        <v>0.5468520726028242</v>
      </c>
      <c r="Z3687" t="str">
        <f>+IFERROR(VLOOKUP(H3687,#REF!,2,FALSE),"-")</f>
        <v>-</v>
      </c>
      <c r="AA3687" t="s">
        <v>2393</v>
      </c>
      <c r="AB3687" t="str">
        <f>+IF(W3687="","-",IF(W3687="UNICO","CENSO","MUESTRA"))</f>
        <v>-</v>
      </c>
      <c r="AC3687" t="s">
        <v>2397</v>
      </c>
      <c r="AD3687" t="s">
        <v>134</v>
      </c>
    </row>
    <row r="3688" spans="1:30" x14ac:dyDescent="0.25">
      <c r="A3688" s="5" t="str">
        <f t="shared" si="57"/>
        <v>0133DC0713</v>
      </c>
      <c r="B3688" s="23" t="s">
        <v>2119</v>
      </c>
      <c r="C3688" t="s">
        <v>1302</v>
      </c>
      <c r="D3688" t="s">
        <v>160</v>
      </c>
      <c r="E3688" t="s">
        <v>2049</v>
      </c>
      <c r="F3688">
        <v>613704</v>
      </c>
      <c r="G3688">
        <v>2</v>
      </c>
      <c r="H3688" t="s">
        <v>2062</v>
      </c>
      <c r="I3688" t="s">
        <v>20</v>
      </c>
      <c r="J3688" t="s">
        <v>39</v>
      </c>
      <c r="K3688" t="s">
        <v>40</v>
      </c>
      <c r="L3688" t="s">
        <v>2061</v>
      </c>
      <c r="M3688" t="s">
        <v>18360</v>
      </c>
      <c r="N3688" t="s">
        <v>22</v>
      </c>
      <c r="O3688" t="s">
        <v>23</v>
      </c>
      <c r="P3688" t="s">
        <v>26</v>
      </c>
      <c r="Q3688" t="s">
        <v>27</v>
      </c>
      <c r="R3688" s="13">
        <v>8</v>
      </c>
      <c r="S3688" s="13">
        <v>1</v>
      </c>
      <c r="T3688" s="21">
        <v>0</v>
      </c>
      <c r="U3688" t="s">
        <v>2113</v>
      </c>
      <c r="W3688" t="str">
        <f>+IF(V3688="","",IF(MID(V3688,1,3)="ECE","UNICO",IF(V3688="FINES",CONCATENATE("R",IF(OR(C3688="16",C3688="21",C3688="22",C3688="23"),"16212223",IF(OR(C3688="15",C3688="17",C3688="24",C3688="25"),"15172425",C3688))),IF(V3688="CEBAS","UNICO",IF(VALUE(C3688)&lt;=11,"AMBA","INTERIOR")))))</f>
        <v/>
      </c>
      <c r="X3688" s="20" t="str">
        <f>+IF(V3688="","-",CONCATENATE(V3688,"_",W3688))</f>
        <v>-</v>
      </c>
      <c r="Y3688" s="59">
        <v>0.5478690219552893</v>
      </c>
      <c r="Z3688" t="str">
        <f>+IFERROR(VLOOKUP(H3688,#REF!,2,FALSE),"-")</f>
        <v>-</v>
      </c>
      <c r="AA3688" t="s">
        <v>2393</v>
      </c>
      <c r="AB3688" t="str">
        <f>+IF(W3688="","-",IF(W3688="UNICO","CENSO","MUESTRA"))</f>
        <v>-</v>
      </c>
      <c r="AC3688" t="s">
        <v>2398</v>
      </c>
      <c r="AD3688" t="s">
        <v>134</v>
      </c>
    </row>
    <row r="3689" spans="1:30" x14ac:dyDescent="0.25">
      <c r="A3689" s="5" t="str">
        <f t="shared" si="57"/>
        <v>0043DC0718</v>
      </c>
      <c r="B3689" s="23" t="s">
        <v>2119</v>
      </c>
      <c r="C3689" t="s">
        <v>161</v>
      </c>
      <c r="D3689" t="s">
        <v>677</v>
      </c>
      <c r="E3689" t="s">
        <v>678</v>
      </c>
      <c r="F3689">
        <v>604925</v>
      </c>
      <c r="G3689">
        <v>3</v>
      </c>
      <c r="H3689" t="s">
        <v>697</v>
      </c>
      <c r="I3689" t="s">
        <v>20</v>
      </c>
      <c r="J3689" t="s">
        <v>39</v>
      </c>
      <c r="K3689" t="s">
        <v>40</v>
      </c>
      <c r="L3689" t="s">
        <v>685</v>
      </c>
      <c r="M3689" t="s">
        <v>18123</v>
      </c>
      <c r="N3689" t="s">
        <v>22</v>
      </c>
      <c r="O3689" t="s">
        <v>23</v>
      </c>
      <c r="P3689" t="s">
        <v>26</v>
      </c>
      <c r="Q3689" t="s">
        <v>27</v>
      </c>
      <c r="R3689" s="13">
        <v>58</v>
      </c>
      <c r="S3689" s="13">
        <v>3</v>
      </c>
      <c r="T3689" s="21">
        <v>0</v>
      </c>
      <c r="U3689" t="s">
        <v>2113</v>
      </c>
      <c r="W3689" t="str">
        <f>+IF(V3689="","",IF(MID(V3689,1,3)="ECE","UNICO",IF(V3689="FINES",CONCATENATE("R",IF(OR(C3689="16",C3689="21",C3689="22",C3689="23"),"16212223",IF(OR(C3689="15",C3689="17",C3689="24",C3689="25"),"15172425",C3689))),IF(V3689="CEBAS","UNICO",IF(VALUE(C3689)&lt;=11,"AMBA","INTERIOR")))))</f>
        <v/>
      </c>
      <c r="X3689" s="20" t="str">
        <f>+IF(V3689="","-",CONCATENATE(V3689,"_",W3689))</f>
        <v>-</v>
      </c>
      <c r="Y3689" s="59">
        <v>0.54958179058172762</v>
      </c>
      <c r="Z3689" t="str">
        <f>+IFERROR(VLOOKUP(H3689,#REF!,2,FALSE),"-")</f>
        <v>-</v>
      </c>
      <c r="AA3689" t="s">
        <v>2394</v>
      </c>
      <c r="AB3689" t="str">
        <f>+IF(W3689="","-",IF(W3689="UNICO","CENSO","MUESTRA"))</f>
        <v>-</v>
      </c>
      <c r="AC3689" t="s">
        <v>2398</v>
      </c>
      <c r="AD3689" t="s">
        <v>134</v>
      </c>
    </row>
    <row r="3690" spans="1:30" x14ac:dyDescent="0.25">
      <c r="A3690" s="5" t="str">
        <f t="shared" si="57"/>
        <v>0043DC0711</v>
      </c>
      <c r="B3690" s="23" t="s">
        <v>2119</v>
      </c>
      <c r="C3690" t="s">
        <v>161</v>
      </c>
      <c r="D3690" t="s">
        <v>677</v>
      </c>
      <c r="E3690" t="s">
        <v>678</v>
      </c>
      <c r="F3690">
        <v>603194</v>
      </c>
      <c r="G3690">
        <v>1</v>
      </c>
      <c r="H3690" t="s">
        <v>687</v>
      </c>
      <c r="I3690" t="s">
        <v>20</v>
      </c>
      <c r="J3690" t="s">
        <v>39</v>
      </c>
      <c r="K3690" t="s">
        <v>40</v>
      </c>
      <c r="L3690" t="s">
        <v>688</v>
      </c>
      <c r="M3690" t="s">
        <v>18361</v>
      </c>
      <c r="N3690" t="s">
        <v>22</v>
      </c>
      <c r="O3690" t="s">
        <v>23</v>
      </c>
      <c r="P3690" t="s">
        <v>26</v>
      </c>
      <c r="Q3690" t="s">
        <v>27</v>
      </c>
      <c r="R3690" s="13">
        <v>21</v>
      </c>
      <c r="S3690" s="13">
        <v>2</v>
      </c>
      <c r="T3690" s="21">
        <v>0</v>
      </c>
      <c r="U3690" t="s">
        <v>2113</v>
      </c>
      <c r="W3690" t="str">
        <f>+IF(V3690="","",IF(MID(V3690,1,3)="ECE","UNICO",IF(V3690="FINES",CONCATENATE("R",IF(OR(C3690="16",C3690="21",C3690="22",C3690="23"),"16212223",IF(OR(C3690="15",C3690="17",C3690="24",C3690="25"),"15172425",C3690))),IF(V3690="CEBAS","UNICO",IF(VALUE(C3690)&lt;=11,"AMBA","INTERIOR")))))</f>
        <v/>
      </c>
      <c r="X3690" s="20" t="str">
        <f>+IF(V3690="","-",CONCATENATE(V3690,"_",W3690))</f>
        <v>-</v>
      </c>
      <c r="Y3690" s="59">
        <v>0.54958258490813405</v>
      </c>
      <c r="Z3690" t="str">
        <f>+IFERROR(VLOOKUP(H3690,#REF!,2,FALSE),"-")</f>
        <v>-</v>
      </c>
      <c r="AA3690" t="s">
        <v>2394</v>
      </c>
      <c r="AB3690" t="str">
        <f>+IF(W3690="","-",IF(W3690="UNICO","CENSO","MUESTRA"))</f>
        <v>-</v>
      </c>
      <c r="AC3690" t="s">
        <v>2398</v>
      </c>
      <c r="AD3690" t="s">
        <v>134</v>
      </c>
    </row>
    <row r="3691" spans="1:30" x14ac:dyDescent="0.25">
      <c r="A3691" s="5" t="str">
        <f t="shared" si="57"/>
        <v>0085DC0729</v>
      </c>
      <c r="B3691" s="23" t="s">
        <v>2119</v>
      </c>
      <c r="C3691" t="s">
        <v>584</v>
      </c>
      <c r="D3691" t="s">
        <v>1474</v>
      </c>
      <c r="E3691" t="s">
        <v>1475</v>
      </c>
      <c r="F3691">
        <v>610950</v>
      </c>
      <c r="G3691">
        <v>2</v>
      </c>
      <c r="H3691" t="s">
        <v>1506</v>
      </c>
      <c r="I3691" t="s">
        <v>20</v>
      </c>
      <c r="J3691" t="s">
        <v>39</v>
      </c>
      <c r="K3691" t="s">
        <v>40</v>
      </c>
      <c r="L3691" t="s">
        <v>1499</v>
      </c>
      <c r="M3691" t="s">
        <v>18362</v>
      </c>
      <c r="N3691" t="s">
        <v>22</v>
      </c>
      <c r="O3691" t="s">
        <v>23</v>
      </c>
      <c r="P3691" t="s">
        <v>26</v>
      </c>
      <c r="Q3691" t="s">
        <v>27</v>
      </c>
      <c r="R3691" s="13">
        <v>19</v>
      </c>
      <c r="S3691" s="13">
        <v>2</v>
      </c>
      <c r="T3691" s="21">
        <v>0</v>
      </c>
      <c r="U3691" t="s">
        <v>2113</v>
      </c>
      <c r="W3691" t="str">
        <f>+IF(V3691="","",IF(MID(V3691,1,3)="ECE","UNICO",IF(V3691="FINES",CONCATENATE("R",IF(OR(C3691="16",C3691="21",C3691="22",C3691="23"),"16212223",IF(OR(C3691="15",C3691="17",C3691="24",C3691="25"),"15172425",C3691))),IF(V3691="CEBAS","UNICO",IF(VALUE(C3691)&lt;=11,"AMBA","INTERIOR")))))</f>
        <v/>
      </c>
      <c r="X3691" s="20" t="str">
        <f>+IF(V3691="","-",CONCATENATE(V3691,"_",W3691))</f>
        <v>-</v>
      </c>
      <c r="Y3691" s="59">
        <v>0.54968304463795248</v>
      </c>
      <c r="Z3691" t="str">
        <f>+IFERROR(VLOOKUP(H3691,#REF!,2,FALSE),"-")</f>
        <v>-</v>
      </c>
      <c r="AA3691" t="s">
        <v>2393</v>
      </c>
      <c r="AB3691" t="str">
        <f>+IF(W3691="","-",IF(W3691="UNICO","CENSO","MUESTRA"))</f>
        <v>-</v>
      </c>
      <c r="AC3691" t="s">
        <v>2397</v>
      </c>
      <c r="AD3691" t="s">
        <v>134</v>
      </c>
    </row>
    <row r="3692" spans="1:30" x14ac:dyDescent="0.25">
      <c r="A3692" s="5" t="str">
        <f t="shared" si="57"/>
        <v>0130DC0705</v>
      </c>
      <c r="B3692" s="23" t="s">
        <v>2119</v>
      </c>
      <c r="C3692" t="s">
        <v>186</v>
      </c>
      <c r="D3692" t="s">
        <v>285</v>
      </c>
      <c r="E3692" t="s">
        <v>1994</v>
      </c>
      <c r="F3692">
        <v>613688</v>
      </c>
      <c r="G3692">
        <v>2</v>
      </c>
      <c r="H3692" t="s">
        <v>1997</v>
      </c>
      <c r="I3692" t="s">
        <v>20</v>
      </c>
      <c r="J3692" t="s">
        <v>39</v>
      </c>
      <c r="K3692" t="s">
        <v>40</v>
      </c>
      <c r="L3692" t="s">
        <v>1996</v>
      </c>
      <c r="M3692" t="s">
        <v>18031</v>
      </c>
      <c r="N3692" t="s">
        <v>22</v>
      </c>
      <c r="O3692" t="s">
        <v>23</v>
      </c>
      <c r="P3692" t="s">
        <v>26</v>
      </c>
      <c r="Q3692" t="s">
        <v>27</v>
      </c>
      <c r="R3692" s="13">
        <v>42</v>
      </c>
      <c r="S3692" s="13">
        <v>3</v>
      </c>
      <c r="T3692" s="21">
        <v>0</v>
      </c>
      <c r="U3692" t="s">
        <v>2113</v>
      </c>
      <c r="W3692" t="str">
        <f>+IF(V3692="","",IF(MID(V3692,1,3)="ECE","UNICO",IF(V3692="FINES",CONCATENATE("R",IF(OR(C3692="16",C3692="21",C3692="22",C3692="23"),"16212223",IF(OR(C3692="15",C3692="17",C3692="24",C3692="25"),"15172425",C3692))),IF(V3692="CEBAS","UNICO",IF(VALUE(C3692)&lt;=11,"AMBA","INTERIOR")))))</f>
        <v/>
      </c>
      <c r="X3692" s="20" t="str">
        <f>+IF(V3692="","-",CONCATENATE(V3692,"_",W3692))</f>
        <v>-</v>
      </c>
      <c r="Y3692" s="59">
        <v>0.54985164602597558</v>
      </c>
      <c r="Z3692" t="str">
        <f>+IFERROR(VLOOKUP(H3692,#REF!,2,FALSE),"-")</f>
        <v>-</v>
      </c>
      <c r="AA3692" t="s">
        <v>2393</v>
      </c>
      <c r="AB3692" t="str">
        <f>+IF(W3692="","-",IF(W3692="UNICO","CENSO","MUESTRA"))</f>
        <v>-</v>
      </c>
      <c r="AC3692" t="s">
        <v>2398</v>
      </c>
      <c r="AD3692" t="s">
        <v>134</v>
      </c>
    </row>
    <row r="3693" spans="1:30" x14ac:dyDescent="0.25">
      <c r="A3693" s="5" t="str">
        <f t="shared" si="57"/>
        <v>0043DC0708</v>
      </c>
      <c r="B3693" s="23" t="s">
        <v>2119</v>
      </c>
      <c r="C3693" t="s">
        <v>161</v>
      </c>
      <c r="D3693" t="s">
        <v>677</v>
      </c>
      <c r="E3693" t="s">
        <v>678</v>
      </c>
      <c r="F3693">
        <v>604925</v>
      </c>
      <c r="G3693">
        <v>1</v>
      </c>
      <c r="H3693" t="s">
        <v>684</v>
      </c>
      <c r="I3693" t="s">
        <v>20</v>
      </c>
      <c r="J3693" t="s">
        <v>39</v>
      </c>
      <c r="K3693" t="s">
        <v>40</v>
      </c>
      <c r="L3693" t="s">
        <v>685</v>
      </c>
      <c r="M3693" t="s">
        <v>18186</v>
      </c>
      <c r="N3693" t="s">
        <v>22</v>
      </c>
      <c r="O3693" t="s">
        <v>23</v>
      </c>
      <c r="P3693" t="s">
        <v>26</v>
      </c>
      <c r="Q3693" t="s">
        <v>27</v>
      </c>
      <c r="R3693" s="13">
        <v>72</v>
      </c>
      <c r="S3693" s="13">
        <v>3</v>
      </c>
      <c r="T3693" s="21">
        <v>0</v>
      </c>
      <c r="U3693" t="s">
        <v>2113</v>
      </c>
      <c r="W3693" t="str">
        <f>+IF(V3693="","",IF(MID(V3693,1,3)="ECE","UNICO",IF(V3693="FINES",CONCATENATE("R",IF(OR(C3693="16",C3693="21",C3693="22",C3693="23"),"16212223",IF(OR(C3693="15",C3693="17",C3693="24",C3693="25"),"15172425",C3693))),IF(V3693="CEBAS","UNICO",IF(VALUE(C3693)&lt;=11,"AMBA","INTERIOR")))))</f>
        <v/>
      </c>
      <c r="X3693" s="20" t="str">
        <f>+IF(V3693="","-",CONCATENATE(V3693,"_",W3693))</f>
        <v>-</v>
      </c>
      <c r="Y3693" s="59">
        <v>0.54990586074622905</v>
      </c>
      <c r="Z3693" t="str">
        <f>+IFERROR(VLOOKUP(H3693,#REF!,2,FALSE),"-")</f>
        <v>-</v>
      </c>
      <c r="AA3693" t="s">
        <v>2394</v>
      </c>
      <c r="AB3693" t="str">
        <f>+IF(W3693="","-",IF(W3693="UNICO","CENSO","MUESTRA"))</f>
        <v>-</v>
      </c>
      <c r="AC3693" t="s">
        <v>2398</v>
      </c>
      <c r="AD3693" t="s">
        <v>134</v>
      </c>
    </row>
    <row r="3694" spans="1:30" x14ac:dyDescent="0.25">
      <c r="A3694" s="5" t="str">
        <f t="shared" si="57"/>
        <v>0030DC0705</v>
      </c>
      <c r="B3694" s="23" t="s">
        <v>2119</v>
      </c>
      <c r="C3694" t="s">
        <v>186</v>
      </c>
      <c r="D3694" t="s">
        <v>551</v>
      </c>
      <c r="E3694" t="s">
        <v>552</v>
      </c>
      <c r="F3694">
        <v>609164</v>
      </c>
      <c r="G3694">
        <v>1</v>
      </c>
      <c r="H3694" t="s">
        <v>553</v>
      </c>
      <c r="I3694" t="s">
        <v>20</v>
      </c>
      <c r="J3694" t="s">
        <v>39</v>
      </c>
      <c r="K3694" t="s">
        <v>40</v>
      </c>
      <c r="L3694" t="s">
        <v>554</v>
      </c>
      <c r="M3694" t="s">
        <v>18176</v>
      </c>
      <c r="N3694" t="s">
        <v>22</v>
      </c>
      <c r="O3694" t="s">
        <v>23</v>
      </c>
      <c r="P3694" t="s">
        <v>26</v>
      </c>
      <c r="Q3694" t="s">
        <v>27</v>
      </c>
      <c r="R3694" s="13">
        <v>26</v>
      </c>
      <c r="S3694" s="13">
        <v>2</v>
      </c>
      <c r="T3694" s="21">
        <v>0</v>
      </c>
      <c r="U3694" t="s">
        <v>2113</v>
      </c>
      <c r="W3694" t="str">
        <f>+IF(V3694="","",IF(MID(V3694,1,3)="ECE","UNICO",IF(V3694="FINES",CONCATENATE("R",IF(OR(C3694="16",C3694="21",C3694="22",C3694="23"),"16212223",IF(OR(C3694="15",C3694="17",C3694="24",C3694="25"),"15172425",C3694))),IF(V3694="CEBAS","UNICO",IF(VALUE(C3694)&lt;=11,"AMBA","INTERIOR")))))</f>
        <v/>
      </c>
      <c r="X3694" s="20" t="str">
        <f>+IF(V3694="","-",CONCATENATE(V3694,"_",W3694))</f>
        <v>-</v>
      </c>
      <c r="Y3694" s="59">
        <v>0.54994876186052954</v>
      </c>
      <c r="Z3694" t="str">
        <f>+IFERROR(VLOOKUP(H3694,#REF!,2,FALSE),"-")</f>
        <v>-</v>
      </c>
      <c r="AA3694" t="s">
        <v>2393</v>
      </c>
      <c r="AB3694" t="str">
        <f>+IF(W3694="","-",IF(W3694="UNICO","CENSO","MUESTRA"))</f>
        <v>-</v>
      </c>
      <c r="AC3694" t="s">
        <v>2397</v>
      </c>
      <c r="AD3694" t="s">
        <v>134</v>
      </c>
    </row>
    <row r="3695" spans="1:30" x14ac:dyDescent="0.25">
      <c r="A3695" s="5" t="str">
        <f t="shared" si="57"/>
        <v>0070DC0704</v>
      </c>
      <c r="B3695" s="23" t="s">
        <v>2119</v>
      </c>
      <c r="C3695" t="s">
        <v>86</v>
      </c>
      <c r="D3695" t="s">
        <v>372</v>
      </c>
      <c r="E3695" t="s">
        <v>1233</v>
      </c>
      <c r="F3695">
        <v>609593</v>
      </c>
      <c r="G3695">
        <v>1</v>
      </c>
      <c r="H3695" t="s">
        <v>1234</v>
      </c>
      <c r="I3695" t="s">
        <v>20</v>
      </c>
      <c r="J3695" t="s">
        <v>39</v>
      </c>
      <c r="K3695" t="s">
        <v>40</v>
      </c>
      <c r="L3695" t="s">
        <v>1235</v>
      </c>
      <c r="M3695" t="s">
        <v>18217</v>
      </c>
      <c r="N3695" t="s">
        <v>22</v>
      </c>
      <c r="O3695" t="s">
        <v>23</v>
      </c>
      <c r="P3695" t="s">
        <v>26</v>
      </c>
      <c r="Q3695" t="s">
        <v>27</v>
      </c>
      <c r="R3695" s="13">
        <v>61</v>
      </c>
      <c r="S3695" s="13">
        <v>4</v>
      </c>
      <c r="T3695" s="21">
        <v>0</v>
      </c>
      <c r="U3695" t="s">
        <v>2113</v>
      </c>
      <c r="W3695" t="str">
        <f>+IF(V3695="","",IF(MID(V3695,1,3)="ECE","UNICO",IF(V3695="FINES",CONCATENATE("R",IF(OR(C3695="16",C3695="21",C3695="22",C3695="23"),"16212223",IF(OR(C3695="15",C3695="17",C3695="24",C3695="25"),"15172425",C3695))),IF(V3695="CEBAS","UNICO",IF(VALUE(C3695)&lt;=11,"AMBA","INTERIOR")))))</f>
        <v/>
      </c>
      <c r="X3695" s="20" t="str">
        <f>+IF(V3695="","-",CONCATENATE(V3695,"_",W3695))</f>
        <v>-</v>
      </c>
      <c r="Y3695" s="59">
        <v>0.55003763533927297</v>
      </c>
      <c r="Z3695" t="str">
        <f>+IFERROR(VLOOKUP(H3695,#REF!,2,FALSE),"-")</f>
        <v>-</v>
      </c>
      <c r="AA3695" t="s">
        <v>2394</v>
      </c>
      <c r="AB3695" t="str">
        <f>+IF(W3695="","-",IF(W3695="UNICO","CENSO","MUESTRA"))</f>
        <v>-</v>
      </c>
      <c r="AC3695" t="s">
        <v>2397</v>
      </c>
      <c r="AD3695" t="s">
        <v>134</v>
      </c>
    </row>
    <row r="3696" spans="1:30" x14ac:dyDescent="0.25">
      <c r="A3696" s="5" t="str">
        <f t="shared" si="57"/>
        <v>0043DA0185</v>
      </c>
      <c r="B3696" s="23" t="s">
        <v>2119</v>
      </c>
      <c r="C3696" t="s">
        <v>161</v>
      </c>
      <c r="D3696" t="s">
        <v>677</v>
      </c>
      <c r="E3696" t="s">
        <v>678</v>
      </c>
      <c r="F3696">
        <v>614469</v>
      </c>
      <c r="G3696">
        <v>0</v>
      </c>
      <c r="H3696" t="s">
        <v>681</v>
      </c>
      <c r="I3696" t="s">
        <v>20</v>
      </c>
      <c r="J3696" t="s">
        <v>25</v>
      </c>
      <c r="K3696" t="s">
        <v>21</v>
      </c>
      <c r="M3696" t="s">
        <v>18363</v>
      </c>
      <c r="N3696" t="s">
        <v>22</v>
      </c>
      <c r="O3696" t="s">
        <v>82</v>
      </c>
      <c r="P3696" t="s">
        <v>26</v>
      </c>
      <c r="Q3696" t="s">
        <v>27</v>
      </c>
      <c r="R3696" s="13">
        <v>17</v>
      </c>
      <c r="S3696" s="13">
        <v>1</v>
      </c>
      <c r="T3696" s="21">
        <v>0</v>
      </c>
      <c r="U3696" t="s">
        <v>2113</v>
      </c>
      <c r="W3696" t="str">
        <f>+IF(V3696="","",IF(MID(V3696,1,3)="ECE","UNICO",IF(V3696="FINES",CONCATENATE("R",IF(OR(C3696="16",C3696="21",C3696="22",C3696="23"),"16212223",IF(OR(C3696="15",C3696="17",C3696="24",C3696="25"),"15172425",C3696))),IF(V3696="CEBAS","UNICO",IF(VALUE(C3696)&lt;=11,"AMBA","INTERIOR")))))</f>
        <v/>
      </c>
      <c r="X3696" s="20" t="str">
        <f>+IF(V3696="","-",CONCATENATE(V3696,"_",W3696))</f>
        <v>-</v>
      </c>
      <c r="Y3696" s="59">
        <v>0.55030051187465068</v>
      </c>
      <c r="Z3696" t="str">
        <f>+IFERROR(VLOOKUP(H3696,#REF!,2,FALSE),"-")</f>
        <v>-</v>
      </c>
      <c r="AA3696" t="s">
        <v>2394</v>
      </c>
      <c r="AB3696" t="str">
        <f>+IF(W3696="","-",IF(W3696="UNICO","CENSO","MUESTRA"))</f>
        <v>-</v>
      </c>
      <c r="AC3696" t="s">
        <v>2397</v>
      </c>
      <c r="AD3696" t="s">
        <v>134</v>
      </c>
    </row>
    <row r="3697" spans="1:30" x14ac:dyDescent="0.25">
      <c r="A3697" s="5" t="str">
        <f t="shared" si="57"/>
        <v>0043DC0724</v>
      </c>
      <c r="B3697" s="23" t="s">
        <v>2119</v>
      </c>
      <c r="C3697" t="s">
        <v>161</v>
      </c>
      <c r="D3697" t="s">
        <v>677</v>
      </c>
      <c r="E3697" t="s">
        <v>678</v>
      </c>
      <c r="F3697">
        <v>609273</v>
      </c>
      <c r="G3697">
        <v>1</v>
      </c>
      <c r="H3697" t="s">
        <v>704</v>
      </c>
      <c r="I3697" t="s">
        <v>20</v>
      </c>
      <c r="J3697" t="s">
        <v>39</v>
      </c>
      <c r="K3697" t="s">
        <v>40</v>
      </c>
      <c r="L3697" t="s">
        <v>705</v>
      </c>
      <c r="M3697" t="s">
        <v>18364</v>
      </c>
      <c r="N3697" t="s">
        <v>22</v>
      </c>
      <c r="O3697" t="s">
        <v>23</v>
      </c>
      <c r="P3697" t="s">
        <v>26</v>
      </c>
      <c r="Q3697" t="s">
        <v>27</v>
      </c>
      <c r="R3697" s="13">
        <v>38</v>
      </c>
      <c r="S3697" s="13">
        <v>3</v>
      </c>
      <c r="T3697" s="21">
        <v>0</v>
      </c>
      <c r="U3697" t="s">
        <v>2113</v>
      </c>
      <c r="W3697" t="str">
        <f>+IF(V3697="","",IF(MID(V3697,1,3)="ECE","UNICO",IF(V3697="FINES",CONCATENATE("R",IF(OR(C3697="16",C3697="21",C3697="22",C3697="23"),"16212223",IF(OR(C3697="15",C3697="17",C3697="24",C3697="25"),"15172425",C3697))),IF(V3697="CEBAS","UNICO",IF(VALUE(C3697)&lt;=11,"AMBA","INTERIOR")))))</f>
        <v/>
      </c>
      <c r="X3697" s="20" t="str">
        <f>+IF(V3697="","-",CONCATENATE(V3697,"_",W3697))</f>
        <v>-</v>
      </c>
      <c r="Y3697" s="59">
        <v>0.55085897445678711</v>
      </c>
      <c r="Z3697" t="str">
        <f>+IFERROR(VLOOKUP(H3697,#REF!,2,FALSE),"-")</f>
        <v>-</v>
      </c>
      <c r="AA3697" t="s">
        <v>2394</v>
      </c>
      <c r="AB3697" t="str">
        <f>+IF(W3697="","-",IF(W3697="UNICO","CENSO","MUESTRA"))</f>
        <v>-</v>
      </c>
      <c r="AC3697" t="s">
        <v>2398</v>
      </c>
      <c r="AD3697" t="s">
        <v>134</v>
      </c>
    </row>
    <row r="3698" spans="1:30" x14ac:dyDescent="0.25">
      <c r="A3698" s="5" t="str">
        <f t="shared" si="57"/>
        <v>0133DC0707</v>
      </c>
      <c r="B3698" s="23" t="s">
        <v>2119</v>
      </c>
      <c r="C3698" t="s">
        <v>1302</v>
      </c>
      <c r="D3698" t="s">
        <v>160</v>
      </c>
      <c r="E3698" t="s">
        <v>2049</v>
      </c>
      <c r="F3698">
        <v>613696</v>
      </c>
      <c r="G3698">
        <v>2</v>
      </c>
      <c r="H3698" t="s">
        <v>2053</v>
      </c>
      <c r="I3698" t="s">
        <v>20</v>
      </c>
      <c r="J3698" t="s">
        <v>39</v>
      </c>
      <c r="K3698" t="s">
        <v>40</v>
      </c>
      <c r="L3698" t="s">
        <v>2054</v>
      </c>
      <c r="M3698" t="s">
        <v>18346</v>
      </c>
      <c r="N3698" t="s">
        <v>22</v>
      </c>
      <c r="O3698" t="s">
        <v>23</v>
      </c>
      <c r="P3698" t="s">
        <v>26</v>
      </c>
      <c r="Q3698" t="s">
        <v>27</v>
      </c>
      <c r="R3698" s="13">
        <v>7</v>
      </c>
      <c r="S3698" s="13">
        <v>1</v>
      </c>
      <c r="T3698" s="21">
        <v>0</v>
      </c>
      <c r="U3698" t="s">
        <v>2113</v>
      </c>
      <c r="W3698" t="str">
        <f>+IF(V3698="","",IF(MID(V3698,1,3)="ECE","UNICO",IF(V3698="FINES",CONCATENATE("R",IF(OR(C3698="16",C3698="21",C3698="22",C3698="23"),"16212223",IF(OR(C3698="15",C3698="17",C3698="24",C3698="25"),"15172425",C3698))),IF(V3698="CEBAS","UNICO",IF(VALUE(C3698)&lt;=11,"AMBA","INTERIOR")))))</f>
        <v/>
      </c>
      <c r="X3698" s="20" t="str">
        <f>+IF(V3698="","-",CONCATENATE(V3698,"_",W3698))</f>
        <v>-</v>
      </c>
      <c r="Y3698" s="59">
        <v>0.55117705549512586</v>
      </c>
      <c r="Z3698" t="str">
        <f>+IFERROR(VLOOKUP(H3698,#REF!,2,FALSE),"-")</f>
        <v>-</v>
      </c>
      <c r="AA3698" t="s">
        <v>2393</v>
      </c>
      <c r="AB3698" t="str">
        <f>+IF(W3698="","-",IF(W3698="UNICO","CENSO","MUESTRA"))</f>
        <v>-</v>
      </c>
      <c r="AC3698" t="s">
        <v>2397</v>
      </c>
      <c r="AD3698" t="s">
        <v>134</v>
      </c>
    </row>
    <row r="3699" spans="1:30" x14ac:dyDescent="0.25">
      <c r="A3699" s="5" t="str">
        <f t="shared" si="57"/>
        <v>0069DC0765</v>
      </c>
      <c r="B3699" s="23" t="s">
        <v>2119</v>
      </c>
      <c r="C3699" t="s">
        <v>1079</v>
      </c>
      <c r="D3699" t="s">
        <v>1077</v>
      </c>
      <c r="E3699" t="s">
        <v>1078</v>
      </c>
      <c r="F3699">
        <v>602213</v>
      </c>
      <c r="G3699">
        <v>2</v>
      </c>
      <c r="H3699" t="s">
        <v>1148</v>
      </c>
      <c r="I3699" t="s">
        <v>20</v>
      </c>
      <c r="J3699" t="s">
        <v>39</v>
      </c>
      <c r="K3699" t="s">
        <v>40</v>
      </c>
      <c r="L3699" t="s">
        <v>1145</v>
      </c>
      <c r="M3699" t="s">
        <v>18365</v>
      </c>
      <c r="N3699" t="s">
        <v>22</v>
      </c>
      <c r="O3699" t="s">
        <v>23</v>
      </c>
      <c r="P3699" t="s">
        <v>26</v>
      </c>
      <c r="Q3699" t="s">
        <v>27</v>
      </c>
      <c r="R3699" s="13">
        <v>22</v>
      </c>
      <c r="S3699" s="13">
        <v>2</v>
      </c>
      <c r="T3699" s="21">
        <v>0</v>
      </c>
      <c r="U3699" t="s">
        <v>2113</v>
      </c>
      <c r="W3699" t="str">
        <f>+IF(V3699="","",IF(MID(V3699,1,3)="ECE","UNICO",IF(V3699="FINES",CONCATENATE("R",IF(OR(C3699="16",C3699="21",C3699="22",C3699="23"),"16212223",IF(OR(C3699="15",C3699="17",C3699="24",C3699="25"),"15172425",C3699))),IF(V3699="CEBAS","UNICO",IF(VALUE(C3699)&lt;=11,"AMBA","INTERIOR")))))</f>
        <v/>
      </c>
      <c r="X3699" s="20" t="str">
        <f>+IF(V3699="","-",CONCATENATE(V3699,"_",W3699))</f>
        <v>-</v>
      </c>
      <c r="Y3699" s="59">
        <v>0.55460769765906859</v>
      </c>
      <c r="Z3699" t="str">
        <f>+IFERROR(VLOOKUP(H3699,#REF!,2,FALSE),"-")</f>
        <v>-</v>
      </c>
      <c r="AA3699" t="s">
        <v>2393</v>
      </c>
      <c r="AB3699" t="str">
        <f>+IF(W3699="","-",IF(W3699="UNICO","CENSO","MUESTRA"))</f>
        <v>-</v>
      </c>
      <c r="AC3699" t="s">
        <v>2398</v>
      </c>
      <c r="AD3699" t="s">
        <v>134</v>
      </c>
    </row>
    <row r="3700" spans="1:30" x14ac:dyDescent="0.25">
      <c r="A3700" s="5" t="str">
        <f t="shared" si="57"/>
        <v>0032DC0712</v>
      </c>
      <c r="B3700" s="23" t="s">
        <v>2119</v>
      </c>
      <c r="C3700" t="s">
        <v>584</v>
      </c>
      <c r="D3700" t="s">
        <v>582</v>
      </c>
      <c r="E3700" t="s">
        <v>583</v>
      </c>
      <c r="F3700">
        <v>608393</v>
      </c>
      <c r="G3700">
        <v>3</v>
      </c>
      <c r="H3700" t="s">
        <v>589</v>
      </c>
      <c r="I3700" t="s">
        <v>20</v>
      </c>
      <c r="J3700" t="s">
        <v>39</v>
      </c>
      <c r="K3700" t="s">
        <v>40</v>
      </c>
      <c r="L3700" t="s">
        <v>590</v>
      </c>
      <c r="M3700" t="s">
        <v>18259</v>
      </c>
      <c r="N3700" t="s">
        <v>22</v>
      </c>
      <c r="O3700" t="s">
        <v>23</v>
      </c>
      <c r="P3700" t="s">
        <v>26</v>
      </c>
      <c r="Q3700" t="s">
        <v>27</v>
      </c>
      <c r="R3700" s="13">
        <v>30</v>
      </c>
      <c r="S3700" s="13">
        <v>3</v>
      </c>
      <c r="T3700" s="21">
        <v>0</v>
      </c>
      <c r="U3700" t="s">
        <v>2113</v>
      </c>
      <c r="W3700" t="str">
        <f>+IF(V3700="","",IF(MID(V3700,1,3)="ECE","UNICO",IF(V3700="FINES",CONCATENATE("R",IF(OR(C3700="16",C3700="21",C3700="22",C3700="23"),"16212223",IF(OR(C3700="15",C3700="17",C3700="24",C3700="25"),"15172425",C3700))),IF(V3700="CEBAS","UNICO",IF(VALUE(C3700)&lt;=11,"AMBA","INTERIOR")))))</f>
        <v/>
      </c>
      <c r="X3700" s="20" t="str">
        <f>+IF(V3700="","-",CONCATENATE(V3700,"_",W3700))</f>
        <v>-</v>
      </c>
      <c r="Y3700" s="59">
        <v>0.55568322268399328</v>
      </c>
      <c r="Z3700" t="str">
        <f>+IFERROR(VLOOKUP(H3700,#REF!,2,FALSE),"-")</f>
        <v>-</v>
      </c>
      <c r="AA3700" t="s">
        <v>2393</v>
      </c>
      <c r="AB3700" t="str">
        <f>+IF(W3700="","-",IF(W3700="UNICO","CENSO","MUESTRA"))</f>
        <v>-</v>
      </c>
      <c r="AC3700" t="s">
        <v>2398</v>
      </c>
      <c r="AD3700" t="s">
        <v>134</v>
      </c>
    </row>
    <row r="3701" spans="1:30" x14ac:dyDescent="0.25">
      <c r="A3701" s="5" t="str">
        <f t="shared" si="57"/>
        <v>0096DC0709</v>
      </c>
      <c r="B3701" s="23" t="s">
        <v>2119</v>
      </c>
      <c r="C3701" t="s">
        <v>884</v>
      </c>
      <c r="D3701" t="s">
        <v>1591</v>
      </c>
      <c r="E3701" t="s">
        <v>1592</v>
      </c>
      <c r="F3701">
        <v>612111</v>
      </c>
      <c r="G3701">
        <v>2</v>
      </c>
      <c r="H3701" t="s">
        <v>1604</v>
      </c>
      <c r="I3701" t="s">
        <v>20</v>
      </c>
      <c r="J3701" t="s">
        <v>39</v>
      </c>
      <c r="K3701" t="s">
        <v>40</v>
      </c>
      <c r="L3701" t="s">
        <v>1600</v>
      </c>
      <c r="M3701" t="s">
        <v>18318</v>
      </c>
      <c r="N3701" t="s">
        <v>22</v>
      </c>
      <c r="O3701" t="s">
        <v>23</v>
      </c>
      <c r="P3701" t="s">
        <v>26</v>
      </c>
      <c r="Q3701" t="s">
        <v>27</v>
      </c>
      <c r="R3701" s="13">
        <v>13</v>
      </c>
      <c r="S3701" s="13">
        <v>1</v>
      </c>
      <c r="T3701" s="21">
        <v>0</v>
      </c>
      <c r="U3701" t="s">
        <v>2113</v>
      </c>
      <c r="W3701" t="str">
        <f>+IF(V3701="","",IF(MID(V3701,1,3)="ECE","UNICO",IF(V3701="FINES",CONCATENATE("R",IF(OR(C3701="16",C3701="21",C3701="22",C3701="23"),"16212223",IF(OR(C3701="15",C3701="17",C3701="24",C3701="25"),"15172425",C3701))),IF(V3701="CEBAS","UNICO",IF(VALUE(C3701)&lt;=11,"AMBA","INTERIOR")))))</f>
        <v/>
      </c>
      <c r="X3701" s="20" t="str">
        <f>+IF(V3701="","-",CONCATENATE(V3701,"_",W3701))</f>
        <v>-</v>
      </c>
      <c r="Y3701" s="59">
        <v>0.55591825757707869</v>
      </c>
      <c r="Z3701" t="str">
        <f>+IFERROR(VLOOKUP(H3701,#REF!,2,FALSE),"-")</f>
        <v>-</v>
      </c>
      <c r="AA3701" t="s">
        <v>2393</v>
      </c>
      <c r="AB3701" t="str">
        <f>+IF(W3701="","-",IF(W3701="UNICO","CENSO","MUESTRA"))</f>
        <v>-</v>
      </c>
      <c r="AC3701" t="s">
        <v>2398</v>
      </c>
      <c r="AD3701" t="s">
        <v>134</v>
      </c>
    </row>
    <row r="3702" spans="1:30" x14ac:dyDescent="0.25">
      <c r="A3702" s="5" t="str">
        <f t="shared" si="57"/>
        <v>0055DC0716</v>
      </c>
      <c r="B3702" s="23" t="s">
        <v>2119</v>
      </c>
      <c r="C3702" t="s">
        <v>884</v>
      </c>
      <c r="D3702" t="s">
        <v>882</v>
      </c>
      <c r="E3702" t="s">
        <v>883</v>
      </c>
      <c r="F3702">
        <v>602537</v>
      </c>
      <c r="G3702">
        <v>3</v>
      </c>
      <c r="H3702" t="s">
        <v>896</v>
      </c>
      <c r="I3702" t="s">
        <v>20</v>
      </c>
      <c r="J3702" t="s">
        <v>39</v>
      </c>
      <c r="K3702" t="s">
        <v>40</v>
      </c>
      <c r="L3702" t="s">
        <v>886</v>
      </c>
      <c r="M3702" t="s">
        <v>18366</v>
      </c>
      <c r="N3702" t="s">
        <v>22</v>
      </c>
      <c r="O3702" t="s">
        <v>23</v>
      </c>
      <c r="P3702" t="s">
        <v>26</v>
      </c>
      <c r="Q3702" t="s">
        <v>27</v>
      </c>
      <c r="R3702" s="13">
        <v>16</v>
      </c>
      <c r="S3702" s="13">
        <v>1</v>
      </c>
      <c r="T3702" s="21">
        <v>0</v>
      </c>
      <c r="U3702" t="s">
        <v>2113</v>
      </c>
      <c r="W3702" t="str">
        <f>+IF(V3702="","",IF(MID(V3702,1,3)="ECE","UNICO",IF(V3702="FINES",CONCATENATE("R",IF(OR(C3702="16",C3702="21",C3702="22",C3702="23"),"16212223",IF(OR(C3702="15",C3702="17",C3702="24",C3702="25"),"15172425",C3702))),IF(V3702="CEBAS","UNICO",IF(VALUE(C3702)&lt;=11,"AMBA","INTERIOR")))))</f>
        <v/>
      </c>
      <c r="X3702" s="20" t="str">
        <f>+IF(V3702="","-",CONCATENATE(V3702,"_",W3702))</f>
        <v>-</v>
      </c>
      <c r="Y3702" s="59">
        <v>0.55828236083726623</v>
      </c>
      <c r="Z3702" t="str">
        <f>+IFERROR(VLOOKUP(H3702,#REF!,2,FALSE),"-")</f>
        <v>-</v>
      </c>
      <c r="AA3702" t="s">
        <v>2393</v>
      </c>
      <c r="AB3702" t="str">
        <f>+IF(W3702="","-",IF(W3702="UNICO","CENSO","MUESTRA"))</f>
        <v>-</v>
      </c>
      <c r="AC3702" t="s">
        <v>2397</v>
      </c>
      <c r="AD3702" t="s">
        <v>134</v>
      </c>
    </row>
    <row r="3703" spans="1:30" x14ac:dyDescent="0.25">
      <c r="A3703" s="5" t="str">
        <f t="shared" si="57"/>
        <v>0011DC0702</v>
      </c>
      <c r="B3703" s="23" t="s">
        <v>2119</v>
      </c>
      <c r="C3703" t="s">
        <v>88</v>
      </c>
      <c r="D3703" t="s">
        <v>84</v>
      </c>
      <c r="E3703" t="s">
        <v>388</v>
      </c>
      <c r="F3703">
        <v>613508</v>
      </c>
      <c r="G3703">
        <v>1</v>
      </c>
      <c r="H3703" t="s">
        <v>389</v>
      </c>
      <c r="I3703" t="s">
        <v>20</v>
      </c>
      <c r="J3703" t="s">
        <v>39</v>
      </c>
      <c r="K3703" t="s">
        <v>40</v>
      </c>
      <c r="L3703" t="s">
        <v>390</v>
      </c>
      <c r="M3703" t="s">
        <v>18367</v>
      </c>
      <c r="N3703" t="s">
        <v>22</v>
      </c>
      <c r="O3703" t="s">
        <v>23</v>
      </c>
      <c r="P3703" t="s">
        <v>26</v>
      </c>
      <c r="Q3703" t="s">
        <v>27</v>
      </c>
      <c r="R3703" s="13">
        <v>15</v>
      </c>
      <c r="S3703" s="13">
        <v>1</v>
      </c>
      <c r="T3703" s="21">
        <v>0</v>
      </c>
      <c r="U3703" t="s">
        <v>2113</v>
      </c>
      <c r="W3703" t="str">
        <f>+IF(V3703="","",IF(MID(V3703,1,3)="ECE","UNICO",IF(V3703="FINES",CONCATENATE("R",IF(OR(C3703="16",C3703="21",C3703="22",C3703="23"),"16212223",IF(OR(C3703="15",C3703="17",C3703="24",C3703="25"),"15172425",C3703))),IF(V3703="CEBAS","UNICO",IF(VALUE(C3703)&lt;=11,"AMBA","INTERIOR")))))</f>
        <v/>
      </c>
      <c r="X3703" s="20" t="str">
        <f>+IF(V3703="","-",CONCATENATE(V3703,"_",W3703))</f>
        <v>-</v>
      </c>
      <c r="Y3703" s="59">
        <v>0.55831334719786774</v>
      </c>
      <c r="Z3703" t="str">
        <f>+IFERROR(VLOOKUP(H3703,#REF!,2,FALSE),"-")</f>
        <v>-</v>
      </c>
      <c r="AA3703" t="s">
        <v>2394</v>
      </c>
      <c r="AB3703" t="str">
        <f>+IF(W3703="","-",IF(W3703="UNICO","CENSO","MUESTRA"))</f>
        <v>-</v>
      </c>
      <c r="AC3703" t="s">
        <v>2397</v>
      </c>
      <c r="AD3703" t="s">
        <v>134</v>
      </c>
    </row>
    <row r="3704" spans="1:30" x14ac:dyDescent="0.25">
      <c r="A3704" s="5" t="str">
        <f t="shared" si="57"/>
        <v>0047DC0712</v>
      </c>
      <c r="B3704" s="23" t="s">
        <v>2119</v>
      </c>
      <c r="C3704" t="s">
        <v>158</v>
      </c>
      <c r="D3704" t="s">
        <v>811</v>
      </c>
      <c r="E3704" t="s">
        <v>812</v>
      </c>
      <c r="F3704">
        <v>605769</v>
      </c>
      <c r="G3704">
        <v>3</v>
      </c>
      <c r="H3704" t="s">
        <v>822</v>
      </c>
      <c r="I3704" t="s">
        <v>20</v>
      </c>
      <c r="J3704" t="s">
        <v>39</v>
      </c>
      <c r="K3704" t="s">
        <v>40</v>
      </c>
      <c r="L3704" t="s">
        <v>819</v>
      </c>
      <c r="M3704" t="s">
        <v>18259</v>
      </c>
      <c r="N3704" t="s">
        <v>22</v>
      </c>
      <c r="O3704" t="s">
        <v>23</v>
      </c>
      <c r="P3704" t="s">
        <v>26</v>
      </c>
      <c r="Q3704" t="s">
        <v>27</v>
      </c>
      <c r="R3704" s="13">
        <v>39</v>
      </c>
      <c r="S3704" s="13">
        <v>3</v>
      </c>
      <c r="T3704" s="21">
        <v>0</v>
      </c>
      <c r="U3704" t="s">
        <v>2113</v>
      </c>
      <c r="W3704" t="str">
        <f>+IF(V3704="","",IF(MID(V3704,1,3)="ECE","UNICO",IF(V3704="FINES",CONCATENATE("R",IF(OR(C3704="16",C3704="21",C3704="22",C3704="23"),"16212223",IF(OR(C3704="15",C3704="17",C3704="24",C3704="25"),"15172425",C3704))),IF(V3704="CEBAS","UNICO",IF(VALUE(C3704)&lt;=11,"AMBA","INTERIOR")))))</f>
        <v/>
      </c>
      <c r="X3704" s="20" t="str">
        <f>+IF(V3704="","-",CONCATENATE(V3704,"_",W3704))</f>
        <v>-</v>
      </c>
      <c r="Y3704" s="59">
        <v>0.55924159932780915</v>
      </c>
      <c r="Z3704" t="str">
        <f>+IFERROR(VLOOKUP(H3704,#REF!,2,FALSE),"-")</f>
        <v>-</v>
      </c>
      <c r="AA3704" t="s">
        <v>2393</v>
      </c>
      <c r="AB3704" t="str">
        <f>+IF(W3704="","-",IF(W3704="UNICO","CENSO","MUESTRA"))</f>
        <v>-</v>
      </c>
      <c r="AC3704" t="s">
        <v>2398</v>
      </c>
      <c r="AD3704" t="s">
        <v>134</v>
      </c>
    </row>
    <row r="3705" spans="1:30" x14ac:dyDescent="0.25">
      <c r="A3705" s="5" t="str">
        <f t="shared" si="57"/>
        <v>0055DC0708</v>
      </c>
      <c r="B3705" s="23" t="s">
        <v>2119</v>
      </c>
      <c r="C3705" t="s">
        <v>884</v>
      </c>
      <c r="D3705" t="s">
        <v>882</v>
      </c>
      <c r="E3705" t="s">
        <v>883</v>
      </c>
      <c r="F3705">
        <v>602531</v>
      </c>
      <c r="G3705">
        <v>1</v>
      </c>
      <c r="H3705" t="s">
        <v>889</v>
      </c>
      <c r="I3705" t="s">
        <v>20</v>
      </c>
      <c r="J3705" t="s">
        <v>39</v>
      </c>
      <c r="K3705" t="s">
        <v>40</v>
      </c>
      <c r="L3705" t="s">
        <v>890</v>
      </c>
      <c r="M3705" t="s">
        <v>18148</v>
      </c>
      <c r="N3705" t="s">
        <v>22</v>
      </c>
      <c r="O3705" t="s">
        <v>23</v>
      </c>
      <c r="P3705" t="s">
        <v>26</v>
      </c>
      <c r="Q3705" t="s">
        <v>27</v>
      </c>
      <c r="R3705" s="13">
        <v>26</v>
      </c>
      <c r="S3705" s="13">
        <v>2</v>
      </c>
      <c r="T3705" s="21">
        <v>0</v>
      </c>
      <c r="U3705" t="s">
        <v>2113</v>
      </c>
      <c r="W3705" t="str">
        <f>+IF(V3705="","",IF(MID(V3705,1,3)="ECE","UNICO",IF(V3705="FINES",CONCATENATE("R",IF(OR(C3705="16",C3705="21",C3705="22",C3705="23"),"16212223",IF(OR(C3705="15",C3705="17",C3705="24",C3705="25"),"15172425",C3705))),IF(V3705="CEBAS","UNICO",IF(VALUE(C3705)&lt;=11,"AMBA","INTERIOR")))))</f>
        <v/>
      </c>
      <c r="X3705" s="20" t="str">
        <f>+IF(V3705="","-",CONCATENATE(V3705,"_",W3705))</f>
        <v>-</v>
      </c>
      <c r="Y3705" s="59">
        <v>0.56130019928279673</v>
      </c>
      <c r="Z3705" t="str">
        <f>+IFERROR(VLOOKUP(H3705,#REF!,2,FALSE),"-")</f>
        <v>-</v>
      </c>
      <c r="AA3705" t="s">
        <v>2393</v>
      </c>
      <c r="AB3705" t="str">
        <f>+IF(W3705="","-",IF(W3705="UNICO","CENSO","MUESTRA"))</f>
        <v>-</v>
      </c>
      <c r="AC3705" t="s">
        <v>2398</v>
      </c>
      <c r="AD3705" t="s">
        <v>134</v>
      </c>
    </row>
    <row r="3706" spans="1:30" x14ac:dyDescent="0.25">
      <c r="A3706" s="5" t="str">
        <f t="shared" si="57"/>
        <v>0076DC0707</v>
      </c>
      <c r="B3706" s="23" t="s">
        <v>2119</v>
      </c>
      <c r="C3706" t="s">
        <v>141</v>
      </c>
      <c r="D3706" t="s">
        <v>1367</v>
      </c>
      <c r="E3706" t="s">
        <v>1368</v>
      </c>
      <c r="F3706">
        <v>616647</v>
      </c>
      <c r="G3706">
        <v>3</v>
      </c>
      <c r="H3706" t="s">
        <v>1374</v>
      </c>
      <c r="I3706" t="s">
        <v>20</v>
      </c>
      <c r="J3706" t="s">
        <v>39</v>
      </c>
      <c r="K3706" t="s">
        <v>40</v>
      </c>
      <c r="L3706" t="s">
        <v>1372</v>
      </c>
      <c r="M3706" t="s">
        <v>18122</v>
      </c>
      <c r="N3706" t="s">
        <v>22</v>
      </c>
      <c r="O3706" t="s">
        <v>23</v>
      </c>
      <c r="P3706" t="s">
        <v>26</v>
      </c>
      <c r="Q3706" t="s">
        <v>27</v>
      </c>
      <c r="R3706" s="13">
        <v>24</v>
      </c>
      <c r="S3706" s="13">
        <v>2</v>
      </c>
      <c r="T3706" s="21">
        <v>0</v>
      </c>
      <c r="U3706" t="s">
        <v>2113</v>
      </c>
      <c r="W3706" t="str">
        <f>+IF(V3706="","",IF(MID(V3706,1,3)="ECE","UNICO",IF(V3706="FINES",CONCATENATE("R",IF(OR(C3706="16",C3706="21",C3706="22",C3706="23"),"16212223",IF(OR(C3706="15",C3706="17",C3706="24",C3706="25"),"15172425",C3706))),IF(V3706="CEBAS","UNICO",IF(VALUE(C3706)&lt;=11,"AMBA","INTERIOR")))))</f>
        <v/>
      </c>
      <c r="X3706" s="20" t="str">
        <f>+IF(V3706="","-",CONCATENATE(V3706,"_",W3706))</f>
        <v>-</v>
      </c>
      <c r="Y3706" s="59">
        <v>0.56258958246972823</v>
      </c>
      <c r="Z3706" t="str">
        <f>+IFERROR(VLOOKUP(H3706,#REF!,2,FALSE),"-")</f>
        <v>-</v>
      </c>
      <c r="AA3706" t="s">
        <v>2394</v>
      </c>
      <c r="AB3706" t="str">
        <f>+IF(W3706="","-",IF(W3706="UNICO","CENSO","MUESTRA"))</f>
        <v>-</v>
      </c>
      <c r="AC3706" t="s">
        <v>2398</v>
      </c>
      <c r="AD3706" t="s">
        <v>134</v>
      </c>
    </row>
    <row r="3707" spans="1:30" x14ac:dyDescent="0.25">
      <c r="A3707" s="5" t="str">
        <f t="shared" si="57"/>
        <v>0111DC0730</v>
      </c>
      <c r="B3707" s="23" t="s">
        <v>2119</v>
      </c>
      <c r="C3707" t="s">
        <v>246</v>
      </c>
      <c r="D3707" t="s">
        <v>575</v>
      </c>
      <c r="E3707" t="s">
        <v>1794</v>
      </c>
      <c r="F3707">
        <v>607663</v>
      </c>
      <c r="G3707">
        <v>2</v>
      </c>
      <c r="H3707" t="s">
        <v>1822</v>
      </c>
      <c r="I3707" t="s">
        <v>20</v>
      </c>
      <c r="J3707" t="s">
        <v>39</v>
      </c>
      <c r="K3707" t="s">
        <v>40</v>
      </c>
      <c r="L3707" t="s">
        <v>1807</v>
      </c>
      <c r="M3707" t="s">
        <v>18368</v>
      </c>
      <c r="N3707" t="s">
        <v>22</v>
      </c>
      <c r="O3707" t="s">
        <v>23</v>
      </c>
      <c r="P3707" t="s">
        <v>26</v>
      </c>
      <c r="Q3707" t="s">
        <v>27</v>
      </c>
      <c r="R3707" s="13">
        <v>46</v>
      </c>
      <c r="S3707" s="13">
        <v>3</v>
      </c>
      <c r="T3707" s="21">
        <v>0</v>
      </c>
      <c r="U3707" t="s">
        <v>2113</v>
      </c>
      <c r="W3707" t="str">
        <f>+IF(V3707="","",IF(MID(V3707,1,3)="ECE","UNICO",IF(V3707="FINES",CONCATENATE("R",IF(OR(C3707="16",C3707="21",C3707="22",C3707="23"),"16212223",IF(OR(C3707="15",C3707="17",C3707="24",C3707="25"),"15172425",C3707))),IF(V3707="CEBAS","UNICO",IF(VALUE(C3707)&lt;=11,"AMBA","INTERIOR")))))</f>
        <v/>
      </c>
      <c r="X3707" s="20" t="str">
        <f>+IF(V3707="","-",CONCATENATE(V3707,"_",W3707))</f>
        <v>-</v>
      </c>
      <c r="Y3707" s="59">
        <v>0.56477248668670654</v>
      </c>
      <c r="Z3707" t="str">
        <f>+IFERROR(VLOOKUP(H3707,#REF!,2,FALSE),"-")</f>
        <v>-</v>
      </c>
      <c r="AA3707" t="s">
        <v>2393</v>
      </c>
      <c r="AB3707" t="str">
        <f>+IF(W3707="","-",IF(W3707="UNICO","CENSO","MUESTRA"))</f>
        <v>-</v>
      </c>
      <c r="AC3707" t="s">
        <v>2397</v>
      </c>
      <c r="AD3707" t="s">
        <v>134</v>
      </c>
    </row>
    <row r="3708" spans="1:30" x14ac:dyDescent="0.25">
      <c r="A3708" s="5" t="str">
        <f t="shared" si="57"/>
        <v>0069DC0756</v>
      </c>
      <c r="B3708" s="23" t="s">
        <v>2119</v>
      </c>
      <c r="C3708" t="s">
        <v>1079</v>
      </c>
      <c r="D3708" t="s">
        <v>1077</v>
      </c>
      <c r="E3708" t="s">
        <v>1078</v>
      </c>
      <c r="F3708">
        <v>608514</v>
      </c>
      <c r="G3708">
        <v>2</v>
      </c>
      <c r="H3708" t="s">
        <v>1140</v>
      </c>
      <c r="I3708" t="s">
        <v>20</v>
      </c>
      <c r="J3708" t="s">
        <v>39</v>
      </c>
      <c r="K3708" t="s">
        <v>40</v>
      </c>
      <c r="L3708" t="s">
        <v>1097</v>
      </c>
      <c r="M3708" t="s">
        <v>18369</v>
      </c>
      <c r="N3708" t="s">
        <v>22</v>
      </c>
      <c r="O3708" t="s">
        <v>23</v>
      </c>
      <c r="P3708" t="s">
        <v>26</v>
      </c>
      <c r="Q3708" t="s">
        <v>27</v>
      </c>
      <c r="R3708" s="13">
        <v>35</v>
      </c>
      <c r="S3708" s="13">
        <v>3</v>
      </c>
      <c r="T3708" s="21">
        <v>0</v>
      </c>
      <c r="U3708" t="s">
        <v>2113</v>
      </c>
      <c r="W3708" t="str">
        <f>+IF(V3708="","",IF(MID(V3708,1,3)="ECE","UNICO",IF(V3708="FINES",CONCATENATE("R",IF(OR(C3708="16",C3708="21",C3708="22",C3708="23"),"16212223",IF(OR(C3708="15",C3708="17",C3708="24",C3708="25"),"15172425",C3708))),IF(V3708="CEBAS","UNICO",IF(VALUE(C3708)&lt;=11,"AMBA","INTERIOR")))))</f>
        <v/>
      </c>
      <c r="X3708" s="20" t="str">
        <f>+IF(V3708="","-",CONCATENATE(V3708,"_",W3708))</f>
        <v>-</v>
      </c>
      <c r="Y3708" s="59">
        <v>0.56524411568770538</v>
      </c>
      <c r="Z3708" t="str">
        <f>+IFERROR(VLOOKUP(H3708,#REF!,2,FALSE),"-")</f>
        <v>-</v>
      </c>
      <c r="AA3708" t="s">
        <v>2393</v>
      </c>
      <c r="AB3708" t="str">
        <f>+IF(W3708="","-",IF(W3708="UNICO","CENSO","MUESTRA"))</f>
        <v>-</v>
      </c>
      <c r="AC3708" t="s">
        <v>2398</v>
      </c>
      <c r="AD3708" t="s">
        <v>134</v>
      </c>
    </row>
    <row r="3709" spans="1:30" x14ac:dyDescent="0.25">
      <c r="A3709" s="5" t="str">
        <f t="shared" si="57"/>
        <v>0069DC0743</v>
      </c>
      <c r="B3709" s="23" t="s">
        <v>2119</v>
      </c>
      <c r="C3709" t="s">
        <v>1079</v>
      </c>
      <c r="D3709" t="s">
        <v>1077</v>
      </c>
      <c r="E3709" t="s">
        <v>1078</v>
      </c>
      <c r="F3709">
        <v>608696</v>
      </c>
      <c r="G3709">
        <v>2</v>
      </c>
      <c r="H3709" t="s">
        <v>1129</v>
      </c>
      <c r="I3709" t="s">
        <v>20</v>
      </c>
      <c r="J3709" t="s">
        <v>39</v>
      </c>
      <c r="K3709" t="s">
        <v>40</v>
      </c>
      <c r="L3709" t="s">
        <v>1130</v>
      </c>
      <c r="M3709" t="s">
        <v>18370</v>
      </c>
      <c r="N3709" t="s">
        <v>22</v>
      </c>
      <c r="O3709" t="s">
        <v>23</v>
      </c>
      <c r="P3709" t="s">
        <v>26</v>
      </c>
      <c r="Q3709" t="s">
        <v>27</v>
      </c>
      <c r="R3709" s="13">
        <v>12</v>
      </c>
      <c r="S3709" s="13">
        <v>1</v>
      </c>
      <c r="T3709" s="21">
        <v>0</v>
      </c>
      <c r="U3709" t="s">
        <v>2113</v>
      </c>
      <c r="W3709" t="str">
        <f>+IF(V3709="","",IF(MID(V3709,1,3)="ECE","UNICO",IF(V3709="FINES",CONCATENATE("R",IF(OR(C3709="16",C3709="21",C3709="22",C3709="23"),"16212223",IF(OR(C3709="15",C3709="17",C3709="24",C3709="25"),"15172425",C3709))),IF(V3709="CEBAS","UNICO",IF(VALUE(C3709)&lt;=11,"AMBA","INTERIOR")))))</f>
        <v/>
      </c>
      <c r="X3709" s="20" t="str">
        <f>+IF(V3709="","-",CONCATENATE(V3709,"_",W3709))</f>
        <v>-</v>
      </c>
      <c r="Y3709" s="59">
        <v>0.56582250363296938</v>
      </c>
      <c r="Z3709" t="str">
        <f>+IFERROR(VLOOKUP(H3709,#REF!,2,FALSE),"-")</f>
        <v>-</v>
      </c>
      <c r="AA3709" t="s">
        <v>2393</v>
      </c>
      <c r="AB3709" t="str">
        <f>+IF(W3709="","-",IF(W3709="UNICO","CENSO","MUESTRA"))</f>
        <v>-</v>
      </c>
      <c r="AC3709" t="s">
        <v>2397</v>
      </c>
      <c r="AD3709" t="s">
        <v>134</v>
      </c>
    </row>
    <row r="3710" spans="1:30" x14ac:dyDescent="0.25">
      <c r="A3710" s="5" t="str">
        <f t="shared" si="57"/>
        <v>0055DC0748</v>
      </c>
      <c r="B3710" s="23" t="s">
        <v>2119</v>
      </c>
      <c r="C3710" t="s">
        <v>884</v>
      </c>
      <c r="D3710" t="s">
        <v>882</v>
      </c>
      <c r="E3710" t="s">
        <v>883</v>
      </c>
      <c r="F3710">
        <v>613142</v>
      </c>
      <c r="G3710">
        <v>2</v>
      </c>
      <c r="H3710" t="s">
        <v>900</v>
      </c>
      <c r="I3710" t="s">
        <v>20</v>
      </c>
      <c r="J3710" t="s">
        <v>39</v>
      </c>
      <c r="K3710" t="s">
        <v>40</v>
      </c>
      <c r="L3710" t="s">
        <v>898</v>
      </c>
      <c r="M3710" t="s">
        <v>18371</v>
      </c>
      <c r="N3710" t="s">
        <v>22</v>
      </c>
      <c r="O3710" t="s">
        <v>23</v>
      </c>
      <c r="P3710" t="s">
        <v>26</v>
      </c>
      <c r="Q3710" t="s">
        <v>27</v>
      </c>
      <c r="R3710" s="13">
        <v>48</v>
      </c>
      <c r="S3710" s="13">
        <v>3</v>
      </c>
      <c r="T3710" s="21">
        <v>0</v>
      </c>
      <c r="U3710" t="s">
        <v>2113</v>
      </c>
      <c r="W3710" t="str">
        <f>+IF(V3710="","",IF(MID(V3710,1,3)="ECE","UNICO",IF(V3710="FINES",CONCATENATE("R",IF(OR(C3710="16",C3710="21",C3710="22",C3710="23"),"16212223",IF(OR(C3710="15",C3710="17",C3710="24",C3710="25"),"15172425",C3710))),IF(V3710="CEBAS","UNICO",IF(VALUE(C3710)&lt;=11,"AMBA","INTERIOR")))))</f>
        <v/>
      </c>
      <c r="X3710" s="20" t="str">
        <f>+IF(V3710="","-",CONCATENATE(V3710,"_",W3710))</f>
        <v>-</v>
      </c>
      <c r="Y3710" s="59">
        <v>0.56631651207020406</v>
      </c>
      <c r="Z3710" t="str">
        <f>+IFERROR(VLOOKUP(H3710,#REF!,2,FALSE),"-")</f>
        <v>-</v>
      </c>
      <c r="AA3710" t="s">
        <v>2393</v>
      </c>
      <c r="AB3710" t="str">
        <f>+IF(W3710="","-",IF(W3710="UNICO","CENSO","MUESTRA"))</f>
        <v>-</v>
      </c>
      <c r="AC3710" t="s">
        <v>2397</v>
      </c>
      <c r="AD3710" t="s">
        <v>134</v>
      </c>
    </row>
    <row r="3711" spans="1:30" x14ac:dyDescent="0.25">
      <c r="A3711" s="5" t="str">
        <f t="shared" si="57"/>
        <v>2130MM9001</v>
      </c>
      <c r="B3711" s="23" t="s">
        <v>2119</v>
      </c>
      <c r="C3711" t="s">
        <v>186</v>
      </c>
      <c r="D3711" t="s">
        <v>285</v>
      </c>
      <c r="E3711" t="s">
        <v>1994</v>
      </c>
      <c r="F3711">
        <v>620880</v>
      </c>
      <c r="G3711">
        <v>0</v>
      </c>
      <c r="H3711" t="s">
        <v>2012</v>
      </c>
      <c r="I3711" t="s">
        <v>143</v>
      </c>
      <c r="J3711" t="s">
        <v>137</v>
      </c>
      <c r="K3711" t="s">
        <v>21</v>
      </c>
      <c r="M3711" t="s">
        <v>2013</v>
      </c>
      <c r="N3711" t="s">
        <v>22</v>
      </c>
      <c r="O3711" t="s">
        <v>23</v>
      </c>
      <c r="P3711" t="s">
        <v>26</v>
      </c>
      <c r="Q3711" t="s">
        <v>92</v>
      </c>
      <c r="R3711" s="13">
        <v>113</v>
      </c>
      <c r="S3711" s="13">
        <v>3</v>
      </c>
      <c r="T3711" s="21">
        <v>0</v>
      </c>
      <c r="U3711" t="s">
        <v>2112</v>
      </c>
      <c r="W3711" t="str">
        <f>+IF(V3711="","",IF(MID(V3711,1,3)="ECE","UNICO",IF(V3711="FINES",CONCATENATE("R",IF(OR(C3711="16",C3711="21",C3711="22",C3711="23"),"16212223",IF(OR(C3711="15",C3711="17",C3711="24",C3711="25"),"15172425",C3711))),IF(V3711="CEBAS","UNICO",IF(VALUE(C3711)&lt;=11,"AMBA","INTERIOR")))))</f>
        <v/>
      </c>
      <c r="X3711" s="20" t="str">
        <f>+IF(V3711="","-",CONCATENATE(V3711,"_",W3711))</f>
        <v>-</v>
      </c>
      <c r="Y3711" s="59">
        <v>0.56663302523749215</v>
      </c>
      <c r="Z3711" t="str">
        <f>+IFERROR(VLOOKUP(H3711,#REF!,2,FALSE),"-")</f>
        <v>-</v>
      </c>
      <c r="AA3711" t="s">
        <v>2393</v>
      </c>
      <c r="AB3711" t="str">
        <f>+IF(W3711="","-",IF(W3711="UNICO","CENSO","MUESTRA"))</f>
        <v>-</v>
      </c>
      <c r="AC3711" t="s">
        <v>2397</v>
      </c>
      <c r="AD3711" t="s">
        <v>134</v>
      </c>
    </row>
    <row r="3712" spans="1:30" x14ac:dyDescent="0.25">
      <c r="A3712" s="5" t="str">
        <f t="shared" si="57"/>
        <v>0069DC0709</v>
      </c>
      <c r="B3712" s="23" t="s">
        <v>2119</v>
      </c>
      <c r="C3712" t="s">
        <v>1079</v>
      </c>
      <c r="D3712" t="s">
        <v>1077</v>
      </c>
      <c r="E3712" t="s">
        <v>1078</v>
      </c>
      <c r="F3712">
        <v>608514</v>
      </c>
      <c r="G3712">
        <v>1</v>
      </c>
      <c r="H3712" t="s">
        <v>1096</v>
      </c>
      <c r="I3712" t="s">
        <v>20</v>
      </c>
      <c r="J3712" t="s">
        <v>39</v>
      </c>
      <c r="K3712" t="s">
        <v>40</v>
      </c>
      <c r="L3712" t="s">
        <v>1097</v>
      </c>
      <c r="M3712" t="s">
        <v>18372</v>
      </c>
      <c r="N3712" t="s">
        <v>22</v>
      </c>
      <c r="O3712" t="s">
        <v>23</v>
      </c>
      <c r="P3712" t="s">
        <v>26</v>
      </c>
      <c r="Q3712" t="s">
        <v>27</v>
      </c>
      <c r="R3712" s="13">
        <v>10</v>
      </c>
      <c r="S3712" s="13">
        <v>1</v>
      </c>
      <c r="T3712" s="21">
        <v>0</v>
      </c>
      <c r="U3712" t="s">
        <v>2113</v>
      </c>
      <c r="W3712" t="str">
        <f>+IF(V3712="","",IF(MID(V3712,1,3)="ECE","UNICO",IF(V3712="FINES",CONCATENATE("R",IF(OR(C3712="16",C3712="21",C3712="22",C3712="23"),"16212223",IF(OR(C3712="15",C3712="17",C3712="24",C3712="25"),"15172425",C3712))),IF(V3712="CEBAS","UNICO",IF(VALUE(C3712)&lt;=11,"AMBA","INTERIOR")))))</f>
        <v/>
      </c>
      <c r="X3712" s="20" t="str">
        <f>+IF(V3712="","-",CONCATENATE(V3712,"_",W3712))</f>
        <v>-</v>
      </c>
      <c r="Y3712" s="59">
        <v>0.56680416009005374</v>
      </c>
      <c r="Z3712" t="str">
        <f>+IFERROR(VLOOKUP(H3712,#REF!,2,FALSE),"-")</f>
        <v>-</v>
      </c>
      <c r="AA3712" t="s">
        <v>2393</v>
      </c>
      <c r="AB3712" t="str">
        <f>+IF(W3712="","-",IF(W3712="UNICO","CENSO","MUESTRA"))</f>
        <v>-</v>
      </c>
      <c r="AC3712" t="s">
        <v>2398</v>
      </c>
      <c r="AD3712" t="s">
        <v>134</v>
      </c>
    </row>
    <row r="3713" spans="1:30" x14ac:dyDescent="0.25">
      <c r="A3713" s="5" t="str">
        <f t="shared" si="57"/>
        <v>0071DA0105</v>
      </c>
      <c r="B3713" s="23" t="s">
        <v>2119</v>
      </c>
      <c r="C3713" t="s">
        <v>1245</v>
      </c>
      <c r="D3713" t="s">
        <v>1243</v>
      </c>
      <c r="E3713" t="s">
        <v>1244</v>
      </c>
      <c r="F3713">
        <v>614533</v>
      </c>
      <c r="G3713">
        <v>0</v>
      </c>
      <c r="H3713" t="s">
        <v>1250</v>
      </c>
      <c r="I3713" t="s">
        <v>20</v>
      </c>
      <c r="J3713" t="s">
        <v>25</v>
      </c>
      <c r="K3713" t="s">
        <v>21</v>
      </c>
      <c r="M3713" t="s">
        <v>18373</v>
      </c>
      <c r="N3713" t="s">
        <v>22</v>
      </c>
      <c r="O3713" t="s">
        <v>23</v>
      </c>
      <c r="P3713" t="s">
        <v>26</v>
      </c>
      <c r="Q3713" t="s">
        <v>27</v>
      </c>
      <c r="R3713" s="13">
        <v>20</v>
      </c>
      <c r="S3713" s="13">
        <v>1</v>
      </c>
      <c r="T3713" s="21">
        <v>0</v>
      </c>
      <c r="U3713" t="s">
        <v>2113</v>
      </c>
      <c r="W3713" t="str">
        <f>+IF(V3713="","",IF(MID(V3713,1,3)="ECE","UNICO",IF(V3713="FINES",CONCATENATE("R",IF(OR(C3713="16",C3713="21",C3713="22",C3713="23"),"16212223",IF(OR(C3713="15",C3713="17",C3713="24",C3713="25"),"15172425",C3713))),IF(V3713="CEBAS","UNICO",IF(VALUE(C3713)&lt;=11,"AMBA","INTERIOR")))))</f>
        <v/>
      </c>
      <c r="X3713" s="20" t="str">
        <f>+IF(V3713="","-",CONCATENATE(V3713,"_",W3713))</f>
        <v>-</v>
      </c>
      <c r="Y3713" s="59">
        <v>0.56714103189674581</v>
      </c>
      <c r="Z3713" t="str">
        <f>+IFERROR(VLOOKUP(H3713,#REF!,2,FALSE),"-")</f>
        <v>-</v>
      </c>
      <c r="AA3713" t="s">
        <v>2393</v>
      </c>
      <c r="AB3713" t="str">
        <f>+IF(W3713="","-",IF(W3713="UNICO","CENSO","MUESTRA"))</f>
        <v>-</v>
      </c>
      <c r="AC3713" t="s">
        <v>2398</v>
      </c>
      <c r="AD3713" t="s">
        <v>134</v>
      </c>
    </row>
    <row r="3714" spans="1:30" x14ac:dyDescent="0.25">
      <c r="A3714" s="5" t="str">
        <f t="shared" si="57"/>
        <v>0097DC0715</v>
      </c>
      <c r="B3714" s="23" t="s">
        <v>2119</v>
      </c>
      <c r="C3714" t="s">
        <v>88</v>
      </c>
      <c r="D3714" t="s">
        <v>1620</v>
      </c>
      <c r="E3714" t="s">
        <v>1621</v>
      </c>
      <c r="F3714">
        <v>604560</v>
      </c>
      <c r="G3714">
        <v>2</v>
      </c>
      <c r="H3714" t="s">
        <v>1636</v>
      </c>
      <c r="I3714" t="s">
        <v>20</v>
      </c>
      <c r="J3714" t="s">
        <v>39</v>
      </c>
      <c r="K3714" t="s">
        <v>40</v>
      </c>
      <c r="L3714" t="s">
        <v>1625</v>
      </c>
      <c r="M3714" t="s">
        <v>18374</v>
      </c>
      <c r="N3714" t="s">
        <v>22</v>
      </c>
      <c r="O3714" t="s">
        <v>23</v>
      </c>
      <c r="P3714" t="s">
        <v>26</v>
      </c>
      <c r="Q3714" t="s">
        <v>27</v>
      </c>
      <c r="R3714" s="13">
        <v>32</v>
      </c>
      <c r="S3714" s="13">
        <v>2</v>
      </c>
      <c r="T3714" s="21">
        <v>0</v>
      </c>
      <c r="U3714" t="s">
        <v>2113</v>
      </c>
      <c r="W3714" t="str">
        <f>+IF(V3714="","",IF(MID(V3714,1,3)="ECE","UNICO",IF(V3714="FINES",CONCATENATE("R",IF(OR(C3714="16",C3714="21",C3714="22",C3714="23"),"16212223",IF(OR(C3714="15",C3714="17",C3714="24",C3714="25"),"15172425",C3714))),IF(V3714="CEBAS","UNICO",IF(VALUE(C3714)&lt;=11,"AMBA","INTERIOR")))))</f>
        <v/>
      </c>
      <c r="X3714" s="20" t="str">
        <f>+IF(V3714="","-",CONCATENATE(V3714,"_",W3714))</f>
        <v>-</v>
      </c>
      <c r="Y3714" s="59">
        <v>0.57067198825604992</v>
      </c>
      <c r="Z3714" t="str">
        <f>+IFERROR(VLOOKUP(H3714,#REF!,2,FALSE),"-")</f>
        <v>-</v>
      </c>
      <c r="AA3714" t="s">
        <v>2394</v>
      </c>
      <c r="AB3714" t="str">
        <f>+IF(W3714="","-",IF(W3714="UNICO","CENSO","MUESTRA"))</f>
        <v>-</v>
      </c>
      <c r="AC3714" t="s">
        <v>2397</v>
      </c>
      <c r="AD3714" t="s">
        <v>134</v>
      </c>
    </row>
    <row r="3715" spans="1:30" x14ac:dyDescent="0.25">
      <c r="A3715" s="5" t="str">
        <f t="shared" ref="A3715:A3778" si="58">+H3715</f>
        <v>0113DC0708</v>
      </c>
      <c r="B3715" s="23" t="s">
        <v>2119</v>
      </c>
      <c r="C3715" t="s">
        <v>19</v>
      </c>
      <c r="D3715" t="s">
        <v>181</v>
      </c>
      <c r="E3715" t="s">
        <v>1843</v>
      </c>
      <c r="F3715">
        <v>602838</v>
      </c>
      <c r="G3715">
        <v>2</v>
      </c>
      <c r="H3715" t="s">
        <v>1849</v>
      </c>
      <c r="I3715" t="s">
        <v>20</v>
      </c>
      <c r="J3715" t="s">
        <v>39</v>
      </c>
      <c r="K3715" t="s">
        <v>40</v>
      </c>
      <c r="L3715" t="s">
        <v>1848</v>
      </c>
      <c r="M3715" t="s">
        <v>18375</v>
      </c>
      <c r="N3715" t="s">
        <v>22</v>
      </c>
      <c r="O3715" t="s">
        <v>23</v>
      </c>
      <c r="P3715" t="s">
        <v>26</v>
      </c>
      <c r="Q3715" t="s">
        <v>27</v>
      </c>
      <c r="R3715" s="13">
        <v>24</v>
      </c>
      <c r="S3715" s="13">
        <v>2</v>
      </c>
      <c r="T3715" s="21">
        <v>0</v>
      </c>
      <c r="U3715" t="s">
        <v>2113</v>
      </c>
      <c r="W3715" t="str">
        <f>+IF(V3715="","",IF(MID(V3715,1,3)="ECE","UNICO",IF(V3715="FINES",CONCATENATE("R",IF(OR(C3715="16",C3715="21",C3715="22",C3715="23"),"16212223",IF(OR(C3715="15",C3715="17",C3715="24",C3715="25"),"15172425",C3715))),IF(V3715="CEBAS","UNICO",IF(VALUE(C3715)&lt;=11,"AMBA","INTERIOR")))))</f>
        <v/>
      </c>
      <c r="X3715" s="20" t="str">
        <f>+IF(V3715="","-",CONCATENATE(V3715,"_",W3715))</f>
        <v>-</v>
      </c>
      <c r="Y3715" s="59">
        <v>0.57247814692948995</v>
      </c>
      <c r="Z3715" t="str">
        <f>+IFERROR(VLOOKUP(H3715,#REF!,2,FALSE),"-")</f>
        <v>-</v>
      </c>
      <c r="AA3715" t="s">
        <v>2393</v>
      </c>
      <c r="AB3715" t="str">
        <f>+IF(W3715="","-",IF(W3715="UNICO","CENSO","MUESTRA"))</f>
        <v>-</v>
      </c>
      <c r="AC3715" t="s">
        <v>2397</v>
      </c>
      <c r="AD3715" t="s">
        <v>134</v>
      </c>
    </row>
    <row r="3716" spans="1:30" x14ac:dyDescent="0.25">
      <c r="A3716" s="5" t="str">
        <f t="shared" si="58"/>
        <v>0100DC0712</v>
      </c>
      <c r="B3716" s="23" t="s">
        <v>2119</v>
      </c>
      <c r="C3716" t="s">
        <v>1245</v>
      </c>
      <c r="D3716" t="s">
        <v>876</v>
      </c>
      <c r="E3716" t="s">
        <v>1674</v>
      </c>
      <c r="F3716">
        <v>610729</v>
      </c>
      <c r="G3716">
        <v>2</v>
      </c>
      <c r="H3716" t="s">
        <v>1685</v>
      </c>
      <c r="I3716" t="s">
        <v>20</v>
      </c>
      <c r="J3716" t="s">
        <v>39</v>
      </c>
      <c r="K3716" t="s">
        <v>40</v>
      </c>
      <c r="L3716" t="s">
        <v>1683</v>
      </c>
      <c r="M3716" t="s">
        <v>18249</v>
      </c>
      <c r="N3716" t="s">
        <v>22</v>
      </c>
      <c r="O3716" t="s">
        <v>23</v>
      </c>
      <c r="P3716" t="s">
        <v>26</v>
      </c>
      <c r="Q3716" t="s">
        <v>27</v>
      </c>
      <c r="R3716" s="13">
        <v>13</v>
      </c>
      <c r="S3716" s="13">
        <v>2</v>
      </c>
      <c r="T3716" s="21">
        <v>0</v>
      </c>
      <c r="U3716" t="s">
        <v>2113</v>
      </c>
      <c r="W3716" t="str">
        <f>+IF(V3716="","",IF(MID(V3716,1,3)="ECE","UNICO",IF(V3716="FINES",CONCATENATE("R",IF(OR(C3716="16",C3716="21",C3716="22",C3716="23"),"16212223",IF(OR(C3716="15",C3716="17",C3716="24",C3716="25"),"15172425",C3716))),IF(V3716="CEBAS","UNICO",IF(VALUE(C3716)&lt;=11,"AMBA","INTERIOR")))))</f>
        <v/>
      </c>
      <c r="X3716" s="20" t="str">
        <f>+IF(V3716="","-",CONCATENATE(V3716,"_",W3716))</f>
        <v>-</v>
      </c>
      <c r="Y3716" s="59">
        <v>0.57347997944605977</v>
      </c>
      <c r="Z3716" t="str">
        <f>+IFERROR(VLOOKUP(H3716,#REF!,2,FALSE),"-")</f>
        <v>-</v>
      </c>
      <c r="AA3716" t="s">
        <v>2393</v>
      </c>
      <c r="AB3716" t="str">
        <f>+IF(W3716="","-",IF(W3716="UNICO","CENSO","MUESTRA"))</f>
        <v>-</v>
      </c>
      <c r="AC3716" t="s">
        <v>2398</v>
      </c>
      <c r="AD3716" t="s">
        <v>134</v>
      </c>
    </row>
    <row r="3717" spans="1:30" x14ac:dyDescent="0.25">
      <c r="A3717" s="5" t="str">
        <f t="shared" si="58"/>
        <v>0071DC0713</v>
      </c>
      <c r="B3717" s="23" t="s">
        <v>2119</v>
      </c>
      <c r="C3717" t="s">
        <v>1245</v>
      </c>
      <c r="D3717" t="s">
        <v>1243</v>
      </c>
      <c r="E3717" t="s">
        <v>1244</v>
      </c>
      <c r="F3717">
        <v>610077</v>
      </c>
      <c r="G3717">
        <v>3</v>
      </c>
      <c r="H3717" t="s">
        <v>1262</v>
      </c>
      <c r="I3717" t="s">
        <v>20</v>
      </c>
      <c r="J3717" t="s">
        <v>39</v>
      </c>
      <c r="K3717" t="s">
        <v>40</v>
      </c>
      <c r="L3717" t="s">
        <v>1259</v>
      </c>
      <c r="M3717" t="s">
        <v>18305</v>
      </c>
      <c r="N3717" t="s">
        <v>22</v>
      </c>
      <c r="O3717" t="s">
        <v>23</v>
      </c>
      <c r="P3717" t="s">
        <v>26</v>
      </c>
      <c r="Q3717" t="s">
        <v>27</v>
      </c>
      <c r="R3717" s="13">
        <v>14</v>
      </c>
      <c r="S3717" s="13">
        <v>2</v>
      </c>
      <c r="T3717" s="21">
        <v>0</v>
      </c>
      <c r="U3717" t="s">
        <v>2113</v>
      </c>
      <c r="W3717" t="str">
        <f>+IF(V3717="","",IF(MID(V3717,1,3)="ECE","UNICO",IF(V3717="FINES",CONCATENATE("R",IF(OR(C3717="16",C3717="21",C3717="22",C3717="23"),"16212223",IF(OR(C3717="15",C3717="17",C3717="24",C3717="25"),"15172425",C3717))),IF(V3717="CEBAS","UNICO",IF(VALUE(C3717)&lt;=11,"AMBA","INTERIOR")))))</f>
        <v/>
      </c>
      <c r="X3717" s="20" t="str">
        <f>+IF(V3717="","-",CONCATENATE(V3717,"_",W3717))</f>
        <v>-</v>
      </c>
      <c r="Y3717" s="59">
        <v>0.57363472435925456</v>
      </c>
      <c r="Z3717" t="str">
        <f>+IFERROR(VLOOKUP(H3717,#REF!,2,FALSE),"-")</f>
        <v>-</v>
      </c>
      <c r="AA3717" t="s">
        <v>2393</v>
      </c>
      <c r="AB3717" t="str">
        <f>+IF(W3717="","-",IF(W3717="UNICO","CENSO","MUESTRA"))</f>
        <v>-</v>
      </c>
      <c r="AC3717" t="s">
        <v>2397</v>
      </c>
      <c r="AD3717" t="s">
        <v>134</v>
      </c>
    </row>
    <row r="3718" spans="1:30" x14ac:dyDescent="0.25">
      <c r="A3718" s="5" t="str">
        <f t="shared" si="58"/>
        <v>0004DC0723</v>
      </c>
      <c r="B3718" s="23" t="s">
        <v>2119</v>
      </c>
      <c r="C3718" t="s">
        <v>186</v>
      </c>
      <c r="D3718" t="s">
        <v>183</v>
      </c>
      <c r="E3718" t="s">
        <v>185</v>
      </c>
      <c r="F3718">
        <v>601702</v>
      </c>
      <c r="G3718">
        <v>2</v>
      </c>
      <c r="H3718" t="s">
        <v>202</v>
      </c>
      <c r="I3718" t="s">
        <v>20</v>
      </c>
      <c r="J3718" t="s">
        <v>39</v>
      </c>
      <c r="K3718" t="s">
        <v>40</v>
      </c>
      <c r="L3718" t="s">
        <v>201</v>
      </c>
      <c r="M3718" t="s">
        <v>18376</v>
      </c>
      <c r="N3718" t="s">
        <v>22</v>
      </c>
      <c r="O3718" t="s">
        <v>23</v>
      </c>
      <c r="P3718" t="s">
        <v>26</v>
      </c>
      <c r="Q3718" t="s">
        <v>27</v>
      </c>
      <c r="R3718" s="13">
        <v>53</v>
      </c>
      <c r="S3718" s="13">
        <v>3</v>
      </c>
      <c r="T3718" s="21">
        <v>0</v>
      </c>
      <c r="U3718" t="s">
        <v>2113</v>
      </c>
      <c r="W3718" t="str">
        <f>+IF(V3718="","",IF(MID(V3718,1,3)="ECE","UNICO",IF(V3718="FINES",CONCATENATE("R",IF(OR(C3718="16",C3718="21",C3718="22",C3718="23"),"16212223",IF(OR(C3718="15",C3718="17",C3718="24",C3718="25"),"15172425",C3718))),IF(V3718="CEBAS","UNICO",IF(VALUE(C3718)&lt;=11,"AMBA","INTERIOR")))))</f>
        <v/>
      </c>
      <c r="X3718" s="20" t="str">
        <f>+IF(V3718="","-",CONCATENATE(V3718,"_",W3718))</f>
        <v>-</v>
      </c>
      <c r="Y3718" s="59">
        <v>0.57380866220122895</v>
      </c>
      <c r="Z3718" t="str">
        <f>+IFERROR(VLOOKUP(H3718,#REF!,2,FALSE),"-")</f>
        <v>-</v>
      </c>
      <c r="AA3718" t="s">
        <v>2393</v>
      </c>
      <c r="AB3718" t="str">
        <f>+IF(W3718="","-",IF(W3718="UNICO","CENSO","MUESTRA"))</f>
        <v>-</v>
      </c>
      <c r="AC3718" t="s">
        <v>2398</v>
      </c>
      <c r="AD3718" t="s">
        <v>134</v>
      </c>
    </row>
    <row r="3719" spans="1:30" x14ac:dyDescent="0.25">
      <c r="A3719" s="5" t="str">
        <f t="shared" si="58"/>
        <v>0055DC0705</v>
      </c>
      <c r="B3719" s="23" t="s">
        <v>2119</v>
      </c>
      <c r="C3719" t="s">
        <v>884</v>
      </c>
      <c r="D3719" t="s">
        <v>882</v>
      </c>
      <c r="E3719" t="s">
        <v>883</v>
      </c>
      <c r="F3719">
        <v>602537</v>
      </c>
      <c r="G3719">
        <v>2</v>
      </c>
      <c r="H3719" t="s">
        <v>885</v>
      </c>
      <c r="I3719" t="s">
        <v>20</v>
      </c>
      <c r="J3719" t="s">
        <v>39</v>
      </c>
      <c r="K3719" t="s">
        <v>40</v>
      </c>
      <c r="L3719" t="s">
        <v>886</v>
      </c>
      <c r="M3719" t="s">
        <v>18031</v>
      </c>
      <c r="N3719" t="s">
        <v>22</v>
      </c>
      <c r="O3719" t="s">
        <v>23</v>
      </c>
      <c r="P3719" t="s">
        <v>26</v>
      </c>
      <c r="Q3719" t="s">
        <v>27</v>
      </c>
      <c r="R3719" s="13">
        <v>30</v>
      </c>
      <c r="S3719" s="13">
        <v>2</v>
      </c>
      <c r="T3719" s="21">
        <v>0</v>
      </c>
      <c r="U3719" t="s">
        <v>2113</v>
      </c>
      <c r="W3719" t="str">
        <f>+IF(V3719="","",IF(MID(V3719,1,3)="ECE","UNICO",IF(V3719="FINES",CONCATENATE("R",IF(OR(C3719="16",C3719="21",C3719="22",C3719="23"),"16212223",IF(OR(C3719="15",C3719="17",C3719="24",C3719="25"),"15172425",C3719))),IF(V3719="CEBAS","UNICO",IF(VALUE(C3719)&lt;=11,"AMBA","INTERIOR")))))</f>
        <v/>
      </c>
      <c r="X3719" s="20" t="str">
        <f>+IF(V3719="","-",CONCATENATE(V3719,"_",W3719))</f>
        <v>-</v>
      </c>
      <c r="Y3719" s="59">
        <v>0.57563271704647279</v>
      </c>
      <c r="Z3719" t="str">
        <f>+IFERROR(VLOOKUP(H3719,#REF!,2,FALSE),"-")</f>
        <v>-</v>
      </c>
      <c r="AA3719" t="s">
        <v>2393</v>
      </c>
      <c r="AB3719" t="str">
        <f>+IF(W3719="","-",IF(W3719="UNICO","CENSO","MUESTRA"))</f>
        <v>-</v>
      </c>
      <c r="AC3719" t="s">
        <v>2397</v>
      </c>
      <c r="AD3719" t="s">
        <v>134</v>
      </c>
    </row>
    <row r="3720" spans="1:30" x14ac:dyDescent="0.25">
      <c r="A3720" s="5" t="str">
        <f t="shared" si="58"/>
        <v>0111DC0722</v>
      </c>
      <c r="B3720" s="23" t="s">
        <v>2119</v>
      </c>
      <c r="C3720" t="s">
        <v>246</v>
      </c>
      <c r="D3720" t="s">
        <v>575</v>
      </c>
      <c r="E3720" t="s">
        <v>1794</v>
      </c>
      <c r="F3720">
        <v>611346</v>
      </c>
      <c r="G3720">
        <v>2</v>
      </c>
      <c r="H3720" t="s">
        <v>1812</v>
      </c>
      <c r="I3720" t="s">
        <v>20</v>
      </c>
      <c r="J3720" t="s">
        <v>39</v>
      </c>
      <c r="K3720" t="s">
        <v>40</v>
      </c>
      <c r="L3720" t="s">
        <v>1800</v>
      </c>
      <c r="M3720" t="s">
        <v>18377</v>
      </c>
      <c r="N3720" t="s">
        <v>22</v>
      </c>
      <c r="O3720" t="s">
        <v>23</v>
      </c>
      <c r="P3720" t="s">
        <v>26</v>
      </c>
      <c r="Q3720" t="s">
        <v>27</v>
      </c>
      <c r="R3720" s="13">
        <v>30</v>
      </c>
      <c r="S3720" s="13">
        <v>2</v>
      </c>
      <c r="T3720" s="21">
        <v>0</v>
      </c>
      <c r="U3720" t="s">
        <v>2113</v>
      </c>
      <c r="W3720" t="str">
        <f>+IF(V3720="","",IF(MID(V3720,1,3)="ECE","UNICO",IF(V3720="FINES",CONCATENATE("R",IF(OR(C3720="16",C3720="21",C3720="22",C3720="23"),"16212223",IF(OR(C3720="15",C3720="17",C3720="24",C3720="25"),"15172425",C3720))),IF(V3720="CEBAS","UNICO",IF(VALUE(C3720)&lt;=11,"AMBA","INTERIOR")))))</f>
        <v/>
      </c>
      <c r="X3720" s="20" t="str">
        <f>+IF(V3720="","-",CONCATENATE(V3720,"_",W3720))</f>
        <v>-</v>
      </c>
      <c r="Y3720" s="59">
        <v>0.57630089395924622</v>
      </c>
      <c r="Z3720" t="str">
        <f>+IFERROR(VLOOKUP(H3720,#REF!,2,FALSE),"-")</f>
        <v>-</v>
      </c>
      <c r="AA3720" t="s">
        <v>2393</v>
      </c>
      <c r="AB3720" t="str">
        <f>+IF(W3720="","-",IF(W3720="UNICO","CENSO","MUESTRA"))</f>
        <v>-</v>
      </c>
      <c r="AC3720" t="s">
        <v>2397</v>
      </c>
      <c r="AD3720" t="s">
        <v>134</v>
      </c>
    </row>
    <row r="3721" spans="1:30" x14ac:dyDescent="0.25">
      <c r="A3721" s="5" t="str">
        <f t="shared" si="58"/>
        <v>0095DC0712</v>
      </c>
      <c r="B3721" s="23" t="s">
        <v>2119</v>
      </c>
      <c r="C3721" t="s">
        <v>884</v>
      </c>
      <c r="D3721" t="s">
        <v>1574</v>
      </c>
      <c r="E3721" t="s">
        <v>1575</v>
      </c>
      <c r="F3721">
        <v>601935</v>
      </c>
      <c r="G3721">
        <v>1</v>
      </c>
      <c r="H3721" t="s">
        <v>1586</v>
      </c>
      <c r="I3721" t="s">
        <v>20</v>
      </c>
      <c r="J3721" t="s">
        <v>39</v>
      </c>
      <c r="K3721" t="s">
        <v>40</v>
      </c>
      <c r="L3721" t="s">
        <v>1587</v>
      </c>
      <c r="M3721" t="s">
        <v>18378</v>
      </c>
      <c r="N3721" t="s">
        <v>22</v>
      </c>
      <c r="O3721" t="s">
        <v>23</v>
      </c>
      <c r="P3721" t="s">
        <v>26</v>
      </c>
      <c r="Q3721" t="s">
        <v>27</v>
      </c>
      <c r="R3721" s="13">
        <v>21</v>
      </c>
      <c r="S3721" s="13">
        <v>2</v>
      </c>
      <c r="T3721" s="21">
        <v>0</v>
      </c>
      <c r="U3721" t="s">
        <v>2113</v>
      </c>
      <c r="W3721" t="str">
        <f>+IF(V3721="","",IF(MID(V3721,1,3)="ECE","UNICO",IF(V3721="FINES",CONCATENATE("R",IF(OR(C3721="16",C3721="21",C3721="22",C3721="23"),"16212223",IF(OR(C3721="15",C3721="17",C3721="24",C3721="25"),"15172425",C3721))),IF(V3721="CEBAS","UNICO",IF(VALUE(C3721)&lt;=11,"AMBA","INTERIOR")))))</f>
        <v/>
      </c>
      <c r="X3721" s="20" t="str">
        <f>+IF(V3721="","-",CONCATENATE(V3721,"_",W3721))</f>
        <v>-</v>
      </c>
      <c r="Y3721" s="59">
        <v>0.57734918908069011</v>
      </c>
      <c r="Z3721" t="str">
        <f>+IFERROR(VLOOKUP(H3721,#REF!,2,FALSE),"-")</f>
        <v>-</v>
      </c>
      <c r="AA3721" t="s">
        <v>2393</v>
      </c>
      <c r="AB3721" t="str">
        <f>+IF(W3721="","-",IF(W3721="UNICO","CENSO","MUESTRA"))</f>
        <v>-</v>
      </c>
      <c r="AC3721" t="s">
        <v>2398</v>
      </c>
      <c r="AD3721" t="s">
        <v>134</v>
      </c>
    </row>
    <row r="3722" spans="1:30" x14ac:dyDescent="0.25">
      <c r="A3722" s="5" t="str">
        <f t="shared" si="58"/>
        <v>4055MM6065</v>
      </c>
      <c r="B3722" s="23" t="s">
        <v>2119</v>
      </c>
      <c r="C3722" t="s">
        <v>884</v>
      </c>
      <c r="D3722" t="s">
        <v>882</v>
      </c>
      <c r="E3722" t="s">
        <v>883</v>
      </c>
      <c r="F3722">
        <v>616789</v>
      </c>
      <c r="G3722">
        <v>0</v>
      </c>
      <c r="H3722" t="s">
        <v>921</v>
      </c>
      <c r="I3722" t="s">
        <v>146</v>
      </c>
      <c r="J3722" t="s">
        <v>137</v>
      </c>
      <c r="K3722" t="s">
        <v>21</v>
      </c>
      <c r="M3722" t="s">
        <v>922</v>
      </c>
      <c r="N3722" t="s">
        <v>22</v>
      </c>
      <c r="O3722" t="s">
        <v>23</v>
      </c>
      <c r="P3722" t="s">
        <v>26</v>
      </c>
      <c r="Q3722" t="s">
        <v>92</v>
      </c>
      <c r="R3722" s="13">
        <v>92</v>
      </c>
      <c r="S3722" s="13">
        <v>5</v>
      </c>
      <c r="T3722" s="21">
        <v>0</v>
      </c>
      <c r="U3722" t="s">
        <v>2112</v>
      </c>
      <c r="W3722" t="str">
        <f>+IF(V3722="","",IF(MID(V3722,1,3)="ECE","UNICO",IF(V3722="FINES",CONCATENATE("R",IF(OR(C3722="16",C3722="21",C3722="22",C3722="23"),"16212223",IF(OR(C3722="15",C3722="17",C3722="24",C3722="25"),"15172425",C3722))),IF(V3722="CEBAS","UNICO",IF(VALUE(C3722)&lt;=11,"AMBA","INTERIOR")))))</f>
        <v/>
      </c>
      <c r="X3722" s="20" t="str">
        <f>+IF(V3722="","-",CONCATENATE(V3722,"_",W3722))</f>
        <v>-</v>
      </c>
      <c r="Y3722" s="59">
        <v>0.57746882052034942</v>
      </c>
      <c r="Z3722" t="str">
        <f>+IFERROR(VLOOKUP(H3722,#REF!,2,FALSE),"-")</f>
        <v>-</v>
      </c>
      <c r="AA3722" t="s">
        <v>2393</v>
      </c>
      <c r="AB3722" t="str">
        <f>+IF(W3722="","-",IF(W3722="UNICO","CENSO","MUESTRA"))</f>
        <v>-</v>
      </c>
      <c r="AC3722" t="s">
        <v>2397</v>
      </c>
      <c r="AD3722" t="s">
        <v>134</v>
      </c>
    </row>
    <row r="3723" spans="1:30" x14ac:dyDescent="0.25">
      <c r="A3723" s="5" t="str">
        <f t="shared" si="58"/>
        <v>0078DC0708</v>
      </c>
      <c r="B3723" s="23" t="s">
        <v>2119</v>
      </c>
      <c r="C3723" t="s">
        <v>139</v>
      </c>
      <c r="D3723" t="s">
        <v>1397</v>
      </c>
      <c r="E3723" t="s">
        <v>1398</v>
      </c>
      <c r="F3723">
        <v>613144</v>
      </c>
      <c r="G3723">
        <v>2</v>
      </c>
      <c r="H3723" t="s">
        <v>1405</v>
      </c>
      <c r="I3723" t="s">
        <v>20</v>
      </c>
      <c r="J3723" t="s">
        <v>39</v>
      </c>
      <c r="K3723" t="s">
        <v>40</v>
      </c>
      <c r="L3723" t="s">
        <v>1404</v>
      </c>
      <c r="M3723" t="s">
        <v>18379</v>
      </c>
      <c r="N3723" t="s">
        <v>135</v>
      </c>
      <c r="O3723" t="s">
        <v>23</v>
      </c>
      <c r="P3723" t="s">
        <v>26</v>
      </c>
      <c r="Q3723" t="s">
        <v>27</v>
      </c>
      <c r="R3723" s="13">
        <v>15</v>
      </c>
      <c r="S3723" s="13">
        <v>1</v>
      </c>
      <c r="T3723" s="21">
        <v>0</v>
      </c>
      <c r="U3723" t="s">
        <v>2113</v>
      </c>
      <c r="W3723" t="str">
        <f>+IF(V3723="","",IF(MID(V3723,1,3)="ECE","UNICO",IF(V3723="FINES",CONCATENATE("R",IF(OR(C3723="16",C3723="21",C3723="22",C3723="23"),"16212223",IF(OR(C3723="15",C3723="17",C3723="24",C3723="25"),"15172425",C3723))),IF(V3723="CEBAS","UNICO",IF(VALUE(C3723)&lt;=11,"AMBA","INTERIOR")))))</f>
        <v/>
      </c>
      <c r="X3723" s="20" t="str">
        <f>+IF(V3723="","-",CONCATENATE(V3723,"_",W3723))</f>
        <v>-</v>
      </c>
      <c r="Y3723" s="59">
        <v>0.57755452394485474</v>
      </c>
      <c r="Z3723" t="str">
        <f>+IFERROR(VLOOKUP(H3723,#REF!,2,FALSE),"-")</f>
        <v>-</v>
      </c>
      <c r="AA3723" t="s">
        <v>2394</v>
      </c>
      <c r="AB3723" t="str">
        <f>+IF(W3723="","-",IF(W3723="UNICO","CENSO","MUESTRA"))</f>
        <v>-</v>
      </c>
      <c r="AC3723" t="s">
        <v>2397</v>
      </c>
      <c r="AD3723" t="s">
        <v>134</v>
      </c>
    </row>
    <row r="3724" spans="1:30" x14ac:dyDescent="0.25">
      <c r="A3724" s="5" t="str">
        <f t="shared" si="58"/>
        <v>0098DC0709</v>
      </c>
      <c r="B3724" s="23" t="s">
        <v>2119</v>
      </c>
      <c r="C3724" t="s">
        <v>88</v>
      </c>
      <c r="D3724" t="s">
        <v>1652</v>
      </c>
      <c r="E3724" t="s">
        <v>1653</v>
      </c>
      <c r="F3724">
        <v>600156</v>
      </c>
      <c r="G3724">
        <v>0</v>
      </c>
      <c r="H3724" t="s">
        <v>1661</v>
      </c>
      <c r="I3724" t="s">
        <v>20</v>
      </c>
      <c r="J3724" t="s">
        <v>39</v>
      </c>
      <c r="K3724" t="s">
        <v>21</v>
      </c>
      <c r="M3724" t="s">
        <v>18333</v>
      </c>
      <c r="N3724" t="s">
        <v>136</v>
      </c>
      <c r="O3724" t="s">
        <v>23</v>
      </c>
      <c r="P3724" t="s">
        <v>26</v>
      </c>
      <c r="Q3724" t="s">
        <v>27</v>
      </c>
      <c r="R3724" s="13">
        <v>8</v>
      </c>
      <c r="S3724" s="13">
        <v>1</v>
      </c>
      <c r="T3724" s="21">
        <v>0</v>
      </c>
      <c r="U3724" t="s">
        <v>2113</v>
      </c>
      <c r="W3724" t="str">
        <f>+IF(V3724="","",IF(MID(V3724,1,3)="ECE","UNICO",IF(V3724="FINES",CONCATENATE("R",IF(OR(C3724="16",C3724="21",C3724="22",C3724="23"),"16212223",IF(OR(C3724="15",C3724="17",C3724="24",C3724="25"),"15172425",C3724))),IF(V3724="CEBAS","UNICO",IF(VALUE(C3724)&lt;=11,"AMBA","INTERIOR")))))</f>
        <v/>
      </c>
      <c r="X3724" s="20" t="str">
        <f>+IF(V3724="","-",CONCATENATE(V3724,"_",W3724))</f>
        <v>-</v>
      </c>
      <c r="Y3724" s="59">
        <v>0.57936280965805054</v>
      </c>
      <c r="Z3724" t="str">
        <f>+IFERROR(VLOOKUP(H3724,#REF!,2,FALSE),"-")</f>
        <v>-</v>
      </c>
      <c r="AA3724" t="s">
        <v>2394</v>
      </c>
      <c r="AB3724" t="str">
        <f>+IF(W3724="","-",IF(W3724="UNICO","CENSO","MUESTRA"))</f>
        <v>-</v>
      </c>
      <c r="AC3724" t="s">
        <v>2397</v>
      </c>
      <c r="AD3724" t="s">
        <v>134</v>
      </c>
    </row>
    <row r="3725" spans="1:30" x14ac:dyDescent="0.25">
      <c r="A3725" s="5" t="str">
        <f t="shared" si="58"/>
        <v>0119DC0711</v>
      </c>
      <c r="B3725" s="23" t="s">
        <v>2119</v>
      </c>
      <c r="C3725" t="s">
        <v>584</v>
      </c>
      <c r="D3725" t="s">
        <v>419</v>
      </c>
      <c r="E3725" t="s">
        <v>1915</v>
      </c>
      <c r="F3725">
        <v>606804</v>
      </c>
      <c r="G3725">
        <v>2</v>
      </c>
      <c r="H3725" t="s">
        <v>1925</v>
      </c>
      <c r="I3725" t="s">
        <v>20</v>
      </c>
      <c r="J3725" t="s">
        <v>39</v>
      </c>
      <c r="K3725" t="s">
        <v>40</v>
      </c>
      <c r="L3725" t="s">
        <v>1922</v>
      </c>
      <c r="M3725" t="s">
        <v>18380</v>
      </c>
      <c r="N3725" t="s">
        <v>22</v>
      </c>
      <c r="O3725" t="s">
        <v>23</v>
      </c>
      <c r="P3725" t="s">
        <v>26</v>
      </c>
      <c r="Q3725" t="s">
        <v>27</v>
      </c>
      <c r="R3725" s="13">
        <v>57</v>
      </c>
      <c r="S3725" s="13">
        <v>4</v>
      </c>
      <c r="T3725" s="21">
        <v>0</v>
      </c>
      <c r="U3725" t="s">
        <v>2113</v>
      </c>
      <c r="W3725" t="str">
        <f>+IF(V3725="","",IF(MID(V3725,1,3)="ECE","UNICO",IF(V3725="FINES",CONCATENATE("R",IF(OR(C3725="16",C3725="21",C3725="22",C3725="23"),"16212223",IF(OR(C3725="15",C3725="17",C3725="24",C3725="25"),"15172425",C3725))),IF(V3725="CEBAS","UNICO",IF(VALUE(C3725)&lt;=11,"AMBA","INTERIOR")))))</f>
        <v/>
      </c>
      <c r="X3725" s="20" t="str">
        <f>+IF(V3725="","-",CONCATENATE(V3725,"_",W3725))</f>
        <v>-</v>
      </c>
      <c r="Y3725" s="59">
        <v>0.57958321273326874</v>
      </c>
      <c r="Z3725" t="str">
        <f>+IFERROR(VLOOKUP(H3725,#REF!,2,FALSE),"-")</f>
        <v>-</v>
      </c>
      <c r="AA3725" t="s">
        <v>2393</v>
      </c>
      <c r="AB3725" t="str">
        <f>+IF(W3725="","-",IF(W3725="UNICO","CENSO","MUESTRA"))</f>
        <v>-</v>
      </c>
      <c r="AC3725" t="s">
        <v>2398</v>
      </c>
      <c r="AD3725" t="s">
        <v>134</v>
      </c>
    </row>
    <row r="3726" spans="1:30" x14ac:dyDescent="0.25">
      <c r="A3726" s="5" t="str">
        <f t="shared" si="58"/>
        <v>0069DC0750</v>
      </c>
      <c r="B3726" s="23" t="s">
        <v>2119</v>
      </c>
      <c r="C3726" t="s">
        <v>1079</v>
      </c>
      <c r="D3726" t="s">
        <v>1077</v>
      </c>
      <c r="E3726" t="s">
        <v>1078</v>
      </c>
      <c r="F3726">
        <v>610535</v>
      </c>
      <c r="G3726">
        <v>2</v>
      </c>
      <c r="H3726" t="s">
        <v>1136</v>
      </c>
      <c r="I3726" t="s">
        <v>20</v>
      </c>
      <c r="J3726" t="s">
        <v>39</v>
      </c>
      <c r="K3726" t="s">
        <v>40</v>
      </c>
      <c r="L3726" t="s">
        <v>1095</v>
      </c>
      <c r="M3726" t="s">
        <v>18381</v>
      </c>
      <c r="N3726" t="s">
        <v>22</v>
      </c>
      <c r="O3726" t="s">
        <v>23</v>
      </c>
      <c r="P3726" t="s">
        <v>26</v>
      </c>
      <c r="Q3726" t="s">
        <v>27</v>
      </c>
      <c r="R3726" s="13">
        <v>38</v>
      </c>
      <c r="S3726" s="13">
        <v>2</v>
      </c>
      <c r="T3726" s="21">
        <v>0</v>
      </c>
      <c r="U3726" t="s">
        <v>2113</v>
      </c>
      <c r="W3726" t="str">
        <f>+IF(V3726="","",IF(MID(V3726,1,3)="ECE","UNICO",IF(V3726="FINES",CONCATENATE("R",IF(OR(C3726="16",C3726="21",C3726="22",C3726="23"),"16212223",IF(OR(C3726="15",C3726="17",C3726="24",C3726="25"),"15172425",C3726))),IF(V3726="CEBAS","UNICO",IF(VALUE(C3726)&lt;=11,"AMBA","INTERIOR")))))</f>
        <v/>
      </c>
      <c r="X3726" s="20" t="str">
        <f>+IF(V3726="","-",CONCATENATE(V3726,"_",W3726))</f>
        <v>-</v>
      </c>
      <c r="Y3726" s="59">
        <v>0.57970855964554679</v>
      </c>
      <c r="Z3726" t="str">
        <f>+IFERROR(VLOOKUP(H3726,#REF!,2,FALSE),"-")</f>
        <v>-</v>
      </c>
      <c r="AA3726" t="s">
        <v>2393</v>
      </c>
      <c r="AB3726" t="str">
        <f>+IF(W3726="","-",IF(W3726="UNICO","CENSO","MUESTRA"))</f>
        <v>-</v>
      </c>
      <c r="AC3726" t="s">
        <v>2397</v>
      </c>
      <c r="AD3726" t="s">
        <v>134</v>
      </c>
    </row>
    <row r="3727" spans="1:30" x14ac:dyDescent="0.25">
      <c r="A3727" s="5" t="str">
        <f t="shared" si="58"/>
        <v>0131DC0706</v>
      </c>
      <c r="B3727" s="23" t="s">
        <v>2119</v>
      </c>
      <c r="C3727" t="s">
        <v>1302</v>
      </c>
      <c r="D3727" t="s">
        <v>281</v>
      </c>
      <c r="E3727" t="s">
        <v>2014</v>
      </c>
      <c r="F3727">
        <v>611054</v>
      </c>
      <c r="G3727">
        <v>2</v>
      </c>
      <c r="H3727" t="s">
        <v>2017</v>
      </c>
      <c r="I3727" t="s">
        <v>20</v>
      </c>
      <c r="J3727" t="s">
        <v>39</v>
      </c>
      <c r="K3727" t="s">
        <v>40</v>
      </c>
      <c r="L3727" t="s">
        <v>2016</v>
      </c>
      <c r="M3727" t="s">
        <v>18184</v>
      </c>
      <c r="N3727" t="s">
        <v>22</v>
      </c>
      <c r="O3727" t="s">
        <v>23</v>
      </c>
      <c r="P3727" t="s">
        <v>26</v>
      </c>
      <c r="Q3727" t="s">
        <v>27</v>
      </c>
      <c r="R3727" s="13">
        <v>40</v>
      </c>
      <c r="S3727" s="13">
        <v>3</v>
      </c>
      <c r="T3727" s="21">
        <v>0</v>
      </c>
      <c r="U3727" t="s">
        <v>2113</v>
      </c>
      <c r="W3727" t="str">
        <f>+IF(V3727="","",IF(MID(V3727,1,3)="ECE","UNICO",IF(V3727="FINES",CONCATENATE("R",IF(OR(C3727="16",C3727="21",C3727="22",C3727="23"),"16212223",IF(OR(C3727="15",C3727="17",C3727="24",C3727="25"),"15172425",C3727))),IF(V3727="CEBAS","UNICO",IF(VALUE(C3727)&lt;=11,"AMBA","INTERIOR")))))</f>
        <v/>
      </c>
      <c r="X3727" s="20" t="str">
        <f>+IF(V3727="","-",CONCATENATE(V3727,"_",W3727))</f>
        <v>-</v>
      </c>
      <c r="Y3727" s="59">
        <v>0.58089748901479388</v>
      </c>
      <c r="Z3727" t="str">
        <f>+IFERROR(VLOOKUP(H3727,#REF!,2,FALSE),"-")</f>
        <v>-</v>
      </c>
      <c r="AA3727" t="s">
        <v>2393</v>
      </c>
      <c r="AB3727" t="str">
        <f>+IF(W3727="","-",IF(W3727="UNICO","CENSO","MUESTRA"))</f>
        <v>-</v>
      </c>
      <c r="AC3727" t="s">
        <v>2397</v>
      </c>
      <c r="AD3727" t="s">
        <v>134</v>
      </c>
    </row>
    <row r="3728" spans="1:30" x14ac:dyDescent="0.25">
      <c r="A3728" s="5" t="str">
        <f t="shared" si="58"/>
        <v>0119DC0718</v>
      </c>
      <c r="B3728" s="23" t="s">
        <v>2119</v>
      </c>
      <c r="C3728" t="s">
        <v>584</v>
      </c>
      <c r="D3728" t="s">
        <v>419</v>
      </c>
      <c r="E3728" t="s">
        <v>1915</v>
      </c>
      <c r="F3728">
        <v>610151</v>
      </c>
      <c r="G3728">
        <v>3</v>
      </c>
      <c r="H3728" t="s">
        <v>1933</v>
      </c>
      <c r="I3728" t="s">
        <v>20</v>
      </c>
      <c r="J3728" t="s">
        <v>39</v>
      </c>
      <c r="K3728" t="s">
        <v>40</v>
      </c>
      <c r="L3728" t="s">
        <v>1929</v>
      </c>
      <c r="M3728" t="s">
        <v>18382</v>
      </c>
      <c r="N3728" t="s">
        <v>22</v>
      </c>
      <c r="O3728" t="s">
        <v>23</v>
      </c>
      <c r="P3728" t="s">
        <v>26</v>
      </c>
      <c r="Q3728" t="s">
        <v>27</v>
      </c>
      <c r="R3728" s="13">
        <v>32</v>
      </c>
      <c r="S3728" s="13">
        <v>3</v>
      </c>
      <c r="T3728" s="21">
        <v>0</v>
      </c>
      <c r="U3728" t="s">
        <v>2113</v>
      </c>
      <c r="W3728" t="str">
        <f>+IF(V3728="","",IF(MID(V3728,1,3)="ECE","UNICO",IF(V3728="FINES",CONCATENATE("R",IF(OR(C3728="16",C3728="21",C3728="22",C3728="23"),"16212223",IF(OR(C3728="15",C3728="17",C3728="24",C3728="25"),"15172425",C3728))),IF(V3728="CEBAS","UNICO",IF(VALUE(C3728)&lt;=11,"AMBA","INTERIOR")))))</f>
        <v/>
      </c>
      <c r="X3728" s="20" t="str">
        <f>+IF(V3728="","-",CONCATENATE(V3728,"_",W3728))</f>
        <v>-</v>
      </c>
      <c r="Y3728" s="59">
        <v>0.58261524376116303</v>
      </c>
      <c r="Z3728" t="str">
        <f>+IFERROR(VLOOKUP(H3728,#REF!,2,FALSE),"-")</f>
        <v>-</v>
      </c>
      <c r="AA3728" t="s">
        <v>2393</v>
      </c>
      <c r="AB3728" t="str">
        <f>+IF(W3728="","-",IF(W3728="UNICO","CENSO","MUESTRA"))</f>
        <v>-</v>
      </c>
      <c r="AC3728" t="s">
        <v>2398</v>
      </c>
      <c r="AD3728" t="s">
        <v>134</v>
      </c>
    </row>
    <row r="3729" spans="1:30" x14ac:dyDescent="0.25">
      <c r="A3729" s="5" t="str">
        <f t="shared" si="58"/>
        <v>0045DC0719</v>
      </c>
      <c r="B3729" s="23" t="s">
        <v>2119</v>
      </c>
      <c r="C3729" t="s">
        <v>140</v>
      </c>
      <c r="D3729" t="s">
        <v>760</v>
      </c>
      <c r="E3729" t="s">
        <v>761</v>
      </c>
      <c r="F3729">
        <v>612517</v>
      </c>
      <c r="G3729">
        <v>4</v>
      </c>
      <c r="H3729" t="s">
        <v>779</v>
      </c>
      <c r="I3729" t="s">
        <v>20</v>
      </c>
      <c r="J3729" t="s">
        <v>39</v>
      </c>
      <c r="K3729" t="s">
        <v>40</v>
      </c>
      <c r="L3729" t="s">
        <v>772</v>
      </c>
      <c r="M3729" t="s">
        <v>18383</v>
      </c>
      <c r="N3729" t="s">
        <v>22</v>
      </c>
      <c r="O3729" t="s">
        <v>23</v>
      </c>
      <c r="P3729" t="s">
        <v>26</v>
      </c>
      <c r="Q3729" t="s">
        <v>27</v>
      </c>
      <c r="R3729" s="13">
        <v>31</v>
      </c>
      <c r="S3729" s="13">
        <v>2</v>
      </c>
      <c r="T3729" s="21">
        <v>0</v>
      </c>
      <c r="U3729" t="s">
        <v>2113</v>
      </c>
      <c r="W3729" t="str">
        <f>+IF(V3729="","",IF(MID(V3729,1,3)="ECE","UNICO",IF(V3729="FINES",CONCATENATE("R",IF(OR(C3729="16",C3729="21",C3729="22",C3729="23"),"16212223",IF(OR(C3729="15",C3729="17",C3729="24",C3729="25"),"15172425",C3729))),IF(V3729="CEBAS","UNICO",IF(VALUE(C3729)&lt;=11,"AMBA","INTERIOR")))))</f>
        <v/>
      </c>
      <c r="X3729" s="20" t="str">
        <f>+IF(V3729="","-",CONCATENATE(V3729,"_",W3729))</f>
        <v>-</v>
      </c>
      <c r="Y3729" s="59">
        <v>0.58354106460298816</v>
      </c>
      <c r="Z3729" t="str">
        <f>+IFERROR(VLOOKUP(H3729,#REF!,2,FALSE),"-")</f>
        <v>-</v>
      </c>
      <c r="AA3729" t="s">
        <v>2393</v>
      </c>
      <c r="AB3729" t="str">
        <f>+IF(W3729="","-",IF(W3729="UNICO","CENSO","MUESTRA"))</f>
        <v>-</v>
      </c>
      <c r="AC3729" t="s">
        <v>2398</v>
      </c>
      <c r="AD3729" t="s">
        <v>134</v>
      </c>
    </row>
    <row r="3730" spans="1:30" x14ac:dyDescent="0.25">
      <c r="A3730" s="5" t="str">
        <f t="shared" si="58"/>
        <v>0032DC0713</v>
      </c>
      <c r="B3730" s="23" t="s">
        <v>2119</v>
      </c>
      <c r="C3730" t="s">
        <v>584</v>
      </c>
      <c r="D3730" t="s">
        <v>582</v>
      </c>
      <c r="E3730" t="s">
        <v>583</v>
      </c>
      <c r="F3730">
        <v>608393</v>
      </c>
      <c r="G3730">
        <v>2</v>
      </c>
      <c r="H3730" t="s">
        <v>591</v>
      </c>
      <c r="I3730" t="s">
        <v>20</v>
      </c>
      <c r="J3730" t="s">
        <v>39</v>
      </c>
      <c r="K3730" t="s">
        <v>40</v>
      </c>
      <c r="L3730" t="s">
        <v>590</v>
      </c>
      <c r="M3730" t="s">
        <v>18112</v>
      </c>
      <c r="N3730" t="s">
        <v>22</v>
      </c>
      <c r="O3730" t="s">
        <v>23</v>
      </c>
      <c r="P3730" t="s">
        <v>26</v>
      </c>
      <c r="Q3730" t="s">
        <v>27</v>
      </c>
      <c r="R3730" s="13">
        <v>24</v>
      </c>
      <c r="S3730" s="13">
        <v>2</v>
      </c>
      <c r="T3730" s="21">
        <v>0</v>
      </c>
      <c r="U3730" t="s">
        <v>2113</v>
      </c>
      <c r="W3730" t="str">
        <f>+IF(V3730="","",IF(MID(V3730,1,3)="ECE","UNICO",IF(V3730="FINES",CONCATENATE("R",IF(OR(C3730="16",C3730="21",C3730="22",C3730="23"),"16212223",IF(OR(C3730="15",C3730="17",C3730="24",C3730="25"),"15172425",C3730))),IF(V3730="CEBAS","UNICO",IF(VALUE(C3730)&lt;=11,"AMBA","INTERIOR")))))</f>
        <v/>
      </c>
      <c r="X3730" s="20" t="str">
        <f>+IF(V3730="","-",CONCATENATE(V3730,"_",W3730))</f>
        <v>-</v>
      </c>
      <c r="Y3730" s="59">
        <v>0.58359850280814696</v>
      </c>
      <c r="Z3730" t="str">
        <f>+IFERROR(VLOOKUP(H3730,#REF!,2,FALSE),"-")</f>
        <v>-</v>
      </c>
      <c r="AA3730" t="s">
        <v>2393</v>
      </c>
      <c r="AB3730" t="str">
        <f>+IF(W3730="","-",IF(W3730="UNICO","CENSO","MUESTRA"))</f>
        <v>-</v>
      </c>
      <c r="AC3730" t="s">
        <v>2398</v>
      </c>
      <c r="AD3730" t="s">
        <v>134</v>
      </c>
    </row>
    <row r="3731" spans="1:30" x14ac:dyDescent="0.25">
      <c r="A3731" s="5" t="str">
        <f t="shared" si="58"/>
        <v>0008DC0708</v>
      </c>
      <c r="B3731" s="23" t="s">
        <v>2119</v>
      </c>
      <c r="C3731" t="s">
        <v>139</v>
      </c>
      <c r="D3731" t="s">
        <v>312</v>
      </c>
      <c r="E3731" t="s">
        <v>314</v>
      </c>
      <c r="F3731">
        <v>611895</v>
      </c>
      <c r="G3731">
        <v>2</v>
      </c>
      <c r="H3731" t="s">
        <v>319</v>
      </c>
      <c r="I3731" t="s">
        <v>20</v>
      </c>
      <c r="J3731" t="s">
        <v>39</v>
      </c>
      <c r="K3731" t="s">
        <v>40</v>
      </c>
      <c r="L3731" t="s">
        <v>318</v>
      </c>
      <c r="M3731" t="s">
        <v>18384</v>
      </c>
      <c r="N3731" t="s">
        <v>22</v>
      </c>
      <c r="O3731" t="s">
        <v>23</v>
      </c>
      <c r="P3731" t="s">
        <v>26</v>
      </c>
      <c r="Q3731" t="s">
        <v>27</v>
      </c>
      <c r="R3731" s="13">
        <v>19</v>
      </c>
      <c r="S3731" s="13">
        <v>2</v>
      </c>
      <c r="T3731" s="21">
        <v>0</v>
      </c>
      <c r="U3731" t="s">
        <v>2113</v>
      </c>
      <c r="W3731" t="str">
        <f>+IF(V3731="","",IF(MID(V3731,1,3)="ECE","UNICO",IF(V3731="FINES",CONCATENATE("R",IF(OR(C3731="16",C3731="21",C3731="22",C3731="23"),"16212223",IF(OR(C3731="15",C3731="17",C3731="24",C3731="25"),"15172425",C3731))),IF(V3731="CEBAS","UNICO",IF(VALUE(C3731)&lt;=11,"AMBA","INTERIOR")))))</f>
        <v/>
      </c>
      <c r="X3731" s="20" t="str">
        <f>+IF(V3731="","-",CONCATENATE(V3731,"_",W3731))</f>
        <v>-</v>
      </c>
      <c r="Y3731" s="59">
        <v>0.58367555078707245</v>
      </c>
      <c r="Z3731" t="str">
        <f>+IFERROR(VLOOKUP(H3731,#REF!,2,FALSE),"-")</f>
        <v>-</v>
      </c>
      <c r="AA3731" t="s">
        <v>2394</v>
      </c>
      <c r="AB3731" t="str">
        <f>+IF(W3731="","-",IF(W3731="UNICO","CENSO","MUESTRA"))</f>
        <v>-</v>
      </c>
      <c r="AC3731" t="s">
        <v>2397</v>
      </c>
      <c r="AD3731" t="s">
        <v>134</v>
      </c>
    </row>
    <row r="3732" spans="1:30" x14ac:dyDescent="0.25">
      <c r="A3732" s="5" t="str">
        <f t="shared" si="58"/>
        <v>0045DA0013</v>
      </c>
      <c r="B3732" s="23" t="s">
        <v>2119</v>
      </c>
      <c r="C3732" t="s">
        <v>140</v>
      </c>
      <c r="D3732" t="s">
        <v>760</v>
      </c>
      <c r="E3732" t="s">
        <v>761</v>
      </c>
      <c r="F3732">
        <v>614367</v>
      </c>
      <c r="G3732">
        <v>0</v>
      </c>
      <c r="H3732" t="s">
        <v>762</v>
      </c>
      <c r="I3732" t="s">
        <v>20</v>
      </c>
      <c r="J3732" t="s">
        <v>25</v>
      </c>
      <c r="K3732" t="s">
        <v>21</v>
      </c>
      <c r="M3732" t="s">
        <v>18385</v>
      </c>
      <c r="N3732" t="s">
        <v>22</v>
      </c>
      <c r="O3732" t="s">
        <v>82</v>
      </c>
      <c r="P3732" t="s">
        <v>26</v>
      </c>
      <c r="Q3732" t="s">
        <v>27</v>
      </c>
      <c r="R3732" s="13">
        <v>15</v>
      </c>
      <c r="S3732" s="13">
        <v>1</v>
      </c>
      <c r="T3732" s="21">
        <v>0</v>
      </c>
      <c r="U3732" t="s">
        <v>2113</v>
      </c>
      <c r="W3732" t="str">
        <f>+IF(V3732="","",IF(MID(V3732,1,3)="ECE","UNICO",IF(V3732="FINES",CONCATENATE("R",IF(OR(C3732="16",C3732="21",C3732="22",C3732="23"),"16212223",IF(OR(C3732="15",C3732="17",C3732="24",C3732="25"),"15172425",C3732))),IF(V3732="CEBAS","UNICO",IF(VALUE(C3732)&lt;=11,"AMBA","INTERIOR")))))</f>
        <v/>
      </c>
      <c r="X3732" s="20" t="str">
        <f>+IF(V3732="","-",CONCATENATE(V3732,"_",W3732))</f>
        <v>-</v>
      </c>
      <c r="Y3732" s="59">
        <v>0.58369333179373495</v>
      </c>
      <c r="Z3732" t="str">
        <f>+IFERROR(VLOOKUP(H3732,#REF!,2,FALSE),"-")</f>
        <v>-</v>
      </c>
      <c r="AA3732" t="s">
        <v>2393</v>
      </c>
      <c r="AB3732" t="str">
        <f>+IF(W3732="","-",IF(W3732="UNICO","CENSO","MUESTRA"))</f>
        <v>-</v>
      </c>
      <c r="AC3732" t="s">
        <v>2397</v>
      </c>
      <c r="AD3732" t="s">
        <v>134</v>
      </c>
    </row>
    <row r="3733" spans="1:30" x14ac:dyDescent="0.25">
      <c r="A3733" s="5" t="str">
        <f t="shared" si="58"/>
        <v>0005DC0719</v>
      </c>
      <c r="B3733" s="23" t="s">
        <v>2119</v>
      </c>
      <c r="C3733" t="s">
        <v>246</v>
      </c>
      <c r="D3733" t="s">
        <v>243</v>
      </c>
      <c r="E3733" t="s">
        <v>245</v>
      </c>
      <c r="F3733">
        <v>600926</v>
      </c>
      <c r="G3733">
        <v>1</v>
      </c>
      <c r="H3733" t="s">
        <v>262</v>
      </c>
      <c r="I3733" t="s">
        <v>20</v>
      </c>
      <c r="J3733" t="s">
        <v>39</v>
      </c>
      <c r="K3733" t="s">
        <v>40</v>
      </c>
      <c r="L3733" t="s">
        <v>263</v>
      </c>
      <c r="M3733" t="s">
        <v>18386</v>
      </c>
      <c r="N3733" t="s">
        <v>22</v>
      </c>
      <c r="O3733" t="s">
        <v>23</v>
      </c>
      <c r="P3733" t="s">
        <v>26</v>
      </c>
      <c r="Q3733" t="s">
        <v>27</v>
      </c>
      <c r="R3733" s="13">
        <v>19</v>
      </c>
      <c r="S3733" s="13">
        <v>2</v>
      </c>
      <c r="T3733" s="21">
        <v>0</v>
      </c>
      <c r="U3733" t="s">
        <v>2113</v>
      </c>
      <c r="W3733" t="str">
        <f>+IF(V3733="","",IF(MID(V3733,1,3)="ECE","UNICO",IF(V3733="FINES",CONCATENATE("R",IF(OR(C3733="16",C3733="21",C3733="22",C3733="23"),"16212223",IF(OR(C3733="15",C3733="17",C3733="24",C3733="25"),"15172425",C3733))),IF(V3733="CEBAS","UNICO",IF(VALUE(C3733)&lt;=11,"AMBA","INTERIOR")))))</f>
        <v/>
      </c>
      <c r="X3733" s="20" t="str">
        <f>+IF(V3733="","-",CONCATENATE(V3733,"_",W3733))</f>
        <v>-</v>
      </c>
      <c r="Y3733" s="59">
        <v>0.58395251714520979</v>
      </c>
      <c r="Z3733" t="str">
        <f>+IFERROR(VLOOKUP(H3733,#REF!,2,FALSE),"-")</f>
        <v>-</v>
      </c>
      <c r="AA3733" t="s">
        <v>2393</v>
      </c>
      <c r="AB3733" t="str">
        <f>+IF(W3733="","-",IF(W3733="UNICO","CENSO","MUESTRA"))</f>
        <v>-</v>
      </c>
      <c r="AC3733" t="s">
        <v>2397</v>
      </c>
      <c r="AD3733" t="s">
        <v>134</v>
      </c>
    </row>
    <row r="3734" spans="1:30" x14ac:dyDescent="0.25">
      <c r="A3734" s="5" t="str">
        <f t="shared" si="58"/>
        <v>0111DC0719</v>
      </c>
      <c r="B3734" s="23" t="s">
        <v>2119</v>
      </c>
      <c r="C3734" t="s">
        <v>246</v>
      </c>
      <c r="D3734" t="s">
        <v>575</v>
      </c>
      <c r="E3734" t="s">
        <v>1794</v>
      </c>
      <c r="F3734">
        <v>604353</v>
      </c>
      <c r="G3734">
        <v>1</v>
      </c>
      <c r="H3734" t="s">
        <v>1808</v>
      </c>
      <c r="I3734" t="s">
        <v>20</v>
      </c>
      <c r="J3734" t="s">
        <v>39</v>
      </c>
      <c r="K3734" t="s">
        <v>40</v>
      </c>
      <c r="L3734" t="s">
        <v>1809</v>
      </c>
      <c r="M3734" t="s">
        <v>18386</v>
      </c>
      <c r="N3734" t="s">
        <v>22</v>
      </c>
      <c r="O3734" t="s">
        <v>23</v>
      </c>
      <c r="P3734" t="s">
        <v>26</v>
      </c>
      <c r="Q3734" t="s">
        <v>27</v>
      </c>
      <c r="R3734" s="13">
        <v>14</v>
      </c>
      <c r="S3734" s="13">
        <v>1</v>
      </c>
      <c r="T3734" s="21">
        <v>0</v>
      </c>
      <c r="U3734" t="s">
        <v>2113</v>
      </c>
      <c r="W3734" t="str">
        <f>+IF(V3734="","",IF(MID(V3734,1,3)="ECE","UNICO",IF(V3734="FINES",CONCATENATE("R",IF(OR(C3734="16",C3734="21",C3734="22",C3734="23"),"16212223",IF(OR(C3734="15",C3734="17",C3734="24",C3734="25"),"15172425",C3734))),IF(V3734="CEBAS","UNICO",IF(VALUE(C3734)&lt;=11,"AMBA","INTERIOR")))))</f>
        <v/>
      </c>
      <c r="X3734" s="20" t="str">
        <f>+IF(V3734="","-",CONCATENATE(V3734,"_",W3734))</f>
        <v>-</v>
      </c>
      <c r="Y3734" s="59">
        <v>0.58500755855015341</v>
      </c>
      <c r="Z3734" t="str">
        <f>+IFERROR(VLOOKUP(H3734,#REF!,2,FALSE),"-")</f>
        <v>-</v>
      </c>
      <c r="AA3734" t="s">
        <v>2393</v>
      </c>
      <c r="AB3734" t="str">
        <f>+IF(W3734="","-",IF(W3734="UNICO","CENSO","MUESTRA"))</f>
        <v>-</v>
      </c>
      <c r="AC3734" t="s">
        <v>2398</v>
      </c>
      <c r="AD3734" t="s">
        <v>134</v>
      </c>
    </row>
    <row r="3735" spans="1:30" x14ac:dyDescent="0.25">
      <c r="A3735" s="5" t="str">
        <f t="shared" si="58"/>
        <v>0032DC0717</v>
      </c>
      <c r="B3735" s="23" t="s">
        <v>2119</v>
      </c>
      <c r="C3735" t="s">
        <v>584</v>
      </c>
      <c r="D3735" t="s">
        <v>582</v>
      </c>
      <c r="E3735" t="s">
        <v>583</v>
      </c>
      <c r="F3735">
        <v>608473</v>
      </c>
      <c r="G3735">
        <v>1</v>
      </c>
      <c r="H3735" t="s">
        <v>596</v>
      </c>
      <c r="I3735" t="s">
        <v>20</v>
      </c>
      <c r="J3735" t="s">
        <v>39</v>
      </c>
      <c r="K3735" t="s">
        <v>40</v>
      </c>
      <c r="L3735" t="s">
        <v>597</v>
      </c>
      <c r="M3735" t="s">
        <v>18387</v>
      </c>
      <c r="N3735" t="s">
        <v>22</v>
      </c>
      <c r="O3735" t="s">
        <v>23</v>
      </c>
      <c r="P3735" t="s">
        <v>26</v>
      </c>
      <c r="Q3735" t="s">
        <v>27</v>
      </c>
      <c r="R3735" s="13">
        <v>55</v>
      </c>
      <c r="S3735" s="13">
        <v>4</v>
      </c>
      <c r="T3735" s="21">
        <v>0</v>
      </c>
      <c r="U3735" t="s">
        <v>2113</v>
      </c>
      <c r="W3735" t="str">
        <f>+IF(V3735="","",IF(MID(V3735,1,3)="ECE","UNICO",IF(V3735="FINES",CONCATENATE("R",IF(OR(C3735="16",C3735="21",C3735="22",C3735="23"),"16212223",IF(OR(C3735="15",C3735="17",C3735="24",C3735="25"),"15172425",C3735))),IF(V3735="CEBAS","UNICO",IF(VALUE(C3735)&lt;=11,"AMBA","INTERIOR")))))</f>
        <v/>
      </c>
      <c r="X3735" s="20" t="str">
        <f>+IF(V3735="","-",CONCATENATE(V3735,"_",W3735))</f>
        <v>-</v>
      </c>
      <c r="Y3735" s="59">
        <v>0.58637089342684356</v>
      </c>
      <c r="Z3735" t="str">
        <f>+IFERROR(VLOOKUP(H3735,#REF!,2,FALSE),"-")</f>
        <v>-</v>
      </c>
      <c r="AA3735" t="s">
        <v>2393</v>
      </c>
      <c r="AB3735" t="str">
        <f>+IF(W3735="","-",IF(W3735="UNICO","CENSO","MUESTRA"))</f>
        <v>-</v>
      </c>
      <c r="AC3735" t="s">
        <v>2397</v>
      </c>
      <c r="AD3735" t="s">
        <v>134</v>
      </c>
    </row>
    <row r="3736" spans="1:30" x14ac:dyDescent="0.25">
      <c r="A3736" s="5" t="str">
        <f t="shared" si="58"/>
        <v>0071DC0708</v>
      </c>
      <c r="B3736" s="23" t="s">
        <v>2119</v>
      </c>
      <c r="C3736" t="s">
        <v>1245</v>
      </c>
      <c r="D3736" t="s">
        <v>1243</v>
      </c>
      <c r="E3736" t="s">
        <v>1244</v>
      </c>
      <c r="F3736">
        <v>610432</v>
      </c>
      <c r="G3736">
        <v>1</v>
      </c>
      <c r="H3736" t="s">
        <v>1256</v>
      </c>
      <c r="I3736" t="s">
        <v>20</v>
      </c>
      <c r="J3736" t="s">
        <v>39</v>
      </c>
      <c r="K3736" t="s">
        <v>40</v>
      </c>
      <c r="L3736" t="s">
        <v>1257</v>
      </c>
      <c r="M3736" t="s">
        <v>18388</v>
      </c>
      <c r="N3736" t="s">
        <v>22</v>
      </c>
      <c r="O3736" t="s">
        <v>23</v>
      </c>
      <c r="P3736" t="s">
        <v>26</v>
      </c>
      <c r="Q3736" t="s">
        <v>27</v>
      </c>
      <c r="R3736" s="13">
        <v>30</v>
      </c>
      <c r="S3736" s="13">
        <v>2</v>
      </c>
      <c r="T3736" s="21">
        <v>0</v>
      </c>
      <c r="U3736" t="s">
        <v>2113</v>
      </c>
      <c r="W3736" t="str">
        <f>+IF(V3736="","",IF(MID(V3736,1,3)="ECE","UNICO",IF(V3736="FINES",CONCATENATE("R",IF(OR(C3736="16",C3736="21",C3736="22",C3736="23"),"16212223",IF(OR(C3736="15",C3736="17",C3736="24",C3736="25"),"15172425",C3736))),IF(V3736="CEBAS","UNICO",IF(VALUE(C3736)&lt;=11,"AMBA","INTERIOR")))))</f>
        <v/>
      </c>
      <c r="X3736" s="20" t="str">
        <f>+IF(V3736="","-",CONCATENATE(V3736,"_",W3736))</f>
        <v>-</v>
      </c>
      <c r="Y3736" s="59">
        <v>0.58652478371347705</v>
      </c>
      <c r="Z3736" t="str">
        <f>+IFERROR(VLOOKUP(H3736,#REF!,2,FALSE),"-")</f>
        <v>-</v>
      </c>
      <c r="AA3736" t="s">
        <v>2393</v>
      </c>
      <c r="AB3736" t="str">
        <f>+IF(W3736="","-",IF(W3736="UNICO","CENSO","MUESTRA"))</f>
        <v>-</v>
      </c>
      <c r="AC3736" t="s">
        <v>2397</v>
      </c>
      <c r="AD3736" t="s">
        <v>134</v>
      </c>
    </row>
    <row r="3737" spans="1:30" x14ac:dyDescent="0.25">
      <c r="A3737" s="5" t="str">
        <f t="shared" si="58"/>
        <v>0078DC0707</v>
      </c>
      <c r="B3737" s="23" t="s">
        <v>2119</v>
      </c>
      <c r="C3737" t="s">
        <v>139</v>
      </c>
      <c r="D3737" t="s">
        <v>1397</v>
      </c>
      <c r="E3737" t="s">
        <v>1398</v>
      </c>
      <c r="F3737">
        <v>613144</v>
      </c>
      <c r="G3737">
        <v>1</v>
      </c>
      <c r="H3737" t="s">
        <v>1403</v>
      </c>
      <c r="I3737" t="s">
        <v>20</v>
      </c>
      <c r="J3737" t="s">
        <v>39</v>
      </c>
      <c r="K3737" t="s">
        <v>40</v>
      </c>
      <c r="L3737" t="s">
        <v>1404</v>
      </c>
      <c r="M3737" t="s">
        <v>18389</v>
      </c>
      <c r="N3737" t="s">
        <v>135</v>
      </c>
      <c r="O3737" t="s">
        <v>23</v>
      </c>
      <c r="P3737" t="s">
        <v>26</v>
      </c>
      <c r="Q3737" t="s">
        <v>27</v>
      </c>
      <c r="R3737" s="13">
        <v>41</v>
      </c>
      <c r="S3737" s="13">
        <v>2</v>
      </c>
      <c r="T3737" s="21">
        <v>0</v>
      </c>
      <c r="U3737" t="s">
        <v>2113</v>
      </c>
      <c r="W3737" t="str">
        <f>+IF(V3737="","",IF(MID(V3737,1,3)="ECE","UNICO",IF(V3737="FINES",CONCATENATE("R",IF(OR(C3737="16",C3737="21",C3737="22",C3737="23"),"16212223",IF(OR(C3737="15",C3737="17",C3737="24",C3737="25"),"15172425",C3737))),IF(V3737="CEBAS","UNICO",IF(VALUE(C3737)&lt;=11,"AMBA","INTERIOR")))))</f>
        <v/>
      </c>
      <c r="X3737" s="20" t="str">
        <f>+IF(V3737="","-",CONCATENATE(V3737,"_",W3737))</f>
        <v>-</v>
      </c>
      <c r="Y3737" s="59">
        <v>0.5869600772857666</v>
      </c>
      <c r="Z3737" t="str">
        <f>+IFERROR(VLOOKUP(H3737,#REF!,2,FALSE),"-")</f>
        <v>-</v>
      </c>
      <c r="AA3737" t="s">
        <v>2394</v>
      </c>
      <c r="AB3737" t="str">
        <f>+IF(W3737="","-",IF(W3737="UNICO","CENSO","MUESTRA"))</f>
        <v>-</v>
      </c>
      <c r="AC3737" t="s">
        <v>2397</v>
      </c>
      <c r="AD3737" t="s">
        <v>134</v>
      </c>
    </row>
    <row r="3738" spans="1:30" x14ac:dyDescent="0.25">
      <c r="A3738" s="5" t="str">
        <f t="shared" si="58"/>
        <v>0043DC0739</v>
      </c>
      <c r="B3738" s="23" t="s">
        <v>2119</v>
      </c>
      <c r="C3738" t="s">
        <v>161</v>
      </c>
      <c r="D3738" t="s">
        <v>677</v>
      </c>
      <c r="E3738" t="s">
        <v>678</v>
      </c>
      <c r="F3738">
        <v>613572</v>
      </c>
      <c r="G3738">
        <v>1</v>
      </c>
      <c r="H3738" t="s">
        <v>718</v>
      </c>
      <c r="I3738" t="s">
        <v>20</v>
      </c>
      <c r="J3738" t="s">
        <v>39</v>
      </c>
      <c r="K3738" t="s">
        <v>40</v>
      </c>
      <c r="L3738" t="s">
        <v>719</v>
      </c>
      <c r="M3738" t="s">
        <v>18390</v>
      </c>
      <c r="N3738" t="s">
        <v>22</v>
      </c>
      <c r="O3738" t="s">
        <v>23</v>
      </c>
      <c r="P3738" t="s">
        <v>26</v>
      </c>
      <c r="Q3738" t="s">
        <v>27</v>
      </c>
      <c r="R3738" s="13">
        <v>36</v>
      </c>
      <c r="S3738" s="13">
        <v>3</v>
      </c>
      <c r="T3738" s="21">
        <v>0</v>
      </c>
      <c r="U3738" t="s">
        <v>2113</v>
      </c>
      <c r="W3738" t="str">
        <f>+IF(V3738="","",IF(MID(V3738,1,3)="ECE","UNICO",IF(V3738="FINES",CONCATENATE("R",IF(OR(C3738="16",C3738="21",C3738="22",C3738="23"),"16212223",IF(OR(C3738="15",C3738="17",C3738="24",C3738="25"),"15172425",C3738))),IF(V3738="CEBAS","UNICO",IF(VALUE(C3738)&lt;=11,"AMBA","INTERIOR")))))</f>
        <v/>
      </c>
      <c r="X3738" s="20" t="str">
        <f>+IF(V3738="","-",CONCATENATE(V3738,"_",W3738))</f>
        <v>-</v>
      </c>
      <c r="Y3738" s="59">
        <v>0.58748706077274526</v>
      </c>
      <c r="Z3738" t="str">
        <f>+IFERROR(VLOOKUP(H3738,#REF!,2,FALSE),"-")</f>
        <v>-</v>
      </c>
      <c r="AA3738" t="s">
        <v>2394</v>
      </c>
      <c r="AB3738" t="str">
        <f>+IF(W3738="","-",IF(W3738="UNICO","CENSO","MUESTRA"))</f>
        <v>-</v>
      </c>
      <c r="AC3738" t="s">
        <v>2397</v>
      </c>
      <c r="AD3738" t="s">
        <v>134</v>
      </c>
    </row>
    <row r="3739" spans="1:30" x14ac:dyDescent="0.25">
      <c r="A3739" s="5" t="str">
        <f t="shared" si="58"/>
        <v>0001DC0739</v>
      </c>
      <c r="B3739" s="23" t="s">
        <v>2119</v>
      </c>
      <c r="C3739" t="s">
        <v>19</v>
      </c>
      <c r="D3739" t="s">
        <v>17</v>
      </c>
      <c r="E3739" t="s">
        <v>18</v>
      </c>
      <c r="F3739">
        <v>603172</v>
      </c>
      <c r="G3739">
        <v>3</v>
      </c>
      <c r="H3739" t="s">
        <v>66</v>
      </c>
      <c r="I3739" t="s">
        <v>20</v>
      </c>
      <c r="J3739" t="s">
        <v>39</v>
      </c>
      <c r="K3739" t="s">
        <v>40</v>
      </c>
      <c r="L3739" t="s">
        <v>59</v>
      </c>
      <c r="M3739" t="s">
        <v>18391</v>
      </c>
      <c r="N3739" t="s">
        <v>22</v>
      </c>
      <c r="O3739" t="s">
        <v>23</v>
      </c>
      <c r="P3739" t="s">
        <v>26</v>
      </c>
      <c r="Q3739" t="s">
        <v>27</v>
      </c>
      <c r="R3739" s="13">
        <v>20</v>
      </c>
      <c r="S3739" s="13">
        <v>2</v>
      </c>
      <c r="T3739" s="21">
        <v>0</v>
      </c>
      <c r="U3739" t="s">
        <v>2113</v>
      </c>
      <c r="W3739" t="str">
        <f>+IF(V3739="","",IF(MID(V3739,1,3)="ECE","UNICO",IF(V3739="FINES",CONCATENATE("R",IF(OR(C3739="16",C3739="21",C3739="22",C3739="23"),"16212223",IF(OR(C3739="15",C3739="17",C3739="24",C3739="25"),"15172425",C3739))),IF(V3739="CEBAS","UNICO",IF(VALUE(C3739)&lt;=11,"AMBA","INTERIOR")))))</f>
        <v/>
      </c>
      <c r="X3739" s="20" t="str">
        <f>+IF(V3739="","-",CONCATENATE(V3739,"_",W3739))</f>
        <v>-</v>
      </c>
      <c r="Y3739" s="59">
        <v>0.58833633598528412</v>
      </c>
      <c r="Z3739" t="str">
        <f>+IFERROR(VLOOKUP(H3739,#REF!,2,FALSE),"-")</f>
        <v>-</v>
      </c>
      <c r="AA3739" t="s">
        <v>2393</v>
      </c>
      <c r="AB3739" t="str">
        <f>+IF(W3739="","-",IF(W3739="UNICO","CENSO","MUESTRA"))</f>
        <v>-</v>
      </c>
      <c r="AC3739" t="s">
        <v>2397</v>
      </c>
      <c r="AD3739" t="s">
        <v>134</v>
      </c>
    </row>
    <row r="3740" spans="1:30" x14ac:dyDescent="0.25">
      <c r="A3740" s="5" t="str">
        <f t="shared" si="58"/>
        <v>0097DC0720</v>
      </c>
      <c r="B3740" s="23" t="s">
        <v>2119</v>
      </c>
      <c r="C3740" t="s">
        <v>88</v>
      </c>
      <c r="D3740" t="s">
        <v>1620</v>
      </c>
      <c r="E3740" t="s">
        <v>1621</v>
      </c>
      <c r="F3740">
        <v>604560</v>
      </c>
      <c r="G3740">
        <v>3</v>
      </c>
      <c r="H3740" t="s">
        <v>1639</v>
      </c>
      <c r="I3740" t="s">
        <v>20</v>
      </c>
      <c r="J3740" t="s">
        <v>39</v>
      </c>
      <c r="K3740" t="s">
        <v>40</v>
      </c>
      <c r="L3740" t="s">
        <v>1625</v>
      </c>
      <c r="M3740" t="s">
        <v>18392</v>
      </c>
      <c r="N3740" t="s">
        <v>22</v>
      </c>
      <c r="O3740" t="s">
        <v>23</v>
      </c>
      <c r="P3740" t="s">
        <v>26</v>
      </c>
      <c r="Q3740" t="s">
        <v>27</v>
      </c>
      <c r="R3740" s="13">
        <v>15</v>
      </c>
      <c r="S3740" s="13">
        <v>1</v>
      </c>
      <c r="T3740" s="21">
        <v>0</v>
      </c>
      <c r="U3740" t="s">
        <v>2113</v>
      </c>
      <c r="W3740" t="str">
        <f>+IF(V3740="","",IF(MID(V3740,1,3)="ECE","UNICO",IF(V3740="FINES",CONCATENATE("R",IF(OR(C3740="16",C3740="21",C3740="22",C3740="23"),"16212223",IF(OR(C3740="15",C3740="17",C3740="24",C3740="25"),"15172425",C3740))),IF(V3740="CEBAS","UNICO",IF(VALUE(C3740)&lt;=11,"AMBA","INTERIOR")))))</f>
        <v/>
      </c>
      <c r="X3740" s="20" t="str">
        <f>+IF(V3740="","-",CONCATENATE(V3740,"_",W3740))</f>
        <v>-</v>
      </c>
      <c r="Y3740" s="59">
        <v>0.58944189217355514</v>
      </c>
      <c r="Z3740" t="str">
        <f>+IFERROR(VLOOKUP(H3740,#REF!,2,FALSE),"-")</f>
        <v>-</v>
      </c>
      <c r="AA3740" t="s">
        <v>2394</v>
      </c>
      <c r="AB3740" t="str">
        <f>+IF(W3740="","-",IF(W3740="UNICO","CENSO","MUESTRA"))</f>
        <v>-</v>
      </c>
      <c r="AC3740" t="s">
        <v>2397</v>
      </c>
      <c r="AD3740" t="s">
        <v>134</v>
      </c>
    </row>
    <row r="3741" spans="1:30" x14ac:dyDescent="0.25">
      <c r="A3741" s="5" t="str">
        <f t="shared" si="58"/>
        <v>0073DC0709</v>
      </c>
      <c r="B3741" s="23" t="s">
        <v>2119</v>
      </c>
      <c r="C3741" t="s">
        <v>1302</v>
      </c>
      <c r="D3741" t="s">
        <v>1300</v>
      </c>
      <c r="E3741" t="s">
        <v>1301</v>
      </c>
      <c r="F3741">
        <v>606296</v>
      </c>
      <c r="G3741">
        <v>2</v>
      </c>
      <c r="H3741" t="s">
        <v>1315</v>
      </c>
      <c r="I3741" t="s">
        <v>20</v>
      </c>
      <c r="J3741" t="s">
        <v>39</v>
      </c>
      <c r="K3741" t="s">
        <v>40</v>
      </c>
      <c r="L3741" t="s">
        <v>1313</v>
      </c>
      <c r="M3741" t="s">
        <v>18129</v>
      </c>
      <c r="N3741" t="s">
        <v>22</v>
      </c>
      <c r="O3741" t="s">
        <v>23</v>
      </c>
      <c r="P3741" t="s">
        <v>26</v>
      </c>
      <c r="Q3741" t="s">
        <v>27</v>
      </c>
      <c r="R3741" s="13">
        <v>59</v>
      </c>
      <c r="S3741" s="13">
        <v>4</v>
      </c>
      <c r="T3741" s="21">
        <v>0</v>
      </c>
      <c r="U3741" t="s">
        <v>2113</v>
      </c>
      <c r="W3741" t="str">
        <f>+IF(V3741="","",IF(MID(V3741,1,3)="ECE","UNICO",IF(V3741="FINES",CONCATENATE("R",IF(OR(C3741="16",C3741="21",C3741="22",C3741="23"),"16212223",IF(OR(C3741="15",C3741="17",C3741="24",C3741="25"),"15172425",C3741))),IF(V3741="CEBAS","UNICO",IF(VALUE(C3741)&lt;=11,"AMBA","INTERIOR")))))</f>
        <v/>
      </c>
      <c r="X3741" s="20" t="str">
        <f>+IF(V3741="","-",CONCATENATE(V3741,"_",W3741))</f>
        <v>-</v>
      </c>
      <c r="Y3741" s="59">
        <v>0.58948758244514465</v>
      </c>
      <c r="Z3741" t="str">
        <f>+IFERROR(VLOOKUP(H3741,#REF!,2,FALSE),"-")</f>
        <v>-</v>
      </c>
      <c r="AA3741" t="s">
        <v>2393</v>
      </c>
      <c r="AB3741" t="str">
        <f>+IF(W3741="","-",IF(W3741="UNICO","CENSO","MUESTRA"))</f>
        <v>-</v>
      </c>
      <c r="AC3741" t="s">
        <v>2398</v>
      </c>
      <c r="AD3741" t="s">
        <v>134</v>
      </c>
    </row>
    <row r="3742" spans="1:30" x14ac:dyDescent="0.25">
      <c r="A3742" s="5" t="str">
        <f t="shared" si="58"/>
        <v>0073DC0706</v>
      </c>
      <c r="B3742" s="23" t="s">
        <v>2119</v>
      </c>
      <c r="C3742" t="s">
        <v>1302</v>
      </c>
      <c r="D3742" t="s">
        <v>1300</v>
      </c>
      <c r="E3742" t="s">
        <v>1301</v>
      </c>
      <c r="F3742">
        <v>613639</v>
      </c>
      <c r="G3742">
        <v>1</v>
      </c>
      <c r="H3742" t="s">
        <v>1310</v>
      </c>
      <c r="I3742" t="s">
        <v>20</v>
      </c>
      <c r="J3742" t="s">
        <v>39</v>
      </c>
      <c r="K3742" t="s">
        <v>40</v>
      </c>
      <c r="L3742" t="s">
        <v>1311</v>
      </c>
      <c r="M3742" t="s">
        <v>18184</v>
      </c>
      <c r="N3742" t="s">
        <v>22</v>
      </c>
      <c r="O3742" t="s">
        <v>23</v>
      </c>
      <c r="P3742" t="s">
        <v>26</v>
      </c>
      <c r="Q3742" t="s">
        <v>27</v>
      </c>
      <c r="R3742" s="13">
        <v>62</v>
      </c>
      <c r="S3742" s="13">
        <v>4</v>
      </c>
      <c r="T3742" s="21">
        <v>0</v>
      </c>
      <c r="U3742" t="s">
        <v>2113</v>
      </c>
      <c r="W3742" t="str">
        <f>+IF(V3742="","",IF(MID(V3742,1,3)="ECE","UNICO",IF(V3742="FINES",CONCATENATE("R",IF(OR(C3742="16",C3742="21",C3742="22",C3742="23"),"16212223",IF(OR(C3742="15",C3742="17",C3742="24",C3742="25"),"15172425",C3742))),IF(V3742="CEBAS","UNICO",IF(VALUE(C3742)&lt;=11,"AMBA","INTERIOR")))))</f>
        <v/>
      </c>
      <c r="X3742" s="20" t="str">
        <f>+IF(V3742="","-",CONCATENATE(V3742,"_",W3742))</f>
        <v>-</v>
      </c>
      <c r="Y3742" s="59">
        <v>0.59045033358238841</v>
      </c>
      <c r="Z3742" t="str">
        <f>+IFERROR(VLOOKUP(H3742,#REF!,2,FALSE),"-")</f>
        <v>-</v>
      </c>
      <c r="AA3742" t="s">
        <v>2393</v>
      </c>
      <c r="AB3742" t="str">
        <f>+IF(W3742="","-",IF(W3742="UNICO","CENSO","MUESTRA"))</f>
        <v>-</v>
      </c>
      <c r="AC3742" t="s">
        <v>2397</v>
      </c>
      <c r="AD3742" t="s">
        <v>134</v>
      </c>
    </row>
    <row r="3743" spans="1:30" x14ac:dyDescent="0.25">
      <c r="A3743" s="5" t="str">
        <f t="shared" si="58"/>
        <v>0073DC0705</v>
      </c>
      <c r="B3743" s="23" t="s">
        <v>2119</v>
      </c>
      <c r="C3743" t="s">
        <v>1302</v>
      </c>
      <c r="D3743" t="s">
        <v>1300</v>
      </c>
      <c r="E3743" t="s">
        <v>1301</v>
      </c>
      <c r="F3743">
        <v>609621</v>
      </c>
      <c r="G3743">
        <v>1</v>
      </c>
      <c r="H3743" t="s">
        <v>1308</v>
      </c>
      <c r="I3743" t="s">
        <v>20</v>
      </c>
      <c r="J3743" t="s">
        <v>39</v>
      </c>
      <c r="K3743" t="s">
        <v>40</v>
      </c>
      <c r="L3743" t="s">
        <v>1309</v>
      </c>
      <c r="M3743" t="s">
        <v>18176</v>
      </c>
      <c r="N3743" t="s">
        <v>22</v>
      </c>
      <c r="O3743" t="s">
        <v>23</v>
      </c>
      <c r="P3743" t="s">
        <v>26</v>
      </c>
      <c r="Q3743" t="s">
        <v>27</v>
      </c>
      <c r="R3743" s="13">
        <v>71</v>
      </c>
      <c r="S3743" s="13">
        <v>4</v>
      </c>
      <c r="T3743" s="21">
        <v>0</v>
      </c>
      <c r="U3743" t="s">
        <v>2113</v>
      </c>
      <c r="W3743" t="str">
        <f>+IF(V3743="","",IF(MID(V3743,1,3)="ECE","UNICO",IF(V3743="FINES",CONCATENATE("R",IF(OR(C3743="16",C3743="21",C3743="22",C3743="23"),"16212223",IF(OR(C3743="15",C3743="17",C3743="24",C3743="25"),"15172425",C3743))),IF(V3743="CEBAS","UNICO",IF(VALUE(C3743)&lt;=11,"AMBA","INTERIOR")))))</f>
        <v/>
      </c>
      <c r="X3743" s="20" t="str">
        <f>+IF(V3743="","-",CONCATENATE(V3743,"_",W3743))</f>
        <v>-</v>
      </c>
      <c r="Y3743" s="59">
        <v>0.59133226672808326</v>
      </c>
      <c r="Z3743" t="str">
        <f>+IFERROR(VLOOKUP(H3743,#REF!,2,FALSE),"-")</f>
        <v>-</v>
      </c>
      <c r="AA3743" t="s">
        <v>2393</v>
      </c>
      <c r="AB3743" t="str">
        <f>+IF(W3743="","-",IF(W3743="UNICO","CENSO","MUESTRA"))</f>
        <v>-</v>
      </c>
      <c r="AC3743" t="s">
        <v>2398</v>
      </c>
      <c r="AD3743" t="s">
        <v>134</v>
      </c>
    </row>
    <row r="3744" spans="1:30" x14ac:dyDescent="0.25">
      <c r="A3744" s="5" t="str">
        <f t="shared" si="58"/>
        <v>0083DC0704</v>
      </c>
      <c r="B3744" s="23" t="s">
        <v>2119</v>
      </c>
      <c r="C3744" t="s">
        <v>158</v>
      </c>
      <c r="D3744" t="s">
        <v>1445</v>
      </c>
      <c r="E3744" t="s">
        <v>1446</v>
      </c>
      <c r="F3744">
        <v>605289</v>
      </c>
      <c r="G3744">
        <v>0</v>
      </c>
      <c r="H3744" t="s">
        <v>1449</v>
      </c>
      <c r="I3744" t="s">
        <v>20</v>
      </c>
      <c r="J3744" t="s">
        <v>39</v>
      </c>
      <c r="K3744" t="s">
        <v>21</v>
      </c>
      <c r="M3744" t="s">
        <v>18177</v>
      </c>
      <c r="N3744" t="s">
        <v>22</v>
      </c>
      <c r="O3744" t="s">
        <v>23</v>
      </c>
      <c r="P3744" t="s">
        <v>26</v>
      </c>
      <c r="Q3744" t="s">
        <v>27</v>
      </c>
      <c r="R3744" s="13">
        <v>40</v>
      </c>
      <c r="S3744" s="13">
        <v>2</v>
      </c>
      <c r="T3744" s="21">
        <v>0</v>
      </c>
      <c r="U3744" t="s">
        <v>2113</v>
      </c>
      <c r="W3744" t="str">
        <f>+IF(V3744="","",IF(MID(V3744,1,3)="ECE","UNICO",IF(V3744="FINES",CONCATENATE("R",IF(OR(C3744="16",C3744="21",C3744="22",C3744="23"),"16212223",IF(OR(C3744="15",C3744="17",C3744="24",C3744="25"),"15172425",C3744))),IF(V3744="CEBAS","UNICO",IF(VALUE(C3744)&lt;=11,"AMBA","INTERIOR")))))</f>
        <v/>
      </c>
      <c r="X3744" s="20" t="str">
        <f>+IF(V3744="","-",CONCATENATE(V3744,"_",W3744))</f>
        <v>-</v>
      </c>
      <c r="Y3744" s="59">
        <v>0.59251964736629181</v>
      </c>
      <c r="Z3744" t="str">
        <f>+IFERROR(VLOOKUP(H3744,#REF!,2,FALSE),"-")</f>
        <v>-</v>
      </c>
      <c r="AA3744" t="s">
        <v>2393</v>
      </c>
      <c r="AB3744" t="str">
        <f>+IF(W3744="","-",IF(W3744="UNICO","CENSO","MUESTRA"))</f>
        <v>-</v>
      </c>
      <c r="AC3744" t="s">
        <v>2398</v>
      </c>
      <c r="AD3744" t="s">
        <v>134</v>
      </c>
    </row>
    <row r="3745" spans="1:30" x14ac:dyDescent="0.25">
      <c r="A3745" s="5" t="str">
        <f t="shared" si="58"/>
        <v>0030DC0706</v>
      </c>
      <c r="B3745" s="23" t="s">
        <v>2119</v>
      </c>
      <c r="C3745" t="s">
        <v>186</v>
      </c>
      <c r="D3745" t="s">
        <v>551</v>
      </c>
      <c r="E3745" t="s">
        <v>552</v>
      </c>
      <c r="F3745">
        <v>609164</v>
      </c>
      <c r="G3745">
        <v>4</v>
      </c>
      <c r="H3745" t="s">
        <v>555</v>
      </c>
      <c r="I3745" t="s">
        <v>20</v>
      </c>
      <c r="J3745" t="s">
        <v>39</v>
      </c>
      <c r="K3745" t="s">
        <v>40</v>
      </c>
      <c r="L3745" t="s">
        <v>554</v>
      </c>
      <c r="M3745" t="s">
        <v>18140</v>
      </c>
      <c r="N3745" t="s">
        <v>22</v>
      </c>
      <c r="O3745" t="s">
        <v>23</v>
      </c>
      <c r="P3745" t="s">
        <v>26</v>
      </c>
      <c r="Q3745" t="s">
        <v>27</v>
      </c>
      <c r="R3745" s="13">
        <v>40</v>
      </c>
      <c r="S3745" s="13">
        <v>3</v>
      </c>
      <c r="T3745" s="21">
        <v>0</v>
      </c>
      <c r="U3745" t="s">
        <v>2113</v>
      </c>
      <c r="W3745" t="str">
        <f>+IF(V3745="","",IF(MID(V3745,1,3)="ECE","UNICO",IF(V3745="FINES",CONCATENATE("R",IF(OR(C3745="16",C3745="21",C3745="22",C3745="23"),"16212223",IF(OR(C3745="15",C3745="17",C3745="24",C3745="25"),"15172425",C3745))),IF(V3745="CEBAS","UNICO",IF(VALUE(C3745)&lt;=11,"AMBA","INTERIOR")))))</f>
        <v/>
      </c>
      <c r="X3745" s="20" t="str">
        <f>+IF(V3745="","-",CONCATENATE(V3745,"_",W3745))</f>
        <v>-</v>
      </c>
      <c r="Y3745" s="59">
        <v>0.59302096896701384</v>
      </c>
      <c r="Z3745" t="str">
        <f>+IFERROR(VLOOKUP(H3745,#REF!,2,FALSE),"-")</f>
        <v>-</v>
      </c>
      <c r="AA3745" t="s">
        <v>2393</v>
      </c>
      <c r="AB3745" t="str">
        <f>+IF(W3745="","-",IF(W3745="UNICO","CENSO","MUESTRA"))</f>
        <v>-</v>
      </c>
      <c r="AC3745" t="s">
        <v>2397</v>
      </c>
      <c r="AD3745" t="s">
        <v>134</v>
      </c>
    </row>
    <row r="3746" spans="1:30" x14ac:dyDescent="0.25">
      <c r="A3746" s="5" t="str">
        <f t="shared" si="58"/>
        <v>0071DA0104</v>
      </c>
      <c r="B3746" s="23" t="s">
        <v>2119</v>
      </c>
      <c r="C3746" t="s">
        <v>1245</v>
      </c>
      <c r="D3746" t="s">
        <v>1243</v>
      </c>
      <c r="E3746" t="s">
        <v>1244</v>
      </c>
      <c r="F3746">
        <v>614532</v>
      </c>
      <c r="G3746">
        <v>0</v>
      </c>
      <c r="H3746" t="s">
        <v>1249</v>
      </c>
      <c r="I3746" t="s">
        <v>20</v>
      </c>
      <c r="J3746" t="s">
        <v>25</v>
      </c>
      <c r="K3746" t="s">
        <v>21</v>
      </c>
      <c r="M3746" t="s">
        <v>18393</v>
      </c>
      <c r="N3746" t="s">
        <v>22</v>
      </c>
      <c r="O3746" t="s">
        <v>23</v>
      </c>
      <c r="P3746" t="s">
        <v>26</v>
      </c>
      <c r="Q3746" t="s">
        <v>27</v>
      </c>
      <c r="R3746" s="13">
        <v>16</v>
      </c>
      <c r="S3746" s="13">
        <v>1</v>
      </c>
      <c r="T3746" s="21">
        <v>0</v>
      </c>
      <c r="U3746" t="s">
        <v>2113</v>
      </c>
      <c r="W3746" t="str">
        <f>+IF(V3746="","",IF(MID(V3746,1,3)="ECE","UNICO",IF(V3746="FINES",CONCATENATE("R",IF(OR(C3746="16",C3746="21",C3746="22",C3746="23"),"16212223",IF(OR(C3746="15",C3746="17",C3746="24",C3746="25"),"15172425",C3746))),IF(V3746="CEBAS","UNICO",IF(VALUE(C3746)&lt;=11,"AMBA","INTERIOR")))))</f>
        <v/>
      </c>
      <c r="X3746" s="20" t="str">
        <f>+IF(V3746="","-",CONCATENATE(V3746,"_",W3746))</f>
        <v>-</v>
      </c>
      <c r="Y3746" s="59">
        <v>0.59438058137893679</v>
      </c>
      <c r="Z3746" t="str">
        <f>+IFERROR(VLOOKUP(H3746,#REF!,2,FALSE),"-")</f>
        <v>-</v>
      </c>
      <c r="AA3746" t="s">
        <v>2393</v>
      </c>
      <c r="AB3746" t="str">
        <f>+IF(W3746="","-",IF(W3746="UNICO","CENSO","MUESTRA"))</f>
        <v>-</v>
      </c>
      <c r="AC3746" t="s">
        <v>2398</v>
      </c>
      <c r="AD3746" t="s">
        <v>134</v>
      </c>
    </row>
    <row r="3747" spans="1:30" x14ac:dyDescent="0.25">
      <c r="A3747" s="5" t="str">
        <f t="shared" si="58"/>
        <v>0001DC0714</v>
      </c>
      <c r="B3747" s="23" t="s">
        <v>2119</v>
      </c>
      <c r="C3747" t="s">
        <v>19</v>
      </c>
      <c r="D3747" t="s">
        <v>17</v>
      </c>
      <c r="E3747" t="s">
        <v>18</v>
      </c>
      <c r="F3747">
        <v>612060</v>
      </c>
      <c r="G3747">
        <v>0</v>
      </c>
      <c r="H3747" t="s">
        <v>45</v>
      </c>
      <c r="I3747" t="s">
        <v>20</v>
      </c>
      <c r="J3747" t="s">
        <v>39</v>
      </c>
      <c r="K3747" t="s">
        <v>21</v>
      </c>
      <c r="M3747" t="s">
        <v>18394</v>
      </c>
      <c r="N3747" t="s">
        <v>22</v>
      </c>
      <c r="O3747" t="s">
        <v>23</v>
      </c>
      <c r="P3747" t="s">
        <v>26</v>
      </c>
      <c r="Q3747" t="s">
        <v>27</v>
      </c>
      <c r="R3747" s="13">
        <v>47</v>
      </c>
      <c r="S3747" s="13">
        <v>5</v>
      </c>
      <c r="T3747" s="21">
        <v>0</v>
      </c>
      <c r="U3747" t="s">
        <v>2113</v>
      </c>
      <c r="W3747" t="str">
        <f>+IF(V3747="","",IF(MID(V3747,1,3)="ECE","UNICO",IF(V3747="FINES",CONCATENATE("R",IF(OR(C3747="16",C3747="21",C3747="22",C3747="23"),"16212223",IF(OR(C3747="15",C3747="17",C3747="24",C3747="25"),"15172425",C3747))),IF(V3747="CEBAS","UNICO",IF(VALUE(C3747)&lt;=11,"AMBA","INTERIOR")))))</f>
        <v/>
      </c>
      <c r="X3747" s="20" t="str">
        <f>+IF(V3747="","-",CONCATENATE(V3747,"_",W3747))</f>
        <v>-</v>
      </c>
      <c r="Y3747" s="59">
        <v>0.59474410398586375</v>
      </c>
      <c r="Z3747" t="str">
        <f>+IFERROR(VLOOKUP(H3747,#REF!,2,FALSE),"-")</f>
        <v>-</v>
      </c>
      <c r="AA3747" t="s">
        <v>2393</v>
      </c>
      <c r="AB3747" t="str">
        <f>+IF(W3747="","-",IF(W3747="UNICO","CENSO","MUESTRA"))</f>
        <v>-</v>
      </c>
      <c r="AC3747" t="s">
        <v>2398</v>
      </c>
      <c r="AD3747" t="s">
        <v>134</v>
      </c>
    </row>
    <row r="3748" spans="1:30" x14ac:dyDescent="0.25">
      <c r="A3748" s="5" t="str">
        <f t="shared" si="58"/>
        <v>0073DC0715</v>
      </c>
      <c r="B3748" s="23" t="s">
        <v>2119</v>
      </c>
      <c r="C3748" t="s">
        <v>1302</v>
      </c>
      <c r="D3748" t="s">
        <v>1300</v>
      </c>
      <c r="E3748" t="s">
        <v>1301</v>
      </c>
      <c r="F3748">
        <v>609621</v>
      </c>
      <c r="G3748">
        <v>3</v>
      </c>
      <c r="H3748" t="s">
        <v>1321</v>
      </c>
      <c r="I3748" t="s">
        <v>20</v>
      </c>
      <c r="J3748" t="s">
        <v>39</v>
      </c>
      <c r="K3748" t="s">
        <v>40</v>
      </c>
      <c r="L3748" t="s">
        <v>1309</v>
      </c>
      <c r="M3748" t="s">
        <v>18395</v>
      </c>
      <c r="N3748" t="s">
        <v>22</v>
      </c>
      <c r="O3748" t="s">
        <v>23</v>
      </c>
      <c r="P3748" t="s">
        <v>26</v>
      </c>
      <c r="Q3748" t="s">
        <v>27</v>
      </c>
      <c r="R3748" s="13">
        <v>15</v>
      </c>
      <c r="S3748" s="13">
        <v>1</v>
      </c>
      <c r="T3748" s="21">
        <v>0</v>
      </c>
      <c r="U3748" t="s">
        <v>2113</v>
      </c>
      <c r="W3748" t="str">
        <f>+IF(V3748="","",IF(MID(V3748,1,3)="ECE","UNICO",IF(V3748="FINES",CONCATENATE("R",IF(OR(C3748="16",C3748="21",C3748="22",C3748="23"),"16212223",IF(OR(C3748="15",C3748="17",C3748="24",C3748="25"),"15172425",C3748))),IF(V3748="CEBAS","UNICO",IF(VALUE(C3748)&lt;=11,"AMBA","INTERIOR")))))</f>
        <v/>
      </c>
      <c r="X3748" s="20" t="str">
        <f>+IF(V3748="","-",CONCATENATE(V3748,"_",W3748))</f>
        <v>-</v>
      </c>
      <c r="Y3748" s="59">
        <v>0.59487901549590261</v>
      </c>
      <c r="Z3748" t="str">
        <f>+IFERROR(VLOOKUP(H3748,#REF!,2,FALSE),"-")</f>
        <v>-</v>
      </c>
      <c r="AA3748" t="s">
        <v>2393</v>
      </c>
      <c r="AB3748" t="str">
        <f>+IF(W3748="","-",IF(W3748="UNICO","CENSO","MUESTRA"))</f>
        <v>-</v>
      </c>
      <c r="AC3748" t="s">
        <v>2398</v>
      </c>
      <c r="AD3748" t="s">
        <v>134</v>
      </c>
    </row>
    <row r="3749" spans="1:30" x14ac:dyDescent="0.25">
      <c r="A3749" s="5" t="str">
        <f t="shared" si="58"/>
        <v>0111DC0727</v>
      </c>
      <c r="B3749" s="23" t="s">
        <v>2119</v>
      </c>
      <c r="C3749" t="s">
        <v>246</v>
      </c>
      <c r="D3749" t="s">
        <v>575</v>
      </c>
      <c r="E3749" t="s">
        <v>1794</v>
      </c>
      <c r="F3749">
        <v>608243</v>
      </c>
      <c r="G3749">
        <v>1</v>
      </c>
      <c r="H3749" t="s">
        <v>1819</v>
      </c>
      <c r="I3749" t="s">
        <v>20</v>
      </c>
      <c r="J3749" t="s">
        <v>39</v>
      </c>
      <c r="K3749" t="s">
        <v>40</v>
      </c>
      <c r="L3749" t="s">
        <v>1803</v>
      </c>
      <c r="M3749" t="s">
        <v>18396</v>
      </c>
      <c r="N3749" t="s">
        <v>22</v>
      </c>
      <c r="O3749" t="s">
        <v>23</v>
      </c>
      <c r="P3749" t="s">
        <v>26</v>
      </c>
      <c r="Q3749" t="s">
        <v>27</v>
      </c>
      <c r="R3749" s="13">
        <v>46</v>
      </c>
      <c r="S3749" s="13">
        <v>3</v>
      </c>
      <c r="T3749" s="21">
        <v>0</v>
      </c>
      <c r="U3749" t="s">
        <v>2113</v>
      </c>
      <c r="W3749" t="str">
        <f>+IF(V3749="","",IF(MID(V3749,1,3)="ECE","UNICO",IF(V3749="FINES",CONCATENATE("R",IF(OR(C3749="16",C3749="21",C3749="22",C3749="23"),"16212223",IF(OR(C3749="15",C3749="17",C3749="24",C3749="25"),"15172425",C3749))),IF(V3749="CEBAS","UNICO",IF(VALUE(C3749)&lt;=11,"AMBA","INTERIOR")))))</f>
        <v/>
      </c>
      <c r="X3749" s="20" t="str">
        <f>+IF(V3749="","-",CONCATENATE(V3749,"_",W3749))</f>
        <v>-</v>
      </c>
      <c r="Y3749" s="59">
        <v>0.59509256952687317</v>
      </c>
      <c r="Z3749" t="str">
        <f>+IFERROR(VLOOKUP(H3749,#REF!,2,FALSE),"-")</f>
        <v>-</v>
      </c>
      <c r="AA3749" t="s">
        <v>2393</v>
      </c>
      <c r="AB3749" t="str">
        <f>+IF(W3749="","-",IF(W3749="UNICO","CENSO","MUESTRA"))</f>
        <v>-</v>
      </c>
      <c r="AC3749" t="s">
        <v>2397</v>
      </c>
      <c r="AD3749" t="s">
        <v>134</v>
      </c>
    </row>
    <row r="3750" spans="1:30" x14ac:dyDescent="0.25">
      <c r="A3750" s="5" t="str">
        <f t="shared" si="58"/>
        <v>0098DC0710</v>
      </c>
      <c r="B3750" s="23" t="s">
        <v>2119</v>
      </c>
      <c r="C3750" t="s">
        <v>88</v>
      </c>
      <c r="D3750" t="s">
        <v>1652</v>
      </c>
      <c r="E3750" t="s">
        <v>1653</v>
      </c>
      <c r="F3750">
        <v>600837</v>
      </c>
      <c r="G3750">
        <v>0</v>
      </c>
      <c r="H3750" t="s">
        <v>1662</v>
      </c>
      <c r="I3750" t="s">
        <v>20</v>
      </c>
      <c r="J3750" t="s">
        <v>39</v>
      </c>
      <c r="K3750" t="s">
        <v>21</v>
      </c>
      <c r="M3750" t="s">
        <v>18310</v>
      </c>
      <c r="N3750" t="s">
        <v>22</v>
      </c>
      <c r="O3750" t="s">
        <v>23</v>
      </c>
      <c r="P3750" t="s">
        <v>26</v>
      </c>
      <c r="Q3750" t="s">
        <v>27</v>
      </c>
      <c r="R3750" s="13">
        <v>30</v>
      </c>
      <c r="S3750" s="13">
        <v>2</v>
      </c>
      <c r="T3750" s="21">
        <v>0</v>
      </c>
      <c r="U3750" t="s">
        <v>2113</v>
      </c>
      <c r="W3750" t="str">
        <f>+IF(V3750="","",IF(MID(V3750,1,3)="ECE","UNICO",IF(V3750="FINES",CONCATENATE("R",IF(OR(C3750="16",C3750="21",C3750="22",C3750="23"),"16212223",IF(OR(C3750="15",C3750="17",C3750="24",C3750="25"),"15172425",C3750))),IF(V3750="CEBAS","UNICO",IF(VALUE(C3750)&lt;=11,"AMBA","INTERIOR")))))</f>
        <v/>
      </c>
      <c r="X3750" s="20" t="str">
        <f>+IF(V3750="","-",CONCATENATE(V3750,"_",W3750))</f>
        <v>-</v>
      </c>
      <c r="Y3750" s="59">
        <v>0.59578318692542409</v>
      </c>
      <c r="Z3750" t="str">
        <f>+IFERROR(VLOOKUP(H3750,#REF!,2,FALSE),"-")</f>
        <v>-</v>
      </c>
      <c r="AA3750" t="s">
        <v>2394</v>
      </c>
      <c r="AB3750" t="str">
        <f>+IF(W3750="","-",IF(W3750="UNICO","CENSO","MUESTRA"))</f>
        <v>-</v>
      </c>
      <c r="AC3750" t="s">
        <v>2398</v>
      </c>
      <c r="AD3750" t="s">
        <v>134</v>
      </c>
    </row>
    <row r="3751" spans="1:30" x14ac:dyDescent="0.25">
      <c r="A3751" s="5" t="str">
        <f t="shared" si="58"/>
        <v>0083DC0709</v>
      </c>
      <c r="B3751" s="23" t="s">
        <v>2119</v>
      </c>
      <c r="C3751" t="s">
        <v>158</v>
      </c>
      <c r="D3751" t="s">
        <v>1445</v>
      </c>
      <c r="E3751" t="s">
        <v>1446</v>
      </c>
      <c r="F3751">
        <v>613145</v>
      </c>
      <c r="G3751">
        <v>3</v>
      </c>
      <c r="H3751" t="s">
        <v>1452</v>
      </c>
      <c r="I3751" t="s">
        <v>20</v>
      </c>
      <c r="J3751" t="s">
        <v>39</v>
      </c>
      <c r="K3751" t="s">
        <v>40</v>
      </c>
      <c r="L3751" t="s">
        <v>1448</v>
      </c>
      <c r="M3751" t="s">
        <v>18351</v>
      </c>
      <c r="N3751" t="s">
        <v>22</v>
      </c>
      <c r="O3751" t="s">
        <v>23</v>
      </c>
      <c r="P3751" t="s">
        <v>26</v>
      </c>
      <c r="Q3751" t="s">
        <v>27</v>
      </c>
      <c r="R3751" s="13">
        <v>15</v>
      </c>
      <c r="S3751" s="13">
        <v>1</v>
      </c>
      <c r="T3751" s="21">
        <v>0</v>
      </c>
      <c r="U3751" t="s">
        <v>2113</v>
      </c>
      <c r="W3751" t="str">
        <f>+IF(V3751="","",IF(MID(V3751,1,3)="ECE","UNICO",IF(V3751="FINES",CONCATENATE("R",IF(OR(C3751="16",C3751="21",C3751="22",C3751="23"),"16212223",IF(OR(C3751="15",C3751="17",C3751="24",C3751="25"),"15172425",C3751))),IF(V3751="CEBAS","UNICO",IF(VALUE(C3751)&lt;=11,"AMBA","INTERIOR")))))</f>
        <v/>
      </c>
      <c r="X3751" s="20" t="str">
        <f>+IF(V3751="","-",CONCATENATE(V3751,"_",W3751))</f>
        <v>-</v>
      </c>
      <c r="Y3751" s="59">
        <v>0.59587690861601583</v>
      </c>
      <c r="Z3751" t="str">
        <f>+IFERROR(VLOOKUP(H3751,#REF!,2,FALSE),"-")</f>
        <v>-</v>
      </c>
      <c r="AA3751" t="s">
        <v>2393</v>
      </c>
      <c r="AB3751" t="str">
        <f>+IF(W3751="","-",IF(W3751="UNICO","CENSO","MUESTRA"))</f>
        <v>-</v>
      </c>
      <c r="AC3751" t="s">
        <v>2398</v>
      </c>
      <c r="AD3751" t="s">
        <v>134</v>
      </c>
    </row>
    <row r="3752" spans="1:30" x14ac:dyDescent="0.25">
      <c r="A3752" s="5" t="str">
        <f t="shared" si="58"/>
        <v>0039DC0702</v>
      </c>
      <c r="B3752" s="23" t="s">
        <v>2119</v>
      </c>
      <c r="C3752" t="s">
        <v>280</v>
      </c>
      <c r="D3752" t="s">
        <v>657</v>
      </c>
      <c r="E3752" t="s">
        <v>658</v>
      </c>
      <c r="F3752">
        <v>608716</v>
      </c>
      <c r="G3752">
        <v>0</v>
      </c>
      <c r="H3752" t="s">
        <v>660</v>
      </c>
      <c r="I3752" t="s">
        <v>20</v>
      </c>
      <c r="J3752" t="s">
        <v>39</v>
      </c>
      <c r="K3752" t="s">
        <v>21</v>
      </c>
      <c r="M3752" t="s">
        <v>18130</v>
      </c>
      <c r="N3752" t="s">
        <v>136</v>
      </c>
      <c r="O3752" t="s">
        <v>23</v>
      </c>
      <c r="P3752" t="s">
        <v>26</v>
      </c>
      <c r="Q3752" t="s">
        <v>27</v>
      </c>
      <c r="R3752" s="13">
        <v>2</v>
      </c>
      <c r="S3752" s="13">
        <v>1</v>
      </c>
      <c r="T3752" s="21">
        <v>0</v>
      </c>
      <c r="U3752" t="s">
        <v>2113</v>
      </c>
      <c r="W3752" t="str">
        <f>+IF(V3752="","",IF(MID(V3752,1,3)="ECE","UNICO",IF(V3752="FINES",CONCATENATE("R",IF(OR(C3752="16",C3752="21",C3752="22",C3752="23"),"16212223",IF(OR(C3752="15",C3752="17",C3752="24",C3752="25"),"15172425",C3752))),IF(V3752="CEBAS","UNICO",IF(VALUE(C3752)&lt;=11,"AMBA","INTERIOR")))))</f>
        <v/>
      </c>
      <c r="X3752" s="20" t="str">
        <f>+IF(V3752="","-",CONCATENATE(V3752,"_",W3752))</f>
        <v>-</v>
      </c>
      <c r="Y3752" s="59">
        <v>0.59697419404983521</v>
      </c>
      <c r="Z3752" t="str">
        <f>+IFERROR(VLOOKUP(H3752,#REF!,2,FALSE),"-")</f>
        <v>-</v>
      </c>
      <c r="AA3752" t="s">
        <v>2394</v>
      </c>
      <c r="AB3752" t="str">
        <f>+IF(W3752="","-",IF(W3752="UNICO","CENSO","MUESTRA"))</f>
        <v>-</v>
      </c>
      <c r="AC3752" t="s">
        <v>2398</v>
      </c>
      <c r="AD3752" t="s">
        <v>134</v>
      </c>
    </row>
    <row r="3753" spans="1:30" x14ac:dyDescent="0.25">
      <c r="A3753" s="5" t="str">
        <f t="shared" si="58"/>
        <v>0043DC0725</v>
      </c>
      <c r="B3753" s="23" t="s">
        <v>2119</v>
      </c>
      <c r="C3753" t="s">
        <v>161</v>
      </c>
      <c r="D3753" t="s">
        <v>677</v>
      </c>
      <c r="E3753" t="s">
        <v>678</v>
      </c>
      <c r="F3753">
        <v>609273</v>
      </c>
      <c r="G3753">
        <v>2</v>
      </c>
      <c r="H3753" t="s">
        <v>706</v>
      </c>
      <c r="I3753" t="s">
        <v>20</v>
      </c>
      <c r="J3753" t="s">
        <v>39</v>
      </c>
      <c r="K3753" t="s">
        <v>40</v>
      </c>
      <c r="L3753" t="s">
        <v>705</v>
      </c>
      <c r="M3753" t="s">
        <v>18344</v>
      </c>
      <c r="N3753" t="s">
        <v>22</v>
      </c>
      <c r="O3753" t="s">
        <v>82</v>
      </c>
      <c r="P3753" t="s">
        <v>26</v>
      </c>
      <c r="Q3753" t="s">
        <v>27</v>
      </c>
      <c r="R3753" s="13">
        <v>45</v>
      </c>
      <c r="S3753" s="13">
        <v>4</v>
      </c>
      <c r="T3753" s="21">
        <v>0</v>
      </c>
      <c r="U3753" t="s">
        <v>2113</v>
      </c>
      <c r="W3753" t="str">
        <f>+IF(V3753="","",IF(MID(V3753,1,3)="ECE","UNICO",IF(V3753="FINES",CONCATENATE("R",IF(OR(C3753="16",C3753="21",C3753="22",C3753="23"),"16212223",IF(OR(C3753="15",C3753="17",C3753="24",C3753="25"),"15172425",C3753))),IF(V3753="CEBAS","UNICO",IF(VALUE(C3753)&lt;=11,"AMBA","INTERIOR")))))</f>
        <v/>
      </c>
      <c r="X3753" s="20" t="str">
        <f>+IF(V3753="","-",CONCATENATE(V3753,"_",W3753))</f>
        <v>-</v>
      </c>
      <c r="Y3753" s="59">
        <v>0.59719822345635831</v>
      </c>
      <c r="Z3753" t="str">
        <f>+IFERROR(VLOOKUP(H3753,#REF!,2,FALSE),"-")</f>
        <v>-</v>
      </c>
      <c r="AA3753" t="s">
        <v>2394</v>
      </c>
      <c r="AB3753" t="str">
        <f>+IF(W3753="","-",IF(W3753="UNICO","CENSO","MUESTRA"))</f>
        <v>-</v>
      </c>
      <c r="AC3753" t="s">
        <v>2397</v>
      </c>
      <c r="AD3753" t="s">
        <v>134</v>
      </c>
    </row>
    <row r="3754" spans="1:30" x14ac:dyDescent="0.25">
      <c r="A3754" s="5" t="str">
        <f t="shared" si="58"/>
        <v>0043DC0731</v>
      </c>
      <c r="B3754" s="23" t="s">
        <v>2119</v>
      </c>
      <c r="C3754" t="s">
        <v>161</v>
      </c>
      <c r="D3754" t="s">
        <v>677</v>
      </c>
      <c r="E3754" t="s">
        <v>678</v>
      </c>
      <c r="F3754">
        <v>605101</v>
      </c>
      <c r="G3754">
        <v>1</v>
      </c>
      <c r="H3754" t="s">
        <v>710</v>
      </c>
      <c r="I3754" t="s">
        <v>20</v>
      </c>
      <c r="J3754" t="s">
        <v>39</v>
      </c>
      <c r="K3754" t="s">
        <v>40</v>
      </c>
      <c r="L3754" t="s">
        <v>711</v>
      </c>
      <c r="M3754" t="s">
        <v>18397</v>
      </c>
      <c r="N3754" t="s">
        <v>22</v>
      </c>
      <c r="O3754" t="s">
        <v>23</v>
      </c>
      <c r="P3754" t="s">
        <v>26</v>
      </c>
      <c r="Q3754" t="s">
        <v>27</v>
      </c>
      <c r="R3754" s="13">
        <v>37</v>
      </c>
      <c r="S3754" s="13">
        <v>2</v>
      </c>
      <c r="T3754" s="21">
        <v>0</v>
      </c>
      <c r="U3754" t="s">
        <v>2113</v>
      </c>
      <c r="W3754" t="str">
        <f>+IF(V3754="","",IF(MID(V3754,1,3)="ECE","UNICO",IF(V3754="FINES",CONCATENATE("R",IF(OR(C3754="16",C3754="21",C3754="22",C3754="23"),"16212223",IF(OR(C3754="15",C3754="17",C3754="24",C3754="25"),"15172425",C3754))),IF(V3754="CEBAS","UNICO",IF(VALUE(C3754)&lt;=11,"AMBA","INTERIOR")))))</f>
        <v/>
      </c>
      <c r="X3754" s="20" t="str">
        <f>+IF(V3754="","-",CONCATENATE(V3754,"_",W3754))</f>
        <v>-</v>
      </c>
      <c r="Y3754" s="59">
        <v>0.59852228039189392</v>
      </c>
      <c r="Z3754" t="str">
        <f>+IFERROR(VLOOKUP(H3754,#REF!,2,FALSE),"-")</f>
        <v>-</v>
      </c>
      <c r="AA3754" t="s">
        <v>2394</v>
      </c>
      <c r="AB3754" t="str">
        <f>+IF(W3754="","-",IF(W3754="UNICO","CENSO","MUESTRA"))</f>
        <v>-</v>
      </c>
      <c r="AC3754" t="s">
        <v>2397</v>
      </c>
      <c r="AD3754" t="s">
        <v>134</v>
      </c>
    </row>
    <row r="3755" spans="1:30" x14ac:dyDescent="0.25">
      <c r="A3755" s="5" t="str">
        <f t="shared" si="58"/>
        <v>0026DC0702</v>
      </c>
      <c r="B3755" s="23" t="s">
        <v>2119</v>
      </c>
      <c r="C3755" t="s">
        <v>83</v>
      </c>
      <c r="D3755" t="s">
        <v>516</v>
      </c>
      <c r="E3755" t="s">
        <v>517</v>
      </c>
      <c r="F3755">
        <v>603433</v>
      </c>
      <c r="G3755">
        <v>0</v>
      </c>
      <c r="H3755" t="s">
        <v>518</v>
      </c>
      <c r="I3755" t="s">
        <v>20</v>
      </c>
      <c r="J3755" t="s">
        <v>39</v>
      </c>
      <c r="K3755" t="s">
        <v>21</v>
      </c>
      <c r="M3755" t="s">
        <v>18130</v>
      </c>
      <c r="N3755" t="s">
        <v>22</v>
      </c>
      <c r="O3755" t="s">
        <v>23</v>
      </c>
      <c r="P3755" t="s">
        <v>26</v>
      </c>
      <c r="Q3755" t="s">
        <v>27</v>
      </c>
      <c r="R3755" s="13">
        <v>15</v>
      </c>
      <c r="S3755" s="13">
        <v>1</v>
      </c>
      <c r="T3755" s="21">
        <v>0</v>
      </c>
      <c r="U3755" t="s">
        <v>2113</v>
      </c>
      <c r="W3755" t="str">
        <f>+IF(V3755="","",IF(MID(V3755,1,3)="ECE","UNICO",IF(V3755="FINES",CONCATENATE("R",IF(OR(C3755="16",C3755="21",C3755="22",C3755="23"),"16212223",IF(OR(C3755="15",C3755="17",C3755="24",C3755="25"),"15172425",C3755))),IF(V3755="CEBAS","UNICO",IF(VALUE(C3755)&lt;=11,"AMBA","INTERIOR")))))</f>
        <v/>
      </c>
      <c r="X3755" s="20" t="str">
        <f>+IF(V3755="","-",CONCATENATE(V3755,"_",W3755))</f>
        <v>-</v>
      </c>
      <c r="Y3755" s="59">
        <v>0.59943473339080811</v>
      </c>
      <c r="Z3755" t="str">
        <f>+IFERROR(VLOOKUP(H3755,#REF!,2,FALSE),"-")</f>
        <v>-</v>
      </c>
      <c r="AA3755" t="s">
        <v>2394</v>
      </c>
      <c r="AB3755" t="str">
        <f>+IF(W3755="","-",IF(W3755="UNICO","CENSO","MUESTRA"))</f>
        <v>-</v>
      </c>
      <c r="AC3755" t="s">
        <v>2397</v>
      </c>
      <c r="AD3755" t="s">
        <v>134</v>
      </c>
    </row>
    <row r="3756" spans="1:30" x14ac:dyDescent="0.25">
      <c r="A3756" s="5" t="str">
        <f t="shared" si="58"/>
        <v>0085DA0152</v>
      </c>
      <c r="B3756" s="23" t="s">
        <v>2119</v>
      </c>
      <c r="C3756" t="s">
        <v>584</v>
      </c>
      <c r="D3756" t="s">
        <v>1474</v>
      </c>
      <c r="E3756" t="s">
        <v>1475</v>
      </c>
      <c r="F3756">
        <v>614435</v>
      </c>
      <c r="G3756">
        <v>0</v>
      </c>
      <c r="H3756" t="s">
        <v>1476</v>
      </c>
      <c r="I3756" t="s">
        <v>20</v>
      </c>
      <c r="J3756" t="s">
        <v>25</v>
      </c>
      <c r="K3756" t="s">
        <v>21</v>
      </c>
      <c r="M3756" t="s">
        <v>1477</v>
      </c>
      <c r="N3756" t="s">
        <v>22</v>
      </c>
      <c r="O3756" t="s">
        <v>23</v>
      </c>
      <c r="P3756" t="s">
        <v>26</v>
      </c>
      <c r="Q3756" t="s">
        <v>27</v>
      </c>
      <c r="R3756" s="13">
        <v>11</v>
      </c>
      <c r="S3756" s="13">
        <v>1</v>
      </c>
      <c r="T3756" s="21">
        <v>0</v>
      </c>
      <c r="U3756" t="s">
        <v>2113</v>
      </c>
      <c r="W3756" t="str">
        <f>+IF(V3756="","",IF(MID(V3756,1,3)="ECE","UNICO",IF(V3756="FINES",CONCATENATE("R",IF(OR(C3756="16",C3756="21",C3756="22",C3756="23"),"16212223",IF(OR(C3756="15",C3756="17",C3756="24",C3756="25"),"15172425",C3756))),IF(V3756="CEBAS","UNICO",IF(VALUE(C3756)&lt;=11,"AMBA","INTERIOR")))))</f>
        <v/>
      </c>
      <c r="X3756" s="20" t="str">
        <f>+IF(V3756="","-",CONCATENATE(V3756,"_",W3756))</f>
        <v>-</v>
      </c>
      <c r="Y3756" s="59">
        <v>0.6</v>
      </c>
      <c r="Z3756" t="str">
        <f>+IFERROR(VLOOKUP(H3756,#REF!,2,FALSE),"-")</f>
        <v>-</v>
      </c>
      <c r="AA3756" t="s">
        <v>2393</v>
      </c>
      <c r="AB3756" t="str">
        <f>+IF(W3756="","-",IF(W3756="UNICO","CENSO","MUESTRA"))</f>
        <v>-</v>
      </c>
      <c r="AC3756" t="s">
        <v>2397</v>
      </c>
      <c r="AD3756" t="s">
        <v>134</v>
      </c>
    </row>
    <row r="3757" spans="1:30" x14ac:dyDescent="0.25">
      <c r="A3757" s="5" t="str">
        <f t="shared" si="58"/>
        <v>0008DC0721</v>
      </c>
      <c r="B3757" s="23" t="s">
        <v>2119</v>
      </c>
      <c r="C3757" t="s">
        <v>139</v>
      </c>
      <c r="D3757" t="s">
        <v>312</v>
      </c>
      <c r="E3757" t="s">
        <v>314</v>
      </c>
      <c r="F3757">
        <v>602486</v>
      </c>
      <c r="G3757">
        <v>0</v>
      </c>
      <c r="H3757" t="s">
        <v>316</v>
      </c>
      <c r="I3757" t="s">
        <v>20</v>
      </c>
      <c r="J3757" t="s">
        <v>39</v>
      </c>
      <c r="K3757" t="s">
        <v>21</v>
      </c>
      <c r="M3757" t="s">
        <v>18113</v>
      </c>
      <c r="N3757" t="s">
        <v>22</v>
      </c>
      <c r="O3757" t="s">
        <v>23</v>
      </c>
      <c r="P3757" t="s">
        <v>26</v>
      </c>
      <c r="Q3757" t="s">
        <v>27</v>
      </c>
      <c r="R3757" s="13">
        <v>47</v>
      </c>
      <c r="S3757" s="13">
        <v>3</v>
      </c>
      <c r="T3757" s="21">
        <v>0</v>
      </c>
      <c r="U3757" t="s">
        <v>2113</v>
      </c>
      <c r="W3757" t="str">
        <f>+IF(V3757="","",IF(MID(V3757,1,3)="ECE","UNICO",IF(V3757="FINES",CONCATENATE("R",IF(OR(C3757="16",C3757="21",C3757="22",C3757="23"),"16212223",IF(OR(C3757="15",C3757="17",C3757="24",C3757="25"),"15172425",C3757))),IF(V3757="CEBAS","UNICO",IF(VALUE(C3757)&lt;=11,"AMBA","INTERIOR")))))</f>
        <v/>
      </c>
      <c r="X3757" s="20" t="str">
        <f>+IF(V3757="","-",CONCATENATE(V3757,"_",W3757))</f>
        <v>-</v>
      </c>
      <c r="Y3757" s="59">
        <v>0.60012348117055114</v>
      </c>
      <c r="Z3757" t="str">
        <f>+IFERROR(VLOOKUP(H3757,#REF!,2,FALSE),"-")</f>
        <v>-</v>
      </c>
      <c r="AA3757" t="s">
        <v>2394</v>
      </c>
      <c r="AB3757" t="str">
        <f>+IF(W3757="","-",IF(W3757="UNICO","CENSO","MUESTRA"))</f>
        <v>-</v>
      </c>
      <c r="AC3757" t="s">
        <v>2397</v>
      </c>
      <c r="AD3757" t="s">
        <v>134</v>
      </c>
    </row>
    <row r="3758" spans="1:30" x14ac:dyDescent="0.25">
      <c r="A3758" s="5" t="str">
        <f t="shared" si="58"/>
        <v>0073DC0707</v>
      </c>
      <c r="B3758" s="23" t="s">
        <v>2119</v>
      </c>
      <c r="C3758" t="s">
        <v>1302</v>
      </c>
      <c r="D3758" t="s">
        <v>1300</v>
      </c>
      <c r="E3758" t="s">
        <v>1301</v>
      </c>
      <c r="F3758">
        <v>606296</v>
      </c>
      <c r="G3758">
        <v>1</v>
      </c>
      <c r="H3758" t="s">
        <v>1312</v>
      </c>
      <c r="I3758" t="s">
        <v>20</v>
      </c>
      <c r="J3758" t="s">
        <v>39</v>
      </c>
      <c r="K3758" t="s">
        <v>40</v>
      </c>
      <c r="L3758" t="s">
        <v>1313</v>
      </c>
      <c r="M3758" t="s">
        <v>18346</v>
      </c>
      <c r="N3758" t="s">
        <v>22</v>
      </c>
      <c r="O3758" t="s">
        <v>23</v>
      </c>
      <c r="P3758" t="s">
        <v>26</v>
      </c>
      <c r="Q3758" t="s">
        <v>27</v>
      </c>
      <c r="R3758" s="13">
        <v>55</v>
      </c>
      <c r="S3758" s="13">
        <v>4</v>
      </c>
      <c r="T3758" s="21">
        <v>0</v>
      </c>
      <c r="U3758" t="s">
        <v>2113</v>
      </c>
      <c r="W3758" t="str">
        <f>+IF(V3758="","",IF(MID(V3758,1,3)="ECE","UNICO",IF(V3758="FINES",CONCATENATE("R",IF(OR(C3758="16",C3758="21",C3758="22",C3758="23"),"16212223",IF(OR(C3758="15",C3758="17",C3758="24",C3758="25"),"15172425",C3758))),IF(V3758="CEBAS","UNICO",IF(VALUE(C3758)&lt;=11,"AMBA","INTERIOR")))))</f>
        <v/>
      </c>
      <c r="X3758" s="20" t="str">
        <f>+IF(V3758="","-",CONCATENATE(V3758,"_",W3758))</f>
        <v>-</v>
      </c>
      <c r="Y3758" s="59">
        <v>0.60084540479713011</v>
      </c>
      <c r="Z3758" t="str">
        <f>+IFERROR(VLOOKUP(H3758,#REF!,2,FALSE),"-")</f>
        <v>-</v>
      </c>
      <c r="AA3758" t="s">
        <v>2393</v>
      </c>
      <c r="AB3758" t="str">
        <f>+IF(W3758="","-",IF(W3758="UNICO","CENSO","MUESTRA"))</f>
        <v>-</v>
      </c>
      <c r="AC3758" t="s">
        <v>2397</v>
      </c>
      <c r="AD3758" t="s">
        <v>134</v>
      </c>
    </row>
    <row r="3759" spans="1:30" x14ac:dyDescent="0.25">
      <c r="A3759" s="5" t="str">
        <f t="shared" si="58"/>
        <v>0102DC0713</v>
      </c>
      <c r="B3759" s="23" t="s">
        <v>2119</v>
      </c>
      <c r="C3759" t="s">
        <v>242</v>
      </c>
      <c r="D3759" t="s">
        <v>239</v>
      </c>
      <c r="E3759" t="s">
        <v>1713</v>
      </c>
      <c r="F3759">
        <v>605214</v>
      </c>
      <c r="G3759">
        <v>3</v>
      </c>
      <c r="H3759" t="s">
        <v>1723</v>
      </c>
      <c r="I3759" t="s">
        <v>20</v>
      </c>
      <c r="J3759" t="s">
        <v>39</v>
      </c>
      <c r="K3759" t="s">
        <v>40</v>
      </c>
      <c r="L3759" t="s">
        <v>1721</v>
      </c>
      <c r="M3759" t="s">
        <v>18398</v>
      </c>
      <c r="N3759" t="s">
        <v>22</v>
      </c>
      <c r="O3759" t="s">
        <v>23</v>
      </c>
      <c r="P3759" t="s">
        <v>26</v>
      </c>
      <c r="Q3759" t="s">
        <v>27</v>
      </c>
      <c r="R3759" s="13">
        <v>21</v>
      </c>
      <c r="S3759" s="13">
        <v>2</v>
      </c>
      <c r="T3759" s="21">
        <v>0</v>
      </c>
      <c r="U3759" t="s">
        <v>2113</v>
      </c>
      <c r="W3759" t="str">
        <f>+IF(V3759="","",IF(MID(V3759,1,3)="ECE","UNICO",IF(V3759="FINES",CONCATENATE("R",IF(OR(C3759="16",C3759="21",C3759="22",C3759="23"),"16212223",IF(OR(C3759="15",C3759="17",C3759="24",C3759="25"),"15172425",C3759))),IF(V3759="CEBAS","UNICO",IF(VALUE(C3759)&lt;=11,"AMBA","INTERIOR")))))</f>
        <v/>
      </c>
      <c r="X3759" s="20" t="str">
        <f>+IF(V3759="","-",CONCATENATE(V3759,"_",W3759))</f>
        <v>-</v>
      </c>
      <c r="Y3759" s="59">
        <v>0.6021262783753244</v>
      </c>
      <c r="Z3759" t="str">
        <f>+IFERROR(VLOOKUP(H3759,#REF!,2,FALSE),"-")</f>
        <v>-</v>
      </c>
      <c r="AA3759" t="s">
        <v>2394</v>
      </c>
      <c r="AB3759" t="str">
        <f>+IF(W3759="","-",IF(W3759="UNICO","CENSO","MUESTRA"))</f>
        <v>-</v>
      </c>
      <c r="AC3759" t="s">
        <v>2398</v>
      </c>
      <c r="AD3759" t="s">
        <v>134</v>
      </c>
    </row>
    <row r="3760" spans="1:30" x14ac:dyDescent="0.25">
      <c r="A3760" s="5" t="str">
        <f t="shared" si="58"/>
        <v>0071DC0705</v>
      </c>
      <c r="B3760" s="23" t="s">
        <v>2119</v>
      </c>
      <c r="C3760" t="s">
        <v>1245</v>
      </c>
      <c r="D3760" t="s">
        <v>1243</v>
      </c>
      <c r="E3760" t="s">
        <v>1244</v>
      </c>
      <c r="F3760">
        <v>612009</v>
      </c>
      <c r="G3760">
        <v>1</v>
      </c>
      <c r="H3760" t="s">
        <v>1252</v>
      </c>
      <c r="I3760" t="s">
        <v>20</v>
      </c>
      <c r="J3760" t="s">
        <v>39</v>
      </c>
      <c r="K3760" t="s">
        <v>40</v>
      </c>
      <c r="L3760" t="s">
        <v>1253</v>
      </c>
      <c r="M3760" t="s">
        <v>18176</v>
      </c>
      <c r="N3760" t="s">
        <v>22</v>
      </c>
      <c r="O3760" t="s">
        <v>23</v>
      </c>
      <c r="P3760" t="s">
        <v>26</v>
      </c>
      <c r="Q3760" t="s">
        <v>27</v>
      </c>
      <c r="R3760" s="13">
        <v>39</v>
      </c>
      <c r="S3760" s="13">
        <v>5</v>
      </c>
      <c r="T3760" s="21">
        <v>0</v>
      </c>
      <c r="U3760" t="s">
        <v>2113</v>
      </c>
      <c r="W3760" t="str">
        <f>+IF(V3760="","",IF(MID(V3760,1,3)="ECE","UNICO",IF(V3760="FINES",CONCATENATE("R",IF(OR(C3760="16",C3760="21",C3760="22",C3760="23"),"16212223",IF(OR(C3760="15",C3760="17",C3760="24",C3760="25"),"15172425",C3760))),IF(V3760="CEBAS","UNICO",IF(VALUE(C3760)&lt;=11,"AMBA","INTERIOR")))))</f>
        <v/>
      </c>
      <c r="X3760" s="20" t="str">
        <f>+IF(V3760="","-",CONCATENATE(V3760,"_",W3760))</f>
        <v>-</v>
      </c>
      <c r="Y3760" s="59">
        <v>0.60233290728769806</v>
      </c>
      <c r="Z3760" t="str">
        <f>+IFERROR(VLOOKUP(H3760,#REF!,2,FALSE),"-")</f>
        <v>-</v>
      </c>
      <c r="AA3760" t="s">
        <v>2393</v>
      </c>
      <c r="AB3760" t="str">
        <f>+IF(W3760="","-",IF(W3760="UNICO","CENSO","MUESTRA"))</f>
        <v>-</v>
      </c>
      <c r="AC3760" t="s">
        <v>2397</v>
      </c>
      <c r="AD3760" t="s">
        <v>134</v>
      </c>
    </row>
    <row r="3761" spans="1:30" x14ac:dyDescent="0.25">
      <c r="A3761" s="5" t="str">
        <f t="shared" si="58"/>
        <v>0069DC0707</v>
      </c>
      <c r="B3761" s="23" t="s">
        <v>2119</v>
      </c>
      <c r="C3761" t="s">
        <v>1079</v>
      </c>
      <c r="D3761" t="s">
        <v>1077</v>
      </c>
      <c r="E3761" t="s">
        <v>1078</v>
      </c>
      <c r="F3761">
        <v>610535</v>
      </c>
      <c r="G3761">
        <v>1</v>
      </c>
      <c r="H3761" t="s">
        <v>1094</v>
      </c>
      <c r="I3761" t="s">
        <v>20</v>
      </c>
      <c r="J3761" t="s">
        <v>39</v>
      </c>
      <c r="K3761" t="s">
        <v>40</v>
      </c>
      <c r="L3761" t="s">
        <v>1095</v>
      </c>
      <c r="M3761" t="s">
        <v>18139</v>
      </c>
      <c r="N3761" t="s">
        <v>22</v>
      </c>
      <c r="O3761" t="s">
        <v>23</v>
      </c>
      <c r="P3761" t="s">
        <v>26</v>
      </c>
      <c r="Q3761" t="s">
        <v>27</v>
      </c>
      <c r="R3761" s="13">
        <v>16</v>
      </c>
      <c r="S3761" s="13">
        <v>1</v>
      </c>
      <c r="T3761" s="21">
        <v>0</v>
      </c>
      <c r="U3761" t="s">
        <v>2113</v>
      </c>
      <c r="W3761" t="str">
        <f>+IF(V3761="","",IF(MID(V3761,1,3)="ECE","UNICO",IF(V3761="FINES",CONCATENATE("R",IF(OR(C3761="16",C3761="21",C3761="22",C3761="23"),"16212223",IF(OR(C3761="15",C3761="17",C3761="24",C3761="25"),"15172425",C3761))),IF(V3761="CEBAS","UNICO",IF(VALUE(C3761)&lt;=11,"AMBA","INTERIOR")))))</f>
        <v/>
      </c>
      <c r="X3761" s="20" t="str">
        <f>+IF(V3761="","-",CONCATENATE(V3761,"_",W3761))</f>
        <v>-</v>
      </c>
      <c r="Y3761" s="59">
        <v>0.6041014806644337</v>
      </c>
      <c r="Z3761" t="str">
        <f>+IFERROR(VLOOKUP(H3761,#REF!,2,FALSE),"-")</f>
        <v>-</v>
      </c>
      <c r="AA3761" t="s">
        <v>2393</v>
      </c>
      <c r="AB3761" t="str">
        <f>+IF(W3761="","-",IF(W3761="UNICO","CENSO","MUESTRA"))</f>
        <v>-</v>
      </c>
      <c r="AC3761" t="s">
        <v>2397</v>
      </c>
      <c r="AD3761" t="s">
        <v>134</v>
      </c>
    </row>
    <row r="3762" spans="1:30" x14ac:dyDescent="0.25">
      <c r="A3762" s="5" t="str">
        <f t="shared" si="58"/>
        <v>0096DA0036</v>
      </c>
      <c r="B3762" s="23" t="s">
        <v>2119</v>
      </c>
      <c r="C3762" t="s">
        <v>884</v>
      </c>
      <c r="D3762" t="s">
        <v>1591</v>
      </c>
      <c r="E3762" t="s">
        <v>1592</v>
      </c>
      <c r="F3762">
        <v>614392</v>
      </c>
      <c r="G3762">
        <v>0</v>
      </c>
      <c r="H3762" t="s">
        <v>1596</v>
      </c>
      <c r="I3762" t="s">
        <v>20</v>
      </c>
      <c r="J3762" t="s">
        <v>25</v>
      </c>
      <c r="K3762" t="s">
        <v>21</v>
      </c>
      <c r="M3762" t="s">
        <v>18399</v>
      </c>
      <c r="N3762" t="s">
        <v>22</v>
      </c>
      <c r="O3762" t="s">
        <v>23</v>
      </c>
      <c r="P3762" t="s">
        <v>26</v>
      </c>
      <c r="Q3762" t="s">
        <v>27</v>
      </c>
      <c r="R3762" s="13">
        <v>11</v>
      </c>
      <c r="S3762" s="13">
        <v>1</v>
      </c>
      <c r="T3762" s="21">
        <v>0</v>
      </c>
      <c r="U3762" t="s">
        <v>2113</v>
      </c>
      <c r="W3762" t="str">
        <f>+IF(V3762="","",IF(MID(V3762,1,3)="ECE","UNICO",IF(V3762="FINES",CONCATENATE("R",IF(OR(C3762="16",C3762="21",C3762="22",C3762="23"),"16212223",IF(OR(C3762="15",C3762="17",C3762="24",C3762="25"),"15172425",C3762))),IF(V3762="CEBAS","UNICO",IF(VALUE(C3762)&lt;=11,"AMBA","INTERIOR")))))</f>
        <v/>
      </c>
      <c r="X3762" s="20" t="str">
        <f>+IF(V3762="","-",CONCATENATE(V3762,"_",W3762))</f>
        <v>-</v>
      </c>
      <c r="Y3762" s="59">
        <v>0.60478385420222036</v>
      </c>
      <c r="Z3762" t="str">
        <f>+IFERROR(VLOOKUP(H3762,#REF!,2,FALSE),"-")</f>
        <v>-</v>
      </c>
      <c r="AA3762" t="s">
        <v>2393</v>
      </c>
      <c r="AB3762" t="str">
        <f>+IF(W3762="","-",IF(W3762="UNICO","CENSO","MUESTRA"))</f>
        <v>-</v>
      </c>
      <c r="AC3762" t="s">
        <v>2398</v>
      </c>
      <c r="AD3762" t="s">
        <v>134</v>
      </c>
    </row>
    <row r="3763" spans="1:30" x14ac:dyDescent="0.25">
      <c r="A3763" s="5" t="str">
        <f t="shared" si="58"/>
        <v>0069DC0737</v>
      </c>
      <c r="B3763" s="23" t="s">
        <v>2119</v>
      </c>
      <c r="C3763" t="s">
        <v>1079</v>
      </c>
      <c r="D3763" t="s">
        <v>1077</v>
      </c>
      <c r="E3763" t="s">
        <v>1078</v>
      </c>
      <c r="F3763">
        <v>601496</v>
      </c>
      <c r="G3763">
        <v>3</v>
      </c>
      <c r="H3763" t="s">
        <v>1120</v>
      </c>
      <c r="I3763" t="s">
        <v>20</v>
      </c>
      <c r="J3763" t="s">
        <v>39</v>
      </c>
      <c r="K3763" t="s">
        <v>40</v>
      </c>
      <c r="L3763" t="s">
        <v>1101</v>
      </c>
      <c r="M3763" t="s">
        <v>18400</v>
      </c>
      <c r="N3763" t="s">
        <v>22</v>
      </c>
      <c r="O3763" t="s">
        <v>23</v>
      </c>
      <c r="P3763" t="s">
        <v>26</v>
      </c>
      <c r="Q3763" t="s">
        <v>27</v>
      </c>
      <c r="R3763" s="13">
        <v>14</v>
      </c>
      <c r="S3763" s="13">
        <v>1</v>
      </c>
      <c r="T3763" s="21">
        <v>0</v>
      </c>
      <c r="U3763" t="s">
        <v>2113</v>
      </c>
      <c r="W3763" t="str">
        <f>+IF(V3763="","",IF(MID(V3763,1,3)="ECE","UNICO",IF(V3763="FINES",CONCATENATE("R",IF(OR(C3763="16",C3763="21",C3763="22",C3763="23"),"16212223",IF(OR(C3763="15",C3763="17",C3763="24",C3763="25"),"15172425",C3763))),IF(V3763="CEBAS","UNICO",IF(VALUE(C3763)&lt;=11,"AMBA","INTERIOR")))))</f>
        <v/>
      </c>
      <c r="X3763" s="20" t="str">
        <f>+IF(V3763="","-",CONCATENATE(V3763,"_",W3763))</f>
        <v>-</v>
      </c>
      <c r="Y3763" s="59">
        <v>0.60483871626131458</v>
      </c>
      <c r="Z3763" t="str">
        <f>+IFERROR(VLOOKUP(H3763,#REF!,2,FALSE),"-")</f>
        <v>-</v>
      </c>
      <c r="AA3763" t="s">
        <v>2393</v>
      </c>
      <c r="AB3763" t="str">
        <f>+IF(W3763="","-",IF(W3763="UNICO","CENSO","MUESTRA"))</f>
        <v>-</v>
      </c>
      <c r="AC3763" t="s">
        <v>2397</v>
      </c>
      <c r="AD3763" t="s">
        <v>134</v>
      </c>
    </row>
    <row r="3764" spans="1:30" x14ac:dyDescent="0.25">
      <c r="A3764" s="5" t="str">
        <f t="shared" si="58"/>
        <v>0085DC0717</v>
      </c>
      <c r="B3764" s="23" t="s">
        <v>2119</v>
      </c>
      <c r="C3764" t="s">
        <v>584</v>
      </c>
      <c r="D3764" t="s">
        <v>1474</v>
      </c>
      <c r="E3764" t="s">
        <v>1475</v>
      </c>
      <c r="F3764">
        <v>610361</v>
      </c>
      <c r="G3764">
        <v>1</v>
      </c>
      <c r="H3764" t="s">
        <v>1490</v>
      </c>
      <c r="I3764" t="s">
        <v>20</v>
      </c>
      <c r="J3764" t="s">
        <v>39</v>
      </c>
      <c r="K3764" t="s">
        <v>40</v>
      </c>
      <c r="L3764" t="s">
        <v>1491</v>
      </c>
      <c r="M3764" t="s">
        <v>18149</v>
      </c>
      <c r="N3764" t="s">
        <v>22</v>
      </c>
      <c r="O3764" t="s">
        <v>23</v>
      </c>
      <c r="P3764" t="s">
        <v>26</v>
      </c>
      <c r="Q3764" t="s">
        <v>27</v>
      </c>
      <c r="R3764" s="13">
        <v>26</v>
      </c>
      <c r="S3764" s="13">
        <v>2</v>
      </c>
      <c r="T3764" s="21">
        <v>0</v>
      </c>
      <c r="U3764" t="s">
        <v>2113</v>
      </c>
      <c r="W3764" t="str">
        <f>+IF(V3764="","",IF(MID(V3764,1,3)="ECE","UNICO",IF(V3764="FINES",CONCATENATE("R",IF(OR(C3764="16",C3764="21",C3764="22",C3764="23"),"16212223",IF(OR(C3764="15",C3764="17",C3764="24",C3764="25"),"15172425",C3764))),IF(V3764="CEBAS","UNICO",IF(VALUE(C3764)&lt;=11,"AMBA","INTERIOR")))))</f>
        <v/>
      </c>
      <c r="X3764" s="20" t="str">
        <f>+IF(V3764="","-",CONCATENATE(V3764,"_",W3764))</f>
        <v>-</v>
      </c>
      <c r="Y3764" s="59">
        <v>0.60663962050488118</v>
      </c>
      <c r="Z3764" t="str">
        <f>+IFERROR(VLOOKUP(H3764,#REF!,2,FALSE),"-")</f>
        <v>-</v>
      </c>
      <c r="AA3764" t="s">
        <v>2393</v>
      </c>
      <c r="AB3764" t="str">
        <f>+IF(W3764="","-",IF(W3764="UNICO","CENSO","MUESTRA"))</f>
        <v>-</v>
      </c>
      <c r="AC3764" t="s">
        <v>2398</v>
      </c>
      <c r="AD3764" t="s">
        <v>134</v>
      </c>
    </row>
    <row r="3765" spans="1:30" x14ac:dyDescent="0.25">
      <c r="A3765" s="5" t="str">
        <f t="shared" si="58"/>
        <v>4096MM6002</v>
      </c>
      <c r="B3765" s="23" t="s">
        <v>2119</v>
      </c>
      <c r="C3765" t="s">
        <v>884</v>
      </c>
      <c r="D3765" t="s">
        <v>1591</v>
      </c>
      <c r="E3765" t="s">
        <v>1592</v>
      </c>
      <c r="F3765">
        <v>616436</v>
      </c>
      <c r="G3765">
        <v>0</v>
      </c>
      <c r="H3765" t="s">
        <v>1616</v>
      </c>
      <c r="I3765" t="s">
        <v>146</v>
      </c>
      <c r="J3765" t="s">
        <v>137</v>
      </c>
      <c r="K3765" t="s">
        <v>21</v>
      </c>
      <c r="M3765" t="s">
        <v>1617</v>
      </c>
      <c r="N3765" t="s">
        <v>22</v>
      </c>
      <c r="O3765" t="s">
        <v>23</v>
      </c>
      <c r="P3765" t="s">
        <v>26</v>
      </c>
      <c r="Q3765" t="s">
        <v>92</v>
      </c>
      <c r="R3765" s="13">
        <v>54</v>
      </c>
      <c r="S3765" s="13">
        <v>3</v>
      </c>
      <c r="T3765" s="21">
        <v>0</v>
      </c>
      <c r="U3765" t="s">
        <v>2112</v>
      </c>
      <c r="W3765" t="str">
        <f>+IF(V3765="","",IF(MID(V3765,1,3)="ECE","UNICO",IF(V3765="FINES",CONCATENATE("R",IF(OR(C3765="16",C3765="21",C3765="22",C3765="23"),"16212223",IF(OR(C3765="15",C3765="17",C3765="24",C3765="25"),"15172425",C3765))),IF(V3765="CEBAS","UNICO",IF(VALUE(C3765)&lt;=11,"AMBA","INTERIOR")))))</f>
        <v/>
      </c>
      <c r="X3765" s="20" t="str">
        <f>+IF(V3765="","-",CONCATENATE(V3765,"_",W3765))</f>
        <v>-</v>
      </c>
      <c r="Y3765" s="59">
        <v>0.60671007964346146</v>
      </c>
      <c r="Z3765" t="str">
        <f>+IFERROR(VLOOKUP(H3765,#REF!,2,FALSE),"-")</f>
        <v>-</v>
      </c>
      <c r="AA3765" t="s">
        <v>2393</v>
      </c>
      <c r="AB3765" t="str">
        <f>+IF(W3765="","-",IF(W3765="UNICO","CENSO","MUESTRA"))</f>
        <v>-</v>
      </c>
      <c r="AC3765" t="s">
        <v>2397</v>
      </c>
      <c r="AD3765" t="s">
        <v>134</v>
      </c>
    </row>
    <row r="3766" spans="1:30" x14ac:dyDescent="0.25">
      <c r="A3766" s="5" t="str">
        <f t="shared" si="58"/>
        <v>0075DC0707</v>
      </c>
      <c r="B3766" s="23" t="s">
        <v>2119</v>
      </c>
      <c r="C3766" t="s">
        <v>242</v>
      </c>
      <c r="D3766" t="s">
        <v>1350</v>
      </c>
      <c r="E3766" t="s">
        <v>1351</v>
      </c>
      <c r="F3766">
        <v>611210</v>
      </c>
      <c r="G3766">
        <v>1</v>
      </c>
      <c r="H3766" t="s">
        <v>1356</v>
      </c>
      <c r="I3766" t="s">
        <v>20</v>
      </c>
      <c r="J3766" t="s">
        <v>39</v>
      </c>
      <c r="K3766" t="s">
        <v>40</v>
      </c>
      <c r="L3766" t="s">
        <v>1357</v>
      </c>
      <c r="M3766" t="s">
        <v>18346</v>
      </c>
      <c r="N3766" t="s">
        <v>22</v>
      </c>
      <c r="O3766" t="s">
        <v>23</v>
      </c>
      <c r="P3766" t="s">
        <v>26</v>
      </c>
      <c r="Q3766" t="s">
        <v>27</v>
      </c>
      <c r="R3766" s="13">
        <v>12</v>
      </c>
      <c r="S3766" s="13">
        <v>1</v>
      </c>
      <c r="T3766" s="21">
        <v>0</v>
      </c>
      <c r="U3766" t="s">
        <v>2113</v>
      </c>
      <c r="W3766" t="str">
        <f>+IF(V3766="","",IF(MID(V3766,1,3)="ECE","UNICO",IF(V3766="FINES",CONCATENATE("R",IF(OR(C3766="16",C3766="21",C3766="22",C3766="23"),"16212223",IF(OR(C3766="15",C3766="17",C3766="24",C3766="25"),"15172425",C3766))),IF(V3766="CEBAS","UNICO",IF(VALUE(C3766)&lt;=11,"AMBA","INTERIOR")))))</f>
        <v/>
      </c>
      <c r="X3766" s="20" t="str">
        <f>+IF(V3766="","-",CONCATENATE(V3766,"_",W3766))</f>
        <v>-</v>
      </c>
      <c r="Y3766" s="59">
        <v>0.60734069186287953</v>
      </c>
      <c r="Z3766" t="str">
        <f>+IFERROR(VLOOKUP(H3766,#REF!,2,FALSE),"-")</f>
        <v>-</v>
      </c>
      <c r="AA3766" t="s">
        <v>2394</v>
      </c>
      <c r="AB3766" t="str">
        <f>+IF(W3766="","-",IF(W3766="UNICO","CENSO","MUESTRA"))</f>
        <v>-</v>
      </c>
      <c r="AC3766" t="s">
        <v>2398</v>
      </c>
      <c r="AD3766" t="s">
        <v>134</v>
      </c>
    </row>
    <row r="3767" spans="1:30" x14ac:dyDescent="0.25">
      <c r="A3767" s="5" t="str">
        <f t="shared" si="58"/>
        <v>0102DC0714</v>
      </c>
      <c r="B3767" s="23" t="s">
        <v>2119</v>
      </c>
      <c r="C3767" t="s">
        <v>242</v>
      </c>
      <c r="D3767" t="s">
        <v>239</v>
      </c>
      <c r="E3767" t="s">
        <v>1713</v>
      </c>
      <c r="F3767">
        <v>605214</v>
      </c>
      <c r="G3767">
        <v>2</v>
      </c>
      <c r="H3767" t="s">
        <v>1724</v>
      </c>
      <c r="I3767" t="s">
        <v>20</v>
      </c>
      <c r="J3767" t="s">
        <v>39</v>
      </c>
      <c r="K3767" t="s">
        <v>40</v>
      </c>
      <c r="L3767" t="s">
        <v>1721</v>
      </c>
      <c r="M3767" t="s">
        <v>18401</v>
      </c>
      <c r="N3767" t="s">
        <v>22</v>
      </c>
      <c r="O3767" t="s">
        <v>23</v>
      </c>
      <c r="P3767" t="s">
        <v>26</v>
      </c>
      <c r="Q3767" t="s">
        <v>27</v>
      </c>
      <c r="R3767" s="13">
        <v>9</v>
      </c>
      <c r="S3767" s="13">
        <v>1</v>
      </c>
      <c r="T3767" s="21">
        <v>0</v>
      </c>
      <c r="U3767" t="s">
        <v>2113</v>
      </c>
      <c r="W3767" t="str">
        <f>+IF(V3767="","",IF(MID(V3767,1,3)="ECE","UNICO",IF(V3767="FINES",CONCATENATE("R",IF(OR(C3767="16",C3767="21",C3767="22",C3767="23"),"16212223",IF(OR(C3767="15",C3767="17",C3767="24",C3767="25"),"15172425",C3767))),IF(V3767="CEBAS","UNICO",IF(VALUE(C3767)&lt;=11,"AMBA","INTERIOR")))))</f>
        <v/>
      </c>
      <c r="X3767" s="20" t="str">
        <f>+IF(V3767="","-",CONCATENATE(V3767,"_",W3767))</f>
        <v>-</v>
      </c>
      <c r="Y3767" s="59">
        <v>0.60770532654391396</v>
      </c>
      <c r="Z3767" t="str">
        <f>+IFERROR(VLOOKUP(H3767,#REF!,2,FALSE),"-")</f>
        <v>-</v>
      </c>
      <c r="AA3767" t="s">
        <v>2394</v>
      </c>
      <c r="AB3767" t="str">
        <f>+IF(W3767="","-",IF(W3767="UNICO","CENSO","MUESTRA"))</f>
        <v>-</v>
      </c>
      <c r="AC3767" t="s">
        <v>2397</v>
      </c>
      <c r="AD3767" t="s">
        <v>134</v>
      </c>
    </row>
    <row r="3768" spans="1:30" x14ac:dyDescent="0.25">
      <c r="A3768" s="5" t="str">
        <f t="shared" si="58"/>
        <v>0111DC0709</v>
      </c>
      <c r="B3768" s="23" t="s">
        <v>2119</v>
      </c>
      <c r="C3768" t="s">
        <v>246</v>
      </c>
      <c r="D3768" t="s">
        <v>575</v>
      </c>
      <c r="E3768" t="s">
        <v>1794</v>
      </c>
      <c r="F3768">
        <v>603807</v>
      </c>
      <c r="G3768">
        <v>1</v>
      </c>
      <c r="H3768" t="s">
        <v>1795</v>
      </c>
      <c r="I3768" t="s">
        <v>20</v>
      </c>
      <c r="J3768" t="s">
        <v>39</v>
      </c>
      <c r="K3768" t="s">
        <v>40</v>
      </c>
      <c r="L3768" t="s">
        <v>1796</v>
      </c>
      <c r="M3768" t="s">
        <v>18351</v>
      </c>
      <c r="N3768" t="s">
        <v>22</v>
      </c>
      <c r="O3768" t="s">
        <v>23</v>
      </c>
      <c r="P3768" t="s">
        <v>26</v>
      </c>
      <c r="Q3768" t="s">
        <v>27</v>
      </c>
      <c r="R3768" s="13">
        <v>59</v>
      </c>
      <c r="S3768" s="13">
        <v>4</v>
      </c>
      <c r="T3768" s="21">
        <v>0</v>
      </c>
      <c r="U3768" t="s">
        <v>2113</v>
      </c>
      <c r="W3768" t="str">
        <f>+IF(V3768="","",IF(MID(V3768,1,3)="ECE","UNICO",IF(V3768="FINES",CONCATENATE("R",IF(OR(C3768="16",C3768="21",C3768="22",C3768="23"),"16212223",IF(OR(C3768="15",C3768="17",C3768="24",C3768="25"),"15172425",C3768))),IF(V3768="CEBAS","UNICO",IF(VALUE(C3768)&lt;=11,"AMBA","INTERIOR")))))</f>
        <v/>
      </c>
      <c r="X3768" s="20" t="str">
        <f>+IF(V3768="","-",CONCATENATE(V3768,"_",W3768))</f>
        <v>-</v>
      </c>
      <c r="Y3768" s="59">
        <v>0.60821823688114396</v>
      </c>
      <c r="Z3768" t="str">
        <f>+IFERROR(VLOOKUP(H3768,#REF!,2,FALSE),"-")</f>
        <v>-</v>
      </c>
      <c r="AA3768" t="s">
        <v>2393</v>
      </c>
      <c r="AB3768" t="str">
        <f>+IF(W3768="","-",IF(W3768="UNICO","CENSO","MUESTRA"))</f>
        <v>-</v>
      </c>
      <c r="AC3768" t="s">
        <v>2398</v>
      </c>
      <c r="AD3768" t="s">
        <v>134</v>
      </c>
    </row>
    <row r="3769" spans="1:30" x14ac:dyDescent="0.25">
      <c r="A3769" s="5" t="str">
        <f t="shared" si="58"/>
        <v>0043DC0726</v>
      </c>
      <c r="B3769" s="23" t="s">
        <v>2119</v>
      </c>
      <c r="C3769" t="s">
        <v>161</v>
      </c>
      <c r="D3769" t="s">
        <v>677</v>
      </c>
      <c r="E3769" t="s">
        <v>678</v>
      </c>
      <c r="F3769">
        <v>609273</v>
      </c>
      <c r="G3769">
        <v>3</v>
      </c>
      <c r="H3769" t="s">
        <v>707</v>
      </c>
      <c r="I3769" t="s">
        <v>20</v>
      </c>
      <c r="J3769" t="s">
        <v>39</v>
      </c>
      <c r="K3769" t="s">
        <v>40</v>
      </c>
      <c r="L3769" t="s">
        <v>705</v>
      </c>
      <c r="M3769" t="s">
        <v>18402</v>
      </c>
      <c r="N3769" t="s">
        <v>22</v>
      </c>
      <c r="O3769" t="s">
        <v>23</v>
      </c>
      <c r="P3769" t="s">
        <v>26</v>
      </c>
      <c r="Q3769" t="s">
        <v>27</v>
      </c>
      <c r="R3769" s="13">
        <v>30</v>
      </c>
      <c r="S3769" s="13">
        <v>2</v>
      </c>
      <c r="T3769" s="21">
        <v>0</v>
      </c>
      <c r="U3769" t="s">
        <v>2113</v>
      </c>
      <c r="W3769" t="str">
        <f>+IF(V3769="","",IF(MID(V3769,1,3)="ECE","UNICO",IF(V3769="FINES",CONCATENATE("R",IF(OR(C3769="16",C3769="21",C3769="22",C3769="23"),"16212223",IF(OR(C3769="15",C3769="17",C3769="24",C3769="25"),"15172425",C3769))),IF(V3769="CEBAS","UNICO",IF(VALUE(C3769)&lt;=11,"AMBA","INTERIOR")))))</f>
        <v/>
      </c>
      <c r="X3769" s="20" t="str">
        <f>+IF(V3769="","-",CONCATENATE(V3769,"_",W3769))</f>
        <v>-</v>
      </c>
      <c r="Y3769" s="59">
        <v>0.60868685309951365</v>
      </c>
      <c r="Z3769" t="str">
        <f>+IFERROR(VLOOKUP(H3769,#REF!,2,FALSE),"-")</f>
        <v>-</v>
      </c>
      <c r="AA3769" t="s">
        <v>2394</v>
      </c>
      <c r="AB3769" t="str">
        <f>+IF(W3769="","-",IF(W3769="UNICO","CENSO","MUESTRA"))</f>
        <v>-</v>
      </c>
      <c r="AC3769" t="s">
        <v>2397</v>
      </c>
      <c r="AD3769" t="s">
        <v>134</v>
      </c>
    </row>
    <row r="3770" spans="1:30" x14ac:dyDescent="0.25">
      <c r="A3770" s="5" t="str">
        <f t="shared" si="58"/>
        <v>0001DA0176</v>
      </c>
      <c r="B3770" s="23" t="s">
        <v>2119</v>
      </c>
      <c r="C3770" t="s">
        <v>19</v>
      </c>
      <c r="D3770" t="s">
        <v>17</v>
      </c>
      <c r="E3770" t="s">
        <v>18</v>
      </c>
      <c r="F3770">
        <v>614457</v>
      </c>
      <c r="G3770">
        <v>0</v>
      </c>
      <c r="H3770" t="s">
        <v>37</v>
      </c>
      <c r="I3770" t="s">
        <v>20</v>
      </c>
      <c r="J3770" t="s">
        <v>25</v>
      </c>
      <c r="K3770" t="s">
        <v>21</v>
      </c>
      <c r="M3770" t="s">
        <v>18403</v>
      </c>
      <c r="N3770" t="s">
        <v>22</v>
      </c>
      <c r="O3770" t="s">
        <v>23</v>
      </c>
      <c r="P3770" t="s">
        <v>26</v>
      </c>
      <c r="Q3770" t="s">
        <v>27</v>
      </c>
      <c r="R3770" s="13">
        <v>114</v>
      </c>
      <c r="S3770" s="13">
        <v>5</v>
      </c>
      <c r="T3770" s="21">
        <v>0</v>
      </c>
      <c r="U3770" t="s">
        <v>2113</v>
      </c>
      <c r="W3770" t="str">
        <f>+IF(V3770="","",IF(MID(V3770,1,3)="ECE","UNICO",IF(V3770="FINES",CONCATENATE("R",IF(OR(C3770="16",C3770="21",C3770="22",C3770="23"),"16212223",IF(OR(C3770="15",C3770="17",C3770="24",C3770="25"),"15172425",C3770))),IF(V3770="CEBAS","UNICO",IF(VALUE(C3770)&lt;=11,"AMBA","INTERIOR")))))</f>
        <v/>
      </c>
      <c r="X3770" s="20" t="str">
        <f>+IF(V3770="","-",CONCATENATE(V3770,"_",W3770))</f>
        <v>-</v>
      </c>
      <c r="Y3770" s="59">
        <v>0.60880106848639415</v>
      </c>
      <c r="Z3770" t="str">
        <f>+IFERROR(VLOOKUP(H3770,#REF!,2,FALSE),"-")</f>
        <v>-</v>
      </c>
      <c r="AA3770" t="s">
        <v>2393</v>
      </c>
      <c r="AB3770" t="str">
        <f>+IF(W3770="","-",IF(W3770="UNICO","CENSO","MUESTRA"))</f>
        <v>-</v>
      </c>
      <c r="AC3770" t="s">
        <v>2397</v>
      </c>
      <c r="AD3770" t="s">
        <v>134</v>
      </c>
    </row>
    <row r="3771" spans="1:30" x14ac:dyDescent="0.25">
      <c r="A3771" s="5" t="str">
        <f t="shared" si="58"/>
        <v>0071DA0089</v>
      </c>
      <c r="B3771" s="23" t="s">
        <v>2119</v>
      </c>
      <c r="C3771" t="s">
        <v>1245</v>
      </c>
      <c r="D3771" t="s">
        <v>1243</v>
      </c>
      <c r="E3771" t="s">
        <v>1244</v>
      </c>
      <c r="F3771">
        <v>614512</v>
      </c>
      <c r="G3771">
        <v>0</v>
      </c>
      <c r="H3771" t="s">
        <v>1246</v>
      </c>
      <c r="I3771" t="s">
        <v>20</v>
      </c>
      <c r="J3771" t="s">
        <v>25</v>
      </c>
      <c r="K3771" t="s">
        <v>21</v>
      </c>
      <c r="M3771" t="s">
        <v>18404</v>
      </c>
      <c r="N3771" t="s">
        <v>22</v>
      </c>
      <c r="O3771" t="s">
        <v>23</v>
      </c>
      <c r="P3771" t="s">
        <v>26</v>
      </c>
      <c r="Q3771" t="s">
        <v>27</v>
      </c>
      <c r="R3771" s="13">
        <v>10</v>
      </c>
      <c r="S3771" s="13">
        <v>1</v>
      </c>
      <c r="T3771" s="21">
        <v>0</v>
      </c>
      <c r="U3771" t="s">
        <v>2113</v>
      </c>
      <c r="W3771" t="str">
        <f>+IF(V3771="","",IF(MID(V3771,1,3)="ECE","UNICO",IF(V3771="FINES",CONCATENATE("R",IF(OR(C3771="16",C3771="21",C3771="22",C3771="23"),"16212223",IF(OR(C3771="15",C3771="17",C3771="24",C3771="25"),"15172425",C3771))),IF(V3771="CEBAS","UNICO",IF(VALUE(C3771)&lt;=11,"AMBA","INTERIOR")))))</f>
        <v/>
      </c>
      <c r="X3771" s="20" t="str">
        <f>+IF(V3771="","-",CONCATENATE(V3771,"_",W3771))</f>
        <v>-</v>
      </c>
      <c r="Y3771" s="59">
        <v>0.60975638502522522</v>
      </c>
      <c r="Z3771" t="str">
        <f>+IFERROR(VLOOKUP(H3771,#REF!,2,FALSE),"-")</f>
        <v>-</v>
      </c>
      <c r="AA3771" t="s">
        <v>2393</v>
      </c>
      <c r="AB3771" t="str">
        <f>+IF(W3771="","-",IF(W3771="UNICO","CENSO","MUESTRA"))</f>
        <v>-</v>
      </c>
      <c r="AC3771" t="s">
        <v>2397</v>
      </c>
      <c r="AD3771" t="s">
        <v>134</v>
      </c>
    </row>
    <row r="3772" spans="1:30" x14ac:dyDescent="0.25">
      <c r="A3772" s="5" t="str">
        <f t="shared" si="58"/>
        <v>0081DC0709</v>
      </c>
      <c r="B3772" s="23" t="s">
        <v>2119</v>
      </c>
      <c r="C3772" t="s">
        <v>153</v>
      </c>
      <c r="D3772" t="s">
        <v>1427</v>
      </c>
      <c r="E3772" t="s">
        <v>1428</v>
      </c>
      <c r="F3772">
        <v>611796</v>
      </c>
      <c r="G3772">
        <v>1</v>
      </c>
      <c r="H3772" t="s">
        <v>1435</v>
      </c>
      <c r="I3772" t="s">
        <v>20</v>
      </c>
      <c r="J3772" t="s">
        <v>39</v>
      </c>
      <c r="K3772" t="s">
        <v>40</v>
      </c>
      <c r="L3772" t="s">
        <v>1434</v>
      </c>
      <c r="M3772" t="s">
        <v>18129</v>
      </c>
      <c r="N3772" t="s">
        <v>22</v>
      </c>
      <c r="O3772" t="s">
        <v>23</v>
      </c>
      <c r="P3772" t="s">
        <v>26</v>
      </c>
      <c r="Q3772" t="s">
        <v>27</v>
      </c>
      <c r="R3772" s="13">
        <v>38</v>
      </c>
      <c r="S3772" s="13">
        <v>2</v>
      </c>
      <c r="T3772" s="21">
        <v>0</v>
      </c>
      <c r="U3772" t="s">
        <v>2113</v>
      </c>
      <c r="W3772" t="str">
        <f>+IF(V3772="","",IF(MID(V3772,1,3)="ECE","UNICO",IF(V3772="FINES",CONCATENATE("R",IF(OR(C3772="16",C3772="21",C3772="22",C3772="23"),"16212223",IF(OR(C3772="15",C3772="17",C3772="24",C3772="25"),"15172425",C3772))),IF(V3772="CEBAS","UNICO",IF(VALUE(C3772)&lt;=11,"AMBA","INTERIOR")))))</f>
        <v/>
      </c>
      <c r="X3772" s="20" t="str">
        <f>+IF(V3772="","-",CONCATENATE(V3772,"_",W3772))</f>
        <v>-</v>
      </c>
      <c r="Y3772" s="59">
        <v>0.61207338670889533</v>
      </c>
      <c r="Z3772" t="str">
        <f>+IFERROR(VLOOKUP(H3772,#REF!,2,FALSE),"-")</f>
        <v>-</v>
      </c>
      <c r="AA3772" t="s">
        <v>2394</v>
      </c>
      <c r="AB3772" t="str">
        <f>+IF(W3772="","-",IF(W3772="UNICO","CENSO","MUESTRA"))</f>
        <v>-</v>
      </c>
      <c r="AC3772" t="s">
        <v>2398</v>
      </c>
      <c r="AD3772" t="s">
        <v>134</v>
      </c>
    </row>
    <row r="3773" spans="1:30" x14ac:dyDescent="0.25">
      <c r="A3773" s="5" t="str">
        <f t="shared" si="58"/>
        <v>0099DC0704</v>
      </c>
      <c r="B3773" s="23" t="s">
        <v>2119</v>
      </c>
      <c r="C3773" t="s">
        <v>186</v>
      </c>
      <c r="D3773" t="s">
        <v>1665</v>
      </c>
      <c r="E3773" t="s">
        <v>1666</v>
      </c>
      <c r="F3773">
        <v>600081</v>
      </c>
      <c r="G3773">
        <v>0</v>
      </c>
      <c r="H3773" t="s">
        <v>1670</v>
      </c>
      <c r="I3773" t="s">
        <v>20</v>
      </c>
      <c r="J3773" t="s">
        <v>39</v>
      </c>
      <c r="K3773" t="s">
        <v>21</v>
      </c>
      <c r="M3773" t="s">
        <v>18177</v>
      </c>
      <c r="N3773" t="s">
        <v>22</v>
      </c>
      <c r="O3773" t="s">
        <v>23</v>
      </c>
      <c r="P3773" t="s">
        <v>26</v>
      </c>
      <c r="Q3773" t="s">
        <v>27</v>
      </c>
      <c r="R3773" s="13">
        <v>39</v>
      </c>
      <c r="S3773" s="13">
        <v>4</v>
      </c>
      <c r="T3773" s="21">
        <v>0</v>
      </c>
      <c r="U3773" t="s">
        <v>2113</v>
      </c>
      <c r="W3773" t="str">
        <f>+IF(V3773="","",IF(MID(V3773,1,3)="ECE","UNICO",IF(V3773="FINES",CONCATENATE("R",IF(OR(C3773="16",C3773="21",C3773="22",C3773="23"),"16212223",IF(OR(C3773="15",C3773="17",C3773="24",C3773="25"),"15172425",C3773))),IF(V3773="CEBAS","UNICO",IF(VALUE(C3773)&lt;=11,"AMBA","INTERIOR")))))</f>
        <v/>
      </c>
      <c r="X3773" s="20" t="str">
        <f>+IF(V3773="","-",CONCATENATE(V3773,"_",W3773))</f>
        <v>-</v>
      </c>
      <c r="Y3773" s="59">
        <v>0.61305093434121871</v>
      </c>
      <c r="Z3773" t="str">
        <f>+IFERROR(VLOOKUP(H3773,#REF!,2,FALSE),"-")</f>
        <v>-</v>
      </c>
      <c r="AA3773" t="s">
        <v>2393</v>
      </c>
      <c r="AB3773" t="str">
        <f>+IF(W3773="","-",IF(W3773="UNICO","CENSO","MUESTRA"))</f>
        <v>-</v>
      </c>
      <c r="AC3773" t="s">
        <v>2398</v>
      </c>
      <c r="AD3773" t="s">
        <v>134</v>
      </c>
    </row>
    <row r="3774" spans="1:30" x14ac:dyDescent="0.25">
      <c r="A3774" s="5" t="str">
        <f t="shared" si="58"/>
        <v>0004DC0727</v>
      </c>
      <c r="B3774" s="23" t="s">
        <v>2119</v>
      </c>
      <c r="C3774" t="s">
        <v>186</v>
      </c>
      <c r="D3774" t="s">
        <v>183</v>
      </c>
      <c r="E3774" t="s">
        <v>185</v>
      </c>
      <c r="F3774">
        <v>613897</v>
      </c>
      <c r="G3774">
        <v>2</v>
      </c>
      <c r="H3774" t="s">
        <v>209</v>
      </c>
      <c r="I3774" t="s">
        <v>20</v>
      </c>
      <c r="J3774" t="s">
        <v>39</v>
      </c>
      <c r="K3774" t="s">
        <v>40</v>
      </c>
      <c r="L3774" t="s">
        <v>208</v>
      </c>
      <c r="M3774" t="s">
        <v>18405</v>
      </c>
      <c r="N3774" t="s">
        <v>22</v>
      </c>
      <c r="O3774" t="s">
        <v>23</v>
      </c>
      <c r="P3774" t="s">
        <v>26</v>
      </c>
      <c r="Q3774" t="s">
        <v>27</v>
      </c>
      <c r="R3774" s="13">
        <v>33</v>
      </c>
      <c r="S3774" s="13">
        <v>2</v>
      </c>
      <c r="T3774" s="21">
        <v>0</v>
      </c>
      <c r="U3774" t="s">
        <v>2113</v>
      </c>
      <c r="W3774" t="str">
        <f>+IF(V3774="","",IF(MID(V3774,1,3)="ECE","UNICO",IF(V3774="FINES",CONCATENATE("R",IF(OR(C3774="16",C3774="21",C3774="22",C3774="23"),"16212223",IF(OR(C3774="15",C3774="17",C3774="24",C3774="25"),"15172425",C3774))),IF(V3774="CEBAS","UNICO",IF(VALUE(C3774)&lt;=11,"AMBA","INTERIOR")))))</f>
        <v/>
      </c>
      <c r="X3774" s="20" t="str">
        <f>+IF(V3774="","-",CONCATENATE(V3774,"_",W3774))</f>
        <v>-</v>
      </c>
      <c r="Y3774" s="59">
        <v>0.61495262549983132</v>
      </c>
      <c r="Z3774" t="str">
        <f>+IFERROR(VLOOKUP(H3774,#REF!,2,FALSE),"-")</f>
        <v>-</v>
      </c>
      <c r="AA3774" t="s">
        <v>2393</v>
      </c>
      <c r="AB3774" t="str">
        <f>+IF(W3774="","-",IF(W3774="UNICO","CENSO","MUESTRA"))</f>
        <v>-</v>
      </c>
      <c r="AC3774" t="s">
        <v>2398</v>
      </c>
      <c r="AD3774" t="s">
        <v>134</v>
      </c>
    </row>
    <row r="3775" spans="1:30" x14ac:dyDescent="0.25">
      <c r="A3775" s="5" t="str">
        <f t="shared" si="58"/>
        <v>0110DC0706</v>
      </c>
      <c r="B3775" s="23" t="s">
        <v>2119</v>
      </c>
      <c r="C3775" t="s">
        <v>139</v>
      </c>
      <c r="D3775" t="s">
        <v>224</v>
      </c>
      <c r="E3775" t="s">
        <v>1788</v>
      </c>
      <c r="F3775">
        <v>607566</v>
      </c>
      <c r="G3775">
        <v>1</v>
      </c>
      <c r="H3775" t="s">
        <v>1790</v>
      </c>
      <c r="I3775" t="s">
        <v>20</v>
      </c>
      <c r="J3775" t="s">
        <v>39</v>
      </c>
      <c r="K3775" t="s">
        <v>40</v>
      </c>
      <c r="L3775" t="s">
        <v>1791</v>
      </c>
      <c r="M3775" t="s">
        <v>18406</v>
      </c>
      <c r="N3775" t="s">
        <v>22</v>
      </c>
      <c r="O3775" t="s">
        <v>23</v>
      </c>
      <c r="P3775" t="s">
        <v>26</v>
      </c>
      <c r="Q3775" t="s">
        <v>27</v>
      </c>
      <c r="R3775" s="13">
        <v>45</v>
      </c>
      <c r="S3775" s="13">
        <v>3</v>
      </c>
      <c r="T3775" s="21">
        <v>0</v>
      </c>
      <c r="U3775" t="s">
        <v>2113</v>
      </c>
      <c r="W3775" t="str">
        <f>+IF(V3775="","",IF(MID(V3775,1,3)="ECE","UNICO",IF(V3775="FINES",CONCATENATE("R",IF(OR(C3775="16",C3775="21",C3775="22",C3775="23"),"16212223",IF(OR(C3775="15",C3775="17",C3775="24",C3775="25"),"15172425",C3775))),IF(V3775="CEBAS","UNICO",IF(VALUE(C3775)&lt;=11,"AMBA","INTERIOR")))))</f>
        <v/>
      </c>
      <c r="X3775" s="20" t="str">
        <f>+IF(V3775="","-",CONCATENATE(V3775,"_",W3775))</f>
        <v>-</v>
      </c>
      <c r="Y3775" s="59">
        <v>0.61525386877549004</v>
      </c>
      <c r="Z3775" t="str">
        <f>+IFERROR(VLOOKUP(H3775,#REF!,2,FALSE),"-")</f>
        <v>-</v>
      </c>
      <c r="AA3775" t="s">
        <v>2394</v>
      </c>
      <c r="AB3775" t="str">
        <f>+IF(W3775="","-",IF(W3775="UNICO","CENSO","MUESTRA"))</f>
        <v>-</v>
      </c>
      <c r="AC3775" t="s">
        <v>2397</v>
      </c>
      <c r="AD3775" t="s">
        <v>134</v>
      </c>
    </row>
    <row r="3776" spans="1:30" x14ac:dyDescent="0.25">
      <c r="A3776" s="5" t="str">
        <f t="shared" si="58"/>
        <v>0045DC0721</v>
      </c>
      <c r="B3776" s="23" t="s">
        <v>2119</v>
      </c>
      <c r="C3776" t="s">
        <v>140</v>
      </c>
      <c r="D3776" t="s">
        <v>760</v>
      </c>
      <c r="E3776" t="s">
        <v>761</v>
      </c>
      <c r="F3776">
        <v>609980</v>
      </c>
      <c r="G3776">
        <v>2</v>
      </c>
      <c r="H3776" t="s">
        <v>782</v>
      </c>
      <c r="I3776" t="s">
        <v>20</v>
      </c>
      <c r="J3776" t="s">
        <v>39</v>
      </c>
      <c r="K3776" t="s">
        <v>40</v>
      </c>
      <c r="L3776" t="s">
        <v>769</v>
      </c>
      <c r="M3776" t="s">
        <v>18254</v>
      </c>
      <c r="N3776" t="s">
        <v>22</v>
      </c>
      <c r="O3776" t="s">
        <v>23</v>
      </c>
      <c r="P3776" t="s">
        <v>26</v>
      </c>
      <c r="Q3776" t="s">
        <v>27</v>
      </c>
      <c r="R3776" s="13">
        <v>14</v>
      </c>
      <c r="S3776" s="13">
        <v>1</v>
      </c>
      <c r="T3776" s="21">
        <v>0</v>
      </c>
      <c r="U3776" t="s">
        <v>2113</v>
      </c>
      <c r="W3776" t="str">
        <f>+IF(V3776="","",IF(MID(V3776,1,3)="ECE","UNICO",IF(V3776="FINES",CONCATENATE("R",IF(OR(C3776="16",C3776="21",C3776="22",C3776="23"),"16212223",IF(OR(C3776="15",C3776="17",C3776="24",C3776="25"),"15172425",C3776))),IF(V3776="CEBAS","UNICO",IF(VALUE(C3776)&lt;=11,"AMBA","INTERIOR")))))</f>
        <v/>
      </c>
      <c r="X3776" s="20" t="str">
        <f>+IF(V3776="","-",CONCATENATE(V3776,"_",W3776))</f>
        <v>-</v>
      </c>
      <c r="Y3776" s="59">
        <v>0.61539278841680956</v>
      </c>
      <c r="Z3776" t="str">
        <f>+IFERROR(VLOOKUP(H3776,#REF!,2,FALSE),"-")</f>
        <v>-</v>
      </c>
      <c r="AA3776" t="s">
        <v>2393</v>
      </c>
      <c r="AB3776" t="str">
        <f>+IF(W3776="","-",IF(W3776="UNICO","CENSO","MUESTRA"))</f>
        <v>-</v>
      </c>
      <c r="AC3776" t="s">
        <v>2397</v>
      </c>
      <c r="AD3776" t="s">
        <v>134</v>
      </c>
    </row>
    <row r="3777" spans="1:30" x14ac:dyDescent="0.25">
      <c r="A3777" s="5" t="str">
        <f t="shared" si="58"/>
        <v>0123DC0708</v>
      </c>
      <c r="B3777" s="23" t="s">
        <v>2119</v>
      </c>
      <c r="C3777" t="s">
        <v>280</v>
      </c>
      <c r="D3777" t="s">
        <v>395</v>
      </c>
      <c r="E3777" t="s">
        <v>1951</v>
      </c>
      <c r="F3777">
        <v>607890</v>
      </c>
      <c r="G3777">
        <v>3</v>
      </c>
      <c r="H3777" t="s">
        <v>1959</v>
      </c>
      <c r="I3777" t="s">
        <v>20</v>
      </c>
      <c r="J3777" t="s">
        <v>39</v>
      </c>
      <c r="K3777" t="s">
        <v>40</v>
      </c>
      <c r="L3777" t="s">
        <v>1954</v>
      </c>
      <c r="M3777" t="s">
        <v>18172</v>
      </c>
      <c r="N3777" t="s">
        <v>22</v>
      </c>
      <c r="O3777" t="s">
        <v>23</v>
      </c>
      <c r="P3777" t="s">
        <v>26</v>
      </c>
      <c r="Q3777" t="s">
        <v>27</v>
      </c>
      <c r="R3777" s="13">
        <v>12</v>
      </c>
      <c r="S3777" s="13">
        <v>1</v>
      </c>
      <c r="T3777" s="21">
        <v>0</v>
      </c>
      <c r="U3777" t="s">
        <v>2113</v>
      </c>
      <c r="W3777" t="str">
        <f>+IF(V3777="","",IF(MID(V3777,1,3)="ECE","UNICO",IF(V3777="FINES",CONCATENATE("R",IF(OR(C3777="16",C3777="21",C3777="22",C3777="23"),"16212223",IF(OR(C3777="15",C3777="17",C3777="24",C3777="25"),"15172425",C3777))),IF(V3777="CEBAS","UNICO",IF(VALUE(C3777)&lt;=11,"AMBA","INTERIOR")))))</f>
        <v/>
      </c>
      <c r="X3777" s="20" t="str">
        <f>+IF(V3777="","-",CONCATENATE(V3777,"_",W3777))</f>
        <v>-</v>
      </c>
      <c r="Y3777" s="59">
        <v>0.61595253686647156</v>
      </c>
      <c r="Z3777" t="str">
        <f>+IFERROR(VLOOKUP(H3777,#REF!,2,FALSE),"-")</f>
        <v>-</v>
      </c>
      <c r="AA3777" t="s">
        <v>2394</v>
      </c>
      <c r="AB3777" t="str">
        <f>+IF(W3777="","-",IF(W3777="UNICO","CENSO","MUESTRA"))</f>
        <v>-</v>
      </c>
      <c r="AC3777" t="s">
        <v>2397</v>
      </c>
      <c r="AD3777" t="s">
        <v>134</v>
      </c>
    </row>
    <row r="3778" spans="1:30" x14ac:dyDescent="0.25">
      <c r="A3778" s="5" t="str">
        <f t="shared" si="58"/>
        <v>0004DC0722</v>
      </c>
      <c r="B3778" s="23" t="s">
        <v>2119</v>
      </c>
      <c r="C3778" t="s">
        <v>186</v>
      </c>
      <c r="D3778" t="s">
        <v>183</v>
      </c>
      <c r="E3778" t="s">
        <v>185</v>
      </c>
      <c r="F3778">
        <v>601702</v>
      </c>
      <c r="G3778">
        <v>1</v>
      </c>
      <c r="H3778" t="s">
        <v>200</v>
      </c>
      <c r="I3778" t="s">
        <v>20</v>
      </c>
      <c r="J3778" t="s">
        <v>39</v>
      </c>
      <c r="K3778" t="s">
        <v>40</v>
      </c>
      <c r="L3778" t="s">
        <v>201</v>
      </c>
      <c r="M3778" t="s">
        <v>18377</v>
      </c>
      <c r="N3778" t="s">
        <v>22</v>
      </c>
      <c r="O3778" t="s">
        <v>23</v>
      </c>
      <c r="P3778" t="s">
        <v>26</v>
      </c>
      <c r="Q3778" t="s">
        <v>27</v>
      </c>
      <c r="R3778" s="13">
        <v>65</v>
      </c>
      <c r="S3778" s="13">
        <v>3</v>
      </c>
      <c r="T3778" s="21">
        <v>0</v>
      </c>
      <c r="U3778" t="s">
        <v>2113</v>
      </c>
      <c r="W3778" t="str">
        <f>+IF(V3778="","",IF(MID(V3778,1,3)="ECE","UNICO",IF(V3778="FINES",CONCATENATE("R",IF(OR(C3778="16",C3778="21",C3778="22",C3778="23"),"16212223",IF(OR(C3778="15",C3778="17",C3778="24",C3778="25"),"15172425",C3778))),IF(V3778="CEBAS","UNICO",IF(VALUE(C3778)&lt;=11,"AMBA","INTERIOR")))))</f>
        <v/>
      </c>
      <c r="X3778" s="20" t="str">
        <f>+IF(V3778="","-",CONCATENATE(V3778,"_",W3778))</f>
        <v>-</v>
      </c>
      <c r="Y3778" s="59">
        <v>0.6182190196381675</v>
      </c>
      <c r="Z3778" t="str">
        <f>+IFERROR(VLOOKUP(H3778,#REF!,2,FALSE),"-")</f>
        <v>-</v>
      </c>
      <c r="AA3778" t="s">
        <v>2393</v>
      </c>
      <c r="AB3778" t="str">
        <f>+IF(W3778="","-",IF(W3778="UNICO","CENSO","MUESTRA"))</f>
        <v>-</v>
      </c>
      <c r="AC3778" t="s">
        <v>2397</v>
      </c>
      <c r="AD3778" t="s">
        <v>134</v>
      </c>
    </row>
    <row r="3779" spans="1:30" x14ac:dyDescent="0.25">
      <c r="A3779" s="5" t="str">
        <f t="shared" ref="A3779:A3842" si="59">+H3779</f>
        <v>0030DC0713</v>
      </c>
      <c r="B3779" s="23" t="s">
        <v>2119</v>
      </c>
      <c r="C3779" t="s">
        <v>186</v>
      </c>
      <c r="D3779" t="s">
        <v>551</v>
      </c>
      <c r="E3779" t="s">
        <v>552</v>
      </c>
      <c r="F3779">
        <v>608920</v>
      </c>
      <c r="G3779">
        <v>2</v>
      </c>
      <c r="H3779" t="s">
        <v>565</v>
      </c>
      <c r="I3779" t="s">
        <v>20</v>
      </c>
      <c r="J3779" t="s">
        <v>39</v>
      </c>
      <c r="K3779" t="s">
        <v>40</v>
      </c>
      <c r="L3779" t="s">
        <v>562</v>
      </c>
      <c r="M3779" t="s">
        <v>18112</v>
      </c>
      <c r="N3779" t="s">
        <v>22</v>
      </c>
      <c r="O3779" t="s">
        <v>23</v>
      </c>
      <c r="P3779" t="s">
        <v>26</v>
      </c>
      <c r="Q3779" t="s">
        <v>27</v>
      </c>
      <c r="R3779" s="13">
        <v>39</v>
      </c>
      <c r="S3779" s="13">
        <v>3</v>
      </c>
      <c r="T3779" s="21">
        <v>0</v>
      </c>
      <c r="U3779" t="s">
        <v>2113</v>
      </c>
      <c r="W3779" t="str">
        <f>+IF(V3779="","",IF(MID(V3779,1,3)="ECE","UNICO",IF(V3779="FINES",CONCATENATE("R",IF(OR(C3779="16",C3779="21",C3779="22",C3779="23"),"16212223",IF(OR(C3779="15",C3779="17",C3779="24",C3779="25"),"15172425",C3779))),IF(V3779="CEBAS","UNICO",IF(VALUE(C3779)&lt;=11,"AMBA","INTERIOR")))))</f>
        <v/>
      </c>
      <c r="X3779" s="20" t="str">
        <f>+IF(V3779="","-",CONCATENATE(V3779,"_",W3779))</f>
        <v>-</v>
      </c>
      <c r="Y3779" s="59">
        <v>0.62036965827684143</v>
      </c>
      <c r="Z3779" t="str">
        <f>+IFERROR(VLOOKUP(H3779,#REF!,2,FALSE),"-")</f>
        <v>-</v>
      </c>
      <c r="AA3779" t="s">
        <v>2393</v>
      </c>
      <c r="AB3779" t="str">
        <f>+IF(W3779="","-",IF(W3779="UNICO","CENSO","MUESTRA"))</f>
        <v>-</v>
      </c>
      <c r="AC3779" t="s">
        <v>2398</v>
      </c>
      <c r="AD3779" t="s">
        <v>134</v>
      </c>
    </row>
    <row r="3780" spans="1:30" x14ac:dyDescent="0.25">
      <c r="A3780" s="5" t="str">
        <f t="shared" si="59"/>
        <v>0069DC0741</v>
      </c>
      <c r="B3780" s="23" t="s">
        <v>2119</v>
      </c>
      <c r="C3780" t="s">
        <v>1079</v>
      </c>
      <c r="D3780" t="s">
        <v>1077</v>
      </c>
      <c r="E3780" t="s">
        <v>1078</v>
      </c>
      <c r="F3780">
        <v>611493</v>
      </c>
      <c r="G3780">
        <v>2</v>
      </c>
      <c r="H3780" t="s">
        <v>1127</v>
      </c>
      <c r="I3780" t="s">
        <v>20</v>
      </c>
      <c r="J3780" t="s">
        <v>39</v>
      </c>
      <c r="K3780" t="s">
        <v>40</v>
      </c>
      <c r="L3780" t="s">
        <v>1107</v>
      </c>
      <c r="M3780" t="s">
        <v>18407</v>
      </c>
      <c r="N3780" t="s">
        <v>22</v>
      </c>
      <c r="O3780" t="s">
        <v>82</v>
      </c>
      <c r="P3780" t="s">
        <v>26</v>
      </c>
      <c r="Q3780" t="s">
        <v>27</v>
      </c>
      <c r="R3780" s="13">
        <v>24</v>
      </c>
      <c r="S3780" s="13">
        <v>2</v>
      </c>
      <c r="T3780" s="21">
        <v>0</v>
      </c>
      <c r="U3780" t="s">
        <v>2113</v>
      </c>
      <c r="W3780" t="str">
        <f>+IF(V3780="","",IF(MID(V3780,1,3)="ECE","UNICO",IF(V3780="FINES",CONCATENATE("R",IF(OR(C3780="16",C3780="21",C3780="22",C3780="23"),"16212223",IF(OR(C3780="15",C3780="17",C3780="24",C3780="25"),"15172425",C3780))),IF(V3780="CEBAS","UNICO",IF(VALUE(C3780)&lt;=11,"AMBA","INTERIOR")))))</f>
        <v/>
      </c>
      <c r="X3780" s="20" t="str">
        <f>+IF(V3780="","-",CONCATENATE(V3780,"_",W3780))</f>
        <v>-</v>
      </c>
      <c r="Y3780" s="59">
        <v>0.62069673130386749</v>
      </c>
      <c r="Z3780" t="str">
        <f>+IFERROR(VLOOKUP(H3780,#REF!,2,FALSE),"-")</f>
        <v>-</v>
      </c>
      <c r="AA3780" t="s">
        <v>2393</v>
      </c>
      <c r="AB3780" t="str">
        <f>+IF(W3780="","-",IF(W3780="UNICO","CENSO","MUESTRA"))</f>
        <v>-</v>
      </c>
      <c r="AC3780" t="s">
        <v>2398</v>
      </c>
      <c r="AD3780" t="s">
        <v>134</v>
      </c>
    </row>
    <row r="3781" spans="1:30" x14ac:dyDescent="0.25">
      <c r="A3781" s="5" t="str">
        <f t="shared" si="59"/>
        <v>0030DC0707</v>
      </c>
      <c r="B3781" s="23" t="s">
        <v>2119</v>
      </c>
      <c r="C3781" t="s">
        <v>186</v>
      </c>
      <c r="D3781" t="s">
        <v>551</v>
      </c>
      <c r="E3781" t="s">
        <v>552</v>
      </c>
      <c r="F3781">
        <v>609164</v>
      </c>
      <c r="G3781">
        <v>2</v>
      </c>
      <c r="H3781" t="s">
        <v>556</v>
      </c>
      <c r="I3781" t="s">
        <v>20</v>
      </c>
      <c r="J3781" t="s">
        <v>39</v>
      </c>
      <c r="K3781" t="s">
        <v>40</v>
      </c>
      <c r="L3781" t="s">
        <v>554</v>
      </c>
      <c r="M3781" t="s">
        <v>18122</v>
      </c>
      <c r="N3781" t="s">
        <v>22</v>
      </c>
      <c r="O3781" t="s">
        <v>23</v>
      </c>
      <c r="P3781" t="s">
        <v>26</v>
      </c>
      <c r="Q3781" t="s">
        <v>27</v>
      </c>
      <c r="R3781" s="13">
        <v>42</v>
      </c>
      <c r="S3781" s="13">
        <v>3</v>
      </c>
      <c r="T3781" s="21">
        <v>0</v>
      </c>
      <c r="U3781" t="s">
        <v>2113</v>
      </c>
      <c r="W3781" t="str">
        <f>+IF(V3781="","",IF(MID(V3781,1,3)="ECE","UNICO",IF(V3781="FINES",CONCATENATE("R",IF(OR(C3781="16",C3781="21",C3781="22",C3781="23"),"16212223",IF(OR(C3781="15",C3781="17",C3781="24",C3781="25"),"15172425",C3781))),IF(V3781="CEBAS","UNICO",IF(VALUE(C3781)&lt;=11,"AMBA","INTERIOR")))))</f>
        <v/>
      </c>
      <c r="X3781" s="20" t="str">
        <f>+IF(V3781="","-",CONCATENATE(V3781,"_",W3781))</f>
        <v>-</v>
      </c>
      <c r="Y3781" s="59">
        <v>0.620739894253867</v>
      </c>
      <c r="Z3781" t="str">
        <f>+IFERROR(VLOOKUP(H3781,#REF!,2,FALSE),"-")</f>
        <v>-</v>
      </c>
      <c r="AA3781" t="s">
        <v>2393</v>
      </c>
      <c r="AB3781" t="str">
        <f>+IF(W3781="","-",IF(W3781="UNICO","CENSO","MUESTRA"))</f>
        <v>-</v>
      </c>
      <c r="AC3781" t="s">
        <v>2397</v>
      </c>
      <c r="AD3781" t="s">
        <v>134</v>
      </c>
    </row>
    <row r="3782" spans="1:30" x14ac:dyDescent="0.25">
      <c r="A3782" s="5" t="str">
        <f t="shared" si="59"/>
        <v>0116DC0710</v>
      </c>
      <c r="B3782" s="23" t="s">
        <v>2119</v>
      </c>
      <c r="C3782" t="s">
        <v>158</v>
      </c>
      <c r="D3782" t="s">
        <v>162</v>
      </c>
      <c r="E3782" t="s">
        <v>1868</v>
      </c>
      <c r="F3782">
        <v>613902</v>
      </c>
      <c r="G3782">
        <v>2</v>
      </c>
      <c r="H3782" t="s">
        <v>1876</v>
      </c>
      <c r="I3782" t="s">
        <v>20</v>
      </c>
      <c r="J3782" t="s">
        <v>39</v>
      </c>
      <c r="K3782" t="s">
        <v>40</v>
      </c>
      <c r="L3782" t="s">
        <v>1870</v>
      </c>
      <c r="M3782" t="s">
        <v>18408</v>
      </c>
      <c r="N3782" t="s">
        <v>22</v>
      </c>
      <c r="O3782" t="s">
        <v>23</v>
      </c>
      <c r="P3782" t="s">
        <v>26</v>
      </c>
      <c r="Q3782" t="s">
        <v>27</v>
      </c>
      <c r="R3782" s="13">
        <v>16</v>
      </c>
      <c r="S3782" s="13">
        <v>1</v>
      </c>
      <c r="T3782" s="21">
        <v>0</v>
      </c>
      <c r="U3782" t="s">
        <v>2113</v>
      </c>
      <c r="W3782" t="str">
        <f>+IF(V3782="","",IF(MID(V3782,1,3)="ECE","UNICO",IF(V3782="FINES",CONCATENATE("R",IF(OR(C3782="16",C3782="21",C3782="22",C3782="23"),"16212223",IF(OR(C3782="15",C3782="17",C3782="24",C3782="25"),"15172425",C3782))),IF(V3782="CEBAS","UNICO",IF(VALUE(C3782)&lt;=11,"AMBA","INTERIOR")))))</f>
        <v/>
      </c>
      <c r="X3782" s="20" t="str">
        <f>+IF(V3782="","-",CONCATENATE(V3782,"_",W3782))</f>
        <v>-</v>
      </c>
      <c r="Y3782" s="59">
        <v>0.62252723848497549</v>
      </c>
      <c r="Z3782" t="str">
        <f>+IFERROR(VLOOKUP(H3782,#REF!,2,FALSE),"-")</f>
        <v>-</v>
      </c>
      <c r="AA3782" t="s">
        <v>2393</v>
      </c>
      <c r="AB3782" t="str">
        <f>+IF(W3782="","-",IF(W3782="UNICO","CENSO","MUESTRA"))</f>
        <v>-</v>
      </c>
      <c r="AC3782" t="s">
        <v>2397</v>
      </c>
      <c r="AD3782" t="s">
        <v>134</v>
      </c>
    </row>
    <row r="3783" spans="1:30" x14ac:dyDescent="0.25">
      <c r="A3783" s="5" t="str">
        <f t="shared" si="59"/>
        <v>0096DC0706</v>
      </c>
      <c r="B3783" s="23" t="s">
        <v>2119</v>
      </c>
      <c r="C3783" t="s">
        <v>884</v>
      </c>
      <c r="D3783" t="s">
        <v>1591</v>
      </c>
      <c r="E3783" t="s">
        <v>1592</v>
      </c>
      <c r="F3783">
        <v>612111</v>
      </c>
      <c r="G3783">
        <v>1</v>
      </c>
      <c r="H3783" t="s">
        <v>1599</v>
      </c>
      <c r="I3783" t="s">
        <v>20</v>
      </c>
      <c r="J3783" t="s">
        <v>39</v>
      </c>
      <c r="K3783" t="s">
        <v>40</v>
      </c>
      <c r="L3783" t="s">
        <v>1600</v>
      </c>
      <c r="M3783" t="s">
        <v>18296</v>
      </c>
      <c r="N3783" t="s">
        <v>22</v>
      </c>
      <c r="O3783" t="s">
        <v>23</v>
      </c>
      <c r="P3783" t="s">
        <v>26</v>
      </c>
      <c r="Q3783" t="s">
        <v>27</v>
      </c>
      <c r="R3783" s="13">
        <v>51</v>
      </c>
      <c r="S3783" s="13">
        <v>4</v>
      </c>
      <c r="T3783" s="21">
        <v>0</v>
      </c>
      <c r="U3783" t="s">
        <v>2113</v>
      </c>
      <c r="W3783" t="str">
        <f>+IF(V3783="","",IF(MID(V3783,1,3)="ECE","UNICO",IF(V3783="FINES",CONCATENATE("R",IF(OR(C3783="16",C3783="21",C3783="22",C3783="23"),"16212223",IF(OR(C3783="15",C3783="17",C3783="24",C3783="25"),"15172425",C3783))),IF(V3783="CEBAS","UNICO",IF(VALUE(C3783)&lt;=11,"AMBA","INTERIOR")))))</f>
        <v/>
      </c>
      <c r="X3783" s="20" t="str">
        <f>+IF(V3783="","-",CONCATENATE(V3783,"_",W3783))</f>
        <v>-</v>
      </c>
      <c r="Y3783" s="59">
        <v>0.62433672421856934</v>
      </c>
      <c r="Z3783" t="str">
        <f>+IFERROR(VLOOKUP(H3783,#REF!,2,FALSE),"-")</f>
        <v>-</v>
      </c>
      <c r="AA3783" t="s">
        <v>2393</v>
      </c>
      <c r="AB3783" t="str">
        <f>+IF(W3783="","-",IF(W3783="UNICO","CENSO","MUESTRA"))</f>
        <v>-</v>
      </c>
      <c r="AC3783" t="s">
        <v>2397</v>
      </c>
      <c r="AD3783" t="s">
        <v>134</v>
      </c>
    </row>
    <row r="3784" spans="1:30" x14ac:dyDescent="0.25">
      <c r="A3784" s="5" t="str">
        <f t="shared" si="59"/>
        <v>0071DA0099</v>
      </c>
      <c r="B3784" s="23" t="s">
        <v>2119</v>
      </c>
      <c r="C3784" t="s">
        <v>1245</v>
      </c>
      <c r="D3784" t="s">
        <v>1243</v>
      </c>
      <c r="E3784" t="s">
        <v>1244</v>
      </c>
      <c r="F3784">
        <v>614527</v>
      </c>
      <c r="G3784">
        <v>0</v>
      </c>
      <c r="H3784" t="s">
        <v>1247</v>
      </c>
      <c r="I3784" t="s">
        <v>20</v>
      </c>
      <c r="J3784" t="s">
        <v>25</v>
      </c>
      <c r="K3784" t="s">
        <v>21</v>
      </c>
      <c r="M3784" t="s">
        <v>18409</v>
      </c>
      <c r="N3784" t="s">
        <v>22</v>
      </c>
      <c r="O3784" t="s">
        <v>23</v>
      </c>
      <c r="P3784" t="s">
        <v>26</v>
      </c>
      <c r="Q3784" t="s">
        <v>27</v>
      </c>
      <c r="R3784" s="13">
        <v>10</v>
      </c>
      <c r="S3784" s="13">
        <v>1</v>
      </c>
      <c r="T3784" s="21">
        <v>0</v>
      </c>
      <c r="U3784" t="s">
        <v>2113</v>
      </c>
      <c r="W3784" t="str">
        <f>+IF(V3784="","",IF(MID(V3784,1,3)="ECE","UNICO",IF(V3784="FINES",CONCATENATE("R",IF(OR(C3784="16",C3784="21",C3784="22",C3784="23"),"16212223",IF(OR(C3784="15",C3784="17",C3784="24",C3784="25"),"15172425",C3784))),IF(V3784="CEBAS","UNICO",IF(VALUE(C3784)&lt;=11,"AMBA","INTERIOR")))))</f>
        <v/>
      </c>
      <c r="X3784" s="20" t="str">
        <f>+IF(V3784="","-",CONCATENATE(V3784,"_",W3784))</f>
        <v>-</v>
      </c>
      <c r="Y3784" s="59">
        <v>0.62441323462285492</v>
      </c>
      <c r="Z3784" t="str">
        <f>+IFERROR(VLOOKUP(H3784,#REF!,2,FALSE),"-")</f>
        <v>-</v>
      </c>
      <c r="AA3784" t="s">
        <v>2393</v>
      </c>
      <c r="AB3784" t="str">
        <f>+IF(W3784="","-",IF(W3784="UNICO","CENSO","MUESTRA"))</f>
        <v>-</v>
      </c>
      <c r="AC3784" t="s">
        <v>2397</v>
      </c>
      <c r="AD3784" t="s">
        <v>134</v>
      </c>
    </row>
    <row r="3785" spans="1:30" x14ac:dyDescent="0.25">
      <c r="A3785" s="5" t="str">
        <f t="shared" si="59"/>
        <v>0047DC0704</v>
      </c>
      <c r="B3785" s="23" t="s">
        <v>2119</v>
      </c>
      <c r="C3785" t="s">
        <v>158</v>
      </c>
      <c r="D3785" t="s">
        <v>811</v>
      </c>
      <c r="E3785" t="s">
        <v>812</v>
      </c>
      <c r="F3785">
        <v>600164</v>
      </c>
      <c r="G3785">
        <v>1</v>
      </c>
      <c r="H3785" t="s">
        <v>813</v>
      </c>
      <c r="I3785" t="s">
        <v>20</v>
      </c>
      <c r="J3785" t="s">
        <v>39</v>
      </c>
      <c r="K3785" t="s">
        <v>40</v>
      </c>
      <c r="L3785" t="s">
        <v>814</v>
      </c>
      <c r="M3785" t="s">
        <v>18217</v>
      </c>
      <c r="N3785" t="s">
        <v>22</v>
      </c>
      <c r="O3785" t="s">
        <v>23</v>
      </c>
      <c r="P3785" t="s">
        <v>26</v>
      </c>
      <c r="Q3785" t="s">
        <v>27</v>
      </c>
      <c r="R3785" s="13">
        <v>18</v>
      </c>
      <c r="S3785" s="13">
        <v>1</v>
      </c>
      <c r="T3785" s="21">
        <v>0</v>
      </c>
      <c r="U3785" t="s">
        <v>2113</v>
      </c>
      <c r="W3785" t="str">
        <f>+IF(V3785="","",IF(MID(V3785,1,3)="ECE","UNICO",IF(V3785="FINES",CONCATENATE("R",IF(OR(C3785="16",C3785="21",C3785="22",C3785="23"),"16212223",IF(OR(C3785="15",C3785="17",C3785="24",C3785="25"),"15172425",C3785))),IF(V3785="CEBAS","UNICO",IF(VALUE(C3785)&lt;=11,"AMBA","INTERIOR")))))</f>
        <v/>
      </c>
      <c r="X3785" s="20" t="str">
        <f>+IF(V3785="","-",CONCATENATE(V3785,"_",W3785))</f>
        <v>-</v>
      </c>
      <c r="Y3785" s="59">
        <v>0.62459520069328511</v>
      </c>
      <c r="Z3785" t="str">
        <f>+IFERROR(VLOOKUP(H3785,#REF!,2,FALSE),"-")</f>
        <v>-</v>
      </c>
      <c r="AA3785" t="s">
        <v>2393</v>
      </c>
      <c r="AB3785" t="str">
        <f>+IF(W3785="","-",IF(W3785="UNICO","CENSO","MUESTRA"))</f>
        <v>-</v>
      </c>
      <c r="AC3785" t="s">
        <v>2398</v>
      </c>
      <c r="AD3785" t="s">
        <v>134</v>
      </c>
    </row>
    <row r="3786" spans="1:30" x14ac:dyDescent="0.25">
      <c r="A3786" s="5" t="str">
        <f t="shared" si="59"/>
        <v>0004DC0713</v>
      </c>
      <c r="B3786" s="23" t="s">
        <v>2119</v>
      </c>
      <c r="C3786" t="s">
        <v>186</v>
      </c>
      <c r="D3786" t="s">
        <v>183</v>
      </c>
      <c r="E3786" t="s">
        <v>185</v>
      </c>
      <c r="F3786">
        <v>601816</v>
      </c>
      <c r="G3786">
        <v>2</v>
      </c>
      <c r="H3786" t="s">
        <v>189</v>
      </c>
      <c r="I3786" t="s">
        <v>20</v>
      </c>
      <c r="J3786" t="s">
        <v>39</v>
      </c>
      <c r="K3786" t="s">
        <v>40</v>
      </c>
      <c r="L3786" t="s">
        <v>188</v>
      </c>
      <c r="M3786" t="s">
        <v>18305</v>
      </c>
      <c r="N3786" t="s">
        <v>22</v>
      </c>
      <c r="O3786" t="s">
        <v>23</v>
      </c>
      <c r="P3786" t="s">
        <v>26</v>
      </c>
      <c r="Q3786" t="s">
        <v>27</v>
      </c>
      <c r="R3786" s="13">
        <v>36</v>
      </c>
      <c r="S3786" s="13">
        <v>2</v>
      </c>
      <c r="T3786" s="21">
        <v>0</v>
      </c>
      <c r="U3786" t="s">
        <v>2113</v>
      </c>
      <c r="W3786" t="str">
        <f>+IF(V3786="","",IF(MID(V3786,1,3)="ECE","UNICO",IF(V3786="FINES",CONCATENATE("R",IF(OR(C3786="16",C3786="21",C3786="22",C3786="23"),"16212223",IF(OR(C3786="15",C3786="17",C3786="24",C3786="25"),"15172425",C3786))),IF(V3786="CEBAS","UNICO",IF(VALUE(C3786)&lt;=11,"AMBA","INTERIOR")))))</f>
        <v/>
      </c>
      <c r="X3786" s="20" t="str">
        <f>+IF(V3786="","-",CONCATENATE(V3786,"_",W3786))</f>
        <v>-</v>
      </c>
      <c r="Y3786" s="59">
        <v>0.62599936691490377</v>
      </c>
      <c r="Z3786" t="str">
        <f>+IFERROR(VLOOKUP(H3786,#REF!,2,FALSE),"-")</f>
        <v>-</v>
      </c>
      <c r="AA3786" t="s">
        <v>2393</v>
      </c>
      <c r="AB3786" t="str">
        <f>+IF(W3786="","-",IF(W3786="UNICO","CENSO","MUESTRA"))</f>
        <v>-</v>
      </c>
      <c r="AC3786" t="s">
        <v>2397</v>
      </c>
      <c r="AD3786" t="s">
        <v>134</v>
      </c>
    </row>
    <row r="3787" spans="1:30" x14ac:dyDescent="0.25">
      <c r="A3787" s="5" t="str">
        <f t="shared" si="59"/>
        <v>0001DC0722</v>
      </c>
      <c r="B3787" s="23" t="s">
        <v>2119</v>
      </c>
      <c r="C3787" t="s">
        <v>19</v>
      </c>
      <c r="D3787" t="s">
        <v>17</v>
      </c>
      <c r="E3787" t="s">
        <v>18</v>
      </c>
      <c r="F3787">
        <v>613138</v>
      </c>
      <c r="G3787">
        <v>1</v>
      </c>
      <c r="H3787" t="s">
        <v>51</v>
      </c>
      <c r="I3787" t="s">
        <v>20</v>
      </c>
      <c r="J3787" t="s">
        <v>39</v>
      </c>
      <c r="K3787" t="s">
        <v>40</v>
      </c>
      <c r="L3787" t="s">
        <v>52</v>
      </c>
      <c r="M3787" t="s">
        <v>18410</v>
      </c>
      <c r="N3787" t="s">
        <v>22</v>
      </c>
      <c r="O3787" t="s">
        <v>23</v>
      </c>
      <c r="P3787" t="s">
        <v>26</v>
      </c>
      <c r="Q3787" t="s">
        <v>27</v>
      </c>
      <c r="R3787" s="13">
        <v>43</v>
      </c>
      <c r="S3787" s="13">
        <v>3</v>
      </c>
      <c r="T3787" s="21">
        <v>0</v>
      </c>
      <c r="U3787" t="s">
        <v>2113</v>
      </c>
      <c r="W3787" t="str">
        <f>+IF(V3787="","",IF(MID(V3787,1,3)="ECE","UNICO",IF(V3787="FINES",CONCATENATE("R",IF(OR(C3787="16",C3787="21",C3787="22",C3787="23"),"16212223",IF(OR(C3787="15",C3787="17",C3787="24",C3787="25"),"15172425",C3787))),IF(V3787="CEBAS","UNICO",IF(VALUE(C3787)&lt;=11,"AMBA","INTERIOR")))))</f>
        <v/>
      </c>
      <c r="X3787" s="20" t="str">
        <f>+IF(V3787="","-",CONCATENATE(V3787,"_",W3787))</f>
        <v>-</v>
      </c>
      <c r="Y3787" s="59">
        <v>0.62607301167539653</v>
      </c>
      <c r="Z3787" t="str">
        <f>+IFERROR(VLOOKUP(H3787,#REF!,2,FALSE),"-")</f>
        <v>-</v>
      </c>
      <c r="AA3787" t="s">
        <v>2393</v>
      </c>
      <c r="AB3787" t="str">
        <f>+IF(W3787="","-",IF(W3787="UNICO","CENSO","MUESTRA"))</f>
        <v>-</v>
      </c>
      <c r="AC3787" t="s">
        <v>2397</v>
      </c>
      <c r="AD3787" t="s">
        <v>134</v>
      </c>
    </row>
    <row r="3788" spans="1:30" x14ac:dyDescent="0.25">
      <c r="A3788" s="5" t="str">
        <f t="shared" si="59"/>
        <v>0083DC0706</v>
      </c>
      <c r="B3788" s="23" t="s">
        <v>2119</v>
      </c>
      <c r="C3788" t="s">
        <v>158</v>
      </c>
      <c r="D3788" t="s">
        <v>1445</v>
      </c>
      <c r="E3788" t="s">
        <v>1446</v>
      </c>
      <c r="F3788">
        <v>613145</v>
      </c>
      <c r="G3788">
        <v>2</v>
      </c>
      <c r="H3788" t="s">
        <v>1450</v>
      </c>
      <c r="I3788" t="s">
        <v>20</v>
      </c>
      <c r="J3788" t="s">
        <v>39</v>
      </c>
      <c r="K3788" t="s">
        <v>40</v>
      </c>
      <c r="L3788" t="s">
        <v>1448</v>
      </c>
      <c r="M3788" t="s">
        <v>18140</v>
      </c>
      <c r="N3788" t="s">
        <v>22</v>
      </c>
      <c r="O3788" t="s">
        <v>23</v>
      </c>
      <c r="P3788" t="s">
        <v>26</v>
      </c>
      <c r="Q3788" t="s">
        <v>27</v>
      </c>
      <c r="R3788" s="13">
        <v>30</v>
      </c>
      <c r="S3788" s="13">
        <v>2</v>
      </c>
      <c r="T3788" s="21">
        <v>0</v>
      </c>
      <c r="U3788" t="s">
        <v>2113</v>
      </c>
      <c r="W3788" t="str">
        <f>+IF(V3788="","",IF(MID(V3788,1,3)="ECE","UNICO",IF(V3788="FINES",CONCATENATE("R",IF(OR(C3788="16",C3788="21",C3788="22",C3788="23"),"16212223",IF(OR(C3788="15",C3788="17",C3788="24",C3788="25"),"15172425",C3788))),IF(V3788="CEBAS","UNICO",IF(VALUE(C3788)&lt;=11,"AMBA","INTERIOR")))))</f>
        <v/>
      </c>
      <c r="X3788" s="20" t="str">
        <f>+IF(V3788="","-",CONCATENATE(V3788,"_",W3788))</f>
        <v>-</v>
      </c>
      <c r="Y3788" s="59">
        <v>0.62667661748434367</v>
      </c>
      <c r="Z3788" t="str">
        <f>+IFERROR(VLOOKUP(H3788,#REF!,2,FALSE),"-")</f>
        <v>-</v>
      </c>
      <c r="AA3788" t="s">
        <v>2393</v>
      </c>
      <c r="AB3788" t="str">
        <f>+IF(W3788="","-",IF(W3788="UNICO","CENSO","MUESTRA"))</f>
        <v>-</v>
      </c>
      <c r="AC3788" t="s">
        <v>2397</v>
      </c>
      <c r="AD3788" t="s">
        <v>134</v>
      </c>
    </row>
    <row r="3789" spans="1:30" x14ac:dyDescent="0.25">
      <c r="A3789" s="5" t="str">
        <f t="shared" si="59"/>
        <v>0071DA0107</v>
      </c>
      <c r="B3789" s="23" t="s">
        <v>2119</v>
      </c>
      <c r="C3789" t="s">
        <v>1245</v>
      </c>
      <c r="D3789" t="s">
        <v>1243</v>
      </c>
      <c r="E3789" t="s">
        <v>1244</v>
      </c>
      <c r="F3789">
        <v>614535</v>
      </c>
      <c r="G3789">
        <v>0</v>
      </c>
      <c r="H3789" t="s">
        <v>1251</v>
      </c>
      <c r="I3789" t="s">
        <v>20</v>
      </c>
      <c r="J3789" t="s">
        <v>25</v>
      </c>
      <c r="K3789" t="s">
        <v>21</v>
      </c>
      <c r="M3789" t="s">
        <v>18411</v>
      </c>
      <c r="N3789" t="s">
        <v>22</v>
      </c>
      <c r="O3789" t="s">
        <v>23</v>
      </c>
      <c r="P3789" t="s">
        <v>26</v>
      </c>
      <c r="Q3789" t="s">
        <v>27</v>
      </c>
      <c r="R3789" s="13">
        <v>12</v>
      </c>
      <c r="S3789" s="13">
        <v>1</v>
      </c>
      <c r="T3789" s="21">
        <v>0</v>
      </c>
      <c r="U3789" t="s">
        <v>2113</v>
      </c>
      <c r="W3789" t="str">
        <f>+IF(V3789="","",IF(MID(V3789,1,3)="ECE","UNICO",IF(V3789="FINES",CONCATENATE("R",IF(OR(C3789="16",C3789="21",C3789="22",C3789="23"),"16212223",IF(OR(C3789="15",C3789="17",C3789="24",C3789="25"),"15172425",C3789))),IF(V3789="CEBAS","UNICO",IF(VALUE(C3789)&lt;=11,"AMBA","INTERIOR")))))</f>
        <v/>
      </c>
      <c r="X3789" s="20" t="str">
        <f>+IF(V3789="","-",CONCATENATE(V3789,"_",W3789))</f>
        <v>-</v>
      </c>
      <c r="Y3789" s="59">
        <v>0.62806617054674363</v>
      </c>
      <c r="Z3789" t="str">
        <f>+IFERROR(VLOOKUP(H3789,#REF!,2,FALSE),"-")</f>
        <v>-</v>
      </c>
      <c r="AA3789" t="s">
        <v>2393</v>
      </c>
      <c r="AB3789" t="str">
        <f>+IF(W3789="","-",IF(W3789="UNICO","CENSO","MUESTRA"))</f>
        <v>-</v>
      </c>
      <c r="AC3789" t="s">
        <v>2397</v>
      </c>
      <c r="AD3789" t="s">
        <v>134</v>
      </c>
    </row>
    <row r="3790" spans="1:30" x14ac:dyDescent="0.25">
      <c r="A3790" s="5" t="str">
        <f t="shared" si="59"/>
        <v>0026DC0705</v>
      </c>
      <c r="B3790" s="23" t="s">
        <v>2119</v>
      </c>
      <c r="C3790" t="s">
        <v>83</v>
      </c>
      <c r="D3790" t="s">
        <v>516</v>
      </c>
      <c r="E3790" t="s">
        <v>517</v>
      </c>
      <c r="F3790">
        <v>608058</v>
      </c>
      <c r="G3790">
        <v>2</v>
      </c>
      <c r="H3790" t="s">
        <v>521</v>
      </c>
      <c r="I3790" t="s">
        <v>20</v>
      </c>
      <c r="J3790" t="s">
        <v>39</v>
      </c>
      <c r="K3790" t="s">
        <v>40</v>
      </c>
      <c r="L3790" t="s">
        <v>520</v>
      </c>
      <c r="M3790" t="s">
        <v>18031</v>
      </c>
      <c r="N3790" t="s">
        <v>22</v>
      </c>
      <c r="O3790" t="s">
        <v>23</v>
      </c>
      <c r="P3790" t="s">
        <v>26</v>
      </c>
      <c r="Q3790" t="s">
        <v>27</v>
      </c>
      <c r="R3790" s="13">
        <v>35</v>
      </c>
      <c r="S3790" s="13">
        <v>3</v>
      </c>
      <c r="T3790" s="21">
        <v>0</v>
      </c>
      <c r="U3790" t="s">
        <v>2113</v>
      </c>
      <c r="W3790" t="str">
        <f>+IF(V3790="","",IF(MID(V3790,1,3)="ECE","UNICO",IF(V3790="FINES",CONCATENATE("R",IF(OR(C3790="16",C3790="21",C3790="22",C3790="23"),"16212223",IF(OR(C3790="15",C3790="17",C3790="24",C3790="25"),"15172425",C3790))),IF(V3790="CEBAS","UNICO",IF(VALUE(C3790)&lt;=11,"AMBA","INTERIOR")))))</f>
        <v/>
      </c>
      <c r="X3790" s="20" t="str">
        <f>+IF(V3790="","-",CONCATENATE(V3790,"_",W3790))</f>
        <v>-</v>
      </c>
      <c r="Y3790" s="59">
        <v>0.62865047322379219</v>
      </c>
      <c r="Z3790" t="str">
        <f>+IFERROR(VLOOKUP(H3790,#REF!,2,FALSE),"-")</f>
        <v>-</v>
      </c>
      <c r="AA3790" t="s">
        <v>2394</v>
      </c>
      <c r="AB3790" t="str">
        <f>+IF(W3790="","-",IF(W3790="UNICO","CENSO","MUESTRA"))</f>
        <v>-</v>
      </c>
      <c r="AC3790" t="s">
        <v>2397</v>
      </c>
      <c r="AD3790" t="s">
        <v>134</v>
      </c>
    </row>
    <row r="3791" spans="1:30" x14ac:dyDescent="0.25">
      <c r="A3791" s="5" t="str">
        <f t="shared" si="59"/>
        <v>0073DC0713</v>
      </c>
      <c r="B3791" s="23" t="s">
        <v>2119</v>
      </c>
      <c r="C3791" t="s">
        <v>1302</v>
      </c>
      <c r="D3791" t="s">
        <v>1300</v>
      </c>
      <c r="E3791" t="s">
        <v>1301</v>
      </c>
      <c r="F3791">
        <v>613639</v>
      </c>
      <c r="G3791">
        <v>2</v>
      </c>
      <c r="H3791" t="s">
        <v>1319</v>
      </c>
      <c r="I3791" t="s">
        <v>20</v>
      </c>
      <c r="J3791" t="s">
        <v>39</v>
      </c>
      <c r="K3791" t="s">
        <v>40</v>
      </c>
      <c r="L3791" t="s">
        <v>1311</v>
      </c>
      <c r="M3791" t="s">
        <v>18398</v>
      </c>
      <c r="N3791" t="s">
        <v>22</v>
      </c>
      <c r="O3791" t="s">
        <v>23</v>
      </c>
      <c r="P3791" t="s">
        <v>26</v>
      </c>
      <c r="Q3791" t="s">
        <v>27</v>
      </c>
      <c r="R3791" s="13">
        <v>59</v>
      </c>
      <c r="S3791" s="13">
        <v>4</v>
      </c>
      <c r="T3791" s="21">
        <v>0</v>
      </c>
      <c r="U3791" t="s">
        <v>2113</v>
      </c>
      <c r="W3791" t="str">
        <f>+IF(V3791="","",IF(MID(V3791,1,3)="ECE","UNICO",IF(V3791="FINES",CONCATENATE("R",IF(OR(C3791="16",C3791="21",C3791="22",C3791="23"),"16212223",IF(OR(C3791="15",C3791="17",C3791="24",C3791="25"),"15172425",C3791))),IF(V3791="CEBAS","UNICO",IF(VALUE(C3791)&lt;=11,"AMBA","INTERIOR")))))</f>
        <v/>
      </c>
      <c r="X3791" s="20" t="str">
        <f>+IF(V3791="","-",CONCATENATE(V3791,"_",W3791))</f>
        <v>-</v>
      </c>
      <c r="Y3791" s="59">
        <v>0.63277728149765411</v>
      </c>
      <c r="Z3791" t="str">
        <f>+IFERROR(VLOOKUP(H3791,#REF!,2,FALSE),"-")</f>
        <v>-</v>
      </c>
      <c r="AA3791" t="s">
        <v>2393</v>
      </c>
      <c r="AB3791" t="str">
        <f>+IF(W3791="","-",IF(W3791="UNICO","CENSO","MUESTRA"))</f>
        <v>-</v>
      </c>
      <c r="AC3791" t="s">
        <v>2398</v>
      </c>
      <c r="AD3791" t="s">
        <v>134</v>
      </c>
    </row>
    <row r="3792" spans="1:30" x14ac:dyDescent="0.25">
      <c r="A3792" s="5" t="str">
        <f t="shared" si="59"/>
        <v>0097DC0707</v>
      </c>
      <c r="B3792" s="23" t="s">
        <v>2119</v>
      </c>
      <c r="C3792" t="s">
        <v>88</v>
      </c>
      <c r="D3792" t="s">
        <v>1620</v>
      </c>
      <c r="E3792" t="s">
        <v>1621</v>
      </c>
      <c r="F3792">
        <v>601234</v>
      </c>
      <c r="G3792">
        <v>1</v>
      </c>
      <c r="H3792" t="s">
        <v>1626</v>
      </c>
      <c r="I3792" t="s">
        <v>20</v>
      </c>
      <c r="J3792" t="s">
        <v>39</v>
      </c>
      <c r="K3792" t="s">
        <v>40</v>
      </c>
      <c r="L3792" t="s">
        <v>1627</v>
      </c>
      <c r="M3792" t="s">
        <v>18412</v>
      </c>
      <c r="N3792" t="s">
        <v>22</v>
      </c>
      <c r="O3792" t="s">
        <v>23</v>
      </c>
      <c r="P3792" t="s">
        <v>26</v>
      </c>
      <c r="Q3792" t="s">
        <v>27</v>
      </c>
      <c r="R3792" s="13">
        <v>23</v>
      </c>
      <c r="S3792" s="13">
        <v>2</v>
      </c>
      <c r="T3792" s="21">
        <v>0</v>
      </c>
      <c r="U3792" t="s">
        <v>2113</v>
      </c>
      <c r="W3792" t="str">
        <f>+IF(V3792="","",IF(MID(V3792,1,3)="ECE","UNICO",IF(V3792="FINES",CONCATENATE("R",IF(OR(C3792="16",C3792="21",C3792="22",C3792="23"),"16212223",IF(OR(C3792="15",C3792="17",C3792="24",C3792="25"),"15172425",C3792))),IF(V3792="CEBAS","UNICO",IF(VALUE(C3792)&lt;=11,"AMBA","INTERIOR")))))</f>
        <v/>
      </c>
      <c r="X3792" s="20" t="str">
        <f>+IF(V3792="","-",CONCATENATE(V3792,"_",W3792))</f>
        <v>-</v>
      </c>
      <c r="Y3792" s="59">
        <v>0.63363299270470941</v>
      </c>
      <c r="Z3792" t="str">
        <f>+IFERROR(VLOOKUP(H3792,#REF!,2,FALSE),"-")</f>
        <v>-</v>
      </c>
      <c r="AA3792" t="s">
        <v>2394</v>
      </c>
      <c r="AB3792" t="str">
        <f>+IF(W3792="","-",IF(W3792="UNICO","CENSO","MUESTRA"))</f>
        <v>-</v>
      </c>
      <c r="AC3792" t="s">
        <v>2398</v>
      </c>
      <c r="AD3792" t="s">
        <v>134</v>
      </c>
    </row>
    <row r="3793" spans="1:30" x14ac:dyDescent="0.25">
      <c r="A3793" s="5" t="str">
        <f t="shared" si="59"/>
        <v>0077DC0704</v>
      </c>
      <c r="B3793" s="23" t="s">
        <v>2119</v>
      </c>
      <c r="C3793" t="s">
        <v>157</v>
      </c>
      <c r="D3793" t="s">
        <v>387</v>
      </c>
      <c r="E3793" t="s">
        <v>1380</v>
      </c>
      <c r="F3793">
        <v>603437</v>
      </c>
      <c r="G3793">
        <v>1</v>
      </c>
      <c r="H3793" t="s">
        <v>1381</v>
      </c>
      <c r="I3793" t="s">
        <v>20</v>
      </c>
      <c r="J3793" t="s">
        <v>39</v>
      </c>
      <c r="K3793" t="s">
        <v>40</v>
      </c>
      <c r="L3793" t="s">
        <v>1382</v>
      </c>
      <c r="M3793" t="s">
        <v>18413</v>
      </c>
      <c r="N3793" t="s">
        <v>22</v>
      </c>
      <c r="O3793" t="s">
        <v>23</v>
      </c>
      <c r="P3793" t="s">
        <v>26</v>
      </c>
      <c r="Q3793" t="s">
        <v>27</v>
      </c>
      <c r="R3793" s="13">
        <v>19</v>
      </c>
      <c r="S3793" s="13">
        <v>1</v>
      </c>
      <c r="T3793" s="21">
        <v>0</v>
      </c>
      <c r="U3793" t="s">
        <v>2113</v>
      </c>
      <c r="W3793" t="str">
        <f>+IF(V3793="","",IF(MID(V3793,1,3)="ECE","UNICO",IF(V3793="FINES",CONCATENATE("R",IF(OR(C3793="16",C3793="21",C3793="22",C3793="23"),"16212223",IF(OR(C3793="15",C3793="17",C3793="24",C3793="25"),"15172425",C3793))),IF(V3793="CEBAS","UNICO",IF(VALUE(C3793)&lt;=11,"AMBA","INTERIOR")))))</f>
        <v/>
      </c>
      <c r="X3793" s="20" t="str">
        <f>+IF(V3793="","-",CONCATENATE(V3793,"_",W3793))</f>
        <v>-</v>
      </c>
      <c r="Y3793" s="59">
        <v>0.63369915987315928</v>
      </c>
      <c r="Z3793" t="str">
        <f>+IFERROR(VLOOKUP(H3793,#REF!,2,FALSE),"-")</f>
        <v>-</v>
      </c>
      <c r="AA3793" t="s">
        <v>2394</v>
      </c>
      <c r="AB3793" t="str">
        <f>+IF(W3793="","-",IF(W3793="UNICO","CENSO","MUESTRA"))</f>
        <v>-</v>
      </c>
      <c r="AC3793" t="s">
        <v>2397</v>
      </c>
      <c r="AD3793" t="s">
        <v>134</v>
      </c>
    </row>
    <row r="3794" spans="1:30" x14ac:dyDescent="0.25">
      <c r="A3794" s="5" t="str">
        <f t="shared" si="59"/>
        <v>0032DC0718</v>
      </c>
      <c r="B3794" s="23" t="s">
        <v>2119</v>
      </c>
      <c r="C3794" t="s">
        <v>584</v>
      </c>
      <c r="D3794" t="s">
        <v>582</v>
      </c>
      <c r="E3794" t="s">
        <v>583</v>
      </c>
      <c r="F3794">
        <v>608473</v>
      </c>
      <c r="G3794">
        <v>2</v>
      </c>
      <c r="H3794" t="s">
        <v>598</v>
      </c>
      <c r="I3794" t="s">
        <v>20</v>
      </c>
      <c r="J3794" t="s">
        <v>39</v>
      </c>
      <c r="K3794" t="s">
        <v>40</v>
      </c>
      <c r="L3794" t="s">
        <v>597</v>
      </c>
      <c r="M3794" t="s">
        <v>18414</v>
      </c>
      <c r="N3794" t="s">
        <v>22</v>
      </c>
      <c r="O3794" t="s">
        <v>23</v>
      </c>
      <c r="P3794" t="s">
        <v>26</v>
      </c>
      <c r="Q3794" t="s">
        <v>27</v>
      </c>
      <c r="R3794" s="13">
        <v>38</v>
      </c>
      <c r="S3794" s="13">
        <v>3</v>
      </c>
      <c r="T3794" s="21">
        <v>0</v>
      </c>
      <c r="U3794" t="s">
        <v>2113</v>
      </c>
      <c r="W3794" t="str">
        <f>+IF(V3794="","",IF(MID(V3794,1,3)="ECE","UNICO",IF(V3794="FINES",CONCATENATE("R",IF(OR(C3794="16",C3794="21",C3794="22",C3794="23"),"16212223",IF(OR(C3794="15",C3794="17",C3794="24",C3794="25"),"15172425",C3794))),IF(V3794="CEBAS","UNICO",IF(VALUE(C3794)&lt;=11,"AMBA","INTERIOR")))))</f>
        <v/>
      </c>
      <c r="X3794" s="20" t="str">
        <f>+IF(V3794="","-",CONCATENATE(V3794,"_",W3794))</f>
        <v>-</v>
      </c>
      <c r="Y3794" s="59">
        <v>0.63397708848903056</v>
      </c>
      <c r="Z3794" t="str">
        <f>+IFERROR(VLOOKUP(H3794,#REF!,2,FALSE),"-")</f>
        <v>-</v>
      </c>
      <c r="AA3794" t="s">
        <v>2393</v>
      </c>
      <c r="AB3794" t="str">
        <f>+IF(W3794="","-",IF(W3794="UNICO","CENSO","MUESTRA"))</f>
        <v>-</v>
      </c>
      <c r="AC3794" t="s">
        <v>2398</v>
      </c>
      <c r="AD3794" t="s">
        <v>134</v>
      </c>
    </row>
    <row r="3795" spans="1:30" x14ac:dyDescent="0.25">
      <c r="A3795" s="5" t="str">
        <f t="shared" si="59"/>
        <v>0096DA0009</v>
      </c>
      <c r="B3795" s="23" t="s">
        <v>2119</v>
      </c>
      <c r="C3795" t="s">
        <v>884</v>
      </c>
      <c r="D3795" t="s">
        <v>1591</v>
      </c>
      <c r="E3795" t="s">
        <v>1592</v>
      </c>
      <c r="F3795">
        <v>614364</v>
      </c>
      <c r="G3795">
        <v>0</v>
      </c>
      <c r="H3795" t="s">
        <v>1594</v>
      </c>
      <c r="I3795" t="s">
        <v>20</v>
      </c>
      <c r="J3795" t="s">
        <v>25</v>
      </c>
      <c r="K3795" t="s">
        <v>21</v>
      </c>
      <c r="M3795" t="s">
        <v>18415</v>
      </c>
      <c r="N3795" t="s">
        <v>22</v>
      </c>
      <c r="O3795" t="s">
        <v>23</v>
      </c>
      <c r="P3795" t="s">
        <v>26</v>
      </c>
      <c r="Q3795" t="s">
        <v>27</v>
      </c>
      <c r="R3795" s="13">
        <v>11</v>
      </c>
      <c r="S3795" s="13">
        <v>1</v>
      </c>
      <c r="T3795" s="21">
        <v>0</v>
      </c>
      <c r="U3795" t="s">
        <v>2113</v>
      </c>
      <c r="W3795" t="str">
        <f>+IF(V3795="","",IF(MID(V3795,1,3)="ECE","UNICO",IF(V3795="FINES",CONCATENATE("R",IF(OR(C3795="16",C3795="21",C3795="22",C3795="23"),"16212223",IF(OR(C3795="15",C3795="17",C3795="24",C3795="25"),"15172425",C3795))),IF(V3795="CEBAS","UNICO",IF(VALUE(C3795)&lt;=11,"AMBA","INTERIOR")))))</f>
        <v/>
      </c>
      <c r="X3795" s="20" t="str">
        <f>+IF(V3795="","-",CONCATENATE(V3795,"_",W3795))</f>
        <v>-</v>
      </c>
      <c r="Y3795" s="59">
        <v>0.63464213328229058</v>
      </c>
      <c r="Z3795" t="str">
        <f>+IFERROR(VLOOKUP(H3795,#REF!,2,FALSE),"-")</f>
        <v>-</v>
      </c>
      <c r="AA3795" t="s">
        <v>2393</v>
      </c>
      <c r="AB3795" t="str">
        <f>+IF(W3795="","-",IF(W3795="UNICO","CENSO","MUESTRA"))</f>
        <v>-</v>
      </c>
      <c r="AC3795" t="s">
        <v>2397</v>
      </c>
      <c r="AD3795" t="s">
        <v>134</v>
      </c>
    </row>
    <row r="3796" spans="1:30" x14ac:dyDescent="0.25">
      <c r="A3796" s="5" t="str">
        <f t="shared" si="59"/>
        <v>0030DC0712</v>
      </c>
      <c r="B3796" s="23" t="s">
        <v>2119</v>
      </c>
      <c r="C3796" t="s">
        <v>186</v>
      </c>
      <c r="D3796" t="s">
        <v>551</v>
      </c>
      <c r="E3796" t="s">
        <v>552</v>
      </c>
      <c r="F3796">
        <v>604934</v>
      </c>
      <c r="G3796">
        <v>1</v>
      </c>
      <c r="H3796" t="s">
        <v>563</v>
      </c>
      <c r="I3796" t="s">
        <v>20</v>
      </c>
      <c r="J3796" t="s">
        <v>39</v>
      </c>
      <c r="K3796" t="s">
        <v>40</v>
      </c>
      <c r="L3796" t="s">
        <v>564</v>
      </c>
      <c r="M3796" t="s">
        <v>18249</v>
      </c>
      <c r="N3796" t="s">
        <v>22</v>
      </c>
      <c r="O3796" t="s">
        <v>23</v>
      </c>
      <c r="P3796" t="s">
        <v>26</v>
      </c>
      <c r="Q3796" t="s">
        <v>27</v>
      </c>
      <c r="R3796" s="13">
        <v>30</v>
      </c>
      <c r="S3796" s="13">
        <v>4</v>
      </c>
      <c r="T3796" s="21">
        <v>0</v>
      </c>
      <c r="U3796" t="s">
        <v>2113</v>
      </c>
      <c r="W3796" t="str">
        <f>+IF(V3796="","",IF(MID(V3796,1,3)="ECE","UNICO",IF(V3796="FINES",CONCATENATE("R",IF(OR(C3796="16",C3796="21",C3796="22",C3796="23"),"16212223",IF(OR(C3796="15",C3796="17",C3796="24",C3796="25"),"15172425",C3796))),IF(V3796="CEBAS","UNICO",IF(VALUE(C3796)&lt;=11,"AMBA","INTERIOR")))))</f>
        <v/>
      </c>
      <c r="X3796" s="20" t="str">
        <f>+IF(V3796="","-",CONCATENATE(V3796,"_",W3796))</f>
        <v>-</v>
      </c>
      <c r="Y3796" s="59">
        <v>0.63536725149435158</v>
      </c>
      <c r="Z3796" t="str">
        <f>+IFERROR(VLOOKUP(H3796,#REF!,2,FALSE),"-")</f>
        <v>-</v>
      </c>
      <c r="AA3796" t="s">
        <v>2393</v>
      </c>
      <c r="AB3796" t="str">
        <f>+IF(W3796="","-",IF(W3796="UNICO","CENSO","MUESTRA"))</f>
        <v>-</v>
      </c>
      <c r="AC3796" t="s">
        <v>2397</v>
      </c>
      <c r="AD3796" t="s">
        <v>134</v>
      </c>
    </row>
    <row r="3797" spans="1:30" x14ac:dyDescent="0.25">
      <c r="A3797" s="5" t="str">
        <f t="shared" si="59"/>
        <v>0075DC0708</v>
      </c>
      <c r="B3797" s="23" t="s">
        <v>2119</v>
      </c>
      <c r="C3797" t="s">
        <v>242</v>
      </c>
      <c r="D3797" t="s">
        <v>1350</v>
      </c>
      <c r="E3797" t="s">
        <v>1351</v>
      </c>
      <c r="F3797">
        <v>611210</v>
      </c>
      <c r="G3797">
        <v>2</v>
      </c>
      <c r="H3797" t="s">
        <v>1358</v>
      </c>
      <c r="I3797" t="s">
        <v>20</v>
      </c>
      <c r="J3797" t="s">
        <v>39</v>
      </c>
      <c r="K3797" t="s">
        <v>40</v>
      </c>
      <c r="L3797" t="s">
        <v>1357</v>
      </c>
      <c r="M3797" t="s">
        <v>18148</v>
      </c>
      <c r="N3797" t="s">
        <v>22</v>
      </c>
      <c r="O3797" t="s">
        <v>23</v>
      </c>
      <c r="P3797" t="s">
        <v>26</v>
      </c>
      <c r="Q3797" t="s">
        <v>27</v>
      </c>
      <c r="R3797" s="13">
        <v>17</v>
      </c>
      <c r="S3797" s="13">
        <v>1</v>
      </c>
      <c r="T3797" s="21">
        <v>0</v>
      </c>
      <c r="U3797" t="s">
        <v>2113</v>
      </c>
      <c r="W3797" t="str">
        <f>+IF(V3797="","",IF(MID(V3797,1,3)="ECE","UNICO",IF(V3797="FINES",CONCATENATE("R",IF(OR(C3797="16",C3797="21",C3797="22",C3797="23"),"16212223",IF(OR(C3797="15",C3797="17",C3797="24",C3797="25"),"15172425",C3797))),IF(V3797="CEBAS","UNICO",IF(VALUE(C3797)&lt;=11,"AMBA","INTERIOR")))))</f>
        <v/>
      </c>
      <c r="X3797" s="20" t="str">
        <f>+IF(V3797="","-",CONCATENATE(V3797,"_",W3797))</f>
        <v>-</v>
      </c>
      <c r="Y3797" s="59">
        <v>0.6358485917250315</v>
      </c>
      <c r="Z3797" t="str">
        <f>+IFERROR(VLOOKUP(H3797,#REF!,2,FALSE),"-")</f>
        <v>-</v>
      </c>
      <c r="AA3797" t="s">
        <v>2394</v>
      </c>
      <c r="AB3797" t="str">
        <f>+IF(W3797="","-",IF(W3797="UNICO","CENSO","MUESTRA"))</f>
        <v>-</v>
      </c>
      <c r="AC3797" t="s">
        <v>2397</v>
      </c>
      <c r="AD3797" t="s">
        <v>134</v>
      </c>
    </row>
    <row r="3798" spans="1:30" x14ac:dyDescent="0.25">
      <c r="A3798" s="5" t="str">
        <f t="shared" si="59"/>
        <v>0097DC0708</v>
      </c>
      <c r="B3798" s="23" t="s">
        <v>2119</v>
      </c>
      <c r="C3798" t="s">
        <v>88</v>
      </c>
      <c r="D3798" t="s">
        <v>1620</v>
      </c>
      <c r="E3798" t="s">
        <v>1621</v>
      </c>
      <c r="F3798">
        <v>601234</v>
      </c>
      <c r="G3798">
        <v>2</v>
      </c>
      <c r="H3798" t="s">
        <v>1628</v>
      </c>
      <c r="I3798" t="s">
        <v>20</v>
      </c>
      <c r="J3798" t="s">
        <v>39</v>
      </c>
      <c r="K3798" t="s">
        <v>40</v>
      </c>
      <c r="L3798" t="s">
        <v>1627</v>
      </c>
      <c r="M3798" t="s">
        <v>18416</v>
      </c>
      <c r="N3798" t="s">
        <v>22</v>
      </c>
      <c r="O3798" t="s">
        <v>23</v>
      </c>
      <c r="P3798" t="s">
        <v>26</v>
      </c>
      <c r="Q3798" t="s">
        <v>27</v>
      </c>
      <c r="R3798" s="13">
        <v>11</v>
      </c>
      <c r="S3798" s="13">
        <v>1</v>
      </c>
      <c r="T3798" s="21">
        <v>0</v>
      </c>
      <c r="U3798" t="s">
        <v>2113</v>
      </c>
      <c r="W3798" t="str">
        <f>+IF(V3798="","",IF(MID(V3798,1,3)="ECE","UNICO",IF(V3798="FINES",CONCATENATE("R",IF(OR(C3798="16",C3798="21",C3798="22",C3798="23"),"16212223",IF(OR(C3798="15",C3798="17",C3798="24",C3798="25"),"15172425",C3798))),IF(V3798="CEBAS","UNICO",IF(VALUE(C3798)&lt;=11,"AMBA","INTERIOR")))))</f>
        <v/>
      </c>
      <c r="X3798" s="20" t="str">
        <f>+IF(V3798="","-",CONCATENATE(V3798,"_",W3798))</f>
        <v>-</v>
      </c>
      <c r="Y3798" s="59">
        <v>0.6360858132441839</v>
      </c>
      <c r="Z3798" t="str">
        <f>+IFERROR(VLOOKUP(H3798,#REF!,2,FALSE),"-")</f>
        <v>-</v>
      </c>
      <c r="AA3798" t="s">
        <v>2394</v>
      </c>
      <c r="AB3798" t="str">
        <f>+IF(W3798="","-",IF(W3798="UNICO","CENSO","MUESTRA"))</f>
        <v>-</v>
      </c>
      <c r="AC3798" t="s">
        <v>2397</v>
      </c>
      <c r="AD3798" t="s">
        <v>134</v>
      </c>
    </row>
    <row r="3799" spans="1:30" x14ac:dyDescent="0.25">
      <c r="A3799" s="5" t="str">
        <f t="shared" si="59"/>
        <v>0085DC0719</v>
      </c>
      <c r="B3799" s="23" t="s">
        <v>2119</v>
      </c>
      <c r="C3799" t="s">
        <v>584</v>
      </c>
      <c r="D3799" t="s">
        <v>1474</v>
      </c>
      <c r="E3799" t="s">
        <v>1475</v>
      </c>
      <c r="F3799">
        <v>607786</v>
      </c>
      <c r="G3799">
        <v>4</v>
      </c>
      <c r="H3799" t="s">
        <v>1493</v>
      </c>
      <c r="I3799" t="s">
        <v>20</v>
      </c>
      <c r="J3799" t="s">
        <v>39</v>
      </c>
      <c r="K3799" t="s">
        <v>40</v>
      </c>
      <c r="L3799" t="s">
        <v>1486</v>
      </c>
      <c r="M3799" t="s">
        <v>18383</v>
      </c>
      <c r="N3799" t="s">
        <v>22</v>
      </c>
      <c r="O3799" t="s">
        <v>23</v>
      </c>
      <c r="P3799" t="s">
        <v>26</v>
      </c>
      <c r="Q3799" t="s">
        <v>27</v>
      </c>
      <c r="R3799" s="13">
        <v>36</v>
      </c>
      <c r="S3799" s="13">
        <v>2</v>
      </c>
      <c r="T3799" s="21">
        <v>0</v>
      </c>
      <c r="U3799" t="s">
        <v>2113</v>
      </c>
      <c r="W3799" t="str">
        <f>+IF(V3799="","",IF(MID(V3799,1,3)="ECE","UNICO",IF(V3799="FINES",CONCATENATE("R",IF(OR(C3799="16",C3799="21",C3799="22",C3799="23"),"16212223",IF(OR(C3799="15",C3799="17",C3799="24",C3799="25"),"15172425",C3799))),IF(V3799="CEBAS","UNICO",IF(VALUE(C3799)&lt;=11,"AMBA","INTERIOR")))))</f>
        <v/>
      </c>
      <c r="X3799" s="20" t="str">
        <f>+IF(V3799="","-",CONCATENATE(V3799,"_",W3799))</f>
        <v>-</v>
      </c>
      <c r="Y3799" s="59">
        <v>0.63684210024381938</v>
      </c>
      <c r="Z3799" t="str">
        <f>+IFERROR(VLOOKUP(H3799,#REF!,2,FALSE),"-")</f>
        <v>-</v>
      </c>
      <c r="AA3799" t="s">
        <v>2393</v>
      </c>
      <c r="AB3799" t="str">
        <f>+IF(W3799="","-",IF(W3799="UNICO","CENSO","MUESTRA"))</f>
        <v>-</v>
      </c>
      <c r="AC3799" t="s">
        <v>2398</v>
      </c>
      <c r="AD3799" t="s">
        <v>134</v>
      </c>
    </row>
    <row r="3800" spans="1:30" x14ac:dyDescent="0.25">
      <c r="A3800" s="5" t="str">
        <f t="shared" si="59"/>
        <v>0005DC0709</v>
      </c>
      <c r="B3800" s="23" t="s">
        <v>2119</v>
      </c>
      <c r="C3800" t="s">
        <v>246</v>
      </c>
      <c r="D3800" t="s">
        <v>243</v>
      </c>
      <c r="E3800" t="s">
        <v>245</v>
      </c>
      <c r="F3800">
        <v>604305</v>
      </c>
      <c r="G3800">
        <v>2</v>
      </c>
      <c r="H3800" t="s">
        <v>247</v>
      </c>
      <c r="I3800" t="s">
        <v>20</v>
      </c>
      <c r="J3800" t="s">
        <v>39</v>
      </c>
      <c r="K3800" t="s">
        <v>40</v>
      </c>
      <c r="L3800" t="s">
        <v>248</v>
      </c>
      <c r="M3800" t="s">
        <v>18417</v>
      </c>
      <c r="N3800" t="s">
        <v>22</v>
      </c>
      <c r="O3800" t="s">
        <v>23</v>
      </c>
      <c r="P3800" t="s">
        <v>26</v>
      </c>
      <c r="Q3800" t="s">
        <v>27</v>
      </c>
      <c r="R3800" s="13">
        <v>20</v>
      </c>
      <c r="S3800" s="13">
        <v>1</v>
      </c>
      <c r="T3800" s="21">
        <v>0</v>
      </c>
      <c r="U3800" t="s">
        <v>2113</v>
      </c>
      <c r="W3800" t="str">
        <f>+IF(V3800="","",IF(MID(V3800,1,3)="ECE","UNICO",IF(V3800="FINES",CONCATENATE("R",IF(OR(C3800="16",C3800="21",C3800="22",C3800="23"),"16212223",IF(OR(C3800="15",C3800="17",C3800="24",C3800="25"),"15172425",C3800))),IF(V3800="CEBAS","UNICO",IF(VALUE(C3800)&lt;=11,"AMBA","INTERIOR")))))</f>
        <v/>
      </c>
      <c r="X3800" s="20" t="str">
        <f>+IF(V3800="","-",CONCATENATE(V3800,"_",W3800))</f>
        <v>-</v>
      </c>
      <c r="Y3800" s="59">
        <v>0.63700149404375173</v>
      </c>
      <c r="Z3800" t="str">
        <f>+IFERROR(VLOOKUP(H3800,#REF!,2,FALSE),"-")</f>
        <v>-</v>
      </c>
      <c r="AA3800" t="s">
        <v>2393</v>
      </c>
      <c r="AB3800" t="str">
        <f>+IF(W3800="","-",IF(W3800="UNICO","CENSO","MUESTRA"))</f>
        <v>-</v>
      </c>
      <c r="AC3800" t="s">
        <v>2398</v>
      </c>
      <c r="AD3800" t="s">
        <v>134</v>
      </c>
    </row>
    <row r="3801" spans="1:30" x14ac:dyDescent="0.25">
      <c r="A3801" s="5" t="str">
        <f t="shared" si="59"/>
        <v>0116DC0712</v>
      </c>
      <c r="B3801" s="23" t="s">
        <v>2119</v>
      </c>
      <c r="C3801" t="s">
        <v>158</v>
      </c>
      <c r="D3801" t="s">
        <v>162</v>
      </c>
      <c r="E3801" t="s">
        <v>1868</v>
      </c>
      <c r="F3801">
        <v>613714</v>
      </c>
      <c r="G3801">
        <v>2</v>
      </c>
      <c r="H3801" t="s">
        <v>1879</v>
      </c>
      <c r="I3801" t="s">
        <v>20</v>
      </c>
      <c r="J3801" t="s">
        <v>39</v>
      </c>
      <c r="K3801" t="s">
        <v>40</v>
      </c>
      <c r="L3801" t="s">
        <v>1872</v>
      </c>
      <c r="M3801" t="s">
        <v>18418</v>
      </c>
      <c r="N3801" t="s">
        <v>22</v>
      </c>
      <c r="O3801" t="s">
        <v>23</v>
      </c>
      <c r="P3801" t="s">
        <v>26</v>
      </c>
      <c r="Q3801" t="s">
        <v>27</v>
      </c>
      <c r="R3801" s="13">
        <v>62</v>
      </c>
      <c r="S3801" s="13">
        <v>4</v>
      </c>
      <c r="T3801" s="21">
        <v>0</v>
      </c>
      <c r="U3801" t="s">
        <v>2113</v>
      </c>
      <c r="W3801" t="str">
        <f>+IF(V3801="","",IF(MID(V3801,1,3)="ECE","UNICO",IF(V3801="FINES",CONCATENATE("R",IF(OR(C3801="16",C3801="21",C3801="22",C3801="23"),"16212223",IF(OR(C3801="15",C3801="17",C3801="24",C3801="25"),"15172425",C3801))),IF(V3801="CEBAS","UNICO",IF(VALUE(C3801)&lt;=11,"AMBA","INTERIOR")))))</f>
        <v/>
      </c>
      <c r="X3801" s="20" t="str">
        <f>+IF(V3801="","-",CONCATENATE(V3801,"_",W3801))</f>
        <v>-</v>
      </c>
      <c r="Y3801" s="59">
        <v>0.63769189930624437</v>
      </c>
      <c r="Z3801" t="str">
        <f>+IFERROR(VLOOKUP(H3801,#REF!,2,FALSE),"-")</f>
        <v>-</v>
      </c>
      <c r="AA3801" t="s">
        <v>2393</v>
      </c>
      <c r="AB3801" t="str">
        <f>+IF(W3801="","-",IF(W3801="UNICO","CENSO","MUESTRA"))</f>
        <v>-</v>
      </c>
      <c r="AC3801" t="s">
        <v>2397</v>
      </c>
      <c r="AD3801" t="s">
        <v>134</v>
      </c>
    </row>
    <row r="3802" spans="1:30" x14ac:dyDescent="0.25">
      <c r="A3802" s="5" t="str">
        <f t="shared" si="59"/>
        <v>0040DC0702</v>
      </c>
      <c r="B3802" s="23" t="s">
        <v>2119</v>
      </c>
      <c r="C3802" t="s">
        <v>280</v>
      </c>
      <c r="D3802" t="s">
        <v>662</v>
      </c>
      <c r="E3802" t="s">
        <v>663</v>
      </c>
      <c r="F3802">
        <v>600991</v>
      </c>
      <c r="G3802">
        <v>1</v>
      </c>
      <c r="H3802" t="s">
        <v>664</v>
      </c>
      <c r="I3802" t="s">
        <v>20</v>
      </c>
      <c r="J3802" t="s">
        <v>39</v>
      </c>
      <c r="K3802" t="s">
        <v>40</v>
      </c>
      <c r="L3802" t="s">
        <v>665</v>
      </c>
      <c r="M3802" t="s">
        <v>18143</v>
      </c>
      <c r="N3802" t="s">
        <v>22</v>
      </c>
      <c r="O3802" t="s">
        <v>23</v>
      </c>
      <c r="P3802" t="s">
        <v>26</v>
      </c>
      <c r="Q3802" t="s">
        <v>27</v>
      </c>
      <c r="R3802" s="13">
        <v>15</v>
      </c>
      <c r="S3802" s="13">
        <v>1</v>
      </c>
      <c r="T3802" s="21">
        <v>0</v>
      </c>
      <c r="U3802" t="s">
        <v>2113</v>
      </c>
      <c r="W3802" t="str">
        <f>+IF(V3802="","",IF(MID(V3802,1,3)="ECE","UNICO",IF(V3802="FINES",CONCATENATE("R",IF(OR(C3802="16",C3802="21",C3802="22",C3802="23"),"16212223",IF(OR(C3802="15",C3802="17",C3802="24",C3802="25"),"15172425",C3802))),IF(V3802="CEBAS","UNICO",IF(VALUE(C3802)&lt;=11,"AMBA","INTERIOR")))))</f>
        <v/>
      </c>
      <c r="X3802" s="20" t="str">
        <f>+IF(V3802="","-",CONCATENATE(V3802,"_",W3802))</f>
        <v>-</v>
      </c>
      <c r="Y3802" s="59">
        <v>0.63985657064538248</v>
      </c>
      <c r="Z3802" t="str">
        <f>+IFERROR(VLOOKUP(H3802,#REF!,2,FALSE),"-")</f>
        <v>-</v>
      </c>
      <c r="AA3802" t="s">
        <v>2394</v>
      </c>
      <c r="AB3802" t="str">
        <f>+IF(W3802="","-",IF(W3802="UNICO","CENSO","MUESTRA"))</f>
        <v>-</v>
      </c>
      <c r="AC3802" t="s">
        <v>2397</v>
      </c>
      <c r="AD3802" t="s">
        <v>134</v>
      </c>
    </row>
    <row r="3803" spans="1:30" x14ac:dyDescent="0.25">
      <c r="A3803" s="5" t="str">
        <f t="shared" si="59"/>
        <v>0081DC0711</v>
      </c>
      <c r="B3803" s="23" t="s">
        <v>2119</v>
      </c>
      <c r="C3803" t="s">
        <v>153</v>
      </c>
      <c r="D3803" t="s">
        <v>1427</v>
      </c>
      <c r="E3803" t="s">
        <v>1428</v>
      </c>
      <c r="F3803">
        <v>611796</v>
      </c>
      <c r="G3803">
        <v>2</v>
      </c>
      <c r="H3803" t="s">
        <v>1436</v>
      </c>
      <c r="I3803" t="s">
        <v>20</v>
      </c>
      <c r="J3803" t="s">
        <v>39</v>
      </c>
      <c r="K3803" t="s">
        <v>40</v>
      </c>
      <c r="L3803" t="s">
        <v>1434</v>
      </c>
      <c r="M3803" t="s">
        <v>18188</v>
      </c>
      <c r="N3803" t="s">
        <v>22</v>
      </c>
      <c r="O3803" t="s">
        <v>23</v>
      </c>
      <c r="P3803" t="s">
        <v>26</v>
      </c>
      <c r="Q3803" t="s">
        <v>27</v>
      </c>
      <c r="R3803" s="13">
        <v>48</v>
      </c>
      <c r="S3803" s="13">
        <v>3</v>
      </c>
      <c r="T3803" s="21">
        <v>0</v>
      </c>
      <c r="U3803" t="s">
        <v>2113</v>
      </c>
      <c r="W3803" t="str">
        <f>+IF(V3803="","",IF(MID(V3803,1,3)="ECE","UNICO",IF(V3803="FINES",CONCATENATE("R",IF(OR(C3803="16",C3803="21",C3803="22",C3803="23"),"16212223",IF(OR(C3803="15",C3803="17",C3803="24",C3803="25"),"15172425",C3803))),IF(V3803="CEBAS","UNICO",IF(VALUE(C3803)&lt;=11,"AMBA","INTERIOR")))))</f>
        <v/>
      </c>
      <c r="X3803" s="20" t="str">
        <f>+IF(V3803="","-",CONCATENATE(V3803,"_",W3803))</f>
        <v>-</v>
      </c>
      <c r="Y3803" s="59">
        <v>0.64064896355072654</v>
      </c>
      <c r="Z3803" t="str">
        <f>+IFERROR(VLOOKUP(H3803,#REF!,2,FALSE),"-")</f>
        <v>-</v>
      </c>
      <c r="AA3803" t="s">
        <v>2394</v>
      </c>
      <c r="AB3803" t="str">
        <f>+IF(W3803="","-",IF(W3803="UNICO","CENSO","MUESTRA"))</f>
        <v>-</v>
      </c>
      <c r="AC3803" t="s">
        <v>2398</v>
      </c>
      <c r="AD3803" t="s">
        <v>134</v>
      </c>
    </row>
    <row r="3804" spans="1:30" x14ac:dyDescent="0.25">
      <c r="A3804" s="5" t="str">
        <f t="shared" si="59"/>
        <v>0073DA0128</v>
      </c>
      <c r="B3804" s="23" t="s">
        <v>2119</v>
      </c>
      <c r="C3804" t="s">
        <v>1302</v>
      </c>
      <c r="D3804" t="s">
        <v>1300</v>
      </c>
      <c r="E3804" t="s">
        <v>1301</v>
      </c>
      <c r="F3804">
        <v>615480</v>
      </c>
      <c r="G3804">
        <v>0</v>
      </c>
      <c r="H3804" t="s">
        <v>1306</v>
      </c>
      <c r="I3804" t="s">
        <v>20</v>
      </c>
      <c r="J3804" t="s">
        <v>25</v>
      </c>
      <c r="K3804" t="s">
        <v>21</v>
      </c>
      <c r="M3804" t="s">
        <v>1307</v>
      </c>
      <c r="N3804" t="s">
        <v>22</v>
      </c>
      <c r="O3804" t="s">
        <v>23</v>
      </c>
      <c r="P3804" t="s">
        <v>26</v>
      </c>
      <c r="Q3804" t="s">
        <v>27</v>
      </c>
      <c r="R3804" s="13">
        <v>15</v>
      </c>
      <c r="S3804" s="13">
        <v>1</v>
      </c>
      <c r="T3804" s="21">
        <v>0</v>
      </c>
      <c r="U3804" t="s">
        <v>2113</v>
      </c>
      <c r="W3804" t="str">
        <f>+IF(V3804="","",IF(MID(V3804,1,3)="ECE","UNICO",IF(V3804="FINES",CONCATENATE("R",IF(OR(C3804="16",C3804="21",C3804="22",C3804="23"),"16212223",IF(OR(C3804="15",C3804="17",C3804="24",C3804="25"),"15172425",C3804))),IF(V3804="CEBAS","UNICO",IF(VALUE(C3804)&lt;=11,"AMBA","INTERIOR")))))</f>
        <v/>
      </c>
      <c r="X3804" s="20" t="str">
        <f>+IF(V3804="","-",CONCATENATE(V3804,"_",W3804))</f>
        <v>-</v>
      </c>
      <c r="Y3804" s="59">
        <v>0.64142401847574448</v>
      </c>
      <c r="Z3804" t="str">
        <f>+IFERROR(VLOOKUP(H3804,#REF!,2,FALSE),"-")</f>
        <v>-</v>
      </c>
      <c r="AA3804" t="s">
        <v>2393</v>
      </c>
      <c r="AB3804" t="str">
        <f>+IF(W3804="","-",IF(W3804="UNICO","CENSO","MUESTRA"))</f>
        <v>-</v>
      </c>
      <c r="AC3804" t="s">
        <v>2397</v>
      </c>
      <c r="AD3804" t="s">
        <v>134</v>
      </c>
    </row>
    <row r="3805" spans="1:30" x14ac:dyDescent="0.25">
      <c r="A3805" s="5" t="str">
        <f t="shared" si="59"/>
        <v>0055DC0711</v>
      </c>
      <c r="B3805" s="23" t="s">
        <v>2119</v>
      </c>
      <c r="C3805" t="s">
        <v>884</v>
      </c>
      <c r="D3805" t="s">
        <v>882</v>
      </c>
      <c r="E3805" t="s">
        <v>883</v>
      </c>
      <c r="F3805">
        <v>609362</v>
      </c>
      <c r="G3805">
        <v>2</v>
      </c>
      <c r="H3805" t="s">
        <v>893</v>
      </c>
      <c r="I3805" t="s">
        <v>20</v>
      </c>
      <c r="J3805" t="s">
        <v>39</v>
      </c>
      <c r="K3805" t="s">
        <v>40</v>
      </c>
      <c r="L3805" t="s">
        <v>892</v>
      </c>
      <c r="M3805" t="s">
        <v>18419</v>
      </c>
      <c r="N3805" t="s">
        <v>22</v>
      </c>
      <c r="O3805" t="s">
        <v>23</v>
      </c>
      <c r="P3805" t="s">
        <v>26</v>
      </c>
      <c r="Q3805" t="s">
        <v>27</v>
      </c>
      <c r="R3805" s="13">
        <v>40</v>
      </c>
      <c r="S3805" s="13">
        <v>3</v>
      </c>
      <c r="T3805" s="21">
        <v>0</v>
      </c>
      <c r="U3805" t="s">
        <v>2113</v>
      </c>
      <c r="W3805" t="str">
        <f>+IF(V3805="","",IF(MID(V3805,1,3)="ECE","UNICO",IF(V3805="FINES",CONCATENATE("R",IF(OR(C3805="16",C3805="21",C3805="22",C3805="23"),"16212223",IF(OR(C3805="15",C3805="17",C3805="24",C3805="25"),"15172425",C3805))),IF(V3805="CEBAS","UNICO",IF(VALUE(C3805)&lt;=11,"AMBA","INTERIOR")))))</f>
        <v/>
      </c>
      <c r="X3805" s="20" t="str">
        <f>+IF(V3805="","-",CONCATENATE(V3805,"_",W3805))</f>
        <v>-</v>
      </c>
      <c r="Y3805" s="59">
        <v>0.64311297569009995</v>
      </c>
      <c r="Z3805" t="str">
        <f>+IFERROR(VLOOKUP(H3805,#REF!,2,FALSE),"-")</f>
        <v>-</v>
      </c>
      <c r="AA3805" t="s">
        <v>2393</v>
      </c>
      <c r="AB3805" t="str">
        <f>+IF(W3805="","-",IF(W3805="UNICO","CENSO","MUESTRA"))</f>
        <v>-</v>
      </c>
      <c r="AC3805" t="s">
        <v>2397</v>
      </c>
      <c r="AD3805" t="s">
        <v>134</v>
      </c>
    </row>
    <row r="3806" spans="1:30" x14ac:dyDescent="0.25">
      <c r="A3806" s="5" t="str">
        <f t="shared" si="59"/>
        <v>0097DC0709</v>
      </c>
      <c r="B3806" s="23" t="s">
        <v>2119</v>
      </c>
      <c r="C3806" t="s">
        <v>88</v>
      </c>
      <c r="D3806" t="s">
        <v>1620</v>
      </c>
      <c r="E3806" t="s">
        <v>1621</v>
      </c>
      <c r="F3806">
        <v>601234</v>
      </c>
      <c r="G3806">
        <v>3</v>
      </c>
      <c r="H3806" t="s">
        <v>1629</v>
      </c>
      <c r="I3806" t="s">
        <v>20</v>
      </c>
      <c r="J3806" t="s">
        <v>39</v>
      </c>
      <c r="K3806" t="s">
        <v>40</v>
      </c>
      <c r="L3806" t="s">
        <v>1627</v>
      </c>
      <c r="M3806" t="s">
        <v>18333</v>
      </c>
      <c r="N3806" t="s">
        <v>22</v>
      </c>
      <c r="O3806" t="s">
        <v>23</v>
      </c>
      <c r="P3806" t="s">
        <v>26</v>
      </c>
      <c r="Q3806" t="s">
        <v>27</v>
      </c>
      <c r="R3806" s="13">
        <v>16</v>
      </c>
      <c r="S3806" s="13">
        <v>1</v>
      </c>
      <c r="T3806" s="21">
        <v>0</v>
      </c>
      <c r="U3806" t="s">
        <v>2113</v>
      </c>
      <c r="W3806" t="str">
        <f>+IF(V3806="","",IF(MID(V3806,1,3)="ECE","UNICO",IF(V3806="FINES",CONCATENATE("R",IF(OR(C3806="16",C3806="21",C3806="22",C3806="23"),"16212223",IF(OR(C3806="15",C3806="17",C3806="24",C3806="25"),"15172425",C3806))),IF(V3806="CEBAS","UNICO",IF(VALUE(C3806)&lt;=11,"AMBA","INTERIOR")))))</f>
        <v/>
      </c>
      <c r="X3806" s="20" t="str">
        <f>+IF(V3806="","-",CONCATENATE(V3806,"_",W3806))</f>
        <v>-</v>
      </c>
      <c r="Y3806" s="59">
        <v>0.64359200828605223</v>
      </c>
      <c r="Z3806" t="str">
        <f>+IFERROR(VLOOKUP(H3806,#REF!,2,FALSE),"-")</f>
        <v>-</v>
      </c>
      <c r="AA3806" t="s">
        <v>2394</v>
      </c>
      <c r="AB3806" t="str">
        <f>+IF(W3806="","-",IF(W3806="UNICO","CENSO","MUESTRA"))</f>
        <v>-</v>
      </c>
      <c r="AC3806" t="s">
        <v>2398</v>
      </c>
      <c r="AD3806" t="s">
        <v>134</v>
      </c>
    </row>
    <row r="3807" spans="1:30" x14ac:dyDescent="0.25">
      <c r="A3807" s="5" t="str">
        <f t="shared" si="59"/>
        <v>0073DC0719</v>
      </c>
      <c r="B3807" s="23" t="s">
        <v>2119</v>
      </c>
      <c r="C3807" t="s">
        <v>1302</v>
      </c>
      <c r="D3807" t="s">
        <v>1300</v>
      </c>
      <c r="E3807" t="s">
        <v>1301</v>
      </c>
      <c r="F3807">
        <v>609621</v>
      </c>
      <c r="G3807">
        <v>4</v>
      </c>
      <c r="H3807" t="s">
        <v>1324</v>
      </c>
      <c r="I3807" t="s">
        <v>20</v>
      </c>
      <c r="J3807" t="s">
        <v>39</v>
      </c>
      <c r="K3807" t="s">
        <v>40</v>
      </c>
      <c r="L3807" t="s">
        <v>1309</v>
      </c>
      <c r="M3807" t="s">
        <v>18420</v>
      </c>
      <c r="N3807" t="s">
        <v>22</v>
      </c>
      <c r="O3807" t="s">
        <v>23</v>
      </c>
      <c r="P3807" t="s">
        <v>26</v>
      </c>
      <c r="Q3807" t="s">
        <v>27</v>
      </c>
      <c r="R3807" s="13">
        <v>17</v>
      </c>
      <c r="S3807" s="13">
        <v>1</v>
      </c>
      <c r="T3807" s="21">
        <v>0</v>
      </c>
      <c r="U3807" t="s">
        <v>2113</v>
      </c>
      <c r="W3807" t="str">
        <f>+IF(V3807="","",IF(MID(V3807,1,3)="ECE","UNICO",IF(V3807="FINES",CONCATENATE("R",IF(OR(C3807="16",C3807="21",C3807="22",C3807="23"),"16212223",IF(OR(C3807="15",C3807="17",C3807="24",C3807="25"),"15172425",C3807))),IF(V3807="CEBAS","UNICO",IF(VALUE(C3807)&lt;=11,"AMBA","INTERIOR")))))</f>
        <v/>
      </c>
      <c r="X3807" s="20" t="str">
        <f>+IF(V3807="","-",CONCATENATE(V3807,"_",W3807))</f>
        <v>-</v>
      </c>
      <c r="Y3807" s="59">
        <v>0.64596268454113526</v>
      </c>
      <c r="Z3807" t="str">
        <f>+IFERROR(VLOOKUP(H3807,#REF!,2,FALSE),"-")</f>
        <v>-</v>
      </c>
      <c r="AA3807" t="s">
        <v>2393</v>
      </c>
      <c r="AB3807" t="str">
        <f>+IF(W3807="","-",IF(W3807="UNICO","CENSO","MUESTRA"))</f>
        <v>-</v>
      </c>
      <c r="AC3807" t="s">
        <v>2397</v>
      </c>
      <c r="AD3807" t="s">
        <v>134</v>
      </c>
    </row>
    <row r="3808" spans="1:30" x14ac:dyDescent="0.25">
      <c r="A3808" s="5" t="str">
        <f t="shared" si="59"/>
        <v>0073DA0110</v>
      </c>
      <c r="B3808" s="23" t="s">
        <v>2119</v>
      </c>
      <c r="C3808" t="s">
        <v>1302</v>
      </c>
      <c r="D3808" t="s">
        <v>1300</v>
      </c>
      <c r="E3808" t="s">
        <v>1301</v>
      </c>
      <c r="F3808">
        <v>614537</v>
      </c>
      <c r="G3808">
        <v>0</v>
      </c>
      <c r="H3808" t="s">
        <v>1303</v>
      </c>
      <c r="I3808" t="s">
        <v>20</v>
      </c>
      <c r="J3808" t="s">
        <v>25</v>
      </c>
      <c r="K3808" t="s">
        <v>21</v>
      </c>
      <c r="M3808" t="s">
        <v>18421</v>
      </c>
      <c r="N3808" t="s">
        <v>22</v>
      </c>
      <c r="O3808" t="s">
        <v>82</v>
      </c>
      <c r="P3808" t="s">
        <v>26</v>
      </c>
      <c r="Q3808" t="s">
        <v>27</v>
      </c>
      <c r="R3808" s="13">
        <v>20</v>
      </c>
      <c r="S3808" s="13">
        <v>1</v>
      </c>
      <c r="T3808" s="21">
        <v>0</v>
      </c>
      <c r="U3808" t="s">
        <v>2113</v>
      </c>
      <c r="W3808" t="str">
        <f>+IF(V3808="","",IF(MID(V3808,1,3)="ECE","UNICO",IF(V3808="FINES",CONCATENATE("R",IF(OR(C3808="16",C3808="21",C3808="22",C3808="23"),"16212223",IF(OR(C3808="15",C3808="17",C3808="24",C3808="25"),"15172425",C3808))),IF(V3808="CEBAS","UNICO",IF(VALUE(C3808)&lt;=11,"AMBA","INTERIOR")))))</f>
        <v/>
      </c>
      <c r="X3808" s="20" t="str">
        <f>+IF(V3808="","-",CONCATENATE(V3808,"_",W3808))</f>
        <v>-</v>
      </c>
      <c r="Y3808" s="59">
        <v>0.6466294260401475</v>
      </c>
      <c r="Z3808" t="str">
        <f>+IFERROR(VLOOKUP(H3808,#REF!,2,FALSE),"-")</f>
        <v>-</v>
      </c>
      <c r="AA3808" t="s">
        <v>2393</v>
      </c>
      <c r="AB3808" t="str">
        <f>+IF(W3808="","-",IF(W3808="UNICO","CENSO","MUESTRA"))</f>
        <v>-</v>
      </c>
      <c r="AC3808" t="s">
        <v>2398</v>
      </c>
      <c r="AD3808" t="s">
        <v>134</v>
      </c>
    </row>
    <row r="3809" spans="1:30" x14ac:dyDescent="0.25">
      <c r="A3809" s="5" t="str">
        <f t="shared" si="59"/>
        <v>0124DC0702</v>
      </c>
      <c r="B3809" s="23" t="s">
        <v>2119</v>
      </c>
      <c r="C3809" t="s">
        <v>280</v>
      </c>
      <c r="D3809" t="s">
        <v>875</v>
      </c>
      <c r="E3809" t="s">
        <v>1963</v>
      </c>
      <c r="F3809">
        <v>605507</v>
      </c>
      <c r="G3809">
        <v>1</v>
      </c>
      <c r="H3809" t="s">
        <v>1964</v>
      </c>
      <c r="I3809" t="s">
        <v>20</v>
      </c>
      <c r="J3809" t="s">
        <v>39</v>
      </c>
      <c r="K3809" t="s">
        <v>40</v>
      </c>
      <c r="L3809" t="s">
        <v>1965</v>
      </c>
      <c r="M3809" t="s">
        <v>18130</v>
      </c>
      <c r="N3809" t="s">
        <v>22</v>
      </c>
      <c r="O3809" t="s">
        <v>23</v>
      </c>
      <c r="P3809" t="s">
        <v>26</v>
      </c>
      <c r="Q3809" t="s">
        <v>27</v>
      </c>
      <c r="R3809" s="13">
        <v>30</v>
      </c>
      <c r="S3809" s="13">
        <v>3</v>
      </c>
      <c r="T3809" s="21">
        <v>0</v>
      </c>
      <c r="U3809" t="s">
        <v>2113</v>
      </c>
      <c r="W3809" t="str">
        <f>+IF(V3809="","",IF(MID(V3809,1,3)="ECE","UNICO",IF(V3809="FINES",CONCATENATE("R",IF(OR(C3809="16",C3809="21",C3809="22",C3809="23"),"16212223",IF(OR(C3809="15",C3809="17",C3809="24",C3809="25"),"15172425",C3809))),IF(V3809="CEBAS","UNICO",IF(VALUE(C3809)&lt;=11,"AMBA","INTERIOR")))))</f>
        <v/>
      </c>
      <c r="X3809" s="20" t="str">
        <f>+IF(V3809="","-",CONCATENATE(V3809,"_",W3809))</f>
        <v>-</v>
      </c>
      <c r="Y3809" s="59">
        <v>0.64908821840544006</v>
      </c>
      <c r="Z3809" t="str">
        <f>+IFERROR(VLOOKUP(H3809,#REF!,2,FALSE),"-")</f>
        <v>-</v>
      </c>
      <c r="AA3809" t="s">
        <v>2394</v>
      </c>
      <c r="AB3809" t="str">
        <f>+IF(W3809="","-",IF(W3809="UNICO","CENSO","MUESTRA"))</f>
        <v>-</v>
      </c>
      <c r="AC3809" t="s">
        <v>2397</v>
      </c>
      <c r="AD3809" t="s">
        <v>134</v>
      </c>
    </row>
    <row r="3810" spans="1:30" x14ac:dyDescent="0.25">
      <c r="A3810" s="5" t="str">
        <f t="shared" si="59"/>
        <v>0132DC0705</v>
      </c>
      <c r="B3810" s="23" t="s">
        <v>2119</v>
      </c>
      <c r="C3810" t="s">
        <v>1302</v>
      </c>
      <c r="D3810" t="s">
        <v>619</v>
      </c>
      <c r="E3810" t="s">
        <v>2032</v>
      </c>
      <c r="F3810">
        <v>602107</v>
      </c>
      <c r="G3810">
        <v>2</v>
      </c>
      <c r="H3810" t="s">
        <v>2035</v>
      </c>
      <c r="I3810" t="s">
        <v>20</v>
      </c>
      <c r="J3810" t="s">
        <v>39</v>
      </c>
      <c r="K3810" t="s">
        <v>40</v>
      </c>
      <c r="L3810" t="s">
        <v>2034</v>
      </c>
      <c r="M3810" t="s">
        <v>18162</v>
      </c>
      <c r="N3810" t="s">
        <v>22</v>
      </c>
      <c r="O3810" t="s">
        <v>23</v>
      </c>
      <c r="P3810" t="s">
        <v>26</v>
      </c>
      <c r="Q3810" t="s">
        <v>27</v>
      </c>
      <c r="R3810" s="13">
        <v>15</v>
      </c>
      <c r="S3810" s="13">
        <v>1</v>
      </c>
      <c r="T3810" s="21">
        <v>0</v>
      </c>
      <c r="U3810" t="s">
        <v>2113</v>
      </c>
      <c r="W3810" t="str">
        <f>+IF(V3810="","",IF(MID(V3810,1,3)="ECE","UNICO",IF(V3810="FINES",CONCATENATE("R",IF(OR(C3810="16",C3810="21",C3810="22",C3810="23"),"16212223",IF(OR(C3810="15",C3810="17",C3810="24",C3810="25"),"15172425",C3810))),IF(V3810="CEBAS","UNICO",IF(VALUE(C3810)&lt;=11,"AMBA","INTERIOR")))))</f>
        <v/>
      </c>
      <c r="X3810" s="20" t="str">
        <f>+IF(V3810="","-",CONCATENATE(V3810,"_",W3810))</f>
        <v>-</v>
      </c>
      <c r="Y3810" s="59">
        <v>0.65212525225974416</v>
      </c>
      <c r="Z3810" t="str">
        <f>+IFERROR(VLOOKUP(H3810,#REF!,2,FALSE),"-")</f>
        <v>-</v>
      </c>
      <c r="AA3810" t="s">
        <v>2393</v>
      </c>
      <c r="AB3810" t="str">
        <f>+IF(W3810="","-",IF(W3810="UNICO","CENSO","MUESTRA"))</f>
        <v>-</v>
      </c>
      <c r="AC3810" t="s">
        <v>2397</v>
      </c>
      <c r="AD3810" t="s">
        <v>134</v>
      </c>
    </row>
    <row r="3811" spans="1:30" x14ac:dyDescent="0.25">
      <c r="A3811" s="5" t="str">
        <f t="shared" si="59"/>
        <v>0085DC0714</v>
      </c>
      <c r="B3811" s="23" t="s">
        <v>2119</v>
      </c>
      <c r="C3811" t="s">
        <v>584</v>
      </c>
      <c r="D3811" t="s">
        <v>1474</v>
      </c>
      <c r="E3811" t="s">
        <v>1475</v>
      </c>
      <c r="F3811">
        <v>613653</v>
      </c>
      <c r="G3811">
        <v>2</v>
      </c>
      <c r="H3811" t="s">
        <v>1487</v>
      </c>
      <c r="I3811" t="s">
        <v>20</v>
      </c>
      <c r="J3811" t="s">
        <v>39</v>
      </c>
      <c r="K3811" t="s">
        <v>40</v>
      </c>
      <c r="L3811" t="s">
        <v>1482</v>
      </c>
      <c r="M3811" t="s">
        <v>18422</v>
      </c>
      <c r="N3811" t="s">
        <v>22</v>
      </c>
      <c r="O3811" t="s">
        <v>23</v>
      </c>
      <c r="P3811" t="s">
        <v>26</v>
      </c>
      <c r="Q3811" t="s">
        <v>27</v>
      </c>
      <c r="R3811" s="13">
        <v>15</v>
      </c>
      <c r="S3811" s="13">
        <v>1</v>
      </c>
      <c r="T3811" s="21">
        <v>0</v>
      </c>
      <c r="U3811" t="s">
        <v>2113</v>
      </c>
      <c r="W3811" t="str">
        <f>+IF(V3811="","",IF(MID(V3811,1,3)="ECE","UNICO",IF(V3811="FINES",CONCATENATE("R",IF(OR(C3811="16",C3811="21",C3811="22",C3811="23"),"16212223",IF(OR(C3811="15",C3811="17",C3811="24",C3811="25"),"15172425",C3811))),IF(V3811="CEBAS","UNICO",IF(VALUE(C3811)&lt;=11,"AMBA","INTERIOR")))))</f>
        <v/>
      </c>
      <c r="X3811" s="20" t="str">
        <f>+IF(V3811="","-",CONCATENATE(V3811,"_",W3811))</f>
        <v>-</v>
      </c>
      <c r="Y3811" s="59">
        <v>0.65264009353187347</v>
      </c>
      <c r="Z3811" t="str">
        <f>+IFERROR(VLOOKUP(H3811,#REF!,2,FALSE),"-")</f>
        <v>-</v>
      </c>
      <c r="AA3811" t="s">
        <v>2393</v>
      </c>
      <c r="AB3811" t="str">
        <f>+IF(W3811="","-",IF(W3811="UNICO","CENSO","MUESTRA"))</f>
        <v>-</v>
      </c>
      <c r="AC3811" t="s">
        <v>2398</v>
      </c>
      <c r="AD3811" t="s">
        <v>134</v>
      </c>
    </row>
    <row r="3812" spans="1:30" x14ac:dyDescent="0.25">
      <c r="A3812" s="5" t="str">
        <f t="shared" si="59"/>
        <v>0133DC0709</v>
      </c>
      <c r="B3812" s="23" t="s">
        <v>2119</v>
      </c>
      <c r="C3812" t="s">
        <v>1302</v>
      </c>
      <c r="D3812" t="s">
        <v>160</v>
      </c>
      <c r="E3812" t="s">
        <v>2049</v>
      </c>
      <c r="F3812">
        <v>613696</v>
      </c>
      <c r="G3812">
        <v>1</v>
      </c>
      <c r="H3812" t="s">
        <v>2056</v>
      </c>
      <c r="I3812" t="s">
        <v>20</v>
      </c>
      <c r="J3812" t="s">
        <v>39</v>
      </c>
      <c r="K3812" t="s">
        <v>40</v>
      </c>
      <c r="L3812" t="s">
        <v>2054</v>
      </c>
      <c r="M3812" t="s">
        <v>18129</v>
      </c>
      <c r="N3812" t="s">
        <v>22</v>
      </c>
      <c r="O3812" t="s">
        <v>23</v>
      </c>
      <c r="P3812" t="s">
        <v>26</v>
      </c>
      <c r="Q3812" t="s">
        <v>27</v>
      </c>
      <c r="R3812" s="13">
        <v>12</v>
      </c>
      <c r="S3812" s="13">
        <v>1</v>
      </c>
      <c r="T3812" s="21">
        <v>0</v>
      </c>
      <c r="U3812" t="s">
        <v>2113</v>
      </c>
      <c r="W3812" t="str">
        <f>+IF(V3812="","",IF(MID(V3812,1,3)="ECE","UNICO",IF(V3812="FINES",CONCATENATE("R",IF(OR(C3812="16",C3812="21",C3812="22",C3812="23"),"16212223",IF(OR(C3812="15",C3812="17",C3812="24",C3812="25"),"15172425",C3812))),IF(V3812="CEBAS","UNICO",IF(VALUE(C3812)&lt;=11,"AMBA","INTERIOR")))))</f>
        <v/>
      </c>
      <c r="X3812" s="20" t="str">
        <f>+IF(V3812="","-",CONCATENATE(V3812,"_",W3812))</f>
        <v>-</v>
      </c>
      <c r="Y3812" s="59">
        <v>0.6526915975979396</v>
      </c>
      <c r="Z3812" t="str">
        <f>+IFERROR(VLOOKUP(H3812,#REF!,2,FALSE),"-")</f>
        <v>-</v>
      </c>
      <c r="AA3812" t="s">
        <v>2393</v>
      </c>
      <c r="AB3812" t="str">
        <f>+IF(W3812="","-",IF(W3812="UNICO","CENSO","MUESTRA"))</f>
        <v>-</v>
      </c>
      <c r="AC3812" t="s">
        <v>2398</v>
      </c>
      <c r="AD3812" t="s">
        <v>134</v>
      </c>
    </row>
    <row r="3813" spans="1:30" x14ac:dyDescent="0.25">
      <c r="A3813" s="5" t="str">
        <f t="shared" si="59"/>
        <v>4045MS2625</v>
      </c>
      <c r="B3813" s="23" t="s">
        <v>2119</v>
      </c>
      <c r="C3813" t="s">
        <v>140</v>
      </c>
      <c r="D3813" t="s">
        <v>760</v>
      </c>
      <c r="E3813" t="s">
        <v>761</v>
      </c>
      <c r="F3813">
        <v>603625</v>
      </c>
      <c r="G3813">
        <v>0</v>
      </c>
      <c r="H3813" t="s">
        <v>807</v>
      </c>
      <c r="I3813" t="s">
        <v>146</v>
      </c>
      <c r="J3813" t="s">
        <v>138</v>
      </c>
      <c r="K3813" t="s">
        <v>21</v>
      </c>
      <c r="M3813" t="s">
        <v>808</v>
      </c>
      <c r="N3813" t="s">
        <v>22</v>
      </c>
      <c r="O3813" t="s">
        <v>23</v>
      </c>
      <c r="P3813" t="s">
        <v>26</v>
      </c>
      <c r="Q3813" t="s">
        <v>92</v>
      </c>
      <c r="R3813" s="13">
        <v>26</v>
      </c>
      <c r="S3813" s="13">
        <v>3</v>
      </c>
      <c r="T3813" s="21">
        <v>0</v>
      </c>
      <c r="U3813" t="s">
        <v>2112</v>
      </c>
      <c r="W3813" t="str">
        <f>+IF(V3813="","",IF(MID(V3813,1,3)="ECE","UNICO",IF(V3813="FINES",CONCATENATE("R",IF(OR(C3813="16",C3813="21",C3813="22",C3813="23"),"16212223",IF(OR(C3813="15",C3813="17",C3813="24",C3813="25"),"15172425",C3813))),IF(V3813="CEBAS","UNICO",IF(VALUE(C3813)&lt;=11,"AMBA","INTERIOR")))))</f>
        <v/>
      </c>
      <c r="X3813" s="20" t="str">
        <f>+IF(V3813="","-",CONCATENATE(V3813,"_",W3813))</f>
        <v>-</v>
      </c>
      <c r="Y3813" s="59">
        <v>0.6532683262699529</v>
      </c>
      <c r="Z3813" t="str">
        <f>+IFERROR(VLOOKUP(H3813,#REF!,2,FALSE),"-")</f>
        <v>-</v>
      </c>
      <c r="AA3813" t="s">
        <v>2393</v>
      </c>
      <c r="AB3813" t="str">
        <f>+IF(W3813="","-",IF(W3813="UNICO","CENSO","MUESTRA"))</f>
        <v>-</v>
      </c>
      <c r="AC3813" t="s">
        <v>2398</v>
      </c>
      <c r="AD3813" t="s">
        <v>134</v>
      </c>
    </row>
    <row r="3814" spans="1:30" x14ac:dyDescent="0.25">
      <c r="A3814" s="5" t="str">
        <f t="shared" si="59"/>
        <v>0135DC0709</v>
      </c>
      <c r="B3814" s="23" t="s">
        <v>2119</v>
      </c>
      <c r="C3814" t="s">
        <v>140</v>
      </c>
      <c r="D3814" t="s">
        <v>155</v>
      </c>
      <c r="E3814" t="s">
        <v>2074</v>
      </c>
      <c r="F3814">
        <v>600021</v>
      </c>
      <c r="G3814">
        <v>4</v>
      </c>
      <c r="H3814" t="s">
        <v>2083</v>
      </c>
      <c r="I3814" t="s">
        <v>20</v>
      </c>
      <c r="J3814" t="s">
        <v>39</v>
      </c>
      <c r="K3814" t="s">
        <v>40</v>
      </c>
      <c r="L3814" t="s">
        <v>2076</v>
      </c>
      <c r="M3814" t="s">
        <v>18351</v>
      </c>
      <c r="N3814" t="s">
        <v>22</v>
      </c>
      <c r="O3814" t="s">
        <v>23</v>
      </c>
      <c r="P3814" t="s">
        <v>26</v>
      </c>
      <c r="Q3814" t="s">
        <v>27</v>
      </c>
      <c r="R3814" s="13">
        <v>30</v>
      </c>
      <c r="S3814" s="13">
        <v>2</v>
      </c>
      <c r="T3814" s="21">
        <v>0</v>
      </c>
      <c r="U3814" t="s">
        <v>2113</v>
      </c>
      <c r="W3814" t="str">
        <f>+IF(V3814="","",IF(MID(V3814,1,3)="ECE","UNICO",IF(V3814="FINES",CONCATENATE("R",IF(OR(C3814="16",C3814="21",C3814="22",C3814="23"),"16212223",IF(OR(C3814="15",C3814="17",C3814="24",C3814="25"),"15172425",C3814))),IF(V3814="CEBAS","UNICO",IF(VALUE(C3814)&lt;=11,"AMBA","INTERIOR")))))</f>
        <v/>
      </c>
      <c r="X3814" s="20" t="str">
        <f>+IF(V3814="","-",CONCATENATE(V3814,"_",W3814))</f>
        <v>-</v>
      </c>
      <c r="Y3814" s="59">
        <v>0.65632504067922892</v>
      </c>
      <c r="Z3814" t="str">
        <f>+IFERROR(VLOOKUP(H3814,#REF!,2,FALSE),"-")</f>
        <v>-</v>
      </c>
      <c r="AA3814" t="s">
        <v>2393</v>
      </c>
      <c r="AB3814" t="str">
        <f>+IF(W3814="","-",IF(W3814="UNICO","CENSO","MUESTRA"))</f>
        <v>-</v>
      </c>
      <c r="AC3814" t="s">
        <v>2398</v>
      </c>
      <c r="AD3814" t="s">
        <v>134</v>
      </c>
    </row>
    <row r="3815" spans="1:30" x14ac:dyDescent="0.25">
      <c r="A3815" s="5" t="str">
        <f t="shared" si="59"/>
        <v>0111DC0716</v>
      </c>
      <c r="B3815" s="23" t="s">
        <v>2119</v>
      </c>
      <c r="C3815" t="s">
        <v>246</v>
      </c>
      <c r="D3815" t="s">
        <v>575</v>
      </c>
      <c r="E3815" t="s">
        <v>1794</v>
      </c>
      <c r="F3815">
        <v>602129</v>
      </c>
      <c r="G3815">
        <v>1</v>
      </c>
      <c r="H3815" t="s">
        <v>1804</v>
      </c>
      <c r="I3815" t="s">
        <v>20</v>
      </c>
      <c r="J3815" t="s">
        <v>39</v>
      </c>
      <c r="K3815" t="s">
        <v>40</v>
      </c>
      <c r="L3815" t="s">
        <v>1805</v>
      </c>
      <c r="M3815" t="s">
        <v>18336</v>
      </c>
      <c r="N3815" t="s">
        <v>22</v>
      </c>
      <c r="O3815" t="s">
        <v>23</v>
      </c>
      <c r="P3815" t="s">
        <v>26</v>
      </c>
      <c r="Q3815" t="s">
        <v>27</v>
      </c>
      <c r="R3815" s="13">
        <v>27</v>
      </c>
      <c r="S3815" s="13">
        <v>2</v>
      </c>
      <c r="T3815" s="21">
        <v>0</v>
      </c>
      <c r="U3815" t="s">
        <v>2113</v>
      </c>
      <c r="W3815" t="str">
        <f>+IF(V3815="","",IF(MID(V3815,1,3)="ECE","UNICO",IF(V3815="FINES",CONCATENATE("R",IF(OR(C3815="16",C3815="21",C3815="22",C3815="23"),"16212223",IF(OR(C3815="15",C3815="17",C3815="24",C3815="25"),"15172425",C3815))),IF(V3815="CEBAS","UNICO",IF(VALUE(C3815)&lt;=11,"AMBA","INTERIOR")))))</f>
        <v/>
      </c>
      <c r="X3815" s="20" t="str">
        <f>+IF(V3815="","-",CONCATENATE(V3815,"_",W3815))</f>
        <v>-</v>
      </c>
      <c r="Y3815" s="59">
        <v>0.65744127333164215</v>
      </c>
      <c r="Z3815" t="str">
        <f>+IFERROR(VLOOKUP(H3815,#REF!,2,FALSE),"-")</f>
        <v>-</v>
      </c>
      <c r="AA3815" t="s">
        <v>2393</v>
      </c>
      <c r="AB3815" t="str">
        <f>+IF(W3815="","-",IF(W3815="UNICO","CENSO","MUESTRA"))</f>
        <v>-</v>
      </c>
      <c r="AC3815" t="s">
        <v>2398</v>
      </c>
      <c r="AD3815" t="s">
        <v>134</v>
      </c>
    </row>
    <row r="3816" spans="1:30" x14ac:dyDescent="0.25">
      <c r="A3816" s="5" t="str">
        <f t="shared" si="59"/>
        <v>0123DC0705</v>
      </c>
      <c r="B3816" s="23" t="s">
        <v>2119</v>
      </c>
      <c r="C3816" t="s">
        <v>280</v>
      </c>
      <c r="D3816" t="s">
        <v>395</v>
      </c>
      <c r="E3816" t="s">
        <v>1951</v>
      </c>
      <c r="F3816">
        <v>602479</v>
      </c>
      <c r="G3816">
        <v>0</v>
      </c>
      <c r="H3816" t="s">
        <v>1955</v>
      </c>
      <c r="I3816" t="s">
        <v>20</v>
      </c>
      <c r="J3816" t="s">
        <v>39</v>
      </c>
      <c r="K3816" t="s">
        <v>21</v>
      </c>
      <c r="M3816" t="s">
        <v>18031</v>
      </c>
      <c r="N3816" t="s">
        <v>22</v>
      </c>
      <c r="O3816" t="s">
        <v>23</v>
      </c>
      <c r="P3816" t="s">
        <v>26</v>
      </c>
      <c r="Q3816" t="s">
        <v>27</v>
      </c>
      <c r="R3816" s="13">
        <v>90</v>
      </c>
      <c r="S3816" s="13">
        <v>6</v>
      </c>
      <c r="T3816" s="21">
        <v>0</v>
      </c>
      <c r="U3816" t="s">
        <v>2113</v>
      </c>
      <c r="W3816" t="str">
        <f>+IF(V3816="","",IF(MID(V3816,1,3)="ECE","UNICO",IF(V3816="FINES",CONCATENATE("R",IF(OR(C3816="16",C3816="21",C3816="22",C3816="23"),"16212223",IF(OR(C3816="15",C3816="17",C3816="24",C3816="25"),"15172425",C3816))),IF(V3816="CEBAS","UNICO",IF(VALUE(C3816)&lt;=11,"AMBA","INTERIOR")))))</f>
        <v/>
      </c>
      <c r="X3816" s="20" t="str">
        <f>+IF(V3816="","-",CONCATENATE(V3816,"_",W3816))</f>
        <v>-</v>
      </c>
      <c r="Y3816" s="59">
        <v>0.65842461585998535</v>
      </c>
      <c r="Z3816" t="str">
        <f>+IFERROR(VLOOKUP(H3816,#REF!,2,FALSE),"-")</f>
        <v>-</v>
      </c>
      <c r="AA3816" t="s">
        <v>2394</v>
      </c>
      <c r="AB3816" t="str">
        <f>+IF(W3816="","-",IF(W3816="UNICO","CENSO","MUESTRA"))</f>
        <v>-</v>
      </c>
      <c r="AC3816" t="s">
        <v>2398</v>
      </c>
      <c r="AD3816" t="s">
        <v>134</v>
      </c>
    </row>
    <row r="3817" spans="1:30" x14ac:dyDescent="0.25">
      <c r="A3817" s="5" t="str">
        <f t="shared" si="59"/>
        <v>0135DC0704</v>
      </c>
      <c r="B3817" s="23" t="s">
        <v>2119</v>
      </c>
      <c r="C3817" t="s">
        <v>140</v>
      </c>
      <c r="D3817" t="s">
        <v>155</v>
      </c>
      <c r="E3817" t="s">
        <v>2074</v>
      </c>
      <c r="F3817">
        <v>600021</v>
      </c>
      <c r="G3817">
        <v>2</v>
      </c>
      <c r="H3817" t="s">
        <v>2075</v>
      </c>
      <c r="I3817" t="s">
        <v>20</v>
      </c>
      <c r="J3817" t="s">
        <v>39</v>
      </c>
      <c r="K3817" t="s">
        <v>40</v>
      </c>
      <c r="L3817" t="s">
        <v>2076</v>
      </c>
      <c r="M3817" t="s">
        <v>18109</v>
      </c>
      <c r="N3817" t="s">
        <v>22</v>
      </c>
      <c r="O3817" t="s">
        <v>23</v>
      </c>
      <c r="P3817" t="s">
        <v>26</v>
      </c>
      <c r="Q3817" t="s">
        <v>27</v>
      </c>
      <c r="R3817" s="13">
        <v>30</v>
      </c>
      <c r="S3817" s="13">
        <v>2</v>
      </c>
      <c r="T3817" s="21">
        <v>0</v>
      </c>
      <c r="U3817" t="s">
        <v>2113</v>
      </c>
      <c r="W3817" t="str">
        <f>+IF(V3817="","",IF(MID(V3817,1,3)="ECE","UNICO",IF(V3817="FINES",CONCATENATE("R",IF(OR(C3817="16",C3817="21",C3817="22",C3817="23"),"16212223",IF(OR(C3817="15",C3817="17",C3817="24",C3817="25"),"15172425",C3817))),IF(V3817="CEBAS","UNICO",IF(VALUE(C3817)&lt;=11,"AMBA","INTERIOR")))))</f>
        <v/>
      </c>
      <c r="X3817" s="20" t="str">
        <f>+IF(V3817="","-",CONCATENATE(V3817,"_",W3817))</f>
        <v>-</v>
      </c>
      <c r="Y3817" s="59">
        <v>0.65855411120823448</v>
      </c>
      <c r="Z3817" t="str">
        <f>+IFERROR(VLOOKUP(H3817,#REF!,2,FALSE),"-")</f>
        <v>-</v>
      </c>
      <c r="AA3817" t="s">
        <v>2393</v>
      </c>
      <c r="AB3817" t="str">
        <f>+IF(W3817="","-",IF(W3817="UNICO","CENSO","MUESTRA"))</f>
        <v>-</v>
      </c>
      <c r="AC3817" t="s">
        <v>2397</v>
      </c>
      <c r="AD3817" t="s">
        <v>134</v>
      </c>
    </row>
    <row r="3818" spans="1:30" x14ac:dyDescent="0.25">
      <c r="A3818" s="5" t="str">
        <f t="shared" si="59"/>
        <v>0001DC0725</v>
      </c>
      <c r="B3818" s="23" t="s">
        <v>2119</v>
      </c>
      <c r="C3818" t="s">
        <v>19</v>
      </c>
      <c r="D3818" t="s">
        <v>17</v>
      </c>
      <c r="E3818" t="s">
        <v>18</v>
      </c>
      <c r="F3818">
        <v>602884</v>
      </c>
      <c r="G3818">
        <v>0</v>
      </c>
      <c r="H3818" t="s">
        <v>54</v>
      </c>
      <c r="I3818" t="s">
        <v>20</v>
      </c>
      <c r="J3818" t="s">
        <v>39</v>
      </c>
      <c r="K3818" t="s">
        <v>21</v>
      </c>
      <c r="M3818" t="s">
        <v>18307</v>
      </c>
      <c r="N3818" t="s">
        <v>22</v>
      </c>
      <c r="O3818" t="s">
        <v>23</v>
      </c>
      <c r="P3818" t="s">
        <v>26</v>
      </c>
      <c r="Q3818" t="s">
        <v>27</v>
      </c>
      <c r="R3818" s="13">
        <v>126</v>
      </c>
      <c r="S3818" s="13">
        <v>10</v>
      </c>
      <c r="T3818" s="21">
        <v>0</v>
      </c>
      <c r="U3818" t="s">
        <v>2113</v>
      </c>
      <c r="W3818" t="str">
        <f>+IF(V3818="","",IF(MID(V3818,1,3)="ECE","UNICO",IF(V3818="FINES",CONCATENATE("R",IF(OR(C3818="16",C3818="21",C3818="22",C3818="23"),"16212223",IF(OR(C3818="15",C3818="17",C3818="24",C3818="25"),"15172425",C3818))),IF(V3818="CEBAS","UNICO",IF(VALUE(C3818)&lt;=11,"AMBA","INTERIOR")))))</f>
        <v/>
      </c>
      <c r="X3818" s="20" t="str">
        <f>+IF(V3818="","-",CONCATENATE(V3818,"_",W3818))</f>
        <v>-</v>
      </c>
      <c r="Y3818" s="59">
        <v>0.66195757922373322</v>
      </c>
      <c r="Z3818" t="str">
        <f>+IFERROR(VLOOKUP(H3818,#REF!,2,FALSE),"-")</f>
        <v>-</v>
      </c>
      <c r="AA3818" t="s">
        <v>2393</v>
      </c>
      <c r="AB3818" t="str">
        <f>+IF(W3818="","-",IF(W3818="UNICO","CENSO","MUESTRA"))</f>
        <v>-</v>
      </c>
      <c r="AC3818" t="s">
        <v>2398</v>
      </c>
      <c r="AD3818" t="s">
        <v>134</v>
      </c>
    </row>
    <row r="3819" spans="1:30" x14ac:dyDescent="0.25">
      <c r="A3819" s="5" t="str">
        <f t="shared" si="59"/>
        <v>0043DC0714</v>
      </c>
      <c r="B3819" s="23" t="s">
        <v>2119</v>
      </c>
      <c r="C3819" t="s">
        <v>161</v>
      </c>
      <c r="D3819" t="s">
        <v>677</v>
      </c>
      <c r="E3819" t="s">
        <v>678</v>
      </c>
      <c r="F3819">
        <v>600256</v>
      </c>
      <c r="G3819">
        <v>1</v>
      </c>
      <c r="H3819" t="s">
        <v>692</v>
      </c>
      <c r="I3819" t="s">
        <v>20</v>
      </c>
      <c r="J3819" t="s">
        <v>39</v>
      </c>
      <c r="K3819" t="s">
        <v>40</v>
      </c>
      <c r="L3819" t="s">
        <v>693</v>
      </c>
      <c r="M3819" t="s">
        <v>18423</v>
      </c>
      <c r="N3819" t="s">
        <v>22</v>
      </c>
      <c r="O3819" t="s">
        <v>23</v>
      </c>
      <c r="P3819" t="s">
        <v>26</v>
      </c>
      <c r="Q3819" t="s">
        <v>27</v>
      </c>
      <c r="R3819" s="13">
        <v>10</v>
      </c>
      <c r="S3819" s="13">
        <v>1</v>
      </c>
      <c r="T3819" s="21">
        <v>0</v>
      </c>
      <c r="U3819" t="s">
        <v>2113</v>
      </c>
      <c r="W3819" t="str">
        <f>+IF(V3819="","",IF(MID(V3819,1,3)="ECE","UNICO",IF(V3819="FINES",CONCATENATE("R",IF(OR(C3819="16",C3819="21",C3819="22",C3819="23"),"16212223",IF(OR(C3819="15",C3819="17",C3819="24",C3819="25"),"15172425",C3819))),IF(V3819="CEBAS","UNICO",IF(VALUE(C3819)&lt;=11,"AMBA","INTERIOR")))))</f>
        <v/>
      </c>
      <c r="X3819" s="20" t="str">
        <f>+IF(V3819="","-",CONCATENATE(V3819,"_",W3819))</f>
        <v>-</v>
      </c>
      <c r="Y3819" s="59">
        <v>0.66400203028240723</v>
      </c>
      <c r="Z3819" t="str">
        <f>+IFERROR(VLOOKUP(H3819,#REF!,2,FALSE),"-")</f>
        <v>-</v>
      </c>
      <c r="AA3819" t="s">
        <v>2394</v>
      </c>
      <c r="AB3819" t="str">
        <f>+IF(W3819="","-",IF(W3819="UNICO","CENSO","MUESTRA"))</f>
        <v>-</v>
      </c>
      <c r="AC3819" t="s">
        <v>2398</v>
      </c>
      <c r="AD3819" t="s">
        <v>134</v>
      </c>
    </row>
    <row r="3820" spans="1:30" x14ac:dyDescent="0.25">
      <c r="A3820" s="5" t="str">
        <f t="shared" si="59"/>
        <v>0071DC0721</v>
      </c>
      <c r="B3820" s="23" t="s">
        <v>2119</v>
      </c>
      <c r="C3820" t="s">
        <v>1245</v>
      </c>
      <c r="D3820" t="s">
        <v>1243</v>
      </c>
      <c r="E3820" t="s">
        <v>1244</v>
      </c>
      <c r="F3820">
        <v>613143</v>
      </c>
      <c r="G3820">
        <v>2</v>
      </c>
      <c r="H3820" t="s">
        <v>1267</v>
      </c>
      <c r="I3820" t="s">
        <v>20</v>
      </c>
      <c r="J3820" t="s">
        <v>39</v>
      </c>
      <c r="K3820" t="s">
        <v>40</v>
      </c>
      <c r="L3820" t="s">
        <v>1266</v>
      </c>
      <c r="M3820" t="s">
        <v>18424</v>
      </c>
      <c r="N3820" t="s">
        <v>22</v>
      </c>
      <c r="O3820" t="s">
        <v>23</v>
      </c>
      <c r="P3820" t="s">
        <v>26</v>
      </c>
      <c r="Q3820" t="s">
        <v>27</v>
      </c>
      <c r="R3820" s="13">
        <v>8</v>
      </c>
      <c r="S3820" s="13">
        <v>1</v>
      </c>
      <c r="T3820" s="21">
        <v>0</v>
      </c>
      <c r="U3820" t="s">
        <v>2113</v>
      </c>
      <c r="W3820" t="str">
        <f>+IF(V3820="","",IF(MID(V3820,1,3)="ECE","UNICO",IF(V3820="FINES",CONCATENATE("R",IF(OR(C3820="16",C3820="21",C3820="22",C3820="23"),"16212223",IF(OR(C3820="15",C3820="17",C3820="24",C3820="25"),"15172425",C3820))),IF(V3820="CEBAS","UNICO",IF(VALUE(C3820)&lt;=11,"AMBA","INTERIOR")))))</f>
        <v/>
      </c>
      <c r="X3820" s="20" t="str">
        <f>+IF(V3820="","-",CONCATENATE(V3820,"_",W3820))</f>
        <v>-</v>
      </c>
      <c r="Y3820" s="59">
        <v>0.66427429020404816</v>
      </c>
      <c r="Z3820" t="str">
        <f>+IFERROR(VLOOKUP(H3820,#REF!,2,FALSE),"-")</f>
        <v>-</v>
      </c>
      <c r="AA3820" t="s">
        <v>2393</v>
      </c>
      <c r="AB3820" t="str">
        <f>+IF(W3820="","-",IF(W3820="UNICO","CENSO","MUESTRA"))</f>
        <v>-</v>
      </c>
      <c r="AC3820" t="s">
        <v>2397</v>
      </c>
      <c r="AD3820" t="s">
        <v>134</v>
      </c>
    </row>
    <row r="3821" spans="1:30" x14ac:dyDescent="0.25">
      <c r="A3821" s="5" t="str">
        <f t="shared" si="59"/>
        <v>0071DC0720</v>
      </c>
      <c r="B3821" s="23" t="s">
        <v>2119</v>
      </c>
      <c r="C3821" t="s">
        <v>1245</v>
      </c>
      <c r="D3821" t="s">
        <v>1243</v>
      </c>
      <c r="E3821" t="s">
        <v>1244</v>
      </c>
      <c r="F3821">
        <v>613143</v>
      </c>
      <c r="G3821">
        <v>1</v>
      </c>
      <c r="H3821" t="s">
        <v>1265</v>
      </c>
      <c r="I3821" t="s">
        <v>20</v>
      </c>
      <c r="J3821" t="s">
        <v>39</v>
      </c>
      <c r="K3821" t="s">
        <v>40</v>
      </c>
      <c r="L3821" t="s">
        <v>1266</v>
      </c>
      <c r="M3821" t="s">
        <v>18425</v>
      </c>
      <c r="N3821" t="s">
        <v>22</v>
      </c>
      <c r="O3821" t="s">
        <v>23</v>
      </c>
      <c r="P3821" t="s">
        <v>26</v>
      </c>
      <c r="Q3821" t="s">
        <v>27</v>
      </c>
      <c r="R3821" s="13">
        <v>24</v>
      </c>
      <c r="S3821" s="13">
        <v>3</v>
      </c>
      <c r="T3821" s="21">
        <v>0</v>
      </c>
      <c r="U3821" t="s">
        <v>2113</v>
      </c>
      <c r="W3821" t="str">
        <f>+IF(V3821="","",IF(MID(V3821,1,3)="ECE","UNICO",IF(V3821="FINES",CONCATENATE("R",IF(OR(C3821="16",C3821="21",C3821="22",C3821="23"),"16212223",IF(OR(C3821="15",C3821="17",C3821="24",C3821="25"),"15172425",C3821))),IF(V3821="CEBAS","UNICO",IF(VALUE(C3821)&lt;=11,"AMBA","INTERIOR")))))</f>
        <v/>
      </c>
      <c r="X3821" s="20" t="str">
        <f>+IF(V3821="","-",CONCATENATE(V3821,"_",W3821))</f>
        <v>-</v>
      </c>
      <c r="Y3821" s="59">
        <v>0.66427429020404816</v>
      </c>
      <c r="Z3821" t="str">
        <f>+IFERROR(VLOOKUP(H3821,#REF!,2,FALSE),"-")</f>
        <v>-</v>
      </c>
      <c r="AA3821" t="s">
        <v>2393</v>
      </c>
      <c r="AB3821" t="str">
        <f>+IF(W3821="","-",IF(W3821="UNICO","CENSO","MUESTRA"))</f>
        <v>-</v>
      </c>
      <c r="AC3821" t="s">
        <v>2398</v>
      </c>
      <c r="AD3821" t="s">
        <v>134</v>
      </c>
    </row>
    <row r="3822" spans="1:30" x14ac:dyDescent="0.25">
      <c r="A3822" s="5" t="str">
        <f t="shared" si="59"/>
        <v>0098DC0707</v>
      </c>
      <c r="B3822" s="23" t="s">
        <v>2119</v>
      </c>
      <c r="C3822" t="s">
        <v>88</v>
      </c>
      <c r="D3822" t="s">
        <v>1652</v>
      </c>
      <c r="E3822" t="s">
        <v>1653</v>
      </c>
      <c r="F3822">
        <v>607570</v>
      </c>
      <c r="G3822">
        <v>3</v>
      </c>
      <c r="H3822" t="s">
        <v>1660</v>
      </c>
      <c r="I3822" t="s">
        <v>20</v>
      </c>
      <c r="J3822" t="s">
        <v>39</v>
      </c>
      <c r="K3822" t="s">
        <v>40</v>
      </c>
      <c r="L3822" t="s">
        <v>1658</v>
      </c>
      <c r="M3822" t="s">
        <v>18122</v>
      </c>
      <c r="N3822" t="s">
        <v>22</v>
      </c>
      <c r="O3822" t="s">
        <v>23</v>
      </c>
      <c r="P3822" t="s">
        <v>26</v>
      </c>
      <c r="Q3822" t="s">
        <v>27</v>
      </c>
      <c r="R3822" s="13">
        <v>27</v>
      </c>
      <c r="S3822" s="13">
        <v>2</v>
      </c>
      <c r="T3822" s="21">
        <v>0</v>
      </c>
      <c r="U3822" t="s">
        <v>2113</v>
      </c>
      <c r="W3822" t="str">
        <f>+IF(V3822="","",IF(MID(V3822,1,3)="ECE","UNICO",IF(V3822="FINES",CONCATENATE("R",IF(OR(C3822="16",C3822="21",C3822="22",C3822="23"),"16212223",IF(OR(C3822="15",C3822="17",C3822="24",C3822="25"),"15172425",C3822))),IF(V3822="CEBAS","UNICO",IF(VALUE(C3822)&lt;=11,"AMBA","INTERIOR")))))</f>
        <v/>
      </c>
      <c r="X3822" s="20" t="str">
        <f>+IF(V3822="","-",CONCATENATE(V3822,"_",W3822))</f>
        <v>-</v>
      </c>
      <c r="Y3822" s="59">
        <v>0.66470130493766388</v>
      </c>
      <c r="Z3822" t="str">
        <f>+IFERROR(VLOOKUP(H3822,#REF!,2,FALSE),"-")</f>
        <v>-</v>
      </c>
      <c r="AA3822" t="s">
        <v>2394</v>
      </c>
      <c r="AB3822" t="str">
        <f>+IF(W3822="","-",IF(W3822="UNICO","CENSO","MUESTRA"))</f>
        <v>-</v>
      </c>
      <c r="AC3822" t="s">
        <v>2398</v>
      </c>
      <c r="AD3822" t="s">
        <v>134</v>
      </c>
    </row>
    <row r="3823" spans="1:30" x14ac:dyDescent="0.25">
      <c r="A3823" s="5" t="str">
        <f t="shared" si="59"/>
        <v>4005MM7430</v>
      </c>
      <c r="B3823" s="23" t="s">
        <v>2119</v>
      </c>
      <c r="C3823" t="s">
        <v>246</v>
      </c>
      <c r="D3823" t="s">
        <v>243</v>
      </c>
      <c r="E3823" t="s">
        <v>245</v>
      </c>
      <c r="F3823">
        <v>621162</v>
      </c>
      <c r="G3823">
        <v>0</v>
      </c>
      <c r="H3823" t="s">
        <v>290</v>
      </c>
      <c r="I3823" t="s">
        <v>146</v>
      </c>
      <c r="J3823" t="s">
        <v>137</v>
      </c>
      <c r="K3823" t="s">
        <v>21</v>
      </c>
      <c r="M3823" t="s">
        <v>291</v>
      </c>
      <c r="N3823" t="s">
        <v>22</v>
      </c>
      <c r="O3823" t="s">
        <v>23</v>
      </c>
      <c r="P3823" t="s">
        <v>26</v>
      </c>
      <c r="Q3823" t="s">
        <v>92</v>
      </c>
      <c r="R3823" s="13">
        <v>33</v>
      </c>
      <c r="S3823" s="13">
        <v>3</v>
      </c>
      <c r="T3823" s="21">
        <v>0</v>
      </c>
      <c r="U3823" t="s">
        <v>2112</v>
      </c>
      <c r="W3823" t="str">
        <f>+IF(V3823="","",IF(MID(V3823,1,3)="ECE","UNICO",IF(V3823="FINES",CONCATENATE("R",IF(OR(C3823="16",C3823="21",C3823="22",C3823="23"),"16212223",IF(OR(C3823="15",C3823="17",C3823="24",C3823="25"),"15172425",C3823))),IF(V3823="CEBAS","UNICO",IF(VALUE(C3823)&lt;=11,"AMBA","INTERIOR")))))</f>
        <v/>
      </c>
      <c r="X3823" s="20" t="str">
        <f>+IF(V3823="","-",CONCATENATE(V3823,"_",W3823))</f>
        <v>-</v>
      </c>
      <c r="Y3823" s="59">
        <v>0.66518320064795644</v>
      </c>
      <c r="Z3823" t="str">
        <f>+IFERROR(VLOOKUP(H3823,#REF!,2,FALSE),"-")</f>
        <v>-</v>
      </c>
      <c r="AA3823" t="s">
        <v>2393</v>
      </c>
      <c r="AB3823" t="str">
        <f>+IF(W3823="","-",IF(W3823="UNICO","CENSO","MUESTRA"))</f>
        <v>-</v>
      </c>
      <c r="AC3823" t="s">
        <v>2397</v>
      </c>
      <c r="AD3823" t="s">
        <v>134</v>
      </c>
    </row>
    <row r="3824" spans="1:30" x14ac:dyDescent="0.25">
      <c r="A3824" s="5" t="str">
        <f t="shared" si="59"/>
        <v>0014DC0704</v>
      </c>
      <c r="B3824" s="23" t="s">
        <v>2119</v>
      </c>
      <c r="C3824" t="s">
        <v>19</v>
      </c>
      <c r="D3824" t="s">
        <v>418</v>
      </c>
      <c r="E3824" t="s">
        <v>420</v>
      </c>
      <c r="F3824">
        <v>611018</v>
      </c>
      <c r="G3824">
        <v>1</v>
      </c>
      <c r="H3824" t="s">
        <v>422</v>
      </c>
      <c r="I3824" t="s">
        <v>20</v>
      </c>
      <c r="J3824" t="s">
        <v>39</v>
      </c>
      <c r="K3824" t="s">
        <v>40</v>
      </c>
      <c r="L3824" t="s">
        <v>423</v>
      </c>
      <c r="M3824" t="s">
        <v>18109</v>
      </c>
      <c r="N3824" t="s">
        <v>22</v>
      </c>
      <c r="O3824" t="s">
        <v>23</v>
      </c>
      <c r="P3824" t="s">
        <v>26</v>
      </c>
      <c r="Q3824" t="s">
        <v>27</v>
      </c>
      <c r="R3824" s="13">
        <v>20</v>
      </c>
      <c r="S3824" s="13">
        <v>2</v>
      </c>
      <c r="T3824" s="21">
        <v>0</v>
      </c>
      <c r="U3824" t="s">
        <v>2113</v>
      </c>
      <c r="W3824" t="str">
        <f>+IF(V3824="","",IF(MID(V3824,1,3)="ECE","UNICO",IF(V3824="FINES",CONCATENATE("R",IF(OR(C3824="16",C3824="21",C3824="22",C3824="23"),"16212223",IF(OR(C3824="15",C3824="17",C3824="24",C3824="25"),"15172425",C3824))),IF(V3824="CEBAS","UNICO",IF(VALUE(C3824)&lt;=11,"AMBA","INTERIOR")))))</f>
        <v/>
      </c>
      <c r="X3824" s="20" t="str">
        <f>+IF(V3824="","-",CONCATENATE(V3824,"_",W3824))</f>
        <v>-</v>
      </c>
      <c r="Y3824" s="59">
        <v>0.66789075069957304</v>
      </c>
      <c r="Z3824" t="str">
        <f>+IFERROR(VLOOKUP(H3824,#REF!,2,FALSE),"-")</f>
        <v>-</v>
      </c>
      <c r="AA3824" t="s">
        <v>2393</v>
      </c>
      <c r="AB3824" t="str">
        <f>+IF(W3824="","-",IF(W3824="UNICO","CENSO","MUESTRA"))</f>
        <v>-</v>
      </c>
      <c r="AC3824" t="s">
        <v>2397</v>
      </c>
      <c r="AD3824" t="s">
        <v>134</v>
      </c>
    </row>
    <row r="3825" spans="1:30" x14ac:dyDescent="0.25">
      <c r="A3825" s="5" t="str">
        <f t="shared" si="59"/>
        <v>0078DC0710</v>
      </c>
      <c r="B3825" s="23" t="s">
        <v>2119</v>
      </c>
      <c r="C3825" t="s">
        <v>139</v>
      </c>
      <c r="D3825" t="s">
        <v>1397</v>
      </c>
      <c r="E3825" t="s">
        <v>1398</v>
      </c>
      <c r="F3825">
        <v>603157</v>
      </c>
      <c r="G3825">
        <v>4</v>
      </c>
      <c r="H3825" t="s">
        <v>1406</v>
      </c>
      <c r="I3825" t="s">
        <v>20</v>
      </c>
      <c r="J3825" t="s">
        <v>39</v>
      </c>
      <c r="K3825" t="s">
        <v>40</v>
      </c>
      <c r="L3825" t="s">
        <v>1400</v>
      </c>
      <c r="M3825" t="s">
        <v>18167</v>
      </c>
      <c r="N3825" t="s">
        <v>22</v>
      </c>
      <c r="O3825" t="s">
        <v>23</v>
      </c>
      <c r="P3825" t="s">
        <v>26</v>
      </c>
      <c r="Q3825" t="s">
        <v>27</v>
      </c>
      <c r="R3825" s="13">
        <v>24</v>
      </c>
      <c r="S3825" s="13">
        <v>2</v>
      </c>
      <c r="T3825" s="21">
        <v>0</v>
      </c>
      <c r="U3825" t="s">
        <v>2113</v>
      </c>
      <c r="W3825" t="str">
        <f>+IF(V3825="","",IF(MID(V3825,1,3)="ECE","UNICO",IF(V3825="FINES",CONCATENATE("R",IF(OR(C3825="16",C3825="21",C3825="22",C3825="23"),"16212223",IF(OR(C3825="15",C3825="17",C3825="24",C3825="25"),"15172425",C3825))),IF(V3825="CEBAS","UNICO",IF(VALUE(C3825)&lt;=11,"AMBA","INTERIOR")))))</f>
        <v/>
      </c>
      <c r="X3825" s="20" t="str">
        <f>+IF(V3825="","-",CONCATENATE(V3825,"_",W3825))</f>
        <v>-</v>
      </c>
      <c r="Y3825" s="59">
        <v>0.66803430318832402</v>
      </c>
      <c r="Z3825" t="str">
        <f>+IFERROR(VLOOKUP(H3825,#REF!,2,FALSE),"-")</f>
        <v>-</v>
      </c>
      <c r="AA3825" t="s">
        <v>2394</v>
      </c>
      <c r="AB3825" t="str">
        <f>+IF(W3825="","-",IF(W3825="UNICO","CENSO","MUESTRA"))</f>
        <v>-</v>
      </c>
      <c r="AC3825" t="s">
        <v>2398</v>
      </c>
      <c r="AD3825" t="s">
        <v>134</v>
      </c>
    </row>
    <row r="3826" spans="1:30" x14ac:dyDescent="0.25">
      <c r="A3826" s="5" t="str">
        <f t="shared" si="59"/>
        <v>0015DC0709</v>
      </c>
      <c r="B3826" s="23" t="s">
        <v>2119</v>
      </c>
      <c r="C3826" t="s">
        <v>158</v>
      </c>
      <c r="D3826" t="s">
        <v>427</v>
      </c>
      <c r="E3826" t="s">
        <v>428</v>
      </c>
      <c r="F3826">
        <v>605809</v>
      </c>
      <c r="G3826">
        <v>3</v>
      </c>
      <c r="H3826" t="s">
        <v>436</v>
      </c>
      <c r="I3826" t="s">
        <v>20</v>
      </c>
      <c r="J3826" t="s">
        <v>39</v>
      </c>
      <c r="K3826" t="s">
        <v>40</v>
      </c>
      <c r="L3826" t="s">
        <v>430</v>
      </c>
      <c r="M3826" t="s">
        <v>18426</v>
      </c>
      <c r="N3826" t="s">
        <v>22</v>
      </c>
      <c r="O3826" t="s">
        <v>23</v>
      </c>
      <c r="P3826" t="s">
        <v>26</v>
      </c>
      <c r="Q3826" t="s">
        <v>27</v>
      </c>
      <c r="R3826" s="13">
        <v>22</v>
      </c>
      <c r="S3826" s="13">
        <v>2</v>
      </c>
      <c r="T3826" s="21">
        <v>0</v>
      </c>
      <c r="U3826" t="s">
        <v>2113</v>
      </c>
      <c r="W3826" t="str">
        <f>+IF(V3826="","",IF(MID(V3826,1,3)="ECE","UNICO",IF(V3826="FINES",CONCATENATE("R",IF(OR(C3826="16",C3826="21",C3826="22",C3826="23"),"16212223",IF(OR(C3826="15",C3826="17",C3826="24",C3826="25"),"15172425",C3826))),IF(V3826="CEBAS","UNICO",IF(VALUE(C3826)&lt;=11,"AMBA","INTERIOR")))))</f>
        <v/>
      </c>
      <c r="X3826" s="20" t="str">
        <f>+IF(V3826="","-",CONCATENATE(V3826,"_",W3826))</f>
        <v>-</v>
      </c>
      <c r="Y3826" s="59">
        <v>0.6696825358602736</v>
      </c>
      <c r="Z3826" t="str">
        <f>+IFERROR(VLOOKUP(H3826,#REF!,2,FALSE),"-")</f>
        <v>-</v>
      </c>
      <c r="AA3826" t="s">
        <v>2393</v>
      </c>
      <c r="AB3826" t="str">
        <f>+IF(W3826="","-",IF(W3826="UNICO","CENSO","MUESTRA"))</f>
        <v>-</v>
      </c>
      <c r="AC3826" t="s">
        <v>2398</v>
      </c>
      <c r="AD3826" t="s">
        <v>134</v>
      </c>
    </row>
    <row r="3827" spans="1:30" x14ac:dyDescent="0.25">
      <c r="A3827" s="5" t="str">
        <f t="shared" si="59"/>
        <v>0069DC0712</v>
      </c>
      <c r="B3827" s="23" t="s">
        <v>2119</v>
      </c>
      <c r="C3827" t="s">
        <v>1079</v>
      </c>
      <c r="D3827" t="s">
        <v>1077</v>
      </c>
      <c r="E3827" t="s">
        <v>1078</v>
      </c>
      <c r="F3827">
        <v>612436</v>
      </c>
      <c r="G3827">
        <v>1</v>
      </c>
      <c r="H3827" t="s">
        <v>1098</v>
      </c>
      <c r="I3827" t="s">
        <v>20</v>
      </c>
      <c r="J3827" t="s">
        <v>39</v>
      </c>
      <c r="K3827" t="s">
        <v>40</v>
      </c>
      <c r="L3827" t="s">
        <v>1099</v>
      </c>
      <c r="M3827" t="s">
        <v>18427</v>
      </c>
      <c r="N3827" t="s">
        <v>22</v>
      </c>
      <c r="O3827" t="s">
        <v>23</v>
      </c>
      <c r="P3827" t="s">
        <v>26</v>
      </c>
      <c r="Q3827" t="s">
        <v>27</v>
      </c>
      <c r="R3827" s="13">
        <v>46</v>
      </c>
      <c r="S3827" s="13">
        <v>3</v>
      </c>
      <c r="T3827" s="21">
        <v>0</v>
      </c>
      <c r="U3827" t="s">
        <v>2113</v>
      </c>
      <c r="W3827" t="str">
        <f>+IF(V3827="","",IF(MID(V3827,1,3)="ECE","UNICO",IF(V3827="FINES",CONCATENATE("R",IF(OR(C3827="16",C3827="21",C3827="22",C3827="23"),"16212223",IF(OR(C3827="15",C3827="17",C3827="24",C3827="25"),"15172425",C3827))),IF(V3827="CEBAS","UNICO",IF(VALUE(C3827)&lt;=11,"AMBA","INTERIOR")))))</f>
        <v/>
      </c>
      <c r="X3827" s="20" t="str">
        <f>+IF(V3827="","-",CONCATENATE(V3827,"_",W3827))</f>
        <v>-</v>
      </c>
      <c r="Y3827" s="59">
        <v>0.67104035293733755</v>
      </c>
      <c r="Z3827" t="str">
        <f>+IFERROR(VLOOKUP(H3827,#REF!,2,FALSE),"-")</f>
        <v>-</v>
      </c>
      <c r="AA3827" t="s">
        <v>2393</v>
      </c>
      <c r="AB3827" t="str">
        <f>+IF(W3827="","-",IF(W3827="UNICO","CENSO","MUESTRA"))</f>
        <v>-</v>
      </c>
      <c r="AC3827" t="s">
        <v>2397</v>
      </c>
      <c r="AD3827" t="s">
        <v>134</v>
      </c>
    </row>
    <row r="3828" spans="1:30" x14ac:dyDescent="0.25">
      <c r="A3828" s="5" t="str">
        <f t="shared" si="59"/>
        <v>0130DC0706</v>
      </c>
      <c r="B3828" s="23" t="s">
        <v>2119</v>
      </c>
      <c r="C3828" t="s">
        <v>186</v>
      </c>
      <c r="D3828" t="s">
        <v>285</v>
      </c>
      <c r="E3828" t="s">
        <v>1994</v>
      </c>
      <c r="F3828">
        <v>606740</v>
      </c>
      <c r="G3828">
        <v>1</v>
      </c>
      <c r="H3828" t="s">
        <v>1998</v>
      </c>
      <c r="I3828" t="s">
        <v>20</v>
      </c>
      <c r="J3828" t="s">
        <v>39</v>
      </c>
      <c r="K3828" t="s">
        <v>40</v>
      </c>
      <c r="L3828" t="s">
        <v>1999</v>
      </c>
      <c r="M3828" t="s">
        <v>18215</v>
      </c>
      <c r="N3828" t="s">
        <v>22</v>
      </c>
      <c r="O3828" t="s">
        <v>23</v>
      </c>
      <c r="P3828" t="s">
        <v>26</v>
      </c>
      <c r="Q3828" t="s">
        <v>27</v>
      </c>
      <c r="R3828" s="13">
        <v>46</v>
      </c>
      <c r="S3828" s="13">
        <v>3</v>
      </c>
      <c r="T3828" s="21">
        <v>0</v>
      </c>
      <c r="U3828" t="s">
        <v>2113</v>
      </c>
      <c r="W3828" t="str">
        <f>+IF(V3828="","",IF(MID(V3828,1,3)="ECE","UNICO",IF(V3828="FINES",CONCATENATE("R",IF(OR(C3828="16",C3828="21",C3828="22",C3828="23"),"16212223",IF(OR(C3828="15",C3828="17",C3828="24",C3828="25"),"15172425",C3828))),IF(V3828="CEBAS","UNICO",IF(VALUE(C3828)&lt;=11,"AMBA","INTERIOR")))))</f>
        <v/>
      </c>
      <c r="X3828" s="20" t="str">
        <f>+IF(V3828="","-",CONCATENATE(V3828,"_",W3828))</f>
        <v>-</v>
      </c>
      <c r="Y3828" s="59">
        <v>0.67347908682293367</v>
      </c>
      <c r="Z3828" t="str">
        <f>+IFERROR(VLOOKUP(H3828,#REF!,2,FALSE),"-")</f>
        <v>-</v>
      </c>
      <c r="AA3828" t="s">
        <v>2393</v>
      </c>
      <c r="AB3828" t="str">
        <f>+IF(W3828="","-",IF(W3828="UNICO","CENSO","MUESTRA"))</f>
        <v>-</v>
      </c>
      <c r="AC3828" t="s">
        <v>2397</v>
      </c>
      <c r="AD3828" t="s">
        <v>134</v>
      </c>
    </row>
    <row r="3829" spans="1:30" x14ac:dyDescent="0.25">
      <c r="A3829" s="5" t="str">
        <f t="shared" si="59"/>
        <v>0073DA0112</v>
      </c>
      <c r="B3829" s="23" t="s">
        <v>2119</v>
      </c>
      <c r="C3829" t="s">
        <v>1302</v>
      </c>
      <c r="D3829" t="s">
        <v>1300</v>
      </c>
      <c r="E3829" t="s">
        <v>1301</v>
      </c>
      <c r="F3829">
        <v>614539</v>
      </c>
      <c r="G3829">
        <v>0</v>
      </c>
      <c r="H3829" t="s">
        <v>1304</v>
      </c>
      <c r="I3829" t="s">
        <v>20</v>
      </c>
      <c r="J3829" t="s">
        <v>25</v>
      </c>
      <c r="K3829" t="s">
        <v>21</v>
      </c>
      <c r="M3829" t="s">
        <v>18428</v>
      </c>
      <c r="N3829" t="s">
        <v>22</v>
      </c>
      <c r="O3829" t="s">
        <v>82</v>
      </c>
      <c r="P3829" t="s">
        <v>26</v>
      </c>
      <c r="Q3829" t="s">
        <v>27</v>
      </c>
      <c r="R3829" s="13">
        <v>17</v>
      </c>
      <c r="S3829" s="13">
        <v>1</v>
      </c>
      <c r="T3829" s="21">
        <v>0</v>
      </c>
      <c r="U3829" t="s">
        <v>2113</v>
      </c>
      <c r="W3829" t="str">
        <f>+IF(V3829="","",IF(MID(V3829,1,3)="ECE","UNICO",IF(V3829="FINES",CONCATENATE("R",IF(OR(C3829="16",C3829="21",C3829="22",C3829="23"),"16212223",IF(OR(C3829="15",C3829="17",C3829="24",C3829="25"),"15172425",C3829))),IF(V3829="CEBAS","UNICO",IF(VALUE(C3829)&lt;=11,"AMBA","INTERIOR")))))</f>
        <v/>
      </c>
      <c r="X3829" s="20" t="str">
        <f>+IF(V3829="","-",CONCATENATE(V3829,"_",W3829))</f>
        <v>-</v>
      </c>
      <c r="Y3829" s="59">
        <v>0.67511663834253943</v>
      </c>
      <c r="Z3829" t="str">
        <f>+IFERROR(VLOOKUP(H3829,#REF!,2,FALSE),"-")</f>
        <v>-</v>
      </c>
      <c r="AA3829" t="s">
        <v>2393</v>
      </c>
      <c r="AB3829" t="str">
        <f>+IF(W3829="","-",IF(W3829="UNICO","CENSO","MUESTRA"))</f>
        <v>-</v>
      </c>
      <c r="AC3829" t="s">
        <v>2398</v>
      </c>
      <c r="AD3829" t="s">
        <v>134</v>
      </c>
    </row>
    <row r="3830" spans="1:30" x14ac:dyDescent="0.25">
      <c r="A3830" s="5" t="str">
        <f t="shared" si="59"/>
        <v>0073DC0717</v>
      </c>
      <c r="B3830" s="61" t="s">
        <v>2119</v>
      </c>
      <c r="C3830" t="s">
        <v>1302</v>
      </c>
      <c r="D3830" t="s">
        <v>1300</v>
      </c>
      <c r="E3830" t="s">
        <v>1301</v>
      </c>
      <c r="F3830">
        <v>613639</v>
      </c>
      <c r="G3830">
        <v>3</v>
      </c>
      <c r="H3830" t="s">
        <v>1323</v>
      </c>
      <c r="I3830" t="s">
        <v>20</v>
      </c>
      <c r="J3830" t="s">
        <v>39</v>
      </c>
      <c r="K3830" t="s">
        <v>40</v>
      </c>
      <c r="L3830" t="s">
        <v>1311</v>
      </c>
      <c r="M3830" t="s">
        <v>18149</v>
      </c>
      <c r="N3830" t="s">
        <v>22</v>
      </c>
      <c r="O3830" t="s">
        <v>23</v>
      </c>
      <c r="P3830" t="s">
        <v>26</v>
      </c>
      <c r="Q3830" t="s">
        <v>27</v>
      </c>
      <c r="R3830" s="13">
        <v>47</v>
      </c>
      <c r="S3830" s="13">
        <v>3</v>
      </c>
      <c r="T3830" s="62">
        <v>0</v>
      </c>
      <c r="U3830" t="s">
        <v>2113</v>
      </c>
      <c r="W3830" t="str">
        <f>+IF(V3830="","",IF(MID(V3830,1,3)="ECE","UNICO",IF(V3830="FINES",CONCATENATE("R",IF(OR(C3830="16",C3830="21",C3830="22",C3830="23"),"16212223",IF(OR(C3830="15",C3830="17",C3830="24",C3830="25"),"15172425",C3830))),IF(V3830="CEBAS","UNICO",IF(VALUE(C3830)&lt;=11,"AMBA","INTERIOR")))))</f>
        <v/>
      </c>
      <c r="X3830" s="20" t="str">
        <f>+IF(V3830="","-",CONCATENATE(V3830,"_",W3830))</f>
        <v>-</v>
      </c>
      <c r="Y3830" s="59">
        <v>0.67577941836537536</v>
      </c>
      <c r="Z3830" t="str">
        <f>+IFERROR(VLOOKUP(H3830,#REF!,2,FALSE),"-")</f>
        <v>-</v>
      </c>
      <c r="AA3830" t="s">
        <v>2393</v>
      </c>
      <c r="AB3830" t="str">
        <f>+IF(W3830="","-",IF(W3830="UNICO","CENSO","MUESTRA"))</f>
        <v>-</v>
      </c>
      <c r="AC3830" t="s">
        <v>2397</v>
      </c>
      <c r="AD3830" t="s">
        <v>134</v>
      </c>
    </row>
    <row r="3831" spans="1:30" x14ac:dyDescent="0.25">
      <c r="A3831" s="5" t="str">
        <f t="shared" si="59"/>
        <v>0008DC0718</v>
      </c>
      <c r="B3831" s="61" t="s">
        <v>2119</v>
      </c>
      <c r="C3831" t="s">
        <v>139</v>
      </c>
      <c r="D3831" t="s">
        <v>312</v>
      </c>
      <c r="E3831" t="s">
        <v>314</v>
      </c>
      <c r="F3831">
        <v>605439</v>
      </c>
      <c r="G3831">
        <v>1</v>
      </c>
      <c r="H3831" t="s">
        <v>329</v>
      </c>
      <c r="I3831" t="s">
        <v>20</v>
      </c>
      <c r="J3831" t="s">
        <v>39</v>
      </c>
      <c r="K3831" t="s">
        <v>40</v>
      </c>
      <c r="L3831" t="s">
        <v>330</v>
      </c>
      <c r="M3831" t="s">
        <v>18429</v>
      </c>
      <c r="N3831" t="s">
        <v>22</v>
      </c>
      <c r="O3831" t="s">
        <v>23</v>
      </c>
      <c r="P3831" t="s">
        <v>26</v>
      </c>
      <c r="Q3831" t="s">
        <v>27</v>
      </c>
      <c r="R3831" s="13">
        <v>28</v>
      </c>
      <c r="S3831" s="13">
        <v>2</v>
      </c>
      <c r="T3831" s="62">
        <v>0</v>
      </c>
      <c r="U3831" t="s">
        <v>2113</v>
      </c>
      <c r="W3831" t="str">
        <f>+IF(V3831="","",IF(MID(V3831,1,3)="ECE","UNICO",IF(V3831="FINES",CONCATENATE("R",IF(OR(C3831="16",C3831="21",C3831="22",C3831="23"),"16212223",IF(OR(C3831="15",C3831="17",C3831="24",C3831="25"),"15172425",C3831))),IF(V3831="CEBAS","UNICO",IF(VALUE(C3831)&lt;=11,"AMBA","INTERIOR")))))</f>
        <v/>
      </c>
      <c r="X3831" s="20" t="str">
        <f>+IF(V3831="","-",CONCATENATE(V3831,"_",W3831))</f>
        <v>-</v>
      </c>
      <c r="Y3831" s="59">
        <v>0.67749701077873647</v>
      </c>
      <c r="Z3831" t="str">
        <f>+IFERROR(VLOOKUP(H3831,#REF!,2,FALSE),"-")</f>
        <v>-</v>
      </c>
      <c r="AA3831" t="s">
        <v>2394</v>
      </c>
      <c r="AB3831" t="str">
        <f>+IF(W3831="","-",IF(W3831="UNICO","CENSO","MUESTRA"))</f>
        <v>-</v>
      </c>
      <c r="AC3831" t="s">
        <v>2397</v>
      </c>
      <c r="AD3831" t="s">
        <v>134</v>
      </c>
    </row>
    <row r="3832" spans="1:30" x14ac:dyDescent="0.25">
      <c r="A3832" s="5" t="str">
        <f t="shared" si="59"/>
        <v>0086DC0703</v>
      </c>
      <c r="B3832" s="61" t="s">
        <v>2119</v>
      </c>
      <c r="C3832" t="s">
        <v>88</v>
      </c>
      <c r="D3832" t="s">
        <v>1520</v>
      </c>
      <c r="E3832" t="s">
        <v>1521</v>
      </c>
      <c r="F3832">
        <v>610868</v>
      </c>
      <c r="G3832">
        <v>1</v>
      </c>
      <c r="H3832" t="s">
        <v>1523</v>
      </c>
      <c r="I3832" t="s">
        <v>20</v>
      </c>
      <c r="J3832" t="s">
        <v>39</v>
      </c>
      <c r="K3832" t="s">
        <v>40</v>
      </c>
      <c r="L3832" t="s">
        <v>1524</v>
      </c>
      <c r="M3832" t="s">
        <v>18120</v>
      </c>
      <c r="N3832" t="s">
        <v>22</v>
      </c>
      <c r="O3832" t="s">
        <v>23</v>
      </c>
      <c r="P3832" t="s">
        <v>26</v>
      </c>
      <c r="Q3832" t="s">
        <v>27</v>
      </c>
      <c r="R3832" s="13">
        <v>15</v>
      </c>
      <c r="S3832" s="13">
        <v>1</v>
      </c>
      <c r="T3832" s="62">
        <v>0</v>
      </c>
      <c r="U3832" t="s">
        <v>2113</v>
      </c>
      <c r="W3832" t="str">
        <f>+IF(V3832="","",IF(MID(V3832,1,3)="ECE","UNICO",IF(V3832="FINES",CONCATENATE("R",IF(OR(C3832="16",C3832="21",C3832="22",C3832="23"),"16212223",IF(OR(C3832="15",C3832="17",C3832="24",C3832="25"),"15172425",C3832))),IF(V3832="CEBAS","UNICO",IF(VALUE(C3832)&lt;=11,"AMBA","INTERIOR")))))</f>
        <v/>
      </c>
      <c r="X3832" s="20" t="str">
        <f>+IF(V3832="","-",CONCATENATE(V3832,"_",W3832))</f>
        <v>-</v>
      </c>
      <c r="Y3832" s="59">
        <v>0.67782935755593432</v>
      </c>
      <c r="Z3832" t="str">
        <f>+IFERROR(VLOOKUP(H3832,#REF!,2,FALSE),"-")</f>
        <v>-</v>
      </c>
      <c r="AA3832" t="s">
        <v>2394</v>
      </c>
      <c r="AB3832" t="str">
        <f>+IF(W3832="","-",IF(W3832="UNICO","CENSO","MUESTRA"))</f>
        <v>-</v>
      </c>
      <c r="AC3832" t="s">
        <v>2398</v>
      </c>
      <c r="AD3832" t="s">
        <v>134</v>
      </c>
    </row>
    <row r="3833" spans="1:30" x14ac:dyDescent="0.25">
      <c r="A3833" s="5" t="str">
        <f t="shared" si="59"/>
        <v>0040DC0703</v>
      </c>
      <c r="B3833" s="61" t="s">
        <v>2119</v>
      </c>
      <c r="C3833" t="s">
        <v>280</v>
      </c>
      <c r="D3833" t="s">
        <v>662</v>
      </c>
      <c r="E3833" t="s">
        <v>663</v>
      </c>
      <c r="F3833">
        <v>600991</v>
      </c>
      <c r="G3833">
        <v>2</v>
      </c>
      <c r="H3833" t="s">
        <v>666</v>
      </c>
      <c r="I3833" t="s">
        <v>20</v>
      </c>
      <c r="J3833" t="s">
        <v>39</v>
      </c>
      <c r="K3833" t="s">
        <v>40</v>
      </c>
      <c r="L3833" t="s">
        <v>665</v>
      </c>
      <c r="M3833" t="s">
        <v>18120</v>
      </c>
      <c r="N3833" t="s">
        <v>22</v>
      </c>
      <c r="O3833" t="s">
        <v>23</v>
      </c>
      <c r="P3833" t="s">
        <v>26</v>
      </c>
      <c r="Q3833" t="s">
        <v>27</v>
      </c>
      <c r="R3833" s="13">
        <v>14</v>
      </c>
      <c r="S3833" s="13">
        <v>1</v>
      </c>
      <c r="T3833" s="62">
        <v>0</v>
      </c>
      <c r="U3833" t="s">
        <v>2113</v>
      </c>
      <c r="W3833" t="str">
        <f>+IF(V3833="","",IF(MID(V3833,1,3)="ECE","UNICO",IF(V3833="FINES",CONCATENATE("R",IF(OR(C3833="16",C3833="21",C3833="22",C3833="23"),"16212223",IF(OR(C3833="15",C3833="17",C3833="24",C3833="25"),"15172425",C3833))),IF(V3833="CEBAS","UNICO",IF(VALUE(C3833)&lt;=11,"AMBA","INTERIOR")))))</f>
        <v/>
      </c>
      <c r="X3833" s="20" t="str">
        <f>+IF(V3833="","-",CONCATENATE(V3833,"_",W3833))</f>
        <v>-</v>
      </c>
      <c r="Y3833" s="59">
        <v>0.6785275936126709</v>
      </c>
      <c r="Z3833" t="str">
        <f>+IFERROR(VLOOKUP(H3833,#REF!,2,FALSE),"-")</f>
        <v>-</v>
      </c>
      <c r="AA3833" t="s">
        <v>2394</v>
      </c>
      <c r="AB3833" t="str">
        <f>+IF(W3833="","-",IF(W3833="UNICO","CENSO","MUESTRA"))</f>
        <v>-</v>
      </c>
      <c r="AC3833" t="s">
        <v>2398</v>
      </c>
      <c r="AD3833" t="s">
        <v>134</v>
      </c>
    </row>
    <row r="3834" spans="1:30" x14ac:dyDescent="0.25">
      <c r="A3834" s="5" t="str">
        <f t="shared" si="59"/>
        <v>0085DC0718</v>
      </c>
      <c r="B3834" s="61" t="s">
        <v>2119</v>
      </c>
      <c r="C3834" t="s">
        <v>584</v>
      </c>
      <c r="D3834" t="s">
        <v>1474</v>
      </c>
      <c r="E3834" t="s">
        <v>1475</v>
      </c>
      <c r="F3834">
        <v>607786</v>
      </c>
      <c r="G3834">
        <v>3</v>
      </c>
      <c r="H3834" t="s">
        <v>1492</v>
      </c>
      <c r="I3834" t="s">
        <v>20</v>
      </c>
      <c r="J3834" t="s">
        <v>39</v>
      </c>
      <c r="K3834" t="s">
        <v>40</v>
      </c>
      <c r="L3834" t="s">
        <v>1486</v>
      </c>
      <c r="M3834" t="s">
        <v>18430</v>
      </c>
      <c r="N3834" t="s">
        <v>22</v>
      </c>
      <c r="O3834" t="s">
        <v>23</v>
      </c>
      <c r="P3834" t="s">
        <v>26</v>
      </c>
      <c r="Q3834" t="s">
        <v>27</v>
      </c>
      <c r="R3834" s="13">
        <v>26</v>
      </c>
      <c r="S3834" s="13">
        <v>2</v>
      </c>
      <c r="T3834" s="62">
        <v>0</v>
      </c>
      <c r="U3834" t="s">
        <v>2113</v>
      </c>
      <c r="W3834" t="str">
        <f>+IF(V3834="","",IF(MID(V3834,1,3)="ECE","UNICO",IF(V3834="FINES",CONCATENATE("R",IF(OR(C3834="16",C3834="21",C3834="22",C3834="23"),"16212223",IF(OR(C3834="15",C3834="17",C3834="24",C3834="25"),"15172425",C3834))),IF(V3834="CEBAS","UNICO",IF(VALUE(C3834)&lt;=11,"AMBA","INTERIOR")))))</f>
        <v/>
      </c>
      <c r="X3834" s="20" t="str">
        <f>+IF(V3834="","-",CONCATENATE(V3834,"_",W3834))</f>
        <v>-</v>
      </c>
      <c r="Y3834" s="59">
        <v>0.67943434652529267</v>
      </c>
      <c r="Z3834" t="str">
        <f>+IFERROR(VLOOKUP(H3834,#REF!,2,FALSE),"-")</f>
        <v>-</v>
      </c>
      <c r="AA3834" t="s">
        <v>2393</v>
      </c>
      <c r="AB3834" t="str">
        <f>+IF(W3834="","-",IF(W3834="UNICO","CENSO","MUESTRA"))</f>
        <v>-</v>
      </c>
      <c r="AC3834" t="s">
        <v>2397</v>
      </c>
      <c r="AD3834" t="s">
        <v>134</v>
      </c>
    </row>
    <row r="3835" spans="1:30" x14ac:dyDescent="0.25">
      <c r="A3835" s="5" t="str">
        <f t="shared" si="59"/>
        <v>0016DC0705</v>
      </c>
      <c r="B3835" s="61" t="s">
        <v>2119</v>
      </c>
      <c r="C3835" t="s">
        <v>86</v>
      </c>
      <c r="D3835" t="s">
        <v>451</v>
      </c>
      <c r="E3835" t="s">
        <v>453</v>
      </c>
      <c r="F3835">
        <v>601293</v>
      </c>
      <c r="G3835">
        <v>2</v>
      </c>
      <c r="H3835" t="s">
        <v>457</v>
      </c>
      <c r="I3835" t="s">
        <v>20</v>
      </c>
      <c r="J3835" t="s">
        <v>39</v>
      </c>
      <c r="K3835" t="s">
        <v>40</v>
      </c>
      <c r="L3835" t="s">
        <v>456</v>
      </c>
      <c r="M3835" t="s">
        <v>18031</v>
      </c>
      <c r="N3835" t="s">
        <v>22</v>
      </c>
      <c r="O3835" t="s">
        <v>23</v>
      </c>
      <c r="P3835" t="s">
        <v>26</v>
      </c>
      <c r="Q3835" t="s">
        <v>27</v>
      </c>
      <c r="R3835" s="13">
        <v>27</v>
      </c>
      <c r="S3835" s="13">
        <v>2</v>
      </c>
      <c r="T3835" s="62">
        <v>0</v>
      </c>
      <c r="U3835" t="s">
        <v>2113</v>
      </c>
      <c r="W3835" t="str">
        <f>+IF(V3835="","",IF(MID(V3835,1,3)="ECE","UNICO",IF(V3835="FINES",CONCATENATE("R",IF(OR(C3835="16",C3835="21",C3835="22",C3835="23"),"16212223",IF(OR(C3835="15",C3835="17",C3835="24",C3835="25"),"15172425",C3835))),IF(V3835="CEBAS","UNICO",IF(VALUE(C3835)&lt;=11,"AMBA","INTERIOR")))))</f>
        <v/>
      </c>
      <c r="X3835" s="20" t="str">
        <f>+IF(V3835="","-",CONCATENATE(V3835,"_",W3835))</f>
        <v>-</v>
      </c>
      <c r="Y3835" s="59">
        <v>0.67976921796798706</v>
      </c>
      <c r="Z3835" t="str">
        <f>+IFERROR(VLOOKUP(H3835,#REF!,2,FALSE),"-")</f>
        <v>-</v>
      </c>
      <c r="AA3835" t="s">
        <v>2393</v>
      </c>
      <c r="AB3835" t="str">
        <f>+IF(W3835="","-",IF(W3835="UNICO","CENSO","MUESTRA"))</f>
        <v>-</v>
      </c>
      <c r="AC3835" t="s">
        <v>2398</v>
      </c>
      <c r="AD3835" t="s">
        <v>134</v>
      </c>
    </row>
    <row r="3836" spans="1:30" x14ac:dyDescent="0.25">
      <c r="A3836" s="5" t="str">
        <f t="shared" si="59"/>
        <v>0098DC0704</v>
      </c>
      <c r="B3836" s="61" t="s">
        <v>2119</v>
      </c>
      <c r="C3836" t="s">
        <v>88</v>
      </c>
      <c r="D3836" t="s">
        <v>1652</v>
      </c>
      <c r="E3836" t="s">
        <v>1653</v>
      </c>
      <c r="F3836">
        <v>613676</v>
      </c>
      <c r="G3836">
        <v>0</v>
      </c>
      <c r="H3836" t="s">
        <v>1656</v>
      </c>
      <c r="I3836" t="s">
        <v>20</v>
      </c>
      <c r="J3836" t="s">
        <v>39</v>
      </c>
      <c r="K3836" t="s">
        <v>21</v>
      </c>
      <c r="M3836" t="s">
        <v>18177</v>
      </c>
      <c r="N3836" t="s">
        <v>136</v>
      </c>
      <c r="O3836" t="s">
        <v>23</v>
      </c>
      <c r="P3836" t="s">
        <v>26</v>
      </c>
      <c r="Q3836" t="s">
        <v>27</v>
      </c>
      <c r="R3836" s="13">
        <v>31</v>
      </c>
      <c r="S3836" s="13">
        <v>2</v>
      </c>
      <c r="T3836" s="62">
        <v>0</v>
      </c>
      <c r="U3836" t="s">
        <v>2113</v>
      </c>
      <c r="W3836" t="str">
        <f>+IF(V3836="","",IF(MID(V3836,1,3)="ECE","UNICO",IF(V3836="FINES",CONCATENATE("R",IF(OR(C3836="16",C3836="21",C3836="22",C3836="23"),"16212223",IF(OR(C3836="15",C3836="17",C3836="24",C3836="25"),"15172425",C3836))),IF(V3836="CEBAS","UNICO",IF(VALUE(C3836)&lt;=11,"AMBA","INTERIOR")))))</f>
        <v/>
      </c>
      <c r="X3836" s="20" t="str">
        <f>+IF(V3836="","-",CONCATENATE(V3836,"_",W3836))</f>
        <v>-</v>
      </c>
      <c r="Y3836" s="59">
        <v>0.67982588046126891</v>
      </c>
      <c r="Z3836" t="str">
        <f>+IFERROR(VLOOKUP(H3836,#REF!,2,FALSE),"-")</f>
        <v>-</v>
      </c>
      <c r="AA3836" t="s">
        <v>2394</v>
      </c>
      <c r="AB3836" t="str">
        <f>+IF(W3836="","-",IF(W3836="UNICO","CENSO","MUESTRA"))</f>
        <v>-</v>
      </c>
      <c r="AC3836" t="s">
        <v>2398</v>
      </c>
      <c r="AD3836" t="s">
        <v>134</v>
      </c>
    </row>
    <row r="3837" spans="1:30" x14ac:dyDescent="0.25">
      <c r="A3837" s="5" t="str">
        <f t="shared" si="59"/>
        <v>0001DC0744</v>
      </c>
      <c r="B3837" s="61" t="s">
        <v>2119</v>
      </c>
      <c r="C3837" t="s">
        <v>19</v>
      </c>
      <c r="D3837" t="s">
        <v>17</v>
      </c>
      <c r="E3837" t="s">
        <v>18</v>
      </c>
      <c r="F3837">
        <v>609115</v>
      </c>
      <c r="G3837">
        <v>3</v>
      </c>
      <c r="H3837" t="s">
        <v>71</v>
      </c>
      <c r="I3837" t="s">
        <v>20</v>
      </c>
      <c r="J3837" t="s">
        <v>39</v>
      </c>
      <c r="K3837" t="s">
        <v>40</v>
      </c>
      <c r="L3837" t="s">
        <v>49</v>
      </c>
      <c r="M3837" t="s">
        <v>18431</v>
      </c>
      <c r="N3837" t="s">
        <v>22</v>
      </c>
      <c r="O3837" t="s">
        <v>23</v>
      </c>
      <c r="P3837" t="s">
        <v>26</v>
      </c>
      <c r="Q3837" t="s">
        <v>27</v>
      </c>
      <c r="R3837" s="13">
        <v>50</v>
      </c>
      <c r="S3837" s="13">
        <v>4</v>
      </c>
      <c r="T3837" s="62">
        <v>0</v>
      </c>
      <c r="U3837" t="s">
        <v>2113</v>
      </c>
      <c r="W3837" t="str">
        <f>+IF(V3837="","",IF(MID(V3837,1,3)="ECE","UNICO",IF(V3837="FINES",CONCATENATE("R",IF(OR(C3837="16",C3837="21",C3837="22",C3837="23"),"16212223",IF(OR(C3837="15",C3837="17",C3837="24",C3837="25"),"15172425",C3837))),IF(V3837="CEBAS","UNICO",IF(VALUE(C3837)&lt;=11,"AMBA","INTERIOR")))))</f>
        <v/>
      </c>
      <c r="X3837" s="20" t="str">
        <f>+IF(V3837="","-",CONCATENATE(V3837,"_",W3837))</f>
        <v>-</v>
      </c>
      <c r="Y3837" s="59">
        <v>0.68198670682154205</v>
      </c>
      <c r="Z3837" t="str">
        <f>+IFERROR(VLOOKUP(H3837,#REF!,2,FALSE),"-")</f>
        <v>-</v>
      </c>
      <c r="AA3837" t="s">
        <v>2393</v>
      </c>
      <c r="AB3837" t="str">
        <f>+IF(W3837="","-",IF(W3837="UNICO","CENSO","MUESTRA"))</f>
        <v>-</v>
      </c>
      <c r="AC3837" t="s">
        <v>2398</v>
      </c>
      <c r="AD3837" t="s">
        <v>134</v>
      </c>
    </row>
    <row r="3838" spans="1:30" x14ac:dyDescent="0.25">
      <c r="A3838" s="5" t="str">
        <f t="shared" si="59"/>
        <v>0071DC0714</v>
      </c>
      <c r="B3838" s="61" t="s">
        <v>2119</v>
      </c>
      <c r="C3838" t="s">
        <v>1245</v>
      </c>
      <c r="D3838" t="s">
        <v>1243</v>
      </c>
      <c r="E3838" t="s">
        <v>1244</v>
      </c>
      <c r="F3838">
        <v>609955</v>
      </c>
      <c r="G3838">
        <v>4</v>
      </c>
      <c r="H3838" t="s">
        <v>1263</v>
      </c>
      <c r="I3838" t="s">
        <v>20</v>
      </c>
      <c r="J3838" t="s">
        <v>39</v>
      </c>
      <c r="K3838" t="s">
        <v>40</v>
      </c>
      <c r="L3838" t="s">
        <v>1261</v>
      </c>
      <c r="M3838" t="s">
        <v>18323</v>
      </c>
      <c r="N3838" t="s">
        <v>22</v>
      </c>
      <c r="O3838" t="s">
        <v>23</v>
      </c>
      <c r="P3838" t="s">
        <v>26</v>
      </c>
      <c r="Q3838" t="s">
        <v>27</v>
      </c>
      <c r="R3838" s="13">
        <v>40</v>
      </c>
      <c r="S3838" s="13">
        <v>3</v>
      </c>
      <c r="T3838" s="62">
        <v>0</v>
      </c>
      <c r="U3838" t="s">
        <v>2113</v>
      </c>
      <c r="W3838" t="str">
        <f>+IF(V3838="","",IF(MID(V3838,1,3)="ECE","UNICO",IF(V3838="FINES",CONCATENATE("R",IF(OR(C3838="16",C3838="21",C3838="22",C3838="23"),"16212223",IF(OR(C3838="15",C3838="17",C3838="24",C3838="25"),"15172425",C3838))),IF(V3838="CEBAS","UNICO",IF(VALUE(C3838)&lt;=11,"AMBA","INTERIOR")))))</f>
        <v/>
      </c>
      <c r="X3838" s="20" t="str">
        <f>+IF(V3838="","-",CONCATENATE(V3838,"_",W3838))</f>
        <v>-</v>
      </c>
      <c r="Y3838" s="59">
        <v>0.68259515574103913</v>
      </c>
      <c r="Z3838" t="str">
        <f>+IFERROR(VLOOKUP(H3838,#REF!,2,FALSE),"-")</f>
        <v>-</v>
      </c>
      <c r="AA3838" t="s">
        <v>2393</v>
      </c>
      <c r="AB3838" t="str">
        <f>+IF(W3838="","-",IF(W3838="UNICO","CENSO","MUESTRA"))</f>
        <v>-</v>
      </c>
      <c r="AC3838" t="s">
        <v>2398</v>
      </c>
      <c r="AD3838" t="s">
        <v>134</v>
      </c>
    </row>
    <row r="3839" spans="1:30" x14ac:dyDescent="0.25">
      <c r="A3839" s="5" t="str">
        <f t="shared" si="59"/>
        <v>0093DC0703</v>
      </c>
      <c r="B3839" s="61" t="s">
        <v>2119</v>
      </c>
      <c r="C3839" t="s">
        <v>86</v>
      </c>
      <c r="D3839" t="s">
        <v>1562</v>
      </c>
      <c r="E3839" t="s">
        <v>1563</v>
      </c>
      <c r="F3839">
        <v>604332</v>
      </c>
      <c r="G3839">
        <v>1</v>
      </c>
      <c r="H3839" t="s">
        <v>1564</v>
      </c>
      <c r="I3839" t="s">
        <v>20</v>
      </c>
      <c r="J3839" t="s">
        <v>39</v>
      </c>
      <c r="K3839" t="s">
        <v>40</v>
      </c>
      <c r="L3839" t="s">
        <v>1565</v>
      </c>
      <c r="M3839" t="s">
        <v>18166</v>
      </c>
      <c r="N3839" t="s">
        <v>136</v>
      </c>
      <c r="O3839" t="s">
        <v>23</v>
      </c>
      <c r="P3839" t="s">
        <v>26</v>
      </c>
      <c r="Q3839" t="s">
        <v>27</v>
      </c>
      <c r="R3839" s="13">
        <v>48</v>
      </c>
      <c r="S3839" s="13">
        <v>3</v>
      </c>
      <c r="T3839" s="62">
        <v>0</v>
      </c>
      <c r="U3839" t="s">
        <v>2113</v>
      </c>
      <c r="W3839" t="str">
        <f>+IF(V3839="","",IF(MID(V3839,1,3)="ECE","UNICO",IF(V3839="FINES",CONCATENATE("R",IF(OR(C3839="16",C3839="21",C3839="22",C3839="23"),"16212223",IF(OR(C3839="15",C3839="17",C3839="24",C3839="25"),"15172425",C3839))),IF(V3839="CEBAS","UNICO",IF(VALUE(C3839)&lt;=11,"AMBA","INTERIOR")))))</f>
        <v/>
      </c>
      <c r="X3839" s="20" t="str">
        <f>+IF(V3839="","-",CONCATENATE(V3839,"_",W3839))</f>
        <v>-</v>
      </c>
      <c r="Y3839" s="59">
        <v>0.68341171741485596</v>
      </c>
      <c r="Z3839" t="str">
        <f>+IFERROR(VLOOKUP(H3839,#REF!,2,FALSE),"-")</f>
        <v>-</v>
      </c>
      <c r="AA3839" t="s">
        <v>2394</v>
      </c>
      <c r="AB3839" t="str">
        <f>+IF(W3839="","-",IF(W3839="UNICO","CENSO","MUESTRA"))</f>
        <v>-</v>
      </c>
      <c r="AC3839" t="s">
        <v>2397</v>
      </c>
      <c r="AD3839" t="s">
        <v>134</v>
      </c>
    </row>
    <row r="3840" spans="1:30" x14ac:dyDescent="0.25">
      <c r="A3840" s="5" t="str">
        <f t="shared" si="59"/>
        <v>0085DC0726</v>
      </c>
      <c r="B3840" s="61" t="s">
        <v>2119</v>
      </c>
      <c r="C3840" t="s">
        <v>584</v>
      </c>
      <c r="D3840" t="s">
        <v>1474</v>
      </c>
      <c r="E3840" t="s">
        <v>1475</v>
      </c>
      <c r="F3840">
        <v>612047</v>
      </c>
      <c r="G3840">
        <v>1</v>
      </c>
      <c r="H3840" t="s">
        <v>1502</v>
      </c>
      <c r="I3840" t="s">
        <v>20</v>
      </c>
      <c r="J3840" t="s">
        <v>39</v>
      </c>
      <c r="K3840" t="s">
        <v>40</v>
      </c>
      <c r="L3840" t="s">
        <v>1503</v>
      </c>
      <c r="M3840" t="s">
        <v>18432</v>
      </c>
      <c r="N3840" t="s">
        <v>22</v>
      </c>
      <c r="O3840" t="s">
        <v>23</v>
      </c>
      <c r="P3840" t="s">
        <v>26</v>
      </c>
      <c r="Q3840" t="s">
        <v>27</v>
      </c>
      <c r="R3840" s="13">
        <v>47</v>
      </c>
      <c r="S3840" s="13">
        <v>3</v>
      </c>
      <c r="T3840" s="62">
        <v>0</v>
      </c>
      <c r="U3840" t="s">
        <v>2113</v>
      </c>
      <c r="W3840" t="str">
        <f>+IF(V3840="","",IF(MID(V3840,1,3)="ECE","UNICO",IF(V3840="FINES",CONCATENATE("R",IF(OR(C3840="16",C3840="21",C3840="22",C3840="23"),"16212223",IF(OR(C3840="15",C3840="17",C3840="24",C3840="25"),"15172425",C3840))),IF(V3840="CEBAS","UNICO",IF(VALUE(C3840)&lt;=11,"AMBA","INTERIOR")))))</f>
        <v/>
      </c>
      <c r="X3840" s="20" t="str">
        <f>+IF(V3840="","-",CONCATENATE(V3840,"_",W3840))</f>
        <v>-</v>
      </c>
      <c r="Y3840" s="59">
        <v>0.68407089806891774</v>
      </c>
      <c r="Z3840" t="str">
        <f>+IFERROR(VLOOKUP(H3840,#REF!,2,FALSE),"-")</f>
        <v>-</v>
      </c>
      <c r="AA3840" t="s">
        <v>2393</v>
      </c>
      <c r="AB3840" t="str">
        <f>+IF(W3840="","-",IF(W3840="UNICO","CENSO","MUESTRA"))</f>
        <v>-</v>
      </c>
      <c r="AC3840" t="s">
        <v>2397</v>
      </c>
      <c r="AD3840" t="s">
        <v>134</v>
      </c>
    </row>
    <row r="3841" spans="1:30" x14ac:dyDescent="0.25">
      <c r="A3841" s="5" t="str">
        <f t="shared" si="59"/>
        <v>0069DC0742</v>
      </c>
      <c r="B3841" s="61" t="s">
        <v>2119</v>
      </c>
      <c r="C3841" t="s">
        <v>1079</v>
      </c>
      <c r="D3841" t="s">
        <v>1077</v>
      </c>
      <c r="E3841" t="s">
        <v>1078</v>
      </c>
      <c r="F3841">
        <v>613635</v>
      </c>
      <c r="G3841">
        <v>1</v>
      </c>
      <c r="H3841" t="s">
        <v>1128</v>
      </c>
      <c r="I3841" t="s">
        <v>20</v>
      </c>
      <c r="J3841" t="s">
        <v>39</v>
      </c>
      <c r="K3841" t="s">
        <v>40</v>
      </c>
      <c r="L3841" t="s">
        <v>1110</v>
      </c>
      <c r="M3841" t="s">
        <v>18433</v>
      </c>
      <c r="N3841" t="s">
        <v>22</v>
      </c>
      <c r="O3841" t="s">
        <v>23</v>
      </c>
      <c r="P3841" t="s">
        <v>26</v>
      </c>
      <c r="Q3841" t="s">
        <v>27</v>
      </c>
      <c r="R3841" s="13">
        <v>43</v>
      </c>
      <c r="S3841" s="13">
        <v>3</v>
      </c>
      <c r="T3841" s="62">
        <v>0</v>
      </c>
      <c r="U3841" t="s">
        <v>2113</v>
      </c>
      <c r="W3841" t="str">
        <f>+IF(V3841="","",IF(MID(V3841,1,3)="ECE","UNICO",IF(V3841="FINES",CONCATENATE("R",IF(OR(C3841="16",C3841="21",C3841="22",C3841="23"),"16212223",IF(OR(C3841="15",C3841="17",C3841="24",C3841="25"),"15172425",C3841))),IF(V3841="CEBAS","UNICO",IF(VALUE(C3841)&lt;=11,"AMBA","INTERIOR")))))</f>
        <v/>
      </c>
      <c r="X3841" s="20" t="str">
        <f>+IF(V3841="","-",CONCATENATE(V3841,"_",W3841))</f>
        <v>-</v>
      </c>
      <c r="Y3841" s="59">
        <v>0.68588384744283315</v>
      </c>
      <c r="Z3841" t="str">
        <f>+IFERROR(VLOOKUP(H3841,#REF!,2,FALSE),"-")</f>
        <v>-</v>
      </c>
      <c r="AA3841" t="s">
        <v>2393</v>
      </c>
      <c r="AB3841" t="str">
        <f>+IF(W3841="","-",IF(W3841="UNICO","CENSO","MUESTRA"))</f>
        <v>-</v>
      </c>
      <c r="AC3841" t="s">
        <v>2397</v>
      </c>
      <c r="AD3841" t="s">
        <v>134</v>
      </c>
    </row>
    <row r="3842" spans="1:30" x14ac:dyDescent="0.25">
      <c r="A3842" s="5" t="str">
        <f t="shared" si="59"/>
        <v>0111DC0723</v>
      </c>
      <c r="B3842" s="61" t="s">
        <v>2119</v>
      </c>
      <c r="C3842" t="s">
        <v>246</v>
      </c>
      <c r="D3842" t="s">
        <v>575</v>
      </c>
      <c r="E3842" t="s">
        <v>1794</v>
      </c>
      <c r="F3842">
        <v>613706</v>
      </c>
      <c r="G3842">
        <v>1</v>
      </c>
      <c r="H3842" t="s">
        <v>1813</v>
      </c>
      <c r="I3842" t="s">
        <v>20</v>
      </c>
      <c r="J3842" t="s">
        <v>39</v>
      </c>
      <c r="K3842" t="s">
        <v>40</v>
      </c>
      <c r="L3842" t="s">
        <v>1814</v>
      </c>
      <c r="M3842" t="s">
        <v>18434</v>
      </c>
      <c r="N3842" t="s">
        <v>22</v>
      </c>
      <c r="O3842" t="s">
        <v>23</v>
      </c>
      <c r="P3842" t="s">
        <v>26</v>
      </c>
      <c r="Q3842" t="s">
        <v>27</v>
      </c>
      <c r="R3842" s="13">
        <v>30</v>
      </c>
      <c r="S3842" s="13">
        <v>2</v>
      </c>
      <c r="T3842" s="62">
        <v>0</v>
      </c>
      <c r="U3842" t="s">
        <v>2113</v>
      </c>
      <c r="W3842" t="str">
        <f>+IF(V3842="","",IF(MID(V3842,1,3)="ECE","UNICO",IF(V3842="FINES",CONCATENATE("R",IF(OR(C3842="16",C3842="21",C3842="22",C3842="23"),"16212223",IF(OR(C3842="15",C3842="17",C3842="24",C3842="25"),"15172425",C3842))),IF(V3842="CEBAS","UNICO",IF(VALUE(C3842)&lt;=11,"AMBA","INTERIOR")))))</f>
        <v/>
      </c>
      <c r="X3842" s="20" t="str">
        <f>+IF(V3842="","-",CONCATENATE(V3842,"_",W3842))</f>
        <v>-</v>
      </c>
      <c r="Y3842" s="59">
        <v>0.69001145739304393</v>
      </c>
      <c r="Z3842" t="str">
        <f>+IFERROR(VLOOKUP(H3842,#REF!,2,FALSE),"-")</f>
        <v>-</v>
      </c>
      <c r="AA3842" t="s">
        <v>2393</v>
      </c>
      <c r="AB3842" t="str">
        <f>+IF(W3842="","-",IF(W3842="UNICO","CENSO","MUESTRA"))</f>
        <v>-</v>
      </c>
      <c r="AC3842" t="s">
        <v>2397</v>
      </c>
      <c r="AD3842" t="s">
        <v>134</v>
      </c>
    </row>
    <row r="3843" spans="1:30" x14ac:dyDescent="0.25">
      <c r="A3843" s="5" t="str">
        <f t="shared" ref="A3843:A3906" si="60">+H3843</f>
        <v>0069DC0719</v>
      </c>
      <c r="B3843" s="61" t="s">
        <v>2119</v>
      </c>
      <c r="C3843" t="s">
        <v>1079</v>
      </c>
      <c r="D3843" t="s">
        <v>1077</v>
      </c>
      <c r="E3843" t="s">
        <v>1078</v>
      </c>
      <c r="F3843">
        <v>611493</v>
      </c>
      <c r="G3843">
        <v>4</v>
      </c>
      <c r="H3843" t="s">
        <v>1106</v>
      </c>
      <c r="I3843" t="s">
        <v>20</v>
      </c>
      <c r="J3843" t="s">
        <v>39</v>
      </c>
      <c r="K3843" t="s">
        <v>40</v>
      </c>
      <c r="L3843" t="s">
        <v>1107</v>
      </c>
      <c r="M3843" t="s">
        <v>18435</v>
      </c>
      <c r="N3843" t="s">
        <v>22</v>
      </c>
      <c r="O3843" t="s">
        <v>82</v>
      </c>
      <c r="P3843" t="s">
        <v>26</v>
      </c>
      <c r="Q3843" t="s">
        <v>27</v>
      </c>
      <c r="R3843" s="13">
        <v>20</v>
      </c>
      <c r="S3843" s="13">
        <v>2</v>
      </c>
      <c r="T3843" s="62">
        <v>0</v>
      </c>
      <c r="U3843" t="s">
        <v>2113</v>
      </c>
      <c r="W3843" t="str">
        <f>+IF(V3843="","",IF(MID(V3843,1,3)="ECE","UNICO",IF(V3843="FINES",CONCATENATE("R",IF(OR(C3843="16",C3843="21",C3843="22",C3843="23"),"16212223",IF(OR(C3843="15",C3843="17",C3843="24",C3843="25"),"15172425",C3843))),IF(V3843="CEBAS","UNICO",IF(VALUE(C3843)&lt;=11,"AMBA","INTERIOR")))))</f>
        <v/>
      </c>
      <c r="X3843" s="20" t="str">
        <f>+IF(V3843="","-",CONCATENATE(V3843,"_",W3843))</f>
        <v>-</v>
      </c>
      <c r="Y3843" s="59">
        <v>0.69195115736552648</v>
      </c>
      <c r="Z3843" t="str">
        <f>+IFERROR(VLOOKUP(H3843,#REF!,2,FALSE),"-")</f>
        <v>-</v>
      </c>
      <c r="AA3843" t="s">
        <v>2393</v>
      </c>
      <c r="AB3843" t="str">
        <f>+IF(W3843="","-",IF(W3843="UNICO","CENSO","MUESTRA"))</f>
        <v>-</v>
      </c>
      <c r="AC3843" t="s">
        <v>2397</v>
      </c>
      <c r="AD3843" t="s">
        <v>134</v>
      </c>
    </row>
    <row r="3844" spans="1:30" x14ac:dyDescent="0.25">
      <c r="A3844" s="5" t="str">
        <f t="shared" si="60"/>
        <v>0071DA0101</v>
      </c>
      <c r="B3844" s="61" t="s">
        <v>2119</v>
      </c>
      <c r="C3844" t="s">
        <v>1245</v>
      </c>
      <c r="D3844" t="s">
        <v>1243</v>
      </c>
      <c r="E3844" t="s">
        <v>1244</v>
      </c>
      <c r="F3844">
        <v>614529</v>
      </c>
      <c r="G3844">
        <v>0</v>
      </c>
      <c r="H3844" t="s">
        <v>1248</v>
      </c>
      <c r="I3844" t="s">
        <v>20</v>
      </c>
      <c r="J3844" t="s">
        <v>25</v>
      </c>
      <c r="K3844" t="s">
        <v>21</v>
      </c>
      <c r="M3844" t="s">
        <v>18436</v>
      </c>
      <c r="N3844" t="s">
        <v>22</v>
      </c>
      <c r="O3844" t="s">
        <v>23</v>
      </c>
      <c r="P3844" t="s">
        <v>26</v>
      </c>
      <c r="Q3844" t="s">
        <v>27</v>
      </c>
      <c r="R3844" s="13">
        <v>15</v>
      </c>
      <c r="S3844" s="13">
        <v>1</v>
      </c>
      <c r="T3844" s="62">
        <v>0</v>
      </c>
      <c r="U3844" t="s">
        <v>2113</v>
      </c>
      <c r="W3844" t="str">
        <f>+IF(V3844="","",IF(MID(V3844,1,3)="ECE","UNICO",IF(V3844="FINES",CONCATENATE("R",IF(OR(C3844="16",C3844="21",C3844="22",C3844="23"),"16212223",IF(OR(C3844="15",C3844="17",C3844="24",C3844="25"),"15172425",C3844))),IF(V3844="CEBAS","UNICO",IF(VALUE(C3844)&lt;=11,"AMBA","INTERIOR")))))</f>
        <v/>
      </c>
      <c r="X3844" s="20" t="str">
        <f>+IF(V3844="","-",CONCATENATE(V3844,"_",W3844))</f>
        <v>-</v>
      </c>
      <c r="Y3844" s="59">
        <v>0.69241034018026815</v>
      </c>
      <c r="Z3844" t="str">
        <f>+IFERROR(VLOOKUP(H3844,#REF!,2,FALSE),"-")</f>
        <v>-</v>
      </c>
      <c r="AA3844" t="s">
        <v>2393</v>
      </c>
      <c r="AB3844" t="str">
        <f>+IF(W3844="","-",IF(W3844="UNICO","CENSO","MUESTRA"))</f>
        <v>-</v>
      </c>
      <c r="AC3844" t="s">
        <v>2397</v>
      </c>
      <c r="AD3844" t="s">
        <v>134</v>
      </c>
    </row>
    <row r="3845" spans="1:30" x14ac:dyDescent="0.25">
      <c r="A3845" s="5" t="str">
        <f t="shared" si="60"/>
        <v>0111DC0711</v>
      </c>
      <c r="B3845" s="61" t="s">
        <v>2119</v>
      </c>
      <c r="C3845" t="s">
        <v>246</v>
      </c>
      <c r="D3845" t="s">
        <v>575</v>
      </c>
      <c r="E3845" t="s">
        <v>1794</v>
      </c>
      <c r="F3845">
        <v>607825</v>
      </c>
      <c r="G3845">
        <v>1</v>
      </c>
      <c r="H3845" t="s">
        <v>1797</v>
      </c>
      <c r="I3845" t="s">
        <v>20</v>
      </c>
      <c r="J3845" t="s">
        <v>39</v>
      </c>
      <c r="K3845" t="s">
        <v>40</v>
      </c>
      <c r="L3845" t="s">
        <v>1798</v>
      </c>
      <c r="M3845" t="s">
        <v>18361</v>
      </c>
      <c r="N3845" t="s">
        <v>22</v>
      </c>
      <c r="O3845" t="s">
        <v>23</v>
      </c>
      <c r="P3845" t="s">
        <v>26</v>
      </c>
      <c r="Q3845" t="s">
        <v>27</v>
      </c>
      <c r="R3845" s="13">
        <v>48</v>
      </c>
      <c r="S3845" s="13">
        <v>3</v>
      </c>
      <c r="T3845" s="62">
        <v>0</v>
      </c>
      <c r="U3845" t="s">
        <v>2113</v>
      </c>
      <c r="W3845" t="str">
        <f>+IF(V3845="","",IF(MID(V3845,1,3)="ECE","UNICO",IF(V3845="FINES",CONCATENATE("R",IF(OR(C3845="16",C3845="21",C3845="22",C3845="23"),"16212223",IF(OR(C3845="15",C3845="17",C3845="24",C3845="25"),"15172425",C3845))),IF(V3845="CEBAS","UNICO",IF(VALUE(C3845)&lt;=11,"AMBA","INTERIOR")))))</f>
        <v/>
      </c>
      <c r="X3845" s="20" t="str">
        <f>+IF(V3845="","-",CONCATENATE(V3845,"_",W3845))</f>
        <v>-</v>
      </c>
      <c r="Y3845" s="59">
        <v>0.69291967314642833</v>
      </c>
      <c r="Z3845" t="str">
        <f>+IFERROR(VLOOKUP(H3845,#REF!,2,FALSE),"-")</f>
        <v>-</v>
      </c>
      <c r="AA3845" t="s">
        <v>2393</v>
      </c>
      <c r="AB3845" t="str">
        <f>+IF(W3845="","-",IF(W3845="UNICO","CENSO","MUESTRA"))</f>
        <v>-</v>
      </c>
      <c r="AC3845" t="s">
        <v>2397</v>
      </c>
      <c r="AD3845" t="s">
        <v>134</v>
      </c>
    </row>
    <row r="3846" spans="1:30" x14ac:dyDescent="0.25">
      <c r="A3846" s="5" t="str">
        <f t="shared" si="60"/>
        <v>0004DC0731</v>
      </c>
      <c r="B3846" s="61" t="s">
        <v>2119</v>
      </c>
      <c r="C3846" t="s">
        <v>186</v>
      </c>
      <c r="D3846" t="s">
        <v>183</v>
      </c>
      <c r="E3846" t="s">
        <v>185</v>
      </c>
      <c r="F3846">
        <v>613897</v>
      </c>
      <c r="G3846">
        <v>3</v>
      </c>
      <c r="H3846" t="s">
        <v>213</v>
      </c>
      <c r="I3846" t="s">
        <v>20</v>
      </c>
      <c r="J3846" t="s">
        <v>39</v>
      </c>
      <c r="K3846" t="s">
        <v>40</v>
      </c>
      <c r="L3846" t="s">
        <v>208</v>
      </c>
      <c r="M3846" t="s">
        <v>18437</v>
      </c>
      <c r="N3846" t="s">
        <v>22</v>
      </c>
      <c r="O3846" t="s">
        <v>23</v>
      </c>
      <c r="P3846" t="s">
        <v>26</v>
      </c>
      <c r="Q3846" t="s">
        <v>27</v>
      </c>
      <c r="R3846" s="13">
        <v>30</v>
      </c>
      <c r="S3846" s="13">
        <v>2</v>
      </c>
      <c r="T3846" s="62">
        <v>0</v>
      </c>
      <c r="U3846" t="s">
        <v>2113</v>
      </c>
      <c r="W3846" t="str">
        <f>+IF(V3846="","",IF(MID(V3846,1,3)="ECE","UNICO",IF(V3846="FINES",CONCATENATE("R",IF(OR(C3846="16",C3846="21",C3846="22",C3846="23"),"16212223",IF(OR(C3846="15",C3846="17",C3846="24",C3846="25"),"15172425",C3846))),IF(V3846="CEBAS","UNICO",IF(VALUE(C3846)&lt;=11,"AMBA","INTERIOR")))))</f>
        <v/>
      </c>
      <c r="X3846" s="20" t="str">
        <f>+IF(V3846="","-",CONCATENATE(V3846,"_",W3846))</f>
        <v>-</v>
      </c>
      <c r="Y3846" s="59">
        <v>0.69447866807112824</v>
      </c>
      <c r="Z3846" t="str">
        <f>+IFERROR(VLOOKUP(H3846,#REF!,2,FALSE),"-")</f>
        <v>-</v>
      </c>
      <c r="AA3846" t="s">
        <v>2393</v>
      </c>
      <c r="AB3846" t="str">
        <f>+IF(W3846="","-",IF(W3846="UNICO","CENSO","MUESTRA"))</f>
        <v>-</v>
      </c>
      <c r="AC3846" t="s">
        <v>2398</v>
      </c>
      <c r="AD3846" t="s">
        <v>134</v>
      </c>
    </row>
    <row r="3847" spans="1:30" x14ac:dyDescent="0.25">
      <c r="A3847" s="5" t="str">
        <f t="shared" si="60"/>
        <v>0071DC0707</v>
      </c>
      <c r="B3847" s="61" t="s">
        <v>2119</v>
      </c>
      <c r="C3847" t="s">
        <v>1245</v>
      </c>
      <c r="D3847" t="s">
        <v>1243</v>
      </c>
      <c r="E3847" t="s">
        <v>1244</v>
      </c>
      <c r="F3847">
        <v>609921</v>
      </c>
      <c r="G3847">
        <v>1</v>
      </c>
      <c r="H3847" t="s">
        <v>1254</v>
      </c>
      <c r="I3847" t="s">
        <v>20</v>
      </c>
      <c r="J3847" t="s">
        <v>39</v>
      </c>
      <c r="K3847" t="s">
        <v>40</v>
      </c>
      <c r="L3847" t="s">
        <v>1255</v>
      </c>
      <c r="M3847" t="s">
        <v>18389</v>
      </c>
      <c r="N3847" t="s">
        <v>22</v>
      </c>
      <c r="O3847" t="s">
        <v>23</v>
      </c>
      <c r="P3847" t="s">
        <v>26</v>
      </c>
      <c r="Q3847" t="s">
        <v>27</v>
      </c>
      <c r="R3847" s="13">
        <v>10</v>
      </c>
      <c r="S3847" s="13">
        <v>1</v>
      </c>
      <c r="T3847" s="62">
        <v>0</v>
      </c>
      <c r="U3847" t="s">
        <v>2113</v>
      </c>
      <c r="W3847" t="str">
        <f>+IF(V3847="","",IF(MID(V3847,1,3)="ECE","UNICO",IF(V3847="FINES",CONCATENATE("R",IF(OR(C3847="16",C3847="21",C3847="22",C3847="23"),"16212223",IF(OR(C3847="15",C3847="17",C3847="24",C3847="25"),"15172425",C3847))),IF(V3847="CEBAS","UNICO",IF(VALUE(C3847)&lt;=11,"AMBA","INTERIOR")))))</f>
        <v/>
      </c>
      <c r="X3847" s="20" t="str">
        <f>+IF(V3847="","-",CONCATENATE(V3847,"_",W3847))</f>
        <v>-</v>
      </c>
      <c r="Y3847" s="59">
        <v>0.69525816633894633</v>
      </c>
      <c r="Z3847" t="str">
        <f>+IFERROR(VLOOKUP(H3847,#REF!,2,FALSE),"-")</f>
        <v>-</v>
      </c>
      <c r="AA3847" t="s">
        <v>2393</v>
      </c>
      <c r="AB3847" t="str">
        <f>+IF(W3847="","-",IF(W3847="UNICO","CENSO","MUESTRA"))</f>
        <v>-</v>
      </c>
      <c r="AC3847" t="s">
        <v>2397</v>
      </c>
      <c r="AD3847" t="s">
        <v>134</v>
      </c>
    </row>
    <row r="3848" spans="1:30" x14ac:dyDescent="0.25">
      <c r="A3848" s="5" t="str">
        <f t="shared" si="60"/>
        <v>0004DC0716</v>
      </c>
      <c r="B3848" s="61" t="s">
        <v>2119</v>
      </c>
      <c r="C3848" t="s">
        <v>186</v>
      </c>
      <c r="D3848" t="s">
        <v>183</v>
      </c>
      <c r="E3848" t="s">
        <v>185</v>
      </c>
      <c r="F3848">
        <v>613080</v>
      </c>
      <c r="G3848">
        <v>1</v>
      </c>
      <c r="H3848" t="s">
        <v>192</v>
      </c>
      <c r="I3848" t="s">
        <v>20</v>
      </c>
      <c r="J3848" t="s">
        <v>39</v>
      </c>
      <c r="K3848" t="s">
        <v>40</v>
      </c>
      <c r="L3848" t="s">
        <v>193</v>
      </c>
      <c r="M3848" t="s">
        <v>18438</v>
      </c>
      <c r="N3848" t="s">
        <v>22</v>
      </c>
      <c r="O3848" t="s">
        <v>23</v>
      </c>
      <c r="P3848" t="s">
        <v>26</v>
      </c>
      <c r="Q3848" t="s">
        <v>27</v>
      </c>
      <c r="R3848" s="13">
        <v>30</v>
      </c>
      <c r="S3848" s="13">
        <v>3</v>
      </c>
      <c r="T3848" s="62">
        <v>0</v>
      </c>
      <c r="U3848" t="s">
        <v>2113</v>
      </c>
      <c r="W3848" t="str">
        <f>+IF(V3848="","",IF(MID(V3848,1,3)="ECE","UNICO",IF(V3848="FINES",CONCATENATE("R",IF(OR(C3848="16",C3848="21",C3848="22",C3848="23"),"16212223",IF(OR(C3848="15",C3848="17",C3848="24",C3848="25"),"15172425",C3848))),IF(V3848="CEBAS","UNICO",IF(VALUE(C3848)&lt;=11,"AMBA","INTERIOR")))))</f>
        <v/>
      </c>
      <c r="X3848" s="20" t="str">
        <f>+IF(V3848="","-",CONCATENATE(V3848,"_",W3848))</f>
        <v>-</v>
      </c>
      <c r="Y3848" s="59">
        <v>0.69579860165312479</v>
      </c>
      <c r="Z3848" t="str">
        <f>+IFERROR(VLOOKUP(H3848,#REF!,2,FALSE),"-")</f>
        <v>-</v>
      </c>
      <c r="AA3848" t="s">
        <v>2393</v>
      </c>
      <c r="AB3848" t="str">
        <f>+IF(W3848="","-",IF(W3848="UNICO","CENSO","MUESTRA"))</f>
        <v>-</v>
      </c>
      <c r="AC3848" t="s">
        <v>2397</v>
      </c>
      <c r="AD3848" t="s">
        <v>134</v>
      </c>
    </row>
    <row r="3849" spans="1:30" x14ac:dyDescent="0.25">
      <c r="A3849" s="5" t="str">
        <f t="shared" si="60"/>
        <v>0102DC0709</v>
      </c>
      <c r="B3849" s="61" t="s">
        <v>2119</v>
      </c>
      <c r="C3849" t="s">
        <v>242</v>
      </c>
      <c r="D3849" t="s">
        <v>239</v>
      </c>
      <c r="E3849" t="s">
        <v>1713</v>
      </c>
      <c r="F3849">
        <v>605214</v>
      </c>
      <c r="G3849">
        <v>1</v>
      </c>
      <c r="H3849" t="s">
        <v>1720</v>
      </c>
      <c r="I3849" t="s">
        <v>20</v>
      </c>
      <c r="J3849" t="s">
        <v>39</v>
      </c>
      <c r="K3849" t="s">
        <v>40</v>
      </c>
      <c r="L3849" t="s">
        <v>1721</v>
      </c>
      <c r="M3849" t="s">
        <v>18333</v>
      </c>
      <c r="N3849" t="s">
        <v>22</v>
      </c>
      <c r="O3849" t="s">
        <v>23</v>
      </c>
      <c r="P3849" t="s">
        <v>26</v>
      </c>
      <c r="Q3849" t="s">
        <v>27</v>
      </c>
      <c r="R3849" s="13">
        <v>23</v>
      </c>
      <c r="S3849" s="13">
        <v>2</v>
      </c>
      <c r="T3849" s="62">
        <v>0</v>
      </c>
      <c r="U3849" t="s">
        <v>2113</v>
      </c>
      <c r="W3849" t="str">
        <f>+IF(V3849="","",IF(MID(V3849,1,3)="ECE","UNICO",IF(V3849="FINES",CONCATENATE("R",IF(OR(C3849="16",C3849="21",C3849="22",C3849="23"),"16212223",IF(OR(C3849="15",C3849="17",C3849="24",C3849="25"),"15172425",C3849))),IF(V3849="CEBAS","UNICO",IF(VALUE(C3849)&lt;=11,"AMBA","INTERIOR")))))</f>
        <v/>
      </c>
      <c r="X3849" s="20" t="str">
        <f>+IF(V3849="","-",CONCATENATE(V3849,"_",W3849))</f>
        <v>-</v>
      </c>
      <c r="Y3849" s="59">
        <v>0.69637365560782583</v>
      </c>
      <c r="Z3849" t="str">
        <f>+IFERROR(VLOOKUP(H3849,#REF!,2,FALSE),"-")</f>
        <v>-</v>
      </c>
      <c r="AA3849" t="s">
        <v>2394</v>
      </c>
      <c r="AB3849" t="str">
        <f>+IF(W3849="","-",IF(W3849="UNICO","CENSO","MUESTRA"))</f>
        <v>-</v>
      </c>
      <c r="AC3849" t="s">
        <v>2397</v>
      </c>
      <c r="AD3849" t="s">
        <v>134</v>
      </c>
    </row>
    <row r="3850" spans="1:30" x14ac:dyDescent="0.25">
      <c r="A3850" s="5" t="str">
        <f t="shared" si="60"/>
        <v>0047DC0707</v>
      </c>
      <c r="B3850" s="61" t="s">
        <v>2119</v>
      </c>
      <c r="C3850" t="s">
        <v>158</v>
      </c>
      <c r="D3850" t="s">
        <v>811</v>
      </c>
      <c r="E3850" t="s">
        <v>812</v>
      </c>
      <c r="F3850">
        <v>600164</v>
      </c>
      <c r="G3850">
        <v>2</v>
      </c>
      <c r="H3850" t="s">
        <v>817</v>
      </c>
      <c r="I3850" t="s">
        <v>20</v>
      </c>
      <c r="J3850" t="s">
        <v>39</v>
      </c>
      <c r="K3850" t="s">
        <v>40</v>
      </c>
      <c r="L3850" t="s">
        <v>814</v>
      </c>
      <c r="M3850" t="s">
        <v>18346</v>
      </c>
      <c r="N3850" t="s">
        <v>22</v>
      </c>
      <c r="O3850" t="s">
        <v>23</v>
      </c>
      <c r="P3850" t="s">
        <v>26</v>
      </c>
      <c r="Q3850" t="s">
        <v>27</v>
      </c>
      <c r="R3850" s="13">
        <v>42</v>
      </c>
      <c r="S3850" s="13">
        <v>3</v>
      </c>
      <c r="T3850" s="62">
        <v>0</v>
      </c>
      <c r="U3850" t="s">
        <v>2113</v>
      </c>
      <c r="W3850" t="str">
        <f>+IF(V3850="","",IF(MID(V3850,1,3)="ECE","UNICO",IF(V3850="FINES",CONCATENATE("R",IF(OR(C3850="16",C3850="21",C3850="22",C3850="23"),"16212223",IF(OR(C3850="15",C3850="17",C3850="24",C3850="25"),"15172425",C3850))),IF(V3850="CEBAS","UNICO",IF(VALUE(C3850)&lt;=11,"AMBA","INTERIOR")))))</f>
        <v/>
      </c>
      <c r="X3850" s="20" t="str">
        <f>+IF(V3850="","-",CONCATENATE(V3850,"_",W3850))</f>
        <v>-</v>
      </c>
      <c r="Y3850" s="59">
        <v>0.69838120208846199</v>
      </c>
      <c r="Z3850" t="str">
        <f>+IFERROR(VLOOKUP(H3850,#REF!,2,FALSE),"-")</f>
        <v>-</v>
      </c>
      <c r="AA3850" t="s">
        <v>2393</v>
      </c>
      <c r="AB3850" t="str">
        <f>+IF(W3850="","-",IF(W3850="UNICO","CENSO","MUESTRA"))</f>
        <v>-</v>
      </c>
      <c r="AC3850" t="s">
        <v>2398</v>
      </c>
      <c r="AD3850" t="s">
        <v>134</v>
      </c>
    </row>
    <row r="3851" spans="1:30" x14ac:dyDescent="0.25">
      <c r="A3851" s="5" t="str">
        <f t="shared" si="60"/>
        <v>0073DC0714</v>
      </c>
      <c r="B3851" s="61" t="s">
        <v>2119</v>
      </c>
      <c r="C3851" t="s">
        <v>1302</v>
      </c>
      <c r="D3851" t="s">
        <v>1300</v>
      </c>
      <c r="E3851" t="s">
        <v>1301</v>
      </c>
      <c r="F3851">
        <v>609621</v>
      </c>
      <c r="G3851">
        <v>2</v>
      </c>
      <c r="H3851" t="s">
        <v>1320</v>
      </c>
      <c r="I3851" t="s">
        <v>20</v>
      </c>
      <c r="J3851" t="s">
        <v>39</v>
      </c>
      <c r="K3851" t="s">
        <v>40</v>
      </c>
      <c r="L3851" t="s">
        <v>1309</v>
      </c>
      <c r="M3851" t="s">
        <v>18131</v>
      </c>
      <c r="N3851" t="s">
        <v>22</v>
      </c>
      <c r="O3851" t="s">
        <v>23</v>
      </c>
      <c r="P3851" t="s">
        <v>26</v>
      </c>
      <c r="Q3851" t="s">
        <v>27</v>
      </c>
      <c r="R3851" s="13">
        <v>30</v>
      </c>
      <c r="S3851" s="13">
        <v>2</v>
      </c>
      <c r="T3851" s="62">
        <v>0</v>
      </c>
      <c r="U3851" t="s">
        <v>2113</v>
      </c>
      <c r="W3851" t="str">
        <f>+IF(V3851="","",IF(MID(V3851,1,3)="ECE","UNICO",IF(V3851="FINES",CONCATENATE("R",IF(OR(C3851="16",C3851="21",C3851="22",C3851="23"),"16212223",IF(OR(C3851="15",C3851="17",C3851="24",C3851="25"),"15172425",C3851))),IF(V3851="CEBAS","UNICO",IF(VALUE(C3851)&lt;=11,"AMBA","INTERIOR")))))</f>
        <v/>
      </c>
      <c r="X3851" s="20" t="str">
        <f>+IF(V3851="","-",CONCATENATE(V3851,"_",W3851))</f>
        <v>-</v>
      </c>
      <c r="Y3851" s="59">
        <v>0.69897947651999337</v>
      </c>
      <c r="Z3851" t="str">
        <f>+IFERROR(VLOOKUP(H3851,#REF!,2,FALSE),"-")</f>
        <v>-</v>
      </c>
      <c r="AA3851" t="s">
        <v>2393</v>
      </c>
      <c r="AB3851" t="str">
        <f>+IF(W3851="","-",IF(W3851="UNICO","CENSO","MUESTRA"))</f>
        <v>-</v>
      </c>
      <c r="AC3851" t="s">
        <v>2397</v>
      </c>
      <c r="AD3851" t="s">
        <v>134</v>
      </c>
    </row>
    <row r="3852" spans="1:30" x14ac:dyDescent="0.25">
      <c r="A3852" s="5" t="str">
        <f t="shared" si="60"/>
        <v>0047DC0709</v>
      </c>
      <c r="B3852" s="61" t="s">
        <v>2119</v>
      </c>
      <c r="C3852" t="s">
        <v>158</v>
      </c>
      <c r="D3852" t="s">
        <v>811</v>
      </c>
      <c r="E3852" t="s">
        <v>812</v>
      </c>
      <c r="F3852">
        <v>600164</v>
      </c>
      <c r="G3852">
        <v>3</v>
      </c>
      <c r="H3852" t="s">
        <v>820</v>
      </c>
      <c r="I3852" t="s">
        <v>20</v>
      </c>
      <c r="J3852" t="s">
        <v>39</v>
      </c>
      <c r="K3852" t="s">
        <v>40</v>
      </c>
      <c r="L3852" t="s">
        <v>814</v>
      </c>
      <c r="M3852" t="s">
        <v>18129</v>
      </c>
      <c r="N3852" t="s">
        <v>22</v>
      </c>
      <c r="O3852" t="s">
        <v>23</v>
      </c>
      <c r="P3852" t="s">
        <v>26</v>
      </c>
      <c r="Q3852" t="s">
        <v>27</v>
      </c>
      <c r="R3852" s="13">
        <v>32</v>
      </c>
      <c r="S3852" s="13">
        <v>3</v>
      </c>
      <c r="T3852" s="62">
        <v>0</v>
      </c>
      <c r="U3852" t="s">
        <v>2113</v>
      </c>
      <c r="W3852" t="str">
        <f>+IF(V3852="","",IF(MID(V3852,1,3)="ECE","UNICO",IF(V3852="FINES",CONCATENATE("R",IF(OR(C3852="16",C3852="21",C3852="22",C3852="23"),"16212223",IF(OR(C3852="15",C3852="17",C3852="24",C3852="25"),"15172425",C3852))),IF(V3852="CEBAS","UNICO",IF(VALUE(C3852)&lt;=11,"AMBA","INTERIOR")))))</f>
        <v/>
      </c>
      <c r="X3852" s="20" t="str">
        <f>+IF(V3852="","-",CONCATENATE(V3852,"_",W3852))</f>
        <v>-</v>
      </c>
      <c r="Y3852" s="59">
        <v>0.70141590112134033</v>
      </c>
      <c r="Z3852" t="str">
        <f>+IFERROR(VLOOKUP(H3852,#REF!,2,FALSE),"-")</f>
        <v>-</v>
      </c>
      <c r="AA3852" t="s">
        <v>2393</v>
      </c>
      <c r="AB3852" t="str">
        <f>+IF(W3852="","-",IF(W3852="UNICO","CENSO","MUESTRA"))</f>
        <v>-</v>
      </c>
      <c r="AC3852" t="s">
        <v>2397</v>
      </c>
      <c r="AD3852" t="s">
        <v>134</v>
      </c>
    </row>
    <row r="3853" spans="1:30" x14ac:dyDescent="0.25">
      <c r="A3853" s="5" t="str">
        <f t="shared" si="60"/>
        <v>0032DC0720</v>
      </c>
      <c r="B3853" s="61" t="s">
        <v>2119</v>
      </c>
      <c r="C3853" t="s">
        <v>584</v>
      </c>
      <c r="D3853" t="s">
        <v>582</v>
      </c>
      <c r="E3853" t="s">
        <v>583</v>
      </c>
      <c r="F3853">
        <v>607404</v>
      </c>
      <c r="G3853">
        <v>2</v>
      </c>
      <c r="H3853" t="s">
        <v>599</v>
      </c>
      <c r="I3853" t="s">
        <v>20</v>
      </c>
      <c r="J3853" t="s">
        <v>39</v>
      </c>
      <c r="K3853" t="s">
        <v>40</v>
      </c>
      <c r="L3853" t="s">
        <v>600</v>
      </c>
      <c r="M3853" t="s">
        <v>18439</v>
      </c>
      <c r="N3853" t="s">
        <v>22</v>
      </c>
      <c r="O3853" t="s">
        <v>23</v>
      </c>
      <c r="P3853" t="s">
        <v>26</v>
      </c>
      <c r="Q3853" t="s">
        <v>27</v>
      </c>
      <c r="R3853" s="13">
        <v>37</v>
      </c>
      <c r="S3853" s="13">
        <v>5</v>
      </c>
      <c r="T3853" s="62">
        <v>0</v>
      </c>
      <c r="U3853" t="s">
        <v>2113</v>
      </c>
      <c r="W3853" t="str">
        <f>+IF(V3853="","",IF(MID(V3853,1,3)="ECE","UNICO",IF(V3853="FINES",CONCATENATE("R",IF(OR(C3853="16",C3853="21",C3853="22",C3853="23"),"16212223",IF(OR(C3853="15",C3853="17",C3853="24",C3853="25"),"15172425",C3853))),IF(V3853="CEBAS","UNICO",IF(VALUE(C3853)&lt;=11,"AMBA","INTERIOR")))))</f>
        <v/>
      </c>
      <c r="X3853" s="20" t="str">
        <f>+IF(V3853="","-",CONCATENATE(V3853,"_",W3853))</f>
        <v>-</v>
      </c>
      <c r="Y3853" s="59">
        <v>0.70176580382717979</v>
      </c>
      <c r="Z3853" t="str">
        <f>+IFERROR(VLOOKUP(H3853,#REF!,2,FALSE),"-")</f>
        <v>-</v>
      </c>
      <c r="AA3853" t="s">
        <v>2393</v>
      </c>
      <c r="AB3853" t="str">
        <f>+IF(W3853="","-",IF(W3853="UNICO","CENSO","MUESTRA"))</f>
        <v>-</v>
      </c>
      <c r="AC3853" t="s">
        <v>2397</v>
      </c>
      <c r="AD3853" t="s">
        <v>134</v>
      </c>
    </row>
    <row r="3854" spans="1:30" x14ac:dyDescent="0.25">
      <c r="A3854" s="5" t="str">
        <f t="shared" si="60"/>
        <v>0069DC0736</v>
      </c>
      <c r="B3854" s="61" t="s">
        <v>2119</v>
      </c>
      <c r="C3854" t="s">
        <v>1079</v>
      </c>
      <c r="D3854" t="s">
        <v>1077</v>
      </c>
      <c r="E3854" t="s">
        <v>1078</v>
      </c>
      <c r="F3854">
        <v>613633</v>
      </c>
      <c r="G3854">
        <v>0</v>
      </c>
      <c r="H3854" t="s">
        <v>1119</v>
      </c>
      <c r="I3854" t="s">
        <v>20</v>
      </c>
      <c r="J3854" t="s">
        <v>39</v>
      </c>
      <c r="K3854" t="s">
        <v>21</v>
      </c>
      <c r="M3854" t="s">
        <v>18116</v>
      </c>
      <c r="N3854" t="s">
        <v>22</v>
      </c>
      <c r="O3854" t="s">
        <v>23</v>
      </c>
      <c r="P3854" t="s">
        <v>26</v>
      </c>
      <c r="Q3854" t="s">
        <v>27</v>
      </c>
      <c r="R3854" s="13">
        <v>17</v>
      </c>
      <c r="S3854" s="13">
        <v>1</v>
      </c>
      <c r="T3854" s="62">
        <v>0</v>
      </c>
      <c r="U3854" t="s">
        <v>2113</v>
      </c>
      <c r="W3854" t="str">
        <f>+IF(V3854="","",IF(MID(V3854,1,3)="ECE","UNICO",IF(V3854="FINES",CONCATENATE("R",IF(OR(C3854="16",C3854="21",C3854="22",C3854="23"),"16212223",IF(OR(C3854="15",C3854="17",C3854="24",C3854="25"),"15172425",C3854))),IF(V3854="CEBAS","UNICO",IF(VALUE(C3854)&lt;=11,"AMBA","INTERIOR")))))</f>
        <v/>
      </c>
      <c r="X3854" s="20" t="str">
        <f>+IF(V3854="","-",CONCATENATE(V3854,"_",W3854))</f>
        <v>-</v>
      </c>
      <c r="Y3854" s="59">
        <v>0.70570717631159607</v>
      </c>
      <c r="Z3854" t="str">
        <f>+IFERROR(VLOOKUP(H3854,#REF!,2,FALSE),"-")</f>
        <v>-</v>
      </c>
      <c r="AA3854" t="s">
        <v>2393</v>
      </c>
      <c r="AB3854" t="str">
        <f>+IF(W3854="","-",IF(W3854="UNICO","CENSO","MUESTRA"))</f>
        <v>-</v>
      </c>
      <c r="AC3854" t="s">
        <v>2397</v>
      </c>
      <c r="AD3854" t="s">
        <v>134</v>
      </c>
    </row>
    <row r="3855" spans="1:30" x14ac:dyDescent="0.25">
      <c r="A3855" s="5" t="str">
        <f t="shared" si="60"/>
        <v>0043DC0738</v>
      </c>
      <c r="B3855" s="61" t="s">
        <v>2119</v>
      </c>
      <c r="C3855" t="s">
        <v>161</v>
      </c>
      <c r="D3855" t="s">
        <v>677</v>
      </c>
      <c r="E3855" t="s">
        <v>678</v>
      </c>
      <c r="F3855">
        <v>605101</v>
      </c>
      <c r="G3855">
        <v>2</v>
      </c>
      <c r="H3855" t="s">
        <v>717</v>
      </c>
      <c r="I3855" t="s">
        <v>20</v>
      </c>
      <c r="J3855" t="s">
        <v>39</v>
      </c>
      <c r="K3855" t="s">
        <v>40</v>
      </c>
      <c r="L3855" t="s">
        <v>711</v>
      </c>
      <c r="M3855" t="s">
        <v>18440</v>
      </c>
      <c r="N3855" t="s">
        <v>22</v>
      </c>
      <c r="O3855" t="s">
        <v>23</v>
      </c>
      <c r="P3855" t="s">
        <v>26</v>
      </c>
      <c r="Q3855" t="s">
        <v>27</v>
      </c>
      <c r="R3855" s="13">
        <v>12</v>
      </c>
      <c r="S3855" s="13">
        <v>1</v>
      </c>
      <c r="T3855" s="62">
        <v>0</v>
      </c>
      <c r="U3855" t="s">
        <v>2113</v>
      </c>
      <c r="W3855" t="str">
        <f>+IF(V3855="","",IF(MID(V3855,1,3)="ECE","UNICO",IF(V3855="FINES",CONCATENATE("R",IF(OR(C3855="16",C3855="21",C3855="22",C3855="23"),"16212223",IF(OR(C3855="15",C3855="17",C3855="24",C3855="25"),"15172425",C3855))),IF(V3855="CEBAS","UNICO",IF(VALUE(C3855)&lt;=11,"AMBA","INTERIOR")))))</f>
        <v/>
      </c>
      <c r="X3855" s="20" t="str">
        <f>+IF(V3855="","-",CONCATENATE(V3855,"_",W3855))</f>
        <v>-</v>
      </c>
      <c r="Y3855" s="59">
        <v>0.70610815443490682</v>
      </c>
      <c r="Z3855" t="str">
        <f>+IFERROR(VLOOKUP(H3855,#REF!,2,FALSE),"-")</f>
        <v>-</v>
      </c>
      <c r="AA3855" t="s">
        <v>2394</v>
      </c>
      <c r="AB3855" t="str">
        <f>+IF(W3855="","-",IF(W3855="UNICO","CENSO","MUESTRA"))</f>
        <v>-</v>
      </c>
      <c r="AC3855" t="s">
        <v>2398</v>
      </c>
      <c r="AD3855" t="s">
        <v>134</v>
      </c>
    </row>
    <row r="3856" spans="1:30" x14ac:dyDescent="0.25">
      <c r="A3856" s="5" t="str">
        <f t="shared" si="60"/>
        <v>0073DC0720</v>
      </c>
      <c r="B3856" s="61" t="s">
        <v>2119</v>
      </c>
      <c r="C3856" t="s">
        <v>1302</v>
      </c>
      <c r="D3856" t="s">
        <v>1300</v>
      </c>
      <c r="E3856" t="s">
        <v>1301</v>
      </c>
      <c r="F3856">
        <v>603278</v>
      </c>
      <c r="G3856">
        <v>4</v>
      </c>
      <c r="H3856" t="s">
        <v>1325</v>
      </c>
      <c r="I3856" t="s">
        <v>20</v>
      </c>
      <c r="J3856" t="s">
        <v>39</v>
      </c>
      <c r="K3856" t="s">
        <v>40</v>
      </c>
      <c r="L3856" t="s">
        <v>1317</v>
      </c>
      <c r="M3856" t="s">
        <v>18441</v>
      </c>
      <c r="N3856" t="s">
        <v>22</v>
      </c>
      <c r="O3856" t="s">
        <v>23</v>
      </c>
      <c r="P3856" t="s">
        <v>26</v>
      </c>
      <c r="Q3856" t="s">
        <v>27</v>
      </c>
      <c r="R3856" s="13">
        <v>48</v>
      </c>
      <c r="S3856" s="13">
        <v>2</v>
      </c>
      <c r="T3856" s="62">
        <v>0</v>
      </c>
      <c r="U3856" t="s">
        <v>2113</v>
      </c>
      <c r="W3856" t="str">
        <f>+IF(V3856="","",IF(MID(V3856,1,3)="ECE","UNICO",IF(V3856="FINES",CONCATENATE("R",IF(OR(C3856="16",C3856="21",C3856="22",C3856="23"),"16212223",IF(OR(C3856="15",C3856="17",C3856="24",C3856="25"),"15172425",C3856))),IF(V3856="CEBAS","UNICO",IF(VALUE(C3856)&lt;=11,"AMBA","INTERIOR")))))</f>
        <v/>
      </c>
      <c r="X3856" s="20" t="str">
        <f>+IF(V3856="","-",CONCATENATE(V3856,"_",W3856))</f>
        <v>-</v>
      </c>
      <c r="Y3856" s="59">
        <v>0.70800267865783295</v>
      </c>
      <c r="Z3856" t="str">
        <f>+IFERROR(VLOOKUP(H3856,#REF!,2,FALSE),"-")</f>
        <v>-</v>
      </c>
      <c r="AA3856" t="s">
        <v>2393</v>
      </c>
      <c r="AB3856" t="str">
        <f>+IF(W3856="","-",IF(W3856="UNICO","CENSO","MUESTRA"))</f>
        <v>-</v>
      </c>
      <c r="AC3856" t="s">
        <v>2398</v>
      </c>
      <c r="AD3856" t="s">
        <v>134</v>
      </c>
    </row>
    <row r="3857" spans="1:30" x14ac:dyDescent="0.25">
      <c r="A3857" s="5" t="str">
        <f t="shared" si="60"/>
        <v>0011DC0704</v>
      </c>
      <c r="B3857" s="61" t="s">
        <v>2119</v>
      </c>
      <c r="C3857" t="s">
        <v>88</v>
      </c>
      <c r="D3857" t="s">
        <v>84</v>
      </c>
      <c r="E3857" t="s">
        <v>388</v>
      </c>
      <c r="F3857">
        <v>613508</v>
      </c>
      <c r="G3857">
        <v>3</v>
      </c>
      <c r="H3857" t="s">
        <v>392</v>
      </c>
      <c r="I3857" t="s">
        <v>20</v>
      </c>
      <c r="J3857" t="s">
        <v>39</v>
      </c>
      <c r="K3857" t="s">
        <v>40</v>
      </c>
      <c r="L3857" t="s">
        <v>390</v>
      </c>
      <c r="M3857" t="s">
        <v>18442</v>
      </c>
      <c r="N3857" t="s">
        <v>22</v>
      </c>
      <c r="O3857" t="s">
        <v>23</v>
      </c>
      <c r="P3857" t="s">
        <v>26</v>
      </c>
      <c r="Q3857" t="s">
        <v>27</v>
      </c>
      <c r="R3857" s="13">
        <v>15</v>
      </c>
      <c r="S3857" s="13">
        <v>1</v>
      </c>
      <c r="T3857" s="62">
        <v>0</v>
      </c>
      <c r="U3857" t="s">
        <v>2113</v>
      </c>
      <c r="W3857" t="str">
        <f>+IF(V3857="","",IF(MID(V3857,1,3)="ECE","UNICO",IF(V3857="FINES",CONCATENATE("R",IF(OR(C3857="16",C3857="21",C3857="22",C3857="23"),"16212223",IF(OR(C3857="15",C3857="17",C3857="24",C3857="25"),"15172425",C3857))),IF(V3857="CEBAS","UNICO",IF(VALUE(C3857)&lt;=11,"AMBA","INTERIOR")))))</f>
        <v/>
      </c>
      <c r="X3857" s="20" t="str">
        <f>+IF(V3857="","-",CONCATENATE(V3857,"_",W3857))</f>
        <v>-</v>
      </c>
      <c r="Y3857" s="59">
        <v>0.70855366997420788</v>
      </c>
      <c r="Z3857" t="str">
        <f>+IFERROR(VLOOKUP(H3857,#REF!,2,FALSE),"-")</f>
        <v>-</v>
      </c>
      <c r="AA3857" t="s">
        <v>2394</v>
      </c>
      <c r="AB3857" t="str">
        <f>+IF(W3857="","-",IF(W3857="UNICO","CENSO","MUESTRA"))</f>
        <v>-</v>
      </c>
      <c r="AC3857" t="s">
        <v>2397</v>
      </c>
      <c r="AD3857" t="s">
        <v>134</v>
      </c>
    </row>
    <row r="3858" spans="1:30" x14ac:dyDescent="0.25">
      <c r="A3858" s="5" t="str">
        <f t="shared" si="60"/>
        <v>0044DC0702</v>
      </c>
      <c r="B3858" s="61" t="s">
        <v>2119</v>
      </c>
      <c r="C3858" t="s">
        <v>86</v>
      </c>
      <c r="D3858" t="s">
        <v>303</v>
      </c>
      <c r="E3858" t="s">
        <v>747</v>
      </c>
      <c r="F3858">
        <v>609057</v>
      </c>
      <c r="G3858">
        <v>1</v>
      </c>
      <c r="H3858" t="s">
        <v>748</v>
      </c>
      <c r="I3858" t="s">
        <v>20</v>
      </c>
      <c r="J3858" t="s">
        <v>39</v>
      </c>
      <c r="K3858" t="s">
        <v>40</v>
      </c>
      <c r="L3858" t="s">
        <v>749</v>
      </c>
      <c r="M3858" t="s">
        <v>18143</v>
      </c>
      <c r="N3858" t="s">
        <v>22</v>
      </c>
      <c r="O3858" t="s">
        <v>23</v>
      </c>
      <c r="P3858" t="s">
        <v>26</v>
      </c>
      <c r="Q3858" t="s">
        <v>27</v>
      </c>
      <c r="R3858" s="13">
        <v>65</v>
      </c>
      <c r="S3858" s="13">
        <v>13</v>
      </c>
      <c r="T3858" s="62">
        <v>0</v>
      </c>
      <c r="U3858" t="s">
        <v>2113</v>
      </c>
      <c r="W3858" t="str">
        <f>+IF(V3858="","",IF(MID(V3858,1,3)="ECE","UNICO",IF(V3858="FINES",CONCATENATE("R",IF(OR(C3858="16",C3858="21",C3858="22",C3858="23"),"16212223",IF(OR(C3858="15",C3858="17",C3858="24",C3858="25"),"15172425",C3858))),IF(V3858="CEBAS","UNICO",IF(VALUE(C3858)&lt;=11,"AMBA","INTERIOR")))))</f>
        <v/>
      </c>
      <c r="X3858" s="20" t="str">
        <f>+IF(V3858="","-",CONCATENATE(V3858,"_",W3858))</f>
        <v>-</v>
      </c>
      <c r="Y3858" s="59">
        <v>0.70873793462912238</v>
      </c>
      <c r="Z3858" t="str">
        <f>+IFERROR(VLOOKUP(H3858,#REF!,2,FALSE),"-")</f>
        <v>-</v>
      </c>
      <c r="AA3858" t="s">
        <v>2393</v>
      </c>
      <c r="AB3858" t="str">
        <f>+IF(W3858="","-",IF(W3858="UNICO","CENSO","MUESTRA"))</f>
        <v>-</v>
      </c>
      <c r="AC3858" t="s">
        <v>2398</v>
      </c>
      <c r="AD3858" t="s">
        <v>134</v>
      </c>
    </row>
    <row r="3859" spans="1:30" x14ac:dyDescent="0.25">
      <c r="A3859" s="5" t="str">
        <f t="shared" si="60"/>
        <v>0005DC0721</v>
      </c>
      <c r="B3859" s="61" t="s">
        <v>2119</v>
      </c>
      <c r="C3859" t="s">
        <v>246</v>
      </c>
      <c r="D3859" t="s">
        <v>243</v>
      </c>
      <c r="E3859" t="s">
        <v>245</v>
      </c>
      <c r="F3859">
        <v>612518</v>
      </c>
      <c r="G3859">
        <v>2</v>
      </c>
      <c r="H3859" t="s">
        <v>264</v>
      </c>
      <c r="I3859" t="s">
        <v>20</v>
      </c>
      <c r="J3859" t="s">
        <v>39</v>
      </c>
      <c r="K3859" t="s">
        <v>40</v>
      </c>
      <c r="L3859" t="s">
        <v>259</v>
      </c>
      <c r="M3859" t="s">
        <v>18328</v>
      </c>
      <c r="N3859" t="s">
        <v>22</v>
      </c>
      <c r="O3859" t="s">
        <v>23</v>
      </c>
      <c r="P3859" t="s">
        <v>26</v>
      </c>
      <c r="Q3859" t="s">
        <v>27</v>
      </c>
      <c r="R3859" s="13">
        <v>30</v>
      </c>
      <c r="S3859" s="13">
        <v>3</v>
      </c>
      <c r="T3859" s="62">
        <v>0</v>
      </c>
      <c r="U3859" t="s">
        <v>2113</v>
      </c>
      <c r="W3859" t="str">
        <f>+IF(V3859="","",IF(MID(V3859,1,3)="ECE","UNICO",IF(V3859="FINES",CONCATENATE("R",IF(OR(C3859="16",C3859="21",C3859="22",C3859="23"),"16212223",IF(OR(C3859="15",C3859="17",C3859="24",C3859="25"),"15172425",C3859))),IF(V3859="CEBAS","UNICO",IF(VALUE(C3859)&lt;=11,"AMBA","INTERIOR")))))</f>
        <v/>
      </c>
      <c r="X3859" s="20" t="str">
        <f>+IF(V3859="","-",CONCATENATE(V3859,"_",W3859))</f>
        <v>-</v>
      </c>
      <c r="Y3859" s="59">
        <v>0.71006950736045837</v>
      </c>
      <c r="Z3859" t="str">
        <f>+IFERROR(VLOOKUP(H3859,#REF!,2,FALSE),"-")</f>
        <v>-</v>
      </c>
      <c r="AA3859" t="s">
        <v>2393</v>
      </c>
      <c r="AB3859" t="str">
        <f>+IF(W3859="","-",IF(W3859="UNICO","CENSO","MUESTRA"))</f>
        <v>-</v>
      </c>
      <c r="AC3859" t="s">
        <v>2398</v>
      </c>
      <c r="AD3859" t="s">
        <v>134</v>
      </c>
    </row>
    <row r="3860" spans="1:30" x14ac:dyDescent="0.25">
      <c r="A3860" s="5" t="str">
        <f t="shared" si="60"/>
        <v>0032DC0716</v>
      </c>
      <c r="B3860" s="61" t="s">
        <v>2119</v>
      </c>
      <c r="C3860" t="s">
        <v>584</v>
      </c>
      <c r="D3860" t="s">
        <v>582</v>
      </c>
      <c r="E3860" t="s">
        <v>583</v>
      </c>
      <c r="F3860">
        <v>608481</v>
      </c>
      <c r="G3860">
        <v>3</v>
      </c>
      <c r="H3860" t="s">
        <v>595</v>
      </c>
      <c r="I3860" t="s">
        <v>20</v>
      </c>
      <c r="J3860" t="s">
        <v>39</v>
      </c>
      <c r="K3860" t="s">
        <v>40</v>
      </c>
      <c r="L3860" t="s">
        <v>593</v>
      </c>
      <c r="M3860" t="s">
        <v>18331</v>
      </c>
      <c r="N3860" t="s">
        <v>22</v>
      </c>
      <c r="O3860" t="s">
        <v>23</v>
      </c>
      <c r="P3860" t="s">
        <v>26</v>
      </c>
      <c r="Q3860" t="s">
        <v>27</v>
      </c>
      <c r="R3860" s="13">
        <v>32</v>
      </c>
      <c r="S3860" s="13">
        <v>3</v>
      </c>
      <c r="T3860" s="62">
        <v>0</v>
      </c>
      <c r="U3860" t="s">
        <v>2113</v>
      </c>
      <c r="W3860" t="str">
        <f>+IF(V3860="","",IF(MID(V3860,1,3)="ECE","UNICO",IF(V3860="FINES",CONCATENATE("R",IF(OR(C3860="16",C3860="21",C3860="22",C3860="23"),"16212223",IF(OR(C3860="15",C3860="17",C3860="24",C3860="25"),"15172425",C3860))),IF(V3860="CEBAS","UNICO",IF(VALUE(C3860)&lt;=11,"AMBA","INTERIOR")))))</f>
        <v/>
      </c>
      <c r="X3860" s="20" t="str">
        <f>+IF(V3860="","-",CONCATENATE(V3860,"_",W3860))</f>
        <v>-</v>
      </c>
      <c r="Y3860" s="59">
        <v>0.71208630667792427</v>
      </c>
      <c r="Z3860" t="str">
        <f>+IFERROR(VLOOKUP(H3860,#REF!,2,FALSE),"-")</f>
        <v>-</v>
      </c>
      <c r="AA3860" t="s">
        <v>2393</v>
      </c>
      <c r="AB3860" t="str">
        <f>+IF(W3860="","-",IF(W3860="UNICO","CENSO","MUESTRA"))</f>
        <v>-</v>
      </c>
      <c r="AC3860" t="s">
        <v>2397</v>
      </c>
      <c r="AD3860" t="s">
        <v>134</v>
      </c>
    </row>
    <row r="3861" spans="1:30" x14ac:dyDescent="0.25">
      <c r="A3861" s="5" t="str">
        <f t="shared" si="60"/>
        <v>0069DA0064</v>
      </c>
      <c r="B3861" s="61" t="s">
        <v>2119</v>
      </c>
      <c r="C3861" t="s">
        <v>1079</v>
      </c>
      <c r="D3861" t="s">
        <v>1077</v>
      </c>
      <c r="E3861" t="s">
        <v>1078</v>
      </c>
      <c r="F3861">
        <v>614422</v>
      </c>
      <c r="G3861">
        <v>0</v>
      </c>
      <c r="H3861" t="s">
        <v>1086</v>
      </c>
      <c r="I3861" t="s">
        <v>20</v>
      </c>
      <c r="J3861" t="s">
        <v>25</v>
      </c>
      <c r="K3861" t="s">
        <v>21</v>
      </c>
      <c r="M3861" t="s">
        <v>18443</v>
      </c>
      <c r="N3861" t="s">
        <v>22</v>
      </c>
      <c r="O3861" t="s">
        <v>82</v>
      </c>
      <c r="P3861" t="s">
        <v>26</v>
      </c>
      <c r="Q3861" t="s">
        <v>27</v>
      </c>
      <c r="R3861" s="13">
        <v>6</v>
      </c>
      <c r="S3861" s="13">
        <v>1</v>
      </c>
      <c r="T3861" s="62">
        <v>0</v>
      </c>
      <c r="U3861" t="s">
        <v>2113</v>
      </c>
      <c r="W3861" t="str">
        <f>+IF(V3861="","",IF(MID(V3861,1,3)="ECE","UNICO",IF(V3861="FINES",CONCATENATE("R",IF(OR(C3861="16",C3861="21",C3861="22",C3861="23"),"16212223",IF(OR(C3861="15",C3861="17",C3861="24",C3861="25"),"15172425",C3861))),IF(V3861="CEBAS","UNICO",IF(VALUE(C3861)&lt;=11,"AMBA","INTERIOR")))))</f>
        <v/>
      </c>
      <c r="X3861" s="20" t="str">
        <f>+IF(V3861="","-",CONCATENATE(V3861,"_",W3861))</f>
        <v>-</v>
      </c>
      <c r="Y3861" s="59">
        <v>0.71310075490098246</v>
      </c>
      <c r="Z3861" t="str">
        <f>+IFERROR(VLOOKUP(H3861,#REF!,2,FALSE),"-")</f>
        <v>-</v>
      </c>
      <c r="AA3861" t="s">
        <v>2393</v>
      </c>
      <c r="AB3861" t="str">
        <f>+IF(W3861="","-",IF(W3861="UNICO","CENSO","MUESTRA"))</f>
        <v>-</v>
      </c>
      <c r="AC3861" t="s">
        <v>2397</v>
      </c>
      <c r="AD3861" t="s">
        <v>134</v>
      </c>
    </row>
    <row r="3862" spans="1:30" x14ac:dyDescent="0.25">
      <c r="A3862" s="5" t="str">
        <f t="shared" si="60"/>
        <v>0135DC0708</v>
      </c>
      <c r="B3862" s="61" t="s">
        <v>2119</v>
      </c>
      <c r="C3862" t="s">
        <v>140</v>
      </c>
      <c r="D3862" t="s">
        <v>155</v>
      </c>
      <c r="E3862" t="s">
        <v>2074</v>
      </c>
      <c r="F3862">
        <v>600021</v>
      </c>
      <c r="G3862">
        <v>3</v>
      </c>
      <c r="H3862" t="s">
        <v>2082</v>
      </c>
      <c r="I3862" t="s">
        <v>20</v>
      </c>
      <c r="J3862" t="s">
        <v>39</v>
      </c>
      <c r="K3862" t="s">
        <v>40</v>
      </c>
      <c r="L3862" t="s">
        <v>2076</v>
      </c>
      <c r="M3862" t="s">
        <v>18126</v>
      </c>
      <c r="N3862" t="s">
        <v>22</v>
      </c>
      <c r="O3862" t="s">
        <v>23</v>
      </c>
      <c r="P3862" t="s">
        <v>26</v>
      </c>
      <c r="Q3862" t="s">
        <v>27</v>
      </c>
      <c r="R3862" s="13">
        <v>45</v>
      </c>
      <c r="S3862" s="13">
        <v>3</v>
      </c>
      <c r="T3862" s="62">
        <v>0</v>
      </c>
      <c r="U3862" t="s">
        <v>2113</v>
      </c>
      <c r="W3862" t="str">
        <f>+IF(V3862="","",IF(MID(V3862,1,3)="ECE","UNICO",IF(V3862="FINES",CONCATENATE("R",IF(OR(C3862="16",C3862="21",C3862="22",C3862="23"),"16212223",IF(OR(C3862="15",C3862="17",C3862="24",C3862="25"),"15172425",C3862))),IF(V3862="CEBAS","UNICO",IF(VALUE(C3862)&lt;=11,"AMBA","INTERIOR")))))</f>
        <v/>
      </c>
      <c r="X3862" s="20" t="str">
        <f>+IF(V3862="","-",CONCATENATE(V3862,"_",W3862))</f>
        <v>-</v>
      </c>
      <c r="Y3862" s="59">
        <v>0.71490384275848806</v>
      </c>
      <c r="Z3862" t="str">
        <f>+IFERROR(VLOOKUP(H3862,#REF!,2,FALSE),"-")</f>
        <v>-</v>
      </c>
      <c r="AA3862" t="s">
        <v>2393</v>
      </c>
      <c r="AB3862" t="str">
        <f>+IF(W3862="","-",IF(W3862="UNICO","CENSO","MUESTRA"))</f>
        <v>-</v>
      </c>
      <c r="AC3862" t="s">
        <v>2397</v>
      </c>
      <c r="AD3862" t="s">
        <v>134</v>
      </c>
    </row>
    <row r="3863" spans="1:30" x14ac:dyDescent="0.25">
      <c r="A3863" s="5" t="str">
        <f t="shared" si="60"/>
        <v>0001DA0175</v>
      </c>
      <c r="B3863" s="61" t="s">
        <v>2119</v>
      </c>
      <c r="C3863" t="s">
        <v>19</v>
      </c>
      <c r="D3863" t="s">
        <v>17</v>
      </c>
      <c r="E3863" t="s">
        <v>18</v>
      </c>
      <c r="F3863">
        <v>614461</v>
      </c>
      <c r="G3863">
        <v>0</v>
      </c>
      <c r="H3863" t="s">
        <v>36</v>
      </c>
      <c r="I3863" t="s">
        <v>20</v>
      </c>
      <c r="J3863" t="s">
        <v>25</v>
      </c>
      <c r="K3863" t="s">
        <v>21</v>
      </c>
      <c r="M3863" t="s">
        <v>18444</v>
      </c>
      <c r="N3863" t="s">
        <v>22</v>
      </c>
      <c r="O3863" t="s">
        <v>23</v>
      </c>
      <c r="P3863" t="s">
        <v>26</v>
      </c>
      <c r="Q3863" t="s">
        <v>27</v>
      </c>
      <c r="R3863" s="13">
        <v>39</v>
      </c>
      <c r="S3863" s="13">
        <v>2</v>
      </c>
      <c r="T3863" s="62">
        <v>0</v>
      </c>
      <c r="U3863" t="s">
        <v>2113</v>
      </c>
      <c r="W3863" t="str">
        <f>+IF(V3863="","",IF(MID(V3863,1,3)="ECE","UNICO",IF(V3863="FINES",CONCATENATE("R",IF(OR(C3863="16",C3863="21",C3863="22",C3863="23"),"16212223",IF(OR(C3863="15",C3863="17",C3863="24",C3863="25"),"15172425",C3863))),IF(V3863="CEBAS","UNICO",IF(VALUE(C3863)&lt;=11,"AMBA","INTERIOR")))))</f>
        <v/>
      </c>
      <c r="X3863" s="20" t="str">
        <f>+IF(V3863="","-",CONCATENATE(V3863,"_",W3863))</f>
        <v>-</v>
      </c>
      <c r="Y3863" s="59">
        <v>0.71715002348928736</v>
      </c>
      <c r="Z3863" t="str">
        <f>+IFERROR(VLOOKUP(H3863,#REF!,2,FALSE),"-")</f>
        <v>-</v>
      </c>
      <c r="AA3863" t="s">
        <v>2393</v>
      </c>
      <c r="AB3863" t="str">
        <f>+IF(W3863="","-",IF(W3863="UNICO","CENSO","MUESTRA"))</f>
        <v>-</v>
      </c>
      <c r="AC3863" t="s">
        <v>2397</v>
      </c>
      <c r="AD3863" t="s">
        <v>134</v>
      </c>
    </row>
    <row r="3864" spans="1:30" x14ac:dyDescent="0.25">
      <c r="A3864" s="5" t="str">
        <f t="shared" si="60"/>
        <v>0085DC0710</v>
      </c>
      <c r="B3864" s="61" t="s">
        <v>2119</v>
      </c>
      <c r="C3864" t="s">
        <v>584</v>
      </c>
      <c r="D3864" t="s">
        <v>1474</v>
      </c>
      <c r="E3864" t="s">
        <v>1475</v>
      </c>
      <c r="F3864">
        <v>602059</v>
      </c>
      <c r="G3864">
        <v>3</v>
      </c>
      <c r="H3864" t="s">
        <v>1480</v>
      </c>
      <c r="I3864" t="s">
        <v>20</v>
      </c>
      <c r="J3864" t="s">
        <v>39</v>
      </c>
      <c r="K3864" t="s">
        <v>40</v>
      </c>
      <c r="L3864" t="s">
        <v>1479</v>
      </c>
      <c r="M3864" t="s">
        <v>18445</v>
      </c>
      <c r="N3864" t="s">
        <v>22</v>
      </c>
      <c r="O3864" t="s">
        <v>23</v>
      </c>
      <c r="P3864" t="s">
        <v>26</v>
      </c>
      <c r="Q3864" t="s">
        <v>27</v>
      </c>
      <c r="R3864" s="13">
        <v>37</v>
      </c>
      <c r="S3864" s="13">
        <v>3</v>
      </c>
      <c r="T3864" s="62">
        <v>0</v>
      </c>
      <c r="U3864" t="s">
        <v>2113</v>
      </c>
      <c r="W3864" t="str">
        <f>+IF(V3864="","",IF(MID(V3864,1,3)="ECE","UNICO",IF(V3864="FINES",CONCATENATE("R",IF(OR(C3864="16",C3864="21",C3864="22",C3864="23"),"16212223",IF(OR(C3864="15",C3864="17",C3864="24",C3864="25"),"15172425",C3864))),IF(V3864="CEBAS","UNICO",IF(VALUE(C3864)&lt;=11,"AMBA","INTERIOR")))))</f>
        <v/>
      </c>
      <c r="X3864" s="20" t="str">
        <f>+IF(V3864="","-",CONCATENATE(V3864,"_",W3864))</f>
        <v>-</v>
      </c>
      <c r="Y3864" s="59">
        <v>0.71873115130833221</v>
      </c>
      <c r="Z3864" t="str">
        <f>+IFERROR(VLOOKUP(H3864,#REF!,2,FALSE),"-")</f>
        <v>-</v>
      </c>
      <c r="AA3864" t="s">
        <v>2393</v>
      </c>
      <c r="AB3864" t="str">
        <f>+IF(W3864="","-",IF(W3864="UNICO","CENSO","MUESTRA"))</f>
        <v>-</v>
      </c>
      <c r="AC3864" t="s">
        <v>2398</v>
      </c>
      <c r="AD3864" t="s">
        <v>134</v>
      </c>
    </row>
    <row r="3865" spans="1:30" x14ac:dyDescent="0.25">
      <c r="A3865" s="5" t="str">
        <f t="shared" si="60"/>
        <v>0033DC0704</v>
      </c>
      <c r="B3865" s="61" t="s">
        <v>2119</v>
      </c>
      <c r="C3865" t="s">
        <v>161</v>
      </c>
      <c r="D3865" t="s">
        <v>620</v>
      </c>
      <c r="E3865" t="s">
        <v>621</v>
      </c>
      <c r="F3865">
        <v>621711</v>
      </c>
      <c r="G3865">
        <v>0</v>
      </c>
      <c r="H3865" t="s">
        <v>625</v>
      </c>
      <c r="I3865" t="s">
        <v>20</v>
      </c>
      <c r="J3865" t="s">
        <v>39</v>
      </c>
      <c r="K3865" t="s">
        <v>21</v>
      </c>
      <c r="M3865" t="s">
        <v>18177</v>
      </c>
      <c r="N3865" t="s">
        <v>22</v>
      </c>
      <c r="O3865" t="s">
        <v>23</v>
      </c>
      <c r="P3865" t="s">
        <v>26</v>
      </c>
      <c r="Q3865" t="s">
        <v>27</v>
      </c>
      <c r="R3865" s="13">
        <v>12</v>
      </c>
      <c r="S3865" s="13">
        <v>1</v>
      </c>
      <c r="T3865" s="62">
        <v>0</v>
      </c>
      <c r="U3865" t="s">
        <v>2113</v>
      </c>
      <c r="W3865" t="str">
        <f>+IF(V3865="","",IF(MID(V3865,1,3)="ECE","UNICO",IF(V3865="FINES",CONCATENATE("R",IF(OR(C3865="16",C3865="21",C3865="22",C3865="23"),"16212223",IF(OR(C3865="15",C3865="17",C3865="24",C3865="25"),"15172425",C3865))),IF(V3865="CEBAS","UNICO",IF(VALUE(C3865)&lt;=11,"AMBA","INTERIOR")))))</f>
        <v/>
      </c>
      <c r="X3865" s="20" t="str">
        <f>+IF(V3865="","-",CONCATENATE(V3865,"_",W3865))</f>
        <v>-</v>
      </c>
      <c r="Y3865" s="59">
        <v>0.71973907625353017</v>
      </c>
      <c r="Z3865" t="str">
        <f>+IFERROR(VLOOKUP(H3865,#REF!,2,FALSE),"-")</f>
        <v>-</v>
      </c>
      <c r="AA3865" t="s">
        <v>2394</v>
      </c>
      <c r="AB3865" t="str">
        <f>+IF(W3865="","-",IF(W3865="UNICO","CENSO","MUESTRA"))</f>
        <v>-</v>
      </c>
      <c r="AC3865" t="s">
        <v>2397</v>
      </c>
      <c r="AD3865" t="s">
        <v>134</v>
      </c>
    </row>
    <row r="3866" spans="1:30" x14ac:dyDescent="0.25">
      <c r="A3866" s="5" t="str">
        <f t="shared" si="60"/>
        <v>0004DC0740</v>
      </c>
      <c r="B3866" s="61" t="s">
        <v>2119</v>
      </c>
      <c r="C3866" t="s">
        <v>186</v>
      </c>
      <c r="D3866" t="s">
        <v>183</v>
      </c>
      <c r="E3866" t="s">
        <v>185</v>
      </c>
      <c r="F3866">
        <v>613279</v>
      </c>
      <c r="G3866">
        <v>3</v>
      </c>
      <c r="H3866" t="s">
        <v>221</v>
      </c>
      <c r="I3866" t="s">
        <v>20</v>
      </c>
      <c r="J3866" t="s">
        <v>39</v>
      </c>
      <c r="K3866" t="s">
        <v>40</v>
      </c>
      <c r="L3866" t="s">
        <v>191</v>
      </c>
      <c r="M3866" t="s">
        <v>18446</v>
      </c>
      <c r="N3866" t="s">
        <v>22</v>
      </c>
      <c r="O3866" t="s">
        <v>23</v>
      </c>
      <c r="P3866" t="s">
        <v>26</v>
      </c>
      <c r="Q3866" t="s">
        <v>27</v>
      </c>
      <c r="R3866" s="13">
        <v>81</v>
      </c>
      <c r="S3866" s="13">
        <v>5</v>
      </c>
      <c r="T3866" s="62">
        <v>0</v>
      </c>
      <c r="U3866" t="s">
        <v>2113</v>
      </c>
      <c r="W3866" t="str">
        <f>+IF(V3866="","",IF(MID(V3866,1,3)="ECE","UNICO",IF(V3866="FINES",CONCATENATE("R",IF(OR(C3866="16",C3866="21",C3866="22",C3866="23"),"16212223",IF(OR(C3866="15",C3866="17",C3866="24",C3866="25"),"15172425",C3866))),IF(V3866="CEBAS","UNICO",IF(VALUE(C3866)&lt;=11,"AMBA","INTERIOR")))))</f>
        <v/>
      </c>
      <c r="X3866" s="20" t="str">
        <f>+IF(V3866="","-",CONCATENATE(V3866,"_",W3866))</f>
        <v>-</v>
      </c>
      <c r="Y3866" s="59">
        <v>0.72135108870428966</v>
      </c>
      <c r="Z3866" t="str">
        <f>+IFERROR(VLOOKUP(H3866,#REF!,2,FALSE),"-")</f>
        <v>-</v>
      </c>
      <c r="AA3866" t="s">
        <v>2393</v>
      </c>
      <c r="AB3866" t="str">
        <f>+IF(W3866="","-",IF(W3866="UNICO","CENSO","MUESTRA"))</f>
        <v>-</v>
      </c>
      <c r="AC3866" t="s">
        <v>2398</v>
      </c>
      <c r="AD3866" t="s">
        <v>134</v>
      </c>
    </row>
    <row r="3867" spans="1:30" x14ac:dyDescent="0.25">
      <c r="A3867" s="5" t="str">
        <f t="shared" si="60"/>
        <v>0069DC0757</v>
      </c>
      <c r="B3867" s="61" t="s">
        <v>2119</v>
      </c>
      <c r="C3867" t="s">
        <v>1079</v>
      </c>
      <c r="D3867" t="s">
        <v>1077</v>
      </c>
      <c r="E3867" t="s">
        <v>1078</v>
      </c>
      <c r="F3867">
        <v>621713</v>
      </c>
      <c r="G3867">
        <v>0</v>
      </c>
      <c r="H3867" t="s">
        <v>1141</v>
      </c>
      <c r="I3867" t="s">
        <v>20</v>
      </c>
      <c r="J3867" t="s">
        <v>39</v>
      </c>
      <c r="K3867" t="s">
        <v>21</v>
      </c>
      <c r="M3867" t="s">
        <v>18447</v>
      </c>
      <c r="N3867" t="s">
        <v>135</v>
      </c>
      <c r="O3867" t="s">
        <v>23</v>
      </c>
      <c r="P3867" t="s">
        <v>26</v>
      </c>
      <c r="Q3867" t="s">
        <v>27</v>
      </c>
      <c r="R3867" s="13">
        <v>14</v>
      </c>
      <c r="S3867" s="13">
        <v>1</v>
      </c>
      <c r="T3867" s="62">
        <v>0</v>
      </c>
      <c r="U3867" t="s">
        <v>2113</v>
      </c>
      <c r="W3867" t="str">
        <f>+IF(V3867="","",IF(MID(V3867,1,3)="ECE","UNICO",IF(V3867="FINES",CONCATENATE("R",IF(OR(C3867="16",C3867="21",C3867="22",C3867="23"),"16212223",IF(OR(C3867="15",C3867="17",C3867="24",C3867="25"),"15172425",C3867))),IF(V3867="CEBAS","UNICO",IF(VALUE(C3867)&lt;=11,"AMBA","INTERIOR")))))</f>
        <v/>
      </c>
      <c r="X3867" s="20" t="str">
        <f>+IF(V3867="","-",CONCATENATE(V3867,"_",W3867))</f>
        <v>-</v>
      </c>
      <c r="Y3867" s="59">
        <v>0.72167119909735289</v>
      </c>
      <c r="Z3867" t="str">
        <f>+IFERROR(VLOOKUP(H3867,#REF!,2,FALSE),"-")</f>
        <v>-</v>
      </c>
      <c r="AA3867" t="s">
        <v>2393</v>
      </c>
      <c r="AB3867" t="str">
        <f>+IF(W3867="","-",IF(W3867="UNICO","CENSO","MUESTRA"))</f>
        <v>-</v>
      </c>
      <c r="AC3867" t="s">
        <v>2397</v>
      </c>
      <c r="AD3867" t="s">
        <v>134</v>
      </c>
    </row>
    <row r="3868" spans="1:30" x14ac:dyDescent="0.25">
      <c r="A3868" s="5" t="str">
        <f t="shared" si="60"/>
        <v>0133DC0711</v>
      </c>
      <c r="B3868" s="61" t="s">
        <v>2119</v>
      </c>
      <c r="C3868" t="s">
        <v>1302</v>
      </c>
      <c r="D3868" t="s">
        <v>160</v>
      </c>
      <c r="E3868" t="s">
        <v>2049</v>
      </c>
      <c r="F3868">
        <v>613698</v>
      </c>
      <c r="G3868">
        <v>2</v>
      </c>
      <c r="H3868" t="s">
        <v>2059</v>
      </c>
      <c r="I3868" t="s">
        <v>20</v>
      </c>
      <c r="J3868" t="s">
        <v>39</v>
      </c>
      <c r="K3868" t="s">
        <v>40</v>
      </c>
      <c r="L3868" t="s">
        <v>2058</v>
      </c>
      <c r="M3868" t="s">
        <v>18252</v>
      </c>
      <c r="N3868" t="s">
        <v>22</v>
      </c>
      <c r="O3868" t="s">
        <v>23</v>
      </c>
      <c r="P3868" t="s">
        <v>26</v>
      </c>
      <c r="Q3868" t="s">
        <v>27</v>
      </c>
      <c r="R3868" s="13">
        <v>26</v>
      </c>
      <c r="S3868" s="13">
        <v>2</v>
      </c>
      <c r="T3868" s="62">
        <v>0</v>
      </c>
      <c r="U3868" t="s">
        <v>2113</v>
      </c>
      <c r="W3868" t="str">
        <f>+IF(V3868="","",IF(MID(V3868,1,3)="ECE","UNICO",IF(V3868="FINES",CONCATENATE("R",IF(OR(C3868="16",C3868="21",C3868="22",C3868="23"),"16212223",IF(OR(C3868="15",C3868="17",C3868="24",C3868="25"),"15172425",C3868))),IF(V3868="CEBAS","UNICO",IF(VALUE(C3868)&lt;=11,"AMBA","INTERIOR")))))</f>
        <v/>
      </c>
      <c r="X3868" s="20" t="str">
        <f>+IF(V3868="","-",CONCATENATE(V3868,"_",W3868))</f>
        <v>-</v>
      </c>
      <c r="Y3868" s="59">
        <v>0.7249491547836977</v>
      </c>
      <c r="Z3868" t="str">
        <f>+IFERROR(VLOOKUP(H3868,#REF!,2,FALSE),"-")</f>
        <v>-</v>
      </c>
      <c r="AA3868" t="s">
        <v>2393</v>
      </c>
      <c r="AB3868" t="str">
        <f>+IF(W3868="","-",IF(W3868="UNICO","CENSO","MUESTRA"))</f>
        <v>-</v>
      </c>
      <c r="AC3868" t="s">
        <v>2397</v>
      </c>
      <c r="AD3868" t="s">
        <v>134</v>
      </c>
    </row>
    <row r="3869" spans="1:30" x14ac:dyDescent="0.25">
      <c r="A3869" s="5" t="str">
        <f t="shared" si="60"/>
        <v>0016DC0702</v>
      </c>
      <c r="B3869" s="61" t="s">
        <v>2119</v>
      </c>
      <c r="C3869" t="s">
        <v>86</v>
      </c>
      <c r="D3869" t="s">
        <v>451</v>
      </c>
      <c r="E3869" t="s">
        <v>453</v>
      </c>
      <c r="F3869">
        <v>608255</v>
      </c>
      <c r="G3869">
        <v>0</v>
      </c>
      <c r="H3869" t="s">
        <v>454</v>
      </c>
      <c r="I3869" t="s">
        <v>20</v>
      </c>
      <c r="J3869" t="s">
        <v>39</v>
      </c>
      <c r="K3869" t="s">
        <v>21</v>
      </c>
      <c r="M3869" t="s">
        <v>18130</v>
      </c>
      <c r="N3869" t="s">
        <v>22</v>
      </c>
      <c r="O3869" t="s">
        <v>23</v>
      </c>
      <c r="P3869" t="s">
        <v>26</v>
      </c>
      <c r="Q3869" t="s">
        <v>27</v>
      </c>
      <c r="R3869" s="13">
        <v>63</v>
      </c>
      <c r="S3869" s="13">
        <v>4</v>
      </c>
      <c r="T3869" s="62">
        <v>0</v>
      </c>
      <c r="U3869" t="s">
        <v>2113</v>
      </c>
      <c r="W3869" t="str">
        <f>+IF(V3869="","",IF(MID(V3869,1,3)="ECE","UNICO",IF(V3869="FINES",CONCATENATE("R",IF(OR(C3869="16",C3869="21",C3869="22",C3869="23"),"16212223",IF(OR(C3869="15",C3869="17",C3869="24",C3869="25"),"15172425",C3869))),IF(V3869="CEBAS","UNICO",IF(VALUE(C3869)&lt;=11,"AMBA","INTERIOR")))))</f>
        <v/>
      </c>
      <c r="X3869" s="20" t="str">
        <f>+IF(V3869="","-",CONCATENATE(V3869,"_",W3869))</f>
        <v>-</v>
      </c>
      <c r="Y3869" s="59">
        <v>0.72533135478560984</v>
      </c>
      <c r="Z3869" t="str">
        <f>+IFERROR(VLOOKUP(H3869,#REF!,2,FALSE),"-")</f>
        <v>-</v>
      </c>
      <c r="AA3869" t="s">
        <v>2393</v>
      </c>
      <c r="AB3869" t="str">
        <f>+IF(W3869="","-",IF(W3869="UNICO","CENSO","MUESTRA"))</f>
        <v>-</v>
      </c>
      <c r="AC3869" t="s">
        <v>2397</v>
      </c>
      <c r="AD3869" t="s">
        <v>134</v>
      </c>
    </row>
    <row r="3870" spans="1:30" x14ac:dyDescent="0.25">
      <c r="A3870" s="5" t="str">
        <f t="shared" si="60"/>
        <v>0119DC0717</v>
      </c>
      <c r="B3870" s="61" t="s">
        <v>2119</v>
      </c>
      <c r="C3870" t="s">
        <v>584</v>
      </c>
      <c r="D3870" t="s">
        <v>419</v>
      </c>
      <c r="E3870" t="s">
        <v>1915</v>
      </c>
      <c r="F3870">
        <v>610151</v>
      </c>
      <c r="G3870">
        <v>2</v>
      </c>
      <c r="H3870" t="s">
        <v>1932</v>
      </c>
      <c r="I3870" t="s">
        <v>20</v>
      </c>
      <c r="J3870" t="s">
        <v>39</v>
      </c>
      <c r="K3870" t="s">
        <v>40</v>
      </c>
      <c r="L3870" t="s">
        <v>1929</v>
      </c>
      <c r="M3870" t="s">
        <v>18448</v>
      </c>
      <c r="N3870" t="s">
        <v>22</v>
      </c>
      <c r="O3870" t="s">
        <v>23</v>
      </c>
      <c r="P3870" t="s">
        <v>26</v>
      </c>
      <c r="Q3870" t="s">
        <v>27</v>
      </c>
      <c r="R3870" s="13">
        <v>32</v>
      </c>
      <c r="S3870" s="13">
        <v>3</v>
      </c>
      <c r="T3870" s="62">
        <v>0</v>
      </c>
      <c r="U3870" t="s">
        <v>2113</v>
      </c>
      <c r="W3870" t="str">
        <f>+IF(V3870="","",IF(MID(V3870,1,3)="ECE","UNICO",IF(V3870="FINES",CONCATENATE("R",IF(OR(C3870="16",C3870="21",C3870="22",C3870="23"),"16212223",IF(OR(C3870="15",C3870="17",C3870="24",C3870="25"),"15172425",C3870))),IF(V3870="CEBAS","UNICO",IF(VALUE(C3870)&lt;=11,"AMBA","INTERIOR")))))</f>
        <v/>
      </c>
      <c r="X3870" s="20" t="str">
        <f>+IF(V3870="","-",CONCATENATE(V3870,"_",W3870))</f>
        <v>-</v>
      </c>
      <c r="Y3870" s="59">
        <v>0.72545174757639563</v>
      </c>
      <c r="Z3870" t="str">
        <f>+IFERROR(VLOOKUP(H3870,#REF!,2,FALSE),"-")</f>
        <v>-</v>
      </c>
      <c r="AA3870" t="s">
        <v>2393</v>
      </c>
      <c r="AB3870" t="str">
        <f>+IF(W3870="","-",IF(W3870="UNICO","CENSO","MUESTRA"))</f>
        <v>-</v>
      </c>
      <c r="AC3870" t="s">
        <v>2397</v>
      </c>
      <c r="AD3870" t="s">
        <v>134</v>
      </c>
    </row>
    <row r="3871" spans="1:30" x14ac:dyDescent="0.25">
      <c r="A3871" s="5" t="str">
        <f t="shared" si="60"/>
        <v>0044DC0704</v>
      </c>
      <c r="B3871" s="61" t="s">
        <v>2119</v>
      </c>
      <c r="C3871" t="s">
        <v>86</v>
      </c>
      <c r="D3871" t="s">
        <v>303</v>
      </c>
      <c r="E3871" t="s">
        <v>747</v>
      </c>
      <c r="F3871">
        <v>609057</v>
      </c>
      <c r="G3871">
        <v>2</v>
      </c>
      <c r="H3871" t="s">
        <v>751</v>
      </c>
      <c r="I3871" t="s">
        <v>20</v>
      </c>
      <c r="J3871" t="s">
        <v>39</v>
      </c>
      <c r="K3871" t="s">
        <v>40</v>
      </c>
      <c r="L3871" t="s">
        <v>749</v>
      </c>
      <c r="M3871" t="s">
        <v>18109</v>
      </c>
      <c r="N3871" t="s">
        <v>22</v>
      </c>
      <c r="O3871" t="s">
        <v>23</v>
      </c>
      <c r="P3871" t="s">
        <v>26</v>
      </c>
      <c r="Q3871" t="s">
        <v>27</v>
      </c>
      <c r="R3871" s="13">
        <v>21</v>
      </c>
      <c r="S3871" s="13">
        <v>3</v>
      </c>
      <c r="T3871" s="62">
        <v>0</v>
      </c>
      <c r="U3871" t="s">
        <v>2113</v>
      </c>
      <c r="W3871" t="str">
        <f>+IF(V3871="","",IF(MID(V3871,1,3)="ECE","UNICO",IF(V3871="FINES",CONCATENATE("R",IF(OR(C3871="16",C3871="21",C3871="22",C3871="23"),"16212223",IF(OR(C3871="15",C3871="17",C3871="24",C3871="25"),"15172425",C3871))),IF(V3871="CEBAS","UNICO",IF(VALUE(C3871)&lt;=11,"AMBA","INTERIOR")))))</f>
        <v/>
      </c>
      <c r="X3871" s="20" t="str">
        <f>+IF(V3871="","-",CONCATENATE(V3871,"_",W3871))</f>
        <v>-</v>
      </c>
      <c r="Y3871" s="59">
        <v>0.72690015246993622</v>
      </c>
      <c r="Z3871" t="str">
        <f>+IFERROR(VLOOKUP(H3871,#REF!,2,FALSE),"-")</f>
        <v>-</v>
      </c>
      <c r="AA3871" t="s">
        <v>2393</v>
      </c>
      <c r="AB3871" t="str">
        <f>+IF(W3871="","-",IF(W3871="UNICO","CENSO","MUESTRA"))</f>
        <v>-</v>
      </c>
      <c r="AC3871" t="s">
        <v>2397</v>
      </c>
      <c r="AD3871" t="s">
        <v>134</v>
      </c>
    </row>
    <row r="3872" spans="1:30" x14ac:dyDescent="0.25">
      <c r="A3872" s="5" t="str">
        <f t="shared" si="60"/>
        <v>0069DC0722</v>
      </c>
      <c r="B3872" s="61" t="s">
        <v>2119</v>
      </c>
      <c r="C3872" t="s">
        <v>1079</v>
      </c>
      <c r="D3872" t="s">
        <v>1077</v>
      </c>
      <c r="E3872" t="s">
        <v>1078</v>
      </c>
      <c r="F3872">
        <v>612436</v>
      </c>
      <c r="G3872">
        <v>2</v>
      </c>
      <c r="H3872" t="s">
        <v>1108</v>
      </c>
      <c r="I3872" t="s">
        <v>20</v>
      </c>
      <c r="J3872" t="s">
        <v>39</v>
      </c>
      <c r="K3872" t="s">
        <v>40</v>
      </c>
      <c r="L3872" t="s">
        <v>1099</v>
      </c>
      <c r="M3872" t="s">
        <v>18449</v>
      </c>
      <c r="N3872" t="s">
        <v>22</v>
      </c>
      <c r="O3872" t="s">
        <v>23</v>
      </c>
      <c r="P3872" t="s">
        <v>26</v>
      </c>
      <c r="Q3872" t="s">
        <v>27</v>
      </c>
      <c r="R3872" s="13">
        <v>24</v>
      </c>
      <c r="S3872" s="13">
        <v>1</v>
      </c>
      <c r="T3872" s="62">
        <v>0</v>
      </c>
      <c r="U3872" t="s">
        <v>2113</v>
      </c>
      <c r="W3872" t="str">
        <f>+IF(V3872="","",IF(MID(V3872,1,3)="ECE","UNICO",IF(V3872="FINES",CONCATENATE("R",IF(OR(C3872="16",C3872="21",C3872="22",C3872="23"),"16212223",IF(OR(C3872="15",C3872="17",C3872="24",C3872="25"),"15172425",C3872))),IF(V3872="CEBAS","UNICO",IF(VALUE(C3872)&lt;=11,"AMBA","INTERIOR")))))</f>
        <v/>
      </c>
      <c r="X3872" s="20" t="str">
        <f>+IF(V3872="","-",CONCATENATE(V3872,"_",W3872))</f>
        <v>-</v>
      </c>
      <c r="Y3872" s="59">
        <v>0.72984535951872131</v>
      </c>
      <c r="Z3872" t="str">
        <f>+IFERROR(VLOOKUP(H3872,#REF!,2,FALSE),"-")</f>
        <v>-</v>
      </c>
      <c r="AA3872" t="s">
        <v>2393</v>
      </c>
      <c r="AB3872" t="str">
        <f>+IF(W3872="","-",IF(W3872="UNICO","CENSO","MUESTRA"))</f>
        <v>-</v>
      </c>
      <c r="AC3872" t="s">
        <v>2397</v>
      </c>
      <c r="AD3872" t="s">
        <v>134</v>
      </c>
    </row>
    <row r="3873" spans="1:30" x14ac:dyDescent="0.25">
      <c r="A3873" s="5" t="str">
        <f t="shared" si="60"/>
        <v>0004DC0733</v>
      </c>
      <c r="B3873" s="61" t="s">
        <v>2119</v>
      </c>
      <c r="C3873" t="s">
        <v>186</v>
      </c>
      <c r="D3873" t="s">
        <v>183</v>
      </c>
      <c r="E3873" t="s">
        <v>185</v>
      </c>
      <c r="F3873">
        <v>613080</v>
      </c>
      <c r="G3873">
        <v>2</v>
      </c>
      <c r="H3873" t="s">
        <v>216</v>
      </c>
      <c r="I3873" t="s">
        <v>20</v>
      </c>
      <c r="J3873" t="s">
        <v>39</v>
      </c>
      <c r="K3873" t="s">
        <v>40</v>
      </c>
      <c r="L3873" t="s">
        <v>193</v>
      </c>
      <c r="M3873" t="s">
        <v>18450</v>
      </c>
      <c r="N3873" t="s">
        <v>22</v>
      </c>
      <c r="O3873" t="s">
        <v>23</v>
      </c>
      <c r="P3873" t="s">
        <v>26</v>
      </c>
      <c r="Q3873" t="s">
        <v>27</v>
      </c>
      <c r="R3873" s="13">
        <v>36</v>
      </c>
      <c r="S3873" s="13">
        <v>3</v>
      </c>
      <c r="T3873" s="62">
        <v>0</v>
      </c>
      <c r="U3873" t="s">
        <v>2113</v>
      </c>
      <c r="W3873" t="str">
        <f>+IF(V3873="","",IF(MID(V3873,1,3)="ECE","UNICO",IF(V3873="FINES",CONCATENATE("R",IF(OR(C3873="16",C3873="21",C3873="22",C3873="23"),"16212223",IF(OR(C3873="15",C3873="17",C3873="24",C3873="25"),"15172425",C3873))),IF(V3873="CEBAS","UNICO",IF(VALUE(C3873)&lt;=11,"AMBA","INTERIOR")))))</f>
        <v/>
      </c>
      <c r="X3873" s="20" t="str">
        <f>+IF(V3873="","-",CONCATENATE(V3873,"_",W3873))</f>
        <v>-</v>
      </c>
      <c r="Y3873" s="59">
        <v>0.73145769702063668</v>
      </c>
      <c r="Z3873" t="str">
        <f>+IFERROR(VLOOKUP(H3873,#REF!,2,FALSE),"-")</f>
        <v>-</v>
      </c>
      <c r="AA3873" t="s">
        <v>2393</v>
      </c>
      <c r="AB3873" t="str">
        <f>+IF(W3873="","-",IF(W3873="UNICO","CENSO","MUESTRA"))</f>
        <v>-</v>
      </c>
      <c r="AC3873" t="s">
        <v>2398</v>
      </c>
      <c r="AD3873" t="s">
        <v>134</v>
      </c>
    </row>
    <row r="3874" spans="1:30" x14ac:dyDescent="0.25">
      <c r="A3874" s="5" t="str">
        <f t="shared" si="60"/>
        <v>0085DC0720</v>
      </c>
      <c r="B3874" s="61" t="s">
        <v>2119</v>
      </c>
      <c r="C3874" t="s">
        <v>584</v>
      </c>
      <c r="D3874" t="s">
        <v>1474</v>
      </c>
      <c r="E3874" t="s">
        <v>1475</v>
      </c>
      <c r="F3874">
        <v>610551</v>
      </c>
      <c r="G3874">
        <v>1</v>
      </c>
      <c r="H3874" t="s">
        <v>1494</v>
      </c>
      <c r="I3874" t="s">
        <v>20</v>
      </c>
      <c r="J3874" t="s">
        <v>39</v>
      </c>
      <c r="K3874" t="s">
        <v>40</v>
      </c>
      <c r="L3874" t="s">
        <v>1495</v>
      </c>
      <c r="M3874" t="s">
        <v>18173</v>
      </c>
      <c r="N3874" t="s">
        <v>22</v>
      </c>
      <c r="O3874" t="s">
        <v>23</v>
      </c>
      <c r="P3874" t="s">
        <v>26</v>
      </c>
      <c r="Q3874" t="s">
        <v>27</v>
      </c>
      <c r="R3874" s="13">
        <v>44</v>
      </c>
      <c r="S3874" s="13">
        <v>3</v>
      </c>
      <c r="T3874" s="62">
        <v>0</v>
      </c>
      <c r="U3874" t="s">
        <v>2113</v>
      </c>
      <c r="W3874" t="str">
        <f>+IF(V3874="","",IF(MID(V3874,1,3)="ECE","UNICO",IF(V3874="FINES",CONCATENATE("R",IF(OR(C3874="16",C3874="21",C3874="22",C3874="23"),"16212223",IF(OR(C3874="15",C3874="17",C3874="24",C3874="25"),"15172425",C3874))),IF(V3874="CEBAS","UNICO",IF(VALUE(C3874)&lt;=11,"AMBA","INTERIOR")))))</f>
        <v/>
      </c>
      <c r="X3874" s="20" t="str">
        <f>+IF(V3874="","-",CONCATENATE(V3874,"_",W3874))</f>
        <v>-</v>
      </c>
      <c r="Y3874" s="59">
        <v>0.73513598077827025</v>
      </c>
      <c r="Z3874" t="str">
        <f>+IFERROR(VLOOKUP(H3874,#REF!,2,FALSE),"-")</f>
        <v>-</v>
      </c>
      <c r="AA3874" t="s">
        <v>2393</v>
      </c>
      <c r="AB3874" t="str">
        <f>+IF(W3874="","-",IF(W3874="UNICO","CENSO","MUESTRA"))</f>
        <v>-</v>
      </c>
      <c r="AC3874" t="s">
        <v>2397</v>
      </c>
      <c r="AD3874" t="s">
        <v>134</v>
      </c>
    </row>
    <row r="3875" spans="1:30" x14ac:dyDescent="0.25">
      <c r="A3875" s="5" t="str">
        <f t="shared" si="60"/>
        <v>0130DC0704</v>
      </c>
      <c r="B3875" s="61" t="s">
        <v>2119</v>
      </c>
      <c r="C3875" t="s">
        <v>186</v>
      </c>
      <c r="D3875" t="s">
        <v>285</v>
      </c>
      <c r="E3875" t="s">
        <v>1994</v>
      </c>
      <c r="F3875">
        <v>613688</v>
      </c>
      <c r="G3875">
        <v>1</v>
      </c>
      <c r="H3875" t="s">
        <v>1995</v>
      </c>
      <c r="I3875" t="s">
        <v>20</v>
      </c>
      <c r="J3875" t="s">
        <v>39</v>
      </c>
      <c r="K3875" t="s">
        <v>40</v>
      </c>
      <c r="L3875" t="s">
        <v>1996</v>
      </c>
      <c r="M3875" t="s">
        <v>18177</v>
      </c>
      <c r="N3875" t="s">
        <v>22</v>
      </c>
      <c r="O3875" t="s">
        <v>23</v>
      </c>
      <c r="P3875" t="s">
        <v>26</v>
      </c>
      <c r="Q3875" t="s">
        <v>27</v>
      </c>
      <c r="R3875" s="13">
        <v>34</v>
      </c>
      <c r="S3875" s="13">
        <v>3</v>
      </c>
      <c r="T3875" s="62">
        <v>0</v>
      </c>
      <c r="U3875" t="s">
        <v>2113</v>
      </c>
      <c r="W3875" t="str">
        <f>+IF(V3875="","",IF(MID(V3875,1,3)="ECE","UNICO",IF(V3875="FINES",CONCATENATE("R",IF(OR(C3875="16",C3875="21",C3875="22",C3875="23"),"16212223",IF(OR(C3875="15",C3875="17",C3875="24",C3875="25"),"15172425",C3875))),IF(V3875="CEBAS","UNICO",IF(VALUE(C3875)&lt;=11,"AMBA","INTERIOR")))))</f>
        <v/>
      </c>
      <c r="X3875" s="20" t="str">
        <f>+IF(V3875="","-",CONCATENATE(V3875,"_",W3875))</f>
        <v>-</v>
      </c>
      <c r="Y3875" s="59">
        <v>0.73652993534740652</v>
      </c>
      <c r="Z3875" t="str">
        <f>+IFERROR(VLOOKUP(H3875,#REF!,2,FALSE),"-")</f>
        <v>-</v>
      </c>
      <c r="AA3875" t="s">
        <v>2393</v>
      </c>
      <c r="AB3875" t="str">
        <f>+IF(W3875="","-",IF(W3875="UNICO","CENSO","MUESTRA"))</f>
        <v>-</v>
      </c>
      <c r="AC3875" t="s">
        <v>2398</v>
      </c>
      <c r="AD3875" t="s">
        <v>134</v>
      </c>
    </row>
    <row r="3876" spans="1:30" x14ac:dyDescent="0.25">
      <c r="A3876" s="5" t="str">
        <f t="shared" si="60"/>
        <v>0004DC0726</v>
      </c>
      <c r="B3876" s="61" t="s">
        <v>2119</v>
      </c>
      <c r="C3876" t="s">
        <v>186</v>
      </c>
      <c r="D3876" t="s">
        <v>183</v>
      </c>
      <c r="E3876" t="s">
        <v>185</v>
      </c>
      <c r="F3876">
        <v>613897</v>
      </c>
      <c r="G3876">
        <v>1</v>
      </c>
      <c r="H3876" t="s">
        <v>207</v>
      </c>
      <c r="I3876" t="s">
        <v>20</v>
      </c>
      <c r="J3876" t="s">
        <v>39</v>
      </c>
      <c r="K3876" t="s">
        <v>40</v>
      </c>
      <c r="L3876" t="s">
        <v>208</v>
      </c>
      <c r="M3876" t="s">
        <v>18451</v>
      </c>
      <c r="N3876" t="s">
        <v>22</v>
      </c>
      <c r="O3876" t="s">
        <v>23</v>
      </c>
      <c r="P3876" t="s">
        <v>26</v>
      </c>
      <c r="Q3876" t="s">
        <v>27</v>
      </c>
      <c r="R3876" s="13">
        <v>43</v>
      </c>
      <c r="S3876" s="13">
        <v>3</v>
      </c>
      <c r="T3876" s="62">
        <v>0</v>
      </c>
      <c r="U3876" t="s">
        <v>2113</v>
      </c>
      <c r="W3876" t="str">
        <f>+IF(V3876="","",IF(MID(V3876,1,3)="ECE","UNICO",IF(V3876="FINES",CONCATENATE("R",IF(OR(C3876="16",C3876="21",C3876="22",C3876="23"),"16212223",IF(OR(C3876="15",C3876="17",C3876="24",C3876="25"),"15172425",C3876))),IF(V3876="CEBAS","UNICO",IF(VALUE(C3876)&lt;=11,"AMBA","INTERIOR")))))</f>
        <v/>
      </c>
      <c r="X3876" s="20" t="str">
        <f>+IF(V3876="","-",CONCATENATE(V3876,"_",W3876))</f>
        <v>-</v>
      </c>
      <c r="Y3876" s="59">
        <v>0.73693751161162913</v>
      </c>
      <c r="Z3876" t="str">
        <f>+IFERROR(VLOOKUP(H3876,#REF!,2,FALSE),"-")</f>
        <v>-</v>
      </c>
      <c r="AA3876" t="s">
        <v>2393</v>
      </c>
      <c r="AB3876" t="str">
        <f>+IF(W3876="","-",IF(W3876="UNICO","CENSO","MUESTRA"))</f>
        <v>-</v>
      </c>
      <c r="AC3876" t="s">
        <v>2398</v>
      </c>
      <c r="AD3876" t="s">
        <v>134</v>
      </c>
    </row>
    <row r="3877" spans="1:30" x14ac:dyDescent="0.25">
      <c r="A3877" s="5" t="str">
        <f t="shared" si="60"/>
        <v>0004DC0715</v>
      </c>
      <c r="B3877" s="61" t="s">
        <v>2119</v>
      </c>
      <c r="C3877" t="s">
        <v>186</v>
      </c>
      <c r="D3877" t="s">
        <v>183</v>
      </c>
      <c r="E3877" t="s">
        <v>185</v>
      </c>
      <c r="F3877">
        <v>613279</v>
      </c>
      <c r="G3877">
        <v>1</v>
      </c>
      <c r="H3877" t="s">
        <v>190</v>
      </c>
      <c r="I3877" t="s">
        <v>20</v>
      </c>
      <c r="J3877" t="s">
        <v>39</v>
      </c>
      <c r="K3877" t="s">
        <v>40</v>
      </c>
      <c r="L3877" t="s">
        <v>191</v>
      </c>
      <c r="M3877" t="s">
        <v>18261</v>
      </c>
      <c r="N3877" t="s">
        <v>22</v>
      </c>
      <c r="O3877" t="s">
        <v>23</v>
      </c>
      <c r="P3877" t="s">
        <v>26</v>
      </c>
      <c r="Q3877" t="s">
        <v>27</v>
      </c>
      <c r="R3877" s="13">
        <v>40</v>
      </c>
      <c r="S3877" s="13">
        <v>4</v>
      </c>
      <c r="T3877" s="62">
        <v>0</v>
      </c>
      <c r="U3877" t="s">
        <v>2113</v>
      </c>
      <c r="W3877" t="str">
        <f>+IF(V3877="","",IF(MID(V3877,1,3)="ECE","UNICO",IF(V3877="FINES",CONCATENATE("R",IF(OR(C3877="16",C3877="21",C3877="22",C3877="23"),"16212223",IF(OR(C3877="15",C3877="17",C3877="24",C3877="25"),"15172425",C3877))),IF(V3877="CEBAS","UNICO",IF(VALUE(C3877)&lt;=11,"AMBA","INTERIOR")))))</f>
        <v/>
      </c>
      <c r="X3877" s="20" t="str">
        <f>+IF(V3877="","-",CONCATENATE(V3877,"_",W3877))</f>
        <v>-</v>
      </c>
      <c r="Y3877" s="59">
        <v>0.73738848035399973</v>
      </c>
      <c r="Z3877" t="str">
        <f>+IFERROR(VLOOKUP(H3877,#REF!,2,FALSE),"-")</f>
        <v>-</v>
      </c>
      <c r="AA3877" t="s">
        <v>2393</v>
      </c>
      <c r="AB3877" t="str">
        <f>+IF(W3877="","-",IF(W3877="UNICO","CENSO","MUESTRA"))</f>
        <v>-</v>
      </c>
      <c r="AC3877" t="s">
        <v>2397</v>
      </c>
      <c r="AD3877" t="s">
        <v>134</v>
      </c>
    </row>
    <row r="3878" spans="1:30" x14ac:dyDescent="0.25">
      <c r="A3878" s="5" t="str">
        <f t="shared" si="60"/>
        <v>0131DC0709</v>
      </c>
      <c r="B3878" s="61" t="s">
        <v>2119</v>
      </c>
      <c r="C3878" t="s">
        <v>1302</v>
      </c>
      <c r="D3878" t="s">
        <v>281</v>
      </c>
      <c r="E3878" t="s">
        <v>2014</v>
      </c>
      <c r="F3878">
        <v>614092</v>
      </c>
      <c r="G3878">
        <v>1</v>
      </c>
      <c r="H3878" t="s">
        <v>2021</v>
      </c>
      <c r="I3878" t="s">
        <v>20</v>
      </c>
      <c r="J3878" t="s">
        <v>39</v>
      </c>
      <c r="K3878" t="s">
        <v>40</v>
      </c>
      <c r="L3878" t="s">
        <v>2022</v>
      </c>
      <c r="M3878" t="s">
        <v>18333</v>
      </c>
      <c r="N3878" t="s">
        <v>22</v>
      </c>
      <c r="O3878" t="s">
        <v>23</v>
      </c>
      <c r="P3878" t="s">
        <v>26</v>
      </c>
      <c r="Q3878" t="s">
        <v>27</v>
      </c>
      <c r="R3878" s="13">
        <v>38</v>
      </c>
      <c r="S3878" s="13">
        <v>2</v>
      </c>
      <c r="T3878" s="62">
        <v>0</v>
      </c>
      <c r="U3878" t="s">
        <v>2113</v>
      </c>
      <c r="W3878" t="str">
        <f>+IF(V3878="","",IF(MID(V3878,1,3)="ECE","UNICO",IF(V3878="FINES",CONCATENATE("R",IF(OR(C3878="16",C3878="21",C3878="22",C3878="23"),"16212223",IF(OR(C3878="15",C3878="17",C3878="24",C3878="25"),"15172425",C3878))),IF(V3878="CEBAS","UNICO",IF(VALUE(C3878)&lt;=11,"AMBA","INTERIOR")))))</f>
        <v/>
      </c>
      <c r="X3878" s="20" t="str">
        <f>+IF(V3878="","-",CONCATENATE(V3878,"_",W3878))</f>
        <v>-</v>
      </c>
      <c r="Y3878" s="59">
        <v>0.73811860765729631</v>
      </c>
      <c r="Z3878" t="str">
        <f>+IFERROR(VLOOKUP(H3878,#REF!,2,FALSE),"-")</f>
        <v>-</v>
      </c>
      <c r="AA3878" t="s">
        <v>2393</v>
      </c>
      <c r="AB3878" t="str">
        <f>+IF(W3878="","-",IF(W3878="UNICO","CENSO","MUESTRA"))</f>
        <v>-</v>
      </c>
      <c r="AC3878" t="s">
        <v>2397</v>
      </c>
      <c r="AD3878" t="s">
        <v>134</v>
      </c>
    </row>
    <row r="3879" spans="1:30" x14ac:dyDescent="0.25">
      <c r="A3879" s="5" t="str">
        <f t="shared" si="60"/>
        <v>0085DC0727</v>
      </c>
      <c r="B3879" s="61" t="s">
        <v>2119</v>
      </c>
      <c r="C3879" t="s">
        <v>584</v>
      </c>
      <c r="D3879" t="s">
        <v>1474</v>
      </c>
      <c r="E3879" t="s">
        <v>1475</v>
      </c>
      <c r="F3879">
        <v>602079</v>
      </c>
      <c r="G3879">
        <v>2</v>
      </c>
      <c r="H3879" t="s">
        <v>1504</v>
      </c>
      <c r="I3879" t="s">
        <v>20</v>
      </c>
      <c r="J3879" t="s">
        <v>39</v>
      </c>
      <c r="K3879" t="s">
        <v>40</v>
      </c>
      <c r="L3879" t="s">
        <v>1484</v>
      </c>
      <c r="M3879" t="s">
        <v>18452</v>
      </c>
      <c r="N3879" t="s">
        <v>22</v>
      </c>
      <c r="O3879" t="s">
        <v>23</v>
      </c>
      <c r="P3879" t="s">
        <v>26</v>
      </c>
      <c r="Q3879" t="s">
        <v>27</v>
      </c>
      <c r="R3879" s="13">
        <v>16</v>
      </c>
      <c r="S3879" s="13">
        <v>1</v>
      </c>
      <c r="T3879" s="62">
        <v>0</v>
      </c>
      <c r="U3879" t="s">
        <v>2113</v>
      </c>
      <c r="W3879" t="str">
        <f>+IF(V3879="","",IF(MID(V3879,1,3)="ECE","UNICO",IF(V3879="FINES",CONCATENATE("R",IF(OR(C3879="16",C3879="21",C3879="22",C3879="23"),"16212223",IF(OR(C3879="15",C3879="17",C3879="24",C3879="25"),"15172425",C3879))),IF(V3879="CEBAS","UNICO",IF(VALUE(C3879)&lt;=11,"AMBA","INTERIOR")))))</f>
        <v/>
      </c>
      <c r="X3879" s="20" t="str">
        <f>+IF(V3879="","-",CONCATENATE(V3879,"_",W3879))</f>
        <v>-</v>
      </c>
      <c r="Y3879" s="59">
        <v>0.73986032274034286</v>
      </c>
      <c r="Z3879" t="str">
        <f>+IFERROR(VLOOKUP(H3879,#REF!,2,FALSE),"-")</f>
        <v>-</v>
      </c>
      <c r="AA3879" t="s">
        <v>2393</v>
      </c>
      <c r="AB3879" t="str">
        <f>+IF(W3879="","-",IF(W3879="UNICO","CENSO","MUESTRA"))</f>
        <v>-</v>
      </c>
      <c r="AC3879" t="s">
        <v>2398</v>
      </c>
      <c r="AD3879" t="s">
        <v>134</v>
      </c>
    </row>
    <row r="3880" spans="1:30" x14ac:dyDescent="0.25">
      <c r="A3880" s="5" t="str">
        <f t="shared" si="60"/>
        <v>0069DC0730</v>
      </c>
      <c r="B3880" s="61" t="s">
        <v>2119</v>
      </c>
      <c r="C3880" t="s">
        <v>1079</v>
      </c>
      <c r="D3880" t="s">
        <v>1077</v>
      </c>
      <c r="E3880" t="s">
        <v>1078</v>
      </c>
      <c r="F3880">
        <v>612438</v>
      </c>
      <c r="G3880">
        <v>2</v>
      </c>
      <c r="H3880" t="s">
        <v>1114</v>
      </c>
      <c r="I3880" t="s">
        <v>20</v>
      </c>
      <c r="J3880" t="s">
        <v>39</v>
      </c>
      <c r="K3880" t="s">
        <v>40</v>
      </c>
      <c r="L3880" t="s">
        <v>1093</v>
      </c>
      <c r="M3880" t="s">
        <v>18453</v>
      </c>
      <c r="N3880" t="s">
        <v>22</v>
      </c>
      <c r="O3880" t="s">
        <v>23</v>
      </c>
      <c r="P3880" t="s">
        <v>26</v>
      </c>
      <c r="Q3880" t="s">
        <v>27</v>
      </c>
      <c r="R3880" s="13">
        <v>49</v>
      </c>
      <c r="S3880" s="13">
        <v>4</v>
      </c>
      <c r="T3880" s="62">
        <v>0</v>
      </c>
      <c r="U3880" t="s">
        <v>2113</v>
      </c>
      <c r="W3880" t="str">
        <f>+IF(V3880="","",IF(MID(V3880,1,3)="ECE","UNICO",IF(V3880="FINES",CONCATENATE("R",IF(OR(C3880="16",C3880="21",C3880="22",C3880="23"),"16212223",IF(OR(C3880="15",C3880="17",C3880="24",C3880="25"),"15172425",C3880))),IF(V3880="CEBAS","UNICO",IF(VALUE(C3880)&lt;=11,"AMBA","INTERIOR")))))</f>
        <v/>
      </c>
      <c r="X3880" s="20" t="str">
        <f>+IF(V3880="","-",CONCATENATE(V3880,"_",W3880))</f>
        <v>-</v>
      </c>
      <c r="Y3880" s="59">
        <v>0.74139005111323464</v>
      </c>
      <c r="Z3880" t="str">
        <f>+IFERROR(VLOOKUP(H3880,#REF!,2,FALSE),"-")</f>
        <v>-</v>
      </c>
      <c r="AA3880" t="s">
        <v>2393</v>
      </c>
      <c r="AB3880" t="str">
        <f>+IF(W3880="","-",IF(W3880="UNICO","CENSO","MUESTRA"))</f>
        <v>-</v>
      </c>
      <c r="AC3880" t="s">
        <v>2398</v>
      </c>
      <c r="AD3880" t="s">
        <v>134</v>
      </c>
    </row>
    <row r="3881" spans="1:30" x14ac:dyDescent="0.25">
      <c r="A3881" s="5" t="str">
        <f t="shared" si="60"/>
        <v>0062DC0724</v>
      </c>
      <c r="B3881" s="61" t="s">
        <v>2119</v>
      </c>
      <c r="C3881" t="s">
        <v>246</v>
      </c>
      <c r="D3881" t="s">
        <v>958</v>
      </c>
      <c r="E3881" t="s">
        <v>959</v>
      </c>
      <c r="F3881">
        <v>603978</v>
      </c>
      <c r="G3881">
        <v>2</v>
      </c>
      <c r="H3881" t="s">
        <v>973</v>
      </c>
      <c r="I3881" t="s">
        <v>20</v>
      </c>
      <c r="J3881" t="s">
        <v>39</v>
      </c>
      <c r="K3881" t="s">
        <v>40</v>
      </c>
      <c r="L3881" t="s">
        <v>972</v>
      </c>
      <c r="M3881" t="s">
        <v>18454</v>
      </c>
      <c r="N3881" t="s">
        <v>22</v>
      </c>
      <c r="O3881" t="s">
        <v>23</v>
      </c>
      <c r="P3881" t="s">
        <v>26</v>
      </c>
      <c r="Q3881" t="s">
        <v>27</v>
      </c>
      <c r="R3881" s="13">
        <v>50</v>
      </c>
      <c r="S3881" s="13">
        <v>3</v>
      </c>
      <c r="T3881" s="62">
        <v>0</v>
      </c>
      <c r="U3881" t="s">
        <v>2113</v>
      </c>
      <c r="W3881" t="str">
        <f>+IF(V3881="","",IF(MID(V3881,1,3)="ECE","UNICO",IF(V3881="FINES",CONCATENATE("R",IF(OR(C3881="16",C3881="21",C3881="22",C3881="23"),"16212223",IF(OR(C3881="15",C3881="17",C3881="24",C3881="25"),"15172425",C3881))),IF(V3881="CEBAS","UNICO",IF(VALUE(C3881)&lt;=11,"AMBA","INTERIOR")))))</f>
        <v/>
      </c>
      <c r="X3881" s="20" t="str">
        <f>+IF(V3881="","-",CONCATENATE(V3881,"_",W3881))</f>
        <v>-</v>
      </c>
      <c r="Y3881" s="59">
        <v>0.74254694661578613</v>
      </c>
      <c r="Z3881" t="str">
        <f>+IFERROR(VLOOKUP(H3881,#REF!,2,FALSE),"-")</f>
        <v>-</v>
      </c>
      <c r="AA3881" t="s">
        <v>2393</v>
      </c>
      <c r="AB3881" t="str">
        <f>+IF(W3881="","-",IF(W3881="UNICO","CENSO","MUESTRA"))</f>
        <v>-</v>
      </c>
      <c r="AC3881" t="s">
        <v>2398</v>
      </c>
      <c r="AD3881" t="s">
        <v>134</v>
      </c>
    </row>
    <row r="3882" spans="1:30" x14ac:dyDescent="0.25">
      <c r="A3882" s="5" t="str">
        <f t="shared" si="60"/>
        <v>0063DC0705</v>
      </c>
      <c r="B3882" s="61" t="s">
        <v>2119</v>
      </c>
      <c r="C3882" t="s">
        <v>86</v>
      </c>
      <c r="D3882" t="s">
        <v>360</v>
      </c>
      <c r="E3882" t="s">
        <v>1027</v>
      </c>
      <c r="F3882">
        <v>613586</v>
      </c>
      <c r="G3882">
        <v>2</v>
      </c>
      <c r="H3882" t="s">
        <v>1031</v>
      </c>
      <c r="I3882" t="s">
        <v>20</v>
      </c>
      <c r="J3882" t="s">
        <v>39</v>
      </c>
      <c r="K3882" t="s">
        <v>40</v>
      </c>
      <c r="L3882" t="s">
        <v>1029</v>
      </c>
      <c r="M3882" t="s">
        <v>18455</v>
      </c>
      <c r="N3882" t="s">
        <v>22</v>
      </c>
      <c r="O3882" t="s">
        <v>23</v>
      </c>
      <c r="P3882" t="s">
        <v>26</v>
      </c>
      <c r="Q3882" t="s">
        <v>27</v>
      </c>
      <c r="R3882" s="13">
        <v>20</v>
      </c>
      <c r="S3882" s="13">
        <v>2</v>
      </c>
      <c r="T3882" s="62">
        <v>0</v>
      </c>
      <c r="U3882" t="s">
        <v>2113</v>
      </c>
      <c r="W3882" t="str">
        <f>+IF(V3882="","",IF(MID(V3882,1,3)="ECE","UNICO",IF(V3882="FINES",CONCATENATE("R",IF(OR(C3882="16",C3882="21",C3882="22",C3882="23"),"16212223",IF(OR(C3882="15",C3882="17",C3882="24",C3882="25"),"15172425",C3882))),IF(V3882="CEBAS","UNICO",IF(VALUE(C3882)&lt;=11,"AMBA","INTERIOR")))))</f>
        <v/>
      </c>
      <c r="X3882" s="20" t="str">
        <f>+IF(V3882="","-",CONCATENATE(V3882,"_",W3882))</f>
        <v>-</v>
      </c>
      <c r="Y3882" s="59">
        <v>0.74511116381847498</v>
      </c>
      <c r="Z3882" t="str">
        <f>+IFERROR(VLOOKUP(H3882,#REF!,2,FALSE),"-")</f>
        <v>-</v>
      </c>
      <c r="AA3882" t="s">
        <v>2393</v>
      </c>
      <c r="AB3882" t="str">
        <f>+IF(W3882="","-",IF(W3882="UNICO","CENSO","MUESTRA"))</f>
        <v>-</v>
      </c>
      <c r="AC3882" t="s">
        <v>2398</v>
      </c>
      <c r="AD3882" t="s">
        <v>134</v>
      </c>
    </row>
    <row r="3883" spans="1:30" x14ac:dyDescent="0.25">
      <c r="A3883" s="5" t="str">
        <f t="shared" si="60"/>
        <v>0069DC0701</v>
      </c>
      <c r="B3883" s="61" t="s">
        <v>2119</v>
      </c>
      <c r="C3883" t="s">
        <v>1079</v>
      </c>
      <c r="D3883" t="s">
        <v>1077</v>
      </c>
      <c r="E3883" t="s">
        <v>1078</v>
      </c>
      <c r="F3883">
        <v>612438</v>
      </c>
      <c r="G3883">
        <v>1</v>
      </c>
      <c r="H3883" t="s">
        <v>1092</v>
      </c>
      <c r="I3883" t="s">
        <v>20</v>
      </c>
      <c r="J3883" t="s">
        <v>39</v>
      </c>
      <c r="K3883" t="s">
        <v>40</v>
      </c>
      <c r="L3883" t="s">
        <v>1093</v>
      </c>
      <c r="M3883" t="s">
        <v>18456</v>
      </c>
      <c r="N3883" t="s">
        <v>22</v>
      </c>
      <c r="O3883" t="s">
        <v>23</v>
      </c>
      <c r="P3883" t="s">
        <v>26</v>
      </c>
      <c r="Q3883" t="s">
        <v>27</v>
      </c>
      <c r="R3883" s="13">
        <v>24</v>
      </c>
      <c r="S3883" s="13">
        <v>2</v>
      </c>
      <c r="T3883" s="62">
        <v>0</v>
      </c>
      <c r="U3883" t="s">
        <v>2113</v>
      </c>
      <c r="W3883" t="str">
        <f>+IF(V3883="","",IF(MID(V3883,1,3)="ECE","UNICO",IF(V3883="FINES",CONCATENATE("R",IF(OR(C3883="16",C3883="21",C3883="22",C3883="23"),"16212223",IF(OR(C3883="15",C3883="17",C3883="24",C3883="25"),"15172425",C3883))),IF(V3883="CEBAS","UNICO",IF(VALUE(C3883)&lt;=11,"AMBA","INTERIOR")))))</f>
        <v/>
      </c>
      <c r="X3883" s="20" t="str">
        <f>+IF(V3883="","-",CONCATENATE(V3883,"_",W3883))</f>
        <v>-</v>
      </c>
      <c r="Y3883" s="59">
        <v>0.74773626391952097</v>
      </c>
      <c r="Z3883" t="str">
        <f>+IFERROR(VLOOKUP(H3883,#REF!,2,FALSE),"-")</f>
        <v>-</v>
      </c>
      <c r="AA3883" t="s">
        <v>2393</v>
      </c>
      <c r="AB3883" t="str">
        <f>+IF(W3883="","-",IF(W3883="UNICO","CENSO","MUESTRA"))</f>
        <v>-</v>
      </c>
      <c r="AC3883" t="s">
        <v>2397</v>
      </c>
      <c r="AD3883" t="s">
        <v>134</v>
      </c>
    </row>
    <row r="3884" spans="1:30" x14ac:dyDescent="0.25">
      <c r="A3884" s="5" t="str">
        <f t="shared" si="60"/>
        <v>0043DC0719</v>
      </c>
      <c r="B3884" s="61" t="s">
        <v>2119</v>
      </c>
      <c r="C3884" t="s">
        <v>161</v>
      </c>
      <c r="D3884" t="s">
        <v>677</v>
      </c>
      <c r="E3884" t="s">
        <v>678</v>
      </c>
      <c r="F3884">
        <v>603165</v>
      </c>
      <c r="G3884">
        <v>2</v>
      </c>
      <c r="H3884" t="s">
        <v>698</v>
      </c>
      <c r="I3884" t="s">
        <v>20</v>
      </c>
      <c r="J3884" t="s">
        <v>39</v>
      </c>
      <c r="K3884" t="s">
        <v>40</v>
      </c>
      <c r="L3884" t="s">
        <v>696</v>
      </c>
      <c r="M3884" t="s">
        <v>18457</v>
      </c>
      <c r="N3884" t="s">
        <v>22</v>
      </c>
      <c r="O3884" t="s">
        <v>23</v>
      </c>
      <c r="P3884" t="s">
        <v>26</v>
      </c>
      <c r="Q3884" t="s">
        <v>27</v>
      </c>
      <c r="R3884" s="13">
        <v>16</v>
      </c>
      <c r="S3884" s="13">
        <v>1</v>
      </c>
      <c r="T3884" s="62">
        <v>0</v>
      </c>
      <c r="U3884" t="s">
        <v>2113</v>
      </c>
      <c r="W3884" t="str">
        <f>+IF(V3884="","",IF(MID(V3884,1,3)="ECE","UNICO",IF(V3884="FINES",CONCATENATE("R",IF(OR(C3884="16",C3884="21",C3884="22",C3884="23"),"16212223",IF(OR(C3884="15",C3884="17",C3884="24",C3884="25"),"15172425",C3884))),IF(V3884="CEBAS","UNICO",IF(VALUE(C3884)&lt;=11,"AMBA","INTERIOR")))))</f>
        <v/>
      </c>
      <c r="X3884" s="20" t="str">
        <f>+IF(V3884="","-",CONCATENATE(V3884,"_",W3884))</f>
        <v>-</v>
      </c>
      <c r="Y3884" s="59">
        <v>0.74792187117241526</v>
      </c>
      <c r="Z3884" t="str">
        <f>+IFERROR(VLOOKUP(H3884,#REF!,2,FALSE),"-")</f>
        <v>-</v>
      </c>
      <c r="AA3884" t="s">
        <v>2394</v>
      </c>
      <c r="AB3884" t="str">
        <f>+IF(W3884="","-",IF(W3884="UNICO","CENSO","MUESTRA"))</f>
        <v>-</v>
      </c>
      <c r="AC3884" t="s">
        <v>2397</v>
      </c>
      <c r="AD3884" t="s">
        <v>134</v>
      </c>
    </row>
    <row r="3885" spans="1:30" x14ac:dyDescent="0.25">
      <c r="A3885" s="5" t="str">
        <f t="shared" si="60"/>
        <v>0131DC0705</v>
      </c>
      <c r="B3885" s="61" t="s">
        <v>2119</v>
      </c>
      <c r="C3885" t="s">
        <v>1302</v>
      </c>
      <c r="D3885" t="s">
        <v>281</v>
      </c>
      <c r="E3885" t="s">
        <v>2014</v>
      </c>
      <c r="F3885">
        <v>611054</v>
      </c>
      <c r="G3885">
        <v>1</v>
      </c>
      <c r="H3885" t="s">
        <v>2015</v>
      </c>
      <c r="I3885" t="s">
        <v>20</v>
      </c>
      <c r="J3885" t="s">
        <v>39</v>
      </c>
      <c r="K3885" t="s">
        <v>40</v>
      </c>
      <c r="L3885" t="s">
        <v>2016</v>
      </c>
      <c r="M3885" t="s">
        <v>18031</v>
      </c>
      <c r="N3885" t="s">
        <v>22</v>
      </c>
      <c r="O3885" t="s">
        <v>23</v>
      </c>
      <c r="P3885" t="s">
        <v>26</v>
      </c>
      <c r="Q3885" t="s">
        <v>27</v>
      </c>
      <c r="R3885" s="13">
        <v>56</v>
      </c>
      <c r="S3885" s="13">
        <v>4</v>
      </c>
      <c r="T3885" s="62">
        <v>0</v>
      </c>
      <c r="U3885" t="s">
        <v>2113</v>
      </c>
      <c r="W3885" t="str">
        <f>+IF(V3885="","",IF(MID(V3885,1,3)="ECE","UNICO",IF(V3885="FINES",CONCATENATE("R",IF(OR(C3885="16",C3885="21",C3885="22",C3885="23"),"16212223",IF(OR(C3885="15",C3885="17",C3885="24",C3885="25"),"15172425",C3885))),IF(V3885="CEBAS","UNICO",IF(VALUE(C3885)&lt;=11,"AMBA","INTERIOR")))))</f>
        <v/>
      </c>
      <c r="X3885" s="20" t="str">
        <f>+IF(V3885="","-",CONCATENATE(V3885,"_",W3885))</f>
        <v>-</v>
      </c>
      <c r="Y3885" s="59">
        <v>0.74827369106443309</v>
      </c>
      <c r="Z3885" t="str">
        <f>+IFERROR(VLOOKUP(H3885,#REF!,2,FALSE),"-")</f>
        <v>-</v>
      </c>
      <c r="AA3885" t="s">
        <v>2393</v>
      </c>
      <c r="AB3885" t="str">
        <f>+IF(W3885="","-",IF(W3885="UNICO","CENSO","MUESTRA"))</f>
        <v>-</v>
      </c>
      <c r="AC3885" t="s">
        <v>2398</v>
      </c>
      <c r="AD3885" t="s">
        <v>134</v>
      </c>
    </row>
    <row r="3886" spans="1:30" x14ac:dyDescent="0.25">
      <c r="A3886" s="5" t="str">
        <f t="shared" si="60"/>
        <v>0008DC0722</v>
      </c>
      <c r="B3886" s="61" t="s">
        <v>2119</v>
      </c>
      <c r="C3886" t="s">
        <v>139</v>
      </c>
      <c r="D3886" t="s">
        <v>312</v>
      </c>
      <c r="E3886" t="s">
        <v>314</v>
      </c>
      <c r="F3886">
        <v>602486</v>
      </c>
      <c r="G3886">
        <v>3</v>
      </c>
      <c r="H3886" t="s">
        <v>332</v>
      </c>
      <c r="I3886" t="s">
        <v>20</v>
      </c>
      <c r="J3886" t="s">
        <v>39</v>
      </c>
      <c r="K3886" t="s">
        <v>40</v>
      </c>
      <c r="L3886" t="s">
        <v>316</v>
      </c>
      <c r="M3886" t="s">
        <v>18458</v>
      </c>
      <c r="N3886" t="s">
        <v>22</v>
      </c>
      <c r="O3886" t="s">
        <v>23</v>
      </c>
      <c r="P3886" t="s">
        <v>26</v>
      </c>
      <c r="Q3886" t="s">
        <v>27</v>
      </c>
      <c r="R3886" s="13">
        <v>13</v>
      </c>
      <c r="S3886" s="13">
        <v>1</v>
      </c>
      <c r="T3886" s="62">
        <v>0</v>
      </c>
      <c r="U3886" t="s">
        <v>2113</v>
      </c>
      <c r="W3886" t="str">
        <f>+IF(V3886="","",IF(MID(V3886,1,3)="ECE","UNICO",IF(V3886="FINES",CONCATENATE("R",IF(OR(C3886="16",C3886="21",C3886="22",C3886="23"),"16212223",IF(OR(C3886="15",C3886="17",C3886="24",C3886="25"),"15172425",C3886))),IF(V3886="CEBAS","UNICO",IF(VALUE(C3886)&lt;=11,"AMBA","INTERIOR")))))</f>
        <v/>
      </c>
      <c r="X3886" s="20" t="str">
        <f>+IF(V3886="","-",CONCATENATE(V3886,"_",W3886))</f>
        <v>-</v>
      </c>
      <c r="Y3886" s="59">
        <v>0.74844709666151754</v>
      </c>
      <c r="Z3886" t="str">
        <f>+IFERROR(VLOOKUP(H3886,#REF!,2,FALSE),"-")</f>
        <v>-</v>
      </c>
      <c r="AA3886" t="s">
        <v>2394</v>
      </c>
      <c r="AB3886" t="str">
        <f>+IF(W3886="","-",IF(W3886="UNICO","CENSO","MUESTRA"))</f>
        <v>-</v>
      </c>
      <c r="AC3886" t="s">
        <v>2397</v>
      </c>
      <c r="AD3886" t="s">
        <v>134</v>
      </c>
    </row>
    <row r="3887" spans="1:30" x14ac:dyDescent="0.25">
      <c r="A3887" s="5" t="str">
        <f t="shared" si="60"/>
        <v>0069DC0755</v>
      </c>
      <c r="B3887" s="61" t="s">
        <v>2119</v>
      </c>
      <c r="C3887" t="s">
        <v>1079</v>
      </c>
      <c r="D3887" t="s">
        <v>1077</v>
      </c>
      <c r="E3887" t="s">
        <v>1078</v>
      </c>
      <c r="F3887">
        <v>611493</v>
      </c>
      <c r="G3887">
        <v>3</v>
      </c>
      <c r="H3887" t="s">
        <v>1139</v>
      </c>
      <c r="I3887" t="s">
        <v>20</v>
      </c>
      <c r="J3887" t="s">
        <v>39</v>
      </c>
      <c r="K3887" t="s">
        <v>40</v>
      </c>
      <c r="L3887" t="s">
        <v>1107</v>
      </c>
      <c r="M3887" t="s">
        <v>18459</v>
      </c>
      <c r="N3887" t="s">
        <v>22</v>
      </c>
      <c r="O3887" t="s">
        <v>82</v>
      </c>
      <c r="P3887" t="s">
        <v>26</v>
      </c>
      <c r="Q3887" t="s">
        <v>27</v>
      </c>
      <c r="R3887" s="13">
        <v>24</v>
      </c>
      <c r="S3887" s="13">
        <v>2</v>
      </c>
      <c r="T3887" s="62">
        <v>0</v>
      </c>
      <c r="U3887" t="s">
        <v>2113</v>
      </c>
      <c r="W3887" t="str">
        <f>+IF(V3887="","",IF(MID(V3887,1,3)="ECE","UNICO",IF(V3887="FINES",CONCATENATE("R",IF(OR(C3887="16",C3887="21",C3887="22",C3887="23"),"16212223",IF(OR(C3887="15",C3887="17",C3887="24",C3887="25"),"15172425",C3887))),IF(V3887="CEBAS","UNICO",IF(VALUE(C3887)&lt;=11,"AMBA","INTERIOR")))))</f>
        <v/>
      </c>
      <c r="X3887" s="20" t="str">
        <f>+IF(V3887="","-",CONCATENATE(V3887,"_",W3887))</f>
        <v>-</v>
      </c>
      <c r="Y3887" s="59">
        <v>0.74938482851595489</v>
      </c>
      <c r="Z3887" t="str">
        <f>+IFERROR(VLOOKUP(H3887,#REF!,2,FALSE),"-")</f>
        <v>-</v>
      </c>
      <c r="AA3887" t="s">
        <v>2393</v>
      </c>
      <c r="AB3887" t="str">
        <f>+IF(W3887="","-",IF(W3887="UNICO","CENSO","MUESTRA"))</f>
        <v>-</v>
      </c>
      <c r="AC3887" t="s">
        <v>2398</v>
      </c>
      <c r="AD3887" t="s">
        <v>134</v>
      </c>
    </row>
    <row r="3888" spans="1:30" x14ac:dyDescent="0.25">
      <c r="A3888" s="5" t="str">
        <f t="shared" si="60"/>
        <v>0133DC0708</v>
      </c>
      <c r="B3888" s="61" t="s">
        <v>2119</v>
      </c>
      <c r="C3888" t="s">
        <v>1302</v>
      </c>
      <c r="D3888" t="s">
        <v>160</v>
      </c>
      <c r="E3888" t="s">
        <v>2049</v>
      </c>
      <c r="F3888">
        <v>613696</v>
      </c>
      <c r="G3888">
        <v>3</v>
      </c>
      <c r="H3888" t="s">
        <v>2055</v>
      </c>
      <c r="I3888" t="s">
        <v>20</v>
      </c>
      <c r="J3888" t="s">
        <v>39</v>
      </c>
      <c r="K3888" t="s">
        <v>40</v>
      </c>
      <c r="L3888" t="s">
        <v>2054</v>
      </c>
      <c r="M3888" t="s">
        <v>18148</v>
      </c>
      <c r="N3888" t="s">
        <v>22</v>
      </c>
      <c r="O3888" t="s">
        <v>23</v>
      </c>
      <c r="P3888" t="s">
        <v>26</v>
      </c>
      <c r="Q3888" t="s">
        <v>27</v>
      </c>
      <c r="R3888" s="13">
        <v>11</v>
      </c>
      <c r="S3888" s="13">
        <v>1</v>
      </c>
      <c r="T3888" s="62">
        <v>0</v>
      </c>
      <c r="U3888" t="s">
        <v>2113</v>
      </c>
      <c r="W3888" t="str">
        <f>+IF(V3888="","",IF(MID(V3888,1,3)="ECE","UNICO",IF(V3888="FINES",CONCATENATE("R",IF(OR(C3888="16",C3888="21",C3888="22",C3888="23"),"16212223",IF(OR(C3888="15",C3888="17",C3888="24",C3888="25"),"15172425",C3888))),IF(V3888="CEBAS","UNICO",IF(VALUE(C3888)&lt;=11,"AMBA","INTERIOR")))))</f>
        <v/>
      </c>
      <c r="X3888" s="20" t="str">
        <f>+IF(V3888="","-",CONCATENATE(V3888,"_",W3888))</f>
        <v>-</v>
      </c>
      <c r="Y3888" s="59">
        <v>0.7503989083426339</v>
      </c>
      <c r="Z3888" t="str">
        <f>+IFERROR(VLOOKUP(H3888,#REF!,2,FALSE),"-")</f>
        <v>-</v>
      </c>
      <c r="AA3888" t="s">
        <v>2393</v>
      </c>
      <c r="AB3888" t="str">
        <f>+IF(W3888="","-",IF(W3888="UNICO","CENSO","MUESTRA"))</f>
        <v>-</v>
      </c>
      <c r="AC3888" t="s">
        <v>2398</v>
      </c>
      <c r="AD3888" t="s">
        <v>134</v>
      </c>
    </row>
    <row r="3889" spans="1:30" x14ac:dyDescent="0.25">
      <c r="A3889" s="5" t="str">
        <f t="shared" si="60"/>
        <v>0001DA0046</v>
      </c>
      <c r="B3889" s="61" t="s">
        <v>2119</v>
      </c>
      <c r="C3889" t="s">
        <v>19</v>
      </c>
      <c r="D3889" t="s">
        <v>17</v>
      </c>
      <c r="E3889" t="s">
        <v>18</v>
      </c>
      <c r="F3889">
        <v>616117</v>
      </c>
      <c r="G3889">
        <v>0</v>
      </c>
      <c r="H3889" t="s">
        <v>31</v>
      </c>
      <c r="I3889" t="s">
        <v>20</v>
      </c>
      <c r="J3889" t="s">
        <v>25</v>
      </c>
      <c r="K3889" t="s">
        <v>21</v>
      </c>
      <c r="M3889" t="s">
        <v>18460</v>
      </c>
      <c r="N3889" t="s">
        <v>22</v>
      </c>
      <c r="O3889" t="s">
        <v>23</v>
      </c>
      <c r="P3889" t="s">
        <v>26</v>
      </c>
      <c r="Q3889" t="s">
        <v>27</v>
      </c>
      <c r="R3889" s="13">
        <v>13</v>
      </c>
      <c r="S3889" s="13">
        <v>1</v>
      </c>
      <c r="T3889" s="62">
        <v>0</v>
      </c>
      <c r="U3889" t="s">
        <v>2113</v>
      </c>
      <c r="W3889" t="str">
        <f>+IF(V3889="","",IF(MID(V3889,1,3)="ECE","UNICO",IF(V3889="FINES",CONCATENATE("R",IF(OR(C3889="16",C3889="21",C3889="22",C3889="23"),"16212223",IF(OR(C3889="15",C3889="17",C3889="24",C3889="25"),"15172425",C3889))),IF(V3889="CEBAS","UNICO",IF(VALUE(C3889)&lt;=11,"AMBA","INTERIOR")))))</f>
        <v/>
      </c>
      <c r="X3889" s="20" t="str">
        <f>+IF(V3889="","-",CONCATENATE(V3889,"_",W3889))</f>
        <v>-</v>
      </c>
      <c r="Y3889" s="59">
        <v>0.76335185766220093</v>
      </c>
      <c r="Z3889" t="str">
        <f>+IFERROR(VLOOKUP(H3889,#REF!,2,FALSE),"-")</f>
        <v>-</v>
      </c>
      <c r="AA3889" t="s">
        <v>2393</v>
      </c>
      <c r="AB3889" t="str">
        <f>+IF(W3889="","-",IF(W3889="UNICO","CENSO","MUESTRA"))</f>
        <v>-</v>
      </c>
      <c r="AC3889" t="s">
        <v>2397</v>
      </c>
      <c r="AD3889" t="s">
        <v>134</v>
      </c>
    </row>
    <row r="3890" spans="1:30" x14ac:dyDescent="0.25">
      <c r="A3890" s="5" t="str">
        <f t="shared" si="60"/>
        <v>0001DC0716</v>
      </c>
      <c r="B3890" s="61" t="s">
        <v>2119</v>
      </c>
      <c r="C3890" t="s">
        <v>19</v>
      </c>
      <c r="D3890" t="s">
        <v>17</v>
      </c>
      <c r="E3890" t="s">
        <v>18</v>
      </c>
      <c r="F3890">
        <v>609115</v>
      </c>
      <c r="G3890">
        <v>1</v>
      </c>
      <c r="H3890" t="s">
        <v>48</v>
      </c>
      <c r="I3890" t="s">
        <v>20</v>
      </c>
      <c r="J3890" t="s">
        <v>39</v>
      </c>
      <c r="K3890" t="s">
        <v>40</v>
      </c>
      <c r="L3890" t="s">
        <v>49</v>
      </c>
      <c r="M3890" t="s">
        <v>18461</v>
      </c>
      <c r="N3890" t="s">
        <v>22</v>
      </c>
      <c r="O3890" t="s">
        <v>23</v>
      </c>
      <c r="P3890" t="s">
        <v>26</v>
      </c>
      <c r="Q3890" t="s">
        <v>27</v>
      </c>
      <c r="R3890" s="13">
        <v>32</v>
      </c>
      <c r="S3890" s="13">
        <v>2</v>
      </c>
      <c r="T3890" s="62">
        <v>0</v>
      </c>
      <c r="U3890" t="s">
        <v>2113</v>
      </c>
      <c r="W3890" t="str">
        <f>+IF(V3890="","",IF(MID(V3890,1,3)="ECE","UNICO",IF(V3890="FINES",CONCATENATE("R",IF(OR(C3890="16",C3890="21",C3890="22",C3890="23"),"16212223",IF(OR(C3890="15",C3890="17",C3890="24",C3890="25"),"15172425",C3890))),IF(V3890="CEBAS","UNICO",IF(VALUE(C3890)&lt;=11,"AMBA","INTERIOR")))))</f>
        <v/>
      </c>
      <c r="X3890" s="20" t="str">
        <f>+IF(V3890="","-",CONCATENATE(V3890,"_",W3890))</f>
        <v>-</v>
      </c>
      <c r="Y3890" s="59">
        <v>0.7672991570499208</v>
      </c>
      <c r="Z3890" t="str">
        <f>+IFERROR(VLOOKUP(H3890,#REF!,2,FALSE),"-")</f>
        <v>-</v>
      </c>
      <c r="AA3890" t="s">
        <v>2393</v>
      </c>
      <c r="AB3890" t="str">
        <f>+IF(W3890="","-",IF(W3890="UNICO","CENSO","MUESTRA"))</f>
        <v>-</v>
      </c>
      <c r="AC3890" t="s">
        <v>2397</v>
      </c>
      <c r="AD3890" t="s">
        <v>134</v>
      </c>
    </row>
    <row r="3891" spans="1:30" x14ac:dyDescent="0.25">
      <c r="A3891" s="5" t="str">
        <f t="shared" si="60"/>
        <v>0131DC0708</v>
      </c>
      <c r="B3891" s="61" t="s">
        <v>2119</v>
      </c>
      <c r="C3891" t="s">
        <v>1302</v>
      </c>
      <c r="D3891" t="s">
        <v>281</v>
      </c>
      <c r="E3891" t="s">
        <v>2014</v>
      </c>
      <c r="F3891">
        <v>600587</v>
      </c>
      <c r="G3891">
        <v>1</v>
      </c>
      <c r="H3891" t="s">
        <v>2019</v>
      </c>
      <c r="I3891" t="s">
        <v>20</v>
      </c>
      <c r="J3891" t="s">
        <v>39</v>
      </c>
      <c r="K3891" t="s">
        <v>40</v>
      </c>
      <c r="L3891" t="s">
        <v>2020</v>
      </c>
      <c r="M3891" t="s">
        <v>18462</v>
      </c>
      <c r="N3891" t="s">
        <v>22</v>
      </c>
      <c r="O3891" t="s">
        <v>23</v>
      </c>
      <c r="P3891" t="s">
        <v>26</v>
      </c>
      <c r="Q3891" t="s">
        <v>27</v>
      </c>
      <c r="R3891" s="13">
        <v>43</v>
      </c>
      <c r="S3891" s="13">
        <v>5</v>
      </c>
      <c r="T3891" s="62">
        <v>0</v>
      </c>
      <c r="U3891" t="s">
        <v>2113</v>
      </c>
      <c r="W3891" t="str">
        <f>+IF(V3891="","",IF(MID(V3891,1,3)="ECE","UNICO",IF(V3891="FINES",CONCATENATE("R",IF(OR(C3891="16",C3891="21",C3891="22",C3891="23"),"16212223",IF(OR(C3891="15",C3891="17",C3891="24",C3891="25"),"15172425",C3891))),IF(V3891="CEBAS","UNICO",IF(VALUE(C3891)&lt;=11,"AMBA","INTERIOR")))))</f>
        <v/>
      </c>
      <c r="X3891" s="20" t="str">
        <f>+IF(V3891="","-",CONCATENATE(V3891,"_",W3891))</f>
        <v>-</v>
      </c>
      <c r="Y3891" s="59">
        <v>0.77091681781937094</v>
      </c>
      <c r="Z3891" t="str">
        <f>+IFERROR(VLOOKUP(H3891,#REF!,2,FALSE),"-")</f>
        <v>-</v>
      </c>
      <c r="AA3891" t="s">
        <v>2393</v>
      </c>
      <c r="AB3891" t="str">
        <f>+IF(W3891="","-",IF(W3891="UNICO","CENSO","MUESTRA"))</f>
        <v>-</v>
      </c>
      <c r="AC3891" t="s">
        <v>2398</v>
      </c>
      <c r="AD3891" t="s">
        <v>134</v>
      </c>
    </row>
    <row r="3892" spans="1:30" x14ac:dyDescent="0.25">
      <c r="A3892" s="5" t="str">
        <f t="shared" si="60"/>
        <v>0043DC0709</v>
      </c>
      <c r="B3892" s="61" t="s">
        <v>2119</v>
      </c>
      <c r="C3892" t="s">
        <v>161</v>
      </c>
      <c r="D3892" t="s">
        <v>677</v>
      </c>
      <c r="E3892" t="s">
        <v>678</v>
      </c>
      <c r="F3892">
        <v>611694</v>
      </c>
      <c r="G3892">
        <v>2</v>
      </c>
      <c r="H3892" t="s">
        <v>686</v>
      </c>
      <c r="I3892" t="s">
        <v>20</v>
      </c>
      <c r="J3892" t="s">
        <v>39</v>
      </c>
      <c r="K3892" t="s">
        <v>40</v>
      </c>
      <c r="L3892" t="s">
        <v>683</v>
      </c>
      <c r="M3892" t="s">
        <v>18463</v>
      </c>
      <c r="N3892" t="s">
        <v>22</v>
      </c>
      <c r="O3892" t="s">
        <v>23</v>
      </c>
      <c r="P3892" t="s">
        <v>26</v>
      </c>
      <c r="Q3892" t="s">
        <v>27</v>
      </c>
      <c r="R3892" s="13">
        <v>35</v>
      </c>
      <c r="S3892" s="13">
        <v>2</v>
      </c>
      <c r="T3892" s="62">
        <v>0</v>
      </c>
      <c r="U3892" t="s">
        <v>2113</v>
      </c>
      <c r="W3892" t="str">
        <f>+IF(V3892="","",IF(MID(V3892,1,3)="ECE","UNICO",IF(V3892="FINES",CONCATENATE("R",IF(OR(C3892="16",C3892="21",C3892="22",C3892="23"),"16212223",IF(OR(C3892="15",C3892="17",C3892="24",C3892="25"),"15172425",C3892))),IF(V3892="CEBAS","UNICO",IF(VALUE(C3892)&lt;=11,"AMBA","INTERIOR")))))</f>
        <v/>
      </c>
      <c r="X3892" s="20" t="str">
        <f>+IF(V3892="","-",CONCATENATE(V3892,"_",W3892))</f>
        <v>-</v>
      </c>
      <c r="Y3892" s="59">
        <v>0.77218063881522736</v>
      </c>
      <c r="Z3892" t="str">
        <f>+IFERROR(VLOOKUP(H3892,#REF!,2,FALSE),"-")</f>
        <v>-</v>
      </c>
      <c r="AA3892" t="s">
        <v>2394</v>
      </c>
      <c r="AB3892" t="str">
        <f>+IF(W3892="","-",IF(W3892="UNICO","CENSO","MUESTRA"))</f>
        <v>-</v>
      </c>
      <c r="AC3892" t="s">
        <v>2397</v>
      </c>
      <c r="AD3892" t="s">
        <v>134</v>
      </c>
    </row>
    <row r="3893" spans="1:30" x14ac:dyDescent="0.25">
      <c r="A3893" s="5" t="str">
        <f t="shared" si="60"/>
        <v>0045DC0717</v>
      </c>
      <c r="B3893" s="61" t="s">
        <v>2119</v>
      </c>
      <c r="C3893" t="s">
        <v>140</v>
      </c>
      <c r="D3893" t="s">
        <v>760</v>
      </c>
      <c r="E3893" t="s">
        <v>761</v>
      </c>
      <c r="F3893">
        <v>609980</v>
      </c>
      <c r="G3893">
        <v>3</v>
      </c>
      <c r="H3893" t="s">
        <v>777</v>
      </c>
      <c r="I3893" t="s">
        <v>20</v>
      </c>
      <c r="J3893" t="s">
        <v>39</v>
      </c>
      <c r="K3893" t="s">
        <v>40</v>
      </c>
      <c r="L3893" t="s">
        <v>769</v>
      </c>
      <c r="M3893" t="s">
        <v>18108</v>
      </c>
      <c r="N3893" t="s">
        <v>22</v>
      </c>
      <c r="O3893" t="s">
        <v>23</v>
      </c>
      <c r="P3893" t="s">
        <v>26</v>
      </c>
      <c r="Q3893" t="s">
        <v>27</v>
      </c>
      <c r="R3893" s="13">
        <v>24</v>
      </c>
      <c r="S3893" s="13">
        <v>2</v>
      </c>
      <c r="T3893" s="62">
        <v>0</v>
      </c>
      <c r="U3893" t="s">
        <v>2113</v>
      </c>
      <c r="W3893" t="str">
        <f>+IF(V3893="","",IF(MID(V3893,1,3)="ECE","UNICO",IF(V3893="FINES",CONCATENATE("R",IF(OR(C3893="16",C3893="21",C3893="22",C3893="23"),"16212223",IF(OR(C3893="15",C3893="17",C3893="24",C3893="25"),"15172425",C3893))),IF(V3893="CEBAS","UNICO",IF(VALUE(C3893)&lt;=11,"AMBA","INTERIOR")))))</f>
        <v/>
      </c>
      <c r="X3893" s="20" t="str">
        <f>+IF(V3893="","-",CONCATENATE(V3893,"_",W3893))</f>
        <v>-</v>
      </c>
      <c r="Y3893" s="59">
        <v>0.77311915655930841</v>
      </c>
      <c r="Z3893" t="str">
        <f>+IFERROR(VLOOKUP(H3893,#REF!,2,FALSE),"-")</f>
        <v>-</v>
      </c>
      <c r="AA3893" t="s">
        <v>2393</v>
      </c>
      <c r="AB3893" t="str">
        <f>+IF(W3893="","-",IF(W3893="UNICO","CENSO","MUESTRA"))</f>
        <v>-</v>
      </c>
      <c r="AC3893" t="s">
        <v>2397</v>
      </c>
      <c r="AD3893" t="s">
        <v>134</v>
      </c>
    </row>
    <row r="3894" spans="1:30" x14ac:dyDescent="0.25">
      <c r="A3894" s="5" t="str">
        <f t="shared" si="60"/>
        <v>0043DA0184</v>
      </c>
      <c r="B3894" s="61" t="s">
        <v>2119</v>
      </c>
      <c r="C3894" t="s">
        <v>161</v>
      </c>
      <c r="D3894" t="s">
        <v>677</v>
      </c>
      <c r="E3894" t="s">
        <v>678</v>
      </c>
      <c r="F3894">
        <v>614467</v>
      </c>
      <c r="G3894">
        <v>0</v>
      </c>
      <c r="H3894" t="s">
        <v>680</v>
      </c>
      <c r="I3894" t="s">
        <v>20</v>
      </c>
      <c r="J3894" t="s">
        <v>25</v>
      </c>
      <c r="K3894" t="s">
        <v>21</v>
      </c>
      <c r="M3894" t="s">
        <v>18464</v>
      </c>
      <c r="N3894" t="s">
        <v>22</v>
      </c>
      <c r="O3894" t="s">
        <v>23</v>
      </c>
      <c r="P3894" t="s">
        <v>26</v>
      </c>
      <c r="Q3894" t="s">
        <v>27</v>
      </c>
      <c r="R3894" s="13">
        <v>15</v>
      </c>
      <c r="S3894" s="13">
        <v>1</v>
      </c>
      <c r="T3894" s="62">
        <v>0</v>
      </c>
      <c r="U3894" t="s">
        <v>2113</v>
      </c>
      <c r="W3894" t="str">
        <f>+IF(V3894="","",IF(MID(V3894,1,3)="ECE","UNICO",IF(V3894="FINES",CONCATENATE("R",IF(OR(C3894="16",C3894="21",C3894="22",C3894="23"),"16212223",IF(OR(C3894="15",C3894="17",C3894="24",C3894="25"),"15172425",C3894))),IF(V3894="CEBAS","UNICO",IF(VALUE(C3894)&lt;=11,"AMBA","INTERIOR")))))</f>
        <v/>
      </c>
      <c r="X3894" s="20" t="str">
        <f>+IF(V3894="","-",CONCATENATE(V3894,"_",W3894))</f>
        <v>-</v>
      </c>
      <c r="Y3894" s="59">
        <v>0.77339673621786964</v>
      </c>
      <c r="Z3894" t="str">
        <f>+IFERROR(VLOOKUP(H3894,#REF!,2,FALSE),"-")</f>
        <v>-</v>
      </c>
      <c r="AA3894" t="s">
        <v>2394</v>
      </c>
      <c r="AB3894" t="str">
        <f>+IF(W3894="","-",IF(W3894="UNICO","CENSO","MUESTRA"))</f>
        <v>-</v>
      </c>
      <c r="AC3894" t="s">
        <v>2398</v>
      </c>
      <c r="AD3894" t="s">
        <v>134</v>
      </c>
    </row>
    <row r="3895" spans="1:30" x14ac:dyDescent="0.25">
      <c r="A3895" s="5" t="str">
        <f t="shared" si="60"/>
        <v>0111DC0718</v>
      </c>
      <c r="B3895" s="61" t="s">
        <v>2119</v>
      </c>
      <c r="C3895" t="s">
        <v>246</v>
      </c>
      <c r="D3895" t="s">
        <v>575</v>
      </c>
      <c r="E3895" t="s">
        <v>1794</v>
      </c>
      <c r="F3895">
        <v>607663</v>
      </c>
      <c r="G3895">
        <v>1</v>
      </c>
      <c r="H3895" t="s">
        <v>1806</v>
      </c>
      <c r="I3895" t="s">
        <v>20</v>
      </c>
      <c r="J3895" t="s">
        <v>39</v>
      </c>
      <c r="K3895" t="s">
        <v>40</v>
      </c>
      <c r="L3895" t="s">
        <v>1807</v>
      </c>
      <c r="M3895" t="s">
        <v>18429</v>
      </c>
      <c r="N3895" t="s">
        <v>22</v>
      </c>
      <c r="O3895" t="s">
        <v>23</v>
      </c>
      <c r="P3895" t="s">
        <v>26</v>
      </c>
      <c r="Q3895" t="s">
        <v>27</v>
      </c>
      <c r="R3895" s="13">
        <v>45</v>
      </c>
      <c r="S3895" s="13">
        <v>3</v>
      </c>
      <c r="T3895" s="62">
        <v>0</v>
      </c>
      <c r="U3895" t="s">
        <v>2113</v>
      </c>
      <c r="W3895" t="str">
        <f>+IF(V3895="","",IF(MID(V3895,1,3)="ECE","UNICO",IF(V3895="FINES",CONCATENATE("R",IF(OR(C3895="16",C3895="21",C3895="22",C3895="23"),"16212223",IF(OR(C3895="15",C3895="17",C3895="24",C3895="25"),"15172425",C3895))),IF(V3895="CEBAS","UNICO",IF(VALUE(C3895)&lt;=11,"AMBA","INTERIOR")))))</f>
        <v/>
      </c>
      <c r="X3895" s="20" t="str">
        <f>+IF(V3895="","-",CONCATENATE(V3895,"_",W3895))</f>
        <v>-</v>
      </c>
      <c r="Y3895" s="59">
        <v>0.77599364353550804</v>
      </c>
      <c r="Z3895" t="str">
        <f>+IFERROR(VLOOKUP(H3895,#REF!,2,FALSE),"-")</f>
        <v>-</v>
      </c>
      <c r="AA3895" t="s">
        <v>2393</v>
      </c>
      <c r="AB3895" t="str">
        <f>+IF(W3895="","-",IF(W3895="UNICO","CENSO","MUESTRA"))</f>
        <v>-</v>
      </c>
      <c r="AC3895" t="s">
        <v>2398</v>
      </c>
      <c r="AD3895" t="s">
        <v>134</v>
      </c>
    </row>
    <row r="3896" spans="1:30" x14ac:dyDescent="0.25">
      <c r="A3896" s="5" t="str">
        <f t="shared" si="60"/>
        <v>0113DC0711</v>
      </c>
      <c r="B3896" s="61" t="s">
        <v>2119</v>
      </c>
      <c r="C3896" t="s">
        <v>19</v>
      </c>
      <c r="D3896" t="s">
        <v>181</v>
      </c>
      <c r="E3896" t="s">
        <v>1843</v>
      </c>
      <c r="F3896">
        <v>602810</v>
      </c>
      <c r="G3896">
        <v>0</v>
      </c>
      <c r="H3896" t="s">
        <v>1851</v>
      </c>
      <c r="I3896" t="s">
        <v>20</v>
      </c>
      <c r="J3896" t="s">
        <v>39</v>
      </c>
      <c r="K3896" t="s">
        <v>21</v>
      </c>
      <c r="M3896" t="s">
        <v>18465</v>
      </c>
      <c r="N3896" t="s">
        <v>22</v>
      </c>
      <c r="O3896" t="s">
        <v>23</v>
      </c>
      <c r="P3896" t="s">
        <v>26</v>
      </c>
      <c r="Q3896" t="s">
        <v>27</v>
      </c>
      <c r="R3896" s="13">
        <v>13</v>
      </c>
      <c r="S3896" s="13">
        <v>1</v>
      </c>
      <c r="T3896" s="62">
        <v>0</v>
      </c>
      <c r="U3896" t="s">
        <v>2113</v>
      </c>
      <c r="W3896" t="str">
        <f>+IF(V3896="","",IF(MID(V3896,1,3)="ECE","UNICO",IF(V3896="FINES",CONCATENATE("R",IF(OR(C3896="16",C3896="21",C3896="22",C3896="23"),"16212223",IF(OR(C3896="15",C3896="17",C3896="24",C3896="25"),"15172425",C3896))),IF(V3896="CEBAS","UNICO",IF(VALUE(C3896)&lt;=11,"AMBA","INTERIOR")))))</f>
        <v/>
      </c>
      <c r="X3896" s="20" t="str">
        <f>+IF(V3896="","-",CONCATENATE(V3896,"_",W3896))</f>
        <v>-</v>
      </c>
      <c r="Y3896" s="59">
        <v>0.77755686827003956</v>
      </c>
      <c r="Z3896" t="str">
        <f>+IFERROR(VLOOKUP(H3896,#REF!,2,FALSE),"-")</f>
        <v>-</v>
      </c>
      <c r="AA3896" t="s">
        <v>2393</v>
      </c>
      <c r="AB3896" t="str">
        <f>+IF(W3896="","-",IF(W3896="UNICO","CENSO","MUESTRA"))</f>
        <v>-</v>
      </c>
      <c r="AC3896" t="s">
        <v>2398</v>
      </c>
      <c r="AD3896" t="s">
        <v>134</v>
      </c>
    </row>
    <row r="3897" spans="1:30" x14ac:dyDescent="0.25">
      <c r="A3897" s="5" t="str">
        <f t="shared" si="60"/>
        <v>0069DC0740</v>
      </c>
      <c r="B3897" s="61" t="s">
        <v>2119</v>
      </c>
      <c r="C3897" t="s">
        <v>1079</v>
      </c>
      <c r="D3897" t="s">
        <v>1077</v>
      </c>
      <c r="E3897" t="s">
        <v>1078</v>
      </c>
      <c r="F3897">
        <v>612437</v>
      </c>
      <c r="G3897">
        <v>1</v>
      </c>
      <c r="H3897" t="s">
        <v>1125</v>
      </c>
      <c r="I3897" t="s">
        <v>20</v>
      </c>
      <c r="J3897" t="s">
        <v>39</v>
      </c>
      <c r="K3897" t="s">
        <v>40</v>
      </c>
      <c r="L3897" t="s">
        <v>1126</v>
      </c>
      <c r="M3897" t="s">
        <v>18117</v>
      </c>
      <c r="N3897" t="s">
        <v>22</v>
      </c>
      <c r="O3897" t="s">
        <v>82</v>
      </c>
      <c r="P3897" t="s">
        <v>26</v>
      </c>
      <c r="Q3897" t="s">
        <v>27</v>
      </c>
      <c r="R3897" s="13">
        <v>41</v>
      </c>
      <c r="S3897" s="13">
        <v>3</v>
      </c>
      <c r="T3897" s="62">
        <v>0</v>
      </c>
      <c r="U3897" t="s">
        <v>2113</v>
      </c>
      <c r="W3897" t="str">
        <f>+IF(V3897="","",IF(MID(V3897,1,3)="ECE","UNICO",IF(V3897="FINES",CONCATENATE("R",IF(OR(C3897="16",C3897="21",C3897="22",C3897="23"),"16212223",IF(OR(C3897="15",C3897="17",C3897="24",C3897="25"),"15172425",C3897))),IF(V3897="CEBAS","UNICO",IF(VALUE(C3897)&lt;=11,"AMBA","INTERIOR")))))</f>
        <v/>
      </c>
      <c r="X3897" s="20" t="str">
        <f>+IF(V3897="","-",CONCATENATE(V3897,"_",W3897))</f>
        <v>-</v>
      </c>
      <c r="Y3897" s="59">
        <v>0.78134868707921767</v>
      </c>
      <c r="Z3897" t="str">
        <f>+IFERROR(VLOOKUP(H3897,#REF!,2,FALSE),"-")</f>
        <v>-</v>
      </c>
      <c r="AA3897" t="s">
        <v>2393</v>
      </c>
      <c r="AB3897" t="str">
        <f>+IF(W3897="","-",IF(W3897="UNICO","CENSO","MUESTRA"))</f>
        <v>-</v>
      </c>
      <c r="AC3897" t="s">
        <v>2398</v>
      </c>
      <c r="AD3897" t="s">
        <v>134</v>
      </c>
    </row>
    <row r="3898" spans="1:30" x14ac:dyDescent="0.25">
      <c r="A3898" s="5" t="str">
        <f t="shared" si="60"/>
        <v>0015DC0707</v>
      </c>
      <c r="B3898" s="61" t="s">
        <v>2119</v>
      </c>
      <c r="C3898" t="s">
        <v>158</v>
      </c>
      <c r="D3898" t="s">
        <v>427</v>
      </c>
      <c r="E3898" t="s">
        <v>428</v>
      </c>
      <c r="F3898">
        <v>605903</v>
      </c>
      <c r="G3898">
        <v>3</v>
      </c>
      <c r="H3898" t="s">
        <v>434</v>
      </c>
      <c r="I3898" t="s">
        <v>20</v>
      </c>
      <c r="J3898" t="s">
        <v>39</v>
      </c>
      <c r="K3898" t="s">
        <v>40</v>
      </c>
      <c r="L3898" t="s">
        <v>432</v>
      </c>
      <c r="M3898" t="s">
        <v>18346</v>
      </c>
      <c r="N3898" t="s">
        <v>22</v>
      </c>
      <c r="O3898" t="s">
        <v>23</v>
      </c>
      <c r="P3898" t="s">
        <v>26</v>
      </c>
      <c r="Q3898" t="s">
        <v>27</v>
      </c>
      <c r="R3898" s="13">
        <v>60</v>
      </c>
      <c r="S3898" s="13">
        <v>4</v>
      </c>
      <c r="T3898" s="62">
        <v>0</v>
      </c>
      <c r="U3898" t="s">
        <v>2113</v>
      </c>
      <c r="W3898" t="str">
        <f>+IF(V3898="","",IF(MID(V3898,1,3)="ECE","UNICO",IF(V3898="FINES",CONCATENATE("R",IF(OR(C3898="16",C3898="21",C3898="22",C3898="23"),"16212223",IF(OR(C3898="15",C3898="17",C3898="24",C3898="25"),"15172425",C3898))),IF(V3898="CEBAS","UNICO",IF(VALUE(C3898)&lt;=11,"AMBA","INTERIOR")))))</f>
        <v/>
      </c>
      <c r="X3898" s="20" t="str">
        <f>+IF(V3898="","-",CONCATENATE(V3898,"_",W3898))</f>
        <v>-</v>
      </c>
      <c r="Y3898" s="59">
        <v>0.78218656778335571</v>
      </c>
      <c r="Z3898" t="str">
        <f>+IFERROR(VLOOKUP(H3898,#REF!,2,FALSE),"-")</f>
        <v>-</v>
      </c>
      <c r="AA3898" t="s">
        <v>2393</v>
      </c>
      <c r="AB3898" t="str">
        <f>+IF(W3898="","-",IF(W3898="UNICO","CENSO","MUESTRA"))</f>
        <v>-</v>
      </c>
      <c r="AC3898" t="s">
        <v>2397</v>
      </c>
      <c r="AD3898" t="s">
        <v>134</v>
      </c>
    </row>
    <row r="3899" spans="1:30" x14ac:dyDescent="0.25">
      <c r="A3899" s="5" t="str">
        <f t="shared" si="60"/>
        <v>0073DA0114</v>
      </c>
      <c r="B3899" s="61" t="s">
        <v>2119</v>
      </c>
      <c r="C3899" t="s">
        <v>1302</v>
      </c>
      <c r="D3899" t="s">
        <v>1300</v>
      </c>
      <c r="E3899" t="s">
        <v>1301</v>
      </c>
      <c r="F3899">
        <v>614541</v>
      </c>
      <c r="G3899">
        <v>0</v>
      </c>
      <c r="H3899" t="s">
        <v>1305</v>
      </c>
      <c r="I3899" t="s">
        <v>20</v>
      </c>
      <c r="J3899" t="s">
        <v>25</v>
      </c>
      <c r="K3899" t="s">
        <v>21</v>
      </c>
      <c r="M3899" t="s">
        <v>18466</v>
      </c>
      <c r="N3899" t="s">
        <v>22</v>
      </c>
      <c r="O3899" t="s">
        <v>23</v>
      </c>
      <c r="P3899" t="s">
        <v>26</v>
      </c>
      <c r="Q3899" t="s">
        <v>27</v>
      </c>
      <c r="R3899" s="13">
        <v>15</v>
      </c>
      <c r="S3899" s="13">
        <v>1</v>
      </c>
      <c r="T3899" s="62">
        <v>0</v>
      </c>
      <c r="U3899" t="s">
        <v>2113</v>
      </c>
      <c r="W3899" t="str">
        <f>+IF(V3899="","",IF(MID(V3899,1,3)="ECE","UNICO",IF(V3899="FINES",CONCATENATE("R",IF(OR(C3899="16",C3899="21",C3899="22",C3899="23"),"16212223",IF(OR(C3899="15",C3899="17",C3899="24",C3899="25"),"15172425",C3899))),IF(V3899="CEBAS","UNICO",IF(VALUE(C3899)&lt;=11,"AMBA","INTERIOR")))))</f>
        <v/>
      </c>
      <c r="X3899" s="20" t="str">
        <f>+IF(V3899="","-",CONCATENATE(V3899,"_",W3899))</f>
        <v>-</v>
      </c>
      <c r="Y3899" s="59">
        <v>0.7843140131897397</v>
      </c>
      <c r="Z3899" t="str">
        <f>+IFERROR(VLOOKUP(H3899,#REF!,2,FALSE),"-")</f>
        <v>-</v>
      </c>
      <c r="AA3899" t="s">
        <v>2393</v>
      </c>
      <c r="AB3899" t="str">
        <f>+IF(W3899="","-",IF(W3899="UNICO","CENSO","MUESTRA"))</f>
        <v>-</v>
      </c>
      <c r="AC3899" t="s">
        <v>2398</v>
      </c>
      <c r="AD3899" t="s">
        <v>134</v>
      </c>
    </row>
    <row r="3900" spans="1:30" x14ac:dyDescent="0.25">
      <c r="A3900" s="5" t="str">
        <f t="shared" si="60"/>
        <v>0132DC0706</v>
      </c>
      <c r="B3900" s="61" t="s">
        <v>2119</v>
      </c>
      <c r="C3900" t="s">
        <v>1302</v>
      </c>
      <c r="D3900" t="s">
        <v>619</v>
      </c>
      <c r="E3900" t="s">
        <v>2032</v>
      </c>
      <c r="F3900">
        <v>602107</v>
      </c>
      <c r="G3900">
        <v>3</v>
      </c>
      <c r="H3900" t="s">
        <v>2036</v>
      </c>
      <c r="I3900" t="s">
        <v>20</v>
      </c>
      <c r="J3900" t="s">
        <v>39</v>
      </c>
      <c r="K3900" t="s">
        <v>40</v>
      </c>
      <c r="L3900" t="s">
        <v>2034</v>
      </c>
      <c r="M3900" t="s">
        <v>18215</v>
      </c>
      <c r="N3900" t="s">
        <v>22</v>
      </c>
      <c r="O3900" t="s">
        <v>23</v>
      </c>
      <c r="P3900" t="s">
        <v>26</v>
      </c>
      <c r="Q3900" t="s">
        <v>27</v>
      </c>
      <c r="R3900" s="13">
        <v>58</v>
      </c>
      <c r="S3900" s="13">
        <v>5</v>
      </c>
      <c r="T3900" s="62">
        <v>0</v>
      </c>
      <c r="U3900" t="s">
        <v>2113</v>
      </c>
      <c r="W3900" t="str">
        <f>+IF(V3900="","",IF(MID(V3900,1,3)="ECE","UNICO",IF(V3900="FINES",CONCATENATE("R",IF(OR(C3900="16",C3900="21",C3900="22",C3900="23"),"16212223",IF(OR(C3900="15",C3900="17",C3900="24",C3900="25"),"15172425",C3900))),IF(V3900="CEBAS","UNICO",IF(VALUE(C3900)&lt;=11,"AMBA","INTERIOR")))))</f>
        <v/>
      </c>
      <c r="X3900" s="20" t="str">
        <f>+IF(V3900="","-",CONCATENATE(V3900,"_",W3900))</f>
        <v>-</v>
      </c>
      <c r="Y3900" s="59">
        <v>0.78632898365750037</v>
      </c>
      <c r="Z3900" t="str">
        <f>+IFERROR(VLOOKUP(H3900,#REF!,2,FALSE),"-")</f>
        <v>-</v>
      </c>
      <c r="AA3900" t="s">
        <v>2393</v>
      </c>
      <c r="AB3900" t="str">
        <f>+IF(W3900="","-",IF(W3900="UNICO","CENSO","MUESTRA"))</f>
        <v>-</v>
      </c>
      <c r="AC3900" t="s">
        <v>2397</v>
      </c>
      <c r="AD3900" t="s">
        <v>134</v>
      </c>
    </row>
    <row r="3901" spans="1:30" x14ac:dyDescent="0.25">
      <c r="A3901" s="5" t="str">
        <f t="shared" si="60"/>
        <v>0069DC0759</v>
      </c>
      <c r="B3901" s="61" t="s">
        <v>2119</v>
      </c>
      <c r="C3901" t="s">
        <v>1079</v>
      </c>
      <c r="D3901" t="s">
        <v>1077</v>
      </c>
      <c r="E3901" t="s">
        <v>1078</v>
      </c>
      <c r="F3901">
        <v>612437</v>
      </c>
      <c r="G3901">
        <v>2</v>
      </c>
      <c r="H3901" t="s">
        <v>1143</v>
      </c>
      <c r="I3901" t="s">
        <v>20</v>
      </c>
      <c r="J3901" t="s">
        <v>39</v>
      </c>
      <c r="K3901" t="s">
        <v>40</v>
      </c>
      <c r="L3901" t="s">
        <v>1126</v>
      </c>
      <c r="M3901" t="s">
        <v>18467</v>
      </c>
      <c r="N3901" t="s">
        <v>22</v>
      </c>
      <c r="O3901" t="s">
        <v>82</v>
      </c>
      <c r="P3901" t="s">
        <v>26</v>
      </c>
      <c r="Q3901" t="s">
        <v>27</v>
      </c>
      <c r="R3901" s="13">
        <v>45</v>
      </c>
      <c r="S3901" s="13">
        <v>3</v>
      </c>
      <c r="T3901" s="62">
        <v>0</v>
      </c>
      <c r="U3901" t="s">
        <v>2113</v>
      </c>
      <c r="W3901" t="str">
        <f>+IF(V3901="","",IF(MID(V3901,1,3)="ECE","UNICO",IF(V3901="FINES",CONCATENATE("R",IF(OR(C3901="16",C3901="21",C3901="22",C3901="23"),"16212223",IF(OR(C3901="15",C3901="17",C3901="24",C3901="25"),"15172425",C3901))),IF(V3901="CEBAS","UNICO",IF(VALUE(C3901)&lt;=11,"AMBA","INTERIOR")))))</f>
        <v/>
      </c>
      <c r="X3901" s="20" t="str">
        <f>+IF(V3901="","-",CONCATENATE(V3901,"_",W3901))</f>
        <v>-</v>
      </c>
      <c r="Y3901" s="59">
        <v>0.79207835699382578</v>
      </c>
      <c r="Z3901" t="str">
        <f>+IFERROR(VLOOKUP(H3901,#REF!,2,FALSE),"-")</f>
        <v>-</v>
      </c>
      <c r="AA3901" t="s">
        <v>2393</v>
      </c>
      <c r="AB3901" t="str">
        <f>+IF(W3901="","-",IF(W3901="UNICO","CENSO","MUESTRA"))</f>
        <v>-</v>
      </c>
      <c r="AC3901" t="s">
        <v>2397</v>
      </c>
      <c r="AD3901" t="s">
        <v>134</v>
      </c>
    </row>
    <row r="3902" spans="1:30" x14ac:dyDescent="0.25">
      <c r="A3902" s="5" t="str">
        <f t="shared" si="60"/>
        <v>0044DC0706</v>
      </c>
      <c r="B3902" s="61" t="s">
        <v>2119</v>
      </c>
      <c r="C3902" t="s">
        <v>86</v>
      </c>
      <c r="D3902" t="s">
        <v>303</v>
      </c>
      <c r="E3902" t="s">
        <v>747</v>
      </c>
      <c r="F3902">
        <v>609057</v>
      </c>
      <c r="G3902">
        <v>3</v>
      </c>
      <c r="H3902" t="s">
        <v>754</v>
      </c>
      <c r="I3902" t="s">
        <v>20</v>
      </c>
      <c r="J3902" t="s">
        <v>39</v>
      </c>
      <c r="K3902" t="s">
        <v>40</v>
      </c>
      <c r="L3902" t="s">
        <v>749</v>
      </c>
      <c r="M3902" t="s">
        <v>18468</v>
      </c>
      <c r="N3902" t="s">
        <v>22</v>
      </c>
      <c r="O3902" t="s">
        <v>23</v>
      </c>
      <c r="P3902" t="s">
        <v>26</v>
      </c>
      <c r="Q3902" t="s">
        <v>27</v>
      </c>
      <c r="R3902" s="13">
        <v>38</v>
      </c>
      <c r="S3902" s="13">
        <v>8</v>
      </c>
      <c r="T3902" s="62">
        <v>0</v>
      </c>
      <c r="U3902" t="s">
        <v>2113</v>
      </c>
      <c r="W3902" t="str">
        <f>+IF(V3902="","",IF(MID(V3902,1,3)="ECE","UNICO",IF(V3902="FINES",CONCATENATE("R",IF(OR(C3902="16",C3902="21",C3902="22",C3902="23"),"16212223",IF(OR(C3902="15",C3902="17",C3902="24",C3902="25"),"15172425",C3902))),IF(V3902="CEBAS","UNICO",IF(VALUE(C3902)&lt;=11,"AMBA","INTERIOR")))))</f>
        <v/>
      </c>
      <c r="X3902" s="20" t="str">
        <f>+IF(V3902="","-",CONCATENATE(V3902,"_",W3902))</f>
        <v>-</v>
      </c>
      <c r="Y3902" s="59">
        <v>0.79426262659185076</v>
      </c>
      <c r="Z3902" t="str">
        <f>+IFERROR(VLOOKUP(H3902,#REF!,2,FALSE),"-")</f>
        <v>-</v>
      </c>
      <c r="AA3902" t="s">
        <v>2393</v>
      </c>
      <c r="AB3902" t="str">
        <f>+IF(W3902="","-",IF(W3902="UNICO","CENSO","MUESTRA"))</f>
        <v>-</v>
      </c>
      <c r="AC3902" t="s">
        <v>2397</v>
      </c>
      <c r="AD3902" t="s">
        <v>134</v>
      </c>
    </row>
    <row r="3903" spans="1:30" x14ac:dyDescent="0.25">
      <c r="A3903" s="5" t="str">
        <f t="shared" si="60"/>
        <v>0069DC0732</v>
      </c>
      <c r="B3903" s="61" t="s">
        <v>2119</v>
      </c>
      <c r="C3903" t="s">
        <v>1079</v>
      </c>
      <c r="D3903" t="s">
        <v>1077</v>
      </c>
      <c r="E3903" t="s">
        <v>1078</v>
      </c>
      <c r="F3903">
        <v>611493</v>
      </c>
      <c r="G3903">
        <v>1</v>
      </c>
      <c r="H3903" t="s">
        <v>1115</v>
      </c>
      <c r="I3903" t="s">
        <v>20</v>
      </c>
      <c r="J3903" t="s">
        <v>39</v>
      </c>
      <c r="K3903" t="s">
        <v>40</v>
      </c>
      <c r="L3903" t="s">
        <v>1107</v>
      </c>
      <c r="M3903" t="s">
        <v>18469</v>
      </c>
      <c r="N3903" t="s">
        <v>22</v>
      </c>
      <c r="O3903" t="s">
        <v>82</v>
      </c>
      <c r="P3903" t="s">
        <v>26</v>
      </c>
      <c r="Q3903" t="s">
        <v>27</v>
      </c>
      <c r="R3903" s="13">
        <v>54</v>
      </c>
      <c r="S3903" s="13">
        <v>5</v>
      </c>
      <c r="T3903" s="62">
        <v>0</v>
      </c>
      <c r="U3903" t="s">
        <v>2113</v>
      </c>
      <c r="W3903" t="str">
        <f>+IF(V3903="","",IF(MID(V3903,1,3)="ECE","UNICO",IF(V3903="FINES",CONCATENATE("R",IF(OR(C3903="16",C3903="21",C3903="22",C3903="23"),"16212223",IF(OR(C3903="15",C3903="17",C3903="24",C3903="25"),"15172425",C3903))),IF(V3903="CEBAS","UNICO",IF(VALUE(C3903)&lt;=11,"AMBA","INTERIOR")))))</f>
        <v/>
      </c>
      <c r="X3903" s="20" t="str">
        <f>+IF(V3903="","-",CONCATENATE(V3903,"_",W3903))</f>
        <v>-</v>
      </c>
      <c r="Y3903" s="59">
        <v>0.79656927287578583</v>
      </c>
      <c r="Z3903" t="str">
        <f>+IFERROR(VLOOKUP(H3903,#REF!,2,FALSE),"-")</f>
        <v>-</v>
      </c>
      <c r="AA3903" t="s">
        <v>2393</v>
      </c>
      <c r="AB3903" t="str">
        <f>+IF(W3903="","-",IF(W3903="UNICO","CENSO","MUESTRA"))</f>
        <v>-</v>
      </c>
      <c r="AC3903" t="s">
        <v>2397</v>
      </c>
      <c r="AD3903" t="s">
        <v>134</v>
      </c>
    </row>
    <row r="3904" spans="1:30" x14ac:dyDescent="0.25">
      <c r="A3904" s="5" t="str">
        <f t="shared" si="60"/>
        <v>0099DC0702</v>
      </c>
      <c r="B3904" s="61" t="s">
        <v>2119</v>
      </c>
      <c r="C3904" t="s">
        <v>186</v>
      </c>
      <c r="D3904" t="s">
        <v>1665</v>
      </c>
      <c r="E3904" t="s">
        <v>1666</v>
      </c>
      <c r="F3904">
        <v>604995</v>
      </c>
      <c r="G3904">
        <v>1</v>
      </c>
      <c r="H3904" t="s">
        <v>1667</v>
      </c>
      <c r="I3904" t="s">
        <v>20</v>
      </c>
      <c r="J3904" t="s">
        <v>39</v>
      </c>
      <c r="K3904" t="s">
        <v>40</v>
      </c>
      <c r="L3904" t="s">
        <v>1668</v>
      </c>
      <c r="M3904" t="s">
        <v>18143</v>
      </c>
      <c r="N3904" t="s">
        <v>22</v>
      </c>
      <c r="O3904" t="s">
        <v>23</v>
      </c>
      <c r="P3904" t="s">
        <v>26</v>
      </c>
      <c r="Q3904" t="s">
        <v>27</v>
      </c>
      <c r="R3904" s="13">
        <v>29</v>
      </c>
      <c r="S3904" s="13">
        <v>3</v>
      </c>
      <c r="T3904" s="62">
        <v>0</v>
      </c>
      <c r="U3904" t="s">
        <v>2113</v>
      </c>
      <c r="W3904" t="str">
        <f>+IF(V3904="","",IF(MID(V3904,1,3)="ECE","UNICO",IF(V3904="FINES",CONCATENATE("R",IF(OR(C3904="16",C3904="21",C3904="22",C3904="23"),"16212223",IF(OR(C3904="15",C3904="17",C3904="24",C3904="25"),"15172425",C3904))),IF(V3904="CEBAS","UNICO",IF(VALUE(C3904)&lt;=11,"AMBA","INTERIOR")))))</f>
        <v/>
      </c>
      <c r="X3904" s="20" t="str">
        <f>+IF(V3904="","-",CONCATENATE(V3904,"_",W3904))</f>
        <v>-</v>
      </c>
      <c r="Y3904" s="59">
        <v>0.79660240756837941</v>
      </c>
      <c r="Z3904" t="str">
        <f>+IFERROR(VLOOKUP(H3904,#REF!,2,FALSE),"-")</f>
        <v>-</v>
      </c>
      <c r="AA3904" t="s">
        <v>2393</v>
      </c>
      <c r="AB3904" t="str">
        <f>+IF(W3904="","-",IF(W3904="UNICO","CENSO","MUESTRA"))</f>
        <v>-</v>
      </c>
      <c r="AC3904" t="s">
        <v>2397</v>
      </c>
      <c r="AD3904" t="s">
        <v>134</v>
      </c>
    </row>
    <row r="3905" spans="1:30" x14ac:dyDescent="0.25">
      <c r="A3905" s="5" t="str">
        <f t="shared" si="60"/>
        <v>0004DC0730</v>
      </c>
      <c r="B3905" s="61" t="s">
        <v>2119</v>
      </c>
      <c r="C3905" t="s">
        <v>186</v>
      </c>
      <c r="D3905" t="s">
        <v>183</v>
      </c>
      <c r="E3905" t="s">
        <v>185</v>
      </c>
      <c r="F3905">
        <v>604372</v>
      </c>
      <c r="G3905">
        <v>2</v>
      </c>
      <c r="H3905" t="s">
        <v>212</v>
      </c>
      <c r="I3905" t="s">
        <v>20</v>
      </c>
      <c r="J3905" t="s">
        <v>39</v>
      </c>
      <c r="K3905" t="s">
        <v>40</v>
      </c>
      <c r="L3905" t="s">
        <v>196</v>
      </c>
      <c r="M3905" t="s">
        <v>18470</v>
      </c>
      <c r="N3905" t="s">
        <v>22</v>
      </c>
      <c r="O3905" t="s">
        <v>23</v>
      </c>
      <c r="P3905" t="s">
        <v>26</v>
      </c>
      <c r="Q3905" t="s">
        <v>27</v>
      </c>
      <c r="R3905" s="13">
        <v>51</v>
      </c>
      <c r="S3905" s="13">
        <v>3</v>
      </c>
      <c r="T3905" s="62">
        <v>0</v>
      </c>
      <c r="U3905" t="s">
        <v>2113</v>
      </c>
      <c r="W3905" t="str">
        <f>+IF(V3905="","",IF(MID(V3905,1,3)="ECE","UNICO",IF(V3905="FINES",CONCATENATE("R",IF(OR(C3905="16",C3905="21",C3905="22",C3905="23"),"16212223",IF(OR(C3905="15",C3905="17",C3905="24",C3905="25"),"15172425",C3905))),IF(V3905="CEBAS","UNICO",IF(VALUE(C3905)&lt;=11,"AMBA","INTERIOR")))))</f>
        <v/>
      </c>
      <c r="X3905" s="20" t="str">
        <f>+IF(V3905="","-",CONCATENATE(V3905,"_",W3905))</f>
        <v>-</v>
      </c>
      <c r="Y3905" s="59">
        <v>0.79827321569124854</v>
      </c>
      <c r="Z3905" t="str">
        <f>+IFERROR(VLOOKUP(H3905,#REF!,2,FALSE),"-")</f>
        <v>-</v>
      </c>
      <c r="AA3905" t="s">
        <v>2393</v>
      </c>
      <c r="AB3905" t="str">
        <f>+IF(W3905="","-",IF(W3905="UNICO","CENSO","MUESTRA"))</f>
        <v>-</v>
      </c>
      <c r="AC3905" t="s">
        <v>2398</v>
      </c>
      <c r="AD3905" t="s">
        <v>134</v>
      </c>
    </row>
    <row r="3906" spans="1:30" x14ac:dyDescent="0.25">
      <c r="A3906" s="5" t="str">
        <f t="shared" si="60"/>
        <v>0085DC0724</v>
      </c>
      <c r="B3906" s="61" t="s">
        <v>2119</v>
      </c>
      <c r="C3906" t="s">
        <v>584</v>
      </c>
      <c r="D3906" t="s">
        <v>1474</v>
      </c>
      <c r="E3906" t="s">
        <v>1475</v>
      </c>
      <c r="F3906">
        <v>613653</v>
      </c>
      <c r="G3906">
        <v>3</v>
      </c>
      <c r="H3906" t="s">
        <v>1501</v>
      </c>
      <c r="I3906" t="s">
        <v>20</v>
      </c>
      <c r="J3906" t="s">
        <v>39</v>
      </c>
      <c r="K3906" t="s">
        <v>40</v>
      </c>
      <c r="L3906" t="s">
        <v>1482</v>
      </c>
      <c r="M3906" t="s">
        <v>18471</v>
      </c>
      <c r="N3906" t="s">
        <v>22</v>
      </c>
      <c r="O3906" t="s">
        <v>23</v>
      </c>
      <c r="P3906" t="s">
        <v>26</v>
      </c>
      <c r="Q3906" t="s">
        <v>27</v>
      </c>
      <c r="R3906" s="13">
        <v>57</v>
      </c>
      <c r="S3906" s="13">
        <v>3</v>
      </c>
      <c r="T3906" s="62">
        <v>0</v>
      </c>
      <c r="U3906" t="s">
        <v>2113</v>
      </c>
      <c r="W3906" t="str">
        <f>+IF(V3906="","",IF(MID(V3906,1,3)="ECE","UNICO",IF(V3906="FINES",CONCATENATE("R",IF(OR(C3906="16",C3906="21",C3906="22",C3906="23"),"16212223",IF(OR(C3906="15",C3906="17",C3906="24",C3906="25"),"15172425",C3906))),IF(V3906="CEBAS","UNICO",IF(VALUE(C3906)&lt;=11,"AMBA","INTERIOR")))))</f>
        <v/>
      </c>
      <c r="X3906" s="20" t="str">
        <f>+IF(V3906="","-",CONCATENATE(V3906,"_",W3906))</f>
        <v>-</v>
      </c>
      <c r="Y3906" s="59">
        <v>0.79967820801232992</v>
      </c>
      <c r="Z3906" t="str">
        <f>+IFERROR(VLOOKUP(H3906,#REF!,2,FALSE),"-")</f>
        <v>-</v>
      </c>
      <c r="AA3906" t="s">
        <v>2393</v>
      </c>
      <c r="AB3906" t="str">
        <f>+IF(W3906="","-",IF(W3906="UNICO","CENSO","MUESTRA"))</f>
        <v>-</v>
      </c>
      <c r="AC3906" t="s">
        <v>2398</v>
      </c>
      <c r="AD3906" t="s">
        <v>134</v>
      </c>
    </row>
    <row r="3907" spans="1:30" x14ac:dyDescent="0.25">
      <c r="A3907" s="5" t="str">
        <f t="shared" ref="A3907:A3961" si="61">+H3907</f>
        <v>0005DC0710</v>
      </c>
      <c r="B3907" s="61" t="s">
        <v>2119</v>
      </c>
      <c r="C3907" t="s">
        <v>246</v>
      </c>
      <c r="D3907" t="s">
        <v>243</v>
      </c>
      <c r="E3907" t="s">
        <v>245</v>
      </c>
      <c r="F3907">
        <v>604305</v>
      </c>
      <c r="G3907">
        <v>3</v>
      </c>
      <c r="H3907" t="s">
        <v>249</v>
      </c>
      <c r="I3907" t="s">
        <v>20</v>
      </c>
      <c r="J3907" t="s">
        <v>39</v>
      </c>
      <c r="K3907" t="s">
        <v>40</v>
      </c>
      <c r="L3907" t="s">
        <v>248</v>
      </c>
      <c r="M3907" t="s">
        <v>18472</v>
      </c>
      <c r="N3907" t="s">
        <v>22</v>
      </c>
      <c r="O3907" t="s">
        <v>23</v>
      </c>
      <c r="P3907" t="s">
        <v>26</v>
      </c>
      <c r="Q3907" t="s">
        <v>27</v>
      </c>
      <c r="R3907" s="13">
        <v>34</v>
      </c>
      <c r="S3907" s="13">
        <v>3</v>
      </c>
      <c r="T3907" s="62">
        <v>0</v>
      </c>
      <c r="U3907" t="s">
        <v>2113</v>
      </c>
      <c r="W3907" t="str">
        <f>+IF(V3907="","",IF(MID(V3907,1,3)="ECE","UNICO",IF(V3907="FINES",CONCATENATE("R",IF(OR(C3907="16",C3907="21",C3907="22",C3907="23"),"16212223",IF(OR(C3907="15",C3907="17",C3907="24",C3907="25"),"15172425",C3907))),IF(V3907="CEBAS","UNICO",IF(VALUE(C3907)&lt;=11,"AMBA","INTERIOR")))))</f>
        <v/>
      </c>
      <c r="X3907" s="20" t="str">
        <f>+IF(V3907="","-",CONCATENATE(V3907,"_",W3907))</f>
        <v>-</v>
      </c>
      <c r="Y3907" s="59">
        <v>0.79973676138454008</v>
      </c>
      <c r="Z3907" t="str">
        <f>+IFERROR(VLOOKUP(H3907,#REF!,2,FALSE),"-")</f>
        <v>-</v>
      </c>
      <c r="AA3907" t="s">
        <v>2393</v>
      </c>
      <c r="AB3907" t="str">
        <f>+IF(W3907="","-",IF(W3907="UNICO","CENSO","MUESTRA"))</f>
        <v>-</v>
      </c>
      <c r="AC3907" t="s">
        <v>2398</v>
      </c>
      <c r="AD3907" t="s">
        <v>134</v>
      </c>
    </row>
    <row r="3908" spans="1:30" x14ac:dyDescent="0.25">
      <c r="A3908" s="5" t="str">
        <f t="shared" si="61"/>
        <v>0030DC0711</v>
      </c>
      <c r="B3908" s="61" t="s">
        <v>2119</v>
      </c>
      <c r="C3908" t="s">
        <v>186</v>
      </c>
      <c r="D3908" t="s">
        <v>551</v>
      </c>
      <c r="E3908" t="s">
        <v>552</v>
      </c>
      <c r="F3908">
        <v>608920</v>
      </c>
      <c r="G3908">
        <v>1</v>
      </c>
      <c r="H3908" t="s">
        <v>561</v>
      </c>
      <c r="I3908" t="s">
        <v>20</v>
      </c>
      <c r="J3908" t="s">
        <v>39</v>
      </c>
      <c r="K3908" t="s">
        <v>40</v>
      </c>
      <c r="L3908" t="s">
        <v>562</v>
      </c>
      <c r="M3908" t="s">
        <v>18252</v>
      </c>
      <c r="N3908" t="s">
        <v>22</v>
      </c>
      <c r="O3908" t="s">
        <v>23</v>
      </c>
      <c r="P3908" t="s">
        <v>26</v>
      </c>
      <c r="Q3908" t="s">
        <v>27</v>
      </c>
      <c r="R3908" s="13">
        <v>51</v>
      </c>
      <c r="S3908" s="13">
        <v>4</v>
      </c>
      <c r="T3908" s="62">
        <v>0</v>
      </c>
      <c r="U3908" t="s">
        <v>2113</v>
      </c>
      <c r="W3908" t="str">
        <f>+IF(V3908="","",IF(MID(V3908,1,3)="ECE","UNICO",IF(V3908="FINES",CONCATENATE("R",IF(OR(C3908="16",C3908="21",C3908="22",C3908="23"),"16212223",IF(OR(C3908="15",C3908="17",C3908="24",C3908="25"),"15172425",C3908))),IF(V3908="CEBAS","UNICO",IF(VALUE(C3908)&lt;=11,"AMBA","INTERIOR")))))</f>
        <v/>
      </c>
      <c r="X3908" s="20" t="str">
        <f>+IF(V3908="","-",CONCATENATE(V3908,"_",W3908))</f>
        <v>-</v>
      </c>
      <c r="Y3908" s="59">
        <v>0.80871295284580536</v>
      </c>
      <c r="Z3908" t="str">
        <f>+IFERROR(VLOOKUP(H3908,#REF!,2,FALSE),"-")</f>
        <v>-</v>
      </c>
      <c r="AA3908" t="s">
        <v>2393</v>
      </c>
      <c r="AB3908" t="str">
        <f>+IF(W3908="","-",IF(W3908="UNICO","CENSO","MUESTRA"))</f>
        <v>-</v>
      </c>
      <c r="AC3908" t="s">
        <v>2398</v>
      </c>
      <c r="AD3908" t="s">
        <v>134</v>
      </c>
    </row>
    <row r="3909" spans="1:30" x14ac:dyDescent="0.25">
      <c r="A3909" s="5" t="str">
        <f t="shared" si="61"/>
        <v>0004DC0724</v>
      </c>
      <c r="B3909" s="61" t="s">
        <v>2119</v>
      </c>
      <c r="C3909" t="s">
        <v>186</v>
      </c>
      <c r="D3909" t="s">
        <v>183</v>
      </c>
      <c r="E3909" t="s">
        <v>185</v>
      </c>
      <c r="F3909">
        <v>603913</v>
      </c>
      <c r="G3909">
        <v>1</v>
      </c>
      <c r="H3909" t="s">
        <v>203</v>
      </c>
      <c r="I3909" t="s">
        <v>20</v>
      </c>
      <c r="J3909" t="s">
        <v>39</v>
      </c>
      <c r="K3909" t="s">
        <v>40</v>
      </c>
      <c r="L3909" t="s">
        <v>204</v>
      </c>
      <c r="M3909" t="s">
        <v>18316</v>
      </c>
      <c r="N3909" t="s">
        <v>22</v>
      </c>
      <c r="O3909" t="s">
        <v>23</v>
      </c>
      <c r="P3909" t="s">
        <v>26</v>
      </c>
      <c r="Q3909" t="s">
        <v>27</v>
      </c>
      <c r="R3909" s="13">
        <v>106</v>
      </c>
      <c r="S3909" s="13">
        <v>5</v>
      </c>
      <c r="T3909" s="62">
        <v>0</v>
      </c>
      <c r="U3909" t="s">
        <v>2113</v>
      </c>
      <c r="W3909" t="str">
        <f>+IF(V3909="","",IF(MID(V3909,1,3)="ECE","UNICO",IF(V3909="FINES",CONCATENATE("R",IF(OR(C3909="16",C3909="21",C3909="22",C3909="23"),"16212223",IF(OR(C3909="15",C3909="17",C3909="24",C3909="25"),"15172425",C3909))),IF(V3909="CEBAS","UNICO",IF(VALUE(C3909)&lt;=11,"AMBA","INTERIOR")))))</f>
        <v/>
      </c>
      <c r="X3909" s="20" t="str">
        <f>+IF(V3909="","-",CONCATENATE(V3909,"_",W3909))</f>
        <v>-</v>
      </c>
      <c r="Y3909" s="59">
        <v>0.81044866693647288</v>
      </c>
      <c r="Z3909" t="str">
        <f>+IFERROR(VLOOKUP(H3909,#REF!,2,FALSE),"-")</f>
        <v>-</v>
      </c>
      <c r="AA3909" t="s">
        <v>2393</v>
      </c>
      <c r="AB3909" t="str">
        <f>+IF(W3909="","-",IF(W3909="UNICO","CENSO","MUESTRA"))</f>
        <v>-</v>
      </c>
      <c r="AC3909" t="s">
        <v>2398</v>
      </c>
      <c r="AD3909" t="s">
        <v>134</v>
      </c>
    </row>
    <row r="3910" spans="1:30" x14ac:dyDescent="0.25">
      <c r="A3910" s="5" t="str">
        <f t="shared" si="61"/>
        <v>0085DC0716</v>
      </c>
      <c r="B3910" s="61" t="s">
        <v>2119</v>
      </c>
      <c r="C3910" t="s">
        <v>584</v>
      </c>
      <c r="D3910" t="s">
        <v>1474</v>
      </c>
      <c r="E3910" t="s">
        <v>1475</v>
      </c>
      <c r="F3910">
        <v>612025</v>
      </c>
      <c r="G3910">
        <v>1</v>
      </c>
      <c r="H3910" t="s">
        <v>1488</v>
      </c>
      <c r="I3910" t="s">
        <v>20</v>
      </c>
      <c r="J3910" t="s">
        <v>39</v>
      </c>
      <c r="K3910" t="s">
        <v>40</v>
      </c>
      <c r="L3910" t="s">
        <v>1489</v>
      </c>
      <c r="M3910" t="s">
        <v>18473</v>
      </c>
      <c r="N3910" t="s">
        <v>22</v>
      </c>
      <c r="O3910" t="s">
        <v>23</v>
      </c>
      <c r="P3910" t="s">
        <v>26</v>
      </c>
      <c r="Q3910" t="s">
        <v>27</v>
      </c>
      <c r="R3910" s="13">
        <v>38</v>
      </c>
      <c r="S3910" s="13">
        <v>3</v>
      </c>
      <c r="T3910" s="62">
        <v>0</v>
      </c>
      <c r="U3910" t="s">
        <v>2113</v>
      </c>
      <c r="W3910" t="str">
        <f>+IF(V3910="","",IF(MID(V3910,1,3)="ECE","UNICO",IF(V3910="FINES",CONCATENATE("R",IF(OR(C3910="16",C3910="21",C3910="22",C3910="23"),"16212223",IF(OR(C3910="15",C3910="17",C3910="24",C3910="25"),"15172425",C3910))),IF(V3910="CEBAS","UNICO",IF(VALUE(C3910)&lt;=11,"AMBA","INTERIOR")))))</f>
        <v/>
      </c>
      <c r="X3910" s="20" t="str">
        <f>+IF(V3910="","-",CONCATENATE(V3910,"_",W3910))</f>
        <v>-</v>
      </c>
      <c r="Y3910" s="59">
        <v>0.8181125553030717</v>
      </c>
      <c r="Z3910" t="str">
        <f>+IFERROR(VLOOKUP(H3910,#REF!,2,FALSE),"-")</f>
        <v>-</v>
      </c>
      <c r="AA3910" t="s">
        <v>2393</v>
      </c>
      <c r="AB3910" t="str">
        <f>+IF(W3910="","-",IF(W3910="UNICO","CENSO","MUESTRA"))</f>
        <v>-</v>
      </c>
      <c r="AC3910" t="s">
        <v>2397</v>
      </c>
      <c r="AD3910" t="s">
        <v>134</v>
      </c>
    </row>
    <row r="3911" spans="1:30" x14ac:dyDescent="0.25">
      <c r="A3911" s="5" t="str">
        <f t="shared" si="61"/>
        <v>0043DC0715</v>
      </c>
      <c r="B3911" s="61" t="s">
        <v>2119</v>
      </c>
      <c r="C3911" t="s">
        <v>161</v>
      </c>
      <c r="D3911" t="s">
        <v>677</v>
      </c>
      <c r="E3911" t="s">
        <v>678</v>
      </c>
      <c r="F3911">
        <v>604925</v>
      </c>
      <c r="G3911">
        <v>2</v>
      </c>
      <c r="H3911" t="s">
        <v>694</v>
      </c>
      <c r="I3911" t="s">
        <v>20</v>
      </c>
      <c r="J3911" t="s">
        <v>39</v>
      </c>
      <c r="K3911" t="s">
        <v>40</v>
      </c>
      <c r="L3911" t="s">
        <v>685</v>
      </c>
      <c r="M3911" t="s">
        <v>18474</v>
      </c>
      <c r="N3911" t="s">
        <v>22</v>
      </c>
      <c r="O3911" t="s">
        <v>23</v>
      </c>
      <c r="P3911" t="s">
        <v>26</v>
      </c>
      <c r="Q3911" t="s">
        <v>27</v>
      </c>
      <c r="R3911" s="13">
        <v>10</v>
      </c>
      <c r="S3911" s="13">
        <v>1</v>
      </c>
      <c r="T3911" s="62">
        <v>0</v>
      </c>
      <c r="U3911" t="s">
        <v>2113</v>
      </c>
      <c r="W3911" t="str">
        <f>+IF(V3911="","",IF(MID(V3911,1,3)="ECE","UNICO",IF(V3911="FINES",CONCATENATE("R",IF(OR(C3911="16",C3911="21",C3911="22",C3911="23"),"16212223",IF(OR(C3911="15",C3911="17",C3911="24",C3911="25"),"15172425",C3911))),IF(V3911="CEBAS","UNICO",IF(VALUE(C3911)&lt;=11,"AMBA","INTERIOR")))))</f>
        <v/>
      </c>
      <c r="X3911" s="20" t="str">
        <f>+IF(V3911="","-",CONCATENATE(V3911,"_",W3911))</f>
        <v>-</v>
      </c>
      <c r="Y3911" s="59">
        <v>0.81919742226600645</v>
      </c>
      <c r="Z3911" t="str">
        <f>+IFERROR(VLOOKUP(H3911,#REF!,2,FALSE),"-")</f>
        <v>-</v>
      </c>
      <c r="AA3911" t="s">
        <v>2394</v>
      </c>
      <c r="AB3911" t="str">
        <f>+IF(W3911="","-",IF(W3911="UNICO","CENSO","MUESTRA"))</f>
        <v>-</v>
      </c>
      <c r="AC3911" t="s">
        <v>2398</v>
      </c>
      <c r="AD3911" t="s">
        <v>134</v>
      </c>
    </row>
    <row r="3912" spans="1:30" x14ac:dyDescent="0.25">
      <c r="A3912" s="5" t="str">
        <f t="shared" si="61"/>
        <v>0073DC0708</v>
      </c>
      <c r="B3912" s="61" t="s">
        <v>2119</v>
      </c>
      <c r="C3912" t="s">
        <v>1302</v>
      </c>
      <c r="D3912" t="s">
        <v>1300</v>
      </c>
      <c r="E3912" t="s">
        <v>1301</v>
      </c>
      <c r="F3912">
        <v>606296</v>
      </c>
      <c r="G3912">
        <v>3</v>
      </c>
      <c r="H3912" t="s">
        <v>1314</v>
      </c>
      <c r="I3912" t="s">
        <v>20</v>
      </c>
      <c r="J3912" t="s">
        <v>39</v>
      </c>
      <c r="K3912" t="s">
        <v>40</v>
      </c>
      <c r="L3912" t="s">
        <v>1313</v>
      </c>
      <c r="M3912" t="s">
        <v>18186</v>
      </c>
      <c r="N3912" t="s">
        <v>22</v>
      </c>
      <c r="O3912" t="s">
        <v>23</v>
      </c>
      <c r="P3912" t="s">
        <v>26</v>
      </c>
      <c r="Q3912" t="s">
        <v>27</v>
      </c>
      <c r="R3912" s="13">
        <v>44</v>
      </c>
      <c r="S3912" s="13">
        <v>3</v>
      </c>
      <c r="T3912" s="62">
        <v>0</v>
      </c>
      <c r="U3912" t="s">
        <v>2113</v>
      </c>
      <c r="W3912" t="str">
        <f>+IF(V3912="","",IF(MID(V3912,1,3)="ECE","UNICO",IF(V3912="FINES",CONCATENATE("R",IF(OR(C3912="16",C3912="21",C3912="22",C3912="23"),"16212223",IF(OR(C3912="15",C3912="17",C3912="24",C3912="25"),"15172425",C3912))),IF(V3912="CEBAS","UNICO",IF(VALUE(C3912)&lt;=11,"AMBA","INTERIOR")))))</f>
        <v/>
      </c>
      <c r="X3912" s="20" t="str">
        <f>+IF(V3912="","-",CONCATENATE(V3912,"_",W3912))</f>
        <v>-</v>
      </c>
      <c r="Y3912" s="59">
        <v>0.82103095242851654</v>
      </c>
      <c r="Z3912" t="str">
        <f>+IFERROR(VLOOKUP(H3912,#REF!,2,FALSE),"-")</f>
        <v>-</v>
      </c>
      <c r="AA3912" t="s">
        <v>2393</v>
      </c>
      <c r="AB3912" t="str">
        <f>+IF(W3912="","-",IF(W3912="UNICO","CENSO","MUESTRA"))</f>
        <v>-</v>
      </c>
      <c r="AC3912" t="s">
        <v>2398</v>
      </c>
      <c r="AD3912" t="s">
        <v>134</v>
      </c>
    </row>
    <row r="3913" spans="1:30" x14ac:dyDescent="0.25">
      <c r="A3913" s="5" t="str">
        <f t="shared" si="61"/>
        <v>0098DC0706</v>
      </c>
      <c r="B3913" s="61" t="s">
        <v>2119</v>
      </c>
      <c r="C3913" t="s">
        <v>88</v>
      </c>
      <c r="D3913" t="s">
        <v>1652</v>
      </c>
      <c r="E3913" t="s">
        <v>1653</v>
      </c>
      <c r="F3913">
        <v>607570</v>
      </c>
      <c r="G3913">
        <v>2</v>
      </c>
      <c r="H3913" t="s">
        <v>1659</v>
      </c>
      <c r="I3913" t="s">
        <v>20</v>
      </c>
      <c r="J3913" t="s">
        <v>39</v>
      </c>
      <c r="K3913" t="s">
        <v>40</v>
      </c>
      <c r="L3913" t="s">
        <v>1658</v>
      </c>
      <c r="M3913" t="s">
        <v>18140</v>
      </c>
      <c r="N3913" t="s">
        <v>22</v>
      </c>
      <c r="O3913" t="s">
        <v>23</v>
      </c>
      <c r="P3913" t="s">
        <v>26</v>
      </c>
      <c r="Q3913" t="s">
        <v>27</v>
      </c>
      <c r="R3913" s="13">
        <v>31</v>
      </c>
      <c r="S3913" s="13">
        <v>2</v>
      </c>
      <c r="T3913" s="62">
        <v>0</v>
      </c>
      <c r="U3913" t="s">
        <v>2113</v>
      </c>
      <c r="W3913" t="str">
        <f>+IF(V3913="","",IF(MID(V3913,1,3)="ECE","UNICO",IF(V3913="FINES",CONCATENATE("R",IF(OR(C3913="16",C3913="21",C3913="22",C3913="23"),"16212223",IF(OR(C3913="15",C3913="17",C3913="24",C3913="25"),"15172425",C3913))),IF(V3913="CEBAS","UNICO",IF(VALUE(C3913)&lt;=11,"AMBA","INTERIOR")))))</f>
        <v/>
      </c>
      <c r="X3913" s="20" t="str">
        <f>+IF(V3913="","-",CONCATENATE(V3913,"_",W3913))</f>
        <v>-</v>
      </c>
      <c r="Y3913" s="59">
        <v>0.82293490451924944</v>
      </c>
      <c r="Z3913" t="str">
        <f>+IFERROR(VLOOKUP(H3913,#REF!,2,FALSE),"-")</f>
        <v>-</v>
      </c>
      <c r="AA3913" t="s">
        <v>2394</v>
      </c>
      <c r="AB3913" t="str">
        <f>+IF(W3913="","-",IF(W3913="UNICO","CENSO","MUESTRA"))</f>
        <v>-</v>
      </c>
      <c r="AC3913" t="s">
        <v>2398</v>
      </c>
      <c r="AD3913" t="s">
        <v>134</v>
      </c>
    </row>
    <row r="3914" spans="1:30" x14ac:dyDescent="0.25">
      <c r="A3914" s="5" t="str">
        <f t="shared" si="61"/>
        <v>0001DA0045</v>
      </c>
      <c r="B3914" s="61" t="s">
        <v>2119</v>
      </c>
      <c r="C3914" t="s">
        <v>19</v>
      </c>
      <c r="D3914" t="s">
        <v>17</v>
      </c>
      <c r="E3914" t="s">
        <v>18</v>
      </c>
      <c r="F3914">
        <v>616116</v>
      </c>
      <c r="G3914">
        <v>0</v>
      </c>
      <c r="H3914" t="s">
        <v>30</v>
      </c>
      <c r="I3914" t="s">
        <v>20</v>
      </c>
      <c r="J3914" t="s">
        <v>25</v>
      </c>
      <c r="K3914" t="s">
        <v>21</v>
      </c>
      <c r="M3914" t="s">
        <v>18475</v>
      </c>
      <c r="N3914" t="s">
        <v>22</v>
      </c>
      <c r="O3914" t="s">
        <v>23</v>
      </c>
      <c r="P3914" t="s">
        <v>26</v>
      </c>
      <c r="Q3914" t="s">
        <v>27</v>
      </c>
      <c r="R3914" s="13">
        <v>21</v>
      </c>
      <c r="S3914" s="13">
        <v>2</v>
      </c>
      <c r="T3914" s="62">
        <v>0</v>
      </c>
      <c r="U3914" t="s">
        <v>2113</v>
      </c>
      <c r="W3914" t="str">
        <f>+IF(V3914="","",IF(MID(V3914,1,3)="ECE","UNICO",IF(V3914="FINES",CONCATENATE("R",IF(OR(C3914="16",C3914="21",C3914="22",C3914="23"),"16212223",IF(OR(C3914="15",C3914="17",C3914="24",C3914="25"),"15172425",C3914))),IF(V3914="CEBAS","UNICO",IF(VALUE(C3914)&lt;=11,"AMBA","INTERIOR")))))</f>
        <v/>
      </c>
      <c r="X3914" s="20" t="str">
        <f>+IF(V3914="","-",CONCATENATE(V3914,"_",W3914))</f>
        <v>-</v>
      </c>
      <c r="Y3914" s="59">
        <v>0.82556636962625718</v>
      </c>
      <c r="Z3914" t="str">
        <f>+IFERROR(VLOOKUP(H3914,#REF!,2,FALSE),"-")</f>
        <v>-</v>
      </c>
      <c r="AA3914" t="s">
        <v>2393</v>
      </c>
      <c r="AB3914" t="str">
        <f>+IF(W3914="","-",IF(W3914="UNICO","CENSO","MUESTRA"))</f>
        <v>-</v>
      </c>
      <c r="AC3914" t="s">
        <v>2397</v>
      </c>
      <c r="AD3914" t="s">
        <v>134</v>
      </c>
    </row>
    <row r="3915" spans="1:30" x14ac:dyDescent="0.25">
      <c r="A3915" s="5" t="str">
        <f t="shared" si="61"/>
        <v>0004DC0736</v>
      </c>
      <c r="B3915" s="61" t="s">
        <v>2119</v>
      </c>
      <c r="C3915" t="s">
        <v>186</v>
      </c>
      <c r="D3915" t="s">
        <v>183</v>
      </c>
      <c r="E3915" t="s">
        <v>185</v>
      </c>
      <c r="F3915">
        <v>603913</v>
      </c>
      <c r="G3915">
        <v>2</v>
      </c>
      <c r="H3915" t="s">
        <v>218</v>
      </c>
      <c r="I3915" t="s">
        <v>20</v>
      </c>
      <c r="J3915" t="s">
        <v>39</v>
      </c>
      <c r="K3915" t="s">
        <v>40</v>
      </c>
      <c r="L3915" t="s">
        <v>204</v>
      </c>
      <c r="M3915" t="s">
        <v>18476</v>
      </c>
      <c r="N3915" t="s">
        <v>22</v>
      </c>
      <c r="O3915" t="s">
        <v>23</v>
      </c>
      <c r="P3915" t="s">
        <v>26</v>
      </c>
      <c r="Q3915" t="s">
        <v>27</v>
      </c>
      <c r="R3915" s="13">
        <v>28</v>
      </c>
      <c r="S3915" s="13">
        <v>2</v>
      </c>
      <c r="T3915" s="62">
        <v>0</v>
      </c>
      <c r="U3915" t="s">
        <v>2113</v>
      </c>
      <c r="W3915" t="str">
        <f>+IF(V3915="","",IF(MID(V3915,1,3)="ECE","UNICO",IF(V3915="FINES",CONCATENATE("R",IF(OR(C3915="16",C3915="21",C3915="22",C3915="23"),"16212223",IF(OR(C3915="15",C3915="17",C3915="24",C3915="25"),"15172425",C3915))),IF(V3915="CEBAS","UNICO",IF(VALUE(C3915)&lt;=11,"AMBA","INTERIOR")))))</f>
        <v/>
      </c>
      <c r="X3915" s="20" t="str">
        <f>+IF(V3915="","-",CONCATENATE(V3915,"_",W3915))</f>
        <v>-</v>
      </c>
      <c r="Y3915" s="59">
        <v>0.82860152972371959</v>
      </c>
      <c r="Z3915" t="str">
        <f>+IFERROR(VLOOKUP(H3915,#REF!,2,FALSE),"-")</f>
        <v>-</v>
      </c>
      <c r="AA3915" t="s">
        <v>2393</v>
      </c>
      <c r="AB3915" t="str">
        <f>+IF(W3915="","-",IF(W3915="UNICO","CENSO","MUESTRA"))</f>
        <v>-</v>
      </c>
      <c r="AC3915" t="s">
        <v>2398</v>
      </c>
      <c r="AD3915" t="s">
        <v>134</v>
      </c>
    </row>
    <row r="3916" spans="1:30" x14ac:dyDescent="0.25">
      <c r="A3916" s="5" t="str">
        <f t="shared" si="61"/>
        <v>0044DC0708</v>
      </c>
      <c r="B3916" s="61" t="s">
        <v>2119</v>
      </c>
      <c r="C3916" t="s">
        <v>86</v>
      </c>
      <c r="D3916" t="s">
        <v>303</v>
      </c>
      <c r="E3916" t="s">
        <v>747</v>
      </c>
      <c r="F3916">
        <v>623978</v>
      </c>
      <c r="G3916">
        <v>3</v>
      </c>
      <c r="H3916" t="s">
        <v>756</v>
      </c>
      <c r="I3916" t="s">
        <v>20</v>
      </c>
      <c r="J3916" t="s">
        <v>39</v>
      </c>
      <c r="K3916" t="s">
        <v>40</v>
      </c>
      <c r="L3916" t="s">
        <v>753</v>
      </c>
      <c r="M3916" t="s">
        <v>18477</v>
      </c>
      <c r="N3916" t="s">
        <v>22</v>
      </c>
      <c r="O3916" t="s">
        <v>23</v>
      </c>
      <c r="P3916" t="s">
        <v>26</v>
      </c>
      <c r="Q3916" t="s">
        <v>27</v>
      </c>
      <c r="R3916" s="13">
        <v>34</v>
      </c>
      <c r="S3916" s="13">
        <v>2</v>
      </c>
      <c r="T3916" s="62">
        <v>0</v>
      </c>
      <c r="U3916" t="s">
        <v>2113</v>
      </c>
      <c r="W3916" t="str">
        <f>+IF(V3916="","",IF(MID(V3916,1,3)="ECE","UNICO",IF(V3916="FINES",CONCATENATE("R",IF(OR(C3916="16",C3916="21",C3916="22",C3916="23"),"16212223",IF(OR(C3916="15",C3916="17",C3916="24",C3916="25"),"15172425",C3916))),IF(V3916="CEBAS","UNICO",IF(VALUE(C3916)&lt;=11,"AMBA","INTERIOR")))))</f>
        <v/>
      </c>
      <c r="X3916" s="20" t="str">
        <f>+IF(V3916="","-",CONCATENATE(V3916,"_",W3916))</f>
        <v>-</v>
      </c>
      <c r="Y3916" s="59">
        <v>0.82987689144081545</v>
      </c>
      <c r="Z3916" t="str">
        <f>+IFERROR(VLOOKUP(H3916,#REF!,2,FALSE),"-")</f>
        <v>-</v>
      </c>
      <c r="AA3916" t="s">
        <v>2393</v>
      </c>
      <c r="AB3916" t="str">
        <f>+IF(W3916="","-",IF(W3916="UNICO","CENSO","MUESTRA"))</f>
        <v>-</v>
      </c>
      <c r="AC3916" t="s">
        <v>2398</v>
      </c>
      <c r="AD3916" t="s">
        <v>134</v>
      </c>
    </row>
    <row r="3917" spans="1:30" x14ac:dyDescent="0.25">
      <c r="A3917" s="5" t="str">
        <f t="shared" si="61"/>
        <v>0129DC0703</v>
      </c>
      <c r="B3917" s="61" t="s">
        <v>2119</v>
      </c>
      <c r="C3917" t="s">
        <v>186</v>
      </c>
      <c r="D3917" t="s">
        <v>182</v>
      </c>
      <c r="E3917" t="s">
        <v>1985</v>
      </c>
      <c r="F3917">
        <v>609576</v>
      </c>
      <c r="G3917">
        <v>2</v>
      </c>
      <c r="H3917" t="s">
        <v>1986</v>
      </c>
      <c r="I3917" t="s">
        <v>20</v>
      </c>
      <c r="J3917" t="s">
        <v>39</v>
      </c>
      <c r="K3917" t="s">
        <v>40</v>
      </c>
      <c r="L3917" t="s">
        <v>1987</v>
      </c>
      <c r="M3917" t="s">
        <v>18120</v>
      </c>
      <c r="N3917" t="s">
        <v>22</v>
      </c>
      <c r="O3917" t="s">
        <v>23</v>
      </c>
      <c r="P3917" t="s">
        <v>26</v>
      </c>
      <c r="Q3917" t="s">
        <v>27</v>
      </c>
      <c r="R3917" s="13">
        <v>66</v>
      </c>
      <c r="S3917" s="13">
        <v>4</v>
      </c>
      <c r="T3917" s="62">
        <v>0</v>
      </c>
      <c r="U3917" t="s">
        <v>2113</v>
      </c>
      <c r="W3917" t="str">
        <f>+IF(V3917="","",IF(MID(V3917,1,3)="ECE","UNICO",IF(V3917="FINES",CONCATENATE("R",IF(OR(C3917="16",C3917="21",C3917="22",C3917="23"),"16212223",IF(OR(C3917="15",C3917="17",C3917="24",C3917="25"),"15172425",C3917))),IF(V3917="CEBAS","UNICO",IF(VALUE(C3917)&lt;=11,"AMBA","INTERIOR")))))</f>
        <v/>
      </c>
      <c r="X3917" s="20" t="str">
        <f>+IF(V3917="","-",CONCATENATE(V3917,"_",W3917))</f>
        <v>-</v>
      </c>
      <c r="Y3917" s="59">
        <v>0.82991247080467845</v>
      </c>
      <c r="Z3917" t="str">
        <f>+IFERROR(VLOOKUP(H3917,#REF!,2,FALSE),"-")</f>
        <v>-</v>
      </c>
      <c r="AA3917" t="s">
        <v>2393</v>
      </c>
      <c r="AB3917" t="str">
        <f>+IF(W3917="","-",IF(W3917="UNICO","CENSO","MUESTRA"))</f>
        <v>-</v>
      </c>
      <c r="AC3917" t="s">
        <v>2397</v>
      </c>
      <c r="AD3917" t="s">
        <v>134</v>
      </c>
    </row>
    <row r="3918" spans="1:30" x14ac:dyDescent="0.25">
      <c r="A3918" s="5" t="str">
        <f t="shared" si="61"/>
        <v>0030DC0714</v>
      </c>
      <c r="B3918" s="61" t="s">
        <v>2119</v>
      </c>
      <c r="C3918" t="s">
        <v>186</v>
      </c>
      <c r="D3918" t="s">
        <v>551</v>
      </c>
      <c r="E3918" t="s">
        <v>552</v>
      </c>
      <c r="F3918">
        <v>604934</v>
      </c>
      <c r="G3918">
        <v>2</v>
      </c>
      <c r="H3918" t="s">
        <v>566</v>
      </c>
      <c r="I3918" t="s">
        <v>20</v>
      </c>
      <c r="J3918" t="s">
        <v>39</v>
      </c>
      <c r="K3918" t="s">
        <v>40</v>
      </c>
      <c r="L3918" t="s">
        <v>564</v>
      </c>
      <c r="M3918" t="s">
        <v>18134</v>
      </c>
      <c r="N3918" t="s">
        <v>22</v>
      </c>
      <c r="O3918" t="s">
        <v>23</v>
      </c>
      <c r="P3918" t="s">
        <v>26</v>
      </c>
      <c r="Q3918" t="s">
        <v>27</v>
      </c>
      <c r="R3918" s="13">
        <v>11</v>
      </c>
      <c r="S3918" s="13">
        <v>1</v>
      </c>
      <c r="T3918" s="62">
        <v>0</v>
      </c>
      <c r="U3918" t="s">
        <v>2113</v>
      </c>
      <c r="W3918" t="str">
        <f>+IF(V3918="","",IF(MID(V3918,1,3)="ECE","UNICO",IF(V3918="FINES",CONCATENATE("R",IF(OR(C3918="16",C3918="21",C3918="22",C3918="23"),"16212223",IF(OR(C3918="15",C3918="17",C3918="24",C3918="25"),"15172425",C3918))),IF(V3918="CEBAS","UNICO",IF(VALUE(C3918)&lt;=11,"AMBA","INTERIOR")))))</f>
        <v/>
      </c>
      <c r="X3918" s="20" t="str">
        <f>+IF(V3918="","-",CONCATENATE(V3918,"_",W3918))</f>
        <v>-</v>
      </c>
      <c r="Y3918" s="59">
        <v>0.83278792434268523</v>
      </c>
      <c r="Z3918" t="str">
        <f>+IFERROR(VLOOKUP(H3918,#REF!,2,FALSE),"-")</f>
        <v>-</v>
      </c>
      <c r="AA3918" t="s">
        <v>2393</v>
      </c>
      <c r="AB3918" t="str">
        <f>+IF(W3918="","-",IF(W3918="UNICO","CENSO","MUESTRA"))</f>
        <v>-</v>
      </c>
      <c r="AC3918" t="s">
        <v>2397</v>
      </c>
      <c r="AD3918" t="s">
        <v>134</v>
      </c>
    </row>
    <row r="3919" spans="1:30" x14ac:dyDescent="0.25">
      <c r="A3919" s="5" t="str">
        <f t="shared" si="61"/>
        <v>0069DA0055</v>
      </c>
      <c r="B3919" s="61" t="s">
        <v>2119</v>
      </c>
      <c r="C3919" t="s">
        <v>1079</v>
      </c>
      <c r="D3919" t="s">
        <v>1077</v>
      </c>
      <c r="E3919" t="s">
        <v>1078</v>
      </c>
      <c r="F3919">
        <v>614462</v>
      </c>
      <c r="G3919">
        <v>0</v>
      </c>
      <c r="H3919" t="s">
        <v>1083</v>
      </c>
      <c r="I3919" t="s">
        <v>20</v>
      </c>
      <c r="J3919" t="s">
        <v>25</v>
      </c>
      <c r="K3919" t="s">
        <v>21</v>
      </c>
      <c r="M3919" t="s">
        <v>18478</v>
      </c>
      <c r="N3919" t="s">
        <v>22</v>
      </c>
      <c r="O3919" t="s">
        <v>23</v>
      </c>
      <c r="P3919" t="s">
        <v>26</v>
      </c>
      <c r="Q3919" t="s">
        <v>27</v>
      </c>
      <c r="R3919" s="13">
        <v>17</v>
      </c>
      <c r="S3919" s="13">
        <v>1</v>
      </c>
      <c r="T3919" s="62">
        <v>0</v>
      </c>
      <c r="U3919" t="s">
        <v>2113</v>
      </c>
      <c r="W3919" t="str">
        <f>+IF(V3919="","",IF(MID(V3919,1,3)="ECE","UNICO",IF(V3919="FINES",CONCATENATE("R",IF(OR(C3919="16",C3919="21",C3919="22",C3919="23"),"16212223",IF(OR(C3919="15",C3919="17",C3919="24",C3919="25"),"15172425",C3919))),IF(V3919="CEBAS","UNICO",IF(VALUE(C3919)&lt;=11,"AMBA","INTERIOR")))))</f>
        <v/>
      </c>
      <c r="X3919" s="20" t="str">
        <f>+IF(V3919="","-",CONCATENATE(V3919,"_",W3919))</f>
        <v>-</v>
      </c>
      <c r="Y3919" s="59">
        <v>0.83446681996186578</v>
      </c>
      <c r="Z3919" t="str">
        <f>+IFERROR(VLOOKUP(H3919,#REF!,2,FALSE),"-")</f>
        <v>-</v>
      </c>
      <c r="AA3919" t="s">
        <v>2393</v>
      </c>
      <c r="AB3919" t="str">
        <f>+IF(W3919="","-",IF(W3919="UNICO","CENSO","MUESTRA"))</f>
        <v>-</v>
      </c>
      <c r="AC3919" t="s">
        <v>2398</v>
      </c>
      <c r="AD3919" t="s">
        <v>134</v>
      </c>
    </row>
    <row r="3920" spans="1:30" x14ac:dyDescent="0.25">
      <c r="A3920" s="5" t="str">
        <f t="shared" si="61"/>
        <v>0069DC0761</v>
      </c>
      <c r="B3920" s="61" t="s">
        <v>2119</v>
      </c>
      <c r="C3920" t="s">
        <v>1079</v>
      </c>
      <c r="D3920" t="s">
        <v>1077</v>
      </c>
      <c r="E3920" t="s">
        <v>1078</v>
      </c>
      <c r="F3920">
        <v>612437</v>
      </c>
      <c r="G3920">
        <v>3</v>
      </c>
      <c r="H3920" t="s">
        <v>1146</v>
      </c>
      <c r="I3920" t="s">
        <v>20</v>
      </c>
      <c r="J3920" t="s">
        <v>39</v>
      </c>
      <c r="K3920" t="s">
        <v>40</v>
      </c>
      <c r="L3920" t="s">
        <v>1126</v>
      </c>
      <c r="M3920" t="s">
        <v>18479</v>
      </c>
      <c r="N3920" t="s">
        <v>22</v>
      </c>
      <c r="O3920" t="s">
        <v>82</v>
      </c>
      <c r="P3920" t="s">
        <v>26</v>
      </c>
      <c r="Q3920" t="s">
        <v>27</v>
      </c>
      <c r="R3920" s="13">
        <v>27</v>
      </c>
      <c r="S3920" s="13">
        <v>2</v>
      </c>
      <c r="T3920" s="62">
        <v>0</v>
      </c>
      <c r="U3920" t="s">
        <v>2113</v>
      </c>
      <c r="W3920" t="str">
        <f>+IF(V3920="","",IF(MID(V3920,1,3)="ECE","UNICO",IF(V3920="FINES",CONCATENATE("R",IF(OR(C3920="16",C3920="21",C3920="22",C3920="23"),"16212223",IF(OR(C3920="15",C3920="17",C3920="24",C3920="25"),"15172425",C3920))),IF(V3920="CEBAS","UNICO",IF(VALUE(C3920)&lt;=11,"AMBA","INTERIOR")))))</f>
        <v/>
      </c>
      <c r="X3920" s="20" t="str">
        <f>+IF(V3920="","-",CONCATENATE(V3920,"_",W3920))</f>
        <v>-</v>
      </c>
      <c r="Y3920" s="59">
        <v>0.83608839386387879</v>
      </c>
      <c r="Z3920" t="str">
        <f>+IFERROR(VLOOKUP(H3920,#REF!,2,FALSE),"-")</f>
        <v>-</v>
      </c>
      <c r="AA3920" t="s">
        <v>2393</v>
      </c>
      <c r="AB3920" t="str">
        <f>+IF(W3920="","-",IF(W3920="UNICO","CENSO","MUESTRA"))</f>
        <v>-</v>
      </c>
      <c r="AC3920" t="s">
        <v>2397</v>
      </c>
      <c r="AD3920" t="s">
        <v>134</v>
      </c>
    </row>
    <row r="3921" spans="1:30" x14ac:dyDescent="0.25">
      <c r="A3921" s="5" t="str">
        <f t="shared" si="61"/>
        <v>0111DC0731</v>
      </c>
      <c r="B3921" s="61" t="s">
        <v>2119</v>
      </c>
      <c r="C3921" t="s">
        <v>246</v>
      </c>
      <c r="D3921" t="s">
        <v>575</v>
      </c>
      <c r="E3921" t="s">
        <v>1794</v>
      </c>
      <c r="F3921">
        <v>607663</v>
      </c>
      <c r="G3921">
        <v>3</v>
      </c>
      <c r="H3921" t="s">
        <v>1823</v>
      </c>
      <c r="I3921" t="s">
        <v>20</v>
      </c>
      <c r="J3921" t="s">
        <v>39</v>
      </c>
      <c r="K3921" t="s">
        <v>40</v>
      </c>
      <c r="L3921" t="s">
        <v>1807</v>
      </c>
      <c r="M3921" t="s">
        <v>18480</v>
      </c>
      <c r="N3921" t="s">
        <v>22</v>
      </c>
      <c r="O3921" t="s">
        <v>23</v>
      </c>
      <c r="P3921" t="s">
        <v>26</v>
      </c>
      <c r="Q3921" t="s">
        <v>27</v>
      </c>
      <c r="R3921" s="13">
        <v>44</v>
      </c>
      <c r="S3921" s="13">
        <v>3</v>
      </c>
      <c r="T3921" s="62">
        <v>0</v>
      </c>
      <c r="U3921" t="s">
        <v>2113</v>
      </c>
      <c r="W3921" t="str">
        <f>+IF(V3921="","",IF(MID(V3921,1,3)="ECE","UNICO",IF(V3921="FINES",CONCATENATE("R",IF(OR(C3921="16",C3921="21",C3921="22",C3921="23"),"16212223",IF(OR(C3921="15",C3921="17",C3921="24",C3921="25"),"15172425",C3921))),IF(V3921="CEBAS","UNICO",IF(VALUE(C3921)&lt;=11,"AMBA","INTERIOR")))))</f>
        <v/>
      </c>
      <c r="X3921" s="20" t="str">
        <f>+IF(V3921="","-",CONCATENATE(V3921,"_",W3921))</f>
        <v>-</v>
      </c>
      <c r="Y3921" s="59">
        <v>0.83955692085954881</v>
      </c>
      <c r="Z3921" t="str">
        <f>+IFERROR(VLOOKUP(H3921,#REF!,2,FALSE),"-")</f>
        <v>-</v>
      </c>
      <c r="AA3921" t="s">
        <v>2393</v>
      </c>
      <c r="AB3921" t="str">
        <f>+IF(W3921="","-",IF(W3921="UNICO","CENSO","MUESTRA"))</f>
        <v>-</v>
      </c>
      <c r="AC3921" t="s">
        <v>2397</v>
      </c>
      <c r="AD3921" t="s">
        <v>134</v>
      </c>
    </row>
    <row r="3922" spans="1:30" x14ac:dyDescent="0.25">
      <c r="A3922" s="5" t="str">
        <f t="shared" si="61"/>
        <v>0045DC0709</v>
      </c>
      <c r="B3922" s="61" t="s">
        <v>2119</v>
      </c>
      <c r="C3922" t="s">
        <v>140</v>
      </c>
      <c r="D3922" t="s">
        <v>760</v>
      </c>
      <c r="E3922" t="s">
        <v>761</v>
      </c>
      <c r="F3922">
        <v>611472</v>
      </c>
      <c r="G3922">
        <v>1</v>
      </c>
      <c r="H3922" t="s">
        <v>766</v>
      </c>
      <c r="I3922" t="s">
        <v>20</v>
      </c>
      <c r="J3922" t="s">
        <v>39</v>
      </c>
      <c r="K3922" t="s">
        <v>40</v>
      </c>
      <c r="L3922" t="s">
        <v>767</v>
      </c>
      <c r="M3922" t="s">
        <v>18481</v>
      </c>
      <c r="N3922" t="s">
        <v>22</v>
      </c>
      <c r="O3922" t="s">
        <v>23</v>
      </c>
      <c r="P3922" t="s">
        <v>26</v>
      </c>
      <c r="Q3922" t="s">
        <v>27</v>
      </c>
      <c r="R3922" s="13">
        <v>74</v>
      </c>
      <c r="S3922" s="13">
        <v>5</v>
      </c>
      <c r="T3922" s="62">
        <v>0</v>
      </c>
      <c r="U3922" t="s">
        <v>2113</v>
      </c>
      <c r="W3922" t="str">
        <f>+IF(V3922="","",IF(MID(V3922,1,3)="ECE","UNICO",IF(V3922="FINES",CONCATENATE("R",IF(OR(C3922="16",C3922="21",C3922="22",C3922="23"),"16212223",IF(OR(C3922="15",C3922="17",C3922="24",C3922="25"),"15172425",C3922))),IF(V3922="CEBAS","UNICO",IF(VALUE(C3922)&lt;=11,"AMBA","INTERIOR")))))</f>
        <v/>
      </c>
      <c r="X3922" s="20" t="str">
        <f>+IF(V3922="","-",CONCATENATE(V3922,"_",W3922))</f>
        <v>-</v>
      </c>
      <c r="Y3922" s="59">
        <v>0.84129169086615241</v>
      </c>
      <c r="Z3922" t="str">
        <f>+IFERROR(VLOOKUP(H3922,#REF!,2,FALSE),"-")</f>
        <v>-</v>
      </c>
      <c r="AA3922" t="s">
        <v>2393</v>
      </c>
      <c r="AB3922" t="str">
        <f>+IF(W3922="","-",IF(W3922="UNICO","CENSO","MUESTRA"))</f>
        <v>-</v>
      </c>
      <c r="AC3922" t="s">
        <v>2398</v>
      </c>
      <c r="AD3922" t="s">
        <v>134</v>
      </c>
    </row>
    <row r="3923" spans="1:30" x14ac:dyDescent="0.25">
      <c r="A3923" s="5" t="str">
        <f t="shared" si="61"/>
        <v>0114DC0703</v>
      </c>
      <c r="B3923" s="61" t="s">
        <v>2119</v>
      </c>
      <c r="C3923" t="s">
        <v>19</v>
      </c>
      <c r="D3923" t="s">
        <v>311</v>
      </c>
      <c r="E3923" t="s">
        <v>1857</v>
      </c>
      <c r="F3923">
        <v>601429</v>
      </c>
      <c r="G3923">
        <v>0</v>
      </c>
      <c r="H3923" t="s">
        <v>1858</v>
      </c>
      <c r="I3923" t="s">
        <v>20</v>
      </c>
      <c r="J3923" t="s">
        <v>39</v>
      </c>
      <c r="K3923" t="s">
        <v>21</v>
      </c>
      <c r="M3923" t="s">
        <v>18166</v>
      </c>
      <c r="N3923" t="s">
        <v>22</v>
      </c>
      <c r="O3923" t="s">
        <v>23</v>
      </c>
      <c r="P3923" t="s">
        <v>26</v>
      </c>
      <c r="Q3923" t="s">
        <v>27</v>
      </c>
      <c r="R3923" s="13">
        <v>120</v>
      </c>
      <c r="S3923" s="13">
        <v>10</v>
      </c>
      <c r="T3923" s="62">
        <v>0</v>
      </c>
      <c r="U3923" t="s">
        <v>2113</v>
      </c>
      <c r="W3923" t="str">
        <f>+IF(V3923="","",IF(MID(V3923,1,3)="ECE","UNICO",IF(V3923="FINES",CONCATENATE("R",IF(OR(C3923="16",C3923="21",C3923="22",C3923="23"),"16212223",IF(OR(C3923="15",C3923="17",C3923="24",C3923="25"),"15172425",C3923))),IF(V3923="CEBAS","UNICO",IF(VALUE(C3923)&lt;=11,"AMBA","INTERIOR")))))</f>
        <v/>
      </c>
      <c r="X3923" s="20" t="str">
        <f>+IF(V3923="","-",CONCATENATE(V3923,"_",W3923))</f>
        <v>-</v>
      </c>
      <c r="Y3923" s="59">
        <v>0.84329395161734688</v>
      </c>
      <c r="Z3923" t="str">
        <f>+IFERROR(VLOOKUP(H3923,#REF!,2,FALSE),"-")</f>
        <v>-</v>
      </c>
      <c r="AA3923" t="s">
        <v>2393</v>
      </c>
      <c r="AB3923" t="str">
        <f>+IF(W3923="","-",IF(W3923="UNICO","CENSO","MUESTRA"))</f>
        <v>-</v>
      </c>
      <c r="AC3923" t="s">
        <v>2398</v>
      </c>
      <c r="AD3923" t="s">
        <v>134</v>
      </c>
    </row>
    <row r="3924" spans="1:30" x14ac:dyDescent="0.25">
      <c r="A3924" s="5" t="str">
        <f t="shared" si="61"/>
        <v>0045DC0720</v>
      </c>
      <c r="B3924" s="61" t="s">
        <v>2119</v>
      </c>
      <c r="C3924" t="s">
        <v>140</v>
      </c>
      <c r="D3924" t="s">
        <v>760</v>
      </c>
      <c r="E3924" t="s">
        <v>761</v>
      </c>
      <c r="F3924">
        <v>609964</v>
      </c>
      <c r="G3924">
        <v>1</v>
      </c>
      <c r="H3924" t="s">
        <v>780</v>
      </c>
      <c r="I3924" t="s">
        <v>20</v>
      </c>
      <c r="J3924" t="s">
        <v>39</v>
      </c>
      <c r="K3924" t="s">
        <v>40</v>
      </c>
      <c r="L3924" t="s">
        <v>781</v>
      </c>
      <c r="M3924" t="s">
        <v>18482</v>
      </c>
      <c r="N3924" t="s">
        <v>22</v>
      </c>
      <c r="O3924" t="s">
        <v>23</v>
      </c>
      <c r="P3924" t="s">
        <v>26</v>
      </c>
      <c r="Q3924" t="s">
        <v>27</v>
      </c>
      <c r="R3924" s="13">
        <v>34</v>
      </c>
      <c r="S3924" s="13">
        <v>2</v>
      </c>
      <c r="T3924" s="62">
        <v>0</v>
      </c>
      <c r="U3924" t="s">
        <v>2113</v>
      </c>
      <c r="W3924" t="str">
        <f>+IF(V3924="","",IF(MID(V3924,1,3)="ECE","UNICO",IF(V3924="FINES",CONCATENATE("R",IF(OR(C3924="16",C3924="21",C3924="22",C3924="23"),"16212223",IF(OR(C3924="15",C3924="17",C3924="24",C3924="25"),"15172425",C3924))),IF(V3924="CEBAS","UNICO",IF(VALUE(C3924)&lt;=11,"AMBA","INTERIOR")))))</f>
        <v/>
      </c>
      <c r="X3924" s="20" t="str">
        <f>+IF(V3924="","-",CONCATENATE(V3924,"_",W3924))</f>
        <v>-</v>
      </c>
      <c r="Y3924" s="59">
        <v>0.85317413177755141</v>
      </c>
      <c r="Z3924" t="str">
        <f>+IFERROR(VLOOKUP(H3924,#REF!,2,FALSE),"-")</f>
        <v>-</v>
      </c>
      <c r="AA3924" t="s">
        <v>2393</v>
      </c>
      <c r="AB3924" t="str">
        <f>+IF(W3924="","-",IF(W3924="UNICO","CENSO","MUESTRA"))</f>
        <v>-</v>
      </c>
      <c r="AC3924" t="s">
        <v>2398</v>
      </c>
      <c r="AD3924" t="s">
        <v>134</v>
      </c>
    </row>
    <row r="3925" spans="1:30" x14ac:dyDescent="0.25">
      <c r="A3925" s="5" t="str">
        <f t="shared" si="61"/>
        <v>0001DA0010</v>
      </c>
      <c r="B3925" s="61" t="s">
        <v>2119</v>
      </c>
      <c r="C3925" t="s">
        <v>19</v>
      </c>
      <c r="D3925" t="s">
        <v>17</v>
      </c>
      <c r="E3925" t="s">
        <v>18</v>
      </c>
      <c r="F3925">
        <v>615903</v>
      </c>
      <c r="G3925">
        <v>0</v>
      </c>
      <c r="H3925" t="s">
        <v>28</v>
      </c>
      <c r="I3925" t="s">
        <v>20</v>
      </c>
      <c r="J3925" t="s">
        <v>25</v>
      </c>
      <c r="K3925" t="s">
        <v>21</v>
      </c>
      <c r="M3925" t="s">
        <v>18483</v>
      </c>
      <c r="N3925" t="s">
        <v>22</v>
      </c>
      <c r="O3925" t="s">
        <v>23</v>
      </c>
      <c r="P3925" t="s">
        <v>26</v>
      </c>
      <c r="Q3925" t="s">
        <v>27</v>
      </c>
      <c r="R3925" s="13">
        <v>53</v>
      </c>
      <c r="S3925" s="13">
        <v>3</v>
      </c>
      <c r="T3925" s="62">
        <v>0</v>
      </c>
      <c r="U3925" t="s">
        <v>2113</v>
      </c>
      <c r="W3925" t="str">
        <f>+IF(V3925="","",IF(MID(V3925,1,3)="ECE","UNICO",IF(V3925="FINES",CONCATENATE("R",IF(OR(C3925="16",C3925="21",C3925="22",C3925="23"),"16212223",IF(OR(C3925="15",C3925="17",C3925="24",C3925="25"),"15172425",C3925))),IF(V3925="CEBAS","UNICO",IF(VALUE(C3925)&lt;=11,"AMBA","INTERIOR")))))</f>
        <v/>
      </c>
      <c r="X3925" s="20" t="str">
        <f>+IF(V3925="","-",CONCATENATE(V3925,"_",W3925))</f>
        <v>-</v>
      </c>
      <c r="Y3925" s="59">
        <v>0.85601972540219629</v>
      </c>
      <c r="Z3925" t="str">
        <f>+IFERROR(VLOOKUP(H3925,#REF!,2,FALSE),"-")</f>
        <v>-</v>
      </c>
      <c r="AA3925" t="s">
        <v>2393</v>
      </c>
      <c r="AB3925" t="str">
        <f>+IF(W3925="","-",IF(W3925="UNICO","CENSO","MUESTRA"))</f>
        <v>-</v>
      </c>
      <c r="AC3925" t="s">
        <v>2397</v>
      </c>
      <c r="AD3925" t="s">
        <v>134</v>
      </c>
    </row>
    <row r="3926" spans="1:30" x14ac:dyDescent="0.25">
      <c r="A3926" s="5" t="str">
        <f t="shared" si="61"/>
        <v>0073DC0716</v>
      </c>
      <c r="B3926" s="61" t="s">
        <v>2119</v>
      </c>
      <c r="C3926" t="s">
        <v>1302</v>
      </c>
      <c r="D3926" t="s">
        <v>1300</v>
      </c>
      <c r="E3926" t="s">
        <v>1301</v>
      </c>
      <c r="F3926">
        <v>613643</v>
      </c>
      <c r="G3926">
        <v>0</v>
      </c>
      <c r="H3926" t="s">
        <v>1322</v>
      </c>
      <c r="I3926" t="s">
        <v>20</v>
      </c>
      <c r="J3926" t="s">
        <v>39</v>
      </c>
      <c r="K3926" t="s">
        <v>21</v>
      </c>
      <c r="M3926" t="s">
        <v>18158</v>
      </c>
      <c r="N3926" t="s">
        <v>22</v>
      </c>
      <c r="O3926" t="s">
        <v>23</v>
      </c>
      <c r="P3926" t="s">
        <v>26</v>
      </c>
      <c r="Q3926" t="s">
        <v>27</v>
      </c>
      <c r="R3926" s="13">
        <v>47</v>
      </c>
      <c r="S3926" s="13">
        <v>3</v>
      </c>
      <c r="T3926" s="62">
        <v>0</v>
      </c>
      <c r="U3926" t="s">
        <v>2113</v>
      </c>
      <c r="W3926" t="str">
        <f>+IF(V3926="","",IF(MID(V3926,1,3)="ECE","UNICO",IF(V3926="FINES",CONCATENATE("R",IF(OR(C3926="16",C3926="21",C3926="22",C3926="23"),"16212223",IF(OR(C3926="15",C3926="17",C3926="24",C3926="25"),"15172425",C3926))),IF(V3926="CEBAS","UNICO",IF(VALUE(C3926)&lt;=11,"AMBA","INTERIOR")))))</f>
        <v/>
      </c>
      <c r="X3926" s="20" t="str">
        <f>+IF(V3926="","-",CONCATENATE(V3926,"_",W3926))</f>
        <v>-</v>
      </c>
      <c r="Y3926" s="59">
        <v>0.86187436290689412</v>
      </c>
      <c r="Z3926" t="str">
        <f>+IFERROR(VLOOKUP(H3926,#REF!,2,FALSE),"-")</f>
        <v>-</v>
      </c>
      <c r="AA3926" t="s">
        <v>2393</v>
      </c>
      <c r="AB3926" t="str">
        <f>+IF(W3926="","-",IF(W3926="UNICO","CENSO","MUESTRA"))</f>
        <v>-</v>
      </c>
      <c r="AC3926" t="s">
        <v>2397</v>
      </c>
      <c r="AD3926" t="s">
        <v>134</v>
      </c>
    </row>
    <row r="3927" spans="1:30" x14ac:dyDescent="0.25">
      <c r="A3927" s="5" t="str">
        <f t="shared" si="61"/>
        <v>0069DA0051</v>
      </c>
      <c r="B3927" s="61" t="s">
        <v>2119</v>
      </c>
      <c r="C3927" t="s">
        <v>1079</v>
      </c>
      <c r="D3927" t="s">
        <v>1077</v>
      </c>
      <c r="E3927" t="s">
        <v>1078</v>
      </c>
      <c r="F3927">
        <v>614454</v>
      </c>
      <c r="G3927">
        <v>0</v>
      </c>
      <c r="H3927" t="s">
        <v>1081</v>
      </c>
      <c r="I3927" t="s">
        <v>20</v>
      </c>
      <c r="J3927" t="s">
        <v>25</v>
      </c>
      <c r="K3927" t="s">
        <v>21</v>
      </c>
      <c r="M3927" t="s">
        <v>18484</v>
      </c>
      <c r="N3927" t="s">
        <v>22</v>
      </c>
      <c r="O3927" t="s">
        <v>23</v>
      </c>
      <c r="P3927" t="s">
        <v>26</v>
      </c>
      <c r="Q3927" t="s">
        <v>27</v>
      </c>
      <c r="R3927" s="13">
        <v>14</v>
      </c>
      <c r="S3927" s="13">
        <v>1</v>
      </c>
      <c r="T3927" s="62">
        <v>0</v>
      </c>
      <c r="U3927" t="s">
        <v>2113</v>
      </c>
      <c r="W3927" t="str">
        <f>+IF(V3927="","",IF(MID(V3927,1,3)="ECE","UNICO",IF(V3927="FINES",CONCATENATE("R",IF(OR(C3927="16",C3927="21",C3927="22",C3927="23"),"16212223",IF(OR(C3927="15",C3927="17",C3927="24",C3927="25"),"15172425",C3927))),IF(V3927="CEBAS","UNICO",IF(VALUE(C3927)&lt;=11,"AMBA","INTERIOR")))))</f>
        <v/>
      </c>
      <c r="X3927" s="20" t="str">
        <f>+IF(V3927="","-",CONCATENATE(V3927,"_",W3927))</f>
        <v>-</v>
      </c>
      <c r="Y3927" s="59">
        <v>0.86420957195131398</v>
      </c>
      <c r="Z3927" t="str">
        <f>+IFERROR(VLOOKUP(H3927,#REF!,2,FALSE),"-")</f>
        <v>-</v>
      </c>
      <c r="AA3927" t="s">
        <v>2393</v>
      </c>
      <c r="AB3927" t="str">
        <f>+IF(W3927="","-",IF(W3927="UNICO","CENSO","MUESTRA"))</f>
        <v>-</v>
      </c>
      <c r="AC3927" t="s">
        <v>2398</v>
      </c>
      <c r="AD3927" t="s">
        <v>134</v>
      </c>
    </row>
    <row r="3928" spans="1:30" x14ac:dyDescent="0.25">
      <c r="A3928" s="5" t="str">
        <f t="shared" si="61"/>
        <v>0001DC0743</v>
      </c>
      <c r="B3928" s="61" t="s">
        <v>2119</v>
      </c>
      <c r="C3928" t="s">
        <v>19</v>
      </c>
      <c r="D3928" t="s">
        <v>17</v>
      </c>
      <c r="E3928" t="s">
        <v>18</v>
      </c>
      <c r="F3928">
        <v>613272</v>
      </c>
      <c r="G3928">
        <v>0</v>
      </c>
      <c r="H3928" t="s">
        <v>70</v>
      </c>
      <c r="I3928" t="s">
        <v>20</v>
      </c>
      <c r="J3928" t="s">
        <v>39</v>
      </c>
      <c r="K3928" t="s">
        <v>21</v>
      </c>
      <c r="M3928" t="s">
        <v>18485</v>
      </c>
      <c r="N3928" t="s">
        <v>22</v>
      </c>
      <c r="O3928" t="s">
        <v>23</v>
      </c>
      <c r="P3928" t="s">
        <v>26</v>
      </c>
      <c r="Q3928" t="s">
        <v>27</v>
      </c>
      <c r="R3928" s="13">
        <v>36</v>
      </c>
      <c r="S3928" s="13">
        <v>2</v>
      </c>
      <c r="T3928" s="62">
        <v>0</v>
      </c>
      <c r="U3928" t="s">
        <v>2113</v>
      </c>
      <c r="W3928" t="str">
        <f>+IF(V3928="","",IF(MID(V3928,1,3)="ECE","UNICO",IF(V3928="FINES",CONCATENATE("R",IF(OR(C3928="16",C3928="21",C3928="22",C3928="23"),"16212223",IF(OR(C3928="15",C3928="17",C3928="24",C3928="25"),"15172425",C3928))),IF(V3928="CEBAS","UNICO",IF(VALUE(C3928)&lt;=11,"AMBA","INTERIOR")))))</f>
        <v/>
      </c>
      <c r="X3928" s="20" t="str">
        <f>+IF(V3928="","-",CONCATENATE(V3928,"_",W3928))</f>
        <v>-</v>
      </c>
      <c r="Y3928" s="59">
        <v>0.86669266223907471</v>
      </c>
      <c r="Z3928" t="str">
        <f>+IFERROR(VLOOKUP(H3928,#REF!,2,FALSE),"-")</f>
        <v>-</v>
      </c>
      <c r="AA3928" t="s">
        <v>2393</v>
      </c>
      <c r="AB3928" t="str">
        <f>+IF(W3928="","-",IF(W3928="UNICO","CENSO","MUESTRA"))</f>
        <v>-</v>
      </c>
      <c r="AC3928" t="s">
        <v>2398</v>
      </c>
      <c r="AD3928" t="s">
        <v>134</v>
      </c>
    </row>
    <row r="3929" spans="1:30" x14ac:dyDescent="0.25">
      <c r="A3929" s="5" t="str">
        <f t="shared" si="61"/>
        <v>0062DC0732</v>
      </c>
      <c r="B3929" s="61" t="s">
        <v>2119</v>
      </c>
      <c r="C3929" t="s">
        <v>246</v>
      </c>
      <c r="D3929" t="s">
        <v>958</v>
      </c>
      <c r="E3929" t="s">
        <v>959</v>
      </c>
      <c r="F3929">
        <v>610690</v>
      </c>
      <c r="G3929">
        <v>1</v>
      </c>
      <c r="H3929" t="s">
        <v>980</v>
      </c>
      <c r="I3929" t="s">
        <v>20</v>
      </c>
      <c r="J3929" t="s">
        <v>39</v>
      </c>
      <c r="K3929" t="s">
        <v>40</v>
      </c>
      <c r="L3929" t="s">
        <v>981</v>
      </c>
      <c r="M3929" t="s">
        <v>18486</v>
      </c>
      <c r="N3929" t="s">
        <v>22</v>
      </c>
      <c r="O3929" t="s">
        <v>23</v>
      </c>
      <c r="P3929" t="s">
        <v>26</v>
      </c>
      <c r="Q3929" t="s">
        <v>27</v>
      </c>
      <c r="R3929" s="13">
        <v>18</v>
      </c>
      <c r="S3929" s="13">
        <v>2</v>
      </c>
      <c r="T3929" s="62">
        <v>0</v>
      </c>
      <c r="U3929" t="s">
        <v>2113</v>
      </c>
      <c r="W3929" t="str">
        <f>+IF(V3929="","",IF(MID(V3929,1,3)="ECE","UNICO",IF(V3929="FINES",CONCATENATE("R",IF(OR(C3929="16",C3929="21",C3929="22",C3929="23"),"16212223",IF(OR(C3929="15",C3929="17",C3929="24",C3929="25"),"15172425",C3929))),IF(V3929="CEBAS","UNICO",IF(VALUE(C3929)&lt;=11,"AMBA","INTERIOR")))))</f>
        <v/>
      </c>
      <c r="X3929" s="20" t="str">
        <f>+IF(V3929="","-",CONCATENATE(V3929,"_",W3929))</f>
        <v>-</v>
      </c>
      <c r="Y3929" s="59">
        <v>0.86727633575598395</v>
      </c>
      <c r="Z3929" t="str">
        <f>+IFERROR(VLOOKUP(H3929,#REF!,2,FALSE),"-")</f>
        <v>-</v>
      </c>
      <c r="AA3929" t="s">
        <v>2393</v>
      </c>
      <c r="AB3929" t="str">
        <f>+IF(W3929="","-",IF(W3929="UNICO","CENSO","MUESTRA"))</f>
        <v>-</v>
      </c>
      <c r="AC3929" t="s">
        <v>2398</v>
      </c>
      <c r="AD3929" t="s">
        <v>134</v>
      </c>
    </row>
    <row r="3930" spans="1:30" x14ac:dyDescent="0.25">
      <c r="A3930" s="5" t="str">
        <f t="shared" si="61"/>
        <v>0069DA0057</v>
      </c>
      <c r="B3930" s="61" t="s">
        <v>2119</v>
      </c>
      <c r="C3930" t="s">
        <v>1079</v>
      </c>
      <c r="D3930" t="s">
        <v>1077</v>
      </c>
      <c r="E3930" t="s">
        <v>1078</v>
      </c>
      <c r="F3930">
        <v>614466</v>
      </c>
      <c r="G3930">
        <v>0</v>
      </c>
      <c r="H3930" t="s">
        <v>1084</v>
      </c>
      <c r="I3930" t="s">
        <v>20</v>
      </c>
      <c r="J3930" t="s">
        <v>25</v>
      </c>
      <c r="K3930" t="s">
        <v>21</v>
      </c>
      <c r="M3930" t="s">
        <v>18487</v>
      </c>
      <c r="N3930" t="s">
        <v>22</v>
      </c>
      <c r="O3930" t="s">
        <v>23</v>
      </c>
      <c r="P3930" t="s">
        <v>26</v>
      </c>
      <c r="Q3930" t="s">
        <v>27</v>
      </c>
      <c r="R3930" s="13">
        <v>12</v>
      </c>
      <c r="S3930" s="13">
        <v>1</v>
      </c>
      <c r="T3930" s="62">
        <v>0</v>
      </c>
      <c r="U3930" t="s">
        <v>2113</v>
      </c>
      <c r="W3930" t="str">
        <f>+IF(V3930="","",IF(MID(V3930,1,3)="ECE","UNICO",IF(V3930="FINES",CONCATENATE("R",IF(OR(C3930="16",C3930="21",C3930="22",C3930="23"),"16212223",IF(OR(C3930="15",C3930="17",C3930="24",C3930="25"),"15172425",C3930))),IF(V3930="CEBAS","UNICO",IF(VALUE(C3930)&lt;=11,"AMBA","INTERIOR")))))</f>
        <v/>
      </c>
      <c r="X3930" s="20" t="str">
        <f>+IF(V3930="","-",CONCATENATE(V3930,"_",W3930))</f>
        <v>-</v>
      </c>
      <c r="Y3930" s="59">
        <v>0.86788080511866394</v>
      </c>
      <c r="Z3930" t="str">
        <f>+IFERROR(VLOOKUP(H3930,#REF!,2,FALSE),"-")</f>
        <v>-</v>
      </c>
      <c r="AA3930" t="s">
        <v>2393</v>
      </c>
      <c r="AB3930" t="str">
        <f>+IF(W3930="","-",IF(W3930="UNICO","CENSO","MUESTRA"))</f>
        <v>-</v>
      </c>
      <c r="AC3930" t="s">
        <v>2397</v>
      </c>
      <c r="AD3930" t="s">
        <v>134</v>
      </c>
    </row>
    <row r="3931" spans="1:30" x14ac:dyDescent="0.25">
      <c r="A3931" s="5" t="str">
        <f t="shared" si="61"/>
        <v>0032DC0707</v>
      </c>
      <c r="B3931" s="61" t="s">
        <v>2119</v>
      </c>
      <c r="C3931" t="s">
        <v>584</v>
      </c>
      <c r="D3931" t="s">
        <v>582</v>
      </c>
      <c r="E3931" t="s">
        <v>583</v>
      </c>
      <c r="F3931">
        <v>621187</v>
      </c>
      <c r="G3931">
        <v>1</v>
      </c>
      <c r="H3931" t="s">
        <v>585</v>
      </c>
      <c r="I3931" t="s">
        <v>20</v>
      </c>
      <c r="J3931" t="s">
        <v>39</v>
      </c>
      <c r="K3931" t="s">
        <v>40</v>
      </c>
      <c r="L3931" t="s">
        <v>586</v>
      </c>
      <c r="M3931" t="s">
        <v>18488</v>
      </c>
      <c r="N3931" t="s">
        <v>22</v>
      </c>
      <c r="O3931" t="s">
        <v>23</v>
      </c>
      <c r="P3931" t="s">
        <v>26</v>
      </c>
      <c r="Q3931" t="s">
        <v>27</v>
      </c>
      <c r="R3931" s="13">
        <v>52</v>
      </c>
      <c r="S3931" s="13">
        <v>4</v>
      </c>
      <c r="T3931" s="62">
        <v>0</v>
      </c>
      <c r="U3931" t="s">
        <v>2113</v>
      </c>
      <c r="W3931" t="str">
        <f>+IF(V3931="","",IF(MID(V3931,1,3)="ECE","UNICO",IF(V3931="FINES",CONCATENATE("R",IF(OR(C3931="16",C3931="21",C3931="22",C3931="23"),"16212223",IF(OR(C3931="15",C3931="17",C3931="24",C3931="25"),"15172425",C3931))),IF(V3931="CEBAS","UNICO",IF(VALUE(C3931)&lt;=11,"AMBA","INTERIOR")))))</f>
        <v/>
      </c>
      <c r="X3931" s="20" t="str">
        <f>+IF(V3931="","-",CONCATENATE(V3931,"_",W3931))</f>
        <v>-</v>
      </c>
      <c r="Y3931" s="59">
        <v>0.86887789103719926</v>
      </c>
      <c r="Z3931" t="str">
        <f>+IFERROR(VLOOKUP(H3931,#REF!,2,FALSE),"-")</f>
        <v>-</v>
      </c>
      <c r="AA3931" t="s">
        <v>2393</v>
      </c>
      <c r="AB3931" t="str">
        <f>+IF(W3931="","-",IF(W3931="UNICO","CENSO","MUESTRA"))</f>
        <v>-</v>
      </c>
      <c r="AC3931" t="s">
        <v>2397</v>
      </c>
      <c r="AD3931" t="s">
        <v>134</v>
      </c>
    </row>
    <row r="3932" spans="1:30" x14ac:dyDescent="0.25">
      <c r="A3932" s="5" t="str">
        <f t="shared" si="61"/>
        <v>0069DC0760</v>
      </c>
      <c r="B3932" s="61" t="s">
        <v>2119</v>
      </c>
      <c r="C3932" t="s">
        <v>1079</v>
      </c>
      <c r="D3932" t="s">
        <v>1077</v>
      </c>
      <c r="E3932" t="s">
        <v>1078</v>
      </c>
      <c r="F3932">
        <v>602213</v>
      </c>
      <c r="G3932">
        <v>1</v>
      </c>
      <c r="H3932" t="s">
        <v>1144</v>
      </c>
      <c r="I3932" t="s">
        <v>20</v>
      </c>
      <c r="J3932" t="s">
        <v>39</v>
      </c>
      <c r="K3932" t="s">
        <v>40</v>
      </c>
      <c r="L3932" t="s">
        <v>1145</v>
      </c>
      <c r="M3932" t="s">
        <v>18489</v>
      </c>
      <c r="N3932" t="s">
        <v>22</v>
      </c>
      <c r="O3932" t="s">
        <v>23</v>
      </c>
      <c r="P3932" t="s">
        <v>26</v>
      </c>
      <c r="Q3932" t="s">
        <v>27</v>
      </c>
      <c r="R3932" s="13">
        <v>21</v>
      </c>
      <c r="S3932" s="13">
        <v>2</v>
      </c>
      <c r="T3932" s="62">
        <v>0</v>
      </c>
      <c r="U3932" t="s">
        <v>2113</v>
      </c>
      <c r="W3932" t="str">
        <f>+IF(V3932="","",IF(MID(V3932,1,3)="ECE","UNICO",IF(V3932="FINES",CONCATENATE("R",IF(OR(C3932="16",C3932="21",C3932="22",C3932="23"),"16212223",IF(OR(C3932="15",C3932="17",C3932="24",C3932="25"),"15172425",C3932))),IF(V3932="CEBAS","UNICO",IF(VALUE(C3932)&lt;=11,"AMBA","INTERIOR")))))</f>
        <v/>
      </c>
      <c r="X3932" s="20" t="str">
        <f>+IF(V3932="","-",CONCATENATE(V3932,"_",W3932))</f>
        <v>-</v>
      </c>
      <c r="Y3932" s="59">
        <v>0.87299346592691207</v>
      </c>
      <c r="Z3932" t="str">
        <f>+IFERROR(VLOOKUP(H3932,#REF!,2,FALSE),"-")</f>
        <v>-</v>
      </c>
      <c r="AA3932" t="s">
        <v>2393</v>
      </c>
      <c r="AB3932" t="str">
        <f>+IF(W3932="","-",IF(W3932="UNICO","CENSO","MUESTRA"))</f>
        <v>-</v>
      </c>
      <c r="AC3932" t="s">
        <v>2397</v>
      </c>
      <c r="AD3932" t="s">
        <v>134</v>
      </c>
    </row>
    <row r="3933" spans="1:30" x14ac:dyDescent="0.25">
      <c r="A3933" s="5" t="str">
        <f t="shared" si="61"/>
        <v>0004DC0737</v>
      </c>
      <c r="B3933" s="61" t="s">
        <v>2119</v>
      </c>
      <c r="C3933" t="s">
        <v>186</v>
      </c>
      <c r="D3933" t="s">
        <v>183</v>
      </c>
      <c r="E3933" t="s">
        <v>185</v>
      </c>
      <c r="F3933">
        <v>613498</v>
      </c>
      <c r="G3933">
        <v>2</v>
      </c>
      <c r="H3933" t="s">
        <v>219</v>
      </c>
      <c r="I3933" t="s">
        <v>20</v>
      </c>
      <c r="J3933" t="s">
        <v>39</v>
      </c>
      <c r="K3933" t="s">
        <v>40</v>
      </c>
      <c r="L3933" t="s">
        <v>206</v>
      </c>
      <c r="M3933" t="s">
        <v>18490</v>
      </c>
      <c r="N3933" t="s">
        <v>22</v>
      </c>
      <c r="O3933" t="s">
        <v>23</v>
      </c>
      <c r="P3933" t="s">
        <v>26</v>
      </c>
      <c r="Q3933" t="s">
        <v>27</v>
      </c>
      <c r="R3933" s="13">
        <v>25</v>
      </c>
      <c r="S3933" s="13">
        <v>2</v>
      </c>
      <c r="T3933" s="62">
        <v>0</v>
      </c>
      <c r="U3933" t="s">
        <v>2113</v>
      </c>
      <c r="W3933" t="str">
        <f>+IF(V3933="","",IF(MID(V3933,1,3)="ECE","UNICO",IF(V3933="FINES",CONCATENATE("R",IF(OR(C3933="16",C3933="21",C3933="22",C3933="23"),"16212223",IF(OR(C3933="15",C3933="17",C3933="24",C3933="25"),"15172425",C3933))),IF(V3933="CEBAS","UNICO",IF(VALUE(C3933)&lt;=11,"AMBA","INTERIOR")))))</f>
        <v/>
      </c>
      <c r="X3933" s="20" t="str">
        <f>+IF(V3933="","-",CONCATENATE(V3933,"_",W3933))</f>
        <v>-</v>
      </c>
      <c r="Y3933" s="59">
        <v>0.8752073080916154</v>
      </c>
      <c r="Z3933" t="str">
        <f>+IFERROR(VLOOKUP(H3933,#REF!,2,FALSE),"-")</f>
        <v>-</v>
      </c>
      <c r="AA3933" t="s">
        <v>2393</v>
      </c>
      <c r="AB3933" t="str">
        <f>+IF(W3933="","-",IF(W3933="UNICO","CENSO","MUESTRA"))</f>
        <v>-</v>
      </c>
      <c r="AC3933" t="s">
        <v>2398</v>
      </c>
      <c r="AD3933" t="s">
        <v>134</v>
      </c>
    </row>
    <row r="3934" spans="1:30" x14ac:dyDescent="0.25">
      <c r="A3934" s="5" t="str">
        <f t="shared" si="61"/>
        <v>0030DC0715</v>
      </c>
      <c r="B3934" s="61" t="s">
        <v>2119</v>
      </c>
      <c r="C3934" t="s">
        <v>186</v>
      </c>
      <c r="D3934" t="s">
        <v>551</v>
      </c>
      <c r="E3934" t="s">
        <v>552</v>
      </c>
      <c r="F3934">
        <v>604934</v>
      </c>
      <c r="G3934">
        <v>3</v>
      </c>
      <c r="H3934" t="s">
        <v>567</v>
      </c>
      <c r="I3934" t="s">
        <v>20</v>
      </c>
      <c r="J3934" t="s">
        <v>39</v>
      </c>
      <c r="K3934" t="s">
        <v>40</v>
      </c>
      <c r="L3934" t="s">
        <v>564</v>
      </c>
      <c r="M3934" t="s">
        <v>18197</v>
      </c>
      <c r="N3934" t="s">
        <v>22</v>
      </c>
      <c r="O3934" t="s">
        <v>23</v>
      </c>
      <c r="P3934" t="s">
        <v>26</v>
      </c>
      <c r="Q3934" t="s">
        <v>27</v>
      </c>
      <c r="R3934" s="13">
        <v>40</v>
      </c>
      <c r="S3934" s="13">
        <v>3</v>
      </c>
      <c r="T3934" s="62">
        <v>0</v>
      </c>
      <c r="U3934" t="s">
        <v>2113</v>
      </c>
      <c r="W3934" t="str">
        <f>+IF(V3934="","",IF(MID(V3934,1,3)="ECE","UNICO",IF(V3934="FINES",CONCATENATE("R",IF(OR(C3934="16",C3934="21",C3934="22",C3934="23"),"16212223",IF(OR(C3934="15",C3934="17",C3934="24",C3934="25"),"15172425",C3934))),IF(V3934="CEBAS","UNICO",IF(VALUE(C3934)&lt;=11,"AMBA","INTERIOR")))))</f>
        <v/>
      </c>
      <c r="X3934" s="20" t="str">
        <f>+IF(V3934="","-",CONCATENATE(V3934,"_",W3934))</f>
        <v>-</v>
      </c>
      <c r="Y3934" s="59">
        <v>0.87610816614968434</v>
      </c>
      <c r="Z3934" t="str">
        <f>+IFERROR(VLOOKUP(H3934,#REF!,2,FALSE),"-")</f>
        <v>-</v>
      </c>
      <c r="AA3934" t="s">
        <v>2393</v>
      </c>
      <c r="AB3934" t="str">
        <f>+IF(W3934="","-",IF(W3934="UNICO","CENSO","MUESTRA"))</f>
        <v>-</v>
      </c>
      <c r="AC3934" t="s">
        <v>2397</v>
      </c>
      <c r="AD3934" t="s">
        <v>134</v>
      </c>
    </row>
    <row r="3935" spans="1:30" x14ac:dyDescent="0.25">
      <c r="A3935" s="5" t="str">
        <f t="shared" si="61"/>
        <v>0085DC0711</v>
      </c>
      <c r="B3935" s="61" t="s">
        <v>2119</v>
      </c>
      <c r="C3935" t="s">
        <v>584</v>
      </c>
      <c r="D3935" t="s">
        <v>1474</v>
      </c>
      <c r="E3935" t="s">
        <v>1475</v>
      </c>
      <c r="F3935">
        <v>613653</v>
      </c>
      <c r="G3935">
        <v>1</v>
      </c>
      <c r="H3935" t="s">
        <v>1481</v>
      </c>
      <c r="I3935" t="s">
        <v>20</v>
      </c>
      <c r="J3935" t="s">
        <v>39</v>
      </c>
      <c r="K3935" t="s">
        <v>40</v>
      </c>
      <c r="L3935" t="s">
        <v>1482</v>
      </c>
      <c r="M3935" t="s">
        <v>18491</v>
      </c>
      <c r="N3935" t="s">
        <v>22</v>
      </c>
      <c r="O3935" t="s">
        <v>23</v>
      </c>
      <c r="P3935" t="s">
        <v>26</v>
      </c>
      <c r="Q3935" t="s">
        <v>27</v>
      </c>
      <c r="R3935" s="13">
        <v>15</v>
      </c>
      <c r="S3935" s="13">
        <v>1</v>
      </c>
      <c r="T3935" s="62">
        <v>0</v>
      </c>
      <c r="U3935" t="s">
        <v>2113</v>
      </c>
      <c r="W3935" t="str">
        <f>+IF(V3935="","",IF(MID(V3935,1,3)="ECE","UNICO",IF(V3935="FINES",CONCATENATE("R",IF(OR(C3935="16",C3935="21",C3935="22",C3935="23"),"16212223",IF(OR(C3935="15",C3935="17",C3935="24",C3935="25"),"15172425",C3935))),IF(V3935="CEBAS","UNICO",IF(VALUE(C3935)&lt;=11,"AMBA","INTERIOR")))))</f>
        <v/>
      </c>
      <c r="X3935" s="20" t="str">
        <f>+IF(V3935="","-",CONCATENATE(V3935,"_",W3935))</f>
        <v>-</v>
      </c>
      <c r="Y3935" s="59">
        <v>0.88912114500999451</v>
      </c>
      <c r="Z3935" t="str">
        <f>+IFERROR(VLOOKUP(H3935,#REF!,2,FALSE),"-")</f>
        <v>-</v>
      </c>
      <c r="AA3935" t="s">
        <v>2393</v>
      </c>
      <c r="AB3935" t="str">
        <f>+IF(W3935="","-",IF(W3935="UNICO","CENSO","MUESTRA"))</f>
        <v>-</v>
      </c>
      <c r="AC3935" t="s">
        <v>2397</v>
      </c>
      <c r="AD3935" t="s">
        <v>134</v>
      </c>
    </row>
    <row r="3936" spans="1:30" x14ac:dyDescent="0.25">
      <c r="A3936" s="5" t="str">
        <f t="shared" si="61"/>
        <v>0069DC0753</v>
      </c>
      <c r="B3936" s="61" t="s">
        <v>2119</v>
      </c>
      <c r="C3936" t="s">
        <v>1079</v>
      </c>
      <c r="D3936" t="s">
        <v>1077</v>
      </c>
      <c r="E3936" t="s">
        <v>1078</v>
      </c>
      <c r="F3936">
        <v>613635</v>
      </c>
      <c r="G3936">
        <v>3</v>
      </c>
      <c r="H3936" t="s">
        <v>1138</v>
      </c>
      <c r="I3936" t="s">
        <v>20</v>
      </c>
      <c r="J3936" t="s">
        <v>39</v>
      </c>
      <c r="K3936" t="s">
        <v>40</v>
      </c>
      <c r="L3936" t="s">
        <v>1110</v>
      </c>
      <c r="M3936" t="s">
        <v>18492</v>
      </c>
      <c r="N3936" t="s">
        <v>22</v>
      </c>
      <c r="O3936" t="s">
        <v>23</v>
      </c>
      <c r="P3936" t="s">
        <v>26</v>
      </c>
      <c r="Q3936" t="s">
        <v>27</v>
      </c>
      <c r="R3936" s="13">
        <v>15</v>
      </c>
      <c r="S3936" s="13">
        <v>1</v>
      </c>
      <c r="T3936" s="62">
        <v>0</v>
      </c>
      <c r="U3936" t="s">
        <v>2113</v>
      </c>
      <c r="W3936" t="str">
        <f>+IF(V3936="","",IF(MID(V3936,1,3)="ECE","UNICO",IF(V3936="FINES",CONCATENATE("R",IF(OR(C3936="16",C3936="21",C3936="22",C3936="23"),"16212223",IF(OR(C3936="15",C3936="17",C3936="24",C3936="25"),"15172425",C3936))),IF(V3936="CEBAS","UNICO",IF(VALUE(C3936)&lt;=11,"AMBA","INTERIOR")))))</f>
        <v/>
      </c>
      <c r="X3936" s="20" t="str">
        <f>+IF(V3936="","-",CONCATENATE(V3936,"_",W3936))</f>
        <v>-</v>
      </c>
      <c r="Y3936" s="59">
        <v>0.89197593143111786</v>
      </c>
      <c r="Z3936" t="str">
        <f>+IFERROR(VLOOKUP(H3936,#REF!,2,FALSE),"-")</f>
        <v>-</v>
      </c>
      <c r="AA3936" t="s">
        <v>2393</v>
      </c>
      <c r="AB3936" t="str">
        <f>+IF(W3936="","-",IF(W3936="UNICO","CENSO","MUESTRA"))</f>
        <v>-</v>
      </c>
      <c r="AC3936" t="s">
        <v>2397</v>
      </c>
      <c r="AD3936" t="s">
        <v>134</v>
      </c>
    </row>
    <row r="3937" spans="1:30" x14ac:dyDescent="0.25">
      <c r="A3937" s="5" t="str">
        <f t="shared" si="61"/>
        <v>0004DC0725</v>
      </c>
      <c r="B3937" s="61" t="s">
        <v>2119</v>
      </c>
      <c r="C3937" t="s">
        <v>186</v>
      </c>
      <c r="D3937" t="s">
        <v>183</v>
      </c>
      <c r="E3937" t="s">
        <v>185</v>
      </c>
      <c r="F3937">
        <v>613498</v>
      </c>
      <c r="G3937">
        <v>1</v>
      </c>
      <c r="H3937" t="s">
        <v>205</v>
      </c>
      <c r="I3937" t="s">
        <v>20</v>
      </c>
      <c r="J3937" t="s">
        <v>39</v>
      </c>
      <c r="K3937" t="s">
        <v>40</v>
      </c>
      <c r="L3937" t="s">
        <v>206</v>
      </c>
      <c r="M3937" t="s">
        <v>18493</v>
      </c>
      <c r="N3937" t="s">
        <v>22</v>
      </c>
      <c r="O3937" t="s">
        <v>23</v>
      </c>
      <c r="P3937" t="s">
        <v>26</v>
      </c>
      <c r="Q3937" t="s">
        <v>27</v>
      </c>
      <c r="R3937" s="13">
        <v>16</v>
      </c>
      <c r="S3937" s="13">
        <v>1</v>
      </c>
      <c r="T3937" s="62">
        <v>0</v>
      </c>
      <c r="U3937" t="s">
        <v>2113</v>
      </c>
      <c r="W3937" t="str">
        <f>+IF(V3937="","",IF(MID(V3937,1,3)="ECE","UNICO",IF(V3937="FINES",CONCATENATE("R",IF(OR(C3937="16",C3937="21",C3937="22",C3937="23"),"16212223",IF(OR(C3937="15",C3937="17",C3937="24",C3937="25"),"15172425",C3937))),IF(V3937="CEBAS","UNICO",IF(VALUE(C3937)&lt;=11,"AMBA","INTERIOR")))))</f>
        <v/>
      </c>
      <c r="X3937" s="20" t="str">
        <f>+IF(V3937="","-",CONCATENATE(V3937,"_",W3937))</f>
        <v>-</v>
      </c>
      <c r="Y3937" s="59">
        <v>0.89356881223226847</v>
      </c>
      <c r="Z3937" t="str">
        <f>+IFERROR(VLOOKUP(H3937,#REF!,2,FALSE),"-")</f>
        <v>-</v>
      </c>
      <c r="AA3937" t="s">
        <v>2393</v>
      </c>
      <c r="AB3937" t="str">
        <f>+IF(W3937="","-",IF(W3937="UNICO","CENSO","MUESTRA"))</f>
        <v>-</v>
      </c>
      <c r="AC3937" t="s">
        <v>2398</v>
      </c>
      <c r="AD3937" t="s">
        <v>134</v>
      </c>
    </row>
    <row r="3938" spans="1:30" x14ac:dyDescent="0.25">
      <c r="A3938" s="5" t="str">
        <f t="shared" si="61"/>
        <v>0062DC0734</v>
      </c>
      <c r="B3938" s="61" t="s">
        <v>2119</v>
      </c>
      <c r="C3938" t="s">
        <v>246</v>
      </c>
      <c r="D3938" t="s">
        <v>958</v>
      </c>
      <c r="E3938" t="s">
        <v>959</v>
      </c>
      <c r="F3938">
        <v>602442</v>
      </c>
      <c r="G3938">
        <v>3</v>
      </c>
      <c r="H3938" t="s">
        <v>983</v>
      </c>
      <c r="I3938" t="s">
        <v>20</v>
      </c>
      <c r="J3938" t="s">
        <v>39</v>
      </c>
      <c r="K3938" t="s">
        <v>40</v>
      </c>
      <c r="L3938" t="s">
        <v>984</v>
      </c>
      <c r="M3938" t="s">
        <v>18494</v>
      </c>
      <c r="N3938" t="s">
        <v>22</v>
      </c>
      <c r="O3938" t="s">
        <v>23</v>
      </c>
      <c r="P3938" t="s">
        <v>26</v>
      </c>
      <c r="Q3938" t="s">
        <v>27</v>
      </c>
      <c r="R3938" s="13">
        <v>47</v>
      </c>
      <c r="S3938" s="13">
        <v>3</v>
      </c>
      <c r="T3938" s="62">
        <v>0</v>
      </c>
      <c r="U3938" t="s">
        <v>2113</v>
      </c>
      <c r="W3938" t="str">
        <f>+IF(V3938="","",IF(MID(V3938,1,3)="ECE","UNICO",IF(V3938="FINES",CONCATENATE("R",IF(OR(C3938="16",C3938="21",C3938="22",C3938="23"),"16212223",IF(OR(C3938="15",C3938="17",C3938="24",C3938="25"),"15172425",C3938))),IF(V3938="CEBAS","UNICO",IF(VALUE(C3938)&lt;=11,"AMBA","INTERIOR")))))</f>
        <v/>
      </c>
      <c r="X3938" s="20" t="str">
        <f>+IF(V3938="","-",CONCATENATE(V3938,"_",W3938))</f>
        <v>-</v>
      </c>
      <c r="Y3938" s="59">
        <v>0.8938294376645769</v>
      </c>
      <c r="Z3938" t="str">
        <f>+IFERROR(VLOOKUP(H3938,#REF!,2,FALSE),"-")</f>
        <v>-</v>
      </c>
      <c r="AA3938" t="s">
        <v>2393</v>
      </c>
      <c r="AB3938" t="str">
        <f>+IF(W3938="","-",IF(W3938="UNICO","CENSO","MUESTRA"))</f>
        <v>-</v>
      </c>
      <c r="AC3938" t="s">
        <v>2398</v>
      </c>
      <c r="AD3938" t="s">
        <v>134</v>
      </c>
    </row>
    <row r="3939" spans="1:30" x14ac:dyDescent="0.25">
      <c r="A3939" s="5" t="str">
        <f t="shared" si="61"/>
        <v>0085DC0721</v>
      </c>
      <c r="B3939" s="61" t="s">
        <v>2119</v>
      </c>
      <c r="C3939" t="s">
        <v>584</v>
      </c>
      <c r="D3939" t="s">
        <v>1474</v>
      </c>
      <c r="E3939" t="s">
        <v>1475</v>
      </c>
      <c r="F3939">
        <v>613058</v>
      </c>
      <c r="G3939">
        <v>1</v>
      </c>
      <c r="H3939" t="s">
        <v>1496</v>
      </c>
      <c r="I3939" t="s">
        <v>20</v>
      </c>
      <c r="J3939" t="s">
        <v>39</v>
      </c>
      <c r="K3939" t="s">
        <v>40</v>
      </c>
      <c r="L3939" t="s">
        <v>1497</v>
      </c>
      <c r="M3939" t="s">
        <v>18274</v>
      </c>
      <c r="N3939" t="s">
        <v>22</v>
      </c>
      <c r="O3939" t="s">
        <v>23</v>
      </c>
      <c r="P3939" t="s">
        <v>26</v>
      </c>
      <c r="Q3939" t="s">
        <v>27</v>
      </c>
      <c r="R3939" s="13">
        <v>46</v>
      </c>
      <c r="S3939" s="13">
        <v>3</v>
      </c>
      <c r="T3939" s="62">
        <v>0</v>
      </c>
      <c r="U3939" t="s">
        <v>2113</v>
      </c>
      <c r="W3939" t="str">
        <f>+IF(V3939="","",IF(MID(V3939,1,3)="ECE","UNICO",IF(V3939="FINES",CONCATENATE("R",IF(OR(C3939="16",C3939="21",C3939="22",C3939="23"),"16212223",IF(OR(C3939="15",C3939="17",C3939="24",C3939="25"),"15172425",C3939))),IF(V3939="CEBAS","UNICO",IF(VALUE(C3939)&lt;=11,"AMBA","INTERIOR")))))</f>
        <v/>
      </c>
      <c r="X3939" s="20" t="str">
        <f>+IF(V3939="","-",CONCATENATE(V3939,"_",W3939))</f>
        <v>-</v>
      </c>
      <c r="Y3939" s="59">
        <v>0.89757147341063526</v>
      </c>
      <c r="Z3939" t="str">
        <f>+IFERROR(VLOOKUP(H3939,#REF!,2,FALSE),"-")</f>
        <v>-</v>
      </c>
      <c r="AA3939" t="s">
        <v>2393</v>
      </c>
      <c r="AB3939" t="str">
        <f>+IF(W3939="","-",IF(W3939="UNICO","CENSO","MUESTRA"))</f>
        <v>-</v>
      </c>
      <c r="AC3939" t="s">
        <v>2397</v>
      </c>
      <c r="AD3939" t="s">
        <v>134</v>
      </c>
    </row>
    <row r="3940" spans="1:30" x14ac:dyDescent="0.25">
      <c r="A3940" s="5" t="str">
        <f t="shared" si="61"/>
        <v>0132DC0704</v>
      </c>
      <c r="B3940" s="61" t="s">
        <v>2119</v>
      </c>
      <c r="C3940" t="s">
        <v>1302</v>
      </c>
      <c r="D3940" t="s">
        <v>619</v>
      </c>
      <c r="E3940" t="s">
        <v>2032</v>
      </c>
      <c r="F3940">
        <v>602107</v>
      </c>
      <c r="G3940">
        <v>1</v>
      </c>
      <c r="H3940" t="s">
        <v>2033</v>
      </c>
      <c r="I3940" t="s">
        <v>20</v>
      </c>
      <c r="J3940" t="s">
        <v>39</v>
      </c>
      <c r="K3940" t="s">
        <v>40</v>
      </c>
      <c r="L3940" t="s">
        <v>2034</v>
      </c>
      <c r="M3940" t="s">
        <v>18217</v>
      </c>
      <c r="N3940" t="s">
        <v>22</v>
      </c>
      <c r="O3940" t="s">
        <v>23</v>
      </c>
      <c r="P3940" t="s">
        <v>26</v>
      </c>
      <c r="Q3940" t="s">
        <v>27</v>
      </c>
      <c r="R3940" s="13">
        <v>22</v>
      </c>
      <c r="S3940" s="13">
        <v>2</v>
      </c>
      <c r="T3940" s="62">
        <v>0</v>
      </c>
      <c r="U3940" t="s">
        <v>2113</v>
      </c>
      <c r="W3940" t="str">
        <f>+IF(V3940="","",IF(MID(V3940,1,3)="ECE","UNICO",IF(V3940="FINES",CONCATENATE("R",IF(OR(C3940="16",C3940="21",C3940="22",C3940="23"),"16212223",IF(OR(C3940="15",C3940="17",C3940="24",C3940="25"),"15172425",C3940))),IF(V3940="CEBAS","UNICO",IF(VALUE(C3940)&lt;=11,"AMBA","INTERIOR")))))</f>
        <v/>
      </c>
      <c r="X3940" s="20" t="str">
        <f>+IF(V3940="","-",CONCATENATE(V3940,"_",W3940))</f>
        <v>-</v>
      </c>
      <c r="Y3940" s="59">
        <v>0.89898707158863544</v>
      </c>
      <c r="Z3940" t="str">
        <f>+IFERROR(VLOOKUP(H3940,#REF!,2,FALSE),"-")</f>
        <v>-</v>
      </c>
      <c r="AA3940" t="s">
        <v>2393</v>
      </c>
      <c r="AB3940" t="str">
        <f>+IF(W3940="","-",IF(W3940="UNICO","CENSO","MUESTRA"))</f>
        <v>-</v>
      </c>
      <c r="AC3940" t="s">
        <v>2398</v>
      </c>
      <c r="AD3940" t="s">
        <v>134</v>
      </c>
    </row>
    <row r="3941" spans="1:30" x14ac:dyDescent="0.25">
      <c r="A3941" s="5" t="str">
        <f t="shared" si="61"/>
        <v>0069DC0738</v>
      </c>
      <c r="B3941" s="61" t="s">
        <v>2119</v>
      </c>
      <c r="C3941" t="s">
        <v>1079</v>
      </c>
      <c r="D3941" t="s">
        <v>1077</v>
      </c>
      <c r="E3941" t="s">
        <v>1078</v>
      </c>
      <c r="F3941">
        <v>611864</v>
      </c>
      <c r="G3941">
        <v>1</v>
      </c>
      <c r="H3941" t="s">
        <v>1121</v>
      </c>
      <c r="I3941" t="s">
        <v>20</v>
      </c>
      <c r="J3941" t="s">
        <v>39</v>
      </c>
      <c r="K3941" t="s">
        <v>40</v>
      </c>
      <c r="L3941" t="s">
        <v>1122</v>
      </c>
      <c r="M3941" t="s">
        <v>18495</v>
      </c>
      <c r="N3941" t="s">
        <v>22</v>
      </c>
      <c r="O3941" t="s">
        <v>23</v>
      </c>
      <c r="P3941" t="s">
        <v>26</v>
      </c>
      <c r="Q3941" t="s">
        <v>27</v>
      </c>
      <c r="R3941" s="13">
        <v>12</v>
      </c>
      <c r="S3941" s="13">
        <v>1</v>
      </c>
      <c r="T3941" s="62">
        <v>0</v>
      </c>
      <c r="U3941" t="s">
        <v>2113</v>
      </c>
      <c r="W3941" t="str">
        <f>+IF(V3941="","",IF(MID(V3941,1,3)="ECE","UNICO",IF(V3941="FINES",CONCATENATE("R",IF(OR(C3941="16",C3941="21",C3941="22",C3941="23"),"16212223",IF(OR(C3941="15",C3941="17",C3941="24",C3941="25"),"15172425",C3941))),IF(V3941="CEBAS","UNICO",IF(VALUE(C3941)&lt;=11,"AMBA","INTERIOR")))))</f>
        <v/>
      </c>
      <c r="X3941" s="20" t="str">
        <f>+IF(V3941="","-",CONCATENATE(V3941,"_",W3941))</f>
        <v>-</v>
      </c>
      <c r="Y3941" s="59">
        <v>0.90016913579569924</v>
      </c>
      <c r="Z3941" t="str">
        <f>+IFERROR(VLOOKUP(H3941,#REF!,2,FALSE),"-")</f>
        <v>-</v>
      </c>
      <c r="AA3941" t="s">
        <v>2393</v>
      </c>
      <c r="AB3941" t="str">
        <f>+IF(W3941="","-",IF(W3941="UNICO","CENSO","MUESTRA"))</f>
        <v>-</v>
      </c>
      <c r="AC3941" t="s">
        <v>2398</v>
      </c>
      <c r="AD3941" t="s">
        <v>134</v>
      </c>
    </row>
    <row r="3942" spans="1:30" x14ac:dyDescent="0.25">
      <c r="A3942" s="5" t="str">
        <f t="shared" si="61"/>
        <v>0069DC0767</v>
      </c>
      <c r="B3942" s="61" t="s">
        <v>2119</v>
      </c>
      <c r="C3942" t="s">
        <v>1079</v>
      </c>
      <c r="D3942" t="s">
        <v>1077</v>
      </c>
      <c r="E3942" t="s">
        <v>1078</v>
      </c>
      <c r="F3942">
        <v>611864</v>
      </c>
      <c r="G3942">
        <v>2</v>
      </c>
      <c r="H3942" t="s">
        <v>1150</v>
      </c>
      <c r="I3942" t="s">
        <v>20</v>
      </c>
      <c r="J3942" t="s">
        <v>39</v>
      </c>
      <c r="K3942" t="s">
        <v>40</v>
      </c>
      <c r="L3942" t="s">
        <v>1122</v>
      </c>
      <c r="M3942" t="s">
        <v>18496</v>
      </c>
      <c r="N3942" t="s">
        <v>22</v>
      </c>
      <c r="O3942" t="s">
        <v>23</v>
      </c>
      <c r="P3942" t="s">
        <v>26</v>
      </c>
      <c r="Q3942" t="s">
        <v>27</v>
      </c>
      <c r="R3942" s="13">
        <v>21</v>
      </c>
      <c r="S3942" s="13">
        <v>2</v>
      </c>
      <c r="T3942" s="62">
        <v>0</v>
      </c>
      <c r="U3942" t="s">
        <v>2113</v>
      </c>
      <c r="W3942" t="str">
        <f>+IF(V3942="","",IF(MID(V3942,1,3)="ECE","UNICO",IF(V3942="FINES",CONCATENATE("R",IF(OR(C3942="16",C3942="21",C3942="22",C3942="23"),"16212223",IF(OR(C3942="15",C3942="17",C3942="24",C3942="25"),"15172425",C3942))),IF(V3942="CEBAS","UNICO",IF(VALUE(C3942)&lt;=11,"AMBA","INTERIOR")))))</f>
        <v/>
      </c>
      <c r="X3942" s="20" t="str">
        <f>+IF(V3942="","-",CONCATENATE(V3942,"_",W3942))</f>
        <v>-</v>
      </c>
      <c r="Y3942" s="59">
        <v>0.90057058867655304</v>
      </c>
      <c r="Z3942" t="str">
        <f>+IFERROR(VLOOKUP(H3942,#REF!,2,FALSE),"-")</f>
        <v>-</v>
      </c>
      <c r="AA3942" t="s">
        <v>2393</v>
      </c>
      <c r="AB3942" t="str">
        <f>+IF(W3942="","-",IF(W3942="UNICO","CENSO","MUESTRA"))</f>
        <v>-</v>
      </c>
      <c r="AC3942" t="s">
        <v>2398</v>
      </c>
      <c r="AD3942" t="s">
        <v>134</v>
      </c>
    </row>
    <row r="3943" spans="1:30" x14ac:dyDescent="0.25">
      <c r="A3943" s="5" t="str">
        <f t="shared" si="61"/>
        <v>0004DC0717</v>
      </c>
      <c r="B3943" s="61" t="s">
        <v>2119</v>
      </c>
      <c r="C3943" t="s">
        <v>186</v>
      </c>
      <c r="D3943" t="s">
        <v>183</v>
      </c>
      <c r="E3943" t="s">
        <v>185</v>
      </c>
      <c r="F3943">
        <v>613279</v>
      </c>
      <c r="G3943">
        <v>2</v>
      </c>
      <c r="H3943" t="s">
        <v>194</v>
      </c>
      <c r="I3943" t="s">
        <v>20</v>
      </c>
      <c r="J3943" t="s">
        <v>39</v>
      </c>
      <c r="K3943" t="s">
        <v>40</v>
      </c>
      <c r="L3943" t="s">
        <v>191</v>
      </c>
      <c r="M3943" t="s">
        <v>18497</v>
      </c>
      <c r="N3943" t="s">
        <v>22</v>
      </c>
      <c r="O3943" t="s">
        <v>23</v>
      </c>
      <c r="P3943" t="s">
        <v>26</v>
      </c>
      <c r="Q3943" t="s">
        <v>27</v>
      </c>
      <c r="R3943" s="13">
        <v>31</v>
      </c>
      <c r="S3943" s="13">
        <v>3</v>
      </c>
      <c r="T3943" s="62">
        <v>0</v>
      </c>
      <c r="U3943" t="s">
        <v>2113</v>
      </c>
      <c r="W3943" t="str">
        <f>+IF(V3943="","",IF(MID(V3943,1,3)="ECE","UNICO",IF(V3943="FINES",CONCATENATE("R",IF(OR(C3943="16",C3943="21",C3943="22",C3943="23"),"16212223",IF(OR(C3943="15",C3943="17",C3943="24",C3943="25"),"15172425",C3943))),IF(V3943="CEBAS","UNICO",IF(VALUE(C3943)&lt;=11,"AMBA","INTERIOR")))))</f>
        <v/>
      </c>
      <c r="X3943" s="20" t="str">
        <f>+IF(V3943="","-",CONCATENATE(V3943,"_",W3943))</f>
        <v>-</v>
      </c>
      <c r="Y3943" s="59">
        <v>0.90457191749622945</v>
      </c>
      <c r="Z3943" t="str">
        <f>+IFERROR(VLOOKUP(H3943,#REF!,2,FALSE),"-")</f>
        <v>-</v>
      </c>
      <c r="AA3943" t="s">
        <v>2393</v>
      </c>
      <c r="AB3943" t="str">
        <f>+IF(W3943="","-",IF(W3943="UNICO","CENSO","MUESTRA"))</f>
        <v>-</v>
      </c>
      <c r="AC3943" t="s">
        <v>2398</v>
      </c>
      <c r="AD3943" t="s">
        <v>134</v>
      </c>
    </row>
    <row r="3944" spans="1:30" x14ac:dyDescent="0.25">
      <c r="A3944" s="5" t="str">
        <f t="shared" si="61"/>
        <v>0069DC0723</v>
      </c>
      <c r="B3944" s="61" t="s">
        <v>2119</v>
      </c>
      <c r="C3944" t="s">
        <v>1079</v>
      </c>
      <c r="D3944" t="s">
        <v>1077</v>
      </c>
      <c r="E3944" t="s">
        <v>1078</v>
      </c>
      <c r="F3944">
        <v>613635</v>
      </c>
      <c r="G3944">
        <v>4</v>
      </c>
      <c r="H3944" t="s">
        <v>1109</v>
      </c>
      <c r="I3944" t="s">
        <v>20</v>
      </c>
      <c r="J3944" t="s">
        <v>39</v>
      </c>
      <c r="K3944" t="s">
        <v>40</v>
      </c>
      <c r="L3944" t="s">
        <v>1110</v>
      </c>
      <c r="M3944" t="s">
        <v>18498</v>
      </c>
      <c r="N3944" t="s">
        <v>22</v>
      </c>
      <c r="O3944" t="s">
        <v>23</v>
      </c>
      <c r="P3944" t="s">
        <v>26</v>
      </c>
      <c r="Q3944" t="s">
        <v>27</v>
      </c>
      <c r="R3944" s="13">
        <v>59</v>
      </c>
      <c r="S3944" s="13">
        <v>4</v>
      </c>
      <c r="T3944" s="62">
        <v>0</v>
      </c>
      <c r="U3944" t="s">
        <v>2113</v>
      </c>
      <c r="W3944" t="str">
        <f>+IF(V3944="","",IF(MID(V3944,1,3)="ECE","UNICO",IF(V3944="FINES",CONCATENATE("R",IF(OR(C3944="16",C3944="21",C3944="22",C3944="23"),"16212223",IF(OR(C3944="15",C3944="17",C3944="24",C3944="25"),"15172425",C3944))),IF(V3944="CEBAS","UNICO",IF(VALUE(C3944)&lt;=11,"AMBA","INTERIOR")))))</f>
        <v/>
      </c>
      <c r="X3944" s="20" t="str">
        <f>+IF(V3944="","-",CONCATENATE(V3944,"_",W3944))</f>
        <v>-</v>
      </c>
      <c r="Y3944" s="59">
        <v>0.90725001222208923</v>
      </c>
      <c r="Z3944" t="str">
        <f>+IFERROR(VLOOKUP(H3944,#REF!,2,FALSE),"-")</f>
        <v>-</v>
      </c>
      <c r="AA3944" t="s">
        <v>2393</v>
      </c>
      <c r="AB3944" t="str">
        <f>+IF(W3944="","-",IF(W3944="UNICO","CENSO","MUESTRA"))</f>
        <v>-</v>
      </c>
      <c r="AC3944" t="s">
        <v>2398</v>
      </c>
      <c r="AD3944" t="s">
        <v>134</v>
      </c>
    </row>
    <row r="3945" spans="1:30" x14ac:dyDescent="0.25">
      <c r="A3945" s="5" t="str">
        <f t="shared" si="61"/>
        <v>0129DC0705</v>
      </c>
      <c r="B3945" s="61" t="s">
        <v>2119</v>
      </c>
      <c r="C3945" t="s">
        <v>186</v>
      </c>
      <c r="D3945" t="s">
        <v>182</v>
      </c>
      <c r="E3945" t="s">
        <v>1985</v>
      </c>
      <c r="F3945">
        <v>605089</v>
      </c>
      <c r="G3945">
        <v>1</v>
      </c>
      <c r="H3945" t="s">
        <v>1989</v>
      </c>
      <c r="I3945" t="s">
        <v>20</v>
      </c>
      <c r="J3945" t="s">
        <v>39</v>
      </c>
      <c r="K3945" t="s">
        <v>40</v>
      </c>
      <c r="L3945" t="s">
        <v>1990</v>
      </c>
      <c r="M3945" t="s">
        <v>18499</v>
      </c>
      <c r="N3945" t="s">
        <v>22</v>
      </c>
      <c r="O3945" t="s">
        <v>23</v>
      </c>
      <c r="P3945" t="s">
        <v>26</v>
      </c>
      <c r="Q3945" t="s">
        <v>27</v>
      </c>
      <c r="R3945" s="13">
        <v>51</v>
      </c>
      <c r="S3945" s="13">
        <v>3</v>
      </c>
      <c r="T3945" s="62">
        <v>0</v>
      </c>
      <c r="U3945" t="s">
        <v>2113</v>
      </c>
      <c r="W3945" t="str">
        <f>+IF(V3945="","",IF(MID(V3945,1,3)="ECE","UNICO",IF(V3945="FINES",CONCATENATE("R",IF(OR(C3945="16",C3945="21",C3945="22",C3945="23"),"16212223",IF(OR(C3945="15",C3945="17",C3945="24",C3945="25"),"15172425",C3945))),IF(V3945="CEBAS","UNICO",IF(VALUE(C3945)&lt;=11,"AMBA","INTERIOR")))))</f>
        <v/>
      </c>
      <c r="X3945" s="20" t="str">
        <f>+IF(V3945="","-",CONCATENATE(V3945,"_",W3945))</f>
        <v>-</v>
      </c>
      <c r="Y3945" s="59">
        <v>0.92442699482566437</v>
      </c>
      <c r="Z3945" t="str">
        <f>+IFERROR(VLOOKUP(H3945,#REF!,2,FALSE),"-")</f>
        <v>-</v>
      </c>
      <c r="AA3945" t="s">
        <v>2393</v>
      </c>
      <c r="AB3945" t="str">
        <f>+IF(W3945="","-",IF(W3945="UNICO","CENSO","MUESTRA"))</f>
        <v>-</v>
      </c>
      <c r="AC3945" t="s">
        <v>2398</v>
      </c>
      <c r="AD3945" t="s">
        <v>134</v>
      </c>
    </row>
    <row r="3946" spans="1:30" x14ac:dyDescent="0.25">
      <c r="A3946" s="5" t="str">
        <f t="shared" si="61"/>
        <v>0085DC0728</v>
      </c>
      <c r="B3946" s="61" t="s">
        <v>2119</v>
      </c>
      <c r="C3946" t="s">
        <v>584</v>
      </c>
      <c r="D3946" t="s">
        <v>1474</v>
      </c>
      <c r="E3946" t="s">
        <v>1475</v>
      </c>
      <c r="F3946">
        <v>602059</v>
      </c>
      <c r="G3946">
        <v>2</v>
      </c>
      <c r="H3946" t="s">
        <v>1505</v>
      </c>
      <c r="I3946" t="s">
        <v>20</v>
      </c>
      <c r="J3946" t="s">
        <v>39</v>
      </c>
      <c r="K3946" t="s">
        <v>40</v>
      </c>
      <c r="L3946" t="s">
        <v>1479</v>
      </c>
      <c r="M3946" t="s">
        <v>18500</v>
      </c>
      <c r="N3946" t="s">
        <v>22</v>
      </c>
      <c r="O3946" t="s">
        <v>23</v>
      </c>
      <c r="P3946" t="s">
        <v>26</v>
      </c>
      <c r="Q3946" t="s">
        <v>27</v>
      </c>
      <c r="R3946" s="13">
        <v>26</v>
      </c>
      <c r="S3946" s="13">
        <v>2</v>
      </c>
      <c r="T3946" s="62">
        <v>0</v>
      </c>
      <c r="U3946" t="s">
        <v>2113</v>
      </c>
      <c r="W3946" t="str">
        <f>+IF(V3946="","",IF(MID(V3946,1,3)="ECE","UNICO",IF(V3946="FINES",CONCATENATE("R",IF(OR(C3946="16",C3946="21",C3946="22",C3946="23"),"16212223",IF(OR(C3946="15",C3946="17",C3946="24",C3946="25"),"15172425",C3946))),IF(V3946="CEBAS","UNICO",IF(VALUE(C3946)&lt;=11,"AMBA","INTERIOR")))))</f>
        <v/>
      </c>
      <c r="X3946" s="20" t="str">
        <f>+IF(V3946="","-",CONCATENATE(V3946,"_",W3946))</f>
        <v>-</v>
      </c>
      <c r="Y3946" s="59">
        <v>0.93265990912914276</v>
      </c>
      <c r="Z3946" t="str">
        <f>+IFERROR(VLOOKUP(H3946,#REF!,2,FALSE),"-")</f>
        <v>-</v>
      </c>
      <c r="AA3946" t="s">
        <v>2393</v>
      </c>
      <c r="AB3946" t="str">
        <f>+IF(W3946="","-",IF(W3946="UNICO","CENSO","MUESTRA"))</f>
        <v>-</v>
      </c>
      <c r="AC3946" t="s">
        <v>2397</v>
      </c>
      <c r="AD3946" t="s">
        <v>134</v>
      </c>
    </row>
    <row r="3947" spans="1:30" x14ac:dyDescent="0.25">
      <c r="A3947" s="5" t="str">
        <f t="shared" si="61"/>
        <v>0069DC0713</v>
      </c>
      <c r="B3947" s="61" t="s">
        <v>2119</v>
      </c>
      <c r="C3947" t="s">
        <v>1079</v>
      </c>
      <c r="D3947" t="s">
        <v>1077</v>
      </c>
      <c r="E3947" t="s">
        <v>1078</v>
      </c>
      <c r="F3947">
        <v>601496</v>
      </c>
      <c r="G3947">
        <v>1</v>
      </c>
      <c r="H3947" t="s">
        <v>1100</v>
      </c>
      <c r="I3947" t="s">
        <v>20</v>
      </c>
      <c r="J3947" t="s">
        <v>39</v>
      </c>
      <c r="K3947" t="s">
        <v>40</v>
      </c>
      <c r="L3947" t="s">
        <v>1101</v>
      </c>
      <c r="M3947" t="s">
        <v>18501</v>
      </c>
      <c r="N3947" t="s">
        <v>22</v>
      </c>
      <c r="O3947" t="s">
        <v>23</v>
      </c>
      <c r="P3947" t="s">
        <v>26</v>
      </c>
      <c r="Q3947" t="s">
        <v>27</v>
      </c>
      <c r="R3947" s="13">
        <v>21</v>
      </c>
      <c r="S3947" s="13">
        <v>2</v>
      </c>
      <c r="T3947" s="62">
        <v>0</v>
      </c>
      <c r="U3947" t="s">
        <v>2113</v>
      </c>
      <c r="W3947" t="str">
        <f>+IF(V3947="","",IF(MID(V3947,1,3)="ECE","UNICO",IF(V3947="FINES",CONCATENATE("R",IF(OR(C3947="16",C3947="21",C3947="22",C3947="23"),"16212223",IF(OR(C3947="15",C3947="17",C3947="24",C3947="25"),"15172425",C3947))),IF(V3947="CEBAS","UNICO",IF(VALUE(C3947)&lt;=11,"AMBA","INTERIOR")))))</f>
        <v/>
      </c>
      <c r="X3947" s="20" t="str">
        <f>+IF(V3947="","-",CONCATENATE(V3947,"_",W3947))</f>
        <v>-</v>
      </c>
      <c r="Y3947" s="59">
        <v>0.93312593891813944</v>
      </c>
      <c r="Z3947" t="str">
        <f>+IFERROR(VLOOKUP(H3947,#REF!,2,FALSE),"-")</f>
        <v>-</v>
      </c>
      <c r="AA3947" t="s">
        <v>2393</v>
      </c>
      <c r="AB3947" t="str">
        <f>+IF(W3947="","-",IF(W3947="UNICO","CENSO","MUESTRA"))</f>
        <v>-</v>
      </c>
      <c r="AC3947" t="s">
        <v>2397</v>
      </c>
      <c r="AD3947" t="s">
        <v>134</v>
      </c>
    </row>
    <row r="3948" spans="1:30" x14ac:dyDescent="0.25">
      <c r="A3948" s="5" t="str">
        <f t="shared" si="61"/>
        <v>0085DC0709</v>
      </c>
      <c r="B3948" s="61" t="s">
        <v>2119</v>
      </c>
      <c r="C3948" t="s">
        <v>584</v>
      </c>
      <c r="D3948" t="s">
        <v>1474</v>
      </c>
      <c r="E3948" t="s">
        <v>1475</v>
      </c>
      <c r="F3948">
        <v>602059</v>
      </c>
      <c r="G3948">
        <v>1</v>
      </c>
      <c r="H3948" t="s">
        <v>1478</v>
      </c>
      <c r="I3948" t="s">
        <v>20</v>
      </c>
      <c r="J3948" t="s">
        <v>39</v>
      </c>
      <c r="K3948" t="s">
        <v>40</v>
      </c>
      <c r="L3948" t="s">
        <v>1479</v>
      </c>
      <c r="M3948" t="s">
        <v>18502</v>
      </c>
      <c r="N3948" t="s">
        <v>22</v>
      </c>
      <c r="O3948" t="s">
        <v>23</v>
      </c>
      <c r="P3948" t="s">
        <v>26</v>
      </c>
      <c r="Q3948" t="s">
        <v>27</v>
      </c>
      <c r="R3948" s="13">
        <v>30</v>
      </c>
      <c r="S3948" s="13">
        <v>3</v>
      </c>
      <c r="T3948" s="62">
        <v>0</v>
      </c>
      <c r="U3948" t="s">
        <v>2113</v>
      </c>
      <c r="W3948" t="str">
        <f>+IF(V3948="","",IF(MID(V3948,1,3)="ECE","UNICO",IF(V3948="FINES",CONCATENATE("R",IF(OR(C3948="16",C3948="21",C3948="22",C3948="23"),"16212223",IF(OR(C3948="15",C3948="17",C3948="24",C3948="25"),"15172425",C3948))),IF(V3948="CEBAS","UNICO",IF(VALUE(C3948)&lt;=11,"AMBA","INTERIOR")))))</f>
        <v/>
      </c>
      <c r="X3948" s="20" t="str">
        <f>+IF(V3948="","-",CONCATENATE(V3948,"_",W3948))</f>
        <v>-</v>
      </c>
      <c r="Y3948" s="59">
        <v>0.93431254818632792</v>
      </c>
      <c r="Z3948" t="str">
        <f>+IFERROR(VLOOKUP(H3948,#REF!,2,FALSE),"-")</f>
        <v>-</v>
      </c>
      <c r="AA3948" t="s">
        <v>2393</v>
      </c>
      <c r="AB3948" t="str">
        <f>+IF(W3948="","-",IF(W3948="UNICO","CENSO","MUESTRA"))</f>
        <v>-</v>
      </c>
      <c r="AC3948" t="s">
        <v>2397</v>
      </c>
      <c r="AD3948" t="s">
        <v>134</v>
      </c>
    </row>
    <row r="3949" spans="1:30" x14ac:dyDescent="0.25">
      <c r="A3949" s="5" t="str">
        <f t="shared" si="61"/>
        <v>0045DC0713</v>
      </c>
      <c r="B3949" s="61" t="s">
        <v>2119</v>
      </c>
      <c r="C3949" t="s">
        <v>140</v>
      </c>
      <c r="D3949" t="s">
        <v>760</v>
      </c>
      <c r="E3949" t="s">
        <v>761</v>
      </c>
      <c r="F3949">
        <v>612517</v>
      </c>
      <c r="G3949">
        <v>2</v>
      </c>
      <c r="H3949" t="s">
        <v>773</v>
      </c>
      <c r="I3949" t="s">
        <v>20</v>
      </c>
      <c r="J3949" t="s">
        <v>39</v>
      </c>
      <c r="K3949" t="s">
        <v>40</v>
      </c>
      <c r="L3949" t="s">
        <v>772</v>
      </c>
      <c r="M3949" t="s">
        <v>18112</v>
      </c>
      <c r="N3949" t="s">
        <v>22</v>
      </c>
      <c r="O3949" t="s">
        <v>23</v>
      </c>
      <c r="P3949" t="s">
        <v>26</v>
      </c>
      <c r="Q3949" t="s">
        <v>27</v>
      </c>
      <c r="R3949" s="13">
        <v>39</v>
      </c>
      <c r="S3949" s="13">
        <v>2</v>
      </c>
      <c r="T3949" s="62">
        <v>0</v>
      </c>
      <c r="U3949" t="s">
        <v>2113</v>
      </c>
      <c r="W3949" t="str">
        <f>+IF(V3949="","",IF(MID(V3949,1,3)="ECE","UNICO",IF(V3949="FINES",CONCATENATE("R",IF(OR(C3949="16",C3949="21",C3949="22",C3949="23"),"16212223",IF(OR(C3949="15",C3949="17",C3949="24",C3949="25"),"15172425",C3949))),IF(V3949="CEBAS","UNICO",IF(VALUE(C3949)&lt;=11,"AMBA","INTERIOR")))))</f>
        <v/>
      </c>
      <c r="X3949" s="20" t="str">
        <f>+IF(V3949="","-",CONCATENATE(V3949,"_",W3949))</f>
        <v>-</v>
      </c>
      <c r="Y3949" s="59">
        <v>0.93536142455904103</v>
      </c>
      <c r="Z3949" t="str">
        <f>+IFERROR(VLOOKUP(H3949,#REF!,2,FALSE),"-")</f>
        <v>-</v>
      </c>
      <c r="AA3949" t="s">
        <v>2393</v>
      </c>
      <c r="AB3949" t="str">
        <f>+IF(W3949="","-",IF(W3949="UNICO","CENSO","MUESTRA"))</f>
        <v>-</v>
      </c>
      <c r="AC3949" t="s">
        <v>2398</v>
      </c>
      <c r="AD3949" t="s">
        <v>134</v>
      </c>
    </row>
    <row r="3950" spans="1:30" x14ac:dyDescent="0.25">
      <c r="A3950" s="5" t="str">
        <f t="shared" si="61"/>
        <v>0069DA0053</v>
      </c>
      <c r="B3950" s="61" t="s">
        <v>2119</v>
      </c>
      <c r="C3950" t="s">
        <v>1079</v>
      </c>
      <c r="D3950" t="s">
        <v>1077</v>
      </c>
      <c r="E3950" t="s">
        <v>1078</v>
      </c>
      <c r="F3950">
        <v>614458</v>
      </c>
      <c r="G3950">
        <v>0</v>
      </c>
      <c r="H3950" t="s">
        <v>1082</v>
      </c>
      <c r="I3950" t="s">
        <v>20</v>
      </c>
      <c r="J3950" t="s">
        <v>25</v>
      </c>
      <c r="K3950" t="s">
        <v>21</v>
      </c>
      <c r="M3950" t="s">
        <v>18503</v>
      </c>
      <c r="N3950" t="s">
        <v>22</v>
      </c>
      <c r="O3950" t="s">
        <v>23</v>
      </c>
      <c r="P3950" t="s">
        <v>26</v>
      </c>
      <c r="Q3950" t="s">
        <v>27</v>
      </c>
      <c r="R3950" s="13">
        <v>14</v>
      </c>
      <c r="S3950" s="13">
        <v>1</v>
      </c>
      <c r="T3950" s="62">
        <v>0</v>
      </c>
      <c r="U3950" t="s">
        <v>2113</v>
      </c>
      <c r="W3950" t="str">
        <f>+IF(V3950="","",IF(MID(V3950,1,3)="ECE","UNICO",IF(V3950="FINES",CONCATENATE("R",IF(OR(C3950="16",C3950="21",C3950="22",C3950="23"),"16212223",IF(OR(C3950="15",C3950="17",C3950="24",C3950="25"),"15172425",C3950))),IF(V3950="CEBAS","UNICO",IF(VALUE(C3950)&lt;=11,"AMBA","INTERIOR")))))</f>
        <v/>
      </c>
      <c r="X3950" s="20" t="str">
        <f>+IF(V3950="","-",CONCATENATE(V3950,"_",W3950))</f>
        <v>-</v>
      </c>
      <c r="Y3950" s="59">
        <v>0.95021292657563183</v>
      </c>
      <c r="Z3950" t="str">
        <f>+IFERROR(VLOOKUP(H3950,#REF!,2,FALSE),"-")</f>
        <v>-</v>
      </c>
      <c r="AA3950" t="s">
        <v>2393</v>
      </c>
      <c r="AB3950" t="str">
        <f>+IF(W3950="","-",IF(W3950="UNICO","CENSO","MUESTRA"))</f>
        <v>-</v>
      </c>
      <c r="AC3950" t="s">
        <v>2397</v>
      </c>
      <c r="AD3950" t="s">
        <v>134</v>
      </c>
    </row>
    <row r="3951" spans="1:30" x14ac:dyDescent="0.25">
      <c r="A3951" s="5" t="str">
        <f t="shared" si="61"/>
        <v>0044DC0707</v>
      </c>
      <c r="B3951" s="61" t="s">
        <v>2119</v>
      </c>
      <c r="C3951" t="s">
        <v>86</v>
      </c>
      <c r="D3951" t="s">
        <v>303</v>
      </c>
      <c r="E3951" t="s">
        <v>747</v>
      </c>
      <c r="F3951">
        <v>623978</v>
      </c>
      <c r="G3951">
        <v>2</v>
      </c>
      <c r="H3951" t="s">
        <v>755</v>
      </c>
      <c r="I3951" t="s">
        <v>20</v>
      </c>
      <c r="J3951" t="s">
        <v>39</v>
      </c>
      <c r="K3951" t="s">
        <v>40</v>
      </c>
      <c r="L3951" t="s">
        <v>753</v>
      </c>
      <c r="M3951" t="s">
        <v>18504</v>
      </c>
      <c r="N3951" t="s">
        <v>22</v>
      </c>
      <c r="O3951" t="s">
        <v>23</v>
      </c>
      <c r="P3951" t="s">
        <v>26</v>
      </c>
      <c r="Q3951" t="s">
        <v>27</v>
      </c>
      <c r="R3951" s="13">
        <v>15</v>
      </c>
      <c r="S3951" s="13">
        <v>2</v>
      </c>
      <c r="T3951" s="62">
        <v>0</v>
      </c>
      <c r="U3951" t="s">
        <v>2113</v>
      </c>
      <c r="W3951" t="str">
        <f>+IF(V3951="","",IF(MID(V3951,1,3)="ECE","UNICO",IF(V3951="FINES",CONCATENATE("R",IF(OR(C3951="16",C3951="21",C3951="22",C3951="23"),"16212223",IF(OR(C3951="15",C3951="17",C3951="24",C3951="25"),"15172425",C3951))),IF(V3951="CEBAS","UNICO",IF(VALUE(C3951)&lt;=11,"AMBA","INTERIOR")))))</f>
        <v/>
      </c>
      <c r="X3951" s="20" t="str">
        <f>+IF(V3951="","-",CONCATENATE(V3951,"_",W3951))</f>
        <v>-</v>
      </c>
      <c r="Y3951" s="59">
        <v>0.95653611892148072</v>
      </c>
      <c r="Z3951" t="str">
        <f>+IFERROR(VLOOKUP(H3951,#REF!,2,FALSE),"-")</f>
        <v>-</v>
      </c>
      <c r="AA3951" t="s">
        <v>2393</v>
      </c>
      <c r="AB3951" t="str">
        <f>+IF(W3951="","-",IF(W3951="UNICO","CENSO","MUESTRA"))</f>
        <v>-</v>
      </c>
      <c r="AC3951" t="s">
        <v>2397</v>
      </c>
      <c r="AD3951" t="s">
        <v>134</v>
      </c>
    </row>
    <row r="3952" spans="1:30" x14ac:dyDescent="0.25">
      <c r="A3952" s="5" t="str">
        <f t="shared" si="61"/>
        <v>0045DC0710</v>
      </c>
      <c r="B3952" s="61" t="s">
        <v>2119</v>
      </c>
      <c r="C3952" t="s">
        <v>140</v>
      </c>
      <c r="D3952" t="s">
        <v>760</v>
      </c>
      <c r="E3952" t="s">
        <v>761</v>
      </c>
      <c r="F3952">
        <v>609980</v>
      </c>
      <c r="G3952">
        <v>1</v>
      </c>
      <c r="H3952" t="s">
        <v>768</v>
      </c>
      <c r="I3952" t="s">
        <v>20</v>
      </c>
      <c r="J3952" t="s">
        <v>39</v>
      </c>
      <c r="K3952" t="s">
        <v>40</v>
      </c>
      <c r="L3952" t="s">
        <v>769</v>
      </c>
      <c r="M3952" t="s">
        <v>18157</v>
      </c>
      <c r="N3952" t="s">
        <v>22</v>
      </c>
      <c r="O3952" t="s">
        <v>23</v>
      </c>
      <c r="P3952" t="s">
        <v>26</v>
      </c>
      <c r="Q3952" t="s">
        <v>27</v>
      </c>
      <c r="R3952" s="13">
        <v>24</v>
      </c>
      <c r="S3952" s="13">
        <v>2</v>
      </c>
      <c r="T3952" s="62">
        <v>0</v>
      </c>
      <c r="U3952" t="s">
        <v>2113</v>
      </c>
      <c r="W3952" t="str">
        <f>+IF(V3952="","",IF(MID(V3952,1,3)="ECE","UNICO",IF(V3952="FINES",CONCATENATE("R",IF(OR(C3952="16",C3952="21",C3952="22",C3952="23"),"16212223",IF(OR(C3952="15",C3952="17",C3952="24",C3952="25"),"15172425",C3952))),IF(V3952="CEBAS","UNICO",IF(VALUE(C3952)&lt;=11,"AMBA","INTERIOR")))))</f>
        <v/>
      </c>
      <c r="X3952" s="20" t="str">
        <f>+IF(V3952="","-",CONCATENATE(V3952,"_",W3952))</f>
        <v>-</v>
      </c>
      <c r="Y3952" s="59">
        <v>0.96603304631001241</v>
      </c>
      <c r="Z3952" t="str">
        <f>+IFERROR(VLOOKUP(H3952,#REF!,2,FALSE),"-")</f>
        <v>-</v>
      </c>
      <c r="AA3952" t="s">
        <v>2393</v>
      </c>
      <c r="AB3952" t="str">
        <f>+IF(W3952="","-",IF(W3952="UNICO","CENSO","MUESTRA"))</f>
        <v>-</v>
      </c>
      <c r="AC3952" t="s">
        <v>2397</v>
      </c>
      <c r="AD3952" t="s">
        <v>134</v>
      </c>
    </row>
    <row r="3953" spans="1:30" x14ac:dyDescent="0.25">
      <c r="A3953" s="5" t="str">
        <f t="shared" si="61"/>
        <v>0069DA0073</v>
      </c>
      <c r="B3953" s="61" t="s">
        <v>2119</v>
      </c>
      <c r="C3953" t="s">
        <v>1079</v>
      </c>
      <c r="D3953" t="s">
        <v>1077</v>
      </c>
      <c r="E3953" t="s">
        <v>1078</v>
      </c>
      <c r="F3953">
        <v>614440</v>
      </c>
      <c r="G3953">
        <v>0</v>
      </c>
      <c r="H3953" t="s">
        <v>1090</v>
      </c>
      <c r="I3953" t="s">
        <v>20</v>
      </c>
      <c r="J3953" t="s">
        <v>25</v>
      </c>
      <c r="K3953" t="s">
        <v>21</v>
      </c>
      <c r="M3953" t="s">
        <v>18505</v>
      </c>
      <c r="N3953" t="s">
        <v>22</v>
      </c>
      <c r="O3953" t="s">
        <v>82</v>
      </c>
      <c r="P3953" t="s">
        <v>26</v>
      </c>
      <c r="Q3953" t="s">
        <v>27</v>
      </c>
      <c r="R3953" s="13">
        <v>13</v>
      </c>
      <c r="S3953" s="13">
        <v>1</v>
      </c>
      <c r="T3953" s="62">
        <v>0</v>
      </c>
      <c r="U3953" t="s">
        <v>2113</v>
      </c>
      <c r="W3953" t="str">
        <f>+IF(V3953="","",IF(MID(V3953,1,3)="ECE","UNICO",IF(V3953="FINES",CONCATENATE("R",IF(OR(C3953="16",C3953="21",C3953="22",C3953="23"),"16212223",IF(OR(C3953="15",C3953="17",C3953="24",C3953="25"),"15172425",C3953))),IF(V3953="CEBAS","UNICO",IF(VALUE(C3953)&lt;=11,"AMBA","INTERIOR")))))</f>
        <v/>
      </c>
      <c r="X3953" s="20" t="str">
        <f>+IF(V3953="","-",CONCATENATE(V3953,"_",W3953))</f>
        <v>-</v>
      </c>
      <c r="Y3953" s="59">
        <v>0.97542763253053033</v>
      </c>
      <c r="Z3953" t="str">
        <f>+IFERROR(VLOOKUP(H3953,#REF!,2,FALSE),"-")</f>
        <v>-</v>
      </c>
      <c r="AA3953" t="s">
        <v>2393</v>
      </c>
      <c r="AB3953" t="str">
        <f>+IF(W3953="","-",IF(W3953="UNICO","CENSO","MUESTRA"))</f>
        <v>-</v>
      </c>
      <c r="AC3953" t="s">
        <v>2397</v>
      </c>
      <c r="AD3953" t="s">
        <v>134</v>
      </c>
    </row>
    <row r="3954" spans="1:30" x14ac:dyDescent="0.25">
      <c r="A3954" s="5" t="str">
        <f t="shared" si="61"/>
        <v>0062DC0713</v>
      </c>
      <c r="B3954" s="61" t="s">
        <v>2119</v>
      </c>
      <c r="C3954" t="s">
        <v>246</v>
      </c>
      <c r="D3954" t="s">
        <v>958</v>
      </c>
      <c r="E3954" t="s">
        <v>959</v>
      </c>
      <c r="F3954">
        <v>602956</v>
      </c>
      <c r="G3954">
        <v>4</v>
      </c>
      <c r="H3954" t="s">
        <v>964</v>
      </c>
      <c r="I3954" t="s">
        <v>20</v>
      </c>
      <c r="J3954" t="s">
        <v>39</v>
      </c>
      <c r="K3954" t="s">
        <v>40</v>
      </c>
      <c r="L3954" t="s">
        <v>965</v>
      </c>
      <c r="M3954" t="s">
        <v>18506</v>
      </c>
      <c r="N3954" t="s">
        <v>22</v>
      </c>
      <c r="O3954" t="s">
        <v>23</v>
      </c>
      <c r="P3954" t="s">
        <v>26</v>
      </c>
      <c r="Q3954" t="s">
        <v>27</v>
      </c>
      <c r="R3954" s="13">
        <v>41</v>
      </c>
      <c r="S3954" s="13">
        <v>3</v>
      </c>
      <c r="T3954" s="62">
        <v>0</v>
      </c>
      <c r="U3954" t="s">
        <v>2113</v>
      </c>
      <c r="W3954" t="str">
        <f>+IF(V3954="","",IF(MID(V3954,1,3)="ECE","UNICO",IF(V3954="FINES",CONCATENATE("R",IF(OR(C3954="16",C3954="21",C3954="22",C3954="23"),"16212223",IF(OR(C3954="15",C3954="17",C3954="24",C3954="25"),"15172425",C3954))),IF(V3954="CEBAS","UNICO",IF(VALUE(C3954)&lt;=11,"AMBA","INTERIOR")))))</f>
        <v/>
      </c>
      <c r="X3954" s="20" t="str">
        <f>+IF(V3954="","-",CONCATENATE(V3954,"_",W3954))</f>
        <v>-</v>
      </c>
      <c r="Y3954" s="59">
        <v>0.99777820863221822</v>
      </c>
      <c r="Z3954" t="str">
        <f>+IFERROR(VLOOKUP(H3954,#REF!,2,FALSE),"-")</f>
        <v>-</v>
      </c>
      <c r="AA3954" t="s">
        <v>2393</v>
      </c>
      <c r="AB3954" t="str">
        <f>+IF(W3954="","-",IF(W3954="UNICO","CENSO","MUESTRA"))</f>
        <v>-</v>
      </c>
      <c r="AC3954" t="s">
        <v>2398</v>
      </c>
      <c r="AD3954" t="s">
        <v>134</v>
      </c>
    </row>
    <row r="3955" spans="1:30" x14ac:dyDescent="0.25">
      <c r="A3955" s="5" t="str">
        <f t="shared" si="61"/>
        <v>0001DA0003</v>
      </c>
      <c r="B3955" s="61" t="s">
        <v>2119</v>
      </c>
      <c r="C3955" t="s">
        <v>19</v>
      </c>
      <c r="D3955" t="s">
        <v>17</v>
      </c>
      <c r="E3955" t="s">
        <v>18</v>
      </c>
      <c r="F3955">
        <v>615901</v>
      </c>
      <c r="G3955">
        <v>0</v>
      </c>
      <c r="H3955" t="s">
        <v>2382</v>
      </c>
      <c r="I3955" t="s">
        <v>20</v>
      </c>
      <c r="J3955" t="s">
        <v>25</v>
      </c>
      <c r="K3955" t="s">
        <v>21</v>
      </c>
      <c r="L3955" t="s">
        <v>2360</v>
      </c>
      <c r="M3955" t="s">
        <v>18507</v>
      </c>
      <c r="N3955" t="s">
        <v>22</v>
      </c>
      <c r="O3955" t="s">
        <v>2390</v>
      </c>
      <c r="P3955" t="s">
        <v>26</v>
      </c>
      <c r="Q3955" t="s">
        <v>27</v>
      </c>
      <c r="R3955" s="13">
        <v>10</v>
      </c>
      <c r="S3955" s="13">
        <v>1</v>
      </c>
      <c r="T3955" s="62">
        <v>0</v>
      </c>
      <c r="U3955" t="s">
        <v>2113</v>
      </c>
      <c r="Y3955" s="59">
        <v>0.14000000000000001</v>
      </c>
      <c r="Z3955" t="str">
        <f>+IFERROR(VLOOKUP(H3955,#REF!,2,FALSE),"-")</f>
        <v>-</v>
      </c>
      <c r="AA3955" t="s">
        <v>2393</v>
      </c>
      <c r="AB3955" t="str">
        <f>+IF(W3955="","-",IF(W3955="UNICO","CENSO","MUESTRA"))</f>
        <v>-</v>
      </c>
      <c r="AC3955" t="s">
        <v>2398</v>
      </c>
      <c r="AD3955" t="s">
        <v>134</v>
      </c>
    </row>
    <row r="3956" spans="1:30" x14ac:dyDescent="0.25">
      <c r="A3956" s="5" t="str">
        <f t="shared" si="61"/>
        <v>0069DA0060</v>
      </c>
      <c r="B3956" s="61" t="s">
        <v>2119</v>
      </c>
      <c r="C3956" t="s">
        <v>1079</v>
      </c>
      <c r="D3956" t="s">
        <v>1077</v>
      </c>
      <c r="E3956" t="s">
        <v>1078</v>
      </c>
      <c r="F3956">
        <v>614470</v>
      </c>
      <c r="G3956">
        <v>0</v>
      </c>
      <c r="H3956" t="s">
        <v>2380</v>
      </c>
      <c r="I3956" t="s">
        <v>20</v>
      </c>
      <c r="J3956" t="s">
        <v>25</v>
      </c>
      <c r="K3956" t="s">
        <v>21</v>
      </c>
      <c r="L3956" t="s">
        <v>2360</v>
      </c>
      <c r="M3956" t="s">
        <v>18508</v>
      </c>
      <c r="N3956" t="s">
        <v>22</v>
      </c>
      <c r="O3956" t="s">
        <v>2390</v>
      </c>
      <c r="P3956" t="s">
        <v>26</v>
      </c>
      <c r="Q3956" t="s">
        <v>27</v>
      </c>
      <c r="R3956" s="13">
        <v>16</v>
      </c>
      <c r="S3956" s="13">
        <v>1</v>
      </c>
      <c r="T3956" s="62">
        <v>0</v>
      </c>
      <c r="U3956" t="s">
        <v>2113</v>
      </c>
      <c r="Y3956" s="59">
        <v>0.36</v>
      </c>
      <c r="Z3956" t="str">
        <f>+IFERROR(VLOOKUP(H3956,#REF!,2,FALSE),"-")</f>
        <v>-</v>
      </c>
      <c r="AA3956" t="s">
        <v>2393</v>
      </c>
      <c r="AB3956" t="str">
        <f>+IF(W3956="","-",IF(W3956="UNICO","CENSO","MUESTRA"))</f>
        <v>-</v>
      </c>
      <c r="AC3956" t="s">
        <v>2397</v>
      </c>
      <c r="AD3956" t="s">
        <v>134</v>
      </c>
    </row>
    <row r="3957" spans="1:30" x14ac:dyDescent="0.25">
      <c r="A3957" s="5" t="str">
        <f t="shared" si="61"/>
        <v>0053DA0028</v>
      </c>
      <c r="B3957" s="61" t="s">
        <v>2119</v>
      </c>
      <c r="C3957" t="s">
        <v>83</v>
      </c>
      <c r="D3957" t="s">
        <v>856</v>
      </c>
      <c r="E3957" t="s">
        <v>857</v>
      </c>
      <c r="F3957">
        <v>622301</v>
      </c>
      <c r="G3957">
        <v>0</v>
      </c>
      <c r="H3957" t="s">
        <v>2379</v>
      </c>
      <c r="I3957" t="s">
        <v>20</v>
      </c>
      <c r="J3957" t="s">
        <v>25</v>
      </c>
      <c r="K3957" t="s">
        <v>21</v>
      </c>
      <c r="L3957" t="s">
        <v>2360</v>
      </c>
      <c r="M3957" t="s">
        <v>18509</v>
      </c>
      <c r="N3957" t="s">
        <v>22</v>
      </c>
      <c r="O3957" t="s">
        <v>2390</v>
      </c>
      <c r="P3957" t="s">
        <v>26</v>
      </c>
      <c r="Q3957" t="s">
        <v>27</v>
      </c>
      <c r="R3957" s="13">
        <v>8</v>
      </c>
      <c r="S3957" s="13">
        <v>1</v>
      </c>
      <c r="T3957" s="62">
        <v>0</v>
      </c>
      <c r="U3957" t="s">
        <v>2113</v>
      </c>
      <c r="Y3957" s="59">
        <v>0.45</v>
      </c>
      <c r="Z3957" t="str">
        <f>+IFERROR(VLOOKUP(H3957,#REF!,2,FALSE),"-")</f>
        <v>-</v>
      </c>
      <c r="AA3957" t="s">
        <v>2394</v>
      </c>
      <c r="AB3957" t="str">
        <f>+IF(W3957="","-",IF(W3957="UNICO","CENSO","MUESTRA"))</f>
        <v>-</v>
      </c>
      <c r="AC3957" t="s">
        <v>2398</v>
      </c>
      <c r="AD3957" t="s">
        <v>134</v>
      </c>
    </row>
    <row r="3958" spans="1:30" x14ac:dyDescent="0.25">
      <c r="A3958" s="5" t="str">
        <f t="shared" si="61"/>
        <v>0001DA0188</v>
      </c>
      <c r="B3958" s="61" t="s">
        <v>2119</v>
      </c>
      <c r="C3958" t="s">
        <v>19</v>
      </c>
      <c r="D3958" t="s">
        <v>17</v>
      </c>
      <c r="E3958" t="s">
        <v>18</v>
      </c>
      <c r="F3958">
        <v>616142</v>
      </c>
      <c r="G3958">
        <v>0</v>
      </c>
      <c r="H3958" t="s">
        <v>2383</v>
      </c>
      <c r="I3958" t="s">
        <v>20</v>
      </c>
      <c r="J3958" t="s">
        <v>25</v>
      </c>
      <c r="K3958" t="s">
        <v>21</v>
      </c>
      <c r="L3958" t="s">
        <v>2360</v>
      </c>
      <c r="M3958" t="s">
        <v>18510</v>
      </c>
      <c r="N3958" t="s">
        <v>22</v>
      </c>
      <c r="O3958" t="s">
        <v>2390</v>
      </c>
      <c r="P3958" t="s">
        <v>26</v>
      </c>
      <c r="Q3958" t="s">
        <v>27</v>
      </c>
      <c r="R3958" s="13">
        <v>10</v>
      </c>
      <c r="S3958" s="13">
        <v>1</v>
      </c>
      <c r="T3958" s="62">
        <v>0</v>
      </c>
      <c r="U3958" t="s">
        <v>2113</v>
      </c>
      <c r="Y3958" s="59">
        <v>0.47</v>
      </c>
      <c r="Z3958" t="str">
        <f>+IFERROR(VLOOKUP(H3958,#REF!,2,FALSE),"-")</f>
        <v>-</v>
      </c>
      <c r="AA3958" t="s">
        <v>2393</v>
      </c>
      <c r="AB3958" t="str">
        <f>+IF(W3958="","-",IF(W3958="UNICO","CENSO","MUESTRA"))</f>
        <v>-</v>
      </c>
      <c r="AC3958" t="s">
        <v>2398</v>
      </c>
      <c r="AD3958" t="s">
        <v>134</v>
      </c>
    </row>
    <row r="3959" spans="1:30" x14ac:dyDescent="0.25">
      <c r="A3959" s="5" t="str">
        <f t="shared" si="61"/>
        <v>0073DA0118</v>
      </c>
      <c r="B3959" s="61" t="s">
        <v>2119</v>
      </c>
      <c r="C3959" t="s">
        <v>1302</v>
      </c>
      <c r="D3959" t="s">
        <v>1300</v>
      </c>
      <c r="E3959" t="s">
        <v>1301</v>
      </c>
      <c r="F3959">
        <v>614383</v>
      </c>
      <c r="G3959">
        <v>0</v>
      </c>
      <c r="H3959" t="s">
        <v>2381</v>
      </c>
      <c r="I3959" t="s">
        <v>20</v>
      </c>
      <c r="J3959" t="s">
        <v>25</v>
      </c>
      <c r="K3959" t="s">
        <v>21</v>
      </c>
      <c r="L3959" t="s">
        <v>2360</v>
      </c>
      <c r="M3959" t="s">
        <v>18511</v>
      </c>
      <c r="N3959" t="s">
        <v>22</v>
      </c>
      <c r="O3959" t="s">
        <v>2390</v>
      </c>
      <c r="P3959" t="s">
        <v>26</v>
      </c>
      <c r="Q3959" t="s">
        <v>27</v>
      </c>
      <c r="R3959" s="13">
        <v>15</v>
      </c>
      <c r="S3959" s="13">
        <v>1</v>
      </c>
      <c r="T3959" s="62">
        <v>0</v>
      </c>
      <c r="U3959" t="s">
        <v>2113</v>
      </c>
      <c r="Y3959" s="59">
        <v>0.56999999999999995</v>
      </c>
      <c r="Z3959" t="str">
        <f>+IFERROR(VLOOKUP(H3959,#REF!,2,FALSE),"-")</f>
        <v>-</v>
      </c>
      <c r="AA3959" t="s">
        <v>2393</v>
      </c>
      <c r="AB3959" t="str">
        <f>+IF(W3959="","-",IF(W3959="UNICO","CENSO","MUESTRA"))</f>
        <v>-</v>
      </c>
      <c r="AC3959" t="s">
        <v>2397</v>
      </c>
      <c r="AD3959" t="s">
        <v>134</v>
      </c>
    </row>
  </sheetData>
  <autoFilter ref="B1:AG3961" xr:uid="{00000000-0001-0000-0000-000000000000}"/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12"/>
  <sheetViews>
    <sheetView showGridLines="0" topLeftCell="P1" zoomScale="70" zoomScaleNormal="70" workbookViewId="0">
      <pane ySplit="1" topLeftCell="A2" activePane="bottomLeft" state="frozen"/>
      <selection pane="bottomLeft" activeCell="AE9" sqref="AE9"/>
    </sheetView>
  </sheetViews>
  <sheetFormatPr baseColWidth="10" defaultColWidth="9.140625" defaultRowHeight="15" x14ac:dyDescent="0.25"/>
  <cols>
    <col min="1" max="1" width="9.140625" style="5"/>
    <col min="2" max="2" width="14" customWidth="1"/>
    <col min="4" max="4" width="14" customWidth="1"/>
    <col min="5" max="5" width="19.42578125" customWidth="1"/>
    <col min="7" max="7" width="7.42578125" customWidth="1"/>
    <col min="8" max="8" width="17.140625" customWidth="1"/>
    <col min="9" max="9" width="14.85546875" customWidth="1"/>
    <col min="10" max="10" width="35.85546875" customWidth="1"/>
    <col min="13" max="13" width="31.28515625" customWidth="1"/>
    <col min="14" max="14" width="10.7109375" customWidth="1"/>
    <col min="16" max="16" width="19.5703125" customWidth="1"/>
    <col min="17" max="17" width="19.42578125" customWidth="1"/>
    <col min="18" max="18" width="10.7109375" style="13" customWidth="1"/>
    <col min="19" max="19" width="9.140625" style="13"/>
    <col min="20" max="20" width="12.42578125" style="4" bestFit="1" customWidth="1"/>
    <col min="21" max="21" width="13.28515625" bestFit="1" customWidth="1"/>
    <col min="22" max="22" width="13.140625" customWidth="1"/>
    <col min="23" max="23" width="10.7109375" customWidth="1"/>
    <col min="24" max="24" width="18.7109375" style="20" bestFit="1" customWidth="1"/>
    <col min="25" max="25" width="10.85546875" style="59" customWidth="1"/>
    <col min="26" max="29" width="10.85546875" customWidth="1"/>
    <col min="30" max="30" width="31.28515625" customWidth="1"/>
    <col min="31" max="31" width="23" bestFit="1" customWidth="1"/>
  </cols>
  <sheetData>
    <row r="1" spans="1:32" ht="45" customHeight="1" thickBot="1" x14ac:dyDescent="0.3">
      <c r="A1" s="26" t="s">
        <v>18512</v>
      </c>
      <c r="B1" s="1" t="s">
        <v>2118</v>
      </c>
      <c r="C1" s="1" t="s">
        <v>2</v>
      </c>
      <c r="D1" s="1" t="s">
        <v>0</v>
      </c>
      <c r="E1" s="1" t="s">
        <v>1</v>
      </c>
      <c r="F1" s="1" t="s">
        <v>3</v>
      </c>
      <c r="G1" s="1" t="s">
        <v>4</v>
      </c>
      <c r="H1" s="1" t="s">
        <v>17613</v>
      </c>
      <c r="I1" s="1" t="s">
        <v>6</v>
      </c>
      <c r="J1" s="2" t="s">
        <v>7</v>
      </c>
      <c r="K1" s="2" t="s">
        <v>8</v>
      </c>
      <c r="L1" s="2" t="s">
        <v>9</v>
      </c>
      <c r="M1" s="2" t="s">
        <v>17612</v>
      </c>
      <c r="N1" s="2" t="s">
        <v>11</v>
      </c>
      <c r="O1" s="2" t="s">
        <v>12</v>
      </c>
      <c r="P1" s="2" t="s">
        <v>13</v>
      </c>
      <c r="Q1" s="2" t="s">
        <v>14</v>
      </c>
      <c r="R1" s="1" t="s">
        <v>15</v>
      </c>
      <c r="S1" s="1" t="s">
        <v>16</v>
      </c>
      <c r="T1" s="1" t="s">
        <v>2111</v>
      </c>
      <c r="U1" s="1" t="s">
        <v>2114</v>
      </c>
      <c r="V1" s="3" t="s">
        <v>2121</v>
      </c>
      <c r="W1" s="3" t="s">
        <v>2122</v>
      </c>
      <c r="X1" s="3" t="s">
        <v>2123</v>
      </c>
      <c r="Y1" s="58" t="s">
        <v>2350</v>
      </c>
      <c r="Z1" s="26" t="s">
        <v>2396</v>
      </c>
      <c r="AA1" s="26" t="s">
        <v>2395</v>
      </c>
      <c r="AB1" s="26" t="s">
        <v>17608</v>
      </c>
      <c r="AC1" s="26" t="s">
        <v>2399</v>
      </c>
      <c r="AD1" s="26" t="s">
        <v>17607</v>
      </c>
      <c r="AE1" s="26" t="s">
        <v>18531</v>
      </c>
      <c r="AF1" s="63" t="s">
        <v>18515</v>
      </c>
    </row>
    <row r="2" spans="1:32" x14ac:dyDescent="0.25">
      <c r="A2" s="5" t="str">
        <f>+H2</f>
        <v>0043DS0011</v>
      </c>
      <c r="B2" s="23" t="s">
        <v>2119</v>
      </c>
      <c r="C2" t="s">
        <v>161</v>
      </c>
      <c r="D2" t="s">
        <v>677</v>
      </c>
      <c r="E2" t="s">
        <v>678</v>
      </c>
      <c r="F2">
        <v>609259</v>
      </c>
      <c r="G2">
        <v>0</v>
      </c>
      <c r="H2" t="s">
        <v>744</v>
      </c>
      <c r="I2" t="s">
        <v>20</v>
      </c>
      <c r="J2" t="s">
        <v>131</v>
      </c>
      <c r="K2" t="s">
        <v>21</v>
      </c>
      <c r="M2" t="s">
        <v>18008</v>
      </c>
      <c r="N2" t="s">
        <v>22</v>
      </c>
      <c r="O2" t="s">
        <v>23</v>
      </c>
      <c r="P2" t="s">
        <v>26</v>
      </c>
      <c r="Q2" t="s">
        <v>92</v>
      </c>
      <c r="R2" s="13">
        <v>97</v>
      </c>
      <c r="S2" s="13">
        <v>6</v>
      </c>
      <c r="T2" s="21">
        <v>1</v>
      </c>
      <c r="V2" t="s">
        <v>2117</v>
      </c>
      <c r="W2" t="str">
        <f>+IF(V2="","",IF(MID(V2,1,3)="ECE","UNICO",IF(V2="FINES",CONCATENATE("R",IF(OR(C2="16",C2="21",C2="22",C2="23"),"16212223",IF(OR(C2="15",C2="17",C2="24",C2="25"),"15172425",C2))),IF(V2="CEBAS","UNICO",IF(VALUE(C2)&lt;=11,"AMBA","INTERIOR")))))</f>
        <v>UNICO</v>
      </c>
      <c r="X2" s="20" t="str">
        <f>+IF(V2="","-",CONCATENATE(V2,"_",W2))</f>
        <v>CEBAS_UNICO</v>
      </c>
      <c r="Y2" s="59">
        <v>6.3379867991898209E-2</v>
      </c>
      <c r="Z2" t="str">
        <f>+IFERROR(VLOOKUP(H2,#REF!,2,FALSE),"-")</f>
        <v>-</v>
      </c>
      <c r="AA2" t="s">
        <v>2394</v>
      </c>
      <c r="AB2" t="str">
        <f>+IF(W2="","-",IF(W2="UNICO","CENSO","MUESTRA"))</f>
        <v>CENSO</v>
      </c>
      <c r="AC2" t="s">
        <v>2397</v>
      </c>
      <c r="AD2" t="s">
        <v>134</v>
      </c>
      <c r="AF2">
        <f>+COUNTIF(Piloto!C:C,MARCO!A2)</f>
        <v>0</v>
      </c>
    </row>
    <row r="3" spans="1:32" x14ac:dyDescent="0.25">
      <c r="A3" s="5" t="str">
        <f t="shared" ref="A3:A66" si="0">+H3</f>
        <v>0008DS0030</v>
      </c>
      <c r="B3" s="23" t="s">
        <v>2119</v>
      </c>
      <c r="C3" t="s">
        <v>139</v>
      </c>
      <c r="D3" t="s">
        <v>312</v>
      </c>
      <c r="E3" t="s">
        <v>314</v>
      </c>
      <c r="F3">
        <v>616446</v>
      </c>
      <c r="G3">
        <v>0</v>
      </c>
      <c r="H3" t="s">
        <v>353</v>
      </c>
      <c r="I3" t="s">
        <v>20</v>
      </c>
      <c r="J3" t="s">
        <v>131</v>
      </c>
      <c r="K3" t="s">
        <v>21</v>
      </c>
      <c r="M3" t="s">
        <v>18009</v>
      </c>
      <c r="N3" t="s">
        <v>22</v>
      </c>
      <c r="O3" t="s">
        <v>23</v>
      </c>
      <c r="P3" t="s">
        <v>26</v>
      </c>
      <c r="Q3" t="s">
        <v>92</v>
      </c>
      <c r="R3" s="13">
        <v>48</v>
      </c>
      <c r="S3" s="13">
        <v>3</v>
      </c>
      <c r="T3" s="21">
        <v>1</v>
      </c>
      <c r="V3" t="s">
        <v>2117</v>
      </c>
      <c r="W3" t="str">
        <f>+IF(V3="","",IF(MID(V3,1,3)="ECE","UNICO",IF(V3="FINES",CONCATENATE("R",IF(OR(C3="16",C3="21",C3="22",C3="23"),"16212223",IF(OR(C3="15",C3="17",C3="24",C3="25"),"15172425",C3))),IF(V3="CEBAS","UNICO",IF(VALUE(C3)&lt;=11,"AMBA","INTERIOR")))))</f>
        <v>UNICO</v>
      </c>
      <c r="X3" s="20" t="str">
        <f>+IF(V3="","-",CONCATENATE(V3,"_",W3))</f>
        <v>CEBAS_UNICO</v>
      </c>
      <c r="Y3" s="59">
        <v>9.4380705431103704E-2</v>
      </c>
      <c r="Z3" t="str">
        <f>+IFERROR(VLOOKUP(H3,#REF!,2,FALSE),"-")</f>
        <v>-</v>
      </c>
      <c r="AA3" t="s">
        <v>2394</v>
      </c>
      <c r="AB3" t="str">
        <f>+IF(W3="","-",IF(W3="UNICO","CENSO","MUESTRA"))</f>
        <v>CENSO</v>
      </c>
      <c r="AC3" t="s">
        <v>2397</v>
      </c>
      <c r="AD3" t="s">
        <v>134</v>
      </c>
      <c r="AF3">
        <f>+COUNTIF(Piloto!C:C,MARCO!A3)</f>
        <v>0</v>
      </c>
    </row>
    <row r="4" spans="1:32" x14ac:dyDescent="0.25">
      <c r="A4" s="5" t="str">
        <f t="shared" si="0"/>
        <v>0062DS0016</v>
      </c>
      <c r="B4" s="23" t="s">
        <v>2119</v>
      </c>
      <c r="C4" t="s">
        <v>246</v>
      </c>
      <c r="D4" t="s">
        <v>958</v>
      </c>
      <c r="E4" t="s">
        <v>959</v>
      </c>
      <c r="F4">
        <v>614623</v>
      </c>
      <c r="G4">
        <v>0</v>
      </c>
      <c r="H4" t="s">
        <v>1024</v>
      </c>
      <c r="I4" t="s">
        <v>20</v>
      </c>
      <c r="J4" t="s">
        <v>131</v>
      </c>
      <c r="K4" t="s">
        <v>21</v>
      </c>
      <c r="M4" t="s">
        <v>18010</v>
      </c>
      <c r="N4" t="s">
        <v>22</v>
      </c>
      <c r="O4" t="s">
        <v>23</v>
      </c>
      <c r="P4" t="s">
        <v>26</v>
      </c>
      <c r="Q4" t="s">
        <v>92</v>
      </c>
      <c r="R4" s="13">
        <v>63</v>
      </c>
      <c r="S4" s="13">
        <v>6</v>
      </c>
      <c r="T4" s="21">
        <v>1</v>
      </c>
      <c r="V4" t="s">
        <v>2117</v>
      </c>
      <c r="W4" t="str">
        <f>+IF(V4="","",IF(MID(V4,1,3)="ECE","UNICO",IF(V4="FINES",CONCATENATE("R",IF(OR(C4="16",C4="21",C4="22",C4="23"),"16212223",IF(OR(C4="15",C4="17",C4="24",C4="25"),"15172425",C4))),IF(V4="CEBAS","UNICO",IF(VALUE(C4)&lt;=11,"AMBA","INTERIOR")))))</f>
        <v>UNICO</v>
      </c>
      <c r="X4" s="20" t="str">
        <f>+IF(V4="","-",CONCATENATE(V4,"_",W4))</f>
        <v>CEBAS_UNICO</v>
      </c>
      <c r="Y4" s="59">
        <v>9.6115827560424805E-2</v>
      </c>
      <c r="Z4" t="str">
        <f>+IFERROR(VLOOKUP(H4,#REF!,2,FALSE),"-")</f>
        <v>-</v>
      </c>
      <c r="AA4" t="s">
        <v>2393</v>
      </c>
      <c r="AB4" t="str">
        <f>+IF(W4="","-",IF(W4="UNICO","CENSO","MUESTRA"))</f>
        <v>CENSO</v>
      </c>
      <c r="AC4" t="s">
        <v>2397</v>
      </c>
      <c r="AD4" t="s">
        <v>134</v>
      </c>
      <c r="AF4">
        <f>+COUNTIF(Piloto!C:C,MARCO!A4)</f>
        <v>0</v>
      </c>
    </row>
    <row r="5" spans="1:32" x14ac:dyDescent="0.25">
      <c r="A5" s="5" t="str">
        <f t="shared" si="0"/>
        <v>0111DS0049</v>
      </c>
      <c r="B5" s="23" t="s">
        <v>2119</v>
      </c>
      <c r="C5" t="s">
        <v>246</v>
      </c>
      <c r="D5" t="s">
        <v>575</v>
      </c>
      <c r="E5" t="s">
        <v>1794</v>
      </c>
      <c r="F5">
        <v>620507</v>
      </c>
      <c r="G5">
        <v>0</v>
      </c>
      <c r="H5" t="s">
        <v>1832</v>
      </c>
      <c r="I5" t="s">
        <v>20</v>
      </c>
      <c r="J5" t="s">
        <v>131</v>
      </c>
      <c r="K5" t="s">
        <v>21</v>
      </c>
      <c r="M5" t="s">
        <v>18011</v>
      </c>
      <c r="N5" t="s">
        <v>22</v>
      </c>
      <c r="O5" t="s">
        <v>23</v>
      </c>
      <c r="P5" t="s">
        <v>26</v>
      </c>
      <c r="Q5" t="s">
        <v>92</v>
      </c>
      <c r="R5" s="13">
        <v>43</v>
      </c>
      <c r="S5" s="13">
        <v>3</v>
      </c>
      <c r="T5" s="21">
        <v>1</v>
      </c>
      <c r="V5" t="s">
        <v>2117</v>
      </c>
      <c r="W5" t="str">
        <f>+IF(V5="","",IF(MID(V5,1,3)="ECE","UNICO",IF(V5="FINES",CONCATENATE("R",IF(OR(C5="16",C5="21",C5="22",C5="23"),"16212223",IF(OR(C5="15",C5="17",C5="24",C5="25"),"15172425",C5))),IF(V5="CEBAS","UNICO",IF(VALUE(C5)&lt;=11,"AMBA","INTERIOR")))))</f>
        <v>UNICO</v>
      </c>
      <c r="X5" s="20" t="str">
        <f>+IF(V5="","-",CONCATENATE(V5,"_",W5))</f>
        <v>CEBAS_UNICO</v>
      </c>
      <c r="Y5" s="59">
        <v>0.14383187285951671</v>
      </c>
      <c r="Z5" t="str">
        <f>+IFERROR(VLOOKUP(H5,#REF!,2,FALSE),"-")</f>
        <v>-</v>
      </c>
      <c r="AA5" t="s">
        <v>2393</v>
      </c>
      <c r="AB5" t="str">
        <f>+IF(W5="","-",IF(W5="UNICO","CENSO","MUESTRA"))</f>
        <v>CENSO</v>
      </c>
      <c r="AC5" t="s">
        <v>2398</v>
      </c>
      <c r="AD5" t="s">
        <v>134</v>
      </c>
      <c r="AF5">
        <f>+COUNTIF(Piloto!C:C,MARCO!A5)</f>
        <v>0</v>
      </c>
    </row>
    <row r="6" spans="1:32" x14ac:dyDescent="0.25">
      <c r="A6" s="5" t="str">
        <f t="shared" si="0"/>
        <v>0100DS0028</v>
      </c>
      <c r="B6" s="23" t="s">
        <v>2119</v>
      </c>
      <c r="C6" t="s">
        <v>1245</v>
      </c>
      <c r="D6" t="s">
        <v>876</v>
      </c>
      <c r="E6" t="s">
        <v>1674</v>
      </c>
      <c r="F6">
        <v>616437</v>
      </c>
      <c r="G6">
        <v>0</v>
      </c>
      <c r="H6" t="s">
        <v>1704</v>
      </c>
      <c r="I6" t="s">
        <v>20</v>
      </c>
      <c r="J6" t="s">
        <v>131</v>
      </c>
      <c r="K6" t="s">
        <v>21</v>
      </c>
      <c r="M6" t="s">
        <v>18012</v>
      </c>
      <c r="N6" t="s">
        <v>22</v>
      </c>
      <c r="O6" t="s">
        <v>23</v>
      </c>
      <c r="P6" t="s">
        <v>26</v>
      </c>
      <c r="Q6" t="s">
        <v>92</v>
      </c>
      <c r="R6" s="13">
        <v>109</v>
      </c>
      <c r="S6" s="13">
        <v>6</v>
      </c>
      <c r="T6" s="21">
        <v>1</v>
      </c>
      <c r="V6" t="s">
        <v>2117</v>
      </c>
      <c r="W6" t="str">
        <f>+IF(V6="","",IF(MID(V6,1,3)="ECE","UNICO",IF(V6="FINES",CONCATENATE("R",IF(OR(C6="16",C6="21",C6="22",C6="23"),"16212223",IF(OR(C6="15",C6="17",C6="24",C6="25"),"15172425",C6))),IF(V6="CEBAS","UNICO",IF(VALUE(C6)&lt;=11,"AMBA","INTERIOR")))))</f>
        <v>UNICO</v>
      </c>
      <c r="X6" s="20" t="str">
        <f>+IF(V6="","-",CONCATENATE(V6,"_",W6))</f>
        <v>CEBAS_UNICO</v>
      </c>
      <c r="Y6" s="59">
        <v>0.15550203186770281</v>
      </c>
      <c r="Z6" t="str">
        <f>+IFERROR(VLOOKUP(H6,#REF!,2,FALSE),"-")</f>
        <v>-</v>
      </c>
      <c r="AA6" t="s">
        <v>2393</v>
      </c>
      <c r="AB6" t="str">
        <f>+IF(W6="","-",IF(W6="UNICO","CENSO","MUESTRA"))</f>
        <v>CENSO</v>
      </c>
      <c r="AC6" t="s">
        <v>2398</v>
      </c>
      <c r="AD6" t="s">
        <v>134</v>
      </c>
      <c r="AF6">
        <f>+COUNTIF(Piloto!C:C,MARCO!A6)</f>
        <v>0</v>
      </c>
    </row>
    <row r="7" spans="1:32" x14ac:dyDescent="0.25">
      <c r="A7" s="5" t="str">
        <f t="shared" si="0"/>
        <v>0032DS0013</v>
      </c>
      <c r="B7" s="23" t="s">
        <v>2119</v>
      </c>
      <c r="C7" t="s">
        <v>584</v>
      </c>
      <c r="D7" t="s">
        <v>582</v>
      </c>
      <c r="E7" t="s">
        <v>583</v>
      </c>
      <c r="F7">
        <v>608715</v>
      </c>
      <c r="G7">
        <v>0</v>
      </c>
      <c r="H7" t="s">
        <v>618</v>
      </c>
      <c r="I7" t="s">
        <v>20</v>
      </c>
      <c r="J7" t="s">
        <v>131</v>
      </c>
      <c r="K7" t="s">
        <v>21</v>
      </c>
      <c r="M7" t="s">
        <v>18013</v>
      </c>
      <c r="N7" t="s">
        <v>22</v>
      </c>
      <c r="O7" t="s">
        <v>23</v>
      </c>
      <c r="P7" t="s">
        <v>26</v>
      </c>
      <c r="Q7" t="s">
        <v>92</v>
      </c>
      <c r="R7" s="13">
        <v>82</v>
      </c>
      <c r="S7" s="13">
        <v>3</v>
      </c>
      <c r="T7" s="21">
        <v>1</v>
      </c>
      <c r="V7" t="s">
        <v>2117</v>
      </c>
      <c r="W7" t="str">
        <f>+IF(V7="","",IF(MID(V7,1,3)="ECE","UNICO",IF(V7="FINES",CONCATENATE("R",IF(OR(C7="16",C7="21",C7="22",C7="23"),"16212223",IF(OR(C7="15",C7="17",C7="24",C7="25"),"15172425",C7))),IF(V7="CEBAS","UNICO",IF(VALUE(C7)&lt;=11,"AMBA","INTERIOR")))))</f>
        <v>UNICO</v>
      </c>
      <c r="X7" s="20" t="str">
        <f>+IF(V7="","-",CONCATENATE(V7,"_",W7))</f>
        <v>CEBAS_UNICO</v>
      </c>
      <c r="Y7" s="59">
        <v>0.17282250644387431</v>
      </c>
      <c r="Z7" t="str">
        <f>+IFERROR(VLOOKUP(H7,#REF!,2,FALSE),"-")</f>
        <v>-</v>
      </c>
      <c r="AA7" t="s">
        <v>2393</v>
      </c>
      <c r="AB7" t="str">
        <f>+IF(W7="","-",IF(W7="UNICO","CENSO","MUESTRA"))</f>
        <v>CENSO</v>
      </c>
      <c r="AC7" t="s">
        <v>2397</v>
      </c>
      <c r="AD7" t="s">
        <v>134</v>
      </c>
      <c r="AF7">
        <f>+COUNTIF(Piloto!C:C,MARCO!A7)</f>
        <v>0</v>
      </c>
    </row>
    <row r="8" spans="1:32" x14ac:dyDescent="0.25">
      <c r="A8" s="5" t="str">
        <f t="shared" si="0"/>
        <v>0001DS0001</v>
      </c>
      <c r="B8" s="23" t="s">
        <v>2119</v>
      </c>
      <c r="C8" t="s">
        <v>19</v>
      </c>
      <c r="D8" t="s">
        <v>17</v>
      </c>
      <c r="E8" t="s">
        <v>18</v>
      </c>
      <c r="F8">
        <v>609006</v>
      </c>
      <c r="G8">
        <v>0</v>
      </c>
      <c r="H8" t="s">
        <v>130</v>
      </c>
      <c r="I8" t="s">
        <v>20</v>
      </c>
      <c r="J8" t="s">
        <v>131</v>
      </c>
      <c r="K8" t="s">
        <v>21</v>
      </c>
      <c r="M8" t="s">
        <v>18014</v>
      </c>
      <c r="N8" t="s">
        <v>22</v>
      </c>
      <c r="O8" t="s">
        <v>23</v>
      </c>
      <c r="P8" t="s">
        <v>26</v>
      </c>
      <c r="Q8" t="s">
        <v>92</v>
      </c>
      <c r="R8" s="13">
        <v>256</v>
      </c>
      <c r="S8" s="13">
        <v>9</v>
      </c>
      <c r="T8" s="21">
        <v>1</v>
      </c>
      <c r="V8" t="s">
        <v>2117</v>
      </c>
      <c r="W8" t="str">
        <f>+IF(V8="","",IF(MID(V8,1,3)="ECE","UNICO",IF(V8="FINES",CONCATENATE("R",IF(OR(C8="16",C8="21",C8="22",C8="23"),"16212223",IF(OR(C8="15",C8="17",C8="24",C8="25"),"15172425",C8))),IF(V8="CEBAS","UNICO",IF(VALUE(C8)&lt;=11,"AMBA","INTERIOR")))))</f>
        <v>UNICO</v>
      </c>
      <c r="X8" s="20" t="str">
        <f>+IF(V8="","-",CONCATENATE(V8,"_",W8))</f>
        <v>CEBAS_UNICO</v>
      </c>
      <c r="Y8" s="59">
        <v>0.1771494163886497</v>
      </c>
      <c r="Z8" t="str">
        <f>+IFERROR(VLOOKUP(H8,#REF!,2,FALSE),"-")</f>
        <v>-</v>
      </c>
      <c r="AA8" t="s">
        <v>2393</v>
      </c>
      <c r="AB8" t="str">
        <f>+IF(W8="","-",IF(W8="UNICO","CENSO","MUESTRA"))</f>
        <v>CENSO</v>
      </c>
      <c r="AC8" t="s">
        <v>2397</v>
      </c>
      <c r="AD8" t="s">
        <v>134</v>
      </c>
      <c r="AF8">
        <f>+COUNTIF(Piloto!C:C,MARCO!A8)</f>
        <v>0</v>
      </c>
    </row>
    <row r="9" spans="1:32" x14ac:dyDescent="0.25">
      <c r="A9" s="5" t="str">
        <f t="shared" si="0"/>
        <v>0030DS0041</v>
      </c>
      <c r="B9" s="23" t="s">
        <v>2119</v>
      </c>
      <c r="C9" t="s">
        <v>186</v>
      </c>
      <c r="D9" t="s">
        <v>551</v>
      </c>
      <c r="E9" t="s">
        <v>552</v>
      </c>
      <c r="F9">
        <v>620534</v>
      </c>
      <c r="G9">
        <v>0</v>
      </c>
      <c r="H9" t="s">
        <v>574</v>
      </c>
      <c r="I9" t="s">
        <v>20</v>
      </c>
      <c r="J9" t="s">
        <v>131</v>
      </c>
      <c r="K9" t="s">
        <v>21</v>
      </c>
      <c r="M9" t="s">
        <v>18015</v>
      </c>
      <c r="N9" t="s">
        <v>22</v>
      </c>
      <c r="O9" t="s">
        <v>23</v>
      </c>
      <c r="P9" t="s">
        <v>26</v>
      </c>
      <c r="Q9" t="s">
        <v>92</v>
      </c>
      <c r="R9" s="13">
        <v>33</v>
      </c>
      <c r="S9" s="13">
        <v>3</v>
      </c>
      <c r="T9" s="21">
        <v>1</v>
      </c>
      <c r="V9" t="s">
        <v>2117</v>
      </c>
      <c r="W9" t="str">
        <f>+IF(V9="","",IF(MID(V9,1,3)="ECE","UNICO",IF(V9="FINES",CONCATENATE("R",IF(OR(C9="16",C9="21",C9="22",C9="23"),"16212223",IF(OR(C9="15",C9="17",C9="24",C9="25"),"15172425",C9))),IF(V9="CEBAS","UNICO",IF(VALUE(C9)&lt;=11,"AMBA","INTERIOR")))))</f>
        <v>UNICO</v>
      </c>
      <c r="X9" s="20" t="str">
        <f>+IF(V9="","-",CONCATENATE(V9,"_",W9))</f>
        <v>CEBAS_UNICO</v>
      </c>
      <c r="Y9" s="59">
        <v>0.18888588410777021</v>
      </c>
      <c r="Z9" t="str">
        <f>+IFERROR(VLOOKUP(H9,#REF!,2,FALSE),"-")</f>
        <v>-</v>
      </c>
      <c r="AA9" t="s">
        <v>2393</v>
      </c>
      <c r="AB9" t="str">
        <f>+IF(W9="","-",IF(W9="UNICO","CENSO","MUESTRA"))</f>
        <v>CENSO</v>
      </c>
      <c r="AC9" t="s">
        <v>2398</v>
      </c>
      <c r="AD9" t="s">
        <v>134</v>
      </c>
      <c r="AF9">
        <f>+COUNTIF(Piloto!C:C,MARCO!A9)</f>
        <v>0</v>
      </c>
    </row>
    <row r="10" spans="1:32" x14ac:dyDescent="0.25">
      <c r="A10" s="5" t="str">
        <f t="shared" si="0"/>
        <v>0094DS0047</v>
      </c>
      <c r="B10" s="23" t="s">
        <v>2119</v>
      </c>
      <c r="C10" t="s">
        <v>153</v>
      </c>
      <c r="D10" t="s">
        <v>1568</v>
      </c>
      <c r="E10" t="s">
        <v>1569</v>
      </c>
      <c r="F10">
        <v>619088</v>
      </c>
      <c r="G10">
        <v>0</v>
      </c>
      <c r="H10" t="s">
        <v>1573</v>
      </c>
      <c r="I10" t="s">
        <v>20</v>
      </c>
      <c r="J10" t="s">
        <v>131</v>
      </c>
      <c r="K10" t="s">
        <v>21</v>
      </c>
      <c r="M10" t="s">
        <v>18016</v>
      </c>
      <c r="N10" t="s">
        <v>22</v>
      </c>
      <c r="O10" t="s">
        <v>23</v>
      </c>
      <c r="P10" t="s">
        <v>26</v>
      </c>
      <c r="Q10" t="s">
        <v>92</v>
      </c>
      <c r="R10" s="13">
        <v>33</v>
      </c>
      <c r="S10" s="13">
        <v>2</v>
      </c>
      <c r="T10" s="21">
        <v>1</v>
      </c>
      <c r="V10" t="s">
        <v>2117</v>
      </c>
      <c r="W10" t="str">
        <f>+IF(V10="","",IF(MID(V10,1,3)="ECE","UNICO",IF(V10="FINES",CONCATENATE("R",IF(OR(C10="16",C10="21",C10="22",C10="23"),"16212223",IF(OR(C10="15",C10="17",C10="24",C10="25"),"15172425",C10))),IF(V10="CEBAS","UNICO",IF(VALUE(C10)&lt;=11,"AMBA","INTERIOR")))))</f>
        <v>UNICO</v>
      </c>
      <c r="X10" s="20" t="str">
        <f>+IF(V10="","-",CONCATENATE(V10,"_",W10))</f>
        <v>CEBAS_UNICO</v>
      </c>
      <c r="Y10" s="59">
        <v>0.1897422555420134</v>
      </c>
      <c r="Z10" t="str">
        <f>+IFERROR(VLOOKUP(H10,#REF!,2,FALSE),"-")</f>
        <v>-</v>
      </c>
      <c r="AA10" t="s">
        <v>2394</v>
      </c>
      <c r="AB10" t="str">
        <f>+IF(W10="","-",IF(W10="UNICO","CENSO","MUESTRA"))</f>
        <v>CENSO</v>
      </c>
      <c r="AC10" t="s">
        <v>2398</v>
      </c>
      <c r="AD10" t="s">
        <v>134</v>
      </c>
      <c r="AF10">
        <f>+COUNTIF(Piloto!C:C,MARCO!A10)</f>
        <v>0</v>
      </c>
    </row>
    <row r="11" spans="1:32" x14ac:dyDescent="0.25">
      <c r="A11" s="5" t="str">
        <f t="shared" si="0"/>
        <v>0076DS0019</v>
      </c>
      <c r="B11" s="23" t="s">
        <v>2119</v>
      </c>
      <c r="C11" t="s">
        <v>141</v>
      </c>
      <c r="D11" t="s">
        <v>1367</v>
      </c>
      <c r="E11" t="s">
        <v>1368</v>
      </c>
      <c r="F11">
        <v>615601</v>
      </c>
      <c r="G11">
        <v>0</v>
      </c>
      <c r="H11" t="s">
        <v>1379</v>
      </c>
      <c r="I11" t="s">
        <v>20</v>
      </c>
      <c r="J11" t="s">
        <v>131</v>
      </c>
      <c r="K11" t="s">
        <v>21</v>
      </c>
      <c r="M11" t="s">
        <v>18017</v>
      </c>
      <c r="N11" t="s">
        <v>22</v>
      </c>
      <c r="O11" t="s">
        <v>23</v>
      </c>
      <c r="P11" t="s">
        <v>26</v>
      </c>
      <c r="Q11" t="s">
        <v>92</v>
      </c>
      <c r="R11" s="13">
        <v>39</v>
      </c>
      <c r="S11" s="13">
        <v>3</v>
      </c>
      <c r="T11" s="21">
        <v>1</v>
      </c>
      <c r="V11" t="s">
        <v>2117</v>
      </c>
      <c r="W11" t="str">
        <f>+IF(V11="","",IF(MID(V11,1,3)="ECE","UNICO",IF(V11="FINES",CONCATENATE("R",IF(OR(C11="16",C11="21",C11="22",C11="23"),"16212223",IF(OR(C11="15",C11="17",C11="24",C11="25"),"15172425",C11))),IF(V11="CEBAS","UNICO",IF(VALUE(C11)&lt;=11,"AMBA","INTERIOR")))))</f>
        <v>UNICO</v>
      </c>
      <c r="X11" s="20" t="str">
        <f>+IF(V11="","-",CONCATENATE(V11,"_",W11))</f>
        <v>CEBAS_UNICO</v>
      </c>
      <c r="Y11" s="59">
        <v>0.19851275102088331</v>
      </c>
      <c r="Z11" t="str">
        <f>+IFERROR(VLOOKUP(H11,#REF!,2,FALSE),"-")</f>
        <v>-</v>
      </c>
      <c r="AA11" t="s">
        <v>2394</v>
      </c>
      <c r="AB11" t="str">
        <f>+IF(W11="","-",IF(W11="UNICO","CENSO","MUESTRA"))</f>
        <v>CENSO</v>
      </c>
      <c r="AC11" t="s">
        <v>2398</v>
      </c>
      <c r="AD11" t="s">
        <v>134</v>
      </c>
      <c r="AF11">
        <f>+COUNTIF(Piloto!C:C,MARCO!A11)</f>
        <v>0</v>
      </c>
    </row>
    <row r="12" spans="1:32" x14ac:dyDescent="0.25">
      <c r="A12" s="5" t="str">
        <f t="shared" si="0"/>
        <v>0055DS2370</v>
      </c>
      <c r="B12" s="23" t="s">
        <v>2119</v>
      </c>
      <c r="C12" t="s">
        <v>884</v>
      </c>
      <c r="D12" t="s">
        <v>882</v>
      </c>
      <c r="E12" t="s">
        <v>883</v>
      </c>
      <c r="F12">
        <v>616870</v>
      </c>
      <c r="G12">
        <v>1</v>
      </c>
      <c r="H12" t="s">
        <v>919</v>
      </c>
      <c r="I12" t="s">
        <v>20</v>
      </c>
      <c r="J12" t="s">
        <v>131</v>
      </c>
      <c r="K12" t="s">
        <v>40</v>
      </c>
      <c r="L12" t="s">
        <v>920</v>
      </c>
      <c r="M12" t="s">
        <v>18007</v>
      </c>
      <c r="N12" t="s">
        <v>22</v>
      </c>
      <c r="O12" t="s">
        <v>23</v>
      </c>
      <c r="P12" t="s">
        <v>26</v>
      </c>
      <c r="Q12" t="s">
        <v>92</v>
      </c>
      <c r="R12" s="13">
        <v>61</v>
      </c>
      <c r="S12" s="13">
        <v>3</v>
      </c>
      <c r="T12" s="21">
        <v>1</v>
      </c>
      <c r="V12" t="s">
        <v>2117</v>
      </c>
      <c r="W12" t="str">
        <f>+IF(V12="","",IF(MID(V12,1,3)="ECE","UNICO",IF(V12="FINES",CONCATENATE("R",IF(OR(C12="16",C12="21",C12="22",C12="23"),"16212223",IF(OR(C12="15",C12="17",C12="24",C12="25"),"15172425",C12))),IF(V12="CEBAS","UNICO",IF(VALUE(C12)&lt;=11,"AMBA","INTERIOR")))))</f>
        <v>UNICO</v>
      </c>
      <c r="X12" s="20" t="str">
        <f>+IF(V12="","-",CONCATENATE(V12,"_",W12))</f>
        <v>CEBAS_UNICO</v>
      </c>
      <c r="Y12" s="59">
        <v>0.2070515692234039</v>
      </c>
      <c r="Z12" t="str">
        <f>+IFERROR(VLOOKUP(H12,#REF!,2,FALSE),"-")</f>
        <v>-</v>
      </c>
      <c r="AA12" t="s">
        <v>2393</v>
      </c>
      <c r="AB12" t="str">
        <f>+IF(W12="","-",IF(W12="UNICO","CENSO","MUESTRA"))</f>
        <v>CENSO</v>
      </c>
      <c r="AC12" t="s">
        <v>2398</v>
      </c>
      <c r="AD12" t="s">
        <v>134</v>
      </c>
      <c r="AF12">
        <f>+COUNTIF(Piloto!C:C,MARCO!A12)</f>
        <v>0</v>
      </c>
    </row>
    <row r="13" spans="1:32" x14ac:dyDescent="0.25">
      <c r="A13" s="5" t="str">
        <f t="shared" si="0"/>
        <v>0001DS0048</v>
      </c>
      <c r="B13" s="23" t="s">
        <v>2119</v>
      </c>
      <c r="C13" t="s">
        <v>19</v>
      </c>
      <c r="D13" t="s">
        <v>17</v>
      </c>
      <c r="E13" t="s">
        <v>18</v>
      </c>
      <c r="F13">
        <v>620508</v>
      </c>
      <c r="G13">
        <v>0</v>
      </c>
      <c r="H13" t="s">
        <v>132</v>
      </c>
      <c r="I13" t="s">
        <v>20</v>
      </c>
      <c r="J13" t="s">
        <v>131</v>
      </c>
      <c r="K13" t="s">
        <v>21</v>
      </c>
      <c r="M13" t="s">
        <v>18018</v>
      </c>
      <c r="N13" t="s">
        <v>22</v>
      </c>
      <c r="O13" t="s">
        <v>23</v>
      </c>
      <c r="P13" t="s">
        <v>26</v>
      </c>
      <c r="Q13" t="s">
        <v>92</v>
      </c>
      <c r="R13" s="13">
        <v>16</v>
      </c>
      <c r="S13" s="13">
        <v>1</v>
      </c>
      <c r="T13" s="21">
        <v>1</v>
      </c>
      <c r="V13" t="s">
        <v>2117</v>
      </c>
      <c r="W13" t="str">
        <f>+IF(V13="","",IF(MID(V13,1,3)="ECE","UNICO",IF(V13="FINES",CONCATENATE("R",IF(OR(C13="16",C13="21",C13="22",C13="23"),"16212223",IF(OR(C13="15",C13="17",C13="24",C13="25"),"15172425",C13))),IF(V13="CEBAS","UNICO",IF(VALUE(C13)&lt;=11,"AMBA","INTERIOR")))))</f>
        <v>UNICO</v>
      </c>
      <c r="X13" s="20" t="str">
        <f>+IF(V13="","-",CONCATENATE(V13,"_",W13))</f>
        <v>CEBAS_UNICO</v>
      </c>
      <c r="Y13" s="59">
        <v>0.25350335522277928</v>
      </c>
      <c r="Z13" t="str">
        <f>+IFERROR(VLOOKUP(H13,#REF!,2,FALSE),"-")</f>
        <v>-</v>
      </c>
      <c r="AA13" t="s">
        <v>2393</v>
      </c>
      <c r="AB13" t="str">
        <f>+IF(W13="","-",IF(W13="UNICO","CENSO","MUESTRA"))</f>
        <v>CENSO</v>
      </c>
      <c r="AC13" t="s">
        <v>2398</v>
      </c>
      <c r="AD13" t="s">
        <v>134</v>
      </c>
      <c r="AF13">
        <f>+COUNTIF(Piloto!C:C,MARCO!A13)</f>
        <v>1</v>
      </c>
    </row>
    <row r="14" spans="1:32" x14ac:dyDescent="0.25">
      <c r="A14" s="5" t="str">
        <f t="shared" si="0"/>
        <v>0045DS0002</v>
      </c>
      <c r="B14" s="23" t="s">
        <v>2119</v>
      </c>
      <c r="C14" t="s">
        <v>140</v>
      </c>
      <c r="D14" t="s">
        <v>760</v>
      </c>
      <c r="E14" t="s">
        <v>761</v>
      </c>
      <c r="F14">
        <v>609445</v>
      </c>
      <c r="G14">
        <v>0</v>
      </c>
      <c r="H14" t="s">
        <v>806</v>
      </c>
      <c r="I14" t="s">
        <v>20</v>
      </c>
      <c r="J14" t="s">
        <v>131</v>
      </c>
      <c r="K14" t="s">
        <v>21</v>
      </c>
      <c r="M14" t="s">
        <v>18019</v>
      </c>
      <c r="N14" t="s">
        <v>22</v>
      </c>
      <c r="O14" t="s">
        <v>23</v>
      </c>
      <c r="P14" t="s">
        <v>26</v>
      </c>
      <c r="Q14" t="s">
        <v>92</v>
      </c>
      <c r="R14" s="13">
        <v>89</v>
      </c>
      <c r="S14" s="13">
        <v>6</v>
      </c>
      <c r="T14" s="21">
        <v>1</v>
      </c>
      <c r="V14" t="s">
        <v>2117</v>
      </c>
      <c r="W14" t="str">
        <f>+IF(V14="","",IF(MID(V14,1,3)="ECE","UNICO",IF(V14="FINES",CONCATENATE("R",IF(OR(C14="16",C14="21",C14="22",C14="23"),"16212223",IF(OR(C14="15",C14="17",C14="24",C14="25"),"15172425",C14))),IF(V14="CEBAS","UNICO",IF(VALUE(C14)&lt;=11,"AMBA","INTERIOR")))))</f>
        <v>UNICO</v>
      </c>
      <c r="X14" s="20" t="str">
        <f>+IF(V14="","-",CONCATENATE(V14,"_",W14))</f>
        <v>CEBAS_UNICO</v>
      </c>
      <c r="Y14" s="59">
        <v>0.28876383737143541</v>
      </c>
      <c r="Z14" t="str">
        <f>+IFERROR(VLOOKUP(H14,#REF!,2,FALSE),"-")</f>
        <v>-</v>
      </c>
      <c r="AA14" t="s">
        <v>2393</v>
      </c>
      <c r="AB14" t="str">
        <f>+IF(W14="","-",IF(W14="UNICO","CENSO","MUESTRA"))</f>
        <v>CENSO</v>
      </c>
      <c r="AC14" t="s">
        <v>2398</v>
      </c>
      <c r="AD14" t="s">
        <v>134</v>
      </c>
      <c r="AF14">
        <f>+COUNTIF(Piloto!C:C,MARCO!A14)</f>
        <v>0</v>
      </c>
    </row>
    <row r="15" spans="1:32" x14ac:dyDescent="0.25">
      <c r="A15" s="5" t="str">
        <f t="shared" si="0"/>
        <v>0005DS0010</v>
      </c>
      <c r="B15" s="23" t="s">
        <v>2119</v>
      </c>
      <c r="C15" t="s">
        <v>246</v>
      </c>
      <c r="D15" t="s">
        <v>243</v>
      </c>
      <c r="E15" t="s">
        <v>245</v>
      </c>
      <c r="F15">
        <v>610303</v>
      </c>
      <c r="G15">
        <v>0</v>
      </c>
      <c r="H15" t="s">
        <v>279</v>
      </c>
      <c r="I15" t="s">
        <v>20</v>
      </c>
      <c r="J15" t="s">
        <v>131</v>
      </c>
      <c r="K15" t="s">
        <v>21</v>
      </c>
      <c r="M15" t="s">
        <v>18020</v>
      </c>
      <c r="N15" t="s">
        <v>22</v>
      </c>
      <c r="O15" t="s">
        <v>23</v>
      </c>
      <c r="P15" t="s">
        <v>26</v>
      </c>
      <c r="Q15" t="s">
        <v>92</v>
      </c>
      <c r="R15" s="13">
        <v>124</v>
      </c>
      <c r="S15" s="13">
        <v>6</v>
      </c>
      <c r="T15" s="21">
        <v>1</v>
      </c>
      <c r="V15" t="s">
        <v>2117</v>
      </c>
      <c r="W15" t="str">
        <f>+IF(V15="","",IF(MID(V15,1,3)="ECE","UNICO",IF(V15="FINES",CONCATENATE("R",IF(OR(C15="16",C15="21",C15="22",C15="23"),"16212223",IF(OR(C15="15",C15="17",C15="24",C15="25"),"15172425",C15))),IF(V15="CEBAS","UNICO",IF(VALUE(C15)&lt;=11,"AMBA","INTERIOR")))))</f>
        <v>UNICO</v>
      </c>
      <c r="X15" s="20" t="str">
        <f>+IF(V15="","-",CONCATENATE(V15,"_",W15))</f>
        <v>CEBAS_UNICO</v>
      </c>
      <c r="Y15" s="59">
        <v>0.29353984839775982</v>
      </c>
      <c r="Z15" t="str">
        <f>+IFERROR(VLOOKUP(H15,#REF!,2,FALSE),"-")</f>
        <v>-</v>
      </c>
      <c r="AA15" t="s">
        <v>2393</v>
      </c>
      <c r="AB15" t="str">
        <f>+IF(W15="","-",IF(W15="UNICO","CENSO","MUESTRA"))</f>
        <v>CENSO</v>
      </c>
      <c r="AC15" t="s">
        <v>2397</v>
      </c>
      <c r="AD15" t="s">
        <v>134</v>
      </c>
      <c r="AF15">
        <f>+COUNTIF(Piloto!C:C,MARCO!A15)</f>
        <v>0</v>
      </c>
    </row>
    <row r="16" spans="1:32" x14ac:dyDescent="0.25">
      <c r="A16" s="5" t="str">
        <f t="shared" si="0"/>
        <v>0071DS0029</v>
      </c>
      <c r="B16" s="23" t="s">
        <v>2119</v>
      </c>
      <c r="C16" t="s">
        <v>1245</v>
      </c>
      <c r="D16" t="s">
        <v>1243</v>
      </c>
      <c r="E16" t="s">
        <v>1244</v>
      </c>
      <c r="F16">
        <v>616233</v>
      </c>
      <c r="G16">
        <v>0</v>
      </c>
      <c r="H16" t="s">
        <v>1293</v>
      </c>
      <c r="I16" t="s">
        <v>20</v>
      </c>
      <c r="J16" t="s">
        <v>131</v>
      </c>
      <c r="K16" t="s">
        <v>21</v>
      </c>
      <c r="M16" t="s">
        <v>18021</v>
      </c>
      <c r="N16" t="s">
        <v>22</v>
      </c>
      <c r="O16" t="s">
        <v>23</v>
      </c>
      <c r="P16" t="s">
        <v>26</v>
      </c>
      <c r="Q16" t="s">
        <v>92</v>
      </c>
      <c r="R16" s="13">
        <v>102</v>
      </c>
      <c r="S16" s="13">
        <v>6</v>
      </c>
      <c r="T16" s="21">
        <v>1</v>
      </c>
      <c r="V16" t="s">
        <v>2117</v>
      </c>
      <c r="W16" t="str">
        <f>+IF(V16="","",IF(MID(V16,1,3)="ECE","UNICO",IF(V16="FINES",CONCATENATE("R",IF(OR(C16="16",C16="21",C16="22",C16="23"),"16212223",IF(OR(C16="15",C16="17",C16="24",C16="25"),"15172425",C16))),IF(V16="CEBAS","UNICO",IF(VALUE(C16)&lt;=11,"AMBA","INTERIOR")))))</f>
        <v>UNICO</v>
      </c>
      <c r="X16" s="20" t="str">
        <f>+IF(V16="","-",CONCATENATE(V16,"_",W16))</f>
        <v>CEBAS_UNICO</v>
      </c>
      <c r="Y16" s="59">
        <v>0.3499111007241642</v>
      </c>
      <c r="Z16" t="str">
        <f>+IFERROR(VLOOKUP(H16,#REF!,2,FALSE),"-")</f>
        <v>-</v>
      </c>
      <c r="AA16" t="s">
        <v>2393</v>
      </c>
      <c r="AB16" t="str">
        <f>+IF(W16="","-",IF(W16="UNICO","CENSO","MUESTRA"))</f>
        <v>CENSO</v>
      </c>
      <c r="AC16" t="s">
        <v>2398</v>
      </c>
      <c r="AD16" t="s">
        <v>134</v>
      </c>
      <c r="AF16">
        <f>+COUNTIF(Piloto!C:C,MARCO!A16)</f>
        <v>0</v>
      </c>
    </row>
    <row r="17" spans="1:32" x14ac:dyDescent="0.25">
      <c r="A17" s="5" t="str">
        <f t="shared" si="0"/>
        <v>0132DS0039</v>
      </c>
      <c r="B17" s="23" t="s">
        <v>2119</v>
      </c>
      <c r="C17" t="s">
        <v>1302</v>
      </c>
      <c r="D17" t="s">
        <v>619</v>
      </c>
      <c r="E17" t="s">
        <v>2032</v>
      </c>
      <c r="F17">
        <v>619103</v>
      </c>
      <c r="G17">
        <v>0</v>
      </c>
      <c r="H17" t="s">
        <v>2048</v>
      </c>
      <c r="I17" t="s">
        <v>20</v>
      </c>
      <c r="J17" t="s">
        <v>131</v>
      </c>
      <c r="K17" t="s">
        <v>21</v>
      </c>
      <c r="M17" t="s">
        <v>18022</v>
      </c>
      <c r="N17" t="s">
        <v>22</v>
      </c>
      <c r="O17" t="s">
        <v>23</v>
      </c>
      <c r="P17" t="s">
        <v>26</v>
      </c>
      <c r="Q17" t="s">
        <v>92</v>
      </c>
      <c r="R17" s="13">
        <v>96</v>
      </c>
      <c r="S17" s="13">
        <v>6</v>
      </c>
      <c r="T17" s="21">
        <v>1</v>
      </c>
      <c r="V17" t="s">
        <v>2117</v>
      </c>
      <c r="W17" t="str">
        <f>+IF(V17="","",IF(MID(V17,1,3)="ECE","UNICO",IF(V17="FINES",CONCATENATE("R",IF(OR(C17="16",C17="21",C17="22",C17="23"),"16212223",IF(OR(C17="15",C17="17",C17="24",C17="25"),"15172425",C17))),IF(V17="CEBAS","UNICO",IF(VALUE(C17)&lt;=11,"AMBA","INTERIOR")))))</f>
        <v>UNICO</v>
      </c>
      <c r="X17" s="20" t="str">
        <f>+IF(V17="","-",CONCATENATE(V17,"_",W17))</f>
        <v>CEBAS_UNICO</v>
      </c>
      <c r="Y17" s="59">
        <v>0.41227042753445481</v>
      </c>
      <c r="Z17" t="str">
        <f>+IFERROR(VLOOKUP(H17,#REF!,2,FALSE),"-")</f>
        <v>-</v>
      </c>
      <c r="AA17" t="s">
        <v>2393</v>
      </c>
      <c r="AB17" t="str">
        <f>+IF(W17="","-",IF(W17="UNICO","CENSO","MUESTRA"))</f>
        <v>CENSO</v>
      </c>
      <c r="AC17" t="s">
        <v>2397</v>
      </c>
      <c r="AD17" t="s">
        <v>134</v>
      </c>
      <c r="AF17">
        <f>+COUNTIF(Piloto!C:C,MARCO!A17)</f>
        <v>0</v>
      </c>
    </row>
    <row r="18" spans="1:32" x14ac:dyDescent="0.25">
      <c r="A18" s="5" t="str">
        <f t="shared" si="0"/>
        <v>0116DS0037</v>
      </c>
      <c r="B18" s="23" t="s">
        <v>2119</v>
      </c>
      <c r="C18" t="s">
        <v>158</v>
      </c>
      <c r="D18" t="s">
        <v>162</v>
      </c>
      <c r="E18" t="s">
        <v>1868</v>
      </c>
      <c r="F18">
        <v>616870</v>
      </c>
      <c r="G18">
        <v>0</v>
      </c>
      <c r="H18" t="s">
        <v>920</v>
      </c>
      <c r="I18" t="s">
        <v>20</v>
      </c>
      <c r="J18" t="s">
        <v>131</v>
      </c>
      <c r="K18" t="s">
        <v>21</v>
      </c>
      <c r="M18" t="s">
        <v>18023</v>
      </c>
      <c r="N18" t="s">
        <v>22</v>
      </c>
      <c r="O18" t="s">
        <v>23</v>
      </c>
      <c r="P18" t="s">
        <v>26</v>
      </c>
      <c r="Q18" t="s">
        <v>92</v>
      </c>
      <c r="R18" s="13">
        <v>54</v>
      </c>
      <c r="S18" s="13">
        <v>3</v>
      </c>
      <c r="T18" s="21">
        <v>1</v>
      </c>
      <c r="V18" t="s">
        <v>2117</v>
      </c>
      <c r="W18" t="str">
        <f>+IF(V18="","",IF(MID(V18,1,3)="ECE","UNICO",IF(V18="FINES",CONCATENATE("R",IF(OR(C18="16",C18="21",C18="22",C18="23"),"16212223",IF(OR(C18="15",C18="17",C18="24",C18="25"),"15172425",C18))),IF(V18="CEBAS","UNICO",IF(VALUE(C18)&lt;=11,"AMBA","INTERIOR")))))</f>
        <v>UNICO</v>
      </c>
      <c r="X18" s="20" t="str">
        <f>+IF(V18="","-",CONCATENATE(V18,"_",W18))</f>
        <v>CEBAS_UNICO</v>
      </c>
      <c r="Y18" s="59">
        <v>0.4692959545387162</v>
      </c>
      <c r="Z18" t="str">
        <f>+IFERROR(VLOOKUP(H18,#REF!,2,FALSE),"-")</f>
        <v>-</v>
      </c>
      <c r="AA18" t="s">
        <v>2393</v>
      </c>
      <c r="AB18" t="str">
        <f>+IF(W18="","-",IF(W18="UNICO","CENSO","MUESTRA"))</f>
        <v>CENSO</v>
      </c>
      <c r="AC18" t="s">
        <v>2398</v>
      </c>
      <c r="AD18" t="s">
        <v>134</v>
      </c>
      <c r="AF18">
        <f>+COUNTIF(Piloto!C:C,MARCO!A18)</f>
        <v>0</v>
      </c>
    </row>
    <row r="19" spans="1:32" x14ac:dyDescent="0.25">
      <c r="A19" s="5" t="str">
        <f t="shared" si="0"/>
        <v>0119DS0017</v>
      </c>
      <c r="B19" s="23" t="s">
        <v>2119</v>
      </c>
      <c r="C19" t="s">
        <v>584</v>
      </c>
      <c r="D19" t="s">
        <v>419</v>
      </c>
      <c r="E19" t="s">
        <v>1915</v>
      </c>
      <c r="F19">
        <v>614624</v>
      </c>
      <c r="G19">
        <v>0</v>
      </c>
      <c r="H19" t="s">
        <v>1944</v>
      </c>
      <c r="I19" t="s">
        <v>20</v>
      </c>
      <c r="J19" t="s">
        <v>131</v>
      </c>
      <c r="K19" t="s">
        <v>21</v>
      </c>
      <c r="M19" t="s">
        <v>18024</v>
      </c>
      <c r="N19" t="s">
        <v>22</v>
      </c>
      <c r="O19" t="s">
        <v>23</v>
      </c>
      <c r="P19" t="s">
        <v>26</v>
      </c>
      <c r="Q19" t="s">
        <v>92</v>
      </c>
      <c r="R19" s="13">
        <v>86</v>
      </c>
      <c r="S19" s="13">
        <v>6</v>
      </c>
      <c r="T19" s="21">
        <v>1</v>
      </c>
      <c r="V19" t="s">
        <v>2117</v>
      </c>
      <c r="W19" t="str">
        <f>+IF(V19="","",IF(MID(V19,1,3)="ECE","UNICO",IF(V19="FINES",CONCATENATE("R",IF(OR(C19="16",C19="21",C19="22",C19="23"),"16212223",IF(OR(C19="15",C19="17",C19="24",C19="25"),"15172425",C19))),IF(V19="CEBAS","UNICO",IF(VALUE(C19)&lt;=11,"AMBA","INTERIOR")))))</f>
        <v>UNICO</v>
      </c>
      <c r="X19" s="20" t="str">
        <f>+IF(V19="","-",CONCATENATE(V19,"_",W19))</f>
        <v>CEBAS_UNICO</v>
      </c>
      <c r="Y19" s="59">
        <v>0.47318311237000132</v>
      </c>
      <c r="Z19" t="str">
        <f>+IFERROR(VLOOKUP(H19,#REF!,2,FALSE),"-")</f>
        <v>-</v>
      </c>
      <c r="AA19" t="s">
        <v>2393</v>
      </c>
      <c r="AB19" t="str">
        <f>+IF(W19="","-",IF(W19="UNICO","CENSO","MUESTRA"))</f>
        <v>CENSO</v>
      </c>
      <c r="AC19" t="s">
        <v>2397</v>
      </c>
      <c r="AD19" t="s">
        <v>134</v>
      </c>
      <c r="AF19">
        <f>+COUNTIF(Piloto!C:C,MARCO!A19)</f>
        <v>0</v>
      </c>
    </row>
    <row r="20" spans="1:32" x14ac:dyDescent="0.25">
      <c r="A20" s="5" t="str">
        <f t="shared" si="0"/>
        <v>0001DS2480</v>
      </c>
      <c r="B20" s="23" t="s">
        <v>2119</v>
      </c>
      <c r="C20" t="s">
        <v>19</v>
      </c>
      <c r="D20" t="s">
        <v>17</v>
      </c>
      <c r="E20" t="s">
        <v>18</v>
      </c>
      <c r="F20">
        <v>620508</v>
      </c>
      <c r="G20">
        <v>1</v>
      </c>
      <c r="H20" t="s">
        <v>133</v>
      </c>
      <c r="I20" t="s">
        <v>20</v>
      </c>
      <c r="J20" t="s">
        <v>131</v>
      </c>
      <c r="K20" t="s">
        <v>40</v>
      </c>
      <c r="L20" t="s">
        <v>132</v>
      </c>
      <c r="M20" t="s">
        <v>18025</v>
      </c>
      <c r="N20" t="s">
        <v>22</v>
      </c>
      <c r="O20" t="s">
        <v>23</v>
      </c>
      <c r="P20" t="s">
        <v>26</v>
      </c>
      <c r="Q20" t="s">
        <v>92</v>
      </c>
      <c r="R20" s="13">
        <v>77</v>
      </c>
      <c r="S20" s="13">
        <v>3</v>
      </c>
      <c r="T20" s="21">
        <v>1</v>
      </c>
      <c r="V20" t="s">
        <v>2117</v>
      </c>
      <c r="W20" t="str">
        <f>+IF(V20="","",IF(MID(V20,1,3)="ECE","UNICO",IF(V20="FINES",CONCATENATE("R",IF(OR(C20="16",C20="21",C20="22",C20="23"),"16212223",IF(OR(C20="15",C20="17",C20="24",C20="25"),"15172425",C20))),IF(V20="CEBAS","UNICO",IF(VALUE(C20)&lt;=11,"AMBA","INTERIOR")))))</f>
        <v>UNICO</v>
      </c>
      <c r="X20" s="20" t="str">
        <f>+IF(V20="","-",CONCATENATE(V20,"_",W20))</f>
        <v>CEBAS_UNICO</v>
      </c>
      <c r="Y20" s="59">
        <v>0.62820226276243052</v>
      </c>
      <c r="Z20" t="str">
        <f>+IFERROR(VLOOKUP(H20,#REF!,2,FALSE),"-")</f>
        <v>-</v>
      </c>
      <c r="AA20" t="s">
        <v>2393</v>
      </c>
      <c r="AB20" t="str">
        <f>+IF(W20="","-",IF(W20="UNICO","CENSO","MUESTRA"))</f>
        <v>CENSO</v>
      </c>
      <c r="AC20" t="s">
        <v>2397</v>
      </c>
      <c r="AD20" t="s">
        <v>134</v>
      </c>
      <c r="AF20">
        <f>+COUNTIF(Piloto!C:C,MARCO!A20)</f>
        <v>0</v>
      </c>
    </row>
    <row r="21" spans="1:32" x14ac:dyDescent="0.25">
      <c r="A21" s="5" t="str">
        <f t="shared" si="0"/>
        <v>0069DS0004</v>
      </c>
      <c r="B21" s="23" t="s">
        <v>2119</v>
      </c>
      <c r="C21" t="s">
        <v>1079</v>
      </c>
      <c r="D21" t="s">
        <v>1077</v>
      </c>
      <c r="E21" t="s">
        <v>1078</v>
      </c>
      <c r="F21">
        <v>607939</v>
      </c>
      <c r="G21">
        <v>0</v>
      </c>
      <c r="H21" t="s">
        <v>1230</v>
      </c>
      <c r="I21" t="s">
        <v>20</v>
      </c>
      <c r="J21" t="s">
        <v>131</v>
      </c>
      <c r="K21" t="s">
        <v>21</v>
      </c>
      <c r="M21" t="s">
        <v>18026</v>
      </c>
      <c r="N21" t="s">
        <v>22</v>
      </c>
      <c r="O21" t="s">
        <v>23</v>
      </c>
      <c r="P21" t="s">
        <v>26</v>
      </c>
      <c r="Q21" t="s">
        <v>92</v>
      </c>
      <c r="R21" s="13">
        <v>82</v>
      </c>
      <c r="S21" s="13">
        <v>6</v>
      </c>
      <c r="T21" s="21">
        <v>1</v>
      </c>
      <c r="V21" t="s">
        <v>2117</v>
      </c>
      <c r="W21" t="str">
        <f>+IF(V21="","",IF(MID(V21,1,3)="ECE","UNICO",IF(V21="FINES",CONCATENATE("R",IF(OR(C21="16",C21="21",C21="22",C21="23"),"16212223",IF(OR(C21="15",C21="17",C21="24",C21="25"),"15172425",C21))),IF(V21="CEBAS","UNICO",IF(VALUE(C21)&lt;=11,"AMBA","INTERIOR")))))</f>
        <v>UNICO</v>
      </c>
      <c r="X21" s="20" t="str">
        <f>+IF(V21="","-",CONCATENATE(V21,"_",W21))</f>
        <v>CEBAS_UNICO</v>
      </c>
      <c r="Y21" s="59">
        <v>0.67924749851226807</v>
      </c>
      <c r="Z21" t="str">
        <f>+IFERROR(VLOOKUP(H21,#REF!,2,FALSE),"-")</f>
        <v>-</v>
      </c>
      <c r="AA21" t="s">
        <v>2393</v>
      </c>
      <c r="AB21" t="str">
        <f>+IF(W21="","-",IF(W21="UNICO","CENSO","MUESTRA"))</f>
        <v>CENSO</v>
      </c>
      <c r="AC21" t="s">
        <v>2398</v>
      </c>
      <c r="AD21" t="s">
        <v>134</v>
      </c>
      <c r="AF21">
        <f>+COUNTIF(Piloto!C:C,MARCO!A21)</f>
        <v>0</v>
      </c>
    </row>
    <row r="22" spans="1:32" x14ac:dyDescent="0.25">
      <c r="A22" s="5" t="str">
        <f t="shared" si="0"/>
        <v>0109DM0452</v>
      </c>
      <c r="B22" s="23" t="s">
        <v>2119</v>
      </c>
      <c r="C22" t="s">
        <v>884</v>
      </c>
      <c r="D22" t="s">
        <v>357</v>
      </c>
      <c r="E22" t="s">
        <v>1771</v>
      </c>
      <c r="F22">
        <v>623684</v>
      </c>
      <c r="G22">
        <v>0</v>
      </c>
      <c r="H22" t="s">
        <v>1782</v>
      </c>
      <c r="I22" t="s">
        <v>20</v>
      </c>
      <c r="J22" t="s">
        <v>90</v>
      </c>
      <c r="K22" t="s">
        <v>21</v>
      </c>
      <c r="M22" t="s">
        <v>17617</v>
      </c>
      <c r="N22" t="s">
        <v>22</v>
      </c>
      <c r="O22" t="s">
        <v>23</v>
      </c>
      <c r="P22" t="s">
        <v>26</v>
      </c>
      <c r="Q22" t="s">
        <v>92</v>
      </c>
      <c r="R22" s="13">
        <v>118</v>
      </c>
      <c r="S22" s="13">
        <v>9</v>
      </c>
      <c r="T22" s="21">
        <v>1</v>
      </c>
      <c r="V22" t="s">
        <v>2116</v>
      </c>
      <c r="W22" t="str">
        <f>+IF(V22="","",IF(MID(V22,1,3)="ECE","UNICO",IF(V22="FINES",CONCATENATE("R",IF(OR(C22="16",C22="21",C22="22",C22="23"),"16212223",IF(OR(C22="15",C22="17",C22="24",C22="25"),"15172425",C22))),IF(V22="CEBAS","UNICO",IF(VALUE(C22)&lt;=11,"AMBA","INTERIOR")))))</f>
        <v>AMBA</v>
      </c>
      <c r="X22" s="20" t="str">
        <f>+IF(V22="","-",CONCATENATE(V22,"_",W22))</f>
        <v>CENS_AMBA</v>
      </c>
      <c r="Y22" s="59">
        <v>1.8129991122374411E-2</v>
      </c>
      <c r="Z22" t="str">
        <f>+IFERROR(VLOOKUP(H22,#REF!,2,FALSE),"-")</f>
        <v>-</v>
      </c>
      <c r="AA22" t="s">
        <v>2393</v>
      </c>
      <c r="AB22" t="str">
        <f>+IF(W22="","-",IF(W22="UNICO","CENSO","MUESTRA"))</f>
        <v>MUESTRA</v>
      </c>
      <c r="AC22" t="s">
        <v>2397</v>
      </c>
      <c r="AD22" t="s">
        <v>134</v>
      </c>
      <c r="AF22">
        <f>+COUNTIF(Piloto!C:C,MARCO!A22)</f>
        <v>0</v>
      </c>
    </row>
    <row r="23" spans="1:32" x14ac:dyDescent="0.25">
      <c r="A23" s="5" t="str">
        <f t="shared" si="0"/>
        <v>0062DM0456</v>
      </c>
      <c r="B23" s="23" t="s">
        <v>2119</v>
      </c>
      <c r="C23" t="s">
        <v>246</v>
      </c>
      <c r="D23" t="s">
        <v>958</v>
      </c>
      <c r="E23" t="s">
        <v>959</v>
      </c>
      <c r="F23">
        <v>602517</v>
      </c>
      <c r="G23">
        <v>0</v>
      </c>
      <c r="H23" t="s">
        <v>1000</v>
      </c>
      <c r="I23" t="s">
        <v>20</v>
      </c>
      <c r="J23" t="s">
        <v>90</v>
      </c>
      <c r="K23" t="s">
        <v>21</v>
      </c>
      <c r="M23" t="s">
        <v>17628</v>
      </c>
      <c r="N23" t="s">
        <v>22</v>
      </c>
      <c r="O23" t="s">
        <v>23</v>
      </c>
      <c r="P23" t="s">
        <v>26</v>
      </c>
      <c r="Q23" t="s">
        <v>92</v>
      </c>
      <c r="R23" s="13">
        <v>398</v>
      </c>
      <c r="S23" s="13">
        <v>24</v>
      </c>
      <c r="T23" s="21">
        <v>1</v>
      </c>
      <c r="V23" t="s">
        <v>2116</v>
      </c>
      <c r="W23" t="str">
        <f>+IF(V23="","",IF(MID(V23,1,3)="ECE","UNICO",IF(V23="FINES",CONCATENATE("R",IF(OR(C23="16",C23="21",C23="22",C23="23"),"16212223",IF(OR(C23="15",C23="17",C23="24",C23="25"),"15172425",C23))),IF(V23="CEBAS","UNICO",IF(VALUE(C23)&lt;=11,"AMBA","INTERIOR")))))</f>
        <v>AMBA</v>
      </c>
      <c r="X23" s="20" t="str">
        <f>+IF(V23="","-",CONCATENATE(V23,"_",W23))</f>
        <v>CENS_AMBA</v>
      </c>
      <c r="Y23" s="59">
        <v>7.8160366366824344E-2</v>
      </c>
      <c r="Z23" t="str">
        <f>+IFERROR(VLOOKUP(H23,#REF!,2,FALSE),"-")</f>
        <v>-</v>
      </c>
      <c r="AA23" t="s">
        <v>2393</v>
      </c>
      <c r="AB23" t="str">
        <f>+IF(W23="","-",IF(W23="UNICO","CENSO","MUESTRA"))</f>
        <v>MUESTRA</v>
      </c>
      <c r="AC23" t="s">
        <v>2397</v>
      </c>
      <c r="AD23" t="s">
        <v>134</v>
      </c>
      <c r="AF23">
        <f>+COUNTIF(Piloto!C:C,MARCO!A23)</f>
        <v>0</v>
      </c>
    </row>
    <row r="24" spans="1:32" x14ac:dyDescent="0.25">
      <c r="A24" s="5" t="str">
        <f t="shared" si="0"/>
        <v>0045DM0452</v>
      </c>
      <c r="B24" s="23" t="s">
        <v>2119</v>
      </c>
      <c r="C24" t="s">
        <v>140</v>
      </c>
      <c r="D24" t="s">
        <v>760</v>
      </c>
      <c r="E24" t="s">
        <v>761</v>
      </c>
      <c r="F24">
        <v>604217</v>
      </c>
      <c r="G24">
        <v>0</v>
      </c>
      <c r="H24" t="s">
        <v>785</v>
      </c>
      <c r="I24" t="s">
        <v>20</v>
      </c>
      <c r="J24" t="s">
        <v>90</v>
      </c>
      <c r="K24" t="s">
        <v>21</v>
      </c>
      <c r="M24" t="s">
        <v>17642</v>
      </c>
      <c r="N24" t="s">
        <v>22</v>
      </c>
      <c r="O24" t="s">
        <v>82</v>
      </c>
      <c r="P24" t="s">
        <v>26</v>
      </c>
      <c r="Q24" t="s">
        <v>92</v>
      </c>
      <c r="R24" s="13">
        <v>238</v>
      </c>
      <c r="S24" s="13">
        <v>13</v>
      </c>
      <c r="T24" s="21">
        <v>1</v>
      </c>
      <c r="V24" t="s">
        <v>2116</v>
      </c>
      <c r="W24" t="str">
        <f>+IF(V24="","",IF(MID(V24,1,3)="ECE","UNICO",IF(V24="FINES",CONCATENATE("R",IF(OR(C24="16",C24="21",C24="22",C24="23"),"16212223",IF(OR(C24="15",C24="17",C24="24",C24="25"),"15172425",C24))),IF(V24="CEBAS","UNICO",IF(VALUE(C24)&lt;=11,"AMBA","INTERIOR")))))</f>
        <v>AMBA</v>
      </c>
      <c r="X24" s="20" t="str">
        <f>+IF(V24="","-",CONCATENATE(V24,"_",W24))</f>
        <v>CENS_AMBA</v>
      </c>
      <c r="Y24" s="59">
        <v>7.9491764100061521E-2</v>
      </c>
      <c r="Z24" t="str">
        <f>+IFERROR(VLOOKUP(H24,#REF!,2,FALSE),"-")</f>
        <v>-</v>
      </c>
      <c r="AA24" t="s">
        <v>2393</v>
      </c>
      <c r="AB24" t="str">
        <f>+IF(W24="","-",IF(W24="UNICO","CENSO","MUESTRA"))</f>
        <v>MUESTRA</v>
      </c>
      <c r="AC24" t="s">
        <v>2398</v>
      </c>
      <c r="AD24" t="s">
        <v>134</v>
      </c>
      <c r="AF24">
        <f>+COUNTIF(Piloto!C:C,MARCO!A24)</f>
        <v>0</v>
      </c>
    </row>
    <row r="25" spans="1:32" x14ac:dyDescent="0.25">
      <c r="A25" s="5" t="str">
        <f t="shared" si="0"/>
        <v>0100DM0458</v>
      </c>
      <c r="B25" s="23" t="s">
        <v>2119</v>
      </c>
      <c r="C25" t="s">
        <v>1245</v>
      </c>
      <c r="D25" t="s">
        <v>876</v>
      </c>
      <c r="E25" t="s">
        <v>1674</v>
      </c>
      <c r="F25">
        <v>623719</v>
      </c>
      <c r="G25">
        <v>0</v>
      </c>
      <c r="H25" t="s">
        <v>1697</v>
      </c>
      <c r="I25" t="s">
        <v>20</v>
      </c>
      <c r="J25" t="s">
        <v>90</v>
      </c>
      <c r="K25" t="s">
        <v>21</v>
      </c>
      <c r="M25" t="s">
        <v>17618</v>
      </c>
      <c r="N25" t="s">
        <v>22</v>
      </c>
      <c r="O25" t="s">
        <v>23</v>
      </c>
      <c r="P25" t="s">
        <v>26</v>
      </c>
      <c r="Q25" t="s">
        <v>92</v>
      </c>
      <c r="R25" s="13">
        <v>123</v>
      </c>
      <c r="S25" s="13">
        <v>11</v>
      </c>
      <c r="T25" s="21">
        <v>1</v>
      </c>
      <c r="V25" t="s">
        <v>2116</v>
      </c>
      <c r="W25" t="str">
        <f>+IF(V25="","",IF(MID(V25,1,3)="ECE","UNICO",IF(V25="FINES",CONCATENATE("R",IF(OR(C25="16",C25="21",C25="22",C25="23"),"16212223",IF(OR(C25="15",C25="17",C25="24",C25="25"),"15172425",C25))),IF(V25="CEBAS","UNICO",IF(VALUE(C25)&lt;=11,"AMBA","INTERIOR")))))</f>
        <v>AMBA</v>
      </c>
      <c r="X25" s="20" t="str">
        <f>+IF(V25="","-",CONCATENATE(V25,"_",W25))</f>
        <v>CENS_AMBA</v>
      </c>
      <c r="Y25" s="59">
        <v>9.0145730120795117E-2</v>
      </c>
      <c r="Z25" t="str">
        <f>+IFERROR(VLOOKUP(H25,#REF!,2,FALSE),"-")</f>
        <v>-</v>
      </c>
      <c r="AA25" t="s">
        <v>2393</v>
      </c>
      <c r="AB25" t="str">
        <f>+IF(W25="","-",IF(W25="UNICO","CENSO","MUESTRA"))</f>
        <v>MUESTRA</v>
      </c>
      <c r="AC25" t="s">
        <v>2397</v>
      </c>
      <c r="AD25" t="s">
        <v>134</v>
      </c>
      <c r="AF25">
        <f>+COUNTIF(Piloto!C:C,MARCO!A25)</f>
        <v>0</v>
      </c>
    </row>
    <row r="26" spans="1:32" x14ac:dyDescent="0.25">
      <c r="A26" s="5" t="str">
        <f t="shared" si="0"/>
        <v>0096DM0458</v>
      </c>
      <c r="B26" s="23" t="s">
        <v>2119</v>
      </c>
      <c r="C26" t="s">
        <v>884</v>
      </c>
      <c r="D26" t="s">
        <v>1591</v>
      </c>
      <c r="E26" t="s">
        <v>1592</v>
      </c>
      <c r="F26">
        <v>623674</v>
      </c>
      <c r="G26">
        <v>0</v>
      </c>
      <c r="H26" t="s">
        <v>1615</v>
      </c>
      <c r="I26" t="s">
        <v>20</v>
      </c>
      <c r="J26" t="s">
        <v>90</v>
      </c>
      <c r="K26" t="s">
        <v>21</v>
      </c>
      <c r="M26" t="s">
        <v>17618</v>
      </c>
      <c r="N26" t="s">
        <v>22</v>
      </c>
      <c r="O26" t="s">
        <v>23</v>
      </c>
      <c r="P26" t="s">
        <v>26</v>
      </c>
      <c r="Q26" t="s">
        <v>92</v>
      </c>
      <c r="R26" s="13">
        <v>201</v>
      </c>
      <c r="S26" s="13">
        <v>9</v>
      </c>
      <c r="T26" s="21">
        <v>1</v>
      </c>
      <c r="V26" t="s">
        <v>2116</v>
      </c>
      <c r="W26" t="str">
        <f>+IF(V26="","",IF(MID(V26,1,3)="ECE","UNICO",IF(V26="FINES",CONCATENATE("R",IF(OR(C26="16",C26="21",C26="22",C26="23"),"16212223",IF(OR(C26="15",C26="17",C26="24",C26="25"),"15172425",C26))),IF(V26="CEBAS","UNICO",IF(VALUE(C26)&lt;=11,"AMBA","INTERIOR")))))</f>
        <v>AMBA</v>
      </c>
      <c r="X26" s="20" t="str">
        <f>+IF(V26="","-",CONCATENATE(V26,"_",W26))</f>
        <v>CENS_AMBA</v>
      </c>
      <c r="Y26" s="59">
        <v>9.4259012882646764E-2</v>
      </c>
      <c r="Z26" t="str">
        <f>+IFERROR(VLOOKUP(H26,#REF!,2,FALSE),"-")</f>
        <v>-</v>
      </c>
      <c r="AA26" t="s">
        <v>2393</v>
      </c>
      <c r="AB26" t="str">
        <f>+IF(W26="","-",IF(W26="UNICO","CENSO","MUESTRA"))</f>
        <v>MUESTRA</v>
      </c>
      <c r="AC26" t="s">
        <v>2397</v>
      </c>
      <c r="AD26" t="s">
        <v>134</v>
      </c>
      <c r="AF26">
        <f>+COUNTIF(Piloto!C:C,MARCO!A26)</f>
        <v>0</v>
      </c>
    </row>
    <row r="27" spans="1:32" x14ac:dyDescent="0.25">
      <c r="A27" s="5" t="str">
        <f t="shared" si="0"/>
        <v>0001DM0465</v>
      </c>
      <c r="B27" s="23" t="s">
        <v>2119</v>
      </c>
      <c r="C27" t="s">
        <v>19</v>
      </c>
      <c r="D27" t="s">
        <v>17</v>
      </c>
      <c r="E27" t="s">
        <v>18</v>
      </c>
      <c r="F27">
        <v>623591</v>
      </c>
      <c r="G27">
        <v>0</v>
      </c>
      <c r="H27" t="s">
        <v>114</v>
      </c>
      <c r="I27" t="s">
        <v>20</v>
      </c>
      <c r="J27" t="s">
        <v>90</v>
      </c>
      <c r="K27" t="s">
        <v>21</v>
      </c>
      <c r="M27" t="s">
        <v>17619</v>
      </c>
      <c r="N27" t="s">
        <v>22</v>
      </c>
      <c r="O27" t="s">
        <v>23</v>
      </c>
      <c r="P27" t="s">
        <v>26</v>
      </c>
      <c r="Q27" t="s">
        <v>92</v>
      </c>
      <c r="R27" s="13">
        <v>63</v>
      </c>
      <c r="S27" s="13">
        <v>8</v>
      </c>
      <c r="T27" s="21">
        <v>1</v>
      </c>
      <c r="V27" t="s">
        <v>2116</v>
      </c>
      <c r="W27" t="str">
        <f>+IF(V27="","",IF(MID(V27,1,3)="ECE","UNICO",IF(V27="FINES",CONCATENATE("R",IF(OR(C27="16",C27="21",C27="22",C27="23"),"16212223",IF(OR(C27="15",C27="17",C27="24",C27="25"),"15172425",C27))),IF(V27="CEBAS","UNICO",IF(VALUE(C27)&lt;=11,"AMBA","INTERIOR")))))</f>
        <v>AMBA</v>
      </c>
      <c r="X27" s="20" t="str">
        <f>+IF(V27="","-",CONCATENATE(V27,"_",W27))</f>
        <v>CENS_AMBA</v>
      </c>
      <c r="Y27" s="59">
        <v>9.9921968041194811E-2</v>
      </c>
      <c r="Z27" t="str">
        <f>+IFERROR(VLOOKUP(H27,#REF!,2,FALSE),"-")</f>
        <v>-</v>
      </c>
      <c r="AA27" t="s">
        <v>2393</v>
      </c>
      <c r="AB27" t="str">
        <f>+IF(W27="","-",IF(W27="UNICO","CENSO","MUESTRA"))</f>
        <v>MUESTRA</v>
      </c>
      <c r="AC27" t="s">
        <v>2397</v>
      </c>
      <c r="AD27" t="s">
        <v>134</v>
      </c>
      <c r="AF27">
        <f>+COUNTIF(Piloto!C:C,MARCO!A27)</f>
        <v>0</v>
      </c>
    </row>
    <row r="28" spans="1:32" x14ac:dyDescent="0.25">
      <c r="A28" s="5" t="str">
        <f t="shared" si="0"/>
        <v>0111DM0457</v>
      </c>
      <c r="B28" s="23" t="s">
        <v>2119</v>
      </c>
      <c r="C28" t="s">
        <v>246</v>
      </c>
      <c r="D28" t="s">
        <v>575</v>
      </c>
      <c r="E28" t="s">
        <v>1794</v>
      </c>
      <c r="F28">
        <v>623599</v>
      </c>
      <c r="G28">
        <v>0</v>
      </c>
      <c r="H28" t="s">
        <v>1830</v>
      </c>
      <c r="I28" t="s">
        <v>20</v>
      </c>
      <c r="J28" t="s">
        <v>90</v>
      </c>
      <c r="K28" t="s">
        <v>21</v>
      </c>
      <c r="M28" t="s">
        <v>17620</v>
      </c>
      <c r="N28" t="s">
        <v>22</v>
      </c>
      <c r="O28" t="s">
        <v>23</v>
      </c>
      <c r="P28" t="s">
        <v>26</v>
      </c>
      <c r="Q28" t="s">
        <v>92</v>
      </c>
      <c r="R28" s="13">
        <v>299</v>
      </c>
      <c r="S28" s="13">
        <v>12</v>
      </c>
      <c r="T28" s="21">
        <v>1</v>
      </c>
      <c r="V28" t="s">
        <v>2116</v>
      </c>
      <c r="W28" t="str">
        <f>+IF(V28="","",IF(MID(V28,1,3)="ECE","UNICO",IF(V28="FINES",CONCATENATE("R",IF(OR(C28="16",C28="21",C28="22",C28="23"),"16212223",IF(OR(C28="15",C28="17",C28="24",C28="25"),"15172425",C28))),IF(V28="CEBAS","UNICO",IF(VALUE(C28)&lt;=11,"AMBA","INTERIOR")))))</f>
        <v>AMBA</v>
      </c>
      <c r="X28" s="20" t="str">
        <f>+IF(V28="","-",CONCATENATE(V28,"_",W28))</f>
        <v>CENS_AMBA</v>
      </c>
      <c r="Y28" s="59">
        <v>0.1020288739885603</v>
      </c>
      <c r="Z28" t="str">
        <f>+IFERROR(VLOOKUP(H28,#REF!,2,FALSE),"-")</f>
        <v>-</v>
      </c>
      <c r="AA28" t="s">
        <v>2393</v>
      </c>
      <c r="AB28" t="str">
        <f>+IF(W28="","-",IF(W28="UNICO","CENSO","MUESTRA"))</f>
        <v>MUESTRA</v>
      </c>
      <c r="AC28" t="s">
        <v>2397</v>
      </c>
      <c r="AD28" t="s">
        <v>134</v>
      </c>
      <c r="AF28">
        <f>+COUNTIF(Piloto!C:C,MARCO!A28)</f>
        <v>0</v>
      </c>
    </row>
    <row r="29" spans="1:32" x14ac:dyDescent="0.25">
      <c r="A29" s="5" t="str">
        <f t="shared" si="0"/>
        <v>0001DM0476</v>
      </c>
      <c r="B29" s="23" t="s">
        <v>2119</v>
      </c>
      <c r="C29" t="s">
        <v>19</v>
      </c>
      <c r="D29" t="s">
        <v>17</v>
      </c>
      <c r="E29" t="s">
        <v>18</v>
      </c>
      <c r="F29">
        <v>624407</v>
      </c>
      <c r="G29">
        <v>0</v>
      </c>
      <c r="H29" t="s">
        <v>128</v>
      </c>
      <c r="I29" t="s">
        <v>20</v>
      </c>
      <c r="J29" t="s">
        <v>90</v>
      </c>
      <c r="K29" t="s">
        <v>21</v>
      </c>
      <c r="M29" t="s">
        <v>17667</v>
      </c>
      <c r="N29" t="s">
        <v>22</v>
      </c>
      <c r="O29" t="s">
        <v>23</v>
      </c>
      <c r="P29" t="s">
        <v>26</v>
      </c>
      <c r="Q29" t="s">
        <v>92</v>
      </c>
      <c r="R29" s="13">
        <v>64</v>
      </c>
      <c r="S29" s="13">
        <v>9</v>
      </c>
      <c r="T29" s="21">
        <v>1</v>
      </c>
      <c r="V29" t="s">
        <v>2116</v>
      </c>
      <c r="W29" t="str">
        <f>+IF(V29="","",IF(MID(V29,1,3)="ECE","UNICO",IF(V29="FINES",CONCATENATE("R",IF(OR(C29="16",C29="21",C29="22",C29="23"),"16212223",IF(OR(C29="15",C29="17",C29="24",C29="25"),"15172425",C29))),IF(V29="CEBAS","UNICO",IF(VALUE(C29)&lt;=11,"AMBA","INTERIOR")))))</f>
        <v>AMBA</v>
      </c>
      <c r="X29" s="20" t="str">
        <f>+IF(V29="","-",CONCATENATE(V29,"_",W29))</f>
        <v>CENS_AMBA</v>
      </c>
      <c r="Y29" s="59">
        <v>0.1065074729130549</v>
      </c>
      <c r="Z29" t="str">
        <f>+IFERROR(VLOOKUP(H29,#REF!,2,FALSE),"-")</f>
        <v>-</v>
      </c>
      <c r="AA29" t="s">
        <v>2393</v>
      </c>
      <c r="AB29" t="str">
        <f>+IF(W29="","-",IF(W29="UNICO","CENSO","MUESTRA"))</f>
        <v>MUESTRA</v>
      </c>
      <c r="AC29" t="s">
        <v>2398</v>
      </c>
      <c r="AD29" t="s">
        <v>134</v>
      </c>
      <c r="AF29">
        <f>+COUNTIF(Piloto!C:C,MARCO!A29)</f>
        <v>0</v>
      </c>
    </row>
    <row r="30" spans="1:32" x14ac:dyDescent="0.25">
      <c r="A30" s="5" t="str">
        <f t="shared" si="0"/>
        <v>0062DM0452</v>
      </c>
      <c r="B30" s="23" t="s">
        <v>2119</v>
      </c>
      <c r="C30" t="s">
        <v>246</v>
      </c>
      <c r="D30" t="s">
        <v>958</v>
      </c>
      <c r="E30" t="s">
        <v>959</v>
      </c>
      <c r="F30">
        <v>602730</v>
      </c>
      <c r="G30">
        <v>0</v>
      </c>
      <c r="H30" t="s">
        <v>994</v>
      </c>
      <c r="I30" t="s">
        <v>20</v>
      </c>
      <c r="J30" t="s">
        <v>90</v>
      </c>
      <c r="K30" t="s">
        <v>21</v>
      </c>
      <c r="M30" t="s">
        <v>17642</v>
      </c>
      <c r="N30" t="s">
        <v>22</v>
      </c>
      <c r="O30" t="s">
        <v>23</v>
      </c>
      <c r="P30" t="s">
        <v>26</v>
      </c>
      <c r="Q30" t="s">
        <v>92</v>
      </c>
      <c r="R30" s="13">
        <v>252</v>
      </c>
      <c r="S30" s="13">
        <v>21</v>
      </c>
      <c r="T30" s="21">
        <v>1</v>
      </c>
      <c r="V30" t="s">
        <v>2116</v>
      </c>
      <c r="W30" t="str">
        <f>+IF(V30="","",IF(MID(V30,1,3)="ECE","UNICO",IF(V30="FINES",CONCATENATE("R",IF(OR(C30="16",C30="21",C30="22",C30="23"),"16212223",IF(OR(C30="15",C30="17",C30="24",C30="25"),"15172425",C30))),IF(V30="CEBAS","UNICO",IF(VALUE(C30)&lt;=11,"AMBA","INTERIOR")))))</f>
        <v>AMBA</v>
      </c>
      <c r="X30" s="20" t="str">
        <f>+IF(V30="","-",CONCATENATE(V30,"_",W30))</f>
        <v>CENS_AMBA</v>
      </c>
      <c r="Y30" s="59">
        <v>0.11244938682648351</v>
      </c>
      <c r="Z30" t="str">
        <f>+IFERROR(VLOOKUP(H30,#REF!,2,FALSE),"-")</f>
        <v>-</v>
      </c>
      <c r="AA30" t="s">
        <v>2393</v>
      </c>
      <c r="AB30" t="str">
        <f>+IF(W30="","-",IF(W30="UNICO","CENSO","MUESTRA"))</f>
        <v>MUESTRA</v>
      </c>
      <c r="AC30" t="s">
        <v>2398</v>
      </c>
      <c r="AD30" t="s">
        <v>134</v>
      </c>
      <c r="AF30">
        <f>+COUNTIF(Piloto!C:C,MARCO!A30)</f>
        <v>0</v>
      </c>
    </row>
    <row r="31" spans="1:32" x14ac:dyDescent="0.25">
      <c r="A31" s="5" t="str">
        <f t="shared" si="0"/>
        <v>0062DM3724</v>
      </c>
      <c r="B31" s="23" t="s">
        <v>2119</v>
      </c>
      <c r="C31" t="s">
        <v>246</v>
      </c>
      <c r="D31" t="s">
        <v>958</v>
      </c>
      <c r="E31" t="s">
        <v>959</v>
      </c>
      <c r="F31">
        <v>624645</v>
      </c>
      <c r="G31">
        <v>4</v>
      </c>
      <c r="H31" t="s">
        <v>1022</v>
      </c>
      <c r="I31" t="s">
        <v>20</v>
      </c>
      <c r="J31" t="s">
        <v>90</v>
      </c>
      <c r="K31" t="s">
        <v>87</v>
      </c>
      <c r="L31" t="s">
        <v>1018</v>
      </c>
      <c r="M31" t="s">
        <v>17770</v>
      </c>
      <c r="N31" t="s">
        <v>22</v>
      </c>
      <c r="O31" t="s">
        <v>23</v>
      </c>
      <c r="P31" t="s">
        <v>26</v>
      </c>
      <c r="Q31" t="s">
        <v>92</v>
      </c>
      <c r="R31" s="13">
        <v>39</v>
      </c>
      <c r="S31" s="13">
        <v>3</v>
      </c>
      <c r="T31" s="21">
        <v>1</v>
      </c>
      <c r="V31" t="s">
        <v>2116</v>
      </c>
      <c r="W31" t="str">
        <f>+IF(V31="","",IF(MID(V31,1,3)="ECE","UNICO",IF(V31="FINES",CONCATENATE("R",IF(OR(C31="16",C31="21",C31="22",C31="23"),"16212223",IF(OR(C31="15",C31="17",C31="24",C31="25"),"15172425",C31))),IF(V31="CEBAS","UNICO",IF(VALUE(C31)&lt;=11,"AMBA","INTERIOR")))))</f>
        <v>AMBA</v>
      </c>
      <c r="X31" s="20" t="str">
        <f>+IF(V31="","-",CONCATENATE(V31,"_",W31))</f>
        <v>CENS_AMBA</v>
      </c>
      <c r="Y31" s="59">
        <v>0.1155670906760191</v>
      </c>
      <c r="Z31" t="str">
        <f>+IFERROR(VLOOKUP(H31,#REF!,2,FALSE),"-")</f>
        <v>-</v>
      </c>
      <c r="AA31" t="s">
        <v>2393</v>
      </c>
      <c r="AB31" t="str">
        <f>+IF(W31="","-",IF(W31="UNICO","CENSO","MUESTRA"))</f>
        <v>MUESTRA</v>
      </c>
      <c r="AC31" t="s">
        <v>2398</v>
      </c>
      <c r="AD31" t="s">
        <v>134</v>
      </c>
      <c r="AF31">
        <f>+COUNTIF(Piloto!C:C,MARCO!A31)</f>
        <v>0</v>
      </c>
    </row>
    <row r="32" spans="1:32" x14ac:dyDescent="0.25">
      <c r="A32" s="5" t="str">
        <f t="shared" si="0"/>
        <v>0001DM0469</v>
      </c>
      <c r="B32" s="23" t="s">
        <v>2119</v>
      </c>
      <c r="C32" t="s">
        <v>19</v>
      </c>
      <c r="D32" t="s">
        <v>17</v>
      </c>
      <c r="E32" t="s">
        <v>18</v>
      </c>
      <c r="F32">
        <v>606407</v>
      </c>
      <c r="G32">
        <v>0</v>
      </c>
      <c r="H32" t="s">
        <v>121</v>
      </c>
      <c r="I32" t="s">
        <v>20</v>
      </c>
      <c r="J32" t="s">
        <v>90</v>
      </c>
      <c r="K32" t="s">
        <v>21</v>
      </c>
      <c r="M32" t="s">
        <v>17621</v>
      </c>
      <c r="N32" t="s">
        <v>22</v>
      </c>
      <c r="O32" t="s">
        <v>23</v>
      </c>
      <c r="P32" t="s">
        <v>26</v>
      </c>
      <c r="Q32" t="s">
        <v>92</v>
      </c>
      <c r="R32" s="13">
        <v>167</v>
      </c>
      <c r="S32" s="13">
        <v>11</v>
      </c>
      <c r="T32" s="21">
        <v>1</v>
      </c>
      <c r="V32" t="s">
        <v>2116</v>
      </c>
      <c r="W32" t="str">
        <f>+IF(V32="","",IF(MID(V32,1,3)="ECE","UNICO",IF(V32="FINES",CONCATENATE("R",IF(OR(C32="16",C32="21",C32="22",C32="23"),"16212223",IF(OR(C32="15",C32="17",C32="24",C32="25"),"15172425",C32))),IF(V32="CEBAS","UNICO",IF(VALUE(C32)&lt;=11,"AMBA","INTERIOR")))))</f>
        <v>AMBA</v>
      </c>
      <c r="X32" s="20" t="str">
        <f>+IF(V32="","-",CONCATENATE(V32,"_",W32))</f>
        <v>CENS_AMBA</v>
      </c>
      <c r="Y32" s="59">
        <v>0.1193853828149873</v>
      </c>
      <c r="Z32" t="str">
        <f>+IFERROR(VLOOKUP(H32,#REF!,2,FALSE),"-")</f>
        <v>-</v>
      </c>
      <c r="AA32" t="s">
        <v>2393</v>
      </c>
      <c r="AB32" t="str">
        <f>+IF(W32="","-",IF(W32="UNICO","CENSO","MUESTRA"))</f>
        <v>MUESTRA</v>
      </c>
      <c r="AC32" t="s">
        <v>2398</v>
      </c>
      <c r="AD32" t="s">
        <v>134</v>
      </c>
      <c r="AF32">
        <f>+COUNTIF(Piloto!C:C,MARCO!A32)</f>
        <v>0</v>
      </c>
    </row>
    <row r="33" spans="1:32" x14ac:dyDescent="0.25">
      <c r="A33" s="5" t="str">
        <f t="shared" si="0"/>
        <v>0001DM0453</v>
      </c>
      <c r="B33" s="23" t="s">
        <v>2119</v>
      </c>
      <c r="C33" t="s">
        <v>19</v>
      </c>
      <c r="D33" t="s">
        <v>17</v>
      </c>
      <c r="E33" t="s">
        <v>18</v>
      </c>
      <c r="F33">
        <v>620391</v>
      </c>
      <c r="G33">
        <v>0</v>
      </c>
      <c r="H33" t="s">
        <v>93</v>
      </c>
      <c r="I33" t="s">
        <v>20</v>
      </c>
      <c r="J33" t="s">
        <v>90</v>
      </c>
      <c r="K33" t="s">
        <v>21</v>
      </c>
      <c r="M33" t="s">
        <v>17638</v>
      </c>
      <c r="N33" t="s">
        <v>22</v>
      </c>
      <c r="O33" t="s">
        <v>23</v>
      </c>
      <c r="P33" t="s">
        <v>26</v>
      </c>
      <c r="Q33" t="s">
        <v>92</v>
      </c>
      <c r="R33" s="13">
        <v>234</v>
      </c>
      <c r="S33" s="13">
        <v>11</v>
      </c>
      <c r="T33" s="21">
        <v>1</v>
      </c>
      <c r="V33" t="s">
        <v>2116</v>
      </c>
      <c r="W33" t="str">
        <f>+IF(V33="","",IF(MID(V33,1,3)="ECE","UNICO",IF(V33="FINES",CONCATENATE("R",IF(OR(C33="16",C33="21",C33="22",C33="23"),"16212223",IF(OR(C33="15",C33="17",C33="24",C33="25"),"15172425",C33))),IF(V33="CEBAS","UNICO",IF(VALUE(C33)&lt;=11,"AMBA","INTERIOR")))))</f>
        <v>AMBA</v>
      </c>
      <c r="X33" s="20" t="str">
        <f>+IF(V33="","-",CONCATENATE(V33,"_",W33))</f>
        <v>CENS_AMBA</v>
      </c>
      <c r="Y33" s="59">
        <v>0.12524939245647851</v>
      </c>
      <c r="Z33" t="str">
        <f>+IFERROR(VLOOKUP(H33,#REF!,2,FALSE),"-")</f>
        <v>-</v>
      </c>
      <c r="AA33" t="s">
        <v>2393</v>
      </c>
      <c r="AB33" t="str">
        <f>+IF(W33="","-",IF(W33="UNICO","CENSO","MUESTRA"))</f>
        <v>MUESTRA</v>
      </c>
      <c r="AC33" t="s">
        <v>2398</v>
      </c>
      <c r="AD33" t="s">
        <v>134</v>
      </c>
      <c r="AF33">
        <f>+COUNTIF(Piloto!C:C,MARCO!A33)</f>
        <v>0</v>
      </c>
    </row>
    <row r="34" spans="1:32" x14ac:dyDescent="0.25">
      <c r="A34" s="5" t="str">
        <f t="shared" si="0"/>
        <v>0045DM0458</v>
      </c>
      <c r="B34" s="23" t="s">
        <v>2119</v>
      </c>
      <c r="C34" t="s">
        <v>140</v>
      </c>
      <c r="D34" t="s">
        <v>760</v>
      </c>
      <c r="E34" t="s">
        <v>761</v>
      </c>
      <c r="F34">
        <v>614694</v>
      </c>
      <c r="G34">
        <v>0</v>
      </c>
      <c r="H34" t="s">
        <v>792</v>
      </c>
      <c r="I34" t="s">
        <v>20</v>
      </c>
      <c r="J34" t="s">
        <v>90</v>
      </c>
      <c r="K34" t="s">
        <v>21</v>
      </c>
      <c r="M34" t="s">
        <v>17622</v>
      </c>
      <c r="N34" t="s">
        <v>22</v>
      </c>
      <c r="O34" t="s">
        <v>23</v>
      </c>
      <c r="P34" t="s">
        <v>26</v>
      </c>
      <c r="Q34" t="s">
        <v>92</v>
      </c>
      <c r="R34" s="13">
        <v>142</v>
      </c>
      <c r="S34" s="13">
        <v>8</v>
      </c>
      <c r="T34" s="21">
        <v>1</v>
      </c>
      <c r="V34" t="s">
        <v>2116</v>
      </c>
      <c r="W34" t="str">
        <f>+IF(V34="","",IF(MID(V34,1,3)="ECE","UNICO",IF(V34="FINES",CONCATENATE("R",IF(OR(C34="16",C34="21",C34="22",C34="23"),"16212223",IF(OR(C34="15",C34="17",C34="24",C34="25"),"15172425",C34))),IF(V34="CEBAS","UNICO",IF(VALUE(C34)&lt;=11,"AMBA","INTERIOR")))))</f>
        <v>AMBA</v>
      </c>
      <c r="X34" s="20" t="str">
        <f>+IF(V34="","-",CONCATENATE(V34,"_",W34))</f>
        <v>CENS_AMBA</v>
      </c>
      <c r="Y34" s="59">
        <v>0.12557190916303429</v>
      </c>
      <c r="Z34" t="str">
        <f>+IFERROR(VLOOKUP(H34,#REF!,2,FALSE),"-")</f>
        <v>-</v>
      </c>
      <c r="AA34" t="s">
        <v>2393</v>
      </c>
      <c r="AB34" t="str">
        <f>+IF(W34="","-",IF(W34="UNICO","CENSO","MUESTRA"))</f>
        <v>MUESTRA</v>
      </c>
      <c r="AC34" t="s">
        <v>2397</v>
      </c>
      <c r="AD34" t="s">
        <v>134</v>
      </c>
      <c r="AF34">
        <f>+COUNTIF(Piloto!C:C,MARCO!A34)</f>
        <v>0</v>
      </c>
    </row>
    <row r="35" spans="1:32" x14ac:dyDescent="0.25">
      <c r="A35" s="5" t="str">
        <f t="shared" si="0"/>
        <v>0001DM0463</v>
      </c>
      <c r="B35" s="23" t="s">
        <v>2119</v>
      </c>
      <c r="C35" t="s">
        <v>19</v>
      </c>
      <c r="D35" t="s">
        <v>17</v>
      </c>
      <c r="E35" t="s">
        <v>18</v>
      </c>
      <c r="F35">
        <v>602865</v>
      </c>
      <c r="G35">
        <v>0</v>
      </c>
      <c r="H35" t="s">
        <v>110</v>
      </c>
      <c r="I35" t="s">
        <v>20</v>
      </c>
      <c r="J35" t="s">
        <v>90</v>
      </c>
      <c r="K35" t="s">
        <v>21</v>
      </c>
      <c r="M35" t="s">
        <v>17623</v>
      </c>
      <c r="N35" t="s">
        <v>22</v>
      </c>
      <c r="O35" t="s">
        <v>23</v>
      </c>
      <c r="P35" t="s">
        <v>26</v>
      </c>
      <c r="Q35" t="s">
        <v>92</v>
      </c>
      <c r="R35" s="13">
        <v>136</v>
      </c>
      <c r="S35" s="13">
        <v>17</v>
      </c>
      <c r="T35" s="21">
        <v>1</v>
      </c>
      <c r="V35" t="s">
        <v>2116</v>
      </c>
      <c r="W35" t="str">
        <f>+IF(V35="","",IF(MID(V35,1,3)="ECE","UNICO",IF(V35="FINES",CONCATENATE("R",IF(OR(C35="16",C35="21",C35="22",C35="23"),"16212223",IF(OR(C35="15",C35="17",C35="24",C35="25"),"15172425",C35))),IF(V35="CEBAS","UNICO",IF(VALUE(C35)&lt;=11,"AMBA","INTERIOR")))))</f>
        <v>AMBA</v>
      </c>
      <c r="X35" s="20" t="str">
        <f>+IF(V35="","-",CONCATENATE(V35,"_",W35))</f>
        <v>CENS_AMBA</v>
      </c>
      <c r="Y35" s="59">
        <v>0.12561180654007029</v>
      </c>
      <c r="Z35" t="str">
        <f>+IFERROR(VLOOKUP(H35,#REF!,2,FALSE),"-")</f>
        <v>-</v>
      </c>
      <c r="AA35" t="s">
        <v>2393</v>
      </c>
      <c r="AB35" t="str">
        <f>+IF(W35="","-",IF(W35="UNICO","CENSO","MUESTRA"))</f>
        <v>MUESTRA</v>
      </c>
      <c r="AC35" t="s">
        <v>2397</v>
      </c>
      <c r="AD35" t="s">
        <v>134</v>
      </c>
      <c r="AF35">
        <f>+COUNTIF(Piloto!C:C,MARCO!A35)</f>
        <v>0</v>
      </c>
    </row>
    <row r="36" spans="1:32" x14ac:dyDescent="0.25">
      <c r="A36" s="5" t="str">
        <f t="shared" si="0"/>
        <v>0001DM0468</v>
      </c>
      <c r="B36" s="23" t="s">
        <v>2119</v>
      </c>
      <c r="C36" t="s">
        <v>19</v>
      </c>
      <c r="D36" t="s">
        <v>17</v>
      </c>
      <c r="E36" t="s">
        <v>18</v>
      </c>
      <c r="F36">
        <v>608823</v>
      </c>
      <c r="G36">
        <v>0</v>
      </c>
      <c r="H36" t="s">
        <v>120</v>
      </c>
      <c r="I36" t="s">
        <v>20</v>
      </c>
      <c r="J36" t="s">
        <v>90</v>
      </c>
      <c r="K36" t="s">
        <v>21</v>
      </c>
      <c r="M36" t="s">
        <v>17624</v>
      </c>
      <c r="N36" t="s">
        <v>22</v>
      </c>
      <c r="O36" t="s">
        <v>23</v>
      </c>
      <c r="P36" t="s">
        <v>26</v>
      </c>
      <c r="Q36" t="s">
        <v>92</v>
      </c>
      <c r="R36" s="13">
        <v>83</v>
      </c>
      <c r="S36" s="13">
        <v>6</v>
      </c>
      <c r="T36" s="21">
        <v>1</v>
      </c>
      <c r="V36" t="s">
        <v>2116</v>
      </c>
      <c r="W36" t="str">
        <f>+IF(V36="","",IF(MID(V36,1,3)="ECE","UNICO",IF(V36="FINES",CONCATENATE("R",IF(OR(C36="16",C36="21",C36="22",C36="23"),"16212223",IF(OR(C36="15",C36="17",C36="24",C36="25"),"15172425",C36))),IF(V36="CEBAS","UNICO",IF(VALUE(C36)&lt;=11,"AMBA","INTERIOR")))))</f>
        <v>AMBA</v>
      </c>
      <c r="X36" s="20" t="str">
        <f>+IF(V36="","-",CONCATENATE(V36,"_",W36))</f>
        <v>CENS_AMBA</v>
      </c>
      <c r="Y36" s="59">
        <v>0.12627654836366051</v>
      </c>
      <c r="Z36" t="str">
        <f>+IFERROR(VLOOKUP(H36,#REF!,2,FALSE),"-")</f>
        <v>-</v>
      </c>
      <c r="AA36" t="s">
        <v>2393</v>
      </c>
      <c r="AB36" t="str">
        <f>+IF(W36="","-",IF(W36="UNICO","CENSO","MUESTRA"))</f>
        <v>MUESTRA</v>
      </c>
      <c r="AC36" t="s">
        <v>2397</v>
      </c>
      <c r="AD36" t="s">
        <v>134</v>
      </c>
      <c r="AF36">
        <f>+COUNTIF(Piloto!C:C,MARCO!A36)</f>
        <v>0</v>
      </c>
    </row>
    <row r="37" spans="1:32" x14ac:dyDescent="0.25">
      <c r="A37" s="5" t="str">
        <f t="shared" si="0"/>
        <v>0069DM0485</v>
      </c>
      <c r="B37" s="23" t="s">
        <v>2119</v>
      </c>
      <c r="C37" t="s">
        <v>1079</v>
      </c>
      <c r="D37" t="s">
        <v>1077</v>
      </c>
      <c r="E37" t="s">
        <v>1078</v>
      </c>
      <c r="F37">
        <v>623614</v>
      </c>
      <c r="G37">
        <v>0</v>
      </c>
      <c r="H37" t="s">
        <v>1206</v>
      </c>
      <c r="I37" t="s">
        <v>20</v>
      </c>
      <c r="J37" t="s">
        <v>90</v>
      </c>
      <c r="K37" t="s">
        <v>21</v>
      </c>
      <c r="M37" t="s">
        <v>17625</v>
      </c>
      <c r="N37" t="s">
        <v>22</v>
      </c>
      <c r="O37" t="s">
        <v>23</v>
      </c>
      <c r="P37" t="s">
        <v>26</v>
      </c>
      <c r="Q37" t="s">
        <v>92</v>
      </c>
      <c r="R37" s="13">
        <v>115</v>
      </c>
      <c r="S37" s="13">
        <v>9</v>
      </c>
      <c r="T37" s="21">
        <v>1</v>
      </c>
      <c r="V37" t="s">
        <v>2116</v>
      </c>
      <c r="W37" t="str">
        <f>+IF(V37="","",IF(MID(V37,1,3)="ECE","UNICO",IF(V37="FINES",CONCATENATE("R",IF(OR(C37="16",C37="21",C37="22",C37="23"),"16212223",IF(OR(C37="15",C37="17",C37="24",C37="25"),"15172425",C37))),IF(V37="CEBAS","UNICO",IF(VALUE(C37)&lt;=11,"AMBA","INTERIOR")))))</f>
        <v>AMBA</v>
      </c>
      <c r="X37" s="20" t="str">
        <f>+IF(V37="","-",CONCATENATE(V37,"_",W37))</f>
        <v>CENS_AMBA</v>
      </c>
      <c r="Y37" s="59">
        <v>0.12728534319571089</v>
      </c>
      <c r="Z37" t="str">
        <f>+IFERROR(VLOOKUP(H37,#REF!,2,FALSE),"-")</f>
        <v>-</v>
      </c>
      <c r="AA37" t="s">
        <v>2393</v>
      </c>
      <c r="AB37" t="str">
        <f>+IF(W37="","-",IF(W37="UNICO","CENSO","MUESTRA"))</f>
        <v>MUESTRA</v>
      </c>
      <c r="AC37" t="s">
        <v>2398</v>
      </c>
      <c r="AD37" t="s">
        <v>134</v>
      </c>
      <c r="AF37">
        <f>+COUNTIF(Piloto!C:C,MARCO!A37)</f>
        <v>0</v>
      </c>
    </row>
    <row r="38" spans="1:32" x14ac:dyDescent="0.25">
      <c r="A38" s="5" t="str">
        <f t="shared" si="0"/>
        <v>0117DM0452</v>
      </c>
      <c r="B38" s="23" t="s">
        <v>2119</v>
      </c>
      <c r="C38" t="s">
        <v>140</v>
      </c>
      <c r="D38" t="s">
        <v>85</v>
      </c>
      <c r="E38" t="s">
        <v>1888</v>
      </c>
      <c r="F38">
        <v>623693</v>
      </c>
      <c r="G38">
        <v>0</v>
      </c>
      <c r="H38" t="s">
        <v>1903</v>
      </c>
      <c r="I38" t="s">
        <v>20</v>
      </c>
      <c r="J38" t="s">
        <v>90</v>
      </c>
      <c r="K38" t="s">
        <v>21</v>
      </c>
      <c r="M38" t="s">
        <v>17626</v>
      </c>
      <c r="N38" t="s">
        <v>22</v>
      </c>
      <c r="O38" t="s">
        <v>82</v>
      </c>
      <c r="P38" t="s">
        <v>26</v>
      </c>
      <c r="Q38" t="s">
        <v>92</v>
      </c>
      <c r="R38" s="13">
        <v>165</v>
      </c>
      <c r="S38" s="13">
        <v>8</v>
      </c>
      <c r="T38" s="21">
        <v>1</v>
      </c>
      <c r="V38" t="s">
        <v>2116</v>
      </c>
      <c r="W38" t="str">
        <f>+IF(V38="","",IF(MID(V38,1,3)="ECE","UNICO",IF(V38="FINES",CONCATENATE("R",IF(OR(C38="16",C38="21",C38="22",C38="23"),"16212223",IF(OR(C38="15",C38="17",C38="24",C38="25"),"15172425",C38))),IF(V38="CEBAS","UNICO",IF(VALUE(C38)&lt;=11,"AMBA","INTERIOR")))))</f>
        <v>AMBA</v>
      </c>
      <c r="X38" s="20" t="str">
        <f>+IF(V38="","-",CONCATENATE(V38,"_",W38))</f>
        <v>CENS_AMBA</v>
      </c>
      <c r="Y38" s="59">
        <v>0.12868268477420011</v>
      </c>
      <c r="Z38" t="str">
        <f>+IFERROR(VLOOKUP(H38,#REF!,2,FALSE),"-")</f>
        <v>-</v>
      </c>
      <c r="AA38" t="s">
        <v>2393</v>
      </c>
      <c r="AB38" t="str">
        <f>+IF(W38="","-",IF(W38="UNICO","CENSO","MUESTRA"))</f>
        <v>MUESTRA</v>
      </c>
      <c r="AC38" t="s">
        <v>2398</v>
      </c>
      <c r="AD38" t="s">
        <v>134</v>
      </c>
      <c r="AF38">
        <f>+COUNTIF(Piloto!C:C,MARCO!A38)</f>
        <v>0</v>
      </c>
    </row>
    <row r="39" spans="1:32" x14ac:dyDescent="0.25">
      <c r="A39" s="5" t="str">
        <f t="shared" si="0"/>
        <v>0111DM0452</v>
      </c>
      <c r="B39" s="23" t="s">
        <v>2119</v>
      </c>
      <c r="C39" t="s">
        <v>246</v>
      </c>
      <c r="D39" t="s">
        <v>575</v>
      </c>
      <c r="E39" t="s">
        <v>1794</v>
      </c>
      <c r="F39">
        <v>605065</v>
      </c>
      <c r="G39">
        <v>0</v>
      </c>
      <c r="H39" t="s">
        <v>1825</v>
      </c>
      <c r="I39" t="s">
        <v>20</v>
      </c>
      <c r="J39" t="s">
        <v>90</v>
      </c>
      <c r="K39" t="s">
        <v>21</v>
      </c>
      <c r="M39" t="s">
        <v>17642</v>
      </c>
      <c r="N39" t="s">
        <v>22</v>
      </c>
      <c r="O39" t="s">
        <v>23</v>
      </c>
      <c r="P39" t="s">
        <v>26</v>
      </c>
      <c r="Q39" t="s">
        <v>92</v>
      </c>
      <c r="R39" s="13">
        <v>556</v>
      </c>
      <c r="S39" s="13">
        <v>64</v>
      </c>
      <c r="T39" s="21">
        <v>1</v>
      </c>
      <c r="V39" t="s">
        <v>2116</v>
      </c>
      <c r="W39" t="str">
        <f>+IF(V39="","",IF(MID(V39,1,3)="ECE","UNICO",IF(V39="FINES",CONCATENATE("R",IF(OR(C39="16",C39="21",C39="22",C39="23"),"16212223",IF(OR(C39="15",C39="17",C39="24",C39="25"),"15172425",C39))),IF(V39="CEBAS","UNICO",IF(VALUE(C39)&lt;=11,"AMBA","INTERIOR")))))</f>
        <v>AMBA</v>
      </c>
      <c r="X39" s="20" t="str">
        <f>+IF(V39="","-",CONCATENATE(V39,"_",W39))</f>
        <v>CENS_AMBA</v>
      </c>
      <c r="Y39" s="59">
        <v>0.1355496897901359</v>
      </c>
      <c r="Z39" t="str">
        <f>+IFERROR(VLOOKUP(H39,#REF!,2,FALSE),"-")</f>
        <v>-</v>
      </c>
      <c r="AA39" t="s">
        <v>2393</v>
      </c>
      <c r="AB39" t="str">
        <f>+IF(W39="","-",IF(W39="UNICO","CENSO","MUESTRA"))</f>
        <v>MUESTRA</v>
      </c>
      <c r="AC39" t="s">
        <v>2397</v>
      </c>
      <c r="AD39" t="s">
        <v>134</v>
      </c>
      <c r="AF39">
        <f>+COUNTIF(Piloto!C:C,MARCO!A39)</f>
        <v>0</v>
      </c>
    </row>
    <row r="40" spans="1:32" x14ac:dyDescent="0.25">
      <c r="A40" s="5" t="str">
        <f t="shared" si="0"/>
        <v>0096DM0452</v>
      </c>
      <c r="B40" s="23" t="s">
        <v>2119</v>
      </c>
      <c r="C40" t="s">
        <v>884</v>
      </c>
      <c r="D40" t="s">
        <v>1591</v>
      </c>
      <c r="E40" t="s">
        <v>1592</v>
      </c>
      <c r="F40">
        <v>614309</v>
      </c>
      <c r="G40">
        <v>0</v>
      </c>
      <c r="H40" t="s">
        <v>1611</v>
      </c>
      <c r="I40" t="s">
        <v>20</v>
      </c>
      <c r="J40" t="s">
        <v>90</v>
      </c>
      <c r="K40" t="s">
        <v>21</v>
      </c>
      <c r="M40" t="s">
        <v>17714</v>
      </c>
      <c r="N40" t="s">
        <v>22</v>
      </c>
      <c r="O40" t="s">
        <v>23</v>
      </c>
      <c r="P40" t="s">
        <v>26</v>
      </c>
      <c r="Q40" t="s">
        <v>92</v>
      </c>
      <c r="R40" s="13">
        <v>146</v>
      </c>
      <c r="S40" s="13">
        <v>9</v>
      </c>
      <c r="T40" s="21">
        <v>1</v>
      </c>
      <c r="V40" t="s">
        <v>2116</v>
      </c>
      <c r="W40" t="str">
        <f>+IF(V40="","",IF(MID(V40,1,3)="ECE","UNICO",IF(V40="FINES",CONCATENATE("R",IF(OR(C40="16",C40="21",C40="22",C40="23"),"16212223",IF(OR(C40="15",C40="17",C40="24",C40="25"),"15172425",C40))),IF(V40="CEBAS","UNICO",IF(VALUE(C40)&lt;=11,"AMBA","INTERIOR")))))</f>
        <v>AMBA</v>
      </c>
      <c r="X40" s="20" t="str">
        <f>+IF(V40="","-",CONCATENATE(V40,"_",W40))</f>
        <v>CENS_AMBA</v>
      </c>
      <c r="Y40" s="59">
        <v>0.1357554631573813</v>
      </c>
      <c r="Z40" t="str">
        <f>+IFERROR(VLOOKUP(H40,#REF!,2,FALSE),"-")</f>
        <v>-</v>
      </c>
      <c r="AA40" t="s">
        <v>2393</v>
      </c>
      <c r="AB40" t="str">
        <f>+IF(W40="","-",IF(W40="UNICO","CENSO","MUESTRA"))</f>
        <v>MUESTRA</v>
      </c>
      <c r="AC40" t="s">
        <v>2397</v>
      </c>
      <c r="AD40" t="s">
        <v>134</v>
      </c>
      <c r="AF40">
        <f>+COUNTIF(Piloto!C:C,MARCO!A40)</f>
        <v>0</v>
      </c>
    </row>
    <row r="41" spans="1:32" x14ac:dyDescent="0.25">
      <c r="A41" s="5" t="str">
        <f t="shared" si="0"/>
        <v>0062DM0463</v>
      </c>
      <c r="B41" s="23" t="s">
        <v>2119</v>
      </c>
      <c r="C41" t="s">
        <v>246</v>
      </c>
      <c r="D41" t="s">
        <v>958</v>
      </c>
      <c r="E41" t="s">
        <v>959</v>
      </c>
      <c r="F41">
        <v>623600</v>
      </c>
      <c r="G41">
        <v>0</v>
      </c>
      <c r="H41" t="s">
        <v>1008</v>
      </c>
      <c r="I41" t="s">
        <v>20</v>
      </c>
      <c r="J41" t="s">
        <v>90</v>
      </c>
      <c r="K41" t="s">
        <v>21</v>
      </c>
      <c r="M41" t="s">
        <v>17623</v>
      </c>
      <c r="N41" t="s">
        <v>22</v>
      </c>
      <c r="O41" t="s">
        <v>23</v>
      </c>
      <c r="P41" t="s">
        <v>26</v>
      </c>
      <c r="Q41" t="s">
        <v>92</v>
      </c>
      <c r="R41" s="13">
        <v>184</v>
      </c>
      <c r="S41" s="13">
        <v>8</v>
      </c>
      <c r="T41" s="21">
        <v>1</v>
      </c>
      <c r="V41" t="s">
        <v>2116</v>
      </c>
      <c r="W41" t="str">
        <f>+IF(V41="","",IF(MID(V41,1,3)="ECE","UNICO",IF(V41="FINES",CONCATENATE("R",IF(OR(C41="16",C41="21",C41="22",C41="23"),"16212223",IF(OR(C41="15",C41="17",C41="24",C41="25"),"15172425",C41))),IF(V41="CEBAS","UNICO",IF(VALUE(C41)&lt;=11,"AMBA","INTERIOR")))))</f>
        <v>AMBA</v>
      </c>
      <c r="X41" s="20" t="str">
        <f>+IF(V41="","-",CONCATENATE(V41,"_",W41))</f>
        <v>CENS_AMBA</v>
      </c>
      <c r="Y41" s="59">
        <v>0.13736091030610581</v>
      </c>
      <c r="Z41" t="str">
        <f>+IFERROR(VLOOKUP(H41,#REF!,2,FALSE),"-")</f>
        <v>-</v>
      </c>
      <c r="AA41" t="s">
        <v>2393</v>
      </c>
      <c r="AB41" t="str">
        <f>+IF(W41="","-",IF(W41="UNICO","CENSO","MUESTRA"))</f>
        <v>MUESTRA</v>
      </c>
      <c r="AC41" t="s">
        <v>2398</v>
      </c>
      <c r="AD41" t="s">
        <v>134</v>
      </c>
      <c r="AF41">
        <f>+COUNTIF(Piloto!C:C,MARCO!A41)</f>
        <v>0</v>
      </c>
    </row>
    <row r="42" spans="1:32" x14ac:dyDescent="0.25">
      <c r="A42" s="5" t="str">
        <f t="shared" si="0"/>
        <v>0100DM0464</v>
      </c>
      <c r="B42" s="23" t="s">
        <v>2119</v>
      </c>
      <c r="C42" t="s">
        <v>1245</v>
      </c>
      <c r="D42" t="s">
        <v>876</v>
      </c>
      <c r="E42" t="s">
        <v>1674</v>
      </c>
      <c r="F42">
        <v>623724</v>
      </c>
      <c r="G42">
        <v>0</v>
      </c>
      <c r="H42" t="s">
        <v>1703</v>
      </c>
      <c r="I42" t="s">
        <v>20</v>
      </c>
      <c r="J42" t="s">
        <v>90</v>
      </c>
      <c r="K42" t="s">
        <v>21</v>
      </c>
      <c r="M42" t="s">
        <v>17627</v>
      </c>
      <c r="N42" t="s">
        <v>22</v>
      </c>
      <c r="O42" t="s">
        <v>23</v>
      </c>
      <c r="P42" t="s">
        <v>26</v>
      </c>
      <c r="Q42" t="s">
        <v>92</v>
      </c>
      <c r="R42" s="13">
        <v>90</v>
      </c>
      <c r="S42" s="13">
        <v>6</v>
      </c>
      <c r="T42" s="21">
        <v>1</v>
      </c>
      <c r="V42" t="s">
        <v>2116</v>
      </c>
      <c r="W42" t="str">
        <f>+IF(V42="","",IF(MID(V42,1,3)="ECE","UNICO",IF(V42="FINES",CONCATENATE("R",IF(OR(C42="16",C42="21",C42="22",C42="23"),"16212223",IF(OR(C42="15",C42="17",C42="24",C42="25"),"15172425",C42))),IF(V42="CEBAS","UNICO",IF(VALUE(C42)&lt;=11,"AMBA","INTERIOR")))))</f>
        <v>AMBA</v>
      </c>
      <c r="X42" s="20" t="str">
        <f>+IF(V42="","-",CONCATENATE(V42,"_",W42))</f>
        <v>CENS_AMBA</v>
      </c>
      <c r="Y42" s="59">
        <v>0.1402584735203434</v>
      </c>
      <c r="Z42" t="str">
        <f>+IFERROR(VLOOKUP(H42,#REF!,2,FALSE),"-")</f>
        <v>-</v>
      </c>
      <c r="AA42" t="s">
        <v>2393</v>
      </c>
      <c r="AB42" t="str">
        <f>+IF(W42="","-",IF(W42="UNICO","CENSO","MUESTRA"))</f>
        <v>MUESTRA</v>
      </c>
      <c r="AC42" t="s">
        <v>2397</v>
      </c>
      <c r="AD42" t="s">
        <v>134</v>
      </c>
      <c r="AF42">
        <f>+COUNTIF(Piloto!C:C,MARCO!A42)</f>
        <v>0</v>
      </c>
    </row>
    <row r="43" spans="1:32" x14ac:dyDescent="0.25">
      <c r="A43" s="5" t="str">
        <f t="shared" si="0"/>
        <v>0001DM0458</v>
      </c>
      <c r="B43" s="23" t="s">
        <v>2119</v>
      </c>
      <c r="C43" t="s">
        <v>19</v>
      </c>
      <c r="D43" t="s">
        <v>17</v>
      </c>
      <c r="E43" t="s">
        <v>18</v>
      </c>
      <c r="F43">
        <v>602867</v>
      </c>
      <c r="G43">
        <v>0</v>
      </c>
      <c r="H43" t="s">
        <v>100</v>
      </c>
      <c r="I43" t="s">
        <v>20</v>
      </c>
      <c r="J43" t="s">
        <v>90</v>
      </c>
      <c r="K43" t="s">
        <v>21</v>
      </c>
      <c r="M43" t="s">
        <v>17618</v>
      </c>
      <c r="N43" t="s">
        <v>22</v>
      </c>
      <c r="O43" t="s">
        <v>23</v>
      </c>
      <c r="P43" t="s">
        <v>26</v>
      </c>
      <c r="Q43" t="s">
        <v>92</v>
      </c>
      <c r="R43" s="13">
        <v>108</v>
      </c>
      <c r="S43" s="13">
        <v>7</v>
      </c>
      <c r="T43" s="21">
        <v>1</v>
      </c>
      <c r="V43" t="s">
        <v>2116</v>
      </c>
      <c r="W43" t="str">
        <f>+IF(V43="","",IF(MID(V43,1,3)="ECE","UNICO",IF(V43="FINES",CONCATENATE("R",IF(OR(C43="16",C43="21",C43="22",C43="23"),"16212223",IF(OR(C43="15",C43="17",C43="24",C43="25"),"15172425",C43))),IF(V43="CEBAS","UNICO",IF(VALUE(C43)&lt;=11,"AMBA","INTERIOR")))))</f>
        <v>AMBA</v>
      </c>
      <c r="X43" s="20" t="str">
        <f>+IF(V43="","-",CONCATENATE(V43,"_",W43))</f>
        <v>CENS_AMBA</v>
      </c>
      <c r="Y43" s="59">
        <v>0.14412625758229081</v>
      </c>
      <c r="Z43" t="str">
        <f>+IFERROR(VLOOKUP(H43,#REF!,2,FALSE),"-")</f>
        <v>-</v>
      </c>
      <c r="AA43" t="s">
        <v>2393</v>
      </c>
      <c r="AB43" t="str">
        <f>+IF(W43="","-",IF(W43="UNICO","CENSO","MUESTRA"))</f>
        <v>MUESTRA</v>
      </c>
      <c r="AC43" t="s">
        <v>2397</v>
      </c>
      <c r="AD43" t="s">
        <v>134</v>
      </c>
      <c r="AF43">
        <f>+COUNTIF(Piloto!C:C,MARCO!A43)</f>
        <v>0</v>
      </c>
    </row>
    <row r="44" spans="1:32" x14ac:dyDescent="0.25">
      <c r="A44" s="5" t="str">
        <f t="shared" si="0"/>
        <v>0004DM0451</v>
      </c>
      <c r="B44" s="23" t="s">
        <v>2119</v>
      </c>
      <c r="C44" t="s">
        <v>186</v>
      </c>
      <c r="D44" t="s">
        <v>183</v>
      </c>
      <c r="E44" t="s">
        <v>185</v>
      </c>
      <c r="F44">
        <v>601902</v>
      </c>
      <c r="G44">
        <v>0</v>
      </c>
      <c r="H44" t="s">
        <v>225</v>
      </c>
      <c r="I44" t="s">
        <v>20</v>
      </c>
      <c r="J44" t="s">
        <v>90</v>
      </c>
      <c r="K44" t="s">
        <v>21</v>
      </c>
      <c r="M44" t="s">
        <v>17715</v>
      </c>
      <c r="N44" t="s">
        <v>22</v>
      </c>
      <c r="O44" t="s">
        <v>23</v>
      </c>
      <c r="P44" t="s">
        <v>26</v>
      </c>
      <c r="Q44" t="s">
        <v>92</v>
      </c>
      <c r="R44" s="13">
        <v>206</v>
      </c>
      <c r="S44" s="13">
        <v>16</v>
      </c>
      <c r="T44" s="21">
        <v>1</v>
      </c>
      <c r="V44" t="s">
        <v>2116</v>
      </c>
      <c r="W44" t="str">
        <f>+IF(V44="","",IF(MID(V44,1,3)="ECE","UNICO",IF(V44="FINES",CONCATENATE("R",IF(OR(C44="16",C44="21",C44="22",C44="23"),"16212223",IF(OR(C44="15",C44="17",C44="24",C44="25"),"15172425",C44))),IF(V44="CEBAS","UNICO",IF(VALUE(C44)&lt;=11,"AMBA","INTERIOR")))))</f>
        <v>AMBA</v>
      </c>
      <c r="X44" s="20" t="str">
        <f>+IF(V44="","-",CONCATENATE(V44,"_",W44))</f>
        <v>CENS_AMBA</v>
      </c>
      <c r="Y44" s="59">
        <v>0.14670383516285149</v>
      </c>
      <c r="Z44" t="str">
        <f>+IFERROR(VLOOKUP(H44,#REF!,2,FALSE),"-")</f>
        <v>-</v>
      </c>
      <c r="AA44" t="s">
        <v>2393</v>
      </c>
      <c r="AB44" t="str">
        <f>+IF(W44="","-",IF(W44="UNICO","CENSO","MUESTRA"))</f>
        <v>MUESTRA</v>
      </c>
      <c r="AC44" t="s">
        <v>2397</v>
      </c>
      <c r="AD44" t="s">
        <v>134</v>
      </c>
      <c r="AF44">
        <f>+COUNTIF(Piloto!C:C,MARCO!A44)</f>
        <v>0</v>
      </c>
    </row>
    <row r="45" spans="1:32" x14ac:dyDescent="0.25">
      <c r="A45" s="5" t="str">
        <f t="shared" si="0"/>
        <v>0117DM0456</v>
      </c>
      <c r="B45" s="23" t="s">
        <v>2119</v>
      </c>
      <c r="C45" t="s">
        <v>140</v>
      </c>
      <c r="D45" t="s">
        <v>85</v>
      </c>
      <c r="E45" t="s">
        <v>1888</v>
      </c>
      <c r="F45">
        <v>623697</v>
      </c>
      <c r="G45">
        <v>0</v>
      </c>
      <c r="H45" t="s">
        <v>1907</v>
      </c>
      <c r="I45" t="s">
        <v>20</v>
      </c>
      <c r="J45" t="s">
        <v>90</v>
      </c>
      <c r="K45" t="s">
        <v>21</v>
      </c>
      <c r="M45" t="s">
        <v>17628</v>
      </c>
      <c r="N45" t="s">
        <v>22</v>
      </c>
      <c r="O45" t="s">
        <v>82</v>
      </c>
      <c r="P45" t="s">
        <v>26</v>
      </c>
      <c r="Q45" t="s">
        <v>92</v>
      </c>
      <c r="R45" s="13">
        <v>213</v>
      </c>
      <c r="S45" s="13">
        <v>11</v>
      </c>
      <c r="T45" s="21">
        <v>1</v>
      </c>
      <c r="V45" t="s">
        <v>2116</v>
      </c>
      <c r="W45" t="str">
        <f>+IF(V45="","",IF(MID(V45,1,3)="ECE","UNICO",IF(V45="FINES",CONCATENATE("R",IF(OR(C45="16",C45="21",C45="22",C45="23"),"16212223",IF(OR(C45="15",C45="17",C45="24",C45="25"),"15172425",C45))),IF(V45="CEBAS","UNICO",IF(VALUE(C45)&lt;=11,"AMBA","INTERIOR")))))</f>
        <v>AMBA</v>
      </c>
      <c r="X45" s="20" t="str">
        <f>+IF(V45="","-",CONCATENATE(V45,"_",W45))</f>
        <v>CENS_AMBA</v>
      </c>
      <c r="Y45" s="59">
        <v>0.1496152081771901</v>
      </c>
      <c r="Z45" t="str">
        <f>+IFERROR(VLOOKUP(H45,#REF!,2,FALSE),"-")</f>
        <v>-</v>
      </c>
      <c r="AA45" t="s">
        <v>2393</v>
      </c>
      <c r="AB45" t="str">
        <f>+IF(W45="","-",IF(W45="UNICO","CENSO","MUESTRA"))</f>
        <v>MUESTRA</v>
      </c>
      <c r="AC45" t="s">
        <v>2397</v>
      </c>
      <c r="AD45" t="s">
        <v>134</v>
      </c>
      <c r="AF45">
        <f>+COUNTIF(Piloto!C:C,MARCO!A45)</f>
        <v>0</v>
      </c>
    </row>
    <row r="46" spans="1:32" x14ac:dyDescent="0.25">
      <c r="A46" s="5" t="str">
        <f t="shared" si="0"/>
        <v>0071DM0466</v>
      </c>
      <c r="B46" s="23" t="s">
        <v>2119</v>
      </c>
      <c r="C46" t="s">
        <v>1245</v>
      </c>
      <c r="D46" t="s">
        <v>1243</v>
      </c>
      <c r="E46" t="s">
        <v>1244</v>
      </c>
      <c r="F46">
        <v>623715</v>
      </c>
      <c r="G46">
        <v>0</v>
      </c>
      <c r="H46" t="s">
        <v>1289</v>
      </c>
      <c r="I46" t="s">
        <v>20</v>
      </c>
      <c r="J46" t="s">
        <v>90</v>
      </c>
      <c r="K46" t="s">
        <v>21</v>
      </c>
      <c r="M46" t="s">
        <v>17629</v>
      </c>
      <c r="N46" t="s">
        <v>22</v>
      </c>
      <c r="O46" t="s">
        <v>23</v>
      </c>
      <c r="P46" t="s">
        <v>26</v>
      </c>
      <c r="Q46" t="s">
        <v>92</v>
      </c>
      <c r="R46" s="13">
        <v>59</v>
      </c>
      <c r="S46" s="13">
        <v>6</v>
      </c>
      <c r="T46" s="21">
        <v>1</v>
      </c>
      <c r="V46" t="s">
        <v>2116</v>
      </c>
      <c r="W46" t="str">
        <f>+IF(V46="","",IF(MID(V46,1,3)="ECE","UNICO",IF(V46="FINES",CONCATENATE("R",IF(OR(C46="16",C46="21",C46="22",C46="23"),"16212223",IF(OR(C46="15",C46="17",C46="24",C46="25"),"15172425",C46))),IF(V46="CEBAS","UNICO",IF(VALUE(C46)&lt;=11,"AMBA","INTERIOR")))))</f>
        <v>AMBA</v>
      </c>
      <c r="X46" s="20" t="str">
        <f>+IF(V46="","-",CONCATENATE(V46,"_",W46))</f>
        <v>CENS_AMBA</v>
      </c>
      <c r="Y46" s="59">
        <v>0.15678729116916659</v>
      </c>
      <c r="Z46" t="str">
        <f>+IFERROR(VLOOKUP(H46,#REF!,2,FALSE),"-")</f>
        <v>-</v>
      </c>
      <c r="AA46" t="s">
        <v>2393</v>
      </c>
      <c r="AB46" t="str">
        <f>+IF(W46="","-",IF(W46="UNICO","CENSO","MUESTRA"))</f>
        <v>MUESTRA</v>
      </c>
      <c r="AC46" t="s">
        <v>2397</v>
      </c>
      <c r="AD46" t="s">
        <v>134</v>
      </c>
      <c r="AF46">
        <f>+COUNTIF(Piloto!C:C,MARCO!A46)</f>
        <v>0</v>
      </c>
    </row>
    <row r="47" spans="1:32" x14ac:dyDescent="0.25">
      <c r="A47" s="5" t="str">
        <f t="shared" si="0"/>
        <v>0069DM0489</v>
      </c>
      <c r="B47" s="23" t="s">
        <v>2119</v>
      </c>
      <c r="C47" t="s">
        <v>1079</v>
      </c>
      <c r="D47" t="s">
        <v>1077</v>
      </c>
      <c r="E47" t="s">
        <v>1078</v>
      </c>
      <c r="F47">
        <v>623618</v>
      </c>
      <c r="G47">
        <v>0</v>
      </c>
      <c r="H47" t="s">
        <v>1214</v>
      </c>
      <c r="I47" t="s">
        <v>20</v>
      </c>
      <c r="J47" t="s">
        <v>90</v>
      </c>
      <c r="K47" t="s">
        <v>21</v>
      </c>
      <c r="M47" t="s">
        <v>17630</v>
      </c>
      <c r="N47" t="s">
        <v>22</v>
      </c>
      <c r="O47" t="s">
        <v>23</v>
      </c>
      <c r="P47" t="s">
        <v>26</v>
      </c>
      <c r="Q47" t="s">
        <v>92</v>
      </c>
      <c r="R47" s="13">
        <v>84</v>
      </c>
      <c r="S47" s="13">
        <v>6</v>
      </c>
      <c r="T47" s="21">
        <v>1</v>
      </c>
      <c r="V47" t="s">
        <v>2116</v>
      </c>
      <c r="W47" t="str">
        <f>+IF(V47="","",IF(MID(V47,1,3)="ECE","UNICO",IF(V47="FINES",CONCATENATE("R",IF(OR(C47="16",C47="21",C47="22",C47="23"),"16212223",IF(OR(C47="15",C47="17",C47="24",C47="25"),"15172425",C47))),IF(V47="CEBAS","UNICO",IF(VALUE(C47)&lt;=11,"AMBA","INTERIOR")))))</f>
        <v>AMBA</v>
      </c>
      <c r="X47" s="20" t="str">
        <f>+IF(V47="","-",CONCATENATE(V47,"_",W47))</f>
        <v>CENS_AMBA</v>
      </c>
      <c r="Y47" s="59">
        <v>0.1599009847816299</v>
      </c>
      <c r="Z47" t="str">
        <f>+IFERROR(VLOOKUP(H47,#REF!,2,FALSE),"-")</f>
        <v>-</v>
      </c>
      <c r="AA47" t="s">
        <v>2393</v>
      </c>
      <c r="AB47" t="str">
        <f>+IF(W47="","-",IF(W47="UNICO","CENSO","MUESTRA"))</f>
        <v>MUESTRA</v>
      </c>
      <c r="AC47" t="s">
        <v>2397</v>
      </c>
      <c r="AD47" t="s">
        <v>134</v>
      </c>
      <c r="AF47">
        <f>+COUNTIF(Piloto!C:C,MARCO!A47)</f>
        <v>0</v>
      </c>
    </row>
    <row r="48" spans="1:32" x14ac:dyDescent="0.25">
      <c r="A48" s="5" t="str">
        <f t="shared" si="0"/>
        <v>0111DM0453</v>
      </c>
      <c r="B48" s="23" t="s">
        <v>2119</v>
      </c>
      <c r="C48" t="s">
        <v>246</v>
      </c>
      <c r="D48" t="s">
        <v>575</v>
      </c>
      <c r="E48" t="s">
        <v>1794</v>
      </c>
      <c r="F48">
        <v>615771</v>
      </c>
      <c r="G48">
        <v>0</v>
      </c>
      <c r="H48" t="s">
        <v>1826</v>
      </c>
      <c r="I48" t="s">
        <v>20</v>
      </c>
      <c r="J48" t="s">
        <v>90</v>
      </c>
      <c r="K48" t="s">
        <v>21</v>
      </c>
      <c r="M48" t="s">
        <v>17638</v>
      </c>
      <c r="N48" t="s">
        <v>22</v>
      </c>
      <c r="O48" t="s">
        <v>23</v>
      </c>
      <c r="P48" t="s">
        <v>26</v>
      </c>
      <c r="Q48" t="s">
        <v>92</v>
      </c>
      <c r="R48" s="13">
        <v>148</v>
      </c>
      <c r="S48" s="13">
        <v>18</v>
      </c>
      <c r="T48" s="21">
        <v>1</v>
      </c>
      <c r="V48" t="s">
        <v>2116</v>
      </c>
      <c r="W48" t="str">
        <f>+IF(V48="","",IF(MID(V48,1,3)="ECE","UNICO",IF(V48="FINES",CONCATENATE("R",IF(OR(C48="16",C48="21",C48="22",C48="23"),"16212223",IF(OR(C48="15",C48="17",C48="24",C48="25"),"15172425",C48))),IF(V48="CEBAS","UNICO",IF(VALUE(C48)&lt;=11,"AMBA","INTERIOR")))))</f>
        <v>AMBA</v>
      </c>
      <c r="X48" s="20" t="str">
        <f>+IF(V48="","-",CONCATENATE(V48,"_",W48))</f>
        <v>CENS_AMBA</v>
      </c>
      <c r="Y48" s="59">
        <v>0.16057189057270679</v>
      </c>
      <c r="Z48" t="str">
        <f>+IFERROR(VLOOKUP(H48,#REF!,2,FALSE),"-")</f>
        <v>-</v>
      </c>
      <c r="AA48" t="s">
        <v>2393</v>
      </c>
      <c r="AB48" t="str">
        <f>+IF(W48="","-",IF(W48="UNICO","CENSO","MUESTRA"))</f>
        <v>MUESTRA</v>
      </c>
      <c r="AC48" t="s">
        <v>2398</v>
      </c>
      <c r="AD48" t="s">
        <v>134</v>
      </c>
      <c r="AF48">
        <f>+COUNTIF(Piloto!C:C,MARCO!A48)</f>
        <v>0</v>
      </c>
    </row>
    <row r="49" spans="1:32" x14ac:dyDescent="0.25">
      <c r="A49" s="5" t="str">
        <f t="shared" si="0"/>
        <v>0001DM0464</v>
      </c>
      <c r="B49" s="23" t="s">
        <v>2119</v>
      </c>
      <c r="C49" t="s">
        <v>19</v>
      </c>
      <c r="D49" t="s">
        <v>17</v>
      </c>
      <c r="E49" t="s">
        <v>18</v>
      </c>
      <c r="F49">
        <v>608852</v>
      </c>
      <c r="G49">
        <v>0</v>
      </c>
      <c r="H49" t="s">
        <v>112</v>
      </c>
      <c r="I49" t="s">
        <v>20</v>
      </c>
      <c r="J49" t="s">
        <v>90</v>
      </c>
      <c r="K49" t="s">
        <v>21</v>
      </c>
      <c r="M49" t="s">
        <v>17627</v>
      </c>
      <c r="N49" t="s">
        <v>22</v>
      </c>
      <c r="O49" t="s">
        <v>23</v>
      </c>
      <c r="P49" t="s">
        <v>26</v>
      </c>
      <c r="Q49" t="s">
        <v>92</v>
      </c>
      <c r="R49" s="13">
        <v>58</v>
      </c>
      <c r="S49" s="13">
        <v>6</v>
      </c>
      <c r="T49" s="21">
        <v>1</v>
      </c>
      <c r="V49" t="s">
        <v>2116</v>
      </c>
      <c r="W49" t="str">
        <f>+IF(V49="","",IF(MID(V49,1,3)="ECE","UNICO",IF(V49="FINES",CONCATENATE("R",IF(OR(C49="16",C49="21",C49="22",C49="23"),"16212223",IF(OR(C49="15",C49="17",C49="24",C49="25"),"15172425",C49))),IF(V49="CEBAS","UNICO",IF(VALUE(C49)&lt;=11,"AMBA","INTERIOR")))))</f>
        <v>AMBA</v>
      </c>
      <c r="X49" s="20" t="str">
        <f>+IF(V49="","-",CONCATENATE(V49,"_",W49))</f>
        <v>CENS_AMBA</v>
      </c>
      <c r="Y49" s="59">
        <v>0.16132449945717151</v>
      </c>
      <c r="Z49" t="str">
        <f>+IFERROR(VLOOKUP(H49,#REF!,2,FALSE),"-")</f>
        <v>-</v>
      </c>
      <c r="AA49" t="s">
        <v>2393</v>
      </c>
      <c r="AB49" t="str">
        <f>+IF(W49="","-",IF(W49="UNICO","CENSO","MUESTRA"))</f>
        <v>MUESTRA</v>
      </c>
      <c r="AC49" t="s">
        <v>2397</v>
      </c>
      <c r="AD49" t="s">
        <v>134</v>
      </c>
      <c r="AF49">
        <f>+COUNTIF(Piloto!C:C,MARCO!A49)</f>
        <v>0</v>
      </c>
    </row>
    <row r="50" spans="1:32" x14ac:dyDescent="0.25">
      <c r="A50" s="5" t="str">
        <f t="shared" si="0"/>
        <v>0131DM0452</v>
      </c>
      <c r="B50" s="23" t="s">
        <v>2119</v>
      </c>
      <c r="C50" t="s">
        <v>1302</v>
      </c>
      <c r="D50" t="s">
        <v>281</v>
      </c>
      <c r="E50" t="s">
        <v>2014</v>
      </c>
      <c r="F50">
        <v>603226</v>
      </c>
      <c r="G50">
        <v>0</v>
      </c>
      <c r="H50" t="s">
        <v>2026</v>
      </c>
      <c r="I50" t="s">
        <v>20</v>
      </c>
      <c r="J50" t="s">
        <v>90</v>
      </c>
      <c r="K50" t="s">
        <v>21</v>
      </c>
      <c r="M50" t="s">
        <v>17631</v>
      </c>
      <c r="N50" t="s">
        <v>22</v>
      </c>
      <c r="O50" t="s">
        <v>23</v>
      </c>
      <c r="P50" t="s">
        <v>26</v>
      </c>
      <c r="Q50" t="s">
        <v>92</v>
      </c>
      <c r="R50" s="13">
        <v>284</v>
      </c>
      <c r="S50" s="13">
        <v>16</v>
      </c>
      <c r="T50" s="21">
        <v>1</v>
      </c>
      <c r="V50" t="s">
        <v>2116</v>
      </c>
      <c r="W50" t="str">
        <f>+IF(V50="","",IF(MID(V50,1,3)="ECE","UNICO",IF(V50="FINES",CONCATENATE("R",IF(OR(C50="16",C50="21",C50="22",C50="23"),"16212223",IF(OR(C50="15",C50="17",C50="24",C50="25"),"15172425",C50))),IF(V50="CEBAS","UNICO",IF(VALUE(C50)&lt;=11,"AMBA","INTERIOR")))))</f>
        <v>AMBA</v>
      </c>
      <c r="X50" s="20" t="str">
        <f>+IF(V50="","-",CONCATENATE(V50,"_",W50))</f>
        <v>CENS_AMBA</v>
      </c>
      <c r="Y50" s="59">
        <v>0.1646402470163397</v>
      </c>
      <c r="Z50" t="str">
        <f>+IFERROR(VLOOKUP(H50,#REF!,2,FALSE),"-")</f>
        <v>-</v>
      </c>
      <c r="AA50" t="s">
        <v>2393</v>
      </c>
      <c r="AB50" t="str">
        <f>+IF(W50="","-",IF(W50="UNICO","CENSO","MUESTRA"))</f>
        <v>MUESTRA</v>
      </c>
      <c r="AC50" t="s">
        <v>2397</v>
      </c>
      <c r="AD50" t="s">
        <v>134</v>
      </c>
      <c r="AF50">
        <f>+COUNTIF(Piloto!C:C,MARCO!A50)</f>
        <v>0</v>
      </c>
    </row>
    <row r="51" spans="1:32" x14ac:dyDescent="0.25">
      <c r="A51" s="5" t="str">
        <f t="shared" si="0"/>
        <v>0136DM0454</v>
      </c>
      <c r="B51" s="23" t="s">
        <v>2119</v>
      </c>
      <c r="C51" t="s">
        <v>1245</v>
      </c>
      <c r="D51" t="s">
        <v>170</v>
      </c>
      <c r="E51" t="s">
        <v>2094</v>
      </c>
      <c r="F51">
        <v>623705</v>
      </c>
      <c r="G51">
        <v>0</v>
      </c>
      <c r="H51" t="s">
        <v>2105</v>
      </c>
      <c r="I51" t="s">
        <v>20</v>
      </c>
      <c r="J51" t="s">
        <v>90</v>
      </c>
      <c r="K51" t="s">
        <v>21</v>
      </c>
      <c r="M51" t="s">
        <v>17632</v>
      </c>
      <c r="N51" t="s">
        <v>22</v>
      </c>
      <c r="O51" t="s">
        <v>23</v>
      </c>
      <c r="P51" t="s">
        <v>26</v>
      </c>
      <c r="Q51" t="s">
        <v>92</v>
      </c>
      <c r="R51" s="13">
        <v>144</v>
      </c>
      <c r="S51" s="13">
        <v>11</v>
      </c>
      <c r="T51" s="21">
        <v>1</v>
      </c>
      <c r="V51" t="s">
        <v>2116</v>
      </c>
      <c r="W51" t="str">
        <f>+IF(V51="","",IF(MID(V51,1,3)="ECE","UNICO",IF(V51="FINES",CONCATENATE("R",IF(OR(C51="16",C51="21",C51="22",C51="23"),"16212223",IF(OR(C51="15",C51="17",C51="24",C51="25"),"15172425",C51))),IF(V51="CEBAS","UNICO",IF(VALUE(C51)&lt;=11,"AMBA","INTERIOR")))))</f>
        <v>AMBA</v>
      </c>
      <c r="X51" s="20" t="str">
        <f>+IF(V51="","-",CONCATENATE(V51,"_",W51))</f>
        <v>CENS_AMBA</v>
      </c>
      <c r="Y51" s="59">
        <v>0.16515897802616419</v>
      </c>
      <c r="Z51" t="str">
        <f>+IFERROR(VLOOKUP(H51,#REF!,2,FALSE),"-")</f>
        <v>-</v>
      </c>
      <c r="AA51" t="s">
        <v>2393</v>
      </c>
      <c r="AB51" t="str">
        <f>+IF(W51="","-",IF(W51="UNICO","CENSO","MUESTRA"))</f>
        <v>MUESTRA</v>
      </c>
      <c r="AC51" t="s">
        <v>2397</v>
      </c>
      <c r="AD51" t="s">
        <v>134</v>
      </c>
      <c r="AF51">
        <f>+COUNTIF(Piloto!C:C,MARCO!A51)</f>
        <v>0</v>
      </c>
    </row>
    <row r="52" spans="1:32" x14ac:dyDescent="0.25">
      <c r="A52" s="5" t="str">
        <f t="shared" si="0"/>
        <v>0111DM0458</v>
      </c>
      <c r="B52" s="23" t="s">
        <v>2119</v>
      </c>
      <c r="C52" t="s">
        <v>246</v>
      </c>
      <c r="D52" t="s">
        <v>575</v>
      </c>
      <c r="E52" t="s">
        <v>1794</v>
      </c>
      <c r="F52">
        <v>624117</v>
      </c>
      <c r="G52">
        <v>0</v>
      </c>
      <c r="H52" t="s">
        <v>1831</v>
      </c>
      <c r="I52" t="s">
        <v>20</v>
      </c>
      <c r="J52" t="s">
        <v>90</v>
      </c>
      <c r="K52" t="s">
        <v>21</v>
      </c>
      <c r="M52" t="s">
        <v>17618</v>
      </c>
      <c r="N52" t="s">
        <v>22</v>
      </c>
      <c r="O52" t="s">
        <v>23</v>
      </c>
      <c r="P52" t="s">
        <v>26</v>
      </c>
      <c r="Q52" t="s">
        <v>92</v>
      </c>
      <c r="R52" s="13">
        <v>110</v>
      </c>
      <c r="S52" s="13">
        <v>6</v>
      </c>
      <c r="T52" s="21">
        <v>1</v>
      </c>
      <c r="V52" t="s">
        <v>2116</v>
      </c>
      <c r="W52" t="str">
        <f>+IF(V52="","",IF(MID(V52,1,3)="ECE","UNICO",IF(V52="FINES",CONCATENATE("R",IF(OR(C52="16",C52="21",C52="22",C52="23"),"16212223",IF(OR(C52="15",C52="17",C52="24",C52="25"),"15172425",C52))),IF(V52="CEBAS","UNICO",IF(VALUE(C52)&lt;=11,"AMBA","INTERIOR")))))</f>
        <v>AMBA</v>
      </c>
      <c r="X52" s="20" t="str">
        <f>+IF(V52="","-",CONCATENATE(V52,"_",W52))</f>
        <v>CENS_AMBA</v>
      </c>
      <c r="Y52" s="59">
        <v>0.1685868501663208</v>
      </c>
      <c r="Z52" t="str">
        <f>+IFERROR(VLOOKUP(H52,#REF!,2,FALSE),"-")</f>
        <v>-</v>
      </c>
      <c r="AA52" t="s">
        <v>2393</v>
      </c>
      <c r="AB52" t="str">
        <f>+IF(W52="","-",IF(W52="UNICO","CENSO","MUESTRA"))</f>
        <v>MUESTRA</v>
      </c>
      <c r="AC52" t="s">
        <v>2398</v>
      </c>
      <c r="AD52" t="s">
        <v>134</v>
      </c>
      <c r="AF52">
        <f>+COUNTIF(Piloto!C:C,MARCO!A52)</f>
        <v>0</v>
      </c>
    </row>
    <row r="53" spans="1:32" x14ac:dyDescent="0.25">
      <c r="A53" s="5" t="str">
        <f t="shared" si="0"/>
        <v>0100DM0460</v>
      </c>
      <c r="B53" s="23" t="s">
        <v>2119</v>
      </c>
      <c r="C53" t="s">
        <v>1245</v>
      </c>
      <c r="D53" t="s">
        <v>876</v>
      </c>
      <c r="E53" t="s">
        <v>1674</v>
      </c>
      <c r="F53">
        <v>623721</v>
      </c>
      <c r="G53">
        <v>0</v>
      </c>
      <c r="H53" t="s">
        <v>1699</v>
      </c>
      <c r="I53" t="s">
        <v>20</v>
      </c>
      <c r="J53" t="s">
        <v>90</v>
      </c>
      <c r="K53" t="s">
        <v>21</v>
      </c>
      <c r="M53" t="s">
        <v>17633</v>
      </c>
      <c r="N53" t="s">
        <v>22</v>
      </c>
      <c r="O53" t="s">
        <v>23</v>
      </c>
      <c r="P53" t="s">
        <v>26</v>
      </c>
      <c r="Q53" t="s">
        <v>92</v>
      </c>
      <c r="R53" s="13">
        <v>102</v>
      </c>
      <c r="S53" s="13">
        <v>9</v>
      </c>
      <c r="T53" s="21">
        <v>1</v>
      </c>
      <c r="V53" t="s">
        <v>2116</v>
      </c>
      <c r="W53" t="str">
        <f>+IF(V53="","",IF(MID(V53,1,3)="ECE","UNICO",IF(V53="FINES",CONCATENATE("R",IF(OR(C53="16",C53="21",C53="22",C53="23"),"16212223",IF(OR(C53="15",C53="17",C53="24",C53="25"),"15172425",C53))),IF(V53="CEBAS","UNICO",IF(VALUE(C53)&lt;=11,"AMBA","INTERIOR")))))</f>
        <v>AMBA</v>
      </c>
      <c r="X53" s="20" t="str">
        <f>+IF(V53="","-",CONCATENATE(V53,"_",W53))</f>
        <v>CENS_AMBA</v>
      </c>
      <c r="Y53" s="59">
        <v>0.17220219079818991</v>
      </c>
      <c r="Z53" t="str">
        <f>+IFERROR(VLOOKUP(H53,#REF!,2,FALSE),"-")</f>
        <v>-</v>
      </c>
      <c r="AA53" t="s">
        <v>2393</v>
      </c>
      <c r="AB53" t="str">
        <f>+IF(W53="","-",IF(W53="UNICO","CENSO","MUESTRA"))</f>
        <v>MUESTRA</v>
      </c>
      <c r="AC53" t="s">
        <v>2397</v>
      </c>
      <c r="AD53" t="s">
        <v>134</v>
      </c>
      <c r="AF53">
        <f>+COUNTIF(Piloto!C:C,MARCO!A53)</f>
        <v>0</v>
      </c>
    </row>
    <row r="54" spans="1:32" x14ac:dyDescent="0.25">
      <c r="A54" s="5" t="str">
        <f t="shared" si="0"/>
        <v>0096DM0457</v>
      </c>
      <c r="B54" s="23" t="s">
        <v>2119</v>
      </c>
      <c r="C54" t="s">
        <v>884</v>
      </c>
      <c r="D54" t="s">
        <v>1591</v>
      </c>
      <c r="E54" t="s">
        <v>1592</v>
      </c>
      <c r="F54">
        <v>623673</v>
      </c>
      <c r="G54">
        <v>0</v>
      </c>
      <c r="H54" t="s">
        <v>1614</v>
      </c>
      <c r="I54" t="s">
        <v>20</v>
      </c>
      <c r="J54" t="s">
        <v>90</v>
      </c>
      <c r="K54" t="s">
        <v>21</v>
      </c>
      <c r="M54" t="s">
        <v>17634</v>
      </c>
      <c r="N54" t="s">
        <v>22</v>
      </c>
      <c r="O54" t="s">
        <v>23</v>
      </c>
      <c r="P54" t="s">
        <v>26</v>
      </c>
      <c r="Q54" t="s">
        <v>92</v>
      </c>
      <c r="R54" s="13">
        <v>109</v>
      </c>
      <c r="S54" s="13">
        <v>7</v>
      </c>
      <c r="T54" s="21">
        <v>1</v>
      </c>
      <c r="V54" t="s">
        <v>2116</v>
      </c>
      <c r="W54" t="str">
        <f>+IF(V54="","",IF(MID(V54,1,3)="ECE","UNICO",IF(V54="FINES",CONCATENATE("R",IF(OR(C54="16",C54="21",C54="22",C54="23"),"16212223",IF(OR(C54="15",C54="17",C54="24",C54="25"),"15172425",C54))),IF(V54="CEBAS","UNICO",IF(VALUE(C54)&lt;=11,"AMBA","INTERIOR")))))</f>
        <v>AMBA</v>
      </c>
      <c r="X54" s="20" t="str">
        <f>+IF(V54="","-",CONCATENATE(V54,"_",W54))</f>
        <v>CENS_AMBA</v>
      </c>
      <c r="Y54" s="59">
        <v>0.176701668453844</v>
      </c>
      <c r="Z54" t="str">
        <f>+IFERROR(VLOOKUP(H54,#REF!,2,FALSE),"-")</f>
        <v>-</v>
      </c>
      <c r="AA54" t="s">
        <v>2393</v>
      </c>
      <c r="AB54" t="str">
        <f>+IF(W54="","-",IF(W54="UNICO","CENSO","MUESTRA"))</f>
        <v>MUESTRA</v>
      </c>
      <c r="AC54" t="s">
        <v>2397</v>
      </c>
      <c r="AD54" t="s">
        <v>134</v>
      </c>
      <c r="AF54">
        <f>+COUNTIF(Piloto!C:C,MARCO!A54)</f>
        <v>0</v>
      </c>
    </row>
    <row r="55" spans="1:32" x14ac:dyDescent="0.25">
      <c r="A55" s="5" t="str">
        <f t="shared" si="0"/>
        <v>0032DM0452</v>
      </c>
      <c r="B55" s="23" t="s">
        <v>2119</v>
      </c>
      <c r="C55" t="s">
        <v>584</v>
      </c>
      <c r="D55" t="s">
        <v>582</v>
      </c>
      <c r="E55" t="s">
        <v>583</v>
      </c>
      <c r="F55">
        <v>612832</v>
      </c>
      <c r="G55">
        <v>0</v>
      </c>
      <c r="H55" t="s">
        <v>608</v>
      </c>
      <c r="I55" t="s">
        <v>20</v>
      </c>
      <c r="J55" t="s">
        <v>90</v>
      </c>
      <c r="K55" t="s">
        <v>21</v>
      </c>
      <c r="M55" t="s">
        <v>17716</v>
      </c>
      <c r="N55" t="s">
        <v>22</v>
      </c>
      <c r="O55" t="s">
        <v>23</v>
      </c>
      <c r="P55" t="s">
        <v>26</v>
      </c>
      <c r="Q55" t="s">
        <v>92</v>
      </c>
      <c r="R55" s="13">
        <v>375</v>
      </c>
      <c r="S55" s="13">
        <v>16</v>
      </c>
      <c r="T55" s="21">
        <v>1</v>
      </c>
      <c r="V55" t="s">
        <v>2116</v>
      </c>
      <c r="W55" t="str">
        <f>+IF(V55="","",IF(MID(V55,1,3)="ECE","UNICO",IF(V55="FINES",CONCATENATE("R",IF(OR(C55="16",C55="21",C55="22",C55="23"),"16212223",IF(OR(C55="15",C55="17",C55="24",C55="25"),"15172425",C55))),IF(V55="CEBAS","UNICO",IF(VALUE(C55)&lt;=11,"AMBA","INTERIOR")))))</f>
        <v>AMBA</v>
      </c>
      <c r="X55" s="20" t="str">
        <f>+IF(V55="","-",CONCATENATE(V55,"_",W55))</f>
        <v>CENS_AMBA</v>
      </c>
      <c r="Y55" s="59">
        <v>0.18101475782254159</v>
      </c>
      <c r="Z55" t="str">
        <f>+IFERROR(VLOOKUP(H55,#REF!,2,FALSE),"-")</f>
        <v>-</v>
      </c>
      <c r="AA55" t="s">
        <v>2393</v>
      </c>
      <c r="AB55" t="str">
        <f>+IF(W55="","-",IF(W55="UNICO","CENSO","MUESTRA"))</f>
        <v>MUESTRA</v>
      </c>
      <c r="AC55" t="s">
        <v>2398</v>
      </c>
      <c r="AD55" t="s">
        <v>134</v>
      </c>
      <c r="AF55">
        <f>+COUNTIF(Piloto!C:C,MARCO!A55)</f>
        <v>0</v>
      </c>
    </row>
    <row r="56" spans="1:32" x14ac:dyDescent="0.25">
      <c r="A56" s="5" t="str">
        <f t="shared" si="0"/>
        <v>0069DM0451</v>
      </c>
      <c r="B56" s="23" t="s">
        <v>2119</v>
      </c>
      <c r="C56" t="s">
        <v>1079</v>
      </c>
      <c r="D56" t="s">
        <v>1077</v>
      </c>
      <c r="E56" t="s">
        <v>1078</v>
      </c>
      <c r="F56">
        <v>602156</v>
      </c>
      <c r="G56">
        <v>0</v>
      </c>
      <c r="H56" t="s">
        <v>1156</v>
      </c>
      <c r="I56" t="s">
        <v>20</v>
      </c>
      <c r="J56" t="s">
        <v>90</v>
      </c>
      <c r="K56" t="s">
        <v>21</v>
      </c>
      <c r="M56" t="s">
        <v>2289</v>
      </c>
      <c r="N56" t="s">
        <v>22</v>
      </c>
      <c r="O56" t="s">
        <v>23</v>
      </c>
      <c r="P56" t="s">
        <v>26</v>
      </c>
      <c r="Q56" t="s">
        <v>92</v>
      </c>
      <c r="R56" s="13">
        <v>311</v>
      </c>
      <c r="S56" s="13">
        <v>34</v>
      </c>
      <c r="T56" s="21">
        <v>1</v>
      </c>
      <c r="V56" t="s">
        <v>2116</v>
      </c>
      <c r="W56" t="str">
        <f>+IF(V56="","",IF(MID(V56,1,3)="ECE","UNICO",IF(V56="FINES",CONCATENATE("R",IF(OR(C56="16",C56="21",C56="22",C56="23"),"16212223",IF(OR(C56="15",C56="17",C56="24",C56="25"),"15172425",C56))),IF(V56="CEBAS","UNICO",IF(VALUE(C56)&lt;=11,"AMBA","INTERIOR")))))</f>
        <v>AMBA</v>
      </c>
      <c r="X56" s="20" t="str">
        <f>+IF(V56="","-",CONCATENATE(V56,"_",W56))</f>
        <v>CENS_AMBA</v>
      </c>
      <c r="Y56" s="59">
        <v>0.18968959980540809</v>
      </c>
      <c r="Z56" t="str">
        <f>+IFERROR(VLOOKUP(H56,#REF!,2,FALSE),"-")</f>
        <v>-</v>
      </c>
      <c r="AA56" t="s">
        <v>2393</v>
      </c>
      <c r="AB56" t="str">
        <f>+IF(W56="","-",IF(W56="UNICO","CENSO","MUESTRA"))</f>
        <v>MUESTRA</v>
      </c>
      <c r="AC56" t="s">
        <v>2397</v>
      </c>
      <c r="AD56" t="s">
        <v>134</v>
      </c>
      <c r="AF56">
        <f>+COUNTIF(Piloto!C:C,MARCO!A56)</f>
        <v>0</v>
      </c>
    </row>
    <row r="57" spans="1:32" x14ac:dyDescent="0.25">
      <c r="A57" s="5" t="str">
        <f t="shared" si="0"/>
        <v>0047DM0453</v>
      </c>
      <c r="B57" s="23" t="s">
        <v>2119</v>
      </c>
      <c r="C57" t="s">
        <v>158</v>
      </c>
      <c r="D57" t="s">
        <v>811</v>
      </c>
      <c r="E57" t="s">
        <v>812</v>
      </c>
      <c r="F57">
        <v>623767</v>
      </c>
      <c r="G57">
        <v>0</v>
      </c>
      <c r="H57" t="s">
        <v>826</v>
      </c>
      <c r="I57" t="s">
        <v>20</v>
      </c>
      <c r="J57" t="s">
        <v>90</v>
      </c>
      <c r="K57" t="s">
        <v>21</v>
      </c>
      <c r="M57" t="s">
        <v>17635</v>
      </c>
      <c r="N57" t="s">
        <v>22</v>
      </c>
      <c r="O57" t="s">
        <v>23</v>
      </c>
      <c r="P57" t="s">
        <v>26</v>
      </c>
      <c r="Q57" t="s">
        <v>92</v>
      </c>
      <c r="R57" s="13">
        <v>118</v>
      </c>
      <c r="S57" s="13">
        <v>6</v>
      </c>
      <c r="T57" s="21">
        <v>1</v>
      </c>
      <c r="V57" t="s">
        <v>2116</v>
      </c>
      <c r="W57" t="str">
        <f>+IF(V57="","",IF(MID(V57,1,3)="ECE","UNICO",IF(V57="FINES",CONCATENATE("R",IF(OR(C57="16",C57="21",C57="22",C57="23"),"16212223",IF(OR(C57="15",C57="17",C57="24",C57="25"),"15172425",C57))),IF(V57="CEBAS","UNICO",IF(VALUE(C57)&lt;=11,"AMBA","INTERIOR")))))</f>
        <v>AMBA</v>
      </c>
      <c r="X57" s="20" t="str">
        <f>+IF(V57="","-",CONCATENATE(V57,"_",W57))</f>
        <v>CENS_AMBA</v>
      </c>
      <c r="Y57" s="59">
        <v>0.19117986369464129</v>
      </c>
      <c r="Z57" t="str">
        <f>+IFERROR(VLOOKUP(H57,#REF!,2,FALSE),"-")</f>
        <v>-</v>
      </c>
      <c r="AA57" t="s">
        <v>2393</v>
      </c>
      <c r="AB57" t="str">
        <f>+IF(W57="","-",IF(W57="UNICO","CENSO","MUESTRA"))</f>
        <v>MUESTRA</v>
      </c>
      <c r="AC57" t="s">
        <v>2398</v>
      </c>
      <c r="AD57" t="s">
        <v>134</v>
      </c>
      <c r="AF57">
        <f>+COUNTIF(Piloto!C:C,MARCO!A57)</f>
        <v>0</v>
      </c>
    </row>
    <row r="58" spans="1:32" x14ac:dyDescent="0.25">
      <c r="A58" s="5" t="str">
        <f t="shared" si="0"/>
        <v>0070DM0451</v>
      </c>
      <c r="B58" s="23" t="s">
        <v>2119</v>
      </c>
      <c r="C58" t="s">
        <v>86</v>
      </c>
      <c r="D58" t="s">
        <v>372</v>
      </c>
      <c r="E58" t="s">
        <v>1233</v>
      </c>
      <c r="F58">
        <v>611520</v>
      </c>
      <c r="G58">
        <v>0</v>
      </c>
      <c r="H58" t="s">
        <v>1239</v>
      </c>
      <c r="I58" t="s">
        <v>20</v>
      </c>
      <c r="J58" t="s">
        <v>90</v>
      </c>
      <c r="K58" t="s">
        <v>21</v>
      </c>
      <c r="M58" t="s">
        <v>17636</v>
      </c>
      <c r="N58" t="s">
        <v>22</v>
      </c>
      <c r="O58" t="s">
        <v>23</v>
      </c>
      <c r="P58" t="s">
        <v>26</v>
      </c>
      <c r="Q58" t="s">
        <v>92</v>
      </c>
      <c r="R58" s="13">
        <v>186</v>
      </c>
      <c r="S58" s="13">
        <v>12</v>
      </c>
      <c r="T58" s="21">
        <v>1</v>
      </c>
      <c r="V58" t="s">
        <v>2116</v>
      </c>
      <c r="W58" t="str">
        <f>+IF(V58="","",IF(MID(V58,1,3)="ECE","UNICO",IF(V58="FINES",CONCATENATE("R",IF(OR(C58="16",C58="21",C58="22",C58="23"),"16212223",IF(OR(C58="15",C58="17",C58="24",C58="25"),"15172425",C58))),IF(V58="CEBAS","UNICO",IF(VALUE(C58)&lt;=11,"AMBA","INTERIOR")))))</f>
        <v>AMBA</v>
      </c>
      <c r="X58" s="20" t="str">
        <f>+IF(V58="","-",CONCATENATE(V58,"_",W58))</f>
        <v>CENS_AMBA</v>
      </c>
      <c r="Y58" s="59">
        <v>0.19183406918435481</v>
      </c>
      <c r="Z58" t="str">
        <f>+IFERROR(VLOOKUP(H58,#REF!,2,FALSE),"-")</f>
        <v>-</v>
      </c>
      <c r="AA58" t="s">
        <v>2394</v>
      </c>
      <c r="AB58" t="str">
        <f>+IF(W58="","-",IF(W58="UNICO","CENSO","MUESTRA"))</f>
        <v>MUESTRA</v>
      </c>
      <c r="AC58" t="s">
        <v>2397</v>
      </c>
      <c r="AD58" t="s">
        <v>134</v>
      </c>
      <c r="AF58">
        <f>+COUNTIF(Piloto!C:C,MARCO!A58)</f>
        <v>0</v>
      </c>
    </row>
    <row r="59" spans="1:32" x14ac:dyDescent="0.25">
      <c r="A59" s="5" t="str">
        <f t="shared" si="0"/>
        <v>0069DM0472</v>
      </c>
      <c r="B59" s="23" t="s">
        <v>2119</v>
      </c>
      <c r="C59" t="s">
        <v>1079</v>
      </c>
      <c r="D59" t="s">
        <v>1077</v>
      </c>
      <c r="E59" t="s">
        <v>1078</v>
      </c>
      <c r="F59">
        <v>623636</v>
      </c>
      <c r="G59">
        <v>0</v>
      </c>
      <c r="H59" t="s">
        <v>1183</v>
      </c>
      <c r="I59" t="s">
        <v>20</v>
      </c>
      <c r="J59" t="s">
        <v>90</v>
      </c>
      <c r="K59" t="s">
        <v>21</v>
      </c>
      <c r="M59" t="s">
        <v>17637</v>
      </c>
      <c r="N59" t="s">
        <v>22</v>
      </c>
      <c r="O59" t="s">
        <v>23</v>
      </c>
      <c r="P59" t="s">
        <v>26</v>
      </c>
      <c r="Q59" t="s">
        <v>92</v>
      </c>
      <c r="R59" s="13">
        <v>108</v>
      </c>
      <c r="S59" s="13">
        <v>9</v>
      </c>
      <c r="T59" s="21">
        <v>1</v>
      </c>
      <c r="V59" t="s">
        <v>2116</v>
      </c>
      <c r="W59" t="str">
        <f>+IF(V59="","",IF(MID(V59,1,3)="ECE","UNICO",IF(V59="FINES",CONCATENATE("R",IF(OR(C59="16",C59="21",C59="22",C59="23"),"16212223",IF(OR(C59="15",C59="17",C59="24",C59="25"),"15172425",C59))),IF(V59="CEBAS","UNICO",IF(VALUE(C59)&lt;=11,"AMBA","INTERIOR")))))</f>
        <v>AMBA</v>
      </c>
      <c r="X59" s="20" t="str">
        <f>+IF(V59="","-",CONCATENATE(V59,"_",W59))</f>
        <v>CENS_AMBA</v>
      </c>
      <c r="Y59" s="59">
        <v>0.1921103410422802</v>
      </c>
      <c r="Z59" t="str">
        <f>+IFERROR(VLOOKUP(H59,#REF!,2,FALSE),"-")</f>
        <v>-</v>
      </c>
      <c r="AA59" t="s">
        <v>2393</v>
      </c>
      <c r="AB59" t="str">
        <f>+IF(W59="","-",IF(W59="UNICO","CENSO","MUESTRA"))</f>
        <v>MUESTRA</v>
      </c>
      <c r="AC59" t="s">
        <v>2398</v>
      </c>
      <c r="AD59" t="s">
        <v>134</v>
      </c>
      <c r="AF59">
        <f>+COUNTIF(Piloto!C:C,MARCO!A59)</f>
        <v>0</v>
      </c>
    </row>
    <row r="60" spans="1:32" x14ac:dyDescent="0.25">
      <c r="A60" s="5" t="str">
        <f t="shared" si="0"/>
        <v>0119DM0453</v>
      </c>
      <c r="B60" s="23" t="s">
        <v>2119</v>
      </c>
      <c r="C60" t="s">
        <v>584</v>
      </c>
      <c r="D60" t="s">
        <v>419</v>
      </c>
      <c r="E60" t="s">
        <v>1915</v>
      </c>
      <c r="F60">
        <v>623641</v>
      </c>
      <c r="G60">
        <v>0</v>
      </c>
      <c r="H60" t="s">
        <v>1937</v>
      </c>
      <c r="I60" t="s">
        <v>20</v>
      </c>
      <c r="J60" t="s">
        <v>90</v>
      </c>
      <c r="K60" t="s">
        <v>21</v>
      </c>
      <c r="M60" t="s">
        <v>17638</v>
      </c>
      <c r="N60" t="s">
        <v>22</v>
      </c>
      <c r="O60" t="s">
        <v>23</v>
      </c>
      <c r="P60" t="s">
        <v>26</v>
      </c>
      <c r="Q60" t="s">
        <v>92</v>
      </c>
      <c r="R60" s="13">
        <v>97</v>
      </c>
      <c r="S60" s="13">
        <v>6</v>
      </c>
      <c r="T60" s="21">
        <v>1</v>
      </c>
      <c r="V60" t="s">
        <v>2116</v>
      </c>
      <c r="W60" t="str">
        <f>+IF(V60="","",IF(MID(V60,1,3)="ECE","UNICO",IF(V60="FINES",CONCATENATE("R",IF(OR(C60="16",C60="21",C60="22",C60="23"),"16212223",IF(OR(C60="15",C60="17",C60="24",C60="25"),"15172425",C60))),IF(V60="CEBAS","UNICO",IF(VALUE(C60)&lt;=11,"AMBA","INTERIOR")))))</f>
        <v>AMBA</v>
      </c>
      <c r="X60" s="20" t="str">
        <f>+IF(V60="","-",CONCATENATE(V60,"_",W60))</f>
        <v>CENS_AMBA</v>
      </c>
      <c r="Y60" s="59">
        <v>0.19372508735270111</v>
      </c>
      <c r="Z60" t="str">
        <f>+IFERROR(VLOOKUP(H60,#REF!,2,FALSE),"-")</f>
        <v>-</v>
      </c>
      <c r="AA60" t="s">
        <v>2393</v>
      </c>
      <c r="AB60" t="str">
        <f>+IF(W60="","-",IF(W60="UNICO","CENSO","MUESTRA"))</f>
        <v>MUESTRA</v>
      </c>
      <c r="AC60" t="s">
        <v>2397</v>
      </c>
      <c r="AD60" t="s">
        <v>134</v>
      </c>
      <c r="AF60">
        <f>+COUNTIF(Piloto!C:C,MARCO!A60)</f>
        <v>0</v>
      </c>
    </row>
    <row r="61" spans="1:32" x14ac:dyDescent="0.25">
      <c r="A61" s="5" t="str">
        <f t="shared" si="0"/>
        <v>0085DM0451</v>
      </c>
      <c r="B61" s="23" t="s">
        <v>2119</v>
      </c>
      <c r="C61" t="s">
        <v>584</v>
      </c>
      <c r="D61" t="s">
        <v>1474</v>
      </c>
      <c r="E61" t="s">
        <v>1475</v>
      </c>
      <c r="F61">
        <v>607852</v>
      </c>
      <c r="G61">
        <v>0</v>
      </c>
      <c r="H61" t="s">
        <v>1509</v>
      </c>
      <c r="I61" t="s">
        <v>20</v>
      </c>
      <c r="J61" t="s">
        <v>90</v>
      </c>
      <c r="K61" t="s">
        <v>21</v>
      </c>
      <c r="M61" t="s">
        <v>2289</v>
      </c>
      <c r="N61" t="s">
        <v>22</v>
      </c>
      <c r="O61" t="s">
        <v>23</v>
      </c>
      <c r="P61" t="s">
        <v>26</v>
      </c>
      <c r="Q61" t="s">
        <v>92</v>
      </c>
      <c r="R61" s="13">
        <v>656</v>
      </c>
      <c r="S61" s="13">
        <v>29</v>
      </c>
      <c r="T61" s="21">
        <v>1</v>
      </c>
      <c r="V61" t="s">
        <v>2116</v>
      </c>
      <c r="W61" t="str">
        <f>+IF(V61="","",IF(MID(V61,1,3)="ECE","UNICO",IF(V61="FINES",CONCATENATE("R",IF(OR(C61="16",C61="21",C61="22",C61="23"),"16212223",IF(OR(C61="15",C61="17",C61="24",C61="25"),"15172425",C61))),IF(V61="CEBAS","UNICO",IF(VALUE(C61)&lt;=11,"AMBA","INTERIOR")))))</f>
        <v>AMBA</v>
      </c>
      <c r="X61" s="20" t="str">
        <f>+IF(V61="","-",CONCATENATE(V61,"_",W61))</f>
        <v>CENS_AMBA</v>
      </c>
      <c r="Y61" s="59">
        <v>0.19846694212820801</v>
      </c>
      <c r="Z61" t="str">
        <f>+IFERROR(VLOOKUP(H61,#REF!,2,FALSE),"-")</f>
        <v>-</v>
      </c>
      <c r="AA61" t="s">
        <v>2393</v>
      </c>
      <c r="AB61" t="str">
        <f>+IF(W61="","-",IF(W61="UNICO","CENSO","MUESTRA"))</f>
        <v>MUESTRA</v>
      </c>
      <c r="AC61" t="s">
        <v>2397</v>
      </c>
      <c r="AD61" t="s">
        <v>134</v>
      </c>
      <c r="AF61">
        <f>+COUNTIF(Piloto!C:C,MARCO!A61)</f>
        <v>0</v>
      </c>
    </row>
    <row r="62" spans="1:32" x14ac:dyDescent="0.25">
      <c r="A62" s="5" t="str">
        <f t="shared" si="0"/>
        <v>0030DM0451</v>
      </c>
      <c r="B62" s="23" t="s">
        <v>2119</v>
      </c>
      <c r="C62" t="s">
        <v>186</v>
      </c>
      <c r="D62" t="s">
        <v>551</v>
      </c>
      <c r="E62" t="s">
        <v>552</v>
      </c>
      <c r="F62">
        <v>623657</v>
      </c>
      <c r="G62">
        <v>0</v>
      </c>
      <c r="H62" t="s">
        <v>568</v>
      </c>
      <c r="I62" t="s">
        <v>20</v>
      </c>
      <c r="J62" t="s">
        <v>90</v>
      </c>
      <c r="K62" t="s">
        <v>21</v>
      </c>
      <c r="M62" t="s">
        <v>2289</v>
      </c>
      <c r="N62" t="s">
        <v>22</v>
      </c>
      <c r="O62" t="s">
        <v>23</v>
      </c>
      <c r="P62" t="s">
        <v>26</v>
      </c>
      <c r="Q62" t="s">
        <v>92</v>
      </c>
      <c r="R62" s="13">
        <v>129</v>
      </c>
      <c r="S62" s="13">
        <v>14</v>
      </c>
      <c r="T62" s="21">
        <v>1</v>
      </c>
      <c r="V62" t="s">
        <v>2116</v>
      </c>
      <c r="W62" t="str">
        <f>+IF(V62="","",IF(MID(V62,1,3)="ECE","UNICO",IF(V62="FINES",CONCATENATE("R",IF(OR(C62="16",C62="21",C62="22",C62="23"),"16212223",IF(OR(C62="15",C62="17",C62="24",C62="25"),"15172425",C62))),IF(V62="CEBAS","UNICO",IF(VALUE(C62)&lt;=11,"AMBA","INTERIOR")))))</f>
        <v>AMBA</v>
      </c>
      <c r="X62" s="20" t="str">
        <f>+IF(V62="","-",CONCATENATE(V62,"_",W62))</f>
        <v>CENS_AMBA</v>
      </c>
      <c r="Y62" s="59">
        <v>0.19923670549650449</v>
      </c>
      <c r="Z62" t="str">
        <f>+IFERROR(VLOOKUP(H62,#REF!,2,FALSE),"-")</f>
        <v>-</v>
      </c>
      <c r="AA62" t="s">
        <v>2393</v>
      </c>
      <c r="AB62" t="str">
        <f>+IF(W62="","-",IF(W62="UNICO","CENSO","MUESTRA"))</f>
        <v>MUESTRA</v>
      </c>
      <c r="AC62" t="s">
        <v>2398</v>
      </c>
      <c r="AD62" t="s">
        <v>134</v>
      </c>
      <c r="AF62">
        <f>+COUNTIF(Piloto!C:C,MARCO!A62)</f>
        <v>0</v>
      </c>
    </row>
    <row r="63" spans="1:32" x14ac:dyDescent="0.25">
      <c r="A63" s="5" t="str">
        <f t="shared" si="0"/>
        <v>0100DM0451</v>
      </c>
      <c r="B63" s="23" t="s">
        <v>2119</v>
      </c>
      <c r="C63" t="s">
        <v>1245</v>
      </c>
      <c r="D63" t="s">
        <v>876</v>
      </c>
      <c r="E63" t="s">
        <v>1674</v>
      </c>
      <c r="F63">
        <v>605885</v>
      </c>
      <c r="G63">
        <v>0</v>
      </c>
      <c r="H63" t="s">
        <v>1690</v>
      </c>
      <c r="I63" t="s">
        <v>20</v>
      </c>
      <c r="J63" t="s">
        <v>90</v>
      </c>
      <c r="K63" t="s">
        <v>21</v>
      </c>
      <c r="M63" t="s">
        <v>2289</v>
      </c>
      <c r="N63" t="s">
        <v>22</v>
      </c>
      <c r="O63" t="s">
        <v>23</v>
      </c>
      <c r="P63" t="s">
        <v>26</v>
      </c>
      <c r="Q63" t="s">
        <v>92</v>
      </c>
      <c r="R63" s="13">
        <v>152</v>
      </c>
      <c r="S63" s="13">
        <v>9</v>
      </c>
      <c r="T63" s="21">
        <v>1</v>
      </c>
      <c r="V63" t="s">
        <v>2116</v>
      </c>
      <c r="W63" t="str">
        <f>+IF(V63="","",IF(MID(V63,1,3)="ECE","UNICO",IF(V63="FINES",CONCATENATE("R",IF(OR(C63="16",C63="21",C63="22",C63="23"),"16212223",IF(OR(C63="15",C63="17",C63="24",C63="25"),"15172425",C63))),IF(V63="CEBAS","UNICO",IF(VALUE(C63)&lt;=11,"AMBA","INTERIOR")))))</f>
        <v>AMBA</v>
      </c>
      <c r="X63" s="20" t="str">
        <f>+IF(V63="","-",CONCATENATE(V63,"_",W63))</f>
        <v>CENS_AMBA</v>
      </c>
      <c r="Y63" s="59">
        <v>0.19928779146250561</v>
      </c>
      <c r="Z63" t="str">
        <f>+IFERROR(VLOOKUP(H63,#REF!,2,FALSE),"-")</f>
        <v>-</v>
      </c>
      <c r="AA63" t="s">
        <v>2393</v>
      </c>
      <c r="AB63" t="str">
        <f>+IF(W63="","-",IF(W63="UNICO","CENSO","MUESTRA"))</f>
        <v>MUESTRA</v>
      </c>
      <c r="AC63" t="s">
        <v>2398</v>
      </c>
      <c r="AD63" t="s">
        <v>134</v>
      </c>
      <c r="AF63">
        <f>+COUNTIF(Piloto!C:C,MARCO!A63)</f>
        <v>0</v>
      </c>
    </row>
    <row r="64" spans="1:32" x14ac:dyDescent="0.25">
      <c r="A64" s="5" t="str">
        <f t="shared" si="0"/>
        <v>0100DM0452</v>
      </c>
      <c r="B64" s="23" t="s">
        <v>2119</v>
      </c>
      <c r="C64" t="s">
        <v>1245</v>
      </c>
      <c r="D64" t="s">
        <v>876</v>
      </c>
      <c r="E64" t="s">
        <v>1674</v>
      </c>
      <c r="F64">
        <v>600527</v>
      </c>
      <c r="G64">
        <v>0</v>
      </c>
      <c r="H64" t="s">
        <v>1691</v>
      </c>
      <c r="I64" t="s">
        <v>20</v>
      </c>
      <c r="J64" t="s">
        <v>90</v>
      </c>
      <c r="K64" t="s">
        <v>21</v>
      </c>
      <c r="M64" t="s">
        <v>17642</v>
      </c>
      <c r="N64" t="s">
        <v>22</v>
      </c>
      <c r="O64" t="s">
        <v>23</v>
      </c>
      <c r="P64" t="s">
        <v>26</v>
      </c>
      <c r="Q64" t="s">
        <v>92</v>
      </c>
      <c r="R64" s="13">
        <v>132</v>
      </c>
      <c r="S64" s="13">
        <v>6</v>
      </c>
      <c r="T64" s="21">
        <v>1</v>
      </c>
      <c r="V64" t="s">
        <v>2116</v>
      </c>
      <c r="W64" t="str">
        <f>+IF(V64="","",IF(MID(V64,1,3)="ECE","UNICO",IF(V64="FINES",CONCATENATE("R",IF(OR(C64="16",C64="21",C64="22",C64="23"),"16212223",IF(OR(C64="15",C64="17",C64="24",C64="25"),"15172425",C64))),IF(V64="CEBAS","UNICO",IF(VALUE(C64)&lt;=11,"AMBA","INTERIOR")))))</f>
        <v>AMBA</v>
      </c>
      <c r="X64" s="20" t="str">
        <f>+IF(V64="","-",CONCATENATE(V64,"_",W64))</f>
        <v>CENS_AMBA</v>
      </c>
      <c r="Y64" s="59">
        <v>0.200758347385808</v>
      </c>
      <c r="Z64" t="str">
        <f>+IFERROR(VLOOKUP(H64,#REF!,2,FALSE),"-")</f>
        <v>-</v>
      </c>
      <c r="AA64" t="s">
        <v>2393</v>
      </c>
      <c r="AB64" t="str">
        <f>+IF(W64="","-",IF(W64="UNICO","CENSO","MUESTRA"))</f>
        <v>MUESTRA</v>
      </c>
      <c r="AC64" t="s">
        <v>2397</v>
      </c>
      <c r="AD64" t="s">
        <v>134</v>
      </c>
      <c r="AF64">
        <f>+COUNTIF(Piloto!C:C,MARCO!A64)</f>
        <v>0</v>
      </c>
    </row>
    <row r="65" spans="1:32" x14ac:dyDescent="0.25">
      <c r="A65" s="5" t="str">
        <f t="shared" si="0"/>
        <v>0005DM0457</v>
      </c>
      <c r="B65" s="23" t="s">
        <v>2119</v>
      </c>
      <c r="C65" t="s">
        <v>246</v>
      </c>
      <c r="D65" t="s">
        <v>243</v>
      </c>
      <c r="E65" t="s">
        <v>245</v>
      </c>
      <c r="F65">
        <v>610298</v>
      </c>
      <c r="G65">
        <v>0</v>
      </c>
      <c r="H65" t="s">
        <v>275</v>
      </c>
      <c r="I65" t="s">
        <v>20</v>
      </c>
      <c r="J65" t="s">
        <v>90</v>
      </c>
      <c r="K65" t="s">
        <v>21</v>
      </c>
      <c r="M65" t="s">
        <v>17751</v>
      </c>
      <c r="N65" t="s">
        <v>22</v>
      </c>
      <c r="O65" t="s">
        <v>23</v>
      </c>
      <c r="P65" t="s">
        <v>26</v>
      </c>
      <c r="Q65" t="s">
        <v>92</v>
      </c>
      <c r="R65" s="13">
        <v>119</v>
      </c>
      <c r="S65" s="13">
        <v>7</v>
      </c>
      <c r="T65" s="21">
        <v>1</v>
      </c>
      <c r="V65" t="s">
        <v>2116</v>
      </c>
      <c r="W65" t="str">
        <f>+IF(V65="","",IF(MID(V65,1,3)="ECE","UNICO",IF(V65="FINES",CONCATENATE("R",IF(OR(C65="16",C65="21",C65="22",C65="23"),"16212223",IF(OR(C65="15",C65="17",C65="24",C65="25"),"15172425",C65))),IF(V65="CEBAS","UNICO",IF(VALUE(C65)&lt;=11,"AMBA","INTERIOR")))))</f>
        <v>AMBA</v>
      </c>
      <c r="X65" s="20" t="str">
        <f>+IF(V65="","-",CONCATENATE(V65,"_",W65))</f>
        <v>CENS_AMBA</v>
      </c>
      <c r="Y65" s="59">
        <v>0.20185172356463771</v>
      </c>
      <c r="Z65" t="str">
        <f>+IFERROR(VLOOKUP(H65,#REF!,2,FALSE),"-")</f>
        <v>-</v>
      </c>
      <c r="AA65" t="s">
        <v>2393</v>
      </c>
      <c r="AB65" t="str">
        <f>+IF(W65="","-",IF(W65="UNICO","CENSO","MUESTRA"))</f>
        <v>MUESTRA</v>
      </c>
      <c r="AC65" t="s">
        <v>2398</v>
      </c>
      <c r="AD65" t="s">
        <v>134</v>
      </c>
      <c r="AF65">
        <f>+COUNTIF(Piloto!C:C,MARCO!A65)</f>
        <v>0</v>
      </c>
    </row>
    <row r="66" spans="1:32" x14ac:dyDescent="0.25">
      <c r="A66" s="5" t="str">
        <f t="shared" si="0"/>
        <v>0069DM0454</v>
      </c>
      <c r="B66" s="23" t="s">
        <v>2119</v>
      </c>
      <c r="C66" t="s">
        <v>1079</v>
      </c>
      <c r="D66" t="s">
        <v>1077</v>
      </c>
      <c r="E66" t="s">
        <v>1078</v>
      </c>
      <c r="F66">
        <v>604095</v>
      </c>
      <c r="G66">
        <v>0</v>
      </c>
      <c r="H66" t="s">
        <v>1161</v>
      </c>
      <c r="I66" t="s">
        <v>20</v>
      </c>
      <c r="J66" t="s">
        <v>90</v>
      </c>
      <c r="K66" t="s">
        <v>21</v>
      </c>
      <c r="M66" t="s">
        <v>17717</v>
      </c>
      <c r="N66" t="s">
        <v>22</v>
      </c>
      <c r="O66" t="s">
        <v>23</v>
      </c>
      <c r="P66" t="s">
        <v>26</v>
      </c>
      <c r="Q66" t="s">
        <v>92</v>
      </c>
      <c r="R66" s="13">
        <v>310</v>
      </c>
      <c r="S66" s="13">
        <v>16</v>
      </c>
      <c r="T66" s="21">
        <v>1</v>
      </c>
      <c r="V66" t="s">
        <v>2116</v>
      </c>
      <c r="W66" t="str">
        <f>+IF(V66="","",IF(MID(V66,1,3)="ECE","UNICO",IF(V66="FINES",CONCATENATE("R",IF(OR(C66="16",C66="21",C66="22",C66="23"),"16212223",IF(OR(C66="15",C66="17",C66="24",C66="25"),"15172425",C66))),IF(V66="CEBAS","UNICO",IF(VALUE(C66)&lt;=11,"AMBA","INTERIOR")))))</f>
        <v>AMBA</v>
      </c>
      <c r="X66" s="20" t="str">
        <f>+IF(V66="","-",CONCATENATE(V66,"_",W66))</f>
        <v>CENS_AMBA</v>
      </c>
      <c r="Y66" s="59">
        <v>0.2020648018353515</v>
      </c>
      <c r="Z66" t="str">
        <f>+IFERROR(VLOOKUP(H66,#REF!,2,FALSE),"-")</f>
        <v>-</v>
      </c>
      <c r="AA66" t="s">
        <v>2393</v>
      </c>
      <c r="AB66" t="str">
        <f>+IF(W66="","-",IF(W66="UNICO","CENSO","MUESTRA"))</f>
        <v>MUESTRA</v>
      </c>
      <c r="AC66" t="s">
        <v>2398</v>
      </c>
      <c r="AD66" t="s">
        <v>134</v>
      </c>
      <c r="AF66">
        <f>+COUNTIF(Piloto!C:C,MARCO!A66)</f>
        <v>0</v>
      </c>
    </row>
    <row r="67" spans="1:32" x14ac:dyDescent="0.25">
      <c r="A67" s="5" t="str">
        <f t="shared" ref="A67:A130" si="1">+H67</f>
        <v>0005DM0451</v>
      </c>
      <c r="B67" s="23" t="s">
        <v>2119</v>
      </c>
      <c r="C67" t="s">
        <v>246</v>
      </c>
      <c r="D67" t="s">
        <v>243</v>
      </c>
      <c r="E67" t="s">
        <v>245</v>
      </c>
      <c r="F67">
        <v>601652</v>
      </c>
      <c r="G67">
        <v>0</v>
      </c>
      <c r="H67" t="s">
        <v>270</v>
      </c>
      <c r="I67" t="s">
        <v>20</v>
      </c>
      <c r="J67" t="s">
        <v>90</v>
      </c>
      <c r="K67" t="s">
        <v>21</v>
      </c>
      <c r="M67" t="s">
        <v>2289</v>
      </c>
      <c r="N67" t="s">
        <v>22</v>
      </c>
      <c r="O67" t="s">
        <v>23</v>
      </c>
      <c r="P67" t="s">
        <v>26</v>
      </c>
      <c r="Q67" t="s">
        <v>92</v>
      </c>
      <c r="R67" s="13">
        <v>108</v>
      </c>
      <c r="S67" s="13">
        <v>7</v>
      </c>
      <c r="T67" s="21">
        <v>1</v>
      </c>
      <c r="V67" t="s">
        <v>2116</v>
      </c>
      <c r="W67" t="str">
        <f>+IF(V67="","",IF(MID(V67,1,3)="ECE","UNICO",IF(V67="FINES",CONCATENATE("R",IF(OR(C67="16",C67="21",C67="22",C67="23"),"16212223",IF(OR(C67="15",C67="17",C67="24",C67="25"),"15172425",C67))),IF(V67="CEBAS","UNICO",IF(VALUE(C67)&lt;=11,"AMBA","INTERIOR")))))</f>
        <v>AMBA</v>
      </c>
      <c r="X67" s="20" t="str">
        <f>+IF(V67="","-",CONCATENATE(V67,"_",W67))</f>
        <v>CENS_AMBA</v>
      </c>
      <c r="Y67" s="59">
        <v>0.20480728555809369</v>
      </c>
      <c r="Z67" t="str">
        <f>+IFERROR(VLOOKUP(H67,#REF!,2,FALSE),"-")</f>
        <v>-</v>
      </c>
      <c r="AA67" t="s">
        <v>2393</v>
      </c>
      <c r="AB67" t="str">
        <f>+IF(W67="","-",IF(W67="UNICO","CENSO","MUESTRA"))</f>
        <v>MUESTRA</v>
      </c>
      <c r="AC67" t="s">
        <v>2397</v>
      </c>
      <c r="AD67" t="s">
        <v>134</v>
      </c>
      <c r="AF67">
        <f>+COUNTIF(Piloto!C:C,MARCO!A67)</f>
        <v>0</v>
      </c>
    </row>
    <row r="68" spans="1:32" x14ac:dyDescent="0.25">
      <c r="A68" s="5" t="str">
        <f t="shared" si="1"/>
        <v>0015DM0451</v>
      </c>
      <c r="B68" s="23" t="s">
        <v>2119</v>
      </c>
      <c r="C68" t="s">
        <v>158</v>
      </c>
      <c r="D68" t="s">
        <v>427</v>
      </c>
      <c r="E68" t="s">
        <v>428</v>
      </c>
      <c r="F68">
        <v>605899</v>
      </c>
      <c r="G68">
        <v>0</v>
      </c>
      <c r="H68" t="s">
        <v>439</v>
      </c>
      <c r="I68" t="s">
        <v>20</v>
      </c>
      <c r="J68" t="s">
        <v>90</v>
      </c>
      <c r="K68" t="s">
        <v>21</v>
      </c>
      <c r="M68" t="s">
        <v>17639</v>
      </c>
      <c r="N68" t="s">
        <v>22</v>
      </c>
      <c r="O68" t="s">
        <v>23</v>
      </c>
      <c r="P68" t="s">
        <v>26</v>
      </c>
      <c r="Q68" t="s">
        <v>92</v>
      </c>
      <c r="R68" s="13">
        <v>96</v>
      </c>
      <c r="S68" s="13">
        <v>4</v>
      </c>
      <c r="T68" s="21">
        <v>1</v>
      </c>
      <c r="V68" t="s">
        <v>2116</v>
      </c>
      <c r="W68" t="str">
        <f>+IF(V68="","",IF(MID(V68,1,3)="ECE","UNICO",IF(V68="FINES",CONCATENATE("R",IF(OR(C68="16",C68="21",C68="22",C68="23"),"16212223",IF(OR(C68="15",C68="17",C68="24",C68="25"),"15172425",C68))),IF(V68="CEBAS","UNICO",IF(VALUE(C68)&lt;=11,"AMBA","INTERIOR")))))</f>
        <v>AMBA</v>
      </c>
      <c r="X68" s="20" t="str">
        <f>+IF(V68="","-",CONCATENATE(V68,"_",W68))</f>
        <v>CENS_AMBA</v>
      </c>
      <c r="Y68" s="59">
        <v>0.20535162252348821</v>
      </c>
      <c r="Z68" t="str">
        <f>+IFERROR(VLOOKUP(H68,#REF!,2,FALSE),"-")</f>
        <v>-</v>
      </c>
      <c r="AA68" t="s">
        <v>2393</v>
      </c>
      <c r="AB68" t="str">
        <f>+IF(W68="","-",IF(W68="UNICO","CENSO","MUESTRA"))</f>
        <v>MUESTRA</v>
      </c>
      <c r="AC68" t="s">
        <v>2398</v>
      </c>
      <c r="AD68" t="s">
        <v>134</v>
      </c>
      <c r="AF68">
        <f>+COUNTIF(Piloto!C:C,MARCO!A68)</f>
        <v>0</v>
      </c>
    </row>
    <row r="69" spans="1:32" x14ac:dyDescent="0.25">
      <c r="A69" s="5" t="str">
        <f t="shared" si="1"/>
        <v>0131DM0456</v>
      </c>
      <c r="B69" s="23" t="s">
        <v>2119</v>
      </c>
      <c r="C69" t="s">
        <v>1302</v>
      </c>
      <c r="D69" t="s">
        <v>281</v>
      </c>
      <c r="E69" t="s">
        <v>2014</v>
      </c>
      <c r="F69">
        <v>623750</v>
      </c>
      <c r="G69">
        <v>0</v>
      </c>
      <c r="H69" t="s">
        <v>2031</v>
      </c>
      <c r="I69" t="s">
        <v>20</v>
      </c>
      <c r="J69" t="s">
        <v>90</v>
      </c>
      <c r="K69" t="s">
        <v>21</v>
      </c>
      <c r="M69" t="s">
        <v>17628</v>
      </c>
      <c r="N69" t="s">
        <v>22</v>
      </c>
      <c r="O69" t="s">
        <v>23</v>
      </c>
      <c r="P69" t="s">
        <v>26</v>
      </c>
      <c r="Q69" t="s">
        <v>92</v>
      </c>
      <c r="R69" s="13">
        <v>228</v>
      </c>
      <c r="S69" s="13">
        <v>24</v>
      </c>
      <c r="T69" s="21">
        <v>1</v>
      </c>
      <c r="V69" t="s">
        <v>2116</v>
      </c>
      <c r="W69" t="str">
        <f>+IF(V69="","",IF(MID(V69,1,3)="ECE","UNICO",IF(V69="FINES",CONCATENATE("R",IF(OR(C69="16",C69="21",C69="22",C69="23"),"16212223",IF(OR(C69="15",C69="17",C69="24",C69="25"),"15172425",C69))),IF(V69="CEBAS","UNICO",IF(VALUE(C69)&lt;=11,"AMBA","INTERIOR")))))</f>
        <v>AMBA</v>
      </c>
      <c r="X69" s="20" t="str">
        <f>+IF(V69="","-",CONCATENATE(V69,"_",W69))</f>
        <v>CENS_AMBA</v>
      </c>
      <c r="Y69" s="59">
        <v>0.20869743492868209</v>
      </c>
      <c r="Z69" t="str">
        <f>+IFERROR(VLOOKUP(H69,#REF!,2,FALSE),"-")</f>
        <v>-</v>
      </c>
      <c r="AA69" t="s">
        <v>2393</v>
      </c>
      <c r="AB69" t="str">
        <f>+IF(W69="","-",IF(W69="UNICO","CENSO","MUESTRA"))</f>
        <v>MUESTRA</v>
      </c>
      <c r="AC69" t="s">
        <v>2397</v>
      </c>
      <c r="AD69" t="s">
        <v>134</v>
      </c>
      <c r="AF69">
        <f>+COUNTIF(Piloto!C:C,MARCO!A69)</f>
        <v>0</v>
      </c>
    </row>
    <row r="70" spans="1:32" x14ac:dyDescent="0.25">
      <c r="A70" s="5" t="str">
        <f t="shared" si="1"/>
        <v>0001DM0462</v>
      </c>
      <c r="B70" s="23" t="s">
        <v>2119</v>
      </c>
      <c r="C70" t="s">
        <v>19</v>
      </c>
      <c r="D70" t="s">
        <v>17</v>
      </c>
      <c r="E70" t="s">
        <v>18</v>
      </c>
      <c r="F70">
        <v>608838</v>
      </c>
      <c r="G70">
        <v>0</v>
      </c>
      <c r="H70" t="s">
        <v>108</v>
      </c>
      <c r="I70" t="s">
        <v>20</v>
      </c>
      <c r="J70" t="s">
        <v>90</v>
      </c>
      <c r="K70" t="s">
        <v>21</v>
      </c>
      <c r="M70" t="s">
        <v>17640</v>
      </c>
      <c r="N70" t="s">
        <v>22</v>
      </c>
      <c r="O70" t="s">
        <v>23</v>
      </c>
      <c r="P70" t="s">
        <v>26</v>
      </c>
      <c r="Q70" t="s">
        <v>92</v>
      </c>
      <c r="R70" s="13">
        <v>392</v>
      </c>
      <c r="S70" s="13">
        <v>18</v>
      </c>
      <c r="T70" s="21">
        <v>1</v>
      </c>
      <c r="V70" t="s">
        <v>2116</v>
      </c>
      <c r="W70" t="str">
        <f>+IF(V70="","",IF(MID(V70,1,3)="ECE","UNICO",IF(V70="FINES",CONCATENATE("R",IF(OR(C70="16",C70="21",C70="22",C70="23"),"16212223",IF(OR(C70="15",C70="17",C70="24",C70="25"),"15172425",C70))),IF(V70="CEBAS","UNICO",IF(VALUE(C70)&lt;=11,"AMBA","INTERIOR")))))</f>
        <v>AMBA</v>
      </c>
      <c r="X70" s="20" t="str">
        <f>+IF(V70="","-",CONCATENATE(V70,"_",W70))</f>
        <v>CENS_AMBA</v>
      </c>
      <c r="Y70" s="59">
        <v>0.2141228354460484</v>
      </c>
      <c r="Z70" t="str">
        <f>+IFERROR(VLOOKUP(H70,#REF!,2,FALSE),"-")</f>
        <v>-</v>
      </c>
      <c r="AA70" t="s">
        <v>2393</v>
      </c>
      <c r="AB70" t="str">
        <f>+IF(W70="","-",IF(W70="UNICO","CENSO","MUESTRA"))</f>
        <v>MUESTRA</v>
      </c>
      <c r="AC70" t="s">
        <v>2398</v>
      </c>
      <c r="AD70" t="s">
        <v>134</v>
      </c>
      <c r="AF70">
        <f>+COUNTIF(Piloto!C:C,MARCO!A70)</f>
        <v>0</v>
      </c>
    </row>
    <row r="71" spans="1:32" x14ac:dyDescent="0.25">
      <c r="A71" s="5" t="str">
        <f t="shared" si="1"/>
        <v>0045DM0468</v>
      </c>
      <c r="B71" s="23" t="s">
        <v>2119</v>
      </c>
      <c r="C71" t="s">
        <v>140</v>
      </c>
      <c r="D71" t="s">
        <v>760</v>
      </c>
      <c r="E71" t="s">
        <v>761</v>
      </c>
      <c r="F71">
        <v>624057</v>
      </c>
      <c r="G71">
        <v>0</v>
      </c>
      <c r="H71" t="s">
        <v>805</v>
      </c>
      <c r="I71" t="s">
        <v>20</v>
      </c>
      <c r="J71" t="s">
        <v>90</v>
      </c>
      <c r="K71" t="s">
        <v>21</v>
      </c>
      <c r="M71" t="s">
        <v>17624</v>
      </c>
      <c r="N71" t="s">
        <v>22</v>
      </c>
      <c r="O71" t="s">
        <v>23</v>
      </c>
      <c r="P71" t="s">
        <v>26</v>
      </c>
      <c r="Q71" t="s">
        <v>92</v>
      </c>
      <c r="R71" s="13">
        <v>48</v>
      </c>
      <c r="S71" s="13">
        <v>3</v>
      </c>
      <c r="T71" s="21">
        <v>1</v>
      </c>
      <c r="V71" t="s">
        <v>2116</v>
      </c>
      <c r="W71" t="str">
        <f>+IF(V71="","",IF(MID(V71,1,3)="ECE","UNICO",IF(V71="FINES",CONCATENATE("R",IF(OR(C71="16",C71="21",C71="22",C71="23"),"16212223",IF(OR(C71="15",C71="17",C71="24",C71="25"),"15172425",C71))),IF(V71="CEBAS","UNICO",IF(VALUE(C71)&lt;=11,"AMBA","INTERIOR")))))</f>
        <v>AMBA</v>
      </c>
      <c r="X71" s="20" t="str">
        <f>+IF(V71="","-",CONCATENATE(V71,"_",W71))</f>
        <v>CENS_AMBA</v>
      </c>
      <c r="Y71" s="59">
        <v>0.2143458707465066</v>
      </c>
      <c r="Z71" t="str">
        <f>+IFERROR(VLOOKUP(H71,#REF!,2,FALSE),"-")</f>
        <v>-</v>
      </c>
      <c r="AA71" t="s">
        <v>2393</v>
      </c>
      <c r="AB71" t="str">
        <f>+IF(W71="","-",IF(W71="UNICO","CENSO","MUESTRA"))</f>
        <v>MUESTRA</v>
      </c>
      <c r="AC71" t="s">
        <v>2397</v>
      </c>
      <c r="AD71" t="s">
        <v>134</v>
      </c>
      <c r="AF71">
        <f>+COUNTIF(Piloto!C:C,MARCO!A71)</f>
        <v>0</v>
      </c>
    </row>
    <row r="72" spans="1:32" x14ac:dyDescent="0.25">
      <c r="A72" s="5" t="str">
        <f t="shared" si="1"/>
        <v>0083DM0451</v>
      </c>
      <c r="B72" s="23" t="s">
        <v>2119</v>
      </c>
      <c r="C72" t="s">
        <v>158</v>
      </c>
      <c r="D72" t="s">
        <v>1445</v>
      </c>
      <c r="E72" t="s">
        <v>1446</v>
      </c>
      <c r="F72">
        <v>613092</v>
      </c>
      <c r="G72">
        <v>0</v>
      </c>
      <c r="H72" t="s">
        <v>1455</v>
      </c>
      <c r="I72" t="s">
        <v>20</v>
      </c>
      <c r="J72" t="s">
        <v>90</v>
      </c>
      <c r="K72" t="s">
        <v>21</v>
      </c>
      <c r="M72" t="s">
        <v>2289</v>
      </c>
      <c r="N72" t="s">
        <v>22</v>
      </c>
      <c r="O72" t="s">
        <v>23</v>
      </c>
      <c r="P72" t="s">
        <v>26</v>
      </c>
      <c r="Q72" t="s">
        <v>92</v>
      </c>
      <c r="R72" s="13">
        <v>233</v>
      </c>
      <c r="S72" s="13">
        <v>10</v>
      </c>
      <c r="T72" s="21">
        <v>1</v>
      </c>
      <c r="V72" t="s">
        <v>2116</v>
      </c>
      <c r="W72" t="str">
        <f>+IF(V72="","",IF(MID(V72,1,3)="ECE","UNICO",IF(V72="FINES",CONCATENATE("R",IF(OR(C72="16",C72="21",C72="22",C72="23"),"16212223",IF(OR(C72="15",C72="17",C72="24",C72="25"),"15172425",C72))),IF(V72="CEBAS","UNICO",IF(VALUE(C72)&lt;=11,"AMBA","INTERIOR")))))</f>
        <v>AMBA</v>
      </c>
      <c r="X72" s="20" t="str">
        <f>+IF(V72="","-",CONCATENATE(V72,"_",W72))</f>
        <v>CENS_AMBA</v>
      </c>
      <c r="Y72" s="59">
        <v>0.21545187094145349</v>
      </c>
      <c r="Z72" t="str">
        <f>+IFERROR(VLOOKUP(H72,#REF!,2,FALSE),"-")</f>
        <v>-</v>
      </c>
      <c r="AA72" t="s">
        <v>2393</v>
      </c>
      <c r="AB72" t="str">
        <f>+IF(W72="","-",IF(W72="UNICO","CENSO","MUESTRA"))</f>
        <v>MUESTRA</v>
      </c>
      <c r="AC72" t="s">
        <v>2398</v>
      </c>
      <c r="AD72" t="s">
        <v>134</v>
      </c>
      <c r="AF72">
        <f>+COUNTIF(Piloto!C:C,MARCO!A72)</f>
        <v>0</v>
      </c>
    </row>
    <row r="73" spans="1:32" x14ac:dyDescent="0.25">
      <c r="A73" s="5" t="str">
        <f t="shared" si="1"/>
        <v>0100DM0457</v>
      </c>
      <c r="B73" s="23" t="s">
        <v>2119</v>
      </c>
      <c r="C73" t="s">
        <v>1245</v>
      </c>
      <c r="D73" t="s">
        <v>876</v>
      </c>
      <c r="E73" t="s">
        <v>1674</v>
      </c>
      <c r="F73">
        <v>623718</v>
      </c>
      <c r="G73">
        <v>0</v>
      </c>
      <c r="H73" t="s">
        <v>1696</v>
      </c>
      <c r="I73" t="s">
        <v>20</v>
      </c>
      <c r="J73" t="s">
        <v>90</v>
      </c>
      <c r="K73" t="s">
        <v>21</v>
      </c>
      <c r="M73" t="s">
        <v>17634</v>
      </c>
      <c r="N73" t="s">
        <v>22</v>
      </c>
      <c r="O73" t="s">
        <v>23</v>
      </c>
      <c r="P73" t="s">
        <v>26</v>
      </c>
      <c r="Q73" t="s">
        <v>92</v>
      </c>
      <c r="R73" s="13">
        <v>181</v>
      </c>
      <c r="S73" s="13">
        <v>9</v>
      </c>
      <c r="T73" s="21">
        <v>1</v>
      </c>
      <c r="V73" t="s">
        <v>2116</v>
      </c>
      <c r="W73" t="str">
        <f>+IF(V73="","",IF(MID(V73,1,3)="ECE","UNICO",IF(V73="FINES",CONCATENATE("R",IF(OR(C73="16",C73="21",C73="22",C73="23"),"16212223",IF(OR(C73="15",C73="17",C73="24",C73="25"),"15172425",C73))),IF(V73="CEBAS","UNICO",IF(VALUE(C73)&lt;=11,"AMBA","INTERIOR")))))</f>
        <v>AMBA</v>
      </c>
      <c r="X73" s="20" t="str">
        <f>+IF(V73="","-",CONCATENATE(V73,"_",W73))</f>
        <v>CENS_AMBA</v>
      </c>
      <c r="Y73" s="59">
        <v>0.2256143540143967</v>
      </c>
      <c r="Z73" t="str">
        <f>+IFERROR(VLOOKUP(H73,#REF!,2,FALSE),"-")</f>
        <v>-</v>
      </c>
      <c r="AA73" t="s">
        <v>2393</v>
      </c>
      <c r="AB73" t="str">
        <f>+IF(W73="","-",IF(W73="UNICO","CENSO","MUESTRA"))</f>
        <v>MUESTRA</v>
      </c>
      <c r="AC73" t="s">
        <v>2397</v>
      </c>
      <c r="AD73" t="s">
        <v>134</v>
      </c>
      <c r="AF73">
        <f>+COUNTIF(Piloto!C:C,MARCO!A73)</f>
        <v>0</v>
      </c>
    </row>
    <row r="74" spans="1:32" x14ac:dyDescent="0.25">
      <c r="A74" s="5" t="str">
        <f t="shared" si="1"/>
        <v>0045DM0463</v>
      </c>
      <c r="B74" s="23" t="s">
        <v>2119</v>
      </c>
      <c r="C74" t="s">
        <v>140</v>
      </c>
      <c r="D74" t="s">
        <v>760</v>
      </c>
      <c r="E74" t="s">
        <v>761</v>
      </c>
      <c r="F74">
        <v>623685</v>
      </c>
      <c r="G74">
        <v>0</v>
      </c>
      <c r="H74" t="s">
        <v>800</v>
      </c>
      <c r="I74" t="s">
        <v>20</v>
      </c>
      <c r="J74" t="s">
        <v>90</v>
      </c>
      <c r="K74" t="s">
        <v>21</v>
      </c>
      <c r="M74" t="s">
        <v>17623</v>
      </c>
      <c r="N74" t="s">
        <v>22</v>
      </c>
      <c r="O74" t="s">
        <v>23</v>
      </c>
      <c r="P74" t="s">
        <v>26</v>
      </c>
      <c r="Q74" t="s">
        <v>92</v>
      </c>
      <c r="R74" s="13">
        <v>203</v>
      </c>
      <c r="S74" s="13">
        <v>17</v>
      </c>
      <c r="T74" s="21">
        <v>1</v>
      </c>
      <c r="V74" t="s">
        <v>2116</v>
      </c>
      <c r="W74" t="str">
        <f>+IF(V74="","",IF(MID(V74,1,3)="ECE","UNICO",IF(V74="FINES",CONCATENATE("R",IF(OR(C74="16",C74="21",C74="22",C74="23"),"16212223",IF(OR(C74="15",C74="17",C74="24",C74="25"),"15172425",C74))),IF(V74="CEBAS","UNICO",IF(VALUE(C74)&lt;=11,"AMBA","INTERIOR")))))</f>
        <v>AMBA</v>
      </c>
      <c r="X74" s="20" t="str">
        <f>+IF(V74="","-",CONCATENATE(V74,"_",W74))</f>
        <v>CENS_AMBA</v>
      </c>
      <c r="Y74" s="59">
        <v>0.22628453535002629</v>
      </c>
      <c r="Z74" t="str">
        <f>+IFERROR(VLOOKUP(H74,#REF!,2,FALSE),"-")</f>
        <v>-</v>
      </c>
      <c r="AA74" t="s">
        <v>2393</v>
      </c>
      <c r="AB74" t="str">
        <f>+IF(W74="","-",IF(W74="UNICO","CENSO","MUESTRA"))</f>
        <v>MUESTRA</v>
      </c>
      <c r="AC74" t="s">
        <v>2397</v>
      </c>
      <c r="AD74" t="s">
        <v>134</v>
      </c>
      <c r="AF74">
        <f>+COUNTIF(Piloto!C:C,MARCO!A74)</f>
        <v>0</v>
      </c>
    </row>
    <row r="75" spans="1:32" x14ac:dyDescent="0.25">
      <c r="A75" s="5" t="str">
        <f t="shared" si="1"/>
        <v>0045DM0451</v>
      </c>
      <c r="B75" s="23" t="s">
        <v>2119</v>
      </c>
      <c r="C75" t="s">
        <v>140</v>
      </c>
      <c r="D75" t="s">
        <v>760</v>
      </c>
      <c r="E75" t="s">
        <v>761</v>
      </c>
      <c r="F75">
        <v>606115</v>
      </c>
      <c r="G75">
        <v>0</v>
      </c>
      <c r="H75" t="s">
        <v>784</v>
      </c>
      <c r="I75" t="s">
        <v>20</v>
      </c>
      <c r="J75" t="s">
        <v>90</v>
      </c>
      <c r="K75" t="s">
        <v>21</v>
      </c>
      <c r="M75" t="s">
        <v>17718</v>
      </c>
      <c r="N75" t="s">
        <v>22</v>
      </c>
      <c r="O75" t="s">
        <v>23</v>
      </c>
      <c r="P75" t="s">
        <v>26</v>
      </c>
      <c r="Q75" t="s">
        <v>92</v>
      </c>
      <c r="R75" s="13">
        <v>192</v>
      </c>
      <c r="S75" s="13">
        <v>7</v>
      </c>
      <c r="T75" s="21">
        <v>1</v>
      </c>
      <c r="V75" t="s">
        <v>2116</v>
      </c>
      <c r="W75" t="str">
        <f>+IF(V75="","",IF(MID(V75,1,3)="ECE","UNICO",IF(V75="FINES",CONCATENATE("R",IF(OR(C75="16",C75="21",C75="22",C75="23"),"16212223",IF(OR(C75="15",C75="17",C75="24",C75="25"),"15172425",C75))),IF(V75="CEBAS","UNICO",IF(VALUE(C75)&lt;=11,"AMBA","INTERIOR")))))</f>
        <v>AMBA</v>
      </c>
      <c r="X75" s="20" t="str">
        <f>+IF(V75="","-",CONCATENATE(V75,"_",W75))</f>
        <v>CENS_AMBA</v>
      </c>
      <c r="Y75" s="59">
        <v>0.2282319902442396</v>
      </c>
      <c r="Z75" t="str">
        <f>+IFERROR(VLOOKUP(H75,#REF!,2,FALSE),"-")</f>
        <v>-</v>
      </c>
      <c r="AA75" t="s">
        <v>2393</v>
      </c>
      <c r="AB75" t="str">
        <f>+IF(W75="","-",IF(W75="UNICO","CENSO","MUESTRA"))</f>
        <v>MUESTRA</v>
      </c>
      <c r="AC75" t="s">
        <v>2397</v>
      </c>
      <c r="AD75" t="s">
        <v>134</v>
      </c>
      <c r="AF75">
        <f>+COUNTIF(Piloto!C:C,MARCO!A75)</f>
        <v>0</v>
      </c>
    </row>
    <row r="76" spans="1:32" x14ac:dyDescent="0.25">
      <c r="A76" s="5" t="str">
        <f t="shared" si="1"/>
        <v>0069DM0473</v>
      </c>
      <c r="B76" s="23" t="s">
        <v>2119</v>
      </c>
      <c r="C76" t="s">
        <v>1079</v>
      </c>
      <c r="D76" t="s">
        <v>1077</v>
      </c>
      <c r="E76" t="s">
        <v>1078</v>
      </c>
      <c r="F76">
        <v>623621</v>
      </c>
      <c r="G76">
        <v>0</v>
      </c>
      <c r="H76" t="s">
        <v>1185</v>
      </c>
      <c r="I76" t="s">
        <v>20</v>
      </c>
      <c r="J76" t="s">
        <v>90</v>
      </c>
      <c r="K76" t="s">
        <v>21</v>
      </c>
      <c r="M76" t="s">
        <v>17641</v>
      </c>
      <c r="N76" t="s">
        <v>22</v>
      </c>
      <c r="O76" t="s">
        <v>23</v>
      </c>
      <c r="P76" t="s">
        <v>26</v>
      </c>
      <c r="Q76" t="s">
        <v>92</v>
      </c>
      <c r="R76" s="13">
        <v>122</v>
      </c>
      <c r="S76" s="13">
        <v>9</v>
      </c>
      <c r="T76" s="21">
        <v>1</v>
      </c>
      <c r="V76" t="s">
        <v>2116</v>
      </c>
      <c r="W76" t="str">
        <f>+IF(V76="","",IF(MID(V76,1,3)="ECE","UNICO",IF(V76="FINES",CONCATENATE("R",IF(OR(C76="16",C76="21",C76="22",C76="23"),"16212223",IF(OR(C76="15",C76="17",C76="24",C76="25"),"15172425",C76))),IF(V76="CEBAS","UNICO",IF(VALUE(C76)&lt;=11,"AMBA","INTERIOR")))))</f>
        <v>AMBA</v>
      </c>
      <c r="X76" s="20" t="str">
        <f>+IF(V76="","-",CONCATENATE(V76,"_",W76))</f>
        <v>CENS_AMBA</v>
      </c>
      <c r="Y76" s="59">
        <v>0.22879688731498191</v>
      </c>
      <c r="Z76" t="str">
        <f>+IFERROR(VLOOKUP(H76,#REF!,2,FALSE),"-")</f>
        <v>-</v>
      </c>
      <c r="AA76" t="s">
        <v>2393</v>
      </c>
      <c r="AB76" t="str">
        <f>+IF(W76="","-",IF(W76="UNICO","CENSO","MUESTRA"))</f>
        <v>MUESTRA</v>
      </c>
      <c r="AC76" t="s">
        <v>2397</v>
      </c>
      <c r="AD76" t="s">
        <v>134</v>
      </c>
      <c r="AF76">
        <f>+COUNTIF(Piloto!C:C,MARCO!A76)</f>
        <v>0</v>
      </c>
    </row>
    <row r="77" spans="1:32" x14ac:dyDescent="0.25">
      <c r="A77" s="5" t="str">
        <f t="shared" si="1"/>
        <v>0045DM0456</v>
      </c>
      <c r="B77" s="23" t="s">
        <v>2119</v>
      </c>
      <c r="C77" t="s">
        <v>140</v>
      </c>
      <c r="D77" t="s">
        <v>760</v>
      </c>
      <c r="E77" t="s">
        <v>761</v>
      </c>
      <c r="F77">
        <v>610720</v>
      </c>
      <c r="G77">
        <v>0</v>
      </c>
      <c r="H77" t="s">
        <v>790</v>
      </c>
      <c r="I77" t="s">
        <v>20</v>
      </c>
      <c r="J77" t="s">
        <v>90</v>
      </c>
      <c r="K77" t="s">
        <v>21</v>
      </c>
      <c r="M77" t="s">
        <v>17719</v>
      </c>
      <c r="N77" t="s">
        <v>22</v>
      </c>
      <c r="O77" t="s">
        <v>23</v>
      </c>
      <c r="P77" t="s">
        <v>26</v>
      </c>
      <c r="Q77" t="s">
        <v>92</v>
      </c>
      <c r="R77" s="13">
        <v>93</v>
      </c>
      <c r="S77" s="13">
        <v>6</v>
      </c>
      <c r="T77" s="21">
        <v>1</v>
      </c>
      <c r="V77" t="s">
        <v>2116</v>
      </c>
      <c r="W77" t="str">
        <f>+IF(V77="","",IF(MID(V77,1,3)="ECE","UNICO",IF(V77="FINES",CONCATENATE("R",IF(OR(C77="16",C77="21",C77="22",C77="23"),"16212223",IF(OR(C77="15",C77="17",C77="24",C77="25"),"15172425",C77))),IF(V77="CEBAS","UNICO",IF(VALUE(C77)&lt;=11,"AMBA","INTERIOR")))))</f>
        <v>AMBA</v>
      </c>
      <c r="X77" s="20" t="str">
        <f>+IF(V77="","-",CONCATENATE(V77,"_",W77))</f>
        <v>CENS_AMBA</v>
      </c>
      <c r="Y77" s="59">
        <v>0.22946225812560631</v>
      </c>
      <c r="Z77" t="str">
        <f>+IFERROR(VLOOKUP(H77,#REF!,2,FALSE),"-")</f>
        <v>-</v>
      </c>
      <c r="AA77" t="s">
        <v>2393</v>
      </c>
      <c r="AB77" t="str">
        <f>+IF(W77="","-",IF(W77="UNICO","CENSO","MUESTRA"))</f>
        <v>MUESTRA</v>
      </c>
      <c r="AC77" t="s">
        <v>2397</v>
      </c>
      <c r="AD77" t="s">
        <v>134</v>
      </c>
      <c r="AF77">
        <f>+COUNTIF(Piloto!C:C,MARCO!A77)</f>
        <v>0</v>
      </c>
    </row>
    <row r="78" spans="1:32" x14ac:dyDescent="0.25">
      <c r="A78" s="5" t="str">
        <f t="shared" si="1"/>
        <v>0030DM0452</v>
      </c>
      <c r="B78" s="23" t="s">
        <v>2119</v>
      </c>
      <c r="C78" t="s">
        <v>186</v>
      </c>
      <c r="D78" t="s">
        <v>551</v>
      </c>
      <c r="E78" t="s">
        <v>552</v>
      </c>
      <c r="F78">
        <v>623658</v>
      </c>
      <c r="G78">
        <v>0</v>
      </c>
      <c r="H78" t="s">
        <v>569</v>
      </c>
      <c r="I78" t="s">
        <v>20</v>
      </c>
      <c r="J78" t="s">
        <v>90</v>
      </c>
      <c r="K78" t="s">
        <v>21</v>
      </c>
      <c r="M78" t="s">
        <v>17642</v>
      </c>
      <c r="N78" t="s">
        <v>22</v>
      </c>
      <c r="O78" t="s">
        <v>23</v>
      </c>
      <c r="P78" t="s">
        <v>26</v>
      </c>
      <c r="Q78" t="s">
        <v>92</v>
      </c>
      <c r="R78" s="13">
        <v>121</v>
      </c>
      <c r="S78" s="13">
        <v>9</v>
      </c>
      <c r="T78" s="21">
        <v>1</v>
      </c>
      <c r="V78" t="s">
        <v>2116</v>
      </c>
      <c r="W78" t="str">
        <f>+IF(V78="","",IF(MID(V78,1,3)="ECE","UNICO",IF(V78="FINES",CONCATENATE("R",IF(OR(C78="16",C78="21",C78="22",C78="23"),"16212223",IF(OR(C78="15",C78="17",C78="24",C78="25"),"15172425",C78))),IF(V78="CEBAS","UNICO",IF(VALUE(C78)&lt;=11,"AMBA","INTERIOR")))))</f>
        <v>AMBA</v>
      </c>
      <c r="X78" s="20" t="str">
        <f>+IF(V78="","-",CONCATENATE(V78,"_",W78))</f>
        <v>CENS_AMBA</v>
      </c>
      <c r="Y78" s="59">
        <v>0.23438081615849549</v>
      </c>
      <c r="Z78" t="str">
        <f>+IFERROR(VLOOKUP(H78,#REF!,2,FALSE),"-")</f>
        <v>-</v>
      </c>
      <c r="AA78" t="s">
        <v>2393</v>
      </c>
      <c r="AB78" t="str">
        <f>+IF(W78="","-",IF(W78="UNICO","CENSO","MUESTRA"))</f>
        <v>MUESTRA</v>
      </c>
      <c r="AC78" t="s">
        <v>2397</v>
      </c>
      <c r="AD78" t="s">
        <v>134</v>
      </c>
      <c r="AF78">
        <f>+COUNTIF(Piloto!C:C,MARCO!A78)</f>
        <v>0</v>
      </c>
    </row>
    <row r="79" spans="1:32" x14ac:dyDescent="0.25">
      <c r="A79" s="5" t="str">
        <f t="shared" si="1"/>
        <v>0063DM0451</v>
      </c>
      <c r="B79" s="23" t="s">
        <v>2119</v>
      </c>
      <c r="C79" t="s">
        <v>86</v>
      </c>
      <c r="D79" t="s">
        <v>360</v>
      </c>
      <c r="E79" t="s">
        <v>1027</v>
      </c>
      <c r="F79">
        <v>608776</v>
      </c>
      <c r="G79">
        <v>0</v>
      </c>
      <c r="H79" t="s">
        <v>1034</v>
      </c>
      <c r="I79" t="s">
        <v>20</v>
      </c>
      <c r="J79" t="s">
        <v>90</v>
      </c>
      <c r="K79" t="s">
        <v>21</v>
      </c>
      <c r="M79" t="s">
        <v>2289</v>
      </c>
      <c r="N79" t="s">
        <v>22</v>
      </c>
      <c r="O79" t="s">
        <v>23</v>
      </c>
      <c r="P79" t="s">
        <v>26</v>
      </c>
      <c r="Q79" t="s">
        <v>92</v>
      </c>
      <c r="R79" s="13">
        <v>330</v>
      </c>
      <c r="S79" s="13">
        <v>15</v>
      </c>
      <c r="T79" s="21">
        <v>1</v>
      </c>
      <c r="V79" t="s">
        <v>2116</v>
      </c>
      <c r="W79" t="str">
        <f>+IF(V79="","",IF(MID(V79,1,3)="ECE","UNICO",IF(V79="FINES",CONCATENATE("R",IF(OR(C79="16",C79="21",C79="22",C79="23"),"16212223",IF(OR(C79="15",C79="17",C79="24",C79="25"),"15172425",C79))),IF(V79="CEBAS","UNICO",IF(VALUE(C79)&lt;=11,"AMBA","INTERIOR")))))</f>
        <v>AMBA</v>
      </c>
      <c r="X79" s="20" t="str">
        <f>+IF(V79="","-",CONCATENATE(V79,"_",W79))</f>
        <v>CENS_AMBA</v>
      </c>
      <c r="Y79" s="59">
        <v>0.2356187452872594</v>
      </c>
      <c r="Z79" t="str">
        <f>+IFERROR(VLOOKUP(H79,#REF!,2,FALSE),"-")</f>
        <v>-</v>
      </c>
      <c r="AA79" t="s">
        <v>2393</v>
      </c>
      <c r="AB79" t="str">
        <f>+IF(W79="","-",IF(W79="UNICO","CENSO","MUESTRA"))</f>
        <v>MUESTRA</v>
      </c>
      <c r="AC79" t="s">
        <v>2397</v>
      </c>
      <c r="AD79" t="s">
        <v>134</v>
      </c>
      <c r="AF79">
        <f>+COUNTIF(Piloto!C:C,MARCO!A79)</f>
        <v>0</v>
      </c>
    </row>
    <row r="80" spans="1:32" x14ac:dyDescent="0.25">
      <c r="A80" s="5" t="str">
        <f t="shared" si="1"/>
        <v>0135DM0455</v>
      </c>
      <c r="B80" s="23" t="s">
        <v>2119</v>
      </c>
      <c r="C80" t="s">
        <v>140</v>
      </c>
      <c r="D80" t="s">
        <v>155</v>
      </c>
      <c r="E80" t="s">
        <v>2074</v>
      </c>
      <c r="F80">
        <v>623691</v>
      </c>
      <c r="G80">
        <v>0</v>
      </c>
      <c r="H80" t="s">
        <v>2092</v>
      </c>
      <c r="I80" t="s">
        <v>20</v>
      </c>
      <c r="J80" t="s">
        <v>90</v>
      </c>
      <c r="K80" t="s">
        <v>21</v>
      </c>
      <c r="M80" t="s">
        <v>17643</v>
      </c>
      <c r="N80" t="s">
        <v>22</v>
      </c>
      <c r="O80" t="s">
        <v>23</v>
      </c>
      <c r="P80" t="s">
        <v>26</v>
      </c>
      <c r="Q80" t="s">
        <v>92</v>
      </c>
      <c r="R80" s="13">
        <v>181</v>
      </c>
      <c r="S80" s="13">
        <v>12</v>
      </c>
      <c r="T80" s="21">
        <v>1</v>
      </c>
      <c r="V80" t="s">
        <v>2116</v>
      </c>
      <c r="W80" t="str">
        <f>+IF(V80="","",IF(MID(V80,1,3)="ECE","UNICO",IF(V80="FINES",CONCATENATE("R",IF(OR(C80="16",C80="21",C80="22",C80="23"),"16212223",IF(OR(C80="15",C80="17",C80="24",C80="25"),"15172425",C80))),IF(V80="CEBAS","UNICO",IF(VALUE(C80)&lt;=11,"AMBA","INTERIOR")))))</f>
        <v>AMBA</v>
      </c>
      <c r="X80" s="20" t="str">
        <f>+IF(V80="","-",CONCATENATE(V80,"_",W80))</f>
        <v>CENS_AMBA</v>
      </c>
      <c r="Y80" s="59">
        <v>0.2356248266602817</v>
      </c>
      <c r="Z80" t="str">
        <f>+IFERROR(VLOOKUP(H80,#REF!,2,FALSE),"-")</f>
        <v>-</v>
      </c>
      <c r="AA80" t="s">
        <v>2393</v>
      </c>
      <c r="AB80" t="str">
        <f>+IF(W80="","-",IF(W80="UNICO","CENSO","MUESTRA"))</f>
        <v>MUESTRA</v>
      </c>
      <c r="AC80" t="s">
        <v>2397</v>
      </c>
      <c r="AD80" t="s">
        <v>134</v>
      </c>
      <c r="AF80">
        <f>+COUNTIF(Piloto!C:C,MARCO!A80)</f>
        <v>0</v>
      </c>
    </row>
    <row r="81" spans="1:32" x14ac:dyDescent="0.25">
      <c r="A81" s="5" t="str">
        <f t="shared" si="1"/>
        <v>0114DM0451</v>
      </c>
      <c r="B81" s="23" t="s">
        <v>2119</v>
      </c>
      <c r="C81" t="s">
        <v>19</v>
      </c>
      <c r="D81" t="s">
        <v>311</v>
      </c>
      <c r="E81" t="s">
        <v>1857</v>
      </c>
      <c r="F81">
        <v>623585</v>
      </c>
      <c r="G81">
        <v>0</v>
      </c>
      <c r="H81" t="s">
        <v>1863</v>
      </c>
      <c r="I81" t="s">
        <v>20</v>
      </c>
      <c r="J81" t="s">
        <v>90</v>
      </c>
      <c r="K81" t="s">
        <v>21</v>
      </c>
      <c r="M81" t="s">
        <v>2289</v>
      </c>
      <c r="N81" t="s">
        <v>22</v>
      </c>
      <c r="O81" t="s">
        <v>23</v>
      </c>
      <c r="P81" t="s">
        <v>26</v>
      </c>
      <c r="Q81" t="s">
        <v>92</v>
      </c>
      <c r="R81" s="13">
        <v>187</v>
      </c>
      <c r="S81" s="13">
        <v>12</v>
      </c>
      <c r="T81" s="21">
        <v>1</v>
      </c>
      <c r="V81" t="s">
        <v>2116</v>
      </c>
      <c r="W81" t="str">
        <f>+IF(V81="","",IF(MID(V81,1,3)="ECE","UNICO",IF(V81="FINES",CONCATENATE("R",IF(OR(C81="16",C81="21",C81="22",C81="23"),"16212223",IF(OR(C81="15",C81="17",C81="24",C81="25"),"15172425",C81))),IF(V81="CEBAS","UNICO",IF(VALUE(C81)&lt;=11,"AMBA","INTERIOR")))))</f>
        <v>AMBA</v>
      </c>
      <c r="X81" s="20" t="str">
        <f>+IF(V81="","-",CONCATENATE(V81,"_",W81))</f>
        <v>CENS_AMBA</v>
      </c>
      <c r="Y81" s="59">
        <v>0.24488183654643389</v>
      </c>
      <c r="Z81" t="str">
        <f>+IFERROR(VLOOKUP(H81,#REF!,2,FALSE),"-")</f>
        <v>-</v>
      </c>
      <c r="AA81" t="s">
        <v>2393</v>
      </c>
      <c r="AB81" t="str">
        <f>+IF(W81="","-",IF(W81="UNICO","CENSO","MUESTRA"))</f>
        <v>MUESTRA</v>
      </c>
      <c r="AC81" t="s">
        <v>2398</v>
      </c>
      <c r="AD81" t="s">
        <v>134</v>
      </c>
      <c r="AF81">
        <f>+COUNTIF(Piloto!C:C,MARCO!A81)</f>
        <v>0</v>
      </c>
    </row>
    <row r="82" spans="1:32" x14ac:dyDescent="0.25">
      <c r="A82" s="5" t="str">
        <f t="shared" si="1"/>
        <v>0116DM0451</v>
      </c>
      <c r="B82" s="23" t="s">
        <v>2119</v>
      </c>
      <c r="C82" t="s">
        <v>158</v>
      </c>
      <c r="D82" t="s">
        <v>162</v>
      </c>
      <c r="E82" t="s">
        <v>1868</v>
      </c>
      <c r="F82">
        <v>624022</v>
      </c>
      <c r="G82">
        <v>0</v>
      </c>
      <c r="H82" t="s">
        <v>1882</v>
      </c>
      <c r="I82" t="s">
        <v>20</v>
      </c>
      <c r="J82" t="s">
        <v>90</v>
      </c>
      <c r="K82" t="s">
        <v>21</v>
      </c>
      <c r="M82" t="s">
        <v>2289</v>
      </c>
      <c r="N82" t="s">
        <v>22</v>
      </c>
      <c r="O82" t="s">
        <v>23</v>
      </c>
      <c r="P82" t="s">
        <v>26</v>
      </c>
      <c r="Q82" t="s">
        <v>92</v>
      </c>
      <c r="R82" s="13">
        <v>248</v>
      </c>
      <c r="S82" s="13">
        <v>6</v>
      </c>
      <c r="T82" s="21">
        <v>1</v>
      </c>
      <c r="V82" t="s">
        <v>2116</v>
      </c>
      <c r="W82" t="str">
        <f>+IF(V82="","",IF(MID(V82,1,3)="ECE","UNICO",IF(V82="FINES",CONCATENATE("R",IF(OR(C82="16",C82="21",C82="22",C82="23"),"16212223",IF(OR(C82="15",C82="17",C82="24",C82="25"),"15172425",C82))),IF(V82="CEBAS","UNICO",IF(VALUE(C82)&lt;=11,"AMBA","INTERIOR")))))</f>
        <v>AMBA</v>
      </c>
      <c r="X82" s="20" t="str">
        <f>+IF(V82="","-",CONCATENATE(V82,"_",W82))</f>
        <v>CENS_AMBA</v>
      </c>
      <c r="Y82" s="59">
        <v>0.25014883693721562</v>
      </c>
      <c r="Z82" t="str">
        <f>+IFERROR(VLOOKUP(H82,#REF!,2,FALSE),"-")</f>
        <v>-</v>
      </c>
      <c r="AA82" t="s">
        <v>2393</v>
      </c>
      <c r="AB82" t="str">
        <f>+IF(W82="","-",IF(W82="UNICO","CENSO","MUESTRA"))</f>
        <v>MUESTRA</v>
      </c>
      <c r="AC82" t="s">
        <v>2398</v>
      </c>
      <c r="AD82" t="s">
        <v>134</v>
      </c>
      <c r="AF82">
        <f>+COUNTIF(Piloto!C:C,MARCO!A82)</f>
        <v>0</v>
      </c>
    </row>
    <row r="83" spans="1:32" x14ac:dyDescent="0.25">
      <c r="A83" s="5" t="str">
        <f t="shared" si="1"/>
        <v>0134DM0451</v>
      </c>
      <c r="B83" s="23" t="s">
        <v>2119</v>
      </c>
      <c r="C83" t="s">
        <v>19</v>
      </c>
      <c r="D83" t="s">
        <v>452</v>
      </c>
      <c r="E83" t="s">
        <v>2071</v>
      </c>
      <c r="F83">
        <v>623595</v>
      </c>
      <c r="G83">
        <v>0</v>
      </c>
      <c r="H83" t="s">
        <v>2073</v>
      </c>
      <c r="I83" t="s">
        <v>20</v>
      </c>
      <c r="J83" t="s">
        <v>90</v>
      </c>
      <c r="K83" t="s">
        <v>21</v>
      </c>
      <c r="M83" t="s">
        <v>2289</v>
      </c>
      <c r="N83" t="s">
        <v>22</v>
      </c>
      <c r="O83" t="s">
        <v>23</v>
      </c>
      <c r="P83" t="s">
        <v>26</v>
      </c>
      <c r="Q83" t="s">
        <v>92</v>
      </c>
      <c r="R83" s="13">
        <v>95</v>
      </c>
      <c r="S83" s="13">
        <v>6</v>
      </c>
      <c r="T83" s="21">
        <v>1</v>
      </c>
      <c r="V83" t="s">
        <v>2116</v>
      </c>
      <c r="W83" t="str">
        <f>+IF(V83="","",IF(MID(V83,1,3)="ECE","UNICO",IF(V83="FINES",CONCATENATE("R",IF(OR(C83="16",C83="21",C83="22",C83="23"),"16212223",IF(OR(C83="15",C83="17",C83="24",C83="25"),"15172425",C83))),IF(V83="CEBAS","UNICO",IF(VALUE(C83)&lt;=11,"AMBA","INTERIOR")))))</f>
        <v>AMBA</v>
      </c>
      <c r="X83" s="20" t="str">
        <f>+IF(V83="","-",CONCATENATE(V83,"_",W83))</f>
        <v>CENS_AMBA</v>
      </c>
      <c r="Y83" s="59">
        <v>0.25044777086286829</v>
      </c>
      <c r="Z83" t="str">
        <f>+IFERROR(VLOOKUP(H83,#REF!,2,FALSE),"-")</f>
        <v>-</v>
      </c>
      <c r="AA83" t="s">
        <v>2394</v>
      </c>
      <c r="AB83" t="str">
        <f>+IF(W83="","-",IF(W83="UNICO","CENSO","MUESTRA"))</f>
        <v>MUESTRA</v>
      </c>
      <c r="AC83" t="s">
        <v>2398</v>
      </c>
      <c r="AD83" t="s">
        <v>134</v>
      </c>
      <c r="AF83">
        <f>+COUNTIF(Piloto!C:C,MARCO!A83)</f>
        <v>0</v>
      </c>
    </row>
    <row r="84" spans="1:32" x14ac:dyDescent="0.25">
      <c r="A84" s="5" t="str">
        <f t="shared" si="1"/>
        <v>0045DM0453</v>
      </c>
      <c r="B84" s="23" t="s">
        <v>2119</v>
      </c>
      <c r="C84" t="s">
        <v>140</v>
      </c>
      <c r="D84" t="s">
        <v>760</v>
      </c>
      <c r="E84" t="s">
        <v>761</v>
      </c>
      <c r="F84">
        <v>608146</v>
      </c>
      <c r="G84">
        <v>0</v>
      </c>
      <c r="H84" t="s">
        <v>786</v>
      </c>
      <c r="I84" t="s">
        <v>20</v>
      </c>
      <c r="J84" t="s">
        <v>90</v>
      </c>
      <c r="K84" t="s">
        <v>21</v>
      </c>
      <c r="M84" t="s">
        <v>17720</v>
      </c>
      <c r="N84" t="s">
        <v>22</v>
      </c>
      <c r="O84" t="s">
        <v>23</v>
      </c>
      <c r="P84" t="s">
        <v>26</v>
      </c>
      <c r="Q84" t="s">
        <v>92</v>
      </c>
      <c r="R84" s="13">
        <v>117</v>
      </c>
      <c r="S84" s="13">
        <v>6</v>
      </c>
      <c r="T84" s="21">
        <v>1</v>
      </c>
      <c r="V84" t="s">
        <v>2116</v>
      </c>
      <c r="W84" t="str">
        <f>+IF(V84="","",IF(MID(V84,1,3)="ECE","UNICO",IF(V84="FINES",CONCATENATE("R",IF(OR(C84="16",C84="21",C84="22",C84="23"),"16212223",IF(OR(C84="15",C84="17",C84="24",C84="25"),"15172425",C84))),IF(V84="CEBAS","UNICO",IF(VALUE(C84)&lt;=11,"AMBA","INTERIOR")))))</f>
        <v>AMBA</v>
      </c>
      <c r="X84" s="20" t="str">
        <f>+IF(V84="","-",CONCATENATE(V84,"_",W84))</f>
        <v>CENS_AMBA</v>
      </c>
      <c r="Y84" s="59">
        <v>0.25484025902632212</v>
      </c>
      <c r="Z84" t="str">
        <f>+IFERROR(VLOOKUP(H84,#REF!,2,FALSE),"-")</f>
        <v>-</v>
      </c>
      <c r="AA84" t="s">
        <v>2393</v>
      </c>
      <c r="AB84" t="str">
        <f>+IF(W84="","-",IF(W84="UNICO","CENSO","MUESTRA"))</f>
        <v>MUESTRA</v>
      </c>
      <c r="AC84" t="s">
        <v>2397</v>
      </c>
      <c r="AD84" t="s">
        <v>134</v>
      </c>
      <c r="AF84">
        <f>+COUNTIF(Piloto!C:C,MARCO!A84)</f>
        <v>0</v>
      </c>
    </row>
    <row r="85" spans="1:32" x14ac:dyDescent="0.25">
      <c r="A85" s="5" t="str">
        <f t="shared" si="1"/>
        <v>0005DM0452</v>
      </c>
      <c r="B85" s="23" t="s">
        <v>2119</v>
      </c>
      <c r="C85" t="s">
        <v>246</v>
      </c>
      <c r="D85" t="s">
        <v>243</v>
      </c>
      <c r="E85" t="s">
        <v>245</v>
      </c>
      <c r="F85">
        <v>604043</v>
      </c>
      <c r="G85">
        <v>0</v>
      </c>
      <c r="H85" t="s">
        <v>272</v>
      </c>
      <c r="I85" t="s">
        <v>20</v>
      </c>
      <c r="J85" t="s">
        <v>90</v>
      </c>
      <c r="K85" t="s">
        <v>21</v>
      </c>
      <c r="M85" t="s">
        <v>17642</v>
      </c>
      <c r="N85" t="s">
        <v>22</v>
      </c>
      <c r="O85" t="s">
        <v>23</v>
      </c>
      <c r="P85" t="s">
        <v>26</v>
      </c>
      <c r="Q85" t="s">
        <v>92</v>
      </c>
      <c r="R85" s="13">
        <v>90</v>
      </c>
      <c r="S85" s="13">
        <v>7</v>
      </c>
      <c r="T85" s="21">
        <v>1</v>
      </c>
      <c r="V85" t="s">
        <v>2116</v>
      </c>
      <c r="W85" t="str">
        <f>+IF(V85="","",IF(MID(V85,1,3)="ECE","UNICO",IF(V85="FINES",CONCATENATE("R",IF(OR(C85="16",C85="21",C85="22",C85="23"),"16212223",IF(OR(C85="15",C85="17",C85="24",C85="25"),"15172425",C85))),IF(V85="CEBAS","UNICO",IF(VALUE(C85)&lt;=11,"AMBA","INTERIOR")))))</f>
        <v>AMBA</v>
      </c>
      <c r="X85" s="20" t="str">
        <f>+IF(V85="","-",CONCATENATE(V85,"_",W85))</f>
        <v>CENS_AMBA</v>
      </c>
      <c r="Y85" s="59">
        <v>0.25806584913988367</v>
      </c>
      <c r="Z85" t="str">
        <f>+IFERROR(VLOOKUP(H85,#REF!,2,FALSE),"-")</f>
        <v>-</v>
      </c>
      <c r="AA85" t="s">
        <v>2393</v>
      </c>
      <c r="AB85" t="str">
        <f>+IF(W85="","-",IF(W85="UNICO","CENSO","MUESTRA"))</f>
        <v>MUESTRA</v>
      </c>
      <c r="AC85" t="s">
        <v>2397</v>
      </c>
      <c r="AD85" t="s">
        <v>134</v>
      </c>
      <c r="AF85">
        <f>+COUNTIF(Piloto!C:C,MARCO!A85)</f>
        <v>0</v>
      </c>
    </row>
    <row r="86" spans="1:32" x14ac:dyDescent="0.25">
      <c r="A86" s="5" t="str">
        <f t="shared" si="1"/>
        <v>0100DM0455</v>
      </c>
      <c r="B86" s="23" t="s">
        <v>2119</v>
      </c>
      <c r="C86" t="s">
        <v>1245</v>
      </c>
      <c r="D86" t="s">
        <v>876</v>
      </c>
      <c r="E86" t="s">
        <v>1674</v>
      </c>
      <c r="F86">
        <v>616449</v>
      </c>
      <c r="G86">
        <v>0</v>
      </c>
      <c r="H86" t="s">
        <v>1694</v>
      </c>
      <c r="I86" t="s">
        <v>20</v>
      </c>
      <c r="J86" t="s">
        <v>90</v>
      </c>
      <c r="K86" t="s">
        <v>21</v>
      </c>
      <c r="M86" t="s">
        <v>17721</v>
      </c>
      <c r="N86" t="s">
        <v>22</v>
      </c>
      <c r="O86" t="s">
        <v>23</v>
      </c>
      <c r="P86" t="s">
        <v>26</v>
      </c>
      <c r="Q86" t="s">
        <v>92</v>
      </c>
      <c r="R86" s="13">
        <v>189</v>
      </c>
      <c r="S86" s="13">
        <v>12</v>
      </c>
      <c r="T86" s="21">
        <v>1</v>
      </c>
      <c r="V86" t="s">
        <v>2116</v>
      </c>
      <c r="W86" t="str">
        <f>+IF(V86="","",IF(MID(V86,1,3)="ECE","UNICO",IF(V86="FINES",CONCATENATE("R",IF(OR(C86="16",C86="21",C86="22",C86="23"),"16212223",IF(OR(C86="15",C86="17",C86="24",C86="25"),"15172425",C86))),IF(V86="CEBAS","UNICO",IF(VALUE(C86)&lt;=11,"AMBA","INTERIOR")))))</f>
        <v>AMBA</v>
      </c>
      <c r="X86" s="20" t="str">
        <f>+IF(V86="","-",CONCATENATE(V86,"_",W86))</f>
        <v>CENS_AMBA</v>
      </c>
      <c r="Y86" s="59">
        <v>0.25880945184164578</v>
      </c>
      <c r="Z86" t="str">
        <f>+IFERROR(VLOOKUP(H86,#REF!,2,FALSE),"-")</f>
        <v>-</v>
      </c>
      <c r="AA86" t="s">
        <v>2393</v>
      </c>
      <c r="AB86" t="str">
        <f>+IF(W86="","-",IF(W86="UNICO","CENSO","MUESTRA"))</f>
        <v>MUESTRA</v>
      </c>
      <c r="AC86" t="s">
        <v>2398</v>
      </c>
      <c r="AD86" t="s">
        <v>134</v>
      </c>
      <c r="AF86">
        <f>+COUNTIF(Piloto!C:C,MARCO!A86)</f>
        <v>0</v>
      </c>
    </row>
    <row r="87" spans="1:32" x14ac:dyDescent="0.25">
      <c r="A87" s="5" t="str">
        <f t="shared" si="1"/>
        <v>0073DM0451</v>
      </c>
      <c r="B87" s="23" t="s">
        <v>2119</v>
      </c>
      <c r="C87" t="s">
        <v>1302</v>
      </c>
      <c r="D87" t="s">
        <v>1300</v>
      </c>
      <c r="E87" t="s">
        <v>1301</v>
      </c>
      <c r="F87">
        <v>603355</v>
      </c>
      <c r="G87">
        <v>0</v>
      </c>
      <c r="H87" t="s">
        <v>1328</v>
      </c>
      <c r="I87" t="s">
        <v>20</v>
      </c>
      <c r="J87" t="s">
        <v>90</v>
      </c>
      <c r="K87" t="s">
        <v>21</v>
      </c>
      <c r="M87" t="s">
        <v>2289</v>
      </c>
      <c r="N87" t="s">
        <v>22</v>
      </c>
      <c r="O87" t="s">
        <v>23</v>
      </c>
      <c r="P87" t="s">
        <v>26</v>
      </c>
      <c r="Q87" t="s">
        <v>92</v>
      </c>
      <c r="R87" s="13">
        <v>797</v>
      </c>
      <c r="S87" s="13">
        <v>13</v>
      </c>
      <c r="T87" s="21">
        <v>1</v>
      </c>
      <c r="V87" t="s">
        <v>2116</v>
      </c>
      <c r="W87" t="str">
        <f>+IF(V87="","",IF(MID(V87,1,3)="ECE","UNICO",IF(V87="FINES",CONCATENATE("R",IF(OR(C87="16",C87="21",C87="22",C87="23"),"16212223",IF(OR(C87="15",C87="17",C87="24",C87="25"),"15172425",C87))),IF(V87="CEBAS","UNICO",IF(VALUE(C87)&lt;=11,"AMBA","INTERIOR")))))</f>
        <v>AMBA</v>
      </c>
      <c r="X87" s="20" t="str">
        <f>+IF(V87="","-",CONCATENATE(V87,"_",W87))</f>
        <v>CENS_AMBA</v>
      </c>
      <c r="Y87" s="59">
        <v>0.26148350068501058</v>
      </c>
      <c r="Z87" t="str">
        <f>+IFERROR(VLOOKUP(H87,#REF!,2,FALSE),"-")</f>
        <v>-</v>
      </c>
      <c r="AA87" t="s">
        <v>2393</v>
      </c>
      <c r="AB87" t="str">
        <f>+IF(W87="","-",IF(W87="UNICO","CENSO","MUESTRA"))</f>
        <v>MUESTRA</v>
      </c>
      <c r="AC87" t="s">
        <v>2398</v>
      </c>
      <c r="AD87" t="s">
        <v>134</v>
      </c>
      <c r="AF87">
        <f>+COUNTIF(Piloto!C:C,MARCO!A87)</f>
        <v>0</v>
      </c>
    </row>
    <row r="88" spans="1:32" x14ac:dyDescent="0.25">
      <c r="A88" s="5" t="str">
        <f t="shared" si="1"/>
        <v>0055DM0452</v>
      </c>
      <c r="B88" s="23" t="s">
        <v>2119</v>
      </c>
      <c r="C88" t="s">
        <v>884</v>
      </c>
      <c r="D88" t="s">
        <v>882</v>
      </c>
      <c r="E88" t="s">
        <v>883</v>
      </c>
      <c r="F88">
        <v>621797</v>
      </c>
      <c r="G88">
        <v>0</v>
      </c>
      <c r="H88" t="s">
        <v>904</v>
      </c>
      <c r="I88" t="s">
        <v>20</v>
      </c>
      <c r="J88" t="s">
        <v>90</v>
      </c>
      <c r="K88" t="s">
        <v>21</v>
      </c>
      <c r="M88" t="s">
        <v>17722</v>
      </c>
      <c r="N88" t="s">
        <v>22</v>
      </c>
      <c r="O88" t="s">
        <v>23</v>
      </c>
      <c r="P88" t="s">
        <v>26</v>
      </c>
      <c r="Q88" t="s">
        <v>92</v>
      </c>
      <c r="R88" s="13">
        <v>444</v>
      </c>
      <c r="S88" s="13">
        <v>20</v>
      </c>
      <c r="T88" s="21">
        <v>1</v>
      </c>
      <c r="V88" t="s">
        <v>2116</v>
      </c>
      <c r="W88" t="str">
        <f>+IF(V88="","",IF(MID(V88,1,3)="ECE","UNICO",IF(V88="FINES",CONCATENATE("R",IF(OR(C88="16",C88="21",C88="22",C88="23"),"16212223",IF(OR(C88="15",C88="17",C88="24",C88="25"),"15172425",C88))),IF(V88="CEBAS","UNICO",IF(VALUE(C88)&lt;=11,"AMBA","INTERIOR")))))</f>
        <v>AMBA</v>
      </c>
      <c r="X88" s="20" t="str">
        <f>+IF(V88="","-",CONCATENATE(V88,"_",W88))</f>
        <v>CENS_AMBA</v>
      </c>
      <c r="Y88" s="59">
        <v>0.2616812338431676</v>
      </c>
      <c r="Z88" t="str">
        <f>+IFERROR(VLOOKUP(H88,#REF!,2,FALSE),"-")</f>
        <v>-</v>
      </c>
      <c r="AA88" t="s">
        <v>2393</v>
      </c>
      <c r="AB88" t="str">
        <f>+IF(W88="","-",IF(W88="UNICO","CENSO","MUESTRA"))</f>
        <v>MUESTRA</v>
      </c>
      <c r="AC88" t="s">
        <v>2398</v>
      </c>
      <c r="AD88" t="s">
        <v>134</v>
      </c>
      <c r="AF88">
        <f>+COUNTIF(Piloto!C:C,MARCO!A88)</f>
        <v>0</v>
      </c>
    </row>
    <row r="89" spans="1:32" x14ac:dyDescent="0.25">
      <c r="A89" s="5" t="str">
        <f t="shared" si="1"/>
        <v>0001DM0461</v>
      </c>
      <c r="B89" s="23" t="s">
        <v>2119</v>
      </c>
      <c r="C89" t="s">
        <v>19</v>
      </c>
      <c r="D89" t="s">
        <v>17</v>
      </c>
      <c r="E89" t="s">
        <v>18</v>
      </c>
      <c r="F89">
        <v>623590</v>
      </c>
      <c r="G89">
        <v>0</v>
      </c>
      <c r="H89" t="s">
        <v>106</v>
      </c>
      <c r="I89" t="s">
        <v>20</v>
      </c>
      <c r="J89" t="s">
        <v>90</v>
      </c>
      <c r="K89" t="s">
        <v>21</v>
      </c>
      <c r="M89" t="s">
        <v>2309</v>
      </c>
      <c r="N89" t="s">
        <v>22</v>
      </c>
      <c r="O89" t="s">
        <v>23</v>
      </c>
      <c r="P89" t="s">
        <v>26</v>
      </c>
      <c r="Q89" t="s">
        <v>92</v>
      </c>
      <c r="R89" s="13">
        <v>136</v>
      </c>
      <c r="S89" s="13">
        <v>8</v>
      </c>
      <c r="T89" s="21">
        <v>1</v>
      </c>
      <c r="V89" t="s">
        <v>2116</v>
      </c>
      <c r="W89" t="str">
        <f>+IF(V89="","",IF(MID(V89,1,3)="ECE","UNICO",IF(V89="FINES",CONCATENATE("R",IF(OR(C89="16",C89="21",C89="22",C89="23"),"16212223",IF(OR(C89="15",C89="17",C89="24",C89="25"),"15172425",C89))),IF(V89="CEBAS","UNICO",IF(VALUE(C89)&lt;=11,"AMBA","INTERIOR")))))</f>
        <v>AMBA</v>
      </c>
      <c r="X89" s="20" t="str">
        <f>+IF(V89="","-",CONCATENATE(V89,"_",W89))</f>
        <v>CENS_AMBA</v>
      </c>
      <c r="Y89" s="59">
        <v>0.26180778794428877</v>
      </c>
      <c r="Z89" t="str">
        <f>+IFERROR(VLOOKUP(H89,#REF!,2,FALSE),"-")</f>
        <v>-</v>
      </c>
      <c r="AA89" t="s">
        <v>2393</v>
      </c>
      <c r="AB89" t="str">
        <f>+IF(W89="","-",IF(W89="UNICO","CENSO","MUESTRA"))</f>
        <v>MUESTRA</v>
      </c>
      <c r="AC89" t="s">
        <v>2398</v>
      </c>
      <c r="AD89" t="s">
        <v>134</v>
      </c>
      <c r="AF89">
        <f>+COUNTIF(Piloto!C:C,MARCO!A89)</f>
        <v>0</v>
      </c>
    </row>
    <row r="90" spans="1:32" x14ac:dyDescent="0.25">
      <c r="A90" s="5" t="str">
        <f t="shared" si="1"/>
        <v>0113DM0453</v>
      </c>
      <c r="B90" s="23" t="s">
        <v>2119</v>
      </c>
      <c r="C90" t="s">
        <v>19</v>
      </c>
      <c r="D90" t="s">
        <v>181</v>
      </c>
      <c r="E90" t="s">
        <v>1843</v>
      </c>
      <c r="F90">
        <v>623937</v>
      </c>
      <c r="G90">
        <v>0</v>
      </c>
      <c r="H90" t="s">
        <v>1855</v>
      </c>
      <c r="I90" t="s">
        <v>20</v>
      </c>
      <c r="J90" t="s">
        <v>90</v>
      </c>
      <c r="K90" t="s">
        <v>21</v>
      </c>
      <c r="M90" t="s">
        <v>17638</v>
      </c>
      <c r="N90" t="s">
        <v>22</v>
      </c>
      <c r="O90" t="s">
        <v>23</v>
      </c>
      <c r="P90" t="s">
        <v>26</v>
      </c>
      <c r="Q90" t="s">
        <v>92</v>
      </c>
      <c r="R90" s="13">
        <v>179</v>
      </c>
      <c r="S90" s="13">
        <v>9</v>
      </c>
      <c r="T90" s="21">
        <v>1</v>
      </c>
      <c r="V90" t="s">
        <v>2116</v>
      </c>
      <c r="W90" t="str">
        <f>+IF(V90="","",IF(MID(V90,1,3)="ECE","UNICO",IF(V90="FINES",CONCATENATE("R",IF(OR(C90="16",C90="21",C90="22",C90="23"),"16212223",IF(OR(C90="15",C90="17",C90="24",C90="25"),"15172425",C90))),IF(V90="CEBAS","UNICO",IF(VALUE(C90)&lt;=11,"AMBA","INTERIOR")))))</f>
        <v>AMBA</v>
      </c>
      <c r="X90" s="20" t="str">
        <f>+IF(V90="","-",CONCATENATE(V90,"_",W90))</f>
        <v>CENS_AMBA</v>
      </c>
      <c r="Y90" s="59">
        <v>0.26421963070568277</v>
      </c>
      <c r="Z90" t="str">
        <f>+IFERROR(VLOOKUP(H90,#REF!,2,FALSE),"-")</f>
        <v>-</v>
      </c>
      <c r="AA90" t="s">
        <v>2393</v>
      </c>
      <c r="AB90" t="str">
        <f>+IF(W90="","-",IF(W90="UNICO","CENSO","MUESTRA"))</f>
        <v>MUESTRA</v>
      </c>
      <c r="AC90" t="s">
        <v>2397</v>
      </c>
      <c r="AD90" t="s">
        <v>134</v>
      </c>
      <c r="AF90">
        <f>+COUNTIF(Piloto!C:C,MARCO!A90)</f>
        <v>0</v>
      </c>
    </row>
    <row r="91" spans="1:32" x14ac:dyDescent="0.25">
      <c r="A91" s="5" t="str">
        <f t="shared" si="1"/>
        <v>0085DM0458</v>
      </c>
      <c r="B91" s="23" t="s">
        <v>2119</v>
      </c>
      <c r="C91" t="s">
        <v>584</v>
      </c>
      <c r="D91" t="s">
        <v>1474</v>
      </c>
      <c r="E91" t="s">
        <v>1475</v>
      </c>
      <c r="F91">
        <v>623654</v>
      </c>
      <c r="G91">
        <v>0</v>
      </c>
      <c r="H91" t="s">
        <v>1517</v>
      </c>
      <c r="I91" t="s">
        <v>20</v>
      </c>
      <c r="J91" t="s">
        <v>90</v>
      </c>
      <c r="K91" t="s">
        <v>21</v>
      </c>
      <c r="M91" t="s">
        <v>17644</v>
      </c>
      <c r="N91" t="s">
        <v>22</v>
      </c>
      <c r="O91" t="s">
        <v>23</v>
      </c>
      <c r="P91" t="s">
        <v>26</v>
      </c>
      <c r="Q91" t="s">
        <v>92</v>
      </c>
      <c r="R91" s="13">
        <v>112</v>
      </c>
      <c r="S91" s="13">
        <v>8</v>
      </c>
      <c r="T91" s="21">
        <v>1</v>
      </c>
      <c r="V91" t="s">
        <v>2116</v>
      </c>
      <c r="W91" t="str">
        <f>+IF(V91="","",IF(MID(V91,1,3)="ECE","UNICO",IF(V91="FINES",CONCATENATE("R",IF(OR(C91="16",C91="21",C91="22",C91="23"),"16212223",IF(OR(C91="15",C91="17",C91="24",C91="25"),"15172425",C91))),IF(V91="CEBAS","UNICO",IF(VALUE(C91)&lt;=11,"AMBA","INTERIOR")))))</f>
        <v>AMBA</v>
      </c>
      <c r="X91" s="20" t="str">
        <f>+IF(V91="","-",CONCATENATE(V91,"_",W91))</f>
        <v>CENS_AMBA</v>
      </c>
      <c r="Y91" s="59">
        <v>0.2648054176085704</v>
      </c>
      <c r="Z91" t="str">
        <f>+IFERROR(VLOOKUP(H91,#REF!,2,FALSE),"-")</f>
        <v>-</v>
      </c>
      <c r="AA91" t="s">
        <v>2393</v>
      </c>
      <c r="AB91" t="str">
        <f>+IF(W91="","-",IF(W91="UNICO","CENSO","MUESTRA"))</f>
        <v>MUESTRA</v>
      </c>
      <c r="AC91" t="s">
        <v>2397</v>
      </c>
      <c r="AD91" t="s">
        <v>134</v>
      </c>
      <c r="AF91">
        <f>+COUNTIF(Piloto!C:C,MARCO!A91)</f>
        <v>0</v>
      </c>
    </row>
    <row r="92" spans="1:32" x14ac:dyDescent="0.25">
      <c r="A92" s="5" t="str">
        <f t="shared" si="1"/>
        <v>0014DM0451</v>
      </c>
      <c r="B92" s="23" t="s">
        <v>2119</v>
      </c>
      <c r="C92" t="s">
        <v>19</v>
      </c>
      <c r="D92" t="s">
        <v>418</v>
      </c>
      <c r="E92" t="s">
        <v>420</v>
      </c>
      <c r="F92">
        <v>608412</v>
      </c>
      <c r="G92">
        <v>0</v>
      </c>
      <c r="H92" t="s">
        <v>424</v>
      </c>
      <c r="I92" t="s">
        <v>20</v>
      </c>
      <c r="J92" t="s">
        <v>90</v>
      </c>
      <c r="K92" t="s">
        <v>21</v>
      </c>
      <c r="M92" t="s">
        <v>2289</v>
      </c>
      <c r="N92" t="s">
        <v>22</v>
      </c>
      <c r="O92" t="s">
        <v>23</v>
      </c>
      <c r="P92" t="s">
        <v>26</v>
      </c>
      <c r="Q92" t="s">
        <v>92</v>
      </c>
      <c r="R92" s="13">
        <v>122</v>
      </c>
      <c r="S92" s="13">
        <v>13</v>
      </c>
      <c r="T92" s="21">
        <v>1</v>
      </c>
      <c r="V92" t="s">
        <v>2116</v>
      </c>
      <c r="W92" t="str">
        <f>+IF(V92="","",IF(MID(V92,1,3)="ECE","UNICO",IF(V92="FINES",CONCATENATE("R",IF(OR(C92="16",C92="21",C92="22",C92="23"),"16212223",IF(OR(C92="15",C92="17",C92="24",C92="25"),"15172425",C92))),IF(V92="CEBAS","UNICO",IF(VALUE(C92)&lt;=11,"AMBA","INTERIOR")))))</f>
        <v>AMBA</v>
      </c>
      <c r="X92" s="20" t="str">
        <f>+IF(V92="","-",CONCATENATE(V92,"_",W92))</f>
        <v>CENS_AMBA</v>
      </c>
      <c r="Y92" s="59">
        <v>0.2657356858253479</v>
      </c>
      <c r="Z92" t="str">
        <f>+IFERROR(VLOOKUP(H92,#REF!,2,FALSE),"-")</f>
        <v>-</v>
      </c>
      <c r="AA92" t="s">
        <v>2393</v>
      </c>
      <c r="AB92" t="str">
        <f>+IF(W92="","-",IF(W92="UNICO","CENSO","MUESTRA"))</f>
        <v>MUESTRA</v>
      </c>
      <c r="AC92" t="s">
        <v>2398</v>
      </c>
      <c r="AD92" t="s">
        <v>134</v>
      </c>
      <c r="AF92">
        <f>+COUNTIF(Piloto!C:C,MARCO!A92)</f>
        <v>0</v>
      </c>
    </row>
    <row r="93" spans="1:32" x14ac:dyDescent="0.25">
      <c r="A93" s="5" t="str">
        <f t="shared" si="1"/>
        <v>0085DM0453</v>
      </c>
      <c r="B93" s="23" t="s">
        <v>2119</v>
      </c>
      <c r="C93" t="s">
        <v>584</v>
      </c>
      <c r="D93" t="s">
        <v>1474</v>
      </c>
      <c r="E93" t="s">
        <v>1475</v>
      </c>
      <c r="F93">
        <v>607787</v>
      </c>
      <c r="G93">
        <v>0</v>
      </c>
      <c r="H93" t="s">
        <v>1511</v>
      </c>
      <c r="I93" t="s">
        <v>20</v>
      </c>
      <c r="J93" t="s">
        <v>90</v>
      </c>
      <c r="K93" t="s">
        <v>21</v>
      </c>
      <c r="M93" t="s">
        <v>17638</v>
      </c>
      <c r="N93" t="s">
        <v>22</v>
      </c>
      <c r="O93" t="s">
        <v>23</v>
      </c>
      <c r="P93" t="s">
        <v>26</v>
      </c>
      <c r="Q93" t="s">
        <v>92</v>
      </c>
      <c r="R93" s="13">
        <v>209</v>
      </c>
      <c r="S93" s="13">
        <v>9</v>
      </c>
      <c r="T93" s="21">
        <v>1</v>
      </c>
      <c r="V93" t="s">
        <v>2116</v>
      </c>
      <c r="W93" t="str">
        <f>+IF(V93="","",IF(MID(V93,1,3)="ECE","UNICO",IF(V93="FINES",CONCATENATE("R",IF(OR(C93="16",C93="21",C93="22",C93="23"),"16212223",IF(OR(C93="15",C93="17",C93="24",C93="25"),"15172425",C93))),IF(V93="CEBAS","UNICO",IF(VALUE(C93)&lt;=11,"AMBA","INTERIOR")))))</f>
        <v>AMBA</v>
      </c>
      <c r="X93" s="20" t="str">
        <f>+IF(V93="","-",CONCATENATE(V93,"_",W93))</f>
        <v>CENS_AMBA</v>
      </c>
      <c r="Y93" s="59">
        <v>0.27204347260900452</v>
      </c>
      <c r="Z93" t="str">
        <f>+IFERROR(VLOOKUP(H93,#REF!,2,FALSE),"-")</f>
        <v>-</v>
      </c>
      <c r="AA93" t="s">
        <v>2393</v>
      </c>
      <c r="AB93" t="str">
        <f>+IF(W93="","-",IF(W93="UNICO","CENSO","MUESTRA"))</f>
        <v>MUESTRA</v>
      </c>
      <c r="AC93" t="s">
        <v>2397</v>
      </c>
      <c r="AD93" t="s">
        <v>134</v>
      </c>
      <c r="AF93">
        <f>+COUNTIF(Piloto!C:C,MARCO!A93)</f>
        <v>0</v>
      </c>
    </row>
    <row r="94" spans="1:32" x14ac:dyDescent="0.25">
      <c r="A94" s="5" t="str">
        <f t="shared" si="1"/>
        <v>0069DM0455</v>
      </c>
      <c r="B94" s="23" t="s">
        <v>2119</v>
      </c>
      <c r="C94" t="s">
        <v>1079</v>
      </c>
      <c r="D94" t="s">
        <v>1077</v>
      </c>
      <c r="E94" t="s">
        <v>1078</v>
      </c>
      <c r="F94">
        <v>610437</v>
      </c>
      <c r="G94">
        <v>0</v>
      </c>
      <c r="H94" t="s">
        <v>1163</v>
      </c>
      <c r="I94" t="s">
        <v>20</v>
      </c>
      <c r="J94" t="s">
        <v>90</v>
      </c>
      <c r="K94" t="s">
        <v>21</v>
      </c>
      <c r="M94" t="s">
        <v>17643</v>
      </c>
      <c r="N94" t="s">
        <v>22</v>
      </c>
      <c r="O94" t="s">
        <v>23</v>
      </c>
      <c r="P94" t="s">
        <v>26</v>
      </c>
      <c r="Q94" t="s">
        <v>92</v>
      </c>
      <c r="R94" s="13">
        <v>287</v>
      </c>
      <c r="S94" s="13">
        <v>36</v>
      </c>
      <c r="T94" s="21">
        <v>1</v>
      </c>
      <c r="V94" t="s">
        <v>2116</v>
      </c>
      <c r="W94" t="str">
        <f>+IF(V94="","",IF(MID(V94,1,3)="ECE","UNICO",IF(V94="FINES",CONCATENATE("R",IF(OR(C94="16",C94="21",C94="22",C94="23"),"16212223",IF(OR(C94="15",C94="17",C94="24",C94="25"),"15172425",C94))),IF(V94="CEBAS","UNICO",IF(VALUE(C94)&lt;=11,"AMBA","INTERIOR")))))</f>
        <v>AMBA</v>
      </c>
      <c r="X94" s="20" t="str">
        <f>+IF(V94="","-",CONCATENATE(V94,"_",W94))</f>
        <v>CENS_AMBA</v>
      </c>
      <c r="Y94" s="59">
        <v>0.27500399905774331</v>
      </c>
      <c r="Z94" t="str">
        <f>+IFERROR(VLOOKUP(H94,#REF!,2,FALSE),"-")</f>
        <v>-</v>
      </c>
      <c r="AA94" t="s">
        <v>2393</v>
      </c>
      <c r="AB94" t="str">
        <f>+IF(W94="","-",IF(W94="UNICO","CENSO","MUESTRA"))</f>
        <v>MUESTRA</v>
      </c>
      <c r="AC94" t="s">
        <v>2397</v>
      </c>
      <c r="AD94" t="s">
        <v>134</v>
      </c>
      <c r="AF94">
        <f>+COUNTIF(Piloto!C:C,MARCO!A94)</f>
        <v>0</v>
      </c>
    </row>
    <row r="95" spans="1:32" x14ac:dyDescent="0.25">
      <c r="A95" s="5" t="str">
        <f t="shared" si="1"/>
        <v>0135DM0454</v>
      </c>
      <c r="B95" s="23" t="s">
        <v>2119</v>
      </c>
      <c r="C95" t="s">
        <v>140</v>
      </c>
      <c r="D95" t="s">
        <v>155</v>
      </c>
      <c r="E95" t="s">
        <v>2074</v>
      </c>
      <c r="F95">
        <v>623690</v>
      </c>
      <c r="G95">
        <v>0</v>
      </c>
      <c r="H95" t="s">
        <v>2090</v>
      </c>
      <c r="I95" t="s">
        <v>20</v>
      </c>
      <c r="J95" t="s">
        <v>90</v>
      </c>
      <c r="K95" t="s">
        <v>21</v>
      </c>
      <c r="M95" t="s">
        <v>17645</v>
      </c>
      <c r="N95" t="s">
        <v>22</v>
      </c>
      <c r="O95" t="s">
        <v>23</v>
      </c>
      <c r="P95" t="s">
        <v>26</v>
      </c>
      <c r="Q95" t="s">
        <v>92</v>
      </c>
      <c r="R95" s="13">
        <v>166</v>
      </c>
      <c r="S95" s="13">
        <v>9</v>
      </c>
      <c r="T95" s="21">
        <v>1</v>
      </c>
      <c r="V95" t="s">
        <v>2116</v>
      </c>
      <c r="W95" t="str">
        <f>+IF(V95="","",IF(MID(V95,1,3)="ECE","UNICO",IF(V95="FINES",CONCATENATE("R",IF(OR(C95="16",C95="21",C95="22",C95="23"),"16212223",IF(OR(C95="15",C95="17",C95="24",C95="25"),"15172425",C95))),IF(V95="CEBAS","UNICO",IF(VALUE(C95)&lt;=11,"AMBA","INTERIOR")))))</f>
        <v>AMBA</v>
      </c>
      <c r="X95" s="20" t="str">
        <f>+IF(V95="","-",CONCATENATE(V95,"_",W95))</f>
        <v>CENS_AMBA</v>
      </c>
      <c r="Y95" s="59">
        <v>0.27667424534306378</v>
      </c>
      <c r="Z95" t="str">
        <f>+IFERROR(VLOOKUP(H95,#REF!,2,FALSE),"-")</f>
        <v>-</v>
      </c>
      <c r="AA95" t="s">
        <v>2393</v>
      </c>
      <c r="AB95" t="str">
        <f>+IF(W95="","-",IF(W95="UNICO","CENSO","MUESTRA"))</f>
        <v>MUESTRA</v>
      </c>
      <c r="AC95" t="s">
        <v>2398</v>
      </c>
      <c r="AD95" t="s">
        <v>134</v>
      </c>
      <c r="AF95">
        <f>+COUNTIF(Piloto!C:C,MARCO!A95)</f>
        <v>0</v>
      </c>
    </row>
    <row r="96" spans="1:32" x14ac:dyDescent="0.25">
      <c r="A96" s="5" t="str">
        <f t="shared" si="1"/>
        <v>0016DM0451</v>
      </c>
      <c r="B96" s="23" t="s">
        <v>2119</v>
      </c>
      <c r="C96" t="s">
        <v>86</v>
      </c>
      <c r="D96" t="s">
        <v>451</v>
      </c>
      <c r="E96" t="s">
        <v>453</v>
      </c>
      <c r="F96">
        <v>623752</v>
      </c>
      <c r="G96">
        <v>0</v>
      </c>
      <c r="H96" t="s">
        <v>458</v>
      </c>
      <c r="I96" t="s">
        <v>20</v>
      </c>
      <c r="J96" t="s">
        <v>90</v>
      </c>
      <c r="K96" t="s">
        <v>21</v>
      </c>
      <c r="M96" t="s">
        <v>2289</v>
      </c>
      <c r="N96" t="s">
        <v>22</v>
      </c>
      <c r="O96" t="s">
        <v>23</v>
      </c>
      <c r="P96" t="s">
        <v>26</v>
      </c>
      <c r="Q96" t="s">
        <v>92</v>
      </c>
      <c r="R96" s="13">
        <v>286</v>
      </c>
      <c r="S96" s="13">
        <v>10</v>
      </c>
      <c r="T96" s="21">
        <v>1</v>
      </c>
      <c r="V96" t="s">
        <v>2116</v>
      </c>
      <c r="W96" t="str">
        <f>+IF(V96="","",IF(MID(V96,1,3)="ECE","UNICO",IF(V96="FINES",CONCATENATE("R",IF(OR(C96="16",C96="21",C96="22",C96="23"),"16212223",IF(OR(C96="15",C96="17",C96="24",C96="25"),"15172425",C96))),IF(V96="CEBAS","UNICO",IF(VALUE(C96)&lt;=11,"AMBA","INTERIOR")))))</f>
        <v>AMBA</v>
      </c>
      <c r="X96" s="20" t="str">
        <f>+IF(V96="","-",CONCATENATE(V96,"_",W96))</f>
        <v>CENS_AMBA</v>
      </c>
      <c r="Y96" s="59">
        <v>0.27670468164212769</v>
      </c>
      <c r="Z96" t="str">
        <f>+IFERROR(VLOOKUP(H96,#REF!,2,FALSE),"-")</f>
        <v>-</v>
      </c>
      <c r="AA96" t="s">
        <v>2393</v>
      </c>
      <c r="AB96" t="str">
        <f>+IF(W96="","-",IF(W96="UNICO","CENSO","MUESTRA"))</f>
        <v>MUESTRA</v>
      </c>
      <c r="AC96" t="s">
        <v>2397</v>
      </c>
      <c r="AD96" t="s">
        <v>134</v>
      </c>
      <c r="AF96">
        <f>+COUNTIF(Piloto!C:C,MARCO!A96)</f>
        <v>0</v>
      </c>
    </row>
    <row r="97" spans="1:32" x14ac:dyDescent="0.25">
      <c r="A97" s="5" t="str">
        <f t="shared" si="1"/>
        <v>0071DM0467</v>
      </c>
      <c r="B97" s="23" t="s">
        <v>2119</v>
      </c>
      <c r="C97" t="s">
        <v>1245</v>
      </c>
      <c r="D97" t="s">
        <v>1243</v>
      </c>
      <c r="E97" t="s">
        <v>1244</v>
      </c>
      <c r="F97">
        <v>623717</v>
      </c>
      <c r="G97">
        <v>0</v>
      </c>
      <c r="H97" t="s">
        <v>1290</v>
      </c>
      <c r="I97" t="s">
        <v>20</v>
      </c>
      <c r="J97" t="s">
        <v>90</v>
      </c>
      <c r="K97" t="s">
        <v>21</v>
      </c>
      <c r="M97" t="s">
        <v>17646</v>
      </c>
      <c r="N97" t="s">
        <v>22</v>
      </c>
      <c r="O97" t="s">
        <v>23</v>
      </c>
      <c r="P97" t="s">
        <v>26</v>
      </c>
      <c r="Q97" t="s">
        <v>92</v>
      </c>
      <c r="R97" s="13">
        <v>174</v>
      </c>
      <c r="S97" s="13">
        <v>12</v>
      </c>
      <c r="T97" s="21">
        <v>1</v>
      </c>
      <c r="V97" t="s">
        <v>2116</v>
      </c>
      <c r="W97" t="str">
        <f>+IF(V97="","",IF(MID(V97,1,3)="ECE","UNICO",IF(V97="FINES",CONCATENATE("R",IF(OR(C97="16",C97="21",C97="22",C97="23"),"16212223",IF(OR(C97="15",C97="17",C97="24",C97="25"),"15172425",C97))),IF(V97="CEBAS","UNICO",IF(VALUE(C97)&lt;=11,"AMBA","INTERIOR")))))</f>
        <v>AMBA</v>
      </c>
      <c r="X97" s="20" t="str">
        <f>+IF(V97="","-",CONCATENATE(V97,"_",W97))</f>
        <v>CENS_AMBA</v>
      </c>
      <c r="Y97" s="59">
        <v>0.27683120427860147</v>
      </c>
      <c r="Z97" t="str">
        <f>+IFERROR(VLOOKUP(H97,#REF!,2,FALSE),"-")</f>
        <v>-</v>
      </c>
      <c r="AA97" t="s">
        <v>2393</v>
      </c>
      <c r="AB97" t="str">
        <f>+IF(W97="","-",IF(W97="UNICO","CENSO","MUESTRA"))</f>
        <v>MUESTRA</v>
      </c>
      <c r="AC97" t="s">
        <v>2397</v>
      </c>
      <c r="AD97" t="s">
        <v>134</v>
      </c>
      <c r="AF97">
        <f>+COUNTIF(Piloto!C:C,MARCO!A97)</f>
        <v>0</v>
      </c>
    </row>
    <row r="98" spans="1:32" x14ac:dyDescent="0.25">
      <c r="A98" s="5" t="str">
        <f t="shared" si="1"/>
        <v>0116DM0454</v>
      </c>
      <c r="B98" s="23" t="s">
        <v>2119</v>
      </c>
      <c r="C98" t="s">
        <v>158</v>
      </c>
      <c r="D98" t="s">
        <v>162</v>
      </c>
      <c r="E98" t="s">
        <v>1868</v>
      </c>
      <c r="F98">
        <v>624129</v>
      </c>
      <c r="G98">
        <v>0</v>
      </c>
      <c r="H98" t="s">
        <v>1885</v>
      </c>
      <c r="I98" t="s">
        <v>20</v>
      </c>
      <c r="J98" t="s">
        <v>90</v>
      </c>
      <c r="K98" t="s">
        <v>21</v>
      </c>
      <c r="M98" t="s">
        <v>17632</v>
      </c>
      <c r="N98" t="s">
        <v>22</v>
      </c>
      <c r="O98" t="s">
        <v>23</v>
      </c>
      <c r="P98" t="s">
        <v>26</v>
      </c>
      <c r="Q98" t="s">
        <v>92</v>
      </c>
      <c r="R98" s="13">
        <v>140</v>
      </c>
      <c r="S98" s="13">
        <v>6</v>
      </c>
      <c r="T98" s="21">
        <v>1</v>
      </c>
      <c r="V98" t="s">
        <v>2116</v>
      </c>
      <c r="W98" t="str">
        <f>+IF(V98="","",IF(MID(V98,1,3)="ECE","UNICO",IF(V98="FINES",CONCATENATE("R",IF(OR(C98="16",C98="21",C98="22",C98="23"),"16212223",IF(OR(C98="15",C98="17",C98="24",C98="25"),"15172425",C98))),IF(V98="CEBAS","UNICO",IF(VALUE(C98)&lt;=11,"AMBA","INTERIOR")))))</f>
        <v>AMBA</v>
      </c>
      <c r="X98" s="20" t="str">
        <f>+IF(V98="","-",CONCATENATE(V98,"_",W98))</f>
        <v>CENS_AMBA</v>
      </c>
      <c r="Y98" s="59">
        <v>0.2776344163637412</v>
      </c>
      <c r="Z98" t="str">
        <f>+IFERROR(VLOOKUP(H98,#REF!,2,FALSE),"-")</f>
        <v>-</v>
      </c>
      <c r="AA98" t="s">
        <v>2393</v>
      </c>
      <c r="AB98" t="str">
        <f>+IF(W98="","-",IF(W98="UNICO","CENSO","MUESTRA"))</f>
        <v>MUESTRA</v>
      </c>
      <c r="AC98" t="s">
        <v>2398</v>
      </c>
      <c r="AD98" t="s">
        <v>134</v>
      </c>
      <c r="AF98">
        <f>+COUNTIF(Piloto!C:C,MARCO!A98)</f>
        <v>0</v>
      </c>
    </row>
    <row r="99" spans="1:32" x14ac:dyDescent="0.25">
      <c r="A99" s="5" t="str">
        <f t="shared" si="1"/>
        <v>0055DM0457</v>
      </c>
      <c r="B99" s="23" t="s">
        <v>2119</v>
      </c>
      <c r="C99" t="s">
        <v>884</v>
      </c>
      <c r="D99" t="s">
        <v>882</v>
      </c>
      <c r="E99" t="s">
        <v>883</v>
      </c>
      <c r="F99">
        <v>623675</v>
      </c>
      <c r="G99">
        <v>0</v>
      </c>
      <c r="H99" t="s">
        <v>910</v>
      </c>
      <c r="I99" t="s">
        <v>20</v>
      </c>
      <c r="J99" t="s">
        <v>90</v>
      </c>
      <c r="K99" t="s">
        <v>21</v>
      </c>
      <c r="M99" t="s">
        <v>17634</v>
      </c>
      <c r="N99" t="s">
        <v>22</v>
      </c>
      <c r="O99" t="s">
        <v>23</v>
      </c>
      <c r="P99" t="s">
        <v>26</v>
      </c>
      <c r="Q99" t="s">
        <v>92</v>
      </c>
      <c r="R99" s="13">
        <v>129</v>
      </c>
      <c r="S99" s="13">
        <v>16</v>
      </c>
      <c r="T99" s="21">
        <v>1</v>
      </c>
      <c r="V99" t="s">
        <v>2116</v>
      </c>
      <c r="W99" t="str">
        <f>+IF(V99="","",IF(MID(V99,1,3)="ECE","UNICO",IF(V99="FINES",CONCATENATE("R",IF(OR(C99="16",C99="21",C99="22",C99="23"),"16212223",IF(OR(C99="15",C99="17",C99="24",C99="25"),"15172425",C99))),IF(V99="CEBAS","UNICO",IF(VALUE(C99)&lt;=11,"AMBA","INTERIOR")))))</f>
        <v>AMBA</v>
      </c>
      <c r="X99" s="20" t="str">
        <f>+IF(V99="","-",CONCATENATE(V99,"_",W99))</f>
        <v>CENS_AMBA</v>
      </c>
      <c r="Y99" s="59">
        <v>0.27838962481302382</v>
      </c>
      <c r="Z99" t="str">
        <f>+IFERROR(VLOOKUP(H99,#REF!,2,FALSE),"-")</f>
        <v>-</v>
      </c>
      <c r="AA99" t="s">
        <v>2393</v>
      </c>
      <c r="AB99" t="str">
        <f>+IF(W99="","-",IF(W99="UNICO","CENSO","MUESTRA"))</f>
        <v>MUESTRA</v>
      </c>
      <c r="AC99" t="s">
        <v>2398</v>
      </c>
      <c r="AD99" t="s">
        <v>134</v>
      </c>
      <c r="AF99">
        <f>+COUNTIF(Piloto!C:C,MARCO!A99)</f>
        <v>0</v>
      </c>
    </row>
    <row r="100" spans="1:32" x14ac:dyDescent="0.25">
      <c r="A100" s="5" t="str">
        <f t="shared" si="1"/>
        <v>0062DM0465</v>
      </c>
      <c r="B100" s="23" t="s">
        <v>2119</v>
      </c>
      <c r="C100" t="s">
        <v>246</v>
      </c>
      <c r="D100" t="s">
        <v>958</v>
      </c>
      <c r="E100" t="s">
        <v>959</v>
      </c>
      <c r="F100">
        <v>623602</v>
      </c>
      <c r="G100">
        <v>0</v>
      </c>
      <c r="H100" t="s">
        <v>1010</v>
      </c>
      <c r="I100" t="s">
        <v>20</v>
      </c>
      <c r="J100" t="s">
        <v>90</v>
      </c>
      <c r="K100" t="s">
        <v>21</v>
      </c>
      <c r="M100" t="s">
        <v>17619</v>
      </c>
      <c r="N100" t="s">
        <v>22</v>
      </c>
      <c r="O100" t="s">
        <v>23</v>
      </c>
      <c r="P100" t="s">
        <v>26</v>
      </c>
      <c r="Q100" t="s">
        <v>92</v>
      </c>
      <c r="R100" s="13">
        <v>69</v>
      </c>
      <c r="S100" s="13">
        <v>6</v>
      </c>
      <c r="T100" s="21">
        <v>1</v>
      </c>
      <c r="V100" t="s">
        <v>2116</v>
      </c>
      <c r="W100" t="str">
        <f>+IF(V100="","",IF(MID(V100,1,3)="ECE","UNICO",IF(V100="FINES",CONCATENATE("R",IF(OR(C100="16",C100="21",C100="22",C100="23"),"16212223",IF(OR(C100="15",C100="17",C100="24",C100="25"),"15172425",C100))),IF(V100="CEBAS","UNICO",IF(VALUE(C100)&lt;=11,"AMBA","INTERIOR")))))</f>
        <v>AMBA</v>
      </c>
      <c r="X100" s="20" t="str">
        <f>+IF(V100="","-",CONCATENATE(V100,"_",W100))</f>
        <v>CENS_AMBA</v>
      </c>
      <c r="Y100" s="59">
        <v>0.28531146130046331</v>
      </c>
      <c r="Z100" t="str">
        <f>+IFERROR(VLOOKUP(H100,#REF!,2,FALSE),"-")</f>
        <v>-</v>
      </c>
      <c r="AA100" t="s">
        <v>2393</v>
      </c>
      <c r="AB100" t="str">
        <f>+IF(W100="","-",IF(W100="UNICO","CENSO","MUESTRA"))</f>
        <v>MUESTRA</v>
      </c>
      <c r="AC100" t="s">
        <v>2397</v>
      </c>
      <c r="AD100" t="s">
        <v>134</v>
      </c>
      <c r="AF100">
        <f>+COUNTIF(Piloto!C:C,MARCO!A100)</f>
        <v>0</v>
      </c>
    </row>
    <row r="101" spans="1:32" x14ac:dyDescent="0.25">
      <c r="A101" s="5" t="str">
        <f t="shared" si="1"/>
        <v>0071DM0456</v>
      </c>
      <c r="B101" s="23" t="s">
        <v>2119</v>
      </c>
      <c r="C101" t="s">
        <v>1245</v>
      </c>
      <c r="D101" t="s">
        <v>1243</v>
      </c>
      <c r="E101" t="s">
        <v>1244</v>
      </c>
      <c r="F101">
        <v>623707</v>
      </c>
      <c r="G101">
        <v>0</v>
      </c>
      <c r="H101" t="s">
        <v>1279</v>
      </c>
      <c r="I101" t="s">
        <v>20</v>
      </c>
      <c r="J101" t="s">
        <v>90</v>
      </c>
      <c r="K101" t="s">
        <v>21</v>
      </c>
      <c r="M101" t="s">
        <v>17628</v>
      </c>
      <c r="N101" t="s">
        <v>22</v>
      </c>
      <c r="O101" t="s">
        <v>23</v>
      </c>
      <c r="P101" t="s">
        <v>26</v>
      </c>
      <c r="Q101" t="s">
        <v>92</v>
      </c>
      <c r="R101" s="13">
        <v>99</v>
      </c>
      <c r="S101" s="13">
        <v>6</v>
      </c>
      <c r="T101" s="21">
        <v>1</v>
      </c>
      <c r="V101" t="s">
        <v>2116</v>
      </c>
      <c r="W101" t="str">
        <f>+IF(V101="","",IF(MID(V101,1,3)="ECE","UNICO",IF(V101="FINES",CONCATENATE("R",IF(OR(C101="16",C101="21",C101="22",C101="23"),"16212223",IF(OR(C101="15",C101="17",C101="24",C101="25"),"15172425",C101))),IF(V101="CEBAS","UNICO",IF(VALUE(C101)&lt;=11,"AMBA","INTERIOR")))))</f>
        <v>AMBA</v>
      </c>
      <c r="X101" s="20" t="str">
        <f>+IF(V101="","-",CONCATENATE(V101,"_",W101))</f>
        <v>CENS_AMBA</v>
      </c>
      <c r="Y101" s="59">
        <v>0.28544025081727242</v>
      </c>
      <c r="Z101" t="str">
        <f>+IFERROR(VLOOKUP(H101,#REF!,2,FALSE),"-")</f>
        <v>-</v>
      </c>
      <c r="AA101" t="s">
        <v>2393</v>
      </c>
      <c r="AB101" t="str">
        <f>+IF(W101="","-",IF(W101="UNICO","CENSO","MUESTRA"))</f>
        <v>MUESTRA</v>
      </c>
      <c r="AC101" t="s">
        <v>2398</v>
      </c>
      <c r="AD101" t="s">
        <v>134</v>
      </c>
      <c r="AF101">
        <f>+COUNTIF(Piloto!C:C,MARCO!A101)</f>
        <v>0</v>
      </c>
    </row>
    <row r="102" spans="1:32" x14ac:dyDescent="0.25">
      <c r="A102" s="5" t="str">
        <f t="shared" si="1"/>
        <v>0113DM0451</v>
      </c>
      <c r="B102" s="23" t="s">
        <v>2119</v>
      </c>
      <c r="C102" t="s">
        <v>19</v>
      </c>
      <c r="D102" t="s">
        <v>181</v>
      </c>
      <c r="E102" t="s">
        <v>1843</v>
      </c>
      <c r="F102">
        <v>604880</v>
      </c>
      <c r="G102">
        <v>0</v>
      </c>
      <c r="H102" t="s">
        <v>1853</v>
      </c>
      <c r="I102" t="s">
        <v>20</v>
      </c>
      <c r="J102" t="s">
        <v>90</v>
      </c>
      <c r="K102" t="s">
        <v>21</v>
      </c>
      <c r="M102" t="s">
        <v>2289</v>
      </c>
      <c r="N102" t="s">
        <v>22</v>
      </c>
      <c r="O102" t="s">
        <v>23</v>
      </c>
      <c r="P102" t="s">
        <v>26</v>
      </c>
      <c r="Q102" t="s">
        <v>92</v>
      </c>
      <c r="R102" s="13">
        <v>278</v>
      </c>
      <c r="S102" s="13">
        <v>15</v>
      </c>
      <c r="T102" s="21">
        <v>1</v>
      </c>
      <c r="V102" t="s">
        <v>2116</v>
      </c>
      <c r="W102" t="str">
        <f>+IF(V102="","",IF(MID(V102,1,3)="ECE","UNICO",IF(V102="FINES",CONCATENATE("R",IF(OR(C102="16",C102="21",C102="22",C102="23"),"16212223",IF(OR(C102="15",C102="17",C102="24",C102="25"),"15172425",C102))),IF(V102="CEBAS","UNICO",IF(VALUE(C102)&lt;=11,"AMBA","INTERIOR")))))</f>
        <v>AMBA</v>
      </c>
      <c r="X102" s="20" t="str">
        <f>+IF(V102="","-",CONCATENATE(V102,"_",W102))</f>
        <v>CENS_AMBA</v>
      </c>
      <c r="Y102" s="59">
        <v>0.28740102094080711</v>
      </c>
      <c r="Z102" t="str">
        <f>+IFERROR(VLOOKUP(H102,#REF!,2,FALSE),"-")</f>
        <v>-</v>
      </c>
      <c r="AA102" t="s">
        <v>2393</v>
      </c>
      <c r="AB102" t="str">
        <f>+IF(W102="","-",IF(W102="UNICO","CENSO","MUESTRA"))</f>
        <v>MUESTRA</v>
      </c>
      <c r="AC102" t="s">
        <v>2398</v>
      </c>
      <c r="AD102" t="s">
        <v>134</v>
      </c>
      <c r="AF102">
        <f>+COUNTIF(Piloto!C:C,MARCO!A102)</f>
        <v>0</v>
      </c>
    </row>
    <row r="103" spans="1:32" x14ac:dyDescent="0.25">
      <c r="A103" s="5" t="str">
        <f t="shared" si="1"/>
        <v>0064DM0451</v>
      </c>
      <c r="B103" s="23" t="s">
        <v>2119</v>
      </c>
      <c r="C103" t="s">
        <v>19</v>
      </c>
      <c r="D103" t="s">
        <v>1037</v>
      </c>
      <c r="E103" t="s">
        <v>1038</v>
      </c>
      <c r="F103">
        <v>623594</v>
      </c>
      <c r="G103">
        <v>0</v>
      </c>
      <c r="H103" t="s">
        <v>1044</v>
      </c>
      <c r="I103" t="s">
        <v>20</v>
      </c>
      <c r="J103" t="s">
        <v>90</v>
      </c>
      <c r="K103" t="s">
        <v>21</v>
      </c>
      <c r="M103" t="s">
        <v>2289</v>
      </c>
      <c r="N103" t="s">
        <v>22</v>
      </c>
      <c r="O103" t="s">
        <v>23</v>
      </c>
      <c r="P103" t="s">
        <v>26</v>
      </c>
      <c r="Q103" t="s">
        <v>92</v>
      </c>
      <c r="R103" s="13">
        <v>87</v>
      </c>
      <c r="S103" s="13">
        <v>8</v>
      </c>
      <c r="T103" s="21">
        <v>1</v>
      </c>
      <c r="V103" t="s">
        <v>2116</v>
      </c>
      <c r="W103" t="str">
        <f>+IF(V103="","",IF(MID(V103,1,3)="ECE","UNICO",IF(V103="FINES",CONCATENATE("R",IF(OR(C103="16",C103="21",C103="22",C103="23"),"16212223",IF(OR(C103="15",C103="17",C103="24",C103="25"),"15172425",C103))),IF(V103="CEBAS","UNICO",IF(VALUE(C103)&lt;=11,"AMBA","INTERIOR")))))</f>
        <v>AMBA</v>
      </c>
      <c r="X103" s="20" t="str">
        <f>+IF(V103="","-",CONCATENATE(V103,"_",W103))</f>
        <v>CENS_AMBA</v>
      </c>
      <c r="Y103" s="59">
        <v>0.28939651070456762</v>
      </c>
      <c r="Z103" t="str">
        <f>+IFERROR(VLOOKUP(H103,#REF!,2,FALSE),"-")</f>
        <v>-</v>
      </c>
      <c r="AA103" t="s">
        <v>2394</v>
      </c>
      <c r="AB103" t="str">
        <f>+IF(W103="","-",IF(W103="UNICO","CENSO","MUESTRA"))</f>
        <v>MUESTRA</v>
      </c>
      <c r="AC103" t="s">
        <v>2397</v>
      </c>
      <c r="AD103" t="s">
        <v>134</v>
      </c>
      <c r="AF103">
        <f>+COUNTIF(Piloto!C:C,MARCO!A103)</f>
        <v>0</v>
      </c>
    </row>
    <row r="104" spans="1:32" x14ac:dyDescent="0.25">
      <c r="A104" s="5" t="str">
        <f t="shared" si="1"/>
        <v>0073DM0462</v>
      </c>
      <c r="B104" s="23" t="s">
        <v>2119</v>
      </c>
      <c r="C104" t="s">
        <v>1302</v>
      </c>
      <c r="D104" t="s">
        <v>1300</v>
      </c>
      <c r="E104" t="s">
        <v>1301</v>
      </c>
      <c r="F104">
        <v>623745</v>
      </c>
      <c r="G104">
        <v>0</v>
      </c>
      <c r="H104" t="s">
        <v>1341</v>
      </c>
      <c r="I104" t="s">
        <v>20</v>
      </c>
      <c r="J104" t="s">
        <v>90</v>
      </c>
      <c r="K104" t="s">
        <v>21</v>
      </c>
      <c r="M104" t="s">
        <v>17647</v>
      </c>
      <c r="N104" t="s">
        <v>22</v>
      </c>
      <c r="O104" t="s">
        <v>23</v>
      </c>
      <c r="P104" t="s">
        <v>26</v>
      </c>
      <c r="Q104" t="s">
        <v>92</v>
      </c>
      <c r="R104" s="13">
        <v>158</v>
      </c>
      <c r="S104" s="13">
        <v>15</v>
      </c>
      <c r="T104" s="21">
        <v>1</v>
      </c>
      <c r="V104" t="s">
        <v>2116</v>
      </c>
      <c r="W104" t="str">
        <f>+IF(V104="","",IF(MID(V104,1,3)="ECE","UNICO",IF(V104="FINES",CONCATENATE("R",IF(OR(C104="16",C104="21",C104="22",C104="23"),"16212223",IF(OR(C104="15",C104="17",C104="24",C104="25"),"15172425",C104))),IF(V104="CEBAS","UNICO",IF(VALUE(C104)&lt;=11,"AMBA","INTERIOR")))))</f>
        <v>AMBA</v>
      </c>
      <c r="X104" s="20" t="str">
        <f>+IF(V104="","-",CONCATENATE(V104,"_",W104))</f>
        <v>CENS_AMBA</v>
      </c>
      <c r="Y104" s="59">
        <v>0.29240307050782283</v>
      </c>
      <c r="Z104" t="str">
        <f>+IFERROR(VLOOKUP(H104,#REF!,2,FALSE),"-")</f>
        <v>-</v>
      </c>
      <c r="AA104" t="s">
        <v>2393</v>
      </c>
      <c r="AB104" t="str">
        <f>+IF(W104="","-",IF(W104="UNICO","CENSO","MUESTRA"))</f>
        <v>MUESTRA</v>
      </c>
      <c r="AC104" t="s">
        <v>2398</v>
      </c>
      <c r="AD104" t="s">
        <v>134</v>
      </c>
      <c r="AF104">
        <f>+COUNTIF(Piloto!C:C,MARCO!A104)</f>
        <v>0</v>
      </c>
    </row>
    <row r="105" spans="1:32" x14ac:dyDescent="0.25">
      <c r="A105" s="5" t="str">
        <f t="shared" si="1"/>
        <v>0096DM0453</v>
      </c>
      <c r="B105" s="23" t="s">
        <v>2119</v>
      </c>
      <c r="C105" t="s">
        <v>884</v>
      </c>
      <c r="D105" t="s">
        <v>1591</v>
      </c>
      <c r="E105" t="s">
        <v>1592</v>
      </c>
      <c r="F105">
        <v>612323</v>
      </c>
      <c r="G105">
        <v>0</v>
      </c>
      <c r="H105" t="s">
        <v>1612</v>
      </c>
      <c r="I105" t="s">
        <v>20</v>
      </c>
      <c r="J105" t="s">
        <v>90</v>
      </c>
      <c r="K105" t="s">
        <v>21</v>
      </c>
      <c r="M105" t="s">
        <v>17723</v>
      </c>
      <c r="N105" t="s">
        <v>22</v>
      </c>
      <c r="O105" t="s">
        <v>23</v>
      </c>
      <c r="P105" t="s">
        <v>26</v>
      </c>
      <c r="Q105" t="s">
        <v>92</v>
      </c>
      <c r="R105" s="13">
        <v>126</v>
      </c>
      <c r="S105" s="13">
        <v>9</v>
      </c>
      <c r="T105" s="21">
        <v>1</v>
      </c>
      <c r="V105" t="s">
        <v>2116</v>
      </c>
      <c r="W105" t="str">
        <f>+IF(V105="","",IF(MID(V105,1,3)="ECE","UNICO",IF(V105="FINES",CONCATENATE("R",IF(OR(C105="16",C105="21",C105="22",C105="23"),"16212223",IF(OR(C105="15",C105="17",C105="24",C105="25"),"15172425",C105))),IF(V105="CEBAS","UNICO",IF(VALUE(C105)&lt;=11,"AMBA","INTERIOR")))))</f>
        <v>AMBA</v>
      </c>
      <c r="X105" s="20" t="str">
        <f>+IF(V105="","-",CONCATENATE(V105,"_",W105))</f>
        <v>CENS_AMBA</v>
      </c>
      <c r="Y105" s="59">
        <v>0.29326380375358801</v>
      </c>
      <c r="Z105" t="str">
        <f>+IFERROR(VLOOKUP(H105,#REF!,2,FALSE),"-")</f>
        <v>-</v>
      </c>
      <c r="AA105" t="s">
        <v>2393</v>
      </c>
      <c r="AB105" t="str">
        <f>+IF(W105="","-",IF(W105="UNICO","CENSO","MUESTRA"))</f>
        <v>MUESTRA</v>
      </c>
      <c r="AC105" t="s">
        <v>2397</v>
      </c>
      <c r="AD105" t="s">
        <v>134</v>
      </c>
      <c r="AF105">
        <f>+COUNTIF(Piloto!C:C,MARCO!A105)</f>
        <v>0</v>
      </c>
    </row>
    <row r="106" spans="1:32" x14ac:dyDescent="0.25">
      <c r="A106" s="5" t="str">
        <f t="shared" si="1"/>
        <v>0096DM0451</v>
      </c>
      <c r="B106" s="23" t="s">
        <v>2119</v>
      </c>
      <c r="C106" t="s">
        <v>884</v>
      </c>
      <c r="D106" t="s">
        <v>1591</v>
      </c>
      <c r="E106" t="s">
        <v>1592</v>
      </c>
      <c r="F106">
        <v>612194</v>
      </c>
      <c r="G106">
        <v>0</v>
      </c>
      <c r="H106" t="s">
        <v>1609</v>
      </c>
      <c r="I106" t="s">
        <v>20</v>
      </c>
      <c r="J106" t="s">
        <v>90</v>
      </c>
      <c r="K106" t="s">
        <v>21</v>
      </c>
      <c r="M106" t="s">
        <v>17724</v>
      </c>
      <c r="N106" t="s">
        <v>22</v>
      </c>
      <c r="O106" t="s">
        <v>23</v>
      </c>
      <c r="P106" t="s">
        <v>26</v>
      </c>
      <c r="Q106" t="s">
        <v>92</v>
      </c>
      <c r="R106" s="13">
        <v>215</v>
      </c>
      <c r="S106" s="13">
        <v>11</v>
      </c>
      <c r="T106" s="21">
        <v>1</v>
      </c>
      <c r="V106" t="s">
        <v>2116</v>
      </c>
      <c r="W106" t="str">
        <f>+IF(V106="","",IF(MID(V106,1,3)="ECE","UNICO",IF(V106="FINES",CONCATENATE("R",IF(OR(C106="16",C106="21",C106="22",C106="23"),"16212223",IF(OR(C106="15",C106="17",C106="24",C106="25"),"15172425",C106))),IF(V106="CEBAS","UNICO",IF(VALUE(C106)&lt;=11,"AMBA","INTERIOR")))))</f>
        <v>AMBA</v>
      </c>
      <c r="X106" s="20" t="str">
        <f>+IF(V106="","-",CONCATENATE(V106,"_",W106))</f>
        <v>CENS_AMBA</v>
      </c>
      <c r="Y106" s="59">
        <v>0.29326380375358801</v>
      </c>
      <c r="Z106" t="str">
        <f>+IFERROR(VLOOKUP(H106,#REF!,2,FALSE),"-")</f>
        <v>-</v>
      </c>
      <c r="AA106" t="s">
        <v>2393</v>
      </c>
      <c r="AB106" t="str">
        <f>+IF(W106="","-",IF(W106="UNICO","CENSO","MUESTRA"))</f>
        <v>MUESTRA</v>
      </c>
      <c r="AC106" t="s">
        <v>2398</v>
      </c>
      <c r="AD106" t="s">
        <v>134</v>
      </c>
      <c r="AF106">
        <f>+COUNTIF(Piloto!C:C,MARCO!A106)</f>
        <v>0</v>
      </c>
    </row>
    <row r="107" spans="1:32" x14ac:dyDescent="0.25">
      <c r="A107" s="5" t="str">
        <f t="shared" si="1"/>
        <v>0014DM0453</v>
      </c>
      <c r="B107" s="23" t="s">
        <v>2119</v>
      </c>
      <c r="C107" t="s">
        <v>19</v>
      </c>
      <c r="D107" t="s">
        <v>418</v>
      </c>
      <c r="E107" t="s">
        <v>420</v>
      </c>
      <c r="F107">
        <v>623584</v>
      </c>
      <c r="G107">
        <v>0</v>
      </c>
      <c r="H107" t="s">
        <v>426</v>
      </c>
      <c r="I107" t="s">
        <v>20</v>
      </c>
      <c r="J107" t="s">
        <v>90</v>
      </c>
      <c r="K107" t="s">
        <v>21</v>
      </c>
      <c r="M107" t="s">
        <v>17638</v>
      </c>
      <c r="N107" t="s">
        <v>22</v>
      </c>
      <c r="O107" t="s">
        <v>23</v>
      </c>
      <c r="P107" t="s">
        <v>26</v>
      </c>
      <c r="Q107" t="s">
        <v>92</v>
      </c>
      <c r="R107" s="13">
        <v>50</v>
      </c>
      <c r="S107" s="13">
        <v>3</v>
      </c>
      <c r="T107" s="21">
        <v>1</v>
      </c>
      <c r="V107" t="s">
        <v>2116</v>
      </c>
      <c r="W107" t="str">
        <f>+IF(V107="","",IF(MID(V107,1,3)="ECE","UNICO",IF(V107="FINES",CONCATENATE("R",IF(OR(C107="16",C107="21",C107="22",C107="23"),"16212223",IF(OR(C107="15",C107="17",C107="24",C107="25"),"15172425",C107))),IF(V107="CEBAS","UNICO",IF(VALUE(C107)&lt;=11,"AMBA","INTERIOR")))))</f>
        <v>AMBA</v>
      </c>
      <c r="X107" s="20" t="str">
        <f>+IF(V107="","-",CONCATENATE(V107,"_",W107))</f>
        <v>CENS_AMBA</v>
      </c>
      <c r="Y107" s="59">
        <v>0.29336704148186582</v>
      </c>
      <c r="Z107" t="str">
        <f>+IFERROR(VLOOKUP(H107,#REF!,2,FALSE),"-")</f>
        <v>-</v>
      </c>
      <c r="AA107" t="s">
        <v>2393</v>
      </c>
      <c r="AB107" t="str">
        <f>+IF(W107="","-",IF(W107="UNICO","CENSO","MUESTRA"))</f>
        <v>MUESTRA</v>
      </c>
      <c r="AC107" t="s">
        <v>2397</v>
      </c>
      <c r="AD107" t="s">
        <v>134</v>
      </c>
      <c r="AF107">
        <f>+COUNTIF(Piloto!C:C,MARCO!A107)</f>
        <v>0</v>
      </c>
    </row>
    <row r="108" spans="1:32" x14ac:dyDescent="0.25">
      <c r="A108" s="5" t="str">
        <f t="shared" si="1"/>
        <v>0069DM0465</v>
      </c>
      <c r="B108" s="23" t="s">
        <v>2119</v>
      </c>
      <c r="C108" t="s">
        <v>1079</v>
      </c>
      <c r="D108" t="s">
        <v>1077</v>
      </c>
      <c r="E108" t="s">
        <v>1078</v>
      </c>
      <c r="F108">
        <v>623638</v>
      </c>
      <c r="G108">
        <v>0</v>
      </c>
      <c r="H108" t="s">
        <v>1174</v>
      </c>
      <c r="I108" t="s">
        <v>20</v>
      </c>
      <c r="J108" t="s">
        <v>90</v>
      </c>
      <c r="K108" t="s">
        <v>21</v>
      </c>
      <c r="M108" t="s">
        <v>17619</v>
      </c>
      <c r="N108" t="s">
        <v>22</v>
      </c>
      <c r="O108" t="s">
        <v>23</v>
      </c>
      <c r="P108" t="s">
        <v>26</v>
      </c>
      <c r="Q108" t="s">
        <v>92</v>
      </c>
      <c r="R108" s="13">
        <v>190</v>
      </c>
      <c r="S108" s="13">
        <v>12</v>
      </c>
      <c r="T108" s="21">
        <v>1</v>
      </c>
      <c r="V108" t="s">
        <v>2116</v>
      </c>
      <c r="W108" t="str">
        <f>+IF(V108="","",IF(MID(V108,1,3)="ECE","UNICO",IF(V108="FINES",CONCATENATE("R",IF(OR(C108="16",C108="21",C108="22",C108="23"),"16212223",IF(OR(C108="15",C108="17",C108="24",C108="25"),"15172425",C108))),IF(V108="CEBAS","UNICO",IF(VALUE(C108)&lt;=11,"AMBA","INTERIOR")))))</f>
        <v>AMBA</v>
      </c>
      <c r="X108" s="20" t="str">
        <f>+IF(V108="","-",CONCATENATE(V108,"_",W108))</f>
        <v>CENS_AMBA</v>
      </c>
      <c r="Y108" s="59">
        <v>0.29369438673768727</v>
      </c>
      <c r="Z108" t="str">
        <f>+IFERROR(VLOOKUP(H108,#REF!,2,FALSE),"-")</f>
        <v>-</v>
      </c>
      <c r="AA108" t="s">
        <v>2393</v>
      </c>
      <c r="AB108" t="str">
        <f>+IF(W108="","-",IF(W108="UNICO","CENSO","MUESTRA"))</f>
        <v>MUESTRA</v>
      </c>
      <c r="AC108" t="s">
        <v>2398</v>
      </c>
      <c r="AD108" t="s">
        <v>134</v>
      </c>
      <c r="AF108">
        <f>+COUNTIF(Piloto!C:C,MARCO!A108)</f>
        <v>0</v>
      </c>
    </row>
    <row r="109" spans="1:32" x14ac:dyDescent="0.25">
      <c r="A109" s="5" t="str">
        <f t="shared" si="1"/>
        <v>0045DM0461</v>
      </c>
      <c r="B109" s="23" t="s">
        <v>2119</v>
      </c>
      <c r="C109" t="s">
        <v>140</v>
      </c>
      <c r="D109" t="s">
        <v>760</v>
      </c>
      <c r="E109" t="s">
        <v>761</v>
      </c>
      <c r="F109">
        <v>620985</v>
      </c>
      <c r="G109">
        <v>0</v>
      </c>
      <c r="H109" t="s">
        <v>798</v>
      </c>
      <c r="I109" t="s">
        <v>20</v>
      </c>
      <c r="J109" t="s">
        <v>90</v>
      </c>
      <c r="K109" t="s">
        <v>21</v>
      </c>
      <c r="M109" t="s">
        <v>2309</v>
      </c>
      <c r="N109" t="s">
        <v>22</v>
      </c>
      <c r="O109" t="s">
        <v>23</v>
      </c>
      <c r="P109" t="s">
        <v>26</v>
      </c>
      <c r="Q109" t="s">
        <v>92</v>
      </c>
      <c r="R109" s="13">
        <v>75</v>
      </c>
      <c r="S109" s="13">
        <v>6</v>
      </c>
      <c r="T109" s="21">
        <v>1</v>
      </c>
      <c r="V109" t="s">
        <v>2116</v>
      </c>
      <c r="W109" t="str">
        <f>+IF(V109="","",IF(MID(V109,1,3)="ECE","UNICO",IF(V109="FINES",CONCATENATE("R",IF(OR(C109="16",C109="21",C109="22",C109="23"),"16212223",IF(OR(C109="15",C109="17",C109="24",C109="25"),"15172425",C109))),IF(V109="CEBAS","UNICO",IF(VALUE(C109)&lt;=11,"AMBA","INTERIOR")))))</f>
        <v>AMBA</v>
      </c>
      <c r="X109" s="20" t="str">
        <f>+IF(V109="","-",CONCATENATE(V109,"_",W109))</f>
        <v>CENS_AMBA</v>
      </c>
      <c r="Y109" s="59">
        <v>0.29456318914890289</v>
      </c>
      <c r="Z109" t="str">
        <f>+IFERROR(VLOOKUP(H109,#REF!,2,FALSE),"-")</f>
        <v>-</v>
      </c>
      <c r="AA109" t="s">
        <v>2393</v>
      </c>
      <c r="AB109" t="str">
        <f>+IF(W109="","-",IF(W109="UNICO","CENSO","MUESTRA"))</f>
        <v>MUESTRA</v>
      </c>
      <c r="AC109" t="s">
        <v>2398</v>
      </c>
      <c r="AD109" t="s">
        <v>134</v>
      </c>
      <c r="AF109">
        <f>+COUNTIF(Piloto!C:C,MARCO!A109)</f>
        <v>0</v>
      </c>
    </row>
    <row r="110" spans="1:32" x14ac:dyDescent="0.25">
      <c r="A110" s="5" t="str">
        <f t="shared" si="1"/>
        <v>0119DM0458</v>
      </c>
      <c r="B110" s="23" t="s">
        <v>2119</v>
      </c>
      <c r="C110" t="s">
        <v>584</v>
      </c>
      <c r="D110" t="s">
        <v>419</v>
      </c>
      <c r="E110" t="s">
        <v>1915</v>
      </c>
      <c r="F110">
        <v>624012</v>
      </c>
      <c r="G110">
        <v>0</v>
      </c>
      <c r="H110" t="s">
        <v>1942</v>
      </c>
      <c r="I110" t="s">
        <v>20</v>
      </c>
      <c r="J110" t="s">
        <v>90</v>
      </c>
      <c r="K110" t="s">
        <v>21</v>
      </c>
      <c r="M110" t="s">
        <v>17618</v>
      </c>
      <c r="N110" t="s">
        <v>22</v>
      </c>
      <c r="O110" t="s">
        <v>23</v>
      </c>
      <c r="P110" t="s">
        <v>26</v>
      </c>
      <c r="Q110" t="s">
        <v>92</v>
      </c>
      <c r="R110" s="13">
        <v>164</v>
      </c>
      <c r="S110" s="13">
        <v>10</v>
      </c>
      <c r="T110" s="21">
        <v>1</v>
      </c>
      <c r="V110" t="s">
        <v>2116</v>
      </c>
      <c r="W110" t="str">
        <f>+IF(V110="","",IF(MID(V110,1,3)="ECE","UNICO",IF(V110="FINES",CONCATENATE("R",IF(OR(C110="16",C110="21",C110="22",C110="23"),"16212223",IF(OR(C110="15",C110="17",C110="24",C110="25"),"15172425",C110))),IF(V110="CEBAS","UNICO",IF(VALUE(C110)&lt;=11,"AMBA","INTERIOR")))))</f>
        <v>AMBA</v>
      </c>
      <c r="X110" s="20" t="str">
        <f>+IF(V110="","-",CONCATENATE(V110,"_",W110))</f>
        <v>CENS_AMBA</v>
      </c>
      <c r="Y110" s="59">
        <v>0.29924659847336649</v>
      </c>
      <c r="Z110" t="str">
        <f>+IFERROR(VLOOKUP(H110,#REF!,2,FALSE),"-")</f>
        <v>-</v>
      </c>
      <c r="AA110" t="s">
        <v>2393</v>
      </c>
      <c r="AB110" t="str">
        <f>+IF(W110="","-",IF(W110="UNICO","CENSO","MUESTRA"))</f>
        <v>MUESTRA</v>
      </c>
      <c r="AC110" t="s">
        <v>2397</v>
      </c>
      <c r="AD110" t="s">
        <v>134</v>
      </c>
      <c r="AF110">
        <f>+COUNTIF(Piloto!C:C,MARCO!A110)</f>
        <v>1</v>
      </c>
    </row>
    <row r="111" spans="1:32" x14ac:dyDescent="0.25">
      <c r="A111" s="5" t="str">
        <f t="shared" si="1"/>
        <v>0001DM0466</v>
      </c>
      <c r="B111" s="23" t="s">
        <v>2119</v>
      </c>
      <c r="C111" t="s">
        <v>19</v>
      </c>
      <c r="D111" t="s">
        <v>17</v>
      </c>
      <c r="E111" t="s">
        <v>18</v>
      </c>
      <c r="F111">
        <v>623592</v>
      </c>
      <c r="G111">
        <v>0</v>
      </c>
      <c r="H111" t="s">
        <v>116</v>
      </c>
      <c r="I111" t="s">
        <v>20</v>
      </c>
      <c r="J111" t="s">
        <v>90</v>
      </c>
      <c r="K111" t="s">
        <v>21</v>
      </c>
      <c r="M111" t="s">
        <v>17629</v>
      </c>
      <c r="N111" t="s">
        <v>22</v>
      </c>
      <c r="O111" t="s">
        <v>23</v>
      </c>
      <c r="P111" t="s">
        <v>26</v>
      </c>
      <c r="Q111" t="s">
        <v>92</v>
      </c>
      <c r="R111" s="13">
        <v>66</v>
      </c>
      <c r="S111" s="13">
        <v>3</v>
      </c>
      <c r="T111" s="21">
        <v>1</v>
      </c>
      <c r="V111" t="s">
        <v>2116</v>
      </c>
      <c r="W111" t="str">
        <f>+IF(V111="","",IF(MID(V111,1,3)="ECE","UNICO",IF(V111="FINES",CONCATENATE("R",IF(OR(C111="16",C111="21",C111="22",C111="23"),"16212223",IF(OR(C111="15",C111="17",C111="24",C111="25"),"15172425",C111))),IF(V111="CEBAS","UNICO",IF(VALUE(C111)&lt;=11,"AMBA","INTERIOR")))))</f>
        <v>AMBA</v>
      </c>
      <c r="X111" s="20" t="str">
        <f>+IF(V111="","-",CONCATENATE(V111,"_",W111))</f>
        <v>CENS_AMBA</v>
      </c>
      <c r="Y111" s="59">
        <v>0.30029711541202331</v>
      </c>
      <c r="Z111" t="str">
        <f>+IFERROR(VLOOKUP(H111,#REF!,2,FALSE),"-")</f>
        <v>-</v>
      </c>
      <c r="AA111" t="s">
        <v>2393</v>
      </c>
      <c r="AB111" t="str">
        <f>+IF(W111="","-",IF(W111="UNICO","CENSO","MUESTRA"))</f>
        <v>MUESTRA</v>
      </c>
      <c r="AC111" t="s">
        <v>2397</v>
      </c>
      <c r="AD111" t="s">
        <v>134</v>
      </c>
      <c r="AF111">
        <f>+COUNTIF(Piloto!C:C,MARCO!A111)</f>
        <v>0</v>
      </c>
    </row>
    <row r="112" spans="1:32" x14ac:dyDescent="0.25">
      <c r="A112" s="5" t="str">
        <f t="shared" si="1"/>
        <v>0001DM0457</v>
      </c>
      <c r="B112" s="23" t="s">
        <v>2119</v>
      </c>
      <c r="C112" t="s">
        <v>19</v>
      </c>
      <c r="D112" t="s">
        <v>17</v>
      </c>
      <c r="E112" t="s">
        <v>18</v>
      </c>
      <c r="F112">
        <v>623587</v>
      </c>
      <c r="G112">
        <v>0</v>
      </c>
      <c r="H112" t="s">
        <v>98</v>
      </c>
      <c r="I112" t="s">
        <v>20</v>
      </c>
      <c r="J112" t="s">
        <v>90</v>
      </c>
      <c r="K112" t="s">
        <v>21</v>
      </c>
      <c r="M112" t="s">
        <v>17634</v>
      </c>
      <c r="N112" t="s">
        <v>22</v>
      </c>
      <c r="O112" t="s">
        <v>23</v>
      </c>
      <c r="P112" t="s">
        <v>26</v>
      </c>
      <c r="Q112" t="s">
        <v>92</v>
      </c>
      <c r="R112" s="13">
        <v>122</v>
      </c>
      <c r="S112" s="13">
        <v>11</v>
      </c>
      <c r="T112" s="21">
        <v>1</v>
      </c>
      <c r="V112" t="s">
        <v>2116</v>
      </c>
      <c r="W112" t="str">
        <f>+IF(V112="","",IF(MID(V112,1,3)="ECE","UNICO",IF(V112="FINES",CONCATENATE("R",IF(OR(C112="16",C112="21",C112="22",C112="23"),"16212223",IF(OR(C112="15",C112="17",C112="24",C112="25"),"15172425",C112))),IF(V112="CEBAS","UNICO",IF(VALUE(C112)&lt;=11,"AMBA","INTERIOR")))))</f>
        <v>AMBA</v>
      </c>
      <c r="X112" s="20" t="str">
        <f>+IF(V112="","-",CONCATENATE(V112,"_",W112))</f>
        <v>CENS_AMBA</v>
      </c>
      <c r="Y112" s="59">
        <v>0.30061318235737938</v>
      </c>
      <c r="Z112" t="str">
        <f>+IFERROR(VLOOKUP(H112,#REF!,2,FALSE),"-")</f>
        <v>-</v>
      </c>
      <c r="AA112" t="s">
        <v>2393</v>
      </c>
      <c r="AB112" t="str">
        <f>+IF(W112="","-",IF(W112="UNICO","CENSO","MUESTRA"))</f>
        <v>MUESTRA</v>
      </c>
      <c r="AC112" t="s">
        <v>2398</v>
      </c>
      <c r="AD112" t="s">
        <v>134</v>
      </c>
      <c r="AF112">
        <f>+COUNTIF(Piloto!C:C,MARCO!A112)</f>
        <v>0</v>
      </c>
    </row>
    <row r="113" spans="1:32" x14ac:dyDescent="0.25">
      <c r="A113" s="5" t="str">
        <f t="shared" si="1"/>
        <v>0093DM0451</v>
      </c>
      <c r="B113" s="23" t="s">
        <v>2119</v>
      </c>
      <c r="C113" t="s">
        <v>86</v>
      </c>
      <c r="D113" t="s">
        <v>1562</v>
      </c>
      <c r="E113" t="s">
        <v>1563</v>
      </c>
      <c r="F113">
        <v>623755</v>
      </c>
      <c r="G113">
        <v>0</v>
      </c>
      <c r="H113" t="s">
        <v>1567</v>
      </c>
      <c r="I113" t="s">
        <v>20</v>
      </c>
      <c r="J113" t="s">
        <v>90</v>
      </c>
      <c r="K113" t="s">
        <v>21</v>
      </c>
      <c r="M113" t="s">
        <v>2289</v>
      </c>
      <c r="N113" t="s">
        <v>22</v>
      </c>
      <c r="O113" t="s">
        <v>23</v>
      </c>
      <c r="P113" t="s">
        <v>26</v>
      </c>
      <c r="Q113" t="s">
        <v>92</v>
      </c>
      <c r="R113" s="13">
        <v>89</v>
      </c>
      <c r="S113" s="13">
        <v>4</v>
      </c>
      <c r="T113" s="21">
        <v>1</v>
      </c>
      <c r="V113" t="s">
        <v>2116</v>
      </c>
      <c r="W113" t="str">
        <f>+IF(V113="","",IF(MID(V113,1,3)="ECE","UNICO",IF(V113="FINES",CONCATENATE("R",IF(OR(C113="16",C113="21",C113="22",C113="23"),"16212223",IF(OR(C113="15",C113="17",C113="24",C113="25"),"15172425",C113))),IF(V113="CEBAS","UNICO",IF(VALUE(C113)&lt;=11,"AMBA","INTERIOR")))))</f>
        <v>AMBA</v>
      </c>
      <c r="X113" s="20" t="str">
        <f>+IF(V113="","-",CONCATENATE(V113,"_",W113))</f>
        <v>CENS_AMBA</v>
      </c>
      <c r="Y113" s="59">
        <v>0.30333170023831452</v>
      </c>
      <c r="Z113" t="str">
        <f>+IFERROR(VLOOKUP(H113,#REF!,2,FALSE),"-")</f>
        <v>-</v>
      </c>
      <c r="AA113" t="s">
        <v>2394</v>
      </c>
      <c r="AB113" t="str">
        <f>+IF(W113="","-",IF(W113="UNICO","CENSO","MUESTRA"))</f>
        <v>MUESTRA</v>
      </c>
      <c r="AC113" t="s">
        <v>2398</v>
      </c>
      <c r="AD113" t="s">
        <v>134</v>
      </c>
      <c r="AF113">
        <f>+COUNTIF(Piloto!C:C,MARCO!A113)</f>
        <v>0</v>
      </c>
    </row>
    <row r="114" spans="1:32" x14ac:dyDescent="0.25">
      <c r="A114" s="5" t="str">
        <f t="shared" si="1"/>
        <v>0095DM0452</v>
      </c>
      <c r="B114" s="23" t="s">
        <v>2119</v>
      </c>
      <c r="C114" t="s">
        <v>884</v>
      </c>
      <c r="D114" t="s">
        <v>1574</v>
      </c>
      <c r="E114" t="s">
        <v>1575</v>
      </c>
      <c r="F114">
        <v>610985</v>
      </c>
      <c r="G114">
        <v>0</v>
      </c>
      <c r="H114" t="s">
        <v>1589</v>
      </c>
      <c r="I114" t="s">
        <v>20</v>
      </c>
      <c r="J114" t="s">
        <v>90</v>
      </c>
      <c r="K114" t="s">
        <v>21</v>
      </c>
      <c r="M114" t="s">
        <v>17642</v>
      </c>
      <c r="N114" t="s">
        <v>22</v>
      </c>
      <c r="O114" t="s">
        <v>23</v>
      </c>
      <c r="P114" t="s">
        <v>26</v>
      </c>
      <c r="Q114" t="s">
        <v>92</v>
      </c>
      <c r="R114" s="13">
        <v>219</v>
      </c>
      <c r="S114" s="13">
        <v>16</v>
      </c>
      <c r="T114" s="21">
        <v>1</v>
      </c>
      <c r="V114" t="s">
        <v>2116</v>
      </c>
      <c r="W114" t="str">
        <f>+IF(V114="","",IF(MID(V114,1,3)="ECE","UNICO",IF(V114="FINES",CONCATENATE("R",IF(OR(C114="16",C114="21",C114="22",C114="23"),"16212223",IF(OR(C114="15",C114="17",C114="24",C114="25"),"15172425",C114))),IF(V114="CEBAS","UNICO",IF(VALUE(C114)&lt;=11,"AMBA","INTERIOR")))))</f>
        <v>AMBA</v>
      </c>
      <c r="X114" s="20" t="str">
        <f>+IF(V114="","-",CONCATENATE(V114,"_",W114))</f>
        <v>CENS_AMBA</v>
      </c>
      <c r="Y114" s="59">
        <v>0.30570666693352372</v>
      </c>
      <c r="Z114" t="str">
        <f>+IFERROR(VLOOKUP(H114,#REF!,2,FALSE),"-")</f>
        <v>-</v>
      </c>
      <c r="AA114" t="s">
        <v>2393</v>
      </c>
      <c r="AB114" t="str">
        <f>+IF(W114="","-",IF(W114="UNICO","CENSO","MUESTRA"))</f>
        <v>MUESTRA</v>
      </c>
      <c r="AC114" t="s">
        <v>2398</v>
      </c>
      <c r="AD114" t="s">
        <v>134</v>
      </c>
      <c r="AF114">
        <f>+COUNTIF(Piloto!C:C,MARCO!A114)</f>
        <v>0</v>
      </c>
    </row>
    <row r="115" spans="1:32" x14ac:dyDescent="0.25">
      <c r="A115" s="5" t="str">
        <f t="shared" si="1"/>
        <v>0055DM0460</v>
      </c>
      <c r="B115" s="23" t="s">
        <v>2119</v>
      </c>
      <c r="C115" t="s">
        <v>884</v>
      </c>
      <c r="D115" t="s">
        <v>882</v>
      </c>
      <c r="E115" t="s">
        <v>883</v>
      </c>
      <c r="F115">
        <v>623678</v>
      </c>
      <c r="G115">
        <v>0</v>
      </c>
      <c r="H115" t="s">
        <v>913</v>
      </c>
      <c r="I115" t="s">
        <v>20</v>
      </c>
      <c r="J115" t="s">
        <v>90</v>
      </c>
      <c r="K115" t="s">
        <v>21</v>
      </c>
      <c r="M115" t="s">
        <v>17633</v>
      </c>
      <c r="N115" t="s">
        <v>22</v>
      </c>
      <c r="O115" t="s">
        <v>23</v>
      </c>
      <c r="P115" t="s">
        <v>26</v>
      </c>
      <c r="Q115" t="s">
        <v>92</v>
      </c>
      <c r="R115" s="13">
        <v>66</v>
      </c>
      <c r="S115" s="13">
        <v>3</v>
      </c>
      <c r="T115" s="21">
        <v>1</v>
      </c>
      <c r="V115" t="s">
        <v>2116</v>
      </c>
      <c r="W115" t="str">
        <f>+IF(V115="","",IF(MID(V115,1,3)="ECE","UNICO",IF(V115="FINES",CONCATENATE("R",IF(OR(C115="16",C115="21",C115="22",C115="23"),"16212223",IF(OR(C115="15",C115="17",C115="24",C115="25"),"15172425",C115))),IF(V115="CEBAS","UNICO",IF(VALUE(C115)&lt;=11,"AMBA","INTERIOR")))))</f>
        <v>AMBA</v>
      </c>
      <c r="X115" s="20" t="str">
        <f>+IF(V115="","-",CONCATENATE(V115,"_",W115))</f>
        <v>CENS_AMBA</v>
      </c>
      <c r="Y115" s="59">
        <v>0.3156363268693288</v>
      </c>
      <c r="Z115" t="str">
        <f>+IFERROR(VLOOKUP(H115,#REF!,2,FALSE),"-")</f>
        <v>-</v>
      </c>
      <c r="AA115" t="s">
        <v>2393</v>
      </c>
      <c r="AB115" t="str">
        <f>+IF(W115="","-",IF(W115="UNICO","CENSO","MUESTRA"))</f>
        <v>MUESTRA</v>
      </c>
      <c r="AC115" t="s">
        <v>2397</v>
      </c>
      <c r="AD115" t="s">
        <v>134</v>
      </c>
      <c r="AF115">
        <f>+COUNTIF(Piloto!C:C,MARCO!A115)</f>
        <v>0</v>
      </c>
    </row>
    <row r="116" spans="1:32" x14ac:dyDescent="0.25">
      <c r="A116" s="5" t="str">
        <f t="shared" si="1"/>
        <v>0062DM0454</v>
      </c>
      <c r="B116" s="23" t="s">
        <v>2119</v>
      </c>
      <c r="C116" t="s">
        <v>246</v>
      </c>
      <c r="D116" t="s">
        <v>958</v>
      </c>
      <c r="E116" t="s">
        <v>959</v>
      </c>
      <c r="F116">
        <v>609356</v>
      </c>
      <c r="G116">
        <v>0</v>
      </c>
      <c r="H116" t="s">
        <v>996</v>
      </c>
      <c r="I116" t="s">
        <v>20</v>
      </c>
      <c r="J116" t="s">
        <v>90</v>
      </c>
      <c r="K116" t="s">
        <v>21</v>
      </c>
      <c r="M116" t="s">
        <v>17725</v>
      </c>
      <c r="N116" t="s">
        <v>22</v>
      </c>
      <c r="O116" t="s">
        <v>23</v>
      </c>
      <c r="P116" t="s">
        <v>26</v>
      </c>
      <c r="Q116" t="s">
        <v>92</v>
      </c>
      <c r="R116" s="13">
        <v>217</v>
      </c>
      <c r="S116" s="13">
        <v>12</v>
      </c>
      <c r="T116" s="21">
        <v>1</v>
      </c>
      <c r="V116" t="s">
        <v>2116</v>
      </c>
      <c r="W116" t="str">
        <f>+IF(V116="","",IF(MID(V116,1,3)="ECE","UNICO",IF(V116="FINES",CONCATENATE("R",IF(OR(C116="16",C116="21",C116="22",C116="23"),"16212223",IF(OR(C116="15",C116="17",C116="24",C116="25"),"15172425",C116))),IF(V116="CEBAS","UNICO",IF(VALUE(C116)&lt;=11,"AMBA","INTERIOR")))))</f>
        <v>AMBA</v>
      </c>
      <c r="X116" s="20" t="str">
        <f>+IF(V116="","-",CONCATENATE(V116,"_",W116))</f>
        <v>CENS_AMBA</v>
      </c>
      <c r="Y116" s="59">
        <v>0.32182272221591018</v>
      </c>
      <c r="Z116" t="str">
        <f>+IFERROR(VLOOKUP(H116,#REF!,2,FALSE),"-")</f>
        <v>-</v>
      </c>
      <c r="AA116" t="s">
        <v>2393</v>
      </c>
      <c r="AB116" t="str">
        <f>+IF(W116="","-",IF(W116="UNICO","CENSO","MUESTRA"))</f>
        <v>MUESTRA</v>
      </c>
      <c r="AC116" t="s">
        <v>2398</v>
      </c>
      <c r="AD116" t="s">
        <v>134</v>
      </c>
      <c r="AF116">
        <f>+COUNTIF(Piloto!C:C,MARCO!A116)</f>
        <v>0</v>
      </c>
    </row>
    <row r="117" spans="1:32" x14ac:dyDescent="0.25">
      <c r="A117" s="5" t="str">
        <f t="shared" si="1"/>
        <v>0101DM0451</v>
      </c>
      <c r="B117" s="23" t="s">
        <v>2119</v>
      </c>
      <c r="C117" t="s">
        <v>86</v>
      </c>
      <c r="D117" t="s">
        <v>384</v>
      </c>
      <c r="E117" t="s">
        <v>1709</v>
      </c>
      <c r="F117">
        <v>623758</v>
      </c>
      <c r="G117">
        <v>0</v>
      </c>
      <c r="H117" t="s">
        <v>1712</v>
      </c>
      <c r="I117" t="s">
        <v>20</v>
      </c>
      <c r="J117" t="s">
        <v>90</v>
      </c>
      <c r="K117" t="s">
        <v>21</v>
      </c>
      <c r="M117" t="s">
        <v>2289</v>
      </c>
      <c r="N117" t="s">
        <v>22</v>
      </c>
      <c r="O117" t="s">
        <v>23</v>
      </c>
      <c r="P117" t="s">
        <v>26</v>
      </c>
      <c r="Q117" t="s">
        <v>92</v>
      </c>
      <c r="R117" s="13">
        <v>45</v>
      </c>
      <c r="S117" s="13">
        <v>3</v>
      </c>
      <c r="T117" s="21">
        <v>1</v>
      </c>
      <c r="V117" t="s">
        <v>2116</v>
      </c>
      <c r="W117" t="str">
        <f>+IF(V117="","",IF(MID(V117,1,3)="ECE","UNICO",IF(V117="FINES",CONCATENATE("R",IF(OR(C117="16",C117="21",C117="22",C117="23"),"16212223",IF(OR(C117="15",C117="17",C117="24",C117="25"),"15172425",C117))),IF(V117="CEBAS","UNICO",IF(VALUE(C117)&lt;=11,"AMBA","INTERIOR")))))</f>
        <v>AMBA</v>
      </c>
      <c r="X117" s="20" t="str">
        <f>+IF(V117="","-",CONCATENATE(V117,"_",W117))</f>
        <v>CENS_AMBA</v>
      </c>
      <c r="Y117" s="59">
        <v>0.3218419447138503</v>
      </c>
      <c r="Z117" t="str">
        <f>+IFERROR(VLOOKUP(H117,#REF!,2,FALSE),"-")</f>
        <v>-</v>
      </c>
      <c r="AA117" t="s">
        <v>2394</v>
      </c>
      <c r="AB117" t="str">
        <f>+IF(W117="","-",IF(W117="UNICO","CENSO","MUESTRA"))</f>
        <v>MUESTRA</v>
      </c>
      <c r="AC117" t="s">
        <v>2397</v>
      </c>
      <c r="AD117" t="s">
        <v>134</v>
      </c>
      <c r="AF117">
        <f>+COUNTIF(Piloto!C:C,MARCO!A117)</f>
        <v>0</v>
      </c>
    </row>
    <row r="118" spans="1:32" x14ac:dyDescent="0.25">
      <c r="A118" s="5" t="str">
        <f t="shared" si="1"/>
        <v>0005DM0456</v>
      </c>
      <c r="B118" s="23" t="s">
        <v>2119</v>
      </c>
      <c r="C118" t="s">
        <v>246</v>
      </c>
      <c r="D118" t="s">
        <v>243</v>
      </c>
      <c r="E118" t="s">
        <v>245</v>
      </c>
      <c r="F118">
        <v>613408</v>
      </c>
      <c r="G118">
        <v>0</v>
      </c>
      <c r="H118" t="s">
        <v>274</v>
      </c>
      <c r="I118" t="s">
        <v>20</v>
      </c>
      <c r="J118" t="s">
        <v>90</v>
      </c>
      <c r="K118" t="s">
        <v>21</v>
      </c>
      <c r="M118" t="s">
        <v>17628</v>
      </c>
      <c r="N118" t="s">
        <v>22</v>
      </c>
      <c r="O118" t="s">
        <v>23</v>
      </c>
      <c r="P118" t="s">
        <v>26</v>
      </c>
      <c r="Q118" t="s">
        <v>92</v>
      </c>
      <c r="R118" s="13">
        <v>187</v>
      </c>
      <c r="S118" s="13">
        <v>11</v>
      </c>
      <c r="T118" s="21">
        <v>1</v>
      </c>
      <c r="V118" t="s">
        <v>2116</v>
      </c>
      <c r="W118" t="str">
        <f>+IF(V118="","",IF(MID(V118,1,3)="ECE","UNICO",IF(V118="FINES",CONCATENATE("R",IF(OR(C118="16",C118="21",C118="22",C118="23"),"16212223",IF(OR(C118="15",C118="17",C118="24",C118="25"),"15172425",C118))),IF(V118="CEBAS","UNICO",IF(VALUE(C118)&lt;=11,"AMBA","INTERIOR")))))</f>
        <v>AMBA</v>
      </c>
      <c r="X118" s="20" t="str">
        <f>+IF(V118="","-",CONCATENATE(V118,"_",W118))</f>
        <v>CENS_AMBA</v>
      </c>
      <c r="Y118" s="59">
        <v>0.32227591756317348</v>
      </c>
      <c r="Z118" t="str">
        <f>+IFERROR(VLOOKUP(H118,#REF!,2,FALSE),"-")</f>
        <v>-</v>
      </c>
      <c r="AA118" t="s">
        <v>2393</v>
      </c>
      <c r="AB118" t="str">
        <f>+IF(W118="","-",IF(W118="UNICO","CENSO","MUESTRA"))</f>
        <v>MUESTRA</v>
      </c>
      <c r="AC118" t="s">
        <v>2397</v>
      </c>
      <c r="AD118" t="s">
        <v>134</v>
      </c>
      <c r="AF118">
        <f>+COUNTIF(Piloto!C:C,MARCO!A118)</f>
        <v>0</v>
      </c>
    </row>
    <row r="119" spans="1:32" x14ac:dyDescent="0.25">
      <c r="A119" s="5" t="str">
        <f t="shared" si="1"/>
        <v>0030DM0455</v>
      </c>
      <c r="B119" s="23" t="s">
        <v>2119</v>
      </c>
      <c r="C119" t="s">
        <v>186</v>
      </c>
      <c r="D119" t="s">
        <v>551</v>
      </c>
      <c r="E119" t="s">
        <v>552</v>
      </c>
      <c r="F119">
        <v>623661</v>
      </c>
      <c r="G119">
        <v>0</v>
      </c>
      <c r="H119" t="s">
        <v>572</v>
      </c>
      <c r="I119" t="s">
        <v>20</v>
      </c>
      <c r="J119" t="s">
        <v>90</v>
      </c>
      <c r="K119" t="s">
        <v>21</v>
      </c>
      <c r="M119" t="s">
        <v>17643</v>
      </c>
      <c r="N119" t="s">
        <v>22</v>
      </c>
      <c r="O119" t="s">
        <v>23</v>
      </c>
      <c r="P119" t="s">
        <v>26</v>
      </c>
      <c r="Q119" t="s">
        <v>92</v>
      </c>
      <c r="R119" s="13">
        <v>139</v>
      </c>
      <c r="S119" s="13">
        <v>9</v>
      </c>
      <c r="T119" s="21">
        <v>1</v>
      </c>
      <c r="V119" t="s">
        <v>2116</v>
      </c>
      <c r="W119" t="str">
        <f>+IF(V119="","",IF(MID(V119,1,3)="ECE","UNICO",IF(V119="FINES",CONCATENATE("R",IF(OR(C119="16",C119="21",C119="22",C119="23"),"16212223",IF(OR(C119="15",C119="17",C119="24",C119="25"),"15172425",C119))),IF(V119="CEBAS","UNICO",IF(VALUE(C119)&lt;=11,"AMBA","INTERIOR")))))</f>
        <v>AMBA</v>
      </c>
      <c r="X119" s="20" t="str">
        <f>+IF(V119="","-",CONCATENATE(V119,"_",W119))</f>
        <v>CENS_AMBA</v>
      </c>
      <c r="Y119" s="59">
        <v>0.32327683357631459</v>
      </c>
      <c r="Z119" t="str">
        <f>+IFERROR(VLOOKUP(H119,#REF!,2,FALSE),"-")</f>
        <v>-</v>
      </c>
      <c r="AA119" t="s">
        <v>2393</v>
      </c>
      <c r="AB119" t="str">
        <f>+IF(W119="","-",IF(W119="UNICO","CENSO","MUESTRA"))</f>
        <v>MUESTRA</v>
      </c>
      <c r="AC119" t="s">
        <v>2398</v>
      </c>
      <c r="AD119" t="s">
        <v>134</v>
      </c>
      <c r="AF119">
        <f>+COUNTIF(Piloto!C:C,MARCO!A119)</f>
        <v>0</v>
      </c>
    </row>
    <row r="120" spans="1:32" x14ac:dyDescent="0.25">
      <c r="A120" s="5" t="str">
        <f t="shared" si="1"/>
        <v>0069DM0471</v>
      </c>
      <c r="B120" s="23" t="s">
        <v>2119</v>
      </c>
      <c r="C120" t="s">
        <v>1079</v>
      </c>
      <c r="D120" t="s">
        <v>1077</v>
      </c>
      <c r="E120" t="s">
        <v>1078</v>
      </c>
      <c r="F120">
        <v>623639</v>
      </c>
      <c r="G120">
        <v>0</v>
      </c>
      <c r="H120" t="s">
        <v>1181</v>
      </c>
      <c r="I120" t="s">
        <v>20</v>
      </c>
      <c r="J120" t="s">
        <v>90</v>
      </c>
      <c r="K120" t="s">
        <v>21</v>
      </c>
      <c r="M120" t="s">
        <v>17648</v>
      </c>
      <c r="N120" t="s">
        <v>22</v>
      </c>
      <c r="O120" t="s">
        <v>23</v>
      </c>
      <c r="P120" t="s">
        <v>26</v>
      </c>
      <c r="Q120" t="s">
        <v>92</v>
      </c>
      <c r="R120" s="13">
        <v>110</v>
      </c>
      <c r="S120" s="13">
        <v>9</v>
      </c>
      <c r="T120" s="21">
        <v>1</v>
      </c>
      <c r="V120" t="s">
        <v>2116</v>
      </c>
      <c r="W120" t="str">
        <f>+IF(V120="","",IF(MID(V120,1,3)="ECE","UNICO",IF(V120="FINES",CONCATENATE("R",IF(OR(C120="16",C120="21",C120="22",C120="23"),"16212223",IF(OR(C120="15",C120="17",C120="24",C120="25"),"15172425",C120))),IF(V120="CEBAS","UNICO",IF(VALUE(C120)&lt;=11,"AMBA","INTERIOR")))))</f>
        <v>AMBA</v>
      </c>
      <c r="X120" s="20" t="str">
        <f>+IF(V120="","-",CONCATENATE(V120,"_",W120))</f>
        <v>CENS_AMBA</v>
      </c>
      <c r="Y120" s="59">
        <v>0.32507061032024592</v>
      </c>
      <c r="Z120" t="str">
        <f>+IFERROR(VLOOKUP(H120,#REF!,2,FALSE),"-")</f>
        <v>-</v>
      </c>
      <c r="AA120" t="s">
        <v>2393</v>
      </c>
      <c r="AB120" t="str">
        <f>+IF(W120="","-",IF(W120="UNICO","CENSO","MUESTRA"))</f>
        <v>MUESTRA</v>
      </c>
      <c r="AC120" t="s">
        <v>2397</v>
      </c>
      <c r="AD120" t="s">
        <v>134</v>
      </c>
      <c r="AF120">
        <f>+COUNTIF(Piloto!C:C,MARCO!A120)</f>
        <v>0</v>
      </c>
    </row>
    <row r="121" spans="1:32" x14ac:dyDescent="0.25">
      <c r="A121" s="5" t="str">
        <f t="shared" si="1"/>
        <v>0001DM0452</v>
      </c>
      <c r="B121" s="23" t="s">
        <v>2119</v>
      </c>
      <c r="C121" t="s">
        <v>19</v>
      </c>
      <c r="D121" t="s">
        <v>17</v>
      </c>
      <c r="E121" t="s">
        <v>18</v>
      </c>
      <c r="F121">
        <v>618227</v>
      </c>
      <c r="G121">
        <v>0</v>
      </c>
      <c r="H121" t="s">
        <v>89</v>
      </c>
      <c r="I121" t="s">
        <v>20</v>
      </c>
      <c r="J121" t="s">
        <v>90</v>
      </c>
      <c r="K121" t="s">
        <v>21</v>
      </c>
      <c r="M121" t="s">
        <v>17642</v>
      </c>
      <c r="N121" t="s">
        <v>22</v>
      </c>
      <c r="O121" t="s">
        <v>82</v>
      </c>
      <c r="P121" t="s">
        <v>26</v>
      </c>
      <c r="Q121" t="s">
        <v>92</v>
      </c>
      <c r="R121" s="13">
        <v>597</v>
      </c>
      <c r="S121" s="13">
        <v>15</v>
      </c>
      <c r="T121" s="21">
        <v>1</v>
      </c>
      <c r="V121" t="s">
        <v>2116</v>
      </c>
      <c r="W121" t="str">
        <f>+IF(V121="","",IF(MID(V121,1,3)="ECE","UNICO",IF(V121="FINES",CONCATENATE("R",IF(OR(C121="16",C121="21",C121="22",C121="23"),"16212223",IF(OR(C121="15",C121="17",C121="24",C121="25"),"15172425",C121))),IF(V121="CEBAS","UNICO",IF(VALUE(C121)&lt;=11,"AMBA","INTERIOR")))))</f>
        <v>AMBA</v>
      </c>
      <c r="X121" s="20" t="str">
        <f>+IF(V121="","-",CONCATENATE(V121,"_",W121))</f>
        <v>CENS_AMBA</v>
      </c>
      <c r="Y121" s="59">
        <v>0.32607403134598451</v>
      </c>
      <c r="Z121" t="str">
        <f>+IFERROR(VLOOKUP(H121,#REF!,2,FALSE),"-")</f>
        <v>-</v>
      </c>
      <c r="AA121" t="s">
        <v>2393</v>
      </c>
      <c r="AB121" t="str">
        <f>+IF(W121="","-",IF(W121="UNICO","CENSO","MUESTRA"))</f>
        <v>MUESTRA</v>
      </c>
      <c r="AC121" t="s">
        <v>2397</v>
      </c>
      <c r="AD121" t="s">
        <v>134</v>
      </c>
      <c r="AF121">
        <f>+COUNTIF(Piloto!C:C,MARCO!A121)</f>
        <v>0</v>
      </c>
    </row>
    <row r="122" spans="1:32" x14ac:dyDescent="0.25">
      <c r="A122" s="5" t="str">
        <f t="shared" si="1"/>
        <v>0047DM0451</v>
      </c>
      <c r="B122" s="23" t="s">
        <v>2119</v>
      </c>
      <c r="C122" t="s">
        <v>158</v>
      </c>
      <c r="D122" t="s">
        <v>811</v>
      </c>
      <c r="E122" t="s">
        <v>812</v>
      </c>
      <c r="F122">
        <v>605750</v>
      </c>
      <c r="G122">
        <v>0</v>
      </c>
      <c r="H122" t="s">
        <v>823</v>
      </c>
      <c r="I122" t="s">
        <v>20</v>
      </c>
      <c r="J122" t="s">
        <v>90</v>
      </c>
      <c r="K122" t="s">
        <v>21</v>
      </c>
      <c r="M122" t="s">
        <v>17726</v>
      </c>
      <c r="N122" t="s">
        <v>22</v>
      </c>
      <c r="O122" t="s">
        <v>23</v>
      </c>
      <c r="P122" t="s">
        <v>26</v>
      </c>
      <c r="Q122" t="s">
        <v>92</v>
      </c>
      <c r="R122" s="13">
        <v>304</v>
      </c>
      <c r="S122" s="13">
        <v>16</v>
      </c>
      <c r="T122" s="21">
        <v>1</v>
      </c>
      <c r="V122" t="s">
        <v>2116</v>
      </c>
      <c r="W122" t="str">
        <f>+IF(V122="","",IF(MID(V122,1,3)="ECE","UNICO",IF(V122="FINES",CONCATENATE("R",IF(OR(C122="16",C122="21",C122="22",C122="23"),"16212223",IF(OR(C122="15",C122="17",C122="24",C122="25"),"15172425",C122))),IF(V122="CEBAS","UNICO",IF(VALUE(C122)&lt;=11,"AMBA","INTERIOR")))))</f>
        <v>AMBA</v>
      </c>
      <c r="X122" s="20" t="str">
        <f>+IF(V122="","-",CONCATENATE(V122,"_",W122))</f>
        <v>CENS_AMBA</v>
      </c>
      <c r="Y122" s="59">
        <v>0.32663223068965108</v>
      </c>
      <c r="Z122" t="str">
        <f>+IFERROR(VLOOKUP(H122,#REF!,2,FALSE),"-")</f>
        <v>-</v>
      </c>
      <c r="AA122" t="s">
        <v>2393</v>
      </c>
      <c r="AB122" t="str">
        <f>+IF(W122="","-",IF(W122="UNICO","CENSO","MUESTRA"))</f>
        <v>MUESTRA</v>
      </c>
      <c r="AC122" t="s">
        <v>2398</v>
      </c>
      <c r="AD122" t="s">
        <v>134</v>
      </c>
      <c r="AF122">
        <f>+COUNTIF(Piloto!C:C,MARCO!A122)</f>
        <v>0</v>
      </c>
    </row>
    <row r="123" spans="1:32" x14ac:dyDescent="0.25">
      <c r="A123" s="5" t="str">
        <f t="shared" si="1"/>
        <v>0074DM0451</v>
      </c>
      <c r="B123" s="23" t="s">
        <v>2119</v>
      </c>
      <c r="C123" t="s">
        <v>86</v>
      </c>
      <c r="D123" t="s">
        <v>1346</v>
      </c>
      <c r="E123" t="s">
        <v>1347</v>
      </c>
      <c r="F123">
        <v>623756</v>
      </c>
      <c r="G123">
        <v>0</v>
      </c>
      <c r="H123" t="s">
        <v>1349</v>
      </c>
      <c r="I123" t="s">
        <v>20</v>
      </c>
      <c r="J123" t="s">
        <v>90</v>
      </c>
      <c r="K123" t="s">
        <v>21</v>
      </c>
      <c r="M123" t="s">
        <v>2289</v>
      </c>
      <c r="N123" t="s">
        <v>22</v>
      </c>
      <c r="O123" t="s">
        <v>23</v>
      </c>
      <c r="P123" t="s">
        <v>26</v>
      </c>
      <c r="Q123" t="s">
        <v>92</v>
      </c>
      <c r="R123" s="13">
        <v>50</v>
      </c>
      <c r="S123" s="13">
        <v>3</v>
      </c>
      <c r="T123" s="21">
        <v>1</v>
      </c>
      <c r="V123" t="s">
        <v>2116</v>
      </c>
      <c r="W123" t="str">
        <f>+IF(V123="","",IF(MID(V123,1,3)="ECE","UNICO",IF(V123="FINES",CONCATENATE("R",IF(OR(C123="16",C123="21",C123="22",C123="23"),"16212223",IF(OR(C123="15",C123="17",C123="24",C123="25"),"15172425",C123))),IF(V123="CEBAS","UNICO",IF(VALUE(C123)&lt;=11,"AMBA","INTERIOR")))))</f>
        <v>AMBA</v>
      </c>
      <c r="X123" s="20" t="str">
        <f>+IF(V123="","-",CONCATENATE(V123,"_",W123))</f>
        <v>CENS_AMBA</v>
      </c>
      <c r="Y123" s="59">
        <v>0.3346891717778312</v>
      </c>
      <c r="Z123" t="str">
        <f>+IFERROR(VLOOKUP(H123,#REF!,2,FALSE),"-")</f>
        <v>-</v>
      </c>
      <c r="AA123" t="s">
        <v>2394</v>
      </c>
      <c r="AB123" t="str">
        <f>+IF(W123="","-",IF(W123="UNICO","CENSO","MUESTRA"))</f>
        <v>MUESTRA</v>
      </c>
      <c r="AC123" t="s">
        <v>2398</v>
      </c>
      <c r="AD123" t="s">
        <v>134</v>
      </c>
      <c r="AF123">
        <f>+COUNTIF(Piloto!C:C,MARCO!A123)</f>
        <v>0</v>
      </c>
    </row>
    <row r="124" spans="1:32" x14ac:dyDescent="0.25">
      <c r="A124" s="5" t="str">
        <f t="shared" si="1"/>
        <v>0095DM0453</v>
      </c>
      <c r="B124" s="23" t="s">
        <v>2119</v>
      </c>
      <c r="C124" t="s">
        <v>884</v>
      </c>
      <c r="D124" t="s">
        <v>1574</v>
      </c>
      <c r="E124" t="s">
        <v>1575</v>
      </c>
      <c r="F124">
        <v>623672</v>
      </c>
      <c r="G124">
        <v>0</v>
      </c>
      <c r="H124" t="s">
        <v>1590</v>
      </c>
      <c r="I124" t="s">
        <v>20</v>
      </c>
      <c r="J124" t="s">
        <v>90</v>
      </c>
      <c r="K124" t="s">
        <v>21</v>
      </c>
      <c r="M124" t="s">
        <v>17638</v>
      </c>
      <c r="N124" t="s">
        <v>22</v>
      </c>
      <c r="O124" t="s">
        <v>23</v>
      </c>
      <c r="P124" t="s">
        <v>26</v>
      </c>
      <c r="Q124" t="s">
        <v>92</v>
      </c>
      <c r="R124" s="13">
        <v>120</v>
      </c>
      <c r="S124" s="13">
        <v>7</v>
      </c>
      <c r="T124" s="21">
        <v>1</v>
      </c>
      <c r="V124" t="s">
        <v>2116</v>
      </c>
      <c r="W124" t="str">
        <f>+IF(V124="","",IF(MID(V124,1,3)="ECE","UNICO",IF(V124="FINES",CONCATENATE("R",IF(OR(C124="16",C124="21",C124="22",C124="23"),"16212223",IF(OR(C124="15",C124="17",C124="24",C124="25"),"15172425",C124))),IF(V124="CEBAS","UNICO",IF(VALUE(C124)&lt;=11,"AMBA","INTERIOR")))))</f>
        <v>AMBA</v>
      </c>
      <c r="X124" s="20" t="str">
        <f>+IF(V124="","-",CONCATENATE(V124,"_",W124))</f>
        <v>CENS_AMBA</v>
      </c>
      <c r="Y124" s="59">
        <v>0.3350631055022989</v>
      </c>
      <c r="Z124" t="str">
        <f>+IFERROR(VLOOKUP(H124,#REF!,2,FALSE),"-")</f>
        <v>-</v>
      </c>
      <c r="AA124" t="s">
        <v>2393</v>
      </c>
      <c r="AB124" t="str">
        <f>+IF(W124="","-",IF(W124="UNICO","CENSO","MUESTRA"))</f>
        <v>MUESTRA</v>
      </c>
      <c r="AC124" t="s">
        <v>2397</v>
      </c>
      <c r="AD124" t="s">
        <v>134</v>
      </c>
      <c r="AF124">
        <f>+COUNTIF(Piloto!C:C,MARCO!A124)</f>
        <v>0</v>
      </c>
    </row>
    <row r="125" spans="1:32" x14ac:dyDescent="0.25">
      <c r="A125" s="5" t="str">
        <f t="shared" si="1"/>
        <v>0130DM0453</v>
      </c>
      <c r="B125" s="23" t="s">
        <v>2119</v>
      </c>
      <c r="C125" t="s">
        <v>186</v>
      </c>
      <c r="D125" t="s">
        <v>285</v>
      </c>
      <c r="E125" t="s">
        <v>1994</v>
      </c>
      <c r="F125">
        <v>623662</v>
      </c>
      <c r="G125">
        <v>0</v>
      </c>
      <c r="H125" t="s">
        <v>2006</v>
      </c>
      <c r="I125" t="s">
        <v>20</v>
      </c>
      <c r="J125" t="s">
        <v>90</v>
      </c>
      <c r="K125" t="s">
        <v>21</v>
      </c>
      <c r="M125" t="s">
        <v>17638</v>
      </c>
      <c r="N125" t="s">
        <v>22</v>
      </c>
      <c r="O125" t="s">
        <v>23</v>
      </c>
      <c r="P125" t="s">
        <v>26</v>
      </c>
      <c r="Q125" t="s">
        <v>92</v>
      </c>
      <c r="R125" s="13">
        <v>159</v>
      </c>
      <c r="S125" s="13">
        <v>8</v>
      </c>
      <c r="T125" s="21">
        <v>1</v>
      </c>
      <c r="V125" t="s">
        <v>2116</v>
      </c>
      <c r="W125" t="str">
        <f>+IF(V125="","",IF(MID(V125,1,3)="ECE","UNICO",IF(V125="FINES",CONCATENATE("R",IF(OR(C125="16",C125="21",C125="22",C125="23"),"16212223",IF(OR(C125="15",C125="17",C125="24",C125="25"),"15172425",C125))),IF(V125="CEBAS","UNICO",IF(VALUE(C125)&lt;=11,"AMBA","INTERIOR")))))</f>
        <v>AMBA</v>
      </c>
      <c r="X125" s="20" t="str">
        <f>+IF(V125="","-",CONCATENATE(V125,"_",W125))</f>
        <v>CENS_AMBA</v>
      </c>
      <c r="Y125" s="59">
        <v>0.33573159575462341</v>
      </c>
      <c r="Z125" t="str">
        <f>+IFERROR(VLOOKUP(H125,#REF!,2,FALSE),"-")</f>
        <v>-</v>
      </c>
      <c r="AA125" t="s">
        <v>2393</v>
      </c>
      <c r="AB125" t="str">
        <f>+IF(W125="","-",IF(W125="UNICO","CENSO","MUESTRA"))</f>
        <v>MUESTRA</v>
      </c>
      <c r="AC125" t="s">
        <v>2398</v>
      </c>
      <c r="AD125" t="s">
        <v>134</v>
      </c>
      <c r="AF125">
        <f>+COUNTIF(Piloto!C:C,MARCO!A125)</f>
        <v>0</v>
      </c>
    </row>
    <row r="126" spans="1:32" x14ac:dyDescent="0.25">
      <c r="A126" s="5" t="str">
        <f t="shared" si="1"/>
        <v>0045DM0466</v>
      </c>
      <c r="B126" s="23" t="s">
        <v>2119</v>
      </c>
      <c r="C126" t="s">
        <v>140</v>
      </c>
      <c r="D126" t="s">
        <v>760</v>
      </c>
      <c r="E126" t="s">
        <v>761</v>
      </c>
      <c r="F126">
        <v>623687</v>
      </c>
      <c r="G126">
        <v>0</v>
      </c>
      <c r="H126" t="s">
        <v>803</v>
      </c>
      <c r="I126" t="s">
        <v>20</v>
      </c>
      <c r="J126" t="s">
        <v>90</v>
      </c>
      <c r="K126" t="s">
        <v>21</v>
      </c>
      <c r="M126" t="s">
        <v>17629</v>
      </c>
      <c r="N126" t="s">
        <v>22</v>
      </c>
      <c r="O126" t="s">
        <v>23</v>
      </c>
      <c r="P126" t="s">
        <v>26</v>
      </c>
      <c r="Q126" t="s">
        <v>92</v>
      </c>
      <c r="R126" s="13">
        <v>98</v>
      </c>
      <c r="S126" s="13">
        <v>4</v>
      </c>
      <c r="T126" s="21">
        <v>1</v>
      </c>
      <c r="V126" t="s">
        <v>2116</v>
      </c>
      <c r="W126" t="str">
        <f>+IF(V126="","",IF(MID(V126,1,3)="ECE","UNICO",IF(V126="FINES",CONCATENATE("R",IF(OR(C126="16",C126="21",C126="22",C126="23"),"16212223",IF(OR(C126="15",C126="17",C126="24",C126="25"),"15172425",C126))),IF(V126="CEBAS","UNICO",IF(VALUE(C126)&lt;=11,"AMBA","INTERIOR")))))</f>
        <v>AMBA</v>
      </c>
      <c r="X126" s="20" t="str">
        <f>+IF(V126="","-",CONCATENATE(V126,"_",W126))</f>
        <v>CENS_AMBA</v>
      </c>
      <c r="Y126" s="59">
        <v>0.33623862669274612</v>
      </c>
      <c r="Z126" t="str">
        <f>+IFERROR(VLOOKUP(H126,#REF!,2,FALSE),"-")</f>
        <v>-</v>
      </c>
      <c r="AA126" t="s">
        <v>2393</v>
      </c>
      <c r="AB126" t="str">
        <f>+IF(W126="","-",IF(W126="UNICO","CENSO","MUESTRA"))</f>
        <v>MUESTRA</v>
      </c>
      <c r="AC126" t="s">
        <v>2397</v>
      </c>
      <c r="AD126" t="s">
        <v>134</v>
      </c>
      <c r="AF126">
        <f>+COUNTIF(Piloto!C:C,MARCO!A126)</f>
        <v>0</v>
      </c>
    </row>
    <row r="127" spans="1:32" x14ac:dyDescent="0.25">
      <c r="A127" s="5" t="str">
        <f t="shared" si="1"/>
        <v>0071DM0458</v>
      </c>
      <c r="B127" s="23" t="s">
        <v>2119</v>
      </c>
      <c r="C127" t="s">
        <v>1245</v>
      </c>
      <c r="D127" t="s">
        <v>1243</v>
      </c>
      <c r="E127" t="s">
        <v>1244</v>
      </c>
      <c r="F127">
        <v>623709</v>
      </c>
      <c r="G127">
        <v>0</v>
      </c>
      <c r="H127" t="s">
        <v>1281</v>
      </c>
      <c r="I127" t="s">
        <v>20</v>
      </c>
      <c r="J127" t="s">
        <v>90</v>
      </c>
      <c r="K127" t="s">
        <v>21</v>
      </c>
      <c r="M127" t="s">
        <v>17618</v>
      </c>
      <c r="N127" t="s">
        <v>22</v>
      </c>
      <c r="O127" t="s">
        <v>23</v>
      </c>
      <c r="P127" t="s">
        <v>26</v>
      </c>
      <c r="Q127" t="s">
        <v>92</v>
      </c>
      <c r="R127" s="13">
        <v>93</v>
      </c>
      <c r="S127" s="13">
        <v>6</v>
      </c>
      <c r="T127" s="21">
        <v>1</v>
      </c>
      <c r="V127" t="s">
        <v>2116</v>
      </c>
      <c r="W127" t="str">
        <f>+IF(V127="","",IF(MID(V127,1,3)="ECE","UNICO",IF(V127="FINES",CONCATENATE("R",IF(OR(C127="16",C127="21",C127="22",C127="23"),"16212223",IF(OR(C127="15",C127="17",C127="24",C127="25"),"15172425",C127))),IF(V127="CEBAS","UNICO",IF(VALUE(C127)&lt;=11,"AMBA","INTERIOR")))))</f>
        <v>AMBA</v>
      </c>
      <c r="X127" s="20" t="str">
        <f>+IF(V127="","-",CONCATENATE(V127,"_",W127))</f>
        <v>CENS_AMBA</v>
      </c>
      <c r="Y127" s="59">
        <v>0.33991430451472598</v>
      </c>
      <c r="Z127" t="str">
        <f>+IFERROR(VLOOKUP(H127,#REF!,2,FALSE),"-")</f>
        <v>-</v>
      </c>
      <c r="AA127" t="s">
        <v>2393</v>
      </c>
      <c r="AB127" t="str">
        <f>+IF(W127="","-",IF(W127="UNICO","CENSO","MUESTRA"))</f>
        <v>MUESTRA</v>
      </c>
      <c r="AC127" t="s">
        <v>2397</v>
      </c>
      <c r="AD127" t="s">
        <v>134</v>
      </c>
      <c r="AF127">
        <f>+COUNTIF(Piloto!C:C,MARCO!A127)</f>
        <v>0</v>
      </c>
    </row>
    <row r="128" spans="1:32" x14ac:dyDescent="0.25">
      <c r="A128" s="5" t="str">
        <f t="shared" si="1"/>
        <v>0057DM0451</v>
      </c>
      <c r="B128" s="23" t="s">
        <v>2119</v>
      </c>
      <c r="C128" t="s">
        <v>86</v>
      </c>
      <c r="D128" t="s">
        <v>927</v>
      </c>
      <c r="E128" t="s">
        <v>928</v>
      </c>
      <c r="F128">
        <v>623757</v>
      </c>
      <c r="G128">
        <v>0</v>
      </c>
      <c r="H128" t="s">
        <v>930</v>
      </c>
      <c r="I128" t="s">
        <v>20</v>
      </c>
      <c r="J128" t="s">
        <v>90</v>
      </c>
      <c r="K128" t="s">
        <v>21</v>
      </c>
      <c r="M128" t="s">
        <v>2289</v>
      </c>
      <c r="N128" t="s">
        <v>22</v>
      </c>
      <c r="O128" t="s">
        <v>23</v>
      </c>
      <c r="P128" t="s">
        <v>26</v>
      </c>
      <c r="Q128" t="s">
        <v>92</v>
      </c>
      <c r="R128" s="13">
        <v>66</v>
      </c>
      <c r="S128" s="13">
        <v>3</v>
      </c>
      <c r="T128" s="21">
        <v>1</v>
      </c>
      <c r="V128" t="s">
        <v>2116</v>
      </c>
      <c r="W128" t="str">
        <f>+IF(V128="","",IF(MID(V128,1,3)="ECE","UNICO",IF(V128="FINES",CONCATENATE("R",IF(OR(C128="16",C128="21",C128="22",C128="23"),"16212223",IF(OR(C128="15",C128="17",C128="24",C128="25"),"15172425",C128))),IF(V128="CEBAS","UNICO",IF(VALUE(C128)&lt;=11,"AMBA","INTERIOR")))))</f>
        <v>AMBA</v>
      </c>
      <c r="X128" s="20" t="str">
        <f>+IF(V128="","-",CONCATENATE(V128,"_",W128))</f>
        <v>CENS_AMBA</v>
      </c>
      <c r="Y128" s="59">
        <v>0.34027602937486429</v>
      </c>
      <c r="Z128" t="str">
        <f>+IFERROR(VLOOKUP(H128,#REF!,2,FALSE),"-")</f>
        <v>-</v>
      </c>
      <c r="AA128" t="s">
        <v>2393</v>
      </c>
      <c r="AB128" t="str">
        <f>+IF(W128="","-",IF(W128="UNICO","CENSO","MUESTRA"))</f>
        <v>MUESTRA</v>
      </c>
      <c r="AC128" t="s">
        <v>2398</v>
      </c>
      <c r="AD128" t="s">
        <v>134</v>
      </c>
      <c r="AF128">
        <f>+COUNTIF(Piloto!C:C,MARCO!A128)</f>
        <v>0</v>
      </c>
    </row>
    <row r="129" spans="1:32" x14ac:dyDescent="0.25">
      <c r="A129" s="5" t="str">
        <f t="shared" si="1"/>
        <v>0055DM0463</v>
      </c>
      <c r="B129" s="23" t="s">
        <v>2119</v>
      </c>
      <c r="C129" t="s">
        <v>884</v>
      </c>
      <c r="D129" t="s">
        <v>882</v>
      </c>
      <c r="E129" t="s">
        <v>883</v>
      </c>
      <c r="F129">
        <v>623680</v>
      </c>
      <c r="G129">
        <v>0</v>
      </c>
      <c r="H129" t="s">
        <v>916</v>
      </c>
      <c r="I129" t="s">
        <v>20</v>
      </c>
      <c r="J129" t="s">
        <v>90</v>
      </c>
      <c r="K129" t="s">
        <v>21</v>
      </c>
      <c r="M129" t="s">
        <v>17623</v>
      </c>
      <c r="N129" t="s">
        <v>22</v>
      </c>
      <c r="O129" t="s">
        <v>23</v>
      </c>
      <c r="P129" t="s">
        <v>26</v>
      </c>
      <c r="Q129" t="s">
        <v>92</v>
      </c>
      <c r="R129" s="13">
        <v>180</v>
      </c>
      <c r="S129" s="13">
        <v>10</v>
      </c>
      <c r="T129" s="21">
        <v>1</v>
      </c>
      <c r="V129" t="s">
        <v>2116</v>
      </c>
      <c r="W129" t="str">
        <f>+IF(V129="","",IF(MID(V129,1,3)="ECE","UNICO",IF(V129="FINES",CONCATENATE("R",IF(OR(C129="16",C129="21",C129="22",C129="23"),"16212223",IF(OR(C129="15",C129="17",C129="24",C129="25"),"15172425",C129))),IF(V129="CEBAS","UNICO",IF(VALUE(C129)&lt;=11,"AMBA","INTERIOR")))))</f>
        <v>AMBA</v>
      </c>
      <c r="X129" s="20" t="str">
        <f>+IF(V129="","-",CONCATENATE(V129,"_",W129))</f>
        <v>CENS_AMBA</v>
      </c>
      <c r="Y129" s="59">
        <v>0.34078427697672992</v>
      </c>
      <c r="Z129" t="str">
        <f>+IFERROR(VLOOKUP(H129,#REF!,2,FALSE),"-")</f>
        <v>-</v>
      </c>
      <c r="AA129" t="s">
        <v>2393</v>
      </c>
      <c r="AB129" t="str">
        <f>+IF(W129="","-",IF(W129="UNICO","CENSO","MUESTRA"))</f>
        <v>MUESTRA</v>
      </c>
      <c r="AC129" t="s">
        <v>2397</v>
      </c>
      <c r="AD129" t="s">
        <v>134</v>
      </c>
      <c r="AF129">
        <f>+COUNTIF(Piloto!C:C,MARCO!A129)</f>
        <v>0</v>
      </c>
    </row>
    <row r="130" spans="1:32" x14ac:dyDescent="0.25">
      <c r="A130" s="5" t="str">
        <f t="shared" si="1"/>
        <v>0073DM0456</v>
      </c>
      <c r="B130" s="23" t="s">
        <v>2119</v>
      </c>
      <c r="C130" t="s">
        <v>1302</v>
      </c>
      <c r="D130" t="s">
        <v>1300</v>
      </c>
      <c r="E130" t="s">
        <v>1301</v>
      </c>
      <c r="F130">
        <v>623737</v>
      </c>
      <c r="G130">
        <v>0</v>
      </c>
      <c r="H130" t="s">
        <v>1335</v>
      </c>
      <c r="I130" t="s">
        <v>20</v>
      </c>
      <c r="J130" t="s">
        <v>90</v>
      </c>
      <c r="K130" t="s">
        <v>21</v>
      </c>
      <c r="M130" t="s">
        <v>17628</v>
      </c>
      <c r="N130" t="s">
        <v>22</v>
      </c>
      <c r="O130" t="s">
        <v>23</v>
      </c>
      <c r="P130" t="s">
        <v>26</v>
      </c>
      <c r="Q130" t="s">
        <v>92</v>
      </c>
      <c r="R130" s="13">
        <v>68</v>
      </c>
      <c r="S130" s="13">
        <v>10</v>
      </c>
      <c r="T130" s="21">
        <v>1</v>
      </c>
      <c r="V130" t="s">
        <v>2116</v>
      </c>
      <c r="W130" t="str">
        <f>+IF(V130="","",IF(MID(V130,1,3)="ECE","UNICO",IF(V130="FINES",CONCATENATE("R",IF(OR(C130="16",C130="21",C130="22",C130="23"),"16212223",IF(OR(C130="15",C130="17",C130="24",C130="25"),"15172425",C130))),IF(V130="CEBAS","UNICO",IF(VALUE(C130)&lt;=11,"AMBA","INTERIOR")))))</f>
        <v>AMBA</v>
      </c>
      <c r="X130" s="20" t="str">
        <f>+IF(V130="","-",CONCATENATE(V130,"_",W130))</f>
        <v>CENS_AMBA</v>
      </c>
      <c r="Y130" s="59">
        <v>0.34433857233900772</v>
      </c>
      <c r="Z130" t="str">
        <f>+IFERROR(VLOOKUP(H130,#REF!,2,FALSE),"-")</f>
        <v>-</v>
      </c>
      <c r="AA130" t="s">
        <v>2393</v>
      </c>
      <c r="AB130" t="str">
        <f>+IF(W130="","-",IF(W130="UNICO","CENSO","MUESTRA"))</f>
        <v>MUESTRA</v>
      </c>
      <c r="AC130" t="s">
        <v>2397</v>
      </c>
      <c r="AD130" t="s">
        <v>134</v>
      </c>
      <c r="AF130">
        <f>+COUNTIF(Piloto!C:C,MARCO!A130)</f>
        <v>0</v>
      </c>
    </row>
    <row r="131" spans="1:32" x14ac:dyDescent="0.25">
      <c r="A131" s="5" t="str">
        <f t="shared" ref="A131:A194" si="2">+H131</f>
        <v>0117DM0453</v>
      </c>
      <c r="B131" s="23" t="s">
        <v>2119</v>
      </c>
      <c r="C131" t="s">
        <v>140</v>
      </c>
      <c r="D131" t="s">
        <v>85</v>
      </c>
      <c r="E131" t="s">
        <v>1888</v>
      </c>
      <c r="F131">
        <v>623694</v>
      </c>
      <c r="G131">
        <v>0</v>
      </c>
      <c r="H131" t="s">
        <v>1904</v>
      </c>
      <c r="I131" t="s">
        <v>20</v>
      </c>
      <c r="J131" t="s">
        <v>90</v>
      </c>
      <c r="K131" t="s">
        <v>21</v>
      </c>
      <c r="M131" t="s">
        <v>17638</v>
      </c>
      <c r="N131" t="s">
        <v>22</v>
      </c>
      <c r="O131" t="s">
        <v>23</v>
      </c>
      <c r="P131" t="s">
        <v>26</v>
      </c>
      <c r="Q131" t="s">
        <v>92</v>
      </c>
      <c r="R131" s="13">
        <v>69</v>
      </c>
      <c r="S131" s="13">
        <v>3</v>
      </c>
      <c r="T131" s="21">
        <v>1</v>
      </c>
      <c r="V131" t="s">
        <v>2116</v>
      </c>
      <c r="W131" t="str">
        <f>+IF(V131="","",IF(MID(V131,1,3)="ECE","UNICO",IF(V131="FINES",CONCATENATE("R",IF(OR(C131="16",C131="21",C131="22",C131="23"),"16212223",IF(OR(C131="15",C131="17",C131="24",C131="25"),"15172425",C131))),IF(V131="CEBAS","UNICO",IF(VALUE(C131)&lt;=11,"AMBA","INTERIOR")))))</f>
        <v>AMBA</v>
      </c>
      <c r="X131" s="20" t="str">
        <f>+IF(V131="","-",CONCATENATE(V131,"_",W131))</f>
        <v>CENS_AMBA</v>
      </c>
      <c r="Y131" s="59">
        <v>0.34533263411786819</v>
      </c>
      <c r="Z131" t="str">
        <f>+IFERROR(VLOOKUP(H131,#REF!,2,FALSE),"-")</f>
        <v>-</v>
      </c>
      <c r="AA131" t="s">
        <v>2393</v>
      </c>
      <c r="AB131" t="str">
        <f>+IF(W131="","-",IF(W131="UNICO","CENSO","MUESTRA"))</f>
        <v>MUESTRA</v>
      </c>
      <c r="AC131" t="s">
        <v>2397</v>
      </c>
      <c r="AD131" t="s">
        <v>134</v>
      </c>
      <c r="AF131">
        <f>+COUNTIF(Piloto!C:C,MARCO!A131)</f>
        <v>0</v>
      </c>
    </row>
    <row r="132" spans="1:32" x14ac:dyDescent="0.25">
      <c r="A132" s="5" t="str">
        <f t="shared" si="2"/>
        <v>0085DM0452</v>
      </c>
      <c r="B132" s="23" t="s">
        <v>2119</v>
      </c>
      <c r="C132" t="s">
        <v>584</v>
      </c>
      <c r="D132" t="s">
        <v>1474</v>
      </c>
      <c r="E132" t="s">
        <v>1475</v>
      </c>
      <c r="F132">
        <v>608181</v>
      </c>
      <c r="G132">
        <v>0</v>
      </c>
      <c r="H132" t="s">
        <v>1510</v>
      </c>
      <c r="I132" t="s">
        <v>20</v>
      </c>
      <c r="J132" t="s">
        <v>90</v>
      </c>
      <c r="K132" t="s">
        <v>21</v>
      </c>
      <c r="M132" t="s">
        <v>17642</v>
      </c>
      <c r="N132" t="s">
        <v>22</v>
      </c>
      <c r="O132" t="s">
        <v>23</v>
      </c>
      <c r="P132" t="s">
        <v>26</v>
      </c>
      <c r="Q132" t="s">
        <v>92</v>
      </c>
      <c r="R132" s="13">
        <v>331</v>
      </c>
      <c r="S132" s="13">
        <v>7</v>
      </c>
      <c r="T132" s="21">
        <v>1</v>
      </c>
      <c r="V132" t="s">
        <v>2116</v>
      </c>
      <c r="W132" t="str">
        <f>+IF(V132="","",IF(MID(V132,1,3)="ECE","UNICO",IF(V132="FINES",CONCATENATE("R",IF(OR(C132="16",C132="21",C132="22",C132="23"),"16212223",IF(OR(C132="15",C132="17",C132="24",C132="25"),"15172425",C132))),IF(V132="CEBAS","UNICO",IF(VALUE(C132)&lt;=11,"AMBA","INTERIOR")))))</f>
        <v>AMBA</v>
      </c>
      <c r="X132" s="20" t="str">
        <f>+IF(V132="","-",CONCATENATE(V132,"_",W132))</f>
        <v>CENS_AMBA</v>
      </c>
      <c r="Y132" s="59">
        <v>0.34707627362675142</v>
      </c>
      <c r="Z132" t="str">
        <f>+IFERROR(VLOOKUP(H132,#REF!,2,FALSE),"-")</f>
        <v>-</v>
      </c>
      <c r="AA132" t="s">
        <v>2393</v>
      </c>
      <c r="AB132" t="str">
        <f>+IF(W132="","-",IF(W132="UNICO","CENSO","MUESTRA"))</f>
        <v>MUESTRA</v>
      </c>
      <c r="AC132" t="s">
        <v>2398</v>
      </c>
      <c r="AD132" t="s">
        <v>134</v>
      </c>
      <c r="AF132">
        <f>+COUNTIF(Piloto!C:C,MARCO!A132)</f>
        <v>0</v>
      </c>
    </row>
    <row r="133" spans="1:32" x14ac:dyDescent="0.25">
      <c r="A133" s="5" t="str">
        <f t="shared" si="2"/>
        <v>0117DM0458</v>
      </c>
      <c r="B133" s="23" t="s">
        <v>2119</v>
      </c>
      <c r="C133" t="s">
        <v>140</v>
      </c>
      <c r="D133" t="s">
        <v>85</v>
      </c>
      <c r="E133" t="s">
        <v>1888</v>
      </c>
      <c r="F133">
        <v>623699</v>
      </c>
      <c r="G133">
        <v>0</v>
      </c>
      <c r="H133" t="s">
        <v>1909</v>
      </c>
      <c r="I133" t="s">
        <v>20</v>
      </c>
      <c r="J133" t="s">
        <v>90</v>
      </c>
      <c r="K133" t="s">
        <v>21</v>
      </c>
      <c r="M133" t="s">
        <v>17618</v>
      </c>
      <c r="N133" t="s">
        <v>22</v>
      </c>
      <c r="O133" t="s">
        <v>23</v>
      </c>
      <c r="P133" t="s">
        <v>26</v>
      </c>
      <c r="Q133" t="s">
        <v>92</v>
      </c>
      <c r="R133" s="13">
        <v>61</v>
      </c>
      <c r="S133" s="13">
        <v>3</v>
      </c>
      <c r="T133" s="21">
        <v>1</v>
      </c>
      <c r="V133" t="s">
        <v>2116</v>
      </c>
      <c r="W133" t="str">
        <f>+IF(V133="","",IF(MID(V133,1,3)="ECE","UNICO",IF(V133="FINES",CONCATENATE("R",IF(OR(C133="16",C133="21",C133="22",C133="23"),"16212223",IF(OR(C133="15",C133="17",C133="24",C133="25"),"15172425",C133))),IF(V133="CEBAS","UNICO",IF(VALUE(C133)&lt;=11,"AMBA","INTERIOR")))))</f>
        <v>AMBA</v>
      </c>
      <c r="X133" s="20" t="str">
        <f>+IF(V133="","-",CONCATENATE(V133,"_",W133))</f>
        <v>CENS_AMBA</v>
      </c>
      <c r="Y133" s="59">
        <v>0.34908498702822499</v>
      </c>
      <c r="Z133" t="str">
        <f>+IFERROR(VLOOKUP(H133,#REF!,2,FALSE),"-")</f>
        <v>-</v>
      </c>
      <c r="AA133" t="s">
        <v>2393</v>
      </c>
      <c r="AB133" t="str">
        <f>+IF(W133="","-",IF(W133="UNICO","CENSO","MUESTRA"))</f>
        <v>MUESTRA</v>
      </c>
      <c r="AC133" t="s">
        <v>2397</v>
      </c>
      <c r="AD133" t="s">
        <v>134</v>
      </c>
      <c r="AF133">
        <f>+COUNTIF(Piloto!C:C,MARCO!A133)</f>
        <v>0</v>
      </c>
    </row>
    <row r="134" spans="1:32" x14ac:dyDescent="0.25">
      <c r="A134" s="5" t="str">
        <f t="shared" si="2"/>
        <v>0136DM0455</v>
      </c>
      <c r="B134" s="23" t="s">
        <v>2119</v>
      </c>
      <c r="C134" t="s">
        <v>1245</v>
      </c>
      <c r="D134" t="s">
        <v>170</v>
      </c>
      <c r="E134" t="s">
        <v>2094</v>
      </c>
      <c r="F134">
        <v>623706</v>
      </c>
      <c r="G134">
        <v>0</v>
      </c>
      <c r="H134" t="s">
        <v>2106</v>
      </c>
      <c r="I134" t="s">
        <v>20</v>
      </c>
      <c r="J134" t="s">
        <v>90</v>
      </c>
      <c r="K134" t="s">
        <v>21</v>
      </c>
      <c r="M134" t="s">
        <v>17643</v>
      </c>
      <c r="N134" t="s">
        <v>22</v>
      </c>
      <c r="O134" t="s">
        <v>23</v>
      </c>
      <c r="P134" t="s">
        <v>26</v>
      </c>
      <c r="Q134" t="s">
        <v>92</v>
      </c>
      <c r="R134" s="13">
        <v>101</v>
      </c>
      <c r="S134" s="13">
        <v>9</v>
      </c>
      <c r="T134" s="21">
        <v>1</v>
      </c>
      <c r="V134" t="s">
        <v>2116</v>
      </c>
      <c r="W134" t="str">
        <f>+IF(V134="","",IF(MID(V134,1,3)="ECE","UNICO",IF(V134="FINES",CONCATENATE("R",IF(OR(C134="16",C134="21",C134="22",C134="23"),"16212223",IF(OR(C134="15",C134="17",C134="24",C134="25"),"15172425",C134))),IF(V134="CEBAS","UNICO",IF(VALUE(C134)&lt;=11,"AMBA","INTERIOR")))))</f>
        <v>AMBA</v>
      </c>
      <c r="X134" s="20" t="str">
        <f>+IF(V134="","-",CONCATENATE(V134,"_",W134))</f>
        <v>CENS_AMBA</v>
      </c>
      <c r="Y134" s="59">
        <v>0.35301890106577621</v>
      </c>
      <c r="Z134" t="str">
        <f>+IFERROR(VLOOKUP(H134,#REF!,2,FALSE),"-")</f>
        <v>-</v>
      </c>
      <c r="AA134" t="s">
        <v>2393</v>
      </c>
      <c r="AB134" t="str">
        <f>+IF(W134="","-",IF(W134="UNICO","CENSO","MUESTRA"))</f>
        <v>MUESTRA</v>
      </c>
      <c r="AC134" t="s">
        <v>2397</v>
      </c>
      <c r="AD134" t="s">
        <v>134</v>
      </c>
      <c r="AF134">
        <f>+COUNTIF(Piloto!C:C,MARCO!A134)</f>
        <v>0</v>
      </c>
    </row>
    <row r="135" spans="1:32" x14ac:dyDescent="0.25">
      <c r="A135" s="5" t="str">
        <f t="shared" si="2"/>
        <v>0062DM0461</v>
      </c>
      <c r="B135" s="23" t="s">
        <v>2119</v>
      </c>
      <c r="C135" t="s">
        <v>246</v>
      </c>
      <c r="D135" t="s">
        <v>958</v>
      </c>
      <c r="E135" t="s">
        <v>959</v>
      </c>
      <c r="F135">
        <v>623289</v>
      </c>
      <c r="G135">
        <v>0</v>
      </c>
      <c r="H135" t="s">
        <v>1004</v>
      </c>
      <c r="I135" t="s">
        <v>20</v>
      </c>
      <c r="J135" t="s">
        <v>90</v>
      </c>
      <c r="K135" t="s">
        <v>21</v>
      </c>
      <c r="M135" t="s">
        <v>2309</v>
      </c>
      <c r="N135" t="s">
        <v>22</v>
      </c>
      <c r="O135" t="s">
        <v>23</v>
      </c>
      <c r="P135" t="s">
        <v>26</v>
      </c>
      <c r="Q135" t="s">
        <v>92</v>
      </c>
      <c r="R135" s="13">
        <v>356</v>
      </c>
      <c r="S135" s="13">
        <v>15</v>
      </c>
      <c r="T135" s="21">
        <v>1</v>
      </c>
      <c r="V135" t="s">
        <v>2116</v>
      </c>
      <c r="W135" t="str">
        <f>+IF(V135="","",IF(MID(V135,1,3)="ECE","UNICO",IF(V135="FINES",CONCATENATE("R",IF(OR(C135="16",C135="21",C135="22",C135="23"),"16212223",IF(OR(C135="15",C135="17",C135="24",C135="25"),"15172425",C135))),IF(V135="CEBAS","UNICO",IF(VALUE(C135)&lt;=11,"AMBA","INTERIOR")))))</f>
        <v>AMBA</v>
      </c>
      <c r="X135" s="20" t="str">
        <f>+IF(V135="","-",CONCATENATE(V135,"_",W135))</f>
        <v>CENS_AMBA</v>
      </c>
      <c r="Y135" s="59">
        <v>0.35614569071266389</v>
      </c>
      <c r="Z135" t="str">
        <f>+IFERROR(VLOOKUP(H135,#REF!,2,FALSE),"-")</f>
        <v>-</v>
      </c>
      <c r="AA135" t="s">
        <v>2393</v>
      </c>
      <c r="AB135" t="str">
        <f>+IF(W135="","-",IF(W135="UNICO","CENSO","MUESTRA"))</f>
        <v>MUESTRA</v>
      </c>
      <c r="AC135" t="s">
        <v>2398</v>
      </c>
      <c r="AD135" t="s">
        <v>134</v>
      </c>
      <c r="AF135">
        <f>+COUNTIF(Piloto!C:C,MARCO!A135)</f>
        <v>0</v>
      </c>
    </row>
    <row r="136" spans="1:32" x14ac:dyDescent="0.25">
      <c r="A136" s="5" t="str">
        <f t="shared" si="2"/>
        <v>0014DM0452</v>
      </c>
      <c r="B136" s="23" t="s">
        <v>2119</v>
      </c>
      <c r="C136" t="s">
        <v>19</v>
      </c>
      <c r="D136" t="s">
        <v>418</v>
      </c>
      <c r="E136" t="s">
        <v>420</v>
      </c>
      <c r="F136">
        <v>607867</v>
      </c>
      <c r="G136">
        <v>0</v>
      </c>
      <c r="H136" t="s">
        <v>425</v>
      </c>
      <c r="I136" t="s">
        <v>20</v>
      </c>
      <c r="J136" t="s">
        <v>90</v>
      </c>
      <c r="K136" t="s">
        <v>21</v>
      </c>
      <c r="M136" t="s">
        <v>17642</v>
      </c>
      <c r="N136" t="s">
        <v>22</v>
      </c>
      <c r="O136" t="s">
        <v>23</v>
      </c>
      <c r="P136" t="s">
        <v>26</v>
      </c>
      <c r="Q136" t="s">
        <v>92</v>
      </c>
      <c r="R136" s="13">
        <v>94</v>
      </c>
      <c r="S136" s="13">
        <v>6</v>
      </c>
      <c r="T136" s="21">
        <v>1</v>
      </c>
      <c r="V136" t="s">
        <v>2116</v>
      </c>
      <c r="W136" t="str">
        <f>+IF(V136="","",IF(MID(V136,1,3)="ECE","UNICO",IF(V136="FINES",CONCATENATE("R",IF(OR(C136="16",C136="21",C136="22",C136="23"),"16212223",IF(OR(C136="15",C136="17",C136="24",C136="25"),"15172425",C136))),IF(V136="CEBAS","UNICO",IF(VALUE(C136)&lt;=11,"AMBA","INTERIOR")))))</f>
        <v>AMBA</v>
      </c>
      <c r="X136" s="20" t="str">
        <f>+IF(V136="","-",CONCATENATE(V136,"_",W136))</f>
        <v>CENS_AMBA</v>
      </c>
      <c r="Y136" s="59">
        <v>0.35664417869166332</v>
      </c>
      <c r="Z136" t="str">
        <f>+IFERROR(VLOOKUP(H136,#REF!,2,FALSE),"-")</f>
        <v>-</v>
      </c>
      <c r="AA136" t="s">
        <v>2393</v>
      </c>
      <c r="AB136" t="str">
        <f>+IF(W136="","-",IF(W136="UNICO","CENSO","MUESTRA"))</f>
        <v>MUESTRA</v>
      </c>
      <c r="AC136" t="s">
        <v>2397</v>
      </c>
      <c r="AD136" t="s">
        <v>134</v>
      </c>
      <c r="AF136">
        <f>+COUNTIF(Piloto!C:C,MARCO!A136)</f>
        <v>0</v>
      </c>
    </row>
    <row r="137" spans="1:32" x14ac:dyDescent="0.25">
      <c r="A137" s="5" t="str">
        <f t="shared" si="2"/>
        <v>0045DM0464</v>
      </c>
      <c r="B137" s="23" t="s">
        <v>2119</v>
      </c>
      <c r="C137" t="s">
        <v>140</v>
      </c>
      <c r="D137" t="s">
        <v>760</v>
      </c>
      <c r="E137" t="s">
        <v>761</v>
      </c>
      <c r="F137">
        <v>610719</v>
      </c>
      <c r="G137">
        <v>0</v>
      </c>
      <c r="H137" t="s">
        <v>801</v>
      </c>
      <c r="I137" t="s">
        <v>20</v>
      </c>
      <c r="J137" t="s">
        <v>90</v>
      </c>
      <c r="K137" t="s">
        <v>21</v>
      </c>
      <c r="M137" t="s">
        <v>17627</v>
      </c>
      <c r="N137" t="s">
        <v>22</v>
      </c>
      <c r="O137" t="s">
        <v>23</v>
      </c>
      <c r="P137" t="s">
        <v>26</v>
      </c>
      <c r="Q137" t="s">
        <v>92</v>
      </c>
      <c r="R137" s="13">
        <v>173</v>
      </c>
      <c r="S137" s="13">
        <v>11</v>
      </c>
      <c r="T137" s="21">
        <v>1</v>
      </c>
      <c r="V137" t="s">
        <v>2116</v>
      </c>
      <c r="W137" t="str">
        <f>+IF(V137="","",IF(MID(V137,1,3)="ECE","UNICO",IF(V137="FINES",CONCATENATE("R",IF(OR(C137="16",C137="21",C137="22",C137="23"),"16212223",IF(OR(C137="15",C137="17",C137="24",C137="25"),"15172425",C137))),IF(V137="CEBAS","UNICO",IF(VALUE(C137)&lt;=11,"AMBA","INTERIOR")))))</f>
        <v>AMBA</v>
      </c>
      <c r="X137" s="20" t="str">
        <f>+IF(V137="","-",CONCATENATE(V137,"_",W137))</f>
        <v>CENS_AMBA</v>
      </c>
      <c r="Y137" s="59">
        <v>0.35978830123648919</v>
      </c>
      <c r="Z137" t="str">
        <f>+IFERROR(VLOOKUP(H137,#REF!,2,FALSE),"-")</f>
        <v>-</v>
      </c>
      <c r="AA137" t="s">
        <v>2393</v>
      </c>
      <c r="AB137" t="str">
        <f>+IF(W137="","-",IF(W137="UNICO","CENSO","MUESTRA"))</f>
        <v>MUESTRA</v>
      </c>
      <c r="AC137" t="s">
        <v>2397</v>
      </c>
      <c r="AD137" t="s">
        <v>134</v>
      </c>
      <c r="AF137">
        <f>+COUNTIF(Piloto!C:C,MARCO!A137)</f>
        <v>0</v>
      </c>
    </row>
    <row r="138" spans="1:32" x14ac:dyDescent="0.25">
      <c r="A138" s="5" t="str">
        <f t="shared" si="2"/>
        <v>0135DM0453</v>
      </c>
      <c r="B138" s="23" t="s">
        <v>2119</v>
      </c>
      <c r="C138" t="s">
        <v>140</v>
      </c>
      <c r="D138" t="s">
        <v>155</v>
      </c>
      <c r="E138" t="s">
        <v>2074</v>
      </c>
      <c r="F138">
        <v>623689</v>
      </c>
      <c r="G138">
        <v>0</v>
      </c>
      <c r="H138" t="s">
        <v>2089</v>
      </c>
      <c r="I138" t="s">
        <v>20</v>
      </c>
      <c r="J138" t="s">
        <v>90</v>
      </c>
      <c r="K138" t="s">
        <v>21</v>
      </c>
      <c r="M138" t="s">
        <v>17638</v>
      </c>
      <c r="N138" t="s">
        <v>22</v>
      </c>
      <c r="O138" t="s">
        <v>23</v>
      </c>
      <c r="P138" t="s">
        <v>26</v>
      </c>
      <c r="Q138" t="s">
        <v>92</v>
      </c>
      <c r="R138" s="13">
        <v>86</v>
      </c>
      <c r="S138" s="13">
        <v>9</v>
      </c>
      <c r="T138" s="21">
        <v>1</v>
      </c>
      <c r="V138" t="s">
        <v>2116</v>
      </c>
      <c r="W138" t="str">
        <f>+IF(V138="","",IF(MID(V138,1,3)="ECE","UNICO",IF(V138="FINES",CONCATENATE("R",IF(OR(C138="16",C138="21",C138="22",C138="23"),"16212223",IF(OR(C138="15",C138="17",C138="24",C138="25"),"15172425",C138))),IF(V138="CEBAS","UNICO",IF(VALUE(C138)&lt;=11,"AMBA","INTERIOR")))))</f>
        <v>AMBA</v>
      </c>
      <c r="X138" s="20" t="str">
        <f>+IF(V138="","-",CONCATENATE(V138,"_",W138))</f>
        <v>CENS_AMBA</v>
      </c>
      <c r="Y138" s="59">
        <v>0.36229331791400909</v>
      </c>
      <c r="Z138" t="str">
        <f>+IFERROR(VLOOKUP(H138,#REF!,2,FALSE),"-")</f>
        <v>-</v>
      </c>
      <c r="AA138" t="s">
        <v>2393</v>
      </c>
      <c r="AB138" t="str">
        <f>+IF(W138="","-",IF(W138="UNICO","CENSO","MUESTRA"))</f>
        <v>MUESTRA</v>
      </c>
      <c r="AC138" t="s">
        <v>2398</v>
      </c>
      <c r="AD138" t="s">
        <v>134</v>
      </c>
      <c r="AF138">
        <f>+COUNTIF(Piloto!C:C,MARCO!A138)</f>
        <v>0</v>
      </c>
    </row>
    <row r="139" spans="1:32" x14ac:dyDescent="0.25">
      <c r="A139" s="5" t="str">
        <f t="shared" si="2"/>
        <v>0032DM0453</v>
      </c>
      <c r="B139" s="23" t="s">
        <v>2119</v>
      </c>
      <c r="C139" t="s">
        <v>584</v>
      </c>
      <c r="D139" t="s">
        <v>582</v>
      </c>
      <c r="E139" t="s">
        <v>583</v>
      </c>
      <c r="F139">
        <v>612876</v>
      </c>
      <c r="G139">
        <v>0</v>
      </c>
      <c r="H139" t="s">
        <v>609</v>
      </c>
      <c r="I139" t="s">
        <v>20</v>
      </c>
      <c r="J139" t="s">
        <v>90</v>
      </c>
      <c r="K139" t="s">
        <v>21</v>
      </c>
      <c r="M139" t="s">
        <v>17638</v>
      </c>
      <c r="N139" t="s">
        <v>22</v>
      </c>
      <c r="O139" t="s">
        <v>23</v>
      </c>
      <c r="P139" t="s">
        <v>26</v>
      </c>
      <c r="Q139" t="s">
        <v>92</v>
      </c>
      <c r="R139" s="13">
        <v>195</v>
      </c>
      <c r="S139" s="13">
        <v>16</v>
      </c>
      <c r="T139" s="21">
        <v>1</v>
      </c>
      <c r="V139" t="s">
        <v>2116</v>
      </c>
      <c r="W139" t="str">
        <f>+IF(V139="","",IF(MID(V139,1,3)="ECE","UNICO",IF(V139="FINES",CONCATENATE("R",IF(OR(C139="16",C139="21",C139="22",C139="23"),"16212223",IF(OR(C139="15",C139="17",C139="24",C139="25"),"15172425",C139))),IF(V139="CEBAS","UNICO",IF(VALUE(C139)&lt;=11,"AMBA","INTERIOR")))))</f>
        <v>AMBA</v>
      </c>
      <c r="X139" s="20" t="str">
        <f>+IF(V139="","-",CONCATENATE(V139,"_",W139))</f>
        <v>CENS_AMBA</v>
      </c>
      <c r="Y139" s="59">
        <v>0.36812621435603582</v>
      </c>
      <c r="Z139" t="str">
        <f>+IFERROR(VLOOKUP(H139,#REF!,2,FALSE),"-")</f>
        <v>-</v>
      </c>
      <c r="AA139" t="s">
        <v>2393</v>
      </c>
      <c r="AB139" t="str">
        <f>+IF(W139="","-",IF(W139="UNICO","CENSO","MUESTRA"))</f>
        <v>MUESTRA</v>
      </c>
      <c r="AC139" t="s">
        <v>2398</v>
      </c>
      <c r="AD139" t="s">
        <v>134</v>
      </c>
      <c r="AF139">
        <f>+COUNTIF(Piloto!C:C,MARCO!A139)</f>
        <v>0</v>
      </c>
    </row>
    <row r="140" spans="1:32" x14ac:dyDescent="0.25">
      <c r="A140" s="5" t="str">
        <f t="shared" si="2"/>
        <v>0032DM0458</v>
      </c>
      <c r="B140" s="23" t="s">
        <v>2119</v>
      </c>
      <c r="C140" t="s">
        <v>584</v>
      </c>
      <c r="D140" t="s">
        <v>582</v>
      </c>
      <c r="E140" t="s">
        <v>583</v>
      </c>
      <c r="F140">
        <v>623648</v>
      </c>
      <c r="G140">
        <v>0</v>
      </c>
      <c r="H140" t="s">
        <v>615</v>
      </c>
      <c r="I140" t="s">
        <v>20</v>
      </c>
      <c r="J140" t="s">
        <v>90</v>
      </c>
      <c r="K140" t="s">
        <v>21</v>
      </c>
      <c r="M140" t="s">
        <v>17618</v>
      </c>
      <c r="N140" t="s">
        <v>22</v>
      </c>
      <c r="O140" t="s">
        <v>23</v>
      </c>
      <c r="P140" t="s">
        <v>26</v>
      </c>
      <c r="Q140" t="s">
        <v>92</v>
      </c>
      <c r="R140" s="13">
        <v>77</v>
      </c>
      <c r="S140" s="13">
        <v>6</v>
      </c>
      <c r="T140" s="21">
        <v>1</v>
      </c>
      <c r="V140" t="s">
        <v>2116</v>
      </c>
      <c r="W140" t="str">
        <f>+IF(V140="","",IF(MID(V140,1,3)="ECE","UNICO",IF(V140="FINES",CONCATENATE("R",IF(OR(C140="16",C140="21",C140="22",C140="23"),"16212223",IF(OR(C140="15",C140="17",C140="24",C140="25"),"15172425",C140))),IF(V140="CEBAS","UNICO",IF(VALUE(C140)&lt;=11,"AMBA","INTERIOR")))))</f>
        <v>AMBA</v>
      </c>
      <c r="X140" s="20" t="str">
        <f>+IF(V140="","-",CONCATENATE(V140,"_",W140))</f>
        <v>CENS_AMBA</v>
      </c>
      <c r="Y140" s="59">
        <v>0.37221324882086593</v>
      </c>
      <c r="Z140" t="str">
        <f>+IFERROR(VLOOKUP(H140,#REF!,2,FALSE),"-")</f>
        <v>-</v>
      </c>
      <c r="AA140" t="s">
        <v>2393</v>
      </c>
      <c r="AB140" t="str">
        <f>+IF(W140="","-",IF(W140="UNICO","CENSO","MUESTRA"))</f>
        <v>MUESTRA</v>
      </c>
      <c r="AC140" t="s">
        <v>2398</v>
      </c>
      <c r="AD140" t="s">
        <v>134</v>
      </c>
      <c r="AF140">
        <f>+COUNTIF(Piloto!C:C,MARCO!A140)</f>
        <v>0</v>
      </c>
    </row>
    <row r="141" spans="1:32" x14ac:dyDescent="0.25">
      <c r="A141" s="5" t="str">
        <f t="shared" si="2"/>
        <v>0067DM0452</v>
      </c>
      <c r="B141" s="23" t="s">
        <v>2119</v>
      </c>
      <c r="C141" t="s">
        <v>86</v>
      </c>
      <c r="D141" t="s">
        <v>1059</v>
      </c>
      <c r="E141" t="s">
        <v>1060</v>
      </c>
      <c r="F141">
        <v>623754</v>
      </c>
      <c r="G141">
        <v>0</v>
      </c>
      <c r="H141" t="s">
        <v>1068</v>
      </c>
      <c r="I141" t="s">
        <v>20</v>
      </c>
      <c r="J141" t="s">
        <v>90</v>
      </c>
      <c r="K141" t="s">
        <v>21</v>
      </c>
      <c r="M141" t="s">
        <v>17642</v>
      </c>
      <c r="N141" t="s">
        <v>22</v>
      </c>
      <c r="O141" t="s">
        <v>23</v>
      </c>
      <c r="P141" t="s">
        <v>26</v>
      </c>
      <c r="Q141" t="s">
        <v>92</v>
      </c>
      <c r="R141" s="13">
        <v>281</v>
      </c>
      <c r="S141" s="13">
        <v>10</v>
      </c>
      <c r="T141" s="21">
        <v>1</v>
      </c>
      <c r="V141" t="s">
        <v>2116</v>
      </c>
      <c r="W141" t="str">
        <f>+IF(V141="","",IF(MID(V141,1,3)="ECE","UNICO",IF(V141="FINES",CONCATENATE("R",IF(OR(C141="16",C141="21",C141="22",C141="23"),"16212223",IF(OR(C141="15",C141="17",C141="24",C141="25"),"15172425",C141))),IF(V141="CEBAS","UNICO",IF(VALUE(C141)&lt;=11,"AMBA","INTERIOR")))))</f>
        <v>AMBA</v>
      </c>
      <c r="X141" s="20" t="str">
        <f>+IF(V141="","-",CONCATENATE(V141,"_",W141))</f>
        <v>CENS_AMBA</v>
      </c>
      <c r="Y141" s="59">
        <v>0.37824288171690862</v>
      </c>
      <c r="Z141" t="str">
        <f>+IFERROR(VLOOKUP(H141,#REF!,2,FALSE),"-")</f>
        <v>-</v>
      </c>
      <c r="AA141" t="s">
        <v>2393</v>
      </c>
      <c r="AB141" t="str">
        <f>+IF(W141="","-",IF(W141="UNICO","CENSO","MUESTRA"))</f>
        <v>MUESTRA</v>
      </c>
      <c r="AC141" t="s">
        <v>2398</v>
      </c>
      <c r="AD141" t="s">
        <v>134</v>
      </c>
      <c r="AF141">
        <f>+COUNTIF(Piloto!C:C,MARCO!A141)</f>
        <v>0</v>
      </c>
    </row>
    <row r="142" spans="1:32" x14ac:dyDescent="0.25">
      <c r="A142" s="5" t="str">
        <f t="shared" si="2"/>
        <v>0095DM0451</v>
      </c>
      <c r="B142" s="23" t="s">
        <v>2119</v>
      </c>
      <c r="C142" t="s">
        <v>884</v>
      </c>
      <c r="D142" t="s">
        <v>1574</v>
      </c>
      <c r="E142" t="s">
        <v>1575</v>
      </c>
      <c r="F142">
        <v>603760</v>
      </c>
      <c r="G142">
        <v>0</v>
      </c>
      <c r="H142" t="s">
        <v>1588</v>
      </c>
      <c r="I142" t="s">
        <v>20</v>
      </c>
      <c r="J142" t="s">
        <v>90</v>
      </c>
      <c r="K142" t="s">
        <v>21</v>
      </c>
      <c r="M142" t="s">
        <v>2289</v>
      </c>
      <c r="N142" t="s">
        <v>22</v>
      </c>
      <c r="O142" t="s">
        <v>23</v>
      </c>
      <c r="P142" t="s">
        <v>26</v>
      </c>
      <c r="Q142" t="s">
        <v>92</v>
      </c>
      <c r="R142" s="13">
        <v>325</v>
      </c>
      <c r="S142" s="13">
        <v>15</v>
      </c>
      <c r="T142" s="21">
        <v>1</v>
      </c>
      <c r="V142" t="s">
        <v>2116</v>
      </c>
      <c r="W142" t="str">
        <f>+IF(V142="","",IF(MID(V142,1,3)="ECE","UNICO",IF(V142="FINES",CONCATENATE("R",IF(OR(C142="16",C142="21",C142="22",C142="23"),"16212223",IF(OR(C142="15",C142="17",C142="24",C142="25"),"15172425",C142))),IF(V142="CEBAS","UNICO",IF(VALUE(C142)&lt;=11,"AMBA","INTERIOR")))))</f>
        <v>AMBA</v>
      </c>
      <c r="X142" s="20" t="str">
        <f>+IF(V142="","-",CONCATENATE(V142,"_",W142))</f>
        <v>CENS_AMBA</v>
      </c>
      <c r="Y142" s="59">
        <v>0.37950198156268972</v>
      </c>
      <c r="Z142" t="str">
        <f>+IFERROR(VLOOKUP(H142,#REF!,2,FALSE),"-")</f>
        <v>-</v>
      </c>
      <c r="AA142" t="s">
        <v>2393</v>
      </c>
      <c r="AB142" t="str">
        <f>+IF(W142="","-",IF(W142="UNICO","CENSO","MUESTRA"))</f>
        <v>MUESTRA</v>
      </c>
      <c r="AC142" t="s">
        <v>2397</v>
      </c>
      <c r="AD142" t="s">
        <v>134</v>
      </c>
      <c r="AF142">
        <f>+COUNTIF(Piloto!C:C,MARCO!A142)</f>
        <v>0</v>
      </c>
    </row>
    <row r="143" spans="1:32" x14ac:dyDescent="0.25">
      <c r="A143" s="5" t="str">
        <f t="shared" si="2"/>
        <v>0133DM0452</v>
      </c>
      <c r="B143" s="23" t="s">
        <v>2119</v>
      </c>
      <c r="C143" t="s">
        <v>1302</v>
      </c>
      <c r="D143" t="s">
        <v>160</v>
      </c>
      <c r="E143" t="s">
        <v>2049</v>
      </c>
      <c r="F143">
        <v>623732</v>
      </c>
      <c r="G143">
        <v>0</v>
      </c>
      <c r="H143" t="s">
        <v>2066</v>
      </c>
      <c r="I143" t="s">
        <v>20</v>
      </c>
      <c r="J143" t="s">
        <v>90</v>
      </c>
      <c r="K143" t="s">
        <v>21</v>
      </c>
      <c r="M143" t="s">
        <v>17642</v>
      </c>
      <c r="N143" t="s">
        <v>22</v>
      </c>
      <c r="O143" t="s">
        <v>23</v>
      </c>
      <c r="P143" t="s">
        <v>26</v>
      </c>
      <c r="Q143" t="s">
        <v>92</v>
      </c>
      <c r="R143" s="13">
        <v>239</v>
      </c>
      <c r="S143" s="13">
        <v>6</v>
      </c>
      <c r="T143" s="21">
        <v>1</v>
      </c>
      <c r="V143" t="s">
        <v>2116</v>
      </c>
      <c r="W143" t="str">
        <f>+IF(V143="","",IF(MID(V143,1,3)="ECE","UNICO",IF(V143="FINES",CONCATENATE("R",IF(OR(C143="16",C143="21",C143="22",C143="23"),"16212223",IF(OR(C143="15",C143="17",C143="24",C143="25"),"15172425",C143))),IF(V143="CEBAS","UNICO",IF(VALUE(C143)&lt;=11,"AMBA","INTERIOR")))))</f>
        <v>AMBA</v>
      </c>
      <c r="X143" s="20" t="str">
        <f>+IF(V143="","-",CONCATENATE(V143,"_",W143))</f>
        <v>CENS_AMBA</v>
      </c>
      <c r="Y143" s="59">
        <v>0.38111370977233439</v>
      </c>
      <c r="Z143" t="str">
        <f>+IFERROR(VLOOKUP(H143,#REF!,2,FALSE),"-")</f>
        <v>-</v>
      </c>
      <c r="AA143" t="s">
        <v>2393</v>
      </c>
      <c r="AB143" t="str">
        <f>+IF(W143="","-",IF(W143="UNICO","CENSO","MUESTRA"))</f>
        <v>MUESTRA</v>
      </c>
      <c r="AC143" t="s">
        <v>2397</v>
      </c>
      <c r="AD143" t="s">
        <v>134</v>
      </c>
      <c r="AF143">
        <f>+COUNTIF(Piloto!C:C,MARCO!A143)</f>
        <v>0</v>
      </c>
    </row>
    <row r="144" spans="1:32" x14ac:dyDescent="0.25">
      <c r="A144" s="5" t="str">
        <f t="shared" si="2"/>
        <v>0083DM0458</v>
      </c>
      <c r="B144" s="23" t="s">
        <v>2119</v>
      </c>
      <c r="C144" t="s">
        <v>158</v>
      </c>
      <c r="D144" t="s">
        <v>1445</v>
      </c>
      <c r="E144" t="s">
        <v>1446</v>
      </c>
      <c r="F144">
        <v>623977</v>
      </c>
      <c r="G144">
        <v>0</v>
      </c>
      <c r="H144" t="s">
        <v>1466</v>
      </c>
      <c r="I144" t="s">
        <v>20</v>
      </c>
      <c r="J144" t="s">
        <v>90</v>
      </c>
      <c r="K144" t="s">
        <v>21</v>
      </c>
      <c r="M144" t="s">
        <v>17618</v>
      </c>
      <c r="N144" t="s">
        <v>22</v>
      </c>
      <c r="O144" t="s">
        <v>23</v>
      </c>
      <c r="P144" t="s">
        <v>26</v>
      </c>
      <c r="Q144" t="s">
        <v>92</v>
      </c>
      <c r="R144" s="13">
        <v>45</v>
      </c>
      <c r="S144" s="13">
        <v>3</v>
      </c>
      <c r="T144" s="21">
        <v>1</v>
      </c>
      <c r="V144" t="s">
        <v>2116</v>
      </c>
      <c r="W144" t="str">
        <f>+IF(V144="","",IF(MID(V144,1,3)="ECE","UNICO",IF(V144="FINES",CONCATENATE("R",IF(OR(C144="16",C144="21",C144="22",C144="23"),"16212223",IF(OR(C144="15",C144="17",C144="24",C144="25"),"15172425",C144))),IF(V144="CEBAS","UNICO",IF(VALUE(C144)&lt;=11,"AMBA","INTERIOR")))))</f>
        <v>AMBA</v>
      </c>
      <c r="X144" s="20" t="str">
        <f>+IF(V144="","-",CONCATENATE(V144,"_",W144))</f>
        <v>CENS_AMBA</v>
      </c>
      <c r="Y144" s="59">
        <v>0.38254741075876603</v>
      </c>
      <c r="Z144" t="str">
        <f>+IFERROR(VLOOKUP(H144,#REF!,2,FALSE),"-")</f>
        <v>-</v>
      </c>
      <c r="AA144" t="s">
        <v>2393</v>
      </c>
      <c r="AB144" t="str">
        <f>+IF(W144="","-",IF(W144="UNICO","CENSO","MUESTRA"))</f>
        <v>MUESTRA</v>
      </c>
      <c r="AC144" t="s">
        <v>2398</v>
      </c>
      <c r="AD144" t="s">
        <v>134</v>
      </c>
      <c r="AF144">
        <f>+COUNTIF(Piloto!C:C,MARCO!A144)</f>
        <v>0</v>
      </c>
    </row>
    <row r="145" spans="1:32" x14ac:dyDescent="0.25">
      <c r="A145" s="5" t="str">
        <f t="shared" si="2"/>
        <v>0119DM0454</v>
      </c>
      <c r="B145" s="23" t="s">
        <v>2119</v>
      </c>
      <c r="C145" t="s">
        <v>584</v>
      </c>
      <c r="D145" t="s">
        <v>419</v>
      </c>
      <c r="E145" t="s">
        <v>1915</v>
      </c>
      <c r="F145">
        <v>623642</v>
      </c>
      <c r="G145">
        <v>0</v>
      </c>
      <c r="H145" t="s">
        <v>1938</v>
      </c>
      <c r="I145" t="s">
        <v>20</v>
      </c>
      <c r="J145" t="s">
        <v>90</v>
      </c>
      <c r="K145" t="s">
        <v>21</v>
      </c>
      <c r="M145" t="s">
        <v>17632</v>
      </c>
      <c r="N145" t="s">
        <v>22</v>
      </c>
      <c r="O145" t="s">
        <v>23</v>
      </c>
      <c r="P145" t="s">
        <v>26</v>
      </c>
      <c r="Q145" t="s">
        <v>92</v>
      </c>
      <c r="R145" s="13">
        <v>508</v>
      </c>
      <c r="S145" s="13">
        <v>18</v>
      </c>
      <c r="T145" s="21">
        <v>1</v>
      </c>
      <c r="V145" t="s">
        <v>2116</v>
      </c>
      <c r="W145" t="str">
        <f>+IF(V145="","",IF(MID(V145,1,3)="ECE","UNICO",IF(V145="FINES",CONCATENATE("R",IF(OR(C145="16",C145="21",C145="22",C145="23"),"16212223",IF(OR(C145="15",C145="17",C145="24",C145="25"),"15172425",C145))),IF(V145="CEBAS","UNICO",IF(VALUE(C145)&lt;=11,"AMBA","INTERIOR")))))</f>
        <v>AMBA</v>
      </c>
      <c r="X145" s="20" t="str">
        <f>+IF(V145="","-",CONCATENATE(V145,"_",W145))</f>
        <v>CENS_AMBA</v>
      </c>
      <c r="Y145" s="59">
        <v>0.38389977451526758</v>
      </c>
      <c r="Z145" t="str">
        <f>+IFERROR(VLOOKUP(H145,#REF!,2,FALSE),"-")</f>
        <v>-</v>
      </c>
      <c r="AA145" t="s">
        <v>2393</v>
      </c>
      <c r="AB145" t="str">
        <f>+IF(W145="","-",IF(W145="UNICO","CENSO","MUESTRA"))</f>
        <v>MUESTRA</v>
      </c>
      <c r="AC145" t="s">
        <v>2397</v>
      </c>
      <c r="AD145" t="s">
        <v>134</v>
      </c>
      <c r="AF145">
        <f>+COUNTIF(Piloto!C:C,MARCO!A145)</f>
        <v>0</v>
      </c>
    </row>
    <row r="146" spans="1:32" x14ac:dyDescent="0.25">
      <c r="A146" s="5" t="str">
        <f t="shared" si="2"/>
        <v>0117DM0457</v>
      </c>
      <c r="B146" s="23" t="s">
        <v>2119</v>
      </c>
      <c r="C146" t="s">
        <v>140</v>
      </c>
      <c r="D146" t="s">
        <v>85</v>
      </c>
      <c r="E146" t="s">
        <v>1888</v>
      </c>
      <c r="F146">
        <v>623698</v>
      </c>
      <c r="G146">
        <v>0</v>
      </c>
      <c r="H146" t="s">
        <v>1908</v>
      </c>
      <c r="I146" t="s">
        <v>20</v>
      </c>
      <c r="J146" t="s">
        <v>90</v>
      </c>
      <c r="K146" t="s">
        <v>21</v>
      </c>
      <c r="M146" t="s">
        <v>17634</v>
      </c>
      <c r="N146" t="s">
        <v>22</v>
      </c>
      <c r="O146" t="s">
        <v>82</v>
      </c>
      <c r="P146" t="s">
        <v>26</v>
      </c>
      <c r="Q146" t="s">
        <v>92</v>
      </c>
      <c r="R146" s="13">
        <v>84</v>
      </c>
      <c r="S146" s="13">
        <v>4</v>
      </c>
      <c r="T146" s="21">
        <v>1</v>
      </c>
      <c r="V146" t="s">
        <v>2116</v>
      </c>
      <c r="W146" t="str">
        <f>+IF(V146="","",IF(MID(V146,1,3)="ECE","UNICO",IF(V146="FINES",CONCATENATE("R",IF(OR(C146="16",C146="21",C146="22",C146="23"),"16212223",IF(OR(C146="15",C146="17",C146="24",C146="25"),"15172425",C146))),IF(V146="CEBAS","UNICO",IF(VALUE(C146)&lt;=11,"AMBA","INTERIOR")))))</f>
        <v>AMBA</v>
      </c>
      <c r="X146" s="20" t="str">
        <f>+IF(V146="","-",CONCATENATE(V146,"_",W146))</f>
        <v>CENS_AMBA</v>
      </c>
      <c r="Y146" s="59">
        <v>0.38392926450516729</v>
      </c>
      <c r="Z146" t="str">
        <f>+IFERROR(VLOOKUP(H146,#REF!,2,FALSE),"-")</f>
        <v>-</v>
      </c>
      <c r="AA146" t="s">
        <v>2393</v>
      </c>
      <c r="AB146" t="str">
        <f>+IF(W146="","-",IF(W146="UNICO","CENSO","MUESTRA"))</f>
        <v>MUESTRA</v>
      </c>
      <c r="AC146" t="s">
        <v>2397</v>
      </c>
      <c r="AD146" t="s">
        <v>134</v>
      </c>
      <c r="AF146">
        <f>+COUNTIF(Piloto!C:C,MARCO!A146)</f>
        <v>0</v>
      </c>
    </row>
    <row r="147" spans="1:32" x14ac:dyDescent="0.25">
      <c r="A147" s="5" t="str">
        <f t="shared" si="2"/>
        <v>0047DM0454</v>
      </c>
      <c r="B147" s="23" t="s">
        <v>2119</v>
      </c>
      <c r="C147" t="s">
        <v>158</v>
      </c>
      <c r="D147" t="s">
        <v>811</v>
      </c>
      <c r="E147" t="s">
        <v>812</v>
      </c>
      <c r="F147">
        <v>624165</v>
      </c>
      <c r="G147">
        <v>0</v>
      </c>
      <c r="H147" t="s">
        <v>827</v>
      </c>
      <c r="I147" t="s">
        <v>20</v>
      </c>
      <c r="J147" t="s">
        <v>90</v>
      </c>
      <c r="K147" t="s">
        <v>21</v>
      </c>
      <c r="M147" t="s">
        <v>17649</v>
      </c>
      <c r="N147" t="s">
        <v>22</v>
      </c>
      <c r="O147" t="s">
        <v>23</v>
      </c>
      <c r="P147" t="s">
        <v>26</v>
      </c>
      <c r="Q147" t="s">
        <v>92</v>
      </c>
      <c r="R147" s="13">
        <v>184</v>
      </c>
      <c r="S147" s="13">
        <v>9</v>
      </c>
      <c r="T147" s="21">
        <v>1</v>
      </c>
      <c r="V147" t="s">
        <v>2116</v>
      </c>
      <c r="W147" t="str">
        <f>+IF(V147="","",IF(MID(V147,1,3)="ECE","UNICO",IF(V147="FINES",CONCATENATE("R",IF(OR(C147="16",C147="21",C147="22",C147="23"),"16212223",IF(OR(C147="15",C147="17",C147="24",C147="25"),"15172425",C147))),IF(V147="CEBAS","UNICO",IF(VALUE(C147)&lt;=11,"AMBA","INTERIOR")))))</f>
        <v>AMBA</v>
      </c>
      <c r="X147" s="20" t="str">
        <f>+IF(V147="","-",CONCATENATE(V147,"_",W147))</f>
        <v>CENS_AMBA</v>
      </c>
      <c r="Y147" s="59">
        <v>0.38563510735292689</v>
      </c>
      <c r="Z147" t="str">
        <f>+IFERROR(VLOOKUP(H147,#REF!,2,FALSE),"-")</f>
        <v>-</v>
      </c>
      <c r="AA147" t="s">
        <v>2393</v>
      </c>
      <c r="AB147" t="str">
        <f>+IF(W147="","-",IF(W147="UNICO","CENSO","MUESTRA"))</f>
        <v>MUESTRA</v>
      </c>
      <c r="AC147" t="s">
        <v>2398</v>
      </c>
      <c r="AD147" t="s">
        <v>134</v>
      </c>
      <c r="AF147">
        <f>+COUNTIF(Piloto!C:C,MARCO!A147)</f>
        <v>0</v>
      </c>
    </row>
    <row r="148" spans="1:32" x14ac:dyDescent="0.25">
      <c r="A148" s="5" t="str">
        <f t="shared" si="2"/>
        <v>0099DM0452</v>
      </c>
      <c r="B148" s="23" t="s">
        <v>2119</v>
      </c>
      <c r="C148" t="s">
        <v>186</v>
      </c>
      <c r="D148" t="s">
        <v>1665</v>
      </c>
      <c r="E148" t="s">
        <v>1666</v>
      </c>
      <c r="F148">
        <v>601539</v>
      </c>
      <c r="G148">
        <v>0</v>
      </c>
      <c r="H148" t="s">
        <v>1672</v>
      </c>
      <c r="I148" t="s">
        <v>20</v>
      </c>
      <c r="J148" t="s">
        <v>90</v>
      </c>
      <c r="K148" t="s">
        <v>21</v>
      </c>
      <c r="M148" t="s">
        <v>17650</v>
      </c>
      <c r="N148" t="s">
        <v>22</v>
      </c>
      <c r="O148" t="s">
        <v>23</v>
      </c>
      <c r="P148" t="s">
        <v>26</v>
      </c>
      <c r="Q148" t="s">
        <v>92</v>
      </c>
      <c r="R148" s="13">
        <v>193</v>
      </c>
      <c r="S148" s="13">
        <v>14</v>
      </c>
      <c r="T148" s="21">
        <v>1</v>
      </c>
      <c r="V148" t="s">
        <v>2116</v>
      </c>
      <c r="W148" t="str">
        <f>+IF(V148="","",IF(MID(V148,1,3)="ECE","UNICO",IF(V148="FINES",CONCATENATE("R",IF(OR(C148="16",C148="21",C148="22",C148="23"),"16212223",IF(OR(C148="15",C148="17",C148="24",C148="25"),"15172425",C148))),IF(V148="CEBAS","UNICO",IF(VALUE(C148)&lt;=11,"AMBA","INTERIOR")))))</f>
        <v>AMBA</v>
      </c>
      <c r="X148" s="20" t="str">
        <f>+IF(V148="","-",CONCATENATE(V148,"_",W148))</f>
        <v>CENS_AMBA</v>
      </c>
      <c r="Y148" s="59">
        <v>0.38584359774464061</v>
      </c>
      <c r="Z148" t="str">
        <f>+IFERROR(VLOOKUP(H148,#REF!,2,FALSE),"-")</f>
        <v>-</v>
      </c>
      <c r="AA148" t="s">
        <v>2393</v>
      </c>
      <c r="AB148" t="str">
        <f>+IF(W148="","-",IF(W148="UNICO","CENSO","MUESTRA"))</f>
        <v>MUESTRA</v>
      </c>
      <c r="AC148" t="s">
        <v>2397</v>
      </c>
      <c r="AD148" t="s">
        <v>134</v>
      </c>
      <c r="AF148">
        <f>+COUNTIF(Piloto!C:C,MARCO!A148)</f>
        <v>0</v>
      </c>
    </row>
    <row r="149" spans="1:32" x14ac:dyDescent="0.25">
      <c r="A149" s="5" t="str">
        <f t="shared" si="2"/>
        <v>0055DM2550</v>
      </c>
      <c r="B149" s="23" t="s">
        <v>2119</v>
      </c>
      <c r="C149" t="s">
        <v>884</v>
      </c>
      <c r="D149" t="s">
        <v>882</v>
      </c>
      <c r="E149" t="s">
        <v>883</v>
      </c>
      <c r="F149">
        <v>621165</v>
      </c>
      <c r="G149">
        <v>1</v>
      </c>
      <c r="H149" t="s">
        <v>918</v>
      </c>
      <c r="I149" t="s">
        <v>20</v>
      </c>
      <c r="J149" t="s">
        <v>90</v>
      </c>
      <c r="K149" t="s">
        <v>40</v>
      </c>
      <c r="L149" t="s">
        <v>908</v>
      </c>
      <c r="M149" t="s">
        <v>18027</v>
      </c>
      <c r="N149" t="s">
        <v>22</v>
      </c>
      <c r="O149" t="s">
        <v>23</v>
      </c>
      <c r="P149" t="s">
        <v>26</v>
      </c>
      <c r="Q149" t="s">
        <v>92</v>
      </c>
      <c r="R149" s="13">
        <v>52</v>
      </c>
      <c r="S149" s="13">
        <v>3</v>
      </c>
      <c r="T149" s="21">
        <v>1</v>
      </c>
      <c r="V149" t="s">
        <v>2116</v>
      </c>
      <c r="W149" t="str">
        <f>+IF(V149="","",IF(MID(V149,1,3)="ECE","UNICO",IF(V149="FINES",CONCATENATE("R",IF(OR(C149="16",C149="21",C149="22",C149="23"),"16212223",IF(OR(C149="15",C149="17",C149="24",C149="25"),"15172425",C149))),IF(V149="CEBAS","UNICO",IF(VALUE(C149)&lt;=11,"AMBA","INTERIOR")))))</f>
        <v>AMBA</v>
      </c>
      <c r="X149" s="20" t="str">
        <f>+IF(V149="","-",CONCATENATE(V149,"_",W149))</f>
        <v>CENS_AMBA</v>
      </c>
      <c r="Y149" s="59">
        <v>0.38807399884650579</v>
      </c>
      <c r="Z149" t="str">
        <f>+IFERROR(VLOOKUP(H149,#REF!,2,FALSE),"-")</f>
        <v>-</v>
      </c>
      <c r="AA149" t="s">
        <v>2393</v>
      </c>
      <c r="AB149" t="str">
        <f>+IF(W149="","-",IF(W149="UNICO","CENSO","MUESTRA"))</f>
        <v>MUESTRA</v>
      </c>
      <c r="AC149" t="s">
        <v>2398</v>
      </c>
      <c r="AD149" t="s">
        <v>134</v>
      </c>
      <c r="AF149">
        <f>+COUNTIF(Piloto!C:C,MARCO!A149)</f>
        <v>0</v>
      </c>
    </row>
    <row r="150" spans="1:32" x14ac:dyDescent="0.25">
      <c r="A150" s="5" t="str">
        <f t="shared" si="2"/>
        <v>0031DM0452</v>
      </c>
      <c r="B150" s="23" t="s">
        <v>2119</v>
      </c>
      <c r="C150" t="s">
        <v>158</v>
      </c>
      <c r="D150" t="s">
        <v>576</v>
      </c>
      <c r="E150" t="s">
        <v>577</v>
      </c>
      <c r="F150">
        <v>623762</v>
      </c>
      <c r="G150">
        <v>0</v>
      </c>
      <c r="H150" t="s">
        <v>581</v>
      </c>
      <c r="I150" t="s">
        <v>20</v>
      </c>
      <c r="J150" t="s">
        <v>90</v>
      </c>
      <c r="K150" t="s">
        <v>21</v>
      </c>
      <c r="M150" t="s">
        <v>17642</v>
      </c>
      <c r="N150" t="s">
        <v>22</v>
      </c>
      <c r="O150" t="s">
        <v>23</v>
      </c>
      <c r="P150" t="s">
        <v>26</v>
      </c>
      <c r="Q150" t="s">
        <v>92</v>
      </c>
      <c r="R150" s="13">
        <v>63</v>
      </c>
      <c r="S150" s="13">
        <v>6</v>
      </c>
      <c r="T150" s="21">
        <v>1</v>
      </c>
      <c r="V150" t="s">
        <v>2116</v>
      </c>
      <c r="W150" t="str">
        <f>+IF(V150="","",IF(MID(V150,1,3)="ECE","UNICO",IF(V150="FINES",CONCATENATE("R",IF(OR(C150="16",C150="21",C150="22",C150="23"),"16212223",IF(OR(C150="15",C150="17",C150="24",C150="25"),"15172425",C150))),IF(V150="CEBAS","UNICO",IF(VALUE(C150)&lt;=11,"AMBA","INTERIOR")))))</f>
        <v>AMBA</v>
      </c>
      <c r="X150" s="20" t="str">
        <f>+IF(V150="","-",CONCATENATE(V150,"_",W150))</f>
        <v>CENS_AMBA</v>
      </c>
      <c r="Y150" s="59">
        <v>0.38812442036236028</v>
      </c>
      <c r="Z150" t="str">
        <f>+IFERROR(VLOOKUP(H150,#REF!,2,FALSE),"-")</f>
        <v>-</v>
      </c>
      <c r="AA150" t="s">
        <v>2393</v>
      </c>
      <c r="AB150" t="str">
        <f>+IF(W150="","-",IF(W150="UNICO","CENSO","MUESTRA"))</f>
        <v>MUESTRA</v>
      </c>
      <c r="AC150" t="s">
        <v>2398</v>
      </c>
      <c r="AD150" t="s">
        <v>134</v>
      </c>
      <c r="AF150">
        <f>+COUNTIF(Piloto!C:C,MARCO!A150)</f>
        <v>0</v>
      </c>
    </row>
    <row r="151" spans="1:32" x14ac:dyDescent="0.25">
      <c r="A151" s="5" t="str">
        <f t="shared" si="2"/>
        <v>0001DM0456</v>
      </c>
      <c r="B151" s="23" t="s">
        <v>2119</v>
      </c>
      <c r="C151" t="s">
        <v>19</v>
      </c>
      <c r="D151" t="s">
        <v>17</v>
      </c>
      <c r="E151" t="s">
        <v>18</v>
      </c>
      <c r="F151">
        <v>620529</v>
      </c>
      <c r="G151">
        <v>0</v>
      </c>
      <c r="H151" t="s">
        <v>96</v>
      </c>
      <c r="I151" t="s">
        <v>20</v>
      </c>
      <c r="J151" t="s">
        <v>90</v>
      </c>
      <c r="K151" t="s">
        <v>21</v>
      </c>
      <c r="M151" t="s">
        <v>17628</v>
      </c>
      <c r="N151" t="s">
        <v>22</v>
      </c>
      <c r="O151" t="s">
        <v>23</v>
      </c>
      <c r="P151" t="s">
        <v>26</v>
      </c>
      <c r="Q151" t="s">
        <v>92</v>
      </c>
      <c r="R151" s="13">
        <v>160</v>
      </c>
      <c r="S151" s="13">
        <v>9</v>
      </c>
      <c r="T151" s="21">
        <v>1</v>
      </c>
      <c r="V151" t="s">
        <v>2116</v>
      </c>
      <c r="W151" t="str">
        <f>+IF(V151="","",IF(MID(V151,1,3)="ECE","UNICO",IF(V151="FINES",CONCATENATE("R",IF(OR(C151="16",C151="21",C151="22",C151="23"),"16212223",IF(OR(C151="15",C151="17",C151="24",C151="25"),"15172425",C151))),IF(V151="CEBAS","UNICO",IF(VALUE(C151)&lt;=11,"AMBA","INTERIOR")))))</f>
        <v>AMBA</v>
      </c>
      <c r="X151" s="20" t="str">
        <f>+IF(V151="","-",CONCATENATE(V151,"_",W151))</f>
        <v>CENS_AMBA</v>
      </c>
      <c r="Y151" s="59">
        <v>0.38935809778539759</v>
      </c>
      <c r="Z151" t="str">
        <f>+IFERROR(VLOOKUP(H151,#REF!,2,FALSE),"-")</f>
        <v>-</v>
      </c>
      <c r="AA151" t="s">
        <v>2393</v>
      </c>
      <c r="AB151" t="str">
        <f>+IF(W151="","-",IF(W151="UNICO","CENSO","MUESTRA"))</f>
        <v>MUESTRA</v>
      </c>
      <c r="AC151" t="s">
        <v>2397</v>
      </c>
      <c r="AD151" t="s">
        <v>134</v>
      </c>
      <c r="AF151">
        <f>+COUNTIF(Piloto!C:C,MARCO!A151)</f>
        <v>0</v>
      </c>
    </row>
    <row r="152" spans="1:32" x14ac:dyDescent="0.25">
      <c r="A152" s="5" t="str">
        <f t="shared" si="2"/>
        <v>0100DM0462</v>
      </c>
      <c r="B152" s="23" t="s">
        <v>2119</v>
      </c>
      <c r="C152" t="s">
        <v>1245</v>
      </c>
      <c r="D152" t="s">
        <v>876</v>
      </c>
      <c r="E152" t="s">
        <v>1674</v>
      </c>
      <c r="F152">
        <v>610728</v>
      </c>
      <c r="G152">
        <v>0</v>
      </c>
      <c r="H152" t="s">
        <v>1701</v>
      </c>
      <c r="I152" t="s">
        <v>20</v>
      </c>
      <c r="J152" t="s">
        <v>90</v>
      </c>
      <c r="K152" t="s">
        <v>21</v>
      </c>
      <c r="M152" t="s">
        <v>17647</v>
      </c>
      <c r="N152" t="s">
        <v>22</v>
      </c>
      <c r="O152" t="s">
        <v>23</v>
      </c>
      <c r="P152" t="s">
        <v>26</v>
      </c>
      <c r="Q152" t="s">
        <v>92</v>
      </c>
      <c r="R152" s="13">
        <v>99</v>
      </c>
      <c r="S152" s="13">
        <v>6</v>
      </c>
      <c r="T152" s="21">
        <v>1</v>
      </c>
      <c r="V152" t="s">
        <v>2116</v>
      </c>
      <c r="W152" t="str">
        <f>+IF(V152="","",IF(MID(V152,1,3)="ECE","UNICO",IF(V152="FINES",CONCATENATE("R",IF(OR(C152="16",C152="21",C152="22",C152="23"),"16212223",IF(OR(C152="15",C152="17",C152="24",C152="25"),"15172425",C152))),IF(V152="CEBAS","UNICO",IF(VALUE(C152)&lt;=11,"AMBA","INTERIOR")))))</f>
        <v>AMBA</v>
      </c>
      <c r="X152" s="20" t="str">
        <f>+IF(V152="","-",CONCATENATE(V152,"_",W152))</f>
        <v>CENS_AMBA</v>
      </c>
      <c r="Y152" s="59">
        <v>0.39021102882720332</v>
      </c>
      <c r="Z152" t="str">
        <f>+IFERROR(VLOOKUP(H152,#REF!,2,FALSE),"-")</f>
        <v>-</v>
      </c>
      <c r="AA152" t="s">
        <v>2393</v>
      </c>
      <c r="AB152" t="str">
        <f>+IF(W152="","-",IF(W152="UNICO","CENSO","MUESTRA"))</f>
        <v>MUESTRA</v>
      </c>
      <c r="AC152" t="s">
        <v>2397</v>
      </c>
      <c r="AD152" t="s">
        <v>134</v>
      </c>
      <c r="AF152">
        <f>+COUNTIF(Piloto!C:C,MARCO!A152)</f>
        <v>0</v>
      </c>
    </row>
    <row r="153" spans="1:32" x14ac:dyDescent="0.25">
      <c r="A153" s="5" t="str">
        <f t="shared" si="2"/>
        <v>0135DM0456</v>
      </c>
      <c r="B153" s="23" t="s">
        <v>2119</v>
      </c>
      <c r="C153" t="s">
        <v>140</v>
      </c>
      <c r="D153" t="s">
        <v>155</v>
      </c>
      <c r="E153" t="s">
        <v>2074</v>
      </c>
      <c r="F153">
        <v>623692</v>
      </c>
      <c r="G153">
        <v>0</v>
      </c>
      <c r="H153" t="s">
        <v>2093</v>
      </c>
      <c r="I153" t="s">
        <v>20</v>
      </c>
      <c r="J153" t="s">
        <v>90</v>
      </c>
      <c r="K153" t="s">
        <v>21</v>
      </c>
      <c r="M153" t="s">
        <v>17628</v>
      </c>
      <c r="N153" t="s">
        <v>22</v>
      </c>
      <c r="O153" t="s">
        <v>23</v>
      </c>
      <c r="P153" t="s">
        <v>26</v>
      </c>
      <c r="Q153" t="s">
        <v>92</v>
      </c>
      <c r="R153" s="13">
        <v>91</v>
      </c>
      <c r="S153" s="13">
        <v>6</v>
      </c>
      <c r="T153" s="21">
        <v>1</v>
      </c>
      <c r="V153" t="s">
        <v>2116</v>
      </c>
      <c r="W153" t="str">
        <f>+IF(V153="","",IF(MID(V153,1,3)="ECE","UNICO",IF(V153="FINES",CONCATENATE("R",IF(OR(C153="16",C153="21",C153="22",C153="23"),"16212223",IF(OR(C153="15",C153="17",C153="24",C153="25"),"15172425",C153))),IF(V153="CEBAS","UNICO",IF(VALUE(C153)&lt;=11,"AMBA","INTERIOR")))))</f>
        <v>AMBA</v>
      </c>
      <c r="X153" s="20" t="str">
        <f>+IF(V153="","-",CONCATENATE(V153,"_",W153))</f>
        <v>CENS_AMBA</v>
      </c>
      <c r="Y153" s="59">
        <v>0.39389496786253791</v>
      </c>
      <c r="Z153" t="str">
        <f>+IFERROR(VLOOKUP(H153,#REF!,2,FALSE),"-")</f>
        <v>-</v>
      </c>
      <c r="AA153" t="s">
        <v>2393</v>
      </c>
      <c r="AB153" t="str">
        <f>+IF(W153="","-",IF(W153="UNICO","CENSO","MUESTRA"))</f>
        <v>MUESTRA</v>
      </c>
      <c r="AC153" t="s">
        <v>2398</v>
      </c>
      <c r="AD153" t="s">
        <v>134</v>
      </c>
      <c r="AF153">
        <f>+COUNTIF(Piloto!C:C,MARCO!A153)</f>
        <v>0</v>
      </c>
    </row>
    <row r="154" spans="1:32" x14ac:dyDescent="0.25">
      <c r="A154" s="5" t="str">
        <f t="shared" si="2"/>
        <v>0136DM0453</v>
      </c>
      <c r="B154" s="23" t="s">
        <v>2119</v>
      </c>
      <c r="C154" t="s">
        <v>1245</v>
      </c>
      <c r="D154" t="s">
        <v>170</v>
      </c>
      <c r="E154" t="s">
        <v>2094</v>
      </c>
      <c r="F154">
        <v>623704</v>
      </c>
      <c r="G154">
        <v>0</v>
      </c>
      <c r="H154" t="s">
        <v>2104</v>
      </c>
      <c r="I154" t="s">
        <v>20</v>
      </c>
      <c r="J154" t="s">
        <v>90</v>
      </c>
      <c r="K154" t="s">
        <v>21</v>
      </c>
      <c r="M154" t="s">
        <v>17638</v>
      </c>
      <c r="N154" t="s">
        <v>22</v>
      </c>
      <c r="O154" t="s">
        <v>23</v>
      </c>
      <c r="P154" t="s">
        <v>26</v>
      </c>
      <c r="Q154" t="s">
        <v>92</v>
      </c>
      <c r="R154" s="13">
        <v>51</v>
      </c>
      <c r="S154" s="13">
        <v>5</v>
      </c>
      <c r="T154" s="21">
        <v>1</v>
      </c>
      <c r="V154" t="s">
        <v>2116</v>
      </c>
      <c r="W154" t="str">
        <f>+IF(V154="","",IF(MID(V154,1,3)="ECE","UNICO",IF(V154="FINES",CONCATENATE("R",IF(OR(C154="16",C154="21",C154="22",C154="23"),"16212223",IF(OR(C154="15",C154="17",C154="24",C154="25"),"15172425",C154))),IF(V154="CEBAS","UNICO",IF(VALUE(C154)&lt;=11,"AMBA","INTERIOR")))))</f>
        <v>AMBA</v>
      </c>
      <c r="X154" s="20" t="str">
        <f>+IF(V154="","-",CONCATENATE(V154,"_",W154))</f>
        <v>CENS_AMBA</v>
      </c>
      <c r="Y154" s="59">
        <v>0.39782076660129762</v>
      </c>
      <c r="Z154" t="str">
        <f>+IFERROR(VLOOKUP(H154,#REF!,2,FALSE),"-")</f>
        <v>-</v>
      </c>
      <c r="AA154" t="s">
        <v>2393</v>
      </c>
      <c r="AB154" t="str">
        <f>+IF(W154="","-",IF(W154="UNICO","CENSO","MUESTRA"))</f>
        <v>MUESTRA</v>
      </c>
      <c r="AC154" t="s">
        <v>2398</v>
      </c>
      <c r="AD154" t="s">
        <v>134</v>
      </c>
      <c r="AF154">
        <f>+COUNTIF(Piloto!C:C,MARCO!A154)</f>
        <v>0</v>
      </c>
    </row>
    <row r="155" spans="1:32" x14ac:dyDescent="0.25">
      <c r="A155" s="5" t="str">
        <f t="shared" si="2"/>
        <v>0100DM0459</v>
      </c>
      <c r="B155" s="23" t="s">
        <v>2119</v>
      </c>
      <c r="C155" t="s">
        <v>1245</v>
      </c>
      <c r="D155" t="s">
        <v>876</v>
      </c>
      <c r="E155" t="s">
        <v>1674</v>
      </c>
      <c r="F155">
        <v>623720</v>
      </c>
      <c r="G155">
        <v>0</v>
      </c>
      <c r="H155" t="s">
        <v>1698</v>
      </c>
      <c r="I155" t="s">
        <v>20</v>
      </c>
      <c r="J155" t="s">
        <v>90</v>
      </c>
      <c r="K155" t="s">
        <v>21</v>
      </c>
      <c r="M155" t="s">
        <v>17651</v>
      </c>
      <c r="N155" t="s">
        <v>22</v>
      </c>
      <c r="O155" t="s">
        <v>23</v>
      </c>
      <c r="P155" t="s">
        <v>26</v>
      </c>
      <c r="Q155" t="s">
        <v>92</v>
      </c>
      <c r="R155" s="13">
        <v>131</v>
      </c>
      <c r="S155" s="13">
        <v>8</v>
      </c>
      <c r="T155" s="21">
        <v>1</v>
      </c>
      <c r="V155" t="s">
        <v>2116</v>
      </c>
      <c r="W155" t="str">
        <f>+IF(V155="","",IF(MID(V155,1,3)="ECE","UNICO",IF(V155="FINES",CONCATENATE("R",IF(OR(C155="16",C155="21",C155="22",C155="23"),"16212223",IF(OR(C155="15",C155="17",C155="24",C155="25"),"15172425",C155))),IF(V155="CEBAS","UNICO",IF(VALUE(C155)&lt;=11,"AMBA","INTERIOR")))))</f>
        <v>AMBA</v>
      </c>
      <c r="X155" s="20" t="str">
        <f>+IF(V155="","-",CONCATENATE(V155,"_",W155))</f>
        <v>CENS_AMBA</v>
      </c>
      <c r="Y155" s="59">
        <v>0.39832036962380279</v>
      </c>
      <c r="Z155" t="str">
        <f>+IFERROR(VLOOKUP(H155,#REF!,2,FALSE),"-")</f>
        <v>-</v>
      </c>
      <c r="AA155" t="s">
        <v>2393</v>
      </c>
      <c r="AB155" t="str">
        <f>+IF(W155="","-",IF(W155="UNICO","CENSO","MUESTRA"))</f>
        <v>MUESTRA</v>
      </c>
      <c r="AC155" t="s">
        <v>2398</v>
      </c>
      <c r="AD155" t="s">
        <v>134</v>
      </c>
      <c r="AF155">
        <f>+COUNTIF(Piloto!C:C,MARCO!A155)</f>
        <v>0</v>
      </c>
    </row>
    <row r="156" spans="1:32" x14ac:dyDescent="0.25">
      <c r="A156" s="5" t="str">
        <f t="shared" si="2"/>
        <v>0119DM0457</v>
      </c>
      <c r="B156" s="23" t="s">
        <v>2119</v>
      </c>
      <c r="C156" t="s">
        <v>584</v>
      </c>
      <c r="D156" t="s">
        <v>419</v>
      </c>
      <c r="E156" t="s">
        <v>1915</v>
      </c>
      <c r="F156">
        <v>623908</v>
      </c>
      <c r="G156">
        <v>0</v>
      </c>
      <c r="H156" t="s">
        <v>1941</v>
      </c>
      <c r="I156" t="s">
        <v>20</v>
      </c>
      <c r="J156" t="s">
        <v>90</v>
      </c>
      <c r="K156" t="s">
        <v>21</v>
      </c>
      <c r="M156" t="s">
        <v>17634</v>
      </c>
      <c r="N156" t="s">
        <v>22</v>
      </c>
      <c r="O156" t="s">
        <v>23</v>
      </c>
      <c r="P156" t="s">
        <v>26</v>
      </c>
      <c r="Q156" t="s">
        <v>92</v>
      </c>
      <c r="R156" s="13">
        <v>54</v>
      </c>
      <c r="S156" s="13">
        <v>3</v>
      </c>
      <c r="T156" s="21">
        <v>1</v>
      </c>
      <c r="V156" t="s">
        <v>2116</v>
      </c>
      <c r="W156" t="str">
        <f>+IF(V156="","",IF(MID(V156,1,3)="ECE","UNICO",IF(V156="FINES",CONCATENATE("R",IF(OR(C156="16",C156="21",C156="22",C156="23"),"16212223",IF(OR(C156="15",C156="17",C156="24",C156="25"),"15172425",C156))),IF(V156="CEBAS","UNICO",IF(VALUE(C156)&lt;=11,"AMBA","INTERIOR")))))</f>
        <v>AMBA</v>
      </c>
      <c r="X156" s="20" t="str">
        <f>+IF(V156="","-",CONCATENATE(V156,"_",W156))</f>
        <v>CENS_AMBA</v>
      </c>
      <c r="Y156" s="59">
        <v>0.40046396038748999</v>
      </c>
      <c r="Z156" t="str">
        <f>+IFERROR(VLOOKUP(H156,#REF!,2,FALSE),"-")</f>
        <v>-</v>
      </c>
      <c r="AA156" t="s">
        <v>2393</v>
      </c>
      <c r="AB156" t="str">
        <f>+IF(W156="","-",IF(W156="UNICO","CENSO","MUESTRA"))</f>
        <v>MUESTRA</v>
      </c>
      <c r="AC156" t="s">
        <v>2398</v>
      </c>
      <c r="AD156" t="s">
        <v>134</v>
      </c>
      <c r="AF156">
        <f>+COUNTIF(Piloto!C:C,MARCO!A156)</f>
        <v>0</v>
      </c>
    </row>
    <row r="157" spans="1:32" x14ac:dyDescent="0.25">
      <c r="A157" s="5" t="str">
        <f t="shared" si="2"/>
        <v>0070DM0453</v>
      </c>
      <c r="B157" s="23" t="s">
        <v>2119</v>
      </c>
      <c r="C157" t="s">
        <v>86</v>
      </c>
      <c r="D157" t="s">
        <v>372</v>
      </c>
      <c r="E157" t="s">
        <v>1233</v>
      </c>
      <c r="F157">
        <v>623959</v>
      </c>
      <c r="G157">
        <v>0</v>
      </c>
      <c r="H157" t="s">
        <v>1242</v>
      </c>
      <c r="I157" t="s">
        <v>20</v>
      </c>
      <c r="J157" t="s">
        <v>90</v>
      </c>
      <c r="K157" t="s">
        <v>21</v>
      </c>
      <c r="M157" t="s">
        <v>17638</v>
      </c>
      <c r="N157" t="s">
        <v>22</v>
      </c>
      <c r="O157" t="s">
        <v>23</v>
      </c>
      <c r="P157" t="s">
        <v>26</v>
      </c>
      <c r="Q157" t="s">
        <v>92</v>
      </c>
      <c r="R157" s="13">
        <v>97</v>
      </c>
      <c r="S157" s="13">
        <v>6</v>
      </c>
      <c r="T157" s="21">
        <v>1</v>
      </c>
      <c r="V157" t="s">
        <v>2116</v>
      </c>
      <c r="W157" t="str">
        <f>+IF(V157="","",IF(MID(V157,1,3)="ECE","UNICO",IF(V157="FINES",CONCATENATE("R",IF(OR(C157="16",C157="21",C157="22",C157="23"),"16212223",IF(OR(C157="15",C157="17",C157="24",C157="25"),"15172425",C157))),IF(V157="CEBAS","UNICO",IF(VALUE(C157)&lt;=11,"AMBA","INTERIOR")))))</f>
        <v>AMBA</v>
      </c>
      <c r="X157" s="20" t="str">
        <f>+IF(V157="","-",CONCATENATE(V157,"_",W157))</f>
        <v>CENS_AMBA</v>
      </c>
      <c r="Y157" s="59">
        <v>0.40359144319187512</v>
      </c>
      <c r="Z157" t="str">
        <f>+IFERROR(VLOOKUP(H157,#REF!,2,FALSE),"-")</f>
        <v>-</v>
      </c>
      <c r="AA157" t="s">
        <v>2394</v>
      </c>
      <c r="AB157" t="str">
        <f>+IF(W157="","-",IF(W157="UNICO","CENSO","MUESTRA"))</f>
        <v>MUESTRA</v>
      </c>
      <c r="AC157" t="s">
        <v>2397</v>
      </c>
      <c r="AD157" t="s">
        <v>134</v>
      </c>
      <c r="AF157">
        <f>+COUNTIF(Piloto!C:C,MARCO!A157)</f>
        <v>0</v>
      </c>
    </row>
    <row r="158" spans="1:32" x14ac:dyDescent="0.25">
      <c r="A158" s="5" t="str">
        <f t="shared" si="2"/>
        <v>0132DM0451</v>
      </c>
      <c r="B158" s="23" t="s">
        <v>2119</v>
      </c>
      <c r="C158" t="s">
        <v>1302</v>
      </c>
      <c r="D158" t="s">
        <v>619</v>
      </c>
      <c r="E158" t="s">
        <v>2032</v>
      </c>
      <c r="F158">
        <v>623193</v>
      </c>
      <c r="G158">
        <v>0</v>
      </c>
      <c r="H158" t="s">
        <v>2039</v>
      </c>
      <c r="I158" t="s">
        <v>20</v>
      </c>
      <c r="J158" t="s">
        <v>90</v>
      </c>
      <c r="K158" t="s">
        <v>21</v>
      </c>
      <c r="M158" t="s">
        <v>17652</v>
      </c>
      <c r="N158" t="s">
        <v>22</v>
      </c>
      <c r="O158" t="s">
        <v>23</v>
      </c>
      <c r="P158" t="s">
        <v>26</v>
      </c>
      <c r="Q158" t="s">
        <v>92</v>
      </c>
      <c r="R158" s="13">
        <v>85</v>
      </c>
      <c r="S158" s="13">
        <v>6</v>
      </c>
      <c r="T158" s="21">
        <v>1</v>
      </c>
      <c r="V158" t="s">
        <v>2116</v>
      </c>
      <c r="W158" t="str">
        <f>+IF(V158="","",IF(MID(V158,1,3)="ECE","UNICO",IF(V158="FINES",CONCATENATE("R",IF(OR(C158="16",C158="21",C158="22",C158="23"),"16212223",IF(OR(C158="15",C158="17",C158="24",C158="25"),"15172425",C158))),IF(V158="CEBAS","UNICO",IF(VALUE(C158)&lt;=11,"AMBA","INTERIOR")))))</f>
        <v>AMBA</v>
      </c>
      <c r="X158" s="20" t="str">
        <f>+IF(V158="","-",CONCATENATE(V158,"_",W158))</f>
        <v>CENS_AMBA</v>
      </c>
      <c r="Y158" s="59">
        <v>0.40501981808079612</v>
      </c>
      <c r="Z158" t="str">
        <f>+IFERROR(VLOOKUP(H158,#REF!,2,FALSE),"-")</f>
        <v>-</v>
      </c>
      <c r="AA158" t="s">
        <v>2393</v>
      </c>
      <c r="AB158" t="str">
        <f>+IF(W158="","-",IF(W158="UNICO","CENSO","MUESTRA"))</f>
        <v>MUESTRA</v>
      </c>
      <c r="AC158" t="s">
        <v>2397</v>
      </c>
      <c r="AD158" t="s">
        <v>134</v>
      </c>
      <c r="AF158">
        <f>+COUNTIF(Piloto!C:C,MARCO!A158)</f>
        <v>0</v>
      </c>
    </row>
    <row r="159" spans="1:32" x14ac:dyDescent="0.25">
      <c r="A159" s="5" t="str">
        <f t="shared" si="2"/>
        <v>0001DM3561</v>
      </c>
      <c r="B159" s="23" t="s">
        <v>2119</v>
      </c>
      <c r="C159" t="s">
        <v>19</v>
      </c>
      <c r="D159" t="s">
        <v>17</v>
      </c>
      <c r="E159" t="s">
        <v>18</v>
      </c>
      <c r="F159">
        <v>620529</v>
      </c>
      <c r="G159">
        <v>1</v>
      </c>
      <c r="H159" t="s">
        <v>129</v>
      </c>
      <c r="I159" t="s">
        <v>20</v>
      </c>
      <c r="J159" t="s">
        <v>90</v>
      </c>
      <c r="K159" t="s">
        <v>87</v>
      </c>
      <c r="L159" t="s">
        <v>96</v>
      </c>
      <c r="M159" t="s">
        <v>17769</v>
      </c>
      <c r="N159" t="s">
        <v>22</v>
      </c>
      <c r="O159" t="s">
        <v>23</v>
      </c>
      <c r="P159" t="s">
        <v>26</v>
      </c>
      <c r="Q159" t="s">
        <v>92</v>
      </c>
      <c r="R159" s="13">
        <v>100</v>
      </c>
      <c r="S159" s="13">
        <v>6</v>
      </c>
      <c r="T159" s="21">
        <v>1</v>
      </c>
      <c r="V159" t="s">
        <v>2116</v>
      </c>
      <c r="W159" t="str">
        <f>+IF(V159="","",IF(MID(V159,1,3)="ECE","UNICO",IF(V159="FINES",CONCATENATE("R",IF(OR(C159="16",C159="21",C159="22",C159="23"),"16212223",IF(OR(C159="15",C159="17",C159="24",C159="25"),"15172425",C159))),IF(V159="CEBAS","UNICO",IF(VALUE(C159)&lt;=11,"AMBA","INTERIOR")))))</f>
        <v>AMBA</v>
      </c>
      <c r="X159" s="20" t="str">
        <f>+IF(V159="","-",CONCATENATE(V159,"_",W159))</f>
        <v>CENS_AMBA</v>
      </c>
      <c r="Y159" s="59">
        <v>0.4087161518195096</v>
      </c>
      <c r="Z159" t="str">
        <f>+IFERROR(VLOOKUP(H159,#REF!,2,FALSE),"-")</f>
        <v>-</v>
      </c>
      <c r="AA159" t="s">
        <v>2393</v>
      </c>
      <c r="AB159" t="str">
        <f>+IF(W159="","-",IF(W159="UNICO","CENSO","MUESTRA"))</f>
        <v>MUESTRA</v>
      </c>
      <c r="AC159" t="s">
        <v>2397</v>
      </c>
      <c r="AD159" t="s">
        <v>134</v>
      </c>
      <c r="AF159">
        <f>+COUNTIF(Piloto!C:C,MARCO!A159)</f>
        <v>0</v>
      </c>
    </row>
    <row r="160" spans="1:32" x14ac:dyDescent="0.25">
      <c r="A160" s="5" t="str">
        <f t="shared" si="2"/>
        <v>0132DM0458</v>
      </c>
      <c r="B160" s="23" t="s">
        <v>2119</v>
      </c>
      <c r="C160" t="s">
        <v>1302</v>
      </c>
      <c r="D160" t="s">
        <v>619</v>
      </c>
      <c r="E160" t="s">
        <v>2032</v>
      </c>
      <c r="F160">
        <v>623728</v>
      </c>
      <c r="G160">
        <v>0</v>
      </c>
      <c r="H160" t="s">
        <v>2047</v>
      </c>
      <c r="I160" t="s">
        <v>20</v>
      </c>
      <c r="J160" t="s">
        <v>90</v>
      </c>
      <c r="K160" t="s">
        <v>21</v>
      </c>
      <c r="M160" t="s">
        <v>17618</v>
      </c>
      <c r="N160" t="s">
        <v>22</v>
      </c>
      <c r="O160" t="s">
        <v>23</v>
      </c>
      <c r="P160" t="s">
        <v>26</v>
      </c>
      <c r="Q160" t="s">
        <v>92</v>
      </c>
      <c r="R160" s="13">
        <v>118</v>
      </c>
      <c r="S160" s="13">
        <v>5</v>
      </c>
      <c r="T160" s="21">
        <v>1</v>
      </c>
      <c r="V160" t="s">
        <v>2116</v>
      </c>
      <c r="W160" t="str">
        <f>+IF(V160="","",IF(MID(V160,1,3)="ECE","UNICO",IF(V160="FINES",CONCATENATE("R",IF(OR(C160="16",C160="21",C160="22",C160="23"),"16212223",IF(OR(C160="15",C160="17",C160="24",C160="25"),"15172425",C160))),IF(V160="CEBAS","UNICO",IF(VALUE(C160)&lt;=11,"AMBA","INTERIOR")))))</f>
        <v>AMBA</v>
      </c>
      <c r="X160" s="20" t="str">
        <f>+IF(V160="","-",CONCATENATE(V160,"_",W160))</f>
        <v>CENS_AMBA</v>
      </c>
      <c r="Y160" s="59">
        <v>0.41267937186517212</v>
      </c>
      <c r="Z160" t="str">
        <f>+IFERROR(VLOOKUP(H160,#REF!,2,FALSE),"-")</f>
        <v>-</v>
      </c>
      <c r="AA160" t="s">
        <v>2393</v>
      </c>
      <c r="AB160" t="str">
        <f>+IF(W160="","-",IF(W160="UNICO","CENSO","MUESTRA"))</f>
        <v>MUESTRA</v>
      </c>
      <c r="AC160" t="s">
        <v>2398</v>
      </c>
      <c r="AD160" t="s">
        <v>134</v>
      </c>
      <c r="AF160">
        <f>+COUNTIF(Piloto!C:C,MARCO!A160)</f>
        <v>0</v>
      </c>
    </row>
    <row r="161" spans="1:32" x14ac:dyDescent="0.25">
      <c r="A161" s="5" t="str">
        <f t="shared" si="2"/>
        <v>0132DM0454</v>
      </c>
      <c r="B161" s="23" t="s">
        <v>2119</v>
      </c>
      <c r="C161" t="s">
        <v>1302</v>
      </c>
      <c r="D161" t="s">
        <v>619</v>
      </c>
      <c r="E161" t="s">
        <v>2032</v>
      </c>
      <c r="F161">
        <v>623729</v>
      </c>
      <c r="G161">
        <v>0</v>
      </c>
      <c r="H161" t="s">
        <v>2043</v>
      </c>
      <c r="I161" t="s">
        <v>20</v>
      </c>
      <c r="J161" t="s">
        <v>90</v>
      </c>
      <c r="K161" t="s">
        <v>21</v>
      </c>
      <c r="M161" t="s">
        <v>17632</v>
      </c>
      <c r="N161" t="s">
        <v>22</v>
      </c>
      <c r="O161" t="s">
        <v>23</v>
      </c>
      <c r="P161" t="s">
        <v>26</v>
      </c>
      <c r="Q161" t="s">
        <v>92</v>
      </c>
      <c r="R161" s="13">
        <v>200</v>
      </c>
      <c r="S161" s="13">
        <v>7</v>
      </c>
      <c r="T161" s="21">
        <v>1</v>
      </c>
      <c r="V161" t="s">
        <v>2116</v>
      </c>
      <c r="W161" t="str">
        <f>+IF(V161="","",IF(MID(V161,1,3)="ECE","UNICO",IF(V161="FINES",CONCATENATE("R",IF(OR(C161="16",C161="21",C161="22",C161="23"),"16212223",IF(OR(C161="15",C161="17",C161="24",C161="25"),"15172425",C161))),IF(V161="CEBAS","UNICO",IF(VALUE(C161)&lt;=11,"AMBA","INTERIOR")))))</f>
        <v>AMBA</v>
      </c>
      <c r="X161" s="20" t="str">
        <f>+IF(V161="","-",CONCATENATE(V161,"_",W161))</f>
        <v>CENS_AMBA</v>
      </c>
      <c r="Y161" s="59">
        <v>0.41370913464772069</v>
      </c>
      <c r="Z161" t="str">
        <f>+IFERROR(VLOOKUP(H161,#REF!,2,FALSE),"-")</f>
        <v>-</v>
      </c>
      <c r="AA161" t="s">
        <v>2393</v>
      </c>
      <c r="AB161" t="str">
        <f>+IF(W161="","-",IF(W161="UNICO","CENSO","MUESTRA"))</f>
        <v>MUESTRA</v>
      </c>
      <c r="AC161" t="s">
        <v>2398</v>
      </c>
      <c r="AD161" t="s">
        <v>134</v>
      </c>
      <c r="AF161">
        <f>+COUNTIF(Piloto!C:C,MARCO!A161)</f>
        <v>0</v>
      </c>
    </row>
    <row r="162" spans="1:32" x14ac:dyDescent="0.25">
      <c r="A162" s="5" t="str">
        <f t="shared" si="2"/>
        <v>0069DM0491</v>
      </c>
      <c r="B162" s="23" t="s">
        <v>2119</v>
      </c>
      <c r="C162" t="s">
        <v>1079</v>
      </c>
      <c r="D162" t="s">
        <v>1077</v>
      </c>
      <c r="E162" t="s">
        <v>1078</v>
      </c>
      <c r="F162">
        <v>623620</v>
      </c>
      <c r="G162">
        <v>0</v>
      </c>
      <c r="H162" t="s">
        <v>1217</v>
      </c>
      <c r="I162" t="s">
        <v>20</v>
      </c>
      <c r="J162" t="s">
        <v>90</v>
      </c>
      <c r="K162" t="s">
        <v>21</v>
      </c>
      <c r="M162" t="s">
        <v>17653</v>
      </c>
      <c r="N162" t="s">
        <v>22</v>
      </c>
      <c r="O162" t="s">
        <v>23</v>
      </c>
      <c r="P162" t="s">
        <v>26</v>
      </c>
      <c r="Q162" t="s">
        <v>92</v>
      </c>
      <c r="R162" s="13">
        <v>71</v>
      </c>
      <c r="S162" s="13">
        <v>4</v>
      </c>
      <c r="T162" s="21">
        <v>1</v>
      </c>
      <c r="V162" t="s">
        <v>2116</v>
      </c>
      <c r="W162" t="str">
        <f>+IF(V162="","",IF(MID(V162,1,3)="ECE","UNICO",IF(V162="FINES",CONCATENATE("R",IF(OR(C162="16",C162="21",C162="22",C162="23"),"16212223",IF(OR(C162="15",C162="17",C162="24",C162="25"),"15172425",C162))),IF(V162="CEBAS","UNICO",IF(VALUE(C162)&lt;=11,"AMBA","INTERIOR")))))</f>
        <v>AMBA</v>
      </c>
      <c r="X162" s="20" t="str">
        <f>+IF(V162="","-",CONCATENATE(V162,"_",W162))</f>
        <v>CENS_AMBA</v>
      </c>
      <c r="Y162" s="59">
        <v>0.41425391709482351</v>
      </c>
      <c r="Z162" t="str">
        <f>+IFERROR(VLOOKUP(H162,#REF!,2,FALSE),"-")</f>
        <v>-</v>
      </c>
      <c r="AA162" t="s">
        <v>2393</v>
      </c>
      <c r="AB162" t="str">
        <f>+IF(W162="","-",IF(W162="UNICO","CENSO","MUESTRA"))</f>
        <v>MUESTRA</v>
      </c>
      <c r="AC162" t="s">
        <v>2397</v>
      </c>
      <c r="AD162" t="s">
        <v>134</v>
      </c>
      <c r="AF162">
        <f>+COUNTIF(Piloto!C:C,MARCO!A162)</f>
        <v>0</v>
      </c>
    </row>
    <row r="163" spans="1:32" x14ac:dyDescent="0.25">
      <c r="A163" s="5" t="str">
        <f t="shared" si="2"/>
        <v>0004DM0456</v>
      </c>
      <c r="B163" s="23" t="s">
        <v>2119</v>
      </c>
      <c r="C163" t="s">
        <v>186</v>
      </c>
      <c r="D163" t="s">
        <v>183</v>
      </c>
      <c r="E163" t="s">
        <v>185</v>
      </c>
      <c r="F163">
        <v>624173</v>
      </c>
      <c r="G163">
        <v>0</v>
      </c>
      <c r="H163" t="s">
        <v>233</v>
      </c>
      <c r="I163" t="s">
        <v>20</v>
      </c>
      <c r="J163" t="s">
        <v>90</v>
      </c>
      <c r="K163" t="s">
        <v>21</v>
      </c>
      <c r="M163" t="s">
        <v>17628</v>
      </c>
      <c r="N163" t="s">
        <v>22</v>
      </c>
      <c r="O163" t="s">
        <v>23</v>
      </c>
      <c r="P163" t="s">
        <v>26</v>
      </c>
      <c r="Q163" t="s">
        <v>92</v>
      </c>
      <c r="R163" s="13">
        <v>90</v>
      </c>
      <c r="S163" s="13">
        <v>3</v>
      </c>
      <c r="T163" s="21">
        <v>1</v>
      </c>
      <c r="V163" t="s">
        <v>2116</v>
      </c>
      <c r="W163" t="str">
        <f>+IF(V163="","",IF(MID(V163,1,3)="ECE","UNICO",IF(V163="FINES",CONCATENATE("R",IF(OR(C163="16",C163="21",C163="22",C163="23"),"16212223",IF(OR(C163="15",C163="17",C163="24",C163="25"),"15172425",C163))),IF(V163="CEBAS","UNICO",IF(VALUE(C163)&lt;=11,"AMBA","INTERIOR")))))</f>
        <v>AMBA</v>
      </c>
      <c r="X163" s="20" t="str">
        <f>+IF(V163="","-",CONCATENATE(V163,"_",W163))</f>
        <v>CENS_AMBA</v>
      </c>
      <c r="Y163" s="59">
        <v>0.41483073342930188</v>
      </c>
      <c r="Z163" t="str">
        <f>+IFERROR(VLOOKUP(H163,#REF!,2,FALSE),"-")</f>
        <v>-</v>
      </c>
      <c r="AA163" t="s">
        <v>2393</v>
      </c>
      <c r="AB163" t="str">
        <f>+IF(W163="","-",IF(W163="UNICO","CENSO","MUESTRA"))</f>
        <v>MUESTRA</v>
      </c>
      <c r="AC163" t="s">
        <v>2397</v>
      </c>
      <c r="AD163" t="s">
        <v>134</v>
      </c>
      <c r="AF163">
        <f>+COUNTIF(Piloto!C:C,MARCO!A163)</f>
        <v>0</v>
      </c>
    </row>
    <row r="164" spans="1:32" x14ac:dyDescent="0.25">
      <c r="A164" s="5" t="str">
        <f t="shared" si="2"/>
        <v>0044DM0451</v>
      </c>
      <c r="B164" s="23" t="s">
        <v>2119</v>
      </c>
      <c r="C164" t="s">
        <v>86</v>
      </c>
      <c r="D164" t="s">
        <v>303</v>
      </c>
      <c r="E164" t="s">
        <v>747</v>
      </c>
      <c r="F164">
        <v>604058</v>
      </c>
      <c r="G164">
        <v>0</v>
      </c>
      <c r="H164" t="s">
        <v>758</v>
      </c>
      <c r="I164" t="s">
        <v>20</v>
      </c>
      <c r="J164" t="s">
        <v>90</v>
      </c>
      <c r="K164" t="s">
        <v>21</v>
      </c>
      <c r="M164" t="s">
        <v>17727</v>
      </c>
      <c r="N164" t="s">
        <v>22</v>
      </c>
      <c r="O164" t="s">
        <v>23</v>
      </c>
      <c r="P164" t="s">
        <v>26</v>
      </c>
      <c r="Q164" t="s">
        <v>92</v>
      </c>
      <c r="R164" s="13">
        <v>737</v>
      </c>
      <c r="S164" s="13">
        <v>23</v>
      </c>
      <c r="T164" s="21">
        <v>1</v>
      </c>
      <c r="V164" t="s">
        <v>2116</v>
      </c>
      <c r="W164" t="str">
        <f>+IF(V164="","",IF(MID(V164,1,3)="ECE","UNICO",IF(V164="FINES",CONCATENATE("R",IF(OR(C164="16",C164="21",C164="22",C164="23"),"16212223",IF(OR(C164="15",C164="17",C164="24",C164="25"),"15172425",C164))),IF(V164="CEBAS","UNICO",IF(VALUE(C164)&lt;=11,"AMBA","INTERIOR")))))</f>
        <v>AMBA</v>
      </c>
      <c r="X164" s="20" t="str">
        <f>+IF(V164="","-",CONCATENATE(V164,"_",W164))</f>
        <v>CENS_AMBA</v>
      </c>
      <c r="Y164" s="59">
        <v>0.41525300773414398</v>
      </c>
      <c r="Z164" t="str">
        <f>+IFERROR(VLOOKUP(H164,#REF!,2,FALSE),"-")</f>
        <v>-</v>
      </c>
      <c r="AA164" t="s">
        <v>2393</v>
      </c>
      <c r="AB164" t="str">
        <f>+IF(W164="","-",IF(W164="UNICO","CENSO","MUESTRA"))</f>
        <v>MUESTRA</v>
      </c>
      <c r="AC164" t="s">
        <v>2397</v>
      </c>
      <c r="AD164" t="s">
        <v>134</v>
      </c>
      <c r="AF164">
        <f>+COUNTIF(Piloto!C:C,MARCO!A164)</f>
        <v>0</v>
      </c>
    </row>
    <row r="165" spans="1:32" x14ac:dyDescent="0.25">
      <c r="A165" s="5" t="str">
        <f t="shared" si="2"/>
        <v>0083DM0453</v>
      </c>
      <c r="B165" s="23" t="s">
        <v>2119</v>
      </c>
      <c r="C165" t="s">
        <v>158</v>
      </c>
      <c r="D165" t="s">
        <v>1445</v>
      </c>
      <c r="E165" t="s">
        <v>1446</v>
      </c>
      <c r="F165">
        <v>623764</v>
      </c>
      <c r="G165">
        <v>0</v>
      </c>
      <c r="H165" t="s">
        <v>1458</v>
      </c>
      <c r="I165" t="s">
        <v>20</v>
      </c>
      <c r="J165" t="s">
        <v>90</v>
      </c>
      <c r="K165" t="s">
        <v>21</v>
      </c>
      <c r="M165" t="s">
        <v>17654</v>
      </c>
      <c r="N165" t="s">
        <v>22</v>
      </c>
      <c r="O165" t="s">
        <v>23</v>
      </c>
      <c r="P165" t="s">
        <v>26</v>
      </c>
      <c r="Q165" t="s">
        <v>92</v>
      </c>
      <c r="R165" s="13">
        <v>130</v>
      </c>
      <c r="S165" s="13">
        <v>9</v>
      </c>
      <c r="T165" s="21">
        <v>1</v>
      </c>
      <c r="V165" t="s">
        <v>2116</v>
      </c>
      <c r="W165" t="str">
        <f>+IF(V165="","",IF(MID(V165,1,3)="ECE","UNICO",IF(V165="FINES",CONCATENATE("R",IF(OR(C165="16",C165="21",C165="22",C165="23"),"16212223",IF(OR(C165="15",C165="17",C165="24",C165="25"),"15172425",C165))),IF(V165="CEBAS","UNICO",IF(VALUE(C165)&lt;=11,"AMBA","INTERIOR")))))</f>
        <v>AMBA</v>
      </c>
      <c r="X165" s="20" t="str">
        <f>+IF(V165="","-",CONCATENATE(V165,"_",W165))</f>
        <v>CENS_AMBA</v>
      </c>
      <c r="Y165" s="59">
        <v>0.41787206965523799</v>
      </c>
      <c r="Z165" t="str">
        <f>+IFERROR(VLOOKUP(H165,#REF!,2,FALSE),"-")</f>
        <v>-</v>
      </c>
      <c r="AA165" t="s">
        <v>2393</v>
      </c>
      <c r="AB165" t="str">
        <f>+IF(W165="","-",IF(W165="UNICO","CENSO","MUESTRA"))</f>
        <v>MUESTRA</v>
      </c>
      <c r="AC165" t="s">
        <v>2397</v>
      </c>
      <c r="AD165" t="s">
        <v>134</v>
      </c>
      <c r="AF165">
        <f>+COUNTIF(Piloto!C:C,MARCO!A165)</f>
        <v>0</v>
      </c>
    </row>
    <row r="166" spans="1:32" x14ac:dyDescent="0.25">
      <c r="A166" s="5" t="str">
        <f t="shared" si="2"/>
        <v>0073DM2540</v>
      </c>
      <c r="B166" s="23" t="s">
        <v>2119</v>
      </c>
      <c r="C166" t="s">
        <v>1302</v>
      </c>
      <c r="D166" t="s">
        <v>1300</v>
      </c>
      <c r="E166" t="s">
        <v>1301</v>
      </c>
      <c r="F166">
        <v>621170</v>
      </c>
      <c r="G166">
        <v>1</v>
      </c>
      <c r="H166" t="s">
        <v>1345</v>
      </c>
      <c r="I166" t="s">
        <v>20</v>
      </c>
      <c r="J166" t="s">
        <v>90</v>
      </c>
      <c r="K166" t="s">
        <v>40</v>
      </c>
      <c r="L166" t="s">
        <v>907</v>
      </c>
      <c r="M166" t="s">
        <v>17655</v>
      </c>
      <c r="N166" t="s">
        <v>22</v>
      </c>
      <c r="O166" t="s">
        <v>23</v>
      </c>
      <c r="P166" t="s">
        <v>26</v>
      </c>
      <c r="Q166" t="s">
        <v>92</v>
      </c>
      <c r="R166" s="13">
        <v>39</v>
      </c>
      <c r="S166" s="13">
        <v>3</v>
      </c>
      <c r="T166" s="21">
        <v>1</v>
      </c>
      <c r="V166" t="s">
        <v>2116</v>
      </c>
      <c r="W166" t="str">
        <f>+IF(V166="","",IF(MID(V166,1,3)="ECE","UNICO",IF(V166="FINES",CONCATENATE("R",IF(OR(C166="16",C166="21",C166="22",C166="23"),"16212223",IF(OR(C166="15",C166="17",C166="24",C166="25"),"15172425",C166))),IF(V166="CEBAS","UNICO",IF(VALUE(C166)&lt;=11,"AMBA","INTERIOR")))))</f>
        <v>AMBA</v>
      </c>
      <c r="X166" s="20" t="str">
        <f>+IF(V166="","-",CONCATENATE(V166,"_",W166))</f>
        <v>CENS_AMBA</v>
      </c>
      <c r="Y166" s="59">
        <v>0.42099130650361383</v>
      </c>
      <c r="Z166" t="str">
        <f>+IFERROR(VLOOKUP(H166,#REF!,2,FALSE),"-")</f>
        <v>-</v>
      </c>
      <c r="AA166" t="s">
        <v>2393</v>
      </c>
      <c r="AB166" t="str">
        <f>+IF(W166="","-",IF(W166="UNICO","CENSO","MUESTRA"))</f>
        <v>MUESTRA</v>
      </c>
      <c r="AC166" t="s">
        <v>2397</v>
      </c>
      <c r="AD166" t="s">
        <v>134</v>
      </c>
      <c r="AF166">
        <f>+COUNTIF(Piloto!C:C,MARCO!A166)</f>
        <v>0</v>
      </c>
    </row>
    <row r="167" spans="1:32" x14ac:dyDescent="0.25">
      <c r="A167" s="5" t="str">
        <f t="shared" si="2"/>
        <v>0001DM0459</v>
      </c>
      <c r="B167" s="23" t="s">
        <v>2119</v>
      </c>
      <c r="C167" t="s">
        <v>19</v>
      </c>
      <c r="D167" t="s">
        <v>17</v>
      </c>
      <c r="E167" t="s">
        <v>18</v>
      </c>
      <c r="F167">
        <v>623588</v>
      </c>
      <c r="G167">
        <v>0</v>
      </c>
      <c r="H167" t="s">
        <v>102</v>
      </c>
      <c r="I167" t="s">
        <v>20</v>
      </c>
      <c r="J167" t="s">
        <v>90</v>
      </c>
      <c r="K167" t="s">
        <v>21</v>
      </c>
      <c r="M167" t="s">
        <v>17651</v>
      </c>
      <c r="N167" t="s">
        <v>22</v>
      </c>
      <c r="O167" t="s">
        <v>23</v>
      </c>
      <c r="P167" t="s">
        <v>26</v>
      </c>
      <c r="Q167" t="s">
        <v>92</v>
      </c>
      <c r="R167" s="13">
        <v>77</v>
      </c>
      <c r="S167" s="13">
        <v>4</v>
      </c>
      <c r="T167" s="21">
        <v>1</v>
      </c>
      <c r="V167" t="s">
        <v>2116</v>
      </c>
      <c r="W167" t="str">
        <f>+IF(V167="","",IF(MID(V167,1,3)="ECE","UNICO",IF(V167="FINES",CONCATENATE("R",IF(OR(C167="16",C167="21",C167="22",C167="23"),"16212223",IF(OR(C167="15",C167="17",C167="24",C167="25"),"15172425",C167))),IF(V167="CEBAS","UNICO",IF(VALUE(C167)&lt;=11,"AMBA","INTERIOR")))))</f>
        <v>AMBA</v>
      </c>
      <c r="X167" s="20" t="str">
        <f>+IF(V167="","-",CONCATENATE(V167,"_",W167))</f>
        <v>CENS_AMBA</v>
      </c>
      <c r="Y167" s="59">
        <v>0.4236425660988864</v>
      </c>
      <c r="Z167" t="str">
        <f>+IFERROR(VLOOKUP(H167,#REF!,2,FALSE),"-")</f>
        <v>-</v>
      </c>
      <c r="AA167" t="s">
        <v>2393</v>
      </c>
      <c r="AB167" t="str">
        <f>+IF(W167="","-",IF(W167="UNICO","CENSO","MUESTRA"))</f>
        <v>MUESTRA</v>
      </c>
      <c r="AC167" t="s">
        <v>2398</v>
      </c>
      <c r="AD167" t="s">
        <v>134</v>
      </c>
      <c r="AF167">
        <f>+COUNTIF(Piloto!C:C,MARCO!A167)</f>
        <v>0</v>
      </c>
    </row>
    <row r="168" spans="1:32" x14ac:dyDescent="0.25">
      <c r="A168" s="5" t="str">
        <f t="shared" si="2"/>
        <v>0100DM0453</v>
      </c>
      <c r="B168" s="23" t="s">
        <v>2119</v>
      </c>
      <c r="C168" t="s">
        <v>1245</v>
      </c>
      <c r="D168" t="s">
        <v>876</v>
      </c>
      <c r="E168" t="s">
        <v>1674</v>
      </c>
      <c r="F168">
        <v>610731</v>
      </c>
      <c r="G168">
        <v>0</v>
      </c>
      <c r="H168" t="s">
        <v>1692</v>
      </c>
      <c r="I168" t="s">
        <v>20</v>
      </c>
      <c r="J168" t="s">
        <v>90</v>
      </c>
      <c r="K168" t="s">
        <v>21</v>
      </c>
      <c r="M168" t="s">
        <v>17638</v>
      </c>
      <c r="N168" t="s">
        <v>22</v>
      </c>
      <c r="O168" t="s">
        <v>23</v>
      </c>
      <c r="P168" t="s">
        <v>26</v>
      </c>
      <c r="Q168" t="s">
        <v>92</v>
      </c>
      <c r="R168" s="13">
        <v>124</v>
      </c>
      <c r="S168" s="13">
        <v>8</v>
      </c>
      <c r="T168" s="21">
        <v>1</v>
      </c>
      <c r="V168" t="s">
        <v>2116</v>
      </c>
      <c r="W168" t="str">
        <f>+IF(V168="","",IF(MID(V168,1,3)="ECE","UNICO",IF(V168="FINES",CONCATENATE("R",IF(OR(C168="16",C168="21",C168="22",C168="23"),"16212223",IF(OR(C168="15",C168="17",C168="24",C168="25"),"15172425",C168))),IF(V168="CEBAS","UNICO",IF(VALUE(C168)&lt;=11,"AMBA","INTERIOR")))))</f>
        <v>AMBA</v>
      </c>
      <c r="X168" s="20" t="str">
        <f>+IF(V168="","-",CONCATENATE(V168,"_",W168))</f>
        <v>CENS_AMBA</v>
      </c>
      <c r="Y168" s="59">
        <v>0.42454753423991959</v>
      </c>
      <c r="Z168" t="str">
        <f>+IFERROR(VLOOKUP(H168,#REF!,2,FALSE),"-")</f>
        <v>-</v>
      </c>
      <c r="AA168" t="s">
        <v>2393</v>
      </c>
      <c r="AB168" t="str">
        <f>+IF(W168="","-",IF(W168="UNICO","CENSO","MUESTRA"))</f>
        <v>MUESTRA</v>
      </c>
      <c r="AC168" t="s">
        <v>2398</v>
      </c>
      <c r="AD168" t="s">
        <v>134</v>
      </c>
      <c r="AF168">
        <f>+COUNTIF(Piloto!C:C,MARCO!A168)</f>
        <v>0</v>
      </c>
    </row>
    <row r="169" spans="1:32" x14ac:dyDescent="0.25">
      <c r="A169" s="5" t="str">
        <f t="shared" si="2"/>
        <v>0005DM0453</v>
      </c>
      <c r="B169" s="23" t="s">
        <v>2119</v>
      </c>
      <c r="C169" t="s">
        <v>246</v>
      </c>
      <c r="D169" t="s">
        <v>243</v>
      </c>
      <c r="E169" t="s">
        <v>245</v>
      </c>
      <c r="F169">
        <v>607800</v>
      </c>
      <c r="G169">
        <v>0</v>
      </c>
      <c r="H169" t="s">
        <v>273</v>
      </c>
      <c r="I169" t="s">
        <v>20</v>
      </c>
      <c r="J169" t="s">
        <v>90</v>
      </c>
      <c r="K169" t="s">
        <v>21</v>
      </c>
      <c r="M169" t="s">
        <v>17638</v>
      </c>
      <c r="N169" t="s">
        <v>22</v>
      </c>
      <c r="O169" t="s">
        <v>23</v>
      </c>
      <c r="P169" t="s">
        <v>26</v>
      </c>
      <c r="Q169" t="s">
        <v>92</v>
      </c>
      <c r="R169" s="13">
        <v>415</v>
      </c>
      <c r="S169" s="13">
        <v>23</v>
      </c>
      <c r="T169" s="21">
        <v>1</v>
      </c>
      <c r="V169" t="s">
        <v>2116</v>
      </c>
      <c r="W169" t="str">
        <f>+IF(V169="","",IF(MID(V169,1,3)="ECE","UNICO",IF(V169="FINES",CONCATENATE("R",IF(OR(C169="16",C169="21",C169="22",C169="23"),"16212223",IF(OR(C169="15",C169="17",C169="24",C169="25"),"15172425",C169))),IF(V169="CEBAS","UNICO",IF(VALUE(C169)&lt;=11,"AMBA","INTERIOR")))))</f>
        <v>AMBA</v>
      </c>
      <c r="X169" s="20" t="str">
        <f>+IF(V169="","-",CONCATENATE(V169,"_",W169))</f>
        <v>CENS_AMBA</v>
      </c>
      <c r="Y169" s="59">
        <v>0.42633426768912208</v>
      </c>
      <c r="Z169" t="str">
        <f>+IFERROR(VLOOKUP(H169,#REF!,2,FALSE),"-")</f>
        <v>-</v>
      </c>
      <c r="AA169" t="s">
        <v>2393</v>
      </c>
      <c r="AB169" t="str">
        <f>+IF(W169="","-",IF(W169="UNICO","CENSO","MUESTRA"))</f>
        <v>MUESTRA</v>
      </c>
      <c r="AC169" t="s">
        <v>2398</v>
      </c>
      <c r="AD169" t="s">
        <v>134</v>
      </c>
      <c r="AF169">
        <f>+COUNTIF(Piloto!C:C,MARCO!A169)</f>
        <v>0</v>
      </c>
    </row>
    <row r="170" spans="1:32" x14ac:dyDescent="0.25">
      <c r="A170" s="5" t="str">
        <f t="shared" si="2"/>
        <v>0071DM0461</v>
      </c>
      <c r="B170" s="23" t="s">
        <v>2119</v>
      </c>
      <c r="C170" t="s">
        <v>1245</v>
      </c>
      <c r="D170" t="s">
        <v>1243</v>
      </c>
      <c r="E170" t="s">
        <v>1244</v>
      </c>
      <c r="F170">
        <v>623712</v>
      </c>
      <c r="G170">
        <v>0</v>
      </c>
      <c r="H170" t="s">
        <v>1284</v>
      </c>
      <c r="I170" t="s">
        <v>20</v>
      </c>
      <c r="J170" t="s">
        <v>90</v>
      </c>
      <c r="K170" t="s">
        <v>21</v>
      </c>
      <c r="M170" t="s">
        <v>2309</v>
      </c>
      <c r="N170" t="s">
        <v>22</v>
      </c>
      <c r="O170" t="s">
        <v>23</v>
      </c>
      <c r="P170" t="s">
        <v>26</v>
      </c>
      <c r="Q170" t="s">
        <v>92</v>
      </c>
      <c r="R170" s="13">
        <v>227</v>
      </c>
      <c r="S170" s="13">
        <v>11</v>
      </c>
      <c r="T170" s="21">
        <v>1</v>
      </c>
      <c r="V170" t="s">
        <v>2116</v>
      </c>
      <c r="W170" t="str">
        <f>+IF(V170="","",IF(MID(V170,1,3)="ECE","UNICO",IF(V170="FINES",CONCATENATE("R",IF(OR(C170="16",C170="21",C170="22",C170="23"),"16212223",IF(OR(C170="15",C170="17",C170="24",C170="25"),"15172425",C170))),IF(V170="CEBAS","UNICO",IF(VALUE(C170)&lt;=11,"AMBA","INTERIOR")))))</f>
        <v>AMBA</v>
      </c>
      <c r="X170" s="20" t="str">
        <f>+IF(V170="","-",CONCATENATE(V170,"_",W170))</f>
        <v>CENS_AMBA</v>
      </c>
      <c r="Y170" s="59">
        <v>0.43532355427741998</v>
      </c>
      <c r="Z170" t="str">
        <f>+IFERROR(VLOOKUP(H170,#REF!,2,FALSE),"-")</f>
        <v>-</v>
      </c>
      <c r="AA170" t="s">
        <v>2393</v>
      </c>
      <c r="AB170" t="str">
        <f>+IF(W170="","-",IF(W170="UNICO","CENSO","MUESTRA"))</f>
        <v>MUESTRA</v>
      </c>
      <c r="AC170" t="s">
        <v>2398</v>
      </c>
      <c r="AD170" t="s">
        <v>134</v>
      </c>
      <c r="AF170">
        <f>+COUNTIF(Piloto!C:C,MARCO!A170)</f>
        <v>0</v>
      </c>
    </row>
    <row r="171" spans="1:32" x14ac:dyDescent="0.25">
      <c r="A171" s="5" t="str">
        <f t="shared" si="2"/>
        <v>0005DM0458</v>
      </c>
      <c r="B171" s="23" t="s">
        <v>2119</v>
      </c>
      <c r="C171" t="s">
        <v>246</v>
      </c>
      <c r="D171" t="s">
        <v>243</v>
      </c>
      <c r="E171" t="s">
        <v>245</v>
      </c>
      <c r="F171">
        <v>624533</v>
      </c>
      <c r="G171">
        <v>0</v>
      </c>
      <c r="H171" t="s">
        <v>277</v>
      </c>
      <c r="I171" t="s">
        <v>20</v>
      </c>
      <c r="J171" t="s">
        <v>90</v>
      </c>
      <c r="K171" t="s">
        <v>21</v>
      </c>
      <c r="M171" t="s">
        <v>17618</v>
      </c>
      <c r="N171" t="s">
        <v>22</v>
      </c>
      <c r="O171" t="s">
        <v>23</v>
      </c>
      <c r="P171" t="s">
        <v>26</v>
      </c>
      <c r="Q171" t="s">
        <v>92</v>
      </c>
      <c r="R171" s="13">
        <v>92</v>
      </c>
      <c r="S171" s="13">
        <v>4</v>
      </c>
      <c r="T171" s="21">
        <v>1</v>
      </c>
      <c r="V171" t="s">
        <v>2116</v>
      </c>
      <c r="W171" t="str">
        <f>+IF(V171="","",IF(MID(V171,1,3)="ECE","UNICO",IF(V171="FINES",CONCATENATE("R",IF(OR(C171="16",C171="21",C171="22",C171="23"),"16212223",IF(OR(C171="15",C171="17",C171="24",C171="25"),"15172425",C171))),IF(V171="CEBAS","UNICO",IF(VALUE(C171)&lt;=11,"AMBA","INTERIOR")))))</f>
        <v>AMBA</v>
      </c>
      <c r="X171" s="20" t="str">
        <f>+IF(V171="","-",CONCATENATE(V171,"_",W171))</f>
        <v>CENS_AMBA</v>
      </c>
      <c r="Y171" s="59">
        <v>0.43557208333466502</v>
      </c>
      <c r="Z171" t="str">
        <f>+IFERROR(VLOOKUP(H171,#REF!,2,FALSE),"-")</f>
        <v>-</v>
      </c>
      <c r="AA171" t="s">
        <v>2393</v>
      </c>
      <c r="AB171" t="str">
        <f>+IF(W171="","-",IF(W171="UNICO","CENSO","MUESTRA"))</f>
        <v>MUESTRA</v>
      </c>
      <c r="AC171" t="s">
        <v>2397</v>
      </c>
      <c r="AD171" t="s">
        <v>134</v>
      </c>
      <c r="AF171">
        <f>+COUNTIF(Piloto!C:C,MARCO!A171)</f>
        <v>0</v>
      </c>
    </row>
    <row r="172" spans="1:32" x14ac:dyDescent="0.25">
      <c r="A172" s="5" t="str">
        <f t="shared" si="2"/>
        <v>0069DM0457</v>
      </c>
      <c r="B172" s="23" t="s">
        <v>2119</v>
      </c>
      <c r="C172" t="s">
        <v>1079</v>
      </c>
      <c r="D172" t="s">
        <v>1077</v>
      </c>
      <c r="E172" t="s">
        <v>1078</v>
      </c>
      <c r="F172">
        <v>616820</v>
      </c>
      <c r="G172">
        <v>0</v>
      </c>
      <c r="H172" t="s">
        <v>1166</v>
      </c>
      <c r="I172" t="s">
        <v>20</v>
      </c>
      <c r="J172" t="s">
        <v>90</v>
      </c>
      <c r="K172" t="s">
        <v>21</v>
      </c>
      <c r="M172" t="s">
        <v>17634</v>
      </c>
      <c r="N172" t="s">
        <v>22</v>
      </c>
      <c r="O172" t="s">
        <v>23</v>
      </c>
      <c r="P172" t="s">
        <v>26</v>
      </c>
      <c r="Q172" t="s">
        <v>92</v>
      </c>
      <c r="R172" s="13">
        <v>246</v>
      </c>
      <c r="S172" s="13">
        <v>21</v>
      </c>
      <c r="T172" s="21">
        <v>1</v>
      </c>
      <c r="V172" t="s">
        <v>2116</v>
      </c>
      <c r="W172" t="str">
        <f>+IF(V172="","",IF(MID(V172,1,3)="ECE","UNICO",IF(V172="FINES",CONCATENATE("R",IF(OR(C172="16",C172="21",C172="22",C172="23"),"16212223",IF(OR(C172="15",C172="17",C172="24",C172="25"),"15172425",C172))),IF(V172="CEBAS","UNICO",IF(VALUE(C172)&lt;=11,"AMBA","INTERIOR")))))</f>
        <v>AMBA</v>
      </c>
      <c r="X172" s="20" t="str">
        <f>+IF(V172="","-",CONCATENATE(V172,"_",W172))</f>
        <v>CENS_AMBA</v>
      </c>
      <c r="Y172" s="59">
        <v>0.44160564379258588</v>
      </c>
      <c r="Z172" t="str">
        <f>+IFERROR(VLOOKUP(H172,#REF!,2,FALSE),"-")</f>
        <v>-</v>
      </c>
      <c r="AA172" t="s">
        <v>2393</v>
      </c>
      <c r="AB172" t="str">
        <f>+IF(W172="","-",IF(W172="UNICO","CENSO","MUESTRA"))</f>
        <v>MUESTRA</v>
      </c>
      <c r="AC172" t="s">
        <v>2397</v>
      </c>
      <c r="AD172" t="s">
        <v>134</v>
      </c>
      <c r="AF172">
        <f>+COUNTIF(Piloto!C:C,MARCO!A172)</f>
        <v>0</v>
      </c>
    </row>
    <row r="173" spans="1:32" x14ac:dyDescent="0.25">
      <c r="A173" s="5" t="str">
        <f t="shared" si="2"/>
        <v>0113DM0452</v>
      </c>
      <c r="B173" s="23" t="s">
        <v>2119</v>
      </c>
      <c r="C173" t="s">
        <v>19</v>
      </c>
      <c r="D173" t="s">
        <v>181</v>
      </c>
      <c r="E173" t="s">
        <v>1843</v>
      </c>
      <c r="F173">
        <v>623583</v>
      </c>
      <c r="G173">
        <v>0</v>
      </c>
      <c r="H173" t="s">
        <v>1854</v>
      </c>
      <c r="I173" t="s">
        <v>20</v>
      </c>
      <c r="J173" t="s">
        <v>90</v>
      </c>
      <c r="K173" t="s">
        <v>21</v>
      </c>
      <c r="M173" t="s">
        <v>17642</v>
      </c>
      <c r="N173" t="s">
        <v>22</v>
      </c>
      <c r="O173" t="s">
        <v>23</v>
      </c>
      <c r="P173" t="s">
        <v>26</v>
      </c>
      <c r="Q173" t="s">
        <v>92</v>
      </c>
      <c r="R173" s="13">
        <v>185</v>
      </c>
      <c r="S173" s="13">
        <v>8</v>
      </c>
      <c r="T173" s="21">
        <v>1</v>
      </c>
      <c r="V173" t="s">
        <v>2116</v>
      </c>
      <c r="W173" t="str">
        <f>+IF(V173="","",IF(MID(V173,1,3)="ECE","UNICO",IF(V173="FINES",CONCATENATE("R",IF(OR(C173="16",C173="21",C173="22",C173="23"),"16212223",IF(OR(C173="15",C173="17",C173="24",C173="25"),"15172425",C173))),IF(V173="CEBAS","UNICO",IF(VALUE(C173)&lt;=11,"AMBA","INTERIOR")))))</f>
        <v>AMBA</v>
      </c>
      <c r="X173" s="20" t="str">
        <f>+IF(V173="","-",CONCATENATE(V173,"_",W173))</f>
        <v>CENS_AMBA</v>
      </c>
      <c r="Y173" s="59">
        <v>0.44214324239227509</v>
      </c>
      <c r="Z173" t="str">
        <f>+IFERROR(VLOOKUP(H173,#REF!,2,FALSE),"-")</f>
        <v>-</v>
      </c>
      <c r="AA173" t="s">
        <v>2393</v>
      </c>
      <c r="AB173" t="str">
        <f>+IF(W173="","-",IF(W173="UNICO","CENSO","MUESTRA"))</f>
        <v>MUESTRA</v>
      </c>
      <c r="AC173" t="s">
        <v>2397</v>
      </c>
      <c r="AD173" t="s">
        <v>134</v>
      </c>
      <c r="AF173">
        <f>+COUNTIF(Piloto!C:C,MARCO!A173)</f>
        <v>0</v>
      </c>
    </row>
    <row r="174" spans="1:32" x14ac:dyDescent="0.25">
      <c r="A174" s="5" t="str">
        <f t="shared" si="2"/>
        <v>0119DM0456</v>
      </c>
      <c r="B174" s="23" t="s">
        <v>2119</v>
      </c>
      <c r="C174" t="s">
        <v>584</v>
      </c>
      <c r="D174" t="s">
        <v>419</v>
      </c>
      <c r="E174" t="s">
        <v>1915</v>
      </c>
      <c r="F174">
        <v>623644</v>
      </c>
      <c r="G174">
        <v>0</v>
      </c>
      <c r="H174" t="s">
        <v>1940</v>
      </c>
      <c r="I174" t="s">
        <v>20</v>
      </c>
      <c r="J174" t="s">
        <v>90</v>
      </c>
      <c r="K174" t="s">
        <v>21</v>
      </c>
      <c r="M174" t="s">
        <v>17628</v>
      </c>
      <c r="N174" t="s">
        <v>22</v>
      </c>
      <c r="O174" t="s">
        <v>23</v>
      </c>
      <c r="P174" t="s">
        <v>26</v>
      </c>
      <c r="Q174" t="s">
        <v>92</v>
      </c>
      <c r="R174" s="13">
        <v>184</v>
      </c>
      <c r="S174" s="13">
        <v>9</v>
      </c>
      <c r="T174" s="21">
        <v>1</v>
      </c>
      <c r="V174" t="s">
        <v>2116</v>
      </c>
      <c r="W174" t="str">
        <f>+IF(V174="","",IF(MID(V174,1,3)="ECE","UNICO",IF(V174="FINES",CONCATENATE("R",IF(OR(C174="16",C174="21",C174="22",C174="23"),"16212223",IF(OR(C174="15",C174="17",C174="24",C174="25"),"15172425",C174))),IF(V174="CEBAS","UNICO",IF(VALUE(C174)&lt;=11,"AMBA","INTERIOR")))))</f>
        <v>AMBA</v>
      </c>
      <c r="X174" s="20" t="str">
        <f>+IF(V174="","-",CONCATENATE(V174,"_",W174))</f>
        <v>CENS_AMBA</v>
      </c>
      <c r="Y174" s="59">
        <v>0.44227707837567187</v>
      </c>
      <c r="Z174" t="str">
        <f>+IFERROR(VLOOKUP(H174,#REF!,2,FALSE),"-")</f>
        <v>-</v>
      </c>
      <c r="AA174" t="s">
        <v>2393</v>
      </c>
      <c r="AB174" t="str">
        <f>+IF(W174="","-",IF(W174="UNICO","CENSO","MUESTRA"))</f>
        <v>MUESTRA</v>
      </c>
      <c r="AC174" t="s">
        <v>2398</v>
      </c>
      <c r="AD174" t="s">
        <v>134</v>
      </c>
      <c r="AF174">
        <f>+COUNTIF(Piloto!C:C,MARCO!A174)</f>
        <v>0</v>
      </c>
    </row>
    <row r="175" spans="1:32" x14ac:dyDescent="0.25">
      <c r="A175" s="5" t="str">
        <f t="shared" si="2"/>
        <v>0119DM0455</v>
      </c>
      <c r="B175" s="23" t="s">
        <v>2119</v>
      </c>
      <c r="C175" t="s">
        <v>584</v>
      </c>
      <c r="D175" t="s">
        <v>419</v>
      </c>
      <c r="E175" t="s">
        <v>1915</v>
      </c>
      <c r="F175">
        <v>623643</v>
      </c>
      <c r="G175">
        <v>0</v>
      </c>
      <c r="H175" t="s">
        <v>1939</v>
      </c>
      <c r="I175" t="s">
        <v>20</v>
      </c>
      <c r="J175" t="s">
        <v>90</v>
      </c>
      <c r="K175" t="s">
        <v>21</v>
      </c>
      <c r="M175" t="s">
        <v>17643</v>
      </c>
      <c r="N175" t="s">
        <v>22</v>
      </c>
      <c r="O175" t="s">
        <v>23</v>
      </c>
      <c r="P175" t="s">
        <v>26</v>
      </c>
      <c r="Q175" t="s">
        <v>92</v>
      </c>
      <c r="R175" s="13">
        <v>54</v>
      </c>
      <c r="S175" s="13">
        <v>6</v>
      </c>
      <c r="T175" s="21">
        <v>1</v>
      </c>
      <c r="V175" t="s">
        <v>2116</v>
      </c>
      <c r="W175" t="str">
        <f>+IF(V175="","",IF(MID(V175,1,3)="ECE","UNICO",IF(V175="FINES",CONCATENATE("R",IF(OR(C175="16",C175="21",C175="22",C175="23"),"16212223",IF(OR(C175="15",C175="17",C175="24",C175="25"),"15172425",C175))),IF(V175="CEBAS","UNICO",IF(VALUE(C175)&lt;=11,"AMBA","INTERIOR")))))</f>
        <v>AMBA</v>
      </c>
      <c r="X175" s="20" t="str">
        <f>+IF(V175="","-",CONCATENATE(V175,"_",W175))</f>
        <v>CENS_AMBA</v>
      </c>
      <c r="Y175" s="59">
        <v>0.44555044453591108</v>
      </c>
      <c r="Z175" t="str">
        <f>+IFERROR(VLOOKUP(H175,#REF!,2,FALSE),"-")</f>
        <v>-</v>
      </c>
      <c r="AA175" t="s">
        <v>2393</v>
      </c>
      <c r="AB175" t="str">
        <f>+IF(W175="","-",IF(W175="UNICO","CENSO","MUESTRA"))</f>
        <v>MUESTRA</v>
      </c>
      <c r="AC175" t="s">
        <v>2397</v>
      </c>
      <c r="AD175" t="s">
        <v>134</v>
      </c>
      <c r="AF175">
        <f>+COUNTIF(Piloto!C:C,MARCO!A175)</f>
        <v>0</v>
      </c>
    </row>
    <row r="176" spans="1:32" x14ac:dyDescent="0.25">
      <c r="A176" s="5" t="str">
        <f t="shared" si="2"/>
        <v>0116DM0455</v>
      </c>
      <c r="B176" s="23" t="s">
        <v>2119</v>
      </c>
      <c r="C176" t="s">
        <v>158</v>
      </c>
      <c r="D176" t="s">
        <v>162</v>
      </c>
      <c r="E176" t="s">
        <v>1868</v>
      </c>
      <c r="F176">
        <v>624126</v>
      </c>
      <c r="G176">
        <v>0</v>
      </c>
      <c r="H176" t="s">
        <v>1886</v>
      </c>
      <c r="I176" t="s">
        <v>20</v>
      </c>
      <c r="J176" t="s">
        <v>90</v>
      </c>
      <c r="K176" t="s">
        <v>21</v>
      </c>
      <c r="M176" t="s">
        <v>17643</v>
      </c>
      <c r="N176" t="s">
        <v>22</v>
      </c>
      <c r="O176" t="s">
        <v>23</v>
      </c>
      <c r="P176" t="s">
        <v>26</v>
      </c>
      <c r="Q176" t="s">
        <v>92</v>
      </c>
      <c r="R176" s="13">
        <v>52</v>
      </c>
      <c r="S176" s="13">
        <v>3</v>
      </c>
      <c r="T176" s="21">
        <v>1</v>
      </c>
      <c r="V176" t="s">
        <v>2116</v>
      </c>
      <c r="W176" t="str">
        <f>+IF(V176="","",IF(MID(V176,1,3)="ECE","UNICO",IF(V176="FINES",CONCATENATE("R",IF(OR(C176="16",C176="21",C176="22",C176="23"),"16212223",IF(OR(C176="15",C176="17",C176="24",C176="25"),"15172425",C176))),IF(V176="CEBAS","UNICO",IF(VALUE(C176)&lt;=11,"AMBA","INTERIOR")))))</f>
        <v>AMBA</v>
      </c>
      <c r="X176" s="20" t="str">
        <f>+IF(V176="","-",CONCATENATE(V176,"_",W176))</f>
        <v>CENS_AMBA</v>
      </c>
      <c r="Y176" s="59">
        <v>0.44570285473999222</v>
      </c>
      <c r="Z176" t="str">
        <f>+IFERROR(VLOOKUP(H176,#REF!,2,FALSE),"-")</f>
        <v>-</v>
      </c>
      <c r="AA176" t="s">
        <v>2393</v>
      </c>
      <c r="AB176" t="str">
        <f>+IF(W176="","-",IF(W176="UNICO","CENSO","MUESTRA"))</f>
        <v>MUESTRA</v>
      </c>
      <c r="AC176" t="s">
        <v>2398</v>
      </c>
      <c r="AD176" t="s">
        <v>134</v>
      </c>
      <c r="AF176">
        <f>+COUNTIF(Piloto!C:C,MARCO!A176)</f>
        <v>0</v>
      </c>
    </row>
    <row r="177" spans="1:32" x14ac:dyDescent="0.25">
      <c r="A177" s="5" t="str">
        <f t="shared" si="2"/>
        <v>0069DM0482</v>
      </c>
      <c r="B177" s="23" t="s">
        <v>2119</v>
      </c>
      <c r="C177" t="s">
        <v>1079</v>
      </c>
      <c r="D177" t="s">
        <v>1077</v>
      </c>
      <c r="E177" t="s">
        <v>1078</v>
      </c>
      <c r="F177">
        <v>623633</v>
      </c>
      <c r="G177">
        <v>0</v>
      </c>
      <c r="H177" t="s">
        <v>1201</v>
      </c>
      <c r="I177" t="s">
        <v>20</v>
      </c>
      <c r="J177" t="s">
        <v>90</v>
      </c>
      <c r="K177" t="s">
        <v>21</v>
      </c>
      <c r="M177" t="s">
        <v>17656</v>
      </c>
      <c r="N177" t="s">
        <v>22</v>
      </c>
      <c r="O177" t="s">
        <v>23</v>
      </c>
      <c r="P177" t="s">
        <v>26</v>
      </c>
      <c r="Q177" t="s">
        <v>92</v>
      </c>
      <c r="R177" s="13">
        <v>102</v>
      </c>
      <c r="S177" s="13">
        <v>10</v>
      </c>
      <c r="T177" s="21">
        <v>1</v>
      </c>
      <c r="V177" t="s">
        <v>2116</v>
      </c>
      <c r="W177" t="str">
        <f>+IF(V177="","",IF(MID(V177,1,3)="ECE","UNICO",IF(V177="FINES",CONCATENATE("R",IF(OR(C177="16",C177="21",C177="22",C177="23"),"16212223",IF(OR(C177="15",C177="17",C177="24",C177="25"),"15172425",C177))),IF(V177="CEBAS","UNICO",IF(VALUE(C177)&lt;=11,"AMBA","INTERIOR")))))</f>
        <v>AMBA</v>
      </c>
      <c r="X177" s="20" t="str">
        <f>+IF(V177="","-",CONCATENATE(V177,"_",W177))</f>
        <v>CENS_AMBA</v>
      </c>
      <c r="Y177" s="59">
        <v>0.44794213207992339</v>
      </c>
      <c r="Z177" t="str">
        <f>+IFERROR(VLOOKUP(H177,#REF!,2,FALSE),"-")</f>
        <v>-</v>
      </c>
      <c r="AA177" t="s">
        <v>2393</v>
      </c>
      <c r="AB177" t="str">
        <f>+IF(W177="","-",IF(W177="UNICO","CENSO","MUESTRA"))</f>
        <v>MUESTRA</v>
      </c>
      <c r="AC177" t="s">
        <v>2398</v>
      </c>
      <c r="AD177" t="s">
        <v>134</v>
      </c>
      <c r="AF177">
        <f>+COUNTIF(Piloto!C:C,MARCO!A177)</f>
        <v>0</v>
      </c>
    </row>
    <row r="178" spans="1:32" x14ac:dyDescent="0.25">
      <c r="A178" s="5" t="str">
        <f t="shared" si="2"/>
        <v>0055DM0464</v>
      </c>
      <c r="B178" s="23" t="s">
        <v>2119</v>
      </c>
      <c r="C178" t="s">
        <v>884</v>
      </c>
      <c r="D178" t="s">
        <v>882</v>
      </c>
      <c r="E178" t="s">
        <v>883</v>
      </c>
      <c r="F178">
        <v>623683</v>
      </c>
      <c r="G178">
        <v>0</v>
      </c>
      <c r="H178" t="s">
        <v>917</v>
      </c>
      <c r="I178" t="s">
        <v>20</v>
      </c>
      <c r="J178" t="s">
        <v>90</v>
      </c>
      <c r="K178" t="s">
        <v>21</v>
      </c>
      <c r="M178" t="s">
        <v>17627</v>
      </c>
      <c r="N178" t="s">
        <v>22</v>
      </c>
      <c r="O178" t="s">
        <v>23</v>
      </c>
      <c r="P178" t="s">
        <v>26</v>
      </c>
      <c r="Q178" t="s">
        <v>92</v>
      </c>
      <c r="R178" s="13">
        <v>58</v>
      </c>
      <c r="S178" s="13">
        <v>3</v>
      </c>
      <c r="T178" s="21">
        <v>1</v>
      </c>
      <c r="V178" t="s">
        <v>2116</v>
      </c>
      <c r="W178" t="str">
        <f>+IF(V178="","",IF(MID(V178,1,3)="ECE","UNICO",IF(V178="FINES",CONCATENATE("R",IF(OR(C178="16",C178="21",C178="22",C178="23"),"16212223",IF(OR(C178="15",C178="17",C178="24",C178="25"),"15172425",C178))),IF(V178="CEBAS","UNICO",IF(VALUE(C178)&lt;=11,"AMBA","INTERIOR")))))</f>
        <v>AMBA</v>
      </c>
      <c r="X178" s="20" t="str">
        <f>+IF(V178="","-",CONCATENATE(V178,"_",W178))</f>
        <v>CENS_AMBA</v>
      </c>
      <c r="Y178" s="59">
        <v>0.44800343304067047</v>
      </c>
      <c r="Z178" t="str">
        <f>+IFERROR(VLOOKUP(H178,#REF!,2,FALSE),"-")</f>
        <v>-</v>
      </c>
      <c r="AA178" t="s">
        <v>2393</v>
      </c>
      <c r="AB178" t="str">
        <f>+IF(W178="","-",IF(W178="UNICO","CENSO","MUESTRA"))</f>
        <v>MUESTRA</v>
      </c>
      <c r="AC178" t="s">
        <v>2397</v>
      </c>
      <c r="AD178" t="s">
        <v>134</v>
      </c>
      <c r="AF178">
        <f>+COUNTIF(Piloto!C:C,MARCO!A178)</f>
        <v>0</v>
      </c>
    </row>
    <row r="179" spans="1:32" x14ac:dyDescent="0.25">
      <c r="A179" s="5" t="str">
        <f t="shared" si="2"/>
        <v>0073DM0454</v>
      </c>
      <c r="B179" s="23" t="s">
        <v>2119</v>
      </c>
      <c r="C179" t="s">
        <v>1302</v>
      </c>
      <c r="D179" t="s">
        <v>1300</v>
      </c>
      <c r="E179" t="s">
        <v>1301</v>
      </c>
      <c r="F179">
        <v>603356</v>
      </c>
      <c r="G179">
        <v>0</v>
      </c>
      <c r="H179" t="s">
        <v>1332</v>
      </c>
      <c r="I179" t="s">
        <v>20</v>
      </c>
      <c r="J179" t="s">
        <v>90</v>
      </c>
      <c r="K179" t="s">
        <v>21</v>
      </c>
      <c r="M179" t="s">
        <v>17728</v>
      </c>
      <c r="N179" t="s">
        <v>22</v>
      </c>
      <c r="O179" t="s">
        <v>23</v>
      </c>
      <c r="P179" t="s">
        <v>26</v>
      </c>
      <c r="Q179" t="s">
        <v>92</v>
      </c>
      <c r="R179" s="13">
        <v>194</v>
      </c>
      <c r="S179" s="13">
        <v>9</v>
      </c>
      <c r="T179" s="21">
        <v>1</v>
      </c>
      <c r="V179" t="s">
        <v>2116</v>
      </c>
      <c r="W179" t="str">
        <f>+IF(V179="","",IF(MID(V179,1,3)="ECE","UNICO",IF(V179="FINES",CONCATENATE("R",IF(OR(C179="16",C179="21",C179="22",C179="23"),"16212223",IF(OR(C179="15",C179="17",C179="24",C179="25"),"15172425",C179))),IF(V179="CEBAS","UNICO",IF(VALUE(C179)&lt;=11,"AMBA","INTERIOR")))))</f>
        <v>AMBA</v>
      </c>
      <c r="X179" s="20" t="str">
        <f>+IF(V179="","-",CONCATENATE(V179,"_",W179))</f>
        <v>CENS_AMBA</v>
      </c>
      <c r="Y179" s="59">
        <v>0.44843472043673199</v>
      </c>
      <c r="Z179" t="str">
        <f>+IFERROR(VLOOKUP(H179,#REF!,2,FALSE),"-")</f>
        <v>-</v>
      </c>
      <c r="AA179" t="s">
        <v>2393</v>
      </c>
      <c r="AB179" t="str">
        <f>+IF(W179="","-",IF(W179="UNICO","CENSO","MUESTRA"))</f>
        <v>MUESTRA</v>
      </c>
      <c r="AC179" t="s">
        <v>2398</v>
      </c>
      <c r="AD179" t="s">
        <v>134</v>
      </c>
      <c r="AF179">
        <f>+COUNTIF(Piloto!C:C,MARCO!A179)</f>
        <v>0</v>
      </c>
    </row>
    <row r="180" spans="1:32" x14ac:dyDescent="0.25">
      <c r="A180" s="5" t="str">
        <f t="shared" si="2"/>
        <v>0062DM3722</v>
      </c>
      <c r="B180" s="23" t="s">
        <v>2119</v>
      </c>
      <c r="C180" t="s">
        <v>246</v>
      </c>
      <c r="D180" t="s">
        <v>958</v>
      </c>
      <c r="E180" t="s">
        <v>959</v>
      </c>
      <c r="F180">
        <v>624645</v>
      </c>
      <c r="G180">
        <v>2</v>
      </c>
      <c r="H180" t="s">
        <v>1020</v>
      </c>
      <c r="I180" t="s">
        <v>20</v>
      </c>
      <c r="J180" t="s">
        <v>90</v>
      </c>
      <c r="K180" t="s">
        <v>87</v>
      </c>
      <c r="L180" t="s">
        <v>1018</v>
      </c>
      <c r="M180" t="s">
        <v>17771</v>
      </c>
      <c r="N180" t="s">
        <v>22</v>
      </c>
      <c r="O180" t="s">
        <v>23</v>
      </c>
      <c r="P180" t="s">
        <v>26</v>
      </c>
      <c r="Q180" t="s">
        <v>92</v>
      </c>
      <c r="R180" s="13">
        <v>24</v>
      </c>
      <c r="S180" s="13">
        <v>3</v>
      </c>
      <c r="T180" s="21">
        <v>1</v>
      </c>
      <c r="V180" t="s">
        <v>2116</v>
      </c>
      <c r="W180" t="str">
        <f>+IF(V180="","",IF(MID(V180,1,3)="ECE","UNICO",IF(V180="FINES",CONCATENATE("R",IF(OR(C180="16",C180="21",C180="22",C180="23"),"16212223",IF(OR(C180="15",C180="17",C180="24",C180="25"),"15172425",C180))),IF(V180="CEBAS","UNICO",IF(VALUE(C180)&lt;=11,"AMBA","INTERIOR")))))</f>
        <v>AMBA</v>
      </c>
      <c r="X180" s="20" t="str">
        <f>+IF(V180="","-",CONCATENATE(V180,"_",W180))</f>
        <v>CENS_AMBA</v>
      </c>
      <c r="Y180" s="59">
        <v>0.44888323388601598</v>
      </c>
      <c r="Z180" t="str">
        <f>+IFERROR(VLOOKUP(H180,#REF!,2,FALSE),"-")</f>
        <v>-</v>
      </c>
      <c r="AA180" t="s">
        <v>2393</v>
      </c>
      <c r="AB180" t="str">
        <f>+IF(W180="","-",IF(W180="UNICO","CENSO","MUESTRA"))</f>
        <v>MUESTRA</v>
      </c>
      <c r="AC180" t="s">
        <v>2398</v>
      </c>
      <c r="AD180" t="s">
        <v>134</v>
      </c>
      <c r="AF180">
        <f>+COUNTIF(Piloto!C:C,MARCO!A180)</f>
        <v>0</v>
      </c>
    </row>
    <row r="181" spans="1:32" x14ac:dyDescent="0.25">
      <c r="A181" s="5" t="str">
        <f t="shared" si="2"/>
        <v>0085DM0455</v>
      </c>
      <c r="B181" s="23" t="s">
        <v>2119</v>
      </c>
      <c r="C181" t="s">
        <v>584</v>
      </c>
      <c r="D181" t="s">
        <v>1474</v>
      </c>
      <c r="E181" t="s">
        <v>1475</v>
      </c>
      <c r="F181">
        <v>623651</v>
      </c>
      <c r="G181">
        <v>0</v>
      </c>
      <c r="H181" t="s">
        <v>1513</v>
      </c>
      <c r="I181" t="s">
        <v>20</v>
      </c>
      <c r="J181" t="s">
        <v>90</v>
      </c>
      <c r="K181" t="s">
        <v>21</v>
      </c>
      <c r="M181" t="s">
        <v>17643</v>
      </c>
      <c r="N181" t="s">
        <v>22</v>
      </c>
      <c r="O181" t="s">
        <v>23</v>
      </c>
      <c r="P181" t="s">
        <v>26</v>
      </c>
      <c r="Q181" t="s">
        <v>92</v>
      </c>
      <c r="R181" s="13">
        <v>270</v>
      </c>
      <c r="S181" s="13">
        <v>11</v>
      </c>
      <c r="T181" s="21">
        <v>1</v>
      </c>
      <c r="V181" t="s">
        <v>2116</v>
      </c>
      <c r="W181" t="str">
        <f>+IF(V181="","",IF(MID(V181,1,3)="ECE","UNICO",IF(V181="FINES",CONCATENATE("R",IF(OR(C181="16",C181="21",C181="22",C181="23"),"16212223",IF(OR(C181="15",C181="17",C181="24",C181="25"),"15172425",C181))),IF(V181="CEBAS","UNICO",IF(VALUE(C181)&lt;=11,"AMBA","INTERIOR")))))</f>
        <v>AMBA</v>
      </c>
      <c r="X181" s="20" t="str">
        <f>+IF(V181="","-",CONCATENATE(V181,"_",W181))</f>
        <v>CENS_AMBA</v>
      </c>
      <c r="Y181" s="59">
        <v>0.45044083562162179</v>
      </c>
      <c r="Z181" t="str">
        <f>+IFERROR(VLOOKUP(H181,#REF!,2,FALSE),"-")</f>
        <v>-</v>
      </c>
      <c r="AA181" t="s">
        <v>2393</v>
      </c>
      <c r="AB181" t="str">
        <f>+IF(W181="","-",IF(W181="UNICO","CENSO","MUESTRA"))</f>
        <v>MUESTRA</v>
      </c>
      <c r="AC181" t="s">
        <v>2398</v>
      </c>
      <c r="AD181" t="s">
        <v>134</v>
      </c>
      <c r="AF181">
        <f>+COUNTIF(Piloto!C:C,MARCO!A181)</f>
        <v>0</v>
      </c>
    </row>
    <row r="182" spans="1:32" x14ac:dyDescent="0.25">
      <c r="A182" s="5" t="str">
        <f t="shared" si="2"/>
        <v>0069DM0480</v>
      </c>
      <c r="B182" s="23" t="s">
        <v>2119</v>
      </c>
      <c r="C182" t="s">
        <v>1079</v>
      </c>
      <c r="D182" t="s">
        <v>1077</v>
      </c>
      <c r="E182" t="s">
        <v>1078</v>
      </c>
      <c r="F182">
        <v>623631</v>
      </c>
      <c r="G182">
        <v>0</v>
      </c>
      <c r="H182" t="s">
        <v>1197</v>
      </c>
      <c r="I182" t="s">
        <v>20</v>
      </c>
      <c r="J182" t="s">
        <v>90</v>
      </c>
      <c r="K182" t="s">
        <v>21</v>
      </c>
      <c r="M182" t="s">
        <v>17657</v>
      </c>
      <c r="N182" t="s">
        <v>22</v>
      </c>
      <c r="O182" t="s">
        <v>23</v>
      </c>
      <c r="P182" t="s">
        <v>26</v>
      </c>
      <c r="Q182" t="s">
        <v>92</v>
      </c>
      <c r="R182" s="13">
        <v>63</v>
      </c>
      <c r="S182" s="13">
        <v>6</v>
      </c>
      <c r="T182" s="21">
        <v>1</v>
      </c>
      <c r="V182" t="s">
        <v>2116</v>
      </c>
      <c r="W182" t="str">
        <f>+IF(V182="","",IF(MID(V182,1,3)="ECE","UNICO",IF(V182="FINES",CONCATENATE("R",IF(OR(C182="16",C182="21",C182="22",C182="23"),"16212223",IF(OR(C182="15",C182="17",C182="24",C182="25"),"15172425",C182))),IF(V182="CEBAS","UNICO",IF(VALUE(C182)&lt;=11,"AMBA","INTERIOR")))))</f>
        <v>AMBA</v>
      </c>
      <c r="X182" s="20" t="str">
        <f>+IF(V182="","-",CONCATENATE(V182,"_",W182))</f>
        <v>CENS_AMBA</v>
      </c>
      <c r="Y182" s="59">
        <v>0.45849061508973438</v>
      </c>
      <c r="Z182" t="str">
        <f>+IFERROR(VLOOKUP(H182,#REF!,2,FALSE),"-")</f>
        <v>-</v>
      </c>
      <c r="AA182" t="s">
        <v>2393</v>
      </c>
      <c r="AB182" t="str">
        <f>+IF(W182="","-",IF(W182="UNICO","CENSO","MUESTRA"))</f>
        <v>MUESTRA</v>
      </c>
      <c r="AC182" t="s">
        <v>2397</v>
      </c>
      <c r="AD182" t="s">
        <v>134</v>
      </c>
      <c r="AF182">
        <f>+COUNTIF(Piloto!C:C,MARCO!A182)</f>
        <v>0</v>
      </c>
    </row>
    <row r="183" spans="1:32" x14ac:dyDescent="0.25">
      <c r="A183" s="5" t="str">
        <f t="shared" si="2"/>
        <v>0111DM0451</v>
      </c>
      <c r="B183" s="23" t="s">
        <v>2119</v>
      </c>
      <c r="C183" t="s">
        <v>246</v>
      </c>
      <c r="D183" t="s">
        <v>575</v>
      </c>
      <c r="E183" t="s">
        <v>1794</v>
      </c>
      <c r="F183">
        <v>602414</v>
      </c>
      <c r="G183">
        <v>0</v>
      </c>
      <c r="H183" t="s">
        <v>1824</v>
      </c>
      <c r="I183" t="s">
        <v>20</v>
      </c>
      <c r="J183" t="s">
        <v>90</v>
      </c>
      <c r="K183" t="s">
        <v>21</v>
      </c>
      <c r="M183" t="s">
        <v>2289</v>
      </c>
      <c r="N183" t="s">
        <v>22</v>
      </c>
      <c r="O183" t="s">
        <v>23</v>
      </c>
      <c r="P183" t="s">
        <v>26</v>
      </c>
      <c r="Q183" t="s">
        <v>92</v>
      </c>
      <c r="R183" s="13">
        <v>114</v>
      </c>
      <c r="S183" s="13">
        <v>7</v>
      </c>
      <c r="T183" s="21">
        <v>1</v>
      </c>
      <c r="V183" t="s">
        <v>2116</v>
      </c>
      <c r="W183" t="str">
        <f>+IF(V183="","",IF(MID(V183,1,3)="ECE","UNICO",IF(V183="FINES",CONCATENATE("R",IF(OR(C183="16",C183="21",C183="22",C183="23"),"16212223",IF(OR(C183="15",C183="17",C183="24",C183="25"),"15172425",C183))),IF(V183="CEBAS","UNICO",IF(VALUE(C183)&lt;=11,"AMBA","INTERIOR")))))</f>
        <v>AMBA</v>
      </c>
      <c r="X183" s="20" t="str">
        <f>+IF(V183="","-",CONCATENATE(V183,"_",W183))</f>
        <v>CENS_AMBA</v>
      </c>
      <c r="Y183" s="59">
        <v>0.46210402491930369</v>
      </c>
      <c r="Z183" t="str">
        <f>+IFERROR(VLOOKUP(H183,#REF!,2,FALSE),"-")</f>
        <v>-</v>
      </c>
      <c r="AA183" t="s">
        <v>2393</v>
      </c>
      <c r="AB183" t="str">
        <f>+IF(W183="","-",IF(W183="UNICO","CENSO","MUESTRA"))</f>
        <v>MUESTRA</v>
      </c>
      <c r="AC183" t="s">
        <v>2397</v>
      </c>
      <c r="AD183" t="s">
        <v>134</v>
      </c>
      <c r="AF183">
        <f>+COUNTIF(Piloto!C:C,MARCO!A183)</f>
        <v>0</v>
      </c>
    </row>
    <row r="184" spans="1:32" x14ac:dyDescent="0.25">
      <c r="A184" s="5" t="str">
        <f t="shared" si="2"/>
        <v>0069DM0484</v>
      </c>
      <c r="B184" s="23" t="s">
        <v>2119</v>
      </c>
      <c r="C184" t="s">
        <v>1079</v>
      </c>
      <c r="D184" t="s">
        <v>1077</v>
      </c>
      <c r="E184" t="s">
        <v>1078</v>
      </c>
      <c r="F184">
        <v>623635</v>
      </c>
      <c r="G184">
        <v>0</v>
      </c>
      <c r="H184" t="s">
        <v>1205</v>
      </c>
      <c r="I184" t="s">
        <v>20</v>
      </c>
      <c r="J184" t="s">
        <v>90</v>
      </c>
      <c r="K184" t="s">
        <v>21</v>
      </c>
      <c r="M184" t="s">
        <v>17658</v>
      </c>
      <c r="N184" t="s">
        <v>22</v>
      </c>
      <c r="O184" t="s">
        <v>23</v>
      </c>
      <c r="P184" t="s">
        <v>26</v>
      </c>
      <c r="Q184" t="s">
        <v>92</v>
      </c>
      <c r="R184" s="13">
        <v>49</v>
      </c>
      <c r="S184" s="13">
        <v>3</v>
      </c>
      <c r="T184" s="21">
        <v>1</v>
      </c>
      <c r="V184" t="s">
        <v>2116</v>
      </c>
      <c r="W184" t="str">
        <f>+IF(V184="","",IF(MID(V184,1,3)="ECE","UNICO",IF(V184="FINES",CONCATENATE("R",IF(OR(C184="16",C184="21",C184="22",C184="23"),"16212223",IF(OR(C184="15",C184="17",C184="24",C184="25"),"15172425",C184))),IF(V184="CEBAS","UNICO",IF(VALUE(C184)&lt;=11,"AMBA","INTERIOR")))))</f>
        <v>AMBA</v>
      </c>
      <c r="X184" s="20" t="str">
        <f>+IF(V184="","-",CONCATENATE(V184,"_",W184))</f>
        <v>CENS_AMBA</v>
      </c>
      <c r="Y184" s="59">
        <v>0.4667278117424733</v>
      </c>
      <c r="Z184" t="str">
        <f>+IFERROR(VLOOKUP(H184,#REF!,2,FALSE),"-")</f>
        <v>-</v>
      </c>
      <c r="AA184" t="s">
        <v>2393</v>
      </c>
      <c r="AB184" t="str">
        <f>+IF(W184="","-",IF(W184="UNICO","CENSO","MUESTRA"))</f>
        <v>MUESTRA</v>
      </c>
      <c r="AC184" t="s">
        <v>2398</v>
      </c>
      <c r="AD184" t="s">
        <v>134</v>
      </c>
      <c r="AF184">
        <f>+COUNTIF(Piloto!C:C,MARCO!A184)</f>
        <v>0</v>
      </c>
    </row>
    <row r="185" spans="1:32" x14ac:dyDescent="0.25">
      <c r="A185" s="5" t="str">
        <f t="shared" si="2"/>
        <v>0135DM0451</v>
      </c>
      <c r="B185" s="23" t="s">
        <v>2119</v>
      </c>
      <c r="C185" t="s">
        <v>140</v>
      </c>
      <c r="D185" t="s">
        <v>155</v>
      </c>
      <c r="E185" t="s">
        <v>2074</v>
      </c>
      <c r="F185">
        <v>605672</v>
      </c>
      <c r="G185">
        <v>0</v>
      </c>
      <c r="H185" t="s">
        <v>2086</v>
      </c>
      <c r="I185" t="s">
        <v>20</v>
      </c>
      <c r="J185" t="s">
        <v>90</v>
      </c>
      <c r="K185" t="s">
        <v>21</v>
      </c>
      <c r="M185" t="s">
        <v>17729</v>
      </c>
      <c r="N185" t="s">
        <v>22</v>
      </c>
      <c r="O185" t="s">
        <v>23</v>
      </c>
      <c r="P185" t="s">
        <v>26</v>
      </c>
      <c r="Q185" t="s">
        <v>92</v>
      </c>
      <c r="R185" s="13">
        <v>172</v>
      </c>
      <c r="S185" s="13">
        <v>9</v>
      </c>
      <c r="T185" s="21">
        <v>1</v>
      </c>
      <c r="V185" t="s">
        <v>2116</v>
      </c>
      <c r="W185" t="str">
        <f>+IF(V185="","",IF(MID(V185,1,3)="ECE","UNICO",IF(V185="FINES",CONCATENATE("R",IF(OR(C185="16",C185="21",C185="22",C185="23"),"16212223",IF(OR(C185="15",C185="17",C185="24",C185="25"),"15172425",C185))),IF(V185="CEBAS","UNICO",IF(VALUE(C185)&lt;=11,"AMBA","INTERIOR")))))</f>
        <v>AMBA</v>
      </c>
      <c r="X185" s="20" t="str">
        <f>+IF(V185="","-",CONCATENATE(V185,"_",W185))</f>
        <v>CENS_AMBA</v>
      </c>
      <c r="Y185" s="59">
        <v>0.46731537258302841</v>
      </c>
      <c r="Z185" t="str">
        <f>+IFERROR(VLOOKUP(H185,#REF!,2,FALSE),"-")</f>
        <v>-</v>
      </c>
      <c r="AA185" t="s">
        <v>2393</v>
      </c>
      <c r="AB185" t="str">
        <f>+IF(W185="","-",IF(W185="UNICO","CENSO","MUESTRA"))</f>
        <v>MUESTRA</v>
      </c>
      <c r="AC185" t="s">
        <v>2398</v>
      </c>
      <c r="AD185" t="s">
        <v>134</v>
      </c>
      <c r="AF185">
        <f>+COUNTIF(Piloto!C:C,MARCO!A185)</f>
        <v>0</v>
      </c>
    </row>
    <row r="186" spans="1:32" x14ac:dyDescent="0.25">
      <c r="A186" s="5" t="str">
        <f t="shared" si="2"/>
        <v>0111DM0455</v>
      </c>
      <c r="B186" s="23" t="s">
        <v>2119</v>
      </c>
      <c r="C186" t="s">
        <v>246</v>
      </c>
      <c r="D186" t="s">
        <v>575</v>
      </c>
      <c r="E186" t="s">
        <v>1794</v>
      </c>
      <c r="F186">
        <v>623598</v>
      </c>
      <c r="G186">
        <v>0</v>
      </c>
      <c r="H186" t="s">
        <v>1828</v>
      </c>
      <c r="I186" t="s">
        <v>20</v>
      </c>
      <c r="J186" t="s">
        <v>90</v>
      </c>
      <c r="K186" t="s">
        <v>21</v>
      </c>
      <c r="M186" t="s">
        <v>17643</v>
      </c>
      <c r="N186" t="s">
        <v>22</v>
      </c>
      <c r="O186" t="s">
        <v>23</v>
      </c>
      <c r="P186" t="s">
        <v>26</v>
      </c>
      <c r="Q186" t="s">
        <v>92</v>
      </c>
      <c r="R186" s="13">
        <v>91</v>
      </c>
      <c r="S186" s="13">
        <v>6</v>
      </c>
      <c r="T186" s="21">
        <v>1</v>
      </c>
      <c r="V186" t="s">
        <v>2116</v>
      </c>
      <c r="W186" t="str">
        <f>+IF(V186="","",IF(MID(V186,1,3)="ECE","UNICO",IF(V186="FINES",CONCATENATE("R",IF(OR(C186="16",C186="21",C186="22",C186="23"),"16212223",IF(OR(C186="15",C186="17",C186="24",C186="25"),"15172425",C186))),IF(V186="CEBAS","UNICO",IF(VALUE(C186)&lt;=11,"AMBA","INTERIOR")))))</f>
        <v>AMBA</v>
      </c>
      <c r="X186" s="20" t="str">
        <f>+IF(V186="","-",CONCATENATE(V186,"_",W186))</f>
        <v>CENS_AMBA</v>
      </c>
      <c r="Y186" s="59">
        <v>0.46791924012673869</v>
      </c>
      <c r="Z186" t="str">
        <f>+IFERROR(VLOOKUP(H186,#REF!,2,FALSE),"-")</f>
        <v>-</v>
      </c>
      <c r="AA186" t="s">
        <v>2393</v>
      </c>
      <c r="AB186" t="str">
        <f>+IF(W186="","-",IF(W186="UNICO","CENSO","MUESTRA"))</f>
        <v>MUESTRA</v>
      </c>
      <c r="AC186" t="s">
        <v>2398</v>
      </c>
      <c r="AD186" t="s">
        <v>134</v>
      </c>
      <c r="AF186">
        <f>+COUNTIF(Piloto!C:C,MARCO!A186)</f>
        <v>0</v>
      </c>
    </row>
    <row r="187" spans="1:32" x14ac:dyDescent="0.25">
      <c r="A187" s="5" t="str">
        <f t="shared" si="2"/>
        <v>0069DM0463</v>
      </c>
      <c r="B187" s="23" t="s">
        <v>2119</v>
      </c>
      <c r="C187" t="s">
        <v>1079</v>
      </c>
      <c r="D187" t="s">
        <v>1077</v>
      </c>
      <c r="E187" t="s">
        <v>1078</v>
      </c>
      <c r="F187">
        <v>623606</v>
      </c>
      <c r="G187">
        <v>0</v>
      </c>
      <c r="H187" t="s">
        <v>1172</v>
      </c>
      <c r="I187" t="s">
        <v>20</v>
      </c>
      <c r="J187" t="s">
        <v>90</v>
      </c>
      <c r="K187" t="s">
        <v>21</v>
      </c>
      <c r="M187" t="s">
        <v>17623</v>
      </c>
      <c r="N187" t="s">
        <v>22</v>
      </c>
      <c r="O187" t="s">
        <v>23</v>
      </c>
      <c r="P187" t="s">
        <v>26</v>
      </c>
      <c r="Q187" t="s">
        <v>92</v>
      </c>
      <c r="R187" s="13">
        <v>34</v>
      </c>
      <c r="S187" s="13">
        <v>4</v>
      </c>
      <c r="T187" s="21">
        <v>1</v>
      </c>
      <c r="V187" t="s">
        <v>2116</v>
      </c>
      <c r="W187" t="str">
        <f>+IF(V187="","",IF(MID(V187,1,3)="ECE","UNICO",IF(V187="FINES",CONCATENATE("R",IF(OR(C187="16",C187="21",C187="22",C187="23"),"16212223",IF(OR(C187="15",C187="17",C187="24",C187="25"),"15172425",C187))),IF(V187="CEBAS","UNICO",IF(VALUE(C187)&lt;=11,"AMBA","INTERIOR")))))</f>
        <v>AMBA</v>
      </c>
      <c r="X187" s="20" t="str">
        <f>+IF(V187="","-",CONCATENATE(V187,"_",W187))</f>
        <v>CENS_AMBA</v>
      </c>
      <c r="Y187" s="59">
        <v>0.47115194326952892</v>
      </c>
      <c r="Z187" t="str">
        <f>+IFERROR(VLOOKUP(H187,#REF!,2,FALSE),"-")</f>
        <v>-</v>
      </c>
      <c r="AA187" t="s">
        <v>2393</v>
      </c>
      <c r="AB187" t="str">
        <f>+IF(W187="","-",IF(W187="UNICO","CENSO","MUESTRA"))</f>
        <v>MUESTRA</v>
      </c>
      <c r="AC187" t="s">
        <v>2397</v>
      </c>
      <c r="AD187" t="s">
        <v>134</v>
      </c>
      <c r="AF187">
        <f>+COUNTIF(Piloto!C:C,MARCO!A187)</f>
        <v>0</v>
      </c>
    </row>
    <row r="188" spans="1:32" x14ac:dyDescent="0.25">
      <c r="A188" s="5" t="str">
        <f t="shared" si="2"/>
        <v>0099DM0453</v>
      </c>
      <c r="B188" s="23" t="s">
        <v>2119</v>
      </c>
      <c r="C188" t="s">
        <v>186</v>
      </c>
      <c r="D188" t="s">
        <v>1665</v>
      </c>
      <c r="E188" t="s">
        <v>1666</v>
      </c>
      <c r="F188">
        <v>623667</v>
      </c>
      <c r="G188">
        <v>0</v>
      </c>
      <c r="H188" t="s">
        <v>1673</v>
      </c>
      <c r="I188" t="s">
        <v>20</v>
      </c>
      <c r="J188" t="s">
        <v>90</v>
      </c>
      <c r="K188" t="s">
        <v>21</v>
      </c>
      <c r="M188" t="s">
        <v>17638</v>
      </c>
      <c r="N188" t="s">
        <v>22</v>
      </c>
      <c r="O188" t="s">
        <v>23</v>
      </c>
      <c r="P188" t="s">
        <v>26</v>
      </c>
      <c r="Q188" t="s">
        <v>92</v>
      </c>
      <c r="R188" s="13">
        <v>127</v>
      </c>
      <c r="S188" s="13">
        <v>7</v>
      </c>
      <c r="T188" s="21">
        <v>1</v>
      </c>
      <c r="V188" t="s">
        <v>2116</v>
      </c>
      <c r="W188" t="str">
        <f>+IF(V188="","",IF(MID(V188,1,3)="ECE","UNICO",IF(V188="FINES",CONCATENATE("R",IF(OR(C188="16",C188="21",C188="22",C188="23"),"16212223",IF(OR(C188="15",C188="17",C188="24",C188="25"),"15172425",C188))),IF(V188="CEBAS","UNICO",IF(VALUE(C188)&lt;=11,"AMBA","INTERIOR")))))</f>
        <v>AMBA</v>
      </c>
      <c r="X188" s="20" t="str">
        <f>+IF(V188="","-",CONCATENATE(V188,"_",W188))</f>
        <v>CENS_AMBA</v>
      </c>
      <c r="Y188" s="59">
        <v>0.47319454582113968</v>
      </c>
      <c r="Z188" t="str">
        <f>+IFERROR(VLOOKUP(H188,#REF!,2,FALSE),"-")</f>
        <v>-</v>
      </c>
      <c r="AA188" t="s">
        <v>2393</v>
      </c>
      <c r="AB188" t="str">
        <f>+IF(W188="","-",IF(W188="UNICO","CENSO","MUESTRA"))</f>
        <v>MUESTRA</v>
      </c>
      <c r="AC188" t="s">
        <v>2397</v>
      </c>
      <c r="AD188" t="s">
        <v>134</v>
      </c>
      <c r="AF188">
        <f>+COUNTIF(Piloto!C:C,MARCO!A188)</f>
        <v>0</v>
      </c>
    </row>
    <row r="189" spans="1:32" x14ac:dyDescent="0.25">
      <c r="A189" s="5" t="str">
        <f t="shared" si="2"/>
        <v>0111DM0454</v>
      </c>
      <c r="B189" s="23" t="s">
        <v>2119</v>
      </c>
      <c r="C189" t="s">
        <v>246</v>
      </c>
      <c r="D189" t="s">
        <v>575</v>
      </c>
      <c r="E189" t="s">
        <v>1794</v>
      </c>
      <c r="F189">
        <v>623596</v>
      </c>
      <c r="G189">
        <v>0</v>
      </c>
      <c r="H189" t="s">
        <v>1827</v>
      </c>
      <c r="I189" t="s">
        <v>20</v>
      </c>
      <c r="J189" t="s">
        <v>90</v>
      </c>
      <c r="K189" t="s">
        <v>21</v>
      </c>
      <c r="M189" t="s">
        <v>17632</v>
      </c>
      <c r="N189" t="s">
        <v>22</v>
      </c>
      <c r="O189" t="s">
        <v>23</v>
      </c>
      <c r="P189" t="s">
        <v>26</v>
      </c>
      <c r="Q189" t="s">
        <v>92</v>
      </c>
      <c r="R189" s="13">
        <v>196</v>
      </c>
      <c r="S189" s="13">
        <v>7</v>
      </c>
      <c r="T189" s="21">
        <v>1</v>
      </c>
      <c r="V189" t="s">
        <v>2116</v>
      </c>
      <c r="W189" t="str">
        <f>+IF(V189="","",IF(MID(V189,1,3)="ECE","UNICO",IF(V189="FINES",CONCATENATE("R",IF(OR(C189="16",C189="21",C189="22",C189="23"),"16212223",IF(OR(C189="15",C189="17",C189="24",C189="25"),"15172425",C189))),IF(V189="CEBAS","UNICO",IF(VALUE(C189)&lt;=11,"AMBA","INTERIOR")))))</f>
        <v>AMBA</v>
      </c>
      <c r="X189" s="20" t="str">
        <f>+IF(V189="","-",CONCATENATE(V189,"_",W189))</f>
        <v>CENS_AMBA</v>
      </c>
      <c r="Y189" s="59">
        <v>0.47532657594294159</v>
      </c>
      <c r="Z189" t="str">
        <f>+IFERROR(VLOOKUP(H189,#REF!,2,FALSE),"-")</f>
        <v>-</v>
      </c>
      <c r="AA189" t="s">
        <v>2393</v>
      </c>
      <c r="AB189" t="str">
        <f>+IF(W189="","-",IF(W189="UNICO","CENSO","MUESTRA"))</f>
        <v>MUESTRA</v>
      </c>
      <c r="AC189" t="s">
        <v>2397</v>
      </c>
      <c r="AD189" t="s">
        <v>134</v>
      </c>
      <c r="AF189">
        <f>+COUNTIF(Piloto!C:C,MARCO!A189)</f>
        <v>0</v>
      </c>
    </row>
    <row r="190" spans="1:32" x14ac:dyDescent="0.25">
      <c r="A190" s="5" t="str">
        <f t="shared" si="2"/>
        <v>0083DM0457</v>
      </c>
      <c r="B190" s="23" t="s">
        <v>2119</v>
      </c>
      <c r="C190" t="s">
        <v>158</v>
      </c>
      <c r="D190" t="s">
        <v>1445</v>
      </c>
      <c r="E190" t="s">
        <v>1446</v>
      </c>
      <c r="F190">
        <v>623976</v>
      </c>
      <c r="G190">
        <v>0</v>
      </c>
      <c r="H190" t="s">
        <v>1464</v>
      </c>
      <c r="I190" t="s">
        <v>20</v>
      </c>
      <c r="J190" t="s">
        <v>90</v>
      </c>
      <c r="K190" t="s">
        <v>21</v>
      </c>
      <c r="M190" t="s">
        <v>17752</v>
      </c>
      <c r="N190" t="s">
        <v>22</v>
      </c>
      <c r="O190" t="s">
        <v>23</v>
      </c>
      <c r="P190" t="s">
        <v>26</v>
      </c>
      <c r="Q190" t="s">
        <v>92</v>
      </c>
      <c r="R190" s="13">
        <v>57</v>
      </c>
      <c r="S190" s="13">
        <v>3</v>
      </c>
      <c r="T190" s="21">
        <v>1</v>
      </c>
      <c r="V190" t="s">
        <v>2116</v>
      </c>
      <c r="W190" t="str">
        <f>+IF(V190="","",IF(MID(V190,1,3)="ECE","UNICO",IF(V190="FINES",CONCATENATE("R",IF(OR(C190="16",C190="21",C190="22",C190="23"),"16212223",IF(OR(C190="15",C190="17",C190="24",C190="25"),"15172425",C190))),IF(V190="CEBAS","UNICO",IF(VALUE(C190)&lt;=11,"AMBA","INTERIOR")))))</f>
        <v>AMBA</v>
      </c>
      <c r="X190" s="20" t="str">
        <f>+IF(V190="","-",CONCATENATE(V190,"_",W190))</f>
        <v>CENS_AMBA</v>
      </c>
      <c r="Y190" s="59">
        <v>0.47540110510748779</v>
      </c>
      <c r="Z190" t="str">
        <f>+IFERROR(VLOOKUP(H190,#REF!,2,FALSE),"-")</f>
        <v>-</v>
      </c>
      <c r="AA190" t="s">
        <v>2393</v>
      </c>
      <c r="AB190" t="str">
        <f>+IF(W190="","-",IF(W190="UNICO","CENSO","MUESTRA"))</f>
        <v>MUESTRA</v>
      </c>
      <c r="AC190" t="s">
        <v>2397</v>
      </c>
      <c r="AD190" t="s">
        <v>134</v>
      </c>
      <c r="AF190">
        <f>+COUNTIF(Piloto!C:C,MARCO!A190)</f>
        <v>0</v>
      </c>
    </row>
    <row r="191" spans="1:32" x14ac:dyDescent="0.25">
      <c r="A191" s="5" t="str">
        <f t="shared" si="2"/>
        <v>0069DM0468</v>
      </c>
      <c r="B191" s="23" t="s">
        <v>2119</v>
      </c>
      <c r="C191" t="s">
        <v>1079</v>
      </c>
      <c r="D191" t="s">
        <v>1077</v>
      </c>
      <c r="E191" t="s">
        <v>1078</v>
      </c>
      <c r="F191">
        <v>623611</v>
      </c>
      <c r="G191">
        <v>0</v>
      </c>
      <c r="H191" t="s">
        <v>1177</v>
      </c>
      <c r="I191" t="s">
        <v>20</v>
      </c>
      <c r="J191" t="s">
        <v>90</v>
      </c>
      <c r="K191" t="s">
        <v>21</v>
      </c>
      <c r="M191" t="s">
        <v>17624</v>
      </c>
      <c r="N191" t="s">
        <v>22</v>
      </c>
      <c r="O191" t="s">
        <v>23</v>
      </c>
      <c r="P191" t="s">
        <v>26</v>
      </c>
      <c r="Q191" t="s">
        <v>92</v>
      </c>
      <c r="R191" s="13">
        <v>64</v>
      </c>
      <c r="S191" s="13">
        <v>6</v>
      </c>
      <c r="T191" s="21">
        <v>1</v>
      </c>
      <c r="V191" t="s">
        <v>2116</v>
      </c>
      <c r="W191" t="str">
        <f>+IF(V191="","",IF(MID(V191,1,3)="ECE","UNICO",IF(V191="FINES",CONCATENATE("R",IF(OR(C191="16",C191="21",C191="22",C191="23"),"16212223",IF(OR(C191="15",C191="17",C191="24",C191="25"),"15172425",C191))),IF(V191="CEBAS","UNICO",IF(VALUE(C191)&lt;=11,"AMBA","INTERIOR")))))</f>
        <v>AMBA</v>
      </c>
      <c r="X191" s="20" t="str">
        <f>+IF(V191="","-",CONCATENATE(V191,"_",W191))</f>
        <v>CENS_AMBA</v>
      </c>
      <c r="Y191" s="59">
        <v>0.47669314924213618</v>
      </c>
      <c r="Z191" t="str">
        <f>+IFERROR(VLOOKUP(H191,#REF!,2,FALSE),"-")</f>
        <v>-</v>
      </c>
      <c r="AA191" t="s">
        <v>2393</v>
      </c>
      <c r="AB191" t="str">
        <f>+IF(W191="","-",IF(W191="UNICO","CENSO","MUESTRA"))</f>
        <v>MUESTRA</v>
      </c>
      <c r="AC191" t="s">
        <v>2397</v>
      </c>
      <c r="AD191" t="s">
        <v>134</v>
      </c>
      <c r="AF191">
        <f>+COUNTIF(Piloto!C:C,MARCO!A191)</f>
        <v>0</v>
      </c>
    </row>
    <row r="192" spans="1:32" x14ac:dyDescent="0.25">
      <c r="A192" s="5" t="str">
        <f t="shared" si="2"/>
        <v>0069DM0467</v>
      </c>
      <c r="B192" s="23" t="s">
        <v>2119</v>
      </c>
      <c r="C192" t="s">
        <v>1079</v>
      </c>
      <c r="D192" t="s">
        <v>1077</v>
      </c>
      <c r="E192" t="s">
        <v>1078</v>
      </c>
      <c r="F192">
        <v>623610</v>
      </c>
      <c r="G192">
        <v>0</v>
      </c>
      <c r="H192" t="s">
        <v>1176</v>
      </c>
      <c r="I192" t="s">
        <v>20</v>
      </c>
      <c r="J192" t="s">
        <v>90</v>
      </c>
      <c r="K192" t="s">
        <v>21</v>
      </c>
      <c r="M192" t="s">
        <v>17659</v>
      </c>
      <c r="N192" t="s">
        <v>22</v>
      </c>
      <c r="O192" t="s">
        <v>23</v>
      </c>
      <c r="P192" t="s">
        <v>26</v>
      </c>
      <c r="Q192" t="s">
        <v>92</v>
      </c>
      <c r="R192" s="13">
        <v>171</v>
      </c>
      <c r="S192" s="13">
        <v>10</v>
      </c>
      <c r="T192" s="21">
        <v>1</v>
      </c>
      <c r="V192" t="s">
        <v>2116</v>
      </c>
      <c r="W192" t="str">
        <f>+IF(V192="","",IF(MID(V192,1,3)="ECE","UNICO",IF(V192="FINES",CONCATENATE("R",IF(OR(C192="16",C192="21",C192="22",C192="23"),"16212223",IF(OR(C192="15",C192="17",C192="24",C192="25"),"15172425",C192))),IF(V192="CEBAS","UNICO",IF(VALUE(C192)&lt;=11,"AMBA","INTERIOR")))))</f>
        <v>AMBA</v>
      </c>
      <c r="X192" s="20" t="str">
        <f>+IF(V192="","-",CONCATENATE(V192,"_",W192))</f>
        <v>CENS_AMBA</v>
      </c>
      <c r="Y192" s="59">
        <v>0.47791882800428492</v>
      </c>
      <c r="Z192" t="str">
        <f>+IFERROR(VLOOKUP(H192,#REF!,2,FALSE),"-")</f>
        <v>-</v>
      </c>
      <c r="AA192" t="s">
        <v>2393</v>
      </c>
      <c r="AB192" t="str">
        <f>+IF(W192="","-",IF(W192="UNICO","CENSO","MUESTRA"))</f>
        <v>MUESTRA</v>
      </c>
      <c r="AC192" t="s">
        <v>2398</v>
      </c>
      <c r="AD192" t="s">
        <v>134</v>
      </c>
      <c r="AF192">
        <f>+COUNTIF(Piloto!C:C,MARCO!A192)</f>
        <v>0</v>
      </c>
    </row>
    <row r="193" spans="1:32" x14ac:dyDescent="0.25">
      <c r="A193" s="5" t="str">
        <f t="shared" si="2"/>
        <v>0100DM0463</v>
      </c>
      <c r="B193" s="23" t="s">
        <v>2119</v>
      </c>
      <c r="C193" t="s">
        <v>1245</v>
      </c>
      <c r="D193" t="s">
        <v>876</v>
      </c>
      <c r="E193" t="s">
        <v>1674</v>
      </c>
      <c r="F193">
        <v>623723</v>
      </c>
      <c r="G193">
        <v>0</v>
      </c>
      <c r="H193" t="s">
        <v>1702</v>
      </c>
      <c r="I193" t="s">
        <v>20</v>
      </c>
      <c r="J193" t="s">
        <v>90</v>
      </c>
      <c r="K193" t="s">
        <v>21</v>
      </c>
      <c r="M193" t="s">
        <v>17623</v>
      </c>
      <c r="N193" t="s">
        <v>22</v>
      </c>
      <c r="O193" t="s">
        <v>23</v>
      </c>
      <c r="P193" t="s">
        <v>26</v>
      </c>
      <c r="Q193" t="s">
        <v>92</v>
      </c>
      <c r="R193" s="13">
        <v>69</v>
      </c>
      <c r="S193" s="13">
        <v>3</v>
      </c>
      <c r="T193" s="21">
        <v>1</v>
      </c>
      <c r="V193" t="s">
        <v>2116</v>
      </c>
      <c r="W193" t="str">
        <f>+IF(V193="","",IF(MID(V193,1,3)="ECE","UNICO",IF(V193="FINES",CONCATENATE("R",IF(OR(C193="16",C193="21",C193="22",C193="23"),"16212223",IF(OR(C193="15",C193="17",C193="24",C193="25"),"15172425",C193))),IF(V193="CEBAS","UNICO",IF(VALUE(C193)&lt;=11,"AMBA","INTERIOR")))))</f>
        <v>AMBA</v>
      </c>
      <c r="X193" s="20" t="str">
        <f>+IF(V193="","-",CONCATENATE(V193,"_",W193))</f>
        <v>CENS_AMBA</v>
      </c>
      <c r="Y193" s="59">
        <v>0.48070063381581701</v>
      </c>
      <c r="Z193" t="str">
        <f>+IFERROR(VLOOKUP(H193,#REF!,2,FALSE),"-")</f>
        <v>-</v>
      </c>
      <c r="AA193" t="s">
        <v>2393</v>
      </c>
      <c r="AB193" t="str">
        <f>+IF(W193="","-",IF(W193="UNICO","CENSO","MUESTRA"))</f>
        <v>MUESTRA</v>
      </c>
      <c r="AC193" t="s">
        <v>2397</v>
      </c>
      <c r="AD193" t="s">
        <v>134</v>
      </c>
      <c r="AF193">
        <f>+COUNTIF(Piloto!C:C,MARCO!A193)</f>
        <v>0</v>
      </c>
    </row>
    <row r="194" spans="1:32" x14ac:dyDescent="0.25">
      <c r="A194" s="5" t="str">
        <f t="shared" si="2"/>
        <v>0130DM0451</v>
      </c>
      <c r="B194" s="23" t="s">
        <v>2119</v>
      </c>
      <c r="C194" t="s">
        <v>186</v>
      </c>
      <c r="D194" t="s">
        <v>285</v>
      </c>
      <c r="E194" t="s">
        <v>1994</v>
      </c>
      <c r="F194">
        <v>602930</v>
      </c>
      <c r="G194">
        <v>0</v>
      </c>
      <c r="H194" t="s">
        <v>2004</v>
      </c>
      <c r="I194" t="s">
        <v>20</v>
      </c>
      <c r="J194" t="s">
        <v>90</v>
      </c>
      <c r="K194" t="s">
        <v>21</v>
      </c>
      <c r="M194" t="s">
        <v>2289</v>
      </c>
      <c r="N194" t="s">
        <v>22</v>
      </c>
      <c r="O194" t="s">
        <v>23</v>
      </c>
      <c r="P194" t="s">
        <v>26</v>
      </c>
      <c r="Q194" t="s">
        <v>92</v>
      </c>
      <c r="R194" s="13">
        <v>167</v>
      </c>
      <c r="S194" s="13">
        <v>9</v>
      </c>
      <c r="T194" s="21">
        <v>1</v>
      </c>
      <c r="V194" t="s">
        <v>2116</v>
      </c>
      <c r="W194" t="str">
        <f>+IF(V194="","",IF(MID(V194,1,3)="ECE","UNICO",IF(V194="FINES",CONCATENATE("R",IF(OR(C194="16",C194="21",C194="22",C194="23"),"16212223",IF(OR(C194="15",C194="17",C194="24",C194="25"),"15172425",C194))),IF(V194="CEBAS","UNICO",IF(VALUE(C194)&lt;=11,"AMBA","INTERIOR")))))</f>
        <v>AMBA</v>
      </c>
      <c r="X194" s="20" t="str">
        <f>+IF(V194="","-",CONCATENATE(V194,"_",W194))</f>
        <v>CENS_AMBA</v>
      </c>
      <c r="Y194" s="59">
        <v>0.48196867578908009</v>
      </c>
      <c r="Z194" t="str">
        <f>+IFERROR(VLOOKUP(H194,#REF!,2,FALSE),"-")</f>
        <v>-</v>
      </c>
      <c r="AA194" t="s">
        <v>2393</v>
      </c>
      <c r="AB194" t="str">
        <f>+IF(W194="","-",IF(W194="UNICO","CENSO","MUESTRA"))</f>
        <v>MUESTRA</v>
      </c>
      <c r="AC194" t="s">
        <v>2398</v>
      </c>
      <c r="AD194" t="s">
        <v>134</v>
      </c>
      <c r="AF194">
        <f>+COUNTIF(Piloto!C:C,MARCO!A194)</f>
        <v>0</v>
      </c>
    </row>
    <row r="195" spans="1:32" x14ac:dyDescent="0.25">
      <c r="A195" s="5" t="str">
        <f t="shared" ref="A195:A258" si="3">+H195</f>
        <v>0069DM0477</v>
      </c>
      <c r="B195" s="23" t="s">
        <v>2119</v>
      </c>
      <c r="C195" t="s">
        <v>1079</v>
      </c>
      <c r="D195" t="s">
        <v>1077</v>
      </c>
      <c r="E195" t="s">
        <v>1078</v>
      </c>
      <c r="F195">
        <v>623628</v>
      </c>
      <c r="G195">
        <v>0</v>
      </c>
      <c r="H195" t="s">
        <v>1192</v>
      </c>
      <c r="I195" t="s">
        <v>20</v>
      </c>
      <c r="J195" t="s">
        <v>90</v>
      </c>
      <c r="K195" t="s">
        <v>21</v>
      </c>
      <c r="M195" t="s">
        <v>17660</v>
      </c>
      <c r="N195" t="s">
        <v>22</v>
      </c>
      <c r="O195" t="s">
        <v>23</v>
      </c>
      <c r="P195" t="s">
        <v>26</v>
      </c>
      <c r="Q195" t="s">
        <v>92</v>
      </c>
      <c r="R195" s="13">
        <v>68</v>
      </c>
      <c r="S195" s="13">
        <v>6</v>
      </c>
      <c r="T195" s="21">
        <v>1</v>
      </c>
      <c r="V195" t="s">
        <v>2116</v>
      </c>
      <c r="W195" t="str">
        <f>+IF(V195="","",IF(MID(V195,1,3)="ECE","UNICO",IF(V195="FINES",CONCATENATE("R",IF(OR(C195="16",C195="21",C195="22",C195="23"),"16212223",IF(OR(C195="15",C195="17",C195="24",C195="25"),"15172425",C195))),IF(V195="CEBAS","UNICO",IF(VALUE(C195)&lt;=11,"AMBA","INTERIOR")))))</f>
        <v>AMBA</v>
      </c>
      <c r="X195" s="20" t="str">
        <f>+IF(V195="","-",CONCATENATE(V195,"_",W195))</f>
        <v>CENS_AMBA</v>
      </c>
      <c r="Y195" s="59">
        <v>0.48243305871361181</v>
      </c>
      <c r="Z195" t="str">
        <f>+IFERROR(VLOOKUP(H195,#REF!,2,FALSE),"-")</f>
        <v>-</v>
      </c>
      <c r="AA195" t="s">
        <v>2393</v>
      </c>
      <c r="AB195" t="str">
        <f>+IF(W195="","-",IF(W195="UNICO","CENSO","MUESTRA"))</f>
        <v>MUESTRA</v>
      </c>
      <c r="AC195" t="s">
        <v>2398</v>
      </c>
      <c r="AD195" t="s">
        <v>134</v>
      </c>
      <c r="AF195">
        <f>+COUNTIF(Piloto!C:C,MARCO!A195)</f>
        <v>0</v>
      </c>
    </row>
    <row r="196" spans="1:32" x14ac:dyDescent="0.25">
      <c r="A196" s="5" t="str">
        <f t="shared" si="3"/>
        <v>0100DM0454</v>
      </c>
      <c r="B196" s="23" t="s">
        <v>2119</v>
      </c>
      <c r="C196" t="s">
        <v>1245</v>
      </c>
      <c r="D196" t="s">
        <v>876</v>
      </c>
      <c r="E196" t="s">
        <v>1674</v>
      </c>
      <c r="F196">
        <v>602661</v>
      </c>
      <c r="G196">
        <v>0</v>
      </c>
      <c r="H196" t="s">
        <v>1693</v>
      </c>
      <c r="I196" t="s">
        <v>20</v>
      </c>
      <c r="J196" t="s">
        <v>90</v>
      </c>
      <c r="K196" t="s">
        <v>21</v>
      </c>
      <c r="M196" t="s">
        <v>17632</v>
      </c>
      <c r="N196" t="s">
        <v>22</v>
      </c>
      <c r="O196" t="s">
        <v>23</v>
      </c>
      <c r="P196" t="s">
        <v>26</v>
      </c>
      <c r="Q196" t="s">
        <v>92</v>
      </c>
      <c r="R196" s="13">
        <v>205</v>
      </c>
      <c r="S196" s="13">
        <v>15</v>
      </c>
      <c r="T196" s="21">
        <v>1</v>
      </c>
      <c r="V196" t="s">
        <v>2116</v>
      </c>
      <c r="W196" t="str">
        <f>+IF(V196="","",IF(MID(V196,1,3)="ECE","UNICO",IF(V196="FINES",CONCATENATE("R",IF(OR(C196="16",C196="21",C196="22",C196="23"),"16212223",IF(OR(C196="15",C196="17",C196="24",C196="25"),"15172425",C196))),IF(V196="CEBAS","UNICO",IF(VALUE(C196)&lt;=11,"AMBA","INTERIOR")))))</f>
        <v>AMBA</v>
      </c>
      <c r="X196" s="20" t="str">
        <f>+IF(V196="","-",CONCATENATE(V196,"_",W196))</f>
        <v>CENS_AMBA</v>
      </c>
      <c r="Y196" s="59">
        <v>0.49493903163317088</v>
      </c>
      <c r="Z196" t="str">
        <f>+IFERROR(VLOOKUP(H196,#REF!,2,FALSE),"-")</f>
        <v>-</v>
      </c>
      <c r="AA196" t="s">
        <v>2393</v>
      </c>
      <c r="AB196" t="str">
        <f>+IF(W196="","-",IF(W196="UNICO","CENSO","MUESTRA"))</f>
        <v>MUESTRA</v>
      </c>
      <c r="AC196" t="s">
        <v>2397</v>
      </c>
      <c r="AD196" t="s">
        <v>134</v>
      </c>
      <c r="AF196">
        <f>+COUNTIF(Piloto!C:C,MARCO!A196)</f>
        <v>0</v>
      </c>
    </row>
    <row r="197" spans="1:32" x14ac:dyDescent="0.25">
      <c r="A197" s="5" t="str">
        <f t="shared" si="3"/>
        <v>0069DM0475</v>
      </c>
      <c r="B197" s="23" t="s">
        <v>2119</v>
      </c>
      <c r="C197" t="s">
        <v>1079</v>
      </c>
      <c r="D197" t="s">
        <v>1077</v>
      </c>
      <c r="E197" t="s">
        <v>1078</v>
      </c>
      <c r="F197">
        <v>623637</v>
      </c>
      <c r="G197">
        <v>0</v>
      </c>
      <c r="H197" t="s">
        <v>1189</v>
      </c>
      <c r="I197" t="s">
        <v>20</v>
      </c>
      <c r="J197" t="s">
        <v>90</v>
      </c>
      <c r="K197" t="s">
        <v>21</v>
      </c>
      <c r="M197" t="s">
        <v>17661</v>
      </c>
      <c r="N197" t="s">
        <v>22</v>
      </c>
      <c r="O197" t="s">
        <v>23</v>
      </c>
      <c r="P197" t="s">
        <v>26</v>
      </c>
      <c r="Q197" t="s">
        <v>92</v>
      </c>
      <c r="R197" s="13">
        <v>154</v>
      </c>
      <c r="S197" s="13">
        <v>12</v>
      </c>
      <c r="T197" s="21">
        <v>1</v>
      </c>
      <c r="V197" t="s">
        <v>2116</v>
      </c>
      <c r="W197" t="str">
        <f>+IF(V197="","",IF(MID(V197,1,3)="ECE","UNICO",IF(V197="FINES",CONCATENATE("R",IF(OR(C197="16",C197="21",C197="22",C197="23"),"16212223",IF(OR(C197="15",C197="17",C197="24",C197="25"),"15172425",C197))),IF(V197="CEBAS","UNICO",IF(VALUE(C197)&lt;=11,"AMBA","INTERIOR")))))</f>
        <v>AMBA</v>
      </c>
      <c r="X197" s="20" t="str">
        <f>+IF(V197="","-",CONCATENATE(V197,"_",W197))</f>
        <v>CENS_AMBA</v>
      </c>
      <c r="Y197" s="59">
        <v>0.49506731645057078</v>
      </c>
      <c r="Z197" t="str">
        <f>+IFERROR(VLOOKUP(H197,#REF!,2,FALSE),"-")</f>
        <v>-</v>
      </c>
      <c r="AA197" t="s">
        <v>2393</v>
      </c>
      <c r="AB197" t="str">
        <f>+IF(W197="","-",IF(W197="UNICO","CENSO","MUESTRA"))</f>
        <v>MUESTRA</v>
      </c>
      <c r="AC197" t="s">
        <v>2397</v>
      </c>
      <c r="AD197" t="s">
        <v>134</v>
      </c>
      <c r="AF197">
        <f>+COUNTIF(Piloto!C:C,MARCO!A197)</f>
        <v>0</v>
      </c>
    </row>
    <row r="198" spans="1:32" x14ac:dyDescent="0.25">
      <c r="A198" s="5" t="str">
        <f t="shared" si="3"/>
        <v>0133DM0453</v>
      </c>
      <c r="B198" s="23" t="s">
        <v>2119</v>
      </c>
      <c r="C198" t="s">
        <v>1302</v>
      </c>
      <c r="D198" t="s">
        <v>160</v>
      </c>
      <c r="E198" t="s">
        <v>2049</v>
      </c>
      <c r="F198">
        <v>623733</v>
      </c>
      <c r="G198">
        <v>0</v>
      </c>
      <c r="H198" t="s">
        <v>2067</v>
      </c>
      <c r="I198" t="s">
        <v>20</v>
      </c>
      <c r="J198" t="s">
        <v>90</v>
      </c>
      <c r="K198" t="s">
        <v>21</v>
      </c>
      <c r="M198" t="s">
        <v>17638</v>
      </c>
      <c r="N198" t="s">
        <v>22</v>
      </c>
      <c r="O198" t="s">
        <v>23</v>
      </c>
      <c r="P198" t="s">
        <v>26</v>
      </c>
      <c r="Q198" t="s">
        <v>92</v>
      </c>
      <c r="R198" s="13">
        <v>177</v>
      </c>
      <c r="S198" s="13">
        <v>7</v>
      </c>
      <c r="T198" s="21">
        <v>1</v>
      </c>
      <c r="V198" t="s">
        <v>2116</v>
      </c>
      <c r="W198" t="str">
        <f>+IF(V198="","",IF(MID(V198,1,3)="ECE","UNICO",IF(V198="FINES",CONCATENATE("R",IF(OR(C198="16",C198="21",C198="22",C198="23"),"16212223",IF(OR(C198="15",C198="17",C198="24",C198="25"),"15172425",C198))),IF(V198="CEBAS","UNICO",IF(VALUE(C198)&lt;=11,"AMBA","INTERIOR")))))</f>
        <v>AMBA</v>
      </c>
      <c r="X198" s="20" t="str">
        <f>+IF(V198="","-",CONCATENATE(V198,"_",W198))</f>
        <v>CENS_AMBA</v>
      </c>
      <c r="Y198" s="59">
        <v>0.49543635712729561</v>
      </c>
      <c r="Z198" t="str">
        <f>+IFERROR(VLOOKUP(H198,#REF!,2,FALSE),"-")</f>
        <v>-</v>
      </c>
      <c r="AA198" t="s">
        <v>2393</v>
      </c>
      <c r="AB198" t="str">
        <f>+IF(W198="","-",IF(W198="UNICO","CENSO","MUESTRA"))</f>
        <v>MUESTRA</v>
      </c>
      <c r="AC198" t="s">
        <v>2397</v>
      </c>
      <c r="AD198" t="s">
        <v>134</v>
      </c>
      <c r="AF198">
        <f>+COUNTIF(Piloto!C:C,MARCO!A198)</f>
        <v>0</v>
      </c>
    </row>
    <row r="199" spans="1:32" x14ac:dyDescent="0.25">
      <c r="A199" s="5" t="str">
        <f t="shared" si="3"/>
        <v>0119DM0452</v>
      </c>
      <c r="B199" s="23" t="s">
        <v>2119</v>
      </c>
      <c r="C199" t="s">
        <v>584</v>
      </c>
      <c r="D199" t="s">
        <v>419</v>
      </c>
      <c r="E199" t="s">
        <v>1915</v>
      </c>
      <c r="F199">
        <v>623640</v>
      </c>
      <c r="G199">
        <v>0</v>
      </c>
      <c r="H199" t="s">
        <v>1936</v>
      </c>
      <c r="I199" t="s">
        <v>20</v>
      </c>
      <c r="J199" t="s">
        <v>90</v>
      </c>
      <c r="K199" t="s">
        <v>21</v>
      </c>
      <c r="M199" t="s">
        <v>17642</v>
      </c>
      <c r="N199" t="s">
        <v>22</v>
      </c>
      <c r="O199" t="s">
        <v>23</v>
      </c>
      <c r="P199" t="s">
        <v>26</v>
      </c>
      <c r="Q199" t="s">
        <v>92</v>
      </c>
      <c r="R199" s="13">
        <v>121</v>
      </c>
      <c r="S199" s="13">
        <v>6</v>
      </c>
      <c r="T199" s="21">
        <v>1</v>
      </c>
      <c r="V199" t="s">
        <v>2116</v>
      </c>
      <c r="W199" t="str">
        <f>+IF(V199="","",IF(MID(V199,1,3)="ECE","UNICO",IF(V199="FINES",CONCATENATE("R",IF(OR(C199="16",C199="21",C199="22",C199="23"),"16212223",IF(OR(C199="15",C199="17",C199="24",C199="25"),"15172425",C199))),IF(V199="CEBAS","UNICO",IF(VALUE(C199)&lt;=11,"AMBA","INTERIOR")))))</f>
        <v>AMBA</v>
      </c>
      <c r="X199" s="20" t="str">
        <f>+IF(V199="","-",CONCATENATE(V199,"_",W199))</f>
        <v>CENS_AMBA</v>
      </c>
      <c r="Y199" s="59">
        <v>0.49572746926232392</v>
      </c>
      <c r="Z199" t="str">
        <f>+IFERROR(VLOOKUP(H199,#REF!,2,FALSE),"-")</f>
        <v>-</v>
      </c>
      <c r="AA199" t="s">
        <v>2393</v>
      </c>
      <c r="AB199" t="str">
        <f>+IF(W199="","-",IF(W199="UNICO","CENSO","MUESTRA"))</f>
        <v>MUESTRA</v>
      </c>
      <c r="AC199" t="s">
        <v>2398</v>
      </c>
      <c r="AD199" t="s">
        <v>134</v>
      </c>
      <c r="AF199">
        <f>+COUNTIF(Piloto!C:C,MARCO!A199)</f>
        <v>0</v>
      </c>
    </row>
    <row r="200" spans="1:32" x14ac:dyDescent="0.25">
      <c r="A200" s="5" t="str">
        <f t="shared" si="3"/>
        <v>0062DM0467</v>
      </c>
      <c r="B200" s="23" t="s">
        <v>2119</v>
      </c>
      <c r="C200" t="s">
        <v>246</v>
      </c>
      <c r="D200" t="s">
        <v>958</v>
      </c>
      <c r="E200" t="s">
        <v>959</v>
      </c>
      <c r="F200">
        <v>623604</v>
      </c>
      <c r="G200">
        <v>0</v>
      </c>
      <c r="H200" t="s">
        <v>1012</v>
      </c>
      <c r="I200" t="s">
        <v>20</v>
      </c>
      <c r="J200" t="s">
        <v>90</v>
      </c>
      <c r="K200" t="s">
        <v>21</v>
      </c>
      <c r="M200" t="s">
        <v>17646</v>
      </c>
      <c r="N200" t="s">
        <v>22</v>
      </c>
      <c r="O200" t="s">
        <v>23</v>
      </c>
      <c r="P200" t="s">
        <v>26</v>
      </c>
      <c r="Q200" t="s">
        <v>92</v>
      </c>
      <c r="R200" s="13">
        <v>129</v>
      </c>
      <c r="S200" s="13">
        <v>6</v>
      </c>
      <c r="T200" s="21">
        <v>1</v>
      </c>
      <c r="V200" t="s">
        <v>2116</v>
      </c>
      <c r="W200" t="str">
        <f>+IF(V200="","",IF(MID(V200,1,3)="ECE","UNICO",IF(V200="FINES",CONCATENATE("R",IF(OR(C200="16",C200="21",C200="22",C200="23"),"16212223",IF(OR(C200="15",C200="17",C200="24",C200="25"),"15172425",C200))),IF(V200="CEBAS","UNICO",IF(VALUE(C200)&lt;=11,"AMBA","INTERIOR")))))</f>
        <v>AMBA</v>
      </c>
      <c r="X200" s="20" t="str">
        <f>+IF(V200="","-",CONCATENATE(V200,"_",W200))</f>
        <v>CENS_AMBA</v>
      </c>
      <c r="Y200" s="59">
        <v>0.4971354211631574</v>
      </c>
      <c r="Z200" t="str">
        <f>+IFERROR(VLOOKUP(H200,#REF!,2,FALSE),"-")</f>
        <v>-</v>
      </c>
      <c r="AA200" t="s">
        <v>2393</v>
      </c>
      <c r="AB200" t="str">
        <f>+IF(W200="","-",IF(W200="UNICO","CENSO","MUESTRA"))</f>
        <v>MUESTRA</v>
      </c>
      <c r="AC200" t="s">
        <v>2397</v>
      </c>
      <c r="AD200" t="s">
        <v>134</v>
      </c>
      <c r="AF200">
        <f>+COUNTIF(Piloto!C:C,MARCO!A200)</f>
        <v>0</v>
      </c>
    </row>
    <row r="201" spans="1:32" x14ac:dyDescent="0.25">
      <c r="A201" s="5" t="str">
        <f t="shared" si="3"/>
        <v>0047DM0452</v>
      </c>
      <c r="B201" s="23" t="s">
        <v>2119</v>
      </c>
      <c r="C201" t="s">
        <v>158</v>
      </c>
      <c r="D201" t="s">
        <v>811</v>
      </c>
      <c r="E201" t="s">
        <v>812</v>
      </c>
      <c r="F201">
        <v>623766</v>
      </c>
      <c r="G201">
        <v>0</v>
      </c>
      <c r="H201" t="s">
        <v>825</v>
      </c>
      <c r="I201" t="s">
        <v>20</v>
      </c>
      <c r="J201" t="s">
        <v>90</v>
      </c>
      <c r="K201" t="s">
        <v>21</v>
      </c>
      <c r="M201" t="s">
        <v>17642</v>
      </c>
      <c r="N201" t="s">
        <v>22</v>
      </c>
      <c r="O201" t="s">
        <v>23</v>
      </c>
      <c r="P201" t="s">
        <v>26</v>
      </c>
      <c r="Q201" t="s">
        <v>92</v>
      </c>
      <c r="R201" s="13">
        <v>214</v>
      </c>
      <c r="S201" s="13">
        <v>9</v>
      </c>
      <c r="T201" s="21">
        <v>1</v>
      </c>
      <c r="V201" t="s">
        <v>2116</v>
      </c>
      <c r="W201" t="str">
        <f>+IF(V201="","",IF(MID(V201,1,3)="ECE","UNICO",IF(V201="FINES",CONCATENATE("R",IF(OR(C201="16",C201="21",C201="22",C201="23"),"16212223",IF(OR(C201="15",C201="17",C201="24",C201="25"),"15172425",C201))),IF(V201="CEBAS","UNICO",IF(VALUE(C201)&lt;=11,"AMBA","INTERIOR")))))</f>
        <v>AMBA</v>
      </c>
      <c r="X201" s="20" t="str">
        <f>+IF(V201="","-",CONCATENATE(V201,"_",W201))</f>
        <v>CENS_AMBA</v>
      </c>
      <c r="Y201" s="59">
        <v>0.50008180271834135</v>
      </c>
      <c r="Z201" t="str">
        <f>+IFERROR(VLOOKUP(H201,#REF!,2,FALSE),"-")</f>
        <v>-</v>
      </c>
      <c r="AA201" t="s">
        <v>2393</v>
      </c>
      <c r="AB201" t="str">
        <f>+IF(W201="","-",IF(W201="UNICO","CENSO","MUESTRA"))</f>
        <v>MUESTRA</v>
      </c>
      <c r="AC201" t="s">
        <v>2398</v>
      </c>
      <c r="AD201" t="s">
        <v>134</v>
      </c>
      <c r="AF201">
        <f>+COUNTIF(Piloto!C:C,MARCO!A201)</f>
        <v>0</v>
      </c>
    </row>
    <row r="202" spans="1:32" x14ac:dyDescent="0.25">
      <c r="A202" s="5" t="str">
        <f t="shared" si="3"/>
        <v>0131DM0454</v>
      </c>
      <c r="B202" s="23" t="s">
        <v>2119</v>
      </c>
      <c r="C202" t="s">
        <v>1302</v>
      </c>
      <c r="D202" t="s">
        <v>281</v>
      </c>
      <c r="E202" t="s">
        <v>2014</v>
      </c>
      <c r="F202">
        <v>623748</v>
      </c>
      <c r="G202">
        <v>0</v>
      </c>
      <c r="H202" t="s">
        <v>2029</v>
      </c>
      <c r="I202" t="s">
        <v>20</v>
      </c>
      <c r="J202" t="s">
        <v>90</v>
      </c>
      <c r="K202" t="s">
        <v>21</v>
      </c>
      <c r="M202" t="s">
        <v>17632</v>
      </c>
      <c r="N202" t="s">
        <v>22</v>
      </c>
      <c r="O202" t="s">
        <v>23</v>
      </c>
      <c r="P202" t="s">
        <v>26</v>
      </c>
      <c r="Q202" t="s">
        <v>92</v>
      </c>
      <c r="R202" s="13">
        <v>283</v>
      </c>
      <c r="S202" s="13">
        <v>6</v>
      </c>
      <c r="T202" s="21">
        <v>1</v>
      </c>
      <c r="V202" t="s">
        <v>2116</v>
      </c>
      <c r="W202" t="str">
        <f>+IF(V202="","",IF(MID(V202,1,3)="ECE","UNICO",IF(V202="FINES",CONCATENATE("R",IF(OR(C202="16",C202="21",C202="22",C202="23"),"16212223",IF(OR(C202="15",C202="17",C202="24",C202="25"),"15172425",C202))),IF(V202="CEBAS","UNICO",IF(VALUE(C202)&lt;=11,"AMBA","INTERIOR")))))</f>
        <v>AMBA</v>
      </c>
      <c r="X202" s="20" t="str">
        <f>+IF(V202="","-",CONCATENATE(V202,"_",W202))</f>
        <v>CENS_AMBA</v>
      </c>
      <c r="Y202" s="59">
        <v>0.5015216846215097</v>
      </c>
      <c r="Z202" t="str">
        <f>+IFERROR(VLOOKUP(H202,#REF!,2,FALSE),"-")</f>
        <v>-</v>
      </c>
      <c r="AA202" t="s">
        <v>2393</v>
      </c>
      <c r="AB202" t="str">
        <f>+IF(W202="","-",IF(W202="UNICO","CENSO","MUESTRA"))</f>
        <v>MUESTRA</v>
      </c>
      <c r="AC202" t="s">
        <v>2398</v>
      </c>
      <c r="AD202" t="s">
        <v>134</v>
      </c>
      <c r="AF202">
        <f>+COUNTIF(Piloto!C:C,MARCO!A202)</f>
        <v>0</v>
      </c>
    </row>
    <row r="203" spans="1:32" x14ac:dyDescent="0.25">
      <c r="A203" s="5" t="str">
        <f t="shared" si="3"/>
        <v>0015DM0453</v>
      </c>
      <c r="B203" s="23" t="s">
        <v>2119</v>
      </c>
      <c r="C203" t="s">
        <v>158</v>
      </c>
      <c r="D203" t="s">
        <v>427</v>
      </c>
      <c r="E203" t="s">
        <v>428</v>
      </c>
      <c r="F203">
        <v>623759</v>
      </c>
      <c r="G203">
        <v>0</v>
      </c>
      <c r="H203" t="s">
        <v>442</v>
      </c>
      <c r="I203" t="s">
        <v>20</v>
      </c>
      <c r="J203" t="s">
        <v>90</v>
      </c>
      <c r="K203" t="s">
        <v>21</v>
      </c>
      <c r="M203" t="s">
        <v>17662</v>
      </c>
      <c r="N203" t="s">
        <v>22</v>
      </c>
      <c r="O203" t="s">
        <v>23</v>
      </c>
      <c r="P203" t="s">
        <v>26</v>
      </c>
      <c r="Q203" t="s">
        <v>92</v>
      </c>
      <c r="R203" s="13">
        <v>57</v>
      </c>
      <c r="S203" s="13">
        <v>3</v>
      </c>
      <c r="T203" s="21">
        <v>1</v>
      </c>
      <c r="V203" t="s">
        <v>2116</v>
      </c>
      <c r="W203" t="str">
        <f>+IF(V203="","",IF(MID(V203,1,3)="ECE","UNICO",IF(V203="FINES",CONCATENATE("R",IF(OR(C203="16",C203="21",C203="22",C203="23"),"16212223",IF(OR(C203="15",C203="17",C203="24",C203="25"),"15172425",C203))),IF(V203="CEBAS","UNICO",IF(VALUE(C203)&lt;=11,"AMBA","INTERIOR")))))</f>
        <v>AMBA</v>
      </c>
      <c r="X203" s="20" t="str">
        <f>+IF(V203="","-",CONCATENATE(V203,"_",W203))</f>
        <v>CENS_AMBA</v>
      </c>
      <c r="Y203" s="59">
        <v>0.50315081912118031</v>
      </c>
      <c r="Z203" t="str">
        <f>+IFERROR(VLOOKUP(H203,#REF!,2,FALSE),"-")</f>
        <v>-</v>
      </c>
      <c r="AA203" t="s">
        <v>2393</v>
      </c>
      <c r="AB203" t="str">
        <f>+IF(W203="","-",IF(W203="UNICO","CENSO","MUESTRA"))</f>
        <v>MUESTRA</v>
      </c>
      <c r="AC203" t="s">
        <v>2397</v>
      </c>
      <c r="AD203" t="s">
        <v>134</v>
      </c>
      <c r="AF203">
        <f>+COUNTIF(Piloto!C:C,MARCO!A203)</f>
        <v>0</v>
      </c>
    </row>
    <row r="204" spans="1:32" x14ac:dyDescent="0.25">
      <c r="A204" s="5" t="str">
        <f t="shared" si="3"/>
        <v>0001DM0460</v>
      </c>
      <c r="B204" s="23" t="s">
        <v>2119</v>
      </c>
      <c r="C204" t="s">
        <v>19</v>
      </c>
      <c r="D204" t="s">
        <v>17</v>
      </c>
      <c r="E204" t="s">
        <v>18</v>
      </c>
      <c r="F204">
        <v>623589</v>
      </c>
      <c r="G204">
        <v>0</v>
      </c>
      <c r="H204" t="s">
        <v>104</v>
      </c>
      <c r="I204" t="s">
        <v>20</v>
      </c>
      <c r="J204" t="s">
        <v>90</v>
      </c>
      <c r="K204" t="s">
        <v>21</v>
      </c>
      <c r="M204" t="s">
        <v>17633</v>
      </c>
      <c r="N204" t="s">
        <v>22</v>
      </c>
      <c r="O204" t="s">
        <v>23</v>
      </c>
      <c r="P204" t="s">
        <v>26</v>
      </c>
      <c r="Q204" t="s">
        <v>92</v>
      </c>
      <c r="R204" s="13">
        <v>95</v>
      </c>
      <c r="S204" s="13">
        <v>6</v>
      </c>
      <c r="T204" s="21">
        <v>1</v>
      </c>
      <c r="V204" t="s">
        <v>2116</v>
      </c>
      <c r="W204" t="str">
        <f>+IF(V204="","",IF(MID(V204,1,3)="ECE","UNICO",IF(V204="FINES",CONCATENATE("R",IF(OR(C204="16",C204="21",C204="22",C204="23"),"16212223",IF(OR(C204="15",C204="17",C204="24",C204="25"),"15172425",C204))),IF(V204="CEBAS","UNICO",IF(VALUE(C204)&lt;=11,"AMBA","INTERIOR")))))</f>
        <v>AMBA</v>
      </c>
      <c r="X204" s="20" t="str">
        <f>+IF(V204="","-",CONCATENATE(V204,"_",W204))</f>
        <v>CENS_AMBA</v>
      </c>
      <c r="Y204" s="59">
        <v>0.50477689987904317</v>
      </c>
      <c r="Z204" t="str">
        <f>+IFERROR(VLOOKUP(H204,#REF!,2,FALSE),"-")</f>
        <v>-</v>
      </c>
      <c r="AA204" t="s">
        <v>2393</v>
      </c>
      <c r="AB204" t="str">
        <f>+IF(W204="","-",IF(W204="UNICO","CENSO","MUESTRA"))</f>
        <v>MUESTRA</v>
      </c>
      <c r="AC204" t="s">
        <v>2398</v>
      </c>
      <c r="AD204" t="s">
        <v>134</v>
      </c>
      <c r="AF204">
        <f>+COUNTIF(Piloto!C:C,MARCO!A204)</f>
        <v>0</v>
      </c>
    </row>
    <row r="205" spans="1:32" x14ac:dyDescent="0.25">
      <c r="A205" s="5" t="str">
        <f t="shared" si="3"/>
        <v>0004DM0452</v>
      </c>
      <c r="B205" s="23" t="s">
        <v>2119</v>
      </c>
      <c r="C205" t="s">
        <v>186</v>
      </c>
      <c r="D205" t="s">
        <v>183</v>
      </c>
      <c r="E205" t="s">
        <v>185</v>
      </c>
      <c r="F205">
        <v>623655</v>
      </c>
      <c r="G205">
        <v>0</v>
      </c>
      <c r="H205" t="s">
        <v>227</v>
      </c>
      <c r="I205" t="s">
        <v>20</v>
      </c>
      <c r="J205" t="s">
        <v>90</v>
      </c>
      <c r="K205" t="s">
        <v>21</v>
      </c>
      <c r="M205" t="s">
        <v>17642</v>
      </c>
      <c r="N205" t="s">
        <v>22</v>
      </c>
      <c r="O205" t="s">
        <v>23</v>
      </c>
      <c r="P205" t="s">
        <v>26</v>
      </c>
      <c r="Q205" t="s">
        <v>92</v>
      </c>
      <c r="R205" s="13">
        <v>295</v>
      </c>
      <c r="S205" s="13">
        <v>14</v>
      </c>
      <c r="T205" s="21">
        <v>1</v>
      </c>
      <c r="V205" t="s">
        <v>2116</v>
      </c>
      <c r="W205" t="str">
        <f>+IF(V205="","",IF(MID(V205,1,3)="ECE","UNICO",IF(V205="FINES",CONCATENATE("R",IF(OR(C205="16",C205="21",C205="22",C205="23"),"16212223",IF(OR(C205="15",C205="17",C205="24",C205="25"),"15172425",C205))),IF(V205="CEBAS","UNICO",IF(VALUE(C205)&lt;=11,"AMBA","INTERIOR")))))</f>
        <v>AMBA</v>
      </c>
      <c r="X205" s="20" t="str">
        <f>+IF(V205="","-",CONCATENATE(V205,"_",W205))</f>
        <v>CENS_AMBA</v>
      </c>
      <c r="Y205" s="59">
        <v>0.50751674497449717</v>
      </c>
      <c r="Z205" t="str">
        <f>+IFERROR(VLOOKUP(H205,#REF!,2,FALSE),"-")</f>
        <v>-</v>
      </c>
      <c r="AA205" t="s">
        <v>2393</v>
      </c>
      <c r="AB205" t="str">
        <f>+IF(W205="","-",IF(W205="UNICO","CENSO","MUESTRA"))</f>
        <v>MUESTRA</v>
      </c>
      <c r="AC205" t="s">
        <v>2397</v>
      </c>
      <c r="AD205" t="s">
        <v>134</v>
      </c>
      <c r="AF205">
        <f>+COUNTIF(Piloto!C:C,MARCO!A205)</f>
        <v>0</v>
      </c>
    </row>
    <row r="206" spans="1:32" x14ac:dyDescent="0.25">
      <c r="A206" s="5" t="str">
        <f t="shared" si="3"/>
        <v>0032DM0451</v>
      </c>
      <c r="B206" s="23" t="s">
        <v>2119</v>
      </c>
      <c r="C206" t="s">
        <v>584</v>
      </c>
      <c r="D206" t="s">
        <v>582</v>
      </c>
      <c r="E206" t="s">
        <v>583</v>
      </c>
      <c r="F206">
        <v>602768</v>
      </c>
      <c r="G206">
        <v>0</v>
      </c>
      <c r="H206" t="s">
        <v>607</v>
      </c>
      <c r="I206" t="s">
        <v>20</v>
      </c>
      <c r="J206" t="s">
        <v>90</v>
      </c>
      <c r="K206" t="s">
        <v>21</v>
      </c>
      <c r="M206" t="s">
        <v>17730</v>
      </c>
      <c r="N206" t="s">
        <v>22</v>
      </c>
      <c r="O206" t="s">
        <v>23</v>
      </c>
      <c r="P206" t="s">
        <v>26</v>
      </c>
      <c r="Q206" t="s">
        <v>92</v>
      </c>
      <c r="R206" s="13">
        <v>287</v>
      </c>
      <c r="S206" s="13">
        <v>15</v>
      </c>
      <c r="T206" s="21">
        <v>1</v>
      </c>
      <c r="V206" t="s">
        <v>2116</v>
      </c>
      <c r="W206" t="str">
        <f>+IF(V206="","",IF(MID(V206,1,3)="ECE","UNICO",IF(V206="FINES",CONCATENATE("R",IF(OR(C206="16",C206="21",C206="22",C206="23"),"16212223",IF(OR(C206="15",C206="17",C206="24",C206="25"),"15172425",C206))),IF(V206="CEBAS","UNICO",IF(VALUE(C206)&lt;=11,"AMBA","INTERIOR")))))</f>
        <v>AMBA</v>
      </c>
      <c r="X206" s="20" t="str">
        <f>+IF(V206="","-",CONCATENATE(V206,"_",W206))</f>
        <v>CENS_AMBA</v>
      </c>
      <c r="Y206" s="59">
        <v>0.50776301026344295</v>
      </c>
      <c r="Z206" t="str">
        <f>+IFERROR(VLOOKUP(H206,#REF!,2,FALSE),"-")</f>
        <v>-</v>
      </c>
      <c r="AA206" t="s">
        <v>2393</v>
      </c>
      <c r="AB206" t="str">
        <f>+IF(W206="","-",IF(W206="UNICO","CENSO","MUESTRA"))</f>
        <v>MUESTRA</v>
      </c>
      <c r="AC206" t="s">
        <v>2397</v>
      </c>
      <c r="AD206" t="s">
        <v>134</v>
      </c>
      <c r="AF206">
        <f>+COUNTIF(Piloto!C:C,MARCO!A206)</f>
        <v>0</v>
      </c>
    </row>
    <row r="207" spans="1:32" x14ac:dyDescent="0.25">
      <c r="A207" s="5" t="str">
        <f t="shared" si="3"/>
        <v>0136DM0452</v>
      </c>
      <c r="B207" s="23" t="s">
        <v>2119</v>
      </c>
      <c r="C207" t="s">
        <v>1245</v>
      </c>
      <c r="D207" t="s">
        <v>170</v>
      </c>
      <c r="E207" t="s">
        <v>2094</v>
      </c>
      <c r="F207">
        <v>623702</v>
      </c>
      <c r="G207">
        <v>0</v>
      </c>
      <c r="H207" t="s">
        <v>2102</v>
      </c>
      <c r="I207" t="s">
        <v>20</v>
      </c>
      <c r="J207" t="s">
        <v>90</v>
      </c>
      <c r="K207" t="s">
        <v>21</v>
      </c>
      <c r="M207" t="s">
        <v>17663</v>
      </c>
      <c r="N207" t="s">
        <v>22</v>
      </c>
      <c r="O207" t="s">
        <v>23</v>
      </c>
      <c r="P207" t="s">
        <v>26</v>
      </c>
      <c r="Q207" t="s">
        <v>92</v>
      </c>
      <c r="R207" s="13">
        <v>130</v>
      </c>
      <c r="S207" s="13">
        <v>9</v>
      </c>
      <c r="T207" s="21">
        <v>1</v>
      </c>
      <c r="V207" t="s">
        <v>2116</v>
      </c>
      <c r="W207" t="str">
        <f>+IF(V207="","",IF(MID(V207,1,3)="ECE","UNICO",IF(V207="FINES",CONCATENATE("R",IF(OR(C207="16",C207="21",C207="22",C207="23"),"16212223",IF(OR(C207="15",C207="17",C207="24",C207="25"),"15172425",C207))),IF(V207="CEBAS","UNICO",IF(VALUE(C207)&lt;=11,"AMBA","INTERIOR")))))</f>
        <v>AMBA</v>
      </c>
      <c r="X207" s="20" t="str">
        <f>+IF(V207="","-",CONCATENATE(V207,"_",W207))</f>
        <v>CENS_AMBA</v>
      </c>
      <c r="Y207" s="59">
        <v>0.50920387619250529</v>
      </c>
      <c r="Z207" t="str">
        <f>+IFERROR(VLOOKUP(H207,#REF!,2,FALSE),"-")</f>
        <v>-</v>
      </c>
      <c r="AA207" t="s">
        <v>2393</v>
      </c>
      <c r="AB207" t="str">
        <f>+IF(W207="","-",IF(W207="UNICO","CENSO","MUESTRA"))</f>
        <v>MUESTRA</v>
      </c>
      <c r="AC207" t="s">
        <v>2398</v>
      </c>
      <c r="AD207" t="s">
        <v>134</v>
      </c>
      <c r="AF207">
        <f>+COUNTIF(Piloto!C:C,MARCO!A207)</f>
        <v>0</v>
      </c>
    </row>
    <row r="208" spans="1:32" x14ac:dyDescent="0.25">
      <c r="A208" s="5" t="str">
        <f t="shared" si="3"/>
        <v>0132DM0456</v>
      </c>
      <c r="B208" s="23" t="s">
        <v>2119</v>
      </c>
      <c r="C208" t="s">
        <v>1302</v>
      </c>
      <c r="D208" t="s">
        <v>619</v>
      </c>
      <c r="E208" t="s">
        <v>2032</v>
      </c>
      <c r="F208">
        <v>623731</v>
      </c>
      <c r="G208">
        <v>0</v>
      </c>
      <c r="H208" t="s">
        <v>2045</v>
      </c>
      <c r="I208" t="s">
        <v>20</v>
      </c>
      <c r="J208" t="s">
        <v>90</v>
      </c>
      <c r="K208" t="s">
        <v>21</v>
      </c>
      <c r="M208" t="s">
        <v>17628</v>
      </c>
      <c r="N208" t="s">
        <v>22</v>
      </c>
      <c r="O208" t="s">
        <v>23</v>
      </c>
      <c r="P208" t="s">
        <v>26</v>
      </c>
      <c r="Q208" t="s">
        <v>92</v>
      </c>
      <c r="R208" s="13">
        <v>61</v>
      </c>
      <c r="S208" s="13">
        <v>5</v>
      </c>
      <c r="T208" s="21">
        <v>1</v>
      </c>
      <c r="V208" t="s">
        <v>2116</v>
      </c>
      <c r="W208" t="str">
        <f>+IF(V208="","",IF(MID(V208,1,3)="ECE","UNICO",IF(V208="FINES",CONCATENATE("R",IF(OR(C208="16",C208="21",C208="22",C208="23"),"16212223",IF(OR(C208="15",C208="17",C208="24",C208="25"),"15172425",C208))),IF(V208="CEBAS","UNICO",IF(VALUE(C208)&lt;=11,"AMBA","INTERIOR")))))</f>
        <v>AMBA</v>
      </c>
      <c r="X208" s="20" t="str">
        <f>+IF(V208="","-",CONCATENATE(V208,"_",W208))</f>
        <v>CENS_AMBA</v>
      </c>
      <c r="Y208" s="59">
        <v>0.5122893499700647</v>
      </c>
      <c r="Z208" t="str">
        <f>+IFERROR(VLOOKUP(H208,#REF!,2,FALSE),"-")</f>
        <v>-</v>
      </c>
      <c r="AA208" t="s">
        <v>2393</v>
      </c>
      <c r="AB208" t="str">
        <f>+IF(W208="","-",IF(W208="UNICO","CENSO","MUESTRA"))</f>
        <v>MUESTRA</v>
      </c>
      <c r="AC208" t="s">
        <v>2398</v>
      </c>
      <c r="AD208" t="s">
        <v>134</v>
      </c>
      <c r="AF208">
        <f>+COUNTIF(Piloto!C:C,MARCO!A208)</f>
        <v>0</v>
      </c>
    </row>
    <row r="209" spans="1:32" x14ac:dyDescent="0.25">
      <c r="A209" s="5" t="str">
        <f t="shared" si="3"/>
        <v>0085DM0454</v>
      </c>
      <c r="B209" s="23" t="s">
        <v>2119</v>
      </c>
      <c r="C209" t="s">
        <v>584</v>
      </c>
      <c r="D209" t="s">
        <v>1474</v>
      </c>
      <c r="E209" t="s">
        <v>1475</v>
      </c>
      <c r="F209">
        <v>623650</v>
      </c>
      <c r="G209">
        <v>0</v>
      </c>
      <c r="H209" t="s">
        <v>1512</v>
      </c>
      <c r="I209" t="s">
        <v>20</v>
      </c>
      <c r="J209" t="s">
        <v>90</v>
      </c>
      <c r="K209" t="s">
        <v>21</v>
      </c>
      <c r="M209" t="s">
        <v>17632</v>
      </c>
      <c r="N209" t="s">
        <v>22</v>
      </c>
      <c r="O209" t="s">
        <v>23</v>
      </c>
      <c r="P209" t="s">
        <v>26</v>
      </c>
      <c r="Q209" t="s">
        <v>92</v>
      </c>
      <c r="R209" s="13">
        <v>130</v>
      </c>
      <c r="S209" s="13">
        <v>6</v>
      </c>
      <c r="T209" s="21">
        <v>1</v>
      </c>
      <c r="V209" t="s">
        <v>2116</v>
      </c>
      <c r="W209" t="str">
        <f>+IF(V209="","",IF(MID(V209,1,3)="ECE","UNICO",IF(V209="FINES",CONCATENATE("R",IF(OR(C209="16",C209="21",C209="22",C209="23"),"16212223",IF(OR(C209="15",C209="17",C209="24",C209="25"),"15172425",C209))),IF(V209="CEBAS","UNICO",IF(VALUE(C209)&lt;=11,"AMBA","INTERIOR")))))</f>
        <v>AMBA</v>
      </c>
      <c r="X209" s="20" t="str">
        <f>+IF(V209="","-",CONCATENATE(V209,"_",W209))</f>
        <v>CENS_AMBA</v>
      </c>
      <c r="Y209" s="59">
        <v>0.51548216097495136</v>
      </c>
      <c r="Z209" t="str">
        <f>+IFERROR(VLOOKUP(H209,#REF!,2,FALSE),"-")</f>
        <v>-</v>
      </c>
      <c r="AA209" t="s">
        <v>2393</v>
      </c>
      <c r="AB209" t="str">
        <f>+IF(W209="","-",IF(W209="UNICO","CENSO","MUESTRA"))</f>
        <v>MUESTRA</v>
      </c>
      <c r="AC209" t="s">
        <v>2398</v>
      </c>
      <c r="AD209" t="s">
        <v>134</v>
      </c>
      <c r="AF209">
        <f>+COUNTIF(Piloto!C:C,MARCO!A209)</f>
        <v>0</v>
      </c>
    </row>
    <row r="210" spans="1:32" x14ac:dyDescent="0.25">
      <c r="A210" s="5" t="str">
        <f t="shared" si="3"/>
        <v>0109DM0454</v>
      </c>
      <c r="B210" s="23" t="s">
        <v>2119</v>
      </c>
      <c r="C210" t="s">
        <v>884</v>
      </c>
      <c r="D210" t="s">
        <v>357</v>
      </c>
      <c r="E210" t="s">
        <v>1771</v>
      </c>
      <c r="F210">
        <v>624423</v>
      </c>
      <c r="G210">
        <v>0</v>
      </c>
      <c r="H210" t="s">
        <v>1784</v>
      </c>
      <c r="I210" t="s">
        <v>20</v>
      </c>
      <c r="J210" t="s">
        <v>90</v>
      </c>
      <c r="K210" t="s">
        <v>21</v>
      </c>
      <c r="M210" t="s">
        <v>17632</v>
      </c>
      <c r="N210" t="s">
        <v>22</v>
      </c>
      <c r="O210" t="s">
        <v>23</v>
      </c>
      <c r="P210" t="s">
        <v>26</v>
      </c>
      <c r="Q210" t="s">
        <v>92</v>
      </c>
      <c r="R210" s="13">
        <v>65</v>
      </c>
      <c r="S210" s="13">
        <v>3</v>
      </c>
      <c r="T210" s="21">
        <v>1</v>
      </c>
      <c r="V210" t="s">
        <v>2116</v>
      </c>
      <c r="W210" t="str">
        <f>+IF(V210="","",IF(MID(V210,1,3)="ECE","UNICO",IF(V210="FINES",CONCATENATE("R",IF(OR(C210="16",C210="21",C210="22",C210="23"),"16212223",IF(OR(C210="15",C210="17",C210="24",C210="25"),"15172425",C210))),IF(V210="CEBAS","UNICO",IF(VALUE(C210)&lt;=11,"AMBA","INTERIOR")))))</f>
        <v>AMBA</v>
      </c>
      <c r="X210" s="20" t="str">
        <f>+IF(V210="","-",CONCATENATE(V210,"_",W210))</f>
        <v>CENS_AMBA</v>
      </c>
      <c r="Y210" s="59">
        <v>0.5170609874384744</v>
      </c>
      <c r="Z210" t="str">
        <f>+IFERROR(VLOOKUP(H210,#REF!,2,FALSE),"-")</f>
        <v>-</v>
      </c>
      <c r="AA210" t="s">
        <v>2393</v>
      </c>
      <c r="AB210" t="str">
        <f>+IF(W210="","-",IF(W210="UNICO","CENSO","MUESTRA"))</f>
        <v>MUESTRA</v>
      </c>
      <c r="AC210" t="s">
        <v>2398</v>
      </c>
      <c r="AD210" t="s">
        <v>134</v>
      </c>
      <c r="AF210">
        <f>+COUNTIF(Piloto!C:C,MARCO!A210)</f>
        <v>0</v>
      </c>
    </row>
    <row r="211" spans="1:32" x14ac:dyDescent="0.25">
      <c r="A211" s="5" t="str">
        <f t="shared" si="3"/>
        <v>0133DM0451</v>
      </c>
      <c r="B211" s="23" t="s">
        <v>2119</v>
      </c>
      <c r="C211" t="s">
        <v>1302</v>
      </c>
      <c r="D211" t="s">
        <v>160</v>
      </c>
      <c r="E211" t="s">
        <v>2049</v>
      </c>
      <c r="F211">
        <v>617079</v>
      </c>
      <c r="G211">
        <v>0</v>
      </c>
      <c r="H211" t="s">
        <v>2065</v>
      </c>
      <c r="I211" t="s">
        <v>20</v>
      </c>
      <c r="J211" t="s">
        <v>90</v>
      </c>
      <c r="K211" t="s">
        <v>21</v>
      </c>
      <c r="M211" t="s">
        <v>2289</v>
      </c>
      <c r="N211" t="s">
        <v>22</v>
      </c>
      <c r="O211" t="s">
        <v>23</v>
      </c>
      <c r="P211" t="s">
        <v>26</v>
      </c>
      <c r="Q211" t="s">
        <v>92</v>
      </c>
      <c r="R211" s="13">
        <v>257</v>
      </c>
      <c r="S211" s="13">
        <v>14</v>
      </c>
      <c r="T211" s="21">
        <v>1</v>
      </c>
      <c r="V211" t="s">
        <v>2116</v>
      </c>
      <c r="W211" t="str">
        <f>+IF(V211="","",IF(MID(V211,1,3)="ECE","UNICO",IF(V211="FINES",CONCATENATE("R",IF(OR(C211="16",C211="21",C211="22",C211="23"),"16212223",IF(OR(C211="15",C211="17",C211="24",C211="25"),"15172425",C211))),IF(V211="CEBAS","UNICO",IF(VALUE(C211)&lt;=11,"AMBA","INTERIOR")))))</f>
        <v>AMBA</v>
      </c>
      <c r="X211" s="20" t="str">
        <f>+IF(V211="","-",CONCATENATE(V211,"_",W211))</f>
        <v>CENS_AMBA</v>
      </c>
      <c r="Y211" s="59">
        <v>0.51709198638012532</v>
      </c>
      <c r="Z211" t="str">
        <f>+IFERROR(VLOOKUP(H211,#REF!,2,FALSE),"-")</f>
        <v>-</v>
      </c>
      <c r="AA211" t="s">
        <v>2393</v>
      </c>
      <c r="AB211" t="str">
        <f>+IF(W211="","-",IF(W211="UNICO","CENSO","MUESTRA"))</f>
        <v>MUESTRA</v>
      </c>
      <c r="AC211" t="s">
        <v>2398</v>
      </c>
      <c r="AD211" t="s">
        <v>134</v>
      </c>
      <c r="AF211">
        <f>+COUNTIF(Piloto!C:C,MARCO!A211)</f>
        <v>0</v>
      </c>
    </row>
    <row r="212" spans="1:32" x14ac:dyDescent="0.25">
      <c r="A212" s="5" t="str">
        <f t="shared" si="3"/>
        <v>0063DM0453</v>
      </c>
      <c r="B212" s="23" t="s">
        <v>2119</v>
      </c>
      <c r="C212" t="s">
        <v>86</v>
      </c>
      <c r="D212" t="s">
        <v>360</v>
      </c>
      <c r="E212" t="s">
        <v>1027</v>
      </c>
      <c r="F212">
        <v>623753</v>
      </c>
      <c r="G212">
        <v>0</v>
      </c>
      <c r="H212" t="s">
        <v>1036</v>
      </c>
      <c r="I212" t="s">
        <v>20</v>
      </c>
      <c r="J212" t="s">
        <v>90</v>
      </c>
      <c r="K212" t="s">
        <v>21</v>
      </c>
      <c r="M212" t="s">
        <v>17638</v>
      </c>
      <c r="N212" t="s">
        <v>136</v>
      </c>
      <c r="O212" t="s">
        <v>23</v>
      </c>
      <c r="P212" t="s">
        <v>26</v>
      </c>
      <c r="Q212" t="s">
        <v>92</v>
      </c>
      <c r="R212" s="13">
        <v>97</v>
      </c>
      <c r="S212" s="13">
        <v>7</v>
      </c>
      <c r="T212" s="21">
        <v>1</v>
      </c>
      <c r="V212" t="s">
        <v>2116</v>
      </c>
      <c r="W212" t="str">
        <f>+IF(V212="","",IF(MID(V212,1,3)="ECE","UNICO",IF(V212="FINES",CONCATENATE("R",IF(OR(C212="16",C212="21",C212="22",C212="23"),"16212223",IF(OR(C212="15",C212="17",C212="24",C212="25"),"15172425",C212))),IF(V212="CEBAS","UNICO",IF(VALUE(C212)&lt;=11,"AMBA","INTERIOR")))))</f>
        <v>AMBA</v>
      </c>
      <c r="X212" s="20" t="str">
        <f>+IF(V212="","-",CONCATENATE(V212,"_",W212))</f>
        <v>CENS_AMBA</v>
      </c>
      <c r="Y212" s="59">
        <v>0.51900636427330249</v>
      </c>
      <c r="Z212" t="str">
        <f>+IFERROR(VLOOKUP(H212,#REF!,2,FALSE),"-")</f>
        <v>-</v>
      </c>
      <c r="AA212" t="s">
        <v>2393</v>
      </c>
      <c r="AB212" t="str">
        <f>+IF(W212="","-",IF(W212="UNICO","CENSO","MUESTRA"))</f>
        <v>MUESTRA</v>
      </c>
      <c r="AC212" t="s">
        <v>2397</v>
      </c>
      <c r="AD212" t="s">
        <v>134</v>
      </c>
      <c r="AF212">
        <f>+COUNTIF(Piloto!C:C,MARCO!A212)</f>
        <v>0</v>
      </c>
    </row>
    <row r="213" spans="1:32" x14ac:dyDescent="0.25">
      <c r="A213" s="5" t="str">
        <f t="shared" si="3"/>
        <v>0119DM0460</v>
      </c>
      <c r="B213" s="23" t="s">
        <v>2119</v>
      </c>
      <c r="C213" t="s">
        <v>584</v>
      </c>
      <c r="D213" t="s">
        <v>419</v>
      </c>
      <c r="E213" t="s">
        <v>1915</v>
      </c>
      <c r="F213">
        <v>624590</v>
      </c>
      <c r="G213">
        <v>0</v>
      </c>
      <c r="H213" t="s">
        <v>1943</v>
      </c>
      <c r="I213" t="s">
        <v>20</v>
      </c>
      <c r="J213" t="s">
        <v>90</v>
      </c>
      <c r="K213" t="s">
        <v>21</v>
      </c>
      <c r="M213" t="s">
        <v>17633</v>
      </c>
      <c r="N213" t="s">
        <v>22</v>
      </c>
      <c r="O213" t="s">
        <v>23</v>
      </c>
      <c r="P213" t="s">
        <v>26</v>
      </c>
      <c r="Q213" t="s">
        <v>92</v>
      </c>
      <c r="R213" s="13">
        <v>140</v>
      </c>
      <c r="S213" s="13">
        <v>6</v>
      </c>
      <c r="T213" s="21">
        <v>1</v>
      </c>
      <c r="V213" t="s">
        <v>2116</v>
      </c>
      <c r="W213" t="str">
        <f>+IF(V213="","",IF(MID(V213,1,3)="ECE","UNICO",IF(V213="FINES",CONCATENATE("R",IF(OR(C213="16",C213="21",C213="22",C213="23"),"16212223",IF(OR(C213="15",C213="17",C213="24",C213="25"),"15172425",C213))),IF(V213="CEBAS","UNICO",IF(VALUE(C213)&lt;=11,"AMBA","INTERIOR")))))</f>
        <v>AMBA</v>
      </c>
      <c r="X213" s="20" t="str">
        <f>+IF(V213="","-",CONCATENATE(V213,"_",W213))</f>
        <v>CENS_AMBA</v>
      </c>
      <c r="Y213" s="59">
        <v>0.51919736713171005</v>
      </c>
      <c r="Z213" t="str">
        <f>+IFERROR(VLOOKUP(H213,#REF!,2,FALSE),"-")</f>
        <v>-</v>
      </c>
      <c r="AA213" t="s">
        <v>2393</v>
      </c>
      <c r="AB213" t="str">
        <f>+IF(W213="","-",IF(W213="UNICO","CENSO","MUESTRA"))</f>
        <v>MUESTRA</v>
      </c>
      <c r="AC213" t="s">
        <v>2397</v>
      </c>
      <c r="AD213" t="s">
        <v>134</v>
      </c>
      <c r="AF213">
        <f>+COUNTIF(Piloto!C:C,MARCO!A213)</f>
        <v>0</v>
      </c>
    </row>
    <row r="214" spans="1:32" x14ac:dyDescent="0.25">
      <c r="A214" s="5" t="str">
        <f t="shared" si="3"/>
        <v>0130DM0456</v>
      </c>
      <c r="B214" s="23" t="s">
        <v>2119</v>
      </c>
      <c r="C214" t="s">
        <v>186</v>
      </c>
      <c r="D214" t="s">
        <v>285</v>
      </c>
      <c r="E214" t="s">
        <v>1994</v>
      </c>
      <c r="F214">
        <v>623665</v>
      </c>
      <c r="G214">
        <v>0</v>
      </c>
      <c r="H214" t="s">
        <v>2010</v>
      </c>
      <c r="I214" t="s">
        <v>20</v>
      </c>
      <c r="J214" t="s">
        <v>90</v>
      </c>
      <c r="K214" t="s">
        <v>21</v>
      </c>
      <c r="M214" t="s">
        <v>17628</v>
      </c>
      <c r="N214" t="s">
        <v>22</v>
      </c>
      <c r="O214" t="s">
        <v>23</v>
      </c>
      <c r="P214" t="s">
        <v>26</v>
      </c>
      <c r="Q214" t="s">
        <v>92</v>
      </c>
      <c r="R214" s="13">
        <v>153</v>
      </c>
      <c r="S214" s="13">
        <v>9</v>
      </c>
      <c r="T214" s="21">
        <v>1</v>
      </c>
      <c r="V214" t="s">
        <v>2116</v>
      </c>
      <c r="W214" t="str">
        <f>+IF(V214="","",IF(MID(V214,1,3)="ECE","UNICO",IF(V214="FINES",CONCATENATE("R",IF(OR(C214="16",C214="21",C214="22",C214="23"),"16212223",IF(OR(C214="15",C214="17",C214="24",C214="25"),"15172425",C214))),IF(V214="CEBAS","UNICO",IF(VALUE(C214)&lt;=11,"AMBA","INTERIOR")))))</f>
        <v>AMBA</v>
      </c>
      <c r="X214" s="20" t="str">
        <f>+IF(V214="","-",CONCATENATE(V214,"_",W214))</f>
        <v>CENS_AMBA</v>
      </c>
      <c r="Y214" s="59">
        <v>0.51999125736100338</v>
      </c>
      <c r="Z214" t="str">
        <f>+IFERROR(VLOOKUP(H214,#REF!,2,FALSE),"-")</f>
        <v>-</v>
      </c>
      <c r="AA214" t="s">
        <v>2393</v>
      </c>
      <c r="AB214" t="str">
        <f>+IF(W214="","-",IF(W214="UNICO","CENSO","MUESTRA"))</f>
        <v>MUESTRA</v>
      </c>
      <c r="AC214" t="s">
        <v>2398</v>
      </c>
      <c r="AD214" t="s">
        <v>134</v>
      </c>
      <c r="AF214">
        <f>+COUNTIF(Piloto!C:C,MARCO!A214)</f>
        <v>0</v>
      </c>
    </row>
    <row r="215" spans="1:32" x14ac:dyDescent="0.25">
      <c r="A215" s="5" t="str">
        <f t="shared" si="3"/>
        <v>0055DM0456</v>
      </c>
      <c r="B215" s="23" t="s">
        <v>2119</v>
      </c>
      <c r="C215" t="s">
        <v>884</v>
      </c>
      <c r="D215" t="s">
        <v>882</v>
      </c>
      <c r="E215" t="s">
        <v>883</v>
      </c>
      <c r="F215">
        <v>623543</v>
      </c>
      <c r="G215">
        <v>0</v>
      </c>
      <c r="H215" t="s">
        <v>909</v>
      </c>
      <c r="I215" t="s">
        <v>20</v>
      </c>
      <c r="J215" t="s">
        <v>90</v>
      </c>
      <c r="K215" t="s">
        <v>21</v>
      </c>
      <c r="M215" t="s">
        <v>17628</v>
      </c>
      <c r="N215" t="s">
        <v>22</v>
      </c>
      <c r="O215" t="s">
        <v>23</v>
      </c>
      <c r="P215" t="s">
        <v>26</v>
      </c>
      <c r="Q215" t="s">
        <v>92</v>
      </c>
      <c r="R215" s="13">
        <v>275</v>
      </c>
      <c r="S215" s="13">
        <v>12</v>
      </c>
      <c r="T215" s="21">
        <v>1</v>
      </c>
      <c r="V215" t="s">
        <v>2116</v>
      </c>
      <c r="W215" t="str">
        <f>+IF(V215="","",IF(MID(V215,1,3)="ECE","UNICO",IF(V215="FINES",CONCATENATE("R",IF(OR(C215="16",C215="21",C215="22",C215="23"),"16212223",IF(OR(C215="15",C215="17",C215="24",C215="25"),"15172425",C215))),IF(V215="CEBAS","UNICO",IF(VALUE(C215)&lt;=11,"AMBA","INTERIOR")))))</f>
        <v>AMBA</v>
      </c>
      <c r="X215" s="20" t="str">
        <f>+IF(V215="","-",CONCATENATE(V215,"_",W215))</f>
        <v>CENS_AMBA</v>
      </c>
      <c r="Y215" s="59">
        <v>0.52716239045063651</v>
      </c>
      <c r="Z215" t="str">
        <f>+IFERROR(VLOOKUP(H215,#REF!,2,FALSE),"-")</f>
        <v>-</v>
      </c>
      <c r="AA215" t="s">
        <v>2393</v>
      </c>
      <c r="AB215" t="str">
        <f>+IF(W215="","-",IF(W215="UNICO","CENSO","MUESTRA"))</f>
        <v>MUESTRA</v>
      </c>
      <c r="AC215" t="s">
        <v>2397</v>
      </c>
      <c r="AD215" t="s">
        <v>134</v>
      </c>
      <c r="AF215">
        <f>+COUNTIF(Piloto!C:C,MARCO!A215)</f>
        <v>0</v>
      </c>
    </row>
    <row r="216" spans="1:32" x14ac:dyDescent="0.25">
      <c r="A216" s="5" t="str">
        <f t="shared" si="3"/>
        <v>0062DM0464</v>
      </c>
      <c r="B216" s="23" t="s">
        <v>2119</v>
      </c>
      <c r="C216" t="s">
        <v>246</v>
      </c>
      <c r="D216" t="s">
        <v>958</v>
      </c>
      <c r="E216" t="s">
        <v>959</v>
      </c>
      <c r="F216">
        <v>623601</v>
      </c>
      <c r="G216">
        <v>0</v>
      </c>
      <c r="H216" t="s">
        <v>1009</v>
      </c>
      <c r="I216" t="s">
        <v>20</v>
      </c>
      <c r="J216" t="s">
        <v>90</v>
      </c>
      <c r="K216" t="s">
        <v>21</v>
      </c>
      <c r="M216" t="s">
        <v>17627</v>
      </c>
      <c r="N216" t="s">
        <v>22</v>
      </c>
      <c r="O216" t="s">
        <v>23</v>
      </c>
      <c r="P216" t="s">
        <v>26</v>
      </c>
      <c r="Q216" t="s">
        <v>92</v>
      </c>
      <c r="R216" s="13">
        <v>140</v>
      </c>
      <c r="S216" s="13">
        <v>6</v>
      </c>
      <c r="T216" s="21">
        <v>1</v>
      </c>
      <c r="V216" t="s">
        <v>2116</v>
      </c>
      <c r="W216" t="str">
        <f>+IF(V216="","",IF(MID(V216,1,3)="ECE","UNICO",IF(V216="FINES",CONCATENATE("R",IF(OR(C216="16",C216="21",C216="22",C216="23"),"16212223",IF(OR(C216="15",C216="17",C216="24",C216="25"),"15172425",C216))),IF(V216="CEBAS","UNICO",IF(VALUE(C216)&lt;=11,"AMBA","INTERIOR")))))</f>
        <v>AMBA</v>
      </c>
      <c r="X216" s="20" t="str">
        <f>+IF(V216="","-",CONCATENATE(V216,"_",W216))</f>
        <v>CENS_AMBA</v>
      </c>
      <c r="Y216" s="59">
        <v>0.5303140355123056</v>
      </c>
      <c r="Z216" t="str">
        <f>+IFERROR(VLOOKUP(H216,#REF!,2,FALSE),"-")</f>
        <v>-</v>
      </c>
      <c r="AA216" t="s">
        <v>2393</v>
      </c>
      <c r="AB216" t="str">
        <f>+IF(W216="","-",IF(W216="UNICO","CENSO","MUESTRA"))</f>
        <v>MUESTRA</v>
      </c>
      <c r="AC216" t="s">
        <v>2397</v>
      </c>
      <c r="AD216" t="s">
        <v>134</v>
      </c>
      <c r="AF216">
        <f>+COUNTIF(Piloto!C:C,MARCO!A216)</f>
        <v>0</v>
      </c>
    </row>
    <row r="217" spans="1:32" x14ac:dyDescent="0.25">
      <c r="A217" s="5" t="str">
        <f t="shared" si="3"/>
        <v>0116DM0456</v>
      </c>
      <c r="B217" s="23" t="s">
        <v>2119</v>
      </c>
      <c r="C217" t="s">
        <v>158</v>
      </c>
      <c r="D217" t="s">
        <v>162</v>
      </c>
      <c r="E217" t="s">
        <v>1868</v>
      </c>
      <c r="F217">
        <v>624128</v>
      </c>
      <c r="G217">
        <v>0</v>
      </c>
      <c r="H217" t="s">
        <v>1887</v>
      </c>
      <c r="I217" t="s">
        <v>20</v>
      </c>
      <c r="J217" t="s">
        <v>90</v>
      </c>
      <c r="K217" t="s">
        <v>21</v>
      </c>
      <c r="M217" t="s">
        <v>17628</v>
      </c>
      <c r="N217" t="s">
        <v>22</v>
      </c>
      <c r="O217" t="s">
        <v>23</v>
      </c>
      <c r="P217" t="s">
        <v>26</v>
      </c>
      <c r="Q217" t="s">
        <v>92</v>
      </c>
      <c r="R217" s="13">
        <v>94</v>
      </c>
      <c r="S217" s="13">
        <v>6</v>
      </c>
      <c r="T217" s="21">
        <v>1</v>
      </c>
      <c r="V217" t="s">
        <v>2116</v>
      </c>
      <c r="W217" t="str">
        <f>+IF(V217="","",IF(MID(V217,1,3)="ECE","UNICO",IF(V217="FINES",CONCATENATE("R",IF(OR(C217="16",C217="21",C217="22",C217="23"),"16212223",IF(OR(C217="15",C217="17",C217="24",C217="25"),"15172425",C217))),IF(V217="CEBAS","UNICO",IF(VALUE(C217)&lt;=11,"AMBA","INTERIOR")))))</f>
        <v>AMBA</v>
      </c>
      <c r="X217" s="20" t="str">
        <f>+IF(V217="","-",CONCATENATE(V217,"_",W217))</f>
        <v>CENS_AMBA</v>
      </c>
      <c r="Y217" s="59">
        <v>0.53093486782666799</v>
      </c>
      <c r="Z217" t="str">
        <f>+IFERROR(VLOOKUP(H217,#REF!,2,FALSE),"-")</f>
        <v>-</v>
      </c>
      <c r="AA217" t="s">
        <v>2393</v>
      </c>
      <c r="AB217" t="str">
        <f>+IF(W217="","-",IF(W217="UNICO","CENSO","MUESTRA"))</f>
        <v>MUESTRA</v>
      </c>
      <c r="AC217" t="s">
        <v>2397</v>
      </c>
      <c r="AD217" t="s">
        <v>134</v>
      </c>
      <c r="AF217">
        <f>+COUNTIF(Piloto!C:C,MARCO!A217)</f>
        <v>0</v>
      </c>
    </row>
    <row r="218" spans="1:32" x14ac:dyDescent="0.25">
      <c r="A218" s="5" t="str">
        <f t="shared" si="3"/>
        <v>0117DM0451</v>
      </c>
      <c r="B218" s="23" t="s">
        <v>2119</v>
      </c>
      <c r="C218" t="s">
        <v>140</v>
      </c>
      <c r="D218" t="s">
        <v>85</v>
      </c>
      <c r="E218" t="s">
        <v>1888</v>
      </c>
      <c r="F218">
        <v>623751</v>
      </c>
      <c r="G218">
        <v>0</v>
      </c>
      <c r="H218" t="s">
        <v>1901</v>
      </c>
      <c r="I218" t="s">
        <v>20</v>
      </c>
      <c r="J218" t="s">
        <v>90</v>
      </c>
      <c r="K218" t="s">
        <v>21</v>
      </c>
      <c r="M218" t="s">
        <v>17664</v>
      </c>
      <c r="N218" t="s">
        <v>22</v>
      </c>
      <c r="O218" t="s">
        <v>23</v>
      </c>
      <c r="P218" t="s">
        <v>26</v>
      </c>
      <c r="Q218" t="s">
        <v>92</v>
      </c>
      <c r="R218" s="13">
        <v>195</v>
      </c>
      <c r="S218" s="13">
        <v>6</v>
      </c>
      <c r="T218" s="21">
        <v>1</v>
      </c>
      <c r="V218" t="s">
        <v>2116</v>
      </c>
      <c r="W218" t="str">
        <f>+IF(V218="","",IF(MID(V218,1,3)="ECE","UNICO",IF(V218="FINES",CONCATENATE("R",IF(OR(C218="16",C218="21",C218="22",C218="23"),"16212223",IF(OR(C218="15",C218="17",C218="24",C218="25"),"15172425",C218))),IF(V218="CEBAS","UNICO",IF(VALUE(C218)&lt;=11,"AMBA","INTERIOR")))))</f>
        <v>AMBA</v>
      </c>
      <c r="X218" s="20" t="str">
        <f>+IF(V218="","-",CONCATENATE(V218,"_",W218))</f>
        <v>CENS_AMBA</v>
      </c>
      <c r="Y218" s="59">
        <v>0.53218421249678638</v>
      </c>
      <c r="Z218" t="str">
        <f>+IFERROR(VLOOKUP(H218,#REF!,2,FALSE),"-")</f>
        <v>-</v>
      </c>
      <c r="AA218" t="s">
        <v>2393</v>
      </c>
      <c r="AB218" t="str">
        <f>+IF(W218="","-",IF(W218="UNICO","CENSO","MUESTRA"))</f>
        <v>MUESTRA</v>
      </c>
      <c r="AC218" t="s">
        <v>2398</v>
      </c>
      <c r="AD218" t="s">
        <v>134</v>
      </c>
      <c r="AF218">
        <f>+COUNTIF(Piloto!C:C,MARCO!A218)</f>
        <v>0</v>
      </c>
    </row>
    <row r="219" spans="1:32" x14ac:dyDescent="0.25">
      <c r="A219" s="5" t="str">
        <f t="shared" si="3"/>
        <v>0109DM0451</v>
      </c>
      <c r="B219" s="23" t="s">
        <v>2119</v>
      </c>
      <c r="C219" t="s">
        <v>884</v>
      </c>
      <c r="D219" t="s">
        <v>357</v>
      </c>
      <c r="E219" t="s">
        <v>1771</v>
      </c>
      <c r="F219">
        <v>623839</v>
      </c>
      <c r="G219">
        <v>0</v>
      </c>
      <c r="H219" t="s">
        <v>1781</v>
      </c>
      <c r="I219" t="s">
        <v>20</v>
      </c>
      <c r="J219" t="s">
        <v>90</v>
      </c>
      <c r="K219" t="s">
        <v>21</v>
      </c>
      <c r="M219" t="s">
        <v>2289</v>
      </c>
      <c r="N219" t="s">
        <v>22</v>
      </c>
      <c r="O219" t="s">
        <v>23</v>
      </c>
      <c r="P219" t="s">
        <v>26</v>
      </c>
      <c r="Q219" t="s">
        <v>92</v>
      </c>
      <c r="R219" s="13">
        <v>792</v>
      </c>
      <c r="S219" s="13">
        <v>19</v>
      </c>
      <c r="T219" s="21">
        <v>1</v>
      </c>
      <c r="V219" t="s">
        <v>2116</v>
      </c>
      <c r="W219" t="str">
        <f>+IF(V219="","",IF(MID(V219,1,3)="ECE","UNICO",IF(V219="FINES",CONCATENATE("R",IF(OR(C219="16",C219="21",C219="22",C219="23"),"16212223",IF(OR(C219="15",C219="17",C219="24",C219="25"),"15172425",C219))),IF(V219="CEBAS","UNICO",IF(VALUE(C219)&lt;=11,"AMBA","INTERIOR")))))</f>
        <v>AMBA</v>
      </c>
      <c r="X219" s="20" t="str">
        <f>+IF(V219="","-",CONCATENATE(V219,"_",W219))</f>
        <v>CENS_AMBA</v>
      </c>
      <c r="Y219" s="59">
        <v>0.53249810479189219</v>
      </c>
      <c r="Z219" t="str">
        <f>+IFERROR(VLOOKUP(H219,#REF!,2,FALSE),"-")</f>
        <v>-</v>
      </c>
      <c r="AA219" t="s">
        <v>2393</v>
      </c>
      <c r="AB219" t="str">
        <f>+IF(W219="","-",IF(W219="UNICO","CENSO","MUESTRA"))</f>
        <v>MUESTRA</v>
      </c>
      <c r="AC219" t="s">
        <v>2397</v>
      </c>
      <c r="AD219" t="s">
        <v>134</v>
      </c>
      <c r="AF219">
        <f>+COUNTIF(Piloto!C:C,MARCO!A219)</f>
        <v>0</v>
      </c>
    </row>
    <row r="220" spans="1:32" x14ac:dyDescent="0.25">
      <c r="A220" s="5" t="str">
        <f t="shared" si="3"/>
        <v>0131DM0451</v>
      </c>
      <c r="B220" s="23" t="s">
        <v>2119</v>
      </c>
      <c r="C220" t="s">
        <v>1302</v>
      </c>
      <c r="D220" t="s">
        <v>281</v>
      </c>
      <c r="E220" t="s">
        <v>2014</v>
      </c>
      <c r="F220">
        <v>600273</v>
      </c>
      <c r="G220">
        <v>0</v>
      </c>
      <c r="H220" t="s">
        <v>2025</v>
      </c>
      <c r="I220" t="s">
        <v>20</v>
      </c>
      <c r="J220" t="s">
        <v>90</v>
      </c>
      <c r="K220" t="s">
        <v>21</v>
      </c>
      <c r="M220" t="s">
        <v>2289</v>
      </c>
      <c r="N220" t="s">
        <v>22</v>
      </c>
      <c r="O220" t="s">
        <v>23</v>
      </c>
      <c r="P220" t="s">
        <v>26</v>
      </c>
      <c r="Q220" t="s">
        <v>92</v>
      </c>
      <c r="R220" s="13">
        <v>115</v>
      </c>
      <c r="S220" s="13">
        <v>6</v>
      </c>
      <c r="T220" s="21">
        <v>1</v>
      </c>
      <c r="V220" t="s">
        <v>2116</v>
      </c>
      <c r="W220" t="str">
        <f>+IF(V220="","",IF(MID(V220,1,3)="ECE","UNICO",IF(V220="FINES",CONCATENATE("R",IF(OR(C220="16",C220="21",C220="22",C220="23"),"16212223",IF(OR(C220="15",C220="17",C220="24",C220="25"),"15172425",C220))),IF(V220="CEBAS","UNICO",IF(VALUE(C220)&lt;=11,"AMBA","INTERIOR")))))</f>
        <v>AMBA</v>
      </c>
      <c r="X220" s="20" t="str">
        <f>+IF(V220="","-",CONCATENATE(V220,"_",W220))</f>
        <v>CENS_AMBA</v>
      </c>
      <c r="Y220" s="59">
        <v>0.53306452102131319</v>
      </c>
      <c r="Z220" t="str">
        <f>+IFERROR(VLOOKUP(H220,#REF!,2,FALSE),"-")</f>
        <v>-</v>
      </c>
      <c r="AA220" t="s">
        <v>2393</v>
      </c>
      <c r="AB220" t="str">
        <f>+IF(W220="","-",IF(W220="UNICO","CENSO","MUESTRA"))</f>
        <v>MUESTRA</v>
      </c>
      <c r="AC220" t="s">
        <v>2397</v>
      </c>
      <c r="AD220" t="s">
        <v>134</v>
      </c>
      <c r="AF220">
        <f>+COUNTIF(Piloto!C:C,MARCO!A220)</f>
        <v>0</v>
      </c>
    </row>
    <row r="221" spans="1:32" x14ac:dyDescent="0.25">
      <c r="A221" s="5" t="str">
        <f t="shared" si="3"/>
        <v>0004DM0458</v>
      </c>
      <c r="B221" s="23" t="s">
        <v>2119</v>
      </c>
      <c r="C221" t="s">
        <v>186</v>
      </c>
      <c r="D221" t="s">
        <v>183</v>
      </c>
      <c r="E221" t="s">
        <v>185</v>
      </c>
      <c r="F221">
        <v>624174</v>
      </c>
      <c r="G221">
        <v>0</v>
      </c>
      <c r="H221" t="s">
        <v>236</v>
      </c>
      <c r="I221" t="s">
        <v>20</v>
      </c>
      <c r="J221" t="s">
        <v>90</v>
      </c>
      <c r="K221" t="s">
        <v>21</v>
      </c>
      <c r="M221" t="s">
        <v>17618</v>
      </c>
      <c r="N221" t="s">
        <v>22</v>
      </c>
      <c r="O221" t="s">
        <v>23</v>
      </c>
      <c r="P221" t="s">
        <v>26</v>
      </c>
      <c r="Q221" t="s">
        <v>92</v>
      </c>
      <c r="R221" s="13">
        <v>120</v>
      </c>
      <c r="S221" s="13">
        <v>4</v>
      </c>
      <c r="T221" s="21">
        <v>1</v>
      </c>
      <c r="V221" t="s">
        <v>2116</v>
      </c>
      <c r="W221" t="str">
        <f>+IF(V221="","",IF(MID(V221,1,3)="ECE","UNICO",IF(V221="FINES",CONCATENATE("R",IF(OR(C221="16",C221="21",C221="22",C221="23"),"16212223",IF(OR(C221="15",C221="17",C221="24",C221="25"),"15172425",C221))),IF(V221="CEBAS","UNICO",IF(VALUE(C221)&lt;=11,"AMBA","INTERIOR")))))</f>
        <v>AMBA</v>
      </c>
      <c r="X221" s="20" t="str">
        <f>+IF(V221="","-",CONCATENATE(V221,"_",W221))</f>
        <v>CENS_AMBA</v>
      </c>
      <c r="Y221" s="59">
        <v>0.53531877253506632</v>
      </c>
      <c r="Z221" t="str">
        <f>+IFERROR(VLOOKUP(H221,#REF!,2,FALSE),"-")</f>
        <v>-</v>
      </c>
      <c r="AA221" t="s">
        <v>2393</v>
      </c>
      <c r="AB221" t="str">
        <f>+IF(W221="","-",IF(W221="UNICO","CENSO","MUESTRA"))</f>
        <v>MUESTRA</v>
      </c>
      <c r="AC221" t="s">
        <v>2398</v>
      </c>
      <c r="AD221" t="s">
        <v>134</v>
      </c>
      <c r="AF221">
        <f>+COUNTIF(Piloto!C:C,MARCO!A221)</f>
        <v>0</v>
      </c>
    </row>
    <row r="222" spans="1:32" x14ac:dyDescent="0.25">
      <c r="A222" s="5" t="str">
        <f t="shared" si="3"/>
        <v>0055DM0459</v>
      </c>
      <c r="B222" s="23" t="s">
        <v>2119</v>
      </c>
      <c r="C222" t="s">
        <v>884</v>
      </c>
      <c r="D222" t="s">
        <v>882</v>
      </c>
      <c r="E222" t="s">
        <v>883</v>
      </c>
      <c r="F222">
        <v>623677</v>
      </c>
      <c r="G222">
        <v>0</v>
      </c>
      <c r="H222" t="s">
        <v>912</v>
      </c>
      <c r="I222" t="s">
        <v>20</v>
      </c>
      <c r="J222" t="s">
        <v>90</v>
      </c>
      <c r="K222" t="s">
        <v>21</v>
      </c>
      <c r="M222" t="s">
        <v>17651</v>
      </c>
      <c r="N222" t="s">
        <v>22</v>
      </c>
      <c r="O222" t="s">
        <v>23</v>
      </c>
      <c r="P222" t="s">
        <v>26</v>
      </c>
      <c r="Q222" t="s">
        <v>92</v>
      </c>
      <c r="R222" s="13">
        <v>151</v>
      </c>
      <c r="S222" s="13">
        <v>6</v>
      </c>
      <c r="T222" s="21">
        <v>1</v>
      </c>
      <c r="V222" t="s">
        <v>2116</v>
      </c>
      <c r="W222" t="str">
        <f>+IF(V222="","",IF(MID(V222,1,3)="ECE","UNICO",IF(V222="FINES",CONCATENATE("R",IF(OR(C222="16",C222="21",C222="22",C222="23"),"16212223",IF(OR(C222="15",C222="17",C222="24",C222="25"),"15172425",C222))),IF(V222="CEBAS","UNICO",IF(VALUE(C222)&lt;=11,"AMBA","INTERIOR")))))</f>
        <v>AMBA</v>
      </c>
      <c r="X222" s="20" t="str">
        <f>+IF(V222="","-",CONCATENATE(V222,"_",W222))</f>
        <v>CENS_AMBA</v>
      </c>
      <c r="Y222" s="59">
        <v>0.53549782889229913</v>
      </c>
      <c r="Z222" t="str">
        <f>+IFERROR(VLOOKUP(H222,#REF!,2,FALSE),"-")</f>
        <v>-</v>
      </c>
      <c r="AA222" t="s">
        <v>2393</v>
      </c>
      <c r="AB222" t="str">
        <f>+IF(W222="","-",IF(W222="UNICO","CENSO","MUESTRA"))</f>
        <v>MUESTRA</v>
      </c>
      <c r="AC222" t="s">
        <v>2398</v>
      </c>
      <c r="AD222" t="s">
        <v>134</v>
      </c>
      <c r="AF222">
        <f>+COUNTIF(Piloto!C:C,MARCO!A222)</f>
        <v>0</v>
      </c>
    </row>
    <row r="223" spans="1:32" x14ac:dyDescent="0.25">
      <c r="A223" s="5" t="str">
        <f t="shared" si="3"/>
        <v>0031DM0451</v>
      </c>
      <c r="B223" s="23" t="s">
        <v>2119</v>
      </c>
      <c r="C223" t="s">
        <v>158</v>
      </c>
      <c r="D223" t="s">
        <v>576</v>
      </c>
      <c r="E223" t="s">
        <v>577</v>
      </c>
      <c r="F223">
        <v>622515</v>
      </c>
      <c r="G223">
        <v>0</v>
      </c>
      <c r="H223" t="s">
        <v>580</v>
      </c>
      <c r="I223" t="s">
        <v>20</v>
      </c>
      <c r="J223" t="s">
        <v>90</v>
      </c>
      <c r="K223" t="s">
        <v>21</v>
      </c>
      <c r="M223" t="s">
        <v>17731</v>
      </c>
      <c r="N223" t="s">
        <v>22</v>
      </c>
      <c r="O223" t="s">
        <v>23</v>
      </c>
      <c r="P223" t="s">
        <v>26</v>
      </c>
      <c r="Q223" t="s">
        <v>92</v>
      </c>
      <c r="R223" s="13">
        <v>97</v>
      </c>
      <c r="S223" s="13">
        <v>8</v>
      </c>
      <c r="T223" s="21">
        <v>1</v>
      </c>
      <c r="V223" t="s">
        <v>2116</v>
      </c>
      <c r="W223" t="str">
        <f>+IF(V223="","",IF(MID(V223,1,3)="ECE","UNICO",IF(V223="FINES",CONCATENATE("R",IF(OR(C223="16",C223="21",C223="22",C223="23"),"16212223",IF(OR(C223="15",C223="17",C223="24",C223="25"),"15172425",C223))),IF(V223="CEBAS","UNICO",IF(VALUE(C223)&lt;=11,"AMBA","INTERIOR")))))</f>
        <v>AMBA</v>
      </c>
      <c r="X223" s="20" t="str">
        <f>+IF(V223="","-",CONCATENATE(V223,"_",W223))</f>
        <v>CENS_AMBA</v>
      </c>
      <c r="Y223" s="59">
        <v>0.53621751070022583</v>
      </c>
      <c r="Z223" t="str">
        <f>+IFERROR(VLOOKUP(H223,#REF!,2,FALSE),"-")</f>
        <v>-</v>
      </c>
      <c r="AA223" t="s">
        <v>2393</v>
      </c>
      <c r="AB223" t="str">
        <f>+IF(W223="","-",IF(W223="UNICO","CENSO","MUESTRA"))</f>
        <v>MUESTRA</v>
      </c>
      <c r="AC223" t="s">
        <v>2398</v>
      </c>
      <c r="AD223" t="s">
        <v>134</v>
      </c>
      <c r="AF223">
        <f>+COUNTIF(Piloto!C:C,MARCO!A223)</f>
        <v>0</v>
      </c>
    </row>
    <row r="224" spans="1:32" x14ac:dyDescent="0.25">
      <c r="A224" s="5" t="str">
        <f t="shared" si="3"/>
        <v>0062DM0451</v>
      </c>
      <c r="B224" s="23" t="s">
        <v>2119</v>
      </c>
      <c r="C224" t="s">
        <v>246</v>
      </c>
      <c r="D224" t="s">
        <v>958</v>
      </c>
      <c r="E224" t="s">
        <v>959</v>
      </c>
      <c r="F224">
        <v>615589</v>
      </c>
      <c r="G224">
        <v>0</v>
      </c>
      <c r="H224" t="s">
        <v>993</v>
      </c>
      <c r="I224" t="s">
        <v>20</v>
      </c>
      <c r="J224" t="s">
        <v>90</v>
      </c>
      <c r="K224" t="s">
        <v>21</v>
      </c>
      <c r="M224" t="s">
        <v>17732</v>
      </c>
      <c r="N224" t="s">
        <v>22</v>
      </c>
      <c r="O224" t="s">
        <v>23</v>
      </c>
      <c r="P224" t="s">
        <v>26</v>
      </c>
      <c r="Q224" t="s">
        <v>92</v>
      </c>
      <c r="R224" s="13">
        <v>172</v>
      </c>
      <c r="S224" s="13">
        <v>14</v>
      </c>
      <c r="T224" s="21">
        <v>1</v>
      </c>
      <c r="V224" t="s">
        <v>2116</v>
      </c>
      <c r="W224" t="str">
        <f>+IF(V224="","",IF(MID(V224,1,3)="ECE","UNICO",IF(V224="FINES",CONCATENATE("R",IF(OR(C224="16",C224="21",C224="22",C224="23"),"16212223",IF(OR(C224="15",C224="17",C224="24",C224="25"),"15172425",C224))),IF(V224="CEBAS","UNICO",IF(VALUE(C224)&lt;=11,"AMBA","INTERIOR")))))</f>
        <v>AMBA</v>
      </c>
      <c r="X224" s="20" t="str">
        <f>+IF(V224="","-",CONCATENATE(V224,"_",W224))</f>
        <v>CENS_AMBA</v>
      </c>
      <c r="Y224" s="59">
        <v>0.53816791432244437</v>
      </c>
      <c r="Z224" t="str">
        <f>+IFERROR(VLOOKUP(H224,#REF!,2,FALSE),"-")</f>
        <v>-</v>
      </c>
      <c r="AA224" t="s">
        <v>2393</v>
      </c>
      <c r="AB224" t="str">
        <f>+IF(W224="","-",IF(W224="UNICO","CENSO","MUESTRA"))</f>
        <v>MUESTRA</v>
      </c>
      <c r="AC224" t="s">
        <v>2397</v>
      </c>
      <c r="AD224" t="s">
        <v>134</v>
      </c>
      <c r="AF224">
        <f>+COUNTIF(Piloto!C:C,MARCO!A224)</f>
        <v>0</v>
      </c>
    </row>
    <row r="225" spans="1:32" x14ac:dyDescent="0.25">
      <c r="A225" s="5" t="str">
        <f t="shared" si="3"/>
        <v>0129DM0451</v>
      </c>
      <c r="B225" s="23" t="s">
        <v>2119</v>
      </c>
      <c r="C225" t="s">
        <v>186</v>
      </c>
      <c r="D225" t="s">
        <v>182</v>
      </c>
      <c r="E225" t="s">
        <v>1985</v>
      </c>
      <c r="F225">
        <v>623361</v>
      </c>
      <c r="G225">
        <v>0</v>
      </c>
      <c r="H225" t="s">
        <v>1991</v>
      </c>
      <c r="I225" t="s">
        <v>20</v>
      </c>
      <c r="J225" t="s">
        <v>90</v>
      </c>
      <c r="K225" t="s">
        <v>21</v>
      </c>
      <c r="M225" t="s">
        <v>2289</v>
      </c>
      <c r="N225" t="s">
        <v>22</v>
      </c>
      <c r="O225" t="s">
        <v>23</v>
      </c>
      <c r="P225" t="s">
        <v>26</v>
      </c>
      <c r="Q225" t="s">
        <v>92</v>
      </c>
      <c r="R225" s="13">
        <v>250</v>
      </c>
      <c r="S225" s="13">
        <v>9</v>
      </c>
      <c r="T225" s="21">
        <v>1</v>
      </c>
      <c r="V225" t="s">
        <v>2116</v>
      </c>
      <c r="W225" t="str">
        <f>+IF(V225="","",IF(MID(V225,1,3)="ECE","UNICO",IF(V225="FINES",CONCATENATE("R",IF(OR(C225="16",C225="21",C225="22",C225="23"),"16212223",IF(OR(C225="15",C225="17",C225="24",C225="25"),"15172425",C225))),IF(V225="CEBAS","UNICO",IF(VALUE(C225)&lt;=11,"AMBA","INTERIOR")))))</f>
        <v>AMBA</v>
      </c>
      <c r="X225" s="20" t="str">
        <f>+IF(V225="","-",CONCATENATE(V225,"_",W225))</f>
        <v>CENS_AMBA</v>
      </c>
      <c r="Y225" s="59">
        <v>0.53820367471167918</v>
      </c>
      <c r="Z225" t="str">
        <f>+IFERROR(VLOOKUP(H225,#REF!,2,FALSE),"-")</f>
        <v>-</v>
      </c>
      <c r="AA225" t="s">
        <v>2393</v>
      </c>
      <c r="AB225" t="str">
        <f>+IF(W225="","-",IF(W225="UNICO","CENSO","MUESTRA"))</f>
        <v>MUESTRA</v>
      </c>
      <c r="AC225" t="s">
        <v>2398</v>
      </c>
      <c r="AD225" t="s">
        <v>134</v>
      </c>
      <c r="AF225">
        <f>+COUNTIF(Piloto!C:C,MARCO!A225)</f>
        <v>0</v>
      </c>
    </row>
    <row r="226" spans="1:32" x14ac:dyDescent="0.25">
      <c r="A226" s="5" t="str">
        <f t="shared" si="3"/>
        <v>0069DM0462</v>
      </c>
      <c r="B226" s="23" t="s">
        <v>2119</v>
      </c>
      <c r="C226" t="s">
        <v>1079</v>
      </c>
      <c r="D226" t="s">
        <v>1077</v>
      </c>
      <c r="E226" t="s">
        <v>1078</v>
      </c>
      <c r="F226">
        <v>623605</v>
      </c>
      <c r="G226">
        <v>0</v>
      </c>
      <c r="H226" t="s">
        <v>1171</v>
      </c>
      <c r="I226" t="s">
        <v>20</v>
      </c>
      <c r="J226" t="s">
        <v>90</v>
      </c>
      <c r="K226" t="s">
        <v>21</v>
      </c>
      <c r="M226" t="s">
        <v>17665</v>
      </c>
      <c r="N226" t="s">
        <v>22</v>
      </c>
      <c r="O226" t="s">
        <v>23</v>
      </c>
      <c r="P226" t="s">
        <v>26</v>
      </c>
      <c r="Q226" t="s">
        <v>92</v>
      </c>
      <c r="R226" s="13">
        <v>90</v>
      </c>
      <c r="S226" s="13">
        <v>5</v>
      </c>
      <c r="T226" s="21">
        <v>1</v>
      </c>
      <c r="V226" t="s">
        <v>2116</v>
      </c>
      <c r="W226" t="str">
        <f>+IF(V226="","",IF(MID(V226,1,3)="ECE","UNICO",IF(V226="FINES",CONCATENATE("R",IF(OR(C226="16",C226="21",C226="22",C226="23"),"16212223",IF(OR(C226="15",C226="17",C226="24",C226="25"),"15172425",C226))),IF(V226="CEBAS","UNICO",IF(VALUE(C226)&lt;=11,"AMBA","INTERIOR")))))</f>
        <v>AMBA</v>
      </c>
      <c r="X226" s="20" t="str">
        <f>+IF(V226="","-",CONCATENATE(V226,"_",W226))</f>
        <v>CENS_AMBA</v>
      </c>
      <c r="Y226" s="59">
        <v>0.53940723993276296</v>
      </c>
      <c r="Z226" t="str">
        <f>+IFERROR(VLOOKUP(H226,#REF!,2,FALSE),"-")</f>
        <v>-</v>
      </c>
      <c r="AA226" t="s">
        <v>2393</v>
      </c>
      <c r="AB226" t="str">
        <f>+IF(W226="","-",IF(W226="UNICO","CENSO","MUESTRA"))</f>
        <v>MUESTRA</v>
      </c>
      <c r="AC226" t="s">
        <v>2397</v>
      </c>
      <c r="AD226" t="s">
        <v>134</v>
      </c>
      <c r="AF226">
        <f>+COUNTIF(Piloto!C:C,MARCO!A226)</f>
        <v>0</v>
      </c>
    </row>
    <row r="227" spans="1:32" x14ac:dyDescent="0.25">
      <c r="A227" s="5" t="str">
        <f t="shared" si="3"/>
        <v>0069DM0453</v>
      </c>
      <c r="B227" s="23" t="s">
        <v>2119</v>
      </c>
      <c r="C227" t="s">
        <v>1079</v>
      </c>
      <c r="D227" t="s">
        <v>1077</v>
      </c>
      <c r="E227" t="s">
        <v>1078</v>
      </c>
      <c r="F227">
        <v>610732</v>
      </c>
      <c r="G227">
        <v>0</v>
      </c>
      <c r="H227" t="s">
        <v>1159</v>
      </c>
      <c r="I227" t="s">
        <v>20</v>
      </c>
      <c r="J227" t="s">
        <v>90</v>
      </c>
      <c r="K227" t="s">
        <v>21</v>
      </c>
      <c r="M227" t="s">
        <v>17666</v>
      </c>
      <c r="N227" t="s">
        <v>22</v>
      </c>
      <c r="O227" t="s">
        <v>23</v>
      </c>
      <c r="P227" t="s">
        <v>26</v>
      </c>
      <c r="Q227" t="s">
        <v>92</v>
      </c>
      <c r="R227" s="13">
        <v>177</v>
      </c>
      <c r="S227" s="13">
        <v>11</v>
      </c>
      <c r="T227" s="21">
        <v>1</v>
      </c>
      <c r="V227" t="s">
        <v>2116</v>
      </c>
      <c r="W227" t="str">
        <f>+IF(V227="","",IF(MID(V227,1,3)="ECE","UNICO",IF(V227="FINES",CONCATENATE("R",IF(OR(C227="16",C227="21",C227="22",C227="23"),"16212223",IF(OR(C227="15",C227="17",C227="24",C227="25"),"15172425",C227))),IF(V227="CEBAS","UNICO",IF(VALUE(C227)&lt;=11,"AMBA","INTERIOR")))))</f>
        <v>AMBA</v>
      </c>
      <c r="X227" s="20" t="str">
        <f>+IF(V227="","-",CONCATENATE(V227,"_",W227))</f>
        <v>CENS_AMBA</v>
      </c>
      <c r="Y227" s="59">
        <v>0.53975734114646912</v>
      </c>
      <c r="Z227" t="str">
        <f>+IFERROR(VLOOKUP(H227,#REF!,2,FALSE),"-")</f>
        <v>-</v>
      </c>
      <c r="AA227" t="s">
        <v>2393</v>
      </c>
      <c r="AB227" t="str">
        <f>+IF(W227="","-",IF(W227="UNICO","CENSO","MUESTRA"))</f>
        <v>MUESTRA</v>
      </c>
      <c r="AC227" t="s">
        <v>2397</v>
      </c>
      <c r="AD227" t="s">
        <v>134</v>
      </c>
      <c r="AF227">
        <f>+COUNTIF(Piloto!C:C,MARCO!A227)</f>
        <v>0</v>
      </c>
    </row>
    <row r="228" spans="1:32" x14ac:dyDescent="0.25">
      <c r="A228" s="5" t="str">
        <f t="shared" si="3"/>
        <v>0111DM0456</v>
      </c>
      <c r="B228" s="23" t="s">
        <v>2119</v>
      </c>
      <c r="C228" t="s">
        <v>246</v>
      </c>
      <c r="D228" t="s">
        <v>575</v>
      </c>
      <c r="E228" t="s">
        <v>1794</v>
      </c>
      <c r="F228">
        <v>623597</v>
      </c>
      <c r="G228">
        <v>0</v>
      </c>
      <c r="H228" t="s">
        <v>1829</v>
      </c>
      <c r="I228" t="s">
        <v>20</v>
      </c>
      <c r="J228" t="s">
        <v>90</v>
      </c>
      <c r="K228" t="s">
        <v>21</v>
      </c>
      <c r="M228" t="s">
        <v>17628</v>
      </c>
      <c r="N228" t="s">
        <v>22</v>
      </c>
      <c r="O228" t="s">
        <v>23</v>
      </c>
      <c r="P228" t="s">
        <v>26</v>
      </c>
      <c r="Q228" t="s">
        <v>92</v>
      </c>
      <c r="R228" s="13">
        <v>94</v>
      </c>
      <c r="S228" s="13">
        <v>6</v>
      </c>
      <c r="T228" s="21">
        <v>1</v>
      </c>
      <c r="V228" t="s">
        <v>2116</v>
      </c>
      <c r="W228" t="str">
        <f>+IF(V228="","",IF(MID(V228,1,3)="ECE","UNICO",IF(V228="FINES",CONCATENATE("R",IF(OR(C228="16",C228="21",C228="22",C228="23"),"16212223",IF(OR(C228="15",C228="17",C228="24",C228="25"),"15172425",C228))),IF(V228="CEBAS","UNICO",IF(VALUE(C228)&lt;=11,"AMBA","INTERIOR")))))</f>
        <v>AMBA</v>
      </c>
      <c r="X228" s="20" t="str">
        <f>+IF(V228="","-",CONCATENATE(V228,"_",W228))</f>
        <v>CENS_AMBA</v>
      </c>
      <c r="Y228" s="59">
        <v>0.54309768112082235</v>
      </c>
      <c r="Z228" t="str">
        <f>+IFERROR(VLOOKUP(H228,#REF!,2,FALSE),"-")</f>
        <v>-</v>
      </c>
      <c r="AA228" t="s">
        <v>2393</v>
      </c>
      <c r="AB228" t="str">
        <f>+IF(W228="","-",IF(W228="UNICO","CENSO","MUESTRA"))</f>
        <v>MUESTRA</v>
      </c>
      <c r="AC228" t="s">
        <v>2397</v>
      </c>
      <c r="AD228" t="s">
        <v>134</v>
      </c>
      <c r="AF228">
        <f>+COUNTIF(Piloto!C:C,MARCO!A228)</f>
        <v>0</v>
      </c>
    </row>
    <row r="229" spans="1:32" x14ac:dyDescent="0.25">
      <c r="A229" s="5" t="str">
        <f t="shared" si="3"/>
        <v>0100DM0461</v>
      </c>
      <c r="B229" s="23" t="s">
        <v>2119</v>
      </c>
      <c r="C229" t="s">
        <v>1245</v>
      </c>
      <c r="D229" t="s">
        <v>876</v>
      </c>
      <c r="E229" t="s">
        <v>1674</v>
      </c>
      <c r="F229">
        <v>623722</v>
      </c>
      <c r="G229">
        <v>0</v>
      </c>
      <c r="H229" t="s">
        <v>1700</v>
      </c>
      <c r="I229" t="s">
        <v>20</v>
      </c>
      <c r="J229" t="s">
        <v>90</v>
      </c>
      <c r="K229" t="s">
        <v>21</v>
      </c>
      <c r="M229" t="s">
        <v>2309</v>
      </c>
      <c r="N229" t="s">
        <v>22</v>
      </c>
      <c r="O229" t="s">
        <v>23</v>
      </c>
      <c r="P229" t="s">
        <v>26</v>
      </c>
      <c r="Q229" t="s">
        <v>92</v>
      </c>
      <c r="R229" s="13">
        <v>158</v>
      </c>
      <c r="S229" s="13">
        <v>9</v>
      </c>
      <c r="T229" s="21">
        <v>1</v>
      </c>
      <c r="V229" t="s">
        <v>2116</v>
      </c>
      <c r="W229" t="str">
        <f>+IF(V229="","",IF(MID(V229,1,3)="ECE","UNICO",IF(V229="FINES",CONCATENATE("R",IF(OR(C229="16",C229="21",C229="22",C229="23"),"16212223",IF(OR(C229="15",C229="17",C229="24",C229="25"),"15172425",C229))),IF(V229="CEBAS","UNICO",IF(VALUE(C229)&lt;=11,"AMBA","INTERIOR")))))</f>
        <v>AMBA</v>
      </c>
      <c r="X229" s="20" t="str">
        <f>+IF(V229="","-",CONCATENATE(V229,"_",W229))</f>
        <v>CENS_AMBA</v>
      </c>
      <c r="Y229" s="59">
        <v>0.54375291133628167</v>
      </c>
      <c r="Z229" t="str">
        <f>+IFERROR(VLOOKUP(H229,#REF!,2,FALSE),"-")</f>
        <v>-</v>
      </c>
      <c r="AA229" t="s">
        <v>2393</v>
      </c>
      <c r="AB229" t="str">
        <f>+IF(W229="","-",IF(W229="UNICO","CENSO","MUESTRA"))</f>
        <v>MUESTRA</v>
      </c>
      <c r="AC229" t="s">
        <v>2398</v>
      </c>
      <c r="AD229" t="s">
        <v>134</v>
      </c>
      <c r="AF229">
        <f>+COUNTIF(Piloto!C:C,MARCO!A229)</f>
        <v>0</v>
      </c>
    </row>
    <row r="230" spans="1:32" x14ac:dyDescent="0.25">
      <c r="A230" s="5" t="str">
        <f t="shared" si="3"/>
        <v>0055DM0462</v>
      </c>
      <c r="B230" s="23" t="s">
        <v>2119</v>
      </c>
      <c r="C230" t="s">
        <v>884</v>
      </c>
      <c r="D230" t="s">
        <v>882</v>
      </c>
      <c r="E230" t="s">
        <v>883</v>
      </c>
      <c r="F230">
        <v>623682</v>
      </c>
      <c r="G230">
        <v>0</v>
      </c>
      <c r="H230" t="s">
        <v>915</v>
      </c>
      <c r="I230" t="s">
        <v>20</v>
      </c>
      <c r="J230" t="s">
        <v>90</v>
      </c>
      <c r="K230" t="s">
        <v>21</v>
      </c>
      <c r="M230" t="s">
        <v>17647</v>
      </c>
      <c r="N230" t="s">
        <v>22</v>
      </c>
      <c r="O230" t="s">
        <v>23</v>
      </c>
      <c r="P230" t="s">
        <v>26</v>
      </c>
      <c r="Q230" t="s">
        <v>92</v>
      </c>
      <c r="R230" s="13">
        <v>208</v>
      </c>
      <c r="S230" s="13">
        <v>5</v>
      </c>
      <c r="T230" s="21">
        <v>1</v>
      </c>
      <c r="V230" t="s">
        <v>2116</v>
      </c>
      <c r="W230" t="str">
        <f>+IF(V230="","",IF(MID(V230,1,3)="ECE","UNICO",IF(V230="FINES",CONCATENATE("R",IF(OR(C230="16",C230="21",C230="22",C230="23"),"16212223",IF(OR(C230="15",C230="17",C230="24",C230="25"),"15172425",C230))),IF(V230="CEBAS","UNICO",IF(VALUE(C230)&lt;=11,"AMBA","INTERIOR")))))</f>
        <v>AMBA</v>
      </c>
      <c r="X230" s="20" t="str">
        <f>+IF(V230="","-",CONCATENATE(V230,"_",W230))</f>
        <v>CENS_AMBA</v>
      </c>
      <c r="Y230" s="59">
        <v>0.54423743486404419</v>
      </c>
      <c r="Z230" t="str">
        <f>+IFERROR(VLOOKUP(H230,#REF!,2,FALSE),"-")</f>
        <v>-</v>
      </c>
      <c r="AA230" t="s">
        <v>2393</v>
      </c>
      <c r="AB230" t="str">
        <f>+IF(W230="","-",IF(W230="UNICO","CENSO","MUESTRA"))</f>
        <v>MUESTRA</v>
      </c>
      <c r="AC230" t="s">
        <v>2397</v>
      </c>
      <c r="AD230" t="s">
        <v>134</v>
      </c>
      <c r="AF230">
        <f>+COUNTIF(Piloto!C:C,MARCO!A230)</f>
        <v>0</v>
      </c>
    </row>
    <row r="231" spans="1:32" x14ac:dyDescent="0.25">
      <c r="A231" s="5" t="str">
        <f t="shared" si="3"/>
        <v>0117DM0455</v>
      </c>
      <c r="B231" s="23" t="s">
        <v>2119</v>
      </c>
      <c r="C231" t="s">
        <v>140</v>
      </c>
      <c r="D231" t="s">
        <v>85</v>
      </c>
      <c r="E231" t="s">
        <v>1888</v>
      </c>
      <c r="F231">
        <v>623696</v>
      </c>
      <c r="G231">
        <v>0</v>
      </c>
      <c r="H231" t="s">
        <v>1906</v>
      </c>
      <c r="I231" t="s">
        <v>20</v>
      </c>
      <c r="J231" t="s">
        <v>90</v>
      </c>
      <c r="K231" t="s">
        <v>21</v>
      </c>
      <c r="M231" t="s">
        <v>17643</v>
      </c>
      <c r="N231" t="s">
        <v>22</v>
      </c>
      <c r="O231" t="s">
        <v>23</v>
      </c>
      <c r="P231" t="s">
        <v>26</v>
      </c>
      <c r="Q231" t="s">
        <v>92</v>
      </c>
      <c r="R231" s="13">
        <v>75</v>
      </c>
      <c r="S231" s="13">
        <v>3</v>
      </c>
      <c r="T231" s="21">
        <v>1</v>
      </c>
      <c r="V231" t="s">
        <v>2116</v>
      </c>
      <c r="W231" t="str">
        <f>+IF(V231="","",IF(MID(V231,1,3)="ECE","UNICO",IF(V231="FINES",CONCATENATE("R",IF(OR(C231="16",C231="21",C231="22",C231="23"),"16212223",IF(OR(C231="15",C231="17",C231="24",C231="25"),"15172425",C231))),IF(V231="CEBAS","UNICO",IF(VALUE(C231)&lt;=11,"AMBA","INTERIOR")))))</f>
        <v>AMBA</v>
      </c>
      <c r="X231" s="20" t="str">
        <f>+IF(V231="","-",CONCATENATE(V231,"_",W231))</f>
        <v>CENS_AMBA</v>
      </c>
      <c r="Y231" s="59">
        <v>0.54541264006069723</v>
      </c>
      <c r="Z231" t="str">
        <f>+IFERROR(VLOOKUP(H231,#REF!,2,FALSE),"-")</f>
        <v>-</v>
      </c>
      <c r="AA231" t="s">
        <v>2393</v>
      </c>
      <c r="AB231" t="str">
        <f>+IF(W231="","-",IF(W231="UNICO","CENSO","MUESTRA"))</f>
        <v>MUESTRA</v>
      </c>
      <c r="AC231" t="s">
        <v>2397</v>
      </c>
      <c r="AD231" t="s">
        <v>134</v>
      </c>
      <c r="AF231">
        <f>+COUNTIF(Piloto!C:C,MARCO!A231)</f>
        <v>0</v>
      </c>
    </row>
    <row r="232" spans="1:32" x14ac:dyDescent="0.25">
      <c r="A232" s="5" t="str">
        <f t="shared" si="3"/>
        <v>0071DM0463</v>
      </c>
      <c r="B232" s="23" t="s">
        <v>2119</v>
      </c>
      <c r="C232" t="s">
        <v>1245</v>
      </c>
      <c r="D232" t="s">
        <v>1243</v>
      </c>
      <c r="E232" t="s">
        <v>1244</v>
      </c>
      <c r="F232">
        <v>610308</v>
      </c>
      <c r="G232">
        <v>0</v>
      </c>
      <c r="H232" t="s">
        <v>1286</v>
      </c>
      <c r="I232" t="s">
        <v>20</v>
      </c>
      <c r="J232" t="s">
        <v>90</v>
      </c>
      <c r="K232" t="s">
        <v>21</v>
      </c>
      <c r="M232" t="s">
        <v>17623</v>
      </c>
      <c r="N232" t="s">
        <v>22</v>
      </c>
      <c r="O232" t="s">
        <v>23</v>
      </c>
      <c r="P232" t="s">
        <v>26</v>
      </c>
      <c r="Q232" t="s">
        <v>92</v>
      </c>
      <c r="R232" s="13">
        <v>180</v>
      </c>
      <c r="S232" s="13">
        <v>16</v>
      </c>
      <c r="T232" s="21">
        <v>1</v>
      </c>
      <c r="V232" t="s">
        <v>2116</v>
      </c>
      <c r="W232" t="str">
        <f>+IF(V232="","",IF(MID(V232,1,3)="ECE","UNICO",IF(V232="FINES",CONCATENATE("R",IF(OR(C232="16",C232="21",C232="22",C232="23"),"16212223",IF(OR(C232="15",C232="17",C232="24",C232="25"),"15172425",C232))),IF(V232="CEBAS","UNICO",IF(VALUE(C232)&lt;=11,"AMBA","INTERIOR")))))</f>
        <v>AMBA</v>
      </c>
      <c r="X232" s="20" t="str">
        <f>+IF(V232="","-",CONCATENATE(V232,"_",W232))</f>
        <v>CENS_AMBA</v>
      </c>
      <c r="Y232" s="59">
        <v>0.54959312551899964</v>
      </c>
      <c r="Z232" t="str">
        <f>+IFERROR(VLOOKUP(H232,#REF!,2,FALSE),"-")</f>
        <v>-</v>
      </c>
      <c r="AA232" t="s">
        <v>2393</v>
      </c>
      <c r="AB232" t="str">
        <f>+IF(W232="","-",IF(W232="UNICO","CENSO","MUESTRA"))</f>
        <v>MUESTRA</v>
      </c>
      <c r="AC232" t="s">
        <v>2397</v>
      </c>
      <c r="AD232" t="s">
        <v>134</v>
      </c>
      <c r="AF232">
        <f>+COUNTIF(Piloto!C:C,MARCO!A232)</f>
        <v>0</v>
      </c>
    </row>
    <row r="233" spans="1:32" x14ac:dyDescent="0.25">
      <c r="A233" s="5" t="str">
        <f t="shared" si="3"/>
        <v>0119DM0451</v>
      </c>
      <c r="B233" s="23" t="s">
        <v>2119</v>
      </c>
      <c r="C233" t="s">
        <v>584</v>
      </c>
      <c r="D233" t="s">
        <v>419</v>
      </c>
      <c r="E233" t="s">
        <v>1915</v>
      </c>
      <c r="F233">
        <v>609840</v>
      </c>
      <c r="G233">
        <v>0</v>
      </c>
      <c r="H233" t="s">
        <v>1935</v>
      </c>
      <c r="I233" t="s">
        <v>20</v>
      </c>
      <c r="J233" t="s">
        <v>90</v>
      </c>
      <c r="K233" t="s">
        <v>21</v>
      </c>
      <c r="M233" t="s">
        <v>2289</v>
      </c>
      <c r="N233" t="s">
        <v>22</v>
      </c>
      <c r="O233" t="s">
        <v>23</v>
      </c>
      <c r="P233" t="s">
        <v>26</v>
      </c>
      <c r="Q233" t="s">
        <v>92</v>
      </c>
      <c r="R233" s="13">
        <v>184</v>
      </c>
      <c r="S233" s="13">
        <v>10</v>
      </c>
      <c r="T233" s="21">
        <v>1</v>
      </c>
      <c r="V233" t="s">
        <v>2116</v>
      </c>
      <c r="W233" t="str">
        <f>+IF(V233="","",IF(MID(V233,1,3)="ECE","UNICO",IF(V233="FINES",CONCATENATE("R",IF(OR(C233="16",C233="21",C233="22",C233="23"),"16212223",IF(OR(C233="15",C233="17",C233="24",C233="25"),"15172425",C233))),IF(V233="CEBAS","UNICO",IF(VALUE(C233)&lt;=11,"AMBA","INTERIOR")))))</f>
        <v>AMBA</v>
      </c>
      <c r="X233" s="20" t="str">
        <f>+IF(V233="","-",CONCATENATE(V233,"_",W233))</f>
        <v>CENS_AMBA</v>
      </c>
      <c r="Y233" s="59">
        <v>0.55235973805994598</v>
      </c>
      <c r="Z233" t="str">
        <f>+IFERROR(VLOOKUP(H233,#REF!,2,FALSE),"-")</f>
        <v>-</v>
      </c>
      <c r="AA233" t="s">
        <v>2393</v>
      </c>
      <c r="AB233" t="str">
        <f>+IF(W233="","-",IF(W233="UNICO","CENSO","MUESTRA"))</f>
        <v>MUESTRA</v>
      </c>
      <c r="AC233" t="s">
        <v>2397</v>
      </c>
      <c r="AD233" t="s">
        <v>134</v>
      </c>
      <c r="AF233">
        <f>+COUNTIF(Piloto!C:C,MARCO!A233)</f>
        <v>0</v>
      </c>
    </row>
    <row r="234" spans="1:32" x14ac:dyDescent="0.25">
      <c r="A234" s="5" t="str">
        <f t="shared" si="3"/>
        <v>0004DM0457</v>
      </c>
      <c r="B234" s="23" t="s">
        <v>2119</v>
      </c>
      <c r="C234" t="s">
        <v>186</v>
      </c>
      <c r="D234" t="s">
        <v>183</v>
      </c>
      <c r="E234" t="s">
        <v>185</v>
      </c>
      <c r="F234">
        <v>624743</v>
      </c>
      <c r="G234">
        <v>0</v>
      </c>
      <c r="H234" t="s">
        <v>235</v>
      </c>
      <c r="I234" t="s">
        <v>20</v>
      </c>
      <c r="J234" t="s">
        <v>90</v>
      </c>
      <c r="K234" t="s">
        <v>21</v>
      </c>
      <c r="M234" t="s">
        <v>17634</v>
      </c>
      <c r="N234" t="s">
        <v>22</v>
      </c>
      <c r="O234" t="s">
        <v>82</v>
      </c>
      <c r="P234" t="s">
        <v>26</v>
      </c>
      <c r="Q234" t="s">
        <v>92</v>
      </c>
      <c r="R234" s="13">
        <v>68</v>
      </c>
      <c r="S234" s="13">
        <v>3</v>
      </c>
      <c r="T234" s="21">
        <v>1</v>
      </c>
      <c r="V234" t="s">
        <v>2116</v>
      </c>
      <c r="W234" t="str">
        <f>+IF(V234="","",IF(MID(V234,1,3)="ECE","UNICO",IF(V234="FINES",CONCATENATE("R",IF(OR(C234="16",C234="21",C234="22",C234="23"),"16212223",IF(OR(C234="15",C234="17",C234="24",C234="25"),"15172425",C234))),IF(V234="CEBAS","UNICO",IF(VALUE(C234)&lt;=11,"AMBA","INTERIOR")))))</f>
        <v>AMBA</v>
      </c>
      <c r="X234" s="20" t="str">
        <f>+IF(V234="","-",CONCATENATE(V234,"_",W234))</f>
        <v>CENS_AMBA</v>
      </c>
      <c r="Y234" s="59">
        <v>0.55470744827214413</v>
      </c>
      <c r="Z234" t="str">
        <f>+IFERROR(VLOOKUP(H234,#REF!,2,FALSE),"-")</f>
        <v>-</v>
      </c>
      <c r="AA234" t="s">
        <v>2393</v>
      </c>
      <c r="AB234" t="str">
        <f>+IF(W234="","-",IF(W234="UNICO","CENSO","MUESTRA"))</f>
        <v>MUESTRA</v>
      </c>
      <c r="AC234" t="s">
        <v>2398</v>
      </c>
      <c r="AD234" t="s">
        <v>134</v>
      </c>
      <c r="AF234">
        <f>+COUNTIF(Piloto!C:C,MARCO!A234)</f>
        <v>0</v>
      </c>
    </row>
    <row r="235" spans="1:32" x14ac:dyDescent="0.25">
      <c r="A235" s="5" t="str">
        <f t="shared" si="3"/>
        <v>0073DM0455</v>
      </c>
      <c r="B235" s="23" t="s">
        <v>2119</v>
      </c>
      <c r="C235" t="s">
        <v>1302</v>
      </c>
      <c r="D235" t="s">
        <v>1300</v>
      </c>
      <c r="E235" t="s">
        <v>1301</v>
      </c>
      <c r="F235">
        <v>623475</v>
      </c>
      <c r="G235">
        <v>0</v>
      </c>
      <c r="H235" t="s">
        <v>1334</v>
      </c>
      <c r="I235" t="s">
        <v>20</v>
      </c>
      <c r="J235" t="s">
        <v>90</v>
      </c>
      <c r="K235" t="s">
        <v>21</v>
      </c>
      <c r="M235" t="s">
        <v>17643</v>
      </c>
      <c r="N235" t="s">
        <v>22</v>
      </c>
      <c r="O235" t="s">
        <v>23</v>
      </c>
      <c r="P235" t="s">
        <v>26</v>
      </c>
      <c r="Q235" t="s">
        <v>92</v>
      </c>
      <c r="R235" s="13">
        <v>34</v>
      </c>
      <c r="S235" s="13">
        <v>3</v>
      </c>
      <c r="T235" s="21">
        <v>1</v>
      </c>
      <c r="V235" t="s">
        <v>2116</v>
      </c>
      <c r="W235" t="str">
        <f>+IF(V235="","",IF(MID(V235,1,3)="ECE","UNICO",IF(V235="FINES",CONCATENATE("R",IF(OR(C235="16",C235="21",C235="22",C235="23"),"16212223",IF(OR(C235="15",C235="17",C235="24",C235="25"),"15172425",C235))),IF(V235="CEBAS","UNICO",IF(VALUE(C235)&lt;=11,"AMBA","INTERIOR")))))</f>
        <v>AMBA</v>
      </c>
      <c r="X235" s="20" t="str">
        <f>+IF(V235="","-",CONCATENATE(V235,"_",W235))</f>
        <v>CENS_AMBA</v>
      </c>
      <c r="Y235" s="59">
        <v>0.5573353118756238</v>
      </c>
      <c r="Z235" t="str">
        <f>+IFERROR(VLOOKUP(H235,#REF!,2,FALSE),"-")</f>
        <v>-</v>
      </c>
      <c r="AA235" t="s">
        <v>2393</v>
      </c>
      <c r="AB235" t="str">
        <f>+IF(W235="","-",IF(W235="UNICO","CENSO","MUESTRA"))</f>
        <v>MUESTRA</v>
      </c>
      <c r="AC235" t="s">
        <v>2397</v>
      </c>
      <c r="AD235" t="s">
        <v>134</v>
      </c>
      <c r="AF235">
        <f>+COUNTIF(Piloto!C:C,MARCO!A235)</f>
        <v>0</v>
      </c>
    </row>
    <row r="236" spans="1:32" x14ac:dyDescent="0.25">
      <c r="A236" s="5" t="str">
        <f t="shared" si="3"/>
        <v>0069DM0476</v>
      </c>
      <c r="B236" s="23" t="s">
        <v>2119</v>
      </c>
      <c r="C236" t="s">
        <v>1079</v>
      </c>
      <c r="D236" t="s">
        <v>1077</v>
      </c>
      <c r="E236" t="s">
        <v>1078</v>
      </c>
      <c r="F236">
        <v>623627</v>
      </c>
      <c r="G236">
        <v>0</v>
      </c>
      <c r="H236" t="s">
        <v>1191</v>
      </c>
      <c r="I236" t="s">
        <v>20</v>
      </c>
      <c r="J236" t="s">
        <v>90</v>
      </c>
      <c r="K236" t="s">
        <v>21</v>
      </c>
      <c r="M236" t="s">
        <v>17667</v>
      </c>
      <c r="N236" t="s">
        <v>22</v>
      </c>
      <c r="O236" t="s">
        <v>23</v>
      </c>
      <c r="P236" t="s">
        <v>26</v>
      </c>
      <c r="Q236" t="s">
        <v>92</v>
      </c>
      <c r="R236" s="13">
        <v>88</v>
      </c>
      <c r="S236" s="13">
        <v>6</v>
      </c>
      <c r="T236" s="21">
        <v>1</v>
      </c>
      <c r="V236" t="s">
        <v>2116</v>
      </c>
      <c r="W236" t="str">
        <f>+IF(V236="","",IF(MID(V236,1,3)="ECE","UNICO",IF(V236="FINES",CONCATENATE("R",IF(OR(C236="16",C236="21",C236="22",C236="23"),"16212223",IF(OR(C236="15",C236="17",C236="24",C236="25"),"15172425",C236))),IF(V236="CEBAS","UNICO",IF(VALUE(C236)&lt;=11,"AMBA","INTERIOR")))))</f>
        <v>AMBA</v>
      </c>
      <c r="X236" s="20" t="str">
        <f>+IF(V236="","-",CONCATENATE(V236,"_",W236))</f>
        <v>CENS_AMBA</v>
      </c>
      <c r="Y236" s="59">
        <v>0.56514952606276458</v>
      </c>
      <c r="Z236" t="str">
        <f>+IFERROR(VLOOKUP(H236,#REF!,2,FALSE),"-")</f>
        <v>-</v>
      </c>
      <c r="AA236" t="s">
        <v>2393</v>
      </c>
      <c r="AB236" t="str">
        <f>+IF(W236="","-",IF(W236="UNICO","CENSO","MUESTRA"))</f>
        <v>MUESTRA</v>
      </c>
      <c r="AC236" t="s">
        <v>2398</v>
      </c>
      <c r="AD236" t="s">
        <v>134</v>
      </c>
      <c r="AF236">
        <f>+COUNTIF(Piloto!C:C,MARCO!A236)</f>
        <v>0</v>
      </c>
    </row>
    <row r="237" spans="1:32" x14ac:dyDescent="0.25">
      <c r="A237" s="5" t="str">
        <f t="shared" si="3"/>
        <v>0114DM0453</v>
      </c>
      <c r="B237" s="23" t="s">
        <v>2119</v>
      </c>
      <c r="C237" t="s">
        <v>19</v>
      </c>
      <c r="D237" t="s">
        <v>311</v>
      </c>
      <c r="E237" t="s">
        <v>1857</v>
      </c>
      <c r="F237">
        <v>624051</v>
      </c>
      <c r="G237">
        <v>0</v>
      </c>
      <c r="H237" t="s">
        <v>1865</v>
      </c>
      <c r="I237" t="s">
        <v>20</v>
      </c>
      <c r="J237" t="s">
        <v>90</v>
      </c>
      <c r="K237" t="s">
        <v>21</v>
      </c>
      <c r="M237" t="s">
        <v>17638</v>
      </c>
      <c r="N237" t="s">
        <v>22</v>
      </c>
      <c r="O237" t="s">
        <v>82</v>
      </c>
      <c r="P237" t="s">
        <v>26</v>
      </c>
      <c r="Q237" t="s">
        <v>92</v>
      </c>
      <c r="R237" s="13">
        <v>144</v>
      </c>
      <c r="S237" s="13">
        <v>7</v>
      </c>
      <c r="T237" s="21">
        <v>1</v>
      </c>
      <c r="V237" t="s">
        <v>2116</v>
      </c>
      <c r="W237" t="str">
        <f>+IF(V237="","",IF(MID(V237,1,3)="ECE","UNICO",IF(V237="FINES",CONCATENATE("R",IF(OR(C237="16",C237="21",C237="22",C237="23"),"16212223",IF(OR(C237="15",C237="17",C237="24",C237="25"),"15172425",C237))),IF(V237="CEBAS","UNICO",IF(VALUE(C237)&lt;=11,"AMBA","INTERIOR")))))</f>
        <v>AMBA</v>
      </c>
      <c r="X237" s="20" t="str">
        <f>+IF(V237="","-",CONCATENATE(V237,"_",W237))</f>
        <v>CENS_AMBA</v>
      </c>
      <c r="Y237" s="59">
        <v>0.56587067717000061</v>
      </c>
      <c r="Z237" t="str">
        <f>+IFERROR(VLOOKUP(H237,#REF!,2,FALSE),"-")</f>
        <v>-</v>
      </c>
      <c r="AA237" t="s">
        <v>2393</v>
      </c>
      <c r="AB237" t="str">
        <f>+IF(W237="","-",IF(W237="UNICO","CENSO","MUESTRA"))</f>
        <v>MUESTRA</v>
      </c>
      <c r="AC237" t="s">
        <v>2398</v>
      </c>
      <c r="AD237" t="s">
        <v>134</v>
      </c>
      <c r="AF237">
        <f>+COUNTIF(Piloto!C:C,MARCO!A237)</f>
        <v>0</v>
      </c>
    </row>
    <row r="238" spans="1:32" x14ac:dyDescent="0.25">
      <c r="A238" s="5" t="str">
        <f t="shared" si="3"/>
        <v>0069DM0452</v>
      </c>
      <c r="B238" s="23" t="s">
        <v>2119</v>
      </c>
      <c r="C238" t="s">
        <v>1079</v>
      </c>
      <c r="D238" t="s">
        <v>1077</v>
      </c>
      <c r="E238" t="s">
        <v>1078</v>
      </c>
      <c r="F238">
        <v>614307</v>
      </c>
      <c r="G238">
        <v>0</v>
      </c>
      <c r="H238" t="s">
        <v>1157</v>
      </c>
      <c r="I238" t="s">
        <v>20</v>
      </c>
      <c r="J238" t="s">
        <v>90</v>
      </c>
      <c r="K238" t="s">
        <v>21</v>
      </c>
      <c r="M238" t="s">
        <v>17733</v>
      </c>
      <c r="N238" t="s">
        <v>22</v>
      </c>
      <c r="O238" t="s">
        <v>23</v>
      </c>
      <c r="P238" t="s">
        <v>26</v>
      </c>
      <c r="Q238" t="s">
        <v>92</v>
      </c>
      <c r="R238" s="13">
        <v>195</v>
      </c>
      <c r="S238" s="13">
        <v>24</v>
      </c>
      <c r="T238" s="21">
        <v>1</v>
      </c>
      <c r="V238" t="s">
        <v>2116</v>
      </c>
      <c r="W238" t="str">
        <f>+IF(V238="","",IF(MID(V238,1,3)="ECE","UNICO",IF(V238="FINES",CONCATENATE("R",IF(OR(C238="16",C238="21",C238="22",C238="23"),"16212223",IF(OR(C238="15",C238="17",C238="24",C238="25"),"15172425",C238))),IF(V238="CEBAS","UNICO",IF(VALUE(C238)&lt;=11,"AMBA","INTERIOR")))))</f>
        <v>AMBA</v>
      </c>
      <c r="X238" s="20" t="str">
        <f>+IF(V238="","-",CONCATENATE(V238,"_",W238))</f>
        <v>CENS_AMBA</v>
      </c>
      <c r="Y238" s="59">
        <v>0.56590247816509676</v>
      </c>
      <c r="Z238" t="str">
        <f>+IFERROR(VLOOKUP(H238,#REF!,2,FALSE),"-")</f>
        <v>-</v>
      </c>
      <c r="AA238" t="s">
        <v>2393</v>
      </c>
      <c r="AB238" t="str">
        <f>+IF(W238="","-",IF(W238="UNICO","CENSO","MUESTRA"))</f>
        <v>MUESTRA</v>
      </c>
      <c r="AC238" t="s">
        <v>2398</v>
      </c>
      <c r="AD238" t="s">
        <v>134</v>
      </c>
      <c r="AF238">
        <f>+COUNTIF(Piloto!C:C,MARCO!A238)</f>
        <v>0</v>
      </c>
    </row>
    <row r="239" spans="1:32" x14ac:dyDescent="0.25">
      <c r="A239" s="5" t="str">
        <f t="shared" si="3"/>
        <v>0069DM0486</v>
      </c>
      <c r="B239" s="23" t="s">
        <v>2119</v>
      </c>
      <c r="C239" t="s">
        <v>1079</v>
      </c>
      <c r="D239" t="s">
        <v>1077</v>
      </c>
      <c r="E239" t="s">
        <v>1078</v>
      </c>
      <c r="F239">
        <v>623615</v>
      </c>
      <c r="G239">
        <v>0</v>
      </c>
      <c r="H239" t="s">
        <v>1208</v>
      </c>
      <c r="I239" t="s">
        <v>20</v>
      </c>
      <c r="J239" t="s">
        <v>90</v>
      </c>
      <c r="K239" t="s">
        <v>21</v>
      </c>
      <c r="M239" t="s">
        <v>17668</v>
      </c>
      <c r="N239" t="s">
        <v>22</v>
      </c>
      <c r="O239" t="s">
        <v>23</v>
      </c>
      <c r="P239" t="s">
        <v>26</v>
      </c>
      <c r="Q239" t="s">
        <v>92</v>
      </c>
      <c r="R239" s="13">
        <v>87</v>
      </c>
      <c r="S239" s="13">
        <v>6</v>
      </c>
      <c r="T239" s="21">
        <v>1</v>
      </c>
      <c r="V239" t="s">
        <v>2116</v>
      </c>
      <c r="W239" t="str">
        <f>+IF(V239="","",IF(MID(V239,1,3)="ECE","UNICO",IF(V239="FINES",CONCATENATE("R",IF(OR(C239="16",C239="21",C239="22",C239="23"),"16212223",IF(OR(C239="15",C239="17",C239="24",C239="25"),"15172425",C239))),IF(V239="CEBAS","UNICO",IF(VALUE(C239)&lt;=11,"AMBA","INTERIOR")))))</f>
        <v>AMBA</v>
      </c>
      <c r="X239" s="20" t="str">
        <f>+IF(V239="","-",CONCATENATE(V239,"_",W239))</f>
        <v>CENS_AMBA</v>
      </c>
      <c r="Y239" s="59">
        <v>0.56747095602931397</v>
      </c>
      <c r="Z239" t="str">
        <f>+IFERROR(VLOOKUP(H239,#REF!,2,FALSE),"-")</f>
        <v>-</v>
      </c>
      <c r="AA239" t="s">
        <v>2393</v>
      </c>
      <c r="AB239" t="str">
        <f>+IF(W239="","-",IF(W239="UNICO","CENSO","MUESTRA"))</f>
        <v>MUESTRA</v>
      </c>
      <c r="AC239" t="s">
        <v>2397</v>
      </c>
      <c r="AD239" t="s">
        <v>134</v>
      </c>
      <c r="AF239">
        <f>+COUNTIF(Piloto!C:C,MARCO!A239)</f>
        <v>0</v>
      </c>
    </row>
    <row r="240" spans="1:32" x14ac:dyDescent="0.25">
      <c r="A240" s="5" t="str">
        <f t="shared" si="3"/>
        <v>0113DM2760</v>
      </c>
      <c r="B240" s="23" t="s">
        <v>2119</v>
      </c>
      <c r="C240" t="s">
        <v>19</v>
      </c>
      <c r="D240" t="s">
        <v>181</v>
      </c>
      <c r="E240" t="s">
        <v>1843</v>
      </c>
      <c r="F240">
        <v>624407</v>
      </c>
      <c r="G240">
        <v>1</v>
      </c>
      <c r="H240" t="s">
        <v>1856</v>
      </c>
      <c r="I240" t="s">
        <v>20</v>
      </c>
      <c r="J240" t="s">
        <v>90</v>
      </c>
      <c r="K240" t="s">
        <v>40</v>
      </c>
      <c r="L240" t="s">
        <v>128</v>
      </c>
      <c r="M240" t="s">
        <v>17772</v>
      </c>
      <c r="N240" t="s">
        <v>22</v>
      </c>
      <c r="O240" t="s">
        <v>23</v>
      </c>
      <c r="P240" t="s">
        <v>26</v>
      </c>
      <c r="Q240" t="s">
        <v>92</v>
      </c>
      <c r="R240" s="13">
        <v>22</v>
      </c>
      <c r="S240" s="13">
        <v>3</v>
      </c>
      <c r="T240" s="21">
        <v>1</v>
      </c>
      <c r="V240" t="s">
        <v>2116</v>
      </c>
      <c r="W240" t="str">
        <f>+IF(V240="","",IF(MID(V240,1,3)="ECE","UNICO",IF(V240="FINES",CONCATENATE("R",IF(OR(C240="16",C240="21",C240="22",C240="23"),"16212223",IF(OR(C240="15",C240="17",C240="24",C240="25"),"15172425",C240))),IF(V240="CEBAS","UNICO",IF(VALUE(C240)&lt;=11,"AMBA","INTERIOR")))))</f>
        <v>AMBA</v>
      </c>
      <c r="X240" s="20" t="str">
        <f>+IF(V240="","-",CONCATENATE(V240,"_",W240))</f>
        <v>CENS_AMBA</v>
      </c>
      <c r="Y240" s="59">
        <v>0.56849957340293455</v>
      </c>
      <c r="Z240" t="str">
        <f>+IFERROR(VLOOKUP(H240,#REF!,2,FALSE),"-")</f>
        <v>-</v>
      </c>
      <c r="AA240" t="s">
        <v>2393</v>
      </c>
      <c r="AB240" t="str">
        <f>+IF(W240="","-",IF(W240="UNICO","CENSO","MUESTRA"))</f>
        <v>MUESTRA</v>
      </c>
      <c r="AC240" t="s">
        <v>2398</v>
      </c>
      <c r="AD240" t="s">
        <v>134</v>
      </c>
      <c r="AF240">
        <f>+COUNTIF(Piloto!C:C,MARCO!A240)</f>
        <v>0</v>
      </c>
    </row>
    <row r="241" spans="1:32" x14ac:dyDescent="0.25">
      <c r="A241" s="5" t="str">
        <f t="shared" si="3"/>
        <v>0015DM0452</v>
      </c>
      <c r="B241" s="23" t="s">
        <v>2119</v>
      </c>
      <c r="C241" t="s">
        <v>158</v>
      </c>
      <c r="D241" t="s">
        <v>427</v>
      </c>
      <c r="E241" t="s">
        <v>428</v>
      </c>
      <c r="F241">
        <v>605897</v>
      </c>
      <c r="G241">
        <v>0</v>
      </c>
      <c r="H241" t="s">
        <v>441</v>
      </c>
      <c r="I241" t="s">
        <v>20</v>
      </c>
      <c r="J241" t="s">
        <v>90</v>
      </c>
      <c r="K241" t="s">
        <v>21</v>
      </c>
      <c r="M241" t="s">
        <v>17642</v>
      </c>
      <c r="N241" t="s">
        <v>22</v>
      </c>
      <c r="O241" t="s">
        <v>23</v>
      </c>
      <c r="P241" t="s">
        <v>26</v>
      </c>
      <c r="Q241" t="s">
        <v>92</v>
      </c>
      <c r="R241" s="13">
        <v>156</v>
      </c>
      <c r="S241" s="13">
        <v>9</v>
      </c>
      <c r="T241" s="21">
        <v>1</v>
      </c>
      <c r="V241" t="s">
        <v>2116</v>
      </c>
      <c r="W241" t="str">
        <f>+IF(V241="","",IF(MID(V241,1,3)="ECE","UNICO",IF(V241="FINES",CONCATENATE("R",IF(OR(C241="16",C241="21",C241="22",C241="23"),"16212223",IF(OR(C241="15",C241="17",C241="24",C241="25"),"15172425",C241))),IF(V241="CEBAS","UNICO",IF(VALUE(C241)&lt;=11,"AMBA","INTERIOR")))))</f>
        <v>AMBA</v>
      </c>
      <c r="X241" s="20" t="str">
        <f>+IF(V241="","-",CONCATENATE(V241,"_",W241))</f>
        <v>CENS_AMBA</v>
      </c>
      <c r="Y241" s="59">
        <v>0.57042825139231157</v>
      </c>
      <c r="Z241" t="str">
        <f>+IFERROR(VLOOKUP(H241,#REF!,2,FALSE),"-")</f>
        <v>-</v>
      </c>
      <c r="AA241" t="s">
        <v>2393</v>
      </c>
      <c r="AB241" t="str">
        <f>+IF(W241="","-",IF(W241="UNICO","CENSO","MUESTRA"))</f>
        <v>MUESTRA</v>
      </c>
      <c r="AC241" t="s">
        <v>2397</v>
      </c>
      <c r="AD241" t="s">
        <v>134</v>
      </c>
      <c r="AF241">
        <f>+COUNTIF(Piloto!C:C,MARCO!A241)</f>
        <v>0</v>
      </c>
    </row>
    <row r="242" spans="1:32" x14ac:dyDescent="0.25">
      <c r="A242" s="5" t="str">
        <f t="shared" si="3"/>
        <v>0055DM0458</v>
      </c>
      <c r="B242" s="23" t="s">
        <v>2119</v>
      </c>
      <c r="C242" t="s">
        <v>884</v>
      </c>
      <c r="D242" t="s">
        <v>882</v>
      </c>
      <c r="E242" t="s">
        <v>883</v>
      </c>
      <c r="F242">
        <v>623676</v>
      </c>
      <c r="G242">
        <v>0</v>
      </c>
      <c r="H242" t="s">
        <v>911</v>
      </c>
      <c r="I242" t="s">
        <v>20</v>
      </c>
      <c r="J242" t="s">
        <v>90</v>
      </c>
      <c r="K242" t="s">
        <v>21</v>
      </c>
      <c r="M242" t="s">
        <v>17618</v>
      </c>
      <c r="N242" t="s">
        <v>22</v>
      </c>
      <c r="O242" t="s">
        <v>23</v>
      </c>
      <c r="P242" t="s">
        <v>26</v>
      </c>
      <c r="Q242" t="s">
        <v>92</v>
      </c>
      <c r="R242" s="13">
        <v>187</v>
      </c>
      <c r="S242" s="13">
        <v>9</v>
      </c>
      <c r="T242" s="21">
        <v>1</v>
      </c>
      <c r="V242" t="s">
        <v>2116</v>
      </c>
      <c r="W242" t="str">
        <f>+IF(V242="","",IF(MID(V242,1,3)="ECE","UNICO",IF(V242="FINES",CONCATENATE("R",IF(OR(C242="16",C242="21",C242="22",C242="23"),"16212223",IF(OR(C242="15",C242="17",C242="24",C242="25"),"15172425",C242))),IF(V242="CEBAS","UNICO",IF(VALUE(C242)&lt;=11,"AMBA","INTERIOR")))))</f>
        <v>AMBA</v>
      </c>
      <c r="X242" s="20" t="str">
        <f>+IF(V242="","-",CONCATENATE(V242,"_",W242))</f>
        <v>CENS_AMBA</v>
      </c>
      <c r="Y242" s="59">
        <v>0.57045775181368774</v>
      </c>
      <c r="Z242" t="str">
        <f>+IFERROR(VLOOKUP(H242,#REF!,2,FALSE),"-")</f>
        <v>-</v>
      </c>
      <c r="AA242" t="s">
        <v>2393</v>
      </c>
      <c r="AB242" t="str">
        <f>+IF(W242="","-",IF(W242="UNICO","CENSO","MUESTRA"))</f>
        <v>MUESTRA</v>
      </c>
      <c r="AC242" t="s">
        <v>2398</v>
      </c>
      <c r="AD242" t="s">
        <v>134</v>
      </c>
      <c r="AF242">
        <f>+COUNTIF(Piloto!C:C,MARCO!A242)</f>
        <v>0</v>
      </c>
    </row>
    <row r="243" spans="1:32" x14ac:dyDescent="0.25">
      <c r="A243" s="5" t="str">
        <f t="shared" si="3"/>
        <v>0069DM0474</v>
      </c>
      <c r="B243" s="23" t="s">
        <v>2119</v>
      </c>
      <c r="C243" t="s">
        <v>1079</v>
      </c>
      <c r="D243" t="s">
        <v>1077</v>
      </c>
      <c r="E243" t="s">
        <v>1078</v>
      </c>
      <c r="F243">
        <v>623622</v>
      </c>
      <c r="G243">
        <v>0</v>
      </c>
      <c r="H243" t="s">
        <v>1187</v>
      </c>
      <c r="I243" t="s">
        <v>20</v>
      </c>
      <c r="J243" t="s">
        <v>90</v>
      </c>
      <c r="K243" t="s">
        <v>21</v>
      </c>
      <c r="M243" t="s">
        <v>17669</v>
      </c>
      <c r="N243" t="s">
        <v>22</v>
      </c>
      <c r="O243" t="s">
        <v>23</v>
      </c>
      <c r="P243" t="s">
        <v>26</v>
      </c>
      <c r="Q243" t="s">
        <v>92</v>
      </c>
      <c r="R243" s="13">
        <v>107</v>
      </c>
      <c r="S243" s="13">
        <v>6</v>
      </c>
      <c r="T243" s="21">
        <v>1</v>
      </c>
      <c r="V243" t="s">
        <v>2116</v>
      </c>
      <c r="W243" t="str">
        <f>+IF(V243="","",IF(MID(V243,1,3)="ECE","UNICO",IF(V243="FINES",CONCATENATE("R",IF(OR(C243="16",C243="21",C243="22",C243="23"),"16212223",IF(OR(C243="15",C243="17",C243="24",C243="25"),"15172425",C243))),IF(V243="CEBAS","UNICO",IF(VALUE(C243)&lt;=11,"AMBA","INTERIOR")))))</f>
        <v>AMBA</v>
      </c>
      <c r="X243" s="20" t="str">
        <f>+IF(V243="","-",CONCATENATE(V243,"_",W243))</f>
        <v>CENS_AMBA</v>
      </c>
      <c r="Y243" s="59">
        <v>0.57096468721117288</v>
      </c>
      <c r="Z243" t="str">
        <f>+IFERROR(VLOOKUP(H243,#REF!,2,FALSE),"-")</f>
        <v>-</v>
      </c>
      <c r="AA243" t="s">
        <v>2393</v>
      </c>
      <c r="AB243" t="str">
        <f>+IF(W243="","-",IF(W243="UNICO","CENSO","MUESTRA"))</f>
        <v>MUESTRA</v>
      </c>
      <c r="AC243" t="s">
        <v>2398</v>
      </c>
      <c r="AD243" t="s">
        <v>134</v>
      </c>
      <c r="AF243">
        <f>+COUNTIF(Piloto!C:C,MARCO!A243)</f>
        <v>0</v>
      </c>
    </row>
    <row r="244" spans="1:32" x14ac:dyDescent="0.25">
      <c r="A244" s="5" t="str">
        <f t="shared" si="3"/>
        <v>0069DM3522</v>
      </c>
      <c r="B244" s="23" t="s">
        <v>2119</v>
      </c>
      <c r="C244" t="s">
        <v>1079</v>
      </c>
      <c r="D244" t="s">
        <v>1077</v>
      </c>
      <c r="E244" t="s">
        <v>1078</v>
      </c>
      <c r="F244">
        <v>614307</v>
      </c>
      <c r="G244">
        <v>2</v>
      </c>
      <c r="H244" t="s">
        <v>1229</v>
      </c>
      <c r="I244" t="s">
        <v>20</v>
      </c>
      <c r="J244" t="s">
        <v>90</v>
      </c>
      <c r="K244" t="s">
        <v>87</v>
      </c>
      <c r="L244" t="s">
        <v>1157</v>
      </c>
      <c r="M244" t="s">
        <v>17773</v>
      </c>
      <c r="N244" t="s">
        <v>22</v>
      </c>
      <c r="O244" t="s">
        <v>23</v>
      </c>
      <c r="P244" t="s">
        <v>26</v>
      </c>
      <c r="Q244" t="s">
        <v>92</v>
      </c>
      <c r="R244" s="13">
        <v>146</v>
      </c>
      <c r="S244" s="13">
        <v>13</v>
      </c>
      <c r="T244" s="21">
        <v>1</v>
      </c>
      <c r="V244" t="s">
        <v>2116</v>
      </c>
      <c r="W244" t="str">
        <f>+IF(V244="","",IF(MID(V244,1,3)="ECE","UNICO",IF(V244="FINES",CONCATENATE("R",IF(OR(C244="16",C244="21",C244="22",C244="23"),"16212223",IF(OR(C244="15",C244="17",C244="24",C244="25"),"15172425",C244))),IF(V244="CEBAS","UNICO",IF(VALUE(C244)&lt;=11,"AMBA","INTERIOR")))))</f>
        <v>AMBA</v>
      </c>
      <c r="X244" s="20" t="str">
        <f>+IF(V244="","-",CONCATENATE(V244,"_",W244))</f>
        <v>CENS_AMBA</v>
      </c>
      <c r="Y244" s="59">
        <v>0.57122707366943359</v>
      </c>
      <c r="Z244" t="str">
        <f>+IFERROR(VLOOKUP(H244,#REF!,2,FALSE),"-")</f>
        <v>-</v>
      </c>
      <c r="AA244" t="s">
        <v>2393</v>
      </c>
      <c r="AB244" t="str">
        <f>+IF(W244="","-",IF(W244="UNICO","CENSO","MUESTRA"))</f>
        <v>MUESTRA</v>
      </c>
      <c r="AC244" t="s">
        <v>2397</v>
      </c>
      <c r="AD244" t="s">
        <v>134</v>
      </c>
      <c r="AF244">
        <f>+COUNTIF(Piloto!C:C,MARCO!A244)</f>
        <v>0</v>
      </c>
    </row>
    <row r="245" spans="1:32" x14ac:dyDescent="0.25">
      <c r="A245" s="5" t="str">
        <f t="shared" si="3"/>
        <v>0133DM0455</v>
      </c>
      <c r="B245" s="23" t="s">
        <v>2119</v>
      </c>
      <c r="C245" t="s">
        <v>1302</v>
      </c>
      <c r="D245" t="s">
        <v>160</v>
      </c>
      <c r="E245" t="s">
        <v>2049</v>
      </c>
      <c r="F245">
        <v>623735</v>
      </c>
      <c r="G245">
        <v>0</v>
      </c>
      <c r="H245" t="s">
        <v>2069</v>
      </c>
      <c r="I245" t="s">
        <v>20</v>
      </c>
      <c r="J245" t="s">
        <v>90</v>
      </c>
      <c r="K245" t="s">
        <v>21</v>
      </c>
      <c r="M245" t="s">
        <v>17643</v>
      </c>
      <c r="N245" t="s">
        <v>22</v>
      </c>
      <c r="O245" t="s">
        <v>23</v>
      </c>
      <c r="P245" t="s">
        <v>26</v>
      </c>
      <c r="Q245" t="s">
        <v>92</v>
      </c>
      <c r="R245" s="13">
        <v>219</v>
      </c>
      <c r="S245" s="13">
        <v>6</v>
      </c>
      <c r="T245" s="21">
        <v>1</v>
      </c>
      <c r="V245" t="s">
        <v>2116</v>
      </c>
      <c r="W245" t="str">
        <f>+IF(V245="","",IF(MID(V245,1,3)="ECE","UNICO",IF(V245="FINES",CONCATENATE("R",IF(OR(C245="16",C245="21",C245="22",C245="23"),"16212223",IF(OR(C245="15",C245="17",C245="24",C245="25"),"15172425",C245))),IF(V245="CEBAS","UNICO",IF(VALUE(C245)&lt;=11,"AMBA","INTERIOR")))))</f>
        <v>AMBA</v>
      </c>
      <c r="X245" s="20" t="str">
        <f>+IF(V245="","-",CONCATENATE(V245,"_",W245))</f>
        <v>CENS_AMBA</v>
      </c>
      <c r="Y245" s="59">
        <v>0.57123738366204335</v>
      </c>
      <c r="Z245" t="str">
        <f>+IFERROR(VLOOKUP(H245,#REF!,2,FALSE),"-")</f>
        <v>-</v>
      </c>
      <c r="AA245" t="s">
        <v>2393</v>
      </c>
      <c r="AB245" t="str">
        <f>+IF(W245="","-",IF(W245="UNICO","CENSO","MUESTRA"))</f>
        <v>MUESTRA</v>
      </c>
      <c r="AC245" t="s">
        <v>2398</v>
      </c>
      <c r="AD245" t="s">
        <v>134</v>
      </c>
      <c r="AF245">
        <f>+COUNTIF(Piloto!C:C,MARCO!A245)</f>
        <v>0</v>
      </c>
    </row>
    <row r="246" spans="1:32" x14ac:dyDescent="0.25">
      <c r="A246" s="5" t="str">
        <f t="shared" si="3"/>
        <v>0004DM0454</v>
      </c>
      <c r="B246" s="23" t="s">
        <v>2119</v>
      </c>
      <c r="C246" t="s">
        <v>186</v>
      </c>
      <c r="D246" t="s">
        <v>183</v>
      </c>
      <c r="E246" t="s">
        <v>185</v>
      </c>
      <c r="F246">
        <v>623909</v>
      </c>
      <c r="G246">
        <v>0</v>
      </c>
      <c r="H246" t="s">
        <v>231</v>
      </c>
      <c r="I246" t="s">
        <v>20</v>
      </c>
      <c r="J246" t="s">
        <v>90</v>
      </c>
      <c r="K246" t="s">
        <v>21</v>
      </c>
      <c r="M246" t="s">
        <v>17632</v>
      </c>
      <c r="N246" t="s">
        <v>22</v>
      </c>
      <c r="O246" t="s">
        <v>23</v>
      </c>
      <c r="P246" t="s">
        <v>26</v>
      </c>
      <c r="Q246" t="s">
        <v>92</v>
      </c>
      <c r="R246" s="13">
        <v>56</v>
      </c>
      <c r="S246" s="13">
        <v>3</v>
      </c>
      <c r="T246" s="21">
        <v>1</v>
      </c>
      <c r="V246" t="s">
        <v>2116</v>
      </c>
      <c r="W246" t="str">
        <f>+IF(V246="","",IF(MID(V246,1,3)="ECE","UNICO",IF(V246="FINES",CONCATENATE("R",IF(OR(C246="16",C246="21",C246="22",C246="23"),"16212223",IF(OR(C246="15",C246="17",C246="24",C246="25"),"15172425",C246))),IF(V246="CEBAS","UNICO",IF(VALUE(C246)&lt;=11,"AMBA","INTERIOR")))))</f>
        <v>AMBA</v>
      </c>
      <c r="X246" s="20" t="str">
        <f>+IF(V246="","-",CONCATENATE(V246,"_",W246))</f>
        <v>CENS_AMBA</v>
      </c>
      <c r="Y246" s="59">
        <v>0.57290499701219444</v>
      </c>
      <c r="Z246" t="str">
        <f>+IFERROR(VLOOKUP(H246,#REF!,2,FALSE),"-")</f>
        <v>-</v>
      </c>
      <c r="AA246" t="s">
        <v>2393</v>
      </c>
      <c r="AB246" t="str">
        <f>+IF(W246="","-",IF(W246="UNICO","CENSO","MUESTRA"))</f>
        <v>MUESTRA</v>
      </c>
      <c r="AC246" t="s">
        <v>2397</v>
      </c>
      <c r="AD246" t="s">
        <v>134</v>
      </c>
      <c r="AF246">
        <f>+COUNTIF(Piloto!C:C,MARCO!A246)</f>
        <v>0</v>
      </c>
    </row>
    <row r="247" spans="1:32" x14ac:dyDescent="0.25">
      <c r="A247" s="5" t="str">
        <f t="shared" si="3"/>
        <v>0045DM0459</v>
      </c>
      <c r="B247" s="23" t="s">
        <v>2119</v>
      </c>
      <c r="C247" t="s">
        <v>140</v>
      </c>
      <c r="D247" t="s">
        <v>760</v>
      </c>
      <c r="E247" t="s">
        <v>761</v>
      </c>
      <c r="F247">
        <v>616742</v>
      </c>
      <c r="G247">
        <v>0</v>
      </c>
      <c r="H247" t="s">
        <v>794</v>
      </c>
      <c r="I247" t="s">
        <v>20</v>
      </c>
      <c r="J247" t="s">
        <v>90</v>
      </c>
      <c r="K247" t="s">
        <v>21</v>
      </c>
      <c r="M247" t="s">
        <v>17651</v>
      </c>
      <c r="N247" t="s">
        <v>22</v>
      </c>
      <c r="O247" t="s">
        <v>23</v>
      </c>
      <c r="P247" t="s">
        <v>26</v>
      </c>
      <c r="Q247" t="s">
        <v>92</v>
      </c>
      <c r="R247" s="13">
        <v>132</v>
      </c>
      <c r="S247" s="13">
        <v>6</v>
      </c>
      <c r="T247" s="21">
        <v>1</v>
      </c>
      <c r="V247" t="s">
        <v>2116</v>
      </c>
      <c r="W247" t="str">
        <f>+IF(V247="","",IF(MID(V247,1,3)="ECE","UNICO",IF(V247="FINES",CONCATENATE("R",IF(OR(C247="16",C247="21",C247="22",C247="23"),"16212223",IF(OR(C247="15",C247="17",C247="24",C247="25"),"15172425",C247))),IF(V247="CEBAS","UNICO",IF(VALUE(C247)&lt;=11,"AMBA","INTERIOR")))))</f>
        <v>AMBA</v>
      </c>
      <c r="X247" s="20" t="str">
        <f>+IF(V247="","-",CONCATENATE(V247,"_",W247))</f>
        <v>CENS_AMBA</v>
      </c>
      <c r="Y247" s="59">
        <v>0.57423827132663208</v>
      </c>
      <c r="Z247" t="str">
        <f>+IFERROR(VLOOKUP(H247,#REF!,2,FALSE),"-")</f>
        <v>-</v>
      </c>
      <c r="AA247" t="s">
        <v>2393</v>
      </c>
      <c r="AB247" t="str">
        <f>+IF(W247="","-",IF(W247="UNICO","CENSO","MUESTRA"))</f>
        <v>MUESTRA</v>
      </c>
      <c r="AC247" t="s">
        <v>2398</v>
      </c>
      <c r="AD247" t="s">
        <v>134</v>
      </c>
      <c r="AF247">
        <f>+COUNTIF(Piloto!C:C,MARCO!A247)</f>
        <v>0</v>
      </c>
    </row>
    <row r="248" spans="1:32" x14ac:dyDescent="0.25">
      <c r="A248" s="5" t="str">
        <f t="shared" si="3"/>
        <v>0071DM0453</v>
      </c>
      <c r="B248" s="23" t="s">
        <v>2119</v>
      </c>
      <c r="C248" t="s">
        <v>1245</v>
      </c>
      <c r="D248" t="s">
        <v>1243</v>
      </c>
      <c r="E248" t="s">
        <v>1244</v>
      </c>
      <c r="F248">
        <v>615661</v>
      </c>
      <c r="G248">
        <v>0</v>
      </c>
      <c r="H248" t="s">
        <v>1276</v>
      </c>
      <c r="I248" t="s">
        <v>20</v>
      </c>
      <c r="J248" t="s">
        <v>90</v>
      </c>
      <c r="K248" t="s">
        <v>21</v>
      </c>
      <c r="M248" t="s">
        <v>17638</v>
      </c>
      <c r="N248" t="s">
        <v>22</v>
      </c>
      <c r="O248" t="s">
        <v>23</v>
      </c>
      <c r="P248" t="s">
        <v>26</v>
      </c>
      <c r="Q248" t="s">
        <v>92</v>
      </c>
      <c r="R248" s="13">
        <v>59</v>
      </c>
      <c r="S248" s="13">
        <v>3</v>
      </c>
      <c r="T248" s="21">
        <v>1</v>
      </c>
      <c r="V248" t="s">
        <v>2116</v>
      </c>
      <c r="W248" t="str">
        <f>+IF(V248="","",IF(MID(V248,1,3)="ECE","UNICO",IF(V248="FINES",CONCATENATE("R",IF(OR(C248="16",C248="21",C248="22",C248="23"),"16212223",IF(OR(C248="15",C248="17",C248="24",C248="25"),"15172425",C248))),IF(V248="CEBAS","UNICO",IF(VALUE(C248)&lt;=11,"AMBA","INTERIOR")))))</f>
        <v>AMBA</v>
      </c>
      <c r="X248" s="20" t="str">
        <f>+IF(V248="","-",CONCATENATE(V248,"_",W248))</f>
        <v>CENS_AMBA</v>
      </c>
      <c r="Y248" s="59">
        <v>0.57695808374520507</v>
      </c>
      <c r="Z248" t="str">
        <f>+IFERROR(VLOOKUP(H248,#REF!,2,FALSE),"-")</f>
        <v>-</v>
      </c>
      <c r="AA248" t="s">
        <v>2393</v>
      </c>
      <c r="AB248" t="str">
        <f>+IF(W248="","-",IF(W248="UNICO","CENSO","MUESTRA"))</f>
        <v>MUESTRA</v>
      </c>
      <c r="AC248" t="s">
        <v>2398</v>
      </c>
      <c r="AD248" t="s">
        <v>134</v>
      </c>
      <c r="AF248">
        <f>+COUNTIF(Piloto!C:C,MARCO!A248)</f>
        <v>0</v>
      </c>
    </row>
    <row r="249" spans="1:32" x14ac:dyDescent="0.25">
      <c r="A249" s="5" t="str">
        <f t="shared" si="3"/>
        <v>0116DM0452</v>
      </c>
      <c r="B249" s="23" t="s">
        <v>2119</v>
      </c>
      <c r="C249" t="s">
        <v>158</v>
      </c>
      <c r="D249" t="s">
        <v>162</v>
      </c>
      <c r="E249" t="s">
        <v>1868</v>
      </c>
      <c r="F249">
        <v>623761</v>
      </c>
      <c r="G249">
        <v>0</v>
      </c>
      <c r="H249" t="s">
        <v>1883</v>
      </c>
      <c r="I249" t="s">
        <v>20</v>
      </c>
      <c r="J249" t="s">
        <v>90</v>
      </c>
      <c r="K249" t="s">
        <v>21</v>
      </c>
      <c r="M249" t="s">
        <v>17642</v>
      </c>
      <c r="N249" t="s">
        <v>22</v>
      </c>
      <c r="O249" t="s">
        <v>23</v>
      </c>
      <c r="P249" t="s">
        <v>26</v>
      </c>
      <c r="Q249" t="s">
        <v>92</v>
      </c>
      <c r="R249" s="13">
        <v>245</v>
      </c>
      <c r="S249" s="13">
        <v>7</v>
      </c>
      <c r="T249" s="21">
        <v>1</v>
      </c>
      <c r="V249" t="s">
        <v>2116</v>
      </c>
      <c r="W249" t="str">
        <f>+IF(V249="","",IF(MID(V249,1,3)="ECE","UNICO",IF(V249="FINES",CONCATENATE("R",IF(OR(C249="16",C249="21",C249="22",C249="23"),"16212223",IF(OR(C249="15",C249="17",C249="24",C249="25"),"15172425",C249))),IF(V249="CEBAS","UNICO",IF(VALUE(C249)&lt;=11,"AMBA","INTERIOR")))))</f>
        <v>AMBA</v>
      </c>
      <c r="X249" s="20" t="str">
        <f>+IF(V249="","-",CONCATENATE(V249,"_",W249))</f>
        <v>CENS_AMBA</v>
      </c>
      <c r="Y249" s="59">
        <v>0.57987465792232085</v>
      </c>
      <c r="Z249" t="str">
        <f>+IFERROR(VLOOKUP(H249,#REF!,2,FALSE),"-")</f>
        <v>-</v>
      </c>
      <c r="AA249" t="s">
        <v>2393</v>
      </c>
      <c r="AB249" t="str">
        <f>+IF(W249="","-",IF(W249="UNICO","CENSO","MUESTRA"))</f>
        <v>MUESTRA</v>
      </c>
      <c r="AC249" t="s">
        <v>2397</v>
      </c>
      <c r="AD249" t="s">
        <v>134</v>
      </c>
      <c r="AF249">
        <f>+COUNTIF(Piloto!C:C,MARCO!A249)</f>
        <v>0</v>
      </c>
    </row>
    <row r="250" spans="1:32" x14ac:dyDescent="0.25">
      <c r="A250" s="5" t="str">
        <f t="shared" si="3"/>
        <v>0055DM0454</v>
      </c>
      <c r="B250" s="23" t="s">
        <v>2119</v>
      </c>
      <c r="C250" t="s">
        <v>884</v>
      </c>
      <c r="D250" t="s">
        <v>882</v>
      </c>
      <c r="E250" t="s">
        <v>883</v>
      </c>
      <c r="F250">
        <v>621170</v>
      </c>
      <c r="G250">
        <v>0</v>
      </c>
      <c r="H250" t="s">
        <v>907</v>
      </c>
      <c r="I250" t="s">
        <v>20</v>
      </c>
      <c r="J250" t="s">
        <v>90</v>
      </c>
      <c r="K250" t="s">
        <v>21</v>
      </c>
      <c r="M250" t="s">
        <v>17734</v>
      </c>
      <c r="N250" t="s">
        <v>22</v>
      </c>
      <c r="O250" t="s">
        <v>23</v>
      </c>
      <c r="P250" t="s">
        <v>26</v>
      </c>
      <c r="Q250" t="s">
        <v>92</v>
      </c>
      <c r="R250" s="13">
        <v>70</v>
      </c>
      <c r="S250" s="13">
        <v>3</v>
      </c>
      <c r="T250" s="21">
        <v>1</v>
      </c>
      <c r="V250" t="s">
        <v>2116</v>
      </c>
      <c r="W250" t="str">
        <f>+IF(V250="","",IF(MID(V250,1,3)="ECE","UNICO",IF(V250="FINES",CONCATENATE("R",IF(OR(C250="16",C250="21",C250="22",C250="23"),"16212223",IF(OR(C250="15",C250="17",C250="24",C250="25"),"15172425",C250))),IF(V250="CEBAS","UNICO",IF(VALUE(C250)&lt;=11,"AMBA","INTERIOR")))))</f>
        <v>AMBA</v>
      </c>
      <c r="X250" s="20" t="str">
        <f>+IF(V250="","-",CONCATENATE(V250,"_",W250))</f>
        <v>CENS_AMBA</v>
      </c>
      <c r="Y250" s="59">
        <v>0.58067561520470512</v>
      </c>
      <c r="Z250" t="str">
        <f>+IFERROR(VLOOKUP(H250,#REF!,2,FALSE),"-")</f>
        <v>-</v>
      </c>
      <c r="AA250" t="s">
        <v>2393</v>
      </c>
      <c r="AB250" t="str">
        <f>+IF(W250="","-",IF(W250="UNICO","CENSO","MUESTRA"))</f>
        <v>MUESTRA</v>
      </c>
      <c r="AC250" t="s">
        <v>2398</v>
      </c>
      <c r="AD250" t="s">
        <v>134</v>
      </c>
      <c r="AF250">
        <f>+COUNTIF(Piloto!C:C,MARCO!A250)</f>
        <v>0</v>
      </c>
    </row>
    <row r="251" spans="1:32" x14ac:dyDescent="0.25">
      <c r="A251" s="5" t="str">
        <f t="shared" si="3"/>
        <v>0083DM0452</v>
      </c>
      <c r="B251" s="23" t="s">
        <v>2119</v>
      </c>
      <c r="C251" t="s">
        <v>158</v>
      </c>
      <c r="D251" t="s">
        <v>1445</v>
      </c>
      <c r="E251" t="s">
        <v>1446</v>
      </c>
      <c r="F251">
        <v>623763</v>
      </c>
      <c r="G251">
        <v>0</v>
      </c>
      <c r="H251" t="s">
        <v>1456</v>
      </c>
      <c r="I251" t="s">
        <v>20</v>
      </c>
      <c r="J251" t="s">
        <v>90</v>
      </c>
      <c r="K251" t="s">
        <v>21</v>
      </c>
      <c r="M251" t="s">
        <v>17626</v>
      </c>
      <c r="N251" t="s">
        <v>22</v>
      </c>
      <c r="O251" t="s">
        <v>23</v>
      </c>
      <c r="P251" t="s">
        <v>26</v>
      </c>
      <c r="Q251" t="s">
        <v>92</v>
      </c>
      <c r="R251" s="13">
        <v>238</v>
      </c>
      <c r="S251" s="13">
        <v>9</v>
      </c>
      <c r="T251" s="21">
        <v>1</v>
      </c>
      <c r="V251" t="s">
        <v>2116</v>
      </c>
      <c r="W251" t="str">
        <f>+IF(V251="","",IF(MID(V251,1,3)="ECE","UNICO",IF(V251="FINES",CONCATENATE("R",IF(OR(C251="16",C251="21",C251="22",C251="23"),"16212223",IF(OR(C251="15",C251="17",C251="24",C251="25"),"15172425",C251))),IF(V251="CEBAS","UNICO",IF(VALUE(C251)&lt;=11,"AMBA","INTERIOR")))))</f>
        <v>AMBA</v>
      </c>
      <c r="X251" s="20" t="str">
        <f>+IF(V251="","-",CONCATENATE(V251,"_",W251))</f>
        <v>CENS_AMBA</v>
      </c>
      <c r="Y251" s="59">
        <v>0.58217693986119445</v>
      </c>
      <c r="Z251" t="str">
        <f>+IFERROR(VLOOKUP(H251,#REF!,2,FALSE),"-")</f>
        <v>-</v>
      </c>
      <c r="AA251" t="s">
        <v>2393</v>
      </c>
      <c r="AB251" t="str">
        <f>+IF(W251="","-",IF(W251="UNICO","CENSO","MUESTRA"))</f>
        <v>MUESTRA</v>
      </c>
      <c r="AC251" t="s">
        <v>2398</v>
      </c>
      <c r="AD251" t="s">
        <v>134</v>
      </c>
      <c r="AF251">
        <f>+COUNTIF(Piloto!C:C,MARCO!A251)</f>
        <v>0</v>
      </c>
    </row>
    <row r="252" spans="1:32" x14ac:dyDescent="0.25">
      <c r="A252" s="5" t="str">
        <f t="shared" si="3"/>
        <v>0083DM0455</v>
      </c>
      <c r="B252" s="23" t="s">
        <v>2119</v>
      </c>
      <c r="C252" t="s">
        <v>158</v>
      </c>
      <c r="D252" t="s">
        <v>1445</v>
      </c>
      <c r="E252" t="s">
        <v>1446</v>
      </c>
      <c r="F252">
        <v>623974</v>
      </c>
      <c r="G252">
        <v>0</v>
      </c>
      <c r="H252" t="s">
        <v>1461</v>
      </c>
      <c r="I252" t="s">
        <v>20</v>
      </c>
      <c r="J252" t="s">
        <v>90</v>
      </c>
      <c r="K252" t="s">
        <v>21</v>
      </c>
      <c r="M252" t="s">
        <v>17643</v>
      </c>
      <c r="N252" t="s">
        <v>22</v>
      </c>
      <c r="O252" t="s">
        <v>23</v>
      </c>
      <c r="P252" t="s">
        <v>26</v>
      </c>
      <c r="Q252" t="s">
        <v>92</v>
      </c>
      <c r="R252" s="13">
        <v>123</v>
      </c>
      <c r="S252" s="13">
        <v>6</v>
      </c>
      <c r="T252" s="21">
        <v>1</v>
      </c>
      <c r="V252" t="s">
        <v>2116</v>
      </c>
      <c r="W252" t="str">
        <f>+IF(V252="","",IF(MID(V252,1,3)="ECE","UNICO",IF(V252="FINES",CONCATENATE("R",IF(OR(C252="16",C252="21",C252="22",C252="23"),"16212223",IF(OR(C252="15",C252="17",C252="24",C252="25"),"15172425",C252))),IF(V252="CEBAS","UNICO",IF(VALUE(C252)&lt;=11,"AMBA","INTERIOR")))))</f>
        <v>AMBA</v>
      </c>
      <c r="X252" s="20" t="str">
        <f>+IF(V252="","-",CONCATENATE(V252,"_",W252))</f>
        <v>CENS_AMBA</v>
      </c>
      <c r="Y252" s="59">
        <v>0.58253631521673765</v>
      </c>
      <c r="Z252" t="str">
        <f>+IFERROR(VLOOKUP(H252,#REF!,2,FALSE),"-")</f>
        <v>-</v>
      </c>
      <c r="AA252" t="s">
        <v>2393</v>
      </c>
      <c r="AB252" t="str">
        <f>+IF(W252="","-",IF(W252="UNICO","CENSO","MUESTRA"))</f>
        <v>MUESTRA</v>
      </c>
      <c r="AC252" t="s">
        <v>2398</v>
      </c>
      <c r="AD252" t="s">
        <v>134</v>
      </c>
      <c r="AF252">
        <f>+COUNTIF(Piloto!C:C,MARCO!A252)</f>
        <v>0</v>
      </c>
    </row>
    <row r="253" spans="1:32" x14ac:dyDescent="0.25">
      <c r="A253" s="5" t="str">
        <f t="shared" si="3"/>
        <v>0045DM0454</v>
      </c>
      <c r="B253" s="23" t="s">
        <v>2119</v>
      </c>
      <c r="C253" t="s">
        <v>140</v>
      </c>
      <c r="D253" t="s">
        <v>760</v>
      </c>
      <c r="E253" t="s">
        <v>761</v>
      </c>
      <c r="F253">
        <v>600425</v>
      </c>
      <c r="G253">
        <v>0</v>
      </c>
      <c r="H253" t="s">
        <v>788</v>
      </c>
      <c r="I253" t="s">
        <v>20</v>
      </c>
      <c r="J253" t="s">
        <v>90</v>
      </c>
      <c r="K253" t="s">
        <v>21</v>
      </c>
      <c r="M253" t="s">
        <v>17735</v>
      </c>
      <c r="N253" t="s">
        <v>22</v>
      </c>
      <c r="O253" t="s">
        <v>23</v>
      </c>
      <c r="P253" t="s">
        <v>26</v>
      </c>
      <c r="Q253" t="s">
        <v>92</v>
      </c>
      <c r="R253" s="13">
        <v>114</v>
      </c>
      <c r="S253" s="13">
        <v>5</v>
      </c>
      <c r="T253" s="21">
        <v>1</v>
      </c>
      <c r="V253" t="s">
        <v>2116</v>
      </c>
      <c r="W253" t="str">
        <f>+IF(V253="","",IF(MID(V253,1,3)="ECE","UNICO",IF(V253="FINES",CONCATENATE("R",IF(OR(C253="16",C253="21",C253="22",C253="23"),"16212223",IF(OR(C253="15",C253="17",C253="24",C253="25"),"15172425",C253))),IF(V253="CEBAS","UNICO",IF(VALUE(C253)&lt;=11,"AMBA","INTERIOR")))))</f>
        <v>AMBA</v>
      </c>
      <c r="X253" s="20" t="str">
        <f>+IF(V253="","-",CONCATENATE(V253,"_",W253))</f>
        <v>CENS_AMBA</v>
      </c>
      <c r="Y253" s="59">
        <v>0.58380045859437235</v>
      </c>
      <c r="Z253" t="str">
        <f>+IFERROR(VLOOKUP(H253,#REF!,2,FALSE),"-")</f>
        <v>-</v>
      </c>
      <c r="AA253" t="s">
        <v>2393</v>
      </c>
      <c r="AB253" t="str">
        <f>+IF(W253="","-",IF(W253="UNICO","CENSO","MUESTRA"))</f>
        <v>MUESTRA</v>
      </c>
      <c r="AC253" t="s">
        <v>2398</v>
      </c>
      <c r="AD253" t="s">
        <v>134</v>
      </c>
      <c r="AF253">
        <f>+COUNTIF(Piloto!C:C,MARCO!A253)</f>
        <v>0</v>
      </c>
    </row>
    <row r="254" spans="1:32" x14ac:dyDescent="0.25">
      <c r="A254" s="5" t="str">
        <f t="shared" si="3"/>
        <v>0099DM0451</v>
      </c>
      <c r="B254" s="23" t="s">
        <v>2119</v>
      </c>
      <c r="C254" t="s">
        <v>186</v>
      </c>
      <c r="D254" t="s">
        <v>1665</v>
      </c>
      <c r="E254" t="s">
        <v>1666</v>
      </c>
      <c r="F254">
        <v>622461</v>
      </c>
      <c r="G254">
        <v>0</v>
      </c>
      <c r="H254" t="s">
        <v>1671</v>
      </c>
      <c r="I254" t="s">
        <v>20</v>
      </c>
      <c r="J254" t="s">
        <v>90</v>
      </c>
      <c r="K254" t="s">
        <v>21</v>
      </c>
      <c r="M254" t="s">
        <v>2289</v>
      </c>
      <c r="N254" t="s">
        <v>22</v>
      </c>
      <c r="O254" t="s">
        <v>23</v>
      </c>
      <c r="P254" t="s">
        <v>26</v>
      </c>
      <c r="Q254" t="s">
        <v>92</v>
      </c>
      <c r="R254" s="13">
        <v>133</v>
      </c>
      <c r="S254" s="13">
        <v>6</v>
      </c>
      <c r="T254" s="21">
        <v>1</v>
      </c>
      <c r="V254" t="s">
        <v>2116</v>
      </c>
      <c r="W254" t="str">
        <f>+IF(V254="","",IF(MID(V254,1,3)="ECE","UNICO",IF(V254="FINES",CONCATENATE("R",IF(OR(C254="16",C254="21",C254="22",C254="23"),"16212223",IF(OR(C254="15",C254="17",C254="24",C254="25"),"15172425",C254))),IF(V254="CEBAS","UNICO",IF(VALUE(C254)&lt;=11,"AMBA","INTERIOR")))))</f>
        <v>AMBA</v>
      </c>
      <c r="X254" s="20" t="str">
        <f>+IF(V254="","-",CONCATENATE(V254,"_",W254))</f>
        <v>CENS_AMBA</v>
      </c>
      <c r="Y254" s="59">
        <v>0.5867020848550295</v>
      </c>
      <c r="Z254" t="str">
        <f>+IFERROR(VLOOKUP(H254,#REF!,2,FALSE),"-")</f>
        <v>-</v>
      </c>
      <c r="AA254" t="s">
        <v>2393</v>
      </c>
      <c r="AB254" t="str">
        <f>+IF(W254="","-",IF(W254="UNICO","CENSO","MUESTRA"))</f>
        <v>MUESTRA</v>
      </c>
      <c r="AC254" t="s">
        <v>2398</v>
      </c>
      <c r="AD254" t="s">
        <v>134</v>
      </c>
      <c r="AF254">
        <f>+COUNTIF(Piloto!C:C,MARCO!A254)</f>
        <v>0</v>
      </c>
    </row>
    <row r="255" spans="1:32" x14ac:dyDescent="0.25">
      <c r="A255" s="5" t="str">
        <f t="shared" si="3"/>
        <v>0069DM0483</v>
      </c>
      <c r="B255" s="23" t="s">
        <v>2119</v>
      </c>
      <c r="C255" t="s">
        <v>1079</v>
      </c>
      <c r="D255" t="s">
        <v>1077</v>
      </c>
      <c r="E255" t="s">
        <v>1078</v>
      </c>
      <c r="F255">
        <v>623634</v>
      </c>
      <c r="G255">
        <v>0</v>
      </c>
      <c r="H255" t="s">
        <v>1203</v>
      </c>
      <c r="I255" t="s">
        <v>20</v>
      </c>
      <c r="J255" t="s">
        <v>90</v>
      </c>
      <c r="K255" t="s">
        <v>21</v>
      </c>
      <c r="M255" t="s">
        <v>17670</v>
      </c>
      <c r="N255" t="s">
        <v>22</v>
      </c>
      <c r="O255" t="s">
        <v>23</v>
      </c>
      <c r="P255" t="s">
        <v>26</v>
      </c>
      <c r="Q255" t="s">
        <v>92</v>
      </c>
      <c r="R255" s="13">
        <v>152</v>
      </c>
      <c r="S255" s="13">
        <v>6</v>
      </c>
      <c r="T255" s="21">
        <v>1</v>
      </c>
      <c r="V255" t="s">
        <v>2116</v>
      </c>
      <c r="W255" t="str">
        <f>+IF(V255="","",IF(MID(V255,1,3)="ECE","UNICO",IF(V255="FINES",CONCATENATE("R",IF(OR(C255="16",C255="21",C255="22",C255="23"),"16212223",IF(OR(C255="15",C255="17",C255="24",C255="25"),"15172425",C255))),IF(V255="CEBAS","UNICO",IF(VALUE(C255)&lt;=11,"AMBA","INTERIOR")))))</f>
        <v>AMBA</v>
      </c>
      <c r="X255" s="20" t="str">
        <f>+IF(V255="","-",CONCATENATE(V255,"_",W255))</f>
        <v>CENS_AMBA</v>
      </c>
      <c r="Y255" s="59">
        <v>0.58733791975598582</v>
      </c>
      <c r="Z255" t="str">
        <f>+IFERROR(VLOOKUP(H255,#REF!,2,FALSE),"-")</f>
        <v>-</v>
      </c>
      <c r="AA255" t="s">
        <v>2393</v>
      </c>
      <c r="AB255" t="str">
        <f>+IF(W255="","-",IF(W255="UNICO","CENSO","MUESTRA"))</f>
        <v>MUESTRA</v>
      </c>
      <c r="AC255" t="s">
        <v>2398</v>
      </c>
      <c r="AD255" t="s">
        <v>134</v>
      </c>
      <c r="AF255">
        <f>+COUNTIF(Piloto!C:C,MARCO!A255)</f>
        <v>0</v>
      </c>
    </row>
    <row r="256" spans="1:32" x14ac:dyDescent="0.25">
      <c r="A256" s="5" t="str">
        <f t="shared" si="3"/>
        <v>0073DM0453</v>
      </c>
      <c r="B256" s="23" t="s">
        <v>2119</v>
      </c>
      <c r="C256" t="s">
        <v>1302</v>
      </c>
      <c r="D256" t="s">
        <v>1300</v>
      </c>
      <c r="E256" t="s">
        <v>1301</v>
      </c>
      <c r="F256">
        <v>614308</v>
      </c>
      <c r="G256">
        <v>0</v>
      </c>
      <c r="H256" t="s">
        <v>1330</v>
      </c>
      <c r="I256" t="s">
        <v>20</v>
      </c>
      <c r="J256" t="s">
        <v>90</v>
      </c>
      <c r="K256" t="s">
        <v>21</v>
      </c>
      <c r="M256" t="s">
        <v>17671</v>
      </c>
      <c r="N256" t="s">
        <v>22</v>
      </c>
      <c r="O256" t="s">
        <v>23</v>
      </c>
      <c r="P256" t="s">
        <v>26</v>
      </c>
      <c r="Q256" t="s">
        <v>92</v>
      </c>
      <c r="R256" s="13">
        <v>182</v>
      </c>
      <c r="S256" s="13">
        <v>7</v>
      </c>
      <c r="T256" s="21">
        <v>1</v>
      </c>
      <c r="V256" t="s">
        <v>2116</v>
      </c>
      <c r="W256" t="str">
        <f>+IF(V256="","",IF(MID(V256,1,3)="ECE","UNICO",IF(V256="FINES",CONCATENATE("R",IF(OR(C256="16",C256="21",C256="22",C256="23"),"16212223",IF(OR(C256="15",C256="17",C256="24",C256="25"),"15172425",C256))),IF(V256="CEBAS","UNICO",IF(VALUE(C256)&lt;=11,"AMBA","INTERIOR")))))</f>
        <v>AMBA</v>
      </c>
      <c r="X256" s="20" t="str">
        <f>+IF(V256="","-",CONCATENATE(V256,"_",W256))</f>
        <v>CENS_AMBA</v>
      </c>
      <c r="Y256" s="59">
        <v>0.58925958683616242</v>
      </c>
      <c r="Z256" t="str">
        <f>+IFERROR(VLOOKUP(H256,#REF!,2,FALSE),"-")</f>
        <v>-</v>
      </c>
      <c r="AA256" t="s">
        <v>2393</v>
      </c>
      <c r="AB256" t="str">
        <f>+IF(W256="","-",IF(W256="UNICO","CENSO","MUESTRA"))</f>
        <v>MUESTRA</v>
      </c>
      <c r="AC256" t="s">
        <v>2398</v>
      </c>
      <c r="AD256" t="s">
        <v>134</v>
      </c>
      <c r="AF256">
        <f>+COUNTIF(Piloto!C:C,MARCO!A256)</f>
        <v>0</v>
      </c>
    </row>
    <row r="257" spans="1:32" x14ac:dyDescent="0.25">
      <c r="A257" s="5" t="str">
        <f t="shared" si="3"/>
        <v>0100DM0456</v>
      </c>
      <c r="B257" s="23" t="s">
        <v>2119</v>
      </c>
      <c r="C257" t="s">
        <v>1245</v>
      </c>
      <c r="D257" t="s">
        <v>876</v>
      </c>
      <c r="E257" t="s">
        <v>1674</v>
      </c>
      <c r="F257">
        <v>619038</v>
      </c>
      <c r="G257">
        <v>0</v>
      </c>
      <c r="H257" t="s">
        <v>1695</v>
      </c>
      <c r="I257" t="s">
        <v>20</v>
      </c>
      <c r="J257" t="s">
        <v>90</v>
      </c>
      <c r="K257" t="s">
        <v>21</v>
      </c>
      <c r="M257" t="s">
        <v>17628</v>
      </c>
      <c r="N257" t="s">
        <v>22</v>
      </c>
      <c r="O257" t="s">
        <v>23</v>
      </c>
      <c r="P257" t="s">
        <v>26</v>
      </c>
      <c r="Q257" t="s">
        <v>92</v>
      </c>
      <c r="R257" s="13">
        <v>126</v>
      </c>
      <c r="S257" s="13">
        <v>9</v>
      </c>
      <c r="T257" s="21">
        <v>1</v>
      </c>
      <c r="V257" t="s">
        <v>2116</v>
      </c>
      <c r="W257" t="str">
        <f>+IF(V257="","",IF(MID(V257,1,3)="ECE","UNICO",IF(V257="FINES",CONCATENATE("R",IF(OR(C257="16",C257="21",C257="22",C257="23"),"16212223",IF(OR(C257="15",C257="17",C257="24",C257="25"),"15172425",C257))),IF(V257="CEBAS","UNICO",IF(VALUE(C257)&lt;=11,"AMBA","INTERIOR")))))</f>
        <v>AMBA</v>
      </c>
      <c r="X257" s="20" t="str">
        <f>+IF(V257="","-",CONCATENATE(V257,"_",W257))</f>
        <v>CENS_AMBA</v>
      </c>
      <c r="Y257" s="59">
        <v>0.5893163260291604</v>
      </c>
      <c r="Z257" t="str">
        <f>+IFERROR(VLOOKUP(H257,#REF!,2,FALSE),"-")</f>
        <v>-</v>
      </c>
      <c r="AA257" t="s">
        <v>2393</v>
      </c>
      <c r="AB257" t="str">
        <f>+IF(W257="","-",IF(W257="UNICO","CENSO","MUESTRA"))</f>
        <v>MUESTRA</v>
      </c>
      <c r="AC257" t="s">
        <v>2397</v>
      </c>
      <c r="AD257" t="s">
        <v>134</v>
      </c>
      <c r="AF257">
        <f>+COUNTIF(Piloto!C:C,MARCO!A257)</f>
        <v>0</v>
      </c>
    </row>
    <row r="258" spans="1:32" x14ac:dyDescent="0.25">
      <c r="A258" s="5" t="str">
        <f t="shared" si="3"/>
        <v>0073DM0460</v>
      </c>
      <c r="B258" s="23" t="s">
        <v>2119</v>
      </c>
      <c r="C258" t="s">
        <v>1302</v>
      </c>
      <c r="D258" t="s">
        <v>1300</v>
      </c>
      <c r="E258" t="s">
        <v>1301</v>
      </c>
      <c r="F258">
        <v>623743</v>
      </c>
      <c r="G258">
        <v>0</v>
      </c>
      <c r="H258" t="s">
        <v>1339</v>
      </c>
      <c r="I258" t="s">
        <v>20</v>
      </c>
      <c r="J258" t="s">
        <v>90</v>
      </c>
      <c r="K258" t="s">
        <v>21</v>
      </c>
      <c r="M258" t="s">
        <v>17633</v>
      </c>
      <c r="N258" t="s">
        <v>22</v>
      </c>
      <c r="O258" t="s">
        <v>23</v>
      </c>
      <c r="P258" t="s">
        <v>26</v>
      </c>
      <c r="Q258" t="s">
        <v>92</v>
      </c>
      <c r="R258" s="13">
        <v>153</v>
      </c>
      <c r="S258" s="13">
        <v>8</v>
      </c>
      <c r="T258" s="21">
        <v>1</v>
      </c>
      <c r="V258" t="s">
        <v>2116</v>
      </c>
      <c r="W258" t="str">
        <f>+IF(V258="","",IF(MID(V258,1,3)="ECE","UNICO",IF(V258="FINES",CONCATENATE("R",IF(OR(C258="16",C258="21",C258="22",C258="23"),"16212223",IF(OR(C258="15",C258="17",C258="24",C258="25"),"15172425",C258))),IF(V258="CEBAS","UNICO",IF(VALUE(C258)&lt;=11,"AMBA","INTERIOR")))))</f>
        <v>AMBA</v>
      </c>
      <c r="X258" s="20" t="str">
        <f>+IF(V258="","-",CONCATENATE(V258,"_",W258))</f>
        <v>CENS_AMBA</v>
      </c>
      <c r="Y258" s="59">
        <v>0.59053561816344391</v>
      </c>
      <c r="Z258" t="str">
        <f>+IFERROR(VLOOKUP(H258,#REF!,2,FALSE),"-")</f>
        <v>-</v>
      </c>
      <c r="AA258" t="s">
        <v>2393</v>
      </c>
      <c r="AB258" t="str">
        <f>+IF(W258="","-",IF(W258="UNICO","CENSO","MUESTRA"))</f>
        <v>MUESTRA</v>
      </c>
      <c r="AC258" t="s">
        <v>2398</v>
      </c>
      <c r="AD258" t="s">
        <v>134</v>
      </c>
      <c r="AF258">
        <f>+COUNTIF(Piloto!C:C,MARCO!A258)</f>
        <v>0</v>
      </c>
    </row>
    <row r="259" spans="1:32" x14ac:dyDescent="0.25">
      <c r="A259" s="5" t="str">
        <f t="shared" ref="A259:A322" si="4">+H259</f>
        <v>0069DM0470</v>
      </c>
      <c r="B259" s="23" t="s">
        <v>2119</v>
      </c>
      <c r="C259" t="s">
        <v>1079</v>
      </c>
      <c r="D259" t="s">
        <v>1077</v>
      </c>
      <c r="E259" t="s">
        <v>1078</v>
      </c>
      <c r="F259">
        <v>623613</v>
      </c>
      <c r="G259">
        <v>0</v>
      </c>
      <c r="H259" t="s">
        <v>1179</v>
      </c>
      <c r="I259" t="s">
        <v>20</v>
      </c>
      <c r="J259" t="s">
        <v>90</v>
      </c>
      <c r="K259" t="s">
        <v>21</v>
      </c>
      <c r="M259" t="s">
        <v>17672</v>
      </c>
      <c r="N259" t="s">
        <v>22</v>
      </c>
      <c r="O259" t="s">
        <v>23</v>
      </c>
      <c r="P259" t="s">
        <v>26</v>
      </c>
      <c r="Q259" t="s">
        <v>92</v>
      </c>
      <c r="R259" s="13">
        <v>97</v>
      </c>
      <c r="S259" s="13">
        <v>7</v>
      </c>
      <c r="T259" s="21">
        <v>1</v>
      </c>
      <c r="V259" t="s">
        <v>2116</v>
      </c>
      <c r="W259" t="str">
        <f>+IF(V259="","",IF(MID(V259,1,3)="ECE","UNICO",IF(V259="FINES",CONCATENATE("R",IF(OR(C259="16",C259="21",C259="22",C259="23"),"16212223",IF(OR(C259="15",C259="17",C259="24",C259="25"),"15172425",C259))),IF(V259="CEBAS","UNICO",IF(VALUE(C259)&lt;=11,"AMBA","INTERIOR")))))</f>
        <v>AMBA</v>
      </c>
      <c r="X259" s="20" t="str">
        <f>+IF(V259="","-",CONCATENATE(V259,"_",W259))</f>
        <v>CENS_AMBA</v>
      </c>
      <c r="Y259" s="59">
        <v>0.5922170331080755</v>
      </c>
      <c r="Z259" t="str">
        <f>+IFERROR(VLOOKUP(H259,#REF!,2,FALSE),"-")</f>
        <v>-</v>
      </c>
      <c r="AA259" t="s">
        <v>2393</v>
      </c>
      <c r="AB259" t="str">
        <f>+IF(W259="","-",IF(W259="UNICO","CENSO","MUESTRA"))</f>
        <v>MUESTRA</v>
      </c>
      <c r="AC259" t="s">
        <v>2398</v>
      </c>
      <c r="AD259" t="s">
        <v>134</v>
      </c>
      <c r="AF259">
        <f>+COUNTIF(Piloto!C:C,MARCO!A259)</f>
        <v>0</v>
      </c>
    </row>
    <row r="260" spans="1:32" x14ac:dyDescent="0.25">
      <c r="A260" s="5" t="str">
        <f t="shared" si="4"/>
        <v>0001DM0467</v>
      </c>
      <c r="B260" s="23" t="s">
        <v>2119</v>
      </c>
      <c r="C260" t="s">
        <v>19</v>
      </c>
      <c r="D260" t="s">
        <v>17</v>
      </c>
      <c r="E260" t="s">
        <v>18</v>
      </c>
      <c r="F260">
        <v>623593</v>
      </c>
      <c r="G260">
        <v>0</v>
      </c>
      <c r="H260" t="s">
        <v>118</v>
      </c>
      <c r="I260" t="s">
        <v>20</v>
      </c>
      <c r="J260" t="s">
        <v>90</v>
      </c>
      <c r="K260" t="s">
        <v>21</v>
      </c>
      <c r="M260" t="s">
        <v>17646</v>
      </c>
      <c r="N260" t="s">
        <v>22</v>
      </c>
      <c r="O260" t="s">
        <v>23</v>
      </c>
      <c r="P260" t="s">
        <v>26</v>
      </c>
      <c r="Q260" t="s">
        <v>92</v>
      </c>
      <c r="R260" s="13">
        <v>120</v>
      </c>
      <c r="S260" s="13">
        <v>6</v>
      </c>
      <c r="T260" s="21">
        <v>1</v>
      </c>
      <c r="V260" t="s">
        <v>2116</v>
      </c>
      <c r="W260" t="str">
        <f>+IF(V260="","",IF(MID(V260,1,3)="ECE","UNICO",IF(V260="FINES",CONCATENATE("R",IF(OR(C260="16",C260="21",C260="22",C260="23"),"16212223",IF(OR(C260="15",C260="17",C260="24",C260="25"),"15172425",C260))),IF(V260="CEBAS","UNICO",IF(VALUE(C260)&lt;=11,"AMBA","INTERIOR")))))</f>
        <v>AMBA</v>
      </c>
      <c r="X260" s="20" t="str">
        <f>+IF(V260="","-",CONCATENATE(V260,"_",W260))</f>
        <v>CENS_AMBA</v>
      </c>
      <c r="Y260" s="59">
        <v>0.59330242872238159</v>
      </c>
      <c r="Z260" t="str">
        <f>+IFERROR(VLOOKUP(H260,#REF!,2,FALSE),"-")</f>
        <v>-</v>
      </c>
      <c r="AA260" t="s">
        <v>2393</v>
      </c>
      <c r="AB260" t="str">
        <f>+IF(W260="","-",IF(W260="UNICO","CENSO","MUESTRA"))</f>
        <v>MUESTRA</v>
      </c>
      <c r="AC260" t="s">
        <v>2397</v>
      </c>
      <c r="AD260" t="s">
        <v>134</v>
      </c>
      <c r="AF260">
        <f>+COUNTIF(Piloto!C:C,MARCO!A260)</f>
        <v>0</v>
      </c>
    </row>
    <row r="261" spans="1:32" x14ac:dyDescent="0.25">
      <c r="A261" s="5" t="str">
        <f t="shared" si="4"/>
        <v>0073DM0459</v>
      </c>
      <c r="B261" s="23" t="s">
        <v>2119</v>
      </c>
      <c r="C261" t="s">
        <v>1302</v>
      </c>
      <c r="D261" t="s">
        <v>1300</v>
      </c>
      <c r="E261" t="s">
        <v>1301</v>
      </c>
      <c r="F261">
        <v>623740</v>
      </c>
      <c r="G261">
        <v>0</v>
      </c>
      <c r="H261" t="s">
        <v>1338</v>
      </c>
      <c r="I261" t="s">
        <v>20</v>
      </c>
      <c r="J261" t="s">
        <v>90</v>
      </c>
      <c r="K261" t="s">
        <v>21</v>
      </c>
      <c r="M261" t="s">
        <v>17651</v>
      </c>
      <c r="N261" t="s">
        <v>22</v>
      </c>
      <c r="O261" t="s">
        <v>23</v>
      </c>
      <c r="P261" t="s">
        <v>26</v>
      </c>
      <c r="Q261" t="s">
        <v>92</v>
      </c>
      <c r="R261" s="13">
        <v>192</v>
      </c>
      <c r="S261" s="13">
        <v>7</v>
      </c>
      <c r="T261" s="21">
        <v>1</v>
      </c>
      <c r="V261" t="s">
        <v>2116</v>
      </c>
      <c r="W261" t="str">
        <f>+IF(V261="","",IF(MID(V261,1,3)="ECE","UNICO",IF(V261="FINES",CONCATENATE("R",IF(OR(C261="16",C261="21",C261="22",C261="23"),"16212223",IF(OR(C261="15",C261="17",C261="24",C261="25"),"15172425",C261))),IF(V261="CEBAS","UNICO",IF(VALUE(C261)&lt;=11,"AMBA","INTERIOR")))))</f>
        <v>AMBA</v>
      </c>
      <c r="X261" s="20" t="str">
        <f>+IF(V261="","-",CONCATENATE(V261,"_",W261))</f>
        <v>CENS_AMBA</v>
      </c>
      <c r="Y261" s="59">
        <v>0.59374802990963582</v>
      </c>
      <c r="Z261" t="str">
        <f>+IFERROR(VLOOKUP(H261,#REF!,2,FALSE),"-")</f>
        <v>-</v>
      </c>
      <c r="AA261" t="s">
        <v>2393</v>
      </c>
      <c r="AB261" t="str">
        <f>+IF(W261="","-",IF(W261="UNICO","CENSO","MUESTRA"))</f>
        <v>MUESTRA</v>
      </c>
      <c r="AC261" t="s">
        <v>2397</v>
      </c>
      <c r="AD261" t="s">
        <v>134</v>
      </c>
      <c r="AF261">
        <f>+COUNTIF(Piloto!C:C,MARCO!A261)</f>
        <v>0</v>
      </c>
    </row>
    <row r="262" spans="1:32" x14ac:dyDescent="0.25">
      <c r="A262" s="5" t="str">
        <f t="shared" si="4"/>
        <v>0071DM0454</v>
      </c>
      <c r="B262" s="23" t="s">
        <v>2119</v>
      </c>
      <c r="C262" t="s">
        <v>1245</v>
      </c>
      <c r="D262" t="s">
        <v>1243</v>
      </c>
      <c r="E262" t="s">
        <v>1244</v>
      </c>
      <c r="F262">
        <v>615662</v>
      </c>
      <c r="G262">
        <v>0</v>
      </c>
      <c r="H262" t="s">
        <v>1277</v>
      </c>
      <c r="I262" t="s">
        <v>20</v>
      </c>
      <c r="J262" t="s">
        <v>90</v>
      </c>
      <c r="K262" t="s">
        <v>21</v>
      </c>
      <c r="M262" t="s">
        <v>17632</v>
      </c>
      <c r="N262" t="s">
        <v>22</v>
      </c>
      <c r="O262" t="s">
        <v>23</v>
      </c>
      <c r="P262" t="s">
        <v>26</v>
      </c>
      <c r="Q262" t="s">
        <v>92</v>
      </c>
      <c r="R262" s="13">
        <v>49</v>
      </c>
      <c r="S262" s="13">
        <v>3</v>
      </c>
      <c r="T262" s="21">
        <v>1</v>
      </c>
      <c r="V262" t="s">
        <v>2116</v>
      </c>
      <c r="W262" t="str">
        <f>+IF(V262="","",IF(MID(V262,1,3)="ECE","UNICO",IF(V262="FINES",CONCATENATE("R",IF(OR(C262="16",C262="21",C262="22",C262="23"),"16212223",IF(OR(C262="15",C262="17",C262="24",C262="25"),"15172425",C262))),IF(V262="CEBAS","UNICO",IF(VALUE(C262)&lt;=11,"AMBA","INTERIOR")))))</f>
        <v>AMBA</v>
      </c>
      <c r="X262" s="20" t="str">
        <f>+IF(V262="","-",CONCATENATE(V262,"_",W262))</f>
        <v>CENS_AMBA</v>
      </c>
      <c r="Y262" s="59">
        <v>0.59607176317109001</v>
      </c>
      <c r="Z262" t="str">
        <f>+IFERROR(VLOOKUP(H262,#REF!,2,FALSE),"-")</f>
        <v>-</v>
      </c>
      <c r="AA262" t="s">
        <v>2393</v>
      </c>
      <c r="AB262" t="str">
        <f>+IF(W262="","-",IF(W262="UNICO","CENSO","MUESTRA"))</f>
        <v>MUESTRA</v>
      </c>
      <c r="AC262" t="s">
        <v>2397</v>
      </c>
      <c r="AD262" t="s">
        <v>134</v>
      </c>
      <c r="AF262">
        <f>+COUNTIF(Piloto!C:C,MARCO!A262)</f>
        <v>0</v>
      </c>
    </row>
    <row r="263" spans="1:32" x14ac:dyDescent="0.25">
      <c r="A263" s="5" t="str">
        <f t="shared" si="4"/>
        <v>0071DM0451</v>
      </c>
      <c r="B263" s="23" t="s">
        <v>2119</v>
      </c>
      <c r="C263" t="s">
        <v>1245</v>
      </c>
      <c r="D263" t="s">
        <v>1243</v>
      </c>
      <c r="E263" t="s">
        <v>1244</v>
      </c>
      <c r="F263">
        <v>612016</v>
      </c>
      <c r="G263">
        <v>0</v>
      </c>
      <c r="H263" t="s">
        <v>1274</v>
      </c>
      <c r="I263" t="s">
        <v>20</v>
      </c>
      <c r="J263" t="s">
        <v>90</v>
      </c>
      <c r="K263" t="s">
        <v>21</v>
      </c>
      <c r="M263" t="s">
        <v>2289</v>
      </c>
      <c r="N263" t="s">
        <v>22</v>
      </c>
      <c r="O263" t="s">
        <v>23</v>
      </c>
      <c r="P263" t="s">
        <v>26</v>
      </c>
      <c r="Q263" t="s">
        <v>92</v>
      </c>
      <c r="R263" s="13">
        <v>76</v>
      </c>
      <c r="S263" s="13">
        <v>6</v>
      </c>
      <c r="T263" s="21">
        <v>1</v>
      </c>
      <c r="V263" t="s">
        <v>2116</v>
      </c>
      <c r="W263" t="str">
        <f>+IF(V263="","",IF(MID(V263,1,3)="ECE","UNICO",IF(V263="FINES",CONCATENATE("R",IF(OR(C263="16",C263="21",C263="22",C263="23"),"16212223",IF(OR(C263="15",C263="17",C263="24",C263="25"),"15172425",C263))),IF(V263="CEBAS","UNICO",IF(VALUE(C263)&lt;=11,"AMBA","INTERIOR")))))</f>
        <v>AMBA</v>
      </c>
      <c r="X263" s="20" t="str">
        <f>+IF(V263="","-",CONCATENATE(V263,"_",W263))</f>
        <v>CENS_AMBA</v>
      </c>
      <c r="Y263" s="59">
        <v>0.59607176317109001</v>
      </c>
      <c r="Z263" t="str">
        <f>+IFERROR(VLOOKUP(H263,#REF!,2,FALSE),"-")</f>
        <v>-</v>
      </c>
      <c r="AA263" t="s">
        <v>2393</v>
      </c>
      <c r="AB263" t="str">
        <f>+IF(W263="","-",IF(W263="UNICO","CENSO","MUESTRA"))</f>
        <v>MUESTRA</v>
      </c>
      <c r="AC263" t="s">
        <v>2397</v>
      </c>
      <c r="AD263" t="s">
        <v>134</v>
      </c>
      <c r="AF263">
        <f>+COUNTIF(Piloto!C:C,MARCO!A263)</f>
        <v>0</v>
      </c>
    </row>
    <row r="264" spans="1:32" x14ac:dyDescent="0.25">
      <c r="A264" s="5" t="str">
        <f t="shared" si="4"/>
        <v>0071DM0464</v>
      </c>
      <c r="B264" s="23" t="s">
        <v>2119</v>
      </c>
      <c r="C264" t="s">
        <v>1245</v>
      </c>
      <c r="D264" t="s">
        <v>1243</v>
      </c>
      <c r="E264" t="s">
        <v>1244</v>
      </c>
      <c r="F264">
        <v>623714</v>
      </c>
      <c r="G264">
        <v>0</v>
      </c>
      <c r="H264" t="s">
        <v>1287</v>
      </c>
      <c r="I264" t="s">
        <v>20</v>
      </c>
      <c r="J264" t="s">
        <v>90</v>
      </c>
      <c r="K264" t="s">
        <v>21</v>
      </c>
      <c r="M264" t="s">
        <v>17627</v>
      </c>
      <c r="N264" t="s">
        <v>22</v>
      </c>
      <c r="O264" t="s">
        <v>23</v>
      </c>
      <c r="P264" t="s">
        <v>26</v>
      </c>
      <c r="Q264" t="s">
        <v>92</v>
      </c>
      <c r="R264" s="13">
        <v>93</v>
      </c>
      <c r="S264" s="13">
        <v>6</v>
      </c>
      <c r="T264" s="21">
        <v>1</v>
      </c>
      <c r="V264" t="s">
        <v>2116</v>
      </c>
      <c r="W264" t="str">
        <f>+IF(V264="","",IF(MID(V264,1,3)="ECE","UNICO",IF(V264="FINES",CONCATENATE("R",IF(OR(C264="16",C264="21",C264="22",C264="23"),"16212223",IF(OR(C264="15",C264="17",C264="24",C264="25"),"15172425",C264))),IF(V264="CEBAS","UNICO",IF(VALUE(C264)&lt;=11,"AMBA","INTERIOR")))))</f>
        <v>AMBA</v>
      </c>
      <c r="X264" s="20" t="str">
        <f>+IF(V264="","-",CONCATENATE(V264,"_",W264))</f>
        <v>CENS_AMBA</v>
      </c>
      <c r="Y264" s="59">
        <v>0.59806052948299204</v>
      </c>
      <c r="Z264" t="str">
        <f>+IFERROR(VLOOKUP(H264,#REF!,2,FALSE),"-")</f>
        <v>-</v>
      </c>
      <c r="AA264" t="s">
        <v>2393</v>
      </c>
      <c r="AB264" t="str">
        <f>+IF(W264="","-",IF(W264="UNICO","CENSO","MUESTRA"))</f>
        <v>MUESTRA</v>
      </c>
      <c r="AC264" t="s">
        <v>2397</v>
      </c>
      <c r="AD264" t="s">
        <v>134</v>
      </c>
      <c r="AF264">
        <f>+COUNTIF(Piloto!C:C,MARCO!A264)</f>
        <v>0</v>
      </c>
    </row>
    <row r="265" spans="1:32" x14ac:dyDescent="0.25">
      <c r="A265" s="5" t="str">
        <f t="shared" si="4"/>
        <v>0071DM0455</v>
      </c>
      <c r="B265" s="23" t="s">
        <v>2119</v>
      </c>
      <c r="C265" t="s">
        <v>1245</v>
      </c>
      <c r="D265" t="s">
        <v>1243</v>
      </c>
      <c r="E265" t="s">
        <v>1244</v>
      </c>
      <c r="F265">
        <v>609387</v>
      </c>
      <c r="G265">
        <v>0</v>
      </c>
      <c r="H265" t="s">
        <v>1278</v>
      </c>
      <c r="I265" t="s">
        <v>20</v>
      </c>
      <c r="J265" t="s">
        <v>90</v>
      </c>
      <c r="K265" t="s">
        <v>21</v>
      </c>
      <c r="M265" t="s">
        <v>17643</v>
      </c>
      <c r="N265" t="s">
        <v>22</v>
      </c>
      <c r="O265" t="s">
        <v>23</v>
      </c>
      <c r="P265" t="s">
        <v>26</v>
      </c>
      <c r="Q265" t="s">
        <v>92</v>
      </c>
      <c r="R265" s="13">
        <v>163</v>
      </c>
      <c r="S265" s="13">
        <v>7</v>
      </c>
      <c r="T265" s="21">
        <v>1</v>
      </c>
      <c r="V265" t="s">
        <v>2116</v>
      </c>
      <c r="W265" t="str">
        <f>+IF(V265="","",IF(MID(V265,1,3)="ECE","UNICO",IF(V265="FINES",CONCATENATE("R",IF(OR(C265="16",C265="21",C265="22",C265="23"),"16212223",IF(OR(C265="15",C265="17",C265="24",C265="25"),"15172425",C265))),IF(V265="CEBAS","UNICO",IF(VALUE(C265)&lt;=11,"AMBA","INTERIOR")))))</f>
        <v>AMBA</v>
      </c>
      <c r="X265" s="20" t="str">
        <f>+IF(V265="","-",CONCATENATE(V265,"_",W265))</f>
        <v>CENS_AMBA</v>
      </c>
      <c r="Y265" s="59">
        <v>0.59824219816609436</v>
      </c>
      <c r="Z265" t="str">
        <f>+IFERROR(VLOOKUP(H265,#REF!,2,FALSE),"-")</f>
        <v>-</v>
      </c>
      <c r="AA265" t="s">
        <v>2393</v>
      </c>
      <c r="AB265" t="str">
        <f>+IF(W265="","-",IF(W265="UNICO","CENSO","MUESTRA"))</f>
        <v>MUESTRA</v>
      </c>
      <c r="AC265" t="s">
        <v>2397</v>
      </c>
      <c r="AD265" t="s">
        <v>134</v>
      </c>
      <c r="AF265">
        <f>+COUNTIF(Piloto!C:C,MARCO!A265)</f>
        <v>0</v>
      </c>
    </row>
    <row r="266" spans="1:32" x14ac:dyDescent="0.25">
      <c r="A266" s="5" t="str">
        <f t="shared" si="4"/>
        <v>0083DM0454</v>
      </c>
      <c r="B266" s="23" t="s">
        <v>2119</v>
      </c>
      <c r="C266" t="s">
        <v>158</v>
      </c>
      <c r="D266" t="s">
        <v>1445</v>
      </c>
      <c r="E266" t="s">
        <v>1446</v>
      </c>
      <c r="F266">
        <v>623765</v>
      </c>
      <c r="G266">
        <v>0</v>
      </c>
      <c r="H266" t="s">
        <v>1460</v>
      </c>
      <c r="I266" t="s">
        <v>20</v>
      </c>
      <c r="J266" t="s">
        <v>90</v>
      </c>
      <c r="K266" t="s">
        <v>21</v>
      </c>
      <c r="M266" t="s">
        <v>17632</v>
      </c>
      <c r="N266" t="s">
        <v>22</v>
      </c>
      <c r="O266" t="s">
        <v>23</v>
      </c>
      <c r="P266" t="s">
        <v>26</v>
      </c>
      <c r="Q266" t="s">
        <v>92</v>
      </c>
      <c r="R266" s="13">
        <v>150</v>
      </c>
      <c r="S266" s="13">
        <v>6</v>
      </c>
      <c r="T266" s="21">
        <v>1</v>
      </c>
      <c r="V266" t="s">
        <v>2116</v>
      </c>
      <c r="W266" t="str">
        <f>+IF(V266="","",IF(MID(V266,1,3)="ECE","UNICO",IF(V266="FINES",CONCATENATE("R",IF(OR(C266="16",C266="21",C266="22",C266="23"),"16212223",IF(OR(C266="15",C266="17",C266="24",C266="25"),"15172425",C266))),IF(V266="CEBAS","UNICO",IF(VALUE(C266)&lt;=11,"AMBA","INTERIOR")))))</f>
        <v>AMBA</v>
      </c>
      <c r="X266" s="20" t="str">
        <f>+IF(V266="","-",CONCATENATE(V266,"_",W266))</f>
        <v>CENS_AMBA</v>
      </c>
      <c r="Y266" s="59">
        <v>0.59829181432723999</v>
      </c>
      <c r="Z266" t="str">
        <f>+IFERROR(VLOOKUP(H266,#REF!,2,FALSE),"-")</f>
        <v>-</v>
      </c>
      <c r="AA266" t="s">
        <v>2393</v>
      </c>
      <c r="AB266" t="str">
        <f>+IF(W266="","-",IF(W266="UNICO","CENSO","MUESTRA"))</f>
        <v>MUESTRA</v>
      </c>
      <c r="AC266" t="s">
        <v>2397</v>
      </c>
      <c r="AD266" t="s">
        <v>134</v>
      </c>
      <c r="AF266">
        <f>+COUNTIF(Piloto!C:C,MARCO!A266)</f>
        <v>0</v>
      </c>
    </row>
    <row r="267" spans="1:32" x14ac:dyDescent="0.25">
      <c r="A267" s="5" t="str">
        <f t="shared" si="4"/>
        <v>0071DM0459</v>
      </c>
      <c r="B267" s="23" t="s">
        <v>2119</v>
      </c>
      <c r="C267" t="s">
        <v>1245</v>
      </c>
      <c r="D267" t="s">
        <v>1243</v>
      </c>
      <c r="E267" t="s">
        <v>1244</v>
      </c>
      <c r="F267">
        <v>623710</v>
      </c>
      <c r="G267">
        <v>0</v>
      </c>
      <c r="H267" t="s">
        <v>1282</v>
      </c>
      <c r="I267" t="s">
        <v>20</v>
      </c>
      <c r="J267" t="s">
        <v>90</v>
      </c>
      <c r="K267" t="s">
        <v>21</v>
      </c>
      <c r="M267" t="s">
        <v>17651</v>
      </c>
      <c r="N267" t="s">
        <v>22</v>
      </c>
      <c r="O267" t="s">
        <v>23</v>
      </c>
      <c r="P267" t="s">
        <v>26</v>
      </c>
      <c r="Q267" t="s">
        <v>92</v>
      </c>
      <c r="R267" s="13">
        <v>102</v>
      </c>
      <c r="S267" s="13">
        <v>6</v>
      </c>
      <c r="T267" s="21">
        <v>1</v>
      </c>
      <c r="V267" t="s">
        <v>2116</v>
      </c>
      <c r="W267" t="str">
        <f>+IF(V267="","",IF(MID(V267,1,3)="ECE","UNICO",IF(V267="FINES",CONCATENATE("R",IF(OR(C267="16",C267="21",C267="22",C267="23"),"16212223",IF(OR(C267="15",C267="17",C267="24",C267="25"),"15172425",C267))),IF(V267="CEBAS","UNICO",IF(VALUE(C267)&lt;=11,"AMBA","INTERIOR")))))</f>
        <v>AMBA</v>
      </c>
      <c r="X267" s="20" t="str">
        <f>+IF(V267="","-",CONCATENATE(V267,"_",W267))</f>
        <v>CENS_AMBA</v>
      </c>
      <c r="Y267" s="59">
        <v>0.59842767527228913</v>
      </c>
      <c r="Z267" t="str">
        <f>+IFERROR(VLOOKUP(H267,#REF!,2,FALSE),"-")</f>
        <v>-</v>
      </c>
      <c r="AA267" t="s">
        <v>2393</v>
      </c>
      <c r="AB267" t="str">
        <f>+IF(W267="","-",IF(W267="UNICO","CENSO","MUESTRA"))</f>
        <v>MUESTRA</v>
      </c>
      <c r="AC267" t="s">
        <v>2397</v>
      </c>
      <c r="AD267" t="s">
        <v>134</v>
      </c>
      <c r="AF267">
        <f>+COUNTIF(Piloto!C:C,MARCO!A267)</f>
        <v>0</v>
      </c>
    </row>
    <row r="268" spans="1:32" x14ac:dyDescent="0.25">
      <c r="A268" s="5" t="str">
        <f t="shared" si="4"/>
        <v>0114DM0452</v>
      </c>
      <c r="B268" s="23" t="s">
        <v>2119</v>
      </c>
      <c r="C268" t="s">
        <v>19</v>
      </c>
      <c r="D268" t="s">
        <v>311</v>
      </c>
      <c r="E268" t="s">
        <v>1857</v>
      </c>
      <c r="F268">
        <v>623586</v>
      </c>
      <c r="G268">
        <v>0</v>
      </c>
      <c r="H268" t="s">
        <v>1864</v>
      </c>
      <c r="I268" t="s">
        <v>20</v>
      </c>
      <c r="J268" t="s">
        <v>90</v>
      </c>
      <c r="K268" t="s">
        <v>21</v>
      </c>
      <c r="M268" t="s">
        <v>17642</v>
      </c>
      <c r="N268" t="s">
        <v>22</v>
      </c>
      <c r="O268" t="s">
        <v>23</v>
      </c>
      <c r="P268" t="s">
        <v>26</v>
      </c>
      <c r="Q268" t="s">
        <v>92</v>
      </c>
      <c r="R268" s="13">
        <v>176</v>
      </c>
      <c r="S268" s="13">
        <v>7</v>
      </c>
      <c r="T268" s="21">
        <v>1</v>
      </c>
      <c r="V268" t="s">
        <v>2116</v>
      </c>
      <c r="W268" t="str">
        <f>+IF(V268="","",IF(MID(V268,1,3)="ECE","UNICO",IF(V268="FINES",CONCATENATE("R",IF(OR(C268="16",C268="21",C268="22",C268="23"),"16212223",IF(OR(C268="15",C268="17",C268="24",C268="25"),"15172425",C268))),IF(V268="CEBAS","UNICO",IF(VALUE(C268)&lt;=11,"AMBA","INTERIOR")))))</f>
        <v>AMBA</v>
      </c>
      <c r="X268" s="20" t="str">
        <f>+IF(V268="","-",CONCATENATE(V268,"_",W268))</f>
        <v>CENS_AMBA</v>
      </c>
      <c r="Y268" s="59">
        <v>0.59847655333578587</v>
      </c>
      <c r="Z268" t="str">
        <f>+IFERROR(VLOOKUP(H268,#REF!,2,FALSE),"-")</f>
        <v>-</v>
      </c>
      <c r="AA268" t="s">
        <v>2393</v>
      </c>
      <c r="AB268" t="str">
        <f>+IF(W268="","-",IF(W268="UNICO","CENSO","MUESTRA"))</f>
        <v>MUESTRA</v>
      </c>
      <c r="AC268" t="s">
        <v>2398</v>
      </c>
      <c r="AD268" t="s">
        <v>134</v>
      </c>
      <c r="AF268">
        <f>+COUNTIF(Piloto!C:C,MARCO!A268)</f>
        <v>0</v>
      </c>
    </row>
    <row r="269" spans="1:32" x14ac:dyDescent="0.25">
      <c r="A269" s="5" t="str">
        <f t="shared" si="4"/>
        <v>0071DM0465</v>
      </c>
      <c r="B269" s="23" t="s">
        <v>2119</v>
      </c>
      <c r="C269" t="s">
        <v>1245</v>
      </c>
      <c r="D269" t="s">
        <v>1243</v>
      </c>
      <c r="E269" t="s">
        <v>1244</v>
      </c>
      <c r="F269">
        <v>607584</v>
      </c>
      <c r="G269">
        <v>0</v>
      </c>
      <c r="H269" t="s">
        <v>1288</v>
      </c>
      <c r="I269" t="s">
        <v>20</v>
      </c>
      <c r="J269" t="s">
        <v>90</v>
      </c>
      <c r="K269" t="s">
        <v>21</v>
      </c>
      <c r="M269" t="s">
        <v>17619</v>
      </c>
      <c r="N269" t="s">
        <v>22</v>
      </c>
      <c r="O269" t="s">
        <v>23</v>
      </c>
      <c r="P269" t="s">
        <v>26</v>
      </c>
      <c r="Q269" t="s">
        <v>92</v>
      </c>
      <c r="R269" s="13">
        <v>278</v>
      </c>
      <c r="S269" s="13">
        <v>17</v>
      </c>
      <c r="T269" s="21">
        <v>1</v>
      </c>
      <c r="V269" t="s">
        <v>2116</v>
      </c>
      <c r="W269" t="str">
        <f>+IF(V269="","",IF(MID(V269,1,3)="ECE","UNICO",IF(V269="FINES",CONCATENATE("R",IF(OR(C269="16",C269="21",C269="22",C269="23"),"16212223",IF(OR(C269="15",C269="17",C269="24",C269="25"),"15172425",C269))),IF(V269="CEBAS","UNICO",IF(VALUE(C269)&lt;=11,"AMBA","INTERIOR")))))</f>
        <v>AMBA</v>
      </c>
      <c r="X269" s="20" t="str">
        <f>+IF(V269="","-",CONCATENATE(V269,"_",W269))</f>
        <v>CENS_AMBA</v>
      </c>
      <c r="Y269" s="59">
        <v>0.59849068925187399</v>
      </c>
      <c r="Z269" t="str">
        <f>+IFERROR(VLOOKUP(H269,#REF!,2,FALSE),"-")</f>
        <v>-</v>
      </c>
      <c r="AA269" t="s">
        <v>2393</v>
      </c>
      <c r="AB269" t="str">
        <f>+IF(W269="","-",IF(W269="UNICO","CENSO","MUESTRA"))</f>
        <v>MUESTRA</v>
      </c>
      <c r="AC269" t="s">
        <v>2397</v>
      </c>
      <c r="AD269" t="s">
        <v>134</v>
      </c>
      <c r="AF269">
        <f>+COUNTIF(Piloto!C:C,MARCO!A269)</f>
        <v>0</v>
      </c>
    </row>
    <row r="270" spans="1:32" x14ac:dyDescent="0.25">
      <c r="A270" s="5" t="str">
        <f t="shared" si="4"/>
        <v>0133DM0456</v>
      </c>
      <c r="B270" s="23" t="s">
        <v>2119</v>
      </c>
      <c r="C270" t="s">
        <v>1302</v>
      </c>
      <c r="D270" t="s">
        <v>160</v>
      </c>
      <c r="E270" t="s">
        <v>2049</v>
      </c>
      <c r="F270">
        <v>623736</v>
      </c>
      <c r="G270">
        <v>0</v>
      </c>
      <c r="H270" t="s">
        <v>2070</v>
      </c>
      <c r="I270" t="s">
        <v>20</v>
      </c>
      <c r="J270" t="s">
        <v>90</v>
      </c>
      <c r="K270" t="s">
        <v>21</v>
      </c>
      <c r="M270" t="s">
        <v>17628</v>
      </c>
      <c r="N270" t="s">
        <v>22</v>
      </c>
      <c r="O270" t="s">
        <v>23</v>
      </c>
      <c r="P270" t="s">
        <v>26</v>
      </c>
      <c r="Q270" t="s">
        <v>92</v>
      </c>
      <c r="R270" s="13">
        <v>132</v>
      </c>
      <c r="S270" s="13">
        <v>7</v>
      </c>
      <c r="T270" s="21">
        <v>1</v>
      </c>
      <c r="V270" t="s">
        <v>2116</v>
      </c>
      <c r="W270" t="str">
        <f>+IF(V270="","",IF(MID(V270,1,3)="ECE","UNICO",IF(V270="FINES",CONCATENATE("R",IF(OR(C270="16",C270="21",C270="22",C270="23"),"16212223",IF(OR(C270="15",C270="17",C270="24",C270="25"),"15172425",C270))),IF(V270="CEBAS","UNICO",IF(VALUE(C270)&lt;=11,"AMBA","INTERIOR")))))</f>
        <v>AMBA</v>
      </c>
      <c r="X270" s="20" t="str">
        <f>+IF(V270="","-",CONCATENATE(V270,"_",W270))</f>
        <v>CENS_AMBA</v>
      </c>
      <c r="Y270" s="59">
        <v>0.60130803452597725</v>
      </c>
      <c r="Z270" t="str">
        <f>+IFERROR(VLOOKUP(H270,#REF!,2,FALSE),"-")</f>
        <v>-</v>
      </c>
      <c r="AA270" t="s">
        <v>2393</v>
      </c>
      <c r="AB270" t="str">
        <f>+IF(W270="","-",IF(W270="UNICO","CENSO","MUESTRA"))</f>
        <v>MUESTRA</v>
      </c>
      <c r="AC270" t="s">
        <v>2398</v>
      </c>
      <c r="AD270" t="s">
        <v>134</v>
      </c>
      <c r="AF270">
        <f>+COUNTIF(Piloto!C:C,MARCO!A270)</f>
        <v>0</v>
      </c>
    </row>
    <row r="271" spans="1:32" x14ac:dyDescent="0.25">
      <c r="A271" s="5" t="str">
        <f t="shared" si="4"/>
        <v>0069DM0497</v>
      </c>
      <c r="B271" s="23" t="s">
        <v>2119</v>
      </c>
      <c r="C271" t="s">
        <v>1079</v>
      </c>
      <c r="D271" t="s">
        <v>1077</v>
      </c>
      <c r="E271" t="s">
        <v>1078</v>
      </c>
      <c r="F271">
        <v>624599</v>
      </c>
      <c r="G271">
        <v>0</v>
      </c>
      <c r="H271" t="s">
        <v>1225</v>
      </c>
      <c r="I271" t="s">
        <v>20</v>
      </c>
      <c r="J271" t="s">
        <v>90</v>
      </c>
      <c r="K271" t="s">
        <v>21</v>
      </c>
      <c r="M271" t="s">
        <v>17673</v>
      </c>
      <c r="N271" t="s">
        <v>22</v>
      </c>
      <c r="O271" t="s">
        <v>23</v>
      </c>
      <c r="P271" t="s">
        <v>26</v>
      </c>
      <c r="Q271" t="s">
        <v>92</v>
      </c>
      <c r="R271" s="13">
        <v>122</v>
      </c>
      <c r="S271" s="13">
        <v>9</v>
      </c>
      <c r="T271" s="21">
        <v>1</v>
      </c>
      <c r="V271" t="s">
        <v>2116</v>
      </c>
      <c r="W271" t="str">
        <f>+IF(V271="","",IF(MID(V271,1,3)="ECE","UNICO",IF(V271="FINES",CONCATENATE("R",IF(OR(C271="16",C271="21",C271="22",C271="23"),"16212223",IF(OR(C271="15",C271="17",C271="24",C271="25"),"15172425",C271))),IF(V271="CEBAS","UNICO",IF(VALUE(C271)&lt;=11,"AMBA","INTERIOR")))))</f>
        <v>AMBA</v>
      </c>
      <c r="X271" s="20" t="str">
        <f>+IF(V271="","-",CONCATENATE(V271,"_",W271))</f>
        <v>CENS_AMBA</v>
      </c>
      <c r="Y271" s="59">
        <v>0.60134641102382114</v>
      </c>
      <c r="Z271" t="str">
        <f>+IFERROR(VLOOKUP(H271,#REF!,2,FALSE),"-")</f>
        <v>-</v>
      </c>
      <c r="AA271" t="s">
        <v>2393</v>
      </c>
      <c r="AB271" t="str">
        <f>+IF(W271="","-",IF(W271="UNICO","CENSO","MUESTRA"))</f>
        <v>MUESTRA</v>
      </c>
      <c r="AC271" t="s">
        <v>2397</v>
      </c>
      <c r="AD271" t="s">
        <v>134</v>
      </c>
      <c r="AF271">
        <f>+COUNTIF(Piloto!C:C,MARCO!A271)</f>
        <v>0</v>
      </c>
    </row>
    <row r="272" spans="1:32" x14ac:dyDescent="0.25">
      <c r="A272" s="5" t="str">
        <f t="shared" si="4"/>
        <v>0117DM0454</v>
      </c>
      <c r="B272" s="23" t="s">
        <v>2119</v>
      </c>
      <c r="C272" t="s">
        <v>140</v>
      </c>
      <c r="D272" t="s">
        <v>85</v>
      </c>
      <c r="E272" t="s">
        <v>1888</v>
      </c>
      <c r="F272">
        <v>623695</v>
      </c>
      <c r="G272">
        <v>0</v>
      </c>
      <c r="H272" t="s">
        <v>1905</v>
      </c>
      <c r="I272" t="s">
        <v>20</v>
      </c>
      <c r="J272" t="s">
        <v>90</v>
      </c>
      <c r="K272" t="s">
        <v>21</v>
      </c>
      <c r="M272" t="s">
        <v>17674</v>
      </c>
      <c r="N272" t="s">
        <v>22</v>
      </c>
      <c r="O272" t="s">
        <v>23</v>
      </c>
      <c r="P272" t="s">
        <v>26</v>
      </c>
      <c r="Q272" t="s">
        <v>92</v>
      </c>
      <c r="R272" s="13">
        <v>102</v>
      </c>
      <c r="S272" s="13">
        <v>5</v>
      </c>
      <c r="T272" s="21">
        <v>1</v>
      </c>
      <c r="V272" t="s">
        <v>2116</v>
      </c>
      <c r="W272" t="str">
        <f>+IF(V272="","",IF(MID(V272,1,3)="ECE","UNICO",IF(V272="FINES",CONCATENATE("R",IF(OR(C272="16",C272="21",C272="22",C272="23"),"16212223",IF(OR(C272="15",C272="17",C272="24",C272="25"),"15172425",C272))),IF(V272="CEBAS","UNICO",IF(VALUE(C272)&lt;=11,"AMBA","INTERIOR")))))</f>
        <v>AMBA</v>
      </c>
      <c r="X272" s="20" t="str">
        <f>+IF(V272="","-",CONCATENATE(V272,"_",W272))</f>
        <v>CENS_AMBA</v>
      </c>
      <c r="Y272" s="59">
        <v>0.60232218727469444</v>
      </c>
      <c r="Z272" t="str">
        <f>+IFERROR(VLOOKUP(H272,#REF!,2,FALSE),"-")</f>
        <v>-</v>
      </c>
      <c r="AA272" t="s">
        <v>2393</v>
      </c>
      <c r="AB272" t="str">
        <f>+IF(W272="","-",IF(W272="UNICO","CENSO","MUESTRA"))</f>
        <v>MUESTRA</v>
      </c>
      <c r="AC272" t="s">
        <v>2398</v>
      </c>
      <c r="AD272" t="s">
        <v>134</v>
      </c>
      <c r="AF272">
        <f>+COUNTIF(Piloto!C:C,MARCO!A272)</f>
        <v>0</v>
      </c>
    </row>
    <row r="273" spans="1:32" x14ac:dyDescent="0.25">
      <c r="A273" s="5" t="str">
        <f t="shared" si="4"/>
        <v>0055DM0451</v>
      </c>
      <c r="B273" s="23" t="s">
        <v>2119</v>
      </c>
      <c r="C273" t="s">
        <v>884</v>
      </c>
      <c r="D273" t="s">
        <v>882</v>
      </c>
      <c r="E273" t="s">
        <v>883</v>
      </c>
      <c r="F273">
        <v>608478</v>
      </c>
      <c r="G273">
        <v>0</v>
      </c>
      <c r="H273" t="s">
        <v>903</v>
      </c>
      <c r="I273" t="s">
        <v>20</v>
      </c>
      <c r="J273" t="s">
        <v>90</v>
      </c>
      <c r="K273" t="s">
        <v>21</v>
      </c>
      <c r="M273" t="s">
        <v>2289</v>
      </c>
      <c r="N273" t="s">
        <v>22</v>
      </c>
      <c r="O273" t="s">
        <v>23</v>
      </c>
      <c r="P273" t="s">
        <v>26</v>
      </c>
      <c r="Q273" t="s">
        <v>92</v>
      </c>
      <c r="R273" s="13">
        <v>51</v>
      </c>
      <c r="S273" s="13">
        <v>3</v>
      </c>
      <c r="T273" s="21">
        <v>1</v>
      </c>
      <c r="V273" t="s">
        <v>2116</v>
      </c>
      <c r="W273" t="str">
        <f>+IF(V273="","",IF(MID(V273,1,3)="ECE","UNICO",IF(V273="FINES",CONCATENATE("R",IF(OR(C273="16",C273="21",C273="22",C273="23"),"16212223",IF(OR(C273="15",C273="17",C273="24",C273="25"),"15172425",C273))),IF(V273="CEBAS","UNICO",IF(VALUE(C273)&lt;=11,"AMBA","INTERIOR")))))</f>
        <v>AMBA</v>
      </c>
      <c r="X273" s="20" t="str">
        <f>+IF(V273="","-",CONCATENATE(V273,"_",W273))</f>
        <v>CENS_AMBA</v>
      </c>
      <c r="Y273" s="59">
        <v>0.61212211847305298</v>
      </c>
      <c r="Z273" t="str">
        <f>+IFERROR(VLOOKUP(H273,#REF!,2,FALSE),"-")</f>
        <v>-</v>
      </c>
      <c r="AA273" t="s">
        <v>2393</v>
      </c>
      <c r="AB273" t="str">
        <f>+IF(W273="","-",IF(W273="UNICO","CENSO","MUESTRA"))</f>
        <v>MUESTRA</v>
      </c>
      <c r="AC273" t="s">
        <v>2398</v>
      </c>
      <c r="AD273" t="s">
        <v>134</v>
      </c>
      <c r="AF273">
        <f>+COUNTIF(Piloto!C:C,MARCO!A273)</f>
        <v>0</v>
      </c>
    </row>
    <row r="274" spans="1:32" x14ac:dyDescent="0.25">
      <c r="A274" s="5" t="str">
        <f t="shared" si="4"/>
        <v>0129DM0452</v>
      </c>
      <c r="B274" s="23" t="s">
        <v>2119</v>
      </c>
      <c r="C274" t="s">
        <v>186</v>
      </c>
      <c r="D274" t="s">
        <v>182</v>
      </c>
      <c r="E274" t="s">
        <v>1985</v>
      </c>
      <c r="F274">
        <v>623666</v>
      </c>
      <c r="G274">
        <v>0</v>
      </c>
      <c r="H274" t="s">
        <v>1992</v>
      </c>
      <c r="I274" t="s">
        <v>20</v>
      </c>
      <c r="J274" t="s">
        <v>90</v>
      </c>
      <c r="K274" t="s">
        <v>21</v>
      </c>
      <c r="M274" t="s">
        <v>17642</v>
      </c>
      <c r="N274" t="s">
        <v>22</v>
      </c>
      <c r="O274" t="s">
        <v>23</v>
      </c>
      <c r="P274" t="s">
        <v>26</v>
      </c>
      <c r="Q274" t="s">
        <v>92</v>
      </c>
      <c r="R274" s="13">
        <v>259</v>
      </c>
      <c r="S274" s="13">
        <v>9</v>
      </c>
      <c r="T274" s="21">
        <v>1</v>
      </c>
      <c r="V274" t="s">
        <v>2116</v>
      </c>
      <c r="W274" t="str">
        <f>+IF(V274="","",IF(MID(V274,1,3)="ECE","UNICO",IF(V274="FINES",CONCATENATE("R",IF(OR(C274="16",C274="21",C274="22",C274="23"),"16212223",IF(OR(C274="15",C274="17",C274="24",C274="25"),"15172425",C274))),IF(V274="CEBAS","UNICO",IF(VALUE(C274)&lt;=11,"AMBA","INTERIOR")))))</f>
        <v>AMBA</v>
      </c>
      <c r="X274" s="20" t="str">
        <f>+IF(V274="","-",CONCATENATE(V274,"_",W274))</f>
        <v>CENS_AMBA</v>
      </c>
      <c r="Y274" s="59">
        <v>0.6152533057964209</v>
      </c>
      <c r="Z274" t="str">
        <f>+IFERROR(VLOOKUP(H274,#REF!,2,FALSE),"-")</f>
        <v>-</v>
      </c>
      <c r="AA274" t="s">
        <v>2393</v>
      </c>
      <c r="AB274" t="str">
        <f>+IF(W274="","-",IF(W274="UNICO","CENSO","MUESTRA"))</f>
        <v>MUESTRA</v>
      </c>
      <c r="AC274" t="s">
        <v>2397</v>
      </c>
      <c r="AD274" t="s">
        <v>134</v>
      </c>
      <c r="AF274">
        <f>+COUNTIF(Piloto!C:C,MARCO!A274)</f>
        <v>0</v>
      </c>
    </row>
    <row r="275" spans="1:32" x14ac:dyDescent="0.25">
      <c r="A275" s="5" t="str">
        <f t="shared" si="4"/>
        <v>0030DM0453</v>
      </c>
      <c r="B275" s="23" t="s">
        <v>2119</v>
      </c>
      <c r="C275" t="s">
        <v>186</v>
      </c>
      <c r="D275" t="s">
        <v>551</v>
      </c>
      <c r="E275" t="s">
        <v>552</v>
      </c>
      <c r="F275">
        <v>623659</v>
      </c>
      <c r="G275">
        <v>0</v>
      </c>
      <c r="H275" t="s">
        <v>570</v>
      </c>
      <c r="I275" t="s">
        <v>20</v>
      </c>
      <c r="J275" t="s">
        <v>90</v>
      </c>
      <c r="K275" t="s">
        <v>21</v>
      </c>
      <c r="M275" t="s">
        <v>17638</v>
      </c>
      <c r="N275" t="s">
        <v>22</v>
      </c>
      <c r="O275" t="s">
        <v>23</v>
      </c>
      <c r="P275" t="s">
        <v>26</v>
      </c>
      <c r="Q275" t="s">
        <v>92</v>
      </c>
      <c r="R275" s="13">
        <v>59</v>
      </c>
      <c r="S275" s="13">
        <v>6</v>
      </c>
      <c r="T275" s="21">
        <v>1</v>
      </c>
      <c r="V275" t="s">
        <v>2116</v>
      </c>
      <c r="W275" t="str">
        <f>+IF(V275="","",IF(MID(V275,1,3)="ECE","UNICO",IF(V275="FINES",CONCATENATE("R",IF(OR(C275="16",C275="21",C275="22",C275="23"),"16212223",IF(OR(C275="15",C275="17",C275="24",C275="25"),"15172425",C275))),IF(V275="CEBAS","UNICO",IF(VALUE(C275)&lt;=11,"AMBA","INTERIOR")))))</f>
        <v>AMBA</v>
      </c>
      <c r="X275" s="20" t="str">
        <f>+IF(V275="","-",CONCATENATE(V275,"_",W275))</f>
        <v>CENS_AMBA</v>
      </c>
      <c r="Y275" s="59">
        <v>0.62604832478931971</v>
      </c>
      <c r="Z275" t="str">
        <f>+IFERROR(VLOOKUP(H275,#REF!,2,FALSE),"-")</f>
        <v>-</v>
      </c>
      <c r="AA275" t="s">
        <v>2393</v>
      </c>
      <c r="AB275" t="str">
        <f>+IF(W275="","-",IF(W275="UNICO","CENSO","MUESTRA"))</f>
        <v>MUESTRA</v>
      </c>
      <c r="AC275" t="s">
        <v>2397</v>
      </c>
      <c r="AD275" t="s">
        <v>134</v>
      </c>
      <c r="AF275">
        <f>+COUNTIF(Piloto!C:C,MARCO!A275)</f>
        <v>0</v>
      </c>
    </row>
    <row r="276" spans="1:32" x14ac:dyDescent="0.25">
      <c r="A276" s="5" t="str">
        <f t="shared" si="4"/>
        <v>0073DM0457</v>
      </c>
      <c r="B276" s="23" t="s">
        <v>2119</v>
      </c>
      <c r="C276" t="s">
        <v>1302</v>
      </c>
      <c r="D276" t="s">
        <v>1300</v>
      </c>
      <c r="E276" t="s">
        <v>1301</v>
      </c>
      <c r="F276">
        <v>623738</v>
      </c>
      <c r="G276">
        <v>0</v>
      </c>
      <c r="H276" t="s">
        <v>1336</v>
      </c>
      <c r="I276" t="s">
        <v>20</v>
      </c>
      <c r="J276" t="s">
        <v>90</v>
      </c>
      <c r="K276" t="s">
        <v>21</v>
      </c>
      <c r="M276" t="s">
        <v>17634</v>
      </c>
      <c r="N276" t="s">
        <v>22</v>
      </c>
      <c r="O276" t="s">
        <v>23</v>
      </c>
      <c r="P276" t="s">
        <v>26</v>
      </c>
      <c r="Q276" t="s">
        <v>92</v>
      </c>
      <c r="R276" s="13">
        <v>162</v>
      </c>
      <c r="S276" s="13">
        <v>7</v>
      </c>
      <c r="T276" s="21">
        <v>1</v>
      </c>
      <c r="V276" t="s">
        <v>2116</v>
      </c>
      <c r="W276" t="str">
        <f>+IF(V276="","",IF(MID(V276,1,3)="ECE","UNICO",IF(V276="FINES",CONCATENATE("R",IF(OR(C276="16",C276="21",C276="22",C276="23"),"16212223",IF(OR(C276="15",C276="17",C276="24",C276="25"),"15172425",C276))),IF(V276="CEBAS","UNICO",IF(VALUE(C276)&lt;=11,"AMBA","INTERIOR")))))</f>
        <v>AMBA</v>
      </c>
      <c r="X276" s="20" t="str">
        <f>+IF(V276="","-",CONCATENATE(V276,"_",W276))</f>
        <v>CENS_AMBA</v>
      </c>
      <c r="Y276" s="59">
        <v>0.62975455522537227</v>
      </c>
      <c r="Z276" t="str">
        <f>+IFERROR(VLOOKUP(H276,#REF!,2,FALSE),"-")</f>
        <v>-</v>
      </c>
      <c r="AA276" t="s">
        <v>2393</v>
      </c>
      <c r="AB276" t="str">
        <f>+IF(W276="","-",IF(W276="UNICO","CENSO","MUESTRA"))</f>
        <v>MUESTRA</v>
      </c>
      <c r="AC276" t="s">
        <v>2397</v>
      </c>
      <c r="AD276" t="s">
        <v>134</v>
      </c>
      <c r="AF276">
        <f>+COUNTIF(Piloto!C:C,MARCO!A276)</f>
        <v>0</v>
      </c>
    </row>
    <row r="277" spans="1:32" x14ac:dyDescent="0.25">
      <c r="A277" s="5" t="str">
        <f t="shared" si="4"/>
        <v>0069DM0456</v>
      </c>
      <c r="B277" s="23" t="s">
        <v>2119</v>
      </c>
      <c r="C277" t="s">
        <v>1079</v>
      </c>
      <c r="D277" t="s">
        <v>1077</v>
      </c>
      <c r="E277" t="s">
        <v>1078</v>
      </c>
      <c r="F277">
        <v>616431</v>
      </c>
      <c r="G277">
        <v>0</v>
      </c>
      <c r="H277" t="s">
        <v>1164</v>
      </c>
      <c r="I277" t="s">
        <v>20</v>
      </c>
      <c r="J277" t="s">
        <v>90</v>
      </c>
      <c r="K277" t="s">
        <v>21</v>
      </c>
      <c r="M277" t="s">
        <v>17675</v>
      </c>
      <c r="N277" t="s">
        <v>22</v>
      </c>
      <c r="O277" t="s">
        <v>82</v>
      </c>
      <c r="P277" t="s">
        <v>26</v>
      </c>
      <c r="Q277" t="s">
        <v>92</v>
      </c>
      <c r="R277" s="13">
        <v>184</v>
      </c>
      <c r="S277" s="13">
        <v>10</v>
      </c>
      <c r="T277" s="21">
        <v>1</v>
      </c>
      <c r="V277" t="s">
        <v>2116</v>
      </c>
      <c r="W277" t="str">
        <f>+IF(V277="","",IF(MID(V277,1,3)="ECE","UNICO",IF(V277="FINES",CONCATENATE("R",IF(OR(C277="16",C277="21",C277="22",C277="23"),"16212223",IF(OR(C277="15",C277="17",C277="24",C277="25"),"15172425",C277))),IF(V277="CEBAS","UNICO",IF(VALUE(C277)&lt;=11,"AMBA","INTERIOR")))))</f>
        <v>AMBA</v>
      </c>
      <c r="X277" s="20" t="str">
        <f>+IF(V277="","-",CONCATENATE(V277,"_",W277))</f>
        <v>CENS_AMBA</v>
      </c>
      <c r="Y277" s="59">
        <v>0.63547191494389588</v>
      </c>
      <c r="Z277" t="str">
        <f>+IFERROR(VLOOKUP(H277,#REF!,2,FALSE),"-")</f>
        <v>-</v>
      </c>
      <c r="AA277" t="s">
        <v>2393</v>
      </c>
      <c r="AB277" t="str">
        <f>+IF(W277="","-",IF(W277="UNICO","CENSO","MUESTRA"))</f>
        <v>MUESTRA</v>
      </c>
      <c r="AC277" t="s">
        <v>2398</v>
      </c>
      <c r="AD277" t="s">
        <v>134</v>
      </c>
      <c r="AF277">
        <f>+COUNTIF(Piloto!C:C,MARCO!A277)</f>
        <v>0</v>
      </c>
    </row>
    <row r="278" spans="1:32" x14ac:dyDescent="0.25">
      <c r="A278" s="5" t="str">
        <f t="shared" si="4"/>
        <v>0136DM0451</v>
      </c>
      <c r="B278" s="23" t="s">
        <v>2119</v>
      </c>
      <c r="C278" t="s">
        <v>1245</v>
      </c>
      <c r="D278" t="s">
        <v>170</v>
      </c>
      <c r="E278" t="s">
        <v>2094</v>
      </c>
      <c r="F278">
        <v>623852</v>
      </c>
      <c r="G278">
        <v>0</v>
      </c>
      <c r="H278" t="s">
        <v>2101</v>
      </c>
      <c r="I278" t="s">
        <v>20</v>
      </c>
      <c r="J278" t="s">
        <v>90</v>
      </c>
      <c r="K278" t="s">
        <v>21</v>
      </c>
      <c r="M278" t="s">
        <v>2289</v>
      </c>
      <c r="N278" t="s">
        <v>22</v>
      </c>
      <c r="O278" t="s">
        <v>23</v>
      </c>
      <c r="P278" t="s">
        <v>26</v>
      </c>
      <c r="Q278" t="s">
        <v>92</v>
      </c>
      <c r="R278" s="13">
        <v>64</v>
      </c>
      <c r="S278" s="13">
        <v>3</v>
      </c>
      <c r="T278" s="21">
        <v>1</v>
      </c>
      <c r="V278" t="s">
        <v>2116</v>
      </c>
      <c r="W278" t="str">
        <f>+IF(V278="","",IF(MID(V278,1,3)="ECE","UNICO",IF(V278="FINES",CONCATENATE("R",IF(OR(C278="16",C278="21",C278="22",C278="23"),"16212223",IF(OR(C278="15",C278="17",C278="24",C278="25"),"15172425",C278))),IF(V278="CEBAS","UNICO",IF(VALUE(C278)&lt;=11,"AMBA","INTERIOR")))))</f>
        <v>AMBA</v>
      </c>
      <c r="X278" s="20" t="str">
        <f>+IF(V278="","-",CONCATENATE(V278,"_",W278))</f>
        <v>CENS_AMBA</v>
      </c>
      <c r="Y278" s="59">
        <v>0.63715796373985911</v>
      </c>
      <c r="Z278" t="str">
        <f>+IFERROR(VLOOKUP(H278,#REF!,2,FALSE),"-")</f>
        <v>-</v>
      </c>
      <c r="AA278" t="s">
        <v>2393</v>
      </c>
      <c r="AB278" t="str">
        <f>+IF(W278="","-",IF(W278="UNICO","CENSO","MUESTRA"))</f>
        <v>MUESTRA</v>
      </c>
      <c r="AC278" t="s">
        <v>2398</v>
      </c>
      <c r="AD278" t="s">
        <v>134</v>
      </c>
      <c r="AF278">
        <f>+COUNTIF(Piloto!C:C,MARCO!A278)</f>
        <v>0</v>
      </c>
    </row>
    <row r="279" spans="1:32" x14ac:dyDescent="0.25">
      <c r="A279" s="5" t="str">
        <f t="shared" si="4"/>
        <v>0069DM0487</v>
      </c>
      <c r="B279" s="23" t="s">
        <v>2119</v>
      </c>
      <c r="C279" t="s">
        <v>1079</v>
      </c>
      <c r="D279" t="s">
        <v>1077</v>
      </c>
      <c r="E279" t="s">
        <v>1078</v>
      </c>
      <c r="F279">
        <v>623616</v>
      </c>
      <c r="G279">
        <v>0</v>
      </c>
      <c r="H279" t="s">
        <v>1210</v>
      </c>
      <c r="I279" t="s">
        <v>20</v>
      </c>
      <c r="J279" t="s">
        <v>90</v>
      </c>
      <c r="K279" t="s">
        <v>21</v>
      </c>
      <c r="M279" t="s">
        <v>17676</v>
      </c>
      <c r="N279" t="s">
        <v>22</v>
      </c>
      <c r="O279" t="s">
        <v>23</v>
      </c>
      <c r="P279" t="s">
        <v>26</v>
      </c>
      <c r="Q279" t="s">
        <v>92</v>
      </c>
      <c r="R279" s="13">
        <v>114</v>
      </c>
      <c r="S279" s="13">
        <v>9</v>
      </c>
      <c r="T279" s="21">
        <v>1</v>
      </c>
      <c r="V279" t="s">
        <v>2116</v>
      </c>
      <c r="W279" t="str">
        <f>+IF(V279="","",IF(MID(V279,1,3)="ECE","UNICO",IF(V279="FINES",CONCATENATE("R",IF(OR(C279="16",C279="21",C279="22",C279="23"),"16212223",IF(OR(C279="15",C279="17",C279="24",C279="25"),"15172425",C279))),IF(V279="CEBAS","UNICO",IF(VALUE(C279)&lt;=11,"AMBA","INTERIOR")))))</f>
        <v>AMBA</v>
      </c>
      <c r="X279" s="20" t="str">
        <f>+IF(V279="","-",CONCATENATE(V279,"_",W279))</f>
        <v>CENS_AMBA</v>
      </c>
      <c r="Y279" s="59">
        <v>0.63842906373919861</v>
      </c>
      <c r="Z279" t="str">
        <f>+IFERROR(VLOOKUP(H279,#REF!,2,FALSE),"-")</f>
        <v>-</v>
      </c>
      <c r="AA279" t="s">
        <v>2393</v>
      </c>
      <c r="AB279" t="str">
        <f>+IF(W279="","-",IF(W279="UNICO","CENSO","MUESTRA"))</f>
        <v>MUESTRA</v>
      </c>
      <c r="AC279" t="s">
        <v>2398</v>
      </c>
      <c r="AD279" t="s">
        <v>134</v>
      </c>
      <c r="AF279">
        <f>+COUNTIF(Piloto!C:C,MARCO!A279)</f>
        <v>0</v>
      </c>
    </row>
    <row r="280" spans="1:32" x14ac:dyDescent="0.25">
      <c r="A280" s="5" t="str">
        <f t="shared" si="4"/>
        <v>0015DM0454</v>
      </c>
      <c r="B280" s="23" t="s">
        <v>2119</v>
      </c>
      <c r="C280" t="s">
        <v>158</v>
      </c>
      <c r="D280" t="s">
        <v>427</v>
      </c>
      <c r="E280" t="s">
        <v>428</v>
      </c>
      <c r="F280">
        <v>623760</v>
      </c>
      <c r="G280">
        <v>0</v>
      </c>
      <c r="H280" t="s">
        <v>444</v>
      </c>
      <c r="I280" t="s">
        <v>20</v>
      </c>
      <c r="J280" t="s">
        <v>90</v>
      </c>
      <c r="K280" t="s">
        <v>21</v>
      </c>
      <c r="M280" t="s">
        <v>17632</v>
      </c>
      <c r="N280" t="s">
        <v>22</v>
      </c>
      <c r="O280" t="s">
        <v>23</v>
      </c>
      <c r="P280" t="s">
        <v>26</v>
      </c>
      <c r="Q280" t="s">
        <v>92</v>
      </c>
      <c r="R280" s="13">
        <v>50</v>
      </c>
      <c r="S280" s="13">
        <v>3</v>
      </c>
      <c r="T280" s="21">
        <v>1</v>
      </c>
      <c r="V280" t="s">
        <v>2116</v>
      </c>
      <c r="W280" t="str">
        <f>+IF(V280="","",IF(MID(V280,1,3)="ECE","UNICO",IF(V280="FINES",CONCATENATE("R",IF(OR(C280="16",C280="21",C280="22",C280="23"),"16212223",IF(OR(C280="15",C280="17",C280="24",C280="25"),"15172425",C280))),IF(V280="CEBAS","UNICO",IF(VALUE(C280)&lt;=11,"AMBA","INTERIOR")))))</f>
        <v>AMBA</v>
      </c>
      <c r="X280" s="20" t="str">
        <f>+IF(V280="","-",CONCATENATE(V280,"_",W280))</f>
        <v>CENS_AMBA</v>
      </c>
      <c r="Y280" s="59">
        <v>0.64032745361328125</v>
      </c>
      <c r="Z280" t="str">
        <f>+IFERROR(VLOOKUP(H280,#REF!,2,FALSE),"-")</f>
        <v>-</v>
      </c>
      <c r="AA280" t="s">
        <v>2393</v>
      </c>
      <c r="AB280" t="str">
        <f>+IF(W280="","-",IF(W280="UNICO","CENSO","MUESTRA"))</f>
        <v>MUESTRA</v>
      </c>
      <c r="AC280" t="s">
        <v>2398</v>
      </c>
      <c r="AD280" t="s">
        <v>134</v>
      </c>
      <c r="AF280">
        <f>+COUNTIF(Piloto!C:C,MARCO!A280)</f>
        <v>0</v>
      </c>
    </row>
    <row r="281" spans="1:32" x14ac:dyDescent="0.25">
      <c r="A281" s="5" t="str">
        <f t="shared" si="4"/>
        <v>0132DM0453</v>
      </c>
      <c r="B281" s="23" t="s">
        <v>2119</v>
      </c>
      <c r="C281" t="s">
        <v>1302</v>
      </c>
      <c r="D281" t="s">
        <v>619</v>
      </c>
      <c r="E281" t="s">
        <v>2032</v>
      </c>
      <c r="F281">
        <v>623726</v>
      </c>
      <c r="G281">
        <v>0</v>
      </c>
      <c r="H281" t="s">
        <v>2042</v>
      </c>
      <c r="I281" t="s">
        <v>20</v>
      </c>
      <c r="J281" t="s">
        <v>90</v>
      </c>
      <c r="K281" t="s">
        <v>21</v>
      </c>
      <c r="M281" t="s">
        <v>17638</v>
      </c>
      <c r="N281" t="s">
        <v>22</v>
      </c>
      <c r="O281" t="s">
        <v>23</v>
      </c>
      <c r="P281" t="s">
        <v>26</v>
      </c>
      <c r="Q281" t="s">
        <v>92</v>
      </c>
      <c r="R281" s="13">
        <v>189</v>
      </c>
      <c r="S281" s="13">
        <v>7</v>
      </c>
      <c r="T281" s="21">
        <v>1</v>
      </c>
      <c r="V281" t="s">
        <v>2116</v>
      </c>
      <c r="W281" t="str">
        <f>+IF(V281="","",IF(MID(V281,1,3)="ECE","UNICO",IF(V281="FINES",CONCATENATE("R",IF(OR(C281="16",C281="21",C281="22",C281="23"),"16212223",IF(OR(C281="15",C281="17",C281="24",C281="25"),"15172425",C281))),IF(V281="CEBAS","UNICO",IF(VALUE(C281)&lt;=11,"AMBA","INTERIOR")))))</f>
        <v>AMBA</v>
      </c>
      <c r="X281" s="20" t="str">
        <f>+IF(V281="","-",CONCATENATE(V281,"_",W281))</f>
        <v>CENS_AMBA</v>
      </c>
      <c r="Y281" s="59">
        <v>0.64153923800117096</v>
      </c>
      <c r="Z281" t="str">
        <f>+IFERROR(VLOOKUP(H281,#REF!,2,FALSE),"-")</f>
        <v>-</v>
      </c>
      <c r="AA281" t="s">
        <v>2393</v>
      </c>
      <c r="AB281" t="str">
        <f>+IF(W281="","-",IF(W281="UNICO","CENSO","MUESTRA"))</f>
        <v>MUESTRA</v>
      </c>
      <c r="AC281" t="s">
        <v>2397</v>
      </c>
      <c r="AD281" t="s">
        <v>134</v>
      </c>
      <c r="AF281">
        <f>+COUNTIF(Piloto!C:C,MARCO!A281)</f>
        <v>0</v>
      </c>
    </row>
    <row r="282" spans="1:32" x14ac:dyDescent="0.25">
      <c r="A282" s="5" t="str">
        <f t="shared" si="4"/>
        <v>0130DM0454</v>
      </c>
      <c r="B282" s="23" t="s">
        <v>2119</v>
      </c>
      <c r="C282" t="s">
        <v>186</v>
      </c>
      <c r="D282" t="s">
        <v>285</v>
      </c>
      <c r="E282" t="s">
        <v>1994</v>
      </c>
      <c r="F282">
        <v>623663</v>
      </c>
      <c r="G282">
        <v>0</v>
      </c>
      <c r="H282" t="s">
        <v>2008</v>
      </c>
      <c r="I282" t="s">
        <v>20</v>
      </c>
      <c r="J282" t="s">
        <v>90</v>
      </c>
      <c r="K282" t="s">
        <v>21</v>
      </c>
      <c r="M282" t="s">
        <v>17632</v>
      </c>
      <c r="N282" t="s">
        <v>22</v>
      </c>
      <c r="O282" t="s">
        <v>23</v>
      </c>
      <c r="P282" t="s">
        <v>26</v>
      </c>
      <c r="Q282" t="s">
        <v>92</v>
      </c>
      <c r="R282" s="13">
        <v>139</v>
      </c>
      <c r="S282" s="13">
        <v>7</v>
      </c>
      <c r="T282" s="21">
        <v>1</v>
      </c>
      <c r="V282" t="s">
        <v>2116</v>
      </c>
      <c r="W282" t="str">
        <f>+IF(V282="","",IF(MID(V282,1,3)="ECE","UNICO",IF(V282="FINES",CONCATENATE("R",IF(OR(C282="16",C282="21",C282="22",C282="23"),"16212223",IF(OR(C282="15",C282="17",C282="24",C282="25"),"15172425",C282))),IF(V282="CEBAS","UNICO",IF(VALUE(C282)&lt;=11,"AMBA","INTERIOR")))))</f>
        <v>AMBA</v>
      </c>
      <c r="X282" s="20" t="str">
        <f>+IF(V282="","-",CONCATENATE(V282,"_",W282))</f>
        <v>CENS_AMBA</v>
      </c>
      <c r="Y282" s="59">
        <v>0.64487828479872811</v>
      </c>
      <c r="Z282" t="str">
        <f>+IFERROR(VLOOKUP(H282,#REF!,2,FALSE),"-")</f>
        <v>-</v>
      </c>
      <c r="AA282" t="s">
        <v>2393</v>
      </c>
      <c r="AB282" t="str">
        <f>+IF(W282="","-",IF(W282="UNICO","CENSO","MUESTRA"))</f>
        <v>MUESTRA</v>
      </c>
      <c r="AC282" t="s">
        <v>2398</v>
      </c>
      <c r="AD282" t="s">
        <v>134</v>
      </c>
      <c r="AF282">
        <f>+COUNTIF(Piloto!C:C,MARCO!A282)</f>
        <v>0</v>
      </c>
    </row>
    <row r="283" spans="1:32" x14ac:dyDescent="0.25">
      <c r="A283" s="5" t="str">
        <f t="shared" si="4"/>
        <v>0071DM0457</v>
      </c>
      <c r="B283" s="23" t="s">
        <v>2119</v>
      </c>
      <c r="C283" t="s">
        <v>1245</v>
      </c>
      <c r="D283" t="s">
        <v>1243</v>
      </c>
      <c r="E283" t="s">
        <v>1244</v>
      </c>
      <c r="F283">
        <v>623708</v>
      </c>
      <c r="G283">
        <v>0</v>
      </c>
      <c r="H283" t="s">
        <v>1280</v>
      </c>
      <c r="I283" t="s">
        <v>20</v>
      </c>
      <c r="J283" t="s">
        <v>90</v>
      </c>
      <c r="K283" t="s">
        <v>21</v>
      </c>
      <c r="M283" t="s">
        <v>17634</v>
      </c>
      <c r="N283" t="s">
        <v>22</v>
      </c>
      <c r="O283" t="s">
        <v>23</v>
      </c>
      <c r="P283" t="s">
        <v>26</v>
      </c>
      <c r="Q283" t="s">
        <v>92</v>
      </c>
      <c r="R283" s="13">
        <v>86</v>
      </c>
      <c r="S283" s="13">
        <v>7</v>
      </c>
      <c r="T283" s="21">
        <v>1</v>
      </c>
      <c r="V283" t="s">
        <v>2116</v>
      </c>
      <c r="W283" t="str">
        <f>+IF(V283="","",IF(MID(V283,1,3)="ECE","UNICO",IF(V283="FINES",CONCATENATE("R",IF(OR(C283="16",C283="21",C283="22",C283="23"),"16212223",IF(OR(C283="15",C283="17",C283="24",C283="25"),"15172425",C283))),IF(V283="CEBAS","UNICO",IF(VALUE(C283)&lt;=11,"AMBA","INTERIOR")))))</f>
        <v>AMBA</v>
      </c>
      <c r="X283" s="20" t="str">
        <f>+IF(V283="","-",CONCATENATE(V283,"_",W283))</f>
        <v>CENS_AMBA</v>
      </c>
      <c r="Y283" s="59">
        <v>0.64606107247842326</v>
      </c>
      <c r="Z283" t="str">
        <f>+IFERROR(VLOOKUP(H283,#REF!,2,FALSE),"-")</f>
        <v>-</v>
      </c>
      <c r="AA283" t="s">
        <v>2393</v>
      </c>
      <c r="AB283" t="str">
        <f>+IF(W283="","-",IF(W283="UNICO","CENSO","MUESTRA"))</f>
        <v>MUESTRA</v>
      </c>
      <c r="AC283" t="s">
        <v>2398</v>
      </c>
      <c r="AD283" t="s">
        <v>134</v>
      </c>
      <c r="AF283">
        <f>+COUNTIF(Piloto!C:C,MARCO!A283)</f>
        <v>0</v>
      </c>
    </row>
    <row r="284" spans="1:32" x14ac:dyDescent="0.25">
      <c r="A284" s="5" t="str">
        <f t="shared" si="4"/>
        <v>0045DM0455</v>
      </c>
      <c r="B284" s="23" t="s">
        <v>2119</v>
      </c>
      <c r="C284" t="s">
        <v>140</v>
      </c>
      <c r="D284" t="s">
        <v>760</v>
      </c>
      <c r="E284" t="s">
        <v>761</v>
      </c>
      <c r="F284">
        <v>609796</v>
      </c>
      <c r="G284">
        <v>0</v>
      </c>
      <c r="H284" t="s">
        <v>789</v>
      </c>
      <c r="I284" t="s">
        <v>20</v>
      </c>
      <c r="J284" t="s">
        <v>90</v>
      </c>
      <c r="K284" t="s">
        <v>21</v>
      </c>
      <c r="M284" t="s">
        <v>17736</v>
      </c>
      <c r="N284" t="s">
        <v>22</v>
      </c>
      <c r="O284" t="s">
        <v>23</v>
      </c>
      <c r="P284" t="s">
        <v>26</v>
      </c>
      <c r="Q284" t="s">
        <v>92</v>
      </c>
      <c r="R284" s="13">
        <v>151</v>
      </c>
      <c r="S284" s="13">
        <v>16</v>
      </c>
      <c r="T284" s="21">
        <v>1</v>
      </c>
      <c r="V284" t="s">
        <v>2116</v>
      </c>
      <c r="W284" t="str">
        <f>+IF(V284="","",IF(MID(V284,1,3)="ECE","UNICO",IF(V284="FINES",CONCATENATE("R",IF(OR(C284="16",C284="21",C284="22",C284="23"),"16212223",IF(OR(C284="15",C284="17",C284="24",C284="25"),"15172425",C284))),IF(V284="CEBAS","UNICO",IF(VALUE(C284)&lt;=11,"AMBA","INTERIOR")))))</f>
        <v>AMBA</v>
      </c>
      <c r="X284" s="20" t="str">
        <f>+IF(V284="","-",CONCATENATE(V284,"_",W284))</f>
        <v>CENS_AMBA</v>
      </c>
      <c r="Y284" s="59">
        <v>0.64895904691595785</v>
      </c>
      <c r="Z284" t="str">
        <f>+IFERROR(VLOOKUP(H284,#REF!,2,FALSE),"-")</f>
        <v>-</v>
      </c>
      <c r="AA284" t="s">
        <v>2393</v>
      </c>
      <c r="AB284" t="str">
        <f>+IF(W284="","-",IF(W284="UNICO","CENSO","MUESTRA"))</f>
        <v>MUESTRA</v>
      </c>
      <c r="AC284" t="s">
        <v>2398</v>
      </c>
      <c r="AD284" t="s">
        <v>134</v>
      </c>
      <c r="AF284">
        <f>+COUNTIF(Piloto!C:C,MARCO!A284)</f>
        <v>0</v>
      </c>
    </row>
    <row r="285" spans="1:32" x14ac:dyDescent="0.25">
      <c r="A285" s="5" t="str">
        <f t="shared" si="4"/>
        <v>0069DM0460</v>
      </c>
      <c r="B285" s="23" t="s">
        <v>2119</v>
      </c>
      <c r="C285" t="s">
        <v>1079</v>
      </c>
      <c r="D285" t="s">
        <v>1077</v>
      </c>
      <c r="E285" t="s">
        <v>1078</v>
      </c>
      <c r="F285">
        <v>623098</v>
      </c>
      <c r="G285">
        <v>0</v>
      </c>
      <c r="H285" t="s">
        <v>1169</v>
      </c>
      <c r="I285" t="s">
        <v>20</v>
      </c>
      <c r="J285" t="s">
        <v>90</v>
      </c>
      <c r="K285" t="s">
        <v>21</v>
      </c>
      <c r="M285" t="s">
        <v>17633</v>
      </c>
      <c r="N285" t="s">
        <v>22</v>
      </c>
      <c r="O285" t="s">
        <v>23</v>
      </c>
      <c r="P285" t="s">
        <v>26</v>
      </c>
      <c r="Q285" t="s">
        <v>92</v>
      </c>
      <c r="R285" s="13">
        <v>162</v>
      </c>
      <c r="S285" s="13">
        <v>8</v>
      </c>
      <c r="T285" s="21">
        <v>1</v>
      </c>
      <c r="V285" t="s">
        <v>2116</v>
      </c>
      <c r="W285" t="str">
        <f>+IF(V285="","",IF(MID(V285,1,3)="ECE","UNICO",IF(V285="FINES",CONCATENATE("R",IF(OR(C285="16",C285="21",C285="22",C285="23"),"16212223",IF(OR(C285="15",C285="17",C285="24",C285="25"),"15172425",C285))),IF(V285="CEBAS","UNICO",IF(VALUE(C285)&lt;=11,"AMBA","INTERIOR")))))</f>
        <v>AMBA</v>
      </c>
      <c r="X285" s="20" t="str">
        <f>+IF(V285="","-",CONCATENATE(V285,"_",W285))</f>
        <v>CENS_AMBA</v>
      </c>
      <c r="Y285" s="59">
        <v>0.65201994933580099</v>
      </c>
      <c r="Z285" t="str">
        <f>+IFERROR(VLOOKUP(H285,#REF!,2,FALSE),"-")</f>
        <v>-</v>
      </c>
      <c r="AA285" t="s">
        <v>2393</v>
      </c>
      <c r="AB285" t="str">
        <f>+IF(W285="","-",IF(W285="UNICO","CENSO","MUESTRA"))</f>
        <v>MUESTRA</v>
      </c>
      <c r="AC285" t="s">
        <v>2398</v>
      </c>
      <c r="AD285" t="s">
        <v>134</v>
      </c>
      <c r="AF285">
        <f>+COUNTIF(Piloto!C:C,MARCO!A285)</f>
        <v>0</v>
      </c>
    </row>
    <row r="286" spans="1:32" x14ac:dyDescent="0.25">
      <c r="A286" s="5" t="str">
        <f t="shared" si="4"/>
        <v>0130DM0455</v>
      </c>
      <c r="B286" s="23" t="s">
        <v>2119</v>
      </c>
      <c r="C286" t="s">
        <v>186</v>
      </c>
      <c r="D286" t="s">
        <v>285</v>
      </c>
      <c r="E286" t="s">
        <v>1994</v>
      </c>
      <c r="F286">
        <v>623664</v>
      </c>
      <c r="G286">
        <v>0</v>
      </c>
      <c r="H286" t="s">
        <v>2009</v>
      </c>
      <c r="I286" t="s">
        <v>20</v>
      </c>
      <c r="J286" t="s">
        <v>90</v>
      </c>
      <c r="K286" t="s">
        <v>21</v>
      </c>
      <c r="M286" t="s">
        <v>17643</v>
      </c>
      <c r="N286" t="s">
        <v>22</v>
      </c>
      <c r="O286" t="s">
        <v>23</v>
      </c>
      <c r="P286" t="s">
        <v>26</v>
      </c>
      <c r="Q286" t="s">
        <v>92</v>
      </c>
      <c r="R286" s="13">
        <v>198</v>
      </c>
      <c r="S286" s="13">
        <v>8</v>
      </c>
      <c r="T286" s="21">
        <v>1</v>
      </c>
      <c r="V286" t="s">
        <v>2116</v>
      </c>
      <c r="W286" t="str">
        <f>+IF(V286="","",IF(MID(V286,1,3)="ECE","UNICO",IF(V286="FINES",CONCATENATE("R",IF(OR(C286="16",C286="21",C286="22",C286="23"),"16212223",IF(OR(C286="15",C286="17",C286="24",C286="25"),"15172425",C286))),IF(V286="CEBAS","UNICO",IF(VALUE(C286)&lt;=11,"AMBA","INTERIOR")))))</f>
        <v>AMBA</v>
      </c>
      <c r="X286" s="20" t="str">
        <f>+IF(V286="","-",CONCATENATE(V286,"_",W286))</f>
        <v>CENS_AMBA</v>
      </c>
      <c r="Y286" s="59">
        <v>0.65221245351590607</v>
      </c>
      <c r="Z286" t="str">
        <f>+IFERROR(VLOOKUP(H286,#REF!,2,FALSE),"-")</f>
        <v>-</v>
      </c>
      <c r="AA286" t="s">
        <v>2393</v>
      </c>
      <c r="AB286" t="str">
        <f>+IF(W286="","-",IF(W286="UNICO","CENSO","MUESTRA"))</f>
        <v>MUESTRA</v>
      </c>
      <c r="AC286" t="s">
        <v>2398</v>
      </c>
      <c r="AD286" t="s">
        <v>134</v>
      </c>
      <c r="AF286">
        <f>+COUNTIF(Piloto!C:C,MARCO!A286)</f>
        <v>0</v>
      </c>
    </row>
    <row r="287" spans="1:32" x14ac:dyDescent="0.25">
      <c r="A287" s="5" t="str">
        <f t="shared" si="4"/>
        <v>0062DM0453</v>
      </c>
      <c r="B287" s="23" t="s">
        <v>2119</v>
      </c>
      <c r="C287" t="s">
        <v>246</v>
      </c>
      <c r="D287" t="s">
        <v>958</v>
      </c>
      <c r="E287" t="s">
        <v>959</v>
      </c>
      <c r="F287">
        <v>610701</v>
      </c>
      <c r="G287">
        <v>0</v>
      </c>
      <c r="H287" t="s">
        <v>995</v>
      </c>
      <c r="I287" t="s">
        <v>20</v>
      </c>
      <c r="J287" t="s">
        <v>90</v>
      </c>
      <c r="K287" t="s">
        <v>21</v>
      </c>
      <c r="M287" t="s">
        <v>17638</v>
      </c>
      <c r="N287" t="s">
        <v>22</v>
      </c>
      <c r="O287" t="s">
        <v>23</v>
      </c>
      <c r="P287" t="s">
        <v>26</v>
      </c>
      <c r="Q287" t="s">
        <v>92</v>
      </c>
      <c r="R287" s="13">
        <v>96</v>
      </c>
      <c r="S287" s="13">
        <v>10</v>
      </c>
      <c r="T287" s="21">
        <v>1</v>
      </c>
      <c r="V287" t="s">
        <v>2116</v>
      </c>
      <c r="W287" t="str">
        <f>+IF(V287="","",IF(MID(V287,1,3)="ECE","UNICO",IF(V287="FINES",CONCATENATE("R",IF(OR(C287="16",C287="21",C287="22",C287="23"),"16212223",IF(OR(C287="15",C287="17",C287="24",C287="25"),"15172425",C287))),IF(V287="CEBAS","UNICO",IF(VALUE(C287)&lt;=11,"AMBA","INTERIOR")))))</f>
        <v>AMBA</v>
      </c>
      <c r="X287" s="20" t="str">
        <f>+IF(V287="","-",CONCATENATE(V287,"_",W287))</f>
        <v>CENS_AMBA</v>
      </c>
      <c r="Y287" s="59">
        <v>0.65578720674795266</v>
      </c>
      <c r="Z287" t="str">
        <f>+IFERROR(VLOOKUP(H287,#REF!,2,FALSE),"-")</f>
        <v>-</v>
      </c>
      <c r="AA287" t="s">
        <v>2393</v>
      </c>
      <c r="AB287" t="str">
        <f>+IF(W287="","-",IF(W287="UNICO","CENSO","MUESTRA"))</f>
        <v>MUESTRA</v>
      </c>
      <c r="AC287" t="s">
        <v>2398</v>
      </c>
      <c r="AD287" t="s">
        <v>134</v>
      </c>
      <c r="AF287">
        <f>+COUNTIF(Piloto!C:C,MARCO!A287)</f>
        <v>0</v>
      </c>
    </row>
    <row r="288" spans="1:32" x14ac:dyDescent="0.25">
      <c r="A288" s="5" t="str">
        <f t="shared" si="4"/>
        <v>0132DM0455</v>
      </c>
      <c r="B288" s="23" t="s">
        <v>2119</v>
      </c>
      <c r="C288" t="s">
        <v>1302</v>
      </c>
      <c r="D288" t="s">
        <v>619</v>
      </c>
      <c r="E288" t="s">
        <v>2032</v>
      </c>
      <c r="F288">
        <v>623730</v>
      </c>
      <c r="G288">
        <v>0</v>
      </c>
      <c r="H288" t="s">
        <v>2044</v>
      </c>
      <c r="I288" t="s">
        <v>20</v>
      </c>
      <c r="J288" t="s">
        <v>90</v>
      </c>
      <c r="K288" t="s">
        <v>21</v>
      </c>
      <c r="M288" t="s">
        <v>17643</v>
      </c>
      <c r="N288" t="s">
        <v>22</v>
      </c>
      <c r="O288" t="s">
        <v>23</v>
      </c>
      <c r="P288" t="s">
        <v>26</v>
      </c>
      <c r="Q288" t="s">
        <v>92</v>
      </c>
      <c r="R288" s="13">
        <v>56</v>
      </c>
      <c r="S288" s="13">
        <v>3</v>
      </c>
      <c r="T288" s="21">
        <v>1</v>
      </c>
      <c r="V288" t="s">
        <v>2116</v>
      </c>
      <c r="W288" t="str">
        <f>+IF(V288="","",IF(MID(V288,1,3)="ECE","UNICO",IF(V288="FINES",CONCATENATE("R",IF(OR(C288="16",C288="21",C288="22",C288="23"),"16212223",IF(OR(C288="15",C288="17",C288="24",C288="25"),"15172425",C288))),IF(V288="CEBAS","UNICO",IF(VALUE(C288)&lt;=11,"AMBA","INTERIOR")))))</f>
        <v>AMBA</v>
      </c>
      <c r="X288" s="20" t="str">
        <f>+IF(V288="","-",CONCATENATE(V288,"_",W288))</f>
        <v>CENS_AMBA</v>
      </c>
      <c r="Y288" s="59">
        <v>0.66661732447774791</v>
      </c>
      <c r="Z288" t="str">
        <f>+IFERROR(VLOOKUP(H288,#REF!,2,FALSE),"-")</f>
        <v>-</v>
      </c>
      <c r="AA288" t="s">
        <v>2393</v>
      </c>
      <c r="AB288" t="str">
        <f>+IF(W288="","-",IF(W288="UNICO","CENSO","MUESTRA"))</f>
        <v>MUESTRA</v>
      </c>
      <c r="AC288" t="s">
        <v>2397</v>
      </c>
      <c r="AD288" t="s">
        <v>134</v>
      </c>
      <c r="AF288">
        <f>+COUNTIF(Piloto!C:C,MARCO!A288)</f>
        <v>0</v>
      </c>
    </row>
    <row r="289" spans="1:32" x14ac:dyDescent="0.25">
      <c r="A289" s="5" t="str">
        <f t="shared" si="4"/>
        <v>0062DM0470</v>
      </c>
      <c r="B289" s="23" t="s">
        <v>2119</v>
      </c>
      <c r="C289" t="s">
        <v>246</v>
      </c>
      <c r="D289" t="s">
        <v>958</v>
      </c>
      <c r="E289" t="s">
        <v>959</v>
      </c>
      <c r="F289">
        <v>624445</v>
      </c>
      <c r="G289">
        <v>0</v>
      </c>
      <c r="H289" t="s">
        <v>1016</v>
      </c>
      <c r="I289" t="s">
        <v>20</v>
      </c>
      <c r="J289" t="s">
        <v>90</v>
      </c>
      <c r="K289" t="s">
        <v>21</v>
      </c>
      <c r="M289" t="s">
        <v>17672</v>
      </c>
      <c r="N289" t="s">
        <v>22</v>
      </c>
      <c r="O289" t="s">
        <v>23</v>
      </c>
      <c r="P289" t="s">
        <v>26</v>
      </c>
      <c r="Q289" t="s">
        <v>92</v>
      </c>
      <c r="R289" s="13">
        <v>79</v>
      </c>
      <c r="S289" s="13">
        <v>6</v>
      </c>
      <c r="T289" s="21">
        <v>1</v>
      </c>
      <c r="V289" t="s">
        <v>2116</v>
      </c>
      <c r="W289" t="str">
        <f>+IF(V289="","",IF(MID(V289,1,3)="ECE","UNICO",IF(V289="FINES",CONCATENATE("R",IF(OR(C289="16",C289="21",C289="22",C289="23"),"16212223",IF(OR(C289="15",C289="17",C289="24",C289="25"),"15172425",C289))),IF(V289="CEBAS","UNICO",IF(VALUE(C289)&lt;=11,"AMBA","INTERIOR")))))</f>
        <v>AMBA</v>
      </c>
      <c r="X289" s="20" t="str">
        <f>+IF(V289="","-",CONCATENATE(V289,"_",W289))</f>
        <v>CENS_AMBA</v>
      </c>
      <c r="Y289" s="59">
        <v>0.66898687465770823</v>
      </c>
      <c r="Z289" t="str">
        <f>+IFERROR(VLOOKUP(H289,#REF!,2,FALSE),"-")</f>
        <v>-</v>
      </c>
      <c r="AA289" t="s">
        <v>2393</v>
      </c>
      <c r="AB289" t="str">
        <f>+IF(W289="","-",IF(W289="UNICO","CENSO","MUESTRA"))</f>
        <v>MUESTRA</v>
      </c>
      <c r="AC289" t="s">
        <v>2398</v>
      </c>
      <c r="AD289" t="s">
        <v>134</v>
      </c>
      <c r="AF289">
        <f>+COUNTIF(Piloto!C:C,MARCO!A289)</f>
        <v>0</v>
      </c>
    </row>
    <row r="290" spans="1:32" x14ac:dyDescent="0.25">
      <c r="A290" s="5" t="str">
        <f t="shared" si="4"/>
        <v>0055DM0461</v>
      </c>
      <c r="B290" s="23" t="s">
        <v>2119</v>
      </c>
      <c r="C290" t="s">
        <v>884</v>
      </c>
      <c r="D290" t="s">
        <v>882</v>
      </c>
      <c r="E290" t="s">
        <v>883</v>
      </c>
      <c r="F290">
        <v>623681</v>
      </c>
      <c r="G290">
        <v>0</v>
      </c>
      <c r="H290" t="s">
        <v>914</v>
      </c>
      <c r="I290" t="s">
        <v>20</v>
      </c>
      <c r="J290" t="s">
        <v>90</v>
      </c>
      <c r="K290" t="s">
        <v>21</v>
      </c>
      <c r="M290" t="s">
        <v>2309</v>
      </c>
      <c r="N290" t="s">
        <v>135</v>
      </c>
      <c r="O290" t="s">
        <v>23</v>
      </c>
      <c r="P290" t="s">
        <v>26</v>
      </c>
      <c r="Q290" t="s">
        <v>92</v>
      </c>
      <c r="R290" s="13">
        <v>45</v>
      </c>
      <c r="S290" s="13">
        <v>3</v>
      </c>
      <c r="T290" s="21">
        <v>1</v>
      </c>
      <c r="V290" t="s">
        <v>2116</v>
      </c>
      <c r="W290" t="str">
        <f>+IF(V290="","",IF(MID(V290,1,3)="ECE","UNICO",IF(V290="FINES",CONCATENATE("R",IF(OR(C290="16",C290="21",C290="22",C290="23"),"16212223",IF(OR(C290="15",C290="17",C290="24",C290="25"),"15172425",C290))),IF(V290="CEBAS","UNICO",IF(VALUE(C290)&lt;=11,"AMBA","INTERIOR")))))</f>
        <v>AMBA</v>
      </c>
      <c r="X290" s="20" t="str">
        <f>+IF(V290="","-",CONCATENATE(V290,"_",W290))</f>
        <v>CENS_AMBA</v>
      </c>
      <c r="Y290" s="59">
        <v>0.66946840286254883</v>
      </c>
      <c r="Z290" t="str">
        <f>+IFERROR(VLOOKUP(H290,#REF!,2,FALSE),"-")</f>
        <v>-</v>
      </c>
      <c r="AA290" t="s">
        <v>2393</v>
      </c>
      <c r="AB290" t="str">
        <f>+IF(W290="","-",IF(W290="UNICO","CENSO","MUESTRA"))</f>
        <v>MUESTRA</v>
      </c>
      <c r="AC290" t="s">
        <v>2397</v>
      </c>
      <c r="AD290" t="s">
        <v>134</v>
      </c>
      <c r="AF290">
        <f>+COUNTIF(Piloto!C:C,MARCO!A290)</f>
        <v>0</v>
      </c>
    </row>
    <row r="291" spans="1:32" x14ac:dyDescent="0.25">
      <c r="A291" s="5" t="str">
        <f t="shared" si="4"/>
        <v>0069DM0461</v>
      </c>
      <c r="B291" s="23" t="s">
        <v>2119</v>
      </c>
      <c r="C291" t="s">
        <v>1079</v>
      </c>
      <c r="D291" t="s">
        <v>1077</v>
      </c>
      <c r="E291" t="s">
        <v>1078</v>
      </c>
      <c r="F291">
        <v>623522</v>
      </c>
      <c r="G291">
        <v>0</v>
      </c>
      <c r="H291" t="s">
        <v>1170</v>
      </c>
      <c r="I291" t="s">
        <v>20</v>
      </c>
      <c r="J291" t="s">
        <v>90</v>
      </c>
      <c r="K291" t="s">
        <v>21</v>
      </c>
      <c r="M291" t="s">
        <v>2309</v>
      </c>
      <c r="N291" t="s">
        <v>22</v>
      </c>
      <c r="O291" t="s">
        <v>23</v>
      </c>
      <c r="P291" t="s">
        <v>26</v>
      </c>
      <c r="Q291" t="s">
        <v>92</v>
      </c>
      <c r="R291" s="13">
        <v>154</v>
      </c>
      <c r="S291" s="13">
        <v>12</v>
      </c>
      <c r="T291" s="21">
        <v>1</v>
      </c>
      <c r="V291" t="s">
        <v>2116</v>
      </c>
      <c r="W291" t="str">
        <f>+IF(V291="","",IF(MID(V291,1,3)="ECE","UNICO",IF(V291="FINES",CONCATENATE("R",IF(OR(C291="16",C291="21",C291="22",C291="23"),"16212223",IF(OR(C291="15",C291="17",C291="24",C291="25"),"15172425",C291))),IF(V291="CEBAS","UNICO",IF(VALUE(C291)&lt;=11,"AMBA","INTERIOR")))))</f>
        <v>AMBA</v>
      </c>
      <c r="X291" s="20" t="str">
        <f>+IF(V291="","-",CONCATENATE(V291,"_",W291))</f>
        <v>CENS_AMBA</v>
      </c>
      <c r="Y291" s="59">
        <v>0.67414775159623885</v>
      </c>
      <c r="Z291" t="str">
        <f>+IFERROR(VLOOKUP(H291,#REF!,2,FALSE),"-")</f>
        <v>-</v>
      </c>
      <c r="AA291" t="s">
        <v>2393</v>
      </c>
      <c r="AB291" t="str">
        <f>+IF(W291="","-",IF(W291="UNICO","CENSO","MUESTRA"))</f>
        <v>MUESTRA</v>
      </c>
      <c r="AC291" t="s">
        <v>2397</v>
      </c>
      <c r="AD291" t="s">
        <v>134</v>
      </c>
      <c r="AF291">
        <f>+COUNTIF(Piloto!C:C,MARCO!A291)</f>
        <v>0</v>
      </c>
    </row>
    <row r="292" spans="1:32" x14ac:dyDescent="0.25">
      <c r="A292" s="5" t="str">
        <f t="shared" si="4"/>
        <v>0071DM0452</v>
      </c>
      <c r="B292" s="23" t="s">
        <v>2119</v>
      </c>
      <c r="C292" t="s">
        <v>1245</v>
      </c>
      <c r="D292" t="s">
        <v>1243</v>
      </c>
      <c r="E292" t="s">
        <v>1244</v>
      </c>
      <c r="F292">
        <v>615660</v>
      </c>
      <c r="G292">
        <v>0</v>
      </c>
      <c r="H292" t="s">
        <v>1275</v>
      </c>
      <c r="I292" t="s">
        <v>20</v>
      </c>
      <c r="J292" t="s">
        <v>90</v>
      </c>
      <c r="K292" t="s">
        <v>21</v>
      </c>
      <c r="M292" t="s">
        <v>17642</v>
      </c>
      <c r="N292" t="s">
        <v>22</v>
      </c>
      <c r="O292" t="s">
        <v>23</v>
      </c>
      <c r="P292" t="s">
        <v>26</v>
      </c>
      <c r="Q292" t="s">
        <v>92</v>
      </c>
      <c r="R292" s="13">
        <v>50</v>
      </c>
      <c r="S292" s="13">
        <v>3</v>
      </c>
      <c r="T292" s="21">
        <v>1</v>
      </c>
      <c r="V292" t="s">
        <v>2116</v>
      </c>
      <c r="W292" t="str">
        <f>+IF(V292="","",IF(MID(V292,1,3)="ECE","UNICO",IF(V292="FINES",CONCATENATE("R",IF(OR(C292="16",C292="21",C292="22",C292="23"),"16212223",IF(OR(C292="15",C292="17",C292="24",C292="25"),"15172425",C292))),IF(V292="CEBAS","UNICO",IF(VALUE(C292)&lt;=11,"AMBA","INTERIOR")))))</f>
        <v>AMBA</v>
      </c>
      <c r="X292" s="20" t="str">
        <f>+IF(V292="","-",CONCATENATE(V292,"_",W292))</f>
        <v>CENS_AMBA</v>
      </c>
      <c r="Y292" s="59">
        <v>0.67510558995935654</v>
      </c>
      <c r="Z292" t="str">
        <f>+IFERROR(VLOOKUP(H292,#REF!,2,FALSE),"-")</f>
        <v>-</v>
      </c>
      <c r="AA292" t="s">
        <v>2393</v>
      </c>
      <c r="AB292" t="str">
        <f>+IF(W292="","-",IF(W292="UNICO","CENSO","MUESTRA"))</f>
        <v>MUESTRA</v>
      </c>
      <c r="AC292" t="s">
        <v>2398</v>
      </c>
      <c r="AD292" t="s">
        <v>134</v>
      </c>
      <c r="AF292">
        <f>+COUNTIF(Piloto!C:C,MARCO!A292)</f>
        <v>0</v>
      </c>
    </row>
    <row r="293" spans="1:32" x14ac:dyDescent="0.25">
      <c r="A293" s="5" t="str">
        <f t="shared" si="4"/>
        <v>0055DM0455</v>
      </c>
      <c r="B293" s="23" t="s">
        <v>2119</v>
      </c>
      <c r="C293" t="s">
        <v>884</v>
      </c>
      <c r="D293" t="s">
        <v>882</v>
      </c>
      <c r="E293" t="s">
        <v>883</v>
      </c>
      <c r="F293">
        <v>621165</v>
      </c>
      <c r="G293">
        <v>0</v>
      </c>
      <c r="H293" t="s">
        <v>908</v>
      </c>
      <c r="I293" t="s">
        <v>20</v>
      </c>
      <c r="J293" t="s">
        <v>90</v>
      </c>
      <c r="K293" t="s">
        <v>21</v>
      </c>
      <c r="M293" t="s">
        <v>17737</v>
      </c>
      <c r="N293" t="s">
        <v>22</v>
      </c>
      <c r="O293" t="s">
        <v>23</v>
      </c>
      <c r="P293" t="s">
        <v>26</v>
      </c>
      <c r="Q293" t="s">
        <v>92</v>
      </c>
      <c r="R293" s="13">
        <v>46</v>
      </c>
      <c r="S293" s="13">
        <v>3</v>
      </c>
      <c r="T293" s="21">
        <v>1</v>
      </c>
      <c r="V293" t="s">
        <v>2116</v>
      </c>
      <c r="W293" t="str">
        <f>+IF(V293="","",IF(MID(V293,1,3)="ECE","UNICO",IF(V293="FINES",CONCATENATE("R",IF(OR(C293="16",C293="21",C293="22",C293="23"),"16212223",IF(OR(C293="15",C293="17",C293="24",C293="25"),"15172425",C293))),IF(V293="CEBAS","UNICO",IF(VALUE(C293)&lt;=11,"AMBA","INTERIOR")))))</f>
        <v>AMBA</v>
      </c>
      <c r="X293" s="20" t="str">
        <f>+IF(V293="","-",CONCATENATE(V293,"_",W293))</f>
        <v>CENS_AMBA</v>
      </c>
      <c r="Y293" s="59">
        <v>0.6797656690752184</v>
      </c>
      <c r="Z293" t="str">
        <f>+IFERROR(VLOOKUP(H293,#REF!,2,FALSE),"-")</f>
        <v>-</v>
      </c>
      <c r="AA293" t="s">
        <v>2393</v>
      </c>
      <c r="AB293" t="str">
        <f>+IF(W293="","-",IF(W293="UNICO","CENSO","MUESTRA"))</f>
        <v>MUESTRA</v>
      </c>
      <c r="AC293" t="s">
        <v>2398</v>
      </c>
      <c r="AD293" t="s">
        <v>134</v>
      </c>
      <c r="AF293">
        <f>+COUNTIF(Piloto!C:C,MARCO!A293)</f>
        <v>0</v>
      </c>
    </row>
    <row r="294" spans="1:32" x14ac:dyDescent="0.25">
      <c r="A294" s="5" t="str">
        <f t="shared" si="4"/>
        <v>0133DM0454</v>
      </c>
      <c r="B294" s="23" t="s">
        <v>2119</v>
      </c>
      <c r="C294" t="s">
        <v>1302</v>
      </c>
      <c r="D294" t="s">
        <v>160</v>
      </c>
      <c r="E294" t="s">
        <v>2049</v>
      </c>
      <c r="F294">
        <v>623734</v>
      </c>
      <c r="G294">
        <v>0</v>
      </c>
      <c r="H294" t="s">
        <v>2068</v>
      </c>
      <c r="I294" t="s">
        <v>20</v>
      </c>
      <c r="J294" t="s">
        <v>90</v>
      </c>
      <c r="K294" t="s">
        <v>21</v>
      </c>
      <c r="M294" t="s">
        <v>17632</v>
      </c>
      <c r="N294" t="s">
        <v>22</v>
      </c>
      <c r="O294" t="s">
        <v>23</v>
      </c>
      <c r="P294" t="s">
        <v>26</v>
      </c>
      <c r="Q294" t="s">
        <v>92</v>
      </c>
      <c r="R294" s="13">
        <v>130</v>
      </c>
      <c r="S294" s="13">
        <v>6</v>
      </c>
      <c r="T294" s="21">
        <v>1</v>
      </c>
      <c r="V294" t="s">
        <v>2116</v>
      </c>
      <c r="W294" t="str">
        <f>+IF(V294="","",IF(MID(V294,1,3)="ECE","UNICO",IF(V294="FINES",CONCATENATE("R",IF(OR(C294="16",C294="21",C294="22",C294="23"),"16212223",IF(OR(C294="15",C294="17",C294="24",C294="25"),"15172425",C294))),IF(V294="CEBAS","UNICO",IF(VALUE(C294)&lt;=11,"AMBA","INTERIOR")))))</f>
        <v>AMBA</v>
      </c>
      <c r="X294" s="20" t="str">
        <f>+IF(V294="","-",CONCATENATE(V294,"_",W294))</f>
        <v>CENS_AMBA</v>
      </c>
      <c r="Y294" s="59">
        <v>0.68371462177585907</v>
      </c>
      <c r="Z294" t="str">
        <f>+IFERROR(VLOOKUP(H294,#REF!,2,FALSE),"-")</f>
        <v>-</v>
      </c>
      <c r="AA294" t="s">
        <v>2393</v>
      </c>
      <c r="AB294" t="str">
        <f>+IF(W294="","-",IF(W294="UNICO","CENSO","MUESTRA"))</f>
        <v>MUESTRA</v>
      </c>
      <c r="AC294" t="s">
        <v>2398</v>
      </c>
      <c r="AD294" t="s">
        <v>134</v>
      </c>
      <c r="AF294">
        <f>+COUNTIF(Piloto!C:C,MARCO!A294)</f>
        <v>0</v>
      </c>
    </row>
    <row r="295" spans="1:32" x14ac:dyDescent="0.25">
      <c r="A295" s="5" t="str">
        <f t="shared" si="4"/>
        <v>0069DM0469</v>
      </c>
      <c r="B295" s="23" t="s">
        <v>2119</v>
      </c>
      <c r="C295" t="s">
        <v>1079</v>
      </c>
      <c r="D295" t="s">
        <v>1077</v>
      </c>
      <c r="E295" t="s">
        <v>1078</v>
      </c>
      <c r="F295">
        <v>623612</v>
      </c>
      <c r="G295">
        <v>0</v>
      </c>
      <c r="H295" t="s">
        <v>1178</v>
      </c>
      <c r="I295" t="s">
        <v>20</v>
      </c>
      <c r="J295" t="s">
        <v>90</v>
      </c>
      <c r="K295" t="s">
        <v>21</v>
      </c>
      <c r="M295" t="s">
        <v>17677</v>
      </c>
      <c r="N295" t="s">
        <v>22</v>
      </c>
      <c r="O295" t="s">
        <v>23</v>
      </c>
      <c r="P295" t="s">
        <v>26</v>
      </c>
      <c r="Q295" t="s">
        <v>92</v>
      </c>
      <c r="R295" s="13">
        <v>145</v>
      </c>
      <c r="S295" s="13">
        <v>12</v>
      </c>
      <c r="T295" s="21">
        <v>1</v>
      </c>
      <c r="V295" t="s">
        <v>2116</v>
      </c>
      <c r="W295" t="str">
        <f>+IF(V295="","",IF(MID(V295,1,3)="ECE","UNICO",IF(V295="FINES",CONCATENATE("R",IF(OR(C295="16",C295="21",C295="22",C295="23"),"16212223",IF(OR(C295="15",C295="17",C295="24",C295="25"),"15172425",C295))),IF(V295="CEBAS","UNICO",IF(VALUE(C295)&lt;=11,"AMBA","INTERIOR")))))</f>
        <v>AMBA</v>
      </c>
      <c r="X295" s="20" t="str">
        <f>+IF(V295="","-",CONCATENATE(V295,"_",W295))</f>
        <v>CENS_AMBA</v>
      </c>
      <c r="Y295" s="59">
        <v>0.68703531091277659</v>
      </c>
      <c r="Z295" t="str">
        <f>+IFERROR(VLOOKUP(H295,#REF!,2,FALSE),"-")</f>
        <v>-</v>
      </c>
      <c r="AA295" t="s">
        <v>2393</v>
      </c>
      <c r="AB295" t="str">
        <f>+IF(W295="","-",IF(W295="UNICO","CENSO","MUESTRA"))</f>
        <v>MUESTRA</v>
      </c>
      <c r="AC295" t="s">
        <v>2397</v>
      </c>
      <c r="AD295" t="s">
        <v>134</v>
      </c>
      <c r="AF295">
        <f>+COUNTIF(Piloto!C:C,MARCO!A295)</f>
        <v>0</v>
      </c>
    </row>
    <row r="296" spans="1:32" x14ac:dyDescent="0.25">
      <c r="A296" s="5" t="str">
        <f t="shared" si="4"/>
        <v>0069DM0478</v>
      </c>
      <c r="B296" s="23" t="s">
        <v>2119</v>
      </c>
      <c r="C296" t="s">
        <v>1079</v>
      </c>
      <c r="D296" t="s">
        <v>1077</v>
      </c>
      <c r="E296" t="s">
        <v>1078</v>
      </c>
      <c r="F296">
        <v>623629</v>
      </c>
      <c r="G296">
        <v>0</v>
      </c>
      <c r="H296" t="s">
        <v>1194</v>
      </c>
      <c r="I296" t="s">
        <v>20</v>
      </c>
      <c r="J296" t="s">
        <v>90</v>
      </c>
      <c r="K296" t="s">
        <v>21</v>
      </c>
      <c r="M296" t="s">
        <v>17678</v>
      </c>
      <c r="N296" t="s">
        <v>22</v>
      </c>
      <c r="O296" t="s">
        <v>23</v>
      </c>
      <c r="P296" t="s">
        <v>26</v>
      </c>
      <c r="Q296" t="s">
        <v>92</v>
      </c>
      <c r="R296" s="13">
        <v>97</v>
      </c>
      <c r="S296" s="13">
        <v>7</v>
      </c>
      <c r="T296" s="21">
        <v>1</v>
      </c>
      <c r="V296" t="s">
        <v>2116</v>
      </c>
      <c r="W296" t="str">
        <f>+IF(V296="","",IF(MID(V296,1,3)="ECE","UNICO",IF(V296="FINES",CONCATENATE("R",IF(OR(C296="16",C296="21",C296="22",C296="23"),"16212223",IF(OR(C296="15",C296="17",C296="24",C296="25"),"15172425",C296))),IF(V296="CEBAS","UNICO",IF(VALUE(C296)&lt;=11,"AMBA","INTERIOR")))))</f>
        <v>AMBA</v>
      </c>
      <c r="X296" s="20" t="str">
        <f>+IF(V296="","-",CONCATENATE(V296,"_",W296))</f>
        <v>CENS_AMBA</v>
      </c>
      <c r="Y296" s="59">
        <v>0.68751716613769531</v>
      </c>
      <c r="Z296" t="str">
        <f>+IFERROR(VLOOKUP(H296,#REF!,2,FALSE),"-")</f>
        <v>-</v>
      </c>
      <c r="AA296" t="s">
        <v>2393</v>
      </c>
      <c r="AB296" t="str">
        <f>+IF(W296="","-",IF(W296="UNICO","CENSO","MUESTRA"))</f>
        <v>MUESTRA</v>
      </c>
      <c r="AC296" t="s">
        <v>2398</v>
      </c>
      <c r="AD296" t="s">
        <v>134</v>
      </c>
      <c r="AF296">
        <f>+COUNTIF(Piloto!C:C,MARCO!A296)</f>
        <v>0</v>
      </c>
    </row>
    <row r="297" spans="1:32" x14ac:dyDescent="0.25">
      <c r="A297" s="5" t="str">
        <f t="shared" si="4"/>
        <v>0004DM0460</v>
      </c>
      <c r="B297" s="23" t="s">
        <v>2119</v>
      </c>
      <c r="C297" t="s">
        <v>186</v>
      </c>
      <c r="D297" t="s">
        <v>183</v>
      </c>
      <c r="E297" t="s">
        <v>185</v>
      </c>
      <c r="F297">
        <v>624745</v>
      </c>
      <c r="G297">
        <v>0</v>
      </c>
      <c r="H297" t="s">
        <v>238</v>
      </c>
      <c r="I297" t="s">
        <v>20</v>
      </c>
      <c r="J297" t="s">
        <v>90</v>
      </c>
      <c r="K297" t="s">
        <v>21</v>
      </c>
      <c r="M297" t="s">
        <v>17633</v>
      </c>
      <c r="N297" t="s">
        <v>22</v>
      </c>
      <c r="O297" t="s">
        <v>23</v>
      </c>
      <c r="P297" t="s">
        <v>26</v>
      </c>
      <c r="Q297" t="s">
        <v>92</v>
      </c>
      <c r="R297" s="13">
        <v>75</v>
      </c>
      <c r="S297" s="13">
        <v>3</v>
      </c>
      <c r="T297" s="21">
        <v>1</v>
      </c>
      <c r="V297" t="s">
        <v>2116</v>
      </c>
      <c r="W297" t="str">
        <f>+IF(V297="","",IF(MID(V297,1,3)="ECE","UNICO",IF(V297="FINES",CONCATENATE("R",IF(OR(C297="16",C297="21",C297="22",C297="23"),"16212223",IF(OR(C297="15",C297="17",C297="24",C297="25"),"15172425",C297))),IF(V297="CEBAS","UNICO",IF(VALUE(C297)&lt;=11,"AMBA","INTERIOR")))))</f>
        <v>AMBA</v>
      </c>
      <c r="X297" s="20" t="str">
        <f>+IF(V297="","-",CONCATENATE(V297,"_",W297))</f>
        <v>CENS_AMBA</v>
      </c>
      <c r="Y297" s="59">
        <v>0.69433097306050751</v>
      </c>
      <c r="Z297" t="str">
        <f>+IFERROR(VLOOKUP(H297,#REF!,2,FALSE),"-")</f>
        <v>-</v>
      </c>
      <c r="AA297" t="s">
        <v>2393</v>
      </c>
      <c r="AB297" t="str">
        <f>+IF(W297="","-",IF(W297="UNICO","CENSO","MUESTRA"))</f>
        <v>MUESTRA</v>
      </c>
      <c r="AC297" t="s">
        <v>2397</v>
      </c>
      <c r="AD297" t="s">
        <v>134</v>
      </c>
      <c r="AF297">
        <f>+COUNTIF(Piloto!C:C,MARCO!A297)</f>
        <v>0</v>
      </c>
    </row>
    <row r="298" spans="1:32" x14ac:dyDescent="0.25">
      <c r="A298" s="5" t="str">
        <f t="shared" si="4"/>
        <v>0073DM0452</v>
      </c>
      <c r="B298" s="23" t="s">
        <v>2119</v>
      </c>
      <c r="C298" t="s">
        <v>1302</v>
      </c>
      <c r="D298" t="s">
        <v>1300</v>
      </c>
      <c r="E298" t="s">
        <v>1301</v>
      </c>
      <c r="F298">
        <v>612990</v>
      </c>
      <c r="G298">
        <v>0</v>
      </c>
      <c r="H298" t="s">
        <v>1329</v>
      </c>
      <c r="I298" t="s">
        <v>20</v>
      </c>
      <c r="J298" t="s">
        <v>90</v>
      </c>
      <c r="K298" t="s">
        <v>21</v>
      </c>
      <c r="M298" t="s">
        <v>17642</v>
      </c>
      <c r="N298" t="s">
        <v>22</v>
      </c>
      <c r="O298" t="s">
        <v>23</v>
      </c>
      <c r="P298" t="s">
        <v>26</v>
      </c>
      <c r="Q298" t="s">
        <v>92</v>
      </c>
      <c r="R298" s="13">
        <v>264</v>
      </c>
      <c r="S298" s="13">
        <v>9</v>
      </c>
      <c r="T298" s="21">
        <v>1</v>
      </c>
      <c r="V298" t="s">
        <v>2116</v>
      </c>
      <c r="W298" t="str">
        <f>+IF(V298="","",IF(MID(V298,1,3)="ECE","UNICO",IF(V298="FINES",CONCATENATE("R",IF(OR(C298="16",C298="21",C298="22",C298="23"),"16212223",IF(OR(C298="15",C298="17",C298="24",C298="25"),"15172425",C298))),IF(V298="CEBAS","UNICO",IF(VALUE(C298)&lt;=11,"AMBA","INTERIOR")))))</f>
        <v>AMBA</v>
      </c>
      <c r="X298" s="20" t="str">
        <f>+IF(V298="","-",CONCATENATE(V298,"_",W298))</f>
        <v>CENS_AMBA</v>
      </c>
      <c r="Y298" s="59">
        <v>0.69497189167383555</v>
      </c>
      <c r="Z298" t="str">
        <f>+IFERROR(VLOOKUP(H298,#REF!,2,FALSE),"-")</f>
        <v>-</v>
      </c>
      <c r="AA298" t="s">
        <v>2393</v>
      </c>
      <c r="AB298" t="str">
        <f>+IF(W298="","-",IF(W298="UNICO","CENSO","MUESTRA"))</f>
        <v>MUESTRA</v>
      </c>
      <c r="AC298" t="s">
        <v>2398</v>
      </c>
      <c r="AD298" t="s">
        <v>134</v>
      </c>
      <c r="AF298">
        <f>+COUNTIF(Piloto!C:C,MARCO!A298)</f>
        <v>0</v>
      </c>
    </row>
    <row r="299" spans="1:32" x14ac:dyDescent="0.25">
      <c r="A299" s="5" t="str">
        <f t="shared" si="4"/>
        <v>0083DM0456</v>
      </c>
      <c r="B299" s="23" t="s">
        <v>2119</v>
      </c>
      <c r="C299" t="s">
        <v>158</v>
      </c>
      <c r="D299" t="s">
        <v>1445</v>
      </c>
      <c r="E299" t="s">
        <v>1446</v>
      </c>
      <c r="F299">
        <v>623975</v>
      </c>
      <c r="G299">
        <v>0</v>
      </c>
      <c r="H299" t="s">
        <v>1462</v>
      </c>
      <c r="I299" t="s">
        <v>20</v>
      </c>
      <c r="J299" t="s">
        <v>90</v>
      </c>
      <c r="K299" t="s">
        <v>21</v>
      </c>
      <c r="M299" t="s">
        <v>17628</v>
      </c>
      <c r="N299" t="s">
        <v>22</v>
      </c>
      <c r="O299" t="s">
        <v>23</v>
      </c>
      <c r="P299" t="s">
        <v>26</v>
      </c>
      <c r="Q299" t="s">
        <v>92</v>
      </c>
      <c r="R299" s="13">
        <v>130</v>
      </c>
      <c r="S299" s="13">
        <v>6</v>
      </c>
      <c r="T299" s="21">
        <v>1</v>
      </c>
      <c r="V299" t="s">
        <v>2116</v>
      </c>
      <c r="W299" t="str">
        <f>+IF(V299="","",IF(MID(V299,1,3)="ECE","UNICO",IF(V299="FINES",CONCATENATE("R",IF(OR(C299="16",C299="21",C299="22",C299="23"),"16212223",IF(OR(C299="15",C299="17",C299="24",C299="25"),"15172425",C299))),IF(V299="CEBAS","UNICO",IF(VALUE(C299)&lt;=11,"AMBA","INTERIOR")))))</f>
        <v>AMBA</v>
      </c>
      <c r="X299" s="20" t="str">
        <f>+IF(V299="","-",CONCATENATE(V299,"_",W299))</f>
        <v>CENS_AMBA</v>
      </c>
      <c r="Y299" s="59">
        <v>0.69617045587963533</v>
      </c>
      <c r="Z299" t="str">
        <f>+IFERROR(VLOOKUP(H299,#REF!,2,FALSE),"-")</f>
        <v>-</v>
      </c>
      <c r="AA299" t="s">
        <v>2393</v>
      </c>
      <c r="AB299" t="str">
        <f>+IF(W299="","-",IF(W299="UNICO","CENSO","MUESTRA"))</f>
        <v>MUESTRA</v>
      </c>
      <c r="AC299" t="s">
        <v>2398</v>
      </c>
      <c r="AD299" t="s">
        <v>134</v>
      </c>
      <c r="AF299">
        <f>+COUNTIF(Piloto!C:C,MARCO!A299)</f>
        <v>0</v>
      </c>
    </row>
    <row r="300" spans="1:32" x14ac:dyDescent="0.25">
      <c r="A300" s="5" t="str">
        <f t="shared" si="4"/>
        <v>0132DM0452</v>
      </c>
      <c r="B300" s="23" t="s">
        <v>2119</v>
      </c>
      <c r="C300" t="s">
        <v>1302</v>
      </c>
      <c r="D300" t="s">
        <v>619</v>
      </c>
      <c r="E300" t="s">
        <v>2032</v>
      </c>
      <c r="F300">
        <v>623725</v>
      </c>
      <c r="G300">
        <v>0</v>
      </c>
      <c r="H300" t="s">
        <v>2041</v>
      </c>
      <c r="I300" t="s">
        <v>20</v>
      </c>
      <c r="J300" t="s">
        <v>90</v>
      </c>
      <c r="K300" t="s">
        <v>21</v>
      </c>
      <c r="M300" t="s">
        <v>17642</v>
      </c>
      <c r="N300" t="s">
        <v>22</v>
      </c>
      <c r="O300" t="s">
        <v>23</v>
      </c>
      <c r="P300" t="s">
        <v>26</v>
      </c>
      <c r="Q300" t="s">
        <v>92</v>
      </c>
      <c r="R300" s="13">
        <v>185</v>
      </c>
      <c r="S300" s="13">
        <v>6</v>
      </c>
      <c r="T300" s="21">
        <v>1</v>
      </c>
      <c r="V300" t="s">
        <v>2116</v>
      </c>
      <c r="W300" t="str">
        <f>+IF(V300="","",IF(MID(V300,1,3)="ECE","UNICO",IF(V300="FINES",CONCATENATE("R",IF(OR(C300="16",C300="21",C300="22",C300="23"),"16212223",IF(OR(C300="15",C300="17",C300="24",C300="25"),"15172425",C300))),IF(V300="CEBAS","UNICO",IF(VALUE(C300)&lt;=11,"AMBA","INTERIOR")))))</f>
        <v>AMBA</v>
      </c>
      <c r="X300" s="20" t="str">
        <f>+IF(V300="","-",CONCATENATE(V300,"_",W300))</f>
        <v>CENS_AMBA</v>
      </c>
      <c r="Y300" s="59">
        <v>0.69740531475920431</v>
      </c>
      <c r="Z300" t="str">
        <f>+IFERROR(VLOOKUP(H300,#REF!,2,FALSE),"-")</f>
        <v>-</v>
      </c>
      <c r="AA300" t="s">
        <v>2393</v>
      </c>
      <c r="AB300" t="str">
        <f>+IF(W300="","-",IF(W300="UNICO","CENSO","MUESTRA"))</f>
        <v>MUESTRA</v>
      </c>
      <c r="AC300" t="s">
        <v>2398</v>
      </c>
      <c r="AD300" t="s">
        <v>134</v>
      </c>
      <c r="AF300">
        <f>+COUNTIF(Piloto!C:C,MARCO!A300)</f>
        <v>0</v>
      </c>
    </row>
    <row r="301" spans="1:32" x14ac:dyDescent="0.25">
      <c r="A301" s="5" t="str">
        <f t="shared" si="4"/>
        <v>0073DM0464</v>
      </c>
      <c r="B301" s="23" t="s">
        <v>2119</v>
      </c>
      <c r="C301" t="s">
        <v>1302</v>
      </c>
      <c r="D301" t="s">
        <v>1300</v>
      </c>
      <c r="E301" t="s">
        <v>1301</v>
      </c>
      <c r="F301">
        <v>623747</v>
      </c>
      <c r="G301">
        <v>0</v>
      </c>
      <c r="H301" t="s">
        <v>1343</v>
      </c>
      <c r="I301" t="s">
        <v>20</v>
      </c>
      <c r="J301" t="s">
        <v>90</v>
      </c>
      <c r="K301" t="s">
        <v>21</v>
      </c>
      <c r="M301" t="s">
        <v>17627</v>
      </c>
      <c r="N301" t="s">
        <v>22</v>
      </c>
      <c r="O301" t="s">
        <v>23</v>
      </c>
      <c r="P301" t="s">
        <v>26</v>
      </c>
      <c r="Q301" t="s">
        <v>92</v>
      </c>
      <c r="R301" s="13">
        <v>98</v>
      </c>
      <c r="S301" s="13">
        <v>3</v>
      </c>
      <c r="T301" s="21">
        <v>1</v>
      </c>
      <c r="V301" t="s">
        <v>2116</v>
      </c>
      <c r="W301" t="str">
        <f>+IF(V301="","",IF(MID(V301,1,3)="ECE","UNICO",IF(V301="FINES",CONCATENATE("R",IF(OR(C301="16",C301="21",C301="22",C301="23"),"16212223",IF(OR(C301="15",C301="17",C301="24",C301="25"),"15172425",C301))),IF(V301="CEBAS","UNICO",IF(VALUE(C301)&lt;=11,"AMBA","INTERIOR")))))</f>
        <v>AMBA</v>
      </c>
      <c r="X301" s="20" t="str">
        <f>+IF(V301="","-",CONCATENATE(V301,"_",W301))</f>
        <v>CENS_AMBA</v>
      </c>
      <c r="Y301" s="59">
        <v>0.69874596761332619</v>
      </c>
      <c r="Z301" t="str">
        <f>+IFERROR(VLOOKUP(H301,#REF!,2,FALSE),"-")</f>
        <v>-</v>
      </c>
      <c r="AA301" t="s">
        <v>2393</v>
      </c>
      <c r="AB301" t="str">
        <f>+IF(W301="","-",IF(W301="UNICO","CENSO","MUESTRA"))</f>
        <v>MUESTRA</v>
      </c>
      <c r="AC301" t="s">
        <v>2397</v>
      </c>
      <c r="AD301" t="s">
        <v>134</v>
      </c>
      <c r="AF301">
        <f>+COUNTIF(Piloto!C:C,MARCO!A301)</f>
        <v>0</v>
      </c>
    </row>
    <row r="302" spans="1:32" x14ac:dyDescent="0.25">
      <c r="A302" s="5" t="str">
        <f t="shared" si="4"/>
        <v>0062DM0472</v>
      </c>
      <c r="B302" s="23" t="s">
        <v>2119</v>
      </c>
      <c r="C302" t="s">
        <v>246</v>
      </c>
      <c r="D302" t="s">
        <v>958</v>
      </c>
      <c r="E302" t="s">
        <v>959</v>
      </c>
      <c r="F302">
        <v>624645</v>
      </c>
      <c r="G302">
        <v>0</v>
      </c>
      <c r="H302" t="s">
        <v>1018</v>
      </c>
      <c r="I302" t="s">
        <v>20</v>
      </c>
      <c r="J302" t="s">
        <v>90</v>
      </c>
      <c r="K302" t="s">
        <v>21</v>
      </c>
      <c r="M302" t="s">
        <v>17637</v>
      </c>
      <c r="N302" t="s">
        <v>22</v>
      </c>
      <c r="O302" t="s">
        <v>23</v>
      </c>
      <c r="P302" t="s">
        <v>26</v>
      </c>
      <c r="Q302" t="s">
        <v>92</v>
      </c>
      <c r="R302" s="13">
        <v>45</v>
      </c>
      <c r="S302" s="13">
        <v>4</v>
      </c>
      <c r="T302" s="21">
        <v>1</v>
      </c>
      <c r="V302" t="s">
        <v>2116</v>
      </c>
      <c r="W302" t="str">
        <f>+IF(V302="","",IF(MID(V302,1,3)="ECE","UNICO",IF(V302="FINES",CONCATENATE("R",IF(OR(C302="16",C302="21",C302="22",C302="23"),"16212223",IF(OR(C302="15",C302="17",C302="24",C302="25"),"15172425",C302))),IF(V302="CEBAS","UNICO",IF(VALUE(C302)&lt;=11,"AMBA","INTERIOR")))))</f>
        <v>AMBA</v>
      </c>
      <c r="X302" s="20" t="str">
        <f>+IF(V302="","-",CONCATENATE(V302,"_",W302))</f>
        <v>CENS_AMBA</v>
      </c>
      <c r="Y302" s="59">
        <v>0.70308679342269897</v>
      </c>
      <c r="Z302" t="str">
        <f>+IFERROR(VLOOKUP(H302,#REF!,2,FALSE),"-")</f>
        <v>-</v>
      </c>
      <c r="AA302" t="s">
        <v>2393</v>
      </c>
      <c r="AB302" t="str">
        <f>+IF(W302="","-",IF(W302="UNICO","CENSO","MUESTRA"))</f>
        <v>MUESTRA</v>
      </c>
      <c r="AC302" t="s">
        <v>2398</v>
      </c>
      <c r="AD302" t="s">
        <v>134</v>
      </c>
      <c r="AF302">
        <f>+COUNTIF(Piloto!C:C,MARCO!A302)</f>
        <v>0</v>
      </c>
    </row>
    <row r="303" spans="1:32" x14ac:dyDescent="0.25">
      <c r="A303" s="5" t="str">
        <f t="shared" si="4"/>
        <v>0131DM0453</v>
      </c>
      <c r="B303" s="23" t="s">
        <v>2119</v>
      </c>
      <c r="C303" t="s">
        <v>1302</v>
      </c>
      <c r="D303" t="s">
        <v>281</v>
      </c>
      <c r="E303" t="s">
        <v>2014</v>
      </c>
      <c r="F303">
        <v>617094</v>
      </c>
      <c r="G303">
        <v>0</v>
      </c>
      <c r="H303" t="s">
        <v>2027</v>
      </c>
      <c r="I303" t="s">
        <v>20</v>
      </c>
      <c r="J303" t="s">
        <v>90</v>
      </c>
      <c r="K303" t="s">
        <v>21</v>
      </c>
      <c r="M303" t="s">
        <v>17738</v>
      </c>
      <c r="N303" t="s">
        <v>22</v>
      </c>
      <c r="O303" t="s">
        <v>23</v>
      </c>
      <c r="P303" t="s">
        <v>26</v>
      </c>
      <c r="Q303" t="s">
        <v>92</v>
      </c>
      <c r="R303" s="13">
        <v>425</v>
      </c>
      <c r="S303" s="13">
        <v>12</v>
      </c>
      <c r="T303" s="21">
        <v>1</v>
      </c>
      <c r="V303" t="s">
        <v>2116</v>
      </c>
      <c r="W303" t="str">
        <f>+IF(V303="","",IF(MID(V303,1,3)="ECE","UNICO",IF(V303="FINES",CONCATENATE("R",IF(OR(C303="16",C303="21",C303="22",C303="23"),"16212223",IF(OR(C303="15",C303="17",C303="24",C303="25"),"15172425",C303))),IF(V303="CEBAS","UNICO",IF(VALUE(C303)&lt;=11,"AMBA","INTERIOR")))))</f>
        <v>AMBA</v>
      </c>
      <c r="X303" s="20" t="str">
        <f>+IF(V303="","-",CONCATENATE(V303,"_",W303))</f>
        <v>CENS_AMBA</v>
      </c>
      <c r="Y303" s="59">
        <v>0.7034127535046758</v>
      </c>
      <c r="Z303" t="str">
        <f>+IFERROR(VLOOKUP(H303,#REF!,2,FALSE),"-")</f>
        <v>-</v>
      </c>
      <c r="AA303" t="s">
        <v>2393</v>
      </c>
      <c r="AB303" t="str">
        <f>+IF(W303="","-",IF(W303="UNICO","CENSO","MUESTRA"))</f>
        <v>MUESTRA</v>
      </c>
      <c r="AC303" t="s">
        <v>2398</v>
      </c>
      <c r="AD303" t="s">
        <v>134</v>
      </c>
      <c r="AF303">
        <f>+COUNTIF(Piloto!C:C,MARCO!A303)</f>
        <v>0</v>
      </c>
    </row>
    <row r="304" spans="1:32" x14ac:dyDescent="0.25">
      <c r="A304" s="5" t="str">
        <f t="shared" si="4"/>
        <v>0032DM0455</v>
      </c>
      <c r="B304" s="23" t="s">
        <v>2119</v>
      </c>
      <c r="C304" t="s">
        <v>584</v>
      </c>
      <c r="D304" t="s">
        <v>582</v>
      </c>
      <c r="E304" t="s">
        <v>583</v>
      </c>
      <c r="F304">
        <v>623645</v>
      </c>
      <c r="G304">
        <v>0</v>
      </c>
      <c r="H304" t="s">
        <v>611</v>
      </c>
      <c r="I304" t="s">
        <v>20</v>
      </c>
      <c r="J304" t="s">
        <v>90</v>
      </c>
      <c r="K304" t="s">
        <v>21</v>
      </c>
      <c r="M304" t="s">
        <v>17679</v>
      </c>
      <c r="N304" t="s">
        <v>22</v>
      </c>
      <c r="O304" t="s">
        <v>23</v>
      </c>
      <c r="P304" t="s">
        <v>26</v>
      </c>
      <c r="Q304" t="s">
        <v>92</v>
      </c>
      <c r="R304" s="13">
        <v>361</v>
      </c>
      <c r="S304" s="13">
        <v>14</v>
      </c>
      <c r="T304" s="21">
        <v>1</v>
      </c>
      <c r="V304" t="s">
        <v>2116</v>
      </c>
      <c r="W304" t="str">
        <f>+IF(V304="","",IF(MID(V304,1,3)="ECE","UNICO",IF(V304="FINES",CONCATENATE("R",IF(OR(C304="16",C304="21",C304="22",C304="23"),"16212223",IF(OR(C304="15",C304="17",C304="24",C304="25"),"15172425",C304))),IF(V304="CEBAS","UNICO",IF(VALUE(C304)&lt;=11,"AMBA","INTERIOR")))))</f>
        <v>AMBA</v>
      </c>
      <c r="X304" s="20" t="str">
        <f>+IF(V304="","-",CONCATENATE(V304,"_",W304))</f>
        <v>CENS_AMBA</v>
      </c>
      <c r="Y304" s="59">
        <v>0.7065009333585438</v>
      </c>
      <c r="Z304" t="str">
        <f>+IFERROR(VLOOKUP(H304,#REF!,2,FALSE),"-")</f>
        <v>-</v>
      </c>
      <c r="AA304" t="s">
        <v>2393</v>
      </c>
      <c r="AB304" t="str">
        <f>+IF(W304="","-",IF(W304="UNICO","CENSO","MUESTRA"))</f>
        <v>MUESTRA</v>
      </c>
      <c r="AC304" t="s">
        <v>2397</v>
      </c>
      <c r="AD304" t="s">
        <v>134</v>
      </c>
      <c r="AF304">
        <f>+COUNTIF(Piloto!C:C,MARCO!A304)</f>
        <v>0</v>
      </c>
    </row>
    <row r="305" spans="1:32" x14ac:dyDescent="0.25">
      <c r="A305" s="5" t="str">
        <f t="shared" si="4"/>
        <v>0069DM0464</v>
      </c>
      <c r="B305" s="23" t="s">
        <v>2119</v>
      </c>
      <c r="C305" t="s">
        <v>1079</v>
      </c>
      <c r="D305" t="s">
        <v>1077</v>
      </c>
      <c r="E305" t="s">
        <v>1078</v>
      </c>
      <c r="F305">
        <v>623607</v>
      </c>
      <c r="G305">
        <v>0</v>
      </c>
      <c r="H305" t="s">
        <v>1173</v>
      </c>
      <c r="I305" t="s">
        <v>20</v>
      </c>
      <c r="J305" t="s">
        <v>90</v>
      </c>
      <c r="K305" t="s">
        <v>21</v>
      </c>
      <c r="M305" t="s">
        <v>17627</v>
      </c>
      <c r="N305" t="s">
        <v>22</v>
      </c>
      <c r="O305" t="s">
        <v>82</v>
      </c>
      <c r="P305" t="s">
        <v>26</v>
      </c>
      <c r="Q305" t="s">
        <v>92</v>
      </c>
      <c r="R305" s="13">
        <v>54</v>
      </c>
      <c r="S305" s="13">
        <v>5</v>
      </c>
      <c r="T305" s="21">
        <v>1</v>
      </c>
      <c r="V305" t="s">
        <v>2116</v>
      </c>
      <c r="W305" t="str">
        <f>+IF(V305="","",IF(MID(V305,1,3)="ECE","UNICO",IF(V305="FINES",CONCATENATE("R",IF(OR(C305="16",C305="21",C305="22",C305="23"),"16212223",IF(OR(C305="15",C305="17",C305="24",C305="25"),"15172425",C305))),IF(V305="CEBAS","UNICO",IF(VALUE(C305)&lt;=11,"AMBA","INTERIOR")))))</f>
        <v>AMBA</v>
      </c>
      <c r="X305" s="20" t="str">
        <f>+IF(V305="","-",CONCATENATE(V305,"_",W305))</f>
        <v>CENS_AMBA</v>
      </c>
      <c r="Y305" s="59">
        <v>0.70748741924762726</v>
      </c>
      <c r="Z305" t="str">
        <f>+IFERROR(VLOOKUP(H305,#REF!,2,FALSE),"-")</f>
        <v>-</v>
      </c>
      <c r="AA305" t="s">
        <v>2393</v>
      </c>
      <c r="AB305" t="str">
        <f>+IF(W305="","-",IF(W305="UNICO","CENSO","MUESTRA"))</f>
        <v>MUESTRA</v>
      </c>
      <c r="AC305" t="s">
        <v>2397</v>
      </c>
      <c r="AD305" t="s">
        <v>134</v>
      </c>
      <c r="AF305">
        <f>+COUNTIF(Piloto!C:C,MARCO!A305)</f>
        <v>0</v>
      </c>
    </row>
    <row r="306" spans="1:32" x14ac:dyDescent="0.25">
      <c r="A306" s="5" t="str">
        <f t="shared" si="4"/>
        <v>0069DM0466</v>
      </c>
      <c r="B306" s="23" t="s">
        <v>2119</v>
      </c>
      <c r="C306" t="s">
        <v>1079</v>
      </c>
      <c r="D306" t="s">
        <v>1077</v>
      </c>
      <c r="E306" t="s">
        <v>1078</v>
      </c>
      <c r="F306">
        <v>623609</v>
      </c>
      <c r="G306">
        <v>0</v>
      </c>
      <c r="H306" t="s">
        <v>1175</v>
      </c>
      <c r="I306" t="s">
        <v>20</v>
      </c>
      <c r="J306" t="s">
        <v>90</v>
      </c>
      <c r="K306" t="s">
        <v>21</v>
      </c>
      <c r="M306" t="s">
        <v>17629</v>
      </c>
      <c r="N306" t="s">
        <v>22</v>
      </c>
      <c r="O306" t="s">
        <v>23</v>
      </c>
      <c r="P306" t="s">
        <v>26</v>
      </c>
      <c r="Q306" t="s">
        <v>92</v>
      </c>
      <c r="R306" s="13">
        <v>111</v>
      </c>
      <c r="S306" s="13">
        <v>8</v>
      </c>
      <c r="T306" s="21">
        <v>1</v>
      </c>
      <c r="V306" t="s">
        <v>2116</v>
      </c>
      <c r="W306" t="str">
        <f>+IF(V306="","",IF(MID(V306,1,3)="ECE","UNICO",IF(V306="FINES",CONCATENATE("R",IF(OR(C306="16",C306="21",C306="22",C306="23"),"16212223",IF(OR(C306="15",C306="17",C306="24",C306="25"),"15172425",C306))),IF(V306="CEBAS","UNICO",IF(VALUE(C306)&lt;=11,"AMBA","INTERIOR")))))</f>
        <v>AMBA</v>
      </c>
      <c r="X306" s="20" t="str">
        <f>+IF(V306="","-",CONCATENATE(V306,"_",W306))</f>
        <v>CENS_AMBA</v>
      </c>
      <c r="Y306" s="59">
        <v>0.71728137538239767</v>
      </c>
      <c r="Z306" t="str">
        <f>+IFERROR(VLOOKUP(H306,#REF!,2,FALSE),"-")</f>
        <v>-</v>
      </c>
      <c r="AA306" t="s">
        <v>2393</v>
      </c>
      <c r="AB306" t="str">
        <f>+IF(W306="","-",IF(W306="UNICO","CENSO","MUESTRA"))</f>
        <v>MUESTRA</v>
      </c>
      <c r="AC306" t="s">
        <v>2397</v>
      </c>
      <c r="AD306" t="s">
        <v>134</v>
      </c>
      <c r="AF306">
        <f>+COUNTIF(Piloto!C:C,MARCO!A306)</f>
        <v>0</v>
      </c>
    </row>
    <row r="307" spans="1:32" x14ac:dyDescent="0.25">
      <c r="A307" s="5" t="str">
        <f t="shared" si="4"/>
        <v>0135DM0452</v>
      </c>
      <c r="B307" s="23" t="s">
        <v>2119</v>
      </c>
      <c r="C307" t="s">
        <v>140</v>
      </c>
      <c r="D307" t="s">
        <v>155</v>
      </c>
      <c r="E307" t="s">
        <v>2074</v>
      </c>
      <c r="F307">
        <v>623164</v>
      </c>
      <c r="G307">
        <v>0</v>
      </c>
      <c r="H307" t="s">
        <v>2088</v>
      </c>
      <c r="I307" t="s">
        <v>20</v>
      </c>
      <c r="J307" t="s">
        <v>90</v>
      </c>
      <c r="K307" t="s">
        <v>21</v>
      </c>
      <c r="M307" t="s">
        <v>17642</v>
      </c>
      <c r="N307" t="s">
        <v>22</v>
      </c>
      <c r="O307" t="s">
        <v>23</v>
      </c>
      <c r="P307" t="s">
        <v>26</v>
      </c>
      <c r="Q307" t="s">
        <v>92</v>
      </c>
      <c r="R307" s="13">
        <v>129</v>
      </c>
      <c r="S307" s="13">
        <v>6</v>
      </c>
      <c r="T307" s="21">
        <v>1</v>
      </c>
      <c r="V307" t="s">
        <v>2116</v>
      </c>
      <c r="W307" t="str">
        <f>+IF(V307="","",IF(MID(V307,1,3)="ECE","UNICO",IF(V307="FINES",CONCATENATE("R",IF(OR(C307="16",C307="21",C307="22",C307="23"),"16212223",IF(OR(C307="15",C307="17",C307="24",C307="25"),"15172425",C307))),IF(V307="CEBAS","UNICO",IF(VALUE(C307)&lt;=11,"AMBA","INTERIOR")))))</f>
        <v>AMBA</v>
      </c>
      <c r="X307" s="20" t="str">
        <f>+IF(V307="","-",CONCATENATE(V307,"_",W307))</f>
        <v>CENS_AMBA</v>
      </c>
      <c r="Y307" s="59">
        <v>0.71840283870697019</v>
      </c>
      <c r="Z307" t="str">
        <f>+IFERROR(VLOOKUP(H307,#REF!,2,FALSE),"-")</f>
        <v>-</v>
      </c>
      <c r="AA307" t="s">
        <v>2393</v>
      </c>
      <c r="AB307" t="str">
        <f>+IF(W307="","-",IF(W307="UNICO","CENSO","MUESTRA"))</f>
        <v>MUESTRA</v>
      </c>
      <c r="AC307" t="s">
        <v>2397</v>
      </c>
      <c r="AD307" t="s">
        <v>134</v>
      </c>
      <c r="AF307">
        <f>+COUNTIF(Piloto!C:C,MARCO!A307)</f>
        <v>0</v>
      </c>
    </row>
    <row r="308" spans="1:32" x14ac:dyDescent="0.25">
      <c r="A308" s="5" t="str">
        <f t="shared" si="4"/>
        <v>0030DM0454</v>
      </c>
      <c r="B308" s="23" t="s">
        <v>2119</v>
      </c>
      <c r="C308" t="s">
        <v>186</v>
      </c>
      <c r="D308" t="s">
        <v>551</v>
      </c>
      <c r="E308" t="s">
        <v>552</v>
      </c>
      <c r="F308">
        <v>623660</v>
      </c>
      <c r="G308">
        <v>0</v>
      </c>
      <c r="H308" t="s">
        <v>571</v>
      </c>
      <c r="I308" t="s">
        <v>20</v>
      </c>
      <c r="J308" t="s">
        <v>90</v>
      </c>
      <c r="K308" t="s">
        <v>21</v>
      </c>
      <c r="M308" t="s">
        <v>17632</v>
      </c>
      <c r="N308" t="s">
        <v>22</v>
      </c>
      <c r="O308" t="s">
        <v>23</v>
      </c>
      <c r="P308" t="s">
        <v>26</v>
      </c>
      <c r="Q308" t="s">
        <v>92</v>
      </c>
      <c r="R308" s="13">
        <v>92</v>
      </c>
      <c r="S308" s="13">
        <v>6</v>
      </c>
      <c r="T308" s="21">
        <v>1</v>
      </c>
      <c r="V308" t="s">
        <v>2116</v>
      </c>
      <c r="W308" t="str">
        <f>+IF(V308="","",IF(MID(V308,1,3)="ECE","UNICO",IF(V308="FINES",CONCATENATE("R",IF(OR(C308="16",C308="21",C308="22",C308="23"),"16212223",IF(OR(C308="15",C308="17",C308="24",C308="25"),"15172425",C308))),IF(V308="CEBAS","UNICO",IF(VALUE(C308)&lt;=11,"AMBA","INTERIOR")))))</f>
        <v>AMBA</v>
      </c>
      <c r="X308" s="20" t="str">
        <f>+IF(V308="","-",CONCATENATE(V308,"_",W308))</f>
        <v>CENS_AMBA</v>
      </c>
      <c r="Y308" s="59">
        <v>0.71852843960126245</v>
      </c>
      <c r="Z308" t="str">
        <f>+IFERROR(VLOOKUP(H308,#REF!,2,FALSE),"-")</f>
        <v>-</v>
      </c>
      <c r="AA308" t="s">
        <v>2393</v>
      </c>
      <c r="AB308" t="str">
        <f>+IF(W308="","-",IF(W308="UNICO","CENSO","MUESTRA"))</f>
        <v>MUESTRA</v>
      </c>
      <c r="AC308" t="s">
        <v>2398</v>
      </c>
      <c r="AD308" t="s">
        <v>134</v>
      </c>
      <c r="AF308">
        <f>+COUNTIF(Piloto!C:C,MARCO!A308)</f>
        <v>0</v>
      </c>
    </row>
    <row r="309" spans="1:32" x14ac:dyDescent="0.25">
      <c r="A309" s="5" t="str">
        <f t="shared" si="4"/>
        <v>0055DM0453</v>
      </c>
      <c r="B309" s="23" t="s">
        <v>2119</v>
      </c>
      <c r="C309" t="s">
        <v>884</v>
      </c>
      <c r="D309" t="s">
        <v>882</v>
      </c>
      <c r="E309" t="s">
        <v>883</v>
      </c>
      <c r="F309">
        <v>621167</v>
      </c>
      <c r="G309">
        <v>0</v>
      </c>
      <c r="H309" t="s">
        <v>906</v>
      </c>
      <c r="I309" t="s">
        <v>20</v>
      </c>
      <c r="J309" t="s">
        <v>90</v>
      </c>
      <c r="K309" t="s">
        <v>21</v>
      </c>
      <c r="M309" t="s">
        <v>17739</v>
      </c>
      <c r="N309" t="s">
        <v>22</v>
      </c>
      <c r="O309" t="s">
        <v>23</v>
      </c>
      <c r="P309" t="s">
        <v>26</v>
      </c>
      <c r="Q309" t="s">
        <v>92</v>
      </c>
      <c r="R309" s="13">
        <v>80</v>
      </c>
      <c r="S309" s="13">
        <v>6</v>
      </c>
      <c r="T309" s="21">
        <v>1</v>
      </c>
      <c r="V309" t="s">
        <v>2116</v>
      </c>
      <c r="W309" t="str">
        <f>+IF(V309="","",IF(MID(V309,1,3)="ECE","UNICO",IF(V309="FINES",CONCATENATE("R",IF(OR(C309="16",C309="21",C309="22",C309="23"),"16212223",IF(OR(C309="15",C309="17",C309="24",C309="25"),"15172425",C309))),IF(V309="CEBAS","UNICO",IF(VALUE(C309)&lt;=11,"AMBA","INTERIOR")))))</f>
        <v>AMBA</v>
      </c>
      <c r="X309" s="20" t="str">
        <f>+IF(V309="","-",CONCATENATE(V309,"_",W309))</f>
        <v>CENS_AMBA</v>
      </c>
      <c r="Y309" s="59">
        <v>0.71855717235141325</v>
      </c>
      <c r="Z309" t="str">
        <f>+IFERROR(VLOOKUP(H309,#REF!,2,FALSE),"-")</f>
        <v>-</v>
      </c>
      <c r="AA309" t="s">
        <v>2393</v>
      </c>
      <c r="AB309" t="str">
        <f>+IF(W309="","-",IF(W309="UNICO","CENSO","MUESTRA"))</f>
        <v>MUESTRA</v>
      </c>
      <c r="AC309" t="s">
        <v>2398</v>
      </c>
      <c r="AD309" t="s">
        <v>134</v>
      </c>
      <c r="AF309">
        <f>+COUNTIF(Piloto!C:C,MARCO!A309)</f>
        <v>0</v>
      </c>
    </row>
    <row r="310" spans="1:32" x14ac:dyDescent="0.25">
      <c r="A310" s="5" t="str">
        <f t="shared" si="4"/>
        <v>0032DM0456</v>
      </c>
      <c r="B310" s="23" t="s">
        <v>2119</v>
      </c>
      <c r="C310" t="s">
        <v>584</v>
      </c>
      <c r="D310" t="s">
        <v>582</v>
      </c>
      <c r="E310" t="s">
        <v>583</v>
      </c>
      <c r="F310">
        <v>623646</v>
      </c>
      <c r="G310">
        <v>0</v>
      </c>
      <c r="H310" t="s">
        <v>613</v>
      </c>
      <c r="I310" t="s">
        <v>20</v>
      </c>
      <c r="J310" t="s">
        <v>90</v>
      </c>
      <c r="K310" t="s">
        <v>21</v>
      </c>
      <c r="M310" t="s">
        <v>17680</v>
      </c>
      <c r="N310" t="s">
        <v>22</v>
      </c>
      <c r="O310" t="s">
        <v>23</v>
      </c>
      <c r="P310" t="s">
        <v>26</v>
      </c>
      <c r="Q310" t="s">
        <v>92</v>
      </c>
      <c r="R310" s="13">
        <v>315</v>
      </c>
      <c r="S310" s="13">
        <v>13</v>
      </c>
      <c r="T310" s="21">
        <v>1</v>
      </c>
      <c r="V310" t="s">
        <v>2116</v>
      </c>
      <c r="W310" t="str">
        <f>+IF(V310="","",IF(MID(V310,1,3)="ECE","UNICO",IF(V310="FINES",CONCATENATE("R",IF(OR(C310="16",C310="21",C310="22",C310="23"),"16212223",IF(OR(C310="15",C310="17",C310="24",C310="25"),"15172425",C310))),IF(V310="CEBAS","UNICO",IF(VALUE(C310)&lt;=11,"AMBA","INTERIOR")))))</f>
        <v>AMBA</v>
      </c>
      <c r="X310" s="20" t="str">
        <f>+IF(V310="","-",CONCATENATE(V310,"_",W310))</f>
        <v>CENS_AMBA</v>
      </c>
      <c r="Y310" s="59">
        <v>0.72011490662892663</v>
      </c>
      <c r="Z310" t="str">
        <f>+IFERROR(VLOOKUP(H310,#REF!,2,FALSE),"-")</f>
        <v>-</v>
      </c>
      <c r="AA310" t="s">
        <v>2393</v>
      </c>
      <c r="AB310" t="str">
        <f>+IF(W310="","-",IF(W310="UNICO","CENSO","MUESTRA"))</f>
        <v>MUESTRA</v>
      </c>
      <c r="AC310" t="s">
        <v>2397</v>
      </c>
      <c r="AD310" t="s">
        <v>134</v>
      </c>
      <c r="AF310">
        <f>+COUNTIF(Piloto!C:C,MARCO!A310)</f>
        <v>0</v>
      </c>
    </row>
    <row r="311" spans="1:32" x14ac:dyDescent="0.25">
      <c r="A311" s="5" t="str">
        <f t="shared" si="4"/>
        <v>0116DM0453</v>
      </c>
      <c r="B311" s="23" t="s">
        <v>2119</v>
      </c>
      <c r="C311" t="s">
        <v>158</v>
      </c>
      <c r="D311" t="s">
        <v>162</v>
      </c>
      <c r="E311" t="s">
        <v>1868</v>
      </c>
      <c r="F311">
        <v>624127</v>
      </c>
      <c r="G311">
        <v>0</v>
      </c>
      <c r="H311" t="s">
        <v>1884</v>
      </c>
      <c r="I311" t="s">
        <v>20</v>
      </c>
      <c r="J311" t="s">
        <v>90</v>
      </c>
      <c r="K311" t="s">
        <v>21</v>
      </c>
      <c r="M311" t="s">
        <v>17638</v>
      </c>
      <c r="N311" t="s">
        <v>22</v>
      </c>
      <c r="O311" t="s">
        <v>23</v>
      </c>
      <c r="P311" t="s">
        <v>26</v>
      </c>
      <c r="Q311" t="s">
        <v>92</v>
      </c>
      <c r="R311" s="13">
        <v>149</v>
      </c>
      <c r="S311" s="13">
        <v>6</v>
      </c>
      <c r="T311" s="21">
        <v>1</v>
      </c>
      <c r="V311" t="s">
        <v>2116</v>
      </c>
      <c r="W311" t="str">
        <f>+IF(V311="","",IF(MID(V311,1,3)="ECE","UNICO",IF(V311="FINES",CONCATENATE("R",IF(OR(C311="16",C311="21",C311="22",C311="23"),"16212223",IF(OR(C311="15",C311="17",C311="24",C311="25"),"15172425",C311))),IF(V311="CEBAS","UNICO",IF(VALUE(C311)&lt;=11,"AMBA","INTERIOR")))))</f>
        <v>AMBA</v>
      </c>
      <c r="X311" s="20" t="str">
        <f>+IF(V311="","-",CONCATENATE(V311,"_",W311))</f>
        <v>CENS_AMBA</v>
      </c>
      <c r="Y311" s="59">
        <v>0.72262226729779633</v>
      </c>
      <c r="Z311" t="str">
        <f>+IFERROR(VLOOKUP(H311,#REF!,2,FALSE),"-")</f>
        <v>-</v>
      </c>
      <c r="AA311" t="s">
        <v>2393</v>
      </c>
      <c r="AB311" t="str">
        <f>+IF(W311="","-",IF(W311="UNICO","CENSO","MUESTRA"))</f>
        <v>MUESTRA</v>
      </c>
      <c r="AC311" t="s">
        <v>2398</v>
      </c>
      <c r="AD311" t="s">
        <v>134</v>
      </c>
      <c r="AF311">
        <f>+COUNTIF(Piloto!C:C,MARCO!A311)</f>
        <v>0</v>
      </c>
    </row>
    <row r="312" spans="1:32" x14ac:dyDescent="0.25">
      <c r="A312" s="5" t="str">
        <f t="shared" si="4"/>
        <v>0032DM0459</v>
      </c>
      <c r="B312" s="23" t="s">
        <v>2119</v>
      </c>
      <c r="C312" t="s">
        <v>584</v>
      </c>
      <c r="D312" t="s">
        <v>582</v>
      </c>
      <c r="E312" t="s">
        <v>583</v>
      </c>
      <c r="F312">
        <v>623649</v>
      </c>
      <c r="G312">
        <v>0</v>
      </c>
      <c r="H312" t="s">
        <v>616</v>
      </c>
      <c r="I312" t="s">
        <v>20</v>
      </c>
      <c r="J312" t="s">
        <v>90</v>
      </c>
      <c r="K312" t="s">
        <v>21</v>
      </c>
      <c r="M312" t="s">
        <v>17681</v>
      </c>
      <c r="N312" t="s">
        <v>22</v>
      </c>
      <c r="O312" t="s">
        <v>23</v>
      </c>
      <c r="P312" t="s">
        <v>26</v>
      </c>
      <c r="Q312" t="s">
        <v>92</v>
      </c>
      <c r="R312" s="13">
        <v>237</v>
      </c>
      <c r="S312" s="13">
        <v>14</v>
      </c>
      <c r="T312" s="21">
        <v>1</v>
      </c>
      <c r="V312" t="s">
        <v>2116</v>
      </c>
      <c r="W312" t="str">
        <f>+IF(V312="","",IF(MID(V312,1,3)="ECE","UNICO",IF(V312="FINES",CONCATENATE("R",IF(OR(C312="16",C312="21",C312="22",C312="23"),"16212223",IF(OR(C312="15",C312="17",C312="24",C312="25"),"15172425",C312))),IF(V312="CEBAS","UNICO",IF(VALUE(C312)&lt;=11,"AMBA","INTERIOR")))))</f>
        <v>AMBA</v>
      </c>
      <c r="X312" s="20" t="str">
        <f>+IF(V312="","-",CONCATENATE(V312,"_",W312))</f>
        <v>CENS_AMBA</v>
      </c>
      <c r="Y312" s="59">
        <v>0.72381690386179331</v>
      </c>
      <c r="Z312" t="str">
        <f>+IFERROR(VLOOKUP(H312,#REF!,2,FALSE),"-")</f>
        <v>-</v>
      </c>
      <c r="AA312" t="s">
        <v>2393</v>
      </c>
      <c r="AB312" t="str">
        <f>+IF(W312="","-",IF(W312="UNICO","CENSO","MUESTRA"))</f>
        <v>MUESTRA</v>
      </c>
      <c r="AC312" t="s">
        <v>2398</v>
      </c>
      <c r="AD312" t="s">
        <v>134</v>
      </c>
      <c r="AF312">
        <f>+COUNTIF(Piloto!C:C,MARCO!A312)</f>
        <v>0</v>
      </c>
    </row>
    <row r="313" spans="1:32" x14ac:dyDescent="0.25">
      <c r="A313" s="5" t="str">
        <f t="shared" si="4"/>
        <v>0045DM0465</v>
      </c>
      <c r="B313" s="23" t="s">
        <v>2119</v>
      </c>
      <c r="C313" t="s">
        <v>140</v>
      </c>
      <c r="D313" t="s">
        <v>760</v>
      </c>
      <c r="E313" t="s">
        <v>761</v>
      </c>
      <c r="F313">
        <v>623686</v>
      </c>
      <c r="G313">
        <v>0</v>
      </c>
      <c r="H313" t="s">
        <v>802</v>
      </c>
      <c r="I313" t="s">
        <v>20</v>
      </c>
      <c r="J313" t="s">
        <v>90</v>
      </c>
      <c r="K313" t="s">
        <v>21</v>
      </c>
      <c r="M313" t="s">
        <v>17619</v>
      </c>
      <c r="N313" t="s">
        <v>22</v>
      </c>
      <c r="O313" t="s">
        <v>23</v>
      </c>
      <c r="P313" t="s">
        <v>26</v>
      </c>
      <c r="Q313" t="s">
        <v>92</v>
      </c>
      <c r="R313" s="13">
        <v>111</v>
      </c>
      <c r="S313" s="13">
        <v>5</v>
      </c>
      <c r="T313" s="21">
        <v>1</v>
      </c>
      <c r="V313" t="s">
        <v>2116</v>
      </c>
      <c r="W313" t="str">
        <f>+IF(V313="","",IF(MID(V313,1,3)="ECE","UNICO",IF(V313="FINES",CONCATENATE("R",IF(OR(C313="16",C313="21",C313="22",C313="23"),"16212223",IF(OR(C313="15",C313="17",C313="24",C313="25"),"15172425",C313))),IF(V313="CEBAS","UNICO",IF(VALUE(C313)&lt;=11,"AMBA","INTERIOR")))))</f>
        <v>AMBA</v>
      </c>
      <c r="X313" s="20" t="str">
        <f>+IF(V313="","-",CONCATENATE(V313,"_",W313))</f>
        <v>CENS_AMBA</v>
      </c>
      <c r="Y313" s="59">
        <v>0.72454366789144631</v>
      </c>
      <c r="Z313" t="str">
        <f>+IFERROR(VLOOKUP(H313,#REF!,2,FALSE),"-")</f>
        <v>-</v>
      </c>
      <c r="AA313" t="s">
        <v>2393</v>
      </c>
      <c r="AB313" t="str">
        <f>+IF(W313="","-",IF(W313="UNICO","CENSO","MUESTRA"))</f>
        <v>MUESTRA</v>
      </c>
      <c r="AC313" t="s">
        <v>2398</v>
      </c>
      <c r="AD313" t="s">
        <v>134</v>
      </c>
      <c r="AF313">
        <f>+COUNTIF(Piloto!C:C,MARCO!A313)</f>
        <v>0</v>
      </c>
    </row>
    <row r="314" spans="1:32" x14ac:dyDescent="0.25">
      <c r="A314" s="5" t="str">
        <f t="shared" si="4"/>
        <v>0032DM0457</v>
      </c>
      <c r="B314" s="23" t="s">
        <v>2119</v>
      </c>
      <c r="C314" t="s">
        <v>584</v>
      </c>
      <c r="D314" t="s">
        <v>582</v>
      </c>
      <c r="E314" t="s">
        <v>583</v>
      </c>
      <c r="F314">
        <v>623647</v>
      </c>
      <c r="G314">
        <v>0</v>
      </c>
      <c r="H314" t="s">
        <v>614</v>
      </c>
      <c r="I314" t="s">
        <v>20</v>
      </c>
      <c r="J314" t="s">
        <v>90</v>
      </c>
      <c r="K314" t="s">
        <v>21</v>
      </c>
      <c r="M314" t="s">
        <v>17682</v>
      </c>
      <c r="N314" t="s">
        <v>22</v>
      </c>
      <c r="O314" t="s">
        <v>23</v>
      </c>
      <c r="P314" t="s">
        <v>26</v>
      </c>
      <c r="Q314" t="s">
        <v>92</v>
      </c>
      <c r="R314" s="13">
        <v>418</v>
      </c>
      <c r="S314" s="13">
        <v>15</v>
      </c>
      <c r="T314" s="21">
        <v>1</v>
      </c>
      <c r="V314" t="s">
        <v>2116</v>
      </c>
      <c r="W314" t="str">
        <f>+IF(V314="","",IF(MID(V314,1,3)="ECE","UNICO",IF(V314="FINES",CONCATENATE("R",IF(OR(C314="16",C314="21",C314="22",C314="23"),"16212223",IF(OR(C314="15",C314="17",C314="24",C314="25"),"15172425",C314))),IF(V314="CEBAS","UNICO",IF(VALUE(C314)&lt;=11,"AMBA","INTERIOR")))))</f>
        <v>AMBA</v>
      </c>
      <c r="X314" s="20" t="str">
        <f>+IF(V314="","-",CONCATENATE(V314,"_",W314))</f>
        <v>CENS_AMBA</v>
      </c>
      <c r="Y314" s="59">
        <v>0.7300844917426238</v>
      </c>
      <c r="Z314" t="str">
        <f>+IFERROR(VLOOKUP(H314,#REF!,2,FALSE),"-")</f>
        <v>-</v>
      </c>
      <c r="AA314" t="s">
        <v>2393</v>
      </c>
      <c r="AB314" t="str">
        <f>+IF(W314="","-",IF(W314="UNICO","CENSO","MUESTRA"))</f>
        <v>MUESTRA</v>
      </c>
      <c r="AC314" t="s">
        <v>2398</v>
      </c>
      <c r="AD314" t="s">
        <v>134</v>
      </c>
      <c r="AF314">
        <f>+COUNTIF(Piloto!C:C,MARCO!A314)</f>
        <v>0</v>
      </c>
    </row>
    <row r="315" spans="1:32" x14ac:dyDescent="0.25">
      <c r="A315" s="5" t="str">
        <f t="shared" si="4"/>
        <v>0071DM0462</v>
      </c>
      <c r="B315" s="23" t="s">
        <v>2119</v>
      </c>
      <c r="C315" t="s">
        <v>1245</v>
      </c>
      <c r="D315" t="s">
        <v>1243</v>
      </c>
      <c r="E315" t="s">
        <v>1244</v>
      </c>
      <c r="F315">
        <v>623713</v>
      </c>
      <c r="G315">
        <v>0</v>
      </c>
      <c r="H315" t="s">
        <v>1285</v>
      </c>
      <c r="I315" t="s">
        <v>20</v>
      </c>
      <c r="J315" t="s">
        <v>90</v>
      </c>
      <c r="K315" t="s">
        <v>21</v>
      </c>
      <c r="M315" t="s">
        <v>17647</v>
      </c>
      <c r="N315" t="s">
        <v>22</v>
      </c>
      <c r="O315" t="s">
        <v>23</v>
      </c>
      <c r="P315" t="s">
        <v>26</v>
      </c>
      <c r="Q315" t="s">
        <v>92</v>
      </c>
      <c r="R315" s="13">
        <v>156</v>
      </c>
      <c r="S315" s="13">
        <v>6</v>
      </c>
      <c r="T315" s="21">
        <v>1</v>
      </c>
      <c r="V315" t="s">
        <v>2116</v>
      </c>
      <c r="W315" t="str">
        <f>+IF(V315="","",IF(MID(V315,1,3)="ECE","UNICO",IF(V315="FINES",CONCATENATE("R",IF(OR(C315="16",C315="21",C315="22",C315="23"),"16212223",IF(OR(C315="15",C315="17",C315="24",C315="25"),"15172425",C315))),IF(V315="CEBAS","UNICO",IF(VALUE(C315)&lt;=11,"AMBA","INTERIOR")))))</f>
        <v>AMBA</v>
      </c>
      <c r="X315" s="20" t="str">
        <f>+IF(V315="","-",CONCATENATE(V315,"_",W315))</f>
        <v>CENS_AMBA</v>
      </c>
      <c r="Y315" s="59">
        <v>0.73210686971159544</v>
      </c>
      <c r="Z315" t="str">
        <f>+IFERROR(VLOOKUP(H315,#REF!,2,FALSE),"-")</f>
        <v>-</v>
      </c>
      <c r="AA315" t="s">
        <v>2393</v>
      </c>
      <c r="AB315" t="str">
        <f>+IF(W315="","-",IF(W315="UNICO","CENSO","MUESTRA"))</f>
        <v>MUESTRA</v>
      </c>
      <c r="AC315" t="s">
        <v>2397</v>
      </c>
      <c r="AD315" t="s">
        <v>134</v>
      </c>
      <c r="AF315">
        <f>+COUNTIF(Piloto!C:C,MARCO!A315)</f>
        <v>0</v>
      </c>
    </row>
    <row r="316" spans="1:32" x14ac:dyDescent="0.25">
      <c r="A316" s="5" t="str">
        <f t="shared" si="4"/>
        <v>0085DM0456</v>
      </c>
      <c r="B316" s="23" t="s">
        <v>2119</v>
      </c>
      <c r="C316" t="s">
        <v>584</v>
      </c>
      <c r="D316" t="s">
        <v>1474</v>
      </c>
      <c r="E316" t="s">
        <v>1475</v>
      </c>
      <c r="F316">
        <v>623652</v>
      </c>
      <c r="G316">
        <v>0</v>
      </c>
      <c r="H316" t="s">
        <v>1515</v>
      </c>
      <c r="I316" t="s">
        <v>20</v>
      </c>
      <c r="J316" t="s">
        <v>90</v>
      </c>
      <c r="K316" t="s">
        <v>21</v>
      </c>
      <c r="M316" t="s">
        <v>17628</v>
      </c>
      <c r="N316" t="s">
        <v>22</v>
      </c>
      <c r="O316" t="s">
        <v>23</v>
      </c>
      <c r="P316" t="s">
        <v>26</v>
      </c>
      <c r="Q316" t="s">
        <v>92</v>
      </c>
      <c r="R316" s="13">
        <v>155</v>
      </c>
      <c r="S316" s="13">
        <v>9</v>
      </c>
      <c r="T316" s="21">
        <v>1</v>
      </c>
      <c r="V316" t="s">
        <v>2116</v>
      </c>
      <c r="W316" t="str">
        <f>+IF(V316="","",IF(MID(V316,1,3)="ECE","UNICO",IF(V316="FINES",CONCATENATE("R",IF(OR(C316="16",C316="21",C316="22",C316="23"),"16212223",IF(OR(C316="15",C316="17",C316="24",C316="25"),"15172425",C316))),IF(V316="CEBAS","UNICO",IF(VALUE(C316)&lt;=11,"AMBA","INTERIOR")))))</f>
        <v>AMBA</v>
      </c>
      <c r="X316" s="20" t="str">
        <f>+IF(V316="","-",CONCATENATE(V316,"_",W316))</f>
        <v>CENS_AMBA</v>
      </c>
      <c r="Y316" s="59">
        <v>0.73763991029638998</v>
      </c>
      <c r="Z316" t="str">
        <f>+IFERROR(VLOOKUP(H316,#REF!,2,FALSE),"-")</f>
        <v>-</v>
      </c>
      <c r="AA316" t="s">
        <v>2393</v>
      </c>
      <c r="AB316" t="str">
        <f>+IF(W316="","-",IF(W316="UNICO","CENSO","MUESTRA"))</f>
        <v>MUESTRA</v>
      </c>
      <c r="AC316" t="s">
        <v>2398</v>
      </c>
      <c r="AD316" t="s">
        <v>134</v>
      </c>
      <c r="AF316">
        <f>+COUNTIF(Piloto!C:C,MARCO!A316)</f>
        <v>0</v>
      </c>
    </row>
    <row r="317" spans="1:32" x14ac:dyDescent="0.25">
      <c r="A317" s="5" t="str">
        <f t="shared" si="4"/>
        <v>0132DM0457</v>
      </c>
      <c r="B317" s="23" t="s">
        <v>2119</v>
      </c>
      <c r="C317" t="s">
        <v>1302</v>
      </c>
      <c r="D317" t="s">
        <v>619</v>
      </c>
      <c r="E317" t="s">
        <v>2032</v>
      </c>
      <c r="F317">
        <v>623727</v>
      </c>
      <c r="G317">
        <v>0</v>
      </c>
      <c r="H317" t="s">
        <v>2046</v>
      </c>
      <c r="I317" t="s">
        <v>20</v>
      </c>
      <c r="J317" t="s">
        <v>90</v>
      </c>
      <c r="K317" t="s">
        <v>21</v>
      </c>
      <c r="M317" t="s">
        <v>17634</v>
      </c>
      <c r="N317" t="s">
        <v>22</v>
      </c>
      <c r="O317" t="s">
        <v>23</v>
      </c>
      <c r="P317" t="s">
        <v>26</v>
      </c>
      <c r="Q317" t="s">
        <v>92</v>
      </c>
      <c r="R317" s="13">
        <v>185</v>
      </c>
      <c r="S317" s="13">
        <v>6</v>
      </c>
      <c r="T317" s="21">
        <v>1</v>
      </c>
      <c r="V317" t="s">
        <v>2116</v>
      </c>
      <c r="W317" t="str">
        <f>+IF(V317="","",IF(MID(V317,1,3)="ECE","UNICO",IF(V317="FINES",CONCATENATE("R",IF(OR(C317="16",C317="21",C317="22",C317="23"),"16212223",IF(OR(C317="15",C317="17",C317="24",C317="25"),"15172425",C317))),IF(V317="CEBAS","UNICO",IF(VALUE(C317)&lt;=11,"AMBA","INTERIOR")))))</f>
        <v>AMBA</v>
      </c>
      <c r="X317" s="20" t="str">
        <f>+IF(V317="","-",CONCATENATE(V317,"_",W317))</f>
        <v>CENS_AMBA</v>
      </c>
      <c r="Y317" s="59">
        <v>0.7470251141172467</v>
      </c>
      <c r="Z317" t="str">
        <f>+IFERROR(VLOOKUP(H317,#REF!,2,FALSE),"-")</f>
        <v>-</v>
      </c>
      <c r="AA317" t="s">
        <v>2393</v>
      </c>
      <c r="AB317" t="str">
        <f>+IF(W317="","-",IF(W317="UNICO","CENSO","MUESTRA"))</f>
        <v>MUESTRA</v>
      </c>
      <c r="AC317" t="s">
        <v>2398</v>
      </c>
      <c r="AD317" t="s">
        <v>134</v>
      </c>
      <c r="AF317">
        <f>+COUNTIF(Piloto!C:C,MARCO!A317)</f>
        <v>0</v>
      </c>
    </row>
    <row r="318" spans="1:32" x14ac:dyDescent="0.25">
      <c r="A318" s="5" t="str">
        <f t="shared" si="4"/>
        <v>0063DM0452</v>
      </c>
      <c r="B318" s="23" t="s">
        <v>2119</v>
      </c>
      <c r="C318" t="s">
        <v>86</v>
      </c>
      <c r="D318" t="s">
        <v>360</v>
      </c>
      <c r="E318" t="s">
        <v>1027</v>
      </c>
      <c r="F318">
        <v>622658</v>
      </c>
      <c r="G318">
        <v>0</v>
      </c>
      <c r="H318" t="s">
        <v>1035</v>
      </c>
      <c r="I318" t="s">
        <v>20</v>
      </c>
      <c r="J318" t="s">
        <v>90</v>
      </c>
      <c r="K318" t="s">
        <v>21</v>
      </c>
      <c r="M318" t="s">
        <v>17642</v>
      </c>
      <c r="N318" t="s">
        <v>22</v>
      </c>
      <c r="O318" t="s">
        <v>23</v>
      </c>
      <c r="P318" t="s">
        <v>26</v>
      </c>
      <c r="Q318" t="s">
        <v>92</v>
      </c>
      <c r="R318" s="13">
        <v>55</v>
      </c>
      <c r="S318" s="13">
        <v>3</v>
      </c>
      <c r="T318" s="21">
        <v>1</v>
      </c>
      <c r="V318" t="s">
        <v>2116</v>
      </c>
      <c r="W318" t="str">
        <f>+IF(V318="","",IF(MID(V318,1,3)="ECE","UNICO",IF(V318="FINES",CONCATENATE("R",IF(OR(C318="16",C318="21",C318="22",C318="23"),"16212223",IF(OR(C318="15",C318="17",C318="24",C318="25"),"15172425",C318))),IF(V318="CEBAS","UNICO",IF(VALUE(C318)&lt;=11,"AMBA","INTERIOR")))))</f>
        <v>AMBA</v>
      </c>
      <c r="X318" s="20" t="str">
        <f>+IF(V318="","-",CONCATENATE(V318,"_",W318))</f>
        <v>CENS_AMBA</v>
      </c>
      <c r="Y318" s="59">
        <v>0.74750364878598385</v>
      </c>
      <c r="Z318" t="str">
        <f>+IFERROR(VLOOKUP(H318,#REF!,2,FALSE),"-")</f>
        <v>-</v>
      </c>
      <c r="AA318" t="s">
        <v>2393</v>
      </c>
      <c r="AB318" t="str">
        <f>+IF(W318="","-",IF(W318="UNICO","CENSO","MUESTRA"))</f>
        <v>MUESTRA</v>
      </c>
      <c r="AC318" t="s">
        <v>2397</v>
      </c>
      <c r="AD318" t="s">
        <v>134</v>
      </c>
      <c r="AF318">
        <f>+COUNTIF(Piloto!C:C,MARCO!A318)</f>
        <v>0</v>
      </c>
    </row>
    <row r="319" spans="1:32" x14ac:dyDescent="0.25">
      <c r="A319" s="5" t="str">
        <f t="shared" si="4"/>
        <v>0069DM0493</v>
      </c>
      <c r="B319" s="23" t="s">
        <v>2119</v>
      </c>
      <c r="C319" t="s">
        <v>1079</v>
      </c>
      <c r="D319" t="s">
        <v>1077</v>
      </c>
      <c r="E319" t="s">
        <v>1078</v>
      </c>
      <c r="F319">
        <v>623958</v>
      </c>
      <c r="G319">
        <v>0</v>
      </c>
      <c r="H319" t="s">
        <v>1220</v>
      </c>
      <c r="I319" t="s">
        <v>20</v>
      </c>
      <c r="J319" t="s">
        <v>90</v>
      </c>
      <c r="K319" t="s">
        <v>21</v>
      </c>
      <c r="M319" t="s">
        <v>17753</v>
      </c>
      <c r="N319" t="s">
        <v>22</v>
      </c>
      <c r="O319" t="s">
        <v>82</v>
      </c>
      <c r="P319" t="s">
        <v>26</v>
      </c>
      <c r="Q319" t="s">
        <v>92</v>
      </c>
      <c r="R319" s="13">
        <v>61</v>
      </c>
      <c r="S319" s="13">
        <v>3</v>
      </c>
      <c r="T319" s="21">
        <v>1</v>
      </c>
      <c r="V319" t="s">
        <v>2116</v>
      </c>
      <c r="W319" t="str">
        <f>+IF(V319="","",IF(MID(V319,1,3)="ECE","UNICO",IF(V319="FINES",CONCATENATE("R",IF(OR(C319="16",C319="21",C319="22",C319="23"),"16212223",IF(OR(C319="15",C319="17",C319="24",C319="25"),"15172425",C319))),IF(V319="CEBAS","UNICO",IF(VALUE(C319)&lt;=11,"AMBA","INTERIOR")))))</f>
        <v>AMBA</v>
      </c>
      <c r="X319" s="20" t="str">
        <f>+IF(V319="","-",CONCATENATE(V319,"_",W319))</f>
        <v>CENS_AMBA</v>
      </c>
      <c r="Y319" s="59">
        <v>0.74919108026906067</v>
      </c>
      <c r="Z319" t="str">
        <f>+IFERROR(VLOOKUP(H319,#REF!,2,FALSE),"-")</f>
        <v>-</v>
      </c>
      <c r="AA319" t="s">
        <v>2393</v>
      </c>
      <c r="AB319" t="str">
        <f>+IF(W319="","-",IF(W319="UNICO","CENSO","MUESTRA"))</f>
        <v>MUESTRA</v>
      </c>
      <c r="AC319" t="s">
        <v>2398</v>
      </c>
      <c r="AD319" t="s">
        <v>134</v>
      </c>
      <c r="AF319">
        <f>+COUNTIF(Piloto!C:C,MARCO!A319)</f>
        <v>0</v>
      </c>
    </row>
    <row r="320" spans="1:32" x14ac:dyDescent="0.25">
      <c r="A320" s="5" t="str">
        <f t="shared" si="4"/>
        <v>0004DM0453</v>
      </c>
      <c r="B320" s="23" t="s">
        <v>2119</v>
      </c>
      <c r="C320" t="s">
        <v>186</v>
      </c>
      <c r="D320" t="s">
        <v>183</v>
      </c>
      <c r="E320" t="s">
        <v>185</v>
      </c>
      <c r="F320">
        <v>623656</v>
      </c>
      <c r="G320">
        <v>0</v>
      </c>
      <c r="H320" t="s">
        <v>229</v>
      </c>
      <c r="I320" t="s">
        <v>20</v>
      </c>
      <c r="J320" t="s">
        <v>90</v>
      </c>
      <c r="K320" t="s">
        <v>21</v>
      </c>
      <c r="M320" t="s">
        <v>17638</v>
      </c>
      <c r="N320" t="s">
        <v>22</v>
      </c>
      <c r="O320" t="s">
        <v>23</v>
      </c>
      <c r="P320" t="s">
        <v>26</v>
      </c>
      <c r="Q320" t="s">
        <v>92</v>
      </c>
      <c r="R320" s="13">
        <v>72</v>
      </c>
      <c r="S320" s="13">
        <v>7</v>
      </c>
      <c r="T320" s="21">
        <v>1</v>
      </c>
      <c r="V320" t="s">
        <v>2116</v>
      </c>
      <c r="W320" t="str">
        <f>+IF(V320="","",IF(MID(V320,1,3)="ECE","UNICO",IF(V320="FINES",CONCATENATE("R",IF(OR(C320="16",C320="21",C320="22",C320="23"),"16212223",IF(OR(C320="15",C320="17",C320="24",C320="25"),"15172425",C320))),IF(V320="CEBAS","UNICO",IF(VALUE(C320)&lt;=11,"AMBA","INTERIOR")))))</f>
        <v>AMBA</v>
      </c>
      <c r="X320" s="20" t="str">
        <f>+IF(V320="","-",CONCATENATE(V320,"_",W320))</f>
        <v>CENS_AMBA</v>
      </c>
      <c r="Y320" s="59">
        <v>0.75171055987074564</v>
      </c>
      <c r="Z320" t="str">
        <f>+IFERROR(VLOOKUP(H320,#REF!,2,FALSE),"-")</f>
        <v>-</v>
      </c>
      <c r="AA320" t="s">
        <v>2393</v>
      </c>
      <c r="AB320" t="str">
        <f>+IF(W320="","-",IF(W320="UNICO","CENSO","MUESTRA"))</f>
        <v>MUESTRA</v>
      </c>
      <c r="AC320" t="s">
        <v>2397</v>
      </c>
      <c r="AD320" t="s">
        <v>134</v>
      </c>
      <c r="AF320">
        <f>+COUNTIF(Piloto!C:C,MARCO!A320)</f>
        <v>0</v>
      </c>
    </row>
    <row r="321" spans="1:32" x14ac:dyDescent="0.25">
      <c r="A321" s="5" t="str">
        <f t="shared" si="4"/>
        <v>0045DM0467</v>
      </c>
      <c r="B321" s="23" t="s">
        <v>2119</v>
      </c>
      <c r="C321" t="s">
        <v>140</v>
      </c>
      <c r="D321" t="s">
        <v>760</v>
      </c>
      <c r="E321" t="s">
        <v>761</v>
      </c>
      <c r="F321">
        <v>623688</v>
      </c>
      <c r="G321">
        <v>0</v>
      </c>
      <c r="H321" t="s">
        <v>804</v>
      </c>
      <c r="I321" t="s">
        <v>20</v>
      </c>
      <c r="J321" t="s">
        <v>90</v>
      </c>
      <c r="K321" t="s">
        <v>21</v>
      </c>
      <c r="M321" t="s">
        <v>17646</v>
      </c>
      <c r="N321" t="s">
        <v>22</v>
      </c>
      <c r="O321" t="s">
        <v>23</v>
      </c>
      <c r="P321" t="s">
        <v>26</v>
      </c>
      <c r="Q321" t="s">
        <v>92</v>
      </c>
      <c r="R321" s="13">
        <v>120</v>
      </c>
      <c r="S321" s="13">
        <v>4</v>
      </c>
      <c r="T321" s="21">
        <v>1</v>
      </c>
      <c r="V321" t="s">
        <v>2116</v>
      </c>
      <c r="W321" t="str">
        <f>+IF(V321="","",IF(MID(V321,1,3)="ECE","UNICO",IF(V321="FINES",CONCATENATE("R",IF(OR(C321="16",C321="21",C321="22",C321="23"),"16212223",IF(OR(C321="15",C321="17",C321="24",C321="25"),"15172425",C321))),IF(V321="CEBAS","UNICO",IF(VALUE(C321)&lt;=11,"AMBA","INTERIOR")))))</f>
        <v>AMBA</v>
      </c>
      <c r="X321" s="20" t="str">
        <f>+IF(V321="","-",CONCATENATE(V321,"_",W321))</f>
        <v>CENS_AMBA</v>
      </c>
      <c r="Y321" s="59">
        <v>0.75714246763123405</v>
      </c>
      <c r="Z321" t="str">
        <f>+IFERROR(VLOOKUP(H321,#REF!,2,FALSE),"-")</f>
        <v>-</v>
      </c>
      <c r="AA321" t="s">
        <v>2393</v>
      </c>
      <c r="AB321" t="str">
        <f>+IF(W321="","-",IF(W321="UNICO","CENSO","MUESTRA"))</f>
        <v>MUESTRA</v>
      </c>
      <c r="AC321" t="s">
        <v>2397</v>
      </c>
      <c r="AD321" t="s">
        <v>134</v>
      </c>
      <c r="AF321">
        <f>+COUNTIF(Piloto!C:C,MARCO!A321)</f>
        <v>0</v>
      </c>
    </row>
    <row r="322" spans="1:32" x14ac:dyDescent="0.25">
      <c r="A322" s="5" t="str">
        <f t="shared" si="4"/>
        <v>0045DM0462</v>
      </c>
      <c r="B322" s="23" t="s">
        <v>2119</v>
      </c>
      <c r="C322" t="s">
        <v>140</v>
      </c>
      <c r="D322" t="s">
        <v>760</v>
      </c>
      <c r="E322" t="s">
        <v>761</v>
      </c>
      <c r="F322">
        <v>623393</v>
      </c>
      <c r="G322">
        <v>0</v>
      </c>
      <c r="H322" t="s">
        <v>799</v>
      </c>
      <c r="I322" t="s">
        <v>20</v>
      </c>
      <c r="J322" t="s">
        <v>90</v>
      </c>
      <c r="K322" t="s">
        <v>21</v>
      </c>
      <c r="M322" t="s">
        <v>17647</v>
      </c>
      <c r="N322" t="s">
        <v>22</v>
      </c>
      <c r="O322" t="s">
        <v>23</v>
      </c>
      <c r="P322" t="s">
        <v>26</v>
      </c>
      <c r="Q322" t="s">
        <v>92</v>
      </c>
      <c r="R322" s="13">
        <v>207</v>
      </c>
      <c r="S322" s="13">
        <v>13</v>
      </c>
      <c r="T322" s="21">
        <v>1</v>
      </c>
      <c r="V322" t="s">
        <v>2116</v>
      </c>
      <c r="W322" t="str">
        <f>+IF(V322="","",IF(MID(V322,1,3)="ECE","UNICO",IF(V322="FINES",CONCATENATE("R",IF(OR(C322="16",C322="21",C322="22",C322="23"),"16212223",IF(OR(C322="15",C322="17",C322="24",C322="25"),"15172425",C322))),IF(V322="CEBAS","UNICO",IF(VALUE(C322)&lt;=11,"AMBA","INTERIOR")))))</f>
        <v>AMBA</v>
      </c>
      <c r="X322" s="20" t="str">
        <f>+IF(V322="","-",CONCATENATE(V322,"_",W322))</f>
        <v>CENS_AMBA</v>
      </c>
      <c r="Y322" s="59">
        <v>0.75714246763123405</v>
      </c>
      <c r="Z322" t="str">
        <f>+IFERROR(VLOOKUP(H322,#REF!,2,FALSE),"-")</f>
        <v>-</v>
      </c>
      <c r="AA322" t="s">
        <v>2393</v>
      </c>
      <c r="AB322" t="str">
        <f>+IF(W322="","-",IF(W322="UNICO","CENSO","MUESTRA"))</f>
        <v>MUESTRA</v>
      </c>
      <c r="AC322" t="s">
        <v>2397</v>
      </c>
      <c r="AD322" t="s">
        <v>134</v>
      </c>
      <c r="AF322">
        <f>+COUNTIF(Piloto!C:C,MARCO!A322)</f>
        <v>0</v>
      </c>
    </row>
    <row r="323" spans="1:32" x14ac:dyDescent="0.25">
      <c r="A323" s="5" t="str">
        <f t="shared" ref="A323:A386" si="5">+H323</f>
        <v>0096DM0456</v>
      </c>
      <c r="B323" s="23" t="s">
        <v>2119</v>
      </c>
      <c r="C323" t="s">
        <v>884</v>
      </c>
      <c r="D323" t="s">
        <v>1591</v>
      </c>
      <c r="E323" t="s">
        <v>1592</v>
      </c>
      <c r="F323">
        <v>617171</v>
      </c>
      <c r="G323">
        <v>0</v>
      </c>
      <c r="H323" t="s">
        <v>1613</v>
      </c>
      <c r="I323" t="s">
        <v>20</v>
      </c>
      <c r="J323" t="s">
        <v>90</v>
      </c>
      <c r="K323" t="s">
        <v>21</v>
      </c>
      <c r="M323" t="s">
        <v>17628</v>
      </c>
      <c r="N323" t="s">
        <v>22</v>
      </c>
      <c r="O323" t="s">
        <v>23</v>
      </c>
      <c r="P323" t="s">
        <v>26</v>
      </c>
      <c r="Q323" t="s">
        <v>92</v>
      </c>
      <c r="R323" s="13">
        <v>114</v>
      </c>
      <c r="S323" s="13">
        <v>6</v>
      </c>
      <c r="T323" s="21">
        <v>1</v>
      </c>
      <c r="V323" t="s">
        <v>2116</v>
      </c>
      <c r="W323" t="str">
        <f>+IF(V323="","",IF(MID(V323,1,3)="ECE","UNICO",IF(V323="FINES",CONCATENATE("R",IF(OR(C323="16",C323="21",C323="22",C323="23"),"16212223",IF(OR(C323="15",C323="17",C323="24",C323="25"),"15172425",C323))),IF(V323="CEBAS","UNICO",IF(VALUE(C323)&lt;=11,"AMBA","INTERIOR")))))</f>
        <v>AMBA</v>
      </c>
      <c r="X323" s="20" t="str">
        <f>+IF(V323="","-",CONCATENATE(V323,"_",W323))</f>
        <v>CENS_AMBA</v>
      </c>
      <c r="Y323" s="59">
        <v>0.75760181326615184</v>
      </c>
      <c r="Z323" t="str">
        <f>+IFERROR(VLOOKUP(H323,#REF!,2,FALSE),"-")</f>
        <v>-</v>
      </c>
      <c r="AA323" t="s">
        <v>2393</v>
      </c>
      <c r="AB323" t="str">
        <f>+IF(W323="","-",IF(W323="UNICO","CENSO","MUESTRA"))</f>
        <v>MUESTRA</v>
      </c>
      <c r="AC323" t="s">
        <v>2398</v>
      </c>
      <c r="AD323" t="s">
        <v>134</v>
      </c>
      <c r="AF323">
        <f>+COUNTIF(Piloto!C:C,MARCO!A323)</f>
        <v>0</v>
      </c>
    </row>
    <row r="324" spans="1:32" x14ac:dyDescent="0.25">
      <c r="A324" s="5" t="str">
        <f t="shared" si="5"/>
        <v>0069DM0479</v>
      </c>
      <c r="B324" s="23" t="s">
        <v>2119</v>
      </c>
      <c r="C324" t="s">
        <v>1079</v>
      </c>
      <c r="D324" t="s">
        <v>1077</v>
      </c>
      <c r="E324" t="s">
        <v>1078</v>
      </c>
      <c r="F324">
        <v>623630</v>
      </c>
      <c r="G324">
        <v>0</v>
      </c>
      <c r="H324" t="s">
        <v>1195</v>
      </c>
      <c r="I324" t="s">
        <v>20</v>
      </c>
      <c r="J324" t="s">
        <v>90</v>
      </c>
      <c r="K324" t="s">
        <v>21</v>
      </c>
      <c r="M324" t="s">
        <v>17683</v>
      </c>
      <c r="N324" t="s">
        <v>22</v>
      </c>
      <c r="O324" t="s">
        <v>23</v>
      </c>
      <c r="P324" t="s">
        <v>26</v>
      </c>
      <c r="Q324" t="s">
        <v>92</v>
      </c>
      <c r="R324" s="13">
        <v>119</v>
      </c>
      <c r="S324" s="13">
        <v>6</v>
      </c>
      <c r="T324" s="21">
        <v>1</v>
      </c>
      <c r="V324" t="s">
        <v>2116</v>
      </c>
      <c r="W324" t="str">
        <f>+IF(V324="","",IF(MID(V324,1,3)="ECE","UNICO",IF(V324="FINES",CONCATENATE("R",IF(OR(C324="16",C324="21",C324="22",C324="23"),"16212223",IF(OR(C324="15",C324="17",C324="24",C324="25"),"15172425",C324))),IF(V324="CEBAS","UNICO",IF(VALUE(C324)&lt;=11,"AMBA","INTERIOR")))))</f>
        <v>AMBA</v>
      </c>
      <c r="X324" s="20" t="str">
        <f>+IF(V324="","-",CONCATENATE(V324,"_",W324))</f>
        <v>CENS_AMBA</v>
      </c>
      <c r="Y324" s="59">
        <v>0.75765767362382674</v>
      </c>
      <c r="Z324" t="str">
        <f>+IFERROR(VLOOKUP(H324,#REF!,2,FALSE),"-")</f>
        <v>-</v>
      </c>
      <c r="AA324" t="s">
        <v>2393</v>
      </c>
      <c r="AB324" t="str">
        <f>+IF(W324="","-",IF(W324="UNICO","CENSO","MUESTRA"))</f>
        <v>MUESTRA</v>
      </c>
      <c r="AC324" t="s">
        <v>2398</v>
      </c>
      <c r="AD324" t="s">
        <v>134</v>
      </c>
      <c r="AF324">
        <f>+COUNTIF(Piloto!C:C,MARCO!A324)</f>
        <v>0</v>
      </c>
    </row>
    <row r="325" spans="1:32" x14ac:dyDescent="0.25">
      <c r="A325" s="5" t="str">
        <f t="shared" si="5"/>
        <v>0069DM3521</v>
      </c>
      <c r="B325" s="23" t="s">
        <v>2119</v>
      </c>
      <c r="C325" t="s">
        <v>1079</v>
      </c>
      <c r="D325" t="s">
        <v>1077</v>
      </c>
      <c r="E325" t="s">
        <v>1078</v>
      </c>
      <c r="F325">
        <v>614307</v>
      </c>
      <c r="G325">
        <v>1</v>
      </c>
      <c r="H325" t="s">
        <v>1228</v>
      </c>
      <c r="I325" t="s">
        <v>20</v>
      </c>
      <c r="J325" t="s">
        <v>90</v>
      </c>
      <c r="K325" t="s">
        <v>87</v>
      </c>
      <c r="L325" t="s">
        <v>1157</v>
      </c>
      <c r="M325" t="s">
        <v>17774</v>
      </c>
      <c r="N325" t="s">
        <v>22</v>
      </c>
      <c r="O325" t="s">
        <v>23</v>
      </c>
      <c r="P325" t="s">
        <v>26</v>
      </c>
      <c r="Q325" t="s">
        <v>92</v>
      </c>
      <c r="R325" s="13">
        <v>59</v>
      </c>
      <c r="S325" s="13">
        <v>6</v>
      </c>
      <c r="T325" s="21">
        <v>1</v>
      </c>
      <c r="V325" t="s">
        <v>2116</v>
      </c>
      <c r="W325" t="str">
        <f>+IF(V325="","",IF(MID(V325,1,3)="ECE","UNICO",IF(V325="FINES",CONCATENATE("R",IF(OR(C325="16",C325="21",C325="22",C325="23"),"16212223",IF(OR(C325="15",C325="17",C325="24",C325="25"),"15172425",C325))),IF(V325="CEBAS","UNICO",IF(VALUE(C325)&lt;=11,"AMBA","INTERIOR")))))</f>
        <v>AMBA</v>
      </c>
      <c r="X325" s="20" t="str">
        <f>+IF(V325="","-",CONCATENATE(V325,"_",W325))</f>
        <v>CENS_AMBA</v>
      </c>
      <c r="Y325" s="59">
        <v>0.75916162535950948</v>
      </c>
      <c r="Z325" t="str">
        <f>+IFERROR(VLOOKUP(H325,#REF!,2,FALSE),"-")</f>
        <v>-</v>
      </c>
      <c r="AA325" t="s">
        <v>2393</v>
      </c>
      <c r="AB325" t="str">
        <f>+IF(W325="","-",IF(W325="UNICO","CENSO","MUESTRA"))</f>
        <v>MUESTRA</v>
      </c>
      <c r="AC325" t="s">
        <v>2398</v>
      </c>
      <c r="AD325" t="s">
        <v>134</v>
      </c>
      <c r="AF325">
        <f>+COUNTIF(Piloto!C:C,MARCO!A325)</f>
        <v>0</v>
      </c>
    </row>
    <row r="326" spans="1:32" x14ac:dyDescent="0.25">
      <c r="A326" s="5" t="str">
        <f t="shared" si="5"/>
        <v>0073DM0465</v>
      </c>
      <c r="B326" s="23" t="s">
        <v>2119</v>
      </c>
      <c r="C326" t="s">
        <v>1302</v>
      </c>
      <c r="D326" t="s">
        <v>1300</v>
      </c>
      <c r="E326" t="s">
        <v>1301</v>
      </c>
      <c r="F326">
        <v>624056</v>
      </c>
      <c r="G326">
        <v>0</v>
      </c>
      <c r="H326" t="s">
        <v>1344</v>
      </c>
      <c r="I326" t="s">
        <v>20</v>
      </c>
      <c r="J326" t="s">
        <v>90</v>
      </c>
      <c r="K326" t="s">
        <v>21</v>
      </c>
      <c r="M326" t="s">
        <v>17619</v>
      </c>
      <c r="N326" t="s">
        <v>22</v>
      </c>
      <c r="O326" t="s">
        <v>23</v>
      </c>
      <c r="P326" t="s">
        <v>26</v>
      </c>
      <c r="Q326" t="s">
        <v>92</v>
      </c>
      <c r="R326" s="13">
        <v>120</v>
      </c>
      <c r="S326" s="13">
        <v>3</v>
      </c>
      <c r="T326" s="21">
        <v>1</v>
      </c>
      <c r="V326" t="s">
        <v>2116</v>
      </c>
      <c r="W326" t="str">
        <f>+IF(V326="","",IF(MID(V326,1,3)="ECE","UNICO",IF(V326="FINES",CONCATENATE("R",IF(OR(C326="16",C326="21",C326="22",C326="23"),"16212223",IF(OR(C326="15",C326="17",C326="24",C326="25"),"15172425",C326))),IF(V326="CEBAS","UNICO",IF(VALUE(C326)&lt;=11,"AMBA","INTERIOR")))))</f>
        <v>AMBA</v>
      </c>
      <c r="X326" s="20" t="str">
        <f>+IF(V326="","-",CONCATENATE(V326,"_",W326))</f>
        <v>CENS_AMBA</v>
      </c>
      <c r="Y326" s="59">
        <v>0.7600222135844984</v>
      </c>
      <c r="Z326" t="str">
        <f>+IFERROR(VLOOKUP(H326,#REF!,2,FALSE),"-")</f>
        <v>-</v>
      </c>
      <c r="AA326" t="s">
        <v>2393</v>
      </c>
      <c r="AB326" t="str">
        <f>+IF(W326="","-",IF(W326="UNICO","CENSO","MUESTRA"))</f>
        <v>MUESTRA</v>
      </c>
      <c r="AC326" t="s">
        <v>2397</v>
      </c>
      <c r="AD326" t="s">
        <v>134</v>
      </c>
      <c r="AF326">
        <f>+COUNTIF(Piloto!C:C,MARCO!A326)</f>
        <v>0</v>
      </c>
    </row>
    <row r="327" spans="1:32" x14ac:dyDescent="0.25">
      <c r="A327" s="5" t="str">
        <f t="shared" si="5"/>
        <v>0069DM0481</v>
      </c>
      <c r="B327" s="23" t="s">
        <v>2119</v>
      </c>
      <c r="C327" t="s">
        <v>1079</v>
      </c>
      <c r="D327" t="s">
        <v>1077</v>
      </c>
      <c r="E327" t="s">
        <v>1078</v>
      </c>
      <c r="F327">
        <v>623632</v>
      </c>
      <c r="G327">
        <v>0</v>
      </c>
      <c r="H327" t="s">
        <v>1199</v>
      </c>
      <c r="I327" t="s">
        <v>20</v>
      </c>
      <c r="J327" t="s">
        <v>90</v>
      </c>
      <c r="K327" t="s">
        <v>21</v>
      </c>
      <c r="M327" t="s">
        <v>17684</v>
      </c>
      <c r="N327" t="s">
        <v>22</v>
      </c>
      <c r="O327" t="s">
        <v>23</v>
      </c>
      <c r="P327" t="s">
        <v>26</v>
      </c>
      <c r="Q327" t="s">
        <v>92</v>
      </c>
      <c r="R327" s="13">
        <v>137</v>
      </c>
      <c r="S327" s="13">
        <v>6</v>
      </c>
      <c r="T327" s="21">
        <v>1</v>
      </c>
      <c r="V327" t="s">
        <v>2116</v>
      </c>
      <c r="W327" t="str">
        <f>+IF(V327="","",IF(MID(V327,1,3)="ECE","UNICO",IF(V327="FINES",CONCATENATE("R",IF(OR(C327="16",C327="21",C327="22",C327="23"),"16212223",IF(OR(C327="15",C327="17",C327="24",C327="25"),"15172425",C327))),IF(V327="CEBAS","UNICO",IF(VALUE(C327)&lt;=11,"AMBA","INTERIOR")))))</f>
        <v>AMBA</v>
      </c>
      <c r="X327" s="20" t="str">
        <f>+IF(V327="","-",CONCATENATE(V327,"_",W327))</f>
        <v>CENS_AMBA</v>
      </c>
      <c r="Y327" s="59">
        <v>0.76163994520902634</v>
      </c>
      <c r="Z327" t="str">
        <f>+IFERROR(VLOOKUP(H327,#REF!,2,FALSE),"-")</f>
        <v>-</v>
      </c>
      <c r="AA327" t="s">
        <v>2393</v>
      </c>
      <c r="AB327" t="str">
        <f>+IF(W327="","-",IF(W327="UNICO","CENSO","MUESTRA"))</f>
        <v>MUESTRA</v>
      </c>
      <c r="AC327" t="s">
        <v>2398</v>
      </c>
      <c r="AD327" t="s">
        <v>134</v>
      </c>
      <c r="AF327">
        <f>+COUNTIF(Piloto!C:C,MARCO!A327)</f>
        <v>0</v>
      </c>
    </row>
    <row r="328" spans="1:32" x14ac:dyDescent="0.25">
      <c r="A328" s="5" t="str">
        <f t="shared" si="5"/>
        <v>0071DM0460</v>
      </c>
      <c r="B328" s="23" t="s">
        <v>2119</v>
      </c>
      <c r="C328" t="s">
        <v>1245</v>
      </c>
      <c r="D328" t="s">
        <v>1243</v>
      </c>
      <c r="E328" t="s">
        <v>1244</v>
      </c>
      <c r="F328">
        <v>623711</v>
      </c>
      <c r="G328">
        <v>0</v>
      </c>
      <c r="H328" t="s">
        <v>1283</v>
      </c>
      <c r="I328" t="s">
        <v>20</v>
      </c>
      <c r="J328" t="s">
        <v>90</v>
      </c>
      <c r="K328" t="s">
        <v>21</v>
      </c>
      <c r="M328" t="s">
        <v>17633</v>
      </c>
      <c r="N328" t="s">
        <v>22</v>
      </c>
      <c r="O328" t="s">
        <v>23</v>
      </c>
      <c r="P328" t="s">
        <v>26</v>
      </c>
      <c r="Q328" t="s">
        <v>92</v>
      </c>
      <c r="R328" s="13">
        <v>56</v>
      </c>
      <c r="S328" s="13">
        <v>3</v>
      </c>
      <c r="T328" s="21">
        <v>1</v>
      </c>
      <c r="V328" t="s">
        <v>2116</v>
      </c>
      <c r="W328" t="str">
        <f>+IF(V328="","",IF(MID(V328,1,3)="ECE","UNICO",IF(V328="FINES",CONCATENATE("R",IF(OR(C328="16",C328="21",C328="22",C328="23"),"16212223",IF(OR(C328="15",C328="17",C328="24",C328="25"),"15172425",C328))),IF(V328="CEBAS","UNICO",IF(VALUE(C328)&lt;=11,"AMBA","INTERIOR")))))</f>
        <v>AMBA</v>
      </c>
      <c r="X328" s="20" t="str">
        <f>+IF(V328="","-",CONCATENATE(V328,"_",W328))</f>
        <v>CENS_AMBA</v>
      </c>
      <c r="Y328" s="59">
        <v>0.76219100230618531</v>
      </c>
      <c r="Z328" t="str">
        <f>+IFERROR(VLOOKUP(H328,#REF!,2,FALSE),"-")</f>
        <v>-</v>
      </c>
      <c r="AA328" t="s">
        <v>2393</v>
      </c>
      <c r="AB328" t="str">
        <f>+IF(W328="","-",IF(W328="UNICO","CENSO","MUESTRA"))</f>
        <v>MUESTRA</v>
      </c>
      <c r="AC328" t="s">
        <v>2397</v>
      </c>
      <c r="AD328" t="s">
        <v>134</v>
      </c>
      <c r="AF328">
        <f>+COUNTIF(Piloto!C:C,MARCO!A328)</f>
        <v>0</v>
      </c>
    </row>
    <row r="329" spans="1:32" x14ac:dyDescent="0.25">
      <c r="A329" s="5" t="str">
        <f t="shared" si="5"/>
        <v>0073DM0458</v>
      </c>
      <c r="B329" s="23" t="s">
        <v>2119</v>
      </c>
      <c r="C329" t="s">
        <v>1302</v>
      </c>
      <c r="D329" t="s">
        <v>1300</v>
      </c>
      <c r="E329" t="s">
        <v>1301</v>
      </c>
      <c r="F329">
        <v>623739</v>
      </c>
      <c r="G329">
        <v>0</v>
      </c>
      <c r="H329" t="s">
        <v>1337</v>
      </c>
      <c r="I329" t="s">
        <v>20</v>
      </c>
      <c r="J329" t="s">
        <v>90</v>
      </c>
      <c r="K329" t="s">
        <v>21</v>
      </c>
      <c r="M329" t="s">
        <v>17618</v>
      </c>
      <c r="N329" t="s">
        <v>22</v>
      </c>
      <c r="O329" t="s">
        <v>23</v>
      </c>
      <c r="P329" t="s">
        <v>26</v>
      </c>
      <c r="Q329" t="s">
        <v>92</v>
      </c>
      <c r="R329" s="13">
        <v>151</v>
      </c>
      <c r="S329" s="13">
        <v>6</v>
      </c>
      <c r="T329" s="21">
        <v>1</v>
      </c>
      <c r="V329" t="s">
        <v>2116</v>
      </c>
      <c r="W329" t="str">
        <f>+IF(V329="","",IF(MID(V329,1,3)="ECE","UNICO",IF(V329="FINES",CONCATENATE("R",IF(OR(C329="16",C329="21",C329="22",C329="23"),"16212223",IF(OR(C329="15",C329="17",C329="24",C329="25"),"15172425",C329))),IF(V329="CEBAS","UNICO",IF(VALUE(C329)&lt;=11,"AMBA","INTERIOR")))))</f>
        <v>AMBA</v>
      </c>
      <c r="X329" s="20" t="str">
        <f>+IF(V329="","-",CONCATENATE(V329,"_",W329))</f>
        <v>CENS_AMBA</v>
      </c>
      <c r="Y329" s="59">
        <v>0.76599519918946657</v>
      </c>
      <c r="Z329" t="str">
        <f>+IFERROR(VLOOKUP(H329,#REF!,2,FALSE),"-")</f>
        <v>-</v>
      </c>
      <c r="AA329" t="s">
        <v>2393</v>
      </c>
      <c r="AB329" t="str">
        <f>+IF(W329="","-",IF(W329="UNICO","CENSO","MUESTRA"))</f>
        <v>MUESTRA</v>
      </c>
      <c r="AC329" t="s">
        <v>2397</v>
      </c>
      <c r="AD329" t="s">
        <v>134</v>
      </c>
      <c r="AF329">
        <f>+COUNTIF(Piloto!C:C,MARCO!A329)</f>
        <v>0</v>
      </c>
    </row>
    <row r="330" spans="1:32" x14ac:dyDescent="0.25">
      <c r="A330" s="5" t="str">
        <f t="shared" si="5"/>
        <v>0131DM0455</v>
      </c>
      <c r="B330" s="23" t="s">
        <v>2119</v>
      </c>
      <c r="C330" t="s">
        <v>1302</v>
      </c>
      <c r="D330" t="s">
        <v>281</v>
      </c>
      <c r="E330" t="s">
        <v>2014</v>
      </c>
      <c r="F330">
        <v>623749</v>
      </c>
      <c r="G330">
        <v>0</v>
      </c>
      <c r="H330" t="s">
        <v>2030</v>
      </c>
      <c r="I330" t="s">
        <v>20</v>
      </c>
      <c r="J330" t="s">
        <v>90</v>
      </c>
      <c r="K330" t="s">
        <v>21</v>
      </c>
      <c r="M330" t="s">
        <v>17685</v>
      </c>
      <c r="N330" t="s">
        <v>22</v>
      </c>
      <c r="O330" t="s">
        <v>23</v>
      </c>
      <c r="P330" t="s">
        <v>26</v>
      </c>
      <c r="Q330" t="s">
        <v>92</v>
      </c>
      <c r="R330" s="13">
        <v>157</v>
      </c>
      <c r="S330" s="13">
        <v>6</v>
      </c>
      <c r="T330" s="21">
        <v>1</v>
      </c>
      <c r="V330" t="s">
        <v>2116</v>
      </c>
      <c r="W330" t="str">
        <f>+IF(V330="","",IF(MID(V330,1,3)="ECE","UNICO",IF(V330="FINES",CONCATENATE("R",IF(OR(C330="16",C330="21",C330="22",C330="23"),"16212223",IF(OR(C330="15",C330="17",C330="24",C330="25"),"15172425",C330))),IF(V330="CEBAS","UNICO",IF(VALUE(C330)&lt;=11,"AMBA","INTERIOR")))))</f>
        <v>AMBA</v>
      </c>
      <c r="X330" s="20" t="str">
        <f>+IF(V330="","-",CONCATENATE(V330,"_",W330))</f>
        <v>CENS_AMBA</v>
      </c>
      <c r="Y330" s="59">
        <v>0.77011885742346442</v>
      </c>
      <c r="Z330" t="str">
        <f>+IFERROR(VLOOKUP(H330,#REF!,2,FALSE),"-")</f>
        <v>-</v>
      </c>
      <c r="AA330" t="s">
        <v>2393</v>
      </c>
      <c r="AB330" t="str">
        <f>+IF(W330="","-",IF(W330="UNICO","CENSO","MUESTRA"))</f>
        <v>MUESTRA</v>
      </c>
      <c r="AC330" t="s">
        <v>2397</v>
      </c>
      <c r="AD330" t="s">
        <v>134</v>
      </c>
      <c r="AF330">
        <f>+COUNTIF(Piloto!C:C,MARCO!A330)</f>
        <v>0</v>
      </c>
    </row>
    <row r="331" spans="1:32" x14ac:dyDescent="0.25">
      <c r="A331" s="5" t="str">
        <f t="shared" si="5"/>
        <v>0073DM0461</v>
      </c>
      <c r="B331" s="23" t="s">
        <v>2119</v>
      </c>
      <c r="C331" t="s">
        <v>1302</v>
      </c>
      <c r="D331" t="s">
        <v>1300</v>
      </c>
      <c r="E331" t="s">
        <v>1301</v>
      </c>
      <c r="F331">
        <v>623744</v>
      </c>
      <c r="G331">
        <v>0</v>
      </c>
      <c r="H331" t="s">
        <v>1340</v>
      </c>
      <c r="I331" t="s">
        <v>20</v>
      </c>
      <c r="J331" t="s">
        <v>90</v>
      </c>
      <c r="K331" t="s">
        <v>21</v>
      </c>
      <c r="M331" t="s">
        <v>17686</v>
      </c>
      <c r="N331" t="s">
        <v>22</v>
      </c>
      <c r="O331" t="s">
        <v>23</v>
      </c>
      <c r="P331" t="s">
        <v>26</v>
      </c>
      <c r="Q331" t="s">
        <v>92</v>
      </c>
      <c r="R331" s="13">
        <v>179</v>
      </c>
      <c r="S331" s="13">
        <v>11</v>
      </c>
      <c r="T331" s="21">
        <v>1</v>
      </c>
      <c r="V331" t="s">
        <v>2116</v>
      </c>
      <c r="W331" t="str">
        <f>+IF(V331="","",IF(MID(V331,1,3)="ECE","UNICO",IF(V331="FINES",CONCATENATE("R",IF(OR(C331="16",C331="21",C331="22",C331="23"),"16212223",IF(OR(C331="15",C331="17",C331="24",C331="25"),"15172425",C331))),IF(V331="CEBAS","UNICO",IF(VALUE(C331)&lt;=11,"AMBA","INTERIOR")))))</f>
        <v>AMBA</v>
      </c>
      <c r="X331" s="20" t="str">
        <f>+IF(V331="","-",CONCATENATE(V331,"_",W331))</f>
        <v>CENS_AMBA</v>
      </c>
      <c r="Y331" s="59">
        <v>0.78298364942138254</v>
      </c>
      <c r="Z331" t="str">
        <f>+IFERROR(VLOOKUP(H331,#REF!,2,FALSE),"-")</f>
        <v>-</v>
      </c>
      <c r="AA331" t="s">
        <v>2393</v>
      </c>
      <c r="AB331" t="str">
        <f>+IF(W331="","-",IF(W331="UNICO","CENSO","MUESTRA"))</f>
        <v>MUESTRA</v>
      </c>
      <c r="AC331" t="s">
        <v>2398</v>
      </c>
      <c r="AD331" t="s">
        <v>134</v>
      </c>
      <c r="AF331">
        <f>+COUNTIF(Piloto!C:C,MARCO!A331)</f>
        <v>0</v>
      </c>
    </row>
    <row r="332" spans="1:32" x14ac:dyDescent="0.25">
      <c r="A332" s="5" t="str">
        <f t="shared" si="5"/>
        <v>0062DM3725</v>
      </c>
      <c r="B332" s="23" t="s">
        <v>2119</v>
      </c>
      <c r="C332" t="s">
        <v>246</v>
      </c>
      <c r="D332" t="s">
        <v>958</v>
      </c>
      <c r="E332" t="s">
        <v>959</v>
      </c>
      <c r="F332">
        <v>624645</v>
      </c>
      <c r="G332">
        <v>5</v>
      </c>
      <c r="H332" t="s">
        <v>1023</v>
      </c>
      <c r="I332" t="s">
        <v>20</v>
      </c>
      <c r="J332" t="s">
        <v>90</v>
      </c>
      <c r="K332" t="s">
        <v>87</v>
      </c>
      <c r="L332" t="s">
        <v>1018</v>
      </c>
      <c r="M332" t="s">
        <v>17775</v>
      </c>
      <c r="N332" t="s">
        <v>22</v>
      </c>
      <c r="O332" t="s">
        <v>23</v>
      </c>
      <c r="P332" t="s">
        <v>26</v>
      </c>
      <c r="Q332" t="s">
        <v>92</v>
      </c>
      <c r="R332" s="13">
        <v>27</v>
      </c>
      <c r="S332" s="13">
        <v>2</v>
      </c>
      <c r="T332" s="21">
        <v>1</v>
      </c>
      <c r="V332" t="s">
        <v>2116</v>
      </c>
      <c r="W332" t="str">
        <f>+IF(V332="","",IF(MID(V332,1,3)="ECE","UNICO",IF(V332="FINES",CONCATENATE("R",IF(OR(C332="16",C332="21",C332="22",C332="23"),"16212223",IF(OR(C332="15",C332="17",C332="24",C332="25"),"15172425",C332))),IF(V332="CEBAS","UNICO",IF(VALUE(C332)&lt;=11,"AMBA","INTERIOR")))))</f>
        <v>AMBA</v>
      </c>
      <c r="X332" s="20" t="str">
        <f>+IF(V332="","-",CONCATENATE(V332,"_",W332))</f>
        <v>CENS_AMBA</v>
      </c>
      <c r="Y332" s="59">
        <v>0.78948466645346749</v>
      </c>
      <c r="Z332" t="str">
        <f>+IFERROR(VLOOKUP(H332,#REF!,2,FALSE),"-")</f>
        <v>-</v>
      </c>
      <c r="AA332" t="s">
        <v>2393</v>
      </c>
      <c r="AB332" t="str">
        <f>+IF(W332="","-",IF(W332="UNICO","CENSO","MUESTRA"))</f>
        <v>MUESTRA</v>
      </c>
      <c r="AC332" t="s">
        <v>2398</v>
      </c>
      <c r="AD332" t="s">
        <v>134</v>
      </c>
      <c r="AF332">
        <f>+COUNTIF(Piloto!C:C,MARCO!A332)</f>
        <v>0</v>
      </c>
    </row>
    <row r="333" spans="1:32" x14ac:dyDescent="0.25">
      <c r="A333" s="5" t="str">
        <f t="shared" si="5"/>
        <v>0062DM0462</v>
      </c>
      <c r="B333" s="23" t="s">
        <v>2119</v>
      </c>
      <c r="C333" t="s">
        <v>246</v>
      </c>
      <c r="D333" t="s">
        <v>958</v>
      </c>
      <c r="E333" t="s">
        <v>959</v>
      </c>
      <c r="F333">
        <v>623245</v>
      </c>
      <c r="G333">
        <v>0</v>
      </c>
      <c r="H333" t="s">
        <v>1006</v>
      </c>
      <c r="I333" t="s">
        <v>20</v>
      </c>
      <c r="J333" t="s">
        <v>90</v>
      </c>
      <c r="K333" t="s">
        <v>21</v>
      </c>
      <c r="M333" t="s">
        <v>17647</v>
      </c>
      <c r="N333" t="s">
        <v>22</v>
      </c>
      <c r="O333" t="s">
        <v>23</v>
      </c>
      <c r="P333" t="s">
        <v>26</v>
      </c>
      <c r="Q333" t="s">
        <v>92</v>
      </c>
      <c r="R333" s="13">
        <v>306</v>
      </c>
      <c r="S333" s="13">
        <v>21</v>
      </c>
      <c r="T333" s="21">
        <v>1</v>
      </c>
      <c r="V333" t="s">
        <v>2116</v>
      </c>
      <c r="W333" t="str">
        <f>+IF(V333="","",IF(MID(V333,1,3)="ECE","UNICO",IF(V333="FINES",CONCATENATE("R",IF(OR(C333="16",C333="21",C333="22",C333="23"),"16212223",IF(OR(C333="15",C333="17",C333="24",C333="25"),"15172425",C333))),IF(V333="CEBAS","UNICO",IF(VALUE(C333)&lt;=11,"AMBA","INTERIOR")))))</f>
        <v>AMBA</v>
      </c>
      <c r="X333" s="20" t="str">
        <f>+IF(V333="","-",CONCATENATE(V333,"_",W333))</f>
        <v>CENS_AMBA</v>
      </c>
      <c r="Y333" s="59">
        <v>0.81616361935933435</v>
      </c>
      <c r="Z333" t="str">
        <f>+IFERROR(VLOOKUP(H333,#REF!,2,FALSE),"-")</f>
        <v>-</v>
      </c>
      <c r="AA333" t="s">
        <v>2393</v>
      </c>
      <c r="AB333" t="str">
        <f>+IF(W333="","-",IF(W333="UNICO","CENSO","MUESTRA"))</f>
        <v>MUESTRA</v>
      </c>
      <c r="AC333" t="s">
        <v>2397</v>
      </c>
      <c r="AD333" t="s">
        <v>134</v>
      </c>
      <c r="AF333">
        <f>+COUNTIF(Piloto!C:C,MARCO!A333)</f>
        <v>0</v>
      </c>
    </row>
    <row r="334" spans="1:32" x14ac:dyDescent="0.25">
      <c r="A334" s="5" t="str">
        <f t="shared" si="5"/>
        <v>0045DM0457</v>
      </c>
      <c r="B334" s="23" t="s">
        <v>2119</v>
      </c>
      <c r="C334" t="s">
        <v>140</v>
      </c>
      <c r="D334" t="s">
        <v>760</v>
      </c>
      <c r="E334" t="s">
        <v>761</v>
      </c>
      <c r="F334">
        <v>603622</v>
      </c>
      <c r="G334">
        <v>0</v>
      </c>
      <c r="H334" t="s">
        <v>791</v>
      </c>
      <c r="I334" t="s">
        <v>20</v>
      </c>
      <c r="J334" t="s">
        <v>90</v>
      </c>
      <c r="K334" t="s">
        <v>21</v>
      </c>
      <c r="M334" t="s">
        <v>17740</v>
      </c>
      <c r="N334" t="s">
        <v>22</v>
      </c>
      <c r="O334" t="s">
        <v>23</v>
      </c>
      <c r="P334" t="s">
        <v>26</v>
      </c>
      <c r="Q334" t="s">
        <v>92</v>
      </c>
      <c r="R334" s="13">
        <v>74</v>
      </c>
      <c r="S334" s="13">
        <v>7</v>
      </c>
      <c r="T334" s="21">
        <v>1</v>
      </c>
      <c r="V334" t="s">
        <v>2116</v>
      </c>
      <c r="W334" t="str">
        <f>+IF(V334="","",IF(MID(V334,1,3)="ECE","UNICO",IF(V334="FINES",CONCATENATE("R",IF(OR(C334="16",C334="21",C334="22",C334="23"),"16212223",IF(OR(C334="15",C334="17",C334="24",C334="25"),"15172425",C334))),IF(V334="CEBAS","UNICO",IF(VALUE(C334)&lt;=11,"AMBA","INTERIOR")))))</f>
        <v>AMBA</v>
      </c>
      <c r="X334" s="20" t="str">
        <f>+IF(V334="","-",CONCATENATE(V334,"_",W334))</f>
        <v>CENS_AMBA</v>
      </c>
      <c r="Y334" s="59">
        <v>0.84862886534796822</v>
      </c>
      <c r="Z334" t="str">
        <f>+IFERROR(VLOOKUP(H334,#REF!,2,FALSE),"-")</f>
        <v>-</v>
      </c>
      <c r="AA334" t="s">
        <v>2393</v>
      </c>
      <c r="AB334" t="str">
        <f>+IF(W334="","-",IF(W334="UNICO","CENSO","MUESTRA"))</f>
        <v>MUESTRA</v>
      </c>
      <c r="AC334" t="s">
        <v>2397</v>
      </c>
      <c r="AD334" t="s">
        <v>134</v>
      </c>
      <c r="AF334">
        <f>+COUNTIF(Piloto!C:C,MARCO!A334)</f>
        <v>0</v>
      </c>
    </row>
    <row r="335" spans="1:32" x14ac:dyDescent="0.25">
      <c r="A335" s="5" t="str">
        <f t="shared" si="5"/>
        <v>0073DM0463</v>
      </c>
      <c r="B335" s="23" t="s">
        <v>2119</v>
      </c>
      <c r="C335" t="s">
        <v>1302</v>
      </c>
      <c r="D335" t="s">
        <v>1300</v>
      </c>
      <c r="E335" t="s">
        <v>1301</v>
      </c>
      <c r="F335">
        <v>623746</v>
      </c>
      <c r="G335">
        <v>0</v>
      </c>
      <c r="H335" t="s">
        <v>1342</v>
      </c>
      <c r="I335" t="s">
        <v>20</v>
      </c>
      <c r="J335" t="s">
        <v>90</v>
      </c>
      <c r="K335" t="s">
        <v>21</v>
      </c>
      <c r="M335" t="s">
        <v>17623</v>
      </c>
      <c r="N335" t="s">
        <v>22</v>
      </c>
      <c r="O335" t="s">
        <v>23</v>
      </c>
      <c r="P335" t="s">
        <v>26</v>
      </c>
      <c r="Q335" t="s">
        <v>92</v>
      </c>
      <c r="R335" s="13">
        <v>92</v>
      </c>
      <c r="S335" s="13">
        <v>3</v>
      </c>
      <c r="T335" s="21">
        <v>1</v>
      </c>
      <c r="V335" t="s">
        <v>2116</v>
      </c>
      <c r="W335" t="str">
        <f>+IF(V335="","",IF(MID(V335,1,3)="ECE","UNICO",IF(V335="FINES",CONCATENATE("R",IF(OR(C335="16",C335="21",C335="22",C335="23"),"16212223",IF(OR(C335="15",C335="17",C335="24",C335="25"),"15172425",C335))),IF(V335="CEBAS","UNICO",IF(VALUE(C335)&lt;=11,"AMBA","INTERIOR")))))</f>
        <v>AMBA</v>
      </c>
      <c r="X335" s="20" t="str">
        <f>+IF(V335="","-",CONCATENATE(V335,"_",W335))</f>
        <v>CENS_AMBA</v>
      </c>
      <c r="Y335" s="59">
        <v>0.86097909893308366</v>
      </c>
      <c r="Z335" t="str">
        <f>+IFERROR(VLOOKUP(H335,#REF!,2,FALSE),"-")</f>
        <v>-</v>
      </c>
      <c r="AA335" t="s">
        <v>2393</v>
      </c>
      <c r="AB335" t="str">
        <f>+IF(W335="","-",IF(W335="UNICO","CENSO","MUESTRA"))</f>
        <v>MUESTRA</v>
      </c>
      <c r="AC335" t="s">
        <v>2397</v>
      </c>
      <c r="AD335" t="s">
        <v>134</v>
      </c>
      <c r="AF335">
        <f>+COUNTIF(Piloto!C:C,MARCO!A335)</f>
        <v>0</v>
      </c>
    </row>
    <row r="336" spans="1:32" x14ac:dyDescent="0.25">
      <c r="A336" s="5" t="str">
        <f t="shared" si="5"/>
        <v>0004DM0459</v>
      </c>
      <c r="B336" s="23" t="s">
        <v>2119</v>
      </c>
      <c r="C336" t="s">
        <v>186</v>
      </c>
      <c r="D336" t="s">
        <v>183</v>
      </c>
      <c r="E336" t="s">
        <v>185</v>
      </c>
      <c r="F336">
        <v>624744</v>
      </c>
      <c r="G336">
        <v>0</v>
      </c>
      <c r="H336" t="s">
        <v>237</v>
      </c>
      <c r="I336" t="s">
        <v>20</v>
      </c>
      <c r="J336" t="s">
        <v>90</v>
      </c>
      <c r="K336" t="s">
        <v>21</v>
      </c>
      <c r="M336" t="s">
        <v>17651</v>
      </c>
      <c r="N336" t="s">
        <v>22</v>
      </c>
      <c r="O336" t="s">
        <v>23</v>
      </c>
      <c r="P336" t="s">
        <v>26</v>
      </c>
      <c r="Q336" t="s">
        <v>92</v>
      </c>
      <c r="R336" s="13">
        <v>69</v>
      </c>
      <c r="S336" s="13">
        <v>3</v>
      </c>
      <c r="T336" s="21">
        <v>1</v>
      </c>
      <c r="V336" t="s">
        <v>2116</v>
      </c>
      <c r="W336" t="str">
        <f>+IF(V336="","",IF(MID(V336,1,3)="ECE","UNICO",IF(V336="FINES",CONCATENATE("R",IF(OR(C336="16",C336="21",C336="22",C336="23"),"16212223",IF(OR(C336="15",C336="17",C336="24",C336="25"),"15172425",C336))),IF(V336="CEBAS","UNICO",IF(VALUE(C336)&lt;=11,"AMBA","INTERIOR")))))</f>
        <v>AMBA</v>
      </c>
      <c r="X336" s="20" t="str">
        <f>+IF(V336="","-",CONCATENATE(V336,"_",W336))</f>
        <v>CENS_AMBA</v>
      </c>
      <c r="Y336" s="59">
        <v>0.8694337010383606</v>
      </c>
      <c r="Z336" t="str">
        <f>+IFERROR(VLOOKUP(H336,#REF!,2,FALSE),"-")</f>
        <v>-</v>
      </c>
      <c r="AA336" t="s">
        <v>2393</v>
      </c>
      <c r="AB336" t="str">
        <f>+IF(W336="","-",IF(W336="UNICO","CENSO","MUESTRA"))</f>
        <v>MUESTRA</v>
      </c>
      <c r="AC336" t="s">
        <v>2398</v>
      </c>
      <c r="AD336" t="s">
        <v>134</v>
      </c>
      <c r="AF336">
        <f>+COUNTIF(Piloto!C:C,MARCO!A336)</f>
        <v>0</v>
      </c>
    </row>
    <row r="337" spans="1:32" x14ac:dyDescent="0.25">
      <c r="A337" s="5" t="str">
        <f t="shared" si="5"/>
        <v>0062DM0455</v>
      </c>
      <c r="B337" s="23" t="s">
        <v>2119</v>
      </c>
      <c r="C337" t="s">
        <v>246</v>
      </c>
      <c r="D337" t="s">
        <v>958</v>
      </c>
      <c r="E337" t="s">
        <v>959</v>
      </c>
      <c r="F337">
        <v>610693</v>
      </c>
      <c r="G337">
        <v>0</v>
      </c>
      <c r="H337" t="s">
        <v>998</v>
      </c>
      <c r="I337" t="s">
        <v>20</v>
      </c>
      <c r="J337" t="s">
        <v>90</v>
      </c>
      <c r="K337" t="s">
        <v>21</v>
      </c>
      <c r="M337" t="s">
        <v>17687</v>
      </c>
      <c r="N337" t="s">
        <v>22</v>
      </c>
      <c r="O337" t="s">
        <v>23</v>
      </c>
      <c r="P337" t="s">
        <v>26</v>
      </c>
      <c r="Q337" t="s">
        <v>92</v>
      </c>
      <c r="R337" s="13">
        <v>313</v>
      </c>
      <c r="S337" s="13">
        <v>15</v>
      </c>
      <c r="T337" s="21">
        <v>1</v>
      </c>
      <c r="V337" t="s">
        <v>2116</v>
      </c>
      <c r="W337" t="str">
        <f>+IF(V337="","",IF(MID(V337,1,3)="ECE","UNICO",IF(V337="FINES",CONCATENATE("R",IF(OR(C337="16",C337="21",C337="22",C337="23"),"16212223",IF(OR(C337="15",C337="17",C337="24",C337="25"),"15172425",C337))),IF(V337="CEBAS","UNICO",IF(VALUE(C337)&lt;=11,"AMBA","INTERIOR")))))</f>
        <v>AMBA</v>
      </c>
      <c r="X337" s="20" t="str">
        <f>+IF(V337="","-",CONCATENATE(V337,"_",W337))</f>
        <v>CENS_AMBA</v>
      </c>
      <c r="Y337" s="59">
        <v>0.87382980368354102</v>
      </c>
      <c r="Z337" t="str">
        <f>+IFERROR(VLOOKUP(H337,#REF!,2,FALSE),"-")</f>
        <v>-</v>
      </c>
      <c r="AA337" t="s">
        <v>2393</v>
      </c>
      <c r="AB337" t="str">
        <f>+IF(W337="","-",IF(W337="UNICO","CENSO","MUESTRA"))</f>
        <v>MUESTRA</v>
      </c>
      <c r="AC337" t="s">
        <v>2397</v>
      </c>
      <c r="AD337" t="s">
        <v>134</v>
      </c>
      <c r="AF337">
        <f>+COUNTIF(Piloto!C:C,MARCO!A337)</f>
        <v>0</v>
      </c>
    </row>
    <row r="338" spans="1:32" x14ac:dyDescent="0.25">
      <c r="A338" s="5" t="str">
        <f t="shared" si="5"/>
        <v>0062DM0471</v>
      </c>
      <c r="B338" s="23" t="s">
        <v>2119</v>
      </c>
      <c r="C338" t="s">
        <v>246</v>
      </c>
      <c r="D338" t="s">
        <v>958</v>
      </c>
      <c r="E338" t="s">
        <v>959</v>
      </c>
      <c r="F338">
        <v>624644</v>
      </c>
      <c r="G338">
        <v>0</v>
      </c>
      <c r="H338" t="s">
        <v>1017</v>
      </c>
      <c r="I338" t="s">
        <v>20</v>
      </c>
      <c r="J338" t="s">
        <v>90</v>
      </c>
      <c r="K338" t="s">
        <v>21</v>
      </c>
      <c r="M338" t="s">
        <v>17648</v>
      </c>
      <c r="N338" t="s">
        <v>22</v>
      </c>
      <c r="O338" t="s">
        <v>23</v>
      </c>
      <c r="P338" t="s">
        <v>26</v>
      </c>
      <c r="Q338" t="s">
        <v>92</v>
      </c>
      <c r="R338" s="13">
        <v>44</v>
      </c>
      <c r="S338" s="13">
        <v>2</v>
      </c>
      <c r="T338" s="21">
        <v>1</v>
      </c>
      <c r="V338" t="s">
        <v>2116</v>
      </c>
      <c r="W338" t="str">
        <f>+IF(V338="","",IF(MID(V338,1,3)="ECE","UNICO",IF(V338="FINES",CONCATENATE("R",IF(OR(C338="16",C338="21",C338="22",C338="23"),"16212223",IF(OR(C338="15",C338="17",C338="24",C338="25"),"15172425",C338))),IF(V338="CEBAS","UNICO",IF(VALUE(C338)&lt;=11,"AMBA","INTERIOR")))))</f>
        <v>AMBA</v>
      </c>
      <c r="X338" s="20" t="str">
        <f>+IF(V338="","-",CONCATENATE(V338,"_",W338))</f>
        <v>CENS_AMBA</v>
      </c>
      <c r="Y338" s="59">
        <v>0.87562330232726204</v>
      </c>
      <c r="Z338" t="str">
        <f>+IFERROR(VLOOKUP(H338,#REF!,2,FALSE),"-")</f>
        <v>-</v>
      </c>
      <c r="AA338" t="s">
        <v>2393</v>
      </c>
      <c r="AB338" t="str">
        <f>+IF(W338="","-",IF(W338="UNICO","CENSO","MUESTRA"))</f>
        <v>MUESTRA</v>
      </c>
      <c r="AC338" t="s">
        <v>2397</v>
      </c>
      <c r="AD338" t="s">
        <v>134</v>
      </c>
      <c r="AF338">
        <f>+COUNTIF(Piloto!C:C,MARCO!A338)</f>
        <v>0</v>
      </c>
    </row>
    <row r="339" spans="1:32" x14ac:dyDescent="0.25">
      <c r="A339" s="5" t="str">
        <f t="shared" si="5"/>
        <v>0062DM0466</v>
      </c>
      <c r="B339" s="23" t="s">
        <v>2119</v>
      </c>
      <c r="C339" t="s">
        <v>246</v>
      </c>
      <c r="D339" t="s">
        <v>958</v>
      </c>
      <c r="E339" t="s">
        <v>959</v>
      </c>
      <c r="F339">
        <v>623603</v>
      </c>
      <c r="G339">
        <v>0</v>
      </c>
      <c r="H339" t="s">
        <v>1011</v>
      </c>
      <c r="I339" t="s">
        <v>20</v>
      </c>
      <c r="J339" t="s">
        <v>90</v>
      </c>
      <c r="K339" t="s">
        <v>21</v>
      </c>
      <c r="M339" t="s">
        <v>17629</v>
      </c>
      <c r="N339" t="s">
        <v>22</v>
      </c>
      <c r="O339" t="s">
        <v>23</v>
      </c>
      <c r="P339" t="s">
        <v>26</v>
      </c>
      <c r="Q339" t="s">
        <v>92</v>
      </c>
      <c r="R339" s="13">
        <v>121</v>
      </c>
      <c r="S339" s="13">
        <v>6</v>
      </c>
      <c r="T339" s="21">
        <v>1</v>
      </c>
      <c r="V339" t="s">
        <v>2116</v>
      </c>
      <c r="W339" t="str">
        <f>+IF(V339="","",IF(MID(V339,1,3)="ECE","UNICO",IF(V339="FINES",CONCATENATE("R",IF(OR(C339="16",C339="21",C339="22",C339="23"),"16212223",IF(OR(C339="15",C339="17",C339="24",C339="25"),"15172425",C339))),IF(V339="CEBAS","UNICO",IF(VALUE(C339)&lt;=11,"AMBA","INTERIOR")))))</f>
        <v>AMBA</v>
      </c>
      <c r="X339" s="20" t="str">
        <f>+IF(V339="","-",CONCATENATE(V339,"_",W339))</f>
        <v>CENS_AMBA</v>
      </c>
      <c r="Y339" s="59">
        <v>0.90764945248762763</v>
      </c>
      <c r="Z339" t="str">
        <f>+IFERROR(VLOOKUP(H339,#REF!,2,FALSE),"-")</f>
        <v>-</v>
      </c>
      <c r="AA339" t="s">
        <v>2393</v>
      </c>
      <c r="AB339" t="str">
        <f>+IF(W339="","-",IF(W339="UNICO","CENSO","MUESTRA"))</f>
        <v>MUESTRA</v>
      </c>
      <c r="AC339" t="s">
        <v>2398</v>
      </c>
      <c r="AD339" t="s">
        <v>134</v>
      </c>
      <c r="AF339">
        <f>+COUNTIF(Piloto!C:C,MARCO!A339)</f>
        <v>0</v>
      </c>
    </row>
    <row r="340" spans="1:32" x14ac:dyDescent="0.25">
      <c r="A340" s="5" t="str">
        <f t="shared" si="5"/>
        <v>0069DM0488</v>
      </c>
      <c r="B340" s="23" t="s">
        <v>2119</v>
      </c>
      <c r="C340" t="s">
        <v>1079</v>
      </c>
      <c r="D340" t="s">
        <v>1077</v>
      </c>
      <c r="E340" t="s">
        <v>1078</v>
      </c>
      <c r="F340">
        <v>623617</v>
      </c>
      <c r="G340">
        <v>0</v>
      </c>
      <c r="H340" t="s">
        <v>1212</v>
      </c>
      <c r="I340" t="s">
        <v>20</v>
      </c>
      <c r="J340" t="s">
        <v>90</v>
      </c>
      <c r="K340" t="s">
        <v>21</v>
      </c>
      <c r="M340" t="s">
        <v>17688</v>
      </c>
      <c r="N340" t="s">
        <v>22</v>
      </c>
      <c r="O340" t="s">
        <v>23</v>
      </c>
      <c r="P340" t="s">
        <v>26</v>
      </c>
      <c r="Q340" t="s">
        <v>92</v>
      </c>
      <c r="R340" s="13">
        <v>100</v>
      </c>
      <c r="S340" s="13">
        <v>4</v>
      </c>
      <c r="T340" s="21">
        <v>1</v>
      </c>
      <c r="V340" t="s">
        <v>2116</v>
      </c>
      <c r="W340" t="str">
        <f>+IF(V340="","",IF(MID(V340,1,3)="ECE","UNICO",IF(V340="FINES",CONCATENATE("R",IF(OR(C340="16",C340="21",C340="22",C340="23"),"16212223",IF(OR(C340="15",C340="17",C340="24",C340="25"),"15172425",C340))),IF(V340="CEBAS","UNICO",IF(VALUE(C340)&lt;=11,"AMBA","INTERIOR")))))</f>
        <v>AMBA</v>
      </c>
      <c r="X340" s="20" t="str">
        <f>+IF(V340="","-",CONCATENATE(V340,"_",W340))</f>
        <v>CENS_AMBA</v>
      </c>
      <c r="Y340" s="59">
        <v>0.92156261375972204</v>
      </c>
      <c r="Z340" t="str">
        <f>+IFERROR(VLOOKUP(H340,#REF!,2,FALSE),"-")</f>
        <v>-</v>
      </c>
      <c r="AA340" t="s">
        <v>2393</v>
      </c>
      <c r="AB340" t="str">
        <f>+IF(W340="","-",IF(W340="UNICO","CENSO","MUESTRA"))</f>
        <v>MUESTRA</v>
      </c>
      <c r="AC340" t="s">
        <v>2398</v>
      </c>
      <c r="AD340" t="s">
        <v>134</v>
      </c>
      <c r="AF340">
        <f>+COUNTIF(Piloto!C:C,MARCO!A340)</f>
        <v>0</v>
      </c>
    </row>
    <row r="341" spans="1:32" x14ac:dyDescent="0.25">
      <c r="A341" s="5" t="str">
        <f t="shared" si="5"/>
        <v>0069DM0492</v>
      </c>
      <c r="B341" s="23" t="s">
        <v>2119</v>
      </c>
      <c r="C341" t="s">
        <v>1079</v>
      </c>
      <c r="D341" t="s">
        <v>1077</v>
      </c>
      <c r="E341" t="s">
        <v>1078</v>
      </c>
      <c r="F341">
        <v>623983</v>
      </c>
      <c r="G341">
        <v>0</v>
      </c>
      <c r="H341" t="s">
        <v>1218</v>
      </c>
      <c r="I341" t="s">
        <v>20</v>
      </c>
      <c r="J341" t="s">
        <v>90</v>
      </c>
      <c r="K341" t="s">
        <v>21</v>
      </c>
      <c r="M341" t="s">
        <v>17754</v>
      </c>
      <c r="N341" t="s">
        <v>22</v>
      </c>
      <c r="O341" t="s">
        <v>23</v>
      </c>
      <c r="P341" t="s">
        <v>26</v>
      </c>
      <c r="Q341" t="s">
        <v>92</v>
      </c>
      <c r="R341" s="13">
        <v>183</v>
      </c>
      <c r="S341" s="13">
        <v>9</v>
      </c>
      <c r="T341" s="21">
        <v>1</v>
      </c>
      <c r="V341" t="s">
        <v>2116</v>
      </c>
      <c r="W341" t="str">
        <f>+IF(V341="","",IF(MID(V341,1,3)="ECE","UNICO",IF(V341="FINES",CONCATENATE("R",IF(OR(C341="16",C341="21",C341="22",C341="23"),"16212223",IF(OR(C341="15",C341="17",C341="24",C341="25"),"15172425",C341))),IF(V341="CEBAS","UNICO",IF(VALUE(C341)&lt;=11,"AMBA","INTERIOR")))))</f>
        <v>AMBA</v>
      </c>
      <c r="X341" s="20" t="str">
        <f>+IF(V341="","-",CONCATENATE(V341,"_",W341))</f>
        <v>CENS_AMBA</v>
      </c>
      <c r="Y341" s="59">
        <v>0.92317263339016886</v>
      </c>
      <c r="Z341" t="str">
        <f>+IFERROR(VLOOKUP(H341,#REF!,2,FALSE),"-")</f>
        <v>-</v>
      </c>
      <c r="AA341" t="s">
        <v>2393</v>
      </c>
      <c r="AB341" t="str">
        <f>+IF(W341="","-",IF(W341="UNICO","CENSO","MUESTRA"))</f>
        <v>MUESTRA</v>
      </c>
      <c r="AC341" t="s">
        <v>2397</v>
      </c>
      <c r="AD341" t="s">
        <v>134</v>
      </c>
      <c r="AF341">
        <f>+COUNTIF(Piloto!C:C,MARCO!A341)</f>
        <v>0</v>
      </c>
    </row>
    <row r="342" spans="1:32" x14ac:dyDescent="0.25">
      <c r="A342" s="5" t="str">
        <f t="shared" si="5"/>
        <v>0069DM0490</v>
      </c>
      <c r="B342" s="23" t="s">
        <v>2119</v>
      </c>
      <c r="C342" t="s">
        <v>1079</v>
      </c>
      <c r="D342" t="s">
        <v>1077</v>
      </c>
      <c r="E342" t="s">
        <v>1078</v>
      </c>
      <c r="F342">
        <v>623619</v>
      </c>
      <c r="G342">
        <v>0</v>
      </c>
      <c r="H342" t="s">
        <v>1215</v>
      </c>
      <c r="I342" t="s">
        <v>20</v>
      </c>
      <c r="J342" t="s">
        <v>90</v>
      </c>
      <c r="K342" t="s">
        <v>21</v>
      </c>
      <c r="M342" t="s">
        <v>17689</v>
      </c>
      <c r="N342" t="s">
        <v>22</v>
      </c>
      <c r="O342" t="s">
        <v>23</v>
      </c>
      <c r="P342" t="s">
        <v>26</v>
      </c>
      <c r="Q342" t="s">
        <v>92</v>
      </c>
      <c r="R342" s="13">
        <v>67</v>
      </c>
      <c r="S342" s="13">
        <v>3</v>
      </c>
      <c r="T342" s="21">
        <v>1</v>
      </c>
      <c r="V342" t="s">
        <v>2116</v>
      </c>
      <c r="W342" t="str">
        <f>+IF(V342="","",IF(MID(V342,1,3)="ECE","UNICO",IF(V342="FINES",CONCATENATE("R",IF(OR(C342="16",C342="21",C342="22",C342="23"),"16212223",IF(OR(C342="15",C342="17",C342="24",C342="25"),"15172425",C342))),IF(V342="CEBAS","UNICO",IF(VALUE(C342)&lt;=11,"AMBA","INTERIOR")))))</f>
        <v>AMBA</v>
      </c>
      <c r="X342" s="20" t="str">
        <f>+IF(V342="","-",CONCATENATE(V342,"_",W342))</f>
        <v>CENS_AMBA</v>
      </c>
      <c r="Y342" s="59">
        <v>0.93411126974466685</v>
      </c>
      <c r="Z342" t="str">
        <f>+IFERROR(VLOOKUP(H342,#REF!,2,FALSE),"-")</f>
        <v>-</v>
      </c>
      <c r="AA342" t="s">
        <v>2393</v>
      </c>
      <c r="AB342" t="str">
        <f>+IF(W342="","-",IF(W342="UNICO","CENSO","MUESTRA"))</f>
        <v>MUESTRA</v>
      </c>
      <c r="AC342" t="s">
        <v>2397</v>
      </c>
      <c r="AD342" t="s">
        <v>134</v>
      </c>
      <c r="AF342">
        <f>+COUNTIF(Piloto!C:C,MARCO!A342)</f>
        <v>0</v>
      </c>
    </row>
    <row r="343" spans="1:32" x14ac:dyDescent="0.25">
      <c r="A343" s="5" t="str">
        <f t="shared" si="5"/>
        <v>0085DM0457</v>
      </c>
      <c r="B343" s="23" t="s">
        <v>2119</v>
      </c>
      <c r="C343" t="s">
        <v>584</v>
      </c>
      <c r="D343" t="s">
        <v>1474</v>
      </c>
      <c r="E343" t="s">
        <v>1475</v>
      </c>
      <c r="F343">
        <v>623653</v>
      </c>
      <c r="G343">
        <v>0</v>
      </c>
      <c r="H343" t="s">
        <v>1516</v>
      </c>
      <c r="I343" t="s">
        <v>20</v>
      </c>
      <c r="J343" t="s">
        <v>90</v>
      </c>
      <c r="K343" t="s">
        <v>21</v>
      </c>
      <c r="M343" t="s">
        <v>17634</v>
      </c>
      <c r="N343" t="s">
        <v>22</v>
      </c>
      <c r="O343" t="s">
        <v>23</v>
      </c>
      <c r="P343" t="s">
        <v>26</v>
      </c>
      <c r="Q343" t="s">
        <v>92</v>
      </c>
      <c r="R343" s="13">
        <v>138</v>
      </c>
      <c r="S343" s="13">
        <v>8</v>
      </c>
      <c r="T343" s="21">
        <v>1</v>
      </c>
      <c r="V343" t="s">
        <v>2116</v>
      </c>
      <c r="W343" t="str">
        <f>+IF(V343="","",IF(MID(V343,1,3)="ECE","UNICO",IF(V343="FINES",CONCATENATE("R",IF(OR(C343="16",C343="21",C343="22",C343="23"),"16212223",IF(OR(C343="15",C343="17",C343="24",C343="25"),"15172425",C343))),IF(V343="CEBAS","UNICO",IF(VALUE(C343)&lt;=11,"AMBA","INTERIOR")))))</f>
        <v>AMBA</v>
      </c>
      <c r="X343" s="20" t="str">
        <f>+IF(V343="","-",CONCATENATE(V343,"_",W343))</f>
        <v>CENS_AMBA</v>
      </c>
      <c r="Y343" s="59">
        <v>0.93824360768000281</v>
      </c>
      <c r="Z343" t="str">
        <f>+IFERROR(VLOOKUP(H343,#REF!,2,FALSE),"-")</f>
        <v>-</v>
      </c>
      <c r="AA343" t="s">
        <v>2393</v>
      </c>
      <c r="AB343" t="str">
        <f>+IF(W343="","-",IF(W343="UNICO","CENSO","MUESTRA"))</f>
        <v>MUESTRA</v>
      </c>
      <c r="AC343" t="s">
        <v>2397</v>
      </c>
      <c r="AD343" t="s">
        <v>134</v>
      </c>
      <c r="AF343">
        <f>+COUNTIF(Piloto!C:C,MARCO!A343)</f>
        <v>0</v>
      </c>
    </row>
    <row r="344" spans="1:32" x14ac:dyDescent="0.25">
      <c r="A344" s="5" t="str">
        <f t="shared" si="5"/>
        <v>0062DM3723</v>
      </c>
      <c r="B344" s="23" t="s">
        <v>2119</v>
      </c>
      <c r="C344" t="s">
        <v>246</v>
      </c>
      <c r="D344" t="s">
        <v>958</v>
      </c>
      <c r="E344" t="s">
        <v>959</v>
      </c>
      <c r="F344">
        <v>624645</v>
      </c>
      <c r="G344">
        <v>3</v>
      </c>
      <c r="H344" t="s">
        <v>1021</v>
      </c>
      <c r="I344" t="s">
        <v>20</v>
      </c>
      <c r="J344" t="s">
        <v>90</v>
      </c>
      <c r="K344" t="s">
        <v>87</v>
      </c>
      <c r="L344" t="s">
        <v>1018</v>
      </c>
      <c r="M344" t="s">
        <v>17776</v>
      </c>
      <c r="N344" t="s">
        <v>22</v>
      </c>
      <c r="O344" t="s">
        <v>23</v>
      </c>
      <c r="P344" t="s">
        <v>26</v>
      </c>
      <c r="Q344" t="s">
        <v>92</v>
      </c>
      <c r="R344" s="13">
        <v>39</v>
      </c>
      <c r="S344" s="13">
        <v>3</v>
      </c>
      <c r="T344" s="21">
        <v>1</v>
      </c>
      <c r="V344" t="s">
        <v>2116</v>
      </c>
      <c r="W344" t="str">
        <f>+IF(V344="","",IF(MID(V344,1,3)="ECE","UNICO",IF(V344="FINES",CONCATENATE("R",IF(OR(C344="16",C344="21",C344="22",C344="23"),"16212223",IF(OR(C344="15",C344="17",C344="24",C344="25"),"15172425",C344))),IF(V344="CEBAS","UNICO",IF(VALUE(C344)&lt;=11,"AMBA","INTERIOR")))))</f>
        <v>AMBA</v>
      </c>
      <c r="X344" s="20" t="str">
        <f>+IF(V344="","-",CONCATENATE(V344,"_",W344))</f>
        <v>CENS_AMBA</v>
      </c>
      <c r="Y344" s="59">
        <v>0.93987042195088155</v>
      </c>
      <c r="Z344" t="str">
        <f>+IFERROR(VLOOKUP(H344,#REF!,2,FALSE),"-")</f>
        <v>-</v>
      </c>
      <c r="AA344" t="s">
        <v>2393</v>
      </c>
      <c r="AB344" t="str">
        <f>+IF(W344="","-",IF(W344="UNICO","CENSO","MUESTRA"))</f>
        <v>MUESTRA</v>
      </c>
      <c r="AC344" t="s">
        <v>2398</v>
      </c>
      <c r="AD344" t="s">
        <v>134</v>
      </c>
      <c r="AF344">
        <f>+COUNTIF(Piloto!C:C,MARCO!A344)</f>
        <v>0</v>
      </c>
    </row>
    <row r="345" spans="1:32" x14ac:dyDescent="0.25">
      <c r="A345" s="5" t="str">
        <f t="shared" si="5"/>
        <v>0069DM0495</v>
      </c>
      <c r="B345" s="23" t="s">
        <v>2119</v>
      </c>
      <c r="C345" t="s">
        <v>1079</v>
      </c>
      <c r="D345" t="s">
        <v>1077</v>
      </c>
      <c r="E345" t="s">
        <v>1078</v>
      </c>
      <c r="F345">
        <v>624061</v>
      </c>
      <c r="G345">
        <v>0</v>
      </c>
      <c r="H345" t="s">
        <v>1223</v>
      </c>
      <c r="I345" t="s">
        <v>20</v>
      </c>
      <c r="J345" t="s">
        <v>90</v>
      </c>
      <c r="K345" t="s">
        <v>21</v>
      </c>
      <c r="M345" t="s">
        <v>17755</v>
      </c>
      <c r="N345" t="s">
        <v>22</v>
      </c>
      <c r="O345" t="s">
        <v>82</v>
      </c>
      <c r="P345" t="s">
        <v>26</v>
      </c>
      <c r="Q345" t="s">
        <v>92</v>
      </c>
      <c r="R345" s="13">
        <v>92</v>
      </c>
      <c r="S345" s="13">
        <v>6</v>
      </c>
      <c r="T345" s="21">
        <v>1</v>
      </c>
      <c r="V345" t="s">
        <v>2116</v>
      </c>
      <c r="W345" t="str">
        <f>+IF(V345="","",IF(MID(V345,1,3)="ECE","UNICO",IF(V345="FINES",CONCATENATE("R",IF(OR(C345="16",C345="21",C345="22",C345="23"),"16212223",IF(OR(C345="15",C345="17",C345="24",C345="25"),"15172425",C345))),IF(V345="CEBAS","UNICO",IF(VALUE(C345)&lt;=11,"AMBA","INTERIOR")))))</f>
        <v>AMBA</v>
      </c>
      <c r="X345" s="20" t="str">
        <f>+IF(V345="","-",CONCATENATE(V345,"_",W345))</f>
        <v>CENS_AMBA</v>
      </c>
      <c r="Y345" s="59">
        <v>0.94988339477115202</v>
      </c>
      <c r="Z345" t="str">
        <f>+IFERROR(VLOOKUP(H345,#REF!,2,FALSE),"-")</f>
        <v>-</v>
      </c>
      <c r="AA345" t="s">
        <v>2393</v>
      </c>
      <c r="AB345" t="str">
        <f>+IF(W345="","-",IF(W345="UNICO","CENSO","MUESTRA"))</f>
        <v>MUESTRA</v>
      </c>
      <c r="AC345" t="s">
        <v>2398</v>
      </c>
      <c r="AD345" t="s">
        <v>134</v>
      </c>
      <c r="AF345">
        <f>+COUNTIF(Piloto!C:C,MARCO!A345)</f>
        <v>0</v>
      </c>
    </row>
    <row r="346" spans="1:32" x14ac:dyDescent="0.25">
      <c r="A346" s="5" t="str">
        <f t="shared" si="5"/>
        <v>0062DM3721</v>
      </c>
      <c r="B346" s="23" t="s">
        <v>2119</v>
      </c>
      <c r="C346" t="s">
        <v>246</v>
      </c>
      <c r="D346" t="s">
        <v>958</v>
      </c>
      <c r="E346" t="s">
        <v>959</v>
      </c>
      <c r="F346">
        <v>624645</v>
      </c>
      <c r="G346">
        <v>1</v>
      </c>
      <c r="H346" t="s">
        <v>1019</v>
      </c>
      <c r="I346" t="s">
        <v>20</v>
      </c>
      <c r="J346" t="s">
        <v>90</v>
      </c>
      <c r="K346" t="s">
        <v>87</v>
      </c>
      <c r="L346" t="s">
        <v>1018</v>
      </c>
      <c r="M346" t="s">
        <v>17777</v>
      </c>
      <c r="N346" t="s">
        <v>22</v>
      </c>
      <c r="O346" t="s">
        <v>23</v>
      </c>
      <c r="P346" t="s">
        <v>26</v>
      </c>
      <c r="Q346" t="s">
        <v>92</v>
      </c>
      <c r="R346" s="13">
        <v>28</v>
      </c>
      <c r="S346" s="13">
        <v>3</v>
      </c>
      <c r="T346" s="21">
        <v>1</v>
      </c>
      <c r="V346" t="s">
        <v>2116</v>
      </c>
      <c r="W346" t="str">
        <f>+IF(V346="","",IF(MID(V346,1,3)="ECE","UNICO",IF(V346="FINES",CONCATENATE("R",IF(OR(C346="16",C346="21",C346="22",C346="23"),"16212223",IF(OR(C346="15",C346="17",C346="24",C346="25"),"15172425",C346))),IF(V346="CEBAS","UNICO",IF(VALUE(C346)&lt;=11,"AMBA","INTERIOR")))))</f>
        <v>AMBA</v>
      </c>
      <c r="X346" s="20" t="str">
        <f>+IF(V346="","-",CONCATENATE(V346,"_",W346))</f>
        <v>CENS_AMBA</v>
      </c>
      <c r="Y346" s="59">
        <v>0.97050727265221737</v>
      </c>
      <c r="Z346" t="str">
        <f>+IFERROR(VLOOKUP(H346,#REF!,2,FALSE),"-")</f>
        <v>-</v>
      </c>
      <c r="AA346" t="s">
        <v>2393</v>
      </c>
      <c r="AB346" t="str">
        <f>+IF(W346="","-",IF(W346="UNICO","CENSO","MUESTRA"))</f>
        <v>MUESTRA</v>
      </c>
      <c r="AC346" t="s">
        <v>2398</v>
      </c>
      <c r="AD346" t="s">
        <v>134</v>
      </c>
      <c r="AF346">
        <f>+COUNTIF(Piloto!C:C,MARCO!A346)</f>
        <v>0</v>
      </c>
    </row>
    <row r="347" spans="1:32" x14ac:dyDescent="0.25">
      <c r="A347" s="5" t="str">
        <f t="shared" si="5"/>
        <v>0062DM0459</v>
      </c>
      <c r="B347" s="23" t="s">
        <v>2119</v>
      </c>
      <c r="C347" t="s">
        <v>246</v>
      </c>
      <c r="D347" t="s">
        <v>958</v>
      </c>
      <c r="E347" t="s">
        <v>959</v>
      </c>
      <c r="F347">
        <v>621005</v>
      </c>
      <c r="G347">
        <v>0</v>
      </c>
      <c r="H347" t="s">
        <v>1003</v>
      </c>
      <c r="I347" t="s">
        <v>20</v>
      </c>
      <c r="J347" t="s">
        <v>90</v>
      </c>
      <c r="K347" t="s">
        <v>21</v>
      </c>
      <c r="M347" t="s">
        <v>17651</v>
      </c>
      <c r="N347" t="s">
        <v>22</v>
      </c>
      <c r="O347" t="s">
        <v>23</v>
      </c>
      <c r="P347" t="s">
        <v>26</v>
      </c>
      <c r="Q347" t="s">
        <v>92</v>
      </c>
      <c r="R347" s="13">
        <v>101</v>
      </c>
      <c r="S347" s="13">
        <v>6</v>
      </c>
      <c r="T347" s="21">
        <v>1</v>
      </c>
      <c r="V347" t="s">
        <v>2116</v>
      </c>
      <c r="W347" t="str">
        <f>+IF(V347="","",IF(MID(V347,1,3)="ECE","UNICO",IF(V347="FINES",CONCATENATE("R",IF(OR(C347="16",C347="21",C347="22",C347="23"),"16212223",IF(OR(C347="15",C347="17",C347="24",C347="25"),"15172425",C347))),IF(V347="CEBAS","UNICO",IF(VALUE(C347)&lt;=11,"AMBA","INTERIOR")))))</f>
        <v>AMBA</v>
      </c>
      <c r="X347" s="20" t="str">
        <f>+IF(V347="","-",CONCATENATE(V347,"_",W347))</f>
        <v>CENS_AMBA</v>
      </c>
      <c r="Y347" s="59">
        <v>0.9742561595780509</v>
      </c>
      <c r="Z347" t="str">
        <f>+IFERROR(VLOOKUP(H347,#REF!,2,FALSE),"-")</f>
        <v>-</v>
      </c>
      <c r="AA347" t="s">
        <v>2393</v>
      </c>
      <c r="AB347" t="str">
        <f>+IF(W347="","-",IF(W347="UNICO","CENSO","MUESTRA"))</f>
        <v>MUESTRA</v>
      </c>
      <c r="AC347" t="s">
        <v>2398</v>
      </c>
      <c r="AD347" t="s">
        <v>134</v>
      </c>
      <c r="AF347">
        <f>+COUNTIF(Piloto!C:C,MARCO!A347)</f>
        <v>0</v>
      </c>
    </row>
    <row r="348" spans="1:32" x14ac:dyDescent="0.25">
      <c r="A348" s="5" t="str">
        <f t="shared" si="5"/>
        <v>0069DM0459</v>
      </c>
      <c r="B348" s="23" t="s">
        <v>2119</v>
      </c>
      <c r="C348" t="s">
        <v>1079</v>
      </c>
      <c r="D348" t="s">
        <v>1077</v>
      </c>
      <c r="E348" t="s">
        <v>1078</v>
      </c>
      <c r="F348">
        <v>623014</v>
      </c>
      <c r="G348">
        <v>0</v>
      </c>
      <c r="H348" t="s">
        <v>1168</v>
      </c>
      <c r="I348" t="s">
        <v>20</v>
      </c>
      <c r="J348" t="s">
        <v>90</v>
      </c>
      <c r="K348" t="s">
        <v>21</v>
      </c>
      <c r="M348" t="s">
        <v>17651</v>
      </c>
      <c r="N348" t="s">
        <v>22</v>
      </c>
      <c r="O348" t="s">
        <v>23</v>
      </c>
      <c r="P348" t="s">
        <v>26</v>
      </c>
      <c r="Q348" t="s">
        <v>92</v>
      </c>
      <c r="R348" s="13">
        <v>341</v>
      </c>
      <c r="S348" s="13">
        <v>20</v>
      </c>
      <c r="T348" s="21">
        <v>1</v>
      </c>
      <c r="V348" t="s">
        <v>2116</v>
      </c>
      <c r="W348" t="str">
        <f>+IF(V348="","",IF(MID(V348,1,3)="ECE","UNICO",IF(V348="FINES",CONCATENATE("R",IF(OR(C348="16",C348="21",C348="22",C348="23"),"16212223",IF(OR(C348="15",C348="17",C348="24",C348="25"),"15172425",C348))),IF(V348="CEBAS","UNICO",IF(VALUE(C348)&lt;=11,"AMBA","INTERIOR")))))</f>
        <v>AMBA</v>
      </c>
      <c r="X348" s="20" t="str">
        <f>+IF(V348="","-",CONCATENATE(V348,"_",W348))</f>
        <v>CENS_AMBA</v>
      </c>
      <c r="Y348" s="59">
        <v>0.97542763253053033</v>
      </c>
      <c r="Z348" t="str">
        <f>+IFERROR(VLOOKUP(H348,#REF!,2,FALSE),"-")</f>
        <v>-</v>
      </c>
      <c r="AA348" t="s">
        <v>2393</v>
      </c>
      <c r="AB348" t="str">
        <f>+IF(W348="","-",IF(W348="UNICO","CENSO","MUESTRA"))</f>
        <v>MUESTRA</v>
      </c>
      <c r="AC348" t="s">
        <v>2397</v>
      </c>
      <c r="AD348" t="s">
        <v>134</v>
      </c>
      <c r="AF348">
        <f>+COUNTIF(Piloto!C:C,MARCO!A348)</f>
        <v>0</v>
      </c>
    </row>
    <row r="349" spans="1:32" x14ac:dyDescent="0.25">
      <c r="A349" s="5" t="str">
        <f t="shared" si="5"/>
        <v>0062DM0469</v>
      </c>
      <c r="B349" s="23" t="s">
        <v>2119</v>
      </c>
      <c r="C349" t="s">
        <v>246</v>
      </c>
      <c r="D349" t="s">
        <v>958</v>
      </c>
      <c r="E349" t="s">
        <v>959</v>
      </c>
      <c r="F349">
        <v>624162</v>
      </c>
      <c r="G349">
        <v>0</v>
      </c>
      <c r="H349" t="s">
        <v>1014</v>
      </c>
      <c r="I349" t="s">
        <v>20</v>
      </c>
      <c r="J349" t="s">
        <v>90</v>
      </c>
      <c r="K349" t="s">
        <v>21</v>
      </c>
      <c r="M349" t="s">
        <v>17677</v>
      </c>
      <c r="N349" t="s">
        <v>22</v>
      </c>
      <c r="O349" t="s">
        <v>23</v>
      </c>
      <c r="P349" t="s">
        <v>26</v>
      </c>
      <c r="Q349" t="s">
        <v>92</v>
      </c>
      <c r="R349" s="13">
        <v>161</v>
      </c>
      <c r="S349" s="13">
        <v>9</v>
      </c>
      <c r="T349" s="21">
        <v>1</v>
      </c>
      <c r="V349" t="s">
        <v>2116</v>
      </c>
      <c r="W349" t="str">
        <f>+IF(V349="","",IF(MID(V349,1,3)="ECE","UNICO",IF(V349="FINES",CONCATENATE("R",IF(OR(C349="16",C349="21",C349="22",C349="23"),"16212223",IF(OR(C349="15",C349="17",C349="24",C349="25"),"15172425",C349))),IF(V349="CEBAS","UNICO",IF(VALUE(C349)&lt;=11,"AMBA","INTERIOR")))))</f>
        <v>AMBA</v>
      </c>
      <c r="X349" s="20" t="str">
        <f>+IF(V349="","-",CONCATENATE(V349,"_",W349))</f>
        <v>CENS_AMBA</v>
      </c>
      <c r="Y349" s="59">
        <v>0.98090496744428357</v>
      </c>
      <c r="Z349" t="str">
        <f>+IFERROR(VLOOKUP(H349,#REF!,2,FALSE),"-")</f>
        <v>-</v>
      </c>
      <c r="AA349" t="s">
        <v>2393</v>
      </c>
      <c r="AB349" t="str">
        <f>+IF(W349="","-",IF(W349="UNICO","CENSO","MUESTRA"))</f>
        <v>MUESTRA</v>
      </c>
      <c r="AC349" t="s">
        <v>2398</v>
      </c>
      <c r="AD349" t="s">
        <v>134</v>
      </c>
      <c r="AF349">
        <f>+COUNTIF(Piloto!C:C,MARCO!A349)</f>
        <v>0</v>
      </c>
    </row>
    <row r="350" spans="1:32" x14ac:dyDescent="0.25">
      <c r="A350" s="5" t="str">
        <f t="shared" si="5"/>
        <v>0069DM0496</v>
      </c>
      <c r="B350" s="23" t="s">
        <v>2119</v>
      </c>
      <c r="C350" t="s">
        <v>1079</v>
      </c>
      <c r="D350" t="s">
        <v>1077</v>
      </c>
      <c r="E350" t="s">
        <v>1078</v>
      </c>
      <c r="F350">
        <v>624598</v>
      </c>
      <c r="G350">
        <v>0</v>
      </c>
      <c r="H350" t="s">
        <v>1224</v>
      </c>
      <c r="I350" t="s">
        <v>20</v>
      </c>
      <c r="J350" t="s">
        <v>90</v>
      </c>
      <c r="K350" t="s">
        <v>21</v>
      </c>
      <c r="M350" t="s">
        <v>17690</v>
      </c>
      <c r="N350" t="s">
        <v>22</v>
      </c>
      <c r="O350" t="s">
        <v>23</v>
      </c>
      <c r="P350" t="s">
        <v>26</v>
      </c>
      <c r="Q350" t="s">
        <v>92</v>
      </c>
      <c r="R350" s="13">
        <v>150</v>
      </c>
      <c r="S350" s="13">
        <v>9</v>
      </c>
      <c r="T350" s="21">
        <v>1</v>
      </c>
      <c r="V350" t="s">
        <v>2116</v>
      </c>
      <c r="W350" t="str">
        <f>+IF(V350="","",IF(MID(V350,1,3)="ECE","UNICO",IF(V350="FINES",CONCATENATE("R",IF(OR(C350="16",C350="21",C350="22",C350="23"),"16212223",IF(OR(C350="15",C350="17",C350="24",C350="25"),"15172425",C350))),IF(V350="CEBAS","UNICO",IF(VALUE(C350)&lt;=11,"AMBA","INTERIOR")))))</f>
        <v>AMBA</v>
      </c>
      <c r="X350" s="20" t="str">
        <f>+IF(V350="","-",CONCATENATE(V350,"_",W350))</f>
        <v>CENS_AMBA</v>
      </c>
      <c r="Y350" s="59">
        <v>0.98314291404353249</v>
      </c>
      <c r="Z350" t="str">
        <f>+IFERROR(VLOOKUP(H350,#REF!,2,FALSE),"-")</f>
        <v>-</v>
      </c>
      <c r="AA350" t="s">
        <v>2393</v>
      </c>
      <c r="AB350" t="str">
        <f>+IF(W350="","-",IF(W350="UNICO","CENSO","MUESTRA"))</f>
        <v>MUESTRA</v>
      </c>
      <c r="AC350" t="s">
        <v>2397</v>
      </c>
      <c r="AD350" t="s">
        <v>134</v>
      </c>
      <c r="AF350">
        <f>+COUNTIF(Piloto!C:C,MARCO!A350)</f>
        <v>0</v>
      </c>
    </row>
    <row r="351" spans="1:32" x14ac:dyDescent="0.25">
      <c r="A351" s="5" t="str">
        <f t="shared" si="5"/>
        <v>0069DM2602</v>
      </c>
      <c r="B351" s="23" t="s">
        <v>2119</v>
      </c>
      <c r="C351" t="s">
        <v>1079</v>
      </c>
      <c r="D351" t="s">
        <v>1077</v>
      </c>
      <c r="E351" t="s">
        <v>1078</v>
      </c>
      <c r="F351">
        <v>623098</v>
      </c>
      <c r="G351">
        <v>3</v>
      </c>
      <c r="H351" t="s">
        <v>1227</v>
      </c>
      <c r="I351" t="s">
        <v>20</v>
      </c>
      <c r="J351" t="s">
        <v>90</v>
      </c>
      <c r="K351" t="s">
        <v>40</v>
      </c>
      <c r="L351" t="s">
        <v>1169</v>
      </c>
      <c r="M351" t="s">
        <v>18028</v>
      </c>
      <c r="N351" t="s">
        <v>22</v>
      </c>
      <c r="O351" t="s">
        <v>23</v>
      </c>
      <c r="P351" t="s">
        <v>26</v>
      </c>
      <c r="Q351" t="s">
        <v>92</v>
      </c>
      <c r="R351" s="13">
        <v>88</v>
      </c>
      <c r="S351" s="13">
        <v>6</v>
      </c>
      <c r="T351" s="21">
        <v>1</v>
      </c>
      <c r="V351" t="s">
        <v>2116</v>
      </c>
      <c r="W351" t="str">
        <f>+IF(V351="","",IF(MID(V351,1,3)="ECE","UNICO",IF(V351="FINES",CONCATENATE("R",IF(OR(C351="16",C351="21",C351="22",C351="23"),"16212223",IF(OR(C351="15",C351="17",C351="24",C351="25"),"15172425",C351))),IF(V351="CEBAS","UNICO",IF(VALUE(C351)&lt;=11,"AMBA","INTERIOR")))))</f>
        <v>AMBA</v>
      </c>
      <c r="X351" s="20" t="str">
        <f>+IF(V351="","-",CONCATENATE(V351,"_",W351))</f>
        <v>CENS_AMBA</v>
      </c>
      <c r="Y351" s="59">
        <v>0.98339047947445435</v>
      </c>
      <c r="Z351" t="str">
        <f>+IFERROR(VLOOKUP(H351,#REF!,2,FALSE),"-")</f>
        <v>-</v>
      </c>
      <c r="AA351" t="s">
        <v>2393</v>
      </c>
      <c r="AB351" t="str">
        <f>+IF(W351="","-",IF(W351="UNICO","CENSO","MUESTRA"))</f>
        <v>MUESTRA</v>
      </c>
      <c r="AC351" t="s">
        <v>2398</v>
      </c>
      <c r="AD351" t="s">
        <v>134</v>
      </c>
      <c r="AF351">
        <f>+COUNTIF(Piloto!C:C,MARCO!A351)</f>
        <v>0</v>
      </c>
    </row>
    <row r="352" spans="1:32" x14ac:dyDescent="0.25">
      <c r="A352" s="5" t="str">
        <f t="shared" si="5"/>
        <v>0112DM0453</v>
      </c>
      <c r="B352" s="23" t="s">
        <v>2119</v>
      </c>
      <c r="C352" t="s">
        <v>139</v>
      </c>
      <c r="D352" t="s">
        <v>410</v>
      </c>
      <c r="E352" t="s">
        <v>1833</v>
      </c>
      <c r="F352">
        <v>614352</v>
      </c>
      <c r="G352">
        <v>0</v>
      </c>
      <c r="H352" t="s">
        <v>1841</v>
      </c>
      <c r="I352" t="s">
        <v>20</v>
      </c>
      <c r="J352" t="s">
        <v>90</v>
      </c>
      <c r="K352" t="s">
        <v>21</v>
      </c>
      <c r="M352" t="s">
        <v>17691</v>
      </c>
      <c r="N352" t="s">
        <v>22</v>
      </c>
      <c r="O352" t="s">
        <v>23</v>
      </c>
      <c r="P352" t="s">
        <v>26</v>
      </c>
      <c r="Q352" t="s">
        <v>92</v>
      </c>
      <c r="R352" s="13">
        <v>280</v>
      </c>
      <c r="S352" s="13">
        <v>6</v>
      </c>
      <c r="T352" s="21">
        <v>1</v>
      </c>
      <c r="V352" t="s">
        <v>2116</v>
      </c>
      <c r="W352" t="str">
        <f>+IF(V352="","",IF(MID(V352,1,3)="ECE","UNICO",IF(V352="FINES",CONCATENATE("R",IF(OR(C352="16",C352="21",C352="22",C352="23"),"16212223",IF(OR(C352="15",C352="17",C352="24",C352="25"),"15172425",C352))),IF(V352="CEBAS","UNICO",IF(VALUE(C352)&lt;=11,"AMBA","INTERIOR")))))</f>
        <v>INTERIOR</v>
      </c>
      <c r="X352" s="20" t="str">
        <f>+IF(V352="","-",CONCATENATE(V352,"_",W352))</f>
        <v>CENS_INTERIOR</v>
      </c>
      <c r="Y352" s="59">
        <v>5.1195746860825099E-2</v>
      </c>
      <c r="Z352" t="str">
        <f>+IFERROR(VLOOKUP(H352,#REF!,2,FALSE),"-")</f>
        <v>-</v>
      </c>
      <c r="AA352" t="s">
        <v>2394</v>
      </c>
      <c r="AB352" t="str">
        <f>+IF(W352="","-",IF(W352="UNICO","CENSO","MUESTRA"))</f>
        <v>MUESTRA</v>
      </c>
      <c r="AC352" t="s">
        <v>2397</v>
      </c>
      <c r="AD352" t="s">
        <v>134</v>
      </c>
      <c r="AF352">
        <f>+COUNTIF(Piloto!C:C,MARCO!A352)</f>
        <v>0</v>
      </c>
    </row>
    <row r="353" spans="1:32" x14ac:dyDescent="0.25">
      <c r="A353" s="5" t="str">
        <f t="shared" si="5"/>
        <v>0043DM0467</v>
      </c>
      <c r="B353" s="23" t="s">
        <v>2119</v>
      </c>
      <c r="C353" t="s">
        <v>161</v>
      </c>
      <c r="D353" t="s">
        <v>677</v>
      </c>
      <c r="E353" t="s">
        <v>678</v>
      </c>
      <c r="F353">
        <v>609100</v>
      </c>
      <c r="G353">
        <v>0</v>
      </c>
      <c r="H353" t="s">
        <v>739</v>
      </c>
      <c r="I353" t="s">
        <v>20</v>
      </c>
      <c r="J353" t="s">
        <v>90</v>
      </c>
      <c r="K353" t="s">
        <v>21</v>
      </c>
      <c r="M353" t="s">
        <v>17692</v>
      </c>
      <c r="N353" t="s">
        <v>22</v>
      </c>
      <c r="O353" t="s">
        <v>23</v>
      </c>
      <c r="P353" t="s">
        <v>26</v>
      </c>
      <c r="Q353" t="s">
        <v>92</v>
      </c>
      <c r="R353" s="13">
        <v>221</v>
      </c>
      <c r="S353" s="13">
        <v>13</v>
      </c>
      <c r="T353" s="21">
        <v>1</v>
      </c>
      <c r="V353" t="s">
        <v>2116</v>
      </c>
      <c r="W353" t="str">
        <f>+IF(V353="","",IF(MID(V353,1,3)="ECE","UNICO",IF(V353="FINES",CONCATENATE("R",IF(OR(C353="16",C353="21",C353="22",C353="23"),"16212223",IF(OR(C353="15",C353="17",C353="24",C353="25"),"15172425",C353))),IF(V353="CEBAS","UNICO",IF(VALUE(C353)&lt;=11,"AMBA","INTERIOR")))))</f>
        <v>INTERIOR</v>
      </c>
      <c r="X353" s="20" t="str">
        <f>+IF(V353="","-",CONCATENATE(V353,"_",W353))</f>
        <v>CENS_INTERIOR</v>
      </c>
      <c r="Y353" s="59">
        <v>6.4595367552505598E-2</v>
      </c>
      <c r="Z353" t="str">
        <f>+IFERROR(VLOOKUP(H353,#REF!,2,FALSE),"-")</f>
        <v>-</v>
      </c>
      <c r="AA353" t="s">
        <v>2394</v>
      </c>
      <c r="AB353" t="str">
        <f>+IF(W353="","-",IF(W353="UNICO","CENSO","MUESTRA"))</f>
        <v>MUESTRA</v>
      </c>
      <c r="AC353" t="s">
        <v>2397</v>
      </c>
      <c r="AD353" t="s">
        <v>134</v>
      </c>
      <c r="AF353">
        <f>+COUNTIF(Piloto!C:C,MARCO!A353)</f>
        <v>0</v>
      </c>
    </row>
    <row r="354" spans="1:32" x14ac:dyDescent="0.25">
      <c r="A354" s="5" t="str">
        <f t="shared" si="5"/>
        <v>0008DM0452</v>
      </c>
      <c r="B354" s="23" t="s">
        <v>2119</v>
      </c>
      <c r="C354" t="s">
        <v>139</v>
      </c>
      <c r="D354" t="s">
        <v>312</v>
      </c>
      <c r="E354" t="s">
        <v>314</v>
      </c>
      <c r="F354">
        <v>607879</v>
      </c>
      <c r="G354">
        <v>0</v>
      </c>
      <c r="H354" t="s">
        <v>337</v>
      </c>
      <c r="I354" t="s">
        <v>20</v>
      </c>
      <c r="J354" t="s">
        <v>90</v>
      </c>
      <c r="K354" t="s">
        <v>21</v>
      </c>
      <c r="M354" t="s">
        <v>17693</v>
      </c>
      <c r="N354" t="s">
        <v>22</v>
      </c>
      <c r="O354" t="s">
        <v>23</v>
      </c>
      <c r="P354" t="s">
        <v>26</v>
      </c>
      <c r="Q354" t="s">
        <v>92</v>
      </c>
      <c r="R354" s="13">
        <v>97</v>
      </c>
      <c r="S354" s="13">
        <v>7</v>
      </c>
      <c r="T354" s="21">
        <v>1</v>
      </c>
      <c r="V354" t="s">
        <v>2116</v>
      </c>
      <c r="W354" t="str">
        <f>+IF(V354="","",IF(MID(V354,1,3)="ECE","UNICO",IF(V354="FINES",CONCATENATE("R",IF(OR(C354="16",C354="21",C354="22",C354="23"),"16212223",IF(OR(C354="15",C354="17",C354="24",C354="25"),"15172425",C354))),IF(V354="CEBAS","UNICO",IF(VALUE(C354)&lt;=11,"AMBA","INTERIOR")))))</f>
        <v>INTERIOR</v>
      </c>
      <c r="X354" s="20" t="str">
        <f>+IF(V354="","-",CONCATENATE(V354,"_",W354))</f>
        <v>CENS_INTERIOR</v>
      </c>
      <c r="Y354" s="59">
        <v>6.661683124931235E-2</v>
      </c>
      <c r="Z354" t="str">
        <f>+IFERROR(VLOOKUP(H354,#REF!,2,FALSE),"-")</f>
        <v>-</v>
      </c>
      <c r="AA354" t="s">
        <v>2394</v>
      </c>
      <c r="AB354" t="str">
        <f>+IF(W354="","-",IF(W354="UNICO","CENSO","MUESTRA"))</f>
        <v>MUESTRA</v>
      </c>
      <c r="AC354" t="s">
        <v>2398</v>
      </c>
      <c r="AD354" t="s">
        <v>134</v>
      </c>
      <c r="AF354">
        <f>+COUNTIF(Piloto!C:C,MARCO!A354)</f>
        <v>0</v>
      </c>
    </row>
    <row r="355" spans="1:32" x14ac:dyDescent="0.25">
      <c r="A355" s="5" t="str">
        <f t="shared" si="5"/>
        <v>0008DM0451</v>
      </c>
      <c r="B355" s="23" t="s">
        <v>2119</v>
      </c>
      <c r="C355" t="s">
        <v>139</v>
      </c>
      <c r="D355" t="s">
        <v>312</v>
      </c>
      <c r="E355" t="s">
        <v>314</v>
      </c>
      <c r="F355">
        <v>610994</v>
      </c>
      <c r="G355">
        <v>0</v>
      </c>
      <c r="H355" t="s">
        <v>336</v>
      </c>
      <c r="I355" t="s">
        <v>20</v>
      </c>
      <c r="J355" t="s">
        <v>90</v>
      </c>
      <c r="K355" t="s">
        <v>21</v>
      </c>
      <c r="M355" t="s">
        <v>2289</v>
      </c>
      <c r="N355" t="s">
        <v>22</v>
      </c>
      <c r="O355" t="s">
        <v>23</v>
      </c>
      <c r="P355" t="s">
        <v>26</v>
      </c>
      <c r="Q355" t="s">
        <v>92</v>
      </c>
      <c r="R355" s="13">
        <v>151</v>
      </c>
      <c r="S355" s="13">
        <v>14</v>
      </c>
      <c r="T355" s="21">
        <v>1</v>
      </c>
      <c r="V355" t="s">
        <v>2116</v>
      </c>
      <c r="W355" t="str">
        <f>+IF(V355="","",IF(MID(V355,1,3)="ECE","UNICO",IF(V355="FINES",CONCATENATE("R",IF(OR(C355="16",C355="21",C355="22",C355="23"),"16212223",IF(OR(C355="15",C355="17",C355="24",C355="25"),"15172425",C355))),IF(V355="CEBAS","UNICO",IF(VALUE(C355)&lt;=11,"AMBA","INTERIOR")))))</f>
        <v>INTERIOR</v>
      </c>
      <c r="X355" s="20" t="str">
        <f>+IF(V355="","-",CONCATENATE(V355,"_",W355))</f>
        <v>CENS_INTERIOR</v>
      </c>
      <c r="Y355" s="59">
        <v>7.8211228176951406E-2</v>
      </c>
      <c r="Z355" t="str">
        <f>+IFERROR(VLOOKUP(H355,#REF!,2,FALSE),"-")</f>
        <v>-</v>
      </c>
      <c r="AA355" t="s">
        <v>2394</v>
      </c>
      <c r="AB355" t="str">
        <f>+IF(W355="","-",IF(W355="UNICO","CENSO","MUESTRA"))</f>
        <v>MUESTRA</v>
      </c>
      <c r="AC355" t="s">
        <v>2398</v>
      </c>
      <c r="AD355" t="s">
        <v>134</v>
      </c>
      <c r="AF355">
        <f>+COUNTIF(Piloto!C:C,MARCO!A355)</f>
        <v>0</v>
      </c>
    </row>
    <row r="356" spans="1:32" x14ac:dyDescent="0.25">
      <c r="A356" s="5" t="str">
        <f t="shared" si="5"/>
        <v>0008DM0464</v>
      </c>
      <c r="B356" s="23" t="s">
        <v>2119</v>
      </c>
      <c r="C356" t="s">
        <v>139</v>
      </c>
      <c r="D356" t="s">
        <v>312</v>
      </c>
      <c r="E356" t="s">
        <v>314</v>
      </c>
      <c r="F356">
        <v>624185</v>
      </c>
      <c r="G356">
        <v>0</v>
      </c>
      <c r="H356" t="s">
        <v>352</v>
      </c>
      <c r="I356" t="s">
        <v>20</v>
      </c>
      <c r="J356" t="s">
        <v>90</v>
      </c>
      <c r="K356" t="s">
        <v>21</v>
      </c>
      <c r="M356" t="s">
        <v>17627</v>
      </c>
      <c r="N356" t="s">
        <v>22</v>
      </c>
      <c r="O356" t="s">
        <v>23</v>
      </c>
      <c r="P356" t="s">
        <v>26</v>
      </c>
      <c r="Q356" t="s">
        <v>92</v>
      </c>
      <c r="R356" s="13">
        <v>37</v>
      </c>
      <c r="S356" s="13">
        <v>3</v>
      </c>
      <c r="T356" s="21">
        <v>1</v>
      </c>
      <c r="V356" t="s">
        <v>2116</v>
      </c>
      <c r="W356" t="str">
        <f>+IF(V356="","",IF(MID(V356,1,3)="ECE","UNICO",IF(V356="FINES",CONCATENATE("R",IF(OR(C356="16",C356="21",C356="22",C356="23"),"16212223",IF(OR(C356="15",C356="17",C356="24",C356="25"),"15172425",C356))),IF(V356="CEBAS","UNICO",IF(VALUE(C356)&lt;=11,"AMBA","INTERIOR")))))</f>
        <v>INTERIOR</v>
      </c>
      <c r="X356" s="20" t="str">
        <f>+IF(V356="","-",CONCATENATE(V356,"_",W356))</f>
        <v>CENS_INTERIOR</v>
      </c>
      <c r="Y356" s="59">
        <v>7.8976941414368465E-2</v>
      </c>
      <c r="Z356" t="str">
        <f>+IFERROR(VLOOKUP(H356,#REF!,2,FALSE),"-")</f>
        <v>-</v>
      </c>
      <c r="AA356" t="s">
        <v>2394</v>
      </c>
      <c r="AB356" t="str">
        <f>+IF(W356="","-",IF(W356="UNICO","CENSO","MUESTRA"))</f>
        <v>MUESTRA</v>
      </c>
      <c r="AC356" t="s">
        <v>2398</v>
      </c>
      <c r="AD356" t="s">
        <v>134</v>
      </c>
      <c r="AF356">
        <f>+COUNTIF(Piloto!C:C,MARCO!A356)</f>
        <v>0</v>
      </c>
    </row>
    <row r="357" spans="1:32" x14ac:dyDescent="0.25">
      <c r="A357" s="5" t="str">
        <f t="shared" si="5"/>
        <v>0112DM0452</v>
      </c>
      <c r="B357" s="23" t="s">
        <v>2119</v>
      </c>
      <c r="C357" t="s">
        <v>139</v>
      </c>
      <c r="D357" t="s">
        <v>410</v>
      </c>
      <c r="E357" t="s">
        <v>1833</v>
      </c>
      <c r="F357">
        <v>612519</v>
      </c>
      <c r="G357">
        <v>0</v>
      </c>
      <c r="H357" t="s">
        <v>1840</v>
      </c>
      <c r="I357" t="s">
        <v>20</v>
      </c>
      <c r="J357" t="s">
        <v>90</v>
      </c>
      <c r="K357" t="s">
        <v>21</v>
      </c>
      <c r="M357" t="s">
        <v>17642</v>
      </c>
      <c r="N357" t="s">
        <v>22</v>
      </c>
      <c r="O357" t="s">
        <v>23</v>
      </c>
      <c r="P357" t="s">
        <v>26</v>
      </c>
      <c r="Q357" t="s">
        <v>92</v>
      </c>
      <c r="R357" s="13">
        <v>211</v>
      </c>
      <c r="S357" s="13">
        <v>19</v>
      </c>
      <c r="T357" s="21">
        <v>1</v>
      </c>
      <c r="V357" t="s">
        <v>2116</v>
      </c>
      <c r="W357" t="str">
        <f>+IF(V357="","",IF(MID(V357,1,3)="ECE","UNICO",IF(V357="FINES",CONCATENATE("R",IF(OR(C357="16",C357="21",C357="22",C357="23"),"16212223",IF(OR(C357="15",C357="17",C357="24",C357="25"),"15172425",C357))),IF(V357="CEBAS","UNICO",IF(VALUE(C357)&lt;=11,"AMBA","INTERIOR")))))</f>
        <v>INTERIOR</v>
      </c>
      <c r="X357" s="20" t="str">
        <f>+IF(V357="","-",CONCATENATE(V357,"_",W357))</f>
        <v>CENS_INTERIOR</v>
      </c>
      <c r="Y357" s="59">
        <v>8.2021511159837246E-2</v>
      </c>
      <c r="Z357" t="str">
        <f>+IFERROR(VLOOKUP(H357,#REF!,2,FALSE),"-")</f>
        <v>-</v>
      </c>
      <c r="AA357" t="s">
        <v>2394</v>
      </c>
      <c r="AB357" t="str">
        <f>+IF(W357="","-",IF(W357="UNICO","CENSO","MUESTRA"))</f>
        <v>MUESTRA</v>
      </c>
      <c r="AC357" t="s">
        <v>2397</v>
      </c>
      <c r="AD357" t="s">
        <v>134</v>
      </c>
      <c r="AF357">
        <f>+COUNTIF(Piloto!C:C,MARCO!A357)</f>
        <v>0</v>
      </c>
    </row>
    <row r="358" spans="1:32" x14ac:dyDescent="0.25">
      <c r="A358" s="5" t="str">
        <f t="shared" si="5"/>
        <v>0008DM0453</v>
      </c>
      <c r="B358" s="23" t="s">
        <v>2119</v>
      </c>
      <c r="C358" t="s">
        <v>139</v>
      </c>
      <c r="D358" t="s">
        <v>312</v>
      </c>
      <c r="E358" t="s">
        <v>314</v>
      </c>
      <c r="F358">
        <v>603043</v>
      </c>
      <c r="G358">
        <v>0</v>
      </c>
      <c r="H358" t="s">
        <v>339</v>
      </c>
      <c r="I358" t="s">
        <v>20</v>
      </c>
      <c r="J358" t="s">
        <v>90</v>
      </c>
      <c r="K358" t="s">
        <v>21</v>
      </c>
      <c r="M358" t="s">
        <v>17694</v>
      </c>
      <c r="N358" t="s">
        <v>22</v>
      </c>
      <c r="O358" t="s">
        <v>23</v>
      </c>
      <c r="P358" t="s">
        <v>26</v>
      </c>
      <c r="Q358" t="s">
        <v>92</v>
      </c>
      <c r="R358" s="13">
        <v>186</v>
      </c>
      <c r="S358" s="13">
        <v>10</v>
      </c>
      <c r="T358" s="21">
        <v>1</v>
      </c>
      <c r="V358" t="s">
        <v>2116</v>
      </c>
      <c r="W358" t="str">
        <f>+IF(V358="","",IF(MID(V358,1,3)="ECE","UNICO",IF(V358="FINES",CONCATENATE("R",IF(OR(C358="16",C358="21",C358="22",C358="23"),"16212223",IF(OR(C358="15",C358="17",C358="24",C358="25"),"15172425",C358))),IF(V358="CEBAS","UNICO",IF(VALUE(C358)&lt;=11,"AMBA","INTERIOR")))))</f>
        <v>INTERIOR</v>
      </c>
      <c r="X358" s="20" t="str">
        <f>+IF(V358="","-",CONCATENATE(V358,"_",W358))</f>
        <v>CENS_INTERIOR</v>
      </c>
      <c r="Y358" s="59">
        <v>9.3378884873042509E-2</v>
      </c>
      <c r="Z358" t="str">
        <f>+IFERROR(VLOOKUP(H358,#REF!,2,FALSE),"-")</f>
        <v>-</v>
      </c>
      <c r="AA358" t="s">
        <v>2394</v>
      </c>
      <c r="AB358" t="str">
        <f>+IF(W358="","-",IF(W358="UNICO","CENSO","MUESTRA"))</f>
        <v>MUESTRA</v>
      </c>
      <c r="AC358" t="s">
        <v>2398</v>
      </c>
      <c r="AD358" t="s">
        <v>134</v>
      </c>
      <c r="AF358">
        <f>+COUNTIF(Piloto!C:C,MARCO!A358)</f>
        <v>0</v>
      </c>
    </row>
    <row r="359" spans="1:32" x14ac:dyDescent="0.25">
      <c r="A359" s="5" t="str">
        <f t="shared" si="5"/>
        <v>0043DM0454</v>
      </c>
      <c r="B359" s="23" t="s">
        <v>2119</v>
      </c>
      <c r="C359" t="s">
        <v>161</v>
      </c>
      <c r="D359" t="s">
        <v>677</v>
      </c>
      <c r="E359" t="s">
        <v>678</v>
      </c>
      <c r="F359">
        <v>612864</v>
      </c>
      <c r="G359">
        <v>0</v>
      </c>
      <c r="H359" t="s">
        <v>727</v>
      </c>
      <c r="I359" t="s">
        <v>20</v>
      </c>
      <c r="J359" t="s">
        <v>90</v>
      </c>
      <c r="K359" t="s">
        <v>21</v>
      </c>
      <c r="M359" t="s">
        <v>17695</v>
      </c>
      <c r="N359" t="s">
        <v>22</v>
      </c>
      <c r="O359" t="s">
        <v>23</v>
      </c>
      <c r="P359" t="s">
        <v>26</v>
      </c>
      <c r="Q359" t="s">
        <v>92</v>
      </c>
      <c r="R359" s="13">
        <v>17</v>
      </c>
      <c r="S359" s="13">
        <v>3</v>
      </c>
      <c r="T359" s="21">
        <v>1</v>
      </c>
      <c r="V359" t="s">
        <v>2116</v>
      </c>
      <c r="W359" t="str">
        <f>+IF(V359="","",IF(MID(V359,1,3)="ECE","UNICO",IF(V359="FINES",CONCATENATE("R",IF(OR(C359="16",C359="21",C359="22",C359="23"),"16212223",IF(OR(C359="15",C359="17",C359="24",C359="25"),"15172425",C359))),IF(V359="CEBAS","UNICO",IF(VALUE(C359)&lt;=11,"AMBA","INTERIOR")))))</f>
        <v>INTERIOR</v>
      </c>
      <c r="X359" s="20" t="str">
        <f>+IF(V359="","-",CONCATENATE(V359,"_",W359))</f>
        <v>CENS_INTERIOR</v>
      </c>
      <c r="Y359" s="59">
        <v>0.10146713099981609</v>
      </c>
      <c r="Z359" t="str">
        <f>+IFERROR(VLOOKUP(H359,#REF!,2,FALSE),"-")</f>
        <v>-</v>
      </c>
      <c r="AA359" t="s">
        <v>2394</v>
      </c>
      <c r="AB359" t="str">
        <f>+IF(W359="","-",IF(W359="UNICO","CENSO","MUESTRA"))</f>
        <v>MUESTRA</v>
      </c>
      <c r="AC359" t="s">
        <v>2398</v>
      </c>
      <c r="AD359" t="s">
        <v>134</v>
      </c>
      <c r="AF359">
        <f>+COUNTIF(Piloto!C:C,MARCO!A359)</f>
        <v>0</v>
      </c>
    </row>
    <row r="360" spans="1:32" x14ac:dyDescent="0.25">
      <c r="A360" s="5" t="str">
        <f t="shared" si="5"/>
        <v>0102DM0452</v>
      </c>
      <c r="B360" s="23" t="s">
        <v>2119</v>
      </c>
      <c r="C360" t="s">
        <v>242</v>
      </c>
      <c r="D360" t="s">
        <v>239</v>
      </c>
      <c r="E360" t="s">
        <v>1713</v>
      </c>
      <c r="F360">
        <v>623816</v>
      </c>
      <c r="G360">
        <v>0</v>
      </c>
      <c r="H360" t="s">
        <v>1727</v>
      </c>
      <c r="I360" t="s">
        <v>20</v>
      </c>
      <c r="J360" t="s">
        <v>90</v>
      </c>
      <c r="K360" t="s">
        <v>21</v>
      </c>
      <c r="M360" t="s">
        <v>17642</v>
      </c>
      <c r="N360" t="s">
        <v>22</v>
      </c>
      <c r="O360" t="s">
        <v>23</v>
      </c>
      <c r="P360" t="s">
        <v>26</v>
      </c>
      <c r="Q360" t="s">
        <v>92</v>
      </c>
      <c r="R360" s="13">
        <v>37</v>
      </c>
      <c r="S360" s="13">
        <v>6</v>
      </c>
      <c r="T360" s="21">
        <v>1</v>
      </c>
      <c r="V360" t="s">
        <v>2116</v>
      </c>
      <c r="W360" t="str">
        <f>+IF(V360="","",IF(MID(V360,1,3)="ECE","UNICO",IF(V360="FINES",CONCATENATE("R",IF(OR(C360="16",C360="21",C360="22",C360="23"),"16212223",IF(OR(C360="15",C360="17",C360="24",C360="25"),"15172425",C360))),IF(V360="CEBAS","UNICO",IF(VALUE(C360)&lt;=11,"AMBA","INTERIOR")))))</f>
        <v>INTERIOR</v>
      </c>
      <c r="X360" s="20" t="str">
        <f>+IF(V360="","-",CONCATENATE(V360,"_",W360))</f>
        <v>CENS_INTERIOR</v>
      </c>
      <c r="Y360" s="59">
        <v>0.1029543098476198</v>
      </c>
      <c r="Z360" t="str">
        <f>+IFERROR(VLOOKUP(H360,#REF!,2,FALSE),"-")</f>
        <v>-</v>
      </c>
      <c r="AA360" t="s">
        <v>2394</v>
      </c>
      <c r="AB360" t="str">
        <f>+IF(W360="","-",IF(W360="UNICO","CENSO","MUESTRA"))</f>
        <v>MUESTRA</v>
      </c>
      <c r="AC360" t="s">
        <v>2397</v>
      </c>
      <c r="AD360" t="s">
        <v>134</v>
      </c>
      <c r="AF360">
        <f>+COUNTIF(Piloto!C:C,MARCO!A360)</f>
        <v>0</v>
      </c>
    </row>
    <row r="361" spans="1:32" x14ac:dyDescent="0.25">
      <c r="A361" s="5" t="str">
        <f t="shared" si="5"/>
        <v>0043DM0463</v>
      </c>
      <c r="B361" s="23" t="s">
        <v>2119</v>
      </c>
      <c r="C361" t="s">
        <v>161</v>
      </c>
      <c r="D361" t="s">
        <v>677</v>
      </c>
      <c r="E361" t="s">
        <v>678</v>
      </c>
      <c r="F361">
        <v>603166</v>
      </c>
      <c r="G361">
        <v>0</v>
      </c>
      <c r="H361" t="s">
        <v>735</v>
      </c>
      <c r="I361" t="s">
        <v>20</v>
      </c>
      <c r="J361" t="s">
        <v>90</v>
      </c>
      <c r="K361" t="s">
        <v>21</v>
      </c>
      <c r="M361" t="s">
        <v>17696</v>
      </c>
      <c r="N361" t="s">
        <v>22</v>
      </c>
      <c r="O361" t="s">
        <v>23</v>
      </c>
      <c r="P361" t="s">
        <v>26</v>
      </c>
      <c r="Q361" t="s">
        <v>92</v>
      </c>
      <c r="R361" s="13">
        <v>97</v>
      </c>
      <c r="S361" s="13">
        <v>9</v>
      </c>
      <c r="T361" s="21">
        <v>1</v>
      </c>
      <c r="V361" t="s">
        <v>2116</v>
      </c>
      <c r="W361" t="str">
        <f>+IF(V361="","",IF(MID(V361,1,3)="ECE","UNICO",IF(V361="FINES",CONCATENATE("R",IF(OR(C361="16",C361="21",C361="22",C361="23"),"16212223",IF(OR(C361="15",C361="17",C361="24",C361="25"),"15172425",C361))),IF(V361="CEBAS","UNICO",IF(VALUE(C361)&lt;=11,"AMBA","INTERIOR")))))</f>
        <v>INTERIOR</v>
      </c>
      <c r="X361" s="20" t="str">
        <f>+IF(V361="","-",CONCATENATE(V361,"_",W361))</f>
        <v>CENS_INTERIOR</v>
      </c>
      <c r="Y361" s="59">
        <v>0.10745939279073161</v>
      </c>
      <c r="Z361" t="str">
        <f>+IFERROR(VLOOKUP(H361,#REF!,2,FALSE),"-")</f>
        <v>-</v>
      </c>
      <c r="AA361" t="s">
        <v>2394</v>
      </c>
      <c r="AB361" t="str">
        <f>+IF(W361="","-",IF(W361="UNICO","CENSO","MUESTRA"))</f>
        <v>MUESTRA</v>
      </c>
      <c r="AC361" t="s">
        <v>2398</v>
      </c>
      <c r="AD361" t="s">
        <v>134</v>
      </c>
      <c r="AF361">
        <f>+COUNTIF(Piloto!C:C,MARCO!A361)</f>
        <v>0</v>
      </c>
    </row>
    <row r="362" spans="1:32" x14ac:dyDescent="0.25">
      <c r="A362" s="5" t="str">
        <f t="shared" si="5"/>
        <v>0112DM0454</v>
      </c>
      <c r="B362" s="23" t="s">
        <v>2119</v>
      </c>
      <c r="C362" t="s">
        <v>139</v>
      </c>
      <c r="D362" t="s">
        <v>410</v>
      </c>
      <c r="E362" t="s">
        <v>1833</v>
      </c>
      <c r="F362">
        <v>623830</v>
      </c>
      <c r="G362">
        <v>0</v>
      </c>
      <c r="H362" t="s">
        <v>1842</v>
      </c>
      <c r="I362" t="s">
        <v>20</v>
      </c>
      <c r="J362" t="s">
        <v>90</v>
      </c>
      <c r="K362" t="s">
        <v>21</v>
      </c>
      <c r="M362" t="s">
        <v>17632</v>
      </c>
      <c r="N362" t="s">
        <v>22</v>
      </c>
      <c r="O362" t="s">
        <v>23</v>
      </c>
      <c r="P362" t="s">
        <v>26</v>
      </c>
      <c r="Q362" t="s">
        <v>92</v>
      </c>
      <c r="R362" s="13">
        <v>79</v>
      </c>
      <c r="S362" s="13">
        <v>5</v>
      </c>
      <c r="T362" s="21">
        <v>1</v>
      </c>
      <c r="V362" t="s">
        <v>2116</v>
      </c>
      <c r="W362" t="str">
        <f>+IF(V362="","",IF(MID(V362,1,3)="ECE","UNICO",IF(V362="FINES",CONCATENATE("R",IF(OR(C362="16",C362="21",C362="22",C362="23"),"16212223",IF(OR(C362="15",C362="17",C362="24",C362="25"),"15172425",C362))),IF(V362="CEBAS","UNICO",IF(VALUE(C362)&lt;=11,"AMBA","INTERIOR")))))</f>
        <v>INTERIOR</v>
      </c>
      <c r="X362" s="20" t="str">
        <f>+IF(V362="","-",CONCATENATE(V362,"_",W362))</f>
        <v>CENS_INTERIOR</v>
      </c>
      <c r="Y362" s="59">
        <v>0.10932495626243389</v>
      </c>
      <c r="Z362" t="str">
        <f>+IFERROR(VLOOKUP(H362,#REF!,2,FALSE),"-")</f>
        <v>-</v>
      </c>
      <c r="AA362" t="s">
        <v>2394</v>
      </c>
      <c r="AB362" t="str">
        <f>+IF(W362="","-",IF(W362="UNICO","CENSO","MUESTRA"))</f>
        <v>MUESTRA</v>
      </c>
      <c r="AC362" t="s">
        <v>2397</v>
      </c>
      <c r="AD362" t="s">
        <v>134</v>
      </c>
      <c r="AF362">
        <f>+COUNTIF(Piloto!C:C,MARCO!A362)</f>
        <v>0</v>
      </c>
    </row>
    <row r="363" spans="1:32" x14ac:dyDescent="0.25">
      <c r="A363" s="5" t="str">
        <f t="shared" si="5"/>
        <v>0076DM0451</v>
      </c>
      <c r="B363" s="23" t="s">
        <v>2119</v>
      </c>
      <c r="C363" t="s">
        <v>141</v>
      </c>
      <c r="D363" t="s">
        <v>1367</v>
      </c>
      <c r="E363" t="s">
        <v>1368</v>
      </c>
      <c r="F363">
        <v>606541</v>
      </c>
      <c r="G363">
        <v>0</v>
      </c>
      <c r="H363" t="s">
        <v>1376</v>
      </c>
      <c r="I363" t="s">
        <v>20</v>
      </c>
      <c r="J363" t="s">
        <v>90</v>
      </c>
      <c r="K363" t="s">
        <v>21</v>
      </c>
      <c r="M363" t="s">
        <v>17697</v>
      </c>
      <c r="N363" t="s">
        <v>22</v>
      </c>
      <c r="O363" t="s">
        <v>23</v>
      </c>
      <c r="P363" t="s">
        <v>26</v>
      </c>
      <c r="Q363" t="s">
        <v>92</v>
      </c>
      <c r="R363" s="13">
        <v>239</v>
      </c>
      <c r="S363" s="13">
        <v>9</v>
      </c>
      <c r="T363" s="21">
        <v>1</v>
      </c>
      <c r="V363" t="s">
        <v>2116</v>
      </c>
      <c r="W363" t="str">
        <f>+IF(V363="","",IF(MID(V363,1,3)="ECE","UNICO",IF(V363="FINES",CONCATENATE("R",IF(OR(C363="16",C363="21",C363="22",C363="23"),"16212223",IF(OR(C363="15",C363="17",C363="24",C363="25"),"15172425",C363))),IF(V363="CEBAS","UNICO",IF(VALUE(C363)&lt;=11,"AMBA","INTERIOR")))))</f>
        <v>INTERIOR</v>
      </c>
      <c r="X363" s="20" t="str">
        <f>+IF(V363="","-",CONCATENATE(V363,"_",W363))</f>
        <v>CENS_INTERIOR</v>
      </c>
      <c r="Y363" s="59">
        <v>0.109373362244744</v>
      </c>
      <c r="Z363" t="str">
        <f>+IFERROR(VLOOKUP(H363,#REF!,2,FALSE),"-")</f>
        <v>-</v>
      </c>
      <c r="AA363" t="s">
        <v>2394</v>
      </c>
      <c r="AB363" t="str">
        <f>+IF(W363="","-",IF(W363="UNICO","CENSO","MUESTRA"))</f>
        <v>MUESTRA</v>
      </c>
      <c r="AC363" t="s">
        <v>2397</v>
      </c>
      <c r="AD363" t="s">
        <v>134</v>
      </c>
      <c r="AF363">
        <f>+COUNTIF(Piloto!C:C,MARCO!A363)</f>
        <v>0</v>
      </c>
    </row>
    <row r="364" spans="1:32" x14ac:dyDescent="0.25">
      <c r="A364" s="5" t="str">
        <f t="shared" si="5"/>
        <v>0097DM0456</v>
      </c>
      <c r="B364" s="23" t="s">
        <v>2119</v>
      </c>
      <c r="C364" t="s">
        <v>88</v>
      </c>
      <c r="D364" t="s">
        <v>1620</v>
      </c>
      <c r="E364" t="s">
        <v>1621</v>
      </c>
      <c r="F364">
        <v>607178</v>
      </c>
      <c r="G364">
        <v>0</v>
      </c>
      <c r="H364" t="s">
        <v>1649</v>
      </c>
      <c r="I364" t="s">
        <v>20</v>
      </c>
      <c r="J364" t="s">
        <v>90</v>
      </c>
      <c r="K364" t="s">
        <v>21</v>
      </c>
      <c r="M364" t="s">
        <v>17628</v>
      </c>
      <c r="N364" t="s">
        <v>22</v>
      </c>
      <c r="O364" t="s">
        <v>23</v>
      </c>
      <c r="P364" t="s">
        <v>26</v>
      </c>
      <c r="Q364" t="s">
        <v>92</v>
      </c>
      <c r="R364" s="13">
        <v>179</v>
      </c>
      <c r="S364" s="13">
        <v>14</v>
      </c>
      <c r="T364" s="21">
        <v>1</v>
      </c>
      <c r="V364" t="s">
        <v>2116</v>
      </c>
      <c r="W364" t="str">
        <f>+IF(V364="","",IF(MID(V364,1,3)="ECE","UNICO",IF(V364="FINES",CONCATENATE("R",IF(OR(C364="16",C364="21",C364="22",C364="23"),"16212223",IF(OR(C364="15",C364="17",C364="24",C364="25"),"15172425",C364))),IF(V364="CEBAS","UNICO",IF(VALUE(C364)&lt;=11,"AMBA","INTERIOR")))))</f>
        <v>INTERIOR</v>
      </c>
      <c r="X364" s="20" t="str">
        <f>+IF(V364="","-",CONCATENATE(V364,"_",W364))</f>
        <v>CENS_INTERIOR</v>
      </c>
      <c r="Y364" s="59">
        <v>0.118998727712192</v>
      </c>
      <c r="Z364" t="str">
        <f>+IFERROR(VLOOKUP(H364,#REF!,2,FALSE),"-")</f>
        <v>-</v>
      </c>
      <c r="AA364" t="s">
        <v>2394</v>
      </c>
      <c r="AB364" t="str">
        <f>+IF(W364="","-",IF(W364="UNICO","CENSO","MUESTRA"))</f>
        <v>MUESTRA</v>
      </c>
      <c r="AC364" t="s">
        <v>2397</v>
      </c>
      <c r="AD364" t="s">
        <v>134</v>
      </c>
      <c r="AF364">
        <f>+COUNTIF(Piloto!C:C,MARCO!A364)</f>
        <v>0</v>
      </c>
    </row>
    <row r="365" spans="1:32" x14ac:dyDescent="0.25">
      <c r="A365" s="5" t="str">
        <f t="shared" si="5"/>
        <v>0012DM0451</v>
      </c>
      <c r="B365" s="23" t="s">
        <v>2119</v>
      </c>
      <c r="C365" t="s">
        <v>157</v>
      </c>
      <c r="D365" t="s">
        <v>396</v>
      </c>
      <c r="E365" t="s">
        <v>398</v>
      </c>
      <c r="F365">
        <v>616817</v>
      </c>
      <c r="G365">
        <v>0</v>
      </c>
      <c r="H365" t="s">
        <v>404</v>
      </c>
      <c r="I365" t="s">
        <v>20</v>
      </c>
      <c r="J365" t="s">
        <v>90</v>
      </c>
      <c r="K365" t="s">
        <v>21</v>
      </c>
      <c r="M365" t="s">
        <v>17741</v>
      </c>
      <c r="N365" t="s">
        <v>22</v>
      </c>
      <c r="O365" t="s">
        <v>23</v>
      </c>
      <c r="P365" t="s">
        <v>26</v>
      </c>
      <c r="Q365" t="s">
        <v>92</v>
      </c>
      <c r="R365" s="13">
        <v>168</v>
      </c>
      <c r="S365" s="13">
        <v>9</v>
      </c>
      <c r="T365" s="21">
        <v>1</v>
      </c>
      <c r="V365" t="s">
        <v>2116</v>
      </c>
      <c r="W365" t="str">
        <f>+IF(V365="","",IF(MID(V365,1,3)="ECE","UNICO",IF(V365="FINES",CONCATENATE("R",IF(OR(C365="16",C365="21",C365="22",C365="23"),"16212223",IF(OR(C365="15",C365="17",C365="24",C365="25"),"15172425",C365))),IF(V365="CEBAS","UNICO",IF(VALUE(C365)&lt;=11,"AMBA","INTERIOR")))))</f>
        <v>INTERIOR</v>
      </c>
      <c r="X365" s="20" t="str">
        <f>+IF(V365="","-",CONCATENATE(V365,"_",W365))</f>
        <v>CENS_INTERIOR</v>
      </c>
      <c r="Y365" s="59">
        <v>0.12020948764524959</v>
      </c>
      <c r="Z365" t="str">
        <f>+IFERROR(VLOOKUP(H365,#REF!,2,FALSE),"-")</f>
        <v>-</v>
      </c>
      <c r="AA365" t="s">
        <v>2394</v>
      </c>
      <c r="AB365" t="str">
        <f>+IF(W365="","-",IF(W365="UNICO","CENSO","MUESTRA"))</f>
        <v>MUESTRA</v>
      </c>
      <c r="AC365" t="s">
        <v>2397</v>
      </c>
      <c r="AD365" t="s">
        <v>134</v>
      </c>
      <c r="AF365">
        <f>+COUNTIF(Piloto!C:C,MARCO!A365)</f>
        <v>0</v>
      </c>
    </row>
    <row r="366" spans="1:32" x14ac:dyDescent="0.25">
      <c r="A366" s="5" t="str">
        <f t="shared" si="5"/>
        <v>0043DM0462</v>
      </c>
      <c r="B366" s="23" t="s">
        <v>2119</v>
      </c>
      <c r="C366" t="s">
        <v>161</v>
      </c>
      <c r="D366" t="s">
        <v>677</v>
      </c>
      <c r="E366" t="s">
        <v>678</v>
      </c>
      <c r="F366">
        <v>605586</v>
      </c>
      <c r="G366">
        <v>0</v>
      </c>
      <c r="H366" t="s">
        <v>734</v>
      </c>
      <c r="I366" t="s">
        <v>20</v>
      </c>
      <c r="J366" t="s">
        <v>90</v>
      </c>
      <c r="K366" t="s">
        <v>21</v>
      </c>
      <c r="M366" t="s">
        <v>17647</v>
      </c>
      <c r="N366" t="s">
        <v>22</v>
      </c>
      <c r="O366" t="s">
        <v>23</v>
      </c>
      <c r="P366" t="s">
        <v>26</v>
      </c>
      <c r="Q366" t="s">
        <v>92</v>
      </c>
      <c r="R366" s="13">
        <v>97</v>
      </c>
      <c r="S366" s="13">
        <v>6</v>
      </c>
      <c r="T366" s="21">
        <v>1</v>
      </c>
      <c r="V366" t="s">
        <v>2116</v>
      </c>
      <c r="W366" t="str">
        <f>+IF(V366="","",IF(MID(V366,1,3)="ECE","UNICO",IF(V366="FINES",CONCATENATE("R",IF(OR(C366="16",C366="21",C366="22",C366="23"),"16212223",IF(OR(C366="15",C366="17",C366="24",C366="25"),"15172425",C366))),IF(V366="CEBAS","UNICO",IF(VALUE(C366)&lt;=11,"AMBA","INTERIOR")))))</f>
        <v>INTERIOR</v>
      </c>
      <c r="X366" s="20" t="str">
        <f>+IF(V366="","-",CONCATENATE(V366,"_",W366))</f>
        <v>CENS_INTERIOR</v>
      </c>
      <c r="Y366" s="59">
        <v>0.1244319451874808</v>
      </c>
      <c r="Z366" t="str">
        <f>+IFERROR(VLOOKUP(H366,#REF!,2,FALSE),"-")</f>
        <v>-</v>
      </c>
      <c r="AA366" t="s">
        <v>2394</v>
      </c>
      <c r="AB366" t="str">
        <f>+IF(W366="","-",IF(W366="UNICO","CENSO","MUESTRA"))</f>
        <v>MUESTRA</v>
      </c>
      <c r="AC366" t="s">
        <v>2397</v>
      </c>
      <c r="AD366" t="s">
        <v>134</v>
      </c>
      <c r="AF366">
        <f>+COUNTIF(Piloto!C:C,MARCO!A366)</f>
        <v>0</v>
      </c>
    </row>
    <row r="367" spans="1:32" x14ac:dyDescent="0.25">
      <c r="A367" s="5" t="str">
        <f t="shared" si="5"/>
        <v>0043DM0460</v>
      </c>
      <c r="B367" s="23" t="s">
        <v>2119</v>
      </c>
      <c r="C367" t="s">
        <v>161</v>
      </c>
      <c r="D367" t="s">
        <v>677</v>
      </c>
      <c r="E367" t="s">
        <v>678</v>
      </c>
      <c r="F367">
        <v>609074</v>
      </c>
      <c r="G367">
        <v>0</v>
      </c>
      <c r="H367" t="s">
        <v>732</v>
      </c>
      <c r="I367" t="s">
        <v>20</v>
      </c>
      <c r="J367" t="s">
        <v>90</v>
      </c>
      <c r="K367" t="s">
        <v>21</v>
      </c>
      <c r="M367" t="s">
        <v>17633</v>
      </c>
      <c r="N367" t="s">
        <v>22</v>
      </c>
      <c r="O367" t="s">
        <v>23</v>
      </c>
      <c r="P367" t="s">
        <v>26</v>
      </c>
      <c r="Q367" t="s">
        <v>92</v>
      </c>
      <c r="R367" s="13">
        <v>152</v>
      </c>
      <c r="S367" s="13">
        <v>11</v>
      </c>
      <c r="T367" s="21">
        <v>1</v>
      </c>
      <c r="V367" t="s">
        <v>2116</v>
      </c>
      <c r="W367" t="str">
        <f>+IF(V367="","",IF(MID(V367,1,3)="ECE","UNICO",IF(V367="FINES",CONCATENATE("R",IF(OR(C367="16",C367="21",C367="22",C367="23"),"16212223",IF(OR(C367="15",C367="17",C367="24",C367="25"),"15172425",C367))),IF(V367="CEBAS","UNICO",IF(VALUE(C367)&lt;=11,"AMBA","INTERIOR")))))</f>
        <v>INTERIOR</v>
      </c>
      <c r="X367" s="20" t="str">
        <f>+IF(V367="","-",CONCATENATE(V367,"_",W367))</f>
        <v>CENS_INTERIOR</v>
      </c>
      <c r="Y367" s="59">
        <v>0.13095615139684161</v>
      </c>
      <c r="Z367" t="str">
        <f>+IFERROR(VLOOKUP(H367,#REF!,2,FALSE),"-")</f>
        <v>-</v>
      </c>
      <c r="AA367" t="s">
        <v>2394</v>
      </c>
      <c r="AB367" t="str">
        <f>+IF(W367="","-",IF(W367="UNICO","CENSO","MUESTRA"))</f>
        <v>MUESTRA</v>
      </c>
      <c r="AC367" t="s">
        <v>2398</v>
      </c>
      <c r="AD367" t="s">
        <v>134</v>
      </c>
      <c r="AF367">
        <f>+COUNTIF(Piloto!C:C,MARCO!A367)</f>
        <v>0</v>
      </c>
    </row>
    <row r="368" spans="1:32" x14ac:dyDescent="0.25">
      <c r="A368" s="5" t="str">
        <f t="shared" si="5"/>
        <v>0097DM0453</v>
      </c>
      <c r="B368" s="23" t="s">
        <v>2119</v>
      </c>
      <c r="C368" t="s">
        <v>88</v>
      </c>
      <c r="D368" t="s">
        <v>1620</v>
      </c>
      <c r="E368" t="s">
        <v>1621</v>
      </c>
      <c r="F368">
        <v>623774</v>
      </c>
      <c r="G368">
        <v>0</v>
      </c>
      <c r="H368" t="s">
        <v>1646</v>
      </c>
      <c r="I368" t="s">
        <v>20</v>
      </c>
      <c r="J368" t="s">
        <v>90</v>
      </c>
      <c r="K368" t="s">
        <v>21</v>
      </c>
      <c r="M368" t="s">
        <v>17638</v>
      </c>
      <c r="N368" t="s">
        <v>22</v>
      </c>
      <c r="O368" t="s">
        <v>23</v>
      </c>
      <c r="P368" t="s">
        <v>26</v>
      </c>
      <c r="Q368" t="s">
        <v>92</v>
      </c>
      <c r="R368" s="13">
        <v>76</v>
      </c>
      <c r="S368" s="13">
        <v>5</v>
      </c>
      <c r="T368" s="21">
        <v>1</v>
      </c>
      <c r="V368" t="s">
        <v>2116</v>
      </c>
      <c r="W368" t="str">
        <f>+IF(V368="","",IF(MID(V368,1,3)="ECE","UNICO",IF(V368="FINES",CONCATENATE("R",IF(OR(C368="16",C368="21",C368="22",C368="23"),"16212223",IF(OR(C368="15",C368="17",C368="24",C368="25"),"15172425",C368))),IF(V368="CEBAS","UNICO",IF(VALUE(C368)&lt;=11,"AMBA","INTERIOR")))))</f>
        <v>INTERIOR</v>
      </c>
      <c r="X368" s="20" t="str">
        <f>+IF(V368="","-",CONCATENATE(V368,"_",W368))</f>
        <v>CENS_INTERIOR</v>
      </c>
      <c r="Y368" s="59">
        <v>0.13292455404169029</v>
      </c>
      <c r="Z368" t="str">
        <f>+IFERROR(VLOOKUP(H368,#REF!,2,FALSE),"-")</f>
        <v>-</v>
      </c>
      <c r="AA368" t="s">
        <v>2394</v>
      </c>
      <c r="AB368" t="str">
        <f>+IF(W368="","-",IF(W368="UNICO","CENSO","MUESTRA"))</f>
        <v>MUESTRA</v>
      </c>
      <c r="AC368" t="s">
        <v>2398</v>
      </c>
      <c r="AD368" t="s">
        <v>134</v>
      </c>
      <c r="AF368">
        <f>+COUNTIF(Piloto!C:C,MARCO!A368)</f>
        <v>0</v>
      </c>
    </row>
    <row r="369" spans="1:32" x14ac:dyDescent="0.25">
      <c r="A369" s="5" t="str">
        <f t="shared" si="5"/>
        <v>0084DM0451</v>
      </c>
      <c r="B369" s="23" t="s">
        <v>2119</v>
      </c>
      <c r="C369" t="s">
        <v>159</v>
      </c>
      <c r="D369" t="s">
        <v>849</v>
      </c>
      <c r="E369" t="s">
        <v>1469</v>
      </c>
      <c r="F369">
        <v>601202</v>
      </c>
      <c r="G369">
        <v>0</v>
      </c>
      <c r="H369" t="s">
        <v>1472</v>
      </c>
      <c r="I369" t="s">
        <v>20</v>
      </c>
      <c r="J369" t="s">
        <v>90</v>
      </c>
      <c r="K369" t="s">
        <v>21</v>
      </c>
      <c r="M369" t="s">
        <v>2289</v>
      </c>
      <c r="N369" t="s">
        <v>136</v>
      </c>
      <c r="O369" t="s">
        <v>23</v>
      </c>
      <c r="P369" t="s">
        <v>26</v>
      </c>
      <c r="Q369" t="s">
        <v>92</v>
      </c>
      <c r="R369" s="13">
        <v>22</v>
      </c>
      <c r="S369" s="13">
        <v>3</v>
      </c>
      <c r="T369" s="21">
        <v>1</v>
      </c>
      <c r="V369" t="s">
        <v>2116</v>
      </c>
      <c r="W369" t="str">
        <f>+IF(V369="","",IF(MID(V369,1,3)="ECE","UNICO",IF(V369="FINES",CONCATENATE("R",IF(OR(C369="16",C369="21",C369="22",C369="23"),"16212223",IF(OR(C369="15",C369="17",C369="24",C369="25"),"15172425",C369))),IF(V369="CEBAS","UNICO",IF(VALUE(C369)&lt;=11,"AMBA","INTERIOR")))))</f>
        <v>INTERIOR</v>
      </c>
      <c r="X369" s="20" t="str">
        <f>+IF(V369="","-",CONCATENATE(V369,"_",W369))</f>
        <v>CENS_INTERIOR</v>
      </c>
      <c r="Y369" s="59">
        <v>0.15071648359298709</v>
      </c>
      <c r="Z369" t="str">
        <f>+IFERROR(VLOOKUP(H369,#REF!,2,FALSE),"-")</f>
        <v>-</v>
      </c>
      <c r="AA369" t="s">
        <v>2394</v>
      </c>
      <c r="AB369" t="str">
        <f>+IF(W369="","-",IF(W369="UNICO","CENSO","MUESTRA"))</f>
        <v>MUESTRA</v>
      </c>
      <c r="AC369" t="s">
        <v>2397</v>
      </c>
      <c r="AD369" t="s">
        <v>134</v>
      </c>
      <c r="AF369">
        <f>+COUNTIF(Piloto!C:C,MARCO!A369)</f>
        <v>0</v>
      </c>
    </row>
    <row r="370" spans="1:32" x14ac:dyDescent="0.25">
      <c r="A370" s="5" t="str">
        <f t="shared" si="5"/>
        <v>0053DM0451</v>
      </c>
      <c r="B370" s="23" t="s">
        <v>2119</v>
      </c>
      <c r="C370" t="s">
        <v>83</v>
      </c>
      <c r="D370" t="s">
        <v>856</v>
      </c>
      <c r="E370" t="s">
        <v>857</v>
      </c>
      <c r="F370">
        <v>607580</v>
      </c>
      <c r="G370">
        <v>0</v>
      </c>
      <c r="H370" t="s">
        <v>867</v>
      </c>
      <c r="I370" t="s">
        <v>20</v>
      </c>
      <c r="J370" t="s">
        <v>90</v>
      </c>
      <c r="K370" t="s">
        <v>21</v>
      </c>
      <c r="M370" t="s">
        <v>17702</v>
      </c>
      <c r="N370" t="s">
        <v>22</v>
      </c>
      <c r="O370" t="s">
        <v>23</v>
      </c>
      <c r="P370" t="s">
        <v>26</v>
      </c>
      <c r="Q370" t="s">
        <v>92</v>
      </c>
      <c r="R370" s="13">
        <v>458</v>
      </c>
      <c r="S370" s="13">
        <v>30</v>
      </c>
      <c r="T370" s="21">
        <v>1</v>
      </c>
      <c r="V370" t="s">
        <v>2116</v>
      </c>
      <c r="W370" t="str">
        <f>+IF(V370="","",IF(MID(V370,1,3)="ECE","UNICO",IF(V370="FINES",CONCATENATE("R",IF(OR(C370="16",C370="21",C370="22",C370="23"),"16212223",IF(OR(C370="15",C370="17",C370="24",C370="25"),"15172425",C370))),IF(V370="CEBAS","UNICO",IF(VALUE(C370)&lt;=11,"AMBA","INTERIOR")))))</f>
        <v>INTERIOR</v>
      </c>
      <c r="X370" s="20" t="str">
        <f>+IF(V370="","-",CONCATENATE(V370,"_",W370))</f>
        <v>CENS_INTERIOR</v>
      </c>
      <c r="Y370" s="59">
        <v>0.15660741643325701</v>
      </c>
      <c r="Z370" t="str">
        <f>+IFERROR(VLOOKUP(H370,#REF!,2,FALSE),"-")</f>
        <v>-</v>
      </c>
      <c r="AA370" t="s">
        <v>2394</v>
      </c>
      <c r="AB370" t="str">
        <f>+IF(W370="","-",IF(W370="UNICO","CENSO","MUESTRA"))</f>
        <v>MUESTRA</v>
      </c>
      <c r="AC370" t="s">
        <v>2397</v>
      </c>
      <c r="AD370" t="s">
        <v>134</v>
      </c>
      <c r="AF370">
        <f>+COUNTIF(Piloto!C:C,MARCO!A370)</f>
        <v>0</v>
      </c>
    </row>
    <row r="371" spans="1:32" x14ac:dyDescent="0.25">
      <c r="A371" s="5" t="str">
        <f t="shared" si="5"/>
        <v>0084DM0452</v>
      </c>
      <c r="B371" s="23" t="s">
        <v>2119</v>
      </c>
      <c r="C371" t="s">
        <v>159</v>
      </c>
      <c r="D371" t="s">
        <v>849</v>
      </c>
      <c r="E371" t="s">
        <v>1469</v>
      </c>
      <c r="F371">
        <v>623984</v>
      </c>
      <c r="G371">
        <v>0</v>
      </c>
      <c r="H371" t="s">
        <v>1473</v>
      </c>
      <c r="I371" t="s">
        <v>20</v>
      </c>
      <c r="J371" t="s">
        <v>90</v>
      </c>
      <c r="K371" t="s">
        <v>21</v>
      </c>
      <c r="M371" t="s">
        <v>17642</v>
      </c>
      <c r="N371" t="s">
        <v>22</v>
      </c>
      <c r="O371" t="s">
        <v>23</v>
      </c>
      <c r="P371" t="s">
        <v>26</v>
      </c>
      <c r="Q371" t="s">
        <v>92</v>
      </c>
      <c r="R371" s="13">
        <v>24</v>
      </c>
      <c r="S371" s="13">
        <v>3</v>
      </c>
      <c r="T371" s="21">
        <v>1</v>
      </c>
      <c r="V371" t="s">
        <v>2116</v>
      </c>
      <c r="W371" t="str">
        <f>+IF(V371="","",IF(MID(V371,1,3)="ECE","UNICO",IF(V371="FINES",CONCATENATE("R",IF(OR(C371="16",C371="21",C371="22",C371="23"),"16212223",IF(OR(C371="15",C371="17",C371="24",C371="25"),"15172425",C371))),IF(V371="CEBAS","UNICO",IF(VALUE(C371)&lt;=11,"AMBA","INTERIOR")))))</f>
        <v>INTERIOR</v>
      </c>
      <c r="X371" s="20" t="str">
        <f>+IF(V371="","-",CONCATENATE(V371,"_",W371))</f>
        <v>CENS_INTERIOR</v>
      </c>
      <c r="Y371" s="59">
        <v>0.15964540383881989</v>
      </c>
      <c r="Z371" t="str">
        <f>+IFERROR(VLOOKUP(H371,#REF!,2,FALSE),"-")</f>
        <v>-</v>
      </c>
      <c r="AA371" t="s">
        <v>2394</v>
      </c>
      <c r="AB371" t="str">
        <f>+IF(W371="","-",IF(W371="UNICO","CENSO","MUESTRA"))</f>
        <v>MUESTRA</v>
      </c>
      <c r="AC371" t="s">
        <v>2398</v>
      </c>
      <c r="AD371" t="s">
        <v>134</v>
      </c>
      <c r="AF371">
        <f>+COUNTIF(Piloto!C:C,MARCO!A371)</f>
        <v>0</v>
      </c>
    </row>
    <row r="372" spans="1:32" x14ac:dyDescent="0.25">
      <c r="A372" s="5" t="str">
        <f t="shared" si="5"/>
        <v>0098DM0452</v>
      </c>
      <c r="B372" s="23" t="s">
        <v>2119</v>
      </c>
      <c r="C372" t="s">
        <v>88</v>
      </c>
      <c r="D372" t="s">
        <v>1652</v>
      </c>
      <c r="E372" t="s">
        <v>1653</v>
      </c>
      <c r="F372">
        <v>605946</v>
      </c>
      <c r="G372">
        <v>0</v>
      </c>
      <c r="H372" t="s">
        <v>1664</v>
      </c>
      <c r="I372" t="s">
        <v>20</v>
      </c>
      <c r="J372" t="s">
        <v>90</v>
      </c>
      <c r="K372" t="s">
        <v>21</v>
      </c>
      <c r="M372" t="s">
        <v>17642</v>
      </c>
      <c r="N372" t="s">
        <v>22</v>
      </c>
      <c r="O372" t="s">
        <v>23</v>
      </c>
      <c r="P372" t="s">
        <v>26</v>
      </c>
      <c r="Q372" t="s">
        <v>92</v>
      </c>
      <c r="R372" s="13">
        <v>303</v>
      </c>
      <c r="S372" s="13">
        <v>13</v>
      </c>
      <c r="T372" s="21">
        <v>1</v>
      </c>
      <c r="V372" t="s">
        <v>2116</v>
      </c>
      <c r="W372" t="str">
        <f>+IF(V372="","",IF(MID(V372,1,3)="ECE","UNICO",IF(V372="FINES",CONCATENATE("R",IF(OR(C372="16",C372="21",C372="22",C372="23"),"16212223",IF(OR(C372="15",C372="17",C372="24",C372="25"),"15172425",C372))),IF(V372="CEBAS","UNICO",IF(VALUE(C372)&lt;=11,"AMBA","INTERIOR")))))</f>
        <v>INTERIOR</v>
      </c>
      <c r="X372" s="20" t="str">
        <f>+IF(V372="","-",CONCATENATE(V372,"_",W372))</f>
        <v>CENS_INTERIOR</v>
      </c>
      <c r="Y372" s="59">
        <v>0.1651627611782816</v>
      </c>
      <c r="Z372" t="str">
        <f>+IFERROR(VLOOKUP(H372,#REF!,2,FALSE),"-")</f>
        <v>-</v>
      </c>
      <c r="AA372" t="s">
        <v>2394</v>
      </c>
      <c r="AB372" t="str">
        <f>+IF(W372="","-",IF(W372="UNICO","CENSO","MUESTRA"))</f>
        <v>MUESTRA</v>
      </c>
      <c r="AC372" t="s">
        <v>2397</v>
      </c>
      <c r="AD372" t="s">
        <v>134</v>
      </c>
      <c r="AF372">
        <f>+COUNTIF(Piloto!C:C,MARCO!A372)</f>
        <v>0</v>
      </c>
    </row>
    <row r="373" spans="1:32" x14ac:dyDescent="0.25">
      <c r="A373" s="5" t="str">
        <f t="shared" si="5"/>
        <v>0106DM0454</v>
      </c>
      <c r="B373" s="23" t="s">
        <v>2119</v>
      </c>
      <c r="C373" t="s">
        <v>156</v>
      </c>
      <c r="D373" t="s">
        <v>515</v>
      </c>
      <c r="E373" t="s">
        <v>1743</v>
      </c>
      <c r="F373">
        <v>620117</v>
      </c>
      <c r="G373">
        <v>0</v>
      </c>
      <c r="H373" t="s">
        <v>1755</v>
      </c>
      <c r="I373" t="s">
        <v>20</v>
      </c>
      <c r="J373" t="s">
        <v>90</v>
      </c>
      <c r="K373" t="s">
        <v>21</v>
      </c>
      <c r="M373" t="s">
        <v>17698</v>
      </c>
      <c r="N373" t="s">
        <v>22</v>
      </c>
      <c r="O373" t="s">
        <v>23</v>
      </c>
      <c r="P373" t="s">
        <v>26</v>
      </c>
      <c r="Q373" t="s">
        <v>92</v>
      </c>
      <c r="R373" s="13">
        <v>123</v>
      </c>
      <c r="S373" s="13">
        <v>3</v>
      </c>
      <c r="T373" s="21">
        <v>1</v>
      </c>
      <c r="V373" t="s">
        <v>2116</v>
      </c>
      <c r="W373" t="str">
        <f>+IF(V373="","",IF(MID(V373,1,3)="ECE","UNICO",IF(V373="FINES",CONCATENATE("R",IF(OR(C373="16",C373="21",C373="22",C373="23"),"16212223",IF(OR(C373="15",C373="17",C373="24",C373="25"),"15172425",C373))),IF(V373="CEBAS","UNICO",IF(VALUE(C373)&lt;=11,"AMBA","INTERIOR")))))</f>
        <v>INTERIOR</v>
      </c>
      <c r="X373" s="20" t="str">
        <f>+IF(V373="","-",CONCATENATE(V373,"_",W373))</f>
        <v>CENS_INTERIOR</v>
      </c>
      <c r="Y373" s="59">
        <v>0.16689998107521159</v>
      </c>
      <c r="Z373" t="str">
        <f>+IFERROR(VLOOKUP(H373,#REF!,2,FALSE),"-")</f>
        <v>-</v>
      </c>
      <c r="AA373" t="s">
        <v>2394</v>
      </c>
      <c r="AB373" t="str">
        <f>+IF(W373="","-",IF(W373="UNICO","CENSO","MUESTRA"))</f>
        <v>MUESTRA</v>
      </c>
      <c r="AC373" t="s">
        <v>2398</v>
      </c>
      <c r="AD373" t="s">
        <v>134</v>
      </c>
      <c r="AF373">
        <f>+COUNTIF(Piloto!C:C,MARCO!A373)</f>
        <v>0</v>
      </c>
    </row>
    <row r="374" spans="1:32" x14ac:dyDescent="0.25">
      <c r="A374" s="5" t="str">
        <f t="shared" si="5"/>
        <v>0008DM0455</v>
      </c>
      <c r="B374" s="23" t="s">
        <v>2119</v>
      </c>
      <c r="C374" t="s">
        <v>139</v>
      </c>
      <c r="D374" t="s">
        <v>312</v>
      </c>
      <c r="E374" t="s">
        <v>314</v>
      </c>
      <c r="F374">
        <v>621729</v>
      </c>
      <c r="G374">
        <v>0</v>
      </c>
      <c r="H374" t="s">
        <v>341</v>
      </c>
      <c r="I374" t="s">
        <v>20</v>
      </c>
      <c r="J374" t="s">
        <v>90</v>
      </c>
      <c r="K374" t="s">
        <v>21</v>
      </c>
      <c r="M374" t="s">
        <v>17643</v>
      </c>
      <c r="N374" t="s">
        <v>22</v>
      </c>
      <c r="O374" t="s">
        <v>23</v>
      </c>
      <c r="P374" t="s">
        <v>26</v>
      </c>
      <c r="Q374" t="s">
        <v>92</v>
      </c>
      <c r="R374" s="13">
        <v>120</v>
      </c>
      <c r="S374" s="13">
        <v>8</v>
      </c>
      <c r="T374" s="21">
        <v>1</v>
      </c>
      <c r="V374" t="s">
        <v>2116</v>
      </c>
      <c r="W374" t="str">
        <f>+IF(V374="","",IF(MID(V374,1,3)="ECE","UNICO",IF(V374="FINES",CONCATENATE("R",IF(OR(C374="16",C374="21",C374="22",C374="23"),"16212223",IF(OR(C374="15",C374="17",C374="24",C374="25"),"15172425",C374))),IF(V374="CEBAS","UNICO",IF(VALUE(C374)&lt;=11,"AMBA","INTERIOR")))))</f>
        <v>INTERIOR</v>
      </c>
      <c r="X374" s="20" t="str">
        <f>+IF(V374="","-",CONCATENATE(V374,"_",W374))</f>
        <v>CENS_INTERIOR</v>
      </c>
      <c r="Y374" s="59">
        <v>0.17082788712448541</v>
      </c>
      <c r="Z374" t="str">
        <f>+IFERROR(VLOOKUP(H374,#REF!,2,FALSE),"-")</f>
        <v>-</v>
      </c>
      <c r="AA374" t="s">
        <v>2394</v>
      </c>
      <c r="AB374" t="str">
        <f>+IF(W374="","-",IF(W374="UNICO","CENSO","MUESTRA"))</f>
        <v>MUESTRA</v>
      </c>
      <c r="AC374" t="s">
        <v>2398</v>
      </c>
      <c r="AD374" t="s">
        <v>134</v>
      </c>
      <c r="AF374">
        <f>+COUNTIF(Piloto!C:C,MARCO!A374)</f>
        <v>0</v>
      </c>
    </row>
    <row r="375" spans="1:32" x14ac:dyDescent="0.25">
      <c r="A375" s="5" t="str">
        <f t="shared" si="5"/>
        <v>0102DM0451</v>
      </c>
      <c r="B375" s="23" t="s">
        <v>2119</v>
      </c>
      <c r="C375" t="s">
        <v>242</v>
      </c>
      <c r="D375" t="s">
        <v>239</v>
      </c>
      <c r="E375" t="s">
        <v>1713</v>
      </c>
      <c r="F375">
        <v>610059</v>
      </c>
      <c r="G375">
        <v>0</v>
      </c>
      <c r="H375" t="s">
        <v>1726</v>
      </c>
      <c r="I375" t="s">
        <v>20</v>
      </c>
      <c r="J375" t="s">
        <v>90</v>
      </c>
      <c r="K375" t="s">
        <v>21</v>
      </c>
      <c r="M375" t="s">
        <v>2289</v>
      </c>
      <c r="N375" t="s">
        <v>22</v>
      </c>
      <c r="O375" t="s">
        <v>23</v>
      </c>
      <c r="P375" t="s">
        <v>26</v>
      </c>
      <c r="Q375" t="s">
        <v>92</v>
      </c>
      <c r="R375" s="13">
        <v>94</v>
      </c>
      <c r="S375" s="13">
        <v>17</v>
      </c>
      <c r="T375" s="21">
        <v>1</v>
      </c>
      <c r="V375" t="s">
        <v>2116</v>
      </c>
      <c r="W375" t="str">
        <f>+IF(V375="","",IF(MID(V375,1,3)="ECE","UNICO",IF(V375="FINES",CONCATENATE("R",IF(OR(C375="16",C375="21",C375="22",C375="23"),"16212223",IF(OR(C375="15",C375="17",C375="24",C375="25"),"15172425",C375))),IF(V375="CEBAS","UNICO",IF(VALUE(C375)&lt;=11,"AMBA","INTERIOR")))))</f>
        <v>INTERIOR</v>
      </c>
      <c r="X375" s="20" t="str">
        <f>+IF(V375="","-",CONCATENATE(V375,"_",W375))</f>
        <v>CENS_INTERIOR</v>
      </c>
      <c r="Y375" s="59">
        <v>0.1717045544049679</v>
      </c>
      <c r="Z375" t="str">
        <f>+IFERROR(VLOOKUP(H375,#REF!,2,FALSE),"-")</f>
        <v>-</v>
      </c>
      <c r="AA375" t="s">
        <v>2394</v>
      </c>
      <c r="AB375" t="str">
        <f>+IF(W375="","-",IF(W375="UNICO","CENSO","MUESTRA"))</f>
        <v>MUESTRA</v>
      </c>
      <c r="AC375" t="s">
        <v>2397</v>
      </c>
      <c r="AD375" t="s">
        <v>134</v>
      </c>
      <c r="AF375">
        <f>+COUNTIF(Piloto!C:C,MARCO!A375)</f>
        <v>0</v>
      </c>
    </row>
    <row r="376" spans="1:32" x14ac:dyDescent="0.25">
      <c r="A376" s="5" t="str">
        <f t="shared" si="5"/>
        <v>0043DM0451</v>
      </c>
      <c r="B376" s="23" t="s">
        <v>2119</v>
      </c>
      <c r="C376" t="s">
        <v>161</v>
      </c>
      <c r="D376" t="s">
        <v>677</v>
      </c>
      <c r="E376" t="s">
        <v>678</v>
      </c>
      <c r="F376">
        <v>609143</v>
      </c>
      <c r="G376">
        <v>0</v>
      </c>
      <c r="H376" t="s">
        <v>723</v>
      </c>
      <c r="I376" t="s">
        <v>20</v>
      </c>
      <c r="J376" t="s">
        <v>90</v>
      </c>
      <c r="K376" t="s">
        <v>21</v>
      </c>
      <c r="M376" t="s">
        <v>17742</v>
      </c>
      <c r="N376" t="s">
        <v>22</v>
      </c>
      <c r="O376" t="s">
        <v>23</v>
      </c>
      <c r="P376" t="s">
        <v>26</v>
      </c>
      <c r="Q376" t="s">
        <v>92</v>
      </c>
      <c r="R376" s="13">
        <v>270</v>
      </c>
      <c r="S376" s="13">
        <v>15</v>
      </c>
      <c r="T376" s="21">
        <v>1</v>
      </c>
      <c r="V376" t="s">
        <v>2116</v>
      </c>
      <c r="W376" t="str">
        <f>+IF(V376="","",IF(MID(V376,1,3)="ECE","UNICO",IF(V376="FINES",CONCATENATE("R",IF(OR(C376="16",C376="21",C376="22",C376="23"),"16212223",IF(OR(C376="15",C376="17",C376="24",C376="25"),"15172425",C376))),IF(V376="CEBAS","UNICO",IF(VALUE(C376)&lt;=11,"AMBA","INTERIOR")))))</f>
        <v>INTERIOR</v>
      </c>
      <c r="X376" s="20" t="str">
        <f>+IF(V376="","-",CONCATENATE(V376,"_",W376))</f>
        <v>CENS_INTERIOR</v>
      </c>
      <c r="Y376" s="59">
        <v>0.17452345749265269</v>
      </c>
      <c r="Z376" t="str">
        <f>+IFERROR(VLOOKUP(H376,#REF!,2,FALSE),"-")</f>
        <v>-</v>
      </c>
      <c r="AA376" t="s">
        <v>2394</v>
      </c>
      <c r="AB376" t="str">
        <f>+IF(W376="","-",IF(W376="UNICO","CENSO","MUESTRA"))</f>
        <v>MUESTRA</v>
      </c>
      <c r="AC376" t="s">
        <v>2398</v>
      </c>
      <c r="AD376" t="s">
        <v>134</v>
      </c>
      <c r="AF376">
        <f>+COUNTIF(Piloto!C:C,MARCO!A376)</f>
        <v>0</v>
      </c>
    </row>
    <row r="377" spans="1:32" x14ac:dyDescent="0.25">
      <c r="A377" s="5" t="str">
        <f t="shared" si="5"/>
        <v>0043DM0452</v>
      </c>
      <c r="B377" s="23" t="s">
        <v>2119</v>
      </c>
      <c r="C377" t="s">
        <v>161</v>
      </c>
      <c r="D377" t="s">
        <v>677</v>
      </c>
      <c r="E377" t="s">
        <v>678</v>
      </c>
      <c r="F377">
        <v>603109</v>
      </c>
      <c r="G377">
        <v>0</v>
      </c>
      <c r="H377" t="s">
        <v>725</v>
      </c>
      <c r="I377" t="s">
        <v>20</v>
      </c>
      <c r="J377" t="s">
        <v>90</v>
      </c>
      <c r="K377" t="s">
        <v>21</v>
      </c>
      <c r="M377" t="s">
        <v>17743</v>
      </c>
      <c r="N377" t="s">
        <v>22</v>
      </c>
      <c r="O377" t="s">
        <v>23</v>
      </c>
      <c r="P377" t="s">
        <v>26</v>
      </c>
      <c r="Q377" t="s">
        <v>92</v>
      </c>
      <c r="R377" s="13">
        <v>238</v>
      </c>
      <c r="S377" s="13">
        <v>11</v>
      </c>
      <c r="T377" s="21">
        <v>1</v>
      </c>
      <c r="V377" t="s">
        <v>2116</v>
      </c>
      <c r="W377" t="str">
        <f>+IF(V377="","",IF(MID(V377,1,3)="ECE","UNICO",IF(V377="FINES",CONCATENATE("R",IF(OR(C377="16",C377="21",C377="22",C377="23"),"16212223",IF(OR(C377="15",C377="17",C377="24",C377="25"),"15172425",C377))),IF(V377="CEBAS","UNICO",IF(VALUE(C377)&lt;=11,"AMBA","INTERIOR")))))</f>
        <v>INTERIOR</v>
      </c>
      <c r="X377" s="20" t="str">
        <f>+IF(V377="","-",CONCATENATE(V377,"_",W377))</f>
        <v>CENS_INTERIOR</v>
      </c>
      <c r="Y377" s="59">
        <v>0.17596942317244171</v>
      </c>
      <c r="Z377" t="str">
        <f>+IFERROR(VLOOKUP(H377,#REF!,2,FALSE),"-")</f>
        <v>-</v>
      </c>
      <c r="AA377" t="s">
        <v>2394</v>
      </c>
      <c r="AB377" t="str">
        <f>+IF(W377="","-",IF(W377="UNICO","CENSO","MUESTRA"))</f>
        <v>MUESTRA</v>
      </c>
      <c r="AC377" t="s">
        <v>2398</v>
      </c>
      <c r="AD377" t="s">
        <v>134</v>
      </c>
      <c r="AF377">
        <f>+COUNTIF(Piloto!C:C,MARCO!A377)</f>
        <v>0</v>
      </c>
    </row>
    <row r="378" spans="1:32" x14ac:dyDescent="0.25">
      <c r="A378" s="5" t="str">
        <f t="shared" si="5"/>
        <v>0043DM0457</v>
      </c>
      <c r="B378" s="23" t="s">
        <v>2119</v>
      </c>
      <c r="C378" t="s">
        <v>161</v>
      </c>
      <c r="D378" t="s">
        <v>677</v>
      </c>
      <c r="E378" t="s">
        <v>678</v>
      </c>
      <c r="F378">
        <v>616447</v>
      </c>
      <c r="G378">
        <v>0</v>
      </c>
      <c r="H378" t="s">
        <v>728</v>
      </c>
      <c r="I378" t="s">
        <v>20</v>
      </c>
      <c r="J378" t="s">
        <v>90</v>
      </c>
      <c r="K378" t="s">
        <v>21</v>
      </c>
      <c r="M378" t="s">
        <v>17634</v>
      </c>
      <c r="N378" t="s">
        <v>22</v>
      </c>
      <c r="O378" t="s">
        <v>23</v>
      </c>
      <c r="P378" t="s">
        <v>26</v>
      </c>
      <c r="Q378" t="s">
        <v>92</v>
      </c>
      <c r="R378" s="13">
        <v>140</v>
      </c>
      <c r="S378" s="13">
        <v>13</v>
      </c>
      <c r="T378" s="21">
        <v>1</v>
      </c>
      <c r="V378" t="s">
        <v>2116</v>
      </c>
      <c r="W378" t="str">
        <f>+IF(V378="","",IF(MID(V378,1,3)="ECE","UNICO",IF(V378="FINES",CONCATENATE("R",IF(OR(C378="16",C378="21",C378="22",C378="23"),"16212223",IF(OR(C378="15",C378="17",C378="24",C378="25"),"15172425",C378))),IF(V378="CEBAS","UNICO",IF(VALUE(C378)&lt;=11,"AMBA","INTERIOR")))))</f>
        <v>INTERIOR</v>
      </c>
      <c r="X378" s="20" t="str">
        <f>+IF(V378="","-",CONCATENATE(V378,"_",W378))</f>
        <v>CENS_INTERIOR</v>
      </c>
      <c r="Y378" s="59">
        <v>0.1791381606688866</v>
      </c>
      <c r="Z378" t="str">
        <f>+IFERROR(VLOOKUP(H378,#REF!,2,FALSE),"-")</f>
        <v>-</v>
      </c>
      <c r="AA378" t="s">
        <v>2394</v>
      </c>
      <c r="AB378" t="str">
        <f>+IF(W378="","-",IF(W378="UNICO","CENSO","MUESTRA"))</f>
        <v>MUESTRA</v>
      </c>
      <c r="AC378" t="s">
        <v>2397</v>
      </c>
      <c r="AD378" t="s">
        <v>134</v>
      </c>
      <c r="AF378">
        <f>+COUNTIF(Piloto!C:C,MARCO!A378)</f>
        <v>0</v>
      </c>
    </row>
    <row r="379" spans="1:32" x14ac:dyDescent="0.25">
      <c r="A379" s="5" t="str">
        <f t="shared" si="5"/>
        <v>0012DM0453</v>
      </c>
      <c r="B379" s="23" t="s">
        <v>2119</v>
      </c>
      <c r="C379" t="s">
        <v>157</v>
      </c>
      <c r="D379" t="s">
        <v>396</v>
      </c>
      <c r="E379" t="s">
        <v>398</v>
      </c>
      <c r="F379">
        <v>623858</v>
      </c>
      <c r="G379">
        <v>0</v>
      </c>
      <c r="H379" t="s">
        <v>407</v>
      </c>
      <c r="I379" t="s">
        <v>20</v>
      </c>
      <c r="J379" t="s">
        <v>90</v>
      </c>
      <c r="K379" t="s">
        <v>21</v>
      </c>
      <c r="M379" t="s">
        <v>17638</v>
      </c>
      <c r="N379" t="s">
        <v>22</v>
      </c>
      <c r="O379" t="s">
        <v>23</v>
      </c>
      <c r="P379" t="s">
        <v>26</v>
      </c>
      <c r="Q379" t="s">
        <v>92</v>
      </c>
      <c r="R379" s="13">
        <v>67</v>
      </c>
      <c r="S379" s="13">
        <v>3</v>
      </c>
      <c r="T379" s="21">
        <v>1</v>
      </c>
      <c r="V379" t="s">
        <v>2116</v>
      </c>
      <c r="W379" t="str">
        <f>+IF(V379="","",IF(MID(V379,1,3)="ECE","UNICO",IF(V379="FINES",CONCATENATE("R",IF(OR(C379="16",C379="21",C379="22",C379="23"),"16212223",IF(OR(C379="15",C379="17",C379="24",C379="25"),"15172425",C379))),IF(V379="CEBAS","UNICO",IF(VALUE(C379)&lt;=11,"AMBA","INTERIOR")))))</f>
        <v>INTERIOR</v>
      </c>
      <c r="X379" s="20" t="str">
        <f>+IF(V379="","-",CONCATENATE(V379,"_",W379))</f>
        <v>CENS_INTERIOR</v>
      </c>
      <c r="Y379" s="59">
        <v>0.18263734014410721</v>
      </c>
      <c r="Z379" t="str">
        <f>+IFERROR(VLOOKUP(H379,#REF!,2,FALSE),"-")</f>
        <v>-</v>
      </c>
      <c r="AA379" t="s">
        <v>2394</v>
      </c>
      <c r="AB379" t="str">
        <f>+IF(W379="","-",IF(W379="UNICO","CENSO","MUESTRA"))</f>
        <v>MUESTRA</v>
      </c>
      <c r="AC379" t="s">
        <v>2397</v>
      </c>
      <c r="AD379" t="s">
        <v>134</v>
      </c>
      <c r="AF379">
        <f>+COUNTIF(Piloto!C:C,MARCO!A379)</f>
        <v>0</v>
      </c>
    </row>
    <row r="380" spans="1:32" x14ac:dyDescent="0.25">
      <c r="A380" s="5" t="str">
        <f t="shared" si="5"/>
        <v>0106DM0453</v>
      </c>
      <c r="B380" s="23" t="s">
        <v>2119</v>
      </c>
      <c r="C380" t="s">
        <v>156</v>
      </c>
      <c r="D380" t="s">
        <v>515</v>
      </c>
      <c r="E380" t="s">
        <v>1743</v>
      </c>
      <c r="F380">
        <v>623790</v>
      </c>
      <c r="G380">
        <v>0</v>
      </c>
      <c r="H380" t="s">
        <v>1754</v>
      </c>
      <c r="I380" t="s">
        <v>20</v>
      </c>
      <c r="J380" t="s">
        <v>90</v>
      </c>
      <c r="K380" t="s">
        <v>21</v>
      </c>
      <c r="M380" t="s">
        <v>17638</v>
      </c>
      <c r="N380" t="s">
        <v>22</v>
      </c>
      <c r="O380" t="s">
        <v>23</v>
      </c>
      <c r="P380" t="s">
        <v>26</v>
      </c>
      <c r="Q380" t="s">
        <v>92</v>
      </c>
      <c r="R380" s="13">
        <v>78</v>
      </c>
      <c r="S380" s="13">
        <v>7</v>
      </c>
      <c r="T380" s="21">
        <v>1</v>
      </c>
      <c r="V380" t="s">
        <v>2116</v>
      </c>
      <c r="W380" t="str">
        <f>+IF(V380="","",IF(MID(V380,1,3)="ECE","UNICO",IF(V380="FINES",CONCATENATE("R",IF(OR(C380="16",C380="21",C380="22",C380="23"),"16212223",IF(OR(C380="15",C380="17",C380="24",C380="25"),"15172425",C380))),IF(V380="CEBAS","UNICO",IF(VALUE(C380)&lt;=11,"AMBA","INTERIOR")))))</f>
        <v>INTERIOR</v>
      </c>
      <c r="X380" s="20" t="str">
        <f>+IF(V380="","-",CONCATENATE(V380,"_",W380))</f>
        <v>CENS_INTERIOR</v>
      </c>
      <c r="Y380" s="59">
        <v>0.18696407932374209</v>
      </c>
      <c r="Z380" t="str">
        <f>+IFERROR(VLOOKUP(H380,#REF!,2,FALSE),"-")</f>
        <v>-</v>
      </c>
      <c r="AA380" t="s">
        <v>2394</v>
      </c>
      <c r="AB380" t="str">
        <f>+IF(W380="","-",IF(W380="UNICO","CENSO","MUESTRA"))</f>
        <v>MUESTRA</v>
      </c>
      <c r="AC380" t="s">
        <v>2397</v>
      </c>
      <c r="AD380" t="s">
        <v>134</v>
      </c>
      <c r="AF380">
        <f>+COUNTIF(Piloto!C:C,MARCO!A380)</f>
        <v>0</v>
      </c>
    </row>
    <row r="381" spans="1:32" x14ac:dyDescent="0.25">
      <c r="A381" s="5" t="str">
        <f t="shared" si="5"/>
        <v>0043DM0459</v>
      </c>
      <c r="B381" s="23" t="s">
        <v>2119</v>
      </c>
      <c r="C381" t="s">
        <v>161</v>
      </c>
      <c r="D381" t="s">
        <v>677</v>
      </c>
      <c r="E381" t="s">
        <v>678</v>
      </c>
      <c r="F381">
        <v>623805</v>
      </c>
      <c r="G381">
        <v>0</v>
      </c>
      <c r="H381" t="s">
        <v>731</v>
      </c>
      <c r="I381" t="s">
        <v>20</v>
      </c>
      <c r="J381" t="s">
        <v>90</v>
      </c>
      <c r="K381" t="s">
        <v>21</v>
      </c>
      <c r="M381" t="s">
        <v>17651</v>
      </c>
      <c r="N381" t="s">
        <v>22</v>
      </c>
      <c r="O381" t="s">
        <v>23</v>
      </c>
      <c r="P381" t="s">
        <v>26</v>
      </c>
      <c r="Q381" t="s">
        <v>92</v>
      </c>
      <c r="R381" s="13">
        <v>62</v>
      </c>
      <c r="S381" s="13">
        <v>6</v>
      </c>
      <c r="T381" s="21">
        <v>1</v>
      </c>
      <c r="V381" t="s">
        <v>2116</v>
      </c>
      <c r="W381" t="str">
        <f>+IF(V381="","",IF(MID(V381,1,3)="ECE","UNICO",IF(V381="FINES",CONCATENATE("R",IF(OR(C381="16",C381="21",C381="22",C381="23"),"16212223",IF(OR(C381="15",C381="17",C381="24",C381="25"),"15172425",C381))),IF(V381="CEBAS","UNICO",IF(VALUE(C381)&lt;=11,"AMBA","INTERIOR")))))</f>
        <v>INTERIOR</v>
      </c>
      <c r="X381" s="20" t="str">
        <f>+IF(V381="","-",CONCATENATE(V381,"_",W381))</f>
        <v>CENS_INTERIOR</v>
      </c>
      <c r="Y381" s="59">
        <v>0.18869010225320471</v>
      </c>
      <c r="Z381" t="str">
        <f>+IFERROR(VLOOKUP(H381,#REF!,2,FALSE),"-")</f>
        <v>-</v>
      </c>
      <c r="AA381" t="s">
        <v>2394</v>
      </c>
      <c r="AB381" t="str">
        <f>+IF(W381="","-",IF(W381="UNICO","CENSO","MUESTRA"))</f>
        <v>MUESTRA</v>
      </c>
      <c r="AC381" t="s">
        <v>2398</v>
      </c>
      <c r="AD381" t="s">
        <v>134</v>
      </c>
      <c r="AF381">
        <f>+COUNTIF(Piloto!C:C,MARCO!A381)</f>
        <v>0</v>
      </c>
    </row>
    <row r="382" spans="1:32" x14ac:dyDescent="0.25">
      <c r="A382" s="5" t="str">
        <f t="shared" si="5"/>
        <v>0051DM0451</v>
      </c>
      <c r="B382" s="23" t="s">
        <v>2119</v>
      </c>
      <c r="C382" t="s">
        <v>159</v>
      </c>
      <c r="D382" t="s">
        <v>842</v>
      </c>
      <c r="E382" t="s">
        <v>843</v>
      </c>
      <c r="F382">
        <v>611284</v>
      </c>
      <c r="G382">
        <v>0</v>
      </c>
      <c r="H382" t="s">
        <v>847</v>
      </c>
      <c r="I382" t="s">
        <v>20</v>
      </c>
      <c r="J382" t="s">
        <v>90</v>
      </c>
      <c r="K382" t="s">
        <v>21</v>
      </c>
      <c r="M382" t="s">
        <v>2289</v>
      </c>
      <c r="N382" t="s">
        <v>22</v>
      </c>
      <c r="O382" t="s">
        <v>23</v>
      </c>
      <c r="P382" t="s">
        <v>26</v>
      </c>
      <c r="Q382" t="s">
        <v>92</v>
      </c>
      <c r="R382" s="13">
        <v>26</v>
      </c>
      <c r="S382" s="13">
        <v>3</v>
      </c>
      <c r="T382" s="21">
        <v>1</v>
      </c>
      <c r="V382" t="s">
        <v>2116</v>
      </c>
      <c r="W382" t="str">
        <f>+IF(V382="","",IF(MID(V382,1,3)="ECE","UNICO",IF(V382="FINES",CONCATENATE("R",IF(OR(C382="16",C382="21",C382="22",C382="23"),"16212223",IF(OR(C382="15",C382="17",C382="24",C382="25"),"15172425",C382))),IF(V382="CEBAS","UNICO",IF(VALUE(C382)&lt;=11,"AMBA","INTERIOR")))))</f>
        <v>INTERIOR</v>
      </c>
      <c r="X382" s="20" t="str">
        <f>+IF(V382="","-",CONCATENATE(V382,"_",W382))</f>
        <v>CENS_INTERIOR</v>
      </c>
      <c r="Y382" s="59">
        <v>0.19100751374897201</v>
      </c>
      <c r="Z382" t="str">
        <f>+IFERROR(VLOOKUP(H382,#REF!,2,FALSE),"-")</f>
        <v>-</v>
      </c>
      <c r="AA382" t="s">
        <v>2394</v>
      </c>
      <c r="AB382" t="str">
        <f>+IF(W382="","-",IF(W382="UNICO","CENSO","MUESTRA"))</f>
        <v>MUESTRA</v>
      </c>
      <c r="AC382" t="s">
        <v>2398</v>
      </c>
      <c r="AD382" t="s">
        <v>134</v>
      </c>
      <c r="AF382">
        <f>+COUNTIF(Piloto!C:C,MARCO!A382)</f>
        <v>0</v>
      </c>
    </row>
    <row r="383" spans="1:32" x14ac:dyDescent="0.25">
      <c r="A383" s="5" t="str">
        <f t="shared" si="5"/>
        <v>0007DM0451</v>
      </c>
      <c r="B383" s="23" t="s">
        <v>2119</v>
      </c>
      <c r="C383" t="s">
        <v>157</v>
      </c>
      <c r="D383" t="s">
        <v>165</v>
      </c>
      <c r="E383" t="s">
        <v>300</v>
      </c>
      <c r="F383">
        <v>620568</v>
      </c>
      <c r="G383">
        <v>0</v>
      </c>
      <c r="H383" t="s">
        <v>308</v>
      </c>
      <c r="I383" t="s">
        <v>20</v>
      </c>
      <c r="J383" t="s">
        <v>90</v>
      </c>
      <c r="K383" t="s">
        <v>21</v>
      </c>
      <c r="M383" t="s">
        <v>2289</v>
      </c>
      <c r="N383" t="s">
        <v>22</v>
      </c>
      <c r="O383" t="s">
        <v>23</v>
      </c>
      <c r="P383" t="s">
        <v>26</v>
      </c>
      <c r="Q383" t="s">
        <v>92</v>
      </c>
      <c r="R383" s="13">
        <v>382</v>
      </c>
      <c r="S383" s="13">
        <v>19</v>
      </c>
      <c r="T383" s="21">
        <v>1</v>
      </c>
      <c r="V383" t="s">
        <v>2116</v>
      </c>
      <c r="W383" t="str">
        <f>+IF(V383="","",IF(MID(V383,1,3)="ECE","UNICO",IF(V383="FINES",CONCATENATE("R",IF(OR(C383="16",C383="21",C383="22",C383="23"),"16212223",IF(OR(C383="15",C383="17",C383="24",C383="25"),"15172425",C383))),IF(V383="CEBAS","UNICO",IF(VALUE(C383)&lt;=11,"AMBA","INTERIOR")))))</f>
        <v>INTERIOR</v>
      </c>
      <c r="X383" s="20" t="str">
        <f>+IF(V383="","-",CONCATENATE(V383,"_",W383))</f>
        <v>CENS_INTERIOR</v>
      </c>
      <c r="Y383" s="59">
        <v>0.19344433789190491</v>
      </c>
      <c r="Z383" t="str">
        <f>+IFERROR(VLOOKUP(H383,#REF!,2,FALSE),"-")</f>
        <v>-</v>
      </c>
      <c r="AA383" t="s">
        <v>2394</v>
      </c>
      <c r="AB383" t="str">
        <f>+IF(W383="","-",IF(W383="UNICO","CENSO","MUESTRA"))</f>
        <v>MUESTRA</v>
      </c>
      <c r="AC383" t="s">
        <v>2398</v>
      </c>
      <c r="AD383" t="s">
        <v>134</v>
      </c>
      <c r="AF383">
        <f>+COUNTIF(Piloto!C:C,MARCO!A383)</f>
        <v>0</v>
      </c>
    </row>
    <row r="384" spans="1:32" x14ac:dyDescent="0.25">
      <c r="A384" s="5" t="str">
        <f t="shared" si="5"/>
        <v>0026DM0451</v>
      </c>
      <c r="B384" s="23" t="s">
        <v>2119</v>
      </c>
      <c r="C384" t="s">
        <v>83</v>
      </c>
      <c r="D384" t="s">
        <v>516</v>
      </c>
      <c r="E384" t="s">
        <v>517</v>
      </c>
      <c r="F384">
        <v>623785</v>
      </c>
      <c r="G384">
        <v>0</v>
      </c>
      <c r="H384" t="s">
        <v>523</v>
      </c>
      <c r="I384" t="s">
        <v>20</v>
      </c>
      <c r="J384" t="s">
        <v>90</v>
      </c>
      <c r="K384" t="s">
        <v>21</v>
      </c>
      <c r="M384" t="s">
        <v>2289</v>
      </c>
      <c r="N384" t="s">
        <v>22</v>
      </c>
      <c r="O384" t="s">
        <v>23</v>
      </c>
      <c r="P384" t="s">
        <v>26</v>
      </c>
      <c r="Q384" t="s">
        <v>92</v>
      </c>
      <c r="R384" s="13">
        <v>130</v>
      </c>
      <c r="S384" s="13">
        <v>6</v>
      </c>
      <c r="T384" s="21">
        <v>1</v>
      </c>
      <c r="V384" t="s">
        <v>2116</v>
      </c>
      <c r="W384" t="str">
        <f>+IF(V384="","",IF(MID(V384,1,3)="ECE","UNICO",IF(V384="FINES",CONCATENATE("R",IF(OR(C384="16",C384="21",C384="22",C384="23"),"16212223",IF(OR(C384="15",C384="17",C384="24",C384="25"),"15172425",C384))),IF(V384="CEBAS","UNICO",IF(VALUE(C384)&lt;=11,"AMBA","INTERIOR")))))</f>
        <v>INTERIOR</v>
      </c>
      <c r="X384" s="20" t="str">
        <f>+IF(V384="","-",CONCATENATE(V384,"_",W384))</f>
        <v>CENS_INTERIOR</v>
      </c>
      <c r="Y384" s="59">
        <v>0.1939985954927074</v>
      </c>
      <c r="Z384" t="str">
        <f>+IFERROR(VLOOKUP(H384,#REF!,2,FALSE),"-")</f>
        <v>-</v>
      </c>
      <c r="AA384" t="s">
        <v>2394</v>
      </c>
      <c r="AB384" t="str">
        <f>+IF(W384="","-",IF(W384="UNICO","CENSO","MUESTRA"))</f>
        <v>MUESTRA</v>
      </c>
      <c r="AC384" t="s">
        <v>2398</v>
      </c>
      <c r="AD384" t="s">
        <v>134</v>
      </c>
      <c r="AF384">
        <f>+COUNTIF(Piloto!C:C,MARCO!A384)</f>
        <v>0</v>
      </c>
    </row>
    <row r="385" spans="1:32" x14ac:dyDescent="0.25">
      <c r="A385" s="5" t="str">
        <f t="shared" si="5"/>
        <v>0028DM0451</v>
      </c>
      <c r="B385" s="23" t="s">
        <v>2119</v>
      </c>
      <c r="C385" t="s">
        <v>141</v>
      </c>
      <c r="D385" t="s">
        <v>184</v>
      </c>
      <c r="E385" t="s">
        <v>534</v>
      </c>
      <c r="F385">
        <v>616120</v>
      </c>
      <c r="G385">
        <v>0</v>
      </c>
      <c r="H385" t="s">
        <v>540</v>
      </c>
      <c r="I385" t="s">
        <v>20</v>
      </c>
      <c r="J385" t="s">
        <v>90</v>
      </c>
      <c r="K385" t="s">
        <v>21</v>
      </c>
      <c r="M385" t="s">
        <v>2289</v>
      </c>
      <c r="N385" t="s">
        <v>22</v>
      </c>
      <c r="O385" t="s">
        <v>23</v>
      </c>
      <c r="P385" t="s">
        <v>26</v>
      </c>
      <c r="Q385" t="s">
        <v>92</v>
      </c>
      <c r="R385" s="13">
        <v>134</v>
      </c>
      <c r="S385" s="13">
        <v>7</v>
      </c>
      <c r="T385" s="21">
        <v>1</v>
      </c>
      <c r="V385" t="s">
        <v>2116</v>
      </c>
      <c r="W385" t="str">
        <f>+IF(V385="","",IF(MID(V385,1,3)="ECE","UNICO",IF(V385="FINES",CONCATENATE("R",IF(OR(C385="16",C385="21",C385="22",C385="23"),"16212223",IF(OR(C385="15",C385="17",C385="24",C385="25"),"15172425",C385))),IF(V385="CEBAS","UNICO",IF(VALUE(C385)&lt;=11,"AMBA","INTERIOR")))))</f>
        <v>INTERIOR</v>
      </c>
      <c r="X385" s="20" t="str">
        <f>+IF(V385="","-",CONCATENATE(V385,"_",W385))</f>
        <v>CENS_INTERIOR</v>
      </c>
      <c r="Y385" s="59">
        <v>0.1954665407538414</v>
      </c>
      <c r="Z385" t="str">
        <f>+IFERROR(VLOOKUP(H385,#REF!,2,FALSE),"-")</f>
        <v>-</v>
      </c>
      <c r="AA385" t="s">
        <v>2394</v>
      </c>
      <c r="AB385" t="str">
        <f>+IF(W385="","-",IF(W385="UNICO","CENSO","MUESTRA"))</f>
        <v>MUESTRA</v>
      </c>
      <c r="AC385" t="s">
        <v>2398</v>
      </c>
      <c r="AD385" t="s">
        <v>134</v>
      </c>
      <c r="AF385">
        <f>+COUNTIF(Piloto!C:C,MARCO!A385)</f>
        <v>0</v>
      </c>
    </row>
    <row r="386" spans="1:32" x14ac:dyDescent="0.25">
      <c r="A386" s="5" t="str">
        <f t="shared" si="5"/>
        <v>0092DM0451</v>
      </c>
      <c r="B386" s="23" t="s">
        <v>2119</v>
      </c>
      <c r="C386" t="s">
        <v>354</v>
      </c>
      <c r="D386" t="s">
        <v>1558</v>
      </c>
      <c r="E386" t="s">
        <v>1559</v>
      </c>
      <c r="F386">
        <v>609517</v>
      </c>
      <c r="G386">
        <v>0</v>
      </c>
      <c r="H386" t="s">
        <v>1561</v>
      </c>
      <c r="I386" t="s">
        <v>20</v>
      </c>
      <c r="J386" t="s">
        <v>90</v>
      </c>
      <c r="K386" t="s">
        <v>21</v>
      </c>
      <c r="M386" t="s">
        <v>2289</v>
      </c>
      <c r="N386" t="s">
        <v>22</v>
      </c>
      <c r="O386" t="s">
        <v>23</v>
      </c>
      <c r="P386" t="s">
        <v>26</v>
      </c>
      <c r="Q386" t="s">
        <v>92</v>
      </c>
      <c r="R386" s="13">
        <v>135</v>
      </c>
      <c r="S386" s="13">
        <v>9</v>
      </c>
      <c r="T386" s="21">
        <v>1</v>
      </c>
      <c r="V386" t="s">
        <v>2116</v>
      </c>
      <c r="W386" t="str">
        <f>+IF(V386="","",IF(MID(V386,1,3)="ECE","UNICO",IF(V386="FINES",CONCATENATE("R",IF(OR(C386="16",C386="21",C386="22",C386="23"),"16212223",IF(OR(C386="15",C386="17",C386="24",C386="25"),"15172425",C386))),IF(V386="CEBAS","UNICO",IF(VALUE(C386)&lt;=11,"AMBA","INTERIOR")))))</f>
        <v>INTERIOR</v>
      </c>
      <c r="X386" s="20" t="str">
        <f>+IF(V386="","-",CONCATENATE(V386,"_",W386))</f>
        <v>CENS_INTERIOR</v>
      </c>
      <c r="Y386" s="59">
        <v>0.19560885507809489</v>
      </c>
      <c r="Z386" t="str">
        <f>+IFERROR(VLOOKUP(H386,#REF!,2,FALSE),"-")</f>
        <v>-</v>
      </c>
      <c r="AA386" t="s">
        <v>2394</v>
      </c>
      <c r="AB386" t="str">
        <f>+IF(W386="","-",IF(W386="UNICO","CENSO","MUESTRA"))</f>
        <v>MUESTRA</v>
      </c>
      <c r="AC386" t="s">
        <v>2398</v>
      </c>
      <c r="AD386" t="s">
        <v>134</v>
      </c>
      <c r="AF386">
        <f>+COUNTIF(Piloto!C:C,MARCO!A386)</f>
        <v>0</v>
      </c>
    </row>
    <row r="387" spans="1:32" x14ac:dyDescent="0.25">
      <c r="A387" s="5" t="str">
        <f t="shared" ref="A387:A450" si="6">+H387</f>
        <v>0027DM0451</v>
      </c>
      <c r="B387" s="23" t="s">
        <v>2119</v>
      </c>
      <c r="C387" t="s">
        <v>142</v>
      </c>
      <c r="D387" t="s">
        <v>525</v>
      </c>
      <c r="E387" t="s">
        <v>526</v>
      </c>
      <c r="F387">
        <v>623795</v>
      </c>
      <c r="G387">
        <v>0</v>
      </c>
      <c r="H387" t="s">
        <v>531</v>
      </c>
      <c r="I387" t="s">
        <v>20</v>
      </c>
      <c r="J387" t="s">
        <v>90</v>
      </c>
      <c r="K387" t="s">
        <v>21</v>
      </c>
      <c r="M387" t="s">
        <v>2289</v>
      </c>
      <c r="N387" t="s">
        <v>22</v>
      </c>
      <c r="O387" t="s">
        <v>23</v>
      </c>
      <c r="P387" t="s">
        <v>26</v>
      </c>
      <c r="Q387" t="s">
        <v>92</v>
      </c>
      <c r="R387" s="13">
        <v>121</v>
      </c>
      <c r="S387" s="13">
        <v>6</v>
      </c>
      <c r="T387" s="21">
        <v>1</v>
      </c>
      <c r="V387" t="s">
        <v>2116</v>
      </c>
      <c r="W387" t="str">
        <f>+IF(V387="","",IF(MID(V387,1,3)="ECE","UNICO",IF(V387="FINES",CONCATENATE("R",IF(OR(C387="16",C387="21",C387="22",C387="23"),"16212223",IF(OR(C387="15",C387="17",C387="24",C387="25"),"15172425",C387))),IF(V387="CEBAS","UNICO",IF(VALUE(C387)&lt;=11,"AMBA","INTERIOR")))))</f>
        <v>INTERIOR</v>
      </c>
      <c r="X387" s="20" t="str">
        <f>+IF(V387="","-",CONCATENATE(V387,"_",W387))</f>
        <v>CENS_INTERIOR</v>
      </c>
      <c r="Y387" s="59">
        <v>0.20036245764870389</v>
      </c>
      <c r="Z387" t="str">
        <f>+IFERROR(VLOOKUP(H387,#REF!,2,FALSE),"-")</f>
        <v>-</v>
      </c>
      <c r="AA387" t="s">
        <v>2394</v>
      </c>
      <c r="AB387" t="str">
        <f>+IF(W387="","-",IF(W387="UNICO","CENSO","MUESTRA"))</f>
        <v>MUESTRA</v>
      </c>
      <c r="AC387" t="s">
        <v>2397</v>
      </c>
      <c r="AD387" t="s">
        <v>134</v>
      </c>
      <c r="AF387">
        <f>+COUNTIF(Piloto!C:C,MARCO!A387)</f>
        <v>0</v>
      </c>
    </row>
    <row r="388" spans="1:32" x14ac:dyDescent="0.25">
      <c r="A388" s="5" t="str">
        <f t="shared" si="6"/>
        <v>0029DM0451</v>
      </c>
      <c r="B388" s="23" t="s">
        <v>2119</v>
      </c>
      <c r="C388" t="s">
        <v>280</v>
      </c>
      <c r="D388" t="s">
        <v>542</v>
      </c>
      <c r="E388" t="s">
        <v>543</v>
      </c>
      <c r="F388">
        <v>623451</v>
      </c>
      <c r="G388">
        <v>0</v>
      </c>
      <c r="H388" t="s">
        <v>548</v>
      </c>
      <c r="I388" t="s">
        <v>20</v>
      </c>
      <c r="J388" t="s">
        <v>90</v>
      </c>
      <c r="K388" t="s">
        <v>21</v>
      </c>
      <c r="M388" t="s">
        <v>2289</v>
      </c>
      <c r="N388" t="s">
        <v>22</v>
      </c>
      <c r="O388" t="s">
        <v>23</v>
      </c>
      <c r="P388" t="s">
        <v>26</v>
      </c>
      <c r="Q388" t="s">
        <v>92</v>
      </c>
      <c r="R388" s="13">
        <v>248</v>
      </c>
      <c r="S388" s="13">
        <v>11</v>
      </c>
      <c r="T388" s="21">
        <v>1</v>
      </c>
      <c r="V388" t="s">
        <v>2116</v>
      </c>
      <c r="W388" t="str">
        <f>+IF(V388="","",IF(MID(V388,1,3)="ECE","UNICO",IF(V388="FINES",CONCATENATE("R",IF(OR(C388="16",C388="21",C388="22",C388="23"),"16212223",IF(OR(C388="15",C388="17",C388="24",C388="25"),"15172425",C388))),IF(V388="CEBAS","UNICO",IF(VALUE(C388)&lt;=11,"AMBA","INTERIOR")))))</f>
        <v>INTERIOR</v>
      </c>
      <c r="X388" s="20" t="str">
        <f>+IF(V388="","-",CONCATENATE(V388,"_",W388))</f>
        <v>CENS_INTERIOR</v>
      </c>
      <c r="Y388" s="59">
        <v>0.20147364224706379</v>
      </c>
      <c r="Z388" t="str">
        <f>+IFERROR(VLOOKUP(H388,#REF!,2,FALSE),"-")</f>
        <v>-</v>
      </c>
      <c r="AA388" t="s">
        <v>2394</v>
      </c>
      <c r="AB388" t="str">
        <f>+IF(W388="","-",IF(W388="UNICO","CENSO","MUESTRA"))</f>
        <v>MUESTRA</v>
      </c>
      <c r="AC388" t="s">
        <v>2398</v>
      </c>
      <c r="AD388" t="s">
        <v>134</v>
      </c>
      <c r="AF388">
        <f>+COUNTIF(Piloto!C:C,MARCO!A388)</f>
        <v>0</v>
      </c>
    </row>
    <row r="389" spans="1:32" x14ac:dyDescent="0.25">
      <c r="A389" s="5" t="str">
        <f t="shared" si="6"/>
        <v>0137DM0451</v>
      </c>
      <c r="B389" s="23" t="s">
        <v>2119</v>
      </c>
      <c r="C389" t="s">
        <v>142</v>
      </c>
      <c r="D389" t="s">
        <v>533</v>
      </c>
      <c r="E389" t="s">
        <v>2108</v>
      </c>
      <c r="F389">
        <v>623796</v>
      </c>
      <c r="G389">
        <v>0</v>
      </c>
      <c r="H389" t="s">
        <v>2110</v>
      </c>
      <c r="I389" t="s">
        <v>20</v>
      </c>
      <c r="J389" t="s">
        <v>90</v>
      </c>
      <c r="K389" t="s">
        <v>21</v>
      </c>
      <c r="M389" t="s">
        <v>2289</v>
      </c>
      <c r="N389" t="s">
        <v>22</v>
      </c>
      <c r="O389" t="s">
        <v>23</v>
      </c>
      <c r="P389" t="s">
        <v>26</v>
      </c>
      <c r="Q389" t="s">
        <v>92</v>
      </c>
      <c r="R389" s="13">
        <v>69</v>
      </c>
      <c r="S389" s="13">
        <v>4</v>
      </c>
      <c r="T389" s="21">
        <v>1</v>
      </c>
      <c r="V389" t="s">
        <v>2116</v>
      </c>
      <c r="W389" t="str">
        <f>+IF(V389="","",IF(MID(V389,1,3)="ECE","UNICO",IF(V389="FINES",CONCATENATE("R",IF(OR(C389="16",C389="21",C389="22",C389="23"),"16212223",IF(OR(C389="15",C389="17",C389="24",C389="25"),"15172425",C389))),IF(V389="CEBAS","UNICO",IF(VALUE(C389)&lt;=11,"AMBA","INTERIOR")))))</f>
        <v>INTERIOR</v>
      </c>
      <c r="X389" s="20" t="str">
        <f>+IF(V389="","-",CONCATENATE(V389,"_",W389))</f>
        <v>CENS_INTERIOR</v>
      </c>
      <c r="Y389" s="59">
        <v>0.20774015117632719</v>
      </c>
      <c r="Z389" t="str">
        <f>+IFERROR(VLOOKUP(H389,#REF!,2,FALSE),"-")</f>
        <v>-</v>
      </c>
      <c r="AA389" t="s">
        <v>2394</v>
      </c>
      <c r="AB389" t="str">
        <f>+IF(W389="","-",IF(W389="UNICO","CENSO","MUESTRA"))</f>
        <v>MUESTRA</v>
      </c>
      <c r="AC389" t="s">
        <v>2398</v>
      </c>
      <c r="AD389" t="s">
        <v>134</v>
      </c>
      <c r="AF389">
        <f>+COUNTIF(Piloto!C:C,MARCO!A389)</f>
        <v>1</v>
      </c>
    </row>
    <row r="390" spans="1:32" x14ac:dyDescent="0.25">
      <c r="A390" s="5" t="str">
        <f t="shared" si="6"/>
        <v>0126DM0451</v>
      </c>
      <c r="B390" s="23" t="s">
        <v>2119</v>
      </c>
      <c r="C390" t="s">
        <v>139</v>
      </c>
      <c r="D390" t="s">
        <v>358</v>
      </c>
      <c r="E390" t="s">
        <v>1974</v>
      </c>
      <c r="F390">
        <v>622043</v>
      </c>
      <c r="G390">
        <v>0</v>
      </c>
      <c r="H390" t="s">
        <v>1976</v>
      </c>
      <c r="I390" t="s">
        <v>20</v>
      </c>
      <c r="J390" t="s">
        <v>90</v>
      </c>
      <c r="K390" t="s">
        <v>21</v>
      </c>
      <c r="M390" t="s">
        <v>2289</v>
      </c>
      <c r="N390" t="s">
        <v>22</v>
      </c>
      <c r="O390" t="s">
        <v>23</v>
      </c>
      <c r="P390" t="s">
        <v>26</v>
      </c>
      <c r="Q390" t="s">
        <v>92</v>
      </c>
      <c r="R390" s="13">
        <v>48</v>
      </c>
      <c r="S390" s="13">
        <v>3</v>
      </c>
      <c r="T390" s="21">
        <v>1</v>
      </c>
      <c r="V390" t="s">
        <v>2116</v>
      </c>
      <c r="W390" t="str">
        <f>+IF(V390="","",IF(MID(V390,1,3)="ECE","UNICO",IF(V390="FINES",CONCATENATE("R",IF(OR(C390="16",C390="21",C390="22",C390="23"),"16212223",IF(OR(C390="15",C390="17",C390="24",C390="25"),"15172425",C390))),IF(V390="CEBAS","UNICO",IF(VALUE(C390)&lt;=11,"AMBA","INTERIOR")))))</f>
        <v>INTERIOR</v>
      </c>
      <c r="X390" s="20" t="str">
        <f>+IF(V390="","-",CONCATENATE(V390,"_",W390))</f>
        <v>CENS_INTERIOR</v>
      </c>
      <c r="Y390" s="59">
        <v>0.20869187893051849</v>
      </c>
      <c r="Z390" t="str">
        <f>+IFERROR(VLOOKUP(H390,#REF!,2,FALSE),"-")</f>
        <v>-</v>
      </c>
      <c r="AA390" t="s">
        <v>2394</v>
      </c>
      <c r="AB390" t="str">
        <f>+IF(W390="","-",IF(W390="UNICO","CENSO","MUESTRA"))</f>
        <v>MUESTRA</v>
      </c>
      <c r="AC390" t="s">
        <v>2398</v>
      </c>
      <c r="AD390" t="s">
        <v>134</v>
      </c>
      <c r="AF390">
        <f>+COUNTIF(Piloto!C:C,MARCO!A390)</f>
        <v>0</v>
      </c>
    </row>
    <row r="391" spans="1:32" x14ac:dyDescent="0.25">
      <c r="A391" s="5" t="str">
        <f t="shared" si="6"/>
        <v>0037DM0451</v>
      </c>
      <c r="B391" s="23" t="s">
        <v>2119</v>
      </c>
      <c r="C391" t="s">
        <v>280</v>
      </c>
      <c r="D391" t="s">
        <v>647</v>
      </c>
      <c r="E391" t="s">
        <v>648</v>
      </c>
      <c r="F391">
        <v>624581</v>
      </c>
      <c r="G391">
        <v>0</v>
      </c>
      <c r="H391" t="s">
        <v>650</v>
      </c>
      <c r="I391" t="s">
        <v>20</v>
      </c>
      <c r="J391" t="s">
        <v>90</v>
      </c>
      <c r="K391" t="s">
        <v>21</v>
      </c>
      <c r="M391" t="s">
        <v>2289</v>
      </c>
      <c r="N391" t="s">
        <v>136</v>
      </c>
      <c r="O391" t="s">
        <v>23</v>
      </c>
      <c r="P391" t="s">
        <v>26</v>
      </c>
      <c r="Q391" t="s">
        <v>92</v>
      </c>
      <c r="R391" s="13">
        <v>44</v>
      </c>
      <c r="S391" s="13">
        <v>3</v>
      </c>
      <c r="T391" s="21">
        <v>1</v>
      </c>
      <c r="V391" t="s">
        <v>2116</v>
      </c>
      <c r="W391" t="str">
        <f>+IF(V391="","",IF(MID(V391,1,3)="ECE","UNICO",IF(V391="FINES",CONCATENATE("R",IF(OR(C391="16",C391="21",C391="22",C391="23"),"16212223",IF(OR(C391="15",C391="17",C391="24",C391="25"),"15172425",C391))),IF(V391="CEBAS","UNICO",IF(VALUE(C391)&lt;=11,"AMBA","INTERIOR")))))</f>
        <v>INTERIOR</v>
      </c>
      <c r="X391" s="20" t="str">
        <f>+IF(V391="","-",CONCATENATE(V391,"_",W391))</f>
        <v>CENS_INTERIOR</v>
      </c>
      <c r="Y391" s="59">
        <v>0.2125720150376621</v>
      </c>
      <c r="Z391" t="str">
        <f>+IFERROR(VLOOKUP(H391,#REF!,2,FALSE),"-")</f>
        <v>-</v>
      </c>
      <c r="AA391" t="s">
        <v>2394</v>
      </c>
      <c r="AB391" t="str">
        <f>+IF(W391="","-",IF(W391="UNICO","CENSO","MUESTRA"))</f>
        <v>MUESTRA</v>
      </c>
      <c r="AC391" t="s">
        <v>2398</v>
      </c>
      <c r="AD391" t="s">
        <v>134</v>
      </c>
      <c r="AF391">
        <f>+COUNTIF(Piloto!C:C,MARCO!A391)</f>
        <v>0</v>
      </c>
    </row>
    <row r="392" spans="1:32" x14ac:dyDescent="0.25">
      <c r="A392" s="5" t="str">
        <f t="shared" si="6"/>
        <v>0056DM0451</v>
      </c>
      <c r="B392" s="23" t="s">
        <v>2119</v>
      </c>
      <c r="C392" t="s">
        <v>354</v>
      </c>
      <c r="D392" t="s">
        <v>313</v>
      </c>
      <c r="E392" t="s">
        <v>923</v>
      </c>
      <c r="F392">
        <v>623836</v>
      </c>
      <c r="G392">
        <v>0</v>
      </c>
      <c r="H392" t="s">
        <v>926</v>
      </c>
      <c r="I392" t="s">
        <v>20</v>
      </c>
      <c r="J392" t="s">
        <v>90</v>
      </c>
      <c r="K392" t="s">
        <v>21</v>
      </c>
      <c r="M392" t="s">
        <v>2289</v>
      </c>
      <c r="N392" t="s">
        <v>22</v>
      </c>
      <c r="O392" t="s">
        <v>23</v>
      </c>
      <c r="P392" t="s">
        <v>26</v>
      </c>
      <c r="Q392" t="s">
        <v>92</v>
      </c>
      <c r="R392" s="13">
        <v>183</v>
      </c>
      <c r="S392" s="13">
        <v>7</v>
      </c>
      <c r="T392" s="21">
        <v>1</v>
      </c>
      <c r="V392" t="s">
        <v>2116</v>
      </c>
      <c r="W392" t="str">
        <f>+IF(V392="","",IF(MID(V392,1,3)="ECE","UNICO",IF(V392="FINES",CONCATENATE("R",IF(OR(C392="16",C392="21",C392="22",C392="23"),"16212223",IF(OR(C392="15",C392="17",C392="24",C392="25"),"15172425",C392))),IF(V392="CEBAS","UNICO",IF(VALUE(C392)&lt;=11,"AMBA","INTERIOR")))))</f>
        <v>INTERIOR</v>
      </c>
      <c r="X392" s="20" t="str">
        <f>+IF(V392="","-",CONCATENATE(V392,"_",W392))</f>
        <v>CENS_INTERIOR</v>
      </c>
      <c r="Y392" s="59">
        <v>0.21955725472224391</v>
      </c>
      <c r="Z392" t="str">
        <f>+IFERROR(VLOOKUP(H392,#REF!,2,FALSE),"-")</f>
        <v>-</v>
      </c>
      <c r="AA392" t="s">
        <v>2394</v>
      </c>
      <c r="AB392" t="str">
        <f>+IF(W392="","-",IF(W392="UNICO","CENSO","MUESTRA"))</f>
        <v>MUESTRA</v>
      </c>
      <c r="AC392" t="s">
        <v>2398</v>
      </c>
      <c r="AD392" t="s">
        <v>134</v>
      </c>
      <c r="AF392">
        <f>+COUNTIF(Piloto!C:C,MARCO!A392)</f>
        <v>0</v>
      </c>
    </row>
    <row r="393" spans="1:32" x14ac:dyDescent="0.25">
      <c r="A393" s="5" t="str">
        <f t="shared" si="6"/>
        <v>0036DM0451</v>
      </c>
      <c r="B393" s="23" t="s">
        <v>2119</v>
      </c>
      <c r="C393" t="s">
        <v>142</v>
      </c>
      <c r="D393" t="s">
        <v>643</v>
      </c>
      <c r="E393" t="s">
        <v>644</v>
      </c>
      <c r="F393">
        <v>623423</v>
      </c>
      <c r="G393">
        <v>0</v>
      </c>
      <c r="H393" t="s">
        <v>646</v>
      </c>
      <c r="I393" t="s">
        <v>20</v>
      </c>
      <c r="J393" t="s">
        <v>90</v>
      </c>
      <c r="K393" t="s">
        <v>21</v>
      </c>
      <c r="M393" t="s">
        <v>2289</v>
      </c>
      <c r="N393" t="s">
        <v>22</v>
      </c>
      <c r="O393" t="s">
        <v>23</v>
      </c>
      <c r="P393" t="s">
        <v>26</v>
      </c>
      <c r="Q393" t="s">
        <v>92</v>
      </c>
      <c r="R393" s="13">
        <v>118</v>
      </c>
      <c r="S393" s="13">
        <v>8</v>
      </c>
      <c r="T393" s="21">
        <v>1</v>
      </c>
      <c r="V393" t="s">
        <v>2116</v>
      </c>
      <c r="W393" t="str">
        <f>+IF(V393="","",IF(MID(V393,1,3)="ECE","UNICO",IF(V393="FINES",CONCATENATE("R",IF(OR(C393="16",C393="21",C393="22",C393="23"),"16212223",IF(OR(C393="15",C393="17",C393="24",C393="25"),"15172425",C393))),IF(V393="CEBAS","UNICO",IF(VALUE(C393)&lt;=11,"AMBA","INTERIOR")))))</f>
        <v>INTERIOR</v>
      </c>
      <c r="X393" s="20" t="str">
        <f>+IF(V393="","-",CONCATENATE(V393,"_",W393))</f>
        <v>CENS_INTERIOR</v>
      </c>
      <c r="Y393" s="59">
        <v>0.22142125545321281</v>
      </c>
      <c r="Z393" t="str">
        <f>+IFERROR(VLOOKUP(H393,#REF!,2,FALSE),"-")</f>
        <v>-</v>
      </c>
      <c r="AA393" t="s">
        <v>2394</v>
      </c>
      <c r="AB393" t="str">
        <f>+IF(W393="","-",IF(W393="UNICO","CENSO","MUESTRA"))</f>
        <v>MUESTRA</v>
      </c>
      <c r="AC393" t="s">
        <v>2397</v>
      </c>
      <c r="AD393" t="s">
        <v>134</v>
      </c>
      <c r="AF393">
        <f>+COUNTIF(Piloto!C:C,MARCO!A393)</f>
        <v>0</v>
      </c>
    </row>
    <row r="394" spans="1:32" x14ac:dyDescent="0.25">
      <c r="A394" s="5" t="str">
        <f t="shared" si="6"/>
        <v>0124DM0452</v>
      </c>
      <c r="B394" s="23" t="s">
        <v>2119</v>
      </c>
      <c r="C394" t="s">
        <v>280</v>
      </c>
      <c r="D394" t="s">
        <v>875</v>
      </c>
      <c r="E394" t="s">
        <v>1963</v>
      </c>
      <c r="F394">
        <v>624116</v>
      </c>
      <c r="G394">
        <v>0</v>
      </c>
      <c r="H394" t="s">
        <v>1967</v>
      </c>
      <c r="I394" t="s">
        <v>20</v>
      </c>
      <c r="J394" t="s">
        <v>90</v>
      </c>
      <c r="K394" t="s">
        <v>21</v>
      </c>
      <c r="M394" t="s">
        <v>17642</v>
      </c>
      <c r="N394" t="s">
        <v>22</v>
      </c>
      <c r="O394" t="s">
        <v>23</v>
      </c>
      <c r="P394" t="s">
        <v>26</v>
      </c>
      <c r="Q394" t="s">
        <v>92</v>
      </c>
      <c r="R394" s="13">
        <v>57</v>
      </c>
      <c r="S394" s="13">
        <v>3</v>
      </c>
      <c r="T394" s="21">
        <v>1</v>
      </c>
      <c r="V394" t="s">
        <v>2116</v>
      </c>
      <c r="W394" t="str">
        <f>+IF(V394="","",IF(MID(V394,1,3)="ECE","UNICO",IF(V394="FINES",CONCATENATE("R",IF(OR(C394="16",C394="21",C394="22",C394="23"),"16212223",IF(OR(C394="15",C394="17",C394="24",C394="25"),"15172425",C394))),IF(V394="CEBAS","UNICO",IF(VALUE(C394)&lt;=11,"AMBA","INTERIOR")))))</f>
        <v>INTERIOR</v>
      </c>
      <c r="X394" s="20" t="str">
        <f>+IF(V394="","-",CONCATENATE(V394,"_",W394))</f>
        <v>CENS_INTERIOR</v>
      </c>
      <c r="Y394" s="59">
        <v>0.2234467550327903</v>
      </c>
      <c r="Z394" t="str">
        <f>+IFERROR(VLOOKUP(H394,#REF!,2,FALSE),"-")</f>
        <v>-</v>
      </c>
      <c r="AA394" t="s">
        <v>2394</v>
      </c>
      <c r="AB394" t="str">
        <f>+IF(W394="","-",IF(W394="UNICO","CENSO","MUESTRA"))</f>
        <v>MUESTRA</v>
      </c>
      <c r="AC394" t="s">
        <v>2397</v>
      </c>
      <c r="AD394" t="s">
        <v>134</v>
      </c>
      <c r="AF394">
        <f>+COUNTIF(Piloto!C:C,MARCO!A394)</f>
        <v>0</v>
      </c>
    </row>
    <row r="395" spans="1:32" x14ac:dyDescent="0.25">
      <c r="A395" s="5" t="str">
        <f t="shared" si="6"/>
        <v>0112DM0451</v>
      </c>
      <c r="B395" s="23" t="s">
        <v>2119</v>
      </c>
      <c r="C395" t="s">
        <v>139</v>
      </c>
      <c r="D395" t="s">
        <v>410</v>
      </c>
      <c r="E395" t="s">
        <v>1833</v>
      </c>
      <c r="F395">
        <v>612833</v>
      </c>
      <c r="G395">
        <v>0</v>
      </c>
      <c r="H395" t="s">
        <v>1839</v>
      </c>
      <c r="I395" t="s">
        <v>20</v>
      </c>
      <c r="J395" t="s">
        <v>90</v>
      </c>
      <c r="K395" t="s">
        <v>21</v>
      </c>
      <c r="M395" t="s">
        <v>2289</v>
      </c>
      <c r="N395" t="s">
        <v>22</v>
      </c>
      <c r="O395" t="s">
        <v>23</v>
      </c>
      <c r="P395" t="s">
        <v>26</v>
      </c>
      <c r="Q395" t="s">
        <v>92</v>
      </c>
      <c r="R395" s="13">
        <v>130</v>
      </c>
      <c r="S395" s="13">
        <v>10</v>
      </c>
      <c r="T395" s="21">
        <v>1</v>
      </c>
      <c r="V395" t="s">
        <v>2116</v>
      </c>
      <c r="W395" t="str">
        <f>+IF(V395="","",IF(MID(V395,1,3)="ECE","UNICO",IF(V395="FINES",CONCATENATE("R",IF(OR(C395="16",C395="21",C395="22",C395="23"),"16212223",IF(OR(C395="15",C395="17",C395="24",C395="25"),"15172425",C395))),IF(V395="CEBAS","UNICO",IF(VALUE(C395)&lt;=11,"AMBA","INTERIOR")))))</f>
        <v>INTERIOR</v>
      </c>
      <c r="X395" s="20" t="str">
        <f>+IF(V395="","-",CONCATENATE(V395,"_",W395))</f>
        <v>CENS_INTERIOR</v>
      </c>
      <c r="Y395" s="59">
        <v>0.22833738476037979</v>
      </c>
      <c r="Z395" t="str">
        <f>+IFERROR(VLOOKUP(H395,#REF!,2,FALSE),"-")</f>
        <v>-</v>
      </c>
      <c r="AA395" t="s">
        <v>2394</v>
      </c>
      <c r="AB395" t="str">
        <f>+IF(W395="","-",IF(W395="UNICO","CENSO","MUESTRA"))</f>
        <v>MUESTRA</v>
      </c>
      <c r="AC395" t="s">
        <v>2397</v>
      </c>
      <c r="AD395" t="s">
        <v>134</v>
      </c>
      <c r="AF395">
        <f>+COUNTIF(Piloto!C:C,MARCO!A395)</f>
        <v>0</v>
      </c>
    </row>
    <row r="396" spans="1:32" x14ac:dyDescent="0.25">
      <c r="A396" s="5" t="str">
        <f t="shared" si="6"/>
        <v>0008DM0454</v>
      </c>
      <c r="B396" s="23" t="s">
        <v>2119</v>
      </c>
      <c r="C396" t="s">
        <v>139</v>
      </c>
      <c r="D396" t="s">
        <v>312</v>
      </c>
      <c r="E396" t="s">
        <v>314</v>
      </c>
      <c r="F396">
        <v>604475</v>
      </c>
      <c r="G396">
        <v>0</v>
      </c>
      <c r="H396" t="s">
        <v>340</v>
      </c>
      <c r="I396" t="s">
        <v>20</v>
      </c>
      <c r="J396" t="s">
        <v>90</v>
      </c>
      <c r="K396" t="s">
        <v>21</v>
      </c>
      <c r="M396" t="s">
        <v>17744</v>
      </c>
      <c r="N396" t="s">
        <v>22</v>
      </c>
      <c r="O396" t="s">
        <v>23</v>
      </c>
      <c r="P396" t="s">
        <v>26</v>
      </c>
      <c r="Q396" t="s">
        <v>92</v>
      </c>
      <c r="R396" s="13">
        <v>146</v>
      </c>
      <c r="S396" s="13">
        <v>12</v>
      </c>
      <c r="T396" s="21">
        <v>1</v>
      </c>
      <c r="V396" t="s">
        <v>2116</v>
      </c>
      <c r="W396" t="str">
        <f>+IF(V396="","",IF(MID(V396,1,3)="ECE","UNICO",IF(V396="FINES",CONCATENATE("R",IF(OR(C396="16",C396="21",C396="22",C396="23"),"16212223",IF(OR(C396="15",C396="17",C396="24",C396="25"),"15172425",C396))),IF(V396="CEBAS","UNICO",IF(VALUE(C396)&lt;=11,"AMBA","INTERIOR")))))</f>
        <v>INTERIOR</v>
      </c>
      <c r="X396" s="20" t="str">
        <f>+IF(V396="","-",CONCATENATE(V396,"_",W396))</f>
        <v>CENS_INTERIOR</v>
      </c>
      <c r="Y396" s="59">
        <v>0.22929910363422501</v>
      </c>
      <c r="Z396" t="str">
        <f>+IFERROR(VLOOKUP(H396,#REF!,2,FALSE),"-")</f>
        <v>-</v>
      </c>
      <c r="AA396" t="s">
        <v>2394</v>
      </c>
      <c r="AB396" t="str">
        <f>+IF(W396="","-",IF(W396="UNICO","CENSO","MUESTRA"))</f>
        <v>MUESTRA</v>
      </c>
      <c r="AC396" t="s">
        <v>2398</v>
      </c>
      <c r="AD396" t="s">
        <v>134</v>
      </c>
      <c r="AF396">
        <f>+COUNTIF(Piloto!C:C,MARCO!A396)</f>
        <v>0</v>
      </c>
    </row>
    <row r="397" spans="1:32" x14ac:dyDescent="0.25">
      <c r="A397" s="5" t="str">
        <f t="shared" si="6"/>
        <v>0082DM0451</v>
      </c>
      <c r="B397" s="23" t="s">
        <v>2119</v>
      </c>
      <c r="C397" t="s">
        <v>142</v>
      </c>
      <c r="D397" t="s">
        <v>1441</v>
      </c>
      <c r="E397" t="s">
        <v>1442</v>
      </c>
      <c r="F397">
        <v>624441</v>
      </c>
      <c r="G397">
        <v>0</v>
      </c>
      <c r="H397" t="s">
        <v>1444</v>
      </c>
      <c r="I397" t="s">
        <v>20</v>
      </c>
      <c r="J397" t="s">
        <v>90</v>
      </c>
      <c r="K397" t="s">
        <v>21</v>
      </c>
      <c r="M397" t="s">
        <v>2289</v>
      </c>
      <c r="N397" t="s">
        <v>22</v>
      </c>
      <c r="O397" t="s">
        <v>23</v>
      </c>
      <c r="P397" t="s">
        <v>26</v>
      </c>
      <c r="Q397" t="s">
        <v>92</v>
      </c>
      <c r="R397" s="13">
        <v>11</v>
      </c>
      <c r="S397" s="13">
        <v>3</v>
      </c>
      <c r="T397" s="21">
        <v>1</v>
      </c>
      <c r="V397" t="s">
        <v>2116</v>
      </c>
      <c r="W397" t="str">
        <f>+IF(V397="","",IF(MID(V397,1,3)="ECE","UNICO",IF(V397="FINES",CONCATENATE("R",IF(OR(C397="16",C397="21",C397="22",C397="23"),"16212223",IF(OR(C397="15",C397="17",C397="24",C397="25"),"15172425",C397))),IF(V397="CEBAS","UNICO",IF(VALUE(C397)&lt;=11,"AMBA","INTERIOR")))))</f>
        <v>INTERIOR</v>
      </c>
      <c r="X397" s="20" t="str">
        <f>+IF(V397="","-",CONCATENATE(V397,"_",W397))</f>
        <v>CENS_INTERIOR</v>
      </c>
      <c r="Y397" s="59">
        <v>0.22978694580103221</v>
      </c>
      <c r="Z397" t="str">
        <f>+IFERROR(VLOOKUP(H397,#REF!,2,FALSE),"-")</f>
        <v>-</v>
      </c>
      <c r="AA397" t="s">
        <v>2394</v>
      </c>
      <c r="AB397" t="str">
        <f>+IF(W397="","-",IF(W397="UNICO","CENSO","MUESTRA"))</f>
        <v>MUESTRA</v>
      </c>
      <c r="AC397" t="s">
        <v>2397</v>
      </c>
      <c r="AD397" t="s">
        <v>134</v>
      </c>
      <c r="AF397">
        <f>+COUNTIF(Piloto!C:C,MARCO!A397)</f>
        <v>0</v>
      </c>
    </row>
    <row r="398" spans="1:32" x14ac:dyDescent="0.25">
      <c r="A398" s="5" t="str">
        <f t="shared" si="6"/>
        <v>0049DM0451</v>
      </c>
      <c r="B398" s="23" t="s">
        <v>2119</v>
      </c>
      <c r="C398" t="s">
        <v>156</v>
      </c>
      <c r="D398" t="s">
        <v>299</v>
      </c>
      <c r="E398" t="s">
        <v>833</v>
      </c>
      <c r="F398">
        <v>623792</v>
      </c>
      <c r="G398">
        <v>0</v>
      </c>
      <c r="H398" t="s">
        <v>837</v>
      </c>
      <c r="I398" t="s">
        <v>20</v>
      </c>
      <c r="J398" t="s">
        <v>90</v>
      </c>
      <c r="K398" t="s">
        <v>21</v>
      </c>
      <c r="M398" t="s">
        <v>2289</v>
      </c>
      <c r="N398" t="s">
        <v>22</v>
      </c>
      <c r="O398" t="s">
        <v>23</v>
      </c>
      <c r="P398" t="s">
        <v>26</v>
      </c>
      <c r="Q398" t="s">
        <v>92</v>
      </c>
      <c r="R398" s="13">
        <v>168</v>
      </c>
      <c r="S398" s="13">
        <v>6</v>
      </c>
      <c r="T398" s="21">
        <v>1</v>
      </c>
      <c r="V398" t="s">
        <v>2116</v>
      </c>
      <c r="W398" t="str">
        <f>+IF(V398="","",IF(MID(V398,1,3)="ECE","UNICO",IF(V398="FINES",CONCATENATE("R",IF(OR(C398="16",C398="21",C398="22",C398="23"),"16212223",IF(OR(C398="15",C398="17",C398="24",C398="25"),"15172425",C398))),IF(V398="CEBAS","UNICO",IF(VALUE(C398)&lt;=11,"AMBA","INTERIOR")))))</f>
        <v>INTERIOR</v>
      </c>
      <c r="X398" s="20" t="str">
        <f>+IF(V398="","-",CONCATENATE(V398,"_",W398))</f>
        <v>CENS_INTERIOR</v>
      </c>
      <c r="Y398" s="59">
        <v>0.22994142888407959</v>
      </c>
      <c r="Z398" t="str">
        <f>+IFERROR(VLOOKUP(H398,#REF!,2,FALSE),"-")</f>
        <v>-</v>
      </c>
      <c r="AA398" t="s">
        <v>2394</v>
      </c>
      <c r="AB398" t="str">
        <f>+IF(W398="","-",IF(W398="UNICO","CENSO","MUESTRA"))</f>
        <v>MUESTRA</v>
      </c>
      <c r="AC398" t="s">
        <v>2397</v>
      </c>
      <c r="AD398" t="s">
        <v>134</v>
      </c>
      <c r="AF398">
        <f>+COUNTIF(Piloto!C:C,MARCO!A398)</f>
        <v>0</v>
      </c>
    </row>
    <row r="399" spans="1:32" x14ac:dyDescent="0.25">
      <c r="A399" s="5" t="str">
        <f t="shared" si="6"/>
        <v>0104DM0451</v>
      </c>
      <c r="B399" s="23" t="s">
        <v>2119</v>
      </c>
      <c r="C399" t="s">
        <v>280</v>
      </c>
      <c r="D399" t="s">
        <v>1736</v>
      </c>
      <c r="E399" t="s">
        <v>1737</v>
      </c>
      <c r="F399">
        <v>624457</v>
      </c>
      <c r="G399">
        <v>0</v>
      </c>
      <c r="H399" t="s">
        <v>1739</v>
      </c>
      <c r="I399" t="s">
        <v>20</v>
      </c>
      <c r="J399" t="s">
        <v>90</v>
      </c>
      <c r="K399" t="s">
        <v>21</v>
      </c>
      <c r="M399" t="s">
        <v>2289</v>
      </c>
      <c r="N399" t="s">
        <v>136</v>
      </c>
      <c r="O399" t="s">
        <v>23</v>
      </c>
      <c r="P399" t="s">
        <v>26</v>
      </c>
      <c r="Q399" t="s">
        <v>92</v>
      </c>
      <c r="R399" s="13">
        <v>21</v>
      </c>
      <c r="S399" s="13">
        <v>3</v>
      </c>
      <c r="T399" s="21">
        <v>1</v>
      </c>
      <c r="V399" t="s">
        <v>2116</v>
      </c>
      <c r="W399" t="str">
        <f>+IF(V399="","",IF(MID(V399,1,3)="ECE","UNICO",IF(V399="FINES",CONCATENATE("R",IF(OR(C399="16",C399="21",C399="22",C399="23"),"16212223",IF(OR(C399="15",C399="17",C399="24",C399="25"),"15172425",C399))),IF(V399="CEBAS","UNICO",IF(VALUE(C399)&lt;=11,"AMBA","INTERIOR")))))</f>
        <v>INTERIOR</v>
      </c>
      <c r="X399" s="20" t="str">
        <f>+IF(V399="","-",CONCATENATE(V399,"_",W399))</f>
        <v>CENS_INTERIOR</v>
      </c>
      <c r="Y399" s="59">
        <v>0.23158550014098489</v>
      </c>
      <c r="Z399" t="str">
        <f>+IFERROR(VLOOKUP(H399,#REF!,2,FALSE),"-")</f>
        <v>-</v>
      </c>
      <c r="AA399" t="s">
        <v>2394</v>
      </c>
      <c r="AB399" t="str">
        <f>+IF(W399="","-",IF(W399="UNICO","CENSO","MUESTRA"))</f>
        <v>MUESTRA</v>
      </c>
      <c r="AC399" t="s">
        <v>2398</v>
      </c>
      <c r="AD399" t="s">
        <v>134</v>
      </c>
      <c r="AF399">
        <f>+COUNTIF(Piloto!C:C,MARCO!A399)</f>
        <v>0</v>
      </c>
    </row>
    <row r="400" spans="1:32" x14ac:dyDescent="0.25">
      <c r="A400" s="5" t="str">
        <f t="shared" si="6"/>
        <v>0025DM0452</v>
      </c>
      <c r="B400" s="23" t="s">
        <v>2119</v>
      </c>
      <c r="C400" t="s">
        <v>159</v>
      </c>
      <c r="D400" t="s">
        <v>507</v>
      </c>
      <c r="E400" t="s">
        <v>508</v>
      </c>
      <c r="F400">
        <v>623833</v>
      </c>
      <c r="G400">
        <v>0</v>
      </c>
      <c r="H400" t="s">
        <v>513</v>
      </c>
      <c r="I400" t="s">
        <v>20</v>
      </c>
      <c r="J400" t="s">
        <v>90</v>
      </c>
      <c r="K400" t="s">
        <v>21</v>
      </c>
      <c r="M400" t="s">
        <v>17642</v>
      </c>
      <c r="N400" t="s">
        <v>22</v>
      </c>
      <c r="O400" t="s">
        <v>23</v>
      </c>
      <c r="P400" t="s">
        <v>26</v>
      </c>
      <c r="Q400" t="s">
        <v>92</v>
      </c>
      <c r="R400" s="13">
        <v>30</v>
      </c>
      <c r="S400" s="13">
        <v>3</v>
      </c>
      <c r="T400" s="21">
        <v>1</v>
      </c>
      <c r="V400" t="s">
        <v>2116</v>
      </c>
      <c r="W400" t="str">
        <f>+IF(V400="","",IF(MID(V400,1,3)="ECE","UNICO",IF(V400="FINES",CONCATENATE("R",IF(OR(C400="16",C400="21",C400="22",C400="23"),"16212223",IF(OR(C400="15",C400="17",C400="24",C400="25"),"15172425",C400))),IF(V400="CEBAS","UNICO",IF(VALUE(C400)&lt;=11,"AMBA","INTERIOR")))))</f>
        <v>INTERIOR</v>
      </c>
      <c r="X400" s="20" t="str">
        <f>+IF(V400="","-",CONCATENATE(V400,"_",W400))</f>
        <v>CENS_INTERIOR</v>
      </c>
      <c r="Y400" s="59">
        <v>0.2356273414273011</v>
      </c>
      <c r="Z400" t="str">
        <f>+IFERROR(VLOOKUP(H400,#REF!,2,FALSE),"-")</f>
        <v>-</v>
      </c>
      <c r="AA400" t="s">
        <v>2394</v>
      </c>
      <c r="AB400" t="str">
        <f>+IF(W400="","-",IF(W400="UNICO","CENSO","MUESTRA"))</f>
        <v>MUESTRA</v>
      </c>
      <c r="AC400" t="s">
        <v>2398</v>
      </c>
      <c r="AD400" t="s">
        <v>134</v>
      </c>
      <c r="AF400">
        <f>+COUNTIF(Piloto!C:C,MARCO!A400)</f>
        <v>0</v>
      </c>
    </row>
    <row r="401" spans="1:32" x14ac:dyDescent="0.25">
      <c r="A401" s="5" t="str">
        <f t="shared" si="6"/>
        <v>0023DM2511</v>
      </c>
      <c r="B401" s="23" t="s">
        <v>2119</v>
      </c>
      <c r="C401" t="s">
        <v>417</v>
      </c>
      <c r="D401" t="s">
        <v>495</v>
      </c>
      <c r="E401" t="s">
        <v>496</v>
      </c>
      <c r="F401">
        <v>623922</v>
      </c>
      <c r="G401">
        <v>1</v>
      </c>
      <c r="H401" t="s">
        <v>501</v>
      </c>
      <c r="I401" t="s">
        <v>20</v>
      </c>
      <c r="J401" t="s">
        <v>90</v>
      </c>
      <c r="K401" t="s">
        <v>40</v>
      </c>
      <c r="L401" t="s">
        <v>499</v>
      </c>
      <c r="M401" t="s">
        <v>17756</v>
      </c>
      <c r="N401" t="s">
        <v>136</v>
      </c>
      <c r="O401" t="s">
        <v>23</v>
      </c>
      <c r="P401" t="s">
        <v>26</v>
      </c>
      <c r="Q401" t="s">
        <v>92</v>
      </c>
      <c r="R401" s="13">
        <v>10</v>
      </c>
      <c r="S401" s="13">
        <v>3</v>
      </c>
      <c r="T401" s="21">
        <v>1</v>
      </c>
      <c r="V401" t="s">
        <v>2116</v>
      </c>
      <c r="W401" t="str">
        <f>+IF(V401="","",IF(MID(V401,1,3)="ECE","UNICO",IF(V401="FINES",CONCATENATE("R",IF(OR(C401="16",C401="21",C401="22",C401="23"),"16212223",IF(OR(C401="15",C401="17",C401="24",C401="25"),"15172425",C401))),IF(V401="CEBAS","UNICO",IF(VALUE(C401)&lt;=11,"AMBA","INTERIOR")))))</f>
        <v>INTERIOR</v>
      </c>
      <c r="X401" s="20" t="str">
        <f>+IF(V401="","-",CONCATENATE(V401,"_",W401))</f>
        <v>CENS_INTERIOR</v>
      </c>
      <c r="Y401" s="59">
        <v>0.23595443160997501</v>
      </c>
      <c r="Z401" t="str">
        <f>+IFERROR(VLOOKUP(H401,#REF!,2,FALSE),"-")</f>
        <v>-</v>
      </c>
      <c r="AA401" t="s">
        <v>2394</v>
      </c>
      <c r="AB401" t="str">
        <f>+IF(W401="","-",IF(W401="UNICO","CENSO","MUESTRA"))</f>
        <v>MUESTRA</v>
      </c>
      <c r="AC401" t="s">
        <v>2397</v>
      </c>
      <c r="AD401" t="s">
        <v>134</v>
      </c>
      <c r="AF401">
        <f>+COUNTIF(Piloto!C:C,MARCO!A401)</f>
        <v>0</v>
      </c>
    </row>
    <row r="402" spans="1:32" x14ac:dyDescent="0.25">
      <c r="A402" s="5" t="str">
        <f t="shared" si="6"/>
        <v>0033DM0451</v>
      </c>
      <c r="B402" s="23" t="s">
        <v>2119</v>
      </c>
      <c r="C402" t="s">
        <v>161</v>
      </c>
      <c r="D402" t="s">
        <v>620</v>
      </c>
      <c r="E402" t="s">
        <v>621</v>
      </c>
      <c r="F402">
        <v>623803</v>
      </c>
      <c r="G402">
        <v>0</v>
      </c>
      <c r="H402" t="s">
        <v>629</v>
      </c>
      <c r="I402" t="s">
        <v>20</v>
      </c>
      <c r="J402" t="s">
        <v>90</v>
      </c>
      <c r="K402" t="s">
        <v>21</v>
      </c>
      <c r="M402" t="s">
        <v>2289</v>
      </c>
      <c r="N402" t="s">
        <v>22</v>
      </c>
      <c r="O402" t="s">
        <v>23</v>
      </c>
      <c r="P402" t="s">
        <v>26</v>
      </c>
      <c r="Q402" t="s">
        <v>92</v>
      </c>
      <c r="R402" s="13">
        <v>100</v>
      </c>
      <c r="S402" s="13">
        <v>8</v>
      </c>
      <c r="T402" s="21">
        <v>1</v>
      </c>
      <c r="V402" t="s">
        <v>2116</v>
      </c>
      <c r="W402" t="str">
        <f>+IF(V402="","",IF(MID(V402,1,3)="ECE","UNICO",IF(V402="FINES",CONCATENATE("R",IF(OR(C402="16",C402="21",C402="22",C402="23"),"16212223",IF(OR(C402="15",C402="17",C402="24",C402="25"),"15172425",C402))),IF(V402="CEBAS","UNICO",IF(VALUE(C402)&lt;=11,"AMBA","INTERIOR")))))</f>
        <v>INTERIOR</v>
      </c>
      <c r="X402" s="20" t="str">
        <f>+IF(V402="","-",CONCATENATE(V402,"_",W402))</f>
        <v>CENS_INTERIOR</v>
      </c>
      <c r="Y402" s="59">
        <v>0.23689217617114389</v>
      </c>
      <c r="Z402" t="str">
        <f>+IFERROR(VLOOKUP(H402,#REF!,2,FALSE),"-")</f>
        <v>-</v>
      </c>
      <c r="AA402" t="s">
        <v>2394</v>
      </c>
      <c r="AB402" t="str">
        <f>+IF(W402="","-",IF(W402="UNICO","CENSO","MUESTRA"))</f>
        <v>MUESTRA</v>
      </c>
      <c r="AC402" t="s">
        <v>2397</v>
      </c>
      <c r="AD402" t="s">
        <v>134</v>
      </c>
      <c r="AF402">
        <f>+COUNTIF(Piloto!C:C,MARCO!A402)</f>
        <v>0</v>
      </c>
    </row>
    <row r="403" spans="1:32" x14ac:dyDescent="0.25">
      <c r="A403" s="5" t="str">
        <f t="shared" si="6"/>
        <v>0050DM0451</v>
      </c>
      <c r="B403" s="23" t="s">
        <v>2119</v>
      </c>
      <c r="C403" t="s">
        <v>417</v>
      </c>
      <c r="D403" t="s">
        <v>838</v>
      </c>
      <c r="E403" t="s">
        <v>839</v>
      </c>
      <c r="F403">
        <v>610270</v>
      </c>
      <c r="G403">
        <v>0</v>
      </c>
      <c r="H403" t="s">
        <v>841</v>
      </c>
      <c r="I403" t="s">
        <v>20</v>
      </c>
      <c r="J403" t="s">
        <v>90</v>
      </c>
      <c r="K403" t="s">
        <v>21</v>
      </c>
      <c r="M403" t="s">
        <v>2289</v>
      </c>
      <c r="N403" t="s">
        <v>22</v>
      </c>
      <c r="O403" t="s">
        <v>23</v>
      </c>
      <c r="P403" t="s">
        <v>26</v>
      </c>
      <c r="Q403" t="s">
        <v>92</v>
      </c>
      <c r="R403" s="13">
        <v>98</v>
      </c>
      <c r="S403" s="13">
        <v>4</v>
      </c>
      <c r="T403" s="21">
        <v>1</v>
      </c>
      <c r="V403" t="s">
        <v>2116</v>
      </c>
      <c r="W403" t="str">
        <f>+IF(V403="","",IF(MID(V403,1,3)="ECE","UNICO",IF(V403="FINES",CONCATENATE("R",IF(OR(C403="16",C403="21",C403="22",C403="23"),"16212223",IF(OR(C403="15",C403="17",C403="24",C403="25"),"15172425",C403))),IF(V403="CEBAS","UNICO",IF(VALUE(C403)&lt;=11,"AMBA","INTERIOR")))))</f>
        <v>INTERIOR</v>
      </c>
      <c r="X403" s="20" t="str">
        <f>+IF(V403="","-",CONCATENATE(V403,"_",W403))</f>
        <v>CENS_INTERIOR</v>
      </c>
      <c r="Y403" s="59">
        <v>0.24180626181455761</v>
      </c>
      <c r="Z403" t="str">
        <f>+IFERROR(VLOOKUP(H403,#REF!,2,FALSE),"-")</f>
        <v>-</v>
      </c>
      <c r="AA403" t="s">
        <v>2394</v>
      </c>
      <c r="AB403" t="str">
        <f>+IF(W403="","-",IF(W403="UNICO","CENSO","MUESTRA"))</f>
        <v>MUESTRA</v>
      </c>
      <c r="AC403" t="s">
        <v>2398</v>
      </c>
      <c r="AD403" t="s">
        <v>134</v>
      </c>
      <c r="AF403">
        <f>+COUNTIF(Piloto!C:C,MARCO!A403)</f>
        <v>0</v>
      </c>
    </row>
    <row r="404" spans="1:32" x14ac:dyDescent="0.25">
      <c r="A404" s="5" t="str">
        <f t="shared" si="6"/>
        <v>0107DM0451</v>
      </c>
      <c r="B404" s="23" t="s">
        <v>2119</v>
      </c>
      <c r="C404" t="s">
        <v>417</v>
      </c>
      <c r="D404" t="s">
        <v>532</v>
      </c>
      <c r="E404" t="s">
        <v>1757</v>
      </c>
      <c r="F404">
        <v>613159</v>
      </c>
      <c r="G404">
        <v>0</v>
      </c>
      <c r="H404" t="s">
        <v>1762</v>
      </c>
      <c r="I404" t="s">
        <v>20</v>
      </c>
      <c r="J404" t="s">
        <v>90</v>
      </c>
      <c r="K404" t="s">
        <v>21</v>
      </c>
      <c r="M404" t="s">
        <v>2289</v>
      </c>
      <c r="N404" t="s">
        <v>22</v>
      </c>
      <c r="O404" t="s">
        <v>23</v>
      </c>
      <c r="P404" t="s">
        <v>26</v>
      </c>
      <c r="Q404" t="s">
        <v>92</v>
      </c>
      <c r="R404" s="13">
        <v>305</v>
      </c>
      <c r="S404" s="13">
        <v>18</v>
      </c>
      <c r="T404" s="21">
        <v>1</v>
      </c>
      <c r="V404" t="s">
        <v>2116</v>
      </c>
      <c r="W404" t="str">
        <f>+IF(V404="","",IF(MID(V404,1,3)="ECE","UNICO",IF(V404="FINES",CONCATENATE("R",IF(OR(C404="16",C404="21",C404="22",C404="23"),"16212223",IF(OR(C404="15",C404="17",C404="24",C404="25"),"15172425",C404))),IF(V404="CEBAS","UNICO",IF(VALUE(C404)&lt;=11,"AMBA","INTERIOR")))))</f>
        <v>INTERIOR</v>
      </c>
      <c r="X404" s="20" t="str">
        <f>+IF(V404="","-",CONCATENATE(V404,"_",W404))</f>
        <v>CENS_INTERIOR</v>
      </c>
      <c r="Y404" s="59">
        <v>0.242200064815973</v>
      </c>
      <c r="Z404" t="str">
        <f>+IFERROR(VLOOKUP(H404,#REF!,2,FALSE),"-")</f>
        <v>-</v>
      </c>
      <c r="AA404" t="s">
        <v>2394</v>
      </c>
      <c r="AB404" t="str">
        <f>+IF(W404="","-",IF(W404="UNICO","CENSO","MUESTRA"))</f>
        <v>MUESTRA</v>
      </c>
      <c r="AC404" t="s">
        <v>2397</v>
      </c>
      <c r="AD404" t="s">
        <v>134</v>
      </c>
      <c r="AF404">
        <f>+COUNTIF(Piloto!C:C,MARCO!A404)</f>
        <v>0</v>
      </c>
    </row>
    <row r="405" spans="1:32" x14ac:dyDescent="0.25">
      <c r="A405" s="5" t="str">
        <f t="shared" si="6"/>
        <v>0120DM0451</v>
      </c>
      <c r="B405" s="23" t="s">
        <v>2119</v>
      </c>
      <c r="C405" t="s">
        <v>156</v>
      </c>
      <c r="D405" t="s">
        <v>154</v>
      </c>
      <c r="E405" t="s">
        <v>1945</v>
      </c>
      <c r="F405">
        <v>623913</v>
      </c>
      <c r="G405">
        <v>0</v>
      </c>
      <c r="H405" t="s">
        <v>1947</v>
      </c>
      <c r="I405" t="s">
        <v>20</v>
      </c>
      <c r="J405" t="s">
        <v>90</v>
      </c>
      <c r="K405" t="s">
        <v>21</v>
      </c>
      <c r="M405" t="s">
        <v>2289</v>
      </c>
      <c r="N405" t="s">
        <v>22</v>
      </c>
      <c r="O405" t="s">
        <v>23</v>
      </c>
      <c r="P405" t="s">
        <v>26</v>
      </c>
      <c r="Q405" t="s">
        <v>92</v>
      </c>
      <c r="R405" s="13">
        <v>46</v>
      </c>
      <c r="S405" s="13">
        <v>3</v>
      </c>
      <c r="T405" s="21">
        <v>1</v>
      </c>
      <c r="V405" t="s">
        <v>2116</v>
      </c>
      <c r="W405" t="str">
        <f>+IF(V405="","",IF(MID(V405,1,3)="ECE","UNICO",IF(V405="FINES",CONCATENATE("R",IF(OR(C405="16",C405="21",C405="22",C405="23"),"16212223",IF(OR(C405="15",C405="17",C405="24",C405="25"),"15172425",C405))),IF(V405="CEBAS","UNICO",IF(VALUE(C405)&lt;=11,"AMBA","INTERIOR")))))</f>
        <v>INTERIOR</v>
      </c>
      <c r="X405" s="20" t="str">
        <f>+IF(V405="","-",CONCATENATE(V405,"_",W405))</f>
        <v>CENS_INTERIOR</v>
      </c>
      <c r="Y405" s="59">
        <v>0.2451095322245046</v>
      </c>
      <c r="Z405" t="str">
        <f>+IFERROR(VLOOKUP(H405,#REF!,2,FALSE),"-")</f>
        <v>-</v>
      </c>
      <c r="AA405" t="s">
        <v>2394</v>
      </c>
      <c r="AB405" t="str">
        <f>+IF(W405="","-",IF(W405="UNICO","CENSO","MUESTRA"))</f>
        <v>MUESTRA</v>
      </c>
      <c r="AC405" t="s">
        <v>2397</v>
      </c>
      <c r="AD405" t="s">
        <v>134</v>
      </c>
      <c r="AF405">
        <f>+COUNTIF(Piloto!C:C,MARCO!A405)</f>
        <v>0</v>
      </c>
    </row>
    <row r="406" spans="1:32" x14ac:dyDescent="0.25">
      <c r="A406" s="5" t="str">
        <f t="shared" si="6"/>
        <v>0008DM0461</v>
      </c>
      <c r="B406" s="23" t="s">
        <v>2119</v>
      </c>
      <c r="C406" t="s">
        <v>139</v>
      </c>
      <c r="D406" t="s">
        <v>312</v>
      </c>
      <c r="E406" t="s">
        <v>314</v>
      </c>
      <c r="F406">
        <v>623828</v>
      </c>
      <c r="G406">
        <v>0</v>
      </c>
      <c r="H406" t="s">
        <v>348</v>
      </c>
      <c r="I406" t="s">
        <v>20</v>
      </c>
      <c r="J406" t="s">
        <v>90</v>
      </c>
      <c r="K406" t="s">
        <v>21</v>
      </c>
      <c r="M406" t="s">
        <v>17699</v>
      </c>
      <c r="N406" t="s">
        <v>22</v>
      </c>
      <c r="O406" t="s">
        <v>23</v>
      </c>
      <c r="P406" t="s">
        <v>26</v>
      </c>
      <c r="Q406" t="s">
        <v>92</v>
      </c>
      <c r="R406" s="13">
        <v>48</v>
      </c>
      <c r="S406" s="13">
        <v>3</v>
      </c>
      <c r="T406" s="21">
        <v>1</v>
      </c>
      <c r="V406" t="s">
        <v>2116</v>
      </c>
      <c r="W406" t="str">
        <f>+IF(V406="","",IF(MID(V406,1,3)="ECE","UNICO",IF(V406="FINES",CONCATENATE("R",IF(OR(C406="16",C406="21",C406="22",C406="23"),"16212223",IF(OR(C406="15",C406="17",C406="24",C406="25"),"15172425",C406))),IF(V406="CEBAS","UNICO",IF(VALUE(C406)&lt;=11,"AMBA","INTERIOR")))))</f>
        <v>INTERIOR</v>
      </c>
      <c r="X406" s="20" t="str">
        <f>+IF(V406="","-",CONCATENATE(V406,"_",W406))</f>
        <v>CENS_INTERIOR</v>
      </c>
      <c r="Y406" s="59">
        <v>0.24530620872974401</v>
      </c>
      <c r="Z406" t="str">
        <f>+IFERROR(VLOOKUP(H406,#REF!,2,FALSE),"-")</f>
        <v>-</v>
      </c>
      <c r="AA406" t="s">
        <v>2394</v>
      </c>
      <c r="AB406" t="str">
        <f>+IF(W406="","-",IF(W406="UNICO","CENSO","MUESTRA"))</f>
        <v>MUESTRA</v>
      </c>
      <c r="AC406" t="s">
        <v>2398</v>
      </c>
      <c r="AD406" t="s">
        <v>134</v>
      </c>
      <c r="AF406">
        <f>+COUNTIF(Piloto!C:C,MARCO!A406)</f>
        <v>0</v>
      </c>
    </row>
    <row r="407" spans="1:32" x14ac:dyDescent="0.25">
      <c r="A407" s="5" t="str">
        <f t="shared" si="6"/>
        <v>0075DM0452</v>
      </c>
      <c r="B407" s="23" t="s">
        <v>2119</v>
      </c>
      <c r="C407" t="s">
        <v>242</v>
      </c>
      <c r="D407" t="s">
        <v>1350</v>
      </c>
      <c r="E407" t="s">
        <v>1351</v>
      </c>
      <c r="F407">
        <v>606769</v>
      </c>
      <c r="G407">
        <v>0</v>
      </c>
      <c r="H407" t="s">
        <v>1364</v>
      </c>
      <c r="I407" t="s">
        <v>20</v>
      </c>
      <c r="J407" t="s">
        <v>90</v>
      </c>
      <c r="K407" t="s">
        <v>21</v>
      </c>
      <c r="M407" t="s">
        <v>17642</v>
      </c>
      <c r="N407" t="s">
        <v>22</v>
      </c>
      <c r="O407" t="s">
        <v>23</v>
      </c>
      <c r="P407" t="s">
        <v>26</v>
      </c>
      <c r="Q407" t="s">
        <v>92</v>
      </c>
      <c r="R407" s="13">
        <v>162</v>
      </c>
      <c r="S407" s="13">
        <v>8</v>
      </c>
      <c r="T407" s="21">
        <v>1</v>
      </c>
      <c r="V407" t="s">
        <v>2116</v>
      </c>
      <c r="W407" t="str">
        <f>+IF(V407="","",IF(MID(V407,1,3)="ECE","UNICO",IF(V407="FINES",CONCATENATE("R",IF(OR(C407="16",C407="21",C407="22",C407="23"),"16212223",IF(OR(C407="15",C407="17",C407="24",C407="25"),"15172425",C407))),IF(V407="CEBAS","UNICO",IF(VALUE(C407)&lt;=11,"AMBA","INTERIOR")))))</f>
        <v>INTERIOR</v>
      </c>
      <c r="X407" s="20" t="str">
        <f>+IF(V407="","-",CONCATENATE(V407,"_",W407))</f>
        <v>CENS_INTERIOR</v>
      </c>
      <c r="Y407" s="59">
        <v>0.24685549363493919</v>
      </c>
      <c r="Z407" t="str">
        <f>+IFERROR(VLOOKUP(H407,#REF!,2,FALSE),"-")</f>
        <v>-</v>
      </c>
      <c r="AA407" t="s">
        <v>2394</v>
      </c>
      <c r="AB407" t="str">
        <f>+IF(W407="","-",IF(W407="UNICO","CENSO","MUESTRA"))</f>
        <v>MUESTRA</v>
      </c>
      <c r="AC407" t="s">
        <v>2397</v>
      </c>
      <c r="AD407" t="s">
        <v>134</v>
      </c>
      <c r="AF407">
        <f>+COUNTIF(Piloto!C:C,MARCO!A407)</f>
        <v>0</v>
      </c>
    </row>
    <row r="408" spans="1:32" x14ac:dyDescent="0.25">
      <c r="A408" s="5" t="str">
        <f t="shared" si="6"/>
        <v>0075DM0451</v>
      </c>
      <c r="B408" s="23" t="s">
        <v>2119</v>
      </c>
      <c r="C408" t="s">
        <v>242</v>
      </c>
      <c r="D408" t="s">
        <v>1350</v>
      </c>
      <c r="E408" t="s">
        <v>1351</v>
      </c>
      <c r="F408">
        <v>620528</v>
      </c>
      <c r="G408">
        <v>0</v>
      </c>
      <c r="H408" t="s">
        <v>1362</v>
      </c>
      <c r="I408" t="s">
        <v>20</v>
      </c>
      <c r="J408" t="s">
        <v>90</v>
      </c>
      <c r="K408" t="s">
        <v>21</v>
      </c>
      <c r="M408" t="s">
        <v>17745</v>
      </c>
      <c r="N408" t="s">
        <v>22</v>
      </c>
      <c r="O408" t="s">
        <v>23</v>
      </c>
      <c r="P408" t="s">
        <v>26</v>
      </c>
      <c r="Q408" t="s">
        <v>92</v>
      </c>
      <c r="R408" s="13">
        <v>228</v>
      </c>
      <c r="S408" s="13">
        <v>9</v>
      </c>
      <c r="T408" s="21">
        <v>1</v>
      </c>
      <c r="V408" t="s">
        <v>2116</v>
      </c>
      <c r="W408" t="str">
        <f>+IF(V408="","",IF(MID(V408,1,3)="ECE","UNICO",IF(V408="FINES",CONCATENATE("R",IF(OR(C408="16",C408="21",C408="22",C408="23"),"16212223",IF(OR(C408="15",C408="17",C408="24",C408="25"),"15172425",C408))),IF(V408="CEBAS","UNICO",IF(VALUE(C408)&lt;=11,"AMBA","INTERIOR")))))</f>
        <v>INTERIOR</v>
      </c>
      <c r="X408" s="20" t="str">
        <f>+IF(V408="","-",CONCATENATE(V408,"_",W408))</f>
        <v>CENS_INTERIOR</v>
      </c>
      <c r="Y408" s="59">
        <v>0.2476240193678273</v>
      </c>
      <c r="Z408" t="str">
        <f>+IFERROR(VLOOKUP(H408,#REF!,2,FALSE),"-")</f>
        <v>-</v>
      </c>
      <c r="AA408" t="s">
        <v>2394</v>
      </c>
      <c r="AB408" t="str">
        <f>+IF(W408="","-",IF(W408="UNICO","CENSO","MUESTRA"))</f>
        <v>MUESTRA</v>
      </c>
      <c r="AC408" t="s">
        <v>2398</v>
      </c>
      <c r="AD408" t="s">
        <v>134</v>
      </c>
      <c r="AF408">
        <f>+COUNTIF(Piloto!C:C,MARCO!A408)</f>
        <v>0</v>
      </c>
    </row>
    <row r="409" spans="1:32" x14ac:dyDescent="0.25">
      <c r="A409" s="5" t="str">
        <f t="shared" si="6"/>
        <v>0086DM0451</v>
      </c>
      <c r="B409" s="23" t="s">
        <v>2119</v>
      </c>
      <c r="C409" t="s">
        <v>88</v>
      </c>
      <c r="D409" t="s">
        <v>1520</v>
      </c>
      <c r="E409" t="s">
        <v>1521</v>
      </c>
      <c r="F409">
        <v>623772</v>
      </c>
      <c r="G409">
        <v>0</v>
      </c>
      <c r="H409" t="s">
        <v>1528</v>
      </c>
      <c r="I409" t="s">
        <v>20</v>
      </c>
      <c r="J409" t="s">
        <v>90</v>
      </c>
      <c r="K409" t="s">
        <v>21</v>
      </c>
      <c r="M409" t="s">
        <v>17700</v>
      </c>
      <c r="N409" t="s">
        <v>22</v>
      </c>
      <c r="O409" t="s">
        <v>23</v>
      </c>
      <c r="P409" t="s">
        <v>26</v>
      </c>
      <c r="Q409" t="s">
        <v>92</v>
      </c>
      <c r="R409" s="13">
        <v>191</v>
      </c>
      <c r="S409" s="13">
        <v>8</v>
      </c>
      <c r="T409" s="21">
        <v>1</v>
      </c>
      <c r="V409" t="s">
        <v>2116</v>
      </c>
      <c r="W409" t="str">
        <f>+IF(V409="","",IF(MID(V409,1,3)="ECE","UNICO",IF(V409="FINES",CONCATENATE("R",IF(OR(C409="16",C409="21",C409="22",C409="23"),"16212223",IF(OR(C409="15",C409="17",C409="24",C409="25"),"15172425",C409))),IF(V409="CEBAS","UNICO",IF(VALUE(C409)&lt;=11,"AMBA","INTERIOR")))))</f>
        <v>INTERIOR</v>
      </c>
      <c r="X409" s="20" t="str">
        <f>+IF(V409="","-",CONCATENATE(V409,"_",W409))</f>
        <v>CENS_INTERIOR</v>
      </c>
      <c r="Y409" s="59">
        <v>0.24777252658417351</v>
      </c>
      <c r="Z409" t="str">
        <f>+IFERROR(VLOOKUP(H409,#REF!,2,FALSE),"-")</f>
        <v>-</v>
      </c>
      <c r="AA409" t="s">
        <v>2394</v>
      </c>
      <c r="AB409" t="str">
        <f>+IF(W409="","-",IF(W409="UNICO","CENSO","MUESTRA"))</f>
        <v>MUESTRA</v>
      </c>
      <c r="AC409" t="s">
        <v>2397</v>
      </c>
      <c r="AD409" t="s">
        <v>134</v>
      </c>
      <c r="AF409">
        <f>+COUNTIF(Piloto!C:C,MARCO!A409)</f>
        <v>0</v>
      </c>
    </row>
    <row r="410" spans="1:32" x14ac:dyDescent="0.25">
      <c r="A410" s="5" t="str">
        <f t="shared" si="6"/>
        <v>0008DM0462</v>
      </c>
      <c r="B410" s="23" t="s">
        <v>2119</v>
      </c>
      <c r="C410" t="s">
        <v>139</v>
      </c>
      <c r="D410" t="s">
        <v>312</v>
      </c>
      <c r="E410" t="s">
        <v>314</v>
      </c>
      <c r="F410">
        <v>623829</v>
      </c>
      <c r="G410">
        <v>0</v>
      </c>
      <c r="H410" t="s">
        <v>349</v>
      </c>
      <c r="I410" t="s">
        <v>20</v>
      </c>
      <c r="J410" t="s">
        <v>90</v>
      </c>
      <c r="K410" t="s">
        <v>21</v>
      </c>
      <c r="M410" t="s">
        <v>17647</v>
      </c>
      <c r="N410" t="s">
        <v>22</v>
      </c>
      <c r="O410" t="s">
        <v>23</v>
      </c>
      <c r="P410" t="s">
        <v>26</v>
      </c>
      <c r="Q410" t="s">
        <v>92</v>
      </c>
      <c r="R410" s="13">
        <v>69</v>
      </c>
      <c r="S410" s="13">
        <v>3</v>
      </c>
      <c r="T410" s="21">
        <v>1</v>
      </c>
      <c r="V410" t="s">
        <v>2116</v>
      </c>
      <c r="W410" t="str">
        <f>+IF(V410="","",IF(MID(V410,1,3)="ECE","UNICO",IF(V410="FINES",CONCATENATE("R",IF(OR(C410="16",C410="21",C410="22",C410="23"),"16212223",IF(OR(C410="15",C410="17",C410="24",C410="25"),"15172425",C410))),IF(V410="CEBAS","UNICO",IF(VALUE(C410)&lt;=11,"AMBA","INTERIOR")))))</f>
        <v>INTERIOR</v>
      </c>
      <c r="X410" s="20" t="str">
        <f>+IF(V410="","-",CONCATENATE(V410,"_",W410))</f>
        <v>CENS_INTERIOR</v>
      </c>
      <c r="Y410" s="59">
        <v>0.24890716609201929</v>
      </c>
      <c r="Z410" t="str">
        <f>+IFERROR(VLOOKUP(H410,#REF!,2,FALSE),"-")</f>
        <v>-</v>
      </c>
      <c r="AA410" t="s">
        <v>2394</v>
      </c>
      <c r="AB410" t="str">
        <f>+IF(W410="","-",IF(W410="UNICO","CENSO","MUESTRA"))</f>
        <v>MUESTRA</v>
      </c>
      <c r="AC410" t="s">
        <v>2397</v>
      </c>
      <c r="AD410" t="s">
        <v>134</v>
      </c>
      <c r="AF410">
        <f>+COUNTIF(Piloto!C:C,MARCO!A410)</f>
        <v>0</v>
      </c>
    </row>
    <row r="411" spans="1:32" x14ac:dyDescent="0.25">
      <c r="A411" s="5" t="str">
        <f t="shared" si="6"/>
        <v>0003DM0451</v>
      </c>
      <c r="B411" s="23" t="s">
        <v>2119</v>
      </c>
      <c r="C411" t="s">
        <v>141</v>
      </c>
      <c r="D411" t="s">
        <v>174</v>
      </c>
      <c r="E411" t="s">
        <v>176</v>
      </c>
      <c r="F411">
        <v>623786</v>
      </c>
      <c r="G411">
        <v>0</v>
      </c>
      <c r="H411" t="s">
        <v>179</v>
      </c>
      <c r="I411" t="s">
        <v>20</v>
      </c>
      <c r="J411" t="s">
        <v>90</v>
      </c>
      <c r="K411" t="s">
        <v>21</v>
      </c>
      <c r="M411" t="s">
        <v>2289</v>
      </c>
      <c r="N411" t="s">
        <v>22</v>
      </c>
      <c r="O411" t="s">
        <v>23</v>
      </c>
      <c r="P411" t="s">
        <v>26</v>
      </c>
      <c r="Q411" t="s">
        <v>92</v>
      </c>
      <c r="R411" s="13">
        <v>66</v>
      </c>
      <c r="S411" s="13">
        <v>3</v>
      </c>
      <c r="T411" s="21">
        <v>1</v>
      </c>
      <c r="V411" t="s">
        <v>2116</v>
      </c>
      <c r="W411" t="str">
        <f>+IF(V411="","",IF(MID(V411,1,3)="ECE","UNICO",IF(V411="FINES",CONCATENATE("R",IF(OR(C411="16",C411="21",C411="22",C411="23"),"16212223",IF(OR(C411="15",C411="17",C411="24",C411="25"),"15172425",C411))),IF(V411="CEBAS","UNICO",IF(VALUE(C411)&lt;=11,"AMBA","INTERIOR")))))</f>
        <v>INTERIOR</v>
      </c>
      <c r="X411" s="20" t="str">
        <f>+IF(V411="","-",CONCATENATE(V411,"_",W411))</f>
        <v>CENS_INTERIOR</v>
      </c>
      <c r="Y411" s="59">
        <v>0.25166893005371088</v>
      </c>
      <c r="Z411" t="str">
        <f>+IFERROR(VLOOKUP(H411,#REF!,2,FALSE),"-")</f>
        <v>-</v>
      </c>
      <c r="AA411" t="s">
        <v>2394</v>
      </c>
      <c r="AB411" t="str">
        <f>+IF(W411="","-",IF(W411="UNICO","CENSO","MUESTRA"))</f>
        <v>MUESTRA</v>
      </c>
      <c r="AC411" t="s">
        <v>2397</v>
      </c>
      <c r="AD411" t="s">
        <v>134</v>
      </c>
      <c r="AF411">
        <f>+COUNTIF(Piloto!C:C,MARCO!A411)</f>
        <v>0</v>
      </c>
    </row>
    <row r="412" spans="1:32" x14ac:dyDescent="0.25">
      <c r="A412" s="5" t="str">
        <f t="shared" si="6"/>
        <v>0091DM0452</v>
      </c>
      <c r="B412" s="23" t="s">
        <v>2119</v>
      </c>
      <c r="C412" t="s">
        <v>159</v>
      </c>
      <c r="D412" t="s">
        <v>1551</v>
      </c>
      <c r="E412" t="s">
        <v>1552</v>
      </c>
      <c r="F412">
        <v>623942</v>
      </c>
      <c r="G412">
        <v>0</v>
      </c>
      <c r="H412" t="s">
        <v>1557</v>
      </c>
      <c r="I412" t="s">
        <v>20</v>
      </c>
      <c r="J412" t="s">
        <v>90</v>
      </c>
      <c r="K412" t="s">
        <v>21</v>
      </c>
      <c r="M412" t="s">
        <v>17642</v>
      </c>
      <c r="N412" t="s">
        <v>22</v>
      </c>
      <c r="O412" t="s">
        <v>23</v>
      </c>
      <c r="P412" t="s">
        <v>26</v>
      </c>
      <c r="Q412" t="s">
        <v>92</v>
      </c>
      <c r="R412" s="13">
        <v>346</v>
      </c>
      <c r="S412" s="13">
        <v>6</v>
      </c>
      <c r="T412" s="21">
        <v>1</v>
      </c>
      <c r="V412" t="s">
        <v>2116</v>
      </c>
      <c r="W412" t="str">
        <f>+IF(V412="","",IF(MID(V412,1,3)="ECE","UNICO",IF(V412="FINES",CONCATENATE("R",IF(OR(C412="16",C412="21",C412="22",C412="23"),"16212223",IF(OR(C412="15",C412="17",C412="24",C412="25"),"15172425",C412))),IF(V412="CEBAS","UNICO",IF(VALUE(C412)&lt;=11,"AMBA","INTERIOR")))))</f>
        <v>INTERIOR</v>
      </c>
      <c r="X412" s="20" t="str">
        <f>+IF(V412="","-",CONCATENATE(V412,"_",W412))</f>
        <v>CENS_INTERIOR</v>
      </c>
      <c r="Y412" s="59">
        <v>0.25263072219159871</v>
      </c>
      <c r="Z412" t="str">
        <f>+IFERROR(VLOOKUP(H412,#REF!,2,FALSE),"-")</f>
        <v>-</v>
      </c>
      <c r="AA412" t="s">
        <v>2394</v>
      </c>
      <c r="AB412" t="str">
        <f>+IF(W412="","-",IF(W412="UNICO","CENSO","MUESTRA"))</f>
        <v>MUESTRA</v>
      </c>
      <c r="AC412" t="s">
        <v>2398</v>
      </c>
      <c r="AD412" t="s">
        <v>134</v>
      </c>
      <c r="AF412">
        <f>+COUNTIF(Piloto!C:C,MARCO!A412)</f>
        <v>0</v>
      </c>
    </row>
    <row r="413" spans="1:32" x14ac:dyDescent="0.25">
      <c r="A413" s="5" t="str">
        <f t="shared" si="6"/>
        <v>0013DM0453</v>
      </c>
      <c r="B413" s="23" t="s">
        <v>2119</v>
      </c>
      <c r="C413" t="s">
        <v>141</v>
      </c>
      <c r="D413" t="s">
        <v>409</v>
      </c>
      <c r="E413" t="s">
        <v>411</v>
      </c>
      <c r="F413">
        <v>623787</v>
      </c>
      <c r="G413">
        <v>0</v>
      </c>
      <c r="H413" t="s">
        <v>416</v>
      </c>
      <c r="I413" t="s">
        <v>20</v>
      </c>
      <c r="J413" t="s">
        <v>90</v>
      </c>
      <c r="K413" t="s">
        <v>21</v>
      </c>
      <c r="M413" t="s">
        <v>17638</v>
      </c>
      <c r="N413" t="s">
        <v>22</v>
      </c>
      <c r="O413" t="s">
        <v>23</v>
      </c>
      <c r="P413" t="s">
        <v>26</v>
      </c>
      <c r="Q413" t="s">
        <v>92</v>
      </c>
      <c r="R413" s="13">
        <v>128</v>
      </c>
      <c r="S413" s="13">
        <v>6</v>
      </c>
      <c r="T413" s="21">
        <v>1</v>
      </c>
      <c r="V413" t="s">
        <v>2116</v>
      </c>
      <c r="W413" t="str">
        <f>+IF(V413="","",IF(MID(V413,1,3)="ECE","UNICO",IF(V413="FINES",CONCATENATE("R",IF(OR(C413="16",C413="21",C413="22",C413="23"),"16212223",IF(OR(C413="15",C413="17",C413="24",C413="25"),"15172425",C413))),IF(V413="CEBAS","UNICO",IF(VALUE(C413)&lt;=11,"AMBA","INTERIOR")))))</f>
        <v>INTERIOR</v>
      </c>
      <c r="X413" s="20" t="str">
        <f>+IF(V413="","-",CONCATENATE(V413,"_",W413))</f>
        <v>CENS_INTERIOR</v>
      </c>
      <c r="Y413" s="59">
        <v>0.25407888943498791</v>
      </c>
      <c r="Z413" t="str">
        <f>+IFERROR(VLOOKUP(H413,#REF!,2,FALSE),"-")</f>
        <v>-</v>
      </c>
      <c r="AA413" t="s">
        <v>2394</v>
      </c>
      <c r="AB413" t="str">
        <f>+IF(W413="","-",IF(W413="UNICO","CENSO","MUESTRA"))</f>
        <v>MUESTRA</v>
      </c>
      <c r="AC413" t="s">
        <v>2397</v>
      </c>
      <c r="AD413" t="s">
        <v>134</v>
      </c>
      <c r="AF413">
        <f>+COUNTIF(Piloto!C:C,MARCO!A413)</f>
        <v>0</v>
      </c>
    </row>
    <row r="414" spans="1:32" x14ac:dyDescent="0.25">
      <c r="A414" s="5" t="str">
        <f t="shared" si="6"/>
        <v>0019DM0451</v>
      </c>
      <c r="B414" s="23" t="s">
        <v>2119</v>
      </c>
      <c r="C414" t="s">
        <v>153</v>
      </c>
      <c r="D414" t="s">
        <v>475</v>
      </c>
      <c r="E414" t="s">
        <v>476</v>
      </c>
      <c r="F414">
        <v>623778</v>
      </c>
      <c r="G414">
        <v>0</v>
      </c>
      <c r="H414" t="s">
        <v>480</v>
      </c>
      <c r="I414" t="s">
        <v>20</v>
      </c>
      <c r="J414" t="s">
        <v>90</v>
      </c>
      <c r="K414" t="s">
        <v>21</v>
      </c>
      <c r="M414" t="s">
        <v>2289</v>
      </c>
      <c r="N414" t="s">
        <v>22</v>
      </c>
      <c r="O414" t="s">
        <v>23</v>
      </c>
      <c r="P414" t="s">
        <v>26</v>
      </c>
      <c r="Q414" t="s">
        <v>92</v>
      </c>
      <c r="R414" s="13">
        <v>67</v>
      </c>
      <c r="S414" s="13">
        <v>3</v>
      </c>
      <c r="T414" s="21">
        <v>1</v>
      </c>
      <c r="V414" t="s">
        <v>2116</v>
      </c>
      <c r="W414" t="str">
        <f>+IF(V414="","",IF(MID(V414,1,3)="ECE","UNICO",IF(V414="FINES",CONCATENATE("R",IF(OR(C414="16",C414="21",C414="22",C414="23"),"16212223",IF(OR(C414="15",C414="17",C414="24",C414="25"),"15172425",C414))),IF(V414="CEBAS","UNICO",IF(VALUE(C414)&lt;=11,"AMBA","INTERIOR")))))</f>
        <v>INTERIOR</v>
      </c>
      <c r="X414" s="20" t="str">
        <f>+IF(V414="","-",CONCATENATE(V414,"_",W414))</f>
        <v>CENS_INTERIOR</v>
      </c>
      <c r="Y414" s="59">
        <v>0.25470912927075429</v>
      </c>
      <c r="Z414" t="str">
        <f>+IFERROR(VLOOKUP(H414,#REF!,2,FALSE),"-")</f>
        <v>-</v>
      </c>
      <c r="AA414" t="s">
        <v>2394</v>
      </c>
      <c r="AB414" t="str">
        <f>+IF(W414="","-",IF(W414="UNICO","CENSO","MUESTRA"))</f>
        <v>MUESTRA</v>
      </c>
      <c r="AC414" t="s">
        <v>2397</v>
      </c>
      <c r="AD414" t="s">
        <v>134</v>
      </c>
      <c r="AF414">
        <f>+COUNTIF(Piloto!C:C,MARCO!A414)</f>
        <v>0</v>
      </c>
    </row>
    <row r="415" spans="1:32" x14ac:dyDescent="0.25">
      <c r="A415" s="5" t="str">
        <f t="shared" si="6"/>
        <v>0103DM0451</v>
      </c>
      <c r="B415" s="23" t="s">
        <v>2119</v>
      </c>
      <c r="C415" t="s">
        <v>157</v>
      </c>
      <c r="D415" t="s">
        <v>524</v>
      </c>
      <c r="E415" t="s">
        <v>1733</v>
      </c>
      <c r="F415">
        <v>623994</v>
      </c>
      <c r="G415">
        <v>0</v>
      </c>
      <c r="H415" t="s">
        <v>1735</v>
      </c>
      <c r="I415" t="s">
        <v>20</v>
      </c>
      <c r="J415" t="s">
        <v>90</v>
      </c>
      <c r="K415" t="s">
        <v>21</v>
      </c>
      <c r="M415" t="s">
        <v>2289</v>
      </c>
      <c r="N415" t="s">
        <v>22</v>
      </c>
      <c r="O415" t="s">
        <v>23</v>
      </c>
      <c r="P415" t="s">
        <v>26</v>
      </c>
      <c r="Q415" t="s">
        <v>92</v>
      </c>
      <c r="R415" s="13">
        <v>56</v>
      </c>
      <c r="S415" s="13">
        <v>3</v>
      </c>
      <c r="T415" s="21">
        <v>1</v>
      </c>
      <c r="V415" t="s">
        <v>2116</v>
      </c>
      <c r="W415" t="str">
        <f>+IF(V415="","",IF(MID(V415,1,3)="ECE","UNICO",IF(V415="FINES",CONCATENATE("R",IF(OR(C415="16",C415="21",C415="22",C415="23"),"16212223",IF(OR(C415="15",C415="17",C415="24",C415="25"),"15172425",C415))),IF(V415="CEBAS","UNICO",IF(VALUE(C415)&lt;=11,"AMBA","INTERIOR")))))</f>
        <v>INTERIOR</v>
      </c>
      <c r="X415" s="20" t="str">
        <f>+IF(V415="","-",CONCATENATE(V415,"_",W415))</f>
        <v>CENS_INTERIOR</v>
      </c>
      <c r="Y415" s="59">
        <v>0.25930010676383969</v>
      </c>
      <c r="Z415" t="str">
        <f>+IFERROR(VLOOKUP(H415,#REF!,2,FALSE),"-")</f>
        <v>-</v>
      </c>
      <c r="AA415" t="s">
        <v>2394</v>
      </c>
      <c r="AB415" t="str">
        <f>+IF(W415="","-",IF(W415="UNICO","CENSO","MUESTRA"))</f>
        <v>MUESTRA</v>
      </c>
      <c r="AC415" t="s">
        <v>2398</v>
      </c>
      <c r="AD415" t="s">
        <v>134</v>
      </c>
      <c r="AF415">
        <f>+COUNTIF(Piloto!C:C,MARCO!A415)</f>
        <v>0</v>
      </c>
    </row>
    <row r="416" spans="1:32" x14ac:dyDescent="0.25">
      <c r="A416" s="5" t="str">
        <f t="shared" si="6"/>
        <v>0002DM0451</v>
      </c>
      <c r="B416" s="23" t="s">
        <v>2119</v>
      </c>
      <c r="C416" t="s">
        <v>159</v>
      </c>
      <c r="D416" t="s">
        <v>164</v>
      </c>
      <c r="E416" t="s">
        <v>166</v>
      </c>
      <c r="F416">
        <v>611324</v>
      </c>
      <c r="G416">
        <v>0</v>
      </c>
      <c r="H416" t="s">
        <v>171</v>
      </c>
      <c r="I416" t="s">
        <v>20</v>
      </c>
      <c r="J416" t="s">
        <v>90</v>
      </c>
      <c r="K416" t="s">
        <v>21</v>
      </c>
      <c r="M416" t="s">
        <v>2289</v>
      </c>
      <c r="N416" t="s">
        <v>22</v>
      </c>
      <c r="O416" t="s">
        <v>23</v>
      </c>
      <c r="P416" t="s">
        <v>26</v>
      </c>
      <c r="Q416" t="s">
        <v>92</v>
      </c>
      <c r="R416" s="13">
        <v>62</v>
      </c>
      <c r="S416" s="13">
        <v>6</v>
      </c>
      <c r="T416" s="21">
        <v>1</v>
      </c>
      <c r="V416" t="s">
        <v>2116</v>
      </c>
      <c r="W416" t="str">
        <f>+IF(V416="","",IF(MID(V416,1,3)="ECE","UNICO",IF(V416="FINES",CONCATENATE("R",IF(OR(C416="16",C416="21",C416="22",C416="23"),"16212223",IF(OR(C416="15",C416="17",C416="24",C416="25"),"15172425",C416))),IF(V416="CEBAS","UNICO",IF(VALUE(C416)&lt;=11,"AMBA","INTERIOR")))))</f>
        <v>INTERIOR</v>
      </c>
      <c r="X416" s="20" t="str">
        <f>+IF(V416="","-",CONCATENATE(V416,"_",W416))</f>
        <v>CENS_INTERIOR</v>
      </c>
      <c r="Y416" s="59">
        <v>0.2602408833992787</v>
      </c>
      <c r="Z416" t="str">
        <f>+IFERROR(VLOOKUP(H416,#REF!,2,FALSE),"-")</f>
        <v>-</v>
      </c>
      <c r="AA416" t="s">
        <v>2394</v>
      </c>
      <c r="AB416" t="str">
        <f>+IF(W416="","-",IF(W416="UNICO","CENSO","MUESTRA"))</f>
        <v>MUESTRA</v>
      </c>
      <c r="AC416" t="s">
        <v>2398</v>
      </c>
      <c r="AD416" t="s">
        <v>134</v>
      </c>
      <c r="AF416">
        <f>+COUNTIF(Piloto!C:C,MARCO!A416)</f>
        <v>0</v>
      </c>
    </row>
    <row r="417" spans="1:32" x14ac:dyDescent="0.25">
      <c r="A417" s="5" t="str">
        <f t="shared" si="6"/>
        <v>0128DM0451</v>
      </c>
      <c r="B417" s="23" t="s">
        <v>2119</v>
      </c>
      <c r="C417" t="s">
        <v>83</v>
      </c>
      <c r="D417" t="s">
        <v>642</v>
      </c>
      <c r="E417" t="s">
        <v>1981</v>
      </c>
      <c r="F417">
        <v>624592</v>
      </c>
      <c r="G417">
        <v>0</v>
      </c>
      <c r="H417" t="s">
        <v>1984</v>
      </c>
      <c r="I417" t="s">
        <v>20</v>
      </c>
      <c r="J417" t="s">
        <v>90</v>
      </c>
      <c r="K417" t="s">
        <v>21</v>
      </c>
      <c r="M417" t="s">
        <v>2289</v>
      </c>
      <c r="N417" t="s">
        <v>22</v>
      </c>
      <c r="O417" t="s">
        <v>23</v>
      </c>
      <c r="P417" t="s">
        <v>26</v>
      </c>
      <c r="Q417" t="s">
        <v>92</v>
      </c>
      <c r="R417" s="13">
        <v>47</v>
      </c>
      <c r="S417" s="13">
        <v>3</v>
      </c>
      <c r="T417" s="21">
        <v>1</v>
      </c>
      <c r="V417" t="s">
        <v>2116</v>
      </c>
      <c r="W417" t="str">
        <f>+IF(V417="","",IF(MID(V417,1,3)="ECE","UNICO",IF(V417="FINES",CONCATENATE("R",IF(OR(C417="16",C417="21",C417="22",C417="23"),"16212223",IF(OR(C417="15",C417="17",C417="24",C417="25"),"15172425",C417))),IF(V417="CEBAS","UNICO",IF(VALUE(C417)&lt;=11,"AMBA","INTERIOR")))))</f>
        <v>INTERIOR</v>
      </c>
      <c r="X417" s="20" t="str">
        <f>+IF(V417="","-",CONCATENATE(V417,"_",W417))</f>
        <v>CENS_INTERIOR</v>
      </c>
      <c r="Y417" s="59">
        <v>0.26153057302747462</v>
      </c>
      <c r="Z417" t="str">
        <f>+IFERROR(VLOOKUP(H417,#REF!,2,FALSE),"-")</f>
        <v>-</v>
      </c>
      <c r="AA417" t="s">
        <v>2394</v>
      </c>
      <c r="AB417" t="str">
        <f>+IF(W417="","-",IF(W417="UNICO","CENSO","MUESTRA"))</f>
        <v>MUESTRA</v>
      </c>
      <c r="AC417" t="s">
        <v>2398</v>
      </c>
      <c r="AD417" t="s">
        <v>134</v>
      </c>
      <c r="AF417">
        <f>+COUNTIF(Piloto!C:C,MARCO!A417)</f>
        <v>0</v>
      </c>
    </row>
    <row r="418" spans="1:32" x14ac:dyDescent="0.25">
      <c r="A418" s="5" t="str">
        <f t="shared" si="6"/>
        <v>0018DM0451</v>
      </c>
      <c r="B418" s="23" t="s">
        <v>2119</v>
      </c>
      <c r="C418" t="s">
        <v>156</v>
      </c>
      <c r="D418" t="s">
        <v>469</v>
      </c>
      <c r="E418" t="s">
        <v>470</v>
      </c>
      <c r="F418">
        <v>623791</v>
      </c>
      <c r="G418">
        <v>0</v>
      </c>
      <c r="H418" t="s">
        <v>474</v>
      </c>
      <c r="I418" t="s">
        <v>20</v>
      </c>
      <c r="J418" t="s">
        <v>90</v>
      </c>
      <c r="K418" t="s">
        <v>21</v>
      </c>
      <c r="M418" t="s">
        <v>2289</v>
      </c>
      <c r="N418" t="s">
        <v>22</v>
      </c>
      <c r="O418" t="s">
        <v>23</v>
      </c>
      <c r="P418" t="s">
        <v>26</v>
      </c>
      <c r="Q418" t="s">
        <v>92</v>
      </c>
      <c r="R418" s="13">
        <v>76</v>
      </c>
      <c r="S418" s="13">
        <v>5</v>
      </c>
      <c r="T418" s="21">
        <v>1</v>
      </c>
      <c r="V418" t="s">
        <v>2116</v>
      </c>
      <c r="W418" t="str">
        <f>+IF(V418="","",IF(MID(V418,1,3)="ECE","UNICO",IF(V418="FINES",CONCATENATE("R",IF(OR(C418="16",C418="21",C418="22",C418="23"),"16212223",IF(OR(C418="15",C418="17",C418="24",C418="25"),"15172425",C418))),IF(V418="CEBAS","UNICO",IF(VALUE(C418)&lt;=11,"AMBA","INTERIOR")))))</f>
        <v>INTERIOR</v>
      </c>
      <c r="X418" s="20" t="str">
        <f>+IF(V418="","-",CONCATENATE(V418,"_",W418))</f>
        <v>CENS_INTERIOR</v>
      </c>
      <c r="Y418" s="59">
        <v>0.26398957324655431</v>
      </c>
      <c r="Z418" t="str">
        <f>+IFERROR(VLOOKUP(H418,#REF!,2,FALSE),"-")</f>
        <v>-</v>
      </c>
      <c r="AA418" t="s">
        <v>2394</v>
      </c>
      <c r="AB418" t="str">
        <f>+IF(W418="","-",IF(W418="UNICO","CENSO","MUESTRA"))</f>
        <v>MUESTRA</v>
      </c>
      <c r="AC418" t="s">
        <v>2398</v>
      </c>
      <c r="AD418" t="s">
        <v>134</v>
      </c>
      <c r="AF418">
        <f>+COUNTIF(Piloto!C:C,MARCO!A418)</f>
        <v>0</v>
      </c>
    </row>
    <row r="419" spans="1:32" x14ac:dyDescent="0.25">
      <c r="A419" s="5" t="str">
        <f t="shared" si="6"/>
        <v>0097DM0452</v>
      </c>
      <c r="B419" s="23" t="s">
        <v>2119</v>
      </c>
      <c r="C419" t="s">
        <v>88</v>
      </c>
      <c r="D419" t="s">
        <v>1620</v>
      </c>
      <c r="E419" t="s">
        <v>1621</v>
      </c>
      <c r="F419">
        <v>623775</v>
      </c>
      <c r="G419">
        <v>0</v>
      </c>
      <c r="H419" t="s">
        <v>1645</v>
      </c>
      <c r="I419" t="s">
        <v>20</v>
      </c>
      <c r="J419" t="s">
        <v>90</v>
      </c>
      <c r="K419" t="s">
        <v>21</v>
      </c>
      <c r="M419" t="s">
        <v>17642</v>
      </c>
      <c r="N419" t="s">
        <v>22</v>
      </c>
      <c r="O419" t="s">
        <v>23</v>
      </c>
      <c r="P419" t="s">
        <v>26</v>
      </c>
      <c r="Q419" t="s">
        <v>92</v>
      </c>
      <c r="R419" s="13">
        <v>80</v>
      </c>
      <c r="S419" s="13">
        <v>5</v>
      </c>
      <c r="T419" s="21">
        <v>1</v>
      </c>
      <c r="V419" t="s">
        <v>2116</v>
      </c>
      <c r="W419" t="str">
        <f>+IF(V419="","",IF(MID(V419,1,3)="ECE","UNICO",IF(V419="FINES",CONCATENATE("R",IF(OR(C419="16",C419="21",C419="22",C419="23"),"16212223",IF(OR(C419="15",C419="17",C419="24",C419="25"),"15172425",C419))),IF(V419="CEBAS","UNICO",IF(VALUE(C419)&lt;=11,"AMBA","INTERIOR")))))</f>
        <v>INTERIOR</v>
      </c>
      <c r="X419" s="20" t="str">
        <f>+IF(V419="","-",CONCATENATE(V419,"_",W419))</f>
        <v>CENS_INTERIOR</v>
      </c>
      <c r="Y419" s="59">
        <v>0.26439003781838849</v>
      </c>
      <c r="Z419" t="str">
        <f>+IFERROR(VLOOKUP(H419,#REF!,2,FALSE),"-")</f>
        <v>-</v>
      </c>
      <c r="AA419" t="s">
        <v>2394</v>
      </c>
      <c r="AB419" t="str">
        <f>+IF(W419="","-",IF(W419="UNICO","CENSO","MUESTRA"))</f>
        <v>MUESTRA</v>
      </c>
      <c r="AC419" t="s">
        <v>2397</v>
      </c>
      <c r="AD419" t="s">
        <v>134</v>
      </c>
      <c r="AF419">
        <f>+COUNTIF(Piloto!C:C,MARCO!A419)</f>
        <v>0</v>
      </c>
    </row>
    <row r="420" spans="1:32" x14ac:dyDescent="0.25">
      <c r="A420" s="5" t="str">
        <f t="shared" si="6"/>
        <v>0021DM0451</v>
      </c>
      <c r="B420" s="23" t="s">
        <v>2119</v>
      </c>
      <c r="C420" t="s">
        <v>280</v>
      </c>
      <c r="D420" t="s">
        <v>175</v>
      </c>
      <c r="E420" t="s">
        <v>486</v>
      </c>
      <c r="F420">
        <v>623797</v>
      </c>
      <c r="G420">
        <v>0</v>
      </c>
      <c r="H420" t="s">
        <v>488</v>
      </c>
      <c r="I420" t="s">
        <v>20</v>
      </c>
      <c r="J420" t="s">
        <v>90</v>
      </c>
      <c r="K420" t="s">
        <v>21</v>
      </c>
      <c r="M420" t="s">
        <v>2289</v>
      </c>
      <c r="N420" t="s">
        <v>22</v>
      </c>
      <c r="O420" t="s">
        <v>23</v>
      </c>
      <c r="P420" t="s">
        <v>26</v>
      </c>
      <c r="Q420" t="s">
        <v>92</v>
      </c>
      <c r="R420" s="13">
        <v>57</v>
      </c>
      <c r="S420" s="13">
        <v>3</v>
      </c>
      <c r="T420" s="21">
        <v>1</v>
      </c>
      <c r="V420" t="s">
        <v>2116</v>
      </c>
      <c r="W420" t="str">
        <f>+IF(V420="","",IF(MID(V420,1,3)="ECE","UNICO",IF(V420="FINES",CONCATENATE("R",IF(OR(C420="16",C420="21",C420="22",C420="23"),"16212223",IF(OR(C420="15",C420="17",C420="24",C420="25"),"15172425",C420))),IF(V420="CEBAS","UNICO",IF(VALUE(C420)&lt;=11,"AMBA","INTERIOR")))))</f>
        <v>INTERIOR</v>
      </c>
      <c r="X420" s="20" t="str">
        <f>+IF(V420="","-",CONCATENATE(V420,"_",W420))</f>
        <v>CENS_INTERIOR</v>
      </c>
      <c r="Y420" s="59">
        <v>0.26656288849680049</v>
      </c>
      <c r="Z420" t="str">
        <f>+IFERROR(VLOOKUP(H420,#REF!,2,FALSE),"-")</f>
        <v>-</v>
      </c>
      <c r="AA420" t="s">
        <v>2394</v>
      </c>
      <c r="AB420" t="str">
        <f>+IF(W420="","-",IF(W420="UNICO","CENSO","MUESTRA"))</f>
        <v>MUESTRA</v>
      </c>
      <c r="AC420" t="s">
        <v>2398</v>
      </c>
      <c r="AD420" t="s">
        <v>134</v>
      </c>
      <c r="AF420">
        <f>+COUNTIF(Piloto!C:C,MARCO!A420)</f>
        <v>0</v>
      </c>
    </row>
    <row r="421" spans="1:32" x14ac:dyDescent="0.25">
      <c r="A421" s="5" t="str">
        <f t="shared" si="6"/>
        <v>0127DM0451</v>
      </c>
      <c r="B421" s="23" t="s">
        <v>2119</v>
      </c>
      <c r="C421" t="s">
        <v>156</v>
      </c>
      <c r="D421" t="s">
        <v>468</v>
      </c>
      <c r="E421" t="s">
        <v>1977</v>
      </c>
      <c r="F421">
        <v>622770</v>
      </c>
      <c r="G421">
        <v>0</v>
      </c>
      <c r="H421" t="s">
        <v>1980</v>
      </c>
      <c r="I421" t="s">
        <v>20</v>
      </c>
      <c r="J421" t="s">
        <v>90</v>
      </c>
      <c r="K421" t="s">
        <v>21</v>
      </c>
      <c r="M421" t="s">
        <v>2289</v>
      </c>
      <c r="N421" t="s">
        <v>22</v>
      </c>
      <c r="O421" t="s">
        <v>23</v>
      </c>
      <c r="P421" t="s">
        <v>26</v>
      </c>
      <c r="Q421" t="s">
        <v>92</v>
      </c>
      <c r="R421" s="13">
        <v>127</v>
      </c>
      <c r="S421" s="13">
        <v>31</v>
      </c>
      <c r="T421" s="21">
        <v>1</v>
      </c>
      <c r="V421" t="s">
        <v>2116</v>
      </c>
      <c r="W421" t="str">
        <f>+IF(V421="","",IF(MID(V421,1,3)="ECE","UNICO",IF(V421="FINES",CONCATENATE("R",IF(OR(C421="16",C421="21",C421="22",C421="23"),"16212223",IF(OR(C421="15",C421="17",C421="24",C421="25"),"15172425",C421))),IF(V421="CEBAS","UNICO",IF(VALUE(C421)&lt;=11,"AMBA","INTERIOR")))))</f>
        <v>INTERIOR</v>
      </c>
      <c r="X421" s="20" t="str">
        <f>+IF(V421="","-",CONCATENATE(V421,"_",W421))</f>
        <v>CENS_INTERIOR</v>
      </c>
      <c r="Y421" s="59">
        <v>0.27041289798523249</v>
      </c>
      <c r="Z421" t="str">
        <f>+IFERROR(VLOOKUP(H421,#REF!,2,FALSE),"-")</f>
        <v>-</v>
      </c>
      <c r="AA421" t="s">
        <v>2394</v>
      </c>
      <c r="AB421" t="str">
        <f>+IF(W421="","-",IF(W421="UNICO","CENSO","MUESTRA"))</f>
        <v>MUESTRA</v>
      </c>
      <c r="AC421" t="s">
        <v>2398</v>
      </c>
      <c r="AD421" t="s">
        <v>134</v>
      </c>
      <c r="AF421">
        <f>+COUNTIF(Piloto!C:C,MARCO!A421)</f>
        <v>0</v>
      </c>
    </row>
    <row r="422" spans="1:32" x14ac:dyDescent="0.25">
      <c r="A422" s="5" t="str">
        <f t="shared" si="6"/>
        <v>0042DM0451</v>
      </c>
      <c r="B422" s="23" t="s">
        <v>2119</v>
      </c>
      <c r="C422" t="s">
        <v>83</v>
      </c>
      <c r="D422" t="s">
        <v>294</v>
      </c>
      <c r="E422" t="s">
        <v>673</v>
      </c>
      <c r="F422">
        <v>624187</v>
      </c>
      <c r="G422">
        <v>0</v>
      </c>
      <c r="H422" t="s">
        <v>676</v>
      </c>
      <c r="I422" t="s">
        <v>20</v>
      </c>
      <c r="J422" t="s">
        <v>90</v>
      </c>
      <c r="K422" t="s">
        <v>21</v>
      </c>
      <c r="M422" t="s">
        <v>2289</v>
      </c>
      <c r="N422" t="s">
        <v>22</v>
      </c>
      <c r="O422" t="s">
        <v>23</v>
      </c>
      <c r="P422" t="s">
        <v>26</v>
      </c>
      <c r="Q422" t="s">
        <v>92</v>
      </c>
      <c r="R422" s="13">
        <v>54</v>
      </c>
      <c r="S422" s="13">
        <v>3</v>
      </c>
      <c r="T422" s="21">
        <v>1</v>
      </c>
      <c r="V422" t="s">
        <v>2116</v>
      </c>
      <c r="W422" t="str">
        <f>+IF(V422="","",IF(MID(V422,1,3)="ECE","UNICO",IF(V422="FINES",CONCATENATE("R",IF(OR(C422="16",C422="21",C422="22",C422="23"),"16212223",IF(OR(C422="15",C422="17",C422="24",C422="25"),"15172425",C422))),IF(V422="CEBAS","UNICO",IF(VALUE(C422)&lt;=11,"AMBA","INTERIOR")))))</f>
        <v>INTERIOR</v>
      </c>
      <c r="X422" s="20" t="str">
        <f>+IF(V422="","-",CONCATENATE(V422,"_",W422))</f>
        <v>CENS_INTERIOR</v>
      </c>
      <c r="Y422" s="59">
        <v>0.27387056382078873</v>
      </c>
      <c r="Z422" t="str">
        <f>+IFERROR(VLOOKUP(H422,#REF!,2,FALSE),"-")</f>
        <v>-</v>
      </c>
      <c r="AA422" t="s">
        <v>2394</v>
      </c>
      <c r="AB422" t="str">
        <f>+IF(W422="","-",IF(W422="UNICO","CENSO","MUESTRA"))</f>
        <v>MUESTRA</v>
      </c>
      <c r="AC422" t="s">
        <v>2397</v>
      </c>
      <c r="AD422" t="s">
        <v>134</v>
      </c>
      <c r="AF422">
        <f>+COUNTIF(Piloto!C:C,MARCO!A422)</f>
        <v>0</v>
      </c>
    </row>
    <row r="423" spans="1:32" x14ac:dyDescent="0.25">
      <c r="A423" s="5" t="str">
        <f t="shared" si="6"/>
        <v>0060DM0451</v>
      </c>
      <c r="B423" s="23" t="s">
        <v>2119</v>
      </c>
      <c r="C423" t="s">
        <v>242</v>
      </c>
      <c r="D423" t="s">
        <v>943</v>
      </c>
      <c r="E423" t="s">
        <v>944</v>
      </c>
      <c r="F423">
        <v>623814</v>
      </c>
      <c r="G423">
        <v>0</v>
      </c>
      <c r="H423" t="s">
        <v>949</v>
      </c>
      <c r="I423" t="s">
        <v>20</v>
      </c>
      <c r="J423" t="s">
        <v>90</v>
      </c>
      <c r="K423" t="s">
        <v>21</v>
      </c>
      <c r="M423" t="s">
        <v>2289</v>
      </c>
      <c r="N423" t="s">
        <v>22</v>
      </c>
      <c r="O423" t="s">
        <v>23</v>
      </c>
      <c r="P423" t="s">
        <v>26</v>
      </c>
      <c r="Q423" t="s">
        <v>92</v>
      </c>
      <c r="R423" s="13">
        <v>130</v>
      </c>
      <c r="S423" s="13">
        <v>6</v>
      </c>
      <c r="T423" s="21">
        <v>1</v>
      </c>
      <c r="V423" t="s">
        <v>2116</v>
      </c>
      <c r="W423" t="str">
        <f>+IF(V423="","",IF(MID(V423,1,3)="ECE","UNICO",IF(V423="FINES",CONCATENATE("R",IF(OR(C423="16",C423="21",C423="22",C423="23"),"16212223",IF(OR(C423="15",C423="17",C423="24",C423="25"),"15172425",C423))),IF(V423="CEBAS","UNICO",IF(VALUE(C423)&lt;=11,"AMBA","INTERIOR")))))</f>
        <v>INTERIOR</v>
      </c>
      <c r="X423" s="20" t="str">
        <f>+IF(V423="","-",CONCATENATE(V423,"_",W423))</f>
        <v>CENS_INTERIOR</v>
      </c>
      <c r="Y423" s="59">
        <v>0.27419801400257993</v>
      </c>
      <c r="Z423" t="str">
        <f>+IFERROR(VLOOKUP(H423,#REF!,2,FALSE),"-")</f>
        <v>-</v>
      </c>
      <c r="AA423" t="s">
        <v>2394</v>
      </c>
      <c r="AB423" t="str">
        <f>+IF(W423="","-",IF(W423="UNICO","CENSO","MUESTRA"))</f>
        <v>MUESTRA</v>
      </c>
      <c r="AC423" t="s">
        <v>2397</v>
      </c>
      <c r="AD423" t="s">
        <v>134</v>
      </c>
      <c r="AF423">
        <f>+COUNTIF(Piloto!C:C,MARCO!A423)</f>
        <v>0</v>
      </c>
    </row>
    <row r="424" spans="1:32" x14ac:dyDescent="0.25">
      <c r="A424" s="5" t="str">
        <f t="shared" si="6"/>
        <v>0025DM0453</v>
      </c>
      <c r="B424" s="23" t="s">
        <v>2119</v>
      </c>
      <c r="C424" t="s">
        <v>159</v>
      </c>
      <c r="D424" t="s">
        <v>507</v>
      </c>
      <c r="E424" t="s">
        <v>508</v>
      </c>
      <c r="F424">
        <v>623834</v>
      </c>
      <c r="G424">
        <v>0</v>
      </c>
      <c r="H424" t="s">
        <v>514</v>
      </c>
      <c r="I424" t="s">
        <v>20</v>
      </c>
      <c r="J424" t="s">
        <v>90</v>
      </c>
      <c r="K424" t="s">
        <v>21</v>
      </c>
      <c r="M424" t="s">
        <v>17638</v>
      </c>
      <c r="N424" t="s">
        <v>22</v>
      </c>
      <c r="O424" t="s">
        <v>23</v>
      </c>
      <c r="P424" t="s">
        <v>26</v>
      </c>
      <c r="Q424" t="s">
        <v>92</v>
      </c>
      <c r="R424" s="13">
        <v>84</v>
      </c>
      <c r="S424" s="13">
        <v>6</v>
      </c>
      <c r="T424" s="21">
        <v>1</v>
      </c>
      <c r="V424" t="s">
        <v>2116</v>
      </c>
      <c r="W424" t="str">
        <f>+IF(V424="","",IF(MID(V424,1,3)="ECE","UNICO",IF(V424="FINES",CONCATENATE("R",IF(OR(C424="16",C424="21",C424="22",C424="23"),"16212223",IF(OR(C424="15",C424="17",C424="24",C424="25"),"15172425",C424))),IF(V424="CEBAS","UNICO",IF(VALUE(C424)&lt;=11,"AMBA","INTERIOR")))))</f>
        <v>INTERIOR</v>
      </c>
      <c r="X424" s="20" t="str">
        <f>+IF(V424="","-",CONCATENATE(V424,"_",W424))</f>
        <v>CENS_INTERIOR</v>
      </c>
      <c r="Y424" s="59">
        <v>0.27461312711238861</v>
      </c>
      <c r="Z424" t="str">
        <f>+IFERROR(VLOOKUP(H424,#REF!,2,FALSE),"-")</f>
        <v>-</v>
      </c>
      <c r="AA424" t="s">
        <v>2394</v>
      </c>
      <c r="AB424" t="str">
        <f>+IF(W424="","-",IF(W424="UNICO","CENSO","MUESTRA"))</f>
        <v>MUESTRA</v>
      </c>
      <c r="AC424" t="s">
        <v>2398</v>
      </c>
      <c r="AD424" t="s">
        <v>134</v>
      </c>
      <c r="AF424">
        <f>+COUNTIF(Piloto!C:C,MARCO!A424)</f>
        <v>0</v>
      </c>
    </row>
    <row r="425" spans="1:32" x14ac:dyDescent="0.25">
      <c r="A425" s="5" t="str">
        <f t="shared" si="6"/>
        <v>0087DM0451</v>
      </c>
      <c r="B425" s="23" t="s">
        <v>2119</v>
      </c>
      <c r="C425" t="s">
        <v>142</v>
      </c>
      <c r="D425" t="s">
        <v>1531</v>
      </c>
      <c r="E425" t="s">
        <v>1532</v>
      </c>
      <c r="F425">
        <v>602597</v>
      </c>
      <c r="G425">
        <v>0</v>
      </c>
      <c r="H425" t="s">
        <v>1535</v>
      </c>
      <c r="I425" t="s">
        <v>20</v>
      </c>
      <c r="J425" t="s">
        <v>90</v>
      </c>
      <c r="K425" t="s">
        <v>21</v>
      </c>
      <c r="M425" t="s">
        <v>2289</v>
      </c>
      <c r="N425" t="s">
        <v>22</v>
      </c>
      <c r="O425" t="s">
        <v>23</v>
      </c>
      <c r="P425" t="s">
        <v>26</v>
      </c>
      <c r="Q425" t="s">
        <v>92</v>
      </c>
      <c r="R425" s="13">
        <v>126</v>
      </c>
      <c r="S425" s="13">
        <v>7</v>
      </c>
      <c r="T425" s="21">
        <v>1</v>
      </c>
      <c r="V425" t="s">
        <v>2116</v>
      </c>
      <c r="W425" t="str">
        <f>+IF(V425="","",IF(MID(V425,1,3)="ECE","UNICO",IF(V425="FINES",CONCATENATE("R",IF(OR(C425="16",C425="21",C425="22",C425="23"),"16212223",IF(OR(C425="15",C425="17",C425="24",C425="25"),"15172425",C425))),IF(V425="CEBAS","UNICO",IF(VALUE(C425)&lt;=11,"AMBA","INTERIOR")))))</f>
        <v>INTERIOR</v>
      </c>
      <c r="X425" s="20" t="str">
        <f>+IF(V425="","-",CONCATENATE(V425,"_",W425))</f>
        <v>CENS_INTERIOR</v>
      </c>
      <c r="Y425" s="59">
        <v>0.27664447615021148</v>
      </c>
      <c r="Z425" t="str">
        <f>+IFERROR(VLOOKUP(H425,#REF!,2,FALSE),"-")</f>
        <v>-</v>
      </c>
      <c r="AA425" t="s">
        <v>2394</v>
      </c>
      <c r="AB425" t="str">
        <f>+IF(W425="","-",IF(W425="UNICO","CENSO","MUESTRA"))</f>
        <v>MUESTRA</v>
      </c>
      <c r="AC425" t="s">
        <v>2398</v>
      </c>
      <c r="AD425" t="s">
        <v>134</v>
      </c>
      <c r="AF425">
        <f>+COUNTIF(Piloto!C:C,MARCO!A425)</f>
        <v>0</v>
      </c>
    </row>
    <row r="426" spans="1:32" x14ac:dyDescent="0.25">
      <c r="A426" s="5" t="str">
        <f t="shared" si="6"/>
        <v>0002DM2510</v>
      </c>
      <c r="B426" s="23" t="s">
        <v>2119</v>
      </c>
      <c r="C426" t="s">
        <v>159</v>
      </c>
      <c r="D426" t="s">
        <v>164</v>
      </c>
      <c r="E426" t="s">
        <v>166</v>
      </c>
      <c r="F426">
        <v>611324</v>
      </c>
      <c r="G426">
        <v>1</v>
      </c>
      <c r="H426" t="s">
        <v>173</v>
      </c>
      <c r="I426" t="s">
        <v>20</v>
      </c>
      <c r="J426" t="s">
        <v>90</v>
      </c>
      <c r="K426" t="s">
        <v>87</v>
      </c>
      <c r="L426" t="s">
        <v>171</v>
      </c>
      <c r="M426" t="s">
        <v>17757</v>
      </c>
      <c r="N426" t="s">
        <v>136</v>
      </c>
      <c r="O426" t="s">
        <v>23</v>
      </c>
      <c r="P426" t="s">
        <v>26</v>
      </c>
      <c r="Q426" t="s">
        <v>92</v>
      </c>
      <c r="R426" s="13">
        <v>13</v>
      </c>
      <c r="S426" s="13">
        <v>1</v>
      </c>
      <c r="T426" s="21">
        <v>1</v>
      </c>
      <c r="V426" t="s">
        <v>2116</v>
      </c>
      <c r="W426" t="str">
        <f>+IF(V426="","",IF(MID(V426,1,3)="ECE","UNICO",IF(V426="FINES",CONCATENATE("R",IF(OR(C426="16",C426="21",C426="22",C426="23"),"16212223",IF(OR(C426="15",C426="17",C426="24",C426="25"),"15172425",C426))),IF(V426="CEBAS","UNICO",IF(VALUE(C426)&lt;=11,"AMBA","INTERIOR")))))</f>
        <v>INTERIOR</v>
      </c>
      <c r="X426" s="20" t="str">
        <f>+IF(V426="","-",CONCATENATE(V426,"_",W426))</f>
        <v>CENS_INTERIOR</v>
      </c>
      <c r="Y426" s="59">
        <v>0.27753011054462862</v>
      </c>
      <c r="Z426" t="str">
        <f>+IFERROR(VLOOKUP(H426,#REF!,2,FALSE),"-")</f>
        <v>-</v>
      </c>
      <c r="AA426" t="s">
        <v>2394</v>
      </c>
      <c r="AB426" t="str">
        <f>+IF(W426="","-",IF(W426="UNICO","CENSO","MUESTRA"))</f>
        <v>MUESTRA</v>
      </c>
      <c r="AC426" t="s">
        <v>2398</v>
      </c>
      <c r="AD426" t="s">
        <v>134</v>
      </c>
      <c r="AF426">
        <f>+COUNTIF(Piloto!C:C,MARCO!A426)</f>
        <v>0</v>
      </c>
    </row>
    <row r="427" spans="1:32" x14ac:dyDescent="0.25">
      <c r="A427" s="5" t="str">
        <f t="shared" si="6"/>
        <v>0118DM0451</v>
      </c>
      <c r="B427" s="23" t="s">
        <v>2119</v>
      </c>
      <c r="C427" t="s">
        <v>141</v>
      </c>
      <c r="D427" t="s">
        <v>163</v>
      </c>
      <c r="E427" t="s">
        <v>1912</v>
      </c>
      <c r="F427">
        <v>624108</v>
      </c>
      <c r="G427">
        <v>0</v>
      </c>
      <c r="H427" t="s">
        <v>1914</v>
      </c>
      <c r="I427" t="s">
        <v>20</v>
      </c>
      <c r="J427" t="s">
        <v>90</v>
      </c>
      <c r="K427" t="s">
        <v>21</v>
      </c>
      <c r="M427" t="s">
        <v>2289</v>
      </c>
      <c r="N427" t="s">
        <v>22</v>
      </c>
      <c r="O427" t="s">
        <v>23</v>
      </c>
      <c r="P427" t="s">
        <v>26</v>
      </c>
      <c r="Q427" t="s">
        <v>92</v>
      </c>
      <c r="R427" s="13">
        <v>54</v>
      </c>
      <c r="S427" s="13">
        <v>3</v>
      </c>
      <c r="T427" s="21">
        <v>1</v>
      </c>
      <c r="V427" t="s">
        <v>2116</v>
      </c>
      <c r="W427" t="str">
        <f>+IF(V427="","",IF(MID(V427,1,3)="ECE","UNICO",IF(V427="FINES",CONCATENATE("R",IF(OR(C427="16",C427="21",C427="22",C427="23"),"16212223",IF(OR(C427="15",C427="17",C427="24",C427="25"),"15172425",C427))),IF(V427="CEBAS","UNICO",IF(VALUE(C427)&lt;=11,"AMBA","INTERIOR")))))</f>
        <v>INTERIOR</v>
      </c>
      <c r="X427" s="20" t="str">
        <f>+IF(V427="","-",CONCATENATE(V427,"_",W427))</f>
        <v>CENS_INTERIOR</v>
      </c>
      <c r="Y427" s="59">
        <v>0.27815652457443452</v>
      </c>
      <c r="Z427" t="str">
        <f>+IFERROR(VLOOKUP(H427,#REF!,2,FALSE),"-")</f>
        <v>-</v>
      </c>
      <c r="AA427" t="s">
        <v>2394</v>
      </c>
      <c r="AB427" t="str">
        <f>+IF(W427="","-",IF(W427="UNICO","CENSO","MUESTRA"))</f>
        <v>MUESTRA</v>
      </c>
      <c r="AC427" t="s">
        <v>2397</v>
      </c>
      <c r="AD427" t="s">
        <v>134</v>
      </c>
      <c r="AF427">
        <f>+COUNTIF(Piloto!C:C,MARCO!A427)</f>
        <v>0</v>
      </c>
    </row>
    <row r="428" spans="1:32" x14ac:dyDescent="0.25">
      <c r="A428" s="5" t="str">
        <f t="shared" si="6"/>
        <v>0076DM0452</v>
      </c>
      <c r="B428" s="23" t="s">
        <v>2119</v>
      </c>
      <c r="C428" t="s">
        <v>141</v>
      </c>
      <c r="D428" t="s">
        <v>1367</v>
      </c>
      <c r="E428" t="s">
        <v>1368</v>
      </c>
      <c r="F428">
        <v>605144</v>
      </c>
      <c r="G428">
        <v>0</v>
      </c>
      <c r="H428" t="s">
        <v>1378</v>
      </c>
      <c r="I428" t="s">
        <v>20</v>
      </c>
      <c r="J428" t="s">
        <v>90</v>
      </c>
      <c r="K428" t="s">
        <v>21</v>
      </c>
      <c r="M428" t="s">
        <v>17642</v>
      </c>
      <c r="N428" t="s">
        <v>136</v>
      </c>
      <c r="O428" t="s">
        <v>23</v>
      </c>
      <c r="P428" t="s">
        <v>26</v>
      </c>
      <c r="Q428" t="s">
        <v>92</v>
      </c>
      <c r="R428" s="13">
        <v>44</v>
      </c>
      <c r="S428" s="13">
        <v>3</v>
      </c>
      <c r="T428" s="21">
        <v>1</v>
      </c>
      <c r="V428" t="s">
        <v>2116</v>
      </c>
      <c r="W428" t="str">
        <f>+IF(V428="","",IF(MID(V428,1,3)="ECE","UNICO",IF(V428="FINES",CONCATENATE("R",IF(OR(C428="16",C428="21",C428="22",C428="23"),"16212223",IF(OR(C428="15",C428="17",C428="24",C428="25"),"15172425",C428))),IF(V428="CEBAS","UNICO",IF(VALUE(C428)&lt;=11,"AMBA","INTERIOR")))))</f>
        <v>INTERIOR</v>
      </c>
      <c r="X428" s="20" t="str">
        <f>+IF(V428="","-",CONCATENATE(V428,"_",W428))</f>
        <v>CENS_INTERIOR</v>
      </c>
      <c r="Y428" s="59">
        <v>0.28228682279586792</v>
      </c>
      <c r="Z428" t="str">
        <f>+IFERROR(VLOOKUP(H428,#REF!,2,FALSE),"-")</f>
        <v>-</v>
      </c>
      <c r="AA428" t="s">
        <v>2394</v>
      </c>
      <c r="AB428" t="str">
        <f>+IF(W428="","-",IF(W428="UNICO","CENSO","MUESTRA"))</f>
        <v>MUESTRA</v>
      </c>
      <c r="AC428" t="s">
        <v>2398</v>
      </c>
      <c r="AD428" t="s">
        <v>134</v>
      </c>
      <c r="AF428">
        <f>+COUNTIF(Piloto!C:C,MARCO!A428)</f>
        <v>0</v>
      </c>
    </row>
    <row r="429" spans="1:32" x14ac:dyDescent="0.25">
      <c r="A429" s="5" t="str">
        <f t="shared" si="6"/>
        <v>0009DM0451</v>
      </c>
      <c r="B429" s="23" t="s">
        <v>2119</v>
      </c>
      <c r="C429" t="s">
        <v>242</v>
      </c>
      <c r="D429" t="s">
        <v>359</v>
      </c>
      <c r="E429" t="s">
        <v>361</v>
      </c>
      <c r="F429">
        <v>623813</v>
      </c>
      <c r="G429">
        <v>0</v>
      </c>
      <c r="H429" t="s">
        <v>369</v>
      </c>
      <c r="I429" t="s">
        <v>20</v>
      </c>
      <c r="J429" t="s">
        <v>90</v>
      </c>
      <c r="K429" t="s">
        <v>21</v>
      </c>
      <c r="M429" t="s">
        <v>17701</v>
      </c>
      <c r="N429" t="s">
        <v>22</v>
      </c>
      <c r="O429" t="s">
        <v>23</v>
      </c>
      <c r="P429" t="s">
        <v>26</v>
      </c>
      <c r="Q429" t="s">
        <v>92</v>
      </c>
      <c r="R429" s="13">
        <v>183</v>
      </c>
      <c r="S429" s="13">
        <v>10</v>
      </c>
      <c r="T429" s="21">
        <v>1</v>
      </c>
      <c r="V429" t="s">
        <v>2116</v>
      </c>
      <c r="W429" t="str">
        <f>+IF(V429="","",IF(MID(V429,1,3)="ECE","UNICO",IF(V429="FINES",CONCATENATE("R",IF(OR(C429="16",C429="21",C429="22",C429="23"),"16212223",IF(OR(C429="15",C429="17",C429="24",C429="25"),"15172425",C429))),IF(V429="CEBAS","UNICO",IF(VALUE(C429)&lt;=11,"AMBA","INTERIOR")))))</f>
        <v>INTERIOR</v>
      </c>
      <c r="X429" s="20" t="str">
        <f>+IF(V429="","-",CONCATENATE(V429,"_",W429))</f>
        <v>CENS_INTERIOR</v>
      </c>
      <c r="Y429" s="59">
        <v>0.28537989324993562</v>
      </c>
      <c r="Z429" t="str">
        <f>+IFERROR(VLOOKUP(H429,#REF!,2,FALSE),"-")</f>
        <v>-</v>
      </c>
      <c r="AA429" t="s">
        <v>2394</v>
      </c>
      <c r="AB429" t="str">
        <f>+IF(W429="","-",IF(W429="UNICO","CENSO","MUESTRA"))</f>
        <v>MUESTRA</v>
      </c>
      <c r="AC429" t="s">
        <v>2397</v>
      </c>
      <c r="AD429" t="s">
        <v>134</v>
      </c>
      <c r="AF429">
        <f>+COUNTIF(Piloto!C:C,MARCO!A429)</f>
        <v>0</v>
      </c>
    </row>
    <row r="430" spans="1:32" x14ac:dyDescent="0.25">
      <c r="A430" s="5" t="str">
        <f t="shared" si="6"/>
        <v>0077DM0454</v>
      </c>
      <c r="B430" s="23" t="s">
        <v>2119</v>
      </c>
      <c r="C430" t="s">
        <v>157</v>
      </c>
      <c r="D430" t="s">
        <v>387</v>
      </c>
      <c r="E430" t="s">
        <v>1380</v>
      </c>
      <c r="F430">
        <v>623860</v>
      </c>
      <c r="G430">
        <v>0</v>
      </c>
      <c r="H430" t="s">
        <v>1395</v>
      </c>
      <c r="I430" t="s">
        <v>20</v>
      </c>
      <c r="J430" t="s">
        <v>90</v>
      </c>
      <c r="K430" t="s">
        <v>21</v>
      </c>
      <c r="M430" t="s">
        <v>17632</v>
      </c>
      <c r="N430" t="s">
        <v>22</v>
      </c>
      <c r="O430" t="s">
        <v>23</v>
      </c>
      <c r="P430" t="s">
        <v>26</v>
      </c>
      <c r="Q430" t="s">
        <v>92</v>
      </c>
      <c r="R430" s="13">
        <v>52</v>
      </c>
      <c r="S430" s="13">
        <v>3</v>
      </c>
      <c r="T430" s="21">
        <v>1</v>
      </c>
      <c r="V430" t="s">
        <v>2116</v>
      </c>
      <c r="W430" t="str">
        <f>+IF(V430="","",IF(MID(V430,1,3)="ECE","UNICO",IF(V430="FINES",CONCATENATE("R",IF(OR(C430="16",C430="21",C430="22",C430="23"),"16212223",IF(OR(C430="15",C430="17",C430="24",C430="25"),"15172425",C430))),IF(V430="CEBAS","UNICO",IF(VALUE(C430)&lt;=11,"AMBA","INTERIOR")))))</f>
        <v>INTERIOR</v>
      </c>
      <c r="X430" s="20" t="str">
        <f>+IF(V430="","-",CONCATENATE(V430,"_",W430))</f>
        <v>CENS_INTERIOR</v>
      </c>
      <c r="Y430" s="59">
        <v>0.28657368794083588</v>
      </c>
      <c r="Z430" t="str">
        <f>+IFERROR(VLOOKUP(H430,#REF!,2,FALSE),"-")</f>
        <v>-</v>
      </c>
      <c r="AA430" t="s">
        <v>2394</v>
      </c>
      <c r="AB430" t="str">
        <f>+IF(W430="","-",IF(W430="UNICO","CENSO","MUESTRA"))</f>
        <v>MUESTRA</v>
      </c>
      <c r="AC430" t="s">
        <v>2398</v>
      </c>
      <c r="AD430" t="s">
        <v>134</v>
      </c>
      <c r="AF430">
        <f>+COUNTIF(Piloto!C:C,MARCO!A430)</f>
        <v>0</v>
      </c>
    </row>
    <row r="431" spans="1:32" x14ac:dyDescent="0.25">
      <c r="A431" s="5" t="str">
        <f t="shared" si="6"/>
        <v>0081DM0451</v>
      </c>
      <c r="B431" s="23" t="s">
        <v>2119</v>
      </c>
      <c r="C431" t="s">
        <v>153</v>
      </c>
      <c r="D431" t="s">
        <v>1427</v>
      </c>
      <c r="E431" t="s">
        <v>1428</v>
      </c>
      <c r="F431">
        <v>623490</v>
      </c>
      <c r="G431">
        <v>0</v>
      </c>
      <c r="H431" t="s">
        <v>1437</v>
      </c>
      <c r="I431" t="s">
        <v>20</v>
      </c>
      <c r="J431" t="s">
        <v>90</v>
      </c>
      <c r="K431" t="s">
        <v>21</v>
      </c>
      <c r="M431" t="s">
        <v>2289</v>
      </c>
      <c r="N431" t="s">
        <v>22</v>
      </c>
      <c r="O431" t="s">
        <v>23</v>
      </c>
      <c r="P431" t="s">
        <v>26</v>
      </c>
      <c r="Q431" t="s">
        <v>92</v>
      </c>
      <c r="R431" s="13">
        <v>129</v>
      </c>
      <c r="S431" s="13">
        <v>5</v>
      </c>
      <c r="T431" s="21">
        <v>1</v>
      </c>
      <c r="V431" t="s">
        <v>2116</v>
      </c>
      <c r="W431" t="str">
        <f>+IF(V431="","",IF(MID(V431,1,3)="ECE","UNICO",IF(V431="FINES",CONCATENATE("R",IF(OR(C431="16",C431="21",C431="22",C431="23"),"16212223",IF(OR(C431="15",C431="17",C431="24",C431="25"),"15172425",C431))),IF(V431="CEBAS","UNICO",IF(VALUE(C431)&lt;=11,"AMBA","INTERIOR")))))</f>
        <v>INTERIOR</v>
      </c>
      <c r="X431" s="20" t="str">
        <f>+IF(V431="","-",CONCATENATE(V431,"_",W431))</f>
        <v>CENS_INTERIOR</v>
      </c>
      <c r="Y431" s="59">
        <v>0.28824601675334732</v>
      </c>
      <c r="Z431" t="str">
        <f>+IFERROR(VLOOKUP(H431,#REF!,2,FALSE),"-")</f>
        <v>-</v>
      </c>
      <c r="AA431" t="s">
        <v>2394</v>
      </c>
      <c r="AB431" t="str">
        <f>+IF(W431="","-",IF(W431="UNICO","CENSO","MUESTRA"))</f>
        <v>MUESTRA</v>
      </c>
      <c r="AC431" t="s">
        <v>2397</v>
      </c>
      <c r="AD431" t="s">
        <v>134</v>
      </c>
      <c r="AF431">
        <f>+COUNTIF(Piloto!C:C,MARCO!A431)</f>
        <v>0</v>
      </c>
    </row>
    <row r="432" spans="1:32" x14ac:dyDescent="0.25">
      <c r="A432" s="5" t="str">
        <f t="shared" si="6"/>
        <v>0106DM0452</v>
      </c>
      <c r="B432" s="23" t="s">
        <v>2119</v>
      </c>
      <c r="C432" t="s">
        <v>156</v>
      </c>
      <c r="D432" t="s">
        <v>515</v>
      </c>
      <c r="E432" t="s">
        <v>1743</v>
      </c>
      <c r="F432">
        <v>610228</v>
      </c>
      <c r="G432">
        <v>0</v>
      </c>
      <c r="H432" t="s">
        <v>1753</v>
      </c>
      <c r="I432" t="s">
        <v>20</v>
      </c>
      <c r="J432" t="s">
        <v>90</v>
      </c>
      <c r="K432" t="s">
        <v>21</v>
      </c>
      <c r="M432" t="s">
        <v>17642</v>
      </c>
      <c r="N432" t="s">
        <v>22</v>
      </c>
      <c r="O432" t="s">
        <v>23</v>
      </c>
      <c r="P432" t="s">
        <v>26</v>
      </c>
      <c r="Q432" t="s">
        <v>92</v>
      </c>
      <c r="R432" s="13">
        <v>33</v>
      </c>
      <c r="S432" s="13">
        <v>3</v>
      </c>
      <c r="T432" s="21">
        <v>1</v>
      </c>
      <c r="V432" t="s">
        <v>2116</v>
      </c>
      <c r="W432" t="str">
        <f>+IF(V432="","",IF(MID(V432,1,3)="ECE","UNICO",IF(V432="FINES",CONCATENATE("R",IF(OR(C432="16",C432="21",C432="22",C432="23"),"16212223",IF(OR(C432="15",C432="17",C432="24",C432="25"),"15172425",C432))),IF(V432="CEBAS","UNICO",IF(VALUE(C432)&lt;=11,"AMBA","INTERIOR")))))</f>
        <v>INTERIOR</v>
      </c>
      <c r="X432" s="20" t="str">
        <f>+IF(V432="","-",CONCATENATE(V432,"_",W432))</f>
        <v>CENS_INTERIOR</v>
      </c>
      <c r="Y432" s="59">
        <v>0.28866261375301022</v>
      </c>
      <c r="Z432" t="str">
        <f>+IFERROR(VLOOKUP(H432,#REF!,2,FALSE),"-")</f>
        <v>-</v>
      </c>
      <c r="AA432" t="s">
        <v>2394</v>
      </c>
      <c r="AB432" t="str">
        <f>+IF(W432="","-",IF(W432="UNICO","CENSO","MUESTRA"))</f>
        <v>MUESTRA</v>
      </c>
      <c r="AC432" t="s">
        <v>2398</v>
      </c>
      <c r="AD432" t="s">
        <v>134</v>
      </c>
      <c r="AF432">
        <f>+COUNTIF(Piloto!C:C,MARCO!A432)</f>
        <v>0</v>
      </c>
    </row>
    <row r="433" spans="1:32" x14ac:dyDescent="0.25">
      <c r="A433" s="5" t="str">
        <f t="shared" si="6"/>
        <v>0017DM0451</v>
      </c>
      <c r="B433" s="23" t="s">
        <v>2119</v>
      </c>
      <c r="C433" t="s">
        <v>141</v>
      </c>
      <c r="D433" t="s">
        <v>459</v>
      </c>
      <c r="E433" t="s">
        <v>460</v>
      </c>
      <c r="F433">
        <v>623968</v>
      </c>
      <c r="G433">
        <v>0</v>
      </c>
      <c r="H433" t="s">
        <v>466</v>
      </c>
      <c r="I433" t="s">
        <v>20</v>
      </c>
      <c r="J433" t="s">
        <v>90</v>
      </c>
      <c r="K433" t="s">
        <v>21</v>
      </c>
      <c r="M433" t="s">
        <v>17758</v>
      </c>
      <c r="N433" t="s">
        <v>22</v>
      </c>
      <c r="O433" t="s">
        <v>23</v>
      </c>
      <c r="P433" t="s">
        <v>26</v>
      </c>
      <c r="Q433" t="s">
        <v>92</v>
      </c>
      <c r="R433" s="13">
        <v>137</v>
      </c>
      <c r="S433" s="13">
        <v>4</v>
      </c>
      <c r="T433" s="21">
        <v>1</v>
      </c>
      <c r="V433" t="s">
        <v>2116</v>
      </c>
      <c r="W433" t="str">
        <f>+IF(V433="","",IF(MID(V433,1,3)="ECE","UNICO",IF(V433="FINES",CONCATENATE("R",IF(OR(C433="16",C433="21",C433="22",C433="23"),"16212223",IF(OR(C433="15",C433="17",C433="24",C433="25"),"15172425",C433))),IF(V433="CEBAS","UNICO",IF(VALUE(C433)&lt;=11,"AMBA","INTERIOR")))))</f>
        <v>INTERIOR</v>
      </c>
      <c r="X433" s="20" t="str">
        <f>+IF(V433="","-",CONCATENATE(V433,"_",W433))</f>
        <v>CENS_INTERIOR</v>
      </c>
      <c r="Y433" s="59">
        <v>0.28867563762162862</v>
      </c>
      <c r="Z433" t="str">
        <f>+IFERROR(VLOOKUP(H433,#REF!,2,FALSE),"-")</f>
        <v>-</v>
      </c>
      <c r="AA433" t="s">
        <v>2394</v>
      </c>
      <c r="AB433" t="str">
        <f>+IF(W433="","-",IF(W433="UNICO","CENSO","MUESTRA"))</f>
        <v>MUESTRA</v>
      </c>
      <c r="AC433" t="s">
        <v>2397</v>
      </c>
      <c r="AD433" t="s">
        <v>134</v>
      </c>
      <c r="AF433">
        <f>+COUNTIF(Piloto!C:C,MARCO!A433)</f>
        <v>0</v>
      </c>
    </row>
    <row r="434" spans="1:32" x14ac:dyDescent="0.25">
      <c r="A434" s="5" t="str">
        <f t="shared" si="6"/>
        <v>0006DM0451</v>
      </c>
      <c r="B434" s="23" t="s">
        <v>2119</v>
      </c>
      <c r="C434" t="s">
        <v>280</v>
      </c>
      <c r="D434" t="s">
        <v>293</v>
      </c>
      <c r="E434" t="s">
        <v>295</v>
      </c>
      <c r="F434">
        <v>623996</v>
      </c>
      <c r="G434">
        <v>0</v>
      </c>
      <c r="H434" t="s">
        <v>298</v>
      </c>
      <c r="I434" t="s">
        <v>20</v>
      </c>
      <c r="J434" t="s">
        <v>90</v>
      </c>
      <c r="K434" t="s">
        <v>21</v>
      </c>
      <c r="M434" t="s">
        <v>2289</v>
      </c>
      <c r="N434" t="s">
        <v>22</v>
      </c>
      <c r="O434" t="s">
        <v>23</v>
      </c>
      <c r="P434" t="s">
        <v>26</v>
      </c>
      <c r="Q434" t="s">
        <v>92</v>
      </c>
      <c r="R434" s="13">
        <v>77</v>
      </c>
      <c r="S434" s="13">
        <v>3</v>
      </c>
      <c r="T434" s="21">
        <v>1</v>
      </c>
      <c r="V434" t="s">
        <v>2116</v>
      </c>
      <c r="W434" t="str">
        <f>+IF(V434="","",IF(MID(V434,1,3)="ECE","UNICO",IF(V434="FINES",CONCATENATE("R",IF(OR(C434="16",C434="21",C434="22",C434="23"),"16212223",IF(OR(C434="15",C434="17",C434="24",C434="25"),"15172425",C434))),IF(V434="CEBAS","UNICO",IF(VALUE(C434)&lt;=11,"AMBA","INTERIOR")))))</f>
        <v>INTERIOR</v>
      </c>
      <c r="X434" s="20" t="str">
        <f>+IF(V434="","-",CONCATENATE(V434,"_",W434))</f>
        <v>CENS_INTERIOR</v>
      </c>
      <c r="Y434" s="59">
        <v>0.29133613366219729</v>
      </c>
      <c r="Z434" t="str">
        <f>+IFERROR(VLOOKUP(H434,#REF!,2,FALSE),"-")</f>
        <v>-</v>
      </c>
      <c r="AA434" t="s">
        <v>2394</v>
      </c>
      <c r="AB434" t="str">
        <f>+IF(W434="","-",IF(W434="UNICO","CENSO","MUESTRA"))</f>
        <v>MUESTRA</v>
      </c>
      <c r="AC434" t="s">
        <v>2398</v>
      </c>
      <c r="AD434" t="s">
        <v>134</v>
      </c>
      <c r="AF434">
        <f>+COUNTIF(Piloto!C:C,MARCO!A434)</f>
        <v>0</v>
      </c>
    </row>
    <row r="435" spans="1:32" x14ac:dyDescent="0.25">
      <c r="A435" s="5" t="str">
        <f t="shared" si="6"/>
        <v>0008DM0459</v>
      </c>
      <c r="B435" s="23" t="s">
        <v>2119</v>
      </c>
      <c r="C435" t="s">
        <v>139</v>
      </c>
      <c r="D435" t="s">
        <v>312</v>
      </c>
      <c r="E435" t="s">
        <v>314</v>
      </c>
      <c r="F435">
        <v>623826</v>
      </c>
      <c r="G435">
        <v>0</v>
      </c>
      <c r="H435" t="s">
        <v>346</v>
      </c>
      <c r="I435" t="s">
        <v>20</v>
      </c>
      <c r="J435" t="s">
        <v>90</v>
      </c>
      <c r="K435" t="s">
        <v>21</v>
      </c>
      <c r="M435" t="s">
        <v>17651</v>
      </c>
      <c r="N435" t="s">
        <v>22</v>
      </c>
      <c r="O435" t="s">
        <v>23</v>
      </c>
      <c r="P435" t="s">
        <v>26</v>
      </c>
      <c r="Q435" t="s">
        <v>92</v>
      </c>
      <c r="R435" s="13">
        <v>116</v>
      </c>
      <c r="S435" s="13">
        <v>7</v>
      </c>
      <c r="T435" s="21">
        <v>1</v>
      </c>
      <c r="V435" t="s">
        <v>2116</v>
      </c>
      <c r="W435" t="str">
        <f>+IF(V435="","",IF(MID(V435,1,3)="ECE","UNICO",IF(V435="FINES",CONCATENATE("R",IF(OR(C435="16",C435="21",C435="22",C435="23"),"16212223",IF(OR(C435="15",C435="17",C435="24",C435="25"),"15172425",C435))),IF(V435="CEBAS","UNICO",IF(VALUE(C435)&lt;=11,"AMBA","INTERIOR")))))</f>
        <v>INTERIOR</v>
      </c>
      <c r="X435" s="20" t="str">
        <f>+IF(V435="","-",CONCATENATE(V435,"_",W435))</f>
        <v>CENS_INTERIOR</v>
      </c>
      <c r="Y435" s="59">
        <v>0.29302515210332097</v>
      </c>
      <c r="Z435" t="str">
        <f>+IFERROR(VLOOKUP(H435,#REF!,2,FALSE),"-")</f>
        <v>-</v>
      </c>
      <c r="AA435" t="s">
        <v>2394</v>
      </c>
      <c r="AB435" t="str">
        <f>+IF(W435="","-",IF(W435="UNICO","CENSO","MUESTRA"))</f>
        <v>MUESTRA</v>
      </c>
      <c r="AC435" t="s">
        <v>2398</v>
      </c>
      <c r="AD435" t="s">
        <v>134</v>
      </c>
      <c r="AF435">
        <f>+COUNTIF(Piloto!C:C,MARCO!A435)</f>
        <v>0</v>
      </c>
    </row>
    <row r="436" spans="1:32" x14ac:dyDescent="0.25">
      <c r="A436" s="5" t="str">
        <f t="shared" si="6"/>
        <v>0011DM0451</v>
      </c>
      <c r="B436" s="23" t="s">
        <v>2119</v>
      </c>
      <c r="C436" t="s">
        <v>88</v>
      </c>
      <c r="D436" t="s">
        <v>84</v>
      </c>
      <c r="E436" t="s">
        <v>388</v>
      </c>
      <c r="F436">
        <v>623768</v>
      </c>
      <c r="G436">
        <v>0</v>
      </c>
      <c r="H436" t="s">
        <v>393</v>
      </c>
      <c r="I436" t="s">
        <v>20</v>
      </c>
      <c r="J436" t="s">
        <v>90</v>
      </c>
      <c r="K436" t="s">
        <v>21</v>
      </c>
      <c r="M436" t="s">
        <v>17702</v>
      </c>
      <c r="N436" t="s">
        <v>22</v>
      </c>
      <c r="O436" t="s">
        <v>23</v>
      </c>
      <c r="P436" t="s">
        <v>26</v>
      </c>
      <c r="Q436" t="s">
        <v>92</v>
      </c>
      <c r="R436" s="13">
        <v>130</v>
      </c>
      <c r="S436" s="13">
        <v>6</v>
      </c>
      <c r="T436" s="21">
        <v>1</v>
      </c>
      <c r="V436" t="s">
        <v>2116</v>
      </c>
      <c r="W436" t="str">
        <f>+IF(V436="","",IF(MID(V436,1,3)="ECE","UNICO",IF(V436="FINES",CONCATENATE("R",IF(OR(C436="16",C436="21",C436="22",C436="23"),"16212223",IF(OR(C436="15",C436="17",C436="24",C436="25"),"15172425",C436))),IF(V436="CEBAS","UNICO",IF(VALUE(C436)&lt;=11,"AMBA","INTERIOR")))))</f>
        <v>INTERIOR</v>
      </c>
      <c r="X436" s="20" t="str">
        <f>+IF(V436="","-",CONCATENATE(V436,"_",W436))</f>
        <v>CENS_INTERIOR</v>
      </c>
      <c r="Y436" s="59">
        <v>0.29444918947087401</v>
      </c>
      <c r="Z436" t="str">
        <f>+IFERROR(VLOOKUP(H436,#REF!,2,FALSE),"-")</f>
        <v>-</v>
      </c>
      <c r="AA436" t="s">
        <v>2394</v>
      </c>
      <c r="AB436" t="str">
        <f>+IF(W436="","-",IF(W436="UNICO","CENSO","MUESTRA"))</f>
        <v>MUESTRA</v>
      </c>
      <c r="AC436" t="s">
        <v>2397</v>
      </c>
      <c r="AD436" t="s">
        <v>134</v>
      </c>
      <c r="AF436">
        <f>+COUNTIF(Piloto!C:C,MARCO!A436)</f>
        <v>0</v>
      </c>
    </row>
    <row r="437" spans="1:32" x14ac:dyDescent="0.25">
      <c r="A437" s="5" t="str">
        <f t="shared" si="6"/>
        <v>0094DM0451</v>
      </c>
      <c r="B437" s="23" t="s">
        <v>2119</v>
      </c>
      <c r="C437" t="s">
        <v>153</v>
      </c>
      <c r="D437" t="s">
        <v>1568</v>
      </c>
      <c r="E437" t="s">
        <v>1569</v>
      </c>
      <c r="F437">
        <v>623784</v>
      </c>
      <c r="G437">
        <v>0</v>
      </c>
      <c r="H437" t="s">
        <v>1572</v>
      </c>
      <c r="I437" t="s">
        <v>20</v>
      </c>
      <c r="J437" t="s">
        <v>90</v>
      </c>
      <c r="K437" t="s">
        <v>21</v>
      </c>
      <c r="M437" t="s">
        <v>2289</v>
      </c>
      <c r="N437" t="s">
        <v>22</v>
      </c>
      <c r="O437" t="s">
        <v>23</v>
      </c>
      <c r="P437" t="s">
        <v>26</v>
      </c>
      <c r="Q437" t="s">
        <v>92</v>
      </c>
      <c r="R437" s="13">
        <v>76</v>
      </c>
      <c r="S437" s="13">
        <v>3</v>
      </c>
      <c r="T437" s="21">
        <v>1</v>
      </c>
      <c r="V437" t="s">
        <v>2116</v>
      </c>
      <c r="W437" t="str">
        <f>+IF(V437="","",IF(MID(V437,1,3)="ECE","UNICO",IF(V437="FINES",CONCATENATE("R",IF(OR(C437="16",C437="21",C437="22",C437="23"),"16212223",IF(OR(C437="15",C437="17",C437="24",C437="25"),"15172425",C437))),IF(V437="CEBAS","UNICO",IF(VALUE(C437)&lt;=11,"AMBA","INTERIOR")))))</f>
        <v>INTERIOR</v>
      </c>
      <c r="X437" s="20" t="str">
        <f>+IF(V437="","-",CONCATENATE(V437,"_",W437))</f>
        <v>CENS_INTERIOR</v>
      </c>
      <c r="Y437" s="59">
        <v>0.29601698037650848</v>
      </c>
      <c r="Z437" t="str">
        <f>+IFERROR(VLOOKUP(H437,#REF!,2,FALSE),"-")</f>
        <v>-</v>
      </c>
      <c r="AA437" t="s">
        <v>2394</v>
      </c>
      <c r="AB437" t="str">
        <f>+IF(W437="","-",IF(W437="UNICO","CENSO","MUESTRA"))</f>
        <v>MUESTRA</v>
      </c>
      <c r="AC437" t="s">
        <v>2397</v>
      </c>
      <c r="AD437" t="s">
        <v>134</v>
      </c>
      <c r="AF437">
        <f>+COUNTIF(Piloto!C:C,MARCO!A437)</f>
        <v>0</v>
      </c>
    </row>
    <row r="438" spans="1:32" x14ac:dyDescent="0.25">
      <c r="A438" s="5" t="str">
        <f t="shared" si="6"/>
        <v>0061DM0451</v>
      </c>
      <c r="B438" s="23" t="s">
        <v>2119</v>
      </c>
      <c r="C438" t="s">
        <v>354</v>
      </c>
      <c r="D438" t="s">
        <v>950</v>
      </c>
      <c r="E438" t="s">
        <v>951</v>
      </c>
      <c r="F438">
        <v>623837</v>
      </c>
      <c r="G438">
        <v>0</v>
      </c>
      <c r="H438" t="s">
        <v>957</v>
      </c>
      <c r="I438" t="s">
        <v>20</v>
      </c>
      <c r="J438" t="s">
        <v>90</v>
      </c>
      <c r="K438" t="s">
        <v>21</v>
      </c>
      <c r="M438" t="s">
        <v>2289</v>
      </c>
      <c r="N438" t="s">
        <v>22</v>
      </c>
      <c r="O438" t="s">
        <v>23</v>
      </c>
      <c r="P438" t="s">
        <v>26</v>
      </c>
      <c r="Q438" t="s">
        <v>92</v>
      </c>
      <c r="R438" s="13">
        <v>207</v>
      </c>
      <c r="S438" s="13">
        <v>8</v>
      </c>
      <c r="T438" s="21">
        <v>1</v>
      </c>
      <c r="V438" t="s">
        <v>2116</v>
      </c>
      <c r="W438" t="str">
        <f>+IF(V438="","",IF(MID(V438,1,3)="ECE","UNICO",IF(V438="FINES",CONCATENATE("R",IF(OR(C438="16",C438="21",C438="22",C438="23"),"16212223",IF(OR(C438="15",C438="17",C438="24",C438="25"),"15172425",C438))),IF(V438="CEBAS","UNICO",IF(VALUE(C438)&lt;=11,"AMBA","INTERIOR")))))</f>
        <v>INTERIOR</v>
      </c>
      <c r="X438" s="20" t="str">
        <f>+IF(V438="","-",CONCATENATE(V438,"_",W438))</f>
        <v>CENS_INTERIOR</v>
      </c>
      <c r="Y438" s="59">
        <v>0.29724529150285223</v>
      </c>
      <c r="Z438" t="str">
        <f>+IFERROR(VLOOKUP(H438,#REF!,2,FALSE),"-")</f>
        <v>-</v>
      </c>
      <c r="AA438" t="s">
        <v>2394</v>
      </c>
      <c r="AB438" t="str">
        <f>+IF(W438="","-",IF(W438="UNICO","CENSO","MUESTRA"))</f>
        <v>MUESTRA</v>
      </c>
      <c r="AC438" t="s">
        <v>2398</v>
      </c>
      <c r="AD438" t="s">
        <v>134</v>
      </c>
      <c r="AF438">
        <f>+COUNTIF(Piloto!C:C,MARCO!A438)</f>
        <v>0</v>
      </c>
    </row>
    <row r="439" spans="1:32" x14ac:dyDescent="0.25">
      <c r="A439" s="5" t="str">
        <f t="shared" si="6"/>
        <v>0089DM0451</v>
      </c>
      <c r="B439" s="23" t="s">
        <v>2119</v>
      </c>
      <c r="C439" t="s">
        <v>153</v>
      </c>
      <c r="D439" t="s">
        <v>1541</v>
      </c>
      <c r="E439" t="s">
        <v>1542</v>
      </c>
      <c r="F439">
        <v>623782</v>
      </c>
      <c r="G439">
        <v>0</v>
      </c>
      <c r="H439" t="s">
        <v>1546</v>
      </c>
      <c r="I439" t="s">
        <v>20</v>
      </c>
      <c r="J439" t="s">
        <v>90</v>
      </c>
      <c r="K439" t="s">
        <v>21</v>
      </c>
      <c r="M439" t="s">
        <v>2289</v>
      </c>
      <c r="N439" t="s">
        <v>22</v>
      </c>
      <c r="O439" t="s">
        <v>23</v>
      </c>
      <c r="P439" t="s">
        <v>26</v>
      </c>
      <c r="Q439" t="s">
        <v>92</v>
      </c>
      <c r="R439" s="13">
        <v>117</v>
      </c>
      <c r="S439" s="13">
        <v>4</v>
      </c>
      <c r="T439" s="21">
        <v>1</v>
      </c>
      <c r="V439" t="s">
        <v>2116</v>
      </c>
      <c r="W439" t="str">
        <f>+IF(V439="","",IF(MID(V439,1,3)="ECE","UNICO",IF(V439="FINES",CONCATENATE("R",IF(OR(C439="16",C439="21",C439="22",C439="23"),"16212223",IF(OR(C439="15",C439="17",C439="24",C439="25"),"15172425",C439))),IF(V439="CEBAS","UNICO",IF(VALUE(C439)&lt;=11,"AMBA","INTERIOR")))))</f>
        <v>INTERIOR</v>
      </c>
      <c r="X439" s="20" t="str">
        <f>+IF(V439="","-",CONCATENATE(V439,"_",W439))</f>
        <v>CENS_INTERIOR</v>
      </c>
      <c r="Y439" s="59">
        <v>0.29757282478468761</v>
      </c>
      <c r="Z439" t="str">
        <f>+IFERROR(VLOOKUP(H439,#REF!,2,FALSE),"-")</f>
        <v>-</v>
      </c>
      <c r="AA439" t="s">
        <v>2394</v>
      </c>
      <c r="AB439" t="str">
        <f>+IF(W439="","-",IF(W439="UNICO","CENSO","MUESTRA"))</f>
        <v>MUESTRA</v>
      </c>
      <c r="AC439" t="s">
        <v>2398</v>
      </c>
      <c r="AD439" t="s">
        <v>134</v>
      </c>
      <c r="AF439">
        <f>+COUNTIF(Piloto!C:C,MARCO!A439)</f>
        <v>0</v>
      </c>
    </row>
    <row r="440" spans="1:32" x14ac:dyDescent="0.25">
      <c r="A440" s="5" t="str">
        <f t="shared" si="6"/>
        <v>0072DM0451</v>
      </c>
      <c r="B440" s="23" t="s">
        <v>2119</v>
      </c>
      <c r="C440" t="s">
        <v>142</v>
      </c>
      <c r="D440" t="s">
        <v>1294</v>
      </c>
      <c r="E440" t="s">
        <v>1295</v>
      </c>
      <c r="F440">
        <v>624188</v>
      </c>
      <c r="G440">
        <v>0</v>
      </c>
      <c r="H440" t="s">
        <v>1298</v>
      </c>
      <c r="I440" t="s">
        <v>20</v>
      </c>
      <c r="J440" t="s">
        <v>90</v>
      </c>
      <c r="K440" t="s">
        <v>21</v>
      </c>
      <c r="M440" t="s">
        <v>17703</v>
      </c>
      <c r="N440" t="s">
        <v>22</v>
      </c>
      <c r="O440" t="s">
        <v>23</v>
      </c>
      <c r="P440" t="s">
        <v>26</v>
      </c>
      <c r="Q440" t="s">
        <v>92</v>
      </c>
      <c r="R440" s="13">
        <v>171</v>
      </c>
      <c r="S440" s="13">
        <v>7</v>
      </c>
      <c r="T440" s="21">
        <v>1</v>
      </c>
      <c r="V440" t="s">
        <v>2116</v>
      </c>
      <c r="W440" t="str">
        <f>+IF(V440="","",IF(MID(V440,1,3)="ECE","UNICO",IF(V440="FINES",CONCATENATE("R",IF(OR(C440="16",C440="21",C440="22",C440="23"),"16212223",IF(OR(C440="15",C440="17",C440="24",C440="25"),"15172425",C440))),IF(V440="CEBAS","UNICO",IF(VALUE(C440)&lt;=11,"AMBA","INTERIOR")))))</f>
        <v>INTERIOR</v>
      </c>
      <c r="X440" s="20" t="str">
        <f>+IF(V440="","-",CONCATENATE(V440,"_",W440))</f>
        <v>CENS_INTERIOR</v>
      </c>
      <c r="Y440" s="59">
        <v>0.30304992601678182</v>
      </c>
      <c r="Z440" t="str">
        <f>+IFERROR(VLOOKUP(H440,#REF!,2,FALSE),"-")</f>
        <v>-</v>
      </c>
      <c r="AA440" t="s">
        <v>2394</v>
      </c>
      <c r="AB440" t="str">
        <f>+IF(W440="","-",IF(W440="UNICO","CENSO","MUESTRA"))</f>
        <v>MUESTRA</v>
      </c>
      <c r="AC440" t="s">
        <v>2397</v>
      </c>
      <c r="AD440" t="s">
        <v>134</v>
      </c>
      <c r="AF440">
        <f>+COUNTIF(Piloto!C:C,MARCO!A440)</f>
        <v>0</v>
      </c>
    </row>
    <row r="441" spans="1:32" x14ac:dyDescent="0.25">
      <c r="A441" s="5" t="str">
        <f t="shared" si="6"/>
        <v>0080DM0451</v>
      </c>
      <c r="B441" s="23" t="s">
        <v>2119</v>
      </c>
      <c r="C441" t="s">
        <v>156</v>
      </c>
      <c r="D441" t="s">
        <v>1423</v>
      </c>
      <c r="E441" t="s">
        <v>1424</v>
      </c>
      <c r="F441">
        <v>624110</v>
      </c>
      <c r="G441">
        <v>0</v>
      </c>
      <c r="H441" t="s">
        <v>1426</v>
      </c>
      <c r="I441" t="s">
        <v>20</v>
      </c>
      <c r="J441" t="s">
        <v>90</v>
      </c>
      <c r="K441" t="s">
        <v>21</v>
      </c>
      <c r="M441" t="s">
        <v>17702</v>
      </c>
      <c r="N441" t="s">
        <v>22</v>
      </c>
      <c r="O441" t="s">
        <v>23</v>
      </c>
      <c r="P441" t="s">
        <v>26</v>
      </c>
      <c r="Q441" t="s">
        <v>92</v>
      </c>
      <c r="R441" s="13">
        <v>41</v>
      </c>
      <c r="S441" s="13">
        <v>3</v>
      </c>
      <c r="T441" s="21">
        <v>1</v>
      </c>
      <c r="V441" t="s">
        <v>2116</v>
      </c>
      <c r="W441" t="str">
        <f>+IF(V441="","",IF(MID(V441,1,3)="ECE","UNICO",IF(V441="FINES",CONCATENATE("R",IF(OR(C441="16",C441="21",C441="22",C441="23"),"16212223",IF(OR(C441="15",C441="17",C441="24",C441="25"),"15172425",C441))),IF(V441="CEBAS","UNICO",IF(VALUE(C441)&lt;=11,"AMBA","INTERIOR")))))</f>
        <v>INTERIOR</v>
      </c>
      <c r="X441" s="20" t="str">
        <f>+IF(V441="","-",CONCATENATE(V441,"_",W441))</f>
        <v>CENS_INTERIOR</v>
      </c>
      <c r="Y441" s="59">
        <v>0.30369897670037038</v>
      </c>
      <c r="Z441" t="str">
        <f>+IFERROR(VLOOKUP(H441,#REF!,2,FALSE),"-")</f>
        <v>-</v>
      </c>
      <c r="AA441" t="s">
        <v>2394</v>
      </c>
      <c r="AB441" t="str">
        <f>+IF(W441="","-",IF(W441="UNICO","CENSO","MUESTRA"))</f>
        <v>MUESTRA</v>
      </c>
      <c r="AC441" t="s">
        <v>2397</v>
      </c>
      <c r="AD441" t="s">
        <v>134</v>
      </c>
      <c r="AF441">
        <f>+COUNTIF(Piloto!C:C,MARCO!A441)</f>
        <v>0</v>
      </c>
    </row>
    <row r="442" spans="1:32" x14ac:dyDescent="0.25">
      <c r="A442" s="5" t="str">
        <f t="shared" si="6"/>
        <v>0121DM0451</v>
      </c>
      <c r="B442" s="23" t="s">
        <v>2119</v>
      </c>
      <c r="C442" t="s">
        <v>88</v>
      </c>
      <c r="D442" t="s">
        <v>282</v>
      </c>
      <c r="E442" t="s">
        <v>1948</v>
      </c>
      <c r="F442">
        <v>624330</v>
      </c>
      <c r="G442">
        <v>0</v>
      </c>
      <c r="H442" t="s">
        <v>1950</v>
      </c>
      <c r="I442" t="s">
        <v>20</v>
      </c>
      <c r="J442" t="s">
        <v>90</v>
      </c>
      <c r="K442" t="s">
        <v>21</v>
      </c>
      <c r="M442" t="s">
        <v>2289</v>
      </c>
      <c r="N442" t="s">
        <v>22</v>
      </c>
      <c r="O442" t="s">
        <v>23</v>
      </c>
      <c r="P442" t="s">
        <v>26</v>
      </c>
      <c r="Q442" t="s">
        <v>92</v>
      </c>
      <c r="R442" s="13">
        <v>104</v>
      </c>
      <c r="S442" s="13">
        <v>3</v>
      </c>
      <c r="T442" s="21">
        <v>1</v>
      </c>
      <c r="V442" t="s">
        <v>2116</v>
      </c>
      <c r="W442" t="str">
        <f>+IF(V442="","",IF(MID(V442,1,3)="ECE","UNICO",IF(V442="FINES",CONCATENATE("R",IF(OR(C442="16",C442="21",C442="22",C442="23"),"16212223",IF(OR(C442="15",C442="17",C442="24",C442="25"),"15172425",C442))),IF(V442="CEBAS","UNICO",IF(VALUE(C442)&lt;=11,"AMBA","INTERIOR")))))</f>
        <v>INTERIOR</v>
      </c>
      <c r="X442" s="20" t="str">
        <f>+IF(V442="","-",CONCATENATE(V442,"_",W442))</f>
        <v>CENS_INTERIOR</v>
      </c>
      <c r="Y442" s="59">
        <v>0.30387632466024822</v>
      </c>
      <c r="Z442" t="str">
        <f>+IFERROR(VLOOKUP(H442,#REF!,2,FALSE),"-")</f>
        <v>-</v>
      </c>
      <c r="AA442" t="s">
        <v>2394</v>
      </c>
      <c r="AB442" t="str">
        <f>+IF(W442="","-",IF(W442="UNICO","CENSO","MUESTRA"))</f>
        <v>MUESTRA</v>
      </c>
      <c r="AC442" t="s">
        <v>2397</v>
      </c>
      <c r="AD442" t="s">
        <v>134</v>
      </c>
      <c r="AF442">
        <f>+COUNTIF(Piloto!C:C,MARCO!A442)</f>
        <v>0</v>
      </c>
    </row>
    <row r="443" spans="1:32" x14ac:dyDescent="0.25">
      <c r="A443" s="5" t="str">
        <f t="shared" si="6"/>
        <v>0035DM0451</v>
      </c>
      <c r="B443" s="23" t="s">
        <v>2119</v>
      </c>
      <c r="C443" t="s">
        <v>83</v>
      </c>
      <c r="D443" t="s">
        <v>244</v>
      </c>
      <c r="E443" t="s">
        <v>637</v>
      </c>
      <c r="F443">
        <v>624186</v>
      </c>
      <c r="G443">
        <v>0</v>
      </c>
      <c r="H443" t="s">
        <v>641</v>
      </c>
      <c r="I443" t="s">
        <v>20</v>
      </c>
      <c r="J443" t="s">
        <v>90</v>
      </c>
      <c r="K443" t="s">
        <v>21</v>
      </c>
      <c r="M443" t="s">
        <v>2289</v>
      </c>
      <c r="N443" t="s">
        <v>22</v>
      </c>
      <c r="O443" t="s">
        <v>23</v>
      </c>
      <c r="P443" t="s">
        <v>26</v>
      </c>
      <c r="Q443" t="s">
        <v>92</v>
      </c>
      <c r="R443" s="13">
        <v>27</v>
      </c>
      <c r="S443" s="13">
        <v>3</v>
      </c>
      <c r="T443" s="21">
        <v>1</v>
      </c>
      <c r="V443" t="s">
        <v>2116</v>
      </c>
      <c r="W443" t="str">
        <f>+IF(V443="","",IF(MID(V443,1,3)="ECE","UNICO",IF(V443="FINES",CONCATENATE("R",IF(OR(C443="16",C443="21",C443="22",C443="23"),"16212223",IF(OR(C443="15",C443="17",C443="24",C443="25"),"15172425",C443))),IF(V443="CEBAS","UNICO",IF(VALUE(C443)&lt;=11,"AMBA","INTERIOR")))))</f>
        <v>INTERIOR</v>
      </c>
      <c r="X443" s="20" t="str">
        <f>+IF(V443="","-",CONCATENATE(V443,"_",W443))</f>
        <v>CENS_INTERIOR</v>
      </c>
      <c r="Y443" s="59">
        <v>0.30483904232581449</v>
      </c>
      <c r="Z443" t="str">
        <f>+IFERROR(VLOOKUP(H443,#REF!,2,FALSE),"-")</f>
        <v>-</v>
      </c>
      <c r="AA443" t="s">
        <v>2394</v>
      </c>
      <c r="AB443" t="str">
        <f>+IF(W443="","-",IF(W443="UNICO","CENSO","MUESTRA"))</f>
        <v>MUESTRA</v>
      </c>
      <c r="AC443" t="s">
        <v>2397</v>
      </c>
      <c r="AD443" t="s">
        <v>134</v>
      </c>
      <c r="AF443">
        <f>+COUNTIF(Piloto!C:C,MARCO!A443)</f>
        <v>0</v>
      </c>
    </row>
    <row r="444" spans="1:32" x14ac:dyDescent="0.25">
      <c r="A444" s="5" t="str">
        <f t="shared" si="6"/>
        <v>0102DM0453</v>
      </c>
      <c r="B444" s="23" t="s">
        <v>2119</v>
      </c>
      <c r="C444" t="s">
        <v>242</v>
      </c>
      <c r="D444" t="s">
        <v>239</v>
      </c>
      <c r="E444" t="s">
        <v>1713</v>
      </c>
      <c r="F444">
        <v>623818</v>
      </c>
      <c r="G444">
        <v>0</v>
      </c>
      <c r="H444" t="s">
        <v>1728</v>
      </c>
      <c r="I444" t="s">
        <v>20</v>
      </c>
      <c r="J444" t="s">
        <v>90</v>
      </c>
      <c r="K444" t="s">
        <v>21</v>
      </c>
      <c r="M444" t="s">
        <v>17638</v>
      </c>
      <c r="N444" t="s">
        <v>22</v>
      </c>
      <c r="O444" t="s">
        <v>23</v>
      </c>
      <c r="P444" t="s">
        <v>26</v>
      </c>
      <c r="Q444" t="s">
        <v>92</v>
      </c>
      <c r="R444" s="13">
        <v>65</v>
      </c>
      <c r="S444" s="13">
        <v>12</v>
      </c>
      <c r="T444" s="21">
        <v>1</v>
      </c>
      <c r="V444" t="s">
        <v>2116</v>
      </c>
      <c r="W444" t="str">
        <f>+IF(V444="","",IF(MID(V444,1,3)="ECE","UNICO",IF(V444="FINES",CONCATENATE("R",IF(OR(C444="16",C444="21",C444="22",C444="23"),"16212223",IF(OR(C444="15",C444="17",C444="24",C444="25"),"15172425",C444))),IF(V444="CEBAS","UNICO",IF(VALUE(C444)&lt;=11,"AMBA","INTERIOR")))))</f>
        <v>INTERIOR</v>
      </c>
      <c r="X444" s="20" t="str">
        <f>+IF(V444="","-",CONCATENATE(V444,"_",W444))</f>
        <v>CENS_INTERIOR</v>
      </c>
      <c r="Y444" s="59">
        <v>0.30980635395175532</v>
      </c>
      <c r="Z444" t="str">
        <f>+IFERROR(VLOOKUP(H444,#REF!,2,FALSE),"-")</f>
        <v>-</v>
      </c>
      <c r="AA444" t="s">
        <v>2394</v>
      </c>
      <c r="AB444" t="str">
        <f>+IF(W444="","-",IF(W444="UNICO","CENSO","MUESTRA"))</f>
        <v>MUESTRA</v>
      </c>
      <c r="AC444" t="s">
        <v>2397</v>
      </c>
      <c r="AD444" t="s">
        <v>134</v>
      </c>
      <c r="AF444">
        <f>+COUNTIF(Piloto!C:C,MARCO!A444)</f>
        <v>0</v>
      </c>
    </row>
    <row r="445" spans="1:32" x14ac:dyDescent="0.25">
      <c r="A445" s="5" t="str">
        <f t="shared" si="6"/>
        <v>0124DM0451</v>
      </c>
      <c r="B445" s="23" t="s">
        <v>2119</v>
      </c>
      <c r="C445" t="s">
        <v>280</v>
      </c>
      <c r="D445" t="s">
        <v>875</v>
      </c>
      <c r="E445" t="s">
        <v>1963</v>
      </c>
      <c r="F445">
        <v>623921</v>
      </c>
      <c r="G445">
        <v>0</v>
      </c>
      <c r="H445" t="s">
        <v>1966</v>
      </c>
      <c r="I445" t="s">
        <v>20</v>
      </c>
      <c r="J445" t="s">
        <v>90</v>
      </c>
      <c r="K445" t="s">
        <v>21</v>
      </c>
      <c r="M445" t="s">
        <v>2289</v>
      </c>
      <c r="N445" t="s">
        <v>22</v>
      </c>
      <c r="O445" t="s">
        <v>23</v>
      </c>
      <c r="P445" t="s">
        <v>26</v>
      </c>
      <c r="Q445" t="s">
        <v>92</v>
      </c>
      <c r="R445" s="13">
        <v>129</v>
      </c>
      <c r="S445" s="13">
        <v>4</v>
      </c>
      <c r="T445" s="21">
        <v>1</v>
      </c>
      <c r="V445" t="s">
        <v>2116</v>
      </c>
      <c r="W445" t="str">
        <f>+IF(V445="","",IF(MID(V445,1,3)="ECE","UNICO",IF(V445="FINES",CONCATENATE("R",IF(OR(C445="16",C445="21",C445="22",C445="23"),"16212223",IF(OR(C445="15",C445="17",C445="24",C445="25"),"15172425",C445))),IF(V445="CEBAS","UNICO",IF(VALUE(C445)&lt;=11,"AMBA","INTERIOR")))))</f>
        <v>INTERIOR</v>
      </c>
      <c r="X445" s="20" t="str">
        <f>+IF(V445="","-",CONCATENATE(V445,"_",W445))</f>
        <v>CENS_INTERIOR</v>
      </c>
      <c r="Y445" s="59">
        <v>0.31125395496686298</v>
      </c>
      <c r="Z445" t="str">
        <f>+IFERROR(VLOOKUP(H445,#REF!,2,FALSE),"-")</f>
        <v>-</v>
      </c>
      <c r="AA445" t="s">
        <v>2394</v>
      </c>
      <c r="AB445" t="str">
        <f>+IF(W445="","-",IF(W445="UNICO","CENSO","MUESTRA"))</f>
        <v>MUESTRA</v>
      </c>
      <c r="AC445" t="s">
        <v>2398</v>
      </c>
      <c r="AD445" t="s">
        <v>134</v>
      </c>
      <c r="AF445">
        <f>+COUNTIF(Piloto!C:C,MARCO!A445)</f>
        <v>0</v>
      </c>
    </row>
    <row r="446" spans="1:32" x14ac:dyDescent="0.25">
      <c r="A446" s="5" t="str">
        <f t="shared" si="6"/>
        <v>0010DM0452</v>
      </c>
      <c r="B446" s="23" t="s">
        <v>2119</v>
      </c>
      <c r="C446" t="s">
        <v>88</v>
      </c>
      <c r="D446" t="s">
        <v>371</v>
      </c>
      <c r="E446" t="s">
        <v>373</v>
      </c>
      <c r="F446">
        <v>611844</v>
      </c>
      <c r="G446">
        <v>0</v>
      </c>
      <c r="H446" t="s">
        <v>381</v>
      </c>
      <c r="I446" t="s">
        <v>20</v>
      </c>
      <c r="J446" t="s">
        <v>90</v>
      </c>
      <c r="K446" t="s">
        <v>21</v>
      </c>
      <c r="M446" t="s">
        <v>17642</v>
      </c>
      <c r="N446" t="s">
        <v>22</v>
      </c>
      <c r="O446" t="s">
        <v>23</v>
      </c>
      <c r="P446" t="s">
        <v>26</v>
      </c>
      <c r="Q446" t="s">
        <v>92</v>
      </c>
      <c r="R446" s="13">
        <v>184</v>
      </c>
      <c r="S446" s="13">
        <v>9</v>
      </c>
      <c r="T446" s="21">
        <v>1</v>
      </c>
      <c r="V446" t="s">
        <v>2116</v>
      </c>
      <c r="W446" t="str">
        <f>+IF(V446="","",IF(MID(V446,1,3)="ECE","UNICO",IF(V446="FINES",CONCATENATE("R",IF(OR(C446="16",C446="21",C446="22",C446="23"),"16212223",IF(OR(C446="15",C446="17",C446="24",C446="25"),"15172425",C446))),IF(V446="CEBAS","UNICO",IF(VALUE(C446)&lt;=11,"AMBA","INTERIOR")))))</f>
        <v>INTERIOR</v>
      </c>
      <c r="X446" s="20" t="str">
        <f>+IF(V446="","-",CONCATENATE(V446,"_",W446))</f>
        <v>CENS_INTERIOR</v>
      </c>
      <c r="Y446" s="59">
        <v>0.31409709236106359</v>
      </c>
      <c r="Z446" t="str">
        <f>+IFERROR(VLOOKUP(H446,#REF!,2,FALSE),"-")</f>
        <v>-</v>
      </c>
      <c r="AA446" t="s">
        <v>2394</v>
      </c>
      <c r="AB446" t="str">
        <f>+IF(W446="","-",IF(W446="UNICO","CENSO","MUESTRA"))</f>
        <v>MUESTRA</v>
      </c>
      <c r="AC446" t="s">
        <v>2397</v>
      </c>
      <c r="AD446" t="s">
        <v>134</v>
      </c>
      <c r="AF446">
        <f>+COUNTIF(Piloto!C:C,MARCO!A446)</f>
        <v>0</v>
      </c>
    </row>
    <row r="447" spans="1:32" x14ac:dyDescent="0.25">
      <c r="A447" s="5" t="str">
        <f t="shared" si="6"/>
        <v>0020DM0451</v>
      </c>
      <c r="B447" s="23" t="s">
        <v>2119</v>
      </c>
      <c r="C447" t="s">
        <v>159</v>
      </c>
      <c r="D447" t="s">
        <v>481</v>
      </c>
      <c r="E447" t="s">
        <v>482</v>
      </c>
      <c r="F447">
        <v>623873</v>
      </c>
      <c r="G447">
        <v>0</v>
      </c>
      <c r="H447" t="s">
        <v>484</v>
      </c>
      <c r="I447" t="s">
        <v>20</v>
      </c>
      <c r="J447" t="s">
        <v>90</v>
      </c>
      <c r="K447" t="s">
        <v>21</v>
      </c>
      <c r="M447" t="s">
        <v>17715</v>
      </c>
      <c r="N447" t="s">
        <v>22</v>
      </c>
      <c r="O447" t="s">
        <v>23</v>
      </c>
      <c r="P447" t="s">
        <v>26</v>
      </c>
      <c r="Q447" t="s">
        <v>92</v>
      </c>
      <c r="R447" s="13">
        <v>74</v>
      </c>
      <c r="S447" s="13">
        <v>5</v>
      </c>
      <c r="T447" s="21">
        <v>1</v>
      </c>
      <c r="V447" t="s">
        <v>2116</v>
      </c>
      <c r="W447" t="str">
        <f>+IF(V447="","",IF(MID(V447,1,3)="ECE","UNICO",IF(V447="FINES",CONCATENATE("R",IF(OR(C447="16",C447="21",C447="22",C447="23"),"16212223",IF(OR(C447="15",C447="17",C447="24",C447="25"),"15172425",C447))),IF(V447="CEBAS","UNICO",IF(VALUE(C447)&lt;=11,"AMBA","INTERIOR")))))</f>
        <v>INTERIOR</v>
      </c>
      <c r="X447" s="20" t="str">
        <f>+IF(V447="","-",CONCATENATE(V447,"_",W447))</f>
        <v>CENS_INTERIOR</v>
      </c>
      <c r="Y447" s="59">
        <v>0.31561956672292008</v>
      </c>
      <c r="Z447" t="str">
        <f>+IFERROR(VLOOKUP(H447,#REF!,2,FALSE),"-")</f>
        <v>-</v>
      </c>
      <c r="AA447" t="s">
        <v>2394</v>
      </c>
      <c r="AB447" t="str">
        <f>+IF(W447="","-",IF(W447="UNICO","CENSO","MUESTRA"))</f>
        <v>MUESTRA</v>
      </c>
      <c r="AC447" t="s">
        <v>2397</v>
      </c>
      <c r="AD447" t="s">
        <v>134</v>
      </c>
      <c r="AF447">
        <f>+COUNTIF(Piloto!C:C,MARCO!A447)</f>
        <v>0</v>
      </c>
    </row>
    <row r="448" spans="1:32" x14ac:dyDescent="0.25">
      <c r="A448" s="5" t="str">
        <f t="shared" si="6"/>
        <v>0081DM0453</v>
      </c>
      <c r="B448" s="23" t="s">
        <v>2119</v>
      </c>
      <c r="C448" t="s">
        <v>153</v>
      </c>
      <c r="D448" t="s">
        <v>1427</v>
      </c>
      <c r="E448" t="s">
        <v>1428</v>
      </c>
      <c r="F448">
        <v>623781</v>
      </c>
      <c r="G448">
        <v>0</v>
      </c>
      <c r="H448" t="s">
        <v>1439</v>
      </c>
      <c r="I448" t="s">
        <v>20</v>
      </c>
      <c r="J448" t="s">
        <v>90</v>
      </c>
      <c r="K448" t="s">
        <v>21</v>
      </c>
      <c r="M448" t="s">
        <v>17638</v>
      </c>
      <c r="N448" t="s">
        <v>22</v>
      </c>
      <c r="O448" t="s">
        <v>23</v>
      </c>
      <c r="P448" t="s">
        <v>26</v>
      </c>
      <c r="Q448" t="s">
        <v>92</v>
      </c>
      <c r="R448" s="13">
        <v>192</v>
      </c>
      <c r="S448" s="13">
        <v>9</v>
      </c>
      <c r="T448" s="21">
        <v>1</v>
      </c>
      <c r="V448" t="s">
        <v>2116</v>
      </c>
      <c r="W448" t="str">
        <f>+IF(V448="","",IF(MID(V448,1,3)="ECE","UNICO",IF(V448="FINES",CONCATENATE("R",IF(OR(C448="16",C448="21",C448="22",C448="23"),"16212223",IF(OR(C448="15",C448="17",C448="24",C448="25"),"15172425",C448))),IF(V448="CEBAS","UNICO",IF(VALUE(C448)&lt;=11,"AMBA","INTERIOR")))))</f>
        <v>INTERIOR</v>
      </c>
      <c r="X448" s="20" t="str">
        <f>+IF(V448="","-",CONCATENATE(V448,"_",W448))</f>
        <v>CENS_INTERIOR</v>
      </c>
      <c r="Y448" s="59">
        <v>0.31807974808745909</v>
      </c>
      <c r="Z448" t="str">
        <f>+IFERROR(VLOOKUP(H448,#REF!,2,FALSE),"-")</f>
        <v>-</v>
      </c>
      <c r="AA448" t="s">
        <v>2394</v>
      </c>
      <c r="AB448" t="str">
        <f>+IF(W448="","-",IF(W448="UNICO","CENSO","MUESTRA"))</f>
        <v>MUESTRA</v>
      </c>
      <c r="AC448" t="s">
        <v>2398</v>
      </c>
      <c r="AD448" t="s">
        <v>134</v>
      </c>
      <c r="AF448">
        <f>+COUNTIF(Piloto!C:C,MARCO!A448)</f>
        <v>0</v>
      </c>
    </row>
    <row r="449" spans="1:32" x14ac:dyDescent="0.25">
      <c r="A449" s="5" t="str">
        <f t="shared" si="6"/>
        <v>0059DM0451</v>
      </c>
      <c r="B449" s="23" t="s">
        <v>2119</v>
      </c>
      <c r="C449" t="s">
        <v>83</v>
      </c>
      <c r="D449" t="s">
        <v>935</v>
      </c>
      <c r="E449" t="s">
        <v>936</v>
      </c>
      <c r="F449">
        <v>623957</v>
      </c>
      <c r="G449">
        <v>0</v>
      </c>
      <c r="H449" t="s">
        <v>942</v>
      </c>
      <c r="I449" t="s">
        <v>20</v>
      </c>
      <c r="J449" t="s">
        <v>90</v>
      </c>
      <c r="K449" t="s">
        <v>21</v>
      </c>
      <c r="M449" t="s">
        <v>2289</v>
      </c>
      <c r="N449" t="s">
        <v>22</v>
      </c>
      <c r="O449" t="s">
        <v>23</v>
      </c>
      <c r="P449" t="s">
        <v>26</v>
      </c>
      <c r="Q449" t="s">
        <v>92</v>
      </c>
      <c r="R449" s="13">
        <v>134</v>
      </c>
      <c r="S449" s="13">
        <v>9</v>
      </c>
      <c r="T449" s="21">
        <v>1</v>
      </c>
      <c r="V449" t="s">
        <v>2116</v>
      </c>
      <c r="W449" t="str">
        <f>+IF(V449="","",IF(MID(V449,1,3)="ECE","UNICO",IF(V449="FINES",CONCATENATE("R",IF(OR(C449="16",C449="21",C449="22",C449="23"),"16212223",IF(OR(C449="15",C449="17",C449="24",C449="25"),"15172425",C449))),IF(V449="CEBAS","UNICO",IF(VALUE(C449)&lt;=11,"AMBA","INTERIOR")))))</f>
        <v>INTERIOR</v>
      </c>
      <c r="X449" s="20" t="str">
        <f>+IF(V449="","-",CONCATENATE(V449,"_",W449))</f>
        <v>CENS_INTERIOR</v>
      </c>
      <c r="Y449" s="59">
        <v>0.31924203617705238</v>
      </c>
      <c r="Z449" t="str">
        <f>+IFERROR(VLOOKUP(H449,#REF!,2,FALSE),"-")</f>
        <v>-</v>
      </c>
      <c r="AA449" t="s">
        <v>2394</v>
      </c>
      <c r="AB449" t="str">
        <f>+IF(W449="","-",IF(W449="UNICO","CENSO","MUESTRA"))</f>
        <v>MUESTRA</v>
      </c>
      <c r="AC449" t="s">
        <v>2397</v>
      </c>
      <c r="AD449" t="s">
        <v>134</v>
      </c>
      <c r="AF449">
        <f>+COUNTIF(Piloto!C:C,MARCO!A449)</f>
        <v>0</v>
      </c>
    </row>
    <row r="450" spans="1:32" x14ac:dyDescent="0.25">
      <c r="A450" s="5" t="str">
        <f t="shared" si="6"/>
        <v>0081DM0452</v>
      </c>
      <c r="B450" s="23" t="s">
        <v>2119</v>
      </c>
      <c r="C450" t="s">
        <v>153</v>
      </c>
      <c r="D450" t="s">
        <v>1427</v>
      </c>
      <c r="E450" t="s">
        <v>1428</v>
      </c>
      <c r="F450">
        <v>623780</v>
      </c>
      <c r="G450">
        <v>0</v>
      </c>
      <c r="H450" t="s">
        <v>1438</v>
      </c>
      <c r="I450" t="s">
        <v>20</v>
      </c>
      <c r="J450" t="s">
        <v>90</v>
      </c>
      <c r="K450" t="s">
        <v>21</v>
      </c>
      <c r="M450" t="s">
        <v>17642</v>
      </c>
      <c r="N450" t="s">
        <v>22</v>
      </c>
      <c r="O450" t="s">
        <v>23</v>
      </c>
      <c r="P450" t="s">
        <v>26</v>
      </c>
      <c r="Q450" t="s">
        <v>92</v>
      </c>
      <c r="R450" s="13">
        <v>190</v>
      </c>
      <c r="S450" s="13">
        <v>10</v>
      </c>
      <c r="T450" s="21">
        <v>1</v>
      </c>
      <c r="V450" t="s">
        <v>2116</v>
      </c>
      <c r="W450" t="str">
        <f>+IF(V450="","",IF(MID(V450,1,3)="ECE","UNICO",IF(V450="FINES",CONCATENATE("R",IF(OR(C450="16",C450="21",C450="22",C450="23"),"16212223",IF(OR(C450="15",C450="17",C450="24",C450="25"),"15172425",C450))),IF(V450="CEBAS","UNICO",IF(VALUE(C450)&lt;=11,"AMBA","INTERIOR")))))</f>
        <v>INTERIOR</v>
      </c>
      <c r="X450" s="20" t="str">
        <f>+IF(V450="","-",CONCATENATE(V450,"_",W450))</f>
        <v>CENS_INTERIOR</v>
      </c>
      <c r="Y450" s="59">
        <v>0.31989849829360062</v>
      </c>
      <c r="Z450" t="str">
        <f>+IFERROR(VLOOKUP(H450,#REF!,2,FALSE),"-")</f>
        <v>-</v>
      </c>
      <c r="AA450" t="s">
        <v>2394</v>
      </c>
      <c r="AB450" t="str">
        <f>+IF(W450="","-",IF(W450="UNICO","CENSO","MUESTRA"))</f>
        <v>MUESTRA</v>
      </c>
      <c r="AC450" t="s">
        <v>2398</v>
      </c>
      <c r="AD450" t="s">
        <v>134</v>
      </c>
      <c r="AF450">
        <f>+COUNTIF(Piloto!C:C,MARCO!A450)</f>
        <v>0</v>
      </c>
    </row>
    <row r="451" spans="1:32" x14ac:dyDescent="0.25">
      <c r="A451" s="5" t="str">
        <f t="shared" ref="A451:A514" si="7">+H451</f>
        <v>0043DM0465</v>
      </c>
      <c r="B451" s="23" t="s">
        <v>2119</v>
      </c>
      <c r="C451" t="s">
        <v>161</v>
      </c>
      <c r="D451" t="s">
        <v>677</v>
      </c>
      <c r="E451" t="s">
        <v>678</v>
      </c>
      <c r="F451">
        <v>623808</v>
      </c>
      <c r="G451">
        <v>0</v>
      </c>
      <c r="H451" t="s">
        <v>737</v>
      </c>
      <c r="I451" t="s">
        <v>20</v>
      </c>
      <c r="J451" t="s">
        <v>90</v>
      </c>
      <c r="K451" t="s">
        <v>21</v>
      </c>
      <c r="M451" t="s">
        <v>17704</v>
      </c>
      <c r="N451" t="s">
        <v>22</v>
      </c>
      <c r="O451" t="s">
        <v>23</v>
      </c>
      <c r="P451" t="s">
        <v>26</v>
      </c>
      <c r="Q451" t="s">
        <v>92</v>
      </c>
      <c r="R451" s="13">
        <v>115</v>
      </c>
      <c r="S451" s="13">
        <v>7</v>
      </c>
      <c r="T451" s="21">
        <v>1</v>
      </c>
      <c r="V451" t="s">
        <v>2116</v>
      </c>
      <c r="W451" t="str">
        <f>+IF(V451="","",IF(MID(V451,1,3)="ECE","UNICO",IF(V451="FINES",CONCATENATE("R",IF(OR(C451="16",C451="21",C451="22",C451="23"),"16212223",IF(OR(C451="15",C451="17",C451="24",C451="25"),"15172425",C451))),IF(V451="CEBAS","UNICO",IF(VALUE(C451)&lt;=11,"AMBA","INTERIOR")))))</f>
        <v>INTERIOR</v>
      </c>
      <c r="X451" s="20" t="str">
        <f>+IF(V451="","-",CONCATENATE(V451,"_",W451))</f>
        <v>CENS_INTERIOR</v>
      </c>
      <c r="Y451" s="59">
        <v>0.32011676187577998</v>
      </c>
      <c r="Z451" t="str">
        <f>+IFERROR(VLOOKUP(H451,#REF!,2,FALSE),"-")</f>
        <v>-</v>
      </c>
      <c r="AA451" t="s">
        <v>2394</v>
      </c>
      <c r="AB451" t="str">
        <f>+IF(W451="","-",IF(W451="UNICO","CENSO","MUESTRA"))</f>
        <v>MUESTRA</v>
      </c>
      <c r="AC451" t="s">
        <v>2398</v>
      </c>
      <c r="AD451" t="s">
        <v>134</v>
      </c>
      <c r="AF451">
        <f>+COUNTIF(Piloto!C:C,MARCO!A451)</f>
        <v>0</v>
      </c>
    </row>
    <row r="452" spans="1:32" x14ac:dyDescent="0.25">
      <c r="A452" s="5" t="str">
        <f t="shared" si="7"/>
        <v>0039DM0451</v>
      </c>
      <c r="B452" s="23" t="s">
        <v>2119</v>
      </c>
      <c r="C452" t="s">
        <v>280</v>
      </c>
      <c r="D452" t="s">
        <v>657</v>
      </c>
      <c r="E452" t="s">
        <v>658</v>
      </c>
      <c r="F452">
        <v>623798</v>
      </c>
      <c r="G452">
        <v>0</v>
      </c>
      <c r="H452" t="s">
        <v>661</v>
      </c>
      <c r="I452" t="s">
        <v>20</v>
      </c>
      <c r="J452" t="s">
        <v>90</v>
      </c>
      <c r="K452" t="s">
        <v>21</v>
      </c>
      <c r="M452" t="s">
        <v>2289</v>
      </c>
      <c r="N452" t="s">
        <v>136</v>
      </c>
      <c r="O452" t="s">
        <v>23</v>
      </c>
      <c r="P452" t="s">
        <v>26</v>
      </c>
      <c r="Q452" t="s">
        <v>92</v>
      </c>
      <c r="R452" s="13">
        <v>34</v>
      </c>
      <c r="S452" s="13">
        <v>3</v>
      </c>
      <c r="T452" s="21">
        <v>1</v>
      </c>
      <c r="V452" t="s">
        <v>2116</v>
      </c>
      <c r="W452" t="str">
        <f>+IF(V452="","",IF(MID(V452,1,3)="ECE","UNICO",IF(V452="FINES",CONCATENATE("R",IF(OR(C452="16",C452="21",C452="22",C452="23"),"16212223",IF(OR(C452="15",C452="17",C452="24",C452="25"),"15172425",C452))),IF(V452="CEBAS","UNICO",IF(VALUE(C452)&lt;=11,"AMBA","INTERIOR")))))</f>
        <v>INTERIOR</v>
      </c>
      <c r="X452" s="20" t="str">
        <f>+IF(V452="","-",CONCATENATE(V452,"_",W452))</f>
        <v>CENS_INTERIOR</v>
      </c>
      <c r="Y452" s="59">
        <v>0.32405185348847332</v>
      </c>
      <c r="Z452" t="str">
        <f>+IFERROR(VLOOKUP(H452,#REF!,2,FALSE),"-")</f>
        <v>-</v>
      </c>
      <c r="AA452" t="s">
        <v>2394</v>
      </c>
      <c r="AB452" t="str">
        <f>+IF(W452="","-",IF(W452="UNICO","CENSO","MUESTRA"))</f>
        <v>MUESTRA</v>
      </c>
      <c r="AC452" t="s">
        <v>2398</v>
      </c>
      <c r="AD452" t="s">
        <v>134</v>
      </c>
      <c r="AF452">
        <f>+COUNTIF(Piloto!C:C,MARCO!A452)</f>
        <v>0</v>
      </c>
    </row>
    <row r="453" spans="1:32" x14ac:dyDescent="0.25">
      <c r="A453" s="5" t="str">
        <f t="shared" si="7"/>
        <v>0041DM0451</v>
      </c>
      <c r="B453" s="23" t="s">
        <v>2119</v>
      </c>
      <c r="C453" t="s">
        <v>142</v>
      </c>
      <c r="D453" t="s">
        <v>668</v>
      </c>
      <c r="E453" t="s">
        <v>669</v>
      </c>
      <c r="F453">
        <v>607575</v>
      </c>
      <c r="G453">
        <v>0</v>
      </c>
      <c r="H453" t="s">
        <v>672</v>
      </c>
      <c r="I453" t="s">
        <v>20</v>
      </c>
      <c r="J453" t="s">
        <v>90</v>
      </c>
      <c r="K453" t="s">
        <v>21</v>
      </c>
      <c r="M453" t="s">
        <v>2289</v>
      </c>
      <c r="N453" t="s">
        <v>22</v>
      </c>
      <c r="O453" t="s">
        <v>23</v>
      </c>
      <c r="P453" t="s">
        <v>26</v>
      </c>
      <c r="Q453" t="s">
        <v>92</v>
      </c>
      <c r="R453" s="13">
        <v>119</v>
      </c>
      <c r="S453" s="13">
        <v>5</v>
      </c>
      <c r="T453" s="21">
        <v>1</v>
      </c>
      <c r="V453" t="s">
        <v>2116</v>
      </c>
      <c r="W453" t="str">
        <f>+IF(V453="","",IF(MID(V453,1,3)="ECE","UNICO",IF(V453="FINES",CONCATENATE("R",IF(OR(C453="16",C453="21",C453="22",C453="23"),"16212223",IF(OR(C453="15",C453="17",C453="24",C453="25"),"15172425",C453))),IF(V453="CEBAS","UNICO",IF(VALUE(C453)&lt;=11,"AMBA","INTERIOR")))))</f>
        <v>INTERIOR</v>
      </c>
      <c r="X453" s="20" t="str">
        <f>+IF(V453="","-",CONCATENATE(V453,"_",W453))</f>
        <v>CENS_INTERIOR</v>
      </c>
      <c r="Y453" s="59">
        <v>0.32514401407618271</v>
      </c>
      <c r="Z453" t="str">
        <f>+IFERROR(VLOOKUP(H453,#REF!,2,FALSE),"-")</f>
        <v>-</v>
      </c>
      <c r="AA453" t="s">
        <v>2394</v>
      </c>
      <c r="AB453" t="str">
        <f>+IF(W453="","-",IF(W453="UNICO","CENSO","MUESTRA"))</f>
        <v>MUESTRA</v>
      </c>
      <c r="AC453" t="s">
        <v>2398</v>
      </c>
      <c r="AD453" t="s">
        <v>134</v>
      </c>
      <c r="AF453">
        <f>+COUNTIF(Piloto!C:C,MARCO!A453)</f>
        <v>0</v>
      </c>
    </row>
    <row r="454" spans="1:32" x14ac:dyDescent="0.25">
      <c r="A454" s="5" t="str">
        <f t="shared" si="7"/>
        <v>0054DM0451</v>
      </c>
      <c r="B454" s="23" t="s">
        <v>2119</v>
      </c>
      <c r="C454" t="s">
        <v>417</v>
      </c>
      <c r="D454" t="s">
        <v>877</v>
      </c>
      <c r="E454" t="s">
        <v>878</v>
      </c>
      <c r="F454">
        <v>623910</v>
      </c>
      <c r="G454">
        <v>0</v>
      </c>
      <c r="H454" t="s">
        <v>881</v>
      </c>
      <c r="I454" t="s">
        <v>20</v>
      </c>
      <c r="J454" t="s">
        <v>90</v>
      </c>
      <c r="K454" t="s">
        <v>21</v>
      </c>
      <c r="M454" t="s">
        <v>2289</v>
      </c>
      <c r="N454" t="s">
        <v>22</v>
      </c>
      <c r="O454" t="s">
        <v>23</v>
      </c>
      <c r="P454" t="s">
        <v>26</v>
      </c>
      <c r="Q454" t="s">
        <v>92</v>
      </c>
      <c r="R454" s="13">
        <v>43</v>
      </c>
      <c r="S454" s="13">
        <v>3</v>
      </c>
      <c r="T454" s="21">
        <v>1</v>
      </c>
      <c r="V454" t="s">
        <v>2116</v>
      </c>
      <c r="W454" t="str">
        <f>+IF(V454="","",IF(MID(V454,1,3)="ECE","UNICO",IF(V454="FINES",CONCATENATE("R",IF(OR(C454="16",C454="21",C454="22",C454="23"),"16212223",IF(OR(C454="15",C454="17",C454="24",C454="25"),"15172425",C454))),IF(V454="CEBAS","UNICO",IF(VALUE(C454)&lt;=11,"AMBA","INTERIOR")))))</f>
        <v>INTERIOR</v>
      </c>
      <c r="X454" s="20" t="str">
        <f>+IF(V454="","-",CONCATENATE(V454,"_",W454))</f>
        <v>CENS_INTERIOR</v>
      </c>
      <c r="Y454" s="59">
        <v>0.32960149802659688</v>
      </c>
      <c r="Z454" t="str">
        <f>+IFERROR(VLOOKUP(H454,#REF!,2,FALSE),"-")</f>
        <v>-</v>
      </c>
      <c r="AA454" t="s">
        <v>2394</v>
      </c>
      <c r="AB454" t="str">
        <f>+IF(W454="","-",IF(W454="UNICO","CENSO","MUESTRA"))</f>
        <v>MUESTRA</v>
      </c>
      <c r="AC454" t="s">
        <v>2397</v>
      </c>
      <c r="AD454" t="s">
        <v>134</v>
      </c>
      <c r="AF454">
        <f>+COUNTIF(Piloto!C:C,MARCO!A454)</f>
        <v>0</v>
      </c>
    </row>
    <row r="455" spans="1:32" x14ac:dyDescent="0.25">
      <c r="A455" s="5" t="str">
        <f t="shared" si="7"/>
        <v>0023DM0451</v>
      </c>
      <c r="B455" s="23" t="s">
        <v>2119</v>
      </c>
      <c r="C455" t="s">
        <v>417</v>
      </c>
      <c r="D455" t="s">
        <v>495</v>
      </c>
      <c r="E455" t="s">
        <v>496</v>
      </c>
      <c r="F455">
        <v>623922</v>
      </c>
      <c r="G455">
        <v>0</v>
      </c>
      <c r="H455" t="s">
        <v>499</v>
      </c>
      <c r="I455" t="s">
        <v>20</v>
      </c>
      <c r="J455" t="s">
        <v>90</v>
      </c>
      <c r="K455" t="s">
        <v>21</v>
      </c>
      <c r="M455" t="s">
        <v>2289</v>
      </c>
      <c r="N455" t="s">
        <v>22</v>
      </c>
      <c r="O455" t="s">
        <v>23</v>
      </c>
      <c r="P455" t="s">
        <v>26</v>
      </c>
      <c r="Q455" t="s">
        <v>92</v>
      </c>
      <c r="R455" s="13">
        <v>39</v>
      </c>
      <c r="S455" s="13">
        <v>3</v>
      </c>
      <c r="T455" s="21">
        <v>1</v>
      </c>
      <c r="V455" t="s">
        <v>2116</v>
      </c>
      <c r="W455" t="str">
        <f>+IF(V455="","",IF(MID(V455,1,3)="ECE","UNICO",IF(V455="FINES",CONCATENATE("R",IF(OR(C455="16",C455="21",C455="22",C455="23"),"16212223",IF(OR(C455="15",C455="17",C455="24",C455="25"),"15172425",C455))),IF(V455="CEBAS","UNICO",IF(VALUE(C455)&lt;=11,"AMBA","INTERIOR")))))</f>
        <v>INTERIOR</v>
      </c>
      <c r="X455" s="20" t="str">
        <f>+IF(V455="","-",CONCATENATE(V455,"_",W455))</f>
        <v>CENS_INTERIOR</v>
      </c>
      <c r="Y455" s="59">
        <v>0.33058653697371482</v>
      </c>
      <c r="Z455" t="str">
        <f>+IFERROR(VLOOKUP(H455,#REF!,2,FALSE),"-")</f>
        <v>-</v>
      </c>
      <c r="AA455" t="s">
        <v>2394</v>
      </c>
      <c r="AB455" t="str">
        <f>+IF(W455="","-",IF(W455="UNICO","CENSO","MUESTRA"))</f>
        <v>MUESTRA</v>
      </c>
      <c r="AC455" t="s">
        <v>2398</v>
      </c>
      <c r="AD455" t="s">
        <v>134</v>
      </c>
      <c r="AF455">
        <f>+COUNTIF(Piloto!C:C,MARCO!A455)</f>
        <v>0</v>
      </c>
    </row>
    <row r="456" spans="1:32" x14ac:dyDescent="0.25">
      <c r="A456" s="5" t="str">
        <f t="shared" si="7"/>
        <v>0123DM0451</v>
      </c>
      <c r="B456" s="23" t="s">
        <v>2119</v>
      </c>
      <c r="C456" t="s">
        <v>280</v>
      </c>
      <c r="D456" t="s">
        <v>395</v>
      </c>
      <c r="E456" t="s">
        <v>1951</v>
      </c>
      <c r="F456">
        <v>607747</v>
      </c>
      <c r="G456">
        <v>0</v>
      </c>
      <c r="H456" t="s">
        <v>1960</v>
      </c>
      <c r="I456" t="s">
        <v>20</v>
      </c>
      <c r="J456" t="s">
        <v>90</v>
      </c>
      <c r="K456" t="s">
        <v>21</v>
      </c>
      <c r="M456" t="s">
        <v>2289</v>
      </c>
      <c r="N456" t="s">
        <v>22</v>
      </c>
      <c r="O456" t="s">
        <v>23</v>
      </c>
      <c r="P456" t="s">
        <v>26</v>
      </c>
      <c r="Q456" t="s">
        <v>92</v>
      </c>
      <c r="R456" s="13">
        <v>57</v>
      </c>
      <c r="S456" s="13">
        <v>9</v>
      </c>
      <c r="T456" s="21">
        <v>1</v>
      </c>
      <c r="V456" t="s">
        <v>2116</v>
      </c>
      <c r="W456" t="str">
        <f>+IF(V456="","",IF(MID(V456,1,3)="ECE","UNICO",IF(V456="FINES",CONCATENATE("R",IF(OR(C456="16",C456="21",C456="22",C456="23"),"16212223",IF(OR(C456="15",C456="17",C456="24",C456="25"),"15172425",C456))),IF(V456="CEBAS","UNICO",IF(VALUE(C456)&lt;=11,"AMBA","INTERIOR")))))</f>
        <v>INTERIOR</v>
      </c>
      <c r="X456" s="20" t="str">
        <f>+IF(V456="","-",CONCATENATE(V456,"_",W456))</f>
        <v>CENS_INTERIOR</v>
      </c>
      <c r="Y456" s="59">
        <v>0.33207798239431879</v>
      </c>
      <c r="Z456" t="str">
        <f>+IFERROR(VLOOKUP(H456,#REF!,2,FALSE),"-")</f>
        <v>-</v>
      </c>
      <c r="AA456" t="s">
        <v>2394</v>
      </c>
      <c r="AB456" t="str">
        <f>+IF(W456="","-",IF(W456="UNICO","CENSO","MUESTRA"))</f>
        <v>MUESTRA</v>
      </c>
      <c r="AC456" t="s">
        <v>2397</v>
      </c>
      <c r="AD456" t="s">
        <v>134</v>
      </c>
      <c r="AF456">
        <f>+COUNTIF(Piloto!C:C,MARCO!A456)</f>
        <v>0</v>
      </c>
    </row>
    <row r="457" spans="1:32" x14ac:dyDescent="0.25">
      <c r="A457" s="5" t="str">
        <f t="shared" si="7"/>
        <v>0008DM0456</v>
      </c>
      <c r="B457" s="23" t="s">
        <v>2119</v>
      </c>
      <c r="C457" t="s">
        <v>139</v>
      </c>
      <c r="D457" t="s">
        <v>312</v>
      </c>
      <c r="E457" t="s">
        <v>314</v>
      </c>
      <c r="F457">
        <v>623823</v>
      </c>
      <c r="G457">
        <v>0</v>
      </c>
      <c r="H457" t="s">
        <v>343</v>
      </c>
      <c r="I457" t="s">
        <v>20</v>
      </c>
      <c r="J457" t="s">
        <v>90</v>
      </c>
      <c r="K457" t="s">
        <v>21</v>
      </c>
      <c r="M457" t="s">
        <v>17628</v>
      </c>
      <c r="N457" t="s">
        <v>22</v>
      </c>
      <c r="O457" t="s">
        <v>23</v>
      </c>
      <c r="P457" t="s">
        <v>26</v>
      </c>
      <c r="Q457" t="s">
        <v>92</v>
      </c>
      <c r="R457" s="13">
        <v>115</v>
      </c>
      <c r="S457" s="13">
        <v>7</v>
      </c>
      <c r="T457" s="21">
        <v>1</v>
      </c>
      <c r="V457" t="s">
        <v>2116</v>
      </c>
      <c r="W457" t="str">
        <f>+IF(V457="","",IF(MID(V457,1,3)="ECE","UNICO",IF(V457="FINES",CONCATENATE("R",IF(OR(C457="16",C457="21",C457="22",C457="23"),"16212223",IF(OR(C457="15",C457="17",C457="24",C457="25"),"15172425",C457))),IF(V457="CEBAS","UNICO",IF(VALUE(C457)&lt;=11,"AMBA","INTERIOR")))))</f>
        <v>INTERIOR</v>
      </c>
      <c r="X457" s="20" t="str">
        <f>+IF(V457="","-",CONCATENATE(V457,"_",W457))</f>
        <v>CENS_INTERIOR</v>
      </c>
      <c r="Y457" s="59">
        <v>0.34228008985519409</v>
      </c>
      <c r="Z457" t="str">
        <f>+IFERROR(VLOOKUP(H457,#REF!,2,FALSE),"-")</f>
        <v>-</v>
      </c>
      <c r="AA457" t="s">
        <v>2394</v>
      </c>
      <c r="AB457" t="str">
        <f>+IF(W457="","-",IF(W457="UNICO","CENSO","MUESTRA"))</f>
        <v>MUESTRA</v>
      </c>
      <c r="AC457" t="s">
        <v>2397</v>
      </c>
      <c r="AD457" t="s">
        <v>134</v>
      </c>
      <c r="AF457">
        <f>+COUNTIF(Piloto!C:C,MARCO!A457)</f>
        <v>0</v>
      </c>
    </row>
    <row r="458" spans="1:32" x14ac:dyDescent="0.25">
      <c r="A458" s="5" t="str">
        <f t="shared" si="7"/>
        <v>0043DM0468</v>
      </c>
      <c r="B458" s="23" t="s">
        <v>2119</v>
      </c>
      <c r="C458" t="s">
        <v>161</v>
      </c>
      <c r="D458" t="s">
        <v>677</v>
      </c>
      <c r="E458" t="s">
        <v>678</v>
      </c>
      <c r="F458">
        <v>623810</v>
      </c>
      <c r="G458">
        <v>0</v>
      </c>
      <c r="H458" t="s">
        <v>740</v>
      </c>
      <c r="I458" t="s">
        <v>20</v>
      </c>
      <c r="J458" t="s">
        <v>90</v>
      </c>
      <c r="K458" t="s">
        <v>21</v>
      </c>
      <c r="M458" t="s">
        <v>17705</v>
      </c>
      <c r="N458" t="s">
        <v>22</v>
      </c>
      <c r="O458" t="s">
        <v>23</v>
      </c>
      <c r="P458" t="s">
        <v>26</v>
      </c>
      <c r="Q458" t="s">
        <v>92</v>
      </c>
      <c r="R458" s="13">
        <v>74</v>
      </c>
      <c r="S458" s="13">
        <v>6</v>
      </c>
      <c r="T458" s="21">
        <v>1</v>
      </c>
      <c r="V458" t="s">
        <v>2116</v>
      </c>
      <c r="W458" t="str">
        <f>+IF(V458="","",IF(MID(V458,1,3)="ECE","UNICO",IF(V458="FINES",CONCATENATE("R",IF(OR(C458="16",C458="21",C458="22",C458="23"),"16212223",IF(OR(C458="15",C458="17",C458="24",C458="25"),"15172425",C458))),IF(V458="CEBAS","UNICO",IF(VALUE(C458)&lt;=11,"AMBA","INTERIOR")))))</f>
        <v>INTERIOR</v>
      </c>
      <c r="X458" s="20" t="str">
        <f>+IF(V458="","-",CONCATENATE(V458,"_",W458))</f>
        <v>CENS_INTERIOR</v>
      </c>
      <c r="Y458" s="59">
        <v>0.34691378772258757</v>
      </c>
      <c r="Z458" t="str">
        <f>+IFERROR(VLOOKUP(H458,#REF!,2,FALSE),"-")</f>
        <v>-</v>
      </c>
      <c r="AA458" t="s">
        <v>2394</v>
      </c>
      <c r="AB458" t="str">
        <f>+IF(W458="","-",IF(W458="UNICO","CENSO","MUESTRA"))</f>
        <v>MUESTRA</v>
      </c>
      <c r="AC458" t="s">
        <v>2398</v>
      </c>
      <c r="AD458" t="s">
        <v>134</v>
      </c>
      <c r="AF458">
        <f>+COUNTIF(Piloto!C:C,MARCO!A458)</f>
        <v>0</v>
      </c>
    </row>
    <row r="459" spans="1:32" x14ac:dyDescent="0.25">
      <c r="A459" s="5" t="str">
        <f t="shared" si="7"/>
        <v>0097DM0451</v>
      </c>
      <c r="B459" s="23" t="s">
        <v>2119</v>
      </c>
      <c r="C459" t="s">
        <v>88</v>
      </c>
      <c r="D459" t="s">
        <v>1620</v>
      </c>
      <c r="E459" t="s">
        <v>1621</v>
      </c>
      <c r="F459">
        <v>606987</v>
      </c>
      <c r="G459">
        <v>0</v>
      </c>
      <c r="H459" t="s">
        <v>1643</v>
      </c>
      <c r="I459" t="s">
        <v>20</v>
      </c>
      <c r="J459" t="s">
        <v>90</v>
      </c>
      <c r="K459" t="s">
        <v>21</v>
      </c>
      <c r="M459" t="s">
        <v>17706</v>
      </c>
      <c r="N459" t="s">
        <v>22</v>
      </c>
      <c r="O459" t="s">
        <v>23</v>
      </c>
      <c r="P459" t="s">
        <v>26</v>
      </c>
      <c r="Q459" t="s">
        <v>92</v>
      </c>
      <c r="R459" s="13">
        <v>357</v>
      </c>
      <c r="S459" s="13">
        <v>15</v>
      </c>
      <c r="T459" s="21">
        <v>1</v>
      </c>
      <c r="V459" t="s">
        <v>2116</v>
      </c>
      <c r="W459" t="str">
        <f>+IF(V459="","",IF(MID(V459,1,3)="ECE","UNICO",IF(V459="FINES",CONCATENATE("R",IF(OR(C459="16",C459="21",C459="22",C459="23"),"16212223",IF(OR(C459="15",C459="17",C459="24",C459="25"),"15172425",C459))),IF(V459="CEBAS","UNICO",IF(VALUE(C459)&lt;=11,"AMBA","INTERIOR")))))</f>
        <v>INTERIOR</v>
      </c>
      <c r="X459" s="20" t="str">
        <f>+IF(V459="","-",CONCATENATE(V459,"_",W459))</f>
        <v>CENS_INTERIOR</v>
      </c>
      <c r="Y459" s="59">
        <v>0.34840653743594879</v>
      </c>
      <c r="Z459" t="str">
        <f>+IFERROR(VLOOKUP(H459,#REF!,2,FALSE),"-")</f>
        <v>-</v>
      </c>
      <c r="AA459" t="s">
        <v>2394</v>
      </c>
      <c r="AB459" t="str">
        <f>+IF(W459="","-",IF(W459="UNICO","CENSO","MUESTRA"))</f>
        <v>MUESTRA</v>
      </c>
      <c r="AC459" t="s">
        <v>2397</v>
      </c>
      <c r="AD459" t="s">
        <v>134</v>
      </c>
      <c r="AF459">
        <f>+COUNTIF(Piloto!C:C,MARCO!A459)</f>
        <v>0</v>
      </c>
    </row>
    <row r="460" spans="1:32" x14ac:dyDescent="0.25">
      <c r="A460" s="5" t="str">
        <f t="shared" si="7"/>
        <v>0052DM0452</v>
      </c>
      <c r="B460" s="23" t="s">
        <v>2119</v>
      </c>
      <c r="C460" t="s">
        <v>417</v>
      </c>
      <c r="D460" t="s">
        <v>848</v>
      </c>
      <c r="E460" t="s">
        <v>850</v>
      </c>
      <c r="F460">
        <v>623822</v>
      </c>
      <c r="G460">
        <v>0</v>
      </c>
      <c r="H460" t="s">
        <v>855</v>
      </c>
      <c r="I460" t="s">
        <v>20</v>
      </c>
      <c r="J460" t="s">
        <v>90</v>
      </c>
      <c r="K460" t="s">
        <v>21</v>
      </c>
      <c r="M460" t="s">
        <v>17642</v>
      </c>
      <c r="N460" t="s">
        <v>22</v>
      </c>
      <c r="O460" t="s">
        <v>23</v>
      </c>
      <c r="P460" t="s">
        <v>26</v>
      </c>
      <c r="Q460" t="s">
        <v>92</v>
      </c>
      <c r="R460" s="13">
        <v>111</v>
      </c>
      <c r="S460" s="13">
        <v>10</v>
      </c>
      <c r="T460" s="21">
        <v>1</v>
      </c>
      <c r="V460" t="s">
        <v>2116</v>
      </c>
      <c r="W460" t="str">
        <f>+IF(V460="","",IF(MID(V460,1,3)="ECE","UNICO",IF(V460="FINES",CONCATENATE("R",IF(OR(C460="16",C460="21",C460="22",C460="23"),"16212223",IF(OR(C460="15",C460="17",C460="24",C460="25"),"15172425",C460))),IF(V460="CEBAS","UNICO",IF(VALUE(C460)&lt;=11,"AMBA","INTERIOR")))))</f>
        <v>INTERIOR</v>
      </c>
      <c r="X460" s="20" t="str">
        <f>+IF(V460="","-",CONCATENATE(V460,"_",W460))</f>
        <v>CENS_INTERIOR</v>
      </c>
      <c r="Y460" s="59">
        <v>0.35143926905261152</v>
      </c>
      <c r="Z460" t="str">
        <f>+IFERROR(VLOOKUP(H460,#REF!,2,FALSE),"-")</f>
        <v>-</v>
      </c>
      <c r="AA460" t="s">
        <v>2394</v>
      </c>
      <c r="AB460" t="str">
        <f>+IF(W460="","-",IF(W460="UNICO","CENSO","MUESTRA"))</f>
        <v>MUESTRA</v>
      </c>
      <c r="AC460" t="s">
        <v>2397</v>
      </c>
      <c r="AD460" t="s">
        <v>134</v>
      </c>
      <c r="AF460">
        <f>+COUNTIF(Piloto!C:C,MARCO!A460)</f>
        <v>0</v>
      </c>
    </row>
    <row r="461" spans="1:32" x14ac:dyDescent="0.25">
      <c r="A461" s="5" t="str">
        <f t="shared" si="7"/>
        <v>0008DM0460</v>
      </c>
      <c r="B461" s="23" t="s">
        <v>2119</v>
      </c>
      <c r="C461" t="s">
        <v>139</v>
      </c>
      <c r="D461" t="s">
        <v>312</v>
      </c>
      <c r="E461" t="s">
        <v>314</v>
      </c>
      <c r="F461">
        <v>623827</v>
      </c>
      <c r="G461">
        <v>0</v>
      </c>
      <c r="H461" t="s">
        <v>347</v>
      </c>
      <c r="I461" t="s">
        <v>20</v>
      </c>
      <c r="J461" t="s">
        <v>90</v>
      </c>
      <c r="K461" t="s">
        <v>21</v>
      </c>
      <c r="M461" t="s">
        <v>17633</v>
      </c>
      <c r="N461" t="s">
        <v>22</v>
      </c>
      <c r="O461" t="s">
        <v>23</v>
      </c>
      <c r="P461" t="s">
        <v>26</v>
      </c>
      <c r="Q461" t="s">
        <v>92</v>
      </c>
      <c r="R461" s="13">
        <v>115</v>
      </c>
      <c r="S461" s="13">
        <v>6</v>
      </c>
      <c r="T461" s="21">
        <v>1</v>
      </c>
      <c r="V461" t="s">
        <v>2116</v>
      </c>
      <c r="W461" t="str">
        <f>+IF(V461="","",IF(MID(V461,1,3)="ECE","UNICO",IF(V461="FINES",CONCATENATE("R",IF(OR(C461="16",C461="21",C461="22",C461="23"),"16212223",IF(OR(C461="15",C461="17",C461="24",C461="25"),"15172425",C461))),IF(V461="CEBAS","UNICO",IF(VALUE(C461)&lt;=11,"AMBA","INTERIOR")))))</f>
        <v>INTERIOR</v>
      </c>
      <c r="X461" s="20" t="str">
        <f>+IF(V461="","-",CONCATENATE(V461,"_",W461))</f>
        <v>CENS_INTERIOR</v>
      </c>
      <c r="Y461" s="59">
        <v>0.36040594333257431</v>
      </c>
      <c r="Z461" t="str">
        <f>+IFERROR(VLOOKUP(H461,#REF!,2,FALSE),"-")</f>
        <v>-</v>
      </c>
      <c r="AA461" t="s">
        <v>2394</v>
      </c>
      <c r="AB461" t="str">
        <f>+IF(W461="","-",IF(W461="UNICO","CENSO","MUESTRA"))</f>
        <v>MUESTRA</v>
      </c>
      <c r="AC461" t="s">
        <v>2397</v>
      </c>
      <c r="AD461" t="s">
        <v>134</v>
      </c>
      <c r="AF461">
        <f>+COUNTIF(Piloto!C:C,MARCO!A461)</f>
        <v>0</v>
      </c>
    </row>
    <row r="462" spans="1:32" x14ac:dyDescent="0.25">
      <c r="A462" s="5" t="str">
        <f t="shared" si="7"/>
        <v>0028DM0452</v>
      </c>
      <c r="B462" s="23" t="s">
        <v>2119</v>
      </c>
      <c r="C462" t="s">
        <v>141</v>
      </c>
      <c r="D462" t="s">
        <v>184</v>
      </c>
      <c r="E462" t="s">
        <v>534</v>
      </c>
      <c r="F462">
        <v>623788</v>
      </c>
      <c r="G462">
        <v>0</v>
      </c>
      <c r="H462" t="s">
        <v>541</v>
      </c>
      <c r="I462" t="s">
        <v>20</v>
      </c>
      <c r="J462" t="s">
        <v>90</v>
      </c>
      <c r="K462" t="s">
        <v>21</v>
      </c>
      <c r="M462" t="s">
        <v>17642</v>
      </c>
      <c r="N462" t="s">
        <v>22</v>
      </c>
      <c r="O462" t="s">
        <v>23</v>
      </c>
      <c r="P462" t="s">
        <v>26</v>
      </c>
      <c r="Q462" t="s">
        <v>92</v>
      </c>
      <c r="R462" s="13">
        <v>310</v>
      </c>
      <c r="S462" s="13">
        <v>12</v>
      </c>
      <c r="T462" s="21">
        <v>1</v>
      </c>
      <c r="V462" t="s">
        <v>2116</v>
      </c>
      <c r="W462" t="str">
        <f>+IF(V462="","",IF(MID(V462,1,3)="ECE","UNICO",IF(V462="FINES",CONCATENATE("R",IF(OR(C462="16",C462="21",C462="22",C462="23"),"16212223",IF(OR(C462="15",C462="17",C462="24",C462="25"),"15172425",C462))),IF(V462="CEBAS","UNICO",IF(VALUE(C462)&lt;=11,"AMBA","INTERIOR")))))</f>
        <v>INTERIOR</v>
      </c>
      <c r="X462" s="20" t="str">
        <f>+IF(V462="","-",CONCATENATE(V462,"_",W462))</f>
        <v>CENS_INTERIOR</v>
      </c>
      <c r="Y462" s="59">
        <v>0.36233729365709672</v>
      </c>
      <c r="Z462" t="str">
        <f>+IFERROR(VLOOKUP(H462,#REF!,2,FALSE),"-")</f>
        <v>-</v>
      </c>
      <c r="AA462" t="s">
        <v>2394</v>
      </c>
      <c r="AB462" t="str">
        <f>+IF(W462="","-",IF(W462="UNICO","CENSO","MUESTRA"))</f>
        <v>MUESTRA</v>
      </c>
      <c r="AC462" t="s">
        <v>2398</v>
      </c>
      <c r="AD462" t="s">
        <v>134</v>
      </c>
      <c r="AF462">
        <f>+COUNTIF(Piloto!C:C,MARCO!A462)</f>
        <v>0</v>
      </c>
    </row>
    <row r="463" spans="1:32" x14ac:dyDescent="0.25">
      <c r="A463" s="5" t="str">
        <f t="shared" si="7"/>
        <v>0024DM0451</v>
      </c>
      <c r="B463" s="23" t="s">
        <v>2119</v>
      </c>
      <c r="C463" t="s">
        <v>417</v>
      </c>
      <c r="D463" t="s">
        <v>502</v>
      </c>
      <c r="E463" t="s">
        <v>503</v>
      </c>
      <c r="F463">
        <v>622381</v>
      </c>
      <c r="G463">
        <v>0</v>
      </c>
      <c r="H463" t="s">
        <v>506</v>
      </c>
      <c r="I463" t="s">
        <v>20</v>
      </c>
      <c r="J463" t="s">
        <v>90</v>
      </c>
      <c r="K463" t="s">
        <v>21</v>
      </c>
      <c r="M463" t="s">
        <v>2289</v>
      </c>
      <c r="N463" t="s">
        <v>22</v>
      </c>
      <c r="O463" t="s">
        <v>23</v>
      </c>
      <c r="P463" t="s">
        <v>26</v>
      </c>
      <c r="Q463" t="s">
        <v>92</v>
      </c>
      <c r="R463" s="13">
        <v>194</v>
      </c>
      <c r="S463" s="13">
        <v>10</v>
      </c>
      <c r="T463" s="21">
        <v>1</v>
      </c>
      <c r="V463" t="s">
        <v>2116</v>
      </c>
      <c r="W463" t="str">
        <f>+IF(V463="","",IF(MID(V463,1,3)="ECE","UNICO",IF(V463="FINES",CONCATENATE("R",IF(OR(C463="16",C463="21",C463="22",C463="23"),"16212223",IF(OR(C463="15",C463="17",C463="24",C463="25"),"15172425",C463))),IF(V463="CEBAS","UNICO",IF(VALUE(C463)&lt;=11,"AMBA","INTERIOR")))))</f>
        <v>INTERIOR</v>
      </c>
      <c r="X463" s="20" t="str">
        <f>+IF(V463="","-",CONCATENATE(V463,"_",W463))</f>
        <v>CENS_INTERIOR</v>
      </c>
      <c r="Y463" s="59">
        <v>0.36369418054819108</v>
      </c>
      <c r="Z463" t="str">
        <f>+IFERROR(VLOOKUP(H463,#REF!,2,FALSE),"-")</f>
        <v>-</v>
      </c>
      <c r="AA463" t="s">
        <v>2394</v>
      </c>
      <c r="AB463" t="str">
        <f>+IF(W463="","-",IF(W463="UNICO","CENSO","MUESTRA"))</f>
        <v>MUESTRA</v>
      </c>
      <c r="AC463" t="s">
        <v>2398</v>
      </c>
      <c r="AD463" t="s">
        <v>134</v>
      </c>
      <c r="AF463">
        <f>+COUNTIF(Piloto!C:C,MARCO!A463)</f>
        <v>0</v>
      </c>
    </row>
    <row r="464" spans="1:32" x14ac:dyDescent="0.25">
      <c r="A464" s="5" t="str">
        <f t="shared" si="7"/>
        <v>0106DM0451</v>
      </c>
      <c r="B464" s="23" t="s">
        <v>2119</v>
      </c>
      <c r="C464" t="s">
        <v>156</v>
      </c>
      <c r="D464" t="s">
        <v>515</v>
      </c>
      <c r="E464" t="s">
        <v>1743</v>
      </c>
      <c r="F464">
        <v>623525</v>
      </c>
      <c r="G464">
        <v>0</v>
      </c>
      <c r="H464" t="s">
        <v>1751</v>
      </c>
      <c r="I464" t="s">
        <v>20</v>
      </c>
      <c r="J464" t="s">
        <v>90</v>
      </c>
      <c r="K464" t="s">
        <v>21</v>
      </c>
      <c r="M464" t="s">
        <v>18029</v>
      </c>
      <c r="N464" t="s">
        <v>22</v>
      </c>
      <c r="O464" t="s">
        <v>23</v>
      </c>
      <c r="P464" t="s">
        <v>26</v>
      </c>
      <c r="Q464" t="s">
        <v>92</v>
      </c>
      <c r="R464" s="13">
        <v>70</v>
      </c>
      <c r="S464" s="13">
        <v>6</v>
      </c>
      <c r="T464" s="21">
        <v>1</v>
      </c>
      <c r="V464" t="s">
        <v>2116</v>
      </c>
      <c r="W464" t="str">
        <f>+IF(V464="","",IF(MID(V464,1,3)="ECE","UNICO",IF(V464="FINES",CONCATENATE("R",IF(OR(C464="16",C464="21",C464="22",C464="23"),"16212223",IF(OR(C464="15",C464="17",C464="24",C464="25"),"15172425",C464))),IF(V464="CEBAS","UNICO",IF(VALUE(C464)&lt;=11,"AMBA","INTERIOR")))))</f>
        <v>INTERIOR</v>
      </c>
      <c r="X464" s="20" t="str">
        <f>+IF(V464="","-",CONCATENATE(V464,"_",W464))</f>
        <v>CENS_INTERIOR</v>
      </c>
      <c r="Y464" s="59">
        <v>0.36551038062933722</v>
      </c>
      <c r="Z464" t="str">
        <f>+IFERROR(VLOOKUP(H464,#REF!,2,FALSE),"-")</f>
        <v>-</v>
      </c>
      <c r="AA464" t="s">
        <v>2394</v>
      </c>
      <c r="AB464" t="str">
        <f>+IF(W464="","-",IF(W464="UNICO","CENSO","MUESTRA"))</f>
        <v>MUESTRA</v>
      </c>
      <c r="AC464" t="s">
        <v>2398</v>
      </c>
      <c r="AD464" t="s">
        <v>134</v>
      </c>
      <c r="AF464">
        <f>+COUNTIF(Piloto!C:C,MARCO!A464)</f>
        <v>0</v>
      </c>
    </row>
    <row r="465" spans="1:32" x14ac:dyDescent="0.25">
      <c r="A465" s="5" t="str">
        <f t="shared" si="7"/>
        <v>0065DM0451</v>
      </c>
      <c r="B465" s="23" t="s">
        <v>2119</v>
      </c>
      <c r="C465" t="s">
        <v>280</v>
      </c>
      <c r="D465" t="s">
        <v>1047</v>
      </c>
      <c r="E465" t="s">
        <v>1048</v>
      </c>
      <c r="F465">
        <v>623800</v>
      </c>
      <c r="G465">
        <v>0</v>
      </c>
      <c r="H465" t="s">
        <v>1051</v>
      </c>
      <c r="I465" t="s">
        <v>20</v>
      </c>
      <c r="J465" t="s">
        <v>90</v>
      </c>
      <c r="K465" t="s">
        <v>21</v>
      </c>
      <c r="M465" t="s">
        <v>2289</v>
      </c>
      <c r="N465" t="s">
        <v>22</v>
      </c>
      <c r="O465" t="s">
        <v>23</v>
      </c>
      <c r="P465" t="s">
        <v>26</v>
      </c>
      <c r="Q465" t="s">
        <v>92</v>
      </c>
      <c r="R465" s="13">
        <v>53</v>
      </c>
      <c r="S465" s="13">
        <v>3</v>
      </c>
      <c r="T465" s="21">
        <v>1</v>
      </c>
      <c r="V465" t="s">
        <v>2116</v>
      </c>
      <c r="W465" t="str">
        <f>+IF(V465="","",IF(MID(V465,1,3)="ECE","UNICO",IF(V465="FINES",CONCATENATE("R",IF(OR(C465="16",C465="21",C465="22",C465="23"),"16212223",IF(OR(C465="15",C465="17",C465="24",C465="25"),"15172425",C465))),IF(V465="CEBAS","UNICO",IF(VALUE(C465)&lt;=11,"AMBA","INTERIOR")))))</f>
        <v>INTERIOR</v>
      </c>
      <c r="X465" s="20" t="str">
        <f>+IF(V465="","-",CONCATENATE(V465,"_",W465))</f>
        <v>CENS_INTERIOR</v>
      </c>
      <c r="Y465" s="59">
        <v>0.36562062094086101</v>
      </c>
      <c r="Z465" t="str">
        <f>+IFERROR(VLOOKUP(H465,#REF!,2,FALSE),"-")</f>
        <v>-</v>
      </c>
      <c r="AA465" t="s">
        <v>2394</v>
      </c>
      <c r="AB465" t="str">
        <f>+IF(W465="","-",IF(W465="UNICO","CENSO","MUESTRA"))</f>
        <v>MUESTRA</v>
      </c>
      <c r="AC465" t="s">
        <v>2397</v>
      </c>
      <c r="AD465" t="s">
        <v>134</v>
      </c>
      <c r="AF465">
        <f>+COUNTIF(Piloto!C:C,MARCO!A465)</f>
        <v>0</v>
      </c>
    </row>
    <row r="466" spans="1:32" x14ac:dyDescent="0.25">
      <c r="A466" s="5" t="str">
        <f t="shared" si="7"/>
        <v>0079DM0452</v>
      </c>
      <c r="B466" s="23" t="s">
        <v>2119</v>
      </c>
      <c r="C466" t="s">
        <v>141</v>
      </c>
      <c r="D466" t="s">
        <v>1410</v>
      </c>
      <c r="E466" t="s">
        <v>1411</v>
      </c>
      <c r="F466">
        <v>623789</v>
      </c>
      <c r="G466">
        <v>0</v>
      </c>
      <c r="H466" t="s">
        <v>1422</v>
      </c>
      <c r="I466" t="s">
        <v>20</v>
      </c>
      <c r="J466" t="s">
        <v>90</v>
      </c>
      <c r="K466" t="s">
        <v>21</v>
      </c>
      <c r="M466" t="s">
        <v>17642</v>
      </c>
      <c r="N466" t="s">
        <v>22</v>
      </c>
      <c r="O466" t="s">
        <v>23</v>
      </c>
      <c r="P466" t="s">
        <v>26</v>
      </c>
      <c r="Q466" t="s">
        <v>92</v>
      </c>
      <c r="R466" s="13">
        <v>80</v>
      </c>
      <c r="S466" s="13">
        <v>5</v>
      </c>
      <c r="T466" s="21">
        <v>1</v>
      </c>
      <c r="V466" t="s">
        <v>2116</v>
      </c>
      <c r="W466" t="str">
        <f>+IF(V466="","",IF(MID(V466,1,3)="ECE","UNICO",IF(V466="FINES",CONCATENATE("R",IF(OR(C466="16",C466="21",C466="22",C466="23"),"16212223",IF(OR(C466="15",C466="17",C466="24",C466="25"),"15172425",C466))),IF(V466="CEBAS","UNICO",IF(VALUE(C466)&lt;=11,"AMBA","INTERIOR")))))</f>
        <v>INTERIOR</v>
      </c>
      <c r="X466" s="20" t="str">
        <f>+IF(V466="","-",CONCATENATE(V466,"_",W466))</f>
        <v>CENS_INTERIOR</v>
      </c>
      <c r="Y466" s="59">
        <v>0.36604059448367671</v>
      </c>
      <c r="Z466" t="str">
        <f>+IFERROR(VLOOKUP(H466,#REF!,2,FALSE),"-")</f>
        <v>-</v>
      </c>
      <c r="AA466" t="s">
        <v>2394</v>
      </c>
      <c r="AB466" t="str">
        <f>+IF(W466="","-",IF(W466="UNICO","CENSO","MUESTRA"))</f>
        <v>MUESTRA</v>
      </c>
      <c r="AC466" t="s">
        <v>2398</v>
      </c>
      <c r="AD466" t="s">
        <v>134</v>
      </c>
      <c r="AF466">
        <f>+COUNTIF(Piloto!C:C,MARCO!A466)</f>
        <v>0</v>
      </c>
    </row>
    <row r="467" spans="1:32" x14ac:dyDescent="0.25">
      <c r="A467" s="5" t="str">
        <f t="shared" si="7"/>
        <v>0078DM0451</v>
      </c>
      <c r="B467" s="23" t="s">
        <v>2119</v>
      </c>
      <c r="C467" t="s">
        <v>139</v>
      </c>
      <c r="D467" t="s">
        <v>1397</v>
      </c>
      <c r="E467" t="s">
        <v>1398</v>
      </c>
      <c r="F467">
        <v>617180</v>
      </c>
      <c r="G467">
        <v>0</v>
      </c>
      <c r="H467" t="s">
        <v>1408</v>
      </c>
      <c r="I467" t="s">
        <v>20</v>
      </c>
      <c r="J467" t="s">
        <v>90</v>
      </c>
      <c r="K467" t="s">
        <v>21</v>
      </c>
      <c r="M467" t="s">
        <v>2289</v>
      </c>
      <c r="N467" t="s">
        <v>22</v>
      </c>
      <c r="O467" t="s">
        <v>23</v>
      </c>
      <c r="P467" t="s">
        <v>26</v>
      </c>
      <c r="Q467" t="s">
        <v>92</v>
      </c>
      <c r="R467" s="13">
        <v>232</v>
      </c>
      <c r="S467" s="13">
        <v>10</v>
      </c>
      <c r="T467" s="21">
        <v>1</v>
      </c>
      <c r="V467" t="s">
        <v>2116</v>
      </c>
      <c r="W467" t="str">
        <f>+IF(V467="","",IF(MID(V467,1,3)="ECE","UNICO",IF(V467="FINES",CONCATENATE("R",IF(OR(C467="16",C467="21",C467="22",C467="23"),"16212223",IF(OR(C467="15",C467="17",C467="24",C467="25"),"15172425",C467))),IF(V467="CEBAS","UNICO",IF(VALUE(C467)&lt;=11,"AMBA","INTERIOR")))))</f>
        <v>INTERIOR</v>
      </c>
      <c r="X467" s="20" t="str">
        <f>+IF(V467="","-",CONCATENATE(V467,"_",W467))</f>
        <v>CENS_INTERIOR</v>
      </c>
      <c r="Y467" s="59">
        <v>0.36723280839017919</v>
      </c>
      <c r="Z467" t="str">
        <f>+IFERROR(VLOOKUP(H467,#REF!,2,FALSE),"-")</f>
        <v>-</v>
      </c>
      <c r="AA467" t="s">
        <v>2394</v>
      </c>
      <c r="AB467" t="str">
        <f>+IF(W467="","-",IF(W467="UNICO","CENSO","MUESTRA"))</f>
        <v>MUESTRA</v>
      </c>
      <c r="AC467" t="s">
        <v>2397</v>
      </c>
      <c r="AD467" t="s">
        <v>134</v>
      </c>
      <c r="AF467">
        <f>+COUNTIF(Piloto!C:C,MARCO!A467)</f>
        <v>0</v>
      </c>
    </row>
    <row r="468" spans="1:32" x14ac:dyDescent="0.25">
      <c r="A468" s="5" t="str">
        <f t="shared" si="7"/>
        <v>0105DM0451</v>
      </c>
      <c r="B468" s="23" t="s">
        <v>2119</v>
      </c>
      <c r="C468" t="s">
        <v>159</v>
      </c>
      <c r="D468" t="s">
        <v>397</v>
      </c>
      <c r="E468" t="s">
        <v>1740</v>
      </c>
      <c r="F468">
        <v>622065</v>
      </c>
      <c r="G468">
        <v>0</v>
      </c>
      <c r="H468" t="s">
        <v>1742</v>
      </c>
      <c r="I468" t="s">
        <v>20</v>
      </c>
      <c r="J468" t="s">
        <v>90</v>
      </c>
      <c r="K468" t="s">
        <v>21</v>
      </c>
      <c r="M468" t="s">
        <v>2289</v>
      </c>
      <c r="N468" t="s">
        <v>136</v>
      </c>
      <c r="O468" t="s">
        <v>23</v>
      </c>
      <c r="P468" t="s">
        <v>26</v>
      </c>
      <c r="Q468" t="s">
        <v>92</v>
      </c>
      <c r="R468" s="13">
        <v>56</v>
      </c>
      <c r="S468" s="13">
        <v>4</v>
      </c>
      <c r="T468" s="21">
        <v>1</v>
      </c>
      <c r="V468" t="s">
        <v>2116</v>
      </c>
      <c r="W468" t="str">
        <f>+IF(V468="","",IF(MID(V468,1,3)="ECE","UNICO",IF(V468="FINES",CONCATENATE("R",IF(OR(C468="16",C468="21",C468="22",C468="23"),"16212223",IF(OR(C468="15",C468="17",C468="24",C468="25"),"15172425",C468))),IF(V468="CEBAS","UNICO",IF(VALUE(C468)&lt;=11,"AMBA","INTERIOR")))))</f>
        <v>INTERIOR</v>
      </c>
      <c r="X468" s="20" t="str">
        <f>+IF(V468="","-",CONCATENATE(V468,"_",W468))</f>
        <v>CENS_INTERIOR</v>
      </c>
      <c r="Y468" s="59">
        <v>0.36782263904004492</v>
      </c>
      <c r="Z468" t="str">
        <f>+IFERROR(VLOOKUP(H468,#REF!,2,FALSE),"-")</f>
        <v>-</v>
      </c>
      <c r="AA468" t="s">
        <v>2394</v>
      </c>
      <c r="AB468" t="str">
        <f>+IF(W468="","-",IF(W468="UNICO","CENSO","MUESTRA"))</f>
        <v>MUESTRA</v>
      </c>
      <c r="AC468" t="s">
        <v>2398</v>
      </c>
      <c r="AD468" t="s">
        <v>134</v>
      </c>
      <c r="AF468">
        <f>+COUNTIF(Piloto!C:C,MARCO!A468)</f>
        <v>1</v>
      </c>
    </row>
    <row r="469" spans="1:32" x14ac:dyDescent="0.25">
      <c r="A469" s="5" t="str">
        <f t="shared" si="7"/>
        <v>0008DM0458</v>
      </c>
      <c r="B469" s="23" t="s">
        <v>2119</v>
      </c>
      <c r="C469" t="s">
        <v>139</v>
      </c>
      <c r="D469" t="s">
        <v>312</v>
      </c>
      <c r="E469" t="s">
        <v>314</v>
      </c>
      <c r="F469">
        <v>623825</v>
      </c>
      <c r="G469">
        <v>0</v>
      </c>
      <c r="H469" t="s">
        <v>345</v>
      </c>
      <c r="I469" t="s">
        <v>20</v>
      </c>
      <c r="J469" t="s">
        <v>90</v>
      </c>
      <c r="K469" t="s">
        <v>21</v>
      </c>
      <c r="M469" t="s">
        <v>17618</v>
      </c>
      <c r="N469" t="s">
        <v>22</v>
      </c>
      <c r="O469" t="s">
        <v>23</v>
      </c>
      <c r="P469" t="s">
        <v>26</v>
      </c>
      <c r="Q469" t="s">
        <v>92</v>
      </c>
      <c r="R469" s="13">
        <v>33</v>
      </c>
      <c r="S469" s="13">
        <v>3</v>
      </c>
      <c r="T469" s="21">
        <v>1</v>
      </c>
      <c r="V469" t="s">
        <v>2116</v>
      </c>
      <c r="W469" t="str">
        <f>+IF(V469="","",IF(MID(V469,1,3)="ECE","UNICO",IF(V469="FINES",CONCATENATE("R",IF(OR(C469="16",C469="21",C469="22",C469="23"),"16212223",IF(OR(C469="15",C469="17",C469="24",C469="25"),"15172425",C469))),IF(V469="CEBAS","UNICO",IF(VALUE(C469)&lt;=11,"AMBA","INTERIOR")))))</f>
        <v>INTERIOR</v>
      </c>
      <c r="X469" s="20" t="str">
        <f>+IF(V469="","-",CONCATENATE(V469,"_",W469))</f>
        <v>CENS_INTERIOR</v>
      </c>
      <c r="Y469" s="59">
        <v>0.36803761646151539</v>
      </c>
      <c r="Z469" t="str">
        <f>+IFERROR(VLOOKUP(H469,#REF!,2,FALSE),"-")</f>
        <v>-</v>
      </c>
      <c r="AA469" t="s">
        <v>2394</v>
      </c>
      <c r="AB469" t="str">
        <f>+IF(W469="","-",IF(W469="UNICO","CENSO","MUESTRA"))</f>
        <v>MUESTRA</v>
      </c>
      <c r="AC469" t="s">
        <v>2397</v>
      </c>
      <c r="AD469" t="s">
        <v>134</v>
      </c>
      <c r="AF469">
        <f>+COUNTIF(Piloto!C:C,MARCO!A469)</f>
        <v>0</v>
      </c>
    </row>
    <row r="470" spans="1:32" x14ac:dyDescent="0.25">
      <c r="A470" s="5" t="str">
        <f t="shared" si="7"/>
        <v>0077DM0452</v>
      </c>
      <c r="B470" s="23" t="s">
        <v>2119</v>
      </c>
      <c r="C470" t="s">
        <v>157</v>
      </c>
      <c r="D470" t="s">
        <v>387</v>
      </c>
      <c r="E470" t="s">
        <v>1380</v>
      </c>
      <c r="F470">
        <v>623835</v>
      </c>
      <c r="G470">
        <v>0</v>
      </c>
      <c r="H470" t="s">
        <v>1393</v>
      </c>
      <c r="I470" t="s">
        <v>20</v>
      </c>
      <c r="J470" t="s">
        <v>90</v>
      </c>
      <c r="K470" t="s">
        <v>21</v>
      </c>
      <c r="M470" t="s">
        <v>17642</v>
      </c>
      <c r="N470" t="s">
        <v>22</v>
      </c>
      <c r="O470" t="s">
        <v>23</v>
      </c>
      <c r="P470" t="s">
        <v>26</v>
      </c>
      <c r="Q470" t="s">
        <v>92</v>
      </c>
      <c r="R470" s="13">
        <v>90</v>
      </c>
      <c r="S470" s="13">
        <v>3</v>
      </c>
      <c r="T470" s="21">
        <v>1</v>
      </c>
      <c r="V470" t="s">
        <v>2116</v>
      </c>
      <c r="W470" t="str">
        <f>+IF(V470="","",IF(MID(V470,1,3)="ECE","UNICO",IF(V470="FINES",CONCATENATE("R",IF(OR(C470="16",C470="21",C470="22",C470="23"),"16212223",IF(OR(C470="15",C470="17",C470="24",C470="25"),"15172425",C470))),IF(V470="CEBAS","UNICO",IF(VALUE(C470)&lt;=11,"AMBA","INTERIOR")))))</f>
        <v>INTERIOR</v>
      </c>
      <c r="X470" s="20" t="str">
        <f>+IF(V470="","-",CONCATENATE(V470,"_",W470))</f>
        <v>CENS_INTERIOR</v>
      </c>
      <c r="Y470" s="59">
        <v>0.37394672551670588</v>
      </c>
      <c r="Z470" t="str">
        <f>+IFERROR(VLOOKUP(H470,#REF!,2,FALSE),"-")</f>
        <v>-</v>
      </c>
      <c r="AA470" t="s">
        <v>2394</v>
      </c>
      <c r="AB470" t="str">
        <f>+IF(W470="","-",IF(W470="UNICO","CENSO","MUESTRA"))</f>
        <v>MUESTRA</v>
      </c>
      <c r="AC470" t="s">
        <v>2397</v>
      </c>
      <c r="AD470" t="s">
        <v>134</v>
      </c>
      <c r="AF470">
        <f>+COUNTIF(Piloto!C:C,MARCO!A470)</f>
        <v>0</v>
      </c>
    </row>
    <row r="471" spans="1:32" x14ac:dyDescent="0.25">
      <c r="A471" s="5" t="str">
        <f t="shared" si="7"/>
        <v>0077DM0453</v>
      </c>
      <c r="B471" s="23" t="s">
        <v>2119</v>
      </c>
      <c r="C471" t="s">
        <v>157</v>
      </c>
      <c r="D471" t="s">
        <v>387</v>
      </c>
      <c r="E471" t="s">
        <v>1380</v>
      </c>
      <c r="F471">
        <v>623859</v>
      </c>
      <c r="G471">
        <v>0</v>
      </c>
      <c r="H471" t="s">
        <v>1394</v>
      </c>
      <c r="I471" t="s">
        <v>20</v>
      </c>
      <c r="J471" t="s">
        <v>90</v>
      </c>
      <c r="K471" t="s">
        <v>21</v>
      </c>
      <c r="M471" t="s">
        <v>17638</v>
      </c>
      <c r="N471" t="s">
        <v>22</v>
      </c>
      <c r="O471" t="s">
        <v>23</v>
      </c>
      <c r="P471" t="s">
        <v>26</v>
      </c>
      <c r="Q471" t="s">
        <v>92</v>
      </c>
      <c r="R471" s="13">
        <v>72</v>
      </c>
      <c r="S471" s="13">
        <v>3</v>
      </c>
      <c r="T471" s="21">
        <v>1</v>
      </c>
      <c r="V471" t="s">
        <v>2116</v>
      </c>
      <c r="W471" t="str">
        <f>+IF(V471="","",IF(MID(V471,1,3)="ECE","UNICO",IF(V471="FINES",CONCATENATE("R",IF(OR(C471="16",C471="21",C471="22",C471="23"),"16212223",IF(OR(C471="15",C471="17",C471="24",C471="25"),"15172425",C471))),IF(V471="CEBAS","UNICO",IF(VALUE(C471)&lt;=11,"AMBA","INTERIOR")))))</f>
        <v>INTERIOR</v>
      </c>
      <c r="X471" s="20" t="str">
        <f>+IF(V471="","-",CONCATENATE(V471,"_",W471))</f>
        <v>CENS_INTERIOR</v>
      </c>
      <c r="Y471" s="59">
        <v>0.37768676406458812</v>
      </c>
      <c r="Z471" t="str">
        <f>+IFERROR(VLOOKUP(H471,#REF!,2,FALSE),"-")</f>
        <v>-</v>
      </c>
      <c r="AA471" t="s">
        <v>2394</v>
      </c>
      <c r="AB471" t="str">
        <f>+IF(W471="","-",IF(W471="UNICO","CENSO","MUESTRA"))</f>
        <v>MUESTRA</v>
      </c>
      <c r="AC471" t="s">
        <v>2397</v>
      </c>
      <c r="AD471" t="s">
        <v>134</v>
      </c>
      <c r="AF471">
        <f>+COUNTIF(Piloto!C:C,MARCO!A471)</f>
        <v>0</v>
      </c>
    </row>
    <row r="472" spans="1:32" x14ac:dyDescent="0.25">
      <c r="A472" s="5" t="str">
        <f t="shared" si="7"/>
        <v>0102DM0454</v>
      </c>
      <c r="B472" s="23" t="s">
        <v>2119</v>
      </c>
      <c r="C472" t="s">
        <v>242</v>
      </c>
      <c r="D472" t="s">
        <v>239</v>
      </c>
      <c r="E472" t="s">
        <v>1713</v>
      </c>
      <c r="F472">
        <v>623819</v>
      </c>
      <c r="G472">
        <v>0</v>
      </c>
      <c r="H472" t="s">
        <v>1729</v>
      </c>
      <c r="I472" t="s">
        <v>20</v>
      </c>
      <c r="J472" t="s">
        <v>90</v>
      </c>
      <c r="K472" t="s">
        <v>21</v>
      </c>
      <c r="M472" t="s">
        <v>17632</v>
      </c>
      <c r="N472" t="s">
        <v>136</v>
      </c>
      <c r="O472" t="s">
        <v>23</v>
      </c>
      <c r="P472" t="s">
        <v>26</v>
      </c>
      <c r="Q472" t="s">
        <v>92</v>
      </c>
      <c r="R472" s="13">
        <v>21</v>
      </c>
      <c r="S472" s="13">
        <v>3</v>
      </c>
      <c r="T472" s="21">
        <v>1</v>
      </c>
      <c r="V472" t="s">
        <v>2116</v>
      </c>
      <c r="W472" t="str">
        <f>+IF(V472="","",IF(MID(V472,1,3)="ECE","UNICO",IF(V472="FINES",CONCATENATE("R",IF(OR(C472="16",C472="21",C472="22",C472="23"),"16212223",IF(OR(C472="15",C472="17",C472="24",C472="25"),"15172425",C472))),IF(V472="CEBAS","UNICO",IF(VALUE(C472)&lt;=11,"AMBA","INTERIOR")))))</f>
        <v>INTERIOR</v>
      </c>
      <c r="X472" s="20" t="str">
        <f>+IF(V472="","-",CONCATENATE(V472,"_",W472))</f>
        <v>CENS_INTERIOR</v>
      </c>
      <c r="Y472" s="59">
        <v>0.37863440105789592</v>
      </c>
      <c r="Z472" t="str">
        <f>+IFERROR(VLOOKUP(H472,#REF!,2,FALSE),"-")</f>
        <v>-</v>
      </c>
      <c r="AA472" t="s">
        <v>2394</v>
      </c>
      <c r="AB472" t="str">
        <f>+IF(W472="","-",IF(W472="UNICO","CENSO","MUESTRA"))</f>
        <v>MUESTRA</v>
      </c>
      <c r="AC472" t="s">
        <v>2398</v>
      </c>
      <c r="AD472" t="s">
        <v>134</v>
      </c>
      <c r="AF472">
        <f>+COUNTIF(Piloto!C:C,MARCO!A472)</f>
        <v>0</v>
      </c>
    </row>
    <row r="473" spans="1:32" x14ac:dyDescent="0.25">
      <c r="A473" s="5" t="str">
        <f t="shared" si="7"/>
        <v>0013DM0452</v>
      </c>
      <c r="B473" s="23" t="s">
        <v>2119</v>
      </c>
      <c r="C473" t="s">
        <v>141</v>
      </c>
      <c r="D473" t="s">
        <v>409</v>
      </c>
      <c r="E473" t="s">
        <v>411</v>
      </c>
      <c r="F473">
        <v>620917</v>
      </c>
      <c r="G473">
        <v>0</v>
      </c>
      <c r="H473" t="s">
        <v>414</v>
      </c>
      <c r="I473" t="s">
        <v>20</v>
      </c>
      <c r="J473" t="s">
        <v>90</v>
      </c>
      <c r="K473" t="s">
        <v>21</v>
      </c>
      <c r="M473" t="s">
        <v>17707</v>
      </c>
      <c r="N473" t="s">
        <v>22</v>
      </c>
      <c r="O473" t="s">
        <v>23</v>
      </c>
      <c r="P473" t="s">
        <v>26</v>
      </c>
      <c r="Q473" t="s">
        <v>92</v>
      </c>
      <c r="R473" s="13">
        <v>210</v>
      </c>
      <c r="S473" s="13">
        <v>9</v>
      </c>
      <c r="T473" s="21">
        <v>1</v>
      </c>
      <c r="V473" t="s">
        <v>2116</v>
      </c>
      <c r="W473" t="str">
        <f>+IF(V473="","",IF(MID(V473,1,3)="ECE","UNICO",IF(V473="FINES",CONCATENATE("R",IF(OR(C473="16",C473="21",C473="22",C473="23"),"16212223",IF(OR(C473="15",C473="17",C473="24",C473="25"),"15172425",C473))),IF(V473="CEBAS","UNICO",IF(VALUE(C473)&lt;=11,"AMBA","INTERIOR")))))</f>
        <v>INTERIOR</v>
      </c>
      <c r="X473" s="20" t="str">
        <f>+IF(V473="","-",CONCATENATE(V473,"_",W473))</f>
        <v>CENS_INTERIOR</v>
      </c>
      <c r="Y473" s="59">
        <v>0.38341208028070861</v>
      </c>
      <c r="Z473" t="str">
        <f>+IFERROR(VLOOKUP(H473,#REF!,2,FALSE),"-")</f>
        <v>-</v>
      </c>
      <c r="AA473" t="s">
        <v>2394</v>
      </c>
      <c r="AB473" t="str">
        <f>+IF(W473="","-",IF(W473="UNICO","CENSO","MUESTRA"))</f>
        <v>MUESTRA</v>
      </c>
      <c r="AC473" t="s">
        <v>2397</v>
      </c>
      <c r="AD473" t="s">
        <v>134</v>
      </c>
      <c r="AF473">
        <f>+COUNTIF(Piloto!C:C,MARCO!A473)</f>
        <v>0</v>
      </c>
    </row>
    <row r="474" spans="1:32" x14ac:dyDescent="0.25">
      <c r="A474" s="5" t="str">
        <f t="shared" si="7"/>
        <v>0048DM0451</v>
      </c>
      <c r="B474" s="23" t="s">
        <v>2119</v>
      </c>
      <c r="C474" t="s">
        <v>83</v>
      </c>
      <c r="D474" t="s">
        <v>828</v>
      </c>
      <c r="E474" t="s">
        <v>829</v>
      </c>
      <c r="F474">
        <v>622039</v>
      </c>
      <c r="G474">
        <v>0</v>
      </c>
      <c r="H474" t="s">
        <v>831</v>
      </c>
      <c r="I474" t="s">
        <v>20</v>
      </c>
      <c r="J474" t="s">
        <v>90</v>
      </c>
      <c r="K474" t="s">
        <v>21</v>
      </c>
      <c r="M474" t="s">
        <v>17746</v>
      </c>
      <c r="N474" t="s">
        <v>22</v>
      </c>
      <c r="O474" t="s">
        <v>23</v>
      </c>
      <c r="P474" t="s">
        <v>26</v>
      </c>
      <c r="Q474" t="s">
        <v>92</v>
      </c>
      <c r="R474" s="13">
        <v>61</v>
      </c>
      <c r="S474" s="13">
        <v>3</v>
      </c>
      <c r="T474" s="21">
        <v>1</v>
      </c>
      <c r="V474" t="s">
        <v>2116</v>
      </c>
      <c r="W474" t="str">
        <f>+IF(V474="","",IF(MID(V474,1,3)="ECE","UNICO",IF(V474="FINES",CONCATENATE("R",IF(OR(C474="16",C474="21",C474="22",C474="23"),"16212223",IF(OR(C474="15",C474="17",C474="24",C474="25"),"15172425",C474))),IF(V474="CEBAS","UNICO",IF(VALUE(C474)&lt;=11,"AMBA","INTERIOR")))))</f>
        <v>INTERIOR</v>
      </c>
      <c r="X474" s="20" t="str">
        <f>+IF(V474="","-",CONCATENATE(V474,"_",W474))</f>
        <v>CENS_INTERIOR</v>
      </c>
      <c r="Y474" s="59">
        <v>0.39034909166787801</v>
      </c>
      <c r="Z474" t="str">
        <f>+IFERROR(VLOOKUP(H474,#REF!,2,FALSE),"-")</f>
        <v>-</v>
      </c>
      <c r="AA474" t="s">
        <v>2394</v>
      </c>
      <c r="AB474" t="str">
        <f>+IF(W474="","-",IF(W474="UNICO","CENSO","MUESTRA"))</f>
        <v>MUESTRA</v>
      </c>
      <c r="AC474" t="s">
        <v>2397</v>
      </c>
      <c r="AD474" t="s">
        <v>134</v>
      </c>
      <c r="AF474">
        <f>+COUNTIF(Piloto!C:C,MARCO!A474)</f>
        <v>0</v>
      </c>
    </row>
    <row r="475" spans="1:32" x14ac:dyDescent="0.25">
      <c r="A475" s="5" t="str">
        <f t="shared" si="7"/>
        <v>0040DM0451</v>
      </c>
      <c r="B475" s="23" t="s">
        <v>2119</v>
      </c>
      <c r="C475" t="s">
        <v>280</v>
      </c>
      <c r="D475" t="s">
        <v>662</v>
      </c>
      <c r="E475" t="s">
        <v>663</v>
      </c>
      <c r="F475">
        <v>623799</v>
      </c>
      <c r="G475">
        <v>0</v>
      </c>
      <c r="H475" t="s">
        <v>667</v>
      </c>
      <c r="I475" t="s">
        <v>20</v>
      </c>
      <c r="J475" t="s">
        <v>90</v>
      </c>
      <c r="K475" t="s">
        <v>21</v>
      </c>
      <c r="M475" t="s">
        <v>2289</v>
      </c>
      <c r="N475" t="s">
        <v>22</v>
      </c>
      <c r="O475" t="s">
        <v>23</v>
      </c>
      <c r="P475" t="s">
        <v>26</v>
      </c>
      <c r="Q475" t="s">
        <v>92</v>
      </c>
      <c r="R475" s="13">
        <v>93</v>
      </c>
      <c r="S475" s="13">
        <v>4</v>
      </c>
      <c r="T475" s="21">
        <v>1</v>
      </c>
      <c r="V475" t="s">
        <v>2116</v>
      </c>
      <c r="W475" t="str">
        <f>+IF(V475="","",IF(MID(V475,1,3)="ECE","UNICO",IF(V475="FINES",CONCATENATE("R",IF(OR(C475="16",C475="21",C475="22",C475="23"),"16212223",IF(OR(C475="15",C475="17",C475="24",C475="25"),"15172425",C475))),IF(V475="CEBAS","UNICO",IF(VALUE(C475)&lt;=11,"AMBA","INTERIOR")))))</f>
        <v>INTERIOR</v>
      </c>
      <c r="X475" s="20" t="str">
        <f>+IF(V475="","-",CONCATENATE(V475,"_",W475))</f>
        <v>CENS_INTERIOR</v>
      </c>
      <c r="Y475" s="59">
        <v>0.3914167723721928</v>
      </c>
      <c r="Z475" t="str">
        <f>+IFERROR(VLOOKUP(H475,#REF!,2,FALSE),"-")</f>
        <v>-</v>
      </c>
      <c r="AA475" t="s">
        <v>2394</v>
      </c>
      <c r="AB475" t="str">
        <f>+IF(W475="","-",IF(W475="UNICO","CENSO","MUESTRA"))</f>
        <v>MUESTRA</v>
      </c>
      <c r="AC475" t="s">
        <v>2397</v>
      </c>
      <c r="AD475" t="s">
        <v>134</v>
      </c>
      <c r="AF475">
        <f>+COUNTIF(Piloto!C:C,MARCO!A475)</f>
        <v>0</v>
      </c>
    </row>
    <row r="476" spans="1:32" x14ac:dyDescent="0.25">
      <c r="A476" s="5" t="str">
        <f t="shared" si="7"/>
        <v>0010DM0451</v>
      </c>
      <c r="B476" s="23" t="s">
        <v>2119</v>
      </c>
      <c r="C476" t="s">
        <v>88</v>
      </c>
      <c r="D476" t="s">
        <v>371</v>
      </c>
      <c r="E476" t="s">
        <v>373</v>
      </c>
      <c r="F476">
        <v>623530</v>
      </c>
      <c r="G476">
        <v>0</v>
      </c>
      <c r="H476" t="s">
        <v>379</v>
      </c>
      <c r="I476" t="s">
        <v>20</v>
      </c>
      <c r="J476" t="s">
        <v>90</v>
      </c>
      <c r="K476" t="s">
        <v>21</v>
      </c>
      <c r="M476" t="s">
        <v>380</v>
      </c>
      <c r="N476" t="s">
        <v>22</v>
      </c>
      <c r="O476" t="s">
        <v>23</v>
      </c>
      <c r="P476" t="s">
        <v>26</v>
      </c>
      <c r="Q476" t="s">
        <v>92</v>
      </c>
      <c r="R476" s="13">
        <v>144</v>
      </c>
      <c r="S476" s="13">
        <v>6</v>
      </c>
      <c r="T476" s="21">
        <v>1</v>
      </c>
      <c r="V476" t="s">
        <v>2116</v>
      </c>
      <c r="W476" t="str">
        <f>+IF(V476="","",IF(MID(V476,1,3)="ECE","UNICO",IF(V476="FINES",CONCATENATE("R",IF(OR(C476="16",C476="21",C476="22",C476="23"),"16212223",IF(OR(C476="15",C476="17",C476="24",C476="25"),"15172425",C476))),IF(V476="CEBAS","UNICO",IF(VALUE(C476)&lt;=11,"AMBA","INTERIOR")))))</f>
        <v>INTERIOR</v>
      </c>
      <c r="X476" s="20" t="str">
        <f>+IF(V476="","-",CONCATENATE(V476,"_",W476))</f>
        <v>CENS_INTERIOR</v>
      </c>
      <c r="Y476" s="59">
        <v>0.39313299483374547</v>
      </c>
      <c r="Z476" t="str">
        <f>+IFERROR(VLOOKUP(H476,#REF!,2,FALSE),"-")</f>
        <v>-</v>
      </c>
      <c r="AA476" t="s">
        <v>2394</v>
      </c>
      <c r="AB476" t="str">
        <f>+IF(W476="","-",IF(W476="UNICO","CENSO","MUESTRA"))</f>
        <v>MUESTRA</v>
      </c>
      <c r="AC476" t="s">
        <v>2397</v>
      </c>
      <c r="AD476" t="s">
        <v>134</v>
      </c>
      <c r="AF476">
        <f>+COUNTIF(Piloto!C:C,MARCO!A476)</f>
        <v>0</v>
      </c>
    </row>
    <row r="477" spans="1:32" x14ac:dyDescent="0.25">
      <c r="A477" s="5" t="str">
        <f t="shared" si="7"/>
        <v>0075DM0453</v>
      </c>
      <c r="B477" s="23" t="s">
        <v>2119</v>
      </c>
      <c r="C477" t="s">
        <v>242</v>
      </c>
      <c r="D477" t="s">
        <v>1350</v>
      </c>
      <c r="E477" t="s">
        <v>1351</v>
      </c>
      <c r="F477">
        <v>607557</v>
      </c>
      <c r="G477">
        <v>0</v>
      </c>
      <c r="H477" t="s">
        <v>1365</v>
      </c>
      <c r="I477" t="s">
        <v>20</v>
      </c>
      <c r="J477" t="s">
        <v>90</v>
      </c>
      <c r="K477" t="s">
        <v>21</v>
      </c>
      <c r="M477" t="s">
        <v>17638</v>
      </c>
      <c r="N477" t="s">
        <v>22</v>
      </c>
      <c r="O477" t="s">
        <v>23</v>
      </c>
      <c r="P477" t="s">
        <v>26</v>
      </c>
      <c r="Q477" t="s">
        <v>92</v>
      </c>
      <c r="R477" s="13">
        <v>50</v>
      </c>
      <c r="S477" s="13">
        <v>3</v>
      </c>
      <c r="T477" s="21">
        <v>1</v>
      </c>
      <c r="V477" t="s">
        <v>2116</v>
      </c>
      <c r="W477" t="str">
        <f>+IF(V477="","",IF(MID(V477,1,3)="ECE","UNICO",IF(V477="FINES",CONCATENATE("R",IF(OR(C477="16",C477="21",C477="22",C477="23"),"16212223",IF(OR(C477="15",C477="17",C477="24",C477="25"),"15172425",C477))),IF(V477="CEBAS","UNICO",IF(VALUE(C477)&lt;=11,"AMBA","INTERIOR")))))</f>
        <v>INTERIOR</v>
      </c>
      <c r="X477" s="20" t="str">
        <f>+IF(V477="","-",CONCATENATE(V477,"_",W477))</f>
        <v>CENS_INTERIOR</v>
      </c>
      <c r="Y477" s="59">
        <v>0.3977499741154748</v>
      </c>
      <c r="Z477" t="str">
        <f>+IFERROR(VLOOKUP(H477,#REF!,2,FALSE),"-")</f>
        <v>-</v>
      </c>
      <c r="AA477" t="s">
        <v>2394</v>
      </c>
      <c r="AB477" t="str">
        <f>+IF(W477="","-",IF(W477="UNICO","CENSO","MUESTRA"))</f>
        <v>MUESTRA</v>
      </c>
      <c r="AC477" t="s">
        <v>2397</v>
      </c>
      <c r="AD477" t="s">
        <v>134</v>
      </c>
      <c r="AF477">
        <f>+COUNTIF(Piloto!C:C,MARCO!A477)</f>
        <v>0</v>
      </c>
    </row>
    <row r="478" spans="1:32" x14ac:dyDescent="0.25">
      <c r="A478" s="5" t="str">
        <f t="shared" si="7"/>
        <v>0090DM0451</v>
      </c>
      <c r="B478" s="23" t="s">
        <v>2119</v>
      </c>
      <c r="C478" t="s">
        <v>354</v>
      </c>
      <c r="D478" t="s">
        <v>1547</v>
      </c>
      <c r="E478" t="s">
        <v>1548</v>
      </c>
      <c r="F478">
        <v>624357</v>
      </c>
      <c r="G478">
        <v>0</v>
      </c>
      <c r="H478" t="s">
        <v>1550</v>
      </c>
      <c r="I478" t="s">
        <v>20</v>
      </c>
      <c r="J478" t="s">
        <v>90</v>
      </c>
      <c r="K478" t="s">
        <v>21</v>
      </c>
      <c r="M478" t="s">
        <v>2289</v>
      </c>
      <c r="N478" t="s">
        <v>22</v>
      </c>
      <c r="O478" t="s">
        <v>23</v>
      </c>
      <c r="P478" t="s">
        <v>26</v>
      </c>
      <c r="Q478" t="s">
        <v>92</v>
      </c>
      <c r="R478" s="13">
        <v>59</v>
      </c>
      <c r="S478" s="13">
        <v>3</v>
      </c>
      <c r="T478" s="21">
        <v>1</v>
      </c>
      <c r="V478" t="s">
        <v>2116</v>
      </c>
      <c r="W478" t="str">
        <f>+IF(V478="","",IF(MID(V478,1,3)="ECE","UNICO",IF(V478="FINES",CONCATENATE("R",IF(OR(C478="16",C478="21",C478="22",C478="23"),"16212223",IF(OR(C478="15",C478="17",C478="24",C478="25"),"15172425",C478))),IF(V478="CEBAS","UNICO",IF(VALUE(C478)&lt;=11,"AMBA","INTERIOR")))))</f>
        <v>INTERIOR</v>
      </c>
      <c r="X478" s="20" t="str">
        <f>+IF(V478="","-",CONCATENATE(V478,"_",W478))</f>
        <v>CENS_INTERIOR</v>
      </c>
      <c r="Y478" s="59">
        <v>0.40134336716598928</v>
      </c>
      <c r="Z478" t="str">
        <f>+IFERROR(VLOOKUP(H478,#REF!,2,FALSE),"-")</f>
        <v>-</v>
      </c>
      <c r="AA478" t="s">
        <v>2394</v>
      </c>
      <c r="AB478" t="str">
        <f>+IF(W478="","-",IF(W478="UNICO","CENSO","MUESTRA"))</f>
        <v>MUESTRA</v>
      </c>
      <c r="AC478" t="s">
        <v>2398</v>
      </c>
      <c r="AD478" t="s">
        <v>134</v>
      </c>
      <c r="AF478">
        <f>+COUNTIF(Piloto!C:C,MARCO!A478)</f>
        <v>0</v>
      </c>
    </row>
    <row r="479" spans="1:32" x14ac:dyDescent="0.25">
      <c r="A479" s="5" t="str">
        <f t="shared" si="7"/>
        <v>0102DM0455</v>
      </c>
      <c r="B479" s="23" t="s">
        <v>2119</v>
      </c>
      <c r="C479" t="s">
        <v>242</v>
      </c>
      <c r="D479" t="s">
        <v>239</v>
      </c>
      <c r="E479" t="s">
        <v>1713</v>
      </c>
      <c r="F479">
        <v>623820</v>
      </c>
      <c r="G479">
        <v>0</v>
      </c>
      <c r="H479" t="s">
        <v>1730</v>
      </c>
      <c r="I479" t="s">
        <v>20</v>
      </c>
      <c r="J479" t="s">
        <v>90</v>
      </c>
      <c r="K479" t="s">
        <v>21</v>
      </c>
      <c r="M479" t="s">
        <v>17643</v>
      </c>
      <c r="N479" t="s">
        <v>22</v>
      </c>
      <c r="O479" t="s">
        <v>23</v>
      </c>
      <c r="P479" t="s">
        <v>26</v>
      </c>
      <c r="Q479" t="s">
        <v>92</v>
      </c>
      <c r="R479" s="13">
        <v>31</v>
      </c>
      <c r="S479" s="13">
        <v>3</v>
      </c>
      <c r="T479" s="21">
        <v>1</v>
      </c>
      <c r="V479" t="s">
        <v>2116</v>
      </c>
      <c r="W479" t="str">
        <f>+IF(V479="","",IF(MID(V479,1,3)="ECE","UNICO",IF(V479="FINES",CONCATENATE("R",IF(OR(C479="16",C479="21",C479="22",C479="23"),"16212223",IF(OR(C479="15",C479="17",C479="24",C479="25"),"15172425",C479))),IF(V479="CEBAS","UNICO",IF(VALUE(C479)&lt;=11,"AMBA","INTERIOR")))))</f>
        <v>INTERIOR</v>
      </c>
      <c r="X479" s="20" t="str">
        <f>+IF(V479="","-",CONCATENATE(V479,"_",W479))</f>
        <v>CENS_INTERIOR</v>
      </c>
      <c r="Y479" s="59">
        <v>0.40272121680410278</v>
      </c>
      <c r="Z479" t="str">
        <f>+IFERROR(VLOOKUP(H479,#REF!,2,FALSE),"-")</f>
        <v>-</v>
      </c>
      <c r="AA479" t="s">
        <v>2394</v>
      </c>
      <c r="AB479" t="str">
        <f>+IF(W479="","-",IF(W479="UNICO","CENSO","MUESTRA"))</f>
        <v>MUESTRA</v>
      </c>
      <c r="AC479" t="s">
        <v>2397</v>
      </c>
      <c r="AD479" t="s">
        <v>134</v>
      </c>
      <c r="AF479">
        <f>+COUNTIF(Piloto!C:C,MARCO!A479)</f>
        <v>0</v>
      </c>
    </row>
    <row r="480" spans="1:32" x14ac:dyDescent="0.25">
      <c r="A480" s="5" t="str">
        <f t="shared" si="7"/>
        <v>0102DM0456</v>
      </c>
      <c r="B480" s="23" t="s">
        <v>2119</v>
      </c>
      <c r="C480" t="s">
        <v>242</v>
      </c>
      <c r="D480" t="s">
        <v>239</v>
      </c>
      <c r="E480" t="s">
        <v>1713</v>
      </c>
      <c r="F480">
        <v>623821</v>
      </c>
      <c r="G480">
        <v>0</v>
      </c>
      <c r="H480" t="s">
        <v>1731</v>
      </c>
      <c r="I480" t="s">
        <v>20</v>
      </c>
      <c r="J480" t="s">
        <v>90</v>
      </c>
      <c r="K480" t="s">
        <v>21</v>
      </c>
      <c r="M480" t="s">
        <v>17628</v>
      </c>
      <c r="N480" t="s">
        <v>22</v>
      </c>
      <c r="O480" t="s">
        <v>23</v>
      </c>
      <c r="P480" t="s">
        <v>26</v>
      </c>
      <c r="Q480" t="s">
        <v>92</v>
      </c>
      <c r="R480" s="13">
        <v>35</v>
      </c>
      <c r="S480" s="13">
        <v>3</v>
      </c>
      <c r="T480" s="21">
        <v>1</v>
      </c>
      <c r="V480" t="s">
        <v>2116</v>
      </c>
      <c r="W480" t="str">
        <f>+IF(V480="","",IF(MID(V480,1,3)="ECE","UNICO",IF(V480="FINES",CONCATENATE("R",IF(OR(C480="16",C480="21",C480="22",C480="23"),"16212223",IF(OR(C480="15",C480="17",C480="24",C480="25"),"15172425",C480))),IF(V480="CEBAS","UNICO",IF(VALUE(C480)&lt;=11,"AMBA","INTERIOR")))))</f>
        <v>INTERIOR</v>
      </c>
      <c r="X480" s="20" t="str">
        <f>+IF(V480="","-",CONCATENATE(V480,"_",W480))</f>
        <v>CENS_INTERIOR</v>
      </c>
      <c r="Y480" s="59">
        <v>0.40544063374400141</v>
      </c>
      <c r="Z480" t="str">
        <f>+IFERROR(VLOOKUP(H480,#REF!,2,FALSE),"-")</f>
        <v>-</v>
      </c>
      <c r="AA480" t="s">
        <v>2394</v>
      </c>
      <c r="AB480" t="str">
        <f>+IF(W480="","-",IF(W480="UNICO","CENSO","MUESTRA"))</f>
        <v>MUESTRA</v>
      </c>
      <c r="AC480" t="s">
        <v>2397</v>
      </c>
      <c r="AD480" t="s">
        <v>134</v>
      </c>
      <c r="AF480">
        <f>+COUNTIF(Piloto!C:C,MARCO!A480)</f>
        <v>0</v>
      </c>
    </row>
    <row r="481" spans="1:32" x14ac:dyDescent="0.25">
      <c r="A481" s="5" t="str">
        <f t="shared" si="7"/>
        <v>0088DM0451</v>
      </c>
      <c r="B481" s="23" t="s">
        <v>2119</v>
      </c>
      <c r="C481" t="s">
        <v>156</v>
      </c>
      <c r="D481" t="s">
        <v>1536</v>
      </c>
      <c r="E481" t="s">
        <v>1537</v>
      </c>
      <c r="F481">
        <v>623793</v>
      </c>
      <c r="G481">
        <v>0</v>
      </c>
      <c r="H481" t="s">
        <v>1540</v>
      </c>
      <c r="I481" t="s">
        <v>20</v>
      </c>
      <c r="J481" t="s">
        <v>90</v>
      </c>
      <c r="K481" t="s">
        <v>21</v>
      </c>
      <c r="M481" t="s">
        <v>17702</v>
      </c>
      <c r="N481" t="s">
        <v>22</v>
      </c>
      <c r="O481" t="s">
        <v>23</v>
      </c>
      <c r="P481" t="s">
        <v>26</v>
      </c>
      <c r="Q481" t="s">
        <v>92</v>
      </c>
      <c r="R481" s="13">
        <v>83</v>
      </c>
      <c r="S481" s="13">
        <v>3</v>
      </c>
      <c r="T481" s="21">
        <v>1</v>
      </c>
      <c r="V481" t="s">
        <v>2116</v>
      </c>
      <c r="W481" t="str">
        <f>+IF(V481="","",IF(MID(V481,1,3)="ECE","UNICO",IF(V481="FINES",CONCATENATE("R",IF(OR(C481="16",C481="21",C481="22",C481="23"),"16212223",IF(OR(C481="15",C481="17",C481="24",C481="25"),"15172425",C481))),IF(V481="CEBAS","UNICO",IF(VALUE(C481)&lt;=11,"AMBA","INTERIOR")))))</f>
        <v>INTERIOR</v>
      </c>
      <c r="X481" s="20" t="str">
        <f>+IF(V481="","-",CONCATENATE(V481,"_",W481))</f>
        <v>CENS_INTERIOR</v>
      </c>
      <c r="Y481" s="59">
        <v>0.4058084095779218</v>
      </c>
      <c r="Z481" t="str">
        <f>+IFERROR(VLOOKUP(H481,#REF!,2,FALSE),"-")</f>
        <v>-</v>
      </c>
      <c r="AA481" t="s">
        <v>2394</v>
      </c>
      <c r="AB481" t="str">
        <f>+IF(W481="","-",IF(W481="UNICO","CENSO","MUESTRA"))</f>
        <v>MUESTRA</v>
      </c>
      <c r="AC481" t="s">
        <v>2398</v>
      </c>
      <c r="AD481" t="s">
        <v>134</v>
      </c>
      <c r="AF481">
        <f>+COUNTIF(Piloto!C:C,MARCO!A481)</f>
        <v>0</v>
      </c>
    </row>
    <row r="482" spans="1:32" x14ac:dyDescent="0.25">
      <c r="A482" s="5" t="str">
        <f t="shared" si="7"/>
        <v>0010DM0453</v>
      </c>
      <c r="B482" s="23" t="s">
        <v>2119</v>
      </c>
      <c r="C482" t="s">
        <v>88</v>
      </c>
      <c r="D482" t="s">
        <v>371</v>
      </c>
      <c r="E482" t="s">
        <v>373</v>
      </c>
      <c r="F482">
        <v>623769</v>
      </c>
      <c r="G482">
        <v>0</v>
      </c>
      <c r="H482" t="s">
        <v>382</v>
      </c>
      <c r="I482" t="s">
        <v>20</v>
      </c>
      <c r="J482" t="s">
        <v>90</v>
      </c>
      <c r="K482" t="s">
        <v>21</v>
      </c>
      <c r="M482" t="s">
        <v>17638</v>
      </c>
      <c r="N482" t="s">
        <v>136</v>
      </c>
      <c r="O482" t="s">
        <v>23</v>
      </c>
      <c r="P482" t="s">
        <v>26</v>
      </c>
      <c r="Q482" t="s">
        <v>92</v>
      </c>
      <c r="R482" s="13">
        <v>31</v>
      </c>
      <c r="S482" s="13">
        <v>3</v>
      </c>
      <c r="T482" s="21">
        <v>1</v>
      </c>
      <c r="V482" t="s">
        <v>2116</v>
      </c>
      <c r="W482" t="str">
        <f>+IF(V482="","",IF(MID(V482,1,3)="ECE","UNICO",IF(V482="FINES",CONCATENATE("R",IF(OR(C482="16",C482="21",C482="22",C482="23"),"16212223",IF(OR(C482="15",C482="17",C482="24",C482="25"),"15172425",C482))),IF(V482="CEBAS","UNICO",IF(VALUE(C482)&lt;=11,"AMBA","INTERIOR")))))</f>
        <v>INTERIOR</v>
      </c>
      <c r="X482" s="20" t="str">
        <f>+IF(V482="","-",CONCATENATE(V482,"_",W482))</f>
        <v>CENS_INTERIOR</v>
      </c>
      <c r="Y482" s="59">
        <v>0.40594307999861873</v>
      </c>
      <c r="Z482" t="str">
        <f>+IFERROR(VLOOKUP(H482,#REF!,2,FALSE),"-")</f>
        <v>-</v>
      </c>
      <c r="AA482" t="s">
        <v>2394</v>
      </c>
      <c r="AB482" t="str">
        <f>+IF(W482="","-",IF(W482="UNICO","CENSO","MUESTRA"))</f>
        <v>MUESTRA</v>
      </c>
      <c r="AC482" t="s">
        <v>2398</v>
      </c>
      <c r="AD482" t="s">
        <v>134</v>
      </c>
      <c r="AF482">
        <f>+COUNTIF(Piloto!C:C,MARCO!A482)</f>
        <v>0</v>
      </c>
    </row>
    <row r="483" spans="1:32" x14ac:dyDescent="0.25">
      <c r="A483" s="5" t="str">
        <f t="shared" si="7"/>
        <v>0022DM0451</v>
      </c>
      <c r="B483" s="23" t="s">
        <v>2119</v>
      </c>
      <c r="C483" t="s">
        <v>153</v>
      </c>
      <c r="D483" t="s">
        <v>489</v>
      </c>
      <c r="E483" t="s">
        <v>490</v>
      </c>
      <c r="F483">
        <v>623779</v>
      </c>
      <c r="G483">
        <v>0</v>
      </c>
      <c r="H483" t="s">
        <v>494</v>
      </c>
      <c r="I483" t="s">
        <v>20</v>
      </c>
      <c r="J483" t="s">
        <v>90</v>
      </c>
      <c r="K483" t="s">
        <v>21</v>
      </c>
      <c r="M483" t="s">
        <v>2289</v>
      </c>
      <c r="N483" t="s">
        <v>22</v>
      </c>
      <c r="O483" t="s">
        <v>23</v>
      </c>
      <c r="P483" t="s">
        <v>26</v>
      </c>
      <c r="Q483" t="s">
        <v>92</v>
      </c>
      <c r="R483" s="13">
        <v>134</v>
      </c>
      <c r="S483" s="13">
        <v>6</v>
      </c>
      <c r="T483" s="21">
        <v>1</v>
      </c>
      <c r="V483" t="s">
        <v>2116</v>
      </c>
      <c r="W483" t="str">
        <f>+IF(V483="","",IF(MID(V483,1,3)="ECE","UNICO",IF(V483="FINES",CONCATENATE("R",IF(OR(C483="16",C483="21",C483="22",C483="23"),"16212223",IF(OR(C483="15",C483="17",C483="24",C483="25"),"15172425",C483))),IF(V483="CEBAS","UNICO",IF(VALUE(C483)&lt;=11,"AMBA","INTERIOR")))))</f>
        <v>INTERIOR</v>
      </c>
      <c r="X483" s="20" t="str">
        <f>+IF(V483="","-",CONCATENATE(V483,"_",W483))</f>
        <v>CENS_INTERIOR</v>
      </c>
      <c r="Y483" s="59">
        <v>0.4074807606245342</v>
      </c>
      <c r="Z483" t="str">
        <f>+IFERROR(VLOOKUP(H483,#REF!,2,FALSE),"-")</f>
        <v>-</v>
      </c>
      <c r="AA483" t="s">
        <v>2394</v>
      </c>
      <c r="AB483" t="str">
        <f>+IF(W483="","-",IF(W483="UNICO","CENSO","MUESTRA"))</f>
        <v>MUESTRA</v>
      </c>
      <c r="AC483" t="s">
        <v>2397</v>
      </c>
      <c r="AD483" t="s">
        <v>134</v>
      </c>
      <c r="AF483">
        <f>+COUNTIF(Piloto!C:C,MARCO!A483)</f>
        <v>0</v>
      </c>
    </row>
    <row r="484" spans="1:32" x14ac:dyDescent="0.25">
      <c r="A484" s="5" t="str">
        <f t="shared" si="7"/>
        <v>0125DM0451</v>
      </c>
      <c r="B484" s="23" t="s">
        <v>2119</v>
      </c>
      <c r="C484" t="s">
        <v>280</v>
      </c>
      <c r="D484" t="s">
        <v>287</v>
      </c>
      <c r="E484" t="s">
        <v>1969</v>
      </c>
      <c r="F484">
        <v>623802</v>
      </c>
      <c r="G484">
        <v>0</v>
      </c>
      <c r="H484" t="s">
        <v>1973</v>
      </c>
      <c r="I484" t="s">
        <v>20</v>
      </c>
      <c r="J484" t="s">
        <v>90</v>
      </c>
      <c r="K484" t="s">
        <v>21</v>
      </c>
      <c r="M484" t="s">
        <v>2289</v>
      </c>
      <c r="N484" t="s">
        <v>22</v>
      </c>
      <c r="O484" t="s">
        <v>23</v>
      </c>
      <c r="P484" t="s">
        <v>26</v>
      </c>
      <c r="Q484" t="s">
        <v>92</v>
      </c>
      <c r="R484" s="13">
        <v>83</v>
      </c>
      <c r="S484" s="13">
        <v>3</v>
      </c>
      <c r="T484" s="21">
        <v>1</v>
      </c>
      <c r="V484" t="s">
        <v>2116</v>
      </c>
      <c r="W484" t="str">
        <f>+IF(V484="","",IF(MID(V484,1,3)="ECE","UNICO",IF(V484="FINES",CONCATENATE("R",IF(OR(C484="16",C484="21",C484="22",C484="23"),"16212223",IF(OR(C484="15",C484="17",C484="24",C484="25"),"15172425",C484))),IF(V484="CEBAS","UNICO",IF(VALUE(C484)&lt;=11,"AMBA","INTERIOR")))))</f>
        <v>INTERIOR</v>
      </c>
      <c r="X484" s="20" t="str">
        <f>+IF(V484="","-",CONCATENATE(V484,"_",W484))</f>
        <v>CENS_INTERIOR</v>
      </c>
      <c r="Y484" s="59">
        <v>0.41147061934073759</v>
      </c>
      <c r="Z484" t="str">
        <f>+IFERROR(VLOOKUP(H484,#REF!,2,FALSE),"-")</f>
        <v>-</v>
      </c>
      <c r="AA484" t="s">
        <v>2394</v>
      </c>
      <c r="AB484" t="str">
        <f>+IF(W484="","-",IF(W484="UNICO","CENSO","MUESTRA"))</f>
        <v>MUESTRA</v>
      </c>
      <c r="AC484" t="s">
        <v>2398</v>
      </c>
      <c r="AD484" t="s">
        <v>134</v>
      </c>
      <c r="AF484">
        <f>+COUNTIF(Piloto!C:C,MARCO!A484)</f>
        <v>0</v>
      </c>
    </row>
    <row r="485" spans="1:32" x14ac:dyDescent="0.25">
      <c r="A485" s="5" t="str">
        <f t="shared" si="7"/>
        <v>0086DM0452</v>
      </c>
      <c r="B485" s="23" t="s">
        <v>2119</v>
      </c>
      <c r="C485" t="s">
        <v>88</v>
      </c>
      <c r="D485" t="s">
        <v>1520</v>
      </c>
      <c r="E485" t="s">
        <v>1521</v>
      </c>
      <c r="F485">
        <v>623771</v>
      </c>
      <c r="G485">
        <v>0</v>
      </c>
      <c r="H485" t="s">
        <v>1530</v>
      </c>
      <c r="I485" t="s">
        <v>20</v>
      </c>
      <c r="J485" t="s">
        <v>90</v>
      </c>
      <c r="K485" t="s">
        <v>21</v>
      </c>
      <c r="M485" t="s">
        <v>17642</v>
      </c>
      <c r="N485" t="s">
        <v>22</v>
      </c>
      <c r="O485" t="s">
        <v>23</v>
      </c>
      <c r="P485" t="s">
        <v>26</v>
      </c>
      <c r="Q485" t="s">
        <v>92</v>
      </c>
      <c r="R485" s="13">
        <v>196</v>
      </c>
      <c r="S485" s="13">
        <v>7</v>
      </c>
      <c r="T485" s="21">
        <v>1</v>
      </c>
      <c r="V485" t="s">
        <v>2116</v>
      </c>
      <c r="W485" t="str">
        <f>+IF(V485="","",IF(MID(V485,1,3)="ECE","UNICO",IF(V485="FINES",CONCATENATE("R",IF(OR(C485="16",C485="21",C485="22",C485="23"),"16212223",IF(OR(C485="15",C485="17",C485="24",C485="25"),"15172425",C485))),IF(V485="CEBAS","UNICO",IF(VALUE(C485)&lt;=11,"AMBA","INTERIOR")))))</f>
        <v>INTERIOR</v>
      </c>
      <c r="X485" s="20" t="str">
        <f>+IF(V485="","-",CONCATENATE(V485,"_",W485))</f>
        <v>CENS_INTERIOR</v>
      </c>
      <c r="Y485" s="59">
        <v>0.41636171936988831</v>
      </c>
      <c r="Z485" t="str">
        <f>+IFERROR(VLOOKUP(H485,#REF!,2,FALSE),"-")</f>
        <v>-</v>
      </c>
      <c r="AA485" t="s">
        <v>2394</v>
      </c>
      <c r="AB485" t="str">
        <f>+IF(W485="","-",IF(W485="UNICO","CENSO","MUESTRA"))</f>
        <v>MUESTRA</v>
      </c>
      <c r="AC485" t="s">
        <v>2397</v>
      </c>
      <c r="AD485" t="s">
        <v>134</v>
      </c>
      <c r="AF485">
        <f>+COUNTIF(Piloto!C:C,MARCO!A485)</f>
        <v>0</v>
      </c>
    </row>
    <row r="486" spans="1:32" x14ac:dyDescent="0.25">
      <c r="A486" s="5" t="str">
        <f t="shared" si="7"/>
        <v>0123DM0452</v>
      </c>
      <c r="B486" s="23" t="s">
        <v>2119</v>
      </c>
      <c r="C486" t="s">
        <v>280</v>
      </c>
      <c r="D486" t="s">
        <v>395</v>
      </c>
      <c r="E486" t="s">
        <v>1951</v>
      </c>
      <c r="F486">
        <v>623926</v>
      </c>
      <c r="G486">
        <v>0</v>
      </c>
      <c r="H486" t="s">
        <v>1961</v>
      </c>
      <c r="I486" t="s">
        <v>20</v>
      </c>
      <c r="J486" t="s">
        <v>90</v>
      </c>
      <c r="K486" t="s">
        <v>21</v>
      </c>
      <c r="M486" t="s">
        <v>17642</v>
      </c>
      <c r="N486" t="s">
        <v>22</v>
      </c>
      <c r="O486" t="s">
        <v>23</v>
      </c>
      <c r="P486" t="s">
        <v>26</v>
      </c>
      <c r="Q486" t="s">
        <v>92</v>
      </c>
      <c r="R486" s="13">
        <v>169</v>
      </c>
      <c r="S486" s="13">
        <v>8</v>
      </c>
      <c r="T486" s="21">
        <v>1</v>
      </c>
      <c r="V486" t="s">
        <v>2116</v>
      </c>
      <c r="W486" t="str">
        <f>+IF(V486="","",IF(MID(V486,1,3)="ECE","UNICO",IF(V486="FINES",CONCATENATE("R",IF(OR(C486="16",C486="21",C486="22",C486="23"),"16212223",IF(OR(C486="15",C486="17",C486="24",C486="25"),"15172425",C486))),IF(V486="CEBAS","UNICO",IF(VALUE(C486)&lt;=11,"AMBA","INTERIOR")))))</f>
        <v>INTERIOR</v>
      </c>
      <c r="X486" s="20" t="str">
        <f>+IF(V486="","-",CONCATENATE(V486,"_",W486))</f>
        <v>CENS_INTERIOR</v>
      </c>
      <c r="Y486" s="59">
        <v>0.41686979549772601</v>
      </c>
      <c r="Z486" t="str">
        <f>+IFERROR(VLOOKUP(H486,#REF!,2,FALSE),"-")</f>
        <v>-</v>
      </c>
      <c r="AA486" t="s">
        <v>2394</v>
      </c>
      <c r="AB486" t="str">
        <f>+IF(W486="","-",IF(W486="UNICO","CENSO","MUESTRA"))</f>
        <v>MUESTRA</v>
      </c>
      <c r="AC486" t="s">
        <v>2397</v>
      </c>
      <c r="AD486" t="s">
        <v>134</v>
      </c>
      <c r="AF486">
        <f>+COUNTIF(Piloto!C:C,MARCO!A486)</f>
        <v>0</v>
      </c>
    </row>
    <row r="487" spans="1:32" x14ac:dyDescent="0.25">
      <c r="A487" s="5" t="str">
        <f t="shared" si="7"/>
        <v>0068DM0452</v>
      </c>
      <c r="B487" s="23" t="s">
        <v>2119</v>
      </c>
      <c r="C487" t="s">
        <v>161</v>
      </c>
      <c r="D487" t="s">
        <v>1069</v>
      </c>
      <c r="E487" t="s">
        <v>1070</v>
      </c>
      <c r="F487">
        <v>623925</v>
      </c>
      <c r="G487">
        <v>0</v>
      </c>
      <c r="H487" t="s">
        <v>1076</v>
      </c>
      <c r="I487" t="s">
        <v>20</v>
      </c>
      <c r="J487" t="s">
        <v>90</v>
      </c>
      <c r="K487" t="s">
        <v>21</v>
      </c>
      <c r="M487" t="s">
        <v>17642</v>
      </c>
      <c r="N487" t="s">
        <v>22</v>
      </c>
      <c r="O487" t="s">
        <v>23</v>
      </c>
      <c r="P487" t="s">
        <v>26</v>
      </c>
      <c r="Q487" t="s">
        <v>92</v>
      </c>
      <c r="R487" s="13">
        <v>66</v>
      </c>
      <c r="S487" s="13">
        <v>6</v>
      </c>
      <c r="T487" s="21">
        <v>1</v>
      </c>
      <c r="V487" t="s">
        <v>2116</v>
      </c>
      <c r="W487" t="str">
        <f>+IF(V487="","",IF(MID(V487,1,3)="ECE","UNICO",IF(V487="FINES",CONCATENATE("R",IF(OR(C487="16",C487="21",C487="22",C487="23"),"16212223",IF(OR(C487="15",C487="17",C487="24",C487="25"),"15172425",C487))),IF(V487="CEBAS","UNICO",IF(VALUE(C487)&lt;=11,"AMBA","INTERIOR")))))</f>
        <v>INTERIOR</v>
      </c>
      <c r="X487" s="20" t="str">
        <f>+IF(V487="","-",CONCATENATE(V487,"_",W487))</f>
        <v>CENS_INTERIOR</v>
      </c>
      <c r="Y487" s="59">
        <v>0.41720839175913071</v>
      </c>
      <c r="Z487" t="str">
        <f>+IFERROR(VLOOKUP(H487,#REF!,2,FALSE),"-")</f>
        <v>-</v>
      </c>
      <c r="AA487" t="s">
        <v>2394</v>
      </c>
      <c r="AB487" t="str">
        <f>+IF(W487="","-",IF(W487="UNICO","CENSO","MUESTRA"))</f>
        <v>MUESTRA</v>
      </c>
      <c r="AC487" t="s">
        <v>2397</v>
      </c>
      <c r="AD487" t="s">
        <v>134</v>
      </c>
      <c r="AF487">
        <f>+COUNTIF(Piloto!C:C,MARCO!A487)</f>
        <v>0</v>
      </c>
    </row>
    <row r="488" spans="1:32" x14ac:dyDescent="0.25">
      <c r="A488" s="5" t="str">
        <f t="shared" si="7"/>
        <v>0033DM0452</v>
      </c>
      <c r="B488" s="23" t="s">
        <v>2119</v>
      </c>
      <c r="C488" t="s">
        <v>161</v>
      </c>
      <c r="D488" t="s">
        <v>620</v>
      </c>
      <c r="E488" t="s">
        <v>621</v>
      </c>
      <c r="F488">
        <v>623804</v>
      </c>
      <c r="G488">
        <v>0</v>
      </c>
      <c r="H488" t="s">
        <v>630</v>
      </c>
      <c r="I488" t="s">
        <v>20</v>
      </c>
      <c r="J488" t="s">
        <v>90</v>
      </c>
      <c r="K488" t="s">
        <v>21</v>
      </c>
      <c r="M488" t="s">
        <v>17642</v>
      </c>
      <c r="N488" t="s">
        <v>22</v>
      </c>
      <c r="O488" t="s">
        <v>23</v>
      </c>
      <c r="P488" t="s">
        <v>26</v>
      </c>
      <c r="Q488" t="s">
        <v>92</v>
      </c>
      <c r="R488" s="13">
        <v>80</v>
      </c>
      <c r="S488" s="13">
        <v>6</v>
      </c>
      <c r="T488" s="21">
        <v>1</v>
      </c>
      <c r="V488" t="s">
        <v>2116</v>
      </c>
      <c r="W488" t="str">
        <f>+IF(V488="","",IF(MID(V488,1,3)="ECE","UNICO",IF(V488="FINES",CONCATENATE("R",IF(OR(C488="16",C488="21",C488="22",C488="23"),"16212223",IF(OR(C488="15",C488="17",C488="24",C488="25"),"15172425",C488))),IF(V488="CEBAS","UNICO",IF(VALUE(C488)&lt;=11,"AMBA","INTERIOR")))))</f>
        <v>INTERIOR</v>
      </c>
      <c r="X488" s="20" t="str">
        <f>+IF(V488="","-",CONCATENATE(V488,"_",W488))</f>
        <v>CENS_INTERIOR</v>
      </c>
      <c r="Y488" s="59">
        <v>0.41735642817285318</v>
      </c>
      <c r="Z488" t="str">
        <f>+IFERROR(VLOOKUP(H488,#REF!,2,FALSE),"-")</f>
        <v>-</v>
      </c>
      <c r="AA488" t="s">
        <v>2394</v>
      </c>
      <c r="AB488" t="str">
        <f>+IF(W488="","-",IF(W488="UNICO","CENSO","MUESTRA"))</f>
        <v>MUESTRA</v>
      </c>
      <c r="AC488" t="s">
        <v>2398</v>
      </c>
      <c r="AD488" t="s">
        <v>134</v>
      </c>
      <c r="AF488">
        <f>+COUNTIF(Piloto!C:C,MARCO!A488)</f>
        <v>0</v>
      </c>
    </row>
    <row r="489" spans="1:32" x14ac:dyDescent="0.25">
      <c r="A489" s="5" t="str">
        <f t="shared" si="7"/>
        <v>0038DM0451</v>
      </c>
      <c r="B489" s="23" t="s">
        <v>2119</v>
      </c>
      <c r="C489" t="s">
        <v>159</v>
      </c>
      <c r="D489" t="s">
        <v>652</v>
      </c>
      <c r="E489" t="s">
        <v>653</v>
      </c>
      <c r="F489">
        <v>623961</v>
      </c>
      <c r="G489">
        <v>0</v>
      </c>
      <c r="H489" t="s">
        <v>656</v>
      </c>
      <c r="I489" t="s">
        <v>20</v>
      </c>
      <c r="J489" t="s">
        <v>90</v>
      </c>
      <c r="K489" t="s">
        <v>21</v>
      </c>
      <c r="M489" t="s">
        <v>2289</v>
      </c>
      <c r="N489" t="s">
        <v>22</v>
      </c>
      <c r="O489" t="s">
        <v>23</v>
      </c>
      <c r="P489" t="s">
        <v>26</v>
      </c>
      <c r="Q489" t="s">
        <v>92</v>
      </c>
      <c r="R489" s="13">
        <v>103</v>
      </c>
      <c r="S489" s="13">
        <v>4</v>
      </c>
      <c r="T489" s="21">
        <v>1</v>
      </c>
      <c r="V489" t="s">
        <v>2116</v>
      </c>
      <c r="W489" t="str">
        <f>+IF(V489="","",IF(MID(V489,1,3)="ECE","UNICO",IF(V489="FINES",CONCATENATE("R",IF(OR(C489="16",C489="21",C489="22",C489="23"),"16212223",IF(OR(C489="15",C489="17",C489="24",C489="25"),"15172425",C489))),IF(V489="CEBAS","UNICO",IF(VALUE(C489)&lt;=11,"AMBA","INTERIOR")))))</f>
        <v>INTERIOR</v>
      </c>
      <c r="X489" s="20" t="str">
        <f>+IF(V489="","-",CONCATENATE(V489,"_",W489))</f>
        <v>CENS_INTERIOR</v>
      </c>
      <c r="Y489" s="59">
        <v>0.42046496272087103</v>
      </c>
      <c r="Z489" t="str">
        <f>+IFERROR(VLOOKUP(H489,#REF!,2,FALSE),"-")</f>
        <v>-</v>
      </c>
      <c r="AA489" t="s">
        <v>2394</v>
      </c>
      <c r="AB489" t="str">
        <f>+IF(W489="","-",IF(W489="UNICO","CENSO","MUESTRA"))</f>
        <v>MUESTRA</v>
      </c>
      <c r="AC489" t="s">
        <v>2397</v>
      </c>
      <c r="AD489" t="s">
        <v>134</v>
      </c>
      <c r="AF489">
        <f>+COUNTIF(Piloto!C:C,MARCO!A489)</f>
        <v>0</v>
      </c>
    </row>
    <row r="490" spans="1:32" x14ac:dyDescent="0.25">
      <c r="A490" s="5" t="str">
        <f t="shared" si="7"/>
        <v>0058DM0451</v>
      </c>
      <c r="B490" s="23" t="s">
        <v>2119</v>
      </c>
      <c r="C490" t="s">
        <v>83</v>
      </c>
      <c r="D490" t="s">
        <v>931</v>
      </c>
      <c r="E490" t="s">
        <v>932</v>
      </c>
      <c r="F490">
        <v>624007</v>
      </c>
      <c r="G490">
        <v>0</v>
      </c>
      <c r="H490" t="s">
        <v>934</v>
      </c>
      <c r="I490" t="s">
        <v>20</v>
      </c>
      <c r="J490" t="s">
        <v>90</v>
      </c>
      <c r="K490" t="s">
        <v>21</v>
      </c>
      <c r="M490" t="s">
        <v>2289</v>
      </c>
      <c r="N490" t="s">
        <v>22</v>
      </c>
      <c r="O490" t="s">
        <v>23</v>
      </c>
      <c r="P490" t="s">
        <v>26</v>
      </c>
      <c r="Q490" t="s">
        <v>92</v>
      </c>
      <c r="R490" s="13">
        <v>69</v>
      </c>
      <c r="S490" s="13">
        <v>3</v>
      </c>
      <c r="T490" s="21">
        <v>1</v>
      </c>
      <c r="V490" t="s">
        <v>2116</v>
      </c>
      <c r="W490" t="str">
        <f>+IF(V490="","",IF(MID(V490,1,3)="ECE","UNICO",IF(V490="FINES",CONCATENATE("R",IF(OR(C490="16",C490="21",C490="22",C490="23"),"16212223",IF(OR(C490="15",C490="17",C490="24",C490="25"),"15172425",C490))),IF(V490="CEBAS","UNICO",IF(VALUE(C490)&lt;=11,"AMBA","INTERIOR")))))</f>
        <v>INTERIOR</v>
      </c>
      <c r="X490" s="20" t="str">
        <f>+IF(V490="","-",CONCATENATE(V490,"_",W490))</f>
        <v>CENS_INTERIOR</v>
      </c>
      <c r="Y490" s="59">
        <v>0.42274173217661237</v>
      </c>
      <c r="Z490" t="str">
        <f>+IFERROR(VLOOKUP(H490,#REF!,2,FALSE),"-")</f>
        <v>-</v>
      </c>
      <c r="AA490" t="s">
        <v>2394</v>
      </c>
      <c r="AB490" t="str">
        <f>+IF(W490="","-",IF(W490="UNICO","CENSO","MUESTRA"))</f>
        <v>MUESTRA</v>
      </c>
      <c r="AC490" t="s">
        <v>2398</v>
      </c>
      <c r="AD490" t="s">
        <v>134</v>
      </c>
      <c r="AF490">
        <f>+COUNTIF(Piloto!C:C,MARCO!A490)</f>
        <v>0</v>
      </c>
    </row>
    <row r="491" spans="1:32" x14ac:dyDescent="0.25">
      <c r="A491" s="5" t="str">
        <f t="shared" si="7"/>
        <v>0097DM0455</v>
      </c>
      <c r="B491" s="23" t="s">
        <v>2119</v>
      </c>
      <c r="C491" t="s">
        <v>88</v>
      </c>
      <c r="D491" t="s">
        <v>1620</v>
      </c>
      <c r="E491" t="s">
        <v>1621</v>
      </c>
      <c r="F491">
        <v>623776</v>
      </c>
      <c r="G491">
        <v>0</v>
      </c>
      <c r="H491" t="s">
        <v>1648</v>
      </c>
      <c r="I491" t="s">
        <v>20</v>
      </c>
      <c r="J491" t="s">
        <v>90</v>
      </c>
      <c r="K491" t="s">
        <v>21</v>
      </c>
      <c r="M491" t="s">
        <v>17643</v>
      </c>
      <c r="N491" t="s">
        <v>22</v>
      </c>
      <c r="O491" t="s">
        <v>23</v>
      </c>
      <c r="P491" t="s">
        <v>26</v>
      </c>
      <c r="Q491" t="s">
        <v>92</v>
      </c>
      <c r="R491" s="13">
        <v>65</v>
      </c>
      <c r="S491" s="13">
        <v>3</v>
      </c>
      <c r="T491" s="21">
        <v>1</v>
      </c>
      <c r="V491" t="s">
        <v>2116</v>
      </c>
      <c r="W491" t="str">
        <f>+IF(V491="","",IF(MID(V491,1,3)="ECE","UNICO",IF(V491="FINES",CONCATENATE("R",IF(OR(C491="16",C491="21",C491="22",C491="23"),"16212223",IF(OR(C491="15",C491="17",C491="24",C491="25"),"15172425",C491))),IF(V491="CEBAS","UNICO",IF(VALUE(C491)&lt;=11,"AMBA","INTERIOR")))))</f>
        <v>INTERIOR</v>
      </c>
      <c r="X491" s="20" t="str">
        <f>+IF(V491="","-",CONCATENATE(V491,"_",W491))</f>
        <v>CENS_INTERIOR</v>
      </c>
      <c r="Y491" s="59">
        <v>0.42731514573097229</v>
      </c>
      <c r="Z491" t="str">
        <f>+IFERROR(VLOOKUP(H491,#REF!,2,FALSE),"-")</f>
        <v>-</v>
      </c>
      <c r="AA491" t="s">
        <v>2394</v>
      </c>
      <c r="AB491" t="str">
        <f>+IF(W491="","-",IF(W491="UNICO","CENSO","MUESTRA"))</f>
        <v>MUESTRA</v>
      </c>
      <c r="AC491" t="s">
        <v>2397</v>
      </c>
      <c r="AD491" t="s">
        <v>134</v>
      </c>
      <c r="AF491">
        <f>+COUNTIF(Piloto!C:C,MARCO!A491)</f>
        <v>0</v>
      </c>
    </row>
    <row r="492" spans="1:32" x14ac:dyDescent="0.25">
      <c r="A492" s="5" t="str">
        <f t="shared" si="7"/>
        <v>0066DM0451</v>
      </c>
      <c r="B492" s="23" t="s">
        <v>2119</v>
      </c>
      <c r="C492" t="s">
        <v>153</v>
      </c>
      <c r="D492" t="s">
        <v>1052</v>
      </c>
      <c r="E492" t="s">
        <v>1053</v>
      </c>
      <c r="F492">
        <v>623783</v>
      </c>
      <c r="G492">
        <v>0</v>
      </c>
      <c r="H492" t="s">
        <v>1058</v>
      </c>
      <c r="I492" t="s">
        <v>20</v>
      </c>
      <c r="J492" t="s">
        <v>90</v>
      </c>
      <c r="K492" t="s">
        <v>21</v>
      </c>
      <c r="M492" t="s">
        <v>2289</v>
      </c>
      <c r="N492" t="s">
        <v>22</v>
      </c>
      <c r="O492" t="s">
        <v>23</v>
      </c>
      <c r="P492" t="s">
        <v>26</v>
      </c>
      <c r="Q492" t="s">
        <v>92</v>
      </c>
      <c r="R492" s="13">
        <v>111</v>
      </c>
      <c r="S492" s="13">
        <v>4</v>
      </c>
      <c r="T492" s="21">
        <v>1</v>
      </c>
      <c r="V492" t="s">
        <v>2116</v>
      </c>
      <c r="W492" t="str">
        <f>+IF(V492="","",IF(MID(V492,1,3)="ECE","UNICO",IF(V492="FINES",CONCATENATE("R",IF(OR(C492="16",C492="21",C492="22",C492="23"),"16212223",IF(OR(C492="15",C492="17",C492="24",C492="25"),"15172425",C492))),IF(V492="CEBAS","UNICO",IF(VALUE(C492)&lt;=11,"AMBA","INTERIOR")))))</f>
        <v>INTERIOR</v>
      </c>
      <c r="X492" s="20" t="str">
        <f>+IF(V492="","-",CONCATENATE(V492,"_",W492))</f>
        <v>CENS_INTERIOR</v>
      </c>
      <c r="Y492" s="59">
        <v>0.42992118000984192</v>
      </c>
      <c r="Z492" t="str">
        <f>+IFERROR(VLOOKUP(H492,#REF!,2,FALSE),"-")</f>
        <v>-</v>
      </c>
      <c r="AA492" t="s">
        <v>2394</v>
      </c>
      <c r="AB492" t="str">
        <f>+IF(W492="","-",IF(W492="UNICO","CENSO","MUESTRA"))</f>
        <v>MUESTRA</v>
      </c>
      <c r="AC492" t="s">
        <v>2398</v>
      </c>
      <c r="AD492" t="s">
        <v>134</v>
      </c>
      <c r="AF492">
        <f>+COUNTIF(Piloto!C:C,MARCO!A492)</f>
        <v>0</v>
      </c>
    </row>
    <row r="493" spans="1:32" x14ac:dyDescent="0.25">
      <c r="A493" s="5" t="str">
        <f t="shared" si="7"/>
        <v>0068DM0451</v>
      </c>
      <c r="B493" s="23" t="s">
        <v>2119</v>
      </c>
      <c r="C493" t="s">
        <v>161</v>
      </c>
      <c r="D493" t="s">
        <v>1069</v>
      </c>
      <c r="E493" t="s">
        <v>1070</v>
      </c>
      <c r="F493">
        <v>621158</v>
      </c>
      <c r="G493">
        <v>0</v>
      </c>
      <c r="H493" t="s">
        <v>1075</v>
      </c>
      <c r="I493" t="s">
        <v>20</v>
      </c>
      <c r="J493" t="s">
        <v>90</v>
      </c>
      <c r="K493" t="s">
        <v>21</v>
      </c>
      <c r="M493" t="s">
        <v>2289</v>
      </c>
      <c r="N493" t="s">
        <v>136</v>
      </c>
      <c r="O493" t="s">
        <v>23</v>
      </c>
      <c r="P493" t="s">
        <v>26</v>
      </c>
      <c r="Q493" t="s">
        <v>92</v>
      </c>
      <c r="R493" s="13">
        <v>87</v>
      </c>
      <c r="S493" s="13">
        <v>9</v>
      </c>
      <c r="T493" s="21">
        <v>1</v>
      </c>
      <c r="V493" t="s">
        <v>2116</v>
      </c>
      <c r="W493" t="str">
        <f>+IF(V493="","",IF(MID(V493,1,3)="ECE","UNICO",IF(V493="FINES",CONCATENATE("R",IF(OR(C493="16",C493="21",C493="22",C493="23"),"16212223",IF(OR(C493="15",C493="17",C493="24",C493="25"),"15172425",C493))),IF(V493="CEBAS","UNICO",IF(VALUE(C493)&lt;=11,"AMBA","INTERIOR")))))</f>
        <v>INTERIOR</v>
      </c>
      <c r="X493" s="20" t="str">
        <f>+IF(V493="","-",CONCATENATE(V493,"_",W493))</f>
        <v>CENS_INTERIOR</v>
      </c>
      <c r="Y493" s="59">
        <v>0.4393166036177904</v>
      </c>
      <c r="Z493" t="str">
        <f>+IFERROR(VLOOKUP(H493,#REF!,2,FALSE),"-")</f>
        <v>-</v>
      </c>
      <c r="AA493" t="s">
        <v>2394</v>
      </c>
      <c r="AB493" t="str">
        <f>+IF(W493="","-",IF(W493="UNICO","CENSO","MUESTRA"))</f>
        <v>MUESTRA</v>
      </c>
      <c r="AC493" t="s">
        <v>2397</v>
      </c>
      <c r="AD493" t="s">
        <v>134</v>
      </c>
      <c r="AF493">
        <f>+COUNTIF(Piloto!C:C,MARCO!A493)</f>
        <v>0</v>
      </c>
    </row>
    <row r="494" spans="1:32" x14ac:dyDescent="0.25">
      <c r="A494" s="5" t="str">
        <f t="shared" si="7"/>
        <v>0079DM0451</v>
      </c>
      <c r="B494" s="23" t="s">
        <v>2119</v>
      </c>
      <c r="C494" t="s">
        <v>141</v>
      </c>
      <c r="D494" t="s">
        <v>1410</v>
      </c>
      <c r="E494" t="s">
        <v>1411</v>
      </c>
      <c r="F494">
        <v>618403</v>
      </c>
      <c r="G494">
        <v>0</v>
      </c>
      <c r="H494" t="s">
        <v>1421</v>
      </c>
      <c r="I494" t="s">
        <v>20</v>
      </c>
      <c r="J494" t="s">
        <v>90</v>
      </c>
      <c r="K494" t="s">
        <v>21</v>
      </c>
      <c r="M494" t="s">
        <v>2289</v>
      </c>
      <c r="N494" t="s">
        <v>22</v>
      </c>
      <c r="O494" t="s">
        <v>23</v>
      </c>
      <c r="P494" t="s">
        <v>26</v>
      </c>
      <c r="Q494" t="s">
        <v>92</v>
      </c>
      <c r="R494" s="13">
        <v>163</v>
      </c>
      <c r="S494" s="13">
        <v>8</v>
      </c>
      <c r="T494" s="21">
        <v>1</v>
      </c>
      <c r="V494" t="s">
        <v>2116</v>
      </c>
      <c r="W494" t="str">
        <f>+IF(V494="","",IF(MID(V494,1,3)="ECE","UNICO",IF(V494="FINES",CONCATENATE("R",IF(OR(C494="16",C494="21",C494="22",C494="23"),"16212223",IF(OR(C494="15",C494="17",C494="24",C494="25"),"15172425",C494))),IF(V494="CEBAS","UNICO",IF(VALUE(C494)&lt;=11,"AMBA","INTERIOR")))))</f>
        <v>INTERIOR</v>
      </c>
      <c r="X494" s="20" t="str">
        <f>+IF(V494="","-",CONCATENATE(V494,"_",W494))</f>
        <v>CENS_INTERIOR</v>
      </c>
      <c r="Y494" s="59">
        <v>0.45531910893164179</v>
      </c>
      <c r="Z494" t="str">
        <f>+IFERROR(VLOOKUP(H494,#REF!,2,FALSE),"-")</f>
        <v>-</v>
      </c>
      <c r="AA494" t="s">
        <v>2394</v>
      </c>
      <c r="AB494" t="str">
        <f>+IF(W494="","-",IF(W494="UNICO","CENSO","MUESTRA"))</f>
        <v>MUESTRA</v>
      </c>
      <c r="AC494" t="s">
        <v>2397</v>
      </c>
      <c r="AD494" t="s">
        <v>134</v>
      </c>
      <c r="AF494">
        <f>+COUNTIF(Piloto!C:C,MARCO!A494)</f>
        <v>0</v>
      </c>
    </row>
    <row r="495" spans="1:32" x14ac:dyDescent="0.25">
      <c r="A495" s="5" t="str">
        <f t="shared" si="7"/>
        <v>0098DM0451</v>
      </c>
      <c r="B495" s="23" t="s">
        <v>2119</v>
      </c>
      <c r="C495" t="s">
        <v>88</v>
      </c>
      <c r="D495" t="s">
        <v>1652</v>
      </c>
      <c r="E495" t="s">
        <v>1653</v>
      </c>
      <c r="F495">
        <v>623777</v>
      </c>
      <c r="G495">
        <v>0</v>
      </c>
      <c r="H495" t="s">
        <v>1663</v>
      </c>
      <c r="I495" t="s">
        <v>20</v>
      </c>
      <c r="J495" t="s">
        <v>90</v>
      </c>
      <c r="K495" t="s">
        <v>21</v>
      </c>
      <c r="M495" t="s">
        <v>2289</v>
      </c>
      <c r="N495" t="s">
        <v>22</v>
      </c>
      <c r="O495" t="s">
        <v>23</v>
      </c>
      <c r="P495" t="s">
        <v>26</v>
      </c>
      <c r="Q495" t="s">
        <v>92</v>
      </c>
      <c r="R495" s="13">
        <v>52</v>
      </c>
      <c r="S495" s="13">
        <v>3</v>
      </c>
      <c r="T495" s="21">
        <v>1</v>
      </c>
      <c r="V495" t="s">
        <v>2116</v>
      </c>
      <c r="W495" t="str">
        <f>+IF(V495="","",IF(MID(V495,1,3)="ECE","UNICO",IF(V495="FINES",CONCATENATE("R",IF(OR(C495="16",C495="21",C495="22",C495="23"),"16212223",IF(OR(C495="15",C495="17",C495="24",C495="25"),"15172425",C495))),IF(V495="CEBAS","UNICO",IF(VALUE(C495)&lt;=11,"AMBA","INTERIOR")))))</f>
        <v>INTERIOR</v>
      </c>
      <c r="X495" s="20" t="str">
        <f>+IF(V495="","-",CONCATENATE(V495,"_",W495))</f>
        <v>CENS_INTERIOR</v>
      </c>
      <c r="Y495" s="59">
        <v>0.45938590168952942</v>
      </c>
      <c r="Z495" t="str">
        <f>+IFERROR(VLOOKUP(H495,#REF!,2,FALSE),"-")</f>
        <v>-</v>
      </c>
      <c r="AA495" t="s">
        <v>2394</v>
      </c>
      <c r="AB495" t="str">
        <f>+IF(W495="","-",IF(W495="UNICO","CENSO","MUESTRA"))</f>
        <v>MUESTRA</v>
      </c>
      <c r="AC495" t="s">
        <v>2398</v>
      </c>
      <c r="AD495" t="s">
        <v>134</v>
      </c>
      <c r="AF495">
        <f>+COUNTIF(Piloto!C:C,MARCO!A495)</f>
        <v>0</v>
      </c>
    </row>
    <row r="496" spans="1:32" x14ac:dyDescent="0.25">
      <c r="A496" s="5" t="str">
        <f t="shared" si="7"/>
        <v>0043DM0471</v>
      </c>
      <c r="B496" s="23" t="s">
        <v>2119</v>
      </c>
      <c r="C496" t="s">
        <v>161</v>
      </c>
      <c r="D496" t="s">
        <v>677</v>
      </c>
      <c r="E496" t="s">
        <v>678</v>
      </c>
      <c r="F496">
        <v>624106</v>
      </c>
      <c r="G496">
        <v>0</v>
      </c>
      <c r="H496" t="s">
        <v>743</v>
      </c>
      <c r="I496" t="s">
        <v>20</v>
      </c>
      <c r="J496" t="s">
        <v>90</v>
      </c>
      <c r="K496" t="s">
        <v>21</v>
      </c>
      <c r="M496" t="s">
        <v>17648</v>
      </c>
      <c r="N496" t="s">
        <v>22</v>
      </c>
      <c r="O496" t="s">
        <v>23</v>
      </c>
      <c r="P496" t="s">
        <v>26</v>
      </c>
      <c r="Q496" t="s">
        <v>92</v>
      </c>
      <c r="R496" s="13">
        <v>90</v>
      </c>
      <c r="S496" s="13">
        <v>5</v>
      </c>
      <c r="T496" s="21">
        <v>1</v>
      </c>
      <c r="V496" t="s">
        <v>2116</v>
      </c>
      <c r="W496" t="str">
        <f>+IF(V496="","",IF(MID(V496,1,3)="ECE","UNICO",IF(V496="FINES",CONCATENATE("R",IF(OR(C496="16",C496="21",C496="22",C496="23"),"16212223",IF(OR(C496="15",C496="17",C496="24",C496="25"),"15172425",C496))),IF(V496="CEBAS","UNICO",IF(VALUE(C496)&lt;=11,"AMBA","INTERIOR")))))</f>
        <v>INTERIOR</v>
      </c>
      <c r="X496" s="20" t="str">
        <f>+IF(V496="","-",CONCATENATE(V496,"_",W496))</f>
        <v>CENS_INTERIOR</v>
      </c>
      <c r="Y496" s="59">
        <v>0.46000955528334569</v>
      </c>
      <c r="Z496" t="str">
        <f>+IFERROR(VLOOKUP(H496,#REF!,2,FALSE),"-")</f>
        <v>-</v>
      </c>
      <c r="AA496" t="s">
        <v>2394</v>
      </c>
      <c r="AB496" t="str">
        <f>+IF(W496="","-",IF(W496="UNICO","CENSO","MUESTRA"))</f>
        <v>MUESTRA</v>
      </c>
      <c r="AC496" t="s">
        <v>2398</v>
      </c>
      <c r="AD496" t="s">
        <v>134</v>
      </c>
      <c r="AF496">
        <f>+COUNTIF(Piloto!C:C,MARCO!A496)</f>
        <v>0</v>
      </c>
    </row>
    <row r="497" spans="1:32" x14ac:dyDescent="0.25">
      <c r="A497" s="5" t="str">
        <f t="shared" si="7"/>
        <v>0078DM0452</v>
      </c>
      <c r="B497" s="23" t="s">
        <v>2119</v>
      </c>
      <c r="C497" t="s">
        <v>139</v>
      </c>
      <c r="D497" t="s">
        <v>1397</v>
      </c>
      <c r="E497" t="s">
        <v>1398</v>
      </c>
      <c r="F497">
        <v>623832</v>
      </c>
      <c r="G497">
        <v>0</v>
      </c>
      <c r="H497" t="s">
        <v>1409</v>
      </c>
      <c r="I497" t="s">
        <v>20</v>
      </c>
      <c r="J497" t="s">
        <v>90</v>
      </c>
      <c r="K497" t="s">
        <v>21</v>
      </c>
      <c r="M497" t="s">
        <v>17642</v>
      </c>
      <c r="N497" t="s">
        <v>22</v>
      </c>
      <c r="O497" t="s">
        <v>23</v>
      </c>
      <c r="P497" t="s">
        <v>26</v>
      </c>
      <c r="Q497" t="s">
        <v>92</v>
      </c>
      <c r="R497" s="13">
        <v>236</v>
      </c>
      <c r="S497" s="13">
        <v>12</v>
      </c>
      <c r="T497" s="21">
        <v>1</v>
      </c>
      <c r="V497" t="s">
        <v>2116</v>
      </c>
      <c r="W497" t="str">
        <f>+IF(V497="","",IF(MID(V497,1,3)="ECE","UNICO",IF(V497="FINES",CONCATENATE("R",IF(OR(C497="16",C497="21",C497="22",C497="23"),"16212223",IF(OR(C497="15",C497="17",C497="24",C497="25"),"15172425",C497))),IF(V497="CEBAS","UNICO",IF(VALUE(C497)&lt;=11,"AMBA","INTERIOR")))))</f>
        <v>INTERIOR</v>
      </c>
      <c r="X497" s="20" t="str">
        <f>+IF(V497="","-",CONCATENATE(V497,"_",W497))</f>
        <v>CENS_INTERIOR</v>
      </c>
      <c r="Y497" s="59">
        <v>0.47344848439097398</v>
      </c>
      <c r="Z497" t="str">
        <f>+IFERROR(VLOOKUP(H497,#REF!,2,FALSE),"-")</f>
        <v>-</v>
      </c>
      <c r="AA497" t="s">
        <v>2394</v>
      </c>
      <c r="AB497" t="str">
        <f>+IF(W497="","-",IF(W497="UNICO","CENSO","MUESTRA"))</f>
        <v>MUESTRA</v>
      </c>
      <c r="AC497" t="s">
        <v>2397</v>
      </c>
      <c r="AD497" t="s">
        <v>134</v>
      </c>
      <c r="AF497">
        <f>+COUNTIF(Piloto!C:C,MARCO!A497)</f>
        <v>0</v>
      </c>
    </row>
    <row r="498" spans="1:32" x14ac:dyDescent="0.25">
      <c r="A498" s="5" t="str">
        <f t="shared" si="7"/>
        <v>0108DM0451</v>
      </c>
      <c r="B498" s="23" t="s">
        <v>2119</v>
      </c>
      <c r="C498" t="s">
        <v>354</v>
      </c>
      <c r="D498" t="s">
        <v>631</v>
      </c>
      <c r="E498" t="s">
        <v>1763</v>
      </c>
      <c r="F498">
        <v>623838</v>
      </c>
      <c r="G498">
        <v>0</v>
      </c>
      <c r="H498" t="s">
        <v>1770</v>
      </c>
      <c r="I498" t="s">
        <v>20</v>
      </c>
      <c r="J498" t="s">
        <v>90</v>
      </c>
      <c r="K498" t="s">
        <v>21</v>
      </c>
      <c r="M498" t="s">
        <v>2289</v>
      </c>
      <c r="N498" t="s">
        <v>22</v>
      </c>
      <c r="O498" t="s">
        <v>23</v>
      </c>
      <c r="P498" t="s">
        <v>26</v>
      </c>
      <c r="Q498" t="s">
        <v>92</v>
      </c>
      <c r="R498" s="13">
        <v>63</v>
      </c>
      <c r="S498" s="13">
        <v>6</v>
      </c>
      <c r="T498" s="21">
        <v>1</v>
      </c>
      <c r="V498" t="s">
        <v>2116</v>
      </c>
      <c r="W498" t="str">
        <f>+IF(V498="","",IF(MID(V498,1,3)="ECE","UNICO",IF(V498="FINES",CONCATENATE("R",IF(OR(C498="16",C498="21",C498="22",C498="23"),"16212223",IF(OR(C498="15",C498="17",C498="24",C498="25"),"15172425",C498))),IF(V498="CEBAS","UNICO",IF(VALUE(C498)&lt;=11,"AMBA","INTERIOR")))))</f>
        <v>INTERIOR</v>
      </c>
      <c r="X498" s="20" t="str">
        <f>+IF(V498="","-",CONCATENATE(V498,"_",W498))</f>
        <v>CENS_INTERIOR</v>
      </c>
      <c r="Y498" s="59">
        <v>0.48471371467049063</v>
      </c>
      <c r="Z498" t="str">
        <f>+IFERROR(VLOOKUP(H498,#REF!,2,FALSE),"-")</f>
        <v>-</v>
      </c>
      <c r="AA498" t="s">
        <v>2394</v>
      </c>
      <c r="AB498" t="str">
        <f>+IF(W498="","-",IF(W498="UNICO","CENSO","MUESTRA"))</f>
        <v>MUESTRA</v>
      </c>
      <c r="AC498" t="s">
        <v>2397</v>
      </c>
      <c r="AD498" t="s">
        <v>134</v>
      </c>
      <c r="AF498">
        <f>+COUNTIF(Piloto!C:C,MARCO!A498)</f>
        <v>0</v>
      </c>
    </row>
    <row r="499" spans="1:32" x14ac:dyDescent="0.25">
      <c r="A499" s="5" t="str">
        <f t="shared" si="7"/>
        <v>0043DM0469</v>
      </c>
      <c r="B499" s="23" t="s">
        <v>2119</v>
      </c>
      <c r="C499" t="s">
        <v>161</v>
      </c>
      <c r="D499" t="s">
        <v>677</v>
      </c>
      <c r="E499" t="s">
        <v>678</v>
      </c>
      <c r="F499">
        <v>623811</v>
      </c>
      <c r="G499">
        <v>0</v>
      </c>
      <c r="H499" t="s">
        <v>741</v>
      </c>
      <c r="I499" t="s">
        <v>20</v>
      </c>
      <c r="J499" t="s">
        <v>90</v>
      </c>
      <c r="K499" t="s">
        <v>21</v>
      </c>
      <c r="M499" t="s">
        <v>17708</v>
      </c>
      <c r="N499" t="s">
        <v>22</v>
      </c>
      <c r="O499" t="s">
        <v>23</v>
      </c>
      <c r="P499" t="s">
        <v>26</v>
      </c>
      <c r="Q499" t="s">
        <v>92</v>
      </c>
      <c r="R499" s="13">
        <v>113</v>
      </c>
      <c r="S499" s="13">
        <v>7</v>
      </c>
      <c r="T499" s="21">
        <v>1</v>
      </c>
      <c r="V499" t="s">
        <v>2116</v>
      </c>
      <c r="W499" t="str">
        <f>+IF(V499="","",IF(MID(V499,1,3)="ECE","UNICO",IF(V499="FINES",CONCATENATE("R",IF(OR(C499="16",C499="21",C499="22",C499="23"),"16212223",IF(OR(C499="15",C499="17",C499="24",C499="25"),"15172425",C499))),IF(V499="CEBAS","UNICO",IF(VALUE(C499)&lt;=11,"AMBA","INTERIOR")))))</f>
        <v>INTERIOR</v>
      </c>
      <c r="X499" s="20" t="str">
        <f>+IF(V499="","-",CONCATENATE(V499,"_",W499))</f>
        <v>CENS_INTERIOR</v>
      </c>
      <c r="Y499" s="59">
        <v>0.50391917009102671</v>
      </c>
      <c r="Z499" t="str">
        <f>+IFERROR(VLOOKUP(H499,#REF!,2,FALSE),"-")</f>
        <v>-</v>
      </c>
      <c r="AA499" t="s">
        <v>2394</v>
      </c>
      <c r="AB499" t="str">
        <f>+IF(W499="","-",IF(W499="UNICO","CENSO","MUESTRA"))</f>
        <v>MUESTRA</v>
      </c>
      <c r="AC499" t="s">
        <v>2398</v>
      </c>
      <c r="AD499" t="s">
        <v>134</v>
      </c>
      <c r="AF499">
        <f>+COUNTIF(Piloto!C:C,MARCO!A499)</f>
        <v>0</v>
      </c>
    </row>
    <row r="500" spans="1:32" x14ac:dyDescent="0.25">
      <c r="A500" s="5" t="str">
        <f t="shared" si="7"/>
        <v>0053DM0452</v>
      </c>
      <c r="B500" s="23" t="s">
        <v>2119</v>
      </c>
      <c r="C500" t="s">
        <v>83</v>
      </c>
      <c r="D500" t="s">
        <v>856</v>
      </c>
      <c r="E500" t="s">
        <v>857</v>
      </c>
      <c r="F500">
        <v>605568</v>
      </c>
      <c r="G500">
        <v>0</v>
      </c>
      <c r="H500" t="s">
        <v>869</v>
      </c>
      <c r="I500" t="s">
        <v>20</v>
      </c>
      <c r="J500" t="s">
        <v>90</v>
      </c>
      <c r="K500" t="s">
        <v>21</v>
      </c>
      <c r="M500" t="s">
        <v>17642</v>
      </c>
      <c r="N500" t="s">
        <v>22</v>
      </c>
      <c r="O500" t="s">
        <v>23</v>
      </c>
      <c r="P500" t="s">
        <v>26</v>
      </c>
      <c r="Q500" t="s">
        <v>92</v>
      </c>
      <c r="R500" s="13">
        <v>90</v>
      </c>
      <c r="S500" s="13">
        <v>3</v>
      </c>
      <c r="T500" s="21">
        <v>1</v>
      </c>
      <c r="V500" t="s">
        <v>2116</v>
      </c>
      <c r="W500" t="str">
        <f>+IF(V500="","",IF(MID(V500,1,3)="ECE","UNICO",IF(V500="FINES",CONCATENATE("R",IF(OR(C500="16",C500="21",C500="22",C500="23"),"16212223",IF(OR(C500="15",C500="17",C500="24",C500="25"),"15172425",C500))),IF(V500="CEBAS","UNICO",IF(VALUE(C500)&lt;=11,"AMBA","INTERIOR")))))</f>
        <v>INTERIOR</v>
      </c>
      <c r="X500" s="20" t="str">
        <f>+IF(V500="","-",CONCATENATE(V500,"_",W500))</f>
        <v>CENS_INTERIOR</v>
      </c>
      <c r="Y500" s="59">
        <v>0.51524987424674784</v>
      </c>
      <c r="Z500" t="str">
        <f>+IFERROR(VLOOKUP(H500,#REF!,2,FALSE),"-")</f>
        <v>-</v>
      </c>
      <c r="AA500" t="s">
        <v>2394</v>
      </c>
      <c r="AB500" t="str">
        <f>+IF(W500="","-",IF(W500="UNICO","CENSO","MUESTRA"))</f>
        <v>MUESTRA</v>
      </c>
      <c r="AC500" t="s">
        <v>2397</v>
      </c>
      <c r="AD500" t="s">
        <v>134</v>
      </c>
      <c r="AF500">
        <f>+COUNTIF(Piloto!C:C,MARCO!A500)</f>
        <v>0</v>
      </c>
    </row>
    <row r="501" spans="1:32" x14ac:dyDescent="0.25">
      <c r="A501" s="5" t="str">
        <f t="shared" si="7"/>
        <v>0053DM2520</v>
      </c>
      <c r="B501" s="23" t="s">
        <v>2119</v>
      </c>
      <c r="C501" t="s">
        <v>83</v>
      </c>
      <c r="D501" t="s">
        <v>856</v>
      </c>
      <c r="E501" t="s">
        <v>857</v>
      </c>
      <c r="F501">
        <v>605568</v>
      </c>
      <c r="G501">
        <v>1</v>
      </c>
      <c r="H501" t="s">
        <v>873</v>
      </c>
      <c r="I501" t="s">
        <v>20</v>
      </c>
      <c r="J501" t="s">
        <v>90</v>
      </c>
      <c r="K501" t="s">
        <v>40</v>
      </c>
      <c r="L501" t="s">
        <v>869</v>
      </c>
      <c r="M501" t="s">
        <v>17759</v>
      </c>
      <c r="N501" t="s">
        <v>22</v>
      </c>
      <c r="O501" t="s">
        <v>23</v>
      </c>
      <c r="P501" t="s">
        <v>26</v>
      </c>
      <c r="Q501" t="s">
        <v>92</v>
      </c>
      <c r="R501" s="13">
        <v>58</v>
      </c>
      <c r="S501" s="13">
        <v>3</v>
      </c>
      <c r="T501" s="21">
        <v>1</v>
      </c>
      <c r="V501" t="s">
        <v>2116</v>
      </c>
      <c r="W501" t="str">
        <f>+IF(V501="","",IF(MID(V501,1,3)="ECE","UNICO",IF(V501="FINES",CONCATENATE("R",IF(OR(C501="16",C501="21",C501="22",C501="23"),"16212223",IF(OR(C501="15",C501="17",C501="24",C501="25"),"15172425",C501))),IF(V501="CEBAS","UNICO",IF(VALUE(C501)&lt;=11,"AMBA","INTERIOR")))))</f>
        <v>INTERIOR</v>
      </c>
      <c r="X501" s="20" t="str">
        <f>+IF(V501="","-",CONCATENATE(V501,"_",W501))</f>
        <v>CENS_INTERIOR</v>
      </c>
      <c r="Y501" s="59">
        <v>0.51760739974073466</v>
      </c>
      <c r="Z501" t="str">
        <f>+IFERROR(VLOOKUP(H501,#REF!,2,FALSE),"-")</f>
        <v>-</v>
      </c>
      <c r="AA501" t="s">
        <v>2394</v>
      </c>
      <c r="AB501" t="str">
        <f>+IF(W501="","-",IF(W501="UNICO","CENSO","MUESTRA"))</f>
        <v>MUESTRA</v>
      </c>
      <c r="AC501" t="s">
        <v>2397</v>
      </c>
      <c r="AD501" t="s">
        <v>134</v>
      </c>
      <c r="AF501">
        <f>+COUNTIF(Piloto!C:C,MARCO!A501)</f>
        <v>0</v>
      </c>
    </row>
    <row r="502" spans="1:32" x14ac:dyDescent="0.25">
      <c r="A502" s="5" t="str">
        <f t="shared" si="7"/>
        <v>0043DM0458</v>
      </c>
      <c r="B502" s="23" t="s">
        <v>2119</v>
      </c>
      <c r="C502" t="s">
        <v>161</v>
      </c>
      <c r="D502" t="s">
        <v>677</v>
      </c>
      <c r="E502" t="s">
        <v>678</v>
      </c>
      <c r="F502">
        <v>623555</v>
      </c>
      <c r="G502">
        <v>0</v>
      </c>
      <c r="H502" t="s">
        <v>730</v>
      </c>
      <c r="I502" t="s">
        <v>20</v>
      </c>
      <c r="J502" t="s">
        <v>90</v>
      </c>
      <c r="K502" t="s">
        <v>21</v>
      </c>
      <c r="M502" t="s">
        <v>18030</v>
      </c>
      <c r="N502" t="s">
        <v>22</v>
      </c>
      <c r="O502" t="s">
        <v>82</v>
      </c>
      <c r="P502" t="s">
        <v>26</v>
      </c>
      <c r="Q502" t="s">
        <v>92</v>
      </c>
      <c r="R502" s="13">
        <v>97</v>
      </c>
      <c r="S502" s="13">
        <v>7</v>
      </c>
      <c r="T502" s="21">
        <v>1</v>
      </c>
      <c r="V502" t="s">
        <v>2116</v>
      </c>
      <c r="W502" t="str">
        <f>+IF(V502="","",IF(MID(V502,1,3)="ECE","UNICO",IF(V502="FINES",CONCATENATE("R",IF(OR(C502="16",C502="21",C502="22",C502="23"),"16212223",IF(OR(C502="15",C502="17",C502="24",C502="25"),"15172425",C502))),IF(V502="CEBAS","UNICO",IF(VALUE(C502)&lt;=11,"AMBA","INTERIOR")))))</f>
        <v>INTERIOR</v>
      </c>
      <c r="X502" s="20" t="str">
        <f>+IF(V502="","-",CONCATENATE(V502,"_",W502))</f>
        <v>CENS_INTERIOR</v>
      </c>
      <c r="Y502" s="59">
        <v>0.52597264295969259</v>
      </c>
      <c r="Z502" t="str">
        <f>+IFERROR(VLOOKUP(H502,#REF!,2,FALSE),"-")</f>
        <v>-</v>
      </c>
      <c r="AA502" t="s">
        <v>2394</v>
      </c>
      <c r="AB502" t="str">
        <f>+IF(W502="","-",IF(W502="UNICO","CENSO","MUESTRA"))</f>
        <v>MUESTRA</v>
      </c>
      <c r="AC502" t="s">
        <v>2397</v>
      </c>
      <c r="AD502" t="s">
        <v>134</v>
      </c>
      <c r="AF502">
        <f>+COUNTIF(Piloto!C:C,MARCO!A502)</f>
        <v>0</v>
      </c>
    </row>
    <row r="503" spans="1:32" x14ac:dyDescent="0.25">
      <c r="A503" s="5" t="str">
        <f t="shared" si="7"/>
        <v>0043DM0461</v>
      </c>
      <c r="B503" s="23" t="s">
        <v>2119</v>
      </c>
      <c r="C503" t="s">
        <v>161</v>
      </c>
      <c r="D503" t="s">
        <v>677</v>
      </c>
      <c r="E503" t="s">
        <v>678</v>
      </c>
      <c r="F503">
        <v>623806</v>
      </c>
      <c r="G503">
        <v>0</v>
      </c>
      <c r="H503" t="s">
        <v>733</v>
      </c>
      <c r="I503" t="s">
        <v>20</v>
      </c>
      <c r="J503" t="s">
        <v>90</v>
      </c>
      <c r="K503" t="s">
        <v>21</v>
      </c>
      <c r="M503" t="s">
        <v>17709</v>
      </c>
      <c r="N503" t="s">
        <v>22</v>
      </c>
      <c r="O503" t="s">
        <v>23</v>
      </c>
      <c r="P503" t="s">
        <v>26</v>
      </c>
      <c r="Q503" t="s">
        <v>92</v>
      </c>
      <c r="R503" s="13">
        <v>86</v>
      </c>
      <c r="S503" s="13">
        <v>6</v>
      </c>
      <c r="T503" s="21">
        <v>1</v>
      </c>
      <c r="V503" t="s">
        <v>2116</v>
      </c>
      <c r="W503" t="str">
        <f>+IF(V503="","",IF(MID(V503,1,3)="ECE","UNICO",IF(V503="FINES",CONCATENATE("R",IF(OR(C503="16",C503="21",C503="22",C503="23"),"16212223",IF(OR(C503="15",C503="17",C503="24",C503="25"),"15172425",C503))),IF(V503="CEBAS","UNICO",IF(VALUE(C503)&lt;=11,"AMBA","INTERIOR")))))</f>
        <v>INTERIOR</v>
      </c>
      <c r="X503" s="20" t="str">
        <f>+IF(V503="","-",CONCATENATE(V503,"_",W503))</f>
        <v>CENS_INTERIOR</v>
      </c>
      <c r="Y503" s="59">
        <v>0.54991627401775789</v>
      </c>
      <c r="Z503" t="str">
        <f>+IFERROR(VLOOKUP(H503,#REF!,2,FALSE),"-")</f>
        <v>-</v>
      </c>
      <c r="AA503" t="s">
        <v>2394</v>
      </c>
      <c r="AB503" t="str">
        <f>+IF(W503="","-",IF(W503="UNICO","CENSO","MUESTRA"))</f>
        <v>MUESTRA</v>
      </c>
      <c r="AC503" t="s">
        <v>2398</v>
      </c>
      <c r="AD503" t="s">
        <v>134</v>
      </c>
      <c r="AF503">
        <f>+COUNTIF(Piloto!C:C,MARCO!A503)</f>
        <v>0</v>
      </c>
    </row>
    <row r="504" spans="1:32" x14ac:dyDescent="0.25">
      <c r="A504" s="5" t="str">
        <f t="shared" si="7"/>
        <v>0102DM0457</v>
      </c>
      <c r="B504" s="23" t="s">
        <v>2119</v>
      </c>
      <c r="C504" t="s">
        <v>242</v>
      </c>
      <c r="D504" t="s">
        <v>239</v>
      </c>
      <c r="E504" t="s">
        <v>1713</v>
      </c>
      <c r="F504">
        <v>624184</v>
      </c>
      <c r="G504">
        <v>0</v>
      </c>
      <c r="H504" t="s">
        <v>1732</v>
      </c>
      <c r="I504" t="s">
        <v>20</v>
      </c>
      <c r="J504" t="s">
        <v>90</v>
      </c>
      <c r="K504" t="s">
        <v>21</v>
      </c>
      <c r="M504" t="s">
        <v>17634</v>
      </c>
      <c r="N504" t="s">
        <v>22</v>
      </c>
      <c r="O504" t="s">
        <v>23</v>
      </c>
      <c r="P504" t="s">
        <v>26</v>
      </c>
      <c r="Q504" t="s">
        <v>92</v>
      </c>
      <c r="R504" s="13">
        <v>19</v>
      </c>
      <c r="S504" s="13">
        <v>3</v>
      </c>
      <c r="T504" s="21">
        <v>1</v>
      </c>
      <c r="V504" t="s">
        <v>2116</v>
      </c>
      <c r="W504" t="str">
        <f>+IF(V504="","",IF(MID(V504,1,3)="ECE","UNICO",IF(V504="FINES",CONCATENATE("R",IF(OR(C504="16",C504="21",C504="22",C504="23"),"16212223",IF(OR(C504="15",C504="17",C504="24",C504="25"),"15172425",C504))),IF(V504="CEBAS","UNICO",IF(VALUE(C504)&lt;=11,"AMBA","INTERIOR")))))</f>
        <v>INTERIOR</v>
      </c>
      <c r="X504" s="20" t="str">
        <f>+IF(V504="","-",CONCATENATE(V504,"_",W504))</f>
        <v>CENS_INTERIOR</v>
      </c>
      <c r="Y504" s="59">
        <v>0.56559650599956512</v>
      </c>
      <c r="Z504" t="str">
        <f>+IFERROR(VLOOKUP(H504,#REF!,2,FALSE),"-")</f>
        <v>-</v>
      </c>
      <c r="AA504" t="s">
        <v>2394</v>
      </c>
      <c r="AB504" t="str">
        <f>+IF(W504="","-",IF(W504="UNICO","CENSO","MUESTRA"))</f>
        <v>MUESTRA</v>
      </c>
      <c r="AC504" t="s">
        <v>2397</v>
      </c>
      <c r="AD504" t="s">
        <v>134</v>
      </c>
      <c r="AF504">
        <f>+COUNTIF(Piloto!C:C,MARCO!A504)</f>
        <v>0</v>
      </c>
    </row>
    <row r="505" spans="1:32" x14ac:dyDescent="0.25">
      <c r="A505" s="5" t="str">
        <f t="shared" si="7"/>
        <v>0123DM0453</v>
      </c>
      <c r="B505" s="23" t="s">
        <v>2119</v>
      </c>
      <c r="C505" t="s">
        <v>280</v>
      </c>
      <c r="D505" t="s">
        <v>395</v>
      </c>
      <c r="E505" t="s">
        <v>1951</v>
      </c>
      <c r="F505">
        <v>623801</v>
      </c>
      <c r="G505">
        <v>0</v>
      </c>
      <c r="H505" t="s">
        <v>1962</v>
      </c>
      <c r="I505" t="s">
        <v>20</v>
      </c>
      <c r="J505" t="s">
        <v>90</v>
      </c>
      <c r="K505" t="s">
        <v>21</v>
      </c>
      <c r="M505" t="s">
        <v>17638</v>
      </c>
      <c r="N505" t="s">
        <v>22</v>
      </c>
      <c r="O505" t="s">
        <v>23</v>
      </c>
      <c r="P505" t="s">
        <v>26</v>
      </c>
      <c r="Q505" t="s">
        <v>92</v>
      </c>
      <c r="R505" s="13">
        <v>127</v>
      </c>
      <c r="S505" s="13">
        <v>6</v>
      </c>
      <c r="T505" s="21">
        <v>1</v>
      </c>
      <c r="V505" t="s">
        <v>2116</v>
      </c>
      <c r="W505" t="str">
        <f>+IF(V505="","",IF(MID(V505,1,3)="ECE","UNICO",IF(V505="FINES",CONCATENATE("R",IF(OR(C505="16",C505="21",C505="22",C505="23"),"16212223",IF(OR(C505="15",C505="17",C505="24",C505="25"),"15172425",C505))),IF(V505="CEBAS","UNICO",IF(VALUE(C505)&lt;=11,"AMBA","INTERIOR")))))</f>
        <v>INTERIOR</v>
      </c>
      <c r="X505" s="20" t="str">
        <f>+IF(V505="","-",CONCATENATE(V505,"_",W505))</f>
        <v>CENS_INTERIOR</v>
      </c>
      <c r="Y505" s="59">
        <v>0.56700454308436465</v>
      </c>
      <c r="Z505" t="str">
        <f>+IFERROR(VLOOKUP(H505,#REF!,2,FALSE),"-")</f>
        <v>-</v>
      </c>
      <c r="AA505" t="s">
        <v>2394</v>
      </c>
      <c r="AB505" t="str">
        <f>+IF(W505="","-",IF(W505="UNICO","CENSO","MUESTRA"))</f>
        <v>MUESTRA</v>
      </c>
      <c r="AC505" t="s">
        <v>2398</v>
      </c>
      <c r="AD505" t="s">
        <v>134</v>
      </c>
      <c r="AF505">
        <f>+COUNTIF(Piloto!C:C,MARCO!A505)</f>
        <v>0</v>
      </c>
    </row>
    <row r="506" spans="1:32" x14ac:dyDescent="0.25">
      <c r="A506" s="5" t="str">
        <f t="shared" si="7"/>
        <v>0077DM0451</v>
      </c>
      <c r="B506" s="23" t="s">
        <v>2119</v>
      </c>
      <c r="C506" t="s">
        <v>157</v>
      </c>
      <c r="D506" t="s">
        <v>387</v>
      </c>
      <c r="E506" t="s">
        <v>1380</v>
      </c>
      <c r="F506">
        <v>609479</v>
      </c>
      <c r="G506">
        <v>0</v>
      </c>
      <c r="H506" t="s">
        <v>1391</v>
      </c>
      <c r="I506" t="s">
        <v>20</v>
      </c>
      <c r="J506" t="s">
        <v>90</v>
      </c>
      <c r="K506" t="s">
        <v>21</v>
      </c>
      <c r="M506" t="s">
        <v>17747</v>
      </c>
      <c r="N506" t="s">
        <v>22</v>
      </c>
      <c r="O506" t="s">
        <v>23</v>
      </c>
      <c r="P506" t="s">
        <v>26</v>
      </c>
      <c r="Q506" t="s">
        <v>92</v>
      </c>
      <c r="R506" s="13">
        <v>789</v>
      </c>
      <c r="S506" s="13">
        <v>21</v>
      </c>
      <c r="T506" s="21">
        <v>1</v>
      </c>
      <c r="V506" t="s">
        <v>2116</v>
      </c>
      <c r="W506" t="str">
        <f>+IF(V506="","",IF(MID(V506,1,3)="ECE","UNICO",IF(V506="FINES",CONCATENATE("R",IF(OR(C506="16",C506="21",C506="22",C506="23"),"16212223",IF(OR(C506="15",C506="17",C506="24",C506="25"),"15172425",C506))),IF(V506="CEBAS","UNICO",IF(VALUE(C506)&lt;=11,"AMBA","INTERIOR")))))</f>
        <v>INTERIOR</v>
      </c>
      <c r="X506" s="20" t="str">
        <f>+IF(V506="","-",CONCATENATE(V506,"_",W506))</f>
        <v>CENS_INTERIOR</v>
      </c>
      <c r="Y506" s="59">
        <v>0.56756772728342764</v>
      </c>
      <c r="Z506" t="str">
        <f>+IFERROR(VLOOKUP(H506,#REF!,2,FALSE),"-")</f>
        <v>-</v>
      </c>
      <c r="AA506" t="s">
        <v>2394</v>
      </c>
      <c r="AB506" t="str">
        <f>+IF(W506="","-",IF(W506="UNICO","CENSO","MUESTRA"))</f>
        <v>MUESTRA</v>
      </c>
      <c r="AC506" t="s">
        <v>2397</v>
      </c>
      <c r="AD506" t="s">
        <v>134</v>
      </c>
      <c r="AF506">
        <f>+COUNTIF(Piloto!C:C,MARCO!A506)</f>
        <v>0</v>
      </c>
    </row>
    <row r="507" spans="1:32" x14ac:dyDescent="0.25">
      <c r="A507" s="5" t="str">
        <f t="shared" si="7"/>
        <v>0053DM2521</v>
      </c>
      <c r="B507" s="23" t="s">
        <v>2119</v>
      </c>
      <c r="C507" t="s">
        <v>83</v>
      </c>
      <c r="D507" t="s">
        <v>856</v>
      </c>
      <c r="E507" t="s">
        <v>857</v>
      </c>
      <c r="F507">
        <v>605568</v>
      </c>
      <c r="G507">
        <v>2</v>
      </c>
      <c r="H507" t="s">
        <v>874</v>
      </c>
      <c r="I507" t="s">
        <v>20</v>
      </c>
      <c r="J507" t="s">
        <v>90</v>
      </c>
      <c r="K507" t="s">
        <v>40</v>
      </c>
      <c r="L507" t="s">
        <v>869</v>
      </c>
      <c r="M507" t="s">
        <v>17760</v>
      </c>
      <c r="N507" t="s">
        <v>22</v>
      </c>
      <c r="O507" t="s">
        <v>23</v>
      </c>
      <c r="P507" t="s">
        <v>26</v>
      </c>
      <c r="Q507" t="s">
        <v>92</v>
      </c>
      <c r="R507" s="13">
        <v>46</v>
      </c>
      <c r="S507" s="13">
        <v>3</v>
      </c>
      <c r="T507" s="21">
        <v>1</v>
      </c>
      <c r="V507" t="s">
        <v>2116</v>
      </c>
      <c r="W507" t="str">
        <f>+IF(V507="","",IF(MID(V507,1,3)="ECE","UNICO",IF(V507="FINES",CONCATENATE("R",IF(OR(C507="16",C507="21",C507="22",C507="23"),"16212223",IF(OR(C507="15",C507="17",C507="24",C507="25"),"15172425",C507))),IF(V507="CEBAS","UNICO",IF(VALUE(C507)&lt;=11,"AMBA","INTERIOR")))))</f>
        <v>INTERIOR</v>
      </c>
      <c r="X507" s="20" t="str">
        <f>+IF(V507="","-",CONCATENATE(V507,"_",W507))</f>
        <v>CENS_INTERIOR</v>
      </c>
      <c r="Y507" s="59">
        <v>0.57953169114059877</v>
      </c>
      <c r="Z507" t="str">
        <f>+IFERROR(VLOOKUP(H507,#REF!,2,FALSE),"-")</f>
        <v>-</v>
      </c>
      <c r="AA507" t="s">
        <v>2394</v>
      </c>
      <c r="AB507" t="str">
        <f>+IF(W507="","-",IF(W507="UNICO","CENSO","MUESTRA"))</f>
        <v>MUESTRA</v>
      </c>
      <c r="AC507" t="s">
        <v>2398</v>
      </c>
      <c r="AD507" t="s">
        <v>134</v>
      </c>
      <c r="AF507">
        <f>+COUNTIF(Piloto!C:C,MARCO!A507)</f>
        <v>0</v>
      </c>
    </row>
    <row r="508" spans="1:32" x14ac:dyDescent="0.25">
      <c r="A508" s="5" t="str">
        <f t="shared" si="7"/>
        <v>0097DM0454</v>
      </c>
      <c r="B508" s="23" t="s">
        <v>2119</v>
      </c>
      <c r="C508" t="s">
        <v>88</v>
      </c>
      <c r="D508" t="s">
        <v>1620</v>
      </c>
      <c r="E508" t="s">
        <v>1621</v>
      </c>
      <c r="F508">
        <v>623773</v>
      </c>
      <c r="G508">
        <v>0</v>
      </c>
      <c r="H508" t="s">
        <v>1647</v>
      </c>
      <c r="I508" t="s">
        <v>20</v>
      </c>
      <c r="J508" t="s">
        <v>90</v>
      </c>
      <c r="K508" t="s">
        <v>21</v>
      </c>
      <c r="M508" t="s">
        <v>17632</v>
      </c>
      <c r="N508" t="s">
        <v>22</v>
      </c>
      <c r="O508" t="s">
        <v>23</v>
      </c>
      <c r="P508" t="s">
        <v>26</v>
      </c>
      <c r="Q508" t="s">
        <v>92</v>
      </c>
      <c r="R508" s="13">
        <v>97</v>
      </c>
      <c r="S508" s="13">
        <v>5</v>
      </c>
      <c r="T508" s="21">
        <v>1</v>
      </c>
      <c r="V508" t="s">
        <v>2116</v>
      </c>
      <c r="W508" t="str">
        <f>+IF(V508="","",IF(MID(V508,1,3)="ECE","UNICO",IF(V508="FINES",CONCATENATE("R",IF(OR(C508="16",C508="21",C508="22",C508="23"),"16212223",IF(OR(C508="15",C508="17",C508="24",C508="25"),"15172425",C508))),IF(V508="CEBAS","UNICO",IF(VALUE(C508)&lt;=11,"AMBA","INTERIOR")))))</f>
        <v>INTERIOR</v>
      </c>
      <c r="X508" s="20" t="str">
        <f>+IF(V508="","-",CONCATENATE(V508,"_",W508))</f>
        <v>CENS_INTERIOR</v>
      </c>
      <c r="Y508" s="59">
        <v>0.58091587424278257</v>
      </c>
      <c r="Z508" t="str">
        <f>+IFERROR(VLOOKUP(H508,#REF!,2,FALSE),"-")</f>
        <v>-</v>
      </c>
      <c r="AA508" t="s">
        <v>2394</v>
      </c>
      <c r="AB508" t="str">
        <f>+IF(W508="","-",IF(W508="UNICO","CENSO","MUESTRA"))</f>
        <v>MUESTRA</v>
      </c>
      <c r="AC508" t="s">
        <v>2398</v>
      </c>
      <c r="AD508" t="s">
        <v>134</v>
      </c>
      <c r="AF508">
        <f>+COUNTIF(Piloto!C:C,MARCO!A508)</f>
        <v>0</v>
      </c>
    </row>
    <row r="509" spans="1:32" x14ac:dyDescent="0.25">
      <c r="A509" s="5" t="str">
        <f t="shared" si="7"/>
        <v>0008DM0457</v>
      </c>
      <c r="B509" s="23" t="s">
        <v>2119</v>
      </c>
      <c r="C509" t="s">
        <v>139</v>
      </c>
      <c r="D509" t="s">
        <v>312</v>
      </c>
      <c r="E509" t="s">
        <v>314</v>
      </c>
      <c r="F509">
        <v>623824</v>
      </c>
      <c r="G509">
        <v>0</v>
      </c>
      <c r="H509" t="s">
        <v>344</v>
      </c>
      <c r="I509" t="s">
        <v>20</v>
      </c>
      <c r="J509" t="s">
        <v>90</v>
      </c>
      <c r="K509" t="s">
        <v>21</v>
      </c>
      <c r="M509" t="s">
        <v>17634</v>
      </c>
      <c r="N509" t="s">
        <v>22</v>
      </c>
      <c r="O509" t="s">
        <v>23</v>
      </c>
      <c r="P509" t="s">
        <v>26</v>
      </c>
      <c r="Q509" t="s">
        <v>92</v>
      </c>
      <c r="R509" s="13">
        <v>144</v>
      </c>
      <c r="S509" s="13">
        <v>6</v>
      </c>
      <c r="T509" s="21">
        <v>1</v>
      </c>
      <c r="V509" t="s">
        <v>2116</v>
      </c>
      <c r="W509" t="str">
        <f>+IF(V509="","",IF(MID(V509,1,3)="ECE","UNICO",IF(V509="FINES",CONCATENATE("R",IF(OR(C509="16",C509="21",C509="22",C509="23"),"16212223",IF(OR(C509="15",C509="17",C509="24",C509="25"),"15172425",C509))),IF(V509="CEBAS","UNICO",IF(VALUE(C509)&lt;=11,"AMBA","INTERIOR")))))</f>
        <v>INTERIOR</v>
      </c>
      <c r="X509" s="20" t="str">
        <f>+IF(V509="","-",CONCATENATE(V509,"_",W509))</f>
        <v>CENS_INTERIOR</v>
      </c>
      <c r="Y509" s="59">
        <v>0.58424584922336398</v>
      </c>
      <c r="Z509" t="str">
        <f>+IFERROR(VLOOKUP(H509,#REF!,2,FALSE),"-")</f>
        <v>-</v>
      </c>
      <c r="AA509" t="s">
        <v>2394</v>
      </c>
      <c r="AB509" t="str">
        <f>+IF(W509="","-",IF(W509="UNICO","CENSO","MUESTRA"))</f>
        <v>MUESTRA</v>
      </c>
      <c r="AC509" t="s">
        <v>2397</v>
      </c>
      <c r="AD509" t="s">
        <v>134</v>
      </c>
      <c r="AF509">
        <f>+COUNTIF(Piloto!C:C,MARCO!A509)</f>
        <v>0</v>
      </c>
    </row>
    <row r="510" spans="1:32" x14ac:dyDescent="0.25">
      <c r="A510" s="5" t="str">
        <f t="shared" si="7"/>
        <v>0043DM0453</v>
      </c>
      <c r="B510" s="23" t="s">
        <v>2119</v>
      </c>
      <c r="C510" t="s">
        <v>161</v>
      </c>
      <c r="D510" t="s">
        <v>677</v>
      </c>
      <c r="E510" t="s">
        <v>678</v>
      </c>
      <c r="F510">
        <v>604914</v>
      </c>
      <c r="G510">
        <v>0</v>
      </c>
      <c r="H510" t="s">
        <v>726</v>
      </c>
      <c r="I510" t="s">
        <v>20</v>
      </c>
      <c r="J510" t="s">
        <v>90</v>
      </c>
      <c r="K510" t="s">
        <v>21</v>
      </c>
      <c r="M510" t="s">
        <v>17748</v>
      </c>
      <c r="N510" t="s">
        <v>22</v>
      </c>
      <c r="O510" t="s">
        <v>23</v>
      </c>
      <c r="P510" t="s">
        <v>26</v>
      </c>
      <c r="Q510" t="s">
        <v>92</v>
      </c>
      <c r="R510" s="13">
        <v>417</v>
      </c>
      <c r="S510" s="13">
        <v>9</v>
      </c>
      <c r="T510" s="21">
        <v>1</v>
      </c>
      <c r="V510" t="s">
        <v>2116</v>
      </c>
      <c r="W510" t="str">
        <f>+IF(V510="","",IF(MID(V510,1,3)="ECE","UNICO",IF(V510="FINES",CONCATENATE("R",IF(OR(C510="16",C510="21",C510="22",C510="23"),"16212223",IF(OR(C510="15",C510="17",C510="24",C510="25"),"15172425",C510))),IF(V510="CEBAS","UNICO",IF(VALUE(C510)&lt;=11,"AMBA","INTERIOR")))))</f>
        <v>INTERIOR</v>
      </c>
      <c r="X510" s="20" t="str">
        <f>+IF(V510="","-",CONCATENATE(V510,"_",W510))</f>
        <v>CENS_INTERIOR</v>
      </c>
      <c r="Y510" s="59">
        <v>0.58677136003971098</v>
      </c>
      <c r="Z510" t="str">
        <f>+IFERROR(VLOOKUP(H510,#REF!,2,FALSE),"-")</f>
        <v>-</v>
      </c>
      <c r="AA510" t="s">
        <v>2394</v>
      </c>
      <c r="AB510" t="str">
        <f>+IF(W510="","-",IF(W510="UNICO","CENSO","MUESTRA"))</f>
        <v>MUESTRA</v>
      </c>
      <c r="AC510" t="s">
        <v>2397</v>
      </c>
      <c r="AD510" t="s">
        <v>134</v>
      </c>
      <c r="AF510">
        <f>+COUNTIF(Piloto!C:C,MARCO!A510)</f>
        <v>0</v>
      </c>
    </row>
    <row r="511" spans="1:32" x14ac:dyDescent="0.25">
      <c r="A511" s="5" t="str">
        <f t="shared" si="7"/>
        <v>0097DM2550</v>
      </c>
      <c r="B511" s="23" t="s">
        <v>2119</v>
      </c>
      <c r="C511" t="s">
        <v>88</v>
      </c>
      <c r="D511" t="s">
        <v>1620</v>
      </c>
      <c r="E511" t="s">
        <v>1621</v>
      </c>
      <c r="F511">
        <v>623776</v>
      </c>
      <c r="G511">
        <v>1</v>
      </c>
      <c r="H511" t="s">
        <v>1651</v>
      </c>
      <c r="I511" t="s">
        <v>20</v>
      </c>
      <c r="J511" t="s">
        <v>90</v>
      </c>
      <c r="K511" t="s">
        <v>40</v>
      </c>
      <c r="L511" t="s">
        <v>1648</v>
      </c>
      <c r="M511" t="s">
        <v>17710</v>
      </c>
      <c r="N511" t="s">
        <v>22</v>
      </c>
      <c r="O511" t="s">
        <v>23</v>
      </c>
      <c r="P511" t="s">
        <v>26</v>
      </c>
      <c r="Q511" t="s">
        <v>92</v>
      </c>
      <c r="R511" s="13">
        <v>104</v>
      </c>
      <c r="S511" s="13">
        <v>5</v>
      </c>
      <c r="T511" s="21">
        <v>1</v>
      </c>
      <c r="V511" t="s">
        <v>2116</v>
      </c>
      <c r="W511" t="str">
        <f>+IF(V511="","",IF(MID(V511,1,3)="ECE","UNICO",IF(V511="FINES",CONCATENATE("R",IF(OR(C511="16",C511="21",C511="22",C511="23"),"16212223",IF(OR(C511="15",C511="17",C511="24",C511="25"),"15172425",C511))),IF(V511="CEBAS","UNICO",IF(VALUE(C511)&lt;=11,"AMBA","INTERIOR")))))</f>
        <v>INTERIOR</v>
      </c>
      <c r="X511" s="20" t="str">
        <f>+IF(V511="","-",CONCATENATE(V511,"_",W511))</f>
        <v>CENS_INTERIOR</v>
      </c>
      <c r="Y511" s="59">
        <v>0.6004294885529412</v>
      </c>
      <c r="Z511" t="str">
        <f>+IFERROR(VLOOKUP(H511,#REF!,2,FALSE),"-")</f>
        <v>-</v>
      </c>
      <c r="AA511" t="s">
        <v>2394</v>
      </c>
      <c r="AB511" t="str">
        <f>+IF(W511="","-",IF(W511="UNICO","CENSO","MUESTRA"))</f>
        <v>MUESTRA</v>
      </c>
      <c r="AC511" t="s">
        <v>2397</v>
      </c>
      <c r="AD511" t="s">
        <v>134</v>
      </c>
      <c r="AF511">
        <f>+COUNTIF(Piloto!C:C,MARCO!A511)</f>
        <v>0</v>
      </c>
    </row>
    <row r="512" spans="1:32" x14ac:dyDescent="0.25">
      <c r="A512" s="5" t="str">
        <f t="shared" si="7"/>
        <v>0075DM0454</v>
      </c>
      <c r="B512" s="23" t="s">
        <v>2119</v>
      </c>
      <c r="C512" t="s">
        <v>242</v>
      </c>
      <c r="D512" t="s">
        <v>1350</v>
      </c>
      <c r="E512" t="s">
        <v>1351</v>
      </c>
      <c r="F512">
        <v>623815</v>
      </c>
      <c r="G512">
        <v>0</v>
      </c>
      <c r="H512" t="s">
        <v>1366</v>
      </c>
      <c r="I512" t="s">
        <v>20</v>
      </c>
      <c r="J512" t="s">
        <v>90</v>
      </c>
      <c r="K512" t="s">
        <v>21</v>
      </c>
      <c r="M512" t="s">
        <v>17632</v>
      </c>
      <c r="N512" t="s">
        <v>22</v>
      </c>
      <c r="O512" t="s">
        <v>23</v>
      </c>
      <c r="P512" t="s">
        <v>26</v>
      </c>
      <c r="Q512" t="s">
        <v>92</v>
      </c>
      <c r="R512" s="13">
        <v>72</v>
      </c>
      <c r="S512" s="13">
        <v>5</v>
      </c>
      <c r="T512" s="21">
        <v>1</v>
      </c>
      <c r="V512" t="s">
        <v>2116</v>
      </c>
      <c r="W512" t="str">
        <f>+IF(V512="","",IF(MID(V512,1,3)="ECE","UNICO",IF(V512="FINES",CONCATENATE("R",IF(OR(C512="16",C512="21",C512="22",C512="23"),"16212223",IF(OR(C512="15",C512="17",C512="24",C512="25"),"15172425",C512))),IF(V512="CEBAS","UNICO",IF(VALUE(C512)&lt;=11,"AMBA","INTERIOR")))))</f>
        <v>INTERIOR</v>
      </c>
      <c r="X512" s="20" t="str">
        <f>+IF(V512="","-",CONCATENATE(V512,"_",W512))</f>
        <v>CENS_INTERIOR</v>
      </c>
      <c r="Y512" s="59">
        <v>0.60285174250602724</v>
      </c>
      <c r="Z512" t="str">
        <f>+IFERROR(VLOOKUP(H512,#REF!,2,FALSE),"-")</f>
        <v>-</v>
      </c>
      <c r="AA512" t="s">
        <v>2394</v>
      </c>
      <c r="AB512" t="str">
        <f>+IF(W512="","-",IF(W512="UNICO","CENSO","MUESTRA"))</f>
        <v>MUESTRA</v>
      </c>
      <c r="AC512" t="s">
        <v>2397</v>
      </c>
      <c r="AD512" t="s">
        <v>134</v>
      </c>
      <c r="AF512">
        <f>+COUNTIF(Piloto!C:C,MARCO!A512)</f>
        <v>0</v>
      </c>
    </row>
    <row r="513" spans="1:32" x14ac:dyDescent="0.25">
      <c r="A513" s="5" t="str">
        <f t="shared" si="7"/>
        <v>0043DM0466</v>
      </c>
      <c r="B513" s="23" t="s">
        <v>2119</v>
      </c>
      <c r="C513" t="s">
        <v>161</v>
      </c>
      <c r="D513" t="s">
        <v>677</v>
      </c>
      <c r="E513" t="s">
        <v>678</v>
      </c>
      <c r="F513">
        <v>623809</v>
      </c>
      <c r="G513">
        <v>0</v>
      </c>
      <c r="H513" t="s">
        <v>738</v>
      </c>
      <c r="I513" t="s">
        <v>20</v>
      </c>
      <c r="J513" t="s">
        <v>90</v>
      </c>
      <c r="K513" t="s">
        <v>21</v>
      </c>
      <c r="M513" t="s">
        <v>17711</v>
      </c>
      <c r="N513" t="s">
        <v>22</v>
      </c>
      <c r="O513" t="s">
        <v>23</v>
      </c>
      <c r="P513" t="s">
        <v>26</v>
      </c>
      <c r="Q513" t="s">
        <v>92</v>
      </c>
      <c r="R513" s="13">
        <v>142</v>
      </c>
      <c r="S513" s="13">
        <v>8</v>
      </c>
      <c r="T513" s="21">
        <v>1</v>
      </c>
      <c r="V513" t="s">
        <v>2116</v>
      </c>
      <c r="W513" t="str">
        <f>+IF(V513="","",IF(MID(V513,1,3)="ECE","UNICO",IF(V513="FINES",CONCATENATE("R",IF(OR(C513="16",C513="21",C513="22",C513="23"),"16212223",IF(OR(C513="15",C513="17",C513="24",C513="25"),"15172425",C513))),IF(V513="CEBAS","UNICO",IF(VALUE(C513)&lt;=11,"AMBA","INTERIOR")))))</f>
        <v>INTERIOR</v>
      </c>
      <c r="X513" s="20" t="str">
        <f>+IF(V513="","-",CONCATENATE(V513,"_",W513))</f>
        <v>CENS_INTERIOR</v>
      </c>
      <c r="Y513" s="59">
        <v>0.63276791572570801</v>
      </c>
      <c r="Z513" t="str">
        <f>+IFERROR(VLOOKUP(H513,#REF!,2,FALSE),"-")</f>
        <v>-</v>
      </c>
      <c r="AA513" t="s">
        <v>2394</v>
      </c>
      <c r="AB513" t="str">
        <f>+IF(W513="","-",IF(W513="UNICO","CENSO","MUESTRA"))</f>
        <v>MUESTRA</v>
      </c>
      <c r="AC513" t="s">
        <v>2398</v>
      </c>
      <c r="AD513" t="s">
        <v>134</v>
      </c>
      <c r="AF513">
        <f>+COUNTIF(Piloto!C:C,MARCO!A513)</f>
        <v>0</v>
      </c>
    </row>
    <row r="514" spans="1:32" x14ac:dyDescent="0.25">
      <c r="A514" s="5" t="str">
        <f t="shared" si="7"/>
        <v>0081DM0454</v>
      </c>
      <c r="B514" s="23" t="s">
        <v>2119</v>
      </c>
      <c r="C514" t="s">
        <v>153</v>
      </c>
      <c r="D514" t="s">
        <v>1427</v>
      </c>
      <c r="E514" t="s">
        <v>1428</v>
      </c>
      <c r="F514">
        <v>624163</v>
      </c>
      <c r="G514">
        <v>0</v>
      </c>
      <c r="H514" t="s">
        <v>1440</v>
      </c>
      <c r="I514" t="s">
        <v>20</v>
      </c>
      <c r="J514" t="s">
        <v>90</v>
      </c>
      <c r="K514" t="s">
        <v>21</v>
      </c>
      <c r="M514" t="s">
        <v>17632</v>
      </c>
      <c r="N514" t="s">
        <v>22</v>
      </c>
      <c r="O514" t="s">
        <v>23</v>
      </c>
      <c r="P514" t="s">
        <v>26</v>
      </c>
      <c r="Q514" t="s">
        <v>92</v>
      </c>
      <c r="R514" s="13">
        <v>52</v>
      </c>
      <c r="S514" s="13">
        <v>3</v>
      </c>
      <c r="T514" s="21">
        <v>1</v>
      </c>
      <c r="V514" t="s">
        <v>2116</v>
      </c>
      <c r="W514" t="str">
        <f>+IF(V514="","",IF(MID(V514,1,3)="ECE","UNICO",IF(V514="FINES",CONCATENATE("R",IF(OR(C514="16",C514="21",C514="22",C514="23"),"16212223",IF(OR(C514="15",C514="17",C514="24",C514="25"),"15172425",C514))),IF(V514="CEBAS","UNICO",IF(VALUE(C514)&lt;=11,"AMBA","INTERIOR")))))</f>
        <v>INTERIOR</v>
      </c>
      <c r="X514" s="20" t="str">
        <f>+IF(V514="","-",CONCATENATE(V514,"_",W514))</f>
        <v>CENS_INTERIOR</v>
      </c>
      <c r="Y514" s="59">
        <v>0.70471726796206302</v>
      </c>
      <c r="Z514" t="str">
        <f>+IFERROR(VLOOKUP(H514,#REF!,2,FALSE),"-")</f>
        <v>-</v>
      </c>
      <c r="AA514" t="s">
        <v>2394</v>
      </c>
      <c r="AB514" t="str">
        <f>+IF(W514="","-",IF(W514="UNICO","CENSO","MUESTRA"))</f>
        <v>MUESTRA</v>
      </c>
      <c r="AC514" t="s">
        <v>2397</v>
      </c>
      <c r="AD514" t="s">
        <v>134</v>
      </c>
      <c r="AF514">
        <f>+COUNTIF(Piloto!C:C,MARCO!A514)</f>
        <v>0</v>
      </c>
    </row>
    <row r="515" spans="1:32" x14ac:dyDescent="0.25">
      <c r="A515" s="5" t="str">
        <f t="shared" ref="A515:A578" si="8">+H515</f>
        <v>0043DM0464</v>
      </c>
      <c r="B515" s="23" t="s">
        <v>2119</v>
      </c>
      <c r="C515" t="s">
        <v>161</v>
      </c>
      <c r="D515" t="s">
        <v>677</v>
      </c>
      <c r="E515" t="s">
        <v>678</v>
      </c>
      <c r="F515">
        <v>623807</v>
      </c>
      <c r="G515">
        <v>0</v>
      </c>
      <c r="H515" t="s">
        <v>736</v>
      </c>
      <c r="I515" t="s">
        <v>20</v>
      </c>
      <c r="J515" t="s">
        <v>90</v>
      </c>
      <c r="K515" t="s">
        <v>21</v>
      </c>
      <c r="M515" t="s">
        <v>17712</v>
      </c>
      <c r="N515" t="s">
        <v>22</v>
      </c>
      <c r="O515" t="s">
        <v>23</v>
      </c>
      <c r="P515" t="s">
        <v>26</v>
      </c>
      <c r="Q515" t="s">
        <v>92</v>
      </c>
      <c r="R515" s="13">
        <v>100</v>
      </c>
      <c r="S515" s="13">
        <v>6</v>
      </c>
      <c r="T515" s="21">
        <v>1</v>
      </c>
      <c r="V515" t="s">
        <v>2116</v>
      </c>
      <c r="W515" t="str">
        <f>+IF(V515="","",IF(MID(V515,1,3)="ECE","UNICO",IF(V515="FINES",CONCATENATE("R",IF(OR(C515="16",C515="21",C515="22",C515="23"),"16212223",IF(OR(C515="15",C515="17",C515="24",C515="25"),"15172425",C515))),IF(V515="CEBAS","UNICO",IF(VALUE(C515)&lt;=11,"AMBA","INTERIOR")))))</f>
        <v>INTERIOR</v>
      </c>
      <c r="X515" s="20" t="str">
        <f>+IF(V515="","-",CONCATENATE(V515,"_",W515))</f>
        <v>CENS_INTERIOR</v>
      </c>
      <c r="Y515" s="59">
        <v>0.77388969394895768</v>
      </c>
      <c r="Z515" t="str">
        <f>+IFERROR(VLOOKUP(H515,#REF!,2,FALSE),"-")</f>
        <v>-</v>
      </c>
      <c r="AA515" t="s">
        <v>2394</v>
      </c>
      <c r="AB515" t="str">
        <f>+IF(W515="","-",IF(W515="UNICO","CENSO","MUESTRA"))</f>
        <v>MUESTRA</v>
      </c>
      <c r="AC515" t="s">
        <v>2397</v>
      </c>
      <c r="AD515" t="s">
        <v>134</v>
      </c>
      <c r="AF515">
        <f>+COUNTIF(Piloto!C:C,MARCO!A515)</f>
        <v>0</v>
      </c>
    </row>
    <row r="516" spans="1:32" x14ac:dyDescent="0.25">
      <c r="A516" s="5" t="str">
        <f t="shared" si="8"/>
        <v>0110DM0451</v>
      </c>
      <c r="B516" s="23" t="s">
        <v>2119</v>
      </c>
      <c r="C516" t="s">
        <v>139</v>
      </c>
      <c r="D516" t="s">
        <v>224</v>
      </c>
      <c r="E516" t="s">
        <v>1788</v>
      </c>
      <c r="F516">
        <v>623831</v>
      </c>
      <c r="G516">
        <v>0</v>
      </c>
      <c r="H516" t="s">
        <v>1793</v>
      </c>
      <c r="I516" t="s">
        <v>20</v>
      </c>
      <c r="J516" t="s">
        <v>90</v>
      </c>
      <c r="K516" t="s">
        <v>21</v>
      </c>
      <c r="M516" t="s">
        <v>2289</v>
      </c>
      <c r="N516" t="s">
        <v>22</v>
      </c>
      <c r="O516" t="s">
        <v>23</v>
      </c>
      <c r="P516" t="s">
        <v>26</v>
      </c>
      <c r="Q516" t="s">
        <v>92</v>
      </c>
      <c r="R516" s="13">
        <v>185</v>
      </c>
      <c r="S516" s="13">
        <v>12</v>
      </c>
      <c r="T516" s="21">
        <v>1</v>
      </c>
      <c r="V516" t="s">
        <v>2116</v>
      </c>
      <c r="W516" t="str">
        <f>+IF(V516="","",IF(MID(V516,1,3)="ECE","UNICO",IF(V516="FINES",CONCATENATE("R",IF(OR(C516="16",C516="21",C516="22",C516="23"),"16212223",IF(OR(C516="15",C516="17",C516="24",C516="25"),"15172425",C516))),IF(V516="CEBAS","UNICO",IF(VALUE(C516)&lt;=11,"AMBA","INTERIOR")))))</f>
        <v>INTERIOR</v>
      </c>
      <c r="X516" s="20" t="str">
        <f>+IF(V516="","-",CONCATENATE(V516,"_",W516))</f>
        <v>CENS_INTERIOR</v>
      </c>
      <c r="Y516" s="59">
        <v>0.79665152285550089</v>
      </c>
      <c r="Z516" t="str">
        <f>+IFERROR(VLOOKUP(H516,#REF!,2,FALSE),"-")</f>
        <v>-</v>
      </c>
      <c r="AA516" t="s">
        <v>2394</v>
      </c>
      <c r="AB516" t="str">
        <f>+IF(W516="","-",IF(W516="UNICO","CENSO","MUESTRA"))</f>
        <v>MUESTRA</v>
      </c>
      <c r="AC516" t="s">
        <v>2397</v>
      </c>
      <c r="AD516" t="s">
        <v>134</v>
      </c>
      <c r="AF516">
        <f>+COUNTIF(Piloto!C:C,MARCO!A516)</f>
        <v>0</v>
      </c>
    </row>
    <row r="517" spans="1:32" x14ac:dyDescent="0.25">
      <c r="A517" s="5" t="str">
        <f t="shared" si="8"/>
        <v>0008DM0463</v>
      </c>
      <c r="B517" s="23" t="s">
        <v>2119</v>
      </c>
      <c r="C517" t="s">
        <v>139</v>
      </c>
      <c r="D517" t="s">
        <v>312</v>
      </c>
      <c r="E517" t="s">
        <v>314</v>
      </c>
      <c r="F517">
        <v>604491</v>
      </c>
      <c r="G517">
        <v>0</v>
      </c>
      <c r="H517" t="s">
        <v>351</v>
      </c>
      <c r="I517" t="s">
        <v>20</v>
      </c>
      <c r="J517" t="s">
        <v>90</v>
      </c>
      <c r="K517" t="s">
        <v>21</v>
      </c>
      <c r="M517" t="s">
        <v>17623</v>
      </c>
      <c r="N517" t="s">
        <v>22</v>
      </c>
      <c r="O517" t="s">
        <v>23</v>
      </c>
      <c r="P517" t="s">
        <v>26</v>
      </c>
      <c r="Q517" t="s">
        <v>92</v>
      </c>
      <c r="R517" s="13">
        <v>216</v>
      </c>
      <c r="S517" s="13">
        <v>12</v>
      </c>
      <c r="T517" s="21">
        <v>1</v>
      </c>
      <c r="V517" t="s">
        <v>2392</v>
      </c>
      <c r="W517" t="str">
        <f>+IF(V517="","",IF(MID(V517,1,3)="ECE","UNICO",IF(V517="FINES",CONCATENATE("R",IF(OR(C517="16",C517="21",C517="22",C517="23"),"16212223",IF(OR(C517="15",C517="17",C517="24",C517="25"),"15172425",C517))),IF(V517="CEBAS","UNICO",IF(VALUE(C517)&lt;=11,"AMBA","INTERIOR")))))</f>
        <v>UNICO</v>
      </c>
      <c r="X517" s="20" t="str">
        <f>+IF(V517="","-",CONCATENATE(V517,"_",W517))</f>
        <v>ECE-CENS_UNICO</v>
      </c>
      <c r="Y517" s="59">
        <v>0.13522437438368801</v>
      </c>
      <c r="Z517" t="str">
        <f>+IFERROR(VLOOKUP(H517,#REF!,2,FALSE),"-")</f>
        <v>-</v>
      </c>
      <c r="AA517" t="s">
        <v>2394</v>
      </c>
      <c r="AB517" t="str">
        <f>+IF(W517="","-",IF(W517="UNICO","CENSO","MUESTRA"))</f>
        <v>CENSO</v>
      </c>
      <c r="AC517" t="s">
        <v>2397</v>
      </c>
      <c r="AD517" t="s">
        <v>134</v>
      </c>
      <c r="AF517">
        <f>+COUNTIF(Piloto!C:C,MARCO!A517)</f>
        <v>0</v>
      </c>
    </row>
    <row r="518" spans="1:32" x14ac:dyDescent="0.25">
      <c r="A518" s="5" t="str">
        <f t="shared" si="8"/>
        <v>0052DM0451</v>
      </c>
      <c r="B518" s="23" t="s">
        <v>2119</v>
      </c>
      <c r="C518" t="s">
        <v>417</v>
      </c>
      <c r="D518" t="s">
        <v>848</v>
      </c>
      <c r="E518" t="s">
        <v>850</v>
      </c>
      <c r="F518">
        <v>620517</v>
      </c>
      <c r="G518">
        <v>0</v>
      </c>
      <c r="H518" t="s">
        <v>854</v>
      </c>
      <c r="I518" t="s">
        <v>20</v>
      </c>
      <c r="J518" t="s">
        <v>90</v>
      </c>
      <c r="K518" t="s">
        <v>21</v>
      </c>
      <c r="M518" t="s">
        <v>17749</v>
      </c>
      <c r="N518" t="s">
        <v>22</v>
      </c>
      <c r="O518" t="s">
        <v>23</v>
      </c>
      <c r="P518" t="s">
        <v>26</v>
      </c>
      <c r="Q518" t="s">
        <v>92</v>
      </c>
      <c r="R518" s="13">
        <v>131</v>
      </c>
      <c r="S518" s="13">
        <v>6</v>
      </c>
      <c r="T518" s="21">
        <v>1</v>
      </c>
      <c r="V518" t="s">
        <v>2392</v>
      </c>
      <c r="W518" t="str">
        <f>+IF(V518="","",IF(MID(V518,1,3)="ECE","UNICO",IF(V518="FINES",CONCATENATE("R",IF(OR(C518="16",C518="21",C518="22",C518="23"),"16212223",IF(OR(C518="15",C518="17",C518="24",C518="25"),"15172425",C518))),IF(V518="CEBAS","UNICO",IF(VALUE(C518)&lt;=11,"AMBA","INTERIOR")))))</f>
        <v>UNICO</v>
      </c>
      <c r="X518" s="20" t="str">
        <f>+IF(V518="","-",CONCATENATE(V518,"_",W518))</f>
        <v>ECE-CENS_UNICO</v>
      </c>
      <c r="Y518" s="59">
        <v>0.23104037143088679</v>
      </c>
      <c r="Z518" t="str">
        <f>+IFERROR(VLOOKUP(H518,#REF!,2,FALSE),"-")</f>
        <v>-</v>
      </c>
      <c r="AA518" t="s">
        <v>2394</v>
      </c>
      <c r="AB518" t="str">
        <f>+IF(W518="","-",IF(W518="UNICO","CENSO","MUESTRA"))</f>
        <v>CENSO</v>
      </c>
      <c r="AC518" t="s">
        <v>2398</v>
      </c>
      <c r="AD518" t="s">
        <v>134</v>
      </c>
      <c r="AF518">
        <f>+COUNTIF(Piloto!C:C,MARCO!A518)</f>
        <v>0</v>
      </c>
    </row>
    <row r="519" spans="1:32" x14ac:dyDescent="0.25">
      <c r="A519" s="5" t="str">
        <f t="shared" si="8"/>
        <v>0070DM0452</v>
      </c>
      <c r="B519" s="23" t="s">
        <v>2119</v>
      </c>
      <c r="C519" t="s">
        <v>86</v>
      </c>
      <c r="D519" t="s">
        <v>372</v>
      </c>
      <c r="E519" t="s">
        <v>1233</v>
      </c>
      <c r="F519">
        <v>607277</v>
      </c>
      <c r="G519">
        <v>0</v>
      </c>
      <c r="H519" t="s">
        <v>1241</v>
      </c>
      <c r="I519" t="s">
        <v>20</v>
      </c>
      <c r="J519" t="s">
        <v>90</v>
      </c>
      <c r="K519" t="s">
        <v>21</v>
      </c>
      <c r="M519" t="s">
        <v>17642</v>
      </c>
      <c r="N519" t="s">
        <v>22</v>
      </c>
      <c r="O519" t="s">
        <v>23</v>
      </c>
      <c r="P519" t="s">
        <v>26</v>
      </c>
      <c r="Q519" t="s">
        <v>92</v>
      </c>
      <c r="R519" s="13">
        <v>270</v>
      </c>
      <c r="S519" s="13">
        <v>9</v>
      </c>
      <c r="T519" s="21">
        <v>1</v>
      </c>
      <c r="V519" t="s">
        <v>2392</v>
      </c>
      <c r="W519" t="str">
        <f>+IF(V519="","",IF(MID(V519,1,3)="ECE","UNICO",IF(V519="FINES",CONCATENATE("R",IF(OR(C519="16",C519="21",C519="22",C519="23"),"16212223",IF(OR(C519="15",C519="17",C519="24",C519="25"),"15172425",C519))),IF(V519="CEBAS","UNICO",IF(VALUE(C519)&lt;=11,"AMBA","INTERIOR")))))</f>
        <v>UNICO</v>
      </c>
      <c r="X519" s="20" t="str">
        <f>+IF(V519="","-",CONCATENATE(V519,"_",W519))</f>
        <v>ECE-CENS_UNICO</v>
      </c>
      <c r="Y519" s="59">
        <v>0.30248882077835698</v>
      </c>
      <c r="Z519" t="str">
        <f>+IFERROR(VLOOKUP(H519,#REF!,2,FALSE),"-")</f>
        <v>-</v>
      </c>
      <c r="AA519" t="s">
        <v>2394</v>
      </c>
      <c r="AB519" t="str">
        <f>+IF(W519="","-",IF(W519="UNICO","CENSO","MUESTRA"))</f>
        <v>CENSO</v>
      </c>
      <c r="AC519" t="s">
        <v>2398</v>
      </c>
      <c r="AD519" t="s">
        <v>134</v>
      </c>
      <c r="AF519">
        <f>+COUNTIF(Piloto!C:C,MARCO!A519)</f>
        <v>0</v>
      </c>
    </row>
    <row r="520" spans="1:32" x14ac:dyDescent="0.25">
      <c r="A520" s="5" t="str">
        <f t="shared" si="8"/>
        <v>0012DM0452</v>
      </c>
      <c r="B520" s="23" t="s">
        <v>2119</v>
      </c>
      <c r="C520" t="s">
        <v>157</v>
      </c>
      <c r="D520" t="s">
        <v>396</v>
      </c>
      <c r="E520" t="s">
        <v>398</v>
      </c>
      <c r="F520">
        <v>620526</v>
      </c>
      <c r="G520">
        <v>0</v>
      </c>
      <c r="H520" t="s">
        <v>406</v>
      </c>
      <c r="I520" t="s">
        <v>20</v>
      </c>
      <c r="J520" t="s">
        <v>90</v>
      </c>
      <c r="K520" t="s">
        <v>21</v>
      </c>
      <c r="M520" t="s">
        <v>17642</v>
      </c>
      <c r="N520" t="s">
        <v>22</v>
      </c>
      <c r="O520" t="s">
        <v>23</v>
      </c>
      <c r="P520" t="s">
        <v>26</v>
      </c>
      <c r="Q520" t="s">
        <v>92</v>
      </c>
      <c r="R520" s="13">
        <v>119</v>
      </c>
      <c r="S520" s="13">
        <v>6</v>
      </c>
      <c r="T520" s="21">
        <v>1</v>
      </c>
      <c r="V520" t="s">
        <v>2392</v>
      </c>
      <c r="W520" t="str">
        <f>+IF(V520="","",IF(MID(V520,1,3)="ECE","UNICO",IF(V520="FINES",CONCATENATE("R",IF(OR(C520="16",C520="21",C520="22",C520="23"),"16212223",IF(OR(C520="15",C520="17",C520="24",C520="25"),"15172425",C520))),IF(V520="CEBAS","UNICO",IF(VALUE(C520)&lt;=11,"AMBA","INTERIOR")))))</f>
        <v>UNICO</v>
      </c>
      <c r="X520" s="20" t="str">
        <f>+IF(V520="","-",CONCATENATE(V520,"_",W520))</f>
        <v>ECE-CENS_UNICO</v>
      </c>
      <c r="Y520" s="59">
        <v>0.31594696227047181</v>
      </c>
      <c r="Z520" t="str">
        <f>+IFERROR(VLOOKUP(H520,#REF!,2,FALSE),"-")</f>
        <v>-</v>
      </c>
      <c r="AA520" t="s">
        <v>2394</v>
      </c>
      <c r="AB520" t="str">
        <f>+IF(W520="","-",IF(W520="UNICO","CENSO","MUESTRA"))</f>
        <v>CENSO</v>
      </c>
      <c r="AC520" t="s">
        <v>2398</v>
      </c>
      <c r="AD520" t="s">
        <v>134</v>
      </c>
      <c r="AF520">
        <f>+COUNTIF(Piloto!C:C,MARCO!A520)</f>
        <v>0</v>
      </c>
    </row>
    <row r="521" spans="1:32" x14ac:dyDescent="0.25">
      <c r="A521" s="5" t="str">
        <f t="shared" si="8"/>
        <v>0001DM0471</v>
      </c>
      <c r="B521" s="23" t="s">
        <v>2119</v>
      </c>
      <c r="C521" t="s">
        <v>19</v>
      </c>
      <c r="D521" t="s">
        <v>17</v>
      </c>
      <c r="E521" t="s">
        <v>18</v>
      </c>
      <c r="F521">
        <v>600727</v>
      </c>
      <c r="G521">
        <v>0</v>
      </c>
      <c r="H521" t="s">
        <v>123</v>
      </c>
      <c r="I521" t="s">
        <v>20</v>
      </c>
      <c r="J521" t="s">
        <v>90</v>
      </c>
      <c r="K521" t="s">
        <v>21</v>
      </c>
      <c r="M521" t="s">
        <v>17648</v>
      </c>
      <c r="N521" t="s">
        <v>22</v>
      </c>
      <c r="O521" t="s">
        <v>23</v>
      </c>
      <c r="P521" t="s">
        <v>26</v>
      </c>
      <c r="Q521" t="s">
        <v>92</v>
      </c>
      <c r="R521" s="13">
        <v>403</v>
      </c>
      <c r="S521" s="13">
        <v>14</v>
      </c>
      <c r="T521" s="21">
        <v>1</v>
      </c>
      <c r="V521" t="s">
        <v>2392</v>
      </c>
      <c r="W521" t="str">
        <f>+IF(V521="","",IF(MID(V521,1,3)="ECE","UNICO",IF(V521="FINES",CONCATENATE("R",IF(OR(C521="16",C521="21",C521="22",C521="23"),"16212223",IF(OR(C521="15",C521="17",C521="24",C521="25"),"15172425",C521))),IF(V521="CEBAS","UNICO",IF(VALUE(C521)&lt;=11,"AMBA","INTERIOR")))))</f>
        <v>UNICO</v>
      </c>
      <c r="X521" s="20" t="str">
        <f>+IF(V521="","-",CONCATENATE(V521,"_",W521))</f>
        <v>ECE-CENS_UNICO</v>
      </c>
      <c r="Y521" s="59">
        <v>0.32139178839596833</v>
      </c>
      <c r="Z521" t="str">
        <f>+IFERROR(VLOOKUP(H521,#REF!,2,FALSE),"-")</f>
        <v>-</v>
      </c>
      <c r="AA521" t="s">
        <v>2393</v>
      </c>
      <c r="AB521" t="str">
        <f>+IF(W521="","-",IF(W521="UNICO","CENSO","MUESTRA"))</f>
        <v>CENSO</v>
      </c>
      <c r="AC521" t="s">
        <v>2398</v>
      </c>
      <c r="AD521" t="s">
        <v>134</v>
      </c>
      <c r="AF521">
        <f>+COUNTIF(Piloto!C:C,MARCO!A521)</f>
        <v>0</v>
      </c>
    </row>
    <row r="522" spans="1:32" x14ac:dyDescent="0.25">
      <c r="A522" s="5" t="str">
        <f t="shared" si="8"/>
        <v>0029DM0452</v>
      </c>
      <c r="B522" s="23" t="s">
        <v>2119</v>
      </c>
      <c r="C522" t="s">
        <v>280</v>
      </c>
      <c r="D522" t="s">
        <v>542</v>
      </c>
      <c r="E522" t="s">
        <v>543</v>
      </c>
      <c r="F522">
        <v>607676</v>
      </c>
      <c r="G522">
        <v>0</v>
      </c>
      <c r="H522" t="s">
        <v>550</v>
      </c>
      <c r="I522" t="s">
        <v>20</v>
      </c>
      <c r="J522" t="s">
        <v>90</v>
      </c>
      <c r="K522" t="s">
        <v>21</v>
      </c>
      <c r="M522" t="s">
        <v>17642</v>
      </c>
      <c r="N522" t="s">
        <v>22</v>
      </c>
      <c r="O522" t="s">
        <v>23</v>
      </c>
      <c r="P522" t="s">
        <v>26</v>
      </c>
      <c r="Q522" t="s">
        <v>92</v>
      </c>
      <c r="R522" s="13">
        <v>98</v>
      </c>
      <c r="S522" s="13">
        <v>9</v>
      </c>
      <c r="T522" s="21">
        <v>1</v>
      </c>
      <c r="V522" t="s">
        <v>2392</v>
      </c>
      <c r="W522" t="str">
        <f>+IF(V522="","",IF(MID(V522,1,3)="ECE","UNICO",IF(V522="FINES",CONCATENATE("R",IF(OR(C522="16",C522="21",C522="22",C522="23"),"16212223",IF(OR(C522="15",C522="17",C522="24",C522="25"),"15172425",C522))),IF(V522="CEBAS","UNICO",IF(VALUE(C522)&lt;=11,"AMBA","INTERIOR")))))</f>
        <v>UNICO</v>
      </c>
      <c r="X522" s="20" t="str">
        <f>+IF(V522="","-",CONCATENATE(V522,"_",W522))</f>
        <v>ECE-CENS_UNICO</v>
      </c>
      <c r="Y522" s="59">
        <v>0.33021891686846228</v>
      </c>
      <c r="Z522" t="str">
        <f>+IFERROR(VLOOKUP(H522,#REF!,2,FALSE),"-")</f>
        <v>-</v>
      </c>
      <c r="AA522" t="s">
        <v>2394</v>
      </c>
      <c r="AB522" t="str">
        <f>+IF(W522="","-",IF(W522="UNICO","CENSO","MUESTRA"))</f>
        <v>CENSO</v>
      </c>
      <c r="AC522" t="s">
        <v>2397</v>
      </c>
      <c r="AD522" t="s">
        <v>134</v>
      </c>
      <c r="AF522">
        <f>+COUNTIF(Piloto!C:C,MARCO!A522)</f>
        <v>0</v>
      </c>
    </row>
    <row r="523" spans="1:32" x14ac:dyDescent="0.25">
      <c r="A523" s="5" t="str">
        <f t="shared" si="8"/>
        <v>0091DM0451</v>
      </c>
      <c r="B523" s="23" t="s">
        <v>2119</v>
      </c>
      <c r="C523" t="s">
        <v>159</v>
      </c>
      <c r="D523" t="s">
        <v>1551</v>
      </c>
      <c r="E523" t="s">
        <v>1552</v>
      </c>
      <c r="F523">
        <v>620506</v>
      </c>
      <c r="G523">
        <v>0</v>
      </c>
      <c r="H523" t="s">
        <v>1556</v>
      </c>
      <c r="I523" t="s">
        <v>20</v>
      </c>
      <c r="J523" t="s">
        <v>90</v>
      </c>
      <c r="K523" t="s">
        <v>21</v>
      </c>
      <c r="M523" t="s">
        <v>17713</v>
      </c>
      <c r="N523" t="s">
        <v>22</v>
      </c>
      <c r="O523" t="s">
        <v>23</v>
      </c>
      <c r="P523" t="s">
        <v>26</v>
      </c>
      <c r="Q523" t="s">
        <v>92</v>
      </c>
      <c r="R523" s="13">
        <v>121</v>
      </c>
      <c r="S523" s="13">
        <v>4</v>
      </c>
      <c r="T523" s="21">
        <v>1</v>
      </c>
      <c r="V523" t="s">
        <v>2392</v>
      </c>
      <c r="W523" t="str">
        <f>+IF(V523="","",IF(MID(V523,1,3)="ECE","UNICO",IF(V523="FINES",CONCATENATE("R",IF(OR(C523="16",C523="21",C523="22",C523="23"),"16212223",IF(OR(C523="15",C523="17",C523="24",C523="25"),"15172425",C523))),IF(V523="CEBAS","UNICO",IF(VALUE(C523)&lt;=11,"AMBA","INTERIOR")))))</f>
        <v>UNICO</v>
      </c>
      <c r="X523" s="20" t="str">
        <f>+IF(V523="","-",CONCATENATE(V523,"_",W523))</f>
        <v>ECE-CENS_UNICO</v>
      </c>
      <c r="Y523" s="59">
        <v>0.33737513422965998</v>
      </c>
      <c r="Z523" t="str">
        <f>+IFERROR(VLOOKUP(H523,#REF!,2,FALSE),"-")</f>
        <v>-</v>
      </c>
      <c r="AA523" t="s">
        <v>2394</v>
      </c>
      <c r="AB523" t="str">
        <f>+IF(W523="","-",IF(W523="UNICO","CENSO","MUESTRA"))</f>
        <v>CENSO</v>
      </c>
      <c r="AC523" t="s">
        <v>2397</v>
      </c>
      <c r="AD523" t="s">
        <v>134</v>
      </c>
      <c r="AF523">
        <f>+COUNTIF(Piloto!C:C,MARCO!A523)</f>
        <v>0</v>
      </c>
    </row>
    <row r="524" spans="1:32" x14ac:dyDescent="0.25">
      <c r="A524" s="5" t="str">
        <f t="shared" si="8"/>
        <v>0106DM0455</v>
      </c>
      <c r="B524" s="23" t="s">
        <v>2119</v>
      </c>
      <c r="C524" t="s">
        <v>156</v>
      </c>
      <c r="D524" t="s">
        <v>515</v>
      </c>
      <c r="E524" t="s">
        <v>1743</v>
      </c>
      <c r="F524">
        <v>616054</v>
      </c>
      <c r="G524">
        <v>0</v>
      </c>
      <c r="H524" t="s">
        <v>1756</v>
      </c>
      <c r="I524" t="s">
        <v>20</v>
      </c>
      <c r="J524" t="s">
        <v>90</v>
      </c>
      <c r="K524" t="s">
        <v>21</v>
      </c>
      <c r="M524" t="s">
        <v>17761</v>
      </c>
      <c r="N524" t="s">
        <v>135</v>
      </c>
      <c r="O524" t="s">
        <v>23</v>
      </c>
      <c r="P524" t="s">
        <v>26</v>
      </c>
      <c r="Q524" t="s">
        <v>92</v>
      </c>
      <c r="R524" s="13">
        <v>54</v>
      </c>
      <c r="S524" s="13">
        <v>3</v>
      </c>
      <c r="T524" s="21">
        <v>1</v>
      </c>
      <c r="V524" t="s">
        <v>2392</v>
      </c>
      <c r="W524" t="str">
        <f>+IF(V524="","",IF(MID(V524,1,3)="ECE","UNICO",IF(V524="FINES",CONCATENATE("R",IF(OR(C524="16",C524="21",C524="22",C524="23"),"16212223",IF(OR(C524="15",C524="17",C524="24",C524="25"),"15172425",C524))),IF(V524="CEBAS","UNICO",IF(VALUE(C524)&lt;=11,"AMBA","INTERIOR")))))</f>
        <v>UNICO</v>
      </c>
      <c r="X524" s="20" t="str">
        <f>+IF(V524="","-",CONCATENATE(V524,"_",W524))</f>
        <v>ECE-CENS_UNICO</v>
      </c>
      <c r="Y524" s="59">
        <v>0.36056992411613459</v>
      </c>
      <c r="Z524" t="str">
        <f>+IFERROR(VLOOKUP(H524,#REF!,2,FALSE),"-")</f>
        <v>-</v>
      </c>
      <c r="AA524" t="s">
        <v>2394</v>
      </c>
      <c r="AB524" t="str">
        <f>+IF(W524="","-",IF(W524="UNICO","CENSO","MUESTRA"))</f>
        <v>CENSO</v>
      </c>
      <c r="AC524" t="s">
        <v>2397</v>
      </c>
      <c r="AD524" t="s">
        <v>134</v>
      </c>
      <c r="AF524">
        <f>+COUNTIF(Piloto!C:C,MARCO!A524)</f>
        <v>0</v>
      </c>
    </row>
    <row r="525" spans="1:32" x14ac:dyDescent="0.25">
      <c r="A525" s="5" t="str">
        <f t="shared" si="8"/>
        <v>0077DM0455</v>
      </c>
      <c r="B525" s="23" t="s">
        <v>2119</v>
      </c>
      <c r="C525" t="s">
        <v>157</v>
      </c>
      <c r="D525" t="s">
        <v>387</v>
      </c>
      <c r="E525" t="s">
        <v>1380</v>
      </c>
      <c r="F525">
        <v>609998</v>
      </c>
      <c r="G525">
        <v>0</v>
      </c>
      <c r="H525" t="s">
        <v>1396</v>
      </c>
      <c r="I525" t="s">
        <v>20</v>
      </c>
      <c r="J525" t="s">
        <v>90</v>
      </c>
      <c r="K525" t="s">
        <v>21</v>
      </c>
      <c r="M525" t="s">
        <v>17643</v>
      </c>
      <c r="N525" t="s">
        <v>22</v>
      </c>
      <c r="O525" t="s">
        <v>23</v>
      </c>
      <c r="P525" t="s">
        <v>26</v>
      </c>
      <c r="Q525" t="s">
        <v>92</v>
      </c>
      <c r="R525" s="13">
        <v>587</v>
      </c>
      <c r="S525" s="13">
        <v>31</v>
      </c>
      <c r="T525" s="21">
        <v>1</v>
      </c>
      <c r="V525" t="s">
        <v>2392</v>
      </c>
      <c r="W525" t="str">
        <f>+IF(V525="","",IF(MID(V525,1,3)="ECE","UNICO",IF(V525="FINES",CONCATENATE("R",IF(OR(C525="16",C525="21",C525="22",C525="23"),"16212223",IF(OR(C525="15",C525="17",C525="24",C525="25"),"15172425",C525))),IF(V525="CEBAS","UNICO",IF(VALUE(C525)&lt;=11,"AMBA","INTERIOR")))))</f>
        <v>UNICO</v>
      </c>
      <c r="X525" s="20" t="str">
        <f>+IF(V525="","-",CONCATENATE(V525,"_",W525))</f>
        <v>ECE-CENS_UNICO</v>
      </c>
      <c r="Y525" s="59">
        <v>0.37410714497437347</v>
      </c>
      <c r="Z525" t="str">
        <f>+IFERROR(VLOOKUP(H525,#REF!,2,FALSE),"-")</f>
        <v>-</v>
      </c>
      <c r="AA525" t="s">
        <v>2394</v>
      </c>
      <c r="AB525" t="str">
        <f>+IF(W525="","-",IF(W525="UNICO","CENSO","MUESTRA"))</f>
        <v>CENSO</v>
      </c>
      <c r="AC525" t="s">
        <v>2398</v>
      </c>
      <c r="AD525" t="s">
        <v>134</v>
      </c>
      <c r="AF525">
        <f>+COUNTIF(Piloto!C:C,MARCO!A525)</f>
        <v>0</v>
      </c>
    </row>
    <row r="526" spans="1:32" x14ac:dyDescent="0.25">
      <c r="A526" s="5" t="str">
        <f t="shared" si="8"/>
        <v>0097DM0457</v>
      </c>
      <c r="B526" s="23" t="s">
        <v>2119</v>
      </c>
      <c r="C526" t="s">
        <v>88</v>
      </c>
      <c r="D526" t="s">
        <v>1620</v>
      </c>
      <c r="E526" t="s">
        <v>1621</v>
      </c>
      <c r="F526">
        <v>601232</v>
      </c>
      <c r="G526">
        <v>0</v>
      </c>
      <c r="H526" t="s">
        <v>1650</v>
      </c>
      <c r="I526" t="s">
        <v>20</v>
      </c>
      <c r="J526" t="s">
        <v>90</v>
      </c>
      <c r="K526" t="s">
        <v>21</v>
      </c>
      <c r="M526" t="s">
        <v>17634</v>
      </c>
      <c r="N526" t="s">
        <v>22</v>
      </c>
      <c r="O526" t="s">
        <v>23</v>
      </c>
      <c r="P526" t="s">
        <v>26</v>
      </c>
      <c r="Q526" t="s">
        <v>92</v>
      </c>
      <c r="R526" s="13">
        <v>195</v>
      </c>
      <c r="S526" s="13">
        <v>8</v>
      </c>
      <c r="T526" s="21">
        <v>1</v>
      </c>
      <c r="V526" t="s">
        <v>2392</v>
      </c>
      <c r="W526" t="str">
        <f>+IF(V526="","",IF(MID(V526,1,3)="ECE","UNICO",IF(V526="FINES",CONCATENATE("R",IF(OR(C526="16",C526="21",C526="22",C526="23"),"16212223",IF(OR(C526="15",C526="17",C526="24",C526="25"),"15172425",C526))),IF(V526="CEBAS","UNICO",IF(VALUE(C526)&lt;=11,"AMBA","INTERIOR")))))</f>
        <v>UNICO</v>
      </c>
      <c r="X526" s="20" t="str">
        <f>+IF(V526="","-",CONCATENATE(V526,"_",W526))</f>
        <v>ECE-CENS_UNICO</v>
      </c>
      <c r="Y526" s="59">
        <v>0.39603295922279358</v>
      </c>
      <c r="Z526" t="str">
        <f>+IFERROR(VLOOKUP(H526,#REF!,2,FALSE),"-")</f>
        <v>-</v>
      </c>
      <c r="AA526" t="s">
        <v>2394</v>
      </c>
      <c r="AB526" t="str">
        <f>+IF(W526="","-",IF(W526="UNICO","CENSO","MUESTRA"))</f>
        <v>CENSO</v>
      </c>
      <c r="AC526" t="s">
        <v>2397</v>
      </c>
      <c r="AD526" t="s">
        <v>134</v>
      </c>
      <c r="AF526">
        <f>+COUNTIF(Piloto!C:C,MARCO!A526)</f>
        <v>0</v>
      </c>
    </row>
    <row r="527" spans="1:32" x14ac:dyDescent="0.25">
      <c r="A527" s="5" t="str">
        <f t="shared" si="8"/>
        <v>0064DM0452</v>
      </c>
      <c r="B527" s="23" t="s">
        <v>2119</v>
      </c>
      <c r="C527" t="s">
        <v>19</v>
      </c>
      <c r="D527" t="s">
        <v>1037</v>
      </c>
      <c r="E527" t="s">
        <v>1038</v>
      </c>
      <c r="F527">
        <v>615769</v>
      </c>
      <c r="G527">
        <v>0</v>
      </c>
      <c r="H527" t="s">
        <v>1045</v>
      </c>
      <c r="I527" t="s">
        <v>20</v>
      </c>
      <c r="J527" t="s">
        <v>90</v>
      </c>
      <c r="K527" t="s">
        <v>21</v>
      </c>
      <c r="M527" t="s">
        <v>17762</v>
      </c>
      <c r="N527" t="s">
        <v>135</v>
      </c>
      <c r="O527" t="s">
        <v>23</v>
      </c>
      <c r="P527" t="s">
        <v>26</v>
      </c>
      <c r="Q527" t="s">
        <v>92</v>
      </c>
      <c r="R527" s="13">
        <v>303</v>
      </c>
      <c r="S527" s="13">
        <v>16</v>
      </c>
      <c r="T527" s="21">
        <v>1</v>
      </c>
      <c r="V527" t="s">
        <v>2392</v>
      </c>
      <c r="W527" t="str">
        <f>+IF(V527="","",IF(MID(V527,1,3)="ECE","UNICO",IF(V527="FINES",CONCATENATE("R",IF(OR(C527="16",C527="21",C527="22",C527="23"),"16212223",IF(OR(C527="15",C527="17",C527="24",C527="25"),"15172425",C527))),IF(V527="CEBAS","UNICO",IF(VALUE(C527)&lt;=11,"AMBA","INTERIOR")))))</f>
        <v>UNICO</v>
      </c>
      <c r="X527" s="20" t="str">
        <f>+IF(V527="","-",CONCATENATE(V527,"_",W527))</f>
        <v>ECE-CENS_UNICO</v>
      </c>
      <c r="Y527" s="59">
        <v>0.40119367837905878</v>
      </c>
      <c r="Z527" t="str">
        <f>+IFERROR(VLOOKUP(H527,#REF!,2,FALSE),"-")</f>
        <v>-</v>
      </c>
      <c r="AA527" t="s">
        <v>2394</v>
      </c>
      <c r="AB527" t="str">
        <f>+IF(W527="","-",IF(W527="UNICO","CENSO","MUESTRA"))</f>
        <v>CENSO</v>
      </c>
      <c r="AC527" t="s">
        <v>2397</v>
      </c>
      <c r="AD527" t="s">
        <v>134</v>
      </c>
      <c r="AF527">
        <f>+COUNTIF(Piloto!C:C,MARCO!A527)</f>
        <v>0</v>
      </c>
    </row>
    <row r="528" spans="1:32" x14ac:dyDescent="0.25">
      <c r="A528" s="5" t="str">
        <f t="shared" si="8"/>
        <v>0064DM0453</v>
      </c>
      <c r="B528" s="23" t="s">
        <v>2119</v>
      </c>
      <c r="C528" t="s">
        <v>19</v>
      </c>
      <c r="D528" t="s">
        <v>1037</v>
      </c>
      <c r="E528" t="s">
        <v>1038</v>
      </c>
      <c r="F528">
        <v>624112</v>
      </c>
      <c r="G528">
        <v>0</v>
      </c>
      <c r="H528" t="s">
        <v>1046</v>
      </c>
      <c r="I528" t="s">
        <v>20</v>
      </c>
      <c r="J528" t="s">
        <v>90</v>
      </c>
      <c r="K528" t="s">
        <v>21</v>
      </c>
      <c r="M528" t="s">
        <v>17638</v>
      </c>
      <c r="N528" t="s">
        <v>135</v>
      </c>
      <c r="O528" t="s">
        <v>23</v>
      </c>
      <c r="P528" t="s">
        <v>26</v>
      </c>
      <c r="Q528" t="s">
        <v>92</v>
      </c>
      <c r="R528" s="13">
        <v>169</v>
      </c>
      <c r="S528" s="13">
        <v>10</v>
      </c>
      <c r="T528" s="21">
        <v>1</v>
      </c>
      <c r="V528" t="s">
        <v>2392</v>
      </c>
      <c r="W528" t="str">
        <f>+IF(V528="","",IF(MID(V528,1,3)="ECE","UNICO",IF(V528="FINES",CONCATENATE("R",IF(OR(C528="16",C528="21",C528="22",C528="23"),"16212223",IF(OR(C528="15",C528="17",C528="24",C528="25"),"15172425",C528))),IF(V528="CEBAS","UNICO",IF(VALUE(C528)&lt;=11,"AMBA","INTERIOR")))))</f>
        <v>UNICO</v>
      </c>
      <c r="X528" s="20" t="str">
        <f>+IF(V528="","-",CONCATENATE(V528,"_",W528))</f>
        <v>ECE-CENS_UNICO</v>
      </c>
      <c r="Y528" s="59">
        <v>0.40119367837905878</v>
      </c>
      <c r="Z528" t="str">
        <f>+IFERROR(VLOOKUP(H528,#REF!,2,FALSE),"-")</f>
        <v>-</v>
      </c>
      <c r="AA528" t="s">
        <v>2394</v>
      </c>
      <c r="AB528" t="str">
        <f>+IF(W528="","-",IF(W528="UNICO","CENSO","MUESTRA"))</f>
        <v>CENSO</v>
      </c>
      <c r="AC528" t="s">
        <v>2398</v>
      </c>
      <c r="AD528" t="s">
        <v>134</v>
      </c>
      <c r="AF528">
        <f>+COUNTIF(Piloto!C:C,MARCO!A528)</f>
        <v>0</v>
      </c>
    </row>
    <row r="529" spans="1:32" x14ac:dyDescent="0.25">
      <c r="A529" s="5" t="str">
        <f t="shared" si="8"/>
        <v>0001DM0454</v>
      </c>
      <c r="B529" s="23" t="s">
        <v>2119</v>
      </c>
      <c r="C529" t="s">
        <v>19</v>
      </c>
      <c r="D529" t="s">
        <v>17</v>
      </c>
      <c r="E529" t="s">
        <v>18</v>
      </c>
      <c r="F529">
        <v>620392</v>
      </c>
      <c r="G529">
        <v>0</v>
      </c>
      <c r="H529" t="s">
        <v>95</v>
      </c>
      <c r="I529" t="s">
        <v>20</v>
      </c>
      <c r="J529" t="s">
        <v>90</v>
      </c>
      <c r="K529" t="s">
        <v>21</v>
      </c>
      <c r="M529" t="s">
        <v>17632</v>
      </c>
      <c r="N529" t="s">
        <v>22</v>
      </c>
      <c r="O529" t="s">
        <v>23</v>
      </c>
      <c r="P529" t="s">
        <v>26</v>
      </c>
      <c r="Q529" t="s">
        <v>92</v>
      </c>
      <c r="R529" s="13">
        <v>214</v>
      </c>
      <c r="S529" s="13">
        <v>12</v>
      </c>
      <c r="T529" s="21">
        <v>1</v>
      </c>
      <c r="V529" t="s">
        <v>2392</v>
      </c>
      <c r="W529" t="str">
        <f>+IF(V529="","",IF(MID(V529,1,3)="ECE","UNICO",IF(V529="FINES",CONCATENATE("R",IF(OR(C529="16",C529="21",C529="22",C529="23"),"16212223",IF(OR(C529="15",C529="17",C529="24",C529="25"),"15172425",C529))),IF(V529="CEBAS","UNICO",IF(VALUE(C529)&lt;=11,"AMBA","INTERIOR")))))</f>
        <v>UNICO</v>
      </c>
      <c r="X529" s="20" t="str">
        <f>+IF(V529="","-",CONCATENATE(V529,"_",W529))</f>
        <v>ECE-CENS_UNICO</v>
      </c>
      <c r="Y529" s="59">
        <v>0.43018298990586218</v>
      </c>
      <c r="Z529" t="str">
        <f>+IFERROR(VLOOKUP(H529,#REF!,2,FALSE),"-")</f>
        <v>-</v>
      </c>
      <c r="AA529" t="s">
        <v>2393</v>
      </c>
      <c r="AB529" t="str">
        <f>+IF(W529="","-",IF(W529="UNICO","CENSO","MUESTRA"))</f>
        <v>CENSO</v>
      </c>
      <c r="AC529" t="s">
        <v>2398</v>
      </c>
      <c r="AD529" t="s">
        <v>134</v>
      </c>
      <c r="AF529">
        <f>+COUNTIF(Piloto!C:C,MARCO!A529)</f>
        <v>0</v>
      </c>
    </row>
    <row r="530" spans="1:32" x14ac:dyDescent="0.25">
      <c r="A530" s="5" t="str">
        <f t="shared" si="8"/>
        <v>0130DM0452</v>
      </c>
      <c r="B530" s="23" t="s">
        <v>2119</v>
      </c>
      <c r="C530" t="s">
        <v>186</v>
      </c>
      <c r="D530" t="s">
        <v>285</v>
      </c>
      <c r="E530" t="s">
        <v>1994</v>
      </c>
      <c r="F530">
        <v>616468</v>
      </c>
      <c r="G530">
        <v>0</v>
      </c>
      <c r="H530" t="s">
        <v>2005</v>
      </c>
      <c r="I530" t="s">
        <v>20</v>
      </c>
      <c r="J530" t="s">
        <v>90</v>
      </c>
      <c r="K530" t="s">
        <v>21</v>
      </c>
      <c r="M530" t="s">
        <v>17642</v>
      </c>
      <c r="N530" t="s">
        <v>22</v>
      </c>
      <c r="O530" t="s">
        <v>23</v>
      </c>
      <c r="P530" t="s">
        <v>26</v>
      </c>
      <c r="Q530" t="s">
        <v>92</v>
      </c>
      <c r="R530" s="13">
        <v>621</v>
      </c>
      <c r="S530" s="13">
        <v>25</v>
      </c>
      <c r="T530" s="21">
        <v>1</v>
      </c>
      <c r="V530" t="s">
        <v>2392</v>
      </c>
      <c r="W530" t="str">
        <f>+IF(V530="","",IF(MID(V530,1,3)="ECE","UNICO",IF(V530="FINES",CONCATENATE("R",IF(OR(C530="16",C530="21",C530="22",C530="23"),"16212223",IF(OR(C530="15",C530="17",C530="24",C530="25"),"15172425",C530))),IF(V530="CEBAS","UNICO",IF(VALUE(C530)&lt;=11,"AMBA","INTERIOR")))))</f>
        <v>UNICO</v>
      </c>
      <c r="X530" s="20" t="str">
        <f>+IF(V530="","-",CONCATENATE(V530,"_",W530))</f>
        <v>ECE-CENS_UNICO</v>
      </c>
      <c r="Y530" s="59">
        <v>0.43661215901374822</v>
      </c>
      <c r="Z530" t="str">
        <f>+IFERROR(VLOOKUP(H530,#REF!,2,FALSE),"-")</f>
        <v>-</v>
      </c>
      <c r="AA530" t="s">
        <v>2393</v>
      </c>
      <c r="AB530" t="str">
        <f>+IF(W530="","-",IF(W530="UNICO","CENSO","MUESTRA"))</f>
        <v>CENSO</v>
      </c>
      <c r="AC530" t="s">
        <v>2397</v>
      </c>
      <c r="AD530" t="s">
        <v>134</v>
      </c>
      <c r="AF530">
        <f>+COUNTIF(Piloto!C:C,MARCO!A530)</f>
        <v>0</v>
      </c>
    </row>
    <row r="531" spans="1:32" x14ac:dyDescent="0.25">
      <c r="A531" s="5" t="str">
        <f t="shared" si="8"/>
        <v>0034DM0451</v>
      </c>
      <c r="B531" s="23" t="s">
        <v>2119</v>
      </c>
      <c r="C531" t="s">
        <v>354</v>
      </c>
      <c r="D531" t="s">
        <v>632</v>
      </c>
      <c r="E531" t="s">
        <v>633</v>
      </c>
      <c r="F531">
        <v>616124</v>
      </c>
      <c r="G531">
        <v>0</v>
      </c>
      <c r="H531" t="s">
        <v>636</v>
      </c>
      <c r="I531" t="s">
        <v>20</v>
      </c>
      <c r="J531" t="s">
        <v>90</v>
      </c>
      <c r="K531" t="s">
        <v>21</v>
      </c>
      <c r="M531" t="s">
        <v>2289</v>
      </c>
      <c r="N531" t="s">
        <v>22</v>
      </c>
      <c r="O531" t="s">
        <v>23</v>
      </c>
      <c r="P531" t="s">
        <v>26</v>
      </c>
      <c r="Q531" t="s">
        <v>92</v>
      </c>
      <c r="R531" s="13">
        <v>322</v>
      </c>
      <c r="S531" s="13">
        <v>19</v>
      </c>
      <c r="T531" s="21">
        <v>1</v>
      </c>
      <c r="V531" t="s">
        <v>2392</v>
      </c>
      <c r="W531" t="str">
        <f>+IF(V531="","",IF(MID(V531,1,3)="ECE","UNICO",IF(V531="FINES",CONCATENATE("R",IF(OR(C531="16",C531="21",C531="22",C531="23"),"16212223",IF(OR(C531="15",C531="17",C531="24",C531="25"),"15172425",C531))),IF(V531="CEBAS","UNICO",IF(VALUE(C531)&lt;=11,"AMBA","INTERIOR")))))</f>
        <v>UNICO</v>
      </c>
      <c r="X531" s="20" t="str">
        <f>+IF(V531="","-",CONCATENATE(V531,"_",W531))</f>
        <v>ECE-CENS_UNICO</v>
      </c>
      <c r="Y531" s="59">
        <v>0.45347087791091523</v>
      </c>
      <c r="Z531" t="str">
        <f>+IFERROR(VLOOKUP(H531,#REF!,2,FALSE),"-")</f>
        <v>-</v>
      </c>
      <c r="AA531" t="s">
        <v>2394</v>
      </c>
      <c r="AB531" t="str">
        <f>+IF(W531="","-",IF(W531="UNICO","CENSO","MUESTRA"))</f>
        <v>CENSO</v>
      </c>
      <c r="AC531" t="s">
        <v>2398</v>
      </c>
      <c r="AD531" t="s">
        <v>134</v>
      </c>
      <c r="AF531">
        <f>+COUNTIF(Piloto!C:C,MARCO!A531)</f>
        <v>0</v>
      </c>
    </row>
    <row r="532" spans="1:32" x14ac:dyDescent="0.25">
      <c r="A532" s="5" t="str">
        <f t="shared" si="8"/>
        <v>0010DM0454</v>
      </c>
      <c r="B532" s="23" t="s">
        <v>2119</v>
      </c>
      <c r="C532" t="s">
        <v>88</v>
      </c>
      <c r="D532" t="s">
        <v>371</v>
      </c>
      <c r="E532" t="s">
        <v>373</v>
      </c>
      <c r="F532">
        <v>623914</v>
      </c>
      <c r="G532">
        <v>0</v>
      </c>
      <c r="H532" t="s">
        <v>383</v>
      </c>
      <c r="I532" t="s">
        <v>20</v>
      </c>
      <c r="J532" t="s">
        <v>90</v>
      </c>
      <c r="K532" t="s">
        <v>21</v>
      </c>
      <c r="M532" t="s">
        <v>17632</v>
      </c>
      <c r="N532" t="s">
        <v>22</v>
      </c>
      <c r="O532" t="s">
        <v>23</v>
      </c>
      <c r="P532" t="s">
        <v>26</v>
      </c>
      <c r="Q532" t="s">
        <v>92</v>
      </c>
      <c r="R532" s="13">
        <v>31</v>
      </c>
      <c r="S532" s="13">
        <v>3</v>
      </c>
      <c r="T532" s="21">
        <v>1</v>
      </c>
      <c r="V532" t="s">
        <v>2392</v>
      </c>
      <c r="W532" t="str">
        <f>+IF(V532="","",IF(MID(V532,1,3)="ECE","UNICO",IF(V532="FINES",CONCATENATE("R",IF(OR(C532="16",C532="21",C532="22",C532="23"),"16212223",IF(OR(C532="15",C532="17",C532="24",C532="25"),"15172425",C532))),IF(V532="CEBAS","UNICO",IF(VALUE(C532)&lt;=11,"AMBA","INTERIOR")))))</f>
        <v>UNICO</v>
      </c>
      <c r="X532" s="20" t="str">
        <f>+IF(V532="","-",CONCATENATE(V532,"_",W532))</f>
        <v>ECE-CENS_UNICO</v>
      </c>
      <c r="Y532" s="59">
        <v>0.46065817974709178</v>
      </c>
      <c r="Z532" t="str">
        <f>+IFERROR(VLOOKUP(H532,#REF!,2,FALSE),"-")</f>
        <v>-</v>
      </c>
      <c r="AA532" t="s">
        <v>2394</v>
      </c>
      <c r="AB532" t="str">
        <f>+IF(W532="","-",IF(W532="UNICO","CENSO","MUESTRA"))</f>
        <v>CENSO</v>
      </c>
      <c r="AC532" t="s">
        <v>2398</v>
      </c>
      <c r="AD532" t="s">
        <v>134</v>
      </c>
      <c r="AF532">
        <f>+COUNTIF(Piloto!C:C,MARCO!A532)</f>
        <v>0</v>
      </c>
    </row>
    <row r="533" spans="1:32" x14ac:dyDescent="0.25">
      <c r="A533" s="5" t="str">
        <f t="shared" si="8"/>
        <v>0007DM0452</v>
      </c>
      <c r="B533" s="23" t="s">
        <v>2119</v>
      </c>
      <c r="C533" t="s">
        <v>157</v>
      </c>
      <c r="D533" t="s">
        <v>165</v>
      </c>
      <c r="E533" t="s">
        <v>300</v>
      </c>
      <c r="F533">
        <v>606347</v>
      </c>
      <c r="G533">
        <v>0</v>
      </c>
      <c r="H533" t="s">
        <v>309</v>
      </c>
      <c r="I533" t="s">
        <v>20</v>
      </c>
      <c r="J533" t="s">
        <v>90</v>
      </c>
      <c r="K533" t="s">
        <v>21</v>
      </c>
      <c r="M533" t="s">
        <v>17642</v>
      </c>
      <c r="N533" t="s">
        <v>22</v>
      </c>
      <c r="O533" t="s">
        <v>23</v>
      </c>
      <c r="P533" t="s">
        <v>26</v>
      </c>
      <c r="Q533" t="s">
        <v>92</v>
      </c>
      <c r="R533" s="13">
        <v>161</v>
      </c>
      <c r="S533" s="13">
        <v>8</v>
      </c>
      <c r="T533" s="21">
        <v>1</v>
      </c>
      <c r="V533" t="s">
        <v>2392</v>
      </c>
      <c r="W533" t="str">
        <f>+IF(V533="","",IF(MID(V533,1,3)="ECE","UNICO",IF(V533="FINES",CONCATENATE("R",IF(OR(C533="16",C533="21",C533="22",C533="23"),"16212223",IF(OR(C533="15",C533="17",C533="24",C533="25"),"15172425",C533))),IF(V533="CEBAS","UNICO",IF(VALUE(C533)&lt;=11,"AMBA","INTERIOR")))))</f>
        <v>UNICO</v>
      </c>
      <c r="X533" s="20" t="str">
        <f>+IF(V533="","-",CONCATENATE(V533,"_",W533))</f>
        <v>ECE-CENS_UNICO</v>
      </c>
      <c r="Y533" s="59">
        <v>0.52105124216330678</v>
      </c>
      <c r="Z533" t="str">
        <f>+IFERROR(VLOOKUP(H533,#REF!,2,FALSE),"-")</f>
        <v>-</v>
      </c>
      <c r="AA533" t="s">
        <v>2394</v>
      </c>
      <c r="AB533" t="str">
        <f>+IF(W533="","-",IF(W533="UNICO","CENSO","MUESTRA"))</f>
        <v>CENSO</v>
      </c>
      <c r="AC533" t="s">
        <v>2398</v>
      </c>
      <c r="AD533" t="s">
        <v>134</v>
      </c>
      <c r="AF533">
        <f>+COUNTIF(Piloto!C:C,MARCO!A533)</f>
        <v>0</v>
      </c>
    </row>
    <row r="534" spans="1:32" x14ac:dyDescent="0.25">
      <c r="A534" s="5" t="str">
        <f t="shared" si="8"/>
        <v>0130DM0457</v>
      </c>
      <c r="B534" s="23" t="s">
        <v>2119</v>
      </c>
      <c r="C534" t="s">
        <v>186</v>
      </c>
      <c r="D534" t="s">
        <v>285</v>
      </c>
      <c r="E534" t="s">
        <v>1994</v>
      </c>
      <c r="F534">
        <v>623941</v>
      </c>
      <c r="G534">
        <v>0</v>
      </c>
      <c r="H534" t="s">
        <v>2011</v>
      </c>
      <c r="I534" t="s">
        <v>20</v>
      </c>
      <c r="J534" t="s">
        <v>90</v>
      </c>
      <c r="K534" t="s">
        <v>21</v>
      </c>
      <c r="M534" t="s">
        <v>17634</v>
      </c>
      <c r="N534" t="s">
        <v>22</v>
      </c>
      <c r="O534" t="s">
        <v>23</v>
      </c>
      <c r="P534" t="s">
        <v>26</v>
      </c>
      <c r="Q534" t="s">
        <v>92</v>
      </c>
      <c r="R534" s="13">
        <v>315</v>
      </c>
      <c r="S534" s="13">
        <v>11</v>
      </c>
      <c r="T534" s="21">
        <v>1</v>
      </c>
      <c r="V534" t="s">
        <v>2392</v>
      </c>
      <c r="W534" t="str">
        <f>+IF(V534="","",IF(MID(V534,1,3)="ECE","UNICO",IF(V534="FINES",CONCATENATE("R",IF(OR(C534="16",C534="21",C534="22",C534="23"),"16212223",IF(OR(C534="15",C534="17",C534="24",C534="25"),"15172425",C534))),IF(V534="CEBAS","UNICO",IF(VALUE(C534)&lt;=11,"AMBA","INTERIOR")))))</f>
        <v>UNICO</v>
      </c>
      <c r="X534" s="20" t="str">
        <f>+IF(V534="","-",CONCATENATE(V534,"_",W534))</f>
        <v>ECE-CENS_UNICO</v>
      </c>
      <c r="Y534" s="59">
        <v>0.52470607062180841</v>
      </c>
      <c r="Z534" t="str">
        <f>+IFERROR(VLOOKUP(H534,#REF!,2,FALSE),"-")</f>
        <v>-</v>
      </c>
      <c r="AA534" t="s">
        <v>2393</v>
      </c>
      <c r="AB534" t="str">
        <f>+IF(W534="","-",IF(W534="UNICO","CENSO","MUESTRA"))</f>
        <v>CENSO</v>
      </c>
      <c r="AC534" t="s">
        <v>2398</v>
      </c>
      <c r="AD534" t="s">
        <v>134</v>
      </c>
      <c r="AF534">
        <f>+COUNTIF(Piloto!C:C,MARCO!A534)</f>
        <v>0</v>
      </c>
    </row>
    <row r="535" spans="1:32" x14ac:dyDescent="0.25">
      <c r="A535" s="5" t="str">
        <f t="shared" si="8"/>
        <v>0015DM0455</v>
      </c>
      <c r="B535" s="23" t="s">
        <v>2119</v>
      </c>
      <c r="C535" t="s">
        <v>158</v>
      </c>
      <c r="D535" t="s">
        <v>427</v>
      </c>
      <c r="E535" t="s">
        <v>428</v>
      </c>
      <c r="F535">
        <v>623888</v>
      </c>
      <c r="G535">
        <v>0</v>
      </c>
      <c r="H535" t="s">
        <v>446</v>
      </c>
      <c r="I535" t="s">
        <v>20</v>
      </c>
      <c r="J535" t="s">
        <v>90</v>
      </c>
      <c r="K535" t="s">
        <v>21</v>
      </c>
      <c r="M535" t="s">
        <v>17643</v>
      </c>
      <c r="N535" t="s">
        <v>135</v>
      </c>
      <c r="O535" t="s">
        <v>23</v>
      </c>
      <c r="P535" t="s">
        <v>26</v>
      </c>
      <c r="Q535" t="s">
        <v>92</v>
      </c>
      <c r="R535" s="13">
        <v>432</v>
      </c>
      <c r="S535" s="13">
        <v>11</v>
      </c>
      <c r="T535" s="21">
        <v>1</v>
      </c>
      <c r="V535" t="s">
        <v>2392</v>
      </c>
      <c r="W535" t="str">
        <f>+IF(V535="","",IF(MID(V535,1,3)="ECE","UNICO",IF(V535="FINES",CONCATENATE("R",IF(OR(C535="16",C535="21",C535="22",C535="23"),"16212223",IF(OR(C535="15",C535="17",C535="24",C535="25"),"15172425",C535))),IF(V535="CEBAS","UNICO",IF(VALUE(C535)&lt;=11,"AMBA","INTERIOR")))))</f>
        <v>UNICO</v>
      </c>
      <c r="X535" s="20" t="str">
        <f>+IF(V535="","-",CONCATENATE(V535,"_",W535))</f>
        <v>ECE-CENS_UNICO</v>
      </c>
      <c r="Y535" s="59">
        <v>0.52595267102525045</v>
      </c>
      <c r="Z535" t="str">
        <f>+IFERROR(VLOOKUP(H535,#REF!,2,FALSE),"-")</f>
        <v>-</v>
      </c>
      <c r="AA535" t="s">
        <v>2393</v>
      </c>
      <c r="AB535" t="str">
        <f>+IF(W535="","-",IF(W535="UNICO","CENSO","MUESTRA"))</f>
        <v>CENSO</v>
      </c>
      <c r="AC535" t="s">
        <v>2397</v>
      </c>
      <c r="AD535" t="s">
        <v>134</v>
      </c>
      <c r="AF535">
        <f>+COUNTIF(Piloto!C:C,MARCO!A535)</f>
        <v>0</v>
      </c>
    </row>
    <row r="536" spans="1:32" x14ac:dyDescent="0.25">
      <c r="A536" s="5" t="str">
        <f t="shared" si="8"/>
        <v>0015DM0456</v>
      </c>
      <c r="B536" s="23" t="s">
        <v>2119</v>
      </c>
      <c r="C536" t="s">
        <v>158</v>
      </c>
      <c r="D536" t="s">
        <v>427</v>
      </c>
      <c r="E536" t="s">
        <v>428</v>
      </c>
      <c r="F536">
        <v>623982</v>
      </c>
      <c r="G536">
        <v>0</v>
      </c>
      <c r="H536" t="s">
        <v>448</v>
      </c>
      <c r="I536" t="s">
        <v>20</v>
      </c>
      <c r="J536" t="s">
        <v>90</v>
      </c>
      <c r="K536" t="s">
        <v>21</v>
      </c>
      <c r="M536" t="s">
        <v>17763</v>
      </c>
      <c r="N536" t="s">
        <v>135</v>
      </c>
      <c r="O536" t="s">
        <v>23</v>
      </c>
      <c r="P536" t="s">
        <v>26</v>
      </c>
      <c r="Q536" t="s">
        <v>92</v>
      </c>
      <c r="R536" s="13">
        <v>354</v>
      </c>
      <c r="S536" s="13">
        <v>12</v>
      </c>
      <c r="T536" s="21">
        <v>1</v>
      </c>
      <c r="V536" t="s">
        <v>2392</v>
      </c>
      <c r="W536" t="str">
        <f>+IF(V536="","",IF(MID(V536,1,3)="ECE","UNICO",IF(V536="FINES",CONCATENATE("R",IF(OR(C536="16",C536="21",C536="22",C536="23"),"16212223",IF(OR(C536="15",C536="17",C536="24",C536="25"),"15172425",C536))),IF(V536="CEBAS","UNICO",IF(VALUE(C536)&lt;=11,"AMBA","INTERIOR")))))</f>
        <v>UNICO</v>
      </c>
      <c r="X536" s="20" t="str">
        <f>+IF(V536="","-",CONCATENATE(V536,"_",W536))</f>
        <v>ECE-CENS_UNICO</v>
      </c>
      <c r="Y536" s="59">
        <v>0.5308986236067379</v>
      </c>
      <c r="Z536" t="str">
        <f>+IFERROR(VLOOKUP(H536,#REF!,2,FALSE),"-")</f>
        <v>-</v>
      </c>
      <c r="AA536" t="s">
        <v>2393</v>
      </c>
      <c r="AB536" t="str">
        <f>+IF(W536="","-",IF(W536="UNICO","CENSO","MUESTRA"))</f>
        <v>CENSO</v>
      </c>
      <c r="AC536" t="s">
        <v>2398</v>
      </c>
      <c r="AD536" t="s">
        <v>134</v>
      </c>
      <c r="AF536">
        <f>+COUNTIF(Piloto!C:C,MARCO!A536)</f>
        <v>0</v>
      </c>
    </row>
    <row r="537" spans="1:32" x14ac:dyDescent="0.25">
      <c r="A537" s="5" t="str">
        <f t="shared" si="8"/>
        <v>0001DM0473</v>
      </c>
      <c r="B537" s="23" t="s">
        <v>2119</v>
      </c>
      <c r="C537" t="s">
        <v>19</v>
      </c>
      <c r="D537" t="s">
        <v>17</v>
      </c>
      <c r="E537" t="s">
        <v>18</v>
      </c>
      <c r="F537">
        <v>617135</v>
      </c>
      <c r="G537">
        <v>0</v>
      </c>
      <c r="H537" t="s">
        <v>126</v>
      </c>
      <c r="I537" t="s">
        <v>20</v>
      </c>
      <c r="J537" t="s">
        <v>90</v>
      </c>
      <c r="K537" t="s">
        <v>21</v>
      </c>
      <c r="M537" t="s">
        <v>17641</v>
      </c>
      <c r="N537" t="s">
        <v>22</v>
      </c>
      <c r="O537" t="s">
        <v>23</v>
      </c>
      <c r="P537" t="s">
        <v>26</v>
      </c>
      <c r="Q537" t="s">
        <v>92</v>
      </c>
      <c r="R537" s="13">
        <v>132</v>
      </c>
      <c r="S537" s="13">
        <v>10</v>
      </c>
      <c r="T537" s="21">
        <v>1</v>
      </c>
      <c r="V537" t="s">
        <v>2392</v>
      </c>
      <c r="W537" t="str">
        <f>+IF(V537="","",IF(MID(V537,1,3)="ECE","UNICO",IF(V537="FINES",CONCATENATE("R",IF(OR(C537="16",C537="21",C537="22",C537="23"),"16212223",IF(OR(C537="15",C537="17",C537="24",C537="25"),"15172425",C537))),IF(V537="CEBAS","UNICO",IF(VALUE(C537)&lt;=11,"AMBA","INTERIOR")))))</f>
        <v>UNICO</v>
      </c>
      <c r="X537" s="20" t="str">
        <f>+IF(V537="","-",CONCATENATE(V537,"_",W537))</f>
        <v>ECE-CENS_UNICO</v>
      </c>
      <c r="Y537" s="59">
        <v>0.53592548045245081</v>
      </c>
      <c r="Z537" t="str">
        <f>+IFERROR(VLOOKUP(H537,#REF!,2,FALSE),"-")</f>
        <v>-</v>
      </c>
      <c r="AA537" t="s">
        <v>2393</v>
      </c>
      <c r="AB537" t="str">
        <f>+IF(W537="","-",IF(W537="UNICO","CENSO","MUESTRA"))</f>
        <v>CENSO</v>
      </c>
      <c r="AC537" t="s">
        <v>2398</v>
      </c>
      <c r="AD537" t="s">
        <v>134</v>
      </c>
      <c r="AF537">
        <f>+COUNTIF(Piloto!C:C,MARCO!A537)</f>
        <v>0</v>
      </c>
    </row>
    <row r="538" spans="1:32" x14ac:dyDescent="0.25">
      <c r="A538" s="5" t="str">
        <f t="shared" si="8"/>
        <v>0053DM0455</v>
      </c>
      <c r="B538" s="23" t="s">
        <v>2119</v>
      </c>
      <c r="C538" t="s">
        <v>83</v>
      </c>
      <c r="D538" t="s">
        <v>856</v>
      </c>
      <c r="E538" t="s">
        <v>857</v>
      </c>
      <c r="F538">
        <v>624029</v>
      </c>
      <c r="G538">
        <v>0</v>
      </c>
      <c r="H538" t="s">
        <v>872</v>
      </c>
      <c r="I538" t="s">
        <v>20</v>
      </c>
      <c r="J538" t="s">
        <v>90</v>
      </c>
      <c r="K538" t="s">
        <v>21</v>
      </c>
      <c r="M538" t="s">
        <v>17764</v>
      </c>
      <c r="N538" t="s">
        <v>22</v>
      </c>
      <c r="O538" t="s">
        <v>23</v>
      </c>
      <c r="P538" t="s">
        <v>26</v>
      </c>
      <c r="Q538" t="s">
        <v>92</v>
      </c>
      <c r="R538" s="13">
        <v>214</v>
      </c>
      <c r="S538" s="13">
        <v>13</v>
      </c>
      <c r="T538" s="21">
        <v>1</v>
      </c>
      <c r="V538" t="s">
        <v>2392</v>
      </c>
      <c r="W538" t="str">
        <f>+IF(V538="","",IF(MID(V538,1,3)="ECE","UNICO",IF(V538="FINES",CONCATENATE("R",IF(OR(C538="16",C538="21",C538="22",C538="23"),"16212223",IF(OR(C538="15",C538="17",C538="24",C538="25"),"15172425",C538))),IF(V538="CEBAS","UNICO",IF(VALUE(C538)&lt;=11,"AMBA","INTERIOR")))))</f>
        <v>UNICO</v>
      </c>
      <c r="X538" s="20" t="str">
        <f>+IF(V538="","-",CONCATENATE(V538,"_",W538))</f>
        <v>ECE-CENS_UNICO</v>
      </c>
      <c r="Y538" s="59">
        <v>0.56510172019133698</v>
      </c>
      <c r="Z538" t="str">
        <f>+IFERROR(VLOOKUP(H538,#REF!,2,FALSE),"-")</f>
        <v>-</v>
      </c>
      <c r="AA538" t="s">
        <v>2394</v>
      </c>
      <c r="AB538" t="str">
        <f>+IF(W538="","-",IF(W538="UNICO","CENSO","MUESTRA"))</f>
        <v>CENSO</v>
      </c>
      <c r="AC538" t="s">
        <v>2397</v>
      </c>
      <c r="AD538" t="s">
        <v>134</v>
      </c>
      <c r="AF538">
        <f>+COUNTIF(Piloto!C:C,MARCO!A538)</f>
        <v>0</v>
      </c>
    </row>
    <row r="539" spans="1:32" x14ac:dyDescent="0.25">
      <c r="A539" s="5" t="str">
        <f t="shared" si="8"/>
        <v>0053DM0454</v>
      </c>
      <c r="B539" s="23" t="s">
        <v>2119</v>
      </c>
      <c r="C539" t="s">
        <v>83</v>
      </c>
      <c r="D539" t="s">
        <v>856</v>
      </c>
      <c r="E539" t="s">
        <v>857</v>
      </c>
      <c r="F539">
        <v>624026</v>
      </c>
      <c r="G539">
        <v>0</v>
      </c>
      <c r="H539" t="s">
        <v>871</v>
      </c>
      <c r="I539" t="s">
        <v>20</v>
      </c>
      <c r="J539" t="s">
        <v>90</v>
      </c>
      <c r="K539" t="s">
        <v>21</v>
      </c>
      <c r="M539" t="s">
        <v>17632</v>
      </c>
      <c r="N539" t="s">
        <v>22</v>
      </c>
      <c r="O539" t="s">
        <v>23</v>
      </c>
      <c r="P539" t="s">
        <v>26</v>
      </c>
      <c r="Q539" t="s">
        <v>92</v>
      </c>
      <c r="R539" s="13">
        <v>75</v>
      </c>
      <c r="S539" s="13">
        <v>9</v>
      </c>
      <c r="T539" s="21">
        <v>1</v>
      </c>
      <c r="V539" t="s">
        <v>2392</v>
      </c>
      <c r="W539" t="str">
        <f>+IF(V539="","",IF(MID(V539,1,3)="ECE","UNICO",IF(V539="FINES",CONCATENATE("R",IF(OR(C539="16",C539="21",C539="22",C539="23"),"16212223",IF(OR(C539="15",C539="17",C539="24",C539="25"),"15172425",C539))),IF(V539="CEBAS","UNICO",IF(VALUE(C539)&lt;=11,"AMBA","INTERIOR")))))</f>
        <v>UNICO</v>
      </c>
      <c r="X539" s="20" t="str">
        <f>+IF(V539="","-",CONCATENATE(V539,"_",W539))</f>
        <v>ECE-CENS_UNICO</v>
      </c>
      <c r="Y539" s="59">
        <v>0.5661102050059551</v>
      </c>
      <c r="Z539" t="str">
        <f>+IFERROR(VLOOKUP(H539,#REF!,2,FALSE),"-")</f>
        <v>-</v>
      </c>
      <c r="AA539" t="s">
        <v>2394</v>
      </c>
      <c r="AB539" t="str">
        <f>+IF(W539="","-",IF(W539="UNICO","CENSO","MUESTRA"))</f>
        <v>CENSO</v>
      </c>
      <c r="AC539" t="s">
        <v>2398</v>
      </c>
      <c r="AD539" t="s">
        <v>134</v>
      </c>
      <c r="AF539">
        <f>+COUNTIF(Piloto!C:C,MARCO!A539)</f>
        <v>0</v>
      </c>
    </row>
    <row r="540" spans="1:32" x14ac:dyDescent="0.25">
      <c r="A540" s="5" t="str">
        <f t="shared" si="8"/>
        <v>0001DM0472</v>
      </c>
      <c r="B540" s="23" t="s">
        <v>2119</v>
      </c>
      <c r="C540" t="s">
        <v>19</v>
      </c>
      <c r="D540" t="s">
        <v>17</v>
      </c>
      <c r="E540" t="s">
        <v>18</v>
      </c>
      <c r="F540">
        <v>602887</v>
      </c>
      <c r="G540">
        <v>0</v>
      </c>
      <c r="H540" t="s">
        <v>125</v>
      </c>
      <c r="I540" t="s">
        <v>20</v>
      </c>
      <c r="J540" t="s">
        <v>90</v>
      </c>
      <c r="K540" t="s">
        <v>21</v>
      </c>
      <c r="M540" t="s">
        <v>17765</v>
      </c>
      <c r="N540" t="s">
        <v>22</v>
      </c>
      <c r="O540" t="s">
        <v>82</v>
      </c>
      <c r="P540" t="s">
        <v>26</v>
      </c>
      <c r="Q540" t="s">
        <v>92</v>
      </c>
      <c r="R540" s="13">
        <v>93</v>
      </c>
      <c r="S540" s="13">
        <v>8</v>
      </c>
      <c r="T540" s="21">
        <v>1</v>
      </c>
      <c r="V540" t="s">
        <v>2392</v>
      </c>
      <c r="W540" t="str">
        <f>+IF(V540="","",IF(MID(V540,1,3)="ECE","UNICO",IF(V540="FINES",CONCATENATE("R",IF(OR(C540="16",C540="21",C540="22",C540="23"),"16212223",IF(OR(C540="15",C540="17",C540="24",C540="25"),"15172425",C540))),IF(V540="CEBAS","UNICO",IF(VALUE(C540)&lt;=11,"AMBA","INTERIOR")))))</f>
        <v>UNICO</v>
      </c>
      <c r="X540" s="20" t="str">
        <f>+IF(V540="","-",CONCATENATE(V540,"_",W540))</f>
        <v>ECE-CENS_UNICO</v>
      </c>
      <c r="Y540" s="59">
        <v>0.57321899188192271</v>
      </c>
      <c r="Z540" t="str">
        <f>+IFERROR(VLOOKUP(H540,#REF!,2,FALSE),"-")</f>
        <v>-</v>
      </c>
      <c r="AA540" t="s">
        <v>2393</v>
      </c>
      <c r="AB540" t="str">
        <f>+IF(W540="","-",IF(W540="UNICO","CENSO","MUESTRA"))</f>
        <v>CENSO</v>
      </c>
      <c r="AC540" t="s">
        <v>2398</v>
      </c>
      <c r="AD540" t="s">
        <v>134</v>
      </c>
      <c r="AF540">
        <f>+COUNTIF(Piloto!C:C,MARCO!A540)</f>
        <v>0</v>
      </c>
    </row>
    <row r="541" spans="1:32" x14ac:dyDescent="0.25">
      <c r="A541" s="5" t="str">
        <f t="shared" si="8"/>
        <v>0001DM0470</v>
      </c>
      <c r="B541" s="23" t="s">
        <v>2119</v>
      </c>
      <c r="C541" t="s">
        <v>19</v>
      </c>
      <c r="D541" t="s">
        <v>17</v>
      </c>
      <c r="E541" t="s">
        <v>18</v>
      </c>
      <c r="F541">
        <v>600732</v>
      </c>
      <c r="G541">
        <v>0</v>
      </c>
      <c r="H541" t="s">
        <v>122</v>
      </c>
      <c r="I541" t="s">
        <v>20</v>
      </c>
      <c r="J541" t="s">
        <v>90</v>
      </c>
      <c r="K541" t="s">
        <v>21</v>
      </c>
      <c r="M541" t="s">
        <v>17672</v>
      </c>
      <c r="N541" t="s">
        <v>22</v>
      </c>
      <c r="O541" t="s">
        <v>23</v>
      </c>
      <c r="P541" t="s">
        <v>26</v>
      </c>
      <c r="Q541" t="s">
        <v>92</v>
      </c>
      <c r="R541" s="13">
        <v>309</v>
      </c>
      <c r="S541" s="13">
        <v>13</v>
      </c>
      <c r="T541" s="21">
        <v>1</v>
      </c>
      <c r="V541" t="s">
        <v>2392</v>
      </c>
      <c r="W541" t="str">
        <f>+IF(V541="","",IF(MID(V541,1,3)="ECE","UNICO",IF(V541="FINES",CONCATENATE("R",IF(OR(C541="16",C541="21",C541="22",C541="23"),"16212223",IF(OR(C541="15",C541="17",C541="24",C541="25"),"15172425",C541))),IF(V541="CEBAS","UNICO",IF(VALUE(C541)&lt;=11,"AMBA","INTERIOR")))))</f>
        <v>UNICO</v>
      </c>
      <c r="X541" s="20" t="str">
        <f>+IF(V541="","-",CONCATENATE(V541,"_",W541))</f>
        <v>ECE-CENS_UNICO</v>
      </c>
      <c r="Y541" s="59">
        <v>0.58489647592817029</v>
      </c>
      <c r="Z541" t="str">
        <f>+IFERROR(VLOOKUP(H541,#REF!,2,FALSE),"-")</f>
        <v>-</v>
      </c>
      <c r="AA541" t="s">
        <v>2393</v>
      </c>
      <c r="AB541" t="str">
        <f>+IF(W541="","-",IF(W541="UNICO","CENSO","MUESTRA"))</f>
        <v>CENSO</v>
      </c>
      <c r="AC541" t="s">
        <v>2397</v>
      </c>
      <c r="AD541" t="s">
        <v>134</v>
      </c>
      <c r="AF541">
        <f>+COUNTIF(Piloto!C:C,MARCO!A541)</f>
        <v>0</v>
      </c>
    </row>
    <row r="542" spans="1:32" x14ac:dyDescent="0.25">
      <c r="A542" s="5" t="str">
        <f t="shared" si="8"/>
        <v>0053DM0453</v>
      </c>
      <c r="B542" s="23" t="s">
        <v>2119</v>
      </c>
      <c r="C542" t="s">
        <v>83</v>
      </c>
      <c r="D542" t="s">
        <v>856</v>
      </c>
      <c r="E542" t="s">
        <v>857</v>
      </c>
      <c r="F542">
        <v>603334</v>
      </c>
      <c r="G542">
        <v>0</v>
      </c>
      <c r="H542" t="s">
        <v>870</v>
      </c>
      <c r="I542" t="s">
        <v>20</v>
      </c>
      <c r="J542" t="s">
        <v>90</v>
      </c>
      <c r="K542" t="s">
        <v>21</v>
      </c>
      <c r="M542" t="s">
        <v>17638</v>
      </c>
      <c r="N542" t="s">
        <v>22</v>
      </c>
      <c r="O542" t="s">
        <v>23</v>
      </c>
      <c r="P542" t="s">
        <v>26</v>
      </c>
      <c r="Q542" t="s">
        <v>92</v>
      </c>
      <c r="R542" s="13">
        <v>208</v>
      </c>
      <c r="S542" s="13">
        <v>16</v>
      </c>
      <c r="T542" s="21">
        <v>1</v>
      </c>
      <c r="V542" t="s">
        <v>2392</v>
      </c>
      <c r="W542" t="str">
        <f>+IF(V542="","",IF(MID(V542,1,3)="ECE","UNICO",IF(V542="FINES",CONCATENATE("R",IF(OR(C542="16",C542="21",C542="22",C542="23"),"16212223",IF(OR(C542="15",C542="17",C542="24",C542="25"),"15172425",C542))),IF(V542="CEBAS","UNICO",IF(VALUE(C542)&lt;=11,"AMBA","INTERIOR")))))</f>
        <v>UNICO</v>
      </c>
      <c r="X542" s="20" t="str">
        <f>+IF(V542="","-",CONCATENATE(V542,"_",W542))</f>
        <v>ECE-CENS_UNICO</v>
      </c>
      <c r="Y542" s="59">
        <v>0.58750356568230522</v>
      </c>
      <c r="Z542" t="str">
        <f>+IFERROR(VLOOKUP(H542,#REF!,2,FALSE),"-")</f>
        <v>-</v>
      </c>
      <c r="AA542" t="s">
        <v>2394</v>
      </c>
      <c r="AB542" t="str">
        <f>+IF(W542="","-",IF(W542="UNICO","CENSO","MUESTRA"))</f>
        <v>CENSO</v>
      </c>
      <c r="AC542" t="s">
        <v>2398</v>
      </c>
      <c r="AD542" t="s">
        <v>134</v>
      </c>
      <c r="AF542">
        <f>+COUNTIF(Piloto!C:C,MARCO!A542)</f>
        <v>0</v>
      </c>
    </row>
    <row r="543" spans="1:32" x14ac:dyDescent="0.25">
      <c r="A543" s="5" t="str">
        <f t="shared" si="8"/>
        <v>0043DM0470</v>
      </c>
      <c r="B543" s="23" t="s">
        <v>2119</v>
      </c>
      <c r="C543" t="s">
        <v>161</v>
      </c>
      <c r="D543" t="s">
        <v>677</v>
      </c>
      <c r="E543" t="s">
        <v>678</v>
      </c>
      <c r="F543">
        <v>603091</v>
      </c>
      <c r="G543">
        <v>0</v>
      </c>
      <c r="H543" t="s">
        <v>742</v>
      </c>
      <c r="I543" t="s">
        <v>20</v>
      </c>
      <c r="J543" t="s">
        <v>90</v>
      </c>
      <c r="K543" t="s">
        <v>21</v>
      </c>
      <c r="M543" t="s">
        <v>17672</v>
      </c>
      <c r="N543" t="s">
        <v>22</v>
      </c>
      <c r="O543" t="s">
        <v>23</v>
      </c>
      <c r="P543" t="s">
        <v>26</v>
      </c>
      <c r="Q543" t="s">
        <v>92</v>
      </c>
      <c r="R543" s="13">
        <v>614</v>
      </c>
      <c r="S543" s="13">
        <v>19</v>
      </c>
      <c r="T543" s="21">
        <v>1</v>
      </c>
      <c r="V543" t="s">
        <v>2392</v>
      </c>
      <c r="W543" t="str">
        <f>+IF(V543="","",IF(MID(V543,1,3)="ECE","UNICO",IF(V543="FINES",CONCATENATE("R",IF(OR(C543="16",C543="21",C543="22",C543="23"),"16212223",IF(OR(C543="15",C543="17",C543="24",C543="25"),"15172425",C543))),IF(V543="CEBAS","UNICO",IF(VALUE(C543)&lt;=11,"AMBA","INTERIOR")))))</f>
        <v>UNICO</v>
      </c>
      <c r="X543" s="20" t="str">
        <f>+IF(V543="","-",CONCATENATE(V543,"_",W543))</f>
        <v>ECE-CENS_UNICO</v>
      </c>
      <c r="Y543" s="59">
        <v>0.62854829927285516</v>
      </c>
      <c r="Z543" t="str">
        <f>+IFERROR(VLOOKUP(H543,#REF!,2,FALSE),"-")</f>
        <v>-</v>
      </c>
      <c r="AA543" t="s">
        <v>2394</v>
      </c>
      <c r="AB543" t="str">
        <f>+IF(W543="","-",IF(W543="UNICO","CENSO","MUESTRA"))</f>
        <v>CENSO</v>
      </c>
      <c r="AC543" t="s">
        <v>2398</v>
      </c>
      <c r="AD543" t="s">
        <v>134</v>
      </c>
      <c r="AF543">
        <f>+COUNTIF(Piloto!C:C,MARCO!A543)</f>
        <v>0</v>
      </c>
    </row>
    <row r="544" spans="1:32" x14ac:dyDescent="0.25">
      <c r="A544" s="5" t="str">
        <f t="shared" si="8"/>
        <v>0067DM0451</v>
      </c>
      <c r="B544" s="23" t="s">
        <v>2119</v>
      </c>
      <c r="C544" t="s">
        <v>86</v>
      </c>
      <c r="D544" t="s">
        <v>1059</v>
      </c>
      <c r="E544" t="s">
        <v>1060</v>
      </c>
      <c r="F544">
        <v>616469</v>
      </c>
      <c r="G544">
        <v>0</v>
      </c>
      <c r="H544" t="s">
        <v>1067</v>
      </c>
      <c r="I544" t="s">
        <v>20</v>
      </c>
      <c r="J544" t="s">
        <v>90</v>
      </c>
      <c r="K544" t="s">
        <v>21</v>
      </c>
      <c r="M544" t="s">
        <v>2289</v>
      </c>
      <c r="N544" t="s">
        <v>135</v>
      </c>
      <c r="O544" t="s">
        <v>23</v>
      </c>
      <c r="P544" t="s">
        <v>26</v>
      </c>
      <c r="Q544" t="s">
        <v>92</v>
      </c>
      <c r="R544" s="13">
        <v>727</v>
      </c>
      <c r="S544" s="13">
        <v>32</v>
      </c>
      <c r="T544" s="21">
        <v>1</v>
      </c>
      <c r="V544" t="s">
        <v>2392</v>
      </c>
      <c r="W544" t="str">
        <f>+IF(V544="","",IF(MID(V544,1,3)="ECE","UNICO",IF(V544="FINES",CONCATENATE("R",IF(OR(C544="16",C544="21",C544="22",C544="23"),"16212223",IF(OR(C544="15",C544="17",C544="24",C544="25"),"15172425",C544))),IF(V544="CEBAS","UNICO",IF(VALUE(C544)&lt;=11,"AMBA","INTERIOR")))))</f>
        <v>UNICO</v>
      </c>
      <c r="X544" s="20" t="str">
        <f>+IF(V544="","-",CONCATENATE(V544,"_",W544))</f>
        <v>ECE-CENS_UNICO</v>
      </c>
      <c r="Y544" s="59">
        <v>0.64976910182407921</v>
      </c>
      <c r="Z544" t="str">
        <f>+IFERROR(VLOOKUP(H544,#REF!,2,FALSE),"-")</f>
        <v>-</v>
      </c>
      <c r="AA544" t="s">
        <v>2393</v>
      </c>
      <c r="AB544" t="str">
        <f>+IF(W544="","-",IF(W544="UNICO","CENSO","MUESTRA"))</f>
        <v>CENSO</v>
      </c>
      <c r="AC544" t="s">
        <v>2398</v>
      </c>
      <c r="AD544" t="s">
        <v>134</v>
      </c>
      <c r="AF544">
        <f>+COUNTIF(Piloto!C:C,MARCO!A544)</f>
        <v>0</v>
      </c>
    </row>
    <row r="545" spans="1:32" x14ac:dyDescent="0.25">
      <c r="A545" s="5" t="str">
        <f t="shared" si="8"/>
        <v>0001DM0474</v>
      </c>
      <c r="B545" s="23" t="s">
        <v>2119</v>
      </c>
      <c r="C545" t="s">
        <v>19</v>
      </c>
      <c r="D545" t="s">
        <v>17</v>
      </c>
      <c r="E545" t="s">
        <v>18</v>
      </c>
      <c r="F545">
        <v>624019</v>
      </c>
      <c r="G545">
        <v>0</v>
      </c>
      <c r="H545" t="s">
        <v>127</v>
      </c>
      <c r="I545" t="s">
        <v>20</v>
      </c>
      <c r="J545" t="s">
        <v>90</v>
      </c>
      <c r="K545" t="s">
        <v>21</v>
      </c>
      <c r="M545" t="s">
        <v>17669</v>
      </c>
      <c r="N545" t="s">
        <v>22</v>
      </c>
      <c r="O545" t="s">
        <v>23</v>
      </c>
      <c r="P545" t="s">
        <v>26</v>
      </c>
      <c r="Q545" t="s">
        <v>92</v>
      </c>
      <c r="R545" s="13">
        <v>234</v>
      </c>
      <c r="S545" s="13">
        <v>14</v>
      </c>
      <c r="T545" s="21">
        <v>1</v>
      </c>
      <c r="V545" t="s">
        <v>2392</v>
      </c>
      <c r="W545" t="str">
        <f>+IF(V545="","",IF(MID(V545,1,3)="ECE","UNICO",IF(V545="FINES",CONCATENATE("R",IF(OR(C545="16",C545="21",C545="22",C545="23"),"16212223",IF(OR(C545="15",C545="17",C545="24",C545="25"),"15172425",C545))),IF(V545="CEBAS","UNICO",IF(VALUE(C545)&lt;=11,"AMBA","INTERIOR")))))</f>
        <v>UNICO</v>
      </c>
      <c r="X545" s="20" t="str">
        <f>+IF(V545="","-",CONCATENATE(V545,"_",W545))</f>
        <v>ECE-CENS_UNICO</v>
      </c>
      <c r="Y545" s="59">
        <v>0.65269521120432261</v>
      </c>
      <c r="Z545" t="str">
        <f>+IFERROR(VLOOKUP(H545,#REF!,2,FALSE),"-")</f>
        <v>-</v>
      </c>
      <c r="AA545" t="s">
        <v>2393</v>
      </c>
      <c r="AB545" t="str">
        <f>+IF(W545="","-",IF(W545="UNICO","CENSO","MUESTRA"))</f>
        <v>CENSO</v>
      </c>
      <c r="AC545" t="s">
        <v>2397</v>
      </c>
      <c r="AD545" t="s">
        <v>134</v>
      </c>
      <c r="AF545">
        <f>+COUNTIF(Piloto!C:C,MARCO!A545)</f>
        <v>0</v>
      </c>
    </row>
    <row r="546" spans="1:32" x14ac:dyDescent="0.25">
      <c r="A546" s="5" t="str">
        <f t="shared" si="8"/>
        <v>0069DM0494</v>
      </c>
      <c r="B546" s="23" t="s">
        <v>2119</v>
      </c>
      <c r="C546" t="s">
        <v>1079</v>
      </c>
      <c r="D546" t="s">
        <v>1077</v>
      </c>
      <c r="E546" t="s">
        <v>1078</v>
      </c>
      <c r="F546">
        <v>624115</v>
      </c>
      <c r="G546">
        <v>0</v>
      </c>
      <c r="H546" t="s">
        <v>1222</v>
      </c>
      <c r="I546" t="s">
        <v>20</v>
      </c>
      <c r="J546" t="s">
        <v>90</v>
      </c>
      <c r="K546" t="s">
        <v>21</v>
      </c>
      <c r="M546" t="s">
        <v>17766</v>
      </c>
      <c r="N546" t="s">
        <v>22</v>
      </c>
      <c r="O546" t="s">
        <v>82</v>
      </c>
      <c r="P546" t="s">
        <v>26</v>
      </c>
      <c r="Q546" t="s">
        <v>92</v>
      </c>
      <c r="R546" s="13">
        <v>45</v>
      </c>
      <c r="S546" s="13">
        <v>3</v>
      </c>
      <c r="T546" s="21">
        <v>1</v>
      </c>
      <c r="V546" t="s">
        <v>2392</v>
      </c>
      <c r="W546" t="str">
        <f>+IF(V546="","",IF(MID(V546,1,3)="ECE","UNICO",IF(V546="FINES",CONCATENATE("R",IF(OR(C546="16",C546="21",C546="22",C546="23"),"16212223",IF(OR(C546="15",C546="17",C546="24",C546="25"),"15172425",C546))),IF(V546="CEBAS","UNICO",IF(VALUE(C546)&lt;=11,"AMBA","INTERIOR")))))</f>
        <v>UNICO</v>
      </c>
      <c r="X546" s="20" t="str">
        <f>+IF(V546="","-",CONCATENATE(V546,"_",W546))</f>
        <v>ECE-CENS_UNICO</v>
      </c>
      <c r="Y546" s="59">
        <v>0.72846314154173197</v>
      </c>
      <c r="Z546" t="str">
        <f>+IFERROR(VLOOKUP(H546,#REF!,2,FALSE),"-")</f>
        <v>-</v>
      </c>
      <c r="AA546" t="s">
        <v>2393</v>
      </c>
      <c r="AB546" t="str">
        <f>+IF(W546="","-",IF(W546="UNICO","CENSO","MUESTRA"))</f>
        <v>CENSO</v>
      </c>
      <c r="AC546" t="s">
        <v>2397</v>
      </c>
      <c r="AD546" t="s">
        <v>134</v>
      </c>
      <c r="AF546">
        <f>+COUNTIF(Piloto!C:C,MARCO!A546)</f>
        <v>0</v>
      </c>
    </row>
    <row r="547" spans="1:32" x14ac:dyDescent="0.25">
      <c r="A547" s="5" t="str">
        <f t="shared" si="8"/>
        <v>0032DM0460</v>
      </c>
      <c r="B547" s="23" t="s">
        <v>2119</v>
      </c>
      <c r="C547" t="s">
        <v>584</v>
      </c>
      <c r="D547" t="s">
        <v>582</v>
      </c>
      <c r="E547" t="s">
        <v>583</v>
      </c>
      <c r="F547">
        <v>615750</v>
      </c>
      <c r="G547">
        <v>0</v>
      </c>
      <c r="H547" t="s">
        <v>617</v>
      </c>
      <c r="I547" t="s">
        <v>20</v>
      </c>
      <c r="J547" t="s">
        <v>90</v>
      </c>
      <c r="K547" t="s">
        <v>21</v>
      </c>
      <c r="M547" t="s">
        <v>17633</v>
      </c>
      <c r="N547" t="s">
        <v>135</v>
      </c>
      <c r="O547" t="s">
        <v>23</v>
      </c>
      <c r="P547" t="s">
        <v>26</v>
      </c>
      <c r="Q547" t="s">
        <v>92</v>
      </c>
      <c r="R547" s="13">
        <v>272</v>
      </c>
      <c r="S547" s="13">
        <v>18</v>
      </c>
      <c r="T547" s="21">
        <v>1</v>
      </c>
      <c r="V547" t="s">
        <v>2392</v>
      </c>
      <c r="W547" t="str">
        <f>+IF(V547="","",IF(MID(V547,1,3)="ECE","UNICO",IF(V547="FINES",CONCATENATE("R",IF(OR(C547="16",C547="21",C547="22",C547="23"),"16212223",IF(OR(C547="15",C547="17",C547="24",C547="25"),"15172425",C547))),IF(V547="CEBAS","UNICO",IF(VALUE(C547)&lt;=11,"AMBA","INTERIOR")))))</f>
        <v>UNICO</v>
      </c>
      <c r="X547" s="20" t="str">
        <f>+IF(V547="","-",CONCATENATE(V547,"_",W547))</f>
        <v>ECE-CENS_UNICO</v>
      </c>
      <c r="Y547" s="59">
        <v>0.7468174370852384</v>
      </c>
      <c r="Z547" t="str">
        <f>+IFERROR(VLOOKUP(H547,#REF!,2,FALSE),"-")</f>
        <v>-</v>
      </c>
      <c r="AA547" t="s">
        <v>2393</v>
      </c>
      <c r="AB547" t="str">
        <f>+IF(W547="","-",IF(W547="UNICO","CENSO","MUESTRA"))</f>
        <v>CENSO</v>
      </c>
      <c r="AC547" t="s">
        <v>2397</v>
      </c>
      <c r="AD547" t="s">
        <v>134</v>
      </c>
      <c r="AF547">
        <f>+COUNTIF(Piloto!C:C,MARCO!A547)</f>
        <v>0</v>
      </c>
    </row>
    <row r="548" spans="1:32" x14ac:dyDescent="0.25">
      <c r="A548" s="5" t="str">
        <f t="shared" si="8"/>
        <v>0032DM0454</v>
      </c>
      <c r="B548" s="23" t="s">
        <v>2119</v>
      </c>
      <c r="C548" t="s">
        <v>584</v>
      </c>
      <c r="D548" t="s">
        <v>582</v>
      </c>
      <c r="E548" t="s">
        <v>583</v>
      </c>
      <c r="F548">
        <v>615646</v>
      </c>
      <c r="G548">
        <v>0</v>
      </c>
      <c r="H548" t="s">
        <v>610</v>
      </c>
      <c r="I548" t="s">
        <v>20</v>
      </c>
      <c r="J548" t="s">
        <v>90</v>
      </c>
      <c r="K548" t="s">
        <v>21</v>
      </c>
      <c r="M548" t="s">
        <v>17750</v>
      </c>
      <c r="N548" t="s">
        <v>135</v>
      </c>
      <c r="O548" t="s">
        <v>23</v>
      </c>
      <c r="P548" t="s">
        <v>26</v>
      </c>
      <c r="Q548" t="s">
        <v>92</v>
      </c>
      <c r="R548" s="13">
        <v>443</v>
      </c>
      <c r="S548" s="13">
        <v>24</v>
      </c>
      <c r="T548" s="21">
        <v>1</v>
      </c>
      <c r="V548" t="s">
        <v>2392</v>
      </c>
      <c r="W548" t="str">
        <f>+IF(V548="","",IF(MID(V548,1,3)="ECE","UNICO",IF(V548="FINES",CONCATENATE("R",IF(OR(C548="16",C548="21",C548="22",C548="23"),"16212223",IF(OR(C548="15",C548="17",C548="24",C548="25"),"15172425",C548))),IF(V548="CEBAS","UNICO",IF(VALUE(C548)&lt;=11,"AMBA","INTERIOR")))))</f>
        <v>UNICO</v>
      </c>
      <c r="X548" s="20" t="str">
        <f>+IF(V548="","-",CONCATENATE(V548,"_",W548))</f>
        <v>ECE-CENS_UNICO</v>
      </c>
      <c r="Y548" s="59">
        <v>0.74879999418516419</v>
      </c>
      <c r="Z548" t="str">
        <f>+IFERROR(VLOOKUP(H548,#REF!,2,FALSE),"-")</f>
        <v>-</v>
      </c>
      <c r="AA548" t="s">
        <v>2393</v>
      </c>
      <c r="AB548" t="str">
        <f>+IF(W548="","-",IF(W548="UNICO","CENSO","MUESTRA"))</f>
        <v>CENSO</v>
      </c>
      <c r="AC548" t="s">
        <v>2397</v>
      </c>
      <c r="AD548" t="s">
        <v>134</v>
      </c>
      <c r="AF548">
        <f>+COUNTIF(Piloto!C:C,MARCO!A548)</f>
        <v>0</v>
      </c>
    </row>
    <row r="549" spans="1:32" x14ac:dyDescent="0.25">
      <c r="A549" s="5" t="str">
        <f t="shared" si="8"/>
        <v>0136DM0456</v>
      </c>
      <c r="B549" s="23" t="s">
        <v>2119</v>
      </c>
      <c r="C549" t="s">
        <v>1245</v>
      </c>
      <c r="D549" t="s">
        <v>170</v>
      </c>
      <c r="E549" t="s">
        <v>2094</v>
      </c>
      <c r="F549">
        <v>620530</v>
      </c>
      <c r="G549">
        <v>0</v>
      </c>
      <c r="H549" t="s">
        <v>2107</v>
      </c>
      <c r="I549" t="s">
        <v>20</v>
      </c>
      <c r="J549" t="s">
        <v>90</v>
      </c>
      <c r="K549" t="s">
        <v>21</v>
      </c>
      <c r="M549" t="s">
        <v>17767</v>
      </c>
      <c r="N549" t="s">
        <v>22</v>
      </c>
      <c r="O549" t="s">
        <v>23</v>
      </c>
      <c r="P549" t="s">
        <v>26</v>
      </c>
      <c r="Q549" t="s">
        <v>92</v>
      </c>
      <c r="R549" s="13">
        <v>230</v>
      </c>
      <c r="S549" s="13">
        <v>6</v>
      </c>
      <c r="T549" s="21">
        <v>1</v>
      </c>
      <c r="V549" t="s">
        <v>2392</v>
      </c>
      <c r="W549" t="str">
        <f>+IF(V549="","",IF(MID(V549,1,3)="ECE","UNICO",IF(V549="FINES",CONCATENATE("R",IF(OR(C549="16",C549="21",C549="22",C549="23"),"16212223",IF(OR(C549="15",C549="17",C549="24",C549="25"),"15172425",C549))),IF(V549="CEBAS","UNICO",IF(VALUE(C549)&lt;=11,"AMBA","INTERIOR")))))</f>
        <v>UNICO</v>
      </c>
      <c r="X549" s="20" t="str">
        <f>+IF(V549="","-",CONCATENATE(V549,"_",W549))</f>
        <v>ECE-CENS_UNICO</v>
      </c>
      <c r="Y549" s="59">
        <v>0.76418868256242656</v>
      </c>
      <c r="Z549" t="str">
        <f>+IFERROR(VLOOKUP(H549,#REF!,2,FALSE),"-")</f>
        <v>-</v>
      </c>
      <c r="AA549" t="s">
        <v>2393</v>
      </c>
      <c r="AB549" t="str">
        <f>+IF(W549="","-",IF(W549="UNICO","CENSO","MUESTRA"))</f>
        <v>CENSO</v>
      </c>
      <c r="AC549" t="s">
        <v>2398</v>
      </c>
      <c r="AD549" t="s">
        <v>134</v>
      </c>
      <c r="AF549">
        <f>+COUNTIF(Piloto!C:C,MARCO!A549)</f>
        <v>0</v>
      </c>
    </row>
    <row r="550" spans="1:32" x14ac:dyDescent="0.25">
      <c r="A550" s="5" t="str">
        <f t="shared" si="8"/>
        <v>0071DM0469</v>
      </c>
      <c r="B550" s="23" t="s">
        <v>2119</v>
      </c>
      <c r="C550" t="s">
        <v>1245</v>
      </c>
      <c r="D550" t="s">
        <v>1243</v>
      </c>
      <c r="E550" t="s">
        <v>1244</v>
      </c>
      <c r="F550">
        <v>624722</v>
      </c>
      <c r="G550">
        <v>0</v>
      </c>
      <c r="H550" t="s">
        <v>1292</v>
      </c>
      <c r="I550" t="s">
        <v>20</v>
      </c>
      <c r="J550" t="s">
        <v>90</v>
      </c>
      <c r="K550" t="s">
        <v>21</v>
      </c>
      <c r="M550" t="s">
        <v>17677</v>
      </c>
      <c r="N550" t="s">
        <v>22</v>
      </c>
      <c r="O550" t="s">
        <v>23</v>
      </c>
      <c r="P550" t="s">
        <v>26</v>
      </c>
      <c r="Q550" t="s">
        <v>92</v>
      </c>
      <c r="R550" s="13">
        <v>120</v>
      </c>
      <c r="S550" s="13">
        <v>6</v>
      </c>
      <c r="T550" s="21">
        <v>1</v>
      </c>
      <c r="V550" t="s">
        <v>2392</v>
      </c>
      <c r="W550" t="str">
        <f>+IF(V550="","",IF(MID(V550,1,3)="ECE","UNICO",IF(V550="FINES",CONCATENATE("R",IF(OR(C550="16",C550="21",C550="22",C550="23"),"16212223",IF(OR(C550="15",C550="17",C550="24",C550="25"),"15172425",C550))),IF(V550="CEBAS","UNICO",IF(VALUE(C550)&lt;=11,"AMBA","INTERIOR")))))</f>
        <v>UNICO</v>
      </c>
      <c r="X550" s="20" t="str">
        <f>+IF(V550="","-",CONCATENATE(V550,"_",W550))</f>
        <v>ECE-CENS_UNICO</v>
      </c>
      <c r="Y550" s="59">
        <v>0.78193448248662445</v>
      </c>
      <c r="Z550" t="str">
        <f>+IFERROR(VLOOKUP(H550,#REF!,2,FALSE),"-")</f>
        <v>-</v>
      </c>
      <c r="AA550" t="s">
        <v>2393</v>
      </c>
      <c r="AB550" t="str">
        <f>+IF(W550="","-",IF(W550="UNICO","CENSO","MUESTRA"))</f>
        <v>CENSO</v>
      </c>
      <c r="AC550" t="s">
        <v>2397</v>
      </c>
      <c r="AD550" t="s">
        <v>134</v>
      </c>
      <c r="AF550">
        <f>+COUNTIF(Piloto!C:C,MARCO!A550)</f>
        <v>0</v>
      </c>
    </row>
    <row r="551" spans="1:32" x14ac:dyDescent="0.25">
      <c r="A551" s="5" t="str">
        <f t="shared" si="8"/>
        <v>0071DM0468</v>
      </c>
      <c r="B551" s="23" t="s">
        <v>2119</v>
      </c>
      <c r="C551" t="s">
        <v>1245</v>
      </c>
      <c r="D551" t="s">
        <v>1243</v>
      </c>
      <c r="E551" t="s">
        <v>1244</v>
      </c>
      <c r="F551">
        <v>624721</v>
      </c>
      <c r="G551">
        <v>0</v>
      </c>
      <c r="H551" t="s">
        <v>1291</v>
      </c>
      <c r="I551" t="s">
        <v>20</v>
      </c>
      <c r="J551" t="s">
        <v>90</v>
      </c>
      <c r="K551" t="s">
        <v>21</v>
      </c>
      <c r="M551" t="s">
        <v>17624</v>
      </c>
      <c r="N551" t="s">
        <v>22</v>
      </c>
      <c r="O551" t="s">
        <v>23</v>
      </c>
      <c r="P551" t="s">
        <v>26</v>
      </c>
      <c r="Q551" t="s">
        <v>92</v>
      </c>
      <c r="R551" s="13">
        <v>240</v>
      </c>
      <c r="S551" s="13">
        <v>12</v>
      </c>
      <c r="T551" s="21">
        <v>1</v>
      </c>
      <c r="V551" t="s">
        <v>2392</v>
      </c>
      <c r="W551" t="str">
        <f>+IF(V551="","",IF(MID(V551,1,3)="ECE","UNICO",IF(V551="FINES",CONCATENATE("R",IF(OR(C551="16",C551="21",C551="22",C551="23"),"16212223",IF(OR(C551="15",C551="17",C551="24",C551="25"),"15172425",C551))),IF(V551="CEBAS","UNICO",IF(VALUE(C551)&lt;=11,"AMBA","INTERIOR")))))</f>
        <v>UNICO</v>
      </c>
      <c r="X551" s="20" t="str">
        <f>+IF(V551="","-",CONCATENATE(V551,"_",W551))</f>
        <v>ECE-CENS_UNICO</v>
      </c>
      <c r="Y551" s="59">
        <v>0.78375800973490661</v>
      </c>
      <c r="Z551" t="str">
        <f>+IFERROR(VLOOKUP(H551,#REF!,2,FALSE),"-")</f>
        <v>-</v>
      </c>
      <c r="AA551" t="s">
        <v>2393</v>
      </c>
      <c r="AB551" t="str">
        <f>+IF(W551="","-",IF(W551="UNICO","CENSO","MUESTRA"))</f>
        <v>CENSO</v>
      </c>
      <c r="AC551" t="s">
        <v>2397</v>
      </c>
      <c r="AD551" t="s">
        <v>134</v>
      </c>
      <c r="AF551">
        <f>+COUNTIF(Piloto!C:C,MARCO!A551)</f>
        <v>1</v>
      </c>
    </row>
    <row r="552" spans="1:32" x14ac:dyDescent="0.25">
      <c r="A552" s="5" t="str">
        <f t="shared" si="8"/>
        <v>0069DM0458</v>
      </c>
      <c r="B552" s="23" t="s">
        <v>2119</v>
      </c>
      <c r="C552" t="s">
        <v>1079</v>
      </c>
      <c r="D552" t="s">
        <v>1077</v>
      </c>
      <c r="E552" t="s">
        <v>1078</v>
      </c>
      <c r="F552">
        <v>622192</v>
      </c>
      <c r="G552">
        <v>0</v>
      </c>
      <c r="H552" t="s">
        <v>1167</v>
      </c>
      <c r="I552" t="s">
        <v>20</v>
      </c>
      <c r="J552" t="s">
        <v>90</v>
      </c>
      <c r="K552" t="s">
        <v>21</v>
      </c>
      <c r="M552" t="s">
        <v>17618</v>
      </c>
      <c r="N552" t="s">
        <v>22</v>
      </c>
      <c r="O552" t="s">
        <v>23</v>
      </c>
      <c r="P552" t="s">
        <v>26</v>
      </c>
      <c r="Q552" t="s">
        <v>92</v>
      </c>
      <c r="R552" s="13">
        <v>188</v>
      </c>
      <c r="S552" s="13">
        <v>6</v>
      </c>
      <c r="T552" s="21">
        <v>1</v>
      </c>
      <c r="V552" t="s">
        <v>2392</v>
      </c>
      <c r="W552" t="str">
        <f>+IF(V552="","",IF(MID(V552,1,3)="ECE","UNICO",IF(V552="FINES",CONCATENATE("R",IF(OR(C552="16",C552="21",C552="22",C552="23"),"16212223",IF(OR(C552="15",C552="17",C552="24",C552="25"),"15172425",C552))),IF(V552="CEBAS","UNICO",IF(VALUE(C552)&lt;=11,"AMBA","INTERIOR")))))</f>
        <v>UNICO</v>
      </c>
      <c r="X552" s="20" t="str">
        <f>+IF(V552="","-",CONCATENATE(V552,"_",W552))</f>
        <v>ECE-CENS_UNICO</v>
      </c>
      <c r="Y552" s="59">
        <v>0.79424410274154267</v>
      </c>
      <c r="Z552" t="str">
        <f>+IFERROR(VLOOKUP(H552,#REF!,2,FALSE),"-")</f>
        <v>-</v>
      </c>
      <c r="AA552" t="s">
        <v>2393</v>
      </c>
      <c r="AB552" t="str">
        <f>+IF(W552="","-",IF(W552="UNICO","CENSO","MUESTRA"))</f>
        <v>CENSO</v>
      </c>
      <c r="AC552" t="s">
        <v>2398</v>
      </c>
      <c r="AD552" t="s">
        <v>134</v>
      </c>
      <c r="AF552">
        <f>+COUNTIF(Piloto!C:C,MARCO!A552)</f>
        <v>0</v>
      </c>
    </row>
    <row r="553" spans="1:32" x14ac:dyDescent="0.25">
      <c r="A553" s="5" t="str">
        <f t="shared" si="8"/>
        <v>0045DM0460</v>
      </c>
      <c r="B553" s="23" t="s">
        <v>2119</v>
      </c>
      <c r="C553" t="s">
        <v>140</v>
      </c>
      <c r="D553" t="s">
        <v>760</v>
      </c>
      <c r="E553" t="s">
        <v>761</v>
      </c>
      <c r="F553">
        <v>622213</v>
      </c>
      <c r="G553">
        <v>0</v>
      </c>
      <c r="H553" t="s">
        <v>796</v>
      </c>
      <c r="I553" t="s">
        <v>20</v>
      </c>
      <c r="J553" t="s">
        <v>90</v>
      </c>
      <c r="K553" t="s">
        <v>21</v>
      </c>
      <c r="M553" t="s">
        <v>17633</v>
      </c>
      <c r="N553" t="s">
        <v>22</v>
      </c>
      <c r="O553" t="s">
        <v>23</v>
      </c>
      <c r="P553" t="s">
        <v>26</v>
      </c>
      <c r="Q553" t="s">
        <v>92</v>
      </c>
      <c r="R553" s="13">
        <v>408</v>
      </c>
      <c r="S553" s="13">
        <v>16</v>
      </c>
      <c r="T553" s="21">
        <v>1</v>
      </c>
      <c r="V553" t="s">
        <v>2392</v>
      </c>
      <c r="W553" t="str">
        <f>+IF(V553="","",IF(MID(V553,1,3)="ECE","UNICO",IF(V553="FINES",CONCATENATE("R",IF(OR(C553="16",C553="21",C553="22",C553="23"),"16212223",IF(OR(C553="15",C553="17",C553="24",C553="25"),"15172425",C553))),IF(V553="CEBAS","UNICO",IF(VALUE(C553)&lt;=11,"AMBA","INTERIOR")))))</f>
        <v>UNICO</v>
      </c>
      <c r="X553" s="20" t="str">
        <f>+IF(V553="","-",CONCATENATE(V553,"_",W553))</f>
        <v>ECE-CENS_UNICO</v>
      </c>
      <c r="Y553" s="59">
        <v>0.85836199091540444</v>
      </c>
      <c r="Z553" t="str">
        <f>+IFERROR(VLOOKUP(H553,#REF!,2,FALSE),"-")</f>
        <v>-</v>
      </c>
      <c r="AA553" t="s">
        <v>2393</v>
      </c>
      <c r="AB553" t="str">
        <f>+IF(W553="","-",IF(W553="UNICO","CENSO","MUESTRA"))</f>
        <v>CENSO</v>
      </c>
      <c r="AC553" t="s">
        <v>2398</v>
      </c>
      <c r="AD553" t="s">
        <v>134</v>
      </c>
      <c r="AF553">
        <f>+COUNTIF(Piloto!C:C,MARCO!A553)</f>
        <v>0</v>
      </c>
    </row>
    <row r="554" spans="1:32" x14ac:dyDescent="0.25">
      <c r="A554" s="5" t="str">
        <f t="shared" si="8"/>
        <v>0062DM0468</v>
      </c>
      <c r="B554" s="23" t="s">
        <v>2119</v>
      </c>
      <c r="C554" t="s">
        <v>246</v>
      </c>
      <c r="D554" t="s">
        <v>958</v>
      </c>
      <c r="E554" t="s">
        <v>959</v>
      </c>
      <c r="F554">
        <v>624011</v>
      </c>
      <c r="G554">
        <v>0</v>
      </c>
      <c r="H554" t="s">
        <v>1013</v>
      </c>
      <c r="I554" t="s">
        <v>20</v>
      </c>
      <c r="J554" t="s">
        <v>90</v>
      </c>
      <c r="K554" t="s">
        <v>21</v>
      </c>
      <c r="M554" t="s">
        <v>17624</v>
      </c>
      <c r="N554" t="s">
        <v>22</v>
      </c>
      <c r="O554" t="s">
        <v>23</v>
      </c>
      <c r="P554" t="s">
        <v>26</v>
      </c>
      <c r="Q554" t="s">
        <v>92</v>
      </c>
      <c r="R554" s="13">
        <v>181</v>
      </c>
      <c r="S554" s="13">
        <v>9</v>
      </c>
      <c r="T554" s="21">
        <v>1</v>
      </c>
      <c r="V554" t="s">
        <v>2392</v>
      </c>
      <c r="W554" t="str">
        <f>+IF(V554="","",IF(MID(V554,1,3)="ECE","UNICO",IF(V554="FINES",CONCATENATE("R",IF(OR(C554="16",C554="21",C554="22",C554="23"),"16212223",IF(OR(C554="15",C554="17",C554="24",C554="25"),"15172425",C554))),IF(V554="CEBAS","UNICO",IF(VALUE(C554)&lt;=11,"AMBA","INTERIOR")))))</f>
        <v>UNICO</v>
      </c>
      <c r="X554" s="20" t="str">
        <f>+IF(V554="","-",CONCATENATE(V554,"_",W554))</f>
        <v>ECE-CENS_UNICO</v>
      </c>
      <c r="Y554" s="59">
        <v>0.93025410701246825</v>
      </c>
      <c r="Z554" t="str">
        <f>+IFERROR(VLOOKUP(H554,#REF!,2,FALSE),"-")</f>
        <v>-</v>
      </c>
      <c r="AA554" t="s">
        <v>2393</v>
      </c>
      <c r="AB554" t="str">
        <f>+IF(W554="","-",IF(W554="UNICO","CENSO","MUESTRA"))</f>
        <v>CENSO</v>
      </c>
      <c r="AC554" t="s">
        <v>2398</v>
      </c>
      <c r="AD554" t="s">
        <v>134</v>
      </c>
      <c r="AF554">
        <f>+COUNTIF(Piloto!C:C,MARCO!A554)</f>
        <v>0</v>
      </c>
    </row>
    <row r="555" spans="1:32" x14ac:dyDescent="0.25">
      <c r="A555" s="5" t="str">
        <f t="shared" si="8"/>
        <v>0062DM0458</v>
      </c>
      <c r="B555" s="23" t="s">
        <v>2119</v>
      </c>
      <c r="C555" t="s">
        <v>246</v>
      </c>
      <c r="D555" t="s">
        <v>958</v>
      </c>
      <c r="E555" t="s">
        <v>959</v>
      </c>
      <c r="F555">
        <v>622205</v>
      </c>
      <c r="G555">
        <v>0</v>
      </c>
      <c r="H555" t="s">
        <v>1001</v>
      </c>
      <c r="I555" t="s">
        <v>20</v>
      </c>
      <c r="J555" t="s">
        <v>90</v>
      </c>
      <c r="K555" t="s">
        <v>21</v>
      </c>
      <c r="M555" t="s">
        <v>17618</v>
      </c>
      <c r="N555" t="s">
        <v>22</v>
      </c>
      <c r="O555" t="s">
        <v>23</v>
      </c>
      <c r="P555" t="s">
        <v>26</v>
      </c>
      <c r="Q555" t="s">
        <v>92</v>
      </c>
      <c r="R555" s="13">
        <v>111</v>
      </c>
      <c r="S555" s="13">
        <v>6</v>
      </c>
      <c r="T555" s="21">
        <v>1</v>
      </c>
      <c r="V555" t="s">
        <v>2392</v>
      </c>
      <c r="W555" t="str">
        <f>+IF(V555="","",IF(MID(V555,1,3)="ECE","UNICO",IF(V555="FINES",CONCATENATE("R",IF(OR(C555="16",C555="21",C555="22",C555="23"),"16212223",IF(OR(C555="15",C555="17",C555="24",C555="25"),"15172425",C555))),IF(V555="CEBAS","UNICO",IF(VALUE(C555)&lt;=11,"AMBA","INTERIOR")))))</f>
        <v>UNICO</v>
      </c>
      <c r="X555" s="20" t="str">
        <f>+IF(V555="","-",CONCATENATE(V555,"_",W555))</f>
        <v>ECE-CENS_UNICO</v>
      </c>
      <c r="Y555" s="59">
        <v>0.97332880625853668</v>
      </c>
      <c r="Z555" t="str">
        <f>+IFERROR(VLOOKUP(H555,#REF!,2,FALSE),"-")</f>
        <v>-</v>
      </c>
      <c r="AA555" t="s">
        <v>2393</v>
      </c>
      <c r="AB555" t="str">
        <f>+IF(W555="","-",IF(W555="UNICO","CENSO","MUESTRA"))</f>
        <v>CENSO</v>
      </c>
      <c r="AC555" t="s">
        <v>2397</v>
      </c>
      <c r="AD555" t="s">
        <v>134</v>
      </c>
      <c r="AF555">
        <f>+COUNTIF(Piloto!C:C,MARCO!A555)</f>
        <v>0</v>
      </c>
    </row>
    <row r="556" spans="1:32" x14ac:dyDescent="0.25">
      <c r="A556" s="5" t="str">
        <f t="shared" si="8"/>
        <v>0008DE0701</v>
      </c>
      <c r="B556" s="23" t="s">
        <v>2119</v>
      </c>
      <c r="C556" t="s">
        <v>139</v>
      </c>
      <c r="D556" t="s">
        <v>312</v>
      </c>
      <c r="E556" t="s">
        <v>314</v>
      </c>
      <c r="F556">
        <v>604490</v>
      </c>
      <c r="G556">
        <v>0</v>
      </c>
      <c r="H556" t="s">
        <v>335</v>
      </c>
      <c r="I556" t="s">
        <v>20</v>
      </c>
      <c r="J556" t="s">
        <v>74</v>
      </c>
      <c r="K556" t="s">
        <v>21</v>
      </c>
      <c r="M556" t="s">
        <v>2247</v>
      </c>
      <c r="N556" t="s">
        <v>22</v>
      </c>
      <c r="O556" t="s">
        <v>23</v>
      </c>
      <c r="P556" t="s">
        <v>26</v>
      </c>
      <c r="Q556" t="s">
        <v>27</v>
      </c>
      <c r="R556" s="13">
        <v>134</v>
      </c>
      <c r="S556" s="13">
        <v>12</v>
      </c>
      <c r="T556" s="21">
        <v>1</v>
      </c>
      <c r="V556" t="s">
        <v>2391</v>
      </c>
      <c r="W556" t="str">
        <f>+IF(V556="","",IF(MID(V556,1,3)="ECE","UNICO",IF(V556="FINES",CONCATENATE("R",IF(OR(C556="16",C556="21",C556="22",C556="23"),"16212223",IF(OR(C556="15",C556="17",C556="24",C556="25"),"15172425",C556))),IF(V556="CEBAS","UNICO",IF(VALUE(C556)&lt;=11,"AMBA","INTERIOR")))))</f>
        <v>UNICO</v>
      </c>
      <c r="X556" s="20" t="str">
        <f>+IF(V556="","-",CONCATENATE(V556,"_",W556))</f>
        <v>ECE-EPA_UNICO</v>
      </c>
      <c r="Y556" s="59">
        <v>0.1312610031002098</v>
      </c>
      <c r="Z556" t="str">
        <f>+IFERROR(VLOOKUP(H556,#REF!,2,FALSE),"-")</f>
        <v>-</v>
      </c>
      <c r="AA556" t="s">
        <v>2394</v>
      </c>
      <c r="AB556" t="str">
        <f>+IF(W556="","-",IF(W556="UNICO","CENSO","MUESTRA"))</f>
        <v>CENSO</v>
      </c>
      <c r="AC556" t="s">
        <v>2397</v>
      </c>
      <c r="AD556" t="s">
        <v>134</v>
      </c>
      <c r="AF556">
        <f>+COUNTIF(Piloto!C:C,MARCO!A556)</f>
        <v>0</v>
      </c>
    </row>
    <row r="557" spans="1:32" x14ac:dyDescent="0.25">
      <c r="A557" s="5" t="str">
        <f t="shared" si="8"/>
        <v>0001DM0477</v>
      </c>
      <c r="B557" s="23" t="s">
        <v>2119</v>
      </c>
      <c r="C557" t="s">
        <v>19</v>
      </c>
      <c r="D557" t="s">
        <v>17</v>
      </c>
      <c r="E557" t="s">
        <v>18</v>
      </c>
      <c r="F557">
        <v>624910</v>
      </c>
      <c r="G557">
        <v>0</v>
      </c>
      <c r="H557" t="s">
        <v>2358</v>
      </c>
      <c r="I557" t="s">
        <v>20</v>
      </c>
      <c r="J557" t="s">
        <v>90</v>
      </c>
      <c r="K557" t="s">
        <v>21</v>
      </c>
      <c r="L557" t="s">
        <v>2360</v>
      </c>
      <c r="M557" t="s">
        <v>17768</v>
      </c>
      <c r="N557" t="s">
        <v>22</v>
      </c>
      <c r="O557" t="s">
        <v>2390</v>
      </c>
      <c r="P557" t="s">
        <v>26</v>
      </c>
      <c r="Q557" t="s">
        <v>27</v>
      </c>
      <c r="R557" s="13">
        <v>60</v>
      </c>
      <c r="S557" s="13">
        <v>3</v>
      </c>
      <c r="T557" s="21">
        <v>1</v>
      </c>
      <c r="V557" t="s">
        <v>2391</v>
      </c>
      <c r="W557" t="s">
        <v>17614</v>
      </c>
      <c r="X557" s="20" t="str">
        <f>+IF(V557="","-",CONCATENATE(V557,"_",W557))</f>
        <v>ECE-EPA_UNICO</v>
      </c>
      <c r="Y557" s="59">
        <v>0.21</v>
      </c>
      <c r="Z557">
        <v>1</v>
      </c>
      <c r="AA557" t="s">
        <v>2393</v>
      </c>
      <c r="AB557" t="str">
        <f>+IF(W557="","-",IF(W557="UNICO","CENSO","MUESTRA"))</f>
        <v>CENSO</v>
      </c>
      <c r="AC557" t="s">
        <v>2398</v>
      </c>
      <c r="AD557" t="s">
        <v>134</v>
      </c>
      <c r="AF557">
        <f>+COUNTIF(Piloto!C:C,MARCO!A557)</f>
        <v>0</v>
      </c>
    </row>
    <row r="558" spans="1:32" x14ac:dyDescent="0.25">
      <c r="A558" s="5" t="str">
        <f t="shared" si="8"/>
        <v>0052DE0702</v>
      </c>
      <c r="B558" s="23" t="s">
        <v>2119</v>
      </c>
      <c r="C558" t="s">
        <v>417</v>
      </c>
      <c r="D558" t="s">
        <v>848</v>
      </c>
      <c r="E558" t="s">
        <v>850</v>
      </c>
      <c r="F558">
        <v>623985</v>
      </c>
      <c r="G558">
        <v>0</v>
      </c>
      <c r="H558" t="s">
        <v>853</v>
      </c>
      <c r="I558" t="s">
        <v>20</v>
      </c>
      <c r="J558" t="s">
        <v>74</v>
      </c>
      <c r="K558" t="s">
        <v>21</v>
      </c>
      <c r="M558" t="s">
        <v>17779</v>
      </c>
      <c r="N558" t="s">
        <v>22</v>
      </c>
      <c r="O558" t="s">
        <v>23</v>
      </c>
      <c r="P558" t="s">
        <v>26</v>
      </c>
      <c r="Q558" t="s">
        <v>27</v>
      </c>
      <c r="R558" s="13">
        <v>91</v>
      </c>
      <c r="S558" s="13">
        <v>6</v>
      </c>
      <c r="T558" s="21">
        <v>1</v>
      </c>
      <c r="V558" t="s">
        <v>2391</v>
      </c>
      <c r="W558" t="str">
        <f>+IF(V558="","",IF(MID(V558,1,3)="ECE","UNICO",IF(V558="FINES",CONCATENATE("R",IF(OR(C558="16",C558="21",C558="22",C558="23"),"16212223",IF(OR(C558="15",C558="17",C558="24",C558="25"),"15172425",C558))),IF(V558="CEBAS","UNICO",IF(VALUE(C558)&lt;=11,"AMBA","INTERIOR")))))</f>
        <v>UNICO</v>
      </c>
      <c r="X558" s="20" t="str">
        <f>+IF(V558="","-",CONCATENATE(V558,"_",W558))</f>
        <v>ECE-EPA_UNICO</v>
      </c>
      <c r="Y558" s="59">
        <v>0.24189675159943411</v>
      </c>
      <c r="Z558" t="str">
        <f>+IFERROR(VLOOKUP(H558,#REF!,2,FALSE),"-")</f>
        <v>-</v>
      </c>
      <c r="AA558" t="s">
        <v>2394</v>
      </c>
      <c r="AB558" t="str">
        <f>+IF(W558="","-",IF(W558="UNICO","CENSO","MUESTRA"))</f>
        <v>CENSO</v>
      </c>
      <c r="AC558" t="s">
        <v>2398</v>
      </c>
      <c r="AD558" t="s">
        <v>134</v>
      </c>
      <c r="AF558">
        <f>+COUNTIF(Piloto!C:C,MARCO!A558)</f>
        <v>0</v>
      </c>
    </row>
    <row r="559" spans="1:32" x14ac:dyDescent="0.25">
      <c r="A559" s="5" t="str">
        <f t="shared" si="8"/>
        <v>0070DE0701</v>
      </c>
      <c r="B559" s="23" t="s">
        <v>2119</v>
      </c>
      <c r="C559" t="s">
        <v>86</v>
      </c>
      <c r="D559" t="s">
        <v>372</v>
      </c>
      <c r="E559" t="s">
        <v>1233</v>
      </c>
      <c r="F559">
        <v>600791</v>
      </c>
      <c r="G559">
        <v>0</v>
      </c>
      <c r="H559" t="s">
        <v>1238</v>
      </c>
      <c r="I559" t="s">
        <v>20</v>
      </c>
      <c r="J559" t="s">
        <v>74</v>
      </c>
      <c r="K559" t="s">
        <v>21</v>
      </c>
      <c r="M559" t="s">
        <v>17794</v>
      </c>
      <c r="N559" t="s">
        <v>22</v>
      </c>
      <c r="O559" t="s">
        <v>23</v>
      </c>
      <c r="P559" t="s">
        <v>26</v>
      </c>
      <c r="Q559" t="s">
        <v>27</v>
      </c>
      <c r="R559" s="13">
        <v>208</v>
      </c>
      <c r="S559" s="13">
        <v>14</v>
      </c>
      <c r="T559" s="21">
        <v>1</v>
      </c>
      <c r="V559" t="s">
        <v>2391</v>
      </c>
      <c r="W559" t="str">
        <f>+IF(V559="","",IF(MID(V559,1,3)="ECE","UNICO",IF(V559="FINES",CONCATENATE("R",IF(OR(C559="16",C559="21",C559="22",C559="23"),"16212223",IF(OR(C559="15",C559="17",C559="24",C559="25"),"15172425",C559))),IF(V559="CEBAS","UNICO",IF(VALUE(C559)&lt;=11,"AMBA","INTERIOR")))))</f>
        <v>UNICO</v>
      </c>
      <c r="X559" s="20" t="str">
        <f>+IF(V559="","-",CONCATENATE(V559,"_",W559))</f>
        <v>ECE-EPA_UNICO</v>
      </c>
      <c r="Y559" s="59">
        <v>0.30799002631714473</v>
      </c>
      <c r="Z559" t="str">
        <f>+IFERROR(VLOOKUP(H559,#REF!,2,FALSE),"-")</f>
        <v>-</v>
      </c>
      <c r="AA559" t="s">
        <v>2394</v>
      </c>
      <c r="AB559" t="str">
        <f>+IF(W559="","-",IF(W559="UNICO","CENSO","MUESTRA"))</f>
        <v>CENSO</v>
      </c>
      <c r="AC559" t="s">
        <v>2398</v>
      </c>
      <c r="AD559" t="s">
        <v>134</v>
      </c>
      <c r="AF559">
        <f>+COUNTIF(Piloto!C:C,MARCO!A559)</f>
        <v>0</v>
      </c>
    </row>
    <row r="560" spans="1:32" x14ac:dyDescent="0.25">
      <c r="A560" s="5" t="str">
        <f t="shared" si="8"/>
        <v>0001DE0731</v>
      </c>
      <c r="B560" s="23" t="s">
        <v>2119</v>
      </c>
      <c r="C560" t="s">
        <v>19</v>
      </c>
      <c r="D560" t="s">
        <v>17</v>
      </c>
      <c r="E560" t="s">
        <v>18</v>
      </c>
      <c r="F560">
        <v>603179</v>
      </c>
      <c r="G560">
        <v>0</v>
      </c>
      <c r="H560" t="s">
        <v>79</v>
      </c>
      <c r="I560" t="s">
        <v>20</v>
      </c>
      <c r="J560" t="s">
        <v>74</v>
      </c>
      <c r="K560" t="s">
        <v>21</v>
      </c>
      <c r="M560" t="s">
        <v>17795</v>
      </c>
      <c r="N560" t="s">
        <v>22</v>
      </c>
      <c r="O560" t="s">
        <v>23</v>
      </c>
      <c r="P560" t="s">
        <v>26</v>
      </c>
      <c r="Q560" t="s">
        <v>27</v>
      </c>
      <c r="R560" s="13">
        <v>301</v>
      </c>
      <c r="S560" s="13">
        <v>17</v>
      </c>
      <c r="T560" s="21">
        <v>1</v>
      </c>
      <c r="V560" t="s">
        <v>2391</v>
      </c>
      <c r="W560" t="str">
        <f>+IF(V560="","",IF(MID(V560,1,3)="ECE","UNICO",IF(V560="FINES",CONCATENATE("R",IF(OR(C560="16",C560="21",C560="22",C560="23"),"16212223",IF(OR(C560="15",C560="17",C560="24",C560="25"),"15172425",C560))),IF(V560="CEBAS","UNICO",IF(VALUE(C560)&lt;=11,"AMBA","INTERIOR")))))</f>
        <v>UNICO</v>
      </c>
      <c r="X560" s="20" t="str">
        <f>+IF(V560="","-",CONCATENATE(V560,"_",W560))</f>
        <v>ECE-EPA_UNICO</v>
      </c>
      <c r="Y560" s="59">
        <v>0.31977463788107818</v>
      </c>
      <c r="Z560" t="str">
        <f>+IFERROR(VLOOKUP(H560,#REF!,2,FALSE),"-")</f>
        <v>-</v>
      </c>
      <c r="AA560" t="s">
        <v>2393</v>
      </c>
      <c r="AB560" t="str">
        <f>+IF(W560="","-",IF(W560="UNICO","CENSO","MUESTRA"))</f>
        <v>CENSO</v>
      </c>
      <c r="AC560" t="s">
        <v>2397</v>
      </c>
      <c r="AD560" t="s">
        <v>134</v>
      </c>
      <c r="AF560">
        <f>+COUNTIF(Piloto!C:C,MARCO!A560)</f>
        <v>0</v>
      </c>
    </row>
    <row r="561" spans="1:32" x14ac:dyDescent="0.25">
      <c r="A561" s="5" t="str">
        <f t="shared" si="8"/>
        <v>0012DE0705</v>
      </c>
      <c r="B561" s="23" t="s">
        <v>2119</v>
      </c>
      <c r="C561" t="s">
        <v>157</v>
      </c>
      <c r="D561" t="s">
        <v>396</v>
      </c>
      <c r="E561" t="s">
        <v>398</v>
      </c>
      <c r="F561">
        <v>620523</v>
      </c>
      <c r="G561">
        <v>0</v>
      </c>
      <c r="H561" t="s">
        <v>403</v>
      </c>
      <c r="I561" t="s">
        <v>20</v>
      </c>
      <c r="J561" t="s">
        <v>74</v>
      </c>
      <c r="K561" t="s">
        <v>21</v>
      </c>
      <c r="M561" t="s">
        <v>17778</v>
      </c>
      <c r="N561" t="s">
        <v>22</v>
      </c>
      <c r="O561" t="s">
        <v>23</v>
      </c>
      <c r="P561" t="s">
        <v>26</v>
      </c>
      <c r="Q561" t="s">
        <v>27</v>
      </c>
      <c r="R561" s="13">
        <v>146</v>
      </c>
      <c r="S561" s="13">
        <v>5</v>
      </c>
      <c r="T561" s="21">
        <v>1</v>
      </c>
      <c r="V561" t="s">
        <v>2391</v>
      </c>
      <c r="W561" t="str">
        <f>+IF(V561="","",IF(MID(V561,1,3)="ECE","UNICO",IF(V561="FINES",CONCATENATE("R",IF(OR(C561="16",C561="21",C561="22",C561="23"),"16212223",IF(OR(C561="15",C561="17",C561="24",C561="25"),"15172425",C561))),IF(V561="CEBAS","UNICO",IF(VALUE(C561)&lt;=11,"AMBA","INTERIOR")))))</f>
        <v>UNICO</v>
      </c>
      <c r="X561" s="20" t="str">
        <f>+IF(V561="","-",CONCATENATE(V561,"_",W561))</f>
        <v>ECE-EPA_UNICO</v>
      </c>
      <c r="Y561" s="59">
        <v>0.32002143230703139</v>
      </c>
      <c r="Z561" t="str">
        <f>+IFERROR(VLOOKUP(H561,#REF!,2,FALSE),"-")</f>
        <v>-</v>
      </c>
      <c r="AA561" t="s">
        <v>2394</v>
      </c>
      <c r="AB561" t="str">
        <f>+IF(W561="","-",IF(W561="UNICO","CENSO","MUESTRA"))</f>
        <v>CENSO</v>
      </c>
      <c r="AC561" t="s">
        <v>2397</v>
      </c>
      <c r="AD561" t="s">
        <v>134</v>
      </c>
      <c r="AF561">
        <f>+COUNTIF(Piloto!C:C,MARCO!A561)</f>
        <v>0</v>
      </c>
    </row>
    <row r="562" spans="1:32" x14ac:dyDescent="0.25">
      <c r="A562" s="5" t="str">
        <f t="shared" si="8"/>
        <v>0029DE0701</v>
      </c>
      <c r="B562" s="23" t="s">
        <v>2119</v>
      </c>
      <c r="C562" t="s">
        <v>280</v>
      </c>
      <c r="D562" t="s">
        <v>542</v>
      </c>
      <c r="E562" t="s">
        <v>543</v>
      </c>
      <c r="F562">
        <v>602013</v>
      </c>
      <c r="G562">
        <v>0</v>
      </c>
      <c r="H562" t="s">
        <v>547</v>
      </c>
      <c r="I562" t="s">
        <v>20</v>
      </c>
      <c r="J562" t="s">
        <v>74</v>
      </c>
      <c r="K562" t="s">
        <v>21</v>
      </c>
      <c r="M562" t="s">
        <v>17796</v>
      </c>
      <c r="N562" t="s">
        <v>22</v>
      </c>
      <c r="O562" t="s">
        <v>23</v>
      </c>
      <c r="P562" t="s">
        <v>26</v>
      </c>
      <c r="Q562" t="s">
        <v>27</v>
      </c>
      <c r="R562" s="13">
        <v>90</v>
      </c>
      <c r="S562" s="13">
        <v>7</v>
      </c>
      <c r="T562" s="21">
        <v>1</v>
      </c>
      <c r="V562" t="s">
        <v>2391</v>
      </c>
      <c r="W562" t="str">
        <f>+IF(V562="","",IF(MID(V562,1,3)="ECE","UNICO",IF(V562="FINES",CONCATENATE("R",IF(OR(C562="16",C562="21",C562="22",C562="23"),"16212223",IF(OR(C562="15",C562="17",C562="24",C562="25"),"15172425",C562))),IF(V562="CEBAS","UNICO",IF(VALUE(C562)&lt;=11,"AMBA","INTERIOR")))))</f>
        <v>UNICO</v>
      </c>
      <c r="X562" s="20" t="str">
        <f>+IF(V562="","-",CONCATENATE(V562,"_",W562))</f>
        <v>ECE-EPA_UNICO</v>
      </c>
      <c r="Y562" s="59">
        <v>0.33133183792233473</v>
      </c>
      <c r="Z562" t="str">
        <f>+IFERROR(VLOOKUP(H562,#REF!,2,FALSE),"-")</f>
        <v>-</v>
      </c>
      <c r="AA562" t="s">
        <v>2394</v>
      </c>
      <c r="AB562" t="str">
        <f>+IF(W562="","-",IF(W562="UNICO","CENSO","MUESTRA"))</f>
        <v>CENSO</v>
      </c>
      <c r="AC562" t="s">
        <v>2397</v>
      </c>
      <c r="AD562" t="s">
        <v>134</v>
      </c>
      <c r="AF562">
        <f>+COUNTIF(Piloto!C:C,MARCO!A562)</f>
        <v>0</v>
      </c>
    </row>
    <row r="563" spans="1:32" x14ac:dyDescent="0.25">
      <c r="A563" s="5" t="str">
        <f t="shared" si="8"/>
        <v>0091DE0703</v>
      </c>
      <c r="B563" s="23" t="s">
        <v>2119</v>
      </c>
      <c r="C563" t="s">
        <v>159</v>
      </c>
      <c r="D563" t="s">
        <v>1551</v>
      </c>
      <c r="E563" t="s">
        <v>1552</v>
      </c>
      <c r="F563">
        <v>620569</v>
      </c>
      <c r="G563">
        <v>0</v>
      </c>
      <c r="H563" t="s">
        <v>1555</v>
      </c>
      <c r="I563" t="s">
        <v>20</v>
      </c>
      <c r="J563" t="s">
        <v>74</v>
      </c>
      <c r="K563" t="s">
        <v>21</v>
      </c>
      <c r="M563" t="s">
        <v>17797</v>
      </c>
      <c r="N563" t="s">
        <v>22</v>
      </c>
      <c r="O563" t="s">
        <v>23</v>
      </c>
      <c r="P563" t="s">
        <v>26</v>
      </c>
      <c r="Q563" t="s">
        <v>27</v>
      </c>
      <c r="R563" s="13">
        <v>82</v>
      </c>
      <c r="S563" s="13">
        <v>6</v>
      </c>
      <c r="T563" s="21">
        <v>1</v>
      </c>
      <c r="V563" t="s">
        <v>2391</v>
      </c>
      <c r="W563" t="str">
        <f>+IF(V563="","",IF(MID(V563,1,3)="ECE","UNICO",IF(V563="FINES",CONCATENATE("R",IF(OR(C563="16",C563="21",C563="22",C563="23"),"16212223",IF(OR(C563="15",C563="17",C563="24",C563="25"),"15172425",C563))),IF(V563="CEBAS","UNICO",IF(VALUE(C563)&lt;=11,"AMBA","INTERIOR")))))</f>
        <v>UNICO</v>
      </c>
      <c r="X563" s="20" t="str">
        <f>+IF(V563="","-",CONCATENATE(V563,"_",W563))</f>
        <v>ECE-EPA_UNICO</v>
      </c>
      <c r="Y563" s="59">
        <v>0.33737513422965998</v>
      </c>
      <c r="Z563" t="str">
        <f>+IFERROR(VLOOKUP(H563,#REF!,2,FALSE),"-")</f>
        <v>-</v>
      </c>
      <c r="AA563" t="s">
        <v>2394</v>
      </c>
      <c r="AB563" t="str">
        <f>+IF(W563="","-",IF(W563="UNICO","CENSO","MUESTRA"))</f>
        <v>CENSO</v>
      </c>
      <c r="AC563" t="s">
        <v>2397</v>
      </c>
      <c r="AD563" t="s">
        <v>134</v>
      </c>
      <c r="AF563">
        <f>+COUNTIF(Piloto!C:C,MARCO!A563)</f>
        <v>0</v>
      </c>
    </row>
    <row r="564" spans="1:32" x14ac:dyDescent="0.25">
      <c r="A564" s="5" t="str">
        <f t="shared" si="8"/>
        <v>0106DC0705</v>
      </c>
      <c r="B564" s="23" t="s">
        <v>2119</v>
      </c>
      <c r="C564" t="s">
        <v>156</v>
      </c>
      <c r="D564" t="s">
        <v>515</v>
      </c>
      <c r="E564" t="s">
        <v>1743</v>
      </c>
      <c r="F564">
        <v>615484</v>
      </c>
      <c r="G564">
        <v>0</v>
      </c>
      <c r="H564" t="s">
        <v>1748</v>
      </c>
      <c r="I564" t="s">
        <v>20</v>
      </c>
      <c r="J564" t="s">
        <v>39</v>
      </c>
      <c r="K564" t="s">
        <v>21</v>
      </c>
      <c r="M564" t="s">
        <v>18031</v>
      </c>
      <c r="N564" t="s">
        <v>135</v>
      </c>
      <c r="O564" t="s">
        <v>23</v>
      </c>
      <c r="P564" t="s">
        <v>26</v>
      </c>
      <c r="Q564" t="s">
        <v>27</v>
      </c>
      <c r="R564" s="13">
        <v>20</v>
      </c>
      <c r="S564" s="13">
        <v>2</v>
      </c>
      <c r="T564" s="21">
        <v>1</v>
      </c>
      <c r="V564" t="s">
        <v>2391</v>
      </c>
      <c r="W564" t="str">
        <f>+IF(V564="","",IF(MID(V564,1,3)="ECE","UNICO",IF(V564="FINES",CONCATENATE("R",IF(OR(C564="16",C564="21",C564="22",C564="23"),"16212223",IF(OR(C564="15",C564="17",C564="24",C564="25"),"15172425",C564))),IF(V564="CEBAS","UNICO",IF(VALUE(C564)&lt;=11,"AMBA","INTERIOR")))))</f>
        <v>UNICO</v>
      </c>
      <c r="X564" s="20" t="str">
        <f>+IF(V564="","-",CONCATENATE(V564,"_",W564))</f>
        <v>ECE-EPA_UNICO</v>
      </c>
      <c r="Y564" s="59">
        <v>0.36056992411613459</v>
      </c>
      <c r="Z564" t="str">
        <f>+IFERROR(VLOOKUP(H564,#REF!,2,FALSE),"-")</f>
        <v>-</v>
      </c>
      <c r="AA564" t="s">
        <v>2394</v>
      </c>
      <c r="AB564" t="str">
        <f>+IF(W564="","-",IF(W564="UNICO","CENSO","MUESTRA"))</f>
        <v>CENSO</v>
      </c>
      <c r="AC564" t="s">
        <v>2398</v>
      </c>
      <c r="AD564" t="s">
        <v>134</v>
      </c>
      <c r="AF564">
        <f>+COUNTIF(Piloto!C:C,MARCO!A564)</f>
        <v>0</v>
      </c>
    </row>
    <row r="565" spans="1:32" x14ac:dyDescent="0.25">
      <c r="A565" s="5" t="str">
        <f t="shared" si="8"/>
        <v>0077DE0701</v>
      </c>
      <c r="B565" s="23" t="s">
        <v>2119</v>
      </c>
      <c r="C565" t="s">
        <v>157</v>
      </c>
      <c r="D565" t="s">
        <v>387</v>
      </c>
      <c r="E565" t="s">
        <v>1380</v>
      </c>
      <c r="F565">
        <v>609993</v>
      </c>
      <c r="G565">
        <v>0</v>
      </c>
      <c r="H565" t="s">
        <v>1389</v>
      </c>
      <c r="I565" t="s">
        <v>20</v>
      </c>
      <c r="J565" t="s">
        <v>74</v>
      </c>
      <c r="K565" t="s">
        <v>21</v>
      </c>
      <c r="M565" t="s">
        <v>17798</v>
      </c>
      <c r="N565" t="s">
        <v>22</v>
      </c>
      <c r="O565" t="s">
        <v>23</v>
      </c>
      <c r="P565" t="s">
        <v>26</v>
      </c>
      <c r="Q565" t="s">
        <v>27</v>
      </c>
      <c r="R565" s="13">
        <v>540</v>
      </c>
      <c r="S565" s="13">
        <v>34</v>
      </c>
      <c r="T565" s="21">
        <v>1</v>
      </c>
      <c r="V565" t="s">
        <v>2391</v>
      </c>
      <c r="W565" t="str">
        <f>+IF(V565="","",IF(MID(V565,1,3)="ECE","UNICO",IF(V565="FINES",CONCATENATE("R",IF(OR(C565="16",C565="21",C565="22",C565="23"),"16212223",IF(OR(C565="15",C565="17",C565="24",C565="25"),"15172425",C565))),IF(V565="CEBAS","UNICO",IF(VALUE(C565)&lt;=11,"AMBA","INTERIOR")))))</f>
        <v>UNICO</v>
      </c>
      <c r="X565" s="20" t="str">
        <f>+IF(V565="","-",CONCATENATE(V565,"_",W565))</f>
        <v>ECE-EPA_UNICO</v>
      </c>
      <c r="Y565" s="59">
        <v>0.37156575447634649</v>
      </c>
      <c r="Z565" t="str">
        <f>+IFERROR(VLOOKUP(H565,#REF!,2,FALSE),"-")</f>
        <v>-</v>
      </c>
      <c r="AA565" t="s">
        <v>2394</v>
      </c>
      <c r="AB565" t="str">
        <f>+IF(W565="","-",IF(W565="UNICO","CENSO","MUESTRA"))</f>
        <v>CENSO</v>
      </c>
      <c r="AC565" t="s">
        <v>2397</v>
      </c>
      <c r="AD565" t="s">
        <v>134</v>
      </c>
      <c r="AF565">
        <f>+COUNTIF(Piloto!C:C,MARCO!A565)</f>
        <v>0</v>
      </c>
    </row>
    <row r="566" spans="1:32" x14ac:dyDescent="0.25">
      <c r="A566" s="5" t="str">
        <f t="shared" si="8"/>
        <v>0097DE0701</v>
      </c>
      <c r="B566" s="23" t="s">
        <v>2119</v>
      </c>
      <c r="C566" t="s">
        <v>88</v>
      </c>
      <c r="D566" t="s">
        <v>1620</v>
      </c>
      <c r="E566" t="s">
        <v>1621</v>
      </c>
      <c r="F566">
        <v>606938</v>
      </c>
      <c r="G566">
        <v>0</v>
      </c>
      <c r="H566" t="s">
        <v>1642</v>
      </c>
      <c r="I566" t="s">
        <v>20</v>
      </c>
      <c r="J566" t="s">
        <v>74</v>
      </c>
      <c r="K566" t="s">
        <v>21</v>
      </c>
      <c r="M566" t="s">
        <v>17799</v>
      </c>
      <c r="N566" t="s">
        <v>22</v>
      </c>
      <c r="O566" t="s">
        <v>23</v>
      </c>
      <c r="P566" t="s">
        <v>26</v>
      </c>
      <c r="Q566" t="s">
        <v>27</v>
      </c>
      <c r="R566" s="13">
        <v>147</v>
      </c>
      <c r="S566" s="13">
        <v>7</v>
      </c>
      <c r="T566" s="21">
        <v>1</v>
      </c>
      <c r="V566" t="s">
        <v>2391</v>
      </c>
      <c r="W566" t="str">
        <f>+IF(V566="","",IF(MID(V566,1,3)="ECE","UNICO",IF(V566="FINES",CONCATENATE("R",IF(OR(C566="16",C566="21",C566="22",C566="23"),"16212223",IF(OR(C566="15",C566="17",C566="24",C566="25"),"15172425",C566))),IF(V566="CEBAS","UNICO",IF(VALUE(C566)&lt;=11,"AMBA","INTERIOR")))))</f>
        <v>UNICO</v>
      </c>
      <c r="X566" s="20" t="str">
        <f>+IF(V566="","-",CONCATENATE(V566,"_",W566))</f>
        <v>ECE-EPA_UNICO</v>
      </c>
      <c r="Y566" s="59">
        <v>0.3929942383577949</v>
      </c>
      <c r="Z566" t="str">
        <f>+IFERROR(VLOOKUP(H566,#REF!,2,FALSE),"-")</f>
        <v>-</v>
      </c>
      <c r="AA566" t="s">
        <v>2394</v>
      </c>
      <c r="AB566" t="str">
        <f>+IF(W566="","-",IF(W566="UNICO","CENSO","MUESTRA"))</f>
        <v>CENSO</v>
      </c>
      <c r="AC566" t="s">
        <v>2398</v>
      </c>
      <c r="AD566" t="s">
        <v>134</v>
      </c>
      <c r="AF566">
        <f>+COUNTIF(Piloto!C:C,MARCO!A566)</f>
        <v>0</v>
      </c>
    </row>
    <row r="567" spans="1:32" x14ac:dyDescent="0.25">
      <c r="A567" s="5" t="str">
        <f t="shared" si="8"/>
        <v>0064DE0708</v>
      </c>
      <c r="B567" s="23" t="s">
        <v>2119</v>
      </c>
      <c r="C567" t="s">
        <v>19</v>
      </c>
      <c r="D567" t="s">
        <v>1037</v>
      </c>
      <c r="E567" t="s">
        <v>1038</v>
      </c>
      <c r="F567">
        <v>624020</v>
      </c>
      <c r="G567">
        <v>0</v>
      </c>
      <c r="H567" t="s">
        <v>1043</v>
      </c>
      <c r="I567" t="s">
        <v>20</v>
      </c>
      <c r="J567" t="s">
        <v>74</v>
      </c>
      <c r="K567" t="s">
        <v>21</v>
      </c>
      <c r="M567" t="s">
        <v>17790</v>
      </c>
      <c r="N567" t="s">
        <v>135</v>
      </c>
      <c r="O567" t="s">
        <v>23</v>
      </c>
      <c r="P567" t="s">
        <v>26</v>
      </c>
      <c r="Q567" t="s">
        <v>27</v>
      </c>
      <c r="R567" s="13">
        <v>374</v>
      </c>
      <c r="S567" s="13">
        <v>23</v>
      </c>
      <c r="T567" s="21">
        <v>1</v>
      </c>
      <c r="V567" t="s">
        <v>2391</v>
      </c>
      <c r="W567" t="str">
        <f>+IF(V567="","",IF(MID(V567,1,3)="ECE","UNICO",IF(V567="FINES",CONCATENATE("R",IF(OR(C567="16",C567="21",C567="22",C567="23"),"16212223",IF(OR(C567="15",C567="17",C567="24",C567="25"),"15172425",C567))),IF(V567="CEBAS","UNICO",IF(VALUE(C567)&lt;=11,"AMBA","INTERIOR")))))</f>
        <v>UNICO</v>
      </c>
      <c r="X567" s="20" t="str">
        <f>+IF(V567="","-",CONCATENATE(V567,"_",W567))</f>
        <v>ECE-EPA_UNICO</v>
      </c>
      <c r="Y567" s="59">
        <v>0.40119367837905878</v>
      </c>
      <c r="Z567" t="str">
        <f>+IFERROR(VLOOKUP(H567,#REF!,2,FALSE),"-")</f>
        <v>-</v>
      </c>
      <c r="AA567" t="s">
        <v>2394</v>
      </c>
      <c r="AB567" t="str">
        <f>+IF(W567="","-",IF(W567="UNICO","CENSO","MUESTRA"))</f>
        <v>CENSO</v>
      </c>
      <c r="AC567" t="s">
        <v>2397</v>
      </c>
      <c r="AD567" t="s">
        <v>134</v>
      </c>
      <c r="AF567">
        <f>+COUNTIF(Piloto!C:C,MARCO!A567)</f>
        <v>0</v>
      </c>
    </row>
    <row r="568" spans="1:32" x14ac:dyDescent="0.25">
      <c r="A568" s="5" t="str">
        <f t="shared" si="8"/>
        <v>0064DE0706</v>
      </c>
      <c r="B568" s="23" t="s">
        <v>2119</v>
      </c>
      <c r="C568" t="s">
        <v>19</v>
      </c>
      <c r="D568" t="s">
        <v>1037</v>
      </c>
      <c r="E568" t="s">
        <v>1038</v>
      </c>
      <c r="F568">
        <v>600659</v>
      </c>
      <c r="G568">
        <v>0</v>
      </c>
      <c r="H568" t="s">
        <v>1042</v>
      </c>
      <c r="I568" t="s">
        <v>20</v>
      </c>
      <c r="J568" t="s">
        <v>74</v>
      </c>
      <c r="K568" t="s">
        <v>21</v>
      </c>
      <c r="M568" t="s">
        <v>17800</v>
      </c>
      <c r="N568" t="s">
        <v>135</v>
      </c>
      <c r="O568" t="s">
        <v>23</v>
      </c>
      <c r="P568" t="s">
        <v>26</v>
      </c>
      <c r="Q568" t="s">
        <v>27</v>
      </c>
      <c r="R568" s="13">
        <v>298</v>
      </c>
      <c r="S568" s="13">
        <v>16</v>
      </c>
      <c r="T568" s="21">
        <v>1</v>
      </c>
      <c r="V568" t="s">
        <v>2391</v>
      </c>
      <c r="W568" t="str">
        <f>+IF(V568="","",IF(MID(V568,1,3)="ECE","UNICO",IF(V568="FINES",CONCATENATE("R",IF(OR(C568="16",C568="21",C568="22",C568="23"),"16212223",IF(OR(C568="15",C568="17",C568="24",C568="25"),"15172425",C568))),IF(V568="CEBAS","UNICO",IF(VALUE(C568)&lt;=11,"AMBA","INTERIOR")))))</f>
        <v>UNICO</v>
      </c>
      <c r="X568" s="20" t="str">
        <f>+IF(V568="","-",CONCATENATE(V568,"_",W568))</f>
        <v>ECE-EPA_UNICO</v>
      </c>
      <c r="Y568" s="59">
        <v>0.40119367837905878</v>
      </c>
      <c r="Z568" t="str">
        <f>+IFERROR(VLOOKUP(H568,#REF!,2,FALSE),"-")</f>
        <v>-</v>
      </c>
      <c r="AA568" t="s">
        <v>2394</v>
      </c>
      <c r="AB568" t="str">
        <f>+IF(W568="","-",IF(W568="UNICO","CENSO","MUESTRA"))</f>
        <v>CENSO</v>
      </c>
      <c r="AC568" t="s">
        <v>2397</v>
      </c>
      <c r="AD568" t="s">
        <v>134</v>
      </c>
      <c r="AF568">
        <f>+COUNTIF(Piloto!C:C,MARCO!A568)</f>
        <v>0</v>
      </c>
    </row>
    <row r="569" spans="1:32" x14ac:dyDescent="0.25">
      <c r="A569" s="5" t="str">
        <f t="shared" si="8"/>
        <v>0001DE0750</v>
      </c>
      <c r="B569" s="23" t="s">
        <v>2119</v>
      </c>
      <c r="C569" t="s">
        <v>19</v>
      </c>
      <c r="D569" t="s">
        <v>17</v>
      </c>
      <c r="E569" t="s">
        <v>18</v>
      </c>
      <c r="F569">
        <v>615686</v>
      </c>
      <c r="G569">
        <v>0</v>
      </c>
      <c r="H569" t="s">
        <v>81</v>
      </c>
      <c r="I569" t="s">
        <v>20</v>
      </c>
      <c r="J569" t="s">
        <v>74</v>
      </c>
      <c r="K569" t="s">
        <v>21</v>
      </c>
      <c r="M569" t="s">
        <v>17981</v>
      </c>
      <c r="N569" t="s">
        <v>22</v>
      </c>
      <c r="O569" t="s">
        <v>82</v>
      </c>
      <c r="P569" t="s">
        <v>26</v>
      </c>
      <c r="Q569" t="s">
        <v>27</v>
      </c>
      <c r="R569" s="13">
        <v>279</v>
      </c>
      <c r="S569" s="13">
        <v>14</v>
      </c>
      <c r="T569" s="21">
        <v>1</v>
      </c>
      <c r="V569" t="s">
        <v>2391</v>
      </c>
      <c r="W569" t="str">
        <f>+IF(V569="","",IF(MID(V569,1,3)="ECE","UNICO",IF(V569="FINES",CONCATENATE("R",IF(OR(C569="16",C569="21",C569="22",C569="23"),"16212223",IF(OR(C569="15",C569="17",C569="24",C569="25"),"15172425",C569))),IF(V569="CEBAS","UNICO",IF(VALUE(C569)&lt;=11,"AMBA","INTERIOR")))))</f>
        <v>UNICO</v>
      </c>
      <c r="X569" s="20" t="str">
        <f>+IF(V569="","-",CONCATENATE(V569,"_",W569))</f>
        <v>ECE-EPA_UNICO</v>
      </c>
      <c r="Y569" s="59">
        <v>0.43012643853823351</v>
      </c>
      <c r="Z569" t="str">
        <f>+IFERROR(VLOOKUP(H569,#REF!,2,FALSE),"-")</f>
        <v>-</v>
      </c>
      <c r="AA569" t="s">
        <v>2393</v>
      </c>
      <c r="AB569" t="str">
        <f>+IF(W569="","-",IF(W569="UNICO","CENSO","MUESTRA"))</f>
        <v>CENSO</v>
      </c>
      <c r="AC569" t="s">
        <v>2397</v>
      </c>
      <c r="AD569" t="s">
        <v>134</v>
      </c>
      <c r="AF569">
        <f>+COUNTIF(Piloto!C:C,MARCO!A569)</f>
        <v>0</v>
      </c>
    </row>
    <row r="570" spans="1:32" x14ac:dyDescent="0.25">
      <c r="A570" s="5" t="str">
        <f t="shared" si="8"/>
        <v>0130DE0708</v>
      </c>
      <c r="B570" s="23" t="s">
        <v>2119</v>
      </c>
      <c r="C570" t="s">
        <v>186</v>
      </c>
      <c r="D570" t="s">
        <v>285</v>
      </c>
      <c r="E570" t="s">
        <v>1994</v>
      </c>
      <c r="F570">
        <v>616143</v>
      </c>
      <c r="G570">
        <v>0</v>
      </c>
      <c r="H570" t="s">
        <v>2002</v>
      </c>
      <c r="I570" t="s">
        <v>20</v>
      </c>
      <c r="J570" t="s">
        <v>74</v>
      </c>
      <c r="K570" t="s">
        <v>21</v>
      </c>
      <c r="M570" t="s">
        <v>17790</v>
      </c>
      <c r="N570" t="s">
        <v>22</v>
      </c>
      <c r="O570" t="s">
        <v>23</v>
      </c>
      <c r="P570" t="s">
        <v>26</v>
      </c>
      <c r="Q570" t="s">
        <v>27</v>
      </c>
      <c r="R570" s="13">
        <v>451</v>
      </c>
      <c r="S570" s="13">
        <v>26</v>
      </c>
      <c r="T570" s="21">
        <v>1</v>
      </c>
      <c r="V570" t="s">
        <v>2391</v>
      </c>
      <c r="W570" t="str">
        <f>+IF(V570="","",IF(MID(V570,1,3)="ECE","UNICO",IF(V570="FINES",CONCATENATE("R",IF(OR(C570="16",C570="21",C570="22",C570="23"),"16212223",IF(OR(C570="15",C570="17",C570="24",C570="25"),"15172425",C570))),IF(V570="CEBAS","UNICO",IF(VALUE(C570)&lt;=11,"AMBA","INTERIOR")))))</f>
        <v>UNICO</v>
      </c>
      <c r="X570" s="20" t="str">
        <f>+IF(V570="","-",CONCATENATE(V570,"_",W570))</f>
        <v>ECE-EPA_UNICO</v>
      </c>
      <c r="Y570" s="59">
        <v>0.43718736638893951</v>
      </c>
      <c r="Z570" t="str">
        <f>+IFERROR(VLOOKUP(H570,#REF!,2,FALSE),"-")</f>
        <v>-</v>
      </c>
      <c r="AA570" t="s">
        <v>2393</v>
      </c>
      <c r="AB570" t="str">
        <f>+IF(W570="","-",IF(W570="UNICO","CENSO","MUESTRA"))</f>
        <v>CENSO</v>
      </c>
      <c r="AC570" t="s">
        <v>2397</v>
      </c>
      <c r="AD570" t="s">
        <v>134</v>
      </c>
      <c r="AF570">
        <f>+COUNTIF(Piloto!C:C,MARCO!A570)</f>
        <v>0</v>
      </c>
    </row>
    <row r="571" spans="1:32" x14ac:dyDescent="0.25">
      <c r="A571" s="5" t="str">
        <f t="shared" si="8"/>
        <v>0001DE0751</v>
      </c>
      <c r="B571" s="23" t="s">
        <v>2119</v>
      </c>
      <c r="C571" t="s">
        <v>19</v>
      </c>
      <c r="D571" t="s">
        <v>17</v>
      </c>
      <c r="E571" t="s">
        <v>18</v>
      </c>
      <c r="F571">
        <v>624909</v>
      </c>
      <c r="G571">
        <v>0</v>
      </c>
      <c r="H571" t="s">
        <v>2359</v>
      </c>
      <c r="I571" t="s">
        <v>20</v>
      </c>
      <c r="J571" t="s">
        <v>74</v>
      </c>
      <c r="K571" t="s">
        <v>21</v>
      </c>
      <c r="L571" t="s">
        <v>2360</v>
      </c>
      <c r="M571" t="s">
        <v>17780</v>
      </c>
      <c r="N571" t="s">
        <v>22</v>
      </c>
      <c r="O571" t="s">
        <v>2390</v>
      </c>
      <c r="P571" t="s">
        <v>26</v>
      </c>
      <c r="Q571" t="s">
        <v>27</v>
      </c>
      <c r="R571" s="13">
        <v>60</v>
      </c>
      <c r="S571" s="13">
        <v>3</v>
      </c>
      <c r="T571" s="21">
        <v>1</v>
      </c>
      <c r="V571" t="s">
        <v>2391</v>
      </c>
      <c r="W571" t="s">
        <v>17614</v>
      </c>
      <c r="X571" s="20" t="str">
        <f>+IF(V571="","-",CONCATENATE(V571,"_",W571))</f>
        <v>ECE-EPA_UNICO</v>
      </c>
      <c r="Y571" s="59">
        <v>0.44</v>
      </c>
      <c r="Z571">
        <v>1</v>
      </c>
      <c r="AA571" t="s">
        <v>2393</v>
      </c>
      <c r="AB571" t="str">
        <f>+IF(W571="","-",IF(W571="UNICO","CENSO","MUESTRA"))</f>
        <v>CENSO</v>
      </c>
      <c r="AC571" t="s">
        <v>2398</v>
      </c>
      <c r="AD571" t="s">
        <v>134</v>
      </c>
      <c r="AF571">
        <f>+COUNTIF(Piloto!C:C,MARCO!A571)</f>
        <v>0</v>
      </c>
    </row>
    <row r="572" spans="1:32" x14ac:dyDescent="0.25">
      <c r="A572" s="5" t="str">
        <f t="shared" si="8"/>
        <v>0034DE0703</v>
      </c>
      <c r="B572" s="23" t="s">
        <v>2119</v>
      </c>
      <c r="C572" t="s">
        <v>354</v>
      </c>
      <c r="D572" t="s">
        <v>632</v>
      </c>
      <c r="E572" t="s">
        <v>633</v>
      </c>
      <c r="F572">
        <v>616471</v>
      </c>
      <c r="G572">
        <v>0</v>
      </c>
      <c r="H572" t="s">
        <v>635</v>
      </c>
      <c r="I572" t="s">
        <v>20</v>
      </c>
      <c r="J572" t="s">
        <v>74</v>
      </c>
      <c r="K572" t="s">
        <v>21</v>
      </c>
      <c r="M572" t="s">
        <v>17801</v>
      </c>
      <c r="N572" t="s">
        <v>22</v>
      </c>
      <c r="O572" t="s">
        <v>23</v>
      </c>
      <c r="P572" t="s">
        <v>26</v>
      </c>
      <c r="Q572" t="s">
        <v>27</v>
      </c>
      <c r="R572" s="13">
        <v>270</v>
      </c>
      <c r="S572" s="13">
        <v>18</v>
      </c>
      <c r="T572" s="21">
        <v>1</v>
      </c>
      <c r="V572" t="s">
        <v>2391</v>
      </c>
      <c r="W572" t="str">
        <f>+IF(V572="","",IF(MID(V572,1,3)="ECE","UNICO",IF(V572="FINES",CONCATENATE("R",IF(OR(C572="16",C572="21",C572="22",C572="23"),"16212223",IF(OR(C572="15",C572="17",C572="24",C572="25"),"15172425",C572))),IF(V572="CEBAS","UNICO",IF(VALUE(C572)&lt;=11,"AMBA","INTERIOR")))))</f>
        <v>UNICO</v>
      </c>
      <c r="X572" s="20" t="str">
        <f>+IF(V572="","-",CONCATENATE(V572,"_",W572))</f>
        <v>ECE-EPA_UNICO</v>
      </c>
      <c r="Y572" s="59">
        <v>0.45333877205848688</v>
      </c>
      <c r="Z572" t="str">
        <f>+IFERROR(VLOOKUP(H572,#REF!,2,FALSE),"-")</f>
        <v>-</v>
      </c>
      <c r="AA572" t="s">
        <v>2394</v>
      </c>
      <c r="AB572" t="str">
        <f>+IF(W572="","-",IF(W572="UNICO","CENSO","MUESTRA"))</f>
        <v>CENSO</v>
      </c>
      <c r="AC572" t="s">
        <v>2398</v>
      </c>
      <c r="AD572" t="s">
        <v>134</v>
      </c>
      <c r="AF572">
        <f>+COUNTIF(Piloto!C:C,MARCO!A572)</f>
        <v>0</v>
      </c>
    </row>
    <row r="573" spans="1:32" x14ac:dyDescent="0.25">
      <c r="A573" s="5" t="str">
        <f t="shared" si="8"/>
        <v>0010DC0705</v>
      </c>
      <c r="B573" s="23" t="s">
        <v>2119</v>
      </c>
      <c r="C573" t="s">
        <v>88</v>
      </c>
      <c r="D573" t="s">
        <v>371</v>
      </c>
      <c r="E573" t="s">
        <v>373</v>
      </c>
      <c r="F573">
        <v>624114</v>
      </c>
      <c r="G573">
        <v>0</v>
      </c>
      <c r="H573" t="s">
        <v>377</v>
      </c>
      <c r="I573" t="s">
        <v>20</v>
      </c>
      <c r="J573" t="s">
        <v>39</v>
      </c>
      <c r="K573" t="s">
        <v>21</v>
      </c>
      <c r="M573" t="s">
        <v>378</v>
      </c>
      <c r="N573" t="s">
        <v>22</v>
      </c>
      <c r="O573" t="s">
        <v>23</v>
      </c>
      <c r="P573" t="s">
        <v>26</v>
      </c>
      <c r="Q573" t="s">
        <v>27</v>
      </c>
      <c r="R573" s="13">
        <v>30</v>
      </c>
      <c r="S573" s="13">
        <v>2</v>
      </c>
      <c r="T573" s="21">
        <v>1</v>
      </c>
      <c r="V573" t="s">
        <v>2391</v>
      </c>
      <c r="W573" t="str">
        <f>+IF(V573="","",IF(MID(V573,1,3)="ECE","UNICO",IF(V573="FINES",CONCATENATE("R",IF(OR(C573="16",C573="21",C573="22",C573="23"),"16212223",IF(OR(C573="15",C573="17",C573="24",C573="25"),"15172425",C573))),IF(V573="CEBAS","UNICO",IF(VALUE(C573)&lt;=11,"AMBA","INTERIOR")))))</f>
        <v>UNICO</v>
      </c>
      <c r="X573" s="20" t="str">
        <f>+IF(V573="","-",CONCATENATE(V573,"_",W573))</f>
        <v>ECE-EPA_UNICO</v>
      </c>
      <c r="Y573" s="59">
        <v>0.46068523575862252</v>
      </c>
      <c r="Z573" t="str">
        <f>+IFERROR(VLOOKUP(H573,#REF!,2,FALSE),"-")</f>
        <v>-</v>
      </c>
      <c r="AA573" t="s">
        <v>2394</v>
      </c>
      <c r="AB573" t="str">
        <f>+IF(W573="","-",IF(W573="UNICO","CENSO","MUESTRA"))</f>
        <v>CENSO</v>
      </c>
      <c r="AC573" t="s">
        <v>2398</v>
      </c>
      <c r="AD573" t="s">
        <v>134</v>
      </c>
      <c r="AF573">
        <f>+COUNTIF(Piloto!C:C,MARCO!A573)</f>
        <v>0</v>
      </c>
    </row>
    <row r="574" spans="1:32" x14ac:dyDescent="0.25">
      <c r="A574" s="5" t="str">
        <f t="shared" si="8"/>
        <v>0062DE0738</v>
      </c>
      <c r="B574" s="23" t="s">
        <v>2119</v>
      </c>
      <c r="C574" t="s">
        <v>246</v>
      </c>
      <c r="D574" t="s">
        <v>958</v>
      </c>
      <c r="E574" t="s">
        <v>959</v>
      </c>
      <c r="F574">
        <v>624025</v>
      </c>
      <c r="G574">
        <v>0</v>
      </c>
      <c r="H574" t="s">
        <v>991</v>
      </c>
      <c r="I574" t="s">
        <v>20</v>
      </c>
      <c r="J574" t="s">
        <v>74</v>
      </c>
      <c r="K574" t="s">
        <v>21</v>
      </c>
      <c r="M574" t="s">
        <v>17781</v>
      </c>
      <c r="N574" t="s">
        <v>22</v>
      </c>
      <c r="O574" t="s">
        <v>23</v>
      </c>
      <c r="P574" t="s">
        <v>26</v>
      </c>
      <c r="Q574" t="s">
        <v>27</v>
      </c>
      <c r="R574" s="13">
        <v>11</v>
      </c>
      <c r="S574" s="13">
        <v>3</v>
      </c>
      <c r="T574" s="21">
        <v>1</v>
      </c>
      <c r="V574" t="s">
        <v>2391</v>
      </c>
      <c r="W574" t="str">
        <f>+IF(V574="","",IF(MID(V574,1,3)="ECE","UNICO",IF(V574="FINES",CONCATENATE("R",IF(OR(C574="16",C574="21",C574="22",C574="23"),"16212223",IF(OR(C574="15",C574="17",C574="24",C574="25"),"15172425",C574))),IF(V574="CEBAS","UNICO",IF(VALUE(C574)&lt;=11,"AMBA","INTERIOR")))))</f>
        <v>UNICO</v>
      </c>
      <c r="X574" s="20" t="str">
        <f>+IF(V574="","-",CONCATENATE(V574,"_",W574))</f>
        <v>ECE-EPA_UNICO</v>
      </c>
      <c r="Y574" s="59">
        <v>0.48660537174769808</v>
      </c>
      <c r="Z574" t="str">
        <f>+IFERROR(VLOOKUP(H574,#REF!,2,FALSE),"-")</f>
        <v>-</v>
      </c>
      <c r="AA574" t="s">
        <v>2393</v>
      </c>
      <c r="AB574" t="str">
        <f>+IF(W574="","-",IF(W574="UNICO","CENSO","MUESTRA"))</f>
        <v>CENSO</v>
      </c>
      <c r="AC574" t="s">
        <v>2397</v>
      </c>
      <c r="AD574" t="s">
        <v>134</v>
      </c>
      <c r="AF574">
        <f>+COUNTIF(Piloto!C:C,MARCO!A574)</f>
        <v>0</v>
      </c>
    </row>
    <row r="575" spans="1:32" x14ac:dyDescent="0.25">
      <c r="A575" s="5" t="str">
        <f t="shared" si="8"/>
        <v>0015DE0710</v>
      </c>
      <c r="B575" s="23" t="s">
        <v>2119</v>
      </c>
      <c r="C575" t="s">
        <v>158</v>
      </c>
      <c r="D575" t="s">
        <v>427</v>
      </c>
      <c r="E575" t="s">
        <v>428</v>
      </c>
      <c r="F575">
        <v>623887</v>
      </c>
      <c r="G575">
        <v>0</v>
      </c>
      <c r="H575" t="s">
        <v>437</v>
      </c>
      <c r="I575" t="s">
        <v>20</v>
      </c>
      <c r="J575" t="s">
        <v>74</v>
      </c>
      <c r="K575" t="s">
        <v>21</v>
      </c>
      <c r="M575" t="s">
        <v>438</v>
      </c>
      <c r="N575" t="s">
        <v>135</v>
      </c>
      <c r="O575" t="s">
        <v>23</v>
      </c>
      <c r="P575" t="s">
        <v>26</v>
      </c>
      <c r="Q575" t="s">
        <v>27</v>
      </c>
      <c r="R575" s="13">
        <v>73</v>
      </c>
      <c r="S575" s="13">
        <v>6</v>
      </c>
      <c r="T575" s="21">
        <v>1</v>
      </c>
      <c r="V575" t="s">
        <v>2391</v>
      </c>
      <c r="W575" t="str">
        <f>+IF(V575="","",IF(MID(V575,1,3)="ECE","UNICO",IF(V575="FINES",CONCATENATE("R",IF(OR(C575="16",C575="21",C575="22",C575="23"),"16212223",IF(OR(C575="15",C575="17",C575="24",C575="25"),"15172425",C575))),IF(V575="CEBAS","UNICO",IF(VALUE(C575)&lt;=11,"AMBA","INTERIOR")))))</f>
        <v>UNICO</v>
      </c>
      <c r="X575" s="20" t="str">
        <f>+IF(V575="","-",CONCATENATE(V575,"_",W575))</f>
        <v>ECE-EPA_UNICO</v>
      </c>
      <c r="Y575" s="59">
        <v>0.51849993514387227</v>
      </c>
      <c r="Z575" t="str">
        <f>+IFERROR(VLOOKUP(H575,#REF!,2,FALSE),"-")</f>
        <v>-</v>
      </c>
      <c r="AA575" t="s">
        <v>2393</v>
      </c>
      <c r="AB575" t="str">
        <f>+IF(W575="","-",IF(W575="UNICO","CENSO","MUESTRA"))</f>
        <v>CENSO</v>
      </c>
      <c r="AC575" t="s">
        <v>2398</v>
      </c>
      <c r="AD575" t="s">
        <v>134</v>
      </c>
      <c r="AF575">
        <f>+COUNTIF(Piloto!C:C,MARCO!A575)</f>
        <v>0</v>
      </c>
    </row>
    <row r="576" spans="1:32" x14ac:dyDescent="0.25">
      <c r="A576" s="5" t="str">
        <f t="shared" si="8"/>
        <v>0007DE0701</v>
      </c>
      <c r="B576" s="23" t="s">
        <v>2119</v>
      </c>
      <c r="C576" t="s">
        <v>157</v>
      </c>
      <c r="D576" t="s">
        <v>165</v>
      </c>
      <c r="E576" t="s">
        <v>300</v>
      </c>
      <c r="F576">
        <v>611200</v>
      </c>
      <c r="G576">
        <v>0</v>
      </c>
      <c r="H576" t="s">
        <v>307</v>
      </c>
      <c r="I576" t="s">
        <v>20</v>
      </c>
      <c r="J576" t="s">
        <v>74</v>
      </c>
      <c r="K576" t="s">
        <v>21</v>
      </c>
      <c r="M576" t="s">
        <v>17802</v>
      </c>
      <c r="N576" t="s">
        <v>22</v>
      </c>
      <c r="O576" t="s">
        <v>23</v>
      </c>
      <c r="P576" t="s">
        <v>26</v>
      </c>
      <c r="Q576" t="s">
        <v>27</v>
      </c>
      <c r="R576" s="13">
        <v>72</v>
      </c>
      <c r="S576" s="13">
        <v>8</v>
      </c>
      <c r="T576" s="21">
        <v>1</v>
      </c>
      <c r="V576" t="s">
        <v>2391</v>
      </c>
      <c r="W576" t="str">
        <f>+IF(V576="","",IF(MID(V576,1,3)="ECE","UNICO",IF(V576="FINES",CONCATENATE("R",IF(OR(C576="16",C576="21",C576="22",C576="23"),"16212223",IF(OR(C576="15",C576="17",C576="24",C576="25"),"15172425",C576))),IF(V576="CEBAS","UNICO",IF(VALUE(C576)&lt;=11,"AMBA","INTERIOR")))))</f>
        <v>UNICO</v>
      </c>
      <c r="X576" s="20" t="str">
        <f>+IF(V576="","-",CONCATENATE(V576,"_",W576))</f>
        <v>ECE-EPA_UNICO</v>
      </c>
      <c r="Y576" s="59">
        <v>0.52305869836556285</v>
      </c>
      <c r="Z576" t="str">
        <f>+IFERROR(VLOOKUP(H576,#REF!,2,FALSE),"-")</f>
        <v>-</v>
      </c>
      <c r="AA576" t="s">
        <v>2394</v>
      </c>
      <c r="AB576" t="str">
        <f>+IF(W576="","-",IF(W576="UNICO","CENSO","MUESTRA"))</f>
        <v>CENSO</v>
      </c>
      <c r="AC576" t="s">
        <v>2397</v>
      </c>
      <c r="AD576" t="s">
        <v>134</v>
      </c>
      <c r="AF576">
        <f>+COUNTIF(Piloto!C:C,MARCO!A576)</f>
        <v>0</v>
      </c>
    </row>
    <row r="577" spans="1:32" x14ac:dyDescent="0.25">
      <c r="A577" s="5" t="str">
        <f t="shared" si="8"/>
        <v>0130DE0709</v>
      </c>
      <c r="B577" s="23" t="s">
        <v>2119</v>
      </c>
      <c r="C577" t="s">
        <v>186</v>
      </c>
      <c r="D577" t="s">
        <v>285</v>
      </c>
      <c r="E577" t="s">
        <v>1994</v>
      </c>
      <c r="F577">
        <v>623940</v>
      </c>
      <c r="G577">
        <v>0</v>
      </c>
      <c r="H577" t="s">
        <v>2003</v>
      </c>
      <c r="I577" t="s">
        <v>20</v>
      </c>
      <c r="J577" t="s">
        <v>74</v>
      </c>
      <c r="K577" t="s">
        <v>21</v>
      </c>
      <c r="M577" t="s">
        <v>17782</v>
      </c>
      <c r="N577" t="s">
        <v>22</v>
      </c>
      <c r="O577" t="s">
        <v>23</v>
      </c>
      <c r="P577" t="s">
        <v>26</v>
      </c>
      <c r="Q577" t="s">
        <v>27</v>
      </c>
      <c r="R577" s="13">
        <v>195</v>
      </c>
      <c r="S577" s="13">
        <v>11</v>
      </c>
      <c r="T577" s="21">
        <v>1</v>
      </c>
      <c r="V577" t="s">
        <v>2391</v>
      </c>
      <c r="W577" t="str">
        <f>+IF(V577="","",IF(MID(V577,1,3)="ECE","UNICO",IF(V577="FINES",CONCATENATE("R",IF(OR(C577="16",C577="21",C577="22",C577="23"),"16212223",IF(OR(C577="15",C577="17",C577="24",C577="25"),"15172425",C577))),IF(V577="CEBAS","UNICO",IF(VALUE(C577)&lt;=11,"AMBA","INTERIOR")))))</f>
        <v>UNICO</v>
      </c>
      <c r="X577" s="20" t="str">
        <f>+IF(V577="","-",CONCATENATE(V577,"_",W577))</f>
        <v>ECE-EPA_UNICO</v>
      </c>
      <c r="Y577" s="59">
        <v>0.52564951213630473</v>
      </c>
      <c r="Z577" t="str">
        <f>+IFERROR(VLOOKUP(H577,#REF!,2,FALSE),"-")</f>
        <v>-</v>
      </c>
      <c r="AA577" t="s">
        <v>2393</v>
      </c>
      <c r="AB577" t="str">
        <f>+IF(W577="","-",IF(W577="UNICO","CENSO","MUESTRA"))</f>
        <v>CENSO</v>
      </c>
      <c r="AC577" t="s">
        <v>2397</v>
      </c>
      <c r="AD577" t="s">
        <v>134</v>
      </c>
      <c r="AF577">
        <f>+COUNTIF(Piloto!C:C,MARCO!A577)</f>
        <v>0</v>
      </c>
    </row>
    <row r="578" spans="1:32" x14ac:dyDescent="0.25">
      <c r="A578" s="5" t="str">
        <f t="shared" si="8"/>
        <v>0015DE0701</v>
      </c>
      <c r="B578" s="23" t="s">
        <v>2119</v>
      </c>
      <c r="C578" t="s">
        <v>158</v>
      </c>
      <c r="D578" t="s">
        <v>427</v>
      </c>
      <c r="E578" t="s">
        <v>428</v>
      </c>
      <c r="F578">
        <v>605809</v>
      </c>
      <c r="G578">
        <v>0</v>
      </c>
      <c r="H578" t="s">
        <v>430</v>
      </c>
      <c r="I578" t="s">
        <v>20</v>
      </c>
      <c r="J578" t="s">
        <v>74</v>
      </c>
      <c r="K578" t="s">
        <v>21</v>
      </c>
      <c r="M578" t="s">
        <v>17803</v>
      </c>
      <c r="N578" t="s">
        <v>135</v>
      </c>
      <c r="O578" t="s">
        <v>23</v>
      </c>
      <c r="P578" t="s">
        <v>26</v>
      </c>
      <c r="Q578" t="s">
        <v>27</v>
      </c>
      <c r="R578" s="13">
        <v>196</v>
      </c>
      <c r="S578" s="13">
        <v>10</v>
      </c>
      <c r="T578" s="21">
        <v>1</v>
      </c>
      <c r="V578" t="s">
        <v>2391</v>
      </c>
      <c r="W578" t="str">
        <f>+IF(V578="","",IF(MID(V578,1,3)="ECE","UNICO",IF(V578="FINES",CONCATENATE("R",IF(OR(C578="16",C578="21",C578="22",C578="23"),"16212223",IF(OR(C578="15",C578="17",C578="24",C578="25"),"15172425",C578))),IF(V578="CEBAS","UNICO",IF(VALUE(C578)&lt;=11,"AMBA","INTERIOR")))))</f>
        <v>UNICO</v>
      </c>
      <c r="X578" s="20" t="str">
        <f>+IF(V578="","-",CONCATENATE(V578,"_",W578))</f>
        <v>ECE-EPA_UNICO</v>
      </c>
      <c r="Y578" s="59">
        <v>0.53178286552429199</v>
      </c>
      <c r="Z578" t="str">
        <f>+IFERROR(VLOOKUP(H578,#REF!,2,FALSE),"-")</f>
        <v>-</v>
      </c>
      <c r="AA578" t="s">
        <v>2393</v>
      </c>
      <c r="AB578" t="str">
        <f>+IF(W578="","-",IF(W578="UNICO","CENSO","MUESTRA"))</f>
        <v>CENSO</v>
      </c>
      <c r="AC578" t="s">
        <v>2397</v>
      </c>
      <c r="AD578" t="s">
        <v>134</v>
      </c>
      <c r="AF578">
        <f>+COUNTIF(Piloto!C:C,MARCO!A578)</f>
        <v>0</v>
      </c>
    </row>
    <row r="579" spans="1:32" x14ac:dyDescent="0.25">
      <c r="A579" s="5" t="str">
        <f t="shared" ref="A579:A642" si="9">+H579</f>
        <v>0001DE0717</v>
      </c>
      <c r="B579" s="23" t="s">
        <v>2119</v>
      </c>
      <c r="C579" t="s">
        <v>19</v>
      </c>
      <c r="D579" t="s">
        <v>17</v>
      </c>
      <c r="E579" t="s">
        <v>18</v>
      </c>
      <c r="F579">
        <v>624018</v>
      </c>
      <c r="G579">
        <v>0</v>
      </c>
      <c r="H579" t="s">
        <v>76</v>
      </c>
      <c r="I579" t="s">
        <v>20</v>
      </c>
      <c r="J579" t="s">
        <v>74</v>
      </c>
      <c r="K579" t="s">
        <v>21</v>
      </c>
      <c r="M579" t="s">
        <v>17783</v>
      </c>
      <c r="N579" t="s">
        <v>22</v>
      </c>
      <c r="O579" t="s">
        <v>23</v>
      </c>
      <c r="P579" t="s">
        <v>26</v>
      </c>
      <c r="Q579" t="s">
        <v>27</v>
      </c>
      <c r="R579" s="13">
        <v>281</v>
      </c>
      <c r="S579" s="13">
        <v>14</v>
      </c>
      <c r="T579" s="21">
        <v>1</v>
      </c>
      <c r="V579" t="s">
        <v>2391</v>
      </c>
      <c r="W579" t="str">
        <f>+IF(V579="","",IF(MID(V579,1,3)="ECE","UNICO",IF(V579="FINES",CONCATENATE("R",IF(OR(C579="16",C579="21",C579="22",C579="23"),"16212223",IF(OR(C579="15",C579="17",C579="24",C579="25"),"15172425",C579))),IF(V579="CEBAS","UNICO",IF(VALUE(C579)&lt;=11,"AMBA","INTERIOR")))))</f>
        <v>UNICO</v>
      </c>
      <c r="X579" s="20" t="str">
        <f>+IF(V579="","-",CONCATENATE(V579,"_",W579))</f>
        <v>ECE-EPA_UNICO</v>
      </c>
      <c r="Y579" s="59">
        <v>0.55682466767336192</v>
      </c>
      <c r="Z579" t="str">
        <f>+IFERROR(VLOOKUP(H579,#REF!,2,FALSE),"-")</f>
        <v>-</v>
      </c>
      <c r="AA579" t="s">
        <v>2393</v>
      </c>
      <c r="AB579" t="str">
        <f>+IF(W579="","-",IF(W579="UNICO","CENSO","MUESTRA"))</f>
        <v>CENSO</v>
      </c>
      <c r="AC579" t="s">
        <v>2398</v>
      </c>
      <c r="AD579" t="s">
        <v>134</v>
      </c>
      <c r="AF579">
        <f>+COUNTIF(Piloto!C:C,MARCO!A579)</f>
        <v>0</v>
      </c>
    </row>
    <row r="580" spans="1:32" x14ac:dyDescent="0.25">
      <c r="A580" s="5" t="str">
        <f t="shared" si="9"/>
        <v>0001DE0746</v>
      </c>
      <c r="B580" s="23" t="s">
        <v>2119</v>
      </c>
      <c r="C580" t="s">
        <v>19</v>
      </c>
      <c r="D580" t="s">
        <v>17</v>
      </c>
      <c r="E580" t="s">
        <v>18</v>
      </c>
      <c r="F580">
        <v>600729</v>
      </c>
      <c r="G580">
        <v>0</v>
      </c>
      <c r="H580" t="s">
        <v>80</v>
      </c>
      <c r="I580" t="s">
        <v>20</v>
      </c>
      <c r="J580" t="s">
        <v>74</v>
      </c>
      <c r="K580" t="s">
        <v>21</v>
      </c>
      <c r="M580" t="s">
        <v>17804</v>
      </c>
      <c r="N580" t="s">
        <v>22</v>
      </c>
      <c r="O580" t="s">
        <v>23</v>
      </c>
      <c r="P580" t="s">
        <v>26</v>
      </c>
      <c r="Q580" t="s">
        <v>27</v>
      </c>
      <c r="R580" s="13">
        <v>93</v>
      </c>
      <c r="S580" s="13">
        <v>13</v>
      </c>
      <c r="T580" s="21">
        <v>1</v>
      </c>
      <c r="V580" t="s">
        <v>2391</v>
      </c>
      <c r="W580" t="str">
        <f>+IF(V580="","",IF(MID(V580,1,3)="ECE","UNICO",IF(V580="FINES",CONCATENATE("R",IF(OR(C580="16",C580="21",C580="22",C580="23"),"16212223",IF(OR(C580="15",C580="17",C580="24",C580="25"),"15172425",C580))),IF(V580="CEBAS","UNICO",IF(VALUE(C580)&lt;=11,"AMBA","INTERIOR")))))</f>
        <v>UNICO</v>
      </c>
      <c r="X580" s="20" t="str">
        <f>+IF(V580="","-",CONCATENATE(V580,"_",W580))</f>
        <v>ECE-EPA_UNICO</v>
      </c>
      <c r="Y580" s="59">
        <v>0.56525493473620025</v>
      </c>
      <c r="Z580" t="str">
        <f>+IFERROR(VLOOKUP(H580,#REF!,2,FALSE),"-")</f>
        <v>-</v>
      </c>
      <c r="AA580" t="s">
        <v>2393</v>
      </c>
      <c r="AB580" t="str">
        <f>+IF(W580="","-",IF(W580="UNICO","CENSO","MUESTRA"))</f>
        <v>CENSO</v>
      </c>
      <c r="AC580" t="s">
        <v>2397</v>
      </c>
      <c r="AD580" t="s">
        <v>134</v>
      </c>
      <c r="AF580">
        <f>+COUNTIF(Piloto!C:C,MARCO!A580)</f>
        <v>0</v>
      </c>
    </row>
    <row r="581" spans="1:32" x14ac:dyDescent="0.25">
      <c r="A581" s="5" t="str">
        <f t="shared" si="9"/>
        <v>0053DE0711</v>
      </c>
      <c r="B581" s="23" t="s">
        <v>2119</v>
      </c>
      <c r="C581" t="s">
        <v>83</v>
      </c>
      <c r="D581" t="s">
        <v>856</v>
      </c>
      <c r="E581" t="s">
        <v>857</v>
      </c>
      <c r="F581">
        <v>624027</v>
      </c>
      <c r="G581">
        <v>0</v>
      </c>
      <c r="H581" t="s">
        <v>866</v>
      </c>
      <c r="I581" t="s">
        <v>20</v>
      </c>
      <c r="J581" t="s">
        <v>74</v>
      </c>
      <c r="K581" t="s">
        <v>21</v>
      </c>
      <c r="M581" t="s">
        <v>17784</v>
      </c>
      <c r="N581" t="s">
        <v>22</v>
      </c>
      <c r="O581" t="s">
        <v>23</v>
      </c>
      <c r="P581" t="s">
        <v>26</v>
      </c>
      <c r="Q581" t="s">
        <v>27</v>
      </c>
      <c r="R581" s="13">
        <v>124</v>
      </c>
      <c r="S581" s="13">
        <v>8</v>
      </c>
      <c r="T581" s="21">
        <v>1</v>
      </c>
      <c r="V581" t="s">
        <v>2391</v>
      </c>
      <c r="W581" t="str">
        <f>+IF(V581="","",IF(MID(V581,1,3)="ECE","UNICO",IF(V581="FINES",CONCATENATE("R",IF(OR(C581="16",C581="21",C581="22",C581="23"),"16212223",IF(OR(C581="15",C581="17",C581="24",C581="25"),"15172425",C581))),IF(V581="CEBAS","UNICO",IF(VALUE(C581)&lt;=11,"AMBA","INTERIOR")))))</f>
        <v>UNICO</v>
      </c>
      <c r="X581" s="20" t="str">
        <f>+IF(V581="","-",CONCATENATE(V581,"_",W581))</f>
        <v>ECE-EPA_UNICO</v>
      </c>
      <c r="Y581" s="59">
        <v>0.56846268847584724</v>
      </c>
      <c r="Z581" t="str">
        <f>+IFERROR(VLOOKUP(H581,#REF!,2,FALSE),"-")</f>
        <v>-</v>
      </c>
      <c r="AA581" t="s">
        <v>2394</v>
      </c>
      <c r="AB581" t="str">
        <f>+IF(W581="","-",IF(W581="UNICO","CENSO","MUESTRA"))</f>
        <v>CENSO</v>
      </c>
      <c r="AC581" t="s">
        <v>2398</v>
      </c>
      <c r="AD581" t="s">
        <v>134</v>
      </c>
      <c r="AF581">
        <f>+COUNTIF(Piloto!C:C,MARCO!A581)</f>
        <v>0</v>
      </c>
    </row>
    <row r="582" spans="1:32" x14ac:dyDescent="0.25">
      <c r="A582" s="5" t="str">
        <f t="shared" si="9"/>
        <v>0053DE0705</v>
      </c>
      <c r="B582" s="23" t="s">
        <v>2119</v>
      </c>
      <c r="C582" t="s">
        <v>83</v>
      </c>
      <c r="D582" t="s">
        <v>856</v>
      </c>
      <c r="E582" t="s">
        <v>857</v>
      </c>
      <c r="F582">
        <v>604289</v>
      </c>
      <c r="G582">
        <v>0</v>
      </c>
      <c r="H582" t="s">
        <v>865</v>
      </c>
      <c r="I582" t="s">
        <v>20</v>
      </c>
      <c r="J582" t="s">
        <v>74</v>
      </c>
      <c r="K582" t="s">
        <v>21</v>
      </c>
      <c r="M582" t="s">
        <v>17805</v>
      </c>
      <c r="N582" t="s">
        <v>22</v>
      </c>
      <c r="O582" t="s">
        <v>23</v>
      </c>
      <c r="P582" t="s">
        <v>26</v>
      </c>
      <c r="Q582" t="s">
        <v>27</v>
      </c>
      <c r="R582" s="13">
        <v>192</v>
      </c>
      <c r="S582" s="13">
        <v>14</v>
      </c>
      <c r="T582" s="21">
        <v>1</v>
      </c>
      <c r="V582" t="s">
        <v>2391</v>
      </c>
      <c r="W582" t="str">
        <f>+IF(V582="","",IF(MID(V582,1,3)="ECE","UNICO",IF(V582="FINES",CONCATENATE("R",IF(OR(C582="16",C582="21",C582="22",C582="23"),"16212223",IF(OR(C582="15",C582="17",C582="24",C582="25"),"15172425",C582))),IF(V582="CEBAS","UNICO",IF(VALUE(C582)&lt;=11,"AMBA","INTERIOR")))))</f>
        <v>UNICO</v>
      </c>
      <c r="X582" s="20" t="str">
        <f>+IF(V582="","-",CONCATENATE(V582,"_",W582))</f>
        <v>ECE-EPA_UNICO</v>
      </c>
      <c r="Y582" s="59">
        <v>0.57514145639207626</v>
      </c>
      <c r="Z582" t="str">
        <f>+IFERROR(VLOOKUP(H582,#REF!,2,FALSE),"-")</f>
        <v>-</v>
      </c>
      <c r="AA582" t="s">
        <v>2394</v>
      </c>
      <c r="AB582" t="str">
        <f>+IF(W582="","-",IF(W582="UNICO","CENSO","MUESTRA"))</f>
        <v>CENSO</v>
      </c>
      <c r="AC582" t="s">
        <v>2397</v>
      </c>
      <c r="AD582" t="s">
        <v>134</v>
      </c>
      <c r="AF582">
        <f>+COUNTIF(Piloto!C:C,MARCO!A582)</f>
        <v>0</v>
      </c>
    </row>
    <row r="583" spans="1:32" x14ac:dyDescent="0.25">
      <c r="A583" s="5" t="str">
        <f t="shared" si="9"/>
        <v>0001DE0702</v>
      </c>
      <c r="B583" s="23" t="s">
        <v>2119</v>
      </c>
      <c r="C583" t="s">
        <v>19</v>
      </c>
      <c r="D583" t="s">
        <v>17</v>
      </c>
      <c r="E583" t="s">
        <v>18</v>
      </c>
      <c r="F583">
        <v>602888</v>
      </c>
      <c r="G583">
        <v>0</v>
      </c>
      <c r="H583" t="s">
        <v>75</v>
      </c>
      <c r="I583" t="s">
        <v>20</v>
      </c>
      <c r="J583" t="s">
        <v>74</v>
      </c>
      <c r="K583" t="s">
        <v>21</v>
      </c>
      <c r="M583" t="s">
        <v>17983</v>
      </c>
      <c r="N583" t="s">
        <v>22</v>
      </c>
      <c r="O583" t="s">
        <v>23</v>
      </c>
      <c r="P583" t="s">
        <v>26</v>
      </c>
      <c r="Q583" t="s">
        <v>27</v>
      </c>
      <c r="R583" s="13">
        <v>173</v>
      </c>
      <c r="S583" s="13">
        <v>12</v>
      </c>
      <c r="T583" s="21">
        <v>1</v>
      </c>
      <c r="V583" t="s">
        <v>2391</v>
      </c>
      <c r="W583" t="str">
        <f>+IF(V583="","",IF(MID(V583,1,3)="ECE","UNICO",IF(V583="FINES",CONCATENATE("R",IF(OR(C583="16",C583="21",C583="22",C583="23"),"16212223",IF(OR(C583="15",C583="17",C583="24",C583="25"),"15172425",C583))),IF(V583="CEBAS","UNICO",IF(VALUE(C583)&lt;=11,"AMBA","INTERIOR")))))</f>
        <v>UNICO</v>
      </c>
      <c r="X583" s="20" t="str">
        <f>+IF(V583="","-",CONCATENATE(V583,"_",W583))</f>
        <v>ECE-EPA_UNICO</v>
      </c>
      <c r="Y583" s="59">
        <v>0.57854684525065947</v>
      </c>
      <c r="Z583" t="str">
        <f>+IFERROR(VLOOKUP(H583,#REF!,2,FALSE),"-")</f>
        <v>-</v>
      </c>
      <c r="AA583" t="s">
        <v>2393</v>
      </c>
      <c r="AB583" t="str">
        <f>+IF(W583="","-",IF(W583="UNICO","CENSO","MUESTRA"))</f>
        <v>CENSO</v>
      </c>
      <c r="AC583" t="s">
        <v>2397</v>
      </c>
      <c r="AD583" t="s">
        <v>134</v>
      </c>
      <c r="AF583">
        <f>+COUNTIF(Piloto!C:C,MARCO!A583)</f>
        <v>0</v>
      </c>
    </row>
    <row r="584" spans="1:32" x14ac:dyDescent="0.25">
      <c r="A584" s="5" t="str">
        <f t="shared" si="9"/>
        <v>0001DE0701</v>
      </c>
      <c r="B584" s="23" t="s">
        <v>2119</v>
      </c>
      <c r="C584" t="s">
        <v>19</v>
      </c>
      <c r="D584" t="s">
        <v>17</v>
      </c>
      <c r="E584" t="s">
        <v>18</v>
      </c>
      <c r="F584">
        <v>600724</v>
      </c>
      <c r="G584">
        <v>0</v>
      </c>
      <c r="H584" t="s">
        <v>73</v>
      </c>
      <c r="I584" t="s">
        <v>20</v>
      </c>
      <c r="J584" t="s">
        <v>74</v>
      </c>
      <c r="K584" t="s">
        <v>21</v>
      </c>
      <c r="M584" t="s">
        <v>2247</v>
      </c>
      <c r="N584" t="s">
        <v>22</v>
      </c>
      <c r="O584" t="s">
        <v>23</v>
      </c>
      <c r="P584" t="s">
        <v>26</v>
      </c>
      <c r="Q584" t="s">
        <v>27</v>
      </c>
      <c r="R584" s="13">
        <v>216</v>
      </c>
      <c r="S584" s="13">
        <v>14</v>
      </c>
      <c r="T584" s="21">
        <v>1</v>
      </c>
      <c r="V584" t="s">
        <v>2391</v>
      </c>
      <c r="W584" t="str">
        <f>+IF(V584="","",IF(MID(V584,1,3)="ECE","UNICO",IF(V584="FINES",CONCATENATE("R",IF(OR(C584="16",C584="21",C584="22",C584="23"),"16212223",IF(OR(C584="15",C584="17",C584="24",C584="25"),"15172425",C584))),IF(V584="CEBAS","UNICO",IF(VALUE(C584)&lt;=11,"AMBA","INTERIOR")))))</f>
        <v>UNICO</v>
      </c>
      <c r="X584" s="20" t="str">
        <f>+IF(V584="","-",CONCATENATE(V584,"_",W584))</f>
        <v>ECE-EPA_UNICO</v>
      </c>
      <c r="Y584" s="59">
        <v>0.61488379497785828</v>
      </c>
      <c r="Z584" t="str">
        <f>+IFERROR(VLOOKUP(H584,#REF!,2,FALSE),"-")</f>
        <v>-</v>
      </c>
      <c r="AA584" t="s">
        <v>2393</v>
      </c>
      <c r="AB584" t="str">
        <f>+IF(W584="","-",IF(W584="UNICO","CENSO","MUESTRA"))</f>
        <v>CENSO</v>
      </c>
      <c r="AC584" t="s">
        <v>2397</v>
      </c>
      <c r="AD584" t="s">
        <v>134</v>
      </c>
      <c r="AF584">
        <f>+COUNTIF(Piloto!C:C,MARCO!A584)</f>
        <v>0</v>
      </c>
    </row>
    <row r="585" spans="1:32" x14ac:dyDescent="0.25">
      <c r="A585" s="5" t="str">
        <f t="shared" si="9"/>
        <v>0043DE0734</v>
      </c>
      <c r="B585" s="23" t="s">
        <v>2119</v>
      </c>
      <c r="C585" t="s">
        <v>161</v>
      </c>
      <c r="D585" t="s">
        <v>677</v>
      </c>
      <c r="E585" t="s">
        <v>678</v>
      </c>
      <c r="F585">
        <v>609119</v>
      </c>
      <c r="G585">
        <v>0</v>
      </c>
      <c r="H585" t="s">
        <v>721</v>
      </c>
      <c r="I585" t="s">
        <v>20</v>
      </c>
      <c r="J585" t="s">
        <v>74</v>
      </c>
      <c r="K585" t="s">
        <v>21</v>
      </c>
      <c r="M585" t="s">
        <v>18003</v>
      </c>
      <c r="N585" t="s">
        <v>22</v>
      </c>
      <c r="O585" t="s">
        <v>23</v>
      </c>
      <c r="P585" t="s">
        <v>26</v>
      </c>
      <c r="Q585" t="s">
        <v>27</v>
      </c>
      <c r="R585" s="13">
        <v>212</v>
      </c>
      <c r="S585" s="13">
        <v>15</v>
      </c>
      <c r="T585" s="21">
        <v>1</v>
      </c>
      <c r="V585" t="s">
        <v>2391</v>
      </c>
      <c r="W585" t="str">
        <f>+IF(V585="","",IF(MID(V585,1,3)="ECE","UNICO",IF(V585="FINES",CONCATENATE("R",IF(OR(C585="16",C585="21",C585="22",C585="23"),"16212223",IF(OR(C585="15",C585="17",C585="24",C585="25"),"15172425",C585))),IF(V585="CEBAS","UNICO",IF(VALUE(C585)&lt;=11,"AMBA","INTERIOR")))))</f>
        <v>UNICO</v>
      </c>
      <c r="X585" s="20" t="str">
        <f>+IF(V585="","-",CONCATENATE(V585,"_",W585))</f>
        <v>ECE-EPA_UNICO</v>
      </c>
      <c r="Y585" s="59">
        <v>0.6316577415717276</v>
      </c>
      <c r="Z585" t="str">
        <f>+IFERROR(VLOOKUP(H585,#REF!,2,FALSE),"-")</f>
        <v>-</v>
      </c>
      <c r="AA585" t="s">
        <v>2394</v>
      </c>
      <c r="AB585" t="str">
        <f>+IF(W585="","-",IF(W585="UNICO","CENSO","MUESTRA"))</f>
        <v>CENSO</v>
      </c>
      <c r="AC585" t="s">
        <v>2398</v>
      </c>
      <c r="AD585" t="s">
        <v>134</v>
      </c>
      <c r="AF585">
        <f>+COUNTIF(Piloto!C:C,MARCO!A585)</f>
        <v>0</v>
      </c>
    </row>
    <row r="586" spans="1:32" x14ac:dyDescent="0.25">
      <c r="A586" s="5" t="str">
        <f t="shared" si="9"/>
        <v>0067DE0706</v>
      </c>
      <c r="B586" s="23" t="s">
        <v>2119</v>
      </c>
      <c r="C586" t="s">
        <v>86</v>
      </c>
      <c r="D586" t="s">
        <v>1059</v>
      </c>
      <c r="E586" t="s">
        <v>1060</v>
      </c>
      <c r="F586">
        <v>623918</v>
      </c>
      <c r="G586">
        <v>0</v>
      </c>
      <c r="H586" t="s">
        <v>1066</v>
      </c>
      <c r="I586" t="s">
        <v>20</v>
      </c>
      <c r="J586" t="s">
        <v>74</v>
      </c>
      <c r="K586" t="s">
        <v>21</v>
      </c>
      <c r="M586" t="s">
        <v>17785</v>
      </c>
      <c r="N586" t="s">
        <v>135</v>
      </c>
      <c r="O586" t="s">
        <v>23</v>
      </c>
      <c r="P586" t="s">
        <v>26</v>
      </c>
      <c r="Q586" t="s">
        <v>27</v>
      </c>
      <c r="R586" s="13">
        <v>418</v>
      </c>
      <c r="S586" s="13">
        <v>19</v>
      </c>
      <c r="T586" s="21">
        <v>1</v>
      </c>
      <c r="V586" t="s">
        <v>2391</v>
      </c>
      <c r="W586" t="str">
        <f>+IF(V586="","",IF(MID(V586,1,3)="ECE","UNICO",IF(V586="FINES",CONCATENATE("R",IF(OR(C586="16",C586="21",C586="22",C586="23"),"16212223",IF(OR(C586="15",C586="17",C586="24",C586="25"),"15172425",C586))),IF(V586="CEBAS","UNICO",IF(VALUE(C586)&lt;=11,"AMBA","INTERIOR")))))</f>
        <v>UNICO</v>
      </c>
      <c r="X586" s="20" t="str">
        <f>+IF(V586="","-",CONCATENATE(V586,"_",W586))</f>
        <v>ECE-EPA_UNICO</v>
      </c>
      <c r="Y586" s="59">
        <v>0.65531415243943536</v>
      </c>
      <c r="Z586" t="str">
        <f>+IFERROR(VLOOKUP(H586,#REF!,2,FALSE),"-")</f>
        <v>-</v>
      </c>
      <c r="AA586" t="s">
        <v>2393</v>
      </c>
      <c r="AB586" t="str">
        <f>+IF(W586="","-",IF(W586="UNICO","CENSO","MUESTRA"))</f>
        <v>CENSO</v>
      </c>
      <c r="AC586" t="s">
        <v>2398</v>
      </c>
      <c r="AD586" t="s">
        <v>134</v>
      </c>
      <c r="AF586">
        <f>+COUNTIF(Piloto!C:C,MARCO!A586)</f>
        <v>0</v>
      </c>
    </row>
    <row r="587" spans="1:32" x14ac:dyDescent="0.25">
      <c r="A587" s="5" t="str">
        <f t="shared" si="9"/>
        <v>0067DE0704</v>
      </c>
      <c r="B587" s="23" t="s">
        <v>2119</v>
      </c>
      <c r="C587" t="s">
        <v>86</v>
      </c>
      <c r="D587" t="s">
        <v>1059</v>
      </c>
      <c r="E587" t="s">
        <v>1060</v>
      </c>
      <c r="F587">
        <v>616136</v>
      </c>
      <c r="G587">
        <v>0</v>
      </c>
      <c r="H587" t="s">
        <v>1064</v>
      </c>
      <c r="I587" t="s">
        <v>20</v>
      </c>
      <c r="J587" t="s">
        <v>74</v>
      </c>
      <c r="K587" t="s">
        <v>21</v>
      </c>
      <c r="M587" t="s">
        <v>17806</v>
      </c>
      <c r="N587" t="s">
        <v>135</v>
      </c>
      <c r="O587" t="s">
        <v>23</v>
      </c>
      <c r="P587" t="s">
        <v>26</v>
      </c>
      <c r="Q587" t="s">
        <v>27</v>
      </c>
      <c r="R587" s="13">
        <v>302</v>
      </c>
      <c r="S587" s="13">
        <v>19</v>
      </c>
      <c r="T587" s="21">
        <v>1</v>
      </c>
      <c r="V587" t="s">
        <v>2391</v>
      </c>
      <c r="W587" t="str">
        <f>+IF(V587="","",IF(MID(V587,1,3)="ECE","UNICO",IF(V587="FINES",CONCATENATE("R",IF(OR(C587="16",C587="21",C587="22",C587="23"),"16212223",IF(OR(C587="15",C587="17",C587="24",C587="25"),"15172425",C587))),IF(V587="CEBAS","UNICO",IF(VALUE(C587)&lt;=11,"AMBA","INTERIOR")))))</f>
        <v>UNICO</v>
      </c>
      <c r="X587" s="20" t="str">
        <f>+IF(V587="","-",CONCATENATE(V587,"_",W587))</f>
        <v>ECE-EPA_UNICO</v>
      </c>
      <c r="Y587" s="59">
        <v>0.6553605569375528</v>
      </c>
      <c r="Z587" t="str">
        <f>+IFERROR(VLOOKUP(H587,#REF!,2,FALSE),"-")</f>
        <v>-</v>
      </c>
      <c r="AA587" t="s">
        <v>2393</v>
      </c>
      <c r="AB587" t="str">
        <f>+IF(W587="","-",IF(W587="UNICO","CENSO","MUESTRA"))</f>
        <v>CENSO</v>
      </c>
      <c r="AC587" t="s">
        <v>2398</v>
      </c>
      <c r="AD587" t="s">
        <v>134</v>
      </c>
      <c r="AF587">
        <f>+COUNTIF(Piloto!C:C,MARCO!A587)</f>
        <v>0</v>
      </c>
    </row>
    <row r="588" spans="1:32" x14ac:dyDescent="0.25">
      <c r="A588" s="5" t="str">
        <f t="shared" si="9"/>
        <v>0001DE0721</v>
      </c>
      <c r="B588" s="23" t="s">
        <v>2119</v>
      </c>
      <c r="C588" t="s">
        <v>19</v>
      </c>
      <c r="D588" t="s">
        <v>17</v>
      </c>
      <c r="E588" t="s">
        <v>18</v>
      </c>
      <c r="F588">
        <v>602882</v>
      </c>
      <c r="G588">
        <v>0</v>
      </c>
      <c r="H588" t="s">
        <v>77</v>
      </c>
      <c r="I588" t="s">
        <v>20</v>
      </c>
      <c r="J588" t="s">
        <v>74</v>
      </c>
      <c r="K588" t="s">
        <v>21</v>
      </c>
      <c r="M588" t="s">
        <v>17807</v>
      </c>
      <c r="N588" t="s">
        <v>22</v>
      </c>
      <c r="O588" t="s">
        <v>23</v>
      </c>
      <c r="P588" t="s">
        <v>26</v>
      </c>
      <c r="Q588" t="s">
        <v>27</v>
      </c>
      <c r="R588" s="13">
        <v>202</v>
      </c>
      <c r="S588" s="13">
        <v>14</v>
      </c>
      <c r="T588" s="21">
        <v>1</v>
      </c>
      <c r="V588" t="s">
        <v>2391</v>
      </c>
      <c r="W588" t="str">
        <f>+IF(V588="","",IF(MID(V588,1,3)="ECE","UNICO",IF(V588="FINES",CONCATENATE("R",IF(OR(C588="16",C588="21",C588="22",C588="23"),"16212223",IF(OR(C588="15",C588="17",C588="24",C588="25"),"15172425",C588))),IF(V588="CEBAS","UNICO",IF(VALUE(C588)&lt;=11,"AMBA","INTERIOR")))))</f>
        <v>UNICO</v>
      </c>
      <c r="X588" s="20" t="str">
        <f>+IF(V588="","-",CONCATENATE(V588,"_",W588))</f>
        <v>ECE-EPA_UNICO</v>
      </c>
      <c r="Y588" s="59">
        <v>0.66188095510005951</v>
      </c>
      <c r="Z588" t="str">
        <f>+IFERROR(VLOOKUP(H588,#REF!,2,FALSE),"-")</f>
        <v>-</v>
      </c>
      <c r="AA588" t="s">
        <v>2393</v>
      </c>
      <c r="AB588" t="str">
        <f>+IF(W588="","-",IF(W588="UNICO","CENSO","MUESTRA"))</f>
        <v>CENSO</v>
      </c>
      <c r="AC588" t="s">
        <v>2398</v>
      </c>
      <c r="AD588" t="s">
        <v>134</v>
      </c>
      <c r="AF588">
        <f>+COUNTIF(Piloto!C:C,MARCO!A588)</f>
        <v>0</v>
      </c>
    </row>
    <row r="589" spans="1:32" x14ac:dyDescent="0.25">
      <c r="A589" s="5" t="str">
        <f t="shared" si="9"/>
        <v>0067DE0705</v>
      </c>
      <c r="B589" s="23" t="s">
        <v>2119</v>
      </c>
      <c r="C589" t="s">
        <v>86</v>
      </c>
      <c r="D589" t="s">
        <v>1059</v>
      </c>
      <c r="E589" t="s">
        <v>1060</v>
      </c>
      <c r="F589">
        <v>616173</v>
      </c>
      <c r="G589">
        <v>0</v>
      </c>
      <c r="H589" t="s">
        <v>1065</v>
      </c>
      <c r="I589" t="s">
        <v>20</v>
      </c>
      <c r="J589" t="s">
        <v>74</v>
      </c>
      <c r="K589" t="s">
        <v>21</v>
      </c>
      <c r="M589" t="s">
        <v>17778</v>
      </c>
      <c r="N589" t="s">
        <v>135</v>
      </c>
      <c r="O589" t="s">
        <v>23</v>
      </c>
      <c r="P589" t="s">
        <v>26</v>
      </c>
      <c r="Q589" t="s">
        <v>27</v>
      </c>
      <c r="R589" s="13">
        <v>191</v>
      </c>
      <c r="S589" s="13">
        <v>13</v>
      </c>
      <c r="T589" s="21">
        <v>1</v>
      </c>
      <c r="V589" t="s">
        <v>2391</v>
      </c>
      <c r="W589" t="str">
        <f>+IF(V589="","",IF(MID(V589,1,3)="ECE","UNICO",IF(V589="FINES",CONCATENATE("R",IF(OR(C589="16",C589="21",C589="22",C589="23"),"16212223",IF(OR(C589="15",C589="17",C589="24",C589="25"),"15172425",C589))),IF(V589="CEBAS","UNICO",IF(VALUE(C589)&lt;=11,"AMBA","INTERIOR")))))</f>
        <v>UNICO</v>
      </c>
      <c r="X589" s="20" t="str">
        <f>+IF(V589="","-",CONCATENATE(V589,"_",W589))</f>
        <v>ECE-EPA_UNICO</v>
      </c>
      <c r="Y589" s="59">
        <v>0.66269934177398682</v>
      </c>
      <c r="Z589" t="str">
        <f>+IFERROR(VLOOKUP(H589,#REF!,2,FALSE),"-")</f>
        <v>-</v>
      </c>
      <c r="AA589" t="s">
        <v>2393</v>
      </c>
      <c r="AB589" t="str">
        <f>+IF(W589="","-",IF(W589="UNICO","CENSO","MUESTRA"))</f>
        <v>CENSO</v>
      </c>
      <c r="AC589" t="s">
        <v>2397</v>
      </c>
      <c r="AD589" t="s">
        <v>134</v>
      </c>
      <c r="AF589">
        <f>+COUNTIF(Piloto!C:C,MARCO!A589)</f>
        <v>0</v>
      </c>
    </row>
    <row r="590" spans="1:32" x14ac:dyDescent="0.25">
      <c r="A590" s="5" t="str">
        <f t="shared" si="9"/>
        <v>0032DE0709</v>
      </c>
      <c r="B590" s="23" t="s">
        <v>2119</v>
      </c>
      <c r="C590" t="s">
        <v>584</v>
      </c>
      <c r="D590" t="s">
        <v>582</v>
      </c>
      <c r="E590" t="s">
        <v>583</v>
      </c>
      <c r="F590">
        <v>600743</v>
      </c>
      <c r="G590">
        <v>0</v>
      </c>
      <c r="H590" t="s">
        <v>605</v>
      </c>
      <c r="I590" t="s">
        <v>20</v>
      </c>
      <c r="J590" t="s">
        <v>74</v>
      </c>
      <c r="K590" t="s">
        <v>21</v>
      </c>
      <c r="M590" t="s">
        <v>17808</v>
      </c>
      <c r="N590" t="s">
        <v>135</v>
      </c>
      <c r="O590" t="s">
        <v>23</v>
      </c>
      <c r="P590" t="s">
        <v>26</v>
      </c>
      <c r="Q590" t="s">
        <v>27</v>
      </c>
      <c r="R590" s="13">
        <v>445</v>
      </c>
      <c r="S590" s="13">
        <v>20</v>
      </c>
      <c r="T590" s="21">
        <v>1</v>
      </c>
      <c r="V590" t="s">
        <v>2391</v>
      </c>
      <c r="W590" t="str">
        <f>+IF(V590="","",IF(MID(V590,1,3)="ECE","UNICO",IF(V590="FINES",CONCATENATE("R",IF(OR(C590="16",C590="21",C590="22",C590="23"),"16212223",IF(OR(C590="15",C590="17",C590="24",C590="25"),"15172425",C590))),IF(V590="CEBAS","UNICO",IF(VALUE(C590)&lt;=11,"AMBA","INTERIOR")))))</f>
        <v>UNICO</v>
      </c>
      <c r="X590" s="20" t="str">
        <f>+IF(V590="","-",CONCATENATE(V590,"_",W590))</f>
        <v>ECE-EPA_UNICO</v>
      </c>
      <c r="Y590" s="59">
        <v>0.74482410483890105</v>
      </c>
      <c r="Z590" t="str">
        <f>+IFERROR(VLOOKUP(H590,#REF!,2,FALSE),"-")</f>
        <v>-</v>
      </c>
      <c r="AA590" t="s">
        <v>2393</v>
      </c>
      <c r="AB590" t="str">
        <f>+IF(W590="","-",IF(W590="UNICO","CENSO","MUESTRA"))</f>
        <v>CENSO</v>
      </c>
      <c r="AC590" t="s">
        <v>2397</v>
      </c>
      <c r="AD590" t="s">
        <v>134</v>
      </c>
      <c r="AF590">
        <f>+COUNTIF(Piloto!C:C,MARCO!A590)</f>
        <v>0</v>
      </c>
    </row>
    <row r="591" spans="1:32" x14ac:dyDescent="0.25">
      <c r="A591" s="5" t="str">
        <f t="shared" si="9"/>
        <v>0032DE0751</v>
      </c>
      <c r="B591" s="23" t="s">
        <v>2119</v>
      </c>
      <c r="C591" t="s">
        <v>584</v>
      </c>
      <c r="D591" t="s">
        <v>582</v>
      </c>
      <c r="E591" t="s">
        <v>583</v>
      </c>
      <c r="F591">
        <v>613275</v>
      </c>
      <c r="G591">
        <v>0</v>
      </c>
      <c r="H591" t="s">
        <v>606</v>
      </c>
      <c r="I591" t="s">
        <v>20</v>
      </c>
      <c r="J591" t="s">
        <v>74</v>
      </c>
      <c r="K591" t="s">
        <v>21</v>
      </c>
      <c r="M591" t="s">
        <v>17809</v>
      </c>
      <c r="N591" t="s">
        <v>135</v>
      </c>
      <c r="O591" t="s">
        <v>23</v>
      </c>
      <c r="P591" t="s">
        <v>26</v>
      </c>
      <c r="Q591" t="s">
        <v>27</v>
      </c>
      <c r="R591" s="13">
        <v>452</v>
      </c>
      <c r="S591" s="13">
        <v>18</v>
      </c>
      <c r="T591" s="21">
        <v>1</v>
      </c>
      <c r="V591" t="s">
        <v>2391</v>
      </c>
      <c r="W591" t="str">
        <f>+IF(V591="","",IF(MID(V591,1,3)="ECE","UNICO",IF(V591="FINES",CONCATENATE("R",IF(OR(C591="16",C591="21",C591="22",C591="23"),"16212223",IF(OR(C591="15",C591="17",C591="24",C591="25"),"15172425",C591))),IF(V591="CEBAS","UNICO",IF(VALUE(C591)&lt;=11,"AMBA","INTERIOR")))))</f>
        <v>UNICO</v>
      </c>
      <c r="X591" s="20" t="str">
        <f>+IF(V591="","-",CONCATENATE(V591,"_",W591))</f>
        <v>ECE-EPA_UNICO</v>
      </c>
      <c r="Y591" s="59">
        <v>0.75037427638706411</v>
      </c>
      <c r="Z591" t="str">
        <f>+IFERROR(VLOOKUP(H591,#REF!,2,FALSE),"-")</f>
        <v>-</v>
      </c>
      <c r="AA591" t="s">
        <v>2393</v>
      </c>
      <c r="AB591" t="str">
        <f>+IF(W591="","-",IF(W591="UNICO","CENSO","MUESTRA"))</f>
        <v>CENSO</v>
      </c>
      <c r="AC591" t="s">
        <v>2397</v>
      </c>
      <c r="AD591" t="s">
        <v>134</v>
      </c>
      <c r="AF591">
        <f>+COUNTIF(Piloto!C:C,MARCO!A591)</f>
        <v>0</v>
      </c>
    </row>
    <row r="592" spans="1:32" x14ac:dyDescent="0.25">
      <c r="A592" s="5" t="str">
        <f t="shared" si="9"/>
        <v>0136DE0706</v>
      </c>
      <c r="B592" s="23" t="s">
        <v>2119</v>
      </c>
      <c r="C592" t="s">
        <v>1245</v>
      </c>
      <c r="D592" t="s">
        <v>170</v>
      </c>
      <c r="E592" t="s">
        <v>2094</v>
      </c>
      <c r="F592">
        <v>620556</v>
      </c>
      <c r="G592">
        <v>0</v>
      </c>
      <c r="H592" t="s">
        <v>2100</v>
      </c>
      <c r="I592" t="s">
        <v>20</v>
      </c>
      <c r="J592" t="s">
        <v>74</v>
      </c>
      <c r="K592" t="s">
        <v>21</v>
      </c>
      <c r="M592" t="s">
        <v>17785</v>
      </c>
      <c r="N592" t="s">
        <v>22</v>
      </c>
      <c r="O592" t="s">
        <v>23</v>
      </c>
      <c r="P592" t="s">
        <v>26</v>
      </c>
      <c r="Q592" t="s">
        <v>27</v>
      </c>
      <c r="R592" s="13">
        <v>139</v>
      </c>
      <c r="S592" s="13">
        <v>6</v>
      </c>
      <c r="T592" s="21">
        <v>1</v>
      </c>
      <c r="V592" t="s">
        <v>2391</v>
      </c>
      <c r="W592" t="str">
        <f>+IF(V592="","",IF(MID(V592,1,3)="ECE","UNICO",IF(V592="FINES",CONCATENATE("R",IF(OR(C592="16",C592="21",C592="22",C592="23"),"16212223",IF(OR(C592="15",C592="17",C592="24",C592="25"),"15172425",C592))),IF(V592="CEBAS","UNICO",IF(VALUE(C592)&lt;=11,"AMBA","INTERIOR")))))</f>
        <v>UNICO</v>
      </c>
      <c r="X592" s="20" t="str">
        <f>+IF(V592="","-",CONCATENATE(V592,"_",W592))</f>
        <v>ECE-EPA_UNICO</v>
      </c>
      <c r="Y592" s="59">
        <v>0.75384729136438933</v>
      </c>
      <c r="Z592" t="str">
        <f>+IFERROR(VLOOKUP(H592,#REF!,2,FALSE),"-")</f>
        <v>-</v>
      </c>
      <c r="AA592" t="s">
        <v>2393</v>
      </c>
      <c r="AB592" t="str">
        <f>+IF(W592="","-",IF(W592="UNICO","CENSO","MUESTRA"))</f>
        <v>CENSO</v>
      </c>
      <c r="AC592" t="s">
        <v>2398</v>
      </c>
      <c r="AD592" t="s">
        <v>134</v>
      </c>
      <c r="AF592">
        <f>+COUNTIF(Piloto!C:C,MARCO!A592)</f>
        <v>0</v>
      </c>
    </row>
    <row r="593" spans="1:32" x14ac:dyDescent="0.25">
      <c r="A593" s="5" t="str">
        <f t="shared" si="9"/>
        <v>0071DE0722</v>
      </c>
      <c r="B593" s="23" t="s">
        <v>2119</v>
      </c>
      <c r="C593" t="s">
        <v>1245</v>
      </c>
      <c r="D593" t="s">
        <v>1243</v>
      </c>
      <c r="E593" t="s">
        <v>1244</v>
      </c>
      <c r="F593">
        <v>624723</v>
      </c>
      <c r="G593">
        <v>0</v>
      </c>
      <c r="H593" t="s">
        <v>1272</v>
      </c>
      <c r="I593" t="s">
        <v>20</v>
      </c>
      <c r="J593" t="s">
        <v>74</v>
      </c>
      <c r="K593" t="s">
        <v>21</v>
      </c>
      <c r="M593" t="s">
        <v>17786</v>
      </c>
      <c r="N593" t="s">
        <v>22</v>
      </c>
      <c r="O593" t="s">
        <v>23</v>
      </c>
      <c r="P593" t="s">
        <v>26</v>
      </c>
      <c r="Q593" t="s">
        <v>27</v>
      </c>
      <c r="R593" s="13">
        <v>200</v>
      </c>
      <c r="S593" s="13">
        <v>10</v>
      </c>
      <c r="T593" s="21">
        <v>1</v>
      </c>
      <c r="V593" t="s">
        <v>2391</v>
      </c>
      <c r="W593" t="str">
        <f>+IF(V593="","",IF(MID(V593,1,3)="ECE","UNICO",IF(V593="FINES",CONCATENATE("R",IF(OR(C593="16",C593="21",C593="22",C593="23"),"16212223",IF(OR(C593="15",C593="17",C593="24",C593="25"),"15172425",C593))),IF(V593="CEBAS","UNICO",IF(VALUE(C593)&lt;=11,"AMBA","INTERIOR")))))</f>
        <v>UNICO</v>
      </c>
      <c r="X593" s="20" t="str">
        <f>+IF(V593="","-",CONCATENATE(V593,"_",W593))</f>
        <v>ECE-EPA_UNICO</v>
      </c>
      <c r="Y593" s="59">
        <v>0.78248381292497793</v>
      </c>
      <c r="Z593" t="str">
        <f>+IFERROR(VLOOKUP(H593,#REF!,2,FALSE),"-")</f>
        <v>-</v>
      </c>
      <c r="AA593" t="s">
        <v>2393</v>
      </c>
      <c r="AB593" t="str">
        <f>+IF(W593="","-",IF(W593="UNICO","CENSO","MUESTRA"))</f>
        <v>CENSO</v>
      </c>
      <c r="AC593" t="s">
        <v>2398</v>
      </c>
      <c r="AD593" t="s">
        <v>134</v>
      </c>
      <c r="AF593">
        <f>+COUNTIF(Piloto!C:C,MARCO!A593)</f>
        <v>1</v>
      </c>
    </row>
    <row r="594" spans="1:32" x14ac:dyDescent="0.25">
      <c r="A594" s="5" t="str">
        <f t="shared" si="9"/>
        <v>0071DE0723</v>
      </c>
      <c r="B594" s="23" t="s">
        <v>2119</v>
      </c>
      <c r="C594" t="s">
        <v>1245</v>
      </c>
      <c r="D594" t="s">
        <v>1243</v>
      </c>
      <c r="E594" t="s">
        <v>1244</v>
      </c>
      <c r="F594">
        <v>624724</v>
      </c>
      <c r="G594">
        <v>0</v>
      </c>
      <c r="H594" t="s">
        <v>1273</v>
      </c>
      <c r="I594" t="s">
        <v>20</v>
      </c>
      <c r="J594" t="s">
        <v>74</v>
      </c>
      <c r="K594" t="s">
        <v>21</v>
      </c>
      <c r="M594" t="s">
        <v>17787</v>
      </c>
      <c r="N594" t="s">
        <v>22</v>
      </c>
      <c r="O594" t="s">
        <v>23</v>
      </c>
      <c r="P594" t="s">
        <v>26</v>
      </c>
      <c r="Q594" t="s">
        <v>27</v>
      </c>
      <c r="R594" s="13">
        <v>203</v>
      </c>
      <c r="S594" s="13">
        <v>10</v>
      </c>
      <c r="T594" s="21">
        <v>1</v>
      </c>
      <c r="V594" t="s">
        <v>2391</v>
      </c>
      <c r="W594" t="str">
        <f>+IF(V594="","",IF(MID(V594,1,3)="ECE","UNICO",IF(V594="FINES",CONCATENATE("R",IF(OR(C594="16",C594="21",C594="22",C594="23"),"16212223",IF(OR(C594="15",C594="17",C594="24",C594="25"),"15172425",C594))),IF(V594="CEBAS","UNICO",IF(VALUE(C594)&lt;=11,"AMBA","INTERIOR")))))</f>
        <v>UNICO</v>
      </c>
      <c r="X594" s="20" t="str">
        <f>+IF(V594="","-",CONCATENATE(V594,"_",W594))</f>
        <v>ECE-EPA_UNICO</v>
      </c>
      <c r="Y594" s="59">
        <v>0.78256318058286389</v>
      </c>
      <c r="Z594" t="str">
        <f>+IFERROR(VLOOKUP(H594,#REF!,2,FALSE),"-")</f>
        <v>-</v>
      </c>
      <c r="AA594" t="s">
        <v>2393</v>
      </c>
      <c r="AB594" t="str">
        <f>+IF(W594="","-",IF(W594="UNICO","CENSO","MUESTRA"))</f>
        <v>CENSO</v>
      </c>
      <c r="AC594" t="s">
        <v>2397</v>
      </c>
      <c r="AD594" t="s">
        <v>134</v>
      </c>
      <c r="AF594">
        <f>+COUNTIF(Piloto!C:C,MARCO!A594)</f>
        <v>0</v>
      </c>
    </row>
    <row r="595" spans="1:32" x14ac:dyDescent="0.25">
      <c r="A595" s="5" t="str">
        <f t="shared" si="9"/>
        <v>0069DE0770</v>
      </c>
      <c r="B595" s="23" t="s">
        <v>2119</v>
      </c>
      <c r="C595" t="s">
        <v>1079</v>
      </c>
      <c r="D595" t="s">
        <v>1077</v>
      </c>
      <c r="E595" t="s">
        <v>1078</v>
      </c>
      <c r="F595">
        <v>613637</v>
      </c>
      <c r="G595">
        <v>0</v>
      </c>
      <c r="H595" t="s">
        <v>1154</v>
      </c>
      <c r="I595" t="s">
        <v>20</v>
      </c>
      <c r="J595" t="s">
        <v>74</v>
      </c>
      <c r="K595" t="s">
        <v>21</v>
      </c>
      <c r="M595" t="s">
        <v>17993</v>
      </c>
      <c r="N595" t="s">
        <v>22</v>
      </c>
      <c r="O595" t="s">
        <v>23</v>
      </c>
      <c r="P595" t="s">
        <v>26</v>
      </c>
      <c r="Q595" t="s">
        <v>27</v>
      </c>
      <c r="R595" s="13">
        <v>156</v>
      </c>
      <c r="S595" s="13">
        <v>7</v>
      </c>
      <c r="T595" s="21">
        <v>1</v>
      </c>
      <c r="V595" t="s">
        <v>2391</v>
      </c>
      <c r="W595" t="str">
        <f>+IF(V595="","",IF(MID(V595,1,3)="ECE","UNICO",IF(V595="FINES",CONCATENATE("R",IF(OR(C595="16",C595="21",C595="22",C595="23"),"16212223",IF(OR(C595="15",C595="17",C595="24",C595="25"),"15172425",C595))),IF(V595="CEBAS","UNICO",IF(VALUE(C595)&lt;=11,"AMBA","INTERIOR")))))</f>
        <v>UNICO</v>
      </c>
      <c r="X595" s="20" t="str">
        <f>+IF(V595="","-",CONCATENATE(V595,"_",W595))</f>
        <v>ECE-EPA_UNICO</v>
      </c>
      <c r="Y595" s="59">
        <v>0.79941032992468941</v>
      </c>
      <c r="Z595" t="str">
        <f>+IFERROR(VLOOKUP(H595,#REF!,2,FALSE),"-")</f>
        <v>-</v>
      </c>
      <c r="AA595" t="s">
        <v>2393</v>
      </c>
      <c r="AB595" t="str">
        <f>+IF(W595="","-",IF(W595="UNICO","CENSO","MUESTRA"))</f>
        <v>CENSO</v>
      </c>
      <c r="AC595" t="s">
        <v>2398</v>
      </c>
      <c r="AD595" t="s">
        <v>134</v>
      </c>
      <c r="AF595">
        <f>+COUNTIF(Piloto!C:C,MARCO!A595)</f>
        <v>0</v>
      </c>
    </row>
    <row r="596" spans="1:32" x14ac:dyDescent="0.25">
      <c r="A596" s="5" t="str">
        <f t="shared" si="9"/>
        <v>0045DE0721</v>
      </c>
      <c r="B596" s="23" t="s">
        <v>2119</v>
      </c>
      <c r="C596" t="s">
        <v>140</v>
      </c>
      <c r="D596" t="s">
        <v>760</v>
      </c>
      <c r="E596" t="s">
        <v>761</v>
      </c>
      <c r="F596">
        <v>622206</v>
      </c>
      <c r="G596">
        <v>0</v>
      </c>
      <c r="H596" t="s">
        <v>783</v>
      </c>
      <c r="I596" t="s">
        <v>20</v>
      </c>
      <c r="J596" t="s">
        <v>74</v>
      </c>
      <c r="K596" t="s">
        <v>21</v>
      </c>
      <c r="M596" t="s">
        <v>17807</v>
      </c>
      <c r="N596" t="s">
        <v>22</v>
      </c>
      <c r="O596" t="s">
        <v>23</v>
      </c>
      <c r="P596" t="s">
        <v>26</v>
      </c>
      <c r="Q596" t="s">
        <v>27</v>
      </c>
      <c r="R596" s="13">
        <v>272</v>
      </c>
      <c r="S596" s="13">
        <v>19</v>
      </c>
      <c r="T596" s="21">
        <v>1</v>
      </c>
      <c r="V596" t="s">
        <v>2391</v>
      </c>
      <c r="W596" t="str">
        <f>+IF(V596="","",IF(MID(V596,1,3)="ECE","UNICO",IF(V596="FINES",CONCATENATE("R",IF(OR(C596="16",C596="21",C596="22",C596="23"),"16212223",IF(OR(C596="15",C596="17",C596="24",C596="25"),"15172425",C596))),IF(V596="CEBAS","UNICO",IF(VALUE(C596)&lt;=11,"AMBA","INTERIOR")))))</f>
        <v>UNICO</v>
      </c>
      <c r="X596" s="20" t="str">
        <f>+IF(V596="","-",CONCATENATE(V596,"_",W596))</f>
        <v>ECE-EPA_UNICO</v>
      </c>
      <c r="Y596" s="59">
        <v>0.83378561767371928</v>
      </c>
      <c r="Z596" t="str">
        <f>+IFERROR(VLOOKUP(H596,#REF!,2,FALSE),"-")</f>
        <v>-</v>
      </c>
      <c r="AA596" t="s">
        <v>2393</v>
      </c>
      <c r="AB596" t="str">
        <f>+IF(W596="","-",IF(W596="UNICO","CENSO","MUESTRA"))</f>
        <v>CENSO</v>
      </c>
      <c r="AC596" t="s">
        <v>2397</v>
      </c>
      <c r="AD596" t="s">
        <v>134</v>
      </c>
      <c r="AF596">
        <f>+COUNTIF(Piloto!C:C,MARCO!A596)</f>
        <v>0</v>
      </c>
    </row>
    <row r="597" spans="1:32" x14ac:dyDescent="0.25">
      <c r="A597" s="5" t="str">
        <f t="shared" si="9"/>
        <v>0062DE0737</v>
      </c>
      <c r="B597" s="23" t="s">
        <v>2119</v>
      </c>
      <c r="C597" t="s">
        <v>246</v>
      </c>
      <c r="D597" t="s">
        <v>958</v>
      </c>
      <c r="E597" t="s">
        <v>959</v>
      </c>
      <c r="F597">
        <v>624024</v>
      </c>
      <c r="G597">
        <v>0</v>
      </c>
      <c r="H597" t="s">
        <v>990</v>
      </c>
      <c r="I597" t="s">
        <v>20</v>
      </c>
      <c r="J597" t="s">
        <v>74</v>
      </c>
      <c r="K597" t="s">
        <v>21</v>
      </c>
      <c r="M597" t="s">
        <v>17788</v>
      </c>
      <c r="N597" t="s">
        <v>22</v>
      </c>
      <c r="O597" t="s">
        <v>23</v>
      </c>
      <c r="P597" t="s">
        <v>26</v>
      </c>
      <c r="Q597" t="s">
        <v>27</v>
      </c>
      <c r="R597" s="13">
        <v>170</v>
      </c>
      <c r="S597" s="13">
        <v>9</v>
      </c>
      <c r="T597" s="21">
        <v>1</v>
      </c>
      <c r="V597" t="s">
        <v>2391</v>
      </c>
      <c r="W597" t="str">
        <f>+IF(V597="","",IF(MID(V597,1,3)="ECE","UNICO",IF(V597="FINES",CONCATENATE("R",IF(OR(C597="16",C597="21",C597="22",C597="23"),"16212223",IF(OR(C597="15",C597="17",C597="24",C597="25"),"15172425",C597))),IF(V597="CEBAS","UNICO",IF(VALUE(C597)&lt;=11,"AMBA","INTERIOR")))))</f>
        <v>UNICO</v>
      </c>
      <c r="X597" s="20" t="str">
        <f>+IF(V597="","-",CONCATENATE(V597,"_",W597))</f>
        <v>ECE-EPA_UNICO</v>
      </c>
      <c r="Y597" s="59">
        <v>0.93610103871371297</v>
      </c>
      <c r="Z597" t="str">
        <f>+IFERROR(VLOOKUP(H597,#REF!,2,FALSE),"-")</f>
        <v>-</v>
      </c>
      <c r="AA597" t="s">
        <v>2393</v>
      </c>
      <c r="AB597" t="str">
        <f>+IF(W597="","-",IF(W597="UNICO","CENSO","MUESTRA"))</f>
        <v>CENSO</v>
      </c>
      <c r="AC597" t="s">
        <v>2397</v>
      </c>
      <c r="AD597" t="s">
        <v>134</v>
      </c>
      <c r="AF597">
        <f>+COUNTIF(Piloto!C:C,MARCO!A597)</f>
        <v>0</v>
      </c>
    </row>
    <row r="598" spans="1:32" x14ac:dyDescent="0.25">
      <c r="A598" s="5" t="str">
        <f t="shared" si="9"/>
        <v>0062DE0736</v>
      </c>
      <c r="B598" s="23" t="s">
        <v>2119</v>
      </c>
      <c r="C598" t="s">
        <v>246</v>
      </c>
      <c r="D598" t="s">
        <v>958</v>
      </c>
      <c r="E598" t="s">
        <v>959</v>
      </c>
      <c r="F598">
        <v>622287</v>
      </c>
      <c r="G598">
        <v>0</v>
      </c>
      <c r="H598" t="s">
        <v>989</v>
      </c>
      <c r="I598" t="s">
        <v>20</v>
      </c>
      <c r="J598" t="s">
        <v>74</v>
      </c>
      <c r="K598" t="s">
        <v>21</v>
      </c>
      <c r="M598" t="s">
        <v>17810</v>
      </c>
      <c r="N598" t="s">
        <v>22</v>
      </c>
      <c r="O598" t="s">
        <v>23</v>
      </c>
      <c r="P598" t="s">
        <v>26</v>
      </c>
      <c r="Q598" t="s">
        <v>27</v>
      </c>
      <c r="R598" s="13">
        <v>108</v>
      </c>
      <c r="S598" s="13">
        <v>6</v>
      </c>
      <c r="T598" s="21">
        <v>1</v>
      </c>
      <c r="V598" t="s">
        <v>2391</v>
      </c>
      <c r="W598" t="str">
        <f>+IF(V598="","",IF(MID(V598,1,3)="ECE","UNICO",IF(V598="FINES",CONCATENATE("R",IF(OR(C598="16",C598="21",C598="22",C598="23"),"16212223",IF(OR(C598="15",C598="17",C598="24",C598="25"),"15172425",C598))),IF(V598="CEBAS","UNICO",IF(VALUE(C598)&lt;=11,"AMBA","INTERIOR")))))</f>
        <v>UNICO</v>
      </c>
      <c r="X598" s="20" t="str">
        <f>+IF(V598="","-",CONCATENATE(V598,"_",W598))</f>
        <v>ECE-EPA_UNICO</v>
      </c>
      <c r="Y598" s="59">
        <v>0.97089029186301756</v>
      </c>
      <c r="Z598" t="str">
        <f>+IFERROR(VLOOKUP(H598,#REF!,2,FALSE),"-")</f>
        <v>-</v>
      </c>
      <c r="AA598" t="s">
        <v>2393</v>
      </c>
      <c r="AB598" t="str">
        <f>+IF(W598="","-",IF(W598="UNICO","CENSO","MUESTRA"))</f>
        <v>CENSO</v>
      </c>
      <c r="AC598" t="s">
        <v>2397</v>
      </c>
      <c r="AD598" t="s">
        <v>134</v>
      </c>
      <c r="AF598">
        <f>+COUNTIF(Piloto!C:C,MARCO!A598)</f>
        <v>0</v>
      </c>
    </row>
    <row r="599" spans="1:32" x14ac:dyDescent="0.25">
      <c r="A599" s="5" t="str">
        <f t="shared" si="9"/>
        <v>0096DE0703</v>
      </c>
      <c r="B599" s="23" t="s">
        <v>2119</v>
      </c>
      <c r="C599" t="s">
        <v>884</v>
      </c>
      <c r="D599" t="s">
        <v>1591</v>
      </c>
      <c r="E599" t="s">
        <v>1592</v>
      </c>
      <c r="F599">
        <v>612111</v>
      </c>
      <c r="G599">
        <v>0</v>
      </c>
      <c r="H599" t="s">
        <v>1600</v>
      </c>
      <c r="I599" t="s">
        <v>20</v>
      </c>
      <c r="J599" t="s">
        <v>74</v>
      </c>
      <c r="K599" t="s">
        <v>21</v>
      </c>
      <c r="M599" t="s">
        <v>17811</v>
      </c>
      <c r="N599" t="s">
        <v>22</v>
      </c>
      <c r="O599" t="s">
        <v>23</v>
      </c>
      <c r="P599" t="s">
        <v>26</v>
      </c>
      <c r="Q599" t="s">
        <v>27</v>
      </c>
      <c r="R599" s="13">
        <v>66</v>
      </c>
      <c r="S599" s="13">
        <v>5</v>
      </c>
      <c r="T599" s="21">
        <v>1</v>
      </c>
      <c r="V599" t="s">
        <v>2115</v>
      </c>
      <c r="W599" t="str">
        <f>+IF(V599="","",IF(MID(V599,1,3)="ECE","UNICO",IF(V599="FINES",CONCATENATE("R",IF(OR(C599="16",C599="21",C599="22",C599="23"),"16212223",IF(OR(C599="15",C599="17",C599="24",C599="25"),"15172425",C599))),IF(V599="CEBAS","UNICO",IF(VALUE(C599)&lt;=11,"AMBA","INTERIOR")))))</f>
        <v>AMBA</v>
      </c>
      <c r="X599" s="20" t="str">
        <f>+IF(V599="","-",CONCATENATE(V599,"_",W599))</f>
        <v>EPA_AMBA</v>
      </c>
      <c r="Y599" s="59">
        <v>5.6761913958729968E-2</v>
      </c>
      <c r="Z599" t="str">
        <f>+IFERROR(VLOOKUP(H599,#REF!,2,FALSE),"-")</f>
        <v>-</v>
      </c>
      <c r="AA599" t="s">
        <v>2393</v>
      </c>
      <c r="AB599" t="str">
        <f>+IF(W599="","-",IF(W599="UNICO","CENSO","MUESTRA"))</f>
        <v>MUESTRA</v>
      </c>
      <c r="AC599" t="s">
        <v>2397</v>
      </c>
      <c r="AD599" t="s">
        <v>134</v>
      </c>
      <c r="AF599">
        <f>+COUNTIF(Piloto!C:C,MARCO!A599)</f>
        <v>0</v>
      </c>
    </row>
    <row r="600" spans="1:32" x14ac:dyDescent="0.25">
      <c r="A600" s="5" t="str">
        <f t="shared" si="9"/>
        <v>0062DE0702</v>
      </c>
      <c r="B600" s="23" t="s">
        <v>2119</v>
      </c>
      <c r="C600" t="s">
        <v>246</v>
      </c>
      <c r="D600" t="s">
        <v>958</v>
      </c>
      <c r="E600" t="s">
        <v>959</v>
      </c>
      <c r="F600">
        <v>602704</v>
      </c>
      <c r="G600">
        <v>0</v>
      </c>
      <c r="H600" t="s">
        <v>975</v>
      </c>
      <c r="I600" t="s">
        <v>20</v>
      </c>
      <c r="J600" t="s">
        <v>74</v>
      </c>
      <c r="K600" t="s">
        <v>21</v>
      </c>
      <c r="M600" t="s">
        <v>17812</v>
      </c>
      <c r="N600" t="s">
        <v>22</v>
      </c>
      <c r="O600" t="s">
        <v>23</v>
      </c>
      <c r="P600" t="s">
        <v>26</v>
      </c>
      <c r="Q600" t="s">
        <v>27</v>
      </c>
      <c r="R600" s="13">
        <v>134</v>
      </c>
      <c r="S600" s="13">
        <v>9</v>
      </c>
      <c r="T600" s="21">
        <v>1</v>
      </c>
      <c r="V600" t="s">
        <v>2115</v>
      </c>
      <c r="W600" t="str">
        <f>+IF(V600="","",IF(MID(V600,1,3)="ECE","UNICO",IF(V600="FINES",CONCATENATE("R",IF(OR(C600="16",C600="21",C600="22",C600="23"),"16212223",IF(OR(C600="15",C600="17",C600="24",C600="25"),"15172425",C600))),IF(V600="CEBAS","UNICO",IF(VALUE(C600)&lt;=11,"AMBA","INTERIOR")))))</f>
        <v>AMBA</v>
      </c>
      <c r="X600" s="20" t="str">
        <f>+IF(V600="","-",CONCATENATE(V600,"_",W600))</f>
        <v>EPA_AMBA</v>
      </c>
      <c r="Y600" s="59">
        <v>7.6377140999947857E-2</v>
      </c>
      <c r="Z600" t="str">
        <f>+IFERROR(VLOOKUP(H600,#REF!,2,FALSE),"-")</f>
        <v>-</v>
      </c>
      <c r="AA600" t="s">
        <v>2393</v>
      </c>
      <c r="AB600" t="str">
        <f>+IF(W600="","-",IF(W600="UNICO","CENSO","MUESTRA"))</f>
        <v>MUESTRA</v>
      </c>
      <c r="AC600" t="s">
        <v>2397</v>
      </c>
      <c r="AD600" t="s">
        <v>134</v>
      </c>
      <c r="AF600">
        <f>+COUNTIF(Piloto!C:C,MARCO!A600)</f>
        <v>0</v>
      </c>
    </row>
    <row r="601" spans="1:32" x14ac:dyDescent="0.25">
      <c r="A601" s="5" t="str">
        <f t="shared" si="9"/>
        <v>0001DE0710</v>
      </c>
      <c r="B601" s="23" t="s">
        <v>2119</v>
      </c>
      <c r="C601" t="s">
        <v>19</v>
      </c>
      <c r="D601" t="s">
        <v>17</v>
      </c>
      <c r="E601" t="s">
        <v>18</v>
      </c>
      <c r="F601">
        <v>602914</v>
      </c>
      <c r="G601">
        <v>0</v>
      </c>
      <c r="H601" t="s">
        <v>43</v>
      </c>
      <c r="I601" t="s">
        <v>20</v>
      </c>
      <c r="J601" t="s">
        <v>74</v>
      </c>
      <c r="K601" t="s">
        <v>21</v>
      </c>
      <c r="M601" t="s">
        <v>17813</v>
      </c>
      <c r="N601" t="s">
        <v>22</v>
      </c>
      <c r="O601" t="s">
        <v>23</v>
      </c>
      <c r="P601" t="s">
        <v>26</v>
      </c>
      <c r="Q601" t="s">
        <v>27</v>
      </c>
      <c r="R601" s="13">
        <v>68</v>
      </c>
      <c r="S601" s="13">
        <v>8</v>
      </c>
      <c r="T601" s="21">
        <v>1</v>
      </c>
      <c r="V601" t="s">
        <v>2115</v>
      </c>
      <c r="W601" t="str">
        <f>+IF(V601="","",IF(MID(V601,1,3)="ECE","UNICO",IF(V601="FINES",CONCATENATE("R",IF(OR(C601="16",C601="21",C601="22",C601="23"),"16212223",IF(OR(C601="15",C601="17",C601="24",C601="25"),"15172425",C601))),IF(V601="CEBAS","UNICO",IF(VALUE(C601)&lt;=11,"AMBA","INTERIOR")))))</f>
        <v>AMBA</v>
      </c>
      <c r="X601" s="20" t="str">
        <f>+IF(V601="","-",CONCATENATE(V601,"_",W601))</f>
        <v>EPA_AMBA</v>
      </c>
      <c r="Y601" s="59">
        <v>7.653325320118004E-2</v>
      </c>
      <c r="Z601" t="str">
        <f>+IFERROR(VLOOKUP(H601,#REF!,2,FALSE),"-")</f>
        <v>-</v>
      </c>
      <c r="AA601" t="s">
        <v>2393</v>
      </c>
      <c r="AB601" t="str">
        <f>+IF(W601="","-",IF(W601="UNICO","CENSO","MUESTRA"))</f>
        <v>MUESTRA</v>
      </c>
      <c r="AC601" t="s">
        <v>2398</v>
      </c>
      <c r="AD601" t="s">
        <v>134</v>
      </c>
      <c r="AF601">
        <f>+COUNTIF(Piloto!C:C,MARCO!A601)</f>
        <v>0</v>
      </c>
    </row>
    <row r="602" spans="1:32" x14ac:dyDescent="0.25">
      <c r="A602" s="5" t="str">
        <f t="shared" si="9"/>
        <v>0109DE0702</v>
      </c>
      <c r="B602" s="23" t="s">
        <v>2119</v>
      </c>
      <c r="C602" t="s">
        <v>884</v>
      </c>
      <c r="D602" t="s">
        <v>357</v>
      </c>
      <c r="E602" t="s">
        <v>1771</v>
      </c>
      <c r="F602">
        <v>612050</v>
      </c>
      <c r="G602">
        <v>0</v>
      </c>
      <c r="H602" t="s">
        <v>1777</v>
      </c>
      <c r="I602" t="s">
        <v>20</v>
      </c>
      <c r="J602" t="s">
        <v>74</v>
      </c>
      <c r="K602" t="s">
        <v>21</v>
      </c>
      <c r="M602" t="s">
        <v>17814</v>
      </c>
      <c r="N602" t="s">
        <v>22</v>
      </c>
      <c r="O602" t="s">
        <v>23</v>
      </c>
      <c r="P602" t="s">
        <v>26</v>
      </c>
      <c r="Q602" t="s">
        <v>27</v>
      </c>
      <c r="R602" s="13">
        <v>119</v>
      </c>
      <c r="S602" s="13">
        <v>9</v>
      </c>
      <c r="T602" s="21">
        <v>1</v>
      </c>
      <c r="V602" t="s">
        <v>2115</v>
      </c>
      <c r="W602" t="str">
        <f>+IF(V602="","",IF(MID(V602,1,3)="ECE","UNICO",IF(V602="FINES",CONCATENATE("R",IF(OR(C602="16",C602="21",C602="22",C602="23"),"16212223",IF(OR(C602="15",C602="17",C602="24",C602="25"),"15172425",C602))),IF(V602="CEBAS","UNICO",IF(VALUE(C602)&lt;=11,"AMBA","INTERIOR")))))</f>
        <v>AMBA</v>
      </c>
      <c r="X602" s="20" t="str">
        <f>+IF(V602="","-",CONCATENATE(V602,"_",W602))</f>
        <v>EPA_AMBA</v>
      </c>
      <c r="Y602" s="59">
        <v>9.8531419313267657E-2</v>
      </c>
      <c r="Z602" t="str">
        <f>+IFERROR(VLOOKUP(H602,#REF!,2,FALSE),"-")</f>
        <v>-</v>
      </c>
      <c r="AA602" t="s">
        <v>2393</v>
      </c>
      <c r="AB602" t="str">
        <f>+IF(W602="","-",IF(W602="UNICO","CENSO","MUESTRA"))</f>
        <v>MUESTRA</v>
      </c>
      <c r="AC602" t="s">
        <v>2398</v>
      </c>
      <c r="AD602" t="s">
        <v>134</v>
      </c>
      <c r="AF602">
        <f>+COUNTIF(Piloto!C:C,MARCO!A602)</f>
        <v>0</v>
      </c>
    </row>
    <row r="603" spans="1:32" x14ac:dyDescent="0.25">
      <c r="A603" s="5" t="str">
        <f t="shared" si="9"/>
        <v>0109DE0701</v>
      </c>
      <c r="B603" s="23" t="s">
        <v>2119</v>
      </c>
      <c r="C603" t="s">
        <v>884</v>
      </c>
      <c r="D603" t="s">
        <v>357</v>
      </c>
      <c r="E603" t="s">
        <v>1771</v>
      </c>
      <c r="F603">
        <v>602305</v>
      </c>
      <c r="G603">
        <v>0</v>
      </c>
      <c r="H603" t="s">
        <v>1774</v>
      </c>
      <c r="I603" t="s">
        <v>20</v>
      </c>
      <c r="J603" t="s">
        <v>74</v>
      </c>
      <c r="K603" t="s">
        <v>21</v>
      </c>
      <c r="M603" t="s">
        <v>17815</v>
      </c>
      <c r="N603" t="s">
        <v>22</v>
      </c>
      <c r="O603" t="s">
        <v>23</v>
      </c>
      <c r="P603" t="s">
        <v>26</v>
      </c>
      <c r="Q603" t="s">
        <v>27</v>
      </c>
      <c r="R603" s="13">
        <v>59</v>
      </c>
      <c r="S603" s="13">
        <v>5</v>
      </c>
      <c r="T603" s="21">
        <v>1</v>
      </c>
      <c r="V603" t="s">
        <v>2115</v>
      </c>
      <c r="W603" t="str">
        <f>+IF(V603="","",IF(MID(V603,1,3)="ECE","UNICO",IF(V603="FINES",CONCATENATE("R",IF(OR(C603="16",C603="21",C603="22",C603="23"),"16212223",IF(OR(C603="15",C603="17",C603="24",C603="25"),"15172425",C603))),IF(V603="CEBAS","UNICO",IF(VALUE(C603)&lt;=11,"AMBA","INTERIOR")))))</f>
        <v>AMBA</v>
      </c>
      <c r="X603" s="20" t="str">
        <f>+IF(V603="","-",CONCATENATE(V603,"_",W603))</f>
        <v>EPA_AMBA</v>
      </c>
      <c r="Y603" s="59">
        <v>0.12075369613511221</v>
      </c>
      <c r="Z603" t="str">
        <f>+IFERROR(VLOOKUP(H603,#REF!,2,FALSE),"-")</f>
        <v>-</v>
      </c>
      <c r="AA603" t="s">
        <v>2393</v>
      </c>
      <c r="AB603" t="str">
        <f>+IF(W603="","-",IF(W603="UNICO","CENSO","MUESTRA"))</f>
        <v>MUESTRA</v>
      </c>
      <c r="AC603" t="s">
        <v>2397</v>
      </c>
      <c r="AD603" t="s">
        <v>134</v>
      </c>
      <c r="AF603">
        <f>+COUNTIF(Piloto!C:C,MARCO!A603)</f>
        <v>0</v>
      </c>
    </row>
    <row r="604" spans="1:32" x14ac:dyDescent="0.25">
      <c r="A604" s="5" t="str">
        <f t="shared" si="9"/>
        <v>0131DE0701</v>
      </c>
      <c r="B604" s="23" t="s">
        <v>2119</v>
      </c>
      <c r="C604" t="s">
        <v>1302</v>
      </c>
      <c r="D604" t="s">
        <v>281</v>
      </c>
      <c r="E604" t="s">
        <v>2014</v>
      </c>
      <c r="F604">
        <v>610120</v>
      </c>
      <c r="G604">
        <v>0</v>
      </c>
      <c r="H604" t="s">
        <v>2024</v>
      </c>
      <c r="I604" t="s">
        <v>20</v>
      </c>
      <c r="J604" t="s">
        <v>74</v>
      </c>
      <c r="K604" t="s">
        <v>21</v>
      </c>
      <c r="M604" t="s">
        <v>17816</v>
      </c>
      <c r="N604" t="s">
        <v>22</v>
      </c>
      <c r="O604" t="s">
        <v>23</v>
      </c>
      <c r="P604" t="s">
        <v>26</v>
      </c>
      <c r="Q604" t="s">
        <v>27</v>
      </c>
      <c r="R604" s="13">
        <v>201</v>
      </c>
      <c r="S604" s="13">
        <v>16</v>
      </c>
      <c r="T604" s="21">
        <v>1</v>
      </c>
      <c r="V604" t="s">
        <v>2115</v>
      </c>
      <c r="W604" t="str">
        <f>+IF(V604="","",IF(MID(V604,1,3)="ECE","UNICO",IF(V604="FINES",CONCATENATE("R",IF(OR(C604="16",C604="21",C604="22",C604="23"),"16212223",IF(OR(C604="15",C604="17",C604="24",C604="25"),"15172425",C604))),IF(V604="CEBAS","UNICO",IF(VALUE(C604)&lt;=11,"AMBA","INTERIOR")))))</f>
        <v>AMBA</v>
      </c>
      <c r="X604" s="20" t="str">
        <f>+IF(V604="","-",CONCATENATE(V604,"_",W604))</f>
        <v>EPA_AMBA</v>
      </c>
      <c r="Y604" s="59">
        <v>0.1251033581793308</v>
      </c>
      <c r="Z604" t="str">
        <f>+IFERROR(VLOOKUP(H604,#REF!,2,FALSE),"-")</f>
        <v>-</v>
      </c>
      <c r="AA604" t="s">
        <v>2393</v>
      </c>
      <c r="AB604" t="str">
        <f>+IF(W604="","-",IF(W604="UNICO","CENSO","MUESTRA"))</f>
        <v>MUESTRA</v>
      </c>
      <c r="AC604" t="s">
        <v>2397</v>
      </c>
      <c r="AD604" t="s">
        <v>134</v>
      </c>
      <c r="AF604">
        <f>+COUNTIF(Piloto!C:C,MARCO!A604)</f>
        <v>0</v>
      </c>
    </row>
    <row r="605" spans="1:32" x14ac:dyDescent="0.25">
      <c r="A605" s="5" t="str">
        <f t="shared" si="9"/>
        <v>0117DE0701</v>
      </c>
      <c r="B605" s="23" t="s">
        <v>2119</v>
      </c>
      <c r="C605" t="s">
        <v>140</v>
      </c>
      <c r="D605" t="s">
        <v>85</v>
      </c>
      <c r="E605" t="s">
        <v>1888</v>
      </c>
      <c r="F605">
        <v>613718</v>
      </c>
      <c r="G605">
        <v>0</v>
      </c>
      <c r="H605" t="s">
        <v>1892</v>
      </c>
      <c r="I605" t="s">
        <v>20</v>
      </c>
      <c r="J605" t="s">
        <v>74</v>
      </c>
      <c r="K605" t="s">
        <v>21</v>
      </c>
      <c r="M605" t="s">
        <v>17817</v>
      </c>
      <c r="N605" t="s">
        <v>22</v>
      </c>
      <c r="O605" t="s">
        <v>23</v>
      </c>
      <c r="P605" t="s">
        <v>26</v>
      </c>
      <c r="Q605" t="s">
        <v>27</v>
      </c>
      <c r="R605" s="13">
        <v>89</v>
      </c>
      <c r="S605" s="13">
        <v>7</v>
      </c>
      <c r="T605" s="21">
        <v>1</v>
      </c>
      <c r="V605" t="s">
        <v>2115</v>
      </c>
      <c r="W605" t="str">
        <f>+IF(V605="","",IF(MID(V605,1,3)="ECE","UNICO",IF(V605="FINES",CONCATENATE("R",IF(OR(C605="16",C605="21",C605="22",C605="23"),"16212223",IF(OR(C605="15",C605="17",C605="24",C605="25"),"15172425",C605))),IF(V605="CEBAS","UNICO",IF(VALUE(C605)&lt;=11,"AMBA","INTERIOR")))))</f>
        <v>AMBA</v>
      </c>
      <c r="X605" s="20" t="str">
        <f>+IF(V605="","-",CONCATENATE(V605,"_",W605))</f>
        <v>EPA_AMBA</v>
      </c>
      <c r="Y605" s="59">
        <v>0.13539829320813479</v>
      </c>
      <c r="Z605" t="str">
        <f>+IFERROR(VLOOKUP(H605,#REF!,2,FALSE),"-")</f>
        <v>-</v>
      </c>
      <c r="AA605" t="s">
        <v>2393</v>
      </c>
      <c r="AB605" t="str">
        <f>+IF(W605="","-",IF(W605="UNICO","CENSO","MUESTRA"))</f>
        <v>MUESTRA</v>
      </c>
      <c r="AC605" t="s">
        <v>2398</v>
      </c>
      <c r="AD605" t="s">
        <v>134</v>
      </c>
      <c r="AF605">
        <f>+COUNTIF(Piloto!C:C,MARCO!A605)</f>
        <v>0</v>
      </c>
    </row>
    <row r="606" spans="1:32" x14ac:dyDescent="0.25">
      <c r="A606" s="5" t="str">
        <f t="shared" si="9"/>
        <v>0001DE0709</v>
      </c>
      <c r="B606" s="23" t="s">
        <v>2119</v>
      </c>
      <c r="C606" t="s">
        <v>19</v>
      </c>
      <c r="D606" t="s">
        <v>17</v>
      </c>
      <c r="E606" t="s">
        <v>18</v>
      </c>
      <c r="F606">
        <v>615638</v>
      </c>
      <c r="G606">
        <v>0</v>
      </c>
      <c r="H606" t="s">
        <v>62</v>
      </c>
      <c r="I606" t="s">
        <v>20</v>
      </c>
      <c r="J606" t="s">
        <v>74</v>
      </c>
      <c r="K606" t="s">
        <v>21</v>
      </c>
      <c r="M606" t="s">
        <v>17818</v>
      </c>
      <c r="N606" t="s">
        <v>22</v>
      </c>
      <c r="O606" t="s">
        <v>23</v>
      </c>
      <c r="P606" t="s">
        <v>26</v>
      </c>
      <c r="Q606" t="s">
        <v>27</v>
      </c>
      <c r="R606" s="13">
        <v>160</v>
      </c>
      <c r="S606" s="13">
        <v>16</v>
      </c>
      <c r="T606" s="21">
        <v>1</v>
      </c>
      <c r="V606" t="s">
        <v>2115</v>
      </c>
      <c r="W606" t="str">
        <f>+IF(V606="","",IF(MID(V606,1,3)="ECE","UNICO",IF(V606="FINES",CONCATENATE("R",IF(OR(C606="16",C606="21",C606="22",C606="23"),"16212223",IF(OR(C606="15",C606="17",C606="24",C606="25"),"15172425",C606))),IF(V606="CEBAS","UNICO",IF(VALUE(C606)&lt;=11,"AMBA","INTERIOR")))))</f>
        <v>AMBA</v>
      </c>
      <c r="X606" s="20" t="str">
        <f>+IF(V606="","-",CONCATENATE(V606,"_",W606))</f>
        <v>EPA_AMBA</v>
      </c>
      <c r="Y606" s="59">
        <v>0.1524622051252259</v>
      </c>
      <c r="Z606" t="str">
        <f>+IFERROR(VLOOKUP(H606,#REF!,2,FALSE),"-")</f>
        <v>-</v>
      </c>
      <c r="AA606" t="s">
        <v>2393</v>
      </c>
      <c r="AB606" t="str">
        <f>+IF(W606="","-",IF(W606="UNICO","CENSO","MUESTRA"))</f>
        <v>MUESTRA</v>
      </c>
      <c r="AC606" t="s">
        <v>2397</v>
      </c>
      <c r="AD606" t="s">
        <v>134</v>
      </c>
      <c r="AF606">
        <f>+COUNTIF(Piloto!C:C,MARCO!A606)</f>
        <v>0</v>
      </c>
    </row>
    <row r="607" spans="1:32" x14ac:dyDescent="0.25">
      <c r="A607" s="5" t="str">
        <f t="shared" si="9"/>
        <v>0095DE0701</v>
      </c>
      <c r="B607" s="23" t="s">
        <v>2119</v>
      </c>
      <c r="C607" t="s">
        <v>884</v>
      </c>
      <c r="D607" t="s">
        <v>1574</v>
      </c>
      <c r="E607" t="s">
        <v>1575</v>
      </c>
      <c r="F607">
        <v>600843</v>
      </c>
      <c r="G607">
        <v>0</v>
      </c>
      <c r="H607" t="s">
        <v>1578</v>
      </c>
      <c r="I607" t="s">
        <v>20</v>
      </c>
      <c r="J607" t="s">
        <v>74</v>
      </c>
      <c r="K607" t="s">
        <v>21</v>
      </c>
      <c r="M607" t="s">
        <v>17819</v>
      </c>
      <c r="N607" t="s">
        <v>22</v>
      </c>
      <c r="O607" t="s">
        <v>23</v>
      </c>
      <c r="P607" t="s">
        <v>26</v>
      </c>
      <c r="Q607" t="s">
        <v>27</v>
      </c>
      <c r="R607" s="13">
        <v>90</v>
      </c>
      <c r="S607" s="13">
        <v>8</v>
      </c>
      <c r="T607" s="21">
        <v>1</v>
      </c>
      <c r="V607" t="s">
        <v>2115</v>
      </c>
      <c r="W607" t="str">
        <f>+IF(V607="","",IF(MID(V607,1,3)="ECE","UNICO",IF(V607="FINES",CONCATENATE("R",IF(OR(C607="16",C607="21",C607="22",C607="23"),"16212223",IF(OR(C607="15",C607="17",C607="24",C607="25"),"15172425",C607))),IF(V607="CEBAS","UNICO",IF(VALUE(C607)&lt;=11,"AMBA","INTERIOR")))))</f>
        <v>AMBA</v>
      </c>
      <c r="X607" s="20" t="str">
        <f>+IF(V607="","-",CONCATENATE(V607,"_",W607))</f>
        <v>EPA_AMBA</v>
      </c>
      <c r="Y607" s="59">
        <v>0.15389789278442789</v>
      </c>
      <c r="Z607" t="str">
        <f>+IFERROR(VLOOKUP(H607,#REF!,2,FALSE),"-")</f>
        <v>-</v>
      </c>
      <c r="AA607" t="s">
        <v>2393</v>
      </c>
      <c r="AB607" t="str">
        <f>+IF(W607="","-",IF(W607="UNICO","CENSO","MUESTRA"))</f>
        <v>MUESTRA</v>
      </c>
      <c r="AC607" t="s">
        <v>2397</v>
      </c>
      <c r="AD607" t="s">
        <v>134</v>
      </c>
      <c r="AF607">
        <f>+COUNTIF(Piloto!C:C,MARCO!A607)</f>
        <v>0</v>
      </c>
    </row>
    <row r="608" spans="1:32" x14ac:dyDescent="0.25">
      <c r="A608" s="5" t="str">
        <f t="shared" si="9"/>
        <v>0005DE0707</v>
      </c>
      <c r="B608" s="23" t="s">
        <v>2119</v>
      </c>
      <c r="C608" t="s">
        <v>246</v>
      </c>
      <c r="D608" t="s">
        <v>243</v>
      </c>
      <c r="E608" t="s">
        <v>245</v>
      </c>
      <c r="F608">
        <v>613504</v>
      </c>
      <c r="G608">
        <v>0</v>
      </c>
      <c r="H608" t="s">
        <v>268</v>
      </c>
      <c r="I608" t="s">
        <v>20</v>
      </c>
      <c r="J608" t="s">
        <v>74</v>
      </c>
      <c r="K608" t="s">
        <v>21</v>
      </c>
      <c r="M608" t="s">
        <v>17820</v>
      </c>
      <c r="N608" t="s">
        <v>22</v>
      </c>
      <c r="O608" t="s">
        <v>23</v>
      </c>
      <c r="P608" t="s">
        <v>26</v>
      </c>
      <c r="Q608" t="s">
        <v>27</v>
      </c>
      <c r="R608" s="13">
        <v>106</v>
      </c>
      <c r="S608" s="13">
        <v>8</v>
      </c>
      <c r="T608" s="21">
        <v>1</v>
      </c>
      <c r="V608" t="s">
        <v>2115</v>
      </c>
      <c r="W608" t="str">
        <f>+IF(V608="","",IF(MID(V608,1,3)="ECE","UNICO",IF(V608="FINES",CONCATENATE("R",IF(OR(C608="16",C608="21",C608="22",C608="23"),"16212223",IF(OR(C608="15",C608="17",C608="24",C608="25"),"15172425",C608))),IF(V608="CEBAS","UNICO",IF(VALUE(C608)&lt;=11,"AMBA","INTERIOR")))))</f>
        <v>AMBA</v>
      </c>
      <c r="X608" s="20" t="str">
        <f>+IF(V608="","-",CONCATENATE(V608,"_",W608))</f>
        <v>EPA_AMBA</v>
      </c>
      <c r="Y608" s="59">
        <v>0.15536551798383391</v>
      </c>
      <c r="Z608" t="str">
        <f>+IFERROR(VLOOKUP(H608,#REF!,2,FALSE),"-")</f>
        <v>-</v>
      </c>
      <c r="AA608" t="s">
        <v>2393</v>
      </c>
      <c r="AB608" t="str">
        <f>+IF(W608="","-",IF(W608="UNICO","CENSO","MUESTRA"))</f>
        <v>MUESTRA</v>
      </c>
      <c r="AC608" t="s">
        <v>2398</v>
      </c>
      <c r="AD608" t="s">
        <v>134</v>
      </c>
      <c r="AF608">
        <f>+COUNTIF(Piloto!C:C,MARCO!A608)</f>
        <v>0</v>
      </c>
    </row>
    <row r="609" spans="1:32" x14ac:dyDescent="0.25">
      <c r="A609" s="5" t="str">
        <f t="shared" si="9"/>
        <v>0015DE0702</v>
      </c>
      <c r="B609" s="23" t="s">
        <v>2119</v>
      </c>
      <c r="C609" t="s">
        <v>158</v>
      </c>
      <c r="D609" t="s">
        <v>427</v>
      </c>
      <c r="E609" t="s">
        <v>428</v>
      </c>
      <c r="F609">
        <v>605903</v>
      </c>
      <c r="G609">
        <v>0</v>
      </c>
      <c r="H609" t="s">
        <v>432</v>
      </c>
      <c r="I609" t="s">
        <v>20</v>
      </c>
      <c r="J609" t="s">
        <v>74</v>
      </c>
      <c r="K609" t="s">
        <v>21</v>
      </c>
      <c r="M609" t="s">
        <v>17821</v>
      </c>
      <c r="N609" t="s">
        <v>22</v>
      </c>
      <c r="O609" t="s">
        <v>23</v>
      </c>
      <c r="P609" t="s">
        <v>26</v>
      </c>
      <c r="Q609" t="s">
        <v>27</v>
      </c>
      <c r="R609" s="13">
        <v>93</v>
      </c>
      <c r="S609" s="13">
        <v>8</v>
      </c>
      <c r="T609" s="21">
        <v>1</v>
      </c>
      <c r="V609" t="s">
        <v>2115</v>
      </c>
      <c r="W609" t="str">
        <f>+IF(V609="","",IF(MID(V609,1,3)="ECE","UNICO",IF(V609="FINES",CONCATENATE("R",IF(OR(C609="16",C609="21",C609="22",C609="23"),"16212223",IF(OR(C609="15",C609="17",C609="24",C609="25"),"15172425",C609))),IF(V609="CEBAS","UNICO",IF(VALUE(C609)&lt;=11,"AMBA","INTERIOR")))))</f>
        <v>AMBA</v>
      </c>
      <c r="X609" s="20" t="str">
        <f>+IF(V609="","-",CONCATENATE(V609,"_",W609))</f>
        <v>EPA_AMBA</v>
      </c>
      <c r="Y609" s="59">
        <v>0.15998957423787369</v>
      </c>
      <c r="Z609" t="str">
        <f>+IFERROR(VLOOKUP(H609,#REF!,2,FALSE),"-")</f>
        <v>-</v>
      </c>
      <c r="AA609" t="s">
        <v>2393</v>
      </c>
      <c r="AB609" t="str">
        <f>+IF(W609="","-",IF(W609="UNICO","CENSO","MUESTRA"))</f>
        <v>MUESTRA</v>
      </c>
      <c r="AC609" t="s">
        <v>2397</v>
      </c>
      <c r="AD609" t="s">
        <v>134</v>
      </c>
      <c r="AF609">
        <f>+COUNTIF(Piloto!C:C,MARCO!A609)</f>
        <v>0</v>
      </c>
    </row>
    <row r="610" spans="1:32" x14ac:dyDescent="0.25">
      <c r="A610" s="5" t="str">
        <f t="shared" si="9"/>
        <v>0032DE0701</v>
      </c>
      <c r="B610" s="23" t="s">
        <v>2119</v>
      </c>
      <c r="C610" t="s">
        <v>584</v>
      </c>
      <c r="D610" t="s">
        <v>582</v>
      </c>
      <c r="E610" t="s">
        <v>583</v>
      </c>
      <c r="F610">
        <v>607404</v>
      </c>
      <c r="G610">
        <v>0</v>
      </c>
      <c r="H610" t="s">
        <v>600</v>
      </c>
      <c r="I610" t="s">
        <v>20</v>
      </c>
      <c r="J610" t="s">
        <v>74</v>
      </c>
      <c r="K610" t="s">
        <v>21</v>
      </c>
      <c r="M610" t="s">
        <v>17822</v>
      </c>
      <c r="N610" t="s">
        <v>22</v>
      </c>
      <c r="O610" t="s">
        <v>23</v>
      </c>
      <c r="P610" t="s">
        <v>26</v>
      </c>
      <c r="Q610" t="s">
        <v>27</v>
      </c>
      <c r="R610" s="13">
        <v>177</v>
      </c>
      <c r="S610" s="13">
        <v>17</v>
      </c>
      <c r="T610" s="21">
        <v>1</v>
      </c>
      <c r="V610" t="s">
        <v>2115</v>
      </c>
      <c r="W610" t="str">
        <f>+IF(V610="","",IF(MID(V610,1,3)="ECE","UNICO",IF(V610="FINES",CONCATENATE("R",IF(OR(C610="16",C610="21",C610="22",C610="23"),"16212223",IF(OR(C610="15",C610="17",C610="24",C610="25"),"15172425",C610))),IF(V610="CEBAS","UNICO",IF(VALUE(C610)&lt;=11,"AMBA","INTERIOR")))))</f>
        <v>AMBA</v>
      </c>
      <c r="X610" s="20" t="str">
        <f>+IF(V610="","-",CONCATENATE(V610,"_",W610))</f>
        <v>EPA_AMBA</v>
      </c>
      <c r="Y610" s="59">
        <v>0.16887882045086691</v>
      </c>
      <c r="Z610" t="str">
        <f>+IFERROR(VLOOKUP(H610,#REF!,2,FALSE),"-")</f>
        <v>-</v>
      </c>
      <c r="AA610" t="s">
        <v>2393</v>
      </c>
      <c r="AB610" t="str">
        <f>+IF(W610="","-",IF(W610="UNICO","CENSO","MUESTRA"))</f>
        <v>MUESTRA</v>
      </c>
      <c r="AC610" t="s">
        <v>2397</v>
      </c>
      <c r="AD610" t="s">
        <v>134</v>
      </c>
      <c r="AF610">
        <f>+COUNTIF(Piloto!C:C,MARCO!A610)</f>
        <v>0</v>
      </c>
    </row>
    <row r="611" spans="1:32" x14ac:dyDescent="0.25">
      <c r="A611" s="5" t="str">
        <f t="shared" si="9"/>
        <v>0111DE0702</v>
      </c>
      <c r="B611" s="23" t="s">
        <v>2119</v>
      </c>
      <c r="C611" t="s">
        <v>246</v>
      </c>
      <c r="D611" t="s">
        <v>575</v>
      </c>
      <c r="E611" t="s">
        <v>1794</v>
      </c>
      <c r="F611">
        <v>605130</v>
      </c>
      <c r="G611">
        <v>0</v>
      </c>
      <c r="H611" t="s">
        <v>1811</v>
      </c>
      <c r="I611" t="s">
        <v>20</v>
      </c>
      <c r="J611" t="s">
        <v>74</v>
      </c>
      <c r="K611" t="s">
        <v>21</v>
      </c>
      <c r="M611" t="s">
        <v>17823</v>
      </c>
      <c r="N611" t="s">
        <v>22</v>
      </c>
      <c r="O611" t="s">
        <v>23</v>
      </c>
      <c r="P611" t="s">
        <v>26</v>
      </c>
      <c r="Q611" t="s">
        <v>27</v>
      </c>
      <c r="R611" s="13">
        <v>94</v>
      </c>
      <c r="S611" s="13">
        <v>6</v>
      </c>
      <c r="T611" s="21">
        <v>1</v>
      </c>
      <c r="V611" t="s">
        <v>2115</v>
      </c>
      <c r="W611" t="str">
        <f>+IF(V611="","",IF(MID(V611,1,3)="ECE","UNICO",IF(V611="FINES",CONCATENATE("R",IF(OR(C611="16",C611="21",C611="22",C611="23"),"16212223",IF(OR(C611="15",C611="17",C611="24",C611="25"),"15172425",C611))),IF(V611="CEBAS","UNICO",IF(VALUE(C611)&lt;=11,"AMBA","INTERIOR")))))</f>
        <v>AMBA</v>
      </c>
      <c r="X611" s="20" t="str">
        <f>+IF(V611="","-",CONCATENATE(V611,"_",W611))</f>
        <v>EPA_AMBA</v>
      </c>
      <c r="Y611" s="59">
        <v>0.16935520991683009</v>
      </c>
      <c r="Z611" t="str">
        <f>+IFERROR(VLOOKUP(H611,#REF!,2,FALSE),"-")</f>
        <v>-</v>
      </c>
      <c r="AA611" t="s">
        <v>2393</v>
      </c>
      <c r="AB611" t="str">
        <f>+IF(W611="","-",IF(W611="UNICO","CENSO","MUESTRA"))</f>
        <v>MUESTRA</v>
      </c>
      <c r="AC611" t="s">
        <v>2397</v>
      </c>
      <c r="AD611" t="s">
        <v>134</v>
      </c>
      <c r="AF611">
        <f>+COUNTIF(Piloto!C:C,MARCO!A611)</f>
        <v>0</v>
      </c>
    </row>
    <row r="612" spans="1:32" x14ac:dyDescent="0.25">
      <c r="A612" s="5" t="str">
        <f t="shared" si="9"/>
        <v>0136DE0701</v>
      </c>
      <c r="B612" s="23" t="s">
        <v>2119</v>
      </c>
      <c r="C612" t="s">
        <v>1245</v>
      </c>
      <c r="D612" t="s">
        <v>170</v>
      </c>
      <c r="E612" t="s">
        <v>2094</v>
      </c>
      <c r="F612">
        <v>605622</v>
      </c>
      <c r="G612">
        <v>0</v>
      </c>
      <c r="H612" t="s">
        <v>2096</v>
      </c>
      <c r="I612" t="s">
        <v>20</v>
      </c>
      <c r="J612" t="s">
        <v>74</v>
      </c>
      <c r="K612" t="s">
        <v>21</v>
      </c>
      <c r="M612" t="s">
        <v>17824</v>
      </c>
      <c r="N612" t="s">
        <v>22</v>
      </c>
      <c r="O612" t="s">
        <v>23</v>
      </c>
      <c r="P612" t="s">
        <v>26</v>
      </c>
      <c r="Q612" t="s">
        <v>27</v>
      </c>
      <c r="R612" s="13">
        <v>94</v>
      </c>
      <c r="S612" s="13">
        <v>9</v>
      </c>
      <c r="T612" s="21">
        <v>1</v>
      </c>
      <c r="V612" t="s">
        <v>2115</v>
      </c>
      <c r="W612" t="str">
        <f>+IF(V612="","",IF(MID(V612,1,3)="ECE","UNICO",IF(V612="FINES",CONCATENATE("R",IF(OR(C612="16",C612="21",C612="22",C612="23"),"16212223",IF(OR(C612="15",C612="17",C612="24",C612="25"),"15172425",C612))),IF(V612="CEBAS","UNICO",IF(VALUE(C612)&lt;=11,"AMBA","INTERIOR")))))</f>
        <v>AMBA</v>
      </c>
      <c r="X612" s="20" t="str">
        <f>+IF(V612="","-",CONCATENATE(V612,"_",W612))</f>
        <v>EPA_AMBA</v>
      </c>
      <c r="Y612" s="59">
        <v>0.16984126495348439</v>
      </c>
      <c r="Z612" t="str">
        <f>+IFERROR(VLOOKUP(H612,#REF!,2,FALSE),"-")</f>
        <v>-</v>
      </c>
      <c r="AA612" t="s">
        <v>2393</v>
      </c>
      <c r="AB612" t="str">
        <f>+IF(W612="","-",IF(W612="UNICO","CENSO","MUESTRA"))</f>
        <v>MUESTRA</v>
      </c>
      <c r="AC612" t="s">
        <v>2398</v>
      </c>
      <c r="AD612" t="s">
        <v>134</v>
      </c>
      <c r="AF612">
        <f>+COUNTIF(Piloto!C:C,MARCO!A612)</f>
        <v>0</v>
      </c>
    </row>
    <row r="613" spans="1:32" x14ac:dyDescent="0.25">
      <c r="A613" s="5" t="str">
        <f t="shared" si="9"/>
        <v>0030DE0701</v>
      </c>
      <c r="B613" s="23" t="s">
        <v>2119</v>
      </c>
      <c r="C613" t="s">
        <v>186</v>
      </c>
      <c r="D613" t="s">
        <v>551</v>
      </c>
      <c r="E613" t="s">
        <v>552</v>
      </c>
      <c r="F613">
        <v>609164</v>
      </c>
      <c r="G613">
        <v>0</v>
      </c>
      <c r="H613" t="s">
        <v>554</v>
      </c>
      <c r="I613" t="s">
        <v>20</v>
      </c>
      <c r="J613" t="s">
        <v>74</v>
      </c>
      <c r="K613" t="s">
        <v>21</v>
      </c>
      <c r="M613" t="s">
        <v>17825</v>
      </c>
      <c r="N613" t="s">
        <v>22</v>
      </c>
      <c r="O613" t="s">
        <v>23</v>
      </c>
      <c r="P613" t="s">
        <v>26</v>
      </c>
      <c r="Q613" t="s">
        <v>27</v>
      </c>
      <c r="R613" s="13">
        <v>96</v>
      </c>
      <c r="S613" s="13">
        <v>8</v>
      </c>
      <c r="T613" s="21">
        <v>1</v>
      </c>
      <c r="V613" t="s">
        <v>2115</v>
      </c>
      <c r="W613" t="str">
        <f>+IF(V613="","",IF(MID(V613,1,3)="ECE","UNICO",IF(V613="FINES",CONCATENATE("R",IF(OR(C613="16",C613="21",C613="22",C613="23"),"16212223",IF(OR(C613="15",C613="17",C613="24",C613="25"),"15172425",C613))),IF(V613="CEBAS","UNICO",IF(VALUE(C613)&lt;=11,"AMBA","INTERIOR")))))</f>
        <v>AMBA</v>
      </c>
      <c r="X613" s="20" t="str">
        <f>+IF(V613="","-",CONCATENATE(V613,"_",W613))</f>
        <v>EPA_AMBA</v>
      </c>
      <c r="Y613" s="59">
        <v>0.18742436533038681</v>
      </c>
      <c r="Z613" t="str">
        <f>+IFERROR(VLOOKUP(H613,#REF!,2,FALSE),"-")</f>
        <v>-</v>
      </c>
      <c r="AA613" t="s">
        <v>2393</v>
      </c>
      <c r="AB613" t="str">
        <f>+IF(W613="","-",IF(W613="UNICO","CENSO","MUESTRA"))</f>
        <v>MUESTRA</v>
      </c>
      <c r="AC613" t="s">
        <v>2398</v>
      </c>
      <c r="AD613" t="s">
        <v>134</v>
      </c>
      <c r="AF613">
        <f>+COUNTIF(Piloto!C:C,MARCO!A613)</f>
        <v>0</v>
      </c>
    </row>
    <row r="614" spans="1:32" x14ac:dyDescent="0.25">
      <c r="A614" s="5" t="str">
        <f t="shared" si="9"/>
        <v>0004DE0704</v>
      </c>
      <c r="B614" s="23" t="s">
        <v>2119</v>
      </c>
      <c r="C614" t="s">
        <v>186</v>
      </c>
      <c r="D614" t="s">
        <v>183</v>
      </c>
      <c r="E614" t="s">
        <v>185</v>
      </c>
      <c r="F614">
        <v>604372</v>
      </c>
      <c r="G614">
        <v>0</v>
      </c>
      <c r="H614" t="s">
        <v>196</v>
      </c>
      <c r="I614" t="s">
        <v>20</v>
      </c>
      <c r="J614" t="s">
        <v>74</v>
      </c>
      <c r="K614" t="s">
        <v>21</v>
      </c>
      <c r="M614" t="s">
        <v>17826</v>
      </c>
      <c r="N614" t="s">
        <v>22</v>
      </c>
      <c r="O614" t="s">
        <v>23</v>
      </c>
      <c r="P614" t="s">
        <v>26</v>
      </c>
      <c r="Q614" t="s">
        <v>27</v>
      </c>
      <c r="R614" s="13">
        <v>175</v>
      </c>
      <c r="S614" s="13">
        <v>8</v>
      </c>
      <c r="T614" s="21">
        <v>1</v>
      </c>
      <c r="V614" t="s">
        <v>2115</v>
      </c>
      <c r="W614" t="str">
        <f>+IF(V614="","",IF(MID(V614,1,3)="ECE","UNICO",IF(V614="FINES",CONCATENATE("R",IF(OR(C614="16",C614="21",C614="22",C614="23"),"16212223",IF(OR(C614="15",C614="17",C614="24",C614="25"),"15172425",C614))),IF(V614="CEBAS","UNICO",IF(VALUE(C614)&lt;=11,"AMBA","INTERIOR")))))</f>
        <v>AMBA</v>
      </c>
      <c r="X614" s="20" t="str">
        <f>+IF(V614="","-",CONCATENATE(V614,"_",W614))</f>
        <v>EPA_AMBA</v>
      </c>
      <c r="Y614" s="59">
        <v>0.18995645038179451</v>
      </c>
      <c r="Z614" t="str">
        <f>+IFERROR(VLOOKUP(H614,#REF!,2,FALSE),"-")</f>
        <v>-</v>
      </c>
      <c r="AA614" t="s">
        <v>2393</v>
      </c>
      <c r="AB614" t="str">
        <f>+IF(W614="","-",IF(W614="UNICO","CENSO","MUESTRA"))</f>
        <v>MUESTRA</v>
      </c>
      <c r="AC614" t="s">
        <v>2397</v>
      </c>
      <c r="AD614" t="s">
        <v>134</v>
      </c>
      <c r="AF614">
        <f>+COUNTIF(Piloto!C:C,MARCO!A614)</f>
        <v>0</v>
      </c>
    </row>
    <row r="615" spans="1:32" x14ac:dyDescent="0.25">
      <c r="A615" s="5" t="str">
        <f t="shared" si="9"/>
        <v>0005DE0708</v>
      </c>
      <c r="B615" s="23" t="s">
        <v>2119</v>
      </c>
      <c r="C615" t="s">
        <v>246</v>
      </c>
      <c r="D615" t="s">
        <v>243</v>
      </c>
      <c r="E615" t="s">
        <v>245</v>
      </c>
      <c r="F615">
        <v>607346</v>
      </c>
      <c r="G615">
        <v>0</v>
      </c>
      <c r="H615" t="s">
        <v>251</v>
      </c>
      <c r="I615" t="s">
        <v>20</v>
      </c>
      <c r="J615" t="s">
        <v>74</v>
      </c>
      <c r="K615" t="s">
        <v>21</v>
      </c>
      <c r="M615" t="s">
        <v>17827</v>
      </c>
      <c r="N615" t="s">
        <v>22</v>
      </c>
      <c r="O615" t="s">
        <v>23</v>
      </c>
      <c r="P615" t="s">
        <v>26</v>
      </c>
      <c r="Q615" t="s">
        <v>27</v>
      </c>
      <c r="R615" s="13">
        <v>123</v>
      </c>
      <c r="S615" s="13">
        <v>12</v>
      </c>
      <c r="T615" s="21">
        <v>1</v>
      </c>
      <c r="V615" t="s">
        <v>2115</v>
      </c>
      <c r="W615" t="str">
        <f>+IF(V615="","",IF(MID(V615,1,3)="ECE","UNICO",IF(V615="FINES",CONCATENATE("R",IF(OR(C615="16",C615="21",C615="22",C615="23"),"16212223",IF(OR(C615="15",C615="17",C615="24",C615="25"),"15172425",C615))),IF(V615="CEBAS","UNICO",IF(VALUE(C615)&lt;=11,"AMBA","INTERIOR")))))</f>
        <v>AMBA</v>
      </c>
      <c r="X615" s="20" t="str">
        <f>+IF(V615="","-",CONCATENATE(V615,"_",W615))</f>
        <v>EPA_AMBA</v>
      </c>
      <c r="Y615" s="59">
        <v>0.2049005496682543</v>
      </c>
      <c r="Z615" t="str">
        <f>+IFERROR(VLOOKUP(H615,#REF!,2,FALSE),"-")</f>
        <v>-</v>
      </c>
      <c r="AA615" t="s">
        <v>2393</v>
      </c>
      <c r="AB615" t="str">
        <f>+IF(W615="","-",IF(W615="UNICO","CENSO","MUESTRA"))</f>
        <v>MUESTRA</v>
      </c>
      <c r="AC615" t="s">
        <v>2397</v>
      </c>
      <c r="AD615" t="s">
        <v>134</v>
      </c>
      <c r="AF615">
        <f>+COUNTIF(Piloto!C:C,MARCO!A615)</f>
        <v>0</v>
      </c>
    </row>
    <row r="616" spans="1:32" x14ac:dyDescent="0.25">
      <c r="A616" s="5" t="str">
        <f t="shared" si="9"/>
        <v>0055DE0702</v>
      </c>
      <c r="B616" s="23" t="s">
        <v>2119</v>
      </c>
      <c r="C616" t="s">
        <v>884</v>
      </c>
      <c r="D616" t="s">
        <v>882</v>
      </c>
      <c r="E616" t="s">
        <v>883</v>
      </c>
      <c r="F616">
        <v>602531</v>
      </c>
      <c r="G616">
        <v>0</v>
      </c>
      <c r="H616" t="s">
        <v>890</v>
      </c>
      <c r="I616" t="s">
        <v>20</v>
      </c>
      <c r="J616" t="s">
        <v>74</v>
      </c>
      <c r="K616" t="s">
        <v>21</v>
      </c>
      <c r="M616" t="s">
        <v>17828</v>
      </c>
      <c r="N616" t="s">
        <v>22</v>
      </c>
      <c r="O616" t="s">
        <v>23</v>
      </c>
      <c r="P616" t="s">
        <v>26</v>
      </c>
      <c r="Q616" t="s">
        <v>27</v>
      </c>
      <c r="R616" s="13">
        <v>71</v>
      </c>
      <c r="S616" s="13">
        <v>7</v>
      </c>
      <c r="T616" s="21">
        <v>1</v>
      </c>
      <c r="V616" t="s">
        <v>2115</v>
      </c>
      <c r="W616" t="str">
        <f>+IF(V616="","",IF(MID(V616,1,3)="ECE","UNICO",IF(V616="FINES",CONCATENATE("R",IF(OR(C616="16",C616="21",C616="22",C616="23"),"16212223",IF(OR(C616="15",C616="17",C616="24",C616="25"),"15172425",C616))),IF(V616="CEBAS","UNICO",IF(VALUE(C616)&lt;=11,"AMBA","INTERIOR")))))</f>
        <v>AMBA</v>
      </c>
      <c r="X616" s="20" t="str">
        <f>+IF(V616="","-",CONCATENATE(V616,"_",W616))</f>
        <v>EPA_AMBA</v>
      </c>
      <c r="Y616" s="59">
        <v>0.20712977059577639</v>
      </c>
      <c r="Z616" t="str">
        <f>+IFERROR(VLOOKUP(H616,#REF!,2,FALSE),"-")</f>
        <v>-</v>
      </c>
      <c r="AA616" t="s">
        <v>2393</v>
      </c>
      <c r="AB616" t="str">
        <f>+IF(W616="","-",IF(W616="UNICO","CENSO","MUESTRA"))</f>
        <v>MUESTRA</v>
      </c>
      <c r="AC616" t="s">
        <v>2398</v>
      </c>
      <c r="AD616" t="s">
        <v>134</v>
      </c>
      <c r="AF616">
        <f>+COUNTIF(Piloto!C:C,MARCO!A616)</f>
        <v>0</v>
      </c>
    </row>
    <row r="617" spans="1:32" x14ac:dyDescent="0.25">
      <c r="A617" s="5" t="str">
        <f t="shared" si="9"/>
        <v>0119DE0706</v>
      </c>
      <c r="B617" s="23" t="s">
        <v>2119</v>
      </c>
      <c r="C617" t="s">
        <v>584</v>
      </c>
      <c r="D617" t="s">
        <v>419</v>
      </c>
      <c r="E617" t="s">
        <v>1915</v>
      </c>
      <c r="F617">
        <v>610151</v>
      </c>
      <c r="G617">
        <v>0</v>
      </c>
      <c r="H617" t="s">
        <v>1929</v>
      </c>
      <c r="I617" t="s">
        <v>20</v>
      </c>
      <c r="J617" t="s">
        <v>74</v>
      </c>
      <c r="K617" t="s">
        <v>21</v>
      </c>
      <c r="M617" t="s">
        <v>17829</v>
      </c>
      <c r="N617" t="s">
        <v>22</v>
      </c>
      <c r="O617" t="s">
        <v>23</v>
      </c>
      <c r="P617" t="s">
        <v>26</v>
      </c>
      <c r="Q617" t="s">
        <v>27</v>
      </c>
      <c r="R617" s="13">
        <v>64</v>
      </c>
      <c r="S617" s="13">
        <v>7</v>
      </c>
      <c r="T617" s="21">
        <v>1</v>
      </c>
      <c r="V617" t="s">
        <v>2115</v>
      </c>
      <c r="W617" t="str">
        <f>+IF(V617="","",IF(MID(V617,1,3)="ECE","UNICO",IF(V617="FINES",CONCATENATE("R",IF(OR(C617="16",C617="21",C617="22",C617="23"),"16212223",IF(OR(C617="15",C617="17",C617="24",C617="25"),"15172425",C617))),IF(V617="CEBAS","UNICO",IF(VALUE(C617)&lt;=11,"AMBA","INTERIOR")))))</f>
        <v>AMBA</v>
      </c>
      <c r="X617" s="20" t="str">
        <f>+IF(V617="","-",CONCATENATE(V617,"_",W617))</f>
        <v>EPA_AMBA</v>
      </c>
      <c r="Y617" s="59">
        <v>0.21055931108338491</v>
      </c>
      <c r="Z617" t="str">
        <f>+IFERROR(VLOOKUP(H617,#REF!,2,FALSE),"-")</f>
        <v>-</v>
      </c>
      <c r="AA617" t="s">
        <v>2393</v>
      </c>
      <c r="AB617" t="str">
        <f>+IF(W617="","-",IF(W617="UNICO","CENSO","MUESTRA"))</f>
        <v>MUESTRA</v>
      </c>
      <c r="AC617" t="s">
        <v>2397</v>
      </c>
      <c r="AD617" t="s">
        <v>134</v>
      </c>
      <c r="AF617">
        <f>+COUNTIF(Piloto!C:C,MARCO!A617)</f>
        <v>0</v>
      </c>
    </row>
    <row r="618" spans="1:32" x14ac:dyDescent="0.25">
      <c r="A618" s="5" t="str">
        <f t="shared" si="9"/>
        <v>0083DE0703</v>
      </c>
      <c r="B618" s="23" t="s">
        <v>2119</v>
      </c>
      <c r="C618" t="s">
        <v>158</v>
      </c>
      <c r="D618" t="s">
        <v>1445</v>
      </c>
      <c r="E618" t="s">
        <v>1446</v>
      </c>
      <c r="F618">
        <v>611772</v>
      </c>
      <c r="G618">
        <v>0</v>
      </c>
      <c r="H618" t="s">
        <v>1453</v>
      </c>
      <c r="I618" t="s">
        <v>20</v>
      </c>
      <c r="J618" t="s">
        <v>74</v>
      </c>
      <c r="K618" t="s">
        <v>21</v>
      </c>
      <c r="M618" t="s">
        <v>2324</v>
      </c>
      <c r="N618" t="s">
        <v>22</v>
      </c>
      <c r="O618" t="s">
        <v>23</v>
      </c>
      <c r="P618" t="s">
        <v>26</v>
      </c>
      <c r="Q618" t="s">
        <v>27</v>
      </c>
      <c r="R618" s="13">
        <v>286</v>
      </c>
      <c r="S618" s="13">
        <v>19</v>
      </c>
      <c r="T618" s="21">
        <v>1</v>
      </c>
      <c r="V618" t="s">
        <v>2115</v>
      </c>
      <c r="W618" t="str">
        <f>+IF(V618="","",IF(MID(V618,1,3)="ECE","UNICO",IF(V618="FINES",CONCATENATE("R",IF(OR(C618="16",C618="21",C618="22",C618="23"),"16212223",IF(OR(C618="15",C618="17",C618="24",C618="25"),"15172425",C618))),IF(V618="CEBAS","UNICO",IF(VALUE(C618)&lt;=11,"AMBA","INTERIOR")))))</f>
        <v>AMBA</v>
      </c>
      <c r="X618" s="20" t="str">
        <f>+IF(V618="","-",CONCATENATE(V618,"_",W618))</f>
        <v>EPA_AMBA</v>
      </c>
      <c r="Y618" s="59">
        <v>0.21510114669799801</v>
      </c>
      <c r="Z618" t="str">
        <f>+IFERROR(VLOOKUP(H618,#REF!,2,FALSE),"-")</f>
        <v>-</v>
      </c>
      <c r="AA618" t="s">
        <v>2393</v>
      </c>
      <c r="AB618" t="str">
        <f>+IF(W618="","-",IF(W618="UNICO","CENSO","MUESTRA"))</f>
        <v>MUESTRA</v>
      </c>
      <c r="AC618" t="s">
        <v>2397</v>
      </c>
      <c r="AD618" t="s">
        <v>134</v>
      </c>
      <c r="AF618">
        <f>+COUNTIF(Piloto!C:C,MARCO!A618)</f>
        <v>0</v>
      </c>
    </row>
    <row r="619" spans="1:32" x14ac:dyDescent="0.25">
      <c r="A619" s="5" t="str">
        <f t="shared" si="9"/>
        <v>0001DE0712</v>
      </c>
      <c r="B619" s="23" t="s">
        <v>2119</v>
      </c>
      <c r="C619" t="s">
        <v>19</v>
      </c>
      <c r="D619" t="s">
        <v>17</v>
      </c>
      <c r="E619" t="s">
        <v>18</v>
      </c>
      <c r="F619">
        <v>608979</v>
      </c>
      <c r="G619">
        <v>0</v>
      </c>
      <c r="H619" t="s">
        <v>41</v>
      </c>
      <c r="I619" t="s">
        <v>20</v>
      </c>
      <c r="J619" t="s">
        <v>74</v>
      </c>
      <c r="K619" t="s">
        <v>21</v>
      </c>
      <c r="M619" t="s">
        <v>17830</v>
      </c>
      <c r="N619" t="s">
        <v>22</v>
      </c>
      <c r="O619" t="s">
        <v>23</v>
      </c>
      <c r="P619" t="s">
        <v>26</v>
      </c>
      <c r="Q619" t="s">
        <v>27</v>
      </c>
      <c r="R619" s="13">
        <v>66</v>
      </c>
      <c r="S619" s="13">
        <v>5</v>
      </c>
      <c r="T619" s="21">
        <v>1</v>
      </c>
      <c r="V619" t="s">
        <v>2115</v>
      </c>
      <c r="W619" t="str">
        <f>+IF(V619="","",IF(MID(V619,1,3)="ECE","UNICO",IF(V619="FINES",CONCATENATE("R",IF(OR(C619="16",C619="21",C619="22",C619="23"),"16212223",IF(OR(C619="15",C619="17",C619="24",C619="25"),"15172425",C619))),IF(V619="CEBAS","UNICO",IF(VALUE(C619)&lt;=11,"AMBA","INTERIOR")))))</f>
        <v>AMBA</v>
      </c>
      <c r="X619" s="20" t="str">
        <f>+IF(V619="","-",CONCATENATE(V619,"_",W619))</f>
        <v>EPA_AMBA</v>
      </c>
      <c r="Y619" s="59">
        <v>0.21593798226431801</v>
      </c>
      <c r="Z619" t="str">
        <f>+IFERROR(VLOOKUP(H619,#REF!,2,FALSE),"-")</f>
        <v>-</v>
      </c>
      <c r="AA619" t="s">
        <v>2393</v>
      </c>
      <c r="AB619" t="str">
        <f>+IF(W619="","-",IF(W619="UNICO","CENSO","MUESTRA"))</f>
        <v>MUESTRA</v>
      </c>
      <c r="AC619" t="s">
        <v>2398</v>
      </c>
      <c r="AD619" t="s">
        <v>134</v>
      </c>
      <c r="AF619">
        <f>+COUNTIF(Piloto!C:C,MARCO!A619)</f>
        <v>0</v>
      </c>
    </row>
    <row r="620" spans="1:32" x14ac:dyDescent="0.25">
      <c r="A620" s="5" t="str">
        <f t="shared" si="9"/>
        <v>0085DE0702</v>
      </c>
      <c r="B620" s="23" t="s">
        <v>2119</v>
      </c>
      <c r="C620" t="s">
        <v>584</v>
      </c>
      <c r="D620" t="s">
        <v>1474</v>
      </c>
      <c r="E620" t="s">
        <v>1475</v>
      </c>
      <c r="F620">
        <v>602079</v>
      </c>
      <c r="G620">
        <v>0</v>
      </c>
      <c r="H620" t="s">
        <v>1484</v>
      </c>
      <c r="I620" t="s">
        <v>20</v>
      </c>
      <c r="J620" t="s">
        <v>74</v>
      </c>
      <c r="K620" t="s">
        <v>21</v>
      </c>
      <c r="M620" t="s">
        <v>17831</v>
      </c>
      <c r="N620" t="s">
        <v>22</v>
      </c>
      <c r="O620" t="s">
        <v>23</v>
      </c>
      <c r="P620" t="s">
        <v>26</v>
      </c>
      <c r="Q620" t="s">
        <v>27</v>
      </c>
      <c r="R620" s="13">
        <v>131</v>
      </c>
      <c r="S620" s="13">
        <v>7</v>
      </c>
      <c r="T620" s="21">
        <v>1</v>
      </c>
      <c r="V620" t="s">
        <v>2115</v>
      </c>
      <c r="W620" t="str">
        <f>+IF(V620="","",IF(MID(V620,1,3)="ECE","UNICO",IF(V620="FINES",CONCATENATE("R",IF(OR(C620="16",C620="21",C620="22",C620="23"),"16212223",IF(OR(C620="15",C620="17",C620="24",C620="25"),"15172425",C620))),IF(V620="CEBAS","UNICO",IF(VALUE(C620)&lt;=11,"AMBA","INTERIOR")))))</f>
        <v>AMBA</v>
      </c>
      <c r="X620" s="20" t="str">
        <f>+IF(V620="","-",CONCATENATE(V620,"_",W620))</f>
        <v>EPA_AMBA</v>
      </c>
      <c r="Y620" s="59">
        <v>0.22164778176106911</v>
      </c>
      <c r="Z620" t="str">
        <f>+IFERROR(VLOOKUP(H620,#REF!,2,FALSE),"-")</f>
        <v>-</v>
      </c>
      <c r="AA620" t="s">
        <v>2393</v>
      </c>
      <c r="AB620" t="str">
        <f>+IF(W620="","-",IF(W620="UNICO","CENSO","MUESTRA"))</f>
        <v>MUESTRA</v>
      </c>
      <c r="AC620" t="s">
        <v>2397</v>
      </c>
      <c r="AD620" t="s">
        <v>134</v>
      </c>
      <c r="AF620">
        <f>+COUNTIF(Piloto!C:C,MARCO!A620)</f>
        <v>0</v>
      </c>
    </row>
    <row r="621" spans="1:32" x14ac:dyDescent="0.25">
      <c r="A621" s="5" t="str">
        <f t="shared" si="9"/>
        <v>0111DE0707</v>
      </c>
      <c r="B621" s="23" t="s">
        <v>2119</v>
      </c>
      <c r="C621" t="s">
        <v>246</v>
      </c>
      <c r="D621" t="s">
        <v>575</v>
      </c>
      <c r="E621" t="s">
        <v>1794</v>
      </c>
      <c r="F621">
        <v>611346</v>
      </c>
      <c r="G621">
        <v>0</v>
      </c>
      <c r="H621" t="s">
        <v>1800</v>
      </c>
      <c r="I621" t="s">
        <v>20</v>
      </c>
      <c r="J621" t="s">
        <v>74</v>
      </c>
      <c r="K621" t="s">
        <v>21</v>
      </c>
      <c r="M621" t="s">
        <v>17820</v>
      </c>
      <c r="N621" t="s">
        <v>22</v>
      </c>
      <c r="O621" t="s">
        <v>23</v>
      </c>
      <c r="P621" t="s">
        <v>26</v>
      </c>
      <c r="Q621" t="s">
        <v>27</v>
      </c>
      <c r="R621" s="13">
        <v>104</v>
      </c>
      <c r="S621" s="13">
        <v>6</v>
      </c>
      <c r="T621" s="21">
        <v>1</v>
      </c>
      <c r="V621" t="s">
        <v>2115</v>
      </c>
      <c r="W621" t="str">
        <f>+IF(V621="","",IF(MID(V621,1,3)="ECE","UNICO",IF(V621="FINES",CONCATENATE("R",IF(OR(C621="16",C621="21",C621="22",C621="23"),"16212223",IF(OR(C621="15",C621="17",C621="24",C621="25"),"15172425",C621))),IF(V621="CEBAS","UNICO",IF(VALUE(C621)&lt;=11,"AMBA","INTERIOR")))))</f>
        <v>AMBA</v>
      </c>
      <c r="X621" s="20" t="str">
        <f>+IF(V621="","-",CONCATENATE(V621,"_",W621))</f>
        <v>EPA_AMBA</v>
      </c>
      <c r="Y621" s="59">
        <v>0.22894329356180651</v>
      </c>
      <c r="Z621" t="str">
        <f>+IFERROR(VLOOKUP(H621,#REF!,2,FALSE),"-")</f>
        <v>-</v>
      </c>
      <c r="AA621" t="s">
        <v>2393</v>
      </c>
      <c r="AB621" t="str">
        <f>+IF(W621="","-",IF(W621="UNICO","CENSO","MUESTRA"))</f>
        <v>MUESTRA</v>
      </c>
      <c r="AC621" t="s">
        <v>2397</v>
      </c>
      <c r="AD621" t="s">
        <v>134</v>
      </c>
      <c r="AF621">
        <f>+COUNTIF(Piloto!C:C,MARCO!A621)</f>
        <v>0</v>
      </c>
    </row>
    <row r="622" spans="1:32" x14ac:dyDescent="0.25">
      <c r="A622" s="5" t="str">
        <f t="shared" si="9"/>
        <v>0085DE0706</v>
      </c>
      <c r="B622" s="23" t="s">
        <v>2119</v>
      </c>
      <c r="C622" t="s">
        <v>584</v>
      </c>
      <c r="D622" t="s">
        <v>1474</v>
      </c>
      <c r="E622" t="s">
        <v>1475</v>
      </c>
      <c r="F622">
        <v>613058</v>
      </c>
      <c r="G622">
        <v>0</v>
      </c>
      <c r="H622" t="s">
        <v>1497</v>
      </c>
      <c r="I622" t="s">
        <v>20</v>
      </c>
      <c r="J622" t="s">
        <v>74</v>
      </c>
      <c r="K622" t="s">
        <v>21</v>
      </c>
      <c r="M622" t="s">
        <v>17832</v>
      </c>
      <c r="N622" t="s">
        <v>22</v>
      </c>
      <c r="O622" t="s">
        <v>23</v>
      </c>
      <c r="P622" t="s">
        <v>26</v>
      </c>
      <c r="Q622" t="s">
        <v>27</v>
      </c>
      <c r="R622" s="13">
        <v>190</v>
      </c>
      <c r="S622" s="13">
        <v>12</v>
      </c>
      <c r="T622" s="21">
        <v>1</v>
      </c>
      <c r="V622" t="s">
        <v>2115</v>
      </c>
      <c r="W622" t="str">
        <f>+IF(V622="","",IF(MID(V622,1,3)="ECE","UNICO",IF(V622="FINES",CONCATENATE("R",IF(OR(C622="16",C622="21",C622="22",C622="23"),"16212223",IF(OR(C622="15",C622="17",C622="24",C622="25"),"15172425",C622))),IF(V622="CEBAS","UNICO",IF(VALUE(C622)&lt;=11,"AMBA","INTERIOR")))))</f>
        <v>AMBA</v>
      </c>
      <c r="X622" s="20" t="str">
        <f>+IF(V622="","-",CONCATENATE(V622,"_",W622))</f>
        <v>EPA_AMBA</v>
      </c>
      <c r="Y622" s="59">
        <v>0.23240060202385249</v>
      </c>
      <c r="Z622" t="str">
        <f>+IFERROR(VLOOKUP(H622,#REF!,2,FALSE),"-")</f>
        <v>-</v>
      </c>
      <c r="AA622" t="s">
        <v>2393</v>
      </c>
      <c r="AB622" t="str">
        <f>+IF(W622="","-",IF(W622="UNICO","CENSO","MUESTRA"))</f>
        <v>MUESTRA</v>
      </c>
      <c r="AC622" t="s">
        <v>2398</v>
      </c>
      <c r="AD622" t="s">
        <v>134</v>
      </c>
      <c r="AF622">
        <f>+COUNTIF(Piloto!C:C,MARCO!A622)</f>
        <v>0</v>
      </c>
    </row>
    <row r="623" spans="1:32" x14ac:dyDescent="0.25">
      <c r="A623" s="5" t="str">
        <f t="shared" si="9"/>
        <v>0063DE0701</v>
      </c>
      <c r="B623" s="23" t="s">
        <v>2119</v>
      </c>
      <c r="C623" t="s">
        <v>86</v>
      </c>
      <c r="D623" t="s">
        <v>360</v>
      </c>
      <c r="E623" t="s">
        <v>1027</v>
      </c>
      <c r="F623">
        <v>613586</v>
      </c>
      <c r="G623">
        <v>0</v>
      </c>
      <c r="H623" t="s">
        <v>1029</v>
      </c>
      <c r="I623" t="s">
        <v>20</v>
      </c>
      <c r="J623" t="s">
        <v>74</v>
      </c>
      <c r="K623" t="s">
        <v>21</v>
      </c>
      <c r="M623" t="s">
        <v>17822</v>
      </c>
      <c r="N623" t="s">
        <v>22</v>
      </c>
      <c r="O623" t="s">
        <v>23</v>
      </c>
      <c r="P623" t="s">
        <v>26</v>
      </c>
      <c r="Q623" t="s">
        <v>27</v>
      </c>
      <c r="R623" s="13">
        <v>90</v>
      </c>
      <c r="S623" s="13">
        <v>10</v>
      </c>
      <c r="T623" s="21">
        <v>1</v>
      </c>
      <c r="V623" t="s">
        <v>2115</v>
      </c>
      <c r="W623" t="str">
        <f>+IF(V623="","",IF(MID(V623,1,3)="ECE","UNICO",IF(V623="FINES",CONCATENATE("R",IF(OR(C623="16",C623="21",C623="22",C623="23"),"16212223",IF(OR(C623="15",C623="17",C623="24",C623="25"),"15172425",C623))),IF(V623="CEBAS","UNICO",IF(VALUE(C623)&lt;=11,"AMBA","INTERIOR")))))</f>
        <v>AMBA</v>
      </c>
      <c r="X623" s="20" t="str">
        <f>+IF(V623="","-",CONCATENATE(V623,"_",W623))</f>
        <v>EPA_AMBA</v>
      </c>
      <c r="Y623" s="59">
        <v>0.24277793929765101</v>
      </c>
      <c r="Z623" t="str">
        <f>+IFERROR(VLOOKUP(H623,#REF!,2,FALSE),"-")</f>
        <v>-</v>
      </c>
      <c r="AA623" t="s">
        <v>2393</v>
      </c>
      <c r="AB623" t="str">
        <f>+IF(W623="","-",IF(W623="UNICO","CENSO","MUESTRA"))</f>
        <v>MUESTRA</v>
      </c>
      <c r="AC623" t="s">
        <v>2398</v>
      </c>
      <c r="AD623" t="s">
        <v>134</v>
      </c>
      <c r="AF623">
        <f>+COUNTIF(Piloto!C:C,MARCO!A623)</f>
        <v>0</v>
      </c>
    </row>
    <row r="624" spans="1:32" x14ac:dyDescent="0.25">
      <c r="A624" s="5" t="str">
        <f t="shared" si="9"/>
        <v>0135DE0702</v>
      </c>
      <c r="B624" s="23" t="s">
        <v>2119</v>
      </c>
      <c r="C624" t="s">
        <v>140</v>
      </c>
      <c r="D624" t="s">
        <v>155</v>
      </c>
      <c r="E624" t="s">
        <v>2074</v>
      </c>
      <c r="F624">
        <v>603209</v>
      </c>
      <c r="G624">
        <v>0</v>
      </c>
      <c r="H624" t="s">
        <v>2080</v>
      </c>
      <c r="I624" t="s">
        <v>20</v>
      </c>
      <c r="J624" t="s">
        <v>74</v>
      </c>
      <c r="K624" t="s">
        <v>21</v>
      </c>
      <c r="M624" t="s">
        <v>17833</v>
      </c>
      <c r="N624" t="s">
        <v>22</v>
      </c>
      <c r="O624" t="s">
        <v>23</v>
      </c>
      <c r="P624" t="s">
        <v>26</v>
      </c>
      <c r="Q624" t="s">
        <v>27</v>
      </c>
      <c r="R624" s="13">
        <v>120</v>
      </c>
      <c r="S624" s="13">
        <v>8</v>
      </c>
      <c r="T624" s="21">
        <v>1</v>
      </c>
      <c r="V624" t="s">
        <v>2115</v>
      </c>
      <c r="W624" t="str">
        <f>+IF(V624="","",IF(MID(V624,1,3)="ECE","UNICO",IF(V624="FINES",CONCATENATE("R",IF(OR(C624="16",C624="21",C624="22",C624="23"),"16212223",IF(OR(C624="15",C624="17",C624="24",C624="25"),"15172425",C624))),IF(V624="CEBAS","UNICO",IF(VALUE(C624)&lt;=11,"AMBA","INTERIOR")))))</f>
        <v>AMBA</v>
      </c>
      <c r="X624" s="20" t="str">
        <f>+IF(V624="","-",CONCATENATE(V624,"_",W624))</f>
        <v>EPA_AMBA</v>
      </c>
      <c r="Y624" s="59">
        <v>0.24369258019659251</v>
      </c>
      <c r="Z624" t="str">
        <f>+IFERROR(VLOOKUP(H624,#REF!,2,FALSE),"-")</f>
        <v>-</v>
      </c>
      <c r="AA624" t="s">
        <v>2393</v>
      </c>
      <c r="AB624" t="str">
        <f>+IF(W624="","-",IF(W624="UNICO","CENSO","MUESTRA"))</f>
        <v>MUESTRA</v>
      </c>
      <c r="AC624" t="s">
        <v>2398</v>
      </c>
      <c r="AD624" t="s">
        <v>134</v>
      </c>
      <c r="AF624">
        <f>+COUNTIF(Piloto!C:C,MARCO!A624)</f>
        <v>0</v>
      </c>
    </row>
    <row r="625" spans="1:32" x14ac:dyDescent="0.25">
      <c r="A625" s="5" t="str">
        <f t="shared" si="9"/>
        <v>0134DE0701</v>
      </c>
      <c r="B625" s="23" t="s">
        <v>2119</v>
      </c>
      <c r="C625" t="s">
        <v>19</v>
      </c>
      <c r="D625" t="s">
        <v>452</v>
      </c>
      <c r="E625" t="s">
        <v>2071</v>
      </c>
      <c r="F625">
        <v>606381</v>
      </c>
      <c r="G625">
        <v>0</v>
      </c>
      <c r="H625" t="s">
        <v>2072</v>
      </c>
      <c r="I625" t="s">
        <v>20</v>
      </c>
      <c r="J625" t="s">
        <v>74</v>
      </c>
      <c r="K625" t="s">
        <v>21</v>
      </c>
      <c r="M625" t="s">
        <v>2247</v>
      </c>
      <c r="N625" t="s">
        <v>22</v>
      </c>
      <c r="O625" t="s">
        <v>23</v>
      </c>
      <c r="P625" t="s">
        <v>26</v>
      </c>
      <c r="Q625" t="s">
        <v>27</v>
      </c>
      <c r="R625" s="13">
        <v>88</v>
      </c>
      <c r="S625" s="13">
        <v>6</v>
      </c>
      <c r="T625" s="21">
        <v>1</v>
      </c>
      <c r="V625" t="s">
        <v>2115</v>
      </c>
      <c r="W625" t="str">
        <f>+IF(V625="","",IF(MID(V625,1,3)="ECE","UNICO",IF(V625="FINES",CONCATENATE("R",IF(OR(C625="16",C625="21",C625="22",C625="23"),"16212223",IF(OR(C625="15",C625="17",C625="24",C625="25"),"15172425",C625))),IF(V625="CEBAS","UNICO",IF(VALUE(C625)&lt;=11,"AMBA","INTERIOR")))))</f>
        <v>AMBA</v>
      </c>
      <c r="X625" s="20" t="str">
        <f>+IF(V625="","-",CONCATENATE(V625,"_",W625))</f>
        <v>EPA_AMBA</v>
      </c>
      <c r="Y625" s="59">
        <v>0.25006086627642321</v>
      </c>
      <c r="Z625" t="str">
        <f>+IFERROR(VLOOKUP(H625,#REF!,2,FALSE),"-")</f>
        <v>-</v>
      </c>
      <c r="AA625" t="s">
        <v>2394</v>
      </c>
      <c r="AB625" t="str">
        <f>+IF(W625="","-",IF(W625="UNICO","CENSO","MUESTRA"))</f>
        <v>MUESTRA</v>
      </c>
      <c r="AC625" t="s">
        <v>2398</v>
      </c>
      <c r="AD625" t="s">
        <v>134</v>
      </c>
      <c r="AF625">
        <f>+COUNTIF(Piloto!C:C,MARCO!A625)</f>
        <v>0</v>
      </c>
    </row>
    <row r="626" spans="1:32" x14ac:dyDescent="0.25">
      <c r="A626" s="5" t="str">
        <f t="shared" si="9"/>
        <v>0116DE0701</v>
      </c>
      <c r="B626" s="23" t="s">
        <v>2119</v>
      </c>
      <c r="C626" t="s">
        <v>158</v>
      </c>
      <c r="D626" t="s">
        <v>162</v>
      </c>
      <c r="E626" t="s">
        <v>1868</v>
      </c>
      <c r="F626">
        <v>610656</v>
      </c>
      <c r="G626">
        <v>0</v>
      </c>
      <c r="H626" t="s">
        <v>1874</v>
      </c>
      <c r="I626" t="s">
        <v>20</v>
      </c>
      <c r="J626" t="s">
        <v>74</v>
      </c>
      <c r="K626" t="s">
        <v>21</v>
      </c>
      <c r="M626" t="s">
        <v>17822</v>
      </c>
      <c r="N626" t="s">
        <v>22</v>
      </c>
      <c r="O626" t="s">
        <v>23</v>
      </c>
      <c r="P626" t="s">
        <v>26</v>
      </c>
      <c r="Q626" t="s">
        <v>27</v>
      </c>
      <c r="R626" s="13">
        <v>124</v>
      </c>
      <c r="S626" s="13">
        <v>11</v>
      </c>
      <c r="T626" s="21">
        <v>1</v>
      </c>
      <c r="V626" t="s">
        <v>2115</v>
      </c>
      <c r="W626" t="str">
        <f>+IF(V626="","",IF(MID(V626,1,3)="ECE","UNICO",IF(V626="FINES",CONCATENATE("R",IF(OR(C626="16",C626="21",C626="22",C626="23"),"16212223",IF(OR(C626="15",C626="17",C626="24",C626="25"),"15172425",C626))),IF(V626="CEBAS","UNICO",IF(VALUE(C626)&lt;=11,"AMBA","INTERIOR")))))</f>
        <v>AMBA</v>
      </c>
      <c r="X626" s="20" t="str">
        <f>+IF(V626="","-",CONCATENATE(V626,"_",W626))</f>
        <v>EPA_AMBA</v>
      </c>
      <c r="Y626" s="59">
        <v>0.25420845382743412</v>
      </c>
      <c r="Z626" t="str">
        <f>+IFERROR(VLOOKUP(H626,#REF!,2,FALSE),"-")</f>
        <v>-</v>
      </c>
      <c r="AA626" t="s">
        <v>2393</v>
      </c>
      <c r="AB626" t="str">
        <f>+IF(W626="","-",IF(W626="UNICO","CENSO","MUESTRA"))</f>
        <v>MUESTRA</v>
      </c>
      <c r="AC626" t="s">
        <v>2397</v>
      </c>
      <c r="AD626" t="s">
        <v>134</v>
      </c>
      <c r="AF626">
        <f>+COUNTIF(Piloto!C:C,MARCO!A626)</f>
        <v>0</v>
      </c>
    </row>
    <row r="627" spans="1:32" x14ac:dyDescent="0.25">
      <c r="A627" s="5" t="str">
        <f t="shared" si="9"/>
        <v>0001DE0718</v>
      </c>
      <c r="B627" s="23" t="s">
        <v>2119</v>
      </c>
      <c r="C627" t="s">
        <v>19</v>
      </c>
      <c r="D627" t="s">
        <v>17</v>
      </c>
      <c r="E627" t="s">
        <v>18</v>
      </c>
      <c r="F627">
        <v>600735</v>
      </c>
      <c r="G627">
        <v>0</v>
      </c>
      <c r="H627" t="s">
        <v>57</v>
      </c>
      <c r="I627" t="s">
        <v>20</v>
      </c>
      <c r="J627" t="s">
        <v>74</v>
      </c>
      <c r="K627" t="s">
        <v>21</v>
      </c>
      <c r="M627" t="s">
        <v>17834</v>
      </c>
      <c r="N627" t="s">
        <v>22</v>
      </c>
      <c r="O627" t="s">
        <v>23</v>
      </c>
      <c r="P627" t="s">
        <v>26</v>
      </c>
      <c r="Q627" t="s">
        <v>27</v>
      </c>
      <c r="R627" s="13">
        <v>101</v>
      </c>
      <c r="S627" s="13">
        <v>10</v>
      </c>
      <c r="T627" s="21">
        <v>1</v>
      </c>
      <c r="V627" t="s">
        <v>2115</v>
      </c>
      <c r="W627" t="str">
        <f>+IF(V627="","",IF(MID(V627,1,3)="ECE","UNICO",IF(V627="FINES",CONCATENATE("R",IF(OR(C627="16",C627="21",C627="22",C627="23"),"16212223",IF(OR(C627="15",C627="17",C627="24",C627="25"),"15172425",C627))),IF(V627="CEBAS","UNICO",IF(VALUE(C627)&lt;=11,"AMBA","INTERIOR")))))</f>
        <v>AMBA</v>
      </c>
      <c r="X627" s="20" t="str">
        <f>+IF(V627="","-",CONCATENATE(V627,"_",W627))</f>
        <v>EPA_AMBA</v>
      </c>
      <c r="Y627" s="59">
        <v>0.25621170432944051</v>
      </c>
      <c r="Z627" t="str">
        <f>+IFERROR(VLOOKUP(H627,#REF!,2,FALSE),"-")</f>
        <v>-</v>
      </c>
      <c r="AA627" t="s">
        <v>2393</v>
      </c>
      <c r="AB627" t="str">
        <f>+IF(W627="","-",IF(W627="UNICO","CENSO","MUESTRA"))</f>
        <v>MUESTRA</v>
      </c>
      <c r="AC627" t="s">
        <v>2398</v>
      </c>
      <c r="AD627" t="s">
        <v>134</v>
      </c>
      <c r="AF627">
        <f>+COUNTIF(Piloto!C:C,MARCO!A627)</f>
        <v>0</v>
      </c>
    </row>
    <row r="628" spans="1:32" x14ac:dyDescent="0.25">
      <c r="A628" s="5" t="str">
        <f t="shared" si="9"/>
        <v>0070DE0702</v>
      </c>
      <c r="B628" s="23" t="s">
        <v>2119</v>
      </c>
      <c r="C628" t="s">
        <v>86</v>
      </c>
      <c r="D628" t="s">
        <v>372</v>
      </c>
      <c r="E628" t="s">
        <v>1233</v>
      </c>
      <c r="F628">
        <v>609593</v>
      </c>
      <c r="G628">
        <v>0</v>
      </c>
      <c r="H628" t="s">
        <v>1235</v>
      </c>
      <c r="I628" t="s">
        <v>20</v>
      </c>
      <c r="J628" t="s">
        <v>74</v>
      </c>
      <c r="K628" t="s">
        <v>21</v>
      </c>
      <c r="M628" t="s">
        <v>17833</v>
      </c>
      <c r="N628" t="s">
        <v>22</v>
      </c>
      <c r="O628" t="s">
        <v>23</v>
      </c>
      <c r="P628" t="s">
        <v>26</v>
      </c>
      <c r="Q628" t="s">
        <v>27</v>
      </c>
      <c r="R628" s="13">
        <v>144</v>
      </c>
      <c r="S628" s="13">
        <v>8</v>
      </c>
      <c r="T628" s="21">
        <v>1</v>
      </c>
      <c r="V628" t="s">
        <v>2115</v>
      </c>
      <c r="W628" t="str">
        <f>+IF(V628="","",IF(MID(V628,1,3)="ECE","UNICO",IF(V628="FINES",CONCATENATE("R",IF(OR(C628="16",C628="21",C628="22",C628="23"),"16212223",IF(OR(C628="15",C628="17",C628="24",C628="25"),"15172425",C628))),IF(V628="CEBAS","UNICO",IF(VALUE(C628)&lt;=11,"AMBA","INTERIOR")))))</f>
        <v>AMBA</v>
      </c>
      <c r="X628" s="20" t="str">
        <f>+IF(V628="","-",CONCATENATE(V628,"_",W628))</f>
        <v>EPA_AMBA</v>
      </c>
      <c r="Y628" s="59">
        <v>0.25734546257031932</v>
      </c>
      <c r="Z628" t="str">
        <f>+IFERROR(VLOOKUP(H628,#REF!,2,FALSE),"-")</f>
        <v>-</v>
      </c>
      <c r="AA628" t="s">
        <v>2394</v>
      </c>
      <c r="AB628" t="str">
        <f>+IF(W628="","-",IF(W628="UNICO","CENSO","MUESTRA"))</f>
        <v>MUESTRA</v>
      </c>
      <c r="AC628" t="s">
        <v>2398</v>
      </c>
      <c r="AD628" t="s">
        <v>134</v>
      </c>
      <c r="AF628">
        <f>+COUNTIF(Piloto!C:C,MARCO!A628)</f>
        <v>0</v>
      </c>
    </row>
    <row r="629" spans="1:32" x14ac:dyDescent="0.25">
      <c r="A629" s="5" t="str">
        <f t="shared" si="9"/>
        <v>0100DE0702</v>
      </c>
      <c r="B629" s="23" t="s">
        <v>2119</v>
      </c>
      <c r="C629" t="s">
        <v>1245</v>
      </c>
      <c r="D629" t="s">
        <v>876</v>
      </c>
      <c r="E629" t="s">
        <v>1674</v>
      </c>
      <c r="F629">
        <v>613680</v>
      </c>
      <c r="G629">
        <v>0</v>
      </c>
      <c r="H629" t="s">
        <v>1680</v>
      </c>
      <c r="I629" t="s">
        <v>20</v>
      </c>
      <c r="J629" t="s">
        <v>74</v>
      </c>
      <c r="K629" t="s">
        <v>21</v>
      </c>
      <c r="M629" t="s">
        <v>17833</v>
      </c>
      <c r="N629" t="s">
        <v>22</v>
      </c>
      <c r="O629" t="s">
        <v>23</v>
      </c>
      <c r="P629" t="s">
        <v>26</v>
      </c>
      <c r="Q629" t="s">
        <v>27</v>
      </c>
      <c r="R629" s="13">
        <v>75</v>
      </c>
      <c r="S629" s="13">
        <v>9</v>
      </c>
      <c r="T629" s="21">
        <v>1</v>
      </c>
      <c r="V629" t="s">
        <v>2115</v>
      </c>
      <c r="W629" t="str">
        <f>+IF(V629="","",IF(MID(V629,1,3)="ECE","UNICO",IF(V629="FINES",CONCATENATE("R",IF(OR(C629="16",C629="21",C629="22",C629="23"),"16212223",IF(OR(C629="15",C629="17",C629="24",C629="25"),"15172425",C629))),IF(V629="CEBAS","UNICO",IF(VALUE(C629)&lt;=11,"AMBA","INTERIOR")))))</f>
        <v>AMBA</v>
      </c>
      <c r="X629" s="20" t="str">
        <f>+IF(V629="","-",CONCATENATE(V629,"_",W629))</f>
        <v>EPA_AMBA</v>
      </c>
      <c r="Y629" s="59">
        <v>0.26328769769217519</v>
      </c>
      <c r="Z629" t="str">
        <f>+IFERROR(VLOOKUP(H629,#REF!,2,FALSE),"-")</f>
        <v>-</v>
      </c>
      <c r="AA629" t="s">
        <v>2393</v>
      </c>
      <c r="AB629" t="str">
        <f>+IF(W629="","-",IF(W629="UNICO","CENSO","MUESTRA"))</f>
        <v>MUESTRA</v>
      </c>
      <c r="AC629" t="s">
        <v>2398</v>
      </c>
      <c r="AD629" t="s">
        <v>134</v>
      </c>
      <c r="AF629">
        <f>+COUNTIF(Piloto!C:C,MARCO!A629)</f>
        <v>0</v>
      </c>
    </row>
    <row r="630" spans="1:32" x14ac:dyDescent="0.25">
      <c r="A630" s="5" t="str">
        <f t="shared" si="9"/>
        <v>0073DE0701</v>
      </c>
      <c r="B630" s="23" t="s">
        <v>2119</v>
      </c>
      <c r="C630" t="s">
        <v>1302</v>
      </c>
      <c r="D630" t="s">
        <v>1300</v>
      </c>
      <c r="E630" t="s">
        <v>1301</v>
      </c>
      <c r="F630">
        <v>609621</v>
      </c>
      <c r="G630">
        <v>0</v>
      </c>
      <c r="H630" t="s">
        <v>1309</v>
      </c>
      <c r="I630" t="s">
        <v>20</v>
      </c>
      <c r="J630" t="s">
        <v>74</v>
      </c>
      <c r="K630" t="s">
        <v>21</v>
      </c>
      <c r="M630" t="s">
        <v>17835</v>
      </c>
      <c r="N630" t="s">
        <v>22</v>
      </c>
      <c r="O630" t="s">
        <v>23</v>
      </c>
      <c r="P630" t="s">
        <v>26</v>
      </c>
      <c r="Q630" t="s">
        <v>27</v>
      </c>
      <c r="R630" s="13">
        <v>192</v>
      </c>
      <c r="S630" s="13">
        <v>11</v>
      </c>
      <c r="T630" s="21">
        <v>1</v>
      </c>
      <c r="V630" t="s">
        <v>2115</v>
      </c>
      <c r="W630" t="str">
        <f>+IF(V630="","",IF(MID(V630,1,3)="ECE","UNICO",IF(V630="FINES",CONCATENATE("R",IF(OR(C630="16",C630="21",C630="22",C630="23"),"16212223",IF(OR(C630="15",C630="17",C630="24",C630="25"),"15172425",C630))),IF(V630="CEBAS","UNICO",IF(VALUE(C630)&lt;=11,"AMBA","INTERIOR")))))</f>
        <v>AMBA</v>
      </c>
      <c r="X630" s="20" t="str">
        <f>+IF(V630="","-",CONCATENATE(V630,"_",W630))</f>
        <v>EPA_AMBA</v>
      </c>
      <c r="Y630" s="59">
        <v>0.26359290960762238</v>
      </c>
      <c r="Z630" t="str">
        <f>+IFERROR(VLOOKUP(H630,#REF!,2,FALSE),"-")</f>
        <v>-</v>
      </c>
      <c r="AA630" t="s">
        <v>2393</v>
      </c>
      <c r="AB630" t="str">
        <f>+IF(W630="","-",IF(W630="UNICO","CENSO","MUESTRA"))</f>
        <v>MUESTRA</v>
      </c>
      <c r="AC630" t="s">
        <v>2398</v>
      </c>
      <c r="AD630" t="s">
        <v>134</v>
      </c>
      <c r="AF630">
        <f>+COUNTIF(Piloto!C:C,MARCO!A630)</f>
        <v>0</v>
      </c>
    </row>
    <row r="631" spans="1:32" x14ac:dyDescent="0.25">
      <c r="A631" s="5" t="str">
        <f t="shared" si="9"/>
        <v>0085DE0705</v>
      </c>
      <c r="B631" s="23" t="s">
        <v>2119</v>
      </c>
      <c r="C631" t="s">
        <v>584</v>
      </c>
      <c r="D631" t="s">
        <v>1474</v>
      </c>
      <c r="E631" t="s">
        <v>1475</v>
      </c>
      <c r="F631">
        <v>610551</v>
      </c>
      <c r="G631">
        <v>0</v>
      </c>
      <c r="H631" t="s">
        <v>1495</v>
      </c>
      <c r="I631" t="s">
        <v>20</v>
      </c>
      <c r="J631" t="s">
        <v>74</v>
      </c>
      <c r="K631" t="s">
        <v>21</v>
      </c>
      <c r="M631" t="s">
        <v>17778</v>
      </c>
      <c r="N631" t="s">
        <v>22</v>
      </c>
      <c r="O631" t="s">
        <v>23</v>
      </c>
      <c r="P631" t="s">
        <v>26</v>
      </c>
      <c r="Q631" t="s">
        <v>27</v>
      </c>
      <c r="R631" s="13">
        <v>215</v>
      </c>
      <c r="S631" s="13">
        <v>14</v>
      </c>
      <c r="T631" s="21">
        <v>1</v>
      </c>
      <c r="V631" t="s">
        <v>2115</v>
      </c>
      <c r="W631" t="str">
        <f>+IF(V631="","",IF(MID(V631,1,3)="ECE","UNICO",IF(V631="FINES",CONCATENATE("R",IF(OR(C631="16",C631="21",C631="22",C631="23"),"16212223",IF(OR(C631="15",C631="17",C631="24",C631="25"),"15172425",C631))),IF(V631="CEBAS","UNICO",IF(VALUE(C631)&lt;=11,"AMBA","INTERIOR")))))</f>
        <v>AMBA</v>
      </c>
      <c r="X631" s="20" t="str">
        <f>+IF(V631="","-",CONCATENATE(V631,"_",W631))</f>
        <v>EPA_AMBA</v>
      </c>
      <c r="Y631" s="59">
        <v>0.26505087812741601</v>
      </c>
      <c r="Z631" t="str">
        <f>+IFERROR(VLOOKUP(H631,#REF!,2,FALSE),"-")</f>
        <v>-</v>
      </c>
      <c r="AA631" t="s">
        <v>2393</v>
      </c>
      <c r="AB631" t="str">
        <f>+IF(W631="","-",IF(W631="UNICO","CENSO","MUESTRA"))</f>
        <v>MUESTRA</v>
      </c>
      <c r="AC631" t="s">
        <v>2398</v>
      </c>
      <c r="AD631" t="s">
        <v>134</v>
      </c>
      <c r="AF631">
        <f>+COUNTIF(Piloto!C:C,MARCO!A631)</f>
        <v>0</v>
      </c>
    </row>
    <row r="632" spans="1:32" x14ac:dyDescent="0.25">
      <c r="A632" s="5" t="str">
        <f t="shared" si="9"/>
        <v>0004DE0701</v>
      </c>
      <c r="B632" s="23" t="s">
        <v>2119</v>
      </c>
      <c r="C632" t="s">
        <v>186</v>
      </c>
      <c r="D632" t="s">
        <v>183</v>
      </c>
      <c r="E632" t="s">
        <v>185</v>
      </c>
      <c r="F632">
        <v>613277</v>
      </c>
      <c r="G632">
        <v>0</v>
      </c>
      <c r="H632" t="s">
        <v>211</v>
      </c>
      <c r="I632" t="s">
        <v>20</v>
      </c>
      <c r="J632" t="s">
        <v>74</v>
      </c>
      <c r="K632" t="s">
        <v>21</v>
      </c>
      <c r="M632" t="s">
        <v>17836</v>
      </c>
      <c r="N632" t="s">
        <v>22</v>
      </c>
      <c r="O632" t="s">
        <v>23</v>
      </c>
      <c r="P632" t="s">
        <v>26</v>
      </c>
      <c r="Q632" t="s">
        <v>27</v>
      </c>
      <c r="R632" s="13">
        <v>93</v>
      </c>
      <c r="S632" s="13">
        <v>6</v>
      </c>
      <c r="T632" s="21">
        <v>1</v>
      </c>
      <c r="V632" t="s">
        <v>2115</v>
      </c>
      <c r="W632" t="str">
        <f>+IF(V632="","",IF(MID(V632,1,3)="ECE","UNICO",IF(V632="FINES",CONCATENATE("R",IF(OR(C632="16",C632="21",C632="22",C632="23"),"16212223",IF(OR(C632="15",C632="17",C632="24",C632="25"),"15172425",C632))),IF(V632="CEBAS","UNICO",IF(VALUE(C632)&lt;=11,"AMBA","INTERIOR")))))</f>
        <v>AMBA</v>
      </c>
      <c r="X632" s="20" t="str">
        <f>+IF(V632="","-",CONCATENATE(V632,"_",W632))</f>
        <v>EPA_AMBA</v>
      </c>
      <c r="Y632" s="59">
        <v>0.26553653160462509</v>
      </c>
      <c r="Z632" t="str">
        <f>+IFERROR(VLOOKUP(H632,#REF!,2,FALSE),"-")</f>
        <v>-</v>
      </c>
      <c r="AA632" t="s">
        <v>2393</v>
      </c>
      <c r="AB632" t="str">
        <f>+IF(W632="","-",IF(W632="UNICO","CENSO","MUESTRA"))</f>
        <v>MUESTRA</v>
      </c>
      <c r="AC632" t="s">
        <v>2397</v>
      </c>
      <c r="AD632" t="s">
        <v>134</v>
      </c>
      <c r="AF632">
        <f>+COUNTIF(Piloto!C:C,MARCO!A632)</f>
        <v>0</v>
      </c>
    </row>
    <row r="633" spans="1:32" x14ac:dyDescent="0.25">
      <c r="A633" s="5" t="str">
        <f t="shared" si="9"/>
        <v>0069DE0703</v>
      </c>
      <c r="B633" s="23" t="s">
        <v>2119</v>
      </c>
      <c r="C633" t="s">
        <v>1079</v>
      </c>
      <c r="D633" t="s">
        <v>1077</v>
      </c>
      <c r="E633" t="s">
        <v>1078</v>
      </c>
      <c r="F633">
        <v>608176</v>
      </c>
      <c r="G633">
        <v>0</v>
      </c>
      <c r="H633" t="s">
        <v>1124</v>
      </c>
      <c r="I633" t="s">
        <v>20</v>
      </c>
      <c r="J633" t="s">
        <v>74</v>
      </c>
      <c r="K633" t="s">
        <v>21</v>
      </c>
      <c r="M633" t="s">
        <v>17837</v>
      </c>
      <c r="N633" t="s">
        <v>22</v>
      </c>
      <c r="O633" t="s">
        <v>23</v>
      </c>
      <c r="P633" t="s">
        <v>26</v>
      </c>
      <c r="Q633" t="s">
        <v>27</v>
      </c>
      <c r="R633" s="13">
        <v>147</v>
      </c>
      <c r="S633" s="13">
        <v>10</v>
      </c>
      <c r="T633" s="21">
        <v>1</v>
      </c>
      <c r="V633" t="s">
        <v>2115</v>
      </c>
      <c r="W633" t="str">
        <f>+IF(V633="","",IF(MID(V633,1,3)="ECE","UNICO",IF(V633="FINES",CONCATENATE("R",IF(OR(C633="16",C633="21",C633="22",C633="23"),"16212223",IF(OR(C633="15",C633="17",C633="24",C633="25"),"15172425",C633))),IF(V633="CEBAS","UNICO",IF(VALUE(C633)&lt;=11,"AMBA","INTERIOR")))))</f>
        <v>AMBA</v>
      </c>
      <c r="X633" s="20" t="str">
        <f>+IF(V633="","-",CONCATENATE(V633,"_",W633))</f>
        <v>EPA_AMBA</v>
      </c>
      <c r="Y633" s="59">
        <v>0.27583927761864019</v>
      </c>
      <c r="Z633" t="str">
        <f>+IFERROR(VLOOKUP(H633,#REF!,2,FALSE),"-")</f>
        <v>-</v>
      </c>
      <c r="AA633" t="s">
        <v>2393</v>
      </c>
      <c r="AB633" t="str">
        <f>+IF(W633="","-",IF(W633="UNICO","CENSO","MUESTRA"))</f>
        <v>MUESTRA</v>
      </c>
      <c r="AC633" t="s">
        <v>2398</v>
      </c>
      <c r="AD633" t="s">
        <v>134</v>
      </c>
      <c r="AF633">
        <f>+COUNTIF(Piloto!C:C,MARCO!A633)</f>
        <v>0</v>
      </c>
    </row>
    <row r="634" spans="1:32" x14ac:dyDescent="0.25">
      <c r="A634" s="5" t="str">
        <f t="shared" si="9"/>
        <v>0016DE0701</v>
      </c>
      <c r="B634" s="23" t="s">
        <v>2119</v>
      </c>
      <c r="C634" t="s">
        <v>86</v>
      </c>
      <c r="D634" t="s">
        <v>451</v>
      </c>
      <c r="E634" t="s">
        <v>453</v>
      </c>
      <c r="F634">
        <v>601293</v>
      </c>
      <c r="G634">
        <v>0</v>
      </c>
      <c r="H634" t="s">
        <v>456</v>
      </c>
      <c r="I634" t="s">
        <v>20</v>
      </c>
      <c r="J634" t="s">
        <v>74</v>
      </c>
      <c r="K634" t="s">
        <v>21</v>
      </c>
      <c r="M634" t="s">
        <v>17838</v>
      </c>
      <c r="N634" t="s">
        <v>22</v>
      </c>
      <c r="O634" t="s">
        <v>23</v>
      </c>
      <c r="P634" t="s">
        <v>26</v>
      </c>
      <c r="Q634" t="s">
        <v>27</v>
      </c>
      <c r="R634" s="13">
        <v>105</v>
      </c>
      <c r="S634" s="13">
        <v>8</v>
      </c>
      <c r="T634" s="21">
        <v>1</v>
      </c>
      <c r="V634" t="s">
        <v>2115</v>
      </c>
      <c r="W634" t="str">
        <f>+IF(V634="","",IF(MID(V634,1,3)="ECE","UNICO",IF(V634="FINES",CONCATENATE("R",IF(OR(C634="16",C634="21",C634="22",C634="23"),"16212223",IF(OR(C634="15",C634="17",C634="24",C634="25"),"15172425",C634))),IF(V634="CEBAS","UNICO",IF(VALUE(C634)&lt;=11,"AMBA","INTERIOR")))))</f>
        <v>AMBA</v>
      </c>
      <c r="X634" s="20" t="str">
        <f>+IF(V634="","-",CONCATENATE(V634,"_",W634))</f>
        <v>EPA_AMBA</v>
      </c>
      <c r="Y634" s="59">
        <v>0.28391606296811778</v>
      </c>
      <c r="Z634" t="str">
        <f>+IFERROR(VLOOKUP(H634,#REF!,2,FALSE),"-")</f>
        <v>-</v>
      </c>
      <c r="AA634" t="s">
        <v>2393</v>
      </c>
      <c r="AB634" t="str">
        <f>+IF(W634="","-",IF(W634="UNICO","CENSO","MUESTRA"))</f>
        <v>MUESTRA</v>
      </c>
      <c r="AC634" t="s">
        <v>2398</v>
      </c>
      <c r="AD634" t="s">
        <v>134</v>
      </c>
      <c r="AF634">
        <f>+COUNTIF(Piloto!C:C,MARCO!A634)</f>
        <v>0</v>
      </c>
    </row>
    <row r="635" spans="1:32" x14ac:dyDescent="0.25">
      <c r="A635" s="5" t="str">
        <f t="shared" si="9"/>
        <v>0100DE0701</v>
      </c>
      <c r="B635" s="23" t="s">
        <v>2119</v>
      </c>
      <c r="C635" t="s">
        <v>1245</v>
      </c>
      <c r="D635" t="s">
        <v>876</v>
      </c>
      <c r="E635" t="s">
        <v>1674</v>
      </c>
      <c r="F635">
        <v>600464</v>
      </c>
      <c r="G635">
        <v>0</v>
      </c>
      <c r="H635" t="s">
        <v>1678</v>
      </c>
      <c r="I635" t="s">
        <v>20</v>
      </c>
      <c r="J635" t="s">
        <v>74</v>
      </c>
      <c r="K635" t="s">
        <v>21</v>
      </c>
      <c r="M635" t="s">
        <v>17839</v>
      </c>
      <c r="N635" t="s">
        <v>22</v>
      </c>
      <c r="O635" t="s">
        <v>23</v>
      </c>
      <c r="P635" t="s">
        <v>26</v>
      </c>
      <c r="Q635" t="s">
        <v>27</v>
      </c>
      <c r="R635" s="13">
        <v>125</v>
      </c>
      <c r="S635" s="13">
        <v>6</v>
      </c>
      <c r="T635" s="21">
        <v>1</v>
      </c>
      <c r="V635" t="s">
        <v>2115</v>
      </c>
      <c r="W635" t="str">
        <f>+IF(V635="","",IF(MID(V635,1,3)="ECE","UNICO",IF(V635="FINES",CONCATENATE("R",IF(OR(C635="16",C635="21",C635="22",C635="23"),"16212223",IF(OR(C635="15",C635="17",C635="24",C635="25"),"15172425",C635))),IF(V635="CEBAS","UNICO",IF(VALUE(C635)&lt;=11,"AMBA","INTERIOR")))))</f>
        <v>AMBA</v>
      </c>
      <c r="X635" s="20" t="str">
        <f>+IF(V635="","-",CONCATENATE(V635,"_",W635))</f>
        <v>EPA_AMBA</v>
      </c>
      <c r="Y635" s="59">
        <v>0.29308062007552699</v>
      </c>
      <c r="Z635" t="str">
        <f>+IFERROR(VLOOKUP(H635,#REF!,2,FALSE),"-")</f>
        <v>-</v>
      </c>
      <c r="AA635" t="s">
        <v>2393</v>
      </c>
      <c r="AB635" t="str">
        <f>+IF(W635="","-",IF(W635="UNICO","CENSO","MUESTRA"))</f>
        <v>MUESTRA</v>
      </c>
      <c r="AC635" t="s">
        <v>2398</v>
      </c>
      <c r="AD635" t="s">
        <v>134</v>
      </c>
      <c r="AF635">
        <f>+COUNTIF(Piloto!C:C,MARCO!A635)</f>
        <v>0</v>
      </c>
    </row>
    <row r="636" spans="1:32" x14ac:dyDescent="0.25">
      <c r="A636" s="5" t="str">
        <f t="shared" si="9"/>
        <v>0119DE0701</v>
      </c>
      <c r="B636" s="23" t="s">
        <v>2119</v>
      </c>
      <c r="C636" t="s">
        <v>584</v>
      </c>
      <c r="D636" t="s">
        <v>419</v>
      </c>
      <c r="E636" t="s">
        <v>1915</v>
      </c>
      <c r="F636">
        <v>610597</v>
      </c>
      <c r="G636">
        <v>0</v>
      </c>
      <c r="H636" t="s">
        <v>1917</v>
      </c>
      <c r="I636" t="s">
        <v>20</v>
      </c>
      <c r="J636" t="s">
        <v>74</v>
      </c>
      <c r="K636" t="s">
        <v>21</v>
      </c>
      <c r="M636" t="s">
        <v>17840</v>
      </c>
      <c r="N636" t="s">
        <v>22</v>
      </c>
      <c r="O636" t="s">
        <v>23</v>
      </c>
      <c r="P636" t="s">
        <v>26</v>
      </c>
      <c r="Q636" t="s">
        <v>27</v>
      </c>
      <c r="R636" s="13">
        <v>107</v>
      </c>
      <c r="S636" s="13">
        <v>10</v>
      </c>
      <c r="T636" s="21">
        <v>1</v>
      </c>
      <c r="V636" t="s">
        <v>2115</v>
      </c>
      <c r="W636" t="str">
        <f>+IF(V636="","",IF(MID(V636,1,3)="ECE","UNICO",IF(V636="FINES",CONCATENATE("R",IF(OR(C636="16",C636="21",C636="22",C636="23"),"16212223",IF(OR(C636="15",C636="17",C636="24",C636="25"),"15172425",C636))),IF(V636="CEBAS","UNICO",IF(VALUE(C636)&lt;=11,"AMBA","INTERIOR")))))</f>
        <v>AMBA</v>
      </c>
      <c r="X636" s="20" t="str">
        <f>+IF(V636="","-",CONCATENATE(V636,"_",W636))</f>
        <v>EPA_AMBA</v>
      </c>
      <c r="Y636" s="59">
        <v>0.3011327555233782</v>
      </c>
      <c r="Z636" t="str">
        <f>+IFERROR(VLOOKUP(H636,#REF!,2,FALSE),"-")</f>
        <v>-</v>
      </c>
      <c r="AA636" t="s">
        <v>2393</v>
      </c>
      <c r="AB636" t="str">
        <f>+IF(W636="","-",IF(W636="UNICO","CENSO","MUESTRA"))</f>
        <v>MUESTRA</v>
      </c>
      <c r="AC636" t="s">
        <v>2397</v>
      </c>
      <c r="AD636" t="s">
        <v>134</v>
      </c>
      <c r="AF636">
        <f>+COUNTIF(Piloto!C:C,MARCO!A636)</f>
        <v>0</v>
      </c>
    </row>
    <row r="637" spans="1:32" x14ac:dyDescent="0.25">
      <c r="A637" s="5" t="str">
        <f t="shared" si="9"/>
        <v>0085DE0707</v>
      </c>
      <c r="B637" s="23" t="s">
        <v>2119</v>
      </c>
      <c r="C637" t="s">
        <v>584</v>
      </c>
      <c r="D637" t="s">
        <v>1474</v>
      </c>
      <c r="E637" t="s">
        <v>1475</v>
      </c>
      <c r="F637">
        <v>613653</v>
      </c>
      <c r="G637">
        <v>0</v>
      </c>
      <c r="H637" t="s">
        <v>1482</v>
      </c>
      <c r="I637" t="s">
        <v>20</v>
      </c>
      <c r="J637" t="s">
        <v>74</v>
      </c>
      <c r="K637" t="s">
        <v>21</v>
      </c>
      <c r="M637" t="s">
        <v>17841</v>
      </c>
      <c r="N637" t="s">
        <v>22</v>
      </c>
      <c r="O637" t="s">
        <v>23</v>
      </c>
      <c r="P637" t="s">
        <v>26</v>
      </c>
      <c r="Q637" t="s">
        <v>27</v>
      </c>
      <c r="R637" s="13">
        <v>115</v>
      </c>
      <c r="S637" s="13">
        <v>8</v>
      </c>
      <c r="T637" s="21">
        <v>1</v>
      </c>
      <c r="V637" t="s">
        <v>2115</v>
      </c>
      <c r="W637" t="str">
        <f>+IF(V637="","",IF(MID(V637,1,3)="ECE","UNICO",IF(V637="FINES",CONCATENATE("R",IF(OR(C637="16",C637="21",C637="22",C637="23"),"16212223",IF(OR(C637="15",C637="17",C637="24",C637="25"),"15172425",C637))),IF(V637="CEBAS","UNICO",IF(VALUE(C637)&lt;=11,"AMBA","INTERIOR")))))</f>
        <v>AMBA</v>
      </c>
      <c r="X637" s="20" t="str">
        <f>+IF(V637="","-",CONCATENATE(V637,"_",W637))</f>
        <v>EPA_AMBA</v>
      </c>
      <c r="Y637" s="59">
        <v>0.3017599198854331</v>
      </c>
      <c r="Z637" t="str">
        <f>+IFERROR(VLOOKUP(H637,#REF!,2,FALSE),"-")</f>
        <v>-</v>
      </c>
      <c r="AA637" t="s">
        <v>2393</v>
      </c>
      <c r="AB637" t="str">
        <f>+IF(W637="","-",IF(W637="UNICO","CENSO","MUESTRA"))</f>
        <v>MUESTRA</v>
      </c>
      <c r="AC637" t="s">
        <v>2397</v>
      </c>
      <c r="AD637" t="s">
        <v>134</v>
      </c>
      <c r="AF637">
        <f>+COUNTIF(Piloto!C:C,MARCO!A637)</f>
        <v>0</v>
      </c>
    </row>
    <row r="638" spans="1:32" x14ac:dyDescent="0.25">
      <c r="A638" s="5" t="str">
        <f t="shared" si="9"/>
        <v>0071DE0702</v>
      </c>
      <c r="B638" s="23" t="s">
        <v>2119</v>
      </c>
      <c r="C638" t="s">
        <v>1245</v>
      </c>
      <c r="D638" t="s">
        <v>1243</v>
      </c>
      <c r="E638" t="s">
        <v>1244</v>
      </c>
      <c r="F638">
        <v>610077</v>
      </c>
      <c r="G638">
        <v>0</v>
      </c>
      <c r="H638" t="s">
        <v>1259</v>
      </c>
      <c r="I638" t="s">
        <v>20</v>
      </c>
      <c r="J638" t="s">
        <v>74</v>
      </c>
      <c r="K638" t="s">
        <v>21</v>
      </c>
      <c r="M638" t="s">
        <v>17842</v>
      </c>
      <c r="N638" t="s">
        <v>22</v>
      </c>
      <c r="O638" t="s">
        <v>23</v>
      </c>
      <c r="P638" t="s">
        <v>26</v>
      </c>
      <c r="Q638" t="s">
        <v>27</v>
      </c>
      <c r="R638" s="13">
        <v>73</v>
      </c>
      <c r="S638" s="13">
        <v>8</v>
      </c>
      <c r="T638" s="21">
        <v>1</v>
      </c>
      <c r="V638" t="s">
        <v>2115</v>
      </c>
      <c r="W638" t="str">
        <f>+IF(V638="","",IF(MID(V638,1,3)="ECE","UNICO",IF(V638="FINES",CONCATENATE("R",IF(OR(C638="16",C638="21",C638="22",C638="23"),"16212223",IF(OR(C638="15",C638="17",C638="24",C638="25"),"15172425",C638))),IF(V638="CEBAS","UNICO",IF(VALUE(C638)&lt;=11,"AMBA","INTERIOR")))))</f>
        <v>AMBA</v>
      </c>
      <c r="X638" s="20" t="str">
        <f>+IF(V638="","-",CONCATENATE(V638,"_",W638))</f>
        <v>EPA_AMBA</v>
      </c>
      <c r="Y638" s="59">
        <v>0.30276315772172169</v>
      </c>
      <c r="Z638" t="str">
        <f>+IFERROR(VLOOKUP(H638,#REF!,2,FALSE),"-")</f>
        <v>-</v>
      </c>
      <c r="AA638" t="s">
        <v>2393</v>
      </c>
      <c r="AB638" t="str">
        <f>+IF(W638="","-",IF(W638="UNICO","CENSO","MUESTRA"))</f>
        <v>MUESTRA</v>
      </c>
      <c r="AC638" t="s">
        <v>2398</v>
      </c>
      <c r="AD638" t="s">
        <v>134</v>
      </c>
      <c r="AF638">
        <f>+COUNTIF(Piloto!C:C,MARCO!A638)</f>
        <v>0</v>
      </c>
    </row>
    <row r="639" spans="1:32" x14ac:dyDescent="0.25">
      <c r="A639" s="5" t="str">
        <f t="shared" si="9"/>
        <v>0001DE0703</v>
      </c>
      <c r="B639" s="23" t="s">
        <v>2119</v>
      </c>
      <c r="C639" t="s">
        <v>19</v>
      </c>
      <c r="D639" t="s">
        <v>17</v>
      </c>
      <c r="E639" t="s">
        <v>18</v>
      </c>
      <c r="F639">
        <v>611389</v>
      </c>
      <c r="G639">
        <v>0</v>
      </c>
      <c r="H639" t="s">
        <v>47</v>
      </c>
      <c r="I639" t="s">
        <v>20</v>
      </c>
      <c r="J639" t="s">
        <v>74</v>
      </c>
      <c r="K639" t="s">
        <v>21</v>
      </c>
      <c r="M639" t="s">
        <v>17843</v>
      </c>
      <c r="N639" t="s">
        <v>22</v>
      </c>
      <c r="O639" t="s">
        <v>23</v>
      </c>
      <c r="P639" t="s">
        <v>26</v>
      </c>
      <c r="Q639" t="s">
        <v>27</v>
      </c>
      <c r="R639" s="13">
        <v>87</v>
      </c>
      <c r="S639" s="13">
        <v>8</v>
      </c>
      <c r="T639" s="21">
        <v>1</v>
      </c>
      <c r="V639" t="s">
        <v>2115</v>
      </c>
      <c r="W639" t="str">
        <f>+IF(V639="","",IF(MID(V639,1,3)="ECE","UNICO",IF(V639="FINES",CONCATENATE("R",IF(OR(C639="16",C639="21",C639="22",C639="23"),"16212223",IF(OR(C639="15",C639="17",C639="24",C639="25"),"15172425",C639))),IF(V639="CEBAS","UNICO",IF(VALUE(C639)&lt;=11,"AMBA","INTERIOR")))))</f>
        <v>AMBA</v>
      </c>
      <c r="X639" s="20" t="str">
        <f>+IF(V639="","-",CONCATENATE(V639,"_",W639))</f>
        <v>EPA_AMBA</v>
      </c>
      <c r="Y639" s="59">
        <v>0.30276758341412802</v>
      </c>
      <c r="Z639" t="str">
        <f>+IFERROR(VLOOKUP(H639,#REF!,2,FALSE),"-")</f>
        <v>-</v>
      </c>
      <c r="AA639" t="s">
        <v>2393</v>
      </c>
      <c r="AB639" t="str">
        <f>+IF(W639="","-",IF(W639="UNICO","CENSO","MUESTRA"))</f>
        <v>MUESTRA</v>
      </c>
      <c r="AC639" t="s">
        <v>2398</v>
      </c>
      <c r="AD639" t="s">
        <v>134</v>
      </c>
      <c r="AF639">
        <f>+COUNTIF(Piloto!C:C,MARCO!A639)</f>
        <v>0</v>
      </c>
    </row>
    <row r="640" spans="1:32" x14ac:dyDescent="0.25">
      <c r="A640" s="5" t="str">
        <f t="shared" si="9"/>
        <v>0111DE0701</v>
      </c>
      <c r="B640" s="23" t="s">
        <v>2119</v>
      </c>
      <c r="C640" t="s">
        <v>246</v>
      </c>
      <c r="D640" t="s">
        <v>575</v>
      </c>
      <c r="E640" t="s">
        <v>1794</v>
      </c>
      <c r="F640">
        <v>603807</v>
      </c>
      <c r="G640">
        <v>0</v>
      </c>
      <c r="H640" t="s">
        <v>1796</v>
      </c>
      <c r="I640" t="s">
        <v>20</v>
      </c>
      <c r="J640" t="s">
        <v>74</v>
      </c>
      <c r="K640" t="s">
        <v>21</v>
      </c>
      <c r="M640" t="s">
        <v>2247</v>
      </c>
      <c r="N640" t="s">
        <v>22</v>
      </c>
      <c r="O640" t="s">
        <v>23</v>
      </c>
      <c r="P640" t="s">
        <v>26</v>
      </c>
      <c r="Q640" t="s">
        <v>27</v>
      </c>
      <c r="R640" s="13">
        <v>130</v>
      </c>
      <c r="S640" s="13">
        <v>9</v>
      </c>
      <c r="T640" s="21">
        <v>1</v>
      </c>
      <c r="V640" t="s">
        <v>2115</v>
      </c>
      <c r="W640" t="str">
        <f>+IF(V640="","",IF(MID(V640,1,3)="ECE","UNICO",IF(V640="FINES",CONCATENATE("R",IF(OR(C640="16",C640="21",C640="22",C640="23"),"16212223",IF(OR(C640="15",C640="17",C640="24",C640="25"),"15172425",C640))),IF(V640="CEBAS","UNICO",IF(VALUE(C640)&lt;=11,"AMBA","INTERIOR")))))</f>
        <v>AMBA</v>
      </c>
      <c r="X640" s="20" t="str">
        <f>+IF(V640="","-",CONCATENATE(V640,"_",W640))</f>
        <v>EPA_AMBA</v>
      </c>
      <c r="Y640" s="59">
        <v>0.30323456751333699</v>
      </c>
      <c r="Z640" t="str">
        <f>+IFERROR(VLOOKUP(H640,#REF!,2,FALSE),"-")</f>
        <v>-</v>
      </c>
      <c r="AA640" t="s">
        <v>2393</v>
      </c>
      <c r="AB640" t="str">
        <f>+IF(W640="","-",IF(W640="UNICO","CENSO","MUESTRA"))</f>
        <v>MUESTRA</v>
      </c>
      <c r="AC640" t="s">
        <v>2397</v>
      </c>
      <c r="AD640" t="s">
        <v>134</v>
      </c>
      <c r="AF640">
        <f>+COUNTIF(Piloto!C:C,MARCO!A640)</f>
        <v>0</v>
      </c>
    </row>
    <row r="641" spans="1:32" x14ac:dyDescent="0.25">
      <c r="A641" s="5" t="str">
        <f t="shared" si="9"/>
        <v>0045DE0705</v>
      </c>
      <c r="B641" s="23" t="s">
        <v>2119</v>
      </c>
      <c r="C641" t="s">
        <v>140</v>
      </c>
      <c r="D641" t="s">
        <v>760</v>
      </c>
      <c r="E641" t="s">
        <v>761</v>
      </c>
      <c r="F641">
        <v>613580</v>
      </c>
      <c r="G641">
        <v>0</v>
      </c>
      <c r="H641" t="s">
        <v>776</v>
      </c>
      <c r="I641" t="s">
        <v>20</v>
      </c>
      <c r="J641" t="s">
        <v>74</v>
      </c>
      <c r="K641" t="s">
        <v>21</v>
      </c>
      <c r="M641" t="s">
        <v>17778</v>
      </c>
      <c r="N641" t="s">
        <v>22</v>
      </c>
      <c r="O641" t="s">
        <v>23</v>
      </c>
      <c r="P641" t="s">
        <v>26</v>
      </c>
      <c r="Q641" t="s">
        <v>27</v>
      </c>
      <c r="R641" s="13">
        <v>48</v>
      </c>
      <c r="S641" s="13">
        <v>3</v>
      </c>
      <c r="T641" s="21">
        <v>1</v>
      </c>
      <c r="V641" t="s">
        <v>2115</v>
      </c>
      <c r="W641" t="str">
        <f>+IF(V641="","",IF(MID(V641,1,3)="ECE","UNICO",IF(V641="FINES",CONCATENATE("R",IF(OR(C641="16",C641="21",C641="22",C641="23"),"16212223",IF(OR(C641="15",C641="17",C641="24",C641="25"),"15172425",C641))),IF(V641="CEBAS","UNICO",IF(VALUE(C641)&lt;=11,"AMBA","INTERIOR")))))</f>
        <v>AMBA</v>
      </c>
      <c r="X641" s="20" t="str">
        <f>+IF(V641="","-",CONCATENATE(V641,"_",W641))</f>
        <v>EPA_AMBA</v>
      </c>
      <c r="Y641" s="59">
        <v>0.30366297187031932</v>
      </c>
      <c r="Z641" t="str">
        <f>+IFERROR(VLOOKUP(H641,#REF!,2,FALSE),"-")</f>
        <v>-</v>
      </c>
      <c r="AA641" t="s">
        <v>2393</v>
      </c>
      <c r="AB641" t="str">
        <f>+IF(W641="","-",IF(W641="UNICO","CENSO","MUESTRA"))</f>
        <v>MUESTRA</v>
      </c>
      <c r="AC641" t="s">
        <v>2398</v>
      </c>
      <c r="AD641" t="s">
        <v>134</v>
      </c>
      <c r="AF641">
        <f>+COUNTIF(Piloto!C:C,MARCO!A641)</f>
        <v>0</v>
      </c>
    </row>
    <row r="642" spans="1:32" x14ac:dyDescent="0.25">
      <c r="A642" s="5" t="str">
        <f t="shared" si="9"/>
        <v>0047DE0702</v>
      </c>
      <c r="B642" s="23" t="s">
        <v>2119</v>
      </c>
      <c r="C642" t="s">
        <v>158</v>
      </c>
      <c r="D642" t="s">
        <v>811</v>
      </c>
      <c r="E642" t="s">
        <v>812</v>
      </c>
      <c r="F642">
        <v>600164</v>
      </c>
      <c r="G642">
        <v>0</v>
      </c>
      <c r="H642" t="s">
        <v>814</v>
      </c>
      <c r="I642" t="s">
        <v>20</v>
      </c>
      <c r="J642" t="s">
        <v>74</v>
      </c>
      <c r="K642" t="s">
        <v>21</v>
      </c>
      <c r="M642" t="s">
        <v>17844</v>
      </c>
      <c r="N642" t="s">
        <v>22</v>
      </c>
      <c r="O642" t="s">
        <v>23</v>
      </c>
      <c r="P642" t="s">
        <v>26</v>
      </c>
      <c r="Q642" t="s">
        <v>27</v>
      </c>
      <c r="R642" s="13">
        <v>94</v>
      </c>
      <c r="S642" s="13">
        <v>7</v>
      </c>
      <c r="T642" s="21">
        <v>1</v>
      </c>
      <c r="V642" t="s">
        <v>2115</v>
      </c>
      <c r="W642" t="str">
        <f>+IF(V642="","",IF(MID(V642,1,3)="ECE","UNICO",IF(V642="FINES",CONCATENATE("R",IF(OR(C642="16",C642="21",C642="22",C642="23"),"16212223",IF(OR(C642="15",C642="17",C642="24",C642="25"),"15172425",C642))),IF(V642="CEBAS","UNICO",IF(VALUE(C642)&lt;=11,"AMBA","INTERIOR")))))</f>
        <v>AMBA</v>
      </c>
      <c r="X642" s="20" t="str">
        <f>+IF(V642="","-",CONCATENATE(V642,"_",W642))</f>
        <v>EPA_AMBA</v>
      </c>
      <c r="Y642" s="59">
        <v>0.30519177301509959</v>
      </c>
      <c r="Z642" t="str">
        <f>+IFERROR(VLOOKUP(H642,#REF!,2,FALSE),"-")</f>
        <v>-</v>
      </c>
      <c r="AA642" t="s">
        <v>2393</v>
      </c>
      <c r="AB642" t="str">
        <f>+IF(W642="","-",IF(W642="UNICO","CENSO","MUESTRA"))</f>
        <v>MUESTRA</v>
      </c>
      <c r="AC642" t="s">
        <v>2397</v>
      </c>
      <c r="AD642" t="s">
        <v>134</v>
      </c>
      <c r="AF642">
        <f>+COUNTIF(Piloto!C:C,MARCO!A642)</f>
        <v>0</v>
      </c>
    </row>
    <row r="643" spans="1:32" x14ac:dyDescent="0.25">
      <c r="A643" s="5" t="str">
        <f t="shared" ref="A643:A706" si="10">+H643</f>
        <v>0005DE0702</v>
      </c>
      <c r="B643" s="23" t="s">
        <v>2119</v>
      </c>
      <c r="C643" t="s">
        <v>246</v>
      </c>
      <c r="D643" t="s">
        <v>243</v>
      </c>
      <c r="E643" t="s">
        <v>245</v>
      </c>
      <c r="F643">
        <v>603777</v>
      </c>
      <c r="G643">
        <v>0</v>
      </c>
      <c r="H643" t="s">
        <v>253</v>
      </c>
      <c r="I643" t="s">
        <v>20</v>
      </c>
      <c r="J643" t="s">
        <v>74</v>
      </c>
      <c r="K643" t="s">
        <v>21</v>
      </c>
      <c r="M643" t="s">
        <v>17833</v>
      </c>
      <c r="N643" t="s">
        <v>22</v>
      </c>
      <c r="O643" t="s">
        <v>23</v>
      </c>
      <c r="P643" t="s">
        <v>26</v>
      </c>
      <c r="Q643" t="s">
        <v>27</v>
      </c>
      <c r="R643" s="13">
        <v>98</v>
      </c>
      <c r="S643" s="13">
        <v>8</v>
      </c>
      <c r="T643" s="21">
        <v>1</v>
      </c>
      <c r="V643" t="s">
        <v>2115</v>
      </c>
      <c r="W643" t="str">
        <f>+IF(V643="","",IF(MID(V643,1,3)="ECE","UNICO",IF(V643="FINES",CONCATENATE("R",IF(OR(C643="16",C643="21",C643="22",C643="23"),"16212223",IF(OR(C643="15",C643="17",C643="24",C643="25"),"15172425",C643))),IF(V643="CEBAS","UNICO",IF(VALUE(C643)&lt;=11,"AMBA","INTERIOR")))))</f>
        <v>AMBA</v>
      </c>
      <c r="X643" s="20" t="str">
        <f>+IF(V643="","-",CONCATENATE(V643,"_",W643))</f>
        <v>EPA_AMBA</v>
      </c>
      <c r="Y643" s="59">
        <v>0.30627337180905873</v>
      </c>
      <c r="Z643" t="str">
        <f>+IFERROR(VLOOKUP(H643,#REF!,2,FALSE),"-")</f>
        <v>-</v>
      </c>
      <c r="AA643" t="s">
        <v>2393</v>
      </c>
      <c r="AB643" t="str">
        <f>+IF(W643="","-",IF(W643="UNICO","CENSO","MUESTRA"))</f>
        <v>MUESTRA</v>
      </c>
      <c r="AC643" t="s">
        <v>2398</v>
      </c>
      <c r="AD643" t="s">
        <v>134</v>
      </c>
      <c r="AF643">
        <f>+COUNTIF(Piloto!C:C,MARCO!A643)</f>
        <v>0</v>
      </c>
    </row>
    <row r="644" spans="1:32" x14ac:dyDescent="0.25">
      <c r="A644" s="5" t="str">
        <f t="shared" si="10"/>
        <v>0005DE0703</v>
      </c>
      <c r="B644" s="23" t="s">
        <v>2119</v>
      </c>
      <c r="C644" t="s">
        <v>246</v>
      </c>
      <c r="D644" t="s">
        <v>243</v>
      </c>
      <c r="E644" t="s">
        <v>245</v>
      </c>
      <c r="F644">
        <v>602025</v>
      </c>
      <c r="G644">
        <v>0</v>
      </c>
      <c r="H644" t="s">
        <v>257</v>
      </c>
      <c r="I644" t="s">
        <v>20</v>
      </c>
      <c r="J644" t="s">
        <v>74</v>
      </c>
      <c r="K644" t="s">
        <v>21</v>
      </c>
      <c r="M644" t="s">
        <v>17845</v>
      </c>
      <c r="N644" t="s">
        <v>22</v>
      </c>
      <c r="O644" t="s">
        <v>23</v>
      </c>
      <c r="P644" t="s">
        <v>26</v>
      </c>
      <c r="Q644" t="s">
        <v>27</v>
      </c>
      <c r="R644" s="13">
        <v>96</v>
      </c>
      <c r="S644" s="13">
        <v>9</v>
      </c>
      <c r="T644" s="21">
        <v>1</v>
      </c>
      <c r="V644" t="s">
        <v>2115</v>
      </c>
      <c r="W644" t="str">
        <f>+IF(V644="","",IF(MID(V644,1,3)="ECE","UNICO",IF(V644="FINES",CONCATENATE("R",IF(OR(C644="16",C644="21",C644="22",C644="23"),"16212223",IF(OR(C644="15",C644="17",C644="24",C644="25"),"15172425",C644))),IF(V644="CEBAS","UNICO",IF(VALUE(C644)&lt;=11,"AMBA","INTERIOR")))))</f>
        <v>AMBA</v>
      </c>
      <c r="X644" s="20" t="str">
        <f>+IF(V644="","-",CONCATENATE(V644,"_",W644))</f>
        <v>EPA_AMBA</v>
      </c>
      <c r="Y644" s="59">
        <v>0.30774349429541159</v>
      </c>
      <c r="Z644" t="str">
        <f>+IFERROR(VLOOKUP(H644,#REF!,2,FALSE),"-")</f>
        <v>-</v>
      </c>
      <c r="AA644" t="s">
        <v>2393</v>
      </c>
      <c r="AB644" t="str">
        <f>+IF(W644="","-",IF(W644="UNICO","CENSO","MUESTRA"))</f>
        <v>MUESTRA</v>
      </c>
      <c r="AC644" t="s">
        <v>2397</v>
      </c>
      <c r="AD644" t="s">
        <v>134</v>
      </c>
      <c r="AF644">
        <f>+COUNTIF(Piloto!C:C,MARCO!A644)</f>
        <v>0</v>
      </c>
    </row>
    <row r="645" spans="1:32" x14ac:dyDescent="0.25">
      <c r="A645" s="5" t="str">
        <f t="shared" si="10"/>
        <v>0095DE0702</v>
      </c>
      <c r="B645" s="23" t="s">
        <v>2119</v>
      </c>
      <c r="C645" t="s">
        <v>884</v>
      </c>
      <c r="D645" t="s">
        <v>1574</v>
      </c>
      <c r="E645" t="s">
        <v>1575</v>
      </c>
      <c r="F645">
        <v>601022</v>
      </c>
      <c r="G645">
        <v>0</v>
      </c>
      <c r="H645" t="s">
        <v>1580</v>
      </c>
      <c r="I645" t="s">
        <v>20</v>
      </c>
      <c r="J645" t="s">
        <v>74</v>
      </c>
      <c r="K645" t="s">
        <v>21</v>
      </c>
      <c r="M645" t="s">
        <v>17823</v>
      </c>
      <c r="N645" t="s">
        <v>22</v>
      </c>
      <c r="O645" t="s">
        <v>23</v>
      </c>
      <c r="P645" t="s">
        <v>26</v>
      </c>
      <c r="Q645" t="s">
        <v>27</v>
      </c>
      <c r="R645" s="13">
        <v>107</v>
      </c>
      <c r="S645" s="13">
        <v>10</v>
      </c>
      <c r="T645" s="21">
        <v>1</v>
      </c>
      <c r="V645" t="s">
        <v>2115</v>
      </c>
      <c r="W645" t="str">
        <f>+IF(V645="","",IF(MID(V645,1,3)="ECE","UNICO",IF(V645="FINES",CONCATENATE("R",IF(OR(C645="16",C645="21",C645="22",C645="23"),"16212223",IF(OR(C645="15",C645="17",C645="24",C645="25"),"15172425",C645))),IF(V645="CEBAS","UNICO",IF(VALUE(C645)&lt;=11,"AMBA","INTERIOR")))))</f>
        <v>AMBA</v>
      </c>
      <c r="X645" s="20" t="str">
        <f>+IF(V645="","-",CONCATENATE(V645,"_",W645))</f>
        <v>EPA_AMBA</v>
      </c>
      <c r="Y645" s="59">
        <v>0.30814520807729828</v>
      </c>
      <c r="Z645" t="str">
        <f>+IFERROR(VLOOKUP(H645,#REF!,2,FALSE),"-")</f>
        <v>-</v>
      </c>
      <c r="AA645" t="s">
        <v>2393</v>
      </c>
      <c r="AB645" t="str">
        <f>+IF(W645="","-",IF(W645="UNICO","CENSO","MUESTRA"))</f>
        <v>MUESTRA</v>
      </c>
      <c r="AC645" t="s">
        <v>2398</v>
      </c>
      <c r="AD645" t="s">
        <v>134</v>
      </c>
      <c r="AF645">
        <f>+COUNTIF(Piloto!C:C,MARCO!A645)</f>
        <v>0</v>
      </c>
    </row>
    <row r="646" spans="1:32" x14ac:dyDescent="0.25">
      <c r="A646" s="5" t="str">
        <f t="shared" si="10"/>
        <v>0096DE0702</v>
      </c>
      <c r="B646" s="23" t="s">
        <v>2119</v>
      </c>
      <c r="C646" t="s">
        <v>884</v>
      </c>
      <c r="D646" t="s">
        <v>1591</v>
      </c>
      <c r="E646" t="s">
        <v>1592</v>
      </c>
      <c r="F646">
        <v>612075</v>
      </c>
      <c r="G646">
        <v>0</v>
      </c>
      <c r="H646" t="s">
        <v>1598</v>
      </c>
      <c r="I646" t="s">
        <v>20</v>
      </c>
      <c r="J646" t="s">
        <v>74</v>
      </c>
      <c r="K646" t="s">
        <v>21</v>
      </c>
      <c r="M646" t="s">
        <v>17823</v>
      </c>
      <c r="N646" t="s">
        <v>22</v>
      </c>
      <c r="O646" t="s">
        <v>23</v>
      </c>
      <c r="P646" t="s">
        <v>26</v>
      </c>
      <c r="Q646" t="s">
        <v>27</v>
      </c>
      <c r="R646" s="13">
        <v>51</v>
      </c>
      <c r="S646" s="13">
        <v>4</v>
      </c>
      <c r="T646" s="21">
        <v>1</v>
      </c>
      <c r="V646" t="s">
        <v>2115</v>
      </c>
      <c r="W646" t="str">
        <f>+IF(V646="","",IF(MID(V646,1,3)="ECE","UNICO",IF(V646="FINES",CONCATENATE("R",IF(OR(C646="16",C646="21",C646="22",C646="23"),"16212223",IF(OR(C646="15",C646="17",C646="24",C646="25"),"15172425",C646))),IF(V646="CEBAS","UNICO",IF(VALUE(C646)&lt;=11,"AMBA","INTERIOR")))))</f>
        <v>AMBA</v>
      </c>
      <c r="X646" s="20" t="str">
        <f>+IF(V646="","-",CONCATENATE(V646,"_",W646))</f>
        <v>EPA_AMBA</v>
      </c>
      <c r="Y646" s="59">
        <v>0.31810030852045329</v>
      </c>
      <c r="Z646" t="str">
        <f>+IFERROR(VLOOKUP(H646,#REF!,2,FALSE),"-")</f>
        <v>-</v>
      </c>
      <c r="AA646" t="s">
        <v>2393</v>
      </c>
      <c r="AB646" t="str">
        <f>+IF(W646="","-",IF(W646="UNICO","CENSO","MUESTRA"))</f>
        <v>MUESTRA</v>
      </c>
      <c r="AC646" t="s">
        <v>2398</v>
      </c>
      <c r="AD646" t="s">
        <v>134</v>
      </c>
      <c r="AF646">
        <f>+COUNTIF(Piloto!C:C,MARCO!A646)</f>
        <v>0</v>
      </c>
    </row>
    <row r="647" spans="1:32" x14ac:dyDescent="0.25">
      <c r="A647" s="5" t="str">
        <f t="shared" si="10"/>
        <v>0117DE0704</v>
      </c>
      <c r="B647" s="23" t="s">
        <v>2119</v>
      </c>
      <c r="C647" t="s">
        <v>140</v>
      </c>
      <c r="D647" t="s">
        <v>85</v>
      </c>
      <c r="E647" t="s">
        <v>1888</v>
      </c>
      <c r="F647">
        <v>602948</v>
      </c>
      <c r="G647">
        <v>0</v>
      </c>
      <c r="H647" t="s">
        <v>1890</v>
      </c>
      <c r="I647" t="s">
        <v>20</v>
      </c>
      <c r="J647" t="s">
        <v>74</v>
      </c>
      <c r="K647" t="s">
        <v>21</v>
      </c>
      <c r="M647" t="s">
        <v>17826</v>
      </c>
      <c r="N647" t="s">
        <v>22</v>
      </c>
      <c r="O647" t="s">
        <v>82</v>
      </c>
      <c r="P647" t="s">
        <v>26</v>
      </c>
      <c r="Q647" t="s">
        <v>27</v>
      </c>
      <c r="R647" s="13">
        <v>47</v>
      </c>
      <c r="S647" s="13">
        <v>4</v>
      </c>
      <c r="T647" s="21">
        <v>1</v>
      </c>
      <c r="V647" t="s">
        <v>2115</v>
      </c>
      <c r="W647" t="str">
        <f>+IF(V647="","",IF(MID(V647,1,3)="ECE","UNICO",IF(V647="FINES",CONCATENATE("R",IF(OR(C647="16",C647="21",C647="22",C647="23"),"16212223",IF(OR(C647="15",C647="17",C647="24",C647="25"),"15172425",C647))),IF(V647="CEBAS","UNICO",IF(VALUE(C647)&lt;=11,"AMBA","INTERIOR")))))</f>
        <v>AMBA</v>
      </c>
      <c r="X647" s="20" t="str">
        <f>+IF(V647="","-",CONCATENATE(V647,"_",W647))</f>
        <v>EPA_AMBA</v>
      </c>
      <c r="Y647" s="59">
        <v>0.32018943915241638</v>
      </c>
      <c r="Z647" t="str">
        <f>+IFERROR(VLOOKUP(H647,#REF!,2,FALSE),"-")</f>
        <v>-</v>
      </c>
      <c r="AA647" t="s">
        <v>2393</v>
      </c>
      <c r="AB647" t="str">
        <f>+IF(W647="","-",IF(W647="UNICO","CENSO","MUESTRA"))</f>
        <v>MUESTRA</v>
      </c>
      <c r="AC647" t="s">
        <v>2397</v>
      </c>
      <c r="AD647" t="s">
        <v>134</v>
      </c>
      <c r="AF647">
        <f>+COUNTIF(Piloto!C:C,MARCO!A647)</f>
        <v>0</v>
      </c>
    </row>
    <row r="648" spans="1:32" x14ac:dyDescent="0.25">
      <c r="A648" s="5" t="str">
        <f t="shared" si="10"/>
        <v>0135DE0703</v>
      </c>
      <c r="B648" s="23" t="s">
        <v>2119</v>
      </c>
      <c r="C648" t="s">
        <v>140</v>
      </c>
      <c r="D648" t="s">
        <v>155</v>
      </c>
      <c r="E648" t="s">
        <v>2074</v>
      </c>
      <c r="F648">
        <v>600119</v>
      </c>
      <c r="G648">
        <v>0</v>
      </c>
      <c r="H648" t="s">
        <v>2078</v>
      </c>
      <c r="I648" t="s">
        <v>20</v>
      </c>
      <c r="J648" t="s">
        <v>74</v>
      </c>
      <c r="K648" t="s">
        <v>21</v>
      </c>
      <c r="M648" t="s">
        <v>18000</v>
      </c>
      <c r="N648" t="s">
        <v>22</v>
      </c>
      <c r="O648" t="s">
        <v>23</v>
      </c>
      <c r="P648" t="s">
        <v>26</v>
      </c>
      <c r="Q648" t="s">
        <v>27</v>
      </c>
      <c r="R648" s="13">
        <v>110</v>
      </c>
      <c r="S648" s="13">
        <v>6</v>
      </c>
      <c r="T648" s="21">
        <v>1</v>
      </c>
      <c r="V648" t="s">
        <v>2115</v>
      </c>
      <c r="W648" t="str">
        <f>+IF(V648="","",IF(MID(V648,1,3)="ECE","UNICO",IF(V648="FINES",CONCATENATE("R",IF(OR(C648="16",C648="21",C648="22",C648="23"),"16212223",IF(OR(C648="15",C648="17",C648="24",C648="25"),"15172425",C648))),IF(V648="CEBAS","UNICO",IF(VALUE(C648)&lt;=11,"AMBA","INTERIOR")))))</f>
        <v>AMBA</v>
      </c>
      <c r="X648" s="20" t="str">
        <f>+IF(V648="","-",CONCATENATE(V648,"_",W648))</f>
        <v>EPA_AMBA</v>
      </c>
      <c r="Y648" s="59">
        <v>0.32121292642644927</v>
      </c>
      <c r="Z648" t="str">
        <f>+IFERROR(VLOOKUP(H648,#REF!,2,FALSE),"-")</f>
        <v>-</v>
      </c>
      <c r="AA648" t="s">
        <v>2393</v>
      </c>
      <c r="AB648" t="str">
        <f>+IF(W648="","-",IF(W648="UNICO","CENSO","MUESTRA"))</f>
        <v>MUESTRA</v>
      </c>
      <c r="AC648" t="s">
        <v>2398</v>
      </c>
      <c r="AD648" t="s">
        <v>134</v>
      </c>
      <c r="AF648">
        <f>+COUNTIF(Piloto!C:C,MARCO!A648)</f>
        <v>0</v>
      </c>
    </row>
    <row r="649" spans="1:32" x14ac:dyDescent="0.25">
      <c r="A649" s="5" t="str">
        <f t="shared" si="10"/>
        <v>0095DE0703</v>
      </c>
      <c r="B649" s="23" t="s">
        <v>2119</v>
      </c>
      <c r="C649" t="s">
        <v>884</v>
      </c>
      <c r="D649" t="s">
        <v>1574</v>
      </c>
      <c r="E649" t="s">
        <v>1575</v>
      </c>
      <c r="F649">
        <v>607654</v>
      </c>
      <c r="G649">
        <v>0</v>
      </c>
      <c r="H649" t="s">
        <v>1583</v>
      </c>
      <c r="I649" t="s">
        <v>20</v>
      </c>
      <c r="J649" t="s">
        <v>74</v>
      </c>
      <c r="K649" t="s">
        <v>21</v>
      </c>
      <c r="M649" t="s">
        <v>17846</v>
      </c>
      <c r="N649" t="s">
        <v>22</v>
      </c>
      <c r="O649" t="s">
        <v>23</v>
      </c>
      <c r="P649" t="s">
        <v>26</v>
      </c>
      <c r="Q649" t="s">
        <v>27</v>
      </c>
      <c r="R649" s="13">
        <v>86</v>
      </c>
      <c r="S649" s="13">
        <v>7</v>
      </c>
      <c r="T649" s="21">
        <v>1</v>
      </c>
      <c r="V649" t="s">
        <v>2115</v>
      </c>
      <c r="W649" t="str">
        <f>+IF(V649="","",IF(MID(V649,1,3)="ECE","UNICO",IF(V649="FINES",CONCATENATE("R",IF(OR(C649="16",C649="21",C649="22",C649="23"),"16212223",IF(OR(C649="15",C649="17",C649="24",C649="25"),"15172425",C649))),IF(V649="CEBAS","UNICO",IF(VALUE(C649)&lt;=11,"AMBA","INTERIOR")))))</f>
        <v>AMBA</v>
      </c>
      <c r="X649" s="20" t="str">
        <f>+IF(V649="","-",CONCATENATE(V649,"_",W649))</f>
        <v>EPA_AMBA</v>
      </c>
      <c r="Y649" s="59">
        <v>0.32371845965584117</v>
      </c>
      <c r="Z649" t="str">
        <f>+IFERROR(VLOOKUP(H649,#REF!,2,FALSE),"-")</f>
        <v>-</v>
      </c>
      <c r="AA649" t="s">
        <v>2393</v>
      </c>
      <c r="AB649" t="str">
        <f>+IF(W649="","-",IF(W649="UNICO","CENSO","MUESTRA"))</f>
        <v>MUESTRA</v>
      </c>
      <c r="AC649" t="s">
        <v>2397</v>
      </c>
      <c r="AD649" t="s">
        <v>134</v>
      </c>
      <c r="AF649">
        <f>+COUNTIF(Piloto!C:C,MARCO!A649)</f>
        <v>0</v>
      </c>
    </row>
    <row r="650" spans="1:32" x14ac:dyDescent="0.25">
      <c r="A650" s="5" t="str">
        <f t="shared" si="10"/>
        <v>0069DE0705</v>
      </c>
      <c r="B650" s="23" t="s">
        <v>2119</v>
      </c>
      <c r="C650" t="s">
        <v>1079</v>
      </c>
      <c r="D650" t="s">
        <v>1077</v>
      </c>
      <c r="E650" t="s">
        <v>1078</v>
      </c>
      <c r="F650">
        <v>608696</v>
      </c>
      <c r="G650">
        <v>0</v>
      </c>
      <c r="H650" t="s">
        <v>1130</v>
      </c>
      <c r="I650" t="s">
        <v>20</v>
      </c>
      <c r="J650" t="s">
        <v>74</v>
      </c>
      <c r="K650" t="s">
        <v>21</v>
      </c>
      <c r="M650" t="s">
        <v>17847</v>
      </c>
      <c r="N650" t="s">
        <v>22</v>
      </c>
      <c r="O650" t="s">
        <v>23</v>
      </c>
      <c r="P650" t="s">
        <v>26</v>
      </c>
      <c r="Q650" t="s">
        <v>27</v>
      </c>
      <c r="R650" s="13">
        <v>80</v>
      </c>
      <c r="S650" s="13">
        <v>6</v>
      </c>
      <c r="T650" s="21">
        <v>1</v>
      </c>
      <c r="V650" t="s">
        <v>2115</v>
      </c>
      <c r="W650" t="str">
        <f>+IF(V650="","",IF(MID(V650,1,3)="ECE","UNICO",IF(V650="FINES",CONCATENATE("R",IF(OR(C650="16",C650="21",C650="22",C650="23"),"16212223",IF(OR(C650="15",C650="17",C650="24",C650="25"),"15172425",C650))),IF(V650="CEBAS","UNICO",IF(VALUE(C650)&lt;=11,"AMBA","INTERIOR")))))</f>
        <v>AMBA</v>
      </c>
      <c r="X650" s="20" t="str">
        <f>+IF(V650="","-",CONCATENATE(V650,"_",W650))</f>
        <v>EPA_AMBA</v>
      </c>
      <c r="Y650" s="59">
        <v>0.32381799032813618</v>
      </c>
      <c r="Z650" t="str">
        <f>+IFERROR(VLOOKUP(H650,#REF!,2,FALSE),"-")</f>
        <v>-</v>
      </c>
      <c r="AA650" t="s">
        <v>2393</v>
      </c>
      <c r="AB650" t="str">
        <f>+IF(W650="","-",IF(W650="UNICO","CENSO","MUESTRA"))</f>
        <v>MUESTRA</v>
      </c>
      <c r="AC650" t="s">
        <v>2397</v>
      </c>
      <c r="AD650" t="s">
        <v>134</v>
      </c>
      <c r="AF650">
        <f>+COUNTIF(Piloto!C:C,MARCO!A650)</f>
        <v>0</v>
      </c>
    </row>
    <row r="651" spans="1:32" x14ac:dyDescent="0.25">
      <c r="A651" s="5" t="str">
        <f t="shared" si="10"/>
        <v>0001DE0713</v>
      </c>
      <c r="B651" s="23" t="s">
        <v>2119</v>
      </c>
      <c r="C651" t="s">
        <v>19</v>
      </c>
      <c r="D651" t="s">
        <v>17</v>
      </c>
      <c r="E651" t="s">
        <v>18</v>
      </c>
      <c r="F651">
        <v>609115</v>
      </c>
      <c r="G651">
        <v>0</v>
      </c>
      <c r="H651" t="s">
        <v>49</v>
      </c>
      <c r="I651" t="s">
        <v>20</v>
      </c>
      <c r="J651" t="s">
        <v>74</v>
      </c>
      <c r="K651" t="s">
        <v>21</v>
      </c>
      <c r="M651" t="s">
        <v>17848</v>
      </c>
      <c r="N651" t="s">
        <v>22</v>
      </c>
      <c r="O651" t="s">
        <v>23</v>
      </c>
      <c r="P651" t="s">
        <v>26</v>
      </c>
      <c r="Q651" t="s">
        <v>27</v>
      </c>
      <c r="R651" s="13">
        <v>201</v>
      </c>
      <c r="S651" s="13">
        <v>15</v>
      </c>
      <c r="T651" s="21">
        <v>1</v>
      </c>
      <c r="V651" t="s">
        <v>2115</v>
      </c>
      <c r="W651" t="str">
        <f>+IF(V651="","",IF(MID(V651,1,3)="ECE","UNICO",IF(V651="FINES",CONCATENATE("R",IF(OR(C651="16",C651="21",C651="22",C651="23"),"16212223",IF(OR(C651="15",C651="17",C651="24",C651="25"),"15172425",C651))),IF(V651="CEBAS","UNICO",IF(VALUE(C651)&lt;=11,"AMBA","INTERIOR")))))</f>
        <v>AMBA</v>
      </c>
      <c r="X651" s="20" t="str">
        <f>+IF(V651="","-",CONCATENATE(V651,"_",W651))</f>
        <v>EPA_AMBA</v>
      </c>
      <c r="Y651" s="59">
        <v>0.33060267847031349</v>
      </c>
      <c r="Z651" t="str">
        <f>+IFERROR(VLOOKUP(H651,#REF!,2,FALSE),"-")</f>
        <v>-</v>
      </c>
      <c r="AA651" t="s">
        <v>2393</v>
      </c>
      <c r="AB651" t="str">
        <f>+IF(W651="","-",IF(W651="UNICO","CENSO","MUESTRA"))</f>
        <v>MUESTRA</v>
      </c>
      <c r="AC651" t="s">
        <v>2398</v>
      </c>
      <c r="AD651" t="s">
        <v>134</v>
      </c>
      <c r="AF651">
        <f>+COUNTIF(Piloto!C:C,MARCO!A651)</f>
        <v>0</v>
      </c>
    </row>
    <row r="652" spans="1:32" x14ac:dyDescent="0.25">
      <c r="A652" s="5" t="str">
        <f t="shared" si="10"/>
        <v>0055DE0701</v>
      </c>
      <c r="B652" s="23" t="s">
        <v>2119</v>
      </c>
      <c r="C652" t="s">
        <v>884</v>
      </c>
      <c r="D652" t="s">
        <v>882</v>
      </c>
      <c r="E652" t="s">
        <v>883</v>
      </c>
      <c r="F652">
        <v>609362</v>
      </c>
      <c r="G652">
        <v>0</v>
      </c>
      <c r="H652" t="s">
        <v>892</v>
      </c>
      <c r="I652" t="s">
        <v>20</v>
      </c>
      <c r="J652" t="s">
        <v>74</v>
      </c>
      <c r="K652" t="s">
        <v>21</v>
      </c>
      <c r="M652" t="s">
        <v>17849</v>
      </c>
      <c r="N652" t="s">
        <v>22</v>
      </c>
      <c r="O652" t="s">
        <v>23</v>
      </c>
      <c r="P652" t="s">
        <v>26</v>
      </c>
      <c r="Q652" t="s">
        <v>27</v>
      </c>
      <c r="R652" s="13">
        <v>147</v>
      </c>
      <c r="S652" s="13">
        <v>14</v>
      </c>
      <c r="T652" s="21">
        <v>1</v>
      </c>
      <c r="V652" t="s">
        <v>2115</v>
      </c>
      <c r="W652" t="str">
        <f>+IF(V652="","",IF(MID(V652,1,3)="ECE","UNICO",IF(V652="FINES",CONCATENATE("R",IF(OR(C652="16",C652="21",C652="22",C652="23"),"16212223",IF(OR(C652="15",C652="17",C652="24",C652="25"),"15172425",C652))),IF(V652="CEBAS","UNICO",IF(VALUE(C652)&lt;=11,"AMBA","INTERIOR")))))</f>
        <v>AMBA</v>
      </c>
      <c r="X652" s="20" t="str">
        <f>+IF(V652="","-",CONCATENATE(V652,"_",W652))</f>
        <v>EPA_AMBA</v>
      </c>
      <c r="Y652" s="59">
        <v>0.3356380682242544</v>
      </c>
      <c r="Z652" t="str">
        <f>+IFERROR(VLOOKUP(H652,#REF!,2,FALSE),"-")</f>
        <v>-</v>
      </c>
      <c r="AA652" t="s">
        <v>2393</v>
      </c>
      <c r="AB652" t="str">
        <f>+IF(W652="","-",IF(W652="UNICO","CENSO","MUESTRA"))</f>
        <v>MUESTRA</v>
      </c>
      <c r="AC652" t="s">
        <v>2398</v>
      </c>
      <c r="AD652" t="s">
        <v>134</v>
      </c>
      <c r="AF652">
        <f>+COUNTIF(Piloto!C:C,MARCO!A652)</f>
        <v>0</v>
      </c>
    </row>
    <row r="653" spans="1:32" x14ac:dyDescent="0.25">
      <c r="A653" s="5" t="str">
        <f t="shared" si="10"/>
        <v>0064DE0701</v>
      </c>
      <c r="B653" s="23" t="s">
        <v>2119</v>
      </c>
      <c r="C653" t="s">
        <v>19</v>
      </c>
      <c r="D653" t="s">
        <v>1037</v>
      </c>
      <c r="E653" t="s">
        <v>1038</v>
      </c>
      <c r="F653">
        <v>601069</v>
      </c>
      <c r="G653">
        <v>0</v>
      </c>
      <c r="H653" t="s">
        <v>1040</v>
      </c>
      <c r="I653" t="s">
        <v>20</v>
      </c>
      <c r="J653" t="s">
        <v>74</v>
      </c>
      <c r="K653" t="s">
        <v>21</v>
      </c>
      <c r="M653" t="s">
        <v>2247</v>
      </c>
      <c r="N653" t="s">
        <v>22</v>
      </c>
      <c r="O653" t="s">
        <v>23</v>
      </c>
      <c r="P653" t="s">
        <v>26</v>
      </c>
      <c r="Q653" t="s">
        <v>27</v>
      </c>
      <c r="R653" s="13">
        <v>69</v>
      </c>
      <c r="S653" s="13">
        <v>4</v>
      </c>
      <c r="T653" s="21">
        <v>1</v>
      </c>
      <c r="V653" t="s">
        <v>2115</v>
      </c>
      <c r="W653" t="str">
        <f>+IF(V653="","",IF(MID(V653,1,3)="ECE","UNICO",IF(V653="FINES",CONCATENATE("R",IF(OR(C653="16",C653="21",C653="22",C653="23"),"16212223",IF(OR(C653="15",C653="17",C653="24",C653="25"),"15172425",C653))),IF(V653="CEBAS","UNICO",IF(VALUE(C653)&lt;=11,"AMBA","INTERIOR")))))</f>
        <v>AMBA</v>
      </c>
      <c r="X653" s="20" t="str">
        <f>+IF(V653="","-",CONCATENATE(V653,"_",W653))</f>
        <v>EPA_AMBA</v>
      </c>
      <c r="Y653" s="59">
        <v>0.33696212266620829</v>
      </c>
      <c r="Z653" t="str">
        <f>+IFERROR(VLOOKUP(H653,#REF!,2,FALSE),"-")</f>
        <v>-</v>
      </c>
      <c r="AA653" t="s">
        <v>2394</v>
      </c>
      <c r="AB653" t="str">
        <f>+IF(W653="","-",IF(W653="UNICO","CENSO","MUESTRA"))</f>
        <v>MUESTRA</v>
      </c>
      <c r="AC653" t="s">
        <v>2398</v>
      </c>
      <c r="AD653" t="s">
        <v>134</v>
      </c>
      <c r="AF653">
        <f>+COUNTIF(Piloto!C:C,MARCO!A653)</f>
        <v>0</v>
      </c>
    </row>
    <row r="654" spans="1:32" x14ac:dyDescent="0.25">
      <c r="A654" s="5" t="str">
        <f t="shared" si="10"/>
        <v>0071DE0703</v>
      </c>
      <c r="B654" s="23" t="s">
        <v>2119</v>
      </c>
      <c r="C654" t="s">
        <v>1245</v>
      </c>
      <c r="D654" t="s">
        <v>1243</v>
      </c>
      <c r="E654" t="s">
        <v>1244</v>
      </c>
      <c r="F654">
        <v>609955</v>
      </c>
      <c r="G654">
        <v>0</v>
      </c>
      <c r="H654" t="s">
        <v>1261</v>
      </c>
      <c r="I654" t="s">
        <v>20</v>
      </c>
      <c r="J654" t="s">
        <v>74</v>
      </c>
      <c r="K654" t="s">
        <v>21</v>
      </c>
      <c r="M654" t="s">
        <v>2324</v>
      </c>
      <c r="N654" t="s">
        <v>22</v>
      </c>
      <c r="O654" t="s">
        <v>23</v>
      </c>
      <c r="P654" t="s">
        <v>26</v>
      </c>
      <c r="Q654" t="s">
        <v>27</v>
      </c>
      <c r="R654" s="13">
        <v>100</v>
      </c>
      <c r="S654" s="13">
        <v>13</v>
      </c>
      <c r="T654" s="21">
        <v>1</v>
      </c>
      <c r="V654" t="s">
        <v>2115</v>
      </c>
      <c r="W654" t="str">
        <f>+IF(V654="","",IF(MID(V654,1,3)="ECE","UNICO",IF(V654="FINES",CONCATENATE("R",IF(OR(C654="16",C654="21",C654="22",C654="23"),"16212223",IF(OR(C654="15",C654="17",C654="24",C654="25"),"15172425",C654))),IF(V654="CEBAS","UNICO",IF(VALUE(C654)&lt;=11,"AMBA","INTERIOR")))))</f>
        <v>AMBA</v>
      </c>
      <c r="X654" s="20" t="str">
        <f>+IF(V654="","-",CONCATENATE(V654,"_",W654))</f>
        <v>EPA_AMBA</v>
      </c>
      <c r="Y654" s="59">
        <v>0.33755427442098918</v>
      </c>
      <c r="Z654" t="str">
        <f>+IFERROR(VLOOKUP(H654,#REF!,2,FALSE),"-")</f>
        <v>-</v>
      </c>
      <c r="AA654" t="s">
        <v>2393</v>
      </c>
      <c r="AB654" t="str">
        <f>+IF(W654="","-",IF(W654="UNICO","CENSO","MUESTRA"))</f>
        <v>MUESTRA</v>
      </c>
      <c r="AC654" t="s">
        <v>2398</v>
      </c>
      <c r="AD654" t="s">
        <v>134</v>
      </c>
      <c r="AF654">
        <f>+COUNTIF(Piloto!C:C,MARCO!A654)</f>
        <v>0</v>
      </c>
    </row>
    <row r="655" spans="1:32" x14ac:dyDescent="0.25">
      <c r="A655" s="5" t="str">
        <f t="shared" si="10"/>
        <v>0073DE0703</v>
      </c>
      <c r="B655" s="23" t="s">
        <v>2119</v>
      </c>
      <c r="C655" t="s">
        <v>1302</v>
      </c>
      <c r="D655" t="s">
        <v>1300</v>
      </c>
      <c r="E655" t="s">
        <v>1301</v>
      </c>
      <c r="F655">
        <v>603278</v>
      </c>
      <c r="G655">
        <v>0</v>
      </c>
      <c r="H655" t="s">
        <v>1317</v>
      </c>
      <c r="I655" t="s">
        <v>20</v>
      </c>
      <c r="J655" t="s">
        <v>74</v>
      </c>
      <c r="K655" t="s">
        <v>21</v>
      </c>
      <c r="M655" t="s">
        <v>2324</v>
      </c>
      <c r="N655" t="s">
        <v>22</v>
      </c>
      <c r="O655" t="s">
        <v>23</v>
      </c>
      <c r="P655" t="s">
        <v>26</v>
      </c>
      <c r="Q655" t="s">
        <v>27</v>
      </c>
      <c r="R655" s="13">
        <v>324</v>
      </c>
      <c r="S655" s="13">
        <v>15</v>
      </c>
      <c r="T655" s="21">
        <v>1</v>
      </c>
      <c r="V655" t="s">
        <v>2115</v>
      </c>
      <c r="W655" t="str">
        <f>+IF(V655="","",IF(MID(V655,1,3)="ECE","UNICO",IF(V655="FINES",CONCATENATE("R",IF(OR(C655="16",C655="21",C655="22",C655="23"),"16212223",IF(OR(C655="15",C655="17",C655="24",C655="25"),"15172425",C655))),IF(V655="CEBAS","UNICO",IF(VALUE(C655)&lt;=11,"AMBA","INTERIOR")))))</f>
        <v>AMBA</v>
      </c>
      <c r="X655" s="20" t="str">
        <f>+IF(V655="","-",CONCATENATE(V655,"_",W655))</f>
        <v>EPA_AMBA</v>
      </c>
      <c r="Y655" s="59">
        <v>0.3410206839844987</v>
      </c>
      <c r="Z655" t="str">
        <f>+IFERROR(VLOOKUP(H655,#REF!,2,FALSE),"-")</f>
        <v>-</v>
      </c>
      <c r="AA655" t="s">
        <v>2393</v>
      </c>
      <c r="AB655" t="str">
        <f>+IF(W655="","-",IF(W655="UNICO","CENSO","MUESTRA"))</f>
        <v>MUESTRA</v>
      </c>
      <c r="AC655" t="s">
        <v>2398</v>
      </c>
      <c r="AD655" t="s">
        <v>134</v>
      </c>
      <c r="AF655">
        <f>+COUNTIF(Piloto!C:C,MARCO!A655)</f>
        <v>0</v>
      </c>
    </row>
    <row r="656" spans="1:32" x14ac:dyDescent="0.25">
      <c r="A656" s="5" t="str">
        <f t="shared" si="10"/>
        <v>0014DE0701</v>
      </c>
      <c r="B656" s="23" t="s">
        <v>2119</v>
      </c>
      <c r="C656" t="s">
        <v>19</v>
      </c>
      <c r="D656" t="s">
        <v>418</v>
      </c>
      <c r="E656" t="s">
        <v>420</v>
      </c>
      <c r="F656">
        <v>611018</v>
      </c>
      <c r="G656">
        <v>0</v>
      </c>
      <c r="H656" t="s">
        <v>423</v>
      </c>
      <c r="I656" t="s">
        <v>20</v>
      </c>
      <c r="J656" t="s">
        <v>74</v>
      </c>
      <c r="K656" t="s">
        <v>21</v>
      </c>
      <c r="M656" t="s">
        <v>17850</v>
      </c>
      <c r="N656" t="s">
        <v>22</v>
      </c>
      <c r="O656" t="s">
        <v>23</v>
      </c>
      <c r="P656" t="s">
        <v>26</v>
      </c>
      <c r="Q656" t="s">
        <v>27</v>
      </c>
      <c r="R656" s="13">
        <v>62</v>
      </c>
      <c r="S656" s="13">
        <v>6</v>
      </c>
      <c r="T656" s="21">
        <v>1</v>
      </c>
      <c r="V656" t="s">
        <v>2115</v>
      </c>
      <c r="W656" t="str">
        <f>+IF(V656="","",IF(MID(V656,1,3)="ECE","UNICO",IF(V656="FINES",CONCATENATE("R",IF(OR(C656="16",C656="21",C656="22",C656="23"),"16212223",IF(OR(C656="15",C656="17",C656="24",C656="25"),"15172425",C656))),IF(V656="CEBAS","UNICO",IF(VALUE(C656)&lt;=11,"AMBA","INTERIOR")))))</f>
        <v>AMBA</v>
      </c>
      <c r="X656" s="20" t="str">
        <f>+IF(V656="","-",CONCATENATE(V656,"_",W656))</f>
        <v>EPA_AMBA</v>
      </c>
      <c r="Y656" s="59">
        <v>0.34609441541963148</v>
      </c>
      <c r="Z656" t="str">
        <f>+IFERROR(VLOOKUP(H656,#REF!,2,FALSE),"-")</f>
        <v>-</v>
      </c>
      <c r="AA656" t="s">
        <v>2393</v>
      </c>
      <c r="AB656" t="str">
        <f>+IF(W656="","-",IF(W656="UNICO","CENSO","MUESTRA"))</f>
        <v>MUESTRA</v>
      </c>
      <c r="AC656" t="s">
        <v>2398</v>
      </c>
      <c r="AD656" t="s">
        <v>134</v>
      </c>
      <c r="AF656">
        <f>+COUNTIF(Piloto!C:C,MARCO!A656)</f>
        <v>0</v>
      </c>
    </row>
    <row r="657" spans="1:32" x14ac:dyDescent="0.25">
      <c r="A657" s="5" t="str">
        <f t="shared" si="10"/>
        <v>0133DE0716</v>
      </c>
      <c r="B657" s="23" t="s">
        <v>2119</v>
      </c>
      <c r="C657" t="s">
        <v>1302</v>
      </c>
      <c r="D657" t="s">
        <v>160</v>
      </c>
      <c r="E657" t="s">
        <v>2049</v>
      </c>
      <c r="F657">
        <v>614093</v>
      </c>
      <c r="G657">
        <v>0</v>
      </c>
      <c r="H657" t="s">
        <v>2064</v>
      </c>
      <c r="I657" t="s">
        <v>20</v>
      </c>
      <c r="J657" t="s">
        <v>74</v>
      </c>
      <c r="K657" t="s">
        <v>21</v>
      </c>
      <c r="M657" t="s">
        <v>17851</v>
      </c>
      <c r="N657" t="s">
        <v>22</v>
      </c>
      <c r="O657" t="s">
        <v>23</v>
      </c>
      <c r="P657" t="s">
        <v>26</v>
      </c>
      <c r="Q657" t="s">
        <v>27</v>
      </c>
      <c r="R657" s="13">
        <v>42</v>
      </c>
      <c r="S657" s="13">
        <v>6</v>
      </c>
      <c r="T657" s="21">
        <v>1</v>
      </c>
      <c r="V657" t="s">
        <v>2115</v>
      </c>
      <c r="W657" t="str">
        <f>+IF(V657="","",IF(MID(V657,1,3)="ECE","UNICO",IF(V657="FINES",CONCATENATE("R",IF(OR(C657="16",C657="21",C657="22",C657="23"),"16212223",IF(OR(C657="15",C657="17",C657="24",C657="25"),"15172425",C657))),IF(V657="CEBAS","UNICO",IF(VALUE(C657)&lt;=11,"AMBA","INTERIOR")))))</f>
        <v>AMBA</v>
      </c>
      <c r="X657" s="20" t="str">
        <f>+IF(V657="","-",CONCATENATE(V657,"_",W657))</f>
        <v>EPA_AMBA</v>
      </c>
      <c r="Y657" s="59">
        <v>0.35005719545814729</v>
      </c>
      <c r="Z657" t="str">
        <f>+IFERROR(VLOOKUP(H657,#REF!,2,FALSE),"-")</f>
        <v>-</v>
      </c>
      <c r="AA657" t="s">
        <v>2393</v>
      </c>
      <c r="AB657" t="str">
        <f>+IF(W657="","-",IF(W657="UNICO","CENSO","MUESTRA"))</f>
        <v>MUESTRA</v>
      </c>
      <c r="AC657" t="s">
        <v>2397</v>
      </c>
      <c r="AD657" t="s">
        <v>134</v>
      </c>
      <c r="AF657">
        <f>+COUNTIF(Piloto!C:C,MARCO!A657)</f>
        <v>0</v>
      </c>
    </row>
    <row r="658" spans="1:32" x14ac:dyDescent="0.25">
      <c r="A658" s="5" t="str">
        <f t="shared" si="10"/>
        <v>0114DE0701</v>
      </c>
      <c r="B658" s="23" t="s">
        <v>2119</v>
      </c>
      <c r="C658" t="s">
        <v>19</v>
      </c>
      <c r="D658" t="s">
        <v>311</v>
      </c>
      <c r="E658" t="s">
        <v>1857</v>
      </c>
      <c r="F658">
        <v>607115</v>
      </c>
      <c r="G658">
        <v>0</v>
      </c>
      <c r="H658" t="s">
        <v>1861</v>
      </c>
      <c r="I658" t="s">
        <v>20</v>
      </c>
      <c r="J658" t="s">
        <v>74</v>
      </c>
      <c r="K658" t="s">
        <v>21</v>
      </c>
      <c r="M658" t="s">
        <v>17852</v>
      </c>
      <c r="N658" t="s">
        <v>22</v>
      </c>
      <c r="O658" t="s">
        <v>23</v>
      </c>
      <c r="P658" t="s">
        <v>26</v>
      </c>
      <c r="Q658" t="s">
        <v>27</v>
      </c>
      <c r="R658" s="13">
        <v>110</v>
      </c>
      <c r="S658" s="13">
        <v>6</v>
      </c>
      <c r="T658" s="21">
        <v>1</v>
      </c>
      <c r="V658" t="s">
        <v>2115</v>
      </c>
      <c r="W658" t="str">
        <f>+IF(V658="","",IF(MID(V658,1,3)="ECE","UNICO",IF(V658="FINES",CONCATENATE("R",IF(OR(C658="16",C658="21",C658="22",C658="23"),"16212223",IF(OR(C658="15",C658="17",C658="24",C658="25"),"15172425",C658))),IF(V658="CEBAS","UNICO",IF(VALUE(C658)&lt;=11,"AMBA","INTERIOR")))))</f>
        <v>AMBA</v>
      </c>
      <c r="X658" s="20" t="str">
        <f>+IF(V658="","-",CONCATENATE(V658,"_",W658))</f>
        <v>EPA_AMBA</v>
      </c>
      <c r="Y658" s="59">
        <v>0.35318576524386541</v>
      </c>
      <c r="Z658" t="str">
        <f>+IFERROR(VLOOKUP(H658,#REF!,2,FALSE),"-")</f>
        <v>-</v>
      </c>
      <c r="AA658" t="s">
        <v>2393</v>
      </c>
      <c r="AB658" t="str">
        <f>+IF(W658="","-",IF(W658="UNICO","CENSO","MUESTRA"))</f>
        <v>MUESTRA</v>
      </c>
      <c r="AC658" t="s">
        <v>2397</v>
      </c>
      <c r="AD658" t="s">
        <v>134</v>
      </c>
      <c r="AF658">
        <f>+COUNTIF(Piloto!C:C,MARCO!A658)</f>
        <v>0</v>
      </c>
    </row>
    <row r="659" spans="1:32" x14ac:dyDescent="0.25">
      <c r="A659" s="5" t="str">
        <f t="shared" si="10"/>
        <v>0069DE0720</v>
      </c>
      <c r="B659" s="23" t="s">
        <v>2119</v>
      </c>
      <c r="C659" t="s">
        <v>1079</v>
      </c>
      <c r="D659" t="s">
        <v>1077</v>
      </c>
      <c r="E659" t="s">
        <v>1078</v>
      </c>
      <c r="F659">
        <v>608942</v>
      </c>
      <c r="G659">
        <v>0</v>
      </c>
      <c r="H659" t="s">
        <v>1113</v>
      </c>
      <c r="I659" t="s">
        <v>20</v>
      </c>
      <c r="J659" t="s">
        <v>74</v>
      </c>
      <c r="K659" t="s">
        <v>21</v>
      </c>
      <c r="M659" t="s">
        <v>17853</v>
      </c>
      <c r="N659" t="s">
        <v>22</v>
      </c>
      <c r="O659" t="s">
        <v>23</v>
      </c>
      <c r="P659" t="s">
        <v>26</v>
      </c>
      <c r="Q659" t="s">
        <v>27</v>
      </c>
      <c r="R659" s="13">
        <v>64</v>
      </c>
      <c r="S659" s="13">
        <v>7</v>
      </c>
      <c r="T659" s="21">
        <v>1</v>
      </c>
      <c r="V659" t="s">
        <v>2115</v>
      </c>
      <c r="W659" t="str">
        <f>+IF(V659="","",IF(MID(V659,1,3)="ECE","UNICO",IF(V659="FINES",CONCATENATE("R",IF(OR(C659="16",C659="21",C659="22",C659="23"),"16212223",IF(OR(C659="15",C659="17",C659="24",C659="25"),"15172425",C659))),IF(V659="CEBAS","UNICO",IF(VALUE(C659)&lt;=11,"AMBA","INTERIOR")))))</f>
        <v>AMBA</v>
      </c>
      <c r="X659" s="20" t="str">
        <f>+IF(V659="","-",CONCATENATE(V659,"_",W659))</f>
        <v>EPA_AMBA</v>
      </c>
      <c r="Y659" s="59">
        <v>0.3789441460057309</v>
      </c>
      <c r="Z659" t="str">
        <f>+IFERROR(VLOOKUP(H659,#REF!,2,FALSE),"-")</f>
        <v>-</v>
      </c>
      <c r="AA659" t="s">
        <v>2393</v>
      </c>
      <c r="AB659" t="str">
        <f>+IF(W659="","-",IF(W659="UNICO","CENSO","MUESTRA"))</f>
        <v>MUESTRA</v>
      </c>
      <c r="AC659" t="s">
        <v>2398</v>
      </c>
      <c r="AD659" t="s">
        <v>134</v>
      </c>
      <c r="AF659">
        <f>+COUNTIF(Piloto!C:C,MARCO!A659)</f>
        <v>0</v>
      </c>
    </row>
    <row r="660" spans="1:32" x14ac:dyDescent="0.25">
      <c r="A660" s="5" t="str">
        <f t="shared" si="10"/>
        <v>0100DE0704</v>
      </c>
      <c r="B660" s="23" t="s">
        <v>2119</v>
      </c>
      <c r="C660" t="s">
        <v>1245</v>
      </c>
      <c r="D660" t="s">
        <v>876</v>
      </c>
      <c r="E660" t="s">
        <v>1674</v>
      </c>
      <c r="F660">
        <v>610729</v>
      </c>
      <c r="G660">
        <v>0</v>
      </c>
      <c r="H660" t="s">
        <v>1683</v>
      </c>
      <c r="I660" t="s">
        <v>20</v>
      </c>
      <c r="J660" t="s">
        <v>74</v>
      </c>
      <c r="K660" t="s">
        <v>21</v>
      </c>
      <c r="M660" t="s">
        <v>17854</v>
      </c>
      <c r="N660" t="s">
        <v>22</v>
      </c>
      <c r="O660" t="s">
        <v>23</v>
      </c>
      <c r="P660" t="s">
        <v>26</v>
      </c>
      <c r="Q660" t="s">
        <v>27</v>
      </c>
      <c r="R660" s="13">
        <v>54</v>
      </c>
      <c r="S660" s="13">
        <v>4</v>
      </c>
      <c r="T660" s="21">
        <v>1</v>
      </c>
      <c r="V660" t="s">
        <v>2115</v>
      </c>
      <c r="W660" t="str">
        <f>+IF(V660="","",IF(MID(V660,1,3)="ECE","UNICO",IF(V660="FINES",CONCATENATE("R",IF(OR(C660="16",C660="21",C660="22",C660="23"),"16212223",IF(OR(C660="15",C660="17",C660="24",C660="25"),"15172425",C660))),IF(V660="CEBAS","UNICO",IF(VALUE(C660)&lt;=11,"AMBA","INTERIOR")))))</f>
        <v>AMBA</v>
      </c>
      <c r="X660" s="20" t="str">
        <f>+IF(V660="","-",CONCATENATE(V660,"_",W660))</f>
        <v>EPA_AMBA</v>
      </c>
      <c r="Y660" s="59">
        <v>0.38247386072621198</v>
      </c>
      <c r="Z660" t="str">
        <f>+IFERROR(VLOOKUP(H660,#REF!,2,FALSE),"-")</f>
        <v>-</v>
      </c>
      <c r="AA660" t="s">
        <v>2393</v>
      </c>
      <c r="AB660" t="str">
        <f>+IF(W660="","-",IF(W660="UNICO","CENSO","MUESTRA"))</f>
        <v>MUESTRA</v>
      </c>
      <c r="AC660" t="s">
        <v>2398</v>
      </c>
      <c r="AD660" t="s">
        <v>134</v>
      </c>
      <c r="AF660">
        <f>+COUNTIF(Piloto!C:C,MARCO!A660)</f>
        <v>0</v>
      </c>
    </row>
    <row r="661" spans="1:32" x14ac:dyDescent="0.25">
      <c r="A661" s="5" t="str">
        <f t="shared" si="10"/>
        <v>0005DE0701</v>
      </c>
      <c r="B661" s="23" t="s">
        <v>2119</v>
      </c>
      <c r="C661" t="s">
        <v>246</v>
      </c>
      <c r="D661" t="s">
        <v>243</v>
      </c>
      <c r="E661" t="s">
        <v>245</v>
      </c>
      <c r="F661">
        <v>611026</v>
      </c>
      <c r="G661">
        <v>0</v>
      </c>
      <c r="H661" t="s">
        <v>255</v>
      </c>
      <c r="I661" t="s">
        <v>20</v>
      </c>
      <c r="J661" t="s">
        <v>74</v>
      </c>
      <c r="K661" t="s">
        <v>21</v>
      </c>
      <c r="M661" t="s">
        <v>2247</v>
      </c>
      <c r="N661" t="s">
        <v>22</v>
      </c>
      <c r="O661" t="s">
        <v>23</v>
      </c>
      <c r="P661" t="s">
        <v>26</v>
      </c>
      <c r="Q661" t="s">
        <v>27</v>
      </c>
      <c r="R661" s="13">
        <v>68</v>
      </c>
      <c r="S661" s="13">
        <v>7</v>
      </c>
      <c r="T661" s="21">
        <v>1</v>
      </c>
      <c r="V661" t="s">
        <v>2115</v>
      </c>
      <c r="W661" t="str">
        <f>+IF(V661="","",IF(MID(V661,1,3)="ECE","UNICO",IF(V661="FINES",CONCATENATE("R",IF(OR(C661="16",C661="21",C661="22",C661="23"),"16212223",IF(OR(C661="15",C661="17",C661="24",C661="25"),"15172425",C661))),IF(V661="CEBAS","UNICO",IF(VALUE(C661)&lt;=11,"AMBA","INTERIOR")))))</f>
        <v>AMBA</v>
      </c>
      <c r="X661" s="20" t="str">
        <f>+IF(V661="","-",CONCATENATE(V661,"_",W661))</f>
        <v>EPA_AMBA</v>
      </c>
      <c r="Y661" s="59">
        <v>0.38530701790985311</v>
      </c>
      <c r="Z661" t="str">
        <f>+IFERROR(VLOOKUP(H661,#REF!,2,FALSE),"-")</f>
        <v>-</v>
      </c>
      <c r="AA661" t="s">
        <v>2393</v>
      </c>
      <c r="AB661" t="str">
        <f>+IF(W661="","-",IF(W661="UNICO","CENSO","MUESTRA"))</f>
        <v>MUESTRA</v>
      </c>
      <c r="AC661" t="s">
        <v>2398</v>
      </c>
      <c r="AD661" t="s">
        <v>134</v>
      </c>
      <c r="AF661">
        <f>+COUNTIF(Piloto!C:C,MARCO!A661)</f>
        <v>0</v>
      </c>
    </row>
    <row r="662" spans="1:32" x14ac:dyDescent="0.25">
      <c r="A662" s="5" t="str">
        <f t="shared" si="10"/>
        <v>0096DE0714</v>
      </c>
      <c r="B662" s="23" t="s">
        <v>2119</v>
      </c>
      <c r="C662" t="s">
        <v>884</v>
      </c>
      <c r="D662" t="s">
        <v>1591</v>
      </c>
      <c r="E662" t="s">
        <v>1592</v>
      </c>
      <c r="F662">
        <v>613668</v>
      </c>
      <c r="G662">
        <v>0</v>
      </c>
      <c r="H662" t="s">
        <v>1608</v>
      </c>
      <c r="I662" t="s">
        <v>20</v>
      </c>
      <c r="J662" t="s">
        <v>74</v>
      </c>
      <c r="K662" t="s">
        <v>21</v>
      </c>
      <c r="M662" t="s">
        <v>17984</v>
      </c>
      <c r="N662" t="s">
        <v>22</v>
      </c>
      <c r="O662" t="s">
        <v>23</v>
      </c>
      <c r="P662" t="s">
        <v>26</v>
      </c>
      <c r="Q662" t="s">
        <v>27</v>
      </c>
      <c r="R662" s="13">
        <v>48</v>
      </c>
      <c r="S662" s="13">
        <v>4</v>
      </c>
      <c r="T662" s="21">
        <v>1</v>
      </c>
      <c r="V662" t="s">
        <v>2115</v>
      </c>
      <c r="W662" t="str">
        <f>+IF(V662="","",IF(MID(V662,1,3)="ECE","UNICO",IF(V662="FINES",CONCATENATE("R",IF(OR(C662="16",C662="21",C662="22",C662="23"),"16212223",IF(OR(C662="15",C662="17",C662="24",C662="25"),"15172425",C662))),IF(V662="CEBAS","UNICO",IF(VALUE(C662)&lt;=11,"AMBA","INTERIOR")))))</f>
        <v>AMBA</v>
      </c>
      <c r="X662" s="20" t="str">
        <f>+IF(V662="","-",CONCATENATE(V662,"_",W662))</f>
        <v>EPA_AMBA</v>
      </c>
      <c r="Y662" s="59">
        <v>0.39280118893932647</v>
      </c>
      <c r="Z662" t="str">
        <f>+IFERROR(VLOOKUP(H662,#REF!,2,FALSE),"-")</f>
        <v>-</v>
      </c>
      <c r="AA662" t="s">
        <v>2393</v>
      </c>
      <c r="AB662" t="str">
        <f>+IF(W662="","-",IF(W662="UNICO","CENSO","MUESTRA"))</f>
        <v>MUESTRA</v>
      </c>
      <c r="AC662" t="s">
        <v>2397</v>
      </c>
      <c r="AD662" t="s">
        <v>134</v>
      </c>
      <c r="AF662">
        <f>+COUNTIF(Piloto!C:C,MARCO!A662)</f>
        <v>0</v>
      </c>
    </row>
    <row r="663" spans="1:32" x14ac:dyDescent="0.25">
      <c r="A663" s="5" t="str">
        <f t="shared" si="10"/>
        <v>0111DE0708</v>
      </c>
      <c r="B663" s="23" t="s">
        <v>2119</v>
      </c>
      <c r="C663" t="s">
        <v>246</v>
      </c>
      <c r="D663" t="s">
        <v>575</v>
      </c>
      <c r="E663" t="s">
        <v>1794</v>
      </c>
      <c r="F663">
        <v>607542</v>
      </c>
      <c r="G663">
        <v>0</v>
      </c>
      <c r="H663" t="s">
        <v>1816</v>
      </c>
      <c r="I663" t="s">
        <v>20</v>
      </c>
      <c r="J663" t="s">
        <v>74</v>
      </c>
      <c r="K663" t="s">
        <v>21</v>
      </c>
      <c r="M663" t="s">
        <v>17855</v>
      </c>
      <c r="N663" t="s">
        <v>22</v>
      </c>
      <c r="O663" t="s">
        <v>23</v>
      </c>
      <c r="P663" t="s">
        <v>26</v>
      </c>
      <c r="Q663" t="s">
        <v>27</v>
      </c>
      <c r="R663" s="13">
        <v>66</v>
      </c>
      <c r="S663" s="13">
        <v>4</v>
      </c>
      <c r="T663" s="21">
        <v>1</v>
      </c>
      <c r="V663" t="s">
        <v>2115</v>
      </c>
      <c r="W663" t="str">
        <f>+IF(V663="","",IF(MID(V663,1,3)="ECE","UNICO",IF(V663="FINES",CONCATENATE("R",IF(OR(C663="16",C663="21",C663="22",C663="23"),"16212223",IF(OR(C663="15",C663="17",C663="24",C663="25"),"15172425",C663))),IF(V663="CEBAS","UNICO",IF(VALUE(C663)&lt;=11,"AMBA","INTERIOR")))))</f>
        <v>AMBA</v>
      </c>
      <c r="X663" s="20" t="str">
        <f>+IF(V663="","-",CONCATENATE(V663,"_",W663))</f>
        <v>EPA_AMBA</v>
      </c>
      <c r="Y663" s="59">
        <v>0.39344559408522939</v>
      </c>
      <c r="Z663" t="str">
        <f>+IFERROR(VLOOKUP(H663,#REF!,2,FALSE),"-")</f>
        <v>-</v>
      </c>
      <c r="AA663" t="s">
        <v>2393</v>
      </c>
      <c r="AB663" t="str">
        <f>+IF(W663="","-",IF(W663="UNICO","CENSO","MUESTRA"))</f>
        <v>MUESTRA</v>
      </c>
      <c r="AC663" t="s">
        <v>2398</v>
      </c>
      <c r="AD663" t="s">
        <v>134</v>
      </c>
      <c r="AF663">
        <f>+COUNTIF(Piloto!C:C,MARCO!A663)</f>
        <v>0</v>
      </c>
    </row>
    <row r="664" spans="1:32" x14ac:dyDescent="0.25">
      <c r="A664" s="5" t="str">
        <f t="shared" si="10"/>
        <v>0047DE0703</v>
      </c>
      <c r="B664" s="23" t="s">
        <v>2119</v>
      </c>
      <c r="C664" t="s">
        <v>158</v>
      </c>
      <c r="D664" t="s">
        <v>811</v>
      </c>
      <c r="E664" t="s">
        <v>812</v>
      </c>
      <c r="F664">
        <v>605769</v>
      </c>
      <c r="G664">
        <v>0</v>
      </c>
      <c r="H664" t="s">
        <v>819</v>
      </c>
      <c r="I664" t="s">
        <v>20</v>
      </c>
      <c r="J664" t="s">
        <v>74</v>
      </c>
      <c r="K664" t="s">
        <v>21</v>
      </c>
      <c r="M664" t="s">
        <v>17856</v>
      </c>
      <c r="N664" t="s">
        <v>22</v>
      </c>
      <c r="O664" t="s">
        <v>23</v>
      </c>
      <c r="P664" t="s">
        <v>26</v>
      </c>
      <c r="Q664" t="s">
        <v>27</v>
      </c>
      <c r="R664" s="13">
        <v>97</v>
      </c>
      <c r="S664" s="13">
        <v>8</v>
      </c>
      <c r="T664" s="21">
        <v>1</v>
      </c>
      <c r="V664" t="s">
        <v>2115</v>
      </c>
      <c r="W664" t="str">
        <f>+IF(V664="","",IF(MID(V664,1,3)="ECE","UNICO",IF(V664="FINES",CONCATENATE("R",IF(OR(C664="16",C664="21",C664="22",C664="23"),"16212223",IF(OR(C664="15",C664="17",C664="24",C664="25"),"15172425",C664))),IF(V664="CEBAS","UNICO",IF(VALUE(C664)&lt;=11,"AMBA","INTERIOR")))))</f>
        <v>AMBA</v>
      </c>
      <c r="X664" s="20" t="str">
        <f>+IF(V664="","-",CONCATENATE(V664,"_",W664))</f>
        <v>EPA_AMBA</v>
      </c>
      <c r="Y664" s="59">
        <v>0.39470805308303319</v>
      </c>
      <c r="Z664" t="str">
        <f>+IFERROR(VLOOKUP(H664,#REF!,2,FALSE),"-")</f>
        <v>-</v>
      </c>
      <c r="AA664" t="s">
        <v>2393</v>
      </c>
      <c r="AB664" t="str">
        <f>+IF(W664="","-",IF(W664="UNICO","CENSO","MUESTRA"))</f>
        <v>MUESTRA</v>
      </c>
      <c r="AC664" t="s">
        <v>2398</v>
      </c>
      <c r="AD664" t="s">
        <v>134</v>
      </c>
      <c r="AF664">
        <f>+COUNTIF(Piloto!C:C,MARCO!A664)</f>
        <v>0</v>
      </c>
    </row>
    <row r="665" spans="1:32" x14ac:dyDescent="0.25">
      <c r="A665" s="5" t="str">
        <f t="shared" si="10"/>
        <v>0083DE0705</v>
      </c>
      <c r="B665" s="23" t="s">
        <v>2119</v>
      </c>
      <c r="C665" t="s">
        <v>158</v>
      </c>
      <c r="D665" t="s">
        <v>1445</v>
      </c>
      <c r="E665" t="s">
        <v>1446</v>
      </c>
      <c r="F665">
        <v>611913</v>
      </c>
      <c r="G665">
        <v>0</v>
      </c>
      <c r="H665" t="s">
        <v>1454</v>
      </c>
      <c r="I665" t="s">
        <v>20</v>
      </c>
      <c r="J665" t="s">
        <v>74</v>
      </c>
      <c r="K665" t="s">
        <v>21</v>
      </c>
      <c r="M665" t="s">
        <v>757</v>
      </c>
      <c r="N665" t="s">
        <v>22</v>
      </c>
      <c r="O665" t="s">
        <v>23</v>
      </c>
      <c r="P665" t="s">
        <v>26</v>
      </c>
      <c r="Q665" t="s">
        <v>27</v>
      </c>
      <c r="R665" s="13">
        <v>235</v>
      </c>
      <c r="S665" s="13">
        <v>17</v>
      </c>
      <c r="T665" s="21">
        <v>1</v>
      </c>
      <c r="V665" t="s">
        <v>2115</v>
      </c>
      <c r="W665" t="str">
        <f>+IF(V665="","",IF(MID(V665,1,3)="ECE","UNICO",IF(V665="FINES",CONCATENATE("R",IF(OR(C665="16",C665="21",C665="22",C665="23"),"16212223",IF(OR(C665="15",C665="17",C665="24",C665="25"),"15172425",C665))),IF(V665="CEBAS","UNICO",IF(VALUE(C665)&lt;=11,"AMBA","INTERIOR")))))</f>
        <v>AMBA</v>
      </c>
      <c r="X665" s="20" t="str">
        <f>+IF(V665="","-",CONCATENATE(V665,"_",W665))</f>
        <v>EPA_AMBA</v>
      </c>
      <c r="Y665" s="59">
        <v>0.39779451820585471</v>
      </c>
      <c r="Z665" t="str">
        <f>+IFERROR(VLOOKUP(H665,#REF!,2,FALSE),"-")</f>
        <v>-</v>
      </c>
      <c r="AA665" t="s">
        <v>2393</v>
      </c>
      <c r="AB665" t="str">
        <f>+IF(W665="","-",IF(W665="UNICO","CENSO","MUESTRA"))</f>
        <v>MUESTRA</v>
      </c>
      <c r="AC665" t="s">
        <v>2398</v>
      </c>
      <c r="AD665" t="s">
        <v>134</v>
      </c>
      <c r="AF665">
        <f>+COUNTIF(Piloto!C:C,MARCO!A665)</f>
        <v>0</v>
      </c>
    </row>
    <row r="666" spans="1:32" x14ac:dyDescent="0.25">
      <c r="A666" s="5" t="str">
        <f t="shared" si="10"/>
        <v>0069DE0716</v>
      </c>
      <c r="B666" s="23" t="s">
        <v>2119</v>
      </c>
      <c r="C666" t="s">
        <v>1079</v>
      </c>
      <c r="D666" t="s">
        <v>1077</v>
      </c>
      <c r="E666" t="s">
        <v>1078</v>
      </c>
      <c r="F666">
        <v>602154</v>
      </c>
      <c r="G666">
        <v>0</v>
      </c>
      <c r="H666" t="s">
        <v>1103</v>
      </c>
      <c r="I666" t="s">
        <v>20</v>
      </c>
      <c r="J666" t="s">
        <v>74</v>
      </c>
      <c r="K666" t="s">
        <v>21</v>
      </c>
      <c r="M666" t="s">
        <v>17851</v>
      </c>
      <c r="N666" t="s">
        <v>22</v>
      </c>
      <c r="O666" t="s">
        <v>23</v>
      </c>
      <c r="P666" t="s">
        <v>26</v>
      </c>
      <c r="Q666" t="s">
        <v>27</v>
      </c>
      <c r="R666" s="13">
        <v>129</v>
      </c>
      <c r="S666" s="13">
        <v>9</v>
      </c>
      <c r="T666" s="21">
        <v>1</v>
      </c>
      <c r="V666" t="s">
        <v>2115</v>
      </c>
      <c r="W666" t="str">
        <f>+IF(V666="","",IF(MID(V666,1,3)="ECE","UNICO",IF(V666="FINES",CONCATENATE("R",IF(OR(C666="16",C666="21",C666="22",C666="23"),"16212223",IF(OR(C666="15",C666="17",C666="24",C666="25"),"15172425",C666))),IF(V666="CEBAS","UNICO",IF(VALUE(C666)&lt;=11,"AMBA","INTERIOR")))))</f>
        <v>AMBA</v>
      </c>
      <c r="X666" s="20" t="str">
        <f>+IF(V666="","-",CONCATENATE(V666,"_",W666))</f>
        <v>EPA_AMBA</v>
      </c>
      <c r="Y666" s="59">
        <v>0.39849586314276653</v>
      </c>
      <c r="Z666" t="str">
        <f>+IFERROR(VLOOKUP(H666,#REF!,2,FALSE),"-")</f>
        <v>-</v>
      </c>
      <c r="AA666" t="s">
        <v>2393</v>
      </c>
      <c r="AB666" t="str">
        <f>+IF(W666="","-",IF(W666="UNICO","CENSO","MUESTRA"))</f>
        <v>MUESTRA</v>
      </c>
      <c r="AC666" t="s">
        <v>2398</v>
      </c>
      <c r="AD666" t="s">
        <v>134</v>
      </c>
      <c r="AF666">
        <f>+COUNTIF(Piloto!C:C,MARCO!A666)</f>
        <v>0</v>
      </c>
    </row>
    <row r="667" spans="1:32" x14ac:dyDescent="0.25">
      <c r="A667" s="5" t="str">
        <f t="shared" si="10"/>
        <v>0045DE0704</v>
      </c>
      <c r="B667" s="23" t="s">
        <v>2119</v>
      </c>
      <c r="C667" t="s">
        <v>140</v>
      </c>
      <c r="D667" t="s">
        <v>760</v>
      </c>
      <c r="E667" t="s">
        <v>761</v>
      </c>
      <c r="F667">
        <v>611472</v>
      </c>
      <c r="G667">
        <v>0</v>
      </c>
      <c r="H667" t="s">
        <v>767</v>
      </c>
      <c r="I667" t="s">
        <v>20</v>
      </c>
      <c r="J667" t="s">
        <v>74</v>
      </c>
      <c r="K667" t="s">
        <v>21</v>
      </c>
      <c r="M667" t="s">
        <v>17857</v>
      </c>
      <c r="N667" t="s">
        <v>22</v>
      </c>
      <c r="O667" t="s">
        <v>23</v>
      </c>
      <c r="P667" t="s">
        <v>26</v>
      </c>
      <c r="Q667" t="s">
        <v>27</v>
      </c>
      <c r="R667" s="13">
        <v>75</v>
      </c>
      <c r="S667" s="13">
        <v>4</v>
      </c>
      <c r="T667" s="21">
        <v>1</v>
      </c>
      <c r="V667" t="s">
        <v>2115</v>
      </c>
      <c r="W667" t="str">
        <f>+IF(V667="","",IF(MID(V667,1,3)="ECE","UNICO",IF(V667="FINES",CONCATENATE("R",IF(OR(C667="16",C667="21",C667="22",C667="23"),"16212223",IF(OR(C667="15",C667="17",C667="24",C667="25"),"15172425",C667))),IF(V667="CEBAS","UNICO",IF(VALUE(C667)&lt;=11,"AMBA","INTERIOR")))))</f>
        <v>AMBA</v>
      </c>
      <c r="X667" s="20" t="str">
        <f>+IF(V667="","-",CONCATENATE(V667,"_",W667))</f>
        <v>EPA_AMBA</v>
      </c>
      <c r="Y667" s="59">
        <v>0.40042224526405329</v>
      </c>
      <c r="Z667" t="str">
        <f>+IFERROR(VLOOKUP(H667,#REF!,2,FALSE),"-")</f>
        <v>-</v>
      </c>
      <c r="AA667" t="s">
        <v>2393</v>
      </c>
      <c r="AB667" t="str">
        <f>+IF(W667="","-",IF(W667="UNICO","CENSO","MUESTRA"))</f>
        <v>MUESTRA</v>
      </c>
      <c r="AC667" t="s">
        <v>2398</v>
      </c>
      <c r="AD667" t="s">
        <v>134</v>
      </c>
      <c r="AF667">
        <f>+COUNTIF(Piloto!C:C,MARCO!A667)</f>
        <v>0</v>
      </c>
    </row>
    <row r="668" spans="1:32" x14ac:dyDescent="0.25">
      <c r="A668" s="5" t="str">
        <f t="shared" si="10"/>
        <v>0062DE0704</v>
      </c>
      <c r="B668" s="23" t="s">
        <v>2119</v>
      </c>
      <c r="C668" t="s">
        <v>246</v>
      </c>
      <c r="D668" t="s">
        <v>958</v>
      </c>
      <c r="E668" t="s">
        <v>959</v>
      </c>
      <c r="F668">
        <v>608161</v>
      </c>
      <c r="G668">
        <v>0</v>
      </c>
      <c r="H668" t="s">
        <v>963</v>
      </c>
      <c r="I668" t="s">
        <v>20</v>
      </c>
      <c r="J668" t="s">
        <v>74</v>
      </c>
      <c r="K668" t="s">
        <v>21</v>
      </c>
      <c r="M668" t="s">
        <v>17826</v>
      </c>
      <c r="N668" t="s">
        <v>22</v>
      </c>
      <c r="O668" t="s">
        <v>23</v>
      </c>
      <c r="P668" t="s">
        <v>26</v>
      </c>
      <c r="Q668" t="s">
        <v>27</v>
      </c>
      <c r="R668" s="13">
        <v>121</v>
      </c>
      <c r="S668" s="13">
        <v>9</v>
      </c>
      <c r="T668" s="21">
        <v>1</v>
      </c>
      <c r="V668" t="s">
        <v>2115</v>
      </c>
      <c r="W668" t="str">
        <f>+IF(V668="","",IF(MID(V668,1,3)="ECE","UNICO",IF(V668="FINES",CONCATENATE("R",IF(OR(C668="16",C668="21",C668="22",C668="23"),"16212223",IF(OR(C668="15",C668="17",C668="24",C668="25"),"15172425",C668))),IF(V668="CEBAS","UNICO",IF(VALUE(C668)&lt;=11,"AMBA","INTERIOR")))))</f>
        <v>AMBA</v>
      </c>
      <c r="X668" s="20" t="str">
        <f>+IF(V668="","-",CONCATENATE(V668,"_",W668))</f>
        <v>EPA_AMBA</v>
      </c>
      <c r="Y668" s="59">
        <v>0.40107430517673492</v>
      </c>
      <c r="Z668" t="str">
        <f>+IFERROR(VLOOKUP(H668,#REF!,2,FALSE),"-")</f>
        <v>-</v>
      </c>
      <c r="AA668" t="s">
        <v>2393</v>
      </c>
      <c r="AB668" t="str">
        <f>+IF(W668="","-",IF(W668="UNICO","CENSO","MUESTRA"))</f>
        <v>MUESTRA</v>
      </c>
      <c r="AC668" t="s">
        <v>2398</v>
      </c>
      <c r="AD668" t="s">
        <v>134</v>
      </c>
      <c r="AF668">
        <f>+COUNTIF(Piloto!C:C,MARCO!A668)</f>
        <v>0</v>
      </c>
    </row>
    <row r="669" spans="1:32" x14ac:dyDescent="0.25">
      <c r="A669" s="5" t="str">
        <f t="shared" si="10"/>
        <v>0133DE0702</v>
      </c>
      <c r="B669" s="23" t="s">
        <v>2119</v>
      </c>
      <c r="C669" t="s">
        <v>1302</v>
      </c>
      <c r="D669" t="s">
        <v>160</v>
      </c>
      <c r="E669" t="s">
        <v>2049</v>
      </c>
      <c r="F669">
        <v>613696</v>
      </c>
      <c r="G669">
        <v>0</v>
      </c>
      <c r="H669" t="s">
        <v>2054</v>
      </c>
      <c r="I669" t="s">
        <v>20</v>
      </c>
      <c r="J669" t="s">
        <v>74</v>
      </c>
      <c r="K669" t="s">
        <v>21</v>
      </c>
      <c r="M669" t="s">
        <v>17833</v>
      </c>
      <c r="N669" t="s">
        <v>22</v>
      </c>
      <c r="O669" t="s">
        <v>23</v>
      </c>
      <c r="P669" t="s">
        <v>26</v>
      </c>
      <c r="Q669" t="s">
        <v>27</v>
      </c>
      <c r="R669" s="13">
        <v>70</v>
      </c>
      <c r="S669" s="13">
        <v>8</v>
      </c>
      <c r="T669" s="21">
        <v>1</v>
      </c>
      <c r="V669" t="s">
        <v>2115</v>
      </c>
      <c r="W669" t="str">
        <f>+IF(V669="","",IF(MID(V669,1,3)="ECE","UNICO",IF(V669="FINES",CONCATENATE("R",IF(OR(C669="16",C669="21",C669="22",C669="23"),"16212223",IF(OR(C669="15",C669="17",C669="24",C669="25"),"15172425",C669))),IF(V669="CEBAS","UNICO",IF(VALUE(C669)&lt;=11,"AMBA","INTERIOR")))))</f>
        <v>AMBA</v>
      </c>
      <c r="X669" s="20" t="str">
        <f>+IF(V669="","-",CONCATENATE(V669,"_",W669))</f>
        <v>EPA_AMBA</v>
      </c>
      <c r="Y669" s="59">
        <v>0.40386047476046788</v>
      </c>
      <c r="Z669" t="str">
        <f>+IFERROR(VLOOKUP(H669,#REF!,2,FALSE),"-")</f>
        <v>-</v>
      </c>
      <c r="AA669" t="s">
        <v>2393</v>
      </c>
      <c r="AB669" t="str">
        <f>+IF(W669="","-",IF(W669="UNICO","CENSO","MUESTRA"))</f>
        <v>MUESTRA</v>
      </c>
      <c r="AC669" t="s">
        <v>2398</v>
      </c>
      <c r="AD669" t="s">
        <v>134</v>
      </c>
      <c r="AF669">
        <f>+COUNTIF(Piloto!C:C,MARCO!A669)</f>
        <v>0</v>
      </c>
    </row>
    <row r="670" spans="1:32" x14ac:dyDescent="0.25">
      <c r="A670" s="5" t="str">
        <f t="shared" si="10"/>
        <v>0132DE0701</v>
      </c>
      <c r="B670" s="23" t="s">
        <v>2119</v>
      </c>
      <c r="C670" t="s">
        <v>1302</v>
      </c>
      <c r="D670" t="s">
        <v>619</v>
      </c>
      <c r="E670" t="s">
        <v>2032</v>
      </c>
      <c r="F670">
        <v>611665</v>
      </c>
      <c r="G670">
        <v>0</v>
      </c>
      <c r="H670" t="s">
        <v>2037</v>
      </c>
      <c r="I670" t="s">
        <v>20</v>
      </c>
      <c r="J670" t="s">
        <v>74</v>
      </c>
      <c r="K670" t="s">
        <v>21</v>
      </c>
      <c r="M670" t="s">
        <v>17858</v>
      </c>
      <c r="N670" t="s">
        <v>22</v>
      </c>
      <c r="O670" t="s">
        <v>23</v>
      </c>
      <c r="P670" t="s">
        <v>26</v>
      </c>
      <c r="Q670" t="s">
        <v>27</v>
      </c>
      <c r="R670" s="13">
        <v>207</v>
      </c>
      <c r="S670" s="13">
        <v>16</v>
      </c>
      <c r="T670" s="21">
        <v>1</v>
      </c>
      <c r="V670" t="s">
        <v>2115</v>
      </c>
      <c r="W670" t="str">
        <f>+IF(V670="","",IF(MID(V670,1,3)="ECE","UNICO",IF(V670="FINES",CONCATENATE("R",IF(OR(C670="16",C670="21",C670="22",C670="23"),"16212223",IF(OR(C670="15",C670="17",C670="24",C670="25"),"15172425",C670))),IF(V670="CEBAS","UNICO",IF(VALUE(C670)&lt;=11,"AMBA","INTERIOR")))))</f>
        <v>AMBA</v>
      </c>
      <c r="X670" s="20" t="str">
        <f>+IF(V670="","-",CONCATENATE(V670,"_",W670))</f>
        <v>EPA_AMBA</v>
      </c>
      <c r="Y670" s="59">
        <v>0.41139695773253571</v>
      </c>
      <c r="Z670" t="str">
        <f>+IFERROR(VLOOKUP(H670,#REF!,2,FALSE),"-")</f>
        <v>-</v>
      </c>
      <c r="AA670" t="s">
        <v>2393</v>
      </c>
      <c r="AB670" t="str">
        <f>+IF(W670="","-",IF(W670="UNICO","CENSO","MUESTRA"))</f>
        <v>MUESTRA</v>
      </c>
      <c r="AC670" t="s">
        <v>2397</v>
      </c>
      <c r="AD670" t="s">
        <v>134</v>
      </c>
      <c r="AF670">
        <f>+COUNTIF(Piloto!C:C,MARCO!A670)</f>
        <v>0</v>
      </c>
    </row>
    <row r="671" spans="1:32" x14ac:dyDescent="0.25">
      <c r="A671" s="5" t="str">
        <f t="shared" si="10"/>
        <v>0071DE0701</v>
      </c>
      <c r="B671" s="23" t="s">
        <v>2119</v>
      </c>
      <c r="C671" t="s">
        <v>1245</v>
      </c>
      <c r="D671" t="s">
        <v>1243</v>
      </c>
      <c r="E671" t="s">
        <v>1244</v>
      </c>
      <c r="F671">
        <v>612009</v>
      </c>
      <c r="G671">
        <v>0</v>
      </c>
      <c r="H671" t="s">
        <v>1253</v>
      </c>
      <c r="I671" t="s">
        <v>20</v>
      </c>
      <c r="J671" t="s">
        <v>74</v>
      </c>
      <c r="K671" t="s">
        <v>21</v>
      </c>
      <c r="M671" t="s">
        <v>17859</v>
      </c>
      <c r="N671" t="s">
        <v>22</v>
      </c>
      <c r="O671" t="s">
        <v>23</v>
      </c>
      <c r="P671" t="s">
        <v>26</v>
      </c>
      <c r="Q671" t="s">
        <v>27</v>
      </c>
      <c r="R671" s="13">
        <v>81</v>
      </c>
      <c r="S671" s="13">
        <v>13</v>
      </c>
      <c r="T671" s="21">
        <v>1</v>
      </c>
      <c r="V671" t="s">
        <v>2115</v>
      </c>
      <c r="W671" t="str">
        <f>+IF(V671="","",IF(MID(V671,1,3)="ECE","UNICO",IF(V671="FINES",CONCATENATE("R",IF(OR(C671="16",C671="21",C671="22",C671="23"),"16212223",IF(OR(C671="15",C671="17",C671="24",C671="25"),"15172425",C671))),IF(V671="CEBAS","UNICO",IF(VALUE(C671)&lt;=11,"AMBA","INTERIOR")))))</f>
        <v>AMBA</v>
      </c>
      <c r="X671" s="20" t="str">
        <f>+IF(V671="","-",CONCATENATE(V671,"_",W671))</f>
        <v>EPA_AMBA</v>
      </c>
      <c r="Y671" s="59">
        <v>0.41488254898124272</v>
      </c>
      <c r="Z671" t="str">
        <f>+IFERROR(VLOOKUP(H671,#REF!,2,FALSE),"-")</f>
        <v>-</v>
      </c>
      <c r="AA671" t="s">
        <v>2393</v>
      </c>
      <c r="AB671" t="str">
        <f>+IF(W671="","-",IF(W671="UNICO","CENSO","MUESTRA"))</f>
        <v>MUESTRA</v>
      </c>
      <c r="AC671" t="s">
        <v>2397</v>
      </c>
      <c r="AD671" t="s">
        <v>134</v>
      </c>
      <c r="AF671">
        <f>+COUNTIF(Piloto!C:C,MARCO!A671)</f>
        <v>0</v>
      </c>
    </row>
    <row r="672" spans="1:32" x14ac:dyDescent="0.25">
      <c r="A672" s="5" t="str">
        <f t="shared" si="10"/>
        <v>0069DE0717</v>
      </c>
      <c r="B672" s="23" t="s">
        <v>2119</v>
      </c>
      <c r="C672" t="s">
        <v>1079</v>
      </c>
      <c r="D672" t="s">
        <v>1077</v>
      </c>
      <c r="E672" t="s">
        <v>1078</v>
      </c>
      <c r="F672">
        <v>612438</v>
      </c>
      <c r="G672">
        <v>0</v>
      </c>
      <c r="H672" t="s">
        <v>1093</v>
      </c>
      <c r="I672" t="s">
        <v>20</v>
      </c>
      <c r="J672" t="s">
        <v>74</v>
      </c>
      <c r="K672" t="s">
        <v>21</v>
      </c>
      <c r="M672" t="s">
        <v>17783</v>
      </c>
      <c r="N672" t="s">
        <v>22</v>
      </c>
      <c r="O672" t="s">
        <v>23</v>
      </c>
      <c r="P672" t="s">
        <v>26</v>
      </c>
      <c r="Q672" t="s">
        <v>27</v>
      </c>
      <c r="R672" s="13">
        <v>182</v>
      </c>
      <c r="S672" s="13">
        <v>15</v>
      </c>
      <c r="T672" s="21">
        <v>1</v>
      </c>
      <c r="V672" t="s">
        <v>2115</v>
      </c>
      <c r="W672" t="str">
        <f>+IF(V672="","",IF(MID(V672,1,3)="ECE","UNICO",IF(V672="FINES",CONCATENATE("R",IF(OR(C672="16",C672="21",C672="22",C672="23"),"16212223",IF(OR(C672="15",C672="17",C672="24",C672="25"),"15172425",C672))),IF(V672="CEBAS","UNICO",IF(VALUE(C672)&lt;=11,"AMBA","INTERIOR")))))</f>
        <v>AMBA</v>
      </c>
      <c r="X672" s="20" t="str">
        <f>+IF(V672="","-",CONCATENATE(V672,"_",W672))</f>
        <v>EPA_AMBA</v>
      </c>
      <c r="Y672" s="59">
        <v>0.42405178397893911</v>
      </c>
      <c r="Z672" t="str">
        <f>+IFERROR(VLOOKUP(H672,#REF!,2,FALSE),"-")</f>
        <v>-</v>
      </c>
      <c r="AA672" t="s">
        <v>2393</v>
      </c>
      <c r="AB672" t="str">
        <f>+IF(W672="","-",IF(W672="UNICO","CENSO","MUESTRA"))</f>
        <v>MUESTRA</v>
      </c>
      <c r="AC672" t="s">
        <v>2397</v>
      </c>
      <c r="AD672" t="s">
        <v>134</v>
      </c>
      <c r="AF672">
        <f>+COUNTIF(Piloto!C:C,MARCO!A672)</f>
        <v>0</v>
      </c>
    </row>
    <row r="673" spans="1:32" x14ac:dyDescent="0.25">
      <c r="A673" s="5" t="str">
        <f t="shared" si="10"/>
        <v>0032DE0702</v>
      </c>
      <c r="B673" s="23" t="s">
        <v>2119</v>
      </c>
      <c r="C673" t="s">
        <v>584</v>
      </c>
      <c r="D673" t="s">
        <v>582</v>
      </c>
      <c r="E673" t="s">
        <v>583</v>
      </c>
      <c r="F673">
        <v>608848</v>
      </c>
      <c r="G673">
        <v>0</v>
      </c>
      <c r="H673" t="s">
        <v>588</v>
      </c>
      <c r="I673" t="s">
        <v>20</v>
      </c>
      <c r="J673" t="s">
        <v>74</v>
      </c>
      <c r="K673" t="s">
        <v>21</v>
      </c>
      <c r="M673" t="s">
        <v>17860</v>
      </c>
      <c r="N673" t="s">
        <v>22</v>
      </c>
      <c r="O673" t="s">
        <v>23</v>
      </c>
      <c r="P673" t="s">
        <v>26</v>
      </c>
      <c r="Q673" t="s">
        <v>27</v>
      </c>
      <c r="R673" s="13">
        <v>107</v>
      </c>
      <c r="S673" s="13">
        <v>9</v>
      </c>
      <c r="T673" s="21">
        <v>1</v>
      </c>
      <c r="V673" t="s">
        <v>2115</v>
      </c>
      <c r="W673" t="str">
        <f>+IF(V673="","",IF(MID(V673,1,3)="ECE","UNICO",IF(V673="FINES",CONCATENATE("R",IF(OR(C673="16",C673="21",C673="22",C673="23"),"16212223",IF(OR(C673="15",C673="17",C673="24",C673="25"),"15172425",C673))),IF(V673="CEBAS","UNICO",IF(VALUE(C673)&lt;=11,"AMBA","INTERIOR")))))</f>
        <v>AMBA</v>
      </c>
      <c r="X673" s="20" t="str">
        <f>+IF(V673="","-",CONCATENATE(V673,"_",W673))</f>
        <v>EPA_AMBA</v>
      </c>
      <c r="Y673" s="59">
        <v>0.42759847044944771</v>
      </c>
      <c r="Z673" t="str">
        <f>+IFERROR(VLOOKUP(H673,#REF!,2,FALSE),"-")</f>
        <v>-</v>
      </c>
      <c r="AA673" t="s">
        <v>2393</v>
      </c>
      <c r="AB673" t="str">
        <f>+IF(W673="","-",IF(W673="UNICO","CENSO","MUESTRA"))</f>
        <v>MUESTRA</v>
      </c>
      <c r="AC673" t="s">
        <v>2397</v>
      </c>
      <c r="AD673" t="s">
        <v>134</v>
      </c>
      <c r="AF673">
        <f>+COUNTIF(Piloto!C:C,MARCO!A673)</f>
        <v>0</v>
      </c>
    </row>
    <row r="674" spans="1:32" x14ac:dyDescent="0.25">
      <c r="A674" s="5" t="str">
        <f t="shared" si="10"/>
        <v>0004DE0703</v>
      </c>
      <c r="B674" s="23" t="s">
        <v>2119</v>
      </c>
      <c r="C674" t="s">
        <v>186</v>
      </c>
      <c r="D674" t="s">
        <v>183</v>
      </c>
      <c r="E674" t="s">
        <v>185</v>
      </c>
      <c r="F674">
        <v>613279</v>
      </c>
      <c r="G674">
        <v>0</v>
      </c>
      <c r="H674" t="s">
        <v>191</v>
      </c>
      <c r="I674" t="s">
        <v>20</v>
      </c>
      <c r="J674" t="s">
        <v>74</v>
      </c>
      <c r="K674" t="s">
        <v>21</v>
      </c>
      <c r="M674" t="s">
        <v>17861</v>
      </c>
      <c r="N674" t="s">
        <v>22</v>
      </c>
      <c r="O674" t="s">
        <v>23</v>
      </c>
      <c r="P674" t="s">
        <v>26</v>
      </c>
      <c r="Q674" t="s">
        <v>27</v>
      </c>
      <c r="R674" s="13">
        <v>88</v>
      </c>
      <c r="S674" s="13">
        <v>8</v>
      </c>
      <c r="T674" s="21">
        <v>1</v>
      </c>
      <c r="V674" t="s">
        <v>2115</v>
      </c>
      <c r="W674" t="str">
        <f>+IF(V674="","",IF(MID(V674,1,3)="ECE","UNICO",IF(V674="FINES",CONCATENATE("R",IF(OR(C674="16",C674="21",C674="22",C674="23"),"16212223",IF(OR(C674="15",C674="17",C674="24",C674="25"),"15172425",C674))),IF(V674="CEBAS","UNICO",IF(VALUE(C674)&lt;=11,"AMBA","INTERIOR")))))</f>
        <v>AMBA</v>
      </c>
      <c r="X674" s="20" t="str">
        <f>+IF(V674="","-",CONCATENATE(V674,"_",W674))</f>
        <v>EPA_AMBA</v>
      </c>
      <c r="Y674" s="59">
        <v>0.43514896066565262</v>
      </c>
      <c r="Z674" t="str">
        <f>+IFERROR(VLOOKUP(H674,#REF!,2,FALSE),"-")</f>
        <v>-</v>
      </c>
      <c r="AA674" t="s">
        <v>2393</v>
      </c>
      <c r="AB674" t="str">
        <f>+IF(W674="","-",IF(W674="UNICO","CENSO","MUESTRA"))</f>
        <v>MUESTRA</v>
      </c>
      <c r="AC674" t="s">
        <v>2398</v>
      </c>
      <c r="AD674" t="s">
        <v>134</v>
      </c>
      <c r="AF674">
        <f>+COUNTIF(Piloto!C:C,MARCO!A674)</f>
        <v>0</v>
      </c>
    </row>
    <row r="675" spans="1:32" x14ac:dyDescent="0.25">
      <c r="A675" s="5" t="str">
        <f t="shared" si="10"/>
        <v>0119DE0703</v>
      </c>
      <c r="B675" s="23" t="s">
        <v>2119</v>
      </c>
      <c r="C675" t="s">
        <v>584</v>
      </c>
      <c r="D675" t="s">
        <v>419</v>
      </c>
      <c r="E675" t="s">
        <v>1915</v>
      </c>
      <c r="F675">
        <v>609874</v>
      </c>
      <c r="G675">
        <v>0</v>
      </c>
      <c r="H675" t="s">
        <v>1920</v>
      </c>
      <c r="I675" t="s">
        <v>20</v>
      </c>
      <c r="J675" t="s">
        <v>74</v>
      </c>
      <c r="K675" t="s">
        <v>21</v>
      </c>
      <c r="M675" t="s">
        <v>17862</v>
      </c>
      <c r="N675" t="s">
        <v>22</v>
      </c>
      <c r="O675" t="s">
        <v>23</v>
      </c>
      <c r="P675" t="s">
        <v>26</v>
      </c>
      <c r="Q675" t="s">
        <v>27</v>
      </c>
      <c r="R675" s="13">
        <v>50</v>
      </c>
      <c r="S675" s="13">
        <v>4</v>
      </c>
      <c r="T675" s="21">
        <v>1</v>
      </c>
      <c r="V675" t="s">
        <v>2115</v>
      </c>
      <c r="W675" t="str">
        <f>+IF(V675="","",IF(MID(V675,1,3)="ECE","UNICO",IF(V675="FINES",CONCATENATE("R",IF(OR(C675="16",C675="21",C675="22",C675="23"),"16212223",IF(OR(C675="15",C675="17",C675="24",C675="25"),"15172425",C675))),IF(V675="CEBAS","UNICO",IF(VALUE(C675)&lt;=11,"AMBA","INTERIOR")))))</f>
        <v>AMBA</v>
      </c>
      <c r="X675" s="20" t="str">
        <f>+IF(V675="","-",CONCATENATE(V675,"_",W675))</f>
        <v>EPA_AMBA</v>
      </c>
      <c r="Y675" s="59">
        <v>0.43946074084802111</v>
      </c>
      <c r="Z675" t="str">
        <f>+IFERROR(VLOOKUP(H675,#REF!,2,FALSE),"-")</f>
        <v>-</v>
      </c>
      <c r="AA675" t="s">
        <v>2393</v>
      </c>
      <c r="AB675" t="str">
        <f>+IF(W675="","-",IF(W675="UNICO","CENSO","MUESTRA"))</f>
        <v>MUESTRA</v>
      </c>
      <c r="AC675" t="s">
        <v>2397</v>
      </c>
      <c r="AD675" t="s">
        <v>134</v>
      </c>
      <c r="AF675">
        <f>+COUNTIF(Piloto!C:C,MARCO!A675)</f>
        <v>0</v>
      </c>
    </row>
    <row r="676" spans="1:32" x14ac:dyDescent="0.25">
      <c r="A676" s="5" t="str">
        <f t="shared" si="10"/>
        <v>0133DE0701</v>
      </c>
      <c r="B676" s="23" t="s">
        <v>2119</v>
      </c>
      <c r="C676" t="s">
        <v>1302</v>
      </c>
      <c r="D676" t="s">
        <v>160</v>
      </c>
      <c r="E676" t="s">
        <v>2049</v>
      </c>
      <c r="F676">
        <v>613692</v>
      </c>
      <c r="G676">
        <v>0</v>
      </c>
      <c r="H676" t="s">
        <v>2051</v>
      </c>
      <c r="I676" t="s">
        <v>20</v>
      </c>
      <c r="J676" t="s">
        <v>74</v>
      </c>
      <c r="K676" t="s">
        <v>21</v>
      </c>
      <c r="M676" t="s">
        <v>17994</v>
      </c>
      <c r="N676" t="s">
        <v>22</v>
      </c>
      <c r="O676" t="s">
        <v>23</v>
      </c>
      <c r="P676" t="s">
        <v>26</v>
      </c>
      <c r="Q676" t="s">
        <v>27</v>
      </c>
      <c r="R676" s="13">
        <v>58</v>
      </c>
      <c r="S676" s="13">
        <v>8</v>
      </c>
      <c r="T676" s="21">
        <v>1</v>
      </c>
      <c r="V676" t="s">
        <v>2115</v>
      </c>
      <c r="W676" t="str">
        <f>+IF(V676="","",IF(MID(V676,1,3)="ECE","UNICO",IF(V676="FINES",CONCATENATE("R",IF(OR(C676="16",C676="21",C676="22",C676="23"),"16212223",IF(OR(C676="15",C676="17",C676="24",C676="25"),"15172425",C676))),IF(V676="CEBAS","UNICO",IF(VALUE(C676)&lt;=11,"AMBA","INTERIOR")))))</f>
        <v>AMBA</v>
      </c>
      <c r="X676" s="20" t="str">
        <f>+IF(V676="","-",CONCATENATE(V676,"_",W676))</f>
        <v>EPA_AMBA</v>
      </c>
      <c r="Y676" s="59">
        <v>0.44067611710892779</v>
      </c>
      <c r="Z676" t="str">
        <f>+IFERROR(VLOOKUP(H676,#REF!,2,FALSE),"-")</f>
        <v>-</v>
      </c>
      <c r="AA676" t="s">
        <v>2393</v>
      </c>
      <c r="AB676" t="str">
        <f>+IF(W676="","-",IF(W676="UNICO","CENSO","MUESTRA"))</f>
        <v>MUESTRA</v>
      </c>
      <c r="AC676" t="s">
        <v>2398</v>
      </c>
      <c r="AD676" t="s">
        <v>134</v>
      </c>
      <c r="AF676">
        <f>+COUNTIF(Piloto!C:C,MARCO!A676)</f>
        <v>0</v>
      </c>
    </row>
    <row r="677" spans="1:32" x14ac:dyDescent="0.25">
      <c r="A677" s="5" t="str">
        <f t="shared" si="10"/>
        <v>0047DE0705</v>
      </c>
      <c r="B677" s="23" t="s">
        <v>2119</v>
      </c>
      <c r="C677" t="s">
        <v>158</v>
      </c>
      <c r="D677" t="s">
        <v>811</v>
      </c>
      <c r="E677" t="s">
        <v>812</v>
      </c>
      <c r="F677">
        <v>605912</v>
      </c>
      <c r="G677">
        <v>0</v>
      </c>
      <c r="H677" t="s">
        <v>816</v>
      </c>
      <c r="I677" t="s">
        <v>20</v>
      </c>
      <c r="J677" t="s">
        <v>74</v>
      </c>
      <c r="K677" t="s">
        <v>21</v>
      </c>
      <c r="M677" t="s">
        <v>17863</v>
      </c>
      <c r="N677" t="s">
        <v>22</v>
      </c>
      <c r="O677" t="s">
        <v>23</v>
      </c>
      <c r="P677" t="s">
        <v>26</v>
      </c>
      <c r="Q677" t="s">
        <v>27</v>
      </c>
      <c r="R677" s="13">
        <v>21</v>
      </c>
      <c r="S677" s="13">
        <v>2</v>
      </c>
      <c r="T677" s="21">
        <v>1</v>
      </c>
      <c r="V677" t="s">
        <v>2115</v>
      </c>
      <c r="W677" t="str">
        <f>+IF(V677="","",IF(MID(V677,1,3)="ECE","UNICO",IF(V677="FINES",CONCATENATE("R",IF(OR(C677="16",C677="21",C677="22",C677="23"),"16212223",IF(OR(C677="15",C677="17",C677="24",C677="25"),"15172425",C677))),IF(V677="CEBAS","UNICO",IF(VALUE(C677)&lt;=11,"AMBA","INTERIOR")))))</f>
        <v>AMBA</v>
      </c>
      <c r="X677" s="20" t="str">
        <f>+IF(V677="","-",CONCATENATE(V677,"_",W677))</f>
        <v>EPA_AMBA</v>
      </c>
      <c r="Y677" s="59">
        <v>0.44890198773807949</v>
      </c>
      <c r="Z677" t="str">
        <f>+IFERROR(VLOOKUP(H677,#REF!,2,FALSE),"-")</f>
        <v>-</v>
      </c>
      <c r="AA677" t="s">
        <v>2393</v>
      </c>
      <c r="AB677" t="str">
        <f>+IF(W677="","-",IF(W677="UNICO","CENSO","MUESTRA"))</f>
        <v>MUESTRA</v>
      </c>
      <c r="AC677" t="s">
        <v>2397</v>
      </c>
      <c r="AD677" t="s">
        <v>134</v>
      </c>
      <c r="AF677">
        <f>+COUNTIF(Piloto!C:C,MARCO!A677)</f>
        <v>0</v>
      </c>
    </row>
    <row r="678" spans="1:32" x14ac:dyDescent="0.25">
      <c r="A678" s="5" t="str">
        <f t="shared" si="10"/>
        <v>0085DE0701</v>
      </c>
      <c r="B678" s="23" t="s">
        <v>2119</v>
      </c>
      <c r="C678" t="s">
        <v>584</v>
      </c>
      <c r="D678" t="s">
        <v>1474</v>
      </c>
      <c r="E678" t="s">
        <v>1475</v>
      </c>
      <c r="F678">
        <v>612025</v>
      </c>
      <c r="G678">
        <v>0</v>
      </c>
      <c r="H678" t="s">
        <v>1489</v>
      </c>
      <c r="I678" t="s">
        <v>20</v>
      </c>
      <c r="J678" t="s">
        <v>74</v>
      </c>
      <c r="K678" t="s">
        <v>21</v>
      </c>
      <c r="M678" t="s">
        <v>17864</v>
      </c>
      <c r="N678" t="s">
        <v>22</v>
      </c>
      <c r="O678" t="s">
        <v>23</v>
      </c>
      <c r="P678" t="s">
        <v>26</v>
      </c>
      <c r="Q678" t="s">
        <v>27</v>
      </c>
      <c r="R678" s="13">
        <v>231</v>
      </c>
      <c r="S678" s="13">
        <v>18</v>
      </c>
      <c r="T678" s="21">
        <v>1</v>
      </c>
      <c r="V678" t="s">
        <v>2115</v>
      </c>
      <c r="W678" t="str">
        <f>+IF(V678="","",IF(MID(V678,1,3)="ECE","UNICO",IF(V678="FINES",CONCATENATE("R",IF(OR(C678="16",C678="21",C678="22",C678="23"),"16212223",IF(OR(C678="15",C678="17",C678="24",C678="25"),"15172425",C678))),IF(V678="CEBAS","UNICO",IF(VALUE(C678)&lt;=11,"AMBA","INTERIOR")))))</f>
        <v>AMBA</v>
      </c>
      <c r="X678" s="20" t="str">
        <f>+IF(V678="","-",CONCATENATE(V678,"_",W678))</f>
        <v>EPA_AMBA</v>
      </c>
      <c r="Y678" s="59">
        <v>0.44898064522182241</v>
      </c>
      <c r="Z678" t="str">
        <f>+IFERROR(VLOOKUP(H678,#REF!,2,FALSE),"-")</f>
        <v>-</v>
      </c>
      <c r="AA678" t="s">
        <v>2393</v>
      </c>
      <c r="AB678" t="str">
        <f>+IF(W678="","-",IF(W678="UNICO","CENSO","MUESTRA"))</f>
        <v>MUESTRA</v>
      </c>
      <c r="AC678" t="s">
        <v>2398</v>
      </c>
      <c r="AD678" t="s">
        <v>134</v>
      </c>
      <c r="AF678">
        <f>+COUNTIF(Piloto!C:C,MARCO!A678)</f>
        <v>0</v>
      </c>
    </row>
    <row r="679" spans="1:32" x14ac:dyDescent="0.25">
      <c r="A679" s="5" t="str">
        <f t="shared" si="10"/>
        <v>0055DE0704</v>
      </c>
      <c r="B679" s="23" t="s">
        <v>2119</v>
      </c>
      <c r="C679" t="s">
        <v>884</v>
      </c>
      <c r="D679" t="s">
        <v>882</v>
      </c>
      <c r="E679" t="s">
        <v>883</v>
      </c>
      <c r="F679">
        <v>610589</v>
      </c>
      <c r="G679">
        <v>0</v>
      </c>
      <c r="H679" t="s">
        <v>895</v>
      </c>
      <c r="I679" t="s">
        <v>20</v>
      </c>
      <c r="J679" t="s">
        <v>74</v>
      </c>
      <c r="K679" t="s">
        <v>21</v>
      </c>
      <c r="M679" t="s">
        <v>17865</v>
      </c>
      <c r="N679" t="s">
        <v>22</v>
      </c>
      <c r="O679" t="s">
        <v>23</v>
      </c>
      <c r="P679" t="s">
        <v>26</v>
      </c>
      <c r="Q679" t="s">
        <v>27</v>
      </c>
      <c r="R679" s="13">
        <v>107</v>
      </c>
      <c r="S679" s="13">
        <v>9</v>
      </c>
      <c r="T679" s="21">
        <v>1</v>
      </c>
      <c r="V679" t="s">
        <v>2115</v>
      </c>
      <c r="W679" t="str">
        <f>+IF(V679="","",IF(MID(V679,1,3)="ECE","UNICO",IF(V679="FINES",CONCATENATE("R",IF(OR(C679="16",C679="21",C679="22",C679="23"),"16212223",IF(OR(C679="15",C679="17",C679="24",C679="25"),"15172425",C679))),IF(V679="CEBAS","UNICO",IF(VALUE(C679)&lt;=11,"AMBA","INTERIOR")))))</f>
        <v>AMBA</v>
      </c>
      <c r="X679" s="20" t="str">
        <f>+IF(V679="","-",CONCATENATE(V679,"_",W679))</f>
        <v>EPA_AMBA</v>
      </c>
      <c r="Y679" s="59">
        <v>0.44917364136592758</v>
      </c>
      <c r="Z679" t="str">
        <f>+IFERROR(VLOOKUP(H679,#REF!,2,FALSE),"-")</f>
        <v>-</v>
      </c>
      <c r="AA679" t="s">
        <v>2393</v>
      </c>
      <c r="AB679" t="str">
        <f>+IF(W679="","-",IF(W679="UNICO","CENSO","MUESTRA"))</f>
        <v>MUESTRA</v>
      </c>
      <c r="AC679" t="s">
        <v>2397</v>
      </c>
      <c r="AD679" t="s">
        <v>134</v>
      </c>
      <c r="AF679">
        <f>+COUNTIF(Piloto!C:C,MARCO!A679)</f>
        <v>0</v>
      </c>
    </row>
    <row r="680" spans="1:32" x14ac:dyDescent="0.25">
      <c r="A680" s="5" t="str">
        <f t="shared" si="10"/>
        <v>0001DE0724</v>
      </c>
      <c r="B680" s="23" t="s">
        <v>2119</v>
      </c>
      <c r="C680" t="s">
        <v>19</v>
      </c>
      <c r="D680" t="s">
        <v>17</v>
      </c>
      <c r="E680" t="s">
        <v>18</v>
      </c>
      <c r="F680">
        <v>604899</v>
      </c>
      <c r="G680">
        <v>0</v>
      </c>
      <c r="H680" t="s">
        <v>78</v>
      </c>
      <c r="I680" t="s">
        <v>20</v>
      </c>
      <c r="J680" t="s">
        <v>74</v>
      </c>
      <c r="K680" t="s">
        <v>21</v>
      </c>
      <c r="M680" t="s">
        <v>17866</v>
      </c>
      <c r="N680" t="s">
        <v>22</v>
      </c>
      <c r="O680" t="s">
        <v>23</v>
      </c>
      <c r="P680" t="s">
        <v>26</v>
      </c>
      <c r="Q680" t="s">
        <v>27</v>
      </c>
      <c r="R680" s="13">
        <v>103</v>
      </c>
      <c r="S680" s="13">
        <v>9</v>
      </c>
      <c r="T680" s="21">
        <v>1</v>
      </c>
      <c r="V680" t="s">
        <v>2115</v>
      </c>
      <c r="W680" t="str">
        <f>+IF(V680="","",IF(MID(V680,1,3)="ECE","UNICO",IF(V680="FINES",CONCATENATE("R",IF(OR(C680="16",C680="21",C680="22",C680="23"),"16212223",IF(OR(C680="15",C680="17",C680="24",C680="25"),"15172425",C680))),IF(V680="CEBAS","UNICO",IF(VALUE(C680)&lt;=11,"AMBA","INTERIOR")))))</f>
        <v>AMBA</v>
      </c>
      <c r="X680" s="20" t="str">
        <f>+IF(V680="","-",CONCATENATE(V680,"_",W680))</f>
        <v>EPA_AMBA</v>
      </c>
      <c r="Y680" s="59">
        <v>0.44939577308568079</v>
      </c>
      <c r="Z680" t="str">
        <f>+IFERROR(VLOOKUP(H680,#REF!,2,FALSE),"-")</f>
        <v>-</v>
      </c>
      <c r="AA680" t="s">
        <v>2393</v>
      </c>
      <c r="AB680" t="str">
        <f>+IF(W680="","-",IF(W680="UNICO","CENSO","MUESTRA"))</f>
        <v>MUESTRA</v>
      </c>
      <c r="AC680" t="s">
        <v>2398</v>
      </c>
      <c r="AD680" t="s">
        <v>134</v>
      </c>
      <c r="AF680">
        <f>+COUNTIF(Piloto!C:C,MARCO!A680)</f>
        <v>0</v>
      </c>
    </row>
    <row r="681" spans="1:32" x14ac:dyDescent="0.25">
      <c r="A681" s="5" t="str">
        <f t="shared" si="10"/>
        <v>0004DE0706</v>
      </c>
      <c r="B681" s="23" t="s">
        <v>2119</v>
      </c>
      <c r="C681" t="s">
        <v>186</v>
      </c>
      <c r="D681" t="s">
        <v>183</v>
      </c>
      <c r="E681" t="s">
        <v>185</v>
      </c>
      <c r="F681">
        <v>613492</v>
      </c>
      <c r="G681">
        <v>0</v>
      </c>
      <c r="H681" t="s">
        <v>198</v>
      </c>
      <c r="I681" t="s">
        <v>20</v>
      </c>
      <c r="J681" t="s">
        <v>74</v>
      </c>
      <c r="K681" t="s">
        <v>21</v>
      </c>
      <c r="M681" t="s">
        <v>17785</v>
      </c>
      <c r="N681" t="s">
        <v>22</v>
      </c>
      <c r="O681" t="s">
        <v>23</v>
      </c>
      <c r="P681" t="s">
        <v>26</v>
      </c>
      <c r="Q681" t="s">
        <v>27</v>
      </c>
      <c r="R681" s="13">
        <v>63</v>
      </c>
      <c r="S681" s="13">
        <v>4</v>
      </c>
      <c r="T681" s="21">
        <v>1</v>
      </c>
      <c r="V681" t="s">
        <v>2115</v>
      </c>
      <c r="W681" t="str">
        <f>+IF(V681="","",IF(MID(V681,1,3)="ECE","UNICO",IF(V681="FINES",CONCATENATE("R",IF(OR(C681="16",C681="21",C681="22",C681="23"),"16212223",IF(OR(C681="15",C681="17",C681="24",C681="25"),"15172425",C681))),IF(V681="CEBAS","UNICO",IF(VALUE(C681)&lt;=11,"AMBA","INTERIOR")))))</f>
        <v>AMBA</v>
      </c>
      <c r="X681" s="20" t="str">
        <f>+IF(V681="","-",CONCATENATE(V681,"_",W681))</f>
        <v>EPA_AMBA</v>
      </c>
      <c r="Y681" s="59">
        <v>0.4520233822496314</v>
      </c>
      <c r="Z681" t="str">
        <f>+IFERROR(VLOOKUP(H681,#REF!,2,FALSE),"-")</f>
        <v>-</v>
      </c>
      <c r="AA681" t="s">
        <v>2393</v>
      </c>
      <c r="AB681" t="str">
        <f>+IF(W681="","-",IF(W681="UNICO","CENSO","MUESTRA"))</f>
        <v>MUESTRA</v>
      </c>
      <c r="AC681" t="s">
        <v>2398</v>
      </c>
      <c r="AD681" t="s">
        <v>134</v>
      </c>
      <c r="AF681">
        <f>+COUNTIF(Piloto!C:C,MARCO!A681)</f>
        <v>0</v>
      </c>
    </row>
    <row r="682" spans="1:32" x14ac:dyDescent="0.25">
      <c r="A682" s="5" t="str">
        <f t="shared" si="10"/>
        <v>0133DE0704</v>
      </c>
      <c r="B682" s="23" t="s">
        <v>2119</v>
      </c>
      <c r="C682" t="s">
        <v>1302</v>
      </c>
      <c r="D682" t="s">
        <v>160</v>
      </c>
      <c r="E682" t="s">
        <v>2049</v>
      </c>
      <c r="F682">
        <v>613704</v>
      </c>
      <c r="G682">
        <v>0</v>
      </c>
      <c r="H682" t="s">
        <v>2061</v>
      </c>
      <c r="I682" t="s">
        <v>20</v>
      </c>
      <c r="J682" t="s">
        <v>74</v>
      </c>
      <c r="K682" t="s">
        <v>21</v>
      </c>
      <c r="M682" t="s">
        <v>17867</v>
      </c>
      <c r="N682" t="s">
        <v>22</v>
      </c>
      <c r="O682" t="s">
        <v>23</v>
      </c>
      <c r="P682" t="s">
        <v>26</v>
      </c>
      <c r="Q682" t="s">
        <v>27</v>
      </c>
      <c r="R682" s="13">
        <v>75</v>
      </c>
      <c r="S682" s="13">
        <v>10</v>
      </c>
      <c r="T682" s="21">
        <v>1</v>
      </c>
      <c r="V682" t="s">
        <v>2115</v>
      </c>
      <c r="W682" t="str">
        <f>+IF(V682="","",IF(MID(V682,1,3)="ECE","UNICO",IF(V682="FINES",CONCATENATE("R",IF(OR(C682="16",C682="21",C682="22",C682="23"),"16212223",IF(OR(C682="15",C682="17",C682="24",C682="25"),"15172425",C682))),IF(V682="CEBAS","UNICO",IF(VALUE(C682)&lt;=11,"AMBA","INTERIOR")))))</f>
        <v>AMBA</v>
      </c>
      <c r="X682" s="20" t="str">
        <f>+IF(V682="","-",CONCATENATE(V682,"_",W682))</f>
        <v>EPA_AMBA</v>
      </c>
      <c r="Y682" s="59">
        <v>0.45258162087864351</v>
      </c>
      <c r="Z682" t="str">
        <f>+IFERROR(VLOOKUP(H682,#REF!,2,FALSE),"-")</f>
        <v>-</v>
      </c>
      <c r="AA682" t="s">
        <v>2393</v>
      </c>
      <c r="AB682" t="str">
        <f>+IF(W682="","-",IF(W682="UNICO","CENSO","MUESTRA"))</f>
        <v>MUESTRA</v>
      </c>
      <c r="AC682" t="s">
        <v>2397</v>
      </c>
      <c r="AD682" t="s">
        <v>134</v>
      </c>
      <c r="AF682">
        <f>+COUNTIF(Piloto!C:C,MARCO!A682)</f>
        <v>0</v>
      </c>
    </row>
    <row r="683" spans="1:32" x14ac:dyDescent="0.25">
      <c r="A683" s="5" t="str">
        <f t="shared" si="10"/>
        <v>0099DE0701</v>
      </c>
      <c r="B683" s="23" t="s">
        <v>2119</v>
      </c>
      <c r="C683" t="s">
        <v>186</v>
      </c>
      <c r="D683" t="s">
        <v>1665</v>
      </c>
      <c r="E683" t="s">
        <v>1666</v>
      </c>
      <c r="F683">
        <v>604995</v>
      </c>
      <c r="G683">
        <v>0</v>
      </c>
      <c r="H683" t="s">
        <v>1668</v>
      </c>
      <c r="I683" t="s">
        <v>20</v>
      </c>
      <c r="J683" t="s">
        <v>74</v>
      </c>
      <c r="K683" t="s">
        <v>21</v>
      </c>
      <c r="M683" t="s">
        <v>17868</v>
      </c>
      <c r="N683" t="s">
        <v>22</v>
      </c>
      <c r="O683" t="s">
        <v>23</v>
      </c>
      <c r="P683" t="s">
        <v>26</v>
      </c>
      <c r="Q683" t="s">
        <v>27</v>
      </c>
      <c r="R683" s="13">
        <v>72</v>
      </c>
      <c r="S683" s="13">
        <v>7</v>
      </c>
      <c r="T683" s="21">
        <v>1</v>
      </c>
      <c r="V683" t="s">
        <v>2115</v>
      </c>
      <c r="W683" t="str">
        <f>+IF(V683="","",IF(MID(V683,1,3)="ECE","UNICO",IF(V683="FINES",CONCATENATE("R",IF(OR(C683="16",C683="21",C683="22",C683="23"),"16212223",IF(OR(C683="15",C683="17",C683="24",C683="25"),"15172425",C683))),IF(V683="CEBAS","UNICO",IF(VALUE(C683)&lt;=11,"AMBA","INTERIOR")))))</f>
        <v>AMBA</v>
      </c>
      <c r="X683" s="20" t="str">
        <f>+IF(V683="","-",CONCATENATE(V683,"_",W683))</f>
        <v>EPA_AMBA</v>
      </c>
      <c r="Y683" s="59">
        <v>0.45343963188283581</v>
      </c>
      <c r="Z683" t="str">
        <f>+IFERROR(VLOOKUP(H683,#REF!,2,FALSE),"-")</f>
        <v>-</v>
      </c>
      <c r="AA683" t="s">
        <v>2393</v>
      </c>
      <c r="AB683" t="str">
        <f>+IF(W683="","-",IF(W683="UNICO","CENSO","MUESTRA"))</f>
        <v>MUESTRA</v>
      </c>
      <c r="AC683" t="s">
        <v>2397</v>
      </c>
      <c r="AD683" t="s">
        <v>134</v>
      </c>
      <c r="AF683">
        <f>+COUNTIF(Piloto!C:C,MARCO!A683)</f>
        <v>0</v>
      </c>
    </row>
    <row r="684" spans="1:32" x14ac:dyDescent="0.25">
      <c r="A684" s="5" t="str">
        <f t="shared" si="10"/>
        <v>0001DE0706</v>
      </c>
      <c r="B684" s="23" t="s">
        <v>2119</v>
      </c>
      <c r="C684" t="s">
        <v>19</v>
      </c>
      <c r="D684" t="s">
        <v>17</v>
      </c>
      <c r="E684" t="s">
        <v>18</v>
      </c>
      <c r="F684">
        <v>613138</v>
      </c>
      <c r="G684">
        <v>0</v>
      </c>
      <c r="H684" t="s">
        <v>52</v>
      </c>
      <c r="I684" t="s">
        <v>20</v>
      </c>
      <c r="J684" t="s">
        <v>74</v>
      </c>
      <c r="K684" t="s">
        <v>21</v>
      </c>
      <c r="M684" t="s">
        <v>17869</v>
      </c>
      <c r="N684" t="s">
        <v>22</v>
      </c>
      <c r="O684" t="s">
        <v>23</v>
      </c>
      <c r="P684" t="s">
        <v>26</v>
      </c>
      <c r="Q684" t="s">
        <v>27</v>
      </c>
      <c r="R684" s="13">
        <v>144</v>
      </c>
      <c r="S684" s="13">
        <v>12</v>
      </c>
      <c r="T684" s="21">
        <v>1</v>
      </c>
      <c r="V684" t="s">
        <v>2115</v>
      </c>
      <c r="W684" t="str">
        <f>+IF(V684="","",IF(MID(V684,1,3)="ECE","UNICO",IF(V684="FINES",CONCATENATE("R",IF(OR(C684="16",C684="21",C684="22",C684="23"),"16212223",IF(OR(C684="15",C684="17",C684="24",C684="25"),"15172425",C684))),IF(V684="CEBAS","UNICO",IF(VALUE(C684)&lt;=11,"AMBA","INTERIOR")))))</f>
        <v>AMBA</v>
      </c>
      <c r="X684" s="20" t="str">
        <f>+IF(V684="","-",CONCATENATE(V684,"_",W684))</f>
        <v>EPA_AMBA</v>
      </c>
      <c r="Y684" s="59">
        <v>0.45407814863655299</v>
      </c>
      <c r="Z684" t="str">
        <f>+IFERROR(VLOOKUP(H684,#REF!,2,FALSE),"-")</f>
        <v>-</v>
      </c>
      <c r="AA684" t="s">
        <v>2393</v>
      </c>
      <c r="AB684" t="str">
        <f>+IF(W684="","-",IF(W684="UNICO","CENSO","MUESTRA"))</f>
        <v>MUESTRA</v>
      </c>
      <c r="AC684" t="s">
        <v>2398</v>
      </c>
      <c r="AD684" t="s">
        <v>134</v>
      </c>
      <c r="AF684">
        <f>+COUNTIF(Piloto!C:C,MARCO!A684)</f>
        <v>0</v>
      </c>
    </row>
    <row r="685" spans="1:32" x14ac:dyDescent="0.25">
      <c r="A685" s="5" t="str">
        <f t="shared" si="10"/>
        <v>0085DE0703</v>
      </c>
      <c r="B685" s="23" t="s">
        <v>2119</v>
      </c>
      <c r="C685" t="s">
        <v>584</v>
      </c>
      <c r="D685" t="s">
        <v>1474</v>
      </c>
      <c r="E685" t="s">
        <v>1475</v>
      </c>
      <c r="F685">
        <v>607786</v>
      </c>
      <c r="G685">
        <v>0</v>
      </c>
      <c r="H685" t="s">
        <v>1486</v>
      </c>
      <c r="I685" t="s">
        <v>20</v>
      </c>
      <c r="J685" t="s">
        <v>74</v>
      </c>
      <c r="K685" t="s">
        <v>21</v>
      </c>
      <c r="M685" t="s">
        <v>17870</v>
      </c>
      <c r="N685" t="s">
        <v>22</v>
      </c>
      <c r="O685" t="s">
        <v>23</v>
      </c>
      <c r="P685" t="s">
        <v>26</v>
      </c>
      <c r="Q685" t="s">
        <v>27</v>
      </c>
      <c r="R685" s="13">
        <v>104</v>
      </c>
      <c r="S685" s="13">
        <v>8</v>
      </c>
      <c r="T685" s="21">
        <v>1</v>
      </c>
      <c r="V685" t="s">
        <v>2115</v>
      </c>
      <c r="W685" t="str">
        <f>+IF(V685="","",IF(MID(V685,1,3)="ECE","UNICO",IF(V685="FINES",CONCATENATE("R",IF(OR(C685="16",C685="21",C685="22",C685="23"),"16212223",IF(OR(C685="15",C685="17",C685="24",C685="25"),"15172425",C685))),IF(V685="CEBAS","UNICO",IF(VALUE(C685)&lt;=11,"AMBA","INTERIOR")))))</f>
        <v>AMBA</v>
      </c>
      <c r="X685" s="20" t="str">
        <f>+IF(V685="","-",CONCATENATE(V685,"_",W685))</f>
        <v>EPA_AMBA</v>
      </c>
      <c r="Y685" s="59">
        <v>0.45940839521812671</v>
      </c>
      <c r="Z685" t="str">
        <f>+IFERROR(VLOOKUP(H685,#REF!,2,FALSE),"-")</f>
        <v>-</v>
      </c>
      <c r="AA685" t="s">
        <v>2393</v>
      </c>
      <c r="AB685" t="str">
        <f>+IF(W685="","-",IF(W685="UNICO","CENSO","MUESTRA"))</f>
        <v>MUESTRA</v>
      </c>
      <c r="AC685" t="s">
        <v>2397</v>
      </c>
      <c r="AD685" t="s">
        <v>134</v>
      </c>
      <c r="AF685">
        <f>+COUNTIF(Piloto!C:C,MARCO!A685)</f>
        <v>0</v>
      </c>
    </row>
    <row r="686" spans="1:32" x14ac:dyDescent="0.25">
      <c r="A686" s="5" t="str">
        <f t="shared" si="10"/>
        <v>0096DE0701</v>
      </c>
      <c r="B686" s="23" t="s">
        <v>2119</v>
      </c>
      <c r="C686" t="s">
        <v>884</v>
      </c>
      <c r="D686" t="s">
        <v>1591</v>
      </c>
      <c r="E686" t="s">
        <v>1592</v>
      </c>
      <c r="F686">
        <v>612307</v>
      </c>
      <c r="G686">
        <v>0</v>
      </c>
      <c r="H686" t="s">
        <v>1602</v>
      </c>
      <c r="I686" t="s">
        <v>20</v>
      </c>
      <c r="J686" t="s">
        <v>74</v>
      </c>
      <c r="K686" t="s">
        <v>21</v>
      </c>
      <c r="M686" t="s">
        <v>17871</v>
      </c>
      <c r="N686" t="s">
        <v>22</v>
      </c>
      <c r="O686" t="s">
        <v>23</v>
      </c>
      <c r="P686" t="s">
        <v>26</v>
      </c>
      <c r="Q686" t="s">
        <v>27</v>
      </c>
      <c r="R686" s="13">
        <v>41</v>
      </c>
      <c r="S686" s="13">
        <v>4</v>
      </c>
      <c r="T686" s="21">
        <v>1</v>
      </c>
      <c r="V686" t="s">
        <v>2115</v>
      </c>
      <c r="W686" t="str">
        <f>+IF(V686="","",IF(MID(V686,1,3)="ECE","UNICO",IF(V686="FINES",CONCATENATE("R",IF(OR(C686="16",C686="21",C686="22",C686="23"),"16212223",IF(OR(C686="15",C686="17",C686="24",C686="25"),"15172425",C686))),IF(V686="CEBAS","UNICO",IF(VALUE(C686)&lt;=11,"AMBA","INTERIOR")))))</f>
        <v>AMBA</v>
      </c>
      <c r="X686" s="20" t="str">
        <f>+IF(V686="","-",CONCATENATE(V686,"_",W686))</f>
        <v>EPA_AMBA</v>
      </c>
      <c r="Y686" s="59">
        <v>0.46677046103609932</v>
      </c>
      <c r="Z686" t="str">
        <f>+IFERROR(VLOOKUP(H686,#REF!,2,FALSE),"-")</f>
        <v>-</v>
      </c>
      <c r="AA686" t="s">
        <v>2393</v>
      </c>
      <c r="AB686" t="str">
        <f>+IF(W686="","-",IF(W686="UNICO","CENSO","MUESTRA"))</f>
        <v>MUESTRA</v>
      </c>
      <c r="AC686" t="s">
        <v>2397</v>
      </c>
      <c r="AD686" t="s">
        <v>134</v>
      </c>
      <c r="AF686">
        <f>+COUNTIF(Piloto!C:C,MARCO!A686)</f>
        <v>0</v>
      </c>
    </row>
    <row r="687" spans="1:32" x14ac:dyDescent="0.25">
      <c r="A687" s="5" t="str">
        <f t="shared" si="10"/>
        <v>0062DE0707</v>
      </c>
      <c r="B687" s="23" t="s">
        <v>2119</v>
      </c>
      <c r="C687" t="s">
        <v>246</v>
      </c>
      <c r="D687" t="s">
        <v>958</v>
      </c>
      <c r="E687" t="s">
        <v>959</v>
      </c>
      <c r="F687">
        <v>603978</v>
      </c>
      <c r="G687">
        <v>0</v>
      </c>
      <c r="H687" t="s">
        <v>972</v>
      </c>
      <c r="I687" t="s">
        <v>20</v>
      </c>
      <c r="J687" t="s">
        <v>74</v>
      </c>
      <c r="K687" t="s">
        <v>21</v>
      </c>
      <c r="M687" t="s">
        <v>17872</v>
      </c>
      <c r="N687" t="s">
        <v>22</v>
      </c>
      <c r="O687" t="s">
        <v>23</v>
      </c>
      <c r="P687" t="s">
        <v>26</v>
      </c>
      <c r="Q687" t="s">
        <v>27</v>
      </c>
      <c r="R687" s="13">
        <v>152</v>
      </c>
      <c r="S687" s="13">
        <v>9</v>
      </c>
      <c r="T687" s="21">
        <v>1</v>
      </c>
      <c r="V687" t="s">
        <v>2115</v>
      </c>
      <c r="W687" t="str">
        <f>+IF(V687="","",IF(MID(V687,1,3)="ECE","UNICO",IF(V687="FINES",CONCATENATE("R",IF(OR(C687="16",C687="21",C687="22",C687="23"),"16212223",IF(OR(C687="15",C687="17",C687="24",C687="25"),"15172425",C687))),IF(V687="CEBAS","UNICO",IF(VALUE(C687)&lt;=11,"AMBA","INTERIOR")))))</f>
        <v>AMBA</v>
      </c>
      <c r="X687" s="20" t="str">
        <f>+IF(V687="","-",CONCATENATE(V687,"_",W687))</f>
        <v>EPA_AMBA</v>
      </c>
      <c r="Y687" s="59">
        <v>0.47486668990718001</v>
      </c>
      <c r="Z687" t="str">
        <f>+IFERROR(VLOOKUP(H687,#REF!,2,FALSE),"-")</f>
        <v>-</v>
      </c>
      <c r="AA687" t="s">
        <v>2393</v>
      </c>
      <c r="AB687" t="str">
        <f>+IF(W687="","-",IF(W687="UNICO","CENSO","MUESTRA"))</f>
        <v>MUESTRA</v>
      </c>
      <c r="AC687" t="s">
        <v>2397</v>
      </c>
      <c r="AD687" t="s">
        <v>134</v>
      </c>
      <c r="AF687">
        <f>+COUNTIF(Piloto!C:C,MARCO!A687)</f>
        <v>0</v>
      </c>
    </row>
    <row r="688" spans="1:32" x14ac:dyDescent="0.25">
      <c r="A688" s="5" t="str">
        <f t="shared" si="10"/>
        <v>0063DE0702</v>
      </c>
      <c r="B688" s="23" t="s">
        <v>2119</v>
      </c>
      <c r="C688" t="s">
        <v>86</v>
      </c>
      <c r="D688" t="s">
        <v>360</v>
      </c>
      <c r="E688" t="s">
        <v>1027</v>
      </c>
      <c r="F688">
        <v>603616</v>
      </c>
      <c r="G688">
        <v>0</v>
      </c>
      <c r="H688" t="s">
        <v>1033</v>
      </c>
      <c r="I688" t="s">
        <v>20</v>
      </c>
      <c r="J688" t="s">
        <v>74</v>
      </c>
      <c r="K688" t="s">
        <v>21</v>
      </c>
      <c r="M688" t="s">
        <v>17789</v>
      </c>
      <c r="N688" t="s">
        <v>22</v>
      </c>
      <c r="O688" t="s">
        <v>23</v>
      </c>
      <c r="P688" t="s">
        <v>26</v>
      </c>
      <c r="Q688" t="s">
        <v>27</v>
      </c>
      <c r="R688" s="13">
        <v>90</v>
      </c>
      <c r="S688" s="13">
        <v>6</v>
      </c>
      <c r="T688" s="21">
        <v>1</v>
      </c>
      <c r="V688" t="s">
        <v>2115</v>
      </c>
      <c r="W688" t="str">
        <f>+IF(V688="","",IF(MID(V688,1,3)="ECE","UNICO",IF(V688="FINES",CONCATENATE("R",IF(OR(C688="16",C688="21",C688="22",C688="23"),"16212223",IF(OR(C688="15",C688="17",C688="24",C688="25"),"15172425",C688))),IF(V688="CEBAS","UNICO",IF(VALUE(C688)&lt;=11,"AMBA","INTERIOR")))))</f>
        <v>AMBA</v>
      </c>
      <c r="X688" s="20" t="str">
        <f>+IF(V688="","-",CONCATENATE(V688,"_",W688))</f>
        <v>EPA_AMBA</v>
      </c>
      <c r="Y688" s="59">
        <v>0.47585941237561841</v>
      </c>
      <c r="Z688" t="str">
        <f>+IFERROR(VLOOKUP(H688,#REF!,2,FALSE),"-")</f>
        <v>-</v>
      </c>
      <c r="AA688" t="s">
        <v>2393</v>
      </c>
      <c r="AB688" t="str">
        <f>+IF(W688="","-",IF(W688="UNICO","CENSO","MUESTRA"))</f>
        <v>MUESTRA</v>
      </c>
      <c r="AC688" t="s">
        <v>2397</v>
      </c>
      <c r="AD688" t="s">
        <v>134</v>
      </c>
      <c r="AF688">
        <f>+COUNTIF(Piloto!C:C,MARCO!A688)</f>
        <v>0</v>
      </c>
    </row>
    <row r="689" spans="1:32" x14ac:dyDescent="0.25">
      <c r="A689" s="5" t="str">
        <f t="shared" si="10"/>
        <v>0130DE0701</v>
      </c>
      <c r="B689" s="23" t="s">
        <v>2119</v>
      </c>
      <c r="C689" t="s">
        <v>186</v>
      </c>
      <c r="D689" t="s">
        <v>285</v>
      </c>
      <c r="E689" t="s">
        <v>1994</v>
      </c>
      <c r="F689">
        <v>613688</v>
      </c>
      <c r="G689">
        <v>0</v>
      </c>
      <c r="H689" t="s">
        <v>1996</v>
      </c>
      <c r="I689" t="s">
        <v>20</v>
      </c>
      <c r="J689" t="s">
        <v>74</v>
      </c>
      <c r="K689" t="s">
        <v>21</v>
      </c>
      <c r="M689" t="s">
        <v>2247</v>
      </c>
      <c r="N689" t="s">
        <v>22</v>
      </c>
      <c r="O689" t="s">
        <v>23</v>
      </c>
      <c r="P689" t="s">
        <v>26</v>
      </c>
      <c r="Q689" t="s">
        <v>27</v>
      </c>
      <c r="R689" s="13">
        <v>122</v>
      </c>
      <c r="S689" s="13">
        <v>11</v>
      </c>
      <c r="T689" s="21">
        <v>1</v>
      </c>
      <c r="V689" t="s">
        <v>2115</v>
      </c>
      <c r="W689" t="str">
        <f>+IF(V689="","",IF(MID(V689,1,3)="ECE","UNICO",IF(V689="FINES",CONCATENATE("R",IF(OR(C689="16",C689="21",C689="22",C689="23"),"16212223",IF(OR(C689="15",C689="17",C689="24",C689="25"),"15172425",C689))),IF(V689="CEBAS","UNICO",IF(VALUE(C689)&lt;=11,"AMBA","INTERIOR")))))</f>
        <v>AMBA</v>
      </c>
      <c r="X689" s="20" t="str">
        <f>+IF(V689="","-",CONCATENATE(V689,"_",W689))</f>
        <v>EPA_AMBA</v>
      </c>
      <c r="Y689" s="59">
        <v>0.47951944834656179</v>
      </c>
      <c r="Z689" t="str">
        <f>+IFERROR(VLOOKUP(H689,#REF!,2,FALSE),"-")</f>
        <v>-</v>
      </c>
      <c r="AA689" t="s">
        <v>2393</v>
      </c>
      <c r="AB689" t="str">
        <f>+IF(W689="","-",IF(W689="UNICO","CENSO","MUESTRA"))</f>
        <v>MUESTRA</v>
      </c>
      <c r="AC689" t="s">
        <v>2398</v>
      </c>
      <c r="AD689" t="s">
        <v>134</v>
      </c>
      <c r="AF689">
        <f>+COUNTIF(Piloto!C:C,MARCO!A689)</f>
        <v>0</v>
      </c>
    </row>
    <row r="690" spans="1:32" x14ac:dyDescent="0.25">
      <c r="A690" s="5" t="str">
        <f t="shared" si="10"/>
        <v>0069DE0702</v>
      </c>
      <c r="B690" s="23" t="s">
        <v>2119</v>
      </c>
      <c r="C690" t="s">
        <v>1079</v>
      </c>
      <c r="D690" t="s">
        <v>1077</v>
      </c>
      <c r="E690" t="s">
        <v>1078</v>
      </c>
      <c r="F690">
        <v>602634</v>
      </c>
      <c r="G690">
        <v>0</v>
      </c>
      <c r="H690" t="s">
        <v>1152</v>
      </c>
      <c r="I690" t="s">
        <v>20</v>
      </c>
      <c r="J690" t="s">
        <v>74</v>
      </c>
      <c r="K690" t="s">
        <v>21</v>
      </c>
      <c r="M690" t="s">
        <v>17873</v>
      </c>
      <c r="N690" t="s">
        <v>22</v>
      </c>
      <c r="O690" t="s">
        <v>23</v>
      </c>
      <c r="P690" t="s">
        <v>26</v>
      </c>
      <c r="Q690" t="s">
        <v>27</v>
      </c>
      <c r="R690" s="13">
        <v>226</v>
      </c>
      <c r="S690" s="13">
        <v>14</v>
      </c>
      <c r="T690" s="21">
        <v>1</v>
      </c>
      <c r="V690" t="s">
        <v>2115</v>
      </c>
      <c r="W690" t="str">
        <f>+IF(V690="","",IF(MID(V690,1,3)="ECE","UNICO",IF(V690="FINES",CONCATENATE("R",IF(OR(C690="16",C690="21",C690="22",C690="23"),"16212223",IF(OR(C690="15",C690="17",C690="24",C690="25"),"15172425",C690))),IF(V690="CEBAS","UNICO",IF(VALUE(C690)&lt;=11,"AMBA","INTERIOR")))))</f>
        <v>AMBA</v>
      </c>
      <c r="X690" s="20" t="str">
        <f>+IF(V690="","-",CONCATENATE(V690,"_",W690))</f>
        <v>EPA_AMBA</v>
      </c>
      <c r="Y690" s="59">
        <v>0.48154126283000498</v>
      </c>
      <c r="Z690" t="str">
        <f>+IFERROR(VLOOKUP(H690,#REF!,2,FALSE),"-")</f>
        <v>-</v>
      </c>
      <c r="AA690" t="s">
        <v>2393</v>
      </c>
      <c r="AB690" t="str">
        <f>+IF(W690="","-",IF(W690="UNICO","CENSO","MUESTRA"))</f>
        <v>MUESTRA</v>
      </c>
      <c r="AC690" t="s">
        <v>2398</v>
      </c>
      <c r="AD690" t="s">
        <v>134</v>
      </c>
      <c r="AF690">
        <f>+COUNTIF(Piloto!C:C,MARCO!A690)</f>
        <v>0</v>
      </c>
    </row>
    <row r="691" spans="1:32" x14ac:dyDescent="0.25">
      <c r="A691" s="5" t="str">
        <f t="shared" si="10"/>
        <v>0100DE0705</v>
      </c>
      <c r="B691" s="23" t="s">
        <v>2119</v>
      </c>
      <c r="C691" t="s">
        <v>1245</v>
      </c>
      <c r="D691" t="s">
        <v>876</v>
      </c>
      <c r="E691" t="s">
        <v>1674</v>
      </c>
      <c r="F691">
        <v>602665</v>
      </c>
      <c r="G691">
        <v>0</v>
      </c>
      <c r="H691" t="s">
        <v>1689</v>
      </c>
      <c r="I691" t="s">
        <v>20</v>
      </c>
      <c r="J691" t="s">
        <v>74</v>
      </c>
      <c r="K691" t="s">
        <v>21</v>
      </c>
      <c r="M691" t="s">
        <v>17778</v>
      </c>
      <c r="N691" t="s">
        <v>22</v>
      </c>
      <c r="O691" t="s">
        <v>23</v>
      </c>
      <c r="P691" t="s">
        <v>26</v>
      </c>
      <c r="Q691" t="s">
        <v>27</v>
      </c>
      <c r="R691" s="13">
        <v>99</v>
      </c>
      <c r="S691" s="13">
        <v>8</v>
      </c>
      <c r="T691" s="21">
        <v>1</v>
      </c>
      <c r="V691" t="s">
        <v>2115</v>
      </c>
      <c r="W691" t="str">
        <f>+IF(V691="","",IF(MID(V691,1,3)="ECE","UNICO",IF(V691="FINES",CONCATENATE("R",IF(OR(C691="16",C691="21",C691="22",C691="23"),"16212223",IF(OR(C691="15",C691="17",C691="24",C691="25"),"15172425",C691))),IF(V691="CEBAS","UNICO",IF(VALUE(C691)&lt;=11,"AMBA","INTERIOR")))))</f>
        <v>AMBA</v>
      </c>
      <c r="X691" s="20" t="str">
        <f>+IF(V691="","-",CONCATENATE(V691,"_",W691))</f>
        <v>EPA_AMBA</v>
      </c>
      <c r="Y691" s="59">
        <v>0.48281497342718971</v>
      </c>
      <c r="Z691" t="str">
        <f>+IFERROR(VLOOKUP(H691,#REF!,2,FALSE),"-")</f>
        <v>-</v>
      </c>
      <c r="AA691" t="s">
        <v>2393</v>
      </c>
      <c r="AB691" t="str">
        <f>+IF(W691="","-",IF(W691="UNICO","CENSO","MUESTRA"))</f>
        <v>MUESTRA</v>
      </c>
      <c r="AC691" t="s">
        <v>2397</v>
      </c>
      <c r="AD691" t="s">
        <v>134</v>
      </c>
      <c r="AF691">
        <f>+COUNTIF(Piloto!C:C,MARCO!A691)</f>
        <v>0</v>
      </c>
    </row>
    <row r="692" spans="1:32" x14ac:dyDescent="0.25">
      <c r="A692" s="5" t="str">
        <f t="shared" si="10"/>
        <v>0116DE0702</v>
      </c>
      <c r="B692" s="23" t="s">
        <v>2119</v>
      </c>
      <c r="C692" t="s">
        <v>158</v>
      </c>
      <c r="D692" t="s">
        <v>162</v>
      </c>
      <c r="E692" t="s">
        <v>1868</v>
      </c>
      <c r="F692">
        <v>601502</v>
      </c>
      <c r="G692">
        <v>0</v>
      </c>
      <c r="H692" t="s">
        <v>1881</v>
      </c>
      <c r="I692" t="s">
        <v>20</v>
      </c>
      <c r="J692" t="s">
        <v>74</v>
      </c>
      <c r="K692" t="s">
        <v>21</v>
      </c>
      <c r="M692" t="s">
        <v>17874</v>
      </c>
      <c r="N692" t="s">
        <v>22</v>
      </c>
      <c r="O692" t="s">
        <v>23</v>
      </c>
      <c r="P692" t="s">
        <v>26</v>
      </c>
      <c r="Q692" t="s">
        <v>27</v>
      </c>
      <c r="R692" s="13">
        <v>159</v>
      </c>
      <c r="S692" s="13">
        <v>10</v>
      </c>
      <c r="T692" s="21">
        <v>1</v>
      </c>
      <c r="V692" t="s">
        <v>2115</v>
      </c>
      <c r="W692" t="str">
        <f>+IF(V692="","",IF(MID(V692,1,3)="ECE","UNICO",IF(V692="FINES",CONCATENATE("R",IF(OR(C692="16",C692="21",C692="22",C692="23"),"16212223",IF(OR(C692="15",C692="17",C692="24",C692="25"),"15172425",C692))),IF(V692="CEBAS","UNICO",IF(VALUE(C692)&lt;=11,"AMBA","INTERIOR")))))</f>
        <v>AMBA</v>
      </c>
      <c r="X692" s="20" t="str">
        <f>+IF(V692="","-",CONCATENATE(V692,"_",W692))</f>
        <v>EPA_AMBA</v>
      </c>
      <c r="Y692" s="59">
        <v>0.48921669109000099</v>
      </c>
      <c r="Z692" t="str">
        <f>+IFERROR(VLOOKUP(H692,#REF!,2,FALSE),"-")</f>
        <v>-</v>
      </c>
      <c r="AA692" t="s">
        <v>2393</v>
      </c>
      <c r="AB692" t="str">
        <f>+IF(W692="","-",IF(W692="UNICO","CENSO","MUESTRA"))</f>
        <v>MUESTRA</v>
      </c>
      <c r="AC692" t="s">
        <v>2397</v>
      </c>
      <c r="AD692" t="s">
        <v>134</v>
      </c>
      <c r="AF692">
        <f>+COUNTIF(Piloto!C:C,MARCO!A692)</f>
        <v>0</v>
      </c>
    </row>
    <row r="693" spans="1:32" x14ac:dyDescent="0.25">
      <c r="A693" s="5" t="str">
        <f t="shared" si="10"/>
        <v>0130DE0703</v>
      </c>
      <c r="B693" s="23" t="s">
        <v>2119</v>
      </c>
      <c r="C693" t="s">
        <v>186</v>
      </c>
      <c r="D693" t="s">
        <v>285</v>
      </c>
      <c r="E693" t="s">
        <v>1994</v>
      </c>
      <c r="F693">
        <v>608431</v>
      </c>
      <c r="G693">
        <v>0</v>
      </c>
      <c r="H693" t="s">
        <v>2001</v>
      </c>
      <c r="I693" t="s">
        <v>20</v>
      </c>
      <c r="J693" t="s">
        <v>74</v>
      </c>
      <c r="K693" t="s">
        <v>21</v>
      </c>
      <c r="M693" t="s">
        <v>2324</v>
      </c>
      <c r="N693" t="s">
        <v>22</v>
      </c>
      <c r="O693" t="s">
        <v>23</v>
      </c>
      <c r="P693" t="s">
        <v>26</v>
      </c>
      <c r="Q693" t="s">
        <v>27</v>
      </c>
      <c r="R693" s="13">
        <v>108</v>
      </c>
      <c r="S693" s="13">
        <v>8</v>
      </c>
      <c r="T693" s="21">
        <v>1</v>
      </c>
      <c r="V693" t="s">
        <v>2115</v>
      </c>
      <c r="W693" t="str">
        <f>+IF(V693="","",IF(MID(V693,1,3)="ECE","UNICO",IF(V693="FINES",CONCATENATE("R",IF(OR(C693="16",C693="21",C693="22",C693="23"),"16212223",IF(OR(C693="15",C693="17",C693="24",C693="25"),"15172425",C693))),IF(V693="CEBAS","UNICO",IF(VALUE(C693)&lt;=11,"AMBA","INTERIOR")))))</f>
        <v>AMBA</v>
      </c>
      <c r="X693" s="20" t="str">
        <f>+IF(V693="","-",CONCATENATE(V693,"_",W693))</f>
        <v>EPA_AMBA</v>
      </c>
      <c r="Y693" s="59">
        <v>0.49148875113689539</v>
      </c>
      <c r="Z693" t="str">
        <f>+IFERROR(VLOOKUP(H693,#REF!,2,FALSE),"-")</f>
        <v>-</v>
      </c>
      <c r="AA693" t="s">
        <v>2393</v>
      </c>
      <c r="AB693" t="str">
        <f>+IF(W693="","-",IF(W693="UNICO","CENSO","MUESTRA"))</f>
        <v>MUESTRA</v>
      </c>
      <c r="AC693" t="s">
        <v>2398</v>
      </c>
      <c r="AD693" t="s">
        <v>134</v>
      </c>
      <c r="AF693">
        <f>+COUNTIF(Piloto!C:C,MARCO!A693)</f>
        <v>0</v>
      </c>
    </row>
    <row r="694" spans="1:32" x14ac:dyDescent="0.25">
      <c r="A694" s="5" t="str">
        <f t="shared" si="10"/>
        <v>0113DE0701</v>
      </c>
      <c r="B694" s="23" t="s">
        <v>2119</v>
      </c>
      <c r="C694" t="s">
        <v>19</v>
      </c>
      <c r="D694" t="s">
        <v>181</v>
      </c>
      <c r="E694" t="s">
        <v>1843</v>
      </c>
      <c r="F694">
        <v>613712</v>
      </c>
      <c r="G694">
        <v>0</v>
      </c>
      <c r="H694" t="s">
        <v>1845</v>
      </c>
      <c r="I694" t="s">
        <v>20</v>
      </c>
      <c r="J694" t="s">
        <v>74</v>
      </c>
      <c r="K694" t="s">
        <v>21</v>
      </c>
      <c r="M694" t="s">
        <v>17875</v>
      </c>
      <c r="N694" t="s">
        <v>22</v>
      </c>
      <c r="O694" t="s">
        <v>23</v>
      </c>
      <c r="P694" t="s">
        <v>26</v>
      </c>
      <c r="Q694" t="s">
        <v>27</v>
      </c>
      <c r="R694" s="13">
        <v>87</v>
      </c>
      <c r="S694" s="13">
        <v>7</v>
      </c>
      <c r="T694" s="21">
        <v>1</v>
      </c>
      <c r="V694" t="s">
        <v>2115</v>
      </c>
      <c r="W694" t="str">
        <f>+IF(V694="","",IF(MID(V694,1,3)="ECE","UNICO",IF(V694="FINES",CONCATENATE("R",IF(OR(C694="16",C694="21",C694="22",C694="23"),"16212223",IF(OR(C694="15",C694="17",C694="24",C694="25"),"15172425",C694))),IF(V694="CEBAS","UNICO",IF(VALUE(C694)&lt;=11,"AMBA","INTERIOR")))))</f>
        <v>AMBA</v>
      </c>
      <c r="X694" s="20" t="str">
        <f>+IF(V694="","-",CONCATENATE(V694,"_",W694))</f>
        <v>EPA_AMBA</v>
      </c>
      <c r="Y694" s="59">
        <v>0.49290184974670409</v>
      </c>
      <c r="Z694" t="str">
        <f>+IFERROR(VLOOKUP(H694,#REF!,2,FALSE),"-")</f>
        <v>-</v>
      </c>
      <c r="AA694" t="s">
        <v>2393</v>
      </c>
      <c r="AB694" t="str">
        <f>+IF(W694="","-",IF(W694="UNICO","CENSO","MUESTRA"))</f>
        <v>MUESTRA</v>
      </c>
      <c r="AC694" t="s">
        <v>2398</v>
      </c>
      <c r="AD694" t="s">
        <v>134</v>
      </c>
      <c r="AF694">
        <f>+COUNTIF(Piloto!C:C,MARCO!A694)</f>
        <v>0</v>
      </c>
    </row>
    <row r="695" spans="1:32" x14ac:dyDescent="0.25">
      <c r="A695" s="5" t="str">
        <f t="shared" si="10"/>
        <v>0044DE0701</v>
      </c>
      <c r="B695" s="23" t="s">
        <v>2119</v>
      </c>
      <c r="C695" t="s">
        <v>86</v>
      </c>
      <c r="D695" t="s">
        <v>303</v>
      </c>
      <c r="E695" t="s">
        <v>747</v>
      </c>
      <c r="F695">
        <v>609057</v>
      </c>
      <c r="G695">
        <v>0</v>
      </c>
      <c r="H695" t="s">
        <v>749</v>
      </c>
      <c r="I695" t="s">
        <v>20</v>
      </c>
      <c r="J695" t="s">
        <v>74</v>
      </c>
      <c r="K695" t="s">
        <v>21</v>
      </c>
      <c r="M695" t="s">
        <v>2247</v>
      </c>
      <c r="N695" t="s">
        <v>22</v>
      </c>
      <c r="O695" t="s">
        <v>23</v>
      </c>
      <c r="P695" t="s">
        <v>26</v>
      </c>
      <c r="Q695" t="s">
        <v>27</v>
      </c>
      <c r="R695" s="13">
        <v>98</v>
      </c>
      <c r="S695" s="13">
        <v>15</v>
      </c>
      <c r="T695" s="21">
        <v>1</v>
      </c>
      <c r="V695" t="s">
        <v>2115</v>
      </c>
      <c r="W695" t="str">
        <f>+IF(V695="","",IF(MID(V695,1,3)="ECE","UNICO",IF(V695="FINES",CONCATENATE("R",IF(OR(C695="16",C695="21",C695="22",C695="23"),"16212223",IF(OR(C695="15",C695="17",C695="24",C695="25"),"15172425",C695))),IF(V695="CEBAS","UNICO",IF(VALUE(C695)&lt;=11,"AMBA","INTERIOR")))))</f>
        <v>AMBA</v>
      </c>
      <c r="X695" s="20" t="str">
        <f>+IF(V695="","-",CONCATENATE(V695,"_",W695))</f>
        <v>EPA_AMBA</v>
      </c>
      <c r="Y695" s="59">
        <v>0.49336331089337659</v>
      </c>
      <c r="Z695" t="str">
        <f>+IFERROR(VLOOKUP(H695,#REF!,2,FALSE),"-")</f>
        <v>-</v>
      </c>
      <c r="AA695" t="s">
        <v>2393</v>
      </c>
      <c r="AB695" t="str">
        <f>+IF(W695="","-",IF(W695="UNICO","CENSO","MUESTRA"))</f>
        <v>MUESTRA</v>
      </c>
      <c r="AC695" t="s">
        <v>2398</v>
      </c>
      <c r="AD695" t="s">
        <v>134</v>
      </c>
      <c r="AF695">
        <f>+COUNTIF(Piloto!C:C,MARCO!A695)</f>
        <v>0</v>
      </c>
    </row>
    <row r="696" spans="1:32" x14ac:dyDescent="0.25">
      <c r="A696" s="5" t="str">
        <f t="shared" si="10"/>
        <v>0085DE0704</v>
      </c>
      <c r="B696" s="23" t="s">
        <v>2119</v>
      </c>
      <c r="C696" t="s">
        <v>584</v>
      </c>
      <c r="D696" t="s">
        <v>1474</v>
      </c>
      <c r="E696" t="s">
        <v>1475</v>
      </c>
      <c r="F696">
        <v>610361</v>
      </c>
      <c r="G696">
        <v>0</v>
      </c>
      <c r="H696" t="s">
        <v>1491</v>
      </c>
      <c r="I696" t="s">
        <v>20</v>
      </c>
      <c r="J696" t="s">
        <v>74</v>
      </c>
      <c r="K696" t="s">
        <v>21</v>
      </c>
      <c r="M696" t="s">
        <v>17826</v>
      </c>
      <c r="N696" t="s">
        <v>22</v>
      </c>
      <c r="O696" t="s">
        <v>23</v>
      </c>
      <c r="P696" t="s">
        <v>26</v>
      </c>
      <c r="Q696" t="s">
        <v>27</v>
      </c>
      <c r="R696" s="13">
        <v>158</v>
      </c>
      <c r="S696" s="13">
        <v>11</v>
      </c>
      <c r="T696" s="21">
        <v>1</v>
      </c>
      <c r="V696" t="s">
        <v>2115</v>
      </c>
      <c r="W696" t="str">
        <f>+IF(V696="","",IF(MID(V696,1,3)="ECE","UNICO",IF(V696="FINES",CONCATENATE("R",IF(OR(C696="16",C696="21",C696="22",C696="23"),"16212223",IF(OR(C696="15",C696="17",C696="24",C696="25"),"15172425",C696))),IF(V696="CEBAS","UNICO",IF(VALUE(C696)&lt;=11,"AMBA","INTERIOR")))))</f>
        <v>AMBA</v>
      </c>
      <c r="X696" s="20" t="str">
        <f>+IF(V696="","-",CONCATENATE(V696,"_",W696))</f>
        <v>EPA_AMBA</v>
      </c>
      <c r="Y696" s="59">
        <v>0.49697595521023402</v>
      </c>
      <c r="Z696" t="str">
        <f>+IFERROR(VLOOKUP(H696,#REF!,2,FALSE),"-")</f>
        <v>-</v>
      </c>
      <c r="AA696" t="s">
        <v>2393</v>
      </c>
      <c r="AB696" t="str">
        <f>+IF(W696="","-",IF(W696="UNICO","CENSO","MUESTRA"))</f>
        <v>MUESTRA</v>
      </c>
      <c r="AC696" t="s">
        <v>2398</v>
      </c>
      <c r="AD696" t="s">
        <v>134</v>
      </c>
      <c r="AF696">
        <f>+COUNTIF(Piloto!C:C,MARCO!A696)</f>
        <v>0</v>
      </c>
    </row>
    <row r="697" spans="1:32" x14ac:dyDescent="0.25">
      <c r="A697" s="5" t="str">
        <f t="shared" si="10"/>
        <v>0062DE0701</v>
      </c>
      <c r="B697" s="23" t="s">
        <v>2119</v>
      </c>
      <c r="C697" t="s">
        <v>246</v>
      </c>
      <c r="D697" t="s">
        <v>958</v>
      </c>
      <c r="E697" t="s">
        <v>959</v>
      </c>
      <c r="F697">
        <v>610423</v>
      </c>
      <c r="G697">
        <v>0</v>
      </c>
      <c r="H697" t="s">
        <v>961</v>
      </c>
      <c r="I697" t="s">
        <v>20</v>
      </c>
      <c r="J697" t="s">
        <v>74</v>
      </c>
      <c r="K697" t="s">
        <v>21</v>
      </c>
      <c r="M697" t="s">
        <v>17876</v>
      </c>
      <c r="N697" t="s">
        <v>22</v>
      </c>
      <c r="O697" t="s">
        <v>23</v>
      </c>
      <c r="P697" t="s">
        <v>26</v>
      </c>
      <c r="Q697" t="s">
        <v>27</v>
      </c>
      <c r="R697" s="13">
        <v>189</v>
      </c>
      <c r="S697" s="13">
        <v>12</v>
      </c>
      <c r="T697" s="21">
        <v>1</v>
      </c>
      <c r="V697" t="s">
        <v>2115</v>
      </c>
      <c r="W697" t="str">
        <f>+IF(V697="","",IF(MID(V697,1,3)="ECE","UNICO",IF(V697="FINES",CONCATENATE("R",IF(OR(C697="16",C697="21",C697="22",C697="23"),"16212223",IF(OR(C697="15",C697="17",C697="24",C697="25"),"15172425",C697))),IF(V697="CEBAS","UNICO",IF(VALUE(C697)&lt;=11,"AMBA","INTERIOR")))))</f>
        <v>AMBA</v>
      </c>
      <c r="X697" s="20" t="str">
        <f>+IF(V697="","-",CONCATENATE(V697,"_",W697))</f>
        <v>EPA_AMBA</v>
      </c>
      <c r="Y697" s="59">
        <v>0.4971354211631574</v>
      </c>
      <c r="Z697" t="str">
        <f>+IFERROR(VLOOKUP(H697,#REF!,2,FALSE),"-")</f>
        <v>-</v>
      </c>
      <c r="AA697" t="s">
        <v>2393</v>
      </c>
      <c r="AB697" t="str">
        <f>+IF(W697="","-",IF(W697="UNICO","CENSO","MUESTRA"))</f>
        <v>MUESTRA</v>
      </c>
      <c r="AC697" t="s">
        <v>2397</v>
      </c>
      <c r="AD697" t="s">
        <v>134</v>
      </c>
      <c r="AF697">
        <f>+COUNTIF(Piloto!C:C,MARCO!A697)</f>
        <v>0</v>
      </c>
    </row>
    <row r="698" spans="1:32" x14ac:dyDescent="0.25">
      <c r="A698" s="5" t="str">
        <f t="shared" si="10"/>
        <v>0093DE0702</v>
      </c>
      <c r="B698" s="23" t="s">
        <v>2119</v>
      </c>
      <c r="C698" t="s">
        <v>86</v>
      </c>
      <c r="D698" t="s">
        <v>1562</v>
      </c>
      <c r="E698" t="s">
        <v>1563</v>
      </c>
      <c r="F698">
        <v>604332</v>
      </c>
      <c r="G698">
        <v>0</v>
      </c>
      <c r="H698" t="s">
        <v>1565</v>
      </c>
      <c r="I698" t="s">
        <v>20</v>
      </c>
      <c r="J698" t="s">
        <v>74</v>
      </c>
      <c r="K698" t="s">
        <v>21</v>
      </c>
      <c r="M698" t="s">
        <v>17833</v>
      </c>
      <c r="N698" t="s">
        <v>22</v>
      </c>
      <c r="O698" t="s">
        <v>23</v>
      </c>
      <c r="P698" t="s">
        <v>26</v>
      </c>
      <c r="Q698" t="s">
        <v>27</v>
      </c>
      <c r="R698" s="13">
        <v>59</v>
      </c>
      <c r="S698" s="13">
        <v>6</v>
      </c>
      <c r="T698" s="21">
        <v>1</v>
      </c>
      <c r="V698" t="s">
        <v>2115</v>
      </c>
      <c r="W698" t="str">
        <f>+IF(V698="","",IF(MID(V698,1,3)="ECE","UNICO",IF(V698="FINES",CONCATENATE("R",IF(OR(C698="16",C698="21",C698="22",C698="23"),"16212223",IF(OR(C698="15",C698="17",C698="24",C698="25"),"15172425",C698))),IF(V698="CEBAS","UNICO",IF(VALUE(C698)&lt;=11,"AMBA","INTERIOR")))))</f>
        <v>AMBA</v>
      </c>
      <c r="X698" s="20" t="str">
        <f>+IF(V698="","-",CONCATENATE(V698,"_",W698))</f>
        <v>EPA_AMBA</v>
      </c>
      <c r="Y698" s="59">
        <v>0.50570953471793068</v>
      </c>
      <c r="Z698" t="str">
        <f>+IFERROR(VLOOKUP(H698,#REF!,2,FALSE),"-")</f>
        <v>-</v>
      </c>
      <c r="AA698" t="s">
        <v>2394</v>
      </c>
      <c r="AB698" t="str">
        <f>+IF(W698="","-",IF(W698="UNICO","CENSO","MUESTRA"))</f>
        <v>MUESTRA</v>
      </c>
      <c r="AC698" t="s">
        <v>2397</v>
      </c>
      <c r="AD698" t="s">
        <v>134</v>
      </c>
      <c r="AF698">
        <f>+COUNTIF(Piloto!C:C,MARCO!A698)</f>
        <v>0</v>
      </c>
    </row>
    <row r="699" spans="1:32" x14ac:dyDescent="0.25">
      <c r="A699" s="5" t="str">
        <f t="shared" si="10"/>
        <v>0004DE0702</v>
      </c>
      <c r="B699" s="23" t="s">
        <v>2119</v>
      </c>
      <c r="C699" t="s">
        <v>186</v>
      </c>
      <c r="D699" t="s">
        <v>183</v>
      </c>
      <c r="E699" t="s">
        <v>185</v>
      </c>
      <c r="F699">
        <v>601816</v>
      </c>
      <c r="G699">
        <v>0</v>
      </c>
      <c r="H699" t="s">
        <v>188</v>
      </c>
      <c r="I699" t="s">
        <v>20</v>
      </c>
      <c r="J699" t="s">
        <v>74</v>
      </c>
      <c r="K699" t="s">
        <v>21</v>
      </c>
      <c r="M699" t="s">
        <v>17877</v>
      </c>
      <c r="N699" t="s">
        <v>22</v>
      </c>
      <c r="O699" t="s">
        <v>23</v>
      </c>
      <c r="P699" t="s">
        <v>26</v>
      </c>
      <c r="Q699" t="s">
        <v>27</v>
      </c>
      <c r="R699" s="13">
        <v>53</v>
      </c>
      <c r="S699" s="13">
        <v>3</v>
      </c>
      <c r="T699" s="21">
        <v>1</v>
      </c>
      <c r="V699" t="s">
        <v>2115</v>
      </c>
      <c r="W699" t="str">
        <f>+IF(V699="","",IF(MID(V699,1,3)="ECE","UNICO",IF(V699="FINES",CONCATENATE("R",IF(OR(C699="16",C699="21",C699="22",C699="23"),"16212223",IF(OR(C699="15",C699="17",C699="24",C699="25"),"15172425",C699))),IF(V699="CEBAS","UNICO",IF(VALUE(C699)&lt;=11,"AMBA","INTERIOR")))))</f>
        <v>AMBA</v>
      </c>
      <c r="X699" s="20" t="str">
        <f>+IF(V699="","-",CONCATENATE(V699,"_",W699))</f>
        <v>EPA_AMBA</v>
      </c>
      <c r="Y699" s="59">
        <v>0.51432041783590576</v>
      </c>
      <c r="Z699" t="str">
        <f>+IFERROR(VLOOKUP(H699,#REF!,2,FALSE),"-")</f>
        <v>-</v>
      </c>
      <c r="AA699" t="s">
        <v>2393</v>
      </c>
      <c r="AB699" t="str">
        <f>+IF(W699="","-",IF(W699="UNICO","CENSO","MUESTRA"))</f>
        <v>MUESTRA</v>
      </c>
      <c r="AC699" t="s">
        <v>2397</v>
      </c>
      <c r="AD699" t="s">
        <v>134</v>
      </c>
      <c r="AF699">
        <f>+COUNTIF(Piloto!C:C,MARCO!A699)</f>
        <v>0</v>
      </c>
    </row>
    <row r="700" spans="1:32" x14ac:dyDescent="0.25">
      <c r="A700" s="5" t="str">
        <f t="shared" si="10"/>
        <v>0004DE0739</v>
      </c>
      <c r="B700" s="23" t="s">
        <v>2119</v>
      </c>
      <c r="C700" t="s">
        <v>186</v>
      </c>
      <c r="D700" t="s">
        <v>183</v>
      </c>
      <c r="E700" t="s">
        <v>185</v>
      </c>
      <c r="F700">
        <v>621184</v>
      </c>
      <c r="G700">
        <v>0</v>
      </c>
      <c r="H700" t="s">
        <v>223</v>
      </c>
      <c r="I700" t="s">
        <v>20</v>
      </c>
      <c r="J700" t="s">
        <v>74</v>
      </c>
      <c r="K700" t="s">
        <v>21</v>
      </c>
      <c r="M700" t="s">
        <v>17982</v>
      </c>
      <c r="N700" t="s">
        <v>22</v>
      </c>
      <c r="O700" t="s">
        <v>23</v>
      </c>
      <c r="P700" t="s">
        <v>26</v>
      </c>
      <c r="Q700" t="s">
        <v>27</v>
      </c>
      <c r="R700" s="13">
        <v>145</v>
      </c>
      <c r="S700" s="13">
        <v>9</v>
      </c>
      <c r="T700" s="21">
        <v>1</v>
      </c>
      <c r="V700" t="s">
        <v>2115</v>
      </c>
      <c r="W700" t="str">
        <f>+IF(V700="","",IF(MID(V700,1,3)="ECE","UNICO",IF(V700="FINES",CONCATENATE("R",IF(OR(C700="16",C700="21",C700="22",C700="23"),"16212223",IF(OR(C700="15",C700="17",C700="24",C700="25"),"15172425",C700))),IF(V700="CEBAS","UNICO",IF(VALUE(C700)&lt;=11,"AMBA","INTERIOR")))))</f>
        <v>AMBA</v>
      </c>
      <c r="X700" s="20" t="str">
        <f>+IF(V700="","-",CONCATENATE(V700,"_",W700))</f>
        <v>EPA_AMBA</v>
      </c>
      <c r="Y700" s="59">
        <v>0.51754902634355759</v>
      </c>
      <c r="Z700" t="str">
        <f>+IFERROR(VLOOKUP(H700,#REF!,2,FALSE),"-")</f>
        <v>-</v>
      </c>
      <c r="AA700" t="s">
        <v>2393</v>
      </c>
      <c r="AB700" t="str">
        <f>+IF(W700="","-",IF(W700="UNICO","CENSO","MUESTRA"))</f>
        <v>MUESTRA</v>
      </c>
      <c r="AC700" t="s">
        <v>2398</v>
      </c>
      <c r="AD700" t="s">
        <v>134</v>
      </c>
      <c r="AF700">
        <f>+COUNTIF(Piloto!C:C,MARCO!A700)</f>
        <v>0</v>
      </c>
    </row>
    <row r="701" spans="1:32" x14ac:dyDescent="0.25">
      <c r="A701" s="5" t="str">
        <f t="shared" si="10"/>
        <v>0119DE0708</v>
      </c>
      <c r="B701" s="23" t="s">
        <v>2119</v>
      </c>
      <c r="C701" t="s">
        <v>584</v>
      </c>
      <c r="D701" t="s">
        <v>419</v>
      </c>
      <c r="E701" t="s">
        <v>1915</v>
      </c>
      <c r="F701">
        <v>624589</v>
      </c>
      <c r="G701">
        <v>0</v>
      </c>
      <c r="H701" t="s">
        <v>1934</v>
      </c>
      <c r="I701" t="s">
        <v>20</v>
      </c>
      <c r="J701" t="s">
        <v>74</v>
      </c>
      <c r="K701" t="s">
        <v>21</v>
      </c>
      <c r="M701" t="s">
        <v>17790</v>
      </c>
      <c r="N701" t="s">
        <v>22</v>
      </c>
      <c r="O701" t="s">
        <v>23</v>
      </c>
      <c r="P701" t="s">
        <v>26</v>
      </c>
      <c r="Q701" t="s">
        <v>27</v>
      </c>
      <c r="R701" s="13">
        <v>72</v>
      </c>
      <c r="S701" s="13">
        <v>6</v>
      </c>
      <c r="T701" s="21">
        <v>1</v>
      </c>
      <c r="V701" t="s">
        <v>2115</v>
      </c>
      <c r="W701" t="str">
        <f>+IF(V701="","",IF(MID(V701,1,3)="ECE","UNICO",IF(V701="FINES",CONCATENATE("R",IF(OR(C701="16",C701="21",C701="22",C701="23"),"16212223",IF(OR(C701="15",C701="17",C701="24",C701="25"),"15172425",C701))),IF(V701="CEBAS","UNICO",IF(VALUE(C701)&lt;=11,"AMBA","INTERIOR")))))</f>
        <v>AMBA</v>
      </c>
      <c r="X701" s="20" t="str">
        <f>+IF(V701="","-",CONCATENATE(V701,"_",W701))</f>
        <v>EPA_AMBA</v>
      </c>
      <c r="Y701" s="59">
        <v>0.51875362793604529</v>
      </c>
      <c r="Z701" t="str">
        <f>+IFERROR(VLOOKUP(H701,#REF!,2,FALSE),"-")</f>
        <v>-</v>
      </c>
      <c r="AA701" t="s">
        <v>2393</v>
      </c>
      <c r="AB701" t="str">
        <f>+IF(W701="","-",IF(W701="UNICO","CENSO","MUESTRA"))</f>
        <v>MUESTRA</v>
      </c>
      <c r="AC701" t="s">
        <v>2398</v>
      </c>
      <c r="AD701" t="s">
        <v>134</v>
      </c>
      <c r="AF701">
        <f>+COUNTIF(Piloto!C:C,MARCO!A701)</f>
        <v>0</v>
      </c>
    </row>
    <row r="702" spans="1:32" x14ac:dyDescent="0.25">
      <c r="A702" s="5" t="str">
        <f t="shared" si="10"/>
        <v>0032DE0704</v>
      </c>
      <c r="B702" s="23" t="s">
        <v>2119</v>
      </c>
      <c r="C702" t="s">
        <v>584</v>
      </c>
      <c r="D702" t="s">
        <v>582</v>
      </c>
      <c r="E702" t="s">
        <v>583</v>
      </c>
      <c r="F702">
        <v>608481</v>
      </c>
      <c r="G702">
        <v>0</v>
      </c>
      <c r="H702" t="s">
        <v>593</v>
      </c>
      <c r="I702" t="s">
        <v>20</v>
      </c>
      <c r="J702" t="s">
        <v>74</v>
      </c>
      <c r="K702" t="s">
        <v>21</v>
      </c>
      <c r="M702" t="s">
        <v>17826</v>
      </c>
      <c r="N702" t="s">
        <v>22</v>
      </c>
      <c r="O702" t="s">
        <v>23</v>
      </c>
      <c r="P702" t="s">
        <v>26</v>
      </c>
      <c r="Q702" t="s">
        <v>27</v>
      </c>
      <c r="R702" s="13">
        <v>145</v>
      </c>
      <c r="S702" s="13">
        <v>12</v>
      </c>
      <c r="T702" s="21">
        <v>1</v>
      </c>
      <c r="V702" t="s">
        <v>2115</v>
      </c>
      <c r="W702" t="str">
        <f>+IF(V702="","",IF(MID(V702,1,3)="ECE","UNICO",IF(V702="FINES",CONCATENATE("R",IF(OR(C702="16",C702="21",C702="22",C702="23"),"16212223",IF(OR(C702="15",C702="17",C702="24",C702="25"),"15172425",C702))),IF(V702="CEBAS","UNICO",IF(VALUE(C702)&lt;=11,"AMBA","INTERIOR")))))</f>
        <v>AMBA</v>
      </c>
      <c r="X702" s="20" t="str">
        <f>+IF(V702="","-",CONCATENATE(V702,"_",W702))</f>
        <v>EPA_AMBA</v>
      </c>
      <c r="Y702" s="59">
        <v>0.5197332101432901</v>
      </c>
      <c r="Z702" t="str">
        <f>+IFERROR(VLOOKUP(H702,#REF!,2,FALSE),"-")</f>
        <v>-</v>
      </c>
      <c r="AA702" t="s">
        <v>2393</v>
      </c>
      <c r="AB702" t="str">
        <f>+IF(W702="","-",IF(W702="UNICO","CENSO","MUESTRA"))</f>
        <v>MUESTRA</v>
      </c>
      <c r="AC702" t="s">
        <v>2398</v>
      </c>
      <c r="AD702" t="s">
        <v>134</v>
      </c>
      <c r="AF702">
        <f>+COUNTIF(Piloto!C:C,MARCO!A702)</f>
        <v>0</v>
      </c>
    </row>
    <row r="703" spans="1:32" x14ac:dyDescent="0.25">
      <c r="A703" s="5" t="str">
        <f t="shared" si="10"/>
        <v>0055DE0707</v>
      </c>
      <c r="B703" s="23" t="s">
        <v>2119</v>
      </c>
      <c r="C703" t="s">
        <v>884</v>
      </c>
      <c r="D703" t="s">
        <v>882</v>
      </c>
      <c r="E703" t="s">
        <v>883</v>
      </c>
      <c r="F703">
        <v>612044</v>
      </c>
      <c r="G703">
        <v>0</v>
      </c>
      <c r="H703" t="s">
        <v>888</v>
      </c>
      <c r="I703" t="s">
        <v>20</v>
      </c>
      <c r="J703" t="s">
        <v>74</v>
      </c>
      <c r="K703" t="s">
        <v>21</v>
      </c>
      <c r="M703" t="s">
        <v>17820</v>
      </c>
      <c r="N703" t="s">
        <v>22</v>
      </c>
      <c r="O703" t="s">
        <v>23</v>
      </c>
      <c r="P703" t="s">
        <v>26</v>
      </c>
      <c r="Q703" t="s">
        <v>27</v>
      </c>
      <c r="R703" s="13">
        <v>127</v>
      </c>
      <c r="S703" s="13">
        <v>9</v>
      </c>
      <c r="T703" s="21">
        <v>1</v>
      </c>
      <c r="V703" t="s">
        <v>2115</v>
      </c>
      <c r="W703" t="str">
        <f>+IF(V703="","",IF(MID(V703,1,3)="ECE","UNICO",IF(V703="FINES",CONCATENATE("R",IF(OR(C703="16",C703="21",C703="22",C703="23"),"16212223",IF(OR(C703="15",C703="17",C703="24",C703="25"),"15172425",C703))),IF(V703="CEBAS","UNICO",IF(VALUE(C703)&lt;=11,"AMBA","INTERIOR")))))</f>
        <v>AMBA</v>
      </c>
      <c r="X703" s="20" t="str">
        <f>+IF(V703="","-",CONCATENATE(V703,"_",W703))</f>
        <v>EPA_AMBA</v>
      </c>
      <c r="Y703" s="59">
        <v>0.52121992449502685</v>
      </c>
      <c r="Z703" t="str">
        <f>+IFERROR(VLOOKUP(H703,#REF!,2,FALSE),"-")</f>
        <v>-</v>
      </c>
      <c r="AA703" t="s">
        <v>2393</v>
      </c>
      <c r="AB703" t="str">
        <f>+IF(W703="","-",IF(W703="UNICO","CENSO","MUESTRA"))</f>
        <v>MUESTRA</v>
      </c>
      <c r="AC703" t="s">
        <v>2398</v>
      </c>
      <c r="AD703" t="s">
        <v>134</v>
      </c>
      <c r="AF703">
        <f>+COUNTIF(Piloto!C:C,MARCO!A703)</f>
        <v>0</v>
      </c>
    </row>
    <row r="704" spans="1:32" x14ac:dyDescent="0.25">
      <c r="A704" s="5" t="str">
        <f t="shared" si="10"/>
        <v>0133DE0703</v>
      </c>
      <c r="B704" s="23" t="s">
        <v>2119</v>
      </c>
      <c r="C704" t="s">
        <v>1302</v>
      </c>
      <c r="D704" t="s">
        <v>160</v>
      </c>
      <c r="E704" t="s">
        <v>2049</v>
      </c>
      <c r="F704">
        <v>613698</v>
      </c>
      <c r="G704">
        <v>0</v>
      </c>
      <c r="H704" t="s">
        <v>2058</v>
      </c>
      <c r="I704" t="s">
        <v>20</v>
      </c>
      <c r="J704" t="s">
        <v>74</v>
      </c>
      <c r="K704" t="s">
        <v>21</v>
      </c>
      <c r="M704" t="s">
        <v>2324</v>
      </c>
      <c r="N704" t="s">
        <v>22</v>
      </c>
      <c r="O704" t="s">
        <v>23</v>
      </c>
      <c r="P704" t="s">
        <v>26</v>
      </c>
      <c r="Q704" t="s">
        <v>27</v>
      </c>
      <c r="R704" s="13">
        <v>80</v>
      </c>
      <c r="S704" s="13">
        <v>9</v>
      </c>
      <c r="T704" s="21">
        <v>1</v>
      </c>
      <c r="V704" t="s">
        <v>2115</v>
      </c>
      <c r="W704" t="str">
        <f>+IF(V704="","",IF(MID(V704,1,3)="ECE","UNICO",IF(V704="FINES",CONCATENATE("R",IF(OR(C704="16",C704="21",C704="22",C704="23"),"16212223",IF(OR(C704="15",C704="17",C704="24",C704="25"),"15172425",C704))),IF(V704="CEBAS","UNICO",IF(VALUE(C704)&lt;=11,"AMBA","INTERIOR")))))</f>
        <v>AMBA</v>
      </c>
      <c r="X704" s="20" t="str">
        <f>+IF(V704="","-",CONCATENATE(V704,"_",W704))</f>
        <v>EPA_AMBA</v>
      </c>
      <c r="Y704" s="59">
        <v>0.52302318811416626</v>
      </c>
      <c r="Z704" t="str">
        <f>+IFERROR(VLOOKUP(H704,#REF!,2,FALSE),"-")</f>
        <v>-</v>
      </c>
      <c r="AA704" t="s">
        <v>2393</v>
      </c>
      <c r="AB704" t="str">
        <f>+IF(W704="","-",IF(W704="UNICO","CENSO","MUESTRA"))</f>
        <v>MUESTRA</v>
      </c>
      <c r="AC704" t="s">
        <v>2397</v>
      </c>
      <c r="AD704" t="s">
        <v>134</v>
      </c>
      <c r="AF704">
        <f>+COUNTIF(Piloto!C:C,MARCO!A704)</f>
        <v>0</v>
      </c>
    </row>
    <row r="705" spans="1:32" x14ac:dyDescent="0.25">
      <c r="A705" s="5" t="str">
        <f t="shared" si="10"/>
        <v>0085DE0708</v>
      </c>
      <c r="B705" s="23" t="s">
        <v>2119</v>
      </c>
      <c r="C705" t="s">
        <v>584</v>
      </c>
      <c r="D705" t="s">
        <v>1474</v>
      </c>
      <c r="E705" t="s">
        <v>1475</v>
      </c>
      <c r="F705">
        <v>610950</v>
      </c>
      <c r="G705">
        <v>0</v>
      </c>
      <c r="H705" t="s">
        <v>1499</v>
      </c>
      <c r="I705" t="s">
        <v>20</v>
      </c>
      <c r="J705" t="s">
        <v>74</v>
      </c>
      <c r="K705" t="s">
        <v>21</v>
      </c>
      <c r="M705" t="s">
        <v>17878</v>
      </c>
      <c r="N705" t="s">
        <v>22</v>
      </c>
      <c r="O705" t="s">
        <v>23</v>
      </c>
      <c r="P705" t="s">
        <v>26</v>
      </c>
      <c r="Q705" t="s">
        <v>27</v>
      </c>
      <c r="R705" s="13">
        <v>68</v>
      </c>
      <c r="S705" s="13">
        <v>10</v>
      </c>
      <c r="T705" s="21">
        <v>1</v>
      </c>
      <c r="V705" t="s">
        <v>2115</v>
      </c>
      <c r="W705" t="str">
        <f>+IF(V705="","",IF(MID(V705,1,3)="ECE","UNICO",IF(V705="FINES",CONCATENATE("R",IF(OR(C705="16",C705="21",C705="22",C705="23"),"16212223",IF(OR(C705="15",C705="17",C705="24",C705="25"),"15172425",C705))),IF(V705="CEBAS","UNICO",IF(VALUE(C705)&lt;=11,"AMBA","INTERIOR")))))</f>
        <v>AMBA</v>
      </c>
      <c r="X705" s="20" t="str">
        <f>+IF(V705="","-",CONCATENATE(V705,"_",W705))</f>
        <v>EPA_AMBA</v>
      </c>
      <c r="Y705" s="59">
        <v>0.52320460896742971</v>
      </c>
      <c r="Z705" t="str">
        <f>+IFERROR(VLOOKUP(H705,#REF!,2,FALSE),"-")</f>
        <v>-</v>
      </c>
      <c r="AA705" t="s">
        <v>2393</v>
      </c>
      <c r="AB705" t="str">
        <f>+IF(W705="","-",IF(W705="UNICO","CENSO","MUESTRA"))</f>
        <v>MUESTRA</v>
      </c>
      <c r="AC705" t="s">
        <v>2398</v>
      </c>
      <c r="AD705" t="s">
        <v>134</v>
      </c>
      <c r="AF705">
        <f>+COUNTIF(Piloto!C:C,MARCO!A705)</f>
        <v>0</v>
      </c>
    </row>
    <row r="706" spans="1:32" x14ac:dyDescent="0.25">
      <c r="A706" s="5" t="str">
        <f t="shared" si="10"/>
        <v>0111DE0712</v>
      </c>
      <c r="B706" s="23" t="s">
        <v>2119</v>
      </c>
      <c r="C706" t="s">
        <v>246</v>
      </c>
      <c r="D706" t="s">
        <v>575</v>
      </c>
      <c r="E706" t="s">
        <v>1794</v>
      </c>
      <c r="F706">
        <v>608243</v>
      </c>
      <c r="G706">
        <v>0</v>
      </c>
      <c r="H706" t="s">
        <v>1803</v>
      </c>
      <c r="I706" t="s">
        <v>20</v>
      </c>
      <c r="J706" t="s">
        <v>74</v>
      </c>
      <c r="K706" t="s">
        <v>21</v>
      </c>
      <c r="M706" t="s">
        <v>17879</v>
      </c>
      <c r="N706" t="s">
        <v>22</v>
      </c>
      <c r="O706" t="s">
        <v>23</v>
      </c>
      <c r="P706" t="s">
        <v>26</v>
      </c>
      <c r="Q706" t="s">
        <v>27</v>
      </c>
      <c r="R706" s="13">
        <v>75</v>
      </c>
      <c r="S706" s="13">
        <v>5</v>
      </c>
      <c r="T706" s="21">
        <v>1</v>
      </c>
      <c r="V706" t="s">
        <v>2115</v>
      </c>
      <c r="W706" t="str">
        <f>+IF(V706="","",IF(MID(V706,1,3)="ECE","UNICO",IF(V706="FINES",CONCATENATE("R",IF(OR(C706="16",C706="21",C706="22",C706="23"),"16212223",IF(OR(C706="15",C706="17",C706="24",C706="25"),"15172425",C706))),IF(V706="CEBAS","UNICO",IF(VALUE(C706)&lt;=11,"AMBA","INTERIOR")))))</f>
        <v>AMBA</v>
      </c>
      <c r="X706" s="20" t="str">
        <f>+IF(V706="","-",CONCATENATE(V706,"_",W706))</f>
        <v>EPA_AMBA</v>
      </c>
      <c r="Y706" s="59">
        <v>0.52399587051735985</v>
      </c>
      <c r="Z706" t="str">
        <f>+IFERROR(VLOOKUP(H706,#REF!,2,FALSE),"-")</f>
        <v>-</v>
      </c>
      <c r="AA706" t="s">
        <v>2393</v>
      </c>
      <c r="AB706" t="str">
        <f>+IF(W706="","-",IF(W706="UNICO","CENSO","MUESTRA"))</f>
        <v>MUESTRA</v>
      </c>
      <c r="AC706" t="s">
        <v>2398</v>
      </c>
      <c r="AD706" t="s">
        <v>134</v>
      </c>
      <c r="AF706">
        <f>+COUNTIF(Piloto!C:C,MARCO!A706)</f>
        <v>0</v>
      </c>
    </row>
    <row r="707" spans="1:32" x14ac:dyDescent="0.25">
      <c r="A707" s="5" t="str">
        <f t="shared" ref="A707:A770" si="11">+H707</f>
        <v>0062DE0709</v>
      </c>
      <c r="B707" s="23" t="s">
        <v>2119</v>
      </c>
      <c r="C707" t="s">
        <v>246</v>
      </c>
      <c r="D707" t="s">
        <v>958</v>
      </c>
      <c r="E707" t="s">
        <v>959</v>
      </c>
      <c r="F707">
        <v>601945</v>
      </c>
      <c r="G707">
        <v>0</v>
      </c>
      <c r="H707" t="s">
        <v>978</v>
      </c>
      <c r="I707" t="s">
        <v>20</v>
      </c>
      <c r="J707" t="s">
        <v>74</v>
      </c>
      <c r="K707" t="s">
        <v>21</v>
      </c>
      <c r="M707" t="s">
        <v>17880</v>
      </c>
      <c r="N707" t="s">
        <v>22</v>
      </c>
      <c r="O707" t="s">
        <v>23</v>
      </c>
      <c r="P707" t="s">
        <v>26</v>
      </c>
      <c r="Q707" t="s">
        <v>27</v>
      </c>
      <c r="R707" s="13">
        <v>202</v>
      </c>
      <c r="S707" s="13">
        <v>11</v>
      </c>
      <c r="T707" s="21">
        <v>1</v>
      </c>
      <c r="V707" t="s">
        <v>2115</v>
      </c>
      <c r="W707" t="str">
        <f>+IF(V707="","",IF(MID(V707,1,3)="ECE","UNICO",IF(V707="FINES",CONCATENATE("R",IF(OR(C707="16",C707="21",C707="22",C707="23"),"16212223",IF(OR(C707="15",C707="17",C707="24",C707="25"),"15172425",C707))),IF(V707="CEBAS","UNICO",IF(VALUE(C707)&lt;=11,"AMBA","INTERIOR")))))</f>
        <v>AMBA</v>
      </c>
      <c r="X707" s="20" t="str">
        <f>+IF(V707="","-",CONCATENATE(V707,"_",W707))</f>
        <v>EPA_AMBA</v>
      </c>
      <c r="Y707" s="59">
        <v>0.5303140355123056</v>
      </c>
      <c r="Z707" t="str">
        <f>+IFERROR(VLOOKUP(H707,#REF!,2,FALSE),"-")</f>
        <v>-</v>
      </c>
      <c r="AA707" t="s">
        <v>2393</v>
      </c>
      <c r="AB707" t="str">
        <f>+IF(W707="","-",IF(W707="UNICO","CENSO","MUESTRA"))</f>
        <v>MUESTRA</v>
      </c>
      <c r="AC707" t="s">
        <v>2397</v>
      </c>
      <c r="AD707" t="s">
        <v>134</v>
      </c>
      <c r="AF707">
        <f>+COUNTIF(Piloto!C:C,MARCO!A707)</f>
        <v>0</v>
      </c>
    </row>
    <row r="708" spans="1:32" x14ac:dyDescent="0.25">
      <c r="A708" s="5" t="str">
        <f t="shared" si="11"/>
        <v>0004DE0707</v>
      </c>
      <c r="B708" s="23" t="s">
        <v>2119</v>
      </c>
      <c r="C708" t="s">
        <v>186</v>
      </c>
      <c r="D708" t="s">
        <v>183</v>
      </c>
      <c r="E708" t="s">
        <v>185</v>
      </c>
      <c r="F708">
        <v>601702</v>
      </c>
      <c r="G708">
        <v>0</v>
      </c>
      <c r="H708" t="s">
        <v>201</v>
      </c>
      <c r="I708" t="s">
        <v>20</v>
      </c>
      <c r="J708" t="s">
        <v>74</v>
      </c>
      <c r="K708" t="s">
        <v>21</v>
      </c>
      <c r="M708" t="s">
        <v>17881</v>
      </c>
      <c r="N708" t="s">
        <v>22</v>
      </c>
      <c r="O708" t="s">
        <v>23</v>
      </c>
      <c r="P708" t="s">
        <v>26</v>
      </c>
      <c r="Q708" t="s">
        <v>27</v>
      </c>
      <c r="R708" s="13">
        <v>149</v>
      </c>
      <c r="S708" s="13">
        <v>8</v>
      </c>
      <c r="T708" s="21">
        <v>1</v>
      </c>
      <c r="V708" t="s">
        <v>2115</v>
      </c>
      <c r="W708" t="str">
        <f>+IF(V708="","",IF(MID(V708,1,3)="ECE","UNICO",IF(V708="FINES",CONCATENATE("R",IF(OR(C708="16",C708="21",C708="22",C708="23"),"16212223",IF(OR(C708="15",C708="17",C708="24",C708="25"),"15172425",C708))),IF(V708="CEBAS","UNICO",IF(VALUE(C708)&lt;=11,"AMBA","INTERIOR")))))</f>
        <v>AMBA</v>
      </c>
      <c r="X708" s="20" t="str">
        <f>+IF(V708="","-",CONCATENATE(V708,"_",W708))</f>
        <v>EPA_AMBA</v>
      </c>
      <c r="Y708" s="59">
        <v>0.53198927640914917</v>
      </c>
      <c r="Z708" t="str">
        <f>+IFERROR(VLOOKUP(H708,#REF!,2,FALSE),"-")</f>
        <v>-</v>
      </c>
      <c r="AA708" t="s">
        <v>2393</v>
      </c>
      <c r="AB708" t="str">
        <f>+IF(W708="","-",IF(W708="UNICO","CENSO","MUESTRA"))</f>
        <v>MUESTRA</v>
      </c>
      <c r="AC708" t="s">
        <v>2398</v>
      </c>
      <c r="AD708" t="s">
        <v>134</v>
      </c>
      <c r="AF708">
        <f>+COUNTIF(Piloto!C:C,MARCO!A708)</f>
        <v>0</v>
      </c>
    </row>
    <row r="709" spans="1:32" x14ac:dyDescent="0.25">
      <c r="A709" s="5" t="str">
        <f t="shared" si="11"/>
        <v>0117DE0711</v>
      </c>
      <c r="B709" s="23" t="s">
        <v>2119</v>
      </c>
      <c r="C709" t="s">
        <v>140</v>
      </c>
      <c r="D709" t="s">
        <v>85</v>
      </c>
      <c r="E709" t="s">
        <v>1888</v>
      </c>
      <c r="F709">
        <v>601030</v>
      </c>
      <c r="G709">
        <v>0</v>
      </c>
      <c r="H709" t="s">
        <v>1900</v>
      </c>
      <c r="I709" t="s">
        <v>20</v>
      </c>
      <c r="J709" t="s">
        <v>74</v>
      </c>
      <c r="K709" t="s">
        <v>21</v>
      </c>
      <c r="M709" t="s">
        <v>17882</v>
      </c>
      <c r="N709" t="s">
        <v>22</v>
      </c>
      <c r="O709" t="s">
        <v>23</v>
      </c>
      <c r="P709" t="s">
        <v>26</v>
      </c>
      <c r="Q709" t="s">
        <v>27</v>
      </c>
      <c r="R709" s="13">
        <v>129</v>
      </c>
      <c r="S709" s="13">
        <v>6</v>
      </c>
      <c r="T709" s="21">
        <v>1</v>
      </c>
      <c r="V709" t="s">
        <v>2115</v>
      </c>
      <c r="W709" t="str">
        <f>+IF(V709="","",IF(MID(V709,1,3)="ECE","UNICO",IF(V709="FINES",CONCATENATE("R",IF(OR(C709="16",C709="21",C709="22",C709="23"),"16212223",IF(OR(C709="15",C709="17",C709="24",C709="25"),"15172425",C709))),IF(V709="CEBAS","UNICO",IF(VALUE(C709)&lt;=11,"AMBA","INTERIOR")))))</f>
        <v>AMBA</v>
      </c>
      <c r="X709" s="20" t="str">
        <f>+IF(V709="","-",CONCATENATE(V709,"_",W709))</f>
        <v>EPA_AMBA</v>
      </c>
      <c r="Y709" s="59">
        <v>0.53388123078779737</v>
      </c>
      <c r="Z709" t="str">
        <f>+IFERROR(VLOOKUP(H709,#REF!,2,FALSE),"-")</f>
        <v>-</v>
      </c>
      <c r="AA709" t="s">
        <v>2393</v>
      </c>
      <c r="AB709" t="str">
        <f>+IF(W709="","-",IF(W709="UNICO","CENSO","MUESTRA"))</f>
        <v>MUESTRA</v>
      </c>
      <c r="AC709" t="s">
        <v>2397</v>
      </c>
      <c r="AD709" t="s">
        <v>134</v>
      </c>
      <c r="AF709">
        <f>+COUNTIF(Piloto!C:C,MARCO!A709)</f>
        <v>0</v>
      </c>
    </row>
    <row r="710" spans="1:32" x14ac:dyDescent="0.25">
      <c r="A710" s="5" t="str">
        <f t="shared" si="11"/>
        <v>0001DE0704</v>
      </c>
      <c r="B710" s="23" t="s">
        <v>2119</v>
      </c>
      <c r="C710" t="s">
        <v>19</v>
      </c>
      <c r="D710" t="s">
        <v>17</v>
      </c>
      <c r="E710" t="s">
        <v>18</v>
      </c>
      <c r="F710">
        <v>603172</v>
      </c>
      <c r="G710">
        <v>0</v>
      </c>
      <c r="H710" t="s">
        <v>59</v>
      </c>
      <c r="I710" t="s">
        <v>20</v>
      </c>
      <c r="J710" t="s">
        <v>74</v>
      </c>
      <c r="K710" t="s">
        <v>21</v>
      </c>
      <c r="M710" t="s">
        <v>17883</v>
      </c>
      <c r="N710" t="s">
        <v>22</v>
      </c>
      <c r="O710" t="s">
        <v>23</v>
      </c>
      <c r="P710" t="s">
        <v>26</v>
      </c>
      <c r="Q710" t="s">
        <v>27</v>
      </c>
      <c r="R710" s="13">
        <v>80</v>
      </c>
      <c r="S710" s="13">
        <v>8</v>
      </c>
      <c r="T710" s="21">
        <v>1</v>
      </c>
      <c r="V710" t="s">
        <v>2115</v>
      </c>
      <c r="W710" t="str">
        <f>+IF(V710="","",IF(MID(V710,1,3)="ECE","UNICO",IF(V710="FINES",CONCATENATE("R",IF(OR(C710="16",C710="21",C710="22",C710="23"),"16212223",IF(OR(C710="15",C710="17",C710="24",C710="25"),"15172425",C710))),IF(V710="CEBAS","UNICO",IF(VALUE(C710)&lt;=11,"AMBA","INTERIOR")))))</f>
        <v>AMBA</v>
      </c>
      <c r="X710" s="20" t="str">
        <f>+IF(V710="","-",CONCATENATE(V710,"_",W710))</f>
        <v>EPA_AMBA</v>
      </c>
      <c r="Y710" s="59">
        <v>0.53669939769638908</v>
      </c>
      <c r="Z710" t="str">
        <f>+IFERROR(VLOOKUP(H710,#REF!,2,FALSE),"-")</f>
        <v>-</v>
      </c>
      <c r="AA710" t="s">
        <v>2393</v>
      </c>
      <c r="AB710" t="str">
        <f>+IF(W710="","-",IF(W710="UNICO","CENSO","MUESTRA"))</f>
        <v>MUESTRA</v>
      </c>
      <c r="AC710" t="s">
        <v>2397</v>
      </c>
      <c r="AD710" t="s">
        <v>134</v>
      </c>
      <c r="AF710">
        <f>+COUNTIF(Piloto!C:C,MARCO!A710)</f>
        <v>0</v>
      </c>
    </row>
    <row r="711" spans="1:32" x14ac:dyDescent="0.25">
      <c r="A711" s="5" t="str">
        <f t="shared" si="11"/>
        <v>0119DE0702</v>
      </c>
      <c r="B711" s="23" t="s">
        <v>2119</v>
      </c>
      <c r="C711" t="s">
        <v>584</v>
      </c>
      <c r="D711" t="s">
        <v>419</v>
      </c>
      <c r="E711" t="s">
        <v>1915</v>
      </c>
      <c r="F711">
        <v>611672</v>
      </c>
      <c r="G711">
        <v>0</v>
      </c>
      <c r="H711" t="s">
        <v>1924</v>
      </c>
      <c r="I711" t="s">
        <v>20</v>
      </c>
      <c r="J711" t="s">
        <v>74</v>
      </c>
      <c r="K711" t="s">
        <v>21</v>
      </c>
      <c r="M711" t="s">
        <v>17884</v>
      </c>
      <c r="N711" t="s">
        <v>22</v>
      </c>
      <c r="O711" t="s">
        <v>23</v>
      </c>
      <c r="P711" t="s">
        <v>26</v>
      </c>
      <c r="Q711" t="s">
        <v>27</v>
      </c>
      <c r="R711" s="13">
        <v>148</v>
      </c>
      <c r="S711" s="13">
        <v>11</v>
      </c>
      <c r="T711" s="21">
        <v>1</v>
      </c>
      <c r="V711" t="s">
        <v>2115</v>
      </c>
      <c r="W711" t="str">
        <f>+IF(V711="","",IF(MID(V711,1,3)="ECE","UNICO",IF(V711="FINES",CONCATENATE("R",IF(OR(C711="16",C711="21",C711="22",C711="23"),"16212223",IF(OR(C711="15",C711="17",C711="24",C711="25"),"15172425",C711))),IF(V711="CEBAS","UNICO",IF(VALUE(C711)&lt;=11,"AMBA","INTERIOR")))))</f>
        <v>AMBA</v>
      </c>
      <c r="X711" s="20" t="str">
        <f>+IF(V711="","-",CONCATENATE(V711,"_",W711))</f>
        <v>EPA_AMBA</v>
      </c>
      <c r="Y711" s="59">
        <v>0.53957918364750712</v>
      </c>
      <c r="Z711" t="str">
        <f>+IFERROR(VLOOKUP(H711,#REF!,2,FALSE),"-")</f>
        <v>-</v>
      </c>
      <c r="AA711" t="s">
        <v>2393</v>
      </c>
      <c r="AB711" t="str">
        <f>+IF(W711="","-",IF(W711="UNICO","CENSO","MUESTRA"))</f>
        <v>MUESTRA</v>
      </c>
      <c r="AC711" t="s">
        <v>2397</v>
      </c>
      <c r="AD711" t="s">
        <v>134</v>
      </c>
      <c r="AF711">
        <f>+COUNTIF(Piloto!C:C,MARCO!A711)</f>
        <v>0</v>
      </c>
    </row>
    <row r="712" spans="1:32" x14ac:dyDescent="0.25">
      <c r="A712" s="5" t="str">
        <f t="shared" si="11"/>
        <v>0083DE0701</v>
      </c>
      <c r="B712" s="23" t="s">
        <v>2119</v>
      </c>
      <c r="C712" t="s">
        <v>158</v>
      </c>
      <c r="D712" t="s">
        <v>1445</v>
      </c>
      <c r="E712" t="s">
        <v>1446</v>
      </c>
      <c r="F712">
        <v>613145</v>
      </c>
      <c r="G712">
        <v>0</v>
      </c>
      <c r="H712" t="s">
        <v>1448</v>
      </c>
      <c r="I712" t="s">
        <v>20</v>
      </c>
      <c r="J712" t="s">
        <v>74</v>
      </c>
      <c r="K712" t="s">
        <v>21</v>
      </c>
      <c r="M712" t="s">
        <v>2247</v>
      </c>
      <c r="N712" t="s">
        <v>22</v>
      </c>
      <c r="O712" t="s">
        <v>23</v>
      </c>
      <c r="P712" t="s">
        <v>26</v>
      </c>
      <c r="Q712" t="s">
        <v>27</v>
      </c>
      <c r="R712" s="13">
        <v>210</v>
      </c>
      <c r="S712" s="13">
        <v>13</v>
      </c>
      <c r="T712" s="21">
        <v>1</v>
      </c>
      <c r="V712" t="s">
        <v>2115</v>
      </c>
      <c r="W712" t="str">
        <f>+IF(V712="","",IF(MID(V712,1,3)="ECE","UNICO",IF(V712="FINES",CONCATENATE("R",IF(OR(C712="16",C712="21",C712="22",C712="23"),"16212223",IF(OR(C712="15",C712="17",C712="24",C712="25"),"15172425",C712))),IF(V712="CEBAS","UNICO",IF(VALUE(C712)&lt;=11,"AMBA","INTERIOR")))))</f>
        <v>AMBA</v>
      </c>
      <c r="X712" s="20" t="str">
        <f>+IF(V712="","-",CONCATENATE(V712,"_",W712))</f>
        <v>EPA_AMBA</v>
      </c>
      <c r="Y712" s="59">
        <v>0.53999787734614479</v>
      </c>
      <c r="Z712" t="str">
        <f>+IFERROR(VLOOKUP(H712,#REF!,2,FALSE),"-")</f>
        <v>-</v>
      </c>
      <c r="AA712" t="s">
        <v>2393</v>
      </c>
      <c r="AB712" t="str">
        <f>+IF(W712="","-",IF(W712="UNICO","CENSO","MUESTRA"))</f>
        <v>MUESTRA</v>
      </c>
      <c r="AC712" t="s">
        <v>2397</v>
      </c>
      <c r="AD712" t="s">
        <v>134</v>
      </c>
      <c r="AF712">
        <f>+COUNTIF(Piloto!C:C,MARCO!A712)</f>
        <v>0</v>
      </c>
    </row>
    <row r="713" spans="1:32" x14ac:dyDescent="0.25">
      <c r="A713" s="5" t="str">
        <f t="shared" si="11"/>
        <v>0069DE0704</v>
      </c>
      <c r="B713" s="23" t="s">
        <v>2119</v>
      </c>
      <c r="C713" t="s">
        <v>1079</v>
      </c>
      <c r="D713" t="s">
        <v>1077</v>
      </c>
      <c r="E713" t="s">
        <v>1078</v>
      </c>
      <c r="F713">
        <v>611493</v>
      </c>
      <c r="G713">
        <v>0</v>
      </c>
      <c r="H713" t="s">
        <v>1107</v>
      </c>
      <c r="I713" t="s">
        <v>20</v>
      </c>
      <c r="J713" t="s">
        <v>74</v>
      </c>
      <c r="K713" t="s">
        <v>21</v>
      </c>
      <c r="M713" t="s">
        <v>17885</v>
      </c>
      <c r="N713" t="s">
        <v>22</v>
      </c>
      <c r="O713" t="s">
        <v>82</v>
      </c>
      <c r="P713" t="s">
        <v>26</v>
      </c>
      <c r="Q713" t="s">
        <v>27</v>
      </c>
      <c r="R713" s="13">
        <v>197</v>
      </c>
      <c r="S713" s="13">
        <v>19</v>
      </c>
      <c r="T713" s="21">
        <v>1</v>
      </c>
      <c r="V713" t="s">
        <v>2115</v>
      </c>
      <c r="W713" t="str">
        <f>+IF(V713="","",IF(MID(V713,1,3)="ECE","UNICO",IF(V713="FINES",CONCATENATE("R",IF(OR(C713="16",C713="21",C713="22",C713="23"),"16212223",IF(OR(C713="15",C713="17",C713="24",C713="25"),"15172425",C713))),IF(V713="CEBAS","UNICO",IF(VALUE(C713)&lt;=11,"AMBA","INTERIOR")))))</f>
        <v>AMBA</v>
      </c>
      <c r="X713" s="20" t="str">
        <f>+IF(V713="","-",CONCATENATE(V713,"_",W713))</f>
        <v>EPA_AMBA</v>
      </c>
      <c r="Y713" s="59">
        <v>0.54037451116662272</v>
      </c>
      <c r="Z713" t="str">
        <f>+IFERROR(VLOOKUP(H713,#REF!,2,FALSE),"-")</f>
        <v>-</v>
      </c>
      <c r="AA713" t="s">
        <v>2393</v>
      </c>
      <c r="AB713" t="str">
        <f>+IF(W713="","-",IF(W713="UNICO","CENSO","MUESTRA"))</f>
        <v>MUESTRA</v>
      </c>
      <c r="AC713" t="s">
        <v>2397</v>
      </c>
      <c r="AD713" t="s">
        <v>134</v>
      </c>
      <c r="AF713">
        <f>+COUNTIF(Piloto!C:C,MARCO!A713)</f>
        <v>0</v>
      </c>
    </row>
    <row r="714" spans="1:32" x14ac:dyDescent="0.25">
      <c r="A714" s="5" t="str">
        <f t="shared" si="11"/>
        <v>0111DE0706</v>
      </c>
      <c r="B714" s="23" t="s">
        <v>2119</v>
      </c>
      <c r="C714" t="s">
        <v>246</v>
      </c>
      <c r="D714" t="s">
        <v>575</v>
      </c>
      <c r="E714" t="s">
        <v>1794</v>
      </c>
      <c r="F714">
        <v>604353</v>
      </c>
      <c r="G714">
        <v>0</v>
      </c>
      <c r="H714" t="s">
        <v>1809</v>
      </c>
      <c r="I714" t="s">
        <v>20</v>
      </c>
      <c r="J714" t="s">
        <v>74</v>
      </c>
      <c r="K714" t="s">
        <v>21</v>
      </c>
      <c r="M714" t="s">
        <v>17785</v>
      </c>
      <c r="N714" t="s">
        <v>22</v>
      </c>
      <c r="O714" t="s">
        <v>23</v>
      </c>
      <c r="P714" t="s">
        <v>26</v>
      </c>
      <c r="Q714" t="s">
        <v>27</v>
      </c>
      <c r="R714" s="13">
        <v>139</v>
      </c>
      <c r="S714" s="13">
        <v>11</v>
      </c>
      <c r="T714" s="21">
        <v>1</v>
      </c>
      <c r="V714" t="s">
        <v>2115</v>
      </c>
      <c r="W714" t="str">
        <f>+IF(V714="","",IF(MID(V714,1,3)="ECE","UNICO",IF(V714="FINES",CONCATENATE("R",IF(OR(C714="16",C714="21",C714="22",C714="23"),"16212223",IF(OR(C714="15",C714="17",C714="24",C714="25"),"15172425",C714))),IF(V714="CEBAS","UNICO",IF(VALUE(C714)&lt;=11,"AMBA","INTERIOR")))))</f>
        <v>AMBA</v>
      </c>
      <c r="X714" s="20" t="str">
        <f>+IF(V714="","-",CONCATENATE(V714,"_",W714))</f>
        <v>EPA_AMBA</v>
      </c>
      <c r="Y714" s="59">
        <v>0.5429718106081991</v>
      </c>
      <c r="Z714" t="str">
        <f>+IFERROR(VLOOKUP(H714,#REF!,2,FALSE),"-")</f>
        <v>-</v>
      </c>
      <c r="AA714" t="s">
        <v>2393</v>
      </c>
      <c r="AB714" t="str">
        <f>+IF(W714="","-",IF(W714="UNICO","CENSO","MUESTRA"))</f>
        <v>MUESTRA</v>
      </c>
      <c r="AC714" t="s">
        <v>2397</v>
      </c>
      <c r="AD714" t="s">
        <v>134</v>
      </c>
      <c r="AF714">
        <f>+COUNTIF(Piloto!C:C,MARCO!A714)</f>
        <v>0</v>
      </c>
    </row>
    <row r="715" spans="1:32" x14ac:dyDescent="0.25">
      <c r="A715" s="5" t="str">
        <f t="shared" si="11"/>
        <v>0067DE0702</v>
      </c>
      <c r="B715" s="23" t="s">
        <v>2119</v>
      </c>
      <c r="C715" t="s">
        <v>86</v>
      </c>
      <c r="D715" t="s">
        <v>1059</v>
      </c>
      <c r="E715" t="s">
        <v>1060</v>
      </c>
      <c r="F715">
        <v>610592</v>
      </c>
      <c r="G715">
        <v>0</v>
      </c>
      <c r="H715" t="s">
        <v>1062</v>
      </c>
      <c r="I715" t="s">
        <v>20</v>
      </c>
      <c r="J715" t="s">
        <v>74</v>
      </c>
      <c r="K715" t="s">
        <v>21</v>
      </c>
      <c r="M715" t="s">
        <v>17886</v>
      </c>
      <c r="N715" t="s">
        <v>22</v>
      </c>
      <c r="O715" t="s">
        <v>23</v>
      </c>
      <c r="P715" t="s">
        <v>26</v>
      </c>
      <c r="Q715" t="s">
        <v>27</v>
      </c>
      <c r="R715" s="13">
        <v>131</v>
      </c>
      <c r="S715" s="13">
        <v>13</v>
      </c>
      <c r="T715" s="21">
        <v>1</v>
      </c>
      <c r="V715" t="s">
        <v>2115</v>
      </c>
      <c r="W715" t="str">
        <f>+IF(V715="","",IF(MID(V715,1,3)="ECE","UNICO",IF(V715="FINES",CONCATENATE("R",IF(OR(C715="16",C715="21",C715="22",C715="23"),"16212223",IF(OR(C715="15",C715="17",C715="24",C715="25"),"15172425",C715))),IF(V715="CEBAS","UNICO",IF(VALUE(C715)&lt;=11,"AMBA","INTERIOR")))))</f>
        <v>AMBA</v>
      </c>
      <c r="X715" s="20" t="str">
        <f>+IF(V715="","-",CONCATENATE(V715,"_",W715))</f>
        <v>EPA_AMBA</v>
      </c>
      <c r="Y715" s="59">
        <v>0.54428774762798005</v>
      </c>
      <c r="Z715" t="str">
        <f>+IFERROR(VLOOKUP(H715,#REF!,2,FALSE),"-")</f>
        <v>-</v>
      </c>
      <c r="AA715" t="s">
        <v>2393</v>
      </c>
      <c r="AB715" t="str">
        <f>+IF(W715="","-",IF(W715="UNICO","CENSO","MUESTRA"))</f>
        <v>MUESTRA</v>
      </c>
      <c r="AC715" t="s">
        <v>2398</v>
      </c>
      <c r="AD715" t="s">
        <v>134</v>
      </c>
      <c r="AF715">
        <f>+COUNTIF(Piloto!C:C,MARCO!A715)</f>
        <v>0</v>
      </c>
    </row>
    <row r="716" spans="1:32" x14ac:dyDescent="0.25">
      <c r="A716" s="5" t="str">
        <f t="shared" si="11"/>
        <v>0062DE0703</v>
      </c>
      <c r="B716" s="23" t="s">
        <v>2119</v>
      </c>
      <c r="C716" t="s">
        <v>246</v>
      </c>
      <c r="D716" t="s">
        <v>958</v>
      </c>
      <c r="E716" t="s">
        <v>959</v>
      </c>
      <c r="F716">
        <v>602444</v>
      </c>
      <c r="G716">
        <v>0</v>
      </c>
      <c r="H716" t="s">
        <v>969</v>
      </c>
      <c r="I716" t="s">
        <v>20</v>
      </c>
      <c r="J716" t="s">
        <v>74</v>
      </c>
      <c r="K716" t="s">
        <v>21</v>
      </c>
      <c r="M716" t="s">
        <v>17887</v>
      </c>
      <c r="N716" t="s">
        <v>22</v>
      </c>
      <c r="O716" t="s">
        <v>23</v>
      </c>
      <c r="P716" t="s">
        <v>26</v>
      </c>
      <c r="Q716" t="s">
        <v>27</v>
      </c>
      <c r="R716" s="13">
        <v>183</v>
      </c>
      <c r="S716" s="13">
        <v>12</v>
      </c>
      <c r="T716" s="21">
        <v>1</v>
      </c>
      <c r="V716" t="s">
        <v>2115</v>
      </c>
      <c r="W716" t="str">
        <f>+IF(V716="","",IF(MID(V716,1,3)="ECE","UNICO",IF(V716="FINES",CONCATENATE("R",IF(OR(C716="16",C716="21",C716="22",C716="23"),"16212223",IF(OR(C716="15",C716="17",C716="24",C716="25"),"15172425",C716))),IF(V716="CEBAS","UNICO",IF(VALUE(C716)&lt;=11,"AMBA","INTERIOR")))))</f>
        <v>AMBA</v>
      </c>
      <c r="X716" s="20" t="str">
        <f>+IF(V716="","-",CONCATENATE(V716,"_",W716))</f>
        <v>EPA_AMBA</v>
      </c>
      <c r="Y716" s="59">
        <v>0.54805996386628397</v>
      </c>
      <c r="Z716" t="str">
        <f>+IFERROR(VLOOKUP(H716,#REF!,2,FALSE),"-")</f>
        <v>-</v>
      </c>
      <c r="AA716" t="s">
        <v>2393</v>
      </c>
      <c r="AB716" t="str">
        <f>+IF(W716="","-",IF(W716="UNICO","CENSO","MUESTRA"))</f>
        <v>MUESTRA</v>
      </c>
      <c r="AC716" t="s">
        <v>2398</v>
      </c>
      <c r="AD716" t="s">
        <v>134</v>
      </c>
      <c r="AF716">
        <f>+COUNTIF(Piloto!C:C,MARCO!A716)</f>
        <v>0</v>
      </c>
    </row>
    <row r="717" spans="1:32" x14ac:dyDescent="0.25">
      <c r="A717" s="5" t="str">
        <f t="shared" si="11"/>
        <v>0069DE0711</v>
      </c>
      <c r="B717" s="23" t="s">
        <v>2119</v>
      </c>
      <c r="C717" t="s">
        <v>1079</v>
      </c>
      <c r="D717" t="s">
        <v>1077</v>
      </c>
      <c r="E717" t="s">
        <v>1078</v>
      </c>
      <c r="F717">
        <v>608514</v>
      </c>
      <c r="G717">
        <v>0</v>
      </c>
      <c r="H717" t="s">
        <v>1097</v>
      </c>
      <c r="I717" t="s">
        <v>20</v>
      </c>
      <c r="J717" t="s">
        <v>74</v>
      </c>
      <c r="K717" t="s">
        <v>21</v>
      </c>
      <c r="M717" t="s">
        <v>17882</v>
      </c>
      <c r="N717" t="s">
        <v>22</v>
      </c>
      <c r="O717" t="s">
        <v>23</v>
      </c>
      <c r="P717" t="s">
        <v>26</v>
      </c>
      <c r="Q717" t="s">
        <v>27</v>
      </c>
      <c r="R717" s="13">
        <v>136</v>
      </c>
      <c r="S717" s="13">
        <v>11</v>
      </c>
      <c r="T717" s="21">
        <v>1</v>
      </c>
      <c r="V717" t="s">
        <v>2115</v>
      </c>
      <c r="W717" t="str">
        <f>+IF(V717="","",IF(MID(V717,1,3)="ECE","UNICO",IF(V717="FINES",CONCATENATE("R",IF(OR(C717="16",C717="21",C717="22",C717="23"),"16212223",IF(OR(C717="15",C717="17",C717="24",C717="25"),"15172425",C717))),IF(V717="CEBAS","UNICO",IF(VALUE(C717)&lt;=11,"AMBA","INTERIOR")))))</f>
        <v>AMBA</v>
      </c>
      <c r="X717" s="20" t="str">
        <f>+IF(V717="","-",CONCATENATE(V717,"_",W717))</f>
        <v>EPA_AMBA</v>
      </c>
      <c r="Y717" s="59">
        <v>0.5494372299739293</v>
      </c>
      <c r="Z717" t="str">
        <f>+IFERROR(VLOOKUP(H717,#REF!,2,FALSE),"-")</f>
        <v>-</v>
      </c>
      <c r="AA717" t="s">
        <v>2393</v>
      </c>
      <c r="AB717" t="str">
        <f>+IF(W717="","-",IF(W717="UNICO","CENSO","MUESTRA"))</f>
        <v>MUESTRA</v>
      </c>
      <c r="AC717" t="s">
        <v>2398</v>
      </c>
      <c r="AD717" t="s">
        <v>134</v>
      </c>
      <c r="AF717">
        <f>+COUNTIF(Piloto!C:C,MARCO!A717)</f>
        <v>0</v>
      </c>
    </row>
    <row r="718" spans="1:32" x14ac:dyDescent="0.25">
      <c r="A718" s="5" t="str">
        <f t="shared" si="11"/>
        <v>0005DE0705</v>
      </c>
      <c r="B718" s="23" t="s">
        <v>2119</v>
      </c>
      <c r="C718" t="s">
        <v>246</v>
      </c>
      <c r="D718" t="s">
        <v>243</v>
      </c>
      <c r="E718" t="s">
        <v>245</v>
      </c>
      <c r="F718">
        <v>604305</v>
      </c>
      <c r="G718">
        <v>0</v>
      </c>
      <c r="H718" t="s">
        <v>248</v>
      </c>
      <c r="I718" t="s">
        <v>20</v>
      </c>
      <c r="J718" t="s">
        <v>74</v>
      </c>
      <c r="K718" t="s">
        <v>21</v>
      </c>
      <c r="M718" t="s">
        <v>17888</v>
      </c>
      <c r="N718" t="s">
        <v>22</v>
      </c>
      <c r="O718" t="s">
        <v>23</v>
      </c>
      <c r="P718" t="s">
        <v>26</v>
      </c>
      <c r="Q718" t="s">
        <v>27</v>
      </c>
      <c r="R718" s="13">
        <v>45</v>
      </c>
      <c r="S718" s="13">
        <v>5</v>
      </c>
      <c r="T718" s="21">
        <v>1</v>
      </c>
      <c r="V718" t="s">
        <v>2115</v>
      </c>
      <c r="W718" t="str">
        <f>+IF(V718="","",IF(MID(V718,1,3)="ECE","UNICO",IF(V718="FINES",CONCATENATE("R",IF(OR(C718="16",C718="21",C718="22",C718="23"),"16212223",IF(OR(C718="15",C718="17",C718="24",C718="25"),"15172425",C718))),IF(V718="CEBAS","UNICO",IF(VALUE(C718)&lt;=11,"AMBA","INTERIOR")))))</f>
        <v>AMBA</v>
      </c>
      <c r="X718" s="20" t="str">
        <f>+IF(V718="","-",CONCATENATE(V718,"_",W718))</f>
        <v>EPA_AMBA</v>
      </c>
      <c r="Y718" s="59">
        <v>0.55026344779659719</v>
      </c>
      <c r="Z718" t="str">
        <f>+IFERROR(VLOOKUP(H718,#REF!,2,FALSE),"-")</f>
        <v>-</v>
      </c>
      <c r="AA718" t="s">
        <v>2393</v>
      </c>
      <c r="AB718" t="str">
        <f>+IF(W718="","-",IF(W718="UNICO","CENSO","MUESTRA"))</f>
        <v>MUESTRA</v>
      </c>
      <c r="AC718" t="s">
        <v>2397</v>
      </c>
      <c r="AD718" t="s">
        <v>134</v>
      </c>
      <c r="AF718">
        <f>+COUNTIF(Piloto!C:C,MARCO!A718)</f>
        <v>0</v>
      </c>
    </row>
    <row r="719" spans="1:32" x14ac:dyDescent="0.25">
      <c r="A719" s="5" t="str">
        <f t="shared" si="11"/>
        <v>0005DE0704</v>
      </c>
      <c r="B719" s="23" t="s">
        <v>2119</v>
      </c>
      <c r="C719" t="s">
        <v>246</v>
      </c>
      <c r="D719" t="s">
        <v>243</v>
      </c>
      <c r="E719" t="s">
        <v>245</v>
      </c>
      <c r="F719">
        <v>612518</v>
      </c>
      <c r="G719">
        <v>0</v>
      </c>
      <c r="H719" t="s">
        <v>259</v>
      </c>
      <c r="I719" t="s">
        <v>20</v>
      </c>
      <c r="J719" t="s">
        <v>74</v>
      </c>
      <c r="K719" t="s">
        <v>21</v>
      </c>
      <c r="M719" t="s">
        <v>17826</v>
      </c>
      <c r="N719" t="s">
        <v>22</v>
      </c>
      <c r="O719" t="s">
        <v>23</v>
      </c>
      <c r="P719" t="s">
        <v>26</v>
      </c>
      <c r="Q719" t="s">
        <v>27</v>
      </c>
      <c r="R719" s="13">
        <v>118</v>
      </c>
      <c r="S719" s="13">
        <v>11</v>
      </c>
      <c r="T719" s="21">
        <v>1</v>
      </c>
      <c r="V719" t="s">
        <v>2115</v>
      </c>
      <c r="W719" t="str">
        <f>+IF(V719="","",IF(MID(V719,1,3)="ECE","UNICO",IF(V719="FINES",CONCATENATE("R",IF(OR(C719="16",C719="21",C719="22",C719="23"),"16212223",IF(OR(C719="15",C719="17",C719="24",C719="25"),"15172425",C719))),IF(V719="CEBAS","UNICO",IF(VALUE(C719)&lt;=11,"AMBA","INTERIOR")))))</f>
        <v>AMBA</v>
      </c>
      <c r="X719" s="20" t="str">
        <f>+IF(V719="","-",CONCATENATE(V719,"_",W719))</f>
        <v>EPA_AMBA</v>
      </c>
      <c r="Y719" s="59">
        <v>0.55922847805601172</v>
      </c>
      <c r="Z719" t="str">
        <f>+IFERROR(VLOOKUP(H719,#REF!,2,FALSE),"-")</f>
        <v>-</v>
      </c>
      <c r="AA719" t="s">
        <v>2393</v>
      </c>
      <c r="AB719" t="str">
        <f>+IF(W719="","-",IF(W719="UNICO","CENSO","MUESTRA"))</f>
        <v>MUESTRA</v>
      </c>
      <c r="AC719" t="s">
        <v>2397</v>
      </c>
      <c r="AD719" t="s">
        <v>134</v>
      </c>
      <c r="AF719">
        <f>+COUNTIF(Piloto!C:C,MARCO!A719)</f>
        <v>0</v>
      </c>
    </row>
    <row r="720" spans="1:32" x14ac:dyDescent="0.25">
      <c r="A720" s="5" t="str">
        <f t="shared" si="11"/>
        <v>0069DE0752</v>
      </c>
      <c r="B720" s="23" t="s">
        <v>2119</v>
      </c>
      <c r="C720" t="s">
        <v>1079</v>
      </c>
      <c r="D720" t="s">
        <v>1077</v>
      </c>
      <c r="E720" t="s">
        <v>1078</v>
      </c>
      <c r="F720">
        <v>613635</v>
      </c>
      <c r="G720">
        <v>0</v>
      </c>
      <c r="H720" t="s">
        <v>1110</v>
      </c>
      <c r="I720" t="s">
        <v>20</v>
      </c>
      <c r="J720" t="s">
        <v>74</v>
      </c>
      <c r="K720" t="s">
        <v>21</v>
      </c>
      <c r="M720" t="s">
        <v>17889</v>
      </c>
      <c r="N720" t="s">
        <v>22</v>
      </c>
      <c r="O720" t="s">
        <v>23</v>
      </c>
      <c r="P720" t="s">
        <v>26</v>
      </c>
      <c r="Q720" t="s">
        <v>27</v>
      </c>
      <c r="R720" s="13">
        <v>117</v>
      </c>
      <c r="S720" s="13">
        <v>9</v>
      </c>
      <c r="T720" s="21">
        <v>1</v>
      </c>
      <c r="V720" t="s">
        <v>2115</v>
      </c>
      <c r="W720" t="str">
        <f>+IF(V720="","",IF(MID(V720,1,3)="ECE","UNICO",IF(V720="FINES",CONCATENATE("R",IF(OR(C720="16",C720="21",C720="22",C720="23"),"16212223",IF(OR(C720="15",C720="17",C720="24",C720="25"),"15172425",C720))),IF(V720="CEBAS","UNICO",IF(VALUE(C720)&lt;=11,"AMBA","INTERIOR")))))</f>
        <v>AMBA</v>
      </c>
      <c r="X720" s="20" t="str">
        <f>+IF(V720="","-",CONCATENATE(V720,"_",W720))</f>
        <v>EPA_AMBA</v>
      </c>
      <c r="Y720" s="59">
        <v>0.56223112675878739</v>
      </c>
      <c r="Z720" t="str">
        <f>+IFERROR(VLOOKUP(H720,#REF!,2,FALSE),"-")</f>
        <v>-</v>
      </c>
      <c r="AA720" t="s">
        <v>2393</v>
      </c>
      <c r="AB720" t="str">
        <f>+IF(W720="","-",IF(W720="UNICO","CENSO","MUESTRA"))</f>
        <v>MUESTRA</v>
      </c>
      <c r="AC720" t="s">
        <v>2397</v>
      </c>
      <c r="AD720" t="s">
        <v>134</v>
      </c>
      <c r="AF720">
        <f>+COUNTIF(Piloto!C:C,MARCO!A720)</f>
        <v>0</v>
      </c>
    </row>
    <row r="721" spans="1:32" x14ac:dyDescent="0.25">
      <c r="A721" s="5" t="str">
        <f t="shared" si="11"/>
        <v>0055DE0747</v>
      </c>
      <c r="B721" s="23" t="s">
        <v>2119</v>
      </c>
      <c r="C721" t="s">
        <v>884</v>
      </c>
      <c r="D721" t="s">
        <v>882</v>
      </c>
      <c r="E721" t="s">
        <v>883</v>
      </c>
      <c r="F721">
        <v>602537</v>
      </c>
      <c r="G721">
        <v>0</v>
      </c>
      <c r="H721" t="s">
        <v>886</v>
      </c>
      <c r="I721" t="s">
        <v>20</v>
      </c>
      <c r="J721" t="s">
        <v>74</v>
      </c>
      <c r="K721" t="s">
        <v>21</v>
      </c>
      <c r="M721" t="s">
        <v>17890</v>
      </c>
      <c r="N721" t="s">
        <v>22</v>
      </c>
      <c r="O721" t="s">
        <v>23</v>
      </c>
      <c r="P721" t="s">
        <v>26</v>
      </c>
      <c r="Q721" t="s">
        <v>27</v>
      </c>
      <c r="R721" s="13">
        <v>127</v>
      </c>
      <c r="S721" s="13">
        <v>8</v>
      </c>
      <c r="T721" s="21">
        <v>1</v>
      </c>
      <c r="V721" t="s">
        <v>2115</v>
      </c>
      <c r="W721" t="str">
        <f>+IF(V721="","",IF(MID(V721,1,3)="ECE","UNICO",IF(V721="FINES",CONCATENATE("R",IF(OR(C721="16",C721="21",C721="22",C721="23"),"16212223",IF(OR(C721="15",C721="17",C721="24",C721="25"),"15172425",C721))),IF(V721="CEBAS","UNICO",IF(VALUE(C721)&lt;=11,"AMBA","INTERIOR")))))</f>
        <v>AMBA</v>
      </c>
      <c r="X721" s="20" t="str">
        <f>+IF(V721="","-",CONCATENATE(V721,"_",W721))</f>
        <v>EPA_AMBA</v>
      </c>
      <c r="Y721" s="59">
        <v>0.56487368812432159</v>
      </c>
      <c r="Z721" t="str">
        <f>+IFERROR(VLOOKUP(H721,#REF!,2,FALSE),"-")</f>
        <v>-</v>
      </c>
      <c r="AA721" t="s">
        <v>2393</v>
      </c>
      <c r="AB721" t="str">
        <f>+IF(W721="","-",IF(W721="UNICO","CENSO","MUESTRA"))</f>
        <v>MUESTRA</v>
      </c>
      <c r="AC721" t="s">
        <v>2398</v>
      </c>
      <c r="AD721" t="s">
        <v>134</v>
      </c>
      <c r="AF721">
        <f>+COUNTIF(Piloto!C:C,MARCO!A721)</f>
        <v>0</v>
      </c>
    </row>
    <row r="722" spans="1:32" x14ac:dyDescent="0.25">
      <c r="A722" s="5" t="str">
        <f t="shared" si="11"/>
        <v>0004DE0710</v>
      </c>
      <c r="B722" s="23" t="s">
        <v>2119</v>
      </c>
      <c r="C722" t="s">
        <v>186</v>
      </c>
      <c r="D722" t="s">
        <v>183</v>
      </c>
      <c r="E722" t="s">
        <v>185</v>
      </c>
      <c r="F722">
        <v>613897</v>
      </c>
      <c r="G722">
        <v>0</v>
      </c>
      <c r="H722" t="s">
        <v>208</v>
      </c>
      <c r="I722" t="s">
        <v>20</v>
      </c>
      <c r="J722" t="s">
        <v>74</v>
      </c>
      <c r="K722" t="s">
        <v>21</v>
      </c>
      <c r="M722" t="s">
        <v>17891</v>
      </c>
      <c r="N722" t="s">
        <v>22</v>
      </c>
      <c r="O722" t="s">
        <v>23</v>
      </c>
      <c r="P722" t="s">
        <v>26</v>
      </c>
      <c r="Q722" t="s">
        <v>27</v>
      </c>
      <c r="R722" s="13">
        <v>86</v>
      </c>
      <c r="S722" s="13">
        <v>4</v>
      </c>
      <c r="T722" s="21">
        <v>1</v>
      </c>
      <c r="V722" t="s">
        <v>2115</v>
      </c>
      <c r="W722" t="str">
        <f>+IF(V722="","",IF(MID(V722,1,3)="ECE","UNICO",IF(V722="FINES",CONCATENATE("R",IF(OR(C722="16",C722="21",C722="22",C722="23"),"16212223",IF(OR(C722="15",C722="17",C722="24",C722="25"),"15172425",C722))),IF(V722="CEBAS","UNICO",IF(VALUE(C722)&lt;=11,"AMBA","INTERIOR")))))</f>
        <v>AMBA</v>
      </c>
      <c r="X722" s="20" t="str">
        <f>+IF(V722="","-",CONCATENATE(V722,"_",W722))</f>
        <v>EPA_AMBA</v>
      </c>
      <c r="Y722" s="59">
        <v>0.56722551749812233</v>
      </c>
      <c r="Z722" t="str">
        <f>+IFERROR(VLOOKUP(H722,#REF!,2,FALSE),"-")</f>
        <v>-</v>
      </c>
      <c r="AA722" t="s">
        <v>2393</v>
      </c>
      <c r="AB722" t="str">
        <f>+IF(W722="","-",IF(W722="UNICO","CENSO","MUESTRA"))</f>
        <v>MUESTRA</v>
      </c>
      <c r="AC722" t="s">
        <v>2398</v>
      </c>
      <c r="AD722" t="s">
        <v>134</v>
      </c>
      <c r="AF722">
        <f>+COUNTIF(Piloto!C:C,MARCO!A722)</f>
        <v>0</v>
      </c>
    </row>
    <row r="723" spans="1:32" x14ac:dyDescent="0.25">
      <c r="A723" s="5" t="str">
        <f t="shared" si="11"/>
        <v>0045DE0701</v>
      </c>
      <c r="B723" s="23" t="s">
        <v>2119</v>
      </c>
      <c r="C723" t="s">
        <v>140</v>
      </c>
      <c r="D723" t="s">
        <v>760</v>
      </c>
      <c r="E723" t="s">
        <v>761</v>
      </c>
      <c r="F723">
        <v>613141</v>
      </c>
      <c r="G723">
        <v>0</v>
      </c>
      <c r="H723" t="s">
        <v>764</v>
      </c>
      <c r="I723" t="s">
        <v>20</v>
      </c>
      <c r="J723" t="s">
        <v>74</v>
      </c>
      <c r="K723" t="s">
        <v>21</v>
      </c>
      <c r="M723" t="s">
        <v>17892</v>
      </c>
      <c r="N723" t="s">
        <v>22</v>
      </c>
      <c r="O723" t="s">
        <v>23</v>
      </c>
      <c r="P723" t="s">
        <v>26</v>
      </c>
      <c r="Q723" t="s">
        <v>27</v>
      </c>
      <c r="R723" s="13">
        <v>91</v>
      </c>
      <c r="S723" s="13">
        <v>5</v>
      </c>
      <c r="T723" s="21">
        <v>1</v>
      </c>
      <c r="V723" t="s">
        <v>2115</v>
      </c>
      <c r="W723" t="str">
        <f>+IF(V723="","",IF(MID(V723,1,3)="ECE","UNICO",IF(V723="FINES",CONCATENATE("R",IF(OR(C723="16",C723="21",C723="22",C723="23"),"16212223",IF(OR(C723="15",C723="17",C723="24",C723="25"),"15172425",C723))),IF(V723="CEBAS","UNICO",IF(VALUE(C723)&lt;=11,"AMBA","INTERIOR")))))</f>
        <v>AMBA</v>
      </c>
      <c r="X723" s="20" t="str">
        <f>+IF(V723="","-",CONCATENATE(V723,"_",W723))</f>
        <v>EPA_AMBA</v>
      </c>
      <c r="Y723" s="59">
        <v>0.57025221756526401</v>
      </c>
      <c r="Z723" t="str">
        <f>+IFERROR(VLOOKUP(H723,#REF!,2,FALSE),"-")</f>
        <v>-</v>
      </c>
      <c r="AA723" t="s">
        <v>2393</v>
      </c>
      <c r="AB723" t="str">
        <f>+IF(W723="","-",IF(W723="UNICO","CENSO","MUESTRA"))</f>
        <v>MUESTRA</v>
      </c>
      <c r="AC723" t="s">
        <v>2398</v>
      </c>
      <c r="AD723" t="s">
        <v>134</v>
      </c>
      <c r="AF723">
        <f>+COUNTIF(Piloto!C:C,MARCO!A723)</f>
        <v>0</v>
      </c>
    </row>
    <row r="724" spans="1:32" x14ac:dyDescent="0.25">
      <c r="A724" s="5" t="str">
        <f t="shared" si="11"/>
        <v>0117DE0703</v>
      </c>
      <c r="B724" s="23" t="s">
        <v>2119</v>
      </c>
      <c r="C724" t="s">
        <v>140</v>
      </c>
      <c r="D724" t="s">
        <v>85</v>
      </c>
      <c r="E724" t="s">
        <v>1888</v>
      </c>
      <c r="F724">
        <v>611416</v>
      </c>
      <c r="G724">
        <v>0</v>
      </c>
      <c r="H724" t="s">
        <v>1895</v>
      </c>
      <c r="I724" t="s">
        <v>20</v>
      </c>
      <c r="J724" t="s">
        <v>74</v>
      </c>
      <c r="K724" t="s">
        <v>21</v>
      </c>
      <c r="M724" t="s">
        <v>17893</v>
      </c>
      <c r="N724" t="s">
        <v>22</v>
      </c>
      <c r="O724" t="s">
        <v>23</v>
      </c>
      <c r="P724" t="s">
        <v>26</v>
      </c>
      <c r="Q724" t="s">
        <v>27</v>
      </c>
      <c r="R724" s="13">
        <v>82</v>
      </c>
      <c r="S724" s="13">
        <v>5</v>
      </c>
      <c r="T724" s="21">
        <v>1</v>
      </c>
      <c r="V724" t="s">
        <v>2115</v>
      </c>
      <c r="W724" t="str">
        <f>+IF(V724="","",IF(MID(V724,1,3)="ECE","UNICO",IF(V724="FINES",CONCATENATE("R",IF(OR(C724="16",C724="21",C724="22",C724="23"),"16212223",IF(OR(C724="15",C724="17",C724="24",C724="25"),"15172425",C724))),IF(V724="CEBAS","UNICO",IF(VALUE(C724)&lt;=11,"AMBA","INTERIOR")))))</f>
        <v>AMBA</v>
      </c>
      <c r="X724" s="20" t="str">
        <f>+IF(V724="","-",CONCATENATE(V724,"_",W724))</f>
        <v>EPA_AMBA</v>
      </c>
      <c r="Y724" s="59">
        <v>0.57142095710780172</v>
      </c>
      <c r="Z724" t="str">
        <f>+IFERROR(VLOOKUP(H724,#REF!,2,FALSE),"-")</f>
        <v>-</v>
      </c>
      <c r="AA724" t="s">
        <v>2393</v>
      </c>
      <c r="AB724" t="str">
        <f>+IF(W724="","-",IF(W724="UNICO","CENSO","MUESTRA"))</f>
        <v>MUESTRA</v>
      </c>
      <c r="AC724" t="s">
        <v>2397</v>
      </c>
      <c r="AD724" t="s">
        <v>134</v>
      </c>
      <c r="AF724">
        <f>+COUNTIF(Piloto!C:C,MARCO!A724)</f>
        <v>0</v>
      </c>
    </row>
    <row r="725" spans="1:32" x14ac:dyDescent="0.25">
      <c r="A725" s="5" t="str">
        <f t="shared" si="11"/>
        <v>0055DE0703</v>
      </c>
      <c r="B725" s="23" t="s">
        <v>2119</v>
      </c>
      <c r="C725" t="s">
        <v>884</v>
      </c>
      <c r="D725" t="s">
        <v>882</v>
      </c>
      <c r="E725" t="s">
        <v>883</v>
      </c>
      <c r="F725">
        <v>610595</v>
      </c>
      <c r="G725">
        <v>0</v>
      </c>
      <c r="H725" t="s">
        <v>902</v>
      </c>
      <c r="I725" t="s">
        <v>20</v>
      </c>
      <c r="J725" t="s">
        <v>74</v>
      </c>
      <c r="K725" t="s">
        <v>21</v>
      </c>
      <c r="M725" t="s">
        <v>17894</v>
      </c>
      <c r="N725" t="s">
        <v>22</v>
      </c>
      <c r="O725" t="s">
        <v>23</v>
      </c>
      <c r="P725" t="s">
        <v>26</v>
      </c>
      <c r="Q725" t="s">
        <v>27</v>
      </c>
      <c r="R725" s="13">
        <v>108</v>
      </c>
      <c r="S725" s="13">
        <v>9</v>
      </c>
      <c r="T725" s="21">
        <v>1</v>
      </c>
      <c r="V725" t="s">
        <v>2115</v>
      </c>
      <c r="W725" t="str">
        <f>+IF(V725="","",IF(MID(V725,1,3)="ECE","UNICO",IF(V725="FINES",CONCATENATE("R",IF(OR(C725="16",C725="21",C725="22",C725="23"),"16212223",IF(OR(C725="15",C725="17",C725="24",C725="25"),"15172425",C725))),IF(V725="CEBAS","UNICO",IF(VALUE(C725)&lt;=11,"AMBA","INTERIOR")))))</f>
        <v>AMBA</v>
      </c>
      <c r="X725" s="20" t="str">
        <f>+IF(V725="","-",CONCATENATE(V725,"_",W725))</f>
        <v>EPA_AMBA</v>
      </c>
      <c r="Y725" s="59">
        <v>0.57439621176038469</v>
      </c>
      <c r="Z725" t="str">
        <f>+IFERROR(VLOOKUP(H725,#REF!,2,FALSE),"-")</f>
        <v>-</v>
      </c>
      <c r="AA725" t="s">
        <v>2393</v>
      </c>
      <c r="AB725" t="str">
        <f>+IF(W725="","-",IF(W725="UNICO","CENSO","MUESTRA"))</f>
        <v>MUESTRA</v>
      </c>
      <c r="AC725" t="s">
        <v>2397</v>
      </c>
      <c r="AD725" t="s">
        <v>134</v>
      </c>
      <c r="AF725">
        <f>+COUNTIF(Piloto!C:C,MARCO!A725)</f>
        <v>0</v>
      </c>
    </row>
    <row r="726" spans="1:32" x14ac:dyDescent="0.25">
      <c r="A726" s="5" t="str">
        <f t="shared" si="11"/>
        <v>0116DE0707</v>
      </c>
      <c r="B726" s="23" t="s">
        <v>2119</v>
      </c>
      <c r="C726" t="s">
        <v>158</v>
      </c>
      <c r="D726" t="s">
        <v>162</v>
      </c>
      <c r="E726" t="s">
        <v>1868</v>
      </c>
      <c r="F726">
        <v>613902</v>
      </c>
      <c r="G726">
        <v>0</v>
      </c>
      <c r="H726" t="s">
        <v>1870</v>
      </c>
      <c r="I726" t="s">
        <v>20</v>
      </c>
      <c r="J726" t="s">
        <v>74</v>
      </c>
      <c r="K726" t="s">
        <v>21</v>
      </c>
      <c r="M726" t="s">
        <v>17820</v>
      </c>
      <c r="N726" t="s">
        <v>22</v>
      </c>
      <c r="O726" t="s">
        <v>23</v>
      </c>
      <c r="P726" t="s">
        <v>26</v>
      </c>
      <c r="Q726" t="s">
        <v>27</v>
      </c>
      <c r="R726" s="13">
        <v>95</v>
      </c>
      <c r="S726" s="13">
        <v>6</v>
      </c>
      <c r="T726" s="21">
        <v>1</v>
      </c>
      <c r="V726" t="s">
        <v>2115</v>
      </c>
      <c r="W726" t="str">
        <f>+IF(V726="","",IF(MID(V726,1,3)="ECE","UNICO",IF(V726="FINES",CONCATENATE("R",IF(OR(C726="16",C726="21",C726="22",C726="23"),"16212223",IF(OR(C726="15",C726="17",C726="24",C726="25"),"15172425",C726))),IF(V726="CEBAS","UNICO",IF(VALUE(C726)&lt;=11,"AMBA","INTERIOR")))))</f>
        <v>AMBA</v>
      </c>
      <c r="X726" s="20" t="str">
        <f>+IF(V726="","-",CONCATENATE(V726,"_",W726))</f>
        <v>EPA_AMBA</v>
      </c>
      <c r="Y726" s="59">
        <v>0.57885989546775818</v>
      </c>
      <c r="Z726" t="str">
        <f>+IFERROR(VLOOKUP(H726,#REF!,2,FALSE),"-")</f>
        <v>-</v>
      </c>
      <c r="AA726" t="s">
        <v>2393</v>
      </c>
      <c r="AB726" t="str">
        <f>+IF(W726="","-",IF(W726="UNICO","CENSO","MUESTRA"))</f>
        <v>MUESTRA</v>
      </c>
      <c r="AC726" t="s">
        <v>2398</v>
      </c>
      <c r="AD726" t="s">
        <v>134</v>
      </c>
      <c r="AF726">
        <f>+COUNTIF(Piloto!C:C,MARCO!A726)</f>
        <v>0</v>
      </c>
    </row>
    <row r="727" spans="1:32" x14ac:dyDescent="0.25">
      <c r="A727" s="5" t="str">
        <f t="shared" si="11"/>
        <v>0111DE0703</v>
      </c>
      <c r="B727" s="23" t="s">
        <v>2119</v>
      </c>
      <c r="C727" t="s">
        <v>246</v>
      </c>
      <c r="D727" t="s">
        <v>575</v>
      </c>
      <c r="E727" t="s">
        <v>1794</v>
      </c>
      <c r="F727">
        <v>602129</v>
      </c>
      <c r="G727">
        <v>0</v>
      </c>
      <c r="H727" t="s">
        <v>1805</v>
      </c>
      <c r="I727" t="s">
        <v>20</v>
      </c>
      <c r="J727" t="s">
        <v>74</v>
      </c>
      <c r="K727" t="s">
        <v>21</v>
      </c>
      <c r="M727" t="s">
        <v>17895</v>
      </c>
      <c r="N727" t="s">
        <v>22</v>
      </c>
      <c r="O727" t="s">
        <v>23</v>
      </c>
      <c r="P727" t="s">
        <v>26</v>
      </c>
      <c r="Q727" t="s">
        <v>27</v>
      </c>
      <c r="R727" s="13">
        <v>97</v>
      </c>
      <c r="S727" s="13">
        <v>7</v>
      </c>
      <c r="T727" s="21">
        <v>1</v>
      </c>
      <c r="V727" t="s">
        <v>2115</v>
      </c>
      <c r="W727" t="str">
        <f>+IF(V727="","",IF(MID(V727,1,3)="ECE","UNICO",IF(V727="FINES",CONCATENATE("R",IF(OR(C727="16",C727="21",C727="22",C727="23"),"16212223",IF(OR(C727="15",C727="17",C727="24",C727="25"),"15172425",C727))),IF(V727="CEBAS","UNICO",IF(VALUE(C727)&lt;=11,"AMBA","INTERIOR")))))</f>
        <v>AMBA</v>
      </c>
      <c r="X727" s="20" t="str">
        <f>+IF(V727="","-",CONCATENATE(V727,"_",W727))</f>
        <v>EPA_AMBA</v>
      </c>
      <c r="Y727" s="59">
        <v>0.58916481667094756</v>
      </c>
      <c r="Z727" t="str">
        <f>+IFERROR(VLOOKUP(H727,#REF!,2,FALSE),"-")</f>
        <v>-</v>
      </c>
      <c r="AA727" t="s">
        <v>2393</v>
      </c>
      <c r="AB727" t="str">
        <f>+IF(W727="","-",IF(W727="UNICO","CENSO","MUESTRA"))</f>
        <v>MUESTRA</v>
      </c>
      <c r="AC727" t="s">
        <v>2397</v>
      </c>
      <c r="AD727" t="s">
        <v>134</v>
      </c>
      <c r="AF727">
        <f>+COUNTIF(Piloto!C:C,MARCO!A727)</f>
        <v>0</v>
      </c>
    </row>
    <row r="728" spans="1:32" x14ac:dyDescent="0.25">
      <c r="A728" s="5" t="str">
        <f t="shared" si="11"/>
        <v>0100DE0703</v>
      </c>
      <c r="B728" s="23" t="s">
        <v>2119</v>
      </c>
      <c r="C728" t="s">
        <v>1245</v>
      </c>
      <c r="D728" t="s">
        <v>876</v>
      </c>
      <c r="E728" t="s">
        <v>1674</v>
      </c>
      <c r="F728">
        <v>613021</v>
      </c>
      <c r="G728">
        <v>0</v>
      </c>
      <c r="H728" t="s">
        <v>1676</v>
      </c>
      <c r="I728" t="s">
        <v>20</v>
      </c>
      <c r="J728" t="s">
        <v>74</v>
      </c>
      <c r="K728" t="s">
        <v>21</v>
      </c>
      <c r="M728" t="s">
        <v>17896</v>
      </c>
      <c r="N728" t="s">
        <v>22</v>
      </c>
      <c r="O728" t="s">
        <v>23</v>
      </c>
      <c r="P728" t="s">
        <v>26</v>
      </c>
      <c r="Q728" t="s">
        <v>27</v>
      </c>
      <c r="R728" s="13">
        <v>56</v>
      </c>
      <c r="S728" s="13">
        <v>4</v>
      </c>
      <c r="T728" s="21">
        <v>1</v>
      </c>
      <c r="V728" t="s">
        <v>2115</v>
      </c>
      <c r="W728" t="str">
        <f>+IF(V728="","",IF(MID(V728,1,3)="ECE","UNICO",IF(V728="FINES",CONCATENATE("R",IF(OR(C728="16",C728="21",C728="22",C728="23"),"16212223",IF(OR(C728="15",C728="17",C728="24",C728="25"),"15172425",C728))),IF(V728="CEBAS","UNICO",IF(VALUE(C728)&lt;=11,"AMBA","INTERIOR")))))</f>
        <v>AMBA</v>
      </c>
      <c r="X728" s="20" t="str">
        <f>+IF(V728="","-",CONCATENATE(V728,"_",W728))</f>
        <v>EPA_AMBA</v>
      </c>
      <c r="Y728" s="59">
        <v>0.58989159627394239</v>
      </c>
      <c r="Z728" t="str">
        <f>+IFERROR(VLOOKUP(H728,#REF!,2,FALSE),"-")</f>
        <v>-</v>
      </c>
      <c r="AA728" t="s">
        <v>2393</v>
      </c>
      <c r="AB728" t="str">
        <f>+IF(W728="","-",IF(W728="UNICO","CENSO","MUESTRA"))</f>
        <v>MUESTRA</v>
      </c>
      <c r="AC728" t="s">
        <v>2398</v>
      </c>
      <c r="AD728" t="s">
        <v>134</v>
      </c>
      <c r="AF728">
        <f>+COUNTIF(Piloto!C:C,MARCO!A728)</f>
        <v>0</v>
      </c>
    </row>
    <row r="729" spans="1:32" x14ac:dyDescent="0.25">
      <c r="A729" s="5" t="str">
        <f t="shared" si="11"/>
        <v>0055DE0714</v>
      </c>
      <c r="B729" s="23" t="s">
        <v>2119</v>
      </c>
      <c r="C729" t="s">
        <v>884</v>
      </c>
      <c r="D729" t="s">
        <v>882</v>
      </c>
      <c r="E729" t="s">
        <v>883</v>
      </c>
      <c r="F729">
        <v>613142</v>
      </c>
      <c r="G729">
        <v>0</v>
      </c>
      <c r="H729" t="s">
        <v>898</v>
      </c>
      <c r="I729" t="s">
        <v>20</v>
      </c>
      <c r="J729" t="s">
        <v>74</v>
      </c>
      <c r="K729" t="s">
        <v>21</v>
      </c>
      <c r="M729" t="s">
        <v>17897</v>
      </c>
      <c r="N729" t="s">
        <v>22</v>
      </c>
      <c r="O729" t="s">
        <v>23</v>
      </c>
      <c r="P729" t="s">
        <v>26</v>
      </c>
      <c r="Q729" t="s">
        <v>27</v>
      </c>
      <c r="R729" s="13">
        <v>121</v>
      </c>
      <c r="S729" s="13">
        <v>8</v>
      </c>
      <c r="T729" s="21">
        <v>1</v>
      </c>
      <c r="V729" t="s">
        <v>2115</v>
      </c>
      <c r="W729" t="str">
        <f>+IF(V729="","",IF(MID(V729,1,3)="ECE","UNICO",IF(V729="FINES",CONCATENATE("R",IF(OR(C729="16",C729="21",C729="22",C729="23"),"16212223",IF(OR(C729="15",C729="17",C729="24",C729="25"),"15172425",C729))),IF(V729="CEBAS","UNICO",IF(VALUE(C729)&lt;=11,"AMBA","INTERIOR")))))</f>
        <v>AMBA</v>
      </c>
      <c r="X729" s="20" t="str">
        <f>+IF(V729="","-",CONCATENATE(V729,"_",W729))</f>
        <v>EPA_AMBA</v>
      </c>
      <c r="Y729" s="59">
        <v>0.59341512748173308</v>
      </c>
      <c r="Z729" t="str">
        <f>+IFERROR(VLOOKUP(H729,#REF!,2,FALSE),"-")</f>
        <v>-</v>
      </c>
      <c r="AA729" t="s">
        <v>2393</v>
      </c>
      <c r="AB729" t="str">
        <f>+IF(W729="","-",IF(W729="UNICO","CENSO","MUESTRA"))</f>
        <v>MUESTRA</v>
      </c>
      <c r="AC729" t="s">
        <v>2398</v>
      </c>
      <c r="AD729" t="s">
        <v>134</v>
      </c>
      <c r="AF729">
        <f>+COUNTIF(Piloto!C:C,MARCO!A729)</f>
        <v>0</v>
      </c>
    </row>
    <row r="730" spans="1:32" x14ac:dyDescent="0.25">
      <c r="A730" s="5" t="str">
        <f t="shared" si="11"/>
        <v>0004DE0705</v>
      </c>
      <c r="B730" s="23" t="s">
        <v>2119</v>
      </c>
      <c r="C730" t="s">
        <v>186</v>
      </c>
      <c r="D730" t="s">
        <v>183</v>
      </c>
      <c r="E730" t="s">
        <v>185</v>
      </c>
      <c r="F730">
        <v>613280</v>
      </c>
      <c r="G730">
        <v>0</v>
      </c>
      <c r="H730" t="s">
        <v>215</v>
      </c>
      <c r="I730" t="s">
        <v>20</v>
      </c>
      <c r="J730" t="s">
        <v>74</v>
      </c>
      <c r="K730" t="s">
        <v>21</v>
      </c>
      <c r="M730" t="s">
        <v>17898</v>
      </c>
      <c r="N730" t="s">
        <v>22</v>
      </c>
      <c r="O730" t="s">
        <v>23</v>
      </c>
      <c r="P730" t="s">
        <v>26</v>
      </c>
      <c r="Q730" t="s">
        <v>27</v>
      </c>
      <c r="R730" s="13">
        <v>234</v>
      </c>
      <c r="S730" s="13">
        <v>13</v>
      </c>
      <c r="T730" s="21">
        <v>1</v>
      </c>
      <c r="V730" t="s">
        <v>2115</v>
      </c>
      <c r="W730" t="str">
        <f>+IF(V730="","",IF(MID(V730,1,3)="ECE","UNICO",IF(V730="FINES",CONCATENATE("R",IF(OR(C730="16",C730="21",C730="22",C730="23"),"16212223",IF(OR(C730="15",C730="17",C730="24",C730="25"),"15172425",C730))),IF(V730="CEBAS","UNICO",IF(VALUE(C730)&lt;=11,"AMBA","INTERIOR")))))</f>
        <v>AMBA</v>
      </c>
      <c r="X730" s="20" t="str">
        <f>+IF(V730="","-",CONCATENATE(V730,"_",W730))</f>
        <v>EPA_AMBA</v>
      </c>
      <c r="Y730" s="59">
        <v>0.59368538464370524</v>
      </c>
      <c r="Z730" t="str">
        <f>+IFERROR(VLOOKUP(H730,#REF!,2,FALSE),"-")</f>
        <v>-</v>
      </c>
      <c r="AA730" t="s">
        <v>2393</v>
      </c>
      <c r="AB730" t="str">
        <f>+IF(W730="","-",IF(W730="UNICO","CENSO","MUESTRA"))</f>
        <v>MUESTRA</v>
      </c>
      <c r="AC730" t="s">
        <v>2398</v>
      </c>
      <c r="AD730" t="s">
        <v>134</v>
      </c>
      <c r="AF730">
        <f>+COUNTIF(Piloto!C:C,MARCO!A730)</f>
        <v>0</v>
      </c>
    </row>
    <row r="731" spans="1:32" x14ac:dyDescent="0.25">
      <c r="A731" s="5" t="str">
        <f t="shared" si="11"/>
        <v>0135DE0701</v>
      </c>
      <c r="B731" s="23" t="s">
        <v>2119</v>
      </c>
      <c r="C731" t="s">
        <v>140</v>
      </c>
      <c r="D731" t="s">
        <v>155</v>
      </c>
      <c r="E731" t="s">
        <v>2074</v>
      </c>
      <c r="F731">
        <v>600021</v>
      </c>
      <c r="G731">
        <v>0</v>
      </c>
      <c r="H731" t="s">
        <v>2076</v>
      </c>
      <c r="I731" t="s">
        <v>20</v>
      </c>
      <c r="J731" t="s">
        <v>74</v>
      </c>
      <c r="K731" t="s">
        <v>21</v>
      </c>
      <c r="M731" t="s">
        <v>17815</v>
      </c>
      <c r="N731" t="s">
        <v>22</v>
      </c>
      <c r="O731" t="s">
        <v>23</v>
      </c>
      <c r="P731" t="s">
        <v>26</v>
      </c>
      <c r="Q731" t="s">
        <v>27</v>
      </c>
      <c r="R731" s="13">
        <v>60</v>
      </c>
      <c r="S731" s="13">
        <v>4</v>
      </c>
      <c r="T731" s="21">
        <v>1</v>
      </c>
      <c r="V731" t="s">
        <v>2115</v>
      </c>
      <c r="W731" t="str">
        <f>+IF(V731="","",IF(MID(V731,1,3)="ECE","UNICO",IF(V731="FINES",CONCATENATE("R",IF(OR(C731="16",C731="21",C731="22",C731="23"),"16212223",IF(OR(C731="15",C731="17",C731="24",C731="25"),"15172425",C731))),IF(V731="CEBAS","UNICO",IF(VALUE(C731)&lt;=11,"AMBA","INTERIOR")))))</f>
        <v>AMBA</v>
      </c>
      <c r="X731" s="20" t="str">
        <f>+IF(V731="","-",CONCATENATE(V731,"_",W731))</f>
        <v>EPA_AMBA</v>
      </c>
      <c r="Y731" s="59">
        <v>0.59697231224605019</v>
      </c>
      <c r="Z731" t="str">
        <f>+IFERROR(VLOOKUP(H731,#REF!,2,FALSE),"-")</f>
        <v>-</v>
      </c>
      <c r="AA731" t="s">
        <v>2393</v>
      </c>
      <c r="AB731" t="str">
        <f>+IF(W731="","-",IF(W731="UNICO","CENSO","MUESTRA"))</f>
        <v>MUESTRA</v>
      </c>
      <c r="AC731" t="s">
        <v>2398</v>
      </c>
      <c r="AD731" t="s">
        <v>134</v>
      </c>
      <c r="AF731">
        <f>+COUNTIF(Piloto!C:C,MARCO!A731)</f>
        <v>0</v>
      </c>
    </row>
    <row r="732" spans="1:32" x14ac:dyDescent="0.25">
      <c r="A732" s="5" t="str">
        <f t="shared" si="11"/>
        <v>0069DE0721</v>
      </c>
      <c r="B732" s="23" t="s">
        <v>2119</v>
      </c>
      <c r="C732" t="s">
        <v>1079</v>
      </c>
      <c r="D732" t="s">
        <v>1077</v>
      </c>
      <c r="E732" t="s">
        <v>1078</v>
      </c>
      <c r="F732">
        <v>612437</v>
      </c>
      <c r="G732">
        <v>0</v>
      </c>
      <c r="H732" t="s">
        <v>1126</v>
      </c>
      <c r="I732" t="s">
        <v>20</v>
      </c>
      <c r="J732" t="s">
        <v>74</v>
      </c>
      <c r="K732" t="s">
        <v>21</v>
      </c>
      <c r="M732" t="s">
        <v>17807</v>
      </c>
      <c r="N732" t="s">
        <v>22</v>
      </c>
      <c r="O732" t="s">
        <v>82</v>
      </c>
      <c r="P732" t="s">
        <v>26</v>
      </c>
      <c r="Q732" t="s">
        <v>27</v>
      </c>
      <c r="R732" s="13">
        <v>122</v>
      </c>
      <c r="S732" s="13">
        <v>11</v>
      </c>
      <c r="T732" s="21">
        <v>1</v>
      </c>
      <c r="V732" t="s">
        <v>2115</v>
      </c>
      <c r="W732" t="str">
        <f>+IF(V732="","",IF(MID(V732,1,3)="ECE","UNICO",IF(V732="FINES",CONCATENATE("R",IF(OR(C732="16",C732="21",C732="22",C732="23"),"16212223",IF(OR(C732="15",C732="17",C732="24",C732="25"),"15172425",C732))),IF(V732="CEBAS","UNICO",IF(VALUE(C732)&lt;=11,"AMBA","INTERIOR")))))</f>
        <v>AMBA</v>
      </c>
      <c r="X732" s="20" t="str">
        <f>+IF(V732="","-",CONCATENATE(V732,"_",W732))</f>
        <v>EPA_AMBA</v>
      </c>
      <c r="Y732" s="59">
        <v>0.5975697652289742</v>
      </c>
      <c r="Z732" t="str">
        <f>+IFERROR(VLOOKUP(H732,#REF!,2,FALSE),"-")</f>
        <v>-</v>
      </c>
      <c r="AA732" t="s">
        <v>2393</v>
      </c>
      <c r="AB732" t="str">
        <f>+IF(W732="","-",IF(W732="UNICO","CENSO","MUESTRA"))</f>
        <v>MUESTRA</v>
      </c>
      <c r="AC732" t="s">
        <v>2397</v>
      </c>
      <c r="AD732" t="s">
        <v>134</v>
      </c>
      <c r="AF732">
        <f>+COUNTIF(Piloto!C:C,MARCO!A732)</f>
        <v>0</v>
      </c>
    </row>
    <row r="733" spans="1:32" x14ac:dyDescent="0.25">
      <c r="A733" s="5" t="str">
        <f t="shared" si="11"/>
        <v>0005DE0706</v>
      </c>
      <c r="B733" s="23" t="s">
        <v>2119</v>
      </c>
      <c r="C733" t="s">
        <v>246</v>
      </c>
      <c r="D733" t="s">
        <v>243</v>
      </c>
      <c r="E733" t="s">
        <v>245</v>
      </c>
      <c r="F733">
        <v>600926</v>
      </c>
      <c r="G733">
        <v>0</v>
      </c>
      <c r="H733" t="s">
        <v>263</v>
      </c>
      <c r="I733" t="s">
        <v>20</v>
      </c>
      <c r="J733" t="s">
        <v>74</v>
      </c>
      <c r="K733" t="s">
        <v>21</v>
      </c>
      <c r="M733" t="s">
        <v>17899</v>
      </c>
      <c r="N733" t="s">
        <v>22</v>
      </c>
      <c r="O733" t="s">
        <v>23</v>
      </c>
      <c r="P733" t="s">
        <v>26</v>
      </c>
      <c r="Q733" t="s">
        <v>27</v>
      </c>
      <c r="R733" s="13">
        <v>134</v>
      </c>
      <c r="S733" s="13">
        <v>11</v>
      </c>
      <c r="T733" s="21">
        <v>1</v>
      </c>
      <c r="V733" t="s">
        <v>2115</v>
      </c>
      <c r="W733" t="str">
        <f>+IF(V733="","",IF(MID(V733,1,3)="ECE","UNICO",IF(V733="FINES",CONCATENATE("R",IF(OR(C733="16",C733="21",C733="22",C733="23"),"16212223",IF(OR(C733="15",C733="17",C733="24",C733="25"),"15172425",C733))),IF(V733="CEBAS","UNICO",IF(VALUE(C733)&lt;=11,"AMBA","INTERIOR")))))</f>
        <v>AMBA</v>
      </c>
      <c r="X733" s="20" t="str">
        <f>+IF(V733="","-",CONCATENATE(V733,"_",W733))</f>
        <v>EPA_AMBA</v>
      </c>
      <c r="Y733" s="59">
        <v>0.60160357968227285</v>
      </c>
      <c r="Z733" t="str">
        <f>+IFERROR(VLOOKUP(H733,#REF!,2,FALSE),"-")</f>
        <v>-</v>
      </c>
      <c r="AA733" t="s">
        <v>2393</v>
      </c>
      <c r="AB733" t="str">
        <f>+IF(W733="","-",IF(W733="UNICO","CENSO","MUESTRA"))</f>
        <v>MUESTRA</v>
      </c>
      <c r="AC733" t="s">
        <v>2398</v>
      </c>
      <c r="AD733" t="s">
        <v>134</v>
      </c>
      <c r="AF733">
        <f>+COUNTIF(Piloto!C:C,MARCO!A733)</f>
        <v>0</v>
      </c>
    </row>
    <row r="734" spans="1:32" x14ac:dyDescent="0.25">
      <c r="A734" s="5" t="str">
        <f t="shared" si="11"/>
        <v>0069DE0706</v>
      </c>
      <c r="B734" s="23" t="s">
        <v>2119</v>
      </c>
      <c r="C734" t="s">
        <v>1079</v>
      </c>
      <c r="D734" t="s">
        <v>1077</v>
      </c>
      <c r="E734" t="s">
        <v>1078</v>
      </c>
      <c r="F734">
        <v>601496</v>
      </c>
      <c r="G734">
        <v>0</v>
      </c>
      <c r="H734" t="s">
        <v>1101</v>
      </c>
      <c r="I734" t="s">
        <v>20</v>
      </c>
      <c r="J734" t="s">
        <v>74</v>
      </c>
      <c r="K734" t="s">
        <v>21</v>
      </c>
      <c r="M734" t="s">
        <v>17785</v>
      </c>
      <c r="N734" t="s">
        <v>22</v>
      </c>
      <c r="O734" t="s">
        <v>23</v>
      </c>
      <c r="P734" t="s">
        <v>26</v>
      </c>
      <c r="Q734" t="s">
        <v>27</v>
      </c>
      <c r="R734" s="13">
        <v>93</v>
      </c>
      <c r="S734" s="13">
        <v>9</v>
      </c>
      <c r="T734" s="21">
        <v>1</v>
      </c>
      <c r="V734" t="s">
        <v>2115</v>
      </c>
      <c r="W734" t="str">
        <f>+IF(V734="","",IF(MID(V734,1,3)="ECE","UNICO",IF(V734="FINES",CONCATENATE("R",IF(OR(C734="16",C734="21",C734="22",C734="23"),"16212223",IF(OR(C734="15",C734="17",C734="24",C734="25"),"15172425",C734))),IF(V734="CEBAS","UNICO",IF(VALUE(C734)&lt;=11,"AMBA","INTERIOR")))))</f>
        <v>AMBA</v>
      </c>
      <c r="X734" s="20" t="str">
        <f>+IF(V734="","-",CONCATENATE(V734,"_",W734))</f>
        <v>EPA_AMBA</v>
      </c>
      <c r="Y734" s="59">
        <v>0.6037200124640214</v>
      </c>
      <c r="Z734" t="str">
        <f>+IFERROR(VLOOKUP(H734,#REF!,2,FALSE),"-")</f>
        <v>-</v>
      </c>
      <c r="AA734" t="s">
        <v>2393</v>
      </c>
      <c r="AB734" t="str">
        <f>+IF(W734="","-",IF(W734="UNICO","CENSO","MUESTRA"))</f>
        <v>MUESTRA</v>
      </c>
      <c r="AC734" t="s">
        <v>2397</v>
      </c>
      <c r="AD734" t="s">
        <v>134</v>
      </c>
      <c r="AF734">
        <f>+COUNTIF(Piloto!C:C,MARCO!A734)</f>
        <v>0</v>
      </c>
    </row>
    <row r="735" spans="1:32" x14ac:dyDescent="0.25">
      <c r="A735" s="5" t="str">
        <f t="shared" si="11"/>
        <v>0071DE0717</v>
      </c>
      <c r="B735" s="23" t="s">
        <v>2119</v>
      </c>
      <c r="C735" t="s">
        <v>1245</v>
      </c>
      <c r="D735" t="s">
        <v>1243</v>
      </c>
      <c r="E735" t="s">
        <v>1244</v>
      </c>
      <c r="F735">
        <v>606481</v>
      </c>
      <c r="G735">
        <v>0</v>
      </c>
      <c r="H735" t="s">
        <v>1270</v>
      </c>
      <c r="I735" t="s">
        <v>20</v>
      </c>
      <c r="J735" t="s">
        <v>74</v>
      </c>
      <c r="K735" t="s">
        <v>21</v>
      </c>
      <c r="M735" t="s">
        <v>17783</v>
      </c>
      <c r="N735" t="s">
        <v>22</v>
      </c>
      <c r="O735" t="s">
        <v>23</v>
      </c>
      <c r="P735" t="s">
        <v>26</v>
      </c>
      <c r="Q735" t="s">
        <v>27</v>
      </c>
      <c r="R735" s="13">
        <v>194</v>
      </c>
      <c r="S735" s="13">
        <v>16</v>
      </c>
      <c r="T735" s="21">
        <v>1</v>
      </c>
      <c r="V735" t="s">
        <v>2115</v>
      </c>
      <c r="W735" t="str">
        <f>+IF(V735="","",IF(MID(V735,1,3)="ECE","UNICO",IF(V735="FINES",CONCATENATE("R",IF(OR(C735="16",C735="21",C735="22",C735="23"),"16212223",IF(OR(C735="15",C735="17",C735="24",C735="25"),"15172425",C735))),IF(V735="CEBAS","UNICO",IF(VALUE(C735)&lt;=11,"AMBA","INTERIOR")))))</f>
        <v>AMBA</v>
      </c>
      <c r="X735" s="20" t="str">
        <f>+IF(V735="","-",CONCATENATE(V735,"_",W735))</f>
        <v>EPA_AMBA</v>
      </c>
      <c r="Y735" s="59">
        <v>0.60925217526299613</v>
      </c>
      <c r="Z735" t="str">
        <f>+IFERROR(VLOOKUP(H735,#REF!,2,FALSE),"-")</f>
        <v>-</v>
      </c>
      <c r="AA735" t="s">
        <v>2393</v>
      </c>
      <c r="AB735" t="str">
        <f>+IF(W735="","-",IF(W735="UNICO","CENSO","MUESTRA"))</f>
        <v>MUESTRA</v>
      </c>
      <c r="AC735" t="s">
        <v>2398</v>
      </c>
      <c r="AD735" t="s">
        <v>134</v>
      </c>
      <c r="AF735">
        <f>+COUNTIF(Piloto!C:C,MARCO!A735)</f>
        <v>0</v>
      </c>
    </row>
    <row r="736" spans="1:32" x14ac:dyDescent="0.25">
      <c r="A736" s="5" t="str">
        <f t="shared" si="11"/>
        <v>0069DE0724</v>
      </c>
      <c r="B736" s="23" t="s">
        <v>2119</v>
      </c>
      <c r="C736" t="s">
        <v>1079</v>
      </c>
      <c r="D736" t="s">
        <v>1077</v>
      </c>
      <c r="E736" t="s">
        <v>1078</v>
      </c>
      <c r="F736">
        <v>610535</v>
      </c>
      <c r="G736">
        <v>0</v>
      </c>
      <c r="H736" t="s">
        <v>1095</v>
      </c>
      <c r="I736" t="s">
        <v>20</v>
      </c>
      <c r="J736" t="s">
        <v>74</v>
      </c>
      <c r="K736" t="s">
        <v>21</v>
      </c>
      <c r="M736" t="s">
        <v>17866</v>
      </c>
      <c r="N736" t="s">
        <v>22</v>
      </c>
      <c r="O736" t="s">
        <v>23</v>
      </c>
      <c r="P736" t="s">
        <v>26</v>
      </c>
      <c r="Q736" t="s">
        <v>27</v>
      </c>
      <c r="R736" s="13">
        <v>171</v>
      </c>
      <c r="S736" s="13">
        <v>10</v>
      </c>
      <c r="T736" s="21">
        <v>1</v>
      </c>
      <c r="V736" t="s">
        <v>2115</v>
      </c>
      <c r="W736" t="str">
        <f>+IF(V736="","",IF(MID(V736,1,3)="ECE","UNICO",IF(V736="FINES",CONCATENATE("R",IF(OR(C736="16",C736="21",C736="22",C736="23"),"16212223",IF(OR(C736="15",C736="17",C736="24",C736="25"),"15172425",C736))),IF(V736="CEBAS","UNICO",IF(VALUE(C736)&lt;=11,"AMBA","INTERIOR")))))</f>
        <v>AMBA</v>
      </c>
      <c r="X736" s="20" t="str">
        <f>+IF(V736="","-",CONCATENATE(V736,"_",W736))</f>
        <v>EPA_AMBA</v>
      </c>
      <c r="Y736" s="59">
        <v>0.61190545872638102</v>
      </c>
      <c r="Z736" t="str">
        <f>+IFERROR(VLOOKUP(H736,#REF!,2,FALSE),"-")</f>
        <v>-</v>
      </c>
      <c r="AA736" t="s">
        <v>2393</v>
      </c>
      <c r="AB736" t="str">
        <f>+IF(W736="","-",IF(W736="UNICO","CENSO","MUESTRA"))</f>
        <v>MUESTRA</v>
      </c>
      <c r="AC736" t="s">
        <v>2398</v>
      </c>
      <c r="AD736" t="s">
        <v>134</v>
      </c>
      <c r="AF736">
        <f>+COUNTIF(Piloto!C:C,MARCO!A736)</f>
        <v>0</v>
      </c>
    </row>
    <row r="737" spans="1:32" x14ac:dyDescent="0.25">
      <c r="A737" s="5" t="str">
        <f t="shared" si="11"/>
        <v>0030DE0703</v>
      </c>
      <c r="B737" s="23" t="s">
        <v>2119</v>
      </c>
      <c r="C737" t="s">
        <v>186</v>
      </c>
      <c r="D737" t="s">
        <v>551</v>
      </c>
      <c r="E737" t="s">
        <v>552</v>
      </c>
      <c r="F737">
        <v>608920</v>
      </c>
      <c r="G737">
        <v>0</v>
      </c>
      <c r="H737" t="s">
        <v>562</v>
      </c>
      <c r="I737" t="s">
        <v>20</v>
      </c>
      <c r="J737" t="s">
        <v>74</v>
      </c>
      <c r="K737" t="s">
        <v>21</v>
      </c>
      <c r="M737" t="s">
        <v>2324</v>
      </c>
      <c r="N737" t="s">
        <v>22</v>
      </c>
      <c r="O737" t="s">
        <v>23</v>
      </c>
      <c r="P737" t="s">
        <v>26</v>
      </c>
      <c r="Q737" t="s">
        <v>27</v>
      </c>
      <c r="R737" s="13">
        <v>78</v>
      </c>
      <c r="S737" s="13">
        <v>6</v>
      </c>
      <c r="T737" s="21">
        <v>1</v>
      </c>
      <c r="V737" t="s">
        <v>2115</v>
      </c>
      <c r="W737" t="str">
        <f>+IF(V737="","",IF(MID(V737,1,3)="ECE","UNICO",IF(V737="FINES",CONCATENATE("R",IF(OR(C737="16",C737="21",C737="22",C737="23"),"16212223",IF(OR(C737="15",C737="17",C737="24",C737="25"),"15172425",C737))),IF(V737="CEBAS","UNICO",IF(VALUE(C737)&lt;=11,"AMBA","INTERIOR")))))</f>
        <v>AMBA</v>
      </c>
      <c r="X737" s="20" t="str">
        <f>+IF(V737="","-",CONCATENATE(V737,"_",W737))</f>
        <v>EPA_AMBA</v>
      </c>
      <c r="Y737" s="59">
        <v>0.61507055633946472</v>
      </c>
      <c r="Z737" t="str">
        <f>+IFERROR(VLOOKUP(H737,#REF!,2,FALSE),"-")</f>
        <v>-</v>
      </c>
      <c r="AA737" t="s">
        <v>2393</v>
      </c>
      <c r="AB737" t="str">
        <f>+IF(W737="","-",IF(W737="UNICO","CENSO","MUESTRA"))</f>
        <v>MUESTRA</v>
      </c>
      <c r="AC737" t="s">
        <v>2398</v>
      </c>
      <c r="AD737" t="s">
        <v>134</v>
      </c>
      <c r="AF737">
        <f>+COUNTIF(Piloto!C:C,MARCO!A737)</f>
        <v>0</v>
      </c>
    </row>
    <row r="738" spans="1:32" x14ac:dyDescent="0.25">
      <c r="A738" s="5" t="str">
        <f t="shared" si="11"/>
        <v>0130DE0702</v>
      </c>
      <c r="B738" s="23" t="s">
        <v>2119</v>
      </c>
      <c r="C738" t="s">
        <v>186</v>
      </c>
      <c r="D738" t="s">
        <v>285</v>
      </c>
      <c r="E738" t="s">
        <v>1994</v>
      </c>
      <c r="F738">
        <v>606740</v>
      </c>
      <c r="G738">
        <v>0</v>
      </c>
      <c r="H738" t="s">
        <v>1999</v>
      </c>
      <c r="I738" t="s">
        <v>20</v>
      </c>
      <c r="J738" t="s">
        <v>74</v>
      </c>
      <c r="K738" t="s">
        <v>21</v>
      </c>
      <c r="M738" t="s">
        <v>17833</v>
      </c>
      <c r="N738" t="s">
        <v>22</v>
      </c>
      <c r="O738" t="s">
        <v>23</v>
      </c>
      <c r="P738" t="s">
        <v>26</v>
      </c>
      <c r="Q738" t="s">
        <v>27</v>
      </c>
      <c r="R738" s="13">
        <v>141</v>
      </c>
      <c r="S738" s="13">
        <v>10</v>
      </c>
      <c r="T738" s="21">
        <v>1</v>
      </c>
      <c r="V738" t="s">
        <v>2115</v>
      </c>
      <c r="W738" t="str">
        <f>+IF(V738="","",IF(MID(V738,1,3)="ECE","UNICO",IF(V738="FINES",CONCATENATE("R",IF(OR(C738="16",C738="21",C738="22",C738="23"),"16212223",IF(OR(C738="15",C738="17",C738="24",C738="25"),"15172425",C738))),IF(V738="CEBAS","UNICO",IF(VALUE(C738)&lt;=11,"AMBA","INTERIOR")))))</f>
        <v>AMBA</v>
      </c>
      <c r="X738" s="20" t="str">
        <f>+IF(V738="","-",CONCATENATE(V738,"_",W738))</f>
        <v>EPA_AMBA</v>
      </c>
      <c r="Y738" s="59">
        <v>0.61626770464997538</v>
      </c>
      <c r="Z738" t="str">
        <f>+IFERROR(VLOOKUP(H738,#REF!,2,FALSE),"-")</f>
        <v>-</v>
      </c>
      <c r="AA738" t="s">
        <v>2393</v>
      </c>
      <c r="AB738" t="str">
        <f>+IF(W738="","-",IF(W738="UNICO","CENSO","MUESTRA"))</f>
        <v>MUESTRA</v>
      </c>
      <c r="AC738" t="s">
        <v>2397</v>
      </c>
      <c r="AD738" t="s">
        <v>134</v>
      </c>
      <c r="AF738">
        <f>+COUNTIF(Piloto!C:C,MARCO!A738)</f>
        <v>0</v>
      </c>
    </row>
    <row r="739" spans="1:32" x14ac:dyDescent="0.25">
      <c r="A739" s="5" t="str">
        <f t="shared" si="11"/>
        <v>0111DE0710</v>
      </c>
      <c r="B739" s="23" t="s">
        <v>2119</v>
      </c>
      <c r="C739" t="s">
        <v>246</v>
      </c>
      <c r="D739" t="s">
        <v>575</v>
      </c>
      <c r="E739" t="s">
        <v>1794</v>
      </c>
      <c r="F739">
        <v>607825</v>
      </c>
      <c r="G739">
        <v>0</v>
      </c>
      <c r="H739" t="s">
        <v>1798</v>
      </c>
      <c r="I739" t="s">
        <v>20</v>
      </c>
      <c r="J739" t="s">
        <v>74</v>
      </c>
      <c r="K739" t="s">
        <v>21</v>
      </c>
      <c r="M739" t="s">
        <v>17900</v>
      </c>
      <c r="N739" t="s">
        <v>22</v>
      </c>
      <c r="O739" t="s">
        <v>23</v>
      </c>
      <c r="P739" t="s">
        <v>26</v>
      </c>
      <c r="Q739" t="s">
        <v>27</v>
      </c>
      <c r="R739" s="13">
        <v>146</v>
      </c>
      <c r="S739" s="13">
        <v>9</v>
      </c>
      <c r="T739" s="21">
        <v>1</v>
      </c>
      <c r="V739" t="s">
        <v>2115</v>
      </c>
      <c r="W739" t="str">
        <f>+IF(V739="","",IF(MID(V739,1,3)="ECE","UNICO",IF(V739="FINES",CONCATENATE("R",IF(OR(C739="16",C739="21",C739="22",C739="23"),"16212223",IF(OR(C739="15",C739="17",C739="24",C739="25"),"15172425",C739))),IF(V739="CEBAS","UNICO",IF(VALUE(C739)&lt;=11,"AMBA","INTERIOR")))))</f>
        <v>AMBA</v>
      </c>
      <c r="X739" s="20" t="str">
        <f>+IF(V739="","-",CONCATENATE(V739,"_",W739))</f>
        <v>EPA_AMBA</v>
      </c>
      <c r="Y739" s="59">
        <v>0.62342678416859021</v>
      </c>
      <c r="Z739" t="str">
        <f>+IFERROR(VLOOKUP(H739,#REF!,2,FALSE),"-")</f>
        <v>-</v>
      </c>
      <c r="AA739" t="s">
        <v>2393</v>
      </c>
      <c r="AB739" t="str">
        <f>+IF(W739="","-",IF(W739="UNICO","CENSO","MUESTRA"))</f>
        <v>MUESTRA</v>
      </c>
      <c r="AC739" t="s">
        <v>2397</v>
      </c>
      <c r="AD739" t="s">
        <v>134</v>
      </c>
      <c r="AF739">
        <f>+COUNTIF(Piloto!C:C,MARCO!A739)</f>
        <v>0</v>
      </c>
    </row>
    <row r="740" spans="1:32" x14ac:dyDescent="0.25">
      <c r="A740" s="5" t="str">
        <f t="shared" si="11"/>
        <v>0032DE0721</v>
      </c>
      <c r="B740" s="23" t="s">
        <v>2119</v>
      </c>
      <c r="C740" t="s">
        <v>584</v>
      </c>
      <c r="D740" t="s">
        <v>582</v>
      </c>
      <c r="E740" t="s">
        <v>583</v>
      </c>
      <c r="F740">
        <v>608473</v>
      </c>
      <c r="G740">
        <v>0</v>
      </c>
      <c r="H740" t="s">
        <v>597</v>
      </c>
      <c r="I740" t="s">
        <v>20</v>
      </c>
      <c r="J740" t="s">
        <v>74</v>
      </c>
      <c r="K740" t="s">
        <v>21</v>
      </c>
      <c r="M740" t="s">
        <v>17985</v>
      </c>
      <c r="N740" t="s">
        <v>22</v>
      </c>
      <c r="O740" t="s">
        <v>23</v>
      </c>
      <c r="P740" t="s">
        <v>26</v>
      </c>
      <c r="Q740" t="s">
        <v>27</v>
      </c>
      <c r="R740" s="13">
        <v>222</v>
      </c>
      <c r="S740" s="13">
        <v>17</v>
      </c>
      <c r="T740" s="21">
        <v>1</v>
      </c>
      <c r="V740" t="s">
        <v>2115</v>
      </c>
      <c r="W740" t="str">
        <f>+IF(V740="","",IF(MID(V740,1,3)="ECE","UNICO",IF(V740="FINES",CONCATENATE("R",IF(OR(C740="16",C740="21",C740="22",C740="23"),"16212223",IF(OR(C740="15",C740="17",C740="24",C740="25"),"15172425",C740))),IF(V740="CEBAS","UNICO",IF(VALUE(C740)&lt;=11,"AMBA","INTERIOR")))))</f>
        <v>AMBA</v>
      </c>
      <c r="X740" s="20" t="str">
        <f>+IF(V740="","-",CONCATENATE(V740,"_",W740))</f>
        <v>EPA_AMBA</v>
      </c>
      <c r="Y740" s="59">
        <v>0.62617350618044532</v>
      </c>
      <c r="Z740" t="str">
        <f>+IFERROR(VLOOKUP(H740,#REF!,2,FALSE),"-")</f>
        <v>-</v>
      </c>
      <c r="AA740" t="s">
        <v>2393</v>
      </c>
      <c r="AB740" t="str">
        <f>+IF(W740="","-",IF(W740="UNICO","CENSO","MUESTRA"))</f>
        <v>MUESTRA</v>
      </c>
      <c r="AC740" t="s">
        <v>2397</v>
      </c>
      <c r="AD740" t="s">
        <v>134</v>
      </c>
      <c r="AF740">
        <f>+COUNTIF(Piloto!C:C,MARCO!A740)</f>
        <v>0</v>
      </c>
    </row>
    <row r="741" spans="1:32" x14ac:dyDescent="0.25">
      <c r="A741" s="5" t="str">
        <f t="shared" si="11"/>
        <v>0131DE0702</v>
      </c>
      <c r="B741" s="23" t="s">
        <v>2119</v>
      </c>
      <c r="C741" t="s">
        <v>1302</v>
      </c>
      <c r="D741" t="s">
        <v>281</v>
      </c>
      <c r="E741" t="s">
        <v>2014</v>
      </c>
      <c r="F741">
        <v>611054</v>
      </c>
      <c r="G741">
        <v>0</v>
      </c>
      <c r="H741" t="s">
        <v>2016</v>
      </c>
      <c r="I741" t="s">
        <v>20</v>
      </c>
      <c r="J741" t="s">
        <v>74</v>
      </c>
      <c r="K741" t="s">
        <v>21</v>
      </c>
      <c r="M741" t="s">
        <v>17901</v>
      </c>
      <c r="N741" t="s">
        <v>22</v>
      </c>
      <c r="O741" t="s">
        <v>23</v>
      </c>
      <c r="P741" t="s">
        <v>26</v>
      </c>
      <c r="Q741" t="s">
        <v>27</v>
      </c>
      <c r="R741" s="13">
        <v>71</v>
      </c>
      <c r="S741" s="13">
        <v>7</v>
      </c>
      <c r="T741" s="21">
        <v>1</v>
      </c>
      <c r="V741" t="s">
        <v>2115</v>
      </c>
      <c r="W741" t="str">
        <f>+IF(V741="","",IF(MID(V741,1,3)="ECE","UNICO",IF(V741="FINES",CONCATENATE("R",IF(OR(C741="16",C741="21",C741="22",C741="23"),"16212223",IF(OR(C741="15",C741="17",C741="24",C741="25"),"15172425",C741))),IF(V741="CEBAS","UNICO",IF(VALUE(C741)&lt;=11,"AMBA","INTERIOR")))))</f>
        <v>AMBA</v>
      </c>
      <c r="X741" s="20" t="str">
        <f>+IF(V741="","-",CONCATENATE(V741,"_",W741))</f>
        <v>EPA_AMBA</v>
      </c>
      <c r="Y741" s="59">
        <v>0.63191932761991343</v>
      </c>
      <c r="Z741" t="str">
        <f>+IFERROR(VLOOKUP(H741,#REF!,2,FALSE),"-")</f>
        <v>-</v>
      </c>
      <c r="AA741" t="s">
        <v>2393</v>
      </c>
      <c r="AB741" t="str">
        <f>+IF(W741="","-",IF(W741="UNICO","CENSO","MUESTRA"))</f>
        <v>MUESTRA</v>
      </c>
      <c r="AC741" t="s">
        <v>2398</v>
      </c>
      <c r="AD741" t="s">
        <v>134</v>
      </c>
      <c r="AF741">
        <f>+COUNTIF(Piloto!C:C,MARCO!A741)</f>
        <v>0</v>
      </c>
    </row>
    <row r="742" spans="1:32" x14ac:dyDescent="0.25">
      <c r="A742" s="5" t="str">
        <f t="shared" si="11"/>
        <v>0119DE0707</v>
      </c>
      <c r="B742" s="23" t="s">
        <v>2119</v>
      </c>
      <c r="C742" t="s">
        <v>584</v>
      </c>
      <c r="D742" t="s">
        <v>419</v>
      </c>
      <c r="E742" t="s">
        <v>1915</v>
      </c>
      <c r="F742">
        <v>606804</v>
      </c>
      <c r="G742">
        <v>0</v>
      </c>
      <c r="H742" t="s">
        <v>1922</v>
      </c>
      <c r="I742" t="s">
        <v>20</v>
      </c>
      <c r="J742" t="s">
        <v>74</v>
      </c>
      <c r="K742" t="s">
        <v>21</v>
      </c>
      <c r="M742" t="s">
        <v>17902</v>
      </c>
      <c r="N742" t="s">
        <v>22</v>
      </c>
      <c r="O742" t="s">
        <v>23</v>
      </c>
      <c r="P742" t="s">
        <v>26</v>
      </c>
      <c r="Q742" t="s">
        <v>27</v>
      </c>
      <c r="R742" s="13">
        <v>83</v>
      </c>
      <c r="S742" s="13">
        <v>6</v>
      </c>
      <c r="T742" s="21">
        <v>1</v>
      </c>
      <c r="V742" t="s">
        <v>2115</v>
      </c>
      <c r="W742" t="str">
        <f>+IF(V742="","",IF(MID(V742,1,3)="ECE","UNICO",IF(V742="FINES",CONCATENATE("R",IF(OR(C742="16",C742="21",C742="22",C742="23"),"16212223",IF(OR(C742="15",C742="17",C742="24",C742="25"),"15172425",C742))),IF(V742="CEBAS","UNICO",IF(VALUE(C742)&lt;=11,"AMBA","INTERIOR")))))</f>
        <v>AMBA</v>
      </c>
      <c r="X742" s="20" t="str">
        <f>+IF(V742="","-",CONCATENATE(V742,"_",W742))</f>
        <v>EPA_AMBA</v>
      </c>
      <c r="Y742" s="59">
        <v>0.6324025549386677</v>
      </c>
      <c r="Z742" t="str">
        <f>+IFERROR(VLOOKUP(H742,#REF!,2,FALSE),"-")</f>
        <v>-</v>
      </c>
      <c r="AA742" t="s">
        <v>2393</v>
      </c>
      <c r="AB742" t="str">
        <f>+IF(W742="","-",IF(W742="UNICO","CENSO","MUESTRA"))</f>
        <v>MUESTRA</v>
      </c>
      <c r="AC742" t="s">
        <v>2398</v>
      </c>
      <c r="AD742" t="s">
        <v>134</v>
      </c>
      <c r="AF742">
        <f>+COUNTIF(Piloto!C:C,MARCO!A742)</f>
        <v>0</v>
      </c>
    </row>
    <row r="743" spans="1:32" x14ac:dyDescent="0.25">
      <c r="A743" s="5" t="str">
        <f t="shared" si="11"/>
        <v>0136DE0702</v>
      </c>
      <c r="B743" s="23" t="s">
        <v>2119</v>
      </c>
      <c r="C743" t="s">
        <v>1245</v>
      </c>
      <c r="D743" t="s">
        <v>170</v>
      </c>
      <c r="E743" t="s">
        <v>2094</v>
      </c>
      <c r="F743">
        <v>600226</v>
      </c>
      <c r="G743">
        <v>0</v>
      </c>
      <c r="H743" t="s">
        <v>2099</v>
      </c>
      <c r="I743" t="s">
        <v>20</v>
      </c>
      <c r="J743" t="s">
        <v>74</v>
      </c>
      <c r="K743" t="s">
        <v>21</v>
      </c>
      <c r="M743" t="s">
        <v>17903</v>
      </c>
      <c r="N743" t="s">
        <v>22</v>
      </c>
      <c r="O743" t="s">
        <v>23</v>
      </c>
      <c r="P743" t="s">
        <v>26</v>
      </c>
      <c r="Q743" t="s">
        <v>27</v>
      </c>
      <c r="R743" s="13">
        <v>103</v>
      </c>
      <c r="S743" s="13">
        <v>8</v>
      </c>
      <c r="T743" s="21">
        <v>1</v>
      </c>
      <c r="V743" t="s">
        <v>2115</v>
      </c>
      <c r="W743" t="str">
        <f>+IF(V743="","",IF(MID(V743,1,3)="ECE","UNICO",IF(V743="FINES",CONCATENATE("R",IF(OR(C743="16",C743="21",C743="22",C743="23"),"16212223",IF(OR(C743="15",C743="17",C743="24",C743="25"),"15172425",C743))),IF(V743="CEBAS","UNICO",IF(VALUE(C743)&lt;=11,"AMBA","INTERIOR")))))</f>
        <v>AMBA</v>
      </c>
      <c r="X743" s="20" t="str">
        <f>+IF(V743="","-",CONCATENATE(V743,"_",W743))</f>
        <v>EPA_AMBA</v>
      </c>
      <c r="Y743" s="59">
        <v>0.63715796373985911</v>
      </c>
      <c r="Z743" t="str">
        <f>+IFERROR(VLOOKUP(H743,#REF!,2,FALSE),"-")</f>
        <v>-</v>
      </c>
      <c r="AA743" t="s">
        <v>2393</v>
      </c>
      <c r="AB743" t="str">
        <f>+IF(W743="","-",IF(W743="UNICO","CENSO","MUESTRA"))</f>
        <v>MUESTRA</v>
      </c>
      <c r="AC743" t="s">
        <v>2397</v>
      </c>
      <c r="AD743" t="s">
        <v>134</v>
      </c>
      <c r="AF743">
        <f>+COUNTIF(Piloto!C:C,MARCO!A743)</f>
        <v>0</v>
      </c>
    </row>
    <row r="744" spans="1:32" x14ac:dyDescent="0.25">
      <c r="A744" s="5" t="str">
        <f t="shared" si="11"/>
        <v>0129DE0701</v>
      </c>
      <c r="B744" s="23" t="s">
        <v>2119</v>
      </c>
      <c r="C744" t="s">
        <v>186</v>
      </c>
      <c r="D744" t="s">
        <v>182</v>
      </c>
      <c r="E744" t="s">
        <v>1985</v>
      </c>
      <c r="F744">
        <v>609576</v>
      </c>
      <c r="G744">
        <v>0</v>
      </c>
      <c r="H744" t="s">
        <v>1987</v>
      </c>
      <c r="I744" t="s">
        <v>20</v>
      </c>
      <c r="J744" t="s">
        <v>74</v>
      </c>
      <c r="K744" t="s">
        <v>21</v>
      </c>
      <c r="M744" t="s">
        <v>2247</v>
      </c>
      <c r="N744" t="s">
        <v>22</v>
      </c>
      <c r="O744" t="s">
        <v>23</v>
      </c>
      <c r="P744" t="s">
        <v>26</v>
      </c>
      <c r="Q744" t="s">
        <v>27</v>
      </c>
      <c r="R744" s="13">
        <v>100</v>
      </c>
      <c r="S744" s="13">
        <v>6</v>
      </c>
      <c r="T744" s="21">
        <v>1</v>
      </c>
      <c r="V744" t="s">
        <v>2115</v>
      </c>
      <c r="W744" t="str">
        <f>+IF(V744="","",IF(MID(V744,1,3)="ECE","UNICO",IF(V744="FINES",CONCATENATE("R",IF(OR(C744="16",C744="21",C744="22",C744="23"),"16212223",IF(OR(C744="15",C744="17",C744="24",C744="25"),"15172425",C744))),IF(V744="CEBAS","UNICO",IF(VALUE(C744)&lt;=11,"AMBA","INTERIOR")))))</f>
        <v>AMBA</v>
      </c>
      <c r="X744" s="20" t="str">
        <f>+IF(V744="","-",CONCATENATE(V744,"_",W744))</f>
        <v>EPA_AMBA</v>
      </c>
      <c r="Y744" s="59">
        <v>0.64486463760074819</v>
      </c>
      <c r="Z744" t="str">
        <f>+IFERROR(VLOOKUP(H744,#REF!,2,FALSE),"-")</f>
        <v>-</v>
      </c>
      <c r="AA744" t="s">
        <v>2393</v>
      </c>
      <c r="AB744" t="str">
        <f>+IF(W744="","-",IF(W744="UNICO","CENSO","MUESTRA"))</f>
        <v>MUESTRA</v>
      </c>
      <c r="AC744" t="s">
        <v>2398</v>
      </c>
      <c r="AD744" t="s">
        <v>134</v>
      </c>
      <c r="AF744">
        <f>+COUNTIF(Piloto!C:C,MARCO!A744)</f>
        <v>0</v>
      </c>
    </row>
    <row r="745" spans="1:32" x14ac:dyDescent="0.25">
      <c r="A745" s="5" t="str">
        <f t="shared" si="11"/>
        <v>0069DE0754</v>
      </c>
      <c r="B745" s="23" t="s">
        <v>2119</v>
      </c>
      <c r="C745" t="s">
        <v>1079</v>
      </c>
      <c r="D745" t="s">
        <v>1077</v>
      </c>
      <c r="E745" t="s">
        <v>1078</v>
      </c>
      <c r="F745">
        <v>612436</v>
      </c>
      <c r="G745">
        <v>0</v>
      </c>
      <c r="H745" t="s">
        <v>1099</v>
      </c>
      <c r="I745" t="s">
        <v>20</v>
      </c>
      <c r="J745" t="s">
        <v>74</v>
      </c>
      <c r="K745" t="s">
        <v>21</v>
      </c>
      <c r="M745" t="s">
        <v>17904</v>
      </c>
      <c r="N745" t="s">
        <v>22</v>
      </c>
      <c r="O745" t="s">
        <v>23</v>
      </c>
      <c r="P745" t="s">
        <v>26</v>
      </c>
      <c r="Q745" t="s">
        <v>27</v>
      </c>
      <c r="R745" s="13">
        <v>200</v>
      </c>
      <c r="S745" s="13">
        <v>11</v>
      </c>
      <c r="T745" s="21">
        <v>1</v>
      </c>
      <c r="V745" t="s">
        <v>2115</v>
      </c>
      <c r="W745" t="str">
        <f>+IF(V745="","",IF(MID(V745,1,3)="ECE","UNICO",IF(V745="FINES",CONCATENATE("R",IF(OR(C745="16",C745="21",C745="22",C745="23"),"16212223",IF(OR(C745="15",C745="17",C745="24",C745="25"),"15172425",C745))),IF(V745="CEBAS","UNICO",IF(VALUE(C745)&lt;=11,"AMBA","INTERIOR")))))</f>
        <v>AMBA</v>
      </c>
      <c r="X745" s="20" t="str">
        <f>+IF(V745="","-",CONCATENATE(V745,"_",W745))</f>
        <v>EPA_AMBA</v>
      </c>
      <c r="Y745" s="59">
        <v>0.64879366159439089</v>
      </c>
      <c r="Z745" t="str">
        <f>+IFERROR(VLOOKUP(H745,#REF!,2,FALSE),"-")</f>
        <v>-</v>
      </c>
      <c r="AA745" t="s">
        <v>2393</v>
      </c>
      <c r="AB745" t="str">
        <f>+IF(W745="","-",IF(W745="UNICO","CENSO","MUESTRA"))</f>
        <v>MUESTRA</v>
      </c>
      <c r="AC745" t="s">
        <v>2398</v>
      </c>
      <c r="AD745" t="s">
        <v>134</v>
      </c>
      <c r="AF745">
        <f>+COUNTIF(Piloto!C:C,MARCO!A745)</f>
        <v>0</v>
      </c>
    </row>
    <row r="746" spans="1:32" x14ac:dyDescent="0.25">
      <c r="A746" s="5" t="str">
        <f t="shared" si="11"/>
        <v>0116DE0705</v>
      </c>
      <c r="B746" s="23" t="s">
        <v>2119</v>
      </c>
      <c r="C746" t="s">
        <v>158</v>
      </c>
      <c r="D746" t="s">
        <v>162</v>
      </c>
      <c r="E746" t="s">
        <v>1868</v>
      </c>
      <c r="F746">
        <v>613714</v>
      </c>
      <c r="G746">
        <v>0</v>
      </c>
      <c r="H746" t="s">
        <v>1872</v>
      </c>
      <c r="I746" t="s">
        <v>20</v>
      </c>
      <c r="J746" t="s">
        <v>74</v>
      </c>
      <c r="K746" t="s">
        <v>21</v>
      </c>
      <c r="M746" t="s">
        <v>17778</v>
      </c>
      <c r="N746" t="s">
        <v>22</v>
      </c>
      <c r="O746" t="s">
        <v>23</v>
      </c>
      <c r="P746" t="s">
        <v>26</v>
      </c>
      <c r="Q746" t="s">
        <v>27</v>
      </c>
      <c r="R746" s="13">
        <v>123</v>
      </c>
      <c r="S746" s="13">
        <v>8</v>
      </c>
      <c r="T746" s="21">
        <v>1</v>
      </c>
      <c r="V746" t="s">
        <v>2115</v>
      </c>
      <c r="W746" t="str">
        <f>+IF(V746="","",IF(MID(V746,1,3)="ECE","UNICO",IF(V746="FINES",CONCATENATE("R",IF(OR(C746="16",C746="21",C746="22",C746="23"),"16212223",IF(OR(C746="15",C746="17",C746="24",C746="25"),"15172425",C746))),IF(V746="CEBAS","UNICO",IF(VALUE(C746)&lt;=11,"AMBA","INTERIOR")))))</f>
        <v>AMBA</v>
      </c>
      <c r="X746" s="20" t="str">
        <f>+IF(V746="","-",CONCATENATE(V746,"_",W746))</f>
        <v>EPA_AMBA</v>
      </c>
      <c r="Y746" s="59">
        <v>0.64985018803013694</v>
      </c>
      <c r="Z746" t="str">
        <f>+IFERROR(VLOOKUP(H746,#REF!,2,FALSE),"-")</f>
        <v>-</v>
      </c>
      <c r="AA746" t="s">
        <v>2393</v>
      </c>
      <c r="AB746" t="str">
        <f>+IF(W746="","-",IF(W746="UNICO","CENSO","MUESTRA"))</f>
        <v>MUESTRA</v>
      </c>
      <c r="AC746" t="s">
        <v>2398</v>
      </c>
      <c r="AD746" t="s">
        <v>134</v>
      </c>
      <c r="AF746">
        <f>+COUNTIF(Piloto!C:C,MARCO!A746)</f>
        <v>0</v>
      </c>
    </row>
    <row r="747" spans="1:32" x14ac:dyDescent="0.25">
      <c r="A747" s="5" t="str">
        <f t="shared" si="11"/>
        <v>0132DE0703</v>
      </c>
      <c r="B747" s="23" t="s">
        <v>2119</v>
      </c>
      <c r="C747" t="s">
        <v>1302</v>
      </c>
      <c r="D747" t="s">
        <v>619</v>
      </c>
      <c r="E747" t="s">
        <v>2032</v>
      </c>
      <c r="F747">
        <v>604773</v>
      </c>
      <c r="G747">
        <v>0</v>
      </c>
      <c r="H747" t="s">
        <v>2038</v>
      </c>
      <c r="I747" t="s">
        <v>20</v>
      </c>
      <c r="J747" t="s">
        <v>74</v>
      </c>
      <c r="K747" t="s">
        <v>21</v>
      </c>
      <c r="M747" t="s">
        <v>2324</v>
      </c>
      <c r="N747" t="s">
        <v>22</v>
      </c>
      <c r="O747" t="s">
        <v>23</v>
      </c>
      <c r="P747" t="s">
        <v>26</v>
      </c>
      <c r="Q747" t="s">
        <v>27</v>
      </c>
      <c r="R747" s="13">
        <v>207</v>
      </c>
      <c r="S747" s="13">
        <v>14</v>
      </c>
      <c r="T747" s="21">
        <v>1</v>
      </c>
      <c r="V747" t="s">
        <v>2115</v>
      </c>
      <c r="W747" t="str">
        <f>+IF(V747="","",IF(MID(V747,1,3)="ECE","UNICO",IF(V747="FINES",CONCATENATE("R",IF(OR(C747="16",C747="21",C747="22",C747="23"),"16212223",IF(OR(C747="15",C747="17",C747="24",C747="25"),"15172425",C747))),IF(V747="CEBAS","UNICO",IF(VALUE(C747)&lt;=11,"AMBA","INTERIOR")))))</f>
        <v>AMBA</v>
      </c>
      <c r="X747" s="20" t="str">
        <f>+IF(V747="","-",CONCATENATE(V747,"_",W747))</f>
        <v>EPA_AMBA</v>
      </c>
      <c r="Y747" s="59">
        <v>0.65014836788177488</v>
      </c>
      <c r="Z747" t="str">
        <f>+IFERROR(VLOOKUP(H747,#REF!,2,FALSE),"-")</f>
        <v>-</v>
      </c>
      <c r="AA747" t="s">
        <v>2393</v>
      </c>
      <c r="AB747" t="str">
        <f>+IF(W747="","-",IF(W747="UNICO","CENSO","MUESTRA"))</f>
        <v>MUESTRA</v>
      </c>
      <c r="AC747" t="s">
        <v>2397</v>
      </c>
      <c r="AD747" t="s">
        <v>134</v>
      </c>
      <c r="AF747">
        <f>+COUNTIF(Piloto!C:C,MARCO!A747)</f>
        <v>0</v>
      </c>
    </row>
    <row r="748" spans="1:32" x14ac:dyDescent="0.25">
      <c r="A748" s="5" t="str">
        <f t="shared" si="11"/>
        <v>0113DE0703</v>
      </c>
      <c r="B748" s="23" t="s">
        <v>2119</v>
      </c>
      <c r="C748" t="s">
        <v>19</v>
      </c>
      <c r="D748" t="s">
        <v>181</v>
      </c>
      <c r="E748" t="s">
        <v>1843</v>
      </c>
      <c r="F748">
        <v>602838</v>
      </c>
      <c r="G748">
        <v>0</v>
      </c>
      <c r="H748" t="s">
        <v>1848</v>
      </c>
      <c r="I748" t="s">
        <v>20</v>
      </c>
      <c r="J748" t="s">
        <v>74</v>
      </c>
      <c r="K748" t="s">
        <v>21</v>
      </c>
      <c r="M748" t="s">
        <v>17905</v>
      </c>
      <c r="N748" t="s">
        <v>22</v>
      </c>
      <c r="O748" t="s">
        <v>23</v>
      </c>
      <c r="P748" t="s">
        <v>26</v>
      </c>
      <c r="Q748" t="s">
        <v>27</v>
      </c>
      <c r="R748" s="13">
        <v>72</v>
      </c>
      <c r="S748" s="13">
        <v>6</v>
      </c>
      <c r="T748" s="21">
        <v>1</v>
      </c>
      <c r="V748" t="s">
        <v>2115</v>
      </c>
      <c r="W748" t="str">
        <f>+IF(V748="","",IF(MID(V748,1,3)="ECE","UNICO",IF(V748="FINES",CONCATENATE("R",IF(OR(C748="16",C748="21",C748="22",C748="23"),"16212223",IF(OR(C748="15",C748="17",C748="24",C748="25"),"15172425",C748))),IF(V748="CEBAS","UNICO",IF(VALUE(C748)&lt;=11,"AMBA","INTERIOR")))))</f>
        <v>AMBA</v>
      </c>
      <c r="X748" s="20" t="str">
        <f>+IF(V748="","-",CONCATENATE(V748,"_",W748))</f>
        <v>EPA_AMBA</v>
      </c>
      <c r="Y748" s="59">
        <v>0.65141509674690867</v>
      </c>
      <c r="Z748" t="str">
        <f>+IFERROR(VLOOKUP(H748,#REF!,2,FALSE),"-")</f>
        <v>-</v>
      </c>
      <c r="AA748" t="s">
        <v>2393</v>
      </c>
      <c r="AB748" t="str">
        <f>+IF(W748="","-",IF(W748="UNICO","CENSO","MUESTRA"))</f>
        <v>MUESTRA</v>
      </c>
      <c r="AC748" t="s">
        <v>2397</v>
      </c>
      <c r="AD748" t="s">
        <v>134</v>
      </c>
      <c r="AF748">
        <f>+COUNTIF(Piloto!C:C,MARCO!A748)</f>
        <v>0</v>
      </c>
    </row>
    <row r="749" spans="1:32" x14ac:dyDescent="0.25">
      <c r="A749" s="5" t="str">
        <f t="shared" si="11"/>
        <v>0132DE0702</v>
      </c>
      <c r="B749" s="23" t="s">
        <v>2119</v>
      </c>
      <c r="C749" t="s">
        <v>1302</v>
      </c>
      <c r="D749" t="s">
        <v>619</v>
      </c>
      <c r="E749" t="s">
        <v>2032</v>
      </c>
      <c r="F749">
        <v>602107</v>
      </c>
      <c r="G749">
        <v>0</v>
      </c>
      <c r="H749" t="s">
        <v>2034</v>
      </c>
      <c r="I749" t="s">
        <v>20</v>
      </c>
      <c r="J749" t="s">
        <v>74</v>
      </c>
      <c r="K749" t="s">
        <v>21</v>
      </c>
      <c r="M749" t="s">
        <v>17833</v>
      </c>
      <c r="N749" t="s">
        <v>22</v>
      </c>
      <c r="O749" t="s">
        <v>23</v>
      </c>
      <c r="P749" t="s">
        <v>26</v>
      </c>
      <c r="Q749" t="s">
        <v>27</v>
      </c>
      <c r="R749" s="13">
        <v>138</v>
      </c>
      <c r="S749" s="13">
        <v>9</v>
      </c>
      <c r="T749" s="21">
        <v>1</v>
      </c>
      <c r="V749" t="s">
        <v>2115</v>
      </c>
      <c r="W749" t="str">
        <f>+IF(V749="","",IF(MID(V749,1,3)="ECE","UNICO",IF(V749="FINES",CONCATENATE("R",IF(OR(C749="16",C749="21",C749="22",C749="23"),"16212223",IF(OR(C749="15",C749="17",C749="24",C749="25"),"15172425",C749))),IF(V749="CEBAS","UNICO",IF(VALUE(C749)&lt;=11,"AMBA","INTERIOR")))))</f>
        <v>AMBA</v>
      </c>
      <c r="X749" s="20" t="str">
        <f>+IF(V749="","-",CONCATENATE(V749,"_",W749))</f>
        <v>EPA_AMBA</v>
      </c>
      <c r="Y749" s="59">
        <v>0.65957182826417871</v>
      </c>
      <c r="Z749" t="str">
        <f>+IFERROR(VLOOKUP(H749,#REF!,2,FALSE),"-")</f>
        <v>-</v>
      </c>
      <c r="AA749" t="s">
        <v>2393</v>
      </c>
      <c r="AB749" t="str">
        <f>+IF(W749="","-",IF(W749="UNICO","CENSO","MUESTRA"))</f>
        <v>MUESTRA</v>
      </c>
      <c r="AC749" t="s">
        <v>2397</v>
      </c>
      <c r="AD749" t="s">
        <v>134</v>
      </c>
      <c r="AF749">
        <f>+COUNTIF(Piloto!C:C,MARCO!A749)</f>
        <v>1</v>
      </c>
    </row>
    <row r="750" spans="1:32" x14ac:dyDescent="0.25">
      <c r="A750" s="5" t="str">
        <f t="shared" si="11"/>
        <v>0073DE0702</v>
      </c>
      <c r="B750" s="23" t="s">
        <v>2119</v>
      </c>
      <c r="C750" t="s">
        <v>1302</v>
      </c>
      <c r="D750" t="s">
        <v>1300</v>
      </c>
      <c r="E750" t="s">
        <v>1301</v>
      </c>
      <c r="F750">
        <v>606296</v>
      </c>
      <c r="G750">
        <v>0</v>
      </c>
      <c r="H750" t="s">
        <v>1313</v>
      </c>
      <c r="I750" t="s">
        <v>20</v>
      </c>
      <c r="J750" t="s">
        <v>74</v>
      </c>
      <c r="K750" t="s">
        <v>21</v>
      </c>
      <c r="M750" t="s">
        <v>17906</v>
      </c>
      <c r="N750" t="s">
        <v>22</v>
      </c>
      <c r="O750" t="s">
        <v>23</v>
      </c>
      <c r="P750" t="s">
        <v>26</v>
      </c>
      <c r="Q750" t="s">
        <v>27</v>
      </c>
      <c r="R750" s="13">
        <v>112</v>
      </c>
      <c r="S750" s="13">
        <v>8</v>
      </c>
      <c r="T750" s="21">
        <v>1</v>
      </c>
      <c r="V750" t="s">
        <v>2115</v>
      </c>
      <c r="W750" t="str">
        <f>+IF(V750="","",IF(MID(V750,1,3)="ECE","UNICO",IF(V750="FINES",CONCATENATE("R",IF(OR(C750="16",C750="21",C750="22",C750="23"),"16212223",IF(OR(C750="15",C750="17",C750="24",C750="25"),"15172425",C750))),IF(V750="CEBAS","UNICO",IF(VALUE(C750)&lt;=11,"AMBA","INTERIOR")))))</f>
        <v>AMBA</v>
      </c>
      <c r="X750" s="20" t="str">
        <f>+IF(V750="","-",CONCATENATE(V750,"_",W750))</f>
        <v>EPA_AMBA</v>
      </c>
      <c r="Y750" s="59">
        <v>0.67407788257849843</v>
      </c>
      <c r="Z750" t="str">
        <f>+IFERROR(VLOOKUP(H750,#REF!,2,FALSE),"-")</f>
        <v>-</v>
      </c>
      <c r="AA750" t="s">
        <v>2393</v>
      </c>
      <c r="AB750" t="str">
        <f>+IF(W750="","-",IF(W750="UNICO","CENSO","MUESTRA"))</f>
        <v>MUESTRA</v>
      </c>
      <c r="AC750" t="s">
        <v>2398</v>
      </c>
      <c r="AD750" t="s">
        <v>134</v>
      </c>
      <c r="AF750">
        <f>+COUNTIF(Piloto!C:C,MARCO!A750)</f>
        <v>0</v>
      </c>
    </row>
    <row r="751" spans="1:32" x14ac:dyDescent="0.25">
      <c r="A751" s="5" t="str">
        <f t="shared" si="11"/>
        <v>0032DE0703</v>
      </c>
      <c r="B751" s="23" t="s">
        <v>2119</v>
      </c>
      <c r="C751" t="s">
        <v>584</v>
      </c>
      <c r="D751" t="s">
        <v>582</v>
      </c>
      <c r="E751" t="s">
        <v>583</v>
      </c>
      <c r="F751">
        <v>608393</v>
      </c>
      <c r="G751">
        <v>0</v>
      </c>
      <c r="H751" t="s">
        <v>590</v>
      </c>
      <c r="I751" t="s">
        <v>20</v>
      </c>
      <c r="J751" t="s">
        <v>74</v>
      </c>
      <c r="K751" t="s">
        <v>21</v>
      </c>
      <c r="M751" t="s">
        <v>17907</v>
      </c>
      <c r="N751" t="s">
        <v>22</v>
      </c>
      <c r="O751" t="s">
        <v>23</v>
      </c>
      <c r="P751" t="s">
        <v>26</v>
      </c>
      <c r="Q751" t="s">
        <v>27</v>
      </c>
      <c r="R751" s="13">
        <v>110</v>
      </c>
      <c r="S751" s="13">
        <v>10</v>
      </c>
      <c r="T751" s="21">
        <v>1</v>
      </c>
      <c r="V751" t="s">
        <v>2115</v>
      </c>
      <c r="W751" t="str">
        <f>+IF(V751="","",IF(MID(V751,1,3)="ECE","UNICO",IF(V751="FINES",CONCATENATE("R",IF(OR(C751="16",C751="21",C751="22",C751="23"),"16212223",IF(OR(C751="15",C751="17",C751="24",C751="25"),"15172425",C751))),IF(V751="CEBAS","UNICO",IF(VALUE(C751)&lt;=11,"AMBA","INTERIOR")))))</f>
        <v>AMBA</v>
      </c>
      <c r="X751" s="20" t="str">
        <f>+IF(V751="","-",CONCATENATE(V751,"_",W751))</f>
        <v>EPA_AMBA</v>
      </c>
      <c r="Y751" s="59">
        <v>0.67500488547717818</v>
      </c>
      <c r="Z751" t="str">
        <f>+IFERROR(VLOOKUP(H751,#REF!,2,FALSE),"-")</f>
        <v>-</v>
      </c>
      <c r="AA751" t="s">
        <v>2393</v>
      </c>
      <c r="AB751" t="str">
        <f>+IF(W751="","-",IF(W751="UNICO","CENSO","MUESTRA"))</f>
        <v>MUESTRA</v>
      </c>
      <c r="AC751" t="s">
        <v>2397</v>
      </c>
      <c r="AD751" t="s">
        <v>134</v>
      </c>
      <c r="AF751">
        <f>+COUNTIF(Piloto!C:C,MARCO!A751)</f>
        <v>0</v>
      </c>
    </row>
    <row r="752" spans="1:32" x14ac:dyDescent="0.25">
      <c r="A752" s="5" t="str">
        <f t="shared" si="11"/>
        <v>0071DE0704</v>
      </c>
      <c r="B752" s="23" t="s">
        <v>2119</v>
      </c>
      <c r="C752" t="s">
        <v>1245</v>
      </c>
      <c r="D752" t="s">
        <v>1243</v>
      </c>
      <c r="E752" t="s">
        <v>1244</v>
      </c>
      <c r="F752">
        <v>603038</v>
      </c>
      <c r="G752">
        <v>0</v>
      </c>
      <c r="H752" t="s">
        <v>1268</v>
      </c>
      <c r="I752" t="s">
        <v>20</v>
      </c>
      <c r="J752" t="s">
        <v>74</v>
      </c>
      <c r="K752" t="s">
        <v>21</v>
      </c>
      <c r="M752" t="s">
        <v>17908</v>
      </c>
      <c r="N752" t="s">
        <v>22</v>
      </c>
      <c r="O752" t="s">
        <v>23</v>
      </c>
      <c r="P752" t="s">
        <v>26</v>
      </c>
      <c r="Q752" t="s">
        <v>27</v>
      </c>
      <c r="R752" s="13">
        <v>195</v>
      </c>
      <c r="S752" s="13">
        <v>22</v>
      </c>
      <c r="T752" s="21">
        <v>1</v>
      </c>
      <c r="V752" t="s">
        <v>2115</v>
      </c>
      <c r="W752" t="str">
        <f>+IF(V752="","",IF(MID(V752,1,3)="ECE","UNICO",IF(V752="FINES",CONCATENATE("R",IF(OR(C752="16",C752="21",C752="22",C752="23"),"16212223",IF(OR(C752="15",C752="17",C752="24",C752="25"),"15172425",C752))),IF(V752="CEBAS","UNICO",IF(VALUE(C752)&lt;=11,"AMBA","INTERIOR")))))</f>
        <v>AMBA</v>
      </c>
      <c r="X752" s="20" t="str">
        <f>+IF(V752="","-",CONCATENATE(V752,"_",W752))</f>
        <v>EPA_AMBA</v>
      </c>
      <c r="Y752" s="59">
        <v>0.67869430623556437</v>
      </c>
      <c r="Z752" t="str">
        <f>+IFERROR(VLOOKUP(H752,#REF!,2,FALSE),"-")</f>
        <v>-</v>
      </c>
      <c r="AA752" t="s">
        <v>2393</v>
      </c>
      <c r="AB752" t="str">
        <f>+IF(W752="","-",IF(W752="UNICO","CENSO","MUESTRA"))</f>
        <v>MUESTRA</v>
      </c>
      <c r="AC752" t="s">
        <v>2398</v>
      </c>
      <c r="AD752" t="s">
        <v>134</v>
      </c>
      <c r="AF752">
        <f>+COUNTIF(Piloto!C:C,MARCO!A752)</f>
        <v>0</v>
      </c>
    </row>
    <row r="753" spans="1:32" x14ac:dyDescent="0.25">
      <c r="A753" s="5" t="str">
        <f t="shared" si="11"/>
        <v>0085DE0715</v>
      </c>
      <c r="B753" s="23" t="s">
        <v>2119</v>
      </c>
      <c r="C753" t="s">
        <v>584</v>
      </c>
      <c r="D753" t="s">
        <v>1474</v>
      </c>
      <c r="E753" t="s">
        <v>1475</v>
      </c>
      <c r="F753">
        <v>612047</v>
      </c>
      <c r="G753">
        <v>0</v>
      </c>
      <c r="H753" t="s">
        <v>1503</v>
      </c>
      <c r="I753" t="s">
        <v>20</v>
      </c>
      <c r="J753" t="s">
        <v>74</v>
      </c>
      <c r="K753" t="s">
        <v>21</v>
      </c>
      <c r="M753" t="s">
        <v>17909</v>
      </c>
      <c r="N753" t="s">
        <v>22</v>
      </c>
      <c r="O753" t="s">
        <v>23</v>
      </c>
      <c r="P753" t="s">
        <v>26</v>
      </c>
      <c r="Q753" t="s">
        <v>27</v>
      </c>
      <c r="R753" s="13">
        <v>176</v>
      </c>
      <c r="S753" s="13">
        <v>11</v>
      </c>
      <c r="T753" s="21">
        <v>1</v>
      </c>
      <c r="V753" t="s">
        <v>2115</v>
      </c>
      <c r="W753" t="str">
        <f>+IF(V753="","",IF(MID(V753,1,3)="ECE","UNICO",IF(V753="FINES",CONCATENATE("R",IF(OR(C753="16",C753="21",C753="22",C753="23"),"16212223",IF(OR(C753="15",C753="17",C753="24",C753="25"),"15172425",C753))),IF(V753="CEBAS","UNICO",IF(VALUE(C753)&lt;=11,"AMBA","INTERIOR")))))</f>
        <v>AMBA</v>
      </c>
      <c r="X753" s="20" t="str">
        <f>+IF(V753="","-",CONCATENATE(V753,"_",W753))</f>
        <v>EPA_AMBA</v>
      </c>
      <c r="Y753" s="59">
        <v>0.685225971647211</v>
      </c>
      <c r="Z753" t="str">
        <f>+IFERROR(VLOOKUP(H753,#REF!,2,FALSE),"-")</f>
        <v>-</v>
      </c>
      <c r="AA753" t="s">
        <v>2393</v>
      </c>
      <c r="AB753" t="str">
        <f>+IF(W753="","-",IF(W753="UNICO","CENSO","MUESTRA"))</f>
        <v>MUESTRA</v>
      </c>
      <c r="AC753" t="s">
        <v>2398</v>
      </c>
      <c r="AD753" t="s">
        <v>134</v>
      </c>
      <c r="AF753">
        <f>+COUNTIF(Piloto!C:C,MARCO!A753)</f>
        <v>0</v>
      </c>
    </row>
    <row r="754" spans="1:32" x14ac:dyDescent="0.25">
      <c r="A754" s="5" t="str">
        <f t="shared" si="11"/>
        <v>0111DE0705</v>
      </c>
      <c r="B754" s="23" t="s">
        <v>2119</v>
      </c>
      <c r="C754" t="s">
        <v>246</v>
      </c>
      <c r="D754" t="s">
        <v>575</v>
      </c>
      <c r="E754" t="s">
        <v>1794</v>
      </c>
      <c r="F754">
        <v>607663</v>
      </c>
      <c r="G754">
        <v>0</v>
      </c>
      <c r="H754" t="s">
        <v>1807</v>
      </c>
      <c r="I754" t="s">
        <v>20</v>
      </c>
      <c r="J754" t="s">
        <v>74</v>
      </c>
      <c r="K754" t="s">
        <v>21</v>
      </c>
      <c r="M754" t="s">
        <v>17778</v>
      </c>
      <c r="N754" t="s">
        <v>22</v>
      </c>
      <c r="O754" t="s">
        <v>23</v>
      </c>
      <c r="P754" t="s">
        <v>26</v>
      </c>
      <c r="Q754" t="s">
        <v>27</v>
      </c>
      <c r="R754" s="13">
        <v>82</v>
      </c>
      <c r="S754" s="13">
        <v>7</v>
      </c>
      <c r="T754" s="21">
        <v>1</v>
      </c>
      <c r="V754" t="s">
        <v>2115</v>
      </c>
      <c r="W754" t="str">
        <f>+IF(V754="","",IF(MID(V754,1,3)="ECE","UNICO",IF(V754="FINES",CONCATENATE("R",IF(OR(C754="16",C754="21",C754="22",C754="23"),"16212223",IF(OR(C754="15",C754="17",C754="24",C754="25"),"15172425",C754))),IF(V754="CEBAS","UNICO",IF(VALUE(C754)&lt;=11,"AMBA","INTERIOR")))))</f>
        <v>AMBA</v>
      </c>
      <c r="X754" s="20" t="str">
        <f>+IF(V754="","-",CONCATENATE(V754,"_",W754))</f>
        <v>EPA_AMBA</v>
      </c>
      <c r="Y754" s="59">
        <v>0.6890996522025058</v>
      </c>
      <c r="Z754" t="str">
        <f>+IFERROR(VLOOKUP(H754,#REF!,2,FALSE),"-")</f>
        <v>-</v>
      </c>
      <c r="AA754" t="s">
        <v>2393</v>
      </c>
      <c r="AB754" t="str">
        <f>+IF(W754="","-",IF(W754="UNICO","CENSO","MUESTRA"))</f>
        <v>MUESTRA</v>
      </c>
      <c r="AC754" t="s">
        <v>2398</v>
      </c>
      <c r="AD754" t="s">
        <v>134</v>
      </c>
      <c r="AF754">
        <f>+COUNTIF(Piloto!C:C,MARCO!A754)</f>
        <v>0</v>
      </c>
    </row>
    <row r="755" spans="1:32" x14ac:dyDescent="0.25">
      <c r="A755" s="5" t="str">
        <f t="shared" si="11"/>
        <v>0071DE0718</v>
      </c>
      <c r="B755" s="23" t="s">
        <v>2119</v>
      </c>
      <c r="C755" t="s">
        <v>1245</v>
      </c>
      <c r="D755" t="s">
        <v>1243</v>
      </c>
      <c r="E755" t="s">
        <v>1244</v>
      </c>
      <c r="F755">
        <v>613143</v>
      </c>
      <c r="G755">
        <v>0</v>
      </c>
      <c r="H755" t="s">
        <v>1266</v>
      </c>
      <c r="I755" t="s">
        <v>20</v>
      </c>
      <c r="J755" t="s">
        <v>74</v>
      </c>
      <c r="K755" t="s">
        <v>21</v>
      </c>
      <c r="M755" t="s">
        <v>17910</v>
      </c>
      <c r="N755" t="s">
        <v>22</v>
      </c>
      <c r="O755" t="s">
        <v>23</v>
      </c>
      <c r="P755" t="s">
        <v>26</v>
      </c>
      <c r="Q755" t="s">
        <v>27</v>
      </c>
      <c r="R755" s="13">
        <v>64</v>
      </c>
      <c r="S755" s="13">
        <v>8</v>
      </c>
      <c r="T755" s="21">
        <v>1</v>
      </c>
      <c r="V755" t="s">
        <v>2115</v>
      </c>
      <c r="W755" t="str">
        <f>+IF(V755="","",IF(MID(V755,1,3)="ECE","UNICO",IF(V755="FINES",CONCATENATE("R",IF(OR(C755="16",C755="21",C755="22",C755="23"),"16212223",IF(OR(C755="15",C755="17",C755="24",C755="25"),"15172425",C755))),IF(V755="CEBAS","UNICO",IF(VALUE(C755)&lt;=11,"AMBA","INTERIOR")))))</f>
        <v>AMBA</v>
      </c>
      <c r="X755" s="20" t="str">
        <f>+IF(V755="","-",CONCATENATE(V755,"_",W755))</f>
        <v>EPA_AMBA</v>
      </c>
      <c r="Y755" s="59">
        <v>0.69181485516684393</v>
      </c>
      <c r="Z755" t="str">
        <f>+IFERROR(VLOOKUP(H755,#REF!,2,FALSE),"-")</f>
        <v>-</v>
      </c>
      <c r="AA755" t="s">
        <v>2393</v>
      </c>
      <c r="AB755" t="str">
        <f>+IF(W755="","-",IF(W755="UNICO","CENSO","MUESTRA"))</f>
        <v>MUESTRA</v>
      </c>
      <c r="AC755" t="s">
        <v>2398</v>
      </c>
      <c r="AD755" t="s">
        <v>134</v>
      </c>
      <c r="AF755">
        <f>+COUNTIF(Piloto!C:C,MARCO!A755)</f>
        <v>0</v>
      </c>
    </row>
    <row r="756" spans="1:32" x14ac:dyDescent="0.25">
      <c r="A756" s="5" t="str">
        <f t="shared" si="11"/>
        <v>0045DE0702</v>
      </c>
      <c r="B756" s="23" t="s">
        <v>2119</v>
      </c>
      <c r="C756" t="s">
        <v>140</v>
      </c>
      <c r="D756" t="s">
        <v>760</v>
      </c>
      <c r="E756" t="s">
        <v>761</v>
      </c>
      <c r="F756">
        <v>609980</v>
      </c>
      <c r="G756">
        <v>0</v>
      </c>
      <c r="H756" t="s">
        <v>769</v>
      </c>
      <c r="I756" t="s">
        <v>20</v>
      </c>
      <c r="J756" t="s">
        <v>74</v>
      </c>
      <c r="K756" t="s">
        <v>21</v>
      </c>
      <c r="M756" t="s">
        <v>17833</v>
      </c>
      <c r="N756" t="s">
        <v>22</v>
      </c>
      <c r="O756" t="s">
        <v>23</v>
      </c>
      <c r="P756" t="s">
        <v>26</v>
      </c>
      <c r="Q756" t="s">
        <v>27</v>
      </c>
      <c r="R756" s="13">
        <v>169</v>
      </c>
      <c r="S756" s="13">
        <v>12</v>
      </c>
      <c r="T756" s="21">
        <v>1</v>
      </c>
      <c r="V756" t="s">
        <v>2115</v>
      </c>
      <c r="W756" t="str">
        <f>+IF(V756="","",IF(MID(V756,1,3)="ECE","UNICO",IF(V756="FINES",CONCATENATE("R",IF(OR(C756="16",C756="21",C756="22",C756="23"),"16212223",IF(OR(C756="15",C756="17",C756="24",C756="25"),"15172425",C756))),IF(V756="CEBAS","UNICO",IF(VALUE(C756)&lt;=11,"AMBA","INTERIOR")))))</f>
        <v>AMBA</v>
      </c>
      <c r="X756" s="20" t="str">
        <f>+IF(V756="","-",CONCATENATE(V756,"_",W756))</f>
        <v>EPA_AMBA</v>
      </c>
      <c r="Y756" s="59">
        <v>0.69248720341258574</v>
      </c>
      <c r="Z756" t="str">
        <f>+IFERROR(VLOOKUP(H756,#REF!,2,FALSE),"-")</f>
        <v>-</v>
      </c>
      <c r="AA756" t="s">
        <v>2393</v>
      </c>
      <c r="AB756" t="str">
        <f>+IF(W756="","-",IF(W756="UNICO","CENSO","MUESTRA"))</f>
        <v>MUESTRA</v>
      </c>
      <c r="AC756" t="s">
        <v>2398</v>
      </c>
      <c r="AD756" t="s">
        <v>134</v>
      </c>
      <c r="AF756">
        <f>+COUNTIF(Piloto!C:C,MARCO!A756)</f>
        <v>0</v>
      </c>
    </row>
    <row r="757" spans="1:32" x14ac:dyDescent="0.25">
      <c r="A757" s="5" t="str">
        <f t="shared" si="11"/>
        <v>0095DE0708</v>
      </c>
      <c r="B757" s="23" t="s">
        <v>2119</v>
      </c>
      <c r="C757" t="s">
        <v>884</v>
      </c>
      <c r="D757" t="s">
        <v>1574</v>
      </c>
      <c r="E757" t="s">
        <v>1575</v>
      </c>
      <c r="F757">
        <v>601935</v>
      </c>
      <c r="G757">
        <v>0</v>
      </c>
      <c r="H757" t="s">
        <v>1587</v>
      </c>
      <c r="I757" t="s">
        <v>20</v>
      </c>
      <c r="J757" t="s">
        <v>74</v>
      </c>
      <c r="K757" t="s">
        <v>21</v>
      </c>
      <c r="M757" t="s">
        <v>17911</v>
      </c>
      <c r="N757" t="s">
        <v>22</v>
      </c>
      <c r="O757" t="s">
        <v>23</v>
      </c>
      <c r="P757" t="s">
        <v>26</v>
      </c>
      <c r="Q757" t="s">
        <v>27</v>
      </c>
      <c r="R757" s="13">
        <v>117</v>
      </c>
      <c r="S757" s="13">
        <v>11</v>
      </c>
      <c r="T757" s="21">
        <v>1</v>
      </c>
      <c r="V757" t="s">
        <v>2115</v>
      </c>
      <c r="W757" t="str">
        <f>+IF(V757="","",IF(MID(V757,1,3)="ECE","UNICO",IF(V757="FINES",CONCATENATE("R",IF(OR(C757="16",C757="21",C757="22",C757="23"),"16212223",IF(OR(C757="15",C757="17",C757="24",C757="25"),"15172425",C757))),IF(V757="CEBAS","UNICO",IF(VALUE(C757)&lt;=11,"AMBA","INTERIOR")))))</f>
        <v>AMBA</v>
      </c>
      <c r="X757" s="20" t="str">
        <f>+IF(V757="","-",CONCATENATE(V757,"_",W757))</f>
        <v>EPA_AMBA</v>
      </c>
      <c r="Y757" s="59">
        <v>0.69607765972614288</v>
      </c>
      <c r="Z757" t="str">
        <f>+IFERROR(VLOOKUP(H757,#REF!,2,FALSE),"-")</f>
        <v>-</v>
      </c>
      <c r="AA757" t="s">
        <v>2393</v>
      </c>
      <c r="AB757" t="str">
        <f>+IF(W757="","-",IF(W757="UNICO","CENSO","MUESTRA"))</f>
        <v>MUESTRA</v>
      </c>
      <c r="AC757" t="s">
        <v>2398</v>
      </c>
      <c r="AD757" t="s">
        <v>134</v>
      </c>
      <c r="AF757">
        <f>+COUNTIF(Piloto!C:C,MARCO!A757)</f>
        <v>0</v>
      </c>
    </row>
    <row r="758" spans="1:32" x14ac:dyDescent="0.25">
      <c r="A758" s="5" t="str">
        <f t="shared" si="11"/>
        <v>0045DE0707</v>
      </c>
      <c r="B758" s="23" t="s">
        <v>2119</v>
      </c>
      <c r="C758" t="s">
        <v>140</v>
      </c>
      <c r="D758" t="s">
        <v>760</v>
      </c>
      <c r="E758" t="s">
        <v>761</v>
      </c>
      <c r="F758">
        <v>609964</v>
      </c>
      <c r="G758">
        <v>0</v>
      </c>
      <c r="H758" t="s">
        <v>781</v>
      </c>
      <c r="I758" t="s">
        <v>20</v>
      </c>
      <c r="J758" t="s">
        <v>74</v>
      </c>
      <c r="K758" t="s">
        <v>21</v>
      </c>
      <c r="M758" t="s">
        <v>17820</v>
      </c>
      <c r="N758" t="s">
        <v>22</v>
      </c>
      <c r="O758" t="s">
        <v>23</v>
      </c>
      <c r="P758" t="s">
        <v>26</v>
      </c>
      <c r="Q758" t="s">
        <v>27</v>
      </c>
      <c r="R758" s="13">
        <v>188</v>
      </c>
      <c r="S758" s="13">
        <v>9</v>
      </c>
      <c r="T758" s="21">
        <v>1</v>
      </c>
      <c r="V758" t="s">
        <v>2115</v>
      </c>
      <c r="W758" t="str">
        <f>+IF(V758="","",IF(MID(V758,1,3)="ECE","UNICO",IF(V758="FINES",CONCATENATE("R",IF(OR(C758="16",C758="21",C758="22",C758="23"),"16212223",IF(OR(C758="15",C758="17",C758="24",C758="25"),"15172425",C758))),IF(V758="CEBAS","UNICO",IF(VALUE(C758)&lt;=11,"AMBA","INTERIOR")))))</f>
        <v>AMBA</v>
      </c>
      <c r="X758" s="20" t="str">
        <f>+IF(V758="","-",CONCATENATE(V758,"_",W758))</f>
        <v>EPA_AMBA</v>
      </c>
      <c r="Y758" s="59">
        <v>0.69738177995424011</v>
      </c>
      <c r="Z758" t="str">
        <f>+IFERROR(VLOOKUP(H758,#REF!,2,FALSE),"-")</f>
        <v>-</v>
      </c>
      <c r="AA758" t="s">
        <v>2393</v>
      </c>
      <c r="AB758" t="str">
        <f>+IF(W758="","-",IF(W758="UNICO","CENSO","MUESTRA"))</f>
        <v>MUESTRA</v>
      </c>
      <c r="AC758" t="s">
        <v>2397</v>
      </c>
      <c r="AD758" t="s">
        <v>134</v>
      </c>
      <c r="AF758">
        <f>+COUNTIF(Piloto!C:C,MARCO!A758)</f>
        <v>0</v>
      </c>
    </row>
    <row r="759" spans="1:32" x14ac:dyDescent="0.25">
      <c r="A759" s="5" t="str">
        <f t="shared" si="11"/>
        <v>0069DE0744</v>
      </c>
      <c r="B759" s="23" t="s">
        <v>2119</v>
      </c>
      <c r="C759" t="s">
        <v>1079</v>
      </c>
      <c r="D759" t="s">
        <v>1077</v>
      </c>
      <c r="E759" t="s">
        <v>1078</v>
      </c>
      <c r="F759">
        <v>608014</v>
      </c>
      <c r="G759">
        <v>0</v>
      </c>
      <c r="H759" t="s">
        <v>1105</v>
      </c>
      <c r="I759" t="s">
        <v>20</v>
      </c>
      <c r="J759" t="s">
        <v>74</v>
      </c>
      <c r="K759" t="s">
        <v>21</v>
      </c>
      <c r="M759" t="s">
        <v>17912</v>
      </c>
      <c r="N759" t="s">
        <v>22</v>
      </c>
      <c r="O759" t="s">
        <v>23</v>
      </c>
      <c r="P759" t="s">
        <v>26</v>
      </c>
      <c r="Q759" t="s">
        <v>27</v>
      </c>
      <c r="R759" s="13">
        <v>267</v>
      </c>
      <c r="S759" s="13">
        <v>12</v>
      </c>
      <c r="T759" s="21">
        <v>1</v>
      </c>
      <c r="V759" t="s">
        <v>2115</v>
      </c>
      <c r="W759" t="str">
        <f>+IF(V759="","",IF(MID(V759,1,3)="ECE","UNICO",IF(V759="FINES",CONCATENATE("R",IF(OR(C759="16",C759="21",C759="22",C759="23"),"16212223",IF(OR(C759="15",C759="17",C759="24",C759="25"),"15172425",C759))),IF(V759="CEBAS","UNICO",IF(VALUE(C759)&lt;=11,"AMBA","INTERIOR")))))</f>
        <v>AMBA</v>
      </c>
      <c r="X759" s="20" t="str">
        <f>+IF(V759="","-",CONCATENATE(V759,"_",W759))</f>
        <v>EPA_AMBA</v>
      </c>
      <c r="Y759" s="59">
        <v>0.69746527703184835</v>
      </c>
      <c r="Z759" t="str">
        <f>+IFERROR(VLOOKUP(H759,#REF!,2,FALSE),"-")</f>
        <v>-</v>
      </c>
      <c r="AA759" t="s">
        <v>2393</v>
      </c>
      <c r="AB759" t="str">
        <f>+IF(W759="","-",IF(W759="UNICO","CENSO","MUESTRA"))</f>
        <v>MUESTRA</v>
      </c>
      <c r="AC759" t="s">
        <v>2397</v>
      </c>
      <c r="AD759" t="s">
        <v>134</v>
      </c>
      <c r="AF759">
        <f>+COUNTIF(Piloto!C:C,MARCO!A759)</f>
        <v>0</v>
      </c>
    </row>
    <row r="760" spans="1:32" x14ac:dyDescent="0.25">
      <c r="A760" s="5" t="str">
        <f t="shared" si="11"/>
        <v>0062DE0705</v>
      </c>
      <c r="B760" s="23" t="s">
        <v>2119</v>
      </c>
      <c r="C760" t="s">
        <v>246</v>
      </c>
      <c r="D760" t="s">
        <v>958</v>
      </c>
      <c r="E760" t="s">
        <v>959</v>
      </c>
      <c r="F760">
        <v>602956</v>
      </c>
      <c r="G760">
        <v>0</v>
      </c>
      <c r="H760" t="s">
        <v>965</v>
      </c>
      <c r="I760" t="s">
        <v>20</v>
      </c>
      <c r="J760" t="s">
        <v>74</v>
      </c>
      <c r="K760" t="s">
        <v>21</v>
      </c>
      <c r="M760" t="s">
        <v>17913</v>
      </c>
      <c r="N760" t="s">
        <v>22</v>
      </c>
      <c r="O760" t="s">
        <v>23</v>
      </c>
      <c r="P760" t="s">
        <v>26</v>
      </c>
      <c r="Q760" t="s">
        <v>27</v>
      </c>
      <c r="R760" s="13">
        <v>111</v>
      </c>
      <c r="S760" s="13">
        <v>10</v>
      </c>
      <c r="T760" s="21">
        <v>1</v>
      </c>
      <c r="V760" t="s">
        <v>2115</v>
      </c>
      <c r="W760" t="str">
        <f>+IF(V760="","",IF(MID(V760,1,3)="ECE","UNICO",IF(V760="FINES",CONCATENATE("R",IF(OR(C760="16",C760="21",C760="22",C760="23"),"16212223",IF(OR(C760="15",C760="17",C760="24",C760="25"),"15172425",C760))),IF(V760="CEBAS","UNICO",IF(VALUE(C760)&lt;=11,"AMBA","INTERIOR")))))</f>
        <v>AMBA</v>
      </c>
      <c r="X760" s="20" t="str">
        <f>+IF(V760="","-",CONCATENATE(V760,"_",W760))</f>
        <v>EPA_AMBA</v>
      </c>
      <c r="Y760" s="59">
        <v>0.70228365305307749</v>
      </c>
      <c r="Z760" t="str">
        <f>+IFERROR(VLOOKUP(H760,#REF!,2,FALSE),"-")</f>
        <v>-</v>
      </c>
      <c r="AA760" t="s">
        <v>2393</v>
      </c>
      <c r="AB760" t="str">
        <f>+IF(W760="","-",IF(W760="UNICO","CENSO","MUESTRA"))</f>
        <v>MUESTRA</v>
      </c>
      <c r="AC760" t="s">
        <v>2397</v>
      </c>
      <c r="AD760" t="s">
        <v>134</v>
      </c>
      <c r="AF760">
        <f>+COUNTIF(Piloto!C:C,MARCO!A760)</f>
        <v>0</v>
      </c>
    </row>
    <row r="761" spans="1:32" x14ac:dyDescent="0.25">
      <c r="A761" s="5" t="str">
        <f t="shared" si="11"/>
        <v>0129DE0702</v>
      </c>
      <c r="B761" s="23" t="s">
        <v>2119</v>
      </c>
      <c r="C761" t="s">
        <v>186</v>
      </c>
      <c r="D761" t="s">
        <v>182</v>
      </c>
      <c r="E761" t="s">
        <v>1985</v>
      </c>
      <c r="F761">
        <v>605089</v>
      </c>
      <c r="G761">
        <v>0</v>
      </c>
      <c r="H761" t="s">
        <v>1990</v>
      </c>
      <c r="I761" t="s">
        <v>20</v>
      </c>
      <c r="J761" t="s">
        <v>74</v>
      </c>
      <c r="K761" t="s">
        <v>21</v>
      </c>
      <c r="M761" t="s">
        <v>17914</v>
      </c>
      <c r="N761" t="s">
        <v>22</v>
      </c>
      <c r="O761" t="s">
        <v>23</v>
      </c>
      <c r="P761" t="s">
        <v>26</v>
      </c>
      <c r="Q761" t="s">
        <v>27</v>
      </c>
      <c r="R761" s="13">
        <v>182</v>
      </c>
      <c r="S761" s="13">
        <v>14</v>
      </c>
      <c r="T761" s="21">
        <v>1</v>
      </c>
      <c r="V761" t="s">
        <v>2115</v>
      </c>
      <c r="W761" t="str">
        <f>+IF(V761="","",IF(MID(V761,1,3)="ECE","UNICO",IF(V761="FINES",CONCATENATE("R",IF(OR(C761="16",C761="21",C761="22",C761="23"),"16212223",IF(OR(C761="15",C761="17",C761="24",C761="25"),"15172425",C761))),IF(V761="CEBAS","UNICO",IF(VALUE(C761)&lt;=11,"AMBA","INTERIOR")))))</f>
        <v>AMBA</v>
      </c>
      <c r="X761" s="20" t="str">
        <f>+IF(V761="","-",CONCATENATE(V761,"_",W761))</f>
        <v>EPA_AMBA</v>
      </c>
      <c r="Y761" s="59">
        <v>0.70252452186636027</v>
      </c>
      <c r="Z761" t="str">
        <f>+IFERROR(VLOOKUP(H761,#REF!,2,FALSE),"-")</f>
        <v>-</v>
      </c>
      <c r="AA761" t="s">
        <v>2393</v>
      </c>
      <c r="AB761" t="str">
        <f>+IF(W761="","-",IF(W761="UNICO","CENSO","MUESTRA"))</f>
        <v>MUESTRA</v>
      </c>
      <c r="AC761" t="s">
        <v>2397</v>
      </c>
      <c r="AD761" t="s">
        <v>134</v>
      </c>
      <c r="AF761">
        <f>+COUNTIF(Piloto!C:C,MARCO!A761)</f>
        <v>0</v>
      </c>
    </row>
    <row r="762" spans="1:32" x14ac:dyDescent="0.25">
      <c r="A762" s="5" t="str">
        <f t="shared" si="11"/>
        <v>0131DE0703</v>
      </c>
      <c r="B762" s="23" t="s">
        <v>2119</v>
      </c>
      <c r="C762" t="s">
        <v>1302</v>
      </c>
      <c r="D762" t="s">
        <v>281</v>
      </c>
      <c r="E762" t="s">
        <v>2014</v>
      </c>
      <c r="F762">
        <v>600587</v>
      </c>
      <c r="G762">
        <v>0</v>
      </c>
      <c r="H762" t="s">
        <v>2020</v>
      </c>
      <c r="I762" t="s">
        <v>20</v>
      </c>
      <c r="J762" t="s">
        <v>74</v>
      </c>
      <c r="K762" t="s">
        <v>21</v>
      </c>
      <c r="M762" t="s">
        <v>17915</v>
      </c>
      <c r="N762" t="s">
        <v>22</v>
      </c>
      <c r="O762" t="s">
        <v>23</v>
      </c>
      <c r="P762" t="s">
        <v>26</v>
      </c>
      <c r="Q762" t="s">
        <v>27</v>
      </c>
      <c r="R762" s="13">
        <v>71</v>
      </c>
      <c r="S762" s="13">
        <v>12</v>
      </c>
      <c r="T762" s="21">
        <v>1</v>
      </c>
      <c r="V762" t="s">
        <v>2115</v>
      </c>
      <c r="W762" t="str">
        <f>+IF(V762="","",IF(MID(V762,1,3)="ECE","UNICO",IF(V762="FINES",CONCATENATE("R",IF(OR(C762="16",C762="21",C762="22",C762="23"),"16212223",IF(OR(C762="15",C762="17",C762="24",C762="25"),"15172425",C762))),IF(V762="CEBAS","UNICO",IF(VALUE(C762)&lt;=11,"AMBA","INTERIOR")))))</f>
        <v>AMBA</v>
      </c>
      <c r="X762" s="20" t="str">
        <f>+IF(V762="","-",CONCATENATE(V762,"_",W762))</f>
        <v>EPA_AMBA</v>
      </c>
      <c r="Y762" s="59">
        <v>0.7034127535046758</v>
      </c>
      <c r="Z762" t="str">
        <f>+IFERROR(VLOOKUP(H762,#REF!,2,FALSE),"-")</f>
        <v>-</v>
      </c>
      <c r="AA762" t="s">
        <v>2393</v>
      </c>
      <c r="AB762" t="str">
        <f>+IF(W762="","-",IF(W762="UNICO","CENSO","MUESTRA"))</f>
        <v>MUESTRA</v>
      </c>
      <c r="AC762" t="s">
        <v>2397</v>
      </c>
      <c r="AD762" t="s">
        <v>134</v>
      </c>
      <c r="AF762">
        <f>+COUNTIF(Piloto!C:C,MARCO!A762)</f>
        <v>0</v>
      </c>
    </row>
    <row r="763" spans="1:32" x14ac:dyDescent="0.25">
      <c r="A763" s="5" t="str">
        <f t="shared" si="11"/>
        <v>0069DE0772</v>
      </c>
      <c r="B763" s="23" t="s">
        <v>2119</v>
      </c>
      <c r="C763" t="s">
        <v>1079</v>
      </c>
      <c r="D763" t="s">
        <v>1077</v>
      </c>
      <c r="E763" t="s">
        <v>1078</v>
      </c>
      <c r="F763">
        <v>624646</v>
      </c>
      <c r="G763">
        <v>0</v>
      </c>
      <c r="H763" t="s">
        <v>1155</v>
      </c>
      <c r="I763" t="s">
        <v>20</v>
      </c>
      <c r="J763" t="s">
        <v>74</v>
      </c>
      <c r="K763" t="s">
        <v>21</v>
      </c>
      <c r="M763" t="s">
        <v>17791</v>
      </c>
      <c r="N763" t="s">
        <v>22</v>
      </c>
      <c r="O763" t="s">
        <v>23</v>
      </c>
      <c r="P763" t="s">
        <v>26</v>
      </c>
      <c r="Q763" t="s">
        <v>27</v>
      </c>
      <c r="R763" s="13">
        <v>364</v>
      </c>
      <c r="S763" s="13">
        <v>14</v>
      </c>
      <c r="T763" s="21">
        <v>1</v>
      </c>
      <c r="V763" t="s">
        <v>2115</v>
      </c>
      <c r="W763" t="str">
        <f>+IF(V763="","",IF(MID(V763,1,3)="ECE","UNICO",IF(V763="FINES",CONCATENATE("R",IF(OR(C763="16",C763="21",C763="22",C763="23"),"16212223",IF(OR(C763="15",C763="17",C763="24",C763="25"),"15172425",C763))),IF(V763="CEBAS","UNICO",IF(VALUE(C763)&lt;=11,"AMBA","INTERIOR")))))</f>
        <v>AMBA</v>
      </c>
      <c r="X763" s="20" t="str">
        <f>+IF(V763="","-",CONCATENATE(V763,"_",W763))</f>
        <v>EPA_AMBA</v>
      </c>
      <c r="Y763" s="59">
        <v>0.70992975764804411</v>
      </c>
      <c r="Z763" t="str">
        <f>+IFERROR(VLOOKUP(H763,#REF!,2,FALSE),"-")</f>
        <v>-</v>
      </c>
      <c r="AA763" t="s">
        <v>2393</v>
      </c>
      <c r="AB763" t="str">
        <f>+IF(W763="","-",IF(W763="UNICO","CENSO","MUESTRA"))</f>
        <v>MUESTRA</v>
      </c>
      <c r="AC763" t="s">
        <v>2397</v>
      </c>
      <c r="AD763" t="s">
        <v>134</v>
      </c>
      <c r="AF763">
        <f>+COUNTIF(Piloto!C:C,MARCO!A763)</f>
        <v>0</v>
      </c>
    </row>
    <row r="764" spans="1:32" x14ac:dyDescent="0.25">
      <c r="A764" s="5" t="str">
        <f t="shared" si="11"/>
        <v>0071DE0719</v>
      </c>
      <c r="B764" s="23" t="s">
        <v>2119</v>
      </c>
      <c r="C764" t="s">
        <v>1245</v>
      </c>
      <c r="D764" t="s">
        <v>1243</v>
      </c>
      <c r="E764" t="s">
        <v>1244</v>
      </c>
      <c r="F764">
        <v>603965</v>
      </c>
      <c r="G764">
        <v>0</v>
      </c>
      <c r="H764" t="s">
        <v>1271</v>
      </c>
      <c r="I764" t="s">
        <v>20</v>
      </c>
      <c r="J764" t="s">
        <v>74</v>
      </c>
      <c r="K764" t="s">
        <v>21</v>
      </c>
      <c r="M764" t="s">
        <v>17916</v>
      </c>
      <c r="N764" t="s">
        <v>22</v>
      </c>
      <c r="O764" t="s">
        <v>23</v>
      </c>
      <c r="P764" t="s">
        <v>26</v>
      </c>
      <c r="Q764" t="s">
        <v>27</v>
      </c>
      <c r="R764" s="13">
        <v>146</v>
      </c>
      <c r="S764" s="13">
        <v>13</v>
      </c>
      <c r="T764" s="21">
        <v>1</v>
      </c>
      <c r="V764" t="s">
        <v>2115</v>
      </c>
      <c r="W764" t="str">
        <f>+IF(V764="","",IF(MID(V764,1,3)="ECE","UNICO",IF(V764="FINES",CONCATENATE("R",IF(OR(C764="16",C764="21",C764="22",C764="23"),"16212223",IF(OR(C764="15",C764="17",C764="24",C764="25"),"15172425",C764))),IF(V764="CEBAS","UNICO",IF(VALUE(C764)&lt;=11,"AMBA","INTERIOR")))))</f>
        <v>AMBA</v>
      </c>
      <c r="X764" s="20" t="str">
        <f>+IF(V764="","-",CONCATENATE(V764,"_",W764))</f>
        <v>EPA_AMBA</v>
      </c>
      <c r="Y764" s="59">
        <v>0.71181836558712852</v>
      </c>
      <c r="Z764" t="str">
        <f>+IFERROR(VLOOKUP(H764,#REF!,2,FALSE),"-")</f>
        <v>-</v>
      </c>
      <c r="AA764" t="s">
        <v>2393</v>
      </c>
      <c r="AB764" t="str">
        <f>+IF(W764="","-",IF(W764="UNICO","CENSO","MUESTRA"))</f>
        <v>MUESTRA</v>
      </c>
      <c r="AC764" t="s">
        <v>2398</v>
      </c>
      <c r="AD764" t="s">
        <v>134</v>
      </c>
      <c r="AF764">
        <f>+COUNTIF(Piloto!C:C,MARCO!A764)</f>
        <v>0</v>
      </c>
    </row>
    <row r="765" spans="1:32" x14ac:dyDescent="0.25">
      <c r="A765" s="5" t="str">
        <f t="shared" si="11"/>
        <v>0116DE0708</v>
      </c>
      <c r="B765" s="23" t="s">
        <v>2119</v>
      </c>
      <c r="C765" t="s">
        <v>158</v>
      </c>
      <c r="D765" t="s">
        <v>162</v>
      </c>
      <c r="E765" t="s">
        <v>1868</v>
      </c>
      <c r="F765">
        <v>613716</v>
      </c>
      <c r="G765">
        <v>0</v>
      </c>
      <c r="H765" t="s">
        <v>1878</v>
      </c>
      <c r="I765" t="s">
        <v>20</v>
      </c>
      <c r="J765" t="s">
        <v>74</v>
      </c>
      <c r="K765" t="s">
        <v>21</v>
      </c>
      <c r="M765" t="s">
        <v>17790</v>
      </c>
      <c r="N765" t="s">
        <v>22</v>
      </c>
      <c r="O765" t="s">
        <v>23</v>
      </c>
      <c r="P765" t="s">
        <v>26</v>
      </c>
      <c r="Q765" t="s">
        <v>27</v>
      </c>
      <c r="R765" s="13">
        <v>78</v>
      </c>
      <c r="S765" s="13">
        <v>5</v>
      </c>
      <c r="T765" s="21">
        <v>1</v>
      </c>
      <c r="V765" t="s">
        <v>2115</v>
      </c>
      <c r="W765" t="str">
        <f>+IF(V765="","",IF(MID(V765,1,3)="ECE","UNICO",IF(V765="FINES",CONCATENATE("R",IF(OR(C765="16",C765="21",C765="22",C765="23"),"16212223",IF(OR(C765="15",C765="17",C765="24",C765="25"),"15172425",C765))),IF(V765="CEBAS","UNICO",IF(VALUE(C765)&lt;=11,"AMBA","INTERIOR")))))</f>
        <v>AMBA</v>
      </c>
      <c r="X765" s="20" t="str">
        <f>+IF(V765="","-",CONCATENATE(V765,"_",W765))</f>
        <v>EPA_AMBA</v>
      </c>
      <c r="Y765" s="59">
        <v>0.71388307527491923</v>
      </c>
      <c r="Z765" t="str">
        <f>+IFERROR(VLOOKUP(H765,#REF!,2,FALSE),"-")</f>
        <v>-</v>
      </c>
      <c r="AA765" t="s">
        <v>2393</v>
      </c>
      <c r="AB765" t="str">
        <f>+IF(W765="","-",IF(W765="UNICO","CENSO","MUESTRA"))</f>
        <v>MUESTRA</v>
      </c>
      <c r="AC765" t="s">
        <v>2397</v>
      </c>
      <c r="AD765" t="s">
        <v>134</v>
      </c>
      <c r="AF765">
        <f>+COUNTIF(Piloto!C:C,MARCO!A765)</f>
        <v>0</v>
      </c>
    </row>
    <row r="766" spans="1:32" x14ac:dyDescent="0.25">
      <c r="A766" s="5" t="str">
        <f t="shared" si="11"/>
        <v>0030DE0702</v>
      </c>
      <c r="B766" s="23" t="s">
        <v>2119</v>
      </c>
      <c r="C766" t="s">
        <v>186</v>
      </c>
      <c r="D766" t="s">
        <v>551</v>
      </c>
      <c r="E766" t="s">
        <v>552</v>
      </c>
      <c r="F766">
        <v>602617</v>
      </c>
      <c r="G766">
        <v>0</v>
      </c>
      <c r="H766" t="s">
        <v>558</v>
      </c>
      <c r="I766" t="s">
        <v>20</v>
      </c>
      <c r="J766" t="s">
        <v>74</v>
      </c>
      <c r="K766" t="s">
        <v>21</v>
      </c>
      <c r="M766" t="s">
        <v>17833</v>
      </c>
      <c r="N766" t="s">
        <v>22</v>
      </c>
      <c r="O766" t="s">
        <v>23</v>
      </c>
      <c r="P766" t="s">
        <v>26</v>
      </c>
      <c r="Q766" t="s">
        <v>27</v>
      </c>
      <c r="R766" s="13">
        <v>60</v>
      </c>
      <c r="S766" s="13">
        <v>8</v>
      </c>
      <c r="T766" s="21">
        <v>1</v>
      </c>
      <c r="V766" t="s">
        <v>2115</v>
      </c>
      <c r="W766" t="str">
        <f>+IF(V766="","",IF(MID(V766,1,3)="ECE","UNICO",IF(V766="FINES",CONCATENATE("R",IF(OR(C766="16",C766="21",C766="22",C766="23"),"16212223",IF(OR(C766="15",C766="17",C766="24",C766="25"),"15172425",C766))),IF(V766="CEBAS","UNICO",IF(VALUE(C766)&lt;=11,"AMBA","INTERIOR")))))</f>
        <v>AMBA</v>
      </c>
      <c r="X766" s="20" t="str">
        <f>+IF(V766="","-",CONCATENATE(V766,"_",W766))</f>
        <v>EPA_AMBA</v>
      </c>
      <c r="Y766" s="59">
        <v>0.71440295543935561</v>
      </c>
      <c r="Z766" t="str">
        <f>+IFERROR(VLOOKUP(H766,#REF!,2,FALSE),"-")</f>
        <v>-</v>
      </c>
      <c r="AA766" t="s">
        <v>2393</v>
      </c>
      <c r="AB766" t="str">
        <f>+IF(W766="","-",IF(W766="UNICO","CENSO","MUESTRA"))</f>
        <v>MUESTRA</v>
      </c>
      <c r="AC766" t="s">
        <v>2397</v>
      </c>
      <c r="AD766" t="s">
        <v>134</v>
      </c>
      <c r="AF766">
        <f>+COUNTIF(Piloto!C:C,MARCO!A766)</f>
        <v>0</v>
      </c>
    </row>
    <row r="767" spans="1:32" x14ac:dyDescent="0.25">
      <c r="A767" s="5" t="str">
        <f t="shared" si="11"/>
        <v>0117DE0702</v>
      </c>
      <c r="B767" s="23" t="s">
        <v>2119</v>
      </c>
      <c r="C767" t="s">
        <v>140</v>
      </c>
      <c r="D767" t="s">
        <v>85</v>
      </c>
      <c r="E767" t="s">
        <v>1888</v>
      </c>
      <c r="F767">
        <v>606722</v>
      </c>
      <c r="G767">
        <v>0</v>
      </c>
      <c r="H767" t="s">
        <v>1899</v>
      </c>
      <c r="I767" t="s">
        <v>20</v>
      </c>
      <c r="J767" t="s">
        <v>74</v>
      </c>
      <c r="K767" t="s">
        <v>21</v>
      </c>
      <c r="M767" t="s">
        <v>17833</v>
      </c>
      <c r="N767" t="s">
        <v>22</v>
      </c>
      <c r="O767" t="s">
        <v>23</v>
      </c>
      <c r="P767" t="s">
        <v>26</v>
      </c>
      <c r="Q767" t="s">
        <v>27</v>
      </c>
      <c r="R767" s="13">
        <v>44</v>
      </c>
      <c r="S767" s="13">
        <v>6</v>
      </c>
      <c r="T767" s="21">
        <v>1</v>
      </c>
      <c r="V767" t="s">
        <v>2115</v>
      </c>
      <c r="W767" t="str">
        <f>+IF(V767="","",IF(MID(V767,1,3)="ECE","UNICO",IF(V767="FINES",CONCATENATE("R",IF(OR(C767="16",C767="21",C767="22",C767="23"),"16212223",IF(OR(C767="15",C767="17",C767="24",C767="25"),"15172425",C767))),IF(V767="CEBAS","UNICO",IF(VALUE(C767)&lt;=11,"AMBA","INTERIOR")))))</f>
        <v>AMBA</v>
      </c>
      <c r="X767" s="20" t="str">
        <f>+IF(V767="","-",CONCATENATE(V767,"_",W767))</f>
        <v>EPA_AMBA</v>
      </c>
      <c r="Y767" s="59">
        <v>0.72269297451586334</v>
      </c>
      <c r="Z767" t="str">
        <f>+IFERROR(VLOOKUP(H767,#REF!,2,FALSE),"-")</f>
        <v>-</v>
      </c>
      <c r="AA767" t="s">
        <v>2393</v>
      </c>
      <c r="AB767" t="str">
        <f>+IF(W767="","-",IF(W767="UNICO","CENSO","MUESTRA"))</f>
        <v>MUESTRA</v>
      </c>
      <c r="AC767" t="s">
        <v>2397</v>
      </c>
      <c r="AD767" t="s">
        <v>134</v>
      </c>
      <c r="AF767">
        <f>+COUNTIF(Piloto!C:C,MARCO!A767)</f>
        <v>0</v>
      </c>
    </row>
    <row r="768" spans="1:32" x14ac:dyDescent="0.25">
      <c r="A768" s="5" t="str">
        <f t="shared" si="11"/>
        <v>0071DE0716</v>
      </c>
      <c r="B768" s="23" t="s">
        <v>2119</v>
      </c>
      <c r="C768" t="s">
        <v>1245</v>
      </c>
      <c r="D768" t="s">
        <v>1243</v>
      </c>
      <c r="E768" t="s">
        <v>1244</v>
      </c>
      <c r="F768">
        <v>602795</v>
      </c>
      <c r="G768">
        <v>0</v>
      </c>
      <c r="H768" t="s">
        <v>1269</v>
      </c>
      <c r="I768" t="s">
        <v>20</v>
      </c>
      <c r="J768" t="s">
        <v>74</v>
      </c>
      <c r="K768" t="s">
        <v>21</v>
      </c>
      <c r="M768" t="s">
        <v>17851</v>
      </c>
      <c r="N768" t="s">
        <v>22</v>
      </c>
      <c r="O768" t="s">
        <v>23</v>
      </c>
      <c r="P768" t="s">
        <v>26</v>
      </c>
      <c r="Q768" t="s">
        <v>27</v>
      </c>
      <c r="R768" s="13">
        <v>169</v>
      </c>
      <c r="S768" s="13">
        <v>15</v>
      </c>
      <c r="T768" s="21">
        <v>1</v>
      </c>
      <c r="V768" t="s">
        <v>2115</v>
      </c>
      <c r="W768" t="str">
        <f>+IF(V768="","",IF(MID(V768,1,3)="ECE","UNICO",IF(V768="FINES",CONCATENATE("R",IF(OR(C768="16",C768="21",C768="22",C768="23"),"16212223",IF(OR(C768="15",C768="17",C768="24",C768="25"),"15172425",C768))),IF(V768="CEBAS","UNICO",IF(VALUE(C768)&lt;=11,"AMBA","INTERIOR")))))</f>
        <v>AMBA</v>
      </c>
      <c r="X768" s="20" t="str">
        <f>+IF(V768="","-",CONCATENATE(V768,"_",W768))</f>
        <v>EPA_AMBA</v>
      </c>
      <c r="Y768" s="59">
        <v>0.72295414930895752</v>
      </c>
      <c r="Z768" t="str">
        <f>+IFERROR(VLOOKUP(H768,#REF!,2,FALSE),"-")</f>
        <v>-</v>
      </c>
      <c r="AA768" t="s">
        <v>2393</v>
      </c>
      <c r="AB768" t="str">
        <f>+IF(W768="","-",IF(W768="UNICO","CENSO","MUESTRA"))</f>
        <v>MUESTRA</v>
      </c>
      <c r="AC768" t="s">
        <v>2397</v>
      </c>
      <c r="AD768" t="s">
        <v>134</v>
      </c>
      <c r="AF768">
        <f>+COUNTIF(Piloto!C:C,MARCO!A768)</f>
        <v>0</v>
      </c>
    </row>
    <row r="769" spans="1:32" x14ac:dyDescent="0.25">
      <c r="A769" s="5" t="str">
        <f t="shared" si="11"/>
        <v>0062DE0725</v>
      </c>
      <c r="B769" s="23" t="s">
        <v>2119</v>
      </c>
      <c r="C769" t="s">
        <v>246</v>
      </c>
      <c r="D769" t="s">
        <v>958</v>
      </c>
      <c r="E769" t="s">
        <v>959</v>
      </c>
      <c r="F769">
        <v>600914</v>
      </c>
      <c r="G769">
        <v>0</v>
      </c>
      <c r="H769" t="s">
        <v>987</v>
      </c>
      <c r="I769" t="s">
        <v>20</v>
      </c>
      <c r="J769" t="s">
        <v>74</v>
      </c>
      <c r="K769" t="s">
        <v>21</v>
      </c>
      <c r="M769" t="s">
        <v>17917</v>
      </c>
      <c r="N769" t="s">
        <v>22</v>
      </c>
      <c r="O769" t="s">
        <v>23</v>
      </c>
      <c r="P769" t="s">
        <v>26</v>
      </c>
      <c r="Q769" t="s">
        <v>27</v>
      </c>
      <c r="R769" s="13">
        <v>276</v>
      </c>
      <c r="S769" s="13">
        <v>18</v>
      </c>
      <c r="T769" s="21">
        <v>1</v>
      </c>
      <c r="V769" t="s">
        <v>2115</v>
      </c>
      <c r="W769" t="str">
        <f>+IF(V769="","",IF(MID(V769,1,3)="ECE","UNICO",IF(V769="FINES",CONCATENATE("R",IF(OR(C769="16",C769="21",C769="22",C769="23"),"16212223",IF(OR(C769="15",C769="17",C769="24",C769="25"),"15172425",C769))),IF(V769="CEBAS","UNICO",IF(VALUE(C769)&lt;=11,"AMBA","INTERIOR")))))</f>
        <v>AMBA</v>
      </c>
      <c r="X769" s="20" t="str">
        <f>+IF(V769="","-",CONCATENATE(V769,"_",W769))</f>
        <v>EPA_AMBA</v>
      </c>
      <c r="Y769" s="59">
        <v>0.72614438666237724</v>
      </c>
      <c r="Z769" t="str">
        <f>+IFERROR(VLOOKUP(H769,#REF!,2,FALSE),"-")</f>
        <v>-</v>
      </c>
      <c r="AA769" t="s">
        <v>2393</v>
      </c>
      <c r="AB769" t="str">
        <f>+IF(W769="","-",IF(W769="UNICO","CENSO","MUESTRA"))</f>
        <v>MUESTRA</v>
      </c>
      <c r="AC769" t="s">
        <v>2397</v>
      </c>
      <c r="AD769" t="s">
        <v>134</v>
      </c>
      <c r="AF769">
        <f>+COUNTIF(Piloto!C:C,MARCO!A769)</f>
        <v>0</v>
      </c>
    </row>
    <row r="770" spans="1:32" x14ac:dyDescent="0.25">
      <c r="A770" s="5" t="str">
        <f t="shared" si="11"/>
        <v>0135DE0711</v>
      </c>
      <c r="B770" s="23" t="s">
        <v>2119</v>
      </c>
      <c r="C770" t="s">
        <v>140</v>
      </c>
      <c r="D770" t="s">
        <v>155</v>
      </c>
      <c r="E770" t="s">
        <v>2074</v>
      </c>
      <c r="F770">
        <v>617125</v>
      </c>
      <c r="G770">
        <v>0</v>
      </c>
      <c r="H770" t="s">
        <v>2085</v>
      </c>
      <c r="I770" t="s">
        <v>20</v>
      </c>
      <c r="J770" t="s">
        <v>74</v>
      </c>
      <c r="K770" t="s">
        <v>21</v>
      </c>
      <c r="M770" t="s">
        <v>17882</v>
      </c>
      <c r="N770" t="s">
        <v>22</v>
      </c>
      <c r="O770" t="s">
        <v>23</v>
      </c>
      <c r="P770" t="s">
        <v>26</v>
      </c>
      <c r="Q770" t="s">
        <v>27</v>
      </c>
      <c r="R770" s="13">
        <v>30</v>
      </c>
      <c r="S770" s="13">
        <v>2</v>
      </c>
      <c r="T770" s="21">
        <v>1</v>
      </c>
      <c r="V770" t="s">
        <v>2115</v>
      </c>
      <c r="W770" t="str">
        <f>+IF(V770="","",IF(MID(V770,1,3)="ECE","UNICO",IF(V770="FINES",CONCATENATE("R",IF(OR(C770="16",C770="21",C770="22",C770="23"),"16212223",IF(OR(C770="15",C770="17",C770="24",C770="25"),"15172425",C770))),IF(V770="CEBAS","UNICO",IF(VALUE(C770)&lt;=11,"AMBA","INTERIOR")))))</f>
        <v>AMBA</v>
      </c>
      <c r="X770" s="20" t="str">
        <f>+IF(V770="","-",CONCATENATE(V770,"_",W770))</f>
        <v>EPA_AMBA</v>
      </c>
      <c r="Y770" s="59">
        <v>0.73000261751381124</v>
      </c>
      <c r="Z770" t="str">
        <f>+IFERROR(VLOOKUP(H770,#REF!,2,FALSE),"-")</f>
        <v>-</v>
      </c>
      <c r="AA770" t="s">
        <v>2393</v>
      </c>
      <c r="AB770" t="str">
        <f>+IF(W770="","-",IF(W770="UNICO","CENSO","MUESTRA"))</f>
        <v>MUESTRA</v>
      </c>
      <c r="AC770" t="s">
        <v>2398</v>
      </c>
      <c r="AD770" t="s">
        <v>134</v>
      </c>
      <c r="AF770">
        <f>+COUNTIF(Piloto!C:C,MARCO!A770)</f>
        <v>0</v>
      </c>
    </row>
    <row r="771" spans="1:32" x14ac:dyDescent="0.25">
      <c r="A771" s="5" t="str">
        <f t="shared" ref="A771:A834" si="12">+H771</f>
        <v>0062DE0718</v>
      </c>
      <c r="B771" s="23" t="s">
        <v>2119</v>
      </c>
      <c r="C771" t="s">
        <v>246</v>
      </c>
      <c r="D771" t="s">
        <v>958</v>
      </c>
      <c r="E771" t="s">
        <v>959</v>
      </c>
      <c r="F771">
        <v>602445</v>
      </c>
      <c r="G771">
        <v>0</v>
      </c>
      <c r="H771" t="s">
        <v>986</v>
      </c>
      <c r="I771" t="s">
        <v>20</v>
      </c>
      <c r="J771" t="s">
        <v>74</v>
      </c>
      <c r="K771" t="s">
        <v>21</v>
      </c>
      <c r="M771" t="s">
        <v>17918</v>
      </c>
      <c r="N771" t="s">
        <v>22</v>
      </c>
      <c r="O771" t="s">
        <v>23</v>
      </c>
      <c r="P771" t="s">
        <v>26</v>
      </c>
      <c r="Q771" t="s">
        <v>27</v>
      </c>
      <c r="R771" s="13">
        <v>358</v>
      </c>
      <c r="S771" s="13">
        <v>23</v>
      </c>
      <c r="T771" s="21">
        <v>1</v>
      </c>
      <c r="V771" t="s">
        <v>2115</v>
      </c>
      <c r="W771" t="str">
        <f>+IF(V771="","",IF(MID(V771,1,3)="ECE","UNICO",IF(V771="FINES",CONCATENATE("R",IF(OR(C771="16",C771="21",C771="22",C771="23"),"16212223",IF(OR(C771="15",C771="17",C771="24",C771="25"),"15172425",C771))),IF(V771="CEBAS","UNICO",IF(VALUE(C771)&lt;=11,"AMBA","INTERIOR")))))</f>
        <v>AMBA</v>
      </c>
      <c r="X771" s="20" t="str">
        <f>+IF(V771="","-",CONCATENATE(V771,"_",W771))</f>
        <v>EPA_AMBA</v>
      </c>
      <c r="Y771" s="59">
        <v>0.73597568273544312</v>
      </c>
      <c r="Z771" t="str">
        <f>+IFERROR(VLOOKUP(H771,#REF!,2,FALSE),"-")</f>
        <v>-</v>
      </c>
      <c r="AA771" t="s">
        <v>2393</v>
      </c>
      <c r="AB771" t="str">
        <f>+IF(W771="","-",IF(W771="UNICO","CENSO","MUESTRA"))</f>
        <v>MUESTRA</v>
      </c>
      <c r="AC771" t="s">
        <v>2397</v>
      </c>
      <c r="AD771" t="s">
        <v>134</v>
      </c>
      <c r="AF771">
        <f>+COUNTIF(Piloto!C:C,MARCO!A771)</f>
        <v>0</v>
      </c>
    </row>
    <row r="772" spans="1:32" x14ac:dyDescent="0.25">
      <c r="A772" s="5" t="str">
        <f t="shared" si="12"/>
        <v>0004DE0708</v>
      </c>
      <c r="B772" s="23" t="s">
        <v>2119</v>
      </c>
      <c r="C772" t="s">
        <v>186</v>
      </c>
      <c r="D772" t="s">
        <v>183</v>
      </c>
      <c r="E772" t="s">
        <v>185</v>
      </c>
      <c r="F772">
        <v>603913</v>
      </c>
      <c r="G772">
        <v>0</v>
      </c>
      <c r="H772" t="s">
        <v>204</v>
      </c>
      <c r="I772" t="s">
        <v>20</v>
      </c>
      <c r="J772" t="s">
        <v>74</v>
      </c>
      <c r="K772" t="s">
        <v>21</v>
      </c>
      <c r="M772" t="s">
        <v>17790</v>
      </c>
      <c r="N772" t="s">
        <v>22</v>
      </c>
      <c r="O772" t="s">
        <v>23</v>
      </c>
      <c r="P772" t="s">
        <v>26</v>
      </c>
      <c r="Q772" t="s">
        <v>27</v>
      </c>
      <c r="R772" s="13">
        <v>92</v>
      </c>
      <c r="S772" s="13">
        <v>6</v>
      </c>
      <c r="T772" s="21">
        <v>1</v>
      </c>
      <c r="V772" t="s">
        <v>2115</v>
      </c>
      <c r="W772" t="str">
        <f>+IF(V772="","",IF(MID(V772,1,3)="ECE","UNICO",IF(V772="FINES",CONCATENATE("R",IF(OR(C772="16",C772="21",C772="22",C772="23"),"16212223",IF(OR(C772="15",C772="17",C772="24",C772="25"),"15172425",C772))),IF(V772="CEBAS","UNICO",IF(VALUE(C772)&lt;=11,"AMBA","INTERIOR")))))</f>
        <v>AMBA</v>
      </c>
      <c r="X772" s="20" t="str">
        <f>+IF(V772="","-",CONCATENATE(V772,"_",W772))</f>
        <v>EPA_AMBA</v>
      </c>
      <c r="Y772" s="59">
        <v>0.73790779958168662</v>
      </c>
      <c r="Z772" t="str">
        <f>+IFERROR(VLOOKUP(H772,#REF!,2,FALSE),"-")</f>
        <v>-</v>
      </c>
      <c r="AA772" t="s">
        <v>2393</v>
      </c>
      <c r="AB772" t="str">
        <f>+IF(W772="","-",IF(W772="UNICO","CENSO","MUESTRA"))</f>
        <v>MUESTRA</v>
      </c>
      <c r="AC772" t="s">
        <v>2398</v>
      </c>
      <c r="AD772" t="s">
        <v>134</v>
      </c>
      <c r="AF772">
        <f>+COUNTIF(Piloto!C:C,MARCO!A772)</f>
        <v>0</v>
      </c>
    </row>
    <row r="773" spans="1:32" x14ac:dyDescent="0.25">
      <c r="A773" s="5" t="str">
        <f t="shared" si="12"/>
        <v>0032DE0705</v>
      </c>
      <c r="B773" s="23" t="s">
        <v>2119</v>
      </c>
      <c r="C773" t="s">
        <v>584</v>
      </c>
      <c r="D773" t="s">
        <v>582</v>
      </c>
      <c r="E773" t="s">
        <v>583</v>
      </c>
      <c r="F773">
        <v>604949</v>
      </c>
      <c r="G773">
        <v>0</v>
      </c>
      <c r="H773" t="s">
        <v>603</v>
      </c>
      <c r="I773" t="s">
        <v>20</v>
      </c>
      <c r="J773" t="s">
        <v>74</v>
      </c>
      <c r="K773" t="s">
        <v>21</v>
      </c>
      <c r="M773" t="s">
        <v>17863</v>
      </c>
      <c r="N773" t="s">
        <v>22</v>
      </c>
      <c r="O773" t="s">
        <v>23</v>
      </c>
      <c r="P773" t="s">
        <v>26</v>
      </c>
      <c r="Q773" t="s">
        <v>27</v>
      </c>
      <c r="R773" s="13">
        <v>238</v>
      </c>
      <c r="S773" s="13">
        <v>19</v>
      </c>
      <c r="T773" s="21">
        <v>1</v>
      </c>
      <c r="V773" t="s">
        <v>2115</v>
      </c>
      <c r="W773" t="str">
        <f>+IF(V773="","",IF(MID(V773,1,3)="ECE","UNICO",IF(V773="FINES",CONCATENATE("R",IF(OR(C773="16",C773="21",C773="22",C773="23"),"16212223",IF(OR(C773="15",C773="17",C773="24",C773="25"),"15172425",C773))),IF(V773="CEBAS","UNICO",IF(VALUE(C773)&lt;=11,"AMBA","INTERIOR")))))</f>
        <v>AMBA</v>
      </c>
      <c r="X773" s="20" t="str">
        <f>+IF(V773="","-",CONCATENATE(V773,"_",W773))</f>
        <v>EPA_AMBA</v>
      </c>
      <c r="Y773" s="59">
        <v>0.74267003504005635</v>
      </c>
      <c r="Z773" t="str">
        <f>+IFERROR(VLOOKUP(H773,#REF!,2,FALSE),"-")</f>
        <v>-</v>
      </c>
      <c r="AA773" t="s">
        <v>2393</v>
      </c>
      <c r="AB773" t="str">
        <f>+IF(W773="","-",IF(W773="UNICO","CENSO","MUESTRA"))</f>
        <v>MUESTRA</v>
      </c>
      <c r="AC773" t="s">
        <v>2397</v>
      </c>
      <c r="AD773" t="s">
        <v>134</v>
      </c>
      <c r="AF773">
        <f>+COUNTIF(Piloto!C:C,MARCO!A773)</f>
        <v>0</v>
      </c>
    </row>
    <row r="774" spans="1:32" x14ac:dyDescent="0.25">
      <c r="A774" s="5" t="str">
        <f t="shared" si="12"/>
        <v>0069DE0714</v>
      </c>
      <c r="B774" s="23" t="s">
        <v>2119</v>
      </c>
      <c r="C774" t="s">
        <v>1079</v>
      </c>
      <c r="D774" t="s">
        <v>1077</v>
      </c>
      <c r="E774" t="s">
        <v>1078</v>
      </c>
      <c r="F774">
        <v>602213</v>
      </c>
      <c r="G774">
        <v>0</v>
      </c>
      <c r="H774" t="s">
        <v>1145</v>
      </c>
      <c r="I774" t="s">
        <v>20</v>
      </c>
      <c r="J774" t="s">
        <v>74</v>
      </c>
      <c r="K774" t="s">
        <v>21</v>
      </c>
      <c r="M774" t="s">
        <v>17919</v>
      </c>
      <c r="N774" t="s">
        <v>22</v>
      </c>
      <c r="O774" t="s">
        <v>23</v>
      </c>
      <c r="P774" t="s">
        <v>26</v>
      </c>
      <c r="Q774" t="s">
        <v>27</v>
      </c>
      <c r="R774" s="13">
        <v>200</v>
      </c>
      <c r="S774" s="13">
        <v>14</v>
      </c>
      <c r="T774" s="21">
        <v>1</v>
      </c>
      <c r="V774" t="s">
        <v>2115</v>
      </c>
      <c r="W774" t="str">
        <f>+IF(V774="","",IF(MID(V774,1,3)="ECE","UNICO",IF(V774="FINES",CONCATENATE("R",IF(OR(C774="16",C774="21",C774="22",C774="23"),"16212223",IF(OR(C774="15",C774="17",C774="24",C774="25"),"15172425",C774))),IF(V774="CEBAS","UNICO",IF(VALUE(C774)&lt;=11,"AMBA","INTERIOR")))))</f>
        <v>AMBA</v>
      </c>
      <c r="X774" s="20" t="str">
        <f>+IF(V774="","-",CONCATENATE(V774,"_",W774))</f>
        <v>EPA_AMBA</v>
      </c>
      <c r="Y774" s="59">
        <v>0.74349162072846386</v>
      </c>
      <c r="Z774" t="str">
        <f>+IFERROR(VLOOKUP(H774,#REF!,2,FALSE),"-")</f>
        <v>-</v>
      </c>
      <c r="AA774" t="s">
        <v>2393</v>
      </c>
      <c r="AB774" t="str">
        <f>+IF(W774="","-",IF(W774="UNICO","CENSO","MUESTRA"))</f>
        <v>MUESTRA</v>
      </c>
      <c r="AC774" t="s">
        <v>2397</v>
      </c>
      <c r="AD774" t="s">
        <v>134</v>
      </c>
      <c r="AF774">
        <f>+COUNTIF(Piloto!C:C,MARCO!A774)</f>
        <v>0</v>
      </c>
    </row>
    <row r="775" spans="1:32" x14ac:dyDescent="0.25">
      <c r="A775" s="5" t="str">
        <f t="shared" si="12"/>
        <v>0073DE0718</v>
      </c>
      <c r="B775" s="23" t="s">
        <v>2119</v>
      </c>
      <c r="C775" t="s">
        <v>1302</v>
      </c>
      <c r="D775" t="s">
        <v>1300</v>
      </c>
      <c r="E775" t="s">
        <v>1301</v>
      </c>
      <c r="F775">
        <v>616644</v>
      </c>
      <c r="G775">
        <v>0</v>
      </c>
      <c r="H775" t="s">
        <v>1327</v>
      </c>
      <c r="I775" t="s">
        <v>20</v>
      </c>
      <c r="J775" t="s">
        <v>74</v>
      </c>
      <c r="K775" t="s">
        <v>21</v>
      </c>
      <c r="M775" t="s">
        <v>18001</v>
      </c>
      <c r="N775" t="s">
        <v>22</v>
      </c>
      <c r="O775" t="s">
        <v>23</v>
      </c>
      <c r="P775" t="s">
        <v>26</v>
      </c>
      <c r="Q775" t="s">
        <v>27</v>
      </c>
      <c r="R775" s="13">
        <v>404</v>
      </c>
      <c r="S775" s="13">
        <v>18</v>
      </c>
      <c r="T775" s="21">
        <v>1</v>
      </c>
      <c r="V775" t="s">
        <v>2115</v>
      </c>
      <c r="W775" t="str">
        <f>+IF(V775="","",IF(MID(V775,1,3)="ECE","UNICO",IF(V775="FINES",CONCATENATE("R",IF(OR(C775="16",C775="21",C775="22",C775="23"),"16212223",IF(OR(C775="15",C775="17",C775="24",C775="25"),"15172425",C775))),IF(V775="CEBAS","UNICO",IF(VALUE(C775)&lt;=11,"AMBA","INTERIOR")))))</f>
        <v>AMBA</v>
      </c>
      <c r="X775" s="20" t="str">
        <f>+IF(V775="","-",CONCATENATE(V775,"_",W775))</f>
        <v>EPA_AMBA</v>
      </c>
      <c r="Y775" s="59">
        <v>0.74626597681561035</v>
      </c>
      <c r="Z775" t="str">
        <f>+IFERROR(VLOOKUP(H775,#REF!,2,FALSE),"-")</f>
        <v>-</v>
      </c>
      <c r="AA775" t="s">
        <v>2393</v>
      </c>
      <c r="AB775" t="str">
        <f>+IF(W775="","-",IF(W775="UNICO","CENSO","MUESTRA"))</f>
        <v>MUESTRA</v>
      </c>
      <c r="AC775" t="s">
        <v>2398</v>
      </c>
      <c r="AD775" t="s">
        <v>134</v>
      </c>
      <c r="AF775">
        <f>+COUNTIF(Piloto!C:C,MARCO!A775)</f>
        <v>0</v>
      </c>
    </row>
    <row r="776" spans="1:32" x14ac:dyDescent="0.25">
      <c r="A776" s="5" t="str">
        <f t="shared" si="12"/>
        <v>0111DE0704</v>
      </c>
      <c r="B776" s="23" t="s">
        <v>2119</v>
      </c>
      <c r="C776" t="s">
        <v>246</v>
      </c>
      <c r="D776" t="s">
        <v>575</v>
      </c>
      <c r="E776" t="s">
        <v>1794</v>
      </c>
      <c r="F776">
        <v>613706</v>
      </c>
      <c r="G776">
        <v>0</v>
      </c>
      <c r="H776" t="s">
        <v>1814</v>
      </c>
      <c r="I776" t="s">
        <v>20</v>
      </c>
      <c r="J776" t="s">
        <v>74</v>
      </c>
      <c r="K776" t="s">
        <v>21</v>
      </c>
      <c r="M776" t="s">
        <v>17826</v>
      </c>
      <c r="N776" t="s">
        <v>22</v>
      </c>
      <c r="O776" t="s">
        <v>23</v>
      </c>
      <c r="P776" t="s">
        <v>26</v>
      </c>
      <c r="Q776" t="s">
        <v>27</v>
      </c>
      <c r="R776" s="13">
        <v>76</v>
      </c>
      <c r="S776" s="13">
        <v>7</v>
      </c>
      <c r="T776" s="21">
        <v>1</v>
      </c>
      <c r="V776" t="s">
        <v>2115</v>
      </c>
      <c r="W776" t="str">
        <f>+IF(V776="","",IF(MID(V776,1,3)="ECE","UNICO",IF(V776="FINES",CONCATENATE("R",IF(OR(C776="16",C776="21",C776="22",C776="23"),"16212223",IF(OR(C776="15",C776="17",C776="24",C776="25"),"15172425",C776))),IF(V776="CEBAS","UNICO",IF(VALUE(C776)&lt;=11,"AMBA","INTERIOR")))))</f>
        <v>AMBA</v>
      </c>
      <c r="X776" s="20" t="str">
        <f>+IF(V776="","-",CONCATENATE(V776,"_",W776))</f>
        <v>EPA_AMBA</v>
      </c>
      <c r="Y776" s="59">
        <v>0.74771666687888072</v>
      </c>
      <c r="Z776" t="str">
        <f>+IFERROR(VLOOKUP(H776,#REF!,2,FALSE),"-")</f>
        <v>-</v>
      </c>
      <c r="AA776" t="s">
        <v>2393</v>
      </c>
      <c r="AB776" t="str">
        <f>+IF(W776="","-",IF(W776="UNICO","CENSO","MUESTRA"))</f>
        <v>MUESTRA</v>
      </c>
      <c r="AC776" t="s">
        <v>2398</v>
      </c>
      <c r="AD776" t="s">
        <v>134</v>
      </c>
      <c r="AF776">
        <f>+COUNTIF(Piloto!C:C,MARCO!A776)</f>
        <v>0</v>
      </c>
    </row>
    <row r="777" spans="1:32" x14ac:dyDescent="0.25">
      <c r="A777" s="5" t="str">
        <f t="shared" si="12"/>
        <v>0032DE0706</v>
      </c>
      <c r="B777" s="23" t="s">
        <v>2119</v>
      </c>
      <c r="C777" t="s">
        <v>584</v>
      </c>
      <c r="D777" t="s">
        <v>582</v>
      </c>
      <c r="E777" t="s">
        <v>583</v>
      </c>
      <c r="F777">
        <v>611427</v>
      </c>
      <c r="G777">
        <v>0</v>
      </c>
      <c r="H777" t="s">
        <v>604</v>
      </c>
      <c r="I777" t="s">
        <v>20</v>
      </c>
      <c r="J777" t="s">
        <v>74</v>
      </c>
      <c r="K777" t="s">
        <v>21</v>
      </c>
      <c r="M777" t="s">
        <v>17785</v>
      </c>
      <c r="N777" t="s">
        <v>22</v>
      </c>
      <c r="O777" t="s">
        <v>23</v>
      </c>
      <c r="P777" t="s">
        <v>26</v>
      </c>
      <c r="Q777" t="s">
        <v>27</v>
      </c>
      <c r="R777" s="13">
        <v>223</v>
      </c>
      <c r="S777" s="13">
        <v>18</v>
      </c>
      <c r="T777" s="21">
        <v>1</v>
      </c>
      <c r="V777" t="s">
        <v>2115</v>
      </c>
      <c r="W777" t="str">
        <f>+IF(V777="","",IF(MID(V777,1,3)="ECE","UNICO",IF(V777="FINES",CONCATENATE("R",IF(OR(C777="16",C777="21",C777="22",C777="23"),"16212223",IF(OR(C777="15",C777="17",C777="24",C777="25"),"15172425",C777))),IF(V777="CEBAS","UNICO",IF(VALUE(C777)&lt;=11,"AMBA","INTERIOR")))))</f>
        <v>AMBA</v>
      </c>
      <c r="X777" s="20" t="str">
        <f>+IF(V777="","-",CONCATENATE(V777,"_",W777))</f>
        <v>EPA_AMBA</v>
      </c>
      <c r="Y777" s="59">
        <v>0.75502397825843415</v>
      </c>
      <c r="Z777" t="str">
        <f>+IFERROR(VLOOKUP(H777,#REF!,2,FALSE),"-")</f>
        <v>-</v>
      </c>
      <c r="AA777" t="s">
        <v>2393</v>
      </c>
      <c r="AB777" t="str">
        <f>+IF(W777="","-",IF(W777="UNICO","CENSO","MUESTRA"))</f>
        <v>MUESTRA</v>
      </c>
      <c r="AC777" t="s">
        <v>2398</v>
      </c>
      <c r="AD777" t="s">
        <v>134</v>
      </c>
      <c r="AF777">
        <f>+COUNTIF(Piloto!C:C,MARCO!A777)</f>
        <v>0</v>
      </c>
    </row>
    <row r="778" spans="1:32" x14ac:dyDescent="0.25">
      <c r="A778" s="5" t="str">
        <f t="shared" si="12"/>
        <v>0069DE0769</v>
      </c>
      <c r="B778" s="23" t="s">
        <v>2119</v>
      </c>
      <c r="C778" t="s">
        <v>1079</v>
      </c>
      <c r="D778" t="s">
        <v>1077</v>
      </c>
      <c r="E778" t="s">
        <v>1078</v>
      </c>
      <c r="F778">
        <v>607034</v>
      </c>
      <c r="G778">
        <v>0</v>
      </c>
      <c r="H778" t="s">
        <v>1153</v>
      </c>
      <c r="I778" t="s">
        <v>20</v>
      </c>
      <c r="J778" t="s">
        <v>74</v>
      </c>
      <c r="K778" t="s">
        <v>21</v>
      </c>
      <c r="M778" t="s">
        <v>17920</v>
      </c>
      <c r="N778" t="s">
        <v>22</v>
      </c>
      <c r="O778" t="s">
        <v>23</v>
      </c>
      <c r="P778" t="s">
        <v>26</v>
      </c>
      <c r="Q778" t="s">
        <v>27</v>
      </c>
      <c r="R778" s="13">
        <v>163</v>
      </c>
      <c r="S778" s="13">
        <v>12</v>
      </c>
      <c r="T778" s="21">
        <v>1</v>
      </c>
      <c r="V778" t="s">
        <v>2115</v>
      </c>
      <c r="W778" t="str">
        <f>+IF(V778="","",IF(MID(V778,1,3)="ECE","UNICO",IF(V778="FINES",CONCATENATE("R",IF(OR(C778="16",C778="21",C778="22",C778="23"),"16212223",IF(OR(C778="15",C778="17",C778="24",C778="25"),"15172425",C778))),IF(V778="CEBAS","UNICO",IF(VALUE(C778)&lt;=11,"AMBA","INTERIOR")))))</f>
        <v>AMBA</v>
      </c>
      <c r="X778" s="20" t="str">
        <f>+IF(V778="","-",CONCATENATE(V778,"_",W778))</f>
        <v>EPA_AMBA</v>
      </c>
      <c r="Y778" s="59">
        <v>0.75819083645537089</v>
      </c>
      <c r="Z778" t="str">
        <f>+IFERROR(VLOOKUP(H778,#REF!,2,FALSE),"-")</f>
        <v>-</v>
      </c>
      <c r="AA778" t="s">
        <v>2393</v>
      </c>
      <c r="AB778" t="str">
        <f>+IF(W778="","-",IF(W778="UNICO","CENSO","MUESTRA"))</f>
        <v>MUESTRA</v>
      </c>
      <c r="AC778" t="s">
        <v>2398</v>
      </c>
      <c r="AD778" t="s">
        <v>134</v>
      </c>
      <c r="AF778">
        <f>+COUNTIF(Piloto!C:C,MARCO!A778)</f>
        <v>0</v>
      </c>
    </row>
    <row r="779" spans="1:32" x14ac:dyDescent="0.25">
      <c r="A779" s="5" t="str">
        <f t="shared" si="12"/>
        <v>0071DE0709</v>
      </c>
      <c r="B779" s="23" t="s">
        <v>2119</v>
      </c>
      <c r="C779" t="s">
        <v>1245</v>
      </c>
      <c r="D779" t="s">
        <v>1243</v>
      </c>
      <c r="E779" t="s">
        <v>1244</v>
      </c>
      <c r="F779">
        <v>609921</v>
      </c>
      <c r="G779">
        <v>0</v>
      </c>
      <c r="H779" t="s">
        <v>1255</v>
      </c>
      <c r="I779" t="s">
        <v>20</v>
      </c>
      <c r="J779" t="s">
        <v>74</v>
      </c>
      <c r="K779" t="s">
        <v>21</v>
      </c>
      <c r="M779" t="s">
        <v>17921</v>
      </c>
      <c r="N779" t="s">
        <v>22</v>
      </c>
      <c r="O779" t="s">
        <v>23</v>
      </c>
      <c r="P779" t="s">
        <v>26</v>
      </c>
      <c r="Q779" t="s">
        <v>27</v>
      </c>
      <c r="R779" s="13">
        <v>121</v>
      </c>
      <c r="S779" s="13">
        <v>10</v>
      </c>
      <c r="T779" s="21">
        <v>1</v>
      </c>
      <c r="V779" t="s">
        <v>2115</v>
      </c>
      <c r="W779" t="str">
        <f>+IF(V779="","",IF(MID(V779,1,3)="ECE","UNICO",IF(V779="FINES",CONCATENATE("R",IF(OR(C779="16",C779="21",C779="22",C779="23"),"16212223",IF(OR(C779="15",C779="17",C779="24",C779="25"),"15172425",C779))),IF(V779="CEBAS","UNICO",IF(VALUE(C779)&lt;=11,"AMBA","INTERIOR")))))</f>
        <v>AMBA</v>
      </c>
      <c r="X779" s="20" t="str">
        <f>+IF(V779="","-",CONCATENATE(V779,"_",W779))</f>
        <v>EPA_AMBA</v>
      </c>
      <c r="Y779" s="59">
        <v>0.76406251842325379</v>
      </c>
      <c r="Z779" t="str">
        <f>+IFERROR(VLOOKUP(H779,#REF!,2,FALSE),"-")</f>
        <v>-</v>
      </c>
      <c r="AA779" t="s">
        <v>2393</v>
      </c>
      <c r="AB779" t="str">
        <f>+IF(W779="","-",IF(W779="UNICO","CENSO","MUESTRA"))</f>
        <v>MUESTRA</v>
      </c>
      <c r="AC779" t="s">
        <v>2397</v>
      </c>
      <c r="AD779" t="s">
        <v>134</v>
      </c>
      <c r="AF779">
        <f>+COUNTIF(Piloto!C:C,MARCO!A779)</f>
        <v>0</v>
      </c>
    </row>
    <row r="780" spans="1:32" x14ac:dyDescent="0.25">
      <c r="A780" s="5" t="str">
        <f t="shared" si="12"/>
        <v>0131DE0704</v>
      </c>
      <c r="B780" s="23" t="s">
        <v>2119</v>
      </c>
      <c r="C780" t="s">
        <v>1302</v>
      </c>
      <c r="D780" t="s">
        <v>281</v>
      </c>
      <c r="E780" t="s">
        <v>2014</v>
      </c>
      <c r="F780">
        <v>614092</v>
      </c>
      <c r="G780">
        <v>0</v>
      </c>
      <c r="H780" t="s">
        <v>2022</v>
      </c>
      <c r="I780" t="s">
        <v>20</v>
      </c>
      <c r="J780" t="s">
        <v>74</v>
      </c>
      <c r="K780" t="s">
        <v>21</v>
      </c>
      <c r="M780" t="s">
        <v>17922</v>
      </c>
      <c r="N780" t="s">
        <v>22</v>
      </c>
      <c r="O780" t="s">
        <v>23</v>
      </c>
      <c r="P780" t="s">
        <v>26</v>
      </c>
      <c r="Q780" t="s">
        <v>27</v>
      </c>
      <c r="R780" s="13">
        <v>138</v>
      </c>
      <c r="S780" s="13">
        <v>7</v>
      </c>
      <c r="T780" s="21">
        <v>1</v>
      </c>
      <c r="V780" t="s">
        <v>2115</v>
      </c>
      <c r="W780" t="str">
        <f>+IF(V780="","",IF(MID(V780,1,3)="ECE","UNICO",IF(V780="FINES",CONCATENATE("R",IF(OR(C780="16",C780="21",C780="22",C780="23"),"16212223",IF(OR(C780="15",C780="17",C780="24",C780="25"),"15172425",C780))),IF(V780="CEBAS","UNICO",IF(VALUE(C780)&lt;=11,"AMBA","INTERIOR")))))</f>
        <v>AMBA</v>
      </c>
      <c r="X780" s="20" t="str">
        <f>+IF(V780="","-",CONCATENATE(V780,"_",W780))</f>
        <v>EPA_AMBA</v>
      </c>
      <c r="Y780" s="59">
        <v>0.78638059057687459</v>
      </c>
      <c r="Z780" t="str">
        <f>+IFERROR(VLOOKUP(H780,#REF!,2,FALSE),"-")</f>
        <v>-</v>
      </c>
      <c r="AA780" t="s">
        <v>2393</v>
      </c>
      <c r="AB780" t="str">
        <f>+IF(W780="","-",IF(W780="UNICO","CENSO","MUESTRA"))</f>
        <v>MUESTRA</v>
      </c>
      <c r="AC780" t="s">
        <v>2398</v>
      </c>
      <c r="AD780" t="s">
        <v>134</v>
      </c>
      <c r="AF780">
        <f>+COUNTIF(Piloto!C:C,MARCO!A780)</f>
        <v>0</v>
      </c>
    </row>
    <row r="781" spans="1:32" x14ac:dyDescent="0.25">
      <c r="A781" s="5" t="str">
        <f t="shared" si="12"/>
        <v>0071DE0712</v>
      </c>
      <c r="B781" s="23" t="s">
        <v>2119</v>
      </c>
      <c r="C781" t="s">
        <v>1245</v>
      </c>
      <c r="D781" t="s">
        <v>1243</v>
      </c>
      <c r="E781" t="s">
        <v>1244</v>
      </c>
      <c r="F781">
        <v>610432</v>
      </c>
      <c r="G781">
        <v>0</v>
      </c>
      <c r="H781" t="s">
        <v>1257</v>
      </c>
      <c r="I781" t="s">
        <v>20</v>
      </c>
      <c r="J781" t="s">
        <v>74</v>
      </c>
      <c r="K781" t="s">
        <v>21</v>
      </c>
      <c r="M781" t="s">
        <v>17879</v>
      </c>
      <c r="N781" t="s">
        <v>22</v>
      </c>
      <c r="O781" t="s">
        <v>23</v>
      </c>
      <c r="P781" t="s">
        <v>26</v>
      </c>
      <c r="Q781" t="s">
        <v>27</v>
      </c>
      <c r="R781" s="13">
        <v>125</v>
      </c>
      <c r="S781" s="13">
        <v>11</v>
      </c>
      <c r="T781" s="21">
        <v>1</v>
      </c>
      <c r="V781" t="s">
        <v>2115</v>
      </c>
      <c r="W781" t="str">
        <f>+IF(V781="","",IF(MID(V781,1,3)="ECE","UNICO",IF(V781="FINES",CONCATENATE("R",IF(OR(C781="16",C781="21",C781="22",C781="23"),"16212223",IF(OR(C781="15",C781="17",C781="24",C781="25"),"15172425",C781))),IF(V781="CEBAS","UNICO",IF(VALUE(C781)&lt;=11,"AMBA","INTERIOR")))))</f>
        <v>AMBA</v>
      </c>
      <c r="X781" s="20" t="str">
        <f>+IF(V781="","-",CONCATENATE(V781,"_",W781))</f>
        <v>EPA_AMBA</v>
      </c>
      <c r="Y781" s="59">
        <v>0.7966591036982007</v>
      </c>
      <c r="Z781" t="str">
        <f>+IFERROR(VLOOKUP(H781,#REF!,2,FALSE),"-")</f>
        <v>-</v>
      </c>
      <c r="AA781" t="s">
        <v>2393</v>
      </c>
      <c r="AB781" t="str">
        <f>+IF(W781="","-",IF(W781="UNICO","CENSO","MUESTRA"))</f>
        <v>MUESTRA</v>
      </c>
      <c r="AC781" t="s">
        <v>2397</v>
      </c>
      <c r="AD781" t="s">
        <v>134</v>
      </c>
      <c r="AF781">
        <f>+COUNTIF(Piloto!C:C,MARCO!A781)</f>
        <v>0</v>
      </c>
    </row>
    <row r="782" spans="1:32" x14ac:dyDescent="0.25">
      <c r="A782" s="5" t="str">
        <f t="shared" si="12"/>
        <v>0004DE0709</v>
      </c>
      <c r="B782" s="23" t="s">
        <v>2119</v>
      </c>
      <c r="C782" t="s">
        <v>186</v>
      </c>
      <c r="D782" t="s">
        <v>183</v>
      </c>
      <c r="E782" t="s">
        <v>185</v>
      </c>
      <c r="F782">
        <v>613498</v>
      </c>
      <c r="G782">
        <v>0</v>
      </c>
      <c r="H782" t="s">
        <v>206</v>
      </c>
      <c r="I782" t="s">
        <v>20</v>
      </c>
      <c r="J782" t="s">
        <v>74</v>
      </c>
      <c r="K782" t="s">
        <v>21</v>
      </c>
      <c r="M782" t="s">
        <v>17782</v>
      </c>
      <c r="N782" t="s">
        <v>22</v>
      </c>
      <c r="O782" t="s">
        <v>23</v>
      </c>
      <c r="P782" t="s">
        <v>26</v>
      </c>
      <c r="Q782" t="s">
        <v>27</v>
      </c>
      <c r="R782" s="13">
        <v>213</v>
      </c>
      <c r="S782" s="13">
        <v>12</v>
      </c>
      <c r="T782" s="21">
        <v>1</v>
      </c>
      <c r="V782" t="s">
        <v>2115</v>
      </c>
      <c r="W782" t="str">
        <f>+IF(V782="","",IF(MID(V782,1,3)="ECE","UNICO",IF(V782="FINES",CONCATENATE("R",IF(OR(C782="16",C782="21",C782="22",C782="23"),"16212223",IF(OR(C782="15",C782="17",C782="24",C782="25"),"15172425",C782))),IF(V782="CEBAS","UNICO",IF(VALUE(C782)&lt;=11,"AMBA","INTERIOR")))))</f>
        <v>AMBA</v>
      </c>
      <c r="X782" s="20" t="str">
        <f>+IF(V782="","-",CONCATENATE(V782,"_",W782))</f>
        <v>EPA_AMBA</v>
      </c>
      <c r="Y782" s="59">
        <v>0.81647928451236929</v>
      </c>
      <c r="Z782" t="str">
        <f>+IFERROR(VLOOKUP(H782,#REF!,2,FALSE),"-")</f>
        <v>-</v>
      </c>
      <c r="AA782" t="s">
        <v>2393</v>
      </c>
      <c r="AB782" t="str">
        <f>+IF(W782="","-",IF(W782="UNICO","CENSO","MUESTRA"))</f>
        <v>MUESTRA</v>
      </c>
      <c r="AC782" t="s">
        <v>2397</v>
      </c>
      <c r="AD782" t="s">
        <v>134</v>
      </c>
      <c r="AF782">
        <f>+COUNTIF(Piloto!C:C,MARCO!A782)</f>
        <v>0</v>
      </c>
    </row>
    <row r="783" spans="1:32" x14ac:dyDescent="0.25">
      <c r="A783" s="5" t="str">
        <f t="shared" si="12"/>
        <v>0030DE0704</v>
      </c>
      <c r="B783" s="23" t="s">
        <v>2119</v>
      </c>
      <c r="C783" t="s">
        <v>186</v>
      </c>
      <c r="D783" t="s">
        <v>551</v>
      </c>
      <c r="E783" t="s">
        <v>552</v>
      </c>
      <c r="F783">
        <v>604934</v>
      </c>
      <c r="G783">
        <v>0</v>
      </c>
      <c r="H783" t="s">
        <v>564</v>
      </c>
      <c r="I783" t="s">
        <v>20</v>
      </c>
      <c r="J783" t="s">
        <v>74</v>
      </c>
      <c r="K783" t="s">
        <v>21</v>
      </c>
      <c r="M783" t="s">
        <v>17826</v>
      </c>
      <c r="N783" t="s">
        <v>22</v>
      </c>
      <c r="O783" t="s">
        <v>23</v>
      </c>
      <c r="P783" t="s">
        <v>26</v>
      </c>
      <c r="Q783" t="s">
        <v>27</v>
      </c>
      <c r="R783" s="13">
        <v>80</v>
      </c>
      <c r="S783" s="13">
        <v>10</v>
      </c>
      <c r="T783" s="21">
        <v>1</v>
      </c>
      <c r="V783" t="s">
        <v>2115</v>
      </c>
      <c r="W783" t="str">
        <f>+IF(V783="","",IF(MID(V783,1,3)="ECE","UNICO",IF(V783="FINES",CONCATENATE("R",IF(OR(C783="16",C783="21",C783="22",C783="23"),"16212223",IF(OR(C783="15",C783="17",C783="24",C783="25"),"15172425",C783))),IF(V783="CEBAS","UNICO",IF(VALUE(C783)&lt;=11,"AMBA","INTERIOR")))))</f>
        <v>AMBA</v>
      </c>
      <c r="X783" s="20" t="str">
        <f>+IF(V783="","-",CONCATENATE(V783,"_",W783))</f>
        <v>EPA_AMBA</v>
      </c>
      <c r="Y783" s="59">
        <v>0.8207468535449054</v>
      </c>
      <c r="Z783" t="str">
        <f>+IFERROR(VLOOKUP(H783,#REF!,2,FALSE),"-")</f>
        <v>-</v>
      </c>
      <c r="AA783" t="s">
        <v>2393</v>
      </c>
      <c r="AB783" t="str">
        <f>+IF(W783="","-",IF(W783="UNICO","CENSO","MUESTRA"))</f>
        <v>MUESTRA</v>
      </c>
      <c r="AC783" t="s">
        <v>2397</v>
      </c>
      <c r="AD783" t="s">
        <v>134</v>
      </c>
      <c r="AF783">
        <f>+COUNTIF(Piloto!C:C,MARCO!A783)</f>
        <v>0</v>
      </c>
    </row>
    <row r="784" spans="1:32" x14ac:dyDescent="0.25">
      <c r="A784" s="5" t="str">
        <f t="shared" si="12"/>
        <v>0069DE0710</v>
      </c>
      <c r="B784" s="23" t="s">
        <v>2119</v>
      </c>
      <c r="C784" t="s">
        <v>1079</v>
      </c>
      <c r="D784" t="s">
        <v>1077</v>
      </c>
      <c r="E784" t="s">
        <v>1078</v>
      </c>
      <c r="F784">
        <v>611864</v>
      </c>
      <c r="G784">
        <v>0</v>
      </c>
      <c r="H784" t="s">
        <v>1122</v>
      </c>
      <c r="I784" t="s">
        <v>20</v>
      </c>
      <c r="J784" t="s">
        <v>74</v>
      </c>
      <c r="K784" t="s">
        <v>21</v>
      </c>
      <c r="M784" t="s">
        <v>17900</v>
      </c>
      <c r="N784" t="s">
        <v>22</v>
      </c>
      <c r="O784" t="s">
        <v>23</v>
      </c>
      <c r="P784" t="s">
        <v>26</v>
      </c>
      <c r="Q784" t="s">
        <v>27</v>
      </c>
      <c r="R784" s="13">
        <v>99</v>
      </c>
      <c r="S784" s="13">
        <v>7</v>
      </c>
      <c r="T784" s="21">
        <v>1</v>
      </c>
      <c r="V784" t="s">
        <v>2115</v>
      </c>
      <c r="W784" t="str">
        <f>+IF(V784="","",IF(MID(V784,1,3)="ECE","UNICO",IF(V784="FINES",CONCATENATE("R",IF(OR(C784="16",C784="21",C784="22",C784="23"),"16212223",IF(OR(C784="15",C784="17",C784="24",C784="25"),"15172425",C784))),IF(V784="CEBAS","UNICO",IF(VALUE(C784)&lt;=11,"AMBA","INTERIOR")))))</f>
        <v>AMBA</v>
      </c>
      <c r="X784" s="20" t="str">
        <f>+IF(V784="","-",CONCATENATE(V784,"_",W784))</f>
        <v>EPA_AMBA</v>
      </c>
      <c r="Y784" s="59">
        <v>0.84378186123711718</v>
      </c>
      <c r="Z784" t="str">
        <f>+IFERROR(VLOOKUP(H784,#REF!,2,FALSE),"-")</f>
        <v>-</v>
      </c>
      <c r="AA784" t="s">
        <v>2393</v>
      </c>
      <c r="AB784" t="str">
        <f>+IF(W784="","-",IF(W784="UNICO","CENSO","MUESTRA"))</f>
        <v>MUESTRA</v>
      </c>
      <c r="AC784" t="s">
        <v>2398</v>
      </c>
      <c r="AD784" t="s">
        <v>134</v>
      </c>
      <c r="AF784">
        <f>+COUNTIF(Piloto!C:C,MARCO!A784)</f>
        <v>0</v>
      </c>
    </row>
    <row r="785" spans="1:32" x14ac:dyDescent="0.25">
      <c r="A785" s="5" t="str">
        <f t="shared" si="12"/>
        <v>0062DE0726</v>
      </c>
      <c r="B785" s="23" t="s">
        <v>2119</v>
      </c>
      <c r="C785" t="s">
        <v>246</v>
      </c>
      <c r="D785" t="s">
        <v>958</v>
      </c>
      <c r="E785" t="s">
        <v>959</v>
      </c>
      <c r="F785">
        <v>602442</v>
      </c>
      <c r="G785">
        <v>0</v>
      </c>
      <c r="H785" t="s">
        <v>984</v>
      </c>
      <c r="I785" t="s">
        <v>20</v>
      </c>
      <c r="J785" t="s">
        <v>74</v>
      </c>
      <c r="K785" t="s">
        <v>21</v>
      </c>
      <c r="M785" t="s">
        <v>17923</v>
      </c>
      <c r="N785" t="s">
        <v>22</v>
      </c>
      <c r="O785" t="s">
        <v>23</v>
      </c>
      <c r="P785" t="s">
        <v>26</v>
      </c>
      <c r="Q785" t="s">
        <v>27</v>
      </c>
      <c r="R785" s="13">
        <v>235</v>
      </c>
      <c r="S785" s="13">
        <v>15</v>
      </c>
      <c r="T785" s="21">
        <v>1</v>
      </c>
      <c r="V785" t="s">
        <v>2115</v>
      </c>
      <c r="W785" t="str">
        <f>+IF(V785="","",IF(MID(V785,1,3)="ECE","UNICO",IF(V785="FINES",CONCATENATE("R",IF(OR(C785="16",C785="21",C785="22",C785="23"),"16212223",IF(OR(C785="15",C785="17",C785="24",C785="25"),"15172425",C785))),IF(V785="CEBAS","UNICO",IF(VALUE(C785)&lt;=11,"AMBA","INTERIOR")))))</f>
        <v>AMBA</v>
      </c>
      <c r="X785" s="20" t="str">
        <f>+IF(V785="","-",CONCATENATE(V785,"_",W785))</f>
        <v>EPA_AMBA</v>
      </c>
      <c r="Y785" s="59">
        <v>0.84999607060406657</v>
      </c>
      <c r="Z785" t="str">
        <f>+IFERROR(VLOOKUP(H785,#REF!,2,FALSE),"-")</f>
        <v>-</v>
      </c>
      <c r="AA785" t="s">
        <v>2393</v>
      </c>
      <c r="AB785" t="str">
        <f>+IF(W785="","-",IF(W785="UNICO","CENSO","MUESTRA"))</f>
        <v>MUESTRA</v>
      </c>
      <c r="AC785" t="s">
        <v>2397</v>
      </c>
      <c r="AD785" t="s">
        <v>134</v>
      </c>
      <c r="AF785">
        <f>+COUNTIF(Piloto!C:C,MARCO!A785)</f>
        <v>0</v>
      </c>
    </row>
    <row r="786" spans="1:32" x14ac:dyDescent="0.25">
      <c r="A786" s="5" t="str">
        <f t="shared" si="12"/>
        <v>0004DE0714</v>
      </c>
      <c r="B786" s="23" t="s">
        <v>2119</v>
      </c>
      <c r="C786" t="s">
        <v>186</v>
      </c>
      <c r="D786" t="s">
        <v>183</v>
      </c>
      <c r="E786" t="s">
        <v>185</v>
      </c>
      <c r="F786">
        <v>613080</v>
      </c>
      <c r="G786">
        <v>0</v>
      </c>
      <c r="H786" t="s">
        <v>193</v>
      </c>
      <c r="I786" t="s">
        <v>20</v>
      </c>
      <c r="J786" t="s">
        <v>74</v>
      </c>
      <c r="K786" t="s">
        <v>21</v>
      </c>
      <c r="M786" t="s">
        <v>17919</v>
      </c>
      <c r="N786" t="s">
        <v>22</v>
      </c>
      <c r="O786" t="s">
        <v>23</v>
      </c>
      <c r="P786" t="s">
        <v>26</v>
      </c>
      <c r="Q786" t="s">
        <v>27</v>
      </c>
      <c r="R786" s="13">
        <v>93</v>
      </c>
      <c r="S786" s="13">
        <v>9</v>
      </c>
      <c r="T786" s="21">
        <v>1</v>
      </c>
      <c r="V786" t="s">
        <v>2115</v>
      </c>
      <c r="W786" t="str">
        <f>+IF(V786="","",IF(MID(V786,1,3)="ECE","UNICO",IF(V786="FINES",CONCATENATE("R",IF(OR(C786="16",C786="21",C786="22",C786="23"),"16212223",IF(OR(C786="15",C786="17",C786="24",C786="25"),"15172425",C786))),IF(V786="CEBAS","UNICO",IF(VALUE(C786)&lt;=11,"AMBA","INTERIOR")))))</f>
        <v>AMBA</v>
      </c>
      <c r="X786" s="20" t="str">
        <f>+IF(V786="","-",CONCATENATE(V786,"_",W786))</f>
        <v>EPA_AMBA</v>
      </c>
      <c r="Y786" s="59">
        <v>0.85025156070204344</v>
      </c>
      <c r="Z786" t="str">
        <f>+IFERROR(VLOOKUP(H786,#REF!,2,FALSE),"-")</f>
        <v>-</v>
      </c>
      <c r="AA786" t="s">
        <v>2393</v>
      </c>
      <c r="AB786" t="str">
        <f>+IF(W786="","-",IF(W786="UNICO","CENSO","MUESTRA"))</f>
        <v>MUESTRA</v>
      </c>
      <c r="AC786" t="s">
        <v>2397</v>
      </c>
      <c r="AD786" t="s">
        <v>134</v>
      </c>
      <c r="AF786">
        <f>+COUNTIF(Piloto!C:C,MARCO!A786)</f>
        <v>0</v>
      </c>
    </row>
    <row r="787" spans="1:32" x14ac:dyDescent="0.25">
      <c r="A787" s="5" t="str">
        <f t="shared" si="12"/>
        <v>0069DE0708</v>
      </c>
      <c r="B787" s="23" t="s">
        <v>2119</v>
      </c>
      <c r="C787" t="s">
        <v>1079</v>
      </c>
      <c r="D787" t="s">
        <v>1077</v>
      </c>
      <c r="E787" t="s">
        <v>1078</v>
      </c>
      <c r="F787">
        <v>612828</v>
      </c>
      <c r="G787">
        <v>0</v>
      </c>
      <c r="H787" t="s">
        <v>1134</v>
      </c>
      <c r="I787" t="s">
        <v>20</v>
      </c>
      <c r="J787" t="s">
        <v>74</v>
      </c>
      <c r="K787" t="s">
        <v>21</v>
      </c>
      <c r="M787" t="s">
        <v>17790</v>
      </c>
      <c r="N787" t="s">
        <v>22</v>
      </c>
      <c r="O787" t="s">
        <v>23</v>
      </c>
      <c r="P787" t="s">
        <v>26</v>
      </c>
      <c r="Q787" t="s">
        <v>27</v>
      </c>
      <c r="R787" s="13">
        <v>201</v>
      </c>
      <c r="S787" s="13">
        <v>12</v>
      </c>
      <c r="T787" s="21">
        <v>1</v>
      </c>
      <c r="V787" t="s">
        <v>2115</v>
      </c>
      <c r="W787" t="str">
        <f>+IF(V787="","",IF(MID(V787,1,3)="ECE","UNICO",IF(V787="FINES",CONCATENATE("R",IF(OR(C787="16",C787="21",C787="22",C787="23"),"16212223",IF(OR(C787="15",C787="17",C787="24",C787="25"),"15172425",C787))),IF(V787="CEBAS","UNICO",IF(VALUE(C787)&lt;=11,"AMBA","INTERIOR")))))</f>
        <v>AMBA</v>
      </c>
      <c r="X787" s="20" t="str">
        <f>+IF(V787="","-",CONCATENATE(V787,"_",W787))</f>
        <v>EPA_AMBA</v>
      </c>
      <c r="Y787" s="59">
        <v>0.86693557284095069</v>
      </c>
      <c r="Z787" t="str">
        <f>+IFERROR(VLOOKUP(H787,#REF!,2,FALSE),"-")</f>
        <v>-</v>
      </c>
      <c r="AA787" t="s">
        <v>2393</v>
      </c>
      <c r="AB787" t="str">
        <f>+IF(W787="","-",IF(W787="UNICO","CENSO","MUESTRA"))</f>
        <v>MUESTRA</v>
      </c>
      <c r="AC787" t="s">
        <v>2398</v>
      </c>
      <c r="AD787" t="s">
        <v>134</v>
      </c>
      <c r="AF787">
        <f>+COUNTIF(Piloto!C:C,MARCO!A787)</f>
        <v>0</v>
      </c>
    </row>
    <row r="788" spans="1:32" x14ac:dyDescent="0.25">
      <c r="A788" s="5" t="str">
        <f t="shared" si="12"/>
        <v>0062DE0706</v>
      </c>
      <c r="B788" s="23" t="s">
        <v>2119</v>
      </c>
      <c r="C788" t="s">
        <v>246</v>
      </c>
      <c r="D788" t="s">
        <v>958</v>
      </c>
      <c r="E788" t="s">
        <v>959</v>
      </c>
      <c r="F788">
        <v>610690</v>
      </c>
      <c r="G788">
        <v>0</v>
      </c>
      <c r="H788" t="s">
        <v>981</v>
      </c>
      <c r="I788" t="s">
        <v>20</v>
      </c>
      <c r="J788" t="s">
        <v>74</v>
      </c>
      <c r="K788" t="s">
        <v>21</v>
      </c>
      <c r="M788" t="s">
        <v>17924</v>
      </c>
      <c r="N788" t="s">
        <v>22</v>
      </c>
      <c r="O788" t="s">
        <v>23</v>
      </c>
      <c r="P788" t="s">
        <v>26</v>
      </c>
      <c r="Q788" t="s">
        <v>27</v>
      </c>
      <c r="R788" s="13">
        <v>143</v>
      </c>
      <c r="S788" s="13">
        <v>14</v>
      </c>
      <c r="T788" s="21">
        <v>1</v>
      </c>
      <c r="V788" t="s">
        <v>2115</v>
      </c>
      <c r="W788" t="str">
        <f>+IF(V788="","",IF(MID(V788,1,3)="ECE","UNICO",IF(V788="FINES",CONCATENATE("R",IF(OR(C788="16",C788="21",C788="22",C788="23"),"16212223",IF(OR(C788="15",C788="17",C788="24",C788="25"),"15172425",C788))),IF(V788="CEBAS","UNICO",IF(VALUE(C788)&lt;=11,"AMBA","INTERIOR")))))</f>
        <v>AMBA</v>
      </c>
      <c r="X788" s="20" t="str">
        <f>+IF(V788="","-",CONCATENATE(V788,"_",W788))</f>
        <v>EPA_AMBA</v>
      </c>
      <c r="Y788" s="59">
        <v>0.89591465655126068</v>
      </c>
      <c r="Z788" t="str">
        <f>+IFERROR(VLOOKUP(H788,#REF!,2,FALSE),"-")</f>
        <v>-</v>
      </c>
      <c r="AA788" t="s">
        <v>2393</v>
      </c>
      <c r="AB788" t="str">
        <f>+IF(W788="","-",IF(W788="UNICO","CENSO","MUESTRA"))</f>
        <v>MUESTRA</v>
      </c>
      <c r="AC788" t="s">
        <v>2398</v>
      </c>
      <c r="AD788" t="s">
        <v>134</v>
      </c>
      <c r="AF788">
        <f>+COUNTIF(Piloto!C:C,MARCO!A788)</f>
        <v>0</v>
      </c>
    </row>
    <row r="789" spans="1:32" x14ac:dyDescent="0.25">
      <c r="A789" s="5" t="str">
        <f t="shared" si="12"/>
        <v>0032DE0724</v>
      </c>
      <c r="B789" s="23" t="s">
        <v>2119</v>
      </c>
      <c r="C789" t="s">
        <v>584</v>
      </c>
      <c r="D789" t="s">
        <v>582</v>
      </c>
      <c r="E789" t="s">
        <v>583</v>
      </c>
      <c r="F789">
        <v>621187</v>
      </c>
      <c r="G789">
        <v>0</v>
      </c>
      <c r="H789" t="s">
        <v>586</v>
      </c>
      <c r="I789" t="s">
        <v>20</v>
      </c>
      <c r="J789" t="s">
        <v>74</v>
      </c>
      <c r="K789" t="s">
        <v>21</v>
      </c>
      <c r="M789" t="s">
        <v>17866</v>
      </c>
      <c r="N789" t="s">
        <v>22</v>
      </c>
      <c r="O789" t="s">
        <v>23</v>
      </c>
      <c r="P789" t="s">
        <v>26</v>
      </c>
      <c r="Q789" t="s">
        <v>27</v>
      </c>
      <c r="R789" s="13">
        <v>219</v>
      </c>
      <c r="S789" s="13">
        <v>20</v>
      </c>
      <c r="T789" s="21">
        <v>1</v>
      </c>
      <c r="V789" t="s">
        <v>2115</v>
      </c>
      <c r="W789" t="str">
        <f>+IF(V789="","",IF(MID(V789,1,3)="ECE","UNICO",IF(V789="FINES",CONCATENATE("R",IF(OR(C789="16",C789="21",C789="22",C789="23"),"16212223",IF(OR(C789="15",C789="17",C789="24",C789="25"),"15172425",C789))),IF(V789="CEBAS","UNICO",IF(VALUE(C789)&lt;=11,"AMBA","INTERIOR")))))</f>
        <v>AMBA</v>
      </c>
      <c r="X789" s="20" t="str">
        <f>+IF(V789="","-",CONCATENATE(V789,"_",W789))</f>
        <v>EPA_AMBA</v>
      </c>
      <c r="Y789" s="59">
        <v>0.92541949450969696</v>
      </c>
      <c r="Z789" t="str">
        <f>+IFERROR(VLOOKUP(H789,#REF!,2,FALSE),"-")</f>
        <v>-</v>
      </c>
      <c r="AA789" t="s">
        <v>2393</v>
      </c>
      <c r="AB789" t="str">
        <f>+IF(W789="","-",IF(W789="UNICO","CENSO","MUESTRA"))</f>
        <v>MUESTRA</v>
      </c>
      <c r="AC789" t="s">
        <v>2397</v>
      </c>
      <c r="AD789" t="s">
        <v>134</v>
      </c>
      <c r="AF789">
        <f>+COUNTIF(Piloto!C:C,MARCO!A789)</f>
        <v>0</v>
      </c>
    </row>
    <row r="790" spans="1:32" x14ac:dyDescent="0.25">
      <c r="A790" s="5" t="str">
        <f t="shared" si="12"/>
        <v>0085DE0725</v>
      </c>
      <c r="B790" s="23" t="s">
        <v>2119</v>
      </c>
      <c r="C790" t="s">
        <v>584</v>
      </c>
      <c r="D790" t="s">
        <v>1474</v>
      </c>
      <c r="E790" t="s">
        <v>1475</v>
      </c>
      <c r="F790">
        <v>602059</v>
      </c>
      <c r="G790">
        <v>0</v>
      </c>
      <c r="H790" t="s">
        <v>1479</v>
      </c>
      <c r="I790" t="s">
        <v>20</v>
      </c>
      <c r="J790" t="s">
        <v>74</v>
      </c>
      <c r="K790" t="s">
        <v>21</v>
      </c>
      <c r="M790" t="s">
        <v>17925</v>
      </c>
      <c r="N790" t="s">
        <v>22</v>
      </c>
      <c r="O790" t="s">
        <v>23</v>
      </c>
      <c r="P790" t="s">
        <v>26</v>
      </c>
      <c r="Q790" t="s">
        <v>27</v>
      </c>
      <c r="R790" s="13">
        <v>70</v>
      </c>
      <c r="S790" s="13">
        <v>7</v>
      </c>
      <c r="T790" s="21">
        <v>1</v>
      </c>
      <c r="V790" t="s">
        <v>2115</v>
      </c>
      <c r="W790" t="str">
        <f>+IF(V790="","",IF(MID(V790,1,3)="ECE","UNICO",IF(V790="FINES",CONCATENATE("R",IF(OR(C790="16",C790="21",C790="22",C790="23"),"16212223",IF(OR(C790="15",C790="17",C790="24",C790="25"),"15172425",C790))),IF(V790="CEBAS","UNICO",IF(VALUE(C790)&lt;=11,"AMBA","INTERIOR")))))</f>
        <v>AMBA</v>
      </c>
      <c r="X790" s="20" t="str">
        <f>+IF(V790="","-",CONCATENATE(V790,"_",W790))</f>
        <v>EPA_AMBA</v>
      </c>
      <c r="Y790" s="59">
        <v>0.93820260229863617</v>
      </c>
      <c r="Z790" t="str">
        <f>+IFERROR(VLOOKUP(H790,#REF!,2,FALSE),"-")</f>
        <v>-</v>
      </c>
      <c r="AA790" t="s">
        <v>2393</v>
      </c>
      <c r="AB790" t="str">
        <f>+IF(W790="","-",IF(W790="UNICO","CENSO","MUESTRA"))</f>
        <v>MUESTRA</v>
      </c>
      <c r="AC790" t="s">
        <v>2397</v>
      </c>
      <c r="AD790" t="s">
        <v>134</v>
      </c>
      <c r="AF790">
        <f>+COUNTIF(Piloto!C:C,MARCO!A790)</f>
        <v>0</v>
      </c>
    </row>
    <row r="791" spans="1:32" x14ac:dyDescent="0.25">
      <c r="A791" s="5" t="str">
        <f t="shared" si="12"/>
        <v>0044DE0705</v>
      </c>
      <c r="B791" s="23" t="s">
        <v>2119</v>
      </c>
      <c r="C791" t="s">
        <v>86</v>
      </c>
      <c r="D791" t="s">
        <v>303</v>
      </c>
      <c r="E791" t="s">
        <v>747</v>
      </c>
      <c r="F791">
        <v>623978</v>
      </c>
      <c r="G791">
        <v>0</v>
      </c>
      <c r="H791" t="s">
        <v>753</v>
      </c>
      <c r="I791" t="s">
        <v>20</v>
      </c>
      <c r="J791" t="s">
        <v>74</v>
      </c>
      <c r="K791" t="s">
        <v>21</v>
      </c>
      <c r="M791" t="s">
        <v>757</v>
      </c>
      <c r="N791" t="s">
        <v>22</v>
      </c>
      <c r="O791" t="s">
        <v>23</v>
      </c>
      <c r="P791" t="s">
        <v>26</v>
      </c>
      <c r="Q791" t="s">
        <v>27</v>
      </c>
      <c r="R791" s="13">
        <v>102</v>
      </c>
      <c r="S791" s="13">
        <v>9</v>
      </c>
      <c r="T791" s="21">
        <v>1</v>
      </c>
      <c r="V791" t="s">
        <v>2115</v>
      </c>
      <c r="W791" t="str">
        <f>+IF(V791="","",IF(MID(V791,1,3)="ECE","UNICO",IF(V791="FINES",CONCATENATE("R",IF(OR(C791="16",C791="21",C791="22",C791="23"),"16212223",IF(OR(C791="15",C791="17",C791="24",C791="25"),"15172425",C791))),IF(V791="CEBAS","UNICO",IF(VALUE(C791)&lt;=11,"AMBA","INTERIOR")))))</f>
        <v>AMBA</v>
      </c>
      <c r="X791" s="20" t="str">
        <f>+IF(V791="","-",CONCATENATE(V791,"_",W791))</f>
        <v>EPA_AMBA</v>
      </c>
      <c r="Y791" s="59">
        <v>0.95642232089429291</v>
      </c>
      <c r="Z791" t="str">
        <f>+IFERROR(VLOOKUP(H791,#REF!,2,FALSE),"-")</f>
        <v>-</v>
      </c>
      <c r="AA791" t="s">
        <v>2393</v>
      </c>
      <c r="AB791" t="str">
        <f>+IF(W791="","-",IF(W791="UNICO","CENSO","MUESTRA"))</f>
        <v>MUESTRA</v>
      </c>
      <c r="AC791" t="s">
        <v>2397</v>
      </c>
      <c r="AD791" t="s">
        <v>134</v>
      </c>
      <c r="AF791">
        <f>+COUNTIF(Piloto!C:C,MARCO!A791)</f>
        <v>0</v>
      </c>
    </row>
    <row r="792" spans="1:32" x14ac:dyDescent="0.25">
      <c r="A792" s="5" t="str">
        <f t="shared" si="12"/>
        <v>0062DE0708</v>
      </c>
      <c r="B792" s="23" t="s">
        <v>2119</v>
      </c>
      <c r="C792" t="s">
        <v>246</v>
      </c>
      <c r="D792" t="s">
        <v>958</v>
      </c>
      <c r="E792" t="s">
        <v>959</v>
      </c>
      <c r="F792">
        <v>610675</v>
      </c>
      <c r="G792">
        <v>0</v>
      </c>
      <c r="H792" t="s">
        <v>985</v>
      </c>
      <c r="I792" t="s">
        <v>20</v>
      </c>
      <c r="J792" t="s">
        <v>74</v>
      </c>
      <c r="K792" t="s">
        <v>21</v>
      </c>
      <c r="M792" t="s">
        <v>17926</v>
      </c>
      <c r="N792" t="s">
        <v>22</v>
      </c>
      <c r="O792" t="s">
        <v>23</v>
      </c>
      <c r="P792" t="s">
        <v>26</v>
      </c>
      <c r="Q792" t="s">
        <v>27</v>
      </c>
      <c r="R792" s="13">
        <v>203</v>
      </c>
      <c r="S792" s="13">
        <v>14</v>
      </c>
      <c r="T792" s="21">
        <v>1</v>
      </c>
      <c r="V792" t="s">
        <v>2115</v>
      </c>
      <c r="W792" t="str">
        <f>+IF(V792="","",IF(MID(V792,1,3)="ECE","UNICO",IF(V792="FINES",CONCATENATE("R",IF(OR(C792="16",C792="21",C792="22",C792="23"),"16212223",IF(OR(C792="15",C792="17",C792="24",C792="25"),"15172425",C792))),IF(V792="CEBAS","UNICO",IF(VALUE(C792)&lt;=11,"AMBA","INTERIOR")))))</f>
        <v>AMBA</v>
      </c>
      <c r="X792" s="20" t="str">
        <f>+IF(V792="","-",CONCATENATE(V792,"_",W792))</f>
        <v>EPA_AMBA</v>
      </c>
      <c r="Y792" s="59">
        <v>0.95945985284116531</v>
      </c>
      <c r="Z792" t="str">
        <f>+IFERROR(VLOOKUP(H792,#REF!,2,FALSE),"-")</f>
        <v>-</v>
      </c>
      <c r="AA792" t="s">
        <v>2393</v>
      </c>
      <c r="AB792" t="str">
        <f>+IF(W792="","-",IF(W792="UNICO","CENSO","MUESTRA"))</f>
        <v>MUESTRA</v>
      </c>
      <c r="AC792" t="s">
        <v>2397</v>
      </c>
      <c r="AD792" t="s">
        <v>134</v>
      </c>
      <c r="AF792">
        <f>+COUNTIF(Piloto!C:C,MARCO!A792)</f>
        <v>0</v>
      </c>
    </row>
    <row r="793" spans="1:32" x14ac:dyDescent="0.25">
      <c r="A793" s="5" t="str">
        <f t="shared" si="12"/>
        <v>0062DE0727</v>
      </c>
      <c r="B793" s="23" t="s">
        <v>2119</v>
      </c>
      <c r="C793" t="s">
        <v>246</v>
      </c>
      <c r="D793" t="s">
        <v>958</v>
      </c>
      <c r="E793" t="s">
        <v>959</v>
      </c>
      <c r="F793">
        <v>608237</v>
      </c>
      <c r="G793">
        <v>0</v>
      </c>
      <c r="H793" t="s">
        <v>988</v>
      </c>
      <c r="I793" t="s">
        <v>20</v>
      </c>
      <c r="J793" t="s">
        <v>74</v>
      </c>
      <c r="K793" t="s">
        <v>21</v>
      </c>
      <c r="M793" t="s">
        <v>17986</v>
      </c>
      <c r="N793" t="s">
        <v>22</v>
      </c>
      <c r="O793" t="s">
        <v>23</v>
      </c>
      <c r="P793" t="s">
        <v>26</v>
      </c>
      <c r="Q793" t="s">
        <v>27</v>
      </c>
      <c r="R793" s="13">
        <v>248</v>
      </c>
      <c r="S793" s="13">
        <v>17</v>
      </c>
      <c r="T793" s="21">
        <v>1</v>
      </c>
      <c r="V793" t="s">
        <v>2115</v>
      </c>
      <c r="W793" t="str">
        <f>+IF(V793="","",IF(MID(V793,1,3)="ECE","UNICO",IF(V793="FINES",CONCATENATE("R",IF(OR(C793="16",C793="21",C793="22",C793="23"),"16212223",IF(OR(C793="15",C793="17",C793="24",C793="25"),"15172425",C793))),IF(V793="CEBAS","UNICO",IF(VALUE(C793)&lt;=11,"AMBA","INTERIOR")))))</f>
        <v>AMBA</v>
      </c>
      <c r="X793" s="20" t="str">
        <f>+IF(V793="","-",CONCATENATE(V793,"_",W793))</f>
        <v>EPA_AMBA</v>
      </c>
      <c r="Y793" s="59">
        <v>0.96083576741971466</v>
      </c>
      <c r="Z793" t="str">
        <f>+IFERROR(VLOOKUP(H793,#REF!,2,FALSE),"-")</f>
        <v>-</v>
      </c>
      <c r="AA793" t="s">
        <v>2393</v>
      </c>
      <c r="AB793" t="str">
        <f>+IF(W793="","-",IF(W793="UNICO","CENSO","MUESTRA"))</f>
        <v>MUESTRA</v>
      </c>
      <c r="AC793" t="s">
        <v>2397</v>
      </c>
      <c r="AD793" t="s">
        <v>134</v>
      </c>
      <c r="AF793">
        <f>+COUNTIF(Piloto!C:C,MARCO!A793)</f>
        <v>0</v>
      </c>
    </row>
    <row r="794" spans="1:32" x14ac:dyDescent="0.25">
      <c r="A794" s="5" t="str">
        <f t="shared" si="12"/>
        <v>0073DE0704</v>
      </c>
      <c r="B794" s="23" t="s">
        <v>2119</v>
      </c>
      <c r="C794" t="s">
        <v>1302</v>
      </c>
      <c r="D794" t="s">
        <v>1300</v>
      </c>
      <c r="E794" t="s">
        <v>1301</v>
      </c>
      <c r="F794">
        <v>613639</v>
      </c>
      <c r="G794">
        <v>0</v>
      </c>
      <c r="H794" t="s">
        <v>1311</v>
      </c>
      <c r="I794" t="s">
        <v>20</v>
      </c>
      <c r="J794" t="s">
        <v>74</v>
      </c>
      <c r="K794" t="s">
        <v>21</v>
      </c>
      <c r="M794" t="s">
        <v>17826</v>
      </c>
      <c r="N794" t="s">
        <v>22</v>
      </c>
      <c r="O794" t="s">
        <v>23</v>
      </c>
      <c r="P794" t="s">
        <v>26</v>
      </c>
      <c r="Q794" t="s">
        <v>27</v>
      </c>
      <c r="R794" s="13">
        <v>104</v>
      </c>
      <c r="S794" s="13">
        <v>7</v>
      </c>
      <c r="T794" s="21">
        <v>1</v>
      </c>
      <c r="V794" t="s">
        <v>2115</v>
      </c>
      <c r="W794" t="str">
        <f>+IF(V794="","",IF(MID(V794,1,3)="ECE","UNICO",IF(V794="FINES",CONCATENATE("R",IF(OR(C794="16",C794="21",C794="22",C794="23"),"16212223",IF(OR(C794="15",C794="17",C794="24",C794="25"),"15172425",C794))),IF(V794="CEBAS","UNICO",IF(VALUE(C794)&lt;=11,"AMBA","INTERIOR")))))</f>
        <v>AMBA</v>
      </c>
      <c r="X794" s="20" t="str">
        <f>+IF(V794="","-",CONCATENATE(V794,"_",W794))</f>
        <v>EPA_AMBA</v>
      </c>
      <c r="Y794" s="59">
        <v>0.96767108729391382</v>
      </c>
      <c r="Z794" t="str">
        <f>+IFERROR(VLOOKUP(H794,#REF!,2,FALSE),"-")</f>
        <v>-</v>
      </c>
      <c r="AA794" t="s">
        <v>2393</v>
      </c>
      <c r="AB794" t="str">
        <f>+IF(W794="","-",IF(W794="UNICO","CENSO","MUESTRA"))</f>
        <v>MUESTRA</v>
      </c>
      <c r="AC794" t="s">
        <v>2398</v>
      </c>
      <c r="AD794" t="s">
        <v>134</v>
      </c>
      <c r="AF794">
        <f>+COUNTIF(Piloto!C:C,MARCO!A794)</f>
        <v>0</v>
      </c>
    </row>
    <row r="795" spans="1:32" x14ac:dyDescent="0.25">
      <c r="A795" s="5" t="str">
        <f t="shared" si="12"/>
        <v>0045DE0703</v>
      </c>
      <c r="B795" s="23" t="s">
        <v>2119</v>
      </c>
      <c r="C795" t="s">
        <v>140</v>
      </c>
      <c r="D795" t="s">
        <v>760</v>
      </c>
      <c r="E795" t="s">
        <v>761</v>
      </c>
      <c r="F795">
        <v>612517</v>
      </c>
      <c r="G795">
        <v>0</v>
      </c>
      <c r="H795" t="s">
        <v>772</v>
      </c>
      <c r="I795" t="s">
        <v>20</v>
      </c>
      <c r="J795" t="s">
        <v>74</v>
      </c>
      <c r="K795" t="s">
        <v>21</v>
      </c>
      <c r="M795" t="s">
        <v>17927</v>
      </c>
      <c r="N795" t="s">
        <v>22</v>
      </c>
      <c r="O795" t="s">
        <v>23</v>
      </c>
      <c r="P795" t="s">
        <v>26</v>
      </c>
      <c r="Q795" t="s">
        <v>27</v>
      </c>
      <c r="R795" s="13">
        <v>49</v>
      </c>
      <c r="S795" s="13">
        <v>3</v>
      </c>
      <c r="T795" s="21">
        <v>1</v>
      </c>
      <c r="V795" t="s">
        <v>2115</v>
      </c>
      <c r="W795" t="str">
        <f>+IF(V795="","",IF(MID(V795,1,3)="ECE","UNICO",IF(V795="FINES",CONCATENATE("R",IF(OR(C795="16",C795="21",C795="22",C795="23"),"16212223",IF(OR(C795="15",C795="17",C795="24",C795="25"),"15172425",C795))),IF(V795="CEBAS","UNICO",IF(VALUE(C795)&lt;=11,"AMBA","INTERIOR")))))</f>
        <v>AMBA</v>
      </c>
      <c r="X795" s="20" t="str">
        <f>+IF(V795="","-",CONCATENATE(V795,"_",W795))</f>
        <v>EPA_AMBA</v>
      </c>
      <c r="Y795" s="59">
        <v>0.98656188448270166</v>
      </c>
      <c r="Z795" t="str">
        <f>+IFERROR(VLOOKUP(H795,#REF!,2,FALSE),"-")</f>
        <v>-</v>
      </c>
      <c r="AA795" t="s">
        <v>2393</v>
      </c>
      <c r="AB795" t="str">
        <f>+IF(W795="","-",IF(W795="UNICO","CENSO","MUESTRA"))</f>
        <v>MUESTRA</v>
      </c>
      <c r="AC795" t="s">
        <v>2398</v>
      </c>
      <c r="AD795" t="s">
        <v>134</v>
      </c>
      <c r="AF795">
        <f>+COUNTIF(Piloto!C:C,MARCO!A795)</f>
        <v>0</v>
      </c>
    </row>
    <row r="796" spans="1:32" x14ac:dyDescent="0.25">
      <c r="A796" s="5" t="str">
        <f t="shared" si="12"/>
        <v>0062DE0739</v>
      </c>
      <c r="B796" s="23" t="s">
        <v>2119</v>
      </c>
      <c r="C796" t="s">
        <v>246</v>
      </c>
      <c r="D796" t="s">
        <v>958</v>
      </c>
      <c r="E796" t="s">
        <v>959</v>
      </c>
      <c r="F796">
        <v>624284</v>
      </c>
      <c r="G796">
        <v>0</v>
      </c>
      <c r="H796" t="s">
        <v>992</v>
      </c>
      <c r="I796" t="s">
        <v>20</v>
      </c>
      <c r="J796" t="s">
        <v>74</v>
      </c>
      <c r="K796" t="s">
        <v>21</v>
      </c>
      <c r="M796" t="s">
        <v>17792</v>
      </c>
      <c r="N796" t="s">
        <v>22</v>
      </c>
      <c r="O796" t="s">
        <v>23</v>
      </c>
      <c r="P796" t="s">
        <v>26</v>
      </c>
      <c r="Q796" t="s">
        <v>27</v>
      </c>
      <c r="R796" s="13">
        <v>155</v>
      </c>
      <c r="S796" s="13">
        <v>10</v>
      </c>
      <c r="T796" s="21">
        <v>1</v>
      </c>
      <c r="V796" t="s">
        <v>2115</v>
      </c>
      <c r="W796" t="str">
        <f>+IF(V796="","",IF(MID(V796,1,3)="ECE","UNICO",IF(V796="FINES",CONCATENATE("R",IF(OR(C796="16",C796="21",C796="22",C796="23"),"16212223",IF(OR(C796="15",C796="17",C796="24",C796="25"),"15172425",C796))),IF(V796="CEBAS","UNICO",IF(VALUE(C796)&lt;=11,"AMBA","INTERIOR")))))</f>
        <v>AMBA</v>
      </c>
      <c r="X796" s="20" t="str">
        <f>+IF(V796="","-",CONCATENATE(V796,"_",W796))</f>
        <v>EPA_AMBA</v>
      </c>
      <c r="Y796" s="59">
        <v>0.99388311306635535</v>
      </c>
      <c r="Z796" t="str">
        <f>+IFERROR(VLOOKUP(H796,#REF!,2,FALSE),"-")</f>
        <v>-</v>
      </c>
      <c r="AA796" t="s">
        <v>2393</v>
      </c>
      <c r="AB796" t="str">
        <f>+IF(W796="","-",IF(W796="UNICO","CENSO","MUESTRA"))</f>
        <v>MUESTRA</v>
      </c>
      <c r="AC796" t="s">
        <v>2398</v>
      </c>
      <c r="AD796" t="s">
        <v>134</v>
      </c>
      <c r="AF796">
        <f>+COUNTIF(Piloto!C:C,MARCO!A796)</f>
        <v>0</v>
      </c>
    </row>
    <row r="797" spans="1:32" x14ac:dyDescent="0.25">
      <c r="A797" s="5" t="str">
        <f t="shared" si="12"/>
        <v>0112DE0701</v>
      </c>
      <c r="B797" s="23" t="s">
        <v>2119</v>
      </c>
      <c r="C797" t="s">
        <v>139</v>
      </c>
      <c r="D797" t="s">
        <v>410</v>
      </c>
      <c r="E797" t="s">
        <v>1833</v>
      </c>
      <c r="F797">
        <v>601792</v>
      </c>
      <c r="G797">
        <v>0</v>
      </c>
      <c r="H797" t="s">
        <v>1835</v>
      </c>
      <c r="I797" t="s">
        <v>20</v>
      </c>
      <c r="J797" t="s">
        <v>74</v>
      </c>
      <c r="K797" t="s">
        <v>21</v>
      </c>
      <c r="M797" t="s">
        <v>17928</v>
      </c>
      <c r="N797" t="s">
        <v>22</v>
      </c>
      <c r="O797" t="s">
        <v>23</v>
      </c>
      <c r="P797" t="s">
        <v>26</v>
      </c>
      <c r="Q797" t="s">
        <v>27</v>
      </c>
      <c r="R797" s="13">
        <v>115</v>
      </c>
      <c r="S797" s="13">
        <v>11</v>
      </c>
      <c r="T797" s="21">
        <v>1</v>
      </c>
      <c r="V797" t="s">
        <v>2115</v>
      </c>
      <c r="W797" t="str">
        <f>+IF(V797="","",IF(MID(V797,1,3)="ECE","UNICO",IF(V797="FINES",CONCATENATE("R",IF(OR(C797="16",C797="21",C797="22",C797="23"),"16212223",IF(OR(C797="15",C797="17",C797="24",C797="25"),"15172425",C797))),IF(V797="CEBAS","UNICO",IF(VALUE(C797)&lt;=11,"AMBA","INTERIOR")))))</f>
        <v>INTERIOR</v>
      </c>
      <c r="X797" s="20" t="str">
        <f>+IF(V797="","-",CONCATENATE(V797,"_",W797))</f>
        <v>EPA_INTERIOR</v>
      </c>
      <c r="Y797" s="59">
        <v>8.1669241386024577E-2</v>
      </c>
      <c r="Z797" t="str">
        <f>+IFERROR(VLOOKUP(H797,#REF!,2,FALSE),"-")</f>
        <v>-</v>
      </c>
      <c r="AA797" t="s">
        <v>2394</v>
      </c>
      <c r="AB797" t="str">
        <f>+IF(W797="","-",IF(W797="UNICO","CENSO","MUESTRA"))</f>
        <v>MUESTRA</v>
      </c>
      <c r="AC797" t="s">
        <v>2398</v>
      </c>
      <c r="AD797" t="s">
        <v>134</v>
      </c>
      <c r="AF797">
        <f>+COUNTIF(Piloto!C:C,MARCO!A797)</f>
        <v>0</v>
      </c>
    </row>
    <row r="798" spans="1:32" x14ac:dyDescent="0.25">
      <c r="A798" s="5" t="str">
        <f t="shared" si="12"/>
        <v>0097DE0704</v>
      </c>
      <c r="B798" s="23" t="s">
        <v>2119</v>
      </c>
      <c r="C798" t="s">
        <v>88</v>
      </c>
      <c r="D798" t="s">
        <v>1620</v>
      </c>
      <c r="E798" t="s">
        <v>1621</v>
      </c>
      <c r="F798">
        <v>600849</v>
      </c>
      <c r="G798">
        <v>0</v>
      </c>
      <c r="H798" t="s">
        <v>1633</v>
      </c>
      <c r="I798" t="s">
        <v>20</v>
      </c>
      <c r="J798" t="s">
        <v>74</v>
      </c>
      <c r="K798" t="s">
        <v>21</v>
      </c>
      <c r="M798" t="s">
        <v>17929</v>
      </c>
      <c r="N798" t="s">
        <v>22</v>
      </c>
      <c r="O798" t="s">
        <v>23</v>
      </c>
      <c r="P798" t="s">
        <v>26</v>
      </c>
      <c r="Q798" t="s">
        <v>27</v>
      </c>
      <c r="R798" s="13">
        <v>73</v>
      </c>
      <c r="S798" s="13">
        <v>5</v>
      </c>
      <c r="T798" s="21">
        <v>1</v>
      </c>
      <c r="V798" t="s">
        <v>2115</v>
      </c>
      <c r="W798" t="str">
        <f>+IF(V798="","",IF(MID(V798,1,3)="ECE","UNICO",IF(V798="FINES",CONCATENATE("R",IF(OR(C798="16",C798="21",C798="22",C798="23"),"16212223",IF(OR(C798="15",C798="17",C798="24",C798="25"),"15172425",C798))),IF(V798="CEBAS","UNICO",IF(VALUE(C798)&lt;=11,"AMBA","INTERIOR")))))</f>
        <v>INTERIOR</v>
      </c>
      <c r="X798" s="20" t="str">
        <f>+IF(V798="","-",CONCATENATE(V798,"_",W798))</f>
        <v>EPA_INTERIOR</v>
      </c>
      <c r="Y798" s="59">
        <v>9.7731315634316862E-2</v>
      </c>
      <c r="Z798" t="str">
        <f>+IFERROR(VLOOKUP(H798,#REF!,2,FALSE),"-")</f>
        <v>-</v>
      </c>
      <c r="AA798" t="s">
        <v>2394</v>
      </c>
      <c r="AB798" t="str">
        <f>+IF(W798="","-",IF(W798="UNICO","CENSO","MUESTRA"))</f>
        <v>MUESTRA</v>
      </c>
      <c r="AC798" t="s">
        <v>2397</v>
      </c>
      <c r="AD798" t="s">
        <v>134</v>
      </c>
      <c r="AF798">
        <f>+COUNTIF(Piloto!C:C,MARCO!A798)</f>
        <v>0</v>
      </c>
    </row>
    <row r="799" spans="1:32" x14ac:dyDescent="0.25">
      <c r="A799" s="5" t="str">
        <f t="shared" si="12"/>
        <v>0008DE0702</v>
      </c>
      <c r="B799" s="23" t="s">
        <v>2119</v>
      </c>
      <c r="C799" t="s">
        <v>139</v>
      </c>
      <c r="D799" t="s">
        <v>312</v>
      </c>
      <c r="E799" t="s">
        <v>314</v>
      </c>
      <c r="F799">
        <v>605440</v>
      </c>
      <c r="G799">
        <v>0</v>
      </c>
      <c r="H799" t="s">
        <v>322</v>
      </c>
      <c r="I799" t="s">
        <v>20</v>
      </c>
      <c r="J799" t="s">
        <v>74</v>
      </c>
      <c r="K799" t="s">
        <v>21</v>
      </c>
      <c r="M799" t="s">
        <v>17930</v>
      </c>
      <c r="N799" t="s">
        <v>22</v>
      </c>
      <c r="O799" t="s">
        <v>23</v>
      </c>
      <c r="P799" t="s">
        <v>26</v>
      </c>
      <c r="Q799" t="s">
        <v>27</v>
      </c>
      <c r="R799" s="13">
        <v>68</v>
      </c>
      <c r="S799" s="13">
        <v>5</v>
      </c>
      <c r="T799" s="21">
        <v>1</v>
      </c>
      <c r="V799" t="s">
        <v>2115</v>
      </c>
      <c r="W799" t="str">
        <f>+IF(V799="","",IF(MID(V799,1,3)="ECE","UNICO",IF(V799="FINES",CONCATENATE("R",IF(OR(C799="16",C799="21",C799="22",C799="23"),"16212223",IF(OR(C799="15",C799="17",C799="24",C799="25"),"15172425",C799))),IF(V799="CEBAS","UNICO",IF(VALUE(C799)&lt;=11,"AMBA","INTERIOR")))))</f>
        <v>INTERIOR</v>
      </c>
      <c r="X799" s="20" t="str">
        <f>+IF(V799="","-",CONCATENATE(V799,"_",W799))</f>
        <v>EPA_INTERIOR</v>
      </c>
      <c r="Y799" s="59">
        <v>0.14519261059008151</v>
      </c>
      <c r="Z799" t="str">
        <f>+IFERROR(VLOOKUP(H799,#REF!,2,FALSE),"-")</f>
        <v>-</v>
      </c>
      <c r="AA799" t="s">
        <v>2394</v>
      </c>
      <c r="AB799" t="str">
        <f>+IF(W799="","-",IF(W799="UNICO","CENSO","MUESTRA"))</f>
        <v>MUESTRA</v>
      </c>
      <c r="AC799" t="s">
        <v>2397</v>
      </c>
      <c r="AD799" t="s">
        <v>134</v>
      </c>
      <c r="AF799">
        <f>+COUNTIF(Piloto!C:C,MARCO!A799)</f>
        <v>0</v>
      </c>
    </row>
    <row r="800" spans="1:32" x14ac:dyDescent="0.25">
      <c r="A800" s="5" t="str">
        <f t="shared" si="12"/>
        <v>0043DE0710</v>
      </c>
      <c r="B800" s="23" t="s">
        <v>2119</v>
      </c>
      <c r="C800" t="s">
        <v>161</v>
      </c>
      <c r="D800" t="s">
        <v>677</v>
      </c>
      <c r="E800" t="s">
        <v>678</v>
      </c>
      <c r="F800">
        <v>603194</v>
      </c>
      <c r="G800">
        <v>0</v>
      </c>
      <c r="H800" t="s">
        <v>688</v>
      </c>
      <c r="I800" t="s">
        <v>20</v>
      </c>
      <c r="J800" t="s">
        <v>74</v>
      </c>
      <c r="K800" t="s">
        <v>21</v>
      </c>
      <c r="M800" t="s">
        <v>17900</v>
      </c>
      <c r="N800" t="s">
        <v>22</v>
      </c>
      <c r="O800" t="s">
        <v>23</v>
      </c>
      <c r="P800" t="s">
        <v>26</v>
      </c>
      <c r="Q800" t="s">
        <v>27</v>
      </c>
      <c r="R800" s="13">
        <v>111</v>
      </c>
      <c r="S800" s="13">
        <v>11</v>
      </c>
      <c r="T800" s="21">
        <v>1</v>
      </c>
      <c r="V800" t="s">
        <v>2115</v>
      </c>
      <c r="W800" t="str">
        <f>+IF(V800="","",IF(MID(V800,1,3)="ECE","UNICO",IF(V800="FINES",CONCATENATE("R",IF(OR(C800="16",C800="21",C800="22",C800="23"),"16212223",IF(OR(C800="15",C800="17",C800="24",C800="25"),"15172425",C800))),IF(V800="CEBAS","UNICO",IF(VALUE(C800)&lt;=11,"AMBA","INTERIOR")))))</f>
        <v>INTERIOR</v>
      </c>
      <c r="X800" s="20" t="str">
        <f>+IF(V800="","-",CONCATENATE(V800,"_",W800))</f>
        <v>EPA_INTERIOR</v>
      </c>
      <c r="Y800" s="59">
        <v>0.15126121338260801</v>
      </c>
      <c r="Z800" t="str">
        <f>+IFERROR(VLOOKUP(H800,#REF!,2,FALSE),"-")</f>
        <v>-</v>
      </c>
      <c r="AA800" t="s">
        <v>2394</v>
      </c>
      <c r="AB800" t="str">
        <f>+IF(W800="","-",IF(W800="UNICO","CENSO","MUESTRA"))</f>
        <v>MUESTRA</v>
      </c>
      <c r="AC800" t="s">
        <v>2398</v>
      </c>
      <c r="AD800" t="s">
        <v>134</v>
      </c>
      <c r="AF800">
        <f>+COUNTIF(Piloto!C:C,MARCO!A800)</f>
        <v>0</v>
      </c>
    </row>
    <row r="801" spans="1:32" x14ac:dyDescent="0.25">
      <c r="A801" s="5" t="str">
        <f t="shared" si="12"/>
        <v>0102DE0701</v>
      </c>
      <c r="B801" s="23" t="s">
        <v>2119</v>
      </c>
      <c r="C801" t="s">
        <v>242</v>
      </c>
      <c r="D801" t="s">
        <v>239</v>
      </c>
      <c r="E801" t="s">
        <v>1713</v>
      </c>
      <c r="F801">
        <v>610063</v>
      </c>
      <c r="G801">
        <v>0</v>
      </c>
      <c r="H801" t="s">
        <v>1715</v>
      </c>
      <c r="I801" t="s">
        <v>20</v>
      </c>
      <c r="J801" t="s">
        <v>74</v>
      </c>
      <c r="K801" t="s">
        <v>21</v>
      </c>
      <c r="M801" t="s">
        <v>17931</v>
      </c>
      <c r="N801" t="s">
        <v>22</v>
      </c>
      <c r="O801" t="s">
        <v>23</v>
      </c>
      <c r="P801" t="s">
        <v>26</v>
      </c>
      <c r="Q801" t="s">
        <v>27</v>
      </c>
      <c r="R801" s="13">
        <v>29</v>
      </c>
      <c r="S801" s="13">
        <v>5</v>
      </c>
      <c r="T801" s="21">
        <v>1</v>
      </c>
      <c r="V801" t="s">
        <v>2115</v>
      </c>
      <c r="W801" t="str">
        <f>+IF(V801="","",IF(MID(V801,1,3)="ECE","UNICO",IF(V801="FINES",CONCATENATE("R",IF(OR(C801="16",C801="21",C801="22",C801="23"),"16212223",IF(OR(C801="15",C801="17",C801="24",C801="25"),"15172425",C801))),IF(V801="CEBAS","UNICO",IF(VALUE(C801)&lt;=11,"AMBA","INTERIOR")))))</f>
        <v>INTERIOR</v>
      </c>
      <c r="X801" s="20" t="str">
        <f>+IF(V801="","-",CONCATENATE(V801,"_",W801))</f>
        <v>EPA_INTERIOR</v>
      </c>
      <c r="Y801" s="59">
        <v>0.17357288683072111</v>
      </c>
      <c r="Z801" t="str">
        <f>+IFERROR(VLOOKUP(H801,#REF!,2,FALSE),"-")</f>
        <v>-</v>
      </c>
      <c r="AA801" t="s">
        <v>2394</v>
      </c>
      <c r="AB801" t="str">
        <f>+IF(W801="","-",IF(W801="UNICO","CENSO","MUESTRA"))</f>
        <v>MUESTRA</v>
      </c>
      <c r="AC801" t="s">
        <v>2398</v>
      </c>
      <c r="AD801" t="s">
        <v>134</v>
      </c>
      <c r="AF801">
        <f>+COUNTIF(Piloto!C:C,MARCO!A801)</f>
        <v>0</v>
      </c>
    </row>
    <row r="802" spans="1:32" x14ac:dyDescent="0.25">
      <c r="A802" s="5" t="str">
        <f t="shared" si="12"/>
        <v>0043DE0721</v>
      </c>
      <c r="B802" s="23" t="s">
        <v>2119</v>
      </c>
      <c r="C802" t="s">
        <v>161</v>
      </c>
      <c r="D802" t="s">
        <v>677</v>
      </c>
      <c r="E802" t="s">
        <v>678</v>
      </c>
      <c r="F802">
        <v>600299</v>
      </c>
      <c r="G802">
        <v>0</v>
      </c>
      <c r="H802" t="s">
        <v>702</v>
      </c>
      <c r="I802" t="s">
        <v>20</v>
      </c>
      <c r="J802" t="s">
        <v>74</v>
      </c>
      <c r="K802" t="s">
        <v>21</v>
      </c>
      <c r="M802" t="s">
        <v>17932</v>
      </c>
      <c r="N802" t="s">
        <v>22</v>
      </c>
      <c r="O802" t="s">
        <v>23</v>
      </c>
      <c r="P802" t="s">
        <v>26</v>
      </c>
      <c r="Q802" t="s">
        <v>27</v>
      </c>
      <c r="R802" s="13">
        <v>125</v>
      </c>
      <c r="S802" s="13">
        <v>7</v>
      </c>
      <c r="T802" s="21">
        <v>1</v>
      </c>
      <c r="V802" t="s">
        <v>2115</v>
      </c>
      <c r="W802" t="str">
        <f>+IF(V802="","",IF(MID(V802,1,3)="ECE","UNICO",IF(V802="FINES",CONCATENATE("R",IF(OR(C802="16",C802="21",C802="22",C802="23"),"16212223",IF(OR(C802="15",C802="17",C802="24",C802="25"),"15172425",C802))),IF(V802="CEBAS","UNICO",IF(VALUE(C802)&lt;=11,"AMBA","INTERIOR")))))</f>
        <v>INTERIOR</v>
      </c>
      <c r="X802" s="20" t="str">
        <f>+IF(V802="","-",CONCATENATE(V802,"_",W802))</f>
        <v>EPA_INTERIOR</v>
      </c>
      <c r="Y802" s="59">
        <v>0.1817478649318218</v>
      </c>
      <c r="Z802" t="str">
        <f>+IFERROR(VLOOKUP(H802,#REF!,2,FALSE),"-")</f>
        <v>-</v>
      </c>
      <c r="AA802" t="s">
        <v>2394</v>
      </c>
      <c r="AB802" t="str">
        <f>+IF(W802="","-",IF(W802="UNICO","CENSO","MUESTRA"))</f>
        <v>MUESTRA</v>
      </c>
      <c r="AC802" t="s">
        <v>2398</v>
      </c>
      <c r="AD802" t="s">
        <v>134</v>
      </c>
      <c r="AF802">
        <f>+COUNTIF(Piloto!C:C,MARCO!A802)</f>
        <v>0</v>
      </c>
    </row>
    <row r="803" spans="1:32" x14ac:dyDescent="0.25">
      <c r="A803" s="5" t="str">
        <f t="shared" si="12"/>
        <v>0077DE0715</v>
      </c>
      <c r="B803" s="23" t="s">
        <v>2119</v>
      </c>
      <c r="C803" t="s">
        <v>157</v>
      </c>
      <c r="D803" t="s">
        <v>387</v>
      </c>
      <c r="E803" t="s">
        <v>1380</v>
      </c>
      <c r="F803">
        <v>613647</v>
      </c>
      <c r="G803">
        <v>0</v>
      </c>
      <c r="H803" t="s">
        <v>1386</v>
      </c>
      <c r="I803" t="s">
        <v>20</v>
      </c>
      <c r="J803" t="s">
        <v>74</v>
      </c>
      <c r="K803" t="s">
        <v>21</v>
      </c>
      <c r="M803" t="s">
        <v>17987</v>
      </c>
      <c r="N803" t="s">
        <v>22</v>
      </c>
      <c r="O803" t="s">
        <v>23</v>
      </c>
      <c r="P803" t="s">
        <v>26</v>
      </c>
      <c r="Q803" t="s">
        <v>27</v>
      </c>
      <c r="R803" s="13">
        <v>134</v>
      </c>
      <c r="S803" s="13">
        <v>6</v>
      </c>
      <c r="T803" s="21">
        <v>1</v>
      </c>
      <c r="V803" t="s">
        <v>2115</v>
      </c>
      <c r="W803" t="str">
        <f>+IF(V803="","",IF(MID(V803,1,3)="ECE","UNICO",IF(V803="FINES",CONCATENATE("R",IF(OR(C803="16",C803="21",C803="22",C803="23"),"16212223",IF(OR(C803="15",C803="17",C803="24",C803="25"),"15172425",C803))),IF(V803="CEBAS","UNICO",IF(VALUE(C803)&lt;=11,"AMBA","INTERIOR")))))</f>
        <v>INTERIOR</v>
      </c>
      <c r="X803" s="20" t="str">
        <f>+IF(V803="","-",CONCATENATE(V803,"_",W803))</f>
        <v>EPA_INTERIOR</v>
      </c>
      <c r="Y803" s="59">
        <v>0.19069784755508101</v>
      </c>
      <c r="Z803" t="str">
        <f>+IFERROR(VLOOKUP(H803,#REF!,2,FALSE),"-")</f>
        <v>-</v>
      </c>
      <c r="AA803" t="s">
        <v>2394</v>
      </c>
      <c r="AB803" t="str">
        <f>+IF(W803="","-",IF(W803="UNICO","CENSO","MUESTRA"))</f>
        <v>MUESTRA</v>
      </c>
      <c r="AC803" t="s">
        <v>2397</v>
      </c>
      <c r="AD803" t="s">
        <v>134</v>
      </c>
      <c r="AF803">
        <f>+COUNTIF(Piloto!C:C,MARCO!A803)</f>
        <v>0</v>
      </c>
    </row>
    <row r="804" spans="1:32" x14ac:dyDescent="0.25">
      <c r="A804" s="5" t="str">
        <f t="shared" si="12"/>
        <v>0107DE0701</v>
      </c>
      <c r="B804" s="23" t="s">
        <v>2119</v>
      </c>
      <c r="C804" t="s">
        <v>417</v>
      </c>
      <c r="D804" t="s">
        <v>532</v>
      </c>
      <c r="E804" t="s">
        <v>1757</v>
      </c>
      <c r="F804">
        <v>612051</v>
      </c>
      <c r="G804">
        <v>0</v>
      </c>
      <c r="H804" t="s">
        <v>1759</v>
      </c>
      <c r="I804" t="s">
        <v>20</v>
      </c>
      <c r="J804" t="s">
        <v>74</v>
      </c>
      <c r="K804" t="s">
        <v>21</v>
      </c>
      <c r="M804" t="s">
        <v>2247</v>
      </c>
      <c r="N804" t="s">
        <v>22</v>
      </c>
      <c r="O804" t="s">
        <v>23</v>
      </c>
      <c r="P804" t="s">
        <v>26</v>
      </c>
      <c r="Q804" t="s">
        <v>27</v>
      </c>
      <c r="R804" s="13">
        <v>93</v>
      </c>
      <c r="S804" s="13">
        <v>6</v>
      </c>
      <c r="T804" s="21">
        <v>1</v>
      </c>
      <c r="V804" t="s">
        <v>2115</v>
      </c>
      <c r="W804" t="str">
        <f>+IF(V804="","",IF(MID(V804,1,3)="ECE","UNICO",IF(V804="FINES",CONCATENATE("R",IF(OR(C804="16",C804="21",C804="22",C804="23"),"16212223",IF(OR(C804="15",C804="17",C804="24",C804="25"),"15172425",C804))),IF(V804="CEBAS","UNICO",IF(VALUE(C804)&lt;=11,"AMBA","INTERIOR")))))</f>
        <v>INTERIOR</v>
      </c>
      <c r="X804" s="20" t="str">
        <f>+IF(V804="","-",CONCATENATE(V804,"_",W804))</f>
        <v>EPA_INTERIOR</v>
      </c>
      <c r="Y804" s="59">
        <v>0.1913988743173449</v>
      </c>
      <c r="Z804" t="str">
        <f>+IFERROR(VLOOKUP(H804,#REF!,2,FALSE),"-")</f>
        <v>-</v>
      </c>
      <c r="AA804" t="s">
        <v>2394</v>
      </c>
      <c r="AB804" t="str">
        <f>+IF(W804="","-",IF(W804="UNICO","CENSO","MUESTRA"))</f>
        <v>MUESTRA</v>
      </c>
      <c r="AC804" t="s">
        <v>2397</v>
      </c>
      <c r="AD804" t="s">
        <v>134</v>
      </c>
      <c r="AF804">
        <f>+COUNTIF(Piloto!C:C,MARCO!A804)</f>
        <v>0</v>
      </c>
    </row>
    <row r="805" spans="1:32" x14ac:dyDescent="0.25">
      <c r="A805" s="5" t="str">
        <f t="shared" si="12"/>
        <v>0091DE0702</v>
      </c>
      <c r="B805" s="23" t="s">
        <v>2119</v>
      </c>
      <c r="C805" t="s">
        <v>159</v>
      </c>
      <c r="D805" t="s">
        <v>1551</v>
      </c>
      <c r="E805" t="s">
        <v>1552</v>
      </c>
      <c r="F805">
        <v>604002</v>
      </c>
      <c r="G805">
        <v>0</v>
      </c>
      <c r="H805" t="s">
        <v>1554</v>
      </c>
      <c r="I805" t="s">
        <v>20</v>
      </c>
      <c r="J805" t="s">
        <v>74</v>
      </c>
      <c r="K805" t="s">
        <v>21</v>
      </c>
      <c r="M805" t="s">
        <v>17933</v>
      </c>
      <c r="N805" t="s">
        <v>22</v>
      </c>
      <c r="O805" t="s">
        <v>23</v>
      </c>
      <c r="P805" t="s">
        <v>26</v>
      </c>
      <c r="Q805" t="s">
        <v>27</v>
      </c>
      <c r="R805" s="13">
        <v>15</v>
      </c>
      <c r="S805" s="13">
        <v>3</v>
      </c>
      <c r="T805" s="21">
        <v>1</v>
      </c>
      <c r="V805" t="s">
        <v>2115</v>
      </c>
      <c r="W805" t="str">
        <f>+IF(V805="","",IF(MID(V805,1,3)="ECE","UNICO",IF(V805="FINES",CONCATENATE("R",IF(OR(C805="16",C805="21",C805="22",C805="23"),"16212223",IF(OR(C805="15",C805="17",C805="24",C805="25"),"15172425",C805))),IF(V805="CEBAS","UNICO",IF(VALUE(C805)&lt;=11,"AMBA","INTERIOR")))))</f>
        <v>INTERIOR</v>
      </c>
      <c r="X805" s="20" t="str">
        <f>+IF(V805="","-",CONCATENATE(V805,"_",W805))</f>
        <v>EPA_INTERIOR</v>
      </c>
      <c r="Y805" s="59">
        <v>0.1941119744959805</v>
      </c>
      <c r="Z805" t="str">
        <f>+IFERROR(VLOOKUP(H805,#REF!,2,FALSE),"-")</f>
        <v>-</v>
      </c>
      <c r="AA805" t="s">
        <v>2394</v>
      </c>
      <c r="AB805" t="str">
        <f>+IF(W805="","-",IF(W805="UNICO","CENSO","MUESTRA"))</f>
        <v>MUESTRA</v>
      </c>
      <c r="AC805" t="s">
        <v>2397</v>
      </c>
      <c r="AD805" t="s">
        <v>134</v>
      </c>
      <c r="AF805">
        <f>+COUNTIF(Piloto!C:C,MARCO!A805)</f>
        <v>0</v>
      </c>
    </row>
    <row r="806" spans="1:32" x14ac:dyDescent="0.25">
      <c r="A806" s="5" t="str">
        <f t="shared" si="12"/>
        <v>0092DE0701</v>
      </c>
      <c r="B806" s="23" t="s">
        <v>2119</v>
      </c>
      <c r="C806" t="s">
        <v>354</v>
      </c>
      <c r="D806" t="s">
        <v>1558</v>
      </c>
      <c r="E806" t="s">
        <v>1559</v>
      </c>
      <c r="F806">
        <v>603406</v>
      </c>
      <c r="G806">
        <v>0</v>
      </c>
      <c r="H806" t="s">
        <v>1560</v>
      </c>
      <c r="I806" t="s">
        <v>20</v>
      </c>
      <c r="J806" t="s">
        <v>74</v>
      </c>
      <c r="K806" t="s">
        <v>21</v>
      </c>
      <c r="M806" t="s">
        <v>2247</v>
      </c>
      <c r="N806" t="s">
        <v>22</v>
      </c>
      <c r="O806" t="s">
        <v>23</v>
      </c>
      <c r="P806" t="s">
        <v>26</v>
      </c>
      <c r="Q806" t="s">
        <v>27</v>
      </c>
      <c r="R806" s="13">
        <v>77</v>
      </c>
      <c r="S806" s="13">
        <v>7</v>
      </c>
      <c r="T806" s="21">
        <v>1</v>
      </c>
      <c r="V806" t="s">
        <v>2115</v>
      </c>
      <c r="W806" t="str">
        <f>+IF(V806="","",IF(MID(V806,1,3)="ECE","UNICO",IF(V806="FINES",CONCATENATE("R",IF(OR(C806="16",C806="21",C806="22",C806="23"),"16212223",IF(OR(C806="15",C806="17",C806="24",C806="25"),"15172425",C806))),IF(V806="CEBAS","UNICO",IF(VALUE(C806)&lt;=11,"AMBA","INTERIOR")))))</f>
        <v>INTERIOR</v>
      </c>
      <c r="X806" s="20" t="str">
        <f>+IF(V806="","-",CONCATENATE(V806,"_",W806))</f>
        <v>EPA_INTERIOR</v>
      </c>
      <c r="Y806" s="59">
        <v>0.1965733346970458</v>
      </c>
      <c r="Z806" t="str">
        <f>+IFERROR(VLOOKUP(H806,#REF!,2,FALSE),"-")</f>
        <v>-</v>
      </c>
      <c r="AA806" t="s">
        <v>2394</v>
      </c>
      <c r="AB806" t="str">
        <f>+IF(W806="","-",IF(W806="UNICO","CENSO","MUESTRA"))</f>
        <v>MUESTRA</v>
      </c>
      <c r="AC806" t="s">
        <v>2398</v>
      </c>
      <c r="AD806" t="s">
        <v>134</v>
      </c>
      <c r="AF806">
        <f>+COUNTIF(Piloto!C:C,MARCO!A806)</f>
        <v>0</v>
      </c>
    </row>
    <row r="807" spans="1:32" x14ac:dyDescent="0.25">
      <c r="A807" s="5" t="str">
        <f t="shared" si="12"/>
        <v>0037DE0701</v>
      </c>
      <c r="B807" s="23" t="s">
        <v>2119</v>
      </c>
      <c r="C807" t="s">
        <v>280</v>
      </c>
      <c r="D807" t="s">
        <v>647</v>
      </c>
      <c r="E807" t="s">
        <v>648</v>
      </c>
      <c r="F807">
        <v>624579</v>
      </c>
      <c r="G807">
        <v>0</v>
      </c>
      <c r="H807" t="s">
        <v>649</v>
      </c>
      <c r="I807" t="s">
        <v>20</v>
      </c>
      <c r="J807" t="s">
        <v>74</v>
      </c>
      <c r="K807" t="s">
        <v>21</v>
      </c>
      <c r="M807" t="s">
        <v>2247</v>
      </c>
      <c r="N807" t="s">
        <v>136</v>
      </c>
      <c r="O807" t="s">
        <v>23</v>
      </c>
      <c r="P807" t="s">
        <v>26</v>
      </c>
      <c r="Q807" t="s">
        <v>27</v>
      </c>
      <c r="R807" s="13">
        <v>21</v>
      </c>
      <c r="S807" s="13">
        <v>1</v>
      </c>
      <c r="T807" s="21">
        <v>1</v>
      </c>
      <c r="V807" t="s">
        <v>2115</v>
      </c>
      <c r="W807" t="str">
        <f>+IF(V807="","",IF(MID(V807,1,3)="ECE","UNICO",IF(V807="FINES",CONCATENATE("R",IF(OR(C807="16",C807="21",C807="22",C807="23"),"16212223",IF(OR(C807="15",C807="17",C807="24",C807="25"),"15172425",C807))),IF(V807="CEBAS","UNICO",IF(VALUE(C807)&lt;=11,"AMBA","INTERIOR")))))</f>
        <v>INTERIOR</v>
      </c>
      <c r="X807" s="20" t="str">
        <f>+IF(V807="","-",CONCATENATE(V807,"_",W807))</f>
        <v>EPA_INTERIOR</v>
      </c>
      <c r="Y807" s="59">
        <v>0.2125720150376621</v>
      </c>
      <c r="Z807" t="str">
        <f>+IFERROR(VLOOKUP(H807,#REF!,2,FALSE),"-")</f>
        <v>-</v>
      </c>
      <c r="AA807" t="s">
        <v>2394</v>
      </c>
      <c r="AB807" t="str">
        <f>+IF(W807="","-",IF(W807="UNICO","CENSO","MUESTRA"))</f>
        <v>MUESTRA</v>
      </c>
      <c r="AC807" t="s">
        <v>2397</v>
      </c>
      <c r="AD807" t="s">
        <v>134</v>
      </c>
      <c r="AF807">
        <f>+COUNTIF(Piloto!C:C,MARCO!A807)</f>
        <v>0</v>
      </c>
    </row>
    <row r="808" spans="1:32" x14ac:dyDescent="0.25">
      <c r="A808" s="5" t="str">
        <f t="shared" si="12"/>
        <v>0007DE0702</v>
      </c>
      <c r="B808" s="23" t="s">
        <v>2119</v>
      </c>
      <c r="C808" t="s">
        <v>157</v>
      </c>
      <c r="D808" t="s">
        <v>165</v>
      </c>
      <c r="E808" t="s">
        <v>300</v>
      </c>
      <c r="F808">
        <v>605510</v>
      </c>
      <c r="G808">
        <v>0</v>
      </c>
      <c r="H808" t="s">
        <v>302</v>
      </c>
      <c r="I808" t="s">
        <v>20</v>
      </c>
      <c r="J808" t="s">
        <v>74</v>
      </c>
      <c r="K808" t="s">
        <v>21</v>
      </c>
      <c r="M808" t="s">
        <v>18004</v>
      </c>
      <c r="N808" t="s">
        <v>22</v>
      </c>
      <c r="O808" t="s">
        <v>23</v>
      </c>
      <c r="P808" t="s">
        <v>26</v>
      </c>
      <c r="Q808" t="s">
        <v>27</v>
      </c>
      <c r="R808" s="13">
        <v>89</v>
      </c>
      <c r="S808" s="13">
        <v>10</v>
      </c>
      <c r="T808" s="21">
        <v>1</v>
      </c>
      <c r="V808" t="s">
        <v>2115</v>
      </c>
      <c r="W808" t="str">
        <f>+IF(V808="","",IF(MID(V808,1,3)="ECE","UNICO",IF(V808="FINES",CONCATENATE("R",IF(OR(C808="16",C808="21",C808="22",C808="23"),"16212223",IF(OR(C808="15",C808="17",C808="24",C808="25"),"15172425",C808))),IF(V808="CEBAS","UNICO",IF(VALUE(C808)&lt;=11,"AMBA","INTERIOR")))))</f>
        <v>INTERIOR</v>
      </c>
      <c r="X808" s="20" t="str">
        <f>+IF(V808="","-",CONCATENATE(V808,"_",W808))</f>
        <v>EPA_INTERIOR</v>
      </c>
      <c r="Y808" s="59">
        <v>0.22155490713684181</v>
      </c>
      <c r="Z808" t="str">
        <f>+IFERROR(VLOOKUP(H808,#REF!,2,FALSE),"-")</f>
        <v>-</v>
      </c>
      <c r="AA808" t="s">
        <v>2394</v>
      </c>
      <c r="AB808" t="str">
        <f>+IF(W808="","-",IF(W808="UNICO","CENSO","MUESTRA"))</f>
        <v>MUESTRA</v>
      </c>
      <c r="AC808" t="s">
        <v>2397</v>
      </c>
      <c r="AD808" t="s">
        <v>134</v>
      </c>
      <c r="AF808">
        <f>+COUNTIF(Piloto!C:C,MARCO!A808)</f>
        <v>0</v>
      </c>
    </row>
    <row r="809" spans="1:32" x14ac:dyDescent="0.25">
      <c r="A809" s="5" t="str">
        <f t="shared" si="12"/>
        <v>0043DE0702</v>
      </c>
      <c r="B809" s="23" t="s">
        <v>2119</v>
      </c>
      <c r="C809" t="s">
        <v>161</v>
      </c>
      <c r="D809" t="s">
        <v>677</v>
      </c>
      <c r="E809" t="s">
        <v>678</v>
      </c>
      <c r="F809">
        <v>603165</v>
      </c>
      <c r="G809">
        <v>0</v>
      </c>
      <c r="H809" t="s">
        <v>696</v>
      </c>
      <c r="I809" t="s">
        <v>20</v>
      </c>
      <c r="J809" t="s">
        <v>74</v>
      </c>
      <c r="K809" t="s">
        <v>21</v>
      </c>
      <c r="M809" t="s">
        <v>17934</v>
      </c>
      <c r="N809" t="s">
        <v>22</v>
      </c>
      <c r="O809" t="s">
        <v>23</v>
      </c>
      <c r="P809" t="s">
        <v>26</v>
      </c>
      <c r="Q809" t="s">
        <v>27</v>
      </c>
      <c r="R809" s="13">
        <v>61</v>
      </c>
      <c r="S809" s="13">
        <v>8</v>
      </c>
      <c r="T809" s="21">
        <v>1</v>
      </c>
      <c r="V809" t="s">
        <v>2115</v>
      </c>
      <c r="W809" t="str">
        <f>+IF(V809="","",IF(MID(V809,1,3)="ECE","UNICO",IF(V809="FINES",CONCATENATE("R",IF(OR(C809="16",C809="21",C809="22",C809="23"),"16212223",IF(OR(C809="15",C809="17",C809="24",C809="25"),"15172425",C809))),IF(V809="CEBAS","UNICO",IF(VALUE(C809)&lt;=11,"AMBA","INTERIOR")))))</f>
        <v>INTERIOR</v>
      </c>
      <c r="X809" s="20" t="str">
        <f>+IF(V809="","-",CONCATENATE(V809,"_",W809))</f>
        <v>EPA_INTERIOR</v>
      </c>
      <c r="Y809" s="59">
        <v>0.22741390039791931</v>
      </c>
      <c r="Z809" t="str">
        <f>+IFERROR(VLOOKUP(H809,#REF!,2,FALSE),"-")</f>
        <v>-</v>
      </c>
      <c r="AA809" t="s">
        <v>2394</v>
      </c>
      <c r="AB809" t="str">
        <f>+IF(W809="","-",IF(W809="UNICO","CENSO","MUESTRA"))</f>
        <v>MUESTRA</v>
      </c>
      <c r="AC809" t="s">
        <v>2398</v>
      </c>
      <c r="AD809" t="s">
        <v>134</v>
      </c>
      <c r="AF809">
        <f>+COUNTIF(Piloto!C:C,MARCO!A809)</f>
        <v>0</v>
      </c>
    </row>
    <row r="810" spans="1:32" x14ac:dyDescent="0.25">
      <c r="A810" s="5" t="str">
        <f t="shared" si="12"/>
        <v>0059DE0701</v>
      </c>
      <c r="B810" s="23" t="s">
        <v>2119</v>
      </c>
      <c r="C810" t="s">
        <v>83</v>
      </c>
      <c r="D810" t="s">
        <v>935</v>
      </c>
      <c r="E810" t="s">
        <v>936</v>
      </c>
      <c r="F810">
        <v>609753</v>
      </c>
      <c r="G810">
        <v>0</v>
      </c>
      <c r="H810" t="s">
        <v>939</v>
      </c>
      <c r="I810" t="s">
        <v>20</v>
      </c>
      <c r="J810" t="s">
        <v>74</v>
      </c>
      <c r="K810" t="s">
        <v>21</v>
      </c>
      <c r="M810" t="s">
        <v>2247</v>
      </c>
      <c r="N810" t="s">
        <v>22</v>
      </c>
      <c r="O810" t="s">
        <v>23</v>
      </c>
      <c r="P810" t="s">
        <v>26</v>
      </c>
      <c r="Q810" t="s">
        <v>27</v>
      </c>
      <c r="R810" s="13">
        <v>73</v>
      </c>
      <c r="S810" s="13">
        <v>7</v>
      </c>
      <c r="T810" s="21">
        <v>1</v>
      </c>
      <c r="V810" t="s">
        <v>2115</v>
      </c>
      <c r="W810" t="str">
        <f>+IF(V810="","",IF(MID(V810,1,3)="ECE","UNICO",IF(V810="FINES",CONCATENATE("R",IF(OR(C810="16",C810="21",C810="22",C810="23"),"16212223",IF(OR(C810="15",C810="17",C810="24",C810="25"),"15172425",C810))),IF(V810="CEBAS","UNICO",IF(VALUE(C810)&lt;=11,"AMBA","INTERIOR")))))</f>
        <v>INTERIOR</v>
      </c>
      <c r="X810" s="20" t="str">
        <f>+IF(V810="","-",CONCATENATE(V810,"_",W810))</f>
        <v>EPA_INTERIOR</v>
      </c>
      <c r="Y810" s="59">
        <v>0.22809855143229171</v>
      </c>
      <c r="Z810" t="str">
        <f>+IFERROR(VLOOKUP(H810,#REF!,2,FALSE),"-")</f>
        <v>-</v>
      </c>
      <c r="AA810" t="s">
        <v>2394</v>
      </c>
      <c r="AB810" t="str">
        <f>+IF(W810="","-",IF(W810="UNICO","CENSO","MUESTRA"))</f>
        <v>MUESTRA</v>
      </c>
      <c r="AC810" t="s">
        <v>2397</v>
      </c>
      <c r="AD810" t="s">
        <v>134</v>
      </c>
      <c r="AF810">
        <f>+COUNTIF(Piloto!C:C,MARCO!A810)</f>
        <v>0</v>
      </c>
    </row>
    <row r="811" spans="1:32" x14ac:dyDescent="0.25">
      <c r="A811" s="5" t="str">
        <f t="shared" si="12"/>
        <v>0049DE0701</v>
      </c>
      <c r="B811" s="23" t="s">
        <v>2119</v>
      </c>
      <c r="C811" t="s">
        <v>156</v>
      </c>
      <c r="D811" t="s">
        <v>299</v>
      </c>
      <c r="E811" t="s">
        <v>833</v>
      </c>
      <c r="F811">
        <v>603590</v>
      </c>
      <c r="G811">
        <v>0</v>
      </c>
      <c r="H811" t="s">
        <v>836</v>
      </c>
      <c r="I811" t="s">
        <v>20</v>
      </c>
      <c r="J811" t="s">
        <v>74</v>
      </c>
      <c r="K811" t="s">
        <v>21</v>
      </c>
      <c r="M811" t="s">
        <v>17935</v>
      </c>
      <c r="N811" t="s">
        <v>22</v>
      </c>
      <c r="O811" t="s">
        <v>23</v>
      </c>
      <c r="P811" t="s">
        <v>26</v>
      </c>
      <c r="Q811" t="s">
        <v>27</v>
      </c>
      <c r="R811" s="13">
        <v>55</v>
      </c>
      <c r="S811" s="13">
        <v>3</v>
      </c>
      <c r="T811" s="21">
        <v>1</v>
      </c>
      <c r="V811" t="s">
        <v>2115</v>
      </c>
      <c r="W811" t="str">
        <f>+IF(V811="","",IF(MID(V811,1,3)="ECE","UNICO",IF(V811="FINES",CONCATENATE("R",IF(OR(C811="16",C811="21",C811="22",C811="23"),"16212223",IF(OR(C811="15",C811="17",C811="24",C811="25"),"15172425",C811))),IF(V811="CEBAS","UNICO",IF(VALUE(C811)&lt;=11,"AMBA","INTERIOR")))))</f>
        <v>INTERIOR</v>
      </c>
      <c r="X811" s="20" t="str">
        <f>+IF(V811="","-",CONCATENATE(V811,"_",W811))</f>
        <v>EPA_INTERIOR</v>
      </c>
      <c r="Y811" s="59">
        <v>0.22994142888407959</v>
      </c>
      <c r="Z811" t="str">
        <f>+IFERROR(VLOOKUP(H811,#REF!,2,FALSE),"-")</f>
        <v>-</v>
      </c>
      <c r="AA811" t="s">
        <v>2394</v>
      </c>
      <c r="AB811" t="str">
        <f>+IF(W811="","-",IF(W811="UNICO","CENSO","MUESTRA"))</f>
        <v>MUESTRA</v>
      </c>
      <c r="AC811" t="s">
        <v>2398</v>
      </c>
      <c r="AD811" t="s">
        <v>134</v>
      </c>
      <c r="AF811">
        <f>+COUNTIF(Piloto!C:C,MARCO!A811)</f>
        <v>0</v>
      </c>
    </row>
    <row r="812" spans="1:32" x14ac:dyDescent="0.25">
      <c r="A812" s="5" t="str">
        <f t="shared" si="12"/>
        <v>0118DE0701</v>
      </c>
      <c r="B812" s="23" t="s">
        <v>2119</v>
      </c>
      <c r="C812" t="s">
        <v>141</v>
      </c>
      <c r="D812" t="s">
        <v>163</v>
      </c>
      <c r="E812" t="s">
        <v>1912</v>
      </c>
      <c r="F812">
        <v>613720</v>
      </c>
      <c r="G812">
        <v>0</v>
      </c>
      <c r="H812" t="s">
        <v>1913</v>
      </c>
      <c r="I812" t="s">
        <v>20</v>
      </c>
      <c r="J812" t="s">
        <v>74</v>
      </c>
      <c r="K812" t="s">
        <v>21</v>
      </c>
      <c r="M812" t="s">
        <v>2247</v>
      </c>
      <c r="N812" t="s">
        <v>22</v>
      </c>
      <c r="O812" t="s">
        <v>23</v>
      </c>
      <c r="P812" t="s">
        <v>26</v>
      </c>
      <c r="Q812" t="s">
        <v>27</v>
      </c>
      <c r="R812" s="13">
        <v>19</v>
      </c>
      <c r="S812" s="13">
        <v>2</v>
      </c>
      <c r="T812" s="21">
        <v>1</v>
      </c>
      <c r="V812" t="s">
        <v>2115</v>
      </c>
      <c r="W812" t="str">
        <f>+IF(V812="","",IF(MID(V812,1,3)="ECE","UNICO",IF(V812="FINES",CONCATENATE("R",IF(OR(C812="16",C812="21",C812="22",C812="23"),"16212223",IF(OR(C812="15",C812="17",C812="24",C812="25"),"15172425",C812))),IF(V812="CEBAS","UNICO",IF(VALUE(C812)&lt;=11,"AMBA","INTERIOR")))))</f>
        <v>INTERIOR</v>
      </c>
      <c r="X812" s="20" t="str">
        <f>+IF(V812="","-",CONCATENATE(V812,"_",W812))</f>
        <v>EPA_INTERIOR</v>
      </c>
      <c r="Y812" s="59">
        <v>0.2358015163948661</v>
      </c>
      <c r="Z812" t="str">
        <f>+IFERROR(VLOOKUP(H812,#REF!,2,FALSE),"-")</f>
        <v>-</v>
      </c>
      <c r="AA812" t="s">
        <v>2394</v>
      </c>
      <c r="AB812" t="str">
        <f>+IF(W812="","-",IF(W812="UNICO","CENSO","MUESTRA"))</f>
        <v>MUESTRA</v>
      </c>
      <c r="AC812" t="s">
        <v>2398</v>
      </c>
      <c r="AD812" t="s">
        <v>134</v>
      </c>
      <c r="AF812">
        <f>+COUNTIF(Piloto!C:C,MARCO!A812)</f>
        <v>0</v>
      </c>
    </row>
    <row r="813" spans="1:32" x14ac:dyDescent="0.25">
      <c r="A813" s="5" t="str">
        <f t="shared" si="12"/>
        <v>0033DE0701</v>
      </c>
      <c r="B813" s="23" t="s">
        <v>2119</v>
      </c>
      <c r="C813" t="s">
        <v>161</v>
      </c>
      <c r="D813" t="s">
        <v>620</v>
      </c>
      <c r="E813" t="s">
        <v>621</v>
      </c>
      <c r="F813">
        <v>609292</v>
      </c>
      <c r="G813">
        <v>0</v>
      </c>
      <c r="H813" t="s">
        <v>624</v>
      </c>
      <c r="I813" t="s">
        <v>20</v>
      </c>
      <c r="J813" t="s">
        <v>74</v>
      </c>
      <c r="K813" t="s">
        <v>21</v>
      </c>
      <c r="M813" t="s">
        <v>2247</v>
      </c>
      <c r="N813" t="s">
        <v>22</v>
      </c>
      <c r="O813" t="s">
        <v>23</v>
      </c>
      <c r="P813" t="s">
        <v>26</v>
      </c>
      <c r="Q813" t="s">
        <v>27</v>
      </c>
      <c r="R813" s="13">
        <v>142</v>
      </c>
      <c r="S813" s="13">
        <v>8</v>
      </c>
      <c r="T813" s="21">
        <v>1</v>
      </c>
      <c r="V813" t="s">
        <v>2115</v>
      </c>
      <c r="W813" t="str">
        <f>+IF(V813="","",IF(MID(V813,1,3)="ECE","UNICO",IF(V813="FINES",CONCATENATE("R",IF(OR(C813="16",C813="21",C813="22",C813="23"),"16212223",IF(OR(C813="15",C813="17",C813="24",C813="25"),"15172425",C813))),IF(V813="CEBAS","UNICO",IF(VALUE(C813)&lt;=11,"AMBA","INTERIOR")))))</f>
        <v>INTERIOR</v>
      </c>
      <c r="X813" s="20" t="str">
        <f>+IF(V813="","-",CONCATENATE(V813,"_",W813))</f>
        <v>EPA_INTERIOR</v>
      </c>
      <c r="Y813" s="59">
        <v>0.23689217617114389</v>
      </c>
      <c r="Z813" t="str">
        <f>+IFERROR(VLOOKUP(H813,#REF!,2,FALSE),"-")</f>
        <v>-</v>
      </c>
      <c r="AA813" t="s">
        <v>2394</v>
      </c>
      <c r="AB813" t="str">
        <f>+IF(W813="","-",IF(W813="UNICO","CENSO","MUESTRA"))</f>
        <v>MUESTRA</v>
      </c>
      <c r="AC813" t="s">
        <v>2397</v>
      </c>
      <c r="AD813" t="s">
        <v>134</v>
      </c>
      <c r="AF813">
        <f>+COUNTIF(Piloto!C:C,MARCO!A813)</f>
        <v>0</v>
      </c>
    </row>
    <row r="814" spans="1:32" x14ac:dyDescent="0.25">
      <c r="A814" s="5" t="str">
        <f t="shared" si="12"/>
        <v>0077DE0702</v>
      </c>
      <c r="B814" s="23" t="s">
        <v>2119</v>
      </c>
      <c r="C814" t="s">
        <v>157</v>
      </c>
      <c r="D814" t="s">
        <v>387</v>
      </c>
      <c r="E814" t="s">
        <v>1380</v>
      </c>
      <c r="F814">
        <v>603437</v>
      </c>
      <c r="G814">
        <v>0</v>
      </c>
      <c r="H814" t="s">
        <v>1382</v>
      </c>
      <c r="I814" t="s">
        <v>20</v>
      </c>
      <c r="J814" t="s">
        <v>74</v>
      </c>
      <c r="K814" t="s">
        <v>21</v>
      </c>
      <c r="M814" t="s">
        <v>17988</v>
      </c>
      <c r="N814" t="s">
        <v>22</v>
      </c>
      <c r="O814" t="s">
        <v>23</v>
      </c>
      <c r="P814" t="s">
        <v>26</v>
      </c>
      <c r="Q814" t="s">
        <v>27</v>
      </c>
      <c r="R814" s="13">
        <v>270</v>
      </c>
      <c r="S814" s="13">
        <v>8</v>
      </c>
      <c r="T814" s="21">
        <v>1</v>
      </c>
      <c r="V814" t="s">
        <v>2115</v>
      </c>
      <c r="W814" t="str">
        <f>+IF(V814="","",IF(MID(V814,1,3)="ECE","UNICO",IF(V814="FINES",CONCATENATE("R",IF(OR(C814="16",C814="21",C814="22",C814="23"),"16212223",IF(OR(C814="15",C814="17",C814="24",C814="25"),"15172425",C814))),IF(V814="CEBAS","UNICO",IF(VALUE(C814)&lt;=11,"AMBA","INTERIOR")))))</f>
        <v>INTERIOR</v>
      </c>
      <c r="X814" s="20" t="str">
        <f>+IF(V814="","-",CONCATENATE(V814,"_",W814))</f>
        <v>EPA_INTERIOR</v>
      </c>
      <c r="Y814" s="59">
        <v>0.2369062414294795</v>
      </c>
      <c r="Z814" t="str">
        <f>+IFERROR(VLOOKUP(H814,#REF!,2,FALSE),"-")</f>
        <v>-</v>
      </c>
      <c r="AA814" t="s">
        <v>2394</v>
      </c>
      <c r="AB814" t="str">
        <f>+IF(W814="","-",IF(W814="UNICO","CENSO","MUESTRA"))</f>
        <v>MUESTRA</v>
      </c>
      <c r="AC814" t="s">
        <v>2397</v>
      </c>
      <c r="AD814" t="s">
        <v>134</v>
      </c>
      <c r="AF814">
        <f>+COUNTIF(Piloto!C:C,MARCO!A814)</f>
        <v>0</v>
      </c>
    </row>
    <row r="815" spans="1:32" x14ac:dyDescent="0.25">
      <c r="A815" s="5" t="str">
        <f t="shared" si="12"/>
        <v>0076DE0701</v>
      </c>
      <c r="B815" s="23" t="s">
        <v>2119</v>
      </c>
      <c r="C815" t="s">
        <v>141</v>
      </c>
      <c r="D815" t="s">
        <v>1367</v>
      </c>
      <c r="E815" t="s">
        <v>1368</v>
      </c>
      <c r="F815">
        <v>616647</v>
      </c>
      <c r="G815">
        <v>0</v>
      </c>
      <c r="H815" t="s">
        <v>1372</v>
      </c>
      <c r="I815" t="s">
        <v>20</v>
      </c>
      <c r="J815" t="s">
        <v>74</v>
      </c>
      <c r="K815" t="s">
        <v>21</v>
      </c>
      <c r="M815" t="s">
        <v>17936</v>
      </c>
      <c r="N815" t="s">
        <v>22</v>
      </c>
      <c r="O815" t="s">
        <v>23</v>
      </c>
      <c r="P815" t="s">
        <v>26</v>
      </c>
      <c r="Q815" t="s">
        <v>27</v>
      </c>
      <c r="R815" s="13">
        <v>34</v>
      </c>
      <c r="S815" s="13">
        <v>3</v>
      </c>
      <c r="T815" s="21">
        <v>1</v>
      </c>
      <c r="V815" t="s">
        <v>2115</v>
      </c>
      <c r="W815" t="str">
        <f>+IF(V815="","",IF(MID(V815,1,3)="ECE","UNICO",IF(V815="FINES",CONCATENATE("R",IF(OR(C815="16",C815="21",C815="22",C815="23"),"16212223",IF(OR(C815="15",C815="17",C815="24",C815="25"),"15172425",C815))),IF(V815="CEBAS","UNICO",IF(VALUE(C815)&lt;=11,"AMBA","INTERIOR")))))</f>
        <v>INTERIOR</v>
      </c>
      <c r="X815" s="20" t="str">
        <f>+IF(V815="","-",CONCATENATE(V815,"_",W815))</f>
        <v>EPA_INTERIOR</v>
      </c>
      <c r="Y815" s="59">
        <v>0.2419284396880382</v>
      </c>
      <c r="Z815" t="str">
        <f>+IFERROR(VLOOKUP(H815,#REF!,2,FALSE),"-")</f>
        <v>-</v>
      </c>
      <c r="AA815" t="s">
        <v>2394</v>
      </c>
      <c r="AB815" t="str">
        <f>+IF(W815="","-",IF(W815="UNICO","CENSO","MUESTRA"))</f>
        <v>MUESTRA</v>
      </c>
      <c r="AC815" t="s">
        <v>2397</v>
      </c>
      <c r="AD815" t="s">
        <v>134</v>
      </c>
      <c r="AF815">
        <f>+COUNTIF(Piloto!C:C,MARCO!A815)</f>
        <v>0</v>
      </c>
    </row>
    <row r="816" spans="1:32" x14ac:dyDescent="0.25">
      <c r="A816" s="5" t="str">
        <f t="shared" si="12"/>
        <v>0020DE0701</v>
      </c>
      <c r="B816" s="23" t="s">
        <v>2119</v>
      </c>
      <c r="C816" t="s">
        <v>159</v>
      </c>
      <c r="D816" t="s">
        <v>481</v>
      </c>
      <c r="E816" t="s">
        <v>482</v>
      </c>
      <c r="F816">
        <v>600766</v>
      </c>
      <c r="G816">
        <v>0</v>
      </c>
      <c r="H816" t="s">
        <v>483</v>
      </c>
      <c r="I816" t="s">
        <v>20</v>
      </c>
      <c r="J816" t="s">
        <v>74</v>
      </c>
      <c r="K816" t="s">
        <v>21</v>
      </c>
      <c r="M816" t="s">
        <v>17937</v>
      </c>
      <c r="N816" t="s">
        <v>22</v>
      </c>
      <c r="O816" t="s">
        <v>23</v>
      </c>
      <c r="P816" t="s">
        <v>26</v>
      </c>
      <c r="Q816" t="s">
        <v>27</v>
      </c>
      <c r="R816" s="13">
        <v>51</v>
      </c>
      <c r="S816" s="13">
        <v>5</v>
      </c>
      <c r="T816" s="21">
        <v>1</v>
      </c>
      <c r="V816" t="s">
        <v>2115</v>
      </c>
      <c r="W816" t="str">
        <f>+IF(V816="","",IF(MID(V816,1,3)="ECE","UNICO",IF(V816="FINES",CONCATENATE("R",IF(OR(C816="16",C816="21",C816="22",C816="23"),"16212223",IF(OR(C816="15",C816="17",C816="24",C816="25"),"15172425",C816))),IF(V816="CEBAS","UNICO",IF(VALUE(C816)&lt;=11,"AMBA","INTERIOR")))))</f>
        <v>INTERIOR</v>
      </c>
      <c r="X816" s="20" t="str">
        <f>+IF(V816="","-",CONCATENATE(V816,"_",W816))</f>
        <v>EPA_INTERIOR</v>
      </c>
      <c r="Y816" s="59">
        <v>0.24432510097284571</v>
      </c>
      <c r="Z816" t="str">
        <f>+IFERROR(VLOOKUP(H816,#REF!,2,FALSE),"-")</f>
        <v>-</v>
      </c>
      <c r="AA816" t="s">
        <v>2394</v>
      </c>
      <c r="AB816" t="str">
        <f>+IF(W816="","-",IF(W816="UNICO","CENSO","MUESTRA"))</f>
        <v>MUESTRA</v>
      </c>
      <c r="AC816" t="s">
        <v>2397</v>
      </c>
      <c r="AD816" t="s">
        <v>134</v>
      </c>
      <c r="AF816">
        <f>+COUNTIF(Piloto!C:C,MARCO!A816)</f>
        <v>0</v>
      </c>
    </row>
    <row r="817" spans="1:32" x14ac:dyDescent="0.25">
      <c r="A817" s="5" t="str">
        <f t="shared" si="12"/>
        <v>0115DE0701</v>
      </c>
      <c r="B817" s="23" t="s">
        <v>2119</v>
      </c>
      <c r="C817" t="s">
        <v>242</v>
      </c>
      <c r="D817" t="s">
        <v>152</v>
      </c>
      <c r="E817" t="s">
        <v>1866</v>
      </c>
      <c r="F817">
        <v>605450</v>
      </c>
      <c r="G817">
        <v>0</v>
      </c>
      <c r="H817" t="s">
        <v>1867</v>
      </c>
      <c r="I817" t="s">
        <v>20</v>
      </c>
      <c r="J817" t="s">
        <v>74</v>
      </c>
      <c r="K817" t="s">
        <v>21</v>
      </c>
      <c r="M817" t="s">
        <v>17995</v>
      </c>
      <c r="N817" t="s">
        <v>22</v>
      </c>
      <c r="O817" t="s">
        <v>23</v>
      </c>
      <c r="P817" t="s">
        <v>26</v>
      </c>
      <c r="Q817" t="s">
        <v>27</v>
      </c>
      <c r="R817" s="13">
        <v>19</v>
      </c>
      <c r="S817" s="13">
        <v>2</v>
      </c>
      <c r="T817" s="21">
        <v>1</v>
      </c>
      <c r="V817" t="s">
        <v>2115</v>
      </c>
      <c r="W817" t="str">
        <f>+IF(V817="","",IF(MID(V817,1,3)="ECE","UNICO",IF(V817="FINES",CONCATENATE("R",IF(OR(C817="16",C817="21",C817="22",C817="23"),"16212223",IF(OR(C817="15",C817="17",C817="24",C817="25"),"15172425",C817))),IF(V817="CEBAS","UNICO",IF(VALUE(C817)&lt;=11,"AMBA","INTERIOR")))))</f>
        <v>INTERIOR</v>
      </c>
      <c r="X817" s="20" t="str">
        <f>+IF(V817="","-",CONCATENATE(V817,"_",W817))</f>
        <v>EPA_INTERIOR</v>
      </c>
      <c r="Y817" s="59">
        <v>0.245338324457407</v>
      </c>
      <c r="Z817" t="str">
        <f>+IFERROR(VLOOKUP(H817,#REF!,2,FALSE),"-")</f>
        <v>-</v>
      </c>
      <c r="AA817" t="s">
        <v>2394</v>
      </c>
      <c r="AB817" t="str">
        <f>+IF(W817="","-",IF(W817="UNICO","CENSO","MUESTRA"))</f>
        <v>MUESTRA</v>
      </c>
      <c r="AC817" t="s">
        <v>2397</v>
      </c>
      <c r="AD817" t="s">
        <v>134</v>
      </c>
      <c r="AF817">
        <f>+COUNTIF(Piloto!C:C,MARCO!A817)</f>
        <v>0</v>
      </c>
    </row>
    <row r="818" spans="1:32" x14ac:dyDescent="0.25">
      <c r="A818" s="5" t="str">
        <f t="shared" si="12"/>
        <v>0026DE0701</v>
      </c>
      <c r="B818" s="23" t="s">
        <v>2119</v>
      </c>
      <c r="C818" t="s">
        <v>83</v>
      </c>
      <c r="D818" t="s">
        <v>516</v>
      </c>
      <c r="E818" t="s">
        <v>517</v>
      </c>
      <c r="F818">
        <v>608058</v>
      </c>
      <c r="G818">
        <v>0</v>
      </c>
      <c r="H818" t="s">
        <v>520</v>
      </c>
      <c r="I818" t="s">
        <v>20</v>
      </c>
      <c r="J818" t="s">
        <v>74</v>
      </c>
      <c r="K818" t="s">
        <v>21</v>
      </c>
      <c r="M818" t="s">
        <v>17928</v>
      </c>
      <c r="N818" t="s">
        <v>22</v>
      </c>
      <c r="O818" t="s">
        <v>23</v>
      </c>
      <c r="P818" t="s">
        <v>26</v>
      </c>
      <c r="Q818" t="s">
        <v>27</v>
      </c>
      <c r="R818" s="13">
        <v>38</v>
      </c>
      <c r="S818" s="13">
        <v>3</v>
      </c>
      <c r="T818" s="21">
        <v>1</v>
      </c>
      <c r="V818" t="s">
        <v>2115</v>
      </c>
      <c r="W818" t="str">
        <f>+IF(V818="","",IF(MID(V818,1,3)="ECE","UNICO",IF(V818="FINES",CONCATENATE("R",IF(OR(C818="16",C818="21",C818="22",C818="23"),"16212223",IF(OR(C818="15",C818="17",C818="24",C818="25"),"15172425",C818))),IF(V818="CEBAS","UNICO",IF(VALUE(C818)&lt;=11,"AMBA","INTERIOR")))))</f>
        <v>INTERIOR</v>
      </c>
      <c r="X818" s="20" t="str">
        <f>+IF(V818="","-",CONCATENATE(V818,"_",W818))</f>
        <v>EPA_INTERIOR</v>
      </c>
      <c r="Y818" s="59">
        <v>0.24689034725490369</v>
      </c>
      <c r="Z818" t="str">
        <f>+IFERROR(VLOOKUP(H818,#REF!,2,FALSE),"-")</f>
        <v>-</v>
      </c>
      <c r="AA818" t="s">
        <v>2394</v>
      </c>
      <c r="AB818" t="str">
        <f>+IF(W818="","-",IF(W818="UNICO","CENSO","MUESTRA"))</f>
        <v>MUESTRA</v>
      </c>
      <c r="AC818" t="s">
        <v>2398</v>
      </c>
      <c r="AD818" t="s">
        <v>134</v>
      </c>
      <c r="AF818">
        <f>+COUNTIF(Piloto!C:C,MARCO!A818)</f>
        <v>0</v>
      </c>
    </row>
    <row r="819" spans="1:32" x14ac:dyDescent="0.25">
      <c r="A819" s="5" t="str">
        <f t="shared" si="12"/>
        <v>0075DE0701</v>
      </c>
      <c r="B819" s="23" t="s">
        <v>2119</v>
      </c>
      <c r="C819" t="s">
        <v>242</v>
      </c>
      <c r="D819" t="s">
        <v>1350</v>
      </c>
      <c r="E819" t="s">
        <v>1351</v>
      </c>
      <c r="F819">
        <v>605874</v>
      </c>
      <c r="G819">
        <v>0</v>
      </c>
      <c r="H819" t="s">
        <v>1355</v>
      </c>
      <c r="I819" t="s">
        <v>20</v>
      </c>
      <c r="J819" t="s">
        <v>74</v>
      </c>
      <c r="K819" t="s">
        <v>21</v>
      </c>
      <c r="M819" t="s">
        <v>17996</v>
      </c>
      <c r="N819" t="s">
        <v>22</v>
      </c>
      <c r="O819" t="s">
        <v>23</v>
      </c>
      <c r="P819" t="s">
        <v>26</v>
      </c>
      <c r="Q819" t="s">
        <v>27</v>
      </c>
      <c r="R819" s="13">
        <v>54</v>
      </c>
      <c r="S819" s="13">
        <v>6</v>
      </c>
      <c r="T819" s="21">
        <v>1</v>
      </c>
      <c r="V819" t="s">
        <v>2115</v>
      </c>
      <c r="W819" t="str">
        <f>+IF(V819="","",IF(MID(V819,1,3)="ECE","UNICO",IF(V819="FINES",CONCATENATE("R",IF(OR(C819="16",C819="21",C819="22",C819="23"),"16212223",IF(OR(C819="15",C819="17",C819="24",C819="25"),"15172425",C819))),IF(V819="CEBAS","UNICO",IF(VALUE(C819)&lt;=11,"AMBA","INTERIOR")))))</f>
        <v>INTERIOR</v>
      </c>
      <c r="X819" s="20" t="str">
        <f>+IF(V819="","-",CONCATENATE(V819,"_",W819))</f>
        <v>EPA_INTERIOR</v>
      </c>
      <c r="Y819" s="59">
        <v>0.2497052722855618</v>
      </c>
      <c r="Z819" t="str">
        <f>+IFERROR(VLOOKUP(H819,#REF!,2,FALSE),"-")</f>
        <v>-</v>
      </c>
      <c r="AA819" t="s">
        <v>2394</v>
      </c>
      <c r="AB819" t="str">
        <f>+IF(W819="","-",IF(W819="UNICO","CENSO","MUESTRA"))</f>
        <v>MUESTRA</v>
      </c>
      <c r="AC819" t="s">
        <v>2397</v>
      </c>
      <c r="AD819" t="s">
        <v>134</v>
      </c>
      <c r="AF819">
        <f>+COUNTIF(Piloto!C:C,MARCO!A819)</f>
        <v>0</v>
      </c>
    </row>
    <row r="820" spans="1:32" x14ac:dyDescent="0.25">
      <c r="A820" s="5" t="str">
        <f t="shared" si="12"/>
        <v>0008DE0705</v>
      </c>
      <c r="B820" s="23" t="s">
        <v>2119</v>
      </c>
      <c r="C820" t="s">
        <v>139</v>
      </c>
      <c r="D820" t="s">
        <v>312</v>
      </c>
      <c r="E820" t="s">
        <v>314</v>
      </c>
      <c r="F820">
        <v>605439</v>
      </c>
      <c r="G820">
        <v>0</v>
      </c>
      <c r="H820" t="s">
        <v>330</v>
      </c>
      <c r="I820" t="s">
        <v>20</v>
      </c>
      <c r="J820" t="s">
        <v>74</v>
      </c>
      <c r="K820" t="s">
        <v>21</v>
      </c>
      <c r="M820" t="s">
        <v>17938</v>
      </c>
      <c r="N820" t="s">
        <v>22</v>
      </c>
      <c r="O820" t="s">
        <v>23</v>
      </c>
      <c r="P820" t="s">
        <v>26</v>
      </c>
      <c r="Q820" t="s">
        <v>27</v>
      </c>
      <c r="R820" s="13">
        <v>129</v>
      </c>
      <c r="S820" s="13">
        <v>11</v>
      </c>
      <c r="T820" s="21">
        <v>1</v>
      </c>
      <c r="V820" t="s">
        <v>2115</v>
      </c>
      <c r="W820" t="str">
        <f>+IF(V820="","",IF(MID(V820,1,3)="ECE","UNICO",IF(V820="FINES",CONCATENATE("R",IF(OR(C820="16",C820="21",C820="22",C820="23"),"16212223",IF(OR(C820="15",C820="17",C820="24",C820="25"),"15172425",C820))),IF(V820="CEBAS","UNICO",IF(VALUE(C820)&lt;=11,"AMBA","INTERIOR")))))</f>
        <v>INTERIOR</v>
      </c>
      <c r="X820" s="20" t="str">
        <f>+IF(V820="","-",CONCATENATE(V820,"_",W820))</f>
        <v>EPA_INTERIOR</v>
      </c>
      <c r="Y820" s="59">
        <v>0.25096473656594748</v>
      </c>
      <c r="Z820" t="str">
        <f>+IFERROR(VLOOKUP(H820,#REF!,2,FALSE),"-")</f>
        <v>-</v>
      </c>
      <c r="AA820" t="s">
        <v>2394</v>
      </c>
      <c r="AB820" t="str">
        <f>+IF(W820="","-",IF(W820="UNICO","CENSO","MUESTRA"))</f>
        <v>MUESTRA</v>
      </c>
      <c r="AC820" t="s">
        <v>2397</v>
      </c>
      <c r="AD820" t="s">
        <v>134</v>
      </c>
      <c r="AF820">
        <f>+COUNTIF(Piloto!C:C,MARCO!A820)</f>
        <v>0</v>
      </c>
    </row>
    <row r="821" spans="1:32" x14ac:dyDescent="0.25">
      <c r="A821" s="5" t="str">
        <f t="shared" si="12"/>
        <v>0079DE0701</v>
      </c>
      <c r="B821" s="23" t="s">
        <v>2119</v>
      </c>
      <c r="C821" t="s">
        <v>141</v>
      </c>
      <c r="D821" t="s">
        <v>1410</v>
      </c>
      <c r="E821" t="s">
        <v>1411</v>
      </c>
      <c r="F821">
        <v>607083</v>
      </c>
      <c r="G821">
        <v>0</v>
      </c>
      <c r="H821" t="s">
        <v>1414</v>
      </c>
      <c r="I821" t="s">
        <v>20</v>
      </c>
      <c r="J821" t="s">
        <v>74</v>
      </c>
      <c r="K821" t="s">
        <v>21</v>
      </c>
      <c r="M821" t="s">
        <v>17939</v>
      </c>
      <c r="N821" t="s">
        <v>22</v>
      </c>
      <c r="O821" t="s">
        <v>23</v>
      </c>
      <c r="P821" t="s">
        <v>26</v>
      </c>
      <c r="Q821" t="s">
        <v>27</v>
      </c>
      <c r="R821" s="13">
        <v>58</v>
      </c>
      <c r="S821" s="13">
        <v>4</v>
      </c>
      <c r="T821" s="21">
        <v>1</v>
      </c>
      <c r="V821" t="s">
        <v>2115</v>
      </c>
      <c r="W821" t="str">
        <f>+IF(V821="","",IF(MID(V821,1,3)="ECE","UNICO",IF(V821="FINES",CONCATENATE("R",IF(OR(C821="16",C821="21",C821="22",C821="23"),"16212223",IF(OR(C821="15",C821="17",C821="24",C821="25"),"15172425",C821))),IF(V821="CEBAS","UNICO",IF(VALUE(C821)&lt;=11,"AMBA","INTERIOR")))))</f>
        <v>INTERIOR</v>
      </c>
      <c r="X821" s="20" t="str">
        <f>+IF(V821="","-",CONCATENATE(V821,"_",W821))</f>
        <v>EPA_INTERIOR</v>
      </c>
      <c r="Y821" s="59">
        <v>0.25193779052872411</v>
      </c>
      <c r="Z821" t="str">
        <f>+IFERROR(VLOOKUP(H821,#REF!,2,FALSE),"-")</f>
        <v>-</v>
      </c>
      <c r="AA821" t="s">
        <v>2394</v>
      </c>
      <c r="AB821" t="str">
        <f>+IF(W821="","-",IF(W821="UNICO","CENSO","MUESTRA"))</f>
        <v>MUESTRA</v>
      </c>
      <c r="AC821" t="s">
        <v>2397</v>
      </c>
      <c r="AD821" t="s">
        <v>134</v>
      </c>
      <c r="AF821">
        <f>+COUNTIF(Piloto!C:C,MARCO!A821)</f>
        <v>0</v>
      </c>
    </row>
    <row r="822" spans="1:32" x14ac:dyDescent="0.25">
      <c r="A822" s="5" t="str">
        <f t="shared" si="12"/>
        <v>0003DE0701</v>
      </c>
      <c r="B822" s="23" t="s">
        <v>2119</v>
      </c>
      <c r="C822" t="s">
        <v>141</v>
      </c>
      <c r="D822" t="s">
        <v>174</v>
      </c>
      <c r="E822" t="s">
        <v>176</v>
      </c>
      <c r="F822">
        <v>624585</v>
      </c>
      <c r="G822">
        <v>0</v>
      </c>
      <c r="H822" t="s">
        <v>178</v>
      </c>
      <c r="I822" t="s">
        <v>20</v>
      </c>
      <c r="J822" t="s">
        <v>74</v>
      </c>
      <c r="K822" t="s">
        <v>21</v>
      </c>
      <c r="M822" t="s">
        <v>2247</v>
      </c>
      <c r="N822" t="s">
        <v>22</v>
      </c>
      <c r="O822" t="s">
        <v>23</v>
      </c>
      <c r="P822" t="s">
        <v>26</v>
      </c>
      <c r="Q822" t="s">
        <v>27</v>
      </c>
      <c r="R822" s="13">
        <v>13</v>
      </c>
      <c r="S822" s="13">
        <v>1</v>
      </c>
      <c r="T822" s="21">
        <v>1</v>
      </c>
      <c r="V822" t="s">
        <v>2115</v>
      </c>
      <c r="W822" t="str">
        <f>+IF(V822="","",IF(MID(V822,1,3)="ECE","UNICO",IF(V822="FINES",CONCATENATE("R",IF(OR(C822="16",C822="21",C822="22",C822="23"),"16212223",IF(OR(C822="15",C822="17",C822="24",C822="25"),"15172425",C822))),IF(V822="CEBAS","UNICO",IF(VALUE(C822)&lt;=11,"AMBA","INTERIOR")))))</f>
        <v>INTERIOR</v>
      </c>
      <c r="X822" s="20" t="str">
        <f>+IF(V822="","-",CONCATENATE(V822,"_",W822))</f>
        <v>EPA_INTERIOR</v>
      </c>
      <c r="Y822" s="59">
        <v>0.252830870449543</v>
      </c>
      <c r="Z822" t="str">
        <f>+IFERROR(VLOOKUP(H822,#REF!,2,FALSE),"-")</f>
        <v>-</v>
      </c>
      <c r="AA822" t="s">
        <v>2394</v>
      </c>
      <c r="AB822" t="str">
        <f>+IF(W822="","-",IF(W822="UNICO","CENSO","MUESTRA"))</f>
        <v>MUESTRA</v>
      </c>
      <c r="AC822" t="s">
        <v>2397</v>
      </c>
      <c r="AD822" t="s">
        <v>134</v>
      </c>
      <c r="AF822">
        <f>+COUNTIF(Piloto!C:C,MARCO!A822)</f>
        <v>0</v>
      </c>
    </row>
    <row r="823" spans="1:32" x14ac:dyDescent="0.25">
      <c r="A823" s="5" t="str">
        <f t="shared" si="12"/>
        <v>0103DE0701</v>
      </c>
      <c r="B823" s="23" t="s">
        <v>2119</v>
      </c>
      <c r="C823" t="s">
        <v>157</v>
      </c>
      <c r="D823" t="s">
        <v>524</v>
      </c>
      <c r="E823" t="s">
        <v>1733</v>
      </c>
      <c r="F823">
        <v>601813</v>
      </c>
      <c r="G823">
        <v>0</v>
      </c>
      <c r="H823" t="s">
        <v>1734</v>
      </c>
      <c r="I823" t="s">
        <v>20</v>
      </c>
      <c r="J823" t="s">
        <v>74</v>
      </c>
      <c r="K823" t="s">
        <v>21</v>
      </c>
      <c r="M823" t="s">
        <v>17940</v>
      </c>
      <c r="N823" t="s">
        <v>22</v>
      </c>
      <c r="O823" t="s">
        <v>23</v>
      </c>
      <c r="P823" t="s">
        <v>26</v>
      </c>
      <c r="Q823" t="s">
        <v>27</v>
      </c>
      <c r="R823" s="13">
        <v>97</v>
      </c>
      <c r="S823" s="13">
        <v>5</v>
      </c>
      <c r="T823" s="21">
        <v>1</v>
      </c>
      <c r="V823" t="s">
        <v>2115</v>
      </c>
      <c r="W823" t="str">
        <f>+IF(V823="","",IF(MID(V823,1,3)="ECE","UNICO",IF(V823="FINES",CONCATENATE("R",IF(OR(C823="16",C823="21",C823="22",C823="23"),"16212223",IF(OR(C823="15",C823="17",C823="24",C823="25"),"15172425",C823))),IF(V823="CEBAS","UNICO",IF(VALUE(C823)&lt;=11,"AMBA","INTERIOR")))))</f>
        <v>INTERIOR</v>
      </c>
      <c r="X823" s="20" t="str">
        <f>+IF(V823="","-",CONCATENATE(V823,"_",W823))</f>
        <v>EPA_INTERIOR</v>
      </c>
      <c r="Y823" s="59">
        <v>0.2591713186767366</v>
      </c>
      <c r="Z823" t="str">
        <f>+IFERROR(VLOOKUP(H823,#REF!,2,FALSE),"-")</f>
        <v>-</v>
      </c>
      <c r="AA823" t="s">
        <v>2394</v>
      </c>
      <c r="AB823" t="str">
        <f>+IF(W823="","-",IF(W823="UNICO","CENSO","MUESTRA"))</f>
        <v>MUESTRA</v>
      </c>
      <c r="AC823" t="s">
        <v>2398</v>
      </c>
      <c r="AD823" t="s">
        <v>134</v>
      </c>
      <c r="AF823">
        <f>+COUNTIF(Piloto!C:C,MARCO!A823)</f>
        <v>0</v>
      </c>
    </row>
    <row r="824" spans="1:32" x14ac:dyDescent="0.25">
      <c r="A824" s="5" t="str">
        <f t="shared" si="12"/>
        <v>0009DE0701</v>
      </c>
      <c r="B824" s="23" t="s">
        <v>2119</v>
      </c>
      <c r="C824" t="s">
        <v>242</v>
      </c>
      <c r="D824" t="s">
        <v>359</v>
      </c>
      <c r="E824" t="s">
        <v>361</v>
      </c>
      <c r="F824">
        <v>606143</v>
      </c>
      <c r="G824">
        <v>0</v>
      </c>
      <c r="H824" t="s">
        <v>363</v>
      </c>
      <c r="I824" t="s">
        <v>20</v>
      </c>
      <c r="J824" t="s">
        <v>74</v>
      </c>
      <c r="K824" t="s">
        <v>21</v>
      </c>
      <c r="M824" t="s">
        <v>17941</v>
      </c>
      <c r="N824" t="s">
        <v>22</v>
      </c>
      <c r="O824" t="s">
        <v>23</v>
      </c>
      <c r="P824" t="s">
        <v>26</v>
      </c>
      <c r="Q824" t="s">
        <v>27</v>
      </c>
      <c r="R824" s="13">
        <v>73</v>
      </c>
      <c r="S824" s="13">
        <v>5</v>
      </c>
      <c r="T824" s="21">
        <v>1</v>
      </c>
      <c r="V824" t="s">
        <v>2115</v>
      </c>
      <c r="W824" t="str">
        <f>+IF(V824="","",IF(MID(V824,1,3)="ECE","UNICO",IF(V824="FINES",CONCATENATE("R",IF(OR(C824="16",C824="21",C824="22",C824="23"),"16212223",IF(OR(C824="15",C824="17",C824="24",C824="25"),"15172425",C824))),IF(V824="CEBAS","UNICO",IF(VALUE(C824)&lt;=11,"AMBA","INTERIOR")))))</f>
        <v>INTERIOR</v>
      </c>
      <c r="X824" s="20" t="str">
        <f>+IF(V824="","-",CONCATENATE(V824,"_",W824))</f>
        <v>EPA_INTERIOR</v>
      </c>
      <c r="Y824" s="59">
        <v>0.25939812001429108</v>
      </c>
      <c r="Z824" t="str">
        <f>+IFERROR(VLOOKUP(H824,#REF!,2,FALSE),"-")</f>
        <v>-</v>
      </c>
      <c r="AA824" t="s">
        <v>2394</v>
      </c>
      <c r="AB824" t="str">
        <f>+IF(W824="","-",IF(W824="UNICO","CENSO","MUESTRA"))</f>
        <v>MUESTRA</v>
      </c>
      <c r="AC824" t="s">
        <v>2398</v>
      </c>
      <c r="AD824" t="s">
        <v>134</v>
      </c>
      <c r="AF824">
        <f>+COUNTIF(Piloto!C:C,MARCO!A824)</f>
        <v>0</v>
      </c>
    </row>
    <row r="825" spans="1:32" x14ac:dyDescent="0.25">
      <c r="A825" s="5" t="str">
        <f t="shared" si="12"/>
        <v>0068DE0701</v>
      </c>
      <c r="B825" s="23" t="s">
        <v>2119</v>
      </c>
      <c r="C825" t="s">
        <v>161</v>
      </c>
      <c r="D825" t="s">
        <v>1069</v>
      </c>
      <c r="E825" t="s">
        <v>1070</v>
      </c>
      <c r="F825">
        <v>611760</v>
      </c>
      <c r="G825">
        <v>0</v>
      </c>
      <c r="H825" t="s">
        <v>1072</v>
      </c>
      <c r="I825" t="s">
        <v>20</v>
      </c>
      <c r="J825" t="s">
        <v>74</v>
      </c>
      <c r="K825" t="s">
        <v>21</v>
      </c>
      <c r="M825" t="s">
        <v>17942</v>
      </c>
      <c r="N825" t="s">
        <v>22</v>
      </c>
      <c r="O825" t="s">
        <v>23</v>
      </c>
      <c r="P825" t="s">
        <v>26</v>
      </c>
      <c r="Q825" t="s">
        <v>27</v>
      </c>
      <c r="R825" s="13">
        <v>72</v>
      </c>
      <c r="S825" s="13">
        <v>5</v>
      </c>
      <c r="T825" s="21">
        <v>1</v>
      </c>
      <c r="V825" t="s">
        <v>2115</v>
      </c>
      <c r="W825" t="str">
        <f>+IF(V825="","",IF(MID(V825,1,3)="ECE","UNICO",IF(V825="FINES",CONCATENATE("R",IF(OR(C825="16",C825="21",C825="22",C825="23"),"16212223",IF(OR(C825="15",C825="17",C825="24",C825="25"),"15172425",C825))),IF(V825="CEBAS","UNICO",IF(VALUE(C825)&lt;=11,"AMBA","INTERIOR")))))</f>
        <v>INTERIOR</v>
      </c>
      <c r="X825" s="20" t="str">
        <f>+IF(V825="","-",CONCATENATE(V825,"_",W825))</f>
        <v>EPA_INTERIOR</v>
      </c>
      <c r="Y825" s="59">
        <v>0.26044836483503642</v>
      </c>
      <c r="Z825" t="str">
        <f>+IFERROR(VLOOKUP(H825,#REF!,2,FALSE),"-")</f>
        <v>-</v>
      </c>
      <c r="AA825" t="s">
        <v>2394</v>
      </c>
      <c r="AB825" t="str">
        <f>+IF(W825="","-",IF(W825="UNICO","CENSO","MUESTRA"))</f>
        <v>MUESTRA</v>
      </c>
      <c r="AC825" t="s">
        <v>2398</v>
      </c>
      <c r="AD825" t="s">
        <v>134</v>
      </c>
      <c r="AF825">
        <f>+COUNTIF(Piloto!C:C,MARCO!A825)</f>
        <v>0</v>
      </c>
    </row>
    <row r="826" spans="1:32" x14ac:dyDescent="0.25">
      <c r="A826" s="5" t="str">
        <f t="shared" si="12"/>
        <v>0042DE0701</v>
      </c>
      <c r="B826" s="23" t="s">
        <v>2119</v>
      </c>
      <c r="C826" t="s">
        <v>83</v>
      </c>
      <c r="D826" t="s">
        <v>294</v>
      </c>
      <c r="E826" t="s">
        <v>673</v>
      </c>
      <c r="F826">
        <v>605865</v>
      </c>
      <c r="G826">
        <v>0</v>
      </c>
      <c r="H826" t="s">
        <v>675</v>
      </c>
      <c r="I826" t="s">
        <v>20</v>
      </c>
      <c r="J826" t="s">
        <v>74</v>
      </c>
      <c r="K826" t="s">
        <v>21</v>
      </c>
      <c r="M826" t="s">
        <v>17943</v>
      </c>
      <c r="N826" t="s">
        <v>22</v>
      </c>
      <c r="O826" t="s">
        <v>23</v>
      </c>
      <c r="P826" t="s">
        <v>26</v>
      </c>
      <c r="Q826" t="s">
        <v>27</v>
      </c>
      <c r="R826" s="13">
        <v>85</v>
      </c>
      <c r="S826" s="13">
        <v>7</v>
      </c>
      <c r="T826" s="21">
        <v>1</v>
      </c>
      <c r="V826" t="s">
        <v>2115</v>
      </c>
      <c r="W826" t="str">
        <f>+IF(V826="","",IF(MID(V826,1,3)="ECE","UNICO",IF(V826="FINES",CONCATENATE("R",IF(OR(C826="16",C826="21",C826="22",C826="23"),"16212223",IF(OR(C826="15",C826="17",C826="24",C826="25"),"15172425",C826))),IF(V826="CEBAS","UNICO",IF(VALUE(C826)&lt;=11,"AMBA","INTERIOR")))))</f>
        <v>INTERIOR</v>
      </c>
      <c r="X826" s="20" t="str">
        <f>+IF(V826="","-",CONCATENATE(V826,"_",W826))</f>
        <v>EPA_INTERIOR</v>
      </c>
      <c r="Y826" s="59">
        <v>0.26081483833717578</v>
      </c>
      <c r="Z826" t="str">
        <f>+IFERROR(VLOOKUP(H826,#REF!,2,FALSE),"-")</f>
        <v>-</v>
      </c>
      <c r="AA826" t="s">
        <v>2394</v>
      </c>
      <c r="AB826" t="str">
        <f>+IF(W826="","-",IF(W826="UNICO","CENSO","MUESTRA"))</f>
        <v>MUESTRA</v>
      </c>
      <c r="AC826" t="s">
        <v>2397</v>
      </c>
      <c r="AD826" t="s">
        <v>134</v>
      </c>
      <c r="AF826">
        <f>+COUNTIF(Piloto!C:C,MARCO!A826)</f>
        <v>0</v>
      </c>
    </row>
    <row r="827" spans="1:32" x14ac:dyDescent="0.25">
      <c r="A827" s="5" t="str">
        <f t="shared" si="12"/>
        <v>0021DE0701</v>
      </c>
      <c r="B827" s="23" t="s">
        <v>2119</v>
      </c>
      <c r="C827" t="s">
        <v>280</v>
      </c>
      <c r="D827" t="s">
        <v>175</v>
      </c>
      <c r="E827" t="s">
        <v>486</v>
      </c>
      <c r="F827">
        <v>605420</v>
      </c>
      <c r="G827">
        <v>0</v>
      </c>
      <c r="H827" t="s">
        <v>487</v>
      </c>
      <c r="I827" t="s">
        <v>20</v>
      </c>
      <c r="J827" t="s">
        <v>74</v>
      </c>
      <c r="K827" t="s">
        <v>21</v>
      </c>
      <c r="M827" t="s">
        <v>17989</v>
      </c>
      <c r="N827" t="s">
        <v>22</v>
      </c>
      <c r="O827" t="s">
        <v>23</v>
      </c>
      <c r="P827" t="s">
        <v>26</v>
      </c>
      <c r="Q827" t="s">
        <v>27</v>
      </c>
      <c r="R827" s="13">
        <v>94</v>
      </c>
      <c r="S827" s="13">
        <v>6</v>
      </c>
      <c r="T827" s="21">
        <v>1</v>
      </c>
      <c r="V827" t="s">
        <v>2115</v>
      </c>
      <c r="W827" t="str">
        <f>+IF(V827="","",IF(MID(V827,1,3)="ECE","UNICO",IF(V827="FINES",CONCATENATE("R",IF(OR(C827="16",C827="21",C827="22",C827="23"),"16212223",IF(OR(C827="15",C827="17",C827="24",C827="25"),"15172425",C827))),IF(V827="CEBAS","UNICO",IF(VALUE(C827)&lt;=11,"AMBA","INTERIOR")))))</f>
        <v>INTERIOR</v>
      </c>
      <c r="X827" s="20" t="str">
        <f>+IF(V827="","-",CONCATENATE(V827,"_",W827))</f>
        <v>EPA_INTERIOR</v>
      </c>
      <c r="Y827" s="59">
        <v>0.26416924752687149</v>
      </c>
      <c r="Z827" t="str">
        <f>+IFERROR(VLOOKUP(H827,#REF!,2,FALSE),"-")</f>
        <v>-</v>
      </c>
      <c r="AA827" t="s">
        <v>2394</v>
      </c>
      <c r="AB827" t="str">
        <f>+IF(W827="","-",IF(W827="UNICO","CENSO","MUESTRA"))</f>
        <v>MUESTRA</v>
      </c>
      <c r="AC827" t="s">
        <v>2397</v>
      </c>
      <c r="AD827" t="s">
        <v>134</v>
      </c>
      <c r="AF827">
        <f>+COUNTIF(Piloto!C:C,MARCO!A827)</f>
        <v>0</v>
      </c>
    </row>
    <row r="828" spans="1:32" x14ac:dyDescent="0.25">
      <c r="A828" s="5" t="str">
        <f t="shared" si="12"/>
        <v>0106DE0701</v>
      </c>
      <c r="B828" s="23" t="s">
        <v>2119</v>
      </c>
      <c r="C828" t="s">
        <v>156</v>
      </c>
      <c r="D828" t="s">
        <v>515</v>
      </c>
      <c r="E828" t="s">
        <v>1743</v>
      </c>
      <c r="F828">
        <v>612859</v>
      </c>
      <c r="G828">
        <v>0</v>
      </c>
      <c r="H828" t="s">
        <v>1745</v>
      </c>
      <c r="I828" t="s">
        <v>20</v>
      </c>
      <c r="J828" t="s">
        <v>74</v>
      </c>
      <c r="K828" t="s">
        <v>21</v>
      </c>
      <c r="M828" t="s">
        <v>17944</v>
      </c>
      <c r="N828" t="s">
        <v>22</v>
      </c>
      <c r="O828" t="s">
        <v>23</v>
      </c>
      <c r="P828" t="s">
        <v>26</v>
      </c>
      <c r="Q828" t="s">
        <v>27</v>
      </c>
      <c r="R828" s="13">
        <v>54</v>
      </c>
      <c r="S828" s="13">
        <v>4</v>
      </c>
      <c r="T828" s="21">
        <v>1</v>
      </c>
      <c r="V828" t="s">
        <v>2115</v>
      </c>
      <c r="W828" t="str">
        <f>+IF(V828="","",IF(MID(V828,1,3)="ECE","UNICO",IF(V828="FINES",CONCATENATE("R",IF(OR(C828="16",C828="21",C828="22",C828="23"),"16212223",IF(OR(C828="15",C828="17",C828="24",C828="25"),"15172425",C828))),IF(V828="CEBAS","UNICO",IF(VALUE(C828)&lt;=11,"AMBA","INTERIOR")))))</f>
        <v>INTERIOR</v>
      </c>
      <c r="X828" s="20" t="str">
        <f>+IF(V828="","-",CONCATENATE(V828,"_",W828))</f>
        <v>EPA_INTERIOR</v>
      </c>
      <c r="Y828" s="59">
        <v>0.27253465197588272</v>
      </c>
      <c r="Z828" t="str">
        <f>+IFERROR(VLOOKUP(H828,#REF!,2,FALSE),"-")</f>
        <v>-</v>
      </c>
      <c r="AA828" t="s">
        <v>2394</v>
      </c>
      <c r="AB828" t="str">
        <f>+IF(W828="","-",IF(W828="UNICO","CENSO","MUESTRA"))</f>
        <v>MUESTRA</v>
      </c>
      <c r="AC828" t="s">
        <v>2397</v>
      </c>
      <c r="AD828" t="s">
        <v>134</v>
      </c>
      <c r="AF828">
        <f>+COUNTIF(Piloto!C:C,MARCO!A828)</f>
        <v>0</v>
      </c>
    </row>
    <row r="829" spans="1:32" x14ac:dyDescent="0.25">
      <c r="A829" s="5" t="str">
        <f t="shared" si="12"/>
        <v>0081DE0701</v>
      </c>
      <c r="B829" s="23" t="s">
        <v>2119</v>
      </c>
      <c r="C829" t="s">
        <v>153</v>
      </c>
      <c r="D829" t="s">
        <v>1427</v>
      </c>
      <c r="E829" t="s">
        <v>1428</v>
      </c>
      <c r="F829">
        <v>601475</v>
      </c>
      <c r="G829">
        <v>0</v>
      </c>
      <c r="H829" t="s">
        <v>1430</v>
      </c>
      <c r="I829" t="s">
        <v>20</v>
      </c>
      <c r="J829" t="s">
        <v>74</v>
      </c>
      <c r="K829" t="s">
        <v>21</v>
      </c>
      <c r="M829" t="s">
        <v>17945</v>
      </c>
      <c r="N829" t="s">
        <v>22</v>
      </c>
      <c r="O829" t="s">
        <v>23</v>
      </c>
      <c r="P829" t="s">
        <v>26</v>
      </c>
      <c r="Q829" t="s">
        <v>27</v>
      </c>
      <c r="R829" s="13">
        <v>89</v>
      </c>
      <c r="S829" s="13">
        <v>7</v>
      </c>
      <c r="T829" s="21">
        <v>1</v>
      </c>
      <c r="V829" t="s">
        <v>2115</v>
      </c>
      <c r="W829" t="str">
        <f>+IF(V829="","",IF(MID(V829,1,3)="ECE","UNICO",IF(V829="FINES",CONCATENATE("R",IF(OR(C829="16",C829="21",C829="22",C829="23"),"16212223",IF(OR(C829="15",C829="17",C829="24",C829="25"),"15172425",C829))),IF(V829="CEBAS","UNICO",IF(VALUE(C829)&lt;=11,"AMBA","INTERIOR")))))</f>
        <v>INTERIOR</v>
      </c>
      <c r="X829" s="20" t="str">
        <f>+IF(V829="","-",CONCATENATE(V829,"_",W829))</f>
        <v>EPA_INTERIOR</v>
      </c>
      <c r="Y829" s="59">
        <v>0.27776057635034829</v>
      </c>
      <c r="Z829" t="str">
        <f>+IFERROR(VLOOKUP(H829,#REF!,2,FALSE),"-")</f>
        <v>-</v>
      </c>
      <c r="AA829" t="s">
        <v>2394</v>
      </c>
      <c r="AB829" t="str">
        <f>+IF(W829="","-",IF(W829="UNICO","CENSO","MUESTRA"))</f>
        <v>MUESTRA</v>
      </c>
      <c r="AC829" t="s">
        <v>2398</v>
      </c>
      <c r="AD829" t="s">
        <v>134</v>
      </c>
      <c r="AF829">
        <f>+COUNTIF(Piloto!C:C,MARCO!A829)</f>
        <v>0</v>
      </c>
    </row>
    <row r="830" spans="1:32" x14ac:dyDescent="0.25">
      <c r="A830" s="5" t="str">
        <f t="shared" si="12"/>
        <v>0052DE0701</v>
      </c>
      <c r="B830" s="23" t="s">
        <v>2119</v>
      </c>
      <c r="C830" t="s">
        <v>417</v>
      </c>
      <c r="D830" t="s">
        <v>848</v>
      </c>
      <c r="E830" t="s">
        <v>850</v>
      </c>
      <c r="F830">
        <v>608575</v>
      </c>
      <c r="G830">
        <v>0</v>
      </c>
      <c r="H830" t="s">
        <v>852</v>
      </c>
      <c r="I830" t="s">
        <v>20</v>
      </c>
      <c r="J830" t="s">
        <v>74</v>
      </c>
      <c r="K830" t="s">
        <v>21</v>
      </c>
      <c r="M830" t="s">
        <v>17946</v>
      </c>
      <c r="N830" t="s">
        <v>22</v>
      </c>
      <c r="O830" t="s">
        <v>23</v>
      </c>
      <c r="P830" t="s">
        <v>26</v>
      </c>
      <c r="Q830" t="s">
        <v>27</v>
      </c>
      <c r="R830" s="13">
        <v>146</v>
      </c>
      <c r="S830" s="13">
        <v>12</v>
      </c>
      <c r="T830" s="21">
        <v>1</v>
      </c>
      <c r="V830" t="s">
        <v>2115</v>
      </c>
      <c r="W830" t="str">
        <f>+IF(V830="","",IF(MID(V830,1,3)="ECE","UNICO",IF(V830="FINES",CONCATENATE("R",IF(OR(C830="16",C830="21",C830="22",C830="23"),"16212223",IF(OR(C830="15",C830="17",C830="24",C830="25"),"15172425",C830))),IF(V830="CEBAS","UNICO",IF(VALUE(C830)&lt;=11,"AMBA","INTERIOR")))))</f>
        <v>INTERIOR</v>
      </c>
      <c r="X830" s="20" t="str">
        <f>+IF(V830="","-",CONCATENATE(V830,"_",W830))</f>
        <v>EPA_INTERIOR</v>
      </c>
      <c r="Y830" s="59">
        <v>0.280183984218417</v>
      </c>
      <c r="Z830" t="str">
        <f>+IFERROR(VLOOKUP(H830,#REF!,2,FALSE),"-")</f>
        <v>-</v>
      </c>
      <c r="AA830" t="s">
        <v>2394</v>
      </c>
      <c r="AB830" t="str">
        <f>+IF(W830="","-",IF(W830="UNICO","CENSO","MUESTRA"))</f>
        <v>MUESTRA</v>
      </c>
      <c r="AC830" t="s">
        <v>2398</v>
      </c>
      <c r="AD830" t="s">
        <v>134</v>
      </c>
      <c r="AF830">
        <f>+COUNTIF(Piloto!C:C,MARCO!A830)</f>
        <v>0</v>
      </c>
    </row>
    <row r="831" spans="1:32" x14ac:dyDescent="0.25">
      <c r="A831" s="5" t="str">
        <f t="shared" si="12"/>
        <v>0078DE0701</v>
      </c>
      <c r="B831" s="23" t="s">
        <v>2119</v>
      </c>
      <c r="C831" t="s">
        <v>139</v>
      </c>
      <c r="D831" t="s">
        <v>1397</v>
      </c>
      <c r="E831" t="s">
        <v>1398</v>
      </c>
      <c r="F831">
        <v>603157</v>
      </c>
      <c r="G831">
        <v>0</v>
      </c>
      <c r="H831" t="s">
        <v>1400</v>
      </c>
      <c r="I831" t="s">
        <v>20</v>
      </c>
      <c r="J831" t="s">
        <v>74</v>
      </c>
      <c r="K831" t="s">
        <v>21</v>
      </c>
      <c r="M831" t="s">
        <v>2247</v>
      </c>
      <c r="N831" t="s">
        <v>22</v>
      </c>
      <c r="O831" t="s">
        <v>23</v>
      </c>
      <c r="P831" t="s">
        <v>26</v>
      </c>
      <c r="Q831" t="s">
        <v>27</v>
      </c>
      <c r="R831" s="13">
        <v>33</v>
      </c>
      <c r="S831" s="13">
        <v>3</v>
      </c>
      <c r="T831" s="21">
        <v>1</v>
      </c>
      <c r="V831" t="s">
        <v>2115</v>
      </c>
      <c r="W831" t="str">
        <f>+IF(V831="","",IF(MID(V831,1,3)="ECE","UNICO",IF(V831="FINES",CONCATENATE("R",IF(OR(C831="16",C831="21",C831="22",C831="23"),"16212223",IF(OR(C831="15",C831="17",C831="24",C831="25"),"15172425",C831))),IF(V831="CEBAS","UNICO",IF(VALUE(C831)&lt;=11,"AMBA","INTERIOR")))))</f>
        <v>INTERIOR</v>
      </c>
      <c r="X831" s="20" t="str">
        <f>+IF(V831="","-",CONCATENATE(V831,"_",W831))</f>
        <v>EPA_INTERIOR</v>
      </c>
      <c r="Y831" s="59">
        <v>0.28255710378289223</v>
      </c>
      <c r="Z831" t="str">
        <f>+IFERROR(VLOOKUP(H831,#REF!,2,FALSE),"-")</f>
        <v>-</v>
      </c>
      <c r="AA831" t="s">
        <v>2394</v>
      </c>
      <c r="AB831" t="str">
        <f>+IF(W831="","-",IF(W831="UNICO","CENSO","MUESTRA"))</f>
        <v>MUESTRA</v>
      </c>
      <c r="AC831" t="s">
        <v>2397</v>
      </c>
      <c r="AD831" t="s">
        <v>134</v>
      </c>
      <c r="AF831">
        <f>+COUNTIF(Piloto!C:C,MARCO!A831)</f>
        <v>0</v>
      </c>
    </row>
    <row r="832" spans="1:32" x14ac:dyDescent="0.25">
      <c r="A832" s="5" t="str">
        <f t="shared" si="12"/>
        <v>0008DE0704</v>
      </c>
      <c r="B832" s="23" t="s">
        <v>2119</v>
      </c>
      <c r="C832" t="s">
        <v>139</v>
      </c>
      <c r="D832" t="s">
        <v>312</v>
      </c>
      <c r="E832" t="s">
        <v>314</v>
      </c>
      <c r="F832">
        <v>611894</v>
      </c>
      <c r="G832">
        <v>0</v>
      </c>
      <c r="H832" t="s">
        <v>326</v>
      </c>
      <c r="I832" t="s">
        <v>20</v>
      </c>
      <c r="J832" t="s">
        <v>74</v>
      </c>
      <c r="K832" t="s">
        <v>21</v>
      </c>
      <c r="M832" t="s">
        <v>17947</v>
      </c>
      <c r="N832" t="s">
        <v>22</v>
      </c>
      <c r="O832" t="s">
        <v>23</v>
      </c>
      <c r="P832" t="s">
        <v>26</v>
      </c>
      <c r="Q832" t="s">
        <v>27</v>
      </c>
      <c r="R832" s="13">
        <v>104</v>
      </c>
      <c r="S832" s="13">
        <v>7</v>
      </c>
      <c r="T832" s="21">
        <v>1</v>
      </c>
      <c r="V832" t="s">
        <v>2115</v>
      </c>
      <c r="W832" t="str">
        <f>+IF(V832="","",IF(MID(V832,1,3)="ECE","UNICO",IF(V832="FINES",CONCATENATE("R",IF(OR(C832="16",C832="21",C832="22",C832="23"),"16212223",IF(OR(C832="15",C832="17",C832="24",C832="25"),"15172425",C832))),IF(V832="CEBAS","UNICO",IF(VALUE(C832)&lt;=11,"AMBA","INTERIOR")))))</f>
        <v>INTERIOR</v>
      </c>
      <c r="X832" s="20" t="str">
        <f>+IF(V832="","-",CONCATENATE(V832,"_",W832))</f>
        <v>EPA_INTERIOR</v>
      </c>
      <c r="Y832" s="59">
        <v>0.28340573099098709</v>
      </c>
      <c r="Z832" t="str">
        <f>+IFERROR(VLOOKUP(H832,#REF!,2,FALSE),"-")</f>
        <v>-</v>
      </c>
      <c r="AA832" t="s">
        <v>2394</v>
      </c>
      <c r="AB832" t="str">
        <f>+IF(W832="","-",IF(W832="UNICO","CENSO","MUESTRA"))</f>
        <v>MUESTRA</v>
      </c>
      <c r="AC832" t="s">
        <v>2397</v>
      </c>
      <c r="AD832" t="s">
        <v>134</v>
      </c>
      <c r="AF832">
        <f>+COUNTIF(Piloto!C:C,MARCO!A832)</f>
        <v>0</v>
      </c>
    </row>
    <row r="833" spans="1:32" x14ac:dyDescent="0.25">
      <c r="A833" s="5" t="str">
        <f t="shared" si="12"/>
        <v>0006DE0701</v>
      </c>
      <c r="B833" s="23" t="s">
        <v>2119</v>
      </c>
      <c r="C833" t="s">
        <v>280</v>
      </c>
      <c r="D833" t="s">
        <v>293</v>
      </c>
      <c r="E833" t="s">
        <v>295</v>
      </c>
      <c r="F833">
        <v>603503</v>
      </c>
      <c r="G833">
        <v>0</v>
      </c>
      <c r="H833" t="s">
        <v>297</v>
      </c>
      <c r="I833" t="s">
        <v>20</v>
      </c>
      <c r="J833" t="s">
        <v>74</v>
      </c>
      <c r="K833" t="s">
        <v>21</v>
      </c>
      <c r="M833" t="s">
        <v>17948</v>
      </c>
      <c r="N833" t="s">
        <v>22</v>
      </c>
      <c r="O833" t="s">
        <v>23</v>
      </c>
      <c r="P833" t="s">
        <v>26</v>
      </c>
      <c r="Q833" t="s">
        <v>27</v>
      </c>
      <c r="R833" s="13">
        <v>71</v>
      </c>
      <c r="S833" s="13">
        <v>4</v>
      </c>
      <c r="T833" s="21">
        <v>1</v>
      </c>
      <c r="V833" t="s">
        <v>2115</v>
      </c>
      <c r="W833" t="str">
        <f>+IF(V833="","",IF(MID(V833,1,3)="ECE","UNICO",IF(V833="FINES",CONCATENATE("R",IF(OR(C833="16",C833="21",C833="22",C833="23"),"16212223",IF(OR(C833="15",C833="17",C833="24",C833="25"),"15172425",C833))),IF(V833="CEBAS","UNICO",IF(VALUE(C833)&lt;=11,"AMBA","INTERIOR")))))</f>
        <v>INTERIOR</v>
      </c>
      <c r="X833" s="20" t="str">
        <f>+IF(V833="","-",CONCATENATE(V833,"_",W833))</f>
        <v>EPA_INTERIOR</v>
      </c>
      <c r="Y833" s="59">
        <v>0.28809563567241031</v>
      </c>
      <c r="Z833" t="str">
        <f>+IFERROR(VLOOKUP(H833,#REF!,2,FALSE),"-")</f>
        <v>-</v>
      </c>
      <c r="AA833" t="s">
        <v>2394</v>
      </c>
      <c r="AB833" t="str">
        <f>+IF(W833="","-",IF(W833="UNICO","CENSO","MUESTRA"))</f>
        <v>MUESTRA</v>
      </c>
      <c r="AC833" t="s">
        <v>2397</v>
      </c>
      <c r="AD833" t="s">
        <v>134</v>
      </c>
      <c r="AF833">
        <f>+COUNTIF(Piloto!C:C,MARCO!A833)</f>
        <v>0</v>
      </c>
    </row>
    <row r="834" spans="1:32" x14ac:dyDescent="0.25">
      <c r="A834" s="5" t="str">
        <f t="shared" si="12"/>
        <v>0017DE0701</v>
      </c>
      <c r="B834" s="23" t="s">
        <v>2119</v>
      </c>
      <c r="C834" t="s">
        <v>141</v>
      </c>
      <c r="D834" t="s">
        <v>459</v>
      </c>
      <c r="E834" t="s">
        <v>460</v>
      </c>
      <c r="F834">
        <v>604802</v>
      </c>
      <c r="G834">
        <v>0</v>
      </c>
      <c r="H834" t="s">
        <v>462</v>
      </c>
      <c r="I834" t="s">
        <v>20</v>
      </c>
      <c r="J834" t="s">
        <v>74</v>
      </c>
      <c r="K834" t="s">
        <v>21</v>
      </c>
      <c r="M834" t="s">
        <v>17836</v>
      </c>
      <c r="N834" t="s">
        <v>22</v>
      </c>
      <c r="O834" t="s">
        <v>23</v>
      </c>
      <c r="P834" t="s">
        <v>26</v>
      </c>
      <c r="Q834" t="s">
        <v>27</v>
      </c>
      <c r="R834" s="13">
        <v>71</v>
      </c>
      <c r="S834" s="13">
        <v>5</v>
      </c>
      <c r="T834" s="21">
        <v>1</v>
      </c>
      <c r="V834" t="s">
        <v>2115</v>
      </c>
      <c r="W834" t="str">
        <f>+IF(V834="","",IF(MID(V834,1,3)="ECE","UNICO",IF(V834="FINES",CONCATENATE("R",IF(OR(C834="16",C834="21",C834="22",C834="23"),"16212223",IF(OR(C834="15",C834="17",C834="24",C834="25"),"15172425",C834))),IF(V834="CEBAS","UNICO",IF(VALUE(C834)&lt;=11,"AMBA","INTERIOR")))))</f>
        <v>INTERIOR</v>
      </c>
      <c r="X834" s="20" t="str">
        <f>+IF(V834="","-",CONCATENATE(V834,"_",W834))</f>
        <v>EPA_INTERIOR</v>
      </c>
      <c r="Y834" s="59">
        <v>0.28957383648345347</v>
      </c>
      <c r="Z834" t="str">
        <f>+IFERROR(VLOOKUP(H834,#REF!,2,FALSE),"-")</f>
        <v>-</v>
      </c>
      <c r="AA834" t="s">
        <v>2394</v>
      </c>
      <c r="AB834" t="str">
        <f>+IF(W834="","-",IF(W834="UNICO","CENSO","MUESTRA"))</f>
        <v>MUESTRA</v>
      </c>
      <c r="AC834" t="s">
        <v>2397</v>
      </c>
      <c r="AD834" t="s">
        <v>134</v>
      </c>
      <c r="AF834">
        <f>+COUNTIF(Piloto!C:C,MARCO!A834)</f>
        <v>0</v>
      </c>
    </row>
    <row r="835" spans="1:32" x14ac:dyDescent="0.25">
      <c r="A835" s="5" t="str">
        <f t="shared" ref="A835:A898" si="13">+H835</f>
        <v>0080DE0701</v>
      </c>
      <c r="B835" s="23" t="s">
        <v>2119</v>
      </c>
      <c r="C835" t="s">
        <v>156</v>
      </c>
      <c r="D835" t="s">
        <v>1423</v>
      </c>
      <c r="E835" t="s">
        <v>1424</v>
      </c>
      <c r="F835">
        <v>607911</v>
      </c>
      <c r="G835">
        <v>0</v>
      </c>
      <c r="H835" t="s">
        <v>1425</v>
      </c>
      <c r="I835" t="s">
        <v>20</v>
      </c>
      <c r="J835" t="s">
        <v>74</v>
      </c>
      <c r="K835" t="s">
        <v>21</v>
      </c>
      <c r="M835" t="s">
        <v>17949</v>
      </c>
      <c r="N835" t="s">
        <v>22</v>
      </c>
      <c r="O835" t="s">
        <v>23</v>
      </c>
      <c r="P835" t="s">
        <v>26</v>
      </c>
      <c r="Q835" t="s">
        <v>27</v>
      </c>
      <c r="R835" s="13">
        <v>5</v>
      </c>
      <c r="S835" s="13">
        <v>1</v>
      </c>
      <c r="T835" s="21">
        <v>1</v>
      </c>
      <c r="V835" t="s">
        <v>2115</v>
      </c>
      <c r="W835" t="str">
        <f>+IF(V835="","",IF(MID(V835,1,3)="ECE","UNICO",IF(V835="FINES",CONCATENATE("R",IF(OR(C835="16",C835="21",C835="22",C835="23"),"16212223",IF(OR(C835="15",C835="17",C835="24",C835="25"),"15172425",C835))),IF(V835="CEBAS","UNICO",IF(VALUE(C835)&lt;=11,"AMBA","INTERIOR")))))</f>
        <v>INTERIOR</v>
      </c>
      <c r="X835" s="20" t="str">
        <f>+IF(V835="","-",CONCATENATE(V835,"_",W835))</f>
        <v>EPA_INTERIOR</v>
      </c>
      <c r="Y835" s="59">
        <v>0.29200419286886847</v>
      </c>
      <c r="Z835" t="str">
        <f>+IFERROR(VLOOKUP(H835,#REF!,2,FALSE),"-")</f>
        <v>-</v>
      </c>
      <c r="AA835" t="s">
        <v>2394</v>
      </c>
      <c r="AB835" t="str">
        <f>+IF(W835="","-",IF(W835="UNICO","CENSO","MUESTRA"))</f>
        <v>MUESTRA</v>
      </c>
      <c r="AC835" t="s">
        <v>2398</v>
      </c>
      <c r="AD835" t="s">
        <v>134</v>
      </c>
      <c r="AF835">
        <f>+COUNTIF(Piloto!C:C,MARCO!A835)</f>
        <v>0</v>
      </c>
    </row>
    <row r="836" spans="1:32" x14ac:dyDescent="0.25">
      <c r="A836" s="5" t="str">
        <f t="shared" si="13"/>
        <v>0072DE0701</v>
      </c>
      <c r="B836" s="23" t="s">
        <v>2119</v>
      </c>
      <c r="C836" t="s">
        <v>142</v>
      </c>
      <c r="D836" t="s">
        <v>1294</v>
      </c>
      <c r="E836" t="s">
        <v>1295</v>
      </c>
      <c r="F836">
        <v>607472</v>
      </c>
      <c r="G836">
        <v>0</v>
      </c>
      <c r="H836" t="s">
        <v>1297</v>
      </c>
      <c r="I836" t="s">
        <v>20</v>
      </c>
      <c r="J836" t="s">
        <v>74</v>
      </c>
      <c r="K836" t="s">
        <v>21</v>
      </c>
      <c r="M836" t="s">
        <v>17997</v>
      </c>
      <c r="N836" t="s">
        <v>22</v>
      </c>
      <c r="O836" t="s">
        <v>23</v>
      </c>
      <c r="P836" t="s">
        <v>26</v>
      </c>
      <c r="Q836" t="s">
        <v>27</v>
      </c>
      <c r="R836" s="13">
        <v>167</v>
      </c>
      <c r="S836" s="13">
        <v>12</v>
      </c>
      <c r="T836" s="21">
        <v>1</v>
      </c>
      <c r="V836" t="s">
        <v>2115</v>
      </c>
      <c r="W836" t="str">
        <f>+IF(V836="","",IF(MID(V836,1,3)="ECE","UNICO",IF(V836="FINES",CONCATENATE("R",IF(OR(C836="16",C836="21",C836="22",C836="23"),"16212223",IF(OR(C836="15",C836="17",C836="24",C836="25"),"15172425",C836))),IF(V836="CEBAS","UNICO",IF(VALUE(C836)&lt;=11,"AMBA","INTERIOR")))))</f>
        <v>INTERIOR</v>
      </c>
      <c r="X836" s="20" t="str">
        <f>+IF(V836="","-",CONCATENATE(V836,"_",W836))</f>
        <v>EPA_INTERIOR</v>
      </c>
      <c r="Y836" s="59">
        <v>0.29494019065584448</v>
      </c>
      <c r="Z836" t="str">
        <f>+IFERROR(VLOOKUP(H836,#REF!,2,FALSE),"-")</f>
        <v>-</v>
      </c>
      <c r="AA836" t="s">
        <v>2394</v>
      </c>
      <c r="AB836" t="str">
        <f>+IF(W836="","-",IF(W836="UNICO","CENSO","MUESTRA"))</f>
        <v>MUESTRA</v>
      </c>
      <c r="AC836" t="s">
        <v>2398</v>
      </c>
      <c r="AD836" t="s">
        <v>134</v>
      </c>
      <c r="AF836">
        <f>+COUNTIF(Piloto!C:C,MARCO!A836)</f>
        <v>0</v>
      </c>
    </row>
    <row r="837" spans="1:32" x14ac:dyDescent="0.25">
      <c r="A837" s="5" t="str">
        <f t="shared" si="13"/>
        <v>0061DE0701</v>
      </c>
      <c r="B837" s="23" t="s">
        <v>2119</v>
      </c>
      <c r="C837" t="s">
        <v>354</v>
      </c>
      <c r="D837" t="s">
        <v>950</v>
      </c>
      <c r="E837" t="s">
        <v>951</v>
      </c>
      <c r="F837">
        <v>607974</v>
      </c>
      <c r="G837">
        <v>0</v>
      </c>
      <c r="H837" t="s">
        <v>953</v>
      </c>
      <c r="I837" t="s">
        <v>20</v>
      </c>
      <c r="J837" t="s">
        <v>74</v>
      </c>
      <c r="K837" t="s">
        <v>21</v>
      </c>
      <c r="M837" t="s">
        <v>17950</v>
      </c>
      <c r="N837" t="s">
        <v>22</v>
      </c>
      <c r="O837" t="s">
        <v>23</v>
      </c>
      <c r="P837" t="s">
        <v>26</v>
      </c>
      <c r="Q837" t="s">
        <v>27</v>
      </c>
      <c r="R837" s="13">
        <v>162</v>
      </c>
      <c r="S837" s="13">
        <v>4</v>
      </c>
      <c r="T837" s="21">
        <v>1</v>
      </c>
      <c r="V837" t="s">
        <v>2115</v>
      </c>
      <c r="W837" t="str">
        <f>+IF(V837="","",IF(MID(V837,1,3)="ECE","UNICO",IF(V837="FINES",CONCATENATE("R",IF(OR(C837="16",C837="21",C837="22",C837="23"),"16212223",IF(OR(C837="15",C837="17",C837="24",C837="25"),"15172425",C837))),IF(V837="CEBAS","UNICO",IF(VALUE(C837)&lt;=11,"AMBA","INTERIOR")))))</f>
        <v>INTERIOR</v>
      </c>
      <c r="X837" s="20" t="str">
        <f>+IF(V837="","-",CONCATENATE(V837,"_",W837))</f>
        <v>EPA_INTERIOR</v>
      </c>
      <c r="Y837" s="59">
        <v>0.29648047764050328</v>
      </c>
      <c r="Z837" t="str">
        <f>+IFERROR(VLOOKUP(H837,#REF!,2,FALSE),"-")</f>
        <v>-</v>
      </c>
      <c r="AA837" t="s">
        <v>2394</v>
      </c>
      <c r="AB837" t="str">
        <f>+IF(W837="","-",IF(W837="UNICO","CENSO","MUESTRA"))</f>
        <v>MUESTRA</v>
      </c>
      <c r="AC837" t="s">
        <v>2397</v>
      </c>
      <c r="AD837" t="s">
        <v>134</v>
      </c>
      <c r="AF837">
        <f>+COUNTIF(Piloto!C:C,MARCO!A837)</f>
        <v>0</v>
      </c>
    </row>
    <row r="838" spans="1:32" x14ac:dyDescent="0.25">
      <c r="A838" s="5" t="str">
        <f t="shared" si="13"/>
        <v>0124DE0701</v>
      </c>
      <c r="B838" s="23" t="s">
        <v>2119</v>
      </c>
      <c r="C838" t="s">
        <v>280</v>
      </c>
      <c r="D838" t="s">
        <v>875</v>
      </c>
      <c r="E838" t="s">
        <v>1963</v>
      </c>
      <c r="F838">
        <v>605507</v>
      </c>
      <c r="G838">
        <v>0</v>
      </c>
      <c r="H838" t="s">
        <v>1965</v>
      </c>
      <c r="I838" t="s">
        <v>20</v>
      </c>
      <c r="J838" t="s">
        <v>74</v>
      </c>
      <c r="K838" t="s">
        <v>21</v>
      </c>
      <c r="M838" t="s">
        <v>2247</v>
      </c>
      <c r="N838" t="s">
        <v>22</v>
      </c>
      <c r="O838" t="s">
        <v>23</v>
      </c>
      <c r="P838" t="s">
        <v>26</v>
      </c>
      <c r="Q838" t="s">
        <v>27</v>
      </c>
      <c r="R838" s="13">
        <v>34</v>
      </c>
      <c r="S838" s="13">
        <v>3</v>
      </c>
      <c r="T838" s="21">
        <v>1</v>
      </c>
      <c r="V838" t="s">
        <v>2115</v>
      </c>
      <c r="W838" t="str">
        <f>+IF(V838="","",IF(MID(V838,1,3)="ECE","UNICO",IF(V838="FINES",CONCATENATE("R",IF(OR(C838="16",C838="21",C838="22",C838="23"),"16212223",IF(OR(C838="15",C838="17",C838="24",C838="25"),"15172425",C838))),IF(V838="CEBAS","UNICO",IF(VALUE(C838)&lt;=11,"AMBA","INTERIOR")))))</f>
        <v>INTERIOR</v>
      </c>
      <c r="X838" s="20" t="str">
        <f>+IF(V838="","-",CONCATENATE(V838,"_",W838))</f>
        <v>EPA_INTERIOR</v>
      </c>
      <c r="Y838" s="59">
        <v>0.30000370418703232</v>
      </c>
      <c r="Z838" t="str">
        <f>+IFERROR(VLOOKUP(H838,#REF!,2,FALSE),"-")</f>
        <v>-</v>
      </c>
      <c r="AA838" t="s">
        <v>2394</v>
      </c>
      <c r="AB838" t="str">
        <f>+IF(W838="","-",IF(W838="UNICO","CENSO","MUESTRA"))</f>
        <v>MUESTRA</v>
      </c>
      <c r="AC838" t="s">
        <v>2397</v>
      </c>
      <c r="AD838" t="s">
        <v>134</v>
      </c>
      <c r="AF838">
        <f>+COUNTIF(Piloto!C:C,MARCO!A838)</f>
        <v>0</v>
      </c>
    </row>
    <row r="839" spans="1:32" x14ac:dyDescent="0.25">
      <c r="A839" s="5" t="str">
        <f t="shared" si="13"/>
        <v>0053DE0701</v>
      </c>
      <c r="B839" s="23" t="s">
        <v>2119</v>
      </c>
      <c r="C839" t="s">
        <v>83</v>
      </c>
      <c r="D839" t="s">
        <v>856</v>
      </c>
      <c r="E839" t="s">
        <v>857</v>
      </c>
      <c r="F839">
        <v>604293</v>
      </c>
      <c r="G839">
        <v>0</v>
      </c>
      <c r="H839" t="s">
        <v>859</v>
      </c>
      <c r="I839" t="s">
        <v>20</v>
      </c>
      <c r="J839" t="s">
        <v>74</v>
      </c>
      <c r="K839" t="s">
        <v>21</v>
      </c>
      <c r="M839" t="s">
        <v>17936</v>
      </c>
      <c r="N839" t="s">
        <v>22</v>
      </c>
      <c r="O839" t="s">
        <v>23</v>
      </c>
      <c r="P839" t="s">
        <v>26</v>
      </c>
      <c r="Q839" t="s">
        <v>27</v>
      </c>
      <c r="R839" s="13">
        <v>111</v>
      </c>
      <c r="S839" s="13">
        <v>9</v>
      </c>
      <c r="T839" s="21">
        <v>1</v>
      </c>
      <c r="V839" t="s">
        <v>2115</v>
      </c>
      <c r="W839" t="str">
        <f>+IF(V839="","",IF(MID(V839,1,3)="ECE","UNICO",IF(V839="FINES",CONCATENATE("R",IF(OR(C839="16",C839="21",C839="22",C839="23"),"16212223",IF(OR(C839="15",C839="17",C839="24",C839="25"),"15172425",C839))),IF(V839="CEBAS","UNICO",IF(VALUE(C839)&lt;=11,"AMBA","INTERIOR")))))</f>
        <v>INTERIOR</v>
      </c>
      <c r="X839" s="20" t="str">
        <f>+IF(V839="","-",CONCATENATE(V839,"_",W839))</f>
        <v>EPA_INTERIOR</v>
      </c>
      <c r="Y839" s="59">
        <v>0.30020461314254338</v>
      </c>
      <c r="Z839" t="str">
        <f>+IFERROR(VLOOKUP(H839,#REF!,2,FALSE),"-")</f>
        <v>-</v>
      </c>
      <c r="AA839" t="s">
        <v>2394</v>
      </c>
      <c r="AB839" t="str">
        <f>+IF(W839="","-",IF(W839="UNICO","CENSO","MUESTRA"))</f>
        <v>MUESTRA</v>
      </c>
      <c r="AC839" t="s">
        <v>2398</v>
      </c>
      <c r="AD839" t="s">
        <v>134</v>
      </c>
      <c r="AF839">
        <f>+COUNTIF(Piloto!C:C,MARCO!A839)</f>
        <v>0</v>
      </c>
    </row>
    <row r="840" spans="1:32" x14ac:dyDescent="0.25">
      <c r="A840" s="5" t="str">
        <f t="shared" si="13"/>
        <v>0043DE0705</v>
      </c>
      <c r="B840" s="23" t="s">
        <v>2119</v>
      </c>
      <c r="C840" t="s">
        <v>161</v>
      </c>
      <c r="D840" t="s">
        <v>677</v>
      </c>
      <c r="E840" t="s">
        <v>678</v>
      </c>
      <c r="F840">
        <v>609275</v>
      </c>
      <c r="G840">
        <v>0</v>
      </c>
      <c r="H840" t="s">
        <v>700</v>
      </c>
      <c r="I840" t="s">
        <v>20</v>
      </c>
      <c r="J840" t="s">
        <v>74</v>
      </c>
      <c r="K840" t="s">
        <v>21</v>
      </c>
      <c r="M840" t="s">
        <v>17951</v>
      </c>
      <c r="N840" t="s">
        <v>22</v>
      </c>
      <c r="O840" t="s">
        <v>23</v>
      </c>
      <c r="P840" t="s">
        <v>26</v>
      </c>
      <c r="Q840" t="s">
        <v>27</v>
      </c>
      <c r="R840" s="13">
        <v>102</v>
      </c>
      <c r="S840" s="13">
        <v>6</v>
      </c>
      <c r="T840" s="21">
        <v>1</v>
      </c>
      <c r="V840" t="s">
        <v>2115</v>
      </c>
      <c r="W840" t="str">
        <f>+IF(V840="","",IF(MID(V840,1,3)="ECE","UNICO",IF(V840="FINES",CONCATENATE("R",IF(OR(C840="16",C840="21",C840="22",C840="23"),"16212223",IF(OR(C840="15",C840="17",C840="24",C840="25"),"15172425",C840))),IF(V840="CEBAS","UNICO",IF(VALUE(C840)&lt;=11,"AMBA","INTERIOR")))))</f>
        <v>INTERIOR</v>
      </c>
      <c r="X840" s="20" t="str">
        <f>+IF(V840="","-",CONCATENATE(V840,"_",W840))</f>
        <v>EPA_INTERIOR</v>
      </c>
      <c r="Y840" s="59">
        <v>0.30167305883434081</v>
      </c>
      <c r="Z840" t="str">
        <f>+IFERROR(VLOOKUP(H840,#REF!,2,FALSE),"-")</f>
        <v>-</v>
      </c>
      <c r="AA840" t="s">
        <v>2394</v>
      </c>
      <c r="AB840" t="str">
        <f>+IF(W840="","-",IF(W840="UNICO","CENSO","MUESTRA"))</f>
        <v>MUESTRA</v>
      </c>
      <c r="AC840" t="s">
        <v>2397</v>
      </c>
      <c r="AD840" t="s">
        <v>134</v>
      </c>
      <c r="AF840">
        <f>+COUNTIF(Piloto!C:C,MARCO!A840)</f>
        <v>1</v>
      </c>
    </row>
    <row r="841" spans="1:32" x14ac:dyDescent="0.25">
      <c r="A841" s="5" t="str">
        <f t="shared" si="13"/>
        <v>0056DE0701</v>
      </c>
      <c r="B841" s="23" t="s">
        <v>2119</v>
      </c>
      <c r="C841" t="s">
        <v>354</v>
      </c>
      <c r="D841" t="s">
        <v>313</v>
      </c>
      <c r="E841" t="s">
        <v>923</v>
      </c>
      <c r="F841">
        <v>603785</v>
      </c>
      <c r="G841">
        <v>0</v>
      </c>
      <c r="H841" t="s">
        <v>925</v>
      </c>
      <c r="I841" t="s">
        <v>20</v>
      </c>
      <c r="J841" t="s">
        <v>74</v>
      </c>
      <c r="K841" t="s">
        <v>21</v>
      </c>
      <c r="M841" t="s">
        <v>17952</v>
      </c>
      <c r="N841" t="s">
        <v>22</v>
      </c>
      <c r="O841" t="s">
        <v>23</v>
      </c>
      <c r="P841" t="s">
        <v>26</v>
      </c>
      <c r="Q841" t="s">
        <v>27</v>
      </c>
      <c r="R841" s="13">
        <v>96</v>
      </c>
      <c r="S841" s="13">
        <v>5</v>
      </c>
      <c r="T841" s="21">
        <v>1</v>
      </c>
      <c r="V841" t="s">
        <v>2115</v>
      </c>
      <c r="W841" t="str">
        <f>+IF(V841="","",IF(MID(V841,1,3)="ECE","UNICO",IF(V841="FINES",CONCATENATE("R",IF(OR(C841="16",C841="21",C841="22",C841="23"),"16212223",IF(OR(C841="15",C841="17",C841="24",C841="25"),"15172425",C841))),IF(V841="CEBAS","UNICO",IF(VALUE(C841)&lt;=11,"AMBA","INTERIOR")))))</f>
        <v>INTERIOR</v>
      </c>
      <c r="X841" s="20" t="str">
        <f>+IF(V841="","-",CONCATENATE(V841,"_",W841))</f>
        <v>EPA_INTERIOR</v>
      </c>
      <c r="Y841" s="59">
        <v>0.31811221026711989</v>
      </c>
      <c r="Z841" t="str">
        <f>+IFERROR(VLOOKUP(H841,#REF!,2,FALSE),"-")</f>
        <v>-</v>
      </c>
      <c r="AA841" t="s">
        <v>2394</v>
      </c>
      <c r="AB841" t="str">
        <f>+IF(W841="","-",IF(W841="UNICO","CENSO","MUESTRA"))</f>
        <v>MUESTRA</v>
      </c>
      <c r="AC841" t="s">
        <v>2397</v>
      </c>
      <c r="AD841" t="s">
        <v>134</v>
      </c>
      <c r="AF841">
        <f>+COUNTIF(Piloto!C:C,MARCO!A841)</f>
        <v>0</v>
      </c>
    </row>
    <row r="842" spans="1:32" x14ac:dyDescent="0.25">
      <c r="A842" s="5" t="str">
        <f t="shared" si="13"/>
        <v>0066DE0701</v>
      </c>
      <c r="B842" s="23" t="s">
        <v>2119</v>
      </c>
      <c r="C842" t="s">
        <v>153</v>
      </c>
      <c r="D842" t="s">
        <v>1052</v>
      </c>
      <c r="E842" t="s">
        <v>1053</v>
      </c>
      <c r="F842">
        <v>601449</v>
      </c>
      <c r="G842">
        <v>0</v>
      </c>
      <c r="H842" t="s">
        <v>1055</v>
      </c>
      <c r="I842" t="s">
        <v>20</v>
      </c>
      <c r="J842" t="s">
        <v>74</v>
      </c>
      <c r="K842" t="s">
        <v>21</v>
      </c>
      <c r="M842" t="s">
        <v>17953</v>
      </c>
      <c r="N842" t="s">
        <v>22</v>
      </c>
      <c r="O842" t="s">
        <v>23</v>
      </c>
      <c r="P842" t="s">
        <v>26</v>
      </c>
      <c r="Q842" t="s">
        <v>27</v>
      </c>
      <c r="R842" s="13">
        <v>22</v>
      </c>
      <c r="S842" s="13">
        <v>2</v>
      </c>
      <c r="T842" s="21">
        <v>1</v>
      </c>
      <c r="V842" t="s">
        <v>2115</v>
      </c>
      <c r="W842" t="str">
        <f>+IF(V842="","",IF(MID(V842,1,3)="ECE","UNICO",IF(V842="FINES",CONCATENATE("R",IF(OR(C842="16",C842="21",C842="22",C842="23"),"16212223",IF(OR(C842="15",C842="17",C842="24",C842="25"),"15172425",C842))),IF(V842="CEBAS","UNICO",IF(VALUE(C842)&lt;=11,"AMBA","INTERIOR")))))</f>
        <v>INTERIOR</v>
      </c>
      <c r="X842" s="20" t="str">
        <f>+IF(V842="","-",CONCATENATE(V842,"_",W842))</f>
        <v>EPA_INTERIOR</v>
      </c>
      <c r="Y842" s="59">
        <v>0.32331699938387481</v>
      </c>
      <c r="Z842" t="str">
        <f>+IFERROR(VLOOKUP(H842,#REF!,2,FALSE),"-")</f>
        <v>-</v>
      </c>
      <c r="AA842" t="s">
        <v>2394</v>
      </c>
      <c r="AB842" t="str">
        <f>+IF(W842="","-",IF(W842="UNICO","CENSO","MUESTRA"))</f>
        <v>MUESTRA</v>
      </c>
      <c r="AC842" t="s">
        <v>2398</v>
      </c>
      <c r="AD842" t="s">
        <v>134</v>
      </c>
      <c r="AF842">
        <f>+COUNTIF(Piloto!C:C,MARCO!A842)</f>
        <v>0</v>
      </c>
    </row>
    <row r="843" spans="1:32" x14ac:dyDescent="0.25">
      <c r="A843" s="5" t="str">
        <f t="shared" si="13"/>
        <v>0086DE0701</v>
      </c>
      <c r="B843" s="23" t="s">
        <v>2119</v>
      </c>
      <c r="C843" t="s">
        <v>88</v>
      </c>
      <c r="D843" t="s">
        <v>1520</v>
      </c>
      <c r="E843" t="s">
        <v>1521</v>
      </c>
      <c r="F843">
        <v>610868</v>
      </c>
      <c r="G843">
        <v>0</v>
      </c>
      <c r="H843" t="s">
        <v>1524</v>
      </c>
      <c r="I843" t="s">
        <v>20</v>
      </c>
      <c r="J843" t="s">
        <v>74</v>
      </c>
      <c r="K843" t="s">
        <v>21</v>
      </c>
      <c r="M843" t="s">
        <v>2247</v>
      </c>
      <c r="N843" t="s">
        <v>22</v>
      </c>
      <c r="O843" t="s">
        <v>23</v>
      </c>
      <c r="P843" t="s">
        <v>26</v>
      </c>
      <c r="Q843" t="s">
        <v>27</v>
      </c>
      <c r="R843" s="13">
        <v>88</v>
      </c>
      <c r="S843" s="13">
        <v>6</v>
      </c>
      <c r="T843" s="21">
        <v>1</v>
      </c>
      <c r="V843" t="s">
        <v>2115</v>
      </c>
      <c r="W843" t="str">
        <f>+IF(V843="","",IF(MID(V843,1,3)="ECE","UNICO",IF(V843="FINES",CONCATENATE("R",IF(OR(C843="16",C843="21",C843="22",C843="23"),"16212223",IF(OR(C843="15",C843="17",C843="24",C843="25"),"15172425",C843))),IF(V843="CEBAS","UNICO",IF(VALUE(C843)&lt;=11,"AMBA","INTERIOR")))))</f>
        <v>INTERIOR</v>
      </c>
      <c r="X843" s="20" t="str">
        <f>+IF(V843="","-",CONCATENATE(V843,"_",W843))</f>
        <v>EPA_INTERIOR</v>
      </c>
      <c r="Y843" s="59">
        <v>0.32380002737045288</v>
      </c>
      <c r="Z843" t="str">
        <f>+IFERROR(VLOOKUP(H843,#REF!,2,FALSE),"-")</f>
        <v>-</v>
      </c>
      <c r="AA843" t="s">
        <v>2394</v>
      </c>
      <c r="AB843" t="str">
        <f>+IF(W843="","-",IF(W843="UNICO","CENSO","MUESTRA"))</f>
        <v>MUESTRA</v>
      </c>
      <c r="AC843" t="s">
        <v>2398</v>
      </c>
      <c r="AD843" t="s">
        <v>134</v>
      </c>
      <c r="AF843">
        <f>+COUNTIF(Piloto!C:C,MARCO!A843)</f>
        <v>0</v>
      </c>
    </row>
    <row r="844" spans="1:32" x14ac:dyDescent="0.25">
      <c r="A844" s="5" t="str">
        <f t="shared" si="13"/>
        <v>0041DE0701</v>
      </c>
      <c r="B844" s="23" t="s">
        <v>2119</v>
      </c>
      <c r="C844" t="s">
        <v>142</v>
      </c>
      <c r="D844" t="s">
        <v>668</v>
      </c>
      <c r="E844" t="s">
        <v>669</v>
      </c>
      <c r="F844">
        <v>601878</v>
      </c>
      <c r="G844">
        <v>0</v>
      </c>
      <c r="H844" t="s">
        <v>671</v>
      </c>
      <c r="I844" t="s">
        <v>20</v>
      </c>
      <c r="J844" t="s">
        <v>74</v>
      </c>
      <c r="K844" t="s">
        <v>21</v>
      </c>
      <c r="M844" t="s">
        <v>17998</v>
      </c>
      <c r="N844" t="s">
        <v>22</v>
      </c>
      <c r="O844" t="s">
        <v>23</v>
      </c>
      <c r="P844" t="s">
        <v>26</v>
      </c>
      <c r="Q844" t="s">
        <v>27</v>
      </c>
      <c r="R844" s="13">
        <v>71</v>
      </c>
      <c r="S844" s="13">
        <v>6</v>
      </c>
      <c r="T844" s="21">
        <v>1</v>
      </c>
      <c r="V844" t="s">
        <v>2115</v>
      </c>
      <c r="W844" t="str">
        <f>+IF(V844="","",IF(MID(V844,1,3)="ECE","UNICO",IF(V844="FINES",CONCATENATE("R",IF(OR(C844="16",C844="21",C844="22",C844="23"),"16212223",IF(OR(C844="15",C844="17",C844="24",C844="25"),"15172425",C844))),IF(V844="CEBAS","UNICO",IF(VALUE(C844)&lt;=11,"AMBA","INTERIOR")))))</f>
        <v>INTERIOR</v>
      </c>
      <c r="X844" s="20" t="str">
        <f>+IF(V844="","-",CONCATENATE(V844,"_",W844))</f>
        <v>EPA_INTERIOR</v>
      </c>
      <c r="Y844" s="59">
        <v>0.32821482595275431</v>
      </c>
      <c r="Z844" t="str">
        <f>+IFERROR(VLOOKUP(H844,#REF!,2,FALSE),"-")</f>
        <v>-</v>
      </c>
      <c r="AA844" t="s">
        <v>2394</v>
      </c>
      <c r="AB844" t="str">
        <f>+IF(W844="","-",IF(W844="UNICO","CENSO","MUESTRA"))</f>
        <v>MUESTRA</v>
      </c>
      <c r="AC844" t="s">
        <v>2397</v>
      </c>
      <c r="AD844" t="s">
        <v>134</v>
      </c>
      <c r="AF844">
        <f>+COUNTIF(Piloto!C:C,MARCO!A844)</f>
        <v>0</v>
      </c>
    </row>
    <row r="845" spans="1:32" x14ac:dyDescent="0.25">
      <c r="A845" s="5" t="str">
        <f t="shared" si="13"/>
        <v>0023DE0701</v>
      </c>
      <c r="B845" s="23" t="s">
        <v>2119</v>
      </c>
      <c r="C845" t="s">
        <v>417</v>
      </c>
      <c r="D845" t="s">
        <v>495</v>
      </c>
      <c r="E845" t="s">
        <v>496</v>
      </c>
      <c r="F845">
        <v>609749</v>
      </c>
      <c r="G845">
        <v>0</v>
      </c>
      <c r="H845" t="s">
        <v>498</v>
      </c>
      <c r="I845" t="s">
        <v>20</v>
      </c>
      <c r="J845" t="s">
        <v>74</v>
      </c>
      <c r="K845" t="s">
        <v>21</v>
      </c>
      <c r="M845" t="s">
        <v>2247</v>
      </c>
      <c r="N845" t="s">
        <v>22</v>
      </c>
      <c r="O845" t="s">
        <v>23</v>
      </c>
      <c r="P845" t="s">
        <v>26</v>
      </c>
      <c r="Q845" t="s">
        <v>27</v>
      </c>
      <c r="R845" s="13">
        <v>25</v>
      </c>
      <c r="S845" s="13">
        <v>2</v>
      </c>
      <c r="T845" s="21">
        <v>1</v>
      </c>
      <c r="V845" t="s">
        <v>2115</v>
      </c>
      <c r="W845" t="str">
        <f>+IF(V845="","",IF(MID(V845,1,3)="ECE","UNICO",IF(V845="FINES",CONCATENATE("R",IF(OR(C845="16",C845="21",C845="22",C845="23"),"16212223",IF(OR(C845="15",C845="17",C845="24",C845="25"),"15172425",C845))),IF(V845="CEBAS","UNICO",IF(VALUE(C845)&lt;=11,"AMBA","INTERIOR")))))</f>
        <v>INTERIOR</v>
      </c>
      <c r="X845" s="20" t="str">
        <f>+IF(V845="","-",CONCATENATE(V845,"_",W845))</f>
        <v>EPA_INTERIOR</v>
      </c>
      <c r="Y845" s="59">
        <v>0.33187892950243419</v>
      </c>
      <c r="Z845" t="str">
        <f>+IFERROR(VLOOKUP(H845,#REF!,2,FALSE),"-")</f>
        <v>-</v>
      </c>
      <c r="AA845" t="s">
        <v>2394</v>
      </c>
      <c r="AB845" t="str">
        <f>+IF(W845="","-",IF(W845="UNICO","CENSO","MUESTRA"))</f>
        <v>MUESTRA</v>
      </c>
      <c r="AC845" t="s">
        <v>2397</v>
      </c>
      <c r="AD845" t="s">
        <v>134</v>
      </c>
      <c r="AF845">
        <f>+COUNTIF(Piloto!C:C,MARCO!A845)</f>
        <v>0</v>
      </c>
    </row>
    <row r="846" spans="1:32" x14ac:dyDescent="0.25">
      <c r="A846" s="5" t="str">
        <f t="shared" si="13"/>
        <v>0081DE0702</v>
      </c>
      <c r="B846" s="23" t="s">
        <v>2119</v>
      </c>
      <c r="C846" t="s">
        <v>153</v>
      </c>
      <c r="D846" t="s">
        <v>1427</v>
      </c>
      <c r="E846" t="s">
        <v>1428</v>
      </c>
      <c r="F846">
        <v>611796</v>
      </c>
      <c r="G846">
        <v>0</v>
      </c>
      <c r="H846" t="s">
        <v>1434</v>
      </c>
      <c r="I846" t="s">
        <v>20</v>
      </c>
      <c r="J846" t="s">
        <v>74</v>
      </c>
      <c r="K846" t="s">
        <v>21</v>
      </c>
      <c r="M846" t="s">
        <v>17954</v>
      </c>
      <c r="N846" t="s">
        <v>22</v>
      </c>
      <c r="O846" t="s">
        <v>23</v>
      </c>
      <c r="P846" t="s">
        <v>26</v>
      </c>
      <c r="Q846" t="s">
        <v>27</v>
      </c>
      <c r="R846" s="13">
        <v>127</v>
      </c>
      <c r="S846" s="13">
        <v>8</v>
      </c>
      <c r="T846" s="21">
        <v>1</v>
      </c>
      <c r="V846" t="s">
        <v>2115</v>
      </c>
      <c r="W846" t="str">
        <f>+IF(V846="","",IF(MID(V846,1,3)="ECE","UNICO",IF(V846="FINES",CONCATENATE("R",IF(OR(C846="16",C846="21",C846="22",C846="23"),"16212223",IF(OR(C846="15",C846="17",C846="24",C846="25"),"15172425",C846))),IF(V846="CEBAS","UNICO",IF(VALUE(C846)&lt;=11,"AMBA","INTERIOR")))))</f>
        <v>INTERIOR</v>
      </c>
      <c r="X846" s="20" t="str">
        <f>+IF(V846="","-",CONCATENATE(V846,"_",W846))</f>
        <v>EPA_INTERIOR</v>
      </c>
      <c r="Y846" s="59">
        <v>0.33971600358684861</v>
      </c>
      <c r="Z846" t="str">
        <f>+IFERROR(VLOOKUP(H846,#REF!,2,FALSE),"-")</f>
        <v>-</v>
      </c>
      <c r="AA846" t="s">
        <v>2394</v>
      </c>
      <c r="AB846" t="str">
        <f>+IF(W846="","-",IF(W846="UNICO","CENSO","MUESTRA"))</f>
        <v>MUESTRA</v>
      </c>
      <c r="AC846" t="s">
        <v>2397</v>
      </c>
      <c r="AD846" t="s">
        <v>134</v>
      </c>
      <c r="AF846">
        <f>+COUNTIF(Piloto!C:C,MARCO!A846)</f>
        <v>0</v>
      </c>
    </row>
    <row r="847" spans="1:32" x14ac:dyDescent="0.25">
      <c r="A847" s="5" t="str">
        <f t="shared" si="13"/>
        <v>0054DE0701</v>
      </c>
      <c r="B847" s="23" t="s">
        <v>2119</v>
      </c>
      <c r="C847" t="s">
        <v>417</v>
      </c>
      <c r="D847" t="s">
        <v>877</v>
      </c>
      <c r="E847" t="s">
        <v>878</v>
      </c>
      <c r="F847">
        <v>609718</v>
      </c>
      <c r="G847">
        <v>0</v>
      </c>
      <c r="H847" t="s">
        <v>880</v>
      </c>
      <c r="I847" t="s">
        <v>20</v>
      </c>
      <c r="J847" t="s">
        <v>74</v>
      </c>
      <c r="K847" t="s">
        <v>21</v>
      </c>
      <c r="M847" t="s">
        <v>17955</v>
      </c>
      <c r="N847" t="s">
        <v>22</v>
      </c>
      <c r="O847" t="s">
        <v>23</v>
      </c>
      <c r="P847" t="s">
        <v>26</v>
      </c>
      <c r="Q847" t="s">
        <v>27</v>
      </c>
      <c r="R847" s="13">
        <v>45</v>
      </c>
      <c r="S847" s="13">
        <v>4</v>
      </c>
      <c r="T847" s="21">
        <v>1</v>
      </c>
      <c r="V847" t="s">
        <v>2115</v>
      </c>
      <c r="W847" t="str">
        <f>+IF(V847="","",IF(MID(V847,1,3)="ECE","UNICO",IF(V847="FINES",CONCATENATE("R",IF(OR(C847="16",C847="21",C847="22",C847="23"),"16212223",IF(OR(C847="15",C847="17",C847="24",C847="25"),"15172425",C847))),IF(V847="CEBAS","UNICO",IF(VALUE(C847)&lt;=11,"AMBA","INTERIOR")))))</f>
        <v>INTERIOR</v>
      </c>
      <c r="X847" s="20" t="str">
        <f>+IF(V847="","-",CONCATENATE(V847,"_",W847))</f>
        <v>EPA_INTERIOR</v>
      </c>
      <c r="Y847" s="59">
        <v>0.3446853888385436</v>
      </c>
      <c r="Z847" t="str">
        <f>+IFERROR(VLOOKUP(H847,#REF!,2,FALSE),"-")</f>
        <v>-</v>
      </c>
      <c r="AA847" t="s">
        <v>2394</v>
      </c>
      <c r="AB847" t="str">
        <f>+IF(W847="","-",IF(W847="UNICO","CENSO","MUESTRA"))</f>
        <v>MUESTRA</v>
      </c>
      <c r="AC847" t="s">
        <v>2398</v>
      </c>
      <c r="AD847" t="s">
        <v>134</v>
      </c>
      <c r="AF847">
        <f>+COUNTIF(Piloto!C:C,MARCO!A847)</f>
        <v>0</v>
      </c>
    </row>
    <row r="848" spans="1:32" x14ac:dyDescent="0.25">
      <c r="A848" s="5" t="str">
        <f t="shared" si="13"/>
        <v>0088DE0701</v>
      </c>
      <c r="B848" s="23" t="s">
        <v>2119</v>
      </c>
      <c r="C848" t="s">
        <v>156</v>
      </c>
      <c r="D848" t="s">
        <v>1536</v>
      </c>
      <c r="E848" t="s">
        <v>1537</v>
      </c>
      <c r="F848">
        <v>606653</v>
      </c>
      <c r="G848">
        <v>0</v>
      </c>
      <c r="H848" t="s">
        <v>1539</v>
      </c>
      <c r="I848" t="s">
        <v>20</v>
      </c>
      <c r="J848" t="s">
        <v>74</v>
      </c>
      <c r="K848" t="s">
        <v>21</v>
      </c>
      <c r="M848" t="s">
        <v>17956</v>
      </c>
      <c r="N848" t="s">
        <v>22</v>
      </c>
      <c r="O848" t="s">
        <v>23</v>
      </c>
      <c r="P848" t="s">
        <v>26</v>
      </c>
      <c r="Q848" t="s">
        <v>27</v>
      </c>
      <c r="R848" s="13">
        <v>86</v>
      </c>
      <c r="S848" s="13">
        <v>7</v>
      </c>
      <c r="T848" s="21">
        <v>1</v>
      </c>
      <c r="V848" t="s">
        <v>2115</v>
      </c>
      <c r="W848" t="str">
        <f>+IF(V848="","",IF(MID(V848,1,3)="ECE","UNICO",IF(V848="FINES",CONCATENATE("R",IF(OR(C848="16",C848="21",C848="22",C848="23"),"16212223",IF(OR(C848="15",C848="17",C848="24",C848="25"),"15172425",C848))),IF(V848="CEBAS","UNICO",IF(VALUE(C848)&lt;=11,"AMBA","INTERIOR")))))</f>
        <v>INTERIOR</v>
      </c>
      <c r="X848" s="20" t="str">
        <f>+IF(V848="","-",CONCATENATE(V848,"_",W848))</f>
        <v>EPA_INTERIOR</v>
      </c>
      <c r="Y848" s="59">
        <v>0.34890301604019969</v>
      </c>
      <c r="Z848" t="str">
        <f>+IFERROR(VLOOKUP(H848,#REF!,2,FALSE),"-")</f>
        <v>-</v>
      </c>
      <c r="AA848" t="s">
        <v>2394</v>
      </c>
      <c r="AB848" t="str">
        <f>+IF(W848="","-",IF(W848="UNICO","CENSO","MUESTRA"))</f>
        <v>MUESTRA</v>
      </c>
      <c r="AC848" t="s">
        <v>2398</v>
      </c>
      <c r="AD848" t="s">
        <v>134</v>
      </c>
      <c r="AF848">
        <f>+COUNTIF(Piloto!C:C,MARCO!A848)</f>
        <v>0</v>
      </c>
    </row>
    <row r="849" spans="1:32" x14ac:dyDescent="0.25">
      <c r="A849" s="5" t="str">
        <f t="shared" si="13"/>
        <v>0028DE0701</v>
      </c>
      <c r="B849" s="23" t="s">
        <v>2119</v>
      </c>
      <c r="C849" t="s">
        <v>141</v>
      </c>
      <c r="D849" t="s">
        <v>184</v>
      </c>
      <c r="E849" t="s">
        <v>534</v>
      </c>
      <c r="F849">
        <v>611538</v>
      </c>
      <c r="G849">
        <v>0</v>
      </c>
      <c r="H849" t="s">
        <v>536</v>
      </c>
      <c r="I849" t="s">
        <v>20</v>
      </c>
      <c r="J849" t="s">
        <v>74</v>
      </c>
      <c r="K849" t="s">
        <v>21</v>
      </c>
      <c r="M849" t="s">
        <v>17819</v>
      </c>
      <c r="N849" t="s">
        <v>22</v>
      </c>
      <c r="O849" t="s">
        <v>23</v>
      </c>
      <c r="P849" t="s">
        <v>26</v>
      </c>
      <c r="Q849" t="s">
        <v>27</v>
      </c>
      <c r="R849" s="13">
        <v>126</v>
      </c>
      <c r="S849" s="13">
        <v>8</v>
      </c>
      <c r="T849" s="21">
        <v>1</v>
      </c>
      <c r="V849" t="s">
        <v>2115</v>
      </c>
      <c r="W849" t="str">
        <f>+IF(V849="","",IF(MID(V849,1,3)="ECE","UNICO",IF(V849="FINES",CONCATENATE("R",IF(OR(C849="16",C849="21",C849="22",C849="23"),"16212223",IF(OR(C849="15",C849="17",C849="24",C849="25"),"15172425",C849))),IF(V849="CEBAS","UNICO",IF(VALUE(C849)&lt;=11,"AMBA","INTERIOR")))))</f>
        <v>INTERIOR</v>
      </c>
      <c r="X849" s="20" t="str">
        <f>+IF(V849="","-",CONCATENATE(V849,"_",W849))</f>
        <v>EPA_INTERIOR</v>
      </c>
      <c r="Y849" s="59">
        <v>0.34976816726358312</v>
      </c>
      <c r="Z849" t="str">
        <f>+IFERROR(VLOOKUP(H849,#REF!,2,FALSE),"-")</f>
        <v>-</v>
      </c>
      <c r="AA849" t="s">
        <v>2394</v>
      </c>
      <c r="AB849" t="str">
        <f>+IF(W849="","-",IF(W849="UNICO","CENSO","MUESTRA"))</f>
        <v>MUESTRA</v>
      </c>
      <c r="AC849" t="s">
        <v>2397</v>
      </c>
      <c r="AD849" t="s">
        <v>134</v>
      </c>
      <c r="AF849">
        <f>+COUNTIF(Piloto!C:C,MARCO!A849)</f>
        <v>0</v>
      </c>
    </row>
    <row r="850" spans="1:32" x14ac:dyDescent="0.25">
      <c r="A850" s="5" t="str">
        <f t="shared" si="13"/>
        <v>0008DE0710</v>
      </c>
      <c r="B850" s="23" t="s">
        <v>2119</v>
      </c>
      <c r="C850" t="s">
        <v>139</v>
      </c>
      <c r="D850" t="s">
        <v>312</v>
      </c>
      <c r="E850" t="s">
        <v>314</v>
      </c>
      <c r="F850">
        <v>611895</v>
      </c>
      <c r="G850">
        <v>0</v>
      </c>
      <c r="H850" t="s">
        <v>318</v>
      </c>
      <c r="I850" t="s">
        <v>20</v>
      </c>
      <c r="J850" t="s">
        <v>74</v>
      </c>
      <c r="K850" t="s">
        <v>21</v>
      </c>
      <c r="M850" t="s">
        <v>18002</v>
      </c>
      <c r="N850" t="s">
        <v>22</v>
      </c>
      <c r="O850" t="s">
        <v>23</v>
      </c>
      <c r="P850" t="s">
        <v>26</v>
      </c>
      <c r="Q850" t="s">
        <v>27</v>
      </c>
      <c r="R850" s="13">
        <v>75</v>
      </c>
      <c r="S850" s="13">
        <v>8</v>
      </c>
      <c r="T850" s="21">
        <v>1</v>
      </c>
      <c r="V850" t="s">
        <v>2115</v>
      </c>
      <c r="W850" t="str">
        <f>+IF(V850="","",IF(MID(V850,1,3)="ECE","UNICO",IF(V850="FINES",CONCATENATE("R",IF(OR(C850="16",C850="21",C850="22",C850="23"),"16212223",IF(OR(C850="15",C850="17",C850="24",C850="25"),"15172425",C850))),IF(V850="CEBAS","UNICO",IF(VALUE(C850)&lt;=11,"AMBA","INTERIOR")))))</f>
        <v>INTERIOR</v>
      </c>
      <c r="X850" s="20" t="str">
        <f>+IF(V850="","-",CONCATENATE(V850,"_",W850))</f>
        <v>EPA_INTERIOR</v>
      </c>
      <c r="Y850" s="59">
        <v>0.35225696613391239</v>
      </c>
      <c r="Z850" t="str">
        <f>+IFERROR(VLOOKUP(H850,#REF!,2,FALSE),"-")</f>
        <v>-</v>
      </c>
      <c r="AA850" t="s">
        <v>2394</v>
      </c>
      <c r="AB850" t="str">
        <f>+IF(W850="","-",IF(W850="UNICO","CENSO","MUESTRA"))</f>
        <v>MUESTRA</v>
      </c>
      <c r="AC850" t="s">
        <v>2398</v>
      </c>
      <c r="AD850" t="s">
        <v>134</v>
      </c>
      <c r="AF850">
        <f>+COUNTIF(Piloto!C:C,MARCO!A850)</f>
        <v>0</v>
      </c>
    </row>
    <row r="851" spans="1:32" x14ac:dyDescent="0.25">
      <c r="A851" s="5" t="str">
        <f t="shared" si="13"/>
        <v>0043DE0703</v>
      </c>
      <c r="B851" s="23" t="s">
        <v>2119</v>
      </c>
      <c r="C851" t="s">
        <v>161</v>
      </c>
      <c r="D851" t="s">
        <v>677</v>
      </c>
      <c r="E851" t="s">
        <v>678</v>
      </c>
      <c r="F851">
        <v>605101</v>
      </c>
      <c r="G851">
        <v>0</v>
      </c>
      <c r="H851" t="s">
        <v>711</v>
      </c>
      <c r="I851" t="s">
        <v>20</v>
      </c>
      <c r="J851" t="s">
        <v>74</v>
      </c>
      <c r="K851" t="s">
        <v>21</v>
      </c>
      <c r="M851" t="s">
        <v>17957</v>
      </c>
      <c r="N851" t="s">
        <v>22</v>
      </c>
      <c r="O851" t="s">
        <v>23</v>
      </c>
      <c r="P851" t="s">
        <v>26</v>
      </c>
      <c r="Q851" t="s">
        <v>27</v>
      </c>
      <c r="R851" s="13">
        <v>160</v>
      </c>
      <c r="S851" s="13">
        <v>10</v>
      </c>
      <c r="T851" s="21">
        <v>1</v>
      </c>
      <c r="V851" t="s">
        <v>2115</v>
      </c>
      <c r="W851" t="str">
        <f>+IF(V851="","",IF(MID(V851,1,3)="ECE","UNICO",IF(V851="FINES",CONCATENATE("R",IF(OR(C851="16",C851="21",C851="22",C851="23"),"16212223",IF(OR(C851="15",C851="17",C851="24",C851="25"),"15172425",C851))),IF(V851="CEBAS","UNICO",IF(VALUE(C851)&lt;=11,"AMBA","INTERIOR")))))</f>
        <v>INTERIOR</v>
      </c>
      <c r="X851" s="20" t="str">
        <f>+IF(V851="","-",CONCATENATE(V851,"_",W851))</f>
        <v>EPA_INTERIOR</v>
      </c>
      <c r="Y851" s="59">
        <v>0.35617067813873288</v>
      </c>
      <c r="Z851" t="str">
        <f>+IFERROR(VLOOKUP(H851,#REF!,2,FALSE),"-")</f>
        <v>-</v>
      </c>
      <c r="AA851" t="s">
        <v>2394</v>
      </c>
      <c r="AB851" t="str">
        <f>+IF(W851="","-",IF(W851="UNICO","CENSO","MUESTRA"))</f>
        <v>MUESTRA</v>
      </c>
      <c r="AC851" t="s">
        <v>2397</v>
      </c>
      <c r="AD851" t="s">
        <v>134</v>
      </c>
      <c r="AF851">
        <f>+COUNTIF(Piloto!C:C,MARCO!A851)</f>
        <v>0</v>
      </c>
    </row>
    <row r="852" spans="1:32" x14ac:dyDescent="0.25">
      <c r="A852" s="5" t="str">
        <f t="shared" si="13"/>
        <v>0065DE0701</v>
      </c>
      <c r="B852" s="23" t="s">
        <v>2119</v>
      </c>
      <c r="C852" t="s">
        <v>280</v>
      </c>
      <c r="D852" t="s">
        <v>1047</v>
      </c>
      <c r="E852" t="s">
        <v>1048</v>
      </c>
      <c r="F852">
        <v>608119</v>
      </c>
      <c r="G852">
        <v>0</v>
      </c>
      <c r="H852" t="s">
        <v>1050</v>
      </c>
      <c r="I852" t="s">
        <v>20</v>
      </c>
      <c r="J852" t="s">
        <v>74</v>
      </c>
      <c r="K852" t="s">
        <v>21</v>
      </c>
      <c r="M852" t="s">
        <v>17822</v>
      </c>
      <c r="N852" t="s">
        <v>22</v>
      </c>
      <c r="O852" t="s">
        <v>23</v>
      </c>
      <c r="P852" t="s">
        <v>26</v>
      </c>
      <c r="Q852" t="s">
        <v>27</v>
      </c>
      <c r="R852" s="13">
        <v>81</v>
      </c>
      <c r="S852" s="13">
        <v>4</v>
      </c>
      <c r="T852" s="21">
        <v>1</v>
      </c>
      <c r="V852" t="s">
        <v>2115</v>
      </c>
      <c r="W852" t="str">
        <f>+IF(V852="","",IF(MID(V852,1,3)="ECE","UNICO",IF(V852="FINES",CONCATENATE("R",IF(OR(C852="16",C852="21",C852="22",C852="23"),"16212223",IF(OR(C852="15",C852="17",C852="24",C852="25"),"15172425",C852))),IF(V852="CEBAS","UNICO",IF(VALUE(C852)&lt;=11,"AMBA","INTERIOR")))))</f>
        <v>INTERIOR</v>
      </c>
      <c r="X852" s="20" t="str">
        <f>+IF(V852="","-",CONCATENATE(V852,"_",W852))</f>
        <v>EPA_INTERIOR</v>
      </c>
      <c r="Y852" s="59">
        <v>0.35774970385763383</v>
      </c>
      <c r="Z852" t="str">
        <f>+IFERROR(VLOOKUP(H852,#REF!,2,FALSE),"-")</f>
        <v>-</v>
      </c>
      <c r="AA852" t="s">
        <v>2394</v>
      </c>
      <c r="AB852" t="str">
        <f>+IF(W852="","-",IF(W852="UNICO","CENSO","MUESTRA"))</f>
        <v>MUESTRA</v>
      </c>
      <c r="AC852" t="s">
        <v>2397</v>
      </c>
      <c r="AD852" t="s">
        <v>134</v>
      </c>
      <c r="AF852">
        <f>+COUNTIF(Piloto!C:C,MARCO!A852)</f>
        <v>0</v>
      </c>
    </row>
    <row r="853" spans="1:32" x14ac:dyDescent="0.25">
      <c r="A853" s="5" t="str">
        <f t="shared" si="13"/>
        <v>0029DE0702</v>
      </c>
      <c r="B853" s="23" t="s">
        <v>2119</v>
      </c>
      <c r="C853" t="s">
        <v>280</v>
      </c>
      <c r="D853" t="s">
        <v>542</v>
      </c>
      <c r="E853" t="s">
        <v>543</v>
      </c>
      <c r="F853">
        <v>607782</v>
      </c>
      <c r="G853">
        <v>0</v>
      </c>
      <c r="H853" t="s">
        <v>545</v>
      </c>
      <c r="I853" t="s">
        <v>20</v>
      </c>
      <c r="J853" t="s">
        <v>74</v>
      </c>
      <c r="K853" t="s">
        <v>21</v>
      </c>
      <c r="M853" t="s">
        <v>17958</v>
      </c>
      <c r="N853" t="s">
        <v>22</v>
      </c>
      <c r="O853" t="s">
        <v>23</v>
      </c>
      <c r="P853" t="s">
        <v>26</v>
      </c>
      <c r="Q853" t="s">
        <v>27</v>
      </c>
      <c r="R853" s="13">
        <v>93</v>
      </c>
      <c r="S853" s="13">
        <v>9</v>
      </c>
      <c r="T853" s="21">
        <v>1</v>
      </c>
      <c r="V853" t="s">
        <v>2115</v>
      </c>
      <c r="W853" t="str">
        <f>+IF(V853="","",IF(MID(V853,1,3)="ECE","UNICO",IF(V853="FINES",CONCATENATE("R",IF(OR(C853="16",C853="21",C853="22",C853="23"),"16212223",IF(OR(C853="15",C853="17",C853="24",C853="25"),"15172425",C853))),IF(V853="CEBAS","UNICO",IF(VALUE(C853)&lt;=11,"AMBA","INTERIOR")))))</f>
        <v>INTERIOR</v>
      </c>
      <c r="X853" s="20" t="str">
        <f>+IF(V853="","-",CONCATENATE(V853,"_",W853))</f>
        <v>EPA_INTERIOR</v>
      </c>
      <c r="Y853" s="59">
        <v>0.35894751037870137</v>
      </c>
      <c r="Z853" t="str">
        <f>+IFERROR(VLOOKUP(H853,#REF!,2,FALSE),"-")</f>
        <v>-</v>
      </c>
      <c r="AA853" t="s">
        <v>2394</v>
      </c>
      <c r="AB853" t="str">
        <f>+IF(W853="","-",IF(W853="UNICO","CENSO","MUESTRA"))</f>
        <v>MUESTRA</v>
      </c>
      <c r="AC853" t="s">
        <v>2397</v>
      </c>
      <c r="AD853" t="s">
        <v>134</v>
      </c>
      <c r="AF853">
        <f>+COUNTIF(Piloto!C:C,MARCO!A853)</f>
        <v>0</v>
      </c>
    </row>
    <row r="854" spans="1:32" x14ac:dyDescent="0.25">
      <c r="A854" s="5" t="str">
        <f t="shared" si="13"/>
        <v>0102DE0704</v>
      </c>
      <c r="B854" s="23" t="s">
        <v>2119</v>
      </c>
      <c r="C854" t="s">
        <v>242</v>
      </c>
      <c r="D854" t="s">
        <v>239</v>
      </c>
      <c r="E854" t="s">
        <v>1713</v>
      </c>
      <c r="F854">
        <v>605214</v>
      </c>
      <c r="G854">
        <v>0</v>
      </c>
      <c r="H854" t="s">
        <v>1721</v>
      </c>
      <c r="I854" t="s">
        <v>20</v>
      </c>
      <c r="J854" t="s">
        <v>74</v>
      </c>
      <c r="K854" t="s">
        <v>21</v>
      </c>
      <c r="M854" t="s">
        <v>17826</v>
      </c>
      <c r="N854" t="s">
        <v>22</v>
      </c>
      <c r="O854" t="s">
        <v>23</v>
      </c>
      <c r="P854" t="s">
        <v>26</v>
      </c>
      <c r="Q854" t="s">
        <v>27</v>
      </c>
      <c r="R854" s="13">
        <v>49</v>
      </c>
      <c r="S854" s="13">
        <v>4</v>
      </c>
      <c r="T854" s="21">
        <v>1</v>
      </c>
      <c r="V854" t="s">
        <v>2115</v>
      </c>
      <c r="W854" t="str">
        <f>+IF(V854="","",IF(MID(V854,1,3)="ECE","UNICO",IF(V854="FINES",CONCATENATE("R",IF(OR(C854="16",C854="21",C854="22",C854="23"),"16212223",IF(OR(C854="15",C854="17",C854="24",C854="25"),"15172425",C854))),IF(V854="CEBAS","UNICO",IF(VALUE(C854)&lt;=11,"AMBA","INTERIOR")))))</f>
        <v>INTERIOR</v>
      </c>
      <c r="X854" s="20" t="str">
        <f>+IF(V854="","-",CONCATENATE(V854,"_",W854))</f>
        <v>EPA_INTERIOR</v>
      </c>
      <c r="Y854" s="59">
        <v>0.36007107628716362</v>
      </c>
      <c r="Z854" t="str">
        <f>+IFERROR(VLOOKUP(H854,#REF!,2,FALSE),"-")</f>
        <v>-</v>
      </c>
      <c r="AA854" t="s">
        <v>2394</v>
      </c>
      <c r="AB854" t="str">
        <f>+IF(W854="","-",IF(W854="UNICO","CENSO","MUESTRA"))</f>
        <v>MUESTRA</v>
      </c>
      <c r="AC854" t="s">
        <v>2398</v>
      </c>
      <c r="AD854" t="s">
        <v>134</v>
      </c>
      <c r="AF854">
        <f>+COUNTIF(Piloto!C:C,MARCO!A854)</f>
        <v>0</v>
      </c>
    </row>
    <row r="855" spans="1:32" x14ac:dyDescent="0.25">
      <c r="A855" s="5" t="str">
        <f t="shared" si="13"/>
        <v>0024DE0701</v>
      </c>
      <c r="B855" s="23" t="s">
        <v>2119</v>
      </c>
      <c r="C855" t="s">
        <v>417</v>
      </c>
      <c r="D855" t="s">
        <v>502</v>
      </c>
      <c r="E855" t="s">
        <v>503</v>
      </c>
      <c r="F855">
        <v>624583</v>
      </c>
      <c r="G855">
        <v>0</v>
      </c>
      <c r="H855" t="s">
        <v>505</v>
      </c>
      <c r="I855" t="s">
        <v>20</v>
      </c>
      <c r="J855" t="s">
        <v>74</v>
      </c>
      <c r="K855" t="s">
        <v>21</v>
      </c>
      <c r="M855" t="s">
        <v>2247</v>
      </c>
      <c r="N855" t="s">
        <v>22</v>
      </c>
      <c r="O855" t="s">
        <v>23</v>
      </c>
      <c r="P855" t="s">
        <v>26</v>
      </c>
      <c r="Q855" t="s">
        <v>27</v>
      </c>
      <c r="R855" s="13">
        <v>58</v>
      </c>
      <c r="S855" s="13">
        <v>6</v>
      </c>
      <c r="T855" s="21">
        <v>1</v>
      </c>
      <c r="V855" t="s">
        <v>2115</v>
      </c>
      <c r="W855" t="str">
        <f>+IF(V855="","",IF(MID(V855,1,3)="ECE","UNICO",IF(V855="FINES",CONCATENATE("R",IF(OR(C855="16",C855="21",C855="22",C855="23"),"16212223",IF(OR(C855="15",C855="17",C855="24",C855="25"),"15172425",C855))),IF(V855="CEBAS","UNICO",IF(VALUE(C855)&lt;=11,"AMBA","INTERIOR")))))</f>
        <v>INTERIOR</v>
      </c>
      <c r="X855" s="20" t="str">
        <f>+IF(V855="","-",CONCATENATE(V855,"_",W855))</f>
        <v>EPA_INTERIOR</v>
      </c>
      <c r="Y855" s="59">
        <v>0.36396006345748899</v>
      </c>
      <c r="Z855" t="str">
        <f>+IFERROR(VLOOKUP(H855,#REF!,2,FALSE),"-")</f>
        <v>-</v>
      </c>
      <c r="AA855" t="s">
        <v>2394</v>
      </c>
      <c r="AB855" t="str">
        <f>+IF(W855="","-",IF(W855="UNICO","CENSO","MUESTRA"))</f>
        <v>MUESTRA</v>
      </c>
      <c r="AC855" t="s">
        <v>2398</v>
      </c>
      <c r="AD855" t="s">
        <v>134</v>
      </c>
      <c r="AF855">
        <f>+COUNTIF(Piloto!C:C,MARCO!A855)</f>
        <v>0</v>
      </c>
    </row>
    <row r="856" spans="1:32" x14ac:dyDescent="0.25">
      <c r="A856" s="5" t="str">
        <f t="shared" si="13"/>
        <v>0075DE0703</v>
      </c>
      <c r="B856" s="23" t="s">
        <v>2119</v>
      </c>
      <c r="C856" t="s">
        <v>242</v>
      </c>
      <c r="D856" t="s">
        <v>1350</v>
      </c>
      <c r="E856" t="s">
        <v>1351</v>
      </c>
      <c r="F856">
        <v>610527</v>
      </c>
      <c r="G856">
        <v>0</v>
      </c>
      <c r="H856" t="s">
        <v>1353</v>
      </c>
      <c r="I856" t="s">
        <v>20</v>
      </c>
      <c r="J856" t="s">
        <v>74</v>
      </c>
      <c r="K856" t="s">
        <v>21</v>
      </c>
      <c r="M856" t="s">
        <v>17990</v>
      </c>
      <c r="N856" t="s">
        <v>22</v>
      </c>
      <c r="O856" t="s">
        <v>23</v>
      </c>
      <c r="P856" t="s">
        <v>26</v>
      </c>
      <c r="Q856" t="s">
        <v>27</v>
      </c>
      <c r="R856" s="13">
        <v>76</v>
      </c>
      <c r="S856" s="13">
        <v>6</v>
      </c>
      <c r="T856" s="21">
        <v>1</v>
      </c>
      <c r="V856" t="s">
        <v>2115</v>
      </c>
      <c r="W856" t="str">
        <f>+IF(V856="","",IF(MID(V856,1,3)="ECE","UNICO",IF(V856="FINES",CONCATENATE("R",IF(OR(C856="16",C856="21",C856="22",C856="23"),"16212223",IF(OR(C856="15",C856="17",C856="24",C856="25"),"15172425",C856))),IF(V856="CEBAS","UNICO",IF(VALUE(C856)&lt;=11,"AMBA","INTERIOR")))))</f>
        <v>INTERIOR</v>
      </c>
      <c r="X856" s="20" t="str">
        <f>+IF(V856="","-",CONCATENATE(V856,"_",W856))</f>
        <v>EPA_INTERIOR</v>
      </c>
      <c r="Y856" s="59">
        <v>0.36941897028531778</v>
      </c>
      <c r="Z856" t="str">
        <f>+IFERROR(VLOOKUP(H856,#REF!,2,FALSE),"-")</f>
        <v>-</v>
      </c>
      <c r="AA856" t="s">
        <v>2394</v>
      </c>
      <c r="AB856" t="str">
        <f>+IF(W856="","-",IF(W856="UNICO","CENSO","MUESTRA"))</f>
        <v>MUESTRA</v>
      </c>
      <c r="AC856" t="s">
        <v>2398</v>
      </c>
      <c r="AD856" t="s">
        <v>134</v>
      </c>
      <c r="AF856">
        <f>+COUNTIF(Piloto!C:C,MARCO!A856)</f>
        <v>0</v>
      </c>
    </row>
    <row r="857" spans="1:32" x14ac:dyDescent="0.25">
      <c r="A857" s="5" t="str">
        <f t="shared" si="13"/>
        <v>0102DE0705</v>
      </c>
      <c r="B857" s="23" t="s">
        <v>2119</v>
      </c>
      <c r="C857" t="s">
        <v>242</v>
      </c>
      <c r="D857" t="s">
        <v>239</v>
      </c>
      <c r="E857" t="s">
        <v>1713</v>
      </c>
      <c r="F857">
        <v>624566</v>
      </c>
      <c r="G857">
        <v>0</v>
      </c>
      <c r="H857" t="s">
        <v>1725</v>
      </c>
      <c r="I857" t="s">
        <v>20</v>
      </c>
      <c r="J857" t="s">
        <v>74</v>
      </c>
      <c r="K857" t="s">
        <v>21</v>
      </c>
      <c r="M857" t="s">
        <v>17778</v>
      </c>
      <c r="N857" t="s">
        <v>136</v>
      </c>
      <c r="O857" t="s">
        <v>23</v>
      </c>
      <c r="P857" t="s">
        <v>26</v>
      </c>
      <c r="Q857" t="s">
        <v>27</v>
      </c>
      <c r="R857" s="13">
        <v>40</v>
      </c>
      <c r="S857" s="13">
        <v>3</v>
      </c>
      <c r="T857" s="21">
        <v>1</v>
      </c>
      <c r="V857" t="s">
        <v>2115</v>
      </c>
      <c r="W857" t="str">
        <f>+IF(V857="","",IF(MID(V857,1,3)="ECE","UNICO",IF(V857="FINES",CONCATENATE("R",IF(OR(C857="16",C857="21",C857="22",C857="23"),"16212223",IF(OR(C857="15",C857="17",C857="24",C857="25"),"15172425",C857))),IF(V857="CEBAS","UNICO",IF(VALUE(C857)&lt;=11,"AMBA","INTERIOR")))))</f>
        <v>INTERIOR</v>
      </c>
      <c r="X857" s="20" t="str">
        <f>+IF(V857="","-",CONCATENATE(V857,"_",W857))</f>
        <v>EPA_INTERIOR</v>
      </c>
      <c r="Y857" s="59">
        <v>0.37225774557966929</v>
      </c>
      <c r="Z857" t="str">
        <f>+IFERROR(VLOOKUP(H857,#REF!,2,FALSE),"-")</f>
        <v>-</v>
      </c>
      <c r="AA857" t="s">
        <v>2394</v>
      </c>
      <c r="AB857" t="str">
        <f>+IF(W857="","-",IF(W857="UNICO","CENSO","MUESTRA"))</f>
        <v>MUESTRA</v>
      </c>
      <c r="AC857" t="s">
        <v>2397</v>
      </c>
      <c r="AD857" t="s">
        <v>134</v>
      </c>
      <c r="AF857">
        <f>+COUNTIF(Piloto!C:C,MARCO!A857)</f>
        <v>1</v>
      </c>
    </row>
    <row r="858" spans="1:32" x14ac:dyDescent="0.25">
      <c r="A858" s="5" t="str">
        <f t="shared" si="13"/>
        <v>0077DE0703</v>
      </c>
      <c r="B858" s="23" t="s">
        <v>2119</v>
      </c>
      <c r="C858" t="s">
        <v>157</v>
      </c>
      <c r="D858" t="s">
        <v>387</v>
      </c>
      <c r="E858" t="s">
        <v>1380</v>
      </c>
      <c r="F858">
        <v>603629</v>
      </c>
      <c r="G858">
        <v>0</v>
      </c>
      <c r="H858" t="s">
        <v>1390</v>
      </c>
      <c r="I858" t="s">
        <v>20</v>
      </c>
      <c r="J858" t="s">
        <v>74</v>
      </c>
      <c r="K858" t="s">
        <v>21</v>
      </c>
      <c r="M858" t="s">
        <v>17991</v>
      </c>
      <c r="N858" t="s">
        <v>22</v>
      </c>
      <c r="O858" t="s">
        <v>23</v>
      </c>
      <c r="P858" t="s">
        <v>26</v>
      </c>
      <c r="Q858" t="s">
        <v>27</v>
      </c>
      <c r="R858" s="13">
        <v>339</v>
      </c>
      <c r="S858" s="13">
        <v>8</v>
      </c>
      <c r="T858" s="21">
        <v>1</v>
      </c>
      <c r="V858" t="s">
        <v>2115</v>
      </c>
      <c r="W858" t="str">
        <f>+IF(V858="","",IF(MID(V858,1,3)="ECE","UNICO",IF(V858="FINES",CONCATENATE("R",IF(OR(C858="16",C858="21",C858="22",C858="23"),"16212223",IF(OR(C858="15",C858="17",C858="24",C858="25"),"15172425",C858))),IF(V858="CEBAS","UNICO",IF(VALUE(C858)&lt;=11,"AMBA","INTERIOR")))))</f>
        <v>INTERIOR</v>
      </c>
      <c r="X858" s="20" t="str">
        <f>+IF(V858="","-",CONCATENATE(V858,"_",W858))</f>
        <v>EPA_INTERIOR</v>
      </c>
      <c r="Y858" s="59">
        <v>0.37288847016660792</v>
      </c>
      <c r="Z858" t="str">
        <f>+IFERROR(VLOOKUP(H858,#REF!,2,FALSE),"-")</f>
        <v>-</v>
      </c>
      <c r="AA858" t="s">
        <v>2394</v>
      </c>
      <c r="AB858" t="str">
        <f>+IF(W858="","-",IF(W858="UNICO","CENSO","MUESTRA"))</f>
        <v>MUESTRA</v>
      </c>
      <c r="AC858" t="s">
        <v>2398</v>
      </c>
      <c r="AD858" t="s">
        <v>134</v>
      </c>
      <c r="AF858">
        <f>+COUNTIF(Piloto!C:C,MARCO!A858)</f>
        <v>0</v>
      </c>
    </row>
    <row r="859" spans="1:32" x14ac:dyDescent="0.25">
      <c r="A859" s="5" t="str">
        <f t="shared" si="13"/>
        <v>0013DE0701</v>
      </c>
      <c r="B859" s="23" t="s">
        <v>2119</v>
      </c>
      <c r="C859" t="s">
        <v>141</v>
      </c>
      <c r="D859" t="s">
        <v>409</v>
      </c>
      <c r="E859" t="s">
        <v>411</v>
      </c>
      <c r="F859">
        <v>602654</v>
      </c>
      <c r="G859">
        <v>0</v>
      </c>
      <c r="H859" t="s">
        <v>413</v>
      </c>
      <c r="I859" t="s">
        <v>20</v>
      </c>
      <c r="J859" t="s">
        <v>74</v>
      </c>
      <c r="K859" t="s">
        <v>21</v>
      </c>
      <c r="M859" t="s">
        <v>17937</v>
      </c>
      <c r="N859" t="s">
        <v>22</v>
      </c>
      <c r="O859" t="s">
        <v>23</v>
      </c>
      <c r="P859" t="s">
        <v>26</v>
      </c>
      <c r="Q859" t="s">
        <v>27</v>
      </c>
      <c r="R859" s="13">
        <v>22</v>
      </c>
      <c r="S859" s="13">
        <v>2</v>
      </c>
      <c r="T859" s="21">
        <v>1</v>
      </c>
      <c r="V859" t="s">
        <v>2115</v>
      </c>
      <c r="W859" t="str">
        <f>+IF(V859="","",IF(MID(V859,1,3)="ECE","UNICO",IF(V859="FINES",CONCATENATE("R",IF(OR(C859="16",C859="21",C859="22",C859="23"),"16212223",IF(OR(C859="15",C859="17",C859="24",C859="25"),"15172425",C859))),IF(V859="CEBAS","UNICO",IF(VALUE(C859)&lt;=11,"AMBA","INTERIOR")))))</f>
        <v>INTERIOR</v>
      </c>
      <c r="X859" s="20" t="str">
        <f>+IF(V859="","-",CONCATENATE(V859,"_",W859))</f>
        <v>EPA_INTERIOR</v>
      </c>
      <c r="Y859" s="59">
        <v>0.37542850800922939</v>
      </c>
      <c r="Z859" t="str">
        <f>+IFERROR(VLOOKUP(H859,#REF!,2,FALSE),"-")</f>
        <v>-</v>
      </c>
      <c r="AA859" t="s">
        <v>2394</v>
      </c>
      <c r="AB859" t="str">
        <f>+IF(W859="","-",IF(W859="UNICO","CENSO","MUESTRA"))</f>
        <v>MUESTRA</v>
      </c>
      <c r="AC859" t="s">
        <v>2398</v>
      </c>
      <c r="AD859" t="s">
        <v>134</v>
      </c>
      <c r="AF859">
        <f>+COUNTIF(Piloto!C:C,MARCO!A859)</f>
        <v>0</v>
      </c>
    </row>
    <row r="860" spans="1:32" x14ac:dyDescent="0.25">
      <c r="A860" s="5" t="str">
        <f t="shared" si="13"/>
        <v>0048DE0701</v>
      </c>
      <c r="B860" s="23" t="s">
        <v>2119</v>
      </c>
      <c r="C860" t="s">
        <v>83</v>
      </c>
      <c r="D860" t="s">
        <v>828</v>
      </c>
      <c r="E860" t="s">
        <v>829</v>
      </c>
      <c r="F860">
        <v>624456</v>
      </c>
      <c r="G860">
        <v>0</v>
      </c>
      <c r="H860" t="s">
        <v>830</v>
      </c>
      <c r="I860" t="s">
        <v>20</v>
      </c>
      <c r="J860" t="s">
        <v>74</v>
      </c>
      <c r="K860" t="s">
        <v>21</v>
      </c>
      <c r="M860" t="s">
        <v>2247</v>
      </c>
      <c r="N860" t="s">
        <v>22</v>
      </c>
      <c r="O860" t="s">
        <v>23</v>
      </c>
      <c r="P860" t="s">
        <v>26</v>
      </c>
      <c r="Q860" t="s">
        <v>27</v>
      </c>
      <c r="R860" s="13">
        <v>73</v>
      </c>
      <c r="S860" s="13">
        <v>6</v>
      </c>
      <c r="T860" s="21">
        <v>1</v>
      </c>
      <c r="V860" t="s">
        <v>2115</v>
      </c>
      <c r="W860" t="str">
        <f>+IF(V860="","",IF(MID(V860,1,3)="ECE","UNICO",IF(V860="FINES",CONCATENATE("R",IF(OR(C860="16",C860="21",C860="22",C860="23"),"16212223",IF(OR(C860="15",C860="17",C860="24",C860="25"),"15172425",C860))),IF(V860="CEBAS","UNICO",IF(VALUE(C860)&lt;=11,"AMBA","INTERIOR")))))</f>
        <v>INTERIOR</v>
      </c>
      <c r="X860" s="20" t="str">
        <f>+IF(V860="","-",CONCATENATE(V860,"_",W860))</f>
        <v>EPA_INTERIOR</v>
      </c>
      <c r="Y860" s="59">
        <v>0.38650169163136872</v>
      </c>
      <c r="Z860" t="str">
        <f>+IFERROR(VLOOKUP(H860,#REF!,2,FALSE),"-")</f>
        <v>-</v>
      </c>
      <c r="AA860" t="s">
        <v>2394</v>
      </c>
      <c r="AB860" t="str">
        <f>+IF(W860="","-",IF(W860="UNICO","CENSO","MUESTRA"))</f>
        <v>MUESTRA</v>
      </c>
      <c r="AC860" t="s">
        <v>2397</v>
      </c>
      <c r="AD860" t="s">
        <v>134</v>
      </c>
      <c r="AF860">
        <f>+COUNTIF(Piloto!C:C,MARCO!A860)</f>
        <v>0</v>
      </c>
    </row>
    <row r="861" spans="1:32" x14ac:dyDescent="0.25">
      <c r="A861" s="5" t="str">
        <f t="shared" si="13"/>
        <v>0090DE0701</v>
      </c>
      <c r="B861" s="23" t="s">
        <v>2119</v>
      </c>
      <c r="C861" t="s">
        <v>354</v>
      </c>
      <c r="D861" t="s">
        <v>1547</v>
      </c>
      <c r="E861" t="s">
        <v>1548</v>
      </c>
      <c r="F861">
        <v>601754</v>
      </c>
      <c r="G861">
        <v>0</v>
      </c>
      <c r="H861" t="s">
        <v>1549</v>
      </c>
      <c r="I861" t="s">
        <v>20</v>
      </c>
      <c r="J861" t="s">
        <v>74</v>
      </c>
      <c r="K861" t="s">
        <v>21</v>
      </c>
      <c r="M861" t="s">
        <v>17959</v>
      </c>
      <c r="N861" t="s">
        <v>22</v>
      </c>
      <c r="O861" t="s">
        <v>23</v>
      </c>
      <c r="P861" t="s">
        <v>26</v>
      </c>
      <c r="Q861" t="s">
        <v>27</v>
      </c>
      <c r="R861" s="13">
        <v>48</v>
      </c>
      <c r="S861" s="13">
        <v>4</v>
      </c>
      <c r="T861" s="21">
        <v>1</v>
      </c>
      <c r="V861" t="s">
        <v>2115</v>
      </c>
      <c r="W861" t="str">
        <f>+IF(V861="","",IF(MID(V861,1,3)="ECE","UNICO",IF(V861="FINES",CONCATENATE("R",IF(OR(C861="16",C861="21",C861="22",C861="23"),"16212223",IF(OR(C861="15",C861="17",C861="24",C861="25"),"15172425",C861))),IF(V861="CEBAS","UNICO",IF(VALUE(C861)&lt;=11,"AMBA","INTERIOR")))))</f>
        <v>INTERIOR</v>
      </c>
      <c r="X861" s="20" t="str">
        <f>+IF(V861="","-",CONCATENATE(V861,"_",W861))</f>
        <v>EPA_INTERIOR</v>
      </c>
      <c r="Y861" s="59">
        <v>0.39381005151851761</v>
      </c>
      <c r="Z861" t="str">
        <f>+IFERROR(VLOOKUP(H861,#REF!,2,FALSE),"-")</f>
        <v>-</v>
      </c>
      <c r="AA861" t="s">
        <v>2394</v>
      </c>
      <c r="AB861" t="str">
        <f>+IF(W861="","-",IF(W861="UNICO","CENSO","MUESTRA"))</f>
        <v>MUESTRA</v>
      </c>
      <c r="AC861" t="s">
        <v>2397</v>
      </c>
      <c r="AD861" t="s">
        <v>134</v>
      </c>
      <c r="AF861">
        <f>+COUNTIF(Piloto!C:C,MARCO!A861)</f>
        <v>0</v>
      </c>
    </row>
    <row r="862" spans="1:32" x14ac:dyDescent="0.25">
      <c r="A862" s="5" t="str">
        <f t="shared" si="13"/>
        <v>0040DE0701</v>
      </c>
      <c r="B862" s="23" t="s">
        <v>2119</v>
      </c>
      <c r="C862" t="s">
        <v>280</v>
      </c>
      <c r="D862" t="s">
        <v>662</v>
      </c>
      <c r="E862" t="s">
        <v>663</v>
      </c>
      <c r="F862">
        <v>600991</v>
      </c>
      <c r="G862">
        <v>0</v>
      </c>
      <c r="H862" t="s">
        <v>665</v>
      </c>
      <c r="I862" t="s">
        <v>20</v>
      </c>
      <c r="J862" t="s">
        <v>74</v>
      </c>
      <c r="K862" t="s">
        <v>21</v>
      </c>
      <c r="M862" t="s">
        <v>17838</v>
      </c>
      <c r="N862" t="s">
        <v>22</v>
      </c>
      <c r="O862" t="s">
        <v>23</v>
      </c>
      <c r="P862" t="s">
        <v>26</v>
      </c>
      <c r="Q862" t="s">
        <v>27</v>
      </c>
      <c r="R862" s="13">
        <v>56</v>
      </c>
      <c r="S862" s="13">
        <v>4</v>
      </c>
      <c r="T862" s="21">
        <v>1</v>
      </c>
      <c r="V862" t="s">
        <v>2115</v>
      </c>
      <c r="W862" t="str">
        <f>+IF(V862="","",IF(MID(V862,1,3)="ECE","UNICO",IF(V862="FINES",CONCATENATE("R",IF(OR(C862="16",C862="21",C862="22",C862="23"),"16212223",IF(OR(C862="15",C862="17",C862="24",C862="25"),"15172425",C862))),IF(V862="CEBAS","UNICO",IF(VALUE(C862)&lt;=11,"AMBA","INTERIOR")))))</f>
        <v>INTERIOR</v>
      </c>
      <c r="X862" s="20" t="str">
        <f>+IF(V862="","-",CONCATENATE(V862,"_",W862))</f>
        <v>EPA_INTERIOR</v>
      </c>
      <c r="Y862" s="59">
        <v>0.40391754633501958</v>
      </c>
      <c r="Z862" t="str">
        <f>+IFERROR(VLOOKUP(H862,#REF!,2,FALSE),"-")</f>
        <v>-</v>
      </c>
      <c r="AA862" t="s">
        <v>2394</v>
      </c>
      <c r="AB862" t="str">
        <f>+IF(W862="","-",IF(W862="UNICO","CENSO","MUESTRA"))</f>
        <v>MUESTRA</v>
      </c>
      <c r="AC862" t="s">
        <v>2397</v>
      </c>
      <c r="AD862" t="s">
        <v>134</v>
      </c>
      <c r="AF862">
        <f>+COUNTIF(Piloto!C:C,MARCO!A862)</f>
        <v>0</v>
      </c>
    </row>
    <row r="863" spans="1:32" x14ac:dyDescent="0.25">
      <c r="A863" s="5" t="str">
        <f t="shared" si="13"/>
        <v>0027DE0702</v>
      </c>
      <c r="B863" s="23" t="s">
        <v>2119</v>
      </c>
      <c r="C863" t="s">
        <v>142</v>
      </c>
      <c r="D863" t="s">
        <v>525</v>
      </c>
      <c r="E863" t="s">
        <v>526</v>
      </c>
      <c r="F863">
        <v>606035</v>
      </c>
      <c r="G863">
        <v>0</v>
      </c>
      <c r="H863" t="s">
        <v>528</v>
      </c>
      <c r="I863" t="s">
        <v>20</v>
      </c>
      <c r="J863" t="s">
        <v>74</v>
      </c>
      <c r="K863" t="s">
        <v>21</v>
      </c>
      <c r="M863" t="s">
        <v>17960</v>
      </c>
      <c r="N863" t="s">
        <v>22</v>
      </c>
      <c r="O863" t="s">
        <v>23</v>
      </c>
      <c r="P863" t="s">
        <v>26</v>
      </c>
      <c r="Q863" t="s">
        <v>27</v>
      </c>
      <c r="R863" s="13">
        <v>69</v>
      </c>
      <c r="S863" s="13">
        <v>4</v>
      </c>
      <c r="T863" s="21">
        <v>1</v>
      </c>
      <c r="V863" t="s">
        <v>2115</v>
      </c>
      <c r="W863" t="str">
        <f>+IF(V863="","",IF(MID(V863,1,3)="ECE","UNICO",IF(V863="FINES",CONCATENATE("R",IF(OR(C863="16",C863="21",C863="22",C863="23"),"16212223",IF(OR(C863="15",C863="17",C863="24",C863="25"),"15172425",C863))),IF(V863="CEBAS","UNICO",IF(VALUE(C863)&lt;=11,"AMBA","INTERIOR")))))</f>
        <v>INTERIOR</v>
      </c>
      <c r="X863" s="20" t="str">
        <f>+IF(V863="","-",CONCATENATE(V863,"_",W863))</f>
        <v>EPA_INTERIOR</v>
      </c>
      <c r="Y863" s="59">
        <v>0.410165988300976</v>
      </c>
      <c r="Z863" t="str">
        <f>+IFERROR(VLOOKUP(H863,#REF!,2,FALSE),"-")</f>
        <v>-</v>
      </c>
      <c r="AA863" t="s">
        <v>2394</v>
      </c>
      <c r="AB863" t="str">
        <f>+IF(W863="","-",IF(W863="UNICO","CENSO","MUESTRA"))</f>
        <v>MUESTRA</v>
      </c>
      <c r="AC863" t="s">
        <v>2398</v>
      </c>
      <c r="AD863" t="s">
        <v>134</v>
      </c>
      <c r="AF863">
        <f>+COUNTIF(Piloto!C:C,MARCO!A863)</f>
        <v>0</v>
      </c>
    </row>
    <row r="864" spans="1:32" x14ac:dyDescent="0.25">
      <c r="A864" s="5" t="str">
        <f t="shared" si="13"/>
        <v>0108DE0701</v>
      </c>
      <c r="B864" s="23" t="s">
        <v>2119</v>
      </c>
      <c r="C864" t="s">
        <v>354</v>
      </c>
      <c r="D864" t="s">
        <v>631</v>
      </c>
      <c r="E864" t="s">
        <v>1763</v>
      </c>
      <c r="F864">
        <v>600026</v>
      </c>
      <c r="G864">
        <v>0</v>
      </c>
      <c r="H864" t="s">
        <v>1766</v>
      </c>
      <c r="I864" t="s">
        <v>20</v>
      </c>
      <c r="J864" t="s">
        <v>74</v>
      </c>
      <c r="K864" t="s">
        <v>21</v>
      </c>
      <c r="M864" t="s">
        <v>17961</v>
      </c>
      <c r="N864" t="s">
        <v>22</v>
      </c>
      <c r="O864" t="s">
        <v>23</v>
      </c>
      <c r="P864" t="s">
        <v>26</v>
      </c>
      <c r="Q864" t="s">
        <v>27</v>
      </c>
      <c r="R864" s="13">
        <v>23</v>
      </c>
      <c r="S864" s="13">
        <v>4</v>
      </c>
      <c r="T864" s="21">
        <v>1</v>
      </c>
      <c r="V864" t="s">
        <v>2115</v>
      </c>
      <c r="W864" t="str">
        <f>+IF(V864="","",IF(MID(V864,1,3)="ECE","UNICO",IF(V864="FINES",CONCATENATE("R",IF(OR(C864="16",C864="21",C864="22",C864="23"),"16212223",IF(OR(C864="15",C864="17",C864="24",C864="25"),"15172425",C864))),IF(V864="CEBAS","UNICO",IF(VALUE(C864)&lt;=11,"AMBA","INTERIOR")))))</f>
        <v>INTERIOR</v>
      </c>
      <c r="X864" s="20" t="str">
        <f>+IF(V864="","-",CONCATENATE(V864,"_",W864))</f>
        <v>EPA_INTERIOR</v>
      </c>
      <c r="Y864" s="59">
        <v>0.41564283480769709</v>
      </c>
      <c r="Z864" t="str">
        <f>+IFERROR(VLOOKUP(H864,#REF!,2,FALSE),"-")</f>
        <v>-</v>
      </c>
      <c r="AA864" t="s">
        <v>2394</v>
      </c>
      <c r="AB864" t="str">
        <f>+IF(W864="","-",IF(W864="UNICO","CENSO","MUESTRA"))</f>
        <v>MUESTRA</v>
      </c>
      <c r="AC864" t="s">
        <v>2398</v>
      </c>
      <c r="AD864" t="s">
        <v>134</v>
      </c>
      <c r="AF864">
        <f>+COUNTIF(Piloto!C:C,MARCO!A864)</f>
        <v>0</v>
      </c>
    </row>
    <row r="865" spans="1:32" x14ac:dyDescent="0.25">
      <c r="A865" s="5" t="str">
        <f t="shared" si="13"/>
        <v>0058DE0701</v>
      </c>
      <c r="B865" s="23" t="s">
        <v>2119</v>
      </c>
      <c r="C865" t="s">
        <v>83</v>
      </c>
      <c r="D865" t="s">
        <v>931</v>
      </c>
      <c r="E865" t="s">
        <v>932</v>
      </c>
      <c r="F865">
        <v>604238</v>
      </c>
      <c r="G865">
        <v>0</v>
      </c>
      <c r="H865" t="s">
        <v>933</v>
      </c>
      <c r="I865" t="s">
        <v>20</v>
      </c>
      <c r="J865" t="s">
        <v>74</v>
      </c>
      <c r="K865" t="s">
        <v>21</v>
      </c>
      <c r="M865" t="s">
        <v>17793</v>
      </c>
      <c r="N865" t="s">
        <v>22</v>
      </c>
      <c r="O865" t="s">
        <v>23</v>
      </c>
      <c r="P865" t="s">
        <v>26</v>
      </c>
      <c r="Q865" t="s">
        <v>27</v>
      </c>
      <c r="R865" s="13">
        <v>93</v>
      </c>
      <c r="S865" s="13">
        <v>6</v>
      </c>
      <c r="T865" s="21">
        <v>1</v>
      </c>
      <c r="V865" t="s">
        <v>2115</v>
      </c>
      <c r="W865" t="str">
        <f>+IF(V865="","",IF(MID(V865,1,3)="ECE","UNICO",IF(V865="FINES",CONCATENATE("R",IF(OR(C865="16",C865="21",C865="22",C865="23"),"16212223",IF(OR(C865="15",C865="17",C865="24",C865="25"),"15172425",C865))),IF(V865="CEBAS","UNICO",IF(VALUE(C865)&lt;=11,"AMBA","INTERIOR")))))</f>
        <v>INTERIOR</v>
      </c>
      <c r="X865" s="20" t="str">
        <f>+IF(V865="","-",CONCATENATE(V865,"_",W865))</f>
        <v>EPA_INTERIOR</v>
      </c>
      <c r="Y865" s="59">
        <v>0.42005503433091301</v>
      </c>
      <c r="Z865" t="str">
        <f>+IFERROR(VLOOKUP(H865,#REF!,2,FALSE),"-")</f>
        <v>-</v>
      </c>
      <c r="AA865" t="s">
        <v>2394</v>
      </c>
      <c r="AB865" t="str">
        <f>+IF(W865="","-",IF(W865="UNICO","CENSO","MUESTRA"))</f>
        <v>MUESTRA</v>
      </c>
      <c r="AC865" t="s">
        <v>2397</v>
      </c>
      <c r="AD865" t="s">
        <v>134</v>
      </c>
      <c r="AF865">
        <f>+COUNTIF(Piloto!C:C,MARCO!A865)</f>
        <v>0</v>
      </c>
    </row>
    <row r="866" spans="1:32" x14ac:dyDescent="0.25">
      <c r="A866" s="5" t="str">
        <f t="shared" si="13"/>
        <v>0043DE0704</v>
      </c>
      <c r="B866" s="23" t="s">
        <v>2119</v>
      </c>
      <c r="C866" t="s">
        <v>161</v>
      </c>
      <c r="D866" t="s">
        <v>677</v>
      </c>
      <c r="E866" t="s">
        <v>678</v>
      </c>
      <c r="F866">
        <v>609273</v>
      </c>
      <c r="G866">
        <v>0</v>
      </c>
      <c r="H866" t="s">
        <v>705</v>
      </c>
      <c r="I866" t="s">
        <v>20</v>
      </c>
      <c r="J866" t="s">
        <v>74</v>
      </c>
      <c r="K866" t="s">
        <v>21</v>
      </c>
      <c r="M866" t="s">
        <v>17962</v>
      </c>
      <c r="N866" t="s">
        <v>22</v>
      </c>
      <c r="O866" t="s">
        <v>82</v>
      </c>
      <c r="P866" t="s">
        <v>26</v>
      </c>
      <c r="Q866" t="s">
        <v>27</v>
      </c>
      <c r="R866" s="13">
        <v>130</v>
      </c>
      <c r="S866" s="13">
        <v>11</v>
      </c>
      <c r="T866" s="21">
        <v>1</v>
      </c>
      <c r="V866" t="s">
        <v>2115</v>
      </c>
      <c r="W866" t="str">
        <f>+IF(V866="","",IF(MID(V866,1,3)="ECE","UNICO",IF(V866="FINES",CONCATENATE("R",IF(OR(C866="16",C866="21",C866="22",C866="23"),"16212223",IF(OR(C866="15",C866="17",C866="24",C866="25"),"15172425",C866))),IF(V866="CEBAS","UNICO",IF(VALUE(C866)&lt;=11,"AMBA","INTERIOR")))))</f>
        <v>INTERIOR</v>
      </c>
      <c r="X866" s="20" t="str">
        <f>+IF(V866="","-",CONCATENATE(V866,"_",W866))</f>
        <v>EPA_INTERIOR</v>
      </c>
      <c r="Y866" s="59">
        <v>0.4219912196460523</v>
      </c>
      <c r="Z866" t="str">
        <f>+IFERROR(VLOOKUP(H866,#REF!,2,FALSE),"-")</f>
        <v>-</v>
      </c>
      <c r="AA866" t="s">
        <v>2394</v>
      </c>
      <c r="AB866" t="str">
        <f>+IF(W866="","-",IF(W866="UNICO","CENSO","MUESTRA"))</f>
        <v>MUESTRA</v>
      </c>
      <c r="AC866" t="s">
        <v>2398</v>
      </c>
      <c r="AD866" t="s">
        <v>134</v>
      </c>
      <c r="AF866">
        <f>+COUNTIF(Piloto!C:C,MARCO!A866)</f>
        <v>0</v>
      </c>
    </row>
    <row r="867" spans="1:32" x14ac:dyDescent="0.25">
      <c r="A867" s="5" t="str">
        <f t="shared" si="13"/>
        <v>0019DE0701</v>
      </c>
      <c r="B867" s="23" t="s">
        <v>2119</v>
      </c>
      <c r="C867" t="s">
        <v>153</v>
      </c>
      <c r="D867" t="s">
        <v>475</v>
      </c>
      <c r="E867" t="s">
        <v>476</v>
      </c>
      <c r="F867">
        <v>606895</v>
      </c>
      <c r="G867">
        <v>0</v>
      </c>
      <c r="H867" t="s">
        <v>478</v>
      </c>
      <c r="I867" t="s">
        <v>20</v>
      </c>
      <c r="J867" t="s">
        <v>74</v>
      </c>
      <c r="K867" t="s">
        <v>21</v>
      </c>
      <c r="M867" t="s">
        <v>2247</v>
      </c>
      <c r="N867" t="s">
        <v>22</v>
      </c>
      <c r="O867" t="s">
        <v>23</v>
      </c>
      <c r="P867" t="s">
        <v>26</v>
      </c>
      <c r="Q867" t="s">
        <v>27</v>
      </c>
      <c r="R867" s="13">
        <v>16</v>
      </c>
      <c r="S867" s="13">
        <v>2</v>
      </c>
      <c r="T867" s="21">
        <v>1</v>
      </c>
      <c r="V867" t="s">
        <v>2115</v>
      </c>
      <c r="W867" t="str">
        <f>+IF(V867="","",IF(MID(V867,1,3)="ECE","UNICO",IF(V867="FINES",CONCATENATE("R",IF(OR(C867="16",C867="21",C867="22",C867="23"),"16212223",IF(OR(C867="15",C867="17",C867="24",C867="25"),"15172425",C867))),IF(V867="CEBAS","UNICO",IF(VALUE(C867)&lt;=11,"AMBA","INTERIOR")))))</f>
        <v>INTERIOR</v>
      </c>
      <c r="X867" s="20" t="str">
        <f>+IF(V867="","-",CONCATENATE(V867,"_",W867))</f>
        <v>EPA_INTERIOR</v>
      </c>
      <c r="Y867" s="59">
        <v>0.42419148342950003</v>
      </c>
      <c r="Z867" t="str">
        <f>+IFERROR(VLOOKUP(H867,#REF!,2,FALSE),"-")</f>
        <v>-</v>
      </c>
      <c r="AA867" t="s">
        <v>2394</v>
      </c>
      <c r="AB867" t="str">
        <f>+IF(W867="","-",IF(W867="UNICO","CENSO","MUESTRA"))</f>
        <v>MUESTRA</v>
      </c>
      <c r="AC867" t="s">
        <v>2397</v>
      </c>
      <c r="AD867" t="s">
        <v>134</v>
      </c>
      <c r="AF867">
        <f>+COUNTIF(Piloto!C:C,MARCO!A867)</f>
        <v>0</v>
      </c>
    </row>
    <row r="868" spans="1:32" x14ac:dyDescent="0.25">
      <c r="A868" s="5" t="str">
        <f t="shared" si="13"/>
        <v>0097DE0723</v>
      </c>
      <c r="B868" s="23" t="s">
        <v>2119</v>
      </c>
      <c r="C868" t="s">
        <v>88</v>
      </c>
      <c r="D868" t="s">
        <v>1620</v>
      </c>
      <c r="E868" t="s">
        <v>1621</v>
      </c>
      <c r="F868">
        <v>604560</v>
      </c>
      <c r="G868">
        <v>0</v>
      </c>
      <c r="H868" t="s">
        <v>1625</v>
      </c>
      <c r="I868" t="s">
        <v>20</v>
      </c>
      <c r="J868" t="s">
        <v>74</v>
      </c>
      <c r="K868" t="s">
        <v>21</v>
      </c>
      <c r="M868" t="s">
        <v>17963</v>
      </c>
      <c r="N868" t="s">
        <v>22</v>
      </c>
      <c r="O868" t="s">
        <v>23</v>
      </c>
      <c r="P868" t="s">
        <v>26</v>
      </c>
      <c r="Q868" t="s">
        <v>27</v>
      </c>
      <c r="R868" s="13">
        <v>65</v>
      </c>
      <c r="S868" s="13">
        <v>4</v>
      </c>
      <c r="T868" s="21">
        <v>1</v>
      </c>
      <c r="V868" t="s">
        <v>2115</v>
      </c>
      <c r="W868" t="str">
        <f>+IF(V868="","",IF(MID(V868,1,3)="ECE","UNICO",IF(V868="FINES",CONCATENATE("R",IF(OR(C868="16",C868="21",C868="22",C868="23"),"16212223",IF(OR(C868="15",C868="17",C868="24",C868="25"),"15172425",C868))),IF(V868="CEBAS","UNICO",IF(VALUE(C868)&lt;=11,"AMBA","INTERIOR")))))</f>
        <v>INTERIOR</v>
      </c>
      <c r="X868" s="20" t="str">
        <f>+IF(V868="","-",CONCATENATE(V868,"_",W868))</f>
        <v>EPA_INTERIOR</v>
      </c>
      <c r="Y868" s="59">
        <v>0.4311719574034214</v>
      </c>
      <c r="Z868" t="str">
        <f>+IFERROR(VLOOKUP(H868,#REF!,2,FALSE),"-")</f>
        <v>-</v>
      </c>
      <c r="AA868" t="s">
        <v>2394</v>
      </c>
      <c r="AB868" t="str">
        <f>+IF(W868="","-",IF(W868="UNICO","CENSO","MUESTRA"))</f>
        <v>MUESTRA</v>
      </c>
      <c r="AC868" t="s">
        <v>2398</v>
      </c>
      <c r="AD868" t="s">
        <v>134</v>
      </c>
      <c r="AF868">
        <f>+COUNTIF(Piloto!C:C,MARCO!A868)</f>
        <v>0</v>
      </c>
    </row>
    <row r="869" spans="1:32" x14ac:dyDescent="0.25">
      <c r="A869" s="5" t="str">
        <f t="shared" si="13"/>
        <v>0060DE0701</v>
      </c>
      <c r="B869" s="23" t="s">
        <v>2119</v>
      </c>
      <c r="C869" t="s">
        <v>242</v>
      </c>
      <c r="D869" t="s">
        <v>943</v>
      </c>
      <c r="E869" t="s">
        <v>944</v>
      </c>
      <c r="F869">
        <v>601739</v>
      </c>
      <c r="G869">
        <v>0</v>
      </c>
      <c r="H869" t="s">
        <v>948</v>
      </c>
      <c r="I869" t="s">
        <v>20</v>
      </c>
      <c r="J869" t="s">
        <v>74</v>
      </c>
      <c r="K869" t="s">
        <v>21</v>
      </c>
      <c r="M869" t="s">
        <v>17964</v>
      </c>
      <c r="N869" t="s">
        <v>22</v>
      </c>
      <c r="O869" t="s">
        <v>23</v>
      </c>
      <c r="P869" t="s">
        <v>26</v>
      </c>
      <c r="Q869" t="s">
        <v>27</v>
      </c>
      <c r="R869" s="13">
        <v>41</v>
      </c>
      <c r="S869" s="13">
        <v>3</v>
      </c>
      <c r="T869" s="21">
        <v>1</v>
      </c>
      <c r="V869" t="s">
        <v>2115</v>
      </c>
      <c r="W869" t="str">
        <f>+IF(V869="","",IF(MID(V869,1,3)="ECE","UNICO",IF(V869="FINES",CONCATENATE("R",IF(OR(C869="16",C869="21",C869="22",C869="23"),"16212223",IF(OR(C869="15",C869="17",C869="24",C869="25"),"15172425",C869))),IF(V869="CEBAS","UNICO",IF(VALUE(C869)&lt;=11,"AMBA","INTERIOR")))))</f>
        <v>INTERIOR</v>
      </c>
      <c r="X869" s="20" t="str">
        <f>+IF(V869="","-",CONCATENATE(V869,"_",W869))</f>
        <v>EPA_INTERIOR</v>
      </c>
      <c r="Y869" s="59">
        <v>0.43975249085670859</v>
      </c>
      <c r="Z869" t="str">
        <f>+IFERROR(VLOOKUP(H869,#REF!,2,FALSE),"-")</f>
        <v>-</v>
      </c>
      <c r="AA869" t="s">
        <v>2394</v>
      </c>
      <c r="AB869" t="str">
        <f>+IF(W869="","-",IF(W869="UNICO","CENSO","MUESTRA"))</f>
        <v>MUESTRA</v>
      </c>
      <c r="AC869" t="s">
        <v>2398</v>
      </c>
      <c r="AD869" t="s">
        <v>134</v>
      </c>
      <c r="AF869">
        <f>+COUNTIF(Piloto!C:C,MARCO!A869)</f>
        <v>0</v>
      </c>
    </row>
    <row r="870" spans="1:32" x14ac:dyDescent="0.25">
      <c r="A870" s="5" t="str">
        <f t="shared" si="13"/>
        <v>0043DE0701</v>
      </c>
      <c r="B870" s="23" t="s">
        <v>2119</v>
      </c>
      <c r="C870" t="s">
        <v>161</v>
      </c>
      <c r="D870" t="s">
        <v>677</v>
      </c>
      <c r="E870" t="s">
        <v>678</v>
      </c>
      <c r="F870">
        <v>609144</v>
      </c>
      <c r="G870">
        <v>0</v>
      </c>
      <c r="H870" t="s">
        <v>690</v>
      </c>
      <c r="I870" t="s">
        <v>20</v>
      </c>
      <c r="J870" t="s">
        <v>74</v>
      </c>
      <c r="K870" t="s">
        <v>21</v>
      </c>
      <c r="M870" t="s">
        <v>17965</v>
      </c>
      <c r="N870" t="s">
        <v>22</v>
      </c>
      <c r="O870" t="s">
        <v>23</v>
      </c>
      <c r="P870" t="s">
        <v>26</v>
      </c>
      <c r="Q870" t="s">
        <v>27</v>
      </c>
      <c r="R870" s="13">
        <v>110</v>
      </c>
      <c r="S870" s="13">
        <v>8</v>
      </c>
      <c r="T870" s="21">
        <v>1</v>
      </c>
      <c r="V870" t="s">
        <v>2115</v>
      </c>
      <c r="W870" t="str">
        <f>+IF(V870="","",IF(MID(V870,1,3)="ECE","UNICO",IF(V870="FINES",CONCATENATE("R",IF(OR(C870="16",C870="21",C870="22",C870="23"),"16212223",IF(OR(C870="15",C870="17",C870="24",C870="25"),"15172425",C870))),IF(V870="CEBAS","UNICO",IF(VALUE(C870)&lt;=11,"AMBA","INTERIOR")))))</f>
        <v>INTERIOR</v>
      </c>
      <c r="X870" s="20" t="str">
        <f>+IF(V870="","-",CONCATENATE(V870,"_",W870))</f>
        <v>EPA_INTERIOR</v>
      </c>
      <c r="Y870" s="59">
        <v>0.4401802064643966</v>
      </c>
      <c r="Z870" t="str">
        <f>+IFERROR(VLOOKUP(H870,#REF!,2,FALSE),"-")</f>
        <v>-</v>
      </c>
      <c r="AA870" t="s">
        <v>2394</v>
      </c>
      <c r="AB870" t="str">
        <f>+IF(W870="","-",IF(W870="UNICO","CENSO","MUESTRA"))</f>
        <v>MUESTRA</v>
      </c>
      <c r="AC870" t="s">
        <v>2397</v>
      </c>
      <c r="AD870" t="s">
        <v>134</v>
      </c>
      <c r="AF870">
        <f>+COUNTIF(Piloto!C:C,MARCO!A870)</f>
        <v>0</v>
      </c>
    </row>
    <row r="871" spans="1:32" x14ac:dyDescent="0.25">
      <c r="A871" s="5" t="str">
        <f t="shared" si="13"/>
        <v>0123DE0701</v>
      </c>
      <c r="B871" s="23" t="s">
        <v>2119</v>
      </c>
      <c r="C871" t="s">
        <v>280</v>
      </c>
      <c r="D871" t="s">
        <v>395</v>
      </c>
      <c r="E871" t="s">
        <v>1951</v>
      </c>
      <c r="F871">
        <v>611940</v>
      </c>
      <c r="G871">
        <v>0</v>
      </c>
      <c r="H871" t="s">
        <v>1957</v>
      </c>
      <c r="I871" t="s">
        <v>20</v>
      </c>
      <c r="J871" t="s">
        <v>74</v>
      </c>
      <c r="K871" t="s">
        <v>21</v>
      </c>
      <c r="M871" t="s">
        <v>17966</v>
      </c>
      <c r="N871" t="s">
        <v>22</v>
      </c>
      <c r="O871" t="s">
        <v>23</v>
      </c>
      <c r="P871" t="s">
        <v>26</v>
      </c>
      <c r="Q871" t="s">
        <v>27</v>
      </c>
      <c r="R871" s="13">
        <v>53</v>
      </c>
      <c r="S871" s="13">
        <v>5</v>
      </c>
      <c r="T871" s="21">
        <v>1</v>
      </c>
      <c r="V871" t="s">
        <v>2115</v>
      </c>
      <c r="W871" t="str">
        <f>+IF(V871="","",IF(MID(V871,1,3)="ECE","UNICO",IF(V871="FINES",CONCATENATE("R",IF(OR(C871="16",C871="21",C871="22",C871="23"),"16212223",IF(OR(C871="15",C871="17",C871="24",C871="25"),"15172425",C871))),IF(V871="CEBAS","UNICO",IF(VALUE(C871)&lt;=11,"AMBA","INTERIOR")))))</f>
        <v>INTERIOR</v>
      </c>
      <c r="X871" s="20" t="str">
        <f>+IF(V871="","-",CONCATENATE(V871,"_",W871))</f>
        <v>EPA_INTERIOR</v>
      </c>
      <c r="Y871" s="59">
        <v>0.44125340458674311</v>
      </c>
      <c r="Z871" t="str">
        <f>+IFERROR(VLOOKUP(H871,#REF!,2,FALSE),"-")</f>
        <v>-</v>
      </c>
      <c r="AA871" t="s">
        <v>2394</v>
      </c>
      <c r="AB871" t="str">
        <f>+IF(W871="","-",IF(W871="UNICO","CENSO","MUESTRA"))</f>
        <v>MUESTRA</v>
      </c>
      <c r="AC871" t="s">
        <v>2398</v>
      </c>
      <c r="AD871" t="s">
        <v>134</v>
      </c>
      <c r="AF871">
        <f>+COUNTIF(Piloto!C:C,MARCO!A871)</f>
        <v>0</v>
      </c>
    </row>
    <row r="872" spans="1:32" x14ac:dyDescent="0.25">
      <c r="A872" s="5" t="str">
        <f t="shared" si="13"/>
        <v>0011DE0701</v>
      </c>
      <c r="B872" s="23" t="s">
        <v>2119</v>
      </c>
      <c r="C872" t="s">
        <v>88</v>
      </c>
      <c r="D872" t="s">
        <v>84</v>
      </c>
      <c r="E872" t="s">
        <v>388</v>
      </c>
      <c r="F872">
        <v>613508</v>
      </c>
      <c r="G872">
        <v>0</v>
      </c>
      <c r="H872" t="s">
        <v>390</v>
      </c>
      <c r="I872" t="s">
        <v>20</v>
      </c>
      <c r="J872" t="s">
        <v>74</v>
      </c>
      <c r="K872" t="s">
        <v>21</v>
      </c>
      <c r="M872" t="s">
        <v>17992</v>
      </c>
      <c r="N872" t="s">
        <v>22</v>
      </c>
      <c r="O872" t="s">
        <v>23</v>
      </c>
      <c r="P872" t="s">
        <v>26</v>
      </c>
      <c r="Q872" t="s">
        <v>27</v>
      </c>
      <c r="R872" s="13">
        <v>81</v>
      </c>
      <c r="S872" s="13">
        <v>5</v>
      </c>
      <c r="T872" s="21">
        <v>1</v>
      </c>
      <c r="V872" t="s">
        <v>2115</v>
      </c>
      <c r="W872" t="str">
        <f>+IF(V872="","",IF(MID(V872,1,3)="ECE","UNICO",IF(V872="FINES",CONCATENATE("R",IF(OR(C872="16",C872="21",C872="22",C872="23"),"16212223",IF(OR(C872="15",C872="17",C872="24",C872="25"),"15172425",C872))),IF(V872="CEBAS","UNICO",IF(VALUE(C872)&lt;=11,"AMBA","INTERIOR")))))</f>
        <v>INTERIOR</v>
      </c>
      <c r="X872" s="20" t="str">
        <f>+IF(V872="","-",CONCATENATE(V872,"_",W872))</f>
        <v>EPA_INTERIOR</v>
      </c>
      <c r="Y872" s="59">
        <v>0.44164115915427338</v>
      </c>
      <c r="Z872" t="str">
        <f>+IFERROR(VLOOKUP(H872,#REF!,2,FALSE),"-")</f>
        <v>-</v>
      </c>
      <c r="AA872" t="s">
        <v>2394</v>
      </c>
      <c r="AB872" t="str">
        <f>+IF(W872="","-",IF(W872="UNICO","CENSO","MUESTRA"))</f>
        <v>MUESTRA</v>
      </c>
      <c r="AC872" t="s">
        <v>2397</v>
      </c>
      <c r="AD872" t="s">
        <v>134</v>
      </c>
      <c r="AF872">
        <f>+COUNTIF(Piloto!C:C,MARCO!A872)</f>
        <v>0</v>
      </c>
    </row>
    <row r="873" spans="1:32" x14ac:dyDescent="0.25">
      <c r="A873" s="5" t="str">
        <f t="shared" si="13"/>
        <v>0079DE0702</v>
      </c>
      <c r="B873" s="23" t="s">
        <v>2119</v>
      </c>
      <c r="C873" t="s">
        <v>141</v>
      </c>
      <c r="D873" t="s">
        <v>1410</v>
      </c>
      <c r="E873" t="s">
        <v>1411</v>
      </c>
      <c r="F873">
        <v>604170</v>
      </c>
      <c r="G873">
        <v>0</v>
      </c>
      <c r="H873" t="s">
        <v>1420</v>
      </c>
      <c r="I873" t="s">
        <v>20</v>
      </c>
      <c r="J873" t="s">
        <v>74</v>
      </c>
      <c r="K873" t="s">
        <v>21</v>
      </c>
      <c r="M873" t="s">
        <v>17833</v>
      </c>
      <c r="N873" t="s">
        <v>22</v>
      </c>
      <c r="O873" t="s">
        <v>23</v>
      </c>
      <c r="P873" t="s">
        <v>26</v>
      </c>
      <c r="Q873" t="s">
        <v>27</v>
      </c>
      <c r="R873" s="13">
        <v>29</v>
      </c>
      <c r="S873" s="13">
        <v>3</v>
      </c>
      <c r="T873" s="21">
        <v>1</v>
      </c>
      <c r="V873" t="s">
        <v>2115</v>
      </c>
      <c r="W873" t="str">
        <f>+IF(V873="","",IF(MID(V873,1,3)="ECE","UNICO",IF(V873="FINES",CONCATENATE("R",IF(OR(C873="16",C873="21",C873="22",C873="23"),"16212223",IF(OR(C873="15",C873="17",C873="24",C873="25"),"15172425",C873))),IF(V873="CEBAS","UNICO",IF(VALUE(C873)&lt;=11,"AMBA","INTERIOR")))))</f>
        <v>INTERIOR</v>
      </c>
      <c r="X873" s="20" t="str">
        <f>+IF(V873="","-",CONCATENATE(V873,"_",W873))</f>
        <v>EPA_INTERIOR</v>
      </c>
      <c r="Y873" s="59">
        <v>0.4525199550039628</v>
      </c>
      <c r="Z873" t="str">
        <f>+IFERROR(VLOOKUP(H873,#REF!,2,FALSE),"-")</f>
        <v>-</v>
      </c>
      <c r="AA873" t="s">
        <v>2394</v>
      </c>
      <c r="AB873" t="str">
        <f>+IF(W873="","-",IF(W873="UNICO","CENSO","MUESTRA"))</f>
        <v>MUESTRA</v>
      </c>
      <c r="AC873" t="s">
        <v>2397</v>
      </c>
      <c r="AD873" t="s">
        <v>134</v>
      </c>
      <c r="AF873">
        <f>+COUNTIF(Piloto!C:C,MARCO!A873)</f>
        <v>0</v>
      </c>
    </row>
    <row r="874" spans="1:32" x14ac:dyDescent="0.25">
      <c r="A874" s="5" t="str">
        <f t="shared" si="13"/>
        <v>0123DE0703</v>
      </c>
      <c r="B874" s="23" t="s">
        <v>2119</v>
      </c>
      <c r="C874" t="s">
        <v>280</v>
      </c>
      <c r="D874" t="s">
        <v>395</v>
      </c>
      <c r="E874" t="s">
        <v>1951</v>
      </c>
      <c r="F874">
        <v>607890</v>
      </c>
      <c r="G874">
        <v>0</v>
      </c>
      <c r="H874" t="s">
        <v>1954</v>
      </c>
      <c r="I874" t="s">
        <v>20</v>
      </c>
      <c r="J874" t="s">
        <v>74</v>
      </c>
      <c r="K874" t="s">
        <v>21</v>
      </c>
      <c r="M874" t="s">
        <v>17967</v>
      </c>
      <c r="N874" t="s">
        <v>22</v>
      </c>
      <c r="O874" t="s">
        <v>23</v>
      </c>
      <c r="P874" t="s">
        <v>26</v>
      </c>
      <c r="Q874" t="s">
        <v>27</v>
      </c>
      <c r="R874" s="13">
        <v>58</v>
      </c>
      <c r="S874" s="13">
        <v>6</v>
      </c>
      <c r="T874" s="21">
        <v>1</v>
      </c>
      <c r="V874" t="s">
        <v>2115</v>
      </c>
      <c r="W874" t="str">
        <f>+IF(V874="","",IF(MID(V874,1,3)="ECE","UNICO",IF(V874="FINES",CONCATENATE("R",IF(OR(C874="16",C874="21",C874="22",C874="23"),"16212223",IF(OR(C874="15",C874="17",C874="24",C874="25"),"15172425",C874))),IF(V874="CEBAS","UNICO",IF(VALUE(C874)&lt;=11,"AMBA","INTERIOR")))))</f>
        <v>INTERIOR</v>
      </c>
      <c r="X874" s="20" t="str">
        <f>+IF(V874="","-",CONCATENATE(V874,"_",W874))</f>
        <v>EPA_INTERIOR</v>
      </c>
      <c r="Y874" s="59">
        <v>0.45810457593516302</v>
      </c>
      <c r="Z874" t="str">
        <f>+IFERROR(VLOOKUP(H874,#REF!,2,FALSE),"-")</f>
        <v>-</v>
      </c>
      <c r="AA874" t="s">
        <v>2394</v>
      </c>
      <c r="AB874" t="str">
        <f>+IF(W874="","-",IF(W874="UNICO","CENSO","MUESTRA"))</f>
        <v>MUESTRA</v>
      </c>
      <c r="AC874" t="s">
        <v>2397</v>
      </c>
      <c r="AD874" t="s">
        <v>134</v>
      </c>
      <c r="AF874">
        <f>+COUNTIF(Piloto!C:C,MARCO!A874)</f>
        <v>0</v>
      </c>
    </row>
    <row r="875" spans="1:32" x14ac:dyDescent="0.25">
      <c r="A875" s="5" t="str">
        <f t="shared" si="13"/>
        <v>0043DE0729</v>
      </c>
      <c r="B875" s="23" t="s">
        <v>2119</v>
      </c>
      <c r="C875" t="s">
        <v>161</v>
      </c>
      <c r="D875" t="s">
        <v>677</v>
      </c>
      <c r="E875" t="s">
        <v>678</v>
      </c>
      <c r="F875">
        <v>600256</v>
      </c>
      <c r="G875">
        <v>0</v>
      </c>
      <c r="H875" t="s">
        <v>693</v>
      </c>
      <c r="I875" t="s">
        <v>20</v>
      </c>
      <c r="J875" t="s">
        <v>74</v>
      </c>
      <c r="K875" t="s">
        <v>21</v>
      </c>
      <c r="M875" t="s">
        <v>17968</v>
      </c>
      <c r="N875" t="s">
        <v>22</v>
      </c>
      <c r="O875" t="s">
        <v>23</v>
      </c>
      <c r="P875" t="s">
        <v>26</v>
      </c>
      <c r="Q875" t="s">
        <v>27</v>
      </c>
      <c r="R875" s="13">
        <v>118</v>
      </c>
      <c r="S875" s="13">
        <v>9</v>
      </c>
      <c r="T875" s="21">
        <v>1</v>
      </c>
      <c r="V875" t="s">
        <v>2115</v>
      </c>
      <c r="W875" t="str">
        <f>+IF(V875="","",IF(MID(V875,1,3)="ECE","UNICO",IF(V875="FINES",CONCATENATE("R",IF(OR(C875="16",C875="21",C875="22",C875="23"),"16212223",IF(OR(C875="15",C875="17",C875="24",C875="25"),"15172425",C875))),IF(V875="CEBAS","UNICO",IF(VALUE(C875)&lt;=11,"AMBA","INTERIOR")))))</f>
        <v>INTERIOR</v>
      </c>
      <c r="X875" s="20" t="str">
        <f>+IF(V875="","-",CONCATENATE(V875,"_",W875))</f>
        <v>EPA_INTERIOR</v>
      </c>
      <c r="Y875" s="59">
        <v>0.46116229164891132</v>
      </c>
      <c r="Z875" t="str">
        <f>+IFERROR(VLOOKUP(H875,#REF!,2,FALSE),"-")</f>
        <v>-</v>
      </c>
      <c r="AA875" t="s">
        <v>2394</v>
      </c>
      <c r="AB875" t="str">
        <f>+IF(W875="","-",IF(W875="UNICO","CENSO","MUESTRA"))</f>
        <v>MUESTRA</v>
      </c>
      <c r="AC875" t="s">
        <v>2398</v>
      </c>
      <c r="AD875" t="s">
        <v>134</v>
      </c>
      <c r="AF875">
        <f>+COUNTIF(Piloto!C:C,MARCO!A875)</f>
        <v>0</v>
      </c>
    </row>
    <row r="876" spans="1:32" x14ac:dyDescent="0.25">
      <c r="A876" s="5" t="str">
        <f t="shared" si="13"/>
        <v>0097DE0702</v>
      </c>
      <c r="B876" s="23" t="s">
        <v>2119</v>
      </c>
      <c r="C876" t="s">
        <v>88</v>
      </c>
      <c r="D876" t="s">
        <v>1620</v>
      </c>
      <c r="E876" t="s">
        <v>1621</v>
      </c>
      <c r="F876">
        <v>600821</v>
      </c>
      <c r="G876">
        <v>0</v>
      </c>
      <c r="H876" t="s">
        <v>1631</v>
      </c>
      <c r="I876" t="s">
        <v>20</v>
      </c>
      <c r="J876" t="s">
        <v>74</v>
      </c>
      <c r="K876" t="s">
        <v>21</v>
      </c>
      <c r="M876" t="s">
        <v>17999</v>
      </c>
      <c r="N876" t="s">
        <v>22</v>
      </c>
      <c r="O876" t="s">
        <v>23</v>
      </c>
      <c r="P876" t="s">
        <v>26</v>
      </c>
      <c r="Q876" t="s">
        <v>27</v>
      </c>
      <c r="R876" s="13">
        <v>46</v>
      </c>
      <c r="S876" s="13">
        <v>3</v>
      </c>
      <c r="T876" s="21">
        <v>1</v>
      </c>
      <c r="V876" t="s">
        <v>2115</v>
      </c>
      <c r="W876" t="str">
        <f>+IF(V876="","",IF(MID(V876,1,3)="ECE","UNICO",IF(V876="FINES",CONCATENATE("R",IF(OR(C876="16",C876="21",C876="22",C876="23"),"16212223",IF(OR(C876="15",C876="17",C876="24",C876="25"),"15172425",C876))),IF(V876="CEBAS","UNICO",IF(VALUE(C876)&lt;=11,"AMBA","INTERIOR")))))</f>
        <v>INTERIOR</v>
      </c>
      <c r="X876" s="20" t="str">
        <f>+IF(V876="","-",CONCATENATE(V876,"_",W876))</f>
        <v>EPA_INTERIOR</v>
      </c>
      <c r="Y876" s="59">
        <v>0.47042978515750478</v>
      </c>
      <c r="Z876" t="str">
        <f>+IFERROR(VLOOKUP(H876,#REF!,2,FALSE),"-")</f>
        <v>-</v>
      </c>
      <c r="AA876" t="s">
        <v>2394</v>
      </c>
      <c r="AB876" t="str">
        <f>+IF(W876="","-",IF(W876="UNICO","CENSO","MUESTRA"))</f>
        <v>MUESTRA</v>
      </c>
      <c r="AC876" t="s">
        <v>2398</v>
      </c>
      <c r="AD876" t="s">
        <v>134</v>
      </c>
      <c r="AF876">
        <f>+COUNTIF(Piloto!C:C,MARCO!A876)</f>
        <v>0</v>
      </c>
    </row>
    <row r="877" spans="1:32" x14ac:dyDescent="0.25">
      <c r="A877" s="5" t="str">
        <f t="shared" si="13"/>
        <v>0098DE0701</v>
      </c>
      <c r="B877" s="23" t="s">
        <v>2119</v>
      </c>
      <c r="C877" t="s">
        <v>88</v>
      </c>
      <c r="D877" t="s">
        <v>1652</v>
      </c>
      <c r="E877" t="s">
        <v>1653</v>
      </c>
      <c r="F877">
        <v>607570</v>
      </c>
      <c r="G877">
        <v>0</v>
      </c>
      <c r="H877" t="s">
        <v>1658</v>
      </c>
      <c r="I877" t="s">
        <v>20</v>
      </c>
      <c r="J877" t="s">
        <v>74</v>
      </c>
      <c r="K877" t="s">
        <v>21</v>
      </c>
      <c r="M877" t="s">
        <v>17969</v>
      </c>
      <c r="N877" t="s">
        <v>22</v>
      </c>
      <c r="O877" t="s">
        <v>23</v>
      </c>
      <c r="P877" t="s">
        <v>26</v>
      </c>
      <c r="Q877" t="s">
        <v>27</v>
      </c>
      <c r="R877" s="13">
        <v>166</v>
      </c>
      <c r="S877" s="13">
        <v>12</v>
      </c>
      <c r="T877" s="21">
        <v>1</v>
      </c>
      <c r="V877" t="s">
        <v>2115</v>
      </c>
      <c r="W877" t="str">
        <f>+IF(V877="","",IF(MID(V877,1,3)="ECE","UNICO",IF(V877="FINES",CONCATENATE("R",IF(OR(C877="16",C877="21",C877="22",C877="23"),"16212223",IF(OR(C877="15",C877="17",C877="24",C877="25"),"15172425",C877))),IF(V877="CEBAS","UNICO",IF(VALUE(C877)&lt;=11,"AMBA","INTERIOR")))))</f>
        <v>INTERIOR</v>
      </c>
      <c r="X877" s="20" t="str">
        <f>+IF(V877="","-",CONCATENATE(V877,"_",W877))</f>
        <v>EPA_INTERIOR</v>
      </c>
      <c r="Y877" s="59">
        <v>0.47219316543717132</v>
      </c>
      <c r="Z877" t="str">
        <f>+IFERROR(VLOOKUP(H877,#REF!,2,FALSE),"-")</f>
        <v>-</v>
      </c>
      <c r="AA877" t="s">
        <v>2394</v>
      </c>
      <c r="AB877" t="str">
        <f>+IF(W877="","-",IF(W877="UNICO","CENSO","MUESTRA"))</f>
        <v>MUESTRA</v>
      </c>
      <c r="AC877" t="s">
        <v>2398</v>
      </c>
      <c r="AD877" t="s">
        <v>134</v>
      </c>
      <c r="AF877">
        <f>+COUNTIF(Piloto!C:C,MARCO!A877)</f>
        <v>0</v>
      </c>
    </row>
    <row r="878" spans="1:32" x14ac:dyDescent="0.25">
      <c r="A878" s="5" t="str">
        <f t="shared" si="13"/>
        <v>0125DE0701</v>
      </c>
      <c r="B878" s="23" t="s">
        <v>2119</v>
      </c>
      <c r="C878" t="s">
        <v>280</v>
      </c>
      <c r="D878" t="s">
        <v>287</v>
      </c>
      <c r="E878" t="s">
        <v>1969</v>
      </c>
      <c r="F878">
        <v>613151</v>
      </c>
      <c r="G878">
        <v>0</v>
      </c>
      <c r="H878" t="s">
        <v>1971</v>
      </c>
      <c r="I878" t="s">
        <v>20</v>
      </c>
      <c r="J878" t="s">
        <v>74</v>
      </c>
      <c r="K878" t="s">
        <v>21</v>
      </c>
      <c r="M878" t="s">
        <v>17970</v>
      </c>
      <c r="N878" t="s">
        <v>22</v>
      </c>
      <c r="O878" t="s">
        <v>23</v>
      </c>
      <c r="P878" t="s">
        <v>26</v>
      </c>
      <c r="Q878" t="s">
        <v>27</v>
      </c>
      <c r="R878" s="13">
        <v>105</v>
      </c>
      <c r="S878" s="13">
        <v>9</v>
      </c>
      <c r="T878" s="21">
        <v>1</v>
      </c>
      <c r="V878" t="s">
        <v>2115</v>
      </c>
      <c r="W878" t="str">
        <f>+IF(V878="","",IF(MID(V878,1,3)="ECE","UNICO",IF(V878="FINES",CONCATENATE("R",IF(OR(C878="16",C878="21",C878="22",C878="23"),"16212223",IF(OR(C878="15",C878="17",C878="24",C878="25"),"15172425",C878))),IF(V878="CEBAS","UNICO",IF(VALUE(C878)&lt;=11,"AMBA","INTERIOR")))))</f>
        <v>INTERIOR</v>
      </c>
      <c r="X878" s="20" t="str">
        <f>+IF(V878="","-",CONCATENATE(V878,"_",W878))</f>
        <v>EPA_INTERIOR</v>
      </c>
      <c r="Y878" s="59">
        <v>0.49071606229513121</v>
      </c>
      <c r="Z878" t="str">
        <f>+IFERROR(VLOOKUP(H878,#REF!,2,FALSE),"-")</f>
        <v>-</v>
      </c>
      <c r="AA878" t="s">
        <v>2394</v>
      </c>
      <c r="AB878" t="str">
        <f>+IF(W878="","-",IF(W878="UNICO","CENSO","MUESTRA"))</f>
        <v>MUESTRA</v>
      </c>
      <c r="AC878" t="s">
        <v>2397</v>
      </c>
      <c r="AD878" t="s">
        <v>134</v>
      </c>
      <c r="AF878">
        <f>+COUNTIF(Piloto!C:C,MARCO!A878)</f>
        <v>0</v>
      </c>
    </row>
    <row r="879" spans="1:32" x14ac:dyDescent="0.25">
      <c r="A879" s="5" t="str">
        <f t="shared" si="13"/>
        <v>0009DE0702</v>
      </c>
      <c r="B879" s="23" t="s">
        <v>2119</v>
      </c>
      <c r="C879" t="s">
        <v>242</v>
      </c>
      <c r="D879" t="s">
        <v>359</v>
      </c>
      <c r="E879" t="s">
        <v>361</v>
      </c>
      <c r="F879">
        <v>606175</v>
      </c>
      <c r="G879">
        <v>0</v>
      </c>
      <c r="H879" t="s">
        <v>367</v>
      </c>
      <c r="I879" t="s">
        <v>20</v>
      </c>
      <c r="J879" t="s">
        <v>74</v>
      </c>
      <c r="K879" t="s">
        <v>21</v>
      </c>
      <c r="M879" t="s">
        <v>17971</v>
      </c>
      <c r="N879" t="s">
        <v>22</v>
      </c>
      <c r="O879" t="s">
        <v>23</v>
      </c>
      <c r="P879" t="s">
        <v>26</v>
      </c>
      <c r="Q879" t="s">
        <v>27</v>
      </c>
      <c r="R879" s="13">
        <v>127</v>
      </c>
      <c r="S879" s="13">
        <v>7</v>
      </c>
      <c r="T879" s="21">
        <v>1</v>
      </c>
      <c r="V879" t="s">
        <v>2115</v>
      </c>
      <c r="W879" t="str">
        <f>+IF(V879="","",IF(MID(V879,1,3)="ECE","UNICO",IF(V879="FINES",CONCATENATE("R",IF(OR(C879="16",C879="21",C879="22",C879="23"),"16212223",IF(OR(C879="15",C879="17",C879="24",C879="25"),"15172425",C879))),IF(V879="CEBAS","UNICO",IF(VALUE(C879)&lt;=11,"AMBA","INTERIOR")))))</f>
        <v>INTERIOR</v>
      </c>
      <c r="X879" s="20" t="str">
        <f>+IF(V879="","-",CONCATENATE(V879,"_",W879))</f>
        <v>EPA_INTERIOR</v>
      </c>
      <c r="Y879" s="59">
        <v>0.4947671906815635</v>
      </c>
      <c r="Z879" t="str">
        <f>+IFERROR(VLOOKUP(H879,#REF!,2,FALSE),"-")</f>
        <v>-</v>
      </c>
      <c r="AA879" t="s">
        <v>2394</v>
      </c>
      <c r="AB879" t="str">
        <f>+IF(W879="","-",IF(W879="UNICO","CENSO","MUESTRA"))</f>
        <v>MUESTRA</v>
      </c>
      <c r="AC879" t="s">
        <v>2397</v>
      </c>
      <c r="AD879" t="s">
        <v>134</v>
      </c>
      <c r="AF879">
        <f>+COUNTIF(Piloto!C:C,MARCO!A879)</f>
        <v>0</v>
      </c>
    </row>
    <row r="880" spans="1:32" x14ac:dyDescent="0.25">
      <c r="A880" s="5" t="str">
        <f t="shared" si="13"/>
        <v>0102DE0702</v>
      </c>
      <c r="B880" s="23" t="s">
        <v>2119</v>
      </c>
      <c r="C880" t="s">
        <v>242</v>
      </c>
      <c r="D880" t="s">
        <v>239</v>
      </c>
      <c r="E880" t="s">
        <v>1713</v>
      </c>
      <c r="F880">
        <v>604248</v>
      </c>
      <c r="G880">
        <v>0</v>
      </c>
      <c r="H880" t="s">
        <v>1717</v>
      </c>
      <c r="I880" t="s">
        <v>20</v>
      </c>
      <c r="J880" t="s">
        <v>74</v>
      </c>
      <c r="K880" t="s">
        <v>21</v>
      </c>
      <c r="M880" t="s">
        <v>17833</v>
      </c>
      <c r="N880" t="s">
        <v>22</v>
      </c>
      <c r="O880" t="s">
        <v>23</v>
      </c>
      <c r="P880" t="s">
        <v>26</v>
      </c>
      <c r="Q880" t="s">
        <v>27</v>
      </c>
      <c r="R880" s="13">
        <v>90</v>
      </c>
      <c r="S880" s="13">
        <v>9</v>
      </c>
      <c r="T880" s="21">
        <v>1</v>
      </c>
      <c r="V880" t="s">
        <v>2115</v>
      </c>
      <c r="W880" t="str">
        <f>+IF(V880="","",IF(MID(V880,1,3)="ECE","UNICO",IF(V880="FINES",CONCATENATE("R",IF(OR(C880="16",C880="21",C880="22",C880="23"),"16212223",IF(OR(C880="15",C880="17",C880="24",C880="25"),"15172425",C880))),IF(V880="CEBAS","UNICO",IF(VALUE(C880)&lt;=11,"AMBA","INTERIOR")))))</f>
        <v>INTERIOR</v>
      </c>
      <c r="X880" s="20" t="str">
        <f>+IF(V880="","-",CONCATENATE(V880,"_",W880))</f>
        <v>EPA_INTERIOR</v>
      </c>
      <c r="Y880" s="59">
        <v>0.52119292922922078</v>
      </c>
      <c r="Z880" t="str">
        <f>+IFERROR(VLOOKUP(H880,#REF!,2,FALSE),"-")</f>
        <v>-</v>
      </c>
      <c r="AA880" t="s">
        <v>2394</v>
      </c>
      <c r="AB880" t="str">
        <f>+IF(W880="","-",IF(W880="UNICO","CENSO","MUESTRA"))</f>
        <v>MUESTRA</v>
      </c>
      <c r="AC880" t="s">
        <v>2397</v>
      </c>
      <c r="AD880" t="s">
        <v>134</v>
      </c>
      <c r="AF880">
        <f>+COUNTIF(Piloto!C:C,MARCO!A880)</f>
        <v>0</v>
      </c>
    </row>
    <row r="881" spans="1:32" x14ac:dyDescent="0.25">
      <c r="A881" s="5" t="str">
        <f t="shared" si="13"/>
        <v>0097DE0703</v>
      </c>
      <c r="B881" s="23" t="s">
        <v>2119</v>
      </c>
      <c r="C881" t="s">
        <v>88</v>
      </c>
      <c r="D881" t="s">
        <v>1620</v>
      </c>
      <c r="E881" t="s">
        <v>1621</v>
      </c>
      <c r="F881">
        <v>604559</v>
      </c>
      <c r="G881">
        <v>0</v>
      </c>
      <c r="H881" t="s">
        <v>1623</v>
      </c>
      <c r="I881" t="s">
        <v>20</v>
      </c>
      <c r="J881" t="s">
        <v>74</v>
      </c>
      <c r="K881" t="s">
        <v>21</v>
      </c>
      <c r="M881" t="s">
        <v>17972</v>
      </c>
      <c r="N881" t="s">
        <v>22</v>
      </c>
      <c r="O881" t="s">
        <v>23</v>
      </c>
      <c r="P881" t="s">
        <v>26</v>
      </c>
      <c r="Q881" t="s">
        <v>27</v>
      </c>
      <c r="R881" s="13">
        <v>53</v>
      </c>
      <c r="S881" s="13">
        <v>4</v>
      </c>
      <c r="T881" s="21">
        <v>1</v>
      </c>
      <c r="V881" t="s">
        <v>2115</v>
      </c>
      <c r="W881" t="str">
        <f>+IF(V881="","",IF(MID(V881,1,3)="ECE","UNICO",IF(V881="FINES",CONCATENATE("R",IF(OR(C881="16",C881="21",C881="22",C881="23"),"16212223",IF(OR(C881="15",C881="17",C881="24",C881="25"),"15172425",C881))),IF(V881="CEBAS","UNICO",IF(VALUE(C881)&lt;=11,"AMBA","INTERIOR")))))</f>
        <v>INTERIOR</v>
      </c>
      <c r="X881" s="20" t="str">
        <f>+IF(V881="","-",CONCATENATE(V881,"_",W881))</f>
        <v>EPA_INTERIOR</v>
      </c>
      <c r="Y881" s="59">
        <v>0.53860694832272005</v>
      </c>
      <c r="Z881" t="str">
        <f>+IFERROR(VLOOKUP(H881,#REF!,2,FALSE),"-")</f>
        <v>-</v>
      </c>
      <c r="AA881" t="s">
        <v>2394</v>
      </c>
      <c r="AB881" t="str">
        <f>+IF(W881="","-",IF(W881="UNICO","CENSO","MUESTRA"))</f>
        <v>MUESTRA</v>
      </c>
      <c r="AC881" t="s">
        <v>2397</v>
      </c>
      <c r="AD881" t="s">
        <v>134</v>
      </c>
      <c r="AF881">
        <f>+COUNTIF(Piloto!C:C,MARCO!A881)</f>
        <v>0</v>
      </c>
    </row>
    <row r="882" spans="1:32" x14ac:dyDescent="0.25">
      <c r="A882" s="5" t="str">
        <f t="shared" si="13"/>
        <v>0078DE0705</v>
      </c>
      <c r="B882" s="23" t="s">
        <v>2119</v>
      </c>
      <c r="C882" t="s">
        <v>139</v>
      </c>
      <c r="D882" t="s">
        <v>1397</v>
      </c>
      <c r="E882" t="s">
        <v>1398</v>
      </c>
      <c r="F882">
        <v>605047</v>
      </c>
      <c r="G882">
        <v>0</v>
      </c>
      <c r="H882" t="s">
        <v>1407</v>
      </c>
      <c r="I882" t="s">
        <v>20</v>
      </c>
      <c r="J882" t="s">
        <v>74</v>
      </c>
      <c r="K882" t="s">
        <v>21</v>
      </c>
      <c r="M882" t="s">
        <v>17778</v>
      </c>
      <c r="N882" t="s">
        <v>22</v>
      </c>
      <c r="O882" t="s">
        <v>23</v>
      </c>
      <c r="P882" t="s">
        <v>26</v>
      </c>
      <c r="Q882" t="s">
        <v>27</v>
      </c>
      <c r="R882" s="13">
        <v>96</v>
      </c>
      <c r="S882" s="13">
        <v>6</v>
      </c>
      <c r="T882" s="21">
        <v>1</v>
      </c>
      <c r="V882" t="s">
        <v>2115</v>
      </c>
      <c r="W882" t="str">
        <f>+IF(V882="","",IF(MID(V882,1,3)="ECE","UNICO",IF(V882="FINES",CONCATENATE("R",IF(OR(C882="16",C882="21",C882="22",C882="23"),"16212223",IF(OR(C882="15",C882="17",C882="24",C882="25"),"15172425",C882))),IF(V882="CEBAS","UNICO",IF(VALUE(C882)&lt;=11,"AMBA","INTERIOR")))))</f>
        <v>INTERIOR</v>
      </c>
      <c r="X882" s="20" t="str">
        <f>+IF(V882="","-",CONCATENATE(V882,"_",W882))</f>
        <v>EPA_INTERIOR</v>
      </c>
      <c r="Y882" s="59">
        <v>0.55450845247990377</v>
      </c>
      <c r="Z882" t="str">
        <f>+IFERROR(VLOOKUP(H882,#REF!,2,FALSE),"-")</f>
        <v>-</v>
      </c>
      <c r="AA882" t="s">
        <v>2394</v>
      </c>
      <c r="AB882" t="str">
        <f>+IF(W882="","-",IF(W882="UNICO","CENSO","MUESTRA"))</f>
        <v>MUESTRA</v>
      </c>
      <c r="AC882" t="s">
        <v>2397</v>
      </c>
      <c r="AD882" t="s">
        <v>134</v>
      </c>
      <c r="AF882">
        <f>+COUNTIF(Piloto!C:C,MARCO!A882)</f>
        <v>0</v>
      </c>
    </row>
    <row r="883" spans="1:32" x14ac:dyDescent="0.25">
      <c r="A883" s="5" t="str">
        <f t="shared" si="13"/>
        <v>0078DE0709</v>
      </c>
      <c r="B883" s="23" t="s">
        <v>2119</v>
      </c>
      <c r="C883" t="s">
        <v>139</v>
      </c>
      <c r="D883" t="s">
        <v>1397</v>
      </c>
      <c r="E883" t="s">
        <v>1398</v>
      </c>
      <c r="F883">
        <v>613144</v>
      </c>
      <c r="G883">
        <v>0</v>
      </c>
      <c r="H883" t="s">
        <v>1404</v>
      </c>
      <c r="I883" t="s">
        <v>20</v>
      </c>
      <c r="J883" t="s">
        <v>74</v>
      </c>
      <c r="K883" t="s">
        <v>21</v>
      </c>
      <c r="M883" t="s">
        <v>17782</v>
      </c>
      <c r="N883" t="s">
        <v>135</v>
      </c>
      <c r="O883" t="s">
        <v>23</v>
      </c>
      <c r="P883" t="s">
        <v>26</v>
      </c>
      <c r="Q883" t="s">
        <v>27</v>
      </c>
      <c r="R883" s="13">
        <v>36</v>
      </c>
      <c r="S883" s="13">
        <v>2</v>
      </c>
      <c r="T883" s="21">
        <v>1</v>
      </c>
      <c r="V883" t="s">
        <v>2115</v>
      </c>
      <c r="W883" t="str">
        <f>+IF(V883="","",IF(MID(V883,1,3)="ECE","UNICO",IF(V883="FINES",CONCATENATE("R",IF(OR(C883="16",C883="21",C883="22",C883="23"),"16212223",IF(OR(C883="15",C883="17",C883="24",C883="25"),"15172425",C883))),IF(V883="CEBAS","UNICO",IF(VALUE(C883)&lt;=11,"AMBA","INTERIOR")))))</f>
        <v>INTERIOR</v>
      </c>
      <c r="X883" s="20" t="str">
        <f>+IF(V883="","-",CONCATENATE(V883,"_",W883))</f>
        <v>EPA_INTERIOR</v>
      </c>
      <c r="Y883" s="59">
        <v>0.55590754747390747</v>
      </c>
      <c r="Z883" t="str">
        <f>+IFERROR(VLOOKUP(H883,#REF!,2,FALSE),"-")</f>
        <v>-</v>
      </c>
      <c r="AA883" t="s">
        <v>2394</v>
      </c>
      <c r="AB883" t="str">
        <f>+IF(W883="","-",IF(W883="UNICO","CENSO","MUESTRA"))</f>
        <v>MUESTRA</v>
      </c>
      <c r="AC883" t="s">
        <v>2397</v>
      </c>
      <c r="AD883" t="s">
        <v>134</v>
      </c>
      <c r="AF883">
        <f>+COUNTIF(Piloto!C:C,MARCO!A883)</f>
        <v>0</v>
      </c>
    </row>
    <row r="884" spans="1:32" x14ac:dyDescent="0.25">
      <c r="A884" s="5" t="str">
        <f t="shared" si="13"/>
        <v>0043DE0742</v>
      </c>
      <c r="B884" s="23" t="s">
        <v>2119</v>
      </c>
      <c r="C884" t="s">
        <v>161</v>
      </c>
      <c r="D884" t="s">
        <v>677</v>
      </c>
      <c r="E884" t="s">
        <v>678</v>
      </c>
      <c r="F884">
        <v>604925</v>
      </c>
      <c r="G884">
        <v>0</v>
      </c>
      <c r="H884" t="s">
        <v>685</v>
      </c>
      <c r="I884" t="s">
        <v>20</v>
      </c>
      <c r="J884" t="s">
        <v>74</v>
      </c>
      <c r="K884" t="s">
        <v>21</v>
      </c>
      <c r="M884" t="s">
        <v>18005</v>
      </c>
      <c r="N884" t="s">
        <v>22</v>
      </c>
      <c r="O884" t="s">
        <v>23</v>
      </c>
      <c r="P884" t="s">
        <v>26</v>
      </c>
      <c r="Q884" t="s">
        <v>27</v>
      </c>
      <c r="R884" s="13">
        <v>66</v>
      </c>
      <c r="S884" s="13">
        <v>5</v>
      </c>
      <c r="T884" s="21">
        <v>1</v>
      </c>
      <c r="V884" t="s">
        <v>2115</v>
      </c>
      <c r="W884" t="str">
        <f>+IF(V884="","",IF(MID(V884,1,3)="ECE","UNICO",IF(V884="FINES",CONCATENATE("R",IF(OR(C884="16",C884="21",C884="22",C884="23"),"16212223",IF(OR(C884="15",C884="17",C884="24",C884="25"),"15172425",C884))),IF(V884="CEBAS","UNICO",IF(VALUE(C884)&lt;=11,"AMBA","INTERIOR")))))</f>
        <v>INTERIOR</v>
      </c>
      <c r="X884" s="20" t="str">
        <f>+IF(V884="","-",CONCATENATE(V884,"_",W884))</f>
        <v>EPA_INTERIOR</v>
      </c>
      <c r="Y884" s="59">
        <v>0.55830006963676881</v>
      </c>
      <c r="Z884" t="str">
        <f>+IFERROR(VLOOKUP(H884,#REF!,2,FALSE),"-")</f>
        <v>-</v>
      </c>
      <c r="AA884" t="s">
        <v>2394</v>
      </c>
      <c r="AB884" t="str">
        <f>+IF(W884="","-",IF(W884="UNICO","CENSO","MUESTRA"))</f>
        <v>MUESTRA</v>
      </c>
      <c r="AC884" t="s">
        <v>2398</v>
      </c>
      <c r="AD884" t="s">
        <v>134</v>
      </c>
      <c r="AF884">
        <f>+COUNTIF(Piloto!C:C,MARCO!A884)</f>
        <v>0</v>
      </c>
    </row>
    <row r="885" spans="1:32" x14ac:dyDescent="0.25">
      <c r="A885" s="5" t="str">
        <f t="shared" si="13"/>
        <v>0075DE0702</v>
      </c>
      <c r="B885" s="23" t="s">
        <v>2119</v>
      </c>
      <c r="C885" t="s">
        <v>242</v>
      </c>
      <c r="D885" t="s">
        <v>1350</v>
      </c>
      <c r="E885" t="s">
        <v>1351</v>
      </c>
      <c r="F885">
        <v>611210</v>
      </c>
      <c r="G885">
        <v>0</v>
      </c>
      <c r="H885" t="s">
        <v>1357</v>
      </c>
      <c r="I885" t="s">
        <v>20</v>
      </c>
      <c r="J885" t="s">
        <v>74</v>
      </c>
      <c r="K885" t="s">
        <v>21</v>
      </c>
      <c r="M885" t="s">
        <v>17973</v>
      </c>
      <c r="N885" t="s">
        <v>22</v>
      </c>
      <c r="O885" t="s">
        <v>23</v>
      </c>
      <c r="P885" t="s">
        <v>26</v>
      </c>
      <c r="Q885" t="s">
        <v>27</v>
      </c>
      <c r="R885" s="13">
        <v>46</v>
      </c>
      <c r="S885" s="13">
        <v>4</v>
      </c>
      <c r="T885" s="21">
        <v>1</v>
      </c>
      <c r="V885" t="s">
        <v>2115</v>
      </c>
      <c r="W885" t="str">
        <f>+IF(V885="","",IF(MID(V885,1,3)="ECE","UNICO",IF(V885="FINES",CONCATENATE("R",IF(OR(C885="16",C885="21",C885="22",C885="23"),"16212223",IF(OR(C885="15",C885="17",C885="24",C885="25"),"15172425",C885))),IF(V885="CEBAS","UNICO",IF(VALUE(C885)&lt;=11,"AMBA","INTERIOR")))))</f>
        <v>INTERIOR</v>
      </c>
      <c r="X885" s="20" t="str">
        <f>+IF(V885="","-",CONCATENATE(V885,"_",W885))</f>
        <v>EPA_INTERIOR</v>
      </c>
      <c r="Y885" s="59">
        <v>0.57077926867886597</v>
      </c>
      <c r="Z885" t="str">
        <f>+IFERROR(VLOOKUP(H885,#REF!,2,FALSE),"-")</f>
        <v>-</v>
      </c>
      <c r="AA885" t="s">
        <v>2394</v>
      </c>
      <c r="AB885" t="str">
        <f>+IF(W885="","-",IF(W885="UNICO","CENSO","MUESTRA"))</f>
        <v>MUESTRA</v>
      </c>
      <c r="AC885" t="s">
        <v>2397</v>
      </c>
      <c r="AD885" t="s">
        <v>134</v>
      </c>
      <c r="AF885">
        <f>+COUNTIF(Piloto!C:C,MARCO!A885)</f>
        <v>0</v>
      </c>
    </row>
    <row r="886" spans="1:32" x14ac:dyDescent="0.25">
      <c r="A886" s="5" t="str">
        <f t="shared" si="13"/>
        <v>0043DE0706</v>
      </c>
      <c r="B886" s="23" t="s">
        <v>2119</v>
      </c>
      <c r="C886" t="s">
        <v>161</v>
      </c>
      <c r="D886" t="s">
        <v>677</v>
      </c>
      <c r="E886" t="s">
        <v>678</v>
      </c>
      <c r="F886">
        <v>611694</v>
      </c>
      <c r="G886">
        <v>0</v>
      </c>
      <c r="H886" t="s">
        <v>683</v>
      </c>
      <c r="I886" t="s">
        <v>20</v>
      </c>
      <c r="J886" t="s">
        <v>74</v>
      </c>
      <c r="K886" t="s">
        <v>21</v>
      </c>
      <c r="M886" t="s">
        <v>17974</v>
      </c>
      <c r="N886" t="s">
        <v>22</v>
      </c>
      <c r="O886" t="s">
        <v>23</v>
      </c>
      <c r="P886" t="s">
        <v>26</v>
      </c>
      <c r="Q886" t="s">
        <v>27</v>
      </c>
      <c r="R886" s="13">
        <v>150</v>
      </c>
      <c r="S886" s="13">
        <v>10</v>
      </c>
      <c r="T886" s="21">
        <v>1</v>
      </c>
      <c r="V886" t="s">
        <v>2115</v>
      </c>
      <c r="W886" t="str">
        <f>+IF(V886="","",IF(MID(V886,1,3)="ECE","UNICO",IF(V886="FINES",CONCATENATE("R",IF(OR(C886="16",C886="21",C886="22",C886="23"),"16212223",IF(OR(C886="15",C886="17",C886="24",C886="25"),"15172425",C886))),IF(V886="CEBAS","UNICO",IF(VALUE(C886)&lt;=11,"AMBA","INTERIOR")))))</f>
        <v>INTERIOR</v>
      </c>
      <c r="X886" s="20" t="str">
        <f>+IF(V886="","-",CONCATENATE(V886,"_",W886))</f>
        <v>EPA_INTERIOR</v>
      </c>
      <c r="Y886" s="59">
        <v>0.57348823390508952</v>
      </c>
      <c r="Z886" t="str">
        <f>+IFERROR(VLOOKUP(H886,#REF!,2,FALSE),"-")</f>
        <v>-</v>
      </c>
      <c r="AA886" t="s">
        <v>2394</v>
      </c>
      <c r="AB886" t="str">
        <f>+IF(W886="","-",IF(W886="UNICO","CENSO","MUESTRA"))</f>
        <v>MUESTRA</v>
      </c>
      <c r="AC886" t="s">
        <v>2397</v>
      </c>
      <c r="AD886" t="s">
        <v>134</v>
      </c>
      <c r="AF886">
        <f>+COUNTIF(Piloto!C:C,MARCO!A886)</f>
        <v>0</v>
      </c>
    </row>
    <row r="887" spans="1:32" x14ac:dyDescent="0.25">
      <c r="A887" s="5" t="str">
        <f t="shared" si="13"/>
        <v>0043DE0743</v>
      </c>
      <c r="B887" s="23" t="s">
        <v>2119</v>
      </c>
      <c r="C887" t="s">
        <v>161</v>
      </c>
      <c r="D887" t="s">
        <v>677</v>
      </c>
      <c r="E887" t="s">
        <v>678</v>
      </c>
      <c r="F887">
        <v>613572</v>
      </c>
      <c r="G887">
        <v>0</v>
      </c>
      <c r="H887" t="s">
        <v>719</v>
      </c>
      <c r="I887" t="s">
        <v>20</v>
      </c>
      <c r="J887" t="s">
        <v>74</v>
      </c>
      <c r="K887" t="s">
        <v>21</v>
      </c>
      <c r="M887" t="s">
        <v>18006</v>
      </c>
      <c r="N887" t="s">
        <v>136</v>
      </c>
      <c r="O887" t="s">
        <v>23</v>
      </c>
      <c r="P887" t="s">
        <v>26</v>
      </c>
      <c r="Q887" t="s">
        <v>27</v>
      </c>
      <c r="R887" s="13">
        <v>75</v>
      </c>
      <c r="S887" s="13">
        <v>5</v>
      </c>
      <c r="T887" s="21">
        <v>1</v>
      </c>
      <c r="V887" t="s">
        <v>2115</v>
      </c>
      <c r="W887" t="str">
        <f>+IF(V887="","",IF(MID(V887,1,3)="ECE","UNICO",IF(V887="FINES",CONCATENATE("R",IF(OR(C887="16",C887="21",C887="22",C887="23"),"16212223",IF(OR(C887="15",C887="17",C887="24",C887="25"),"15172425",C887))),IF(V887="CEBAS","UNICO",IF(VALUE(C887)&lt;=11,"AMBA","INTERIOR")))))</f>
        <v>INTERIOR</v>
      </c>
      <c r="X887" s="20" t="str">
        <f>+IF(V887="","-",CONCATENATE(V887,"_",W887))</f>
        <v>EPA_INTERIOR</v>
      </c>
      <c r="Y887" s="59">
        <v>0.58653394430875783</v>
      </c>
      <c r="Z887" t="str">
        <f>+IFERROR(VLOOKUP(H887,#REF!,2,FALSE),"-")</f>
        <v>-</v>
      </c>
      <c r="AA887" t="s">
        <v>2394</v>
      </c>
      <c r="AB887" t="str">
        <f>+IF(W887="","-",IF(W887="UNICO","CENSO","MUESTRA"))</f>
        <v>MUESTRA</v>
      </c>
      <c r="AC887" t="s">
        <v>2398</v>
      </c>
      <c r="AD887" t="s">
        <v>134</v>
      </c>
      <c r="AF887">
        <f>+COUNTIF(Piloto!C:C,MARCO!A887)</f>
        <v>0</v>
      </c>
    </row>
    <row r="888" spans="1:32" x14ac:dyDescent="0.25">
      <c r="A888" s="5" t="str">
        <f t="shared" si="13"/>
        <v>0022DE0701</v>
      </c>
      <c r="B888" s="23" t="s">
        <v>2119</v>
      </c>
      <c r="C888" t="s">
        <v>153</v>
      </c>
      <c r="D888" t="s">
        <v>489</v>
      </c>
      <c r="E888" t="s">
        <v>490</v>
      </c>
      <c r="F888">
        <v>606543</v>
      </c>
      <c r="G888">
        <v>0</v>
      </c>
      <c r="H888" t="s">
        <v>492</v>
      </c>
      <c r="I888" t="s">
        <v>20</v>
      </c>
      <c r="J888" t="s">
        <v>74</v>
      </c>
      <c r="K888" t="s">
        <v>21</v>
      </c>
      <c r="M888" t="s">
        <v>17975</v>
      </c>
      <c r="N888" t="s">
        <v>22</v>
      </c>
      <c r="O888" t="s">
        <v>23</v>
      </c>
      <c r="P888" t="s">
        <v>26</v>
      </c>
      <c r="Q888" t="s">
        <v>27</v>
      </c>
      <c r="R888" s="13">
        <v>31</v>
      </c>
      <c r="S888" s="13">
        <v>2</v>
      </c>
      <c r="T888" s="21">
        <v>1</v>
      </c>
      <c r="V888" t="s">
        <v>2115</v>
      </c>
      <c r="W888" t="str">
        <f>+IF(V888="","",IF(MID(V888,1,3)="ECE","UNICO",IF(V888="FINES",CONCATENATE("R",IF(OR(C888="16",C888="21",C888="22",C888="23"),"16212223",IF(OR(C888="15",C888="17",C888="24",C888="25"),"15172425",C888))),IF(V888="CEBAS","UNICO",IF(VALUE(C888)&lt;=11,"AMBA","INTERIOR")))))</f>
        <v>INTERIOR</v>
      </c>
      <c r="X888" s="20" t="str">
        <f>+IF(V888="","-",CONCATENATE(V888,"_",W888))</f>
        <v>EPA_INTERIOR</v>
      </c>
      <c r="Y888" s="59">
        <v>0.60589572696974781</v>
      </c>
      <c r="Z888" t="str">
        <f>+IFERROR(VLOOKUP(H888,#REF!,2,FALSE),"-")</f>
        <v>-</v>
      </c>
      <c r="AA888" t="s">
        <v>2394</v>
      </c>
      <c r="AB888" t="str">
        <f>+IF(W888="","-",IF(W888="UNICO","CENSO","MUESTRA"))</f>
        <v>MUESTRA</v>
      </c>
      <c r="AC888" t="s">
        <v>2398</v>
      </c>
      <c r="AD888" t="s">
        <v>134</v>
      </c>
      <c r="AF888">
        <f>+COUNTIF(Piloto!C:C,MARCO!A888)</f>
        <v>0</v>
      </c>
    </row>
    <row r="889" spans="1:32" x14ac:dyDescent="0.25">
      <c r="A889" s="5" t="str">
        <f t="shared" si="13"/>
        <v>0043DE0741</v>
      </c>
      <c r="B889" s="23" t="s">
        <v>2119</v>
      </c>
      <c r="C889" t="s">
        <v>161</v>
      </c>
      <c r="D889" t="s">
        <v>677</v>
      </c>
      <c r="E889" t="s">
        <v>678</v>
      </c>
      <c r="F889">
        <v>614920</v>
      </c>
      <c r="G889">
        <v>0</v>
      </c>
      <c r="H889" t="s">
        <v>722</v>
      </c>
      <c r="I889" t="s">
        <v>20</v>
      </c>
      <c r="J889" t="s">
        <v>74</v>
      </c>
      <c r="K889" t="s">
        <v>21</v>
      </c>
      <c r="M889" t="s">
        <v>17976</v>
      </c>
      <c r="N889" t="s">
        <v>22</v>
      </c>
      <c r="O889" t="s">
        <v>82</v>
      </c>
      <c r="P889" t="s">
        <v>26</v>
      </c>
      <c r="Q889" t="s">
        <v>27</v>
      </c>
      <c r="R889" s="13">
        <v>40</v>
      </c>
      <c r="S889" s="13">
        <v>3</v>
      </c>
      <c r="T889" s="21">
        <v>1</v>
      </c>
      <c r="V889" t="s">
        <v>2115</v>
      </c>
      <c r="W889" t="str">
        <f>+IF(V889="","",IF(MID(V889,1,3)="ECE","UNICO",IF(V889="FINES",CONCATENATE("R",IF(OR(C889="16",C889="21",C889="22",C889="23"),"16212223",IF(OR(C889="15",C889="17",C889="24",C889="25"),"15172425",C889))),IF(V889="CEBAS","UNICO",IF(VALUE(C889)&lt;=11,"AMBA","INTERIOR")))))</f>
        <v>INTERIOR</v>
      </c>
      <c r="X889" s="20" t="str">
        <f>+IF(V889="","-",CONCATENATE(V889,"_",W889))</f>
        <v>EPA_INTERIOR</v>
      </c>
      <c r="Y889" s="59">
        <v>0.61940765877564752</v>
      </c>
      <c r="Z889" t="str">
        <f>+IFERROR(VLOOKUP(H889,#REF!,2,FALSE),"-")</f>
        <v>-</v>
      </c>
      <c r="AA889" t="s">
        <v>2394</v>
      </c>
      <c r="AB889" t="str">
        <f>+IF(W889="","-",IF(W889="UNICO","CENSO","MUESTRA"))</f>
        <v>MUESTRA</v>
      </c>
      <c r="AC889" t="s">
        <v>2397</v>
      </c>
      <c r="AD889" t="s">
        <v>134</v>
      </c>
      <c r="AF889">
        <f>+COUNTIF(Piloto!C:C,MARCO!A889)</f>
        <v>0</v>
      </c>
    </row>
    <row r="890" spans="1:32" x14ac:dyDescent="0.25">
      <c r="A890" s="5" t="str">
        <f t="shared" si="13"/>
        <v>0012DE0701</v>
      </c>
      <c r="B890" s="23" t="s">
        <v>2119</v>
      </c>
      <c r="C890" t="s">
        <v>157</v>
      </c>
      <c r="D890" t="s">
        <v>396</v>
      </c>
      <c r="E890" t="s">
        <v>398</v>
      </c>
      <c r="F890">
        <v>600785</v>
      </c>
      <c r="G890">
        <v>0</v>
      </c>
      <c r="H890" t="s">
        <v>402</v>
      </c>
      <c r="I890" t="s">
        <v>20</v>
      </c>
      <c r="J890" t="s">
        <v>74</v>
      </c>
      <c r="K890" t="s">
        <v>21</v>
      </c>
      <c r="M890" t="s">
        <v>17928</v>
      </c>
      <c r="N890" t="s">
        <v>22</v>
      </c>
      <c r="O890" t="s">
        <v>23</v>
      </c>
      <c r="P890" t="s">
        <v>26</v>
      </c>
      <c r="Q890" t="s">
        <v>27</v>
      </c>
      <c r="R890" s="13">
        <v>74</v>
      </c>
      <c r="S890" s="13">
        <v>4</v>
      </c>
      <c r="T890" s="21">
        <v>1</v>
      </c>
      <c r="V890" t="s">
        <v>2115</v>
      </c>
      <c r="W890" t="str">
        <f>+IF(V890="","",IF(MID(V890,1,3)="ECE","UNICO",IF(V890="FINES",CONCATENATE("R",IF(OR(C890="16",C890="21",C890="22",C890="23"),"16212223",IF(OR(C890="15",C890="17",C890="24",C890="25"),"15172425",C890))),IF(V890="CEBAS","UNICO",IF(VALUE(C890)&lt;=11,"AMBA","INTERIOR")))))</f>
        <v>INTERIOR</v>
      </c>
      <c r="X890" s="20" t="str">
        <f>+IF(V890="","-",CONCATENATE(V890,"_",W890))</f>
        <v>EPA_INTERIOR</v>
      </c>
      <c r="Y890" s="59">
        <v>0.65560901648289449</v>
      </c>
      <c r="Z890" t="str">
        <f>+IFERROR(VLOOKUP(H890,#REF!,2,FALSE),"-")</f>
        <v>-</v>
      </c>
      <c r="AA890" t="s">
        <v>2394</v>
      </c>
      <c r="AB890" t="str">
        <f>+IF(W890="","-",IF(W890="UNICO","CENSO","MUESTRA"))</f>
        <v>MUESTRA</v>
      </c>
      <c r="AC890" t="s">
        <v>2397</v>
      </c>
      <c r="AD890" t="s">
        <v>134</v>
      </c>
      <c r="AF890">
        <f>+COUNTIF(Piloto!C:C,MARCO!A890)</f>
        <v>0</v>
      </c>
    </row>
    <row r="891" spans="1:32" x14ac:dyDescent="0.25">
      <c r="A891" s="5" t="str">
        <f t="shared" si="13"/>
        <v>0097DE0714</v>
      </c>
      <c r="B891" s="23" t="s">
        <v>2119</v>
      </c>
      <c r="C891" t="s">
        <v>88</v>
      </c>
      <c r="D891" t="s">
        <v>1620</v>
      </c>
      <c r="E891" t="s">
        <v>1621</v>
      </c>
      <c r="F891">
        <v>601234</v>
      </c>
      <c r="G891">
        <v>0</v>
      </c>
      <c r="H891" t="s">
        <v>1627</v>
      </c>
      <c r="I891" t="s">
        <v>20</v>
      </c>
      <c r="J891" t="s">
        <v>74</v>
      </c>
      <c r="K891" t="s">
        <v>21</v>
      </c>
      <c r="M891" t="s">
        <v>17977</v>
      </c>
      <c r="N891" t="s">
        <v>22</v>
      </c>
      <c r="O891" t="s">
        <v>23</v>
      </c>
      <c r="P891" t="s">
        <v>26</v>
      </c>
      <c r="Q891" t="s">
        <v>27</v>
      </c>
      <c r="R891" s="13">
        <v>23</v>
      </c>
      <c r="S891" s="13">
        <v>3</v>
      </c>
      <c r="T891" s="21">
        <v>1</v>
      </c>
      <c r="V891" t="s">
        <v>2115</v>
      </c>
      <c r="W891" t="str">
        <f>+IF(V891="","",IF(MID(V891,1,3)="ECE","UNICO",IF(V891="FINES",CONCATENATE("R",IF(OR(C891="16",C891="21",C891="22",C891="23"),"16212223",IF(OR(C891="15",C891="17",C891="24",C891="25"),"15172425",C891))),IF(V891="CEBAS","UNICO",IF(VALUE(C891)&lt;=11,"AMBA","INTERIOR")))))</f>
        <v>INTERIOR</v>
      </c>
      <c r="X891" s="20" t="str">
        <f>+IF(V891="","-",CONCATENATE(V891,"_",W891))</f>
        <v>EPA_INTERIOR</v>
      </c>
      <c r="Y891" s="59">
        <v>0.71188245321574961</v>
      </c>
      <c r="Z891" t="str">
        <f>+IFERROR(VLOOKUP(H891,#REF!,2,FALSE),"-")</f>
        <v>-</v>
      </c>
      <c r="AA891" t="s">
        <v>2394</v>
      </c>
      <c r="AB891" t="str">
        <f>+IF(W891="","-",IF(W891="UNICO","CENSO","MUESTRA"))</f>
        <v>MUESTRA</v>
      </c>
      <c r="AC891" t="s">
        <v>2397</v>
      </c>
      <c r="AD891" t="s">
        <v>134</v>
      </c>
      <c r="AF891">
        <f>+COUNTIF(Piloto!C:C,MARCO!A891)</f>
        <v>0</v>
      </c>
    </row>
    <row r="892" spans="1:32" x14ac:dyDescent="0.25">
      <c r="A892" s="5" t="str">
        <f t="shared" si="13"/>
        <v>0110DE0703</v>
      </c>
      <c r="B892" s="23" t="s">
        <v>2119</v>
      </c>
      <c r="C892" t="s">
        <v>139</v>
      </c>
      <c r="D892" t="s">
        <v>224</v>
      </c>
      <c r="E892" t="s">
        <v>1788</v>
      </c>
      <c r="F892">
        <v>600391</v>
      </c>
      <c r="G892">
        <v>0</v>
      </c>
      <c r="H892" t="s">
        <v>1792</v>
      </c>
      <c r="I892" t="s">
        <v>20</v>
      </c>
      <c r="J892" t="s">
        <v>74</v>
      </c>
      <c r="K892" t="s">
        <v>21</v>
      </c>
      <c r="M892" t="s">
        <v>17978</v>
      </c>
      <c r="N892" t="s">
        <v>22</v>
      </c>
      <c r="O892" t="s">
        <v>23</v>
      </c>
      <c r="P892" t="s">
        <v>26</v>
      </c>
      <c r="Q892" t="s">
        <v>27</v>
      </c>
      <c r="R892" s="13">
        <v>77</v>
      </c>
      <c r="S892" s="13">
        <v>5</v>
      </c>
      <c r="T892" s="21">
        <v>1</v>
      </c>
      <c r="V892" t="s">
        <v>2115</v>
      </c>
      <c r="W892" t="str">
        <f>+IF(V892="","",IF(MID(V892,1,3)="ECE","UNICO",IF(V892="FINES",CONCATENATE("R",IF(OR(C892="16",C892="21",C892="22",C892="23"),"16212223",IF(OR(C892="15",C892="17",C892="24",C892="25"),"15172425",C892))),IF(V892="CEBAS","UNICO",IF(VALUE(C892)&lt;=11,"AMBA","INTERIOR")))))</f>
        <v>INTERIOR</v>
      </c>
      <c r="X892" s="20" t="str">
        <f>+IF(V892="","-",CONCATENATE(V892,"_",W892))</f>
        <v>EPA_INTERIOR</v>
      </c>
      <c r="Y892" s="59">
        <v>0.72106244166692102</v>
      </c>
      <c r="Z892" t="str">
        <f>+IFERROR(VLOOKUP(H892,#REF!,2,FALSE),"-")</f>
        <v>-</v>
      </c>
      <c r="AA892" t="s">
        <v>2394</v>
      </c>
      <c r="AB892" t="str">
        <f>+IF(W892="","-",IF(W892="UNICO","CENSO","MUESTRA"))</f>
        <v>MUESTRA</v>
      </c>
      <c r="AC892" t="s">
        <v>2398</v>
      </c>
      <c r="AD892" t="s">
        <v>134</v>
      </c>
      <c r="AF892">
        <f>+COUNTIF(Piloto!C:C,MARCO!A892)</f>
        <v>0</v>
      </c>
    </row>
    <row r="893" spans="1:32" x14ac:dyDescent="0.25">
      <c r="A893" s="5" t="str">
        <f t="shared" si="13"/>
        <v>0110DE0702</v>
      </c>
      <c r="B893" s="23" t="s">
        <v>2119</v>
      </c>
      <c r="C893" t="s">
        <v>139</v>
      </c>
      <c r="D893" t="s">
        <v>224</v>
      </c>
      <c r="E893" t="s">
        <v>1788</v>
      </c>
      <c r="F893">
        <v>607566</v>
      </c>
      <c r="G893">
        <v>0</v>
      </c>
      <c r="H893" t="s">
        <v>1791</v>
      </c>
      <c r="I893" t="s">
        <v>20</v>
      </c>
      <c r="J893" t="s">
        <v>74</v>
      </c>
      <c r="K893" t="s">
        <v>21</v>
      </c>
      <c r="M893" t="s">
        <v>17823</v>
      </c>
      <c r="N893" t="s">
        <v>22</v>
      </c>
      <c r="O893" t="s">
        <v>23</v>
      </c>
      <c r="P893" t="s">
        <v>26</v>
      </c>
      <c r="Q893" t="s">
        <v>27</v>
      </c>
      <c r="R893" s="13">
        <v>75</v>
      </c>
      <c r="S893" s="13">
        <v>5</v>
      </c>
      <c r="T893" s="21">
        <v>1</v>
      </c>
      <c r="V893" t="s">
        <v>2115</v>
      </c>
      <c r="W893" t="str">
        <f>+IF(V893="","",IF(MID(V893,1,3)="ECE","UNICO",IF(V893="FINES",CONCATENATE("R",IF(OR(C893="16",C893="21",C893="22",C893="23"),"16212223",IF(OR(C893="15",C893="17",C893="24",C893="25"),"15172425",C893))),IF(V893="CEBAS","UNICO",IF(VALUE(C893)&lt;=11,"AMBA","INTERIOR")))))</f>
        <v>INTERIOR</v>
      </c>
      <c r="X893" s="20" t="str">
        <f>+IF(V893="","-",CONCATENATE(V893,"_",W893))</f>
        <v>EPA_INTERIOR</v>
      </c>
      <c r="Y893" s="59">
        <v>0.79665152285550089</v>
      </c>
      <c r="Z893" t="str">
        <f>+IFERROR(VLOOKUP(H893,#REF!,2,FALSE),"-")</f>
        <v>-</v>
      </c>
      <c r="AA893" t="s">
        <v>2394</v>
      </c>
      <c r="AB893" t="str">
        <f>+IF(W893="","-",IF(W893="UNICO","CENSO","MUESTRA"))</f>
        <v>MUESTRA</v>
      </c>
      <c r="AC893" t="s">
        <v>2398</v>
      </c>
      <c r="AD893" t="s">
        <v>134</v>
      </c>
      <c r="AF893">
        <f>+COUNTIF(Piloto!C:C,MARCO!A893)</f>
        <v>0</v>
      </c>
    </row>
    <row r="894" spans="1:32" x14ac:dyDescent="0.25">
      <c r="A894" s="5" t="str">
        <f t="shared" si="13"/>
        <v>R 1 - D 1 - 452 - 0622</v>
      </c>
      <c r="B894" s="23" t="s">
        <v>2347</v>
      </c>
      <c r="C894" t="s">
        <v>19</v>
      </c>
      <c r="D894" t="s">
        <v>17</v>
      </c>
      <c r="E894" t="s">
        <v>18</v>
      </c>
      <c r="F894" t="s">
        <v>134</v>
      </c>
      <c r="G894" t="s">
        <v>134</v>
      </c>
      <c r="H894" t="s">
        <v>2590</v>
      </c>
      <c r="I894" t="s">
        <v>20</v>
      </c>
      <c r="J894" t="s">
        <v>2349</v>
      </c>
      <c r="K894" t="s">
        <v>21</v>
      </c>
      <c r="M894" t="s">
        <v>2591</v>
      </c>
      <c r="N894" t="s">
        <v>22</v>
      </c>
      <c r="O894" t="s">
        <v>23</v>
      </c>
      <c r="P894" t="s">
        <v>26</v>
      </c>
      <c r="Q894" t="s">
        <v>2348</v>
      </c>
      <c r="R894" s="13">
        <v>13</v>
      </c>
      <c r="S894" s="13">
        <v>1</v>
      </c>
      <c r="T894" s="21">
        <v>1</v>
      </c>
      <c r="V894" t="s">
        <v>2154</v>
      </c>
      <c r="W894" t="s">
        <v>17586</v>
      </c>
      <c r="X894" s="20" t="str">
        <f>+IF(V894="","-",CONCATENATE(V894,"_",W894))</f>
        <v>FINES_R01</v>
      </c>
      <c r="Y894" s="59">
        <v>4.4785808771848679E-2</v>
      </c>
      <c r="Z894" t="s">
        <v>134</v>
      </c>
      <c r="AA894" t="s">
        <v>2393</v>
      </c>
      <c r="AB894" t="str">
        <f>+IF(W894="","-",IF(W894="UNICO","CENSO","MUESTRA"))</f>
        <v>MUESTRA</v>
      </c>
      <c r="AC894" t="s">
        <v>2398</v>
      </c>
      <c r="AD894" t="s">
        <v>2592</v>
      </c>
      <c r="AF894">
        <f>+COUNTIF(Piloto!C:C,MARCO!A894)</f>
        <v>0</v>
      </c>
    </row>
    <row r="895" spans="1:32" x14ac:dyDescent="0.25">
      <c r="A895" s="5" t="str">
        <f t="shared" si="13"/>
        <v>R 1 - D 1 - 466 - 3856</v>
      </c>
      <c r="B895" s="23" t="s">
        <v>2347</v>
      </c>
      <c r="C895" t="s">
        <v>19</v>
      </c>
      <c r="D895" t="s">
        <v>17</v>
      </c>
      <c r="E895" t="s">
        <v>18</v>
      </c>
      <c r="F895" t="s">
        <v>134</v>
      </c>
      <c r="G895" t="s">
        <v>134</v>
      </c>
      <c r="H895" t="s">
        <v>2630</v>
      </c>
      <c r="I895" t="s">
        <v>20</v>
      </c>
      <c r="J895" t="s">
        <v>2349</v>
      </c>
      <c r="K895" t="s">
        <v>21</v>
      </c>
      <c r="M895" t="s">
        <v>2166</v>
      </c>
      <c r="N895" t="s">
        <v>22</v>
      </c>
      <c r="O895" t="s">
        <v>23</v>
      </c>
      <c r="P895" t="s">
        <v>26</v>
      </c>
      <c r="Q895" t="s">
        <v>2348</v>
      </c>
      <c r="R895" s="13">
        <v>63</v>
      </c>
      <c r="S895" s="13">
        <v>3</v>
      </c>
      <c r="T895" s="21">
        <v>1</v>
      </c>
      <c r="V895" t="s">
        <v>2154</v>
      </c>
      <c r="W895" t="s">
        <v>17586</v>
      </c>
      <c r="X895" s="20" t="str">
        <f>+IF(V895="","-",CONCATENATE(V895,"_",W895))</f>
        <v>FINES_R01</v>
      </c>
      <c r="Y895" s="59">
        <v>5.8824680745601647E-2</v>
      </c>
      <c r="Z895" t="s">
        <v>134</v>
      </c>
      <c r="AA895" t="s">
        <v>2393</v>
      </c>
      <c r="AB895" t="str">
        <f>+IF(W895="","-",IF(W895="UNICO","CENSO","MUESTRA"))</f>
        <v>MUESTRA</v>
      </c>
      <c r="AC895" t="s">
        <v>2397</v>
      </c>
      <c r="AD895" t="s">
        <v>2631</v>
      </c>
      <c r="AF895">
        <f>+COUNTIF(Piloto!C:C,MARCO!A895)</f>
        <v>0</v>
      </c>
    </row>
    <row r="896" spans="1:32" x14ac:dyDescent="0.25">
      <c r="A896" s="5" t="str">
        <f t="shared" si="13"/>
        <v>R 1 - D 1 - 460 - 3555</v>
      </c>
      <c r="B896" s="23" t="s">
        <v>2347</v>
      </c>
      <c r="C896" t="s">
        <v>19</v>
      </c>
      <c r="D896" t="s">
        <v>17</v>
      </c>
      <c r="E896" t="s">
        <v>18</v>
      </c>
      <c r="F896" t="s">
        <v>134</v>
      </c>
      <c r="G896" t="s">
        <v>134</v>
      </c>
      <c r="H896" t="s">
        <v>2565</v>
      </c>
      <c r="I896" t="s">
        <v>20</v>
      </c>
      <c r="J896" t="s">
        <v>2349</v>
      </c>
      <c r="K896" t="s">
        <v>21</v>
      </c>
      <c r="M896" t="s">
        <v>2566</v>
      </c>
      <c r="N896" t="s">
        <v>22</v>
      </c>
      <c r="O896" t="s">
        <v>23</v>
      </c>
      <c r="P896" t="s">
        <v>26</v>
      </c>
      <c r="Q896" t="s">
        <v>2348</v>
      </c>
      <c r="R896" s="13">
        <v>5</v>
      </c>
      <c r="S896" s="13">
        <v>1</v>
      </c>
      <c r="T896" s="21">
        <v>1</v>
      </c>
      <c r="V896" t="s">
        <v>2154</v>
      </c>
      <c r="W896" t="s">
        <v>17586</v>
      </c>
      <c r="X896" s="20" t="str">
        <f>+IF(V896="","-",CONCATENATE(V896,"_",W896))</f>
        <v>FINES_R01</v>
      </c>
      <c r="Y896" s="59">
        <v>6.1996616423130042E-2</v>
      </c>
      <c r="Z896" t="s">
        <v>134</v>
      </c>
      <c r="AA896" t="s">
        <v>2393</v>
      </c>
      <c r="AB896" t="str">
        <f>+IF(W896="","-",IF(W896="UNICO","CENSO","MUESTRA"))</f>
        <v>MUESTRA</v>
      </c>
      <c r="AC896" t="s">
        <v>2397</v>
      </c>
      <c r="AD896" t="s">
        <v>2567</v>
      </c>
      <c r="AF896">
        <f>+COUNTIF(Piloto!C:C,MARCO!A896)</f>
        <v>0</v>
      </c>
    </row>
    <row r="897" spans="1:32" x14ac:dyDescent="0.25">
      <c r="A897" s="5" t="str">
        <f t="shared" si="13"/>
        <v>R 1 - D 1 - 453 - 3285</v>
      </c>
      <c r="B897" s="23" t="s">
        <v>2347</v>
      </c>
      <c r="C897" t="s">
        <v>19</v>
      </c>
      <c r="D897" t="s">
        <v>17</v>
      </c>
      <c r="E897" t="s">
        <v>18</v>
      </c>
      <c r="F897" t="s">
        <v>134</v>
      </c>
      <c r="G897" t="s">
        <v>134</v>
      </c>
      <c r="H897" t="s">
        <v>2655</v>
      </c>
      <c r="I897" t="s">
        <v>20</v>
      </c>
      <c r="J897" t="s">
        <v>2349</v>
      </c>
      <c r="K897" t="s">
        <v>21</v>
      </c>
      <c r="M897" t="s">
        <v>2656</v>
      </c>
      <c r="N897" t="s">
        <v>22</v>
      </c>
      <c r="O897" t="s">
        <v>23</v>
      </c>
      <c r="P897" t="s">
        <v>26</v>
      </c>
      <c r="Q897" t="s">
        <v>2348</v>
      </c>
      <c r="R897" s="13">
        <v>52</v>
      </c>
      <c r="S897" s="13">
        <v>2</v>
      </c>
      <c r="T897" s="21">
        <v>1</v>
      </c>
      <c r="V897" t="s">
        <v>2154</v>
      </c>
      <c r="W897" t="s">
        <v>17586</v>
      </c>
      <c r="X897" s="20" t="str">
        <f>+IF(V897="","-",CONCATENATE(V897,"_",W897))</f>
        <v>FINES_R01</v>
      </c>
      <c r="Y897" s="59">
        <v>7.9649321734905243E-2</v>
      </c>
      <c r="Z897" t="s">
        <v>134</v>
      </c>
      <c r="AA897" t="s">
        <v>2393</v>
      </c>
      <c r="AB897" t="str">
        <f>+IF(W897="","-",IF(W897="UNICO","CENSO","MUESTRA"))</f>
        <v>MUESTRA</v>
      </c>
      <c r="AC897" t="s">
        <v>2397</v>
      </c>
      <c r="AD897" t="s">
        <v>2657</v>
      </c>
      <c r="AF897">
        <f>+COUNTIF(Piloto!C:C,MARCO!A897)</f>
        <v>0</v>
      </c>
    </row>
    <row r="898" spans="1:32" x14ac:dyDescent="0.25">
      <c r="A898" s="5" t="str">
        <f t="shared" si="13"/>
        <v>R 1 - D 1 - 466 - 3503</v>
      </c>
      <c r="B898" s="23" t="s">
        <v>2347</v>
      </c>
      <c r="C898" t="s">
        <v>19</v>
      </c>
      <c r="D898" t="s">
        <v>17</v>
      </c>
      <c r="E898" t="s">
        <v>18</v>
      </c>
      <c r="F898" t="s">
        <v>134</v>
      </c>
      <c r="G898" t="s">
        <v>134</v>
      </c>
      <c r="H898" t="s">
        <v>2733</v>
      </c>
      <c r="I898" t="s">
        <v>20</v>
      </c>
      <c r="J898" t="s">
        <v>2349</v>
      </c>
      <c r="K898" t="s">
        <v>21</v>
      </c>
      <c r="M898" t="s">
        <v>2734</v>
      </c>
      <c r="N898" t="s">
        <v>22</v>
      </c>
      <c r="O898" t="s">
        <v>23</v>
      </c>
      <c r="P898" t="s">
        <v>26</v>
      </c>
      <c r="Q898" t="s">
        <v>2348</v>
      </c>
      <c r="R898" s="13">
        <v>22</v>
      </c>
      <c r="S898" s="13">
        <v>1</v>
      </c>
      <c r="T898" s="21">
        <v>1</v>
      </c>
      <c r="V898" t="s">
        <v>2154</v>
      </c>
      <c r="W898" t="s">
        <v>17586</v>
      </c>
      <c r="X898" s="20" t="str">
        <f>+IF(V898="","-",CONCATENATE(V898,"_",W898))</f>
        <v>FINES_R01</v>
      </c>
      <c r="Y898" s="59">
        <v>8.3456523716449738E-2</v>
      </c>
      <c r="Z898" t="s">
        <v>134</v>
      </c>
      <c r="AA898" t="s">
        <v>2393</v>
      </c>
      <c r="AB898" t="str">
        <f>+IF(W898="","-",IF(W898="UNICO","CENSO","MUESTRA"))</f>
        <v>MUESTRA</v>
      </c>
      <c r="AC898" t="s">
        <v>2398</v>
      </c>
      <c r="AD898" t="s">
        <v>2735</v>
      </c>
      <c r="AF898">
        <f>+COUNTIF(Piloto!C:C,MARCO!A898)</f>
        <v>0</v>
      </c>
    </row>
    <row r="899" spans="1:32" x14ac:dyDescent="0.25">
      <c r="A899" s="5" t="str">
        <f t="shared" ref="A899:A962" si="14">+H899</f>
        <v>R 1 - D 1 - 462 - 1233</v>
      </c>
      <c r="B899" s="23" t="s">
        <v>2347</v>
      </c>
      <c r="C899" t="s">
        <v>19</v>
      </c>
      <c r="D899" t="s">
        <v>17</v>
      </c>
      <c r="E899" t="s">
        <v>18</v>
      </c>
      <c r="F899" t="s">
        <v>134</v>
      </c>
      <c r="G899" t="s">
        <v>134</v>
      </c>
      <c r="H899" t="s">
        <v>2674</v>
      </c>
      <c r="I899" t="s">
        <v>20</v>
      </c>
      <c r="J899" t="s">
        <v>2349</v>
      </c>
      <c r="K899" t="s">
        <v>21</v>
      </c>
      <c r="M899" t="s">
        <v>2675</v>
      </c>
      <c r="N899" t="s">
        <v>22</v>
      </c>
      <c r="O899" t="s">
        <v>23</v>
      </c>
      <c r="P899" t="s">
        <v>26</v>
      </c>
      <c r="Q899" t="s">
        <v>2348</v>
      </c>
      <c r="R899" s="13">
        <v>7</v>
      </c>
      <c r="S899" s="13">
        <v>1</v>
      </c>
      <c r="T899" s="21">
        <v>1</v>
      </c>
      <c r="V899" t="s">
        <v>2154</v>
      </c>
      <c r="W899" t="s">
        <v>17586</v>
      </c>
      <c r="X899" s="20" t="str">
        <f>+IF(V899="","-",CONCATENATE(V899,"_",W899))</f>
        <v>FINES_R01</v>
      </c>
      <c r="Y899" s="59">
        <v>8.8774286210536957E-2</v>
      </c>
      <c r="Z899" t="s">
        <v>134</v>
      </c>
      <c r="AA899" t="s">
        <v>2393</v>
      </c>
      <c r="AB899" t="str">
        <f>+IF(W899="","-",IF(W899="UNICO","CENSO","MUESTRA"))</f>
        <v>MUESTRA</v>
      </c>
      <c r="AC899" t="s">
        <v>2398</v>
      </c>
      <c r="AD899" t="s">
        <v>2676</v>
      </c>
      <c r="AF899">
        <f>+COUNTIF(Piloto!C:C,MARCO!A899)</f>
        <v>0</v>
      </c>
    </row>
    <row r="900" spans="1:32" x14ac:dyDescent="0.25">
      <c r="A900" s="5" t="str">
        <f t="shared" si="14"/>
        <v>R 1 - D 1 - 453 - 1233</v>
      </c>
      <c r="B900" s="23" t="s">
        <v>2347</v>
      </c>
      <c r="C900" t="s">
        <v>19</v>
      </c>
      <c r="D900" t="s">
        <v>17</v>
      </c>
      <c r="E900" t="s">
        <v>18</v>
      </c>
      <c r="F900" t="s">
        <v>134</v>
      </c>
      <c r="G900" t="s">
        <v>134</v>
      </c>
      <c r="H900" t="s">
        <v>2684</v>
      </c>
      <c r="I900" t="s">
        <v>20</v>
      </c>
      <c r="J900" t="s">
        <v>2349</v>
      </c>
      <c r="K900" t="s">
        <v>21</v>
      </c>
      <c r="M900" t="s">
        <v>2675</v>
      </c>
      <c r="N900" t="s">
        <v>22</v>
      </c>
      <c r="O900" t="s">
        <v>23</v>
      </c>
      <c r="P900" t="s">
        <v>26</v>
      </c>
      <c r="Q900" t="s">
        <v>2348</v>
      </c>
      <c r="R900" s="13">
        <v>54</v>
      </c>
      <c r="S900" s="13">
        <v>2</v>
      </c>
      <c r="T900" s="21">
        <v>1</v>
      </c>
      <c r="V900" t="s">
        <v>2154</v>
      </c>
      <c r="W900" t="s">
        <v>17586</v>
      </c>
      <c r="X900" s="20" t="str">
        <f>+IF(V900="","-",CONCATENATE(V900,"_",W900))</f>
        <v>FINES_R01</v>
      </c>
      <c r="Y900" s="59">
        <v>8.8774286210536957E-2</v>
      </c>
      <c r="Z900" t="s">
        <v>134</v>
      </c>
      <c r="AA900" t="s">
        <v>2393</v>
      </c>
      <c r="AB900" t="str">
        <f>+IF(W900="","-",IF(W900="UNICO","CENSO","MUESTRA"))</f>
        <v>MUESTRA</v>
      </c>
      <c r="AC900" t="s">
        <v>2398</v>
      </c>
      <c r="AD900" t="s">
        <v>2676</v>
      </c>
      <c r="AF900">
        <f>+COUNTIF(Piloto!C:C,MARCO!A900)</f>
        <v>0</v>
      </c>
    </row>
    <row r="901" spans="1:32" x14ac:dyDescent="0.25">
      <c r="A901" s="5" t="str">
        <f t="shared" si="14"/>
        <v>R 1 - D 1 - 466 - 3933</v>
      </c>
      <c r="B901" s="23" t="s">
        <v>2347</v>
      </c>
      <c r="C901" t="s">
        <v>19</v>
      </c>
      <c r="D901" t="s">
        <v>17</v>
      </c>
      <c r="E901" t="s">
        <v>18</v>
      </c>
      <c r="F901" t="s">
        <v>134</v>
      </c>
      <c r="G901" t="s">
        <v>134</v>
      </c>
      <c r="H901" t="s">
        <v>2600</v>
      </c>
      <c r="I901" t="s">
        <v>20</v>
      </c>
      <c r="J901" t="s">
        <v>2349</v>
      </c>
      <c r="K901" t="s">
        <v>21</v>
      </c>
      <c r="M901" t="s">
        <v>2601</v>
      </c>
      <c r="N901" t="s">
        <v>22</v>
      </c>
      <c r="O901" t="s">
        <v>23</v>
      </c>
      <c r="P901" t="s">
        <v>26</v>
      </c>
      <c r="Q901" t="s">
        <v>2348</v>
      </c>
      <c r="R901" s="13">
        <v>21</v>
      </c>
      <c r="S901" s="13">
        <v>1</v>
      </c>
      <c r="T901" s="21">
        <v>1</v>
      </c>
      <c r="V901" t="s">
        <v>2154</v>
      </c>
      <c r="W901" t="s">
        <v>17586</v>
      </c>
      <c r="X901" s="20" t="str">
        <f>+IF(V901="","-",CONCATENATE(V901,"_",W901))</f>
        <v>FINES_R01</v>
      </c>
      <c r="Y901" s="59">
        <v>9.0722151100635529E-2</v>
      </c>
      <c r="Z901" t="s">
        <v>134</v>
      </c>
      <c r="AA901" t="s">
        <v>2393</v>
      </c>
      <c r="AB901" t="str">
        <f>+IF(W901="","-",IF(W901="UNICO","CENSO","MUESTRA"))</f>
        <v>MUESTRA</v>
      </c>
      <c r="AC901" t="s">
        <v>2397</v>
      </c>
      <c r="AD901" t="s">
        <v>2602</v>
      </c>
      <c r="AF901">
        <f>+COUNTIF(Piloto!C:C,MARCO!A901)</f>
        <v>0</v>
      </c>
    </row>
    <row r="902" spans="1:32" x14ac:dyDescent="0.25">
      <c r="A902" s="5" t="str">
        <f t="shared" si="14"/>
        <v>R 1 - D 1 - 466 - 3557</v>
      </c>
      <c r="B902" s="23" t="s">
        <v>2347</v>
      </c>
      <c r="C902" t="s">
        <v>19</v>
      </c>
      <c r="D902" t="s">
        <v>17</v>
      </c>
      <c r="E902" t="s">
        <v>18</v>
      </c>
      <c r="F902" t="s">
        <v>134</v>
      </c>
      <c r="G902" t="s">
        <v>134</v>
      </c>
      <c r="H902" t="s">
        <v>2604</v>
      </c>
      <c r="I902" t="s">
        <v>20</v>
      </c>
      <c r="J902" t="s">
        <v>2349</v>
      </c>
      <c r="K902" t="s">
        <v>21</v>
      </c>
      <c r="M902" t="s">
        <v>2171</v>
      </c>
      <c r="N902" t="s">
        <v>22</v>
      </c>
      <c r="O902" t="s">
        <v>23</v>
      </c>
      <c r="P902" t="s">
        <v>26</v>
      </c>
      <c r="Q902" t="s">
        <v>2348</v>
      </c>
      <c r="R902" s="13">
        <v>57</v>
      </c>
      <c r="S902" s="13">
        <v>2</v>
      </c>
      <c r="T902" s="21">
        <v>1</v>
      </c>
      <c r="V902" t="s">
        <v>2154</v>
      </c>
      <c r="W902" t="s">
        <v>17586</v>
      </c>
      <c r="X902" s="20" t="str">
        <f>+IF(V902="","-",CONCATENATE(V902,"_",W902))</f>
        <v>FINES_R01</v>
      </c>
      <c r="Y902" s="59">
        <v>9.2879720032215118E-2</v>
      </c>
      <c r="Z902" t="s">
        <v>134</v>
      </c>
      <c r="AA902" t="s">
        <v>2393</v>
      </c>
      <c r="AB902" t="str">
        <f>+IF(W902="","-",IF(W902="UNICO","CENSO","MUESTRA"))</f>
        <v>MUESTRA</v>
      </c>
      <c r="AC902" t="s">
        <v>2398</v>
      </c>
      <c r="AD902" t="s">
        <v>2605</v>
      </c>
      <c r="AF902">
        <f>+COUNTIF(Piloto!C:C,MARCO!A902)</f>
        <v>0</v>
      </c>
    </row>
    <row r="903" spans="1:32" x14ac:dyDescent="0.25">
      <c r="A903" s="5" t="str">
        <f t="shared" si="14"/>
        <v>R 1 - D 1 - 462 - 4561</v>
      </c>
      <c r="B903" s="23" t="s">
        <v>2347</v>
      </c>
      <c r="C903" t="s">
        <v>19</v>
      </c>
      <c r="D903" t="s">
        <v>17</v>
      </c>
      <c r="E903" t="s">
        <v>18</v>
      </c>
      <c r="F903" t="s">
        <v>134</v>
      </c>
      <c r="G903" t="s">
        <v>134</v>
      </c>
      <c r="H903" t="s">
        <v>10765</v>
      </c>
      <c r="I903" t="s">
        <v>20</v>
      </c>
      <c r="J903" t="s">
        <v>2349</v>
      </c>
      <c r="K903" t="s">
        <v>21</v>
      </c>
      <c r="M903" t="s">
        <v>10766</v>
      </c>
      <c r="N903" t="s">
        <v>22</v>
      </c>
      <c r="O903" t="s">
        <v>23</v>
      </c>
      <c r="P903" t="s">
        <v>26</v>
      </c>
      <c r="Q903" t="s">
        <v>2348</v>
      </c>
      <c r="R903" s="13">
        <v>27</v>
      </c>
      <c r="S903" s="13">
        <v>1</v>
      </c>
      <c r="T903" s="21">
        <v>1</v>
      </c>
      <c r="V903" t="s">
        <v>2154</v>
      </c>
      <c r="W903" t="s">
        <v>17586</v>
      </c>
      <c r="X903" s="20" t="str">
        <f>+IF(V903="","-",CONCATENATE(V903,"_",W903))</f>
        <v>FINES_R01</v>
      </c>
      <c r="Y903" s="59">
        <v>9.9132396280765533E-2</v>
      </c>
      <c r="Z903" t="s">
        <v>134</v>
      </c>
      <c r="AA903" t="s">
        <v>2393</v>
      </c>
      <c r="AB903" t="str">
        <f>+IF(W903="","-",IF(W903="UNICO","CENSO","MUESTRA"))</f>
        <v>MUESTRA</v>
      </c>
      <c r="AC903" t="s">
        <v>2397</v>
      </c>
      <c r="AD903" t="s">
        <v>10767</v>
      </c>
      <c r="AF903">
        <f>+COUNTIF(Piloto!C:C,MARCO!A903)</f>
        <v>0</v>
      </c>
    </row>
    <row r="904" spans="1:32" x14ac:dyDescent="0.25">
      <c r="A904" s="5" t="str">
        <f t="shared" si="14"/>
        <v>R 1 - D 1 - 453 - 3862</v>
      </c>
      <c r="B904" s="23" t="s">
        <v>2347</v>
      </c>
      <c r="C904" t="s">
        <v>19</v>
      </c>
      <c r="D904" t="s">
        <v>17</v>
      </c>
      <c r="E904" t="s">
        <v>18</v>
      </c>
      <c r="F904" t="s">
        <v>134</v>
      </c>
      <c r="G904" t="s">
        <v>134</v>
      </c>
      <c r="H904" t="s">
        <v>2701</v>
      </c>
      <c r="I904" t="s">
        <v>20</v>
      </c>
      <c r="J904" t="s">
        <v>2349</v>
      </c>
      <c r="K904" t="s">
        <v>21</v>
      </c>
      <c r="M904" t="s">
        <v>2702</v>
      </c>
      <c r="N904" t="s">
        <v>22</v>
      </c>
      <c r="O904" t="s">
        <v>23</v>
      </c>
      <c r="P904" t="s">
        <v>26</v>
      </c>
      <c r="Q904" t="s">
        <v>2348</v>
      </c>
      <c r="R904" s="13">
        <v>32</v>
      </c>
      <c r="S904" s="13">
        <v>1</v>
      </c>
      <c r="T904" s="21">
        <v>1</v>
      </c>
      <c r="V904" t="s">
        <v>2154</v>
      </c>
      <c r="W904" t="s">
        <v>17586</v>
      </c>
      <c r="X904" s="20" t="str">
        <f>+IF(V904="","-",CONCATENATE(V904,"_",W904))</f>
        <v>FINES_R01</v>
      </c>
      <c r="Y904" s="59">
        <v>0.1074683144688606</v>
      </c>
      <c r="Z904" t="s">
        <v>134</v>
      </c>
      <c r="AA904" t="s">
        <v>2393</v>
      </c>
      <c r="AB904" t="str">
        <f>+IF(W904="","-",IF(W904="UNICO","CENSO","MUESTRA"))</f>
        <v>MUESTRA</v>
      </c>
      <c r="AC904" t="s">
        <v>2398</v>
      </c>
      <c r="AD904" t="s">
        <v>2703</v>
      </c>
      <c r="AF904">
        <f>+COUNTIF(Piloto!C:C,MARCO!A904)</f>
        <v>0</v>
      </c>
    </row>
    <row r="905" spans="1:32" x14ac:dyDescent="0.25">
      <c r="A905" s="5" t="str">
        <f t="shared" si="14"/>
        <v>R 1 - D 1 - 452 - 1218</v>
      </c>
      <c r="B905" s="23" t="s">
        <v>2347</v>
      </c>
      <c r="C905" t="s">
        <v>19</v>
      </c>
      <c r="D905" t="s">
        <v>17</v>
      </c>
      <c r="E905" t="s">
        <v>18</v>
      </c>
      <c r="F905" t="s">
        <v>134</v>
      </c>
      <c r="G905" t="s">
        <v>134</v>
      </c>
      <c r="H905" t="s">
        <v>10803</v>
      </c>
      <c r="I905" t="s">
        <v>20</v>
      </c>
      <c r="J905" t="s">
        <v>2349</v>
      </c>
      <c r="K905" t="s">
        <v>21</v>
      </c>
      <c r="M905" t="s">
        <v>10804</v>
      </c>
      <c r="N905" t="s">
        <v>22</v>
      </c>
      <c r="O905" t="s">
        <v>23</v>
      </c>
      <c r="P905" t="s">
        <v>26</v>
      </c>
      <c r="Q905" t="s">
        <v>2348</v>
      </c>
      <c r="R905" s="13">
        <v>21</v>
      </c>
      <c r="S905" s="13">
        <v>1</v>
      </c>
      <c r="T905" s="21">
        <v>1</v>
      </c>
      <c r="V905" t="s">
        <v>2154</v>
      </c>
      <c r="W905" t="s">
        <v>17586</v>
      </c>
      <c r="X905" s="20" t="str">
        <f>+IF(V905="","-",CONCATENATE(V905,"_",W905))</f>
        <v>FINES_R01</v>
      </c>
      <c r="Y905" s="59">
        <v>0.13427245616912839</v>
      </c>
      <c r="Z905" t="s">
        <v>134</v>
      </c>
      <c r="AA905" t="s">
        <v>2393</v>
      </c>
      <c r="AB905" t="str">
        <f>+IF(W905="","-",IF(W905="UNICO","CENSO","MUESTRA"))</f>
        <v>MUESTRA</v>
      </c>
      <c r="AC905" t="s">
        <v>2398</v>
      </c>
      <c r="AD905" t="s">
        <v>10805</v>
      </c>
      <c r="AF905">
        <f>+COUNTIF(Piloto!C:C,MARCO!A905)</f>
        <v>0</v>
      </c>
    </row>
    <row r="906" spans="1:32" x14ac:dyDescent="0.25">
      <c r="A906" s="5" t="str">
        <f t="shared" si="14"/>
        <v>R 1 - D 1 - 461 - 0626</v>
      </c>
      <c r="B906" s="23" t="s">
        <v>2347</v>
      </c>
      <c r="C906" t="s">
        <v>19</v>
      </c>
      <c r="D906" t="s">
        <v>17</v>
      </c>
      <c r="E906" t="s">
        <v>18</v>
      </c>
      <c r="F906" t="s">
        <v>134</v>
      </c>
      <c r="G906" t="s">
        <v>134</v>
      </c>
      <c r="H906" t="s">
        <v>2713</v>
      </c>
      <c r="I906" t="s">
        <v>20</v>
      </c>
      <c r="J906" t="s">
        <v>2349</v>
      </c>
      <c r="K906" t="s">
        <v>21</v>
      </c>
      <c r="M906" t="s">
        <v>2714</v>
      </c>
      <c r="N906" t="s">
        <v>22</v>
      </c>
      <c r="O906" t="s">
        <v>23</v>
      </c>
      <c r="P906" t="s">
        <v>26</v>
      </c>
      <c r="Q906" t="s">
        <v>2348</v>
      </c>
      <c r="R906" s="13">
        <v>73</v>
      </c>
      <c r="S906" s="13">
        <v>4</v>
      </c>
      <c r="T906" s="21">
        <v>1</v>
      </c>
      <c r="V906" t="s">
        <v>2154</v>
      </c>
      <c r="W906" t="s">
        <v>17586</v>
      </c>
      <c r="X906" s="20" t="str">
        <f>+IF(V906="","-",CONCATENATE(V906,"_",W906))</f>
        <v>FINES_R01</v>
      </c>
      <c r="Y906" s="59">
        <v>0.13693410158157349</v>
      </c>
      <c r="Z906" t="s">
        <v>134</v>
      </c>
      <c r="AA906" t="s">
        <v>2393</v>
      </c>
      <c r="AB906" t="str">
        <f>+IF(W906="","-",IF(W906="UNICO","CENSO","MUESTRA"))</f>
        <v>MUESTRA</v>
      </c>
      <c r="AC906" t="s">
        <v>2398</v>
      </c>
      <c r="AD906" t="s">
        <v>2715</v>
      </c>
      <c r="AF906">
        <f>+COUNTIF(Piloto!C:C,MARCO!A906)</f>
        <v>0</v>
      </c>
    </row>
    <row r="907" spans="1:32" x14ac:dyDescent="0.25">
      <c r="A907" s="5" t="str">
        <f t="shared" si="14"/>
        <v>R 1 - D 1 - 452 - 1279</v>
      </c>
      <c r="B907" s="23" t="s">
        <v>2347</v>
      </c>
      <c r="C907" t="s">
        <v>19</v>
      </c>
      <c r="D907" t="s">
        <v>17</v>
      </c>
      <c r="E907" t="s">
        <v>18</v>
      </c>
      <c r="F907" t="s">
        <v>134</v>
      </c>
      <c r="G907" t="s">
        <v>134</v>
      </c>
      <c r="H907" t="s">
        <v>2679</v>
      </c>
      <c r="I907" t="s">
        <v>20</v>
      </c>
      <c r="J907" t="s">
        <v>2349</v>
      </c>
      <c r="K907" t="s">
        <v>21</v>
      </c>
      <c r="M907" t="s">
        <v>2680</v>
      </c>
      <c r="N907" t="s">
        <v>22</v>
      </c>
      <c r="O907" t="s">
        <v>23</v>
      </c>
      <c r="P907" t="s">
        <v>26</v>
      </c>
      <c r="Q907" t="s">
        <v>2348</v>
      </c>
      <c r="R907" s="13">
        <v>34</v>
      </c>
      <c r="S907" s="13">
        <v>2</v>
      </c>
      <c r="T907" s="21">
        <v>1</v>
      </c>
      <c r="V907" t="s">
        <v>2154</v>
      </c>
      <c r="W907" t="s">
        <v>17586</v>
      </c>
      <c r="X907" s="20" t="str">
        <f>+IF(V907="","-",CONCATENATE(V907,"_",W907))</f>
        <v>FINES_R01</v>
      </c>
      <c r="Y907" s="59">
        <v>0.163469523191452</v>
      </c>
      <c r="Z907" t="s">
        <v>134</v>
      </c>
      <c r="AA907" t="s">
        <v>2393</v>
      </c>
      <c r="AB907" t="str">
        <f>+IF(W907="","-",IF(W907="UNICO","CENSO","MUESTRA"))</f>
        <v>MUESTRA</v>
      </c>
      <c r="AC907" t="s">
        <v>2398</v>
      </c>
      <c r="AD907" t="s">
        <v>2681</v>
      </c>
      <c r="AF907">
        <f>+COUNTIF(Piloto!C:C,MARCO!A907)</f>
        <v>0</v>
      </c>
    </row>
    <row r="908" spans="1:32" x14ac:dyDescent="0.25">
      <c r="A908" s="5" t="str">
        <f t="shared" si="14"/>
        <v>R 1 - D 1 - 453 - 1082</v>
      </c>
      <c r="B908" s="23" t="s">
        <v>2347</v>
      </c>
      <c r="C908" t="s">
        <v>19</v>
      </c>
      <c r="D908" t="s">
        <v>17</v>
      </c>
      <c r="E908" t="s">
        <v>18</v>
      </c>
      <c r="F908" t="s">
        <v>134</v>
      </c>
      <c r="G908" t="s">
        <v>134</v>
      </c>
      <c r="H908" t="s">
        <v>2574</v>
      </c>
      <c r="I908" t="s">
        <v>20</v>
      </c>
      <c r="J908" t="s">
        <v>2349</v>
      </c>
      <c r="K908" t="s">
        <v>21</v>
      </c>
      <c r="M908" t="s">
        <v>2575</v>
      </c>
      <c r="N908" t="s">
        <v>22</v>
      </c>
      <c r="O908" t="s">
        <v>23</v>
      </c>
      <c r="P908" t="s">
        <v>26</v>
      </c>
      <c r="Q908" t="s">
        <v>2348</v>
      </c>
      <c r="R908" s="13">
        <v>45</v>
      </c>
      <c r="S908" s="13">
        <v>3</v>
      </c>
      <c r="T908" s="21">
        <v>1</v>
      </c>
      <c r="V908" t="s">
        <v>2154</v>
      </c>
      <c r="W908" t="s">
        <v>17586</v>
      </c>
      <c r="X908" s="20" t="str">
        <f>+IF(V908="","-",CONCATENATE(V908,"_",W908))</f>
        <v>FINES_R01</v>
      </c>
      <c r="Y908" s="59">
        <v>0.175324946641922</v>
      </c>
      <c r="Z908" t="s">
        <v>134</v>
      </c>
      <c r="AA908" t="s">
        <v>2393</v>
      </c>
      <c r="AB908" t="str">
        <f>+IF(W908="","-",IF(W908="UNICO","CENSO","MUESTRA"))</f>
        <v>MUESTRA</v>
      </c>
      <c r="AC908" t="s">
        <v>2397</v>
      </c>
      <c r="AD908" t="s">
        <v>2576</v>
      </c>
      <c r="AF908">
        <f>+COUNTIF(Piloto!C:C,MARCO!A908)</f>
        <v>0</v>
      </c>
    </row>
    <row r="909" spans="1:32" x14ac:dyDescent="0.25">
      <c r="A909" s="5" t="str">
        <f t="shared" si="14"/>
        <v>R 1 - D 64 - 451 - 3620</v>
      </c>
      <c r="B909" s="23" t="s">
        <v>2347</v>
      </c>
      <c r="C909" t="s">
        <v>19</v>
      </c>
      <c r="D909" t="s">
        <v>1037</v>
      </c>
      <c r="E909" t="s">
        <v>1038</v>
      </c>
      <c r="F909" t="s">
        <v>134</v>
      </c>
      <c r="G909" t="s">
        <v>134</v>
      </c>
      <c r="H909" t="s">
        <v>2994</v>
      </c>
      <c r="I909" t="s">
        <v>20</v>
      </c>
      <c r="J909" t="s">
        <v>2349</v>
      </c>
      <c r="K909" t="s">
        <v>21</v>
      </c>
      <c r="M909" t="s">
        <v>2995</v>
      </c>
      <c r="N909" t="s">
        <v>22</v>
      </c>
      <c r="O909" t="s">
        <v>23</v>
      </c>
      <c r="P909" t="s">
        <v>26</v>
      </c>
      <c r="Q909" t="s">
        <v>2348</v>
      </c>
      <c r="R909" s="13">
        <v>7</v>
      </c>
      <c r="S909" s="13">
        <v>1</v>
      </c>
      <c r="T909" s="21">
        <v>1</v>
      </c>
      <c r="V909" t="s">
        <v>2154</v>
      </c>
      <c r="W909" t="s">
        <v>17586</v>
      </c>
      <c r="X909" s="20" t="str">
        <f>+IF(V909="","-",CONCATENATE(V909,"_",W909))</f>
        <v>FINES_R01</v>
      </c>
      <c r="Y909" s="59">
        <v>0.19252139329910281</v>
      </c>
      <c r="Z909" t="s">
        <v>134</v>
      </c>
      <c r="AA909" t="s">
        <v>2394</v>
      </c>
      <c r="AB909" t="str">
        <f>+IF(W909="","-",IF(W909="UNICO","CENSO","MUESTRA"))</f>
        <v>MUESTRA</v>
      </c>
      <c r="AC909" t="s">
        <v>2397</v>
      </c>
      <c r="AD909" t="s">
        <v>2996</v>
      </c>
      <c r="AF909">
        <f>+COUNTIF(Piloto!C:C,MARCO!A909)</f>
        <v>0</v>
      </c>
    </row>
    <row r="910" spans="1:32" x14ac:dyDescent="0.25">
      <c r="A910" s="5" t="str">
        <f t="shared" si="14"/>
        <v>R 1 - D 1 - 453 - 1273</v>
      </c>
      <c r="B910" s="23" t="s">
        <v>2347</v>
      </c>
      <c r="C910" t="s">
        <v>19</v>
      </c>
      <c r="D910" t="s">
        <v>17</v>
      </c>
      <c r="E910" t="s">
        <v>18</v>
      </c>
      <c r="F910" t="s">
        <v>134</v>
      </c>
      <c r="G910" t="s">
        <v>134</v>
      </c>
      <c r="H910" t="s">
        <v>2609</v>
      </c>
      <c r="I910" t="s">
        <v>20</v>
      </c>
      <c r="J910" t="s">
        <v>2349</v>
      </c>
      <c r="K910" t="s">
        <v>21</v>
      </c>
      <c r="M910" t="s">
        <v>2610</v>
      </c>
      <c r="N910" t="s">
        <v>22</v>
      </c>
      <c r="O910" t="s">
        <v>23</v>
      </c>
      <c r="P910" t="s">
        <v>26</v>
      </c>
      <c r="Q910" t="s">
        <v>2348</v>
      </c>
      <c r="R910" s="13">
        <v>11</v>
      </c>
      <c r="S910" s="13">
        <v>1</v>
      </c>
      <c r="T910" s="21">
        <v>1</v>
      </c>
      <c r="V910" t="s">
        <v>2154</v>
      </c>
      <c r="W910" t="s">
        <v>17586</v>
      </c>
      <c r="X910" s="20" t="str">
        <f>+IF(V910="","-",CONCATENATE(V910,"_",W910))</f>
        <v>FINES_R01</v>
      </c>
      <c r="Y910" s="59">
        <v>0.20506787300109861</v>
      </c>
      <c r="Z910" t="s">
        <v>134</v>
      </c>
      <c r="AA910" t="s">
        <v>2393</v>
      </c>
      <c r="AB910" t="str">
        <f>+IF(W910="","-",IF(W910="UNICO","CENSO","MUESTRA"))</f>
        <v>MUESTRA</v>
      </c>
      <c r="AC910" t="s">
        <v>2397</v>
      </c>
      <c r="AD910" t="s">
        <v>2611</v>
      </c>
      <c r="AF910">
        <f>+COUNTIF(Piloto!C:C,MARCO!A910)</f>
        <v>0</v>
      </c>
    </row>
    <row r="911" spans="1:32" x14ac:dyDescent="0.25">
      <c r="A911" s="5" t="str">
        <f t="shared" si="14"/>
        <v>R 1 - D 113 - 451 - 4096</v>
      </c>
      <c r="B911" s="23" t="s">
        <v>2347</v>
      </c>
      <c r="C911" t="s">
        <v>19</v>
      </c>
      <c r="D911" t="s">
        <v>181</v>
      </c>
      <c r="E911" t="s">
        <v>1843</v>
      </c>
      <c r="F911" t="s">
        <v>134</v>
      </c>
      <c r="G911" t="s">
        <v>134</v>
      </c>
      <c r="H911" t="s">
        <v>2845</v>
      </c>
      <c r="I911" t="s">
        <v>20</v>
      </c>
      <c r="J911" t="s">
        <v>2349</v>
      </c>
      <c r="K911" t="s">
        <v>21</v>
      </c>
      <c r="M911" t="s">
        <v>2846</v>
      </c>
      <c r="N911" t="s">
        <v>22</v>
      </c>
      <c r="O911" t="s">
        <v>23</v>
      </c>
      <c r="P911" t="s">
        <v>26</v>
      </c>
      <c r="Q911" t="s">
        <v>2348</v>
      </c>
      <c r="R911" s="13">
        <v>12</v>
      </c>
      <c r="S911" s="13">
        <v>1</v>
      </c>
      <c r="T911" s="21">
        <v>1</v>
      </c>
      <c r="V911" t="s">
        <v>2154</v>
      </c>
      <c r="W911" t="s">
        <v>17586</v>
      </c>
      <c r="X911" s="20" t="str">
        <f>+IF(V911="","-",CONCATENATE(V911,"_",W911))</f>
        <v>FINES_R01</v>
      </c>
      <c r="Y911" s="59">
        <v>0.20576582849025729</v>
      </c>
      <c r="Z911" t="s">
        <v>134</v>
      </c>
      <c r="AA911" t="s">
        <v>2393</v>
      </c>
      <c r="AB911" t="str">
        <f>+IF(W911="","-",IF(W911="UNICO","CENSO","MUESTRA"))</f>
        <v>MUESTRA</v>
      </c>
      <c r="AC911" t="s">
        <v>2398</v>
      </c>
      <c r="AD911" t="s">
        <v>2847</v>
      </c>
      <c r="AF911">
        <f>+COUNTIF(Piloto!C:C,MARCO!A911)</f>
        <v>0</v>
      </c>
    </row>
    <row r="912" spans="1:32" x14ac:dyDescent="0.25">
      <c r="A912" s="5" t="str">
        <f t="shared" si="14"/>
        <v>R 1 - D 113 - 452 - 3930</v>
      </c>
      <c r="B912" s="23" t="s">
        <v>2347</v>
      </c>
      <c r="C912" t="s">
        <v>19</v>
      </c>
      <c r="D912" t="s">
        <v>181</v>
      </c>
      <c r="E912" t="s">
        <v>1843</v>
      </c>
      <c r="F912" t="s">
        <v>134</v>
      </c>
      <c r="G912" t="s">
        <v>134</v>
      </c>
      <c r="H912" t="s">
        <v>2840</v>
      </c>
      <c r="I912" t="s">
        <v>20</v>
      </c>
      <c r="J912" t="s">
        <v>2349</v>
      </c>
      <c r="K912" t="s">
        <v>21</v>
      </c>
      <c r="M912" t="s">
        <v>2841</v>
      </c>
      <c r="N912" t="s">
        <v>22</v>
      </c>
      <c r="O912" t="s">
        <v>23</v>
      </c>
      <c r="P912" t="s">
        <v>26</v>
      </c>
      <c r="Q912" t="s">
        <v>2348</v>
      </c>
      <c r="R912" s="13">
        <v>15</v>
      </c>
      <c r="S912" s="13">
        <v>1</v>
      </c>
      <c r="T912" s="21">
        <v>1</v>
      </c>
      <c r="V912" t="s">
        <v>2154</v>
      </c>
      <c r="W912" t="s">
        <v>17586</v>
      </c>
      <c r="X912" s="20" t="str">
        <f>+IF(V912="","-",CONCATENATE(V912,"_",W912))</f>
        <v>FINES_R01</v>
      </c>
      <c r="Y912" s="59">
        <v>0.20807234942913061</v>
      </c>
      <c r="Z912" t="s">
        <v>134</v>
      </c>
      <c r="AA912" t="s">
        <v>2393</v>
      </c>
      <c r="AB912" t="str">
        <f>+IF(W912="","-",IF(W912="UNICO","CENSO","MUESTRA"))</f>
        <v>MUESTRA</v>
      </c>
      <c r="AC912" t="s">
        <v>2397</v>
      </c>
      <c r="AD912" t="s">
        <v>2842</v>
      </c>
      <c r="AF912">
        <f>+COUNTIF(Piloto!C:C,MARCO!A912)</f>
        <v>0</v>
      </c>
    </row>
    <row r="913" spans="1:32" x14ac:dyDescent="0.25">
      <c r="A913" s="5" t="str">
        <f t="shared" si="14"/>
        <v>R 1 - D 113 - 452 - 2064</v>
      </c>
      <c r="B913" s="23" t="s">
        <v>2347</v>
      </c>
      <c r="C913" t="s">
        <v>19</v>
      </c>
      <c r="D913" t="s">
        <v>181</v>
      </c>
      <c r="E913" t="s">
        <v>1843</v>
      </c>
      <c r="F913" t="s">
        <v>134</v>
      </c>
      <c r="G913" t="s">
        <v>134</v>
      </c>
      <c r="H913" t="s">
        <v>2816</v>
      </c>
      <c r="I913" t="s">
        <v>20</v>
      </c>
      <c r="J913" t="s">
        <v>2349</v>
      </c>
      <c r="K913" t="s">
        <v>21</v>
      </c>
      <c r="M913" t="s">
        <v>2817</v>
      </c>
      <c r="N913" t="s">
        <v>22</v>
      </c>
      <c r="O913" t="s">
        <v>23</v>
      </c>
      <c r="P913" t="s">
        <v>26</v>
      </c>
      <c r="Q913" t="s">
        <v>2348</v>
      </c>
      <c r="R913" s="13">
        <v>27</v>
      </c>
      <c r="S913" s="13">
        <v>1</v>
      </c>
      <c r="T913" s="21">
        <v>1</v>
      </c>
      <c r="V913" t="s">
        <v>2154</v>
      </c>
      <c r="W913" t="s">
        <v>17586</v>
      </c>
      <c r="X913" s="20" t="str">
        <f>+IF(V913="","-",CONCATENATE(V913,"_",W913))</f>
        <v>FINES_R01</v>
      </c>
      <c r="Y913" s="59">
        <v>0.2091392129659653</v>
      </c>
      <c r="Z913" t="s">
        <v>134</v>
      </c>
      <c r="AA913" t="s">
        <v>2393</v>
      </c>
      <c r="AB913" t="str">
        <f>+IF(W913="","-",IF(W913="UNICO","CENSO","MUESTRA"))</f>
        <v>MUESTRA</v>
      </c>
      <c r="AC913" t="s">
        <v>2398</v>
      </c>
      <c r="AD913" t="s">
        <v>2818</v>
      </c>
      <c r="AF913">
        <f>+COUNTIF(Piloto!C:C,MARCO!A913)</f>
        <v>0</v>
      </c>
    </row>
    <row r="914" spans="1:32" x14ac:dyDescent="0.25">
      <c r="A914" s="5" t="str">
        <f t="shared" si="14"/>
        <v>R 1 - D 113 - 451 - 2064</v>
      </c>
      <c r="B914" s="23" t="s">
        <v>2347</v>
      </c>
      <c r="C914" t="s">
        <v>19</v>
      </c>
      <c r="D914" t="s">
        <v>181</v>
      </c>
      <c r="E914" t="s">
        <v>1843</v>
      </c>
      <c r="F914" t="s">
        <v>134</v>
      </c>
      <c r="G914" t="s">
        <v>134</v>
      </c>
      <c r="H914" t="s">
        <v>2820</v>
      </c>
      <c r="I914" t="s">
        <v>20</v>
      </c>
      <c r="J914" t="s">
        <v>2349</v>
      </c>
      <c r="K914" t="s">
        <v>21</v>
      </c>
      <c r="M914" t="s">
        <v>2817</v>
      </c>
      <c r="N914" t="s">
        <v>22</v>
      </c>
      <c r="O914" t="s">
        <v>23</v>
      </c>
      <c r="P914" t="s">
        <v>26</v>
      </c>
      <c r="Q914" t="s">
        <v>2348</v>
      </c>
      <c r="R914" s="13">
        <v>17</v>
      </c>
      <c r="S914" s="13">
        <v>1</v>
      </c>
      <c r="T914" s="21">
        <v>1</v>
      </c>
      <c r="V914" t="s">
        <v>2154</v>
      </c>
      <c r="W914" t="s">
        <v>17586</v>
      </c>
      <c r="X914" s="20" t="str">
        <f>+IF(V914="","-",CONCATENATE(V914,"_",W914))</f>
        <v>FINES_R01</v>
      </c>
      <c r="Y914" s="59">
        <v>0.2091392129659653</v>
      </c>
      <c r="Z914" t="s">
        <v>134</v>
      </c>
      <c r="AA914" t="s">
        <v>2393</v>
      </c>
      <c r="AB914" t="str">
        <f>+IF(W914="","-",IF(W914="UNICO","CENSO","MUESTRA"))</f>
        <v>MUESTRA</v>
      </c>
      <c r="AC914" t="s">
        <v>2397</v>
      </c>
      <c r="AD914" t="s">
        <v>2818</v>
      </c>
      <c r="AF914">
        <f>+COUNTIF(Piloto!C:C,MARCO!A914)</f>
        <v>0</v>
      </c>
    </row>
    <row r="915" spans="1:32" x14ac:dyDescent="0.25">
      <c r="A915" s="5" t="str">
        <f t="shared" si="14"/>
        <v>R 1 - D 64 - 451 - 3589</v>
      </c>
      <c r="B915" s="23" t="s">
        <v>2347</v>
      </c>
      <c r="C915" t="s">
        <v>19</v>
      </c>
      <c r="D915" t="s">
        <v>1037</v>
      </c>
      <c r="E915" t="s">
        <v>1038</v>
      </c>
      <c r="F915" t="s">
        <v>134</v>
      </c>
      <c r="G915" t="s">
        <v>134</v>
      </c>
      <c r="H915" t="s">
        <v>10914</v>
      </c>
      <c r="I915" t="s">
        <v>20</v>
      </c>
      <c r="J915" t="s">
        <v>2349</v>
      </c>
      <c r="K915" t="s">
        <v>21</v>
      </c>
      <c r="M915" t="s">
        <v>10915</v>
      </c>
      <c r="N915" t="s">
        <v>22</v>
      </c>
      <c r="O915" t="s">
        <v>23</v>
      </c>
      <c r="P915" t="s">
        <v>26</v>
      </c>
      <c r="Q915" t="s">
        <v>2348</v>
      </c>
      <c r="R915" s="13">
        <v>13</v>
      </c>
      <c r="S915" s="13">
        <v>1</v>
      </c>
      <c r="T915" s="21">
        <v>1</v>
      </c>
      <c r="V915" t="s">
        <v>2154</v>
      </c>
      <c r="W915" t="s">
        <v>17586</v>
      </c>
      <c r="X915" s="20" t="str">
        <f>+IF(V915="","-",CONCATENATE(V915,"_",W915))</f>
        <v>FINES_R01</v>
      </c>
      <c r="Y915" s="59">
        <v>0.20976005494594571</v>
      </c>
      <c r="Z915" t="s">
        <v>134</v>
      </c>
      <c r="AA915" t="s">
        <v>2394</v>
      </c>
      <c r="AB915" t="str">
        <f>+IF(W915="","-",IF(W915="UNICO","CENSO","MUESTRA"))</f>
        <v>MUESTRA</v>
      </c>
      <c r="AC915" t="s">
        <v>2398</v>
      </c>
      <c r="AD915" t="s">
        <v>10916</v>
      </c>
      <c r="AF915">
        <f>+COUNTIF(Piloto!C:C,MARCO!A915)</f>
        <v>0</v>
      </c>
    </row>
    <row r="916" spans="1:32" x14ac:dyDescent="0.25">
      <c r="A916" s="5" t="str">
        <f t="shared" si="14"/>
        <v>R 1 - D 113 - 452 - 2061</v>
      </c>
      <c r="B916" s="23" t="s">
        <v>2347</v>
      </c>
      <c r="C916" t="s">
        <v>19</v>
      </c>
      <c r="D916" t="s">
        <v>181</v>
      </c>
      <c r="E916" t="s">
        <v>1843</v>
      </c>
      <c r="F916" t="s">
        <v>134</v>
      </c>
      <c r="G916" t="s">
        <v>134</v>
      </c>
      <c r="H916" t="s">
        <v>2822</v>
      </c>
      <c r="I916" t="s">
        <v>20</v>
      </c>
      <c r="J916" t="s">
        <v>2349</v>
      </c>
      <c r="K916" t="s">
        <v>21</v>
      </c>
      <c r="M916" t="s">
        <v>2823</v>
      </c>
      <c r="N916" t="s">
        <v>22</v>
      </c>
      <c r="O916" t="s">
        <v>23</v>
      </c>
      <c r="P916" t="s">
        <v>26</v>
      </c>
      <c r="Q916" t="s">
        <v>2348</v>
      </c>
      <c r="R916" s="13">
        <v>18</v>
      </c>
      <c r="S916" s="13">
        <v>1</v>
      </c>
      <c r="T916" s="21">
        <v>1</v>
      </c>
      <c r="V916" t="s">
        <v>2154</v>
      </c>
      <c r="W916" t="s">
        <v>17586</v>
      </c>
      <c r="X916" s="20" t="str">
        <f>+IF(V916="","-",CONCATENATE(V916,"_",W916))</f>
        <v>FINES_R01</v>
      </c>
      <c r="Y916" s="59">
        <v>0.2217717319726944</v>
      </c>
      <c r="Z916" t="s">
        <v>134</v>
      </c>
      <c r="AA916" t="s">
        <v>2393</v>
      </c>
      <c r="AB916" t="str">
        <f>+IF(W916="","-",IF(W916="UNICO","CENSO","MUESTRA"))</f>
        <v>MUESTRA</v>
      </c>
      <c r="AC916" t="s">
        <v>2397</v>
      </c>
      <c r="AD916" t="s">
        <v>2824</v>
      </c>
      <c r="AF916">
        <f>+COUNTIF(Piloto!C:C,MARCO!A916)</f>
        <v>0</v>
      </c>
    </row>
    <row r="917" spans="1:32" x14ac:dyDescent="0.25">
      <c r="A917" s="5" t="str">
        <f t="shared" si="14"/>
        <v>R 1 - D 113 - 451 - 1294</v>
      </c>
      <c r="B917" s="23" t="s">
        <v>2347</v>
      </c>
      <c r="C917" t="s">
        <v>19</v>
      </c>
      <c r="D917" t="s">
        <v>181</v>
      </c>
      <c r="E917" t="s">
        <v>1843</v>
      </c>
      <c r="F917" t="s">
        <v>134</v>
      </c>
      <c r="G917" t="s">
        <v>134</v>
      </c>
      <c r="H917" t="s">
        <v>2860</v>
      </c>
      <c r="I917" t="s">
        <v>20</v>
      </c>
      <c r="J917" t="s">
        <v>2349</v>
      </c>
      <c r="K917" t="s">
        <v>21</v>
      </c>
      <c r="M917" t="s">
        <v>2830</v>
      </c>
      <c r="N917" t="s">
        <v>22</v>
      </c>
      <c r="O917" t="s">
        <v>23</v>
      </c>
      <c r="P917" t="s">
        <v>26</v>
      </c>
      <c r="Q917" t="s">
        <v>2348</v>
      </c>
      <c r="R917" s="13">
        <v>21</v>
      </c>
      <c r="S917" s="13">
        <v>1</v>
      </c>
      <c r="T917" s="21">
        <v>1</v>
      </c>
      <c r="V917" t="s">
        <v>2154</v>
      </c>
      <c r="W917" t="s">
        <v>17586</v>
      </c>
      <c r="X917" s="20" t="str">
        <f>+IF(V917="","-",CONCATENATE(V917,"_",W917))</f>
        <v>FINES_R01</v>
      </c>
      <c r="Y917" s="59">
        <v>0.2217717319726944</v>
      </c>
      <c r="Z917" t="s">
        <v>134</v>
      </c>
      <c r="AA917" t="s">
        <v>2393</v>
      </c>
      <c r="AB917" t="str">
        <f>+IF(W917="","-",IF(W917="UNICO","CENSO","MUESTRA"))</f>
        <v>MUESTRA</v>
      </c>
      <c r="AC917" t="s">
        <v>2397</v>
      </c>
      <c r="AD917" t="s">
        <v>2861</v>
      </c>
      <c r="AF917">
        <f>+COUNTIF(Piloto!C:C,MARCO!A917)</f>
        <v>0</v>
      </c>
    </row>
    <row r="918" spans="1:32" x14ac:dyDescent="0.25">
      <c r="A918" s="5" t="str">
        <f t="shared" si="14"/>
        <v>R 1 - D 113 - 452 - 1294</v>
      </c>
      <c r="B918" s="23" t="s">
        <v>2347</v>
      </c>
      <c r="C918" t="s">
        <v>19</v>
      </c>
      <c r="D918" t="s">
        <v>181</v>
      </c>
      <c r="E918" t="s">
        <v>1843</v>
      </c>
      <c r="F918" t="s">
        <v>134</v>
      </c>
      <c r="G918" t="s">
        <v>134</v>
      </c>
      <c r="H918" t="s">
        <v>10836</v>
      </c>
      <c r="I918" t="s">
        <v>20</v>
      </c>
      <c r="J918" t="s">
        <v>2349</v>
      </c>
      <c r="K918" t="s">
        <v>21</v>
      </c>
      <c r="M918" t="s">
        <v>2830</v>
      </c>
      <c r="N918" t="s">
        <v>22</v>
      </c>
      <c r="O918" t="s">
        <v>23</v>
      </c>
      <c r="P918" t="s">
        <v>26</v>
      </c>
      <c r="Q918" t="s">
        <v>2348</v>
      </c>
      <c r="R918" s="13">
        <v>9</v>
      </c>
      <c r="S918" s="13">
        <v>1</v>
      </c>
      <c r="T918" s="21">
        <v>1</v>
      </c>
      <c r="V918" t="s">
        <v>2154</v>
      </c>
      <c r="W918" t="s">
        <v>17586</v>
      </c>
      <c r="X918" s="20" t="str">
        <f>+IF(V918="","-",CONCATENATE(V918,"_",W918))</f>
        <v>FINES_R01</v>
      </c>
      <c r="Y918" s="59">
        <v>0.2217717319726944</v>
      </c>
      <c r="Z918" t="s">
        <v>134</v>
      </c>
      <c r="AA918" t="s">
        <v>2393</v>
      </c>
      <c r="AB918" t="str">
        <f>+IF(W918="","-",IF(W918="UNICO","CENSO","MUESTRA"))</f>
        <v>MUESTRA</v>
      </c>
      <c r="AC918" t="s">
        <v>2397</v>
      </c>
      <c r="AD918" t="s">
        <v>2861</v>
      </c>
      <c r="AF918">
        <f>+COUNTIF(Piloto!C:C,MARCO!A918)</f>
        <v>0</v>
      </c>
    </row>
    <row r="919" spans="1:32" x14ac:dyDescent="0.25">
      <c r="A919" s="5" t="str">
        <f t="shared" si="14"/>
        <v>R 1 - D 114 - 453 - 3867</v>
      </c>
      <c r="B919" s="23" t="s">
        <v>2347</v>
      </c>
      <c r="C919" t="s">
        <v>19</v>
      </c>
      <c r="D919" t="s">
        <v>311</v>
      </c>
      <c r="E919" t="s">
        <v>1857</v>
      </c>
      <c r="F919" t="s">
        <v>134</v>
      </c>
      <c r="G919" t="s">
        <v>134</v>
      </c>
      <c r="H919" t="s">
        <v>2900</v>
      </c>
      <c r="I919" t="s">
        <v>20</v>
      </c>
      <c r="J919" t="s">
        <v>2349</v>
      </c>
      <c r="K919" t="s">
        <v>21</v>
      </c>
      <c r="M919" t="s">
        <v>2901</v>
      </c>
      <c r="N919" t="s">
        <v>22</v>
      </c>
      <c r="O919" t="s">
        <v>23</v>
      </c>
      <c r="P919" t="s">
        <v>26</v>
      </c>
      <c r="Q919" t="s">
        <v>2348</v>
      </c>
      <c r="R919" s="13">
        <v>30</v>
      </c>
      <c r="S919" s="13">
        <v>1</v>
      </c>
      <c r="T919" s="21">
        <v>1</v>
      </c>
      <c r="V919" t="s">
        <v>2154</v>
      </c>
      <c r="W919" t="s">
        <v>17586</v>
      </c>
      <c r="X919" s="20" t="str">
        <f>+IF(V919="","-",CONCATENATE(V919,"_",W919))</f>
        <v>FINES_R01</v>
      </c>
      <c r="Y919" s="59">
        <v>0.2321476340293884</v>
      </c>
      <c r="Z919" t="s">
        <v>134</v>
      </c>
      <c r="AA919" t="s">
        <v>2393</v>
      </c>
      <c r="AB919" t="str">
        <f>+IF(W919="","-",IF(W919="UNICO","CENSO","MUESTRA"))</f>
        <v>MUESTRA</v>
      </c>
      <c r="AC919" t="s">
        <v>2397</v>
      </c>
      <c r="AD919" t="s">
        <v>2902</v>
      </c>
      <c r="AF919">
        <f>+COUNTIF(Piloto!C:C,MARCO!A919)</f>
        <v>0</v>
      </c>
    </row>
    <row r="920" spans="1:32" x14ac:dyDescent="0.25">
      <c r="A920" s="5" t="str">
        <f t="shared" si="14"/>
        <v>R 1 - D 113 - 451 - 1211</v>
      </c>
      <c r="B920" s="23" t="s">
        <v>2347</v>
      </c>
      <c r="C920" t="s">
        <v>19</v>
      </c>
      <c r="D920" t="s">
        <v>181</v>
      </c>
      <c r="E920" t="s">
        <v>1843</v>
      </c>
      <c r="F920" t="s">
        <v>134</v>
      </c>
      <c r="G920" t="s">
        <v>134</v>
      </c>
      <c r="H920" t="s">
        <v>2837</v>
      </c>
      <c r="I920" t="s">
        <v>20</v>
      </c>
      <c r="J920" t="s">
        <v>2349</v>
      </c>
      <c r="K920" t="s">
        <v>21</v>
      </c>
      <c r="M920" t="s">
        <v>2159</v>
      </c>
      <c r="N920" t="s">
        <v>22</v>
      </c>
      <c r="O920" t="s">
        <v>23</v>
      </c>
      <c r="P920" t="s">
        <v>26</v>
      </c>
      <c r="Q920" t="s">
        <v>2348</v>
      </c>
      <c r="R920" s="13">
        <v>69</v>
      </c>
      <c r="S920" s="13">
        <v>3</v>
      </c>
      <c r="T920" s="21">
        <v>1</v>
      </c>
      <c r="V920" t="s">
        <v>2154</v>
      </c>
      <c r="W920" t="s">
        <v>17586</v>
      </c>
      <c r="X920" s="20" t="str">
        <f>+IF(V920="","-",CONCATENATE(V920,"_",W920))</f>
        <v>FINES_R01</v>
      </c>
      <c r="Y920" s="59">
        <v>0.23954968154430389</v>
      </c>
      <c r="Z920" t="s">
        <v>134</v>
      </c>
      <c r="AA920" t="s">
        <v>2393</v>
      </c>
      <c r="AB920" t="str">
        <f>+IF(W920="","-",IF(W920="UNICO","CENSO","MUESTRA"))</f>
        <v>MUESTRA</v>
      </c>
      <c r="AC920" t="s">
        <v>2397</v>
      </c>
      <c r="AD920" t="s">
        <v>2838</v>
      </c>
      <c r="AF920">
        <f>+COUNTIF(Piloto!C:C,MARCO!A920)</f>
        <v>0</v>
      </c>
    </row>
    <row r="921" spans="1:32" x14ac:dyDescent="0.25">
      <c r="A921" s="5" t="str">
        <f t="shared" si="14"/>
        <v>R 1 - D 64 - 451 - 0055</v>
      </c>
      <c r="B921" s="23" t="s">
        <v>2347</v>
      </c>
      <c r="C921" t="s">
        <v>19</v>
      </c>
      <c r="D921" t="s">
        <v>1037</v>
      </c>
      <c r="E921" t="s">
        <v>1038</v>
      </c>
      <c r="F921" t="s">
        <v>134</v>
      </c>
      <c r="G921" t="s">
        <v>134</v>
      </c>
      <c r="H921" t="s">
        <v>3043</v>
      </c>
      <c r="I921" t="s">
        <v>20</v>
      </c>
      <c r="J921" t="s">
        <v>2349</v>
      </c>
      <c r="K921" t="s">
        <v>21</v>
      </c>
      <c r="M921" t="s">
        <v>3044</v>
      </c>
      <c r="N921" t="s">
        <v>22</v>
      </c>
      <c r="O921" t="s">
        <v>23</v>
      </c>
      <c r="P921" t="s">
        <v>26</v>
      </c>
      <c r="Q921" t="s">
        <v>2348</v>
      </c>
      <c r="R921" s="13">
        <v>31</v>
      </c>
      <c r="S921" s="13">
        <v>2</v>
      </c>
      <c r="T921" s="21">
        <v>1</v>
      </c>
      <c r="V921" t="s">
        <v>2154</v>
      </c>
      <c r="W921" t="s">
        <v>17586</v>
      </c>
      <c r="X921" s="20" t="str">
        <f>+IF(V921="","-",CONCATENATE(V921,"_",W921))</f>
        <v>FINES_R01</v>
      </c>
      <c r="Y921" s="59">
        <v>0.2440694868564606</v>
      </c>
      <c r="Z921" t="s">
        <v>134</v>
      </c>
      <c r="AA921" t="s">
        <v>2394</v>
      </c>
      <c r="AB921" t="str">
        <f>+IF(W921="","-",IF(W921="UNICO","CENSO","MUESTRA"))</f>
        <v>MUESTRA</v>
      </c>
      <c r="AC921" t="s">
        <v>2397</v>
      </c>
      <c r="AD921" t="s">
        <v>3045</v>
      </c>
      <c r="AF921">
        <f>+COUNTIF(Piloto!C:C,MARCO!A921)</f>
        <v>0</v>
      </c>
    </row>
    <row r="922" spans="1:32" x14ac:dyDescent="0.25">
      <c r="A922" s="5" t="str">
        <f t="shared" si="14"/>
        <v>R 1 - D 134 - 451 - 2825</v>
      </c>
      <c r="B922" s="23" t="s">
        <v>2347</v>
      </c>
      <c r="C922" t="s">
        <v>19</v>
      </c>
      <c r="D922" t="s">
        <v>452</v>
      </c>
      <c r="E922" t="s">
        <v>2071</v>
      </c>
      <c r="F922" t="s">
        <v>134</v>
      </c>
      <c r="G922" t="s">
        <v>134</v>
      </c>
      <c r="H922" t="s">
        <v>2951</v>
      </c>
      <c r="I922" t="s">
        <v>20</v>
      </c>
      <c r="J922" t="s">
        <v>2349</v>
      </c>
      <c r="K922" t="s">
        <v>21</v>
      </c>
      <c r="M922" t="s">
        <v>2174</v>
      </c>
      <c r="N922" t="s">
        <v>22</v>
      </c>
      <c r="O922" t="s">
        <v>23</v>
      </c>
      <c r="P922" t="s">
        <v>26</v>
      </c>
      <c r="Q922" t="s">
        <v>2348</v>
      </c>
      <c r="R922" s="13">
        <v>7</v>
      </c>
      <c r="S922" s="13">
        <v>2</v>
      </c>
      <c r="T922" s="21">
        <v>1</v>
      </c>
      <c r="V922" t="s">
        <v>2154</v>
      </c>
      <c r="W922" t="s">
        <v>17586</v>
      </c>
      <c r="X922" s="20" t="str">
        <f>+IF(V922="","-",CONCATENATE(V922,"_",W922))</f>
        <v>FINES_R01</v>
      </c>
      <c r="Y922" s="59">
        <v>0.25496068596839899</v>
      </c>
      <c r="Z922" t="s">
        <v>134</v>
      </c>
      <c r="AA922" t="s">
        <v>2394</v>
      </c>
      <c r="AB922" t="str">
        <f>+IF(W922="","-",IF(W922="UNICO","CENSO","MUESTRA"))</f>
        <v>MUESTRA</v>
      </c>
      <c r="AC922" t="s">
        <v>2397</v>
      </c>
      <c r="AD922" t="s">
        <v>2952</v>
      </c>
      <c r="AF922">
        <f>+COUNTIF(Piloto!C:C,MARCO!A922)</f>
        <v>0</v>
      </c>
    </row>
    <row r="923" spans="1:32" x14ac:dyDescent="0.25">
      <c r="A923" s="5" t="str">
        <f t="shared" si="14"/>
        <v>R 1 - D 1 - 453 - 1234</v>
      </c>
      <c r="B923" s="23" t="s">
        <v>2347</v>
      </c>
      <c r="C923" t="s">
        <v>19</v>
      </c>
      <c r="D923" t="s">
        <v>17</v>
      </c>
      <c r="E923" t="s">
        <v>18</v>
      </c>
      <c r="F923" t="s">
        <v>134</v>
      </c>
      <c r="G923" t="s">
        <v>134</v>
      </c>
      <c r="H923" t="s">
        <v>2760</v>
      </c>
      <c r="I923" t="s">
        <v>20</v>
      </c>
      <c r="J923" t="s">
        <v>2349</v>
      </c>
      <c r="K923" t="s">
        <v>21</v>
      </c>
      <c r="M923" t="s">
        <v>2761</v>
      </c>
      <c r="N923" t="s">
        <v>22</v>
      </c>
      <c r="O923" t="s">
        <v>23</v>
      </c>
      <c r="P923" t="s">
        <v>26</v>
      </c>
      <c r="Q923" t="s">
        <v>2348</v>
      </c>
      <c r="R923" s="13">
        <v>37</v>
      </c>
      <c r="S923" s="13">
        <v>2</v>
      </c>
      <c r="T923" s="21">
        <v>1</v>
      </c>
      <c r="V923" t="s">
        <v>2154</v>
      </c>
      <c r="W923" t="s">
        <v>17586</v>
      </c>
      <c r="X923" s="20" t="str">
        <f>+IF(V923="","-",CONCATENATE(V923,"_",W923))</f>
        <v>FINES_R01</v>
      </c>
      <c r="Y923" s="59">
        <v>0.256084144115448</v>
      </c>
      <c r="Z923" t="s">
        <v>134</v>
      </c>
      <c r="AA923" t="s">
        <v>2393</v>
      </c>
      <c r="AB923" t="str">
        <f>+IF(W923="","-",IF(W923="UNICO","CENSO","MUESTRA"))</f>
        <v>MUESTRA</v>
      </c>
      <c r="AC923" t="s">
        <v>2397</v>
      </c>
      <c r="AD923" t="s">
        <v>2762</v>
      </c>
      <c r="AF923">
        <f>+COUNTIF(Piloto!C:C,MARCO!A923)</f>
        <v>0</v>
      </c>
    </row>
    <row r="924" spans="1:32" x14ac:dyDescent="0.25">
      <c r="A924" s="5" t="str">
        <f t="shared" si="14"/>
        <v>R 1 - D 1 - 462 - 0725</v>
      </c>
      <c r="B924" s="23" t="s">
        <v>2347</v>
      </c>
      <c r="C924" t="s">
        <v>19</v>
      </c>
      <c r="D924" t="s">
        <v>17</v>
      </c>
      <c r="E924" t="s">
        <v>18</v>
      </c>
      <c r="F924" t="s">
        <v>134</v>
      </c>
      <c r="G924" t="s">
        <v>134</v>
      </c>
      <c r="H924" t="s">
        <v>2543</v>
      </c>
      <c r="I924" t="s">
        <v>20</v>
      </c>
      <c r="J924" t="s">
        <v>2349</v>
      </c>
      <c r="K924" t="s">
        <v>21</v>
      </c>
      <c r="M924" t="s">
        <v>2544</v>
      </c>
      <c r="N924" t="s">
        <v>22</v>
      </c>
      <c r="O924" t="s">
        <v>23</v>
      </c>
      <c r="P924" t="s">
        <v>26</v>
      </c>
      <c r="Q924" t="s">
        <v>2348</v>
      </c>
      <c r="R924" s="13">
        <v>35</v>
      </c>
      <c r="S924" s="13">
        <v>2</v>
      </c>
      <c r="T924" s="21">
        <v>1</v>
      </c>
      <c r="V924" t="s">
        <v>2154</v>
      </c>
      <c r="W924" t="s">
        <v>17586</v>
      </c>
      <c r="X924" s="20" t="str">
        <f>+IF(V924="","-",CONCATENATE(V924,"_",W924))</f>
        <v>FINES_R01</v>
      </c>
      <c r="Y924" s="59">
        <v>0.25612878799438482</v>
      </c>
      <c r="Z924" t="s">
        <v>134</v>
      </c>
      <c r="AA924" t="s">
        <v>2393</v>
      </c>
      <c r="AB924" t="str">
        <f>+IF(W924="","-",IF(W924="UNICO","CENSO","MUESTRA"))</f>
        <v>MUESTRA</v>
      </c>
      <c r="AC924" t="s">
        <v>2398</v>
      </c>
      <c r="AD924" t="s">
        <v>2545</v>
      </c>
      <c r="AF924">
        <f>+COUNTIF(Piloto!C:C,MARCO!A924)</f>
        <v>0</v>
      </c>
    </row>
    <row r="925" spans="1:32" x14ac:dyDescent="0.25">
      <c r="A925" s="5" t="str">
        <f t="shared" si="14"/>
        <v>R 1 - D 1 - 462 - 4660</v>
      </c>
      <c r="B925" s="23" t="s">
        <v>2347</v>
      </c>
      <c r="C925" t="s">
        <v>19</v>
      </c>
      <c r="D925" t="s">
        <v>17</v>
      </c>
      <c r="E925" t="s">
        <v>18</v>
      </c>
      <c r="F925" t="s">
        <v>134</v>
      </c>
      <c r="G925" t="s">
        <v>134</v>
      </c>
      <c r="H925" t="s">
        <v>2787</v>
      </c>
      <c r="I925" t="s">
        <v>20</v>
      </c>
      <c r="J925" t="s">
        <v>2349</v>
      </c>
      <c r="K925" t="s">
        <v>21</v>
      </c>
      <c r="M925" t="s">
        <v>2788</v>
      </c>
      <c r="N925" t="s">
        <v>22</v>
      </c>
      <c r="O925" t="s">
        <v>23</v>
      </c>
      <c r="P925" t="s">
        <v>26</v>
      </c>
      <c r="Q925" t="s">
        <v>2348</v>
      </c>
      <c r="R925" s="13">
        <v>13</v>
      </c>
      <c r="S925" s="13">
        <v>1</v>
      </c>
      <c r="T925" s="21">
        <v>1</v>
      </c>
      <c r="V925" t="s">
        <v>2154</v>
      </c>
      <c r="W925" t="s">
        <v>17586</v>
      </c>
      <c r="X925" s="20" t="str">
        <f>+IF(V925="","-",CONCATENATE(V925,"_",W925))</f>
        <v>FINES_R01</v>
      </c>
      <c r="Y925" s="59">
        <v>0.25612878799438482</v>
      </c>
      <c r="Z925" t="s">
        <v>134</v>
      </c>
      <c r="AA925" t="s">
        <v>2393</v>
      </c>
      <c r="AB925" t="str">
        <f>+IF(W925="","-",IF(W925="UNICO","CENSO","MUESTRA"))</f>
        <v>MUESTRA</v>
      </c>
      <c r="AC925" t="s">
        <v>2398</v>
      </c>
      <c r="AD925" t="s">
        <v>2545</v>
      </c>
      <c r="AF925">
        <f>+COUNTIF(Piloto!C:C,MARCO!A925)</f>
        <v>0</v>
      </c>
    </row>
    <row r="926" spans="1:32" x14ac:dyDescent="0.25">
      <c r="A926" s="5" t="str">
        <f t="shared" si="14"/>
        <v>R 1 - D 134 - 451 - 4235</v>
      </c>
      <c r="B926" s="23" t="s">
        <v>2347</v>
      </c>
      <c r="C926" t="s">
        <v>19</v>
      </c>
      <c r="D926" t="s">
        <v>452</v>
      </c>
      <c r="E926" t="s">
        <v>2071</v>
      </c>
      <c r="F926" t="s">
        <v>134</v>
      </c>
      <c r="G926" t="s">
        <v>134</v>
      </c>
      <c r="H926" t="s">
        <v>10877</v>
      </c>
      <c r="I926" t="s">
        <v>20</v>
      </c>
      <c r="J926" t="s">
        <v>2349</v>
      </c>
      <c r="K926" t="s">
        <v>21</v>
      </c>
      <c r="M926" t="s">
        <v>10878</v>
      </c>
      <c r="N926" t="s">
        <v>22</v>
      </c>
      <c r="O926" t="s">
        <v>23</v>
      </c>
      <c r="P926" t="s">
        <v>26</v>
      </c>
      <c r="Q926" t="s">
        <v>2348</v>
      </c>
      <c r="R926" s="13">
        <v>18</v>
      </c>
      <c r="S926" s="13">
        <v>1</v>
      </c>
      <c r="T926" s="21">
        <v>1</v>
      </c>
      <c r="V926" t="s">
        <v>2154</v>
      </c>
      <c r="W926" t="s">
        <v>17586</v>
      </c>
      <c r="X926" s="20" t="str">
        <f>+IF(V926="","-",CONCATENATE(V926,"_",W926))</f>
        <v>FINES_R01</v>
      </c>
      <c r="Y926" s="59">
        <v>0.25623422861099238</v>
      </c>
      <c r="Z926" t="s">
        <v>134</v>
      </c>
      <c r="AA926" t="s">
        <v>2394</v>
      </c>
      <c r="AB926" t="str">
        <f>+IF(W926="","-",IF(W926="UNICO","CENSO","MUESTRA"))</f>
        <v>MUESTRA</v>
      </c>
      <c r="AC926" t="s">
        <v>2398</v>
      </c>
      <c r="AD926" t="s">
        <v>10879</v>
      </c>
      <c r="AF926">
        <f>+COUNTIF(Piloto!C:C,MARCO!A926)</f>
        <v>0</v>
      </c>
    </row>
    <row r="927" spans="1:32" x14ac:dyDescent="0.25">
      <c r="A927" s="5" t="str">
        <f t="shared" si="14"/>
        <v>R 1 - D 134 - 451 - 4109</v>
      </c>
      <c r="B927" s="23" t="s">
        <v>2347</v>
      </c>
      <c r="C927" t="s">
        <v>19</v>
      </c>
      <c r="D927" t="s">
        <v>452</v>
      </c>
      <c r="E927" t="s">
        <v>2071</v>
      </c>
      <c r="F927" t="s">
        <v>134</v>
      </c>
      <c r="G927" t="s">
        <v>134</v>
      </c>
      <c r="H927" t="s">
        <v>10865</v>
      </c>
      <c r="I927" t="s">
        <v>20</v>
      </c>
      <c r="J927" t="s">
        <v>2349</v>
      </c>
      <c r="K927" t="s">
        <v>21</v>
      </c>
      <c r="M927" t="s">
        <v>4082</v>
      </c>
      <c r="N927" t="s">
        <v>22</v>
      </c>
      <c r="O927" t="s">
        <v>23</v>
      </c>
      <c r="P927" t="s">
        <v>26</v>
      </c>
      <c r="Q927" t="s">
        <v>2348</v>
      </c>
      <c r="R927" s="13">
        <v>13</v>
      </c>
      <c r="S927" s="13">
        <v>1</v>
      </c>
      <c r="T927" s="21">
        <v>1</v>
      </c>
      <c r="V927" t="s">
        <v>2154</v>
      </c>
      <c r="W927" t="s">
        <v>17586</v>
      </c>
      <c r="X927" s="20" t="str">
        <f>+IF(V927="","-",CONCATENATE(V927,"_",W927))</f>
        <v>FINES_R01</v>
      </c>
      <c r="Y927" s="59">
        <v>0.25745248794555659</v>
      </c>
      <c r="Z927" t="s">
        <v>134</v>
      </c>
      <c r="AA927" t="s">
        <v>2394</v>
      </c>
      <c r="AB927" t="str">
        <f>+IF(W927="","-",IF(W927="UNICO","CENSO","MUESTRA"))</f>
        <v>MUESTRA</v>
      </c>
      <c r="AC927" t="s">
        <v>2397</v>
      </c>
      <c r="AD927" t="s">
        <v>10866</v>
      </c>
      <c r="AF927">
        <f>+COUNTIF(Piloto!C:C,MARCO!A927)</f>
        <v>0</v>
      </c>
    </row>
    <row r="928" spans="1:32" x14ac:dyDescent="0.25">
      <c r="A928" s="5" t="str">
        <f t="shared" si="14"/>
        <v>R 1 - D 14 - 452 - 4575</v>
      </c>
      <c r="B928" s="23" t="s">
        <v>2347</v>
      </c>
      <c r="C928" t="s">
        <v>19</v>
      </c>
      <c r="D928" t="s">
        <v>418</v>
      </c>
      <c r="E928" t="s">
        <v>420</v>
      </c>
      <c r="F928" t="s">
        <v>134</v>
      </c>
      <c r="G928" t="s">
        <v>134</v>
      </c>
      <c r="H928" t="s">
        <v>10902</v>
      </c>
      <c r="I928" t="s">
        <v>20</v>
      </c>
      <c r="J928" t="s">
        <v>2349</v>
      </c>
      <c r="K928" t="s">
        <v>21</v>
      </c>
      <c r="M928" t="s">
        <v>10903</v>
      </c>
      <c r="N928" t="s">
        <v>22</v>
      </c>
      <c r="O928" t="s">
        <v>23</v>
      </c>
      <c r="P928" t="s">
        <v>26</v>
      </c>
      <c r="Q928" t="s">
        <v>2348</v>
      </c>
      <c r="R928" s="13">
        <v>0</v>
      </c>
      <c r="S928" s="13">
        <v>1</v>
      </c>
      <c r="T928" s="21">
        <v>1</v>
      </c>
      <c r="V928" t="s">
        <v>2154</v>
      </c>
      <c r="W928" t="s">
        <v>17586</v>
      </c>
      <c r="X928" s="20" t="str">
        <f>+IF(V928="","-",CONCATENATE(V928,"_",W928))</f>
        <v>FINES_R01</v>
      </c>
      <c r="Y928" s="59">
        <v>0.25842240452766418</v>
      </c>
      <c r="Z928" t="s">
        <v>134</v>
      </c>
      <c r="AA928" t="s">
        <v>2393</v>
      </c>
      <c r="AB928" t="str">
        <f>+IF(W928="","-",IF(W928="UNICO","CENSO","MUESTRA"))</f>
        <v>MUESTRA</v>
      </c>
      <c r="AC928" t="s">
        <v>2398</v>
      </c>
      <c r="AD928" t="s">
        <v>10904</v>
      </c>
      <c r="AF928">
        <f>+COUNTIF(Piloto!C:C,MARCO!A928)</f>
        <v>0</v>
      </c>
    </row>
    <row r="929" spans="1:32" x14ac:dyDescent="0.25">
      <c r="A929" s="5" t="str">
        <f t="shared" si="14"/>
        <v>R 1 - D 114 - 453 - 4258</v>
      </c>
      <c r="B929" s="23" t="s">
        <v>2347</v>
      </c>
      <c r="C929" t="s">
        <v>19</v>
      </c>
      <c r="D929" t="s">
        <v>311</v>
      </c>
      <c r="E929" t="s">
        <v>1857</v>
      </c>
      <c r="F929" t="s">
        <v>134</v>
      </c>
      <c r="G929" t="s">
        <v>134</v>
      </c>
      <c r="H929" t="s">
        <v>2880</v>
      </c>
      <c r="I929" t="s">
        <v>20</v>
      </c>
      <c r="J929" t="s">
        <v>2349</v>
      </c>
      <c r="K929" t="s">
        <v>21</v>
      </c>
      <c r="M929" t="s">
        <v>2881</v>
      </c>
      <c r="N929" t="s">
        <v>22</v>
      </c>
      <c r="O929" t="s">
        <v>23</v>
      </c>
      <c r="P929" t="s">
        <v>26</v>
      </c>
      <c r="Q929" t="s">
        <v>2348</v>
      </c>
      <c r="R929" s="13">
        <v>22</v>
      </c>
      <c r="S929" s="13">
        <v>1</v>
      </c>
      <c r="T929" s="21">
        <v>1</v>
      </c>
      <c r="V929" t="s">
        <v>2154</v>
      </c>
      <c r="W929" t="s">
        <v>17586</v>
      </c>
      <c r="X929" s="20" t="str">
        <f>+IF(V929="","-",CONCATENATE(V929,"_",W929))</f>
        <v>FINES_R01</v>
      </c>
      <c r="Y929" s="59">
        <v>0.26471182703971857</v>
      </c>
      <c r="Z929" t="s">
        <v>134</v>
      </c>
      <c r="AA929" t="s">
        <v>2393</v>
      </c>
      <c r="AB929" t="str">
        <f>+IF(W929="","-",IF(W929="UNICO","CENSO","MUESTRA"))</f>
        <v>MUESTRA</v>
      </c>
      <c r="AC929" t="s">
        <v>2398</v>
      </c>
      <c r="AD929" t="s">
        <v>2882</v>
      </c>
      <c r="AF929">
        <f>+COUNTIF(Piloto!C:C,MARCO!A929)</f>
        <v>0</v>
      </c>
    </row>
    <row r="930" spans="1:32" x14ac:dyDescent="0.25">
      <c r="A930" s="5" t="str">
        <f t="shared" si="14"/>
        <v>R 1 - D 114 - 453 - 4011</v>
      </c>
      <c r="B930" s="23" t="s">
        <v>2347</v>
      </c>
      <c r="C930" t="s">
        <v>19</v>
      </c>
      <c r="D930" t="s">
        <v>311</v>
      </c>
      <c r="E930" t="s">
        <v>1857</v>
      </c>
      <c r="F930" t="s">
        <v>134</v>
      </c>
      <c r="G930" t="s">
        <v>134</v>
      </c>
      <c r="H930" t="s">
        <v>2892</v>
      </c>
      <c r="I930" t="s">
        <v>20</v>
      </c>
      <c r="J930" t="s">
        <v>2349</v>
      </c>
      <c r="K930" t="s">
        <v>21</v>
      </c>
      <c r="M930" t="s">
        <v>2893</v>
      </c>
      <c r="N930" t="s">
        <v>22</v>
      </c>
      <c r="O930" t="s">
        <v>23</v>
      </c>
      <c r="P930" t="s">
        <v>26</v>
      </c>
      <c r="Q930" t="s">
        <v>2348</v>
      </c>
      <c r="R930" s="13">
        <v>19</v>
      </c>
      <c r="S930" s="13">
        <v>1</v>
      </c>
      <c r="T930" s="21">
        <v>1</v>
      </c>
      <c r="V930" t="s">
        <v>2154</v>
      </c>
      <c r="W930" t="s">
        <v>17586</v>
      </c>
      <c r="X930" s="20" t="str">
        <f>+IF(V930="","-",CONCATENATE(V930,"_",W930))</f>
        <v>FINES_R01</v>
      </c>
      <c r="Y930" s="59">
        <v>0.26471182703971857</v>
      </c>
      <c r="Z930" t="s">
        <v>134</v>
      </c>
      <c r="AA930" t="s">
        <v>2393</v>
      </c>
      <c r="AB930" t="str">
        <f>+IF(W930="","-",IF(W930="UNICO","CENSO","MUESTRA"))</f>
        <v>MUESTRA</v>
      </c>
      <c r="AC930" t="s">
        <v>2397</v>
      </c>
      <c r="AD930" t="s">
        <v>2894</v>
      </c>
      <c r="AF930">
        <f>+COUNTIF(Piloto!C:C,MARCO!A930)</f>
        <v>0</v>
      </c>
    </row>
    <row r="931" spans="1:32" x14ac:dyDescent="0.25">
      <c r="A931" s="5" t="str">
        <f t="shared" si="14"/>
        <v>R 1 - D 114 - 451 - 2538</v>
      </c>
      <c r="B931" s="23" t="s">
        <v>2347</v>
      </c>
      <c r="C931" t="s">
        <v>19</v>
      </c>
      <c r="D931" t="s">
        <v>311</v>
      </c>
      <c r="E931" t="s">
        <v>1857</v>
      </c>
      <c r="F931" t="s">
        <v>134</v>
      </c>
      <c r="G931" t="s">
        <v>134</v>
      </c>
      <c r="H931" t="s">
        <v>2876</v>
      </c>
      <c r="I931" t="s">
        <v>20</v>
      </c>
      <c r="J931" t="s">
        <v>2349</v>
      </c>
      <c r="K931" t="s">
        <v>21</v>
      </c>
      <c r="M931" t="s">
        <v>2877</v>
      </c>
      <c r="N931" t="s">
        <v>22</v>
      </c>
      <c r="O931" t="s">
        <v>23</v>
      </c>
      <c r="P931" t="s">
        <v>26</v>
      </c>
      <c r="Q931" t="s">
        <v>2348</v>
      </c>
      <c r="R931" s="13">
        <v>21</v>
      </c>
      <c r="S931" s="13">
        <v>1</v>
      </c>
      <c r="T931" s="21">
        <v>1</v>
      </c>
      <c r="V931" t="s">
        <v>2154</v>
      </c>
      <c r="W931" t="s">
        <v>17586</v>
      </c>
      <c r="X931" s="20" t="str">
        <f>+IF(V931="","-",CONCATENATE(V931,"_",W931))</f>
        <v>FINES_R01</v>
      </c>
      <c r="Y931" s="59">
        <v>0.27280080318450928</v>
      </c>
      <c r="Z931" t="s">
        <v>134</v>
      </c>
      <c r="AA931" t="s">
        <v>2393</v>
      </c>
      <c r="AB931" t="str">
        <f>+IF(W931="","-",IF(W931="UNICO","CENSO","MUESTRA"))</f>
        <v>MUESTRA</v>
      </c>
      <c r="AC931" t="s">
        <v>2397</v>
      </c>
      <c r="AD931" t="s">
        <v>2878</v>
      </c>
      <c r="AF931">
        <f>+COUNTIF(Piloto!C:C,MARCO!A931)</f>
        <v>0</v>
      </c>
    </row>
    <row r="932" spans="1:32" x14ac:dyDescent="0.25">
      <c r="A932" s="5" t="str">
        <f t="shared" si="14"/>
        <v>R 1 - D 1 - 462 - 3146</v>
      </c>
      <c r="B932" s="23" t="s">
        <v>2347</v>
      </c>
      <c r="C932" t="s">
        <v>19</v>
      </c>
      <c r="D932" t="s">
        <v>17</v>
      </c>
      <c r="E932" t="s">
        <v>18</v>
      </c>
      <c r="F932" t="s">
        <v>134</v>
      </c>
      <c r="G932" t="s">
        <v>134</v>
      </c>
      <c r="H932" t="s">
        <v>2773</v>
      </c>
      <c r="I932" t="s">
        <v>20</v>
      </c>
      <c r="J932" t="s">
        <v>2349</v>
      </c>
      <c r="K932" t="s">
        <v>21</v>
      </c>
      <c r="M932" t="s">
        <v>2774</v>
      </c>
      <c r="N932" t="s">
        <v>22</v>
      </c>
      <c r="O932" t="s">
        <v>23</v>
      </c>
      <c r="P932" t="s">
        <v>26</v>
      </c>
      <c r="Q932" t="s">
        <v>2348</v>
      </c>
      <c r="R932" s="13">
        <v>18</v>
      </c>
      <c r="S932" s="13">
        <v>1</v>
      </c>
      <c r="T932" s="21">
        <v>1</v>
      </c>
      <c r="V932" t="s">
        <v>2154</v>
      </c>
      <c r="W932" t="s">
        <v>17586</v>
      </c>
      <c r="X932" s="20" t="str">
        <f>+IF(V932="","-",CONCATENATE(V932,"_",W932))</f>
        <v>FINES_R01</v>
      </c>
      <c r="Y932" s="59">
        <v>0.28646296262741089</v>
      </c>
      <c r="Z932" t="s">
        <v>134</v>
      </c>
      <c r="AA932" t="s">
        <v>2393</v>
      </c>
      <c r="AB932" t="str">
        <f>+IF(W932="","-",IF(W932="UNICO","CENSO","MUESTRA"))</f>
        <v>MUESTRA</v>
      </c>
      <c r="AC932" t="s">
        <v>2398</v>
      </c>
      <c r="AD932" t="s">
        <v>2775</v>
      </c>
      <c r="AF932">
        <f>+COUNTIF(Piloto!C:C,MARCO!A932)</f>
        <v>0</v>
      </c>
    </row>
    <row r="933" spans="1:32" x14ac:dyDescent="0.25">
      <c r="A933" s="5" t="str">
        <f t="shared" si="14"/>
        <v>R 1 - D 114 - 451 - 4299</v>
      </c>
      <c r="B933" s="23" t="s">
        <v>2347</v>
      </c>
      <c r="C933" t="s">
        <v>19</v>
      </c>
      <c r="D933" t="s">
        <v>311</v>
      </c>
      <c r="E933" t="s">
        <v>1857</v>
      </c>
      <c r="F933" t="s">
        <v>134</v>
      </c>
      <c r="G933" t="s">
        <v>134</v>
      </c>
      <c r="H933" t="s">
        <v>2884</v>
      </c>
      <c r="I933" t="s">
        <v>20</v>
      </c>
      <c r="J933" t="s">
        <v>2349</v>
      </c>
      <c r="K933" t="s">
        <v>21</v>
      </c>
      <c r="M933" t="s">
        <v>2885</v>
      </c>
      <c r="N933" t="s">
        <v>22</v>
      </c>
      <c r="O933" t="s">
        <v>23</v>
      </c>
      <c r="P933" t="s">
        <v>26</v>
      </c>
      <c r="Q933" t="s">
        <v>2348</v>
      </c>
      <c r="R933" s="13">
        <v>111</v>
      </c>
      <c r="S933" s="13">
        <v>4</v>
      </c>
      <c r="T933" s="21">
        <v>1</v>
      </c>
      <c r="V933" t="s">
        <v>2154</v>
      </c>
      <c r="W933" t="s">
        <v>17586</v>
      </c>
      <c r="X933" s="20" t="str">
        <f>+IF(V933="","-",CONCATENATE(V933,"_",W933))</f>
        <v>FINES_R01</v>
      </c>
      <c r="Y933" s="59">
        <v>0.30016010999679571</v>
      </c>
      <c r="Z933" t="s">
        <v>134</v>
      </c>
      <c r="AA933" t="s">
        <v>2393</v>
      </c>
      <c r="AB933" t="str">
        <f>+IF(W933="","-",IF(W933="UNICO","CENSO","MUESTRA"))</f>
        <v>MUESTRA</v>
      </c>
      <c r="AC933" t="s">
        <v>2397</v>
      </c>
      <c r="AD933" t="s">
        <v>2886</v>
      </c>
      <c r="AF933">
        <f>+COUNTIF(Piloto!C:C,MARCO!A933)</f>
        <v>0</v>
      </c>
    </row>
    <row r="934" spans="1:32" x14ac:dyDescent="0.25">
      <c r="A934" s="5" t="str">
        <f t="shared" si="14"/>
        <v>R 1 - D 64 - 451 - 3335</v>
      </c>
      <c r="B934" s="23" t="s">
        <v>2347</v>
      </c>
      <c r="C934" t="s">
        <v>19</v>
      </c>
      <c r="D934" t="s">
        <v>1037</v>
      </c>
      <c r="E934" t="s">
        <v>1038</v>
      </c>
      <c r="F934" t="s">
        <v>134</v>
      </c>
      <c r="G934" t="s">
        <v>134</v>
      </c>
      <c r="H934" t="s">
        <v>10919</v>
      </c>
      <c r="I934" t="s">
        <v>20</v>
      </c>
      <c r="J934" t="s">
        <v>2349</v>
      </c>
      <c r="K934" t="s">
        <v>21</v>
      </c>
      <c r="M934" t="s">
        <v>10920</v>
      </c>
      <c r="N934" t="s">
        <v>22</v>
      </c>
      <c r="O934" t="s">
        <v>23</v>
      </c>
      <c r="P934" t="s">
        <v>26</v>
      </c>
      <c r="Q934" t="s">
        <v>2348</v>
      </c>
      <c r="R934" s="13">
        <v>19</v>
      </c>
      <c r="S934" s="13">
        <v>1</v>
      </c>
      <c r="T934" s="21">
        <v>1</v>
      </c>
      <c r="V934" t="s">
        <v>2154</v>
      </c>
      <c r="W934" t="s">
        <v>17586</v>
      </c>
      <c r="X934" s="20" t="str">
        <f>+IF(V934="","-",CONCATENATE(V934,"_",W934))</f>
        <v>FINES_R01</v>
      </c>
      <c r="Y934" s="59">
        <v>0.31010738015174871</v>
      </c>
      <c r="Z934" t="s">
        <v>134</v>
      </c>
      <c r="AA934" t="s">
        <v>2394</v>
      </c>
      <c r="AB934" t="str">
        <f>+IF(W934="","-",IF(W934="UNICO","CENSO","MUESTRA"))</f>
        <v>MUESTRA</v>
      </c>
      <c r="AC934" t="s">
        <v>2397</v>
      </c>
      <c r="AD934" t="s">
        <v>10921</v>
      </c>
      <c r="AF934">
        <f>+COUNTIF(Piloto!C:C,MARCO!A934)</f>
        <v>0</v>
      </c>
    </row>
    <row r="935" spans="1:32" x14ac:dyDescent="0.25">
      <c r="A935" s="5" t="str">
        <f t="shared" si="14"/>
        <v>R 1 - D 1 - 461 - 3987</v>
      </c>
      <c r="B935" s="23" t="s">
        <v>2347</v>
      </c>
      <c r="C935" t="s">
        <v>19</v>
      </c>
      <c r="D935" t="s">
        <v>17</v>
      </c>
      <c r="E935" t="s">
        <v>18</v>
      </c>
      <c r="F935" t="s">
        <v>134</v>
      </c>
      <c r="G935" t="s">
        <v>134</v>
      </c>
      <c r="H935" t="s">
        <v>2782</v>
      </c>
      <c r="I935" t="s">
        <v>20</v>
      </c>
      <c r="J935" t="s">
        <v>2349</v>
      </c>
      <c r="K935" t="s">
        <v>21</v>
      </c>
      <c r="M935" t="s">
        <v>2783</v>
      </c>
      <c r="N935" t="s">
        <v>22</v>
      </c>
      <c r="O935" t="s">
        <v>23</v>
      </c>
      <c r="P935" t="s">
        <v>26</v>
      </c>
      <c r="Q935" t="s">
        <v>2348</v>
      </c>
      <c r="R935" s="13">
        <v>10</v>
      </c>
      <c r="S935" s="13">
        <v>1</v>
      </c>
      <c r="T935" s="21">
        <v>1</v>
      </c>
      <c r="V935" t="s">
        <v>2154</v>
      </c>
      <c r="W935" t="s">
        <v>17586</v>
      </c>
      <c r="X935" s="20" t="str">
        <f>+IF(V935="","-",CONCATENATE(V935,"_",W935))</f>
        <v>FINES_R01</v>
      </c>
      <c r="Y935" s="59">
        <v>0.31553918123245239</v>
      </c>
      <c r="Z935" t="s">
        <v>134</v>
      </c>
      <c r="AA935" t="s">
        <v>2393</v>
      </c>
      <c r="AB935" t="str">
        <f>+IF(W935="","-",IF(W935="UNICO","CENSO","MUESTRA"))</f>
        <v>MUESTRA</v>
      </c>
      <c r="AC935" t="s">
        <v>2398</v>
      </c>
      <c r="AD935" t="s">
        <v>2784</v>
      </c>
      <c r="AF935">
        <f>+COUNTIF(Piloto!C:C,MARCO!A935)</f>
        <v>0</v>
      </c>
    </row>
    <row r="936" spans="1:32" x14ac:dyDescent="0.25">
      <c r="A936" s="5" t="str">
        <f t="shared" si="14"/>
        <v>R 1 - D 64 - 451 - 1543</v>
      </c>
      <c r="B936" s="23" t="s">
        <v>2347</v>
      </c>
      <c r="C936" t="s">
        <v>19</v>
      </c>
      <c r="D936" t="s">
        <v>1037</v>
      </c>
      <c r="E936" t="s">
        <v>1038</v>
      </c>
      <c r="F936" t="s">
        <v>134</v>
      </c>
      <c r="G936" t="s">
        <v>134</v>
      </c>
      <c r="H936" t="s">
        <v>2999</v>
      </c>
      <c r="I936" t="s">
        <v>20</v>
      </c>
      <c r="J936" t="s">
        <v>2349</v>
      </c>
      <c r="K936" t="s">
        <v>21</v>
      </c>
      <c r="M936" t="s">
        <v>3000</v>
      </c>
      <c r="N936" t="s">
        <v>22</v>
      </c>
      <c r="O936" t="s">
        <v>23</v>
      </c>
      <c r="P936" t="s">
        <v>26</v>
      </c>
      <c r="Q936" t="s">
        <v>2348</v>
      </c>
      <c r="R936" s="13">
        <v>27</v>
      </c>
      <c r="S936" s="13">
        <v>2</v>
      </c>
      <c r="T936" s="21">
        <v>1</v>
      </c>
      <c r="V936" t="s">
        <v>2154</v>
      </c>
      <c r="W936" t="s">
        <v>17586</v>
      </c>
      <c r="X936" s="20" t="str">
        <f>+IF(V936="","-",CONCATENATE(V936,"_",W936))</f>
        <v>FINES_R01</v>
      </c>
      <c r="Y936" s="59">
        <v>0.3225574791431427</v>
      </c>
      <c r="Z936" t="s">
        <v>134</v>
      </c>
      <c r="AA936" t="s">
        <v>2394</v>
      </c>
      <c r="AB936" t="str">
        <f>+IF(W936="","-",IF(W936="UNICO","CENSO","MUESTRA"))</f>
        <v>MUESTRA</v>
      </c>
      <c r="AC936" t="s">
        <v>2397</v>
      </c>
      <c r="AD936" t="s">
        <v>3001</v>
      </c>
      <c r="AF936">
        <f>+COUNTIF(Piloto!C:C,MARCO!A936)</f>
        <v>0</v>
      </c>
    </row>
    <row r="937" spans="1:32" x14ac:dyDescent="0.25">
      <c r="A937" s="5" t="str">
        <f t="shared" si="14"/>
        <v>R 1 - D 114 - 451 - 4406</v>
      </c>
      <c r="B937" s="23" t="s">
        <v>2347</v>
      </c>
      <c r="C937" t="s">
        <v>19</v>
      </c>
      <c r="D937" t="s">
        <v>311</v>
      </c>
      <c r="E937" t="s">
        <v>1857</v>
      </c>
      <c r="F937" t="s">
        <v>134</v>
      </c>
      <c r="G937" t="s">
        <v>134</v>
      </c>
      <c r="H937" t="s">
        <v>2933</v>
      </c>
      <c r="I937" t="s">
        <v>20</v>
      </c>
      <c r="J937" t="s">
        <v>2349</v>
      </c>
      <c r="K937" t="s">
        <v>21</v>
      </c>
      <c r="M937" t="s">
        <v>2934</v>
      </c>
      <c r="N937" t="s">
        <v>22</v>
      </c>
      <c r="O937" t="s">
        <v>23</v>
      </c>
      <c r="P937" t="s">
        <v>26</v>
      </c>
      <c r="Q937" t="s">
        <v>2348</v>
      </c>
      <c r="R937" s="13">
        <v>36</v>
      </c>
      <c r="S937" s="13">
        <v>2</v>
      </c>
      <c r="T937" s="21">
        <v>1</v>
      </c>
      <c r="V937" t="s">
        <v>2154</v>
      </c>
      <c r="W937" t="s">
        <v>17586</v>
      </c>
      <c r="X937" s="20" t="str">
        <f>+IF(V937="","-",CONCATENATE(V937,"_",W937))</f>
        <v>FINES_R01</v>
      </c>
      <c r="Y937" s="59">
        <v>0.32822221517562872</v>
      </c>
      <c r="Z937" t="s">
        <v>134</v>
      </c>
      <c r="AA937" t="s">
        <v>2393</v>
      </c>
      <c r="AB937" t="str">
        <f>+IF(W937="","-",IF(W937="UNICO","CENSO","MUESTRA"))</f>
        <v>MUESTRA</v>
      </c>
      <c r="AC937" t="s">
        <v>2398</v>
      </c>
      <c r="AD937" t="s">
        <v>2935</v>
      </c>
      <c r="AF937">
        <f>+COUNTIF(Piloto!C:C,MARCO!A937)</f>
        <v>0</v>
      </c>
    </row>
    <row r="938" spans="1:32" x14ac:dyDescent="0.25">
      <c r="A938" s="5" t="str">
        <f t="shared" si="14"/>
        <v>R 1 - D 113 - 451 - 4622</v>
      </c>
      <c r="B938" s="23" t="s">
        <v>2347</v>
      </c>
      <c r="C938" t="s">
        <v>19</v>
      </c>
      <c r="D938" t="s">
        <v>181</v>
      </c>
      <c r="E938" t="s">
        <v>1843</v>
      </c>
      <c r="F938" t="s">
        <v>134</v>
      </c>
      <c r="G938" t="s">
        <v>134</v>
      </c>
      <c r="H938" t="s">
        <v>10846</v>
      </c>
      <c r="I938" t="s">
        <v>20</v>
      </c>
      <c r="J938" t="s">
        <v>2349</v>
      </c>
      <c r="K938" t="s">
        <v>21</v>
      </c>
      <c r="M938" t="s">
        <v>10847</v>
      </c>
      <c r="N938" t="s">
        <v>22</v>
      </c>
      <c r="O938" t="s">
        <v>23</v>
      </c>
      <c r="P938" t="s">
        <v>26</v>
      </c>
      <c r="Q938" t="s">
        <v>2348</v>
      </c>
      <c r="R938" s="13">
        <v>16</v>
      </c>
      <c r="S938" s="13">
        <v>1</v>
      </c>
      <c r="T938" s="21">
        <v>1</v>
      </c>
      <c r="V938" t="s">
        <v>2154</v>
      </c>
      <c r="W938" t="s">
        <v>17586</v>
      </c>
      <c r="X938" s="20" t="str">
        <f>+IF(V938="","-",CONCATENATE(V938,"_",W938))</f>
        <v>FINES_R01</v>
      </c>
      <c r="Y938" s="59">
        <v>0.33329287171363831</v>
      </c>
      <c r="Z938" t="s">
        <v>134</v>
      </c>
      <c r="AA938" t="s">
        <v>2393</v>
      </c>
      <c r="AB938" t="str">
        <f>+IF(W938="","-",IF(W938="UNICO","CENSO","MUESTRA"))</f>
        <v>MUESTRA</v>
      </c>
      <c r="AC938" t="s">
        <v>2397</v>
      </c>
      <c r="AD938" t="s">
        <v>10848</v>
      </c>
      <c r="AF938">
        <f>+COUNTIF(Piloto!C:C,MARCO!A938)</f>
        <v>0</v>
      </c>
    </row>
    <row r="939" spans="1:32" x14ac:dyDescent="0.25">
      <c r="A939" s="5" t="str">
        <f t="shared" si="14"/>
        <v>R 1 - D 1 - 461 - 4635</v>
      </c>
      <c r="B939" s="23" t="s">
        <v>2347</v>
      </c>
      <c r="C939" t="s">
        <v>19</v>
      </c>
      <c r="D939" t="s">
        <v>17</v>
      </c>
      <c r="E939" t="s">
        <v>18</v>
      </c>
      <c r="F939" t="s">
        <v>134</v>
      </c>
      <c r="G939" t="s">
        <v>134</v>
      </c>
      <c r="H939" t="s">
        <v>2778</v>
      </c>
      <c r="I939" t="s">
        <v>20</v>
      </c>
      <c r="J939" t="s">
        <v>2349</v>
      </c>
      <c r="K939" t="s">
        <v>21</v>
      </c>
      <c r="M939" t="s">
        <v>2779</v>
      </c>
      <c r="N939" t="s">
        <v>22</v>
      </c>
      <c r="O939" t="s">
        <v>23</v>
      </c>
      <c r="P939" t="s">
        <v>26</v>
      </c>
      <c r="Q939" t="s">
        <v>2348</v>
      </c>
      <c r="R939" s="13">
        <v>13</v>
      </c>
      <c r="S939" s="13">
        <v>1</v>
      </c>
      <c r="T939" s="21">
        <v>1</v>
      </c>
      <c r="V939" t="s">
        <v>2154</v>
      </c>
      <c r="W939" t="s">
        <v>17586</v>
      </c>
      <c r="X939" s="20" t="str">
        <f>+IF(V939="","-",CONCATENATE(V939,"_",W939))</f>
        <v>FINES_R01</v>
      </c>
      <c r="Y939" s="59">
        <v>0.33727642893791199</v>
      </c>
      <c r="Z939" t="s">
        <v>134</v>
      </c>
      <c r="AA939" t="s">
        <v>2393</v>
      </c>
      <c r="AB939" t="str">
        <f>+IF(W939="","-",IF(W939="UNICO","CENSO","MUESTRA"))</f>
        <v>MUESTRA</v>
      </c>
      <c r="AC939" t="s">
        <v>2397</v>
      </c>
      <c r="AD939" t="s">
        <v>2780</v>
      </c>
      <c r="AF939">
        <f>+COUNTIF(Piloto!C:C,MARCO!A939)</f>
        <v>0</v>
      </c>
    </row>
    <row r="940" spans="1:32" x14ac:dyDescent="0.25">
      <c r="A940" s="5" t="str">
        <f t="shared" si="14"/>
        <v>R 1 - D 64 - 451 - 0056</v>
      </c>
      <c r="B940" s="23" t="s">
        <v>2347</v>
      </c>
      <c r="C940" t="s">
        <v>19</v>
      </c>
      <c r="D940" t="s">
        <v>1037</v>
      </c>
      <c r="E940" t="s">
        <v>1038</v>
      </c>
      <c r="F940" t="s">
        <v>134</v>
      </c>
      <c r="G940" t="s">
        <v>134</v>
      </c>
      <c r="H940" t="s">
        <v>3011</v>
      </c>
      <c r="I940" t="s">
        <v>20</v>
      </c>
      <c r="J940" t="s">
        <v>2349</v>
      </c>
      <c r="K940" t="s">
        <v>21</v>
      </c>
      <c r="M940" t="s">
        <v>3012</v>
      </c>
      <c r="N940" t="s">
        <v>22</v>
      </c>
      <c r="O940" t="s">
        <v>23</v>
      </c>
      <c r="P940" t="s">
        <v>26</v>
      </c>
      <c r="Q940" t="s">
        <v>2348</v>
      </c>
      <c r="R940" s="13">
        <v>10</v>
      </c>
      <c r="S940" s="13">
        <v>1</v>
      </c>
      <c r="T940" s="21">
        <v>1</v>
      </c>
      <c r="V940" t="s">
        <v>2154</v>
      </c>
      <c r="W940" t="s">
        <v>17586</v>
      </c>
      <c r="X940" s="20" t="str">
        <f>+IF(V940="","-",CONCATENATE(V940,"_",W940))</f>
        <v>FINES_R01</v>
      </c>
      <c r="Y940" s="59">
        <v>0.34452128410339361</v>
      </c>
      <c r="Z940" t="s">
        <v>134</v>
      </c>
      <c r="AA940" t="s">
        <v>2394</v>
      </c>
      <c r="AB940" t="str">
        <f>+IF(W940="","-",IF(W940="UNICO","CENSO","MUESTRA"))</f>
        <v>MUESTRA</v>
      </c>
      <c r="AC940" t="s">
        <v>2397</v>
      </c>
      <c r="AD940" t="s">
        <v>3013</v>
      </c>
      <c r="AF940">
        <f>+COUNTIF(Piloto!C:C,MARCO!A940)</f>
        <v>0</v>
      </c>
    </row>
    <row r="941" spans="1:32" x14ac:dyDescent="0.25">
      <c r="A941" s="5" t="str">
        <f t="shared" si="14"/>
        <v>R 1 - D 64 - 451 - 3705</v>
      </c>
      <c r="B941" s="23" t="s">
        <v>2347</v>
      </c>
      <c r="C941" t="s">
        <v>19</v>
      </c>
      <c r="D941" t="s">
        <v>1037</v>
      </c>
      <c r="E941" t="s">
        <v>1038</v>
      </c>
      <c r="F941" t="s">
        <v>134</v>
      </c>
      <c r="G941" t="s">
        <v>134</v>
      </c>
      <c r="H941" t="s">
        <v>3037</v>
      </c>
      <c r="I941" t="s">
        <v>20</v>
      </c>
      <c r="J941" t="s">
        <v>2349</v>
      </c>
      <c r="K941" t="s">
        <v>21</v>
      </c>
      <c r="M941" t="s">
        <v>3038</v>
      </c>
      <c r="N941" t="s">
        <v>22</v>
      </c>
      <c r="O941" t="s">
        <v>23</v>
      </c>
      <c r="P941" t="s">
        <v>26</v>
      </c>
      <c r="Q941" t="s">
        <v>2348</v>
      </c>
      <c r="R941" s="13">
        <v>10</v>
      </c>
      <c r="S941" s="13">
        <v>1</v>
      </c>
      <c r="T941" s="21">
        <v>1</v>
      </c>
      <c r="V941" t="s">
        <v>2154</v>
      </c>
      <c r="W941" t="s">
        <v>17586</v>
      </c>
      <c r="X941" s="20" t="str">
        <f>+IF(V941="","-",CONCATENATE(V941,"_",W941))</f>
        <v>FINES_R01</v>
      </c>
      <c r="Y941" s="59">
        <v>0.35225468873977661</v>
      </c>
      <c r="Z941" t="s">
        <v>134</v>
      </c>
      <c r="AA941" t="s">
        <v>2394</v>
      </c>
      <c r="AB941" t="str">
        <f>+IF(W941="","-",IF(W941="UNICO","CENSO","MUESTRA"))</f>
        <v>MUESTRA</v>
      </c>
      <c r="AC941" t="s">
        <v>2398</v>
      </c>
      <c r="AD941" t="s">
        <v>3039</v>
      </c>
      <c r="AF941">
        <f>+COUNTIF(Piloto!C:C,MARCO!A941)</f>
        <v>0</v>
      </c>
    </row>
    <row r="942" spans="1:32" x14ac:dyDescent="0.25">
      <c r="A942" s="5" t="str">
        <f t="shared" si="14"/>
        <v>R 1 - D 64 - 451 - 1544</v>
      </c>
      <c r="B942" s="23" t="s">
        <v>2347</v>
      </c>
      <c r="C942" t="s">
        <v>19</v>
      </c>
      <c r="D942" t="s">
        <v>1037</v>
      </c>
      <c r="E942" t="s">
        <v>1038</v>
      </c>
      <c r="F942" t="s">
        <v>134</v>
      </c>
      <c r="G942" t="s">
        <v>134</v>
      </c>
      <c r="H942" t="s">
        <v>2990</v>
      </c>
      <c r="I942" t="s">
        <v>20</v>
      </c>
      <c r="J942" t="s">
        <v>2349</v>
      </c>
      <c r="K942" t="s">
        <v>21</v>
      </c>
      <c r="M942" t="s">
        <v>2991</v>
      </c>
      <c r="N942" t="s">
        <v>22</v>
      </c>
      <c r="O942" t="s">
        <v>23</v>
      </c>
      <c r="P942" t="s">
        <v>26</v>
      </c>
      <c r="Q942" t="s">
        <v>2348</v>
      </c>
      <c r="R942" s="13">
        <v>98</v>
      </c>
      <c r="S942" s="13">
        <v>4</v>
      </c>
      <c r="T942" s="21">
        <v>1</v>
      </c>
      <c r="V942" t="s">
        <v>2154</v>
      </c>
      <c r="W942" t="s">
        <v>17586</v>
      </c>
      <c r="X942" s="20" t="str">
        <f>+IF(V942="","-",CONCATENATE(V942,"_",W942))</f>
        <v>FINES_R01</v>
      </c>
      <c r="Y942" s="59">
        <v>0.35366988182067871</v>
      </c>
      <c r="Z942" t="s">
        <v>134</v>
      </c>
      <c r="AA942" t="s">
        <v>2394</v>
      </c>
      <c r="AB942" t="str">
        <f>+IF(W942="","-",IF(W942="UNICO","CENSO","MUESTRA"))</f>
        <v>MUESTRA</v>
      </c>
      <c r="AC942" t="s">
        <v>2398</v>
      </c>
      <c r="AD942" t="s">
        <v>2992</v>
      </c>
      <c r="AF942">
        <f>+COUNTIF(Piloto!C:C,MARCO!A942)</f>
        <v>0</v>
      </c>
    </row>
    <row r="943" spans="1:32" x14ac:dyDescent="0.25">
      <c r="A943" s="5" t="str">
        <f t="shared" si="14"/>
        <v>R 1 - D 134 - 451 - 4233</v>
      </c>
      <c r="B943" s="23" t="s">
        <v>2347</v>
      </c>
      <c r="C943" t="s">
        <v>19</v>
      </c>
      <c r="D943" t="s">
        <v>452</v>
      </c>
      <c r="E943" t="s">
        <v>2071</v>
      </c>
      <c r="F943" t="s">
        <v>134</v>
      </c>
      <c r="G943" t="s">
        <v>134</v>
      </c>
      <c r="H943" t="s">
        <v>10869</v>
      </c>
      <c r="I943" t="s">
        <v>20</v>
      </c>
      <c r="J943" t="s">
        <v>2349</v>
      </c>
      <c r="K943" t="s">
        <v>21</v>
      </c>
      <c r="M943" t="s">
        <v>10870</v>
      </c>
      <c r="N943" t="s">
        <v>22</v>
      </c>
      <c r="O943" t="s">
        <v>23</v>
      </c>
      <c r="P943" t="s">
        <v>26</v>
      </c>
      <c r="Q943" t="s">
        <v>2348</v>
      </c>
      <c r="R943" s="13">
        <v>7</v>
      </c>
      <c r="S943" s="13">
        <v>1</v>
      </c>
      <c r="T943" s="21">
        <v>1</v>
      </c>
      <c r="V943" t="s">
        <v>2154</v>
      </c>
      <c r="W943" t="s">
        <v>17586</v>
      </c>
      <c r="X943" s="20" t="str">
        <f>+IF(V943="","-",CONCATENATE(V943,"_",W943))</f>
        <v>FINES_R01</v>
      </c>
      <c r="Y943" s="59">
        <v>0.36090371012687678</v>
      </c>
      <c r="Z943" t="s">
        <v>134</v>
      </c>
      <c r="AA943" t="s">
        <v>2394</v>
      </c>
      <c r="AB943" t="str">
        <f>+IF(W943="","-",IF(W943="UNICO","CENSO","MUESTRA"))</f>
        <v>MUESTRA</v>
      </c>
      <c r="AC943" t="s">
        <v>2398</v>
      </c>
      <c r="AD943" t="s">
        <v>10871</v>
      </c>
      <c r="AF943">
        <f>+COUNTIF(Piloto!C:C,MARCO!A943)</f>
        <v>0</v>
      </c>
    </row>
    <row r="944" spans="1:32" x14ac:dyDescent="0.25">
      <c r="A944" s="5" t="str">
        <f t="shared" si="14"/>
        <v>R 1 - D 1 - 466 - 3556</v>
      </c>
      <c r="B944" s="23" t="s">
        <v>2347</v>
      </c>
      <c r="C944" t="s">
        <v>19</v>
      </c>
      <c r="D944" t="s">
        <v>17</v>
      </c>
      <c r="E944" t="s">
        <v>18</v>
      </c>
      <c r="F944" t="s">
        <v>134</v>
      </c>
      <c r="G944" t="s">
        <v>134</v>
      </c>
      <c r="H944" t="s">
        <v>2530</v>
      </c>
      <c r="I944" t="s">
        <v>20</v>
      </c>
      <c r="J944" t="s">
        <v>2349</v>
      </c>
      <c r="K944" t="s">
        <v>21</v>
      </c>
      <c r="M944" t="s">
        <v>2170</v>
      </c>
      <c r="N944" t="s">
        <v>22</v>
      </c>
      <c r="O944" t="s">
        <v>23</v>
      </c>
      <c r="P944" t="s">
        <v>26</v>
      </c>
      <c r="Q944" t="s">
        <v>2348</v>
      </c>
      <c r="R944" s="13">
        <v>81</v>
      </c>
      <c r="S944" s="13">
        <v>4</v>
      </c>
      <c r="T944" s="21">
        <v>1</v>
      </c>
      <c r="V944" t="s">
        <v>2154</v>
      </c>
      <c r="W944" t="s">
        <v>17586</v>
      </c>
      <c r="X944" s="20" t="str">
        <f>+IF(V944="","-",CONCATENATE(V944,"_",W944))</f>
        <v>FINES_R01</v>
      </c>
      <c r="Y944" s="59">
        <v>0.36094978451728821</v>
      </c>
      <c r="Z944" t="s">
        <v>134</v>
      </c>
      <c r="AA944" t="s">
        <v>2393</v>
      </c>
      <c r="AB944" t="str">
        <f>+IF(W944="","-",IF(W944="UNICO","CENSO","MUESTRA"))</f>
        <v>MUESTRA</v>
      </c>
      <c r="AC944" t="s">
        <v>2397</v>
      </c>
      <c r="AD944" t="s">
        <v>2531</v>
      </c>
      <c r="AF944">
        <f>+COUNTIF(Piloto!C:C,MARCO!A944)</f>
        <v>0</v>
      </c>
    </row>
    <row r="945" spans="1:32" x14ac:dyDescent="0.25">
      <c r="A945" s="5" t="str">
        <f t="shared" si="14"/>
        <v>R 1 - D 113 - 452 - 2059</v>
      </c>
      <c r="B945" s="23" t="s">
        <v>2347</v>
      </c>
      <c r="C945" t="s">
        <v>19</v>
      </c>
      <c r="D945" t="s">
        <v>181</v>
      </c>
      <c r="E945" t="s">
        <v>1843</v>
      </c>
      <c r="F945" t="s">
        <v>134</v>
      </c>
      <c r="G945" t="s">
        <v>134</v>
      </c>
      <c r="H945" t="s">
        <v>10842</v>
      </c>
      <c r="I945" t="s">
        <v>20</v>
      </c>
      <c r="J945" t="s">
        <v>2349</v>
      </c>
      <c r="K945" t="s">
        <v>21</v>
      </c>
      <c r="M945" t="s">
        <v>10843</v>
      </c>
      <c r="N945" t="s">
        <v>22</v>
      </c>
      <c r="O945" t="s">
        <v>23</v>
      </c>
      <c r="P945" t="s">
        <v>26</v>
      </c>
      <c r="Q945" t="s">
        <v>2348</v>
      </c>
      <c r="R945" s="13">
        <v>23</v>
      </c>
      <c r="S945" s="13">
        <v>1</v>
      </c>
      <c r="T945" s="21">
        <v>1</v>
      </c>
      <c r="V945" t="s">
        <v>2154</v>
      </c>
      <c r="W945" t="s">
        <v>17586</v>
      </c>
      <c r="X945" s="20" t="str">
        <f>+IF(V945="","-",CONCATENATE(V945,"_",W945))</f>
        <v>FINES_R01</v>
      </c>
      <c r="Y945" s="59">
        <v>0.36128947138786321</v>
      </c>
      <c r="Z945" t="s">
        <v>134</v>
      </c>
      <c r="AA945" t="s">
        <v>2393</v>
      </c>
      <c r="AB945" t="str">
        <f>+IF(W945="","-",IF(W945="UNICO","CENSO","MUESTRA"))</f>
        <v>MUESTRA</v>
      </c>
      <c r="AC945" t="s">
        <v>2398</v>
      </c>
      <c r="AD945" t="s">
        <v>10844</v>
      </c>
      <c r="AF945">
        <f>+COUNTIF(Piloto!C:C,MARCO!A945)</f>
        <v>0</v>
      </c>
    </row>
    <row r="946" spans="1:32" x14ac:dyDescent="0.25">
      <c r="A946" s="5" t="str">
        <f t="shared" si="14"/>
        <v>R 1 - D 64 - 451 - 4215</v>
      </c>
      <c r="B946" s="23" t="s">
        <v>2347</v>
      </c>
      <c r="C946" t="s">
        <v>19</v>
      </c>
      <c r="D946" t="s">
        <v>1037</v>
      </c>
      <c r="E946" t="s">
        <v>1038</v>
      </c>
      <c r="F946" t="s">
        <v>134</v>
      </c>
      <c r="G946" t="s">
        <v>134</v>
      </c>
      <c r="H946" t="s">
        <v>10910</v>
      </c>
      <c r="I946" t="s">
        <v>20</v>
      </c>
      <c r="J946" t="s">
        <v>2349</v>
      </c>
      <c r="K946" t="s">
        <v>21</v>
      </c>
      <c r="M946" t="s">
        <v>10911</v>
      </c>
      <c r="N946" t="s">
        <v>22</v>
      </c>
      <c r="O946" t="s">
        <v>23</v>
      </c>
      <c r="P946" t="s">
        <v>26</v>
      </c>
      <c r="Q946" t="s">
        <v>2348</v>
      </c>
      <c r="R946" s="13">
        <v>13</v>
      </c>
      <c r="S946" s="13">
        <v>1</v>
      </c>
      <c r="T946" s="21">
        <v>1</v>
      </c>
      <c r="V946" t="s">
        <v>2154</v>
      </c>
      <c r="W946" t="s">
        <v>17586</v>
      </c>
      <c r="X946" s="20" t="str">
        <f>+IF(V946="","-",CONCATENATE(V946,"_",W946))</f>
        <v>FINES_R01</v>
      </c>
      <c r="Y946" s="59">
        <v>0.36188188195228582</v>
      </c>
      <c r="Z946" t="s">
        <v>134</v>
      </c>
      <c r="AA946" t="s">
        <v>2394</v>
      </c>
      <c r="AB946" t="str">
        <f>+IF(W946="","-",IF(W946="UNICO","CENSO","MUESTRA"))</f>
        <v>MUESTRA</v>
      </c>
      <c r="AC946" t="s">
        <v>2397</v>
      </c>
      <c r="AD946" t="s">
        <v>10912</v>
      </c>
      <c r="AF946">
        <f>+COUNTIF(Piloto!C:C,MARCO!A946)</f>
        <v>0</v>
      </c>
    </row>
    <row r="947" spans="1:32" x14ac:dyDescent="0.25">
      <c r="A947" s="5" t="str">
        <f t="shared" si="14"/>
        <v>R 1 - D 114 - 453 - 4100</v>
      </c>
      <c r="B947" s="23" t="s">
        <v>2347</v>
      </c>
      <c r="C947" t="s">
        <v>19</v>
      </c>
      <c r="D947" t="s">
        <v>311</v>
      </c>
      <c r="E947" t="s">
        <v>1857</v>
      </c>
      <c r="F947" t="s">
        <v>134</v>
      </c>
      <c r="G947" t="s">
        <v>134</v>
      </c>
      <c r="H947" t="s">
        <v>2912</v>
      </c>
      <c r="I947" t="s">
        <v>20</v>
      </c>
      <c r="J947" t="s">
        <v>2349</v>
      </c>
      <c r="K947" t="s">
        <v>21</v>
      </c>
      <c r="M947" t="s">
        <v>2913</v>
      </c>
      <c r="N947" t="s">
        <v>22</v>
      </c>
      <c r="O947" t="s">
        <v>23</v>
      </c>
      <c r="P947" t="s">
        <v>26</v>
      </c>
      <c r="Q947" t="s">
        <v>2348</v>
      </c>
      <c r="R947" s="13">
        <v>8</v>
      </c>
      <c r="S947" s="13">
        <v>1</v>
      </c>
      <c r="T947" s="21">
        <v>1</v>
      </c>
      <c r="V947" t="s">
        <v>2154</v>
      </c>
      <c r="W947" t="s">
        <v>17586</v>
      </c>
      <c r="X947" s="20" t="str">
        <f>+IF(V947="","-",CONCATENATE(V947,"_",W947))</f>
        <v>FINES_R01</v>
      </c>
      <c r="Y947" s="59">
        <v>0.36705958843231201</v>
      </c>
      <c r="Z947" t="s">
        <v>134</v>
      </c>
      <c r="AA947" t="s">
        <v>2393</v>
      </c>
      <c r="AB947" t="str">
        <f>+IF(W947="","-",IF(W947="UNICO","CENSO","MUESTRA"))</f>
        <v>MUESTRA</v>
      </c>
      <c r="AC947" t="s">
        <v>2397</v>
      </c>
      <c r="AD947" t="s">
        <v>2914</v>
      </c>
      <c r="AF947">
        <f>+COUNTIF(Piloto!C:C,MARCO!A947)</f>
        <v>0</v>
      </c>
    </row>
    <row r="948" spans="1:32" x14ac:dyDescent="0.25">
      <c r="A948" s="5" t="str">
        <f t="shared" si="14"/>
        <v>R 1 - D 14 - 451 - 3459</v>
      </c>
      <c r="B948" s="23" t="s">
        <v>2347</v>
      </c>
      <c r="C948" t="s">
        <v>19</v>
      </c>
      <c r="D948" t="s">
        <v>418</v>
      </c>
      <c r="E948" t="s">
        <v>420</v>
      </c>
      <c r="F948" t="s">
        <v>134</v>
      </c>
      <c r="G948" t="s">
        <v>134</v>
      </c>
      <c r="H948" t="s">
        <v>2971</v>
      </c>
      <c r="I948" t="s">
        <v>20</v>
      </c>
      <c r="J948" t="s">
        <v>2349</v>
      </c>
      <c r="K948" t="s">
        <v>21</v>
      </c>
      <c r="M948" t="s">
        <v>2972</v>
      </c>
      <c r="N948" t="s">
        <v>22</v>
      </c>
      <c r="O948" t="s">
        <v>23</v>
      </c>
      <c r="P948" t="s">
        <v>26</v>
      </c>
      <c r="Q948" t="s">
        <v>2348</v>
      </c>
      <c r="R948" s="13">
        <v>11</v>
      </c>
      <c r="S948" s="13">
        <v>1</v>
      </c>
      <c r="T948" s="21">
        <v>1</v>
      </c>
      <c r="V948" t="s">
        <v>2154</v>
      </c>
      <c r="W948" t="s">
        <v>17586</v>
      </c>
      <c r="X948" s="20" t="str">
        <f>+IF(V948="","-",CONCATENATE(V948,"_",W948))</f>
        <v>FINES_R01</v>
      </c>
      <c r="Y948" s="59">
        <v>0.37216076254844671</v>
      </c>
      <c r="Z948" t="s">
        <v>134</v>
      </c>
      <c r="AA948" t="s">
        <v>2393</v>
      </c>
      <c r="AB948" t="str">
        <f>+IF(W948="","-",IF(W948="UNICO","CENSO","MUESTRA"))</f>
        <v>MUESTRA</v>
      </c>
      <c r="AC948" t="s">
        <v>2397</v>
      </c>
      <c r="AD948" t="s">
        <v>2973</v>
      </c>
      <c r="AF948">
        <f>+COUNTIF(Piloto!C:C,MARCO!A948)</f>
        <v>0</v>
      </c>
    </row>
    <row r="949" spans="1:32" x14ac:dyDescent="0.25">
      <c r="A949" s="5" t="str">
        <f t="shared" si="14"/>
        <v>R 1 - D 64 - 451 - 3338</v>
      </c>
      <c r="B949" s="23" t="s">
        <v>2347</v>
      </c>
      <c r="C949" t="s">
        <v>19</v>
      </c>
      <c r="D949" t="s">
        <v>1037</v>
      </c>
      <c r="E949" t="s">
        <v>1038</v>
      </c>
      <c r="F949" t="s">
        <v>134</v>
      </c>
      <c r="G949" t="s">
        <v>134</v>
      </c>
      <c r="H949" t="s">
        <v>3024</v>
      </c>
      <c r="I949" t="s">
        <v>20</v>
      </c>
      <c r="J949" t="s">
        <v>2349</v>
      </c>
      <c r="K949" t="s">
        <v>21</v>
      </c>
      <c r="M949" t="s">
        <v>3025</v>
      </c>
      <c r="N949" t="s">
        <v>22</v>
      </c>
      <c r="O949" t="s">
        <v>23</v>
      </c>
      <c r="P949" t="s">
        <v>26</v>
      </c>
      <c r="Q949" t="s">
        <v>2348</v>
      </c>
      <c r="R949" s="13">
        <v>15</v>
      </c>
      <c r="S949" s="13">
        <v>1</v>
      </c>
      <c r="T949" s="21">
        <v>1</v>
      </c>
      <c r="V949" t="s">
        <v>2154</v>
      </c>
      <c r="W949" t="s">
        <v>17586</v>
      </c>
      <c r="X949" s="20" t="str">
        <f>+IF(V949="","-",CONCATENATE(V949,"_",W949))</f>
        <v>FINES_R01</v>
      </c>
      <c r="Y949" s="59">
        <v>0.37276366353034968</v>
      </c>
      <c r="Z949" t="s">
        <v>134</v>
      </c>
      <c r="AA949" t="s">
        <v>2394</v>
      </c>
      <c r="AB949" t="str">
        <f>+IF(W949="","-",IF(W949="UNICO","CENSO","MUESTRA"))</f>
        <v>MUESTRA</v>
      </c>
      <c r="AC949" t="s">
        <v>2397</v>
      </c>
      <c r="AD949" t="s">
        <v>3026</v>
      </c>
      <c r="AF949">
        <f>+COUNTIF(Piloto!C:C,MARCO!A949)</f>
        <v>0</v>
      </c>
    </row>
    <row r="950" spans="1:32" x14ac:dyDescent="0.25">
      <c r="A950" s="5" t="str">
        <f t="shared" si="14"/>
        <v>R 1 - D 64 - 451 - 0057</v>
      </c>
      <c r="B950" s="23" t="s">
        <v>2347</v>
      </c>
      <c r="C950" t="s">
        <v>19</v>
      </c>
      <c r="D950" t="s">
        <v>1037</v>
      </c>
      <c r="E950" t="s">
        <v>1038</v>
      </c>
      <c r="F950" t="s">
        <v>134</v>
      </c>
      <c r="G950" t="s">
        <v>134</v>
      </c>
      <c r="H950" t="s">
        <v>3033</v>
      </c>
      <c r="I950" t="s">
        <v>20</v>
      </c>
      <c r="J950" t="s">
        <v>2349</v>
      </c>
      <c r="K950" t="s">
        <v>21</v>
      </c>
      <c r="M950" t="s">
        <v>3034</v>
      </c>
      <c r="N950" t="s">
        <v>22</v>
      </c>
      <c r="O950" t="s">
        <v>23</v>
      </c>
      <c r="P950" t="s">
        <v>26</v>
      </c>
      <c r="Q950" t="s">
        <v>2348</v>
      </c>
      <c r="R950" s="13">
        <v>9</v>
      </c>
      <c r="S950" s="13">
        <v>1</v>
      </c>
      <c r="T950" s="21">
        <v>1</v>
      </c>
      <c r="V950" t="s">
        <v>2154</v>
      </c>
      <c r="W950" t="s">
        <v>17586</v>
      </c>
      <c r="X950" s="20" t="str">
        <f>+IF(V950="","-",CONCATENATE(V950,"_",W950))</f>
        <v>FINES_R01</v>
      </c>
      <c r="Y950" s="59">
        <v>0.37276366353034968</v>
      </c>
      <c r="Z950" t="s">
        <v>134</v>
      </c>
      <c r="AA950" t="s">
        <v>2394</v>
      </c>
      <c r="AB950" t="str">
        <f>+IF(W950="","-",IF(W950="UNICO","CENSO","MUESTRA"))</f>
        <v>MUESTRA</v>
      </c>
      <c r="AC950" t="s">
        <v>2397</v>
      </c>
      <c r="AD950" t="s">
        <v>3035</v>
      </c>
      <c r="AF950">
        <f>+COUNTIF(Piloto!C:C,MARCO!A950)</f>
        <v>0</v>
      </c>
    </row>
    <row r="951" spans="1:32" x14ac:dyDescent="0.25">
      <c r="A951" s="5" t="str">
        <f t="shared" si="14"/>
        <v>R 1 - D 1 - 461 - 0627</v>
      </c>
      <c r="B951" s="23" t="s">
        <v>2347</v>
      </c>
      <c r="C951" t="s">
        <v>19</v>
      </c>
      <c r="D951" t="s">
        <v>17</v>
      </c>
      <c r="E951" t="s">
        <v>18</v>
      </c>
      <c r="F951" t="s">
        <v>134</v>
      </c>
      <c r="G951" t="s">
        <v>134</v>
      </c>
      <c r="H951" t="s">
        <v>2503</v>
      </c>
      <c r="I951" t="s">
        <v>20</v>
      </c>
      <c r="J951" t="s">
        <v>2349</v>
      </c>
      <c r="K951" t="s">
        <v>21</v>
      </c>
      <c r="M951" t="s">
        <v>2504</v>
      </c>
      <c r="N951" t="s">
        <v>22</v>
      </c>
      <c r="O951" t="s">
        <v>23</v>
      </c>
      <c r="P951" t="s">
        <v>26</v>
      </c>
      <c r="Q951" t="s">
        <v>2348</v>
      </c>
      <c r="R951" s="13">
        <v>109</v>
      </c>
      <c r="S951" s="13">
        <v>3</v>
      </c>
      <c r="T951" s="21">
        <v>1</v>
      </c>
      <c r="V951" t="s">
        <v>2154</v>
      </c>
      <c r="W951" t="s">
        <v>17586</v>
      </c>
      <c r="X951" s="20" t="str">
        <f>+IF(V951="","-",CONCATENATE(V951,"_",W951))</f>
        <v>FINES_R01</v>
      </c>
      <c r="Y951" s="59">
        <v>0.37352874875068659</v>
      </c>
      <c r="Z951" t="s">
        <v>134</v>
      </c>
      <c r="AA951" t="s">
        <v>2393</v>
      </c>
      <c r="AB951" t="str">
        <f>+IF(W951="","-",IF(W951="UNICO","CENSO","MUESTRA"))</f>
        <v>MUESTRA</v>
      </c>
      <c r="AC951" t="s">
        <v>2397</v>
      </c>
      <c r="AD951" t="s">
        <v>2505</v>
      </c>
      <c r="AF951">
        <f>+COUNTIF(Piloto!C:C,MARCO!A951)</f>
        <v>0</v>
      </c>
    </row>
    <row r="952" spans="1:32" x14ac:dyDescent="0.25">
      <c r="A952" s="5" t="str">
        <f t="shared" si="14"/>
        <v>R 1 - D 1 - 461 - 1788</v>
      </c>
      <c r="B952" s="23" t="s">
        <v>2347</v>
      </c>
      <c r="C952" t="s">
        <v>19</v>
      </c>
      <c r="D952" t="s">
        <v>17</v>
      </c>
      <c r="E952" t="s">
        <v>18</v>
      </c>
      <c r="F952" t="s">
        <v>134</v>
      </c>
      <c r="G952" t="s">
        <v>134</v>
      </c>
      <c r="H952" t="s">
        <v>2749</v>
      </c>
      <c r="I952" t="s">
        <v>20</v>
      </c>
      <c r="J952" t="s">
        <v>2349</v>
      </c>
      <c r="K952" t="s">
        <v>21</v>
      </c>
      <c r="M952" t="s">
        <v>2750</v>
      </c>
      <c r="N952" t="s">
        <v>22</v>
      </c>
      <c r="O952" t="s">
        <v>23</v>
      </c>
      <c r="P952" t="s">
        <v>26</v>
      </c>
      <c r="Q952" t="s">
        <v>2348</v>
      </c>
      <c r="R952" s="13">
        <v>21</v>
      </c>
      <c r="S952" s="13">
        <v>1</v>
      </c>
      <c r="T952" s="21">
        <v>1</v>
      </c>
      <c r="V952" t="s">
        <v>2154</v>
      </c>
      <c r="W952" t="s">
        <v>17586</v>
      </c>
      <c r="X952" s="20" t="str">
        <f>+IF(V952="","-",CONCATENATE(V952,"_",W952))</f>
        <v>FINES_R01</v>
      </c>
      <c r="Y952" s="59">
        <v>0.37352874875068659</v>
      </c>
      <c r="Z952" t="s">
        <v>134</v>
      </c>
      <c r="AA952" t="s">
        <v>2393</v>
      </c>
      <c r="AB952" t="str">
        <f>+IF(W952="","-",IF(W952="UNICO","CENSO","MUESTRA"))</f>
        <v>MUESTRA</v>
      </c>
      <c r="AC952" t="s">
        <v>2398</v>
      </c>
      <c r="AD952" t="s">
        <v>2751</v>
      </c>
      <c r="AF952">
        <f>+COUNTIF(Piloto!C:C,MARCO!A952)</f>
        <v>0</v>
      </c>
    </row>
    <row r="953" spans="1:32" x14ac:dyDescent="0.25">
      <c r="A953" s="5" t="str">
        <f t="shared" si="14"/>
        <v>R 1 - D 1 - 461 - 3519</v>
      </c>
      <c r="B953" s="23" t="s">
        <v>2347</v>
      </c>
      <c r="C953" t="s">
        <v>19</v>
      </c>
      <c r="D953" t="s">
        <v>17</v>
      </c>
      <c r="E953" t="s">
        <v>18</v>
      </c>
      <c r="F953" t="s">
        <v>134</v>
      </c>
      <c r="G953" t="s">
        <v>134</v>
      </c>
      <c r="H953" t="s">
        <v>2579</v>
      </c>
      <c r="I953" t="s">
        <v>20</v>
      </c>
      <c r="J953" t="s">
        <v>2349</v>
      </c>
      <c r="K953" t="s">
        <v>21</v>
      </c>
      <c r="M953" t="s">
        <v>2580</v>
      </c>
      <c r="N953" t="s">
        <v>22</v>
      </c>
      <c r="O953" t="s">
        <v>23</v>
      </c>
      <c r="P953" t="s">
        <v>26</v>
      </c>
      <c r="Q953" t="s">
        <v>2348</v>
      </c>
      <c r="R953" s="13">
        <v>4</v>
      </c>
      <c r="S953" s="13">
        <v>1</v>
      </c>
      <c r="T953" s="21">
        <v>1</v>
      </c>
      <c r="V953" t="s">
        <v>2154</v>
      </c>
      <c r="W953" t="s">
        <v>17586</v>
      </c>
      <c r="X953" s="20" t="str">
        <f>+IF(V953="","-",CONCATENATE(V953,"_",W953))</f>
        <v>FINES_R01</v>
      </c>
      <c r="Y953" s="59">
        <v>0.37435945868492132</v>
      </c>
      <c r="Z953" t="s">
        <v>134</v>
      </c>
      <c r="AA953" t="s">
        <v>2393</v>
      </c>
      <c r="AB953" t="str">
        <f>+IF(W953="","-",IF(W953="UNICO","CENSO","MUESTRA"))</f>
        <v>MUESTRA</v>
      </c>
      <c r="AC953" t="s">
        <v>2397</v>
      </c>
      <c r="AD953" t="s">
        <v>2581</v>
      </c>
      <c r="AF953">
        <f>+COUNTIF(Piloto!C:C,MARCO!A953)</f>
        <v>0</v>
      </c>
    </row>
    <row r="954" spans="1:32" x14ac:dyDescent="0.25">
      <c r="A954" s="5" t="str">
        <f t="shared" si="14"/>
        <v>R 1 - D 64 - 451 - 1547</v>
      </c>
      <c r="B954" s="23" t="s">
        <v>2347</v>
      </c>
      <c r="C954" t="s">
        <v>19</v>
      </c>
      <c r="D954" t="s">
        <v>1037</v>
      </c>
      <c r="E954" t="s">
        <v>1038</v>
      </c>
      <c r="F954" t="s">
        <v>134</v>
      </c>
      <c r="G954" t="s">
        <v>134</v>
      </c>
      <c r="H954" t="s">
        <v>3004</v>
      </c>
      <c r="I954" t="s">
        <v>20</v>
      </c>
      <c r="J954" t="s">
        <v>2349</v>
      </c>
      <c r="K954" t="s">
        <v>21</v>
      </c>
      <c r="M954" t="s">
        <v>3005</v>
      </c>
      <c r="N954" t="s">
        <v>22</v>
      </c>
      <c r="O954" t="s">
        <v>23</v>
      </c>
      <c r="P954" t="s">
        <v>26</v>
      </c>
      <c r="Q954" t="s">
        <v>2348</v>
      </c>
      <c r="R954" s="13">
        <v>17</v>
      </c>
      <c r="S954" s="13">
        <v>2</v>
      </c>
      <c r="T954" s="21">
        <v>1</v>
      </c>
      <c r="V954" t="s">
        <v>2154</v>
      </c>
      <c r="W954" t="s">
        <v>17586</v>
      </c>
      <c r="X954" s="20" t="str">
        <f>+IF(V954="","-",CONCATENATE(V954,"_",W954))</f>
        <v>FINES_R01</v>
      </c>
      <c r="Y954" s="59">
        <v>0.37667864561080933</v>
      </c>
      <c r="Z954" t="s">
        <v>134</v>
      </c>
      <c r="AA954" t="s">
        <v>2394</v>
      </c>
      <c r="AB954" t="str">
        <f>+IF(W954="","-",IF(W954="UNICO","CENSO","MUESTRA"))</f>
        <v>MUESTRA</v>
      </c>
      <c r="AC954" t="s">
        <v>2398</v>
      </c>
      <c r="AD954" t="s">
        <v>3006</v>
      </c>
      <c r="AF954">
        <f>+COUNTIF(Piloto!C:C,MARCO!A954)</f>
        <v>0</v>
      </c>
    </row>
    <row r="955" spans="1:32" x14ac:dyDescent="0.25">
      <c r="A955" s="5" t="str">
        <f t="shared" si="14"/>
        <v>R 1 - D 64 - 451 - 3337</v>
      </c>
      <c r="B955" s="23" t="s">
        <v>2347</v>
      </c>
      <c r="C955" t="s">
        <v>19</v>
      </c>
      <c r="D955" t="s">
        <v>1037</v>
      </c>
      <c r="E955" t="s">
        <v>1038</v>
      </c>
      <c r="F955" t="s">
        <v>134</v>
      </c>
      <c r="G955" t="s">
        <v>134</v>
      </c>
      <c r="H955" t="s">
        <v>3021</v>
      </c>
      <c r="I955" t="s">
        <v>20</v>
      </c>
      <c r="J955" t="s">
        <v>2349</v>
      </c>
      <c r="K955" t="s">
        <v>21</v>
      </c>
      <c r="M955" t="s">
        <v>2173</v>
      </c>
      <c r="N955" t="s">
        <v>22</v>
      </c>
      <c r="O955" t="s">
        <v>23</v>
      </c>
      <c r="P955" t="s">
        <v>26</v>
      </c>
      <c r="Q955" t="s">
        <v>2348</v>
      </c>
      <c r="R955" s="13">
        <v>13</v>
      </c>
      <c r="S955" s="13">
        <v>1</v>
      </c>
      <c r="T955" s="21">
        <v>1</v>
      </c>
      <c r="V955" t="s">
        <v>2154</v>
      </c>
      <c r="W955" t="s">
        <v>17586</v>
      </c>
      <c r="X955" s="20" t="str">
        <f>+IF(V955="","-",CONCATENATE(V955,"_",W955))</f>
        <v>FINES_R01</v>
      </c>
      <c r="Y955" s="59">
        <v>0.37667864561080933</v>
      </c>
      <c r="Z955" t="s">
        <v>134</v>
      </c>
      <c r="AA955" t="s">
        <v>2394</v>
      </c>
      <c r="AB955" t="str">
        <f>+IF(W955="","-",IF(W955="UNICO","CENSO","MUESTRA"))</f>
        <v>MUESTRA</v>
      </c>
      <c r="AC955" t="s">
        <v>2398</v>
      </c>
      <c r="AD955" t="s">
        <v>3022</v>
      </c>
      <c r="AF955">
        <f>+COUNTIF(Piloto!C:C,MARCO!A955)</f>
        <v>0</v>
      </c>
    </row>
    <row r="956" spans="1:32" x14ac:dyDescent="0.25">
      <c r="A956" s="5" t="str">
        <f t="shared" si="14"/>
        <v>R 1 - D 14 - 452 - 2701</v>
      </c>
      <c r="B956" s="23" t="s">
        <v>2347</v>
      </c>
      <c r="C956" t="s">
        <v>19</v>
      </c>
      <c r="D956" t="s">
        <v>418</v>
      </c>
      <c r="E956" t="s">
        <v>420</v>
      </c>
      <c r="F956" t="s">
        <v>134</v>
      </c>
      <c r="G956" t="s">
        <v>134</v>
      </c>
      <c r="H956" t="s">
        <v>2958</v>
      </c>
      <c r="I956" t="s">
        <v>20</v>
      </c>
      <c r="J956" t="s">
        <v>2349</v>
      </c>
      <c r="K956" t="s">
        <v>21</v>
      </c>
      <c r="M956" t="s">
        <v>17979</v>
      </c>
      <c r="N956" t="s">
        <v>22</v>
      </c>
      <c r="O956" t="s">
        <v>23</v>
      </c>
      <c r="P956" t="s">
        <v>26</v>
      </c>
      <c r="Q956" t="s">
        <v>2348</v>
      </c>
      <c r="R956" s="13">
        <v>28</v>
      </c>
      <c r="S956" s="13">
        <v>2</v>
      </c>
      <c r="T956" s="21">
        <v>1</v>
      </c>
      <c r="V956" t="s">
        <v>2154</v>
      </c>
      <c r="W956" t="s">
        <v>17586</v>
      </c>
      <c r="X956" s="20" t="str">
        <f>+IF(V956="","-",CONCATENATE(V956,"_",W956))</f>
        <v>FINES_R01</v>
      </c>
      <c r="Y956" s="59">
        <v>0.37817764282226563</v>
      </c>
      <c r="Z956" t="s">
        <v>134</v>
      </c>
      <c r="AA956" t="s">
        <v>2393</v>
      </c>
      <c r="AB956" t="str">
        <f>+IF(W956="","-",IF(W956="UNICO","CENSO","MUESTRA"))</f>
        <v>MUESTRA</v>
      </c>
      <c r="AC956" t="s">
        <v>2397</v>
      </c>
      <c r="AD956" t="s">
        <v>2960</v>
      </c>
      <c r="AF956">
        <f>+COUNTIF(Piloto!C:C,MARCO!A956)</f>
        <v>0</v>
      </c>
    </row>
    <row r="957" spans="1:32" x14ac:dyDescent="0.25">
      <c r="A957" s="5" t="str">
        <f t="shared" si="14"/>
        <v>R 1 - D 114 - 451 - 0080</v>
      </c>
      <c r="B957" s="23" t="s">
        <v>2347</v>
      </c>
      <c r="C957" t="s">
        <v>19</v>
      </c>
      <c r="D957" t="s">
        <v>311</v>
      </c>
      <c r="E957" t="s">
        <v>1857</v>
      </c>
      <c r="F957" t="s">
        <v>134</v>
      </c>
      <c r="G957" t="s">
        <v>134</v>
      </c>
      <c r="H957" t="s">
        <v>2872</v>
      </c>
      <c r="I957" t="s">
        <v>20</v>
      </c>
      <c r="J957" t="s">
        <v>2349</v>
      </c>
      <c r="K957" t="s">
        <v>21</v>
      </c>
      <c r="M957" t="s">
        <v>2873</v>
      </c>
      <c r="N957" t="s">
        <v>22</v>
      </c>
      <c r="O957" t="s">
        <v>23</v>
      </c>
      <c r="P957" t="s">
        <v>26</v>
      </c>
      <c r="Q957" t="s">
        <v>2348</v>
      </c>
      <c r="R957" s="13">
        <v>37</v>
      </c>
      <c r="S957" s="13">
        <v>3</v>
      </c>
      <c r="T957" s="21">
        <v>1</v>
      </c>
      <c r="V957" t="s">
        <v>2154</v>
      </c>
      <c r="W957" t="s">
        <v>17586</v>
      </c>
      <c r="X957" s="20" t="str">
        <f>+IF(V957="","-",CONCATENATE(V957,"_",W957))</f>
        <v>FINES_R01</v>
      </c>
      <c r="Y957" s="59">
        <v>0.38572630286216741</v>
      </c>
      <c r="Z957" t="s">
        <v>134</v>
      </c>
      <c r="AA957" t="s">
        <v>2393</v>
      </c>
      <c r="AB957" t="str">
        <f>+IF(W957="","-",IF(W957="UNICO","CENSO","MUESTRA"))</f>
        <v>MUESTRA</v>
      </c>
      <c r="AC957" t="s">
        <v>2397</v>
      </c>
      <c r="AD957" t="s">
        <v>2874</v>
      </c>
      <c r="AF957">
        <f>+COUNTIF(Piloto!C:C,MARCO!A957)</f>
        <v>0</v>
      </c>
    </row>
    <row r="958" spans="1:32" x14ac:dyDescent="0.25">
      <c r="A958" s="5" t="str">
        <f t="shared" si="14"/>
        <v>R 1 - D 1 - 457 - 4170</v>
      </c>
      <c r="B958" s="23" t="s">
        <v>2347</v>
      </c>
      <c r="C958" t="s">
        <v>19</v>
      </c>
      <c r="D958" t="s">
        <v>17</v>
      </c>
      <c r="E958" t="s">
        <v>18</v>
      </c>
      <c r="F958" t="s">
        <v>134</v>
      </c>
      <c r="G958" t="s">
        <v>134</v>
      </c>
      <c r="H958" t="s">
        <v>2697</v>
      </c>
      <c r="I958" t="s">
        <v>20</v>
      </c>
      <c r="J958" t="s">
        <v>2349</v>
      </c>
      <c r="K958" t="s">
        <v>21</v>
      </c>
      <c r="M958" t="s">
        <v>2698</v>
      </c>
      <c r="N958" t="s">
        <v>22</v>
      </c>
      <c r="O958" t="s">
        <v>23</v>
      </c>
      <c r="P958" t="s">
        <v>26</v>
      </c>
      <c r="Q958" t="s">
        <v>2348</v>
      </c>
      <c r="R958" s="13">
        <v>9</v>
      </c>
      <c r="S958" s="13">
        <v>1</v>
      </c>
      <c r="T958" s="21">
        <v>1</v>
      </c>
      <c r="V958" t="s">
        <v>2154</v>
      </c>
      <c r="W958" t="s">
        <v>17586</v>
      </c>
      <c r="X958" s="20" t="str">
        <f>+IF(V958="","-",CONCATENATE(V958,"_",W958))</f>
        <v>FINES_R01</v>
      </c>
      <c r="Y958" s="59">
        <v>0.39314430952072138</v>
      </c>
      <c r="Z958" t="s">
        <v>134</v>
      </c>
      <c r="AA958" t="s">
        <v>2393</v>
      </c>
      <c r="AB958" t="str">
        <f>+IF(W958="","-",IF(W958="UNICO","CENSO","MUESTRA"))</f>
        <v>MUESTRA</v>
      </c>
      <c r="AC958" t="s">
        <v>2397</v>
      </c>
      <c r="AD958" t="s">
        <v>2699</v>
      </c>
      <c r="AF958">
        <f>+COUNTIF(Piloto!C:C,MARCO!A958)</f>
        <v>0</v>
      </c>
    </row>
    <row r="959" spans="1:32" x14ac:dyDescent="0.25">
      <c r="A959" s="5" t="str">
        <f t="shared" si="14"/>
        <v>R 1 - D 113 - 451 - 4586</v>
      </c>
      <c r="B959" s="23" t="s">
        <v>2347</v>
      </c>
      <c r="C959" t="s">
        <v>19</v>
      </c>
      <c r="D959" t="s">
        <v>181</v>
      </c>
      <c r="E959" t="s">
        <v>1843</v>
      </c>
      <c r="F959" t="s">
        <v>134</v>
      </c>
      <c r="G959" t="s">
        <v>134</v>
      </c>
      <c r="H959" t="s">
        <v>10838</v>
      </c>
      <c r="I959" t="s">
        <v>20</v>
      </c>
      <c r="J959" t="s">
        <v>2349</v>
      </c>
      <c r="K959" t="s">
        <v>21</v>
      </c>
      <c r="M959" t="s">
        <v>10839</v>
      </c>
      <c r="N959" t="s">
        <v>22</v>
      </c>
      <c r="O959" t="s">
        <v>23</v>
      </c>
      <c r="P959" t="s">
        <v>26</v>
      </c>
      <c r="Q959" t="s">
        <v>2348</v>
      </c>
      <c r="R959" s="13">
        <v>33</v>
      </c>
      <c r="S959" s="13">
        <v>1</v>
      </c>
      <c r="T959" s="21">
        <v>1</v>
      </c>
      <c r="V959" t="s">
        <v>2154</v>
      </c>
      <c r="W959" t="s">
        <v>17586</v>
      </c>
      <c r="X959" s="20" t="str">
        <f>+IF(V959="","-",CONCATENATE(V959,"_",W959))</f>
        <v>FINES_R01</v>
      </c>
      <c r="Y959" s="59">
        <v>0.4</v>
      </c>
      <c r="Z959" t="s">
        <v>134</v>
      </c>
      <c r="AA959" t="s">
        <v>2393</v>
      </c>
      <c r="AB959" t="str">
        <f>+IF(W959="","-",IF(W959="UNICO","CENSO","MUESTRA"))</f>
        <v>MUESTRA</v>
      </c>
      <c r="AC959" t="s">
        <v>2397</v>
      </c>
      <c r="AD959" t="s">
        <v>10840</v>
      </c>
      <c r="AF959">
        <f>+COUNTIF(Piloto!C:C,MARCO!A959)</f>
        <v>0</v>
      </c>
    </row>
    <row r="960" spans="1:32" x14ac:dyDescent="0.25">
      <c r="A960" s="5" t="str">
        <f t="shared" si="14"/>
        <v>R 1 - D 114 - 451 - 0078</v>
      </c>
      <c r="B960" s="23" t="s">
        <v>2347</v>
      </c>
      <c r="C960" t="s">
        <v>19</v>
      </c>
      <c r="D960" t="s">
        <v>311</v>
      </c>
      <c r="E960" t="s">
        <v>1857</v>
      </c>
      <c r="F960" t="s">
        <v>134</v>
      </c>
      <c r="G960" t="s">
        <v>134</v>
      </c>
      <c r="H960" t="s">
        <v>2896</v>
      </c>
      <c r="I960" t="s">
        <v>20</v>
      </c>
      <c r="J960" t="s">
        <v>2349</v>
      </c>
      <c r="K960" t="s">
        <v>21</v>
      </c>
      <c r="M960" t="s">
        <v>2897</v>
      </c>
      <c r="N960" t="s">
        <v>22</v>
      </c>
      <c r="O960" t="s">
        <v>23</v>
      </c>
      <c r="P960" t="s">
        <v>26</v>
      </c>
      <c r="Q960" t="s">
        <v>2348</v>
      </c>
      <c r="R960" s="13">
        <v>19</v>
      </c>
      <c r="S960" s="13">
        <v>1</v>
      </c>
      <c r="T960" s="21">
        <v>1</v>
      </c>
      <c r="V960" t="s">
        <v>2154</v>
      </c>
      <c r="W960" t="s">
        <v>17586</v>
      </c>
      <c r="X960" s="20" t="str">
        <f>+IF(V960="","-",CONCATENATE(V960,"_",W960))</f>
        <v>FINES_R01</v>
      </c>
      <c r="Y960" s="59">
        <v>0.40225228667259222</v>
      </c>
      <c r="Z960" t="s">
        <v>134</v>
      </c>
      <c r="AA960" t="s">
        <v>2393</v>
      </c>
      <c r="AB960" t="str">
        <f>+IF(W960="","-",IF(W960="UNICO","CENSO","MUESTRA"))</f>
        <v>MUESTRA</v>
      </c>
      <c r="AC960" t="s">
        <v>2397</v>
      </c>
      <c r="AD960" t="s">
        <v>2898</v>
      </c>
      <c r="AF960">
        <f>+COUNTIF(Piloto!C:C,MARCO!A960)</f>
        <v>0</v>
      </c>
    </row>
    <row r="961" spans="1:32" x14ac:dyDescent="0.25">
      <c r="A961" s="5" t="str">
        <f t="shared" si="14"/>
        <v>R 1 - D 113 - 451 - 3214</v>
      </c>
      <c r="B961" s="23" t="s">
        <v>2347</v>
      </c>
      <c r="C961" t="s">
        <v>19</v>
      </c>
      <c r="D961" t="s">
        <v>181</v>
      </c>
      <c r="E961" t="s">
        <v>1843</v>
      </c>
      <c r="F961" t="s">
        <v>134</v>
      </c>
      <c r="G961" t="s">
        <v>134</v>
      </c>
      <c r="H961" t="s">
        <v>2802</v>
      </c>
      <c r="I961" t="s">
        <v>20</v>
      </c>
      <c r="J961" t="s">
        <v>2349</v>
      </c>
      <c r="K961" t="s">
        <v>21</v>
      </c>
      <c r="M961" t="s">
        <v>2803</v>
      </c>
      <c r="N961" t="s">
        <v>22</v>
      </c>
      <c r="O961" t="s">
        <v>23</v>
      </c>
      <c r="P961" t="s">
        <v>26</v>
      </c>
      <c r="Q961" t="s">
        <v>2348</v>
      </c>
      <c r="R961" s="13">
        <v>23</v>
      </c>
      <c r="S961" s="13">
        <v>1</v>
      </c>
      <c r="T961" s="21">
        <v>1</v>
      </c>
      <c r="V961" t="s">
        <v>2154</v>
      </c>
      <c r="W961" t="s">
        <v>17586</v>
      </c>
      <c r="X961" s="20" t="str">
        <f>+IF(V961="","-",CONCATENATE(V961,"_",W961))</f>
        <v>FINES_R01</v>
      </c>
      <c r="Y961" s="59">
        <v>0.40423235297203058</v>
      </c>
      <c r="Z961" t="s">
        <v>134</v>
      </c>
      <c r="AA961" t="s">
        <v>2393</v>
      </c>
      <c r="AB961" t="str">
        <f>+IF(W961="","-",IF(W961="UNICO","CENSO","MUESTRA"))</f>
        <v>MUESTRA</v>
      </c>
      <c r="AC961" t="s">
        <v>2397</v>
      </c>
      <c r="AD961" t="s">
        <v>2804</v>
      </c>
      <c r="AF961">
        <f>+COUNTIF(Piloto!C:C,MARCO!A961)</f>
        <v>0</v>
      </c>
    </row>
    <row r="962" spans="1:32" x14ac:dyDescent="0.25">
      <c r="A962" s="5" t="str">
        <f t="shared" si="14"/>
        <v>R 1 - D 1 - 457 - 1216</v>
      </c>
      <c r="B962" s="23" t="s">
        <v>2347</v>
      </c>
      <c r="C962" t="s">
        <v>19</v>
      </c>
      <c r="D962" t="s">
        <v>17</v>
      </c>
      <c r="E962" t="s">
        <v>18</v>
      </c>
      <c r="F962" t="s">
        <v>134</v>
      </c>
      <c r="G962" t="s">
        <v>134</v>
      </c>
      <c r="H962" t="s">
        <v>2487</v>
      </c>
      <c r="I962" t="s">
        <v>20</v>
      </c>
      <c r="J962" t="s">
        <v>2349</v>
      </c>
      <c r="K962" t="s">
        <v>21</v>
      </c>
      <c r="M962" t="s">
        <v>2488</v>
      </c>
      <c r="N962" t="s">
        <v>22</v>
      </c>
      <c r="O962" t="s">
        <v>23</v>
      </c>
      <c r="P962" t="s">
        <v>26</v>
      </c>
      <c r="Q962" t="s">
        <v>2348</v>
      </c>
      <c r="R962" s="13">
        <v>14</v>
      </c>
      <c r="S962" s="13">
        <v>1</v>
      </c>
      <c r="T962" s="21">
        <v>1</v>
      </c>
      <c r="V962" t="s">
        <v>2154</v>
      </c>
      <c r="W962" t="s">
        <v>17586</v>
      </c>
      <c r="X962" s="20" t="str">
        <f>+IF(V962="","-",CONCATENATE(V962,"_",W962))</f>
        <v>FINES_R01</v>
      </c>
      <c r="Y962" s="59">
        <v>0.40546277165412897</v>
      </c>
      <c r="Z962" t="s">
        <v>134</v>
      </c>
      <c r="AA962" t="s">
        <v>2393</v>
      </c>
      <c r="AB962" t="str">
        <f>+IF(W962="","-",IF(W962="UNICO","CENSO","MUESTRA"))</f>
        <v>MUESTRA</v>
      </c>
      <c r="AC962" t="s">
        <v>2398</v>
      </c>
      <c r="AD962" t="s">
        <v>2489</v>
      </c>
      <c r="AF962">
        <f>+COUNTIF(Piloto!C:C,MARCO!A962)</f>
        <v>0</v>
      </c>
    </row>
    <row r="963" spans="1:32" x14ac:dyDescent="0.25">
      <c r="A963" s="5" t="str">
        <f t="shared" ref="A963:A1026" si="15">+H963</f>
        <v>R 1 - D 114 - 451 - 0081</v>
      </c>
      <c r="B963" s="23" t="s">
        <v>2347</v>
      </c>
      <c r="C963" t="s">
        <v>19</v>
      </c>
      <c r="D963" t="s">
        <v>311</v>
      </c>
      <c r="E963" t="s">
        <v>1857</v>
      </c>
      <c r="F963" t="s">
        <v>134</v>
      </c>
      <c r="G963" t="s">
        <v>134</v>
      </c>
      <c r="H963" t="s">
        <v>2907</v>
      </c>
      <c r="I963" t="s">
        <v>20</v>
      </c>
      <c r="J963" t="s">
        <v>2349</v>
      </c>
      <c r="K963" t="s">
        <v>21</v>
      </c>
      <c r="M963" t="s">
        <v>2908</v>
      </c>
      <c r="N963" t="s">
        <v>22</v>
      </c>
      <c r="O963" t="s">
        <v>23</v>
      </c>
      <c r="P963" t="s">
        <v>26</v>
      </c>
      <c r="Q963" t="s">
        <v>2348</v>
      </c>
      <c r="R963" s="13">
        <v>12</v>
      </c>
      <c r="S963" s="13">
        <v>1</v>
      </c>
      <c r="T963" s="21">
        <v>1</v>
      </c>
      <c r="V963" t="s">
        <v>2154</v>
      </c>
      <c r="W963" t="s">
        <v>17586</v>
      </c>
      <c r="X963" s="20" t="str">
        <f>+IF(V963="","-",CONCATENATE(V963,"_",W963))</f>
        <v>FINES_R01</v>
      </c>
      <c r="Y963" s="59">
        <v>0.41239297389984131</v>
      </c>
      <c r="Z963" t="s">
        <v>134</v>
      </c>
      <c r="AA963" t="s">
        <v>2393</v>
      </c>
      <c r="AB963" t="str">
        <f>+IF(W963="","-",IF(W963="UNICO","CENSO","MUESTRA"))</f>
        <v>MUESTRA</v>
      </c>
      <c r="AC963" t="s">
        <v>2397</v>
      </c>
      <c r="AD963" t="s">
        <v>2909</v>
      </c>
      <c r="AF963">
        <f>+COUNTIF(Piloto!C:C,MARCO!A963)</f>
        <v>0</v>
      </c>
    </row>
    <row r="964" spans="1:32" x14ac:dyDescent="0.25">
      <c r="A964" s="5" t="str">
        <f t="shared" si="15"/>
        <v>R 1 - D 1 - 466 - 3346</v>
      </c>
      <c r="B964" s="23" t="s">
        <v>2347</v>
      </c>
      <c r="C964" t="s">
        <v>19</v>
      </c>
      <c r="D964" t="s">
        <v>17</v>
      </c>
      <c r="E964" t="s">
        <v>18</v>
      </c>
      <c r="F964" t="s">
        <v>134</v>
      </c>
      <c r="G964" t="s">
        <v>134</v>
      </c>
      <c r="H964" t="s">
        <v>2557</v>
      </c>
      <c r="I964" t="s">
        <v>20</v>
      </c>
      <c r="J964" t="s">
        <v>2349</v>
      </c>
      <c r="K964" t="s">
        <v>21</v>
      </c>
      <c r="M964" t="s">
        <v>2558</v>
      </c>
      <c r="N964" t="s">
        <v>22</v>
      </c>
      <c r="O964" t="s">
        <v>23</v>
      </c>
      <c r="P964" t="s">
        <v>26</v>
      </c>
      <c r="Q964" t="s">
        <v>2348</v>
      </c>
      <c r="R964" s="13">
        <v>11</v>
      </c>
      <c r="S964" s="13">
        <v>1</v>
      </c>
      <c r="T964" s="21">
        <v>1</v>
      </c>
      <c r="V964" t="s">
        <v>2154</v>
      </c>
      <c r="W964" t="s">
        <v>17586</v>
      </c>
      <c r="X964" s="20" t="str">
        <f>+IF(V964="","-",CONCATENATE(V964,"_",W964))</f>
        <v>FINES_R01</v>
      </c>
      <c r="Y964" s="59">
        <v>0.41450598835945129</v>
      </c>
      <c r="Z964" t="s">
        <v>134</v>
      </c>
      <c r="AA964" t="s">
        <v>2393</v>
      </c>
      <c r="AB964" t="str">
        <f>+IF(W964="","-",IF(W964="UNICO","CENSO","MUESTRA"))</f>
        <v>MUESTRA</v>
      </c>
      <c r="AC964" t="s">
        <v>2398</v>
      </c>
      <c r="AD964" t="s">
        <v>2559</v>
      </c>
      <c r="AF964">
        <f>+COUNTIF(Piloto!C:C,MARCO!A964)</f>
        <v>0</v>
      </c>
    </row>
    <row r="965" spans="1:32" x14ac:dyDescent="0.25">
      <c r="A965" s="5" t="str">
        <f t="shared" si="15"/>
        <v>R 1 - D 1 - 460 - 3947</v>
      </c>
      <c r="B965" s="23" t="s">
        <v>2347</v>
      </c>
      <c r="C965" t="s">
        <v>19</v>
      </c>
      <c r="D965" t="s">
        <v>17</v>
      </c>
      <c r="E965" t="s">
        <v>18</v>
      </c>
      <c r="F965" t="s">
        <v>134</v>
      </c>
      <c r="G965" t="s">
        <v>134</v>
      </c>
      <c r="H965" t="s">
        <v>2626</v>
      </c>
      <c r="I965" t="s">
        <v>20</v>
      </c>
      <c r="J965" t="s">
        <v>2349</v>
      </c>
      <c r="K965" t="s">
        <v>21</v>
      </c>
      <c r="M965" t="s">
        <v>2627</v>
      </c>
      <c r="N965" t="s">
        <v>22</v>
      </c>
      <c r="O965" t="s">
        <v>23</v>
      </c>
      <c r="P965" t="s">
        <v>26</v>
      </c>
      <c r="Q965" t="s">
        <v>2348</v>
      </c>
      <c r="R965" s="13">
        <v>23</v>
      </c>
      <c r="S965" s="13">
        <v>1</v>
      </c>
      <c r="T965" s="21">
        <v>1</v>
      </c>
      <c r="V965" t="s">
        <v>2154</v>
      </c>
      <c r="W965" t="s">
        <v>17586</v>
      </c>
      <c r="X965" s="20" t="str">
        <f>+IF(V965="","-",CONCATENATE(V965,"_",W965))</f>
        <v>FINES_R01</v>
      </c>
      <c r="Y965" s="59">
        <v>0.41537943482398992</v>
      </c>
      <c r="Z965" t="s">
        <v>134</v>
      </c>
      <c r="AA965" t="s">
        <v>2393</v>
      </c>
      <c r="AB965" t="str">
        <f>+IF(W965="","-",IF(W965="UNICO","CENSO","MUESTRA"))</f>
        <v>MUESTRA</v>
      </c>
      <c r="AC965" t="s">
        <v>2398</v>
      </c>
      <c r="AD965" t="s">
        <v>2628</v>
      </c>
      <c r="AF965">
        <f>+COUNTIF(Piloto!C:C,MARCO!A965)</f>
        <v>0</v>
      </c>
    </row>
    <row r="966" spans="1:32" x14ac:dyDescent="0.25">
      <c r="A966" s="5" t="str">
        <f t="shared" si="15"/>
        <v>R 1 - D 1 - 466 - 3460</v>
      </c>
      <c r="B966" s="23" t="s">
        <v>2347</v>
      </c>
      <c r="C966" t="s">
        <v>19</v>
      </c>
      <c r="D966" t="s">
        <v>17</v>
      </c>
      <c r="E966" t="s">
        <v>18</v>
      </c>
      <c r="F966" t="s">
        <v>134</v>
      </c>
      <c r="G966" t="s">
        <v>134</v>
      </c>
      <c r="H966" t="s">
        <v>2439</v>
      </c>
      <c r="I966" t="s">
        <v>20</v>
      </c>
      <c r="J966" t="s">
        <v>2349</v>
      </c>
      <c r="K966" t="s">
        <v>21</v>
      </c>
      <c r="M966" t="s">
        <v>2440</v>
      </c>
      <c r="N966" t="s">
        <v>22</v>
      </c>
      <c r="O966" t="s">
        <v>23</v>
      </c>
      <c r="P966" t="s">
        <v>26</v>
      </c>
      <c r="Q966" t="s">
        <v>2348</v>
      </c>
      <c r="R966" s="13">
        <v>8</v>
      </c>
      <c r="S966" s="13">
        <v>1</v>
      </c>
      <c r="T966" s="21">
        <v>1</v>
      </c>
      <c r="V966" t="s">
        <v>2154</v>
      </c>
      <c r="W966" t="s">
        <v>17586</v>
      </c>
      <c r="X966" s="20" t="str">
        <f>+IF(V966="","-",CONCATENATE(V966,"_",W966))</f>
        <v>FINES_R01</v>
      </c>
      <c r="Y966" s="59">
        <v>0.41774287819862371</v>
      </c>
      <c r="Z966" t="s">
        <v>134</v>
      </c>
      <c r="AA966" t="s">
        <v>2393</v>
      </c>
      <c r="AB966" t="str">
        <f>+IF(W966="","-",IF(W966="UNICO","CENSO","MUESTRA"))</f>
        <v>MUESTRA</v>
      </c>
      <c r="AC966" t="s">
        <v>2398</v>
      </c>
      <c r="AD966" t="s">
        <v>2441</v>
      </c>
      <c r="AF966">
        <f>+COUNTIF(Piloto!C:C,MARCO!A966)</f>
        <v>0</v>
      </c>
    </row>
    <row r="967" spans="1:32" x14ac:dyDescent="0.25">
      <c r="A967" s="5" t="str">
        <f t="shared" si="15"/>
        <v>R 1 - D 64 - 451 - 1545</v>
      </c>
      <c r="B967" s="23" t="s">
        <v>2347</v>
      </c>
      <c r="C967" t="s">
        <v>19</v>
      </c>
      <c r="D967" t="s">
        <v>1037</v>
      </c>
      <c r="E967" t="s">
        <v>1038</v>
      </c>
      <c r="F967" t="s">
        <v>134</v>
      </c>
      <c r="G967" t="s">
        <v>134</v>
      </c>
      <c r="H967" t="s">
        <v>2986</v>
      </c>
      <c r="I967" t="s">
        <v>20</v>
      </c>
      <c r="J967" t="s">
        <v>2349</v>
      </c>
      <c r="K967" t="s">
        <v>21</v>
      </c>
      <c r="M967" t="s">
        <v>2987</v>
      </c>
      <c r="N967" t="s">
        <v>22</v>
      </c>
      <c r="O967" t="s">
        <v>23</v>
      </c>
      <c r="P967" t="s">
        <v>26</v>
      </c>
      <c r="Q967" t="s">
        <v>2348</v>
      </c>
      <c r="R967" s="13">
        <v>33</v>
      </c>
      <c r="S967" s="13">
        <v>2</v>
      </c>
      <c r="T967" s="21">
        <v>1</v>
      </c>
      <c r="V967" t="s">
        <v>2154</v>
      </c>
      <c r="W967" t="s">
        <v>17586</v>
      </c>
      <c r="X967" s="20" t="str">
        <f>+IF(V967="","-",CONCATENATE(V967,"_",W967))</f>
        <v>FINES_R01</v>
      </c>
      <c r="Y967" s="59">
        <v>0.42566138505935669</v>
      </c>
      <c r="Z967" t="s">
        <v>134</v>
      </c>
      <c r="AA967" t="s">
        <v>2394</v>
      </c>
      <c r="AB967" t="str">
        <f>+IF(W967="","-",IF(W967="UNICO","CENSO","MUESTRA"))</f>
        <v>MUESTRA</v>
      </c>
      <c r="AC967" t="s">
        <v>2398</v>
      </c>
      <c r="AD967" t="s">
        <v>2988</v>
      </c>
      <c r="AF967">
        <f>+COUNTIF(Piloto!C:C,MARCO!A967)</f>
        <v>0</v>
      </c>
    </row>
    <row r="968" spans="1:32" x14ac:dyDescent="0.25">
      <c r="A968" s="5" t="str">
        <f t="shared" si="15"/>
        <v>R 1 - D 114 - 451 - 3866</v>
      </c>
      <c r="B968" s="23" t="s">
        <v>2347</v>
      </c>
      <c r="C968" t="s">
        <v>19</v>
      </c>
      <c r="D968" t="s">
        <v>311</v>
      </c>
      <c r="E968" t="s">
        <v>1857</v>
      </c>
      <c r="F968" t="s">
        <v>134</v>
      </c>
      <c r="G968" t="s">
        <v>134</v>
      </c>
      <c r="H968" t="s">
        <v>2938</v>
      </c>
      <c r="I968" t="s">
        <v>20</v>
      </c>
      <c r="J968" t="s">
        <v>2349</v>
      </c>
      <c r="K968" t="s">
        <v>21</v>
      </c>
      <c r="M968" t="s">
        <v>2939</v>
      </c>
      <c r="N968" t="s">
        <v>22</v>
      </c>
      <c r="O968" t="s">
        <v>23</v>
      </c>
      <c r="P968" t="s">
        <v>26</v>
      </c>
      <c r="Q968" t="s">
        <v>2348</v>
      </c>
      <c r="R968" s="13">
        <v>46</v>
      </c>
      <c r="S968" s="13">
        <v>2</v>
      </c>
      <c r="T968" s="21">
        <v>1</v>
      </c>
      <c r="V968" t="s">
        <v>2154</v>
      </c>
      <c r="W968" t="s">
        <v>17586</v>
      </c>
      <c r="X968" s="20" t="str">
        <f>+IF(V968="","-",CONCATENATE(V968,"_",W968))</f>
        <v>FINES_R01</v>
      </c>
      <c r="Y968" s="59">
        <v>0.42948561906814581</v>
      </c>
      <c r="Z968" t="s">
        <v>134</v>
      </c>
      <c r="AA968" t="s">
        <v>2393</v>
      </c>
      <c r="AB968" t="str">
        <f>+IF(W968="","-",IF(W968="UNICO","CENSO","MUESTRA"))</f>
        <v>MUESTRA</v>
      </c>
      <c r="AC968" t="s">
        <v>2398</v>
      </c>
      <c r="AD968" t="s">
        <v>2940</v>
      </c>
      <c r="AF968">
        <f>+COUNTIF(Piloto!C:C,MARCO!A968)</f>
        <v>0</v>
      </c>
    </row>
    <row r="969" spans="1:32" x14ac:dyDescent="0.25">
      <c r="A969" s="5" t="str">
        <f t="shared" si="15"/>
        <v>R 1 - D 1 - 457 - 3991</v>
      </c>
      <c r="B969" s="23" t="s">
        <v>2347</v>
      </c>
      <c r="C969" t="s">
        <v>19</v>
      </c>
      <c r="D969" t="s">
        <v>17</v>
      </c>
      <c r="E969" t="s">
        <v>18</v>
      </c>
      <c r="F969" t="s">
        <v>134</v>
      </c>
      <c r="G969" t="s">
        <v>134</v>
      </c>
      <c r="H969" t="s">
        <v>2667</v>
      </c>
      <c r="I969" t="s">
        <v>20</v>
      </c>
      <c r="J969" t="s">
        <v>2349</v>
      </c>
      <c r="K969" t="s">
        <v>21</v>
      </c>
      <c r="M969" t="s">
        <v>2668</v>
      </c>
      <c r="N969" t="s">
        <v>22</v>
      </c>
      <c r="O969" t="s">
        <v>23</v>
      </c>
      <c r="P969" t="s">
        <v>26</v>
      </c>
      <c r="Q969" t="s">
        <v>2348</v>
      </c>
      <c r="R969" s="13">
        <v>16</v>
      </c>
      <c r="S969" s="13">
        <v>1</v>
      </c>
      <c r="T969" s="21">
        <v>1</v>
      </c>
      <c r="V969" t="s">
        <v>2154</v>
      </c>
      <c r="W969" t="s">
        <v>17586</v>
      </c>
      <c r="X969" s="20" t="str">
        <f>+IF(V969="","-",CONCATENATE(V969,"_",W969))</f>
        <v>FINES_R01</v>
      </c>
      <c r="Y969" s="59">
        <v>0.4334598183631897</v>
      </c>
      <c r="Z969" t="s">
        <v>134</v>
      </c>
      <c r="AA969" t="s">
        <v>2393</v>
      </c>
      <c r="AB969" t="str">
        <f>+IF(W969="","-",IF(W969="UNICO","CENSO","MUESTRA"))</f>
        <v>MUESTRA</v>
      </c>
      <c r="AC969" t="s">
        <v>2397</v>
      </c>
      <c r="AD969" t="s">
        <v>2669</v>
      </c>
      <c r="AF969">
        <f>+COUNTIF(Piloto!C:C,MARCO!A969)</f>
        <v>0</v>
      </c>
    </row>
    <row r="970" spans="1:32" x14ac:dyDescent="0.25">
      <c r="A970" s="5" t="str">
        <f t="shared" si="15"/>
        <v>R 1 - D 1 - 460 - 0013</v>
      </c>
      <c r="B970" s="23" t="s">
        <v>2347</v>
      </c>
      <c r="C970" t="s">
        <v>19</v>
      </c>
      <c r="D970" t="s">
        <v>17</v>
      </c>
      <c r="E970" t="s">
        <v>18</v>
      </c>
      <c r="F970" t="s">
        <v>134</v>
      </c>
      <c r="G970" t="s">
        <v>134</v>
      </c>
      <c r="H970" t="s">
        <v>10828</v>
      </c>
      <c r="I970" t="s">
        <v>20</v>
      </c>
      <c r="J970" t="s">
        <v>2349</v>
      </c>
      <c r="K970" t="s">
        <v>21</v>
      </c>
      <c r="M970" t="s">
        <v>2668</v>
      </c>
      <c r="N970" t="s">
        <v>22</v>
      </c>
      <c r="O970" t="s">
        <v>23</v>
      </c>
      <c r="P970" t="s">
        <v>26</v>
      </c>
      <c r="Q970" t="s">
        <v>2348</v>
      </c>
      <c r="R970" s="13">
        <v>20</v>
      </c>
      <c r="S970" s="13">
        <v>1</v>
      </c>
      <c r="T970" s="21">
        <v>1</v>
      </c>
      <c r="V970" t="s">
        <v>2154</v>
      </c>
      <c r="W970" t="s">
        <v>17586</v>
      </c>
      <c r="X970" s="20" t="str">
        <f>+IF(V970="","-",CONCATENATE(V970,"_",W970))</f>
        <v>FINES_R01</v>
      </c>
      <c r="Y970" s="59">
        <v>0.4334598183631897</v>
      </c>
      <c r="Z970" t="s">
        <v>134</v>
      </c>
      <c r="AA970" t="s">
        <v>2393</v>
      </c>
      <c r="AB970" t="str">
        <f>+IF(W970="","-",IF(W970="UNICO","CENSO","MUESTRA"))</f>
        <v>MUESTRA</v>
      </c>
      <c r="AC970" t="s">
        <v>2398</v>
      </c>
      <c r="AD970" t="s">
        <v>10829</v>
      </c>
      <c r="AF970">
        <f>+COUNTIF(Piloto!C:C,MARCO!A970)</f>
        <v>0</v>
      </c>
    </row>
    <row r="971" spans="1:32" x14ac:dyDescent="0.25">
      <c r="A971" s="5" t="str">
        <f t="shared" si="15"/>
        <v>R 1 - D 113 - 451 - 4105</v>
      </c>
      <c r="B971" s="23" t="s">
        <v>2347</v>
      </c>
      <c r="C971" t="s">
        <v>19</v>
      </c>
      <c r="D971" t="s">
        <v>181</v>
      </c>
      <c r="E971" t="s">
        <v>1843</v>
      </c>
      <c r="F971" t="s">
        <v>134</v>
      </c>
      <c r="G971" t="s">
        <v>134</v>
      </c>
      <c r="H971" t="s">
        <v>2855</v>
      </c>
      <c r="I971" t="s">
        <v>20</v>
      </c>
      <c r="J971" t="s">
        <v>2349</v>
      </c>
      <c r="K971" t="s">
        <v>21</v>
      </c>
      <c r="M971" t="s">
        <v>2160</v>
      </c>
      <c r="N971" t="s">
        <v>22</v>
      </c>
      <c r="O971" t="s">
        <v>23</v>
      </c>
      <c r="P971" t="s">
        <v>26</v>
      </c>
      <c r="Q971" t="s">
        <v>2348</v>
      </c>
      <c r="R971" s="13">
        <v>13</v>
      </c>
      <c r="S971" s="13">
        <v>1</v>
      </c>
      <c r="T971" s="21">
        <v>1</v>
      </c>
      <c r="V971" t="s">
        <v>2154</v>
      </c>
      <c r="W971" t="s">
        <v>17586</v>
      </c>
      <c r="X971" s="20" t="str">
        <f>+IF(V971="","-",CONCATENATE(V971,"_",W971))</f>
        <v>FINES_R01</v>
      </c>
      <c r="Y971" s="59">
        <v>0.43375152349472051</v>
      </c>
      <c r="Z971" t="s">
        <v>134</v>
      </c>
      <c r="AA971" t="s">
        <v>2393</v>
      </c>
      <c r="AB971" t="str">
        <f>+IF(W971="","-",IF(W971="UNICO","CENSO","MUESTRA"))</f>
        <v>MUESTRA</v>
      </c>
      <c r="AC971" t="s">
        <v>2398</v>
      </c>
      <c r="AD971" t="s">
        <v>2856</v>
      </c>
      <c r="AF971">
        <f>+COUNTIF(Piloto!C:C,MARCO!A971)</f>
        <v>0</v>
      </c>
    </row>
    <row r="972" spans="1:32" x14ac:dyDescent="0.25">
      <c r="A972" s="5" t="str">
        <f t="shared" si="15"/>
        <v>R 1 - D 1 - 466 - 0998</v>
      </c>
      <c r="B972" s="23" t="s">
        <v>2347</v>
      </c>
      <c r="C972" t="s">
        <v>19</v>
      </c>
      <c r="D972" t="s">
        <v>17</v>
      </c>
      <c r="E972" t="s">
        <v>18</v>
      </c>
      <c r="F972" t="s">
        <v>134</v>
      </c>
      <c r="G972" t="s">
        <v>134</v>
      </c>
      <c r="H972" t="s">
        <v>2430</v>
      </c>
      <c r="I972" t="s">
        <v>20</v>
      </c>
      <c r="J972" t="s">
        <v>2349</v>
      </c>
      <c r="K972" t="s">
        <v>21</v>
      </c>
      <c r="M972" t="s">
        <v>2431</v>
      </c>
      <c r="N972" t="s">
        <v>22</v>
      </c>
      <c r="O972" t="s">
        <v>23</v>
      </c>
      <c r="P972" t="s">
        <v>26</v>
      </c>
      <c r="Q972" t="s">
        <v>2348</v>
      </c>
      <c r="R972" s="13">
        <v>10</v>
      </c>
      <c r="S972" s="13">
        <v>1</v>
      </c>
      <c r="T972" s="21">
        <v>1</v>
      </c>
      <c r="V972" t="s">
        <v>2154</v>
      </c>
      <c r="W972" t="s">
        <v>17586</v>
      </c>
      <c r="X972" s="20" t="str">
        <f>+IF(V972="","-",CONCATENATE(V972,"_",W972))</f>
        <v>FINES_R01</v>
      </c>
      <c r="Y972" s="59">
        <v>0.43821817636489868</v>
      </c>
      <c r="Z972" t="s">
        <v>134</v>
      </c>
      <c r="AA972" t="s">
        <v>2393</v>
      </c>
      <c r="AB972" t="str">
        <f>+IF(W972="","-",IF(W972="UNICO","CENSO","MUESTRA"))</f>
        <v>MUESTRA</v>
      </c>
      <c r="AC972" t="s">
        <v>2398</v>
      </c>
      <c r="AD972" t="s">
        <v>2432</v>
      </c>
      <c r="AF972">
        <f>+COUNTIF(Piloto!C:C,MARCO!A972)</f>
        <v>0</v>
      </c>
    </row>
    <row r="973" spans="1:32" x14ac:dyDescent="0.25">
      <c r="A973" s="5" t="str">
        <f t="shared" si="15"/>
        <v>R 1 - D 114 - 451 - 4400</v>
      </c>
      <c r="B973" s="23" t="s">
        <v>2347</v>
      </c>
      <c r="C973" t="s">
        <v>19</v>
      </c>
      <c r="D973" t="s">
        <v>311</v>
      </c>
      <c r="E973" t="s">
        <v>1857</v>
      </c>
      <c r="F973" t="s">
        <v>134</v>
      </c>
      <c r="G973" t="s">
        <v>134</v>
      </c>
      <c r="H973" t="s">
        <v>2929</v>
      </c>
      <c r="I973" t="s">
        <v>20</v>
      </c>
      <c r="J973" t="s">
        <v>2349</v>
      </c>
      <c r="K973" t="s">
        <v>21</v>
      </c>
      <c r="M973" t="s">
        <v>2930</v>
      </c>
      <c r="N973" t="s">
        <v>22</v>
      </c>
      <c r="O973" t="s">
        <v>23</v>
      </c>
      <c r="P973" t="s">
        <v>26</v>
      </c>
      <c r="Q973" t="s">
        <v>2348</v>
      </c>
      <c r="R973" s="13">
        <v>23</v>
      </c>
      <c r="S973" s="13">
        <v>1</v>
      </c>
      <c r="T973" s="21">
        <v>1</v>
      </c>
      <c r="V973" t="s">
        <v>2154</v>
      </c>
      <c r="W973" t="s">
        <v>17586</v>
      </c>
      <c r="X973" s="20" t="str">
        <f>+IF(V973="","-",CONCATENATE(V973,"_",W973))</f>
        <v>FINES_R01</v>
      </c>
      <c r="Y973" s="59">
        <v>0.44400912523269648</v>
      </c>
      <c r="Z973" t="s">
        <v>134</v>
      </c>
      <c r="AA973" t="s">
        <v>2393</v>
      </c>
      <c r="AB973" t="str">
        <f>+IF(W973="","-",IF(W973="UNICO","CENSO","MUESTRA"))</f>
        <v>MUESTRA</v>
      </c>
      <c r="AC973" t="s">
        <v>2397</v>
      </c>
      <c r="AD973" t="s">
        <v>2931</v>
      </c>
      <c r="AF973">
        <f>+COUNTIF(Piloto!C:C,MARCO!A973)</f>
        <v>0</v>
      </c>
    </row>
    <row r="974" spans="1:32" x14ac:dyDescent="0.25">
      <c r="A974" s="5" t="str">
        <f t="shared" si="15"/>
        <v>R 1 - D 1 - 461 - 1820</v>
      </c>
      <c r="B974" s="23" t="s">
        <v>2347</v>
      </c>
      <c r="C974" t="s">
        <v>19</v>
      </c>
      <c r="D974" t="s">
        <v>17</v>
      </c>
      <c r="E974" t="s">
        <v>18</v>
      </c>
      <c r="F974" t="s">
        <v>134</v>
      </c>
      <c r="G974" t="s">
        <v>134</v>
      </c>
      <c r="H974" t="s">
        <v>2421</v>
      </c>
      <c r="I974" t="s">
        <v>20</v>
      </c>
      <c r="J974" t="s">
        <v>2349</v>
      </c>
      <c r="K974" t="s">
        <v>21</v>
      </c>
      <c r="M974" t="s">
        <v>2422</v>
      </c>
      <c r="N974" t="s">
        <v>22</v>
      </c>
      <c r="O974" t="s">
        <v>23</v>
      </c>
      <c r="P974" t="s">
        <v>26</v>
      </c>
      <c r="Q974" t="s">
        <v>2348</v>
      </c>
      <c r="R974" s="13">
        <v>82</v>
      </c>
      <c r="S974" s="13">
        <v>3</v>
      </c>
      <c r="T974" s="21">
        <v>1</v>
      </c>
      <c r="V974" t="s">
        <v>2154</v>
      </c>
      <c r="W974" t="s">
        <v>17586</v>
      </c>
      <c r="X974" s="20" t="str">
        <f>+IF(V974="","-",CONCATENATE(V974,"_",W974))</f>
        <v>FINES_R01</v>
      </c>
      <c r="Y974" s="59">
        <v>0.44524079561233521</v>
      </c>
      <c r="Z974" t="s">
        <v>134</v>
      </c>
      <c r="AA974" t="s">
        <v>2393</v>
      </c>
      <c r="AB974" t="str">
        <f>+IF(W974="","-",IF(W974="UNICO","CENSO","MUESTRA"))</f>
        <v>MUESTRA</v>
      </c>
      <c r="AC974" t="s">
        <v>2397</v>
      </c>
      <c r="AD974" t="s">
        <v>2423</v>
      </c>
      <c r="AF974">
        <f>+COUNTIF(Piloto!C:C,MARCO!A974)</f>
        <v>0</v>
      </c>
    </row>
    <row r="975" spans="1:32" x14ac:dyDescent="0.25">
      <c r="A975" s="5" t="str">
        <f t="shared" si="15"/>
        <v>R 1 - D 113 - 451 - 2063</v>
      </c>
      <c r="B975" s="23" t="s">
        <v>2347</v>
      </c>
      <c r="C975" t="s">
        <v>19</v>
      </c>
      <c r="D975" t="s">
        <v>181</v>
      </c>
      <c r="E975" t="s">
        <v>1843</v>
      </c>
      <c r="F975" t="s">
        <v>134</v>
      </c>
      <c r="G975" t="s">
        <v>134</v>
      </c>
      <c r="H975" t="s">
        <v>2798</v>
      </c>
      <c r="I975" t="s">
        <v>20</v>
      </c>
      <c r="J975" t="s">
        <v>2349</v>
      </c>
      <c r="K975" t="s">
        <v>21</v>
      </c>
      <c r="M975" t="s">
        <v>2799</v>
      </c>
      <c r="N975" t="s">
        <v>22</v>
      </c>
      <c r="O975" t="s">
        <v>23</v>
      </c>
      <c r="P975" t="s">
        <v>26</v>
      </c>
      <c r="Q975" t="s">
        <v>2348</v>
      </c>
      <c r="R975" s="13">
        <v>33</v>
      </c>
      <c r="S975" s="13">
        <v>1</v>
      </c>
      <c r="T975" s="21">
        <v>1</v>
      </c>
      <c r="V975" t="s">
        <v>2154</v>
      </c>
      <c r="W975" t="s">
        <v>17586</v>
      </c>
      <c r="X975" s="20" t="str">
        <f>+IF(V975="","-",CONCATENATE(V975,"_",W975))</f>
        <v>FINES_R01</v>
      </c>
      <c r="Y975" s="59">
        <v>0.44772431254386902</v>
      </c>
      <c r="Z975" t="s">
        <v>134</v>
      </c>
      <c r="AA975" t="s">
        <v>2393</v>
      </c>
      <c r="AB975" t="str">
        <f>+IF(W975="","-",IF(W975="UNICO","CENSO","MUESTRA"))</f>
        <v>MUESTRA</v>
      </c>
      <c r="AC975" t="s">
        <v>2398</v>
      </c>
      <c r="AD975" t="s">
        <v>2800</v>
      </c>
      <c r="AF975">
        <f>+COUNTIF(Piloto!C:C,MARCO!A975)</f>
        <v>0</v>
      </c>
    </row>
    <row r="976" spans="1:32" x14ac:dyDescent="0.25">
      <c r="A976" s="5" t="str">
        <f t="shared" si="15"/>
        <v>R 1 - D 1 - 461 - 0628</v>
      </c>
      <c r="B976" s="23" t="s">
        <v>2347</v>
      </c>
      <c r="C976" t="s">
        <v>19</v>
      </c>
      <c r="D976" t="s">
        <v>17</v>
      </c>
      <c r="E976" t="s">
        <v>18</v>
      </c>
      <c r="F976" t="s">
        <v>134</v>
      </c>
      <c r="G976" t="s">
        <v>134</v>
      </c>
      <c r="H976" t="s">
        <v>2705</v>
      </c>
      <c r="I976" t="s">
        <v>20</v>
      </c>
      <c r="J976" t="s">
        <v>2349</v>
      </c>
      <c r="K976" t="s">
        <v>21</v>
      </c>
      <c r="M976" t="s">
        <v>2706</v>
      </c>
      <c r="N976" t="s">
        <v>22</v>
      </c>
      <c r="O976" t="s">
        <v>23</v>
      </c>
      <c r="P976" t="s">
        <v>26</v>
      </c>
      <c r="Q976" t="s">
        <v>2348</v>
      </c>
      <c r="R976" s="13">
        <v>76</v>
      </c>
      <c r="S976" s="13">
        <v>2</v>
      </c>
      <c r="T976" s="21">
        <v>1</v>
      </c>
      <c r="V976" t="s">
        <v>2154</v>
      </c>
      <c r="W976" t="s">
        <v>17586</v>
      </c>
      <c r="X976" s="20" t="str">
        <f>+IF(V976="","-",CONCATENATE(V976,"_",W976))</f>
        <v>FINES_R01</v>
      </c>
      <c r="Y976" s="59">
        <v>0.45281773805618292</v>
      </c>
      <c r="Z976" t="s">
        <v>134</v>
      </c>
      <c r="AA976" t="s">
        <v>2393</v>
      </c>
      <c r="AB976" t="str">
        <f>+IF(W976="","-",IF(W976="UNICO","CENSO","MUESTRA"))</f>
        <v>MUESTRA</v>
      </c>
      <c r="AC976" t="s">
        <v>2398</v>
      </c>
      <c r="AD976" t="s">
        <v>2707</v>
      </c>
      <c r="AF976">
        <f>+COUNTIF(Piloto!C:C,MARCO!A976)</f>
        <v>0</v>
      </c>
    </row>
    <row r="977" spans="1:32" x14ac:dyDescent="0.25">
      <c r="A977" s="5" t="str">
        <f t="shared" si="15"/>
        <v>R 1 - D 134 - 451 - 4236</v>
      </c>
      <c r="B977" s="23" t="s">
        <v>2347</v>
      </c>
      <c r="C977" t="s">
        <v>19</v>
      </c>
      <c r="D977" t="s">
        <v>452</v>
      </c>
      <c r="E977" t="s">
        <v>2071</v>
      </c>
      <c r="F977" t="s">
        <v>134</v>
      </c>
      <c r="G977" t="s">
        <v>134</v>
      </c>
      <c r="H977" t="s">
        <v>10873</v>
      </c>
      <c r="I977" t="s">
        <v>20</v>
      </c>
      <c r="J977" t="s">
        <v>2349</v>
      </c>
      <c r="K977" t="s">
        <v>21</v>
      </c>
      <c r="M977" t="s">
        <v>10874</v>
      </c>
      <c r="N977" t="s">
        <v>22</v>
      </c>
      <c r="O977" t="s">
        <v>23</v>
      </c>
      <c r="P977" t="s">
        <v>26</v>
      </c>
      <c r="Q977" t="s">
        <v>2348</v>
      </c>
      <c r="R977" s="13">
        <v>13</v>
      </c>
      <c r="S977" s="13">
        <v>1</v>
      </c>
      <c r="T977" s="21">
        <v>1</v>
      </c>
      <c r="V977" t="s">
        <v>2154</v>
      </c>
      <c r="W977" t="s">
        <v>17586</v>
      </c>
      <c r="X977" s="20" t="str">
        <f>+IF(V977="","-",CONCATENATE(V977,"_",W977))</f>
        <v>FINES_R01</v>
      </c>
      <c r="Y977" s="59">
        <v>0.45691114664077759</v>
      </c>
      <c r="Z977" t="s">
        <v>134</v>
      </c>
      <c r="AA977" t="s">
        <v>2394</v>
      </c>
      <c r="AB977" t="str">
        <f>+IF(W977="","-",IF(W977="UNICO","CENSO","MUESTRA"))</f>
        <v>MUESTRA</v>
      </c>
      <c r="AC977" t="s">
        <v>2397</v>
      </c>
      <c r="AD977" t="s">
        <v>10875</v>
      </c>
      <c r="AF977">
        <f>+COUNTIF(Piloto!C:C,MARCO!A977)</f>
        <v>0</v>
      </c>
    </row>
    <row r="978" spans="1:32" x14ac:dyDescent="0.25">
      <c r="A978" s="5" t="str">
        <f t="shared" si="15"/>
        <v>R 1 - D 1 - 462 - 0726</v>
      </c>
      <c r="B978" s="23" t="s">
        <v>2347</v>
      </c>
      <c r="C978" t="s">
        <v>19</v>
      </c>
      <c r="D978" t="s">
        <v>17</v>
      </c>
      <c r="E978" t="s">
        <v>18</v>
      </c>
      <c r="F978" t="s">
        <v>134</v>
      </c>
      <c r="G978" t="s">
        <v>134</v>
      </c>
      <c r="H978" t="s">
        <v>2534</v>
      </c>
      <c r="I978" t="s">
        <v>20</v>
      </c>
      <c r="J978" t="s">
        <v>2349</v>
      </c>
      <c r="K978" t="s">
        <v>21</v>
      </c>
      <c r="M978" t="s">
        <v>2167</v>
      </c>
      <c r="N978" t="s">
        <v>22</v>
      </c>
      <c r="O978" t="s">
        <v>23</v>
      </c>
      <c r="P978" t="s">
        <v>26</v>
      </c>
      <c r="Q978" t="s">
        <v>2348</v>
      </c>
      <c r="R978" s="13">
        <v>33</v>
      </c>
      <c r="S978" s="13">
        <v>2</v>
      </c>
      <c r="T978" s="21">
        <v>1</v>
      </c>
      <c r="V978" t="s">
        <v>2154</v>
      </c>
      <c r="W978" t="s">
        <v>17586</v>
      </c>
      <c r="X978" s="20" t="str">
        <f>+IF(V978="","-",CONCATENATE(V978,"_",W978))</f>
        <v>FINES_R01</v>
      </c>
      <c r="Y978" s="59">
        <v>0.46405836939811712</v>
      </c>
      <c r="Z978" t="s">
        <v>134</v>
      </c>
      <c r="AA978" t="s">
        <v>2393</v>
      </c>
      <c r="AB978" t="str">
        <f>+IF(W978="","-",IF(W978="UNICO","CENSO","MUESTRA"))</f>
        <v>MUESTRA</v>
      </c>
      <c r="AC978" t="s">
        <v>2397</v>
      </c>
      <c r="AD978" t="s">
        <v>2535</v>
      </c>
      <c r="AF978">
        <f>+COUNTIF(Piloto!C:C,MARCO!A978)</f>
        <v>0</v>
      </c>
    </row>
    <row r="979" spans="1:32" x14ac:dyDescent="0.25">
      <c r="A979" s="5" t="str">
        <f t="shared" si="15"/>
        <v>R 1 - D 114 - 453 - 3454</v>
      </c>
      <c r="B979" s="23" t="s">
        <v>2347</v>
      </c>
      <c r="C979" t="s">
        <v>19</v>
      </c>
      <c r="D979" t="s">
        <v>311</v>
      </c>
      <c r="E979" t="s">
        <v>1857</v>
      </c>
      <c r="F979" t="s">
        <v>134</v>
      </c>
      <c r="G979" t="s">
        <v>134</v>
      </c>
      <c r="H979" t="s">
        <v>2868</v>
      </c>
      <c r="I979" t="s">
        <v>20</v>
      </c>
      <c r="J979" t="s">
        <v>2349</v>
      </c>
      <c r="K979" t="s">
        <v>21</v>
      </c>
      <c r="M979" t="s">
        <v>2869</v>
      </c>
      <c r="N979" t="s">
        <v>22</v>
      </c>
      <c r="O979" t="s">
        <v>23</v>
      </c>
      <c r="P979" t="s">
        <v>26</v>
      </c>
      <c r="Q979" t="s">
        <v>2348</v>
      </c>
      <c r="R979" s="13">
        <v>11</v>
      </c>
      <c r="S979" s="13">
        <v>1</v>
      </c>
      <c r="T979" s="21">
        <v>1</v>
      </c>
      <c r="V979" t="s">
        <v>2154</v>
      </c>
      <c r="W979" t="s">
        <v>17586</v>
      </c>
      <c r="X979" s="20" t="str">
        <f>+IF(V979="","-",CONCATENATE(V979,"_",W979))</f>
        <v>FINES_R01</v>
      </c>
      <c r="Y979" s="59">
        <v>0.47533440589904791</v>
      </c>
      <c r="Z979" t="s">
        <v>134</v>
      </c>
      <c r="AA979" t="s">
        <v>2393</v>
      </c>
      <c r="AB979" t="str">
        <f>+IF(W979="","-",IF(W979="UNICO","CENSO","MUESTRA"))</f>
        <v>MUESTRA</v>
      </c>
      <c r="AC979" t="s">
        <v>2397</v>
      </c>
      <c r="AD979" t="s">
        <v>2870</v>
      </c>
      <c r="AF979">
        <f>+COUNTIF(Piloto!C:C,MARCO!A979)</f>
        <v>0</v>
      </c>
    </row>
    <row r="980" spans="1:32" x14ac:dyDescent="0.25">
      <c r="A980" s="5" t="str">
        <f t="shared" si="15"/>
        <v>R 1 - D 64 - 451 - 4214</v>
      </c>
      <c r="B980" s="23" t="s">
        <v>2347</v>
      </c>
      <c r="C980" t="s">
        <v>19</v>
      </c>
      <c r="D980" t="s">
        <v>1037</v>
      </c>
      <c r="E980" t="s">
        <v>1038</v>
      </c>
      <c r="F980" t="s">
        <v>134</v>
      </c>
      <c r="G980" t="s">
        <v>134</v>
      </c>
      <c r="H980" t="s">
        <v>10906</v>
      </c>
      <c r="I980" t="s">
        <v>20</v>
      </c>
      <c r="J980" t="s">
        <v>2349</v>
      </c>
      <c r="K980" t="s">
        <v>21</v>
      </c>
      <c r="M980" t="s">
        <v>10907</v>
      </c>
      <c r="N980" t="s">
        <v>22</v>
      </c>
      <c r="O980" t="s">
        <v>23</v>
      </c>
      <c r="P980" t="s">
        <v>26</v>
      </c>
      <c r="Q980" t="s">
        <v>2348</v>
      </c>
      <c r="R980" s="13">
        <v>22</v>
      </c>
      <c r="S980" s="13">
        <v>1</v>
      </c>
      <c r="T980" s="21">
        <v>1</v>
      </c>
      <c r="V980" t="s">
        <v>2154</v>
      </c>
      <c r="W980" t="s">
        <v>17586</v>
      </c>
      <c r="X980" s="20" t="str">
        <f>+IF(V980="","-",CONCATENATE(V980,"_",W980))</f>
        <v>FINES_R01</v>
      </c>
      <c r="Y980" s="59">
        <v>0.48496323823928827</v>
      </c>
      <c r="Z980" t="s">
        <v>134</v>
      </c>
      <c r="AA980" t="s">
        <v>2394</v>
      </c>
      <c r="AB980" t="str">
        <f>+IF(W980="","-",IF(W980="UNICO","CENSO","MUESTRA"))</f>
        <v>MUESTRA</v>
      </c>
      <c r="AC980" t="s">
        <v>2397</v>
      </c>
      <c r="AD980" t="s">
        <v>10908</v>
      </c>
      <c r="AF980">
        <f>+COUNTIF(Piloto!C:C,MARCO!A980)</f>
        <v>0</v>
      </c>
    </row>
    <row r="981" spans="1:32" x14ac:dyDescent="0.25">
      <c r="A981" s="5" t="str">
        <f t="shared" si="15"/>
        <v>R 1 - D 113 - 452 - 3912</v>
      </c>
      <c r="B981" s="23" t="s">
        <v>2347</v>
      </c>
      <c r="C981" t="s">
        <v>19</v>
      </c>
      <c r="D981" t="s">
        <v>181</v>
      </c>
      <c r="E981" t="s">
        <v>1843</v>
      </c>
      <c r="F981" t="s">
        <v>134</v>
      </c>
      <c r="G981" t="s">
        <v>134</v>
      </c>
      <c r="H981" t="s">
        <v>2863</v>
      </c>
      <c r="I981" t="s">
        <v>20</v>
      </c>
      <c r="J981" t="s">
        <v>2349</v>
      </c>
      <c r="K981" t="s">
        <v>21</v>
      </c>
      <c r="M981" t="s">
        <v>2161</v>
      </c>
      <c r="N981" t="s">
        <v>22</v>
      </c>
      <c r="O981" t="s">
        <v>23</v>
      </c>
      <c r="P981" t="s">
        <v>26</v>
      </c>
      <c r="Q981" t="s">
        <v>2348</v>
      </c>
      <c r="R981" s="13">
        <v>18</v>
      </c>
      <c r="S981" s="13">
        <v>1</v>
      </c>
      <c r="T981" s="21">
        <v>1</v>
      </c>
      <c r="V981" t="s">
        <v>2154</v>
      </c>
      <c r="W981" t="s">
        <v>17586</v>
      </c>
      <c r="X981" s="20" t="str">
        <f>+IF(V981="","-",CONCATENATE(V981,"_",W981))</f>
        <v>FINES_R01</v>
      </c>
      <c r="Y981" s="59">
        <v>0.4893595278263092</v>
      </c>
      <c r="Z981" t="s">
        <v>134</v>
      </c>
      <c r="AA981" t="s">
        <v>2393</v>
      </c>
      <c r="AB981" t="str">
        <f>+IF(W981="","-",IF(W981="UNICO","CENSO","MUESTRA"))</f>
        <v>MUESTRA</v>
      </c>
      <c r="AC981" t="s">
        <v>2397</v>
      </c>
      <c r="AD981" t="s">
        <v>2864</v>
      </c>
      <c r="AF981">
        <f>+COUNTIF(Piloto!C:C,MARCO!A981)</f>
        <v>0</v>
      </c>
    </row>
    <row r="982" spans="1:32" x14ac:dyDescent="0.25">
      <c r="A982" s="5" t="str">
        <f t="shared" si="15"/>
        <v>R 1 - D 1 - 457 - 3871</v>
      </c>
      <c r="B982" s="23" t="s">
        <v>2347</v>
      </c>
      <c r="C982" t="s">
        <v>19</v>
      </c>
      <c r="D982" t="s">
        <v>17</v>
      </c>
      <c r="E982" t="s">
        <v>18</v>
      </c>
      <c r="F982" t="s">
        <v>134</v>
      </c>
      <c r="G982" t="s">
        <v>134</v>
      </c>
      <c r="H982" t="s">
        <v>2619</v>
      </c>
      <c r="I982" t="s">
        <v>20</v>
      </c>
      <c r="J982" t="s">
        <v>2349</v>
      </c>
      <c r="K982" t="s">
        <v>21</v>
      </c>
      <c r="M982" t="s">
        <v>2172</v>
      </c>
      <c r="N982" t="s">
        <v>22</v>
      </c>
      <c r="O982" t="s">
        <v>23</v>
      </c>
      <c r="P982" t="s">
        <v>26</v>
      </c>
      <c r="Q982" t="s">
        <v>2348</v>
      </c>
      <c r="R982" s="13">
        <v>55</v>
      </c>
      <c r="S982" s="13">
        <v>2</v>
      </c>
      <c r="T982" s="21">
        <v>1</v>
      </c>
      <c r="V982" t="s">
        <v>2154</v>
      </c>
      <c r="W982" t="s">
        <v>17586</v>
      </c>
      <c r="X982" s="20" t="str">
        <f>+IF(V982="","-",CONCATENATE(V982,"_",W982))</f>
        <v>FINES_R01</v>
      </c>
      <c r="Y982" s="59">
        <v>0.48959815502166748</v>
      </c>
      <c r="Z982" t="s">
        <v>134</v>
      </c>
      <c r="AA982" t="s">
        <v>2393</v>
      </c>
      <c r="AB982" t="str">
        <f>+IF(W982="","-",IF(W982="UNICO","CENSO","MUESTRA"))</f>
        <v>MUESTRA</v>
      </c>
      <c r="AC982" t="s">
        <v>2398</v>
      </c>
      <c r="AD982" t="s">
        <v>2620</v>
      </c>
      <c r="AF982">
        <f>+COUNTIF(Piloto!C:C,MARCO!A982)</f>
        <v>0</v>
      </c>
    </row>
    <row r="983" spans="1:32" x14ac:dyDescent="0.25">
      <c r="A983" s="5" t="str">
        <f t="shared" si="15"/>
        <v>R 1 - D 114 - 453 - 0077</v>
      </c>
      <c r="B983" s="23" t="s">
        <v>2347</v>
      </c>
      <c r="C983" t="s">
        <v>19</v>
      </c>
      <c r="D983" t="s">
        <v>311</v>
      </c>
      <c r="E983" t="s">
        <v>1857</v>
      </c>
      <c r="F983" t="s">
        <v>134</v>
      </c>
      <c r="G983" t="s">
        <v>134</v>
      </c>
      <c r="H983" t="s">
        <v>2921</v>
      </c>
      <c r="I983" t="s">
        <v>20</v>
      </c>
      <c r="J983" t="s">
        <v>2349</v>
      </c>
      <c r="K983" t="s">
        <v>21</v>
      </c>
      <c r="M983" t="s">
        <v>2922</v>
      </c>
      <c r="N983" t="s">
        <v>22</v>
      </c>
      <c r="O983" t="s">
        <v>23</v>
      </c>
      <c r="P983" t="s">
        <v>26</v>
      </c>
      <c r="Q983" t="s">
        <v>2348</v>
      </c>
      <c r="R983" s="13">
        <v>45</v>
      </c>
      <c r="S983" s="13">
        <v>2</v>
      </c>
      <c r="T983" s="21">
        <v>1</v>
      </c>
      <c r="V983" t="s">
        <v>2154</v>
      </c>
      <c r="W983" t="s">
        <v>17586</v>
      </c>
      <c r="X983" s="20" t="str">
        <f>+IF(V983="","-",CONCATENATE(V983,"_",W983))</f>
        <v>FINES_R01</v>
      </c>
      <c r="Y983" s="59">
        <v>0.49143552780151373</v>
      </c>
      <c r="Z983" t="s">
        <v>134</v>
      </c>
      <c r="AA983" t="s">
        <v>2393</v>
      </c>
      <c r="AB983" t="str">
        <f>+IF(W983="","-",IF(W983="UNICO","CENSO","MUESTRA"))</f>
        <v>MUESTRA</v>
      </c>
      <c r="AC983" t="s">
        <v>2398</v>
      </c>
      <c r="AD983" t="s">
        <v>2923</v>
      </c>
      <c r="AF983">
        <f>+COUNTIF(Piloto!C:C,MARCO!A983)</f>
        <v>0</v>
      </c>
    </row>
    <row r="984" spans="1:32" x14ac:dyDescent="0.25">
      <c r="A984" s="5" t="str">
        <f t="shared" si="15"/>
        <v>R 1 - D 1 - 453 - 4050</v>
      </c>
      <c r="B984" s="23" t="s">
        <v>2347</v>
      </c>
      <c r="C984" t="s">
        <v>19</v>
      </c>
      <c r="D984" t="s">
        <v>17</v>
      </c>
      <c r="E984" t="s">
        <v>18</v>
      </c>
      <c r="F984" t="s">
        <v>134</v>
      </c>
      <c r="G984" t="s">
        <v>134</v>
      </c>
      <c r="H984" t="s">
        <v>2453</v>
      </c>
      <c r="I984" t="s">
        <v>20</v>
      </c>
      <c r="J984" t="s">
        <v>2349</v>
      </c>
      <c r="K984" t="s">
        <v>21</v>
      </c>
      <c r="M984" t="s">
        <v>2454</v>
      </c>
      <c r="N984" t="s">
        <v>22</v>
      </c>
      <c r="O984" t="s">
        <v>23</v>
      </c>
      <c r="P984" t="s">
        <v>26</v>
      </c>
      <c r="Q984" t="s">
        <v>2348</v>
      </c>
      <c r="R984" s="13">
        <v>12</v>
      </c>
      <c r="S984" s="13">
        <v>1</v>
      </c>
      <c r="T984" s="21">
        <v>1</v>
      </c>
      <c r="V984" t="s">
        <v>2154</v>
      </c>
      <c r="W984" t="s">
        <v>17586</v>
      </c>
      <c r="X984" s="20" t="str">
        <f>+IF(V984="","-",CONCATENATE(V984,"_",W984))</f>
        <v>FINES_R01</v>
      </c>
      <c r="Y984" s="59">
        <v>0.49507585167884832</v>
      </c>
      <c r="Z984" t="s">
        <v>134</v>
      </c>
      <c r="AA984" t="s">
        <v>2393</v>
      </c>
      <c r="AB984" t="str">
        <f>+IF(W984="","-",IF(W984="UNICO","CENSO","MUESTRA"))</f>
        <v>MUESTRA</v>
      </c>
      <c r="AC984" t="s">
        <v>2397</v>
      </c>
      <c r="AD984" t="s">
        <v>2455</v>
      </c>
      <c r="AF984">
        <f>+COUNTIF(Piloto!C:C,MARCO!A984)</f>
        <v>0</v>
      </c>
    </row>
    <row r="985" spans="1:32" x14ac:dyDescent="0.25">
      <c r="A985" s="5" t="str">
        <f t="shared" si="15"/>
        <v>R 1 - D 134 - 451 - 4491</v>
      </c>
      <c r="B985" s="23" t="s">
        <v>2347</v>
      </c>
      <c r="C985" t="s">
        <v>19</v>
      </c>
      <c r="D985" t="s">
        <v>452</v>
      </c>
      <c r="E985" t="s">
        <v>2071</v>
      </c>
      <c r="F985" t="s">
        <v>134</v>
      </c>
      <c r="G985" t="s">
        <v>134</v>
      </c>
      <c r="H985" t="s">
        <v>2954</v>
      </c>
      <c r="I985" t="s">
        <v>20</v>
      </c>
      <c r="J985" t="s">
        <v>2349</v>
      </c>
      <c r="K985" t="s">
        <v>21</v>
      </c>
      <c r="M985" t="s">
        <v>2955</v>
      </c>
      <c r="N985" t="s">
        <v>22</v>
      </c>
      <c r="O985" t="s">
        <v>23</v>
      </c>
      <c r="P985" t="s">
        <v>26</v>
      </c>
      <c r="Q985" t="s">
        <v>2348</v>
      </c>
      <c r="R985" s="13">
        <v>17</v>
      </c>
      <c r="S985" s="13">
        <v>1</v>
      </c>
      <c r="T985" s="21">
        <v>1</v>
      </c>
      <c r="V985" t="s">
        <v>2154</v>
      </c>
      <c r="W985" t="s">
        <v>17586</v>
      </c>
      <c r="X985" s="20" t="str">
        <f>+IF(V985="","-",CONCATENATE(V985,"_",W985))</f>
        <v>FINES_R01</v>
      </c>
      <c r="Y985" s="59">
        <v>0.49659782648086548</v>
      </c>
      <c r="Z985" t="s">
        <v>134</v>
      </c>
      <c r="AA985" t="s">
        <v>2394</v>
      </c>
      <c r="AB985" t="str">
        <f>+IF(W985="","-",IF(W985="UNICO","CENSO","MUESTRA"))</f>
        <v>MUESTRA</v>
      </c>
      <c r="AC985" t="s">
        <v>2397</v>
      </c>
      <c r="AD985" t="s">
        <v>2956</v>
      </c>
      <c r="AF985">
        <f>+COUNTIF(Piloto!C:C,MARCO!A985)</f>
        <v>0</v>
      </c>
    </row>
    <row r="986" spans="1:32" x14ac:dyDescent="0.25">
      <c r="A986" s="5" t="str">
        <f t="shared" si="15"/>
        <v>R 1 - D 1 - 466 - 4599</v>
      </c>
      <c r="B986" s="23" t="s">
        <v>2347</v>
      </c>
      <c r="C986" t="s">
        <v>19</v>
      </c>
      <c r="D986" t="s">
        <v>17</v>
      </c>
      <c r="E986" t="s">
        <v>18</v>
      </c>
      <c r="F986" t="s">
        <v>134</v>
      </c>
      <c r="G986" t="s">
        <v>134</v>
      </c>
      <c r="H986" t="s">
        <v>10811</v>
      </c>
      <c r="I986" t="s">
        <v>20</v>
      </c>
      <c r="J986" t="s">
        <v>2349</v>
      </c>
      <c r="K986" t="s">
        <v>21</v>
      </c>
      <c r="M986" t="s">
        <v>10812</v>
      </c>
      <c r="N986" t="s">
        <v>22</v>
      </c>
      <c r="O986" t="s">
        <v>23</v>
      </c>
      <c r="P986" t="s">
        <v>26</v>
      </c>
      <c r="Q986" t="s">
        <v>2348</v>
      </c>
      <c r="R986" s="13">
        <v>21</v>
      </c>
      <c r="S986" s="13">
        <v>1</v>
      </c>
      <c r="T986" s="21">
        <v>1</v>
      </c>
      <c r="V986" t="s">
        <v>2154</v>
      </c>
      <c r="W986" t="s">
        <v>17586</v>
      </c>
      <c r="X986" s="20" t="str">
        <f>+IF(V986="","-",CONCATENATE(V986,"_",W986))</f>
        <v>FINES_R01</v>
      </c>
      <c r="Y986" s="59">
        <v>0.49821513891220093</v>
      </c>
      <c r="Z986" t="s">
        <v>134</v>
      </c>
      <c r="AA986" t="s">
        <v>2393</v>
      </c>
      <c r="AB986" t="str">
        <f>+IF(W986="","-",IF(W986="UNICO","CENSO","MUESTRA"))</f>
        <v>MUESTRA</v>
      </c>
      <c r="AC986" t="s">
        <v>2397</v>
      </c>
      <c r="AD986" t="s">
        <v>10813</v>
      </c>
      <c r="AF986">
        <f>+COUNTIF(Piloto!C:C,MARCO!A986)</f>
        <v>0</v>
      </c>
    </row>
    <row r="987" spans="1:32" x14ac:dyDescent="0.25">
      <c r="A987" s="5" t="str">
        <f t="shared" si="15"/>
        <v>R 1 - D 1 - 462 - 0716</v>
      </c>
      <c r="B987" s="23" t="s">
        <v>2347</v>
      </c>
      <c r="C987" t="s">
        <v>19</v>
      </c>
      <c r="D987" t="s">
        <v>17</v>
      </c>
      <c r="E987" t="s">
        <v>18</v>
      </c>
      <c r="F987" t="s">
        <v>134</v>
      </c>
      <c r="G987" t="s">
        <v>134</v>
      </c>
      <c r="H987" t="s">
        <v>2498</v>
      </c>
      <c r="I987" t="s">
        <v>20</v>
      </c>
      <c r="J987" t="s">
        <v>2349</v>
      </c>
      <c r="K987" t="s">
        <v>21</v>
      </c>
      <c r="M987" t="s">
        <v>2499</v>
      </c>
      <c r="N987" t="s">
        <v>22</v>
      </c>
      <c r="O987" t="s">
        <v>23</v>
      </c>
      <c r="P987" t="s">
        <v>26</v>
      </c>
      <c r="Q987" t="s">
        <v>2348</v>
      </c>
      <c r="R987" s="13">
        <v>65</v>
      </c>
      <c r="S987" s="13">
        <v>3</v>
      </c>
      <c r="T987" s="21">
        <v>1</v>
      </c>
      <c r="V987" t="s">
        <v>2154</v>
      </c>
      <c r="W987" t="s">
        <v>17586</v>
      </c>
      <c r="X987" s="20" t="str">
        <f>+IF(V987="","-",CONCATENATE(V987,"_",W987))</f>
        <v>FINES_R01</v>
      </c>
      <c r="Y987" s="59">
        <v>0.50259560346603394</v>
      </c>
      <c r="Z987" t="s">
        <v>134</v>
      </c>
      <c r="AA987" t="s">
        <v>2393</v>
      </c>
      <c r="AB987" t="str">
        <f>+IF(W987="","-",IF(W987="UNICO","CENSO","MUESTRA"))</f>
        <v>MUESTRA</v>
      </c>
      <c r="AC987" t="s">
        <v>2397</v>
      </c>
      <c r="AD987" t="s">
        <v>2500</v>
      </c>
      <c r="AF987">
        <f>+COUNTIF(Piloto!C:C,MARCO!A987)</f>
        <v>0</v>
      </c>
    </row>
    <row r="988" spans="1:32" x14ac:dyDescent="0.25">
      <c r="A988" s="5" t="str">
        <f t="shared" si="15"/>
        <v>R 1 - D 1 - 460 - 4615</v>
      </c>
      <c r="B988" s="23" t="s">
        <v>2347</v>
      </c>
      <c r="C988" t="s">
        <v>19</v>
      </c>
      <c r="D988" t="s">
        <v>17</v>
      </c>
      <c r="E988" t="s">
        <v>18</v>
      </c>
      <c r="F988" t="s">
        <v>134</v>
      </c>
      <c r="G988" t="s">
        <v>134</v>
      </c>
      <c r="H988" t="s">
        <v>10774</v>
      </c>
      <c r="I988" t="s">
        <v>20</v>
      </c>
      <c r="J988" t="s">
        <v>2349</v>
      </c>
      <c r="K988" t="s">
        <v>21</v>
      </c>
      <c r="M988" t="s">
        <v>10775</v>
      </c>
      <c r="N988" t="s">
        <v>22</v>
      </c>
      <c r="O988" t="s">
        <v>23</v>
      </c>
      <c r="P988" t="s">
        <v>26</v>
      </c>
      <c r="Q988" t="s">
        <v>2348</v>
      </c>
      <c r="R988" s="13">
        <v>28</v>
      </c>
      <c r="S988" s="13">
        <v>1</v>
      </c>
      <c r="T988" s="21">
        <v>1</v>
      </c>
      <c r="V988" t="s">
        <v>2154</v>
      </c>
      <c r="W988" t="s">
        <v>17586</v>
      </c>
      <c r="X988" s="20" t="str">
        <f>+IF(V988="","-",CONCATENATE(V988,"_",W988))</f>
        <v>FINES_R01</v>
      </c>
      <c r="Y988" s="59">
        <v>0.50442236661911011</v>
      </c>
      <c r="Z988" t="s">
        <v>134</v>
      </c>
      <c r="AA988" t="s">
        <v>2393</v>
      </c>
      <c r="AB988" t="str">
        <f>+IF(W988="","-",IF(W988="UNICO","CENSO","MUESTRA"))</f>
        <v>MUESTRA</v>
      </c>
      <c r="AC988" t="s">
        <v>2397</v>
      </c>
      <c r="AD988" t="s">
        <v>10776</v>
      </c>
      <c r="AF988">
        <f>+COUNTIF(Piloto!C:C,MARCO!A988)</f>
        <v>0</v>
      </c>
    </row>
    <row r="989" spans="1:32" x14ac:dyDescent="0.25">
      <c r="A989" s="5" t="str">
        <f t="shared" si="15"/>
        <v>R 1 - D 64 - 451 - 3520</v>
      </c>
      <c r="B989" s="23" t="s">
        <v>2347</v>
      </c>
      <c r="C989" t="s">
        <v>19</v>
      </c>
      <c r="D989" t="s">
        <v>1037</v>
      </c>
      <c r="E989" t="s">
        <v>1038</v>
      </c>
      <c r="F989" t="s">
        <v>134</v>
      </c>
      <c r="G989" t="s">
        <v>134</v>
      </c>
      <c r="H989" t="s">
        <v>3029</v>
      </c>
      <c r="I989" t="s">
        <v>20</v>
      </c>
      <c r="J989" t="s">
        <v>2349</v>
      </c>
      <c r="K989" t="s">
        <v>21</v>
      </c>
      <c r="M989" t="s">
        <v>3030</v>
      </c>
      <c r="N989" t="s">
        <v>22</v>
      </c>
      <c r="O989" t="s">
        <v>23</v>
      </c>
      <c r="P989" t="s">
        <v>26</v>
      </c>
      <c r="Q989" t="s">
        <v>2348</v>
      </c>
      <c r="R989" s="13">
        <v>5</v>
      </c>
      <c r="S989" s="13">
        <v>1</v>
      </c>
      <c r="T989" s="21">
        <v>1</v>
      </c>
      <c r="V989" t="s">
        <v>2154</v>
      </c>
      <c r="W989" t="s">
        <v>17586</v>
      </c>
      <c r="X989" s="20" t="str">
        <f>+IF(V989="","-",CONCATENATE(V989,"_",W989))</f>
        <v>FINES_R01</v>
      </c>
      <c r="Y989" s="59">
        <v>0.50545203685760498</v>
      </c>
      <c r="Z989" t="s">
        <v>134</v>
      </c>
      <c r="AA989" t="s">
        <v>2394</v>
      </c>
      <c r="AB989" t="str">
        <f>+IF(W989="","-",IF(W989="UNICO","CENSO","MUESTRA"))</f>
        <v>MUESTRA</v>
      </c>
      <c r="AC989" t="s">
        <v>2398</v>
      </c>
      <c r="AD989" t="s">
        <v>3031</v>
      </c>
      <c r="AF989">
        <f>+COUNTIF(Piloto!C:C,MARCO!A989)</f>
        <v>0</v>
      </c>
    </row>
    <row r="990" spans="1:32" x14ac:dyDescent="0.25">
      <c r="A990" s="5" t="str">
        <f t="shared" si="15"/>
        <v>R 1 - D 134 - 451 - 4231</v>
      </c>
      <c r="B990" s="23" t="s">
        <v>2347</v>
      </c>
      <c r="C990" t="s">
        <v>19</v>
      </c>
      <c r="D990" t="s">
        <v>452</v>
      </c>
      <c r="E990" t="s">
        <v>2071</v>
      </c>
      <c r="F990" t="s">
        <v>134</v>
      </c>
      <c r="G990" t="s">
        <v>134</v>
      </c>
      <c r="H990" t="s">
        <v>10861</v>
      </c>
      <c r="I990" t="s">
        <v>20</v>
      </c>
      <c r="J990" t="s">
        <v>2349</v>
      </c>
      <c r="K990" t="s">
        <v>21</v>
      </c>
      <c r="M990" t="s">
        <v>10862</v>
      </c>
      <c r="N990" t="s">
        <v>22</v>
      </c>
      <c r="O990" t="s">
        <v>23</v>
      </c>
      <c r="P990" t="s">
        <v>26</v>
      </c>
      <c r="Q990" t="s">
        <v>2348</v>
      </c>
      <c r="R990" s="13">
        <v>16</v>
      </c>
      <c r="S990" s="13">
        <v>1</v>
      </c>
      <c r="T990" s="21">
        <v>1</v>
      </c>
      <c r="V990" t="s">
        <v>2154</v>
      </c>
      <c r="W990" t="s">
        <v>17586</v>
      </c>
      <c r="X990" s="20" t="str">
        <f>+IF(V990="","-",CONCATENATE(V990,"_",W990))</f>
        <v>FINES_R01</v>
      </c>
      <c r="Y990" s="59">
        <v>0.51089733839035034</v>
      </c>
      <c r="Z990" t="s">
        <v>134</v>
      </c>
      <c r="AA990" t="s">
        <v>2394</v>
      </c>
      <c r="AB990" t="str">
        <f>+IF(W990="","-",IF(W990="UNICO","CENSO","MUESTRA"))</f>
        <v>MUESTRA</v>
      </c>
      <c r="AC990" t="s">
        <v>2398</v>
      </c>
      <c r="AD990" t="s">
        <v>10863</v>
      </c>
      <c r="AF990">
        <f>+COUNTIF(Piloto!C:C,MARCO!A990)</f>
        <v>0</v>
      </c>
    </row>
    <row r="991" spans="1:32" x14ac:dyDescent="0.25">
      <c r="A991" s="5" t="str">
        <f t="shared" si="15"/>
        <v>R 1 - D 1 - 452 - 1739</v>
      </c>
      <c r="B991" s="23" t="s">
        <v>2347</v>
      </c>
      <c r="C991" t="s">
        <v>19</v>
      </c>
      <c r="D991" t="s">
        <v>17</v>
      </c>
      <c r="E991" t="s">
        <v>18</v>
      </c>
      <c r="F991" t="s">
        <v>134</v>
      </c>
      <c r="G991" t="s">
        <v>134</v>
      </c>
      <c r="H991" t="s">
        <v>2467</v>
      </c>
      <c r="I991" t="s">
        <v>20</v>
      </c>
      <c r="J991" t="s">
        <v>2349</v>
      </c>
      <c r="K991" t="s">
        <v>21</v>
      </c>
      <c r="M991" t="s">
        <v>2468</v>
      </c>
      <c r="N991" t="s">
        <v>22</v>
      </c>
      <c r="O991" t="s">
        <v>23</v>
      </c>
      <c r="P991" t="s">
        <v>26</v>
      </c>
      <c r="Q991" t="s">
        <v>2348</v>
      </c>
      <c r="R991" s="13">
        <v>30</v>
      </c>
      <c r="S991" s="13">
        <v>1</v>
      </c>
      <c r="T991" s="21">
        <v>1</v>
      </c>
      <c r="V991" t="s">
        <v>2154</v>
      </c>
      <c r="W991" t="s">
        <v>17586</v>
      </c>
      <c r="X991" s="20" t="str">
        <f>+IF(V991="","-",CONCATENATE(V991,"_",W991))</f>
        <v>FINES_R01</v>
      </c>
      <c r="Y991" s="59">
        <v>0.51335054636001587</v>
      </c>
      <c r="Z991" t="s">
        <v>134</v>
      </c>
      <c r="AA991" t="s">
        <v>2393</v>
      </c>
      <c r="AB991" t="str">
        <f>+IF(W991="","-",IF(W991="UNICO","CENSO","MUESTRA"))</f>
        <v>MUESTRA</v>
      </c>
      <c r="AC991" t="s">
        <v>2397</v>
      </c>
      <c r="AD991" t="s">
        <v>2469</v>
      </c>
      <c r="AF991">
        <f>+COUNTIF(Piloto!C:C,MARCO!A991)</f>
        <v>0</v>
      </c>
    </row>
    <row r="992" spans="1:32" x14ac:dyDescent="0.25">
      <c r="A992" s="5" t="str">
        <f t="shared" si="15"/>
        <v>R 1 - D 1 - 462 - 0719</v>
      </c>
      <c r="B992" s="23" t="s">
        <v>2347</v>
      </c>
      <c r="C992" t="s">
        <v>19</v>
      </c>
      <c r="D992" t="s">
        <v>17</v>
      </c>
      <c r="E992" t="s">
        <v>18</v>
      </c>
      <c r="F992" t="s">
        <v>134</v>
      </c>
      <c r="G992" t="s">
        <v>134</v>
      </c>
      <c r="H992" t="s">
        <v>2595</v>
      </c>
      <c r="I992" t="s">
        <v>20</v>
      </c>
      <c r="J992" t="s">
        <v>2349</v>
      </c>
      <c r="K992" t="s">
        <v>21</v>
      </c>
      <c r="M992" t="s">
        <v>2169</v>
      </c>
      <c r="N992" t="s">
        <v>22</v>
      </c>
      <c r="O992" t="s">
        <v>23</v>
      </c>
      <c r="P992" t="s">
        <v>26</v>
      </c>
      <c r="Q992" t="s">
        <v>2348</v>
      </c>
      <c r="R992" s="13">
        <v>11</v>
      </c>
      <c r="S992" s="13">
        <v>1</v>
      </c>
      <c r="T992" s="21">
        <v>1</v>
      </c>
      <c r="V992" t="s">
        <v>2154</v>
      </c>
      <c r="W992" t="s">
        <v>17586</v>
      </c>
      <c r="X992" s="20" t="str">
        <f>+IF(V992="","-",CONCATENATE(V992,"_",W992))</f>
        <v>FINES_R01</v>
      </c>
      <c r="Y992" s="59">
        <v>0.52154481410980225</v>
      </c>
      <c r="Z992" t="s">
        <v>134</v>
      </c>
      <c r="AA992" t="s">
        <v>2393</v>
      </c>
      <c r="AB992" t="str">
        <f>+IF(W992="","-",IF(W992="UNICO","CENSO","MUESTRA"))</f>
        <v>MUESTRA</v>
      </c>
      <c r="AC992" t="s">
        <v>2397</v>
      </c>
      <c r="AD992" t="s">
        <v>2596</v>
      </c>
      <c r="AF992">
        <f>+COUNTIF(Piloto!C:C,MARCO!A992)</f>
        <v>0</v>
      </c>
    </row>
    <row r="993" spans="1:32" x14ac:dyDescent="0.25">
      <c r="A993" s="5" t="str">
        <f t="shared" si="15"/>
        <v>R 1 - D 1 - 460 - 1086</v>
      </c>
      <c r="B993" s="23" t="s">
        <v>2347</v>
      </c>
      <c r="C993" t="s">
        <v>19</v>
      </c>
      <c r="D993" t="s">
        <v>17</v>
      </c>
      <c r="E993" t="s">
        <v>18</v>
      </c>
      <c r="F993" t="s">
        <v>134</v>
      </c>
      <c r="G993" t="s">
        <v>134</v>
      </c>
      <c r="H993" t="s">
        <v>2507</v>
      </c>
      <c r="I993" t="s">
        <v>20</v>
      </c>
      <c r="J993" t="s">
        <v>2349</v>
      </c>
      <c r="K993" t="s">
        <v>21</v>
      </c>
      <c r="M993" t="s">
        <v>2508</v>
      </c>
      <c r="N993" t="s">
        <v>22</v>
      </c>
      <c r="O993" t="s">
        <v>23</v>
      </c>
      <c r="P993" t="s">
        <v>26</v>
      </c>
      <c r="Q993" t="s">
        <v>2348</v>
      </c>
      <c r="R993" s="13">
        <v>34</v>
      </c>
      <c r="S993" s="13">
        <v>3</v>
      </c>
      <c r="T993" s="21">
        <v>1</v>
      </c>
      <c r="V993" t="s">
        <v>2154</v>
      </c>
      <c r="W993" t="s">
        <v>17586</v>
      </c>
      <c r="X993" s="20" t="str">
        <f>+IF(V993="","-",CONCATENATE(V993,"_",W993))</f>
        <v>FINES_R01</v>
      </c>
      <c r="Y993" s="59">
        <v>0.5221552848815918</v>
      </c>
      <c r="Z993" t="s">
        <v>134</v>
      </c>
      <c r="AA993" t="s">
        <v>2393</v>
      </c>
      <c r="AB993" t="str">
        <f>+IF(W993="","-",IF(W993="UNICO","CENSO","MUESTRA"))</f>
        <v>MUESTRA</v>
      </c>
      <c r="AC993" t="s">
        <v>2397</v>
      </c>
      <c r="AD993" t="s">
        <v>2509</v>
      </c>
      <c r="AF993">
        <f>+COUNTIF(Piloto!C:C,MARCO!A993)</f>
        <v>0</v>
      </c>
    </row>
    <row r="994" spans="1:32" x14ac:dyDescent="0.25">
      <c r="A994" s="5" t="str">
        <f t="shared" si="15"/>
        <v>R 1 - D 1 - 466 - 3858</v>
      </c>
      <c r="B994" s="23" t="s">
        <v>2347</v>
      </c>
      <c r="C994" t="s">
        <v>19</v>
      </c>
      <c r="D994" t="s">
        <v>17</v>
      </c>
      <c r="E994" t="s">
        <v>18</v>
      </c>
      <c r="F994" t="s">
        <v>134</v>
      </c>
      <c r="G994" t="s">
        <v>134</v>
      </c>
      <c r="H994" t="s">
        <v>2644</v>
      </c>
      <c r="I994" t="s">
        <v>20</v>
      </c>
      <c r="J994" t="s">
        <v>2349</v>
      </c>
      <c r="K994" t="s">
        <v>21</v>
      </c>
      <c r="M994" t="s">
        <v>2165</v>
      </c>
      <c r="N994" t="s">
        <v>22</v>
      </c>
      <c r="O994" t="s">
        <v>23</v>
      </c>
      <c r="P994" t="s">
        <v>26</v>
      </c>
      <c r="Q994" t="s">
        <v>2348</v>
      </c>
      <c r="R994" s="13">
        <v>80</v>
      </c>
      <c r="S994" s="13">
        <v>3</v>
      </c>
      <c r="T994" s="21">
        <v>1</v>
      </c>
      <c r="V994" t="s">
        <v>2154</v>
      </c>
      <c r="W994" t="s">
        <v>17586</v>
      </c>
      <c r="X994" s="20" t="str">
        <f>+IF(V994="","-",CONCATENATE(V994,"_",W994))</f>
        <v>FINES_R01</v>
      </c>
      <c r="Y994" s="59">
        <v>0.52514463663101196</v>
      </c>
      <c r="Z994" t="s">
        <v>134</v>
      </c>
      <c r="AA994" t="s">
        <v>2393</v>
      </c>
      <c r="AB994" t="str">
        <f>+IF(W994="","-",IF(W994="UNICO","CENSO","MUESTRA"))</f>
        <v>MUESTRA</v>
      </c>
      <c r="AC994" t="s">
        <v>2398</v>
      </c>
      <c r="AD994" t="s">
        <v>2645</v>
      </c>
      <c r="AF994">
        <f>+COUNTIF(Piloto!C:C,MARCO!A994)</f>
        <v>0</v>
      </c>
    </row>
    <row r="995" spans="1:32" x14ac:dyDescent="0.25">
      <c r="A995" s="5" t="str">
        <f t="shared" si="15"/>
        <v>R 1 - D 1 - 457 - 4566</v>
      </c>
      <c r="B995" s="23" t="s">
        <v>2347</v>
      </c>
      <c r="C995" t="s">
        <v>19</v>
      </c>
      <c r="D995" t="s">
        <v>17</v>
      </c>
      <c r="E995" t="s">
        <v>18</v>
      </c>
      <c r="F995" t="s">
        <v>134</v>
      </c>
      <c r="G995" t="s">
        <v>134</v>
      </c>
      <c r="H995" t="s">
        <v>2723</v>
      </c>
      <c r="I995" t="s">
        <v>20</v>
      </c>
      <c r="J995" t="s">
        <v>2349</v>
      </c>
      <c r="K995" t="s">
        <v>21</v>
      </c>
      <c r="M995" t="s">
        <v>2724</v>
      </c>
      <c r="N995" t="s">
        <v>22</v>
      </c>
      <c r="O995" t="s">
        <v>23</v>
      </c>
      <c r="P995" t="s">
        <v>26</v>
      </c>
      <c r="Q995" t="s">
        <v>2348</v>
      </c>
      <c r="R995" s="13">
        <v>64</v>
      </c>
      <c r="S995" s="13">
        <v>3</v>
      </c>
      <c r="T995" s="21">
        <v>1</v>
      </c>
      <c r="V995" t="s">
        <v>2154</v>
      </c>
      <c r="W995" t="s">
        <v>17586</v>
      </c>
      <c r="X995" s="20" t="str">
        <f>+IF(V995="","-",CONCATENATE(V995,"_",W995))</f>
        <v>FINES_R01</v>
      </c>
      <c r="Y995" s="59">
        <v>0.52639311552047729</v>
      </c>
      <c r="Z995" t="s">
        <v>134</v>
      </c>
      <c r="AA995" t="s">
        <v>2393</v>
      </c>
      <c r="AB995" t="str">
        <f>+IF(W995="","-",IF(W995="UNICO","CENSO","MUESTRA"))</f>
        <v>MUESTRA</v>
      </c>
      <c r="AC995" t="s">
        <v>2398</v>
      </c>
      <c r="AD995" t="s">
        <v>2725</v>
      </c>
      <c r="AF995">
        <f>+COUNTIF(Piloto!C:C,MARCO!A995)</f>
        <v>0</v>
      </c>
    </row>
    <row r="996" spans="1:32" x14ac:dyDescent="0.25">
      <c r="A996" s="5" t="str">
        <f t="shared" si="15"/>
        <v>R 1 - D 134 - 451 - 4234</v>
      </c>
      <c r="B996" s="23" t="s">
        <v>2347</v>
      </c>
      <c r="C996" t="s">
        <v>19</v>
      </c>
      <c r="D996" t="s">
        <v>452</v>
      </c>
      <c r="E996" t="s">
        <v>2071</v>
      </c>
      <c r="F996" t="s">
        <v>134</v>
      </c>
      <c r="G996" t="s">
        <v>134</v>
      </c>
      <c r="H996" t="s">
        <v>10857</v>
      </c>
      <c r="I996" t="s">
        <v>20</v>
      </c>
      <c r="J996" t="s">
        <v>2349</v>
      </c>
      <c r="K996" t="s">
        <v>21</v>
      </c>
      <c r="M996" t="s">
        <v>10858</v>
      </c>
      <c r="N996" t="s">
        <v>22</v>
      </c>
      <c r="O996" t="s">
        <v>23</v>
      </c>
      <c r="P996" t="s">
        <v>26</v>
      </c>
      <c r="Q996" t="s">
        <v>2348</v>
      </c>
      <c r="R996" s="13">
        <v>16</v>
      </c>
      <c r="S996" s="13">
        <v>1</v>
      </c>
      <c r="T996" s="21">
        <v>1</v>
      </c>
      <c r="V996" t="s">
        <v>2154</v>
      </c>
      <c r="W996" t="s">
        <v>17586</v>
      </c>
      <c r="X996" s="20" t="str">
        <f>+IF(V996="","-",CONCATENATE(V996,"_",W996))</f>
        <v>FINES_R01</v>
      </c>
      <c r="Y996" s="59">
        <v>0.52671682834625244</v>
      </c>
      <c r="Z996" t="s">
        <v>134</v>
      </c>
      <c r="AA996" t="s">
        <v>2394</v>
      </c>
      <c r="AB996" t="str">
        <f>+IF(W996="","-",IF(W996="UNICO","CENSO","MUESTRA"))</f>
        <v>MUESTRA</v>
      </c>
      <c r="AC996" t="s">
        <v>2398</v>
      </c>
      <c r="AD996" t="s">
        <v>10859</v>
      </c>
      <c r="AF996">
        <f>+COUNTIF(Piloto!C:C,MARCO!A996)</f>
        <v>0</v>
      </c>
    </row>
    <row r="997" spans="1:32" x14ac:dyDescent="0.25">
      <c r="A997" s="5" t="str">
        <f t="shared" si="15"/>
        <v>R 1 - D 1 - 466 - 1031</v>
      </c>
      <c r="B997" s="23" t="s">
        <v>2347</v>
      </c>
      <c r="C997" t="s">
        <v>19</v>
      </c>
      <c r="D997" t="s">
        <v>17</v>
      </c>
      <c r="E997" t="s">
        <v>18</v>
      </c>
      <c r="F997" t="s">
        <v>134</v>
      </c>
      <c r="G997" t="s">
        <v>134</v>
      </c>
      <c r="H997" t="s">
        <v>2635</v>
      </c>
      <c r="I997" t="s">
        <v>20</v>
      </c>
      <c r="J997" t="s">
        <v>2349</v>
      </c>
      <c r="K997" t="s">
        <v>21</v>
      </c>
      <c r="M997" t="s">
        <v>2636</v>
      </c>
      <c r="N997" t="s">
        <v>22</v>
      </c>
      <c r="O997" t="s">
        <v>23</v>
      </c>
      <c r="P997" t="s">
        <v>26</v>
      </c>
      <c r="Q997" t="s">
        <v>2348</v>
      </c>
      <c r="R997" s="13">
        <v>111</v>
      </c>
      <c r="S997" s="13">
        <v>4</v>
      </c>
      <c r="T997" s="21">
        <v>1</v>
      </c>
      <c r="V997" t="s">
        <v>2154</v>
      </c>
      <c r="W997" t="s">
        <v>17586</v>
      </c>
      <c r="X997" s="20" t="str">
        <f>+IF(V997="","-",CONCATENATE(V997,"_",W997))</f>
        <v>FINES_R01</v>
      </c>
      <c r="Y997" s="59">
        <v>0.52944964170455933</v>
      </c>
      <c r="Z997" t="s">
        <v>134</v>
      </c>
      <c r="AA997" t="s">
        <v>2393</v>
      </c>
      <c r="AB997" t="str">
        <f>+IF(W997="","-",IF(W997="UNICO","CENSO","MUESTRA"))</f>
        <v>MUESTRA</v>
      </c>
      <c r="AC997" t="s">
        <v>2398</v>
      </c>
      <c r="AD997" t="s">
        <v>2637</v>
      </c>
      <c r="AF997">
        <f>+COUNTIF(Piloto!C:C,MARCO!A997)</f>
        <v>0</v>
      </c>
    </row>
    <row r="998" spans="1:32" x14ac:dyDescent="0.25">
      <c r="A998" s="5" t="str">
        <f t="shared" si="15"/>
        <v>R 1 - D 1 - 466 - 3502</v>
      </c>
      <c r="B998" s="23" t="s">
        <v>2347</v>
      </c>
      <c r="C998" t="s">
        <v>19</v>
      </c>
      <c r="D998" t="s">
        <v>17</v>
      </c>
      <c r="E998" t="s">
        <v>18</v>
      </c>
      <c r="F998" t="s">
        <v>134</v>
      </c>
      <c r="G998" t="s">
        <v>134</v>
      </c>
      <c r="H998" t="s">
        <v>10786</v>
      </c>
      <c r="I998" t="s">
        <v>20</v>
      </c>
      <c r="J998" t="s">
        <v>2349</v>
      </c>
      <c r="K998" t="s">
        <v>21</v>
      </c>
      <c r="M998" t="s">
        <v>10787</v>
      </c>
      <c r="N998" t="s">
        <v>22</v>
      </c>
      <c r="O998" t="s">
        <v>23</v>
      </c>
      <c r="P998" t="s">
        <v>26</v>
      </c>
      <c r="Q998" t="s">
        <v>2348</v>
      </c>
      <c r="R998" s="13">
        <v>17</v>
      </c>
      <c r="S998" s="13">
        <v>1</v>
      </c>
      <c r="T998" s="21">
        <v>1</v>
      </c>
      <c r="V998" t="s">
        <v>2154</v>
      </c>
      <c r="W998" t="s">
        <v>17586</v>
      </c>
      <c r="X998" s="20" t="str">
        <f>+IF(V998="","-",CONCATENATE(V998,"_",W998))</f>
        <v>FINES_R01</v>
      </c>
      <c r="Y998" s="59">
        <v>0.53400176763534546</v>
      </c>
      <c r="Z998" t="s">
        <v>134</v>
      </c>
      <c r="AA998" t="s">
        <v>2393</v>
      </c>
      <c r="AB998" t="str">
        <f>+IF(W998="","-",IF(W998="UNICO","CENSO","MUESTRA"))</f>
        <v>MUESTRA</v>
      </c>
      <c r="AC998" t="s">
        <v>2398</v>
      </c>
      <c r="AD998" t="s">
        <v>10788</v>
      </c>
      <c r="AF998">
        <f>+COUNTIF(Piloto!C:C,MARCO!A998)</f>
        <v>0</v>
      </c>
    </row>
    <row r="999" spans="1:32" x14ac:dyDescent="0.25">
      <c r="A999" s="5" t="str">
        <f t="shared" si="15"/>
        <v>R 1 - D 14 - 451 - 2701</v>
      </c>
      <c r="B999" s="23" t="s">
        <v>2347</v>
      </c>
      <c r="C999" t="s">
        <v>19</v>
      </c>
      <c r="D999" t="s">
        <v>418</v>
      </c>
      <c r="E999" t="s">
        <v>420</v>
      </c>
      <c r="F999" t="s">
        <v>134</v>
      </c>
      <c r="G999" t="s">
        <v>134</v>
      </c>
      <c r="H999" t="s">
        <v>2981</v>
      </c>
      <c r="I999" t="s">
        <v>20</v>
      </c>
      <c r="J999" t="s">
        <v>2349</v>
      </c>
      <c r="K999" t="s">
        <v>21</v>
      </c>
      <c r="M999" t="s">
        <v>17979</v>
      </c>
      <c r="N999" t="s">
        <v>22</v>
      </c>
      <c r="O999" t="s">
        <v>23</v>
      </c>
      <c r="P999" t="s">
        <v>26</v>
      </c>
      <c r="Q999" t="s">
        <v>2348</v>
      </c>
      <c r="R999" s="13">
        <v>18</v>
      </c>
      <c r="S999" s="13">
        <v>1</v>
      </c>
      <c r="T999" s="21">
        <v>1</v>
      </c>
      <c r="V999" t="s">
        <v>2154</v>
      </c>
      <c r="W999" t="s">
        <v>17586</v>
      </c>
      <c r="X999" s="20" t="str">
        <f>+IF(V999="","-",CONCATENATE(V999,"_",W999))</f>
        <v>FINES_R01</v>
      </c>
      <c r="Y999" s="59">
        <v>0.53735148906707764</v>
      </c>
      <c r="Z999" t="s">
        <v>134</v>
      </c>
      <c r="AA999" t="s">
        <v>2393</v>
      </c>
      <c r="AB999" t="str">
        <f>+IF(W999="","-",IF(W999="UNICO","CENSO","MUESTRA"))</f>
        <v>MUESTRA</v>
      </c>
      <c r="AC999" t="s">
        <v>2398</v>
      </c>
      <c r="AD999" t="s">
        <v>2960</v>
      </c>
      <c r="AF999">
        <f>+COUNTIF(Piloto!C:C,MARCO!A999)</f>
        <v>0</v>
      </c>
    </row>
    <row r="1000" spans="1:32" x14ac:dyDescent="0.25">
      <c r="A1000" s="5" t="str">
        <f t="shared" si="15"/>
        <v>R 1 - D 14 - 451 - 2699</v>
      </c>
      <c r="B1000" s="23" t="s">
        <v>2347</v>
      </c>
      <c r="C1000" t="s">
        <v>19</v>
      </c>
      <c r="D1000" t="s">
        <v>418</v>
      </c>
      <c r="E1000" t="s">
        <v>420</v>
      </c>
      <c r="F1000" t="s">
        <v>134</v>
      </c>
      <c r="G1000" t="s">
        <v>134</v>
      </c>
      <c r="H1000" t="s">
        <v>2983</v>
      </c>
      <c r="I1000" t="s">
        <v>20</v>
      </c>
      <c r="J1000" t="s">
        <v>2349</v>
      </c>
      <c r="K1000" t="s">
        <v>21</v>
      </c>
      <c r="M1000" t="s">
        <v>2964</v>
      </c>
      <c r="N1000" t="s">
        <v>22</v>
      </c>
      <c r="O1000" t="s">
        <v>23</v>
      </c>
      <c r="P1000" t="s">
        <v>26</v>
      </c>
      <c r="Q1000" t="s">
        <v>2348</v>
      </c>
      <c r="R1000" s="13">
        <v>15</v>
      </c>
      <c r="S1000" s="13">
        <v>1</v>
      </c>
      <c r="T1000" s="21">
        <v>1</v>
      </c>
      <c r="V1000" t="s">
        <v>2154</v>
      </c>
      <c r="W1000" t="s">
        <v>17586</v>
      </c>
      <c r="X1000" s="20" t="str">
        <f>+IF(V1000="","-",CONCATENATE(V1000,"_",W1000))</f>
        <v>FINES_R01</v>
      </c>
      <c r="Y1000" s="59">
        <v>0.53735148906707764</v>
      </c>
      <c r="Z1000" t="s">
        <v>134</v>
      </c>
      <c r="AA1000" t="s">
        <v>2393</v>
      </c>
      <c r="AB1000" t="str">
        <f>+IF(W1000="","-",IF(W1000="UNICO","CENSO","MUESTRA"))</f>
        <v>MUESTRA</v>
      </c>
      <c r="AC1000" t="s">
        <v>2397</v>
      </c>
      <c r="AD1000" t="s">
        <v>2965</v>
      </c>
      <c r="AF1000">
        <f>+COUNTIF(Piloto!C:C,MARCO!A1000)</f>
        <v>0</v>
      </c>
    </row>
    <row r="1001" spans="1:32" x14ac:dyDescent="0.25">
      <c r="A1001" s="5" t="str">
        <f t="shared" si="15"/>
        <v>R 1 - D 1 - 462 - 4627</v>
      </c>
      <c r="B1001" s="23" t="s">
        <v>2347</v>
      </c>
      <c r="C1001" t="s">
        <v>19</v>
      </c>
      <c r="D1001" t="s">
        <v>17</v>
      </c>
      <c r="E1001" t="s">
        <v>18</v>
      </c>
      <c r="F1001" t="s">
        <v>134</v>
      </c>
      <c r="G1001" t="s">
        <v>134</v>
      </c>
      <c r="H1001" t="s">
        <v>10831</v>
      </c>
      <c r="I1001" t="s">
        <v>20</v>
      </c>
      <c r="J1001" t="s">
        <v>2349</v>
      </c>
      <c r="K1001" t="s">
        <v>21</v>
      </c>
      <c r="M1001" t="s">
        <v>5364</v>
      </c>
      <c r="N1001" t="s">
        <v>22</v>
      </c>
      <c r="O1001" t="s">
        <v>23</v>
      </c>
      <c r="P1001" t="s">
        <v>26</v>
      </c>
      <c r="Q1001" t="s">
        <v>2348</v>
      </c>
      <c r="R1001" s="13">
        <v>36</v>
      </c>
      <c r="S1001" s="13">
        <v>1</v>
      </c>
      <c r="T1001" s="21">
        <v>1</v>
      </c>
      <c r="V1001" t="s">
        <v>2154</v>
      </c>
      <c r="W1001" t="s">
        <v>17586</v>
      </c>
      <c r="X1001" s="20" t="str">
        <f>+IF(V1001="","-",CONCATENATE(V1001,"_",W1001))</f>
        <v>FINES_R01</v>
      </c>
      <c r="Y1001" s="59">
        <v>0.55807805061340332</v>
      </c>
      <c r="Z1001" t="s">
        <v>134</v>
      </c>
      <c r="AA1001" t="s">
        <v>2393</v>
      </c>
      <c r="AB1001" t="str">
        <f>+IF(W1001="","-",IF(W1001="UNICO","CENSO","MUESTRA"))</f>
        <v>MUESTRA</v>
      </c>
      <c r="AC1001" t="s">
        <v>2398</v>
      </c>
      <c r="AD1001" t="s">
        <v>10832</v>
      </c>
      <c r="AF1001">
        <f>+COUNTIF(Piloto!C:C,MARCO!A1001)</f>
        <v>0</v>
      </c>
    </row>
    <row r="1002" spans="1:32" x14ac:dyDescent="0.25">
      <c r="A1002" s="5" t="str">
        <f t="shared" si="15"/>
        <v>R 1 - D 1 - 462 - 3547</v>
      </c>
      <c r="B1002" s="23" t="s">
        <v>2347</v>
      </c>
      <c r="C1002" t="s">
        <v>19</v>
      </c>
      <c r="D1002" t="s">
        <v>17</v>
      </c>
      <c r="E1002" t="s">
        <v>18</v>
      </c>
      <c r="F1002" t="s">
        <v>134</v>
      </c>
      <c r="G1002" t="s">
        <v>134</v>
      </c>
      <c r="H1002" t="s">
        <v>10815</v>
      </c>
      <c r="I1002" t="s">
        <v>20</v>
      </c>
      <c r="J1002" t="s">
        <v>2349</v>
      </c>
      <c r="K1002" t="s">
        <v>21</v>
      </c>
      <c r="M1002" t="s">
        <v>10816</v>
      </c>
      <c r="N1002" t="s">
        <v>22</v>
      </c>
      <c r="O1002" t="s">
        <v>23</v>
      </c>
      <c r="P1002" t="s">
        <v>26</v>
      </c>
      <c r="Q1002" t="s">
        <v>2348</v>
      </c>
      <c r="R1002" s="13">
        <v>32</v>
      </c>
      <c r="S1002" s="13">
        <v>1</v>
      </c>
      <c r="T1002" s="21">
        <v>1</v>
      </c>
      <c r="V1002" t="s">
        <v>2154</v>
      </c>
      <c r="W1002" t="s">
        <v>17586</v>
      </c>
      <c r="X1002" s="20" t="str">
        <f>+IF(V1002="","-",CONCATENATE(V1002,"_",W1002))</f>
        <v>FINES_R01</v>
      </c>
      <c r="Y1002" s="59">
        <v>0.56667482852935791</v>
      </c>
      <c r="Z1002" t="s">
        <v>134</v>
      </c>
      <c r="AA1002" t="s">
        <v>2393</v>
      </c>
      <c r="AB1002" t="str">
        <f>+IF(W1002="","-",IF(W1002="UNICO","CENSO","MUESTRA"))</f>
        <v>MUESTRA</v>
      </c>
      <c r="AC1002" t="s">
        <v>2397</v>
      </c>
      <c r="AD1002" t="s">
        <v>10817</v>
      </c>
      <c r="AF1002">
        <f>+COUNTIF(Piloto!C:C,MARCO!A1002)</f>
        <v>0</v>
      </c>
    </row>
    <row r="1003" spans="1:32" x14ac:dyDescent="0.25">
      <c r="A1003" s="5" t="str">
        <f t="shared" si="15"/>
        <v>R 1 - D 14 - 451 - 4532</v>
      </c>
      <c r="B1003" s="23" t="s">
        <v>2347</v>
      </c>
      <c r="C1003" t="s">
        <v>19</v>
      </c>
      <c r="D1003" t="s">
        <v>418</v>
      </c>
      <c r="E1003" t="s">
        <v>420</v>
      </c>
      <c r="F1003" t="s">
        <v>134</v>
      </c>
      <c r="G1003" t="s">
        <v>134</v>
      </c>
      <c r="H1003" t="s">
        <v>10890</v>
      </c>
      <c r="I1003" t="s">
        <v>20</v>
      </c>
      <c r="J1003" t="s">
        <v>2349</v>
      </c>
      <c r="K1003" t="s">
        <v>21</v>
      </c>
      <c r="M1003" t="s">
        <v>10891</v>
      </c>
      <c r="N1003" t="s">
        <v>22</v>
      </c>
      <c r="O1003" t="s">
        <v>23</v>
      </c>
      <c r="P1003" t="s">
        <v>26</v>
      </c>
      <c r="Q1003" t="s">
        <v>2348</v>
      </c>
      <c r="R1003" s="13">
        <v>13</v>
      </c>
      <c r="S1003" s="13">
        <v>1</v>
      </c>
      <c r="T1003" s="21">
        <v>1</v>
      </c>
      <c r="V1003" t="s">
        <v>2154</v>
      </c>
      <c r="W1003" t="s">
        <v>17586</v>
      </c>
      <c r="X1003" s="20" t="str">
        <f>+IF(V1003="","-",CONCATENATE(V1003,"_",W1003))</f>
        <v>FINES_R01</v>
      </c>
      <c r="Y1003" s="59">
        <v>0.57021290063858032</v>
      </c>
      <c r="Z1003" t="s">
        <v>134</v>
      </c>
      <c r="AA1003" t="s">
        <v>2393</v>
      </c>
      <c r="AB1003" t="str">
        <f>+IF(W1003="","-",IF(W1003="UNICO","CENSO","MUESTRA"))</f>
        <v>MUESTRA</v>
      </c>
      <c r="AC1003" t="s">
        <v>2398</v>
      </c>
      <c r="AD1003" t="s">
        <v>10892</v>
      </c>
      <c r="AF1003">
        <f>+COUNTIF(Piloto!C:C,MARCO!A1003)</f>
        <v>0</v>
      </c>
    </row>
    <row r="1004" spans="1:32" x14ac:dyDescent="0.25">
      <c r="A1004" s="5" t="str">
        <f t="shared" si="15"/>
        <v>R 1 - D 14 - 451 - 4533</v>
      </c>
      <c r="B1004" s="23" t="s">
        <v>2347</v>
      </c>
      <c r="C1004" t="s">
        <v>19</v>
      </c>
      <c r="D1004" t="s">
        <v>418</v>
      </c>
      <c r="E1004" t="s">
        <v>420</v>
      </c>
      <c r="F1004" t="s">
        <v>134</v>
      </c>
      <c r="G1004" t="s">
        <v>134</v>
      </c>
      <c r="H1004" t="s">
        <v>10894</v>
      </c>
      <c r="I1004" t="s">
        <v>20</v>
      </c>
      <c r="J1004" t="s">
        <v>2349</v>
      </c>
      <c r="K1004" t="s">
        <v>21</v>
      </c>
      <c r="M1004" t="s">
        <v>10895</v>
      </c>
      <c r="N1004" t="s">
        <v>22</v>
      </c>
      <c r="O1004" t="s">
        <v>23</v>
      </c>
      <c r="P1004" t="s">
        <v>26</v>
      </c>
      <c r="Q1004" t="s">
        <v>2348</v>
      </c>
      <c r="R1004" s="13">
        <v>14</v>
      </c>
      <c r="S1004" s="13">
        <v>1</v>
      </c>
      <c r="T1004" s="21">
        <v>1</v>
      </c>
      <c r="V1004" t="s">
        <v>2154</v>
      </c>
      <c r="W1004" t="s">
        <v>17586</v>
      </c>
      <c r="X1004" s="20" t="str">
        <f>+IF(V1004="","-",CONCATENATE(V1004,"_",W1004))</f>
        <v>FINES_R01</v>
      </c>
      <c r="Y1004" s="59">
        <v>0.57432883977890015</v>
      </c>
      <c r="Z1004" t="s">
        <v>134</v>
      </c>
      <c r="AA1004" t="s">
        <v>2393</v>
      </c>
      <c r="AB1004" t="str">
        <f>+IF(W1004="","-",IF(W1004="UNICO","CENSO","MUESTRA"))</f>
        <v>MUESTRA</v>
      </c>
      <c r="AC1004" t="s">
        <v>2397</v>
      </c>
      <c r="AD1004" t="s">
        <v>10896</v>
      </c>
      <c r="AF1004">
        <f>+COUNTIF(Piloto!C:C,MARCO!A1004)</f>
        <v>0</v>
      </c>
    </row>
    <row r="1005" spans="1:32" x14ac:dyDescent="0.25">
      <c r="A1005" s="5" t="str">
        <f t="shared" si="15"/>
        <v>R 1 - D 1 - 462 - 4591</v>
      </c>
      <c r="B1005" s="23" t="s">
        <v>2347</v>
      </c>
      <c r="C1005" t="s">
        <v>19</v>
      </c>
      <c r="D1005" t="s">
        <v>17</v>
      </c>
      <c r="E1005" t="s">
        <v>18</v>
      </c>
      <c r="F1005" t="s">
        <v>134</v>
      </c>
      <c r="G1005" t="s">
        <v>134</v>
      </c>
      <c r="H1005" t="s">
        <v>2744</v>
      </c>
      <c r="I1005" t="s">
        <v>20</v>
      </c>
      <c r="J1005" t="s">
        <v>2349</v>
      </c>
      <c r="K1005" t="s">
        <v>21</v>
      </c>
      <c r="M1005" t="s">
        <v>2745</v>
      </c>
      <c r="N1005" t="s">
        <v>22</v>
      </c>
      <c r="O1005" t="s">
        <v>23</v>
      </c>
      <c r="P1005" t="s">
        <v>26</v>
      </c>
      <c r="Q1005" t="s">
        <v>2348</v>
      </c>
      <c r="R1005" s="13">
        <v>19</v>
      </c>
      <c r="S1005" s="13">
        <v>1</v>
      </c>
      <c r="T1005" s="21">
        <v>1</v>
      </c>
      <c r="V1005" t="s">
        <v>2154</v>
      </c>
      <c r="W1005" t="s">
        <v>17586</v>
      </c>
      <c r="X1005" s="20" t="str">
        <f>+IF(V1005="","-",CONCATENATE(V1005,"_",W1005))</f>
        <v>FINES_R01</v>
      </c>
      <c r="Y1005" s="59">
        <v>0.59116238355636597</v>
      </c>
      <c r="Z1005" t="s">
        <v>134</v>
      </c>
      <c r="AA1005" t="s">
        <v>2393</v>
      </c>
      <c r="AB1005" t="str">
        <f>+IF(W1005="","-",IF(W1005="UNICO","CENSO","MUESTRA"))</f>
        <v>MUESTRA</v>
      </c>
      <c r="AC1005" t="s">
        <v>2397</v>
      </c>
      <c r="AD1005" t="s">
        <v>2746</v>
      </c>
      <c r="AF1005">
        <f>+COUNTIF(Piloto!C:C,MARCO!A1005)</f>
        <v>0</v>
      </c>
    </row>
    <row r="1006" spans="1:32" x14ac:dyDescent="0.25">
      <c r="A1006" s="5" t="str">
        <f t="shared" si="15"/>
        <v>R 1 - D 14 - 452 - 1044</v>
      </c>
      <c r="B1006" s="23" t="s">
        <v>2347</v>
      </c>
      <c r="C1006" t="s">
        <v>19</v>
      </c>
      <c r="D1006" t="s">
        <v>418</v>
      </c>
      <c r="E1006" t="s">
        <v>420</v>
      </c>
      <c r="F1006" t="s">
        <v>134</v>
      </c>
      <c r="G1006" t="s">
        <v>134</v>
      </c>
      <c r="H1006" t="s">
        <v>10881</v>
      </c>
      <c r="I1006" t="s">
        <v>20</v>
      </c>
      <c r="J1006" t="s">
        <v>2349</v>
      </c>
      <c r="K1006" t="s">
        <v>21</v>
      </c>
      <c r="M1006" t="s">
        <v>10882</v>
      </c>
      <c r="N1006" t="s">
        <v>22</v>
      </c>
      <c r="O1006" t="s">
        <v>23</v>
      </c>
      <c r="P1006" t="s">
        <v>26</v>
      </c>
      <c r="Q1006" t="s">
        <v>2348</v>
      </c>
      <c r="R1006" s="13">
        <v>20</v>
      </c>
      <c r="S1006" s="13">
        <v>1</v>
      </c>
      <c r="T1006" s="21">
        <v>1</v>
      </c>
      <c r="V1006" t="s">
        <v>2154</v>
      </c>
      <c r="W1006" t="s">
        <v>17586</v>
      </c>
      <c r="X1006" s="20" t="str">
        <f>+IF(V1006="","-",CONCATENATE(V1006,"_",W1006))</f>
        <v>FINES_R01</v>
      </c>
      <c r="Y1006" s="59">
        <v>0.59585362672805786</v>
      </c>
      <c r="Z1006" t="s">
        <v>134</v>
      </c>
      <c r="AA1006" t="s">
        <v>2393</v>
      </c>
      <c r="AB1006" t="str">
        <f>+IF(W1006="","-",IF(W1006="UNICO","CENSO","MUESTRA"))</f>
        <v>MUESTRA</v>
      </c>
      <c r="AC1006" t="s">
        <v>2398</v>
      </c>
      <c r="AD1006" t="s">
        <v>10883</v>
      </c>
      <c r="AF1006">
        <f>+COUNTIF(Piloto!C:C,MARCO!A1006)</f>
        <v>0</v>
      </c>
    </row>
    <row r="1007" spans="1:32" x14ac:dyDescent="0.25">
      <c r="A1007" s="5" t="str">
        <f t="shared" si="15"/>
        <v>R 1 - D 14 - 451 - 3429</v>
      </c>
      <c r="B1007" s="23" t="s">
        <v>2347</v>
      </c>
      <c r="C1007" t="s">
        <v>19</v>
      </c>
      <c r="D1007" t="s">
        <v>418</v>
      </c>
      <c r="E1007" t="s">
        <v>420</v>
      </c>
      <c r="F1007" t="s">
        <v>134</v>
      </c>
      <c r="G1007" t="s">
        <v>134</v>
      </c>
      <c r="H1007" t="s">
        <v>10898</v>
      </c>
      <c r="I1007" t="s">
        <v>20</v>
      </c>
      <c r="J1007" t="s">
        <v>2349</v>
      </c>
      <c r="K1007" t="s">
        <v>21</v>
      </c>
      <c r="M1007" t="s">
        <v>10899</v>
      </c>
      <c r="N1007" t="s">
        <v>22</v>
      </c>
      <c r="O1007" t="s">
        <v>23</v>
      </c>
      <c r="P1007" t="s">
        <v>26</v>
      </c>
      <c r="Q1007" t="s">
        <v>2348</v>
      </c>
      <c r="R1007" s="13">
        <v>9</v>
      </c>
      <c r="S1007" s="13">
        <v>1</v>
      </c>
      <c r="T1007" s="21">
        <v>1</v>
      </c>
      <c r="V1007" t="s">
        <v>2154</v>
      </c>
      <c r="W1007" t="s">
        <v>17586</v>
      </c>
      <c r="X1007" s="20" t="str">
        <f>+IF(V1007="","-",CONCATENATE(V1007,"_",W1007))</f>
        <v>FINES_R01</v>
      </c>
      <c r="Y1007" s="59">
        <v>0.59822016954421997</v>
      </c>
      <c r="Z1007" t="s">
        <v>134</v>
      </c>
      <c r="AA1007" t="s">
        <v>2393</v>
      </c>
      <c r="AB1007" t="str">
        <f>+IF(W1007="","-",IF(W1007="UNICO","CENSO","MUESTRA"))</f>
        <v>MUESTRA</v>
      </c>
      <c r="AC1007" t="s">
        <v>2397</v>
      </c>
      <c r="AD1007" t="s">
        <v>10900</v>
      </c>
      <c r="AF1007">
        <f>+COUNTIF(Piloto!C:C,MARCO!A1007)</f>
        <v>0</v>
      </c>
    </row>
    <row r="1008" spans="1:32" x14ac:dyDescent="0.25">
      <c r="A1008" s="5" t="str">
        <f t="shared" si="15"/>
        <v>R 1 - D 1 - 462 - 0715</v>
      </c>
      <c r="B1008" s="23" t="s">
        <v>2347</v>
      </c>
      <c r="C1008" t="s">
        <v>19</v>
      </c>
      <c r="D1008" t="s">
        <v>17</v>
      </c>
      <c r="E1008" t="s">
        <v>18</v>
      </c>
      <c r="F1008" t="s">
        <v>134</v>
      </c>
      <c r="G1008" t="s">
        <v>134</v>
      </c>
      <c r="H1008" t="s">
        <v>2586</v>
      </c>
      <c r="I1008" t="s">
        <v>20</v>
      </c>
      <c r="J1008" t="s">
        <v>2349</v>
      </c>
      <c r="K1008" t="s">
        <v>21</v>
      </c>
      <c r="M1008" t="s">
        <v>2587</v>
      </c>
      <c r="N1008" t="s">
        <v>22</v>
      </c>
      <c r="O1008" t="s">
        <v>23</v>
      </c>
      <c r="P1008" t="s">
        <v>26</v>
      </c>
      <c r="Q1008" t="s">
        <v>2348</v>
      </c>
      <c r="R1008" s="13">
        <v>8</v>
      </c>
      <c r="S1008" s="13">
        <v>1</v>
      </c>
      <c r="T1008" s="21">
        <v>1</v>
      </c>
      <c r="V1008" t="s">
        <v>2154</v>
      </c>
      <c r="W1008" t="s">
        <v>17586</v>
      </c>
      <c r="X1008" s="20" t="str">
        <f>+IF(V1008="","-",CONCATENATE(V1008,"_",W1008))</f>
        <v>FINES_R01</v>
      </c>
      <c r="Y1008" s="59">
        <v>0.60103046894073486</v>
      </c>
      <c r="Z1008" t="s">
        <v>134</v>
      </c>
      <c r="AA1008" t="s">
        <v>2393</v>
      </c>
      <c r="AB1008" t="str">
        <f>+IF(W1008="","-",IF(W1008="UNICO","CENSO","MUESTRA"))</f>
        <v>MUESTRA</v>
      </c>
      <c r="AC1008" t="s">
        <v>2398</v>
      </c>
      <c r="AD1008" t="s">
        <v>2588</v>
      </c>
      <c r="AF1008">
        <f>+COUNTIF(Piloto!C:C,MARCO!A1008)</f>
        <v>0</v>
      </c>
    </row>
    <row r="1009" spans="1:32" x14ac:dyDescent="0.25">
      <c r="A1009" s="5" t="str">
        <f t="shared" si="15"/>
        <v>R 1 - D 1 - 462 - 3982</v>
      </c>
      <c r="B1009" s="23" t="s">
        <v>2347</v>
      </c>
      <c r="C1009" t="s">
        <v>19</v>
      </c>
      <c r="D1009" t="s">
        <v>17</v>
      </c>
      <c r="E1009" t="s">
        <v>18</v>
      </c>
      <c r="F1009" t="s">
        <v>134</v>
      </c>
      <c r="G1009" t="s">
        <v>134</v>
      </c>
      <c r="H1009" t="s">
        <v>10823</v>
      </c>
      <c r="I1009" t="s">
        <v>20</v>
      </c>
      <c r="J1009" t="s">
        <v>2349</v>
      </c>
      <c r="K1009" t="s">
        <v>21</v>
      </c>
      <c r="M1009" t="s">
        <v>10824</v>
      </c>
      <c r="N1009" t="s">
        <v>22</v>
      </c>
      <c r="O1009" t="s">
        <v>23</v>
      </c>
      <c r="P1009" t="s">
        <v>26</v>
      </c>
      <c r="Q1009" t="s">
        <v>2348</v>
      </c>
      <c r="R1009" s="13">
        <v>17</v>
      </c>
      <c r="S1009" s="13">
        <v>1</v>
      </c>
      <c r="T1009" s="21">
        <v>1</v>
      </c>
      <c r="V1009" t="s">
        <v>2154</v>
      </c>
      <c r="W1009" t="s">
        <v>17586</v>
      </c>
      <c r="X1009" s="20" t="str">
        <f>+IF(V1009="","-",CONCATENATE(V1009,"_",W1009))</f>
        <v>FINES_R01</v>
      </c>
      <c r="Y1009" s="59">
        <v>0.60103046894073486</v>
      </c>
      <c r="Z1009" t="s">
        <v>134</v>
      </c>
      <c r="AA1009" t="s">
        <v>2393</v>
      </c>
      <c r="AB1009" t="str">
        <f>+IF(W1009="","-",IF(W1009="UNICO","CENSO","MUESTRA"))</f>
        <v>MUESTRA</v>
      </c>
      <c r="AC1009" t="s">
        <v>2397</v>
      </c>
      <c r="AD1009" t="s">
        <v>10825</v>
      </c>
      <c r="AF1009">
        <f>+COUNTIF(Piloto!C:C,MARCO!A1009)</f>
        <v>0</v>
      </c>
    </row>
    <row r="1010" spans="1:32" x14ac:dyDescent="0.25">
      <c r="A1010" s="5" t="str">
        <f t="shared" si="15"/>
        <v>R 1 - D 64 - 451 - 0059</v>
      </c>
      <c r="B1010" s="23" t="s">
        <v>2347</v>
      </c>
      <c r="C1010" t="s">
        <v>19</v>
      </c>
      <c r="D1010" t="s">
        <v>1037</v>
      </c>
      <c r="E1010" t="s">
        <v>1038</v>
      </c>
      <c r="F1010" t="s">
        <v>134</v>
      </c>
      <c r="G1010" t="s">
        <v>134</v>
      </c>
      <c r="H1010" t="s">
        <v>3016</v>
      </c>
      <c r="I1010" t="s">
        <v>20</v>
      </c>
      <c r="J1010" t="s">
        <v>2349</v>
      </c>
      <c r="K1010" t="s">
        <v>21</v>
      </c>
      <c r="M1010" t="s">
        <v>3017</v>
      </c>
      <c r="N1010" t="s">
        <v>22</v>
      </c>
      <c r="O1010" t="s">
        <v>23</v>
      </c>
      <c r="P1010" t="s">
        <v>26</v>
      </c>
      <c r="Q1010" t="s">
        <v>2348</v>
      </c>
      <c r="R1010" s="13">
        <v>31</v>
      </c>
      <c r="S1010" s="13">
        <v>2</v>
      </c>
      <c r="T1010" s="21">
        <v>1</v>
      </c>
      <c r="V1010" t="s">
        <v>2154</v>
      </c>
      <c r="W1010" t="s">
        <v>17586</v>
      </c>
      <c r="X1010" s="20" t="str">
        <f>+IF(V1010="","-",CONCATENATE(V1010,"_",W1010))</f>
        <v>FINES_R01</v>
      </c>
      <c r="Y1010" s="59">
        <v>0.60269308090209961</v>
      </c>
      <c r="Z1010" t="s">
        <v>134</v>
      </c>
      <c r="AA1010" t="s">
        <v>2394</v>
      </c>
      <c r="AB1010" t="str">
        <f>+IF(W1010="","-",IF(W1010="UNICO","CENSO","MUESTRA"))</f>
        <v>MUESTRA</v>
      </c>
      <c r="AC1010" t="s">
        <v>2398</v>
      </c>
      <c r="AD1010" t="s">
        <v>3018</v>
      </c>
      <c r="AF1010">
        <f>+COUNTIF(Piloto!C:C,MARCO!A1010)</f>
        <v>0</v>
      </c>
    </row>
    <row r="1011" spans="1:32" x14ac:dyDescent="0.25">
      <c r="A1011" s="5" t="str">
        <f t="shared" si="15"/>
        <v>R 1 - D 1 - 460 - 1710</v>
      </c>
      <c r="B1011" s="23" t="s">
        <v>2347</v>
      </c>
      <c r="C1011" t="s">
        <v>19</v>
      </c>
      <c r="D1011" t="s">
        <v>17</v>
      </c>
      <c r="E1011" t="s">
        <v>18</v>
      </c>
      <c r="F1011" t="s">
        <v>134</v>
      </c>
      <c r="G1011" t="s">
        <v>134</v>
      </c>
      <c r="H1011" t="s">
        <v>2410</v>
      </c>
      <c r="I1011" t="s">
        <v>20</v>
      </c>
      <c r="J1011" t="s">
        <v>2349</v>
      </c>
      <c r="K1011" t="s">
        <v>21</v>
      </c>
      <c r="M1011" t="s">
        <v>2411</v>
      </c>
      <c r="N1011" t="s">
        <v>22</v>
      </c>
      <c r="O1011" t="s">
        <v>23</v>
      </c>
      <c r="P1011" t="s">
        <v>26</v>
      </c>
      <c r="Q1011" t="s">
        <v>2348</v>
      </c>
      <c r="R1011" s="13">
        <v>38</v>
      </c>
      <c r="S1011" s="13">
        <v>2</v>
      </c>
      <c r="T1011" s="21">
        <v>1</v>
      </c>
      <c r="V1011" t="s">
        <v>2154</v>
      </c>
      <c r="W1011" t="s">
        <v>17586</v>
      </c>
      <c r="X1011" s="20" t="str">
        <f>+IF(V1011="","-",CONCATENATE(V1011,"_",W1011))</f>
        <v>FINES_R01</v>
      </c>
      <c r="Y1011" s="59">
        <v>0.60798096656799316</v>
      </c>
      <c r="Z1011" t="s">
        <v>134</v>
      </c>
      <c r="AA1011" t="s">
        <v>2393</v>
      </c>
      <c r="AB1011" t="str">
        <f>+IF(W1011="","-",IF(W1011="UNICO","CENSO","MUESTRA"))</f>
        <v>MUESTRA</v>
      </c>
      <c r="AC1011" t="s">
        <v>2398</v>
      </c>
      <c r="AD1011" t="s">
        <v>2412</v>
      </c>
      <c r="AF1011">
        <f>+COUNTIF(Piloto!C:C,MARCO!A1011)</f>
        <v>0</v>
      </c>
    </row>
    <row r="1012" spans="1:32" x14ac:dyDescent="0.25">
      <c r="A1012" s="5" t="str">
        <f t="shared" si="15"/>
        <v>R 1 - D 1 - 452 - 0984</v>
      </c>
      <c r="B1012" s="23" t="s">
        <v>2347</v>
      </c>
      <c r="C1012" t="s">
        <v>19</v>
      </c>
      <c r="D1012" t="s">
        <v>17</v>
      </c>
      <c r="E1012" t="s">
        <v>18</v>
      </c>
      <c r="F1012" t="s">
        <v>134</v>
      </c>
      <c r="G1012" t="s">
        <v>134</v>
      </c>
      <c r="H1012" t="s">
        <v>2717</v>
      </c>
      <c r="I1012" t="s">
        <v>20</v>
      </c>
      <c r="J1012" t="s">
        <v>2349</v>
      </c>
      <c r="K1012" t="s">
        <v>21</v>
      </c>
      <c r="M1012" t="s">
        <v>2718</v>
      </c>
      <c r="N1012" t="s">
        <v>22</v>
      </c>
      <c r="O1012" t="s">
        <v>23</v>
      </c>
      <c r="P1012" t="s">
        <v>26</v>
      </c>
      <c r="Q1012" t="s">
        <v>2348</v>
      </c>
      <c r="R1012" s="13">
        <v>23</v>
      </c>
      <c r="S1012" s="13">
        <v>1</v>
      </c>
      <c r="T1012" s="21">
        <v>1</v>
      </c>
      <c r="V1012" t="s">
        <v>2154</v>
      </c>
      <c r="W1012" t="s">
        <v>17586</v>
      </c>
      <c r="X1012" s="20" t="str">
        <f>+IF(V1012="","-",CONCATENATE(V1012,"_",W1012))</f>
        <v>FINES_R01</v>
      </c>
      <c r="Y1012" s="59">
        <v>0.60811954736709595</v>
      </c>
      <c r="Z1012" t="s">
        <v>134</v>
      </c>
      <c r="AA1012" t="s">
        <v>2393</v>
      </c>
      <c r="AB1012" t="str">
        <f>+IF(W1012="","-",IF(W1012="UNICO","CENSO","MUESTRA"))</f>
        <v>MUESTRA</v>
      </c>
      <c r="AC1012" t="s">
        <v>2397</v>
      </c>
      <c r="AD1012" t="s">
        <v>2719</v>
      </c>
      <c r="AF1012">
        <f>+COUNTIF(Piloto!C:C,MARCO!A1012)</f>
        <v>0</v>
      </c>
    </row>
    <row r="1013" spans="1:32" x14ac:dyDescent="0.25">
      <c r="A1013" s="5" t="str">
        <f t="shared" si="15"/>
        <v>R 1 - D 1 - 460 - 0775</v>
      </c>
      <c r="B1013" s="23" t="s">
        <v>2347</v>
      </c>
      <c r="C1013" t="s">
        <v>19</v>
      </c>
      <c r="D1013" t="s">
        <v>17</v>
      </c>
      <c r="E1013" t="s">
        <v>18</v>
      </c>
      <c r="F1013" t="s">
        <v>134</v>
      </c>
      <c r="G1013" t="s">
        <v>134</v>
      </c>
      <c r="H1013" t="s">
        <v>2462</v>
      </c>
      <c r="I1013" t="s">
        <v>20</v>
      </c>
      <c r="J1013" t="s">
        <v>2349</v>
      </c>
      <c r="K1013" t="s">
        <v>21</v>
      </c>
      <c r="M1013" t="s">
        <v>2463</v>
      </c>
      <c r="N1013" t="s">
        <v>22</v>
      </c>
      <c r="O1013" t="s">
        <v>23</v>
      </c>
      <c r="P1013" t="s">
        <v>26</v>
      </c>
      <c r="Q1013" t="s">
        <v>2348</v>
      </c>
      <c r="R1013" s="13">
        <v>20</v>
      </c>
      <c r="S1013" s="13">
        <v>1</v>
      </c>
      <c r="T1013" s="21">
        <v>1</v>
      </c>
      <c r="V1013" t="s">
        <v>2154</v>
      </c>
      <c r="W1013" t="s">
        <v>17586</v>
      </c>
      <c r="X1013" s="20" t="str">
        <f>+IF(V1013="","-",CONCATENATE(V1013,"_",W1013))</f>
        <v>FINES_R01</v>
      </c>
      <c r="Y1013" s="59">
        <v>0.61890357732772827</v>
      </c>
      <c r="Z1013" t="s">
        <v>134</v>
      </c>
      <c r="AA1013" t="s">
        <v>2393</v>
      </c>
      <c r="AB1013" t="str">
        <f>+IF(W1013="","-",IF(W1013="UNICO","CENSO","MUESTRA"))</f>
        <v>MUESTRA</v>
      </c>
      <c r="AC1013" t="s">
        <v>2398</v>
      </c>
      <c r="AD1013" t="s">
        <v>2464</v>
      </c>
      <c r="AF1013">
        <f>+COUNTIF(Piloto!C:C,MARCO!A1013)</f>
        <v>0</v>
      </c>
    </row>
    <row r="1014" spans="1:32" x14ac:dyDescent="0.25">
      <c r="A1014" s="5" t="str">
        <f t="shared" si="15"/>
        <v>R 1 - D 113 - 451 - 1210</v>
      </c>
      <c r="B1014" s="23" t="s">
        <v>2347</v>
      </c>
      <c r="C1014" t="s">
        <v>19</v>
      </c>
      <c r="D1014" t="s">
        <v>181</v>
      </c>
      <c r="E1014" t="s">
        <v>1843</v>
      </c>
      <c r="F1014" t="s">
        <v>134</v>
      </c>
      <c r="G1014" t="s">
        <v>134</v>
      </c>
      <c r="H1014" t="s">
        <v>2850</v>
      </c>
      <c r="I1014" t="s">
        <v>20</v>
      </c>
      <c r="J1014" t="s">
        <v>2349</v>
      </c>
      <c r="K1014" t="s">
        <v>21</v>
      </c>
      <c r="M1014" t="s">
        <v>18032</v>
      </c>
      <c r="N1014" t="s">
        <v>22</v>
      </c>
      <c r="O1014" t="s">
        <v>23</v>
      </c>
      <c r="P1014" t="s">
        <v>26</v>
      </c>
      <c r="Q1014" t="s">
        <v>2348</v>
      </c>
      <c r="R1014" s="13">
        <v>33</v>
      </c>
      <c r="S1014" s="13">
        <v>2</v>
      </c>
      <c r="T1014" s="21">
        <v>1</v>
      </c>
      <c r="V1014" t="s">
        <v>2154</v>
      </c>
      <c r="W1014" t="s">
        <v>17586</v>
      </c>
      <c r="X1014" s="20" t="str">
        <f>+IF(V1014="","-",CONCATENATE(V1014,"_",W1014))</f>
        <v>FINES_R01</v>
      </c>
      <c r="Y1014" s="59">
        <v>0.62108838558197021</v>
      </c>
      <c r="Z1014" t="s">
        <v>134</v>
      </c>
      <c r="AA1014" t="s">
        <v>2393</v>
      </c>
      <c r="AB1014" t="str">
        <f>+IF(W1014="","-",IF(W1014="UNICO","CENSO","MUESTRA"))</f>
        <v>MUESTRA</v>
      </c>
      <c r="AC1014" t="s">
        <v>2398</v>
      </c>
      <c r="AD1014" t="s">
        <v>2852</v>
      </c>
      <c r="AF1014">
        <f>+COUNTIF(Piloto!C:C,MARCO!A1014)</f>
        <v>0</v>
      </c>
    </row>
    <row r="1015" spans="1:32" x14ac:dyDescent="0.25">
      <c r="A1015" s="5" t="str">
        <f t="shared" si="15"/>
        <v>R 1 - D 113 - 452 - 1210</v>
      </c>
      <c r="B1015" s="23" t="s">
        <v>2347</v>
      </c>
      <c r="C1015" t="s">
        <v>19</v>
      </c>
      <c r="D1015" t="s">
        <v>181</v>
      </c>
      <c r="E1015" t="s">
        <v>1843</v>
      </c>
      <c r="F1015" t="s">
        <v>134</v>
      </c>
      <c r="G1015" t="s">
        <v>134</v>
      </c>
      <c r="H1015" t="s">
        <v>2866</v>
      </c>
      <c r="I1015" t="s">
        <v>20</v>
      </c>
      <c r="J1015" t="s">
        <v>2349</v>
      </c>
      <c r="K1015" t="s">
        <v>21</v>
      </c>
      <c r="M1015" t="s">
        <v>18032</v>
      </c>
      <c r="N1015" t="s">
        <v>22</v>
      </c>
      <c r="O1015" t="s">
        <v>23</v>
      </c>
      <c r="P1015" t="s">
        <v>26</v>
      </c>
      <c r="Q1015" t="s">
        <v>2348</v>
      </c>
      <c r="R1015" s="13">
        <v>22</v>
      </c>
      <c r="S1015" s="13">
        <v>1</v>
      </c>
      <c r="T1015" s="21">
        <v>1</v>
      </c>
      <c r="V1015" t="s">
        <v>2154</v>
      </c>
      <c r="W1015" t="s">
        <v>17586</v>
      </c>
      <c r="X1015" s="20" t="str">
        <f>+IF(V1015="","-",CONCATENATE(V1015,"_",W1015))</f>
        <v>FINES_R01</v>
      </c>
      <c r="Y1015" s="59">
        <v>0.62108838558197021</v>
      </c>
      <c r="Z1015" t="s">
        <v>134</v>
      </c>
      <c r="AA1015" t="s">
        <v>2393</v>
      </c>
      <c r="AB1015" t="str">
        <f>+IF(W1015="","-",IF(W1015="UNICO","CENSO","MUESTRA"))</f>
        <v>MUESTRA</v>
      </c>
      <c r="AC1015" t="s">
        <v>2398</v>
      </c>
      <c r="AD1015" t="s">
        <v>2852</v>
      </c>
      <c r="AF1015">
        <f>+COUNTIF(Piloto!C:C,MARCO!A1015)</f>
        <v>0</v>
      </c>
    </row>
    <row r="1016" spans="1:32" x14ac:dyDescent="0.25">
      <c r="A1016" s="5" t="str">
        <f t="shared" si="15"/>
        <v>R 1 - D 114 - 452 - 4407</v>
      </c>
      <c r="B1016" s="23" t="s">
        <v>2347</v>
      </c>
      <c r="C1016" t="s">
        <v>19</v>
      </c>
      <c r="D1016" t="s">
        <v>311</v>
      </c>
      <c r="E1016" t="s">
        <v>1857</v>
      </c>
      <c r="F1016" t="s">
        <v>134</v>
      </c>
      <c r="G1016" t="s">
        <v>134</v>
      </c>
      <c r="H1016" t="s">
        <v>10852</v>
      </c>
      <c r="I1016" t="s">
        <v>20</v>
      </c>
      <c r="J1016" t="s">
        <v>2349</v>
      </c>
      <c r="K1016" t="s">
        <v>21</v>
      </c>
      <c r="M1016" t="s">
        <v>10853</v>
      </c>
      <c r="N1016" t="s">
        <v>22</v>
      </c>
      <c r="O1016" t="s">
        <v>23</v>
      </c>
      <c r="P1016" t="s">
        <v>26</v>
      </c>
      <c r="Q1016" t="s">
        <v>2348</v>
      </c>
      <c r="R1016" s="13">
        <v>18</v>
      </c>
      <c r="S1016" s="13">
        <v>1</v>
      </c>
      <c r="T1016" s="21">
        <v>1</v>
      </c>
      <c r="V1016" t="s">
        <v>2154</v>
      </c>
      <c r="W1016" t="s">
        <v>17586</v>
      </c>
      <c r="X1016" s="20" t="str">
        <f>+IF(V1016="","-",CONCATENATE(V1016,"_",W1016))</f>
        <v>FINES_R01</v>
      </c>
      <c r="Y1016" s="59">
        <v>0.62253791093826294</v>
      </c>
      <c r="Z1016" t="s">
        <v>134</v>
      </c>
      <c r="AA1016" t="s">
        <v>2393</v>
      </c>
      <c r="AB1016" t="str">
        <f>+IF(W1016="","-",IF(W1016="UNICO","CENSO","MUESTRA"))</f>
        <v>MUESTRA</v>
      </c>
      <c r="AC1016" t="s">
        <v>2397</v>
      </c>
      <c r="AD1016" t="s">
        <v>10854</v>
      </c>
      <c r="AF1016">
        <f>+COUNTIF(Piloto!C:C,MARCO!A1016)</f>
        <v>0</v>
      </c>
    </row>
    <row r="1017" spans="1:32" x14ac:dyDescent="0.25">
      <c r="A1017" s="5" t="str">
        <f t="shared" si="15"/>
        <v>R 1 - D 1 - 466 - 0999</v>
      </c>
      <c r="B1017" s="23" t="s">
        <v>2347</v>
      </c>
      <c r="C1017" t="s">
        <v>19</v>
      </c>
      <c r="D1017" t="s">
        <v>17</v>
      </c>
      <c r="E1017" t="s">
        <v>18</v>
      </c>
      <c r="F1017" t="s">
        <v>134</v>
      </c>
      <c r="G1017" t="s">
        <v>134</v>
      </c>
      <c r="H1017" t="s">
        <v>2639</v>
      </c>
      <c r="I1017" t="s">
        <v>20</v>
      </c>
      <c r="J1017" t="s">
        <v>2349</v>
      </c>
      <c r="K1017" t="s">
        <v>21</v>
      </c>
      <c r="M1017" t="s">
        <v>2640</v>
      </c>
      <c r="N1017" t="s">
        <v>22</v>
      </c>
      <c r="O1017" t="s">
        <v>23</v>
      </c>
      <c r="P1017" t="s">
        <v>26</v>
      </c>
      <c r="Q1017" t="s">
        <v>2348</v>
      </c>
      <c r="R1017" s="13">
        <v>88</v>
      </c>
      <c r="S1017" s="13">
        <v>3</v>
      </c>
      <c r="T1017" s="21">
        <v>1</v>
      </c>
      <c r="V1017" t="s">
        <v>2154</v>
      </c>
      <c r="W1017" t="s">
        <v>17586</v>
      </c>
      <c r="X1017" s="20" t="str">
        <f>+IF(V1017="","-",CONCATENATE(V1017,"_",W1017))</f>
        <v>FINES_R01</v>
      </c>
      <c r="Y1017" s="59">
        <v>0.62556606531143188</v>
      </c>
      <c r="Z1017" t="s">
        <v>134</v>
      </c>
      <c r="AA1017" t="s">
        <v>2393</v>
      </c>
      <c r="AB1017" t="str">
        <f>+IF(W1017="","-",IF(W1017="UNICO","CENSO","MUESTRA"))</f>
        <v>MUESTRA</v>
      </c>
      <c r="AC1017" t="s">
        <v>2397</v>
      </c>
      <c r="AD1017" t="s">
        <v>2641</v>
      </c>
      <c r="AF1017">
        <f>+COUNTIF(Piloto!C:C,MARCO!A1017)</f>
        <v>0</v>
      </c>
    </row>
    <row r="1018" spans="1:32" x14ac:dyDescent="0.25">
      <c r="A1018" s="5" t="str">
        <f t="shared" si="15"/>
        <v>R 1 - D 1 - 460 - 0623</v>
      </c>
      <c r="B1018" s="23" t="s">
        <v>2347</v>
      </c>
      <c r="C1018" t="s">
        <v>19</v>
      </c>
      <c r="D1018" t="s">
        <v>17</v>
      </c>
      <c r="E1018" t="s">
        <v>18</v>
      </c>
      <c r="F1018" t="s">
        <v>134</v>
      </c>
      <c r="G1018" t="s">
        <v>134</v>
      </c>
      <c r="H1018" t="s">
        <v>10793</v>
      </c>
      <c r="I1018" t="s">
        <v>20</v>
      </c>
      <c r="J1018" t="s">
        <v>2349</v>
      </c>
      <c r="K1018" t="s">
        <v>21</v>
      </c>
      <c r="M1018" t="s">
        <v>10794</v>
      </c>
      <c r="N1018" t="s">
        <v>22</v>
      </c>
      <c r="O1018" t="s">
        <v>23</v>
      </c>
      <c r="P1018" t="s">
        <v>26</v>
      </c>
      <c r="Q1018" t="s">
        <v>2348</v>
      </c>
      <c r="R1018" s="13">
        <v>33</v>
      </c>
      <c r="S1018" s="13">
        <v>1</v>
      </c>
      <c r="T1018" s="21">
        <v>1</v>
      </c>
      <c r="V1018" t="s">
        <v>2154</v>
      </c>
      <c r="W1018" t="s">
        <v>17586</v>
      </c>
      <c r="X1018" s="20" t="str">
        <f>+IF(V1018="","-",CONCATENATE(V1018,"_",W1018))</f>
        <v>FINES_R01</v>
      </c>
      <c r="Y1018" s="59">
        <v>0.62589764595031738</v>
      </c>
      <c r="Z1018" t="s">
        <v>134</v>
      </c>
      <c r="AA1018" t="s">
        <v>2393</v>
      </c>
      <c r="AB1018" t="str">
        <f>+IF(W1018="","-",IF(W1018="UNICO","CENSO","MUESTRA"))</f>
        <v>MUESTRA</v>
      </c>
      <c r="AC1018" t="s">
        <v>2398</v>
      </c>
      <c r="AD1018" t="s">
        <v>10795</v>
      </c>
      <c r="AF1018">
        <f>+COUNTIF(Piloto!C:C,MARCO!A1018)</f>
        <v>0</v>
      </c>
    </row>
    <row r="1019" spans="1:32" x14ac:dyDescent="0.25">
      <c r="A1019" s="5" t="str">
        <f t="shared" si="15"/>
        <v>R 1 - D 1 - 460 - 3179</v>
      </c>
      <c r="B1019" s="23" t="s">
        <v>2347</v>
      </c>
      <c r="C1019" t="s">
        <v>19</v>
      </c>
      <c r="D1019" t="s">
        <v>17</v>
      </c>
      <c r="E1019" t="s">
        <v>18</v>
      </c>
      <c r="F1019" t="s">
        <v>134</v>
      </c>
      <c r="G1019" t="s">
        <v>134</v>
      </c>
      <c r="H1019" t="s">
        <v>2425</v>
      </c>
      <c r="I1019" t="s">
        <v>20</v>
      </c>
      <c r="J1019" t="s">
        <v>2349</v>
      </c>
      <c r="K1019" t="s">
        <v>21</v>
      </c>
      <c r="M1019" t="s">
        <v>2426</v>
      </c>
      <c r="N1019" t="s">
        <v>22</v>
      </c>
      <c r="O1019" t="s">
        <v>23</v>
      </c>
      <c r="P1019" t="s">
        <v>26</v>
      </c>
      <c r="Q1019" t="s">
        <v>2348</v>
      </c>
      <c r="R1019" s="13">
        <v>16</v>
      </c>
      <c r="S1019" s="13">
        <v>1</v>
      </c>
      <c r="T1019" s="21">
        <v>1</v>
      </c>
      <c r="V1019" t="s">
        <v>2154</v>
      </c>
      <c r="W1019" t="s">
        <v>17586</v>
      </c>
      <c r="X1019" s="20" t="str">
        <f>+IF(V1019="","-",CONCATENATE(V1019,"_",W1019))</f>
        <v>FINES_R01</v>
      </c>
      <c r="Y1019" s="59">
        <v>0.6276366114616394</v>
      </c>
      <c r="Z1019" t="s">
        <v>134</v>
      </c>
      <c r="AA1019" t="s">
        <v>2393</v>
      </c>
      <c r="AB1019" t="str">
        <f>+IF(W1019="","-",IF(W1019="UNICO","CENSO","MUESTRA"))</f>
        <v>MUESTRA</v>
      </c>
      <c r="AC1019" t="s">
        <v>2397</v>
      </c>
      <c r="AD1019" t="s">
        <v>2427</v>
      </c>
      <c r="AF1019">
        <f>+COUNTIF(Piloto!C:C,MARCO!A1019)</f>
        <v>0</v>
      </c>
    </row>
    <row r="1020" spans="1:32" x14ac:dyDescent="0.25">
      <c r="A1020" s="5" t="str">
        <f t="shared" si="15"/>
        <v>R 1 - D 14 - 451 - 3411</v>
      </c>
      <c r="B1020" s="23" t="s">
        <v>2347</v>
      </c>
      <c r="C1020" t="s">
        <v>19</v>
      </c>
      <c r="D1020" t="s">
        <v>418</v>
      </c>
      <c r="E1020" t="s">
        <v>420</v>
      </c>
      <c r="F1020" t="s">
        <v>134</v>
      </c>
      <c r="G1020" t="s">
        <v>134</v>
      </c>
      <c r="H1020" t="s">
        <v>2977</v>
      </c>
      <c r="I1020" t="s">
        <v>20</v>
      </c>
      <c r="J1020" t="s">
        <v>2349</v>
      </c>
      <c r="K1020" t="s">
        <v>21</v>
      </c>
      <c r="M1020" t="s">
        <v>2978</v>
      </c>
      <c r="N1020" t="s">
        <v>22</v>
      </c>
      <c r="O1020" t="s">
        <v>23</v>
      </c>
      <c r="P1020" t="s">
        <v>26</v>
      </c>
      <c r="Q1020" t="s">
        <v>2348</v>
      </c>
      <c r="R1020" s="13">
        <v>40</v>
      </c>
      <c r="S1020" s="13">
        <v>2</v>
      </c>
      <c r="T1020" s="21">
        <v>1</v>
      </c>
      <c r="V1020" t="s">
        <v>2154</v>
      </c>
      <c r="W1020" t="s">
        <v>17586</v>
      </c>
      <c r="X1020" s="20" t="str">
        <f>+IF(V1020="","-",CONCATENATE(V1020,"_",W1020))</f>
        <v>FINES_R01</v>
      </c>
      <c r="Y1020" s="59">
        <v>0.63412928581237793</v>
      </c>
      <c r="Z1020" t="s">
        <v>134</v>
      </c>
      <c r="AA1020" t="s">
        <v>2393</v>
      </c>
      <c r="AB1020" t="str">
        <f>+IF(W1020="","-",IF(W1020="UNICO","CENSO","MUESTRA"))</f>
        <v>MUESTRA</v>
      </c>
      <c r="AC1020" t="s">
        <v>2398</v>
      </c>
      <c r="AD1020" t="s">
        <v>2979</v>
      </c>
      <c r="AF1020">
        <f>+COUNTIF(Piloto!C:C,MARCO!A1020)</f>
        <v>0</v>
      </c>
    </row>
    <row r="1021" spans="1:32" x14ac:dyDescent="0.25">
      <c r="A1021" s="5" t="str">
        <f t="shared" si="15"/>
        <v>R 1 - D 1 - 452 - 3770</v>
      </c>
      <c r="B1021" s="23" t="s">
        <v>2347</v>
      </c>
      <c r="C1021" t="s">
        <v>19</v>
      </c>
      <c r="D1021" t="s">
        <v>17</v>
      </c>
      <c r="E1021" t="s">
        <v>18</v>
      </c>
      <c r="F1021" t="s">
        <v>134</v>
      </c>
      <c r="G1021" t="s">
        <v>134</v>
      </c>
      <c r="H1021" t="s">
        <v>2445</v>
      </c>
      <c r="I1021" t="s">
        <v>20</v>
      </c>
      <c r="J1021" t="s">
        <v>2349</v>
      </c>
      <c r="K1021" t="s">
        <v>21</v>
      </c>
      <c r="M1021" t="s">
        <v>2446</v>
      </c>
      <c r="N1021" t="s">
        <v>22</v>
      </c>
      <c r="O1021" t="s">
        <v>23</v>
      </c>
      <c r="P1021" t="s">
        <v>26</v>
      </c>
      <c r="Q1021" t="s">
        <v>2348</v>
      </c>
      <c r="R1021" s="13">
        <v>16</v>
      </c>
      <c r="S1021" s="13">
        <v>1</v>
      </c>
      <c r="T1021" s="21">
        <v>1</v>
      </c>
      <c r="V1021" t="s">
        <v>2154</v>
      </c>
      <c r="W1021" t="s">
        <v>17586</v>
      </c>
      <c r="X1021" s="20" t="str">
        <f>+IF(V1021="","-",CONCATENATE(V1021,"_",W1021))</f>
        <v>FINES_R01</v>
      </c>
      <c r="Y1021" s="59">
        <v>0.63527500629425049</v>
      </c>
      <c r="Z1021" t="s">
        <v>134</v>
      </c>
      <c r="AA1021" t="s">
        <v>2393</v>
      </c>
      <c r="AB1021" t="str">
        <f>+IF(W1021="","-",IF(W1021="UNICO","CENSO","MUESTRA"))</f>
        <v>MUESTRA</v>
      </c>
      <c r="AC1021" t="s">
        <v>2397</v>
      </c>
      <c r="AD1021" t="s">
        <v>2447</v>
      </c>
      <c r="AF1021">
        <f>+COUNTIF(Piloto!C:C,MARCO!A1021)</f>
        <v>0</v>
      </c>
    </row>
    <row r="1022" spans="1:32" x14ac:dyDescent="0.25">
      <c r="A1022" s="5" t="str">
        <f t="shared" si="15"/>
        <v>R 1 - D 1 - 453 - 3509</v>
      </c>
      <c r="B1022" s="23" t="s">
        <v>2347</v>
      </c>
      <c r="C1022" t="s">
        <v>19</v>
      </c>
      <c r="D1022" t="s">
        <v>17</v>
      </c>
      <c r="E1022" t="s">
        <v>18</v>
      </c>
      <c r="F1022" t="s">
        <v>134</v>
      </c>
      <c r="G1022" t="s">
        <v>134</v>
      </c>
      <c r="H1022" t="s">
        <v>2687</v>
      </c>
      <c r="I1022" t="s">
        <v>20</v>
      </c>
      <c r="J1022" t="s">
        <v>2349</v>
      </c>
      <c r="K1022" t="s">
        <v>21</v>
      </c>
      <c r="M1022" t="s">
        <v>2688</v>
      </c>
      <c r="N1022" t="s">
        <v>22</v>
      </c>
      <c r="O1022" t="s">
        <v>23</v>
      </c>
      <c r="P1022" t="s">
        <v>26</v>
      </c>
      <c r="Q1022" t="s">
        <v>2348</v>
      </c>
      <c r="R1022" s="13">
        <v>19</v>
      </c>
      <c r="S1022" s="13">
        <v>2</v>
      </c>
      <c r="T1022" s="21">
        <v>1</v>
      </c>
      <c r="V1022" t="s">
        <v>2154</v>
      </c>
      <c r="W1022" t="s">
        <v>17586</v>
      </c>
      <c r="X1022" s="20" t="str">
        <f>+IF(V1022="","-",CONCATENATE(V1022,"_",W1022))</f>
        <v>FINES_R01</v>
      </c>
      <c r="Y1022" s="59">
        <v>0.63917040824890137</v>
      </c>
      <c r="Z1022" t="s">
        <v>134</v>
      </c>
      <c r="AA1022" t="s">
        <v>2393</v>
      </c>
      <c r="AB1022" t="str">
        <f>+IF(W1022="","-",IF(W1022="UNICO","CENSO","MUESTRA"))</f>
        <v>MUESTRA</v>
      </c>
      <c r="AC1022" t="s">
        <v>2397</v>
      </c>
      <c r="AD1022" t="s">
        <v>2689</v>
      </c>
      <c r="AF1022">
        <f>+COUNTIF(Piloto!C:C,MARCO!A1022)</f>
        <v>0</v>
      </c>
    </row>
    <row r="1023" spans="1:32" x14ac:dyDescent="0.25">
      <c r="A1023" s="5" t="str">
        <f t="shared" si="15"/>
        <v>R 1 - D 114 - 452 - 3840</v>
      </c>
      <c r="B1023" s="23" t="s">
        <v>2347</v>
      </c>
      <c r="C1023" t="s">
        <v>19</v>
      </c>
      <c r="D1023" t="s">
        <v>311</v>
      </c>
      <c r="E1023" t="s">
        <v>1857</v>
      </c>
      <c r="F1023" t="s">
        <v>134</v>
      </c>
      <c r="G1023" t="s">
        <v>134</v>
      </c>
      <c r="H1023" t="s">
        <v>2917</v>
      </c>
      <c r="I1023" t="s">
        <v>20</v>
      </c>
      <c r="J1023" t="s">
        <v>2349</v>
      </c>
      <c r="K1023" t="s">
        <v>21</v>
      </c>
      <c r="M1023" t="s">
        <v>2918</v>
      </c>
      <c r="N1023" t="s">
        <v>22</v>
      </c>
      <c r="O1023" t="s">
        <v>23</v>
      </c>
      <c r="P1023" t="s">
        <v>26</v>
      </c>
      <c r="Q1023" t="s">
        <v>2348</v>
      </c>
      <c r="R1023" s="13">
        <v>14</v>
      </c>
      <c r="S1023" s="13">
        <v>1</v>
      </c>
      <c r="T1023" s="21">
        <v>1</v>
      </c>
      <c r="V1023" t="s">
        <v>2154</v>
      </c>
      <c r="W1023" t="s">
        <v>17586</v>
      </c>
      <c r="X1023" s="20" t="str">
        <f>+IF(V1023="","-",CONCATENATE(V1023,"_",W1023))</f>
        <v>FINES_R01</v>
      </c>
      <c r="Y1023" s="59">
        <v>0.64078390598297119</v>
      </c>
      <c r="Z1023" t="s">
        <v>134</v>
      </c>
      <c r="AA1023" t="s">
        <v>2393</v>
      </c>
      <c r="AB1023" t="str">
        <f>+IF(W1023="","-",IF(W1023="UNICO","CENSO","MUESTRA"))</f>
        <v>MUESTRA</v>
      </c>
      <c r="AC1023" t="s">
        <v>2398</v>
      </c>
      <c r="AD1023" t="s">
        <v>2919</v>
      </c>
      <c r="AF1023">
        <f>+COUNTIF(Piloto!C:C,MARCO!A1023)</f>
        <v>0</v>
      </c>
    </row>
    <row r="1024" spans="1:32" x14ac:dyDescent="0.25">
      <c r="A1024" s="5" t="str">
        <f t="shared" si="15"/>
        <v>R 1 - D 14 - 451 - 3820</v>
      </c>
      <c r="B1024" s="23" t="s">
        <v>2347</v>
      </c>
      <c r="C1024" t="s">
        <v>19</v>
      </c>
      <c r="D1024" t="s">
        <v>418</v>
      </c>
      <c r="E1024" t="s">
        <v>420</v>
      </c>
      <c r="F1024" t="s">
        <v>134</v>
      </c>
      <c r="G1024" t="s">
        <v>134</v>
      </c>
      <c r="H1024" t="s">
        <v>10886</v>
      </c>
      <c r="I1024" t="s">
        <v>20</v>
      </c>
      <c r="J1024" t="s">
        <v>2349</v>
      </c>
      <c r="K1024" t="s">
        <v>21</v>
      </c>
      <c r="M1024" t="s">
        <v>10887</v>
      </c>
      <c r="N1024" t="s">
        <v>22</v>
      </c>
      <c r="O1024" t="s">
        <v>23</v>
      </c>
      <c r="P1024" t="s">
        <v>26</v>
      </c>
      <c r="Q1024" t="s">
        <v>2348</v>
      </c>
      <c r="R1024" s="13">
        <v>20</v>
      </c>
      <c r="S1024" s="13">
        <v>1</v>
      </c>
      <c r="T1024" s="21">
        <v>1</v>
      </c>
      <c r="V1024" t="s">
        <v>2154</v>
      </c>
      <c r="W1024" t="s">
        <v>17586</v>
      </c>
      <c r="X1024" s="20" t="str">
        <f>+IF(V1024="","-",CONCATENATE(V1024,"_",W1024))</f>
        <v>FINES_R01</v>
      </c>
      <c r="Y1024" s="59">
        <v>0.64315927028656006</v>
      </c>
      <c r="Z1024" t="s">
        <v>134</v>
      </c>
      <c r="AA1024" t="s">
        <v>2393</v>
      </c>
      <c r="AB1024" t="str">
        <f>+IF(W1024="","-",IF(W1024="UNICO","CENSO","MUESTRA"))</f>
        <v>MUESTRA</v>
      </c>
      <c r="AC1024" t="s">
        <v>2398</v>
      </c>
      <c r="AD1024" t="s">
        <v>10888</v>
      </c>
      <c r="AF1024">
        <f>+COUNTIF(Piloto!C:C,MARCO!A1024)</f>
        <v>0</v>
      </c>
    </row>
    <row r="1025" spans="1:32" x14ac:dyDescent="0.25">
      <c r="A1025" s="5" t="str">
        <f t="shared" si="15"/>
        <v>R 1 - D 1 - 457 - 0016</v>
      </c>
      <c r="B1025" s="23" t="s">
        <v>2347</v>
      </c>
      <c r="C1025" t="s">
        <v>19</v>
      </c>
      <c r="D1025" t="s">
        <v>17</v>
      </c>
      <c r="E1025" t="s">
        <v>18</v>
      </c>
      <c r="F1025" t="s">
        <v>134</v>
      </c>
      <c r="G1025" t="s">
        <v>134</v>
      </c>
      <c r="H1025" t="s">
        <v>10797</v>
      </c>
      <c r="I1025" t="s">
        <v>20</v>
      </c>
      <c r="J1025" t="s">
        <v>2349</v>
      </c>
      <c r="K1025" t="s">
        <v>21</v>
      </c>
      <c r="M1025" t="s">
        <v>2049</v>
      </c>
      <c r="N1025" t="s">
        <v>22</v>
      </c>
      <c r="O1025" t="s">
        <v>23</v>
      </c>
      <c r="P1025" t="s">
        <v>26</v>
      </c>
      <c r="Q1025" t="s">
        <v>2348</v>
      </c>
      <c r="R1025" s="13">
        <v>16</v>
      </c>
      <c r="S1025" s="13">
        <v>1</v>
      </c>
      <c r="T1025" s="21">
        <v>1</v>
      </c>
      <c r="V1025" t="s">
        <v>2154</v>
      </c>
      <c r="W1025" t="s">
        <v>17586</v>
      </c>
      <c r="X1025" s="20" t="str">
        <f>+IF(V1025="","-",CONCATENATE(V1025,"_",W1025))</f>
        <v>FINES_R01</v>
      </c>
      <c r="Y1025" s="59">
        <v>0.64552396535873413</v>
      </c>
      <c r="Z1025" t="s">
        <v>134</v>
      </c>
      <c r="AA1025" t="s">
        <v>2393</v>
      </c>
      <c r="AB1025" t="str">
        <f>+IF(W1025="","-",IF(W1025="UNICO","CENSO","MUESTRA"))</f>
        <v>MUESTRA</v>
      </c>
      <c r="AC1025" t="s">
        <v>2398</v>
      </c>
      <c r="AD1025" t="s">
        <v>10798</v>
      </c>
      <c r="AF1025">
        <f>+COUNTIF(Piloto!C:C,MARCO!A1025)</f>
        <v>0</v>
      </c>
    </row>
    <row r="1026" spans="1:32" x14ac:dyDescent="0.25">
      <c r="A1026" s="5" t="str">
        <f t="shared" si="15"/>
        <v>R 1 - D 1 - 453 - 4626</v>
      </c>
      <c r="B1026" s="23" t="s">
        <v>2347</v>
      </c>
      <c r="C1026" t="s">
        <v>19</v>
      </c>
      <c r="D1026" t="s">
        <v>17</v>
      </c>
      <c r="E1026" t="s">
        <v>18</v>
      </c>
      <c r="F1026" t="s">
        <v>134</v>
      </c>
      <c r="G1026" t="s">
        <v>134</v>
      </c>
      <c r="H1026" t="s">
        <v>10807</v>
      </c>
      <c r="I1026" t="s">
        <v>20</v>
      </c>
      <c r="J1026" t="s">
        <v>2349</v>
      </c>
      <c r="K1026" t="s">
        <v>21</v>
      </c>
      <c r="M1026" t="s">
        <v>10808</v>
      </c>
      <c r="N1026" t="s">
        <v>22</v>
      </c>
      <c r="O1026" t="s">
        <v>23</v>
      </c>
      <c r="P1026" t="s">
        <v>26</v>
      </c>
      <c r="Q1026" t="s">
        <v>2348</v>
      </c>
      <c r="R1026" s="13">
        <v>25</v>
      </c>
      <c r="S1026" s="13">
        <v>1</v>
      </c>
      <c r="T1026" s="21">
        <v>1</v>
      </c>
      <c r="V1026" t="s">
        <v>2154</v>
      </c>
      <c r="W1026" t="s">
        <v>17586</v>
      </c>
      <c r="X1026" s="20" t="str">
        <f>+IF(V1026="","-",CONCATENATE(V1026,"_",W1026))</f>
        <v>FINES_R01</v>
      </c>
      <c r="Y1026" s="59">
        <v>0.64604073762893677</v>
      </c>
      <c r="Z1026" t="s">
        <v>134</v>
      </c>
      <c r="AA1026" t="s">
        <v>2393</v>
      </c>
      <c r="AB1026" t="str">
        <f>+IF(W1026="","-",IF(W1026="UNICO","CENSO","MUESTRA"))</f>
        <v>MUESTRA</v>
      </c>
      <c r="AC1026" t="s">
        <v>2397</v>
      </c>
      <c r="AD1026" t="s">
        <v>10809</v>
      </c>
      <c r="AF1026">
        <f>+COUNTIF(Piloto!C:C,MARCO!A1026)</f>
        <v>0</v>
      </c>
    </row>
    <row r="1027" spans="1:32" x14ac:dyDescent="0.25">
      <c r="A1027" s="5" t="str">
        <f t="shared" ref="A1027:A1090" si="16">+H1027</f>
        <v>R 1 - D 114 - 452 - 0083</v>
      </c>
      <c r="B1027" s="23" t="s">
        <v>2347</v>
      </c>
      <c r="C1027" t="s">
        <v>19</v>
      </c>
      <c r="D1027" t="s">
        <v>311</v>
      </c>
      <c r="E1027" t="s">
        <v>1857</v>
      </c>
      <c r="F1027" t="s">
        <v>134</v>
      </c>
      <c r="G1027" t="s">
        <v>134</v>
      </c>
      <c r="H1027" t="s">
        <v>2947</v>
      </c>
      <c r="I1027" t="s">
        <v>20</v>
      </c>
      <c r="J1027" t="s">
        <v>2349</v>
      </c>
      <c r="K1027" t="s">
        <v>21</v>
      </c>
      <c r="M1027" t="s">
        <v>2164</v>
      </c>
      <c r="N1027" t="s">
        <v>22</v>
      </c>
      <c r="O1027" t="s">
        <v>23</v>
      </c>
      <c r="P1027" t="s">
        <v>26</v>
      </c>
      <c r="Q1027" t="s">
        <v>2348</v>
      </c>
      <c r="R1027" s="13">
        <v>17</v>
      </c>
      <c r="S1027" s="13">
        <v>1</v>
      </c>
      <c r="T1027" s="21">
        <v>1</v>
      </c>
      <c r="V1027" t="s">
        <v>2154</v>
      </c>
      <c r="W1027" t="s">
        <v>17586</v>
      </c>
      <c r="X1027" s="20" t="str">
        <f>+IF(V1027="","-",CONCATENATE(V1027,"_",W1027))</f>
        <v>FINES_R01</v>
      </c>
      <c r="Y1027" s="59">
        <v>0.64767712354660034</v>
      </c>
      <c r="Z1027" t="s">
        <v>134</v>
      </c>
      <c r="AA1027" t="s">
        <v>2393</v>
      </c>
      <c r="AB1027" t="str">
        <f>+IF(W1027="","-",IF(W1027="UNICO","CENSO","MUESTRA"))</f>
        <v>MUESTRA</v>
      </c>
      <c r="AC1027" t="s">
        <v>2397</v>
      </c>
      <c r="AD1027" t="s">
        <v>2948</v>
      </c>
      <c r="AF1027">
        <f>+COUNTIF(Piloto!C:C,MARCO!A1027)</f>
        <v>0</v>
      </c>
    </row>
    <row r="1028" spans="1:32" x14ac:dyDescent="0.25">
      <c r="A1028" s="5" t="str">
        <f t="shared" si="16"/>
        <v>R 1 - D 14 - 452 - 2699</v>
      </c>
      <c r="B1028" s="23" t="s">
        <v>2347</v>
      </c>
      <c r="C1028" t="s">
        <v>19</v>
      </c>
      <c r="D1028" t="s">
        <v>418</v>
      </c>
      <c r="E1028" t="s">
        <v>420</v>
      </c>
      <c r="F1028" t="s">
        <v>134</v>
      </c>
      <c r="G1028" t="s">
        <v>134</v>
      </c>
      <c r="H1028" t="s">
        <v>2963</v>
      </c>
      <c r="I1028" t="s">
        <v>20</v>
      </c>
      <c r="J1028" t="s">
        <v>2349</v>
      </c>
      <c r="K1028" t="s">
        <v>21</v>
      </c>
      <c r="M1028" t="s">
        <v>2964</v>
      </c>
      <c r="N1028" t="s">
        <v>22</v>
      </c>
      <c r="O1028" t="s">
        <v>23</v>
      </c>
      <c r="P1028" t="s">
        <v>26</v>
      </c>
      <c r="Q1028" t="s">
        <v>2348</v>
      </c>
      <c r="R1028" s="13">
        <v>14</v>
      </c>
      <c r="S1028" s="13">
        <v>1</v>
      </c>
      <c r="T1028" s="21">
        <v>1</v>
      </c>
      <c r="V1028" t="s">
        <v>2154</v>
      </c>
      <c r="W1028" t="s">
        <v>17586</v>
      </c>
      <c r="X1028" s="20" t="str">
        <f>+IF(V1028="","-",CONCATENATE(V1028,"_",W1028))</f>
        <v>FINES_R01</v>
      </c>
      <c r="Y1028" s="59">
        <v>0.65193229913711548</v>
      </c>
      <c r="Z1028" t="s">
        <v>134</v>
      </c>
      <c r="AA1028" t="s">
        <v>2393</v>
      </c>
      <c r="AB1028" t="str">
        <f>+IF(W1028="","-",IF(W1028="UNICO","CENSO","MUESTRA"))</f>
        <v>MUESTRA</v>
      </c>
      <c r="AC1028" t="s">
        <v>2397</v>
      </c>
      <c r="AD1028" t="s">
        <v>2965</v>
      </c>
      <c r="AF1028">
        <f>+COUNTIF(Piloto!C:C,MARCO!A1028)</f>
        <v>0</v>
      </c>
    </row>
    <row r="1029" spans="1:32" x14ac:dyDescent="0.25">
      <c r="A1029" s="5" t="str">
        <f t="shared" si="16"/>
        <v>R 1 - D 1 - 462 - 1630</v>
      </c>
      <c r="B1029" s="23" t="s">
        <v>2347</v>
      </c>
      <c r="C1029" t="s">
        <v>19</v>
      </c>
      <c r="D1029" t="s">
        <v>17</v>
      </c>
      <c r="E1029" t="s">
        <v>18</v>
      </c>
      <c r="F1029" t="s">
        <v>134</v>
      </c>
      <c r="G1029" t="s">
        <v>134</v>
      </c>
      <c r="H1029" t="s">
        <v>2661</v>
      </c>
      <c r="I1029" t="s">
        <v>20</v>
      </c>
      <c r="J1029" t="s">
        <v>2349</v>
      </c>
      <c r="K1029" t="s">
        <v>21</v>
      </c>
      <c r="M1029" t="s">
        <v>2662</v>
      </c>
      <c r="N1029" t="s">
        <v>22</v>
      </c>
      <c r="O1029" t="s">
        <v>23</v>
      </c>
      <c r="P1029" t="s">
        <v>26</v>
      </c>
      <c r="Q1029" t="s">
        <v>2348</v>
      </c>
      <c r="R1029" s="13">
        <v>36</v>
      </c>
      <c r="S1029" s="13">
        <v>1</v>
      </c>
      <c r="T1029" s="21">
        <v>1</v>
      </c>
      <c r="V1029" t="s">
        <v>2154</v>
      </c>
      <c r="W1029" t="s">
        <v>17586</v>
      </c>
      <c r="X1029" s="20" t="str">
        <f>+IF(V1029="","-",CONCATENATE(V1029,"_",W1029))</f>
        <v>FINES_R01</v>
      </c>
      <c r="Y1029" s="59">
        <v>0.65314829349517822</v>
      </c>
      <c r="Z1029" t="s">
        <v>134</v>
      </c>
      <c r="AA1029" t="s">
        <v>2393</v>
      </c>
      <c r="AB1029" t="str">
        <f>+IF(W1029="","-",IF(W1029="UNICO","CENSO","MUESTRA"))</f>
        <v>MUESTRA</v>
      </c>
      <c r="AC1029" t="s">
        <v>2398</v>
      </c>
      <c r="AD1029" t="s">
        <v>2663</v>
      </c>
      <c r="AF1029">
        <f>+COUNTIF(Piloto!C:C,MARCO!A1029)</f>
        <v>0</v>
      </c>
    </row>
    <row r="1030" spans="1:32" x14ac:dyDescent="0.25">
      <c r="A1030" s="5" t="str">
        <f t="shared" si="16"/>
        <v>R 1 - D 14 - 451 - 1198</v>
      </c>
      <c r="B1030" s="23" t="s">
        <v>2347</v>
      </c>
      <c r="C1030" t="s">
        <v>19</v>
      </c>
      <c r="D1030" t="s">
        <v>418</v>
      </c>
      <c r="E1030" t="s">
        <v>420</v>
      </c>
      <c r="F1030" t="s">
        <v>134</v>
      </c>
      <c r="G1030" t="s">
        <v>134</v>
      </c>
      <c r="H1030" t="s">
        <v>2967</v>
      </c>
      <c r="I1030" t="s">
        <v>20</v>
      </c>
      <c r="J1030" t="s">
        <v>2349</v>
      </c>
      <c r="K1030" t="s">
        <v>21</v>
      </c>
      <c r="M1030" t="s">
        <v>2968</v>
      </c>
      <c r="N1030" t="s">
        <v>22</v>
      </c>
      <c r="O1030" t="s">
        <v>23</v>
      </c>
      <c r="P1030" t="s">
        <v>26</v>
      </c>
      <c r="Q1030" t="s">
        <v>2348</v>
      </c>
      <c r="R1030" s="13">
        <v>16</v>
      </c>
      <c r="S1030" s="13">
        <v>1</v>
      </c>
      <c r="T1030" s="21">
        <v>1</v>
      </c>
      <c r="V1030" t="s">
        <v>2154</v>
      </c>
      <c r="W1030" t="s">
        <v>17586</v>
      </c>
      <c r="X1030" s="20" t="str">
        <f>+IF(V1030="","-",CONCATENATE(V1030,"_",W1030))</f>
        <v>FINES_R01</v>
      </c>
      <c r="Y1030" s="59">
        <v>0.65636551380157471</v>
      </c>
      <c r="Z1030" t="s">
        <v>134</v>
      </c>
      <c r="AA1030" t="s">
        <v>2393</v>
      </c>
      <c r="AB1030" t="str">
        <f>+IF(W1030="","-",IF(W1030="UNICO","CENSO","MUESTRA"))</f>
        <v>MUESTRA</v>
      </c>
      <c r="AC1030" t="s">
        <v>2398</v>
      </c>
      <c r="AD1030" t="s">
        <v>2969</v>
      </c>
      <c r="AF1030">
        <f>+COUNTIF(Piloto!C:C,MARCO!A1030)</f>
        <v>0</v>
      </c>
    </row>
    <row r="1031" spans="1:32" x14ac:dyDescent="0.25">
      <c r="A1031" s="5" t="str">
        <f t="shared" si="16"/>
        <v>R 1 - D 14 - 452 - 1198</v>
      </c>
      <c r="B1031" s="23" t="s">
        <v>2347</v>
      </c>
      <c r="C1031" t="s">
        <v>19</v>
      </c>
      <c r="D1031" t="s">
        <v>418</v>
      </c>
      <c r="E1031" t="s">
        <v>420</v>
      </c>
      <c r="F1031" t="s">
        <v>134</v>
      </c>
      <c r="G1031" t="s">
        <v>134</v>
      </c>
      <c r="H1031" t="s">
        <v>2975</v>
      </c>
      <c r="I1031" t="s">
        <v>20</v>
      </c>
      <c r="J1031" t="s">
        <v>2349</v>
      </c>
      <c r="K1031" t="s">
        <v>21</v>
      </c>
      <c r="M1031" t="s">
        <v>2968</v>
      </c>
      <c r="N1031" t="s">
        <v>22</v>
      </c>
      <c r="O1031" t="s">
        <v>23</v>
      </c>
      <c r="P1031" t="s">
        <v>26</v>
      </c>
      <c r="Q1031" t="s">
        <v>2348</v>
      </c>
      <c r="R1031" s="13">
        <v>15</v>
      </c>
      <c r="S1031" s="13">
        <v>1</v>
      </c>
      <c r="T1031" s="21">
        <v>1</v>
      </c>
      <c r="V1031" t="s">
        <v>2154</v>
      </c>
      <c r="W1031" t="s">
        <v>17586</v>
      </c>
      <c r="X1031" s="20" t="str">
        <f>+IF(V1031="","-",CONCATENATE(V1031,"_",W1031))</f>
        <v>FINES_R01</v>
      </c>
      <c r="Y1031" s="59">
        <v>0.65636551380157471</v>
      </c>
      <c r="Z1031" t="s">
        <v>134</v>
      </c>
      <c r="AA1031" t="s">
        <v>2393</v>
      </c>
      <c r="AB1031" t="str">
        <f>+IF(W1031="","-",IF(W1031="UNICO","CENSO","MUESTRA"))</f>
        <v>MUESTRA</v>
      </c>
      <c r="AC1031" t="s">
        <v>2397</v>
      </c>
      <c r="AD1031" t="s">
        <v>2969</v>
      </c>
      <c r="AF1031">
        <f>+COUNTIF(Piloto!C:C,MARCO!A1031)</f>
        <v>0</v>
      </c>
    </row>
    <row r="1032" spans="1:32" x14ac:dyDescent="0.25">
      <c r="A1032" s="5" t="str">
        <f t="shared" si="16"/>
        <v>R 1 - D 113 - 452 - 2057</v>
      </c>
      <c r="B1032" s="23" t="s">
        <v>2347</v>
      </c>
      <c r="C1032" t="s">
        <v>19</v>
      </c>
      <c r="D1032" t="s">
        <v>181</v>
      </c>
      <c r="E1032" t="s">
        <v>1843</v>
      </c>
      <c r="F1032" t="s">
        <v>134</v>
      </c>
      <c r="G1032" t="s">
        <v>134</v>
      </c>
      <c r="H1032" t="s">
        <v>2826</v>
      </c>
      <c r="I1032" t="s">
        <v>20</v>
      </c>
      <c r="J1032" t="s">
        <v>2349</v>
      </c>
      <c r="K1032" t="s">
        <v>21</v>
      </c>
      <c r="M1032" t="s">
        <v>2827</v>
      </c>
      <c r="N1032" t="s">
        <v>22</v>
      </c>
      <c r="O1032" t="s">
        <v>23</v>
      </c>
      <c r="P1032" t="s">
        <v>26</v>
      </c>
      <c r="Q1032" t="s">
        <v>2348</v>
      </c>
      <c r="R1032" s="13">
        <v>34</v>
      </c>
      <c r="S1032" s="13">
        <v>2</v>
      </c>
      <c r="T1032" s="21">
        <v>1</v>
      </c>
      <c r="V1032" t="s">
        <v>2154</v>
      </c>
      <c r="W1032" t="s">
        <v>17586</v>
      </c>
      <c r="X1032" s="20" t="str">
        <f>+IF(V1032="","-",CONCATENATE(V1032,"_",W1032))</f>
        <v>FINES_R01</v>
      </c>
      <c r="Y1032" s="59">
        <v>0.6633838415145874</v>
      </c>
      <c r="Z1032" t="s">
        <v>134</v>
      </c>
      <c r="AA1032" t="s">
        <v>2393</v>
      </c>
      <c r="AB1032" t="str">
        <f>+IF(W1032="","-",IF(W1032="UNICO","CENSO","MUESTRA"))</f>
        <v>MUESTRA</v>
      </c>
      <c r="AC1032" t="s">
        <v>2397</v>
      </c>
      <c r="AD1032" t="s">
        <v>2828</v>
      </c>
      <c r="AF1032">
        <f>+COUNTIF(Piloto!C:C,MARCO!A1032)</f>
        <v>0</v>
      </c>
    </row>
    <row r="1033" spans="1:32" x14ac:dyDescent="0.25">
      <c r="A1033" s="5" t="str">
        <f t="shared" si="16"/>
        <v>R 1 - D 1 - 466 - 1007</v>
      </c>
      <c r="B1033" s="23" t="s">
        <v>2347</v>
      </c>
      <c r="C1033" t="s">
        <v>19</v>
      </c>
      <c r="D1033" t="s">
        <v>17</v>
      </c>
      <c r="E1033" t="s">
        <v>18</v>
      </c>
      <c r="F1033" t="s">
        <v>134</v>
      </c>
      <c r="G1033" t="s">
        <v>134</v>
      </c>
      <c r="H1033" t="s">
        <v>10778</v>
      </c>
      <c r="I1033" t="s">
        <v>20</v>
      </c>
      <c r="J1033" t="s">
        <v>2349</v>
      </c>
      <c r="K1033" t="s">
        <v>21</v>
      </c>
      <c r="M1033" t="s">
        <v>10779</v>
      </c>
      <c r="N1033" t="s">
        <v>22</v>
      </c>
      <c r="O1033" t="s">
        <v>23</v>
      </c>
      <c r="P1033" t="s">
        <v>26</v>
      </c>
      <c r="Q1033" t="s">
        <v>2348</v>
      </c>
      <c r="R1033" s="13">
        <v>26</v>
      </c>
      <c r="S1033" s="13">
        <v>1</v>
      </c>
      <c r="T1033" s="21">
        <v>1</v>
      </c>
      <c r="V1033" t="s">
        <v>2154</v>
      </c>
      <c r="W1033" t="s">
        <v>17586</v>
      </c>
      <c r="X1033" s="20" t="str">
        <f>+IF(V1033="","-",CONCATENATE(V1033,"_",W1033))</f>
        <v>FINES_R01</v>
      </c>
      <c r="Y1033" s="59">
        <v>0.67171174287796021</v>
      </c>
      <c r="Z1033" t="s">
        <v>134</v>
      </c>
      <c r="AA1033" t="s">
        <v>2393</v>
      </c>
      <c r="AB1033" t="str">
        <f>+IF(W1033="","-",IF(W1033="UNICO","CENSO","MUESTRA"))</f>
        <v>MUESTRA</v>
      </c>
      <c r="AC1033" t="s">
        <v>2398</v>
      </c>
      <c r="AD1033" t="s">
        <v>10780</v>
      </c>
      <c r="AF1033">
        <f>+COUNTIF(Piloto!C:C,MARCO!A1033)</f>
        <v>0</v>
      </c>
    </row>
    <row r="1034" spans="1:32" x14ac:dyDescent="0.25">
      <c r="A1034" s="5" t="str">
        <f t="shared" si="16"/>
        <v>R 1 - D 1 - 453 - 3861</v>
      </c>
      <c r="B1034" s="23" t="s">
        <v>2347</v>
      </c>
      <c r="C1034" t="s">
        <v>19</v>
      </c>
      <c r="D1034" t="s">
        <v>17</v>
      </c>
      <c r="E1034" t="s">
        <v>18</v>
      </c>
      <c r="F1034" t="s">
        <v>134</v>
      </c>
      <c r="G1034" t="s">
        <v>134</v>
      </c>
      <c r="H1034" t="s">
        <v>2614</v>
      </c>
      <c r="I1034" t="s">
        <v>20</v>
      </c>
      <c r="J1034" t="s">
        <v>2349</v>
      </c>
      <c r="K1034" t="s">
        <v>21</v>
      </c>
      <c r="M1034" t="s">
        <v>2615</v>
      </c>
      <c r="N1034" t="s">
        <v>22</v>
      </c>
      <c r="O1034" t="s">
        <v>23</v>
      </c>
      <c r="P1034" t="s">
        <v>26</v>
      </c>
      <c r="Q1034" t="s">
        <v>2348</v>
      </c>
      <c r="R1034" s="13">
        <v>27</v>
      </c>
      <c r="S1034" s="13">
        <v>1</v>
      </c>
      <c r="T1034" s="21">
        <v>1</v>
      </c>
      <c r="V1034" t="s">
        <v>2154</v>
      </c>
      <c r="W1034" t="s">
        <v>17586</v>
      </c>
      <c r="X1034" s="20" t="str">
        <f>+IF(V1034="","-",CONCATENATE(V1034,"_",W1034))</f>
        <v>FINES_R01</v>
      </c>
      <c r="Y1034" s="59">
        <v>0.68507230281829834</v>
      </c>
      <c r="Z1034" t="s">
        <v>134</v>
      </c>
      <c r="AA1034" t="s">
        <v>2393</v>
      </c>
      <c r="AB1034" t="str">
        <f>+IF(W1034="","-",IF(W1034="UNICO","CENSO","MUESTRA"))</f>
        <v>MUESTRA</v>
      </c>
      <c r="AC1034" t="s">
        <v>2398</v>
      </c>
      <c r="AD1034" t="s">
        <v>2616</v>
      </c>
      <c r="AF1034">
        <f>+COUNTIF(Piloto!C:C,MARCO!A1034)</f>
        <v>0</v>
      </c>
    </row>
    <row r="1035" spans="1:32" x14ac:dyDescent="0.25">
      <c r="A1035" s="5" t="str">
        <f t="shared" si="16"/>
        <v>R 1 - D 1 - 460 - 0621</v>
      </c>
      <c r="B1035" s="23" t="s">
        <v>2347</v>
      </c>
      <c r="C1035" t="s">
        <v>19</v>
      </c>
      <c r="D1035" t="s">
        <v>17</v>
      </c>
      <c r="E1035" t="s">
        <v>18</v>
      </c>
      <c r="F1035" t="s">
        <v>134</v>
      </c>
      <c r="G1035" t="s">
        <v>134</v>
      </c>
      <c r="H1035" t="s">
        <v>2512</v>
      </c>
      <c r="I1035" t="s">
        <v>20</v>
      </c>
      <c r="J1035" t="s">
        <v>2349</v>
      </c>
      <c r="K1035" t="s">
        <v>21</v>
      </c>
      <c r="M1035" t="s">
        <v>2513</v>
      </c>
      <c r="N1035" t="s">
        <v>22</v>
      </c>
      <c r="O1035" t="s">
        <v>23</v>
      </c>
      <c r="P1035" t="s">
        <v>26</v>
      </c>
      <c r="Q1035" t="s">
        <v>2348</v>
      </c>
      <c r="R1035" s="13">
        <v>56</v>
      </c>
      <c r="S1035" s="13">
        <v>3</v>
      </c>
      <c r="T1035" s="21">
        <v>1</v>
      </c>
      <c r="V1035" t="s">
        <v>2154</v>
      </c>
      <c r="W1035" t="s">
        <v>17586</v>
      </c>
      <c r="X1035" s="20" t="str">
        <f>+IF(V1035="","-",CONCATENATE(V1035,"_",W1035))</f>
        <v>FINES_R01</v>
      </c>
      <c r="Y1035" s="59">
        <v>0.69476735591888428</v>
      </c>
      <c r="Z1035" t="s">
        <v>134</v>
      </c>
      <c r="AA1035" t="s">
        <v>2393</v>
      </c>
      <c r="AB1035" t="str">
        <f>+IF(W1035="","-",IF(W1035="UNICO","CENSO","MUESTRA"))</f>
        <v>MUESTRA</v>
      </c>
      <c r="AC1035" t="s">
        <v>2397</v>
      </c>
      <c r="AD1035" t="s">
        <v>2514</v>
      </c>
      <c r="AF1035">
        <f>+COUNTIF(Piloto!C:C,MARCO!A1035)</f>
        <v>0</v>
      </c>
    </row>
    <row r="1036" spans="1:32" x14ac:dyDescent="0.25">
      <c r="A1036" s="5" t="str">
        <f t="shared" si="16"/>
        <v>R 1 - D 1 - 452 - 0793</v>
      </c>
      <c r="B1036" s="23" t="s">
        <v>2347</v>
      </c>
      <c r="C1036" t="s">
        <v>19</v>
      </c>
      <c r="D1036" t="s">
        <v>17</v>
      </c>
      <c r="E1036" t="s">
        <v>18</v>
      </c>
      <c r="F1036" t="s">
        <v>134</v>
      </c>
      <c r="G1036" t="s">
        <v>134</v>
      </c>
      <c r="H1036" t="s">
        <v>2492</v>
      </c>
      <c r="I1036" t="s">
        <v>20</v>
      </c>
      <c r="J1036" t="s">
        <v>2349</v>
      </c>
      <c r="K1036" t="s">
        <v>21</v>
      </c>
      <c r="M1036" t="s">
        <v>2493</v>
      </c>
      <c r="N1036" t="s">
        <v>22</v>
      </c>
      <c r="O1036" t="s">
        <v>23</v>
      </c>
      <c r="P1036" t="s">
        <v>26</v>
      </c>
      <c r="Q1036" t="s">
        <v>2348</v>
      </c>
      <c r="R1036" s="13">
        <v>153</v>
      </c>
      <c r="S1036" s="13">
        <v>8</v>
      </c>
      <c r="T1036" s="21">
        <v>1</v>
      </c>
      <c r="V1036" t="s">
        <v>2154</v>
      </c>
      <c r="W1036" t="s">
        <v>17586</v>
      </c>
      <c r="X1036" s="20" t="str">
        <f>+IF(V1036="","-",CONCATENATE(V1036,"_",W1036))</f>
        <v>FINES_R01</v>
      </c>
      <c r="Y1036" s="59">
        <v>0.69564294815063477</v>
      </c>
      <c r="Z1036" t="s">
        <v>134</v>
      </c>
      <c r="AA1036" t="s">
        <v>2393</v>
      </c>
      <c r="AB1036" t="str">
        <f>+IF(W1036="","-",IF(W1036="UNICO","CENSO","MUESTRA"))</f>
        <v>MUESTRA</v>
      </c>
      <c r="AC1036" t="s">
        <v>2398</v>
      </c>
      <c r="AD1036" t="s">
        <v>2494</v>
      </c>
      <c r="AF1036">
        <f>+COUNTIF(Piloto!C:C,MARCO!A1036)</f>
        <v>0</v>
      </c>
    </row>
    <row r="1037" spans="1:32" x14ac:dyDescent="0.25">
      <c r="A1037" s="5" t="str">
        <f t="shared" si="16"/>
        <v>R 1 - D 113 - 452 - 3798</v>
      </c>
      <c r="B1037" s="23" t="s">
        <v>2347</v>
      </c>
      <c r="C1037" t="s">
        <v>19</v>
      </c>
      <c r="D1037" t="s">
        <v>181</v>
      </c>
      <c r="E1037" t="s">
        <v>1843</v>
      </c>
      <c r="F1037" t="s">
        <v>134</v>
      </c>
      <c r="G1037" t="s">
        <v>134</v>
      </c>
      <c r="H1037" t="s">
        <v>2806</v>
      </c>
      <c r="I1037" t="s">
        <v>20</v>
      </c>
      <c r="J1037" t="s">
        <v>2349</v>
      </c>
      <c r="K1037" t="s">
        <v>21</v>
      </c>
      <c r="M1037" t="s">
        <v>2807</v>
      </c>
      <c r="N1037" t="s">
        <v>22</v>
      </c>
      <c r="O1037" t="s">
        <v>23</v>
      </c>
      <c r="P1037" t="s">
        <v>26</v>
      </c>
      <c r="Q1037" t="s">
        <v>2348</v>
      </c>
      <c r="R1037" s="13">
        <v>22</v>
      </c>
      <c r="S1037" s="13">
        <v>1</v>
      </c>
      <c r="T1037" s="21">
        <v>1</v>
      </c>
      <c r="V1037" t="s">
        <v>2154</v>
      </c>
      <c r="W1037" t="s">
        <v>17586</v>
      </c>
      <c r="X1037" s="20" t="str">
        <f>+IF(V1037="","-",CONCATENATE(V1037,"_",W1037))</f>
        <v>FINES_R01</v>
      </c>
      <c r="Y1037" s="59">
        <v>0.71322721242904663</v>
      </c>
      <c r="Z1037" t="s">
        <v>134</v>
      </c>
      <c r="AA1037" t="s">
        <v>2393</v>
      </c>
      <c r="AB1037" t="str">
        <f>+IF(W1037="","-",IF(W1037="UNICO","CENSO","MUESTRA"))</f>
        <v>MUESTRA</v>
      </c>
      <c r="AC1037" t="s">
        <v>2398</v>
      </c>
      <c r="AD1037" t="s">
        <v>2808</v>
      </c>
      <c r="AF1037">
        <f>+COUNTIF(Piloto!C:C,MARCO!A1037)</f>
        <v>0</v>
      </c>
    </row>
    <row r="1038" spans="1:32" x14ac:dyDescent="0.25">
      <c r="A1038" s="5" t="str">
        <f t="shared" si="16"/>
        <v>R 1 - D 1 - 453 - 1773</v>
      </c>
      <c r="B1038" s="23" t="s">
        <v>2347</v>
      </c>
      <c r="C1038" t="s">
        <v>19</v>
      </c>
      <c r="D1038" t="s">
        <v>17</v>
      </c>
      <c r="E1038" t="s">
        <v>18</v>
      </c>
      <c r="F1038" t="s">
        <v>134</v>
      </c>
      <c r="G1038" t="s">
        <v>134</v>
      </c>
      <c r="H1038" t="s">
        <v>2553</v>
      </c>
      <c r="I1038" t="s">
        <v>20</v>
      </c>
      <c r="J1038" t="s">
        <v>2349</v>
      </c>
      <c r="K1038" t="s">
        <v>21</v>
      </c>
      <c r="M1038" t="s">
        <v>2554</v>
      </c>
      <c r="N1038" t="s">
        <v>22</v>
      </c>
      <c r="O1038" t="s">
        <v>23</v>
      </c>
      <c r="P1038" t="s">
        <v>26</v>
      </c>
      <c r="Q1038" t="s">
        <v>2348</v>
      </c>
      <c r="R1038" s="13">
        <v>72</v>
      </c>
      <c r="S1038" s="13">
        <v>3</v>
      </c>
      <c r="T1038" s="21">
        <v>1</v>
      </c>
      <c r="V1038" t="s">
        <v>2154</v>
      </c>
      <c r="W1038" t="s">
        <v>17586</v>
      </c>
      <c r="X1038" s="20" t="str">
        <f>+IF(V1038="","-",CONCATENATE(V1038,"_",W1038))</f>
        <v>FINES_R01</v>
      </c>
      <c r="Y1038" s="59">
        <v>0.71349191665649414</v>
      </c>
      <c r="Z1038" t="s">
        <v>134</v>
      </c>
      <c r="AA1038" t="s">
        <v>2393</v>
      </c>
      <c r="AB1038" t="str">
        <f>+IF(W1038="","-",IF(W1038="UNICO","CENSO","MUESTRA"))</f>
        <v>MUESTRA</v>
      </c>
      <c r="AC1038" t="s">
        <v>2397</v>
      </c>
      <c r="AD1038" t="s">
        <v>2555</v>
      </c>
      <c r="AF1038">
        <f>+COUNTIF(Piloto!C:C,MARCO!A1038)</f>
        <v>0</v>
      </c>
    </row>
    <row r="1039" spans="1:32" x14ac:dyDescent="0.25">
      <c r="A1039" s="5" t="str">
        <f t="shared" si="16"/>
        <v>R 1 - D 1 - 453 - 1240</v>
      </c>
      <c r="B1039" s="23" t="s">
        <v>2347</v>
      </c>
      <c r="C1039" t="s">
        <v>19</v>
      </c>
      <c r="D1039" t="s">
        <v>17</v>
      </c>
      <c r="E1039" t="s">
        <v>18</v>
      </c>
      <c r="F1039" t="s">
        <v>134</v>
      </c>
      <c r="G1039" t="s">
        <v>134</v>
      </c>
      <c r="H1039" t="s">
        <v>2570</v>
      </c>
      <c r="I1039" t="s">
        <v>20</v>
      </c>
      <c r="J1039" t="s">
        <v>2349</v>
      </c>
      <c r="K1039" t="s">
        <v>21</v>
      </c>
      <c r="M1039" t="s">
        <v>2571</v>
      </c>
      <c r="N1039" t="s">
        <v>22</v>
      </c>
      <c r="O1039" t="s">
        <v>23</v>
      </c>
      <c r="P1039" t="s">
        <v>26</v>
      </c>
      <c r="Q1039" t="s">
        <v>2348</v>
      </c>
      <c r="R1039" s="13">
        <v>9</v>
      </c>
      <c r="S1039" s="13">
        <v>1</v>
      </c>
      <c r="T1039" s="21">
        <v>1</v>
      </c>
      <c r="V1039" t="s">
        <v>2154</v>
      </c>
      <c r="W1039" t="s">
        <v>17586</v>
      </c>
      <c r="X1039" s="20" t="str">
        <f>+IF(V1039="","-",CONCATENATE(V1039,"_",W1039))</f>
        <v>FINES_R01</v>
      </c>
      <c r="Y1039" s="59">
        <v>0.71349191665649414</v>
      </c>
      <c r="Z1039" t="s">
        <v>134</v>
      </c>
      <c r="AA1039" t="s">
        <v>2393</v>
      </c>
      <c r="AB1039" t="str">
        <f>+IF(W1039="","-",IF(W1039="UNICO","CENSO","MUESTRA"))</f>
        <v>MUESTRA</v>
      </c>
      <c r="AC1039" t="s">
        <v>2398</v>
      </c>
      <c r="AD1039" t="s">
        <v>2572</v>
      </c>
      <c r="AF1039">
        <f>+COUNTIF(Piloto!C:C,MARCO!A1039)</f>
        <v>0</v>
      </c>
    </row>
    <row r="1040" spans="1:32" x14ac:dyDescent="0.25">
      <c r="A1040" s="5" t="str">
        <f t="shared" si="16"/>
        <v>R 1 - D 1 - 467 - 0772</v>
      </c>
      <c r="B1040" s="23" t="s">
        <v>2347</v>
      </c>
      <c r="C1040" t="s">
        <v>19</v>
      </c>
      <c r="D1040" t="s">
        <v>17</v>
      </c>
      <c r="E1040" t="s">
        <v>18</v>
      </c>
      <c r="F1040" t="s">
        <v>134</v>
      </c>
      <c r="G1040" t="s">
        <v>134</v>
      </c>
      <c r="H1040" t="s">
        <v>2435</v>
      </c>
      <c r="I1040" t="s">
        <v>20</v>
      </c>
      <c r="J1040" t="s">
        <v>2349</v>
      </c>
      <c r="K1040" t="s">
        <v>21</v>
      </c>
      <c r="M1040" t="s">
        <v>2436</v>
      </c>
      <c r="N1040" t="s">
        <v>22</v>
      </c>
      <c r="O1040" t="s">
        <v>23</v>
      </c>
      <c r="P1040" t="s">
        <v>26</v>
      </c>
      <c r="Q1040" t="s">
        <v>2348</v>
      </c>
      <c r="R1040" s="13">
        <v>13</v>
      </c>
      <c r="S1040" s="13">
        <v>1</v>
      </c>
      <c r="T1040" s="21">
        <v>1</v>
      </c>
      <c r="V1040" t="s">
        <v>2154</v>
      </c>
      <c r="W1040" t="s">
        <v>17586</v>
      </c>
      <c r="X1040" s="20" t="str">
        <f>+IF(V1040="","-",CONCATENATE(V1040,"_",W1040))</f>
        <v>FINES_R01</v>
      </c>
      <c r="Y1040" s="59">
        <v>0.72374707460403442</v>
      </c>
      <c r="Z1040" t="s">
        <v>134</v>
      </c>
      <c r="AA1040" t="s">
        <v>2393</v>
      </c>
      <c r="AB1040" t="str">
        <f>+IF(W1040="","-",IF(W1040="UNICO","CENSO","MUESTRA"))</f>
        <v>MUESTRA</v>
      </c>
      <c r="AC1040" t="s">
        <v>2398</v>
      </c>
      <c r="AD1040" t="s">
        <v>2437</v>
      </c>
      <c r="AF1040">
        <f>+COUNTIF(Piloto!C:C,MARCO!A1040)</f>
        <v>0</v>
      </c>
    </row>
    <row r="1041" spans="1:32" x14ac:dyDescent="0.25">
      <c r="A1041" s="5" t="str">
        <f t="shared" si="16"/>
        <v>R 1 - D 1 - 460 - 0772</v>
      </c>
      <c r="B1041" s="23" t="s">
        <v>2347</v>
      </c>
      <c r="C1041" t="s">
        <v>19</v>
      </c>
      <c r="D1041" t="s">
        <v>17</v>
      </c>
      <c r="E1041" t="s">
        <v>18</v>
      </c>
      <c r="F1041" t="s">
        <v>134</v>
      </c>
      <c r="G1041" t="s">
        <v>134</v>
      </c>
      <c r="H1041" t="s">
        <v>2458</v>
      </c>
      <c r="I1041" t="s">
        <v>20</v>
      </c>
      <c r="J1041" t="s">
        <v>2349</v>
      </c>
      <c r="K1041" t="s">
        <v>21</v>
      </c>
      <c r="M1041" t="s">
        <v>2436</v>
      </c>
      <c r="N1041" t="s">
        <v>22</v>
      </c>
      <c r="O1041" t="s">
        <v>23</v>
      </c>
      <c r="P1041" t="s">
        <v>26</v>
      </c>
      <c r="Q1041" t="s">
        <v>2348</v>
      </c>
      <c r="R1041" s="13">
        <v>32</v>
      </c>
      <c r="S1041" s="13">
        <v>1</v>
      </c>
      <c r="T1041" s="21">
        <v>1</v>
      </c>
      <c r="V1041" t="s">
        <v>2154</v>
      </c>
      <c r="W1041" t="s">
        <v>17586</v>
      </c>
      <c r="X1041" s="20" t="str">
        <f>+IF(V1041="","-",CONCATENATE(V1041,"_",W1041))</f>
        <v>FINES_R01</v>
      </c>
      <c r="Y1041" s="59">
        <v>0.72374707460403442</v>
      </c>
      <c r="Z1041" t="s">
        <v>134</v>
      </c>
      <c r="AA1041" t="s">
        <v>2393</v>
      </c>
      <c r="AB1041" t="str">
        <f>+IF(W1041="","-",IF(W1041="UNICO","CENSO","MUESTRA"))</f>
        <v>MUESTRA</v>
      </c>
      <c r="AC1041" t="s">
        <v>2398</v>
      </c>
      <c r="AD1041" t="s">
        <v>2437</v>
      </c>
      <c r="AF1041">
        <f>+COUNTIF(Piloto!C:C,MARCO!A1041)</f>
        <v>0</v>
      </c>
    </row>
    <row r="1042" spans="1:32" x14ac:dyDescent="0.25">
      <c r="A1042" s="5" t="str">
        <f t="shared" si="16"/>
        <v>R 1 - D 113 - 451 - 2058</v>
      </c>
      <c r="B1042" s="23" t="s">
        <v>2347</v>
      </c>
      <c r="C1042" t="s">
        <v>19</v>
      </c>
      <c r="D1042" t="s">
        <v>181</v>
      </c>
      <c r="E1042" t="s">
        <v>1843</v>
      </c>
      <c r="F1042" t="s">
        <v>134</v>
      </c>
      <c r="G1042" t="s">
        <v>134</v>
      </c>
      <c r="H1042" t="s">
        <v>2812</v>
      </c>
      <c r="I1042" t="s">
        <v>20</v>
      </c>
      <c r="J1042" t="s">
        <v>2349</v>
      </c>
      <c r="K1042" t="s">
        <v>21</v>
      </c>
      <c r="M1042" t="s">
        <v>2813</v>
      </c>
      <c r="N1042" t="s">
        <v>22</v>
      </c>
      <c r="O1042" t="s">
        <v>23</v>
      </c>
      <c r="P1042" t="s">
        <v>26</v>
      </c>
      <c r="Q1042" t="s">
        <v>2348</v>
      </c>
      <c r="R1042" s="13">
        <v>14</v>
      </c>
      <c r="S1042" s="13">
        <v>1</v>
      </c>
      <c r="T1042" s="21">
        <v>1</v>
      </c>
      <c r="V1042" t="s">
        <v>2154</v>
      </c>
      <c r="W1042" t="s">
        <v>17586</v>
      </c>
      <c r="X1042" s="20" t="str">
        <f>+IF(V1042="","-",CONCATENATE(V1042,"_",W1042))</f>
        <v>FINES_R01</v>
      </c>
      <c r="Y1042" s="59">
        <v>0.72632503509521484</v>
      </c>
      <c r="Z1042" t="s">
        <v>134</v>
      </c>
      <c r="AA1042" t="s">
        <v>2393</v>
      </c>
      <c r="AB1042" t="str">
        <f>+IF(W1042="","-",IF(W1042="UNICO","CENSO","MUESTRA"))</f>
        <v>MUESTRA</v>
      </c>
      <c r="AC1042" t="s">
        <v>2398</v>
      </c>
      <c r="AD1042" t="s">
        <v>2814</v>
      </c>
      <c r="AF1042">
        <f>+COUNTIF(Piloto!C:C,MARCO!A1042)</f>
        <v>0</v>
      </c>
    </row>
    <row r="1043" spans="1:32" x14ac:dyDescent="0.25">
      <c r="A1043" s="5" t="str">
        <f t="shared" si="16"/>
        <v>R 1 - D 1 - 466 - 4579</v>
      </c>
      <c r="B1043" s="23" t="s">
        <v>2347</v>
      </c>
      <c r="C1043" t="s">
        <v>19</v>
      </c>
      <c r="D1043" t="s">
        <v>17</v>
      </c>
      <c r="E1043" t="s">
        <v>18</v>
      </c>
      <c r="F1043" t="s">
        <v>134</v>
      </c>
      <c r="G1043" t="s">
        <v>134</v>
      </c>
      <c r="H1043" t="s">
        <v>2737</v>
      </c>
      <c r="I1043" t="s">
        <v>20</v>
      </c>
      <c r="J1043" t="s">
        <v>2349</v>
      </c>
      <c r="K1043" t="s">
        <v>21</v>
      </c>
      <c r="M1043" t="s">
        <v>2738</v>
      </c>
      <c r="N1043" t="s">
        <v>22</v>
      </c>
      <c r="O1043" t="s">
        <v>23</v>
      </c>
      <c r="P1043" t="s">
        <v>26</v>
      </c>
      <c r="Q1043" t="s">
        <v>2348</v>
      </c>
      <c r="R1043" s="13">
        <v>27</v>
      </c>
      <c r="S1043" s="13">
        <v>1</v>
      </c>
      <c r="T1043" s="21">
        <v>1</v>
      </c>
      <c r="V1043" t="s">
        <v>2154</v>
      </c>
      <c r="W1043" t="s">
        <v>17586</v>
      </c>
      <c r="X1043" s="20" t="str">
        <f>+IF(V1043="","-",CONCATENATE(V1043,"_",W1043))</f>
        <v>FINES_R01</v>
      </c>
      <c r="Y1043" s="59">
        <v>0.7305227518081665</v>
      </c>
      <c r="Z1043" t="s">
        <v>134</v>
      </c>
      <c r="AA1043" t="s">
        <v>2393</v>
      </c>
      <c r="AB1043" t="str">
        <f>+IF(W1043="","-",IF(W1043="UNICO","CENSO","MUESTRA"))</f>
        <v>MUESTRA</v>
      </c>
      <c r="AC1043" t="s">
        <v>2397</v>
      </c>
      <c r="AD1043" t="s">
        <v>2739</v>
      </c>
      <c r="AF1043">
        <f>+COUNTIF(Piloto!C:C,MARCO!A1043)</f>
        <v>0</v>
      </c>
    </row>
    <row r="1044" spans="1:32" x14ac:dyDescent="0.25">
      <c r="A1044" s="5" t="str">
        <f t="shared" si="16"/>
        <v>R 1 - D 1 - 467 - 1250</v>
      </c>
      <c r="B1044" s="23" t="s">
        <v>2347</v>
      </c>
      <c r="C1044" t="s">
        <v>19</v>
      </c>
      <c r="D1044" t="s">
        <v>17</v>
      </c>
      <c r="E1044" t="s">
        <v>18</v>
      </c>
      <c r="F1044" t="s">
        <v>134</v>
      </c>
      <c r="G1044" t="s">
        <v>134</v>
      </c>
      <c r="H1044" t="s">
        <v>2476</v>
      </c>
      <c r="I1044" t="s">
        <v>20</v>
      </c>
      <c r="J1044" t="s">
        <v>2349</v>
      </c>
      <c r="K1044" t="s">
        <v>21</v>
      </c>
      <c r="M1044" t="s">
        <v>2477</v>
      </c>
      <c r="N1044" t="s">
        <v>22</v>
      </c>
      <c r="O1044" t="s">
        <v>23</v>
      </c>
      <c r="P1044" t="s">
        <v>26</v>
      </c>
      <c r="Q1044" t="s">
        <v>2348</v>
      </c>
      <c r="R1044" s="13">
        <v>8</v>
      </c>
      <c r="S1044" s="13">
        <v>1</v>
      </c>
      <c r="T1044" s="21">
        <v>1</v>
      </c>
      <c r="V1044" t="s">
        <v>2154</v>
      </c>
      <c r="W1044" t="s">
        <v>17586</v>
      </c>
      <c r="X1044" s="20" t="str">
        <f>+IF(V1044="","-",CONCATENATE(V1044,"_",W1044))</f>
        <v>FINES_R01</v>
      </c>
      <c r="Y1044" s="59">
        <v>0.73713433742523193</v>
      </c>
      <c r="Z1044" t="s">
        <v>134</v>
      </c>
      <c r="AA1044" t="s">
        <v>2393</v>
      </c>
      <c r="AB1044" t="str">
        <f>+IF(W1044="","-",IF(W1044="UNICO","CENSO","MUESTRA"))</f>
        <v>MUESTRA</v>
      </c>
      <c r="AC1044" t="s">
        <v>2398</v>
      </c>
      <c r="AD1044" t="s">
        <v>2478</v>
      </c>
      <c r="AF1044">
        <f>+COUNTIF(Piloto!C:C,MARCO!A1044)</f>
        <v>0</v>
      </c>
    </row>
    <row r="1045" spans="1:32" x14ac:dyDescent="0.25">
      <c r="A1045" s="5" t="str">
        <f t="shared" si="16"/>
        <v>R 1 - D 1 - 453 - 3233</v>
      </c>
      <c r="B1045" s="23" t="s">
        <v>2347</v>
      </c>
      <c r="C1045" t="s">
        <v>19</v>
      </c>
      <c r="D1045" t="s">
        <v>17</v>
      </c>
      <c r="E1045" t="s">
        <v>18</v>
      </c>
      <c r="F1045" t="s">
        <v>134</v>
      </c>
      <c r="G1045" t="s">
        <v>134</v>
      </c>
      <c r="H1045" t="s">
        <v>2525</v>
      </c>
      <c r="I1045" t="s">
        <v>20</v>
      </c>
      <c r="J1045" t="s">
        <v>2349</v>
      </c>
      <c r="K1045" t="s">
        <v>21</v>
      </c>
      <c r="M1045" t="s">
        <v>2526</v>
      </c>
      <c r="N1045" t="s">
        <v>22</v>
      </c>
      <c r="O1045" t="s">
        <v>23</v>
      </c>
      <c r="P1045" t="s">
        <v>26</v>
      </c>
      <c r="Q1045" t="s">
        <v>2348</v>
      </c>
      <c r="R1045" s="13">
        <v>12</v>
      </c>
      <c r="S1045" s="13">
        <v>1</v>
      </c>
      <c r="T1045" s="21">
        <v>1</v>
      </c>
      <c r="V1045" t="s">
        <v>2154</v>
      </c>
      <c r="W1045" t="s">
        <v>17586</v>
      </c>
      <c r="X1045" s="20" t="str">
        <f>+IF(V1045="","-",CONCATENATE(V1045,"_",W1045))</f>
        <v>FINES_R01</v>
      </c>
      <c r="Y1045" s="59">
        <v>0.74022030830383301</v>
      </c>
      <c r="Z1045" t="s">
        <v>134</v>
      </c>
      <c r="AA1045" t="s">
        <v>2393</v>
      </c>
      <c r="AB1045" t="str">
        <f>+IF(W1045="","-",IF(W1045="UNICO","CENSO","MUESTRA"))</f>
        <v>MUESTRA</v>
      </c>
      <c r="AC1045" t="s">
        <v>2397</v>
      </c>
      <c r="AD1045" t="s">
        <v>2527</v>
      </c>
      <c r="AF1045">
        <f>+COUNTIF(Piloto!C:C,MARCO!A1045)</f>
        <v>0</v>
      </c>
    </row>
    <row r="1046" spans="1:32" x14ac:dyDescent="0.25">
      <c r="A1046" s="5" t="str">
        <f t="shared" si="16"/>
        <v>R 1 - D 1 - 467 - 3768</v>
      </c>
      <c r="B1046" s="23" t="s">
        <v>2347</v>
      </c>
      <c r="C1046" t="s">
        <v>19</v>
      </c>
      <c r="D1046" t="s">
        <v>17</v>
      </c>
      <c r="E1046" t="s">
        <v>18</v>
      </c>
      <c r="F1046" t="s">
        <v>134</v>
      </c>
      <c r="G1046" t="s">
        <v>134</v>
      </c>
      <c r="H1046" t="s">
        <v>2449</v>
      </c>
      <c r="I1046" t="s">
        <v>20</v>
      </c>
      <c r="J1046" t="s">
        <v>2349</v>
      </c>
      <c r="K1046" t="s">
        <v>21</v>
      </c>
      <c r="M1046" t="s">
        <v>2450</v>
      </c>
      <c r="N1046" t="s">
        <v>22</v>
      </c>
      <c r="O1046" t="s">
        <v>23</v>
      </c>
      <c r="P1046" t="s">
        <v>26</v>
      </c>
      <c r="Q1046" t="s">
        <v>2348</v>
      </c>
      <c r="R1046" s="13">
        <v>23</v>
      </c>
      <c r="S1046" s="13">
        <v>1</v>
      </c>
      <c r="T1046" s="21">
        <v>1</v>
      </c>
      <c r="V1046" t="s">
        <v>2154</v>
      </c>
      <c r="W1046" t="s">
        <v>17586</v>
      </c>
      <c r="X1046" s="20" t="str">
        <f>+IF(V1046="","-",CONCATENATE(V1046,"_",W1046))</f>
        <v>FINES_R01</v>
      </c>
      <c r="Y1046" s="59">
        <v>0.74364995956420898</v>
      </c>
      <c r="Z1046" t="s">
        <v>134</v>
      </c>
      <c r="AA1046" t="s">
        <v>2393</v>
      </c>
      <c r="AB1046" t="str">
        <f>+IF(W1046="","-",IF(W1046="UNICO","CENSO","MUESTRA"))</f>
        <v>MUESTRA</v>
      </c>
      <c r="AC1046" t="s">
        <v>2397</v>
      </c>
      <c r="AD1046" t="s">
        <v>2451</v>
      </c>
      <c r="AF1046">
        <f>+COUNTIF(Piloto!C:C,MARCO!A1046)</f>
        <v>0</v>
      </c>
    </row>
    <row r="1047" spans="1:32" x14ac:dyDescent="0.25">
      <c r="A1047" s="5" t="str">
        <f t="shared" si="16"/>
        <v>R 1 - D 1 - 460 - 3768</v>
      </c>
      <c r="B1047" s="23" t="s">
        <v>2347</v>
      </c>
      <c r="C1047" t="s">
        <v>19</v>
      </c>
      <c r="D1047" t="s">
        <v>17</v>
      </c>
      <c r="E1047" t="s">
        <v>18</v>
      </c>
      <c r="F1047" t="s">
        <v>134</v>
      </c>
      <c r="G1047" t="s">
        <v>134</v>
      </c>
      <c r="H1047" t="s">
        <v>2460</v>
      </c>
      <c r="I1047" t="s">
        <v>20</v>
      </c>
      <c r="J1047" t="s">
        <v>2349</v>
      </c>
      <c r="K1047" t="s">
        <v>21</v>
      </c>
      <c r="M1047" t="s">
        <v>2450</v>
      </c>
      <c r="N1047" t="s">
        <v>22</v>
      </c>
      <c r="O1047" t="s">
        <v>23</v>
      </c>
      <c r="P1047" t="s">
        <v>26</v>
      </c>
      <c r="Q1047" t="s">
        <v>2348</v>
      </c>
      <c r="R1047" s="13">
        <v>38</v>
      </c>
      <c r="S1047" s="13">
        <v>2</v>
      </c>
      <c r="T1047" s="21">
        <v>1</v>
      </c>
      <c r="V1047" t="s">
        <v>2154</v>
      </c>
      <c r="W1047" t="s">
        <v>17586</v>
      </c>
      <c r="X1047" s="20" t="str">
        <f>+IF(V1047="","-",CONCATENATE(V1047,"_",W1047))</f>
        <v>FINES_R01</v>
      </c>
      <c r="Y1047" s="59">
        <v>0.74364995956420898</v>
      </c>
      <c r="Z1047" t="s">
        <v>134</v>
      </c>
      <c r="AA1047" t="s">
        <v>2393</v>
      </c>
      <c r="AB1047" t="str">
        <f>+IF(W1047="","-",IF(W1047="UNICO","CENSO","MUESTRA"))</f>
        <v>MUESTRA</v>
      </c>
      <c r="AC1047" t="s">
        <v>2397</v>
      </c>
      <c r="AD1047" t="s">
        <v>2451</v>
      </c>
      <c r="AF1047">
        <f>+COUNTIF(Piloto!C:C,MARCO!A1047)</f>
        <v>0</v>
      </c>
    </row>
    <row r="1048" spans="1:32" x14ac:dyDescent="0.25">
      <c r="A1048" s="5" t="str">
        <f t="shared" si="16"/>
        <v>R 1 - D 1 - 462 - 0724</v>
      </c>
      <c r="B1048" s="23" t="s">
        <v>2347</v>
      </c>
      <c r="C1048" t="s">
        <v>19</v>
      </c>
      <c r="D1048" t="s">
        <v>17</v>
      </c>
      <c r="E1048" t="s">
        <v>18</v>
      </c>
      <c r="F1048" t="s">
        <v>134</v>
      </c>
      <c r="G1048" t="s">
        <v>134</v>
      </c>
      <c r="H1048" t="s">
        <v>2548</v>
      </c>
      <c r="I1048" t="s">
        <v>20</v>
      </c>
      <c r="J1048" t="s">
        <v>2349</v>
      </c>
      <c r="K1048" t="s">
        <v>21</v>
      </c>
      <c r="M1048" t="s">
        <v>2549</v>
      </c>
      <c r="N1048" t="s">
        <v>22</v>
      </c>
      <c r="O1048" t="s">
        <v>23</v>
      </c>
      <c r="P1048" t="s">
        <v>26</v>
      </c>
      <c r="Q1048" t="s">
        <v>2348</v>
      </c>
      <c r="R1048" s="13">
        <v>59</v>
      </c>
      <c r="S1048" s="13">
        <v>3</v>
      </c>
      <c r="T1048" s="21">
        <v>1</v>
      </c>
      <c r="V1048" t="s">
        <v>2154</v>
      </c>
      <c r="W1048" t="s">
        <v>17586</v>
      </c>
      <c r="X1048" s="20" t="str">
        <f>+IF(V1048="","-",CONCATENATE(V1048,"_",W1048))</f>
        <v>FINES_R01</v>
      </c>
      <c r="Y1048" s="59">
        <v>0.7475171685218811</v>
      </c>
      <c r="Z1048" t="s">
        <v>134</v>
      </c>
      <c r="AA1048" t="s">
        <v>2393</v>
      </c>
      <c r="AB1048" t="str">
        <f>+IF(W1048="","-",IF(W1048="UNICO","CENSO","MUESTRA"))</f>
        <v>MUESTRA</v>
      </c>
      <c r="AC1048" t="s">
        <v>2397</v>
      </c>
      <c r="AD1048" t="s">
        <v>2550</v>
      </c>
      <c r="AF1048">
        <f>+COUNTIF(Piloto!C:C,MARCO!A1048)</f>
        <v>0</v>
      </c>
    </row>
    <row r="1049" spans="1:32" x14ac:dyDescent="0.25">
      <c r="A1049" s="5" t="str">
        <f t="shared" si="16"/>
        <v>R 1 - D 113 - 451 - 1202</v>
      </c>
      <c r="B1049" s="23" t="s">
        <v>2347</v>
      </c>
      <c r="C1049" t="s">
        <v>19</v>
      </c>
      <c r="D1049" t="s">
        <v>181</v>
      </c>
      <c r="E1049" t="s">
        <v>1843</v>
      </c>
      <c r="F1049" t="s">
        <v>134</v>
      </c>
      <c r="G1049" t="s">
        <v>134</v>
      </c>
      <c r="H1049" t="s">
        <v>2832</v>
      </c>
      <c r="I1049" t="s">
        <v>20</v>
      </c>
      <c r="J1049" t="s">
        <v>2349</v>
      </c>
      <c r="K1049" t="s">
        <v>21</v>
      </c>
      <c r="M1049" t="s">
        <v>2162</v>
      </c>
      <c r="N1049" t="s">
        <v>22</v>
      </c>
      <c r="O1049" t="s">
        <v>23</v>
      </c>
      <c r="P1049" t="s">
        <v>26</v>
      </c>
      <c r="Q1049" t="s">
        <v>2348</v>
      </c>
      <c r="R1049" s="13">
        <v>26</v>
      </c>
      <c r="S1049" s="13">
        <v>2</v>
      </c>
      <c r="T1049" s="21">
        <v>1</v>
      </c>
      <c r="V1049" t="s">
        <v>2154</v>
      </c>
      <c r="W1049" t="s">
        <v>17586</v>
      </c>
      <c r="X1049" s="20" t="str">
        <f>+IF(V1049="","-",CONCATENATE(V1049,"_",W1049))</f>
        <v>FINES_R01</v>
      </c>
      <c r="Y1049" s="59">
        <v>0.74892425537109375</v>
      </c>
      <c r="Z1049" t="s">
        <v>134</v>
      </c>
      <c r="AA1049" t="s">
        <v>2393</v>
      </c>
      <c r="AB1049" t="str">
        <f>+IF(W1049="","-",IF(W1049="UNICO","CENSO","MUESTRA"))</f>
        <v>MUESTRA</v>
      </c>
      <c r="AC1049" t="s">
        <v>2398</v>
      </c>
      <c r="AD1049" t="s">
        <v>2833</v>
      </c>
      <c r="AF1049">
        <f>+COUNTIF(Piloto!C:C,MARCO!A1049)</f>
        <v>0</v>
      </c>
    </row>
    <row r="1050" spans="1:32" x14ac:dyDescent="0.25">
      <c r="A1050" s="5" t="str">
        <f t="shared" si="16"/>
        <v>R 1 - D 113 - 451 - 3167</v>
      </c>
      <c r="B1050" s="23" t="s">
        <v>2347</v>
      </c>
      <c r="C1050" t="s">
        <v>19</v>
      </c>
      <c r="D1050" t="s">
        <v>181</v>
      </c>
      <c r="E1050" t="s">
        <v>1843</v>
      </c>
      <c r="F1050" t="s">
        <v>134</v>
      </c>
      <c r="G1050" t="s">
        <v>134</v>
      </c>
      <c r="H1050" t="s">
        <v>2794</v>
      </c>
      <c r="I1050" t="s">
        <v>20</v>
      </c>
      <c r="J1050" t="s">
        <v>2349</v>
      </c>
      <c r="K1050" t="s">
        <v>21</v>
      </c>
      <c r="M1050" t="s">
        <v>2795</v>
      </c>
      <c r="N1050" t="s">
        <v>22</v>
      </c>
      <c r="O1050" t="s">
        <v>23</v>
      </c>
      <c r="P1050" t="s">
        <v>26</v>
      </c>
      <c r="Q1050" t="s">
        <v>2348</v>
      </c>
      <c r="R1050" s="13">
        <v>23</v>
      </c>
      <c r="S1050" s="13">
        <v>1</v>
      </c>
      <c r="T1050" s="21">
        <v>1</v>
      </c>
      <c r="V1050" t="s">
        <v>2154</v>
      </c>
      <c r="W1050" t="s">
        <v>17586</v>
      </c>
      <c r="X1050" s="20" t="str">
        <f>+IF(V1050="","-",CONCATENATE(V1050,"_",W1050))</f>
        <v>FINES_R01</v>
      </c>
      <c r="Y1050" s="59">
        <v>0.75475841760635376</v>
      </c>
      <c r="Z1050" t="s">
        <v>134</v>
      </c>
      <c r="AA1050" t="s">
        <v>2393</v>
      </c>
      <c r="AB1050" t="str">
        <f>+IF(W1050="","-",IF(W1050="UNICO","CENSO","MUESTRA"))</f>
        <v>MUESTRA</v>
      </c>
      <c r="AC1050" t="s">
        <v>2397</v>
      </c>
      <c r="AD1050" t="s">
        <v>2796</v>
      </c>
      <c r="AF1050">
        <f>+COUNTIF(Piloto!C:C,MARCO!A1050)</f>
        <v>0</v>
      </c>
    </row>
    <row r="1051" spans="1:32" x14ac:dyDescent="0.25">
      <c r="A1051" s="5" t="str">
        <f t="shared" si="16"/>
        <v>R 1 - D 113 - 452 - 3167</v>
      </c>
      <c r="B1051" s="23" t="s">
        <v>2347</v>
      </c>
      <c r="C1051" t="s">
        <v>19</v>
      </c>
      <c r="D1051" t="s">
        <v>181</v>
      </c>
      <c r="E1051" t="s">
        <v>1843</v>
      </c>
      <c r="F1051" t="s">
        <v>134</v>
      </c>
      <c r="G1051" t="s">
        <v>134</v>
      </c>
      <c r="H1051" t="s">
        <v>2810</v>
      </c>
      <c r="I1051" t="s">
        <v>20</v>
      </c>
      <c r="J1051" t="s">
        <v>2349</v>
      </c>
      <c r="K1051" t="s">
        <v>21</v>
      </c>
      <c r="M1051" t="s">
        <v>2795</v>
      </c>
      <c r="N1051" t="s">
        <v>22</v>
      </c>
      <c r="O1051" t="s">
        <v>23</v>
      </c>
      <c r="P1051" t="s">
        <v>26</v>
      </c>
      <c r="Q1051" t="s">
        <v>2348</v>
      </c>
      <c r="R1051" s="13">
        <v>14</v>
      </c>
      <c r="S1051" s="13">
        <v>1</v>
      </c>
      <c r="T1051" s="21">
        <v>1</v>
      </c>
      <c r="V1051" t="s">
        <v>2154</v>
      </c>
      <c r="W1051" t="s">
        <v>17586</v>
      </c>
      <c r="X1051" s="20" t="str">
        <f>+IF(V1051="","-",CONCATENATE(V1051,"_",W1051))</f>
        <v>FINES_R01</v>
      </c>
      <c r="Y1051" s="59">
        <v>0.75475841760635376</v>
      </c>
      <c r="Z1051" t="s">
        <v>134</v>
      </c>
      <c r="AA1051" t="s">
        <v>2393</v>
      </c>
      <c r="AB1051" t="str">
        <f>+IF(W1051="","-",IF(W1051="UNICO","CENSO","MUESTRA"))</f>
        <v>MUESTRA</v>
      </c>
      <c r="AC1051" t="s">
        <v>2398</v>
      </c>
      <c r="AD1051" t="s">
        <v>2796</v>
      </c>
      <c r="AF1051">
        <f>+COUNTIF(Piloto!C:C,MARCO!A1051)</f>
        <v>0</v>
      </c>
    </row>
    <row r="1052" spans="1:32" x14ac:dyDescent="0.25">
      <c r="A1052" s="5" t="str">
        <f t="shared" si="16"/>
        <v>R 1 - D 114 - 452 - 2968</v>
      </c>
      <c r="B1052" s="23" t="s">
        <v>2347</v>
      </c>
      <c r="C1052" t="s">
        <v>19</v>
      </c>
      <c r="D1052" t="s">
        <v>311</v>
      </c>
      <c r="E1052" t="s">
        <v>1857</v>
      </c>
      <c r="F1052" t="s">
        <v>134</v>
      </c>
      <c r="G1052" t="s">
        <v>134</v>
      </c>
      <c r="H1052" t="s">
        <v>2888</v>
      </c>
      <c r="I1052" t="s">
        <v>20</v>
      </c>
      <c r="J1052" t="s">
        <v>2349</v>
      </c>
      <c r="K1052" t="s">
        <v>21</v>
      </c>
      <c r="M1052" t="s">
        <v>2889</v>
      </c>
      <c r="N1052" t="s">
        <v>22</v>
      </c>
      <c r="O1052" t="s">
        <v>23</v>
      </c>
      <c r="P1052" t="s">
        <v>26</v>
      </c>
      <c r="Q1052" t="s">
        <v>2348</v>
      </c>
      <c r="R1052" s="13">
        <v>16</v>
      </c>
      <c r="S1052" s="13">
        <v>1</v>
      </c>
      <c r="T1052" s="21">
        <v>1</v>
      </c>
      <c r="V1052" t="s">
        <v>2154</v>
      </c>
      <c r="W1052" t="s">
        <v>17586</v>
      </c>
      <c r="X1052" s="20" t="str">
        <f>+IF(V1052="","-",CONCATENATE(V1052,"_",W1052))</f>
        <v>FINES_R01</v>
      </c>
      <c r="Y1052" s="59">
        <v>0.75645434856414795</v>
      </c>
      <c r="Z1052" t="s">
        <v>134</v>
      </c>
      <c r="AA1052" t="s">
        <v>2393</v>
      </c>
      <c r="AB1052" t="str">
        <f>+IF(W1052="","-",IF(W1052="UNICO","CENSO","MUESTRA"))</f>
        <v>MUESTRA</v>
      </c>
      <c r="AC1052" t="s">
        <v>2398</v>
      </c>
      <c r="AD1052" t="s">
        <v>2890</v>
      </c>
      <c r="AF1052">
        <f>+COUNTIF(Piloto!C:C,MARCO!A1052)</f>
        <v>0</v>
      </c>
    </row>
    <row r="1053" spans="1:32" x14ac:dyDescent="0.25">
      <c r="A1053" s="5" t="str">
        <f t="shared" si="16"/>
        <v>R 1 - D 113 - 451 - 1213</v>
      </c>
      <c r="B1053" s="23" t="s">
        <v>2347</v>
      </c>
      <c r="C1053" t="s">
        <v>19</v>
      </c>
      <c r="D1053" t="s">
        <v>181</v>
      </c>
      <c r="E1053" t="s">
        <v>1843</v>
      </c>
      <c r="F1053" t="s">
        <v>134</v>
      </c>
      <c r="G1053" t="s">
        <v>134</v>
      </c>
      <c r="H1053" t="s">
        <v>2790</v>
      </c>
      <c r="I1053" t="s">
        <v>20</v>
      </c>
      <c r="J1053" t="s">
        <v>2349</v>
      </c>
      <c r="K1053" t="s">
        <v>21</v>
      </c>
      <c r="M1053" t="s">
        <v>2791</v>
      </c>
      <c r="N1053" t="s">
        <v>22</v>
      </c>
      <c r="O1053" t="s">
        <v>23</v>
      </c>
      <c r="P1053" t="s">
        <v>26</v>
      </c>
      <c r="Q1053" t="s">
        <v>2348</v>
      </c>
      <c r="R1053" s="13">
        <v>19</v>
      </c>
      <c r="S1053" s="13">
        <v>1</v>
      </c>
      <c r="T1053" s="21">
        <v>1</v>
      </c>
      <c r="V1053" t="s">
        <v>2154</v>
      </c>
      <c r="W1053" t="s">
        <v>17586</v>
      </c>
      <c r="X1053" s="20" t="str">
        <f>+IF(V1053="","-",CONCATENATE(V1053,"_",W1053))</f>
        <v>FINES_R01</v>
      </c>
      <c r="Y1053" s="59">
        <v>0.77236747741699219</v>
      </c>
      <c r="Z1053" t="s">
        <v>134</v>
      </c>
      <c r="AA1053" t="s">
        <v>2393</v>
      </c>
      <c r="AB1053" t="str">
        <f>+IF(W1053="","-",IF(W1053="UNICO","CENSO","MUESTRA"))</f>
        <v>MUESTRA</v>
      </c>
      <c r="AC1053" t="s">
        <v>2398</v>
      </c>
      <c r="AD1053" t="s">
        <v>2792</v>
      </c>
      <c r="AF1053">
        <f>+COUNTIF(Piloto!C:C,MARCO!A1053)</f>
        <v>0</v>
      </c>
    </row>
    <row r="1054" spans="1:32" x14ac:dyDescent="0.25">
      <c r="A1054" s="5" t="str">
        <f t="shared" si="16"/>
        <v>R 1 - D 1 - 466 - 0997</v>
      </c>
      <c r="B1054" s="23" t="s">
        <v>2347</v>
      </c>
      <c r="C1054" t="s">
        <v>19</v>
      </c>
      <c r="D1054" t="s">
        <v>17</v>
      </c>
      <c r="E1054" t="s">
        <v>18</v>
      </c>
      <c r="F1054" t="s">
        <v>134</v>
      </c>
      <c r="G1054" t="s">
        <v>134</v>
      </c>
      <c r="H1054" t="s">
        <v>2561</v>
      </c>
      <c r="I1054" t="s">
        <v>20</v>
      </c>
      <c r="J1054" t="s">
        <v>2349</v>
      </c>
      <c r="K1054" t="s">
        <v>21</v>
      </c>
      <c r="M1054" t="s">
        <v>2168</v>
      </c>
      <c r="N1054" t="s">
        <v>22</v>
      </c>
      <c r="O1054" t="s">
        <v>23</v>
      </c>
      <c r="P1054" t="s">
        <v>26</v>
      </c>
      <c r="Q1054" t="s">
        <v>2348</v>
      </c>
      <c r="R1054" s="13">
        <v>34</v>
      </c>
      <c r="S1054" s="13">
        <v>2</v>
      </c>
      <c r="T1054" s="21">
        <v>1</v>
      </c>
      <c r="V1054" t="s">
        <v>2154</v>
      </c>
      <c r="W1054" t="s">
        <v>17586</v>
      </c>
      <c r="X1054" s="20" t="str">
        <f>+IF(V1054="","-",CONCATENATE(V1054,"_",W1054))</f>
        <v>FINES_R01</v>
      </c>
      <c r="Y1054" s="59">
        <v>0.77416527271270752</v>
      </c>
      <c r="Z1054" t="s">
        <v>134</v>
      </c>
      <c r="AA1054" t="s">
        <v>2393</v>
      </c>
      <c r="AB1054" t="str">
        <f>+IF(W1054="","-",IF(W1054="UNICO","CENSO","MUESTRA"))</f>
        <v>MUESTRA</v>
      </c>
      <c r="AC1054" t="s">
        <v>2398</v>
      </c>
      <c r="AD1054" t="s">
        <v>2562</v>
      </c>
      <c r="AF1054">
        <f>+COUNTIF(Piloto!C:C,MARCO!A1054)</f>
        <v>0</v>
      </c>
    </row>
    <row r="1055" spans="1:32" x14ac:dyDescent="0.25">
      <c r="A1055" s="5" t="str">
        <f t="shared" si="16"/>
        <v>R 1 - D 1 - 453 - 1241</v>
      </c>
      <c r="B1055" s="23" t="s">
        <v>2347</v>
      </c>
      <c r="C1055" t="s">
        <v>19</v>
      </c>
      <c r="D1055" t="s">
        <v>17</v>
      </c>
      <c r="E1055" t="s">
        <v>18</v>
      </c>
      <c r="F1055" t="s">
        <v>134</v>
      </c>
      <c r="G1055" t="s">
        <v>134</v>
      </c>
      <c r="H1055" t="s">
        <v>2480</v>
      </c>
      <c r="I1055" t="s">
        <v>20</v>
      </c>
      <c r="J1055" t="s">
        <v>2349</v>
      </c>
      <c r="K1055" t="s">
        <v>21</v>
      </c>
      <c r="M1055" t="s">
        <v>2481</v>
      </c>
      <c r="N1055" t="s">
        <v>22</v>
      </c>
      <c r="O1055" t="s">
        <v>23</v>
      </c>
      <c r="P1055" t="s">
        <v>26</v>
      </c>
      <c r="Q1055" t="s">
        <v>2348</v>
      </c>
      <c r="R1055" s="13">
        <v>24</v>
      </c>
      <c r="S1055" s="13">
        <v>2</v>
      </c>
      <c r="T1055" s="21">
        <v>1</v>
      </c>
      <c r="V1055" t="s">
        <v>2154</v>
      </c>
      <c r="W1055" t="s">
        <v>17586</v>
      </c>
      <c r="X1055" s="20" t="str">
        <f>+IF(V1055="","-",CONCATENATE(V1055,"_",W1055))</f>
        <v>FINES_R01</v>
      </c>
      <c r="Y1055" s="59">
        <v>0.77565646171569824</v>
      </c>
      <c r="Z1055" t="s">
        <v>134</v>
      </c>
      <c r="AA1055" t="s">
        <v>2393</v>
      </c>
      <c r="AB1055" t="str">
        <f>+IF(W1055="","-",IF(W1055="UNICO","CENSO","MUESTRA"))</f>
        <v>MUESTRA</v>
      </c>
      <c r="AC1055" t="s">
        <v>2397</v>
      </c>
      <c r="AD1055" t="s">
        <v>2482</v>
      </c>
      <c r="AF1055">
        <f>+COUNTIF(Piloto!C:C,MARCO!A1055)</f>
        <v>0</v>
      </c>
    </row>
    <row r="1056" spans="1:32" x14ac:dyDescent="0.25">
      <c r="A1056" s="5" t="str">
        <f t="shared" si="16"/>
        <v>R 1 - D 1 - 467 - 0778</v>
      </c>
      <c r="B1056" s="23" t="s">
        <v>2347</v>
      </c>
      <c r="C1056" t="s">
        <v>19</v>
      </c>
      <c r="D1056" t="s">
        <v>17</v>
      </c>
      <c r="E1056" t="s">
        <v>18</v>
      </c>
      <c r="F1056" t="s">
        <v>134</v>
      </c>
      <c r="G1056" t="s">
        <v>134</v>
      </c>
      <c r="H1056" t="s">
        <v>2517</v>
      </c>
      <c r="I1056" t="s">
        <v>20</v>
      </c>
      <c r="J1056" t="s">
        <v>2349</v>
      </c>
      <c r="K1056" t="s">
        <v>21</v>
      </c>
      <c r="M1056" t="s">
        <v>2518</v>
      </c>
      <c r="N1056" t="s">
        <v>22</v>
      </c>
      <c r="O1056" t="s">
        <v>23</v>
      </c>
      <c r="P1056" t="s">
        <v>26</v>
      </c>
      <c r="Q1056" t="s">
        <v>2348</v>
      </c>
      <c r="R1056" s="13">
        <v>32</v>
      </c>
      <c r="S1056" s="13">
        <v>2</v>
      </c>
      <c r="T1056" s="21">
        <v>1</v>
      </c>
      <c r="V1056" t="s">
        <v>2154</v>
      </c>
      <c r="W1056" t="s">
        <v>17586</v>
      </c>
      <c r="X1056" s="20" t="str">
        <f>+IF(V1056="","-",CONCATENATE(V1056,"_",W1056))</f>
        <v>FINES_R01</v>
      </c>
      <c r="Y1056" s="59">
        <v>0.78791838884353638</v>
      </c>
      <c r="Z1056" t="s">
        <v>134</v>
      </c>
      <c r="AA1056" t="s">
        <v>2393</v>
      </c>
      <c r="AB1056" t="str">
        <f>+IF(W1056="","-",IF(W1056="UNICO","CENSO","MUESTRA"))</f>
        <v>MUESTRA</v>
      </c>
      <c r="AC1056" t="s">
        <v>2397</v>
      </c>
      <c r="AD1056" t="s">
        <v>2519</v>
      </c>
      <c r="AF1056">
        <f>+COUNTIF(Piloto!C:C,MARCO!A1056)</f>
        <v>0</v>
      </c>
    </row>
    <row r="1057" spans="1:32" x14ac:dyDescent="0.25">
      <c r="A1057" s="5" t="str">
        <f t="shared" si="16"/>
        <v>R 1 - D 1 - 462 - 0732</v>
      </c>
      <c r="B1057" s="23" t="s">
        <v>2347</v>
      </c>
      <c r="C1057" t="s">
        <v>19</v>
      </c>
      <c r="D1057" t="s">
        <v>17</v>
      </c>
      <c r="E1057" t="s">
        <v>18</v>
      </c>
      <c r="F1057" t="s">
        <v>134</v>
      </c>
      <c r="G1057" t="s">
        <v>134</v>
      </c>
      <c r="H1057" t="s">
        <v>2650</v>
      </c>
      <c r="I1057" t="s">
        <v>20</v>
      </c>
      <c r="J1057" t="s">
        <v>2349</v>
      </c>
      <c r="K1057" t="s">
        <v>21</v>
      </c>
      <c r="M1057" t="s">
        <v>2651</v>
      </c>
      <c r="N1057" t="s">
        <v>22</v>
      </c>
      <c r="O1057" t="s">
        <v>23</v>
      </c>
      <c r="P1057" t="s">
        <v>26</v>
      </c>
      <c r="Q1057" t="s">
        <v>2348</v>
      </c>
      <c r="R1057" s="13">
        <v>13</v>
      </c>
      <c r="S1057" s="13">
        <v>1</v>
      </c>
      <c r="T1057" s="21">
        <v>1</v>
      </c>
      <c r="V1057" t="s">
        <v>2154</v>
      </c>
      <c r="W1057" t="s">
        <v>17586</v>
      </c>
      <c r="X1057" s="20" t="str">
        <f>+IF(V1057="","-",CONCATENATE(V1057,"_",W1057))</f>
        <v>FINES_R01</v>
      </c>
      <c r="Y1057" s="59">
        <v>0.80020046234130859</v>
      </c>
      <c r="Z1057" t="s">
        <v>134</v>
      </c>
      <c r="AA1057" t="s">
        <v>2393</v>
      </c>
      <c r="AB1057" t="str">
        <f>+IF(W1057="","-",IF(W1057="UNICO","CENSO","MUESTRA"))</f>
        <v>MUESTRA</v>
      </c>
      <c r="AC1057" t="s">
        <v>2397</v>
      </c>
      <c r="AD1057" t="s">
        <v>2652</v>
      </c>
      <c r="AF1057">
        <f>+COUNTIF(Piloto!C:C,MARCO!A1057)</f>
        <v>0</v>
      </c>
    </row>
    <row r="1058" spans="1:32" x14ac:dyDescent="0.25">
      <c r="A1058" s="5" t="str">
        <f t="shared" si="16"/>
        <v>R 1 - D 1 - 452 - 3103</v>
      </c>
      <c r="B1058" s="23" t="s">
        <v>2347</v>
      </c>
      <c r="C1058" t="s">
        <v>19</v>
      </c>
      <c r="D1058" t="s">
        <v>17</v>
      </c>
      <c r="E1058" t="s">
        <v>18</v>
      </c>
      <c r="F1058" t="s">
        <v>134</v>
      </c>
      <c r="G1058" t="s">
        <v>134</v>
      </c>
      <c r="H1058" t="s">
        <v>2416</v>
      </c>
      <c r="I1058" t="s">
        <v>20</v>
      </c>
      <c r="J1058" t="s">
        <v>2349</v>
      </c>
      <c r="K1058" t="s">
        <v>21</v>
      </c>
      <c r="M1058" t="s">
        <v>2417</v>
      </c>
      <c r="N1058" t="s">
        <v>22</v>
      </c>
      <c r="O1058" t="s">
        <v>23</v>
      </c>
      <c r="P1058" t="s">
        <v>26</v>
      </c>
      <c r="Q1058" t="s">
        <v>2348</v>
      </c>
      <c r="R1058" s="13">
        <v>10</v>
      </c>
      <c r="S1058" s="13">
        <v>1</v>
      </c>
      <c r="T1058" s="21">
        <v>1</v>
      </c>
      <c r="V1058" t="s">
        <v>2154</v>
      </c>
      <c r="W1058" t="s">
        <v>17586</v>
      </c>
      <c r="X1058" s="20" t="str">
        <f>+IF(V1058="","-",CONCATENATE(V1058,"_",W1058))</f>
        <v>FINES_R01</v>
      </c>
      <c r="Y1058" s="59">
        <v>0.80059266090393066</v>
      </c>
      <c r="Z1058" t="s">
        <v>134</v>
      </c>
      <c r="AA1058" t="s">
        <v>2393</v>
      </c>
      <c r="AB1058" t="str">
        <f>+IF(W1058="","-",IF(W1058="UNICO","CENSO","MUESTRA"))</f>
        <v>MUESTRA</v>
      </c>
      <c r="AC1058" t="s">
        <v>2398</v>
      </c>
      <c r="AD1058" t="s">
        <v>2418</v>
      </c>
      <c r="AF1058">
        <f>+COUNTIF(Piloto!C:C,MARCO!A1058)</f>
        <v>0</v>
      </c>
    </row>
    <row r="1059" spans="1:32" x14ac:dyDescent="0.25">
      <c r="A1059" s="5" t="str">
        <f t="shared" si="16"/>
        <v>R 1 - D 1 - 453 - 1239</v>
      </c>
      <c r="B1059" s="23" t="s">
        <v>2347</v>
      </c>
      <c r="C1059" t="s">
        <v>19</v>
      </c>
      <c r="D1059" t="s">
        <v>17</v>
      </c>
      <c r="E1059" t="s">
        <v>18</v>
      </c>
      <c r="F1059" t="s">
        <v>134</v>
      </c>
      <c r="G1059" t="s">
        <v>134</v>
      </c>
      <c r="H1059" t="s">
        <v>2521</v>
      </c>
      <c r="I1059" t="s">
        <v>20</v>
      </c>
      <c r="J1059" t="s">
        <v>2349</v>
      </c>
      <c r="K1059" t="s">
        <v>21</v>
      </c>
      <c r="M1059" t="s">
        <v>2522</v>
      </c>
      <c r="N1059" t="s">
        <v>22</v>
      </c>
      <c r="O1059" t="s">
        <v>23</v>
      </c>
      <c r="P1059" t="s">
        <v>26</v>
      </c>
      <c r="Q1059" t="s">
        <v>2348</v>
      </c>
      <c r="R1059" s="13">
        <v>30</v>
      </c>
      <c r="S1059" s="13">
        <v>1</v>
      </c>
      <c r="T1059" s="21">
        <v>1</v>
      </c>
      <c r="V1059" t="s">
        <v>2154</v>
      </c>
      <c r="W1059" t="s">
        <v>17586</v>
      </c>
      <c r="X1059" s="20" t="str">
        <f>+IF(V1059="","-",CONCATENATE(V1059,"_",W1059))</f>
        <v>FINES_R01</v>
      </c>
      <c r="Y1059" s="59">
        <v>0.81355589628219604</v>
      </c>
      <c r="Z1059" t="s">
        <v>134</v>
      </c>
      <c r="AA1059" t="s">
        <v>2393</v>
      </c>
      <c r="AB1059" t="str">
        <f>+IF(W1059="","-",IF(W1059="UNICO","CENSO","MUESTRA"))</f>
        <v>MUESTRA</v>
      </c>
      <c r="AC1059" t="s">
        <v>2397</v>
      </c>
      <c r="AD1059" t="s">
        <v>2523</v>
      </c>
      <c r="AF1059">
        <f>+COUNTIF(Piloto!C:C,MARCO!A1059)</f>
        <v>0</v>
      </c>
    </row>
    <row r="1060" spans="1:32" x14ac:dyDescent="0.25">
      <c r="A1060" s="5" t="str">
        <f t="shared" si="16"/>
        <v>R 1 - D 1 - 460 - 1085</v>
      </c>
      <c r="B1060" s="23" t="s">
        <v>2347</v>
      </c>
      <c r="C1060" t="s">
        <v>19</v>
      </c>
      <c r="D1060" t="s">
        <v>17</v>
      </c>
      <c r="E1060" t="s">
        <v>18</v>
      </c>
      <c r="F1060" t="s">
        <v>134</v>
      </c>
      <c r="G1060" t="s">
        <v>134</v>
      </c>
      <c r="H1060" t="s">
        <v>2471</v>
      </c>
      <c r="I1060" t="s">
        <v>20</v>
      </c>
      <c r="J1060" t="s">
        <v>2349</v>
      </c>
      <c r="K1060" t="s">
        <v>21</v>
      </c>
      <c r="M1060" t="s">
        <v>2472</v>
      </c>
      <c r="N1060" t="s">
        <v>22</v>
      </c>
      <c r="O1060" t="s">
        <v>23</v>
      </c>
      <c r="P1060" t="s">
        <v>26</v>
      </c>
      <c r="Q1060" t="s">
        <v>2348</v>
      </c>
      <c r="R1060" s="13">
        <v>17</v>
      </c>
      <c r="S1060" s="13">
        <v>1</v>
      </c>
      <c r="T1060" s="21">
        <v>1</v>
      </c>
      <c r="V1060" t="s">
        <v>2154</v>
      </c>
      <c r="W1060" t="s">
        <v>17586</v>
      </c>
      <c r="X1060" s="20" t="str">
        <f>+IF(V1060="","-",CONCATENATE(V1060,"_",W1060))</f>
        <v>FINES_R01</v>
      </c>
      <c r="Y1060" s="59">
        <v>0.82374316453933716</v>
      </c>
      <c r="Z1060" t="s">
        <v>134</v>
      </c>
      <c r="AA1060" t="s">
        <v>2393</v>
      </c>
      <c r="AB1060" t="str">
        <f>+IF(W1060="","-",IF(W1060="UNICO","CENSO","MUESTRA"))</f>
        <v>MUESTRA</v>
      </c>
      <c r="AC1060" t="s">
        <v>2398</v>
      </c>
      <c r="AD1060" t="s">
        <v>2473</v>
      </c>
      <c r="AF1060">
        <f>+COUNTIF(Piloto!C:C,MARCO!A1060)</f>
        <v>0</v>
      </c>
    </row>
    <row r="1061" spans="1:32" x14ac:dyDescent="0.25">
      <c r="A1061" s="5" t="str">
        <f t="shared" si="16"/>
        <v>R 1 - D 1 - 460 - 3964</v>
      </c>
      <c r="B1061" s="23" t="s">
        <v>2347</v>
      </c>
      <c r="C1061" t="s">
        <v>19</v>
      </c>
      <c r="D1061" t="s">
        <v>17</v>
      </c>
      <c r="E1061" t="s">
        <v>18</v>
      </c>
      <c r="F1061" t="s">
        <v>134</v>
      </c>
      <c r="G1061" t="s">
        <v>134</v>
      </c>
      <c r="H1061" t="s">
        <v>2622</v>
      </c>
      <c r="I1061" t="s">
        <v>20</v>
      </c>
      <c r="J1061" t="s">
        <v>2349</v>
      </c>
      <c r="K1061" t="s">
        <v>21</v>
      </c>
      <c r="M1061" t="s">
        <v>2623</v>
      </c>
      <c r="N1061" t="s">
        <v>22</v>
      </c>
      <c r="O1061" t="s">
        <v>23</v>
      </c>
      <c r="P1061" t="s">
        <v>26</v>
      </c>
      <c r="Q1061" t="s">
        <v>2348</v>
      </c>
      <c r="R1061" s="13">
        <v>18</v>
      </c>
      <c r="S1061" s="13">
        <v>1</v>
      </c>
      <c r="T1061" s="21">
        <v>1</v>
      </c>
      <c r="V1061" t="s">
        <v>2154</v>
      </c>
      <c r="W1061" t="s">
        <v>17586</v>
      </c>
      <c r="X1061" s="20" t="str">
        <f>+IF(V1061="","-",CONCATENATE(V1061,"_",W1061))</f>
        <v>FINES_R01</v>
      </c>
      <c r="Y1061" s="59">
        <v>0.84052932262420654</v>
      </c>
      <c r="Z1061" t="s">
        <v>134</v>
      </c>
      <c r="AA1061" t="s">
        <v>2393</v>
      </c>
      <c r="AB1061" t="str">
        <f>+IF(W1061="","-",IF(W1061="UNICO","CENSO","MUESTRA"))</f>
        <v>MUESTRA</v>
      </c>
      <c r="AC1061" t="s">
        <v>2398</v>
      </c>
      <c r="AD1061" t="s">
        <v>2624</v>
      </c>
      <c r="AF1061">
        <f>+COUNTIF(Piloto!C:C,MARCO!A1061)</f>
        <v>0</v>
      </c>
    </row>
    <row r="1062" spans="1:32" x14ac:dyDescent="0.25">
      <c r="A1062" s="5" t="str">
        <f t="shared" si="16"/>
        <v>R 1 - D 1 - 460 - 0798</v>
      </c>
      <c r="B1062" s="23" t="s">
        <v>2347</v>
      </c>
      <c r="C1062" t="s">
        <v>19</v>
      </c>
      <c r="D1062" t="s">
        <v>17</v>
      </c>
      <c r="E1062" t="s">
        <v>18</v>
      </c>
      <c r="F1062" t="s">
        <v>134</v>
      </c>
      <c r="G1062" t="s">
        <v>134</v>
      </c>
      <c r="H1062" t="s">
        <v>10782</v>
      </c>
      <c r="I1062" t="s">
        <v>20</v>
      </c>
      <c r="J1062" t="s">
        <v>2349</v>
      </c>
      <c r="K1062" t="s">
        <v>21</v>
      </c>
      <c r="M1062" t="s">
        <v>10783</v>
      </c>
      <c r="N1062" t="s">
        <v>22</v>
      </c>
      <c r="O1062" t="s">
        <v>23</v>
      </c>
      <c r="P1062" t="s">
        <v>26</v>
      </c>
      <c r="Q1062" t="s">
        <v>2348</v>
      </c>
      <c r="R1062" s="13">
        <v>38</v>
      </c>
      <c r="S1062" s="13">
        <v>1</v>
      </c>
      <c r="T1062" s="21">
        <v>1</v>
      </c>
      <c r="V1062" t="s">
        <v>2154</v>
      </c>
      <c r="W1062" t="s">
        <v>17586</v>
      </c>
      <c r="X1062" s="20" t="str">
        <f>+IF(V1062="","-",CONCATENATE(V1062,"_",W1062))</f>
        <v>FINES_R01</v>
      </c>
      <c r="Y1062" s="59">
        <v>0.84451830387115479</v>
      </c>
      <c r="Z1062" t="s">
        <v>134</v>
      </c>
      <c r="AA1062" t="s">
        <v>2393</v>
      </c>
      <c r="AB1062" t="str">
        <f>+IF(W1062="","-",IF(W1062="UNICO","CENSO","MUESTRA"))</f>
        <v>MUESTRA</v>
      </c>
      <c r="AC1062" t="s">
        <v>2397</v>
      </c>
      <c r="AD1062" t="s">
        <v>10784</v>
      </c>
      <c r="AF1062">
        <f>+COUNTIF(Piloto!C:C,MARCO!A1062)</f>
        <v>0</v>
      </c>
    </row>
    <row r="1063" spans="1:32" x14ac:dyDescent="0.25">
      <c r="A1063" s="5" t="str">
        <f t="shared" si="16"/>
        <v>R 1 - D 114 - 452 - 4405</v>
      </c>
      <c r="B1063" s="23" t="s">
        <v>2347</v>
      </c>
      <c r="C1063" t="s">
        <v>19</v>
      </c>
      <c r="D1063" t="s">
        <v>311</v>
      </c>
      <c r="E1063" t="s">
        <v>1857</v>
      </c>
      <c r="F1063" t="s">
        <v>134</v>
      </c>
      <c r="G1063" t="s">
        <v>134</v>
      </c>
      <c r="H1063" t="s">
        <v>2943</v>
      </c>
      <c r="I1063" t="s">
        <v>20</v>
      </c>
      <c r="J1063" t="s">
        <v>2349</v>
      </c>
      <c r="K1063" t="s">
        <v>21</v>
      </c>
      <c r="M1063" t="s">
        <v>2944</v>
      </c>
      <c r="N1063" t="s">
        <v>22</v>
      </c>
      <c r="O1063" t="s">
        <v>23</v>
      </c>
      <c r="P1063" t="s">
        <v>26</v>
      </c>
      <c r="Q1063" t="s">
        <v>2348</v>
      </c>
      <c r="R1063" s="13">
        <v>20</v>
      </c>
      <c r="S1063" s="13">
        <v>1</v>
      </c>
      <c r="T1063" s="21">
        <v>1</v>
      </c>
      <c r="V1063" t="s">
        <v>2154</v>
      </c>
      <c r="W1063" t="s">
        <v>17586</v>
      </c>
      <c r="X1063" s="20" t="str">
        <f>+IF(V1063="","-",CONCATENATE(V1063,"_",W1063))</f>
        <v>FINES_R01</v>
      </c>
      <c r="Y1063" s="59">
        <v>0.84721577167510986</v>
      </c>
      <c r="Z1063" t="s">
        <v>134</v>
      </c>
      <c r="AA1063" t="s">
        <v>2393</v>
      </c>
      <c r="AB1063" t="str">
        <f>+IF(W1063="","-",IF(W1063="UNICO","CENSO","MUESTRA"))</f>
        <v>MUESTRA</v>
      </c>
      <c r="AC1063" t="s">
        <v>2398</v>
      </c>
      <c r="AD1063" t="s">
        <v>2945</v>
      </c>
      <c r="AF1063">
        <f>+COUNTIF(Piloto!C:C,MARCO!A1063)</f>
        <v>0</v>
      </c>
    </row>
    <row r="1064" spans="1:32" x14ac:dyDescent="0.25">
      <c r="A1064" s="5" t="str">
        <f t="shared" si="16"/>
        <v>R 1 - D 1 - 467 - 0799</v>
      </c>
      <c r="B1064" s="23" t="s">
        <v>2347</v>
      </c>
      <c r="C1064" t="s">
        <v>19</v>
      </c>
      <c r="D1064" t="s">
        <v>17</v>
      </c>
      <c r="E1064" t="s">
        <v>18</v>
      </c>
      <c r="F1064" t="s">
        <v>134</v>
      </c>
      <c r="G1064" t="s">
        <v>134</v>
      </c>
      <c r="H1064" t="s">
        <v>2693</v>
      </c>
      <c r="I1064" t="s">
        <v>20</v>
      </c>
      <c r="J1064" t="s">
        <v>2349</v>
      </c>
      <c r="K1064" t="s">
        <v>21</v>
      </c>
      <c r="M1064" t="s">
        <v>2694</v>
      </c>
      <c r="N1064" t="s">
        <v>22</v>
      </c>
      <c r="O1064" t="s">
        <v>23</v>
      </c>
      <c r="P1064" t="s">
        <v>26</v>
      </c>
      <c r="Q1064" t="s">
        <v>2348</v>
      </c>
      <c r="R1064" s="13">
        <v>7</v>
      </c>
      <c r="S1064" s="13">
        <v>1</v>
      </c>
      <c r="T1064" s="21">
        <v>1</v>
      </c>
      <c r="V1064" t="s">
        <v>2154</v>
      </c>
      <c r="W1064" t="s">
        <v>17586</v>
      </c>
      <c r="X1064" s="20" t="str">
        <f>+IF(V1064="","-",CONCATENATE(V1064,"_",W1064))</f>
        <v>FINES_R01</v>
      </c>
      <c r="Y1064" s="59">
        <v>0.86756372451782227</v>
      </c>
      <c r="Z1064" t="s">
        <v>134</v>
      </c>
      <c r="AA1064" t="s">
        <v>2393</v>
      </c>
      <c r="AB1064" t="str">
        <f>+IF(W1064="","-",IF(W1064="UNICO","CENSO","MUESTRA"))</f>
        <v>MUESTRA</v>
      </c>
      <c r="AC1064" t="s">
        <v>2398</v>
      </c>
      <c r="AD1064" t="s">
        <v>2695</v>
      </c>
      <c r="AF1064">
        <f>+COUNTIF(Piloto!C:C,MARCO!A1064)</f>
        <v>0</v>
      </c>
    </row>
    <row r="1065" spans="1:32" x14ac:dyDescent="0.25">
      <c r="A1065" s="5" t="str">
        <f t="shared" si="16"/>
        <v>R 1 - D 1 - 460 - 0799</v>
      </c>
      <c r="B1065" s="23" t="s">
        <v>2347</v>
      </c>
      <c r="C1065" t="s">
        <v>19</v>
      </c>
      <c r="D1065" t="s">
        <v>17</v>
      </c>
      <c r="E1065" t="s">
        <v>18</v>
      </c>
      <c r="F1065" t="s">
        <v>134</v>
      </c>
      <c r="G1065" t="s">
        <v>134</v>
      </c>
      <c r="H1065" t="s">
        <v>10791</v>
      </c>
      <c r="I1065" t="s">
        <v>20</v>
      </c>
      <c r="J1065" t="s">
        <v>2349</v>
      </c>
      <c r="K1065" t="s">
        <v>21</v>
      </c>
      <c r="M1065" t="s">
        <v>2694</v>
      </c>
      <c r="N1065" t="s">
        <v>22</v>
      </c>
      <c r="O1065" t="s">
        <v>23</v>
      </c>
      <c r="P1065" t="s">
        <v>26</v>
      </c>
      <c r="Q1065" t="s">
        <v>2348</v>
      </c>
      <c r="R1065" s="13">
        <v>37</v>
      </c>
      <c r="S1065" s="13">
        <v>1</v>
      </c>
      <c r="T1065" s="21">
        <v>1</v>
      </c>
      <c r="V1065" t="s">
        <v>2154</v>
      </c>
      <c r="W1065" t="s">
        <v>17586</v>
      </c>
      <c r="X1065" s="20" t="str">
        <f>+IF(V1065="","-",CONCATENATE(V1065,"_",W1065))</f>
        <v>FINES_R01</v>
      </c>
      <c r="Y1065" s="59">
        <v>0.86756372451782227</v>
      </c>
      <c r="Z1065" t="s">
        <v>134</v>
      </c>
      <c r="AA1065" t="s">
        <v>2393</v>
      </c>
      <c r="AB1065" t="str">
        <f>+IF(W1065="","-",IF(W1065="UNICO","CENSO","MUESTRA"))</f>
        <v>MUESTRA</v>
      </c>
      <c r="AC1065" t="s">
        <v>2398</v>
      </c>
      <c r="AD1065" t="s">
        <v>2695</v>
      </c>
      <c r="AF1065">
        <f>+COUNTIF(Piloto!C:C,MARCO!A1065)</f>
        <v>0</v>
      </c>
    </row>
    <row r="1066" spans="1:32" x14ac:dyDescent="0.25">
      <c r="A1066" s="5" t="str">
        <f t="shared" si="16"/>
        <v>R 1 - D 1 - 467 - 0797</v>
      </c>
      <c r="B1066" s="23" t="s">
        <v>2347</v>
      </c>
      <c r="C1066" t="s">
        <v>19</v>
      </c>
      <c r="D1066" t="s">
        <v>17</v>
      </c>
      <c r="E1066" t="s">
        <v>18</v>
      </c>
      <c r="F1066" t="s">
        <v>134</v>
      </c>
      <c r="G1066" t="s">
        <v>134</v>
      </c>
      <c r="H1066" t="s">
        <v>2537</v>
      </c>
      <c r="I1066" t="s">
        <v>20</v>
      </c>
      <c r="J1066" t="s">
        <v>2349</v>
      </c>
      <c r="K1066" t="s">
        <v>21</v>
      </c>
      <c r="M1066" t="s">
        <v>2538</v>
      </c>
      <c r="N1066" t="s">
        <v>22</v>
      </c>
      <c r="O1066" t="s">
        <v>23</v>
      </c>
      <c r="P1066" t="s">
        <v>26</v>
      </c>
      <c r="Q1066" t="s">
        <v>2348</v>
      </c>
      <c r="R1066" s="13">
        <v>16</v>
      </c>
      <c r="S1066" s="13">
        <v>1</v>
      </c>
      <c r="T1066" s="21">
        <v>1</v>
      </c>
      <c r="V1066" t="s">
        <v>2154</v>
      </c>
      <c r="W1066" t="s">
        <v>17586</v>
      </c>
      <c r="X1066" s="20" t="str">
        <f>+IF(V1066="","-",CONCATENATE(V1066,"_",W1066))</f>
        <v>FINES_R01</v>
      </c>
      <c r="Y1066" s="59">
        <v>0.89330106973648071</v>
      </c>
      <c r="Z1066" t="s">
        <v>134</v>
      </c>
      <c r="AA1066" t="s">
        <v>2393</v>
      </c>
      <c r="AB1066" t="str">
        <f>+IF(W1066="","-",IF(W1066="UNICO","CENSO","MUESTRA"))</f>
        <v>MUESTRA</v>
      </c>
      <c r="AC1066" t="s">
        <v>2398</v>
      </c>
      <c r="AD1066" t="s">
        <v>2539</v>
      </c>
      <c r="AF1066">
        <f>+COUNTIF(Piloto!C:C,MARCO!A1066)</f>
        <v>0</v>
      </c>
    </row>
    <row r="1067" spans="1:32" x14ac:dyDescent="0.25">
      <c r="A1067" s="5" t="str">
        <f t="shared" si="16"/>
        <v>R 1 - D 1 - 460 - 1088</v>
      </c>
      <c r="B1067" s="23" t="s">
        <v>2347</v>
      </c>
      <c r="C1067" t="s">
        <v>19</v>
      </c>
      <c r="D1067" t="s">
        <v>17</v>
      </c>
      <c r="E1067" t="s">
        <v>18</v>
      </c>
      <c r="F1067" t="s">
        <v>134</v>
      </c>
      <c r="G1067" t="s">
        <v>134</v>
      </c>
      <c r="H1067" t="s">
        <v>2728</v>
      </c>
      <c r="I1067" t="s">
        <v>20</v>
      </c>
      <c r="J1067" t="s">
        <v>2349</v>
      </c>
      <c r="K1067" t="s">
        <v>21</v>
      </c>
      <c r="M1067" t="s">
        <v>2729</v>
      </c>
      <c r="N1067" t="s">
        <v>22</v>
      </c>
      <c r="O1067" t="s">
        <v>23</v>
      </c>
      <c r="P1067" t="s">
        <v>26</v>
      </c>
      <c r="Q1067" t="s">
        <v>2348</v>
      </c>
      <c r="R1067" s="13">
        <v>17</v>
      </c>
      <c r="S1067" s="13">
        <v>1</v>
      </c>
      <c r="T1067" s="21">
        <v>1</v>
      </c>
      <c r="V1067" t="s">
        <v>2154</v>
      </c>
      <c r="W1067" t="s">
        <v>17586</v>
      </c>
      <c r="X1067" s="20" t="str">
        <f>+IF(V1067="","-",CONCATENATE(V1067,"_",W1067))</f>
        <v>FINES_R01</v>
      </c>
      <c r="Y1067" s="59">
        <v>0.89514297246932983</v>
      </c>
      <c r="Z1067" t="s">
        <v>134</v>
      </c>
      <c r="AA1067" t="s">
        <v>2393</v>
      </c>
      <c r="AB1067" t="str">
        <f>+IF(W1067="","-",IF(W1067="UNICO","CENSO","MUESTRA"))</f>
        <v>MUESTRA</v>
      </c>
      <c r="AC1067" t="s">
        <v>2398</v>
      </c>
      <c r="AD1067" t="s">
        <v>2730</v>
      </c>
      <c r="AF1067">
        <f>+COUNTIF(Piloto!C:C,MARCO!A1067)</f>
        <v>0</v>
      </c>
    </row>
    <row r="1068" spans="1:32" x14ac:dyDescent="0.25">
      <c r="A1068" s="5" t="str">
        <f t="shared" si="16"/>
        <v>R 1 - D 1 - 460 - 1707</v>
      </c>
      <c r="B1068" s="23" t="s">
        <v>2347</v>
      </c>
      <c r="C1068" t="s">
        <v>19</v>
      </c>
      <c r="D1068" t="s">
        <v>17</v>
      </c>
      <c r="E1068" t="s">
        <v>18</v>
      </c>
      <c r="F1068" t="s">
        <v>134</v>
      </c>
      <c r="G1068" t="s">
        <v>134</v>
      </c>
      <c r="H1068" t="s">
        <v>10819</v>
      </c>
      <c r="I1068" t="s">
        <v>20</v>
      </c>
      <c r="J1068" t="s">
        <v>2349</v>
      </c>
      <c r="K1068" t="s">
        <v>21</v>
      </c>
      <c r="M1068" t="s">
        <v>10820</v>
      </c>
      <c r="N1068" t="s">
        <v>22</v>
      </c>
      <c r="O1068" t="s">
        <v>23</v>
      </c>
      <c r="P1068" t="s">
        <v>26</v>
      </c>
      <c r="Q1068" t="s">
        <v>2348</v>
      </c>
      <c r="R1068" s="13">
        <v>26</v>
      </c>
      <c r="S1068" s="13">
        <v>1</v>
      </c>
      <c r="T1068" s="21">
        <v>1</v>
      </c>
      <c r="V1068" t="s">
        <v>2154</v>
      </c>
      <c r="W1068" t="s">
        <v>17586</v>
      </c>
      <c r="X1068" s="20" t="str">
        <f>+IF(V1068="","-",CONCATENATE(V1068,"_",W1068))</f>
        <v>FINES_R01</v>
      </c>
      <c r="Y1068" s="59">
        <v>0.89514297246932983</v>
      </c>
      <c r="Z1068" t="s">
        <v>134</v>
      </c>
      <c r="AA1068" t="s">
        <v>2393</v>
      </c>
      <c r="AB1068" t="str">
        <f>+IF(W1068="","-",IF(W1068="UNICO","CENSO","MUESTRA"))</f>
        <v>MUESTRA</v>
      </c>
      <c r="AC1068" t="s">
        <v>2398</v>
      </c>
      <c r="AD1068" t="s">
        <v>10821</v>
      </c>
      <c r="AF1068">
        <f>+COUNTIF(Piloto!C:C,MARCO!A1068)</f>
        <v>0</v>
      </c>
    </row>
    <row r="1069" spans="1:32" x14ac:dyDescent="0.25">
      <c r="A1069" s="5" t="str">
        <f t="shared" si="16"/>
        <v>R 2 - D 62 - 452 - 3306</v>
      </c>
      <c r="B1069" s="23" t="s">
        <v>2347</v>
      </c>
      <c r="C1069" t="s">
        <v>246</v>
      </c>
      <c r="D1069" t="s">
        <v>958</v>
      </c>
      <c r="E1069" t="s">
        <v>959</v>
      </c>
      <c r="F1069" t="s">
        <v>134</v>
      </c>
      <c r="G1069" t="s">
        <v>134</v>
      </c>
      <c r="H1069" t="s">
        <v>5764</v>
      </c>
      <c r="I1069" t="s">
        <v>20</v>
      </c>
      <c r="J1069" t="s">
        <v>2349</v>
      </c>
      <c r="K1069" t="s">
        <v>21</v>
      </c>
      <c r="M1069" t="s">
        <v>5765</v>
      </c>
      <c r="N1069" t="s">
        <v>22</v>
      </c>
      <c r="O1069" t="s">
        <v>23</v>
      </c>
      <c r="P1069" t="s">
        <v>26</v>
      </c>
      <c r="Q1069" t="s">
        <v>2348</v>
      </c>
      <c r="R1069" s="13">
        <v>22</v>
      </c>
      <c r="S1069" s="13">
        <v>2</v>
      </c>
      <c r="T1069" s="21">
        <v>1</v>
      </c>
      <c r="V1069" t="s">
        <v>2154</v>
      </c>
      <c r="W1069" t="s">
        <v>17596</v>
      </c>
      <c r="X1069" s="20" t="str">
        <f>+IF(V1069="","-",CONCATENATE(V1069,"_",W1069))</f>
        <v>FINES_R02</v>
      </c>
      <c r="Y1069" s="59">
        <v>2.1585863083601001E-2</v>
      </c>
      <c r="Z1069" t="s">
        <v>134</v>
      </c>
      <c r="AA1069" t="s">
        <v>2393</v>
      </c>
      <c r="AB1069" t="str">
        <f>+IF(W1069="","-",IF(W1069="UNICO","CENSO","MUESTRA"))</f>
        <v>MUESTRA</v>
      </c>
      <c r="AC1069" t="s">
        <v>2398</v>
      </c>
      <c r="AD1069" t="s">
        <v>5766</v>
      </c>
      <c r="AF1069">
        <f>+COUNTIF(Piloto!C:C,MARCO!A1069)</f>
        <v>0</v>
      </c>
    </row>
    <row r="1070" spans="1:32" x14ac:dyDescent="0.25">
      <c r="A1070" s="5" t="str">
        <f t="shared" si="16"/>
        <v>R 2 - D 62 - 461 - 1375</v>
      </c>
      <c r="B1070" s="23" t="s">
        <v>2347</v>
      </c>
      <c r="C1070" t="s">
        <v>246</v>
      </c>
      <c r="D1070" t="s">
        <v>958</v>
      </c>
      <c r="E1070" t="s">
        <v>959</v>
      </c>
      <c r="F1070" t="s">
        <v>134</v>
      </c>
      <c r="G1070" t="s">
        <v>134</v>
      </c>
      <c r="H1070" t="s">
        <v>5749</v>
      </c>
      <c r="I1070" t="s">
        <v>20</v>
      </c>
      <c r="J1070" t="s">
        <v>2349</v>
      </c>
      <c r="K1070" t="s">
        <v>21</v>
      </c>
      <c r="M1070" t="s">
        <v>5750</v>
      </c>
      <c r="N1070" t="s">
        <v>22</v>
      </c>
      <c r="O1070" t="s">
        <v>23</v>
      </c>
      <c r="P1070" t="s">
        <v>26</v>
      </c>
      <c r="Q1070" t="s">
        <v>2348</v>
      </c>
      <c r="R1070" s="13">
        <v>35</v>
      </c>
      <c r="S1070" s="13">
        <v>3</v>
      </c>
      <c r="T1070" s="21">
        <v>1</v>
      </c>
      <c r="V1070" t="s">
        <v>2154</v>
      </c>
      <c r="W1070" t="s">
        <v>17596</v>
      </c>
      <c r="X1070" s="20" t="str">
        <f>+IF(V1070="","-",CONCATENATE(V1070,"_",W1070))</f>
        <v>FINES_R02</v>
      </c>
      <c r="Y1070" s="59">
        <v>3.9200648665428162E-2</v>
      </c>
      <c r="Z1070" t="s">
        <v>134</v>
      </c>
      <c r="AA1070" t="s">
        <v>2393</v>
      </c>
      <c r="AB1070" t="str">
        <f>+IF(W1070="","-",IF(W1070="UNICO","CENSO","MUESTRA"))</f>
        <v>MUESTRA</v>
      </c>
      <c r="AC1070" t="s">
        <v>2398</v>
      </c>
      <c r="AD1070" t="s">
        <v>5751</v>
      </c>
      <c r="AF1070">
        <f>+COUNTIF(Piloto!C:C,MARCO!A1070)</f>
        <v>0</v>
      </c>
    </row>
    <row r="1071" spans="1:32" x14ac:dyDescent="0.25">
      <c r="A1071" s="5" t="str">
        <f t="shared" si="16"/>
        <v>R 2 - D 62 - 456 - 3507</v>
      </c>
      <c r="B1071" s="23" t="s">
        <v>2347</v>
      </c>
      <c r="C1071" t="s">
        <v>246</v>
      </c>
      <c r="D1071" t="s">
        <v>958</v>
      </c>
      <c r="E1071" t="s">
        <v>959</v>
      </c>
      <c r="F1071" t="s">
        <v>134</v>
      </c>
      <c r="G1071" t="s">
        <v>134</v>
      </c>
      <c r="H1071" t="s">
        <v>5817</v>
      </c>
      <c r="I1071" t="s">
        <v>20</v>
      </c>
      <c r="J1071" t="s">
        <v>2349</v>
      </c>
      <c r="K1071" t="s">
        <v>21</v>
      </c>
      <c r="M1071" t="s">
        <v>5818</v>
      </c>
      <c r="N1071" t="s">
        <v>22</v>
      </c>
      <c r="O1071" t="s">
        <v>23</v>
      </c>
      <c r="P1071" t="s">
        <v>26</v>
      </c>
      <c r="Q1071" t="s">
        <v>2348</v>
      </c>
      <c r="R1071" s="13">
        <v>16</v>
      </c>
      <c r="S1071" s="13">
        <v>1</v>
      </c>
      <c r="T1071" s="21">
        <v>1</v>
      </c>
      <c r="V1071" t="s">
        <v>2154</v>
      </c>
      <c r="W1071" t="s">
        <v>17596</v>
      </c>
      <c r="X1071" s="20" t="str">
        <f>+IF(V1071="","-",CONCATENATE(V1071,"_",W1071))</f>
        <v>FINES_R02</v>
      </c>
      <c r="Y1071" s="59">
        <v>7.8332975506782532E-2</v>
      </c>
      <c r="Z1071" t="s">
        <v>134</v>
      </c>
      <c r="AA1071" t="s">
        <v>2393</v>
      </c>
      <c r="AB1071" t="str">
        <f>+IF(W1071="","-",IF(W1071="UNICO","CENSO","MUESTRA"))</f>
        <v>MUESTRA</v>
      </c>
      <c r="AC1071" t="s">
        <v>2397</v>
      </c>
      <c r="AD1071" t="s">
        <v>5819</v>
      </c>
      <c r="AF1071">
        <f>+COUNTIF(Piloto!C:C,MARCO!A1071)</f>
        <v>0</v>
      </c>
    </row>
    <row r="1072" spans="1:32" x14ac:dyDescent="0.25">
      <c r="A1072" s="5" t="str">
        <f t="shared" si="16"/>
        <v>R 2 - D 62 - 452 - 4564</v>
      </c>
      <c r="B1072" s="23" t="s">
        <v>2347</v>
      </c>
      <c r="C1072" t="s">
        <v>246</v>
      </c>
      <c r="D1072" t="s">
        <v>958</v>
      </c>
      <c r="E1072" t="s">
        <v>959</v>
      </c>
      <c r="F1072" t="s">
        <v>134</v>
      </c>
      <c r="G1072" t="s">
        <v>134</v>
      </c>
      <c r="H1072" t="s">
        <v>11734</v>
      </c>
      <c r="I1072" t="s">
        <v>20</v>
      </c>
      <c r="J1072" t="s">
        <v>2349</v>
      </c>
      <c r="K1072" t="s">
        <v>21</v>
      </c>
      <c r="M1072" t="s">
        <v>11735</v>
      </c>
      <c r="N1072" t="s">
        <v>22</v>
      </c>
      <c r="O1072" t="s">
        <v>23</v>
      </c>
      <c r="P1072" t="s">
        <v>26</v>
      </c>
      <c r="Q1072" t="s">
        <v>2348</v>
      </c>
      <c r="R1072" s="13">
        <v>22</v>
      </c>
      <c r="S1072" s="13">
        <v>1</v>
      </c>
      <c r="T1072" s="21">
        <v>1</v>
      </c>
      <c r="V1072" t="s">
        <v>2154</v>
      </c>
      <c r="W1072" t="s">
        <v>17596</v>
      </c>
      <c r="X1072" s="20" t="str">
        <f>+IF(V1072="","-",CONCATENATE(V1072,"_",W1072))</f>
        <v>FINES_R02</v>
      </c>
      <c r="Y1072" s="59">
        <v>9.1370686888694763E-2</v>
      </c>
      <c r="Z1072" t="s">
        <v>134</v>
      </c>
      <c r="AA1072" t="s">
        <v>2393</v>
      </c>
      <c r="AB1072" t="str">
        <f>+IF(W1072="","-",IF(W1072="UNICO","CENSO","MUESTRA"))</f>
        <v>MUESTRA</v>
      </c>
      <c r="AC1072" t="s">
        <v>2398</v>
      </c>
      <c r="AD1072" t="s">
        <v>11736</v>
      </c>
      <c r="AF1072">
        <f>+COUNTIF(Piloto!C:C,MARCO!A1072)</f>
        <v>0</v>
      </c>
    </row>
    <row r="1073" spans="1:32" x14ac:dyDescent="0.25">
      <c r="A1073" s="5" t="str">
        <f t="shared" si="16"/>
        <v>R 2 - D 62 - 454 - 4145</v>
      </c>
      <c r="B1073" s="23" t="s">
        <v>2347</v>
      </c>
      <c r="C1073" t="s">
        <v>246</v>
      </c>
      <c r="D1073" t="s">
        <v>958</v>
      </c>
      <c r="E1073" t="s">
        <v>959</v>
      </c>
      <c r="F1073" t="s">
        <v>134</v>
      </c>
      <c r="G1073" t="s">
        <v>134</v>
      </c>
      <c r="H1073" t="s">
        <v>5919</v>
      </c>
      <c r="I1073" t="s">
        <v>20</v>
      </c>
      <c r="J1073" t="s">
        <v>2349</v>
      </c>
      <c r="K1073" t="s">
        <v>21</v>
      </c>
      <c r="M1073" t="s">
        <v>5920</v>
      </c>
      <c r="N1073" t="s">
        <v>22</v>
      </c>
      <c r="O1073" t="s">
        <v>23</v>
      </c>
      <c r="P1073" t="s">
        <v>26</v>
      </c>
      <c r="Q1073" t="s">
        <v>2348</v>
      </c>
      <c r="R1073" s="13">
        <v>38</v>
      </c>
      <c r="S1073" s="13">
        <v>2</v>
      </c>
      <c r="T1073" s="21">
        <v>1</v>
      </c>
      <c r="V1073" t="s">
        <v>2154</v>
      </c>
      <c r="W1073" t="s">
        <v>17596</v>
      </c>
      <c r="X1073" s="20" t="str">
        <f>+IF(V1073="","-",CONCATENATE(V1073,"_",W1073))</f>
        <v>FINES_R02</v>
      </c>
      <c r="Y1073" s="59">
        <v>9.2935696244239807E-2</v>
      </c>
      <c r="Z1073" t="s">
        <v>134</v>
      </c>
      <c r="AA1073" t="s">
        <v>2393</v>
      </c>
      <c r="AB1073" t="str">
        <f>+IF(W1073="","-",IF(W1073="UNICO","CENSO","MUESTRA"))</f>
        <v>MUESTRA</v>
      </c>
      <c r="AC1073" t="s">
        <v>2398</v>
      </c>
      <c r="AD1073" t="s">
        <v>5921</v>
      </c>
      <c r="AF1073">
        <f>+COUNTIF(Piloto!C:C,MARCO!A1073)</f>
        <v>0</v>
      </c>
    </row>
    <row r="1074" spans="1:32" x14ac:dyDescent="0.25">
      <c r="A1074" s="5" t="str">
        <f t="shared" si="16"/>
        <v>R 2 - D 62 - 454 - 1344</v>
      </c>
      <c r="B1074" s="23" t="s">
        <v>2347</v>
      </c>
      <c r="C1074" t="s">
        <v>246</v>
      </c>
      <c r="D1074" t="s">
        <v>958</v>
      </c>
      <c r="E1074" t="s">
        <v>959</v>
      </c>
      <c r="F1074" t="s">
        <v>134</v>
      </c>
      <c r="G1074" t="s">
        <v>134</v>
      </c>
      <c r="H1074" t="s">
        <v>5861</v>
      </c>
      <c r="I1074" t="s">
        <v>20</v>
      </c>
      <c r="J1074" t="s">
        <v>2349</v>
      </c>
      <c r="K1074" t="s">
        <v>21</v>
      </c>
      <c r="M1074" t="s">
        <v>5862</v>
      </c>
      <c r="N1074" t="s">
        <v>22</v>
      </c>
      <c r="O1074" t="s">
        <v>23</v>
      </c>
      <c r="P1074" t="s">
        <v>26</v>
      </c>
      <c r="Q1074" t="s">
        <v>2348</v>
      </c>
      <c r="R1074" s="13">
        <v>51</v>
      </c>
      <c r="S1074" s="13">
        <v>2</v>
      </c>
      <c r="T1074" s="21">
        <v>1</v>
      </c>
      <c r="V1074" t="s">
        <v>2154</v>
      </c>
      <c r="W1074" t="s">
        <v>17596</v>
      </c>
      <c r="X1074" s="20" t="str">
        <f>+IF(V1074="","-",CONCATENATE(V1074,"_",W1074))</f>
        <v>FINES_R02</v>
      </c>
      <c r="Y1074" s="59">
        <v>9.8918065428733826E-2</v>
      </c>
      <c r="Z1074" t="s">
        <v>134</v>
      </c>
      <c r="AA1074" t="s">
        <v>2393</v>
      </c>
      <c r="AB1074" t="str">
        <f>+IF(W1074="","-",IF(W1074="UNICO","CENSO","MUESTRA"))</f>
        <v>MUESTRA</v>
      </c>
      <c r="AC1074" t="s">
        <v>2398</v>
      </c>
      <c r="AD1074" t="s">
        <v>5863</v>
      </c>
      <c r="AF1074">
        <f>+COUNTIF(Piloto!C:C,MARCO!A1074)</f>
        <v>0</v>
      </c>
    </row>
    <row r="1075" spans="1:32" x14ac:dyDescent="0.25">
      <c r="A1075" s="5" t="str">
        <f t="shared" si="16"/>
        <v>R 2 - D 111 - 452 - 3287</v>
      </c>
      <c r="B1075" s="23" t="s">
        <v>2347</v>
      </c>
      <c r="C1075" t="s">
        <v>246</v>
      </c>
      <c r="D1075" t="s">
        <v>575</v>
      </c>
      <c r="E1075" t="s">
        <v>1794</v>
      </c>
      <c r="F1075" t="s">
        <v>134</v>
      </c>
      <c r="G1075" t="s">
        <v>134</v>
      </c>
      <c r="H1075" t="s">
        <v>5352</v>
      </c>
      <c r="I1075" t="s">
        <v>20</v>
      </c>
      <c r="J1075" t="s">
        <v>2349</v>
      </c>
      <c r="K1075" t="s">
        <v>21</v>
      </c>
      <c r="M1075" t="s">
        <v>2305</v>
      </c>
      <c r="N1075" t="s">
        <v>22</v>
      </c>
      <c r="O1075" t="s">
        <v>23</v>
      </c>
      <c r="P1075" t="s">
        <v>26</v>
      </c>
      <c r="Q1075" t="s">
        <v>2348</v>
      </c>
      <c r="R1075" s="13">
        <v>7</v>
      </c>
      <c r="S1075" s="13">
        <v>1</v>
      </c>
      <c r="T1075" s="21">
        <v>1</v>
      </c>
      <c r="V1075" t="s">
        <v>2154</v>
      </c>
      <c r="W1075" t="s">
        <v>17596</v>
      </c>
      <c r="X1075" s="20" t="str">
        <f>+IF(V1075="","-",CONCATENATE(V1075,"_",W1075))</f>
        <v>FINES_R02</v>
      </c>
      <c r="Y1075" s="59">
        <v>9.973713755607605E-2</v>
      </c>
      <c r="Z1075" t="s">
        <v>134</v>
      </c>
      <c r="AA1075" t="s">
        <v>2393</v>
      </c>
      <c r="AB1075" t="str">
        <f>+IF(W1075="","-",IF(W1075="UNICO","CENSO","MUESTRA"))</f>
        <v>MUESTRA</v>
      </c>
      <c r="AC1075" t="s">
        <v>2398</v>
      </c>
      <c r="AD1075" t="s">
        <v>5353</v>
      </c>
      <c r="AF1075">
        <f>+COUNTIF(Piloto!C:C,MARCO!A1075)</f>
        <v>0</v>
      </c>
    </row>
    <row r="1076" spans="1:32" x14ac:dyDescent="0.25">
      <c r="A1076" s="5" t="str">
        <f t="shared" si="16"/>
        <v>R 2 - D 62 - 456 - 3304</v>
      </c>
      <c r="B1076" s="23" t="s">
        <v>2347</v>
      </c>
      <c r="C1076" t="s">
        <v>246</v>
      </c>
      <c r="D1076" t="s">
        <v>958</v>
      </c>
      <c r="E1076" t="s">
        <v>959</v>
      </c>
      <c r="F1076" t="s">
        <v>134</v>
      </c>
      <c r="G1076" t="s">
        <v>134</v>
      </c>
      <c r="H1076" t="s">
        <v>5789</v>
      </c>
      <c r="I1076" t="s">
        <v>20</v>
      </c>
      <c r="J1076" t="s">
        <v>2349</v>
      </c>
      <c r="K1076" t="s">
        <v>21</v>
      </c>
      <c r="M1076" t="s">
        <v>5790</v>
      </c>
      <c r="N1076" t="s">
        <v>22</v>
      </c>
      <c r="O1076" t="s">
        <v>23</v>
      </c>
      <c r="P1076" t="s">
        <v>26</v>
      </c>
      <c r="Q1076" t="s">
        <v>2348</v>
      </c>
      <c r="R1076" s="13">
        <v>17</v>
      </c>
      <c r="S1076" s="13">
        <v>1</v>
      </c>
      <c r="T1076" s="21">
        <v>1</v>
      </c>
      <c r="V1076" t="s">
        <v>2154</v>
      </c>
      <c r="W1076" t="s">
        <v>17596</v>
      </c>
      <c r="X1076" s="20" t="str">
        <f>+IF(V1076="","-",CONCATENATE(V1076,"_",W1076))</f>
        <v>FINES_R02</v>
      </c>
      <c r="Y1076" s="59">
        <v>0.1106856241822243</v>
      </c>
      <c r="Z1076" t="s">
        <v>134</v>
      </c>
      <c r="AA1076" t="s">
        <v>2393</v>
      </c>
      <c r="AB1076" t="str">
        <f>+IF(W1076="","-",IF(W1076="UNICO","CENSO","MUESTRA"))</f>
        <v>MUESTRA</v>
      </c>
      <c r="AC1076" t="s">
        <v>2397</v>
      </c>
      <c r="AD1076" t="s">
        <v>5791</v>
      </c>
      <c r="AF1076">
        <f>+COUNTIF(Piloto!C:C,MARCO!A1076)</f>
        <v>0</v>
      </c>
    </row>
    <row r="1077" spans="1:32" x14ac:dyDescent="0.25">
      <c r="A1077" s="5" t="str">
        <f t="shared" si="16"/>
        <v>R 2 - D 62 - 456 - 2050</v>
      </c>
      <c r="B1077" s="23" t="s">
        <v>2347</v>
      </c>
      <c r="C1077" t="s">
        <v>246</v>
      </c>
      <c r="D1077" t="s">
        <v>958</v>
      </c>
      <c r="E1077" t="s">
        <v>959</v>
      </c>
      <c r="F1077" t="s">
        <v>134</v>
      </c>
      <c r="G1077" t="s">
        <v>134</v>
      </c>
      <c r="H1077" t="s">
        <v>5794</v>
      </c>
      <c r="I1077" t="s">
        <v>20</v>
      </c>
      <c r="J1077" t="s">
        <v>2349</v>
      </c>
      <c r="K1077" t="s">
        <v>21</v>
      </c>
      <c r="M1077" t="s">
        <v>5795</v>
      </c>
      <c r="N1077" t="s">
        <v>22</v>
      </c>
      <c r="O1077" t="s">
        <v>23</v>
      </c>
      <c r="P1077" t="s">
        <v>26</v>
      </c>
      <c r="Q1077" t="s">
        <v>2348</v>
      </c>
      <c r="R1077" s="13">
        <v>41</v>
      </c>
      <c r="S1077" s="13">
        <v>2</v>
      </c>
      <c r="T1077" s="21">
        <v>1</v>
      </c>
      <c r="V1077" t="s">
        <v>2154</v>
      </c>
      <c r="W1077" t="s">
        <v>17596</v>
      </c>
      <c r="X1077" s="20" t="str">
        <f>+IF(V1077="","-",CONCATENATE(V1077,"_",W1077))</f>
        <v>FINES_R02</v>
      </c>
      <c r="Y1077" s="59">
        <v>0.1118040084838867</v>
      </c>
      <c r="Z1077" t="s">
        <v>134</v>
      </c>
      <c r="AA1077" t="s">
        <v>2393</v>
      </c>
      <c r="AB1077" t="str">
        <f>+IF(W1077="","-",IF(W1077="UNICO","CENSO","MUESTRA"))</f>
        <v>MUESTRA</v>
      </c>
      <c r="AC1077" t="s">
        <v>2397</v>
      </c>
      <c r="AD1077" t="s">
        <v>5796</v>
      </c>
      <c r="AF1077">
        <f>+COUNTIF(Piloto!C:C,MARCO!A1077)</f>
        <v>0</v>
      </c>
    </row>
    <row r="1078" spans="1:32" x14ac:dyDescent="0.25">
      <c r="A1078" s="5" t="str">
        <f t="shared" si="16"/>
        <v>R 2 - D 62 - 452 - 4149</v>
      </c>
      <c r="B1078" s="23" t="s">
        <v>2347</v>
      </c>
      <c r="C1078" t="s">
        <v>246</v>
      </c>
      <c r="D1078" t="s">
        <v>958</v>
      </c>
      <c r="E1078" t="s">
        <v>959</v>
      </c>
      <c r="F1078" t="s">
        <v>134</v>
      </c>
      <c r="G1078" t="s">
        <v>134</v>
      </c>
      <c r="H1078" t="s">
        <v>5923</v>
      </c>
      <c r="I1078" t="s">
        <v>20</v>
      </c>
      <c r="J1078" t="s">
        <v>2349</v>
      </c>
      <c r="K1078" t="s">
        <v>21</v>
      </c>
      <c r="M1078" t="s">
        <v>5924</v>
      </c>
      <c r="N1078" t="s">
        <v>22</v>
      </c>
      <c r="O1078" t="s">
        <v>23</v>
      </c>
      <c r="P1078" t="s">
        <v>26</v>
      </c>
      <c r="Q1078" t="s">
        <v>2348</v>
      </c>
      <c r="R1078" s="13">
        <v>25</v>
      </c>
      <c r="S1078" s="13">
        <v>2</v>
      </c>
      <c r="T1078" s="21">
        <v>1</v>
      </c>
      <c r="V1078" t="s">
        <v>2154</v>
      </c>
      <c r="W1078" t="s">
        <v>17596</v>
      </c>
      <c r="X1078" s="20" t="str">
        <f>+IF(V1078="","-",CONCATENATE(V1078,"_",W1078))</f>
        <v>FINES_R02</v>
      </c>
      <c r="Y1078" s="59">
        <v>0.12548412382602689</v>
      </c>
      <c r="Z1078" t="s">
        <v>134</v>
      </c>
      <c r="AA1078" t="s">
        <v>2393</v>
      </c>
      <c r="AB1078" t="str">
        <f>+IF(W1078="","-",IF(W1078="UNICO","CENSO","MUESTRA"))</f>
        <v>MUESTRA</v>
      </c>
      <c r="AC1078" t="s">
        <v>2397</v>
      </c>
      <c r="AD1078" t="s">
        <v>5925</v>
      </c>
      <c r="AF1078">
        <f>+COUNTIF(Piloto!C:C,MARCO!A1078)</f>
        <v>0</v>
      </c>
    </row>
    <row r="1079" spans="1:32" x14ac:dyDescent="0.25">
      <c r="A1079" s="5" t="str">
        <f t="shared" si="16"/>
        <v>R 2 - D 111 - 453 - 1883</v>
      </c>
      <c r="B1079" s="23" t="s">
        <v>2347</v>
      </c>
      <c r="C1079" t="s">
        <v>246</v>
      </c>
      <c r="D1079" t="s">
        <v>575</v>
      </c>
      <c r="E1079" t="s">
        <v>1794</v>
      </c>
      <c r="F1079" t="s">
        <v>134</v>
      </c>
      <c r="G1079" t="s">
        <v>134</v>
      </c>
      <c r="H1079" t="s">
        <v>5355</v>
      </c>
      <c r="I1079" t="s">
        <v>20</v>
      </c>
      <c r="J1079" t="s">
        <v>2349</v>
      </c>
      <c r="K1079" t="s">
        <v>21</v>
      </c>
      <c r="M1079" t="s">
        <v>5356</v>
      </c>
      <c r="N1079" t="s">
        <v>22</v>
      </c>
      <c r="O1079" t="s">
        <v>23</v>
      </c>
      <c r="P1079" t="s">
        <v>26</v>
      </c>
      <c r="Q1079" t="s">
        <v>2348</v>
      </c>
      <c r="R1079" s="13">
        <v>18</v>
      </c>
      <c r="S1079" s="13">
        <v>1</v>
      </c>
      <c r="T1079" s="21">
        <v>1</v>
      </c>
      <c r="V1079" t="s">
        <v>2154</v>
      </c>
      <c r="W1079" t="s">
        <v>17596</v>
      </c>
      <c r="X1079" s="20" t="str">
        <f>+IF(V1079="","-",CONCATENATE(V1079,"_",W1079))</f>
        <v>FINES_R02</v>
      </c>
      <c r="Y1079" s="59">
        <v>0.14684043824672699</v>
      </c>
      <c r="Z1079" t="s">
        <v>134</v>
      </c>
      <c r="AA1079" t="s">
        <v>2393</v>
      </c>
      <c r="AB1079" t="str">
        <f>+IF(W1079="","-",IF(W1079="UNICO","CENSO","MUESTRA"))</f>
        <v>MUESTRA</v>
      </c>
      <c r="AC1079" t="s">
        <v>2397</v>
      </c>
      <c r="AD1079" t="s">
        <v>5357</v>
      </c>
      <c r="AF1079">
        <f>+COUNTIF(Piloto!C:C,MARCO!A1079)</f>
        <v>0</v>
      </c>
    </row>
    <row r="1080" spans="1:32" x14ac:dyDescent="0.25">
      <c r="A1080" s="5" t="str">
        <f t="shared" si="16"/>
        <v>R 2 - D 111 - 454 - 1883</v>
      </c>
      <c r="B1080" s="23" t="s">
        <v>2347</v>
      </c>
      <c r="C1080" t="s">
        <v>246</v>
      </c>
      <c r="D1080" t="s">
        <v>575</v>
      </c>
      <c r="E1080" t="s">
        <v>1794</v>
      </c>
      <c r="F1080" t="s">
        <v>134</v>
      </c>
      <c r="G1080" t="s">
        <v>134</v>
      </c>
      <c r="H1080" t="s">
        <v>5412</v>
      </c>
      <c r="I1080" t="s">
        <v>20</v>
      </c>
      <c r="J1080" t="s">
        <v>2349</v>
      </c>
      <c r="K1080" t="s">
        <v>21</v>
      </c>
      <c r="M1080" t="s">
        <v>5356</v>
      </c>
      <c r="N1080" t="s">
        <v>22</v>
      </c>
      <c r="O1080" t="s">
        <v>23</v>
      </c>
      <c r="P1080" t="s">
        <v>26</v>
      </c>
      <c r="Q1080" t="s">
        <v>2348</v>
      </c>
      <c r="R1080" s="13">
        <v>19</v>
      </c>
      <c r="S1080" s="13">
        <v>1</v>
      </c>
      <c r="T1080" s="21">
        <v>1</v>
      </c>
      <c r="V1080" t="s">
        <v>2154</v>
      </c>
      <c r="W1080" t="s">
        <v>17596</v>
      </c>
      <c r="X1080" s="20" t="str">
        <f>+IF(V1080="","-",CONCATENATE(V1080,"_",W1080))</f>
        <v>FINES_R02</v>
      </c>
      <c r="Y1080" s="59">
        <v>0.14684043824672699</v>
      </c>
      <c r="Z1080" t="s">
        <v>134</v>
      </c>
      <c r="AA1080" t="s">
        <v>2393</v>
      </c>
      <c r="AB1080" t="str">
        <f>+IF(W1080="","-",IF(W1080="UNICO","CENSO","MUESTRA"))</f>
        <v>MUESTRA</v>
      </c>
      <c r="AC1080" t="s">
        <v>2398</v>
      </c>
      <c r="AD1080" t="s">
        <v>5357</v>
      </c>
      <c r="AF1080">
        <f>+COUNTIF(Piloto!C:C,MARCO!A1080)</f>
        <v>0</v>
      </c>
    </row>
    <row r="1081" spans="1:32" x14ac:dyDescent="0.25">
      <c r="A1081" s="5" t="str">
        <f t="shared" si="16"/>
        <v>R 2 - D 62 - 452 - 4657</v>
      </c>
      <c r="B1081" s="23" t="s">
        <v>2347</v>
      </c>
      <c r="C1081" t="s">
        <v>246</v>
      </c>
      <c r="D1081" t="s">
        <v>958</v>
      </c>
      <c r="E1081" t="s">
        <v>959</v>
      </c>
      <c r="F1081" t="s">
        <v>134</v>
      </c>
      <c r="G1081" t="s">
        <v>134</v>
      </c>
      <c r="H1081" t="s">
        <v>11704</v>
      </c>
      <c r="I1081" t="s">
        <v>20</v>
      </c>
      <c r="J1081" t="s">
        <v>2349</v>
      </c>
      <c r="K1081" t="s">
        <v>21</v>
      </c>
      <c r="M1081" t="s">
        <v>11705</v>
      </c>
      <c r="N1081" t="s">
        <v>22</v>
      </c>
      <c r="O1081" t="s">
        <v>23</v>
      </c>
      <c r="P1081" t="s">
        <v>26</v>
      </c>
      <c r="Q1081" t="s">
        <v>2348</v>
      </c>
      <c r="R1081" s="13">
        <v>24</v>
      </c>
      <c r="S1081" s="13">
        <v>1</v>
      </c>
      <c r="T1081" s="21">
        <v>1</v>
      </c>
      <c r="V1081" t="s">
        <v>2154</v>
      </c>
      <c r="W1081" t="s">
        <v>17596</v>
      </c>
      <c r="X1081" s="20" t="str">
        <f>+IF(V1081="","-",CONCATENATE(V1081,"_",W1081))</f>
        <v>FINES_R02</v>
      </c>
      <c r="Y1081" s="59">
        <v>0.1590082794427872</v>
      </c>
      <c r="Z1081" t="s">
        <v>134</v>
      </c>
      <c r="AA1081" t="s">
        <v>2393</v>
      </c>
      <c r="AB1081" t="str">
        <f>+IF(W1081="","-",IF(W1081="UNICO","CENSO","MUESTRA"))</f>
        <v>MUESTRA</v>
      </c>
      <c r="AC1081" t="s">
        <v>2398</v>
      </c>
      <c r="AD1081" t="s">
        <v>11706</v>
      </c>
      <c r="AF1081">
        <f>+COUNTIF(Piloto!C:C,MARCO!A1081)</f>
        <v>0</v>
      </c>
    </row>
    <row r="1082" spans="1:32" x14ac:dyDescent="0.25">
      <c r="A1082" s="5" t="str">
        <f t="shared" si="16"/>
        <v>R 2 - D 111 - 454 - 1013</v>
      </c>
      <c r="B1082" s="23" t="s">
        <v>2347</v>
      </c>
      <c r="C1082" t="s">
        <v>246</v>
      </c>
      <c r="D1082" t="s">
        <v>575</v>
      </c>
      <c r="E1082" t="s">
        <v>1794</v>
      </c>
      <c r="F1082" t="s">
        <v>134</v>
      </c>
      <c r="G1082" t="s">
        <v>134</v>
      </c>
      <c r="H1082" t="s">
        <v>5367</v>
      </c>
      <c r="I1082" t="s">
        <v>20</v>
      </c>
      <c r="J1082" t="s">
        <v>2349</v>
      </c>
      <c r="K1082" t="s">
        <v>21</v>
      </c>
      <c r="M1082" t="s">
        <v>5368</v>
      </c>
      <c r="N1082" t="s">
        <v>22</v>
      </c>
      <c r="O1082" t="s">
        <v>23</v>
      </c>
      <c r="P1082" t="s">
        <v>26</v>
      </c>
      <c r="Q1082" t="s">
        <v>2348</v>
      </c>
      <c r="R1082" s="13">
        <v>34</v>
      </c>
      <c r="S1082" s="13">
        <v>2</v>
      </c>
      <c r="T1082" s="21">
        <v>1</v>
      </c>
      <c r="V1082" t="s">
        <v>2154</v>
      </c>
      <c r="W1082" t="s">
        <v>17596</v>
      </c>
      <c r="X1082" s="20" t="str">
        <f>+IF(V1082="","-",CONCATENATE(V1082,"_",W1082))</f>
        <v>FINES_R02</v>
      </c>
      <c r="Y1082" s="59">
        <v>0.1721256077289581</v>
      </c>
      <c r="Z1082" t="s">
        <v>134</v>
      </c>
      <c r="AA1082" t="s">
        <v>2393</v>
      </c>
      <c r="AB1082" t="str">
        <f>+IF(W1082="","-",IF(W1082="UNICO","CENSO","MUESTRA"))</f>
        <v>MUESTRA</v>
      </c>
      <c r="AC1082" t="s">
        <v>2397</v>
      </c>
      <c r="AD1082" t="s">
        <v>5369</v>
      </c>
      <c r="AF1082">
        <f>+COUNTIF(Piloto!C:C,MARCO!A1082)</f>
        <v>0</v>
      </c>
    </row>
    <row r="1083" spans="1:32" x14ac:dyDescent="0.25">
      <c r="A1083" s="5" t="str">
        <f t="shared" si="16"/>
        <v>R 2 - D 5 - 458 - 3283</v>
      </c>
      <c r="B1083" s="23" t="s">
        <v>2347</v>
      </c>
      <c r="C1083" t="s">
        <v>246</v>
      </c>
      <c r="D1083" t="s">
        <v>243</v>
      </c>
      <c r="E1083" t="s">
        <v>245</v>
      </c>
      <c r="F1083" t="s">
        <v>134</v>
      </c>
      <c r="G1083" t="s">
        <v>134</v>
      </c>
      <c r="H1083" t="s">
        <v>5525</v>
      </c>
      <c r="I1083" t="s">
        <v>20</v>
      </c>
      <c r="J1083" t="s">
        <v>2349</v>
      </c>
      <c r="K1083" t="s">
        <v>21</v>
      </c>
      <c r="M1083" t="s">
        <v>5526</v>
      </c>
      <c r="N1083" t="s">
        <v>22</v>
      </c>
      <c r="O1083" t="s">
        <v>23</v>
      </c>
      <c r="P1083" t="s">
        <v>26</v>
      </c>
      <c r="Q1083" t="s">
        <v>2348</v>
      </c>
      <c r="R1083" s="13">
        <v>50</v>
      </c>
      <c r="S1083" s="13">
        <v>3</v>
      </c>
      <c r="T1083" s="21">
        <v>1</v>
      </c>
      <c r="V1083" t="s">
        <v>2154</v>
      </c>
      <c r="W1083" t="s">
        <v>17596</v>
      </c>
      <c r="X1083" s="20" t="str">
        <f>+IF(V1083="","-",CONCATENATE(V1083,"_",W1083))</f>
        <v>FINES_R02</v>
      </c>
      <c r="Y1083" s="59">
        <v>0.17231029272079471</v>
      </c>
      <c r="Z1083" t="s">
        <v>134</v>
      </c>
      <c r="AA1083" t="s">
        <v>2393</v>
      </c>
      <c r="AB1083" t="str">
        <f>+IF(W1083="","-",IF(W1083="UNICO","CENSO","MUESTRA"))</f>
        <v>MUESTRA</v>
      </c>
      <c r="AC1083" t="s">
        <v>2398</v>
      </c>
      <c r="AD1083" t="s">
        <v>5527</v>
      </c>
      <c r="AF1083">
        <f>+COUNTIF(Piloto!C:C,MARCO!A1083)</f>
        <v>0</v>
      </c>
    </row>
    <row r="1084" spans="1:32" x14ac:dyDescent="0.25">
      <c r="A1084" s="5" t="str">
        <f t="shared" si="16"/>
        <v>R 2 - D 111 - 454 - 1591</v>
      </c>
      <c r="B1084" s="23" t="s">
        <v>2347</v>
      </c>
      <c r="C1084" t="s">
        <v>246</v>
      </c>
      <c r="D1084" t="s">
        <v>575</v>
      </c>
      <c r="E1084" t="s">
        <v>1794</v>
      </c>
      <c r="F1084" t="s">
        <v>134</v>
      </c>
      <c r="G1084" t="s">
        <v>134</v>
      </c>
      <c r="H1084" t="s">
        <v>5317</v>
      </c>
      <c r="I1084" t="s">
        <v>20</v>
      </c>
      <c r="J1084" t="s">
        <v>2349</v>
      </c>
      <c r="K1084" t="s">
        <v>21</v>
      </c>
      <c r="M1084" t="s">
        <v>4206</v>
      </c>
      <c r="N1084" t="s">
        <v>22</v>
      </c>
      <c r="O1084" t="s">
        <v>23</v>
      </c>
      <c r="P1084" t="s">
        <v>26</v>
      </c>
      <c r="Q1084" t="s">
        <v>2348</v>
      </c>
      <c r="R1084" s="13">
        <v>53</v>
      </c>
      <c r="S1084" s="13">
        <v>3</v>
      </c>
      <c r="T1084" s="21">
        <v>1</v>
      </c>
      <c r="V1084" t="s">
        <v>2154</v>
      </c>
      <c r="W1084" t="s">
        <v>17596</v>
      </c>
      <c r="X1084" s="20" t="str">
        <f>+IF(V1084="","-",CONCATENATE(V1084,"_",W1084))</f>
        <v>FINES_R02</v>
      </c>
      <c r="Y1084" s="59">
        <v>0.17521041631698611</v>
      </c>
      <c r="Z1084" t="s">
        <v>134</v>
      </c>
      <c r="AA1084" t="s">
        <v>2393</v>
      </c>
      <c r="AB1084" t="str">
        <f>+IF(W1084="","-",IF(W1084="UNICO","CENSO","MUESTRA"))</f>
        <v>MUESTRA</v>
      </c>
      <c r="AC1084" t="s">
        <v>2398</v>
      </c>
      <c r="AD1084" t="s">
        <v>5318</v>
      </c>
      <c r="AF1084">
        <f>+COUNTIF(Piloto!C:C,MARCO!A1084)</f>
        <v>0</v>
      </c>
    </row>
    <row r="1085" spans="1:32" x14ac:dyDescent="0.25">
      <c r="A1085" s="5" t="str">
        <f t="shared" si="16"/>
        <v>R 2 - D 5 - 458 - 0499</v>
      </c>
      <c r="B1085" s="23" t="s">
        <v>2347</v>
      </c>
      <c r="C1085" t="s">
        <v>246</v>
      </c>
      <c r="D1085" t="s">
        <v>243</v>
      </c>
      <c r="E1085" t="s">
        <v>245</v>
      </c>
      <c r="F1085" t="s">
        <v>134</v>
      </c>
      <c r="G1085" t="s">
        <v>134</v>
      </c>
      <c r="H1085" t="s">
        <v>5465</v>
      </c>
      <c r="I1085" t="s">
        <v>20</v>
      </c>
      <c r="J1085" t="s">
        <v>2349</v>
      </c>
      <c r="K1085" t="s">
        <v>21</v>
      </c>
      <c r="M1085" t="s">
        <v>2190</v>
      </c>
      <c r="N1085" t="s">
        <v>22</v>
      </c>
      <c r="O1085" t="s">
        <v>23</v>
      </c>
      <c r="P1085" t="s">
        <v>26</v>
      </c>
      <c r="Q1085" t="s">
        <v>2348</v>
      </c>
      <c r="R1085" s="13">
        <v>57</v>
      </c>
      <c r="S1085" s="13">
        <v>2</v>
      </c>
      <c r="T1085" s="21">
        <v>1</v>
      </c>
      <c r="V1085" t="s">
        <v>2154</v>
      </c>
      <c r="W1085" t="s">
        <v>17596</v>
      </c>
      <c r="X1085" s="20" t="str">
        <f>+IF(V1085="","-",CONCATENATE(V1085,"_",W1085))</f>
        <v>FINES_R02</v>
      </c>
      <c r="Y1085" s="59">
        <v>0.1919676810503006</v>
      </c>
      <c r="Z1085" t="s">
        <v>134</v>
      </c>
      <c r="AA1085" t="s">
        <v>2393</v>
      </c>
      <c r="AB1085" t="str">
        <f>+IF(W1085="","-",IF(W1085="UNICO","CENSO","MUESTRA"))</f>
        <v>MUESTRA</v>
      </c>
      <c r="AC1085" t="s">
        <v>2398</v>
      </c>
      <c r="AD1085" t="s">
        <v>5466</v>
      </c>
      <c r="AF1085">
        <f>+COUNTIF(Piloto!C:C,MARCO!A1085)</f>
        <v>0</v>
      </c>
    </row>
    <row r="1086" spans="1:32" x14ac:dyDescent="0.25">
      <c r="A1086" s="5" t="str">
        <f t="shared" si="16"/>
        <v>R 2 - D 62 - 461 - 4008</v>
      </c>
      <c r="B1086" s="23" t="s">
        <v>2347</v>
      </c>
      <c r="C1086" t="s">
        <v>246</v>
      </c>
      <c r="D1086" t="s">
        <v>958</v>
      </c>
      <c r="E1086" t="s">
        <v>959</v>
      </c>
      <c r="F1086" t="s">
        <v>134</v>
      </c>
      <c r="G1086" t="s">
        <v>134</v>
      </c>
      <c r="H1086" t="s">
        <v>11720</v>
      </c>
      <c r="I1086" t="s">
        <v>20</v>
      </c>
      <c r="J1086" t="s">
        <v>2349</v>
      </c>
      <c r="K1086" t="s">
        <v>21</v>
      </c>
      <c r="M1086" t="s">
        <v>11721</v>
      </c>
      <c r="N1086" t="s">
        <v>22</v>
      </c>
      <c r="O1086" t="s">
        <v>23</v>
      </c>
      <c r="P1086" t="s">
        <v>26</v>
      </c>
      <c r="Q1086" t="s">
        <v>2348</v>
      </c>
      <c r="R1086" s="13">
        <v>25</v>
      </c>
      <c r="S1086" s="13">
        <v>1</v>
      </c>
      <c r="T1086" s="21">
        <v>1</v>
      </c>
      <c r="V1086" t="s">
        <v>2154</v>
      </c>
      <c r="W1086" t="s">
        <v>17596</v>
      </c>
      <c r="X1086" s="20" t="str">
        <f>+IF(V1086="","-",CONCATENATE(V1086,"_",W1086))</f>
        <v>FINES_R02</v>
      </c>
      <c r="Y1086" s="59">
        <v>0.1987812668085098</v>
      </c>
      <c r="Z1086" t="s">
        <v>134</v>
      </c>
      <c r="AA1086" t="s">
        <v>2393</v>
      </c>
      <c r="AB1086" t="str">
        <f>+IF(W1086="","-",IF(W1086="UNICO","CENSO","MUESTRA"))</f>
        <v>MUESTRA</v>
      </c>
      <c r="AC1086" t="s">
        <v>2397</v>
      </c>
      <c r="AD1086" t="s">
        <v>11722</v>
      </c>
      <c r="AF1086">
        <f>+COUNTIF(Piloto!C:C,MARCO!A1086)</f>
        <v>0</v>
      </c>
    </row>
    <row r="1087" spans="1:32" x14ac:dyDescent="0.25">
      <c r="A1087" s="5" t="str">
        <f t="shared" si="16"/>
        <v>R 2 - D 111 - 454 - 3546</v>
      </c>
      <c r="B1087" s="23" t="s">
        <v>2347</v>
      </c>
      <c r="C1087" t="s">
        <v>246</v>
      </c>
      <c r="D1087" t="s">
        <v>575</v>
      </c>
      <c r="E1087" t="s">
        <v>1794</v>
      </c>
      <c r="F1087" t="s">
        <v>134</v>
      </c>
      <c r="G1087" t="s">
        <v>134</v>
      </c>
      <c r="H1087" t="s">
        <v>5363</v>
      </c>
      <c r="I1087" t="s">
        <v>20</v>
      </c>
      <c r="J1087" t="s">
        <v>2349</v>
      </c>
      <c r="K1087" t="s">
        <v>21</v>
      </c>
      <c r="M1087" t="s">
        <v>5364</v>
      </c>
      <c r="N1087" t="s">
        <v>22</v>
      </c>
      <c r="O1087" t="s">
        <v>23</v>
      </c>
      <c r="P1087" t="s">
        <v>26</v>
      </c>
      <c r="Q1087" t="s">
        <v>2348</v>
      </c>
      <c r="R1087" s="13">
        <v>19</v>
      </c>
      <c r="S1087" s="13">
        <v>2</v>
      </c>
      <c r="T1087" s="21">
        <v>1</v>
      </c>
      <c r="V1087" t="s">
        <v>2154</v>
      </c>
      <c r="W1087" t="s">
        <v>17596</v>
      </c>
      <c r="X1087" s="20" t="str">
        <f>+IF(V1087="","-",CONCATENATE(V1087,"_",W1087))</f>
        <v>FINES_R02</v>
      </c>
      <c r="Y1087" s="59">
        <v>0.2035751789808273</v>
      </c>
      <c r="Z1087" t="s">
        <v>134</v>
      </c>
      <c r="AA1087" t="s">
        <v>2393</v>
      </c>
      <c r="AB1087" t="str">
        <f>+IF(W1087="","-",IF(W1087="UNICO","CENSO","MUESTRA"))</f>
        <v>MUESTRA</v>
      </c>
      <c r="AC1087" t="s">
        <v>2397</v>
      </c>
      <c r="AD1087" t="s">
        <v>5365</v>
      </c>
      <c r="AF1087">
        <f>+COUNTIF(Piloto!C:C,MARCO!A1087)</f>
        <v>0</v>
      </c>
    </row>
    <row r="1088" spans="1:32" x14ac:dyDescent="0.25">
      <c r="A1088" s="5" t="str">
        <f t="shared" si="16"/>
        <v>R 2 - D 62 - 461 - 4123</v>
      </c>
      <c r="B1088" s="23" t="s">
        <v>2347</v>
      </c>
      <c r="C1088" t="s">
        <v>246</v>
      </c>
      <c r="D1088" t="s">
        <v>958</v>
      </c>
      <c r="E1088" t="s">
        <v>959</v>
      </c>
      <c r="F1088" t="s">
        <v>134</v>
      </c>
      <c r="G1088" t="s">
        <v>134</v>
      </c>
      <c r="H1088" t="s">
        <v>11767</v>
      </c>
      <c r="I1088" t="s">
        <v>20</v>
      </c>
      <c r="J1088" t="s">
        <v>2349</v>
      </c>
      <c r="K1088" t="s">
        <v>21</v>
      </c>
      <c r="M1088" t="s">
        <v>11768</v>
      </c>
      <c r="N1088" t="s">
        <v>22</v>
      </c>
      <c r="O1088" t="s">
        <v>23</v>
      </c>
      <c r="P1088" t="s">
        <v>26</v>
      </c>
      <c r="Q1088" t="s">
        <v>2348</v>
      </c>
      <c r="R1088" s="13">
        <v>24</v>
      </c>
      <c r="S1088" s="13">
        <v>2</v>
      </c>
      <c r="T1088" s="21">
        <v>1</v>
      </c>
      <c r="V1088" t="s">
        <v>2154</v>
      </c>
      <c r="W1088" t="s">
        <v>17596</v>
      </c>
      <c r="X1088" s="20" t="str">
        <f>+IF(V1088="","-",CONCATENATE(V1088,"_",W1088))</f>
        <v>FINES_R02</v>
      </c>
      <c r="Y1088" s="59">
        <v>0.20440126955509191</v>
      </c>
      <c r="Z1088" t="s">
        <v>134</v>
      </c>
      <c r="AA1088" t="s">
        <v>2393</v>
      </c>
      <c r="AB1088" t="str">
        <f>+IF(W1088="","-",IF(W1088="UNICO","CENSO","MUESTRA"))</f>
        <v>MUESTRA</v>
      </c>
      <c r="AC1088" t="s">
        <v>2398</v>
      </c>
      <c r="AD1088" t="s">
        <v>11769</v>
      </c>
      <c r="AF1088">
        <f>+COUNTIF(Piloto!C:C,MARCO!A1088)</f>
        <v>0</v>
      </c>
    </row>
    <row r="1089" spans="1:32" x14ac:dyDescent="0.25">
      <c r="A1089" s="5" t="str">
        <f t="shared" si="16"/>
        <v>R 2 - D 5 - 458 - 0515</v>
      </c>
      <c r="B1089" s="23" t="s">
        <v>2347</v>
      </c>
      <c r="C1089" t="s">
        <v>246</v>
      </c>
      <c r="D1089" t="s">
        <v>243</v>
      </c>
      <c r="E1089" t="s">
        <v>245</v>
      </c>
      <c r="F1089" t="s">
        <v>134</v>
      </c>
      <c r="G1089" t="s">
        <v>134</v>
      </c>
      <c r="H1089" t="s">
        <v>5620</v>
      </c>
      <c r="I1089" t="s">
        <v>20</v>
      </c>
      <c r="J1089" t="s">
        <v>2349</v>
      </c>
      <c r="K1089" t="s">
        <v>21</v>
      </c>
      <c r="M1089" t="s">
        <v>5621</v>
      </c>
      <c r="N1089" t="s">
        <v>22</v>
      </c>
      <c r="O1089" t="s">
        <v>23</v>
      </c>
      <c r="P1089" t="s">
        <v>26</v>
      </c>
      <c r="Q1089" t="s">
        <v>2348</v>
      </c>
      <c r="R1089" s="13">
        <v>18</v>
      </c>
      <c r="S1089" s="13">
        <v>1</v>
      </c>
      <c r="T1089" s="21">
        <v>1</v>
      </c>
      <c r="V1089" t="s">
        <v>2154</v>
      </c>
      <c r="W1089" t="s">
        <v>17596</v>
      </c>
      <c r="X1089" s="20" t="str">
        <f>+IF(V1089="","-",CONCATENATE(V1089,"_",W1089))</f>
        <v>FINES_R02</v>
      </c>
      <c r="Y1089" s="59">
        <v>0.20510226488113401</v>
      </c>
      <c r="Z1089" t="s">
        <v>134</v>
      </c>
      <c r="AA1089" t="s">
        <v>2393</v>
      </c>
      <c r="AB1089" t="str">
        <f>+IF(W1089="","-",IF(W1089="UNICO","CENSO","MUESTRA"))</f>
        <v>MUESTRA</v>
      </c>
      <c r="AC1089" t="s">
        <v>2397</v>
      </c>
      <c r="AD1089" t="s">
        <v>5622</v>
      </c>
      <c r="AF1089">
        <f>+COUNTIF(Piloto!C:C,MARCO!A1089)</f>
        <v>0</v>
      </c>
    </row>
    <row r="1090" spans="1:32" x14ac:dyDescent="0.25">
      <c r="A1090" s="5" t="str">
        <f t="shared" si="16"/>
        <v>R 2 - D 5 - 457 - 2766</v>
      </c>
      <c r="B1090" s="23" t="s">
        <v>2347</v>
      </c>
      <c r="C1090" t="s">
        <v>246</v>
      </c>
      <c r="D1090" t="s">
        <v>243</v>
      </c>
      <c r="E1090" t="s">
        <v>245</v>
      </c>
      <c r="F1090" t="s">
        <v>134</v>
      </c>
      <c r="G1090" t="s">
        <v>134</v>
      </c>
      <c r="H1090" t="s">
        <v>5425</v>
      </c>
      <c r="I1090" t="s">
        <v>20</v>
      </c>
      <c r="J1090" t="s">
        <v>2349</v>
      </c>
      <c r="K1090" t="s">
        <v>21</v>
      </c>
      <c r="M1090" t="s">
        <v>4891</v>
      </c>
      <c r="N1090" t="s">
        <v>22</v>
      </c>
      <c r="O1090" t="s">
        <v>23</v>
      </c>
      <c r="P1090" t="s">
        <v>26</v>
      </c>
      <c r="Q1090" t="s">
        <v>2348</v>
      </c>
      <c r="R1090" s="13">
        <v>17</v>
      </c>
      <c r="S1090" s="13">
        <v>1</v>
      </c>
      <c r="T1090" s="21">
        <v>1</v>
      </c>
      <c r="V1090" t="s">
        <v>2154</v>
      </c>
      <c r="W1090" t="s">
        <v>17596</v>
      </c>
      <c r="X1090" s="20" t="str">
        <f>+IF(V1090="","-",CONCATENATE(V1090,"_",W1090))</f>
        <v>FINES_R02</v>
      </c>
      <c r="Y1090" s="59">
        <v>0.21638114750385279</v>
      </c>
      <c r="Z1090" t="s">
        <v>134</v>
      </c>
      <c r="AA1090" t="s">
        <v>2393</v>
      </c>
      <c r="AB1090" t="str">
        <f>+IF(W1090="","-",IF(W1090="UNICO","CENSO","MUESTRA"))</f>
        <v>MUESTRA</v>
      </c>
      <c r="AC1090" t="s">
        <v>2397</v>
      </c>
      <c r="AD1090" t="s">
        <v>5426</v>
      </c>
      <c r="AF1090">
        <f>+COUNTIF(Piloto!C:C,MARCO!A1090)</f>
        <v>0</v>
      </c>
    </row>
    <row r="1091" spans="1:32" x14ac:dyDescent="0.25">
      <c r="A1091" s="5" t="str">
        <f t="shared" ref="A1091:A1154" si="17">+H1091</f>
        <v>R 2 - D 5 - 458 - 1194</v>
      </c>
      <c r="B1091" s="23" t="s">
        <v>2347</v>
      </c>
      <c r="C1091" t="s">
        <v>246</v>
      </c>
      <c r="D1091" t="s">
        <v>243</v>
      </c>
      <c r="E1091" t="s">
        <v>245</v>
      </c>
      <c r="F1091" t="s">
        <v>134</v>
      </c>
      <c r="G1091" t="s">
        <v>134</v>
      </c>
      <c r="H1091" t="s">
        <v>5669</v>
      </c>
      <c r="I1091" t="s">
        <v>20</v>
      </c>
      <c r="J1091" t="s">
        <v>2349</v>
      </c>
      <c r="K1091" t="s">
        <v>21</v>
      </c>
      <c r="M1091" t="s">
        <v>5670</v>
      </c>
      <c r="N1091" t="s">
        <v>22</v>
      </c>
      <c r="O1091" t="s">
        <v>23</v>
      </c>
      <c r="P1091" t="s">
        <v>26</v>
      </c>
      <c r="Q1091" t="s">
        <v>2348</v>
      </c>
      <c r="R1091" s="13">
        <v>25</v>
      </c>
      <c r="S1091" s="13">
        <v>1</v>
      </c>
      <c r="T1091" s="21">
        <v>1</v>
      </c>
      <c r="V1091" t="s">
        <v>2154</v>
      </c>
      <c r="W1091" t="s">
        <v>17596</v>
      </c>
      <c r="X1091" s="20" t="str">
        <f>+IF(V1091="","-",CONCATENATE(V1091,"_",W1091))</f>
        <v>FINES_R02</v>
      </c>
      <c r="Y1091" s="59">
        <v>0.2339741438627243</v>
      </c>
      <c r="Z1091" t="s">
        <v>134</v>
      </c>
      <c r="AA1091" t="s">
        <v>2393</v>
      </c>
      <c r="AB1091" t="str">
        <f>+IF(W1091="","-",IF(W1091="UNICO","CENSO","MUESTRA"))</f>
        <v>MUESTRA</v>
      </c>
      <c r="AC1091" t="s">
        <v>2398</v>
      </c>
      <c r="AD1091" t="s">
        <v>5671</v>
      </c>
      <c r="AF1091">
        <f>+COUNTIF(Piloto!C:C,MARCO!A1091)</f>
        <v>0</v>
      </c>
    </row>
    <row r="1092" spans="1:32" x14ac:dyDescent="0.25">
      <c r="A1092" s="5" t="str">
        <f t="shared" si="17"/>
        <v>R 2 - D 111 - 452 - 3069</v>
      </c>
      <c r="B1092" s="23" t="s">
        <v>2347</v>
      </c>
      <c r="C1092" t="s">
        <v>246</v>
      </c>
      <c r="D1092" t="s">
        <v>575</v>
      </c>
      <c r="E1092" t="s">
        <v>1794</v>
      </c>
      <c r="F1092" t="s">
        <v>134</v>
      </c>
      <c r="G1092" t="s">
        <v>134</v>
      </c>
      <c r="H1092" t="s">
        <v>5348</v>
      </c>
      <c r="I1092" t="s">
        <v>20</v>
      </c>
      <c r="J1092" t="s">
        <v>2349</v>
      </c>
      <c r="K1092" t="s">
        <v>21</v>
      </c>
      <c r="M1092" t="s">
        <v>5349</v>
      </c>
      <c r="N1092" t="s">
        <v>22</v>
      </c>
      <c r="O1092" t="s">
        <v>23</v>
      </c>
      <c r="P1092" t="s">
        <v>26</v>
      </c>
      <c r="Q1092" t="s">
        <v>2348</v>
      </c>
      <c r="R1092" s="13">
        <v>68</v>
      </c>
      <c r="S1092" s="13">
        <v>3</v>
      </c>
      <c r="T1092" s="21">
        <v>1</v>
      </c>
      <c r="V1092" t="s">
        <v>2154</v>
      </c>
      <c r="W1092" t="s">
        <v>17596</v>
      </c>
      <c r="X1092" s="20" t="str">
        <f>+IF(V1092="","-",CONCATENATE(V1092,"_",W1092))</f>
        <v>FINES_R02</v>
      </c>
      <c r="Y1092" s="59">
        <v>0.2354014664888382</v>
      </c>
      <c r="Z1092" t="s">
        <v>134</v>
      </c>
      <c r="AA1092" t="s">
        <v>2393</v>
      </c>
      <c r="AB1092" t="str">
        <f>+IF(W1092="","-",IF(W1092="UNICO","CENSO","MUESTRA"))</f>
        <v>MUESTRA</v>
      </c>
      <c r="AC1092" t="s">
        <v>2397</v>
      </c>
      <c r="AD1092" t="s">
        <v>5350</v>
      </c>
      <c r="AF1092">
        <f>+COUNTIF(Piloto!C:C,MARCO!A1092)</f>
        <v>0</v>
      </c>
    </row>
    <row r="1093" spans="1:32" x14ac:dyDescent="0.25">
      <c r="A1093" s="5" t="str">
        <f t="shared" si="17"/>
        <v>R 2 - D 5 - 458 - 4632</v>
      </c>
      <c r="B1093" s="23" t="s">
        <v>2347</v>
      </c>
      <c r="C1093" t="s">
        <v>246</v>
      </c>
      <c r="D1093" t="s">
        <v>243</v>
      </c>
      <c r="E1093" t="s">
        <v>245</v>
      </c>
      <c r="F1093" t="s">
        <v>134</v>
      </c>
      <c r="G1093" t="s">
        <v>134</v>
      </c>
      <c r="H1093" t="s">
        <v>11695</v>
      </c>
      <c r="I1093" t="s">
        <v>20</v>
      </c>
      <c r="J1093" t="s">
        <v>2349</v>
      </c>
      <c r="K1093" t="s">
        <v>21</v>
      </c>
      <c r="M1093" t="s">
        <v>6243</v>
      </c>
      <c r="N1093" t="s">
        <v>22</v>
      </c>
      <c r="O1093" t="s">
        <v>23</v>
      </c>
      <c r="P1093" t="s">
        <v>26</v>
      </c>
      <c r="Q1093" t="s">
        <v>2348</v>
      </c>
      <c r="R1093" s="13">
        <v>37</v>
      </c>
      <c r="S1093" s="13">
        <v>1</v>
      </c>
      <c r="T1093" s="21">
        <v>1</v>
      </c>
      <c r="V1093" t="s">
        <v>2154</v>
      </c>
      <c r="W1093" t="s">
        <v>17596</v>
      </c>
      <c r="X1093" s="20" t="str">
        <f>+IF(V1093="","-",CONCATENATE(V1093,"_",W1093))</f>
        <v>FINES_R02</v>
      </c>
      <c r="Y1093" s="59">
        <v>0.23682361841201779</v>
      </c>
      <c r="Z1093" t="s">
        <v>134</v>
      </c>
      <c r="AA1093" t="s">
        <v>2393</v>
      </c>
      <c r="AB1093" t="str">
        <f>+IF(W1093="","-",IF(W1093="UNICO","CENSO","MUESTRA"))</f>
        <v>MUESTRA</v>
      </c>
      <c r="AC1093" t="s">
        <v>2397</v>
      </c>
      <c r="AD1093" t="s">
        <v>11696</v>
      </c>
      <c r="AF1093">
        <f>+COUNTIF(Piloto!C:C,MARCO!A1093)</f>
        <v>0</v>
      </c>
    </row>
    <row r="1094" spans="1:32" x14ac:dyDescent="0.25">
      <c r="A1094" s="5" t="str">
        <f t="shared" si="17"/>
        <v>R 2 - D 5 - 458 - 4537</v>
      </c>
      <c r="B1094" s="23" t="s">
        <v>2347</v>
      </c>
      <c r="C1094" t="s">
        <v>246</v>
      </c>
      <c r="D1094" t="s">
        <v>243</v>
      </c>
      <c r="E1094" t="s">
        <v>245</v>
      </c>
      <c r="F1094" t="s">
        <v>134</v>
      </c>
      <c r="G1094" t="s">
        <v>134</v>
      </c>
      <c r="H1094" t="s">
        <v>5607</v>
      </c>
      <c r="I1094" t="s">
        <v>20</v>
      </c>
      <c r="J1094" t="s">
        <v>2349</v>
      </c>
      <c r="K1094" t="s">
        <v>21</v>
      </c>
      <c r="M1094" t="s">
        <v>5608</v>
      </c>
      <c r="N1094" t="s">
        <v>22</v>
      </c>
      <c r="O1094" t="s">
        <v>23</v>
      </c>
      <c r="P1094" t="s">
        <v>26</v>
      </c>
      <c r="Q1094" t="s">
        <v>2348</v>
      </c>
      <c r="R1094" s="13">
        <v>16</v>
      </c>
      <c r="S1094" s="13">
        <v>1</v>
      </c>
      <c r="T1094" s="21">
        <v>1</v>
      </c>
      <c r="V1094" t="s">
        <v>2154</v>
      </c>
      <c r="W1094" t="s">
        <v>17596</v>
      </c>
      <c r="X1094" s="20" t="str">
        <f>+IF(V1094="","-",CONCATENATE(V1094,"_",W1094))</f>
        <v>FINES_R02</v>
      </c>
      <c r="Y1094" s="59">
        <v>0.23958161473274231</v>
      </c>
      <c r="Z1094" t="s">
        <v>134</v>
      </c>
      <c r="AA1094" t="s">
        <v>2393</v>
      </c>
      <c r="AB1094" t="str">
        <f>+IF(W1094="","-",IF(W1094="UNICO","CENSO","MUESTRA"))</f>
        <v>MUESTRA</v>
      </c>
      <c r="AC1094" t="s">
        <v>2398</v>
      </c>
      <c r="AD1094" t="s">
        <v>5609</v>
      </c>
      <c r="AF1094">
        <f>+COUNTIF(Piloto!C:C,MARCO!A1094)</f>
        <v>0</v>
      </c>
    </row>
    <row r="1095" spans="1:32" x14ac:dyDescent="0.25">
      <c r="A1095" s="5" t="str">
        <f t="shared" si="17"/>
        <v>R 2 - D 5 - 458 - 3278</v>
      </c>
      <c r="B1095" s="23" t="s">
        <v>2347</v>
      </c>
      <c r="C1095" t="s">
        <v>246</v>
      </c>
      <c r="D1095" t="s">
        <v>243</v>
      </c>
      <c r="E1095" t="s">
        <v>245</v>
      </c>
      <c r="F1095" t="s">
        <v>134</v>
      </c>
      <c r="G1095" t="s">
        <v>134</v>
      </c>
      <c r="H1095" t="s">
        <v>5479</v>
      </c>
      <c r="I1095" t="s">
        <v>20</v>
      </c>
      <c r="J1095" t="s">
        <v>2349</v>
      </c>
      <c r="K1095" t="s">
        <v>21</v>
      </c>
      <c r="M1095" t="s">
        <v>5480</v>
      </c>
      <c r="N1095" t="s">
        <v>22</v>
      </c>
      <c r="O1095" t="s">
        <v>23</v>
      </c>
      <c r="P1095" t="s">
        <v>26</v>
      </c>
      <c r="Q1095" t="s">
        <v>2348</v>
      </c>
      <c r="R1095" s="13">
        <v>35</v>
      </c>
      <c r="S1095" s="13">
        <v>2</v>
      </c>
      <c r="T1095" s="21">
        <v>1</v>
      </c>
      <c r="V1095" t="s">
        <v>2154</v>
      </c>
      <c r="W1095" t="s">
        <v>17596</v>
      </c>
      <c r="X1095" s="20" t="str">
        <f>+IF(V1095="","-",CONCATENATE(V1095,"_",W1095))</f>
        <v>FINES_R02</v>
      </c>
      <c r="Y1095" s="59">
        <v>0.24224609136581421</v>
      </c>
      <c r="Z1095" t="s">
        <v>134</v>
      </c>
      <c r="AA1095" t="s">
        <v>2393</v>
      </c>
      <c r="AB1095" t="str">
        <f>+IF(W1095="","-",IF(W1095="UNICO","CENSO","MUESTRA"))</f>
        <v>MUESTRA</v>
      </c>
      <c r="AC1095" t="s">
        <v>2398</v>
      </c>
      <c r="AD1095" t="s">
        <v>5481</v>
      </c>
      <c r="AF1095">
        <f>+COUNTIF(Piloto!C:C,MARCO!A1095)</f>
        <v>0</v>
      </c>
    </row>
    <row r="1096" spans="1:32" x14ac:dyDescent="0.25">
      <c r="A1096" s="5" t="str">
        <f t="shared" si="17"/>
        <v>R 2 - D 111 - 452 - 4156</v>
      </c>
      <c r="B1096" s="23" t="s">
        <v>2347</v>
      </c>
      <c r="C1096" t="s">
        <v>246</v>
      </c>
      <c r="D1096" t="s">
        <v>575</v>
      </c>
      <c r="E1096" t="s">
        <v>1794</v>
      </c>
      <c r="F1096" t="s">
        <v>134</v>
      </c>
      <c r="G1096" t="s">
        <v>134</v>
      </c>
      <c r="H1096" t="s">
        <v>5392</v>
      </c>
      <c r="I1096" t="s">
        <v>20</v>
      </c>
      <c r="J1096" t="s">
        <v>2349</v>
      </c>
      <c r="K1096" t="s">
        <v>21</v>
      </c>
      <c r="M1096" t="s">
        <v>5393</v>
      </c>
      <c r="N1096" t="s">
        <v>22</v>
      </c>
      <c r="O1096" t="s">
        <v>23</v>
      </c>
      <c r="P1096" t="s">
        <v>26</v>
      </c>
      <c r="Q1096" t="s">
        <v>2348</v>
      </c>
      <c r="R1096" s="13">
        <v>20</v>
      </c>
      <c r="S1096" s="13">
        <v>2</v>
      </c>
      <c r="T1096" s="21">
        <v>1</v>
      </c>
      <c r="V1096" t="s">
        <v>2154</v>
      </c>
      <c r="W1096" t="s">
        <v>17596</v>
      </c>
      <c r="X1096" s="20" t="str">
        <f>+IF(V1096="","-",CONCATENATE(V1096,"_",W1096))</f>
        <v>FINES_R02</v>
      </c>
      <c r="Y1096" s="59">
        <v>0.25109466910362238</v>
      </c>
      <c r="Z1096" t="s">
        <v>134</v>
      </c>
      <c r="AA1096" t="s">
        <v>2393</v>
      </c>
      <c r="AB1096" t="str">
        <f>+IF(W1096="","-",IF(W1096="UNICO","CENSO","MUESTRA"))</f>
        <v>MUESTRA</v>
      </c>
      <c r="AC1096" t="s">
        <v>2397</v>
      </c>
      <c r="AD1096" t="s">
        <v>5394</v>
      </c>
      <c r="AF1096">
        <f>+COUNTIF(Piloto!C:C,MARCO!A1096)</f>
        <v>0</v>
      </c>
    </row>
    <row r="1097" spans="1:32" x14ac:dyDescent="0.25">
      <c r="A1097" s="5" t="str">
        <f t="shared" si="17"/>
        <v>R 2 - D 5 - 458 - 3968</v>
      </c>
      <c r="B1097" s="23" t="s">
        <v>2347</v>
      </c>
      <c r="C1097" t="s">
        <v>246</v>
      </c>
      <c r="D1097" t="s">
        <v>243</v>
      </c>
      <c r="E1097" t="s">
        <v>245</v>
      </c>
      <c r="F1097" t="s">
        <v>134</v>
      </c>
      <c r="G1097" t="s">
        <v>134</v>
      </c>
      <c r="H1097" t="s">
        <v>5624</v>
      </c>
      <c r="I1097" t="s">
        <v>20</v>
      </c>
      <c r="J1097" t="s">
        <v>2349</v>
      </c>
      <c r="K1097" t="s">
        <v>21</v>
      </c>
      <c r="M1097" t="s">
        <v>5625</v>
      </c>
      <c r="N1097" t="s">
        <v>22</v>
      </c>
      <c r="O1097" t="s">
        <v>23</v>
      </c>
      <c r="P1097" t="s">
        <v>26</v>
      </c>
      <c r="Q1097" t="s">
        <v>2348</v>
      </c>
      <c r="R1097" s="13">
        <v>23</v>
      </c>
      <c r="S1097" s="13">
        <v>1</v>
      </c>
      <c r="T1097" s="21">
        <v>1</v>
      </c>
      <c r="V1097" t="s">
        <v>2154</v>
      </c>
      <c r="W1097" t="s">
        <v>17596</v>
      </c>
      <c r="X1097" s="20" t="str">
        <f>+IF(V1097="","-",CONCATENATE(V1097,"_",W1097))</f>
        <v>FINES_R02</v>
      </c>
      <c r="Y1097" s="59">
        <v>0.2546367347240448</v>
      </c>
      <c r="Z1097" t="s">
        <v>134</v>
      </c>
      <c r="AA1097" t="s">
        <v>2393</v>
      </c>
      <c r="AB1097" t="str">
        <f>+IF(W1097="","-",IF(W1097="UNICO","CENSO","MUESTRA"))</f>
        <v>MUESTRA</v>
      </c>
      <c r="AC1097" t="s">
        <v>2397</v>
      </c>
      <c r="AD1097" t="s">
        <v>5626</v>
      </c>
      <c r="AF1097">
        <f>+COUNTIF(Piloto!C:C,MARCO!A1097)</f>
        <v>0</v>
      </c>
    </row>
    <row r="1098" spans="1:32" x14ac:dyDescent="0.25">
      <c r="A1098" s="5" t="str">
        <f t="shared" si="17"/>
        <v>R 2 - D 62 - 452 - 1413</v>
      </c>
      <c r="B1098" s="23" t="s">
        <v>2347</v>
      </c>
      <c r="C1098" t="s">
        <v>246</v>
      </c>
      <c r="D1098" t="s">
        <v>958</v>
      </c>
      <c r="E1098" t="s">
        <v>959</v>
      </c>
      <c r="F1098" t="s">
        <v>134</v>
      </c>
      <c r="G1098" t="s">
        <v>134</v>
      </c>
      <c r="H1098" t="s">
        <v>5850</v>
      </c>
      <c r="I1098" t="s">
        <v>20</v>
      </c>
      <c r="J1098" t="s">
        <v>2349</v>
      </c>
      <c r="K1098" t="s">
        <v>21</v>
      </c>
      <c r="M1098" t="s">
        <v>5851</v>
      </c>
      <c r="N1098" t="s">
        <v>22</v>
      </c>
      <c r="O1098" t="s">
        <v>23</v>
      </c>
      <c r="P1098" t="s">
        <v>26</v>
      </c>
      <c r="Q1098" t="s">
        <v>2348</v>
      </c>
      <c r="R1098" s="13">
        <v>55</v>
      </c>
      <c r="S1098" s="13">
        <v>3</v>
      </c>
      <c r="T1098" s="21">
        <v>1</v>
      </c>
      <c r="V1098" t="s">
        <v>2154</v>
      </c>
      <c r="W1098" t="s">
        <v>17596</v>
      </c>
      <c r="X1098" s="20" t="str">
        <f>+IF(V1098="","-",CONCATENATE(V1098,"_",W1098))</f>
        <v>FINES_R02</v>
      </c>
      <c r="Y1098" s="59">
        <v>0.25574168562889099</v>
      </c>
      <c r="Z1098" t="s">
        <v>134</v>
      </c>
      <c r="AA1098" t="s">
        <v>2393</v>
      </c>
      <c r="AB1098" t="str">
        <f>+IF(W1098="","-",IF(W1098="UNICO","CENSO","MUESTRA"))</f>
        <v>MUESTRA</v>
      </c>
      <c r="AC1098" t="s">
        <v>2398</v>
      </c>
      <c r="AD1098" t="s">
        <v>5852</v>
      </c>
      <c r="AF1098">
        <f>+COUNTIF(Piloto!C:C,MARCO!A1098)</f>
        <v>0</v>
      </c>
    </row>
    <row r="1099" spans="1:32" x14ac:dyDescent="0.25">
      <c r="A1099" s="5" t="str">
        <f t="shared" si="17"/>
        <v>R 2 - D 62 - 456 - 1413</v>
      </c>
      <c r="B1099" s="23" t="s">
        <v>2347</v>
      </c>
      <c r="C1099" t="s">
        <v>246</v>
      </c>
      <c r="D1099" t="s">
        <v>958</v>
      </c>
      <c r="E1099" t="s">
        <v>959</v>
      </c>
      <c r="F1099" t="s">
        <v>134</v>
      </c>
      <c r="G1099" t="s">
        <v>134</v>
      </c>
      <c r="H1099" t="s">
        <v>5854</v>
      </c>
      <c r="I1099" t="s">
        <v>20</v>
      </c>
      <c r="J1099" t="s">
        <v>2349</v>
      </c>
      <c r="K1099" t="s">
        <v>21</v>
      </c>
      <c r="M1099" t="s">
        <v>5851</v>
      </c>
      <c r="N1099" t="s">
        <v>22</v>
      </c>
      <c r="O1099" t="s">
        <v>23</v>
      </c>
      <c r="P1099" t="s">
        <v>26</v>
      </c>
      <c r="Q1099" t="s">
        <v>2348</v>
      </c>
      <c r="R1099" s="13">
        <v>11</v>
      </c>
      <c r="S1099" s="13">
        <v>1</v>
      </c>
      <c r="T1099" s="21">
        <v>1</v>
      </c>
      <c r="V1099" t="s">
        <v>2154</v>
      </c>
      <c r="W1099" t="s">
        <v>17596</v>
      </c>
      <c r="X1099" s="20" t="str">
        <f>+IF(V1099="","-",CONCATENATE(V1099,"_",W1099))</f>
        <v>FINES_R02</v>
      </c>
      <c r="Y1099" s="59">
        <v>0.25574168562889099</v>
      </c>
      <c r="Z1099" t="s">
        <v>134</v>
      </c>
      <c r="AA1099" t="s">
        <v>2393</v>
      </c>
      <c r="AB1099" t="str">
        <f>+IF(W1099="","-",IF(W1099="UNICO","CENSO","MUESTRA"))</f>
        <v>MUESTRA</v>
      </c>
      <c r="AC1099" t="s">
        <v>2398</v>
      </c>
      <c r="AD1099" t="s">
        <v>5852</v>
      </c>
      <c r="AF1099">
        <f>+COUNTIF(Piloto!C:C,MARCO!A1099)</f>
        <v>0</v>
      </c>
    </row>
    <row r="1100" spans="1:32" x14ac:dyDescent="0.25">
      <c r="A1100" s="5" t="str">
        <f t="shared" si="17"/>
        <v>R 2 - D 5 - 458 - 4164</v>
      </c>
      <c r="B1100" s="23" t="s">
        <v>2347</v>
      </c>
      <c r="C1100" t="s">
        <v>246</v>
      </c>
      <c r="D1100" t="s">
        <v>243</v>
      </c>
      <c r="E1100" t="s">
        <v>245</v>
      </c>
      <c r="F1100" t="s">
        <v>134</v>
      </c>
      <c r="G1100" t="s">
        <v>134</v>
      </c>
      <c r="H1100" t="s">
        <v>5591</v>
      </c>
      <c r="I1100" t="s">
        <v>20</v>
      </c>
      <c r="J1100" t="s">
        <v>2349</v>
      </c>
      <c r="K1100" t="s">
        <v>21</v>
      </c>
      <c r="M1100" t="s">
        <v>5592</v>
      </c>
      <c r="N1100" t="s">
        <v>22</v>
      </c>
      <c r="O1100" t="s">
        <v>23</v>
      </c>
      <c r="P1100" t="s">
        <v>26</v>
      </c>
      <c r="Q1100" t="s">
        <v>2348</v>
      </c>
      <c r="R1100" s="13">
        <v>14</v>
      </c>
      <c r="S1100" s="13">
        <v>1</v>
      </c>
      <c r="T1100" s="21">
        <v>1</v>
      </c>
      <c r="V1100" t="s">
        <v>2154</v>
      </c>
      <c r="W1100" t="s">
        <v>17596</v>
      </c>
      <c r="X1100" s="20" t="str">
        <f>+IF(V1100="","-",CONCATENATE(V1100,"_",W1100))</f>
        <v>FINES_R02</v>
      </c>
      <c r="Y1100" s="59">
        <v>0.25721174478530878</v>
      </c>
      <c r="Z1100" t="s">
        <v>134</v>
      </c>
      <c r="AA1100" t="s">
        <v>2393</v>
      </c>
      <c r="AB1100" t="str">
        <f>+IF(W1100="","-",IF(W1100="UNICO","CENSO","MUESTRA"))</f>
        <v>MUESTRA</v>
      </c>
      <c r="AC1100" t="s">
        <v>2397</v>
      </c>
      <c r="AD1100" t="s">
        <v>5593</v>
      </c>
      <c r="AF1100">
        <f>+COUNTIF(Piloto!C:C,MARCO!A1100)</f>
        <v>0</v>
      </c>
    </row>
    <row r="1101" spans="1:32" x14ac:dyDescent="0.25">
      <c r="A1101" s="5" t="str">
        <f t="shared" si="17"/>
        <v>R 2 - D 5 - 458 - 4562</v>
      </c>
      <c r="B1101" s="23" t="s">
        <v>2347</v>
      </c>
      <c r="C1101" t="s">
        <v>246</v>
      </c>
      <c r="D1101" t="s">
        <v>243</v>
      </c>
      <c r="E1101" t="s">
        <v>245</v>
      </c>
      <c r="F1101" t="s">
        <v>134</v>
      </c>
      <c r="G1101" t="s">
        <v>134</v>
      </c>
      <c r="H1101" t="s">
        <v>11686</v>
      </c>
      <c r="I1101" t="s">
        <v>20</v>
      </c>
      <c r="J1101" t="s">
        <v>2349</v>
      </c>
      <c r="K1101" t="s">
        <v>21</v>
      </c>
      <c r="M1101" t="s">
        <v>2175</v>
      </c>
      <c r="N1101" t="s">
        <v>22</v>
      </c>
      <c r="O1101" t="s">
        <v>23</v>
      </c>
      <c r="P1101" t="s">
        <v>26</v>
      </c>
      <c r="Q1101" t="s">
        <v>2348</v>
      </c>
      <c r="R1101" s="13">
        <v>57</v>
      </c>
      <c r="S1101" s="13">
        <v>2</v>
      </c>
      <c r="T1101" s="21">
        <v>1</v>
      </c>
      <c r="V1101" t="s">
        <v>2154</v>
      </c>
      <c r="W1101" t="s">
        <v>17596</v>
      </c>
      <c r="X1101" s="20" t="str">
        <f>+IF(V1101="","-",CONCATENATE(V1101,"_",W1101))</f>
        <v>FINES_R02</v>
      </c>
      <c r="Y1101" s="59">
        <v>0.26617893576622009</v>
      </c>
      <c r="Z1101" t="s">
        <v>134</v>
      </c>
      <c r="AA1101" t="s">
        <v>2393</v>
      </c>
      <c r="AB1101" t="str">
        <f>+IF(W1101="","-",IF(W1101="UNICO","CENSO","MUESTRA"))</f>
        <v>MUESTRA</v>
      </c>
      <c r="AC1101" t="s">
        <v>2397</v>
      </c>
      <c r="AD1101" t="s">
        <v>11687</v>
      </c>
      <c r="AF1101">
        <f>+COUNTIF(Piloto!C:C,MARCO!A1101)</f>
        <v>0</v>
      </c>
    </row>
    <row r="1102" spans="1:32" x14ac:dyDescent="0.25">
      <c r="A1102" s="5" t="str">
        <f t="shared" si="17"/>
        <v>R 2 - D 5 - 458 - 3966</v>
      </c>
      <c r="B1102" s="23" t="s">
        <v>2347</v>
      </c>
      <c r="C1102" t="s">
        <v>246</v>
      </c>
      <c r="D1102" t="s">
        <v>243</v>
      </c>
      <c r="E1102" t="s">
        <v>245</v>
      </c>
      <c r="F1102" t="s">
        <v>134</v>
      </c>
      <c r="G1102" t="s">
        <v>134</v>
      </c>
      <c r="H1102" t="s">
        <v>5546</v>
      </c>
      <c r="I1102" t="s">
        <v>20</v>
      </c>
      <c r="J1102" t="s">
        <v>2349</v>
      </c>
      <c r="K1102" t="s">
        <v>21</v>
      </c>
      <c r="M1102" t="s">
        <v>5547</v>
      </c>
      <c r="N1102" t="s">
        <v>22</v>
      </c>
      <c r="O1102" t="s">
        <v>23</v>
      </c>
      <c r="P1102" t="s">
        <v>26</v>
      </c>
      <c r="Q1102" t="s">
        <v>2348</v>
      </c>
      <c r="R1102" s="13">
        <v>44</v>
      </c>
      <c r="S1102" s="13">
        <v>2</v>
      </c>
      <c r="T1102" s="21">
        <v>1</v>
      </c>
      <c r="V1102" t="s">
        <v>2154</v>
      </c>
      <c r="W1102" t="s">
        <v>17596</v>
      </c>
      <c r="X1102" s="20" t="str">
        <f>+IF(V1102="","-",CONCATENATE(V1102,"_",W1102))</f>
        <v>FINES_R02</v>
      </c>
      <c r="Y1102" s="59">
        <v>0.26786628365516663</v>
      </c>
      <c r="Z1102" t="s">
        <v>134</v>
      </c>
      <c r="AA1102" t="s">
        <v>2393</v>
      </c>
      <c r="AB1102" t="str">
        <f>+IF(W1102="","-",IF(W1102="UNICO","CENSO","MUESTRA"))</f>
        <v>MUESTRA</v>
      </c>
      <c r="AC1102" t="s">
        <v>2397</v>
      </c>
      <c r="AD1102" t="s">
        <v>5548</v>
      </c>
      <c r="AF1102">
        <f>+COUNTIF(Piloto!C:C,MARCO!A1102)</f>
        <v>0</v>
      </c>
    </row>
    <row r="1103" spans="1:32" x14ac:dyDescent="0.25">
      <c r="A1103" s="5" t="str">
        <f t="shared" si="17"/>
        <v>R 2 - D 5 - 458 - 1193</v>
      </c>
      <c r="B1103" s="23" t="s">
        <v>2347</v>
      </c>
      <c r="C1103" t="s">
        <v>246</v>
      </c>
      <c r="D1103" t="s">
        <v>243</v>
      </c>
      <c r="E1103" t="s">
        <v>245</v>
      </c>
      <c r="F1103" t="s">
        <v>134</v>
      </c>
      <c r="G1103" t="s">
        <v>134</v>
      </c>
      <c r="H1103" t="s">
        <v>5511</v>
      </c>
      <c r="I1103" t="s">
        <v>20</v>
      </c>
      <c r="J1103" t="s">
        <v>2349</v>
      </c>
      <c r="K1103" t="s">
        <v>21</v>
      </c>
      <c r="M1103" t="s">
        <v>5512</v>
      </c>
      <c r="N1103" t="s">
        <v>22</v>
      </c>
      <c r="O1103" t="s">
        <v>23</v>
      </c>
      <c r="P1103" t="s">
        <v>26</v>
      </c>
      <c r="Q1103" t="s">
        <v>2348</v>
      </c>
      <c r="R1103" s="13">
        <v>22</v>
      </c>
      <c r="S1103" s="13">
        <v>1</v>
      </c>
      <c r="T1103" s="21">
        <v>1</v>
      </c>
      <c r="V1103" t="s">
        <v>2154</v>
      </c>
      <c r="W1103" t="s">
        <v>17596</v>
      </c>
      <c r="X1103" s="20" t="str">
        <f>+IF(V1103="","-",CONCATENATE(V1103,"_",W1103))</f>
        <v>FINES_R02</v>
      </c>
      <c r="Y1103" s="59">
        <v>0.26845863461494451</v>
      </c>
      <c r="Z1103" t="s">
        <v>134</v>
      </c>
      <c r="AA1103" t="s">
        <v>2393</v>
      </c>
      <c r="AB1103" t="str">
        <f>+IF(W1103="","-",IF(W1103="UNICO","CENSO","MUESTRA"))</f>
        <v>MUESTRA</v>
      </c>
      <c r="AC1103" t="s">
        <v>2397</v>
      </c>
      <c r="AD1103" t="s">
        <v>5513</v>
      </c>
      <c r="AF1103">
        <f>+COUNTIF(Piloto!C:C,MARCO!A1103)</f>
        <v>0</v>
      </c>
    </row>
    <row r="1104" spans="1:32" x14ac:dyDescent="0.25">
      <c r="A1104" s="5" t="str">
        <f t="shared" si="17"/>
        <v>R 2 - D 5 - 458 - 4611</v>
      </c>
      <c r="B1104" s="23" t="s">
        <v>2347</v>
      </c>
      <c r="C1104" t="s">
        <v>246</v>
      </c>
      <c r="D1104" t="s">
        <v>243</v>
      </c>
      <c r="E1104" t="s">
        <v>245</v>
      </c>
      <c r="F1104" t="s">
        <v>134</v>
      </c>
      <c r="G1104" t="s">
        <v>134</v>
      </c>
      <c r="H1104" t="s">
        <v>5665</v>
      </c>
      <c r="I1104" t="s">
        <v>20</v>
      </c>
      <c r="J1104" t="s">
        <v>2349</v>
      </c>
      <c r="K1104" t="s">
        <v>21</v>
      </c>
      <c r="M1104" t="s">
        <v>5666</v>
      </c>
      <c r="N1104" t="s">
        <v>22</v>
      </c>
      <c r="O1104" t="s">
        <v>23</v>
      </c>
      <c r="P1104" t="s">
        <v>26</v>
      </c>
      <c r="Q1104" t="s">
        <v>2348</v>
      </c>
      <c r="R1104" s="13">
        <v>15</v>
      </c>
      <c r="S1104" s="13">
        <v>1</v>
      </c>
      <c r="T1104" s="21">
        <v>1</v>
      </c>
      <c r="V1104" t="s">
        <v>2154</v>
      </c>
      <c r="W1104" t="s">
        <v>17596</v>
      </c>
      <c r="X1104" s="20" t="str">
        <f>+IF(V1104="","-",CONCATENATE(V1104,"_",W1104))</f>
        <v>FINES_R02</v>
      </c>
      <c r="Y1104" s="59">
        <v>0.28330409526824951</v>
      </c>
      <c r="Z1104" t="s">
        <v>134</v>
      </c>
      <c r="AA1104" t="s">
        <v>2393</v>
      </c>
      <c r="AB1104" t="str">
        <f>+IF(W1104="","-",IF(W1104="UNICO","CENSO","MUESTRA"))</f>
        <v>MUESTRA</v>
      </c>
      <c r="AC1104" t="s">
        <v>2397</v>
      </c>
      <c r="AD1104" t="s">
        <v>5667</v>
      </c>
      <c r="AF1104">
        <f>+COUNTIF(Piloto!C:C,MARCO!A1104)</f>
        <v>0</v>
      </c>
    </row>
    <row r="1105" spans="1:32" x14ac:dyDescent="0.25">
      <c r="A1105" s="5" t="str">
        <f t="shared" si="17"/>
        <v>R 2 - D 5 - 458 - 4612</v>
      </c>
      <c r="B1105" s="23" t="s">
        <v>2347</v>
      </c>
      <c r="C1105" t="s">
        <v>246</v>
      </c>
      <c r="D1105" t="s">
        <v>243</v>
      </c>
      <c r="E1105" t="s">
        <v>245</v>
      </c>
      <c r="F1105" t="s">
        <v>134</v>
      </c>
      <c r="G1105" t="s">
        <v>134</v>
      </c>
      <c r="H1105" t="s">
        <v>5656</v>
      </c>
      <c r="I1105" t="s">
        <v>20</v>
      </c>
      <c r="J1105" t="s">
        <v>2349</v>
      </c>
      <c r="K1105" t="s">
        <v>21</v>
      </c>
      <c r="M1105" t="s">
        <v>5657</v>
      </c>
      <c r="N1105" t="s">
        <v>22</v>
      </c>
      <c r="O1105" t="s">
        <v>23</v>
      </c>
      <c r="P1105" t="s">
        <v>26</v>
      </c>
      <c r="Q1105" t="s">
        <v>2348</v>
      </c>
      <c r="R1105" s="13">
        <v>34</v>
      </c>
      <c r="S1105" s="13">
        <v>1</v>
      </c>
      <c r="T1105" s="21">
        <v>1</v>
      </c>
      <c r="V1105" t="s">
        <v>2154</v>
      </c>
      <c r="W1105" t="s">
        <v>17596</v>
      </c>
      <c r="X1105" s="20" t="str">
        <f>+IF(V1105="","-",CONCATENATE(V1105,"_",W1105))</f>
        <v>FINES_R02</v>
      </c>
      <c r="Y1105" s="59">
        <v>0.28569450974464422</v>
      </c>
      <c r="Z1105" t="s">
        <v>134</v>
      </c>
      <c r="AA1105" t="s">
        <v>2393</v>
      </c>
      <c r="AB1105" t="str">
        <f>+IF(W1105="","-",IF(W1105="UNICO","CENSO","MUESTRA"))</f>
        <v>MUESTRA</v>
      </c>
      <c r="AC1105" t="s">
        <v>2397</v>
      </c>
      <c r="AD1105" t="s">
        <v>5658</v>
      </c>
      <c r="AF1105">
        <f>+COUNTIF(Piloto!C:C,MARCO!A1105)</f>
        <v>0</v>
      </c>
    </row>
    <row r="1106" spans="1:32" x14ac:dyDescent="0.25">
      <c r="A1106" s="5" t="str">
        <f t="shared" si="17"/>
        <v>R 2 - D 5 - 458 - 4616</v>
      </c>
      <c r="B1106" s="23" t="s">
        <v>2347</v>
      </c>
      <c r="C1106" t="s">
        <v>246</v>
      </c>
      <c r="D1106" t="s">
        <v>243</v>
      </c>
      <c r="E1106" t="s">
        <v>245</v>
      </c>
      <c r="F1106" t="s">
        <v>134</v>
      </c>
      <c r="G1106" t="s">
        <v>134</v>
      </c>
      <c r="H1106" t="s">
        <v>5678</v>
      </c>
      <c r="I1106" t="s">
        <v>20</v>
      </c>
      <c r="J1106" t="s">
        <v>2349</v>
      </c>
      <c r="K1106" t="s">
        <v>21</v>
      </c>
      <c r="M1106" t="s">
        <v>5679</v>
      </c>
      <c r="N1106" t="s">
        <v>22</v>
      </c>
      <c r="O1106" t="s">
        <v>23</v>
      </c>
      <c r="P1106" t="s">
        <v>26</v>
      </c>
      <c r="Q1106" t="s">
        <v>2348</v>
      </c>
      <c r="R1106" s="13">
        <v>23</v>
      </c>
      <c r="S1106" s="13">
        <v>1</v>
      </c>
      <c r="T1106" s="21">
        <v>1</v>
      </c>
      <c r="V1106" t="s">
        <v>2154</v>
      </c>
      <c r="W1106" t="s">
        <v>17596</v>
      </c>
      <c r="X1106" s="20" t="str">
        <f>+IF(V1106="","-",CONCATENATE(V1106,"_",W1106))</f>
        <v>FINES_R02</v>
      </c>
      <c r="Y1106" s="59">
        <v>0.28866583108901978</v>
      </c>
      <c r="Z1106" t="s">
        <v>134</v>
      </c>
      <c r="AA1106" t="s">
        <v>2393</v>
      </c>
      <c r="AB1106" t="str">
        <f>+IF(W1106="","-",IF(W1106="UNICO","CENSO","MUESTRA"))</f>
        <v>MUESTRA</v>
      </c>
      <c r="AC1106" t="s">
        <v>2398</v>
      </c>
      <c r="AD1106" t="s">
        <v>5680</v>
      </c>
      <c r="AF1106">
        <f>+COUNTIF(Piloto!C:C,MARCO!A1106)</f>
        <v>0</v>
      </c>
    </row>
    <row r="1107" spans="1:32" x14ac:dyDescent="0.25">
      <c r="A1107" s="5" t="str">
        <f t="shared" si="17"/>
        <v>R 2 - D 5 - 457 - 2767</v>
      </c>
      <c r="B1107" s="23" t="s">
        <v>2347</v>
      </c>
      <c r="C1107" t="s">
        <v>246</v>
      </c>
      <c r="D1107" t="s">
        <v>243</v>
      </c>
      <c r="E1107" t="s">
        <v>245</v>
      </c>
      <c r="F1107" t="s">
        <v>134</v>
      </c>
      <c r="G1107" t="s">
        <v>134</v>
      </c>
      <c r="H1107" t="s">
        <v>5428</v>
      </c>
      <c r="I1107" t="s">
        <v>20</v>
      </c>
      <c r="J1107" t="s">
        <v>2349</v>
      </c>
      <c r="K1107" t="s">
        <v>21</v>
      </c>
      <c r="M1107" t="s">
        <v>17789</v>
      </c>
      <c r="N1107" t="s">
        <v>22</v>
      </c>
      <c r="O1107" t="s">
        <v>23</v>
      </c>
      <c r="P1107" t="s">
        <v>26</v>
      </c>
      <c r="Q1107" t="s">
        <v>2348</v>
      </c>
      <c r="R1107" s="13">
        <v>16</v>
      </c>
      <c r="S1107" s="13">
        <v>1</v>
      </c>
      <c r="T1107" s="21">
        <v>1</v>
      </c>
      <c r="V1107" t="s">
        <v>2154</v>
      </c>
      <c r="W1107" t="s">
        <v>17596</v>
      </c>
      <c r="X1107" s="20" t="str">
        <f>+IF(V1107="","-",CONCATENATE(V1107,"_",W1107))</f>
        <v>FINES_R02</v>
      </c>
      <c r="Y1107" s="59">
        <v>0.30550029873847961</v>
      </c>
      <c r="Z1107" t="s">
        <v>134</v>
      </c>
      <c r="AA1107" t="s">
        <v>2393</v>
      </c>
      <c r="AB1107" t="str">
        <f>+IF(W1107="","-",IF(W1107="UNICO","CENSO","MUESTRA"))</f>
        <v>MUESTRA</v>
      </c>
      <c r="AC1107" t="s">
        <v>2398</v>
      </c>
      <c r="AD1107" t="s">
        <v>5430</v>
      </c>
      <c r="AF1107">
        <f>+COUNTIF(Piloto!C:C,MARCO!A1107)</f>
        <v>0</v>
      </c>
    </row>
    <row r="1108" spans="1:32" x14ac:dyDescent="0.25">
      <c r="A1108" s="5" t="str">
        <f t="shared" si="17"/>
        <v>R 2 - D 5 - 458 - 0517</v>
      </c>
      <c r="B1108" s="23" t="s">
        <v>2347</v>
      </c>
      <c r="C1108" t="s">
        <v>246</v>
      </c>
      <c r="D1108" t="s">
        <v>243</v>
      </c>
      <c r="E1108" t="s">
        <v>245</v>
      </c>
      <c r="F1108" t="s">
        <v>134</v>
      </c>
      <c r="G1108" t="s">
        <v>134</v>
      </c>
      <c r="H1108" t="s">
        <v>5628</v>
      </c>
      <c r="I1108" t="s">
        <v>20</v>
      </c>
      <c r="J1108" t="s">
        <v>2349</v>
      </c>
      <c r="K1108" t="s">
        <v>21</v>
      </c>
      <c r="M1108" t="s">
        <v>5629</v>
      </c>
      <c r="N1108" t="s">
        <v>22</v>
      </c>
      <c r="O1108" t="s">
        <v>23</v>
      </c>
      <c r="P1108" t="s">
        <v>26</v>
      </c>
      <c r="Q1108" t="s">
        <v>2348</v>
      </c>
      <c r="R1108" s="13">
        <v>17</v>
      </c>
      <c r="S1108" s="13">
        <v>1</v>
      </c>
      <c r="T1108" s="21">
        <v>1</v>
      </c>
      <c r="V1108" t="s">
        <v>2154</v>
      </c>
      <c r="W1108" t="s">
        <v>17596</v>
      </c>
      <c r="X1108" s="20" t="str">
        <f>+IF(V1108="","-",CONCATENATE(V1108,"_",W1108))</f>
        <v>FINES_R02</v>
      </c>
      <c r="Y1108" s="59">
        <v>0.30682298541069031</v>
      </c>
      <c r="Z1108" t="s">
        <v>134</v>
      </c>
      <c r="AA1108" t="s">
        <v>2393</v>
      </c>
      <c r="AB1108" t="str">
        <f>+IF(W1108="","-",IF(W1108="UNICO","CENSO","MUESTRA"))</f>
        <v>MUESTRA</v>
      </c>
      <c r="AC1108" t="s">
        <v>2398</v>
      </c>
      <c r="AD1108" t="s">
        <v>5630</v>
      </c>
      <c r="AF1108">
        <f>+COUNTIF(Piloto!C:C,MARCO!A1108)</f>
        <v>0</v>
      </c>
    </row>
    <row r="1109" spans="1:32" x14ac:dyDescent="0.25">
      <c r="A1109" s="5" t="str">
        <f t="shared" si="17"/>
        <v>R 2 - D 111 - 452 - 3913</v>
      </c>
      <c r="B1109" s="23" t="s">
        <v>2347</v>
      </c>
      <c r="C1109" t="s">
        <v>246</v>
      </c>
      <c r="D1109" t="s">
        <v>575</v>
      </c>
      <c r="E1109" t="s">
        <v>1794</v>
      </c>
      <c r="F1109" t="s">
        <v>134</v>
      </c>
      <c r="G1109" t="s">
        <v>134</v>
      </c>
      <c r="H1109" t="s">
        <v>5380</v>
      </c>
      <c r="I1109" t="s">
        <v>20</v>
      </c>
      <c r="J1109" t="s">
        <v>2349</v>
      </c>
      <c r="K1109" t="s">
        <v>21</v>
      </c>
      <c r="M1109" t="s">
        <v>5381</v>
      </c>
      <c r="N1109" t="s">
        <v>22</v>
      </c>
      <c r="O1109" t="s">
        <v>23</v>
      </c>
      <c r="P1109" t="s">
        <v>26</v>
      </c>
      <c r="Q1109" t="s">
        <v>2348</v>
      </c>
      <c r="R1109" s="13">
        <v>15</v>
      </c>
      <c r="S1109" s="13">
        <v>1</v>
      </c>
      <c r="T1109" s="21">
        <v>1</v>
      </c>
      <c r="V1109" t="s">
        <v>2154</v>
      </c>
      <c r="W1109" t="s">
        <v>17596</v>
      </c>
      <c r="X1109" s="20" t="str">
        <f>+IF(V1109="","-",CONCATENATE(V1109,"_",W1109))</f>
        <v>FINES_R02</v>
      </c>
      <c r="Y1109" s="59">
        <v>0.31350690126419067</v>
      </c>
      <c r="Z1109" t="s">
        <v>134</v>
      </c>
      <c r="AA1109" t="s">
        <v>2393</v>
      </c>
      <c r="AB1109" t="str">
        <f>+IF(W1109="","-",IF(W1109="UNICO","CENSO","MUESTRA"))</f>
        <v>MUESTRA</v>
      </c>
      <c r="AC1109" t="s">
        <v>2398</v>
      </c>
      <c r="AD1109" t="s">
        <v>5382</v>
      </c>
      <c r="AF1109">
        <f>+COUNTIF(Piloto!C:C,MARCO!A1109)</f>
        <v>0</v>
      </c>
    </row>
    <row r="1110" spans="1:32" x14ac:dyDescent="0.25">
      <c r="A1110" s="5" t="str">
        <f t="shared" si="17"/>
        <v>R 2 - D 5 - 458 - 0541</v>
      </c>
      <c r="B1110" s="23" t="s">
        <v>2347</v>
      </c>
      <c r="C1110" t="s">
        <v>246</v>
      </c>
      <c r="D1110" t="s">
        <v>243</v>
      </c>
      <c r="E1110" t="s">
        <v>245</v>
      </c>
      <c r="F1110" t="s">
        <v>134</v>
      </c>
      <c r="G1110" t="s">
        <v>134</v>
      </c>
      <c r="H1110" t="s">
        <v>5616</v>
      </c>
      <c r="I1110" t="s">
        <v>20</v>
      </c>
      <c r="J1110" t="s">
        <v>2349</v>
      </c>
      <c r="K1110" t="s">
        <v>21</v>
      </c>
      <c r="M1110" t="s">
        <v>2185</v>
      </c>
      <c r="N1110" t="s">
        <v>22</v>
      </c>
      <c r="O1110" t="s">
        <v>23</v>
      </c>
      <c r="P1110" t="s">
        <v>26</v>
      </c>
      <c r="Q1110" t="s">
        <v>2348</v>
      </c>
      <c r="R1110" s="13">
        <v>67</v>
      </c>
      <c r="S1110" s="13">
        <v>2</v>
      </c>
      <c r="T1110" s="21">
        <v>1</v>
      </c>
      <c r="V1110" t="s">
        <v>2154</v>
      </c>
      <c r="W1110" t="s">
        <v>17596</v>
      </c>
      <c r="X1110" s="20" t="str">
        <f>+IF(V1110="","-",CONCATENATE(V1110,"_",W1110))</f>
        <v>FINES_R02</v>
      </c>
      <c r="Y1110" s="59">
        <v>0.32444003224372858</v>
      </c>
      <c r="Z1110" t="s">
        <v>134</v>
      </c>
      <c r="AA1110" t="s">
        <v>2393</v>
      </c>
      <c r="AB1110" t="str">
        <f>+IF(W1110="","-",IF(W1110="UNICO","CENSO","MUESTRA"))</f>
        <v>MUESTRA</v>
      </c>
      <c r="AC1110" t="s">
        <v>2397</v>
      </c>
      <c r="AD1110" t="s">
        <v>5617</v>
      </c>
      <c r="AF1110">
        <f>+COUNTIF(Piloto!C:C,MARCO!A1110)</f>
        <v>0</v>
      </c>
    </row>
    <row r="1111" spans="1:32" x14ac:dyDescent="0.25">
      <c r="A1111" s="5" t="str">
        <f t="shared" si="17"/>
        <v>R 2 - D 5 - 458 - 0202</v>
      </c>
      <c r="B1111" s="23" t="s">
        <v>2347</v>
      </c>
      <c r="C1111" t="s">
        <v>246</v>
      </c>
      <c r="D1111" t="s">
        <v>243</v>
      </c>
      <c r="E1111" t="s">
        <v>245</v>
      </c>
      <c r="F1111" t="s">
        <v>134</v>
      </c>
      <c r="G1111" t="s">
        <v>134</v>
      </c>
      <c r="H1111" t="s">
        <v>5542</v>
      </c>
      <c r="I1111" t="s">
        <v>20</v>
      </c>
      <c r="J1111" t="s">
        <v>2349</v>
      </c>
      <c r="K1111" t="s">
        <v>21</v>
      </c>
      <c r="M1111" t="s">
        <v>5543</v>
      </c>
      <c r="N1111" t="s">
        <v>22</v>
      </c>
      <c r="O1111" t="s">
        <v>23</v>
      </c>
      <c r="P1111" t="s">
        <v>26</v>
      </c>
      <c r="Q1111" t="s">
        <v>2348</v>
      </c>
      <c r="R1111" s="13">
        <v>121</v>
      </c>
      <c r="S1111" s="13">
        <v>6</v>
      </c>
      <c r="T1111" s="21">
        <v>1</v>
      </c>
      <c r="V1111" t="s">
        <v>2154</v>
      </c>
      <c r="W1111" t="s">
        <v>17596</v>
      </c>
      <c r="X1111" s="20" t="str">
        <f>+IF(V1111="","-",CONCATENATE(V1111,"_",W1111))</f>
        <v>FINES_R02</v>
      </c>
      <c r="Y1111" s="59">
        <v>0.32955679297447199</v>
      </c>
      <c r="Z1111" t="s">
        <v>134</v>
      </c>
      <c r="AA1111" t="s">
        <v>2393</v>
      </c>
      <c r="AB1111" t="str">
        <f>+IF(W1111="","-",IF(W1111="UNICO","CENSO","MUESTRA"))</f>
        <v>MUESTRA</v>
      </c>
      <c r="AC1111" t="s">
        <v>2398</v>
      </c>
      <c r="AD1111" t="s">
        <v>5544</v>
      </c>
      <c r="AF1111">
        <f>+COUNTIF(Piloto!C:C,MARCO!A1111)</f>
        <v>0</v>
      </c>
    </row>
    <row r="1112" spans="1:32" x14ac:dyDescent="0.25">
      <c r="A1112" s="5" t="str">
        <f t="shared" si="17"/>
        <v>R 2 - D 62 - 455 - 1405</v>
      </c>
      <c r="B1112" s="23" t="s">
        <v>2347</v>
      </c>
      <c r="C1112" t="s">
        <v>246</v>
      </c>
      <c r="D1112" t="s">
        <v>958</v>
      </c>
      <c r="E1112" t="s">
        <v>959</v>
      </c>
      <c r="F1112" t="s">
        <v>134</v>
      </c>
      <c r="G1112" t="s">
        <v>134</v>
      </c>
      <c r="H1112" t="s">
        <v>5906</v>
      </c>
      <c r="I1112" t="s">
        <v>20</v>
      </c>
      <c r="J1112" t="s">
        <v>2349</v>
      </c>
      <c r="K1112" t="s">
        <v>21</v>
      </c>
      <c r="M1112" t="s">
        <v>5907</v>
      </c>
      <c r="N1112" t="s">
        <v>22</v>
      </c>
      <c r="O1112" t="s">
        <v>23</v>
      </c>
      <c r="P1112" t="s">
        <v>26</v>
      </c>
      <c r="Q1112" t="s">
        <v>2348</v>
      </c>
      <c r="R1112" s="13">
        <v>33</v>
      </c>
      <c r="S1112" s="13">
        <v>2</v>
      </c>
      <c r="T1112" s="21">
        <v>1</v>
      </c>
      <c r="V1112" t="s">
        <v>2154</v>
      </c>
      <c r="W1112" t="s">
        <v>17596</v>
      </c>
      <c r="X1112" s="20" t="str">
        <f>+IF(V1112="","-",CONCATENATE(V1112,"_",W1112))</f>
        <v>FINES_R02</v>
      </c>
      <c r="Y1112" s="59">
        <v>0.33513033390045172</v>
      </c>
      <c r="Z1112" t="s">
        <v>134</v>
      </c>
      <c r="AA1112" t="s">
        <v>2393</v>
      </c>
      <c r="AB1112" t="str">
        <f>+IF(W1112="","-",IF(W1112="UNICO","CENSO","MUESTRA"))</f>
        <v>MUESTRA</v>
      </c>
      <c r="AC1112" t="s">
        <v>2397</v>
      </c>
      <c r="AD1112" t="s">
        <v>5908</v>
      </c>
      <c r="AF1112">
        <f>+COUNTIF(Piloto!C:C,MARCO!A1112)</f>
        <v>0</v>
      </c>
    </row>
    <row r="1113" spans="1:32" x14ac:dyDescent="0.25">
      <c r="A1113" s="5" t="str">
        <f t="shared" si="17"/>
        <v>R 2 - D 62 - 454 - 4647</v>
      </c>
      <c r="B1113" s="23" t="s">
        <v>2347</v>
      </c>
      <c r="C1113" t="s">
        <v>246</v>
      </c>
      <c r="D1113" t="s">
        <v>958</v>
      </c>
      <c r="E1113" t="s">
        <v>959</v>
      </c>
      <c r="F1113" t="s">
        <v>134</v>
      </c>
      <c r="G1113" t="s">
        <v>134</v>
      </c>
      <c r="H1113" t="s">
        <v>5980</v>
      </c>
      <c r="I1113" t="s">
        <v>20</v>
      </c>
      <c r="J1113" t="s">
        <v>2349</v>
      </c>
      <c r="K1113" t="s">
        <v>21</v>
      </c>
      <c r="M1113" t="s">
        <v>5981</v>
      </c>
      <c r="N1113" t="s">
        <v>22</v>
      </c>
      <c r="O1113" t="s">
        <v>23</v>
      </c>
      <c r="P1113" t="s">
        <v>26</v>
      </c>
      <c r="Q1113" t="s">
        <v>2348</v>
      </c>
      <c r="R1113" s="13">
        <v>29</v>
      </c>
      <c r="S1113" s="13">
        <v>2</v>
      </c>
      <c r="T1113" s="21">
        <v>1</v>
      </c>
      <c r="V1113" t="s">
        <v>2154</v>
      </c>
      <c r="W1113" t="s">
        <v>17596</v>
      </c>
      <c r="X1113" s="20" t="str">
        <f>+IF(V1113="","-",CONCATENATE(V1113,"_",W1113))</f>
        <v>FINES_R02</v>
      </c>
      <c r="Y1113" s="59">
        <v>0.33961588144302368</v>
      </c>
      <c r="Z1113" t="s">
        <v>134</v>
      </c>
      <c r="AA1113" t="s">
        <v>2393</v>
      </c>
      <c r="AB1113" t="str">
        <f>+IF(W1113="","-",IF(W1113="UNICO","CENSO","MUESTRA"))</f>
        <v>MUESTRA</v>
      </c>
      <c r="AC1113" t="s">
        <v>2397</v>
      </c>
      <c r="AD1113" t="s">
        <v>5982</v>
      </c>
      <c r="AF1113">
        <f>+COUNTIF(Piloto!C:C,MARCO!A1113)</f>
        <v>0</v>
      </c>
    </row>
    <row r="1114" spans="1:32" x14ac:dyDescent="0.25">
      <c r="A1114" s="5" t="str">
        <f t="shared" si="17"/>
        <v>R 2 - D 111 - 454 - 4432</v>
      </c>
      <c r="B1114" s="23" t="s">
        <v>2347</v>
      </c>
      <c r="C1114" t="s">
        <v>246</v>
      </c>
      <c r="D1114" t="s">
        <v>575</v>
      </c>
      <c r="E1114" t="s">
        <v>1794</v>
      </c>
      <c r="F1114" t="s">
        <v>134</v>
      </c>
      <c r="G1114" t="s">
        <v>134</v>
      </c>
      <c r="H1114" t="s">
        <v>5330</v>
      </c>
      <c r="I1114" t="s">
        <v>20</v>
      </c>
      <c r="J1114" t="s">
        <v>2349</v>
      </c>
      <c r="K1114" t="s">
        <v>21</v>
      </c>
      <c r="M1114" t="s">
        <v>5331</v>
      </c>
      <c r="N1114" t="s">
        <v>22</v>
      </c>
      <c r="O1114" t="s">
        <v>23</v>
      </c>
      <c r="P1114" t="s">
        <v>26</v>
      </c>
      <c r="Q1114" t="s">
        <v>2348</v>
      </c>
      <c r="R1114" s="13">
        <v>30</v>
      </c>
      <c r="S1114" s="13">
        <v>2</v>
      </c>
      <c r="T1114" s="21">
        <v>1</v>
      </c>
      <c r="V1114" t="s">
        <v>2154</v>
      </c>
      <c r="W1114" t="s">
        <v>17596</v>
      </c>
      <c r="X1114" s="20" t="str">
        <f>+IF(V1114="","-",CONCATENATE(V1114,"_",W1114))</f>
        <v>FINES_R02</v>
      </c>
      <c r="Y1114" s="59">
        <v>0.34313458204269409</v>
      </c>
      <c r="Z1114" t="s">
        <v>134</v>
      </c>
      <c r="AA1114" t="s">
        <v>2393</v>
      </c>
      <c r="AB1114" t="str">
        <f>+IF(W1114="","-",IF(W1114="UNICO","CENSO","MUESTRA"))</f>
        <v>MUESTRA</v>
      </c>
      <c r="AC1114" t="s">
        <v>2397</v>
      </c>
      <c r="AD1114" t="s">
        <v>5332</v>
      </c>
      <c r="AF1114">
        <f>+COUNTIF(Piloto!C:C,MARCO!A1114)</f>
        <v>0</v>
      </c>
    </row>
    <row r="1115" spans="1:32" x14ac:dyDescent="0.25">
      <c r="A1115" s="5" t="str">
        <f t="shared" si="17"/>
        <v>R 2 - D 111 - 453 - 3823</v>
      </c>
      <c r="B1115" s="23" t="s">
        <v>2347</v>
      </c>
      <c r="C1115" t="s">
        <v>246</v>
      </c>
      <c r="D1115" t="s">
        <v>575</v>
      </c>
      <c r="E1115" t="s">
        <v>1794</v>
      </c>
      <c r="F1115" t="s">
        <v>134</v>
      </c>
      <c r="G1115" t="s">
        <v>134</v>
      </c>
      <c r="H1115" t="s">
        <v>5313</v>
      </c>
      <c r="I1115" t="s">
        <v>20</v>
      </c>
      <c r="J1115" t="s">
        <v>2349</v>
      </c>
      <c r="K1115" t="s">
        <v>21</v>
      </c>
      <c r="M1115" t="s">
        <v>5314</v>
      </c>
      <c r="N1115" t="s">
        <v>22</v>
      </c>
      <c r="O1115" t="s">
        <v>23</v>
      </c>
      <c r="P1115" t="s">
        <v>26</v>
      </c>
      <c r="Q1115" t="s">
        <v>2348</v>
      </c>
      <c r="R1115" s="13">
        <v>18</v>
      </c>
      <c r="S1115" s="13">
        <v>1</v>
      </c>
      <c r="T1115" s="21">
        <v>1</v>
      </c>
      <c r="V1115" t="s">
        <v>2154</v>
      </c>
      <c r="W1115" t="s">
        <v>17596</v>
      </c>
      <c r="X1115" s="20" t="str">
        <f>+IF(V1115="","-",CONCATENATE(V1115,"_",W1115))</f>
        <v>FINES_R02</v>
      </c>
      <c r="Y1115" s="59">
        <v>0.34564396739006042</v>
      </c>
      <c r="Z1115" t="s">
        <v>134</v>
      </c>
      <c r="AA1115" t="s">
        <v>2393</v>
      </c>
      <c r="AB1115" t="str">
        <f>+IF(W1115="","-",IF(W1115="UNICO","CENSO","MUESTRA"))</f>
        <v>MUESTRA</v>
      </c>
      <c r="AC1115" t="s">
        <v>2398</v>
      </c>
      <c r="AD1115" t="s">
        <v>5315</v>
      </c>
      <c r="AF1115">
        <f>+COUNTIF(Piloto!C:C,MARCO!A1115)</f>
        <v>0</v>
      </c>
    </row>
    <row r="1116" spans="1:32" x14ac:dyDescent="0.25">
      <c r="A1116" s="5" t="str">
        <f t="shared" si="17"/>
        <v>R 2 - D 5 - 458 - 2915</v>
      </c>
      <c r="B1116" s="23" t="s">
        <v>2347</v>
      </c>
      <c r="C1116" t="s">
        <v>246</v>
      </c>
      <c r="D1116" t="s">
        <v>243</v>
      </c>
      <c r="E1116" t="s">
        <v>245</v>
      </c>
      <c r="F1116" t="s">
        <v>134</v>
      </c>
      <c r="G1116" t="s">
        <v>134</v>
      </c>
      <c r="H1116" t="s">
        <v>5683</v>
      </c>
      <c r="I1116" t="s">
        <v>20</v>
      </c>
      <c r="J1116" t="s">
        <v>2349</v>
      </c>
      <c r="K1116" t="s">
        <v>21</v>
      </c>
      <c r="M1116" t="s">
        <v>5684</v>
      </c>
      <c r="N1116" t="s">
        <v>22</v>
      </c>
      <c r="O1116" t="s">
        <v>23</v>
      </c>
      <c r="P1116" t="s">
        <v>26</v>
      </c>
      <c r="Q1116" t="s">
        <v>2348</v>
      </c>
      <c r="R1116" s="13">
        <v>24</v>
      </c>
      <c r="S1116" s="13">
        <v>1</v>
      </c>
      <c r="T1116" s="21">
        <v>1</v>
      </c>
      <c r="V1116" t="s">
        <v>2154</v>
      </c>
      <c r="W1116" t="s">
        <v>17596</v>
      </c>
      <c r="X1116" s="20" t="str">
        <f>+IF(V1116="","-",CONCATENATE(V1116,"_",W1116))</f>
        <v>FINES_R02</v>
      </c>
      <c r="Y1116" s="59">
        <v>0.34959110617637629</v>
      </c>
      <c r="Z1116" t="s">
        <v>134</v>
      </c>
      <c r="AA1116" t="s">
        <v>2393</v>
      </c>
      <c r="AB1116" t="str">
        <f>+IF(W1116="","-",IF(W1116="UNICO","CENSO","MUESTRA"))</f>
        <v>MUESTRA</v>
      </c>
      <c r="AC1116" t="s">
        <v>2397</v>
      </c>
      <c r="AD1116" t="s">
        <v>5685</v>
      </c>
      <c r="AF1116">
        <f>+COUNTIF(Piloto!C:C,MARCO!A1116)</f>
        <v>0</v>
      </c>
    </row>
    <row r="1117" spans="1:32" x14ac:dyDescent="0.25">
      <c r="A1117" s="5" t="str">
        <f t="shared" si="17"/>
        <v>R 2 - D 5 - 458 - 4613</v>
      </c>
      <c r="B1117" s="23" t="s">
        <v>2347</v>
      </c>
      <c r="C1117" t="s">
        <v>246</v>
      </c>
      <c r="D1117" t="s">
        <v>243</v>
      </c>
      <c r="E1117" t="s">
        <v>245</v>
      </c>
      <c r="F1117" t="s">
        <v>134</v>
      </c>
      <c r="G1117" t="s">
        <v>134</v>
      </c>
      <c r="H1117" t="s">
        <v>5660</v>
      </c>
      <c r="I1117" t="s">
        <v>20</v>
      </c>
      <c r="J1117" t="s">
        <v>2349</v>
      </c>
      <c r="K1117" t="s">
        <v>21</v>
      </c>
      <c r="M1117" t="s">
        <v>2176</v>
      </c>
      <c r="N1117" t="s">
        <v>22</v>
      </c>
      <c r="O1117" t="s">
        <v>23</v>
      </c>
      <c r="P1117" t="s">
        <v>26</v>
      </c>
      <c r="Q1117" t="s">
        <v>2348</v>
      </c>
      <c r="R1117" s="13">
        <v>19</v>
      </c>
      <c r="S1117" s="13">
        <v>1</v>
      </c>
      <c r="T1117" s="21">
        <v>1</v>
      </c>
      <c r="V1117" t="s">
        <v>2154</v>
      </c>
      <c r="W1117" t="s">
        <v>17596</v>
      </c>
      <c r="X1117" s="20" t="str">
        <f>+IF(V1117="","-",CONCATENATE(V1117,"_",W1117))</f>
        <v>FINES_R02</v>
      </c>
      <c r="Y1117" s="59">
        <v>0.3526778519153595</v>
      </c>
      <c r="Z1117" t="s">
        <v>134</v>
      </c>
      <c r="AA1117" t="s">
        <v>2393</v>
      </c>
      <c r="AB1117" t="str">
        <f>+IF(W1117="","-",IF(W1117="UNICO","CENSO","MUESTRA"))</f>
        <v>MUESTRA</v>
      </c>
      <c r="AC1117" t="s">
        <v>2398</v>
      </c>
      <c r="AD1117" t="s">
        <v>5661</v>
      </c>
      <c r="AF1117">
        <f>+COUNTIF(Piloto!C:C,MARCO!A1117)</f>
        <v>0</v>
      </c>
    </row>
    <row r="1118" spans="1:32" x14ac:dyDescent="0.25">
      <c r="A1118" s="5" t="str">
        <f t="shared" si="17"/>
        <v>R 2 - D 111 - 452 - 0399</v>
      </c>
      <c r="B1118" s="23" t="s">
        <v>2347</v>
      </c>
      <c r="C1118" t="s">
        <v>246</v>
      </c>
      <c r="D1118" t="s">
        <v>575</v>
      </c>
      <c r="E1118" t="s">
        <v>1794</v>
      </c>
      <c r="F1118" t="s">
        <v>134</v>
      </c>
      <c r="G1118" t="s">
        <v>134</v>
      </c>
      <c r="H1118" t="s">
        <v>11679</v>
      </c>
      <c r="I1118" t="s">
        <v>20</v>
      </c>
      <c r="J1118" t="s">
        <v>2349</v>
      </c>
      <c r="K1118" t="s">
        <v>21</v>
      </c>
      <c r="M1118" t="s">
        <v>5411</v>
      </c>
      <c r="N1118" t="s">
        <v>22</v>
      </c>
      <c r="O1118" t="s">
        <v>23</v>
      </c>
      <c r="P1118" t="s">
        <v>26</v>
      </c>
      <c r="Q1118" t="s">
        <v>2348</v>
      </c>
      <c r="R1118" s="13">
        <v>19</v>
      </c>
      <c r="S1118" s="13">
        <v>1</v>
      </c>
      <c r="T1118" s="21">
        <v>1</v>
      </c>
      <c r="V1118" t="s">
        <v>2154</v>
      </c>
      <c r="W1118" t="s">
        <v>17596</v>
      </c>
      <c r="X1118" s="20" t="str">
        <f>+IF(V1118="","-",CONCATENATE(V1118,"_",W1118))</f>
        <v>FINES_R02</v>
      </c>
      <c r="Y1118" s="59">
        <v>0.35319814085960388</v>
      </c>
      <c r="Z1118" t="s">
        <v>134</v>
      </c>
      <c r="AA1118" t="s">
        <v>2393</v>
      </c>
      <c r="AB1118" t="str">
        <f>+IF(W1118="","-",IF(W1118="UNICO","CENSO","MUESTRA"))</f>
        <v>MUESTRA</v>
      </c>
      <c r="AC1118" t="s">
        <v>2397</v>
      </c>
      <c r="AD1118" t="s">
        <v>11680</v>
      </c>
      <c r="AF1118">
        <f>+COUNTIF(Piloto!C:C,MARCO!A1118)</f>
        <v>0</v>
      </c>
    </row>
    <row r="1119" spans="1:32" x14ac:dyDescent="0.25">
      <c r="A1119" s="5" t="str">
        <f t="shared" si="17"/>
        <v>R 2 - D 62 - 454 - 1261</v>
      </c>
      <c r="B1119" s="23" t="s">
        <v>2347</v>
      </c>
      <c r="C1119" t="s">
        <v>246</v>
      </c>
      <c r="D1119" t="s">
        <v>958</v>
      </c>
      <c r="E1119" t="s">
        <v>959</v>
      </c>
      <c r="F1119" t="s">
        <v>134</v>
      </c>
      <c r="G1119" t="s">
        <v>134</v>
      </c>
      <c r="H1119" t="s">
        <v>5874</v>
      </c>
      <c r="I1119" t="s">
        <v>20</v>
      </c>
      <c r="J1119" t="s">
        <v>2349</v>
      </c>
      <c r="K1119" t="s">
        <v>21</v>
      </c>
      <c r="M1119" t="s">
        <v>5875</v>
      </c>
      <c r="N1119" t="s">
        <v>22</v>
      </c>
      <c r="O1119" t="s">
        <v>23</v>
      </c>
      <c r="P1119" t="s">
        <v>26</v>
      </c>
      <c r="Q1119" t="s">
        <v>2348</v>
      </c>
      <c r="R1119" s="13">
        <v>71</v>
      </c>
      <c r="S1119" s="13">
        <v>4</v>
      </c>
      <c r="T1119" s="21">
        <v>1</v>
      </c>
      <c r="V1119" t="s">
        <v>2154</v>
      </c>
      <c r="W1119" t="s">
        <v>17596</v>
      </c>
      <c r="X1119" s="20" t="str">
        <f>+IF(V1119="","-",CONCATENATE(V1119,"_",W1119))</f>
        <v>FINES_R02</v>
      </c>
      <c r="Y1119" s="59">
        <v>0.37571761012077332</v>
      </c>
      <c r="Z1119" t="s">
        <v>134</v>
      </c>
      <c r="AA1119" t="s">
        <v>2393</v>
      </c>
      <c r="AB1119" t="str">
        <f>+IF(W1119="","-",IF(W1119="UNICO","CENSO","MUESTRA"))</f>
        <v>MUESTRA</v>
      </c>
      <c r="AC1119" t="s">
        <v>2397</v>
      </c>
      <c r="AD1119" t="s">
        <v>5876</v>
      </c>
      <c r="AF1119">
        <f>+COUNTIF(Piloto!C:C,MARCO!A1119)</f>
        <v>0</v>
      </c>
    </row>
    <row r="1120" spans="1:32" x14ac:dyDescent="0.25">
      <c r="A1120" s="5" t="str">
        <f t="shared" si="17"/>
        <v>R 2 - D 5 - 458 - 0520</v>
      </c>
      <c r="B1120" s="23" t="s">
        <v>2347</v>
      </c>
      <c r="C1120" t="s">
        <v>246</v>
      </c>
      <c r="D1120" t="s">
        <v>243</v>
      </c>
      <c r="E1120" t="s">
        <v>245</v>
      </c>
      <c r="F1120" t="s">
        <v>134</v>
      </c>
      <c r="G1120" t="s">
        <v>134</v>
      </c>
      <c r="H1120" t="s">
        <v>5452</v>
      </c>
      <c r="I1120" t="s">
        <v>20</v>
      </c>
      <c r="J1120" t="s">
        <v>2349</v>
      </c>
      <c r="K1120" t="s">
        <v>21</v>
      </c>
      <c r="M1120" t="s">
        <v>5453</v>
      </c>
      <c r="N1120" t="s">
        <v>22</v>
      </c>
      <c r="O1120" t="s">
        <v>23</v>
      </c>
      <c r="P1120" t="s">
        <v>26</v>
      </c>
      <c r="Q1120" t="s">
        <v>2348</v>
      </c>
      <c r="R1120" s="13">
        <v>68</v>
      </c>
      <c r="S1120" s="13">
        <v>3</v>
      </c>
      <c r="T1120" s="21">
        <v>1</v>
      </c>
      <c r="V1120" t="s">
        <v>2154</v>
      </c>
      <c r="W1120" t="s">
        <v>17596</v>
      </c>
      <c r="X1120" s="20" t="str">
        <f>+IF(V1120="","-",CONCATENATE(V1120,"_",W1120))</f>
        <v>FINES_R02</v>
      </c>
      <c r="Y1120" s="59">
        <v>0.37856251001358032</v>
      </c>
      <c r="Z1120" t="s">
        <v>134</v>
      </c>
      <c r="AA1120" t="s">
        <v>2393</v>
      </c>
      <c r="AB1120" t="str">
        <f>+IF(W1120="","-",IF(W1120="UNICO","CENSO","MUESTRA"))</f>
        <v>MUESTRA</v>
      </c>
      <c r="AC1120" t="s">
        <v>2398</v>
      </c>
      <c r="AD1120" t="s">
        <v>5454</v>
      </c>
      <c r="AF1120">
        <f>+COUNTIF(Piloto!C:C,MARCO!A1120)</f>
        <v>0</v>
      </c>
    </row>
    <row r="1121" spans="1:32" x14ac:dyDescent="0.25">
      <c r="A1121" s="5" t="str">
        <f t="shared" si="17"/>
        <v>R 2 - D 5 - 458 - 1327</v>
      </c>
      <c r="B1121" s="23" t="s">
        <v>2347</v>
      </c>
      <c r="C1121" t="s">
        <v>246</v>
      </c>
      <c r="D1121" t="s">
        <v>243</v>
      </c>
      <c r="E1121" t="s">
        <v>245</v>
      </c>
      <c r="F1121" t="s">
        <v>134</v>
      </c>
      <c r="G1121" t="s">
        <v>134</v>
      </c>
      <c r="H1121" t="s">
        <v>5462</v>
      </c>
      <c r="I1121" t="s">
        <v>20</v>
      </c>
      <c r="J1121" t="s">
        <v>2349</v>
      </c>
      <c r="K1121" t="s">
        <v>21</v>
      </c>
      <c r="M1121" t="s">
        <v>2188</v>
      </c>
      <c r="N1121" t="s">
        <v>22</v>
      </c>
      <c r="O1121" t="s">
        <v>23</v>
      </c>
      <c r="P1121" t="s">
        <v>26</v>
      </c>
      <c r="Q1121" t="s">
        <v>2348</v>
      </c>
      <c r="R1121" s="13">
        <v>26</v>
      </c>
      <c r="S1121" s="13">
        <v>1</v>
      </c>
      <c r="T1121" s="21">
        <v>1</v>
      </c>
      <c r="V1121" t="s">
        <v>2154</v>
      </c>
      <c r="W1121" t="s">
        <v>17596</v>
      </c>
      <c r="X1121" s="20" t="str">
        <f>+IF(V1121="","-",CONCATENATE(V1121,"_",W1121))</f>
        <v>FINES_R02</v>
      </c>
      <c r="Y1121" s="59">
        <v>0.38117542862892151</v>
      </c>
      <c r="Z1121" t="s">
        <v>134</v>
      </c>
      <c r="AA1121" t="s">
        <v>2393</v>
      </c>
      <c r="AB1121" t="str">
        <f>+IF(W1121="","-",IF(W1121="UNICO","CENSO","MUESTRA"))</f>
        <v>MUESTRA</v>
      </c>
      <c r="AC1121" t="s">
        <v>2397</v>
      </c>
      <c r="AD1121" t="s">
        <v>5463</v>
      </c>
      <c r="AF1121">
        <f>+COUNTIF(Piloto!C:C,MARCO!A1121)</f>
        <v>0</v>
      </c>
    </row>
    <row r="1122" spans="1:32" x14ac:dyDescent="0.25">
      <c r="A1122" s="5" t="str">
        <f t="shared" si="17"/>
        <v>R 2 - D 62 - 456 - 3319</v>
      </c>
      <c r="B1122" s="23" t="s">
        <v>2347</v>
      </c>
      <c r="C1122" t="s">
        <v>246</v>
      </c>
      <c r="D1122" t="s">
        <v>958</v>
      </c>
      <c r="E1122" t="s">
        <v>959</v>
      </c>
      <c r="F1122" t="s">
        <v>134</v>
      </c>
      <c r="G1122" t="s">
        <v>134</v>
      </c>
      <c r="H1122" t="s">
        <v>5785</v>
      </c>
      <c r="I1122" t="s">
        <v>20</v>
      </c>
      <c r="J1122" t="s">
        <v>2349</v>
      </c>
      <c r="K1122" t="s">
        <v>21</v>
      </c>
      <c r="M1122" t="s">
        <v>5786</v>
      </c>
      <c r="N1122" t="s">
        <v>22</v>
      </c>
      <c r="O1122" t="s">
        <v>23</v>
      </c>
      <c r="P1122" t="s">
        <v>26</v>
      </c>
      <c r="Q1122" t="s">
        <v>2348</v>
      </c>
      <c r="R1122" s="13">
        <v>32</v>
      </c>
      <c r="S1122" s="13">
        <v>2</v>
      </c>
      <c r="T1122" s="21">
        <v>1</v>
      </c>
      <c r="V1122" t="s">
        <v>2154</v>
      </c>
      <c r="W1122" t="s">
        <v>17596</v>
      </c>
      <c r="X1122" s="20" t="str">
        <f>+IF(V1122="","-",CONCATENATE(V1122,"_",W1122))</f>
        <v>FINES_R02</v>
      </c>
      <c r="Y1122" s="59">
        <v>0.3823685348033905</v>
      </c>
      <c r="Z1122" t="s">
        <v>134</v>
      </c>
      <c r="AA1122" t="s">
        <v>2393</v>
      </c>
      <c r="AB1122" t="str">
        <f>+IF(W1122="","-",IF(W1122="UNICO","CENSO","MUESTRA"))</f>
        <v>MUESTRA</v>
      </c>
      <c r="AC1122" t="s">
        <v>2398</v>
      </c>
      <c r="AD1122" t="s">
        <v>5787</v>
      </c>
      <c r="AF1122">
        <f>+COUNTIF(Piloto!C:C,MARCO!A1122)</f>
        <v>0</v>
      </c>
    </row>
    <row r="1123" spans="1:32" x14ac:dyDescent="0.25">
      <c r="A1123" s="5" t="str">
        <f t="shared" si="17"/>
        <v>R 2 - D 62 - 452 - 3319</v>
      </c>
      <c r="B1123" s="23" t="s">
        <v>2347</v>
      </c>
      <c r="C1123" t="s">
        <v>246</v>
      </c>
      <c r="D1123" t="s">
        <v>958</v>
      </c>
      <c r="E1123" t="s">
        <v>959</v>
      </c>
      <c r="F1123" t="s">
        <v>134</v>
      </c>
      <c r="G1123" t="s">
        <v>134</v>
      </c>
      <c r="H1123" t="s">
        <v>5959</v>
      </c>
      <c r="I1123" t="s">
        <v>20</v>
      </c>
      <c r="J1123" t="s">
        <v>2349</v>
      </c>
      <c r="K1123" t="s">
        <v>21</v>
      </c>
      <c r="M1123" t="s">
        <v>5786</v>
      </c>
      <c r="N1123" t="s">
        <v>22</v>
      </c>
      <c r="O1123" t="s">
        <v>23</v>
      </c>
      <c r="P1123" t="s">
        <v>26</v>
      </c>
      <c r="Q1123" t="s">
        <v>2348</v>
      </c>
      <c r="R1123" s="13">
        <v>12</v>
      </c>
      <c r="S1123" s="13">
        <v>1</v>
      </c>
      <c r="T1123" s="21">
        <v>1</v>
      </c>
      <c r="V1123" t="s">
        <v>2154</v>
      </c>
      <c r="W1123" t="s">
        <v>17596</v>
      </c>
      <c r="X1123" s="20" t="str">
        <f>+IF(V1123="","-",CONCATENATE(V1123,"_",W1123))</f>
        <v>FINES_R02</v>
      </c>
      <c r="Y1123" s="59">
        <v>0.3823685348033905</v>
      </c>
      <c r="Z1123" t="s">
        <v>134</v>
      </c>
      <c r="AA1123" t="s">
        <v>2393</v>
      </c>
      <c r="AB1123" t="str">
        <f>+IF(W1123="","-",IF(W1123="UNICO","CENSO","MUESTRA"))</f>
        <v>MUESTRA</v>
      </c>
      <c r="AC1123" t="s">
        <v>2398</v>
      </c>
      <c r="AD1123" t="s">
        <v>5787</v>
      </c>
      <c r="AF1123">
        <f>+COUNTIF(Piloto!C:C,MARCO!A1123)</f>
        <v>0</v>
      </c>
    </row>
    <row r="1124" spans="1:32" x14ac:dyDescent="0.25">
      <c r="A1124" s="5" t="str">
        <f t="shared" si="17"/>
        <v>R 2 - D 111 - 454 - 4439</v>
      </c>
      <c r="B1124" s="23" t="s">
        <v>2347</v>
      </c>
      <c r="C1124" t="s">
        <v>246</v>
      </c>
      <c r="D1124" t="s">
        <v>575</v>
      </c>
      <c r="E1124" t="s">
        <v>1794</v>
      </c>
      <c r="F1124" t="s">
        <v>134</v>
      </c>
      <c r="G1124" t="s">
        <v>134</v>
      </c>
      <c r="H1124" t="s">
        <v>11672</v>
      </c>
      <c r="I1124" t="s">
        <v>20</v>
      </c>
      <c r="J1124" t="s">
        <v>2349</v>
      </c>
      <c r="K1124" t="s">
        <v>21</v>
      </c>
      <c r="M1124" t="s">
        <v>11673</v>
      </c>
      <c r="N1124" t="s">
        <v>22</v>
      </c>
      <c r="O1124" t="s">
        <v>23</v>
      </c>
      <c r="P1124" t="s">
        <v>26</v>
      </c>
      <c r="Q1124" t="s">
        <v>2348</v>
      </c>
      <c r="R1124" s="13">
        <v>36</v>
      </c>
      <c r="S1124" s="13">
        <v>2</v>
      </c>
      <c r="T1124" s="21">
        <v>1</v>
      </c>
      <c r="V1124" t="s">
        <v>2154</v>
      </c>
      <c r="W1124" t="s">
        <v>17596</v>
      </c>
      <c r="X1124" s="20" t="str">
        <f>+IF(V1124="","-",CONCATENATE(V1124,"_",W1124))</f>
        <v>FINES_R02</v>
      </c>
      <c r="Y1124" s="59">
        <v>0.38294035196304321</v>
      </c>
      <c r="Z1124" t="s">
        <v>134</v>
      </c>
      <c r="AA1124" t="s">
        <v>2393</v>
      </c>
      <c r="AB1124" t="str">
        <f>+IF(W1124="","-",IF(W1124="UNICO","CENSO","MUESTRA"))</f>
        <v>MUESTRA</v>
      </c>
      <c r="AC1124" t="s">
        <v>2397</v>
      </c>
      <c r="AD1124" t="s">
        <v>11674</v>
      </c>
      <c r="AF1124">
        <f>+COUNTIF(Piloto!C:C,MARCO!A1124)</f>
        <v>0</v>
      </c>
    </row>
    <row r="1125" spans="1:32" x14ac:dyDescent="0.25">
      <c r="A1125" s="5" t="str">
        <f t="shared" si="17"/>
        <v>R 2 - D 62 - 462 - 1662</v>
      </c>
      <c r="B1125" s="23" t="s">
        <v>2347</v>
      </c>
      <c r="C1125" t="s">
        <v>246</v>
      </c>
      <c r="D1125" t="s">
        <v>958</v>
      </c>
      <c r="E1125" t="s">
        <v>959</v>
      </c>
      <c r="F1125" t="s">
        <v>134</v>
      </c>
      <c r="G1125" t="s">
        <v>134</v>
      </c>
      <c r="H1125" t="s">
        <v>5803</v>
      </c>
      <c r="I1125" t="s">
        <v>20</v>
      </c>
      <c r="J1125" t="s">
        <v>2349</v>
      </c>
      <c r="K1125" t="s">
        <v>21</v>
      </c>
      <c r="M1125" t="s">
        <v>5804</v>
      </c>
      <c r="N1125" t="s">
        <v>22</v>
      </c>
      <c r="O1125" t="s">
        <v>23</v>
      </c>
      <c r="P1125" t="s">
        <v>26</v>
      </c>
      <c r="Q1125" t="s">
        <v>2348</v>
      </c>
      <c r="R1125" s="13">
        <v>68</v>
      </c>
      <c r="S1125" s="13">
        <v>4</v>
      </c>
      <c r="T1125" s="21">
        <v>1</v>
      </c>
      <c r="V1125" t="s">
        <v>2154</v>
      </c>
      <c r="W1125" t="s">
        <v>17596</v>
      </c>
      <c r="X1125" s="20" t="str">
        <f>+IF(V1125="","-",CONCATENATE(V1125,"_",W1125))</f>
        <v>FINES_R02</v>
      </c>
      <c r="Y1125" s="59">
        <v>0.38459762930870062</v>
      </c>
      <c r="Z1125" t="s">
        <v>134</v>
      </c>
      <c r="AA1125" t="s">
        <v>2393</v>
      </c>
      <c r="AB1125" t="str">
        <f>+IF(W1125="","-",IF(W1125="UNICO","CENSO","MUESTRA"))</f>
        <v>MUESTRA</v>
      </c>
      <c r="AC1125" t="s">
        <v>2398</v>
      </c>
      <c r="AD1125" t="s">
        <v>5805</v>
      </c>
      <c r="AF1125">
        <f>+COUNTIF(Piloto!C:C,MARCO!A1125)</f>
        <v>0</v>
      </c>
    </row>
    <row r="1126" spans="1:32" x14ac:dyDescent="0.25">
      <c r="A1126" s="5" t="str">
        <f t="shared" si="17"/>
        <v>R 2 - D 5 - 458 - 3568</v>
      </c>
      <c r="B1126" s="23" t="s">
        <v>2347</v>
      </c>
      <c r="C1126" t="s">
        <v>246</v>
      </c>
      <c r="D1126" t="s">
        <v>243</v>
      </c>
      <c r="E1126" t="s">
        <v>245</v>
      </c>
      <c r="F1126" t="s">
        <v>134</v>
      </c>
      <c r="G1126" t="s">
        <v>134</v>
      </c>
      <c r="H1126" t="s">
        <v>5517</v>
      </c>
      <c r="I1126" t="s">
        <v>20</v>
      </c>
      <c r="J1126" t="s">
        <v>2349</v>
      </c>
      <c r="K1126" t="s">
        <v>21</v>
      </c>
      <c r="M1126" t="s">
        <v>5518</v>
      </c>
      <c r="N1126" t="s">
        <v>22</v>
      </c>
      <c r="O1126" t="s">
        <v>23</v>
      </c>
      <c r="P1126" t="s">
        <v>26</v>
      </c>
      <c r="Q1126" t="s">
        <v>2348</v>
      </c>
      <c r="R1126" s="13">
        <v>20</v>
      </c>
      <c r="S1126" s="13">
        <v>1</v>
      </c>
      <c r="T1126" s="21">
        <v>1</v>
      </c>
      <c r="V1126" t="s">
        <v>2154</v>
      </c>
      <c r="W1126" t="s">
        <v>17596</v>
      </c>
      <c r="X1126" s="20" t="str">
        <f>+IF(V1126="","-",CONCATENATE(V1126,"_",W1126))</f>
        <v>FINES_R02</v>
      </c>
      <c r="Y1126" s="59">
        <v>0.39178913831710821</v>
      </c>
      <c r="Z1126" t="s">
        <v>134</v>
      </c>
      <c r="AA1126" t="s">
        <v>2393</v>
      </c>
      <c r="AB1126" t="str">
        <f>+IF(W1126="","-",IF(W1126="UNICO","CENSO","MUESTRA"))</f>
        <v>MUESTRA</v>
      </c>
      <c r="AC1126" t="s">
        <v>2397</v>
      </c>
      <c r="AD1126" t="s">
        <v>5519</v>
      </c>
      <c r="AF1126">
        <f>+COUNTIF(Piloto!C:C,MARCO!A1126)</f>
        <v>0</v>
      </c>
    </row>
    <row r="1127" spans="1:32" x14ac:dyDescent="0.25">
      <c r="A1127" s="5" t="str">
        <f t="shared" si="17"/>
        <v>R 2 - D 62 - 454 - 2507</v>
      </c>
      <c r="B1127" s="23" t="s">
        <v>2347</v>
      </c>
      <c r="C1127" t="s">
        <v>246</v>
      </c>
      <c r="D1127" t="s">
        <v>958</v>
      </c>
      <c r="E1127" t="s">
        <v>959</v>
      </c>
      <c r="F1127" t="s">
        <v>134</v>
      </c>
      <c r="G1127" t="s">
        <v>134</v>
      </c>
      <c r="H1127" t="s">
        <v>5692</v>
      </c>
      <c r="I1127" t="s">
        <v>20</v>
      </c>
      <c r="J1127" t="s">
        <v>2349</v>
      </c>
      <c r="K1127" t="s">
        <v>21</v>
      </c>
      <c r="M1127" t="s">
        <v>5693</v>
      </c>
      <c r="N1127" t="s">
        <v>22</v>
      </c>
      <c r="O1127" t="s">
        <v>23</v>
      </c>
      <c r="P1127" t="s">
        <v>26</v>
      </c>
      <c r="Q1127" t="s">
        <v>2348</v>
      </c>
      <c r="R1127" s="13">
        <v>12</v>
      </c>
      <c r="S1127" s="13">
        <v>1</v>
      </c>
      <c r="T1127" s="21">
        <v>1</v>
      </c>
      <c r="V1127" t="s">
        <v>2154</v>
      </c>
      <c r="W1127" t="s">
        <v>17596</v>
      </c>
      <c r="X1127" s="20" t="str">
        <f>+IF(V1127="","-",CONCATENATE(V1127,"_",W1127))</f>
        <v>FINES_R02</v>
      </c>
      <c r="Y1127" s="59">
        <v>0.39599618315696722</v>
      </c>
      <c r="Z1127" t="s">
        <v>134</v>
      </c>
      <c r="AA1127" t="s">
        <v>2393</v>
      </c>
      <c r="AB1127" t="str">
        <f>+IF(W1127="","-",IF(W1127="UNICO","CENSO","MUESTRA"))</f>
        <v>MUESTRA</v>
      </c>
      <c r="AC1127" t="s">
        <v>2398</v>
      </c>
      <c r="AD1127" t="s">
        <v>5694</v>
      </c>
      <c r="AF1127">
        <f>+COUNTIF(Piloto!C:C,MARCO!A1127)</f>
        <v>0</v>
      </c>
    </row>
    <row r="1128" spans="1:32" x14ac:dyDescent="0.25">
      <c r="A1128" s="5" t="str">
        <f t="shared" si="17"/>
        <v>R 2 - D 62 - 461 - 3564</v>
      </c>
      <c r="B1128" s="23" t="s">
        <v>2347</v>
      </c>
      <c r="C1128" t="s">
        <v>246</v>
      </c>
      <c r="D1128" t="s">
        <v>958</v>
      </c>
      <c r="E1128" t="s">
        <v>959</v>
      </c>
      <c r="F1128" t="s">
        <v>134</v>
      </c>
      <c r="G1128" t="s">
        <v>134</v>
      </c>
      <c r="H1128" t="s">
        <v>11776</v>
      </c>
      <c r="I1128" t="s">
        <v>20</v>
      </c>
      <c r="J1128" t="s">
        <v>2349</v>
      </c>
      <c r="K1128" t="s">
        <v>21</v>
      </c>
      <c r="M1128" t="s">
        <v>11777</v>
      </c>
      <c r="N1128" t="s">
        <v>22</v>
      </c>
      <c r="O1128" t="s">
        <v>23</v>
      </c>
      <c r="P1128" t="s">
        <v>26</v>
      </c>
      <c r="Q1128" t="s">
        <v>2348</v>
      </c>
      <c r="R1128" s="13">
        <v>11</v>
      </c>
      <c r="S1128" s="13">
        <v>1</v>
      </c>
      <c r="T1128" s="21">
        <v>1</v>
      </c>
      <c r="V1128" t="s">
        <v>2154</v>
      </c>
      <c r="W1128" t="s">
        <v>17596</v>
      </c>
      <c r="X1128" s="20" t="str">
        <f>+IF(V1128="","-",CONCATENATE(V1128,"_",W1128))</f>
        <v>FINES_R02</v>
      </c>
      <c r="Y1128" s="59">
        <v>0.40369847416877752</v>
      </c>
      <c r="Z1128" t="s">
        <v>134</v>
      </c>
      <c r="AA1128" t="s">
        <v>2393</v>
      </c>
      <c r="AB1128" t="str">
        <f>+IF(W1128="","-",IF(W1128="UNICO","CENSO","MUESTRA"))</f>
        <v>MUESTRA</v>
      </c>
      <c r="AC1128" t="s">
        <v>2397</v>
      </c>
      <c r="AD1128" t="s">
        <v>11778</v>
      </c>
      <c r="AF1128">
        <f>+COUNTIF(Piloto!C:C,MARCO!A1128)</f>
        <v>0</v>
      </c>
    </row>
    <row r="1129" spans="1:32" x14ac:dyDescent="0.25">
      <c r="A1129" s="5" t="str">
        <f t="shared" si="17"/>
        <v>R 2 - D 62 - 454 - 1260</v>
      </c>
      <c r="B1129" s="23" t="s">
        <v>2347</v>
      </c>
      <c r="C1129" t="s">
        <v>246</v>
      </c>
      <c r="D1129" t="s">
        <v>958</v>
      </c>
      <c r="E1129" t="s">
        <v>959</v>
      </c>
      <c r="F1129" t="s">
        <v>134</v>
      </c>
      <c r="G1129" t="s">
        <v>134</v>
      </c>
      <c r="H1129" t="s">
        <v>5775</v>
      </c>
      <c r="I1129" t="s">
        <v>20</v>
      </c>
      <c r="J1129" t="s">
        <v>2349</v>
      </c>
      <c r="K1129" t="s">
        <v>21</v>
      </c>
      <c r="M1129" t="s">
        <v>5776</v>
      </c>
      <c r="N1129" t="s">
        <v>22</v>
      </c>
      <c r="O1129" t="s">
        <v>23</v>
      </c>
      <c r="P1129" t="s">
        <v>26</v>
      </c>
      <c r="Q1129" t="s">
        <v>2348</v>
      </c>
      <c r="R1129" s="13">
        <v>126</v>
      </c>
      <c r="S1129" s="13">
        <v>7</v>
      </c>
      <c r="T1129" s="21">
        <v>1</v>
      </c>
      <c r="V1129" t="s">
        <v>2154</v>
      </c>
      <c r="W1129" t="s">
        <v>17596</v>
      </c>
      <c r="X1129" s="20" t="str">
        <f>+IF(V1129="","-",CONCATENATE(V1129,"_",W1129))</f>
        <v>FINES_R02</v>
      </c>
      <c r="Y1129" s="59">
        <v>0.40390843152999878</v>
      </c>
      <c r="Z1129" t="s">
        <v>134</v>
      </c>
      <c r="AA1129" t="s">
        <v>2393</v>
      </c>
      <c r="AB1129" t="str">
        <f>+IF(W1129="","-",IF(W1129="UNICO","CENSO","MUESTRA"))</f>
        <v>MUESTRA</v>
      </c>
      <c r="AC1129" t="s">
        <v>2397</v>
      </c>
      <c r="AD1129" t="s">
        <v>5777</v>
      </c>
      <c r="AF1129">
        <f>+COUNTIF(Piloto!C:C,MARCO!A1129)</f>
        <v>0</v>
      </c>
    </row>
    <row r="1130" spans="1:32" x14ac:dyDescent="0.25">
      <c r="A1130" s="5" t="str">
        <f t="shared" si="17"/>
        <v>R 2 - D 5 - 458 - 4148</v>
      </c>
      <c r="B1130" s="23" t="s">
        <v>2347</v>
      </c>
      <c r="C1130" t="s">
        <v>246</v>
      </c>
      <c r="D1130" t="s">
        <v>243</v>
      </c>
      <c r="E1130" t="s">
        <v>245</v>
      </c>
      <c r="F1130" t="s">
        <v>134</v>
      </c>
      <c r="G1130" t="s">
        <v>134</v>
      </c>
      <c r="H1130" t="s">
        <v>5567</v>
      </c>
      <c r="I1130" t="s">
        <v>20</v>
      </c>
      <c r="J1130" t="s">
        <v>2349</v>
      </c>
      <c r="K1130" t="s">
        <v>21</v>
      </c>
      <c r="M1130" t="s">
        <v>5568</v>
      </c>
      <c r="N1130" t="s">
        <v>22</v>
      </c>
      <c r="O1130" t="s">
        <v>23</v>
      </c>
      <c r="P1130" t="s">
        <v>26</v>
      </c>
      <c r="Q1130" t="s">
        <v>2348</v>
      </c>
      <c r="R1130" s="13">
        <v>18</v>
      </c>
      <c r="S1130" s="13">
        <v>1</v>
      </c>
      <c r="T1130" s="21">
        <v>1</v>
      </c>
      <c r="V1130" t="s">
        <v>2154</v>
      </c>
      <c r="W1130" t="s">
        <v>17596</v>
      </c>
      <c r="X1130" s="20" t="str">
        <f>+IF(V1130="","-",CONCATENATE(V1130,"_",W1130))</f>
        <v>FINES_R02</v>
      </c>
      <c r="Y1130" s="59">
        <v>0.40396088361740112</v>
      </c>
      <c r="Z1130" t="s">
        <v>134</v>
      </c>
      <c r="AA1130" t="s">
        <v>2393</v>
      </c>
      <c r="AB1130" t="str">
        <f>+IF(W1130="","-",IF(W1130="UNICO","CENSO","MUESTRA"))</f>
        <v>MUESTRA</v>
      </c>
      <c r="AC1130" t="s">
        <v>2397</v>
      </c>
      <c r="AD1130" t="s">
        <v>5569</v>
      </c>
      <c r="AF1130">
        <f>+COUNTIF(Piloto!C:C,MARCO!A1130)</f>
        <v>0</v>
      </c>
    </row>
    <row r="1131" spans="1:32" x14ac:dyDescent="0.25">
      <c r="A1131" s="5" t="str">
        <f t="shared" si="17"/>
        <v>R 2 - D 62 - 461 - 3560</v>
      </c>
      <c r="B1131" s="23" t="s">
        <v>2347</v>
      </c>
      <c r="C1131" t="s">
        <v>246</v>
      </c>
      <c r="D1131" t="s">
        <v>958</v>
      </c>
      <c r="E1131" t="s">
        <v>959</v>
      </c>
      <c r="F1131" t="s">
        <v>134</v>
      </c>
      <c r="G1131" t="s">
        <v>134</v>
      </c>
      <c r="H1131" t="s">
        <v>5829</v>
      </c>
      <c r="I1131" t="s">
        <v>20</v>
      </c>
      <c r="J1131" t="s">
        <v>2349</v>
      </c>
      <c r="K1131" t="s">
        <v>21</v>
      </c>
      <c r="M1131" t="s">
        <v>5830</v>
      </c>
      <c r="N1131" t="s">
        <v>22</v>
      </c>
      <c r="O1131" t="s">
        <v>23</v>
      </c>
      <c r="P1131" t="s">
        <v>26</v>
      </c>
      <c r="Q1131" t="s">
        <v>2348</v>
      </c>
      <c r="R1131" s="13">
        <v>9</v>
      </c>
      <c r="S1131" s="13">
        <v>1</v>
      </c>
      <c r="T1131" s="21">
        <v>1</v>
      </c>
      <c r="V1131" t="s">
        <v>2154</v>
      </c>
      <c r="W1131" t="s">
        <v>17596</v>
      </c>
      <c r="X1131" s="20" t="str">
        <f>+IF(V1131="","-",CONCATENATE(V1131,"_",W1131))</f>
        <v>FINES_R02</v>
      </c>
      <c r="Y1131" s="59">
        <v>0.40499290823936462</v>
      </c>
      <c r="Z1131" t="s">
        <v>134</v>
      </c>
      <c r="AA1131" t="s">
        <v>2393</v>
      </c>
      <c r="AB1131" t="str">
        <f>+IF(W1131="","-",IF(W1131="UNICO","CENSO","MUESTRA"))</f>
        <v>MUESTRA</v>
      </c>
      <c r="AC1131" t="s">
        <v>2397</v>
      </c>
      <c r="AD1131" t="s">
        <v>5831</v>
      </c>
      <c r="AF1131">
        <f>+COUNTIF(Piloto!C:C,MARCO!A1131)</f>
        <v>0</v>
      </c>
    </row>
    <row r="1132" spans="1:32" x14ac:dyDescent="0.25">
      <c r="A1132" s="5" t="str">
        <f t="shared" si="17"/>
        <v>R 2 - D 62 - 461 - 4629</v>
      </c>
      <c r="B1132" s="23" t="s">
        <v>2347</v>
      </c>
      <c r="C1132" t="s">
        <v>246</v>
      </c>
      <c r="D1132" t="s">
        <v>958</v>
      </c>
      <c r="E1132" t="s">
        <v>959</v>
      </c>
      <c r="F1132" t="s">
        <v>134</v>
      </c>
      <c r="G1132" t="s">
        <v>134</v>
      </c>
      <c r="H1132" t="s">
        <v>6001</v>
      </c>
      <c r="I1132" t="s">
        <v>20</v>
      </c>
      <c r="J1132" t="s">
        <v>2349</v>
      </c>
      <c r="K1132" t="s">
        <v>21</v>
      </c>
      <c r="M1132" t="s">
        <v>6002</v>
      </c>
      <c r="N1132" t="s">
        <v>22</v>
      </c>
      <c r="O1132" t="s">
        <v>23</v>
      </c>
      <c r="P1132" t="s">
        <v>26</v>
      </c>
      <c r="Q1132" t="s">
        <v>2348</v>
      </c>
      <c r="R1132" s="13">
        <v>16</v>
      </c>
      <c r="S1132" s="13">
        <v>1</v>
      </c>
      <c r="T1132" s="21">
        <v>1</v>
      </c>
      <c r="V1132" t="s">
        <v>2154</v>
      </c>
      <c r="W1132" t="s">
        <v>17596</v>
      </c>
      <c r="X1132" s="20" t="str">
        <f>+IF(V1132="","-",CONCATENATE(V1132,"_",W1132))</f>
        <v>FINES_R02</v>
      </c>
      <c r="Y1132" s="59">
        <v>0.40499290823936462</v>
      </c>
      <c r="Z1132" t="s">
        <v>134</v>
      </c>
      <c r="AA1132" t="s">
        <v>2393</v>
      </c>
      <c r="AB1132" t="str">
        <f>+IF(W1132="","-",IF(W1132="UNICO","CENSO","MUESTRA"))</f>
        <v>MUESTRA</v>
      </c>
      <c r="AC1132" t="s">
        <v>2397</v>
      </c>
      <c r="AD1132" t="s">
        <v>6003</v>
      </c>
      <c r="AF1132">
        <f>+COUNTIF(Piloto!C:C,MARCO!A1132)</f>
        <v>0</v>
      </c>
    </row>
    <row r="1133" spans="1:32" x14ac:dyDescent="0.25">
      <c r="A1133" s="5" t="str">
        <f t="shared" si="17"/>
        <v>R 2 - D 111 - 454 - 1589</v>
      </c>
      <c r="B1133" s="23" t="s">
        <v>2347</v>
      </c>
      <c r="C1133" t="s">
        <v>246</v>
      </c>
      <c r="D1133" t="s">
        <v>575</v>
      </c>
      <c r="E1133" t="s">
        <v>1794</v>
      </c>
      <c r="F1133" t="s">
        <v>134</v>
      </c>
      <c r="G1133" t="s">
        <v>134</v>
      </c>
      <c r="H1133" t="s">
        <v>5281</v>
      </c>
      <c r="I1133" t="s">
        <v>20</v>
      </c>
      <c r="J1133" t="s">
        <v>2349</v>
      </c>
      <c r="K1133" t="s">
        <v>21</v>
      </c>
      <c r="M1133" t="s">
        <v>5282</v>
      </c>
      <c r="N1133" t="s">
        <v>22</v>
      </c>
      <c r="O1133" t="s">
        <v>23</v>
      </c>
      <c r="P1133" t="s">
        <v>26</v>
      </c>
      <c r="Q1133" t="s">
        <v>2348</v>
      </c>
      <c r="R1133" s="13">
        <v>32</v>
      </c>
      <c r="S1133" s="13">
        <v>2</v>
      </c>
      <c r="T1133" s="21">
        <v>1</v>
      </c>
      <c r="V1133" t="s">
        <v>2154</v>
      </c>
      <c r="W1133" t="s">
        <v>17596</v>
      </c>
      <c r="X1133" s="20" t="str">
        <f>+IF(V1133="","-",CONCATENATE(V1133,"_",W1133))</f>
        <v>FINES_R02</v>
      </c>
      <c r="Y1133" s="59">
        <v>0.40569022297859192</v>
      </c>
      <c r="Z1133" t="s">
        <v>134</v>
      </c>
      <c r="AA1133" t="s">
        <v>2393</v>
      </c>
      <c r="AB1133" t="str">
        <f>+IF(W1133="","-",IF(W1133="UNICO","CENSO","MUESTRA"))</f>
        <v>MUESTRA</v>
      </c>
      <c r="AC1133" t="s">
        <v>2398</v>
      </c>
      <c r="AD1133" t="s">
        <v>5283</v>
      </c>
      <c r="AF1133">
        <f>+COUNTIF(Piloto!C:C,MARCO!A1133)</f>
        <v>0</v>
      </c>
    </row>
    <row r="1134" spans="1:32" x14ac:dyDescent="0.25">
      <c r="A1134" s="5" t="str">
        <f t="shared" si="17"/>
        <v>R 2 - D 62 - 462 - 4601</v>
      </c>
      <c r="B1134" s="23" t="s">
        <v>2347</v>
      </c>
      <c r="C1134" t="s">
        <v>246</v>
      </c>
      <c r="D1134" t="s">
        <v>958</v>
      </c>
      <c r="E1134" t="s">
        <v>959</v>
      </c>
      <c r="F1134" t="s">
        <v>134</v>
      </c>
      <c r="G1134" t="s">
        <v>134</v>
      </c>
      <c r="H1134" t="s">
        <v>11758</v>
      </c>
      <c r="I1134" t="s">
        <v>20</v>
      </c>
      <c r="J1134" t="s">
        <v>2349</v>
      </c>
      <c r="K1134" t="s">
        <v>21</v>
      </c>
      <c r="M1134" t="s">
        <v>11759</v>
      </c>
      <c r="N1134" t="s">
        <v>22</v>
      </c>
      <c r="O1134" t="s">
        <v>23</v>
      </c>
      <c r="P1134" t="s">
        <v>26</v>
      </c>
      <c r="Q1134" t="s">
        <v>2348</v>
      </c>
      <c r="R1134" s="13">
        <v>19</v>
      </c>
      <c r="S1134" s="13">
        <v>1</v>
      </c>
      <c r="T1134" s="21">
        <v>1</v>
      </c>
      <c r="V1134" t="s">
        <v>2154</v>
      </c>
      <c r="W1134" t="s">
        <v>17596</v>
      </c>
      <c r="X1134" s="20" t="str">
        <f>+IF(V1134="","-",CONCATENATE(V1134,"_",W1134))</f>
        <v>FINES_R02</v>
      </c>
      <c r="Y1134" s="59">
        <v>0.4083189070224762</v>
      </c>
      <c r="Z1134" t="s">
        <v>134</v>
      </c>
      <c r="AA1134" t="s">
        <v>2393</v>
      </c>
      <c r="AB1134" t="str">
        <f>+IF(W1134="","-",IF(W1134="UNICO","CENSO","MUESTRA"))</f>
        <v>MUESTRA</v>
      </c>
      <c r="AC1134" t="s">
        <v>2398</v>
      </c>
      <c r="AD1134" t="s">
        <v>11760</v>
      </c>
      <c r="AF1134">
        <f>+COUNTIF(Piloto!C:C,MARCO!A1134)</f>
        <v>0</v>
      </c>
    </row>
    <row r="1135" spans="1:32" x14ac:dyDescent="0.25">
      <c r="A1135" s="5" t="str">
        <f t="shared" si="17"/>
        <v>R 2 - D 62 - 456 - 4071</v>
      </c>
      <c r="B1135" s="23" t="s">
        <v>2347</v>
      </c>
      <c r="C1135" t="s">
        <v>246</v>
      </c>
      <c r="D1135" t="s">
        <v>958</v>
      </c>
      <c r="E1135" t="s">
        <v>959</v>
      </c>
      <c r="F1135" t="s">
        <v>134</v>
      </c>
      <c r="G1135" t="s">
        <v>134</v>
      </c>
      <c r="H1135" t="s">
        <v>5896</v>
      </c>
      <c r="I1135" t="s">
        <v>20</v>
      </c>
      <c r="J1135" t="s">
        <v>2349</v>
      </c>
      <c r="K1135" t="s">
        <v>21</v>
      </c>
      <c r="M1135" t="s">
        <v>5897</v>
      </c>
      <c r="N1135" t="s">
        <v>22</v>
      </c>
      <c r="O1135" t="s">
        <v>23</v>
      </c>
      <c r="P1135" t="s">
        <v>26</v>
      </c>
      <c r="Q1135" t="s">
        <v>2348</v>
      </c>
      <c r="R1135" s="13">
        <v>27</v>
      </c>
      <c r="S1135" s="13">
        <v>2</v>
      </c>
      <c r="T1135" s="21">
        <v>1</v>
      </c>
      <c r="V1135" t="s">
        <v>2154</v>
      </c>
      <c r="W1135" t="s">
        <v>17596</v>
      </c>
      <c r="X1135" s="20" t="str">
        <f>+IF(V1135="","-",CONCATENATE(V1135,"_",W1135))</f>
        <v>FINES_R02</v>
      </c>
      <c r="Y1135" s="59">
        <v>0.40971490740776062</v>
      </c>
      <c r="Z1135" t="s">
        <v>134</v>
      </c>
      <c r="AA1135" t="s">
        <v>2393</v>
      </c>
      <c r="AB1135" t="str">
        <f>+IF(W1135="","-",IF(W1135="UNICO","CENSO","MUESTRA"))</f>
        <v>MUESTRA</v>
      </c>
      <c r="AC1135" t="s">
        <v>2397</v>
      </c>
      <c r="AD1135" t="s">
        <v>5898</v>
      </c>
      <c r="AF1135">
        <f>+COUNTIF(Piloto!C:C,MARCO!A1135)</f>
        <v>0</v>
      </c>
    </row>
    <row r="1136" spans="1:32" x14ac:dyDescent="0.25">
      <c r="A1136" s="5" t="str">
        <f t="shared" si="17"/>
        <v>R 2 - D 62 - 452 - 4071</v>
      </c>
      <c r="B1136" s="23" t="s">
        <v>2347</v>
      </c>
      <c r="C1136" t="s">
        <v>246</v>
      </c>
      <c r="D1136" t="s">
        <v>958</v>
      </c>
      <c r="E1136" t="s">
        <v>959</v>
      </c>
      <c r="F1136" t="s">
        <v>134</v>
      </c>
      <c r="G1136" t="s">
        <v>134</v>
      </c>
      <c r="H1136" t="s">
        <v>5961</v>
      </c>
      <c r="I1136" t="s">
        <v>20</v>
      </c>
      <c r="J1136" t="s">
        <v>2349</v>
      </c>
      <c r="K1136" t="s">
        <v>21</v>
      </c>
      <c r="M1136" t="s">
        <v>5897</v>
      </c>
      <c r="N1136" t="s">
        <v>22</v>
      </c>
      <c r="O1136" t="s">
        <v>23</v>
      </c>
      <c r="P1136" t="s">
        <v>26</v>
      </c>
      <c r="Q1136" t="s">
        <v>2348</v>
      </c>
      <c r="R1136" s="13">
        <v>18</v>
      </c>
      <c r="S1136" s="13">
        <v>1</v>
      </c>
      <c r="T1136" s="21">
        <v>1</v>
      </c>
      <c r="V1136" t="s">
        <v>2154</v>
      </c>
      <c r="W1136" t="s">
        <v>17596</v>
      </c>
      <c r="X1136" s="20" t="str">
        <f>+IF(V1136="","-",CONCATENATE(V1136,"_",W1136))</f>
        <v>FINES_R02</v>
      </c>
      <c r="Y1136" s="59">
        <v>0.40971490740776062</v>
      </c>
      <c r="Z1136" t="s">
        <v>134</v>
      </c>
      <c r="AA1136" t="s">
        <v>2393</v>
      </c>
      <c r="AB1136" t="str">
        <f>+IF(W1136="","-",IF(W1136="UNICO","CENSO","MUESTRA"))</f>
        <v>MUESTRA</v>
      </c>
      <c r="AC1136" t="s">
        <v>2398</v>
      </c>
      <c r="AD1136" t="s">
        <v>5898</v>
      </c>
      <c r="AF1136">
        <f>+COUNTIF(Piloto!C:C,MARCO!A1136)</f>
        <v>0</v>
      </c>
    </row>
    <row r="1137" spans="1:32" x14ac:dyDescent="0.25">
      <c r="A1137" s="5" t="str">
        <f t="shared" si="17"/>
        <v>R 2 - D 111 - 454 - 4624</v>
      </c>
      <c r="B1137" s="23" t="s">
        <v>2347</v>
      </c>
      <c r="C1137" t="s">
        <v>246</v>
      </c>
      <c r="D1137" t="s">
        <v>575</v>
      </c>
      <c r="E1137" t="s">
        <v>1794</v>
      </c>
      <c r="F1137" t="s">
        <v>134</v>
      </c>
      <c r="G1137" t="s">
        <v>134</v>
      </c>
      <c r="H1137" t="s">
        <v>5417</v>
      </c>
      <c r="I1137" t="s">
        <v>20</v>
      </c>
      <c r="J1137" t="s">
        <v>2349</v>
      </c>
      <c r="K1137" t="s">
        <v>21</v>
      </c>
      <c r="M1137" t="s">
        <v>5418</v>
      </c>
      <c r="N1137" t="s">
        <v>22</v>
      </c>
      <c r="O1137" t="s">
        <v>23</v>
      </c>
      <c r="P1137" t="s">
        <v>26</v>
      </c>
      <c r="Q1137" t="s">
        <v>2348</v>
      </c>
      <c r="R1137" s="13">
        <v>20</v>
      </c>
      <c r="S1137" s="13">
        <v>1</v>
      </c>
      <c r="T1137" s="21">
        <v>1</v>
      </c>
      <c r="V1137" t="s">
        <v>2154</v>
      </c>
      <c r="W1137" t="s">
        <v>17596</v>
      </c>
      <c r="X1137" s="20" t="str">
        <f>+IF(V1137="","-",CONCATENATE(V1137,"_",W1137))</f>
        <v>FINES_R02</v>
      </c>
      <c r="Y1137" s="59">
        <v>0.43621370196342468</v>
      </c>
      <c r="Z1137" t="s">
        <v>134</v>
      </c>
      <c r="AA1137" t="s">
        <v>2393</v>
      </c>
      <c r="AB1137" t="str">
        <f>+IF(W1137="","-",IF(W1137="UNICO","CENSO","MUESTRA"))</f>
        <v>MUESTRA</v>
      </c>
      <c r="AC1137" t="s">
        <v>2398</v>
      </c>
      <c r="AD1137" t="s">
        <v>5419</v>
      </c>
      <c r="AF1137">
        <f>+COUNTIF(Piloto!C:C,MARCO!A1137)</f>
        <v>0</v>
      </c>
    </row>
    <row r="1138" spans="1:32" x14ac:dyDescent="0.25">
      <c r="A1138" s="5" t="str">
        <f t="shared" si="17"/>
        <v>R 2 - D 5 - 458 - 4137</v>
      </c>
      <c r="B1138" s="23" t="s">
        <v>2347</v>
      </c>
      <c r="C1138" t="s">
        <v>246</v>
      </c>
      <c r="D1138" t="s">
        <v>243</v>
      </c>
      <c r="E1138" t="s">
        <v>245</v>
      </c>
      <c r="F1138" t="s">
        <v>134</v>
      </c>
      <c r="G1138" t="s">
        <v>134</v>
      </c>
      <c r="H1138" t="s">
        <v>5562</v>
      </c>
      <c r="I1138" t="s">
        <v>20</v>
      </c>
      <c r="J1138" t="s">
        <v>2349</v>
      </c>
      <c r="K1138" t="s">
        <v>21</v>
      </c>
      <c r="M1138" t="s">
        <v>2181</v>
      </c>
      <c r="N1138" t="s">
        <v>22</v>
      </c>
      <c r="O1138" t="s">
        <v>23</v>
      </c>
      <c r="P1138" t="s">
        <v>26</v>
      </c>
      <c r="Q1138" t="s">
        <v>2348</v>
      </c>
      <c r="R1138" s="13">
        <v>35</v>
      </c>
      <c r="S1138" s="13">
        <v>2</v>
      </c>
      <c r="T1138" s="21">
        <v>1</v>
      </c>
      <c r="V1138" t="s">
        <v>2154</v>
      </c>
      <c r="W1138" t="s">
        <v>17596</v>
      </c>
      <c r="X1138" s="20" t="str">
        <f>+IF(V1138="","-",CONCATENATE(V1138,"_",W1138))</f>
        <v>FINES_R02</v>
      </c>
      <c r="Y1138" s="59">
        <v>0.4392184317111969</v>
      </c>
      <c r="Z1138" t="s">
        <v>134</v>
      </c>
      <c r="AA1138" t="s">
        <v>2393</v>
      </c>
      <c r="AB1138" t="str">
        <f>+IF(W1138="","-",IF(W1138="UNICO","CENSO","MUESTRA"))</f>
        <v>MUESTRA</v>
      </c>
      <c r="AC1138" t="s">
        <v>2398</v>
      </c>
      <c r="AD1138" t="s">
        <v>5563</v>
      </c>
      <c r="AF1138">
        <f>+COUNTIF(Piloto!C:C,MARCO!A1138)</f>
        <v>0</v>
      </c>
    </row>
    <row r="1139" spans="1:32" x14ac:dyDescent="0.25">
      <c r="A1139" s="5" t="str">
        <f t="shared" si="17"/>
        <v>R 2 - D 5 - 458 - 4536</v>
      </c>
      <c r="B1139" s="23" t="s">
        <v>2347</v>
      </c>
      <c r="C1139" t="s">
        <v>246</v>
      </c>
      <c r="D1139" t="s">
        <v>243</v>
      </c>
      <c r="E1139" t="s">
        <v>245</v>
      </c>
      <c r="F1139" t="s">
        <v>134</v>
      </c>
      <c r="G1139" t="s">
        <v>134</v>
      </c>
      <c r="H1139" t="s">
        <v>5603</v>
      </c>
      <c r="I1139" t="s">
        <v>20</v>
      </c>
      <c r="J1139" t="s">
        <v>2349</v>
      </c>
      <c r="K1139" t="s">
        <v>21</v>
      </c>
      <c r="M1139" t="s">
        <v>5604</v>
      </c>
      <c r="N1139" t="s">
        <v>22</v>
      </c>
      <c r="O1139" t="s">
        <v>23</v>
      </c>
      <c r="P1139" t="s">
        <v>26</v>
      </c>
      <c r="Q1139" t="s">
        <v>2348</v>
      </c>
      <c r="R1139" s="13">
        <v>16</v>
      </c>
      <c r="S1139" s="13">
        <v>1</v>
      </c>
      <c r="T1139" s="21">
        <v>1</v>
      </c>
      <c r="V1139" t="s">
        <v>2154</v>
      </c>
      <c r="W1139" t="s">
        <v>17596</v>
      </c>
      <c r="X1139" s="20" t="str">
        <f>+IF(V1139="","-",CONCATENATE(V1139,"_",W1139))</f>
        <v>FINES_R02</v>
      </c>
      <c r="Y1139" s="59">
        <v>0.44053009152412409</v>
      </c>
      <c r="Z1139" t="s">
        <v>134</v>
      </c>
      <c r="AA1139" t="s">
        <v>2393</v>
      </c>
      <c r="AB1139" t="str">
        <f>+IF(W1139="","-",IF(W1139="UNICO","CENSO","MUESTRA"))</f>
        <v>MUESTRA</v>
      </c>
      <c r="AC1139" t="s">
        <v>2397</v>
      </c>
      <c r="AD1139" t="s">
        <v>5605</v>
      </c>
      <c r="AF1139">
        <f>+COUNTIF(Piloto!C:C,MARCO!A1139)</f>
        <v>0</v>
      </c>
    </row>
    <row r="1140" spans="1:32" x14ac:dyDescent="0.25">
      <c r="A1140" s="5" t="str">
        <f t="shared" si="17"/>
        <v>R 2 - D 5 - 458 - 2774</v>
      </c>
      <c r="B1140" s="23" t="s">
        <v>2347</v>
      </c>
      <c r="C1140" t="s">
        <v>246</v>
      </c>
      <c r="D1140" t="s">
        <v>243</v>
      </c>
      <c r="E1140" t="s">
        <v>245</v>
      </c>
      <c r="F1140" t="s">
        <v>134</v>
      </c>
      <c r="G1140" t="s">
        <v>134</v>
      </c>
      <c r="H1140" t="s">
        <v>5612</v>
      </c>
      <c r="I1140" t="s">
        <v>20</v>
      </c>
      <c r="J1140" t="s">
        <v>2349</v>
      </c>
      <c r="K1140" t="s">
        <v>21</v>
      </c>
      <c r="M1140" t="s">
        <v>18033</v>
      </c>
      <c r="N1140" t="s">
        <v>22</v>
      </c>
      <c r="O1140" t="s">
        <v>23</v>
      </c>
      <c r="P1140" t="s">
        <v>26</v>
      </c>
      <c r="Q1140" t="s">
        <v>2348</v>
      </c>
      <c r="R1140" s="13">
        <v>45</v>
      </c>
      <c r="S1140" s="13">
        <v>2</v>
      </c>
      <c r="T1140" s="21">
        <v>1</v>
      </c>
      <c r="V1140" t="s">
        <v>2154</v>
      </c>
      <c r="W1140" t="s">
        <v>17596</v>
      </c>
      <c r="X1140" s="20" t="str">
        <f>+IF(V1140="","-",CONCATENATE(V1140,"_",W1140))</f>
        <v>FINES_R02</v>
      </c>
      <c r="Y1140" s="59">
        <v>0.44516646862030029</v>
      </c>
      <c r="Z1140" t="s">
        <v>134</v>
      </c>
      <c r="AA1140" t="s">
        <v>2393</v>
      </c>
      <c r="AB1140" t="str">
        <f>+IF(W1140="","-",IF(W1140="UNICO","CENSO","MUESTRA"))</f>
        <v>MUESTRA</v>
      </c>
      <c r="AC1140" t="s">
        <v>2398</v>
      </c>
      <c r="AD1140" t="s">
        <v>5614</v>
      </c>
      <c r="AF1140">
        <f>+COUNTIF(Piloto!C:C,MARCO!A1140)</f>
        <v>0</v>
      </c>
    </row>
    <row r="1141" spans="1:32" x14ac:dyDescent="0.25">
      <c r="A1141" s="5" t="str">
        <f t="shared" si="17"/>
        <v>R 2 - D 111 - 452 - 0404</v>
      </c>
      <c r="B1141" s="23" t="s">
        <v>2347</v>
      </c>
      <c r="C1141" t="s">
        <v>246</v>
      </c>
      <c r="D1141" t="s">
        <v>575</v>
      </c>
      <c r="E1141" t="s">
        <v>1794</v>
      </c>
      <c r="F1141" t="s">
        <v>134</v>
      </c>
      <c r="G1141" t="s">
        <v>134</v>
      </c>
      <c r="H1141" t="s">
        <v>5385</v>
      </c>
      <c r="I1141" t="s">
        <v>20</v>
      </c>
      <c r="J1141" t="s">
        <v>2349</v>
      </c>
      <c r="K1141" t="s">
        <v>21</v>
      </c>
      <c r="M1141" t="s">
        <v>5386</v>
      </c>
      <c r="N1141" t="s">
        <v>22</v>
      </c>
      <c r="O1141" t="s">
        <v>23</v>
      </c>
      <c r="P1141" t="s">
        <v>26</v>
      </c>
      <c r="Q1141" t="s">
        <v>2348</v>
      </c>
      <c r="R1141" s="13">
        <v>31</v>
      </c>
      <c r="S1141" s="13">
        <v>2</v>
      </c>
      <c r="T1141" s="21">
        <v>1</v>
      </c>
      <c r="V1141" t="s">
        <v>2154</v>
      </c>
      <c r="W1141" t="s">
        <v>17596</v>
      </c>
      <c r="X1141" s="20" t="str">
        <f>+IF(V1141="","-",CONCATENATE(V1141,"_",W1141))</f>
        <v>FINES_R02</v>
      </c>
      <c r="Y1141" s="59">
        <v>0.44989770650863647</v>
      </c>
      <c r="Z1141" t="s">
        <v>134</v>
      </c>
      <c r="AA1141" t="s">
        <v>2393</v>
      </c>
      <c r="AB1141" t="str">
        <f>+IF(W1141="","-",IF(W1141="UNICO","CENSO","MUESTRA"))</f>
        <v>MUESTRA</v>
      </c>
      <c r="AC1141" t="s">
        <v>2398</v>
      </c>
      <c r="AD1141" t="s">
        <v>5387</v>
      </c>
      <c r="AF1141">
        <f>+COUNTIF(Piloto!C:C,MARCO!A1141)</f>
        <v>0</v>
      </c>
    </row>
    <row r="1142" spans="1:32" x14ac:dyDescent="0.25">
      <c r="A1142" s="5" t="str">
        <f t="shared" si="17"/>
        <v>R 2 - D 111 - 452 - 3834</v>
      </c>
      <c r="B1142" s="23" t="s">
        <v>2347</v>
      </c>
      <c r="C1142" t="s">
        <v>246</v>
      </c>
      <c r="D1142" t="s">
        <v>575</v>
      </c>
      <c r="E1142" t="s">
        <v>1794</v>
      </c>
      <c r="F1142" t="s">
        <v>134</v>
      </c>
      <c r="G1142" t="s">
        <v>134</v>
      </c>
      <c r="H1142" t="s">
        <v>5299</v>
      </c>
      <c r="I1142" t="s">
        <v>20</v>
      </c>
      <c r="J1142" t="s">
        <v>2349</v>
      </c>
      <c r="K1142" t="s">
        <v>21</v>
      </c>
      <c r="M1142" t="s">
        <v>5300</v>
      </c>
      <c r="N1142" t="s">
        <v>22</v>
      </c>
      <c r="O1142" t="s">
        <v>23</v>
      </c>
      <c r="P1142" t="s">
        <v>26</v>
      </c>
      <c r="Q1142" t="s">
        <v>2348</v>
      </c>
      <c r="R1142" s="13">
        <v>18</v>
      </c>
      <c r="S1142" s="13">
        <v>1</v>
      </c>
      <c r="T1142" s="21">
        <v>1</v>
      </c>
      <c r="V1142" t="s">
        <v>2154</v>
      </c>
      <c r="W1142" t="s">
        <v>17596</v>
      </c>
      <c r="X1142" s="20" t="str">
        <f>+IF(V1142="","-",CONCATENATE(V1142,"_",W1142))</f>
        <v>FINES_R02</v>
      </c>
      <c r="Y1142" s="59">
        <v>0.45579513907432562</v>
      </c>
      <c r="Z1142" t="s">
        <v>134</v>
      </c>
      <c r="AA1142" t="s">
        <v>2393</v>
      </c>
      <c r="AB1142" t="str">
        <f>+IF(W1142="","-",IF(W1142="UNICO","CENSO","MUESTRA"))</f>
        <v>MUESTRA</v>
      </c>
      <c r="AC1142" t="s">
        <v>2397</v>
      </c>
      <c r="AD1142" t="s">
        <v>5301</v>
      </c>
      <c r="AF1142">
        <f>+COUNTIF(Piloto!C:C,MARCO!A1142)</f>
        <v>0</v>
      </c>
    </row>
    <row r="1143" spans="1:32" x14ac:dyDescent="0.25">
      <c r="A1143" s="5" t="str">
        <f t="shared" si="17"/>
        <v>R 2 - D 5 - 458 - 4151</v>
      </c>
      <c r="B1143" s="23" t="s">
        <v>2347</v>
      </c>
      <c r="C1143" t="s">
        <v>246</v>
      </c>
      <c r="D1143" t="s">
        <v>243</v>
      </c>
      <c r="E1143" t="s">
        <v>245</v>
      </c>
      <c r="F1143" t="s">
        <v>134</v>
      </c>
      <c r="G1143" t="s">
        <v>134</v>
      </c>
      <c r="H1143" t="s">
        <v>5575</v>
      </c>
      <c r="I1143" t="s">
        <v>20</v>
      </c>
      <c r="J1143" t="s">
        <v>2349</v>
      </c>
      <c r="K1143" t="s">
        <v>21</v>
      </c>
      <c r="M1143" t="s">
        <v>5576</v>
      </c>
      <c r="N1143" t="s">
        <v>22</v>
      </c>
      <c r="O1143" t="s">
        <v>23</v>
      </c>
      <c r="P1143" t="s">
        <v>26</v>
      </c>
      <c r="Q1143" t="s">
        <v>2348</v>
      </c>
      <c r="R1143" s="13">
        <v>22</v>
      </c>
      <c r="S1143" s="13">
        <v>1</v>
      </c>
      <c r="T1143" s="21">
        <v>1</v>
      </c>
      <c r="V1143" t="s">
        <v>2154</v>
      </c>
      <c r="W1143" t="s">
        <v>17596</v>
      </c>
      <c r="X1143" s="20" t="str">
        <f>+IF(V1143="","-",CONCATENATE(V1143,"_",W1143))</f>
        <v>FINES_R02</v>
      </c>
      <c r="Y1143" s="59">
        <v>0.46</v>
      </c>
      <c r="Z1143" t="s">
        <v>134</v>
      </c>
      <c r="AA1143" t="s">
        <v>2393</v>
      </c>
      <c r="AB1143" t="str">
        <f>+IF(W1143="","-",IF(W1143="UNICO","CENSO","MUESTRA"))</f>
        <v>MUESTRA</v>
      </c>
      <c r="AC1143" t="s">
        <v>2397</v>
      </c>
      <c r="AD1143" t="s">
        <v>5577</v>
      </c>
      <c r="AF1143">
        <f>+COUNTIF(Piloto!C:C,MARCO!A1143)</f>
        <v>0</v>
      </c>
    </row>
    <row r="1144" spans="1:32" x14ac:dyDescent="0.25">
      <c r="A1144" s="5" t="str">
        <f t="shared" si="17"/>
        <v>R 2 - D 62 - 461 - 4005</v>
      </c>
      <c r="B1144" s="23" t="s">
        <v>2347</v>
      </c>
      <c r="C1144" t="s">
        <v>246</v>
      </c>
      <c r="D1144" t="s">
        <v>958</v>
      </c>
      <c r="E1144" t="s">
        <v>959</v>
      </c>
      <c r="F1144" t="s">
        <v>134</v>
      </c>
      <c r="G1144" t="s">
        <v>134</v>
      </c>
      <c r="H1144" t="s">
        <v>5976</v>
      </c>
      <c r="I1144" t="s">
        <v>20</v>
      </c>
      <c r="J1144" t="s">
        <v>2349</v>
      </c>
      <c r="K1144" t="s">
        <v>21</v>
      </c>
      <c r="M1144" t="s">
        <v>5977</v>
      </c>
      <c r="N1144" t="s">
        <v>22</v>
      </c>
      <c r="O1144" t="s">
        <v>23</v>
      </c>
      <c r="P1144" t="s">
        <v>26</v>
      </c>
      <c r="Q1144" t="s">
        <v>2348</v>
      </c>
      <c r="R1144" s="13">
        <v>48</v>
      </c>
      <c r="S1144" s="13">
        <v>2</v>
      </c>
      <c r="T1144" s="21">
        <v>1</v>
      </c>
      <c r="V1144" t="s">
        <v>2154</v>
      </c>
      <c r="W1144" t="s">
        <v>17596</v>
      </c>
      <c r="X1144" s="20" t="str">
        <f>+IF(V1144="","-",CONCATENATE(V1144,"_",W1144))</f>
        <v>FINES_R02</v>
      </c>
      <c r="Y1144" s="59">
        <v>0.46144270896911621</v>
      </c>
      <c r="Z1144" t="s">
        <v>134</v>
      </c>
      <c r="AA1144" t="s">
        <v>2393</v>
      </c>
      <c r="AB1144" t="str">
        <f>+IF(W1144="","-",IF(W1144="UNICO","CENSO","MUESTRA"))</f>
        <v>MUESTRA</v>
      </c>
      <c r="AC1144" t="s">
        <v>2397</v>
      </c>
      <c r="AD1144" t="s">
        <v>5978</v>
      </c>
      <c r="AF1144">
        <f>+COUNTIF(Piloto!C:C,MARCO!A1144)</f>
        <v>0</v>
      </c>
    </row>
    <row r="1145" spans="1:32" x14ac:dyDescent="0.25">
      <c r="A1145" s="5" t="str">
        <f t="shared" si="17"/>
        <v>R 2 - D 5 - 458 - 4159</v>
      </c>
      <c r="B1145" s="23" t="s">
        <v>2347</v>
      </c>
      <c r="C1145" t="s">
        <v>246</v>
      </c>
      <c r="D1145" t="s">
        <v>243</v>
      </c>
      <c r="E1145" t="s">
        <v>245</v>
      </c>
      <c r="F1145" t="s">
        <v>134</v>
      </c>
      <c r="G1145" t="s">
        <v>134</v>
      </c>
      <c r="H1145" t="s">
        <v>5579</v>
      </c>
      <c r="I1145" t="s">
        <v>20</v>
      </c>
      <c r="J1145" t="s">
        <v>2349</v>
      </c>
      <c r="K1145" t="s">
        <v>21</v>
      </c>
      <c r="M1145" t="s">
        <v>5580</v>
      </c>
      <c r="N1145" t="s">
        <v>22</v>
      </c>
      <c r="O1145" t="s">
        <v>23</v>
      </c>
      <c r="P1145" t="s">
        <v>26</v>
      </c>
      <c r="Q1145" t="s">
        <v>2348</v>
      </c>
      <c r="R1145" s="13">
        <v>55</v>
      </c>
      <c r="S1145" s="13">
        <v>2</v>
      </c>
      <c r="T1145" s="21">
        <v>1</v>
      </c>
      <c r="V1145" t="s">
        <v>2154</v>
      </c>
      <c r="W1145" t="s">
        <v>17596</v>
      </c>
      <c r="X1145" s="20" t="str">
        <f>+IF(V1145="","-",CONCATENATE(V1145,"_",W1145))</f>
        <v>FINES_R02</v>
      </c>
      <c r="Y1145" s="59">
        <v>0.46599924564361572</v>
      </c>
      <c r="Z1145" t="s">
        <v>134</v>
      </c>
      <c r="AA1145" t="s">
        <v>2393</v>
      </c>
      <c r="AB1145" t="str">
        <f>+IF(W1145="","-",IF(W1145="UNICO","CENSO","MUESTRA"))</f>
        <v>MUESTRA</v>
      </c>
      <c r="AC1145" t="s">
        <v>2398</v>
      </c>
      <c r="AD1145" t="s">
        <v>5581</v>
      </c>
      <c r="AF1145">
        <f>+COUNTIF(Piloto!C:C,MARCO!A1145)</f>
        <v>0</v>
      </c>
    </row>
    <row r="1146" spans="1:32" x14ac:dyDescent="0.25">
      <c r="A1146" s="5" t="str">
        <f t="shared" si="17"/>
        <v>R 2 - D 111 - 454 - 1355</v>
      </c>
      <c r="B1146" s="23" t="s">
        <v>2347</v>
      </c>
      <c r="C1146" t="s">
        <v>246</v>
      </c>
      <c r="D1146" t="s">
        <v>575</v>
      </c>
      <c r="E1146" t="s">
        <v>1794</v>
      </c>
      <c r="F1146" t="s">
        <v>134</v>
      </c>
      <c r="G1146" t="s">
        <v>134</v>
      </c>
      <c r="H1146" t="s">
        <v>5344</v>
      </c>
      <c r="I1146" t="s">
        <v>20</v>
      </c>
      <c r="J1146" t="s">
        <v>2349</v>
      </c>
      <c r="K1146" t="s">
        <v>21</v>
      </c>
      <c r="M1146" t="s">
        <v>5345</v>
      </c>
      <c r="N1146" t="s">
        <v>22</v>
      </c>
      <c r="O1146" t="s">
        <v>23</v>
      </c>
      <c r="P1146" t="s">
        <v>26</v>
      </c>
      <c r="Q1146" t="s">
        <v>2348</v>
      </c>
      <c r="R1146" s="13">
        <v>11</v>
      </c>
      <c r="S1146" s="13">
        <v>1</v>
      </c>
      <c r="T1146" s="21">
        <v>1</v>
      </c>
      <c r="V1146" t="s">
        <v>2154</v>
      </c>
      <c r="W1146" t="s">
        <v>17596</v>
      </c>
      <c r="X1146" s="20" t="str">
        <f>+IF(V1146="","-",CONCATENATE(V1146,"_",W1146))</f>
        <v>FINES_R02</v>
      </c>
      <c r="Y1146" s="59">
        <v>0.46975338459014893</v>
      </c>
      <c r="Z1146" t="s">
        <v>134</v>
      </c>
      <c r="AA1146" t="s">
        <v>2393</v>
      </c>
      <c r="AB1146" t="str">
        <f>+IF(W1146="","-",IF(W1146="UNICO","CENSO","MUESTRA"))</f>
        <v>MUESTRA</v>
      </c>
      <c r="AC1146" t="s">
        <v>2398</v>
      </c>
      <c r="AD1146" t="s">
        <v>5346</v>
      </c>
      <c r="AF1146">
        <f>+COUNTIF(Piloto!C:C,MARCO!A1146)</f>
        <v>0</v>
      </c>
    </row>
    <row r="1147" spans="1:32" x14ac:dyDescent="0.25">
      <c r="A1147" s="5" t="str">
        <f t="shared" si="17"/>
        <v>R 2 - D 111 - 454 - 4438</v>
      </c>
      <c r="B1147" s="23" t="s">
        <v>2347</v>
      </c>
      <c r="C1147" t="s">
        <v>246</v>
      </c>
      <c r="D1147" t="s">
        <v>575</v>
      </c>
      <c r="E1147" t="s">
        <v>1794</v>
      </c>
      <c r="F1147" t="s">
        <v>134</v>
      </c>
      <c r="G1147" t="s">
        <v>134</v>
      </c>
      <c r="H1147" t="s">
        <v>11668</v>
      </c>
      <c r="I1147" t="s">
        <v>20</v>
      </c>
      <c r="J1147" t="s">
        <v>2349</v>
      </c>
      <c r="K1147" t="s">
        <v>21</v>
      </c>
      <c r="M1147" t="s">
        <v>11669</v>
      </c>
      <c r="N1147" t="s">
        <v>22</v>
      </c>
      <c r="O1147" t="s">
        <v>23</v>
      </c>
      <c r="P1147" t="s">
        <v>26</v>
      </c>
      <c r="Q1147" t="s">
        <v>2348</v>
      </c>
      <c r="R1147" s="13">
        <v>18</v>
      </c>
      <c r="S1147" s="13">
        <v>1</v>
      </c>
      <c r="T1147" s="21">
        <v>1</v>
      </c>
      <c r="V1147" t="s">
        <v>2154</v>
      </c>
      <c r="W1147" t="s">
        <v>17596</v>
      </c>
      <c r="X1147" s="20" t="str">
        <f>+IF(V1147="","-",CONCATENATE(V1147,"_",W1147))</f>
        <v>FINES_R02</v>
      </c>
      <c r="Y1147" s="59">
        <v>0.46975338459014893</v>
      </c>
      <c r="Z1147" t="s">
        <v>134</v>
      </c>
      <c r="AA1147" t="s">
        <v>2393</v>
      </c>
      <c r="AB1147" t="str">
        <f>+IF(W1147="","-",IF(W1147="UNICO","CENSO","MUESTRA"))</f>
        <v>MUESTRA</v>
      </c>
      <c r="AC1147" t="s">
        <v>2398</v>
      </c>
      <c r="AD1147" t="s">
        <v>11670</v>
      </c>
      <c r="AF1147">
        <f>+COUNTIF(Piloto!C:C,MARCO!A1147)</f>
        <v>0</v>
      </c>
    </row>
    <row r="1148" spans="1:32" x14ac:dyDescent="0.25">
      <c r="A1148" s="5" t="str">
        <f t="shared" si="17"/>
        <v>R 2 - D 62 - 452 - 1259</v>
      </c>
      <c r="B1148" s="23" t="s">
        <v>2347</v>
      </c>
      <c r="C1148" t="s">
        <v>246</v>
      </c>
      <c r="D1148" t="s">
        <v>958</v>
      </c>
      <c r="E1148" t="s">
        <v>959</v>
      </c>
      <c r="F1148" t="s">
        <v>134</v>
      </c>
      <c r="G1148" t="s">
        <v>134</v>
      </c>
      <c r="H1148" t="s">
        <v>5759</v>
      </c>
      <c r="I1148" t="s">
        <v>20</v>
      </c>
      <c r="J1148" t="s">
        <v>2349</v>
      </c>
      <c r="K1148" t="s">
        <v>21</v>
      </c>
      <c r="M1148" t="s">
        <v>5760</v>
      </c>
      <c r="N1148" t="s">
        <v>22</v>
      </c>
      <c r="O1148" t="s">
        <v>23</v>
      </c>
      <c r="P1148" t="s">
        <v>26</v>
      </c>
      <c r="Q1148" t="s">
        <v>2348</v>
      </c>
      <c r="R1148" s="13">
        <v>38</v>
      </c>
      <c r="S1148" s="13">
        <v>3</v>
      </c>
      <c r="T1148" s="21">
        <v>1</v>
      </c>
      <c r="V1148" t="s">
        <v>2154</v>
      </c>
      <c r="W1148" t="s">
        <v>17596</v>
      </c>
      <c r="X1148" s="20" t="str">
        <f>+IF(V1148="","-",CONCATENATE(V1148,"_",W1148))</f>
        <v>FINES_R02</v>
      </c>
      <c r="Y1148" s="59">
        <v>0.4748866856098175</v>
      </c>
      <c r="Z1148" t="s">
        <v>134</v>
      </c>
      <c r="AA1148" t="s">
        <v>2393</v>
      </c>
      <c r="AB1148" t="str">
        <f>+IF(W1148="","-",IF(W1148="UNICO","CENSO","MUESTRA"))</f>
        <v>MUESTRA</v>
      </c>
      <c r="AC1148" t="s">
        <v>2398</v>
      </c>
      <c r="AD1148" t="s">
        <v>5761</v>
      </c>
      <c r="AF1148">
        <f>+COUNTIF(Piloto!C:C,MARCO!A1148)</f>
        <v>0</v>
      </c>
    </row>
    <row r="1149" spans="1:32" x14ac:dyDescent="0.25">
      <c r="A1149" s="5" t="str">
        <f t="shared" si="17"/>
        <v>R 2 - D 5 - 458 - 0546</v>
      </c>
      <c r="B1149" s="23" t="s">
        <v>2347</v>
      </c>
      <c r="C1149" t="s">
        <v>246</v>
      </c>
      <c r="D1149" t="s">
        <v>243</v>
      </c>
      <c r="E1149" t="s">
        <v>245</v>
      </c>
      <c r="F1149" t="s">
        <v>134</v>
      </c>
      <c r="G1149" t="s">
        <v>134</v>
      </c>
      <c r="H1149" t="s">
        <v>5495</v>
      </c>
      <c r="I1149" t="s">
        <v>20</v>
      </c>
      <c r="J1149" t="s">
        <v>2349</v>
      </c>
      <c r="K1149" t="s">
        <v>21</v>
      </c>
      <c r="M1149" t="s">
        <v>5496</v>
      </c>
      <c r="N1149" t="s">
        <v>22</v>
      </c>
      <c r="O1149" t="s">
        <v>23</v>
      </c>
      <c r="P1149" t="s">
        <v>26</v>
      </c>
      <c r="Q1149" t="s">
        <v>2348</v>
      </c>
      <c r="R1149" s="13">
        <v>29</v>
      </c>
      <c r="S1149" s="13">
        <v>1</v>
      </c>
      <c r="T1149" s="21">
        <v>1</v>
      </c>
      <c r="V1149" t="s">
        <v>2154</v>
      </c>
      <c r="W1149" t="s">
        <v>17596</v>
      </c>
      <c r="X1149" s="20" t="str">
        <f>+IF(V1149="","-",CONCATENATE(V1149,"_",W1149))</f>
        <v>FINES_R02</v>
      </c>
      <c r="Y1149" s="59">
        <v>0.47863742709159851</v>
      </c>
      <c r="Z1149" t="s">
        <v>134</v>
      </c>
      <c r="AA1149" t="s">
        <v>2393</v>
      </c>
      <c r="AB1149" t="str">
        <f>+IF(W1149="","-",IF(W1149="UNICO","CENSO","MUESTRA"))</f>
        <v>MUESTRA</v>
      </c>
      <c r="AC1149" t="s">
        <v>2397</v>
      </c>
      <c r="AD1149" t="s">
        <v>5497</v>
      </c>
      <c r="AF1149">
        <f>+COUNTIF(Piloto!C:C,MARCO!A1149)</f>
        <v>0</v>
      </c>
    </row>
    <row r="1150" spans="1:32" x14ac:dyDescent="0.25">
      <c r="A1150" s="5" t="str">
        <f t="shared" si="17"/>
        <v>R 2 - D 5 - 458 - 3932</v>
      </c>
      <c r="B1150" s="23" t="s">
        <v>2347</v>
      </c>
      <c r="C1150" t="s">
        <v>246</v>
      </c>
      <c r="D1150" t="s">
        <v>243</v>
      </c>
      <c r="E1150" t="s">
        <v>245</v>
      </c>
      <c r="F1150" t="s">
        <v>134</v>
      </c>
      <c r="G1150" t="s">
        <v>134</v>
      </c>
      <c r="H1150" t="s">
        <v>5484</v>
      </c>
      <c r="I1150" t="s">
        <v>20</v>
      </c>
      <c r="J1150" t="s">
        <v>2349</v>
      </c>
      <c r="K1150" t="s">
        <v>21</v>
      </c>
      <c r="M1150" t="s">
        <v>2177</v>
      </c>
      <c r="N1150" t="s">
        <v>22</v>
      </c>
      <c r="O1150" t="s">
        <v>23</v>
      </c>
      <c r="P1150" t="s">
        <v>26</v>
      </c>
      <c r="Q1150" t="s">
        <v>2348</v>
      </c>
      <c r="R1150" s="13">
        <v>122</v>
      </c>
      <c r="S1150" s="13">
        <v>5</v>
      </c>
      <c r="T1150" s="21">
        <v>1</v>
      </c>
      <c r="V1150" t="s">
        <v>2154</v>
      </c>
      <c r="W1150" t="s">
        <v>17596</v>
      </c>
      <c r="X1150" s="20" t="str">
        <f>+IF(V1150="","-",CONCATENATE(V1150,"_",W1150))</f>
        <v>FINES_R02</v>
      </c>
      <c r="Y1150" s="59">
        <v>0.47918406128883362</v>
      </c>
      <c r="Z1150" t="s">
        <v>134</v>
      </c>
      <c r="AA1150" t="s">
        <v>2393</v>
      </c>
      <c r="AB1150" t="str">
        <f>+IF(W1150="","-",IF(W1150="UNICO","CENSO","MUESTRA"))</f>
        <v>MUESTRA</v>
      </c>
      <c r="AC1150" t="s">
        <v>2398</v>
      </c>
      <c r="AD1150" t="s">
        <v>5485</v>
      </c>
      <c r="AF1150">
        <f>+COUNTIF(Piloto!C:C,MARCO!A1150)</f>
        <v>0</v>
      </c>
    </row>
    <row r="1151" spans="1:32" x14ac:dyDescent="0.25">
      <c r="A1151" s="5" t="str">
        <f t="shared" si="17"/>
        <v>R 2 - D 5 - 458 - 3281</v>
      </c>
      <c r="B1151" s="23" t="s">
        <v>2347</v>
      </c>
      <c r="C1151" t="s">
        <v>246</v>
      </c>
      <c r="D1151" t="s">
        <v>243</v>
      </c>
      <c r="E1151" t="s">
        <v>245</v>
      </c>
      <c r="F1151" t="s">
        <v>134</v>
      </c>
      <c r="G1151" t="s">
        <v>134</v>
      </c>
      <c r="H1151" t="s">
        <v>5674</v>
      </c>
      <c r="I1151" t="s">
        <v>20</v>
      </c>
      <c r="J1151" t="s">
        <v>2349</v>
      </c>
      <c r="K1151" t="s">
        <v>21</v>
      </c>
      <c r="M1151" t="s">
        <v>5675</v>
      </c>
      <c r="N1151" t="s">
        <v>22</v>
      </c>
      <c r="O1151" t="s">
        <v>23</v>
      </c>
      <c r="P1151" t="s">
        <v>26</v>
      </c>
      <c r="Q1151" t="s">
        <v>2348</v>
      </c>
      <c r="R1151" s="13">
        <v>24</v>
      </c>
      <c r="S1151" s="13">
        <v>1</v>
      </c>
      <c r="T1151" s="21">
        <v>1</v>
      </c>
      <c r="V1151" t="s">
        <v>2154</v>
      </c>
      <c r="W1151" t="s">
        <v>17596</v>
      </c>
      <c r="X1151" s="20" t="str">
        <f>+IF(V1151="","-",CONCATENATE(V1151,"_",W1151))</f>
        <v>FINES_R02</v>
      </c>
      <c r="Y1151" s="59">
        <v>0.47918406128883362</v>
      </c>
      <c r="Z1151" t="s">
        <v>134</v>
      </c>
      <c r="AA1151" t="s">
        <v>2393</v>
      </c>
      <c r="AB1151" t="str">
        <f>+IF(W1151="","-",IF(W1151="UNICO","CENSO","MUESTRA"))</f>
        <v>MUESTRA</v>
      </c>
      <c r="AC1151" t="s">
        <v>2398</v>
      </c>
      <c r="AD1151" t="s">
        <v>5676</v>
      </c>
      <c r="AF1151">
        <f>+COUNTIF(Piloto!C:C,MARCO!A1151)</f>
        <v>0</v>
      </c>
    </row>
    <row r="1152" spans="1:32" x14ac:dyDescent="0.25">
      <c r="A1152" s="5" t="str">
        <f t="shared" si="17"/>
        <v>R 2 - D 5 - 458 - 3967</v>
      </c>
      <c r="B1152" s="23" t="s">
        <v>2347</v>
      </c>
      <c r="C1152" t="s">
        <v>246</v>
      </c>
      <c r="D1152" t="s">
        <v>243</v>
      </c>
      <c r="E1152" t="s">
        <v>245</v>
      </c>
      <c r="F1152" t="s">
        <v>134</v>
      </c>
      <c r="G1152" t="s">
        <v>134</v>
      </c>
      <c r="H1152" t="s">
        <v>5550</v>
      </c>
      <c r="I1152" t="s">
        <v>20</v>
      </c>
      <c r="J1152" t="s">
        <v>2349</v>
      </c>
      <c r="K1152" t="s">
        <v>21</v>
      </c>
      <c r="M1152" t="s">
        <v>5551</v>
      </c>
      <c r="N1152" t="s">
        <v>22</v>
      </c>
      <c r="O1152" t="s">
        <v>23</v>
      </c>
      <c r="P1152" t="s">
        <v>26</v>
      </c>
      <c r="Q1152" t="s">
        <v>2348</v>
      </c>
      <c r="R1152" s="13">
        <v>36</v>
      </c>
      <c r="S1152" s="13">
        <v>1</v>
      </c>
      <c r="T1152" s="21">
        <v>1</v>
      </c>
      <c r="V1152" t="s">
        <v>2154</v>
      </c>
      <c r="W1152" t="s">
        <v>17596</v>
      </c>
      <c r="X1152" s="20" t="str">
        <f>+IF(V1152="","-",CONCATENATE(V1152,"_",W1152))</f>
        <v>FINES_R02</v>
      </c>
      <c r="Y1152" s="59">
        <v>0.47937890887260443</v>
      </c>
      <c r="Z1152" t="s">
        <v>134</v>
      </c>
      <c r="AA1152" t="s">
        <v>2393</v>
      </c>
      <c r="AB1152" t="str">
        <f>+IF(W1152="","-",IF(W1152="UNICO","CENSO","MUESTRA"))</f>
        <v>MUESTRA</v>
      </c>
      <c r="AC1152" t="s">
        <v>2398</v>
      </c>
      <c r="AD1152" t="s">
        <v>5552</v>
      </c>
      <c r="AF1152">
        <f>+COUNTIF(Piloto!C:C,MARCO!A1152)</f>
        <v>0</v>
      </c>
    </row>
    <row r="1153" spans="1:32" x14ac:dyDescent="0.25">
      <c r="A1153" s="5" t="str">
        <f t="shared" si="17"/>
        <v>R 2 - D 62 - 455 - 1340</v>
      </c>
      <c r="B1153" s="23" t="s">
        <v>2347</v>
      </c>
      <c r="C1153" t="s">
        <v>246</v>
      </c>
      <c r="D1153" t="s">
        <v>958</v>
      </c>
      <c r="E1153" t="s">
        <v>959</v>
      </c>
      <c r="F1153" t="s">
        <v>134</v>
      </c>
      <c r="G1153" t="s">
        <v>134</v>
      </c>
      <c r="H1153" t="s">
        <v>5809</v>
      </c>
      <c r="I1153" t="s">
        <v>20</v>
      </c>
      <c r="J1153" t="s">
        <v>2349</v>
      </c>
      <c r="K1153" t="s">
        <v>21</v>
      </c>
      <c r="M1153" t="s">
        <v>5810</v>
      </c>
      <c r="N1153" t="s">
        <v>22</v>
      </c>
      <c r="O1153" t="s">
        <v>23</v>
      </c>
      <c r="P1153" t="s">
        <v>26</v>
      </c>
      <c r="Q1153" t="s">
        <v>2348</v>
      </c>
      <c r="R1153" s="13">
        <v>71</v>
      </c>
      <c r="S1153" s="13">
        <v>2</v>
      </c>
      <c r="T1153" s="21">
        <v>1</v>
      </c>
      <c r="V1153" t="s">
        <v>2154</v>
      </c>
      <c r="W1153" t="s">
        <v>17596</v>
      </c>
      <c r="X1153" s="20" t="str">
        <f>+IF(V1153="","-",CONCATENATE(V1153,"_",W1153))</f>
        <v>FINES_R02</v>
      </c>
      <c r="Y1153" s="59">
        <v>0.479543536901474</v>
      </c>
      <c r="Z1153" t="s">
        <v>134</v>
      </c>
      <c r="AA1153" t="s">
        <v>2393</v>
      </c>
      <c r="AB1153" t="str">
        <f>+IF(W1153="","-",IF(W1153="UNICO","CENSO","MUESTRA"))</f>
        <v>MUESTRA</v>
      </c>
      <c r="AC1153" t="s">
        <v>2397</v>
      </c>
      <c r="AD1153" t="s">
        <v>5811</v>
      </c>
      <c r="AF1153">
        <f>+COUNTIF(Piloto!C:C,MARCO!A1153)</f>
        <v>0</v>
      </c>
    </row>
    <row r="1154" spans="1:32" x14ac:dyDescent="0.25">
      <c r="A1154" s="5" t="str">
        <f t="shared" si="17"/>
        <v>R 2 - D 5 - 457 - 3837</v>
      </c>
      <c r="B1154" s="23" t="s">
        <v>2347</v>
      </c>
      <c r="C1154" t="s">
        <v>246</v>
      </c>
      <c r="D1154" t="s">
        <v>243</v>
      </c>
      <c r="E1154" t="s">
        <v>245</v>
      </c>
      <c r="F1154" t="s">
        <v>134</v>
      </c>
      <c r="G1154" t="s">
        <v>134</v>
      </c>
      <c r="H1154" t="s">
        <v>5443</v>
      </c>
      <c r="I1154" t="s">
        <v>20</v>
      </c>
      <c r="J1154" t="s">
        <v>2349</v>
      </c>
      <c r="K1154" t="s">
        <v>21</v>
      </c>
      <c r="M1154" t="s">
        <v>2180</v>
      </c>
      <c r="N1154" t="s">
        <v>22</v>
      </c>
      <c r="O1154" t="s">
        <v>23</v>
      </c>
      <c r="P1154" t="s">
        <v>26</v>
      </c>
      <c r="Q1154" t="s">
        <v>2348</v>
      </c>
      <c r="R1154" s="13">
        <v>16</v>
      </c>
      <c r="S1154" s="13">
        <v>1</v>
      </c>
      <c r="T1154" s="21">
        <v>1</v>
      </c>
      <c r="V1154" t="s">
        <v>2154</v>
      </c>
      <c r="W1154" t="s">
        <v>17596</v>
      </c>
      <c r="X1154" s="20" t="str">
        <f>+IF(V1154="","-",CONCATENATE(V1154,"_",W1154))</f>
        <v>FINES_R02</v>
      </c>
      <c r="Y1154" s="59">
        <v>0.48585599660873408</v>
      </c>
      <c r="Z1154" t="s">
        <v>134</v>
      </c>
      <c r="AA1154" t="s">
        <v>2393</v>
      </c>
      <c r="AB1154" t="str">
        <f>+IF(W1154="","-",IF(W1154="UNICO","CENSO","MUESTRA"))</f>
        <v>MUESTRA</v>
      </c>
      <c r="AC1154" t="s">
        <v>2398</v>
      </c>
      <c r="AD1154" t="s">
        <v>5444</v>
      </c>
      <c r="AF1154">
        <f>+COUNTIF(Piloto!C:C,MARCO!A1154)</f>
        <v>0</v>
      </c>
    </row>
    <row r="1155" spans="1:32" x14ac:dyDescent="0.25">
      <c r="A1155" s="5" t="str">
        <f t="shared" ref="A1155:A1218" si="18">+H1155</f>
        <v>R 2 - D 62 - 454 - 3995</v>
      </c>
      <c r="B1155" s="23" t="s">
        <v>2347</v>
      </c>
      <c r="C1155" t="s">
        <v>246</v>
      </c>
      <c r="D1155" t="s">
        <v>958</v>
      </c>
      <c r="E1155" t="s">
        <v>959</v>
      </c>
      <c r="F1155" t="s">
        <v>134</v>
      </c>
      <c r="G1155" t="s">
        <v>134</v>
      </c>
      <c r="H1155" t="s">
        <v>11729</v>
      </c>
      <c r="I1155" t="s">
        <v>20</v>
      </c>
      <c r="J1155" t="s">
        <v>2349</v>
      </c>
      <c r="K1155" t="s">
        <v>21</v>
      </c>
      <c r="M1155" t="s">
        <v>11730</v>
      </c>
      <c r="N1155" t="s">
        <v>22</v>
      </c>
      <c r="O1155" t="s">
        <v>23</v>
      </c>
      <c r="P1155" t="s">
        <v>26</v>
      </c>
      <c r="Q1155" t="s">
        <v>2348</v>
      </c>
      <c r="R1155" s="13">
        <v>16</v>
      </c>
      <c r="S1155" s="13">
        <v>1</v>
      </c>
      <c r="T1155" s="21">
        <v>1</v>
      </c>
      <c r="V1155" t="s">
        <v>2154</v>
      </c>
      <c r="W1155" t="s">
        <v>17596</v>
      </c>
      <c r="X1155" s="20" t="str">
        <f>+IF(V1155="","-",CONCATENATE(V1155,"_",W1155))</f>
        <v>FINES_R02</v>
      </c>
      <c r="Y1155" s="59">
        <v>0.49151605367660522</v>
      </c>
      <c r="Z1155" t="s">
        <v>134</v>
      </c>
      <c r="AA1155" t="s">
        <v>2393</v>
      </c>
      <c r="AB1155" t="str">
        <f>+IF(W1155="","-",IF(W1155="UNICO","CENSO","MUESTRA"))</f>
        <v>MUESTRA</v>
      </c>
      <c r="AC1155" t="s">
        <v>2397</v>
      </c>
      <c r="AD1155" t="s">
        <v>11731</v>
      </c>
      <c r="AF1155">
        <f>+COUNTIF(Piloto!C:C,MARCO!A1155)</f>
        <v>0</v>
      </c>
    </row>
    <row r="1156" spans="1:32" x14ac:dyDescent="0.25">
      <c r="A1156" s="5" t="str">
        <f t="shared" si="18"/>
        <v>R 2 - D 5 - 458 - 4610</v>
      </c>
      <c r="B1156" s="23" t="s">
        <v>2347</v>
      </c>
      <c r="C1156" t="s">
        <v>246</v>
      </c>
      <c r="D1156" t="s">
        <v>243</v>
      </c>
      <c r="E1156" t="s">
        <v>245</v>
      </c>
      <c r="F1156" t="s">
        <v>134</v>
      </c>
      <c r="G1156" t="s">
        <v>134</v>
      </c>
      <c r="H1156" t="s">
        <v>5653</v>
      </c>
      <c r="I1156" t="s">
        <v>20</v>
      </c>
      <c r="J1156" t="s">
        <v>2349</v>
      </c>
      <c r="K1156" t="s">
        <v>21</v>
      </c>
      <c r="M1156" t="s">
        <v>2179</v>
      </c>
      <c r="N1156" t="s">
        <v>22</v>
      </c>
      <c r="O1156" t="s">
        <v>23</v>
      </c>
      <c r="P1156" t="s">
        <v>26</v>
      </c>
      <c r="Q1156" t="s">
        <v>2348</v>
      </c>
      <c r="R1156" s="13">
        <v>18</v>
      </c>
      <c r="S1156" s="13">
        <v>1</v>
      </c>
      <c r="T1156" s="21">
        <v>1</v>
      </c>
      <c r="V1156" t="s">
        <v>2154</v>
      </c>
      <c r="W1156" t="s">
        <v>17596</v>
      </c>
      <c r="X1156" s="20" t="str">
        <f>+IF(V1156="","-",CONCATENATE(V1156,"_",W1156))</f>
        <v>FINES_R02</v>
      </c>
      <c r="Y1156" s="59">
        <v>0.49440422654151922</v>
      </c>
      <c r="Z1156" t="s">
        <v>134</v>
      </c>
      <c r="AA1156" t="s">
        <v>2393</v>
      </c>
      <c r="AB1156" t="str">
        <f>+IF(W1156="","-",IF(W1156="UNICO","CENSO","MUESTRA"))</f>
        <v>MUESTRA</v>
      </c>
      <c r="AC1156" t="s">
        <v>2398</v>
      </c>
      <c r="AD1156" t="s">
        <v>5654</v>
      </c>
      <c r="AF1156">
        <f>+COUNTIF(Piloto!C:C,MARCO!A1156)</f>
        <v>0</v>
      </c>
    </row>
    <row r="1157" spans="1:32" x14ac:dyDescent="0.25">
      <c r="A1157" s="5" t="str">
        <f t="shared" si="18"/>
        <v>R 2 - D 5 - 458 - 0513</v>
      </c>
      <c r="B1157" s="23" t="s">
        <v>2347</v>
      </c>
      <c r="C1157" t="s">
        <v>246</v>
      </c>
      <c r="D1157" t="s">
        <v>243</v>
      </c>
      <c r="E1157" t="s">
        <v>245</v>
      </c>
      <c r="F1157" t="s">
        <v>134</v>
      </c>
      <c r="G1157" t="s">
        <v>134</v>
      </c>
      <c r="H1157" t="s">
        <v>5471</v>
      </c>
      <c r="I1157" t="s">
        <v>20</v>
      </c>
      <c r="J1157" t="s">
        <v>2349</v>
      </c>
      <c r="K1157" t="s">
        <v>21</v>
      </c>
      <c r="M1157" t="s">
        <v>5472</v>
      </c>
      <c r="N1157" t="s">
        <v>22</v>
      </c>
      <c r="O1157" t="s">
        <v>23</v>
      </c>
      <c r="P1157" t="s">
        <v>26</v>
      </c>
      <c r="Q1157" t="s">
        <v>2348</v>
      </c>
      <c r="R1157" s="13">
        <v>18</v>
      </c>
      <c r="S1157" s="13">
        <v>1</v>
      </c>
      <c r="T1157" s="21">
        <v>1</v>
      </c>
      <c r="V1157" t="s">
        <v>2154</v>
      </c>
      <c r="W1157" t="s">
        <v>17596</v>
      </c>
      <c r="X1157" s="20" t="str">
        <f>+IF(V1157="","-",CONCATENATE(V1157,"_",W1157))</f>
        <v>FINES_R02</v>
      </c>
      <c r="Y1157" s="59">
        <v>0.49646422266960138</v>
      </c>
      <c r="Z1157" t="s">
        <v>134</v>
      </c>
      <c r="AA1157" t="s">
        <v>2393</v>
      </c>
      <c r="AB1157" t="str">
        <f>+IF(W1157="","-",IF(W1157="UNICO","CENSO","MUESTRA"))</f>
        <v>MUESTRA</v>
      </c>
      <c r="AC1157" t="s">
        <v>2397</v>
      </c>
      <c r="AD1157" t="s">
        <v>5473</v>
      </c>
      <c r="AF1157">
        <f>+COUNTIF(Piloto!C:C,MARCO!A1157)</f>
        <v>0</v>
      </c>
    </row>
    <row r="1158" spans="1:32" x14ac:dyDescent="0.25">
      <c r="A1158" s="5" t="str">
        <f t="shared" si="18"/>
        <v>R 2 - D 62 - 452 - 3986</v>
      </c>
      <c r="B1158" s="23" t="s">
        <v>2347</v>
      </c>
      <c r="C1158" t="s">
        <v>246</v>
      </c>
      <c r="D1158" t="s">
        <v>958</v>
      </c>
      <c r="E1158" t="s">
        <v>959</v>
      </c>
      <c r="F1158" t="s">
        <v>134</v>
      </c>
      <c r="G1158" t="s">
        <v>134</v>
      </c>
      <c r="H1158" t="s">
        <v>11794</v>
      </c>
      <c r="I1158" t="s">
        <v>20</v>
      </c>
      <c r="J1158" t="s">
        <v>2349</v>
      </c>
      <c r="K1158" t="s">
        <v>21</v>
      </c>
      <c r="M1158" t="s">
        <v>11795</v>
      </c>
      <c r="N1158" t="s">
        <v>22</v>
      </c>
      <c r="O1158" t="s">
        <v>23</v>
      </c>
      <c r="P1158" t="s">
        <v>26</v>
      </c>
      <c r="Q1158" t="s">
        <v>2348</v>
      </c>
      <c r="R1158" s="13">
        <v>14</v>
      </c>
      <c r="S1158" s="13">
        <v>1</v>
      </c>
      <c r="T1158" s="21">
        <v>1</v>
      </c>
      <c r="V1158" t="s">
        <v>2154</v>
      </c>
      <c r="W1158" t="s">
        <v>17596</v>
      </c>
      <c r="X1158" s="20" t="str">
        <f>+IF(V1158="","-",CONCATENATE(V1158,"_",W1158))</f>
        <v>FINES_R02</v>
      </c>
      <c r="Y1158" s="59">
        <v>0.50199085474014282</v>
      </c>
      <c r="Z1158" t="s">
        <v>134</v>
      </c>
      <c r="AA1158" t="s">
        <v>2393</v>
      </c>
      <c r="AB1158" t="str">
        <f>+IF(W1158="","-",IF(W1158="UNICO","CENSO","MUESTRA"))</f>
        <v>MUESTRA</v>
      </c>
      <c r="AC1158" t="s">
        <v>2397</v>
      </c>
      <c r="AD1158" t="s">
        <v>11796</v>
      </c>
      <c r="AF1158">
        <f>+COUNTIF(Piloto!C:C,MARCO!A1158)</f>
        <v>0</v>
      </c>
    </row>
    <row r="1159" spans="1:32" x14ac:dyDescent="0.25">
      <c r="A1159" s="5" t="str">
        <f t="shared" si="18"/>
        <v>R 2 - D 111 - 454 - 4524</v>
      </c>
      <c r="B1159" s="23" t="s">
        <v>2347</v>
      </c>
      <c r="C1159" t="s">
        <v>246</v>
      </c>
      <c r="D1159" t="s">
        <v>575</v>
      </c>
      <c r="E1159" t="s">
        <v>1794</v>
      </c>
      <c r="F1159" t="s">
        <v>134</v>
      </c>
      <c r="G1159" t="s">
        <v>134</v>
      </c>
      <c r="H1159" t="s">
        <v>5407</v>
      </c>
      <c r="I1159" t="s">
        <v>20</v>
      </c>
      <c r="J1159" t="s">
        <v>2349</v>
      </c>
      <c r="K1159" t="s">
        <v>21</v>
      </c>
      <c r="M1159" t="s">
        <v>5408</v>
      </c>
      <c r="N1159" t="s">
        <v>22</v>
      </c>
      <c r="O1159" t="s">
        <v>23</v>
      </c>
      <c r="P1159" t="s">
        <v>26</v>
      </c>
      <c r="Q1159" t="s">
        <v>2348</v>
      </c>
      <c r="R1159" s="13">
        <v>21</v>
      </c>
      <c r="S1159" s="13">
        <v>1</v>
      </c>
      <c r="T1159" s="21">
        <v>1</v>
      </c>
      <c r="V1159" t="s">
        <v>2154</v>
      </c>
      <c r="W1159" t="s">
        <v>17596</v>
      </c>
      <c r="X1159" s="20" t="str">
        <f>+IF(V1159="","-",CONCATENATE(V1159,"_",W1159))</f>
        <v>FINES_R02</v>
      </c>
      <c r="Y1159" s="59">
        <v>0.50466048717498779</v>
      </c>
      <c r="Z1159" t="s">
        <v>134</v>
      </c>
      <c r="AA1159" t="s">
        <v>2393</v>
      </c>
      <c r="AB1159" t="str">
        <f>+IF(W1159="","-",IF(W1159="UNICO","CENSO","MUESTRA"))</f>
        <v>MUESTRA</v>
      </c>
      <c r="AC1159" t="s">
        <v>2398</v>
      </c>
      <c r="AD1159" t="s">
        <v>5409</v>
      </c>
      <c r="AF1159">
        <f>+COUNTIF(Piloto!C:C,MARCO!A1159)</f>
        <v>0</v>
      </c>
    </row>
    <row r="1160" spans="1:32" x14ac:dyDescent="0.25">
      <c r="A1160" s="5" t="str">
        <f t="shared" si="18"/>
        <v>R 2 - D 62 - 456 - 4003</v>
      </c>
      <c r="B1160" s="23" t="s">
        <v>2347</v>
      </c>
      <c r="C1160" t="s">
        <v>246</v>
      </c>
      <c r="D1160" t="s">
        <v>958</v>
      </c>
      <c r="E1160" t="s">
        <v>959</v>
      </c>
      <c r="F1160" t="s">
        <v>134</v>
      </c>
      <c r="G1160" t="s">
        <v>134</v>
      </c>
      <c r="H1160" t="s">
        <v>5881</v>
      </c>
      <c r="I1160" t="s">
        <v>20</v>
      </c>
      <c r="J1160" t="s">
        <v>2349</v>
      </c>
      <c r="K1160" t="s">
        <v>21</v>
      </c>
      <c r="M1160" t="s">
        <v>5882</v>
      </c>
      <c r="N1160" t="s">
        <v>22</v>
      </c>
      <c r="O1160" t="s">
        <v>23</v>
      </c>
      <c r="P1160" t="s">
        <v>26</v>
      </c>
      <c r="Q1160" t="s">
        <v>2348</v>
      </c>
      <c r="R1160" s="13">
        <v>11</v>
      </c>
      <c r="S1160" s="13">
        <v>1</v>
      </c>
      <c r="T1160" s="21">
        <v>1</v>
      </c>
      <c r="V1160" t="s">
        <v>2154</v>
      </c>
      <c r="W1160" t="s">
        <v>17596</v>
      </c>
      <c r="X1160" s="20" t="str">
        <f>+IF(V1160="","-",CONCATENATE(V1160,"_",W1160))</f>
        <v>FINES_R02</v>
      </c>
      <c r="Y1160" s="59">
        <v>0.51001125574111938</v>
      </c>
      <c r="Z1160" t="s">
        <v>134</v>
      </c>
      <c r="AA1160" t="s">
        <v>2393</v>
      </c>
      <c r="AB1160" t="str">
        <f>+IF(W1160="","-",IF(W1160="UNICO","CENSO","MUESTRA"))</f>
        <v>MUESTRA</v>
      </c>
      <c r="AC1160" t="s">
        <v>2398</v>
      </c>
      <c r="AD1160" t="s">
        <v>5883</v>
      </c>
      <c r="AF1160">
        <f>+COUNTIF(Piloto!C:C,MARCO!A1160)</f>
        <v>0</v>
      </c>
    </row>
    <row r="1161" spans="1:32" x14ac:dyDescent="0.25">
      <c r="A1161" s="5" t="str">
        <f t="shared" si="18"/>
        <v>R 2 - D 62 - 454 - 1760</v>
      </c>
      <c r="B1161" s="23" t="s">
        <v>2347</v>
      </c>
      <c r="C1161" t="s">
        <v>246</v>
      </c>
      <c r="D1161" t="s">
        <v>958</v>
      </c>
      <c r="E1161" t="s">
        <v>959</v>
      </c>
      <c r="F1161" t="s">
        <v>134</v>
      </c>
      <c r="G1161" t="s">
        <v>134</v>
      </c>
      <c r="H1161" t="s">
        <v>5954</v>
      </c>
      <c r="I1161" t="s">
        <v>20</v>
      </c>
      <c r="J1161" t="s">
        <v>2349</v>
      </c>
      <c r="K1161" t="s">
        <v>21</v>
      </c>
      <c r="M1161" t="s">
        <v>5955</v>
      </c>
      <c r="N1161" t="s">
        <v>22</v>
      </c>
      <c r="O1161" t="s">
        <v>23</v>
      </c>
      <c r="P1161" t="s">
        <v>26</v>
      </c>
      <c r="Q1161" t="s">
        <v>2348</v>
      </c>
      <c r="R1161" s="13">
        <v>42</v>
      </c>
      <c r="S1161" s="13">
        <v>2</v>
      </c>
      <c r="T1161" s="21">
        <v>1</v>
      </c>
      <c r="V1161" t="s">
        <v>2154</v>
      </c>
      <c r="W1161" t="s">
        <v>17596</v>
      </c>
      <c r="X1161" s="20" t="str">
        <f>+IF(V1161="","-",CONCATENATE(V1161,"_",W1161))</f>
        <v>FINES_R02</v>
      </c>
      <c r="Y1161" s="59">
        <v>0.52332472801208496</v>
      </c>
      <c r="Z1161" t="s">
        <v>134</v>
      </c>
      <c r="AA1161" t="s">
        <v>2393</v>
      </c>
      <c r="AB1161" t="str">
        <f>+IF(W1161="","-",IF(W1161="UNICO","CENSO","MUESTRA"))</f>
        <v>MUESTRA</v>
      </c>
      <c r="AC1161" t="s">
        <v>2397</v>
      </c>
      <c r="AD1161" t="s">
        <v>5956</v>
      </c>
      <c r="AF1161">
        <f>+COUNTIF(Piloto!C:C,MARCO!A1161)</f>
        <v>0</v>
      </c>
    </row>
    <row r="1162" spans="1:32" x14ac:dyDescent="0.25">
      <c r="A1162" s="5" t="str">
        <f t="shared" si="18"/>
        <v>R 2 - D 111 - 453 - 1881</v>
      </c>
      <c r="B1162" s="23" t="s">
        <v>2347</v>
      </c>
      <c r="C1162" t="s">
        <v>246</v>
      </c>
      <c r="D1162" t="s">
        <v>575</v>
      </c>
      <c r="E1162" t="s">
        <v>1794</v>
      </c>
      <c r="F1162" t="s">
        <v>134</v>
      </c>
      <c r="G1162" t="s">
        <v>134</v>
      </c>
      <c r="H1162" t="s">
        <v>5273</v>
      </c>
      <c r="I1162" t="s">
        <v>20</v>
      </c>
      <c r="J1162" t="s">
        <v>2349</v>
      </c>
      <c r="K1162" t="s">
        <v>21</v>
      </c>
      <c r="M1162" t="s">
        <v>5274</v>
      </c>
      <c r="N1162" t="s">
        <v>22</v>
      </c>
      <c r="O1162" t="s">
        <v>23</v>
      </c>
      <c r="P1162" t="s">
        <v>26</v>
      </c>
      <c r="Q1162" t="s">
        <v>2348</v>
      </c>
      <c r="R1162" s="13">
        <v>52</v>
      </c>
      <c r="S1162" s="13">
        <v>4</v>
      </c>
      <c r="T1162" s="21">
        <v>1</v>
      </c>
      <c r="V1162" t="s">
        <v>2154</v>
      </c>
      <c r="W1162" t="s">
        <v>17596</v>
      </c>
      <c r="X1162" s="20" t="str">
        <f>+IF(V1162="","-",CONCATENATE(V1162,"_",W1162))</f>
        <v>FINES_R02</v>
      </c>
      <c r="Y1162" s="59">
        <v>0.52674013376235962</v>
      </c>
      <c r="Z1162" t="s">
        <v>134</v>
      </c>
      <c r="AA1162" t="s">
        <v>2393</v>
      </c>
      <c r="AB1162" t="str">
        <f>+IF(W1162="","-",IF(W1162="UNICO","CENSO","MUESTRA"))</f>
        <v>MUESTRA</v>
      </c>
      <c r="AC1162" t="s">
        <v>2398</v>
      </c>
      <c r="AD1162" t="s">
        <v>5275</v>
      </c>
      <c r="AF1162">
        <f>+COUNTIF(Piloto!C:C,MARCO!A1162)</f>
        <v>0</v>
      </c>
    </row>
    <row r="1163" spans="1:32" x14ac:dyDescent="0.25">
      <c r="A1163" s="5" t="str">
        <f t="shared" si="18"/>
        <v>R 2 - D 62 - 456 - 3981</v>
      </c>
      <c r="B1163" s="23" t="s">
        <v>2347</v>
      </c>
      <c r="C1163" t="s">
        <v>246</v>
      </c>
      <c r="D1163" t="s">
        <v>958</v>
      </c>
      <c r="E1163" t="s">
        <v>959</v>
      </c>
      <c r="F1163" t="s">
        <v>134</v>
      </c>
      <c r="G1163" t="s">
        <v>134</v>
      </c>
      <c r="H1163" t="s">
        <v>5869</v>
      </c>
      <c r="I1163" t="s">
        <v>20</v>
      </c>
      <c r="J1163" t="s">
        <v>2349</v>
      </c>
      <c r="K1163" t="s">
        <v>21</v>
      </c>
      <c r="M1163" t="s">
        <v>5870</v>
      </c>
      <c r="N1163" t="s">
        <v>22</v>
      </c>
      <c r="O1163" t="s">
        <v>23</v>
      </c>
      <c r="P1163" t="s">
        <v>26</v>
      </c>
      <c r="Q1163" t="s">
        <v>2348</v>
      </c>
      <c r="R1163" s="13">
        <v>26</v>
      </c>
      <c r="S1163" s="13">
        <v>1</v>
      </c>
      <c r="T1163" s="21">
        <v>1</v>
      </c>
      <c r="V1163" t="s">
        <v>2154</v>
      </c>
      <c r="W1163" t="s">
        <v>17596</v>
      </c>
      <c r="X1163" s="20" t="str">
        <f>+IF(V1163="","-",CONCATENATE(V1163,"_",W1163))</f>
        <v>FINES_R02</v>
      </c>
      <c r="Y1163" s="59">
        <v>0.52897751331329346</v>
      </c>
      <c r="Z1163" t="s">
        <v>134</v>
      </c>
      <c r="AA1163" t="s">
        <v>2393</v>
      </c>
      <c r="AB1163" t="str">
        <f>+IF(W1163="","-",IF(W1163="UNICO","CENSO","MUESTRA"))</f>
        <v>MUESTRA</v>
      </c>
      <c r="AC1163" t="s">
        <v>2397</v>
      </c>
      <c r="AD1163" t="s">
        <v>5871</v>
      </c>
      <c r="AF1163">
        <f>+COUNTIF(Piloto!C:C,MARCO!A1163)</f>
        <v>0</v>
      </c>
    </row>
    <row r="1164" spans="1:32" x14ac:dyDescent="0.25">
      <c r="A1164" s="5" t="str">
        <f t="shared" si="18"/>
        <v>R 2 - D 5 - 458 - 0511</v>
      </c>
      <c r="B1164" s="23" t="s">
        <v>2347</v>
      </c>
      <c r="C1164" t="s">
        <v>246</v>
      </c>
      <c r="D1164" t="s">
        <v>243</v>
      </c>
      <c r="E1164" t="s">
        <v>245</v>
      </c>
      <c r="F1164" t="s">
        <v>134</v>
      </c>
      <c r="G1164" t="s">
        <v>134</v>
      </c>
      <c r="H1164" t="s">
        <v>5499</v>
      </c>
      <c r="I1164" t="s">
        <v>20</v>
      </c>
      <c r="J1164" t="s">
        <v>2349</v>
      </c>
      <c r="K1164" t="s">
        <v>21</v>
      </c>
      <c r="M1164" t="s">
        <v>2186</v>
      </c>
      <c r="N1164" t="s">
        <v>22</v>
      </c>
      <c r="O1164" t="s">
        <v>23</v>
      </c>
      <c r="P1164" t="s">
        <v>26</v>
      </c>
      <c r="Q1164" t="s">
        <v>2348</v>
      </c>
      <c r="R1164" s="13">
        <v>50</v>
      </c>
      <c r="S1164" s="13">
        <v>2</v>
      </c>
      <c r="T1164" s="21">
        <v>1</v>
      </c>
      <c r="V1164" t="s">
        <v>2154</v>
      </c>
      <c r="W1164" t="s">
        <v>17596</v>
      </c>
      <c r="X1164" s="20" t="str">
        <f>+IF(V1164="","-",CONCATENATE(V1164,"_",W1164))</f>
        <v>FINES_R02</v>
      </c>
      <c r="Y1164" s="59">
        <v>0.53325366973876953</v>
      </c>
      <c r="Z1164" t="s">
        <v>134</v>
      </c>
      <c r="AA1164" t="s">
        <v>2393</v>
      </c>
      <c r="AB1164" t="str">
        <f>+IF(W1164="","-",IF(W1164="UNICO","CENSO","MUESTRA"))</f>
        <v>MUESTRA</v>
      </c>
      <c r="AC1164" t="s">
        <v>2397</v>
      </c>
      <c r="AD1164" t="s">
        <v>5500</v>
      </c>
      <c r="AF1164">
        <f>+COUNTIF(Piloto!C:C,MARCO!A1164)</f>
        <v>0</v>
      </c>
    </row>
    <row r="1165" spans="1:32" x14ac:dyDescent="0.25">
      <c r="A1165" s="5" t="str">
        <f t="shared" si="18"/>
        <v>R 2 - D 5 - 458 - 4598</v>
      </c>
      <c r="B1165" s="23" t="s">
        <v>2347</v>
      </c>
      <c r="C1165" t="s">
        <v>246</v>
      </c>
      <c r="D1165" t="s">
        <v>243</v>
      </c>
      <c r="E1165" t="s">
        <v>245</v>
      </c>
      <c r="F1165" t="s">
        <v>134</v>
      </c>
      <c r="G1165" t="s">
        <v>134</v>
      </c>
      <c r="H1165" t="s">
        <v>5643</v>
      </c>
      <c r="I1165" t="s">
        <v>20</v>
      </c>
      <c r="J1165" t="s">
        <v>2349</v>
      </c>
      <c r="K1165" t="s">
        <v>21</v>
      </c>
      <c r="M1165" t="s">
        <v>5644</v>
      </c>
      <c r="N1165" t="s">
        <v>22</v>
      </c>
      <c r="O1165" t="s">
        <v>23</v>
      </c>
      <c r="P1165" t="s">
        <v>26</v>
      </c>
      <c r="Q1165" t="s">
        <v>2348</v>
      </c>
      <c r="R1165" s="13">
        <v>21</v>
      </c>
      <c r="S1165" s="13">
        <v>1</v>
      </c>
      <c r="T1165" s="21">
        <v>1</v>
      </c>
      <c r="V1165" t="s">
        <v>2154</v>
      </c>
      <c r="W1165" t="s">
        <v>17596</v>
      </c>
      <c r="X1165" s="20" t="str">
        <f>+IF(V1165="","-",CONCATENATE(V1165,"_",W1165))</f>
        <v>FINES_R02</v>
      </c>
      <c r="Y1165" s="59">
        <v>0.54137647151947021</v>
      </c>
      <c r="Z1165" t="s">
        <v>134</v>
      </c>
      <c r="AA1165" t="s">
        <v>2393</v>
      </c>
      <c r="AB1165" t="str">
        <f>+IF(W1165="","-",IF(W1165="UNICO","CENSO","MUESTRA"))</f>
        <v>MUESTRA</v>
      </c>
      <c r="AC1165" t="s">
        <v>2398</v>
      </c>
      <c r="AD1165" t="s">
        <v>5645</v>
      </c>
      <c r="AF1165">
        <f>+COUNTIF(Piloto!C:C,MARCO!A1165)</f>
        <v>0</v>
      </c>
    </row>
    <row r="1166" spans="1:32" x14ac:dyDescent="0.25">
      <c r="A1166" s="5" t="str">
        <f t="shared" si="18"/>
        <v>R 2 - D 111 - 452 - 4366</v>
      </c>
      <c r="B1166" s="23" t="s">
        <v>2347</v>
      </c>
      <c r="C1166" t="s">
        <v>246</v>
      </c>
      <c r="D1166" t="s">
        <v>575</v>
      </c>
      <c r="E1166" t="s">
        <v>1794</v>
      </c>
      <c r="F1166" t="s">
        <v>134</v>
      </c>
      <c r="G1166" t="s">
        <v>134</v>
      </c>
      <c r="H1166" t="s">
        <v>5397</v>
      </c>
      <c r="I1166" t="s">
        <v>20</v>
      </c>
      <c r="J1166" t="s">
        <v>2349</v>
      </c>
      <c r="K1166" t="s">
        <v>21</v>
      </c>
      <c r="M1166" t="s">
        <v>5398</v>
      </c>
      <c r="N1166" t="s">
        <v>22</v>
      </c>
      <c r="O1166" t="s">
        <v>23</v>
      </c>
      <c r="P1166" t="s">
        <v>26</v>
      </c>
      <c r="Q1166" t="s">
        <v>2348</v>
      </c>
      <c r="R1166" s="13">
        <v>19</v>
      </c>
      <c r="S1166" s="13">
        <v>1</v>
      </c>
      <c r="T1166" s="21">
        <v>1</v>
      </c>
      <c r="V1166" t="s">
        <v>2154</v>
      </c>
      <c r="W1166" t="s">
        <v>17596</v>
      </c>
      <c r="X1166" s="20" t="str">
        <f>+IF(V1166="","-",CONCATENATE(V1166,"_",W1166))</f>
        <v>FINES_R02</v>
      </c>
      <c r="Y1166" s="59">
        <v>0.5446622371673584</v>
      </c>
      <c r="Z1166" t="s">
        <v>134</v>
      </c>
      <c r="AA1166" t="s">
        <v>2393</v>
      </c>
      <c r="AB1166" t="str">
        <f>+IF(W1166="","-",IF(W1166="UNICO","CENSO","MUESTRA"))</f>
        <v>MUESTRA</v>
      </c>
      <c r="AC1166" t="s">
        <v>2397</v>
      </c>
      <c r="AD1166" t="s">
        <v>5399</v>
      </c>
      <c r="AF1166">
        <f>+COUNTIF(Piloto!C:C,MARCO!A1166)</f>
        <v>0</v>
      </c>
    </row>
    <row r="1167" spans="1:32" x14ac:dyDescent="0.25">
      <c r="A1167" s="5" t="str">
        <f t="shared" si="18"/>
        <v>R 2 - D 5 - 458 - 3952</v>
      </c>
      <c r="B1167" s="23" t="s">
        <v>2347</v>
      </c>
      <c r="C1167" t="s">
        <v>246</v>
      </c>
      <c r="D1167" t="s">
        <v>243</v>
      </c>
      <c r="E1167" t="s">
        <v>245</v>
      </c>
      <c r="F1167" t="s">
        <v>134</v>
      </c>
      <c r="G1167" t="s">
        <v>134</v>
      </c>
      <c r="H1167" t="s">
        <v>5583</v>
      </c>
      <c r="I1167" t="s">
        <v>20</v>
      </c>
      <c r="J1167" t="s">
        <v>2349</v>
      </c>
      <c r="K1167" t="s">
        <v>21</v>
      </c>
      <c r="M1167" t="s">
        <v>5584</v>
      </c>
      <c r="N1167" t="s">
        <v>22</v>
      </c>
      <c r="O1167" t="s">
        <v>23</v>
      </c>
      <c r="P1167" t="s">
        <v>26</v>
      </c>
      <c r="Q1167" t="s">
        <v>2348</v>
      </c>
      <c r="R1167" s="13">
        <v>28</v>
      </c>
      <c r="S1167" s="13">
        <v>1</v>
      </c>
      <c r="T1167" s="21">
        <v>1</v>
      </c>
      <c r="V1167" t="s">
        <v>2154</v>
      </c>
      <c r="W1167" t="s">
        <v>17596</v>
      </c>
      <c r="X1167" s="20" t="str">
        <f>+IF(V1167="","-",CONCATENATE(V1167,"_",W1167))</f>
        <v>FINES_R02</v>
      </c>
      <c r="Y1167" s="59">
        <v>0.5491454005241394</v>
      </c>
      <c r="Z1167" t="s">
        <v>134</v>
      </c>
      <c r="AA1167" t="s">
        <v>2393</v>
      </c>
      <c r="AB1167" t="str">
        <f>+IF(W1167="","-",IF(W1167="UNICO","CENSO","MUESTRA"))</f>
        <v>MUESTRA</v>
      </c>
      <c r="AC1167" t="s">
        <v>2398</v>
      </c>
      <c r="AD1167" t="s">
        <v>5585</v>
      </c>
      <c r="AF1167">
        <f>+COUNTIF(Piloto!C:C,MARCO!A1167)</f>
        <v>0</v>
      </c>
    </row>
    <row r="1168" spans="1:32" x14ac:dyDescent="0.25">
      <c r="A1168" s="5" t="str">
        <f t="shared" si="18"/>
        <v>R 2 - D 5 - 458 - 1326</v>
      </c>
      <c r="B1168" s="23" t="s">
        <v>2347</v>
      </c>
      <c r="C1168" t="s">
        <v>246</v>
      </c>
      <c r="D1168" t="s">
        <v>243</v>
      </c>
      <c r="E1168" t="s">
        <v>245</v>
      </c>
      <c r="F1168" t="s">
        <v>134</v>
      </c>
      <c r="G1168" t="s">
        <v>134</v>
      </c>
      <c r="H1168" t="s">
        <v>5458</v>
      </c>
      <c r="I1168" t="s">
        <v>20</v>
      </c>
      <c r="J1168" t="s">
        <v>2349</v>
      </c>
      <c r="K1168" t="s">
        <v>21</v>
      </c>
      <c r="M1168" t="s">
        <v>2187</v>
      </c>
      <c r="N1168" t="s">
        <v>22</v>
      </c>
      <c r="O1168" t="s">
        <v>23</v>
      </c>
      <c r="P1168" t="s">
        <v>26</v>
      </c>
      <c r="Q1168" t="s">
        <v>2348</v>
      </c>
      <c r="R1168" s="13">
        <v>30</v>
      </c>
      <c r="S1168" s="13">
        <v>1</v>
      </c>
      <c r="T1168" s="21">
        <v>1</v>
      </c>
      <c r="V1168" t="s">
        <v>2154</v>
      </c>
      <c r="W1168" t="s">
        <v>17596</v>
      </c>
      <c r="X1168" s="20" t="str">
        <f>+IF(V1168="","-",CONCATENATE(V1168,"_",W1168))</f>
        <v>FINES_R02</v>
      </c>
      <c r="Y1168" s="59">
        <v>0.55096161365509033</v>
      </c>
      <c r="Z1168" t="s">
        <v>134</v>
      </c>
      <c r="AA1168" t="s">
        <v>2393</v>
      </c>
      <c r="AB1168" t="str">
        <f>+IF(W1168="","-",IF(W1168="UNICO","CENSO","MUESTRA"))</f>
        <v>MUESTRA</v>
      </c>
      <c r="AC1168" t="s">
        <v>2398</v>
      </c>
      <c r="AD1168" t="s">
        <v>5459</v>
      </c>
      <c r="AF1168">
        <f>+COUNTIF(Piloto!C:C,MARCO!A1168)</f>
        <v>0</v>
      </c>
    </row>
    <row r="1169" spans="1:32" x14ac:dyDescent="0.25">
      <c r="A1169" s="5" t="str">
        <f t="shared" si="18"/>
        <v>R 2 - D 5 - 458 - 0535</v>
      </c>
      <c r="B1169" s="23" t="s">
        <v>2347</v>
      </c>
      <c r="C1169" t="s">
        <v>246</v>
      </c>
      <c r="D1169" t="s">
        <v>243</v>
      </c>
      <c r="E1169" t="s">
        <v>245</v>
      </c>
      <c r="F1169" t="s">
        <v>134</v>
      </c>
      <c r="G1169" t="s">
        <v>134</v>
      </c>
      <c r="H1169" t="s">
        <v>5530</v>
      </c>
      <c r="I1169" t="s">
        <v>20</v>
      </c>
      <c r="J1169" t="s">
        <v>2349</v>
      </c>
      <c r="K1169" t="s">
        <v>21</v>
      </c>
      <c r="M1169" t="s">
        <v>5531</v>
      </c>
      <c r="N1169" t="s">
        <v>22</v>
      </c>
      <c r="O1169" t="s">
        <v>23</v>
      </c>
      <c r="P1169" t="s">
        <v>26</v>
      </c>
      <c r="Q1169" t="s">
        <v>2348</v>
      </c>
      <c r="R1169" s="13">
        <v>63</v>
      </c>
      <c r="S1169" s="13">
        <v>3</v>
      </c>
      <c r="T1169" s="21">
        <v>1</v>
      </c>
      <c r="V1169" t="s">
        <v>2154</v>
      </c>
      <c r="W1169" t="s">
        <v>17596</v>
      </c>
      <c r="X1169" s="20" t="str">
        <f>+IF(V1169="","-",CONCATENATE(V1169,"_",W1169))</f>
        <v>FINES_R02</v>
      </c>
      <c r="Y1169" s="59">
        <v>0.55561381578445435</v>
      </c>
      <c r="Z1169" t="s">
        <v>134</v>
      </c>
      <c r="AA1169" t="s">
        <v>2393</v>
      </c>
      <c r="AB1169" t="str">
        <f>+IF(W1169="","-",IF(W1169="UNICO","CENSO","MUESTRA"))</f>
        <v>MUESTRA</v>
      </c>
      <c r="AC1169" t="s">
        <v>2398</v>
      </c>
      <c r="AD1169" t="s">
        <v>5532</v>
      </c>
      <c r="AF1169">
        <f>+COUNTIF(Piloto!C:C,MARCO!A1169)</f>
        <v>0</v>
      </c>
    </row>
    <row r="1170" spans="1:32" x14ac:dyDescent="0.25">
      <c r="A1170" s="5" t="str">
        <f t="shared" si="18"/>
        <v>R 2 - D 5 - 458 - 3282</v>
      </c>
      <c r="B1170" s="23" t="s">
        <v>2347</v>
      </c>
      <c r="C1170" t="s">
        <v>246</v>
      </c>
      <c r="D1170" t="s">
        <v>243</v>
      </c>
      <c r="E1170" t="s">
        <v>245</v>
      </c>
      <c r="F1170" t="s">
        <v>134</v>
      </c>
      <c r="G1170" t="s">
        <v>134</v>
      </c>
      <c r="H1170" t="s">
        <v>5507</v>
      </c>
      <c r="I1170" t="s">
        <v>20</v>
      </c>
      <c r="J1170" t="s">
        <v>2349</v>
      </c>
      <c r="K1170" t="s">
        <v>21</v>
      </c>
      <c r="M1170" t="s">
        <v>5508</v>
      </c>
      <c r="N1170" t="s">
        <v>22</v>
      </c>
      <c r="O1170" t="s">
        <v>23</v>
      </c>
      <c r="P1170" t="s">
        <v>26</v>
      </c>
      <c r="Q1170" t="s">
        <v>2348</v>
      </c>
      <c r="R1170" s="13">
        <v>23</v>
      </c>
      <c r="S1170" s="13">
        <v>1</v>
      </c>
      <c r="T1170" s="21">
        <v>1</v>
      </c>
      <c r="V1170" t="s">
        <v>2154</v>
      </c>
      <c r="W1170" t="s">
        <v>17596</v>
      </c>
      <c r="X1170" s="20" t="str">
        <f>+IF(V1170="","-",CONCATENATE(V1170,"_",W1170))</f>
        <v>FINES_R02</v>
      </c>
      <c r="Y1170" s="59">
        <v>0.55870974063873291</v>
      </c>
      <c r="Z1170" t="s">
        <v>134</v>
      </c>
      <c r="AA1170" t="s">
        <v>2393</v>
      </c>
      <c r="AB1170" t="str">
        <f>+IF(W1170="","-",IF(W1170="UNICO","CENSO","MUESTRA"))</f>
        <v>MUESTRA</v>
      </c>
      <c r="AC1170" t="s">
        <v>2398</v>
      </c>
      <c r="AD1170" t="s">
        <v>5509</v>
      </c>
      <c r="AF1170">
        <f>+COUNTIF(Piloto!C:C,MARCO!A1170)</f>
        <v>0</v>
      </c>
    </row>
    <row r="1171" spans="1:32" x14ac:dyDescent="0.25">
      <c r="A1171" s="5" t="str">
        <f t="shared" si="18"/>
        <v>R 2 - D 5 - 458 - 4631</v>
      </c>
      <c r="B1171" s="23" t="s">
        <v>2347</v>
      </c>
      <c r="C1171" t="s">
        <v>246</v>
      </c>
      <c r="D1171" t="s">
        <v>243</v>
      </c>
      <c r="E1171" t="s">
        <v>245</v>
      </c>
      <c r="F1171" t="s">
        <v>134</v>
      </c>
      <c r="G1171" t="s">
        <v>134</v>
      </c>
      <c r="H1171" t="s">
        <v>11692</v>
      </c>
      <c r="I1171" t="s">
        <v>20</v>
      </c>
      <c r="J1171" t="s">
        <v>2349</v>
      </c>
      <c r="K1171" t="s">
        <v>21</v>
      </c>
      <c r="M1171" t="s">
        <v>1951</v>
      </c>
      <c r="N1171" t="s">
        <v>22</v>
      </c>
      <c r="O1171" t="s">
        <v>23</v>
      </c>
      <c r="P1171" t="s">
        <v>26</v>
      </c>
      <c r="Q1171" t="s">
        <v>2348</v>
      </c>
      <c r="R1171" s="13">
        <v>22</v>
      </c>
      <c r="S1171" s="13">
        <v>1</v>
      </c>
      <c r="T1171" s="21">
        <v>1</v>
      </c>
      <c r="V1171" t="s">
        <v>2154</v>
      </c>
      <c r="W1171" t="s">
        <v>17596</v>
      </c>
      <c r="X1171" s="20" t="str">
        <f>+IF(V1171="","-",CONCATENATE(V1171,"_",W1171))</f>
        <v>FINES_R02</v>
      </c>
      <c r="Y1171" s="59">
        <v>0.56000000000000005</v>
      </c>
      <c r="Z1171" t="s">
        <v>134</v>
      </c>
      <c r="AA1171" t="s">
        <v>2393</v>
      </c>
      <c r="AB1171" t="str">
        <f>+IF(W1171="","-",IF(W1171="UNICO","CENSO","MUESTRA"))</f>
        <v>MUESTRA</v>
      </c>
      <c r="AC1171" t="s">
        <v>2397</v>
      </c>
      <c r="AD1171" t="s">
        <v>11693</v>
      </c>
      <c r="AF1171">
        <f>+COUNTIF(Piloto!C:C,MARCO!A1171)</f>
        <v>0</v>
      </c>
    </row>
    <row r="1172" spans="1:32" x14ac:dyDescent="0.25">
      <c r="A1172" s="5" t="str">
        <f t="shared" si="18"/>
        <v>R 2 - D 62 - 454 - 0459</v>
      </c>
      <c r="B1172" s="23" t="s">
        <v>2347</v>
      </c>
      <c r="C1172" t="s">
        <v>246</v>
      </c>
      <c r="D1172" t="s">
        <v>958</v>
      </c>
      <c r="E1172" t="s">
        <v>959</v>
      </c>
      <c r="F1172" t="s">
        <v>134</v>
      </c>
      <c r="G1172" t="s">
        <v>134</v>
      </c>
      <c r="H1172" t="s">
        <v>11798</v>
      </c>
      <c r="I1172" t="s">
        <v>20</v>
      </c>
      <c r="J1172" t="s">
        <v>2349</v>
      </c>
      <c r="K1172" t="s">
        <v>21</v>
      </c>
      <c r="M1172" t="s">
        <v>6980</v>
      </c>
      <c r="N1172" t="s">
        <v>22</v>
      </c>
      <c r="O1172" t="s">
        <v>23</v>
      </c>
      <c r="P1172" t="s">
        <v>26</v>
      </c>
      <c r="Q1172" t="s">
        <v>2348</v>
      </c>
      <c r="R1172" s="13">
        <v>23</v>
      </c>
      <c r="S1172" s="13">
        <v>1</v>
      </c>
      <c r="T1172" s="21">
        <v>1</v>
      </c>
      <c r="V1172" t="s">
        <v>2154</v>
      </c>
      <c r="W1172" t="s">
        <v>17596</v>
      </c>
      <c r="X1172" s="20" t="str">
        <f>+IF(V1172="","-",CONCATENATE(V1172,"_",W1172))</f>
        <v>FINES_R02</v>
      </c>
      <c r="Y1172" s="59">
        <v>0.56086832284927368</v>
      </c>
      <c r="Z1172" t="s">
        <v>134</v>
      </c>
      <c r="AA1172" t="s">
        <v>2393</v>
      </c>
      <c r="AB1172" t="str">
        <f>+IF(W1172="","-",IF(W1172="UNICO","CENSO","MUESTRA"))</f>
        <v>MUESTRA</v>
      </c>
      <c r="AC1172" t="s">
        <v>2397</v>
      </c>
      <c r="AD1172" t="s">
        <v>11799</v>
      </c>
      <c r="AF1172">
        <f>+COUNTIF(Piloto!C:C,MARCO!A1172)</f>
        <v>0</v>
      </c>
    </row>
    <row r="1173" spans="1:32" x14ac:dyDescent="0.25">
      <c r="A1173" s="5" t="str">
        <f t="shared" si="18"/>
        <v>R 2 - D 5 - 451 - 4526</v>
      </c>
      <c r="B1173" s="23" t="s">
        <v>2347</v>
      </c>
      <c r="C1173" t="s">
        <v>246</v>
      </c>
      <c r="D1173" t="s">
        <v>243</v>
      </c>
      <c r="E1173" t="s">
        <v>245</v>
      </c>
      <c r="F1173" t="s">
        <v>134</v>
      </c>
      <c r="G1173" t="s">
        <v>134</v>
      </c>
      <c r="H1173" t="s">
        <v>5421</v>
      </c>
      <c r="I1173" t="s">
        <v>20</v>
      </c>
      <c r="J1173" t="s">
        <v>2349</v>
      </c>
      <c r="K1173" t="s">
        <v>21</v>
      </c>
      <c r="M1173" t="s">
        <v>5422</v>
      </c>
      <c r="N1173" t="s">
        <v>22</v>
      </c>
      <c r="O1173" t="s">
        <v>23</v>
      </c>
      <c r="P1173" t="s">
        <v>26</v>
      </c>
      <c r="Q1173" t="s">
        <v>2348</v>
      </c>
      <c r="R1173" s="13">
        <v>89</v>
      </c>
      <c r="S1173" s="13">
        <v>4</v>
      </c>
      <c r="T1173" s="21">
        <v>1</v>
      </c>
      <c r="V1173" t="s">
        <v>2154</v>
      </c>
      <c r="W1173" t="s">
        <v>17596</v>
      </c>
      <c r="X1173" s="20" t="str">
        <f>+IF(V1173="","-",CONCATENATE(V1173,"_",W1173))</f>
        <v>FINES_R02</v>
      </c>
      <c r="Y1173" s="59">
        <v>0.56153380870819092</v>
      </c>
      <c r="Z1173" t="s">
        <v>134</v>
      </c>
      <c r="AA1173" t="s">
        <v>2393</v>
      </c>
      <c r="AB1173" t="str">
        <f>+IF(W1173="","-",IF(W1173="UNICO","CENSO","MUESTRA"))</f>
        <v>MUESTRA</v>
      </c>
      <c r="AC1173" t="s">
        <v>2397</v>
      </c>
      <c r="AD1173" t="s">
        <v>5423</v>
      </c>
      <c r="AF1173">
        <f>+COUNTIF(Piloto!C:C,MARCO!A1173)</f>
        <v>0</v>
      </c>
    </row>
    <row r="1174" spans="1:32" x14ac:dyDescent="0.25">
      <c r="A1174" s="5" t="str">
        <f t="shared" si="18"/>
        <v>R 2 - D 5 - 458 - 4526</v>
      </c>
      <c r="B1174" s="23" t="s">
        <v>2347</v>
      </c>
      <c r="C1174" t="s">
        <v>246</v>
      </c>
      <c r="D1174" t="s">
        <v>243</v>
      </c>
      <c r="E1174" t="s">
        <v>245</v>
      </c>
      <c r="F1174" t="s">
        <v>134</v>
      </c>
      <c r="G1174" t="s">
        <v>134</v>
      </c>
      <c r="H1174" t="s">
        <v>5663</v>
      </c>
      <c r="I1174" t="s">
        <v>20</v>
      </c>
      <c r="J1174" t="s">
        <v>2349</v>
      </c>
      <c r="K1174" t="s">
        <v>21</v>
      </c>
      <c r="M1174" t="s">
        <v>5422</v>
      </c>
      <c r="N1174" t="s">
        <v>22</v>
      </c>
      <c r="O1174" t="s">
        <v>23</v>
      </c>
      <c r="P1174" t="s">
        <v>26</v>
      </c>
      <c r="Q1174" t="s">
        <v>2348</v>
      </c>
      <c r="R1174" s="13">
        <v>29</v>
      </c>
      <c r="S1174" s="13">
        <v>1</v>
      </c>
      <c r="T1174" s="21">
        <v>1</v>
      </c>
      <c r="V1174" t="s">
        <v>2154</v>
      </c>
      <c r="W1174" t="s">
        <v>17596</v>
      </c>
      <c r="X1174" s="20" t="str">
        <f>+IF(V1174="","-",CONCATENATE(V1174,"_",W1174))</f>
        <v>FINES_R02</v>
      </c>
      <c r="Y1174" s="59">
        <v>0.56153380870819092</v>
      </c>
      <c r="Z1174" t="s">
        <v>134</v>
      </c>
      <c r="AA1174" t="s">
        <v>2393</v>
      </c>
      <c r="AB1174" t="str">
        <f>+IF(W1174="","-",IF(W1174="UNICO","CENSO","MUESTRA"))</f>
        <v>MUESTRA</v>
      </c>
      <c r="AC1174" t="s">
        <v>2397</v>
      </c>
      <c r="AD1174" t="s">
        <v>5423</v>
      </c>
      <c r="AF1174">
        <f>+COUNTIF(Piloto!C:C,MARCO!A1174)</f>
        <v>0</v>
      </c>
    </row>
    <row r="1175" spans="1:32" x14ac:dyDescent="0.25">
      <c r="A1175" s="5" t="str">
        <f t="shared" si="18"/>
        <v>R 2 - D 62 - 456 - 4140</v>
      </c>
      <c r="B1175" s="23" t="s">
        <v>2347</v>
      </c>
      <c r="C1175" t="s">
        <v>246</v>
      </c>
      <c r="D1175" t="s">
        <v>958</v>
      </c>
      <c r="E1175" t="s">
        <v>959</v>
      </c>
      <c r="F1175" t="s">
        <v>134</v>
      </c>
      <c r="G1175" t="s">
        <v>134</v>
      </c>
      <c r="H1175" t="s">
        <v>5915</v>
      </c>
      <c r="I1175" t="s">
        <v>20</v>
      </c>
      <c r="J1175" t="s">
        <v>2349</v>
      </c>
      <c r="K1175" t="s">
        <v>21</v>
      </c>
      <c r="M1175" t="s">
        <v>5916</v>
      </c>
      <c r="N1175" t="s">
        <v>22</v>
      </c>
      <c r="O1175" t="s">
        <v>23</v>
      </c>
      <c r="P1175" t="s">
        <v>26</v>
      </c>
      <c r="Q1175" t="s">
        <v>2348</v>
      </c>
      <c r="R1175" s="13">
        <v>8</v>
      </c>
      <c r="S1175" s="13">
        <v>1</v>
      </c>
      <c r="T1175" s="21">
        <v>1</v>
      </c>
      <c r="V1175" t="s">
        <v>2154</v>
      </c>
      <c r="W1175" t="s">
        <v>17596</v>
      </c>
      <c r="X1175" s="20" t="str">
        <f>+IF(V1175="","-",CONCATENATE(V1175,"_",W1175))</f>
        <v>FINES_R02</v>
      </c>
      <c r="Y1175" s="59">
        <v>0.56282889842987061</v>
      </c>
      <c r="Z1175" t="s">
        <v>134</v>
      </c>
      <c r="AA1175" t="s">
        <v>2393</v>
      </c>
      <c r="AB1175" t="str">
        <f>+IF(W1175="","-",IF(W1175="UNICO","CENSO","MUESTRA"))</f>
        <v>MUESTRA</v>
      </c>
      <c r="AC1175" t="s">
        <v>2398</v>
      </c>
      <c r="AD1175" t="s">
        <v>5917</v>
      </c>
      <c r="AF1175">
        <f>+COUNTIF(Piloto!C:C,MARCO!A1175)</f>
        <v>0</v>
      </c>
    </row>
    <row r="1176" spans="1:32" x14ac:dyDescent="0.25">
      <c r="A1176" s="5" t="str">
        <f t="shared" si="18"/>
        <v>R 2 - D 62 - 452 - 4140</v>
      </c>
      <c r="B1176" s="23" t="s">
        <v>2347</v>
      </c>
      <c r="C1176" t="s">
        <v>246</v>
      </c>
      <c r="D1176" t="s">
        <v>958</v>
      </c>
      <c r="E1176" t="s">
        <v>959</v>
      </c>
      <c r="F1176" t="s">
        <v>134</v>
      </c>
      <c r="G1176" t="s">
        <v>134</v>
      </c>
      <c r="H1176" t="s">
        <v>5939</v>
      </c>
      <c r="I1176" t="s">
        <v>20</v>
      </c>
      <c r="J1176" t="s">
        <v>2349</v>
      </c>
      <c r="K1176" t="s">
        <v>21</v>
      </c>
      <c r="M1176" t="s">
        <v>5916</v>
      </c>
      <c r="N1176" t="s">
        <v>22</v>
      </c>
      <c r="O1176" t="s">
        <v>23</v>
      </c>
      <c r="P1176" t="s">
        <v>26</v>
      </c>
      <c r="Q1176" t="s">
        <v>2348</v>
      </c>
      <c r="R1176" s="13">
        <v>38</v>
      </c>
      <c r="S1176" s="13">
        <v>2</v>
      </c>
      <c r="T1176" s="21">
        <v>1</v>
      </c>
      <c r="V1176" t="s">
        <v>2154</v>
      </c>
      <c r="W1176" t="s">
        <v>17596</v>
      </c>
      <c r="X1176" s="20" t="str">
        <f>+IF(V1176="","-",CONCATENATE(V1176,"_",W1176))</f>
        <v>FINES_R02</v>
      </c>
      <c r="Y1176" s="59">
        <v>0.56282889842987061</v>
      </c>
      <c r="Z1176" t="s">
        <v>134</v>
      </c>
      <c r="AA1176" t="s">
        <v>2393</v>
      </c>
      <c r="AB1176" t="str">
        <f>+IF(W1176="","-",IF(W1176="UNICO","CENSO","MUESTRA"))</f>
        <v>MUESTRA</v>
      </c>
      <c r="AC1176" t="s">
        <v>2397</v>
      </c>
      <c r="AD1176" t="s">
        <v>5917</v>
      </c>
      <c r="AF1176">
        <f>+COUNTIF(Piloto!C:C,MARCO!A1176)</f>
        <v>0</v>
      </c>
    </row>
    <row r="1177" spans="1:32" x14ac:dyDescent="0.25">
      <c r="A1177" s="5" t="str">
        <f t="shared" si="18"/>
        <v>R 2 - D 111 - 454 - 1588</v>
      </c>
      <c r="B1177" s="23" t="s">
        <v>2347</v>
      </c>
      <c r="C1177" t="s">
        <v>246</v>
      </c>
      <c r="D1177" t="s">
        <v>575</v>
      </c>
      <c r="E1177" t="s">
        <v>1794</v>
      </c>
      <c r="F1177" t="s">
        <v>134</v>
      </c>
      <c r="G1177" t="s">
        <v>134</v>
      </c>
      <c r="H1177" t="s">
        <v>5320</v>
      </c>
      <c r="I1177" t="s">
        <v>20</v>
      </c>
      <c r="J1177" t="s">
        <v>2349</v>
      </c>
      <c r="K1177" t="s">
        <v>21</v>
      </c>
      <c r="M1177" t="s">
        <v>5321</v>
      </c>
      <c r="N1177" t="s">
        <v>22</v>
      </c>
      <c r="O1177" t="s">
        <v>23</v>
      </c>
      <c r="P1177" t="s">
        <v>26</v>
      </c>
      <c r="Q1177" t="s">
        <v>2348</v>
      </c>
      <c r="R1177" s="13">
        <v>32</v>
      </c>
      <c r="S1177" s="13">
        <v>2</v>
      </c>
      <c r="T1177" s="21">
        <v>1</v>
      </c>
      <c r="V1177" t="s">
        <v>2154</v>
      </c>
      <c r="W1177" t="s">
        <v>17596</v>
      </c>
      <c r="X1177" s="20" t="str">
        <f>+IF(V1177="","-",CONCATENATE(V1177,"_",W1177))</f>
        <v>FINES_R02</v>
      </c>
      <c r="Y1177" s="59">
        <v>0.56329995393753052</v>
      </c>
      <c r="Z1177" t="s">
        <v>134</v>
      </c>
      <c r="AA1177" t="s">
        <v>2393</v>
      </c>
      <c r="AB1177" t="str">
        <f>+IF(W1177="","-",IF(W1177="UNICO","CENSO","MUESTRA"))</f>
        <v>MUESTRA</v>
      </c>
      <c r="AC1177" t="s">
        <v>2397</v>
      </c>
      <c r="AD1177" t="s">
        <v>5322</v>
      </c>
      <c r="AF1177">
        <f>+COUNTIF(Piloto!C:C,MARCO!A1177)</f>
        <v>0</v>
      </c>
    </row>
    <row r="1178" spans="1:32" x14ac:dyDescent="0.25">
      <c r="A1178" s="5" t="str">
        <f t="shared" si="18"/>
        <v>R 2 - D 62 - 461 - 4596</v>
      </c>
      <c r="B1178" s="23" t="s">
        <v>2347</v>
      </c>
      <c r="C1178" t="s">
        <v>246</v>
      </c>
      <c r="D1178" t="s">
        <v>958</v>
      </c>
      <c r="E1178" t="s">
        <v>959</v>
      </c>
      <c r="F1178" t="s">
        <v>134</v>
      </c>
      <c r="G1178" t="s">
        <v>134</v>
      </c>
      <c r="H1178" t="s">
        <v>11754</v>
      </c>
      <c r="I1178" t="s">
        <v>20</v>
      </c>
      <c r="J1178" t="s">
        <v>2349</v>
      </c>
      <c r="K1178" t="s">
        <v>21</v>
      </c>
      <c r="M1178" t="s">
        <v>11755</v>
      </c>
      <c r="N1178" t="s">
        <v>22</v>
      </c>
      <c r="O1178" t="s">
        <v>23</v>
      </c>
      <c r="P1178" t="s">
        <v>26</v>
      </c>
      <c r="Q1178" t="s">
        <v>2348</v>
      </c>
      <c r="R1178" s="13">
        <v>28</v>
      </c>
      <c r="S1178" s="13">
        <v>1</v>
      </c>
      <c r="T1178" s="21">
        <v>1</v>
      </c>
      <c r="V1178" t="s">
        <v>2154</v>
      </c>
      <c r="W1178" t="s">
        <v>17596</v>
      </c>
      <c r="X1178" s="20" t="str">
        <f>+IF(V1178="","-",CONCATENATE(V1178,"_",W1178))</f>
        <v>FINES_R02</v>
      </c>
      <c r="Y1178" s="59">
        <v>0.57605224847793579</v>
      </c>
      <c r="Z1178" t="s">
        <v>134</v>
      </c>
      <c r="AA1178" t="s">
        <v>2393</v>
      </c>
      <c r="AB1178" t="str">
        <f>+IF(W1178="","-",IF(W1178="UNICO","CENSO","MUESTRA"))</f>
        <v>MUESTRA</v>
      </c>
      <c r="AC1178" t="s">
        <v>2398</v>
      </c>
      <c r="AD1178" t="s">
        <v>11756</v>
      </c>
      <c r="AF1178">
        <f>+COUNTIF(Piloto!C:C,MARCO!A1178)</f>
        <v>0</v>
      </c>
    </row>
    <row r="1179" spans="1:32" x14ac:dyDescent="0.25">
      <c r="A1179" s="5" t="str">
        <f t="shared" si="18"/>
        <v>R 2 - D 111 - 452 - 3771</v>
      </c>
      <c r="B1179" s="23" t="s">
        <v>2347</v>
      </c>
      <c r="C1179" t="s">
        <v>246</v>
      </c>
      <c r="D1179" t="s">
        <v>575</v>
      </c>
      <c r="E1179" t="s">
        <v>1794</v>
      </c>
      <c r="F1179" t="s">
        <v>134</v>
      </c>
      <c r="G1179" t="s">
        <v>134</v>
      </c>
      <c r="H1179" t="s">
        <v>5288</v>
      </c>
      <c r="I1179" t="s">
        <v>20</v>
      </c>
      <c r="J1179" t="s">
        <v>2349</v>
      </c>
      <c r="K1179" t="s">
        <v>21</v>
      </c>
      <c r="M1179" t="s">
        <v>5289</v>
      </c>
      <c r="N1179" t="s">
        <v>22</v>
      </c>
      <c r="O1179" t="s">
        <v>23</v>
      </c>
      <c r="P1179" t="s">
        <v>26</v>
      </c>
      <c r="Q1179" t="s">
        <v>2348</v>
      </c>
      <c r="R1179" s="13">
        <v>30</v>
      </c>
      <c r="S1179" s="13">
        <v>1</v>
      </c>
      <c r="T1179" s="21">
        <v>1</v>
      </c>
      <c r="V1179" t="s">
        <v>2154</v>
      </c>
      <c r="W1179" t="s">
        <v>17596</v>
      </c>
      <c r="X1179" s="20" t="str">
        <f>+IF(V1179="","-",CONCATENATE(V1179,"_",W1179))</f>
        <v>FINES_R02</v>
      </c>
      <c r="Y1179" s="59">
        <v>0.57851213216781616</v>
      </c>
      <c r="Z1179" t="s">
        <v>134</v>
      </c>
      <c r="AA1179" t="s">
        <v>2393</v>
      </c>
      <c r="AB1179" t="str">
        <f>+IF(W1179="","-",IF(W1179="UNICO","CENSO","MUESTRA"))</f>
        <v>MUESTRA</v>
      </c>
      <c r="AC1179" t="s">
        <v>2398</v>
      </c>
      <c r="AD1179" t="s">
        <v>5290</v>
      </c>
      <c r="AF1179">
        <f>+COUNTIF(Piloto!C:C,MARCO!A1179)</f>
        <v>0</v>
      </c>
    </row>
    <row r="1180" spans="1:32" x14ac:dyDescent="0.25">
      <c r="A1180" s="5" t="str">
        <f t="shared" si="18"/>
        <v>R 2 - D 5 - 458 - 0525</v>
      </c>
      <c r="B1180" s="23" t="s">
        <v>2347</v>
      </c>
      <c r="C1180" t="s">
        <v>246</v>
      </c>
      <c r="D1180" t="s">
        <v>243</v>
      </c>
      <c r="E1180" t="s">
        <v>245</v>
      </c>
      <c r="F1180" t="s">
        <v>134</v>
      </c>
      <c r="G1180" t="s">
        <v>134</v>
      </c>
      <c r="H1180" t="s">
        <v>5687</v>
      </c>
      <c r="I1180" t="s">
        <v>20</v>
      </c>
      <c r="J1180" t="s">
        <v>2349</v>
      </c>
      <c r="K1180" t="s">
        <v>21</v>
      </c>
      <c r="M1180" t="s">
        <v>2183</v>
      </c>
      <c r="N1180" t="s">
        <v>22</v>
      </c>
      <c r="O1180" t="s">
        <v>23</v>
      </c>
      <c r="P1180" t="s">
        <v>26</v>
      </c>
      <c r="Q1180" t="s">
        <v>2348</v>
      </c>
      <c r="R1180" s="13">
        <v>25</v>
      </c>
      <c r="S1180" s="13">
        <v>1</v>
      </c>
      <c r="T1180" s="21">
        <v>1</v>
      </c>
      <c r="V1180" t="s">
        <v>2154</v>
      </c>
      <c r="W1180" t="s">
        <v>17596</v>
      </c>
      <c r="X1180" s="20" t="str">
        <f>+IF(V1180="","-",CONCATENATE(V1180,"_",W1180))</f>
        <v>FINES_R02</v>
      </c>
      <c r="Y1180" s="59">
        <v>0.58094590902328491</v>
      </c>
      <c r="Z1180" t="s">
        <v>134</v>
      </c>
      <c r="AA1180" t="s">
        <v>2393</v>
      </c>
      <c r="AB1180" t="str">
        <f>+IF(W1180="","-",IF(W1180="UNICO","CENSO","MUESTRA"))</f>
        <v>MUESTRA</v>
      </c>
      <c r="AC1180" t="s">
        <v>2397</v>
      </c>
      <c r="AD1180" t="s">
        <v>5688</v>
      </c>
      <c r="AF1180">
        <f>+COUNTIF(Piloto!C:C,MARCO!A1180)</f>
        <v>0</v>
      </c>
    </row>
    <row r="1181" spans="1:32" x14ac:dyDescent="0.25">
      <c r="A1181" s="5" t="str">
        <f t="shared" si="18"/>
        <v>R 2 - D 62 - 455 - 4654</v>
      </c>
      <c r="B1181" s="23" t="s">
        <v>2347</v>
      </c>
      <c r="C1181" t="s">
        <v>246</v>
      </c>
      <c r="D1181" t="s">
        <v>958</v>
      </c>
      <c r="E1181" t="s">
        <v>959</v>
      </c>
      <c r="F1181" t="s">
        <v>134</v>
      </c>
      <c r="G1181" t="s">
        <v>134</v>
      </c>
      <c r="H1181" t="s">
        <v>11781</v>
      </c>
      <c r="I1181" t="s">
        <v>20</v>
      </c>
      <c r="J1181" t="s">
        <v>2349</v>
      </c>
      <c r="K1181" t="s">
        <v>21</v>
      </c>
      <c r="M1181" t="s">
        <v>11782</v>
      </c>
      <c r="N1181" t="s">
        <v>22</v>
      </c>
      <c r="O1181" t="s">
        <v>23</v>
      </c>
      <c r="P1181" t="s">
        <v>26</v>
      </c>
      <c r="Q1181" t="s">
        <v>2348</v>
      </c>
      <c r="R1181" s="13">
        <v>17</v>
      </c>
      <c r="S1181" s="13">
        <v>1</v>
      </c>
      <c r="T1181" s="21">
        <v>1</v>
      </c>
      <c r="V1181" t="s">
        <v>2154</v>
      </c>
      <c r="W1181" t="s">
        <v>17596</v>
      </c>
      <c r="X1181" s="20" t="str">
        <f>+IF(V1181="","-",CONCATENATE(V1181,"_",W1181))</f>
        <v>FINES_R02</v>
      </c>
      <c r="Y1181" s="59">
        <v>0.58113473653793335</v>
      </c>
      <c r="Z1181" t="s">
        <v>134</v>
      </c>
      <c r="AA1181" t="s">
        <v>2393</v>
      </c>
      <c r="AB1181" t="str">
        <f>+IF(W1181="","-",IF(W1181="UNICO","CENSO","MUESTRA"))</f>
        <v>MUESTRA</v>
      </c>
      <c r="AC1181" t="s">
        <v>2397</v>
      </c>
      <c r="AD1181" t="s">
        <v>11783</v>
      </c>
      <c r="AF1181">
        <f>+COUNTIF(Piloto!C:C,MARCO!A1181)</f>
        <v>0</v>
      </c>
    </row>
    <row r="1182" spans="1:32" x14ac:dyDescent="0.25">
      <c r="A1182" s="5" t="str">
        <f t="shared" si="18"/>
        <v>R 2 - D 111 - 452 - 1815</v>
      </c>
      <c r="B1182" s="23" t="s">
        <v>2347</v>
      </c>
      <c r="C1182" t="s">
        <v>246</v>
      </c>
      <c r="D1182" t="s">
        <v>575</v>
      </c>
      <c r="E1182" t="s">
        <v>1794</v>
      </c>
      <c r="F1182" t="s">
        <v>134</v>
      </c>
      <c r="G1182" t="s">
        <v>134</v>
      </c>
      <c r="H1182" t="s">
        <v>5375</v>
      </c>
      <c r="I1182" t="s">
        <v>20</v>
      </c>
      <c r="J1182" t="s">
        <v>2349</v>
      </c>
      <c r="K1182" t="s">
        <v>21</v>
      </c>
      <c r="M1182" t="s">
        <v>5376</v>
      </c>
      <c r="N1182" t="s">
        <v>22</v>
      </c>
      <c r="O1182" t="s">
        <v>23</v>
      </c>
      <c r="P1182" t="s">
        <v>26</v>
      </c>
      <c r="Q1182" t="s">
        <v>2348</v>
      </c>
      <c r="R1182" s="13">
        <v>65</v>
      </c>
      <c r="S1182" s="13">
        <v>3</v>
      </c>
      <c r="T1182" s="21">
        <v>1</v>
      </c>
      <c r="V1182" t="s">
        <v>2154</v>
      </c>
      <c r="W1182" t="s">
        <v>17596</v>
      </c>
      <c r="X1182" s="20" t="str">
        <f>+IF(V1182="","-",CONCATENATE(V1182,"_",W1182))</f>
        <v>FINES_R02</v>
      </c>
      <c r="Y1182" s="59">
        <v>0.58138501644134521</v>
      </c>
      <c r="Z1182" t="s">
        <v>134</v>
      </c>
      <c r="AA1182" t="s">
        <v>2393</v>
      </c>
      <c r="AB1182" t="str">
        <f>+IF(W1182="","-",IF(W1182="UNICO","CENSO","MUESTRA"))</f>
        <v>MUESTRA</v>
      </c>
      <c r="AC1182" t="s">
        <v>2397</v>
      </c>
      <c r="AD1182" t="s">
        <v>5377</v>
      </c>
      <c r="AF1182">
        <f>+COUNTIF(Piloto!C:C,MARCO!A1182)</f>
        <v>0</v>
      </c>
    </row>
    <row r="1183" spans="1:32" x14ac:dyDescent="0.25">
      <c r="A1183" s="5" t="str">
        <f t="shared" si="18"/>
        <v>R 2 - D 5 - 458 - 1177</v>
      </c>
      <c r="B1183" s="23" t="s">
        <v>2347</v>
      </c>
      <c r="C1183" t="s">
        <v>246</v>
      </c>
      <c r="D1183" t="s">
        <v>243</v>
      </c>
      <c r="E1183" t="s">
        <v>245</v>
      </c>
      <c r="F1183" t="s">
        <v>134</v>
      </c>
      <c r="G1183" t="s">
        <v>134</v>
      </c>
      <c r="H1183" t="s">
        <v>5491</v>
      </c>
      <c r="I1183" t="s">
        <v>20</v>
      </c>
      <c r="J1183" t="s">
        <v>2349</v>
      </c>
      <c r="K1183" t="s">
        <v>21</v>
      </c>
      <c r="M1183" t="s">
        <v>5492</v>
      </c>
      <c r="N1183" t="s">
        <v>22</v>
      </c>
      <c r="O1183" t="s">
        <v>23</v>
      </c>
      <c r="P1183" t="s">
        <v>26</v>
      </c>
      <c r="Q1183" t="s">
        <v>2348</v>
      </c>
      <c r="R1183" s="13">
        <v>18</v>
      </c>
      <c r="S1183" s="13">
        <v>1</v>
      </c>
      <c r="T1183" s="21">
        <v>1</v>
      </c>
      <c r="V1183" t="s">
        <v>2154</v>
      </c>
      <c r="W1183" t="s">
        <v>17596</v>
      </c>
      <c r="X1183" s="20" t="str">
        <f>+IF(V1183="","-",CONCATENATE(V1183,"_",W1183))</f>
        <v>FINES_R02</v>
      </c>
      <c r="Y1183" s="59">
        <v>0.58291018009185791</v>
      </c>
      <c r="Z1183" t="s">
        <v>134</v>
      </c>
      <c r="AA1183" t="s">
        <v>2393</v>
      </c>
      <c r="AB1183" t="str">
        <f>+IF(W1183="","-",IF(W1183="UNICO","CENSO","MUESTRA"))</f>
        <v>MUESTRA</v>
      </c>
      <c r="AC1183" t="s">
        <v>2398</v>
      </c>
      <c r="AD1183" t="s">
        <v>5493</v>
      </c>
      <c r="AF1183">
        <f>+COUNTIF(Piloto!C:C,MARCO!A1183)</f>
        <v>0</v>
      </c>
    </row>
    <row r="1184" spans="1:32" x14ac:dyDescent="0.25">
      <c r="A1184" s="5" t="str">
        <f t="shared" si="18"/>
        <v>R 2 - D 111 - 454 - 1976</v>
      </c>
      <c r="B1184" s="23" t="s">
        <v>2347</v>
      </c>
      <c r="C1184" t="s">
        <v>246</v>
      </c>
      <c r="D1184" t="s">
        <v>575</v>
      </c>
      <c r="E1184" t="s">
        <v>1794</v>
      </c>
      <c r="F1184" t="s">
        <v>134</v>
      </c>
      <c r="G1184" t="s">
        <v>134</v>
      </c>
      <c r="H1184" t="s">
        <v>5269</v>
      </c>
      <c r="I1184" t="s">
        <v>20</v>
      </c>
      <c r="J1184" t="s">
        <v>2349</v>
      </c>
      <c r="K1184" t="s">
        <v>21</v>
      </c>
      <c r="M1184" t="s">
        <v>5270</v>
      </c>
      <c r="N1184" t="s">
        <v>22</v>
      </c>
      <c r="O1184" t="s">
        <v>23</v>
      </c>
      <c r="P1184" t="s">
        <v>26</v>
      </c>
      <c r="Q1184" t="s">
        <v>2348</v>
      </c>
      <c r="R1184" s="13">
        <v>118</v>
      </c>
      <c r="S1184" s="13">
        <v>5</v>
      </c>
      <c r="T1184" s="21">
        <v>1</v>
      </c>
      <c r="V1184" t="s">
        <v>2154</v>
      </c>
      <c r="W1184" t="s">
        <v>17596</v>
      </c>
      <c r="X1184" s="20" t="str">
        <f>+IF(V1184="","-",CONCATENATE(V1184,"_",W1184))</f>
        <v>FINES_R02</v>
      </c>
      <c r="Y1184" s="59">
        <v>0.58464503288269043</v>
      </c>
      <c r="Z1184" t="s">
        <v>134</v>
      </c>
      <c r="AA1184" t="s">
        <v>2393</v>
      </c>
      <c r="AB1184" t="str">
        <f>+IF(W1184="","-",IF(W1184="UNICO","CENSO","MUESTRA"))</f>
        <v>MUESTRA</v>
      </c>
      <c r="AC1184" t="s">
        <v>2397</v>
      </c>
      <c r="AD1184" t="s">
        <v>5271</v>
      </c>
      <c r="AF1184">
        <f>+COUNTIF(Piloto!C:C,MARCO!A1184)</f>
        <v>0</v>
      </c>
    </row>
    <row r="1185" spans="1:32" x14ac:dyDescent="0.25">
      <c r="A1185" s="5" t="str">
        <f t="shared" si="18"/>
        <v>R 2 - D 62 - 456 - 3585</v>
      </c>
      <c r="B1185" s="23" t="s">
        <v>2347</v>
      </c>
      <c r="C1185" t="s">
        <v>246</v>
      </c>
      <c r="D1185" t="s">
        <v>958</v>
      </c>
      <c r="E1185" t="s">
        <v>959</v>
      </c>
      <c r="F1185" t="s">
        <v>134</v>
      </c>
      <c r="G1185" t="s">
        <v>134</v>
      </c>
      <c r="H1185" t="s">
        <v>5901</v>
      </c>
      <c r="I1185" t="s">
        <v>20</v>
      </c>
      <c r="J1185" t="s">
        <v>2349</v>
      </c>
      <c r="K1185" t="s">
        <v>21</v>
      </c>
      <c r="M1185" t="s">
        <v>5902</v>
      </c>
      <c r="N1185" t="s">
        <v>22</v>
      </c>
      <c r="O1185" t="s">
        <v>23</v>
      </c>
      <c r="P1185" t="s">
        <v>26</v>
      </c>
      <c r="Q1185" t="s">
        <v>2348</v>
      </c>
      <c r="R1185" s="13">
        <v>8</v>
      </c>
      <c r="S1185" s="13">
        <v>1</v>
      </c>
      <c r="T1185" s="21">
        <v>1</v>
      </c>
      <c r="V1185" t="s">
        <v>2154</v>
      </c>
      <c r="W1185" t="s">
        <v>17596</v>
      </c>
      <c r="X1185" s="20" t="str">
        <f>+IF(V1185="","-",CONCATENATE(V1185,"_",W1185))</f>
        <v>FINES_R02</v>
      </c>
      <c r="Y1185" s="59">
        <v>0.60091567039489746</v>
      </c>
      <c r="Z1185" t="s">
        <v>134</v>
      </c>
      <c r="AA1185" t="s">
        <v>2393</v>
      </c>
      <c r="AB1185" t="str">
        <f>+IF(W1185="","-",IF(W1185="UNICO","CENSO","MUESTRA"))</f>
        <v>MUESTRA</v>
      </c>
      <c r="AC1185" t="s">
        <v>2398</v>
      </c>
      <c r="AD1185" t="s">
        <v>5903</v>
      </c>
      <c r="AF1185">
        <f>+COUNTIF(Piloto!C:C,MARCO!A1185)</f>
        <v>0</v>
      </c>
    </row>
    <row r="1186" spans="1:32" x14ac:dyDescent="0.25">
      <c r="A1186" s="5" t="str">
        <f t="shared" si="18"/>
        <v>R 2 - D 111 - 454 - 3572</v>
      </c>
      <c r="B1186" s="23" t="s">
        <v>2347</v>
      </c>
      <c r="C1186" t="s">
        <v>246</v>
      </c>
      <c r="D1186" t="s">
        <v>575</v>
      </c>
      <c r="E1186" t="s">
        <v>1794</v>
      </c>
      <c r="F1186" t="s">
        <v>134</v>
      </c>
      <c r="G1186" t="s">
        <v>134</v>
      </c>
      <c r="H1186" t="s">
        <v>5359</v>
      </c>
      <c r="I1186" t="s">
        <v>20</v>
      </c>
      <c r="J1186" t="s">
        <v>2349</v>
      </c>
      <c r="K1186" t="s">
        <v>21</v>
      </c>
      <c r="M1186" t="s">
        <v>5360</v>
      </c>
      <c r="N1186" t="s">
        <v>22</v>
      </c>
      <c r="O1186" t="s">
        <v>23</v>
      </c>
      <c r="P1186" t="s">
        <v>26</v>
      </c>
      <c r="Q1186" t="s">
        <v>2348</v>
      </c>
      <c r="R1186" s="13">
        <v>12</v>
      </c>
      <c r="S1186" s="13">
        <v>1</v>
      </c>
      <c r="T1186" s="21">
        <v>1</v>
      </c>
      <c r="V1186" t="s">
        <v>2154</v>
      </c>
      <c r="W1186" t="s">
        <v>17596</v>
      </c>
      <c r="X1186" s="20" t="str">
        <f>+IF(V1186="","-",CONCATENATE(V1186,"_",W1186))</f>
        <v>FINES_R02</v>
      </c>
      <c r="Y1186" s="59">
        <v>0.60367512702941895</v>
      </c>
      <c r="Z1186" t="s">
        <v>134</v>
      </c>
      <c r="AA1186" t="s">
        <v>2393</v>
      </c>
      <c r="AB1186" t="str">
        <f>+IF(W1186="","-",IF(W1186="UNICO","CENSO","MUESTRA"))</f>
        <v>MUESTRA</v>
      </c>
      <c r="AC1186" t="s">
        <v>2398</v>
      </c>
      <c r="AD1186" t="s">
        <v>5361</v>
      </c>
      <c r="AF1186">
        <f>+COUNTIF(Piloto!C:C,MARCO!A1186)</f>
        <v>0</v>
      </c>
    </row>
    <row r="1187" spans="1:32" x14ac:dyDescent="0.25">
      <c r="A1187" s="5" t="str">
        <f t="shared" si="18"/>
        <v>R 2 - D 62 - 452 - 1081</v>
      </c>
      <c r="B1187" s="23" t="s">
        <v>2347</v>
      </c>
      <c r="C1187" t="s">
        <v>246</v>
      </c>
      <c r="D1187" t="s">
        <v>958</v>
      </c>
      <c r="E1187" t="s">
        <v>959</v>
      </c>
      <c r="F1187" t="s">
        <v>134</v>
      </c>
      <c r="G1187" t="s">
        <v>134</v>
      </c>
      <c r="H1187" t="s">
        <v>5740</v>
      </c>
      <c r="I1187" t="s">
        <v>20</v>
      </c>
      <c r="J1187" t="s">
        <v>2349</v>
      </c>
      <c r="K1187" t="s">
        <v>21</v>
      </c>
      <c r="M1187" t="s">
        <v>5741</v>
      </c>
      <c r="N1187" t="s">
        <v>22</v>
      </c>
      <c r="O1187" t="s">
        <v>23</v>
      </c>
      <c r="P1187" t="s">
        <v>26</v>
      </c>
      <c r="Q1187" t="s">
        <v>2348</v>
      </c>
      <c r="R1187" s="13">
        <v>73</v>
      </c>
      <c r="S1187" s="13">
        <v>4</v>
      </c>
      <c r="T1187" s="21">
        <v>1</v>
      </c>
      <c r="V1187" t="s">
        <v>2154</v>
      </c>
      <c r="W1187" t="s">
        <v>17596</v>
      </c>
      <c r="X1187" s="20" t="str">
        <f>+IF(V1187="","-",CONCATENATE(V1187,"_",W1187))</f>
        <v>FINES_R02</v>
      </c>
      <c r="Y1187" s="59">
        <v>0.60498541593551636</v>
      </c>
      <c r="Z1187" t="s">
        <v>134</v>
      </c>
      <c r="AA1187" t="s">
        <v>2393</v>
      </c>
      <c r="AB1187" t="str">
        <f>+IF(W1187="","-",IF(W1187="UNICO","CENSO","MUESTRA"))</f>
        <v>MUESTRA</v>
      </c>
      <c r="AC1187" t="s">
        <v>2397</v>
      </c>
      <c r="AD1187" t="s">
        <v>5742</v>
      </c>
      <c r="AF1187">
        <f>+COUNTIF(Piloto!C:C,MARCO!A1187)</f>
        <v>0</v>
      </c>
    </row>
    <row r="1188" spans="1:32" x14ac:dyDescent="0.25">
      <c r="A1188" s="5" t="str">
        <f t="shared" si="18"/>
        <v>R 2 - D 5 - 458 - 4167</v>
      </c>
      <c r="B1188" s="23" t="s">
        <v>2347</v>
      </c>
      <c r="C1188" t="s">
        <v>246</v>
      </c>
      <c r="D1188" t="s">
        <v>243</v>
      </c>
      <c r="E1188" t="s">
        <v>245</v>
      </c>
      <c r="F1188" t="s">
        <v>134</v>
      </c>
      <c r="G1188" t="s">
        <v>134</v>
      </c>
      <c r="H1188" t="s">
        <v>5595</v>
      </c>
      <c r="I1188" t="s">
        <v>20</v>
      </c>
      <c r="J1188" t="s">
        <v>2349</v>
      </c>
      <c r="K1188" t="s">
        <v>21</v>
      </c>
      <c r="M1188" t="s">
        <v>5596</v>
      </c>
      <c r="N1188" t="s">
        <v>22</v>
      </c>
      <c r="O1188" t="s">
        <v>23</v>
      </c>
      <c r="P1188" t="s">
        <v>26</v>
      </c>
      <c r="Q1188" t="s">
        <v>2348</v>
      </c>
      <c r="R1188" s="13">
        <v>18</v>
      </c>
      <c r="S1188" s="13">
        <v>1</v>
      </c>
      <c r="T1188" s="21">
        <v>1</v>
      </c>
      <c r="V1188" t="s">
        <v>2154</v>
      </c>
      <c r="W1188" t="s">
        <v>17596</v>
      </c>
      <c r="X1188" s="20" t="str">
        <f>+IF(V1188="","-",CONCATENATE(V1188,"_",W1188))</f>
        <v>FINES_R02</v>
      </c>
      <c r="Y1188" s="59">
        <v>0.6090240478515625</v>
      </c>
      <c r="Z1188" t="s">
        <v>134</v>
      </c>
      <c r="AA1188" t="s">
        <v>2393</v>
      </c>
      <c r="AB1188" t="str">
        <f>+IF(W1188="","-",IF(W1188="UNICO","CENSO","MUESTRA"))</f>
        <v>MUESTRA</v>
      </c>
      <c r="AC1188" t="s">
        <v>2398</v>
      </c>
      <c r="AD1188" t="s">
        <v>5597</v>
      </c>
      <c r="AF1188">
        <f>+COUNTIF(Piloto!C:C,MARCO!A1188)</f>
        <v>0</v>
      </c>
    </row>
    <row r="1189" spans="1:32" x14ac:dyDescent="0.25">
      <c r="A1189" s="5" t="str">
        <f t="shared" si="18"/>
        <v>R 2 - D 62 - 454 - 1364</v>
      </c>
      <c r="B1189" s="23" t="s">
        <v>2347</v>
      </c>
      <c r="C1189" t="s">
        <v>246</v>
      </c>
      <c r="D1189" t="s">
        <v>958</v>
      </c>
      <c r="E1189" t="s">
        <v>959</v>
      </c>
      <c r="F1189" t="s">
        <v>134</v>
      </c>
      <c r="G1189" t="s">
        <v>134</v>
      </c>
      <c r="H1189" t="s">
        <v>5770</v>
      </c>
      <c r="I1189" t="s">
        <v>20</v>
      </c>
      <c r="J1189" t="s">
        <v>2349</v>
      </c>
      <c r="K1189" t="s">
        <v>21</v>
      </c>
      <c r="M1189" t="s">
        <v>5771</v>
      </c>
      <c r="N1189" t="s">
        <v>22</v>
      </c>
      <c r="O1189" t="s">
        <v>23</v>
      </c>
      <c r="P1189" t="s">
        <v>26</v>
      </c>
      <c r="Q1189" t="s">
        <v>2348</v>
      </c>
      <c r="R1189" s="13">
        <v>13</v>
      </c>
      <c r="S1189" s="13">
        <v>1</v>
      </c>
      <c r="T1189" s="21">
        <v>1</v>
      </c>
      <c r="V1189" t="s">
        <v>2154</v>
      </c>
      <c r="W1189" t="s">
        <v>17596</v>
      </c>
      <c r="X1189" s="20" t="str">
        <f>+IF(V1189="","-",CONCATENATE(V1189,"_",W1189))</f>
        <v>FINES_R02</v>
      </c>
      <c r="Y1189" s="59">
        <v>0.61304253339767456</v>
      </c>
      <c r="Z1189" t="s">
        <v>134</v>
      </c>
      <c r="AA1189" t="s">
        <v>2393</v>
      </c>
      <c r="AB1189" t="str">
        <f>+IF(W1189="","-",IF(W1189="UNICO","CENSO","MUESTRA"))</f>
        <v>MUESTRA</v>
      </c>
      <c r="AC1189" t="s">
        <v>2398</v>
      </c>
      <c r="AD1189" t="s">
        <v>5772</v>
      </c>
      <c r="AF1189">
        <f>+COUNTIF(Piloto!C:C,MARCO!A1189)</f>
        <v>0</v>
      </c>
    </row>
    <row r="1190" spans="1:32" x14ac:dyDescent="0.25">
      <c r="A1190" s="5" t="str">
        <f t="shared" si="18"/>
        <v>R 2 - D 62 - 461 - 1364</v>
      </c>
      <c r="B1190" s="23" t="s">
        <v>2347</v>
      </c>
      <c r="C1190" t="s">
        <v>246</v>
      </c>
      <c r="D1190" t="s">
        <v>958</v>
      </c>
      <c r="E1190" t="s">
        <v>959</v>
      </c>
      <c r="F1190" t="s">
        <v>134</v>
      </c>
      <c r="G1190" t="s">
        <v>134</v>
      </c>
      <c r="H1190" t="s">
        <v>5858</v>
      </c>
      <c r="I1190" t="s">
        <v>20</v>
      </c>
      <c r="J1190" t="s">
        <v>2349</v>
      </c>
      <c r="K1190" t="s">
        <v>21</v>
      </c>
      <c r="M1190" t="s">
        <v>5771</v>
      </c>
      <c r="N1190" t="s">
        <v>22</v>
      </c>
      <c r="O1190" t="s">
        <v>23</v>
      </c>
      <c r="P1190" t="s">
        <v>26</v>
      </c>
      <c r="Q1190" t="s">
        <v>2348</v>
      </c>
      <c r="R1190" s="13">
        <v>15</v>
      </c>
      <c r="S1190" s="13">
        <v>1</v>
      </c>
      <c r="T1190" s="21">
        <v>1</v>
      </c>
      <c r="V1190" t="s">
        <v>2154</v>
      </c>
      <c r="W1190" t="s">
        <v>17596</v>
      </c>
      <c r="X1190" s="20" t="str">
        <f>+IF(V1190="","-",CONCATENATE(V1190,"_",W1190))</f>
        <v>FINES_R02</v>
      </c>
      <c r="Y1190" s="59">
        <v>0.61304253339767456</v>
      </c>
      <c r="Z1190" t="s">
        <v>134</v>
      </c>
      <c r="AA1190" t="s">
        <v>2393</v>
      </c>
      <c r="AB1190" t="str">
        <f>+IF(W1190="","-",IF(W1190="UNICO","CENSO","MUESTRA"))</f>
        <v>MUESTRA</v>
      </c>
      <c r="AC1190" t="s">
        <v>2398</v>
      </c>
      <c r="AD1190" t="s">
        <v>5772</v>
      </c>
      <c r="AF1190">
        <f>+COUNTIF(Piloto!C:C,MARCO!A1190)</f>
        <v>0</v>
      </c>
    </row>
    <row r="1191" spans="1:32" x14ac:dyDescent="0.25">
      <c r="A1191" s="5" t="str">
        <f t="shared" si="18"/>
        <v>R 2 - D 62 - 461 - 4597</v>
      </c>
      <c r="B1191" s="23" t="s">
        <v>2347</v>
      </c>
      <c r="C1191" t="s">
        <v>246</v>
      </c>
      <c r="D1191" t="s">
        <v>958</v>
      </c>
      <c r="E1191" t="s">
        <v>959</v>
      </c>
      <c r="F1191" t="s">
        <v>134</v>
      </c>
      <c r="G1191" t="s">
        <v>134</v>
      </c>
      <c r="H1191" t="s">
        <v>5996</v>
      </c>
      <c r="I1191" t="s">
        <v>20</v>
      </c>
      <c r="J1191" t="s">
        <v>2349</v>
      </c>
      <c r="K1191" t="s">
        <v>21</v>
      </c>
      <c r="M1191" t="s">
        <v>5997</v>
      </c>
      <c r="N1191" t="s">
        <v>22</v>
      </c>
      <c r="O1191" t="s">
        <v>23</v>
      </c>
      <c r="P1191" t="s">
        <v>26</v>
      </c>
      <c r="Q1191" t="s">
        <v>2348</v>
      </c>
      <c r="R1191" s="13">
        <v>10</v>
      </c>
      <c r="S1191" s="13">
        <v>1</v>
      </c>
      <c r="T1191" s="21">
        <v>1</v>
      </c>
      <c r="V1191" t="s">
        <v>2154</v>
      </c>
      <c r="W1191" t="s">
        <v>17596</v>
      </c>
      <c r="X1191" s="20" t="str">
        <f>+IF(V1191="","-",CONCATENATE(V1191,"_",W1191))</f>
        <v>FINES_R02</v>
      </c>
      <c r="Y1191" s="59">
        <v>0.61304253339767456</v>
      </c>
      <c r="Z1191" t="s">
        <v>134</v>
      </c>
      <c r="AA1191" t="s">
        <v>2393</v>
      </c>
      <c r="AB1191" t="str">
        <f>+IF(W1191="","-",IF(W1191="UNICO","CENSO","MUESTRA"))</f>
        <v>MUESTRA</v>
      </c>
      <c r="AC1191" t="s">
        <v>2397</v>
      </c>
      <c r="AD1191" t="s">
        <v>5998</v>
      </c>
      <c r="AF1191">
        <f>+COUNTIF(Piloto!C:C,MARCO!A1191)</f>
        <v>0</v>
      </c>
    </row>
    <row r="1192" spans="1:32" x14ac:dyDescent="0.25">
      <c r="A1192" s="5" t="str">
        <f t="shared" si="18"/>
        <v>R 2 - D 5 - 458 - 3266</v>
      </c>
      <c r="B1192" s="23" t="s">
        <v>2347</v>
      </c>
      <c r="C1192" t="s">
        <v>246</v>
      </c>
      <c r="D1192" t="s">
        <v>243</v>
      </c>
      <c r="E1192" t="s">
        <v>245</v>
      </c>
      <c r="F1192" t="s">
        <v>134</v>
      </c>
      <c r="G1192" t="s">
        <v>134</v>
      </c>
      <c r="H1192" t="s">
        <v>5434</v>
      </c>
      <c r="I1192" t="s">
        <v>20</v>
      </c>
      <c r="J1192" t="s">
        <v>2349</v>
      </c>
      <c r="K1192" t="s">
        <v>21</v>
      </c>
      <c r="M1192" t="s">
        <v>5435</v>
      </c>
      <c r="N1192" t="s">
        <v>22</v>
      </c>
      <c r="O1192" t="s">
        <v>23</v>
      </c>
      <c r="P1192" t="s">
        <v>26</v>
      </c>
      <c r="Q1192" t="s">
        <v>2348</v>
      </c>
      <c r="R1192" s="13">
        <v>18</v>
      </c>
      <c r="S1192" s="13">
        <v>1</v>
      </c>
      <c r="T1192" s="21">
        <v>1</v>
      </c>
      <c r="V1192" t="s">
        <v>2154</v>
      </c>
      <c r="W1192" t="s">
        <v>17596</v>
      </c>
      <c r="X1192" s="20" t="str">
        <f>+IF(V1192="","-",CONCATENATE(V1192,"_",W1192))</f>
        <v>FINES_R02</v>
      </c>
      <c r="Y1192" s="59">
        <v>0.63328564167022705</v>
      </c>
      <c r="Z1192" t="s">
        <v>134</v>
      </c>
      <c r="AA1192" t="s">
        <v>2393</v>
      </c>
      <c r="AB1192" t="str">
        <f>+IF(W1192="","-",IF(W1192="UNICO","CENSO","MUESTRA"))</f>
        <v>MUESTRA</v>
      </c>
      <c r="AC1192" t="s">
        <v>2397</v>
      </c>
      <c r="AD1192" t="s">
        <v>5436</v>
      </c>
      <c r="AF1192">
        <f>+COUNTIF(Piloto!C:C,MARCO!A1192)</f>
        <v>0</v>
      </c>
    </row>
    <row r="1193" spans="1:32" x14ac:dyDescent="0.25">
      <c r="A1193" s="5" t="str">
        <f t="shared" si="18"/>
        <v>R 2 - D 5 - 458 - 0500</v>
      </c>
      <c r="B1193" s="23" t="s">
        <v>2347</v>
      </c>
      <c r="C1193" t="s">
        <v>246</v>
      </c>
      <c r="D1193" t="s">
        <v>243</v>
      </c>
      <c r="E1193" t="s">
        <v>245</v>
      </c>
      <c r="F1193" t="s">
        <v>134</v>
      </c>
      <c r="G1193" t="s">
        <v>134</v>
      </c>
      <c r="H1193" t="s">
        <v>5448</v>
      </c>
      <c r="I1193" t="s">
        <v>20</v>
      </c>
      <c r="J1193" t="s">
        <v>2349</v>
      </c>
      <c r="K1193" t="s">
        <v>21</v>
      </c>
      <c r="M1193" t="s">
        <v>5449</v>
      </c>
      <c r="N1193" t="s">
        <v>22</v>
      </c>
      <c r="O1193" t="s">
        <v>23</v>
      </c>
      <c r="P1193" t="s">
        <v>26</v>
      </c>
      <c r="Q1193" t="s">
        <v>2348</v>
      </c>
      <c r="R1193" s="13">
        <v>55</v>
      </c>
      <c r="S1193" s="13">
        <v>3</v>
      </c>
      <c r="T1193" s="21">
        <v>1</v>
      </c>
      <c r="V1193" t="s">
        <v>2154</v>
      </c>
      <c r="W1193" t="s">
        <v>17596</v>
      </c>
      <c r="X1193" s="20" t="str">
        <f>+IF(V1193="","-",CONCATENATE(V1193,"_",W1193))</f>
        <v>FINES_R02</v>
      </c>
      <c r="Y1193" s="59">
        <v>0.64206379652023315</v>
      </c>
      <c r="Z1193" t="s">
        <v>134</v>
      </c>
      <c r="AA1193" t="s">
        <v>2393</v>
      </c>
      <c r="AB1193" t="str">
        <f>+IF(W1193="","-",IF(W1193="UNICO","CENSO","MUESTRA"))</f>
        <v>MUESTRA</v>
      </c>
      <c r="AC1193" t="s">
        <v>2397</v>
      </c>
      <c r="AD1193" t="s">
        <v>5450</v>
      </c>
      <c r="AF1193">
        <f>+COUNTIF(Piloto!C:C,MARCO!A1193)</f>
        <v>0</v>
      </c>
    </row>
    <row r="1194" spans="1:32" x14ac:dyDescent="0.25">
      <c r="A1194" s="5" t="str">
        <f t="shared" si="18"/>
        <v>R 2 - D 111 - 453 - 1886</v>
      </c>
      <c r="B1194" s="23" t="s">
        <v>2347</v>
      </c>
      <c r="C1194" t="s">
        <v>246</v>
      </c>
      <c r="D1194" t="s">
        <v>575</v>
      </c>
      <c r="E1194" t="s">
        <v>1794</v>
      </c>
      <c r="F1194" t="s">
        <v>134</v>
      </c>
      <c r="G1194" t="s">
        <v>134</v>
      </c>
      <c r="H1194" t="s">
        <v>5371</v>
      </c>
      <c r="I1194" t="s">
        <v>20</v>
      </c>
      <c r="J1194" t="s">
        <v>2349</v>
      </c>
      <c r="K1194" t="s">
        <v>21</v>
      </c>
      <c r="M1194" t="s">
        <v>5372</v>
      </c>
      <c r="N1194" t="s">
        <v>22</v>
      </c>
      <c r="O1194" t="s">
        <v>23</v>
      </c>
      <c r="P1194" t="s">
        <v>26</v>
      </c>
      <c r="Q1194" t="s">
        <v>2348</v>
      </c>
      <c r="R1194" s="13">
        <v>19</v>
      </c>
      <c r="S1194" s="13">
        <v>1</v>
      </c>
      <c r="T1194" s="21">
        <v>1</v>
      </c>
      <c r="V1194" t="s">
        <v>2154</v>
      </c>
      <c r="W1194" t="s">
        <v>17596</v>
      </c>
      <c r="X1194" s="20" t="str">
        <f>+IF(V1194="","-",CONCATENATE(V1194,"_",W1194))</f>
        <v>FINES_R02</v>
      </c>
      <c r="Y1194" s="59">
        <v>0.64352798461914063</v>
      </c>
      <c r="Z1194" t="s">
        <v>134</v>
      </c>
      <c r="AA1194" t="s">
        <v>2393</v>
      </c>
      <c r="AB1194" t="str">
        <f>+IF(W1194="","-",IF(W1194="UNICO","CENSO","MUESTRA"))</f>
        <v>MUESTRA</v>
      </c>
      <c r="AC1194" t="s">
        <v>2398</v>
      </c>
      <c r="AD1194" t="s">
        <v>5373</v>
      </c>
      <c r="AF1194">
        <f>+COUNTIF(Piloto!C:C,MARCO!A1194)</f>
        <v>0</v>
      </c>
    </row>
    <row r="1195" spans="1:32" x14ac:dyDescent="0.25">
      <c r="A1195" s="5" t="str">
        <f t="shared" si="18"/>
        <v>R 2 - D 111 - 454 - 1988</v>
      </c>
      <c r="B1195" s="23" t="s">
        <v>2347</v>
      </c>
      <c r="C1195" t="s">
        <v>246</v>
      </c>
      <c r="D1195" t="s">
        <v>575</v>
      </c>
      <c r="E1195" t="s">
        <v>1794</v>
      </c>
      <c r="F1195" t="s">
        <v>134</v>
      </c>
      <c r="G1195" t="s">
        <v>134</v>
      </c>
      <c r="H1195" t="s">
        <v>5303</v>
      </c>
      <c r="I1195" t="s">
        <v>20</v>
      </c>
      <c r="J1195" t="s">
        <v>2349</v>
      </c>
      <c r="K1195" t="s">
        <v>21</v>
      </c>
      <c r="M1195" t="s">
        <v>5304</v>
      </c>
      <c r="N1195" t="s">
        <v>22</v>
      </c>
      <c r="O1195" t="s">
        <v>23</v>
      </c>
      <c r="P1195" t="s">
        <v>26</v>
      </c>
      <c r="Q1195" t="s">
        <v>2348</v>
      </c>
      <c r="R1195" s="13">
        <v>18</v>
      </c>
      <c r="S1195" s="13">
        <v>1</v>
      </c>
      <c r="T1195" s="21">
        <v>1</v>
      </c>
      <c r="V1195" t="s">
        <v>2154</v>
      </c>
      <c r="W1195" t="s">
        <v>17596</v>
      </c>
      <c r="X1195" s="20" t="str">
        <f>+IF(V1195="","-",CONCATENATE(V1195,"_",W1195))</f>
        <v>FINES_R02</v>
      </c>
      <c r="Y1195" s="59">
        <v>0.64478212594985962</v>
      </c>
      <c r="Z1195" t="s">
        <v>134</v>
      </c>
      <c r="AA1195" t="s">
        <v>2393</v>
      </c>
      <c r="AB1195" t="str">
        <f>+IF(W1195="","-",IF(W1195="UNICO","CENSO","MUESTRA"))</f>
        <v>MUESTRA</v>
      </c>
      <c r="AC1195" t="s">
        <v>2397</v>
      </c>
      <c r="AD1195" t="s">
        <v>5305</v>
      </c>
      <c r="AF1195">
        <f>+COUNTIF(Piloto!C:C,MARCO!A1195)</f>
        <v>0</v>
      </c>
    </row>
    <row r="1196" spans="1:32" x14ac:dyDescent="0.25">
      <c r="A1196" s="5" t="str">
        <f t="shared" si="18"/>
        <v>R 2 - D 62 - 461 - 3512</v>
      </c>
      <c r="B1196" s="23" t="s">
        <v>2347</v>
      </c>
      <c r="C1196" t="s">
        <v>246</v>
      </c>
      <c r="D1196" t="s">
        <v>958</v>
      </c>
      <c r="E1196" t="s">
        <v>959</v>
      </c>
      <c r="F1196" t="s">
        <v>134</v>
      </c>
      <c r="G1196" t="s">
        <v>134</v>
      </c>
      <c r="H1196" t="s">
        <v>5821</v>
      </c>
      <c r="I1196" t="s">
        <v>20</v>
      </c>
      <c r="J1196" t="s">
        <v>2349</v>
      </c>
      <c r="K1196" t="s">
        <v>21</v>
      </c>
      <c r="M1196" t="s">
        <v>5822</v>
      </c>
      <c r="N1196" t="s">
        <v>22</v>
      </c>
      <c r="O1196" t="s">
        <v>23</v>
      </c>
      <c r="P1196" t="s">
        <v>26</v>
      </c>
      <c r="Q1196" t="s">
        <v>2348</v>
      </c>
      <c r="R1196" s="13">
        <v>8</v>
      </c>
      <c r="S1196" s="13">
        <v>1</v>
      </c>
      <c r="T1196" s="21">
        <v>1</v>
      </c>
      <c r="V1196" t="s">
        <v>2154</v>
      </c>
      <c r="W1196" t="s">
        <v>17596</v>
      </c>
      <c r="X1196" s="20" t="str">
        <f>+IF(V1196="","-",CONCATENATE(V1196,"_",W1196))</f>
        <v>FINES_R02</v>
      </c>
      <c r="Y1196" s="59">
        <v>0.65047848224639893</v>
      </c>
      <c r="Z1196" t="s">
        <v>134</v>
      </c>
      <c r="AA1196" t="s">
        <v>2393</v>
      </c>
      <c r="AB1196" t="str">
        <f>+IF(W1196="","-",IF(W1196="UNICO","CENSO","MUESTRA"))</f>
        <v>MUESTRA</v>
      </c>
      <c r="AC1196" t="s">
        <v>2398</v>
      </c>
      <c r="AD1196" t="s">
        <v>5823</v>
      </c>
      <c r="AF1196">
        <f>+COUNTIF(Piloto!C:C,MARCO!A1196)</f>
        <v>0</v>
      </c>
    </row>
    <row r="1197" spans="1:32" x14ac:dyDescent="0.25">
      <c r="A1197" s="5" t="str">
        <f t="shared" si="18"/>
        <v>R 2 - D 111 - 454 - 1979</v>
      </c>
      <c r="B1197" s="23" t="s">
        <v>2347</v>
      </c>
      <c r="C1197" t="s">
        <v>246</v>
      </c>
      <c r="D1197" t="s">
        <v>575</v>
      </c>
      <c r="E1197" t="s">
        <v>1794</v>
      </c>
      <c r="F1197" t="s">
        <v>134</v>
      </c>
      <c r="G1197" t="s">
        <v>134</v>
      </c>
      <c r="H1197" t="s">
        <v>5335</v>
      </c>
      <c r="I1197" t="s">
        <v>20</v>
      </c>
      <c r="J1197" t="s">
        <v>2349</v>
      </c>
      <c r="K1197" t="s">
        <v>21</v>
      </c>
      <c r="M1197" t="s">
        <v>5336</v>
      </c>
      <c r="N1197" t="s">
        <v>22</v>
      </c>
      <c r="O1197" t="s">
        <v>23</v>
      </c>
      <c r="P1197" t="s">
        <v>26</v>
      </c>
      <c r="Q1197" t="s">
        <v>2348</v>
      </c>
      <c r="R1197" s="13">
        <v>18</v>
      </c>
      <c r="S1197" s="13">
        <v>1</v>
      </c>
      <c r="T1197" s="21">
        <v>1</v>
      </c>
      <c r="V1197" t="s">
        <v>2154</v>
      </c>
      <c r="W1197" t="s">
        <v>17596</v>
      </c>
      <c r="X1197" s="20" t="str">
        <f>+IF(V1197="","-",CONCATENATE(V1197,"_",W1197))</f>
        <v>FINES_R02</v>
      </c>
      <c r="Y1197" s="59">
        <v>0.65716451406478882</v>
      </c>
      <c r="Z1197" t="s">
        <v>134</v>
      </c>
      <c r="AA1197" t="s">
        <v>2393</v>
      </c>
      <c r="AB1197" t="str">
        <f>+IF(W1197="","-",IF(W1197="UNICO","CENSO","MUESTRA"))</f>
        <v>MUESTRA</v>
      </c>
      <c r="AC1197" t="s">
        <v>2398</v>
      </c>
      <c r="AD1197" t="s">
        <v>5337</v>
      </c>
      <c r="AF1197">
        <f>+COUNTIF(Piloto!C:C,MARCO!A1197)</f>
        <v>0</v>
      </c>
    </row>
    <row r="1198" spans="1:32" x14ac:dyDescent="0.25">
      <c r="A1198" s="5" t="str">
        <f t="shared" si="18"/>
        <v>R 2 - D 111 - 454 - 0230</v>
      </c>
      <c r="B1198" s="23" t="s">
        <v>2347</v>
      </c>
      <c r="C1198" t="s">
        <v>246</v>
      </c>
      <c r="D1198" t="s">
        <v>575</v>
      </c>
      <c r="E1198" t="s">
        <v>1794</v>
      </c>
      <c r="F1198" t="s">
        <v>134</v>
      </c>
      <c r="G1198" t="s">
        <v>134</v>
      </c>
      <c r="H1198" t="s">
        <v>5414</v>
      </c>
      <c r="I1198" t="s">
        <v>20</v>
      </c>
      <c r="J1198" t="s">
        <v>2349</v>
      </c>
      <c r="K1198" t="s">
        <v>21</v>
      </c>
      <c r="M1198" t="s">
        <v>2939</v>
      </c>
      <c r="N1198" t="s">
        <v>22</v>
      </c>
      <c r="O1198" t="s">
        <v>23</v>
      </c>
      <c r="P1198" t="s">
        <v>26</v>
      </c>
      <c r="Q1198" t="s">
        <v>2348</v>
      </c>
      <c r="R1198" s="13">
        <v>12</v>
      </c>
      <c r="S1198" s="13">
        <v>1</v>
      </c>
      <c r="T1198" s="21">
        <v>1</v>
      </c>
      <c r="V1198" t="s">
        <v>2154</v>
      </c>
      <c r="W1198" t="s">
        <v>17596</v>
      </c>
      <c r="X1198" s="20" t="str">
        <f>+IF(V1198="","-",CONCATENATE(V1198,"_",W1198))</f>
        <v>FINES_R02</v>
      </c>
      <c r="Y1198" s="59">
        <v>0.66442382335662842</v>
      </c>
      <c r="Z1198" t="s">
        <v>134</v>
      </c>
      <c r="AA1198" t="s">
        <v>2393</v>
      </c>
      <c r="AB1198" t="str">
        <f>+IF(W1198="","-",IF(W1198="UNICO","CENSO","MUESTRA"))</f>
        <v>MUESTRA</v>
      </c>
      <c r="AC1198" t="s">
        <v>2398</v>
      </c>
      <c r="AD1198" t="s">
        <v>5415</v>
      </c>
      <c r="AF1198">
        <f>+COUNTIF(Piloto!C:C,MARCO!A1198)</f>
        <v>0</v>
      </c>
    </row>
    <row r="1199" spans="1:32" x14ac:dyDescent="0.25">
      <c r="A1199" s="5" t="str">
        <f t="shared" si="18"/>
        <v>R 2 - D 5 - 458 - 0524</v>
      </c>
      <c r="B1199" s="23" t="s">
        <v>2347</v>
      </c>
      <c r="C1199" t="s">
        <v>246</v>
      </c>
      <c r="D1199" t="s">
        <v>243</v>
      </c>
      <c r="E1199" t="s">
        <v>245</v>
      </c>
      <c r="F1199" t="s">
        <v>134</v>
      </c>
      <c r="G1199" t="s">
        <v>134</v>
      </c>
      <c r="H1199" t="s">
        <v>5572</v>
      </c>
      <c r="I1199" t="s">
        <v>20</v>
      </c>
      <c r="J1199" t="s">
        <v>2349</v>
      </c>
      <c r="K1199" t="s">
        <v>21</v>
      </c>
      <c r="M1199" t="s">
        <v>2182</v>
      </c>
      <c r="N1199" t="s">
        <v>22</v>
      </c>
      <c r="O1199" t="s">
        <v>23</v>
      </c>
      <c r="P1199" t="s">
        <v>26</v>
      </c>
      <c r="Q1199" t="s">
        <v>2348</v>
      </c>
      <c r="R1199" s="13">
        <v>28</v>
      </c>
      <c r="S1199" s="13">
        <v>1</v>
      </c>
      <c r="T1199" s="21">
        <v>1</v>
      </c>
      <c r="V1199" t="s">
        <v>2154</v>
      </c>
      <c r="W1199" t="s">
        <v>17596</v>
      </c>
      <c r="X1199" s="20" t="str">
        <f>+IF(V1199="","-",CONCATENATE(V1199,"_",W1199))</f>
        <v>FINES_R02</v>
      </c>
      <c r="Y1199" s="59">
        <v>0.68702983856201172</v>
      </c>
      <c r="Z1199" t="s">
        <v>134</v>
      </c>
      <c r="AA1199" t="s">
        <v>2393</v>
      </c>
      <c r="AB1199" t="str">
        <f>+IF(W1199="","-",IF(W1199="UNICO","CENSO","MUESTRA"))</f>
        <v>MUESTRA</v>
      </c>
      <c r="AC1199" t="s">
        <v>2397</v>
      </c>
      <c r="AD1199" t="s">
        <v>5573</v>
      </c>
      <c r="AF1199">
        <f>+COUNTIF(Piloto!C:C,MARCO!A1199)</f>
        <v>0</v>
      </c>
    </row>
    <row r="1200" spans="1:32" x14ac:dyDescent="0.25">
      <c r="A1200" s="5" t="str">
        <f t="shared" si="18"/>
        <v>R 2 - D 5 - 458 - 0503</v>
      </c>
      <c r="B1200" s="23" t="s">
        <v>2347</v>
      </c>
      <c r="C1200" t="s">
        <v>246</v>
      </c>
      <c r="D1200" t="s">
        <v>243</v>
      </c>
      <c r="E1200" t="s">
        <v>245</v>
      </c>
      <c r="F1200" t="s">
        <v>134</v>
      </c>
      <c r="G1200" t="s">
        <v>134</v>
      </c>
      <c r="H1200" t="s">
        <v>5599</v>
      </c>
      <c r="I1200" t="s">
        <v>20</v>
      </c>
      <c r="J1200" t="s">
        <v>2349</v>
      </c>
      <c r="K1200" t="s">
        <v>21</v>
      </c>
      <c r="M1200" t="s">
        <v>5600</v>
      </c>
      <c r="N1200" t="s">
        <v>22</v>
      </c>
      <c r="O1200" t="s">
        <v>23</v>
      </c>
      <c r="P1200" t="s">
        <v>26</v>
      </c>
      <c r="Q1200" t="s">
        <v>2348</v>
      </c>
      <c r="R1200" s="13">
        <v>33</v>
      </c>
      <c r="S1200" s="13">
        <v>1</v>
      </c>
      <c r="T1200" s="21">
        <v>1</v>
      </c>
      <c r="V1200" t="s">
        <v>2154</v>
      </c>
      <c r="W1200" t="s">
        <v>17596</v>
      </c>
      <c r="X1200" s="20" t="str">
        <f>+IF(V1200="","-",CONCATENATE(V1200,"_",W1200))</f>
        <v>FINES_R02</v>
      </c>
      <c r="Y1200" s="59">
        <v>0.69812780618667603</v>
      </c>
      <c r="Z1200" t="s">
        <v>134</v>
      </c>
      <c r="AA1200" t="s">
        <v>2393</v>
      </c>
      <c r="AB1200" t="str">
        <f>+IF(W1200="","-",IF(W1200="UNICO","CENSO","MUESTRA"))</f>
        <v>MUESTRA</v>
      </c>
      <c r="AC1200" t="s">
        <v>2398</v>
      </c>
      <c r="AD1200" t="s">
        <v>5601</v>
      </c>
      <c r="AF1200">
        <f>+COUNTIF(Piloto!C:C,MARCO!A1200)</f>
        <v>0</v>
      </c>
    </row>
    <row r="1201" spans="1:32" x14ac:dyDescent="0.25">
      <c r="A1201" s="5" t="str">
        <f t="shared" si="18"/>
        <v>R 2 - D 5 - 458 - 3314</v>
      </c>
      <c r="B1201" s="23" t="s">
        <v>2347</v>
      </c>
      <c r="C1201" t="s">
        <v>246</v>
      </c>
      <c r="D1201" t="s">
        <v>243</v>
      </c>
      <c r="E1201" t="s">
        <v>245</v>
      </c>
      <c r="F1201" t="s">
        <v>134</v>
      </c>
      <c r="G1201" t="s">
        <v>134</v>
      </c>
      <c r="H1201" t="s">
        <v>5502</v>
      </c>
      <c r="I1201" t="s">
        <v>20</v>
      </c>
      <c r="J1201" t="s">
        <v>2349</v>
      </c>
      <c r="K1201" t="s">
        <v>21</v>
      </c>
      <c r="M1201" t="s">
        <v>3162</v>
      </c>
      <c r="N1201" t="s">
        <v>22</v>
      </c>
      <c r="O1201" t="s">
        <v>23</v>
      </c>
      <c r="P1201" t="s">
        <v>26</v>
      </c>
      <c r="Q1201" t="s">
        <v>2348</v>
      </c>
      <c r="R1201" s="13">
        <v>17</v>
      </c>
      <c r="S1201" s="13">
        <v>1</v>
      </c>
      <c r="T1201" s="21">
        <v>1</v>
      </c>
      <c r="V1201" t="s">
        <v>2154</v>
      </c>
      <c r="W1201" t="s">
        <v>17596</v>
      </c>
      <c r="X1201" s="20" t="str">
        <f>+IF(V1201="","-",CONCATENATE(V1201,"_",W1201))</f>
        <v>FINES_R02</v>
      </c>
      <c r="Y1201" s="59">
        <v>0.70534342527389526</v>
      </c>
      <c r="Z1201" t="s">
        <v>134</v>
      </c>
      <c r="AA1201" t="s">
        <v>2393</v>
      </c>
      <c r="AB1201" t="str">
        <f>+IF(W1201="","-",IF(W1201="UNICO","CENSO","MUESTRA"))</f>
        <v>MUESTRA</v>
      </c>
      <c r="AC1201" t="s">
        <v>2397</v>
      </c>
      <c r="AD1201" t="s">
        <v>5503</v>
      </c>
      <c r="AF1201">
        <f>+COUNTIF(Piloto!C:C,MARCO!A1201)</f>
        <v>0</v>
      </c>
    </row>
    <row r="1202" spans="1:32" x14ac:dyDescent="0.25">
      <c r="A1202" s="5" t="str">
        <f t="shared" si="18"/>
        <v>R 2 - D 111 - 454 - 1896</v>
      </c>
      <c r="B1202" s="23" t="s">
        <v>2347</v>
      </c>
      <c r="C1202" t="s">
        <v>246</v>
      </c>
      <c r="D1202" t="s">
        <v>575</v>
      </c>
      <c r="E1202" t="s">
        <v>1794</v>
      </c>
      <c r="F1202" t="s">
        <v>134</v>
      </c>
      <c r="G1202" t="s">
        <v>134</v>
      </c>
      <c r="H1202" t="s">
        <v>5277</v>
      </c>
      <c r="I1202" t="s">
        <v>20</v>
      </c>
      <c r="J1202" t="s">
        <v>2349</v>
      </c>
      <c r="K1202" t="s">
        <v>21</v>
      </c>
      <c r="M1202" t="s">
        <v>5278</v>
      </c>
      <c r="N1202" t="s">
        <v>22</v>
      </c>
      <c r="O1202" t="s">
        <v>23</v>
      </c>
      <c r="P1202" t="s">
        <v>26</v>
      </c>
      <c r="Q1202" t="s">
        <v>2348</v>
      </c>
      <c r="R1202" s="13">
        <v>264</v>
      </c>
      <c r="S1202" s="13">
        <v>10</v>
      </c>
      <c r="T1202" s="21">
        <v>1</v>
      </c>
      <c r="V1202" t="s">
        <v>2154</v>
      </c>
      <c r="W1202" t="s">
        <v>17596</v>
      </c>
      <c r="X1202" s="20" t="str">
        <f>+IF(V1202="","-",CONCATENATE(V1202,"_",W1202))</f>
        <v>FINES_R02</v>
      </c>
      <c r="Y1202" s="59">
        <v>0.70567834377288818</v>
      </c>
      <c r="Z1202" t="s">
        <v>134</v>
      </c>
      <c r="AA1202" t="s">
        <v>2393</v>
      </c>
      <c r="AB1202" t="str">
        <f>+IF(W1202="","-",IF(W1202="UNICO","CENSO","MUESTRA"))</f>
        <v>MUESTRA</v>
      </c>
      <c r="AC1202" t="s">
        <v>2398</v>
      </c>
      <c r="AD1202" t="s">
        <v>5279</v>
      </c>
      <c r="AF1202">
        <f>+COUNTIF(Piloto!C:C,MARCO!A1202)</f>
        <v>0</v>
      </c>
    </row>
    <row r="1203" spans="1:32" x14ac:dyDescent="0.25">
      <c r="A1203" s="5" t="str">
        <f t="shared" si="18"/>
        <v>R 2 - D 62 - 455 - 1418</v>
      </c>
      <c r="B1203" s="23" t="s">
        <v>2347</v>
      </c>
      <c r="C1203" t="s">
        <v>246</v>
      </c>
      <c r="D1203" t="s">
        <v>958</v>
      </c>
      <c r="E1203" t="s">
        <v>959</v>
      </c>
      <c r="F1203" t="s">
        <v>134</v>
      </c>
      <c r="G1203" t="s">
        <v>134</v>
      </c>
      <c r="H1203" t="s">
        <v>5780</v>
      </c>
      <c r="I1203" t="s">
        <v>20</v>
      </c>
      <c r="J1203" t="s">
        <v>2349</v>
      </c>
      <c r="K1203" t="s">
        <v>21</v>
      </c>
      <c r="M1203" t="s">
        <v>5781</v>
      </c>
      <c r="N1203" t="s">
        <v>22</v>
      </c>
      <c r="O1203" t="s">
        <v>23</v>
      </c>
      <c r="P1203" t="s">
        <v>26</v>
      </c>
      <c r="Q1203" t="s">
        <v>2348</v>
      </c>
      <c r="R1203" s="13">
        <v>20</v>
      </c>
      <c r="S1203" s="13">
        <v>2</v>
      </c>
      <c r="T1203" s="21">
        <v>1</v>
      </c>
      <c r="V1203" t="s">
        <v>2154</v>
      </c>
      <c r="W1203" t="s">
        <v>17596</v>
      </c>
      <c r="X1203" s="20" t="str">
        <f>+IF(V1203="","-",CONCATENATE(V1203,"_",W1203))</f>
        <v>FINES_R02</v>
      </c>
      <c r="Y1203" s="59">
        <v>0.7110748291015625</v>
      </c>
      <c r="Z1203" t="s">
        <v>134</v>
      </c>
      <c r="AA1203" t="s">
        <v>2393</v>
      </c>
      <c r="AB1203" t="str">
        <f>+IF(W1203="","-",IF(W1203="UNICO","CENSO","MUESTRA"))</f>
        <v>MUESTRA</v>
      </c>
      <c r="AC1203" t="s">
        <v>2398</v>
      </c>
      <c r="AD1203" t="s">
        <v>5782</v>
      </c>
      <c r="AF1203">
        <f>+COUNTIF(Piloto!C:C,MARCO!A1203)</f>
        <v>0</v>
      </c>
    </row>
    <row r="1204" spans="1:32" x14ac:dyDescent="0.25">
      <c r="A1204" s="5" t="str">
        <f t="shared" si="18"/>
        <v>R 2 - D 5 - 458 - 1196</v>
      </c>
      <c r="B1204" s="23" t="s">
        <v>2347</v>
      </c>
      <c r="C1204" t="s">
        <v>246</v>
      </c>
      <c r="D1204" t="s">
        <v>243</v>
      </c>
      <c r="E1204" t="s">
        <v>245</v>
      </c>
      <c r="F1204" t="s">
        <v>134</v>
      </c>
      <c r="G1204" t="s">
        <v>134</v>
      </c>
      <c r="H1204" t="s">
        <v>5588</v>
      </c>
      <c r="I1204" t="s">
        <v>20</v>
      </c>
      <c r="J1204" t="s">
        <v>2349</v>
      </c>
      <c r="K1204" t="s">
        <v>21</v>
      </c>
      <c r="M1204" t="s">
        <v>2178</v>
      </c>
      <c r="N1204" t="s">
        <v>22</v>
      </c>
      <c r="O1204" t="s">
        <v>23</v>
      </c>
      <c r="P1204" t="s">
        <v>26</v>
      </c>
      <c r="Q1204" t="s">
        <v>2348</v>
      </c>
      <c r="R1204" s="13">
        <v>17</v>
      </c>
      <c r="S1204" s="13">
        <v>1</v>
      </c>
      <c r="T1204" s="21">
        <v>1</v>
      </c>
      <c r="V1204" t="s">
        <v>2154</v>
      </c>
      <c r="W1204" t="s">
        <v>17596</v>
      </c>
      <c r="X1204" s="20" t="str">
        <f>+IF(V1204="","-",CONCATENATE(V1204,"_",W1204))</f>
        <v>FINES_R02</v>
      </c>
      <c r="Y1204" s="59">
        <v>0.72835606336593628</v>
      </c>
      <c r="Z1204" t="s">
        <v>134</v>
      </c>
      <c r="AA1204" t="s">
        <v>2393</v>
      </c>
      <c r="AB1204" t="str">
        <f>+IF(W1204="","-",IF(W1204="UNICO","CENSO","MUESTRA"))</f>
        <v>MUESTRA</v>
      </c>
      <c r="AC1204" t="s">
        <v>2398</v>
      </c>
      <c r="AD1204" t="s">
        <v>5589</v>
      </c>
      <c r="AF1204">
        <f>+COUNTIF(Piloto!C:C,MARCO!A1204)</f>
        <v>0</v>
      </c>
    </row>
    <row r="1205" spans="1:32" x14ac:dyDescent="0.25">
      <c r="A1205" s="5" t="str">
        <f t="shared" si="18"/>
        <v>R 2 - D 62 - 455 - 4605</v>
      </c>
      <c r="B1205" s="23" t="s">
        <v>2347</v>
      </c>
      <c r="C1205" t="s">
        <v>246</v>
      </c>
      <c r="D1205" t="s">
        <v>958</v>
      </c>
      <c r="E1205" t="s">
        <v>959</v>
      </c>
      <c r="F1205" t="s">
        <v>134</v>
      </c>
      <c r="G1205" t="s">
        <v>134</v>
      </c>
      <c r="H1205" t="s">
        <v>11772</v>
      </c>
      <c r="I1205" t="s">
        <v>20</v>
      </c>
      <c r="J1205" t="s">
        <v>2349</v>
      </c>
      <c r="K1205" t="s">
        <v>21</v>
      </c>
      <c r="M1205" t="s">
        <v>11773</v>
      </c>
      <c r="N1205" t="s">
        <v>22</v>
      </c>
      <c r="O1205" t="s">
        <v>23</v>
      </c>
      <c r="P1205" t="s">
        <v>26</v>
      </c>
      <c r="Q1205" t="s">
        <v>2348</v>
      </c>
      <c r="R1205" s="13">
        <v>26</v>
      </c>
      <c r="S1205" s="13">
        <v>1</v>
      </c>
      <c r="T1205" s="21">
        <v>1</v>
      </c>
      <c r="V1205" t="s">
        <v>2154</v>
      </c>
      <c r="W1205" t="s">
        <v>17596</v>
      </c>
      <c r="X1205" s="20" t="str">
        <f>+IF(V1205="","-",CONCATENATE(V1205,"_",W1205))</f>
        <v>FINES_R02</v>
      </c>
      <c r="Y1205" s="59">
        <v>0.73269039392471313</v>
      </c>
      <c r="Z1205" t="s">
        <v>134</v>
      </c>
      <c r="AA1205" t="s">
        <v>2393</v>
      </c>
      <c r="AB1205" t="str">
        <f>+IF(W1205="","-",IF(W1205="UNICO","CENSO","MUESTRA"))</f>
        <v>MUESTRA</v>
      </c>
      <c r="AC1205" t="s">
        <v>2397</v>
      </c>
      <c r="AD1205" t="s">
        <v>11774</v>
      </c>
      <c r="AF1205">
        <f>+COUNTIF(Piloto!C:C,MARCO!A1205)</f>
        <v>0</v>
      </c>
    </row>
    <row r="1206" spans="1:32" x14ac:dyDescent="0.25">
      <c r="A1206" s="5" t="str">
        <f t="shared" si="18"/>
        <v>R 2 - D 62 - 461 - 1414</v>
      </c>
      <c r="B1206" s="23" t="s">
        <v>2347</v>
      </c>
      <c r="C1206" t="s">
        <v>246</v>
      </c>
      <c r="D1206" t="s">
        <v>958</v>
      </c>
      <c r="E1206" t="s">
        <v>959</v>
      </c>
      <c r="F1206" t="s">
        <v>134</v>
      </c>
      <c r="G1206" t="s">
        <v>134</v>
      </c>
      <c r="H1206" t="s">
        <v>5744</v>
      </c>
      <c r="I1206" t="s">
        <v>20</v>
      </c>
      <c r="J1206" t="s">
        <v>2349</v>
      </c>
      <c r="K1206" t="s">
        <v>21</v>
      </c>
      <c r="M1206" t="s">
        <v>5745</v>
      </c>
      <c r="N1206" t="s">
        <v>22</v>
      </c>
      <c r="O1206" t="s">
        <v>23</v>
      </c>
      <c r="P1206" t="s">
        <v>26</v>
      </c>
      <c r="Q1206" t="s">
        <v>2348</v>
      </c>
      <c r="R1206" s="13">
        <v>13</v>
      </c>
      <c r="S1206" s="13">
        <v>1</v>
      </c>
      <c r="T1206" s="21">
        <v>1</v>
      </c>
      <c r="V1206" t="s">
        <v>2154</v>
      </c>
      <c r="W1206" t="s">
        <v>17596</v>
      </c>
      <c r="X1206" s="20" t="str">
        <f>+IF(V1206="","-",CONCATENATE(V1206,"_",W1206))</f>
        <v>FINES_R02</v>
      </c>
      <c r="Y1206" s="59">
        <v>0.73313677310943604</v>
      </c>
      <c r="Z1206" t="s">
        <v>134</v>
      </c>
      <c r="AA1206" t="s">
        <v>2393</v>
      </c>
      <c r="AB1206" t="str">
        <f>+IF(W1206="","-",IF(W1206="UNICO","CENSO","MUESTRA"))</f>
        <v>MUESTRA</v>
      </c>
      <c r="AC1206" t="s">
        <v>2397</v>
      </c>
      <c r="AD1206" t="s">
        <v>5746</v>
      </c>
      <c r="AF1206">
        <f>+COUNTIF(Piloto!C:C,MARCO!A1206)</f>
        <v>0</v>
      </c>
    </row>
    <row r="1207" spans="1:32" x14ac:dyDescent="0.25">
      <c r="A1207" s="5" t="str">
        <f t="shared" si="18"/>
        <v>R 2 - D 62 - 462 - 1403</v>
      </c>
      <c r="B1207" s="23" t="s">
        <v>2347</v>
      </c>
      <c r="C1207" t="s">
        <v>246</v>
      </c>
      <c r="D1207" t="s">
        <v>958</v>
      </c>
      <c r="E1207" t="s">
        <v>959</v>
      </c>
      <c r="F1207" t="s">
        <v>134</v>
      </c>
      <c r="G1207" t="s">
        <v>134</v>
      </c>
      <c r="H1207" t="s">
        <v>5963</v>
      </c>
      <c r="I1207" t="s">
        <v>20</v>
      </c>
      <c r="J1207" t="s">
        <v>2349</v>
      </c>
      <c r="K1207" t="s">
        <v>21</v>
      </c>
      <c r="M1207" t="s">
        <v>5964</v>
      </c>
      <c r="N1207" t="s">
        <v>22</v>
      </c>
      <c r="O1207" t="s">
        <v>23</v>
      </c>
      <c r="P1207" t="s">
        <v>26</v>
      </c>
      <c r="Q1207" t="s">
        <v>2348</v>
      </c>
      <c r="R1207" s="13">
        <v>15</v>
      </c>
      <c r="S1207" s="13">
        <v>1</v>
      </c>
      <c r="T1207" s="21">
        <v>1</v>
      </c>
      <c r="V1207" t="s">
        <v>2154</v>
      </c>
      <c r="W1207" t="s">
        <v>17596</v>
      </c>
      <c r="X1207" s="20" t="str">
        <f>+IF(V1207="","-",CONCATENATE(V1207,"_",W1207))</f>
        <v>FINES_R02</v>
      </c>
      <c r="Y1207" s="59">
        <v>0.73387265205383301</v>
      </c>
      <c r="Z1207" t="s">
        <v>134</v>
      </c>
      <c r="AA1207" t="s">
        <v>2393</v>
      </c>
      <c r="AB1207" t="str">
        <f>+IF(W1207="","-",IF(W1207="UNICO","CENSO","MUESTRA"))</f>
        <v>MUESTRA</v>
      </c>
      <c r="AC1207" t="s">
        <v>2398</v>
      </c>
      <c r="AD1207" t="s">
        <v>5965</v>
      </c>
      <c r="AF1207">
        <f>+COUNTIF(Piloto!C:C,MARCO!A1207)</f>
        <v>0</v>
      </c>
    </row>
    <row r="1208" spans="1:32" x14ac:dyDescent="0.25">
      <c r="A1208" s="5" t="str">
        <f t="shared" si="18"/>
        <v>R 2 - D 62 - 462 - 1407</v>
      </c>
      <c r="B1208" s="23" t="s">
        <v>2347</v>
      </c>
      <c r="C1208" t="s">
        <v>246</v>
      </c>
      <c r="D1208" t="s">
        <v>958</v>
      </c>
      <c r="E1208" t="s">
        <v>959</v>
      </c>
      <c r="F1208" t="s">
        <v>134</v>
      </c>
      <c r="G1208" t="s">
        <v>134</v>
      </c>
      <c r="H1208" t="s">
        <v>11716</v>
      </c>
      <c r="I1208" t="s">
        <v>20</v>
      </c>
      <c r="J1208" t="s">
        <v>2349</v>
      </c>
      <c r="K1208" t="s">
        <v>21</v>
      </c>
      <c r="M1208" t="s">
        <v>6803</v>
      </c>
      <c r="N1208" t="s">
        <v>22</v>
      </c>
      <c r="O1208" t="s">
        <v>23</v>
      </c>
      <c r="P1208" t="s">
        <v>26</v>
      </c>
      <c r="Q1208" t="s">
        <v>2348</v>
      </c>
      <c r="R1208" s="13">
        <v>23</v>
      </c>
      <c r="S1208" s="13">
        <v>2</v>
      </c>
      <c r="T1208" s="21">
        <v>1</v>
      </c>
      <c r="V1208" t="s">
        <v>2154</v>
      </c>
      <c r="W1208" t="s">
        <v>17596</v>
      </c>
      <c r="X1208" s="20" t="str">
        <f>+IF(V1208="","-",CONCATENATE(V1208,"_",W1208))</f>
        <v>FINES_R02</v>
      </c>
      <c r="Y1208" s="59">
        <v>0.74517190456390381</v>
      </c>
      <c r="Z1208" t="s">
        <v>134</v>
      </c>
      <c r="AA1208" t="s">
        <v>2393</v>
      </c>
      <c r="AB1208" t="str">
        <f>+IF(W1208="","-",IF(W1208="UNICO","CENSO","MUESTRA"))</f>
        <v>MUESTRA</v>
      </c>
      <c r="AC1208" t="s">
        <v>2398</v>
      </c>
      <c r="AD1208" t="s">
        <v>11717</v>
      </c>
      <c r="AF1208">
        <f>+COUNTIF(Piloto!C:C,MARCO!A1208)</f>
        <v>0</v>
      </c>
    </row>
    <row r="1209" spans="1:32" x14ac:dyDescent="0.25">
      <c r="A1209" s="5" t="str">
        <f t="shared" si="18"/>
        <v>R 2 - D 5 - 458 - 3997</v>
      </c>
      <c r="B1209" s="23" t="s">
        <v>2347</v>
      </c>
      <c r="C1209" t="s">
        <v>246</v>
      </c>
      <c r="D1209" t="s">
        <v>243</v>
      </c>
      <c r="E1209" t="s">
        <v>245</v>
      </c>
      <c r="F1209" t="s">
        <v>134</v>
      </c>
      <c r="G1209" t="s">
        <v>134</v>
      </c>
      <c r="H1209" t="s">
        <v>5554</v>
      </c>
      <c r="I1209" t="s">
        <v>20</v>
      </c>
      <c r="J1209" t="s">
        <v>2349</v>
      </c>
      <c r="K1209" t="s">
        <v>21</v>
      </c>
      <c r="M1209" t="s">
        <v>5555</v>
      </c>
      <c r="N1209" t="s">
        <v>22</v>
      </c>
      <c r="O1209" t="s">
        <v>23</v>
      </c>
      <c r="P1209" t="s">
        <v>26</v>
      </c>
      <c r="Q1209" t="s">
        <v>2348</v>
      </c>
      <c r="R1209" s="13">
        <v>24</v>
      </c>
      <c r="S1209" s="13">
        <v>1</v>
      </c>
      <c r="T1209" s="21">
        <v>1</v>
      </c>
      <c r="V1209" t="s">
        <v>2154</v>
      </c>
      <c r="W1209" t="s">
        <v>17596</v>
      </c>
      <c r="X1209" s="20" t="str">
        <f>+IF(V1209="","-",CONCATENATE(V1209,"_",W1209))</f>
        <v>FINES_R02</v>
      </c>
      <c r="Y1209" s="59">
        <v>0.74721354246139526</v>
      </c>
      <c r="Z1209" t="s">
        <v>134</v>
      </c>
      <c r="AA1209" t="s">
        <v>2393</v>
      </c>
      <c r="AB1209" t="str">
        <f>+IF(W1209="","-",IF(W1209="UNICO","CENSO","MUESTRA"))</f>
        <v>MUESTRA</v>
      </c>
      <c r="AC1209" t="s">
        <v>2398</v>
      </c>
      <c r="AD1209" t="s">
        <v>5556</v>
      </c>
      <c r="AF1209">
        <f>+COUNTIF(Piloto!C:C,MARCO!A1209)</f>
        <v>0</v>
      </c>
    </row>
    <row r="1210" spans="1:32" x14ac:dyDescent="0.25">
      <c r="A1210" s="5" t="str">
        <f t="shared" si="18"/>
        <v>R 2 - D 62 - 461 - 4656</v>
      </c>
      <c r="B1210" s="23" t="s">
        <v>2347</v>
      </c>
      <c r="C1210" t="s">
        <v>246</v>
      </c>
      <c r="D1210" t="s">
        <v>958</v>
      </c>
      <c r="E1210" t="s">
        <v>959</v>
      </c>
      <c r="F1210" t="s">
        <v>134</v>
      </c>
      <c r="G1210" t="s">
        <v>134</v>
      </c>
      <c r="H1210" t="s">
        <v>6016</v>
      </c>
      <c r="I1210" t="s">
        <v>20</v>
      </c>
      <c r="J1210" t="s">
        <v>2349</v>
      </c>
      <c r="K1210" t="s">
        <v>21</v>
      </c>
      <c r="M1210" t="s">
        <v>3285</v>
      </c>
      <c r="N1210" t="s">
        <v>22</v>
      </c>
      <c r="O1210" t="s">
        <v>23</v>
      </c>
      <c r="P1210" t="s">
        <v>26</v>
      </c>
      <c r="Q1210" t="s">
        <v>2348</v>
      </c>
      <c r="R1210" s="13">
        <v>13</v>
      </c>
      <c r="S1210" s="13">
        <v>1</v>
      </c>
      <c r="T1210" s="21">
        <v>1</v>
      </c>
      <c r="V1210" t="s">
        <v>2154</v>
      </c>
      <c r="W1210" t="s">
        <v>17596</v>
      </c>
      <c r="X1210" s="20" t="str">
        <f>+IF(V1210="","-",CONCATENATE(V1210,"_",W1210))</f>
        <v>FINES_R02</v>
      </c>
      <c r="Y1210" s="59">
        <v>0.75230234861373901</v>
      </c>
      <c r="Z1210" t="s">
        <v>134</v>
      </c>
      <c r="AA1210" t="s">
        <v>2393</v>
      </c>
      <c r="AB1210" t="str">
        <f>+IF(W1210="","-",IF(W1210="UNICO","CENSO","MUESTRA"))</f>
        <v>MUESTRA</v>
      </c>
      <c r="AC1210" t="s">
        <v>2398</v>
      </c>
      <c r="AD1210" t="s">
        <v>6017</v>
      </c>
      <c r="AF1210">
        <f>+COUNTIF(Piloto!C:C,MARCO!A1210)</f>
        <v>0</v>
      </c>
    </row>
    <row r="1211" spans="1:32" x14ac:dyDescent="0.25">
      <c r="A1211" s="5" t="str">
        <f t="shared" si="18"/>
        <v>R 2 - D 62 - 461 - 4007</v>
      </c>
      <c r="B1211" s="23" t="s">
        <v>2347</v>
      </c>
      <c r="C1211" t="s">
        <v>246</v>
      </c>
      <c r="D1211" t="s">
        <v>958</v>
      </c>
      <c r="E1211" t="s">
        <v>959</v>
      </c>
      <c r="F1211" t="s">
        <v>134</v>
      </c>
      <c r="G1211" t="s">
        <v>134</v>
      </c>
      <c r="H1211" t="s">
        <v>5888</v>
      </c>
      <c r="I1211" t="s">
        <v>20</v>
      </c>
      <c r="J1211" t="s">
        <v>2349</v>
      </c>
      <c r="K1211" t="s">
        <v>21</v>
      </c>
      <c r="M1211" t="s">
        <v>5889</v>
      </c>
      <c r="N1211" t="s">
        <v>22</v>
      </c>
      <c r="O1211" t="s">
        <v>23</v>
      </c>
      <c r="P1211" t="s">
        <v>26</v>
      </c>
      <c r="Q1211" t="s">
        <v>2348</v>
      </c>
      <c r="R1211" s="13">
        <v>10</v>
      </c>
      <c r="S1211" s="13">
        <v>1</v>
      </c>
      <c r="T1211" s="21">
        <v>1</v>
      </c>
      <c r="V1211" t="s">
        <v>2154</v>
      </c>
      <c r="W1211" t="s">
        <v>17596</v>
      </c>
      <c r="X1211" s="20" t="str">
        <f>+IF(V1211="","-",CONCATENATE(V1211,"_",W1211))</f>
        <v>FINES_R02</v>
      </c>
      <c r="Y1211" s="59">
        <v>0.76142483949661255</v>
      </c>
      <c r="Z1211" t="s">
        <v>134</v>
      </c>
      <c r="AA1211" t="s">
        <v>2393</v>
      </c>
      <c r="AB1211" t="str">
        <f>+IF(W1211="","-",IF(W1211="UNICO","CENSO","MUESTRA"))</f>
        <v>MUESTRA</v>
      </c>
      <c r="AC1211" t="s">
        <v>2397</v>
      </c>
      <c r="AD1211" t="s">
        <v>5890</v>
      </c>
      <c r="AF1211">
        <f>+COUNTIF(Piloto!C:C,MARCO!A1211)</f>
        <v>0</v>
      </c>
    </row>
    <row r="1212" spans="1:32" x14ac:dyDescent="0.25">
      <c r="A1212" s="5" t="str">
        <f t="shared" si="18"/>
        <v>R 2 - D 5 - 458 - 2790</v>
      </c>
      <c r="B1212" s="23" t="s">
        <v>2347</v>
      </c>
      <c r="C1212" t="s">
        <v>246</v>
      </c>
      <c r="D1212" t="s">
        <v>243</v>
      </c>
      <c r="E1212" t="s">
        <v>245</v>
      </c>
      <c r="F1212" t="s">
        <v>134</v>
      </c>
      <c r="G1212" t="s">
        <v>134</v>
      </c>
      <c r="H1212" t="s">
        <v>5468</v>
      </c>
      <c r="I1212" t="s">
        <v>20</v>
      </c>
      <c r="J1212" t="s">
        <v>2349</v>
      </c>
      <c r="K1212" t="s">
        <v>21</v>
      </c>
      <c r="M1212" t="s">
        <v>2189</v>
      </c>
      <c r="N1212" t="s">
        <v>22</v>
      </c>
      <c r="O1212" t="s">
        <v>23</v>
      </c>
      <c r="P1212" t="s">
        <v>26</v>
      </c>
      <c r="Q1212" t="s">
        <v>2348</v>
      </c>
      <c r="R1212" s="13">
        <v>18</v>
      </c>
      <c r="S1212" s="13">
        <v>1</v>
      </c>
      <c r="T1212" s="21">
        <v>1</v>
      </c>
      <c r="V1212" t="s">
        <v>2154</v>
      </c>
      <c r="W1212" t="s">
        <v>17596</v>
      </c>
      <c r="X1212" s="20" t="str">
        <f>+IF(V1212="","-",CONCATENATE(V1212,"_",W1212))</f>
        <v>FINES_R02</v>
      </c>
      <c r="Y1212" s="59">
        <v>0.76353108882904053</v>
      </c>
      <c r="Z1212" t="s">
        <v>134</v>
      </c>
      <c r="AA1212" t="s">
        <v>2393</v>
      </c>
      <c r="AB1212" t="str">
        <f>+IF(W1212="","-",IF(W1212="UNICO","CENSO","MUESTRA"))</f>
        <v>MUESTRA</v>
      </c>
      <c r="AC1212" t="s">
        <v>2397</v>
      </c>
      <c r="AD1212" t="s">
        <v>5469</v>
      </c>
      <c r="AF1212">
        <f>+COUNTIF(Piloto!C:C,MARCO!A1212)</f>
        <v>0</v>
      </c>
    </row>
    <row r="1213" spans="1:32" x14ac:dyDescent="0.25">
      <c r="A1213" s="5" t="str">
        <f t="shared" si="18"/>
        <v>R 2 - D 5 - 458 - 3571</v>
      </c>
      <c r="B1213" s="23" t="s">
        <v>2347</v>
      </c>
      <c r="C1213" t="s">
        <v>246</v>
      </c>
      <c r="D1213" t="s">
        <v>243</v>
      </c>
      <c r="E1213" t="s">
        <v>245</v>
      </c>
      <c r="F1213" t="s">
        <v>134</v>
      </c>
      <c r="G1213" t="s">
        <v>134</v>
      </c>
      <c r="H1213" t="s">
        <v>5521</v>
      </c>
      <c r="I1213" t="s">
        <v>20</v>
      </c>
      <c r="J1213" t="s">
        <v>2349</v>
      </c>
      <c r="K1213" t="s">
        <v>21</v>
      </c>
      <c r="M1213" t="s">
        <v>5522</v>
      </c>
      <c r="N1213" t="s">
        <v>22</v>
      </c>
      <c r="O1213" t="s">
        <v>23</v>
      </c>
      <c r="P1213" t="s">
        <v>26</v>
      </c>
      <c r="Q1213" t="s">
        <v>2348</v>
      </c>
      <c r="R1213" s="13">
        <v>34</v>
      </c>
      <c r="S1213" s="13">
        <v>2</v>
      </c>
      <c r="T1213" s="21">
        <v>1</v>
      </c>
      <c r="V1213" t="s">
        <v>2154</v>
      </c>
      <c r="W1213" t="s">
        <v>17596</v>
      </c>
      <c r="X1213" s="20" t="str">
        <f>+IF(V1213="","-",CONCATENATE(V1213,"_",W1213))</f>
        <v>FINES_R02</v>
      </c>
      <c r="Y1213" s="59">
        <v>0.76562023162841797</v>
      </c>
      <c r="Z1213" t="s">
        <v>134</v>
      </c>
      <c r="AA1213" t="s">
        <v>2393</v>
      </c>
      <c r="AB1213" t="str">
        <f>+IF(W1213="","-",IF(W1213="UNICO","CENSO","MUESTRA"))</f>
        <v>MUESTRA</v>
      </c>
      <c r="AC1213" t="s">
        <v>2397</v>
      </c>
      <c r="AD1213" t="s">
        <v>5523</v>
      </c>
      <c r="AF1213">
        <f>+COUNTIF(Piloto!C:C,MARCO!A1213)</f>
        <v>0</v>
      </c>
    </row>
    <row r="1214" spans="1:32" x14ac:dyDescent="0.25">
      <c r="A1214" s="5" t="str">
        <f t="shared" si="18"/>
        <v>R 2 - D 62 - 461 - 4004</v>
      </c>
      <c r="B1214" s="23" t="s">
        <v>2347</v>
      </c>
      <c r="C1214" t="s">
        <v>246</v>
      </c>
      <c r="D1214" t="s">
        <v>958</v>
      </c>
      <c r="E1214" t="s">
        <v>959</v>
      </c>
      <c r="F1214" t="s">
        <v>134</v>
      </c>
      <c r="G1214" t="s">
        <v>134</v>
      </c>
      <c r="H1214" t="s">
        <v>11739</v>
      </c>
      <c r="I1214" t="s">
        <v>20</v>
      </c>
      <c r="J1214" t="s">
        <v>2349</v>
      </c>
      <c r="K1214" t="s">
        <v>21</v>
      </c>
      <c r="M1214" t="s">
        <v>11740</v>
      </c>
      <c r="N1214" t="s">
        <v>22</v>
      </c>
      <c r="O1214" t="s">
        <v>23</v>
      </c>
      <c r="P1214" t="s">
        <v>26</v>
      </c>
      <c r="Q1214" t="s">
        <v>2348</v>
      </c>
      <c r="R1214" s="13">
        <v>21</v>
      </c>
      <c r="S1214" s="13">
        <v>1</v>
      </c>
      <c r="T1214" s="21">
        <v>1</v>
      </c>
      <c r="V1214" t="s">
        <v>2154</v>
      </c>
      <c r="W1214" t="s">
        <v>17596</v>
      </c>
      <c r="X1214" s="20" t="str">
        <f>+IF(V1214="","-",CONCATENATE(V1214,"_",W1214))</f>
        <v>FINES_R02</v>
      </c>
      <c r="Y1214" s="59">
        <v>0.76775228977203369</v>
      </c>
      <c r="Z1214" t="s">
        <v>134</v>
      </c>
      <c r="AA1214" t="s">
        <v>2393</v>
      </c>
      <c r="AB1214" t="str">
        <f>+IF(W1214="","-",IF(W1214="UNICO","CENSO","MUESTRA"))</f>
        <v>MUESTRA</v>
      </c>
      <c r="AC1214" t="s">
        <v>2398</v>
      </c>
      <c r="AD1214" t="s">
        <v>11741</v>
      </c>
      <c r="AF1214">
        <f>+COUNTIF(Piloto!C:C,MARCO!A1214)</f>
        <v>0</v>
      </c>
    </row>
    <row r="1215" spans="1:32" x14ac:dyDescent="0.25">
      <c r="A1215" s="5" t="str">
        <f t="shared" si="18"/>
        <v>R 2 - D 5 - 458 - 4594</v>
      </c>
      <c r="B1215" s="23" t="s">
        <v>2347</v>
      </c>
      <c r="C1215" t="s">
        <v>246</v>
      </c>
      <c r="D1215" t="s">
        <v>243</v>
      </c>
      <c r="E1215" t="s">
        <v>245</v>
      </c>
      <c r="F1215" t="s">
        <v>134</v>
      </c>
      <c r="G1215" t="s">
        <v>134</v>
      </c>
      <c r="H1215" t="s">
        <v>5632</v>
      </c>
      <c r="I1215" t="s">
        <v>20</v>
      </c>
      <c r="J1215" t="s">
        <v>2349</v>
      </c>
      <c r="K1215" t="s">
        <v>21</v>
      </c>
      <c r="M1215" t="s">
        <v>5633</v>
      </c>
      <c r="N1215" t="s">
        <v>22</v>
      </c>
      <c r="O1215" t="s">
        <v>23</v>
      </c>
      <c r="P1215" t="s">
        <v>26</v>
      </c>
      <c r="Q1215" t="s">
        <v>2348</v>
      </c>
      <c r="R1215" s="13">
        <v>87</v>
      </c>
      <c r="S1215" s="13">
        <v>3</v>
      </c>
      <c r="T1215" s="21">
        <v>1</v>
      </c>
      <c r="V1215" t="s">
        <v>2154</v>
      </c>
      <c r="W1215" t="s">
        <v>17596</v>
      </c>
      <c r="X1215" s="20" t="str">
        <f>+IF(V1215="","-",CONCATENATE(V1215,"_",W1215))</f>
        <v>FINES_R02</v>
      </c>
      <c r="Y1215" s="59">
        <v>0.77404755353927612</v>
      </c>
      <c r="Z1215" t="s">
        <v>134</v>
      </c>
      <c r="AA1215" t="s">
        <v>2393</v>
      </c>
      <c r="AB1215" t="str">
        <f>+IF(W1215="","-",IF(W1215="UNICO","CENSO","MUESTRA"))</f>
        <v>MUESTRA</v>
      </c>
      <c r="AC1215" t="s">
        <v>2397</v>
      </c>
      <c r="AD1215" t="s">
        <v>5634</v>
      </c>
      <c r="AF1215">
        <f>+COUNTIF(Piloto!C:C,MARCO!A1215)</f>
        <v>0</v>
      </c>
    </row>
    <row r="1216" spans="1:32" x14ac:dyDescent="0.25">
      <c r="A1216" s="5" t="str">
        <f t="shared" si="18"/>
        <v>R 2 - D 62 - 462 - 4675</v>
      </c>
      <c r="B1216" s="23" t="s">
        <v>2347</v>
      </c>
      <c r="C1216" t="s">
        <v>246</v>
      </c>
      <c r="D1216" t="s">
        <v>958</v>
      </c>
      <c r="E1216" t="s">
        <v>959</v>
      </c>
      <c r="F1216" t="s">
        <v>134</v>
      </c>
      <c r="G1216" t="s">
        <v>134</v>
      </c>
      <c r="H1216" t="s">
        <v>6020</v>
      </c>
      <c r="I1216" t="s">
        <v>20</v>
      </c>
      <c r="J1216" t="s">
        <v>2349</v>
      </c>
      <c r="K1216" t="s">
        <v>21</v>
      </c>
      <c r="M1216" t="s">
        <v>6021</v>
      </c>
      <c r="N1216" t="s">
        <v>22</v>
      </c>
      <c r="O1216" t="s">
        <v>23</v>
      </c>
      <c r="P1216" t="s">
        <v>26</v>
      </c>
      <c r="Q1216" t="s">
        <v>2348</v>
      </c>
      <c r="R1216" s="13">
        <v>22</v>
      </c>
      <c r="S1216" s="13">
        <v>1</v>
      </c>
      <c r="T1216" s="21">
        <v>1</v>
      </c>
      <c r="V1216" t="s">
        <v>2154</v>
      </c>
      <c r="W1216" t="s">
        <v>17596</v>
      </c>
      <c r="X1216" s="20" t="str">
        <f>+IF(V1216="","-",CONCATENATE(V1216,"_",W1216))</f>
        <v>FINES_R02</v>
      </c>
      <c r="Y1216" s="59">
        <v>0.77972912788391113</v>
      </c>
      <c r="Z1216" t="s">
        <v>134</v>
      </c>
      <c r="AA1216" t="s">
        <v>2393</v>
      </c>
      <c r="AB1216" t="str">
        <f>+IF(W1216="","-",IF(W1216="UNICO","CENSO","MUESTRA"))</f>
        <v>MUESTRA</v>
      </c>
      <c r="AC1216" t="s">
        <v>2398</v>
      </c>
      <c r="AD1216" t="s">
        <v>6022</v>
      </c>
      <c r="AF1216">
        <f>+COUNTIF(Piloto!C:C,MARCO!A1216)</f>
        <v>0</v>
      </c>
    </row>
    <row r="1217" spans="1:32" x14ac:dyDescent="0.25">
      <c r="A1217" s="5" t="str">
        <f t="shared" si="18"/>
        <v>R 2 - D 5 - 458 - 3284</v>
      </c>
      <c r="B1217" s="23" t="s">
        <v>2347</v>
      </c>
      <c r="C1217" t="s">
        <v>246</v>
      </c>
      <c r="D1217" t="s">
        <v>243</v>
      </c>
      <c r="E1217" t="s">
        <v>245</v>
      </c>
      <c r="F1217" t="s">
        <v>134</v>
      </c>
      <c r="G1217" t="s">
        <v>134</v>
      </c>
      <c r="H1217" t="s">
        <v>5487</v>
      </c>
      <c r="I1217" t="s">
        <v>20</v>
      </c>
      <c r="J1217" t="s">
        <v>2349</v>
      </c>
      <c r="K1217" t="s">
        <v>21</v>
      </c>
      <c r="M1217" t="s">
        <v>5488</v>
      </c>
      <c r="N1217" t="s">
        <v>22</v>
      </c>
      <c r="O1217" t="s">
        <v>23</v>
      </c>
      <c r="P1217" t="s">
        <v>26</v>
      </c>
      <c r="Q1217" t="s">
        <v>2348</v>
      </c>
      <c r="R1217" s="13">
        <v>19</v>
      </c>
      <c r="S1217" s="13">
        <v>1</v>
      </c>
      <c r="T1217" s="21">
        <v>1</v>
      </c>
      <c r="V1217" t="s">
        <v>2154</v>
      </c>
      <c r="W1217" t="s">
        <v>17596</v>
      </c>
      <c r="X1217" s="20" t="str">
        <f>+IF(V1217="","-",CONCATENATE(V1217,"_",W1217))</f>
        <v>FINES_R02</v>
      </c>
      <c r="Y1217" s="59">
        <v>0.78001505136489868</v>
      </c>
      <c r="Z1217" t="s">
        <v>134</v>
      </c>
      <c r="AA1217" t="s">
        <v>2393</v>
      </c>
      <c r="AB1217" t="str">
        <f>+IF(W1217="","-",IF(W1217="UNICO","CENSO","MUESTRA"))</f>
        <v>MUESTRA</v>
      </c>
      <c r="AC1217" t="s">
        <v>2397</v>
      </c>
      <c r="AD1217" t="s">
        <v>5489</v>
      </c>
      <c r="AF1217">
        <f>+COUNTIF(Piloto!C:C,MARCO!A1217)</f>
        <v>0</v>
      </c>
    </row>
    <row r="1218" spans="1:32" x14ac:dyDescent="0.25">
      <c r="A1218" s="5" t="str">
        <f t="shared" si="18"/>
        <v>R 2 - D 5 - 458 - 0516</v>
      </c>
      <c r="B1218" s="23" t="s">
        <v>2347</v>
      </c>
      <c r="C1218" t="s">
        <v>246</v>
      </c>
      <c r="D1218" t="s">
        <v>243</v>
      </c>
      <c r="E1218" t="s">
        <v>245</v>
      </c>
      <c r="F1218" t="s">
        <v>134</v>
      </c>
      <c r="G1218" t="s">
        <v>134</v>
      </c>
      <c r="H1218" t="s">
        <v>5536</v>
      </c>
      <c r="I1218" t="s">
        <v>20</v>
      </c>
      <c r="J1218" t="s">
        <v>2349</v>
      </c>
      <c r="K1218" t="s">
        <v>21</v>
      </c>
      <c r="M1218" t="s">
        <v>5537</v>
      </c>
      <c r="N1218" t="s">
        <v>22</v>
      </c>
      <c r="O1218" t="s">
        <v>23</v>
      </c>
      <c r="P1218" t="s">
        <v>26</v>
      </c>
      <c r="Q1218" t="s">
        <v>2348</v>
      </c>
      <c r="R1218" s="13">
        <v>34</v>
      </c>
      <c r="S1218" s="13">
        <v>2</v>
      </c>
      <c r="T1218" s="21">
        <v>1</v>
      </c>
      <c r="V1218" t="s">
        <v>2154</v>
      </c>
      <c r="W1218" t="s">
        <v>17596</v>
      </c>
      <c r="X1218" s="20" t="str">
        <f>+IF(V1218="","-",CONCATENATE(V1218,"_",W1218))</f>
        <v>FINES_R02</v>
      </c>
      <c r="Y1218" s="59">
        <v>0.7828439474105835</v>
      </c>
      <c r="Z1218" t="s">
        <v>134</v>
      </c>
      <c r="AA1218" t="s">
        <v>2393</v>
      </c>
      <c r="AB1218" t="str">
        <f>+IF(W1218="","-",IF(W1218="UNICO","CENSO","MUESTRA"))</f>
        <v>MUESTRA</v>
      </c>
      <c r="AC1218" t="s">
        <v>2397</v>
      </c>
      <c r="AD1218" t="s">
        <v>5538</v>
      </c>
      <c r="AF1218">
        <f>+COUNTIF(Piloto!C:C,MARCO!A1218)</f>
        <v>0</v>
      </c>
    </row>
    <row r="1219" spans="1:32" x14ac:dyDescent="0.25">
      <c r="A1219" s="5" t="str">
        <f t="shared" ref="A1219:A1282" si="19">+H1219</f>
        <v>R 2 - D 62 - 462 - 2596</v>
      </c>
      <c r="B1219" s="23" t="s">
        <v>2347</v>
      </c>
      <c r="C1219" t="s">
        <v>246</v>
      </c>
      <c r="D1219" t="s">
        <v>958</v>
      </c>
      <c r="E1219" t="s">
        <v>959</v>
      </c>
      <c r="F1219" t="s">
        <v>134</v>
      </c>
      <c r="G1219" t="s">
        <v>134</v>
      </c>
      <c r="H1219" t="s">
        <v>5754</v>
      </c>
      <c r="I1219" t="s">
        <v>20</v>
      </c>
      <c r="J1219" t="s">
        <v>2349</v>
      </c>
      <c r="K1219" t="s">
        <v>21</v>
      </c>
      <c r="M1219" t="s">
        <v>5755</v>
      </c>
      <c r="N1219" t="s">
        <v>22</v>
      </c>
      <c r="O1219" t="s">
        <v>23</v>
      </c>
      <c r="P1219" t="s">
        <v>26</v>
      </c>
      <c r="Q1219" t="s">
        <v>2348</v>
      </c>
      <c r="R1219" s="13">
        <v>62</v>
      </c>
      <c r="S1219" s="13">
        <v>5</v>
      </c>
      <c r="T1219" s="21">
        <v>1</v>
      </c>
      <c r="V1219" t="s">
        <v>2154</v>
      </c>
      <c r="W1219" t="s">
        <v>17596</v>
      </c>
      <c r="X1219" s="20" t="str">
        <f>+IF(V1219="","-",CONCATENATE(V1219,"_",W1219))</f>
        <v>FINES_R02</v>
      </c>
      <c r="Y1219" s="59">
        <v>0.78439784049987793</v>
      </c>
      <c r="Z1219" t="s">
        <v>134</v>
      </c>
      <c r="AA1219" t="s">
        <v>2393</v>
      </c>
      <c r="AB1219" t="str">
        <f>+IF(W1219="","-",IF(W1219="UNICO","CENSO","MUESTRA"))</f>
        <v>MUESTRA</v>
      </c>
      <c r="AC1219" t="s">
        <v>2398</v>
      </c>
      <c r="AD1219" t="s">
        <v>5756</v>
      </c>
      <c r="AF1219">
        <f>+COUNTIF(Piloto!C:C,MARCO!A1219)</f>
        <v>0</v>
      </c>
    </row>
    <row r="1220" spans="1:32" x14ac:dyDescent="0.25">
      <c r="A1220" s="5" t="str">
        <f t="shared" si="19"/>
        <v>R 2 - D 62 - 462 - 3565</v>
      </c>
      <c r="B1220" s="23" t="s">
        <v>2347</v>
      </c>
      <c r="C1220" t="s">
        <v>246</v>
      </c>
      <c r="D1220" t="s">
        <v>958</v>
      </c>
      <c r="E1220" t="s">
        <v>959</v>
      </c>
      <c r="F1220" t="s">
        <v>134</v>
      </c>
      <c r="G1220" t="s">
        <v>134</v>
      </c>
      <c r="H1220" t="s">
        <v>5838</v>
      </c>
      <c r="I1220" t="s">
        <v>20</v>
      </c>
      <c r="J1220" t="s">
        <v>2349</v>
      </c>
      <c r="K1220" t="s">
        <v>21</v>
      </c>
      <c r="M1220" t="s">
        <v>2176</v>
      </c>
      <c r="N1220" t="s">
        <v>22</v>
      </c>
      <c r="O1220" t="s">
        <v>23</v>
      </c>
      <c r="P1220" t="s">
        <v>26</v>
      </c>
      <c r="Q1220" t="s">
        <v>2348</v>
      </c>
      <c r="R1220" s="13">
        <v>20</v>
      </c>
      <c r="S1220" s="13">
        <v>1</v>
      </c>
      <c r="T1220" s="21">
        <v>1</v>
      </c>
      <c r="V1220" t="s">
        <v>2154</v>
      </c>
      <c r="W1220" t="s">
        <v>17596</v>
      </c>
      <c r="X1220" s="20" t="str">
        <f>+IF(V1220="","-",CONCATENATE(V1220,"_",W1220))</f>
        <v>FINES_R02</v>
      </c>
      <c r="Y1220" s="59">
        <v>0.79232370853424072</v>
      </c>
      <c r="Z1220" t="s">
        <v>134</v>
      </c>
      <c r="AA1220" t="s">
        <v>2393</v>
      </c>
      <c r="AB1220" t="str">
        <f>+IF(W1220="","-",IF(W1220="UNICO","CENSO","MUESTRA"))</f>
        <v>MUESTRA</v>
      </c>
      <c r="AC1220" t="s">
        <v>2397</v>
      </c>
      <c r="AD1220" t="s">
        <v>5839</v>
      </c>
      <c r="AF1220">
        <f>+COUNTIF(Piloto!C:C,MARCO!A1220)</f>
        <v>0</v>
      </c>
    </row>
    <row r="1221" spans="1:32" x14ac:dyDescent="0.25">
      <c r="A1221" s="5" t="str">
        <f t="shared" si="19"/>
        <v>R 2 - D 62 - 462 - 4549</v>
      </c>
      <c r="B1221" s="23" t="s">
        <v>2347</v>
      </c>
      <c r="C1221" t="s">
        <v>246</v>
      </c>
      <c r="D1221" t="s">
        <v>958</v>
      </c>
      <c r="E1221" t="s">
        <v>959</v>
      </c>
      <c r="F1221" t="s">
        <v>134</v>
      </c>
      <c r="G1221" t="s">
        <v>134</v>
      </c>
      <c r="H1221" t="s">
        <v>11744</v>
      </c>
      <c r="I1221" t="s">
        <v>20</v>
      </c>
      <c r="J1221" t="s">
        <v>2349</v>
      </c>
      <c r="K1221" t="s">
        <v>21</v>
      </c>
      <c r="M1221" t="s">
        <v>11745</v>
      </c>
      <c r="N1221" t="s">
        <v>22</v>
      </c>
      <c r="O1221" t="s">
        <v>23</v>
      </c>
      <c r="P1221" t="s">
        <v>26</v>
      </c>
      <c r="Q1221" t="s">
        <v>2348</v>
      </c>
      <c r="R1221" s="13">
        <v>21</v>
      </c>
      <c r="S1221" s="13">
        <v>1</v>
      </c>
      <c r="T1221" s="21">
        <v>1</v>
      </c>
      <c r="V1221" t="s">
        <v>2154</v>
      </c>
      <c r="W1221" t="s">
        <v>17596</v>
      </c>
      <c r="X1221" s="20" t="str">
        <f>+IF(V1221="","-",CONCATENATE(V1221,"_",W1221))</f>
        <v>FINES_R02</v>
      </c>
      <c r="Y1221" s="59">
        <v>0.79232370853424072</v>
      </c>
      <c r="Z1221" t="s">
        <v>134</v>
      </c>
      <c r="AA1221" t="s">
        <v>2393</v>
      </c>
      <c r="AB1221" t="str">
        <f>+IF(W1221="","-",IF(W1221="UNICO","CENSO","MUESTRA"))</f>
        <v>MUESTRA</v>
      </c>
      <c r="AC1221" t="s">
        <v>2398</v>
      </c>
      <c r="AD1221" t="s">
        <v>11746</v>
      </c>
      <c r="AF1221">
        <f>+COUNTIF(Piloto!C:C,MARCO!A1221)</f>
        <v>0</v>
      </c>
    </row>
    <row r="1222" spans="1:32" x14ac:dyDescent="0.25">
      <c r="A1222" s="5" t="str">
        <f t="shared" si="19"/>
        <v>R 2 - D 62 - 461 - 1438</v>
      </c>
      <c r="B1222" s="23" t="s">
        <v>2347</v>
      </c>
      <c r="C1222" t="s">
        <v>246</v>
      </c>
      <c r="D1222" t="s">
        <v>958</v>
      </c>
      <c r="E1222" t="s">
        <v>959</v>
      </c>
      <c r="F1222" t="s">
        <v>134</v>
      </c>
      <c r="G1222" t="s">
        <v>134</v>
      </c>
      <c r="H1222" t="s">
        <v>11749</v>
      </c>
      <c r="I1222" t="s">
        <v>20</v>
      </c>
      <c r="J1222" t="s">
        <v>2349</v>
      </c>
      <c r="K1222" t="s">
        <v>21</v>
      </c>
      <c r="M1222" t="s">
        <v>11750</v>
      </c>
      <c r="N1222" t="s">
        <v>22</v>
      </c>
      <c r="O1222" t="s">
        <v>23</v>
      </c>
      <c r="P1222" t="s">
        <v>26</v>
      </c>
      <c r="Q1222" t="s">
        <v>2348</v>
      </c>
      <c r="R1222" s="13">
        <v>30</v>
      </c>
      <c r="S1222" s="13">
        <v>1</v>
      </c>
      <c r="T1222" s="21">
        <v>1</v>
      </c>
      <c r="V1222" t="s">
        <v>2154</v>
      </c>
      <c r="W1222" t="s">
        <v>17596</v>
      </c>
      <c r="X1222" s="20" t="str">
        <f>+IF(V1222="","-",CONCATENATE(V1222,"_",W1222))</f>
        <v>FINES_R02</v>
      </c>
      <c r="Y1222" s="59">
        <v>0.79561233520507813</v>
      </c>
      <c r="Z1222" t="s">
        <v>134</v>
      </c>
      <c r="AA1222" t="s">
        <v>2393</v>
      </c>
      <c r="AB1222" t="str">
        <f>+IF(W1222="","-",IF(W1222="UNICO","CENSO","MUESTRA"))</f>
        <v>MUESTRA</v>
      </c>
      <c r="AC1222" t="s">
        <v>2398</v>
      </c>
      <c r="AD1222" t="s">
        <v>11751</v>
      </c>
      <c r="AF1222">
        <f>+COUNTIF(Piloto!C:C,MARCO!A1222)</f>
        <v>0</v>
      </c>
    </row>
    <row r="1223" spans="1:32" x14ac:dyDescent="0.25">
      <c r="A1223" s="5" t="str">
        <f t="shared" si="19"/>
        <v>R 2 - D 62 - 462 - 2138</v>
      </c>
      <c r="B1223" s="23" t="s">
        <v>2347</v>
      </c>
      <c r="C1223" t="s">
        <v>246</v>
      </c>
      <c r="D1223" t="s">
        <v>958</v>
      </c>
      <c r="E1223" t="s">
        <v>959</v>
      </c>
      <c r="F1223" t="s">
        <v>134</v>
      </c>
      <c r="G1223" t="s">
        <v>134</v>
      </c>
      <c r="H1223" t="s">
        <v>11785</v>
      </c>
      <c r="I1223" t="s">
        <v>20</v>
      </c>
      <c r="J1223" t="s">
        <v>2349</v>
      </c>
      <c r="K1223" t="s">
        <v>21</v>
      </c>
      <c r="M1223" t="s">
        <v>11786</v>
      </c>
      <c r="N1223" t="s">
        <v>22</v>
      </c>
      <c r="O1223" t="s">
        <v>23</v>
      </c>
      <c r="P1223" t="s">
        <v>26</v>
      </c>
      <c r="Q1223" t="s">
        <v>2348</v>
      </c>
      <c r="R1223" s="13">
        <v>8</v>
      </c>
      <c r="S1223" s="13">
        <v>1</v>
      </c>
      <c r="T1223" s="21">
        <v>1</v>
      </c>
      <c r="V1223" t="s">
        <v>2154</v>
      </c>
      <c r="W1223" t="s">
        <v>17596</v>
      </c>
      <c r="X1223" s="20" t="str">
        <f>+IF(V1223="","-",CONCATENATE(V1223,"_",W1223))</f>
        <v>FINES_R02</v>
      </c>
      <c r="Y1223" s="59">
        <v>0.80097705125808716</v>
      </c>
      <c r="Z1223" t="s">
        <v>134</v>
      </c>
      <c r="AA1223" t="s">
        <v>2393</v>
      </c>
      <c r="AB1223" t="str">
        <f>+IF(W1223="","-",IF(W1223="UNICO","CENSO","MUESTRA"))</f>
        <v>MUESTRA</v>
      </c>
      <c r="AC1223" t="s">
        <v>2397</v>
      </c>
      <c r="AD1223" t="s">
        <v>11787</v>
      </c>
      <c r="AF1223">
        <f>+COUNTIF(Piloto!C:C,MARCO!A1223)</f>
        <v>0</v>
      </c>
    </row>
    <row r="1224" spans="1:32" x14ac:dyDescent="0.25">
      <c r="A1224" s="5" t="str">
        <f t="shared" si="19"/>
        <v>R 2 - D 62 - 461 - 2521</v>
      </c>
      <c r="B1224" s="23" t="s">
        <v>2347</v>
      </c>
      <c r="C1224" t="s">
        <v>246</v>
      </c>
      <c r="D1224" t="s">
        <v>958</v>
      </c>
      <c r="E1224" t="s">
        <v>959</v>
      </c>
      <c r="F1224" t="s">
        <v>134</v>
      </c>
      <c r="G1224" t="s">
        <v>134</v>
      </c>
      <c r="H1224" t="s">
        <v>5708</v>
      </c>
      <c r="I1224" t="s">
        <v>20</v>
      </c>
      <c r="J1224" t="s">
        <v>2349</v>
      </c>
      <c r="K1224" t="s">
        <v>21</v>
      </c>
      <c r="M1224" t="s">
        <v>5709</v>
      </c>
      <c r="N1224" t="s">
        <v>22</v>
      </c>
      <c r="O1224" t="s">
        <v>23</v>
      </c>
      <c r="P1224" t="s">
        <v>26</v>
      </c>
      <c r="Q1224" t="s">
        <v>2348</v>
      </c>
      <c r="R1224" s="13">
        <v>29</v>
      </c>
      <c r="S1224" s="13">
        <v>2</v>
      </c>
      <c r="T1224" s="21">
        <v>1</v>
      </c>
      <c r="V1224" t="s">
        <v>2154</v>
      </c>
      <c r="W1224" t="s">
        <v>17596</v>
      </c>
      <c r="X1224" s="20" t="str">
        <f>+IF(V1224="","-",CONCATENATE(V1224,"_",W1224))</f>
        <v>FINES_R02</v>
      </c>
      <c r="Y1224" s="59">
        <v>0.81110310554504395</v>
      </c>
      <c r="Z1224" t="s">
        <v>134</v>
      </c>
      <c r="AA1224" t="s">
        <v>2393</v>
      </c>
      <c r="AB1224" t="str">
        <f>+IF(W1224="","-",IF(W1224="UNICO","CENSO","MUESTRA"))</f>
        <v>MUESTRA</v>
      </c>
      <c r="AC1224" t="s">
        <v>2397</v>
      </c>
      <c r="AD1224" t="s">
        <v>5710</v>
      </c>
      <c r="AF1224">
        <f>+COUNTIF(Piloto!C:C,MARCO!A1224)</f>
        <v>0</v>
      </c>
    </row>
    <row r="1225" spans="1:32" x14ac:dyDescent="0.25">
      <c r="A1225" s="5" t="str">
        <f t="shared" si="19"/>
        <v>R 2 - D 5 - 458 - 3996</v>
      </c>
      <c r="B1225" s="23" t="s">
        <v>2347</v>
      </c>
      <c r="C1225" t="s">
        <v>246</v>
      </c>
      <c r="D1225" t="s">
        <v>243</v>
      </c>
      <c r="E1225" t="s">
        <v>245</v>
      </c>
      <c r="F1225" t="s">
        <v>134</v>
      </c>
      <c r="G1225" t="s">
        <v>134</v>
      </c>
      <c r="H1225" t="s">
        <v>5558</v>
      </c>
      <c r="I1225" t="s">
        <v>20</v>
      </c>
      <c r="J1225" t="s">
        <v>2349</v>
      </c>
      <c r="K1225" t="s">
        <v>21</v>
      </c>
      <c r="M1225" t="s">
        <v>5559</v>
      </c>
      <c r="N1225" t="s">
        <v>22</v>
      </c>
      <c r="O1225" t="s">
        <v>23</v>
      </c>
      <c r="P1225" t="s">
        <v>26</v>
      </c>
      <c r="Q1225" t="s">
        <v>2348</v>
      </c>
      <c r="R1225" s="13">
        <v>22</v>
      </c>
      <c r="S1225" s="13">
        <v>1</v>
      </c>
      <c r="T1225" s="21">
        <v>1</v>
      </c>
      <c r="V1225" t="s">
        <v>2154</v>
      </c>
      <c r="W1225" t="s">
        <v>17596</v>
      </c>
      <c r="X1225" s="20" t="str">
        <f>+IF(V1225="","-",CONCATENATE(V1225,"_",W1225))</f>
        <v>FINES_R02</v>
      </c>
      <c r="Y1225" s="59">
        <v>0.81880754232406616</v>
      </c>
      <c r="Z1225" t="s">
        <v>134</v>
      </c>
      <c r="AA1225" t="s">
        <v>2393</v>
      </c>
      <c r="AB1225" t="str">
        <f>+IF(W1225="","-",IF(W1225="UNICO","CENSO","MUESTRA"))</f>
        <v>MUESTRA</v>
      </c>
      <c r="AC1225" t="s">
        <v>2398</v>
      </c>
      <c r="AD1225" t="s">
        <v>5560</v>
      </c>
      <c r="AF1225">
        <f>+COUNTIF(Piloto!C:C,MARCO!A1225)</f>
        <v>0</v>
      </c>
    </row>
    <row r="1226" spans="1:32" x14ac:dyDescent="0.25">
      <c r="A1226" s="5" t="str">
        <f t="shared" si="19"/>
        <v>R 2 - D 62 - 461 - 1370</v>
      </c>
      <c r="B1226" s="23" t="s">
        <v>2347</v>
      </c>
      <c r="C1226" t="s">
        <v>246</v>
      </c>
      <c r="D1226" t="s">
        <v>958</v>
      </c>
      <c r="E1226" t="s">
        <v>959</v>
      </c>
      <c r="F1226" t="s">
        <v>134</v>
      </c>
      <c r="G1226" t="s">
        <v>134</v>
      </c>
      <c r="H1226" t="s">
        <v>5988</v>
      </c>
      <c r="I1226" t="s">
        <v>20</v>
      </c>
      <c r="J1226" t="s">
        <v>2349</v>
      </c>
      <c r="K1226" t="s">
        <v>21</v>
      </c>
      <c r="M1226" t="s">
        <v>5989</v>
      </c>
      <c r="N1226" t="s">
        <v>22</v>
      </c>
      <c r="O1226" t="s">
        <v>23</v>
      </c>
      <c r="P1226" t="s">
        <v>26</v>
      </c>
      <c r="Q1226" t="s">
        <v>2348</v>
      </c>
      <c r="R1226" s="13">
        <v>21</v>
      </c>
      <c r="S1226" s="13">
        <v>1</v>
      </c>
      <c r="T1226" s="21">
        <v>1</v>
      </c>
      <c r="V1226" t="s">
        <v>2154</v>
      </c>
      <c r="W1226" t="s">
        <v>17596</v>
      </c>
      <c r="X1226" s="20" t="str">
        <f>+IF(V1226="","-",CONCATENATE(V1226,"_",W1226))</f>
        <v>FINES_R02</v>
      </c>
      <c r="Y1226" s="59">
        <v>0.82422065734863281</v>
      </c>
      <c r="Z1226" t="s">
        <v>134</v>
      </c>
      <c r="AA1226" t="s">
        <v>2393</v>
      </c>
      <c r="AB1226" t="str">
        <f>+IF(W1226="","-",IF(W1226="UNICO","CENSO","MUESTRA"))</f>
        <v>MUESTRA</v>
      </c>
      <c r="AC1226" t="s">
        <v>2397</v>
      </c>
      <c r="AD1226" t="s">
        <v>5990</v>
      </c>
      <c r="AF1226">
        <f>+COUNTIF(Piloto!C:C,MARCO!A1226)</f>
        <v>0</v>
      </c>
    </row>
    <row r="1227" spans="1:32" x14ac:dyDescent="0.25">
      <c r="A1227" s="5" t="str">
        <f t="shared" si="19"/>
        <v>R 2 - D 111 - 454 - 1977</v>
      </c>
      <c r="B1227" s="23" t="s">
        <v>2347</v>
      </c>
      <c r="C1227" t="s">
        <v>246</v>
      </c>
      <c r="D1227" t="s">
        <v>575</v>
      </c>
      <c r="E1227" t="s">
        <v>1794</v>
      </c>
      <c r="F1227" t="s">
        <v>134</v>
      </c>
      <c r="G1227" t="s">
        <v>134</v>
      </c>
      <c r="H1227" t="s">
        <v>5339</v>
      </c>
      <c r="I1227" t="s">
        <v>20</v>
      </c>
      <c r="J1227" t="s">
        <v>2349</v>
      </c>
      <c r="K1227" t="s">
        <v>21</v>
      </c>
      <c r="M1227" t="s">
        <v>5340</v>
      </c>
      <c r="N1227" t="s">
        <v>22</v>
      </c>
      <c r="O1227" t="s">
        <v>23</v>
      </c>
      <c r="P1227" t="s">
        <v>26</v>
      </c>
      <c r="Q1227" t="s">
        <v>2348</v>
      </c>
      <c r="R1227" s="13">
        <v>21</v>
      </c>
      <c r="S1227" s="13">
        <v>1</v>
      </c>
      <c r="T1227" s="21">
        <v>1</v>
      </c>
      <c r="V1227" t="s">
        <v>2154</v>
      </c>
      <c r="W1227" t="s">
        <v>17596</v>
      </c>
      <c r="X1227" s="20" t="str">
        <f>+IF(V1227="","-",CONCATENATE(V1227,"_",W1227))</f>
        <v>FINES_R02</v>
      </c>
      <c r="Y1227" s="59">
        <v>0.83389067649841309</v>
      </c>
      <c r="Z1227" t="s">
        <v>134</v>
      </c>
      <c r="AA1227" t="s">
        <v>2393</v>
      </c>
      <c r="AB1227" t="str">
        <f>+IF(W1227="","-",IF(W1227="UNICO","CENSO","MUESTRA"))</f>
        <v>MUESTRA</v>
      </c>
      <c r="AC1227" t="s">
        <v>2398</v>
      </c>
      <c r="AD1227" t="s">
        <v>5341</v>
      </c>
      <c r="AF1227">
        <f>+COUNTIF(Piloto!C:C,MARCO!A1227)</f>
        <v>0</v>
      </c>
    </row>
    <row r="1228" spans="1:32" x14ac:dyDescent="0.25">
      <c r="A1228" s="5" t="str">
        <f t="shared" si="19"/>
        <v>R 2 - D 111 - 452 - 2163</v>
      </c>
      <c r="B1228" s="23" t="s">
        <v>2347</v>
      </c>
      <c r="C1228" t="s">
        <v>246</v>
      </c>
      <c r="D1228" t="s">
        <v>575</v>
      </c>
      <c r="E1228" t="s">
        <v>1794</v>
      </c>
      <c r="F1228" t="s">
        <v>134</v>
      </c>
      <c r="G1228" t="s">
        <v>134</v>
      </c>
      <c r="H1228" t="s">
        <v>5295</v>
      </c>
      <c r="I1228" t="s">
        <v>20</v>
      </c>
      <c r="J1228" t="s">
        <v>2349</v>
      </c>
      <c r="K1228" t="s">
        <v>21</v>
      </c>
      <c r="M1228" t="s">
        <v>5296</v>
      </c>
      <c r="N1228" t="s">
        <v>22</v>
      </c>
      <c r="O1228" t="s">
        <v>23</v>
      </c>
      <c r="P1228" t="s">
        <v>26</v>
      </c>
      <c r="Q1228" t="s">
        <v>2348</v>
      </c>
      <c r="R1228" s="13">
        <v>57</v>
      </c>
      <c r="S1228" s="13">
        <v>3</v>
      </c>
      <c r="T1228" s="21">
        <v>1</v>
      </c>
      <c r="V1228" t="s">
        <v>2154</v>
      </c>
      <c r="W1228" t="s">
        <v>17596</v>
      </c>
      <c r="X1228" s="20" t="str">
        <f>+IF(V1228="","-",CONCATENATE(V1228,"_",W1228))</f>
        <v>FINES_R02</v>
      </c>
      <c r="Y1228" s="59">
        <v>0.83815884590148926</v>
      </c>
      <c r="Z1228" t="s">
        <v>134</v>
      </c>
      <c r="AA1228" t="s">
        <v>2393</v>
      </c>
      <c r="AB1228" t="str">
        <f>+IF(W1228="","-",IF(W1228="UNICO","CENSO","MUESTRA"))</f>
        <v>MUESTRA</v>
      </c>
      <c r="AC1228" t="s">
        <v>2397</v>
      </c>
      <c r="AD1228" t="s">
        <v>5297</v>
      </c>
      <c r="AF1228">
        <f>+COUNTIF(Piloto!C:C,MARCO!A1228)</f>
        <v>0</v>
      </c>
    </row>
    <row r="1229" spans="1:32" x14ac:dyDescent="0.25">
      <c r="A1229" s="5" t="str">
        <f t="shared" si="19"/>
        <v>R 2 - D 62 - 455 - 1347</v>
      </c>
      <c r="B1229" s="23" t="s">
        <v>2347</v>
      </c>
      <c r="C1229" t="s">
        <v>246</v>
      </c>
      <c r="D1229" t="s">
        <v>958</v>
      </c>
      <c r="E1229" t="s">
        <v>959</v>
      </c>
      <c r="F1229" t="s">
        <v>134</v>
      </c>
      <c r="G1229" t="s">
        <v>134</v>
      </c>
      <c r="H1229" t="s">
        <v>5726</v>
      </c>
      <c r="I1229" t="s">
        <v>20</v>
      </c>
      <c r="J1229" t="s">
        <v>2349</v>
      </c>
      <c r="K1229" t="s">
        <v>21</v>
      </c>
      <c r="M1229" t="s">
        <v>5727</v>
      </c>
      <c r="N1229" t="s">
        <v>22</v>
      </c>
      <c r="O1229" t="s">
        <v>23</v>
      </c>
      <c r="P1229" t="s">
        <v>26</v>
      </c>
      <c r="Q1229" t="s">
        <v>2348</v>
      </c>
      <c r="R1229" s="13">
        <v>158</v>
      </c>
      <c r="S1229" s="13">
        <v>10</v>
      </c>
      <c r="T1229" s="21">
        <v>1</v>
      </c>
      <c r="V1229" t="s">
        <v>2154</v>
      </c>
      <c r="W1229" t="s">
        <v>17596</v>
      </c>
      <c r="X1229" s="20" t="str">
        <f>+IF(V1229="","-",CONCATENATE(V1229,"_",W1229))</f>
        <v>FINES_R02</v>
      </c>
      <c r="Y1229" s="59">
        <v>0.84765279293060303</v>
      </c>
      <c r="Z1229" t="s">
        <v>134</v>
      </c>
      <c r="AA1229" t="s">
        <v>2393</v>
      </c>
      <c r="AB1229" t="str">
        <f>+IF(W1229="","-",IF(W1229="UNICO","CENSO","MUESTRA"))</f>
        <v>MUESTRA</v>
      </c>
      <c r="AC1229" t="s">
        <v>2397</v>
      </c>
      <c r="AD1229" t="s">
        <v>5728</v>
      </c>
      <c r="AF1229">
        <f>+COUNTIF(Piloto!C:C,MARCO!A1229)</f>
        <v>0</v>
      </c>
    </row>
    <row r="1230" spans="1:32" x14ac:dyDescent="0.25">
      <c r="A1230" s="5" t="str">
        <f t="shared" si="19"/>
        <v>R 2 - D 5 - 451 - 3128</v>
      </c>
      <c r="B1230" s="23" t="s">
        <v>2347</v>
      </c>
      <c r="C1230" t="s">
        <v>246</v>
      </c>
      <c r="D1230" t="s">
        <v>243</v>
      </c>
      <c r="E1230" t="s">
        <v>245</v>
      </c>
      <c r="F1230" t="s">
        <v>134</v>
      </c>
      <c r="G1230" t="s">
        <v>134</v>
      </c>
      <c r="H1230" t="s">
        <v>5439</v>
      </c>
      <c r="I1230" t="s">
        <v>20</v>
      </c>
      <c r="J1230" t="s">
        <v>2349</v>
      </c>
      <c r="K1230" t="s">
        <v>21</v>
      </c>
      <c r="M1230" t="s">
        <v>5440</v>
      </c>
      <c r="N1230" t="s">
        <v>22</v>
      </c>
      <c r="O1230" t="s">
        <v>23</v>
      </c>
      <c r="P1230" t="s">
        <v>26</v>
      </c>
      <c r="Q1230" t="s">
        <v>2348</v>
      </c>
      <c r="R1230" s="13">
        <v>15</v>
      </c>
      <c r="S1230" s="13">
        <v>1</v>
      </c>
      <c r="T1230" s="21">
        <v>1</v>
      </c>
      <c r="V1230" t="s">
        <v>2154</v>
      </c>
      <c r="W1230" t="s">
        <v>17596</v>
      </c>
      <c r="X1230" s="20" t="str">
        <f>+IF(V1230="","-",CONCATENATE(V1230,"_",W1230))</f>
        <v>FINES_R02</v>
      </c>
      <c r="Y1230" s="59">
        <v>0.87721520662307739</v>
      </c>
      <c r="Z1230" t="s">
        <v>134</v>
      </c>
      <c r="AA1230" t="s">
        <v>2393</v>
      </c>
      <c r="AB1230" t="str">
        <f>+IF(W1230="","-",IF(W1230="UNICO","CENSO","MUESTRA"))</f>
        <v>MUESTRA</v>
      </c>
      <c r="AC1230" t="s">
        <v>2398</v>
      </c>
      <c r="AD1230" t="s">
        <v>5441</v>
      </c>
      <c r="AF1230">
        <f>+COUNTIF(Piloto!C:C,MARCO!A1230)</f>
        <v>0</v>
      </c>
    </row>
    <row r="1231" spans="1:32" x14ac:dyDescent="0.25">
      <c r="A1231" s="5" t="str">
        <f t="shared" si="19"/>
        <v>R 2 - D 111 - 454 - 3853</v>
      </c>
      <c r="B1231" s="23" t="s">
        <v>2347</v>
      </c>
      <c r="C1231" t="s">
        <v>246</v>
      </c>
      <c r="D1231" t="s">
        <v>575</v>
      </c>
      <c r="E1231" t="s">
        <v>1794</v>
      </c>
      <c r="F1231" t="s">
        <v>134</v>
      </c>
      <c r="G1231" t="s">
        <v>134</v>
      </c>
      <c r="H1231" t="s">
        <v>11660</v>
      </c>
      <c r="I1231" t="s">
        <v>20</v>
      </c>
      <c r="J1231" t="s">
        <v>2349</v>
      </c>
      <c r="K1231" t="s">
        <v>21</v>
      </c>
      <c r="M1231" t="s">
        <v>11661</v>
      </c>
      <c r="N1231" t="s">
        <v>22</v>
      </c>
      <c r="O1231" t="s">
        <v>23</v>
      </c>
      <c r="P1231" t="s">
        <v>26</v>
      </c>
      <c r="Q1231" t="s">
        <v>2348</v>
      </c>
      <c r="R1231" s="13">
        <v>47</v>
      </c>
      <c r="S1231" s="13">
        <v>2</v>
      </c>
      <c r="T1231" s="21">
        <v>1</v>
      </c>
      <c r="V1231" t="s">
        <v>2154</v>
      </c>
      <c r="W1231" t="s">
        <v>17596</v>
      </c>
      <c r="X1231" s="20" t="str">
        <f>+IF(V1231="","-",CONCATENATE(V1231,"_",W1231))</f>
        <v>FINES_R02</v>
      </c>
      <c r="Y1231" s="59">
        <v>0.88067811727523804</v>
      </c>
      <c r="Z1231" t="s">
        <v>134</v>
      </c>
      <c r="AA1231" t="s">
        <v>2393</v>
      </c>
      <c r="AB1231" t="str">
        <f>+IF(W1231="","-",IF(W1231="UNICO","CENSO","MUESTRA"))</f>
        <v>MUESTRA</v>
      </c>
      <c r="AC1231" t="s">
        <v>2398</v>
      </c>
      <c r="AD1231" t="s">
        <v>11662</v>
      </c>
      <c r="AF1231">
        <f>+COUNTIF(Piloto!C:C,MARCO!A1231)</f>
        <v>0</v>
      </c>
    </row>
    <row r="1232" spans="1:32" x14ac:dyDescent="0.25">
      <c r="A1232" s="5" t="str">
        <f t="shared" si="19"/>
        <v>R 2 - D 111 - 454 - 4437</v>
      </c>
      <c r="B1232" s="23" t="s">
        <v>2347</v>
      </c>
      <c r="C1232" t="s">
        <v>246</v>
      </c>
      <c r="D1232" t="s">
        <v>575</v>
      </c>
      <c r="E1232" t="s">
        <v>1794</v>
      </c>
      <c r="F1232" t="s">
        <v>134</v>
      </c>
      <c r="G1232" t="s">
        <v>134</v>
      </c>
      <c r="H1232" t="s">
        <v>11665</v>
      </c>
      <c r="I1232" t="s">
        <v>20</v>
      </c>
      <c r="J1232" t="s">
        <v>2349</v>
      </c>
      <c r="K1232" t="s">
        <v>21</v>
      </c>
      <c r="M1232" t="s">
        <v>11666</v>
      </c>
      <c r="N1232" t="s">
        <v>22</v>
      </c>
      <c r="O1232" t="s">
        <v>23</v>
      </c>
      <c r="P1232" t="s">
        <v>26</v>
      </c>
      <c r="Q1232" t="s">
        <v>2348</v>
      </c>
      <c r="R1232" s="13">
        <v>17</v>
      </c>
      <c r="S1232" s="13">
        <v>1</v>
      </c>
      <c r="T1232" s="21">
        <v>1</v>
      </c>
      <c r="V1232" t="s">
        <v>2154</v>
      </c>
      <c r="W1232" t="s">
        <v>17596</v>
      </c>
      <c r="X1232" s="20" t="str">
        <f>+IF(V1232="","-",CONCATENATE(V1232,"_",W1232))</f>
        <v>FINES_R02</v>
      </c>
      <c r="Y1232" s="59">
        <v>0.88067811727523804</v>
      </c>
      <c r="Z1232" t="s">
        <v>134</v>
      </c>
      <c r="AA1232" t="s">
        <v>2393</v>
      </c>
      <c r="AB1232" t="str">
        <f>+IF(W1232="","-",IF(W1232="UNICO","CENSO","MUESTRA"))</f>
        <v>MUESTRA</v>
      </c>
      <c r="AC1232" t="s">
        <v>2397</v>
      </c>
      <c r="AD1232" t="s">
        <v>11662</v>
      </c>
      <c r="AF1232">
        <f>+COUNTIF(Piloto!C:C,MARCO!A1232)</f>
        <v>0</v>
      </c>
    </row>
    <row r="1233" spans="1:32" x14ac:dyDescent="0.25">
      <c r="A1233" s="5" t="str">
        <f t="shared" si="19"/>
        <v>R 2 - D 62 - 455 - 1782</v>
      </c>
      <c r="B1233" s="23" t="s">
        <v>2347</v>
      </c>
      <c r="C1233" t="s">
        <v>246</v>
      </c>
      <c r="D1233" t="s">
        <v>958</v>
      </c>
      <c r="E1233" t="s">
        <v>959</v>
      </c>
      <c r="F1233" t="s">
        <v>134</v>
      </c>
      <c r="G1233" t="s">
        <v>134</v>
      </c>
      <c r="H1233" t="s">
        <v>11699</v>
      </c>
      <c r="I1233" t="s">
        <v>20</v>
      </c>
      <c r="J1233" t="s">
        <v>2349</v>
      </c>
      <c r="K1233" t="s">
        <v>21</v>
      </c>
      <c r="M1233" t="s">
        <v>11700</v>
      </c>
      <c r="N1233" t="s">
        <v>22</v>
      </c>
      <c r="O1233" t="s">
        <v>23</v>
      </c>
      <c r="P1233" t="s">
        <v>26</v>
      </c>
      <c r="Q1233" t="s">
        <v>2348</v>
      </c>
      <c r="R1233" s="13">
        <v>28</v>
      </c>
      <c r="S1233" s="13">
        <v>2</v>
      </c>
      <c r="T1233" s="21">
        <v>1</v>
      </c>
      <c r="V1233" t="s">
        <v>2154</v>
      </c>
      <c r="W1233" t="s">
        <v>17596</v>
      </c>
      <c r="X1233" s="20" t="str">
        <f>+IF(V1233="","-",CONCATENATE(V1233,"_",W1233))</f>
        <v>FINES_R02</v>
      </c>
      <c r="Y1233" s="59">
        <v>0.88166224956512451</v>
      </c>
      <c r="Z1233" t="s">
        <v>134</v>
      </c>
      <c r="AA1233" t="s">
        <v>2393</v>
      </c>
      <c r="AB1233" t="str">
        <f>+IF(W1233="","-",IF(W1233="UNICO","CENSO","MUESTRA"))</f>
        <v>MUESTRA</v>
      </c>
      <c r="AC1233" t="s">
        <v>2397</v>
      </c>
      <c r="AD1233" t="s">
        <v>11701</v>
      </c>
      <c r="AF1233">
        <f>+COUNTIF(Piloto!C:C,MARCO!A1233)</f>
        <v>0</v>
      </c>
    </row>
    <row r="1234" spans="1:32" x14ac:dyDescent="0.25">
      <c r="A1234" s="5" t="str">
        <f t="shared" si="19"/>
        <v>R 2 - D 62 - 455 - 2139</v>
      </c>
      <c r="B1234" s="23" t="s">
        <v>2347</v>
      </c>
      <c r="C1234" t="s">
        <v>246</v>
      </c>
      <c r="D1234" t="s">
        <v>958</v>
      </c>
      <c r="E1234" t="s">
        <v>959</v>
      </c>
      <c r="F1234" t="s">
        <v>134</v>
      </c>
      <c r="G1234" t="s">
        <v>134</v>
      </c>
      <c r="H1234" t="s">
        <v>11724</v>
      </c>
      <c r="I1234" t="s">
        <v>20</v>
      </c>
      <c r="J1234" t="s">
        <v>2349</v>
      </c>
      <c r="K1234" t="s">
        <v>21</v>
      </c>
      <c r="M1234" t="s">
        <v>11700</v>
      </c>
      <c r="N1234" t="s">
        <v>22</v>
      </c>
      <c r="O1234" t="s">
        <v>23</v>
      </c>
      <c r="P1234" t="s">
        <v>26</v>
      </c>
      <c r="Q1234" t="s">
        <v>2348</v>
      </c>
      <c r="R1234" s="13">
        <v>22</v>
      </c>
      <c r="S1234" s="13">
        <v>2</v>
      </c>
      <c r="T1234" s="21">
        <v>1</v>
      </c>
      <c r="V1234" t="s">
        <v>2154</v>
      </c>
      <c r="W1234" t="s">
        <v>17596</v>
      </c>
      <c r="X1234" s="20" t="str">
        <f>+IF(V1234="","-",CONCATENATE(V1234,"_",W1234))</f>
        <v>FINES_R02</v>
      </c>
      <c r="Y1234" s="59">
        <v>0.88166224956512451</v>
      </c>
      <c r="Z1234" t="s">
        <v>134</v>
      </c>
      <c r="AA1234" t="s">
        <v>2393</v>
      </c>
      <c r="AB1234" t="str">
        <f>+IF(W1234="","-",IF(W1234="UNICO","CENSO","MUESTRA"))</f>
        <v>MUESTRA</v>
      </c>
      <c r="AC1234" t="s">
        <v>2398</v>
      </c>
      <c r="AD1234" t="s">
        <v>11725</v>
      </c>
      <c r="AF1234">
        <f>+COUNTIF(Piloto!C:C,MARCO!A1234)</f>
        <v>0</v>
      </c>
    </row>
    <row r="1235" spans="1:32" x14ac:dyDescent="0.25">
      <c r="A1235" s="5" t="str">
        <f t="shared" si="19"/>
        <v>R 2 - D 62 - 462 - 2366</v>
      </c>
      <c r="B1235" s="23" t="s">
        <v>2347</v>
      </c>
      <c r="C1235" t="s">
        <v>246</v>
      </c>
      <c r="D1235" t="s">
        <v>958</v>
      </c>
      <c r="E1235" t="s">
        <v>959</v>
      </c>
      <c r="F1235" t="s">
        <v>134</v>
      </c>
      <c r="G1235" t="s">
        <v>134</v>
      </c>
      <c r="H1235" t="s">
        <v>5813</v>
      </c>
      <c r="I1235" t="s">
        <v>20</v>
      </c>
      <c r="J1235" t="s">
        <v>2349</v>
      </c>
      <c r="K1235" t="s">
        <v>21</v>
      </c>
      <c r="M1235" t="s">
        <v>5814</v>
      </c>
      <c r="N1235" t="s">
        <v>22</v>
      </c>
      <c r="O1235" t="s">
        <v>23</v>
      </c>
      <c r="P1235" t="s">
        <v>26</v>
      </c>
      <c r="Q1235" t="s">
        <v>2348</v>
      </c>
      <c r="R1235" s="13">
        <v>54</v>
      </c>
      <c r="S1235" s="13">
        <v>3</v>
      </c>
      <c r="T1235" s="21">
        <v>1</v>
      </c>
      <c r="V1235" t="s">
        <v>2154</v>
      </c>
      <c r="W1235" t="s">
        <v>17596</v>
      </c>
      <c r="X1235" s="20" t="str">
        <f>+IF(V1235="","-",CONCATENATE(V1235,"_",W1235))</f>
        <v>FINES_R02</v>
      </c>
      <c r="Y1235" s="59">
        <v>0.88186341524124146</v>
      </c>
      <c r="Z1235" t="s">
        <v>134</v>
      </c>
      <c r="AA1235" t="s">
        <v>2393</v>
      </c>
      <c r="AB1235" t="str">
        <f>+IF(W1235="","-",IF(W1235="UNICO","CENSO","MUESTRA"))</f>
        <v>MUESTRA</v>
      </c>
      <c r="AC1235" t="s">
        <v>2397</v>
      </c>
      <c r="AD1235" t="s">
        <v>5815</v>
      </c>
      <c r="AF1235">
        <f>+COUNTIF(Piloto!C:C,MARCO!A1235)</f>
        <v>0</v>
      </c>
    </row>
    <row r="1236" spans="1:32" x14ac:dyDescent="0.25">
      <c r="A1236" s="5" t="str">
        <f t="shared" si="19"/>
        <v>R 2 - D 62 - 461 - 1380</v>
      </c>
      <c r="B1236" s="23" t="s">
        <v>2347</v>
      </c>
      <c r="C1236" t="s">
        <v>246</v>
      </c>
      <c r="D1236" t="s">
        <v>958</v>
      </c>
      <c r="E1236" t="s">
        <v>959</v>
      </c>
      <c r="F1236" t="s">
        <v>134</v>
      </c>
      <c r="G1236" t="s">
        <v>134</v>
      </c>
      <c r="H1236" t="s">
        <v>5732</v>
      </c>
      <c r="I1236" t="s">
        <v>20</v>
      </c>
      <c r="J1236" t="s">
        <v>2349</v>
      </c>
      <c r="K1236" t="s">
        <v>21</v>
      </c>
      <c r="M1236" t="s">
        <v>5733</v>
      </c>
      <c r="N1236" t="s">
        <v>22</v>
      </c>
      <c r="O1236" t="s">
        <v>23</v>
      </c>
      <c r="P1236" t="s">
        <v>26</v>
      </c>
      <c r="Q1236" t="s">
        <v>2348</v>
      </c>
      <c r="R1236" s="13">
        <v>7</v>
      </c>
      <c r="S1236" s="13">
        <v>1</v>
      </c>
      <c r="T1236" s="21">
        <v>1</v>
      </c>
      <c r="V1236" t="s">
        <v>2154</v>
      </c>
      <c r="W1236" t="s">
        <v>17596</v>
      </c>
      <c r="X1236" s="20" t="str">
        <f>+IF(V1236="","-",CONCATENATE(V1236,"_",W1236))</f>
        <v>FINES_R02</v>
      </c>
      <c r="Y1236" s="59">
        <v>0.89690244197845459</v>
      </c>
      <c r="Z1236" t="s">
        <v>134</v>
      </c>
      <c r="AA1236" t="s">
        <v>2393</v>
      </c>
      <c r="AB1236" t="str">
        <f>+IF(W1236="","-",IF(W1236="UNICO","CENSO","MUESTRA"))</f>
        <v>MUESTRA</v>
      </c>
      <c r="AC1236" t="s">
        <v>2397</v>
      </c>
      <c r="AD1236" t="s">
        <v>5734</v>
      </c>
      <c r="AF1236">
        <f>+COUNTIF(Piloto!C:C,MARCO!A1236)</f>
        <v>0</v>
      </c>
    </row>
    <row r="1237" spans="1:32" x14ac:dyDescent="0.25">
      <c r="A1237" s="5" t="str">
        <f t="shared" si="19"/>
        <v>R 2 - D 62 - 455 - 1409</v>
      </c>
      <c r="B1237" s="23" t="s">
        <v>2347</v>
      </c>
      <c r="C1237" t="s">
        <v>246</v>
      </c>
      <c r="D1237" t="s">
        <v>958</v>
      </c>
      <c r="E1237" t="s">
        <v>959</v>
      </c>
      <c r="F1237" t="s">
        <v>134</v>
      </c>
      <c r="G1237" t="s">
        <v>134</v>
      </c>
      <c r="H1237" t="s">
        <v>11709</v>
      </c>
      <c r="I1237" t="s">
        <v>20</v>
      </c>
      <c r="J1237" t="s">
        <v>2349</v>
      </c>
      <c r="K1237" t="s">
        <v>21</v>
      </c>
      <c r="M1237" t="s">
        <v>11710</v>
      </c>
      <c r="N1237" t="s">
        <v>22</v>
      </c>
      <c r="O1237" t="s">
        <v>23</v>
      </c>
      <c r="P1237" t="s">
        <v>26</v>
      </c>
      <c r="Q1237" t="s">
        <v>2348</v>
      </c>
      <c r="R1237" s="13">
        <v>24</v>
      </c>
      <c r="S1237" s="13">
        <v>1</v>
      </c>
      <c r="T1237" s="21">
        <v>1</v>
      </c>
      <c r="V1237" t="s">
        <v>2154</v>
      </c>
      <c r="W1237" t="s">
        <v>17596</v>
      </c>
      <c r="X1237" s="20" t="str">
        <f>+IF(V1237="","-",CONCATENATE(V1237,"_",W1237))</f>
        <v>FINES_R02</v>
      </c>
      <c r="Y1237" s="59">
        <v>0.90072238445281982</v>
      </c>
      <c r="Z1237" t="s">
        <v>134</v>
      </c>
      <c r="AA1237" t="s">
        <v>2393</v>
      </c>
      <c r="AB1237" t="str">
        <f>+IF(W1237="","-",IF(W1237="UNICO","CENSO","MUESTRA"))</f>
        <v>MUESTRA</v>
      </c>
      <c r="AC1237" t="s">
        <v>2398</v>
      </c>
      <c r="AD1237" t="s">
        <v>11711</v>
      </c>
      <c r="AF1237">
        <f>+COUNTIF(Piloto!C:C,MARCO!A1237)</f>
        <v>0</v>
      </c>
    </row>
    <row r="1238" spans="1:32" x14ac:dyDescent="0.25">
      <c r="A1238" s="5" t="str">
        <f t="shared" si="19"/>
        <v>R 2 - D 62 - 461 - 4150</v>
      </c>
      <c r="B1238" s="23" t="s">
        <v>2347</v>
      </c>
      <c r="C1238" t="s">
        <v>246</v>
      </c>
      <c r="D1238" t="s">
        <v>958</v>
      </c>
      <c r="E1238" t="s">
        <v>959</v>
      </c>
      <c r="F1238" t="s">
        <v>134</v>
      </c>
      <c r="G1238" t="s">
        <v>134</v>
      </c>
      <c r="H1238" t="s">
        <v>5927</v>
      </c>
      <c r="I1238" t="s">
        <v>20</v>
      </c>
      <c r="J1238" t="s">
        <v>2349</v>
      </c>
      <c r="K1238" t="s">
        <v>21</v>
      </c>
      <c r="M1238" t="s">
        <v>5928</v>
      </c>
      <c r="N1238" t="s">
        <v>22</v>
      </c>
      <c r="O1238" t="s">
        <v>23</v>
      </c>
      <c r="P1238" t="s">
        <v>26</v>
      </c>
      <c r="Q1238" t="s">
        <v>2348</v>
      </c>
      <c r="R1238" s="13">
        <v>13</v>
      </c>
      <c r="S1238" s="13">
        <v>1</v>
      </c>
      <c r="T1238" s="21">
        <v>1</v>
      </c>
      <c r="V1238" t="s">
        <v>2154</v>
      </c>
      <c r="W1238" t="s">
        <v>17596</v>
      </c>
      <c r="X1238" s="20" t="str">
        <f>+IF(V1238="","-",CONCATENATE(V1238,"_",W1238))</f>
        <v>FINES_R02</v>
      </c>
      <c r="Y1238" s="59">
        <v>0.90380656719207764</v>
      </c>
      <c r="Z1238" t="s">
        <v>134</v>
      </c>
      <c r="AA1238" t="s">
        <v>2393</v>
      </c>
      <c r="AB1238" t="str">
        <f>+IF(W1238="","-",IF(W1238="UNICO","CENSO","MUESTRA"))</f>
        <v>MUESTRA</v>
      </c>
      <c r="AC1238" t="s">
        <v>2397</v>
      </c>
      <c r="AD1238" t="s">
        <v>5929</v>
      </c>
      <c r="AF1238">
        <f>+COUNTIF(Piloto!C:C,MARCO!A1238)</f>
        <v>0</v>
      </c>
    </row>
    <row r="1239" spans="1:32" x14ac:dyDescent="0.25">
      <c r="A1239" s="5" t="str">
        <f t="shared" si="19"/>
        <v>R 2 - D 62 - 461 - 1346</v>
      </c>
      <c r="B1239" s="23" t="s">
        <v>2347</v>
      </c>
      <c r="C1239" t="s">
        <v>246</v>
      </c>
      <c r="D1239" t="s">
        <v>958</v>
      </c>
      <c r="E1239" t="s">
        <v>959</v>
      </c>
      <c r="F1239" t="s">
        <v>134</v>
      </c>
      <c r="G1239" t="s">
        <v>134</v>
      </c>
      <c r="H1239" t="s">
        <v>5992</v>
      </c>
      <c r="I1239" t="s">
        <v>20</v>
      </c>
      <c r="J1239" t="s">
        <v>2349</v>
      </c>
      <c r="K1239" t="s">
        <v>21</v>
      </c>
      <c r="M1239" t="s">
        <v>5993</v>
      </c>
      <c r="N1239" t="s">
        <v>22</v>
      </c>
      <c r="O1239" t="s">
        <v>23</v>
      </c>
      <c r="P1239" t="s">
        <v>26</v>
      </c>
      <c r="Q1239" t="s">
        <v>2348</v>
      </c>
      <c r="R1239" s="13">
        <v>30</v>
      </c>
      <c r="S1239" s="13">
        <v>1</v>
      </c>
      <c r="T1239" s="21">
        <v>1</v>
      </c>
      <c r="V1239" t="s">
        <v>2154</v>
      </c>
      <c r="W1239" t="s">
        <v>17596</v>
      </c>
      <c r="X1239" s="20" t="str">
        <f>+IF(V1239="","-",CONCATENATE(V1239,"_",W1239))</f>
        <v>FINES_R02</v>
      </c>
      <c r="Y1239" s="59">
        <v>0.91166681051254272</v>
      </c>
      <c r="Z1239" t="s">
        <v>134</v>
      </c>
      <c r="AA1239" t="s">
        <v>2393</v>
      </c>
      <c r="AB1239" t="str">
        <f>+IF(W1239="","-",IF(W1239="UNICO","CENSO","MUESTRA"))</f>
        <v>MUESTRA</v>
      </c>
      <c r="AC1239" t="s">
        <v>2398</v>
      </c>
      <c r="AD1239" t="s">
        <v>5994</v>
      </c>
      <c r="AF1239">
        <f>+COUNTIF(Piloto!C:C,MARCO!A1239)</f>
        <v>0</v>
      </c>
    </row>
    <row r="1240" spans="1:32" x14ac:dyDescent="0.25">
      <c r="A1240" s="5" t="str">
        <f t="shared" si="19"/>
        <v>R 2 - D 62 - 461 - 4630</v>
      </c>
      <c r="B1240" s="23" t="s">
        <v>2347</v>
      </c>
      <c r="C1240" t="s">
        <v>246</v>
      </c>
      <c r="D1240" t="s">
        <v>958</v>
      </c>
      <c r="E1240" t="s">
        <v>959</v>
      </c>
      <c r="F1240" t="s">
        <v>134</v>
      </c>
      <c r="G1240" t="s">
        <v>134</v>
      </c>
      <c r="H1240" t="s">
        <v>6005</v>
      </c>
      <c r="I1240" t="s">
        <v>20</v>
      </c>
      <c r="J1240" t="s">
        <v>2349</v>
      </c>
      <c r="K1240" t="s">
        <v>21</v>
      </c>
      <c r="M1240" t="s">
        <v>6006</v>
      </c>
      <c r="N1240" t="s">
        <v>22</v>
      </c>
      <c r="O1240" t="s">
        <v>23</v>
      </c>
      <c r="P1240" t="s">
        <v>26</v>
      </c>
      <c r="Q1240" t="s">
        <v>2348</v>
      </c>
      <c r="R1240" s="13">
        <v>30</v>
      </c>
      <c r="S1240" s="13">
        <v>2</v>
      </c>
      <c r="T1240" s="21">
        <v>1</v>
      </c>
      <c r="V1240" t="s">
        <v>2154</v>
      </c>
      <c r="W1240" t="s">
        <v>17596</v>
      </c>
      <c r="X1240" s="20" t="str">
        <f>+IF(V1240="","-",CONCATENATE(V1240,"_",W1240))</f>
        <v>FINES_R02</v>
      </c>
      <c r="Y1240" s="59">
        <v>0.91218602657318115</v>
      </c>
      <c r="Z1240" t="s">
        <v>134</v>
      </c>
      <c r="AA1240" t="s">
        <v>2393</v>
      </c>
      <c r="AB1240" t="str">
        <f>+IF(W1240="","-",IF(W1240="UNICO","CENSO","MUESTRA"))</f>
        <v>MUESTRA</v>
      </c>
      <c r="AC1240" t="s">
        <v>2398</v>
      </c>
      <c r="AD1240" t="s">
        <v>6007</v>
      </c>
      <c r="AF1240">
        <f>+COUNTIF(Piloto!C:C,MARCO!A1240)</f>
        <v>0</v>
      </c>
    </row>
    <row r="1241" spans="1:32" x14ac:dyDescent="0.25">
      <c r="A1241" s="5" t="str">
        <f t="shared" si="19"/>
        <v>R 2 - D 62 - 461 - 3307</v>
      </c>
      <c r="B1241" s="23" t="s">
        <v>2347</v>
      </c>
      <c r="C1241" t="s">
        <v>246</v>
      </c>
      <c r="D1241" t="s">
        <v>958</v>
      </c>
      <c r="E1241" t="s">
        <v>959</v>
      </c>
      <c r="F1241" t="s">
        <v>134</v>
      </c>
      <c r="G1241" t="s">
        <v>134</v>
      </c>
      <c r="H1241" t="s">
        <v>5799</v>
      </c>
      <c r="I1241" t="s">
        <v>20</v>
      </c>
      <c r="J1241" t="s">
        <v>2349</v>
      </c>
      <c r="K1241" t="s">
        <v>21</v>
      </c>
      <c r="M1241" t="s">
        <v>5800</v>
      </c>
      <c r="N1241" t="s">
        <v>22</v>
      </c>
      <c r="O1241" t="s">
        <v>23</v>
      </c>
      <c r="P1241" t="s">
        <v>26</v>
      </c>
      <c r="Q1241" t="s">
        <v>2348</v>
      </c>
      <c r="R1241" s="13">
        <v>9</v>
      </c>
      <c r="S1241" s="13">
        <v>1</v>
      </c>
      <c r="T1241" s="21">
        <v>1</v>
      </c>
      <c r="V1241" t="s">
        <v>2154</v>
      </c>
      <c r="W1241" t="s">
        <v>17596</v>
      </c>
      <c r="X1241" s="20" t="str">
        <f>+IF(V1241="","-",CONCATENATE(V1241,"_",W1241))</f>
        <v>FINES_R02</v>
      </c>
      <c r="Y1241" s="59">
        <v>0.91770792007446289</v>
      </c>
      <c r="Z1241" t="s">
        <v>134</v>
      </c>
      <c r="AA1241" t="s">
        <v>2393</v>
      </c>
      <c r="AB1241" t="str">
        <f>+IF(W1241="","-",IF(W1241="UNICO","CENSO","MUESTRA"))</f>
        <v>MUESTRA</v>
      </c>
      <c r="AC1241" t="s">
        <v>2397</v>
      </c>
      <c r="AD1241" t="s">
        <v>5801</v>
      </c>
      <c r="AF1241">
        <f>+COUNTIF(Piloto!C:C,MARCO!A1241)</f>
        <v>0</v>
      </c>
    </row>
    <row r="1242" spans="1:32" x14ac:dyDescent="0.25">
      <c r="A1242" s="5" t="str">
        <f t="shared" si="19"/>
        <v>R 2 - D 62 - 461 - 3561</v>
      </c>
      <c r="B1242" s="23" t="s">
        <v>2347</v>
      </c>
      <c r="C1242" t="s">
        <v>246</v>
      </c>
      <c r="D1242" t="s">
        <v>958</v>
      </c>
      <c r="E1242" t="s">
        <v>959</v>
      </c>
      <c r="F1242" t="s">
        <v>134</v>
      </c>
      <c r="G1242" t="s">
        <v>134</v>
      </c>
      <c r="H1242" t="s">
        <v>5834</v>
      </c>
      <c r="I1242" t="s">
        <v>20</v>
      </c>
      <c r="J1242" t="s">
        <v>2349</v>
      </c>
      <c r="K1242" t="s">
        <v>21</v>
      </c>
      <c r="M1242" t="s">
        <v>5835</v>
      </c>
      <c r="N1242" t="s">
        <v>22</v>
      </c>
      <c r="O1242" t="s">
        <v>23</v>
      </c>
      <c r="P1242" t="s">
        <v>26</v>
      </c>
      <c r="Q1242" t="s">
        <v>2348</v>
      </c>
      <c r="R1242" s="13">
        <v>9</v>
      </c>
      <c r="S1242" s="13">
        <v>1</v>
      </c>
      <c r="T1242" s="21">
        <v>1</v>
      </c>
      <c r="V1242" t="s">
        <v>2154</v>
      </c>
      <c r="W1242" t="s">
        <v>17596</v>
      </c>
      <c r="X1242" s="20" t="str">
        <f>+IF(V1242="","-",CONCATENATE(V1242,"_",W1242))</f>
        <v>FINES_R02</v>
      </c>
      <c r="Y1242" s="59">
        <v>0.9192853569984436</v>
      </c>
      <c r="Z1242" t="s">
        <v>134</v>
      </c>
      <c r="AA1242" t="s">
        <v>2393</v>
      </c>
      <c r="AB1242" t="str">
        <f>+IF(W1242="","-",IF(W1242="UNICO","CENSO","MUESTRA"))</f>
        <v>MUESTRA</v>
      </c>
      <c r="AC1242" t="s">
        <v>2398</v>
      </c>
      <c r="AD1242" t="s">
        <v>5836</v>
      </c>
      <c r="AF1242">
        <f>+COUNTIF(Piloto!C:C,MARCO!A1242)</f>
        <v>0</v>
      </c>
    </row>
    <row r="1243" spans="1:32" x14ac:dyDescent="0.25">
      <c r="A1243" s="5" t="str">
        <f t="shared" si="19"/>
        <v>R 2 - D 62 - 455 - 1594</v>
      </c>
      <c r="B1243" s="23" t="s">
        <v>2347</v>
      </c>
      <c r="C1243" t="s">
        <v>246</v>
      </c>
      <c r="D1243" t="s">
        <v>958</v>
      </c>
      <c r="E1243" t="s">
        <v>959</v>
      </c>
      <c r="F1243" t="s">
        <v>134</v>
      </c>
      <c r="G1243" t="s">
        <v>134</v>
      </c>
      <c r="H1243" t="s">
        <v>5842</v>
      </c>
      <c r="I1243" t="s">
        <v>20</v>
      </c>
      <c r="J1243" t="s">
        <v>2349</v>
      </c>
      <c r="K1243" t="s">
        <v>21</v>
      </c>
      <c r="M1243" t="s">
        <v>5843</v>
      </c>
      <c r="N1243" t="s">
        <v>22</v>
      </c>
      <c r="O1243" t="s">
        <v>23</v>
      </c>
      <c r="P1243" t="s">
        <v>26</v>
      </c>
      <c r="Q1243" t="s">
        <v>2348</v>
      </c>
      <c r="R1243" s="13">
        <v>72</v>
      </c>
      <c r="S1243" s="13">
        <v>4</v>
      </c>
      <c r="T1243" s="21">
        <v>1</v>
      </c>
      <c r="V1243" t="s">
        <v>2154</v>
      </c>
      <c r="W1243" t="s">
        <v>17596</v>
      </c>
      <c r="X1243" s="20" t="str">
        <f>+IF(V1243="","-",CONCATENATE(V1243,"_",W1243))</f>
        <v>FINES_R02</v>
      </c>
      <c r="Y1243" s="59">
        <v>0.92122417688369751</v>
      </c>
      <c r="Z1243" t="s">
        <v>134</v>
      </c>
      <c r="AA1243" t="s">
        <v>2393</v>
      </c>
      <c r="AB1243" t="str">
        <f>+IF(W1243="","-",IF(W1243="UNICO","CENSO","MUESTRA"))</f>
        <v>MUESTRA</v>
      </c>
      <c r="AC1243" t="s">
        <v>2398</v>
      </c>
      <c r="AD1243" t="s">
        <v>5844</v>
      </c>
      <c r="AF1243">
        <f>+COUNTIF(Piloto!C:C,MARCO!A1243)</f>
        <v>0</v>
      </c>
    </row>
    <row r="1244" spans="1:32" x14ac:dyDescent="0.25">
      <c r="A1244" s="5" t="str">
        <f t="shared" si="19"/>
        <v>R 2 - D 5 - 458 - 2913</v>
      </c>
      <c r="B1244" s="23" t="s">
        <v>2347</v>
      </c>
      <c r="C1244" t="s">
        <v>246</v>
      </c>
      <c r="D1244" t="s">
        <v>243</v>
      </c>
      <c r="E1244" t="s">
        <v>245</v>
      </c>
      <c r="F1244" t="s">
        <v>134</v>
      </c>
      <c r="G1244" t="s">
        <v>134</v>
      </c>
      <c r="H1244" t="s">
        <v>11682</v>
      </c>
      <c r="I1244" t="s">
        <v>20</v>
      </c>
      <c r="J1244" t="s">
        <v>2349</v>
      </c>
      <c r="K1244" t="s">
        <v>21</v>
      </c>
      <c r="M1244" t="s">
        <v>11683</v>
      </c>
      <c r="N1244" t="s">
        <v>22</v>
      </c>
      <c r="O1244" t="s">
        <v>23</v>
      </c>
      <c r="P1244" t="s">
        <v>26</v>
      </c>
      <c r="Q1244" t="s">
        <v>2348</v>
      </c>
      <c r="R1244" s="13">
        <v>17</v>
      </c>
      <c r="S1244" s="13">
        <v>1</v>
      </c>
      <c r="T1244" s="21">
        <v>1</v>
      </c>
      <c r="V1244" t="s">
        <v>2154</v>
      </c>
      <c r="W1244" t="s">
        <v>17596</v>
      </c>
      <c r="X1244" s="20" t="str">
        <f>+IF(V1244="","-",CONCATENATE(V1244,"_",W1244))</f>
        <v>FINES_R02</v>
      </c>
      <c r="Y1244" s="59">
        <v>0.93702661991119385</v>
      </c>
      <c r="Z1244" t="s">
        <v>134</v>
      </c>
      <c r="AA1244" t="s">
        <v>2393</v>
      </c>
      <c r="AB1244" t="str">
        <f>+IF(W1244="","-",IF(W1244="UNICO","CENSO","MUESTRA"))</f>
        <v>MUESTRA</v>
      </c>
      <c r="AC1244" t="s">
        <v>2397</v>
      </c>
      <c r="AD1244" t="s">
        <v>11684</v>
      </c>
      <c r="AF1244">
        <f>+COUNTIF(Piloto!C:C,MARCO!A1244)</f>
        <v>0</v>
      </c>
    </row>
    <row r="1245" spans="1:32" x14ac:dyDescent="0.25">
      <c r="A1245" s="5" t="str">
        <f t="shared" si="19"/>
        <v>R 2 - D 62 - 461 - 1369</v>
      </c>
      <c r="B1245" s="23" t="s">
        <v>2347</v>
      </c>
      <c r="C1245" t="s">
        <v>246</v>
      </c>
      <c r="D1245" t="s">
        <v>958</v>
      </c>
      <c r="E1245" t="s">
        <v>959</v>
      </c>
      <c r="F1245" t="s">
        <v>134</v>
      </c>
      <c r="G1245" t="s">
        <v>134</v>
      </c>
      <c r="H1245" t="s">
        <v>5721</v>
      </c>
      <c r="I1245" t="s">
        <v>20</v>
      </c>
      <c r="J1245" t="s">
        <v>2349</v>
      </c>
      <c r="K1245" t="s">
        <v>21</v>
      </c>
      <c r="M1245" t="s">
        <v>5722</v>
      </c>
      <c r="N1245" t="s">
        <v>22</v>
      </c>
      <c r="O1245" t="s">
        <v>23</v>
      </c>
      <c r="P1245" t="s">
        <v>26</v>
      </c>
      <c r="Q1245" t="s">
        <v>2348</v>
      </c>
      <c r="R1245" s="13">
        <v>14</v>
      </c>
      <c r="S1245" s="13">
        <v>1</v>
      </c>
      <c r="T1245" s="21">
        <v>1</v>
      </c>
      <c r="V1245" t="s">
        <v>2154</v>
      </c>
      <c r="W1245" t="s">
        <v>17596</v>
      </c>
      <c r="X1245" s="20" t="str">
        <f>+IF(V1245="","-",CONCATENATE(V1245,"_",W1245))</f>
        <v>FINES_R02</v>
      </c>
      <c r="Y1245" s="59">
        <v>0.93956571817398071</v>
      </c>
      <c r="Z1245" t="s">
        <v>134</v>
      </c>
      <c r="AA1245" t="s">
        <v>2393</v>
      </c>
      <c r="AB1245" t="str">
        <f>+IF(W1245="","-",IF(W1245="UNICO","CENSO","MUESTRA"))</f>
        <v>MUESTRA</v>
      </c>
      <c r="AC1245" t="s">
        <v>2397</v>
      </c>
      <c r="AD1245" t="s">
        <v>5723</v>
      </c>
      <c r="AF1245">
        <f>+COUNTIF(Piloto!C:C,MARCO!A1245)</f>
        <v>0</v>
      </c>
    </row>
    <row r="1246" spans="1:32" x14ac:dyDescent="0.25">
      <c r="A1246" s="5" t="str">
        <f t="shared" si="19"/>
        <v>R 2 - D 5 - 458 - 0501</v>
      </c>
      <c r="B1246" s="23" t="s">
        <v>2347</v>
      </c>
      <c r="C1246" t="s">
        <v>246</v>
      </c>
      <c r="D1246" t="s">
        <v>243</v>
      </c>
      <c r="E1246" t="s">
        <v>245</v>
      </c>
      <c r="F1246" t="s">
        <v>134</v>
      </c>
      <c r="G1246" t="s">
        <v>134</v>
      </c>
      <c r="H1246" t="s">
        <v>5475</v>
      </c>
      <c r="I1246" t="s">
        <v>20</v>
      </c>
      <c r="J1246" t="s">
        <v>2349</v>
      </c>
      <c r="K1246" t="s">
        <v>21</v>
      </c>
      <c r="M1246" t="s">
        <v>5476</v>
      </c>
      <c r="N1246" t="s">
        <v>22</v>
      </c>
      <c r="O1246" t="s">
        <v>23</v>
      </c>
      <c r="P1246" t="s">
        <v>26</v>
      </c>
      <c r="Q1246" t="s">
        <v>2348</v>
      </c>
      <c r="R1246" s="13">
        <v>47</v>
      </c>
      <c r="S1246" s="13">
        <v>3</v>
      </c>
      <c r="T1246" s="21">
        <v>1</v>
      </c>
      <c r="V1246" t="s">
        <v>2154</v>
      </c>
      <c r="W1246" t="s">
        <v>17596</v>
      </c>
      <c r="X1246" s="20" t="str">
        <f>+IF(V1246="","-",CONCATENATE(V1246,"_",W1246))</f>
        <v>FINES_R02</v>
      </c>
      <c r="Y1246" s="59">
        <v>0.94096297025680542</v>
      </c>
      <c r="Z1246" t="s">
        <v>134</v>
      </c>
      <c r="AA1246" t="s">
        <v>2393</v>
      </c>
      <c r="AB1246" t="str">
        <f>+IF(W1246="","-",IF(W1246="UNICO","CENSO","MUESTRA"))</f>
        <v>MUESTRA</v>
      </c>
      <c r="AC1246" t="s">
        <v>2397</v>
      </c>
      <c r="AD1246" t="s">
        <v>5477</v>
      </c>
      <c r="AF1246">
        <f>+COUNTIF(Piloto!C:C,MARCO!A1246)</f>
        <v>0</v>
      </c>
    </row>
    <row r="1247" spans="1:32" x14ac:dyDescent="0.25">
      <c r="A1247" s="5" t="str">
        <f t="shared" si="19"/>
        <v>R 2 - D 62 - 471 - 4676</v>
      </c>
      <c r="B1247" s="23" t="s">
        <v>2347</v>
      </c>
      <c r="C1247" t="s">
        <v>246</v>
      </c>
      <c r="D1247" t="s">
        <v>958</v>
      </c>
      <c r="E1247" t="s">
        <v>959</v>
      </c>
      <c r="F1247" t="s">
        <v>134</v>
      </c>
      <c r="G1247" t="s">
        <v>134</v>
      </c>
      <c r="H1247" t="s">
        <v>5718</v>
      </c>
      <c r="I1247" t="s">
        <v>20</v>
      </c>
      <c r="J1247" t="s">
        <v>2349</v>
      </c>
      <c r="K1247" t="s">
        <v>21</v>
      </c>
      <c r="M1247" t="s">
        <v>2191</v>
      </c>
      <c r="N1247" t="s">
        <v>22</v>
      </c>
      <c r="O1247" t="s">
        <v>23</v>
      </c>
      <c r="P1247" t="s">
        <v>26</v>
      </c>
      <c r="Q1247" t="s">
        <v>2348</v>
      </c>
      <c r="R1247" s="13">
        <v>33</v>
      </c>
      <c r="S1247" s="13">
        <v>1</v>
      </c>
      <c r="T1247" s="21">
        <v>1</v>
      </c>
      <c r="V1247" t="s">
        <v>2154</v>
      </c>
      <c r="W1247" t="s">
        <v>17596</v>
      </c>
      <c r="X1247" s="20" t="str">
        <f>+IF(V1247="","-",CONCATENATE(V1247,"_",W1247))</f>
        <v>FINES_R02</v>
      </c>
      <c r="Y1247" s="59">
        <v>0.94306367635726929</v>
      </c>
      <c r="Z1247" t="s">
        <v>134</v>
      </c>
      <c r="AA1247" t="s">
        <v>2393</v>
      </c>
      <c r="AB1247" t="str">
        <f>+IF(W1247="","-",IF(W1247="UNICO","CENSO","MUESTRA"))</f>
        <v>MUESTRA</v>
      </c>
      <c r="AC1247" t="s">
        <v>2397</v>
      </c>
      <c r="AD1247" t="s">
        <v>5719</v>
      </c>
      <c r="AF1247">
        <f>+COUNTIF(Piloto!C:C,MARCO!A1247)</f>
        <v>0</v>
      </c>
    </row>
    <row r="1248" spans="1:32" x14ac:dyDescent="0.25">
      <c r="A1248" s="5" t="str">
        <f t="shared" si="19"/>
        <v>R 2 - D 62 - 455 - 3580</v>
      </c>
      <c r="B1248" s="23" t="s">
        <v>2347</v>
      </c>
      <c r="C1248" t="s">
        <v>246</v>
      </c>
      <c r="D1248" t="s">
        <v>958</v>
      </c>
      <c r="E1248" t="s">
        <v>959</v>
      </c>
      <c r="F1248" t="s">
        <v>134</v>
      </c>
      <c r="G1248" t="s">
        <v>134</v>
      </c>
      <c r="H1248" t="s">
        <v>11790</v>
      </c>
      <c r="I1248" t="s">
        <v>20</v>
      </c>
      <c r="J1248" t="s">
        <v>2349</v>
      </c>
      <c r="K1248" t="s">
        <v>21</v>
      </c>
      <c r="M1248" t="s">
        <v>11791</v>
      </c>
      <c r="N1248" t="s">
        <v>22</v>
      </c>
      <c r="O1248" t="s">
        <v>23</v>
      </c>
      <c r="P1248" t="s">
        <v>26</v>
      </c>
      <c r="Q1248" t="s">
        <v>2348</v>
      </c>
      <c r="R1248" s="13">
        <v>11</v>
      </c>
      <c r="S1248" s="13">
        <v>1</v>
      </c>
      <c r="T1248" s="21">
        <v>1</v>
      </c>
      <c r="V1248" t="s">
        <v>2154</v>
      </c>
      <c r="W1248" t="s">
        <v>17596</v>
      </c>
      <c r="X1248" s="20" t="str">
        <f>+IF(V1248="","-",CONCATENATE(V1248,"_",W1248))</f>
        <v>FINES_R02</v>
      </c>
      <c r="Y1248" s="59">
        <v>0.94403159618377686</v>
      </c>
      <c r="Z1248" t="s">
        <v>134</v>
      </c>
      <c r="AA1248" t="s">
        <v>2393</v>
      </c>
      <c r="AB1248" t="str">
        <f>+IF(W1248="","-",IF(W1248="UNICO","CENSO","MUESTRA"))</f>
        <v>MUESTRA</v>
      </c>
      <c r="AC1248" t="s">
        <v>2398</v>
      </c>
      <c r="AD1248" t="s">
        <v>11792</v>
      </c>
      <c r="AF1248">
        <f>+COUNTIF(Piloto!C:C,MARCO!A1248)</f>
        <v>0</v>
      </c>
    </row>
    <row r="1249" spans="1:32" x14ac:dyDescent="0.25">
      <c r="A1249" s="5" t="str">
        <f t="shared" si="19"/>
        <v>R 2 - D 62 - 461 - 1367</v>
      </c>
      <c r="B1249" s="23" t="s">
        <v>2347</v>
      </c>
      <c r="C1249" t="s">
        <v>246</v>
      </c>
      <c r="D1249" t="s">
        <v>958</v>
      </c>
      <c r="E1249" t="s">
        <v>959</v>
      </c>
      <c r="F1249" t="s">
        <v>134</v>
      </c>
      <c r="G1249" t="s">
        <v>134</v>
      </c>
      <c r="H1249" t="s">
        <v>5892</v>
      </c>
      <c r="I1249" t="s">
        <v>20</v>
      </c>
      <c r="J1249" t="s">
        <v>2349</v>
      </c>
      <c r="K1249" t="s">
        <v>21</v>
      </c>
      <c r="M1249" t="s">
        <v>5893</v>
      </c>
      <c r="N1249" t="s">
        <v>22</v>
      </c>
      <c r="O1249" t="s">
        <v>23</v>
      </c>
      <c r="P1249" t="s">
        <v>26</v>
      </c>
      <c r="Q1249" t="s">
        <v>2348</v>
      </c>
      <c r="R1249" s="13">
        <v>28</v>
      </c>
      <c r="S1249" s="13">
        <v>2</v>
      </c>
      <c r="T1249" s="21">
        <v>1</v>
      </c>
      <c r="V1249" t="s">
        <v>2154</v>
      </c>
      <c r="W1249" t="s">
        <v>17596</v>
      </c>
      <c r="X1249" s="20" t="str">
        <f>+IF(V1249="","-",CONCATENATE(V1249,"_",W1249))</f>
        <v>FINES_R02</v>
      </c>
      <c r="Y1249" s="59">
        <v>0.94489556550979614</v>
      </c>
      <c r="Z1249" t="s">
        <v>134</v>
      </c>
      <c r="AA1249" t="s">
        <v>2393</v>
      </c>
      <c r="AB1249" t="str">
        <f>+IF(W1249="","-",IF(W1249="UNICO","CENSO","MUESTRA"))</f>
        <v>MUESTRA</v>
      </c>
      <c r="AC1249" t="s">
        <v>2397</v>
      </c>
      <c r="AD1249" t="s">
        <v>5894</v>
      </c>
      <c r="AF1249">
        <f>+COUNTIF(Piloto!C:C,MARCO!A1249)</f>
        <v>0</v>
      </c>
    </row>
    <row r="1250" spans="1:32" x14ac:dyDescent="0.25">
      <c r="A1250" s="5" t="str">
        <f t="shared" si="19"/>
        <v>R 2 - D 62 - 455 - 1354</v>
      </c>
      <c r="B1250" s="23" t="s">
        <v>2347</v>
      </c>
      <c r="C1250" t="s">
        <v>246</v>
      </c>
      <c r="D1250" t="s">
        <v>958</v>
      </c>
      <c r="E1250" t="s">
        <v>959</v>
      </c>
      <c r="F1250" t="s">
        <v>134</v>
      </c>
      <c r="G1250" t="s">
        <v>134</v>
      </c>
      <c r="H1250" t="s">
        <v>5942</v>
      </c>
      <c r="I1250" t="s">
        <v>20</v>
      </c>
      <c r="J1250" t="s">
        <v>2349</v>
      </c>
      <c r="K1250" t="s">
        <v>21</v>
      </c>
      <c r="M1250" t="s">
        <v>5943</v>
      </c>
      <c r="N1250" t="s">
        <v>22</v>
      </c>
      <c r="O1250" t="s">
        <v>23</v>
      </c>
      <c r="P1250" t="s">
        <v>26</v>
      </c>
      <c r="Q1250" t="s">
        <v>2348</v>
      </c>
      <c r="R1250" s="13">
        <v>23</v>
      </c>
      <c r="S1250" s="13">
        <v>1</v>
      </c>
      <c r="T1250" s="21">
        <v>1</v>
      </c>
      <c r="V1250" t="s">
        <v>2154</v>
      </c>
      <c r="W1250" t="s">
        <v>17596</v>
      </c>
      <c r="X1250" s="20" t="str">
        <f>+IF(V1250="","-",CONCATENATE(V1250,"_",W1250))</f>
        <v>FINES_R02</v>
      </c>
      <c r="Y1250" s="59">
        <v>0.96185773611068726</v>
      </c>
      <c r="Z1250" t="s">
        <v>134</v>
      </c>
      <c r="AA1250" t="s">
        <v>2393</v>
      </c>
      <c r="AB1250" t="str">
        <f>+IF(W1250="","-",IF(W1250="UNICO","CENSO","MUESTRA"))</f>
        <v>MUESTRA</v>
      </c>
      <c r="AC1250" t="s">
        <v>2398</v>
      </c>
      <c r="AD1250" t="s">
        <v>5944</v>
      </c>
      <c r="AF1250">
        <f>+COUNTIF(Piloto!C:C,MARCO!A1250)</f>
        <v>0</v>
      </c>
    </row>
    <row r="1251" spans="1:32" x14ac:dyDescent="0.25">
      <c r="A1251" s="5" t="str">
        <f t="shared" si="19"/>
        <v>R 2 - D 62 - 462 - 3583</v>
      </c>
      <c r="B1251" s="23" t="s">
        <v>2347</v>
      </c>
      <c r="C1251" t="s">
        <v>246</v>
      </c>
      <c r="D1251" t="s">
        <v>958</v>
      </c>
      <c r="E1251" t="s">
        <v>959</v>
      </c>
      <c r="F1251" t="s">
        <v>134</v>
      </c>
      <c r="G1251" t="s">
        <v>134</v>
      </c>
      <c r="H1251" t="s">
        <v>5846</v>
      </c>
      <c r="I1251" t="s">
        <v>20</v>
      </c>
      <c r="J1251" t="s">
        <v>2349</v>
      </c>
      <c r="K1251" t="s">
        <v>21</v>
      </c>
      <c r="M1251" t="s">
        <v>5847</v>
      </c>
      <c r="N1251" t="s">
        <v>22</v>
      </c>
      <c r="O1251" t="s">
        <v>23</v>
      </c>
      <c r="P1251" t="s">
        <v>26</v>
      </c>
      <c r="Q1251" t="s">
        <v>2348</v>
      </c>
      <c r="R1251" s="13">
        <v>33</v>
      </c>
      <c r="S1251" s="13">
        <v>2</v>
      </c>
      <c r="T1251" s="21">
        <v>1</v>
      </c>
      <c r="V1251" t="s">
        <v>2154</v>
      </c>
      <c r="W1251" t="s">
        <v>17596</v>
      </c>
      <c r="X1251" s="20" t="str">
        <f>+IF(V1251="","-",CONCATENATE(V1251,"_",W1251))</f>
        <v>FINES_R02</v>
      </c>
      <c r="Y1251" s="59">
        <v>0.96595621109008789</v>
      </c>
      <c r="Z1251" t="s">
        <v>134</v>
      </c>
      <c r="AA1251" t="s">
        <v>2393</v>
      </c>
      <c r="AB1251" t="str">
        <f>+IF(W1251="","-",IF(W1251="UNICO","CENSO","MUESTRA"))</f>
        <v>MUESTRA</v>
      </c>
      <c r="AC1251" t="s">
        <v>2398</v>
      </c>
      <c r="AD1251" t="s">
        <v>5848</v>
      </c>
      <c r="AF1251">
        <f>+COUNTIF(Piloto!C:C,MARCO!A1251)</f>
        <v>0</v>
      </c>
    </row>
    <row r="1252" spans="1:32" x14ac:dyDescent="0.25">
      <c r="A1252" s="5" t="str">
        <f t="shared" si="19"/>
        <v>R 2 - D 62 - 461 - 4580</v>
      </c>
      <c r="B1252" s="23" t="s">
        <v>2347</v>
      </c>
      <c r="C1252" t="s">
        <v>246</v>
      </c>
      <c r="D1252" t="s">
        <v>958</v>
      </c>
      <c r="E1252" t="s">
        <v>959</v>
      </c>
      <c r="F1252" t="s">
        <v>134</v>
      </c>
      <c r="G1252" t="s">
        <v>134</v>
      </c>
      <c r="H1252" t="s">
        <v>5984</v>
      </c>
      <c r="I1252" t="s">
        <v>20</v>
      </c>
      <c r="J1252" t="s">
        <v>2349</v>
      </c>
      <c r="K1252" t="s">
        <v>21</v>
      </c>
      <c r="M1252" t="s">
        <v>5985</v>
      </c>
      <c r="N1252" t="s">
        <v>22</v>
      </c>
      <c r="O1252" t="s">
        <v>23</v>
      </c>
      <c r="P1252" t="s">
        <v>26</v>
      </c>
      <c r="Q1252" t="s">
        <v>2348</v>
      </c>
      <c r="R1252" s="13">
        <v>19</v>
      </c>
      <c r="S1252" s="13">
        <v>1</v>
      </c>
      <c r="T1252" s="21">
        <v>1</v>
      </c>
      <c r="V1252" t="s">
        <v>2154</v>
      </c>
      <c r="W1252" t="s">
        <v>17596</v>
      </c>
      <c r="X1252" s="20" t="str">
        <f>+IF(V1252="","-",CONCATENATE(V1252,"_",W1252))</f>
        <v>FINES_R02</v>
      </c>
      <c r="Y1252" s="59">
        <v>0.96633952856063843</v>
      </c>
      <c r="Z1252" t="s">
        <v>134</v>
      </c>
      <c r="AA1252" t="s">
        <v>2393</v>
      </c>
      <c r="AB1252" t="str">
        <f>+IF(W1252="","-",IF(W1252="UNICO","CENSO","MUESTRA"))</f>
        <v>MUESTRA</v>
      </c>
      <c r="AC1252" t="s">
        <v>2398</v>
      </c>
      <c r="AD1252" t="s">
        <v>5986</v>
      </c>
      <c r="AF1252">
        <f>+COUNTIF(Piloto!C:C,MARCO!A1252)</f>
        <v>0</v>
      </c>
    </row>
    <row r="1253" spans="1:32" x14ac:dyDescent="0.25">
      <c r="A1253" s="5" t="str">
        <f t="shared" si="19"/>
        <v>R 2 - D 62 - 462 - 4602</v>
      </c>
      <c r="B1253" s="23" t="s">
        <v>2347</v>
      </c>
      <c r="C1253" t="s">
        <v>246</v>
      </c>
      <c r="D1253" t="s">
        <v>958</v>
      </c>
      <c r="E1253" t="s">
        <v>959</v>
      </c>
      <c r="F1253" t="s">
        <v>134</v>
      </c>
      <c r="G1253" t="s">
        <v>134</v>
      </c>
      <c r="H1253" t="s">
        <v>11762</v>
      </c>
      <c r="I1253" t="s">
        <v>20</v>
      </c>
      <c r="J1253" t="s">
        <v>2349</v>
      </c>
      <c r="K1253" t="s">
        <v>21</v>
      </c>
      <c r="M1253" t="s">
        <v>11763</v>
      </c>
      <c r="N1253" t="s">
        <v>22</v>
      </c>
      <c r="O1253" t="s">
        <v>23</v>
      </c>
      <c r="P1253" t="s">
        <v>26</v>
      </c>
      <c r="Q1253" t="s">
        <v>2348</v>
      </c>
      <c r="R1253" s="13">
        <v>32</v>
      </c>
      <c r="S1253" s="13">
        <v>1</v>
      </c>
      <c r="T1253" s="21">
        <v>1</v>
      </c>
      <c r="V1253" t="s">
        <v>2154</v>
      </c>
      <c r="W1253" t="s">
        <v>17596</v>
      </c>
      <c r="X1253" s="20" t="str">
        <f>+IF(V1253="","-",CONCATENATE(V1253,"_",W1253))</f>
        <v>FINES_R02</v>
      </c>
      <c r="Y1253" s="59">
        <v>0.96769189834594727</v>
      </c>
      <c r="Z1253" t="s">
        <v>134</v>
      </c>
      <c r="AA1253" t="s">
        <v>2393</v>
      </c>
      <c r="AB1253" t="str">
        <f>+IF(W1253="","-",IF(W1253="UNICO","CENSO","MUESTRA"))</f>
        <v>MUESTRA</v>
      </c>
      <c r="AC1253" t="s">
        <v>2397</v>
      </c>
      <c r="AD1253" t="s">
        <v>11764</v>
      </c>
      <c r="AF1253">
        <f>+COUNTIF(Piloto!C:C,MARCO!A1253)</f>
        <v>0</v>
      </c>
    </row>
    <row r="1254" spans="1:32" x14ac:dyDescent="0.25">
      <c r="A1254" s="5" t="str">
        <f t="shared" si="19"/>
        <v>R 2 - D 62 - 461 - 2566</v>
      </c>
      <c r="B1254" s="23" t="s">
        <v>2347</v>
      </c>
      <c r="C1254" t="s">
        <v>246</v>
      </c>
      <c r="D1254" t="s">
        <v>958</v>
      </c>
      <c r="E1254" t="s">
        <v>959</v>
      </c>
      <c r="F1254" t="s">
        <v>134</v>
      </c>
      <c r="G1254" t="s">
        <v>134</v>
      </c>
      <c r="H1254" t="s">
        <v>5696</v>
      </c>
      <c r="I1254" t="s">
        <v>20</v>
      </c>
      <c r="J1254" t="s">
        <v>2349</v>
      </c>
      <c r="K1254" t="s">
        <v>21</v>
      </c>
      <c r="M1254" t="s">
        <v>5697</v>
      </c>
      <c r="N1254" t="s">
        <v>22</v>
      </c>
      <c r="O1254" t="s">
        <v>23</v>
      </c>
      <c r="P1254" t="s">
        <v>26</v>
      </c>
      <c r="Q1254" t="s">
        <v>2348</v>
      </c>
      <c r="R1254" s="13">
        <v>7</v>
      </c>
      <c r="S1254" s="13">
        <v>1</v>
      </c>
      <c r="T1254" s="21">
        <v>1</v>
      </c>
      <c r="V1254" t="s">
        <v>2154</v>
      </c>
      <c r="W1254" t="s">
        <v>17596</v>
      </c>
      <c r="X1254" s="20" t="str">
        <f>+IF(V1254="","-",CONCATENATE(V1254,"_",W1254))</f>
        <v>FINES_R02</v>
      </c>
      <c r="Y1254" s="59">
        <v>0.97486394643783569</v>
      </c>
      <c r="Z1254" t="s">
        <v>134</v>
      </c>
      <c r="AA1254" t="s">
        <v>2393</v>
      </c>
      <c r="AB1254" t="str">
        <f>+IF(W1254="","-",IF(W1254="UNICO","CENSO","MUESTRA"))</f>
        <v>MUESTRA</v>
      </c>
      <c r="AC1254" t="s">
        <v>2397</v>
      </c>
      <c r="AD1254" t="s">
        <v>5698</v>
      </c>
      <c r="AF1254">
        <f>+COUNTIF(Piloto!C:C,MARCO!A1254)</f>
        <v>0</v>
      </c>
    </row>
    <row r="1255" spans="1:32" x14ac:dyDescent="0.25">
      <c r="A1255" s="5" t="str">
        <f t="shared" si="19"/>
        <v>R 2 - D 62 - 455 - 2274</v>
      </c>
      <c r="B1255" s="23" t="s">
        <v>2347</v>
      </c>
      <c r="C1255" t="s">
        <v>246</v>
      </c>
      <c r="D1255" t="s">
        <v>958</v>
      </c>
      <c r="E1255" t="s">
        <v>959</v>
      </c>
      <c r="F1255" t="s">
        <v>134</v>
      </c>
      <c r="G1255" t="s">
        <v>134</v>
      </c>
      <c r="H1255" t="s">
        <v>5950</v>
      </c>
      <c r="I1255" t="s">
        <v>20</v>
      </c>
      <c r="J1255" t="s">
        <v>2349</v>
      </c>
      <c r="K1255" t="s">
        <v>21</v>
      </c>
      <c r="M1255" t="s">
        <v>5951</v>
      </c>
      <c r="N1255" t="s">
        <v>22</v>
      </c>
      <c r="O1255" t="s">
        <v>23</v>
      </c>
      <c r="P1255" t="s">
        <v>26</v>
      </c>
      <c r="Q1255" t="s">
        <v>2348</v>
      </c>
      <c r="R1255" s="13">
        <v>15</v>
      </c>
      <c r="S1255" s="13">
        <v>1</v>
      </c>
      <c r="T1255" s="21">
        <v>1</v>
      </c>
      <c r="V1255" t="s">
        <v>2154</v>
      </c>
      <c r="W1255" t="s">
        <v>17596</v>
      </c>
      <c r="X1255" s="20" t="str">
        <f>+IF(V1255="","-",CONCATENATE(V1255,"_",W1255))</f>
        <v>FINES_R02</v>
      </c>
      <c r="Y1255" s="59">
        <v>0.97969931364059448</v>
      </c>
      <c r="Z1255" t="s">
        <v>134</v>
      </c>
      <c r="AA1255" t="s">
        <v>2393</v>
      </c>
      <c r="AB1255" t="str">
        <f>+IF(W1255="","-",IF(W1255="UNICO","CENSO","MUESTRA"))</f>
        <v>MUESTRA</v>
      </c>
      <c r="AC1255" t="s">
        <v>2397</v>
      </c>
      <c r="AD1255" t="s">
        <v>5952</v>
      </c>
      <c r="AF1255">
        <f>+COUNTIF(Piloto!C:C,MARCO!A1255)</f>
        <v>0</v>
      </c>
    </row>
    <row r="1256" spans="1:32" x14ac:dyDescent="0.25">
      <c r="A1256" s="5" t="str">
        <f t="shared" si="19"/>
        <v>R 2 - D 62 - 455 - 2281</v>
      </c>
      <c r="B1256" s="23" t="s">
        <v>2347</v>
      </c>
      <c r="C1256" t="s">
        <v>246</v>
      </c>
      <c r="D1256" t="s">
        <v>958</v>
      </c>
      <c r="E1256" t="s">
        <v>959</v>
      </c>
      <c r="F1256" t="s">
        <v>134</v>
      </c>
      <c r="G1256" t="s">
        <v>134</v>
      </c>
      <c r="H1256" t="s">
        <v>5704</v>
      </c>
      <c r="I1256" t="s">
        <v>20</v>
      </c>
      <c r="J1256" t="s">
        <v>2349</v>
      </c>
      <c r="K1256" t="s">
        <v>21</v>
      </c>
      <c r="M1256" t="s">
        <v>5705</v>
      </c>
      <c r="N1256" t="s">
        <v>22</v>
      </c>
      <c r="O1256" t="s">
        <v>23</v>
      </c>
      <c r="P1256" t="s">
        <v>26</v>
      </c>
      <c r="Q1256" t="s">
        <v>2348</v>
      </c>
      <c r="R1256" s="13">
        <v>7</v>
      </c>
      <c r="S1256" s="13">
        <v>1</v>
      </c>
      <c r="T1256" s="21">
        <v>1</v>
      </c>
      <c r="V1256" t="s">
        <v>2154</v>
      </c>
      <c r="W1256" t="s">
        <v>17596</v>
      </c>
      <c r="X1256" s="20" t="str">
        <f>+IF(V1256="","-",CONCATENATE(V1256,"_",W1256))</f>
        <v>FINES_R02</v>
      </c>
      <c r="Y1256" s="59">
        <v>0.98752415180206299</v>
      </c>
      <c r="Z1256" t="s">
        <v>134</v>
      </c>
      <c r="AA1256" t="s">
        <v>2393</v>
      </c>
      <c r="AB1256" t="str">
        <f>+IF(W1256="","-",IF(W1256="UNICO","CENSO","MUESTRA"))</f>
        <v>MUESTRA</v>
      </c>
      <c r="AC1256" t="s">
        <v>2397</v>
      </c>
      <c r="AD1256" t="s">
        <v>5706</v>
      </c>
      <c r="AF1256">
        <f>+COUNTIF(Piloto!C:C,MARCO!A1256)</f>
        <v>0</v>
      </c>
    </row>
    <row r="1257" spans="1:32" x14ac:dyDescent="0.25">
      <c r="A1257" s="5" t="str">
        <f t="shared" si="19"/>
        <v>R 2 - D 62 - 455 - 1818</v>
      </c>
      <c r="B1257" s="23" t="s">
        <v>2347</v>
      </c>
      <c r="C1257" t="s">
        <v>246</v>
      </c>
      <c r="D1257" t="s">
        <v>958</v>
      </c>
      <c r="E1257" t="s">
        <v>959</v>
      </c>
      <c r="F1257" t="s">
        <v>134</v>
      </c>
      <c r="G1257" t="s">
        <v>134</v>
      </c>
      <c r="H1257" t="s">
        <v>5736</v>
      </c>
      <c r="I1257" t="s">
        <v>20</v>
      </c>
      <c r="J1257" t="s">
        <v>2349</v>
      </c>
      <c r="K1257" t="s">
        <v>21</v>
      </c>
      <c r="M1257" t="s">
        <v>5737</v>
      </c>
      <c r="N1257" t="s">
        <v>22</v>
      </c>
      <c r="O1257" t="s">
        <v>23</v>
      </c>
      <c r="P1257" t="s">
        <v>26</v>
      </c>
      <c r="Q1257" t="s">
        <v>2348</v>
      </c>
      <c r="R1257" s="13">
        <v>15</v>
      </c>
      <c r="S1257" s="13">
        <v>1</v>
      </c>
      <c r="T1257" s="21">
        <v>1</v>
      </c>
      <c r="V1257" t="s">
        <v>2154</v>
      </c>
      <c r="W1257" t="s">
        <v>17596</v>
      </c>
      <c r="X1257" s="20" t="str">
        <f>+IF(V1257="","-",CONCATENATE(V1257,"_",W1257))</f>
        <v>FINES_R02</v>
      </c>
      <c r="Y1257" s="59">
        <v>0.98752427101135254</v>
      </c>
      <c r="Z1257" t="s">
        <v>134</v>
      </c>
      <c r="AA1257" t="s">
        <v>2393</v>
      </c>
      <c r="AB1257" t="str">
        <f>+IF(W1257="","-",IF(W1257="UNICO","CENSO","MUESTRA"))</f>
        <v>MUESTRA</v>
      </c>
      <c r="AC1257" t="s">
        <v>2398</v>
      </c>
      <c r="AD1257" t="s">
        <v>5738</v>
      </c>
      <c r="AF1257">
        <f>+COUNTIF(Piloto!C:C,MARCO!A1257)</f>
        <v>0</v>
      </c>
    </row>
    <row r="1258" spans="1:32" x14ac:dyDescent="0.25">
      <c r="A1258" s="5" t="str">
        <f t="shared" si="19"/>
        <v>R 2 - D 62 - 461 - 2520</v>
      </c>
      <c r="B1258" s="23" t="s">
        <v>2347</v>
      </c>
      <c r="C1258" t="s">
        <v>246</v>
      </c>
      <c r="D1258" t="s">
        <v>958</v>
      </c>
      <c r="E1258" t="s">
        <v>959</v>
      </c>
      <c r="F1258" t="s">
        <v>134</v>
      </c>
      <c r="G1258" t="s">
        <v>134</v>
      </c>
      <c r="H1258" t="s">
        <v>5712</v>
      </c>
      <c r="I1258" t="s">
        <v>20</v>
      </c>
      <c r="J1258" t="s">
        <v>2349</v>
      </c>
      <c r="K1258" t="s">
        <v>21</v>
      </c>
      <c r="M1258" t="s">
        <v>5713</v>
      </c>
      <c r="N1258" t="s">
        <v>22</v>
      </c>
      <c r="O1258" t="s">
        <v>23</v>
      </c>
      <c r="P1258" t="s">
        <v>26</v>
      </c>
      <c r="Q1258" t="s">
        <v>2348</v>
      </c>
      <c r="R1258" s="13">
        <v>22</v>
      </c>
      <c r="S1258" s="13">
        <v>2</v>
      </c>
      <c r="T1258" s="21">
        <v>1</v>
      </c>
      <c r="V1258" t="s">
        <v>2154</v>
      </c>
      <c r="W1258" t="s">
        <v>17596</v>
      </c>
      <c r="X1258" s="20" t="str">
        <f>+IF(V1258="","-",CONCATENATE(V1258,"_",W1258))</f>
        <v>FINES_R02</v>
      </c>
      <c r="Y1258" s="59">
        <v>0.98812323808670044</v>
      </c>
      <c r="Z1258" t="s">
        <v>134</v>
      </c>
      <c r="AA1258" t="s">
        <v>2393</v>
      </c>
      <c r="AB1258" t="str">
        <f>+IF(W1258="","-",IF(W1258="UNICO","CENSO","MUESTRA"))</f>
        <v>MUESTRA</v>
      </c>
      <c r="AC1258" t="s">
        <v>2397</v>
      </c>
      <c r="AD1258" t="s">
        <v>5714</v>
      </c>
      <c r="AF1258">
        <f>+COUNTIF(Piloto!C:C,MARCO!A1258)</f>
        <v>0</v>
      </c>
    </row>
    <row r="1259" spans="1:32" x14ac:dyDescent="0.25">
      <c r="A1259" s="5" t="str">
        <f t="shared" si="19"/>
        <v>R 2 - D 62 - 461 - 3156</v>
      </c>
      <c r="B1259" s="23" t="s">
        <v>2347</v>
      </c>
      <c r="C1259" t="s">
        <v>246</v>
      </c>
      <c r="D1259" t="s">
        <v>958</v>
      </c>
      <c r="E1259" t="s">
        <v>959</v>
      </c>
      <c r="F1259" t="s">
        <v>134</v>
      </c>
      <c r="G1259" t="s">
        <v>134</v>
      </c>
      <c r="H1259" t="s">
        <v>5911</v>
      </c>
      <c r="I1259" t="s">
        <v>20</v>
      </c>
      <c r="J1259" t="s">
        <v>2349</v>
      </c>
      <c r="K1259" t="s">
        <v>21</v>
      </c>
      <c r="M1259" t="s">
        <v>5912</v>
      </c>
      <c r="N1259" t="s">
        <v>22</v>
      </c>
      <c r="O1259" t="s">
        <v>23</v>
      </c>
      <c r="P1259" t="s">
        <v>26</v>
      </c>
      <c r="Q1259" t="s">
        <v>2348</v>
      </c>
      <c r="R1259" s="13">
        <v>11</v>
      </c>
      <c r="S1259" s="13">
        <v>1</v>
      </c>
      <c r="T1259" s="21">
        <v>1</v>
      </c>
      <c r="V1259" t="s">
        <v>2154</v>
      </c>
      <c r="W1259" t="s">
        <v>17596</v>
      </c>
      <c r="X1259" s="20" t="str">
        <f>+IF(V1259="","-",CONCATENATE(V1259,"_",W1259))</f>
        <v>FINES_R02</v>
      </c>
      <c r="Y1259" s="59">
        <v>0.98812323808670044</v>
      </c>
      <c r="Z1259" t="s">
        <v>134</v>
      </c>
      <c r="AA1259" t="s">
        <v>2393</v>
      </c>
      <c r="AB1259" t="str">
        <f>+IF(W1259="","-",IF(W1259="UNICO","CENSO","MUESTRA"))</f>
        <v>MUESTRA</v>
      </c>
      <c r="AC1259" t="s">
        <v>2398</v>
      </c>
      <c r="AD1259" t="s">
        <v>5913</v>
      </c>
      <c r="AF1259">
        <f>+COUNTIF(Piloto!C:C,MARCO!A1259)</f>
        <v>0</v>
      </c>
    </row>
    <row r="1260" spans="1:32" x14ac:dyDescent="0.25">
      <c r="A1260" s="5" t="str">
        <f t="shared" si="19"/>
        <v>R 2 - D 62 - 461 - 4571</v>
      </c>
      <c r="B1260" s="23" t="s">
        <v>2347</v>
      </c>
      <c r="C1260" t="s">
        <v>246</v>
      </c>
      <c r="D1260" t="s">
        <v>958</v>
      </c>
      <c r="E1260" t="s">
        <v>959</v>
      </c>
      <c r="F1260" t="s">
        <v>134</v>
      </c>
      <c r="G1260" t="s">
        <v>134</v>
      </c>
      <c r="H1260" t="s">
        <v>5972</v>
      </c>
      <c r="I1260" t="s">
        <v>20</v>
      </c>
      <c r="J1260" t="s">
        <v>2349</v>
      </c>
      <c r="K1260" t="s">
        <v>21</v>
      </c>
      <c r="M1260" t="s">
        <v>5973</v>
      </c>
      <c r="N1260" t="s">
        <v>22</v>
      </c>
      <c r="O1260" t="s">
        <v>23</v>
      </c>
      <c r="P1260" t="s">
        <v>26</v>
      </c>
      <c r="Q1260" t="s">
        <v>2348</v>
      </c>
      <c r="R1260" s="13">
        <v>15</v>
      </c>
      <c r="S1260" s="13">
        <v>1</v>
      </c>
      <c r="T1260" s="21">
        <v>1</v>
      </c>
      <c r="V1260" t="s">
        <v>2154</v>
      </c>
      <c r="W1260" t="s">
        <v>17596</v>
      </c>
      <c r="X1260" s="20" t="str">
        <f>+IF(V1260="","-",CONCATENATE(V1260,"_",W1260))</f>
        <v>FINES_R02</v>
      </c>
      <c r="Y1260" s="59">
        <v>0.98812323808670044</v>
      </c>
      <c r="Z1260" t="s">
        <v>134</v>
      </c>
      <c r="AA1260" t="s">
        <v>2393</v>
      </c>
      <c r="AB1260" t="str">
        <f>+IF(W1260="","-",IF(W1260="UNICO","CENSO","MUESTRA"))</f>
        <v>MUESTRA</v>
      </c>
      <c r="AC1260" t="s">
        <v>2398</v>
      </c>
      <c r="AD1260" t="s">
        <v>5974</v>
      </c>
      <c r="AF1260">
        <f>+COUNTIF(Piloto!C:C,MARCO!A1260)</f>
        <v>0</v>
      </c>
    </row>
    <row r="1261" spans="1:32" x14ac:dyDescent="0.25">
      <c r="A1261" s="5" t="str">
        <f t="shared" si="19"/>
        <v>R 2 - D 62 - 461 - 1379</v>
      </c>
      <c r="B1261" s="23" t="s">
        <v>2347</v>
      </c>
      <c r="C1261" t="s">
        <v>246</v>
      </c>
      <c r="D1261" t="s">
        <v>958</v>
      </c>
      <c r="E1261" t="s">
        <v>959</v>
      </c>
      <c r="F1261" t="s">
        <v>134</v>
      </c>
      <c r="G1261" t="s">
        <v>134</v>
      </c>
      <c r="H1261" t="s">
        <v>6010</v>
      </c>
      <c r="I1261" t="s">
        <v>20</v>
      </c>
      <c r="J1261" t="s">
        <v>2349</v>
      </c>
      <c r="K1261" t="s">
        <v>21</v>
      </c>
      <c r="M1261" t="s">
        <v>6011</v>
      </c>
      <c r="N1261" t="s">
        <v>22</v>
      </c>
      <c r="O1261" t="s">
        <v>23</v>
      </c>
      <c r="P1261" t="s">
        <v>26</v>
      </c>
      <c r="Q1261" t="s">
        <v>2348</v>
      </c>
      <c r="R1261" s="13">
        <v>81</v>
      </c>
      <c r="S1261" s="13">
        <v>4</v>
      </c>
      <c r="T1261" s="21">
        <v>1</v>
      </c>
      <c r="V1261" t="s">
        <v>2154</v>
      </c>
      <c r="W1261" t="s">
        <v>17596</v>
      </c>
      <c r="X1261" s="20" t="str">
        <f>+IF(V1261="","-",CONCATENATE(V1261,"_",W1261))</f>
        <v>FINES_R02</v>
      </c>
      <c r="Y1261" s="59">
        <v>0.98812323808670044</v>
      </c>
      <c r="Z1261" t="s">
        <v>134</v>
      </c>
      <c r="AA1261" t="s">
        <v>2393</v>
      </c>
      <c r="AB1261" t="str">
        <f>+IF(W1261="","-",IF(W1261="UNICO","CENSO","MUESTRA"))</f>
        <v>MUESTRA</v>
      </c>
      <c r="AC1261" t="s">
        <v>2398</v>
      </c>
      <c r="AD1261" t="s">
        <v>6012</v>
      </c>
      <c r="AF1261">
        <f>+COUNTIF(Piloto!C:C,MARCO!A1261)</f>
        <v>0</v>
      </c>
    </row>
    <row r="1262" spans="1:32" x14ac:dyDescent="0.25">
      <c r="A1262" s="5" t="str">
        <f t="shared" si="19"/>
        <v>R 2 - D 62 - 461 - 3157</v>
      </c>
      <c r="B1262" s="23" t="s">
        <v>2347</v>
      </c>
      <c r="C1262" t="s">
        <v>246</v>
      </c>
      <c r="D1262" t="s">
        <v>958</v>
      </c>
      <c r="E1262" t="s">
        <v>959</v>
      </c>
      <c r="F1262" t="s">
        <v>134</v>
      </c>
      <c r="G1262" t="s">
        <v>134</v>
      </c>
      <c r="H1262" t="s">
        <v>5700</v>
      </c>
      <c r="I1262" t="s">
        <v>20</v>
      </c>
      <c r="J1262" t="s">
        <v>2349</v>
      </c>
      <c r="K1262" t="s">
        <v>21</v>
      </c>
      <c r="M1262" t="s">
        <v>5701</v>
      </c>
      <c r="N1262" t="s">
        <v>22</v>
      </c>
      <c r="O1262" t="s">
        <v>23</v>
      </c>
      <c r="P1262" t="s">
        <v>26</v>
      </c>
      <c r="Q1262" t="s">
        <v>2348</v>
      </c>
      <c r="R1262" s="13">
        <v>13</v>
      </c>
      <c r="S1262" s="13">
        <v>1</v>
      </c>
      <c r="T1262" s="21">
        <v>1</v>
      </c>
      <c r="V1262" t="s">
        <v>2154</v>
      </c>
      <c r="W1262" t="s">
        <v>17596</v>
      </c>
      <c r="X1262" s="20" t="str">
        <f>+IF(V1262="","-",CONCATENATE(V1262,"_",W1262))</f>
        <v>FINES_R02</v>
      </c>
      <c r="Y1262" s="59">
        <v>1.000002980232239</v>
      </c>
      <c r="Z1262" t="s">
        <v>134</v>
      </c>
      <c r="AA1262" t="s">
        <v>2393</v>
      </c>
      <c r="AB1262" t="str">
        <f>+IF(W1262="","-",IF(W1262="UNICO","CENSO","MUESTRA"))</f>
        <v>MUESTRA</v>
      </c>
      <c r="AC1262" t="s">
        <v>2397</v>
      </c>
      <c r="AD1262" t="s">
        <v>5702</v>
      </c>
      <c r="AF1262">
        <f>+COUNTIF(Piloto!C:C,MARCO!A1262)</f>
        <v>0</v>
      </c>
    </row>
    <row r="1263" spans="1:32" x14ac:dyDescent="0.25">
      <c r="A1263" s="5" t="str">
        <f t="shared" si="19"/>
        <v>R 3 - D 690 - 485 - 4659</v>
      </c>
      <c r="B1263" s="23" t="s">
        <v>2347</v>
      </c>
      <c r="C1263" t="s">
        <v>1079</v>
      </c>
      <c r="D1263" t="s">
        <v>1077</v>
      </c>
      <c r="E1263" t="s">
        <v>1078</v>
      </c>
      <c r="F1263" t="s">
        <v>134</v>
      </c>
      <c r="G1263" t="s">
        <v>134</v>
      </c>
      <c r="H1263" t="s">
        <v>6630</v>
      </c>
      <c r="I1263" t="s">
        <v>20</v>
      </c>
      <c r="J1263" t="s">
        <v>2349</v>
      </c>
      <c r="K1263" t="s">
        <v>21</v>
      </c>
      <c r="M1263" t="s">
        <v>6631</v>
      </c>
      <c r="N1263" t="s">
        <v>22</v>
      </c>
      <c r="O1263" t="s">
        <v>23</v>
      </c>
      <c r="P1263" t="s">
        <v>26</v>
      </c>
      <c r="Q1263" t="s">
        <v>2348</v>
      </c>
      <c r="R1263" s="13">
        <v>17</v>
      </c>
      <c r="S1263" s="13">
        <v>1</v>
      </c>
      <c r="T1263" s="21">
        <v>1</v>
      </c>
      <c r="V1263" t="s">
        <v>2154</v>
      </c>
      <c r="W1263" t="s">
        <v>17598</v>
      </c>
      <c r="X1263" s="20" t="str">
        <f>+IF(V1263="","-",CONCATENATE(V1263,"_",W1263))</f>
        <v>FINES_R03</v>
      </c>
      <c r="Y1263" s="59">
        <v>0.1153094917535782</v>
      </c>
      <c r="Z1263" t="s">
        <v>134</v>
      </c>
      <c r="AA1263" t="s">
        <v>2393</v>
      </c>
      <c r="AB1263" t="str">
        <f>+IF(W1263="","-",IF(W1263="UNICO","CENSO","MUESTRA"))</f>
        <v>MUESTRA</v>
      </c>
      <c r="AC1263" t="s">
        <v>2397</v>
      </c>
      <c r="AD1263" t="s">
        <v>6632</v>
      </c>
      <c r="AF1263">
        <f>+COUNTIF(Piloto!C:C,MARCO!A1263)</f>
        <v>0</v>
      </c>
    </row>
    <row r="1264" spans="1:32" x14ac:dyDescent="0.25">
      <c r="A1264" s="5" t="str">
        <f t="shared" si="19"/>
        <v>R 3 - D 690 - 473 - 4634</v>
      </c>
      <c r="B1264" s="23" t="s">
        <v>2347</v>
      </c>
      <c r="C1264" t="s">
        <v>1079</v>
      </c>
      <c r="D1264" t="s">
        <v>1077</v>
      </c>
      <c r="E1264" t="s">
        <v>1078</v>
      </c>
      <c r="F1264" t="s">
        <v>134</v>
      </c>
      <c r="G1264" t="s">
        <v>134</v>
      </c>
      <c r="H1264" t="s">
        <v>12184</v>
      </c>
      <c r="I1264" t="s">
        <v>20</v>
      </c>
      <c r="J1264" t="s">
        <v>2349</v>
      </c>
      <c r="K1264" t="s">
        <v>21</v>
      </c>
      <c r="M1264" t="s">
        <v>12185</v>
      </c>
      <c r="N1264" t="s">
        <v>22</v>
      </c>
      <c r="O1264" t="s">
        <v>23</v>
      </c>
      <c r="P1264" t="s">
        <v>26</v>
      </c>
      <c r="Q1264" t="s">
        <v>2348</v>
      </c>
      <c r="R1264" s="13">
        <v>15</v>
      </c>
      <c r="S1264" s="13">
        <v>1</v>
      </c>
      <c r="T1264" s="21">
        <v>1</v>
      </c>
      <c r="V1264" t="s">
        <v>2154</v>
      </c>
      <c r="W1264" t="s">
        <v>17598</v>
      </c>
      <c r="X1264" s="20" t="str">
        <f>+IF(V1264="","-",CONCATENATE(V1264,"_",W1264))</f>
        <v>FINES_R03</v>
      </c>
      <c r="Y1264" s="59">
        <v>0.1451217383146286</v>
      </c>
      <c r="Z1264" t="s">
        <v>134</v>
      </c>
      <c r="AA1264" t="s">
        <v>2393</v>
      </c>
      <c r="AB1264" t="str">
        <f>+IF(W1264="","-",IF(W1264="UNICO","CENSO","MUESTRA"))</f>
        <v>MUESTRA</v>
      </c>
      <c r="AC1264" t="s">
        <v>2398</v>
      </c>
      <c r="AD1264" t="s">
        <v>12186</v>
      </c>
      <c r="AF1264">
        <f>+COUNTIF(Piloto!C:C,MARCO!A1264)</f>
        <v>0</v>
      </c>
    </row>
    <row r="1265" spans="1:32" x14ac:dyDescent="0.25">
      <c r="A1265" s="5" t="str">
        <f t="shared" si="19"/>
        <v>R 3 - D 690 - 472 - 0445</v>
      </c>
      <c r="B1265" s="23" t="s">
        <v>2347</v>
      </c>
      <c r="C1265" t="s">
        <v>1079</v>
      </c>
      <c r="D1265" t="s">
        <v>1077</v>
      </c>
      <c r="E1265" t="s">
        <v>1078</v>
      </c>
      <c r="F1265" t="s">
        <v>134</v>
      </c>
      <c r="G1265" t="s">
        <v>134</v>
      </c>
      <c r="H1265" t="s">
        <v>6605</v>
      </c>
      <c r="I1265" t="s">
        <v>20</v>
      </c>
      <c r="J1265" t="s">
        <v>2349</v>
      </c>
      <c r="K1265" t="s">
        <v>21</v>
      </c>
      <c r="M1265" t="s">
        <v>6606</v>
      </c>
      <c r="N1265" t="s">
        <v>22</v>
      </c>
      <c r="O1265" t="s">
        <v>23</v>
      </c>
      <c r="P1265" t="s">
        <v>26</v>
      </c>
      <c r="Q1265" t="s">
        <v>2348</v>
      </c>
      <c r="R1265" s="13">
        <v>117</v>
      </c>
      <c r="S1265" s="13">
        <v>5</v>
      </c>
      <c r="T1265" s="21">
        <v>1</v>
      </c>
      <c r="V1265" t="s">
        <v>2154</v>
      </c>
      <c r="W1265" t="s">
        <v>17598</v>
      </c>
      <c r="X1265" s="20" t="str">
        <f>+IF(V1265="","-",CONCATENATE(V1265,"_",W1265))</f>
        <v>FINES_R03</v>
      </c>
      <c r="Y1265" s="59">
        <v>0.2228904664516449</v>
      </c>
      <c r="Z1265" t="s">
        <v>134</v>
      </c>
      <c r="AA1265" t="s">
        <v>2393</v>
      </c>
      <c r="AB1265" t="str">
        <f>+IF(W1265="","-",IF(W1265="UNICO","CENSO","MUESTRA"))</f>
        <v>MUESTRA</v>
      </c>
      <c r="AC1265" t="s">
        <v>2397</v>
      </c>
      <c r="AD1265" t="s">
        <v>6607</v>
      </c>
      <c r="AF1265">
        <f>+COUNTIF(Piloto!C:C,MARCO!A1265)</f>
        <v>1</v>
      </c>
    </row>
    <row r="1266" spans="1:32" x14ac:dyDescent="0.25">
      <c r="A1266" s="5" t="str">
        <f t="shared" si="19"/>
        <v>R 3 - D 690 - 473 - 0445</v>
      </c>
      <c r="B1266" s="23" t="s">
        <v>2347</v>
      </c>
      <c r="C1266" t="s">
        <v>1079</v>
      </c>
      <c r="D1266" t="s">
        <v>1077</v>
      </c>
      <c r="E1266" t="s">
        <v>1078</v>
      </c>
      <c r="F1266" t="s">
        <v>134</v>
      </c>
      <c r="G1266" t="s">
        <v>134</v>
      </c>
      <c r="H1266" t="s">
        <v>6709</v>
      </c>
      <c r="I1266" t="s">
        <v>20</v>
      </c>
      <c r="J1266" t="s">
        <v>2349</v>
      </c>
      <c r="K1266" t="s">
        <v>21</v>
      </c>
      <c r="M1266" t="s">
        <v>6606</v>
      </c>
      <c r="N1266" t="s">
        <v>22</v>
      </c>
      <c r="O1266" t="s">
        <v>23</v>
      </c>
      <c r="P1266" t="s">
        <v>26</v>
      </c>
      <c r="Q1266" t="s">
        <v>2348</v>
      </c>
      <c r="R1266" s="13">
        <v>22</v>
      </c>
      <c r="S1266" s="13">
        <v>1</v>
      </c>
      <c r="T1266" s="21">
        <v>1</v>
      </c>
      <c r="V1266" t="s">
        <v>2154</v>
      </c>
      <c r="W1266" t="s">
        <v>17598</v>
      </c>
      <c r="X1266" s="20" t="str">
        <f>+IF(V1266="","-",CONCATENATE(V1266,"_",W1266))</f>
        <v>FINES_R03</v>
      </c>
      <c r="Y1266" s="59">
        <v>0.2228904664516449</v>
      </c>
      <c r="Z1266" t="s">
        <v>134</v>
      </c>
      <c r="AA1266" t="s">
        <v>2393</v>
      </c>
      <c r="AB1266" t="str">
        <f>+IF(W1266="","-",IF(W1266="UNICO","CENSO","MUESTRA"))</f>
        <v>MUESTRA</v>
      </c>
      <c r="AC1266" t="s">
        <v>2397</v>
      </c>
      <c r="AD1266" t="s">
        <v>6607</v>
      </c>
      <c r="AF1266">
        <f>+COUNTIF(Piloto!C:C,MARCO!A1266)</f>
        <v>0</v>
      </c>
    </row>
    <row r="1267" spans="1:32" x14ac:dyDescent="0.25">
      <c r="A1267" s="5" t="str">
        <f t="shared" si="19"/>
        <v>R 3 - D 690 - 454 - 1443</v>
      </c>
      <c r="B1267" s="23" t="s">
        <v>2347</v>
      </c>
      <c r="C1267" t="s">
        <v>1079</v>
      </c>
      <c r="D1267" t="s">
        <v>1077</v>
      </c>
      <c r="E1267" t="s">
        <v>1078</v>
      </c>
      <c r="F1267" t="s">
        <v>134</v>
      </c>
      <c r="G1267" t="s">
        <v>134</v>
      </c>
      <c r="H1267" t="s">
        <v>12175</v>
      </c>
      <c r="I1267" t="s">
        <v>20</v>
      </c>
      <c r="J1267" t="s">
        <v>2349</v>
      </c>
      <c r="K1267" t="s">
        <v>21</v>
      </c>
      <c r="M1267" t="s">
        <v>7164</v>
      </c>
      <c r="N1267" t="s">
        <v>22</v>
      </c>
      <c r="O1267" t="s">
        <v>23</v>
      </c>
      <c r="P1267" t="s">
        <v>26</v>
      </c>
      <c r="Q1267" t="s">
        <v>2348</v>
      </c>
      <c r="R1267" s="13">
        <v>17</v>
      </c>
      <c r="S1267" s="13">
        <v>1</v>
      </c>
      <c r="T1267" s="21">
        <v>1</v>
      </c>
      <c r="V1267" t="s">
        <v>2154</v>
      </c>
      <c r="W1267" t="s">
        <v>17598</v>
      </c>
      <c r="X1267" s="20" t="str">
        <f>+IF(V1267="","-",CONCATENATE(V1267,"_",W1267))</f>
        <v>FINES_R03</v>
      </c>
      <c r="Y1267" s="59">
        <v>0.24913075566291809</v>
      </c>
      <c r="Z1267" t="s">
        <v>134</v>
      </c>
      <c r="AA1267" t="s">
        <v>2393</v>
      </c>
      <c r="AB1267" t="str">
        <f>+IF(W1267="","-",IF(W1267="UNICO","CENSO","MUESTRA"))</f>
        <v>MUESTRA</v>
      </c>
      <c r="AC1267" t="s">
        <v>2397</v>
      </c>
      <c r="AD1267" t="s">
        <v>12176</v>
      </c>
      <c r="AF1267">
        <f>+COUNTIF(Piloto!C:C,MARCO!A1267)</f>
        <v>0</v>
      </c>
    </row>
    <row r="1268" spans="1:32" x14ac:dyDescent="0.25">
      <c r="A1268" s="5" t="str">
        <f t="shared" si="19"/>
        <v>R 3 - D 691 - 470 - 4310</v>
      </c>
      <c r="B1268" s="23" t="s">
        <v>2347</v>
      </c>
      <c r="C1268" t="s">
        <v>1079</v>
      </c>
      <c r="D1268" t="s">
        <v>1077</v>
      </c>
      <c r="E1268" t="s">
        <v>1078</v>
      </c>
      <c r="F1268" t="s">
        <v>134</v>
      </c>
      <c r="G1268" t="s">
        <v>134</v>
      </c>
      <c r="H1268" t="s">
        <v>7063</v>
      </c>
      <c r="I1268" t="s">
        <v>20</v>
      </c>
      <c r="J1268" t="s">
        <v>2349</v>
      </c>
      <c r="K1268" t="s">
        <v>21</v>
      </c>
      <c r="M1268" t="s">
        <v>7064</v>
      </c>
      <c r="N1268" t="s">
        <v>22</v>
      </c>
      <c r="O1268" t="s">
        <v>23</v>
      </c>
      <c r="P1268" t="s">
        <v>26</v>
      </c>
      <c r="Q1268" t="s">
        <v>2348</v>
      </c>
      <c r="R1268" s="13">
        <v>26</v>
      </c>
      <c r="S1268" s="13">
        <v>1</v>
      </c>
      <c r="T1268" s="21">
        <v>1</v>
      </c>
      <c r="V1268" t="s">
        <v>2154</v>
      </c>
      <c r="W1268" t="s">
        <v>17598</v>
      </c>
      <c r="X1268" s="20" t="str">
        <f>+IF(V1268="","-",CONCATENATE(V1268,"_",W1268))</f>
        <v>FINES_R03</v>
      </c>
      <c r="Y1268" s="59">
        <v>0.27</v>
      </c>
      <c r="Z1268" t="s">
        <v>134</v>
      </c>
      <c r="AA1268" t="s">
        <v>2393</v>
      </c>
      <c r="AB1268" t="str">
        <f>+IF(W1268="","-",IF(W1268="UNICO","CENSO","MUESTRA"))</f>
        <v>MUESTRA</v>
      </c>
      <c r="AC1268" t="s">
        <v>2397</v>
      </c>
      <c r="AD1268" t="s">
        <v>7065</v>
      </c>
      <c r="AF1268">
        <f>+COUNTIF(Piloto!C:C,MARCO!A1268)</f>
        <v>0</v>
      </c>
    </row>
    <row r="1269" spans="1:32" x14ac:dyDescent="0.25">
      <c r="A1269" s="5" t="str">
        <f t="shared" si="19"/>
        <v>R 3 - D 690 - 473 - 0450</v>
      </c>
      <c r="B1269" s="23" t="s">
        <v>2347</v>
      </c>
      <c r="C1269" t="s">
        <v>1079</v>
      </c>
      <c r="D1269" t="s">
        <v>1077</v>
      </c>
      <c r="E1269" t="s">
        <v>1078</v>
      </c>
      <c r="F1269" t="s">
        <v>134</v>
      </c>
      <c r="G1269" t="s">
        <v>134</v>
      </c>
      <c r="H1269" t="s">
        <v>6552</v>
      </c>
      <c r="I1269" t="s">
        <v>20</v>
      </c>
      <c r="J1269" t="s">
        <v>2349</v>
      </c>
      <c r="K1269" t="s">
        <v>21</v>
      </c>
      <c r="M1269" t="s">
        <v>6553</v>
      </c>
      <c r="N1269" t="s">
        <v>22</v>
      </c>
      <c r="O1269" t="s">
        <v>23</v>
      </c>
      <c r="P1269" t="s">
        <v>26</v>
      </c>
      <c r="Q1269" t="s">
        <v>2348</v>
      </c>
      <c r="R1269" s="13">
        <v>20</v>
      </c>
      <c r="S1269" s="13">
        <v>1</v>
      </c>
      <c r="T1269" s="21">
        <v>1</v>
      </c>
      <c r="V1269" t="s">
        <v>2154</v>
      </c>
      <c r="W1269" t="s">
        <v>17598</v>
      </c>
      <c r="X1269" s="20" t="str">
        <f>+IF(V1269="","-",CONCATENATE(V1269,"_",W1269))</f>
        <v>FINES_R03</v>
      </c>
      <c r="Y1269" s="59">
        <v>0.2796781063079834</v>
      </c>
      <c r="Z1269" t="s">
        <v>134</v>
      </c>
      <c r="AA1269" t="s">
        <v>2393</v>
      </c>
      <c r="AB1269" t="str">
        <f>+IF(W1269="","-",IF(W1269="UNICO","CENSO","MUESTRA"))</f>
        <v>MUESTRA</v>
      </c>
      <c r="AC1269" t="s">
        <v>2397</v>
      </c>
      <c r="AD1269" t="s">
        <v>6554</v>
      </c>
      <c r="AF1269">
        <f>+COUNTIF(Piloto!C:C,MARCO!A1269)</f>
        <v>0</v>
      </c>
    </row>
    <row r="1270" spans="1:32" x14ac:dyDescent="0.25">
      <c r="A1270" s="5" t="str">
        <f t="shared" si="19"/>
        <v>R 3 - D 690 - 474 - 0451</v>
      </c>
      <c r="B1270" s="23" t="s">
        <v>2347</v>
      </c>
      <c r="C1270" t="s">
        <v>1079</v>
      </c>
      <c r="D1270" t="s">
        <v>1077</v>
      </c>
      <c r="E1270" t="s">
        <v>1078</v>
      </c>
      <c r="F1270" t="s">
        <v>134</v>
      </c>
      <c r="G1270" t="s">
        <v>134</v>
      </c>
      <c r="H1270" t="s">
        <v>6620</v>
      </c>
      <c r="I1270" t="s">
        <v>20</v>
      </c>
      <c r="J1270" t="s">
        <v>2349</v>
      </c>
      <c r="K1270" t="s">
        <v>21</v>
      </c>
      <c r="M1270" t="s">
        <v>6488</v>
      </c>
      <c r="N1270" t="s">
        <v>22</v>
      </c>
      <c r="O1270" t="s">
        <v>23</v>
      </c>
      <c r="P1270" t="s">
        <v>26</v>
      </c>
      <c r="Q1270" t="s">
        <v>2348</v>
      </c>
      <c r="R1270" s="13">
        <v>21</v>
      </c>
      <c r="S1270" s="13">
        <v>1</v>
      </c>
      <c r="T1270" s="21">
        <v>1</v>
      </c>
      <c r="V1270" t="s">
        <v>2154</v>
      </c>
      <c r="W1270" t="s">
        <v>17598</v>
      </c>
      <c r="X1270" s="20" t="str">
        <f>+IF(V1270="","-",CONCATENATE(V1270,"_",W1270))</f>
        <v>FINES_R03</v>
      </c>
      <c r="Y1270" s="59">
        <v>0.29181689023971558</v>
      </c>
      <c r="Z1270" t="s">
        <v>134</v>
      </c>
      <c r="AA1270" t="s">
        <v>2393</v>
      </c>
      <c r="AB1270" t="str">
        <f>+IF(W1270="","-",IF(W1270="UNICO","CENSO","MUESTRA"))</f>
        <v>MUESTRA</v>
      </c>
      <c r="AC1270" t="s">
        <v>2397</v>
      </c>
      <c r="AD1270" t="s">
        <v>6489</v>
      </c>
      <c r="AF1270">
        <f>+COUNTIF(Piloto!C:C,MARCO!A1270)</f>
        <v>0</v>
      </c>
    </row>
    <row r="1271" spans="1:32" x14ac:dyDescent="0.25">
      <c r="A1271" s="5" t="str">
        <f t="shared" si="19"/>
        <v>R 3 - D 690 - 492 - 3637</v>
      </c>
      <c r="B1271" s="23" t="s">
        <v>2347</v>
      </c>
      <c r="C1271" t="s">
        <v>1079</v>
      </c>
      <c r="D1271" t="s">
        <v>1077</v>
      </c>
      <c r="E1271" t="s">
        <v>1078</v>
      </c>
      <c r="F1271" t="s">
        <v>134</v>
      </c>
      <c r="G1271" t="s">
        <v>134</v>
      </c>
      <c r="H1271" t="s">
        <v>6588</v>
      </c>
      <c r="I1271" t="s">
        <v>20</v>
      </c>
      <c r="J1271" t="s">
        <v>2349</v>
      </c>
      <c r="K1271" t="s">
        <v>21</v>
      </c>
      <c r="M1271" t="s">
        <v>6589</v>
      </c>
      <c r="N1271" t="s">
        <v>22</v>
      </c>
      <c r="O1271" t="s">
        <v>23</v>
      </c>
      <c r="P1271" t="s">
        <v>26</v>
      </c>
      <c r="Q1271" t="s">
        <v>2348</v>
      </c>
      <c r="R1271" s="13">
        <v>22</v>
      </c>
      <c r="S1271" s="13">
        <v>1</v>
      </c>
      <c r="T1271" s="21">
        <v>1</v>
      </c>
      <c r="V1271" t="s">
        <v>2154</v>
      </c>
      <c r="W1271" t="s">
        <v>17598</v>
      </c>
      <c r="X1271" s="20" t="str">
        <f>+IF(V1271="","-",CONCATENATE(V1271,"_",W1271))</f>
        <v>FINES_R03</v>
      </c>
      <c r="Y1271" s="59">
        <v>0.30915579199790949</v>
      </c>
      <c r="Z1271" t="s">
        <v>134</v>
      </c>
      <c r="AA1271" t="s">
        <v>2393</v>
      </c>
      <c r="AB1271" t="str">
        <f>+IF(W1271="","-",IF(W1271="UNICO","CENSO","MUESTRA"))</f>
        <v>MUESTRA</v>
      </c>
      <c r="AC1271" t="s">
        <v>2397</v>
      </c>
      <c r="AD1271" t="s">
        <v>6590</v>
      </c>
      <c r="AF1271">
        <f>+COUNTIF(Piloto!C:C,MARCO!A1271)</f>
        <v>0</v>
      </c>
    </row>
    <row r="1272" spans="1:32" x14ac:dyDescent="0.25">
      <c r="A1272" s="5" t="str">
        <f t="shared" si="19"/>
        <v>R 3 - D 690 - 490 - 0443</v>
      </c>
      <c r="B1272" s="23" t="s">
        <v>2347</v>
      </c>
      <c r="C1272" t="s">
        <v>1079</v>
      </c>
      <c r="D1272" t="s">
        <v>1077</v>
      </c>
      <c r="E1272" t="s">
        <v>1078</v>
      </c>
      <c r="F1272" t="s">
        <v>134</v>
      </c>
      <c r="G1272" t="s">
        <v>134</v>
      </c>
      <c r="H1272" t="s">
        <v>6537</v>
      </c>
      <c r="I1272" t="s">
        <v>20</v>
      </c>
      <c r="J1272" t="s">
        <v>2349</v>
      </c>
      <c r="K1272" t="s">
        <v>21</v>
      </c>
      <c r="M1272" t="s">
        <v>6538</v>
      </c>
      <c r="N1272" t="s">
        <v>22</v>
      </c>
      <c r="O1272" t="s">
        <v>23</v>
      </c>
      <c r="P1272" t="s">
        <v>26</v>
      </c>
      <c r="Q1272" t="s">
        <v>2348</v>
      </c>
      <c r="R1272" s="13">
        <v>86</v>
      </c>
      <c r="S1272" s="13">
        <v>3</v>
      </c>
      <c r="T1272" s="21">
        <v>1</v>
      </c>
      <c r="V1272" t="s">
        <v>2154</v>
      </c>
      <c r="W1272" t="s">
        <v>17598</v>
      </c>
      <c r="X1272" s="20" t="str">
        <f>+IF(V1272="","-",CONCATENATE(V1272,"_",W1272))</f>
        <v>FINES_R03</v>
      </c>
      <c r="Y1272" s="59">
        <v>0.30926817655563349</v>
      </c>
      <c r="Z1272" t="s">
        <v>134</v>
      </c>
      <c r="AA1272" t="s">
        <v>2393</v>
      </c>
      <c r="AB1272" t="str">
        <f>+IF(W1272="","-",IF(W1272="UNICO","CENSO","MUESTRA"))</f>
        <v>MUESTRA</v>
      </c>
      <c r="AC1272" t="s">
        <v>2397</v>
      </c>
      <c r="AD1272" t="s">
        <v>6539</v>
      </c>
      <c r="AF1272">
        <f>+COUNTIF(Piloto!C:C,MARCO!A1272)</f>
        <v>0</v>
      </c>
    </row>
    <row r="1273" spans="1:32" x14ac:dyDescent="0.25">
      <c r="A1273" s="5" t="str">
        <f t="shared" si="19"/>
        <v>R 3 - D 691 - 461 - 0977</v>
      </c>
      <c r="B1273" s="23" t="s">
        <v>2347</v>
      </c>
      <c r="C1273" t="s">
        <v>1079</v>
      </c>
      <c r="D1273" t="s">
        <v>1077</v>
      </c>
      <c r="E1273" t="s">
        <v>1078</v>
      </c>
      <c r="F1273" t="s">
        <v>134</v>
      </c>
      <c r="G1273" t="s">
        <v>134</v>
      </c>
      <c r="H1273" t="s">
        <v>6871</v>
      </c>
      <c r="I1273" t="s">
        <v>20</v>
      </c>
      <c r="J1273" t="s">
        <v>2349</v>
      </c>
      <c r="K1273" t="s">
        <v>21</v>
      </c>
      <c r="M1273" t="s">
        <v>6872</v>
      </c>
      <c r="N1273" t="s">
        <v>22</v>
      </c>
      <c r="O1273" t="s">
        <v>23</v>
      </c>
      <c r="P1273" t="s">
        <v>26</v>
      </c>
      <c r="Q1273" t="s">
        <v>2348</v>
      </c>
      <c r="R1273" s="13">
        <v>38</v>
      </c>
      <c r="S1273" s="13">
        <v>2</v>
      </c>
      <c r="T1273" s="21">
        <v>1</v>
      </c>
      <c r="V1273" t="s">
        <v>2154</v>
      </c>
      <c r="W1273" t="s">
        <v>17598</v>
      </c>
      <c r="X1273" s="20" t="str">
        <f>+IF(V1273="","-",CONCATENATE(V1273,"_",W1273))</f>
        <v>FINES_R03</v>
      </c>
      <c r="Y1273" s="59">
        <v>0.31042128801345831</v>
      </c>
      <c r="Z1273" t="s">
        <v>134</v>
      </c>
      <c r="AA1273" t="s">
        <v>2393</v>
      </c>
      <c r="AB1273" t="str">
        <f>+IF(W1273="","-",IF(W1273="UNICO","CENSO","MUESTRA"))</f>
        <v>MUESTRA</v>
      </c>
      <c r="AC1273" t="s">
        <v>2397</v>
      </c>
      <c r="AD1273" t="s">
        <v>6873</v>
      </c>
      <c r="AF1273">
        <f>+COUNTIF(Piloto!C:C,MARCO!A1273)</f>
        <v>0</v>
      </c>
    </row>
    <row r="1274" spans="1:32" x14ac:dyDescent="0.25">
      <c r="A1274" s="5" t="str">
        <f t="shared" si="19"/>
        <v>R 3 - D 690 - 480 - 1018</v>
      </c>
      <c r="B1274" s="23" t="s">
        <v>2347</v>
      </c>
      <c r="C1274" t="s">
        <v>1079</v>
      </c>
      <c r="D1274" t="s">
        <v>1077</v>
      </c>
      <c r="E1274" t="s">
        <v>1078</v>
      </c>
      <c r="F1274" t="s">
        <v>134</v>
      </c>
      <c r="G1274" t="s">
        <v>134</v>
      </c>
      <c r="H1274" t="s">
        <v>6678</v>
      </c>
      <c r="I1274" t="s">
        <v>20</v>
      </c>
      <c r="J1274" t="s">
        <v>2349</v>
      </c>
      <c r="K1274" t="s">
        <v>21</v>
      </c>
      <c r="M1274" t="s">
        <v>6679</v>
      </c>
      <c r="N1274" t="s">
        <v>22</v>
      </c>
      <c r="O1274" t="s">
        <v>23</v>
      </c>
      <c r="P1274" t="s">
        <v>26</v>
      </c>
      <c r="Q1274" t="s">
        <v>2348</v>
      </c>
      <c r="R1274" s="13">
        <v>47</v>
      </c>
      <c r="S1274" s="13">
        <v>2</v>
      </c>
      <c r="T1274" s="21">
        <v>1</v>
      </c>
      <c r="V1274" t="s">
        <v>2154</v>
      </c>
      <c r="W1274" t="s">
        <v>17598</v>
      </c>
      <c r="X1274" s="20" t="str">
        <f>+IF(V1274="","-",CONCATENATE(V1274,"_",W1274))</f>
        <v>FINES_R03</v>
      </c>
      <c r="Y1274" s="59">
        <v>0.31163841485977167</v>
      </c>
      <c r="Z1274" t="s">
        <v>134</v>
      </c>
      <c r="AA1274" t="s">
        <v>2393</v>
      </c>
      <c r="AB1274" t="str">
        <f>+IF(W1274="","-",IF(W1274="UNICO","CENSO","MUESTRA"))</f>
        <v>MUESTRA</v>
      </c>
      <c r="AC1274" t="s">
        <v>2397</v>
      </c>
      <c r="AD1274" t="s">
        <v>6680</v>
      </c>
      <c r="AF1274">
        <f>+COUNTIF(Piloto!C:C,MARCO!A1274)</f>
        <v>0</v>
      </c>
    </row>
    <row r="1275" spans="1:32" x14ac:dyDescent="0.25">
      <c r="A1275" s="5" t="str">
        <f t="shared" si="19"/>
        <v>R 3 - D 690 - 480 - 4139</v>
      </c>
      <c r="B1275" s="23" t="s">
        <v>2347</v>
      </c>
      <c r="C1275" t="s">
        <v>1079</v>
      </c>
      <c r="D1275" t="s">
        <v>1077</v>
      </c>
      <c r="E1275" t="s">
        <v>1078</v>
      </c>
      <c r="F1275" t="s">
        <v>134</v>
      </c>
      <c r="G1275" t="s">
        <v>134</v>
      </c>
      <c r="H1275" t="s">
        <v>6645</v>
      </c>
      <c r="I1275" t="s">
        <v>20</v>
      </c>
      <c r="J1275" t="s">
        <v>2349</v>
      </c>
      <c r="K1275" t="s">
        <v>21</v>
      </c>
      <c r="M1275" t="s">
        <v>6646</v>
      </c>
      <c r="N1275" t="s">
        <v>22</v>
      </c>
      <c r="O1275" t="s">
        <v>23</v>
      </c>
      <c r="P1275" t="s">
        <v>26</v>
      </c>
      <c r="Q1275" t="s">
        <v>2348</v>
      </c>
      <c r="R1275" s="13">
        <v>11</v>
      </c>
      <c r="S1275" s="13">
        <v>1</v>
      </c>
      <c r="T1275" s="21">
        <v>1</v>
      </c>
      <c r="V1275" t="s">
        <v>2154</v>
      </c>
      <c r="W1275" t="s">
        <v>17598</v>
      </c>
      <c r="X1275" s="20" t="str">
        <f>+IF(V1275="","-",CONCATENATE(V1275,"_",W1275))</f>
        <v>FINES_R03</v>
      </c>
      <c r="Y1275" s="59">
        <v>0.32308652997016912</v>
      </c>
      <c r="Z1275" t="s">
        <v>134</v>
      </c>
      <c r="AA1275" t="s">
        <v>2393</v>
      </c>
      <c r="AB1275" t="str">
        <f>+IF(W1275="","-",IF(W1275="UNICO","CENSO","MUESTRA"))</f>
        <v>MUESTRA</v>
      </c>
      <c r="AC1275" t="s">
        <v>2398</v>
      </c>
      <c r="AD1275" t="s">
        <v>6647</v>
      </c>
      <c r="AF1275">
        <f>+COUNTIF(Piloto!C:C,MARCO!A1275)</f>
        <v>0</v>
      </c>
    </row>
    <row r="1276" spans="1:32" x14ac:dyDescent="0.25">
      <c r="A1276" s="5" t="str">
        <f t="shared" si="19"/>
        <v>R 3 - D 691 - 477 - 4544</v>
      </c>
      <c r="B1276" s="23" t="s">
        <v>2347</v>
      </c>
      <c r="C1276" t="s">
        <v>1079</v>
      </c>
      <c r="D1276" t="s">
        <v>1077</v>
      </c>
      <c r="E1276" t="s">
        <v>1078</v>
      </c>
      <c r="F1276" t="s">
        <v>134</v>
      </c>
      <c r="G1276" t="s">
        <v>134</v>
      </c>
      <c r="H1276" t="s">
        <v>7132</v>
      </c>
      <c r="I1276" t="s">
        <v>20</v>
      </c>
      <c r="J1276" t="s">
        <v>2349</v>
      </c>
      <c r="K1276" t="s">
        <v>21</v>
      </c>
      <c r="M1276" t="s">
        <v>7133</v>
      </c>
      <c r="N1276" t="s">
        <v>22</v>
      </c>
      <c r="O1276" t="s">
        <v>23</v>
      </c>
      <c r="P1276" t="s">
        <v>26</v>
      </c>
      <c r="Q1276" t="s">
        <v>2348</v>
      </c>
      <c r="R1276" s="13">
        <v>34</v>
      </c>
      <c r="S1276" s="13">
        <v>2</v>
      </c>
      <c r="T1276" s="21">
        <v>1</v>
      </c>
      <c r="V1276" t="s">
        <v>2154</v>
      </c>
      <c r="W1276" t="s">
        <v>17598</v>
      </c>
      <c r="X1276" s="20" t="str">
        <f>+IF(V1276="","-",CONCATENATE(V1276,"_",W1276))</f>
        <v>FINES_R03</v>
      </c>
      <c r="Y1276" s="59">
        <v>0.3245832622051239</v>
      </c>
      <c r="Z1276" t="s">
        <v>134</v>
      </c>
      <c r="AA1276" t="s">
        <v>2393</v>
      </c>
      <c r="AB1276" t="str">
        <f>+IF(W1276="","-",IF(W1276="UNICO","CENSO","MUESTRA"))</f>
        <v>MUESTRA</v>
      </c>
      <c r="AC1276" t="s">
        <v>2398</v>
      </c>
      <c r="AD1276" t="s">
        <v>7134</v>
      </c>
      <c r="AF1276">
        <f>+COUNTIF(Piloto!C:C,MARCO!A1276)</f>
        <v>0</v>
      </c>
    </row>
    <row r="1277" spans="1:32" x14ac:dyDescent="0.25">
      <c r="A1277" s="5" t="str">
        <f t="shared" si="19"/>
        <v>R 3 - D 690 - 465 - 2997</v>
      </c>
      <c r="B1277" s="23" t="s">
        <v>2347</v>
      </c>
      <c r="C1277" t="s">
        <v>1079</v>
      </c>
      <c r="D1277" t="s">
        <v>1077</v>
      </c>
      <c r="E1277" t="s">
        <v>1078</v>
      </c>
      <c r="F1277" t="s">
        <v>134</v>
      </c>
      <c r="G1277" t="s">
        <v>134</v>
      </c>
      <c r="H1277" t="s">
        <v>6527</v>
      </c>
      <c r="I1277" t="s">
        <v>20</v>
      </c>
      <c r="J1277" t="s">
        <v>2349</v>
      </c>
      <c r="K1277" t="s">
        <v>21</v>
      </c>
      <c r="M1277" t="s">
        <v>6528</v>
      </c>
      <c r="N1277" t="s">
        <v>22</v>
      </c>
      <c r="O1277" t="s">
        <v>23</v>
      </c>
      <c r="P1277" t="s">
        <v>26</v>
      </c>
      <c r="Q1277" t="s">
        <v>2348</v>
      </c>
      <c r="R1277" s="13">
        <v>118</v>
      </c>
      <c r="S1277" s="13">
        <v>4</v>
      </c>
      <c r="T1277" s="21">
        <v>1</v>
      </c>
      <c r="V1277" t="s">
        <v>2154</v>
      </c>
      <c r="W1277" t="s">
        <v>17598</v>
      </c>
      <c r="X1277" s="20" t="str">
        <f>+IF(V1277="","-",CONCATENATE(V1277,"_",W1277))</f>
        <v>FINES_R03</v>
      </c>
      <c r="Y1277" s="59">
        <v>0.32637679576873779</v>
      </c>
      <c r="Z1277" t="s">
        <v>134</v>
      </c>
      <c r="AA1277" t="s">
        <v>2393</v>
      </c>
      <c r="AB1277" t="str">
        <f>+IF(W1277="","-",IF(W1277="UNICO","CENSO","MUESTRA"))</f>
        <v>MUESTRA</v>
      </c>
      <c r="AC1277" t="s">
        <v>2397</v>
      </c>
      <c r="AD1277" t="s">
        <v>6529</v>
      </c>
      <c r="AF1277">
        <f>+COUNTIF(Piloto!C:C,MARCO!A1277)</f>
        <v>0</v>
      </c>
    </row>
    <row r="1278" spans="1:32" x14ac:dyDescent="0.25">
      <c r="A1278" s="5" t="str">
        <f t="shared" si="19"/>
        <v>R 3 - D 690 - 480 - 1452</v>
      </c>
      <c r="B1278" s="23" t="s">
        <v>2347</v>
      </c>
      <c r="C1278" t="s">
        <v>1079</v>
      </c>
      <c r="D1278" t="s">
        <v>1077</v>
      </c>
      <c r="E1278" t="s">
        <v>1078</v>
      </c>
      <c r="F1278" t="s">
        <v>134</v>
      </c>
      <c r="G1278" t="s">
        <v>134</v>
      </c>
      <c r="H1278" t="s">
        <v>6477</v>
      </c>
      <c r="I1278" t="s">
        <v>20</v>
      </c>
      <c r="J1278" t="s">
        <v>2349</v>
      </c>
      <c r="K1278" t="s">
        <v>21</v>
      </c>
      <c r="M1278" t="s">
        <v>6478</v>
      </c>
      <c r="N1278" t="s">
        <v>22</v>
      </c>
      <c r="O1278" t="s">
        <v>23</v>
      </c>
      <c r="P1278" t="s">
        <v>26</v>
      </c>
      <c r="Q1278" t="s">
        <v>2348</v>
      </c>
      <c r="R1278" s="13">
        <v>14</v>
      </c>
      <c r="S1278" s="13">
        <v>1</v>
      </c>
      <c r="T1278" s="21">
        <v>1</v>
      </c>
      <c r="V1278" t="s">
        <v>2154</v>
      </c>
      <c r="W1278" t="s">
        <v>17598</v>
      </c>
      <c r="X1278" s="20" t="str">
        <f>+IF(V1278="","-",CONCATENATE(V1278,"_",W1278))</f>
        <v>FINES_R03</v>
      </c>
      <c r="Y1278" s="59">
        <v>0.3282339870929718</v>
      </c>
      <c r="Z1278" t="s">
        <v>134</v>
      </c>
      <c r="AA1278" t="s">
        <v>2393</v>
      </c>
      <c r="AB1278" t="str">
        <f>+IF(W1278="","-",IF(W1278="UNICO","CENSO","MUESTRA"))</f>
        <v>MUESTRA</v>
      </c>
      <c r="AC1278" t="s">
        <v>2397</v>
      </c>
      <c r="AD1278" t="s">
        <v>6479</v>
      </c>
      <c r="AF1278">
        <f>+COUNTIF(Piloto!C:C,MARCO!A1278)</f>
        <v>0</v>
      </c>
    </row>
    <row r="1279" spans="1:32" x14ac:dyDescent="0.25">
      <c r="A1279" s="5" t="str">
        <f t="shared" si="19"/>
        <v>R 3 - D 690 - 482 - 1452</v>
      </c>
      <c r="B1279" s="23" t="s">
        <v>2347</v>
      </c>
      <c r="C1279" t="s">
        <v>1079</v>
      </c>
      <c r="D1279" t="s">
        <v>1077</v>
      </c>
      <c r="E1279" t="s">
        <v>1078</v>
      </c>
      <c r="F1279" t="s">
        <v>134</v>
      </c>
      <c r="G1279" t="s">
        <v>134</v>
      </c>
      <c r="H1279" t="s">
        <v>6651</v>
      </c>
      <c r="I1279" t="s">
        <v>20</v>
      </c>
      <c r="J1279" t="s">
        <v>2349</v>
      </c>
      <c r="K1279" t="s">
        <v>21</v>
      </c>
      <c r="M1279" t="s">
        <v>6478</v>
      </c>
      <c r="N1279" t="s">
        <v>22</v>
      </c>
      <c r="O1279" t="s">
        <v>23</v>
      </c>
      <c r="P1279" t="s">
        <v>26</v>
      </c>
      <c r="Q1279" t="s">
        <v>2348</v>
      </c>
      <c r="R1279" s="13">
        <v>68</v>
      </c>
      <c r="S1279" s="13">
        <v>3</v>
      </c>
      <c r="T1279" s="21">
        <v>1</v>
      </c>
      <c r="V1279" t="s">
        <v>2154</v>
      </c>
      <c r="W1279" t="s">
        <v>17598</v>
      </c>
      <c r="X1279" s="20" t="str">
        <f>+IF(V1279="","-",CONCATENATE(V1279,"_",W1279))</f>
        <v>FINES_R03</v>
      </c>
      <c r="Y1279" s="59">
        <v>0.3282339870929718</v>
      </c>
      <c r="Z1279" t="s">
        <v>134</v>
      </c>
      <c r="AA1279" t="s">
        <v>2393</v>
      </c>
      <c r="AB1279" t="str">
        <f>+IF(W1279="","-",IF(W1279="UNICO","CENSO","MUESTRA"))</f>
        <v>MUESTRA</v>
      </c>
      <c r="AC1279" t="s">
        <v>2398</v>
      </c>
      <c r="AD1279" t="s">
        <v>6479</v>
      </c>
      <c r="AF1279">
        <f>+COUNTIF(Piloto!C:C,MARCO!A1279)</f>
        <v>0</v>
      </c>
    </row>
    <row r="1280" spans="1:32" x14ac:dyDescent="0.25">
      <c r="A1280" s="5" t="str">
        <f t="shared" si="19"/>
        <v>R 3 - D 690 - 455 - 4222</v>
      </c>
      <c r="B1280" s="23" t="s">
        <v>2347</v>
      </c>
      <c r="C1280" t="s">
        <v>1079</v>
      </c>
      <c r="D1280" t="s">
        <v>1077</v>
      </c>
      <c r="E1280" t="s">
        <v>1078</v>
      </c>
      <c r="F1280" t="s">
        <v>134</v>
      </c>
      <c r="G1280" t="s">
        <v>134</v>
      </c>
      <c r="H1280" t="s">
        <v>6557</v>
      </c>
      <c r="I1280" t="s">
        <v>20</v>
      </c>
      <c r="J1280" t="s">
        <v>2349</v>
      </c>
      <c r="K1280" t="s">
        <v>21</v>
      </c>
      <c r="M1280" t="s">
        <v>6558</v>
      </c>
      <c r="N1280" t="s">
        <v>22</v>
      </c>
      <c r="O1280" t="s">
        <v>23</v>
      </c>
      <c r="P1280" t="s">
        <v>26</v>
      </c>
      <c r="Q1280" t="s">
        <v>2348</v>
      </c>
      <c r="R1280" s="13">
        <v>25</v>
      </c>
      <c r="S1280" s="13">
        <v>1</v>
      </c>
      <c r="T1280" s="21">
        <v>1</v>
      </c>
      <c r="V1280" t="s">
        <v>2154</v>
      </c>
      <c r="W1280" t="s">
        <v>17598</v>
      </c>
      <c r="X1280" s="20" t="str">
        <f>+IF(V1280="","-",CONCATENATE(V1280,"_",W1280))</f>
        <v>FINES_R03</v>
      </c>
      <c r="Y1280" s="59">
        <v>0.3303762674331665</v>
      </c>
      <c r="Z1280" t="s">
        <v>134</v>
      </c>
      <c r="AA1280" t="s">
        <v>2393</v>
      </c>
      <c r="AB1280" t="str">
        <f>+IF(W1280="","-",IF(W1280="UNICO","CENSO","MUESTRA"))</f>
        <v>MUESTRA</v>
      </c>
      <c r="AC1280" t="s">
        <v>2397</v>
      </c>
      <c r="AD1280" t="s">
        <v>6559</v>
      </c>
      <c r="AF1280">
        <f>+COUNTIF(Piloto!C:C,MARCO!A1280)</f>
        <v>0</v>
      </c>
    </row>
    <row r="1281" spans="1:32" x14ac:dyDescent="0.25">
      <c r="A1281" s="5" t="str">
        <f t="shared" si="19"/>
        <v>R 3 - D 690 - 482 - 4222</v>
      </c>
      <c r="B1281" s="23" t="s">
        <v>2347</v>
      </c>
      <c r="C1281" t="s">
        <v>1079</v>
      </c>
      <c r="D1281" t="s">
        <v>1077</v>
      </c>
      <c r="E1281" t="s">
        <v>1078</v>
      </c>
      <c r="F1281" t="s">
        <v>134</v>
      </c>
      <c r="G1281" t="s">
        <v>134</v>
      </c>
      <c r="H1281" t="s">
        <v>6664</v>
      </c>
      <c r="I1281" t="s">
        <v>20</v>
      </c>
      <c r="J1281" t="s">
        <v>2349</v>
      </c>
      <c r="K1281" t="s">
        <v>21</v>
      </c>
      <c r="M1281" t="s">
        <v>6558</v>
      </c>
      <c r="N1281" t="s">
        <v>22</v>
      </c>
      <c r="O1281" t="s">
        <v>23</v>
      </c>
      <c r="P1281" t="s">
        <v>26</v>
      </c>
      <c r="Q1281" t="s">
        <v>2348</v>
      </c>
      <c r="R1281" s="13">
        <v>18</v>
      </c>
      <c r="S1281" s="13">
        <v>1</v>
      </c>
      <c r="T1281" s="21">
        <v>1</v>
      </c>
      <c r="V1281" t="s">
        <v>2154</v>
      </c>
      <c r="W1281" t="s">
        <v>17598</v>
      </c>
      <c r="X1281" s="20" t="str">
        <f>+IF(V1281="","-",CONCATENATE(V1281,"_",W1281))</f>
        <v>FINES_R03</v>
      </c>
      <c r="Y1281" s="59">
        <v>0.3303762674331665</v>
      </c>
      <c r="Z1281" t="s">
        <v>134</v>
      </c>
      <c r="AA1281" t="s">
        <v>2393</v>
      </c>
      <c r="AB1281" t="str">
        <f>+IF(W1281="","-",IF(W1281="UNICO","CENSO","MUESTRA"))</f>
        <v>MUESTRA</v>
      </c>
      <c r="AC1281" t="s">
        <v>2397</v>
      </c>
      <c r="AD1281" t="s">
        <v>6559</v>
      </c>
      <c r="AF1281">
        <f>+COUNTIF(Piloto!C:C,MARCO!A1281)</f>
        <v>0</v>
      </c>
    </row>
    <row r="1282" spans="1:32" x14ac:dyDescent="0.25">
      <c r="A1282" s="5" t="str">
        <f t="shared" si="19"/>
        <v>R 3 - D 691 - 463 - 4247</v>
      </c>
      <c r="B1282" s="23" t="s">
        <v>2347</v>
      </c>
      <c r="C1282" t="s">
        <v>1079</v>
      </c>
      <c r="D1282" t="s">
        <v>1077</v>
      </c>
      <c r="E1282" t="s">
        <v>1078</v>
      </c>
      <c r="F1282" t="s">
        <v>134</v>
      </c>
      <c r="G1282" t="s">
        <v>134</v>
      </c>
      <c r="H1282" t="s">
        <v>7054</v>
      </c>
      <c r="I1282" t="s">
        <v>20</v>
      </c>
      <c r="J1282" t="s">
        <v>2349</v>
      </c>
      <c r="K1282" t="s">
        <v>21</v>
      </c>
      <c r="M1282" t="s">
        <v>7055</v>
      </c>
      <c r="N1282" t="s">
        <v>22</v>
      </c>
      <c r="O1282" t="s">
        <v>23</v>
      </c>
      <c r="P1282" t="s">
        <v>26</v>
      </c>
      <c r="Q1282" t="s">
        <v>2348</v>
      </c>
      <c r="R1282" s="13">
        <v>27</v>
      </c>
      <c r="S1282" s="13">
        <v>1</v>
      </c>
      <c r="T1282" s="21">
        <v>1</v>
      </c>
      <c r="V1282" t="s">
        <v>2154</v>
      </c>
      <c r="W1282" t="s">
        <v>17598</v>
      </c>
      <c r="X1282" s="20" t="str">
        <f>+IF(V1282="","-",CONCATENATE(V1282,"_",W1282))</f>
        <v>FINES_R03</v>
      </c>
      <c r="Y1282" s="59">
        <v>0.33764702081680298</v>
      </c>
      <c r="Z1282" t="s">
        <v>134</v>
      </c>
      <c r="AA1282" t="s">
        <v>2393</v>
      </c>
      <c r="AB1282" t="str">
        <f>+IF(W1282="","-",IF(W1282="UNICO","CENSO","MUESTRA"))</f>
        <v>MUESTRA</v>
      </c>
      <c r="AC1282" t="s">
        <v>2397</v>
      </c>
      <c r="AD1282" t="s">
        <v>7056</v>
      </c>
      <c r="AF1282">
        <f>+COUNTIF(Piloto!C:C,MARCO!A1282)</f>
        <v>0</v>
      </c>
    </row>
    <row r="1283" spans="1:32" x14ac:dyDescent="0.25">
      <c r="A1283" s="5" t="str">
        <f t="shared" ref="A1283:A1346" si="20">+H1283</f>
        <v>R 3 - D 691 - 475 - 3872</v>
      </c>
      <c r="B1283" s="23" t="s">
        <v>2347</v>
      </c>
      <c r="C1283" t="s">
        <v>1079</v>
      </c>
      <c r="D1283" t="s">
        <v>1077</v>
      </c>
      <c r="E1283" t="s">
        <v>1078</v>
      </c>
      <c r="F1283" t="s">
        <v>134</v>
      </c>
      <c r="G1283" t="s">
        <v>134</v>
      </c>
      <c r="H1283" t="s">
        <v>6812</v>
      </c>
      <c r="I1283" t="s">
        <v>20</v>
      </c>
      <c r="J1283" t="s">
        <v>2349</v>
      </c>
      <c r="K1283" t="s">
        <v>21</v>
      </c>
      <c r="M1283" t="s">
        <v>6813</v>
      </c>
      <c r="N1283" t="s">
        <v>22</v>
      </c>
      <c r="O1283" t="s">
        <v>23</v>
      </c>
      <c r="P1283" t="s">
        <v>26</v>
      </c>
      <c r="Q1283" t="s">
        <v>2348</v>
      </c>
      <c r="R1283" s="13">
        <v>29</v>
      </c>
      <c r="S1283" s="13">
        <v>1</v>
      </c>
      <c r="T1283" s="21">
        <v>1</v>
      </c>
      <c r="V1283" t="s">
        <v>2154</v>
      </c>
      <c r="W1283" t="s">
        <v>17598</v>
      </c>
      <c r="X1283" s="20" t="str">
        <f>+IF(V1283="","-",CONCATENATE(V1283,"_",W1283))</f>
        <v>FINES_R03</v>
      </c>
      <c r="Y1283" s="59">
        <v>0.35092264413833618</v>
      </c>
      <c r="Z1283" t="s">
        <v>134</v>
      </c>
      <c r="AA1283" t="s">
        <v>2393</v>
      </c>
      <c r="AB1283" t="str">
        <f>+IF(W1283="","-",IF(W1283="UNICO","CENSO","MUESTRA"))</f>
        <v>MUESTRA</v>
      </c>
      <c r="AC1283" t="s">
        <v>2397</v>
      </c>
      <c r="AD1283" t="s">
        <v>6814</v>
      </c>
      <c r="AF1283">
        <f>+COUNTIF(Piloto!C:C,MARCO!A1283)</f>
        <v>0</v>
      </c>
    </row>
    <row r="1284" spans="1:32" x14ac:dyDescent="0.25">
      <c r="A1284" s="5" t="str">
        <f t="shared" si="20"/>
        <v>R 3 - D 691 - 463 - 3872</v>
      </c>
      <c r="B1284" s="23" t="s">
        <v>2347</v>
      </c>
      <c r="C1284" t="s">
        <v>1079</v>
      </c>
      <c r="D1284" t="s">
        <v>1077</v>
      </c>
      <c r="E1284" t="s">
        <v>1078</v>
      </c>
      <c r="F1284" t="s">
        <v>134</v>
      </c>
      <c r="G1284" t="s">
        <v>134</v>
      </c>
      <c r="H1284" t="s">
        <v>6921</v>
      </c>
      <c r="I1284" t="s">
        <v>20</v>
      </c>
      <c r="J1284" t="s">
        <v>2349</v>
      </c>
      <c r="K1284" t="s">
        <v>21</v>
      </c>
      <c r="M1284" t="s">
        <v>6813</v>
      </c>
      <c r="N1284" t="s">
        <v>22</v>
      </c>
      <c r="O1284" t="s">
        <v>23</v>
      </c>
      <c r="P1284" t="s">
        <v>26</v>
      </c>
      <c r="Q1284" t="s">
        <v>2348</v>
      </c>
      <c r="R1284" s="13">
        <v>73</v>
      </c>
      <c r="S1284" s="13">
        <v>2</v>
      </c>
      <c r="T1284" s="21">
        <v>1</v>
      </c>
      <c r="V1284" t="s">
        <v>2154</v>
      </c>
      <c r="W1284" t="s">
        <v>17598</v>
      </c>
      <c r="X1284" s="20" t="str">
        <f>+IF(V1284="","-",CONCATENATE(V1284,"_",W1284))</f>
        <v>FINES_R03</v>
      </c>
      <c r="Y1284" s="59">
        <v>0.35092264413833618</v>
      </c>
      <c r="Z1284" t="s">
        <v>134</v>
      </c>
      <c r="AA1284" t="s">
        <v>2393</v>
      </c>
      <c r="AB1284" t="str">
        <f>+IF(W1284="","-",IF(W1284="UNICO","CENSO","MUESTRA"))</f>
        <v>MUESTRA</v>
      </c>
      <c r="AC1284" t="s">
        <v>2397</v>
      </c>
      <c r="AD1284" t="s">
        <v>6814</v>
      </c>
      <c r="AF1284">
        <f>+COUNTIF(Piloto!C:C,MARCO!A1284)</f>
        <v>0</v>
      </c>
    </row>
    <row r="1285" spans="1:32" x14ac:dyDescent="0.25">
      <c r="A1285" s="5" t="str">
        <f t="shared" si="20"/>
        <v>R 3 - D 690 - 471 - 3640</v>
      </c>
      <c r="B1285" s="23" t="s">
        <v>2347</v>
      </c>
      <c r="C1285" t="s">
        <v>1079</v>
      </c>
      <c r="D1285" t="s">
        <v>1077</v>
      </c>
      <c r="E1285" t="s">
        <v>1078</v>
      </c>
      <c r="F1285" t="s">
        <v>134</v>
      </c>
      <c r="G1285" t="s">
        <v>134</v>
      </c>
      <c r="H1285" t="s">
        <v>12171</v>
      </c>
      <c r="I1285" t="s">
        <v>20</v>
      </c>
      <c r="J1285" t="s">
        <v>2349</v>
      </c>
      <c r="K1285" t="s">
        <v>21</v>
      </c>
      <c r="M1285" t="s">
        <v>12172</v>
      </c>
      <c r="N1285" t="s">
        <v>22</v>
      </c>
      <c r="O1285" t="s">
        <v>23</v>
      </c>
      <c r="P1285" t="s">
        <v>26</v>
      </c>
      <c r="Q1285" t="s">
        <v>2348</v>
      </c>
      <c r="R1285" s="13">
        <v>20</v>
      </c>
      <c r="S1285" s="13">
        <v>1</v>
      </c>
      <c r="T1285" s="21">
        <v>1</v>
      </c>
      <c r="V1285" t="s">
        <v>2154</v>
      </c>
      <c r="W1285" t="s">
        <v>17598</v>
      </c>
      <c r="X1285" s="20" t="str">
        <f>+IF(V1285="","-",CONCATENATE(V1285,"_",W1285))</f>
        <v>FINES_R03</v>
      </c>
      <c r="Y1285" s="59">
        <v>0.35536003112792969</v>
      </c>
      <c r="Z1285" t="s">
        <v>134</v>
      </c>
      <c r="AA1285" t="s">
        <v>2393</v>
      </c>
      <c r="AB1285" t="str">
        <f>+IF(W1285="","-",IF(W1285="UNICO","CENSO","MUESTRA"))</f>
        <v>MUESTRA</v>
      </c>
      <c r="AC1285" t="s">
        <v>2398</v>
      </c>
      <c r="AD1285" t="s">
        <v>12173</v>
      </c>
      <c r="AF1285">
        <f>+COUNTIF(Piloto!C:C,MARCO!A1285)</f>
        <v>0</v>
      </c>
    </row>
    <row r="1286" spans="1:32" x14ac:dyDescent="0.25">
      <c r="A1286" s="5" t="str">
        <f t="shared" si="20"/>
        <v>R 3 - D 690 - 455 - 4324</v>
      </c>
      <c r="B1286" s="23" t="s">
        <v>2347</v>
      </c>
      <c r="C1286" t="s">
        <v>1079</v>
      </c>
      <c r="D1286" t="s">
        <v>1077</v>
      </c>
      <c r="E1286" t="s">
        <v>1078</v>
      </c>
      <c r="F1286" t="s">
        <v>134</v>
      </c>
      <c r="G1286" t="s">
        <v>134</v>
      </c>
      <c r="H1286" t="s">
        <v>12178</v>
      </c>
      <c r="I1286" t="s">
        <v>20</v>
      </c>
      <c r="J1286" t="s">
        <v>2349</v>
      </c>
      <c r="K1286" t="s">
        <v>21</v>
      </c>
      <c r="M1286" t="s">
        <v>12179</v>
      </c>
      <c r="N1286" t="s">
        <v>22</v>
      </c>
      <c r="O1286" t="s">
        <v>23</v>
      </c>
      <c r="P1286" t="s">
        <v>26</v>
      </c>
      <c r="Q1286" t="s">
        <v>2348</v>
      </c>
      <c r="R1286" s="13">
        <v>33</v>
      </c>
      <c r="S1286" s="13">
        <v>1</v>
      </c>
      <c r="T1286" s="21">
        <v>1</v>
      </c>
      <c r="V1286" t="s">
        <v>2154</v>
      </c>
      <c r="W1286" t="s">
        <v>17598</v>
      </c>
      <c r="X1286" s="20" t="str">
        <f>+IF(V1286="","-",CONCATENATE(V1286,"_",W1286))</f>
        <v>FINES_R03</v>
      </c>
      <c r="Y1286" s="59">
        <v>0.37778180837631231</v>
      </c>
      <c r="Z1286" t="s">
        <v>134</v>
      </c>
      <c r="AA1286" t="s">
        <v>2393</v>
      </c>
      <c r="AB1286" t="str">
        <f>+IF(W1286="","-",IF(W1286="UNICO","CENSO","MUESTRA"))</f>
        <v>MUESTRA</v>
      </c>
      <c r="AC1286" t="s">
        <v>2398</v>
      </c>
      <c r="AD1286" t="s">
        <v>12180</v>
      </c>
      <c r="AF1286">
        <f>+COUNTIF(Piloto!C:C,MARCO!A1286)</f>
        <v>0</v>
      </c>
    </row>
    <row r="1287" spans="1:32" x14ac:dyDescent="0.25">
      <c r="A1287" s="5" t="str">
        <f t="shared" si="20"/>
        <v>R 3 - D 690 - 492 - 4106</v>
      </c>
      <c r="B1287" s="23" t="s">
        <v>2347</v>
      </c>
      <c r="C1287" t="s">
        <v>1079</v>
      </c>
      <c r="D1287" t="s">
        <v>1077</v>
      </c>
      <c r="E1287" t="s">
        <v>1078</v>
      </c>
      <c r="F1287" t="s">
        <v>134</v>
      </c>
      <c r="G1287" t="s">
        <v>134</v>
      </c>
      <c r="H1287" t="s">
        <v>6624</v>
      </c>
      <c r="I1287" t="s">
        <v>20</v>
      </c>
      <c r="J1287" t="s">
        <v>2349</v>
      </c>
      <c r="K1287" t="s">
        <v>21</v>
      </c>
      <c r="M1287" t="s">
        <v>6625</v>
      </c>
      <c r="N1287" t="s">
        <v>22</v>
      </c>
      <c r="O1287" t="s">
        <v>23</v>
      </c>
      <c r="P1287" t="s">
        <v>26</v>
      </c>
      <c r="Q1287" t="s">
        <v>2348</v>
      </c>
      <c r="R1287" s="13">
        <v>25</v>
      </c>
      <c r="S1287" s="13">
        <v>1</v>
      </c>
      <c r="T1287" s="21">
        <v>1</v>
      </c>
      <c r="V1287" t="s">
        <v>2154</v>
      </c>
      <c r="W1287" t="s">
        <v>17598</v>
      </c>
      <c r="X1287" s="20" t="str">
        <f>+IF(V1287="","-",CONCATENATE(V1287,"_",W1287))</f>
        <v>FINES_R03</v>
      </c>
      <c r="Y1287" s="59">
        <v>0.38253933191299438</v>
      </c>
      <c r="Z1287" t="s">
        <v>134</v>
      </c>
      <c r="AA1287" t="s">
        <v>2393</v>
      </c>
      <c r="AB1287" t="str">
        <f>+IF(W1287="","-",IF(W1287="UNICO","CENSO","MUESTRA"))</f>
        <v>MUESTRA</v>
      </c>
      <c r="AC1287" t="s">
        <v>2398</v>
      </c>
      <c r="AD1287" t="s">
        <v>6626</v>
      </c>
      <c r="AF1287">
        <f>+COUNTIF(Piloto!C:C,MARCO!A1287)</f>
        <v>0</v>
      </c>
    </row>
    <row r="1288" spans="1:32" x14ac:dyDescent="0.25">
      <c r="A1288" s="5" t="str">
        <f t="shared" si="20"/>
        <v>R 3 - D 690 - 490 - 0442</v>
      </c>
      <c r="B1288" s="23" t="s">
        <v>2347</v>
      </c>
      <c r="C1288" t="s">
        <v>1079</v>
      </c>
      <c r="D1288" t="s">
        <v>1077</v>
      </c>
      <c r="E1288" t="s">
        <v>1078</v>
      </c>
      <c r="F1288" t="s">
        <v>134</v>
      </c>
      <c r="G1288" t="s">
        <v>134</v>
      </c>
      <c r="H1288" t="s">
        <v>6523</v>
      </c>
      <c r="I1288" t="s">
        <v>20</v>
      </c>
      <c r="J1288" t="s">
        <v>2349</v>
      </c>
      <c r="K1288" t="s">
        <v>21</v>
      </c>
      <c r="M1288" t="s">
        <v>6524</v>
      </c>
      <c r="N1288" t="s">
        <v>22</v>
      </c>
      <c r="O1288" t="s">
        <v>23</v>
      </c>
      <c r="P1288" t="s">
        <v>26</v>
      </c>
      <c r="Q1288" t="s">
        <v>2348</v>
      </c>
      <c r="R1288" s="13">
        <v>54</v>
      </c>
      <c r="S1288" s="13">
        <v>3</v>
      </c>
      <c r="T1288" s="21">
        <v>1</v>
      </c>
      <c r="V1288" t="s">
        <v>2154</v>
      </c>
      <c r="W1288" t="s">
        <v>17598</v>
      </c>
      <c r="X1288" s="20" t="str">
        <f>+IF(V1288="","-",CONCATENATE(V1288,"_",W1288))</f>
        <v>FINES_R03</v>
      </c>
      <c r="Y1288" s="59">
        <v>0.3920154869556427</v>
      </c>
      <c r="Z1288" t="s">
        <v>134</v>
      </c>
      <c r="AA1288" t="s">
        <v>2393</v>
      </c>
      <c r="AB1288" t="str">
        <f>+IF(W1288="","-",IF(W1288="UNICO","CENSO","MUESTRA"))</f>
        <v>MUESTRA</v>
      </c>
      <c r="AC1288" t="s">
        <v>2397</v>
      </c>
      <c r="AD1288" t="s">
        <v>6525</v>
      </c>
      <c r="AF1288">
        <f>+COUNTIF(Piloto!C:C,MARCO!A1288)</f>
        <v>0</v>
      </c>
    </row>
    <row r="1289" spans="1:32" x14ac:dyDescent="0.25">
      <c r="A1289" s="5" t="str">
        <f t="shared" si="20"/>
        <v>R 3 - D 691 - 460 - 0920</v>
      </c>
      <c r="B1289" s="23" t="s">
        <v>2347</v>
      </c>
      <c r="C1289" t="s">
        <v>1079</v>
      </c>
      <c r="D1289" t="s">
        <v>1077</v>
      </c>
      <c r="E1289" t="s">
        <v>1078</v>
      </c>
      <c r="F1289" t="s">
        <v>134</v>
      </c>
      <c r="G1289" t="s">
        <v>134</v>
      </c>
      <c r="H1289" t="s">
        <v>6895</v>
      </c>
      <c r="I1289" t="s">
        <v>20</v>
      </c>
      <c r="J1289" t="s">
        <v>2349</v>
      </c>
      <c r="K1289" t="s">
        <v>21</v>
      </c>
      <c r="M1289" t="s">
        <v>6896</v>
      </c>
      <c r="N1289" t="s">
        <v>22</v>
      </c>
      <c r="O1289" t="s">
        <v>23</v>
      </c>
      <c r="P1289" t="s">
        <v>26</v>
      </c>
      <c r="Q1289" t="s">
        <v>2348</v>
      </c>
      <c r="R1289" s="13">
        <v>27</v>
      </c>
      <c r="S1289" s="13">
        <v>1</v>
      </c>
      <c r="T1289" s="21">
        <v>1</v>
      </c>
      <c r="V1289" t="s">
        <v>2154</v>
      </c>
      <c r="W1289" t="s">
        <v>17598</v>
      </c>
      <c r="X1289" s="20" t="str">
        <f>+IF(V1289="","-",CONCATENATE(V1289,"_",W1289))</f>
        <v>FINES_R03</v>
      </c>
      <c r="Y1289" s="59">
        <v>0.39514559507370001</v>
      </c>
      <c r="Z1289" t="s">
        <v>134</v>
      </c>
      <c r="AA1289" t="s">
        <v>2393</v>
      </c>
      <c r="AB1289" t="str">
        <f>+IF(W1289="","-",IF(W1289="UNICO","CENSO","MUESTRA"))</f>
        <v>MUESTRA</v>
      </c>
      <c r="AC1289" t="s">
        <v>2397</v>
      </c>
      <c r="AD1289" t="s">
        <v>6897</v>
      </c>
      <c r="AF1289">
        <f>+COUNTIF(Piloto!C:C,MARCO!A1289)</f>
        <v>0</v>
      </c>
    </row>
    <row r="1290" spans="1:32" x14ac:dyDescent="0.25">
      <c r="A1290" s="5" t="str">
        <f t="shared" si="20"/>
        <v>R 3 - D 691 - 477 - 0920</v>
      </c>
      <c r="B1290" s="23" t="s">
        <v>2347</v>
      </c>
      <c r="C1290" t="s">
        <v>1079</v>
      </c>
      <c r="D1290" t="s">
        <v>1077</v>
      </c>
      <c r="E1290" t="s">
        <v>1078</v>
      </c>
      <c r="F1290" t="s">
        <v>134</v>
      </c>
      <c r="G1290" t="s">
        <v>134</v>
      </c>
      <c r="H1290" t="s">
        <v>7085</v>
      </c>
      <c r="I1290" t="s">
        <v>20</v>
      </c>
      <c r="J1290" t="s">
        <v>2349</v>
      </c>
      <c r="K1290" t="s">
        <v>21</v>
      </c>
      <c r="M1290" t="s">
        <v>6896</v>
      </c>
      <c r="N1290" t="s">
        <v>22</v>
      </c>
      <c r="O1290" t="s">
        <v>23</v>
      </c>
      <c r="P1290" t="s">
        <v>26</v>
      </c>
      <c r="Q1290" t="s">
        <v>2348</v>
      </c>
      <c r="R1290" s="13">
        <v>22</v>
      </c>
      <c r="S1290" s="13">
        <v>1</v>
      </c>
      <c r="T1290" s="21">
        <v>1</v>
      </c>
      <c r="V1290" t="s">
        <v>2154</v>
      </c>
      <c r="W1290" t="s">
        <v>17598</v>
      </c>
      <c r="X1290" s="20" t="str">
        <f>+IF(V1290="","-",CONCATENATE(V1290,"_",W1290))</f>
        <v>FINES_R03</v>
      </c>
      <c r="Y1290" s="59">
        <v>0.39514559507370001</v>
      </c>
      <c r="Z1290" t="s">
        <v>134</v>
      </c>
      <c r="AA1290" t="s">
        <v>2393</v>
      </c>
      <c r="AB1290" t="str">
        <f>+IF(W1290="","-",IF(W1290="UNICO","CENSO","MUESTRA"))</f>
        <v>MUESTRA</v>
      </c>
      <c r="AC1290" t="s">
        <v>2397</v>
      </c>
      <c r="AD1290" t="s">
        <v>6897</v>
      </c>
      <c r="AF1290">
        <f>+COUNTIF(Piloto!C:C,MARCO!A1290)</f>
        <v>0</v>
      </c>
    </row>
    <row r="1291" spans="1:32" x14ac:dyDescent="0.25">
      <c r="A1291" s="5" t="str">
        <f t="shared" si="20"/>
        <v>R 3 - D 690 - 474 - 0200</v>
      </c>
      <c r="B1291" s="23" t="s">
        <v>2347</v>
      </c>
      <c r="C1291" t="s">
        <v>1079</v>
      </c>
      <c r="D1291" t="s">
        <v>1077</v>
      </c>
      <c r="E1291" t="s">
        <v>1078</v>
      </c>
      <c r="F1291" t="s">
        <v>134</v>
      </c>
      <c r="G1291" t="s">
        <v>134</v>
      </c>
      <c r="H1291" t="s">
        <v>6592</v>
      </c>
      <c r="I1291" t="s">
        <v>20</v>
      </c>
      <c r="J1291" t="s">
        <v>2349</v>
      </c>
      <c r="K1291" t="s">
        <v>21</v>
      </c>
      <c r="M1291" t="s">
        <v>6593</v>
      </c>
      <c r="N1291" t="s">
        <v>22</v>
      </c>
      <c r="O1291" t="s">
        <v>23</v>
      </c>
      <c r="P1291" t="s">
        <v>26</v>
      </c>
      <c r="Q1291" t="s">
        <v>2348</v>
      </c>
      <c r="R1291" s="13">
        <v>169</v>
      </c>
      <c r="S1291" s="13">
        <v>6</v>
      </c>
      <c r="T1291" s="21">
        <v>1</v>
      </c>
      <c r="V1291" t="s">
        <v>2154</v>
      </c>
      <c r="W1291" t="s">
        <v>17598</v>
      </c>
      <c r="X1291" s="20" t="str">
        <f>+IF(V1291="","-",CONCATENATE(V1291,"_",W1291))</f>
        <v>FINES_R03</v>
      </c>
      <c r="Y1291" s="59">
        <v>0.39909446239471441</v>
      </c>
      <c r="Z1291" t="s">
        <v>134</v>
      </c>
      <c r="AA1291" t="s">
        <v>2393</v>
      </c>
      <c r="AB1291" t="str">
        <f>+IF(W1291="","-",IF(W1291="UNICO","CENSO","MUESTRA"))</f>
        <v>MUESTRA</v>
      </c>
      <c r="AC1291" t="s">
        <v>2398</v>
      </c>
      <c r="AD1291" t="s">
        <v>6594</v>
      </c>
      <c r="AF1291">
        <f>+COUNTIF(Piloto!C:C,MARCO!A1291)</f>
        <v>0</v>
      </c>
    </row>
    <row r="1292" spans="1:32" x14ac:dyDescent="0.25">
      <c r="A1292" s="5" t="str">
        <f t="shared" si="20"/>
        <v>R 3 - D 690 - 473 - 0752</v>
      </c>
      <c r="B1292" s="23" t="s">
        <v>2347</v>
      </c>
      <c r="C1292" t="s">
        <v>1079</v>
      </c>
      <c r="D1292" t="s">
        <v>1077</v>
      </c>
      <c r="E1292" t="s">
        <v>1078</v>
      </c>
      <c r="F1292" t="s">
        <v>134</v>
      </c>
      <c r="G1292" t="s">
        <v>134</v>
      </c>
      <c r="H1292" t="s">
        <v>6596</v>
      </c>
      <c r="I1292" t="s">
        <v>20</v>
      </c>
      <c r="J1292" t="s">
        <v>2349</v>
      </c>
      <c r="K1292" t="s">
        <v>21</v>
      </c>
      <c r="M1292" t="s">
        <v>6597</v>
      </c>
      <c r="N1292" t="s">
        <v>22</v>
      </c>
      <c r="O1292" t="s">
        <v>23</v>
      </c>
      <c r="P1292" t="s">
        <v>26</v>
      </c>
      <c r="Q1292" t="s">
        <v>2348</v>
      </c>
      <c r="R1292" s="13">
        <v>19</v>
      </c>
      <c r="S1292" s="13">
        <v>1</v>
      </c>
      <c r="T1292" s="21">
        <v>1</v>
      </c>
      <c r="V1292" t="s">
        <v>2154</v>
      </c>
      <c r="W1292" t="s">
        <v>17598</v>
      </c>
      <c r="X1292" s="20" t="str">
        <f>+IF(V1292="","-",CONCATENATE(V1292,"_",W1292))</f>
        <v>FINES_R03</v>
      </c>
      <c r="Y1292" s="59">
        <v>0.40825319290161127</v>
      </c>
      <c r="Z1292" t="s">
        <v>134</v>
      </c>
      <c r="AA1292" t="s">
        <v>2393</v>
      </c>
      <c r="AB1292" t="str">
        <f>+IF(W1292="","-",IF(W1292="UNICO","CENSO","MUESTRA"))</f>
        <v>MUESTRA</v>
      </c>
      <c r="AC1292" t="s">
        <v>2398</v>
      </c>
      <c r="AD1292" t="s">
        <v>6598</v>
      </c>
      <c r="AF1292">
        <f>+COUNTIF(Piloto!C:C,MARCO!A1292)</f>
        <v>0</v>
      </c>
    </row>
    <row r="1293" spans="1:32" x14ac:dyDescent="0.25">
      <c r="A1293" s="5" t="str">
        <f t="shared" si="20"/>
        <v>R 3 - D 690 - 455 - 0752</v>
      </c>
      <c r="B1293" s="23" t="s">
        <v>2347</v>
      </c>
      <c r="C1293" t="s">
        <v>1079</v>
      </c>
      <c r="D1293" t="s">
        <v>1077</v>
      </c>
      <c r="E1293" t="s">
        <v>1078</v>
      </c>
      <c r="F1293" t="s">
        <v>134</v>
      </c>
      <c r="G1293" t="s">
        <v>134</v>
      </c>
      <c r="H1293" t="s">
        <v>6690</v>
      </c>
      <c r="I1293" t="s">
        <v>20</v>
      </c>
      <c r="J1293" t="s">
        <v>2349</v>
      </c>
      <c r="K1293" t="s">
        <v>21</v>
      </c>
      <c r="M1293" t="s">
        <v>6597</v>
      </c>
      <c r="N1293" t="s">
        <v>22</v>
      </c>
      <c r="O1293" t="s">
        <v>23</v>
      </c>
      <c r="P1293" t="s">
        <v>26</v>
      </c>
      <c r="Q1293" t="s">
        <v>2348</v>
      </c>
      <c r="R1293" s="13">
        <v>26</v>
      </c>
      <c r="S1293" s="13">
        <v>1</v>
      </c>
      <c r="T1293" s="21">
        <v>1</v>
      </c>
      <c r="V1293" t="s">
        <v>2154</v>
      </c>
      <c r="W1293" t="s">
        <v>17598</v>
      </c>
      <c r="X1293" s="20" t="str">
        <f>+IF(V1293="","-",CONCATENATE(V1293,"_",W1293))</f>
        <v>FINES_R03</v>
      </c>
      <c r="Y1293" s="59">
        <v>0.40825319290161127</v>
      </c>
      <c r="Z1293" t="s">
        <v>134</v>
      </c>
      <c r="AA1293" t="s">
        <v>2393</v>
      </c>
      <c r="AB1293" t="str">
        <f>+IF(W1293="","-",IF(W1293="UNICO","CENSO","MUESTRA"))</f>
        <v>MUESTRA</v>
      </c>
      <c r="AC1293" t="s">
        <v>2397</v>
      </c>
      <c r="AD1293" t="s">
        <v>6598</v>
      </c>
      <c r="AF1293">
        <f>+COUNTIF(Piloto!C:C,MARCO!A1293)</f>
        <v>0</v>
      </c>
    </row>
    <row r="1294" spans="1:32" x14ac:dyDescent="0.25">
      <c r="A1294" s="5" t="str">
        <f t="shared" si="20"/>
        <v>R 3 - D 690 - 490 - 0444</v>
      </c>
      <c r="B1294" s="23" t="s">
        <v>2347</v>
      </c>
      <c r="C1294" t="s">
        <v>1079</v>
      </c>
      <c r="D1294" t="s">
        <v>1077</v>
      </c>
      <c r="E1294" t="s">
        <v>1078</v>
      </c>
      <c r="F1294" t="s">
        <v>134</v>
      </c>
      <c r="G1294" t="s">
        <v>134</v>
      </c>
      <c r="H1294" t="s">
        <v>6518</v>
      </c>
      <c r="I1294" t="s">
        <v>20</v>
      </c>
      <c r="J1294" t="s">
        <v>2349</v>
      </c>
      <c r="K1294" t="s">
        <v>21</v>
      </c>
      <c r="M1294" t="s">
        <v>6519</v>
      </c>
      <c r="N1294" t="s">
        <v>22</v>
      </c>
      <c r="O1294" t="s">
        <v>23</v>
      </c>
      <c r="P1294" t="s">
        <v>26</v>
      </c>
      <c r="Q1294" t="s">
        <v>2348</v>
      </c>
      <c r="R1294" s="13">
        <v>39</v>
      </c>
      <c r="S1294" s="13">
        <v>2</v>
      </c>
      <c r="T1294" s="21">
        <v>1</v>
      </c>
      <c r="V1294" t="s">
        <v>2154</v>
      </c>
      <c r="W1294" t="s">
        <v>17598</v>
      </c>
      <c r="X1294" s="20" t="str">
        <f>+IF(V1294="","-",CONCATENATE(V1294,"_",W1294))</f>
        <v>FINES_R03</v>
      </c>
      <c r="Y1294" s="59">
        <v>0.40916544198989868</v>
      </c>
      <c r="Z1294" t="s">
        <v>134</v>
      </c>
      <c r="AA1294" t="s">
        <v>2393</v>
      </c>
      <c r="AB1294" t="str">
        <f>+IF(W1294="","-",IF(W1294="UNICO","CENSO","MUESTRA"))</f>
        <v>MUESTRA</v>
      </c>
      <c r="AC1294" t="s">
        <v>2397</v>
      </c>
      <c r="AD1294" t="s">
        <v>6520</v>
      </c>
      <c r="AF1294">
        <f>+COUNTIF(Piloto!C:C,MARCO!A1294)</f>
        <v>0</v>
      </c>
    </row>
    <row r="1295" spans="1:32" x14ac:dyDescent="0.25">
      <c r="A1295" s="5" t="str">
        <f t="shared" si="20"/>
        <v>R 3 - D 691 - 456 - 1325</v>
      </c>
      <c r="B1295" s="23" t="s">
        <v>2347</v>
      </c>
      <c r="C1295" t="s">
        <v>1079</v>
      </c>
      <c r="D1295" t="s">
        <v>1077</v>
      </c>
      <c r="E1295" t="s">
        <v>1078</v>
      </c>
      <c r="F1295" t="s">
        <v>134</v>
      </c>
      <c r="G1295" t="s">
        <v>134</v>
      </c>
      <c r="H1295" t="s">
        <v>6727</v>
      </c>
      <c r="I1295" t="s">
        <v>20</v>
      </c>
      <c r="J1295" t="s">
        <v>2349</v>
      </c>
      <c r="K1295" t="s">
        <v>21</v>
      </c>
      <c r="M1295" t="s">
        <v>6728</v>
      </c>
      <c r="N1295" t="s">
        <v>22</v>
      </c>
      <c r="O1295" t="s">
        <v>23</v>
      </c>
      <c r="P1295" t="s">
        <v>26</v>
      </c>
      <c r="Q1295" t="s">
        <v>2348</v>
      </c>
      <c r="R1295" s="13">
        <v>21</v>
      </c>
      <c r="S1295" s="13">
        <v>1</v>
      </c>
      <c r="T1295" s="21">
        <v>1</v>
      </c>
      <c r="V1295" t="s">
        <v>2154</v>
      </c>
      <c r="W1295" t="s">
        <v>17598</v>
      </c>
      <c r="X1295" s="20" t="str">
        <f>+IF(V1295="","-",CONCATENATE(V1295,"_",W1295))</f>
        <v>FINES_R03</v>
      </c>
      <c r="Y1295" s="59">
        <v>0.41150936484336847</v>
      </c>
      <c r="Z1295" t="s">
        <v>134</v>
      </c>
      <c r="AA1295" t="s">
        <v>2393</v>
      </c>
      <c r="AB1295" t="str">
        <f>+IF(W1295="","-",IF(W1295="UNICO","CENSO","MUESTRA"))</f>
        <v>MUESTRA</v>
      </c>
      <c r="AC1295" t="s">
        <v>2398</v>
      </c>
      <c r="AD1295" t="s">
        <v>6729</v>
      </c>
      <c r="AF1295">
        <f>+COUNTIF(Piloto!C:C,MARCO!A1295)</f>
        <v>0</v>
      </c>
    </row>
    <row r="1296" spans="1:32" x14ac:dyDescent="0.25">
      <c r="A1296" s="5" t="str">
        <f t="shared" si="20"/>
        <v>R 3 - D 690 - 455 - 0447</v>
      </c>
      <c r="B1296" s="23" t="s">
        <v>2347</v>
      </c>
      <c r="C1296" t="s">
        <v>1079</v>
      </c>
      <c r="D1296" t="s">
        <v>1077</v>
      </c>
      <c r="E1296" t="s">
        <v>1078</v>
      </c>
      <c r="F1296" t="s">
        <v>134</v>
      </c>
      <c r="G1296" t="s">
        <v>134</v>
      </c>
      <c r="H1296" t="s">
        <v>6575</v>
      </c>
      <c r="I1296" t="s">
        <v>20</v>
      </c>
      <c r="J1296" t="s">
        <v>2349</v>
      </c>
      <c r="K1296" t="s">
        <v>21</v>
      </c>
      <c r="M1296" t="s">
        <v>6576</v>
      </c>
      <c r="N1296" t="s">
        <v>22</v>
      </c>
      <c r="O1296" t="s">
        <v>23</v>
      </c>
      <c r="P1296" t="s">
        <v>26</v>
      </c>
      <c r="Q1296" t="s">
        <v>2348</v>
      </c>
      <c r="R1296" s="13">
        <v>115</v>
      </c>
      <c r="S1296" s="13">
        <v>5</v>
      </c>
      <c r="T1296" s="21">
        <v>1</v>
      </c>
      <c r="V1296" t="s">
        <v>2154</v>
      </c>
      <c r="W1296" t="s">
        <v>17598</v>
      </c>
      <c r="X1296" s="20" t="str">
        <f>+IF(V1296="","-",CONCATENATE(V1296,"_",W1296))</f>
        <v>FINES_R03</v>
      </c>
      <c r="Y1296" s="59">
        <v>0.41252610087394709</v>
      </c>
      <c r="Z1296" t="s">
        <v>134</v>
      </c>
      <c r="AA1296" t="s">
        <v>2393</v>
      </c>
      <c r="AB1296" t="str">
        <f>+IF(W1296="","-",IF(W1296="UNICO","CENSO","MUESTRA"))</f>
        <v>MUESTRA</v>
      </c>
      <c r="AC1296" t="s">
        <v>2397</v>
      </c>
      <c r="AD1296" t="s">
        <v>6577</v>
      </c>
      <c r="AF1296">
        <f>+COUNTIF(Piloto!C:C,MARCO!A1296)</f>
        <v>0</v>
      </c>
    </row>
    <row r="1297" spans="1:32" x14ac:dyDescent="0.25">
      <c r="A1297" s="5" t="str">
        <f t="shared" si="20"/>
        <v>R 3 - D 690 - 471 - 0831</v>
      </c>
      <c r="B1297" s="23" t="s">
        <v>2347</v>
      </c>
      <c r="C1297" t="s">
        <v>1079</v>
      </c>
      <c r="D1297" t="s">
        <v>1077</v>
      </c>
      <c r="E1297" t="s">
        <v>1078</v>
      </c>
      <c r="F1297" t="s">
        <v>134</v>
      </c>
      <c r="G1297" t="s">
        <v>134</v>
      </c>
      <c r="H1297" t="s">
        <v>6601</v>
      </c>
      <c r="I1297" t="s">
        <v>20</v>
      </c>
      <c r="J1297" t="s">
        <v>2349</v>
      </c>
      <c r="K1297" t="s">
        <v>21</v>
      </c>
      <c r="M1297" t="s">
        <v>6602</v>
      </c>
      <c r="N1297" t="s">
        <v>22</v>
      </c>
      <c r="O1297" t="s">
        <v>23</v>
      </c>
      <c r="P1297" t="s">
        <v>26</v>
      </c>
      <c r="Q1297" t="s">
        <v>2348</v>
      </c>
      <c r="R1297" s="13">
        <v>58</v>
      </c>
      <c r="S1297" s="13">
        <v>2</v>
      </c>
      <c r="T1297" s="21">
        <v>1</v>
      </c>
      <c r="V1297" t="s">
        <v>2154</v>
      </c>
      <c r="W1297" t="s">
        <v>17598</v>
      </c>
      <c r="X1297" s="20" t="str">
        <f>+IF(V1297="","-",CONCATENATE(V1297,"_",W1297))</f>
        <v>FINES_R03</v>
      </c>
      <c r="Y1297" s="59">
        <v>0.41588842868804932</v>
      </c>
      <c r="Z1297" t="s">
        <v>134</v>
      </c>
      <c r="AA1297" t="s">
        <v>2393</v>
      </c>
      <c r="AB1297" t="str">
        <f>+IF(W1297="","-",IF(W1297="UNICO","CENSO","MUESTRA"))</f>
        <v>MUESTRA</v>
      </c>
      <c r="AC1297" t="s">
        <v>2398</v>
      </c>
      <c r="AD1297" t="s">
        <v>6603</v>
      </c>
      <c r="AF1297">
        <f>+COUNTIF(Piloto!C:C,MARCO!A1297)</f>
        <v>0</v>
      </c>
    </row>
    <row r="1298" spans="1:32" x14ac:dyDescent="0.25">
      <c r="A1298" s="5" t="str">
        <f t="shared" si="20"/>
        <v>R 3 - D 690 - 454 - 3865</v>
      </c>
      <c r="B1298" s="23" t="s">
        <v>2347</v>
      </c>
      <c r="C1298" t="s">
        <v>1079</v>
      </c>
      <c r="D1298" t="s">
        <v>1077</v>
      </c>
      <c r="E1298" t="s">
        <v>1078</v>
      </c>
      <c r="F1298" t="s">
        <v>134</v>
      </c>
      <c r="G1298" t="s">
        <v>134</v>
      </c>
      <c r="H1298" t="s">
        <v>6609</v>
      </c>
      <c r="I1298" t="s">
        <v>20</v>
      </c>
      <c r="J1298" t="s">
        <v>2349</v>
      </c>
      <c r="K1298" t="s">
        <v>21</v>
      </c>
      <c r="M1298" t="s">
        <v>6610</v>
      </c>
      <c r="N1298" t="s">
        <v>22</v>
      </c>
      <c r="O1298" t="s">
        <v>23</v>
      </c>
      <c r="P1298" t="s">
        <v>26</v>
      </c>
      <c r="Q1298" t="s">
        <v>2348</v>
      </c>
      <c r="R1298" s="13">
        <v>29</v>
      </c>
      <c r="S1298" s="13">
        <v>2</v>
      </c>
      <c r="T1298" s="21">
        <v>1</v>
      </c>
      <c r="V1298" t="s">
        <v>2154</v>
      </c>
      <c r="W1298" t="s">
        <v>17598</v>
      </c>
      <c r="X1298" s="20" t="str">
        <f>+IF(V1298="","-",CONCATENATE(V1298,"_",W1298))</f>
        <v>FINES_R03</v>
      </c>
      <c r="Y1298" s="59">
        <v>0.42420575022697449</v>
      </c>
      <c r="Z1298" t="s">
        <v>134</v>
      </c>
      <c r="AA1298" t="s">
        <v>2393</v>
      </c>
      <c r="AB1298" t="str">
        <f>+IF(W1298="","-",IF(W1298="UNICO","CENSO","MUESTRA"))</f>
        <v>MUESTRA</v>
      </c>
      <c r="AC1298" t="s">
        <v>2398</v>
      </c>
      <c r="AD1298" t="s">
        <v>6611</v>
      </c>
      <c r="AF1298">
        <f>+COUNTIF(Piloto!C:C,MARCO!A1298)</f>
        <v>0</v>
      </c>
    </row>
    <row r="1299" spans="1:32" x14ac:dyDescent="0.25">
      <c r="A1299" s="5" t="str">
        <f t="shared" si="20"/>
        <v>R 3 - D 691 - 470 - 4509</v>
      </c>
      <c r="B1299" s="23" t="s">
        <v>2347</v>
      </c>
      <c r="C1299" t="s">
        <v>1079</v>
      </c>
      <c r="D1299" t="s">
        <v>1077</v>
      </c>
      <c r="E1299" t="s">
        <v>1078</v>
      </c>
      <c r="F1299" t="s">
        <v>134</v>
      </c>
      <c r="G1299" t="s">
        <v>134</v>
      </c>
      <c r="H1299" t="s">
        <v>7117</v>
      </c>
      <c r="I1299" t="s">
        <v>20</v>
      </c>
      <c r="J1299" t="s">
        <v>2349</v>
      </c>
      <c r="K1299" t="s">
        <v>21</v>
      </c>
      <c r="M1299" t="s">
        <v>7118</v>
      </c>
      <c r="N1299" t="s">
        <v>22</v>
      </c>
      <c r="O1299" t="s">
        <v>23</v>
      </c>
      <c r="P1299" t="s">
        <v>26</v>
      </c>
      <c r="Q1299" t="s">
        <v>2348</v>
      </c>
      <c r="R1299" s="13">
        <v>65</v>
      </c>
      <c r="S1299" s="13">
        <v>3</v>
      </c>
      <c r="T1299" s="21">
        <v>1</v>
      </c>
      <c r="V1299" t="s">
        <v>2154</v>
      </c>
      <c r="W1299" t="s">
        <v>17598</v>
      </c>
      <c r="X1299" s="20" t="str">
        <f>+IF(V1299="","-",CONCATENATE(V1299,"_",W1299))</f>
        <v>FINES_R03</v>
      </c>
      <c r="Y1299" s="59">
        <v>0.42480668425559998</v>
      </c>
      <c r="Z1299" t="s">
        <v>134</v>
      </c>
      <c r="AA1299" t="s">
        <v>2393</v>
      </c>
      <c r="AB1299" t="str">
        <f>+IF(W1299="","-",IF(W1299="UNICO","CENSO","MUESTRA"))</f>
        <v>MUESTRA</v>
      </c>
      <c r="AC1299" t="s">
        <v>2397</v>
      </c>
      <c r="AD1299" t="s">
        <v>7119</v>
      </c>
      <c r="AF1299">
        <f>+COUNTIF(Piloto!C:C,MARCO!A1299)</f>
        <v>0</v>
      </c>
    </row>
    <row r="1300" spans="1:32" x14ac:dyDescent="0.25">
      <c r="A1300" s="5" t="str">
        <f t="shared" si="20"/>
        <v>R 3 - D 690 - 472 - 0858</v>
      </c>
      <c r="B1300" s="23" t="s">
        <v>2347</v>
      </c>
      <c r="C1300" t="s">
        <v>1079</v>
      </c>
      <c r="D1300" t="s">
        <v>1077</v>
      </c>
      <c r="E1300" t="s">
        <v>1078</v>
      </c>
      <c r="F1300" t="s">
        <v>134</v>
      </c>
      <c r="G1300" t="s">
        <v>134</v>
      </c>
      <c r="H1300" t="s">
        <v>6493</v>
      </c>
      <c r="I1300" t="s">
        <v>20</v>
      </c>
      <c r="J1300" t="s">
        <v>2349</v>
      </c>
      <c r="K1300" t="s">
        <v>21</v>
      </c>
      <c r="M1300" t="s">
        <v>6494</v>
      </c>
      <c r="N1300" t="s">
        <v>22</v>
      </c>
      <c r="O1300" t="s">
        <v>23</v>
      </c>
      <c r="P1300" t="s">
        <v>26</v>
      </c>
      <c r="Q1300" t="s">
        <v>2348</v>
      </c>
      <c r="R1300" s="13">
        <v>40</v>
      </c>
      <c r="S1300" s="13">
        <v>2</v>
      </c>
      <c r="T1300" s="21">
        <v>1</v>
      </c>
      <c r="V1300" t="s">
        <v>2154</v>
      </c>
      <c r="W1300" t="s">
        <v>17598</v>
      </c>
      <c r="X1300" s="20" t="str">
        <f>+IF(V1300="","-",CONCATENATE(V1300,"_",W1300))</f>
        <v>FINES_R03</v>
      </c>
      <c r="Y1300" s="59">
        <v>0.42827713489532471</v>
      </c>
      <c r="Z1300" t="s">
        <v>134</v>
      </c>
      <c r="AA1300" t="s">
        <v>2393</v>
      </c>
      <c r="AB1300" t="str">
        <f>+IF(W1300="","-",IF(W1300="UNICO","CENSO","MUESTRA"))</f>
        <v>MUESTRA</v>
      </c>
      <c r="AC1300" t="s">
        <v>2398</v>
      </c>
      <c r="AD1300" t="s">
        <v>6495</v>
      </c>
      <c r="AF1300">
        <f>+COUNTIF(Piloto!C:C,MARCO!A1300)</f>
        <v>0</v>
      </c>
    </row>
    <row r="1301" spans="1:32" x14ac:dyDescent="0.25">
      <c r="A1301" s="5" t="str">
        <f t="shared" si="20"/>
        <v>R 3 - D 690 - 480 - 0934</v>
      </c>
      <c r="B1301" s="23" t="s">
        <v>2347</v>
      </c>
      <c r="C1301" t="s">
        <v>1079</v>
      </c>
      <c r="D1301" t="s">
        <v>1077</v>
      </c>
      <c r="E1301" t="s">
        <v>1078</v>
      </c>
      <c r="F1301" t="s">
        <v>134</v>
      </c>
      <c r="G1301" t="s">
        <v>134</v>
      </c>
      <c r="H1301" t="s">
        <v>6672</v>
      </c>
      <c r="I1301" t="s">
        <v>20</v>
      </c>
      <c r="J1301" t="s">
        <v>2349</v>
      </c>
      <c r="K1301" t="s">
        <v>21</v>
      </c>
      <c r="M1301" t="s">
        <v>6673</v>
      </c>
      <c r="N1301" t="s">
        <v>22</v>
      </c>
      <c r="O1301" t="s">
        <v>23</v>
      </c>
      <c r="P1301" t="s">
        <v>26</v>
      </c>
      <c r="Q1301" t="s">
        <v>2348</v>
      </c>
      <c r="R1301" s="13">
        <v>82</v>
      </c>
      <c r="S1301" s="13">
        <v>3</v>
      </c>
      <c r="T1301" s="21">
        <v>1</v>
      </c>
      <c r="V1301" t="s">
        <v>2154</v>
      </c>
      <c r="W1301" t="s">
        <v>17598</v>
      </c>
      <c r="X1301" s="20" t="str">
        <f>+IF(V1301="","-",CONCATENATE(V1301,"_",W1301))</f>
        <v>FINES_R03</v>
      </c>
      <c r="Y1301" s="59">
        <v>0.44140869379043579</v>
      </c>
      <c r="Z1301" t="s">
        <v>134</v>
      </c>
      <c r="AA1301" t="s">
        <v>2393</v>
      </c>
      <c r="AB1301" t="str">
        <f>+IF(W1301="","-",IF(W1301="UNICO","CENSO","MUESTRA"))</f>
        <v>MUESTRA</v>
      </c>
      <c r="AC1301" t="s">
        <v>2398</v>
      </c>
      <c r="AD1301" t="s">
        <v>6674</v>
      </c>
      <c r="AF1301">
        <f>+COUNTIF(Piloto!C:C,MARCO!A1301)</f>
        <v>0</v>
      </c>
    </row>
    <row r="1302" spans="1:32" x14ac:dyDescent="0.25">
      <c r="A1302" s="5" t="str">
        <f t="shared" si="20"/>
        <v>R 3 - D 692 - 493 - 1663</v>
      </c>
      <c r="B1302" s="23" t="s">
        <v>2347</v>
      </c>
      <c r="C1302" t="s">
        <v>1079</v>
      </c>
      <c r="D1302" t="s">
        <v>1077</v>
      </c>
      <c r="E1302" t="s">
        <v>1078</v>
      </c>
      <c r="F1302" t="s">
        <v>134</v>
      </c>
      <c r="G1302" t="s">
        <v>134</v>
      </c>
      <c r="H1302" t="s">
        <v>7233</v>
      </c>
      <c r="I1302" t="s">
        <v>20</v>
      </c>
      <c r="J1302" t="s">
        <v>2349</v>
      </c>
      <c r="K1302" t="s">
        <v>21</v>
      </c>
      <c r="M1302" t="s">
        <v>7234</v>
      </c>
      <c r="N1302" t="s">
        <v>22</v>
      </c>
      <c r="O1302" t="s">
        <v>23</v>
      </c>
      <c r="P1302" t="s">
        <v>26</v>
      </c>
      <c r="Q1302" t="s">
        <v>2348</v>
      </c>
      <c r="R1302" s="13">
        <v>12</v>
      </c>
      <c r="S1302" s="13">
        <v>1</v>
      </c>
      <c r="T1302" s="21">
        <v>1</v>
      </c>
      <c r="V1302" t="s">
        <v>2154</v>
      </c>
      <c r="W1302" t="s">
        <v>17598</v>
      </c>
      <c r="X1302" s="20" t="str">
        <f>+IF(V1302="","-",CONCATENATE(V1302,"_",W1302))</f>
        <v>FINES_R03</v>
      </c>
      <c r="Y1302" s="59">
        <v>0.44973045587539667</v>
      </c>
      <c r="Z1302" t="s">
        <v>134</v>
      </c>
      <c r="AA1302" t="s">
        <v>2393</v>
      </c>
      <c r="AB1302" t="str">
        <f>+IF(W1302="","-",IF(W1302="UNICO","CENSO","MUESTRA"))</f>
        <v>MUESTRA</v>
      </c>
      <c r="AC1302" t="s">
        <v>2397</v>
      </c>
      <c r="AD1302" t="s">
        <v>7235</v>
      </c>
      <c r="AF1302">
        <f>+COUNTIF(Piloto!C:C,MARCO!A1302)</f>
        <v>0</v>
      </c>
    </row>
    <row r="1303" spans="1:32" x14ac:dyDescent="0.25">
      <c r="A1303" s="5" t="str">
        <f t="shared" si="20"/>
        <v>R 3 - D 690 - 457 - 4195</v>
      </c>
      <c r="B1303" s="23" t="s">
        <v>2347</v>
      </c>
      <c r="C1303" t="s">
        <v>1079</v>
      </c>
      <c r="D1303" t="s">
        <v>1077</v>
      </c>
      <c r="E1303" t="s">
        <v>1078</v>
      </c>
      <c r="F1303" t="s">
        <v>134</v>
      </c>
      <c r="G1303" t="s">
        <v>134</v>
      </c>
      <c r="H1303" t="s">
        <v>6473</v>
      </c>
      <c r="I1303" t="s">
        <v>20</v>
      </c>
      <c r="J1303" t="s">
        <v>2349</v>
      </c>
      <c r="K1303" t="s">
        <v>21</v>
      </c>
      <c r="M1303" t="s">
        <v>6474</v>
      </c>
      <c r="N1303" t="s">
        <v>22</v>
      </c>
      <c r="O1303" t="s">
        <v>23</v>
      </c>
      <c r="P1303" t="s">
        <v>26</v>
      </c>
      <c r="Q1303" t="s">
        <v>2348</v>
      </c>
      <c r="R1303" s="13">
        <v>16</v>
      </c>
      <c r="S1303" s="13">
        <v>1</v>
      </c>
      <c r="T1303" s="21">
        <v>1</v>
      </c>
      <c r="V1303" t="s">
        <v>2154</v>
      </c>
      <c r="W1303" t="s">
        <v>17598</v>
      </c>
      <c r="X1303" s="20" t="str">
        <f>+IF(V1303="","-",CONCATENATE(V1303,"_",W1303))</f>
        <v>FINES_R03</v>
      </c>
      <c r="Y1303" s="59">
        <v>0.45784881711006159</v>
      </c>
      <c r="Z1303" t="s">
        <v>134</v>
      </c>
      <c r="AA1303" t="s">
        <v>2393</v>
      </c>
      <c r="AB1303" t="str">
        <f>+IF(W1303="","-",IF(W1303="UNICO","CENSO","MUESTRA"))</f>
        <v>MUESTRA</v>
      </c>
      <c r="AC1303" t="s">
        <v>2397</v>
      </c>
      <c r="AD1303" t="s">
        <v>6475</v>
      </c>
      <c r="AF1303">
        <f>+COUNTIF(Piloto!C:C,MARCO!A1303)</f>
        <v>0</v>
      </c>
    </row>
    <row r="1304" spans="1:32" x14ac:dyDescent="0.25">
      <c r="A1304" s="5" t="str">
        <f t="shared" si="20"/>
        <v>R 3 - D 690 - 482 - 4195</v>
      </c>
      <c r="B1304" s="23" t="s">
        <v>2347</v>
      </c>
      <c r="C1304" t="s">
        <v>1079</v>
      </c>
      <c r="D1304" t="s">
        <v>1077</v>
      </c>
      <c r="E1304" t="s">
        <v>1078</v>
      </c>
      <c r="F1304" t="s">
        <v>134</v>
      </c>
      <c r="G1304" t="s">
        <v>134</v>
      </c>
      <c r="H1304" t="s">
        <v>6654</v>
      </c>
      <c r="I1304" t="s">
        <v>20</v>
      </c>
      <c r="J1304" t="s">
        <v>2349</v>
      </c>
      <c r="K1304" t="s">
        <v>21</v>
      </c>
      <c r="M1304" t="s">
        <v>6474</v>
      </c>
      <c r="N1304" t="s">
        <v>22</v>
      </c>
      <c r="O1304" t="s">
        <v>23</v>
      </c>
      <c r="P1304" t="s">
        <v>26</v>
      </c>
      <c r="Q1304" t="s">
        <v>2348</v>
      </c>
      <c r="R1304" s="13">
        <v>17</v>
      </c>
      <c r="S1304" s="13">
        <v>1</v>
      </c>
      <c r="T1304" s="21">
        <v>1</v>
      </c>
      <c r="V1304" t="s">
        <v>2154</v>
      </c>
      <c r="W1304" t="s">
        <v>17598</v>
      </c>
      <c r="X1304" s="20" t="str">
        <f>+IF(V1304="","-",CONCATENATE(V1304,"_",W1304))</f>
        <v>FINES_R03</v>
      </c>
      <c r="Y1304" s="59">
        <v>0.45784881711006159</v>
      </c>
      <c r="Z1304" t="s">
        <v>134</v>
      </c>
      <c r="AA1304" t="s">
        <v>2393</v>
      </c>
      <c r="AB1304" t="str">
        <f>+IF(W1304="","-",IF(W1304="UNICO","CENSO","MUESTRA"))</f>
        <v>MUESTRA</v>
      </c>
      <c r="AC1304" t="s">
        <v>2397</v>
      </c>
      <c r="AD1304" t="s">
        <v>6475</v>
      </c>
      <c r="AF1304">
        <f>+COUNTIF(Piloto!C:C,MARCO!A1304)</f>
        <v>0</v>
      </c>
    </row>
    <row r="1305" spans="1:32" x14ac:dyDescent="0.25">
      <c r="A1305" s="5" t="str">
        <f t="shared" si="20"/>
        <v>R 3 - D 690 - 454 - 4218</v>
      </c>
      <c r="B1305" s="23" t="s">
        <v>2347</v>
      </c>
      <c r="C1305" t="s">
        <v>1079</v>
      </c>
      <c r="D1305" t="s">
        <v>1077</v>
      </c>
      <c r="E1305" t="s">
        <v>1078</v>
      </c>
      <c r="F1305" t="s">
        <v>134</v>
      </c>
      <c r="G1305" t="s">
        <v>134</v>
      </c>
      <c r="H1305" t="s">
        <v>12160</v>
      </c>
      <c r="I1305" t="s">
        <v>20</v>
      </c>
      <c r="J1305" t="s">
        <v>2349</v>
      </c>
      <c r="K1305" t="s">
        <v>21</v>
      </c>
      <c r="M1305" t="s">
        <v>2254</v>
      </c>
      <c r="N1305" t="s">
        <v>22</v>
      </c>
      <c r="O1305" t="s">
        <v>23</v>
      </c>
      <c r="P1305" t="s">
        <v>26</v>
      </c>
      <c r="Q1305" t="s">
        <v>2348</v>
      </c>
      <c r="R1305" s="13">
        <v>9</v>
      </c>
      <c r="S1305" s="13">
        <v>1</v>
      </c>
      <c r="T1305" s="21">
        <v>1</v>
      </c>
      <c r="V1305" t="s">
        <v>2154</v>
      </c>
      <c r="W1305" t="s">
        <v>17598</v>
      </c>
      <c r="X1305" s="20" t="str">
        <f>+IF(V1305="","-",CONCATENATE(V1305,"_",W1305))</f>
        <v>FINES_R03</v>
      </c>
      <c r="Y1305" s="59">
        <v>0.45848247408866882</v>
      </c>
      <c r="Z1305" t="s">
        <v>134</v>
      </c>
      <c r="AA1305" t="s">
        <v>2393</v>
      </c>
      <c r="AB1305" t="str">
        <f>+IF(W1305="","-",IF(W1305="UNICO","CENSO","MUESTRA"))</f>
        <v>MUESTRA</v>
      </c>
      <c r="AC1305" t="s">
        <v>2398</v>
      </c>
      <c r="AD1305" t="s">
        <v>12161</v>
      </c>
      <c r="AF1305">
        <f>+COUNTIF(Piloto!C:C,MARCO!A1305)</f>
        <v>0</v>
      </c>
    </row>
    <row r="1306" spans="1:32" x14ac:dyDescent="0.25">
      <c r="A1306" s="5" t="str">
        <f t="shared" si="20"/>
        <v>R 3 - D 690 - 485 - 1445</v>
      </c>
      <c r="B1306" s="23" t="s">
        <v>2347</v>
      </c>
      <c r="C1306" t="s">
        <v>1079</v>
      </c>
      <c r="D1306" t="s">
        <v>1077</v>
      </c>
      <c r="E1306" t="s">
        <v>1078</v>
      </c>
      <c r="F1306" t="s">
        <v>134</v>
      </c>
      <c r="G1306" t="s">
        <v>134</v>
      </c>
      <c r="H1306" t="s">
        <v>6482</v>
      </c>
      <c r="I1306" t="s">
        <v>20</v>
      </c>
      <c r="J1306" t="s">
        <v>2349</v>
      </c>
      <c r="K1306" t="s">
        <v>21</v>
      </c>
      <c r="M1306" t="s">
        <v>2193</v>
      </c>
      <c r="N1306" t="s">
        <v>22</v>
      </c>
      <c r="O1306" t="s">
        <v>23</v>
      </c>
      <c r="P1306" t="s">
        <v>26</v>
      </c>
      <c r="Q1306" t="s">
        <v>2348</v>
      </c>
      <c r="R1306" s="13">
        <v>19</v>
      </c>
      <c r="S1306" s="13">
        <v>1</v>
      </c>
      <c r="T1306" s="21">
        <v>1</v>
      </c>
      <c r="V1306" t="s">
        <v>2154</v>
      </c>
      <c r="W1306" t="s">
        <v>17598</v>
      </c>
      <c r="X1306" s="20" t="str">
        <f>+IF(V1306="","-",CONCATENATE(V1306,"_",W1306))</f>
        <v>FINES_R03</v>
      </c>
      <c r="Y1306" s="59">
        <v>0.46087336540222168</v>
      </c>
      <c r="Z1306" t="s">
        <v>134</v>
      </c>
      <c r="AA1306" t="s">
        <v>2393</v>
      </c>
      <c r="AB1306" t="str">
        <f>+IF(W1306="","-",IF(W1306="UNICO","CENSO","MUESTRA"))</f>
        <v>MUESTRA</v>
      </c>
      <c r="AC1306" t="s">
        <v>2397</v>
      </c>
      <c r="AD1306" t="s">
        <v>6483</v>
      </c>
      <c r="AF1306">
        <f>+COUNTIF(Piloto!C:C,MARCO!A1306)</f>
        <v>0</v>
      </c>
    </row>
    <row r="1307" spans="1:32" x14ac:dyDescent="0.25">
      <c r="A1307" s="5" t="str">
        <f t="shared" si="20"/>
        <v>R 3 - D 690 - 480 - 0456</v>
      </c>
      <c r="B1307" s="23" t="s">
        <v>2347</v>
      </c>
      <c r="C1307" t="s">
        <v>1079</v>
      </c>
      <c r="D1307" t="s">
        <v>1077</v>
      </c>
      <c r="E1307" t="s">
        <v>1078</v>
      </c>
      <c r="F1307" t="s">
        <v>134</v>
      </c>
      <c r="G1307" t="s">
        <v>134</v>
      </c>
      <c r="H1307" t="s">
        <v>6561</v>
      </c>
      <c r="I1307" t="s">
        <v>20</v>
      </c>
      <c r="J1307" t="s">
        <v>2349</v>
      </c>
      <c r="K1307" t="s">
        <v>21</v>
      </c>
      <c r="M1307" t="s">
        <v>6562</v>
      </c>
      <c r="N1307" t="s">
        <v>22</v>
      </c>
      <c r="O1307" t="s">
        <v>23</v>
      </c>
      <c r="P1307" t="s">
        <v>26</v>
      </c>
      <c r="Q1307" t="s">
        <v>2348</v>
      </c>
      <c r="R1307" s="13">
        <v>36</v>
      </c>
      <c r="S1307" s="13">
        <v>2</v>
      </c>
      <c r="T1307" s="21">
        <v>1</v>
      </c>
      <c r="V1307" t="s">
        <v>2154</v>
      </c>
      <c r="W1307" t="s">
        <v>17598</v>
      </c>
      <c r="X1307" s="20" t="str">
        <f>+IF(V1307="","-",CONCATENATE(V1307,"_",W1307))</f>
        <v>FINES_R03</v>
      </c>
      <c r="Y1307" s="59">
        <v>0.46270203590393072</v>
      </c>
      <c r="Z1307" t="s">
        <v>134</v>
      </c>
      <c r="AA1307" t="s">
        <v>2393</v>
      </c>
      <c r="AB1307" t="str">
        <f>+IF(W1307="","-",IF(W1307="UNICO","CENSO","MUESTRA"))</f>
        <v>MUESTRA</v>
      </c>
      <c r="AC1307" t="s">
        <v>2398</v>
      </c>
      <c r="AD1307" t="s">
        <v>6563</v>
      </c>
      <c r="AF1307">
        <f>+COUNTIF(Piloto!C:C,MARCO!A1307)</f>
        <v>0</v>
      </c>
    </row>
    <row r="1308" spans="1:32" x14ac:dyDescent="0.25">
      <c r="A1308" s="5" t="str">
        <f t="shared" si="20"/>
        <v>R 3 - D 691 - 475 - 1115</v>
      </c>
      <c r="B1308" s="23" t="s">
        <v>2347</v>
      </c>
      <c r="C1308" t="s">
        <v>1079</v>
      </c>
      <c r="D1308" t="s">
        <v>1077</v>
      </c>
      <c r="E1308" t="s">
        <v>1078</v>
      </c>
      <c r="F1308" t="s">
        <v>134</v>
      </c>
      <c r="G1308" t="s">
        <v>134</v>
      </c>
      <c r="H1308" t="s">
        <v>6796</v>
      </c>
      <c r="I1308" t="s">
        <v>20</v>
      </c>
      <c r="J1308" t="s">
        <v>2349</v>
      </c>
      <c r="K1308" t="s">
        <v>21</v>
      </c>
      <c r="M1308" t="s">
        <v>6797</v>
      </c>
      <c r="N1308" t="s">
        <v>22</v>
      </c>
      <c r="O1308" t="s">
        <v>23</v>
      </c>
      <c r="P1308" t="s">
        <v>26</v>
      </c>
      <c r="Q1308" t="s">
        <v>2348</v>
      </c>
      <c r="R1308" s="13">
        <v>25</v>
      </c>
      <c r="S1308" s="13">
        <v>1</v>
      </c>
      <c r="T1308" s="21">
        <v>1</v>
      </c>
      <c r="V1308" t="s">
        <v>2154</v>
      </c>
      <c r="W1308" t="s">
        <v>17598</v>
      </c>
      <c r="X1308" s="20" t="str">
        <f>+IF(V1308="","-",CONCATENATE(V1308,"_",W1308))</f>
        <v>FINES_R03</v>
      </c>
      <c r="Y1308" s="59">
        <v>0.46445417404174799</v>
      </c>
      <c r="Z1308" t="s">
        <v>134</v>
      </c>
      <c r="AA1308" t="s">
        <v>2393</v>
      </c>
      <c r="AB1308" t="str">
        <f>+IF(W1308="","-",IF(W1308="UNICO","CENSO","MUESTRA"))</f>
        <v>MUESTRA</v>
      </c>
      <c r="AC1308" t="s">
        <v>2397</v>
      </c>
      <c r="AD1308" t="s">
        <v>6798</v>
      </c>
      <c r="AF1308">
        <f>+COUNTIF(Piloto!C:C,MARCO!A1308)</f>
        <v>0</v>
      </c>
    </row>
    <row r="1309" spans="1:32" x14ac:dyDescent="0.25">
      <c r="A1309" s="5" t="str">
        <f t="shared" si="20"/>
        <v>R 3 - D 691 - 470 - 4530</v>
      </c>
      <c r="B1309" s="23" t="s">
        <v>2347</v>
      </c>
      <c r="C1309" t="s">
        <v>1079</v>
      </c>
      <c r="D1309" t="s">
        <v>1077</v>
      </c>
      <c r="E1309" t="s">
        <v>1078</v>
      </c>
      <c r="F1309" t="s">
        <v>134</v>
      </c>
      <c r="G1309" t="s">
        <v>134</v>
      </c>
      <c r="H1309" t="s">
        <v>7123</v>
      </c>
      <c r="I1309" t="s">
        <v>20</v>
      </c>
      <c r="J1309" t="s">
        <v>2349</v>
      </c>
      <c r="K1309" t="s">
        <v>21</v>
      </c>
      <c r="M1309" t="s">
        <v>7124</v>
      </c>
      <c r="N1309" t="s">
        <v>22</v>
      </c>
      <c r="O1309" t="s">
        <v>23</v>
      </c>
      <c r="P1309" t="s">
        <v>26</v>
      </c>
      <c r="Q1309" t="s">
        <v>2348</v>
      </c>
      <c r="R1309" s="13">
        <v>16</v>
      </c>
      <c r="S1309" s="13">
        <v>1</v>
      </c>
      <c r="T1309" s="21">
        <v>1</v>
      </c>
      <c r="V1309" t="s">
        <v>2154</v>
      </c>
      <c r="W1309" t="s">
        <v>17598</v>
      </c>
      <c r="X1309" s="20" t="str">
        <f>+IF(V1309="","-",CONCATENATE(V1309,"_",W1309))</f>
        <v>FINES_R03</v>
      </c>
      <c r="Y1309" s="59">
        <v>0.46462509036064148</v>
      </c>
      <c r="Z1309" t="s">
        <v>134</v>
      </c>
      <c r="AA1309" t="s">
        <v>2393</v>
      </c>
      <c r="AB1309" t="str">
        <f>+IF(W1309="","-",IF(W1309="UNICO","CENSO","MUESTRA"))</f>
        <v>MUESTRA</v>
      </c>
      <c r="AC1309" t="s">
        <v>2397</v>
      </c>
      <c r="AD1309" t="s">
        <v>7125</v>
      </c>
      <c r="AF1309">
        <f>+COUNTIF(Piloto!C:C,MARCO!A1309)</f>
        <v>0</v>
      </c>
    </row>
    <row r="1310" spans="1:32" x14ac:dyDescent="0.25">
      <c r="A1310" s="5" t="str">
        <f t="shared" si="20"/>
        <v>R 3 - D 691 - 475 - 4614</v>
      </c>
      <c r="B1310" s="23" t="s">
        <v>2347</v>
      </c>
      <c r="C1310" t="s">
        <v>1079</v>
      </c>
      <c r="D1310" t="s">
        <v>1077</v>
      </c>
      <c r="E1310" t="s">
        <v>1078</v>
      </c>
      <c r="F1310" t="s">
        <v>134</v>
      </c>
      <c r="G1310" t="s">
        <v>134</v>
      </c>
      <c r="H1310" t="s">
        <v>7146</v>
      </c>
      <c r="I1310" t="s">
        <v>20</v>
      </c>
      <c r="J1310" t="s">
        <v>2349</v>
      </c>
      <c r="K1310" t="s">
        <v>21</v>
      </c>
      <c r="M1310" t="s">
        <v>7147</v>
      </c>
      <c r="N1310" t="s">
        <v>22</v>
      </c>
      <c r="O1310" t="s">
        <v>23</v>
      </c>
      <c r="P1310" t="s">
        <v>26</v>
      </c>
      <c r="Q1310" t="s">
        <v>2348</v>
      </c>
      <c r="R1310" s="13">
        <v>30</v>
      </c>
      <c r="S1310" s="13">
        <v>1</v>
      </c>
      <c r="T1310" s="21">
        <v>1</v>
      </c>
      <c r="V1310" t="s">
        <v>2154</v>
      </c>
      <c r="W1310" t="s">
        <v>17598</v>
      </c>
      <c r="X1310" s="20" t="str">
        <f>+IF(V1310="","-",CONCATENATE(V1310,"_",W1310))</f>
        <v>FINES_R03</v>
      </c>
      <c r="Y1310" s="59">
        <v>0.46599680185317988</v>
      </c>
      <c r="Z1310" t="s">
        <v>134</v>
      </c>
      <c r="AA1310" t="s">
        <v>2393</v>
      </c>
      <c r="AB1310" t="str">
        <f>+IF(W1310="","-",IF(W1310="UNICO","CENSO","MUESTRA"))</f>
        <v>MUESTRA</v>
      </c>
      <c r="AC1310" t="s">
        <v>2398</v>
      </c>
      <c r="AD1310" t="s">
        <v>7148</v>
      </c>
      <c r="AF1310">
        <f>+COUNTIF(Piloto!C:C,MARCO!A1310)</f>
        <v>0</v>
      </c>
    </row>
    <row r="1311" spans="1:32" x14ac:dyDescent="0.25">
      <c r="A1311" s="5" t="str">
        <f t="shared" si="20"/>
        <v>R 3 - D 690 - 492 - 3636</v>
      </c>
      <c r="B1311" s="23" t="s">
        <v>2347</v>
      </c>
      <c r="C1311" t="s">
        <v>1079</v>
      </c>
      <c r="D1311" t="s">
        <v>1077</v>
      </c>
      <c r="E1311" t="s">
        <v>1078</v>
      </c>
      <c r="F1311" t="s">
        <v>134</v>
      </c>
      <c r="G1311" t="s">
        <v>134</v>
      </c>
      <c r="H1311" t="s">
        <v>6583</v>
      </c>
      <c r="I1311" t="s">
        <v>20</v>
      </c>
      <c r="J1311" t="s">
        <v>2349</v>
      </c>
      <c r="K1311" t="s">
        <v>21</v>
      </c>
      <c r="M1311" t="s">
        <v>6584</v>
      </c>
      <c r="N1311" t="s">
        <v>22</v>
      </c>
      <c r="O1311" t="s">
        <v>23</v>
      </c>
      <c r="P1311" t="s">
        <v>26</v>
      </c>
      <c r="Q1311" t="s">
        <v>2348</v>
      </c>
      <c r="R1311" s="13">
        <v>27</v>
      </c>
      <c r="S1311" s="13">
        <v>1</v>
      </c>
      <c r="T1311" s="21">
        <v>1</v>
      </c>
      <c r="V1311" t="s">
        <v>2154</v>
      </c>
      <c r="W1311" t="s">
        <v>17598</v>
      </c>
      <c r="X1311" s="20" t="str">
        <f>+IF(V1311="","-",CONCATENATE(V1311,"_",W1311))</f>
        <v>FINES_R03</v>
      </c>
      <c r="Y1311" s="59">
        <v>0.47099947929382319</v>
      </c>
      <c r="Z1311" t="s">
        <v>134</v>
      </c>
      <c r="AA1311" t="s">
        <v>2393</v>
      </c>
      <c r="AB1311" t="str">
        <f>+IF(W1311="","-",IF(W1311="UNICO","CENSO","MUESTRA"))</f>
        <v>MUESTRA</v>
      </c>
      <c r="AC1311" t="s">
        <v>2397</v>
      </c>
      <c r="AD1311" t="s">
        <v>6585</v>
      </c>
      <c r="AF1311">
        <f>+COUNTIF(Piloto!C:C,MARCO!A1311)</f>
        <v>0</v>
      </c>
    </row>
    <row r="1312" spans="1:32" x14ac:dyDescent="0.25">
      <c r="A1312" s="5" t="str">
        <f t="shared" si="20"/>
        <v>R 3 - D 690 - 492 - 0451</v>
      </c>
      <c r="B1312" s="23" t="s">
        <v>2347</v>
      </c>
      <c r="C1312" t="s">
        <v>1079</v>
      </c>
      <c r="D1312" t="s">
        <v>1077</v>
      </c>
      <c r="E1312" t="s">
        <v>1078</v>
      </c>
      <c r="F1312" t="s">
        <v>134</v>
      </c>
      <c r="G1312" t="s">
        <v>134</v>
      </c>
      <c r="H1312" t="s">
        <v>6487</v>
      </c>
      <c r="I1312" t="s">
        <v>20</v>
      </c>
      <c r="J1312" t="s">
        <v>2349</v>
      </c>
      <c r="K1312" t="s">
        <v>21</v>
      </c>
      <c r="M1312" t="s">
        <v>6488</v>
      </c>
      <c r="N1312" t="s">
        <v>22</v>
      </c>
      <c r="O1312" t="s">
        <v>23</v>
      </c>
      <c r="P1312" t="s">
        <v>26</v>
      </c>
      <c r="Q1312" t="s">
        <v>2348</v>
      </c>
      <c r="R1312" s="13">
        <v>16</v>
      </c>
      <c r="S1312" s="13">
        <v>1</v>
      </c>
      <c r="T1312" s="21">
        <v>1</v>
      </c>
      <c r="V1312" t="s">
        <v>2154</v>
      </c>
      <c r="W1312" t="s">
        <v>17598</v>
      </c>
      <c r="X1312" s="20" t="str">
        <f>+IF(V1312="","-",CONCATENATE(V1312,"_",W1312))</f>
        <v>FINES_R03</v>
      </c>
      <c r="Y1312" s="59">
        <v>0.47118806838989258</v>
      </c>
      <c r="Z1312" t="s">
        <v>134</v>
      </c>
      <c r="AA1312" t="s">
        <v>2393</v>
      </c>
      <c r="AB1312" t="str">
        <f>+IF(W1312="","-",IF(W1312="UNICO","CENSO","MUESTRA"))</f>
        <v>MUESTRA</v>
      </c>
      <c r="AC1312" t="s">
        <v>2398</v>
      </c>
      <c r="AD1312" t="s">
        <v>6489</v>
      </c>
      <c r="AF1312">
        <f>+COUNTIF(Piloto!C:C,MARCO!A1312)</f>
        <v>0</v>
      </c>
    </row>
    <row r="1313" spans="1:32" x14ac:dyDescent="0.25">
      <c r="A1313" s="5" t="str">
        <f t="shared" si="20"/>
        <v>R 3 - D 691 - 470 - 4154</v>
      </c>
      <c r="B1313" s="23" t="s">
        <v>2347</v>
      </c>
      <c r="C1313" t="s">
        <v>1079</v>
      </c>
      <c r="D1313" t="s">
        <v>1077</v>
      </c>
      <c r="E1313" t="s">
        <v>1078</v>
      </c>
      <c r="F1313" t="s">
        <v>134</v>
      </c>
      <c r="G1313" t="s">
        <v>134</v>
      </c>
      <c r="H1313" t="s">
        <v>6994</v>
      </c>
      <c r="I1313" t="s">
        <v>20</v>
      </c>
      <c r="J1313" t="s">
        <v>2349</v>
      </c>
      <c r="K1313" t="s">
        <v>21</v>
      </c>
      <c r="M1313" t="s">
        <v>6995</v>
      </c>
      <c r="N1313" t="s">
        <v>22</v>
      </c>
      <c r="O1313" t="s">
        <v>23</v>
      </c>
      <c r="P1313" t="s">
        <v>26</v>
      </c>
      <c r="Q1313" t="s">
        <v>2348</v>
      </c>
      <c r="R1313" s="13">
        <v>20</v>
      </c>
      <c r="S1313" s="13">
        <v>1</v>
      </c>
      <c r="T1313" s="21">
        <v>1</v>
      </c>
      <c r="V1313" t="s">
        <v>2154</v>
      </c>
      <c r="W1313" t="s">
        <v>17598</v>
      </c>
      <c r="X1313" s="20" t="str">
        <f>+IF(V1313="","-",CONCATENATE(V1313,"_",W1313))</f>
        <v>FINES_R03</v>
      </c>
      <c r="Y1313" s="59">
        <v>0.47253531217575068</v>
      </c>
      <c r="Z1313" t="s">
        <v>134</v>
      </c>
      <c r="AA1313" t="s">
        <v>2393</v>
      </c>
      <c r="AB1313" t="str">
        <f>+IF(W1313="","-",IF(W1313="UNICO","CENSO","MUESTRA"))</f>
        <v>MUESTRA</v>
      </c>
      <c r="AC1313" t="s">
        <v>2397</v>
      </c>
      <c r="AD1313" t="s">
        <v>6996</v>
      </c>
      <c r="AF1313">
        <f>+COUNTIF(Piloto!C:C,MARCO!A1313)</f>
        <v>0</v>
      </c>
    </row>
    <row r="1314" spans="1:32" x14ac:dyDescent="0.25">
      <c r="A1314" s="5" t="str">
        <f t="shared" si="20"/>
        <v>R 3 - D 691 - 479 - 4157</v>
      </c>
      <c r="B1314" s="23" t="s">
        <v>2347</v>
      </c>
      <c r="C1314" t="s">
        <v>1079</v>
      </c>
      <c r="D1314" t="s">
        <v>1077</v>
      </c>
      <c r="E1314" t="s">
        <v>1078</v>
      </c>
      <c r="F1314" t="s">
        <v>134</v>
      </c>
      <c r="G1314" t="s">
        <v>134</v>
      </c>
      <c r="H1314" t="s">
        <v>7002</v>
      </c>
      <c r="I1314" t="s">
        <v>20</v>
      </c>
      <c r="J1314" t="s">
        <v>2349</v>
      </c>
      <c r="K1314" t="s">
        <v>21</v>
      </c>
      <c r="M1314" t="s">
        <v>7003</v>
      </c>
      <c r="N1314" t="s">
        <v>22</v>
      </c>
      <c r="O1314" t="s">
        <v>23</v>
      </c>
      <c r="P1314" t="s">
        <v>26</v>
      </c>
      <c r="Q1314" t="s">
        <v>2348</v>
      </c>
      <c r="R1314" s="13">
        <v>7</v>
      </c>
      <c r="S1314" s="13">
        <v>1</v>
      </c>
      <c r="T1314" s="21">
        <v>1</v>
      </c>
      <c r="V1314" t="s">
        <v>2154</v>
      </c>
      <c r="W1314" t="s">
        <v>17598</v>
      </c>
      <c r="X1314" s="20" t="str">
        <f>+IF(V1314="","-",CONCATENATE(V1314,"_",W1314))</f>
        <v>FINES_R03</v>
      </c>
      <c r="Y1314" s="59">
        <v>0.47253531217575068</v>
      </c>
      <c r="Z1314" t="s">
        <v>134</v>
      </c>
      <c r="AA1314" t="s">
        <v>2393</v>
      </c>
      <c r="AB1314" t="str">
        <f>+IF(W1314="","-",IF(W1314="UNICO","CENSO","MUESTRA"))</f>
        <v>MUESTRA</v>
      </c>
      <c r="AC1314" t="s">
        <v>2397</v>
      </c>
      <c r="AD1314" t="s">
        <v>7004</v>
      </c>
      <c r="AF1314">
        <f>+COUNTIF(Piloto!C:C,MARCO!A1314)</f>
        <v>0</v>
      </c>
    </row>
    <row r="1315" spans="1:32" x14ac:dyDescent="0.25">
      <c r="A1315" s="5" t="str">
        <f t="shared" si="20"/>
        <v>R 3 - D 691 - 477 - 4169</v>
      </c>
      <c r="B1315" s="23" t="s">
        <v>2347</v>
      </c>
      <c r="C1315" t="s">
        <v>1079</v>
      </c>
      <c r="D1315" t="s">
        <v>1077</v>
      </c>
      <c r="E1315" t="s">
        <v>1078</v>
      </c>
      <c r="F1315" t="s">
        <v>134</v>
      </c>
      <c r="G1315" t="s">
        <v>134</v>
      </c>
      <c r="H1315" t="s">
        <v>7015</v>
      </c>
      <c r="I1315" t="s">
        <v>20</v>
      </c>
      <c r="J1315" t="s">
        <v>2349</v>
      </c>
      <c r="K1315" t="s">
        <v>21</v>
      </c>
      <c r="M1315" t="s">
        <v>7016</v>
      </c>
      <c r="N1315" t="s">
        <v>22</v>
      </c>
      <c r="O1315" t="s">
        <v>23</v>
      </c>
      <c r="P1315" t="s">
        <v>26</v>
      </c>
      <c r="Q1315" t="s">
        <v>2348</v>
      </c>
      <c r="R1315" s="13">
        <v>20</v>
      </c>
      <c r="S1315" s="13">
        <v>1</v>
      </c>
      <c r="T1315" s="21">
        <v>1</v>
      </c>
      <c r="V1315" t="s">
        <v>2154</v>
      </c>
      <c r="W1315" t="s">
        <v>17598</v>
      </c>
      <c r="X1315" s="20" t="str">
        <f>+IF(V1315="","-",CONCATENATE(V1315,"_",W1315))</f>
        <v>FINES_R03</v>
      </c>
      <c r="Y1315" s="59">
        <v>0.47253531217575068</v>
      </c>
      <c r="Z1315" t="s">
        <v>134</v>
      </c>
      <c r="AA1315" t="s">
        <v>2393</v>
      </c>
      <c r="AB1315" t="str">
        <f>+IF(W1315="","-",IF(W1315="UNICO","CENSO","MUESTRA"))</f>
        <v>MUESTRA</v>
      </c>
      <c r="AC1315" t="s">
        <v>2398</v>
      </c>
      <c r="AD1315" t="s">
        <v>7017</v>
      </c>
      <c r="AF1315">
        <f>+COUNTIF(Piloto!C:C,MARCO!A1315)</f>
        <v>0</v>
      </c>
    </row>
    <row r="1316" spans="1:32" x14ac:dyDescent="0.25">
      <c r="A1316" s="5" t="str">
        <f t="shared" si="20"/>
        <v>R 3 - D 691 - 463 - 4545</v>
      </c>
      <c r="B1316" s="23" t="s">
        <v>2347</v>
      </c>
      <c r="C1316" t="s">
        <v>1079</v>
      </c>
      <c r="D1316" t="s">
        <v>1077</v>
      </c>
      <c r="E1316" t="s">
        <v>1078</v>
      </c>
      <c r="F1316" t="s">
        <v>134</v>
      </c>
      <c r="G1316" t="s">
        <v>134</v>
      </c>
      <c r="H1316" t="s">
        <v>7136</v>
      </c>
      <c r="I1316" t="s">
        <v>20</v>
      </c>
      <c r="J1316" t="s">
        <v>2349</v>
      </c>
      <c r="K1316" t="s">
        <v>21</v>
      </c>
      <c r="M1316" t="s">
        <v>7137</v>
      </c>
      <c r="N1316" t="s">
        <v>22</v>
      </c>
      <c r="O1316" t="s">
        <v>23</v>
      </c>
      <c r="P1316" t="s">
        <v>26</v>
      </c>
      <c r="Q1316" t="s">
        <v>2348</v>
      </c>
      <c r="R1316" s="13">
        <v>31</v>
      </c>
      <c r="S1316" s="13">
        <v>1</v>
      </c>
      <c r="T1316" s="21">
        <v>1</v>
      </c>
      <c r="V1316" t="s">
        <v>2154</v>
      </c>
      <c r="W1316" t="s">
        <v>17598</v>
      </c>
      <c r="X1316" s="20" t="str">
        <f>+IF(V1316="","-",CONCATENATE(V1316,"_",W1316))</f>
        <v>FINES_R03</v>
      </c>
      <c r="Y1316" s="59">
        <v>0.47253531217575068</v>
      </c>
      <c r="Z1316" t="s">
        <v>134</v>
      </c>
      <c r="AA1316" t="s">
        <v>2393</v>
      </c>
      <c r="AB1316" t="str">
        <f>+IF(W1316="","-",IF(W1316="UNICO","CENSO","MUESTRA"))</f>
        <v>MUESTRA</v>
      </c>
      <c r="AC1316" t="s">
        <v>2398</v>
      </c>
      <c r="AD1316" t="s">
        <v>7138</v>
      </c>
      <c r="AF1316">
        <f>+COUNTIF(Piloto!C:C,MARCO!A1316)</f>
        <v>0</v>
      </c>
    </row>
    <row r="1317" spans="1:32" x14ac:dyDescent="0.25">
      <c r="A1317" s="5" t="str">
        <f t="shared" si="20"/>
        <v>R 3 - D 691 - 477 - 3413</v>
      </c>
      <c r="B1317" s="23" t="s">
        <v>2347</v>
      </c>
      <c r="C1317" t="s">
        <v>1079</v>
      </c>
      <c r="D1317" t="s">
        <v>1077</v>
      </c>
      <c r="E1317" t="s">
        <v>1078</v>
      </c>
      <c r="F1317" t="s">
        <v>134</v>
      </c>
      <c r="G1317" t="s">
        <v>134</v>
      </c>
      <c r="H1317" t="s">
        <v>6850</v>
      </c>
      <c r="I1317" t="s">
        <v>20</v>
      </c>
      <c r="J1317" t="s">
        <v>2349</v>
      </c>
      <c r="K1317" t="s">
        <v>21</v>
      </c>
      <c r="M1317" t="s">
        <v>6851</v>
      </c>
      <c r="N1317" t="s">
        <v>22</v>
      </c>
      <c r="O1317" t="s">
        <v>23</v>
      </c>
      <c r="P1317" t="s">
        <v>26</v>
      </c>
      <c r="Q1317" t="s">
        <v>2348</v>
      </c>
      <c r="R1317" s="13">
        <v>26</v>
      </c>
      <c r="S1317" s="13">
        <v>1</v>
      </c>
      <c r="T1317" s="21">
        <v>1</v>
      </c>
      <c r="V1317" t="s">
        <v>2154</v>
      </c>
      <c r="W1317" t="s">
        <v>17598</v>
      </c>
      <c r="X1317" s="20" t="str">
        <f>+IF(V1317="","-",CONCATENATE(V1317,"_",W1317))</f>
        <v>FINES_R03</v>
      </c>
      <c r="Y1317" s="59">
        <v>0.47536429762840271</v>
      </c>
      <c r="Z1317" t="s">
        <v>134</v>
      </c>
      <c r="AA1317" t="s">
        <v>2393</v>
      </c>
      <c r="AB1317" t="str">
        <f>+IF(W1317="","-",IF(W1317="UNICO","CENSO","MUESTRA"))</f>
        <v>MUESTRA</v>
      </c>
      <c r="AC1317" t="s">
        <v>2398</v>
      </c>
      <c r="AD1317" t="s">
        <v>6852</v>
      </c>
      <c r="AF1317">
        <f>+COUNTIF(Piloto!C:C,MARCO!A1317)</f>
        <v>0</v>
      </c>
    </row>
    <row r="1318" spans="1:32" x14ac:dyDescent="0.25">
      <c r="A1318" s="5" t="str">
        <f t="shared" si="20"/>
        <v>R 3 - D 691 - 460 - 0829</v>
      </c>
      <c r="B1318" s="23" t="s">
        <v>2347</v>
      </c>
      <c r="C1318" t="s">
        <v>1079</v>
      </c>
      <c r="D1318" t="s">
        <v>1077</v>
      </c>
      <c r="E1318" t="s">
        <v>1078</v>
      </c>
      <c r="F1318" t="s">
        <v>134</v>
      </c>
      <c r="G1318" t="s">
        <v>134</v>
      </c>
      <c r="H1318" t="s">
        <v>6838</v>
      </c>
      <c r="I1318" t="s">
        <v>20</v>
      </c>
      <c r="J1318" t="s">
        <v>2349</v>
      </c>
      <c r="K1318" t="s">
        <v>21</v>
      </c>
      <c r="M1318" t="s">
        <v>6789</v>
      </c>
      <c r="N1318" t="s">
        <v>22</v>
      </c>
      <c r="O1318" t="s">
        <v>23</v>
      </c>
      <c r="P1318" t="s">
        <v>26</v>
      </c>
      <c r="Q1318" t="s">
        <v>2348</v>
      </c>
      <c r="R1318" s="13">
        <v>37</v>
      </c>
      <c r="S1318" s="13">
        <v>2</v>
      </c>
      <c r="T1318" s="21">
        <v>1</v>
      </c>
      <c r="V1318" t="s">
        <v>2154</v>
      </c>
      <c r="W1318" t="s">
        <v>17598</v>
      </c>
      <c r="X1318" s="20" t="str">
        <f>+IF(V1318="","-",CONCATENATE(V1318,"_",W1318))</f>
        <v>FINES_R03</v>
      </c>
      <c r="Y1318" s="59">
        <v>0.47708693146705627</v>
      </c>
      <c r="Z1318" t="s">
        <v>134</v>
      </c>
      <c r="AA1318" t="s">
        <v>2393</v>
      </c>
      <c r="AB1318" t="str">
        <f>+IF(W1318="","-",IF(W1318="UNICO","CENSO","MUESTRA"))</f>
        <v>MUESTRA</v>
      </c>
      <c r="AC1318" t="s">
        <v>2398</v>
      </c>
      <c r="AD1318" t="s">
        <v>6839</v>
      </c>
      <c r="AF1318">
        <f>+COUNTIF(Piloto!C:C,MARCO!A1318)</f>
        <v>0</v>
      </c>
    </row>
    <row r="1319" spans="1:32" x14ac:dyDescent="0.25">
      <c r="A1319" s="5" t="str">
        <f t="shared" si="20"/>
        <v>R 3 - D 691 - 456 - 1311</v>
      </c>
      <c r="B1319" s="23" t="s">
        <v>2347</v>
      </c>
      <c r="C1319" t="s">
        <v>1079</v>
      </c>
      <c r="D1319" t="s">
        <v>1077</v>
      </c>
      <c r="E1319" t="s">
        <v>1078</v>
      </c>
      <c r="F1319" t="s">
        <v>134</v>
      </c>
      <c r="G1319" t="s">
        <v>134</v>
      </c>
      <c r="H1319" t="s">
        <v>6732</v>
      </c>
      <c r="I1319" t="s">
        <v>20</v>
      </c>
      <c r="J1319" t="s">
        <v>2349</v>
      </c>
      <c r="K1319" t="s">
        <v>21</v>
      </c>
      <c r="M1319" t="s">
        <v>6733</v>
      </c>
      <c r="N1319" t="s">
        <v>22</v>
      </c>
      <c r="O1319" t="s">
        <v>23</v>
      </c>
      <c r="P1319" t="s">
        <v>26</v>
      </c>
      <c r="Q1319" t="s">
        <v>2348</v>
      </c>
      <c r="R1319" s="13">
        <v>60</v>
      </c>
      <c r="S1319" s="13">
        <v>2</v>
      </c>
      <c r="T1319" s="21">
        <v>1</v>
      </c>
      <c r="V1319" t="s">
        <v>2154</v>
      </c>
      <c r="W1319" t="s">
        <v>17598</v>
      </c>
      <c r="X1319" s="20" t="str">
        <f>+IF(V1319="","-",CONCATENATE(V1319,"_",W1319))</f>
        <v>FINES_R03</v>
      </c>
      <c r="Y1319" s="59">
        <v>0.48168474435806269</v>
      </c>
      <c r="Z1319" t="s">
        <v>134</v>
      </c>
      <c r="AA1319" t="s">
        <v>2393</v>
      </c>
      <c r="AB1319" t="str">
        <f>+IF(W1319="","-",IF(W1319="UNICO","CENSO","MUESTRA"))</f>
        <v>MUESTRA</v>
      </c>
      <c r="AC1319" t="s">
        <v>2398</v>
      </c>
      <c r="AD1319" t="s">
        <v>6734</v>
      </c>
      <c r="AF1319">
        <f>+COUNTIF(Piloto!C:C,MARCO!A1319)</f>
        <v>0</v>
      </c>
    </row>
    <row r="1320" spans="1:32" x14ac:dyDescent="0.25">
      <c r="A1320" s="5" t="str">
        <f t="shared" si="20"/>
        <v>R 3 - D 691 - 456 - 1104</v>
      </c>
      <c r="B1320" s="23" t="s">
        <v>2347</v>
      </c>
      <c r="C1320" t="s">
        <v>1079</v>
      </c>
      <c r="D1320" t="s">
        <v>1077</v>
      </c>
      <c r="E1320" t="s">
        <v>1078</v>
      </c>
      <c r="F1320" t="s">
        <v>134</v>
      </c>
      <c r="G1320" t="s">
        <v>134</v>
      </c>
      <c r="H1320" t="s">
        <v>6854</v>
      </c>
      <c r="I1320" t="s">
        <v>20</v>
      </c>
      <c r="J1320" t="s">
        <v>2349</v>
      </c>
      <c r="K1320" t="s">
        <v>21</v>
      </c>
      <c r="M1320" t="s">
        <v>6855</v>
      </c>
      <c r="N1320" t="s">
        <v>22</v>
      </c>
      <c r="O1320" t="s">
        <v>23</v>
      </c>
      <c r="P1320" t="s">
        <v>26</v>
      </c>
      <c r="Q1320" t="s">
        <v>2348</v>
      </c>
      <c r="R1320" s="13">
        <v>249</v>
      </c>
      <c r="S1320" s="13">
        <v>9</v>
      </c>
      <c r="T1320" s="21">
        <v>1</v>
      </c>
      <c r="V1320" t="s">
        <v>2154</v>
      </c>
      <c r="W1320" t="s">
        <v>17598</v>
      </c>
      <c r="X1320" s="20" t="str">
        <f>+IF(V1320="","-",CONCATENATE(V1320,"_",W1320))</f>
        <v>FINES_R03</v>
      </c>
      <c r="Y1320" s="59">
        <v>0.48168474435806269</v>
      </c>
      <c r="Z1320" t="s">
        <v>134</v>
      </c>
      <c r="AA1320" t="s">
        <v>2393</v>
      </c>
      <c r="AB1320" t="str">
        <f>+IF(W1320="","-",IF(W1320="UNICO","CENSO","MUESTRA"))</f>
        <v>MUESTRA</v>
      </c>
      <c r="AC1320" t="s">
        <v>2397</v>
      </c>
      <c r="AD1320" t="s">
        <v>6856</v>
      </c>
      <c r="AF1320">
        <f>+COUNTIF(Piloto!C:C,MARCO!A1320)</f>
        <v>0</v>
      </c>
    </row>
    <row r="1321" spans="1:32" x14ac:dyDescent="0.25">
      <c r="A1321" s="5" t="str">
        <f t="shared" si="20"/>
        <v>R 3 - D 692 - 453 - 0203</v>
      </c>
      <c r="B1321" s="23" t="s">
        <v>2347</v>
      </c>
      <c r="C1321" t="s">
        <v>1079</v>
      </c>
      <c r="D1321" t="s">
        <v>1077</v>
      </c>
      <c r="E1321" t="s">
        <v>1078</v>
      </c>
      <c r="F1321" t="s">
        <v>134</v>
      </c>
      <c r="G1321" t="s">
        <v>134</v>
      </c>
      <c r="H1321" t="s">
        <v>7292</v>
      </c>
      <c r="I1321" t="s">
        <v>20</v>
      </c>
      <c r="J1321" t="s">
        <v>2349</v>
      </c>
      <c r="K1321" t="s">
        <v>21</v>
      </c>
      <c r="M1321" t="s">
        <v>7293</v>
      </c>
      <c r="N1321" t="s">
        <v>22</v>
      </c>
      <c r="O1321" t="s">
        <v>23</v>
      </c>
      <c r="P1321" t="s">
        <v>26</v>
      </c>
      <c r="Q1321" t="s">
        <v>2348</v>
      </c>
      <c r="R1321" s="13">
        <v>141</v>
      </c>
      <c r="S1321" s="13">
        <v>7</v>
      </c>
      <c r="T1321" s="21">
        <v>1</v>
      </c>
      <c r="V1321" t="s">
        <v>2154</v>
      </c>
      <c r="W1321" t="s">
        <v>17598</v>
      </c>
      <c r="X1321" s="20" t="str">
        <f>+IF(V1321="","-",CONCATENATE(V1321,"_",W1321))</f>
        <v>FINES_R03</v>
      </c>
      <c r="Y1321" s="59">
        <v>0.49072825908660889</v>
      </c>
      <c r="Z1321" t="s">
        <v>134</v>
      </c>
      <c r="AA1321" t="s">
        <v>2393</v>
      </c>
      <c r="AB1321" t="str">
        <f>+IF(W1321="","-",IF(W1321="UNICO","CENSO","MUESTRA"))</f>
        <v>MUESTRA</v>
      </c>
      <c r="AC1321" t="s">
        <v>2398</v>
      </c>
      <c r="AD1321" t="s">
        <v>7294</v>
      </c>
      <c r="AF1321">
        <f>+COUNTIF(Piloto!C:C,MARCO!A1321)</f>
        <v>0</v>
      </c>
    </row>
    <row r="1322" spans="1:32" x14ac:dyDescent="0.25">
      <c r="A1322" s="5" t="str">
        <f t="shared" si="20"/>
        <v>R 3 - D 692 - 497 - 0203</v>
      </c>
      <c r="B1322" s="23" t="s">
        <v>2347</v>
      </c>
      <c r="C1322" t="s">
        <v>1079</v>
      </c>
      <c r="D1322" t="s">
        <v>1077</v>
      </c>
      <c r="E1322" t="s">
        <v>1078</v>
      </c>
      <c r="F1322" t="s">
        <v>134</v>
      </c>
      <c r="G1322" t="s">
        <v>134</v>
      </c>
      <c r="H1322" t="s">
        <v>7381</v>
      </c>
      <c r="I1322" t="s">
        <v>20</v>
      </c>
      <c r="J1322" t="s">
        <v>2349</v>
      </c>
      <c r="K1322" t="s">
        <v>21</v>
      </c>
      <c r="M1322" t="s">
        <v>7293</v>
      </c>
      <c r="N1322" t="s">
        <v>22</v>
      </c>
      <c r="O1322" t="s">
        <v>23</v>
      </c>
      <c r="P1322" t="s">
        <v>26</v>
      </c>
      <c r="Q1322" t="s">
        <v>2348</v>
      </c>
      <c r="R1322" s="13">
        <v>19</v>
      </c>
      <c r="S1322" s="13">
        <v>1</v>
      </c>
      <c r="T1322" s="21">
        <v>1</v>
      </c>
      <c r="V1322" t="s">
        <v>2154</v>
      </c>
      <c r="W1322" t="s">
        <v>17598</v>
      </c>
      <c r="X1322" s="20" t="str">
        <f>+IF(V1322="","-",CONCATENATE(V1322,"_",W1322))</f>
        <v>FINES_R03</v>
      </c>
      <c r="Y1322" s="59">
        <v>0.49072825908660889</v>
      </c>
      <c r="Z1322" t="s">
        <v>134</v>
      </c>
      <c r="AA1322" t="s">
        <v>2393</v>
      </c>
      <c r="AB1322" t="str">
        <f>+IF(W1322="","-",IF(W1322="UNICO","CENSO","MUESTRA"))</f>
        <v>MUESTRA</v>
      </c>
      <c r="AC1322" t="s">
        <v>2397</v>
      </c>
      <c r="AD1322" t="s">
        <v>7294</v>
      </c>
      <c r="AF1322">
        <f>+COUNTIF(Piloto!C:C,MARCO!A1322)</f>
        <v>0</v>
      </c>
    </row>
    <row r="1323" spans="1:32" x14ac:dyDescent="0.25">
      <c r="A1323" s="5" t="str">
        <f t="shared" si="20"/>
        <v>R 3 - D 692 - 459 - 0283</v>
      </c>
      <c r="B1323" s="23" t="s">
        <v>2347</v>
      </c>
      <c r="C1323" t="s">
        <v>1079</v>
      </c>
      <c r="D1323" t="s">
        <v>1077</v>
      </c>
      <c r="E1323" t="s">
        <v>1078</v>
      </c>
      <c r="F1323" t="s">
        <v>134</v>
      </c>
      <c r="G1323" t="s">
        <v>134</v>
      </c>
      <c r="H1323" t="s">
        <v>7613</v>
      </c>
      <c r="I1323" t="s">
        <v>20</v>
      </c>
      <c r="J1323" t="s">
        <v>2349</v>
      </c>
      <c r="K1323" t="s">
        <v>21</v>
      </c>
      <c r="M1323" t="s">
        <v>7614</v>
      </c>
      <c r="N1323" t="s">
        <v>22</v>
      </c>
      <c r="O1323" t="s">
        <v>23</v>
      </c>
      <c r="P1323" t="s">
        <v>26</v>
      </c>
      <c r="Q1323" t="s">
        <v>2348</v>
      </c>
      <c r="R1323" s="13">
        <v>52</v>
      </c>
      <c r="S1323" s="13">
        <v>2</v>
      </c>
      <c r="T1323" s="21">
        <v>1</v>
      </c>
      <c r="V1323" t="s">
        <v>2154</v>
      </c>
      <c r="W1323" t="s">
        <v>17598</v>
      </c>
      <c r="X1323" s="20" t="str">
        <f>+IF(V1323="","-",CONCATENATE(V1323,"_",W1323))</f>
        <v>FINES_R03</v>
      </c>
      <c r="Y1323" s="59">
        <v>0.49110537767410278</v>
      </c>
      <c r="Z1323" t="s">
        <v>134</v>
      </c>
      <c r="AA1323" t="s">
        <v>2393</v>
      </c>
      <c r="AB1323" t="str">
        <f>+IF(W1323="","-",IF(W1323="UNICO","CENSO","MUESTRA"))</f>
        <v>MUESTRA</v>
      </c>
      <c r="AC1323" t="s">
        <v>2398</v>
      </c>
      <c r="AD1323" t="s">
        <v>7615</v>
      </c>
      <c r="AF1323">
        <f>+COUNTIF(Piloto!C:C,MARCO!A1323)</f>
        <v>0</v>
      </c>
    </row>
    <row r="1324" spans="1:32" x14ac:dyDescent="0.25">
      <c r="A1324" s="5" t="str">
        <f t="shared" si="20"/>
        <v>R 3 - D 691 - 456 - 2897</v>
      </c>
      <c r="B1324" s="23" t="s">
        <v>2347</v>
      </c>
      <c r="C1324" t="s">
        <v>1079</v>
      </c>
      <c r="D1324" t="s">
        <v>1077</v>
      </c>
      <c r="E1324" t="s">
        <v>1078</v>
      </c>
      <c r="F1324" t="s">
        <v>134</v>
      </c>
      <c r="G1324" t="s">
        <v>134</v>
      </c>
      <c r="H1324" t="s">
        <v>6784</v>
      </c>
      <c r="I1324" t="s">
        <v>20</v>
      </c>
      <c r="J1324" t="s">
        <v>2349</v>
      </c>
      <c r="K1324" t="s">
        <v>21</v>
      </c>
      <c r="M1324" t="s">
        <v>6785</v>
      </c>
      <c r="N1324" t="s">
        <v>22</v>
      </c>
      <c r="O1324" t="s">
        <v>23</v>
      </c>
      <c r="P1324" t="s">
        <v>26</v>
      </c>
      <c r="Q1324" t="s">
        <v>2348</v>
      </c>
      <c r="R1324" s="13">
        <v>187</v>
      </c>
      <c r="S1324" s="13">
        <v>7</v>
      </c>
      <c r="T1324" s="21">
        <v>1</v>
      </c>
      <c r="V1324" t="s">
        <v>2154</v>
      </c>
      <c r="W1324" t="s">
        <v>17598</v>
      </c>
      <c r="X1324" s="20" t="str">
        <f>+IF(V1324="","-",CONCATENATE(V1324,"_",W1324))</f>
        <v>FINES_R03</v>
      </c>
      <c r="Y1324" s="59">
        <v>0.49161526560783392</v>
      </c>
      <c r="Z1324" t="s">
        <v>134</v>
      </c>
      <c r="AA1324" t="s">
        <v>2393</v>
      </c>
      <c r="AB1324" t="str">
        <f>+IF(W1324="","-",IF(W1324="UNICO","CENSO","MUESTRA"))</f>
        <v>MUESTRA</v>
      </c>
      <c r="AC1324" t="s">
        <v>2397</v>
      </c>
      <c r="AD1324" t="s">
        <v>6786</v>
      </c>
      <c r="AF1324">
        <f>+COUNTIF(Piloto!C:C,MARCO!A1324)</f>
        <v>0</v>
      </c>
    </row>
    <row r="1325" spans="1:32" x14ac:dyDescent="0.25">
      <c r="A1325" s="5" t="str">
        <f t="shared" si="20"/>
        <v>R 3 - D 691 - 470 - 0886</v>
      </c>
      <c r="B1325" s="23" t="s">
        <v>2347</v>
      </c>
      <c r="C1325" t="s">
        <v>1079</v>
      </c>
      <c r="D1325" t="s">
        <v>1077</v>
      </c>
      <c r="E1325" t="s">
        <v>1078</v>
      </c>
      <c r="F1325" t="s">
        <v>134</v>
      </c>
      <c r="G1325" t="s">
        <v>134</v>
      </c>
      <c r="H1325" t="s">
        <v>6800</v>
      </c>
      <c r="I1325" t="s">
        <v>20</v>
      </c>
      <c r="J1325" t="s">
        <v>2349</v>
      </c>
      <c r="K1325" t="s">
        <v>21</v>
      </c>
      <c r="M1325" t="s">
        <v>2196</v>
      </c>
      <c r="N1325" t="s">
        <v>22</v>
      </c>
      <c r="O1325" t="s">
        <v>23</v>
      </c>
      <c r="P1325" t="s">
        <v>26</v>
      </c>
      <c r="Q1325" t="s">
        <v>2348</v>
      </c>
      <c r="R1325" s="13">
        <v>24</v>
      </c>
      <c r="S1325" s="13">
        <v>1</v>
      </c>
      <c r="T1325" s="21">
        <v>1</v>
      </c>
      <c r="V1325" t="s">
        <v>2154</v>
      </c>
      <c r="W1325" t="s">
        <v>17598</v>
      </c>
      <c r="X1325" s="20" t="str">
        <f>+IF(V1325="","-",CONCATENATE(V1325,"_",W1325))</f>
        <v>FINES_R03</v>
      </c>
      <c r="Y1325" s="59">
        <v>0.49433237314224238</v>
      </c>
      <c r="Z1325" t="s">
        <v>134</v>
      </c>
      <c r="AA1325" t="s">
        <v>2393</v>
      </c>
      <c r="AB1325" t="str">
        <f>+IF(W1325="","-",IF(W1325="UNICO","CENSO","MUESTRA"))</f>
        <v>MUESTRA</v>
      </c>
      <c r="AC1325" t="s">
        <v>2398</v>
      </c>
      <c r="AD1325" t="s">
        <v>6801</v>
      </c>
      <c r="AF1325">
        <f>+COUNTIF(Piloto!C:C,MARCO!A1325)</f>
        <v>0</v>
      </c>
    </row>
    <row r="1326" spans="1:32" x14ac:dyDescent="0.25">
      <c r="A1326" s="5" t="str">
        <f t="shared" si="20"/>
        <v>R 3 - D 691 - 477 - 0886</v>
      </c>
      <c r="B1326" s="23" t="s">
        <v>2347</v>
      </c>
      <c r="C1326" t="s">
        <v>1079</v>
      </c>
      <c r="D1326" t="s">
        <v>1077</v>
      </c>
      <c r="E1326" t="s">
        <v>1078</v>
      </c>
      <c r="F1326" t="s">
        <v>134</v>
      </c>
      <c r="G1326" t="s">
        <v>134</v>
      </c>
      <c r="H1326" t="s">
        <v>6905</v>
      </c>
      <c r="I1326" t="s">
        <v>20</v>
      </c>
      <c r="J1326" t="s">
        <v>2349</v>
      </c>
      <c r="K1326" t="s">
        <v>21</v>
      </c>
      <c r="M1326" t="s">
        <v>2196</v>
      </c>
      <c r="N1326" t="s">
        <v>22</v>
      </c>
      <c r="O1326" t="s">
        <v>23</v>
      </c>
      <c r="P1326" t="s">
        <v>26</v>
      </c>
      <c r="Q1326" t="s">
        <v>2348</v>
      </c>
      <c r="R1326" s="13">
        <v>24</v>
      </c>
      <c r="S1326" s="13">
        <v>1</v>
      </c>
      <c r="T1326" s="21">
        <v>1</v>
      </c>
      <c r="V1326" t="s">
        <v>2154</v>
      </c>
      <c r="W1326" t="s">
        <v>17598</v>
      </c>
      <c r="X1326" s="20" t="str">
        <f>+IF(V1326="","-",CONCATENATE(V1326,"_",W1326))</f>
        <v>FINES_R03</v>
      </c>
      <c r="Y1326" s="59">
        <v>0.49433237314224238</v>
      </c>
      <c r="Z1326" t="s">
        <v>134</v>
      </c>
      <c r="AA1326" t="s">
        <v>2393</v>
      </c>
      <c r="AB1326" t="str">
        <f>+IF(W1326="","-",IF(W1326="UNICO","CENSO","MUESTRA"))</f>
        <v>MUESTRA</v>
      </c>
      <c r="AC1326" t="s">
        <v>2398</v>
      </c>
      <c r="AD1326" t="s">
        <v>6801</v>
      </c>
      <c r="AF1326">
        <f>+COUNTIF(Piloto!C:C,MARCO!A1326)</f>
        <v>0</v>
      </c>
    </row>
    <row r="1327" spans="1:32" x14ac:dyDescent="0.25">
      <c r="A1327" s="5" t="str">
        <f t="shared" si="20"/>
        <v>R 3 - D 691 - 463 - 1102</v>
      </c>
      <c r="B1327" s="23" t="s">
        <v>2347</v>
      </c>
      <c r="C1327" t="s">
        <v>1079</v>
      </c>
      <c r="D1327" t="s">
        <v>1077</v>
      </c>
      <c r="E1327" t="s">
        <v>1078</v>
      </c>
      <c r="F1327" t="s">
        <v>134</v>
      </c>
      <c r="G1327" t="s">
        <v>134</v>
      </c>
      <c r="H1327" t="s">
        <v>6923</v>
      </c>
      <c r="I1327" t="s">
        <v>20</v>
      </c>
      <c r="J1327" t="s">
        <v>2349</v>
      </c>
      <c r="K1327" t="s">
        <v>21</v>
      </c>
      <c r="M1327" t="s">
        <v>6924</v>
      </c>
      <c r="N1327" t="s">
        <v>22</v>
      </c>
      <c r="O1327" t="s">
        <v>23</v>
      </c>
      <c r="P1327" t="s">
        <v>26</v>
      </c>
      <c r="Q1327" t="s">
        <v>2348</v>
      </c>
      <c r="R1327" s="13">
        <v>17</v>
      </c>
      <c r="S1327" s="13">
        <v>1</v>
      </c>
      <c r="T1327" s="21">
        <v>1</v>
      </c>
      <c r="V1327" t="s">
        <v>2154</v>
      </c>
      <c r="W1327" t="s">
        <v>17598</v>
      </c>
      <c r="X1327" s="20" t="str">
        <f>+IF(V1327="","-",CONCATENATE(V1327,"_",W1327))</f>
        <v>FINES_R03</v>
      </c>
      <c r="Y1327" s="59">
        <v>0.49635094404220581</v>
      </c>
      <c r="Z1327" t="s">
        <v>134</v>
      </c>
      <c r="AA1327" t="s">
        <v>2393</v>
      </c>
      <c r="AB1327" t="str">
        <f>+IF(W1327="","-",IF(W1327="UNICO","CENSO","MUESTRA"))</f>
        <v>MUESTRA</v>
      </c>
      <c r="AC1327" t="s">
        <v>2397</v>
      </c>
      <c r="AD1327" t="s">
        <v>6925</v>
      </c>
      <c r="AF1327">
        <f>+COUNTIF(Piloto!C:C,MARCO!A1327)</f>
        <v>0</v>
      </c>
    </row>
    <row r="1328" spans="1:32" x14ac:dyDescent="0.25">
      <c r="A1328" s="5" t="str">
        <f t="shared" si="20"/>
        <v>R 3 - D 690 - 454 - 1434</v>
      </c>
      <c r="B1328" s="23" t="s">
        <v>2347</v>
      </c>
      <c r="C1328" t="s">
        <v>1079</v>
      </c>
      <c r="D1328" t="s">
        <v>1077</v>
      </c>
      <c r="E1328" t="s">
        <v>1078</v>
      </c>
      <c r="F1328" t="s">
        <v>134</v>
      </c>
      <c r="G1328" t="s">
        <v>134</v>
      </c>
      <c r="H1328" t="s">
        <v>6504</v>
      </c>
      <c r="I1328" t="s">
        <v>20</v>
      </c>
      <c r="J1328" t="s">
        <v>2349</v>
      </c>
      <c r="K1328" t="s">
        <v>21</v>
      </c>
      <c r="M1328" t="s">
        <v>6505</v>
      </c>
      <c r="N1328" t="s">
        <v>22</v>
      </c>
      <c r="O1328" t="s">
        <v>23</v>
      </c>
      <c r="P1328" t="s">
        <v>26</v>
      </c>
      <c r="Q1328" t="s">
        <v>2348</v>
      </c>
      <c r="R1328" s="13">
        <v>34</v>
      </c>
      <c r="S1328" s="13">
        <v>3</v>
      </c>
      <c r="T1328" s="21">
        <v>1</v>
      </c>
      <c r="V1328" t="s">
        <v>2154</v>
      </c>
      <c r="W1328" t="s">
        <v>17598</v>
      </c>
      <c r="X1328" s="20" t="str">
        <f>+IF(V1328="","-",CONCATENATE(V1328,"_",W1328))</f>
        <v>FINES_R03</v>
      </c>
      <c r="Y1328" s="59">
        <v>0.50129151344299316</v>
      </c>
      <c r="Z1328" t="s">
        <v>134</v>
      </c>
      <c r="AA1328" t="s">
        <v>2393</v>
      </c>
      <c r="AB1328" t="str">
        <f>+IF(W1328="","-",IF(W1328="UNICO","CENSO","MUESTRA"))</f>
        <v>MUESTRA</v>
      </c>
      <c r="AC1328" t="s">
        <v>2398</v>
      </c>
      <c r="AD1328" t="s">
        <v>6506</v>
      </c>
      <c r="AF1328">
        <f>+COUNTIF(Piloto!C:C,MARCO!A1328)</f>
        <v>0</v>
      </c>
    </row>
    <row r="1329" spans="1:32" x14ac:dyDescent="0.25">
      <c r="A1329" s="5" t="str">
        <f t="shared" si="20"/>
        <v>R 3 - D 690 - 492 - 3635</v>
      </c>
      <c r="B1329" s="23" t="s">
        <v>2347</v>
      </c>
      <c r="C1329" t="s">
        <v>1079</v>
      </c>
      <c r="D1329" t="s">
        <v>1077</v>
      </c>
      <c r="E1329" t="s">
        <v>1078</v>
      </c>
      <c r="F1329" t="s">
        <v>134</v>
      </c>
      <c r="G1329" t="s">
        <v>134</v>
      </c>
      <c r="H1329" t="s">
        <v>6657</v>
      </c>
      <c r="I1329" t="s">
        <v>20</v>
      </c>
      <c r="J1329" t="s">
        <v>2349</v>
      </c>
      <c r="K1329" t="s">
        <v>21</v>
      </c>
      <c r="M1329" t="s">
        <v>6658</v>
      </c>
      <c r="N1329" t="s">
        <v>22</v>
      </c>
      <c r="O1329" t="s">
        <v>23</v>
      </c>
      <c r="P1329" t="s">
        <v>26</v>
      </c>
      <c r="Q1329" t="s">
        <v>2348</v>
      </c>
      <c r="R1329" s="13">
        <v>85</v>
      </c>
      <c r="S1329" s="13">
        <v>3</v>
      </c>
      <c r="T1329" s="21">
        <v>1</v>
      </c>
      <c r="V1329" t="s">
        <v>2154</v>
      </c>
      <c r="W1329" t="s">
        <v>17598</v>
      </c>
      <c r="X1329" s="20" t="str">
        <f>+IF(V1329="","-",CONCATENATE(V1329,"_",W1329))</f>
        <v>FINES_R03</v>
      </c>
      <c r="Y1329" s="59">
        <v>0.51299721002578735</v>
      </c>
      <c r="Z1329" t="s">
        <v>134</v>
      </c>
      <c r="AA1329" t="s">
        <v>2393</v>
      </c>
      <c r="AB1329" t="str">
        <f>+IF(W1329="","-",IF(W1329="UNICO","CENSO","MUESTRA"))</f>
        <v>MUESTRA</v>
      </c>
      <c r="AC1329" t="s">
        <v>2398</v>
      </c>
      <c r="AD1329" t="s">
        <v>6659</v>
      </c>
      <c r="AF1329">
        <f>+COUNTIF(Piloto!C:C,MARCO!A1329)</f>
        <v>0</v>
      </c>
    </row>
    <row r="1330" spans="1:32" x14ac:dyDescent="0.25">
      <c r="A1330" s="5" t="str">
        <f t="shared" si="20"/>
        <v>R 3 - D 690 - 455 - 3762</v>
      </c>
      <c r="B1330" s="23" t="s">
        <v>2347</v>
      </c>
      <c r="C1330" t="s">
        <v>1079</v>
      </c>
      <c r="D1330" t="s">
        <v>1077</v>
      </c>
      <c r="E1330" t="s">
        <v>1078</v>
      </c>
      <c r="F1330" t="s">
        <v>134</v>
      </c>
      <c r="G1330" t="s">
        <v>134</v>
      </c>
      <c r="H1330" t="s">
        <v>12163</v>
      </c>
      <c r="I1330" t="s">
        <v>20</v>
      </c>
      <c r="J1330" t="s">
        <v>2349</v>
      </c>
      <c r="K1330" t="s">
        <v>21</v>
      </c>
      <c r="M1330" t="s">
        <v>12164</v>
      </c>
      <c r="N1330" t="s">
        <v>22</v>
      </c>
      <c r="O1330" t="s">
        <v>23</v>
      </c>
      <c r="P1330" t="s">
        <v>26</v>
      </c>
      <c r="Q1330" t="s">
        <v>2348</v>
      </c>
      <c r="R1330" s="13">
        <v>20</v>
      </c>
      <c r="S1330" s="13">
        <v>1</v>
      </c>
      <c r="T1330" s="21">
        <v>1</v>
      </c>
      <c r="V1330" t="s">
        <v>2154</v>
      </c>
      <c r="W1330" t="s">
        <v>17598</v>
      </c>
      <c r="X1330" s="20" t="str">
        <f>+IF(V1330="","-",CONCATENATE(V1330,"_",W1330))</f>
        <v>FINES_R03</v>
      </c>
      <c r="Y1330" s="59">
        <v>0.51758021116256714</v>
      </c>
      <c r="Z1330" t="s">
        <v>134</v>
      </c>
      <c r="AA1330" t="s">
        <v>2393</v>
      </c>
      <c r="AB1330" t="str">
        <f>+IF(W1330="","-",IF(W1330="UNICO","CENSO","MUESTRA"))</f>
        <v>MUESTRA</v>
      </c>
      <c r="AC1330" t="s">
        <v>2398</v>
      </c>
      <c r="AD1330" t="s">
        <v>12165</v>
      </c>
      <c r="AF1330">
        <f>+COUNTIF(Piloto!C:C,MARCO!A1330)</f>
        <v>0</v>
      </c>
    </row>
    <row r="1331" spans="1:32" x14ac:dyDescent="0.25">
      <c r="A1331" s="5" t="str">
        <f t="shared" si="20"/>
        <v>R 3 - D 691 - 463 - 0895</v>
      </c>
      <c r="B1331" s="23" t="s">
        <v>2347</v>
      </c>
      <c r="C1331" t="s">
        <v>1079</v>
      </c>
      <c r="D1331" t="s">
        <v>1077</v>
      </c>
      <c r="E1331" t="s">
        <v>1078</v>
      </c>
      <c r="F1331" t="s">
        <v>134</v>
      </c>
      <c r="G1331" t="s">
        <v>134</v>
      </c>
      <c r="H1331" t="s">
        <v>6899</v>
      </c>
      <c r="I1331" t="s">
        <v>20</v>
      </c>
      <c r="J1331" t="s">
        <v>2349</v>
      </c>
      <c r="K1331" t="s">
        <v>21</v>
      </c>
      <c r="M1331" t="s">
        <v>6900</v>
      </c>
      <c r="N1331" t="s">
        <v>22</v>
      </c>
      <c r="O1331" t="s">
        <v>23</v>
      </c>
      <c r="P1331" t="s">
        <v>26</v>
      </c>
      <c r="Q1331" t="s">
        <v>2348</v>
      </c>
      <c r="R1331" s="13">
        <v>45</v>
      </c>
      <c r="S1331" s="13">
        <v>2</v>
      </c>
      <c r="T1331" s="21">
        <v>1</v>
      </c>
      <c r="V1331" t="s">
        <v>2154</v>
      </c>
      <c r="W1331" t="s">
        <v>17598</v>
      </c>
      <c r="X1331" s="20" t="str">
        <f>+IF(V1331="","-",CONCATENATE(V1331,"_",W1331))</f>
        <v>FINES_R03</v>
      </c>
      <c r="Y1331" s="59">
        <v>0.52593135833740234</v>
      </c>
      <c r="Z1331" t="s">
        <v>134</v>
      </c>
      <c r="AA1331" t="s">
        <v>2393</v>
      </c>
      <c r="AB1331" t="str">
        <f>+IF(W1331="","-",IF(W1331="UNICO","CENSO","MUESTRA"))</f>
        <v>MUESTRA</v>
      </c>
      <c r="AC1331" t="s">
        <v>2398</v>
      </c>
      <c r="AD1331" t="s">
        <v>6901</v>
      </c>
      <c r="AF1331">
        <f>+COUNTIF(Piloto!C:C,MARCO!A1331)</f>
        <v>0</v>
      </c>
    </row>
    <row r="1332" spans="1:32" x14ac:dyDescent="0.25">
      <c r="A1332" s="5" t="str">
        <f t="shared" si="20"/>
        <v>R 3 - D 692 - 481 - 0218</v>
      </c>
      <c r="B1332" s="23" t="s">
        <v>2347</v>
      </c>
      <c r="C1332" t="s">
        <v>1079</v>
      </c>
      <c r="D1332" t="s">
        <v>1077</v>
      </c>
      <c r="E1332" t="s">
        <v>1078</v>
      </c>
      <c r="F1332" t="s">
        <v>134</v>
      </c>
      <c r="G1332" t="s">
        <v>134</v>
      </c>
      <c r="H1332" t="s">
        <v>7192</v>
      </c>
      <c r="I1332" t="s">
        <v>20</v>
      </c>
      <c r="J1332" t="s">
        <v>2349</v>
      </c>
      <c r="K1332" t="s">
        <v>21</v>
      </c>
      <c r="M1332" t="s">
        <v>7193</v>
      </c>
      <c r="N1332" t="s">
        <v>22</v>
      </c>
      <c r="O1332" t="s">
        <v>23</v>
      </c>
      <c r="P1332" t="s">
        <v>26</v>
      </c>
      <c r="Q1332" t="s">
        <v>2348</v>
      </c>
      <c r="R1332" s="13">
        <v>51</v>
      </c>
      <c r="S1332" s="13">
        <v>2</v>
      </c>
      <c r="T1332" s="21">
        <v>1</v>
      </c>
      <c r="V1332" t="s">
        <v>2154</v>
      </c>
      <c r="W1332" t="s">
        <v>17598</v>
      </c>
      <c r="X1332" s="20" t="str">
        <f>+IF(V1332="","-",CONCATENATE(V1332,"_",W1332))</f>
        <v>FINES_R03</v>
      </c>
      <c r="Y1332" s="59">
        <v>0.52658164501190186</v>
      </c>
      <c r="Z1332" t="s">
        <v>134</v>
      </c>
      <c r="AA1332" t="s">
        <v>2393</v>
      </c>
      <c r="AB1332" t="str">
        <f>+IF(W1332="","-",IF(W1332="UNICO","CENSO","MUESTRA"))</f>
        <v>MUESTRA</v>
      </c>
      <c r="AC1332" t="s">
        <v>2398</v>
      </c>
      <c r="AD1332" t="s">
        <v>7194</v>
      </c>
      <c r="AF1332">
        <f>+COUNTIF(Piloto!C:C,MARCO!A1332)</f>
        <v>0</v>
      </c>
    </row>
    <row r="1333" spans="1:32" x14ac:dyDescent="0.25">
      <c r="A1333" s="5" t="str">
        <f t="shared" si="20"/>
        <v>R 3 - D 691 - 463 - 3588</v>
      </c>
      <c r="B1333" s="23" t="s">
        <v>2347</v>
      </c>
      <c r="C1333" t="s">
        <v>1079</v>
      </c>
      <c r="D1333" t="s">
        <v>1077</v>
      </c>
      <c r="E1333" t="s">
        <v>1078</v>
      </c>
      <c r="F1333" t="s">
        <v>134</v>
      </c>
      <c r="G1333" t="s">
        <v>134</v>
      </c>
      <c r="H1333" t="s">
        <v>6914</v>
      </c>
      <c r="I1333" t="s">
        <v>20</v>
      </c>
      <c r="J1333" t="s">
        <v>2349</v>
      </c>
      <c r="K1333" t="s">
        <v>21</v>
      </c>
      <c r="M1333" t="s">
        <v>6915</v>
      </c>
      <c r="N1333" t="s">
        <v>22</v>
      </c>
      <c r="O1333" t="s">
        <v>23</v>
      </c>
      <c r="P1333" t="s">
        <v>26</v>
      </c>
      <c r="Q1333" t="s">
        <v>2348</v>
      </c>
      <c r="R1333" s="13">
        <v>18</v>
      </c>
      <c r="S1333" s="13">
        <v>1</v>
      </c>
      <c r="T1333" s="21">
        <v>1</v>
      </c>
      <c r="V1333" t="s">
        <v>2154</v>
      </c>
      <c r="W1333" t="s">
        <v>17598</v>
      </c>
      <c r="X1333" s="20" t="str">
        <f>+IF(V1333="","-",CONCATENATE(V1333,"_",W1333))</f>
        <v>FINES_R03</v>
      </c>
      <c r="Y1333" s="59">
        <v>0.52685004472732544</v>
      </c>
      <c r="Z1333" t="s">
        <v>134</v>
      </c>
      <c r="AA1333" t="s">
        <v>2393</v>
      </c>
      <c r="AB1333" t="str">
        <f>+IF(W1333="","-",IF(W1333="UNICO","CENSO","MUESTRA"))</f>
        <v>MUESTRA</v>
      </c>
      <c r="AC1333" t="s">
        <v>2397</v>
      </c>
      <c r="AD1333" t="s">
        <v>6916</v>
      </c>
      <c r="AF1333">
        <f>+COUNTIF(Piloto!C:C,MARCO!A1333)</f>
        <v>0</v>
      </c>
    </row>
    <row r="1334" spans="1:32" x14ac:dyDescent="0.25">
      <c r="A1334" s="5" t="str">
        <f t="shared" si="20"/>
        <v>R 3 - D 691 - 477 - 1408</v>
      </c>
      <c r="B1334" s="23" t="s">
        <v>2347</v>
      </c>
      <c r="C1334" t="s">
        <v>1079</v>
      </c>
      <c r="D1334" t="s">
        <v>1077</v>
      </c>
      <c r="E1334" t="s">
        <v>1078</v>
      </c>
      <c r="F1334" t="s">
        <v>134</v>
      </c>
      <c r="G1334" t="s">
        <v>134</v>
      </c>
      <c r="H1334" t="s">
        <v>12188</v>
      </c>
      <c r="I1334" t="s">
        <v>20</v>
      </c>
      <c r="J1334" t="s">
        <v>2349</v>
      </c>
      <c r="K1334" t="s">
        <v>21</v>
      </c>
      <c r="M1334" t="s">
        <v>12189</v>
      </c>
      <c r="N1334" t="s">
        <v>22</v>
      </c>
      <c r="O1334" t="s">
        <v>23</v>
      </c>
      <c r="P1334" t="s">
        <v>26</v>
      </c>
      <c r="Q1334" t="s">
        <v>2348</v>
      </c>
      <c r="R1334" s="13">
        <v>16</v>
      </c>
      <c r="S1334" s="13">
        <v>1</v>
      </c>
      <c r="T1334" s="21">
        <v>1</v>
      </c>
      <c r="V1334" t="s">
        <v>2154</v>
      </c>
      <c r="W1334" t="s">
        <v>17598</v>
      </c>
      <c r="X1334" s="20" t="str">
        <f>+IF(V1334="","-",CONCATENATE(V1334,"_",W1334))</f>
        <v>FINES_R03</v>
      </c>
      <c r="Y1334" s="59">
        <v>0.5326693058013916</v>
      </c>
      <c r="Z1334" t="s">
        <v>134</v>
      </c>
      <c r="AA1334" t="s">
        <v>2393</v>
      </c>
      <c r="AB1334" t="str">
        <f>+IF(W1334="","-",IF(W1334="UNICO","CENSO","MUESTRA"))</f>
        <v>MUESTRA</v>
      </c>
      <c r="AC1334" t="s">
        <v>2398</v>
      </c>
      <c r="AD1334" t="s">
        <v>12190</v>
      </c>
      <c r="AF1334">
        <f>+COUNTIF(Piloto!C:C,MARCO!A1334)</f>
        <v>0</v>
      </c>
    </row>
    <row r="1335" spans="1:32" x14ac:dyDescent="0.25">
      <c r="A1335" s="5" t="str">
        <f t="shared" si="20"/>
        <v>R 3 - D 692 - 487 - 1458</v>
      </c>
      <c r="B1335" s="23" t="s">
        <v>2347</v>
      </c>
      <c r="C1335" t="s">
        <v>1079</v>
      </c>
      <c r="D1335" t="s">
        <v>1077</v>
      </c>
      <c r="E1335" t="s">
        <v>1078</v>
      </c>
      <c r="F1335" t="s">
        <v>134</v>
      </c>
      <c r="G1335" t="s">
        <v>134</v>
      </c>
      <c r="H1335" t="s">
        <v>7167</v>
      </c>
      <c r="I1335" t="s">
        <v>20</v>
      </c>
      <c r="J1335" t="s">
        <v>2349</v>
      </c>
      <c r="K1335" t="s">
        <v>21</v>
      </c>
      <c r="M1335" t="s">
        <v>7168</v>
      </c>
      <c r="N1335" t="s">
        <v>22</v>
      </c>
      <c r="O1335" t="s">
        <v>23</v>
      </c>
      <c r="P1335" t="s">
        <v>26</v>
      </c>
      <c r="Q1335" t="s">
        <v>2348</v>
      </c>
      <c r="R1335" s="13">
        <v>20</v>
      </c>
      <c r="S1335" s="13">
        <v>1</v>
      </c>
      <c r="T1335" s="21">
        <v>1</v>
      </c>
      <c r="V1335" t="s">
        <v>2154</v>
      </c>
      <c r="W1335" t="s">
        <v>17598</v>
      </c>
      <c r="X1335" s="20" t="str">
        <f>+IF(V1335="","-",CONCATENATE(V1335,"_",W1335))</f>
        <v>FINES_R03</v>
      </c>
      <c r="Y1335" s="59">
        <v>0.53419995307922363</v>
      </c>
      <c r="Z1335" t="s">
        <v>134</v>
      </c>
      <c r="AA1335" t="s">
        <v>2393</v>
      </c>
      <c r="AB1335" t="str">
        <f>+IF(W1335="","-",IF(W1335="UNICO","CENSO","MUESTRA"))</f>
        <v>MUESTRA</v>
      </c>
      <c r="AC1335" t="s">
        <v>2398</v>
      </c>
      <c r="AD1335" t="s">
        <v>7169</v>
      </c>
      <c r="AF1335">
        <f>+COUNTIF(Piloto!C:C,MARCO!A1335)</f>
        <v>0</v>
      </c>
    </row>
    <row r="1336" spans="1:32" x14ac:dyDescent="0.25">
      <c r="A1336" s="5" t="str">
        <f t="shared" si="20"/>
        <v>R 3 - D 692 - 497 - 0218</v>
      </c>
      <c r="B1336" s="23" t="s">
        <v>2347</v>
      </c>
      <c r="C1336" t="s">
        <v>1079</v>
      </c>
      <c r="D1336" t="s">
        <v>1077</v>
      </c>
      <c r="E1336" t="s">
        <v>1078</v>
      </c>
      <c r="F1336" t="s">
        <v>134</v>
      </c>
      <c r="G1336" t="s">
        <v>134</v>
      </c>
      <c r="H1336" t="s">
        <v>7538</v>
      </c>
      <c r="I1336" t="s">
        <v>20</v>
      </c>
      <c r="J1336" t="s">
        <v>2349</v>
      </c>
      <c r="K1336" t="s">
        <v>21</v>
      </c>
      <c r="M1336" t="s">
        <v>7193</v>
      </c>
      <c r="N1336" t="s">
        <v>22</v>
      </c>
      <c r="O1336" t="s">
        <v>23</v>
      </c>
      <c r="P1336" t="s">
        <v>26</v>
      </c>
      <c r="Q1336" t="s">
        <v>2348</v>
      </c>
      <c r="R1336" s="13">
        <v>23</v>
      </c>
      <c r="S1336" s="13">
        <v>1</v>
      </c>
      <c r="T1336" s="21">
        <v>1</v>
      </c>
      <c r="V1336" t="s">
        <v>2154</v>
      </c>
      <c r="W1336" t="s">
        <v>17598</v>
      </c>
      <c r="X1336" s="20" t="str">
        <f>+IF(V1336="","-",CONCATENATE(V1336,"_",W1336))</f>
        <v>FINES_R03</v>
      </c>
      <c r="Y1336" s="59">
        <v>0.53419995307922363</v>
      </c>
      <c r="Z1336" t="s">
        <v>134</v>
      </c>
      <c r="AA1336" t="s">
        <v>2393</v>
      </c>
      <c r="AB1336" t="str">
        <f>+IF(W1336="","-",IF(W1336="UNICO","CENSO","MUESTRA"))</f>
        <v>MUESTRA</v>
      </c>
      <c r="AC1336" t="s">
        <v>2397</v>
      </c>
      <c r="AD1336" t="s">
        <v>7194</v>
      </c>
      <c r="AF1336">
        <f>+COUNTIF(Piloto!C:C,MARCO!A1336)</f>
        <v>0</v>
      </c>
    </row>
    <row r="1337" spans="1:32" x14ac:dyDescent="0.25">
      <c r="A1337" s="5" t="str">
        <f t="shared" si="20"/>
        <v>R 3 - D 691 - 452 - 1206</v>
      </c>
      <c r="B1337" s="23" t="s">
        <v>2347</v>
      </c>
      <c r="C1337" t="s">
        <v>1079</v>
      </c>
      <c r="D1337" t="s">
        <v>1077</v>
      </c>
      <c r="E1337" t="s">
        <v>1078</v>
      </c>
      <c r="F1337" t="s">
        <v>134</v>
      </c>
      <c r="G1337" t="s">
        <v>134</v>
      </c>
      <c r="H1337" t="s">
        <v>6771</v>
      </c>
      <c r="I1337" t="s">
        <v>20</v>
      </c>
      <c r="J1337" t="s">
        <v>2349</v>
      </c>
      <c r="K1337" t="s">
        <v>21</v>
      </c>
      <c r="M1337" t="s">
        <v>6772</v>
      </c>
      <c r="N1337" t="s">
        <v>22</v>
      </c>
      <c r="O1337" t="s">
        <v>23</v>
      </c>
      <c r="P1337" t="s">
        <v>26</v>
      </c>
      <c r="Q1337" t="s">
        <v>2348</v>
      </c>
      <c r="R1337" s="13">
        <v>28</v>
      </c>
      <c r="S1337" s="13">
        <v>1</v>
      </c>
      <c r="T1337" s="21">
        <v>1</v>
      </c>
      <c r="V1337" t="s">
        <v>2154</v>
      </c>
      <c r="W1337" t="s">
        <v>17598</v>
      </c>
      <c r="X1337" s="20" t="str">
        <f>+IF(V1337="","-",CONCATENATE(V1337,"_",W1337))</f>
        <v>FINES_R03</v>
      </c>
      <c r="Y1337" s="59">
        <v>0.53666883707046509</v>
      </c>
      <c r="Z1337" t="s">
        <v>134</v>
      </c>
      <c r="AA1337" t="s">
        <v>2393</v>
      </c>
      <c r="AB1337" t="str">
        <f>+IF(W1337="","-",IF(W1337="UNICO","CENSO","MUESTRA"))</f>
        <v>MUESTRA</v>
      </c>
      <c r="AC1337" t="s">
        <v>2398</v>
      </c>
      <c r="AD1337" t="s">
        <v>6773</v>
      </c>
      <c r="AF1337">
        <f>+COUNTIF(Piloto!C:C,MARCO!A1337)</f>
        <v>0</v>
      </c>
    </row>
    <row r="1338" spans="1:32" x14ac:dyDescent="0.25">
      <c r="A1338" s="5" t="str">
        <f t="shared" si="20"/>
        <v>R 3 - D 691 - 479 - 2286</v>
      </c>
      <c r="B1338" s="23" t="s">
        <v>2347</v>
      </c>
      <c r="C1338" t="s">
        <v>1079</v>
      </c>
      <c r="D1338" t="s">
        <v>1077</v>
      </c>
      <c r="E1338" t="s">
        <v>1078</v>
      </c>
      <c r="F1338" t="s">
        <v>134</v>
      </c>
      <c r="G1338" t="s">
        <v>134</v>
      </c>
      <c r="H1338" t="s">
        <v>7027</v>
      </c>
      <c r="I1338" t="s">
        <v>20</v>
      </c>
      <c r="J1338" t="s">
        <v>2349</v>
      </c>
      <c r="K1338" t="s">
        <v>21</v>
      </c>
      <c r="M1338" t="s">
        <v>7028</v>
      </c>
      <c r="N1338" t="s">
        <v>22</v>
      </c>
      <c r="O1338" t="s">
        <v>23</v>
      </c>
      <c r="P1338" t="s">
        <v>26</v>
      </c>
      <c r="Q1338" t="s">
        <v>2348</v>
      </c>
      <c r="R1338" s="13">
        <v>34</v>
      </c>
      <c r="S1338" s="13">
        <v>1</v>
      </c>
      <c r="T1338" s="21">
        <v>1</v>
      </c>
      <c r="V1338" t="s">
        <v>2154</v>
      </c>
      <c r="W1338" t="s">
        <v>17598</v>
      </c>
      <c r="X1338" s="20" t="str">
        <f>+IF(V1338="","-",CONCATENATE(V1338,"_",W1338))</f>
        <v>FINES_R03</v>
      </c>
      <c r="Y1338" s="59">
        <v>0.53666883707046509</v>
      </c>
      <c r="Z1338" t="s">
        <v>134</v>
      </c>
      <c r="AA1338" t="s">
        <v>2393</v>
      </c>
      <c r="AB1338" t="str">
        <f>+IF(W1338="","-",IF(W1338="UNICO","CENSO","MUESTRA"))</f>
        <v>MUESTRA</v>
      </c>
      <c r="AC1338" t="s">
        <v>2398</v>
      </c>
      <c r="AD1338" t="s">
        <v>7029</v>
      </c>
      <c r="AF1338">
        <f>+COUNTIF(Piloto!C:C,MARCO!A1338)</f>
        <v>0</v>
      </c>
    </row>
    <row r="1339" spans="1:32" x14ac:dyDescent="0.25">
      <c r="A1339" s="5" t="str">
        <f t="shared" si="20"/>
        <v>R 3 - D 691 - 479 - 4117</v>
      </c>
      <c r="B1339" s="23" t="s">
        <v>2347</v>
      </c>
      <c r="C1339" t="s">
        <v>1079</v>
      </c>
      <c r="D1339" t="s">
        <v>1077</v>
      </c>
      <c r="E1339" t="s">
        <v>1078</v>
      </c>
      <c r="F1339" t="s">
        <v>134</v>
      </c>
      <c r="G1339" t="s">
        <v>134</v>
      </c>
      <c r="H1339" t="s">
        <v>6973</v>
      </c>
      <c r="I1339" t="s">
        <v>20</v>
      </c>
      <c r="J1339" t="s">
        <v>2349</v>
      </c>
      <c r="K1339" t="s">
        <v>21</v>
      </c>
      <c r="M1339" t="s">
        <v>6974</v>
      </c>
      <c r="N1339" t="s">
        <v>22</v>
      </c>
      <c r="O1339" t="s">
        <v>23</v>
      </c>
      <c r="P1339" t="s">
        <v>26</v>
      </c>
      <c r="Q1339" t="s">
        <v>2348</v>
      </c>
      <c r="R1339" s="13">
        <v>29</v>
      </c>
      <c r="S1339" s="13">
        <v>1</v>
      </c>
      <c r="T1339" s="21">
        <v>1</v>
      </c>
      <c r="V1339" t="s">
        <v>2154</v>
      </c>
      <c r="W1339" t="s">
        <v>17598</v>
      </c>
      <c r="X1339" s="20" t="str">
        <f>+IF(V1339="","-",CONCATENATE(V1339,"_",W1339))</f>
        <v>FINES_R03</v>
      </c>
      <c r="Y1339" s="59">
        <v>0.54143720865249634</v>
      </c>
      <c r="Z1339" t="s">
        <v>134</v>
      </c>
      <c r="AA1339" t="s">
        <v>2393</v>
      </c>
      <c r="AB1339" t="str">
        <f>+IF(W1339="","-",IF(W1339="UNICO","CENSO","MUESTRA"))</f>
        <v>MUESTRA</v>
      </c>
      <c r="AC1339" t="s">
        <v>2398</v>
      </c>
      <c r="AD1339" t="s">
        <v>6975</v>
      </c>
      <c r="AF1339">
        <f>+COUNTIF(Piloto!C:C,MARCO!A1339)</f>
        <v>0</v>
      </c>
    </row>
    <row r="1340" spans="1:32" x14ac:dyDescent="0.25">
      <c r="A1340" s="5" t="str">
        <f t="shared" si="20"/>
        <v>R 3 - D 690 - 483 - 3098</v>
      </c>
      <c r="B1340" s="23" t="s">
        <v>2347</v>
      </c>
      <c r="C1340" t="s">
        <v>1079</v>
      </c>
      <c r="D1340" t="s">
        <v>1077</v>
      </c>
      <c r="E1340" t="s">
        <v>1078</v>
      </c>
      <c r="F1340" t="s">
        <v>134</v>
      </c>
      <c r="G1340" t="s">
        <v>134</v>
      </c>
      <c r="H1340" t="s">
        <v>6546</v>
      </c>
      <c r="I1340" t="s">
        <v>20</v>
      </c>
      <c r="J1340" t="s">
        <v>2349</v>
      </c>
      <c r="K1340" t="s">
        <v>21</v>
      </c>
      <c r="M1340" t="s">
        <v>6547</v>
      </c>
      <c r="N1340" t="s">
        <v>22</v>
      </c>
      <c r="O1340" t="s">
        <v>23</v>
      </c>
      <c r="P1340" t="s">
        <v>26</v>
      </c>
      <c r="Q1340" t="s">
        <v>2348</v>
      </c>
      <c r="R1340" s="13">
        <v>56</v>
      </c>
      <c r="S1340" s="13">
        <v>2</v>
      </c>
      <c r="T1340" s="21">
        <v>1</v>
      </c>
      <c r="V1340" t="s">
        <v>2154</v>
      </c>
      <c r="W1340" t="s">
        <v>17598</v>
      </c>
      <c r="X1340" s="20" t="str">
        <f>+IF(V1340="","-",CONCATENATE(V1340,"_",W1340))</f>
        <v>FINES_R03</v>
      </c>
      <c r="Y1340" s="59">
        <v>0.54214173555374146</v>
      </c>
      <c r="Z1340" t="s">
        <v>134</v>
      </c>
      <c r="AA1340" t="s">
        <v>2393</v>
      </c>
      <c r="AB1340" t="str">
        <f>+IF(W1340="","-",IF(W1340="UNICO","CENSO","MUESTRA"))</f>
        <v>MUESTRA</v>
      </c>
      <c r="AC1340" t="s">
        <v>2397</v>
      </c>
      <c r="AD1340" t="s">
        <v>6548</v>
      </c>
      <c r="AF1340">
        <f>+COUNTIF(Piloto!C:C,MARCO!A1340)</f>
        <v>0</v>
      </c>
    </row>
    <row r="1341" spans="1:32" x14ac:dyDescent="0.25">
      <c r="A1341" s="5" t="str">
        <f t="shared" si="20"/>
        <v>R 3 - D 692 - 486 - 0227</v>
      </c>
      <c r="B1341" s="23" t="s">
        <v>2347</v>
      </c>
      <c r="C1341" t="s">
        <v>1079</v>
      </c>
      <c r="D1341" t="s">
        <v>1077</v>
      </c>
      <c r="E1341" t="s">
        <v>1078</v>
      </c>
      <c r="F1341" t="s">
        <v>134</v>
      </c>
      <c r="G1341" t="s">
        <v>134</v>
      </c>
      <c r="H1341" t="s">
        <v>7285</v>
      </c>
      <c r="I1341" t="s">
        <v>20</v>
      </c>
      <c r="J1341" t="s">
        <v>2349</v>
      </c>
      <c r="K1341" t="s">
        <v>21</v>
      </c>
      <c r="M1341" t="s">
        <v>7286</v>
      </c>
      <c r="N1341" t="s">
        <v>22</v>
      </c>
      <c r="O1341" t="s">
        <v>23</v>
      </c>
      <c r="P1341" t="s">
        <v>26</v>
      </c>
      <c r="Q1341" t="s">
        <v>2348</v>
      </c>
      <c r="R1341" s="13">
        <v>116</v>
      </c>
      <c r="S1341" s="13">
        <v>4</v>
      </c>
      <c r="T1341" s="21">
        <v>1</v>
      </c>
      <c r="V1341" t="s">
        <v>2154</v>
      </c>
      <c r="W1341" t="s">
        <v>17598</v>
      </c>
      <c r="X1341" s="20" t="str">
        <f>+IF(V1341="","-",CONCATENATE(V1341,"_",W1341))</f>
        <v>FINES_R03</v>
      </c>
      <c r="Y1341" s="59">
        <v>0.54320394992828369</v>
      </c>
      <c r="Z1341" t="s">
        <v>134</v>
      </c>
      <c r="AA1341" t="s">
        <v>2393</v>
      </c>
      <c r="AB1341" t="str">
        <f>+IF(W1341="","-",IF(W1341="UNICO","CENSO","MUESTRA"))</f>
        <v>MUESTRA</v>
      </c>
      <c r="AC1341" t="s">
        <v>2397</v>
      </c>
      <c r="AD1341" t="s">
        <v>7287</v>
      </c>
      <c r="AF1341">
        <f>+COUNTIF(Piloto!C:C,MARCO!A1341)</f>
        <v>0</v>
      </c>
    </row>
    <row r="1342" spans="1:32" x14ac:dyDescent="0.25">
      <c r="A1342" s="5" t="str">
        <f t="shared" si="20"/>
        <v>R 3 - D 692 - 481 - 0209</v>
      </c>
      <c r="B1342" s="23" t="s">
        <v>2347</v>
      </c>
      <c r="C1342" t="s">
        <v>1079</v>
      </c>
      <c r="D1342" t="s">
        <v>1077</v>
      </c>
      <c r="E1342" t="s">
        <v>1078</v>
      </c>
      <c r="F1342" t="s">
        <v>134</v>
      </c>
      <c r="G1342" t="s">
        <v>134</v>
      </c>
      <c r="H1342" t="s">
        <v>7200</v>
      </c>
      <c r="I1342" t="s">
        <v>20</v>
      </c>
      <c r="J1342" t="s">
        <v>2349</v>
      </c>
      <c r="K1342" t="s">
        <v>21</v>
      </c>
      <c r="M1342" t="s">
        <v>3387</v>
      </c>
      <c r="N1342" t="s">
        <v>22</v>
      </c>
      <c r="O1342" t="s">
        <v>23</v>
      </c>
      <c r="P1342" t="s">
        <v>26</v>
      </c>
      <c r="Q1342" t="s">
        <v>2348</v>
      </c>
      <c r="R1342" s="13">
        <v>42</v>
      </c>
      <c r="S1342" s="13">
        <v>2</v>
      </c>
      <c r="T1342" s="21">
        <v>1</v>
      </c>
      <c r="V1342" t="s">
        <v>2154</v>
      </c>
      <c r="W1342" t="s">
        <v>17598</v>
      </c>
      <c r="X1342" s="20" t="str">
        <f>+IF(V1342="","-",CONCATENATE(V1342,"_",W1342))</f>
        <v>FINES_R03</v>
      </c>
      <c r="Y1342" s="59">
        <v>0.54505670070648193</v>
      </c>
      <c r="Z1342" t="s">
        <v>134</v>
      </c>
      <c r="AA1342" t="s">
        <v>2393</v>
      </c>
      <c r="AB1342" t="str">
        <f>+IF(W1342="","-",IF(W1342="UNICO","CENSO","MUESTRA"))</f>
        <v>MUESTRA</v>
      </c>
      <c r="AC1342" t="s">
        <v>2398</v>
      </c>
      <c r="AD1342" t="s">
        <v>7201</v>
      </c>
      <c r="AF1342">
        <f>+COUNTIF(Piloto!C:C,MARCO!A1342)</f>
        <v>0</v>
      </c>
    </row>
    <row r="1343" spans="1:32" x14ac:dyDescent="0.25">
      <c r="A1343" s="5" t="str">
        <f t="shared" si="20"/>
        <v>R 3 - D 692 - 497 - 0209</v>
      </c>
      <c r="B1343" s="23" t="s">
        <v>2347</v>
      </c>
      <c r="C1343" t="s">
        <v>1079</v>
      </c>
      <c r="D1343" t="s">
        <v>1077</v>
      </c>
      <c r="E1343" t="s">
        <v>1078</v>
      </c>
      <c r="F1343" t="s">
        <v>134</v>
      </c>
      <c r="G1343" t="s">
        <v>134</v>
      </c>
      <c r="H1343" t="s">
        <v>7370</v>
      </c>
      <c r="I1343" t="s">
        <v>20</v>
      </c>
      <c r="J1343" t="s">
        <v>2349</v>
      </c>
      <c r="K1343" t="s">
        <v>21</v>
      </c>
      <c r="M1343" t="s">
        <v>3387</v>
      </c>
      <c r="N1343" t="s">
        <v>22</v>
      </c>
      <c r="O1343" t="s">
        <v>23</v>
      </c>
      <c r="P1343" t="s">
        <v>26</v>
      </c>
      <c r="Q1343" t="s">
        <v>2348</v>
      </c>
      <c r="R1343" s="13">
        <v>48</v>
      </c>
      <c r="S1343" s="13">
        <v>2</v>
      </c>
      <c r="T1343" s="21">
        <v>1</v>
      </c>
      <c r="V1343" t="s">
        <v>2154</v>
      </c>
      <c r="W1343" t="s">
        <v>17598</v>
      </c>
      <c r="X1343" s="20" t="str">
        <f>+IF(V1343="","-",CONCATENATE(V1343,"_",W1343))</f>
        <v>FINES_R03</v>
      </c>
      <c r="Y1343" s="59">
        <v>0.54505670070648193</v>
      </c>
      <c r="Z1343" t="s">
        <v>134</v>
      </c>
      <c r="AA1343" t="s">
        <v>2393</v>
      </c>
      <c r="AB1343" t="str">
        <f>+IF(W1343="","-",IF(W1343="UNICO","CENSO","MUESTRA"))</f>
        <v>MUESTRA</v>
      </c>
      <c r="AC1343" t="s">
        <v>2398</v>
      </c>
      <c r="AD1343" t="s">
        <v>7201</v>
      </c>
      <c r="AF1343">
        <f>+COUNTIF(Piloto!C:C,MARCO!A1343)</f>
        <v>0</v>
      </c>
    </row>
    <row r="1344" spans="1:32" x14ac:dyDescent="0.25">
      <c r="A1344" s="5" t="str">
        <f t="shared" si="20"/>
        <v>R 3 - D 691 - 470 - 2107</v>
      </c>
      <c r="B1344" s="23" t="s">
        <v>2347</v>
      </c>
      <c r="C1344" t="s">
        <v>1079</v>
      </c>
      <c r="D1344" t="s">
        <v>1077</v>
      </c>
      <c r="E1344" t="s">
        <v>1078</v>
      </c>
      <c r="F1344" t="s">
        <v>134</v>
      </c>
      <c r="G1344" t="s">
        <v>134</v>
      </c>
      <c r="H1344" t="s">
        <v>6767</v>
      </c>
      <c r="I1344" t="s">
        <v>20</v>
      </c>
      <c r="J1344" t="s">
        <v>2349</v>
      </c>
      <c r="K1344" t="s">
        <v>21</v>
      </c>
      <c r="M1344" t="s">
        <v>18034</v>
      </c>
      <c r="N1344" t="s">
        <v>22</v>
      </c>
      <c r="O1344" t="s">
        <v>23</v>
      </c>
      <c r="P1344" t="s">
        <v>26</v>
      </c>
      <c r="Q1344" t="s">
        <v>2348</v>
      </c>
      <c r="R1344" s="13">
        <v>22</v>
      </c>
      <c r="S1344" s="13">
        <v>1</v>
      </c>
      <c r="T1344" s="21">
        <v>1</v>
      </c>
      <c r="V1344" t="s">
        <v>2154</v>
      </c>
      <c r="W1344" t="s">
        <v>17598</v>
      </c>
      <c r="X1344" s="20" t="str">
        <f>+IF(V1344="","-",CONCATENATE(V1344,"_",W1344))</f>
        <v>FINES_R03</v>
      </c>
      <c r="Y1344" s="59">
        <v>0.5464966893196106</v>
      </c>
      <c r="Z1344" t="s">
        <v>134</v>
      </c>
      <c r="AA1344" t="s">
        <v>2393</v>
      </c>
      <c r="AB1344" t="str">
        <f>+IF(W1344="","-",IF(W1344="UNICO","CENSO","MUESTRA"))</f>
        <v>MUESTRA</v>
      </c>
      <c r="AC1344" t="s">
        <v>2398</v>
      </c>
      <c r="AD1344" t="s">
        <v>6769</v>
      </c>
      <c r="AF1344">
        <f>+COUNTIF(Piloto!C:C,MARCO!A1344)</f>
        <v>0</v>
      </c>
    </row>
    <row r="1345" spans="1:32" x14ac:dyDescent="0.25">
      <c r="A1345" s="5" t="str">
        <f t="shared" si="20"/>
        <v>R 3 - D 692 - 481 - 1274</v>
      </c>
      <c r="B1345" s="23" t="s">
        <v>2347</v>
      </c>
      <c r="C1345" t="s">
        <v>1079</v>
      </c>
      <c r="D1345" t="s">
        <v>1077</v>
      </c>
      <c r="E1345" t="s">
        <v>1078</v>
      </c>
      <c r="F1345" t="s">
        <v>134</v>
      </c>
      <c r="G1345" t="s">
        <v>134</v>
      </c>
      <c r="H1345" t="s">
        <v>7196</v>
      </c>
      <c r="I1345" t="s">
        <v>20</v>
      </c>
      <c r="J1345" t="s">
        <v>2349</v>
      </c>
      <c r="K1345" t="s">
        <v>21</v>
      </c>
      <c r="M1345" t="s">
        <v>7197</v>
      </c>
      <c r="N1345" t="s">
        <v>22</v>
      </c>
      <c r="O1345" t="s">
        <v>23</v>
      </c>
      <c r="P1345" t="s">
        <v>26</v>
      </c>
      <c r="Q1345" t="s">
        <v>2348</v>
      </c>
      <c r="R1345" s="13">
        <v>23</v>
      </c>
      <c r="S1345" s="13">
        <v>1</v>
      </c>
      <c r="T1345" s="21">
        <v>1</v>
      </c>
      <c r="V1345" t="s">
        <v>2154</v>
      </c>
      <c r="W1345" t="s">
        <v>17598</v>
      </c>
      <c r="X1345" s="20" t="str">
        <f>+IF(V1345="","-",CONCATENATE(V1345,"_",W1345))</f>
        <v>FINES_R03</v>
      </c>
      <c r="Y1345" s="59">
        <v>0.54998588562011719</v>
      </c>
      <c r="Z1345" t="s">
        <v>134</v>
      </c>
      <c r="AA1345" t="s">
        <v>2393</v>
      </c>
      <c r="AB1345" t="str">
        <f>+IF(W1345="","-",IF(W1345="UNICO","CENSO","MUESTRA"))</f>
        <v>MUESTRA</v>
      </c>
      <c r="AC1345" t="s">
        <v>2397</v>
      </c>
      <c r="AD1345" t="s">
        <v>7198</v>
      </c>
      <c r="AF1345">
        <f>+COUNTIF(Piloto!C:C,MARCO!A1345)</f>
        <v>0</v>
      </c>
    </row>
    <row r="1346" spans="1:32" x14ac:dyDescent="0.25">
      <c r="A1346" s="5" t="str">
        <f t="shared" si="20"/>
        <v>R 3 - D 691 - 477 - 3122</v>
      </c>
      <c r="B1346" s="23" t="s">
        <v>2347</v>
      </c>
      <c r="C1346" t="s">
        <v>1079</v>
      </c>
      <c r="D1346" t="s">
        <v>1077</v>
      </c>
      <c r="E1346" t="s">
        <v>1078</v>
      </c>
      <c r="F1346" t="s">
        <v>134</v>
      </c>
      <c r="G1346" t="s">
        <v>134</v>
      </c>
      <c r="H1346" t="s">
        <v>7019</v>
      </c>
      <c r="I1346" t="s">
        <v>20</v>
      </c>
      <c r="J1346" t="s">
        <v>2349</v>
      </c>
      <c r="K1346" t="s">
        <v>21</v>
      </c>
      <c r="M1346" t="s">
        <v>18035</v>
      </c>
      <c r="N1346" t="s">
        <v>22</v>
      </c>
      <c r="O1346" t="s">
        <v>23</v>
      </c>
      <c r="P1346" t="s">
        <v>26</v>
      </c>
      <c r="Q1346" t="s">
        <v>2348</v>
      </c>
      <c r="R1346" s="13">
        <v>17</v>
      </c>
      <c r="S1346" s="13">
        <v>1</v>
      </c>
      <c r="T1346" s="21">
        <v>1</v>
      </c>
      <c r="V1346" t="s">
        <v>2154</v>
      </c>
      <c r="W1346" t="s">
        <v>17598</v>
      </c>
      <c r="X1346" s="20" t="str">
        <f>+IF(V1346="","-",CONCATENATE(V1346,"_",W1346))</f>
        <v>FINES_R03</v>
      </c>
      <c r="Y1346" s="59">
        <v>0.55194741487503052</v>
      </c>
      <c r="Z1346" t="s">
        <v>134</v>
      </c>
      <c r="AA1346" t="s">
        <v>2393</v>
      </c>
      <c r="AB1346" t="str">
        <f>+IF(W1346="","-",IF(W1346="UNICO","CENSO","MUESTRA"))</f>
        <v>MUESTRA</v>
      </c>
      <c r="AC1346" t="s">
        <v>2397</v>
      </c>
      <c r="AD1346" t="s">
        <v>7021</v>
      </c>
      <c r="AF1346">
        <f>+COUNTIF(Piloto!C:C,MARCO!A1346)</f>
        <v>0</v>
      </c>
    </row>
    <row r="1347" spans="1:32" x14ac:dyDescent="0.25">
      <c r="A1347" s="5" t="str">
        <f t="shared" ref="A1347:A1410" si="21">+H1347</f>
        <v>R 3 - D 691 - 470 - 3122</v>
      </c>
      <c r="B1347" s="23" t="s">
        <v>2347</v>
      </c>
      <c r="C1347" t="s">
        <v>1079</v>
      </c>
      <c r="D1347" t="s">
        <v>1077</v>
      </c>
      <c r="E1347" t="s">
        <v>1078</v>
      </c>
      <c r="F1347" t="s">
        <v>134</v>
      </c>
      <c r="G1347" t="s">
        <v>134</v>
      </c>
      <c r="H1347" t="s">
        <v>7156</v>
      </c>
      <c r="I1347" t="s">
        <v>20</v>
      </c>
      <c r="J1347" t="s">
        <v>2349</v>
      </c>
      <c r="K1347" t="s">
        <v>21</v>
      </c>
      <c r="M1347" t="s">
        <v>18035</v>
      </c>
      <c r="N1347" t="s">
        <v>22</v>
      </c>
      <c r="O1347" t="s">
        <v>23</v>
      </c>
      <c r="P1347" t="s">
        <v>26</v>
      </c>
      <c r="Q1347" t="s">
        <v>2348</v>
      </c>
      <c r="R1347" s="13">
        <v>34</v>
      </c>
      <c r="S1347" s="13">
        <v>1</v>
      </c>
      <c r="T1347" s="21">
        <v>1</v>
      </c>
      <c r="V1347" t="s">
        <v>2154</v>
      </c>
      <c r="W1347" t="s">
        <v>17598</v>
      </c>
      <c r="X1347" s="20" t="str">
        <f>+IF(V1347="","-",CONCATENATE(V1347,"_",W1347))</f>
        <v>FINES_R03</v>
      </c>
      <c r="Y1347" s="59">
        <v>0.55194741487503052</v>
      </c>
      <c r="Z1347" t="s">
        <v>134</v>
      </c>
      <c r="AA1347" t="s">
        <v>2393</v>
      </c>
      <c r="AB1347" t="str">
        <f>+IF(W1347="","-",IF(W1347="UNICO","CENSO","MUESTRA"))</f>
        <v>MUESTRA</v>
      </c>
      <c r="AC1347" t="s">
        <v>2398</v>
      </c>
      <c r="AD1347" t="s">
        <v>7021</v>
      </c>
      <c r="AF1347">
        <f>+COUNTIF(Piloto!C:C,MARCO!A1347)</f>
        <v>0</v>
      </c>
    </row>
    <row r="1348" spans="1:32" x14ac:dyDescent="0.25">
      <c r="A1348" s="5" t="str">
        <f t="shared" si="21"/>
        <v>R 3 - D 691 - 452 - 1320</v>
      </c>
      <c r="B1348" s="23" t="s">
        <v>2347</v>
      </c>
      <c r="C1348" t="s">
        <v>1079</v>
      </c>
      <c r="D1348" t="s">
        <v>1077</v>
      </c>
      <c r="E1348" t="s">
        <v>1078</v>
      </c>
      <c r="F1348" t="s">
        <v>134</v>
      </c>
      <c r="G1348" t="s">
        <v>134</v>
      </c>
      <c r="H1348" t="s">
        <v>6984</v>
      </c>
      <c r="I1348" t="s">
        <v>20</v>
      </c>
      <c r="J1348" t="s">
        <v>2349</v>
      </c>
      <c r="K1348" t="s">
        <v>21</v>
      </c>
      <c r="M1348" t="s">
        <v>6985</v>
      </c>
      <c r="N1348" t="s">
        <v>22</v>
      </c>
      <c r="O1348" t="s">
        <v>23</v>
      </c>
      <c r="P1348" t="s">
        <v>26</v>
      </c>
      <c r="Q1348" t="s">
        <v>2348</v>
      </c>
      <c r="R1348" s="13">
        <v>13</v>
      </c>
      <c r="S1348" s="13">
        <v>1</v>
      </c>
      <c r="T1348" s="21">
        <v>1</v>
      </c>
      <c r="V1348" t="s">
        <v>2154</v>
      </c>
      <c r="W1348" t="s">
        <v>17598</v>
      </c>
      <c r="X1348" s="20" t="str">
        <f>+IF(V1348="","-",CONCATENATE(V1348,"_",W1348))</f>
        <v>FINES_R03</v>
      </c>
      <c r="Y1348" s="59">
        <v>0.55199557542800903</v>
      </c>
      <c r="Z1348" t="s">
        <v>134</v>
      </c>
      <c r="AA1348" t="s">
        <v>2393</v>
      </c>
      <c r="AB1348" t="str">
        <f>+IF(W1348="","-",IF(W1348="UNICO","CENSO","MUESTRA"))</f>
        <v>MUESTRA</v>
      </c>
      <c r="AC1348" t="s">
        <v>2398</v>
      </c>
      <c r="AD1348" t="s">
        <v>6986</v>
      </c>
      <c r="AF1348">
        <f>+COUNTIF(Piloto!C:C,MARCO!A1348)</f>
        <v>0</v>
      </c>
    </row>
    <row r="1349" spans="1:32" x14ac:dyDescent="0.25">
      <c r="A1349" s="5" t="str">
        <f t="shared" si="21"/>
        <v>R 3 - D 691 - 477 - 1223</v>
      </c>
      <c r="B1349" s="23" t="s">
        <v>2347</v>
      </c>
      <c r="C1349" t="s">
        <v>1079</v>
      </c>
      <c r="D1349" t="s">
        <v>1077</v>
      </c>
      <c r="E1349" t="s">
        <v>1078</v>
      </c>
      <c r="F1349" t="s">
        <v>134</v>
      </c>
      <c r="G1349" t="s">
        <v>134</v>
      </c>
      <c r="H1349" t="s">
        <v>6907</v>
      </c>
      <c r="I1349" t="s">
        <v>20</v>
      </c>
      <c r="J1349" t="s">
        <v>2349</v>
      </c>
      <c r="K1349" t="s">
        <v>21</v>
      </c>
      <c r="M1349" t="s">
        <v>6908</v>
      </c>
      <c r="N1349" t="s">
        <v>22</v>
      </c>
      <c r="O1349" t="s">
        <v>23</v>
      </c>
      <c r="P1349" t="s">
        <v>26</v>
      </c>
      <c r="Q1349" t="s">
        <v>2348</v>
      </c>
      <c r="R1349" s="13">
        <v>23</v>
      </c>
      <c r="S1349" s="13">
        <v>1</v>
      </c>
      <c r="T1349" s="21">
        <v>1</v>
      </c>
      <c r="V1349" t="s">
        <v>2154</v>
      </c>
      <c r="W1349" t="s">
        <v>17598</v>
      </c>
      <c r="X1349" s="20" t="str">
        <f>+IF(V1349="","-",CONCATENATE(V1349,"_",W1349))</f>
        <v>FINES_R03</v>
      </c>
      <c r="Y1349" s="59">
        <v>0.552254319190979</v>
      </c>
      <c r="Z1349" t="s">
        <v>134</v>
      </c>
      <c r="AA1349" t="s">
        <v>2393</v>
      </c>
      <c r="AB1349" t="str">
        <f>+IF(W1349="","-",IF(W1349="UNICO","CENSO","MUESTRA"))</f>
        <v>MUESTRA</v>
      </c>
      <c r="AC1349" t="s">
        <v>2398</v>
      </c>
      <c r="AD1349" t="s">
        <v>6909</v>
      </c>
      <c r="AF1349">
        <f>+COUNTIF(Piloto!C:C,MARCO!A1349)</f>
        <v>0</v>
      </c>
    </row>
    <row r="1350" spans="1:32" x14ac:dyDescent="0.25">
      <c r="A1350" s="5" t="str">
        <f t="shared" si="21"/>
        <v>R 3 - D 691 - 461 - 4356</v>
      </c>
      <c r="B1350" s="23" t="s">
        <v>2347</v>
      </c>
      <c r="C1350" t="s">
        <v>1079</v>
      </c>
      <c r="D1350" t="s">
        <v>1077</v>
      </c>
      <c r="E1350" t="s">
        <v>1078</v>
      </c>
      <c r="F1350" t="s">
        <v>134</v>
      </c>
      <c r="G1350" t="s">
        <v>134</v>
      </c>
      <c r="H1350" t="s">
        <v>7087</v>
      </c>
      <c r="I1350" t="s">
        <v>20</v>
      </c>
      <c r="J1350" t="s">
        <v>2349</v>
      </c>
      <c r="K1350" t="s">
        <v>21</v>
      </c>
      <c r="M1350" t="s">
        <v>7088</v>
      </c>
      <c r="N1350" t="s">
        <v>22</v>
      </c>
      <c r="O1350" t="s">
        <v>23</v>
      </c>
      <c r="P1350" t="s">
        <v>26</v>
      </c>
      <c r="Q1350" t="s">
        <v>2348</v>
      </c>
      <c r="R1350" s="13">
        <v>77</v>
      </c>
      <c r="S1350" s="13">
        <v>3</v>
      </c>
      <c r="T1350" s="21">
        <v>1</v>
      </c>
      <c r="V1350" t="s">
        <v>2154</v>
      </c>
      <c r="W1350" t="s">
        <v>17598</v>
      </c>
      <c r="X1350" s="20" t="str">
        <f>+IF(V1350="","-",CONCATENATE(V1350,"_",W1350))</f>
        <v>FINES_R03</v>
      </c>
      <c r="Y1350" s="59">
        <v>0.552254319190979</v>
      </c>
      <c r="Z1350" t="s">
        <v>134</v>
      </c>
      <c r="AA1350" t="s">
        <v>2393</v>
      </c>
      <c r="AB1350" t="str">
        <f>+IF(W1350="","-",IF(W1350="UNICO","CENSO","MUESTRA"))</f>
        <v>MUESTRA</v>
      </c>
      <c r="AC1350" t="s">
        <v>2398</v>
      </c>
      <c r="AD1350" t="s">
        <v>7089</v>
      </c>
      <c r="AF1350">
        <f>+COUNTIF(Piloto!C:C,MARCO!A1350)</f>
        <v>0</v>
      </c>
    </row>
    <row r="1351" spans="1:32" x14ac:dyDescent="0.25">
      <c r="A1351" s="5" t="str">
        <f t="shared" si="21"/>
        <v>R 3 - D 692 - 453 - 0284</v>
      </c>
      <c r="B1351" s="23" t="s">
        <v>2347</v>
      </c>
      <c r="C1351" t="s">
        <v>1079</v>
      </c>
      <c r="D1351" t="s">
        <v>1077</v>
      </c>
      <c r="E1351" t="s">
        <v>1078</v>
      </c>
      <c r="F1351" t="s">
        <v>134</v>
      </c>
      <c r="G1351" t="s">
        <v>134</v>
      </c>
      <c r="H1351" t="s">
        <v>7304</v>
      </c>
      <c r="I1351" t="s">
        <v>20</v>
      </c>
      <c r="J1351" t="s">
        <v>2349</v>
      </c>
      <c r="K1351" t="s">
        <v>21</v>
      </c>
      <c r="M1351" t="s">
        <v>7305</v>
      </c>
      <c r="N1351" t="s">
        <v>22</v>
      </c>
      <c r="O1351" t="s">
        <v>23</v>
      </c>
      <c r="P1351" t="s">
        <v>26</v>
      </c>
      <c r="Q1351" t="s">
        <v>2348</v>
      </c>
      <c r="R1351" s="13">
        <v>28</v>
      </c>
      <c r="S1351" s="13">
        <v>1</v>
      </c>
      <c r="T1351" s="21">
        <v>1</v>
      </c>
      <c r="V1351" t="s">
        <v>2154</v>
      </c>
      <c r="W1351" t="s">
        <v>17598</v>
      </c>
      <c r="X1351" s="20" t="str">
        <f>+IF(V1351="","-",CONCATENATE(V1351,"_",W1351))</f>
        <v>FINES_R03</v>
      </c>
      <c r="Y1351" s="59">
        <v>0.55278366804122925</v>
      </c>
      <c r="Z1351" t="s">
        <v>134</v>
      </c>
      <c r="AA1351" t="s">
        <v>2393</v>
      </c>
      <c r="AB1351" t="str">
        <f>+IF(W1351="","-",IF(W1351="UNICO","CENSO","MUESTRA"))</f>
        <v>MUESTRA</v>
      </c>
      <c r="AC1351" t="s">
        <v>2398</v>
      </c>
      <c r="AD1351" t="s">
        <v>7306</v>
      </c>
      <c r="AF1351">
        <f>+COUNTIF(Piloto!C:C,MARCO!A1351)</f>
        <v>0</v>
      </c>
    </row>
    <row r="1352" spans="1:32" x14ac:dyDescent="0.25">
      <c r="A1352" s="5" t="str">
        <f t="shared" si="21"/>
        <v>R 3 - D 692 - 486 - 0284</v>
      </c>
      <c r="B1352" s="23" t="s">
        <v>2347</v>
      </c>
      <c r="C1352" t="s">
        <v>1079</v>
      </c>
      <c r="D1352" t="s">
        <v>1077</v>
      </c>
      <c r="E1352" t="s">
        <v>1078</v>
      </c>
      <c r="F1352" t="s">
        <v>134</v>
      </c>
      <c r="G1352" t="s">
        <v>134</v>
      </c>
      <c r="H1352" t="s">
        <v>7428</v>
      </c>
      <c r="I1352" t="s">
        <v>20</v>
      </c>
      <c r="J1352" t="s">
        <v>2349</v>
      </c>
      <c r="K1352" t="s">
        <v>21</v>
      </c>
      <c r="M1352" t="s">
        <v>7305</v>
      </c>
      <c r="N1352" t="s">
        <v>22</v>
      </c>
      <c r="O1352" t="s">
        <v>23</v>
      </c>
      <c r="P1352" t="s">
        <v>26</v>
      </c>
      <c r="Q1352" t="s">
        <v>2348</v>
      </c>
      <c r="R1352" s="13">
        <v>18</v>
      </c>
      <c r="S1352" s="13">
        <v>1</v>
      </c>
      <c r="T1352" s="21">
        <v>1</v>
      </c>
      <c r="V1352" t="s">
        <v>2154</v>
      </c>
      <c r="W1352" t="s">
        <v>17598</v>
      </c>
      <c r="X1352" s="20" t="str">
        <f>+IF(V1352="","-",CONCATENATE(V1352,"_",W1352))</f>
        <v>FINES_R03</v>
      </c>
      <c r="Y1352" s="59">
        <v>0.55278366804122925</v>
      </c>
      <c r="Z1352" t="s">
        <v>134</v>
      </c>
      <c r="AA1352" t="s">
        <v>2393</v>
      </c>
      <c r="AB1352" t="str">
        <f>+IF(W1352="","-",IF(W1352="UNICO","CENSO","MUESTRA"))</f>
        <v>MUESTRA</v>
      </c>
      <c r="AC1352" t="s">
        <v>2398</v>
      </c>
      <c r="AD1352" t="s">
        <v>7306</v>
      </c>
      <c r="AF1352">
        <f>+COUNTIF(Piloto!C:C,MARCO!A1352)</f>
        <v>0</v>
      </c>
    </row>
    <row r="1353" spans="1:32" x14ac:dyDescent="0.25">
      <c r="A1353" s="5" t="str">
        <f t="shared" si="21"/>
        <v>R 3 - D 692 - 481 - 0284</v>
      </c>
      <c r="B1353" s="23" t="s">
        <v>2347</v>
      </c>
      <c r="C1353" t="s">
        <v>1079</v>
      </c>
      <c r="D1353" t="s">
        <v>1077</v>
      </c>
      <c r="E1353" t="s">
        <v>1078</v>
      </c>
      <c r="F1353" t="s">
        <v>134</v>
      </c>
      <c r="G1353" t="s">
        <v>134</v>
      </c>
      <c r="H1353" t="s">
        <v>7524</v>
      </c>
      <c r="I1353" t="s">
        <v>20</v>
      </c>
      <c r="J1353" t="s">
        <v>2349</v>
      </c>
      <c r="K1353" t="s">
        <v>21</v>
      </c>
      <c r="M1353" t="s">
        <v>7305</v>
      </c>
      <c r="N1353" t="s">
        <v>22</v>
      </c>
      <c r="O1353" t="s">
        <v>23</v>
      </c>
      <c r="P1353" t="s">
        <v>26</v>
      </c>
      <c r="Q1353" t="s">
        <v>2348</v>
      </c>
      <c r="R1353" s="13">
        <v>55</v>
      </c>
      <c r="S1353" s="13">
        <v>3</v>
      </c>
      <c r="T1353" s="21">
        <v>1</v>
      </c>
      <c r="V1353" t="s">
        <v>2154</v>
      </c>
      <c r="W1353" t="s">
        <v>17598</v>
      </c>
      <c r="X1353" s="20" t="str">
        <f>+IF(V1353="","-",CONCATENATE(V1353,"_",W1353))</f>
        <v>FINES_R03</v>
      </c>
      <c r="Y1353" s="59">
        <v>0.55278366804122925</v>
      </c>
      <c r="Z1353" t="s">
        <v>134</v>
      </c>
      <c r="AA1353" t="s">
        <v>2393</v>
      </c>
      <c r="AB1353" t="str">
        <f>+IF(W1353="","-",IF(W1353="UNICO","CENSO","MUESTRA"))</f>
        <v>MUESTRA</v>
      </c>
      <c r="AC1353" t="s">
        <v>2397</v>
      </c>
      <c r="AD1353" t="s">
        <v>7306</v>
      </c>
      <c r="AF1353">
        <f>+COUNTIF(Piloto!C:C,MARCO!A1353)</f>
        <v>0</v>
      </c>
    </row>
    <row r="1354" spans="1:32" x14ac:dyDescent="0.25">
      <c r="A1354" s="5" t="str">
        <f t="shared" si="21"/>
        <v>R 3 - D 691 - 470 - 3227</v>
      </c>
      <c r="B1354" s="23" t="s">
        <v>2347</v>
      </c>
      <c r="C1354" t="s">
        <v>1079</v>
      </c>
      <c r="D1354" t="s">
        <v>1077</v>
      </c>
      <c r="E1354" t="s">
        <v>1078</v>
      </c>
      <c r="F1354" t="s">
        <v>134</v>
      </c>
      <c r="G1354" t="s">
        <v>134</v>
      </c>
      <c r="H1354" t="s">
        <v>7067</v>
      </c>
      <c r="I1354" t="s">
        <v>20</v>
      </c>
      <c r="J1354" t="s">
        <v>2349</v>
      </c>
      <c r="K1354" t="s">
        <v>21</v>
      </c>
      <c r="M1354" t="s">
        <v>18036</v>
      </c>
      <c r="N1354" t="s">
        <v>22</v>
      </c>
      <c r="O1354" t="s">
        <v>23</v>
      </c>
      <c r="P1354" t="s">
        <v>26</v>
      </c>
      <c r="Q1354" t="s">
        <v>2348</v>
      </c>
      <c r="R1354" s="13">
        <v>31</v>
      </c>
      <c r="S1354" s="13">
        <v>1</v>
      </c>
      <c r="T1354" s="21">
        <v>1</v>
      </c>
      <c r="V1354" t="s">
        <v>2154</v>
      </c>
      <c r="W1354" t="s">
        <v>17598</v>
      </c>
      <c r="X1354" s="20" t="str">
        <f>+IF(V1354="","-",CONCATENATE(V1354,"_",W1354))</f>
        <v>FINES_R03</v>
      </c>
      <c r="Y1354" s="59">
        <v>0.55481553077697754</v>
      </c>
      <c r="Z1354" t="s">
        <v>134</v>
      </c>
      <c r="AA1354" t="s">
        <v>2393</v>
      </c>
      <c r="AB1354" t="str">
        <f>+IF(W1354="","-",IF(W1354="UNICO","CENSO","MUESTRA"))</f>
        <v>MUESTRA</v>
      </c>
      <c r="AC1354" t="s">
        <v>2398</v>
      </c>
      <c r="AD1354" t="s">
        <v>7069</v>
      </c>
      <c r="AF1354">
        <f>+COUNTIF(Piloto!C:C,MARCO!A1354)</f>
        <v>0</v>
      </c>
    </row>
    <row r="1355" spans="1:32" x14ac:dyDescent="0.25">
      <c r="A1355" s="5" t="str">
        <f t="shared" si="21"/>
        <v>R 3 - D 691 - 452 - 0888</v>
      </c>
      <c r="B1355" s="23" t="s">
        <v>2347</v>
      </c>
      <c r="C1355" t="s">
        <v>1079</v>
      </c>
      <c r="D1355" t="s">
        <v>1077</v>
      </c>
      <c r="E1355" t="s">
        <v>1078</v>
      </c>
      <c r="F1355" t="s">
        <v>134</v>
      </c>
      <c r="G1355" t="s">
        <v>134</v>
      </c>
      <c r="H1355" t="s">
        <v>6777</v>
      </c>
      <c r="I1355" t="s">
        <v>20</v>
      </c>
      <c r="J1355" t="s">
        <v>2349</v>
      </c>
      <c r="K1355" t="s">
        <v>21</v>
      </c>
      <c r="M1355" t="s">
        <v>6565</v>
      </c>
      <c r="N1355" t="s">
        <v>22</v>
      </c>
      <c r="O1355" t="s">
        <v>23</v>
      </c>
      <c r="P1355" t="s">
        <v>26</v>
      </c>
      <c r="Q1355" t="s">
        <v>2348</v>
      </c>
      <c r="R1355" s="13">
        <v>63</v>
      </c>
      <c r="S1355" s="13">
        <v>3</v>
      </c>
      <c r="T1355" s="21">
        <v>1</v>
      </c>
      <c r="V1355" t="s">
        <v>2154</v>
      </c>
      <c r="W1355" t="s">
        <v>17598</v>
      </c>
      <c r="X1355" s="20" t="str">
        <f>+IF(V1355="","-",CONCATENATE(V1355,"_",W1355))</f>
        <v>FINES_R03</v>
      </c>
      <c r="Y1355" s="59">
        <v>0.56309419870376587</v>
      </c>
      <c r="Z1355" t="s">
        <v>134</v>
      </c>
      <c r="AA1355" t="s">
        <v>2393</v>
      </c>
      <c r="AB1355" t="str">
        <f>+IF(W1355="","-",IF(W1355="UNICO","CENSO","MUESTRA"))</f>
        <v>MUESTRA</v>
      </c>
      <c r="AC1355" t="s">
        <v>2398</v>
      </c>
      <c r="AD1355" t="s">
        <v>6778</v>
      </c>
      <c r="AF1355">
        <f>+COUNTIF(Piloto!C:C,MARCO!A1355)</f>
        <v>0</v>
      </c>
    </row>
    <row r="1356" spans="1:32" x14ac:dyDescent="0.25">
      <c r="A1356" s="5" t="str">
        <f t="shared" si="21"/>
        <v>R 3 - D 691 - 470 - 1111</v>
      </c>
      <c r="B1356" s="23" t="s">
        <v>2347</v>
      </c>
      <c r="C1356" t="s">
        <v>1079</v>
      </c>
      <c r="D1356" t="s">
        <v>1077</v>
      </c>
      <c r="E1356" t="s">
        <v>1078</v>
      </c>
      <c r="F1356" t="s">
        <v>134</v>
      </c>
      <c r="G1356" t="s">
        <v>134</v>
      </c>
      <c r="H1356" t="s">
        <v>7011</v>
      </c>
      <c r="I1356" t="s">
        <v>20</v>
      </c>
      <c r="J1356" t="s">
        <v>2349</v>
      </c>
      <c r="K1356" t="s">
        <v>21</v>
      </c>
      <c r="M1356" t="s">
        <v>7012</v>
      </c>
      <c r="N1356" t="s">
        <v>22</v>
      </c>
      <c r="O1356" t="s">
        <v>23</v>
      </c>
      <c r="P1356" t="s">
        <v>26</v>
      </c>
      <c r="Q1356" t="s">
        <v>2348</v>
      </c>
      <c r="R1356" s="13">
        <v>29</v>
      </c>
      <c r="S1356" s="13">
        <v>1</v>
      </c>
      <c r="T1356" s="21">
        <v>1</v>
      </c>
      <c r="V1356" t="s">
        <v>2154</v>
      </c>
      <c r="W1356" t="s">
        <v>17598</v>
      </c>
      <c r="X1356" s="20" t="str">
        <f>+IF(V1356="","-",CONCATENATE(V1356,"_",W1356))</f>
        <v>FINES_R03</v>
      </c>
      <c r="Y1356" s="59">
        <v>0.5633617639541626</v>
      </c>
      <c r="Z1356" t="s">
        <v>134</v>
      </c>
      <c r="AA1356" t="s">
        <v>2393</v>
      </c>
      <c r="AB1356" t="str">
        <f>+IF(W1356="","-",IF(W1356="UNICO","CENSO","MUESTRA"))</f>
        <v>MUESTRA</v>
      </c>
      <c r="AC1356" t="s">
        <v>2398</v>
      </c>
      <c r="AD1356" t="s">
        <v>7013</v>
      </c>
      <c r="AF1356">
        <f>+COUNTIF(Piloto!C:C,MARCO!A1356)</f>
        <v>0</v>
      </c>
    </row>
    <row r="1357" spans="1:32" x14ac:dyDescent="0.25">
      <c r="A1357" s="5" t="str">
        <f t="shared" si="21"/>
        <v>R 3 - D 692 - 497 - 0222</v>
      </c>
      <c r="B1357" s="23" t="s">
        <v>2347</v>
      </c>
      <c r="C1357" t="s">
        <v>1079</v>
      </c>
      <c r="D1357" t="s">
        <v>1077</v>
      </c>
      <c r="E1357" t="s">
        <v>1078</v>
      </c>
      <c r="F1357" t="s">
        <v>134</v>
      </c>
      <c r="G1357" t="s">
        <v>134</v>
      </c>
      <c r="H1357" t="s">
        <v>7529</v>
      </c>
      <c r="I1357" t="s">
        <v>20</v>
      </c>
      <c r="J1357" t="s">
        <v>2349</v>
      </c>
      <c r="K1357" t="s">
        <v>21</v>
      </c>
      <c r="M1357" t="s">
        <v>7189</v>
      </c>
      <c r="N1357" t="s">
        <v>22</v>
      </c>
      <c r="O1357" t="s">
        <v>23</v>
      </c>
      <c r="P1357" t="s">
        <v>26</v>
      </c>
      <c r="Q1357" t="s">
        <v>2348</v>
      </c>
      <c r="R1357" s="13">
        <v>15</v>
      </c>
      <c r="S1357" s="13">
        <v>1</v>
      </c>
      <c r="T1357" s="21">
        <v>1</v>
      </c>
      <c r="V1357" t="s">
        <v>2154</v>
      </c>
      <c r="W1357" t="s">
        <v>17598</v>
      </c>
      <c r="X1357" s="20" t="str">
        <f>+IF(V1357="","-",CONCATENATE(V1357,"_",W1357))</f>
        <v>FINES_R03</v>
      </c>
      <c r="Y1357" s="59">
        <v>0.56350976228713989</v>
      </c>
      <c r="Z1357" t="s">
        <v>134</v>
      </c>
      <c r="AA1357" t="s">
        <v>2393</v>
      </c>
      <c r="AB1357" t="str">
        <f>+IF(W1357="","-",IF(W1357="UNICO","CENSO","MUESTRA"))</f>
        <v>MUESTRA</v>
      </c>
      <c r="AC1357" t="s">
        <v>2397</v>
      </c>
      <c r="AD1357" t="s">
        <v>7190</v>
      </c>
      <c r="AF1357">
        <f>+COUNTIF(Piloto!C:C,MARCO!A1357)</f>
        <v>0</v>
      </c>
    </row>
    <row r="1358" spans="1:32" x14ac:dyDescent="0.25">
      <c r="A1358" s="5" t="str">
        <f t="shared" si="21"/>
        <v>R 3 - D 691 - 452 - 4155</v>
      </c>
      <c r="B1358" s="23" t="s">
        <v>2347</v>
      </c>
      <c r="C1358" t="s">
        <v>1079</v>
      </c>
      <c r="D1358" t="s">
        <v>1077</v>
      </c>
      <c r="E1358" t="s">
        <v>1078</v>
      </c>
      <c r="F1358" t="s">
        <v>134</v>
      </c>
      <c r="G1358" t="s">
        <v>134</v>
      </c>
      <c r="H1358" t="s">
        <v>7058</v>
      </c>
      <c r="I1358" t="s">
        <v>20</v>
      </c>
      <c r="J1358" t="s">
        <v>2349</v>
      </c>
      <c r="K1358" t="s">
        <v>21</v>
      </c>
      <c r="M1358" t="s">
        <v>7059</v>
      </c>
      <c r="N1358" t="s">
        <v>22</v>
      </c>
      <c r="O1358" t="s">
        <v>23</v>
      </c>
      <c r="P1358" t="s">
        <v>26</v>
      </c>
      <c r="Q1358" t="s">
        <v>2348</v>
      </c>
      <c r="R1358" s="13">
        <v>26</v>
      </c>
      <c r="S1358" s="13">
        <v>1</v>
      </c>
      <c r="T1358" s="21">
        <v>1</v>
      </c>
      <c r="V1358" t="s">
        <v>2154</v>
      </c>
      <c r="W1358" t="s">
        <v>17598</v>
      </c>
      <c r="X1358" s="20" t="str">
        <f>+IF(V1358="","-",CONCATENATE(V1358,"_",W1358))</f>
        <v>FINES_R03</v>
      </c>
      <c r="Y1358" s="59">
        <v>0.56420695781707764</v>
      </c>
      <c r="Z1358" t="s">
        <v>134</v>
      </c>
      <c r="AA1358" t="s">
        <v>2393</v>
      </c>
      <c r="AB1358" t="str">
        <f>+IF(W1358="","-",IF(W1358="UNICO","CENSO","MUESTRA"))</f>
        <v>MUESTRA</v>
      </c>
      <c r="AC1358" t="s">
        <v>2398</v>
      </c>
      <c r="AD1358" t="s">
        <v>7060</v>
      </c>
      <c r="AF1358">
        <f>+COUNTIF(Piloto!C:C,MARCO!A1358)</f>
        <v>0</v>
      </c>
    </row>
    <row r="1359" spans="1:32" x14ac:dyDescent="0.25">
      <c r="A1359" s="5" t="str">
        <f t="shared" si="21"/>
        <v>R 3 - D 691 - 479 - 4138</v>
      </c>
      <c r="B1359" s="23" t="s">
        <v>2347</v>
      </c>
      <c r="C1359" t="s">
        <v>1079</v>
      </c>
      <c r="D1359" t="s">
        <v>1077</v>
      </c>
      <c r="E1359" t="s">
        <v>1078</v>
      </c>
      <c r="F1359" t="s">
        <v>134</v>
      </c>
      <c r="G1359" t="s">
        <v>134</v>
      </c>
      <c r="H1359" t="s">
        <v>6979</v>
      </c>
      <c r="I1359" t="s">
        <v>20</v>
      </c>
      <c r="J1359" t="s">
        <v>2349</v>
      </c>
      <c r="K1359" t="s">
        <v>21</v>
      </c>
      <c r="M1359" t="s">
        <v>6980</v>
      </c>
      <c r="N1359" t="s">
        <v>22</v>
      </c>
      <c r="O1359" t="s">
        <v>23</v>
      </c>
      <c r="P1359" t="s">
        <v>26</v>
      </c>
      <c r="Q1359" t="s">
        <v>2348</v>
      </c>
      <c r="R1359" s="13">
        <v>75</v>
      </c>
      <c r="S1359" s="13">
        <v>2</v>
      </c>
      <c r="T1359" s="21">
        <v>1</v>
      </c>
      <c r="V1359" t="s">
        <v>2154</v>
      </c>
      <c r="W1359" t="s">
        <v>17598</v>
      </c>
      <c r="X1359" s="20" t="str">
        <f>+IF(V1359="","-",CONCATENATE(V1359,"_",W1359))</f>
        <v>FINES_R03</v>
      </c>
      <c r="Y1359" s="59">
        <v>0.56539857387542725</v>
      </c>
      <c r="Z1359" t="s">
        <v>134</v>
      </c>
      <c r="AA1359" t="s">
        <v>2393</v>
      </c>
      <c r="AB1359" t="str">
        <f>+IF(W1359="","-",IF(W1359="UNICO","CENSO","MUESTRA"))</f>
        <v>MUESTRA</v>
      </c>
      <c r="AC1359" t="s">
        <v>2397</v>
      </c>
      <c r="AD1359" t="s">
        <v>6981</v>
      </c>
      <c r="AF1359">
        <f>+COUNTIF(Piloto!C:C,MARCO!A1359)</f>
        <v>0</v>
      </c>
    </row>
    <row r="1360" spans="1:32" x14ac:dyDescent="0.25">
      <c r="A1360" s="5" t="str">
        <f t="shared" si="21"/>
        <v>R 3 - D 691 - 463 - 1308</v>
      </c>
      <c r="B1360" s="23" t="s">
        <v>2347</v>
      </c>
      <c r="C1360" t="s">
        <v>1079</v>
      </c>
      <c r="D1360" t="s">
        <v>1077</v>
      </c>
      <c r="E1360" t="s">
        <v>1078</v>
      </c>
      <c r="F1360" t="s">
        <v>134</v>
      </c>
      <c r="G1360" t="s">
        <v>134</v>
      </c>
      <c r="H1360" t="s">
        <v>6722</v>
      </c>
      <c r="I1360" t="s">
        <v>20</v>
      </c>
      <c r="J1360" t="s">
        <v>2349</v>
      </c>
      <c r="K1360" t="s">
        <v>21</v>
      </c>
      <c r="M1360" t="s">
        <v>6723</v>
      </c>
      <c r="N1360" t="s">
        <v>22</v>
      </c>
      <c r="O1360" t="s">
        <v>23</v>
      </c>
      <c r="P1360" t="s">
        <v>26</v>
      </c>
      <c r="Q1360" t="s">
        <v>2348</v>
      </c>
      <c r="R1360" s="13">
        <v>93</v>
      </c>
      <c r="S1360" s="13">
        <v>4</v>
      </c>
      <c r="T1360" s="21">
        <v>1</v>
      </c>
      <c r="V1360" t="s">
        <v>2154</v>
      </c>
      <c r="W1360" t="s">
        <v>17598</v>
      </c>
      <c r="X1360" s="20" t="str">
        <f>+IF(V1360="","-",CONCATENATE(V1360,"_",W1360))</f>
        <v>FINES_R03</v>
      </c>
      <c r="Y1360" s="59">
        <v>0.56722128391265869</v>
      </c>
      <c r="Z1360" t="s">
        <v>134</v>
      </c>
      <c r="AA1360" t="s">
        <v>2393</v>
      </c>
      <c r="AB1360" t="str">
        <f>+IF(W1360="","-",IF(W1360="UNICO","CENSO","MUESTRA"))</f>
        <v>MUESTRA</v>
      </c>
      <c r="AC1360" t="s">
        <v>2397</v>
      </c>
      <c r="AD1360" t="s">
        <v>6724</v>
      </c>
      <c r="AF1360">
        <f>+COUNTIF(Piloto!C:C,MARCO!A1360)</f>
        <v>0</v>
      </c>
    </row>
    <row r="1361" spans="1:32" x14ac:dyDescent="0.25">
      <c r="A1361" s="5" t="str">
        <f t="shared" si="21"/>
        <v>R 3 - D 692 - 493 - 0298</v>
      </c>
      <c r="B1361" s="23" t="s">
        <v>2347</v>
      </c>
      <c r="C1361" t="s">
        <v>1079</v>
      </c>
      <c r="D1361" t="s">
        <v>1077</v>
      </c>
      <c r="E1361" t="s">
        <v>1078</v>
      </c>
      <c r="F1361" t="s">
        <v>134</v>
      </c>
      <c r="G1361" t="s">
        <v>134</v>
      </c>
      <c r="H1361" t="s">
        <v>7506</v>
      </c>
      <c r="I1361" t="s">
        <v>20</v>
      </c>
      <c r="J1361" t="s">
        <v>2349</v>
      </c>
      <c r="K1361" t="s">
        <v>21</v>
      </c>
      <c r="M1361" t="s">
        <v>7500</v>
      </c>
      <c r="N1361" t="s">
        <v>22</v>
      </c>
      <c r="O1361" t="s">
        <v>23</v>
      </c>
      <c r="P1361" t="s">
        <v>26</v>
      </c>
      <c r="Q1361" t="s">
        <v>2348</v>
      </c>
      <c r="R1361" s="13">
        <v>21</v>
      </c>
      <c r="S1361" s="13">
        <v>1</v>
      </c>
      <c r="T1361" s="21">
        <v>1</v>
      </c>
      <c r="V1361" t="s">
        <v>2154</v>
      </c>
      <c r="W1361" t="s">
        <v>17598</v>
      </c>
      <c r="X1361" s="20" t="str">
        <f>+IF(V1361="","-",CONCATENATE(V1361,"_",W1361))</f>
        <v>FINES_R03</v>
      </c>
      <c r="Y1361" s="59">
        <v>0.581076979637146</v>
      </c>
      <c r="Z1361" t="s">
        <v>134</v>
      </c>
      <c r="AA1361" t="s">
        <v>2393</v>
      </c>
      <c r="AB1361" t="str">
        <f>+IF(W1361="","-",IF(W1361="UNICO","CENSO","MUESTRA"))</f>
        <v>MUESTRA</v>
      </c>
      <c r="AC1361" t="s">
        <v>2398</v>
      </c>
      <c r="AD1361" t="s">
        <v>7501</v>
      </c>
      <c r="AF1361">
        <f>+COUNTIF(Piloto!C:C,MARCO!A1361)</f>
        <v>0</v>
      </c>
    </row>
    <row r="1362" spans="1:32" x14ac:dyDescent="0.25">
      <c r="A1362" s="5" t="str">
        <f t="shared" si="21"/>
        <v>R 3 - D 692 - 497 - 0284</v>
      </c>
      <c r="B1362" s="23" t="s">
        <v>2347</v>
      </c>
      <c r="C1362" t="s">
        <v>1079</v>
      </c>
      <c r="D1362" t="s">
        <v>1077</v>
      </c>
      <c r="E1362" t="s">
        <v>1078</v>
      </c>
      <c r="F1362" t="s">
        <v>134</v>
      </c>
      <c r="G1362" t="s">
        <v>134</v>
      </c>
      <c r="H1362" t="s">
        <v>7356</v>
      </c>
      <c r="I1362" t="s">
        <v>20</v>
      </c>
      <c r="J1362" t="s">
        <v>2349</v>
      </c>
      <c r="K1362" t="s">
        <v>21</v>
      </c>
      <c r="M1362" t="s">
        <v>7305</v>
      </c>
      <c r="N1362" t="s">
        <v>22</v>
      </c>
      <c r="O1362" t="s">
        <v>23</v>
      </c>
      <c r="P1362" t="s">
        <v>26</v>
      </c>
      <c r="Q1362" t="s">
        <v>2348</v>
      </c>
      <c r="R1362" s="13">
        <v>24</v>
      </c>
      <c r="S1362" s="13">
        <v>1</v>
      </c>
      <c r="T1362" s="21">
        <v>1</v>
      </c>
      <c r="V1362" t="s">
        <v>2154</v>
      </c>
      <c r="W1362" t="s">
        <v>17598</v>
      </c>
      <c r="X1362" s="20" t="str">
        <f>+IF(V1362="","-",CONCATENATE(V1362,"_",W1362))</f>
        <v>FINES_R03</v>
      </c>
      <c r="Y1362" s="59">
        <v>0.58429038524627686</v>
      </c>
      <c r="Z1362" t="s">
        <v>134</v>
      </c>
      <c r="AA1362" t="s">
        <v>2393</v>
      </c>
      <c r="AB1362" t="str">
        <f>+IF(W1362="","-",IF(W1362="UNICO","CENSO","MUESTRA"))</f>
        <v>MUESTRA</v>
      </c>
      <c r="AC1362" t="s">
        <v>2397</v>
      </c>
      <c r="AD1362" t="s">
        <v>7306</v>
      </c>
      <c r="AF1362">
        <f>+COUNTIF(Piloto!C:C,MARCO!A1362)</f>
        <v>0</v>
      </c>
    </row>
    <row r="1363" spans="1:32" x14ac:dyDescent="0.25">
      <c r="A1363" s="5" t="str">
        <f t="shared" si="21"/>
        <v>R 3 - D 691 - 475 - 4429</v>
      </c>
      <c r="B1363" s="23" t="s">
        <v>2347</v>
      </c>
      <c r="C1363" t="s">
        <v>1079</v>
      </c>
      <c r="D1363" t="s">
        <v>1077</v>
      </c>
      <c r="E1363" t="s">
        <v>1078</v>
      </c>
      <c r="F1363" t="s">
        <v>134</v>
      </c>
      <c r="G1363" t="s">
        <v>134</v>
      </c>
      <c r="H1363" t="s">
        <v>7103</v>
      </c>
      <c r="I1363" t="s">
        <v>20</v>
      </c>
      <c r="J1363" t="s">
        <v>2349</v>
      </c>
      <c r="K1363" t="s">
        <v>21</v>
      </c>
      <c r="M1363" t="s">
        <v>2195</v>
      </c>
      <c r="N1363" t="s">
        <v>22</v>
      </c>
      <c r="O1363" t="s">
        <v>23</v>
      </c>
      <c r="P1363" t="s">
        <v>26</v>
      </c>
      <c r="Q1363" t="s">
        <v>2348</v>
      </c>
      <c r="R1363" s="13">
        <v>55</v>
      </c>
      <c r="S1363" s="13">
        <v>2</v>
      </c>
      <c r="T1363" s="21">
        <v>1</v>
      </c>
      <c r="V1363" t="s">
        <v>2154</v>
      </c>
      <c r="W1363" t="s">
        <v>17598</v>
      </c>
      <c r="X1363" s="20" t="str">
        <f>+IF(V1363="","-",CONCATENATE(V1363,"_",W1363))</f>
        <v>FINES_R03</v>
      </c>
      <c r="Y1363" s="59">
        <v>0.58444696664810181</v>
      </c>
      <c r="Z1363" t="s">
        <v>134</v>
      </c>
      <c r="AA1363" t="s">
        <v>2393</v>
      </c>
      <c r="AB1363" t="str">
        <f>+IF(W1363="","-",IF(W1363="UNICO","CENSO","MUESTRA"))</f>
        <v>MUESTRA</v>
      </c>
      <c r="AC1363" t="s">
        <v>2397</v>
      </c>
      <c r="AD1363" t="s">
        <v>7104</v>
      </c>
      <c r="AF1363">
        <f>+COUNTIF(Piloto!C:C,MARCO!A1363)</f>
        <v>0</v>
      </c>
    </row>
    <row r="1364" spans="1:32" x14ac:dyDescent="0.25">
      <c r="A1364" s="5" t="str">
        <f t="shared" si="21"/>
        <v>R 3 - D 692 - 486 - 0280</v>
      </c>
      <c r="B1364" s="23" t="s">
        <v>2347</v>
      </c>
      <c r="C1364" t="s">
        <v>1079</v>
      </c>
      <c r="D1364" t="s">
        <v>1077</v>
      </c>
      <c r="E1364" t="s">
        <v>1078</v>
      </c>
      <c r="F1364" t="s">
        <v>134</v>
      </c>
      <c r="G1364" t="s">
        <v>134</v>
      </c>
      <c r="H1364" t="s">
        <v>7260</v>
      </c>
      <c r="I1364" t="s">
        <v>20</v>
      </c>
      <c r="J1364" t="s">
        <v>2349</v>
      </c>
      <c r="K1364" t="s">
        <v>21</v>
      </c>
      <c r="M1364" t="s">
        <v>7261</v>
      </c>
      <c r="N1364" t="s">
        <v>22</v>
      </c>
      <c r="O1364" t="s">
        <v>23</v>
      </c>
      <c r="P1364" t="s">
        <v>26</v>
      </c>
      <c r="Q1364" t="s">
        <v>2348</v>
      </c>
      <c r="R1364" s="13">
        <v>67</v>
      </c>
      <c r="S1364" s="13">
        <v>3</v>
      </c>
      <c r="T1364" s="21">
        <v>1</v>
      </c>
      <c r="V1364" t="s">
        <v>2154</v>
      </c>
      <c r="W1364" t="s">
        <v>17598</v>
      </c>
      <c r="X1364" s="20" t="str">
        <f>+IF(V1364="","-",CONCATENATE(V1364,"_",W1364))</f>
        <v>FINES_R03</v>
      </c>
      <c r="Y1364" s="59">
        <v>0.59602981805801392</v>
      </c>
      <c r="Z1364" t="s">
        <v>134</v>
      </c>
      <c r="AA1364" t="s">
        <v>2393</v>
      </c>
      <c r="AB1364" t="str">
        <f>+IF(W1364="","-",IF(W1364="UNICO","CENSO","MUESTRA"))</f>
        <v>MUESTRA</v>
      </c>
      <c r="AC1364" t="s">
        <v>2397</v>
      </c>
      <c r="AD1364" t="s">
        <v>7262</v>
      </c>
      <c r="AF1364">
        <f>+COUNTIF(Piloto!C:C,MARCO!A1364)</f>
        <v>0</v>
      </c>
    </row>
    <row r="1365" spans="1:32" x14ac:dyDescent="0.25">
      <c r="A1365" s="5" t="str">
        <f t="shared" si="21"/>
        <v>R 3 - D 692 - 481 - 0222</v>
      </c>
      <c r="B1365" s="23" t="s">
        <v>2347</v>
      </c>
      <c r="C1365" t="s">
        <v>1079</v>
      </c>
      <c r="D1365" t="s">
        <v>1077</v>
      </c>
      <c r="E1365" t="s">
        <v>1078</v>
      </c>
      <c r="F1365" t="s">
        <v>134</v>
      </c>
      <c r="G1365" t="s">
        <v>134</v>
      </c>
      <c r="H1365" t="s">
        <v>7188</v>
      </c>
      <c r="I1365" t="s">
        <v>20</v>
      </c>
      <c r="J1365" t="s">
        <v>2349</v>
      </c>
      <c r="K1365" t="s">
        <v>21</v>
      </c>
      <c r="M1365" t="s">
        <v>7189</v>
      </c>
      <c r="N1365" t="s">
        <v>22</v>
      </c>
      <c r="O1365" t="s">
        <v>23</v>
      </c>
      <c r="P1365" t="s">
        <v>26</v>
      </c>
      <c r="Q1365" t="s">
        <v>2348</v>
      </c>
      <c r="R1365" s="13">
        <v>19</v>
      </c>
      <c r="S1365" s="13">
        <v>1</v>
      </c>
      <c r="T1365" s="21">
        <v>1</v>
      </c>
      <c r="V1365" t="s">
        <v>2154</v>
      </c>
      <c r="W1365" t="s">
        <v>17598</v>
      </c>
      <c r="X1365" s="20" t="str">
        <f>+IF(V1365="","-",CONCATENATE(V1365,"_",W1365))</f>
        <v>FINES_R03</v>
      </c>
      <c r="Y1365" s="59">
        <v>0.59753590822219849</v>
      </c>
      <c r="Z1365" t="s">
        <v>134</v>
      </c>
      <c r="AA1365" t="s">
        <v>2393</v>
      </c>
      <c r="AB1365" t="str">
        <f>+IF(W1365="","-",IF(W1365="UNICO","CENSO","MUESTRA"))</f>
        <v>MUESTRA</v>
      </c>
      <c r="AC1365" t="s">
        <v>2398</v>
      </c>
      <c r="AD1365" t="s">
        <v>7190</v>
      </c>
      <c r="AF1365">
        <f>+COUNTIF(Piloto!C:C,MARCO!A1365)</f>
        <v>0</v>
      </c>
    </row>
    <row r="1366" spans="1:32" x14ac:dyDescent="0.25">
      <c r="A1366" s="5" t="str">
        <f t="shared" si="21"/>
        <v>R 3 - D 690 - 483 - 0454</v>
      </c>
      <c r="B1366" s="23" t="s">
        <v>2347</v>
      </c>
      <c r="C1366" t="s">
        <v>1079</v>
      </c>
      <c r="D1366" t="s">
        <v>1077</v>
      </c>
      <c r="E1366" t="s">
        <v>1078</v>
      </c>
      <c r="F1366" t="s">
        <v>134</v>
      </c>
      <c r="G1366" t="s">
        <v>134</v>
      </c>
      <c r="H1366" t="s">
        <v>6512</v>
      </c>
      <c r="I1366" t="s">
        <v>20</v>
      </c>
      <c r="J1366" t="s">
        <v>2349</v>
      </c>
      <c r="K1366" t="s">
        <v>21</v>
      </c>
      <c r="M1366" t="s">
        <v>6513</v>
      </c>
      <c r="N1366" t="s">
        <v>22</v>
      </c>
      <c r="O1366" t="s">
        <v>23</v>
      </c>
      <c r="P1366" t="s">
        <v>26</v>
      </c>
      <c r="Q1366" t="s">
        <v>2348</v>
      </c>
      <c r="R1366" s="13">
        <v>216</v>
      </c>
      <c r="S1366" s="13">
        <v>7</v>
      </c>
      <c r="T1366" s="21">
        <v>1</v>
      </c>
      <c r="V1366" t="s">
        <v>2154</v>
      </c>
      <c r="W1366" t="s">
        <v>17598</v>
      </c>
      <c r="X1366" s="20" t="str">
        <f>+IF(V1366="","-",CONCATENATE(V1366,"_",W1366))</f>
        <v>FINES_R03</v>
      </c>
      <c r="Y1366" s="59">
        <v>0.59762263298034668</v>
      </c>
      <c r="Z1366" t="s">
        <v>134</v>
      </c>
      <c r="AA1366" t="s">
        <v>2393</v>
      </c>
      <c r="AB1366" t="str">
        <f>+IF(W1366="","-",IF(W1366="UNICO","CENSO","MUESTRA"))</f>
        <v>MUESTRA</v>
      </c>
      <c r="AC1366" t="s">
        <v>2397</v>
      </c>
      <c r="AD1366" t="s">
        <v>6514</v>
      </c>
      <c r="AF1366">
        <f>+COUNTIF(Piloto!C:C,MARCO!A1366)</f>
        <v>0</v>
      </c>
    </row>
    <row r="1367" spans="1:32" x14ac:dyDescent="0.25">
      <c r="A1367" s="5" t="str">
        <f t="shared" si="21"/>
        <v>R 3 - D 691 - 475 - 1116</v>
      </c>
      <c r="B1367" s="23" t="s">
        <v>2347</v>
      </c>
      <c r="C1367" t="s">
        <v>1079</v>
      </c>
      <c r="D1367" t="s">
        <v>1077</v>
      </c>
      <c r="E1367" t="s">
        <v>1078</v>
      </c>
      <c r="F1367" t="s">
        <v>134</v>
      </c>
      <c r="G1367" t="s">
        <v>134</v>
      </c>
      <c r="H1367" t="s">
        <v>6884</v>
      </c>
      <c r="I1367" t="s">
        <v>20</v>
      </c>
      <c r="J1367" t="s">
        <v>2349</v>
      </c>
      <c r="K1367" t="s">
        <v>21</v>
      </c>
      <c r="M1367" t="s">
        <v>6885</v>
      </c>
      <c r="N1367" t="s">
        <v>22</v>
      </c>
      <c r="O1367" t="s">
        <v>23</v>
      </c>
      <c r="P1367" t="s">
        <v>26</v>
      </c>
      <c r="Q1367" t="s">
        <v>2348</v>
      </c>
      <c r="R1367" s="13">
        <v>26</v>
      </c>
      <c r="S1367" s="13">
        <v>1</v>
      </c>
      <c r="T1367" s="21">
        <v>1</v>
      </c>
      <c r="V1367" t="s">
        <v>2154</v>
      </c>
      <c r="W1367" t="s">
        <v>17598</v>
      </c>
      <c r="X1367" s="20" t="str">
        <f>+IF(V1367="","-",CONCATENATE(V1367,"_",W1367))</f>
        <v>FINES_R03</v>
      </c>
      <c r="Y1367" s="59">
        <v>0.5978323221206665</v>
      </c>
      <c r="Z1367" t="s">
        <v>134</v>
      </c>
      <c r="AA1367" t="s">
        <v>2393</v>
      </c>
      <c r="AB1367" t="str">
        <f>+IF(W1367="","-",IF(W1367="UNICO","CENSO","MUESTRA"))</f>
        <v>MUESTRA</v>
      </c>
      <c r="AC1367" t="s">
        <v>2398</v>
      </c>
      <c r="AD1367" t="s">
        <v>6886</v>
      </c>
      <c r="AF1367">
        <f>+COUNTIF(Piloto!C:C,MARCO!A1367)</f>
        <v>0</v>
      </c>
    </row>
    <row r="1368" spans="1:32" x14ac:dyDescent="0.25">
      <c r="A1368" s="5" t="str">
        <f t="shared" si="21"/>
        <v>R 3 - D 691 - 479 - 4134</v>
      </c>
      <c r="B1368" s="23" t="s">
        <v>2347</v>
      </c>
      <c r="C1368" t="s">
        <v>1079</v>
      </c>
      <c r="D1368" t="s">
        <v>1077</v>
      </c>
      <c r="E1368" t="s">
        <v>1078</v>
      </c>
      <c r="F1368" t="s">
        <v>134</v>
      </c>
      <c r="G1368" t="s">
        <v>134</v>
      </c>
      <c r="H1368" t="s">
        <v>6969</v>
      </c>
      <c r="I1368" t="s">
        <v>20</v>
      </c>
      <c r="J1368" t="s">
        <v>2349</v>
      </c>
      <c r="K1368" t="s">
        <v>21</v>
      </c>
      <c r="M1368" t="s">
        <v>6970</v>
      </c>
      <c r="N1368" t="s">
        <v>22</v>
      </c>
      <c r="O1368" t="s">
        <v>23</v>
      </c>
      <c r="P1368" t="s">
        <v>26</v>
      </c>
      <c r="Q1368" t="s">
        <v>2348</v>
      </c>
      <c r="R1368" s="13">
        <v>14</v>
      </c>
      <c r="S1368" s="13">
        <v>1</v>
      </c>
      <c r="T1368" s="21">
        <v>1</v>
      </c>
      <c r="V1368" t="s">
        <v>2154</v>
      </c>
      <c r="W1368" t="s">
        <v>17598</v>
      </c>
      <c r="X1368" s="20" t="str">
        <f>+IF(V1368="","-",CONCATENATE(V1368,"_",W1368))</f>
        <v>FINES_R03</v>
      </c>
      <c r="Y1368" s="59">
        <v>0.59812819957733154</v>
      </c>
      <c r="Z1368" t="s">
        <v>134</v>
      </c>
      <c r="AA1368" t="s">
        <v>2393</v>
      </c>
      <c r="AB1368" t="str">
        <f>+IF(W1368="","-",IF(W1368="UNICO","CENSO","MUESTRA"))</f>
        <v>MUESTRA</v>
      </c>
      <c r="AC1368" t="s">
        <v>2398</v>
      </c>
      <c r="AD1368" t="s">
        <v>6971</v>
      </c>
      <c r="AF1368">
        <f>+COUNTIF(Piloto!C:C,MARCO!A1368)</f>
        <v>0</v>
      </c>
    </row>
    <row r="1369" spans="1:32" x14ac:dyDescent="0.25">
      <c r="A1369" s="5" t="str">
        <f t="shared" si="21"/>
        <v>R 3 - D 692 - 497 - 0314</v>
      </c>
      <c r="B1369" s="23" t="s">
        <v>2347</v>
      </c>
      <c r="C1369" t="s">
        <v>1079</v>
      </c>
      <c r="D1369" t="s">
        <v>1077</v>
      </c>
      <c r="E1369" t="s">
        <v>1078</v>
      </c>
      <c r="F1369" t="s">
        <v>134</v>
      </c>
      <c r="G1369" t="s">
        <v>134</v>
      </c>
      <c r="H1369" t="s">
        <v>7366</v>
      </c>
      <c r="I1369" t="s">
        <v>20</v>
      </c>
      <c r="J1369" t="s">
        <v>2349</v>
      </c>
      <c r="K1369" t="s">
        <v>21</v>
      </c>
      <c r="M1369" t="s">
        <v>7367</v>
      </c>
      <c r="N1369" t="s">
        <v>22</v>
      </c>
      <c r="O1369" t="s">
        <v>23</v>
      </c>
      <c r="P1369" t="s">
        <v>26</v>
      </c>
      <c r="Q1369" t="s">
        <v>2348</v>
      </c>
      <c r="R1369" s="13">
        <v>26</v>
      </c>
      <c r="S1369" s="13">
        <v>1</v>
      </c>
      <c r="T1369" s="21">
        <v>1</v>
      </c>
      <c r="V1369" t="s">
        <v>2154</v>
      </c>
      <c r="W1369" t="s">
        <v>17598</v>
      </c>
      <c r="X1369" s="20" t="str">
        <f>+IF(V1369="","-",CONCATENATE(V1369,"_",W1369))</f>
        <v>FINES_R03</v>
      </c>
      <c r="Y1369" s="59">
        <v>0.60435283184051514</v>
      </c>
      <c r="Z1369" t="s">
        <v>134</v>
      </c>
      <c r="AA1369" t="s">
        <v>2393</v>
      </c>
      <c r="AB1369" t="str">
        <f>+IF(W1369="","-",IF(W1369="UNICO","CENSO","MUESTRA"))</f>
        <v>MUESTRA</v>
      </c>
      <c r="AC1369" t="s">
        <v>2397</v>
      </c>
      <c r="AD1369" t="s">
        <v>7368</v>
      </c>
      <c r="AF1369">
        <f>+COUNTIF(Piloto!C:C,MARCO!A1369)</f>
        <v>0</v>
      </c>
    </row>
    <row r="1370" spans="1:32" x14ac:dyDescent="0.25">
      <c r="A1370" s="5" t="str">
        <f t="shared" si="21"/>
        <v>R 3 - D 692 - 486 - 0314</v>
      </c>
      <c r="B1370" s="23" t="s">
        <v>2347</v>
      </c>
      <c r="C1370" t="s">
        <v>1079</v>
      </c>
      <c r="D1370" t="s">
        <v>1077</v>
      </c>
      <c r="E1370" t="s">
        <v>1078</v>
      </c>
      <c r="F1370" t="s">
        <v>134</v>
      </c>
      <c r="G1370" t="s">
        <v>134</v>
      </c>
      <c r="H1370" t="s">
        <v>7492</v>
      </c>
      <c r="I1370" t="s">
        <v>20</v>
      </c>
      <c r="J1370" t="s">
        <v>2349</v>
      </c>
      <c r="K1370" t="s">
        <v>21</v>
      </c>
      <c r="M1370" t="s">
        <v>7367</v>
      </c>
      <c r="N1370" t="s">
        <v>22</v>
      </c>
      <c r="O1370" t="s">
        <v>23</v>
      </c>
      <c r="P1370" t="s">
        <v>26</v>
      </c>
      <c r="Q1370" t="s">
        <v>2348</v>
      </c>
      <c r="R1370" s="13">
        <v>38</v>
      </c>
      <c r="S1370" s="13">
        <v>2</v>
      </c>
      <c r="T1370" s="21">
        <v>1</v>
      </c>
      <c r="V1370" t="s">
        <v>2154</v>
      </c>
      <c r="W1370" t="s">
        <v>17598</v>
      </c>
      <c r="X1370" s="20" t="str">
        <f>+IF(V1370="","-",CONCATENATE(V1370,"_",W1370))</f>
        <v>FINES_R03</v>
      </c>
      <c r="Y1370" s="59">
        <v>0.60435283184051514</v>
      </c>
      <c r="Z1370" t="s">
        <v>134</v>
      </c>
      <c r="AA1370" t="s">
        <v>2393</v>
      </c>
      <c r="AB1370" t="str">
        <f>+IF(W1370="","-",IF(W1370="UNICO","CENSO","MUESTRA"))</f>
        <v>MUESTRA</v>
      </c>
      <c r="AC1370" t="s">
        <v>2398</v>
      </c>
      <c r="AD1370" t="s">
        <v>7368</v>
      </c>
      <c r="AF1370">
        <f>+COUNTIF(Piloto!C:C,MARCO!A1370)</f>
        <v>0</v>
      </c>
    </row>
    <row r="1371" spans="1:32" x14ac:dyDescent="0.25">
      <c r="A1371" s="5" t="str">
        <f t="shared" si="21"/>
        <v>R 3 - D 692 - 481 - 0314</v>
      </c>
      <c r="B1371" s="23" t="s">
        <v>2347</v>
      </c>
      <c r="C1371" t="s">
        <v>1079</v>
      </c>
      <c r="D1371" t="s">
        <v>1077</v>
      </c>
      <c r="E1371" t="s">
        <v>1078</v>
      </c>
      <c r="F1371" t="s">
        <v>134</v>
      </c>
      <c r="G1371" t="s">
        <v>134</v>
      </c>
      <c r="H1371" t="s">
        <v>7526</v>
      </c>
      <c r="I1371" t="s">
        <v>20</v>
      </c>
      <c r="J1371" t="s">
        <v>2349</v>
      </c>
      <c r="K1371" t="s">
        <v>21</v>
      </c>
      <c r="M1371" t="s">
        <v>7367</v>
      </c>
      <c r="N1371" t="s">
        <v>22</v>
      </c>
      <c r="O1371" t="s">
        <v>23</v>
      </c>
      <c r="P1371" t="s">
        <v>26</v>
      </c>
      <c r="Q1371" t="s">
        <v>2348</v>
      </c>
      <c r="R1371" s="13">
        <v>14</v>
      </c>
      <c r="S1371" s="13">
        <v>1</v>
      </c>
      <c r="T1371" s="21">
        <v>1</v>
      </c>
      <c r="V1371" t="s">
        <v>2154</v>
      </c>
      <c r="W1371" t="s">
        <v>17598</v>
      </c>
      <c r="X1371" s="20" t="str">
        <f>+IF(V1371="","-",CONCATENATE(V1371,"_",W1371))</f>
        <v>FINES_R03</v>
      </c>
      <c r="Y1371" s="59">
        <v>0.60435283184051514</v>
      </c>
      <c r="Z1371" t="s">
        <v>134</v>
      </c>
      <c r="AA1371" t="s">
        <v>2393</v>
      </c>
      <c r="AB1371" t="str">
        <f>+IF(W1371="","-",IF(W1371="UNICO","CENSO","MUESTRA"))</f>
        <v>MUESTRA</v>
      </c>
      <c r="AC1371" t="s">
        <v>2397</v>
      </c>
      <c r="AD1371" t="s">
        <v>7368</v>
      </c>
      <c r="AF1371">
        <f>+COUNTIF(Piloto!C:C,MARCO!A1371)</f>
        <v>0</v>
      </c>
    </row>
    <row r="1372" spans="1:32" x14ac:dyDescent="0.25">
      <c r="A1372" s="5" t="str">
        <f t="shared" si="21"/>
        <v>R 3 - D 692 - 453 - 1551</v>
      </c>
      <c r="B1372" s="23" t="s">
        <v>2347</v>
      </c>
      <c r="C1372" t="s">
        <v>1079</v>
      </c>
      <c r="D1372" t="s">
        <v>1077</v>
      </c>
      <c r="E1372" t="s">
        <v>1078</v>
      </c>
      <c r="F1372" t="s">
        <v>134</v>
      </c>
      <c r="G1372" t="s">
        <v>134</v>
      </c>
      <c r="H1372" t="s">
        <v>7485</v>
      </c>
      <c r="I1372" t="s">
        <v>20</v>
      </c>
      <c r="J1372" t="s">
        <v>2349</v>
      </c>
      <c r="K1372" t="s">
        <v>21</v>
      </c>
      <c r="M1372" t="s">
        <v>7486</v>
      </c>
      <c r="N1372" t="s">
        <v>22</v>
      </c>
      <c r="O1372" t="s">
        <v>23</v>
      </c>
      <c r="P1372" t="s">
        <v>26</v>
      </c>
      <c r="Q1372" t="s">
        <v>2348</v>
      </c>
      <c r="R1372" s="13">
        <v>17</v>
      </c>
      <c r="S1372" s="13">
        <v>1</v>
      </c>
      <c r="T1372" s="21">
        <v>1</v>
      </c>
      <c r="V1372" t="s">
        <v>2154</v>
      </c>
      <c r="W1372" t="s">
        <v>17598</v>
      </c>
      <c r="X1372" s="20" t="str">
        <f>+IF(V1372="","-",CONCATENATE(V1372,"_",W1372))</f>
        <v>FINES_R03</v>
      </c>
      <c r="Y1372" s="59">
        <v>0.60602760314941406</v>
      </c>
      <c r="Z1372" t="s">
        <v>134</v>
      </c>
      <c r="AA1372" t="s">
        <v>2393</v>
      </c>
      <c r="AB1372" t="str">
        <f>+IF(W1372="","-",IF(W1372="UNICO","CENSO","MUESTRA"))</f>
        <v>MUESTRA</v>
      </c>
      <c r="AC1372" t="s">
        <v>2398</v>
      </c>
      <c r="AD1372" t="s">
        <v>7487</v>
      </c>
      <c r="AF1372">
        <f>+COUNTIF(Piloto!C:C,MARCO!A1372)</f>
        <v>0</v>
      </c>
    </row>
    <row r="1373" spans="1:32" x14ac:dyDescent="0.25">
      <c r="A1373" s="5" t="str">
        <f t="shared" si="21"/>
        <v>R 3 - D 692 - 458 - 0319</v>
      </c>
      <c r="B1373" s="23" t="s">
        <v>2347</v>
      </c>
      <c r="C1373" t="s">
        <v>1079</v>
      </c>
      <c r="D1373" t="s">
        <v>1077</v>
      </c>
      <c r="E1373" t="s">
        <v>1078</v>
      </c>
      <c r="F1373" t="s">
        <v>134</v>
      </c>
      <c r="G1373" t="s">
        <v>134</v>
      </c>
      <c r="H1373" t="s">
        <v>7618</v>
      </c>
      <c r="I1373" t="s">
        <v>20</v>
      </c>
      <c r="J1373" t="s">
        <v>2349</v>
      </c>
      <c r="K1373" t="s">
        <v>21</v>
      </c>
      <c r="M1373" t="s">
        <v>18037</v>
      </c>
      <c r="N1373" t="s">
        <v>22</v>
      </c>
      <c r="O1373" t="s">
        <v>23</v>
      </c>
      <c r="P1373" t="s">
        <v>26</v>
      </c>
      <c r="Q1373" t="s">
        <v>2348</v>
      </c>
      <c r="R1373" s="13">
        <v>43</v>
      </c>
      <c r="S1373" s="13">
        <v>2</v>
      </c>
      <c r="T1373" s="21">
        <v>1</v>
      </c>
      <c r="V1373" t="s">
        <v>2154</v>
      </c>
      <c r="W1373" t="s">
        <v>17598</v>
      </c>
      <c r="X1373" s="20" t="str">
        <f>+IF(V1373="","-",CONCATENATE(V1373,"_",W1373))</f>
        <v>FINES_R03</v>
      </c>
      <c r="Y1373" s="59">
        <v>0.60892307758331299</v>
      </c>
      <c r="Z1373" t="s">
        <v>134</v>
      </c>
      <c r="AA1373" t="s">
        <v>2393</v>
      </c>
      <c r="AB1373" t="str">
        <f>+IF(W1373="","-",IF(W1373="UNICO","CENSO","MUESTRA"))</f>
        <v>MUESTRA</v>
      </c>
      <c r="AC1373" t="s">
        <v>2398</v>
      </c>
      <c r="AD1373" t="s">
        <v>7620</v>
      </c>
      <c r="AF1373">
        <f>+COUNTIF(Piloto!C:C,MARCO!A1373)</f>
        <v>0</v>
      </c>
    </row>
    <row r="1374" spans="1:32" x14ac:dyDescent="0.25">
      <c r="A1374" s="5" t="str">
        <f t="shared" si="21"/>
        <v>R 3 - D 691 - 470 - 3881</v>
      </c>
      <c r="B1374" s="23" t="s">
        <v>2347</v>
      </c>
      <c r="C1374" t="s">
        <v>1079</v>
      </c>
      <c r="D1374" t="s">
        <v>1077</v>
      </c>
      <c r="E1374" t="s">
        <v>1078</v>
      </c>
      <c r="F1374" t="s">
        <v>134</v>
      </c>
      <c r="G1374" t="s">
        <v>134</v>
      </c>
      <c r="H1374" t="s">
        <v>6932</v>
      </c>
      <c r="I1374" t="s">
        <v>20</v>
      </c>
      <c r="J1374" t="s">
        <v>2349</v>
      </c>
      <c r="K1374" t="s">
        <v>21</v>
      </c>
      <c r="M1374" t="s">
        <v>6933</v>
      </c>
      <c r="N1374" t="s">
        <v>22</v>
      </c>
      <c r="O1374" t="s">
        <v>23</v>
      </c>
      <c r="P1374" t="s">
        <v>26</v>
      </c>
      <c r="Q1374" t="s">
        <v>2348</v>
      </c>
      <c r="R1374" s="13">
        <v>47</v>
      </c>
      <c r="S1374" s="13">
        <v>2</v>
      </c>
      <c r="T1374" s="21">
        <v>1</v>
      </c>
      <c r="V1374" t="s">
        <v>2154</v>
      </c>
      <c r="W1374" t="s">
        <v>17598</v>
      </c>
      <c r="X1374" s="20" t="str">
        <f>+IF(V1374="","-",CONCATENATE(V1374,"_",W1374))</f>
        <v>FINES_R03</v>
      </c>
      <c r="Y1374" s="59">
        <v>0.61715918779373169</v>
      </c>
      <c r="Z1374" t="s">
        <v>134</v>
      </c>
      <c r="AA1374" t="s">
        <v>2393</v>
      </c>
      <c r="AB1374" t="str">
        <f>+IF(W1374="","-",IF(W1374="UNICO","CENSO","MUESTRA"))</f>
        <v>MUESTRA</v>
      </c>
      <c r="AC1374" t="s">
        <v>2397</v>
      </c>
      <c r="AD1374" t="s">
        <v>6934</v>
      </c>
      <c r="AF1374">
        <f>+COUNTIF(Piloto!C:C,MARCO!A1374)</f>
        <v>0</v>
      </c>
    </row>
    <row r="1375" spans="1:32" x14ac:dyDescent="0.25">
      <c r="A1375" s="5" t="str">
        <f t="shared" si="21"/>
        <v>R 3 - D 690 - 465 - 3205</v>
      </c>
      <c r="B1375" s="23" t="s">
        <v>2347</v>
      </c>
      <c r="C1375" t="s">
        <v>1079</v>
      </c>
      <c r="D1375" t="s">
        <v>1077</v>
      </c>
      <c r="E1375" t="s">
        <v>1078</v>
      </c>
      <c r="F1375" t="s">
        <v>134</v>
      </c>
      <c r="G1375" t="s">
        <v>134</v>
      </c>
      <c r="H1375" t="s">
        <v>6568</v>
      </c>
      <c r="I1375" t="s">
        <v>20</v>
      </c>
      <c r="J1375" t="s">
        <v>2349</v>
      </c>
      <c r="K1375" t="s">
        <v>21</v>
      </c>
      <c r="M1375" t="s">
        <v>6569</v>
      </c>
      <c r="N1375" t="s">
        <v>22</v>
      </c>
      <c r="O1375" t="s">
        <v>23</v>
      </c>
      <c r="P1375" t="s">
        <v>26</v>
      </c>
      <c r="Q1375" t="s">
        <v>2348</v>
      </c>
      <c r="R1375" s="13">
        <v>24</v>
      </c>
      <c r="S1375" s="13">
        <v>1</v>
      </c>
      <c r="T1375" s="21">
        <v>1</v>
      </c>
      <c r="V1375" t="s">
        <v>2154</v>
      </c>
      <c r="W1375" t="s">
        <v>17598</v>
      </c>
      <c r="X1375" s="20" t="str">
        <f>+IF(V1375="","-",CONCATENATE(V1375,"_",W1375))</f>
        <v>FINES_R03</v>
      </c>
      <c r="Y1375" s="59">
        <v>0.61873900890350342</v>
      </c>
      <c r="Z1375" t="s">
        <v>134</v>
      </c>
      <c r="AA1375" t="s">
        <v>2393</v>
      </c>
      <c r="AB1375" t="str">
        <f>+IF(W1375="","-",IF(W1375="UNICO","CENSO","MUESTRA"))</f>
        <v>MUESTRA</v>
      </c>
      <c r="AC1375" t="s">
        <v>2398</v>
      </c>
      <c r="AD1375" t="s">
        <v>6570</v>
      </c>
      <c r="AF1375">
        <f>+COUNTIF(Piloto!C:C,MARCO!A1375)</f>
        <v>0</v>
      </c>
    </row>
    <row r="1376" spans="1:32" x14ac:dyDescent="0.25">
      <c r="A1376" s="5" t="str">
        <f t="shared" si="21"/>
        <v>R 3 - D 692 - 464 - 1551</v>
      </c>
      <c r="B1376" s="23" t="s">
        <v>2347</v>
      </c>
      <c r="C1376" t="s">
        <v>1079</v>
      </c>
      <c r="D1376" t="s">
        <v>1077</v>
      </c>
      <c r="E1376" t="s">
        <v>1078</v>
      </c>
      <c r="F1376" t="s">
        <v>134</v>
      </c>
      <c r="G1376" t="s">
        <v>134</v>
      </c>
      <c r="H1376" t="s">
        <v>7573</v>
      </c>
      <c r="I1376" t="s">
        <v>20</v>
      </c>
      <c r="J1376" t="s">
        <v>2349</v>
      </c>
      <c r="K1376" t="s">
        <v>21</v>
      </c>
      <c r="M1376" t="s">
        <v>7486</v>
      </c>
      <c r="N1376" t="s">
        <v>22</v>
      </c>
      <c r="O1376" t="s">
        <v>23</v>
      </c>
      <c r="P1376" t="s">
        <v>26</v>
      </c>
      <c r="Q1376" t="s">
        <v>2348</v>
      </c>
      <c r="R1376" s="13">
        <v>50</v>
      </c>
      <c r="S1376" s="13">
        <v>3</v>
      </c>
      <c r="T1376" s="21">
        <v>1</v>
      </c>
      <c r="V1376" t="s">
        <v>2154</v>
      </c>
      <c r="W1376" t="s">
        <v>17598</v>
      </c>
      <c r="X1376" s="20" t="str">
        <f>+IF(V1376="","-",CONCATENATE(V1376,"_",W1376))</f>
        <v>FINES_R03</v>
      </c>
      <c r="Y1376" s="59">
        <v>0.62037789821624756</v>
      </c>
      <c r="Z1376" t="s">
        <v>134</v>
      </c>
      <c r="AA1376" t="s">
        <v>2393</v>
      </c>
      <c r="AB1376" t="str">
        <f>+IF(W1376="","-",IF(W1376="UNICO","CENSO","MUESTRA"))</f>
        <v>MUESTRA</v>
      </c>
      <c r="AC1376" t="s">
        <v>2397</v>
      </c>
      <c r="AD1376" t="s">
        <v>7487</v>
      </c>
      <c r="AF1376">
        <f>+COUNTIF(Piloto!C:C,MARCO!A1376)</f>
        <v>0</v>
      </c>
    </row>
    <row r="1377" spans="1:32" x14ac:dyDescent="0.25">
      <c r="A1377" s="5" t="str">
        <f t="shared" si="21"/>
        <v>R 3 - D 691 - 452 - 2998</v>
      </c>
      <c r="B1377" s="23" t="s">
        <v>2347</v>
      </c>
      <c r="C1377" t="s">
        <v>1079</v>
      </c>
      <c r="D1377" t="s">
        <v>1077</v>
      </c>
      <c r="E1377" t="s">
        <v>1078</v>
      </c>
      <c r="F1377" t="s">
        <v>134</v>
      </c>
      <c r="G1377" t="s">
        <v>134</v>
      </c>
      <c r="H1377" t="s">
        <v>6780</v>
      </c>
      <c r="I1377" t="s">
        <v>20</v>
      </c>
      <c r="J1377" t="s">
        <v>2349</v>
      </c>
      <c r="K1377" t="s">
        <v>21</v>
      </c>
      <c r="M1377" t="s">
        <v>6781</v>
      </c>
      <c r="N1377" t="s">
        <v>22</v>
      </c>
      <c r="O1377" t="s">
        <v>23</v>
      </c>
      <c r="P1377" t="s">
        <v>26</v>
      </c>
      <c r="Q1377" t="s">
        <v>2348</v>
      </c>
      <c r="R1377" s="13">
        <v>13</v>
      </c>
      <c r="S1377" s="13">
        <v>1</v>
      </c>
      <c r="T1377" s="21">
        <v>1</v>
      </c>
      <c r="V1377" t="s">
        <v>2154</v>
      </c>
      <c r="W1377" t="s">
        <v>17598</v>
      </c>
      <c r="X1377" s="20" t="str">
        <f>+IF(V1377="","-",CONCATENATE(V1377,"_",W1377))</f>
        <v>FINES_R03</v>
      </c>
      <c r="Y1377" s="59">
        <v>0.62083214521408081</v>
      </c>
      <c r="Z1377" t="s">
        <v>134</v>
      </c>
      <c r="AA1377" t="s">
        <v>2393</v>
      </c>
      <c r="AB1377" t="str">
        <f>+IF(W1377="","-",IF(W1377="UNICO","CENSO","MUESTRA"))</f>
        <v>MUESTRA</v>
      </c>
      <c r="AC1377" t="s">
        <v>2398</v>
      </c>
      <c r="AD1377" t="s">
        <v>6782</v>
      </c>
      <c r="AF1377">
        <f>+COUNTIF(Piloto!C:C,MARCO!A1377)</f>
        <v>0</v>
      </c>
    </row>
    <row r="1378" spans="1:32" x14ac:dyDescent="0.25">
      <c r="A1378" s="5" t="str">
        <f t="shared" si="21"/>
        <v>R 3 - D 691 - 460 - 3431</v>
      </c>
      <c r="B1378" s="23" t="s">
        <v>2347</v>
      </c>
      <c r="C1378" t="s">
        <v>1079</v>
      </c>
      <c r="D1378" t="s">
        <v>1077</v>
      </c>
      <c r="E1378" t="s">
        <v>1078</v>
      </c>
      <c r="F1378" t="s">
        <v>134</v>
      </c>
      <c r="G1378" t="s">
        <v>134</v>
      </c>
      <c r="H1378" t="s">
        <v>6875</v>
      </c>
      <c r="I1378" t="s">
        <v>20</v>
      </c>
      <c r="J1378" t="s">
        <v>2349</v>
      </c>
      <c r="K1378" t="s">
        <v>21</v>
      </c>
      <c r="M1378" t="s">
        <v>6876</v>
      </c>
      <c r="N1378" t="s">
        <v>22</v>
      </c>
      <c r="O1378" t="s">
        <v>23</v>
      </c>
      <c r="P1378" t="s">
        <v>26</v>
      </c>
      <c r="Q1378" t="s">
        <v>2348</v>
      </c>
      <c r="R1378" s="13">
        <v>15</v>
      </c>
      <c r="S1378" s="13">
        <v>1</v>
      </c>
      <c r="T1378" s="21">
        <v>1</v>
      </c>
      <c r="V1378" t="s">
        <v>2154</v>
      </c>
      <c r="W1378" t="s">
        <v>17598</v>
      </c>
      <c r="X1378" s="20" t="str">
        <f>+IF(V1378="","-",CONCATENATE(V1378,"_",W1378))</f>
        <v>FINES_R03</v>
      </c>
      <c r="Y1378" s="59">
        <v>0.62165939807891846</v>
      </c>
      <c r="Z1378" t="s">
        <v>134</v>
      </c>
      <c r="AA1378" t="s">
        <v>2393</v>
      </c>
      <c r="AB1378" t="str">
        <f>+IF(W1378="","-",IF(W1378="UNICO","CENSO","MUESTRA"))</f>
        <v>MUESTRA</v>
      </c>
      <c r="AC1378" t="s">
        <v>2398</v>
      </c>
      <c r="AD1378" t="s">
        <v>6877</v>
      </c>
      <c r="AF1378">
        <f>+COUNTIF(Piloto!C:C,MARCO!A1378)</f>
        <v>0</v>
      </c>
    </row>
    <row r="1379" spans="1:32" x14ac:dyDescent="0.25">
      <c r="A1379" s="5" t="str">
        <f t="shared" si="21"/>
        <v>R 3 - D 691 - 475 - 3419</v>
      </c>
      <c r="B1379" s="23" t="s">
        <v>2347</v>
      </c>
      <c r="C1379" t="s">
        <v>1079</v>
      </c>
      <c r="D1379" t="s">
        <v>1077</v>
      </c>
      <c r="E1379" t="s">
        <v>1078</v>
      </c>
      <c r="F1379" t="s">
        <v>134</v>
      </c>
      <c r="G1379" t="s">
        <v>134</v>
      </c>
      <c r="H1379" t="s">
        <v>6866</v>
      </c>
      <c r="I1379" t="s">
        <v>20</v>
      </c>
      <c r="J1379" t="s">
        <v>2349</v>
      </c>
      <c r="K1379" t="s">
        <v>21</v>
      </c>
      <c r="M1379" t="s">
        <v>6867</v>
      </c>
      <c r="N1379" t="s">
        <v>22</v>
      </c>
      <c r="O1379" t="s">
        <v>23</v>
      </c>
      <c r="P1379" t="s">
        <v>26</v>
      </c>
      <c r="Q1379" t="s">
        <v>2348</v>
      </c>
      <c r="R1379" s="13">
        <v>16</v>
      </c>
      <c r="S1379" s="13">
        <v>1</v>
      </c>
      <c r="T1379" s="21">
        <v>1</v>
      </c>
      <c r="V1379" t="s">
        <v>2154</v>
      </c>
      <c r="W1379" t="s">
        <v>17598</v>
      </c>
      <c r="X1379" s="20" t="str">
        <f>+IF(V1379="","-",CONCATENATE(V1379,"_",W1379))</f>
        <v>FINES_R03</v>
      </c>
      <c r="Y1379" s="59">
        <v>0.6220211386680603</v>
      </c>
      <c r="Z1379" t="s">
        <v>134</v>
      </c>
      <c r="AA1379" t="s">
        <v>2393</v>
      </c>
      <c r="AB1379" t="str">
        <f>+IF(W1379="","-",IF(W1379="UNICO","CENSO","MUESTRA"))</f>
        <v>MUESTRA</v>
      </c>
      <c r="AC1379" t="s">
        <v>2398</v>
      </c>
      <c r="AD1379" t="s">
        <v>6868</v>
      </c>
      <c r="AF1379">
        <f>+COUNTIF(Piloto!C:C,MARCO!A1379)</f>
        <v>0</v>
      </c>
    </row>
    <row r="1380" spans="1:32" x14ac:dyDescent="0.25">
      <c r="A1380" s="5" t="str">
        <f t="shared" si="21"/>
        <v>R 3 - D 691 - 463 - 1112</v>
      </c>
      <c r="B1380" s="23" t="s">
        <v>2347</v>
      </c>
      <c r="C1380" t="s">
        <v>1079</v>
      </c>
      <c r="D1380" t="s">
        <v>1077</v>
      </c>
      <c r="E1380" t="s">
        <v>1078</v>
      </c>
      <c r="F1380" t="s">
        <v>134</v>
      </c>
      <c r="G1380" t="s">
        <v>134</v>
      </c>
      <c r="H1380" t="s">
        <v>7141</v>
      </c>
      <c r="I1380" t="s">
        <v>20</v>
      </c>
      <c r="J1380" t="s">
        <v>2349</v>
      </c>
      <c r="K1380" t="s">
        <v>21</v>
      </c>
      <c r="M1380" t="s">
        <v>7142</v>
      </c>
      <c r="N1380" t="s">
        <v>22</v>
      </c>
      <c r="O1380" t="s">
        <v>23</v>
      </c>
      <c r="P1380" t="s">
        <v>26</v>
      </c>
      <c r="Q1380" t="s">
        <v>2348</v>
      </c>
      <c r="R1380" s="13">
        <v>23</v>
      </c>
      <c r="S1380" s="13">
        <v>1</v>
      </c>
      <c r="T1380" s="21">
        <v>1</v>
      </c>
      <c r="V1380" t="s">
        <v>2154</v>
      </c>
      <c r="W1380" t="s">
        <v>17598</v>
      </c>
      <c r="X1380" s="20" t="str">
        <f>+IF(V1380="","-",CONCATENATE(V1380,"_",W1380))</f>
        <v>FINES_R03</v>
      </c>
      <c r="Y1380" s="59">
        <v>0.62703537940979004</v>
      </c>
      <c r="Z1380" t="s">
        <v>134</v>
      </c>
      <c r="AA1380" t="s">
        <v>2393</v>
      </c>
      <c r="AB1380" t="str">
        <f>+IF(W1380="","-",IF(W1380="UNICO","CENSO","MUESTRA"))</f>
        <v>MUESTRA</v>
      </c>
      <c r="AC1380" t="s">
        <v>2398</v>
      </c>
      <c r="AD1380" t="s">
        <v>7143</v>
      </c>
      <c r="AF1380">
        <f>+COUNTIF(Piloto!C:C,MARCO!A1380)</f>
        <v>0</v>
      </c>
    </row>
    <row r="1381" spans="1:32" x14ac:dyDescent="0.25">
      <c r="A1381" s="5" t="str">
        <f t="shared" si="21"/>
        <v>R 3 - D 691 - 470 - 3123</v>
      </c>
      <c r="B1381" s="23" t="s">
        <v>2347</v>
      </c>
      <c r="C1381" t="s">
        <v>1079</v>
      </c>
      <c r="D1381" t="s">
        <v>1077</v>
      </c>
      <c r="E1381" t="s">
        <v>1078</v>
      </c>
      <c r="F1381" t="s">
        <v>134</v>
      </c>
      <c r="G1381" t="s">
        <v>134</v>
      </c>
      <c r="H1381" t="s">
        <v>7158</v>
      </c>
      <c r="I1381" t="s">
        <v>20</v>
      </c>
      <c r="J1381" t="s">
        <v>2349</v>
      </c>
      <c r="K1381" t="s">
        <v>21</v>
      </c>
      <c r="M1381" t="s">
        <v>18038</v>
      </c>
      <c r="N1381" t="s">
        <v>22</v>
      </c>
      <c r="O1381" t="s">
        <v>23</v>
      </c>
      <c r="P1381" t="s">
        <v>26</v>
      </c>
      <c r="Q1381" t="s">
        <v>2348</v>
      </c>
      <c r="R1381" s="13">
        <v>21</v>
      </c>
      <c r="S1381" s="13">
        <v>1</v>
      </c>
      <c r="T1381" s="21">
        <v>1</v>
      </c>
      <c r="V1381" t="s">
        <v>2154</v>
      </c>
      <c r="W1381" t="s">
        <v>17598</v>
      </c>
      <c r="X1381" s="20" t="str">
        <f>+IF(V1381="","-",CONCATENATE(V1381,"_",W1381))</f>
        <v>FINES_R03</v>
      </c>
      <c r="Y1381" s="59">
        <v>0.62703537940979004</v>
      </c>
      <c r="Z1381" t="s">
        <v>134</v>
      </c>
      <c r="AA1381" t="s">
        <v>2393</v>
      </c>
      <c r="AB1381" t="str">
        <f>+IF(W1381="","-",IF(W1381="UNICO","CENSO","MUESTRA"))</f>
        <v>MUESTRA</v>
      </c>
      <c r="AC1381" t="s">
        <v>2398</v>
      </c>
      <c r="AD1381" t="s">
        <v>7160</v>
      </c>
      <c r="AF1381">
        <f>+COUNTIF(Piloto!C:C,MARCO!A1381)</f>
        <v>0</v>
      </c>
    </row>
    <row r="1382" spans="1:32" x14ac:dyDescent="0.25">
      <c r="A1382" s="5" t="str">
        <f t="shared" si="21"/>
        <v>R 3 - D 692 - 481 - 0287</v>
      </c>
      <c r="B1382" s="23" t="s">
        <v>2347</v>
      </c>
      <c r="C1382" t="s">
        <v>1079</v>
      </c>
      <c r="D1382" t="s">
        <v>1077</v>
      </c>
      <c r="E1382" t="s">
        <v>1078</v>
      </c>
      <c r="F1382" t="s">
        <v>134</v>
      </c>
      <c r="G1382" t="s">
        <v>134</v>
      </c>
      <c r="H1382" t="s">
        <v>7203</v>
      </c>
      <c r="I1382" t="s">
        <v>20</v>
      </c>
      <c r="J1382" t="s">
        <v>2349</v>
      </c>
      <c r="K1382" t="s">
        <v>21</v>
      </c>
      <c r="M1382" t="s">
        <v>7204</v>
      </c>
      <c r="N1382" t="s">
        <v>22</v>
      </c>
      <c r="O1382" t="s">
        <v>23</v>
      </c>
      <c r="P1382" t="s">
        <v>26</v>
      </c>
      <c r="Q1382" t="s">
        <v>2348</v>
      </c>
      <c r="R1382" s="13">
        <v>51</v>
      </c>
      <c r="S1382" s="13">
        <v>2</v>
      </c>
      <c r="T1382" s="21">
        <v>1</v>
      </c>
      <c r="V1382" t="s">
        <v>2154</v>
      </c>
      <c r="W1382" t="s">
        <v>17598</v>
      </c>
      <c r="X1382" s="20" t="str">
        <f>+IF(V1382="","-",CONCATENATE(V1382,"_",W1382))</f>
        <v>FINES_R03</v>
      </c>
      <c r="Y1382" s="59">
        <v>0.63138562440872192</v>
      </c>
      <c r="Z1382" t="s">
        <v>134</v>
      </c>
      <c r="AA1382" t="s">
        <v>2393</v>
      </c>
      <c r="AB1382" t="str">
        <f>+IF(W1382="","-",IF(W1382="UNICO","CENSO","MUESTRA"))</f>
        <v>MUESTRA</v>
      </c>
      <c r="AC1382" t="s">
        <v>2397</v>
      </c>
      <c r="AD1382" t="s">
        <v>7205</v>
      </c>
      <c r="AF1382">
        <f>+COUNTIF(Piloto!C:C,MARCO!A1382)</f>
        <v>0</v>
      </c>
    </row>
    <row r="1383" spans="1:32" x14ac:dyDescent="0.25">
      <c r="A1383" s="5" t="str">
        <f t="shared" si="21"/>
        <v>R 3 - D 692 - 497 - 0287</v>
      </c>
      <c r="B1383" s="23" t="s">
        <v>2347</v>
      </c>
      <c r="C1383" t="s">
        <v>1079</v>
      </c>
      <c r="D1383" t="s">
        <v>1077</v>
      </c>
      <c r="E1383" t="s">
        <v>1078</v>
      </c>
      <c r="F1383" t="s">
        <v>134</v>
      </c>
      <c r="G1383" t="s">
        <v>134</v>
      </c>
      <c r="H1383" t="s">
        <v>7364</v>
      </c>
      <c r="I1383" t="s">
        <v>20</v>
      </c>
      <c r="J1383" t="s">
        <v>2349</v>
      </c>
      <c r="K1383" t="s">
        <v>21</v>
      </c>
      <c r="M1383" t="s">
        <v>7204</v>
      </c>
      <c r="N1383" t="s">
        <v>22</v>
      </c>
      <c r="O1383" t="s">
        <v>23</v>
      </c>
      <c r="P1383" t="s">
        <v>26</v>
      </c>
      <c r="Q1383" t="s">
        <v>2348</v>
      </c>
      <c r="R1383" s="13">
        <v>34</v>
      </c>
      <c r="S1383" s="13">
        <v>2</v>
      </c>
      <c r="T1383" s="21">
        <v>1</v>
      </c>
      <c r="V1383" t="s">
        <v>2154</v>
      </c>
      <c r="W1383" t="s">
        <v>17598</v>
      </c>
      <c r="X1383" s="20" t="str">
        <f>+IF(V1383="","-",CONCATENATE(V1383,"_",W1383))</f>
        <v>FINES_R03</v>
      </c>
      <c r="Y1383" s="59">
        <v>0.63138562440872192</v>
      </c>
      <c r="Z1383" t="s">
        <v>134</v>
      </c>
      <c r="AA1383" t="s">
        <v>2393</v>
      </c>
      <c r="AB1383" t="str">
        <f>+IF(W1383="","-",IF(W1383="UNICO","CENSO","MUESTRA"))</f>
        <v>MUESTRA</v>
      </c>
      <c r="AC1383" t="s">
        <v>2398</v>
      </c>
      <c r="AD1383" t="s">
        <v>7205</v>
      </c>
      <c r="AF1383">
        <f>+COUNTIF(Piloto!C:C,MARCO!A1383)</f>
        <v>0</v>
      </c>
    </row>
    <row r="1384" spans="1:32" x14ac:dyDescent="0.25">
      <c r="A1384" s="5" t="str">
        <f t="shared" si="21"/>
        <v>R 3 - D 691 - 463 - 3514</v>
      </c>
      <c r="B1384" s="23" t="s">
        <v>2347</v>
      </c>
      <c r="C1384" t="s">
        <v>1079</v>
      </c>
      <c r="D1384" t="s">
        <v>1077</v>
      </c>
      <c r="E1384" t="s">
        <v>1078</v>
      </c>
      <c r="F1384" t="s">
        <v>134</v>
      </c>
      <c r="G1384" t="s">
        <v>134</v>
      </c>
      <c r="H1384" t="s">
        <v>6952</v>
      </c>
      <c r="I1384" t="s">
        <v>20</v>
      </c>
      <c r="J1384" t="s">
        <v>2349</v>
      </c>
      <c r="K1384" t="s">
        <v>21</v>
      </c>
      <c r="M1384" t="s">
        <v>6829</v>
      </c>
      <c r="N1384" t="s">
        <v>22</v>
      </c>
      <c r="O1384" t="s">
        <v>23</v>
      </c>
      <c r="P1384" t="s">
        <v>26</v>
      </c>
      <c r="Q1384" t="s">
        <v>2348</v>
      </c>
      <c r="R1384" s="13">
        <v>32</v>
      </c>
      <c r="S1384" s="13">
        <v>1</v>
      </c>
      <c r="T1384" s="21">
        <v>1</v>
      </c>
      <c r="V1384" t="s">
        <v>2154</v>
      </c>
      <c r="W1384" t="s">
        <v>17598</v>
      </c>
      <c r="X1384" s="20" t="str">
        <f>+IF(V1384="","-",CONCATENATE(V1384,"_",W1384))</f>
        <v>FINES_R03</v>
      </c>
      <c r="Y1384" s="59">
        <v>0.64196443557739258</v>
      </c>
      <c r="Z1384" t="s">
        <v>134</v>
      </c>
      <c r="AA1384" t="s">
        <v>2393</v>
      </c>
      <c r="AB1384" t="str">
        <f>+IF(W1384="","-",IF(W1384="UNICO","CENSO","MUESTRA"))</f>
        <v>MUESTRA</v>
      </c>
      <c r="AC1384" t="s">
        <v>2397</v>
      </c>
      <c r="AD1384" t="s">
        <v>6830</v>
      </c>
      <c r="AF1384">
        <f>+COUNTIF(Piloto!C:C,MARCO!A1384)</f>
        <v>0</v>
      </c>
    </row>
    <row r="1385" spans="1:32" x14ac:dyDescent="0.25">
      <c r="A1385" s="5" t="str">
        <f t="shared" si="21"/>
        <v>R 3 - D 690 - 473 - 4436</v>
      </c>
      <c r="B1385" s="23" t="s">
        <v>2347</v>
      </c>
      <c r="C1385" t="s">
        <v>1079</v>
      </c>
      <c r="D1385" t="s">
        <v>1077</v>
      </c>
      <c r="E1385" t="s">
        <v>1078</v>
      </c>
      <c r="F1385" t="s">
        <v>134</v>
      </c>
      <c r="G1385" t="s">
        <v>134</v>
      </c>
      <c r="H1385" t="s">
        <v>6701</v>
      </c>
      <c r="I1385" t="s">
        <v>20</v>
      </c>
      <c r="J1385" t="s">
        <v>2349</v>
      </c>
      <c r="K1385" t="s">
        <v>21</v>
      </c>
      <c r="M1385" t="s">
        <v>6702</v>
      </c>
      <c r="N1385" t="s">
        <v>22</v>
      </c>
      <c r="O1385" t="s">
        <v>23</v>
      </c>
      <c r="P1385" t="s">
        <v>26</v>
      </c>
      <c r="Q1385" t="s">
        <v>2348</v>
      </c>
      <c r="R1385" s="13">
        <v>37</v>
      </c>
      <c r="S1385" s="13">
        <v>2</v>
      </c>
      <c r="T1385" s="21">
        <v>1</v>
      </c>
      <c r="V1385" t="s">
        <v>2154</v>
      </c>
      <c r="W1385" t="s">
        <v>17598</v>
      </c>
      <c r="X1385" s="20" t="str">
        <f>+IF(V1385="","-",CONCATENATE(V1385,"_",W1385))</f>
        <v>FINES_R03</v>
      </c>
      <c r="Y1385" s="59">
        <v>0.64739960432052612</v>
      </c>
      <c r="Z1385" t="s">
        <v>134</v>
      </c>
      <c r="AA1385" t="s">
        <v>2393</v>
      </c>
      <c r="AB1385" t="str">
        <f>+IF(W1385="","-",IF(W1385="UNICO","CENSO","MUESTRA"))</f>
        <v>MUESTRA</v>
      </c>
      <c r="AC1385" t="s">
        <v>2397</v>
      </c>
      <c r="AD1385" t="s">
        <v>6703</v>
      </c>
      <c r="AF1385">
        <f>+COUNTIF(Piloto!C:C,MARCO!A1385)</f>
        <v>0</v>
      </c>
    </row>
    <row r="1386" spans="1:32" x14ac:dyDescent="0.25">
      <c r="A1386" s="5" t="str">
        <f t="shared" si="21"/>
        <v>R 3 - D 692 - 459 - 4420</v>
      </c>
      <c r="B1386" s="23" t="s">
        <v>2347</v>
      </c>
      <c r="C1386" t="s">
        <v>1079</v>
      </c>
      <c r="D1386" t="s">
        <v>1077</v>
      </c>
      <c r="E1386" t="s">
        <v>1078</v>
      </c>
      <c r="F1386" t="s">
        <v>134</v>
      </c>
      <c r="G1386" t="s">
        <v>134</v>
      </c>
      <c r="H1386" t="s">
        <v>12201</v>
      </c>
      <c r="I1386" t="s">
        <v>20</v>
      </c>
      <c r="J1386" t="s">
        <v>2349</v>
      </c>
      <c r="K1386" t="s">
        <v>21</v>
      </c>
      <c r="M1386" t="s">
        <v>12202</v>
      </c>
      <c r="N1386" t="s">
        <v>22</v>
      </c>
      <c r="O1386" t="s">
        <v>23</v>
      </c>
      <c r="P1386" t="s">
        <v>26</v>
      </c>
      <c r="Q1386" t="s">
        <v>2348</v>
      </c>
      <c r="R1386" s="13">
        <v>28</v>
      </c>
      <c r="S1386" s="13">
        <v>1</v>
      </c>
      <c r="T1386" s="21">
        <v>1</v>
      </c>
      <c r="V1386" t="s">
        <v>2154</v>
      </c>
      <c r="W1386" t="s">
        <v>17598</v>
      </c>
      <c r="X1386" s="20" t="str">
        <f>+IF(V1386="","-",CONCATENATE(V1386,"_",W1386))</f>
        <v>FINES_R03</v>
      </c>
      <c r="Y1386" s="59">
        <v>0.64893466234207153</v>
      </c>
      <c r="Z1386" t="s">
        <v>134</v>
      </c>
      <c r="AA1386" t="s">
        <v>2393</v>
      </c>
      <c r="AB1386" t="str">
        <f>+IF(W1386="","-",IF(W1386="UNICO","CENSO","MUESTRA"))</f>
        <v>MUESTRA</v>
      </c>
      <c r="AC1386" t="s">
        <v>2398</v>
      </c>
      <c r="AD1386" t="s">
        <v>12203</v>
      </c>
      <c r="AF1386">
        <f>+COUNTIF(Piloto!C:C,MARCO!A1386)</f>
        <v>0</v>
      </c>
    </row>
    <row r="1387" spans="1:32" x14ac:dyDescent="0.25">
      <c r="A1387" s="5" t="str">
        <f t="shared" si="21"/>
        <v>R 3 - D 692 - 487 - 1758</v>
      </c>
      <c r="B1387" s="23" t="s">
        <v>2347</v>
      </c>
      <c r="C1387" t="s">
        <v>1079</v>
      </c>
      <c r="D1387" t="s">
        <v>1077</v>
      </c>
      <c r="E1387" t="s">
        <v>1078</v>
      </c>
      <c r="F1387" t="s">
        <v>134</v>
      </c>
      <c r="G1387" t="s">
        <v>134</v>
      </c>
      <c r="H1387" t="s">
        <v>7338</v>
      </c>
      <c r="I1387" t="s">
        <v>20</v>
      </c>
      <c r="J1387" t="s">
        <v>2349</v>
      </c>
      <c r="K1387" t="s">
        <v>21</v>
      </c>
      <c r="M1387" t="s">
        <v>7339</v>
      </c>
      <c r="N1387" t="s">
        <v>22</v>
      </c>
      <c r="O1387" t="s">
        <v>23</v>
      </c>
      <c r="P1387" t="s">
        <v>26</v>
      </c>
      <c r="Q1387" t="s">
        <v>2348</v>
      </c>
      <c r="R1387" s="13">
        <v>56</v>
      </c>
      <c r="S1387" s="13">
        <v>3</v>
      </c>
      <c r="T1387" s="21">
        <v>1</v>
      </c>
      <c r="V1387" t="s">
        <v>2154</v>
      </c>
      <c r="W1387" t="s">
        <v>17598</v>
      </c>
      <c r="X1387" s="20" t="str">
        <f>+IF(V1387="","-",CONCATENATE(V1387,"_",W1387))</f>
        <v>FINES_R03</v>
      </c>
      <c r="Y1387" s="59">
        <v>0.65048313140869141</v>
      </c>
      <c r="Z1387" t="s">
        <v>134</v>
      </c>
      <c r="AA1387" t="s">
        <v>2393</v>
      </c>
      <c r="AB1387" t="str">
        <f>+IF(W1387="","-",IF(W1387="UNICO","CENSO","MUESTRA"))</f>
        <v>MUESTRA</v>
      </c>
      <c r="AC1387" t="s">
        <v>2398</v>
      </c>
      <c r="AD1387" t="s">
        <v>7340</v>
      </c>
      <c r="AF1387">
        <f>+COUNTIF(Piloto!C:C,MARCO!A1387)</f>
        <v>0</v>
      </c>
    </row>
    <row r="1388" spans="1:32" x14ac:dyDescent="0.25">
      <c r="A1388" s="5" t="str">
        <f t="shared" si="21"/>
        <v>R 3 - D 691 - 470 - 3240</v>
      </c>
      <c r="B1388" s="23" t="s">
        <v>2347</v>
      </c>
      <c r="C1388" t="s">
        <v>1079</v>
      </c>
      <c r="D1388" t="s">
        <v>1077</v>
      </c>
      <c r="E1388" t="s">
        <v>1078</v>
      </c>
      <c r="F1388" t="s">
        <v>134</v>
      </c>
      <c r="G1388" t="s">
        <v>134</v>
      </c>
      <c r="H1388" t="s">
        <v>6999</v>
      </c>
      <c r="I1388" t="s">
        <v>20</v>
      </c>
      <c r="J1388" t="s">
        <v>2349</v>
      </c>
      <c r="K1388" t="s">
        <v>21</v>
      </c>
      <c r="M1388" t="s">
        <v>6988</v>
      </c>
      <c r="N1388" t="s">
        <v>22</v>
      </c>
      <c r="O1388" t="s">
        <v>23</v>
      </c>
      <c r="P1388" t="s">
        <v>26</v>
      </c>
      <c r="Q1388" t="s">
        <v>2348</v>
      </c>
      <c r="R1388" s="13">
        <v>28</v>
      </c>
      <c r="S1388" s="13">
        <v>1</v>
      </c>
      <c r="T1388" s="21">
        <v>1</v>
      </c>
      <c r="V1388" t="s">
        <v>2154</v>
      </c>
      <c r="W1388" t="s">
        <v>17598</v>
      </c>
      <c r="X1388" s="20" t="str">
        <f>+IF(V1388="","-",CONCATENATE(V1388,"_",W1388))</f>
        <v>FINES_R03</v>
      </c>
      <c r="Y1388" s="59">
        <v>0.65162986516952515</v>
      </c>
      <c r="Z1388" t="s">
        <v>134</v>
      </c>
      <c r="AA1388" t="s">
        <v>2393</v>
      </c>
      <c r="AB1388" t="str">
        <f>+IF(W1388="","-",IF(W1388="UNICO","CENSO","MUESTRA"))</f>
        <v>MUESTRA</v>
      </c>
      <c r="AC1388" t="s">
        <v>2398</v>
      </c>
      <c r="AD1388" t="s">
        <v>7000</v>
      </c>
      <c r="AF1388">
        <f>+COUNTIF(Piloto!C:C,MARCO!A1388)</f>
        <v>0</v>
      </c>
    </row>
    <row r="1389" spans="1:32" x14ac:dyDescent="0.25">
      <c r="A1389" s="5" t="str">
        <f t="shared" si="21"/>
        <v>R 3 - D 692 - 459 - 3707</v>
      </c>
      <c r="B1389" s="23" t="s">
        <v>2347</v>
      </c>
      <c r="C1389" t="s">
        <v>1079</v>
      </c>
      <c r="D1389" t="s">
        <v>1077</v>
      </c>
      <c r="E1389" t="s">
        <v>1078</v>
      </c>
      <c r="F1389" t="s">
        <v>134</v>
      </c>
      <c r="G1389" t="s">
        <v>134</v>
      </c>
      <c r="H1389" t="s">
        <v>7412</v>
      </c>
      <c r="I1389" t="s">
        <v>20</v>
      </c>
      <c r="J1389" t="s">
        <v>2349</v>
      </c>
      <c r="K1389" t="s">
        <v>21</v>
      </c>
      <c r="M1389" t="s">
        <v>7413</v>
      </c>
      <c r="N1389" t="s">
        <v>22</v>
      </c>
      <c r="O1389" t="s">
        <v>23</v>
      </c>
      <c r="P1389" t="s">
        <v>26</v>
      </c>
      <c r="Q1389" t="s">
        <v>2348</v>
      </c>
      <c r="R1389" s="13">
        <v>37</v>
      </c>
      <c r="S1389" s="13">
        <v>2</v>
      </c>
      <c r="T1389" s="21">
        <v>1</v>
      </c>
      <c r="V1389" t="s">
        <v>2154</v>
      </c>
      <c r="W1389" t="s">
        <v>17598</v>
      </c>
      <c r="X1389" s="20" t="str">
        <f>+IF(V1389="","-",CONCATENATE(V1389,"_",W1389))</f>
        <v>FINES_R03</v>
      </c>
      <c r="Y1389" s="59">
        <v>0.65527814626693726</v>
      </c>
      <c r="Z1389" t="s">
        <v>134</v>
      </c>
      <c r="AA1389" t="s">
        <v>2393</v>
      </c>
      <c r="AB1389" t="str">
        <f>+IF(W1389="","-",IF(W1389="UNICO","CENSO","MUESTRA"))</f>
        <v>MUESTRA</v>
      </c>
      <c r="AC1389" t="s">
        <v>2397</v>
      </c>
      <c r="AD1389" t="s">
        <v>7414</v>
      </c>
      <c r="AF1389">
        <f>+COUNTIF(Piloto!C:C,MARCO!A1389)</f>
        <v>0</v>
      </c>
    </row>
    <row r="1390" spans="1:32" x14ac:dyDescent="0.25">
      <c r="A1390" s="5" t="str">
        <f t="shared" si="21"/>
        <v>R 3 - D 691 - 463 - 3908</v>
      </c>
      <c r="B1390" s="23" t="s">
        <v>2347</v>
      </c>
      <c r="C1390" t="s">
        <v>1079</v>
      </c>
      <c r="D1390" t="s">
        <v>1077</v>
      </c>
      <c r="E1390" t="s">
        <v>1078</v>
      </c>
      <c r="F1390" t="s">
        <v>134</v>
      </c>
      <c r="G1390" t="s">
        <v>134</v>
      </c>
      <c r="H1390" t="s">
        <v>6938</v>
      </c>
      <c r="I1390" t="s">
        <v>20</v>
      </c>
      <c r="J1390" t="s">
        <v>2349</v>
      </c>
      <c r="K1390" t="s">
        <v>21</v>
      </c>
      <c r="M1390" t="s">
        <v>6939</v>
      </c>
      <c r="N1390" t="s">
        <v>22</v>
      </c>
      <c r="O1390" t="s">
        <v>23</v>
      </c>
      <c r="P1390" t="s">
        <v>26</v>
      </c>
      <c r="Q1390" t="s">
        <v>2348</v>
      </c>
      <c r="R1390" s="13">
        <v>19</v>
      </c>
      <c r="S1390" s="13">
        <v>1</v>
      </c>
      <c r="T1390" s="21">
        <v>1</v>
      </c>
      <c r="V1390" t="s">
        <v>2154</v>
      </c>
      <c r="W1390" t="s">
        <v>17598</v>
      </c>
      <c r="X1390" s="20" t="str">
        <f>+IF(V1390="","-",CONCATENATE(V1390,"_",W1390))</f>
        <v>FINES_R03</v>
      </c>
      <c r="Y1390" s="59">
        <v>0.6565747857093811</v>
      </c>
      <c r="Z1390" t="s">
        <v>134</v>
      </c>
      <c r="AA1390" t="s">
        <v>2393</v>
      </c>
      <c r="AB1390" t="str">
        <f>+IF(W1390="","-",IF(W1390="UNICO","CENSO","MUESTRA"))</f>
        <v>MUESTRA</v>
      </c>
      <c r="AC1390" t="s">
        <v>2397</v>
      </c>
      <c r="AD1390" t="s">
        <v>6940</v>
      </c>
      <c r="AF1390">
        <f>+COUNTIF(Piloto!C:C,MARCO!A1390)</f>
        <v>0</v>
      </c>
    </row>
    <row r="1391" spans="1:32" x14ac:dyDescent="0.25">
      <c r="A1391" s="5" t="str">
        <f t="shared" si="21"/>
        <v>R 3 - D 691 - 460 - 4368</v>
      </c>
      <c r="B1391" s="23" t="s">
        <v>2347</v>
      </c>
      <c r="C1391" t="s">
        <v>1079</v>
      </c>
      <c r="D1391" t="s">
        <v>1077</v>
      </c>
      <c r="E1391" t="s">
        <v>1078</v>
      </c>
      <c r="F1391" t="s">
        <v>134</v>
      </c>
      <c r="G1391" t="s">
        <v>134</v>
      </c>
      <c r="H1391" t="s">
        <v>7093</v>
      </c>
      <c r="I1391" t="s">
        <v>20</v>
      </c>
      <c r="J1391" t="s">
        <v>2349</v>
      </c>
      <c r="K1391" t="s">
        <v>21</v>
      </c>
      <c r="M1391" t="s">
        <v>7042</v>
      </c>
      <c r="N1391" t="s">
        <v>22</v>
      </c>
      <c r="O1391" t="s">
        <v>23</v>
      </c>
      <c r="P1391" t="s">
        <v>26</v>
      </c>
      <c r="Q1391" t="s">
        <v>2348</v>
      </c>
      <c r="R1391" s="13">
        <v>33</v>
      </c>
      <c r="S1391" s="13">
        <v>2</v>
      </c>
      <c r="T1391" s="21">
        <v>1</v>
      </c>
      <c r="V1391" t="s">
        <v>2154</v>
      </c>
      <c r="W1391" t="s">
        <v>17598</v>
      </c>
      <c r="X1391" s="20" t="str">
        <f>+IF(V1391="","-",CONCATENATE(V1391,"_",W1391))</f>
        <v>FINES_R03</v>
      </c>
      <c r="Y1391" s="59">
        <v>0.66047054529190063</v>
      </c>
      <c r="Z1391" t="s">
        <v>134</v>
      </c>
      <c r="AA1391" t="s">
        <v>2393</v>
      </c>
      <c r="AB1391" t="str">
        <f>+IF(W1391="","-",IF(W1391="UNICO","CENSO","MUESTRA"))</f>
        <v>MUESTRA</v>
      </c>
      <c r="AC1391" t="s">
        <v>2398</v>
      </c>
      <c r="AD1391" t="s">
        <v>7094</v>
      </c>
      <c r="AF1391">
        <f>+COUNTIF(Piloto!C:C,MARCO!A1391)</f>
        <v>0</v>
      </c>
    </row>
    <row r="1392" spans="1:32" x14ac:dyDescent="0.25">
      <c r="A1392" s="5" t="str">
        <f t="shared" si="21"/>
        <v>R 3 - D 691 - 456 - 4173</v>
      </c>
      <c r="B1392" s="23" t="s">
        <v>2347</v>
      </c>
      <c r="C1392" t="s">
        <v>1079</v>
      </c>
      <c r="D1392" t="s">
        <v>1077</v>
      </c>
      <c r="E1392" t="s">
        <v>1078</v>
      </c>
      <c r="F1392" t="s">
        <v>134</v>
      </c>
      <c r="G1392" t="s">
        <v>134</v>
      </c>
      <c r="H1392" t="s">
        <v>6757</v>
      </c>
      <c r="I1392" t="s">
        <v>20</v>
      </c>
      <c r="J1392" t="s">
        <v>2349</v>
      </c>
      <c r="K1392" t="s">
        <v>21</v>
      </c>
      <c r="M1392" t="s">
        <v>6758</v>
      </c>
      <c r="N1392" t="s">
        <v>22</v>
      </c>
      <c r="O1392" t="s">
        <v>23</v>
      </c>
      <c r="P1392" t="s">
        <v>26</v>
      </c>
      <c r="Q1392" t="s">
        <v>2348</v>
      </c>
      <c r="R1392" s="13">
        <v>41</v>
      </c>
      <c r="S1392" s="13">
        <v>2</v>
      </c>
      <c r="T1392" s="21">
        <v>1</v>
      </c>
      <c r="V1392" t="s">
        <v>2154</v>
      </c>
      <c r="W1392" t="s">
        <v>17598</v>
      </c>
      <c r="X1392" s="20" t="str">
        <f>+IF(V1392="","-",CONCATENATE(V1392,"_",W1392))</f>
        <v>FINES_R03</v>
      </c>
      <c r="Y1392" s="59">
        <v>0.66189521551132202</v>
      </c>
      <c r="Z1392" t="s">
        <v>134</v>
      </c>
      <c r="AA1392" t="s">
        <v>2393</v>
      </c>
      <c r="AB1392" t="str">
        <f>+IF(W1392="","-",IF(W1392="UNICO","CENSO","MUESTRA"))</f>
        <v>MUESTRA</v>
      </c>
      <c r="AC1392" t="s">
        <v>2398</v>
      </c>
      <c r="AD1392" t="s">
        <v>6759</v>
      </c>
      <c r="AF1392">
        <f>+COUNTIF(Piloto!C:C,MARCO!A1392)</f>
        <v>0</v>
      </c>
    </row>
    <row r="1393" spans="1:32" x14ac:dyDescent="0.25">
      <c r="A1393" s="5" t="str">
        <f t="shared" si="21"/>
        <v>R 3 - D 692 - 487 - 1457</v>
      </c>
      <c r="B1393" s="23" t="s">
        <v>2347</v>
      </c>
      <c r="C1393" t="s">
        <v>1079</v>
      </c>
      <c r="D1393" t="s">
        <v>1077</v>
      </c>
      <c r="E1393" t="s">
        <v>1078</v>
      </c>
      <c r="F1393" t="s">
        <v>134</v>
      </c>
      <c r="G1393" t="s">
        <v>134</v>
      </c>
      <c r="H1393" t="s">
        <v>12226</v>
      </c>
      <c r="I1393" t="s">
        <v>20</v>
      </c>
      <c r="J1393" t="s">
        <v>2349</v>
      </c>
      <c r="K1393" t="s">
        <v>21</v>
      </c>
      <c r="M1393" t="s">
        <v>12227</v>
      </c>
      <c r="N1393" t="s">
        <v>22</v>
      </c>
      <c r="O1393" t="s">
        <v>23</v>
      </c>
      <c r="P1393" t="s">
        <v>26</v>
      </c>
      <c r="Q1393" t="s">
        <v>2348</v>
      </c>
      <c r="R1393" s="13">
        <v>26</v>
      </c>
      <c r="S1393" s="13">
        <v>1</v>
      </c>
      <c r="T1393" s="21">
        <v>1</v>
      </c>
      <c r="V1393" t="s">
        <v>2154</v>
      </c>
      <c r="W1393" t="s">
        <v>17598</v>
      </c>
      <c r="X1393" s="20" t="str">
        <f>+IF(V1393="","-",CONCATENATE(V1393,"_",W1393))</f>
        <v>FINES_R03</v>
      </c>
      <c r="Y1393" s="59">
        <v>0.6621662974357605</v>
      </c>
      <c r="Z1393" t="s">
        <v>134</v>
      </c>
      <c r="AA1393" t="s">
        <v>2393</v>
      </c>
      <c r="AB1393" t="str">
        <f>+IF(W1393="","-",IF(W1393="UNICO","CENSO","MUESTRA"))</f>
        <v>MUESTRA</v>
      </c>
      <c r="AC1393" t="s">
        <v>2398</v>
      </c>
      <c r="AD1393" t="s">
        <v>12228</v>
      </c>
      <c r="AF1393">
        <f>+COUNTIF(Piloto!C:C,MARCO!A1393)</f>
        <v>0</v>
      </c>
    </row>
    <row r="1394" spans="1:32" x14ac:dyDescent="0.25">
      <c r="A1394" s="5" t="str">
        <f t="shared" si="21"/>
        <v>R 3 - D 691 - 477 - 0889</v>
      </c>
      <c r="B1394" s="23" t="s">
        <v>2347</v>
      </c>
      <c r="C1394" t="s">
        <v>1079</v>
      </c>
      <c r="D1394" t="s">
        <v>1077</v>
      </c>
      <c r="E1394" t="s">
        <v>1078</v>
      </c>
      <c r="F1394" t="s">
        <v>134</v>
      </c>
      <c r="G1394" t="s">
        <v>134</v>
      </c>
      <c r="H1394" t="s">
        <v>6737</v>
      </c>
      <c r="I1394" t="s">
        <v>20</v>
      </c>
      <c r="J1394" t="s">
        <v>2349</v>
      </c>
      <c r="K1394" t="s">
        <v>21</v>
      </c>
      <c r="M1394" t="s">
        <v>6738</v>
      </c>
      <c r="N1394" t="s">
        <v>22</v>
      </c>
      <c r="O1394" t="s">
        <v>23</v>
      </c>
      <c r="P1394" t="s">
        <v>26</v>
      </c>
      <c r="Q1394" t="s">
        <v>2348</v>
      </c>
      <c r="R1394" s="13">
        <v>44</v>
      </c>
      <c r="S1394" s="13">
        <v>2</v>
      </c>
      <c r="T1394" s="21">
        <v>1</v>
      </c>
      <c r="V1394" t="s">
        <v>2154</v>
      </c>
      <c r="W1394" t="s">
        <v>17598</v>
      </c>
      <c r="X1394" s="20" t="str">
        <f>+IF(V1394="","-",CONCATENATE(V1394,"_",W1394))</f>
        <v>FINES_R03</v>
      </c>
      <c r="Y1394" s="59">
        <v>0.66284048557281494</v>
      </c>
      <c r="Z1394" t="s">
        <v>134</v>
      </c>
      <c r="AA1394" t="s">
        <v>2393</v>
      </c>
      <c r="AB1394" t="str">
        <f>+IF(W1394="","-",IF(W1394="UNICO","CENSO","MUESTRA"))</f>
        <v>MUESTRA</v>
      </c>
      <c r="AC1394" t="s">
        <v>2398</v>
      </c>
      <c r="AD1394" t="s">
        <v>6739</v>
      </c>
      <c r="AF1394">
        <f>+COUNTIF(Piloto!C:C,MARCO!A1394)</f>
        <v>0</v>
      </c>
    </row>
    <row r="1395" spans="1:32" x14ac:dyDescent="0.25">
      <c r="A1395" s="5" t="str">
        <f t="shared" si="21"/>
        <v>R 3 - D 691 - 477 - 1200</v>
      </c>
      <c r="B1395" s="23" t="s">
        <v>2347</v>
      </c>
      <c r="C1395" t="s">
        <v>1079</v>
      </c>
      <c r="D1395" t="s">
        <v>1077</v>
      </c>
      <c r="E1395" t="s">
        <v>1078</v>
      </c>
      <c r="F1395" t="s">
        <v>134</v>
      </c>
      <c r="G1395" t="s">
        <v>134</v>
      </c>
      <c r="H1395" t="s">
        <v>6847</v>
      </c>
      <c r="I1395" t="s">
        <v>20</v>
      </c>
      <c r="J1395" t="s">
        <v>2349</v>
      </c>
      <c r="K1395" t="s">
        <v>21</v>
      </c>
      <c r="M1395" t="s">
        <v>6848</v>
      </c>
      <c r="N1395" t="s">
        <v>22</v>
      </c>
      <c r="O1395" t="s">
        <v>23</v>
      </c>
      <c r="P1395" t="s">
        <v>26</v>
      </c>
      <c r="Q1395" t="s">
        <v>2348</v>
      </c>
      <c r="R1395" s="13">
        <v>23</v>
      </c>
      <c r="S1395" s="13">
        <v>1</v>
      </c>
      <c r="T1395" s="21">
        <v>1</v>
      </c>
      <c r="V1395" t="s">
        <v>2154</v>
      </c>
      <c r="W1395" t="s">
        <v>17598</v>
      </c>
      <c r="X1395" s="20" t="str">
        <f>+IF(V1395="","-",CONCATENATE(V1395,"_",W1395))</f>
        <v>FINES_R03</v>
      </c>
      <c r="Y1395" s="59">
        <v>0.66284048557281494</v>
      </c>
      <c r="Z1395" t="s">
        <v>134</v>
      </c>
      <c r="AA1395" t="s">
        <v>2393</v>
      </c>
      <c r="AB1395" t="str">
        <f>+IF(W1395="","-",IF(W1395="UNICO","CENSO","MUESTRA"))</f>
        <v>MUESTRA</v>
      </c>
      <c r="AC1395" t="s">
        <v>2397</v>
      </c>
      <c r="AD1395" t="s">
        <v>6739</v>
      </c>
      <c r="AF1395">
        <f>+COUNTIF(Piloto!C:C,MARCO!A1395)</f>
        <v>0</v>
      </c>
    </row>
    <row r="1396" spans="1:32" x14ac:dyDescent="0.25">
      <c r="A1396" s="5" t="str">
        <f t="shared" si="21"/>
        <v>R 3 - D 692 - 486 - 3892</v>
      </c>
      <c r="B1396" s="23" t="s">
        <v>2347</v>
      </c>
      <c r="C1396" t="s">
        <v>1079</v>
      </c>
      <c r="D1396" t="s">
        <v>1077</v>
      </c>
      <c r="E1396" t="s">
        <v>1078</v>
      </c>
      <c r="F1396" t="s">
        <v>134</v>
      </c>
      <c r="G1396" t="s">
        <v>134</v>
      </c>
      <c r="H1396" t="s">
        <v>7437</v>
      </c>
      <c r="I1396" t="s">
        <v>20</v>
      </c>
      <c r="J1396" t="s">
        <v>2349</v>
      </c>
      <c r="K1396" t="s">
        <v>21</v>
      </c>
      <c r="M1396" t="s">
        <v>7438</v>
      </c>
      <c r="N1396" t="s">
        <v>22</v>
      </c>
      <c r="O1396" t="s">
        <v>23</v>
      </c>
      <c r="P1396" t="s">
        <v>26</v>
      </c>
      <c r="Q1396" t="s">
        <v>2348</v>
      </c>
      <c r="R1396" s="13">
        <v>40</v>
      </c>
      <c r="S1396" s="13">
        <v>2</v>
      </c>
      <c r="T1396" s="21">
        <v>1</v>
      </c>
      <c r="V1396" t="s">
        <v>2154</v>
      </c>
      <c r="W1396" t="s">
        <v>17598</v>
      </c>
      <c r="X1396" s="20" t="str">
        <f>+IF(V1396="","-",CONCATENATE(V1396,"_",W1396))</f>
        <v>FINES_R03</v>
      </c>
      <c r="Y1396" s="59">
        <v>0.66537457704544067</v>
      </c>
      <c r="Z1396" t="s">
        <v>134</v>
      </c>
      <c r="AA1396" t="s">
        <v>2393</v>
      </c>
      <c r="AB1396" t="str">
        <f>+IF(W1396="","-",IF(W1396="UNICO","CENSO","MUESTRA"))</f>
        <v>MUESTRA</v>
      </c>
      <c r="AC1396" t="s">
        <v>2397</v>
      </c>
      <c r="AD1396" t="s">
        <v>7439</v>
      </c>
      <c r="AF1396">
        <f>+COUNTIF(Piloto!C:C,MARCO!A1396)</f>
        <v>0</v>
      </c>
    </row>
    <row r="1397" spans="1:32" x14ac:dyDescent="0.25">
      <c r="A1397" s="5" t="str">
        <f t="shared" si="21"/>
        <v>R 3 - D 691 - 460 - 0828</v>
      </c>
      <c r="B1397" s="23" t="s">
        <v>2347</v>
      </c>
      <c r="C1397" t="s">
        <v>1079</v>
      </c>
      <c r="D1397" t="s">
        <v>1077</v>
      </c>
      <c r="E1397" t="s">
        <v>1078</v>
      </c>
      <c r="F1397" t="s">
        <v>134</v>
      </c>
      <c r="G1397" t="s">
        <v>134</v>
      </c>
      <c r="H1397" t="s">
        <v>6788</v>
      </c>
      <c r="I1397" t="s">
        <v>20</v>
      </c>
      <c r="J1397" t="s">
        <v>2349</v>
      </c>
      <c r="K1397" t="s">
        <v>21</v>
      </c>
      <c r="M1397" t="s">
        <v>6789</v>
      </c>
      <c r="N1397" t="s">
        <v>22</v>
      </c>
      <c r="O1397" t="s">
        <v>23</v>
      </c>
      <c r="P1397" t="s">
        <v>26</v>
      </c>
      <c r="Q1397" t="s">
        <v>2348</v>
      </c>
      <c r="R1397" s="13">
        <v>38</v>
      </c>
      <c r="S1397" s="13">
        <v>2</v>
      </c>
      <c r="T1397" s="21">
        <v>1</v>
      </c>
      <c r="V1397" t="s">
        <v>2154</v>
      </c>
      <c r="W1397" t="s">
        <v>17598</v>
      </c>
      <c r="X1397" s="20" t="str">
        <f>+IF(V1397="","-",CONCATENATE(V1397,"_",W1397))</f>
        <v>FINES_R03</v>
      </c>
      <c r="Y1397" s="59">
        <v>0.67495232820510864</v>
      </c>
      <c r="Z1397" t="s">
        <v>134</v>
      </c>
      <c r="AA1397" t="s">
        <v>2393</v>
      </c>
      <c r="AB1397" t="str">
        <f>+IF(W1397="","-",IF(W1397="UNICO","CENSO","MUESTRA"))</f>
        <v>MUESTRA</v>
      </c>
      <c r="AC1397" t="s">
        <v>2397</v>
      </c>
      <c r="AD1397" t="s">
        <v>6790</v>
      </c>
      <c r="AF1397">
        <f>+COUNTIF(Piloto!C:C,MARCO!A1397)</f>
        <v>0</v>
      </c>
    </row>
    <row r="1398" spans="1:32" x14ac:dyDescent="0.25">
      <c r="A1398" s="5" t="str">
        <f t="shared" si="21"/>
        <v>R 3 - D 691 - 475 - 1107</v>
      </c>
      <c r="B1398" s="23" t="s">
        <v>2347</v>
      </c>
      <c r="C1398" t="s">
        <v>1079</v>
      </c>
      <c r="D1398" t="s">
        <v>1077</v>
      </c>
      <c r="E1398" t="s">
        <v>1078</v>
      </c>
      <c r="F1398" t="s">
        <v>134</v>
      </c>
      <c r="G1398" t="s">
        <v>134</v>
      </c>
      <c r="H1398" t="s">
        <v>7108</v>
      </c>
      <c r="I1398" t="s">
        <v>20</v>
      </c>
      <c r="J1398" t="s">
        <v>2349</v>
      </c>
      <c r="K1398" t="s">
        <v>21</v>
      </c>
      <c r="M1398" t="s">
        <v>7109</v>
      </c>
      <c r="N1398" t="s">
        <v>22</v>
      </c>
      <c r="O1398" t="s">
        <v>23</v>
      </c>
      <c r="P1398" t="s">
        <v>26</v>
      </c>
      <c r="Q1398" t="s">
        <v>2348</v>
      </c>
      <c r="R1398" s="13">
        <v>22</v>
      </c>
      <c r="S1398" s="13">
        <v>1</v>
      </c>
      <c r="T1398" s="21">
        <v>1</v>
      </c>
      <c r="V1398" t="s">
        <v>2154</v>
      </c>
      <c r="W1398" t="s">
        <v>17598</v>
      </c>
      <c r="X1398" s="20" t="str">
        <f>+IF(V1398="","-",CONCATENATE(V1398,"_",W1398))</f>
        <v>FINES_R03</v>
      </c>
      <c r="Y1398" s="59">
        <v>0.67968320846557617</v>
      </c>
      <c r="Z1398" t="s">
        <v>134</v>
      </c>
      <c r="AA1398" t="s">
        <v>2393</v>
      </c>
      <c r="AB1398" t="str">
        <f>+IF(W1398="","-",IF(W1398="UNICO","CENSO","MUESTRA"))</f>
        <v>MUESTRA</v>
      </c>
      <c r="AC1398" t="s">
        <v>2397</v>
      </c>
      <c r="AD1398" t="s">
        <v>7110</v>
      </c>
      <c r="AF1398">
        <f>+COUNTIF(Piloto!C:C,MARCO!A1398)</f>
        <v>0</v>
      </c>
    </row>
    <row r="1399" spans="1:32" x14ac:dyDescent="0.25">
      <c r="A1399" s="5" t="str">
        <f t="shared" si="21"/>
        <v>R 3 - D 691 - 470 - 1652</v>
      </c>
      <c r="B1399" s="23" t="s">
        <v>2347</v>
      </c>
      <c r="C1399" t="s">
        <v>1079</v>
      </c>
      <c r="D1399" t="s">
        <v>1077</v>
      </c>
      <c r="E1399" t="s">
        <v>1078</v>
      </c>
      <c r="F1399" t="s">
        <v>134</v>
      </c>
      <c r="G1399" t="s">
        <v>134</v>
      </c>
      <c r="H1399" t="s">
        <v>6743</v>
      </c>
      <c r="I1399" t="s">
        <v>20</v>
      </c>
      <c r="J1399" t="s">
        <v>2349</v>
      </c>
      <c r="K1399" t="s">
        <v>21</v>
      </c>
      <c r="M1399" t="s">
        <v>6744</v>
      </c>
      <c r="N1399" t="s">
        <v>22</v>
      </c>
      <c r="O1399" t="s">
        <v>23</v>
      </c>
      <c r="P1399" t="s">
        <v>26</v>
      </c>
      <c r="Q1399" t="s">
        <v>2348</v>
      </c>
      <c r="R1399" s="13">
        <v>21</v>
      </c>
      <c r="S1399" s="13">
        <v>1</v>
      </c>
      <c r="T1399" s="21">
        <v>1</v>
      </c>
      <c r="V1399" t="s">
        <v>2154</v>
      </c>
      <c r="W1399" t="s">
        <v>17598</v>
      </c>
      <c r="X1399" s="20" t="str">
        <f>+IF(V1399="","-",CONCATENATE(V1399,"_",W1399))</f>
        <v>FINES_R03</v>
      </c>
      <c r="Y1399" s="59">
        <v>0.68384099006652832</v>
      </c>
      <c r="Z1399" t="s">
        <v>134</v>
      </c>
      <c r="AA1399" t="s">
        <v>2393</v>
      </c>
      <c r="AB1399" t="str">
        <f>+IF(W1399="","-",IF(W1399="UNICO","CENSO","MUESTRA"))</f>
        <v>MUESTRA</v>
      </c>
      <c r="AC1399" t="s">
        <v>2398</v>
      </c>
      <c r="AD1399" t="s">
        <v>6745</v>
      </c>
      <c r="AF1399">
        <f>+COUNTIF(Piloto!C:C,MARCO!A1399)</f>
        <v>0</v>
      </c>
    </row>
    <row r="1400" spans="1:32" x14ac:dyDescent="0.25">
      <c r="A1400" s="5" t="str">
        <f t="shared" si="21"/>
        <v>R 3 - D 691 - 460 - 1654</v>
      </c>
      <c r="B1400" s="23" t="s">
        <v>2347</v>
      </c>
      <c r="C1400" t="s">
        <v>1079</v>
      </c>
      <c r="D1400" t="s">
        <v>1077</v>
      </c>
      <c r="E1400" t="s">
        <v>1078</v>
      </c>
      <c r="F1400" t="s">
        <v>134</v>
      </c>
      <c r="G1400" t="s">
        <v>134</v>
      </c>
      <c r="H1400" t="s">
        <v>6748</v>
      </c>
      <c r="I1400" t="s">
        <v>20</v>
      </c>
      <c r="J1400" t="s">
        <v>2349</v>
      </c>
      <c r="K1400" t="s">
        <v>21</v>
      </c>
      <c r="M1400" t="s">
        <v>6749</v>
      </c>
      <c r="N1400" t="s">
        <v>22</v>
      </c>
      <c r="O1400" t="s">
        <v>23</v>
      </c>
      <c r="P1400" t="s">
        <v>26</v>
      </c>
      <c r="Q1400" t="s">
        <v>2348</v>
      </c>
      <c r="R1400" s="13">
        <v>40</v>
      </c>
      <c r="S1400" s="13">
        <v>2</v>
      </c>
      <c r="T1400" s="21">
        <v>1</v>
      </c>
      <c r="V1400" t="s">
        <v>2154</v>
      </c>
      <c r="W1400" t="s">
        <v>17598</v>
      </c>
      <c r="X1400" s="20" t="str">
        <f>+IF(V1400="","-",CONCATENATE(V1400,"_",W1400))</f>
        <v>FINES_R03</v>
      </c>
      <c r="Y1400" s="59">
        <v>0.68497616052627563</v>
      </c>
      <c r="Z1400" t="s">
        <v>134</v>
      </c>
      <c r="AA1400" t="s">
        <v>2393</v>
      </c>
      <c r="AB1400" t="str">
        <f>+IF(W1400="","-",IF(W1400="UNICO","CENSO","MUESTRA"))</f>
        <v>MUESTRA</v>
      </c>
      <c r="AC1400" t="s">
        <v>2398</v>
      </c>
      <c r="AD1400" t="s">
        <v>6750</v>
      </c>
      <c r="AF1400">
        <f>+COUNTIF(Piloto!C:C,MARCO!A1400)</f>
        <v>0</v>
      </c>
    </row>
    <row r="1401" spans="1:32" x14ac:dyDescent="0.25">
      <c r="A1401" s="5" t="str">
        <f t="shared" si="21"/>
        <v>R 3 - D 691 - 479 - 1654</v>
      </c>
      <c r="B1401" s="23" t="s">
        <v>2347</v>
      </c>
      <c r="C1401" t="s">
        <v>1079</v>
      </c>
      <c r="D1401" t="s">
        <v>1077</v>
      </c>
      <c r="E1401" t="s">
        <v>1078</v>
      </c>
      <c r="F1401" t="s">
        <v>134</v>
      </c>
      <c r="G1401" t="s">
        <v>134</v>
      </c>
      <c r="H1401" t="s">
        <v>6977</v>
      </c>
      <c r="I1401" t="s">
        <v>20</v>
      </c>
      <c r="J1401" t="s">
        <v>2349</v>
      </c>
      <c r="K1401" t="s">
        <v>21</v>
      </c>
      <c r="M1401" t="s">
        <v>6749</v>
      </c>
      <c r="N1401" t="s">
        <v>22</v>
      </c>
      <c r="O1401" t="s">
        <v>23</v>
      </c>
      <c r="P1401" t="s">
        <v>26</v>
      </c>
      <c r="Q1401" t="s">
        <v>2348</v>
      </c>
      <c r="R1401" s="13">
        <v>18</v>
      </c>
      <c r="S1401" s="13">
        <v>1</v>
      </c>
      <c r="T1401" s="21">
        <v>1</v>
      </c>
      <c r="V1401" t="s">
        <v>2154</v>
      </c>
      <c r="W1401" t="s">
        <v>17598</v>
      </c>
      <c r="X1401" s="20" t="str">
        <f>+IF(V1401="","-",CONCATENATE(V1401,"_",W1401))</f>
        <v>FINES_R03</v>
      </c>
      <c r="Y1401" s="59">
        <v>0.68497616052627563</v>
      </c>
      <c r="Z1401" t="s">
        <v>134</v>
      </c>
      <c r="AA1401" t="s">
        <v>2393</v>
      </c>
      <c r="AB1401" t="str">
        <f>+IF(W1401="","-",IF(W1401="UNICO","CENSO","MUESTRA"))</f>
        <v>MUESTRA</v>
      </c>
      <c r="AC1401" t="s">
        <v>2398</v>
      </c>
      <c r="AD1401" t="s">
        <v>6750</v>
      </c>
      <c r="AF1401">
        <f>+COUNTIF(Piloto!C:C,MARCO!A1401)</f>
        <v>0</v>
      </c>
    </row>
    <row r="1402" spans="1:32" x14ac:dyDescent="0.25">
      <c r="A1402" s="5" t="str">
        <f t="shared" si="21"/>
        <v>R 3 - D 691 - 470 - 1189</v>
      </c>
      <c r="B1402" s="23" t="s">
        <v>2347</v>
      </c>
      <c r="C1402" t="s">
        <v>1079</v>
      </c>
      <c r="D1402" t="s">
        <v>1077</v>
      </c>
      <c r="E1402" t="s">
        <v>1078</v>
      </c>
      <c r="F1402" t="s">
        <v>134</v>
      </c>
      <c r="G1402" t="s">
        <v>134</v>
      </c>
      <c r="H1402" t="s">
        <v>7007</v>
      </c>
      <c r="I1402" t="s">
        <v>20</v>
      </c>
      <c r="J1402" t="s">
        <v>2349</v>
      </c>
      <c r="K1402" t="s">
        <v>21</v>
      </c>
      <c r="M1402" t="s">
        <v>7008</v>
      </c>
      <c r="N1402" t="s">
        <v>22</v>
      </c>
      <c r="O1402" t="s">
        <v>23</v>
      </c>
      <c r="P1402" t="s">
        <v>26</v>
      </c>
      <c r="Q1402" t="s">
        <v>2348</v>
      </c>
      <c r="R1402" s="13">
        <v>21</v>
      </c>
      <c r="S1402" s="13">
        <v>1</v>
      </c>
      <c r="T1402" s="21">
        <v>1</v>
      </c>
      <c r="V1402" t="s">
        <v>2154</v>
      </c>
      <c r="W1402" t="s">
        <v>17598</v>
      </c>
      <c r="X1402" s="20" t="str">
        <f>+IF(V1402="","-",CONCATENATE(V1402,"_",W1402))</f>
        <v>FINES_R03</v>
      </c>
      <c r="Y1402" s="59">
        <v>0.68550926446914673</v>
      </c>
      <c r="Z1402" t="s">
        <v>134</v>
      </c>
      <c r="AA1402" t="s">
        <v>2393</v>
      </c>
      <c r="AB1402" t="str">
        <f>+IF(W1402="","-",IF(W1402="UNICO","CENSO","MUESTRA"))</f>
        <v>MUESTRA</v>
      </c>
      <c r="AC1402" t="s">
        <v>2398</v>
      </c>
      <c r="AD1402" t="s">
        <v>7009</v>
      </c>
      <c r="AF1402">
        <f>+COUNTIF(Piloto!C:C,MARCO!A1402)</f>
        <v>0</v>
      </c>
    </row>
    <row r="1403" spans="1:32" x14ac:dyDescent="0.25">
      <c r="A1403" s="5" t="str">
        <f t="shared" si="21"/>
        <v>R 3 - D 690 - 465 - 0898</v>
      </c>
      <c r="B1403" s="23" t="s">
        <v>2347</v>
      </c>
      <c r="C1403" t="s">
        <v>1079</v>
      </c>
      <c r="D1403" t="s">
        <v>1077</v>
      </c>
      <c r="E1403" t="s">
        <v>1078</v>
      </c>
      <c r="F1403" t="s">
        <v>134</v>
      </c>
      <c r="G1403" t="s">
        <v>134</v>
      </c>
      <c r="H1403" t="s">
        <v>6635</v>
      </c>
      <c r="I1403" t="s">
        <v>20</v>
      </c>
      <c r="J1403" t="s">
        <v>2349</v>
      </c>
      <c r="K1403" t="s">
        <v>21</v>
      </c>
      <c r="M1403" t="s">
        <v>6636</v>
      </c>
      <c r="N1403" t="s">
        <v>22</v>
      </c>
      <c r="O1403" t="s">
        <v>23</v>
      </c>
      <c r="P1403" t="s">
        <v>26</v>
      </c>
      <c r="Q1403" t="s">
        <v>2348</v>
      </c>
      <c r="R1403" s="13">
        <v>26</v>
      </c>
      <c r="S1403" s="13">
        <v>1</v>
      </c>
      <c r="T1403" s="21">
        <v>1</v>
      </c>
      <c r="V1403" t="s">
        <v>2154</v>
      </c>
      <c r="W1403" t="s">
        <v>17598</v>
      </c>
      <c r="X1403" s="20" t="str">
        <f>+IF(V1403="","-",CONCATENATE(V1403,"_",W1403))</f>
        <v>FINES_R03</v>
      </c>
      <c r="Y1403" s="59">
        <v>0.68623471260070801</v>
      </c>
      <c r="Z1403" t="s">
        <v>134</v>
      </c>
      <c r="AA1403" t="s">
        <v>2393</v>
      </c>
      <c r="AB1403" t="str">
        <f>+IF(W1403="","-",IF(W1403="UNICO","CENSO","MUESTRA"))</f>
        <v>MUESTRA</v>
      </c>
      <c r="AC1403" t="s">
        <v>2398</v>
      </c>
      <c r="AD1403" t="s">
        <v>6637</v>
      </c>
      <c r="AF1403">
        <f>+COUNTIF(Piloto!C:C,MARCO!A1403)</f>
        <v>0</v>
      </c>
    </row>
    <row r="1404" spans="1:32" x14ac:dyDescent="0.25">
      <c r="A1404" s="5" t="str">
        <f t="shared" si="21"/>
        <v>R 3 - D 692 - 493 - 0309</v>
      </c>
      <c r="B1404" s="23" t="s">
        <v>2347</v>
      </c>
      <c r="C1404" t="s">
        <v>1079</v>
      </c>
      <c r="D1404" t="s">
        <v>1077</v>
      </c>
      <c r="E1404" t="s">
        <v>1078</v>
      </c>
      <c r="F1404" t="s">
        <v>134</v>
      </c>
      <c r="G1404" t="s">
        <v>134</v>
      </c>
      <c r="H1404" t="s">
        <v>7265</v>
      </c>
      <c r="I1404" t="s">
        <v>20</v>
      </c>
      <c r="J1404" t="s">
        <v>2349</v>
      </c>
      <c r="K1404" t="s">
        <v>21</v>
      </c>
      <c r="M1404" t="s">
        <v>7266</v>
      </c>
      <c r="N1404" t="s">
        <v>22</v>
      </c>
      <c r="O1404" t="s">
        <v>23</v>
      </c>
      <c r="P1404" t="s">
        <v>26</v>
      </c>
      <c r="Q1404" t="s">
        <v>2348</v>
      </c>
      <c r="R1404" s="13">
        <v>44</v>
      </c>
      <c r="S1404" s="13">
        <v>2</v>
      </c>
      <c r="T1404" s="21">
        <v>1</v>
      </c>
      <c r="V1404" t="s">
        <v>2154</v>
      </c>
      <c r="W1404" t="s">
        <v>17598</v>
      </c>
      <c r="X1404" s="20" t="str">
        <f>+IF(V1404="","-",CONCATENATE(V1404,"_",W1404))</f>
        <v>FINES_R03</v>
      </c>
      <c r="Y1404" s="59">
        <v>0.69393336772918701</v>
      </c>
      <c r="Z1404" t="s">
        <v>134</v>
      </c>
      <c r="AA1404" t="s">
        <v>2393</v>
      </c>
      <c r="AB1404" t="str">
        <f>+IF(W1404="","-",IF(W1404="UNICO","CENSO","MUESTRA"))</f>
        <v>MUESTRA</v>
      </c>
      <c r="AC1404" t="s">
        <v>2397</v>
      </c>
      <c r="AD1404" t="s">
        <v>7267</v>
      </c>
      <c r="AF1404">
        <f>+COUNTIF(Piloto!C:C,MARCO!A1404)</f>
        <v>0</v>
      </c>
    </row>
    <row r="1405" spans="1:32" x14ac:dyDescent="0.25">
      <c r="A1405" s="5" t="str">
        <f t="shared" si="21"/>
        <v>R 3 - D 691 - 456 - 2908</v>
      </c>
      <c r="B1405" s="23" t="s">
        <v>2347</v>
      </c>
      <c r="C1405" t="s">
        <v>1079</v>
      </c>
      <c r="D1405" t="s">
        <v>1077</v>
      </c>
      <c r="E1405" t="s">
        <v>1078</v>
      </c>
      <c r="F1405" t="s">
        <v>134</v>
      </c>
      <c r="G1405" t="s">
        <v>134</v>
      </c>
      <c r="H1405" t="s">
        <v>6792</v>
      </c>
      <c r="I1405" t="s">
        <v>20</v>
      </c>
      <c r="J1405" t="s">
        <v>2349</v>
      </c>
      <c r="K1405" t="s">
        <v>21</v>
      </c>
      <c r="M1405" t="s">
        <v>6793</v>
      </c>
      <c r="N1405" t="s">
        <v>22</v>
      </c>
      <c r="O1405" t="s">
        <v>23</v>
      </c>
      <c r="P1405" t="s">
        <v>26</v>
      </c>
      <c r="Q1405" t="s">
        <v>2348</v>
      </c>
      <c r="R1405" s="13">
        <v>60</v>
      </c>
      <c r="S1405" s="13">
        <v>2</v>
      </c>
      <c r="T1405" s="21">
        <v>1</v>
      </c>
      <c r="V1405" t="s">
        <v>2154</v>
      </c>
      <c r="W1405" t="s">
        <v>17598</v>
      </c>
      <c r="X1405" s="20" t="str">
        <f>+IF(V1405="","-",CONCATENATE(V1405,"_",W1405))</f>
        <v>FINES_R03</v>
      </c>
      <c r="Y1405" s="59">
        <v>0.69437026977539063</v>
      </c>
      <c r="Z1405" t="s">
        <v>134</v>
      </c>
      <c r="AA1405" t="s">
        <v>2393</v>
      </c>
      <c r="AB1405" t="str">
        <f>+IF(W1405="","-",IF(W1405="UNICO","CENSO","MUESTRA"))</f>
        <v>MUESTRA</v>
      </c>
      <c r="AC1405" t="s">
        <v>2398</v>
      </c>
      <c r="AD1405" t="s">
        <v>6794</v>
      </c>
      <c r="AF1405">
        <f>+COUNTIF(Piloto!C:C,MARCO!A1405)</f>
        <v>0</v>
      </c>
    </row>
    <row r="1406" spans="1:32" x14ac:dyDescent="0.25">
      <c r="A1406" s="5" t="str">
        <f t="shared" si="21"/>
        <v>R 3 - D 691 - 456 - 1093</v>
      </c>
      <c r="B1406" s="23" t="s">
        <v>2347</v>
      </c>
      <c r="C1406" t="s">
        <v>1079</v>
      </c>
      <c r="D1406" t="s">
        <v>1077</v>
      </c>
      <c r="E1406" t="s">
        <v>1078</v>
      </c>
      <c r="F1406" t="s">
        <v>134</v>
      </c>
      <c r="G1406" t="s">
        <v>134</v>
      </c>
      <c r="H1406" t="s">
        <v>7036</v>
      </c>
      <c r="I1406" t="s">
        <v>20</v>
      </c>
      <c r="J1406" t="s">
        <v>2349</v>
      </c>
      <c r="K1406" t="s">
        <v>21</v>
      </c>
      <c r="M1406" t="s">
        <v>7037</v>
      </c>
      <c r="N1406" t="s">
        <v>22</v>
      </c>
      <c r="O1406" t="s">
        <v>23</v>
      </c>
      <c r="P1406" t="s">
        <v>26</v>
      </c>
      <c r="Q1406" t="s">
        <v>2348</v>
      </c>
      <c r="R1406" s="13">
        <v>31</v>
      </c>
      <c r="S1406" s="13">
        <v>1</v>
      </c>
      <c r="T1406" s="21">
        <v>1</v>
      </c>
      <c r="V1406" t="s">
        <v>2154</v>
      </c>
      <c r="W1406" t="s">
        <v>17598</v>
      </c>
      <c r="X1406" s="20" t="str">
        <f>+IF(V1406="","-",CONCATENATE(V1406,"_",W1406))</f>
        <v>FINES_R03</v>
      </c>
      <c r="Y1406" s="59">
        <v>0.69437026977539063</v>
      </c>
      <c r="Z1406" t="s">
        <v>134</v>
      </c>
      <c r="AA1406" t="s">
        <v>2393</v>
      </c>
      <c r="AB1406" t="str">
        <f>+IF(W1406="","-",IF(W1406="UNICO","CENSO","MUESTRA"))</f>
        <v>MUESTRA</v>
      </c>
      <c r="AC1406" t="s">
        <v>2398</v>
      </c>
      <c r="AD1406" t="s">
        <v>7038</v>
      </c>
      <c r="AF1406">
        <f>+COUNTIF(Piloto!C:C,MARCO!A1406)</f>
        <v>0</v>
      </c>
    </row>
    <row r="1407" spans="1:32" x14ac:dyDescent="0.25">
      <c r="A1407" s="5" t="str">
        <f t="shared" si="21"/>
        <v>R 3 - D 692 - 464 - 1720</v>
      </c>
      <c r="B1407" s="23" t="s">
        <v>2347</v>
      </c>
      <c r="C1407" t="s">
        <v>1079</v>
      </c>
      <c r="D1407" t="s">
        <v>1077</v>
      </c>
      <c r="E1407" t="s">
        <v>1078</v>
      </c>
      <c r="F1407" t="s">
        <v>134</v>
      </c>
      <c r="G1407" t="s">
        <v>134</v>
      </c>
      <c r="H1407" t="s">
        <v>7277</v>
      </c>
      <c r="I1407" t="s">
        <v>20</v>
      </c>
      <c r="J1407" t="s">
        <v>2349</v>
      </c>
      <c r="K1407" t="s">
        <v>21</v>
      </c>
      <c r="M1407" t="s">
        <v>18039</v>
      </c>
      <c r="N1407" t="s">
        <v>22</v>
      </c>
      <c r="O1407" t="s">
        <v>23</v>
      </c>
      <c r="P1407" t="s">
        <v>26</v>
      </c>
      <c r="Q1407" t="s">
        <v>2348</v>
      </c>
      <c r="R1407" s="13">
        <v>56</v>
      </c>
      <c r="S1407" s="13">
        <v>1</v>
      </c>
      <c r="T1407" s="21">
        <v>1</v>
      </c>
      <c r="V1407" t="s">
        <v>2154</v>
      </c>
      <c r="W1407" t="s">
        <v>17598</v>
      </c>
      <c r="X1407" s="20" t="str">
        <f>+IF(V1407="","-",CONCATENATE(V1407,"_",W1407))</f>
        <v>FINES_R03</v>
      </c>
      <c r="Y1407" s="59">
        <v>0.69587492942810059</v>
      </c>
      <c r="Z1407" t="s">
        <v>134</v>
      </c>
      <c r="AA1407" t="s">
        <v>2393</v>
      </c>
      <c r="AB1407" t="str">
        <f>+IF(W1407="","-",IF(W1407="UNICO","CENSO","MUESTRA"))</f>
        <v>MUESTRA</v>
      </c>
      <c r="AC1407" t="s">
        <v>2398</v>
      </c>
      <c r="AD1407" t="s">
        <v>7279</v>
      </c>
      <c r="AF1407">
        <f>+COUNTIF(Piloto!C:C,MARCO!A1407)</f>
        <v>0</v>
      </c>
    </row>
    <row r="1408" spans="1:32" x14ac:dyDescent="0.25">
      <c r="A1408" s="5" t="str">
        <f t="shared" si="21"/>
        <v>R 3 - D 692 - 464 - 0208</v>
      </c>
      <c r="B1408" s="23" t="s">
        <v>2347</v>
      </c>
      <c r="C1408" t="s">
        <v>1079</v>
      </c>
      <c r="D1408" t="s">
        <v>1077</v>
      </c>
      <c r="E1408" t="s">
        <v>1078</v>
      </c>
      <c r="F1408" t="s">
        <v>134</v>
      </c>
      <c r="G1408" t="s">
        <v>134</v>
      </c>
      <c r="H1408" t="s">
        <v>7403</v>
      </c>
      <c r="I1408" t="s">
        <v>20</v>
      </c>
      <c r="J1408" t="s">
        <v>2349</v>
      </c>
      <c r="K1408" t="s">
        <v>21</v>
      </c>
      <c r="M1408" t="s">
        <v>7404</v>
      </c>
      <c r="N1408" t="s">
        <v>22</v>
      </c>
      <c r="O1408" t="s">
        <v>23</v>
      </c>
      <c r="P1408" t="s">
        <v>26</v>
      </c>
      <c r="Q1408" t="s">
        <v>2348</v>
      </c>
      <c r="R1408" s="13">
        <v>18</v>
      </c>
      <c r="S1408" s="13">
        <v>1</v>
      </c>
      <c r="T1408" s="21">
        <v>1</v>
      </c>
      <c r="V1408" t="s">
        <v>2154</v>
      </c>
      <c r="W1408" t="s">
        <v>17598</v>
      </c>
      <c r="X1408" s="20" t="str">
        <f>+IF(V1408="","-",CONCATENATE(V1408,"_",W1408))</f>
        <v>FINES_R03</v>
      </c>
      <c r="Y1408" s="59">
        <v>0.69587492942810059</v>
      </c>
      <c r="Z1408" t="s">
        <v>134</v>
      </c>
      <c r="AA1408" t="s">
        <v>2393</v>
      </c>
      <c r="AB1408" t="str">
        <f>+IF(W1408="","-",IF(W1408="UNICO","CENSO","MUESTRA"))</f>
        <v>MUESTRA</v>
      </c>
      <c r="AC1408" t="s">
        <v>2398</v>
      </c>
      <c r="AD1408" t="s">
        <v>7405</v>
      </c>
      <c r="AF1408">
        <f>+COUNTIF(Piloto!C:C,MARCO!A1408)</f>
        <v>0</v>
      </c>
    </row>
    <row r="1409" spans="1:32" x14ac:dyDescent="0.25">
      <c r="A1409" s="5" t="str">
        <f t="shared" si="21"/>
        <v>R 3 - D 692 - 469 - 0208</v>
      </c>
      <c r="B1409" s="23" t="s">
        <v>2347</v>
      </c>
      <c r="C1409" t="s">
        <v>1079</v>
      </c>
      <c r="D1409" t="s">
        <v>1077</v>
      </c>
      <c r="E1409" t="s">
        <v>1078</v>
      </c>
      <c r="F1409" t="s">
        <v>134</v>
      </c>
      <c r="G1409" t="s">
        <v>134</v>
      </c>
      <c r="H1409" t="s">
        <v>7430</v>
      </c>
      <c r="I1409" t="s">
        <v>20</v>
      </c>
      <c r="J1409" t="s">
        <v>2349</v>
      </c>
      <c r="K1409" t="s">
        <v>21</v>
      </c>
      <c r="M1409" t="s">
        <v>7404</v>
      </c>
      <c r="N1409" t="s">
        <v>22</v>
      </c>
      <c r="O1409" t="s">
        <v>23</v>
      </c>
      <c r="P1409" t="s">
        <v>26</v>
      </c>
      <c r="Q1409" t="s">
        <v>2348</v>
      </c>
      <c r="R1409" s="13">
        <v>68</v>
      </c>
      <c r="S1409" s="13">
        <v>2</v>
      </c>
      <c r="T1409" s="21">
        <v>1</v>
      </c>
      <c r="V1409" t="s">
        <v>2154</v>
      </c>
      <c r="W1409" t="s">
        <v>17598</v>
      </c>
      <c r="X1409" s="20" t="str">
        <f>+IF(V1409="","-",CONCATENATE(V1409,"_",W1409))</f>
        <v>FINES_R03</v>
      </c>
      <c r="Y1409" s="59">
        <v>0.69587492942810059</v>
      </c>
      <c r="Z1409" t="s">
        <v>134</v>
      </c>
      <c r="AA1409" t="s">
        <v>2393</v>
      </c>
      <c r="AB1409" t="str">
        <f>+IF(W1409="","-",IF(W1409="UNICO","CENSO","MUESTRA"))</f>
        <v>MUESTRA</v>
      </c>
      <c r="AC1409" t="s">
        <v>2398</v>
      </c>
      <c r="AD1409" t="s">
        <v>7405</v>
      </c>
      <c r="AF1409">
        <f>+COUNTIF(Piloto!C:C,MARCO!A1409)</f>
        <v>0</v>
      </c>
    </row>
    <row r="1410" spans="1:32" x14ac:dyDescent="0.25">
      <c r="A1410" s="5" t="str">
        <f t="shared" si="21"/>
        <v>R 3 - D 692 - 469 - 1720</v>
      </c>
      <c r="B1410" s="23" t="s">
        <v>2347</v>
      </c>
      <c r="C1410" t="s">
        <v>1079</v>
      </c>
      <c r="D1410" t="s">
        <v>1077</v>
      </c>
      <c r="E1410" t="s">
        <v>1078</v>
      </c>
      <c r="F1410" t="s">
        <v>134</v>
      </c>
      <c r="G1410" t="s">
        <v>134</v>
      </c>
      <c r="H1410" t="s">
        <v>7489</v>
      </c>
      <c r="I1410" t="s">
        <v>20</v>
      </c>
      <c r="J1410" t="s">
        <v>2349</v>
      </c>
      <c r="K1410" t="s">
        <v>21</v>
      </c>
      <c r="M1410" t="s">
        <v>18039</v>
      </c>
      <c r="N1410" t="s">
        <v>22</v>
      </c>
      <c r="O1410" t="s">
        <v>23</v>
      </c>
      <c r="P1410" t="s">
        <v>26</v>
      </c>
      <c r="Q1410" t="s">
        <v>2348</v>
      </c>
      <c r="R1410" s="13">
        <v>30</v>
      </c>
      <c r="S1410" s="13">
        <v>1</v>
      </c>
      <c r="T1410" s="21">
        <v>1</v>
      </c>
      <c r="V1410" t="s">
        <v>2154</v>
      </c>
      <c r="W1410" t="s">
        <v>17598</v>
      </c>
      <c r="X1410" s="20" t="str">
        <f>+IF(V1410="","-",CONCATENATE(V1410,"_",W1410))</f>
        <v>FINES_R03</v>
      </c>
      <c r="Y1410" s="59">
        <v>0.69587492942810059</v>
      </c>
      <c r="Z1410" t="s">
        <v>134</v>
      </c>
      <c r="AA1410" t="s">
        <v>2393</v>
      </c>
      <c r="AB1410" t="str">
        <f>+IF(W1410="","-",IF(W1410="UNICO","CENSO","MUESTRA"))</f>
        <v>MUESTRA</v>
      </c>
      <c r="AC1410" t="s">
        <v>2397</v>
      </c>
      <c r="AD1410" t="s">
        <v>7279</v>
      </c>
      <c r="AF1410">
        <f>+COUNTIF(Piloto!C:C,MARCO!A1410)</f>
        <v>0</v>
      </c>
    </row>
    <row r="1411" spans="1:32" x14ac:dyDescent="0.25">
      <c r="A1411" s="5" t="str">
        <f t="shared" ref="A1411:A1474" si="22">+H1411</f>
        <v>R 3 - D 692 - 486 - 1459</v>
      </c>
      <c r="B1411" s="23" t="s">
        <v>2347</v>
      </c>
      <c r="C1411" t="s">
        <v>1079</v>
      </c>
      <c r="D1411" t="s">
        <v>1077</v>
      </c>
      <c r="E1411" t="s">
        <v>1078</v>
      </c>
      <c r="F1411" t="s">
        <v>134</v>
      </c>
      <c r="G1411" t="s">
        <v>134</v>
      </c>
      <c r="H1411" t="s">
        <v>7179</v>
      </c>
      <c r="I1411" t="s">
        <v>20</v>
      </c>
      <c r="J1411" t="s">
        <v>2349</v>
      </c>
      <c r="K1411" t="s">
        <v>21</v>
      </c>
      <c r="M1411" t="s">
        <v>7180</v>
      </c>
      <c r="N1411" t="s">
        <v>22</v>
      </c>
      <c r="O1411" t="s">
        <v>23</v>
      </c>
      <c r="P1411" t="s">
        <v>26</v>
      </c>
      <c r="Q1411" t="s">
        <v>2348</v>
      </c>
      <c r="R1411" s="13">
        <v>16</v>
      </c>
      <c r="S1411" s="13">
        <v>1</v>
      </c>
      <c r="T1411" s="21">
        <v>1</v>
      </c>
      <c r="V1411" t="s">
        <v>2154</v>
      </c>
      <c r="W1411" t="s">
        <v>17598</v>
      </c>
      <c r="X1411" s="20" t="str">
        <f>+IF(V1411="","-",CONCATENATE(V1411,"_",W1411))</f>
        <v>FINES_R03</v>
      </c>
      <c r="Y1411" s="59">
        <v>0.69850879907608032</v>
      </c>
      <c r="Z1411" t="s">
        <v>134</v>
      </c>
      <c r="AA1411" t="s">
        <v>2393</v>
      </c>
      <c r="AB1411" t="str">
        <f>+IF(W1411="","-",IF(W1411="UNICO","CENSO","MUESTRA"))</f>
        <v>MUESTRA</v>
      </c>
      <c r="AC1411" t="s">
        <v>2398</v>
      </c>
      <c r="AD1411" t="s">
        <v>7181</v>
      </c>
      <c r="AF1411">
        <f>+COUNTIF(Piloto!C:C,MARCO!A1411)</f>
        <v>0</v>
      </c>
    </row>
    <row r="1412" spans="1:32" x14ac:dyDescent="0.25">
      <c r="A1412" s="5" t="str">
        <f t="shared" si="22"/>
        <v>R 3 - D 691 - 463 - 4245</v>
      </c>
      <c r="B1412" s="23" t="s">
        <v>2347</v>
      </c>
      <c r="C1412" t="s">
        <v>1079</v>
      </c>
      <c r="D1412" t="s">
        <v>1077</v>
      </c>
      <c r="E1412" t="s">
        <v>1078</v>
      </c>
      <c r="F1412" t="s">
        <v>134</v>
      </c>
      <c r="G1412" t="s">
        <v>134</v>
      </c>
      <c r="H1412" t="s">
        <v>7046</v>
      </c>
      <c r="I1412" t="s">
        <v>20</v>
      </c>
      <c r="J1412" t="s">
        <v>2349</v>
      </c>
      <c r="K1412" t="s">
        <v>21</v>
      </c>
      <c r="M1412" t="s">
        <v>7047</v>
      </c>
      <c r="N1412" t="s">
        <v>22</v>
      </c>
      <c r="O1412" t="s">
        <v>23</v>
      </c>
      <c r="P1412" t="s">
        <v>26</v>
      </c>
      <c r="Q1412" t="s">
        <v>2348</v>
      </c>
      <c r="R1412" s="13">
        <v>24</v>
      </c>
      <c r="S1412" s="13">
        <v>1</v>
      </c>
      <c r="T1412" s="21">
        <v>1</v>
      </c>
      <c r="V1412" t="s">
        <v>2154</v>
      </c>
      <c r="W1412" t="s">
        <v>17598</v>
      </c>
      <c r="X1412" s="20" t="str">
        <f>+IF(V1412="","-",CONCATENATE(V1412,"_",W1412))</f>
        <v>FINES_R03</v>
      </c>
      <c r="Y1412" s="59">
        <v>0.700184166431427</v>
      </c>
      <c r="Z1412" t="s">
        <v>134</v>
      </c>
      <c r="AA1412" t="s">
        <v>2393</v>
      </c>
      <c r="AB1412" t="str">
        <f>+IF(W1412="","-",IF(W1412="UNICO","CENSO","MUESTRA"))</f>
        <v>MUESTRA</v>
      </c>
      <c r="AC1412" t="s">
        <v>2397</v>
      </c>
      <c r="AD1412" t="s">
        <v>7048</v>
      </c>
      <c r="AF1412">
        <f>+COUNTIF(Piloto!C:C,MARCO!A1412)</f>
        <v>0</v>
      </c>
    </row>
    <row r="1413" spans="1:32" x14ac:dyDescent="0.25">
      <c r="A1413" s="5" t="str">
        <f t="shared" si="22"/>
        <v>R 3 - D 691 - 463 - 4396</v>
      </c>
      <c r="B1413" s="23" t="s">
        <v>2347</v>
      </c>
      <c r="C1413" t="s">
        <v>1079</v>
      </c>
      <c r="D1413" t="s">
        <v>1077</v>
      </c>
      <c r="E1413" t="s">
        <v>1078</v>
      </c>
      <c r="F1413" t="s">
        <v>134</v>
      </c>
      <c r="G1413" t="s">
        <v>134</v>
      </c>
      <c r="H1413" t="s">
        <v>7098</v>
      </c>
      <c r="I1413" t="s">
        <v>20</v>
      </c>
      <c r="J1413" t="s">
        <v>2349</v>
      </c>
      <c r="K1413" t="s">
        <v>21</v>
      </c>
      <c r="M1413" t="s">
        <v>7099</v>
      </c>
      <c r="N1413" t="s">
        <v>22</v>
      </c>
      <c r="O1413" t="s">
        <v>23</v>
      </c>
      <c r="P1413" t="s">
        <v>26</v>
      </c>
      <c r="Q1413" t="s">
        <v>2348</v>
      </c>
      <c r="R1413" s="13">
        <v>64</v>
      </c>
      <c r="S1413" s="13">
        <v>2</v>
      </c>
      <c r="T1413" s="21">
        <v>1</v>
      </c>
      <c r="V1413" t="s">
        <v>2154</v>
      </c>
      <c r="W1413" t="s">
        <v>17598</v>
      </c>
      <c r="X1413" s="20" t="str">
        <f>+IF(V1413="","-",CONCATENATE(V1413,"_",W1413))</f>
        <v>FINES_R03</v>
      </c>
      <c r="Y1413" s="59">
        <v>0.700184166431427</v>
      </c>
      <c r="Z1413" t="s">
        <v>134</v>
      </c>
      <c r="AA1413" t="s">
        <v>2393</v>
      </c>
      <c r="AB1413" t="str">
        <f>+IF(W1413="","-",IF(W1413="UNICO","CENSO","MUESTRA"))</f>
        <v>MUESTRA</v>
      </c>
      <c r="AC1413" t="s">
        <v>2397</v>
      </c>
      <c r="AD1413" t="s">
        <v>6852</v>
      </c>
      <c r="AF1413">
        <f>+COUNTIF(Piloto!C:C,MARCO!A1413)</f>
        <v>0</v>
      </c>
    </row>
    <row r="1414" spans="1:32" x14ac:dyDescent="0.25">
      <c r="A1414" s="5" t="str">
        <f t="shared" si="22"/>
        <v>R 3 - D 692 - 469 - 4508</v>
      </c>
      <c r="B1414" s="23" t="s">
        <v>2347</v>
      </c>
      <c r="C1414" t="s">
        <v>1079</v>
      </c>
      <c r="D1414" t="s">
        <v>1077</v>
      </c>
      <c r="E1414" t="s">
        <v>1078</v>
      </c>
      <c r="F1414" t="s">
        <v>134</v>
      </c>
      <c r="G1414" t="s">
        <v>134</v>
      </c>
      <c r="H1414" t="s">
        <v>7666</v>
      </c>
      <c r="I1414" t="s">
        <v>20</v>
      </c>
      <c r="J1414" t="s">
        <v>2349</v>
      </c>
      <c r="K1414" t="s">
        <v>21</v>
      </c>
      <c r="M1414" t="s">
        <v>7667</v>
      </c>
      <c r="N1414" t="s">
        <v>22</v>
      </c>
      <c r="O1414" t="s">
        <v>23</v>
      </c>
      <c r="P1414" t="s">
        <v>26</v>
      </c>
      <c r="Q1414" t="s">
        <v>2348</v>
      </c>
      <c r="R1414" s="13">
        <v>20</v>
      </c>
      <c r="S1414" s="13">
        <v>1</v>
      </c>
      <c r="T1414" s="21">
        <v>1</v>
      </c>
      <c r="V1414" t="s">
        <v>2154</v>
      </c>
      <c r="W1414" t="s">
        <v>17598</v>
      </c>
      <c r="X1414" s="20" t="str">
        <f>+IF(V1414="","-",CONCATENATE(V1414,"_",W1414))</f>
        <v>FINES_R03</v>
      </c>
      <c r="Y1414" s="59">
        <v>0.70027816295623779</v>
      </c>
      <c r="Z1414" t="s">
        <v>134</v>
      </c>
      <c r="AA1414" t="s">
        <v>2393</v>
      </c>
      <c r="AB1414" t="str">
        <f>+IF(W1414="","-",IF(W1414="UNICO","CENSO","MUESTRA"))</f>
        <v>MUESTRA</v>
      </c>
      <c r="AC1414" t="s">
        <v>2398</v>
      </c>
      <c r="AD1414" t="s">
        <v>7668</v>
      </c>
      <c r="AF1414">
        <f>+COUNTIF(Piloto!C:C,MARCO!A1414)</f>
        <v>0</v>
      </c>
    </row>
    <row r="1415" spans="1:32" x14ac:dyDescent="0.25">
      <c r="A1415" s="5" t="str">
        <f t="shared" si="22"/>
        <v>R 3 - D 692 - 459 - 0298</v>
      </c>
      <c r="B1415" s="23" t="s">
        <v>2347</v>
      </c>
      <c r="C1415" t="s">
        <v>1079</v>
      </c>
      <c r="D1415" t="s">
        <v>1077</v>
      </c>
      <c r="E1415" t="s">
        <v>1078</v>
      </c>
      <c r="F1415" t="s">
        <v>134</v>
      </c>
      <c r="G1415" t="s">
        <v>134</v>
      </c>
      <c r="H1415" t="s">
        <v>7499</v>
      </c>
      <c r="I1415" t="s">
        <v>20</v>
      </c>
      <c r="J1415" t="s">
        <v>2349</v>
      </c>
      <c r="K1415" t="s">
        <v>21</v>
      </c>
      <c r="M1415" t="s">
        <v>7500</v>
      </c>
      <c r="N1415" t="s">
        <v>22</v>
      </c>
      <c r="O1415" t="s">
        <v>23</v>
      </c>
      <c r="P1415" t="s">
        <v>26</v>
      </c>
      <c r="Q1415" t="s">
        <v>2348</v>
      </c>
      <c r="R1415" s="13">
        <v>62</v>
      </c>
      <c r="S1415" s="13">
        <v>3</v>
      </c>
      <c r="T1415" s="21">
        <v>1</v>
      </c>
      <c r="V1415" t="s">
        <v>2154</v>
      </c>
      <c r="W1415" t="s">
        <v>17598</v>
      </c>
      <c r="X1415" s="20" t="str">
        <f>+IF(V1415="","-",CONCATENATE(V1415,"_",W1415))</f>
        <v>FINES_R03</v>
      </c>
      <c r="Y1415" s="59">
        <v>0.70209300518035889</v>
      </c>
      <c r="Z1415" t="s">
        <v>134</v>
      </c>
      <c r="AA1415" t="s">
        <v>2393</v>
      </c>
      <c r="AB1415" t="str">
        <f>+IF(W1415="","-",IF(W1415="UNICO","CENSO","MUESTRA"))</f>
        <v>MUESTRA</v>
      </c>
      <c r="AC1415" t="s">
        <v>2398</v>
      </c>
      <c r="AD1415" t="s">
        <v>7501</v>
      </c>
      <c r="AF1415">
        <f>+COUNTIF(Piloto!C:C,MARCO!A1415)</f>
        <v>0</v>
      </c>
    </row>
    <row r="1416" spans="1:32" x14ac:dyDescent="0.25">
      <c r="A1416" s="5" t="str">
        <f t="shared" si="22"/>
        <v>R 3 - D 692 - 469 - 0298</v>
      </c>
      <c r="B1416" s="23" t="s">
        <v>2347</v>
      </c>
      <c r="C1416" t="s">
        <v>1079</v>
      </c>
      <c r="D1416" t="s">
        <v>1077</v>
      </c>
      <c r="E1416" t="s">
        <v>1078</v>
      </c>
      <c r="F1416" t="s">
        <v>134</v>
      </c>
      <c r="G1416" t="s">
        <v>134</v>
      </c>
      <c r="H1416" t="s">
        <v>7503</v>
      </c>
      <c r="I1416" t="s">
        <v>20</v>
      </c>
      <c r="J1416" t="s">
        <v>2349</v>
      </c>
      <c r="K1416" t="s">
        <v>21</v>
      </c>
      <c r="M1416" t="s">
        <v>7500</v>
      </c>
      <c r="N1416" t="s">
        <v>22</v>
      </c>
      <c r="O1416" t="s">
        <v>23</v>
      </c>
      <c r="P1416" t="s">
        <v>26</v>
      </c>
      <c r="Q1416" t="s">
        <v>2348</v>
      </c>
      <c r="R1416" s="13">
        <v>17</v>
      </c>
      <c r="S1416" s="13">
        <v>1</v>
      </c>
      <c r="T1416" s="21">
        <v>1</v>
      </c>
      <c r="V1416" t="s">
        <v>2154</v>
      </c>
      <c r="W1416" t="s">
        <v>17598</v>
      </c>
      <c r="X1416" s="20" t="str">
        <f>+IF(V1416="","-",CONCATENATE(V1416,"_",W1416))</f>
        <v>FINES_R03</v>
      </c>
      <c r="Y1416" s="59">
        <v>0.70209300518035889</v>
      </c>
      <c r="Z1416" t="s">
        <v>134</v>
      </c>
      <c r="AA1416" t="s">
        <v>2393</v>
      </c>
      <c r="AB1416" t="str">
        <f>+IF(W1416="","-",IF(W1416="UNICO","CENSO","MUESTRA"))</f>
        <v>MUESTRA</v>
      </c>
      <c r="AC1416" t="s">
        <v>2398</v>
      </c>
      <c r="AD1416" t="s">
        <v>7501</v>
      </c>
      <c r="AF1416">
        <f>+COUNTIF(Piloto!C:C,MARCO!A1416)</f>
        <v>0</v>
      </c>
    </row>
    <row r="1417" spans="1:32" x14ac:dyDescent="0.25">
      <c r="A1417" s="5" t="str">
        <f t="shared" si="22"/>
        <v>R 3 - D 692 - 459 - 4467</v>
      </c>
      <c r="B1417" s="23" t="s">
        <v>2347</v>
      </c>
      <c r="C1417" t="s">
        <v>1079</v>
      </c>
      <c r="D1417" t="s">
        <v>1077</v>
      </c>
      <c r="E1417" t="s">
        <v>1078</v>
      </c>
      <c r="F1417" t="s">
        <v>134</v>
      </c>
      <c r="G1417" t="s">
        <v>134</v>
      </c>
      <c r="H1417" t="s">
        <v>7648</v>
      </c>
      <c r="I1417" t="s">
        <v>20</v>
      </c>
      <c r="J1417" t="s">
        <v>2349</v>
      </c>
      <c r="K1417" t="s">
        <v>21</v>
      </c>
      <c r="M1417" t="s">
        <v>7649</v>
      </c>
      <c r="N1417" t="s">
        <v>22</v>
      </c>
      <c r="O1417" t="s">
        <v>23</v>
      </c>
      <c r="P1417" t="s">
        <v>26</v>
      </c>
      <c r="Q1417" t="s">
        <v>2348</v>
      </c>
      <c r="R1417" s="13">
        <v>68</v>
      </c>
      <c r="S1417" s="13">
        <v>3</v>
      </c>
      <c r="T1417" s="21">
        <v>1</v>
      </c>
      <c r="V1417" t="s">
        <v>2154</v>
      </c>
      <c r="W1417" t="s">
        <v>17598</v>
      </c>
      <c r="X1417" s="20" t="str">
        <f>+IF(V1417="","-",CONCATENATE(V1417,"_",W1417))</f>
        <v>FINES_R03</v>
      </c>
      <c r="Y1417" s="59">
        <v>0.70242154598236084</v>
      </c>
      <c r="Z1417" t="s">
        <v>134</v>
      </c>
      <c r="AA1417" t="s">
        <v>2393</v>
      </c>
      <c r="AB1417" t="str">
        <f>+IF(W1417="","-",IF(W1417="UNICO","CENSO","MUESTRA"))</f>
        <v>MUESTRA</v>
      </c>
      <c r="AC1417" t="s">
        <v>2398</v>
      </c>
      <c r="AD1417" t="s">
        <v>7650</v>
      </c>
      <c r="AF1417">
        <f>+COUNTIF(Piloto!C:C,MARCO!A1417)</f>
        <v>0</v>
      </c>
    </row>
    <row r="1418" spans="1:32" x14ac:dyDescent="0.25">
      <c r="A1418" s="5" t="str">
        <f t="shared" si="22"/>
        <v>R 3 - D 691 - 456 - 4172</v>
      </c>
      <c r="B1418" s="23" t="s">
        <v>2347</v>
      </c>
      <c r="C1418" t="s">
        <v>1079</v>
      </c>
      <c r="D1418" t="s">
        <v>1077</v>
      </c>
      <c r="E1418" t="s">
        <v>1078</v>
      </c>
      <c r="F1418" t="s">
        <v>134</v>
      </c>
      <c r="G1418" t="s">
        <v>134</v>
      </c>
      <c r="H1418" t="s">
        <v>6891</v>
      </c>
      <c r="I1418" t="s">
        <v>20</v>
      </c>
      <c r="J1418" t="s">
        <v>2349</v>
      </c>
      <c r="K1418" t="s">
        <v>21</v>
      </c>
      <c r="M1418" t="s">
        <v>6892</v>
      </c>
      <c r="N1418" t="s">
        <v>22</v>
      </c>
      <c r="O1418" t="s">
        <v>23</v>
      </c>
      <c r="P1418" t="s">
        <v>26</v>
      </c>
      <c r="Q1418" t="s">
        <v>2348</v>
      </c>
      <c r="R1418" s="13">
        <v>21</v>
      </c>
      <c r="S1418" s="13">
        <v>1</v>
      </c>
      <c r="T1418" s="21">
        <v>1</v>
      </c>
      <c r="V1418" t="s">
        <v>2154</v>
      </c>
      <c r="W1418" t="s">
        <v>17598</v>
      </c>
      <c r="X1418" s="20" t="str">
        <f>+IF(V1418="","-",CONCATENATE(V1418,"_",W1418))</f>
        <v>FINES_R03</v>
      </c>
      <c r="Y1418" s="59">
        <v>0.70576727390289307</v>
      </c>
      <c r="Z1418" t="s">
        <v>134</v>
      </c>
      <c r="AA1418" t="s">
        <v>2393</v>
      </c>
      <c r="AB1418" t="str">
        <f>+IF(W1418="","-",IF(W1418="UNICO","CENSO","MUESTRA"))</f>
        <v>MUESTRA</v>
      </c>
      <c r="AC1418" t="s">
        <v>2397</v>
      </c>
      <c r="AD1418" t="s">
        <v>6893</v>
      </c>
      <c r="AF1418">
        <f>+COUNTIF(Piloto!C:C,MARCO!A1418)</f>
        <v>0</v>
      </c>
    </row>
    <row r="1419" spans="1:32" x14ac:dyDescent="0.25">
      <c r="A1419" s="5" t="str">
        <f t="shared" si="22"/>
        <v>R 3 - D 691 - 479 - 4542</v>
      </c>
      <c r="B1419" s="23" t="s">
        <v>2347</v>
      </c>
      <c r="C1419" t="s">
        <v>1079</v>
      </c>
      <c r="D1419" t="s">
        <v>1077</v>
      </c>
      <c r="E1419" t="s">
        <v>1078</v>
      </c>
      <c r="F1419" t="s">
        <v>134</v>
      </c>
      <c r="G1419" t="s">
        <v>134</v>
      </c>
      <c r="H1419" t="s">
        <v>7127</v>
      </c>
      <c r="I1419" t="s">
        <v>20</v>
      </c>
      <c r="J1419" t="s">
        <v>2349</v>
      </c>
      <c r="K1419" t="s">
        <v>21</v>
      </c>
      <c r="M1419" t="s">
        <v>7128</v>
      </c>
      <c r="N1419" t="s">
        <v>22</v>
      </c>
      <c r="O1419" t="s">
        <v>23</v>
      </c>
      <c r="P1419" t="s">
        <v>26</v>
      </c>
      <c r="Q1419" t="s">
        <v>2348</v>
      </c>
      <c r="R1419" s="13">
        <v>56</v>
      </c>
      <c r="S1419" s="13">
        <v>2</v>
      </c>
      <c r="T1419" s="21">
        <v>1</v>
      </c>
      <c r="V1419" t="s">
        <v>2154</v>
      </c>
      <c r="W1419" t="s">
        <v>17598</v>
      </c>
      <c r="X1419" s="20" t="str">
        <f>+IF(V1419="","-",CONCATENATE(V1419,"_",W1419))</f>
        <v>FINES_R03</v>
      </c>
      <c r="Y1419" s="59">
        <v>0.70576727390289307</v>
      </c>
      <c r="Z1419" t="s">
        <v>134</v>
      </c>
      <c r="AA1419" t="s">
        <v>2393</v>
      </c>
      <c r="AB1419" t="str">
        <f>+IF(W1419="","-",IF(W1419="UNICO","CENSO","MUESTRA"))</f>
        <v>MUESTRA</v>
      </c>
      <c r="AC1419" t="s">
        <v>2397</v>
      </c>
      <c r="AD1419" t="s">
        <v>6893</v>
      </c>
      <c r="AF1419">
        <f>+COUNTIF(Piloto!C:C,MARCO!A1419)</f>
        <v>0</v>
      </c>
    </row>
    <row r="1420" spans="1:32" x14ac:dyDescent="0.25">
      <c r="A1420" s="5" t="str">
        <f t="shared" si="22"/>
        <v>R 3 - D 691 - 460 - 1306</v>
      </c>
      <c r="B1420" s="23" t="s">
        <v>2347</v>
      </c>
      <c r="C1420" t="s">
        <v>1079</v>
      </c>
      <c r="D1420" t="s">
        <v>1077</v>
      </c>
      <c r="E1420" t="s">
        <v>1078</v>
      </c>
      <c r="F1420" t="s">
        <v>134</v>
      </c>
      <c r="G1420" t="s">
        <v>134</v>
      </c>
      <c r="H1420" t="s">
        <v>6843</v>
      </c>
      <c r="I1420" t="s">
        <v>20</v>
      </c>
      <c r="J1420" t="s">
        <v>2349</v>
      </c>
      <c r="K1420" t="s">
        <v>21</v>
      </c>
      <c r="M1420" t="s">
        <v>6844</v>
      </c>
      <c r="N1420" t="s">
        <v>22</v>
      </c>
      <c r="O1420" t="s">
        <v>23</v>
      </c>
      <c r="P1420" t="s">
        <v>26</v>
      </c>
      <c r="Q1420" t="s">
        <v>2348</v>
      </c>
      <c r="R1420" s="13">
        <v>20</v>
      </c>
      <c r="S1420" s="13">
        <v>1</v>
      </c>
      <c r="T1420" s="21">
        <v>1</v>
      </c>
      <c r="V1420" t="s">
        <v>2154</v>
      </c>
      <c r="W1420" t="s">
        <v>17598</v>
      </c>
      <c r="X1420" s="20" t="str">
        <f>+IF(V1420="","-",CONCATENATE(V1420,"_",W1420))</f>
        <v>FINES_R03</v>
      </c>
      <c r="Y1420" s="59">
        <v>0.70785832405090332</v>
      </c>
      <c r="Z1420" t="s">
        <v>134</v>
      </c>
      <c r="AA1420" t="s">
        <v>2393</v>
      </c>
      <c r="AB1420" t="str">
        <f>+IF(W1420="","-",IF(W1420="UNICO","CENSO","MUESTRA"))</f>
        <v>MUESTRA</v>
      </c>
      <c r="AC1420" t="s">
        <v>2398</v>
      </c>
      <c r="AD1420" t="s">
        <v>6845</v>
      </c>
      <c r="AF1420">
        <f>+COUNTIF(Piloto!C:C,MARCO!A1420)</f>
        <v>0</v>
      </c>
    </row>
    <row r="1421" spans="1:32" x14ac:dyDescent="0.25">
      <c r="A1421" s="5" t="str">
        <f t="shared" si="22"/>
        <v>R 3 - D 691 - 463 - 4244</v>
      </c>
      <c r="B1421" s="23" t="s">
        <v>2347</v>
      </c>
      <c r="C1421" t="s">
        <v>1079</v>
      </c>
      <c r="D1421" t="s">
        <v>1077</v>
      </c>
      <c r="E1421" t="s">
        <v>1078</v>
      </c>
      <c r="F1421" t="s">
        <v>134</v>
      </c>
      <c r="G1421" t="s">
        <v>134</v>
      </c>
      <c r="H1421" t="s">
        <v>7041</v>
      </c>
      <c r="I1421" t="s">
        <v>20</v>
      </c>
      <c r="J1421" t="s">
        <v>2349</v>
      </c>
      <c r="K1421" t="s">
        <v>21</v>
      </c>
      <c r="M1421" t="s">
        <v>7042</v>
      </c>
      <c r="N1421" t="s">
        <v>22</v>
      </c>
      <c r="O1421" t="s">
        <v>23</v>
      </c>
      <c r="P1421" t="s">
        <v>26</v>
      </c>
      <c r="Q1421" t="s">
        <v>2348</v>
      </c>
      <c r="R1421" s="13">
        <v>23</v>
      </c>
      <c r="S1421" s="13">
        <v>1</v>
      </c>
      <c r="T1421" s="21">
        <v>1</v>
      </c>
      <c r="V1421" t="s">
        <v>2154</v>
      </c>
      <c r="W1421" t="s">
        <v>17598</v>
      </c>
      <c r="X1421" s="20" t="str">
        <f>+IF(V1421="","-",CONCATENATE(V1421,"_",W1421))</f>
        <v>FINES_R03</v>
      </c>
      <c r="Y1421" s="59">
        <v>0.71005505323410034</v>
      </c>
      <c r="Z1421" t="s">
        <v>134</v>
      </c>
      <c r="AA1421" t="s">
        <v>2393</v>
      </c>
      <c r="AB1421" t="str">
        <f>+IF(W1421="","-",IF(W1421="UNICO","CENSO","MUESTRA"))</f>
        <v>MUESTRA</v>
      </c>
      <c r="AC1421" t="s">
        <v>2398</v>
      </c>
      <c r="AD1421" t="s">
        <v>7043</v>
      </c>
      <c r="AF1421">
        <f>+COUNTIF(Piloto!C:C,MARCO!A1421)</f>
        <v>0</v>
      </c>
    </row>
    <row r="1422" spans="1:32" x14ac:dyDescent="0.25">
      <c r="A1422" s="5" t="str">
        <f t="shared" si="22"/>
        <v>R 3 - D 691 - 460 - 3026</v>
      </c>
      <c r="B1422" s="23" t="s">
        <v>2347</v>
      </c>
      <c r="C1422" t="s">
        <v>1079</v>
      </c>
      <c r="D1422" t="s">
        <v>1077</v>
      </c>
      <c r="E1422" t="s">
        <v>1078</v>
      </c>
      <c r="F1422" t="s">
        <v>134</v>
      </c>
      <c r="G1422" t="s">
        <v>134</v>
      </c>
      <c r="H1422" t="s">
        <v>7031</v>
      </c>
      <c r="I1422" t="s">
        <v>20</v>
      </c>
      <c r="J1422" t="s">
        <v>2349</v>
      </c>
      <c r="K1422" t="s">
        <v>21</v>
      </c>
      <c r="M1422" t="s">
        <v>7032</v>
      </c>
      <c r="N1422" t="s">
        <v>22</v>
      </c>
      <c r="O1422" t="s">
        <v>23</v>
      </c>
      <c r="P1422" t="s">
        <v>26</v>
      </c>
      <c r="Q1422" t="s">
        <v>2348</v>
      </c>
      <c r="R1422" s="13">
        <v>21</v>
      </c>
      <c r="S1422" s="13">
        <v>1</v>
      </c>
      <c r="T1422" s="21">
        <v>1</v>
      </c>
      <c r="V1422" t="s">
        <v>2154</v>
      </c>
      <c r="W1422" t="s">
        <v>17598</v>
      </c>
      <c r="X1422" s="20" t="str">
        <f>+IF(V1422="","-",CONCATENATE(V1422,"_",W1422))</f>
        <v>FINES_R03</v>
      </c>
      <c r="Y1422" s="59">
        <v>0.71279948949813843</v>
      </c>
      <c r="Z1422" t="s">
        <v>134</v>
      </c>
      <c r="AA1422" t="s">
        <v>2393</v>
      </c>
      <c r="AB1422" t="str">
        <f>+IF(W1422="","-",IF(W1422="UNICO","CENSO","MUESTRA"))</f>
        <v>MUESTRA</v>
      </c>
      <c r="AC1422" t="s">
        <v>2397</v>
      </c>
      <c r="AD1422" t="s">
        <v>7033</v>
      </c>
      <c r="AF1422">
        <f>+COUNTIF(Piloto!C:C,MARCO!A1422)</f>
        <v>0</v>
      </c>
    </row>
    <row r="1423" spans="1:32" x14ac:dyDescent="0.25">
      <c r="A1423" s="5" t="str">
        <f t="shared" si="22"/>
        <v>R 3 - D 691 - 475 - 0947</v>
      </c>
      <c r="B1423" s="23" t="s">
        <v>2347</v>
      </c>
      <c r="C1423" t="s">
        <v>1079</v>
      </c>
      <c r="D1423" t="s">
        <v>1077</v>
      </c>
      <c r="E1423" t="s">
        <v>1078</v>
      </c>
      <c r="F1423" t="s">
        <v>134</v>
      </c>
      <c r="G1423" t="s">
        <v>134</v>
      </c>
      <c r="H1423" t="s">
        <v>6833</v>
      </c>
      <c r="I1423" t="s">
        <v>20</v>
      </c>
      <c r="J1423" t="s">
        <v>2349</v>
      </c>
      <c r="K1423" t="s">
        <v>21</v>
      </c>
      <c r="M1423" t="s">
        <v>6834</v>
      </c>
      <c r="N1423" t="s">
        <v>22</v>
      </c>
      <c r="O1423" t="s">
        <v>23</v>
      </c>
      <c r="P1423" t="s">
        <v>26</v>
      </c>
      <c r="Q1423" t="s">
        <v>2348</v>
      </c>
      <c r="R1423" s="13">
        <v>22</v>
      </c>
      <c r="S1423" s="13">
        <v>1</v>
      </c>
      <c r="T1423" s="21">
        <v>1</v>
      </c>
      <c r="V1423" t="s">
        <v>2154</v>
      </c>
      <c r="W1423" t="s">
        <v>17598</v>
      </c>
      <c r="X1423" s="20" t="str">
        <f>+IF(V1423="","-",CONCATENATE(V1423,"_",W1423))</f>
        <v>FINES_R03</v>
      </c>
      <c r="Y1423" s="59">
        <v>0.71397453546524048</v>
      </c>
      <c r="Z1423" t="s">
        <v>134</v>
      </c>
      <c r="AA1423" t="s">
        <v>2393</v>
      </c>
      <c r="AB1423" t="str">
        <f>+IF(W1423="","-",IF(W1423="UNICO","CENSO","MUESTRA"))</f>
        <v>MUESTRA</v>
      </c>
      <c r="AC1423" t="s">
        <v>2398</v>
      </c>
      <c r="AD1423" t="s">
        <v>6835</v>
      </c>
      <c r="AF1423">
        <f>+COUNTIF(Piloto!C:C,MARCO!A1423)</f>
        <v>0</v>
      </c>
    </row>
    <row r="1424" spans="1:32" x14ac:dyDescent="0.25">
      <c r="A1424" s="5" t="str">
        <f t="shared" si="22"/>
        <v>R 3 - D 692 - 459 - 1728</v>
      </c>
      <c r="B1424" s="23" t="s">
        <v>2347</v>
      </c>
      <c r="C1424" t="s">
        <v>1079</v>
      </c>
      <c r="D1424" t="s">
        <v>1077</v>
      </c>
      <c r="E1424" t="s">
        <v>1078</v>
      </c>
      <c r="F1424" t="s">
        <v>134</v>
      </c>
      <c r="G1424" t="s">
        <v>134</v>
      </c>
      <c r="H1424" t="s">
        <v>7281</v>
      </c>
      <c r="I1424" t="s">
        <v>20</v>
      </c>
      <c r="J1424" t="s">
        <v>2349</v>
      </c>
      <c r="K1424" t="s">
        <v>21</v>
      </c>
      <c r="M1424" t="s">
        <v>7282</v>
      </c>
      <c r="N1424" t="s">
        <v>22</v>
      </c>
      <c r="O1424" t="s">
        <v>23</v>
      </c>
      <c r="P1424" t="s">
        <v>26</v>
      </c>
      <c r="Q1424" t="s">
        <v>2348</v>
      </c>
      <c r="R1424" s="13">
        <v>77</v>
      </c>
      <c r="S1424" s="13">
        <v>3</v>
      </c>
      <c r="T1424" s="21">
        <v>1</v>
      </c>
      <c r="V1424" t="s">
        <v>2154</v>
      </c>
      <c r="W1424" t="s">
        <v>17598</v>
      </c>
      <c r="X1424" s="20" t="str">
        <f>+IF(V1424="","-",CONCATENATE(V1424,"_",W1424))</f>
        <v>FINES_R03</v>
      </c>
      <c r="Y1424" s="59">
        <v>0.72068268060684204</v>
      </c>
      <c r="Z1424" t="s">
        <v>134</v>
      </c>
      <c r="AA1424" t="s">
        <v>2393</v>
      </c>
      <c r="AB1424" t="str">
        <f>+IF(W1424="","-",IF(W1424="UNICO","CENSO","MUESTRA"))</f>
        <v>MUESTRA</v>
      </c>
      <c r="AC1424" t="s">
        <v>2398</v>
      </c>
      <c r="AD1424" t="s">
        <v>7283</v>
      </c>
      <c r="AF1424">
        <f>+COUNTIF(Piloto!C:C,MARCO!A1424)</f>
        <v>0</v>
      </c>
    </row>
    <row r="1425" spans="1:32" x14ac:dyDescent="0.25">
      <c r="A1425" s="5" t="str">
        <f t="shared" si="22"/>
        <v>R 3 - D 692 - 469 - 4335</v>
      </c>
      <c r="B1425" s="23" t="s">
        <v>2347</v>
      </c>
      <c r="C1425" t="s">
        <v>1079</v>
      </c>
      <c r="D1425" t="s">
        <v>1077</v>
      </c>
      <c r="E1425" t="s">
        <v>1078</v>
      </c>
      <c r="F1425" t="s">
        <v>134</v>
      </c>
      <c r="G1425" t="s">
        <v>134</v>
      </c>
      <c r="H1425" t="s">
        <v>7592</v>
      </c>
      <c r="I1425" t="s">
        <v>20</v>
      </c>
      <c r="J1425" t="s">
        <v>2349</v>
      </c>
      <c r="K1425" t="s">
        <v>21</v>
      </c>
      <c r="M1425" t="s">
        <v>7593</v>
      </c>
      <c r="N1425" t="s">
        <v>22</v>
      </c>
      <c r="O1425" t="s">
        <v>23</v>
      </c>
      <c r="P1425" t="s">
        <v>26</v>
      </c>
      <c r="Q1425" t="s">
        <v>2348</v>
      </c>
      <c r="R1425" s="13">
        <v>16</v>
      </c>
      <c r="S1425" s="13">
        <v>1</v>
      </c>
      <c r="T1425" s="21">
        <v>1</v>
      </c>
      <c r="V1425" t="s">
        <v>2154</v>
      </c>
      <c r="W1425" t="s">
        <v>17598</v>
      </c>
      <c r="X1425" s="20" t="str">
        <f>+IF(V1425="","-",CONCATENATE(V1425,"_",W1425))</f>
        <v>FINES_R03</v>
      </c>
      <c r="Y1425" s="59">
        <v>0.72068268060684204</v>
      </c>
      <c r="Z1425" t="s">
        <v>134</v>
      </c>
      <c r="AA1425" t="s">
        <v>2393</v>
      </c>
      <c r="AB1425" t="str">
        <f>+IF(W1425="","-",IF(W1425="UNICO","CENSO","MUESTRA"))</f>
        <v>MUESTRA</v>
      </c>
      <c r="AC1425" t="s">
        <v>2398</v>
      </c>
      <c r="AD1425" t="s">
        <v>7594</v>
      </c>
      <c r="AF1425">
        <f>+COUNTIF(Piloto!C:C,MARCO!A1425)</f>
        <v>0</v>
      </c>
    </row>
    <row r="1426" spans="1:32" x14ac:dyDescent="0.25">
      <c r="A1426" s="5" t="str">
        <f t="shared" si="22"/>
        <v>R 3 - D 692 - 487 - 4628</v>
      </c>
      <c r="B1426" s="23" t="s">
        <v>2347</v>
      </c>
      <c r="C1426" t="s">
        <v>1079</v>
      </c>
      <c r="D1426" t="s">
        <v>1077</v>
      </c>
      <c r="E1426" t="s">
        <v>1078</v>
      </c>
      <c r="F1426" t="s">
        <v>134</v>
      </c>
      <c r="G1426" t="s">
        <v>134</v>
      </c>
      <c r="H1426" t="s">
        <v>7687</v>
      </c>
      <c r="I1426" t="s">
        <v>20</v>
      </c>
      <c r="J1426" t="s">
        <v>2349</v>
      </c>
      <c r="K1426" t="s">
        <v>21</v>
      </c>
      <c r="M1426" t="s">
        <v>7688</v>
      </c>
      <c r="N1426" t="s">
        <v>22</v>
      </c>
      <c r="O1426" t="s">
        <v>23</v>
      </c>
      <c r="P1426" t="s">
        <v>26</v>
      </c>
      <c r="Q1426" t="s">
        <v>2348</v>
      </c>
      <c r="R1426" s="13">
        <v>26</v>
      </c>
      <c r="S1426" s="13">
        <v>1</v>
      </c>
      <c r="T1426" s="21">
        <v>1</v>
      </c>
      <c r="V1426" t="s">
        <v>2154</v>
      </c>
      <c r="W1426" t="s">
        <v>17598</v>
      </c>
      <c r="X1426" s="20" t="str">
        <f>+IF(V1426="","-",CONCATENATE(V1426,"_",W1426))</f>
        <v>FINES_R03</v>
      </c>
      <c r="Y1426" s="59">
        <v>0.72068268060684204</v>
      </c>
      <c r="Z1426" t="s">
        <v>134</v>
      </c>
      <c r="AA1426" t="s">
        <v>2393</v>
      </c>
      <c r="AB1426" t="str">
        <f>+IF(W1426="","-",IF(W1426="UNICO","CENSO","MUESTRA"))</f>
        <v>MUESTRA</v>
      </c>
      <c r="AC1426" t="s">
        <v>2397</v>
      </c>
      <c r="AD1426" t="s">
        <v>7689</v>
      </c>
      <c r="AF1426">
        <f>+COUNTIF(Piloto!C:C,MARCO!A1426)</f>
        <v>0</v>
      </c>
    </row>
    <row r="1427" spans="1:32" x14ac:dyDescent="0.25">
      <c r="A1427" s="5" t="str">
        <f t="shared" si="22"/>
        <v>R 3 - D 692 - 464 - 0245</v>
      </c>
      <c r="B1427" s="23" t="s">
        <v>2347</v>
      </c>
      <c r="C1427" t="s">
        <v>1079</v>
      </c>
      <c r="D1427" t="s">
        <v>1077</v>
      </c>
      <c r="E1427" t="s">
        <v>1078</v>
      </c>
      <c r="F1427" t="s">
        <v>134</v>
      </c>
      <c r="G1427" t="s">
        <v>134</v>
      </c>
      <c r="H1427" t="s">
        <v>7347</v>
      </c>
      <c r="I1427" t="s">
        <v>20</v>
      </c>
      <c r="J1427" t="s">
        <v>2349</v>
      </c>
      <c r="K1427" t="s">
        <v>21</v>
      </c>
      <c r="M1427" t="s">
        <v>7348</v>
      </c>
      <c r="N1427" t="s">
        <v>22</v>
      </c>
      <c r="O1427" t="s">
        <v>23</v>
      </c>
      <c r="P1427" t="s">
        <v>26</v>
      </c>
      <c r="Q1427" t="s">
        <v>2348</v>
      </c>
      <c r="R1427" s="13">
        <v>19</v>
      </c>
      <c r="S1427" s="13">
        <v>1</v>
      </c>
      <c r="T1427" s="21">
        <v>1</v>
      </c>
      <c r="V1427" t="s">
        <v>2154</v>
      </c>
      <c r="W1427" t="s">
        <v>17598</v>
      </c>
      <c r="X1427" s="20" t="str">
        <f>+IF(V1427="","-",CONCATENATE(V1427,"_",W1427))</f>
        <v>FINES_R03</v>
      </c>
      <c r="Y1427" s="59">
        <v>0.7207304835319519</v>
      </c>
      <c r="Z1427" t="s">
        <v>134</v>
      </c>
      <c r="AA1427" t="s">
        <v>2393</v>
      </c>
      <c r="AB1427" t="str">
        <f>+IF(W1427="","-",IF(W1427="UNICO","CENSO","MUESTRA"))</f>
        <v>MUESTRA</v>
      </c>
      <c r="AC1427" t="s">
        <v>2398</v>
      </c>
      <c r="AD1427" t="s">
        <v>7349</v>
      </c>
      <c r="AF1427">
        <f>+COUNTIF(Piloto!C:C,MARCO!A1427)</f>
        <v>0</v>
      </c>
    </row>
    <row r="1428" spans="1:32" x14ac:dyDescent="0.25">
      <c r="A1428" s="5" t="str">
        <f t="shared" si="22"/>
        <v>R 3 - D 692 - 497 - 0320</v>
      </c>
      <c r="B1428" s="23" t="s">
        <v>2347</v>
      </c>
      <c r="C1428" t="s">
        <v>1079</v>
      </c>
      <c r="D1428" t="s">
        <v>1077</v>
      </c>
      <c r="E1428" t="s">
        <v>1078</v>
      </c>
      <c r="F1428" t="s">
        <v>134</v>
      </c>
      <c r="G1428" t="s">
        <v>134</v>
      </c>
      <c r="H1428" t="s">
        <v>7372</v>
      </c>
      <c r="I1428" t="s">
        <v>20</v>
      </c>
      <c r="J1428" t="s">
        <v>2349</v>
      </c>
      <c r="K1428" t="s">
        <v>21</v>
      </c>
      <c r="M1428" t="s">
        <v>7373</v>
      </c>
      <c r="N1428" t="s">
        <v>22</v>
      </c>
      <c r="O1428" t="s">
        <v>23</v>
      </c>
      <c r="P1428" t="s">
        <v>26</v>
      </c>
      <c r="Q1428" t="s">
        <v>2348</v>
      </c>
      <c r="R1428" s="13">
        <v>16</v>
      </c>
      <c r="S1428" s="13">
        <v>1</v>
      </c>
      <c r="T1428" s="21">
        <v>1</v>
      </c>
      <c r="V1428" t="s">
        <v>2154</v>
      </c>
      <c r="W1428" t="s">
        <v>17598</v>
      </c>
      <c r="X1428" s="20" t="str">
        <f>+IF(V1428="","-",CONCATENATE(V1428,"_",W1428))</f>
        <v>FINES_R03</v>
      </c>
      <c r="Y1428" s="59">
        <v>0.72383683919906616</v>
      </c>
      <c r="Z1428" t="s">
        <v>134</v>
      </c>
      <c r="AA1428" t="s">
        <v>2393</v>
      </c>
      <c r="AB1428" t="str">
        <f>+IF(W1428="","-",IF(W1428="UNICO","CENSO","MUESTRA"))</f>
        <v>MUESTRA</v>
      </c>
      <c r="AC1428" t="s">
        <v>2397</v>
      </c>
      <c r="AD1428" t="s">
        <v>7374</v>
      </c>
      <c r="AF1428">
        <f>+COUNTIF(Piloto!C:C,MARCO!A1428)</f>
        <v>0</v>
      </c>
    </row>
    <row r="1429" spans="1:32" x14ac:dyDescent="0.25">
      <c r="A1429" s="5" t="str">
        <f t="shared" si="22"/>
        <v>R 3 - D 692 - 464 - 0468</v>
      </c>
      <c r="B1429" s="23" t="s">
        <v>2347</v>
      </c>
      <c r="C1429" t="s">
        <v>1079</v>
      </c>
      <c r="D1429" t="s">
        <v>1077</v>
      </c>
      <c r="E1429" t="s">
        <v>1078</v>
      </c>
      <c r="F1429" t="s">
        <v>134</v>
      </c>
      <c r="G1429" t="s">
        <v>134</v>
      </c>
      <c r="H1429" t="s">
        <v>7223</v>
      </c>
      <c r="I1429" t="s">
        <v>20</v>
      </c>
      <c r="J1429" t="s">
        <v>2349</v>
      </c>
      <c r="K1429" t="s">
        <v>21</v>
      </c>
      <c r="M1429" t="s">
        <v>7224</v>
      </c>
      <c r="N1429" t="s">
        <v>22</v>
      </c>
      <c r="O1429" t="s">
        <v>23</v>
      </c>
      <c r="P1429" t="s">
        <v>26</v>
      </c>
      <c r="Q1429" t="s">
        <v>2348</v>
      </c>
      <c r="R1429" s="13">
        <v>65</v>
      </c>
      <c r="S1429" s="13">
        <v>3</v>
      </c>
      <c r="T1429" s="21">
        <v>1</v>
      </c>
      <c r="V1429" t="s">
        <v>2154</v>
      </c>
      <c r="W1429" t="s">
        <v>17598</v>
      </c>
      <c r="X1429" s="20" t="str">
        <f>+IF(V1429="","-",CONCATENATE(V1429,"_",W1429))</f>
        <v>FINES_R03</v>
      </c>
      <c r="Y1429" s="59">
        <v>0.7246253490447998</v>
      </c>
      <c r="Z1429" t="s">
        <v>134</v>
      </c>
      <c r="AA1429" t="s">
        <v>2393</v>
      </c>
      <c r="AB1429" t="str">
        <f>+IF(W1429="","-",IF(W1429="UNICO","CENSO","MUESTRA"))</f>
        <v>MUESTRA</v>
      </c>
      <c r="AC1429" t="s">
        <v>2398</v>
      </c>
      <c r="AD1429" t="s">
        <v>7225</v>
      </c>
      <c r="AF1429">
        <f>+COUNTIF(Piloto!C:C,MARCO!A1429)</f>
        <v>0</v>
      </c>
    </row>
    <row r="1430" spans="1:32" x14ac:dyDescent="0.25">
      <c r="A1430" s="5" t="str">
        <f t="shared" si="22"/>
        <v>R 3 - D 692 - 497 - 3539</v>
      </c>
      <c r="B1430" s="23" t="s">
        <v>2347</v>
      </c>
      <c r="C1430" t="s">
        <v>1079</v>
      </c>
      <c r="D1430" t="s">
        <v>1077</v>
      </c>
      <c r="E1430" t="s">
        <v>1078</v>
      </c>
      <c r="F1430" t="s">
        <v>134</v>
      </c>
      <c r="G1430" t="s">
        <v>134</v>
      </c>
      <c r="H1430" t="s">
        <v>7392</v>
      </c>
      <c r="I1430" t="s">
        <v>20</v>
      </c>
      <c r="J1430" t="s">
        <v>2349</v>
      </c>
      <c r="K1430" t="s">
        <v>21</v>
      </c>
      <c r="M1430" t="s">
        <v>7393</v>
      </c>
      <c r="N1430" t="s">
        <v>22</v>
      </c>
      <c r="O1430" t="s">
        <v>23</v>
      </c>
      <c r="P1430" t="s">
        <v>26</v>
      </c>
      <c r="Q1430" t="s">
        <v>2348</v>
      </c>
      <c r="R1430" s="13">
        <v>15</v>
      </c>
      <c r="S1430" s="13">
        <v>1</v>
      </c>
      <c r="T1430" s="21">
        <v>1</v>
      </c>
      <c r="V1430" t="s">
        <v>2154</v>
      </c>
      <c r="W1430" t="s">
        <v>17598</v>
      </c>
      <c r="X1430" s="20" t="str">
        <f>+IF(V1430="","-",CONCATENATE(V1430,"_",W1430))</f>
        <v>FINES_R03</v>
      </c>
      <c r="Y1430" s="59">
        <v>0.72734671831130981</v>
      </c>
      <c r="Z1430" t="s">
        <v>134</v>
      </c>
      <c r="AA1430" t="s">
        <v>2393</v>
      </c>
      <c r="AB1430" t="str">
        <f>+IF(W1430="","-",IF(W1430="UNICO","CENSO","MUESTRA"))</f>
        <v>MUESTRA</v>
      </c>
      <c r="AC1430" t="s">
        <v>2397</v>
      </c>
      <c r="AD1430" t="s">
        <v>7394</v>
      </c>
      <c r="AF1430">
        <f>+COUNTIF(Piloto!C:C,MARCO!A1430)</f>
        <v>0</v>
      </c>
    </row>
    <row r="1431" spans="1:32" x14ac:dyDescent="0.25">
      <c r="A1431" s="5" t="str">
        <f t="shared" si="22"/>
        <v>R 3 - D 692 - 464 - 3539</v>
      </c>
      <c r="B1431" s="23" t="s">
        <v>2347</v>
      </c>
      <c r="C1431" t="s">
        <v>1079</v>
      </c>
      <c r="D1431" t="s">
        <v>1077</v>
      </c>
      <c r="E1431" t="s">
        <v>1078</v>
      </c>
      <c r="F1431" t="s">
        <v>134</v>
      </c>
      <c r="G1431" t="s">
        <v>134</v>
      </c>
      <c r="H1431" t="s">
        <v>7466</v>
      </c>
      <c r="I1431" t="s">
        <v>20</v>
      </c>
      <c r="J1431" t="s">
        <v>2349</v>
      </c>
      <c r="K1431" t="s">
        <v>21</v>
      </c>
      <c r="M1431" t="s">
        <v>7393</v>
      </c>
      <c r="N1431" t="s">
        <v>22</v>
      </c>
      <c r="O1431" t="s">
        <v>23</v>
      </c>
      <c r="P1431" t="s">
        <v>26</v>
      </c>
      <c r="Q1431" t="s">
        <v>2348</v>
      </c>
      <c r="R1431" s="13">
        <v>51</v>
      </c>
      <c r="S1431" s="13">
        <v>2</v>
      </c>
      <c r="T1431" s="21">
        <v>1</v>
      </c>
      <c r="V1431" t="s">
        <v>2154</v>
      </c>
      <c r="W1431" t="s">
        <v>17598</v>
      </c>
      <c r="X1431" s="20" t="str">
        <f>+IF(V1431="","-",CONCATENATE(V1431,"_",W1431))</f>
        <v>FINES_R03</v>
      </c>
      <c r="Y1431" s="59">
        <v>0.72734671831130981</v>
      </c>
      <c r="Z1431" t="s">
        <v>134</v>
      </c>
      <c r="AA1431" t="s">
        <v>2393</v>
      </c>
      <c r="AB1431" t="str">
        <f>+IF(W1431="","-",IF(W1431="UNICO","CENSO","MUESTRA"))</f>
        <v>MUESTRA</v>
      </c>
      <c r="AC1431" t="s">
        <v>2397</v>
      </c>
      <c r="AD1431" t="s">
        <v>7394</v>
      </c>
      <c r="AF1431">
        <f>+COUNTIF(Piloto!C:C,MARCO!A1431)</f>
        <v>0</v>
      </c>
    </row>
    <row r="1432" spans="1:32" x14ac:dyDescent="0.25">
      <c r="A1432" s="5" t="str">
        <f t="shared" si="22"/>
        <v>R 3 - D 692 - 453 - 3539</v>
      </c>
      <c r="B1432" s="23" t="s">
        <v>2347</v>
      </c>
      <c r="C1432" t="s">
        <v>1079</v>
      </c>
      <c r="D1432" t="s">
        <v>1077</v>
      </c>
      <c r="E1432" t="s">
        <v>1078</v>
      </c>
      <c r="F1432" t="s">
        <v>134</v>
      </c>
      <c r="G1432" t="s">
        <v>134</v>
      </c>
      <c r="H1432" t="s">
        <v>7568</v>
      </c>
      <c r="I1432" t="s">
        <v>20</v>
      </c>
      <c r="J1432" t="s">
        <v>2349</v>
      </c>
      <c r="K1432" t="s">
        <v>21</v>
      </c>
      <c r="M1432" t="s">
        <v>7393</v>
      </c>
      <c r="N1432" t="s">
        <v>22</v>
      </c>
      <c r="O1432" t="s">
        <v>23</v>
      </c>
      <c r="P1432" t="s">
        <v>26</v>
      </c>
      <c r="Q1432" t="s">
        <v>2348</v>
      </c>
      <c r="R1432" s="13">
        <v>46</v>
      </c>
      <c r="S1432" s="13">
        <v>3</v>
      </c>
      <c r="T1432" s="21">
        <v>1</v>
      </c>
      <c r="V1432" t="s">
        <v>2154</v>
      </c>
      <c r="W1432" t="s">
        <v>17598</v>
      </c>
      <c r="X1432" s="20" t="str">
        <f>+IF(V1432="","-",CONCATENATE(V1432,"_",W1432))</f>
        <v>FINES_R03</v>
      </c>
      <c r="Y1432" s="59">
        <v>0.72734671831130981</v>
      </c>
      <c r="Z1432" t="s">
        <v>134</v>
      </c>
      <c r="AA1432" t="s">
        <v>2393</v>
      </c>
      <c r="AB1432" t="str">
        <f>+IF(W1432="","-",IF(W1432="UNICO","CENSO","MUESTRA"))</f>
        <v>MUESTRA</v>
      </c>
      <c r="AC1432" t="s">
        <v>2398</v>
      </c>
      <c r="AD1432" t="s">
        <v>7394</v>
      </c>
      <c r="AF1432">
        <f>+COUNTIF(Piloto!C:C,MARCO!A1432)</f>
        <v>0</v>
      </c>
    </row>
    <row r="1433" spans="1:32" x14ac:dyDescent="0.25">
      <c r="A1433" s="5" t="str">
        <f t="shared" si="22"/>
        <v>R 3 - D 692 - 459 - 4619</v>
      </c>
      <c r="B1433" s="23" t="s">
        <v>2347</v>
      </c>
      <c r="C1433" t="s">
        <v>1079</v>
      </c>
      <c r="D1433" t="s">
        <v>1077</v>
      </c>
      <c r="E1433" t="s">
        <v>1078</v>
      </c>
      <c r="F1433" t="s">
        <v>134</v>
      </c>
      <c r="G1433" t="s">
        <v>134</v>
      </c>
      <c r="H1433" t="s">
        <v>12222</v>
      </c>
      <c r="I1433" t="s">
        <v>20</v>
      </c>
      <c r="J1433" t="s">
        <v>2349</v>
      </c>
      <c r="K1433" t="s">
        <v>21</v>
      </c>
      <c r="M1433" t="s">
        <v>12223</v>
      </c>
      <c r="N1433" t="s">
        <v>22</v>
      </c>
      <c r="O1433" t="s">
        <v>23</v>
      </c>
      <c r="P1433" t="s">
        <v>26</v>
      </c>
      <c r="Q1433" t="s">
        <v>2348</v>
      </c>
      <c r="R1433" s="13">
        <v>16</v>
      </c>
      <c r="S1433" s="13">
        <v>1</v>
      </c>
      <c r="T1433" s="21">
        <v>1</v>
      </c>
      <c r="V1433" t="s">
        <v>2154</v>
      </c>
      <c r="W1433" t="s">
        <v>17598</v>
      </c>
      <c r="X1433" s="20" t="str">
        <f>+IF(V1433="","-",CONCATENATE(V1433,"_",W1433))</f>
        <v>FINES_R03</v>
      </c>
      <c r="Y1433" s="59">
        <v>0.72774171829223633</v>
      </c>
      <c r="Z1433" t="s">
        <v>134</v>
      </c>
      <c r="AA1433" t="s">
        <v>2393</v>
      </c>
      <c r="AB1433" t="str">
        <f>+IF(W1433="","-",IF(W1433="UNICO","CENSO","MUESTRA"))</f>
        <v>MUESTRA</v>
      </c>
      <c r="AC1433" t="s">
        <v>2397</v>
      </c>
      <c r="AD1433" t="s">
        <v>12224</v>
      </c>
      <c r="AF1433">
        <f>+COUNTIF(Piloto!C:C,MARCO!A1433)</f>
        <v>0</v>
      </c>
    </row>
    <row r="1434" spans="1:32" x14ac:dyDescent="0.25">
      <c r="A1434" s="5" t="str">
        <f t="shared" si="22"/>
        <v>R 3 - D 691 - 452 - 0834</v>
      </c>
      <c r="B1434" s="23" t="s">
        <v>2347</v>
      </c>
      <c r="C1434" t="s">
        <v>1079</v>
      </c>
      <c r="D1434" t="s">
        <v>1077</v>
      </c>
      <c r="E1434" t="s">
        <v>1078</v>
      </c>
      <c r="F1434" t="s">
        <v>134</v>
      </c>
      <c r="G1434" t="s">
        <v>134</v>
      </c>
      <c r="H1434" t="s">
        <v>6858</v>
      </c>
      <c r="I1434" t="s">
        <v>20</v>
      </c>
      <c r="J1434" t="s">
        <v>2349</v>
      </c>
      <c r="K1434" t="s">
        <v>21</v>
      </c>
      <c r="M1434" t="s">
        <v>6859</v>
      </c>
      <c r="N1434" t="s">
        <v>22</v>
      </c>
      <c r="O1434" t="s">
        <v>23</v>
      </c>
      <c r="P1434" t="s">
        <v>26</v>
      </c>
      <c r="Q1434" t="s">
        <v>2348</v>
      </c>
      <c r="R1434" s="13">
        <v>142</v>
      </c>
      <c r="S1434" s="13">
        <v>6</v>
      </c>
      <c r="T1434" s="21">
        <v>1</v>
      </c>
      <c r="V1434" t="s">
        <v>2154</v>
      </c>
      <c r="W1434" t="s">
        <v>17598</v>
      </c>
      <c r="X1434" s="20" t="str">
        <f>+IF(V1434="","-",CONCATENATE(V1434,"_",W1434))</f>
        <v>FINES_R03</v>
      </c>
      <c r="Y1434" s="59">
        <v>0.72934681177139282</v>
      </c>
      <c r="Z1434" t="s">
        <v>134</v>
      </c>
      <c r="AA1434" t="s">
        <v>2393</v>
      </c>
      <c r="AB1434" t="str">
        <f>+IF(W1434="","-",IF(W1434="UNICO","CENSO","MUESTRA"))</f>
        <v>MUESTRA</v>
      </c>
      <c r="AC1434" t="s">
        <v>2398</v>
      </c>
      <c r="AD1434" t="s">
        <v>6860</v>
      </c>
      <c r="AF1434">
        <f>+COUNTIF(Piloto!C:C,MARCO!A1434)</f>
        <v>0</v>
      </c>
    </row>
    <row r="1435" spans="1:32" x14ac:dyDescent="0.25">
      <c r="A1435" s="5" t="str">
        <f t="shared" si="22"/>
        <v>R 3 - D 691 - 452 - 1321</v>
      </c>
      <c r="B1435" s="23" t="s">
        <v>2347</v>
      </c>
      <c r="C1435" t="s">
        <v>1079</v>
      </c>
      <c r="D1435" t="s">
        <v>1077</v>
      </c>
      <c r="E1435" t="s">
        <v>1078</v>
      </c>
      <c r="F1435" t="s">
        <v>134</v>
      </c>
      <c r="G1435" t="s">
        <v>134</v>
      </c>
      <c r="H1435" t="s">
        <v>6879</v>
      </c>
      <c r="I1435" t="s">
        <v>20</v>
      </c>
      <c r="J1435" t="s">
        <v>2349</v>
      </c>
      <c r="K1435" t="s">
        <v>21</v>
      </c>
      <c r="M1435" t="s">
        <v>6880</v>
      </c>
      <c r="N1435" t="s">
        <v>22</v>
      </c>
      <c r="O1435" t="s">
        <v>23</v>
      </c>
      <c r="P1435" t="s">
        <v>26</v>
      </c>
      <c r="Q1435" t="s">
        <v>2348</v>
      </c>
      <c r="R1435" s="13">
        <v>55</v>
      </c>
      <c r="S1435" s="13">
        <v>2</v>
      </c>
      <c r="T1435" s="21">
        <v>1</v>
      </c>
      <c r="V1435" t="s">
        <v>2154</v>
      </c>
      <c r="W1435" t="s">
        <v>17598</v>
      </c>
      <c r="X1435" s="20" t="str">
        <f>+IF(V1435="","-",CONCATENATE(V1435,"_",W1435))</f>
        <v>FINES_R03</v>
      </c>
      <c r="Y1435" s="59">
        <v>0.72934681177139282</v>
      </c>
      <c r="Z1435" t="s">
        <v>134</v>
      </c>
      <c r="AA1435" t="s">
        <v>2393</v>
      </c>
      <c r="AB1435" t="str">
        <f>+IF(W1435="","-",IF(W1435="UNICO","CENSO","MUESTRA"))</f>
        <v>MUESTRA</v>
      </c>
      <c r="AC1435" t="s">
        <v>2398</v>
      </c>
      <c r="AD1435" t="s">
        <v>6881</v>
      </c>
      <c r="AF1435">
        <f>+COUNTIF(Piloto!C:C,MARCO!A1435)</f>
        <v>0</v>
      </c>
    </row>
    <row r="1436" spans="1:32" x14ac:dyDescent="0.25">
      <c r="A1436" s="5" t="str">
        <f t="shared" si="22"/>
        <v>R 3 - D 692 - 493 - 0239</v>
      </c>
      <c r="B1436" s="23" t="s">
        <v>2347</v>
      </c>
      <c r="C1436" t="s">
        <v>1079</v>
      </c>
      <c r="D1436" t="s">
        <v>1077</v>
      </c>
      <c r="E1436" t="s">
        <v>1078</v>
      </c>
      <c r="F1436" t="s">
        <v>134</v>
      </c>
      <c r="G1436" t="s">
        <v>134</v>
      </c>
      <c r="H1436" t="s">
        <v>7254</v>
      </c>
      <c r="I1436" t="s">
        <v>20</v>
      </c>
      <c r="J1436" t="s">
        <v>2349</v>
      </c>
      <c r="K1436" t="s">
        <v>21</v>
      </c>
      <c r="M1436" t="s">
        <v>7255</v>
      </c>
      <c r="N1436" t="s">
        <v>22</v>
      </c>
      <c r="O1436" t="s">
        <v>23</v>
      </c>
      <c r="P1436" t="s">
        <v>26</v>
      </c>
      <c r="Q1436" t="s">
        <v>2348</v>
      </c>
      <c r="R1436" s="13">
        <v>62</v>
      </c>
      <c r="S1436" s="13">
        <v>2</v>
      </c>
      <c r="T1436" s="21">
        <v>1</v>
      </c>
      <c r="V1436" t="s">
        <v>2154</v>
      </c>
      <c r="W1436" t="s">
        <v>17598</v>
      </c>
      <c r="X1436" s="20" t="str">
        <f>+IF(V1436="","-",CONCATENATE(V1436,"_",W1436))</f>
        <v>FINES_R03</v>
      </c>
      <c r="Y1436" s="59">
        <v>0.73036587238311768</v>
      </c>
      <c r="Z1436" t="s">
        <v>134</v>
      </c>
      <c r="AA1436" t="s">
        <v>2393</v>
      </c>
      <c r="AB1436" t="str">
        <f>+IF(W1436="","-",IF(W1436="UNICO","CENSO","MUESTRA"))</f>
        <v>MUESTRA</v>
      </c>
      <c r="AC1436" t="s">
        <v>2397</v>
      </c>
      <c r="AD1436" t="s">
        <v>7256</v>
      </c>
      <c r="AF1436">
        <f>+COUNTIF(Piloto!C:C,MARCO!A1436)</f>
        <v>0</v>
      </c>
    </row>
    <row r="1437" spans="1:32" x14ac:dyDescent="0.25">
      <c r="A1437" s="5" t="str">
        <f t="shared" si="22"/>
        <v>R 3 - D 692 - 459 - 4663</v>
      </c>
      <c r="B1437" s="23" t="s">
        <v>2347</v>
      </c>
      <c r="C1437" t="s">
        <v>1079</v>
      </c>
      <c r="D1437" t="s">
        <v>1077</v>
      </c>
      <c r="E1437" t="s">
        <v>1078</v>
      </c>
      <c r="F1437" t="s">
        <v>134</v>
      </c>
      <c r="G1437" t="s">
        <v>134</v>
      </c>
      <c r="H1437" t="s">
        <v>12234</v>
      </c>
      <c r="I1437" t="s">
        <v>20</v>
      </c>
      <c r="J1437" t="s">
        <v>2349</v>
      </c>
      <c r="K1437" t="s">
        <v>21</v>
      </c>
      <c r="M1437" t="s">
        <v>12235</v>
      </c>
      <c r="N1437" t="s">
        <v>22</v>
      </c>
      <c r="O1437" t="s">
        <v>23</v>
      </c>
      <c r="P1437" t="s">
        <v>26</v>
      </c>
      <c r="Q1437" t="s">
        <v>2348</v>
      </c>
      <c r="R1437" s="13">
        <v>21</v>
      </c>
      <c r="S1437" s="13">
        <v>1</v>
      </c>
      <c r="T1437" s="21">
        <v>1</v>
      </c>
      <c r="V1437" t="s">
        <v>2154</v>
      </c>
      <c r="W1437" t="s">
        <v>17598</v>
      </c>
      <c r="X1437" s="20" t="str">
        <f>+IF(V1437="","-",CONCATENATE(V1437,"_",W1437))</f>
        <v>FINES_R03</v>
      </c>
      <c r="Y1437" s="59">
        <v>0.73213100433349609</v>
      </c>
      <c r="Z1437" t="s">
        <v>134</v>
      </c>
      <c r="AA1437" t="s">
        <v>2393</v>
      </c>
      <c r="AB1437" t="str">
        <f>+IF(W1437="","-",IF(W1437="UNICO","CENSO","MUESTRA"))</f>
        <v>MUESTRA</v>
      </c>
      <c r="AC1437" t="s">
        <v>2398</v>
      </c>
      <c r="AD1437" t="s">
        <v>12236</v>
      </c>
      <c r="AF1437">
        <f>+COUNTIF(Piloto!C:C,MARCO!A1437)</f>
        <v>0</v>
      </c>
    </row>
    <row r="1438" spans="1:32" x14ac:dyDescent="0.25">
      <c r="A1438" s="5" t="str">
        <f t="shared" si="22"/>
        <v>R 3 - D 692 - 464 - 2946</v>
      </c>
      <c r="B1438" s="23" t="s">
        <v>2347</v>
      </c>
      <c r="C1438" t="s">
        <v>1079</v>
      </c>
      <c r="D1438" t="s">
        <v>1077</v>
      </c>
      <c r="E1438" t="s">
        <v>1078</v>
      </c>
      <c r="F1438" t="s">
        <v>134</v>
      </c>
      <c r="G1438" t="s">
        <v>134</v>
      </c>
      <c r="H1438" t="s">
        <v>7531</v>
      </c>
      <c r="I1438" t="s">
        <v>20</v>
      </c>
      <c r="J1438" t="s">
        <v>2349</v>
      </c>
      <c r="K1438" t="s">
        <v>21</v>
      </c>
      <c r="M1438" t="s">
        <v>7532</v>
      </c>
      <c r="N1438" t="s">
        <v>22</v>
      </c>
      <c r="O1438" t="s">
        <v>23</v>
      </c>
      <c r="P1438" t="s">
        <v>26</v>
      </c>
      <c r="Q1438" t="s">
        <v>2348</v>
      </c>
      <c r="R1438" s="13">
        <v>34</v>
      </c>
      <c r="S1438" s="13">
        <v>1</v>
      </c>
      <c r="T1438" s="21">
        <v>1</v>
      </c>
      <c r="V1438" t="s">
        <v>2154</v>
      </c>
      <c r="W1438" t="s">
        <v>17598</v>
      </c>
      <c r="X1438" s="20" t="str">
        <f>+IF(V1438="","-",CONCATENATE(V1438,"_",W1438))</f>
        <v>FINES_R03</v>
      </c>
      <c r="Y1438" s="59">
        <v>0.73283576965332031</v>
      </c>
      <c r="Z1438" t="s">
        <v>134</v>
      </c>
      <c r="AA1438" t="s">
        <v>2393</v>
      </c>
      <c r="AB1438" t="str">
        <f>+IF(W1438="","-",IF(W1438="UNICO","CENSO","MUESTRA"))</f>
        <v>MUESTRA</v>
      </c>
      <c r="AC1438" t="s">
        <v>2397</v>
      </c>
      <c r="AD1438" t="s">
        <v>7533</v>
      </c>
      <c r="AF1438">
        <f>+COUNTIF(Piloto!C:C,MARCO!A1438)</f>
        <v>0</v>
      </c>
    </row>
    <row r="1439" spans="1:32" x14ac:dyDescent="0.25">
      <c r="A1439" s="5" t="str">
        <f t="shared" si="22"/>
        <v>R 3 - D 692 - 481 - 0321</v>
      </c>
      <c r="B1439" s="23" t="s">
        <v>2347</v>
      </c>
      <c r="C1439" t="s">
        <v>1079</v>
      </c>
      <c r="D1439" t="s">
        <v>1077</v>
      </c>
      <c r="E1439" t="s">
        <v>1078</v>
      </c>
      <c r="F1439" t="s">
        <v>134</v>
      </c>
      <c r="G1439" t="s">
        <v>134</v>
      </c>
      <c r="H1439" t="s">
        <v>7215</v>
      </c>
      <c r="I1439" t="s">
        <v>20</v>
      </c>
      <c r="J1439" t="s">
        <v>2349</v>
      </c>
      <c r="K1439" t="s">
        <v>21</v>
      </c>
      <c r="M1439" t="s">
        <v>7216</v>
      </c>
      <c r="N1439" t="s">
        <v>22</v>
      </c>
      <c r="O1439" t="s">
        <v>23</v>
      </c>
      <c r="P1439" t="s">
        <v>26</v>
      </c>
      <c r="Q1439" t="s">
        <v>2348</v>
      </c>
      <c r="R1439" s="13">
        <v>57</v>
      </c>
      <c r="S1439" s="13">
        <v>3</v>
      </c>
      <c r="T1439" s="21">
        <v>1</v>
      </c>
      <c r="V1439" t="s">
        <v>2154</v>
      </c>
      <c r="W1439" t="s">
        <v>17598</v>
      </c>
      <c r="X1439" s="20" t="str">
        <f>+IF(V1439="","-",CONCATENATE(V1439,"_",W1439))</f>
        <v>FINES_R03</v>
      </c>
      <c r="Y1439" s="59">
        <v>0.73405265808105469</v>
      </c>
      <c r="Z1439" t="s">
        <v>134</v>
      </c>
      <c r="AA1439" t="s">
        <v>2393</v>
      </c>
      <c r="AB1439" t="str">
        <f>+IF(W1439="","-",IF(W1439="UNICO","CENSO","MUESTRA"))</f>
        <v>MUESTRA</v>
      </c>
      <c r="AC1439" t="s">
        <v>2397</v>
      </c>
      <c r="AD1439" t="s">
        <v>7217</v>
      </c>
      <c r="AF1439">
        <f>+COUNTIF(Piloto!C:C,MARCO!A1439)</f>
        <v>0</v>
      </c>
    </row>
    <row r="1440" spans="1:32" x14ac:dyDescent="0.25">
      <c r="A1440" s="5" t="str">
        <f t="shared" si="22"/>
        <v>R 3 - D 692 - 493 - 4121</v>
      </c>
      <c r="B1440" s="23" t="s">
        <v>2347</v>
      </c>
      <c r="C1440" t="s">
        <v>1079</v>
      </c>
      <c r="D1440" t="s">
        <v>1077</v>
      </c>
      <c r="E1440" t="s">
        <v>1078</v>
      </c>
      <c r="F1440" t="s">
        <v>134</v>
      </c>
      <c r="G1440" t="s">
        <v>134</v>
      </c>
      <c r="H1440" t="s">
        <v>7510</v>
      </c>
      <c r="I1440" t="s">
        <v>20</v>
      </c>
      <c r="J1440" t="s">
        <v>2349</v>
      </c>
      <c r="K1440" t="s">
        <v>21</v>
      </c>
      <c r="M1440" t="s">
        <v>7511</v>
      </c>
      <c r="N1440" t="s">
        <v>22</v>
      </c>
      <c r="O1440" t="s">
        <v>23</v>
      </c>
      <c r="P1440" t="s">
        <v>26</v>
      </c>
      <c r="Q1440" t="s">
        <v>2348</v>
      </c>
      <c r="R1440" s="13">
        <v>20</v>
      </c>
      <c r="S1440" s="13">
        <v>1</v>
      </c>
      <c r="T1440" s="21">
        <v>1</v>
      </c>
      <c r="V1440" t="s">
        <v>2154</v>
      </c>
      <c r="W1440" t="s">
        <v>17598</v>
      </c>
      <c r="X1440" s="20" t="str">
        <f>+IF(V1440="","-",CONCATENATE(V1440,"_",W1440))</f>
        <v>FINES_R03</v>
      </c>
      <c r="Y1440" s="59">
        <v>0.73405265808105469</v>
      </c>
      <c r="Z1440" t="s">
        <v>134</v>
      </c>
      <c r="AA1440" t="s">
        <v>2393</v>
      </c>
      <c r="AB1440" t="str">
        <f>+IF(W1440="","-",IF(W1440="UNICO","CENSO","MUESTRA"))</f>
        <v>MUESTRA</v>
      </c>
      <c r="AC1440" t="s">
        <v>2397</v>
      </c>
      <c r="AD1440" t="s">
        <v>7512</v>
      </c>
      <c r="AF1440">
        <f>+COUNTIF(Piloto!C:C,MARCO!A1440)</f>
        <v>0</v>
      </c>
    </row>
    <row r="1441" spans="1:32" x14ac:dyDescent="0.25">
      <c r="A1441" s="5" t="str">
        <f t="shared" si="22"/>
        <v>R 3 - D 692 - 497 - 1152</v>
      </c>
      <c r="B1441" s="23" t="s">
        <v>2347</v>
      </c>
      <c r="C1441" t="s">
        <v>1079</v>
      </c>
      <c r="D1441" t="s">
        <v>1077</v>
      </c>
      <c r="E1441" t="s">
        <v>1078</v>
      </c>
      <c r="F1441" t="s">
        <v>134</v>
      </c>
      <c r="G1441" t="s">
        <v>134</v>
      </c>
      <c r="H1441" t="s">
        <v>7397</v>
      </c>
      <c r="I1441" t="s">
        <v>20</v>
      </c>
      <c r="J1441" t="s">
        <v>2349</v>
      </c>
      <c r="K1441" t="s">
        <v>21</v>
      </c>
      <c r="M1441" t="s">
        <v>7212</v>
      </c>
      <c r="N1441" t="s">
        <v>22</v>
      </c>
      <c r="O1441" t="s">
        <v>23</v>
      </c>
      <c r="P1441" t="s">
        <v>26</v>
      </c>
      <c r="Q1441" t="s">
        <v>2348</v>
      </c>
      <c r="R1441" s="13">
        <v>16</v>
      </c>
      <c r="S1441" s="13">
        <v>1</v>
      </c>
      <c r="T1441" s="21">
        <v>1</v>
      </c>
      <c r="V1441" t="s">
        <v>2154</v>
      </c>
      <c r="W1441" t="s">
        <v>17598</v>
      </c>
      <c r="X1441" s="20" t="str">
        <f>+IF(V1441="","-",CONCATENATE(V1441,"_",W1441))</f>
        <v>FINES_R03</v>
      </c>
      <c r="Y1441" s="59">
        <v>0.73575615882873535</v>
      </c>
      <c r="Z1441" t="s">
        <v>134</v>
      </c>
      <c r="AA1441" t="s">
        <v>2393</v>
      </c>
      <c r="AB1441" t="str">
        <f>+IF(W1441="","-",IF(W1441="UNICO","CENSO","MUESTRA"))</f>
        <v>MUESTRA</v>
      </c>
      <c r="AC1441" t="s">
        <v>2398</v>
      </c>
      <c r="AD1441" t="s">
        <v>7213</v>
      </c>
      <c r="AF1441">
        <f>+COUNTIF(Piloto!C:C,MARCO!A1441)</f>
        <v>0</v>
      </c>
    </row>
    <row r="1442" spans="1:32" x14ac:dyDescent="0.25">
      <c r="A1442" s="5" t="str">
        <f t="shared" si="22"/>
        <v>R 3 - D 691 - 461 - 0976</v>
      </c>
      <c r="B1442" s="23" t="s">
        <v>2347</v>
      </c>
      <c r="C1442" t="s">
        <v>1079</v>
      </c>
      <c r="D1442" t="s">
        <v>1077</v>
      </c>
      <c r="E1442" t="s">
        <v>1078</v>
      </c>
      <c r="F1442" t="s">
        <v>134</v>
      </c>
      <c r="G1442" t="s">
        <v>134</v>
      </c>
      <c r="H1442" t="s">
        <v>6804</v>
      </c>
      <c r="I1442" t="s">
        <v>20</v>
      </c>
      <c r="J1442" t="s">
        <v>2349</v>
      </c>
      <c r="K1442" t="s">
        <v>21</v>
      </c>
      <c r="M1442" t="s">
        <v>6805</v>
      </c>
      <c r="N1442" t="s">
        <v>22</v>
      </c>
      <c r="O1442" t="s">
        <v>23</v>
      </c>
      <c r="P1442" t="s">
        <v>26</v>
      </c>
      <c r="Q1442" t="s">
        <v>2348</v>
      </c>
      <c r="R1442" s="13">
        <v>71</v>
      </c>
      <c r="S1442" s="13">
        <v>3</v>
      </c>
      <c r="T1442" s="21">
        <v>1</v>
      </c>
      <c r="V1442" t="s">
        <v>2154</v>
      </c>
      <c r="W1442" t="s">
        <v>17598</v>
      </c>
      <c r="X1442" s="20" t="str">
        <f>+IF(V1442="","-",CONCATENATE(V1442,"_",W1442))</f>
        <v>FINES_R03</v>
      </c>
      <c r="Y1442" s="59">
        <v>0.73587912321090698</v>
      </c>
      <c r="Z1442" t="s">
        <v>134</v>
      </c>
      <c r="AA1442" t="s">
        <v>2393</v>
      </c>
      <c r="AB1442" t="str">
        <f>+IF(W1442="","-",IF(W1442="UNICO","CENSO","MUESTRA"))</f>
        <v>MUESTRA</v>
      </c>
      <c r="AC1442" t="s">
        <v>2397</v>
      </c>
      <c r="AD1442" t="s">
        <v>6806</v>
      </c>
      <c r="AF1442">
        <f>+COUNTIF(Piloto!C:C,MARCO!A1442)</f>
        <v>0</v>
      </c>
    </row>
    <row r="1443" spans="1:32" x14ac:dyDescent="0.25">
      <c r="A1443" s="5" t="str">
        <f t="shared" si="22"/>
        <v>R 3 - D 690 - 472 - 0750</v>
      </c>
      <c r="B1443" s="23" t="s">
        <v>2347</v>
      </c>
      <c r="C1443" t="s">
        <v>1079</v>
      </c>
      <c r="D1443" t="s">
        <v>1077</v>
      </c>
      <c r="E1443" t="s">
        <v>1078</v>
      </c>
      <c r="F1443" t="s">
        <v>134</v>
      </c>
      <c r="G1443" t="s">
        <v>134</v>
      </c>
      <c r="H1443" t="s">
        <v>6616</v>
      </c>
      <c r="I1443" t="s">
        <v>20</v>
      </c>
      <c r="J1443" t="s">
        <v>2349</v>
      </c>
      <c r="K1443" t="s">
        <v>21</v>
      </c>
      <c r="M1443" t="s">
        <v>13816</v>
      </c>
      <c r="N1443" t="s">
        <v>22</v>
      </c>
      <c r="O1443" t="s">
        <v>23</v>
      </c>
      <c r="P1443" t="s">
        <v>26</v>
      </c>
      <c r="Q1443" t="s">
        <v>2348</v>
      </c>
      <c r="R1443" s="13">
        <v>27</v>
      </c>
      <c r="S1443" s="13">
        <v>1</v>
      </c>
      <c r="T1443" s="21">
        <v>1</v>
      </c>
      <c r="V1443" t="s">
        <v>2154</v>
      </c>
      <c r="W1443" t="s">
        <v>17598</v>
      </c>
      <c r="X1443" s="20" t="str">
        <f>+IF(V1443="","-",CONCATENATE(V1443,"_",W1443))</f>
        <v>FINES_R03</v>
      </c>
      <c r="Y1443" s="59">
        <v>0.73805195093154907</v>
      </c>
      <c r="Z1443" t="s">
        <v>134</v>
      </c>
      <c r="AA1443" t="s">
        <v>2393</v>
      </c>
      <c r="AB1443" t="str">
        <f>+IF(W1443="","-",IF(W1443="UNICO","CENSO","MUESTRA"))</f>
        <v>MUESTRA</v>
      </c>
      <c r="AC1443" t="s">
        <v>2397</v>
      </c>
      <c r="AD1443" t="s">
        <v>6617</v>
      </c>
      <c r="AF1443">
        <f>+COUNTIF(Piloto!C:C,MARCO!A1443)</f>
        <v>0</v>
      </c>
    </row>
    <row r="1444" spans="1:32" x14ac:dyDescent="0.25">
      <c r="A1444" s="5" t="str">
        <f t="shared" si="22"/>
        <v>R 3 - D 692 - 493 - 0273</v>
      </c>
      <c r="B1444" s="23" t="s">
        <v>2347</v>
      </c>
      <c r="C1444" t="s">
        <v>1079</v>
      </c>
      <c r="D1444" t="s">
        <v>1077</v>
      </c>
      <c r="E1444" t="s">
        <v>1078</v>
      </c>
      <c r="F1444" t="s">
        <v>134</v>
      </c>
      <c r="G1444" t="s">
        <v>134</v>
      </c>
      <c r="H1444" t="s">
        <v>7237</v>
      </c>
      <c r="I1444" t="s">
        <v>20</v>
      </c>
      <c r="J1444" t="s">
        <v>2349</v>
      </c>
      <c r="K1444" t="s">
        <v>21</v>
      </c>
      <c r="M1444" t="s">
        <v>2199</v>
      </c>
      <c r="N1444" t="s">
        <v>22</v>
      </c>
      <c r="O1444" t="s">
        <v>23</v>
      </c>
      <c r="P1444" t="s">
        <v>26</v>
      </c>
      <c r="Q1444" t="s">
        <v>2348</v>
      </c>
      <c r="R1444" s="13">
        <v>58</v>
      </c>
      <c r="S1444" s="13">
        <v>2</v>
      </c>
      <c r="T1444" s="21">
        <v>1</v>
      </c>
      <c r="V1444" t="s">
        <v>2154</v>
      </c>
      <c r="W1444" t="s">
        <v>17598</v>
      </c>
      <c r="X1444" s="20" t="str">
        <f>+IF(V1444="","-",CONCATENATE(V1444,"_",W1444))</f>
        <v>FINES_R03</v>
      </c>
      <c r="Y1444" s="59">
        <v>0.74201667308807373</v>
      </c>
      <c r="Z1444" t="s">
        <v>134</v>
      </c>
      <c r="AA1444" t="s">
        <v>2393</v>
      </c>
      <c r="AB1444" t="str">
        <f>+IF(W1444="","-",IF(W1444="UNICO","CENSO","MUESTRA"))</f>
        <v>MUESTRA</v>
      </c>
      <c r="AC1444" t="s">
        <v>2398</v>
      </c>
      <c r="AD1444" t="s">
        <v>7238</v>
      </c>
      <c r="AF1444">
        <f>+COUNTIF(Piloto!C:C,MARCO!A1444)</f>
        <v>0</v>
      </c>
    </row>
    <row r="1445" spans="1:32" x14ac:dyDescent="0.25">
      <c r="A1445" s="5" t="str">
        <f t="shared" si="22"/>
        <v>R 3 - D 692 - 459 - 0273</v>
      </c>
      <c r="B1445" s="23" t="s">
        <v>2347</v>
      </c>
      <c r="C1445" t="s">
        <v>1079</v>
      </c>
      <c r="D1445" t="s">
        <v>1077</v>
      </c>
      <c r="E1445" t="s">
        <v>1078</v>
      </c>
      <c r="F1445" t="s">
        <v>134</v>
      </c>
      <c r="G1445" t="s">
        <v>134</v>
      </c>
      <c r="H1445" t="s">
        <v>7518</v>
      </c>
      <c r="I1445" t="s">
        <v>20</v>
      </c>
      <c r="J1445" t="s">
        <v>2349</v>
      </c>
      <c r="K1445" t="s">
        <v>21</v>
      </c>
      <c r="M1445" t="s">
        <v>2199</v>
      </c>
      <c r="N1445" t="s">
        <v>22</v>
      </c>
      <c r="O1445" t="s">
        <v>23</v>
      </c>
      <c r="P1445" t="s">
        <v>26</v>
      </c>
      <c r="Q1445" t="s">
        <v>2348</v>
      </c>
      <c r="R1445" s="13">
        <v>48</v>
      </c>
      <c r="S1445" s="13">
        <v>2</v>
      </c>
      <c r="T1445" s="21">
        <v>1</v>
      </c>
      <c r="V1445" t="s">
        <v>2154</v>
      </c>
      <c r="W1445" t="s">
        <v>17598</v>
      </c>
      <c r="X1445" s="20" t="str">
        <f>+IF(V1445="","-",CONCATENATE(V1445,"_",W1445))</f>
        <v>FINES_R03</v>
      </c>
      <c r="Y1445" s="59">
        <v>0.74374377727508545</v>
      </c>
      <c r="Z1445" t="s">
        <v>134</v>
      </c>
      <c r="AA1445" t="s">
        <v>2393</v>
      </c>
      <c r="AB1445" t="str">
        <f>+IF(W1445="","-",IF(W1445="UNICO","CENSO","MUESTRA"))</f>
        <v>MUESTRA</v>
      </c>
      <c r="AC1445" t="s">
        <v>2398</v>
      </c>
      <c r="AD1445" t="s">
        <v>7238</v>
      </c>
      <c r="AF1445">
        <f>+COUNTIF(Piloto!C:C,MARCO!A1445)</f>
        <v>0</v>
      </c>
    </row>
    <row r="1446" spans="1:32" x14ac:dyDescent="0.25">
      <c r="A1446" s="5" t="str">
        <f t="shared" si="22"/>
        <v>R 3 - D 692 - 459 - 4512</v>
      </c>
      <c r="B1446" s="23" t="s">
        <v>2347</v>
      </c>
      <c r="C1446" t="s">
        <v>1079</v>
      </c>
      <c r="D1446" t="s">
        <v>1077</v>
      </c>
      <c r="E1446" t="s">
        <v>1078</v>
      </c>
      <c r="F1446" t="s">
        <v>134</v>
      </c>
      <c r="G1446" t="s">
        <v>134</v>
      </c>
      <c r="H1446" t="s">
        <v>7670</v>
      </c>
      <c r="I1446" t="s">
        <v>20</v>
      </c>
      <c r="J1446" t="s">
        <v>2349</v>
      </c>
      <c r="K1446" t="s">
        <v>21</v>
      </c>
      <c r="M1446" t="s">
        <v>7671</v>
      </c>
      <c r="N1446" t="s">
        <v>22</v>
      </c>
      <c r="O1446" t="s">
        <v>23</v>
      </c>
      <c r="P1446" t="s">
        <v>26</v>
      </c>
      <c r="Q1446" t="s">
        <v>2348</v>
      </c>
      <c r="R1446" s="13">
        <v>44</v>
      </c>
      <c r="S1446" s="13">
        <v>2</v>
      </c>
      <c r="T1446" s="21">
        <v>1</v>
      </c>
      <c r="V1446" t="s">
        <v>2154</v>
      </c>
      <c r="W1446" t="s">
        <v>17598</v>
      </c>
      <c r="X1446" s="20" t="str">
        <f>+IF(V1446="","-",CONCATENATE(V1446,"_",W1446))</f>
        <v>FINES_R03</v>
      </c>
      <c r="Y1446" s="59">
        <v>0.7438398003578186</v>
      </c>
      <c r="Z1446" t="s">
        <v>134</v>
      </c>
      <c r="AA1446" t="s">
        <v>2393</v>
      </c>
      <c r="AB1446" t="str">
        <f>+IF(W1446="","-",IF(W1446="UNICO","CENSO","MUESTRA"))</f>
        <v>MUESTRA</v>
      </c>
      <c r="AC1446" t="s">
        <v>2398</v>
      </c>
      <c r="AD1446" t="s">
        <v>7672</v>
      </c>
      <c r="AF1446">
        <f>+COUNTIF(Piloto!C:C,MARCO!A1446)</f>
        <v>0</v>
      </c>
    </row>
    <row r="1447" spans="1:32" x14ac:dyDescent="0.25">
      <c r="A1447" s="5" t="str">
        <f t="shared" si="22"/>
        <v>R 3 - D 692 - 487 - 1715</v>
      </c>
      <c r="B1447" s="23" t="s">
        <v>2347</v>
      </c>
      <c r="C1447" t="s">
        <v>1079</v>
      </c>
      <c r="D1447" t="s">
        <v>1077</v>
      </c>
      <c r="E1447" t="s">
        <v>1078</v>
      </c>
      <c r="F1447" t="s">
        <v>134</v>
      </c>
      <c r="G1447" t="s">
        <v>134</v>
      </c>
      <c r="H1447" t="s">
        <v>12208</v>
      </c>
      <c r="I1447" t="s">
        <v>20</v>
      </c>
      <c r="J1447" t="s">
        <v>2349</v>
      </c>
      <c r="K1447" t="s">
        <v>21</v>
      </c>
      <c r="M1447" t="s">
        <v>7168</v>
      </c>
      <c r="N1447" t="s">
        <v>22</v>
      </c>
      <c r="O1447" t="s">
        <v>23</v>
      </c>
      <c r="P1447" t="s">
        <v>26</v>
      </c>
      <c r="Q1447" t="s">
        <v>2348</v>
      </c>
      <c r="R1447" s="13">
        <v>17</v>
      </c>
      <c r="S1447" s="13">
        <v>1</v>
      </c>
      <c r="T1447" s="21">
        <v>1</v>
      </c>
      <c r="V1447" t="s">
        <v>2154</v>
      </c>
      <c r="W1447" t="s">
        <v>17598</v>
      </c>
      <c r="X1447" s="20" t="str">
        <f>+IF(V1447="","-",CONCATENATE(V1447,"_",W1447))</f>
        <v>FINES_R03</v>
      </c>
      <c r="Y1447" s="59">
        <v>0.74453401565551758</v>
      </c>
      <c r="Z1447" t="s">
        <v>134</v>
      </c>
      <c r="AA1447" t="s">
        <v>2393</v>
      </c>
      <c r="AB1447" t="str">
        <f>+IF(W1447="","-",IF(W1447="UNICO","CENSO","MUESTRA"))</f>
        <v>MUESTRA</v>
      </c>
      <c r="AC1447" t="s">
        <v>2397</v>
      </c>
      <c r="AD1447" t="s">
        <v>12209</v>
      </c>
      <c r="AF1447">
        <f>+COUNTIF(Piloto!C:C,MARCO!A1447)</f>
        <v>0</v>
      </c>
    </row>
    <row r="1448" spans="1:32" x14ac:dyDescent="0.25">
      <c r="A1448" s="5" t="str">
        <f t="shared" si="22"/>
        <v>R 3 - D 692 - 464 - 0255</v>
      </c>
      <c r="B1448" s="23" t="s">
        <v>2347</v>
      </c>
      <c r="C1448" t="s">
        <v>1079</v>
      </c>
      <c r="D1448" t="s">
        <v>1077</v>
      </c>
      <c r="E1448" t="s">
        <v>1078</v>
      </c>
      <c r="F1448" t="s">
        <v>134</v>
      </c>
      <c r="G1448" t="s">
        <v>134</v>
      </c>
      <c r="H1448" t="s">
        <v>7383</v>
      </c>
      <c r="I1448" t="s">
        <v>20</v>
      </c>
      <c r="J1448" t="s">
        <v>2349</v>
      </c>
      <c r="K1448" t="s">
        <v>21</v>
      </c>
      <c r="M1448" t="s">
        <v>7323</v>
      </c>
      <c r="N1448" t="s">
        <v>22</v>
      </c>
      <c r="O1448" t="s">
        <v>23</v>
      </c>
      <c r="P1448" t="s">
        <v>26</v>
      </c>
      <c r="Q1448" t="s">
        <v>2348</v>
      </c>
      <c r="R1448" s="13">
        <v>154</v>
      </c>
      <c r="S1448" s="13">
        <v>7</v>
      </c>
      <c r="T1448" s="21">
        <v>1</v>
      </c>
      <c r="V1448" t="s">
        <v>2154</v>
      </c>
      <c r="W1448" t="s">
        <v>17598</v>
      </c>
      <c r="X1448" s="20" t="str">
        <f>+IF(V1448="","-",CONCATENATE(V1448,"_",W1448))</f>
        <v>FINES_R03</v>
      </c>
      <c r="Y1448" s="59">
        <v>0.7455604076385498</v>
      </c>
      <c r="Z1448" t="s">
        <v>134</v>
      </c>
      <c r="AA1448" t="s">
        <v>2393</v>
      </c>
      <c r="AB1448" t="str">
        <f>+IF(W1448="","-",IF(W1448="UNICO","CENSO","MUESTRA"))</f>
        <v>MUESTRA</v>
      </c>
      <c r="AC1448" t="s">
        <v>2398</v>
      </c>
      <c r="AD1448" t="s">
        <v>7324</v>
      </c>
      <c r="AF1448">
        <f>+COUNTIF(Piloto!C:C,MARCO!A1448)</f>
        <v>0</v>
      </c>
    </row>
    <row r="1449" spans="1:32" x14ac:dyDescent="0.25">
      <c r="A1449" s="5" t="str">
        <f t="shared" si="22"/>
        <v>R 3 - D 692 - 453 - 0255</v>
      </c>
      <c r="B1449" s="23" t="s">
        <v>2347</v>
      </c>
      <c r="C1449" t="s">
        <v>1079</v>
      </c>
      <c r="D1449" t="s">
        <v>1077</v>
      </c>
      <c r="E1449" t="s">
        <v>1078</v>
      </c>
      <c r="F1449" t="s">
        <v>134</v>
      </c>
      <c r="G1449" t="s">
        <v>134</v>
      </c>
      <c r="H1449" t="s">
        <v>7322</v>
      </c>
      <c r="I1449" t="s">
        <v>20</v>
      </c>
      <c r="J1449" t="s">
        <v>2349</v>
      </c>
      <c r="K1449" t="s">
        <v>21</v>
      </c>
      <c r="M1449" t="s">
        <v>7323</v>
      </c>
      <c r="N1449" t="s">
        <v>22</v>
      </c>
      <c r="O1449" t="s">
        <v>23</v>
      </c>
      <c r="P1449" t="s">
        <v>26</v>
      </c>
      <c r="Q1449" t="s">
        <v>2348</v>
      </c>
      <c r="R1449" s="13">
        <v>14</v>
      </c>
      <c r="S1449" s="13">
        <v>1</v>
      </c>
      <c r="T1449" s="21">
        <v>1</v>
      </c>
      <c r="V1449" t="s">
        <v>2154</v>
      </c>
      <c r="W1449" t="s">
        <v>17598</v>
      </c>
      <c r="X1449" s="20" t="str">
        <f>+IF(V1449="","-",CONCATENATE(V1449,"_",W1449))</f>
        <v>FINES_R03</v>
      </c>
      <c r="Y1449" s="59">
        <v>0.74587804079055786</v>
      </c>
      <c r="Z1449" t="s">
        <v>134</v>
      </c>
      <c r="AA1449" t="s">
        <v>2393</v>
      </c>
      <c r="AB1449" t="str">
        <f>+IF(W1449="","-",IF(W1449="UNICO","CENSO","MUESTRA"))</f>
        <v>MUESTRA</v>
      </c>
      <c r="AC1449" t="s">
        <v>2397</v>
      </c>
      <c r="AD1449" t="s">
        <v>7324</v>
      </c>
      <c r="AF1449">
        <f>+COUNTIF(Piloto!C:C,MARCO!A1449)</f>
        <v>0</v>
      </c>
    </row>
    <row r="1450" spans="1:32" x14ac:dyDescent="0.25">
      <c r="A1450" s="5" t="str">
        <f t="shared" si="22"/>
        <v>R 3 - D 692 - 493 - 0291</v>
      </c>
      <c r="B1450" s="23" t="s">
        <v>2347</v>
      </c>
      <c r="C1450" t="s">
        <v>1079</v>
      </c>
      <c r="D1450" t="s">
        <v>1077</v>
      </c>
      <c r="E1450" t="s">
        <v>1078</v>
      </c>
      <c r="F1450" t="s">
        <v>134</v>
      </c>
      <c r="G1450" t="s">
        <v>134</v>
      </c>
      <c r="H1450" t="s">
        <v>7514</v>
      </c>
      <c r="I1450" t="s">
        <v>20</v>
      </c>
      <c r="J1450" t="s">
        <v>2349</v>
      </c>
      <c r="K1450" t="s">
        <v>21</v>
      </c>
      <c r="M1450" t="s">
        <v>7515</v>
      </c>
      <c r="N1450" t="s">
        <v>22</v>
      </c>
      <c r="O1450" t="s">
        <v>23</v>
      </c>
      <c r="P1450" t="s">
        <v>26</v>
      </c>
      <c r="Q1450" t="s">
        <v>2348</v>
      </c>
      <c r="R1450" s="13">
        <v>19</v>
      </c>
      <c r="S1450" s="13">
        <v>1</v>
      </c>
      <c r="T1450" s="21">
        <v>1</v>
      </c>
      <c r="V1450" t="s">
        <v>2154</v>
      </c>
      <c r="W1450" t="s">
        <v>17598</v>
      </c>
      <c r="X1450" s="20" t="str">
        <f>+IF(V1450="","-",CONCATENATE(V1450,"_",W1450))</f>
        <v>FINES_R03</v>
      </c>
      <c r="Y1450" s="59">
        <v>0.74614858627319336</v>
      </c>
      <c r="Z1450" t="s">
        <v>134</v>
      </c>
      <c r="AA1450" t="s">
        <v>2393</v>
      </c>
      <c r="AB1450" t="str">
        <f>+IF(W1450="","-",IF(W1450="UNICO","CENSO","MUESTRA"))</f>
        <v>MUESTRA</v>
      </c>
      <c r="AC1450" t="s">
        <v>2397</v>
      </c>
      <c r="AD1450" t="s">
        <v>7516</v>
      </c>
      <c r="AF1450">
        <f>+COUNTIF(Piloto!C:C,MARCO!A1450)</f>
        <v>0</v>
      </c>
    </row>
    <row r="1451" spans="1:32" x14ac:dyDescent="0.25">
      <c r="A1451" s="5" t="str">
        <f t="shared" si="22"/>
        <v>R 3 - D 692 - 469 - 3532</v>
      </c>
      <c r="B1451" s="23" t="s">
        <v>2347</v>
      </c>
      <c r="C1451" t="s">
        <v>1079</v>
      </c>
      <c r="D1451" t="s">
        <v>1077</v>
      </c>
      <c r="E1451" t="s">
        <v>1078</v>
      </c>
      <c r="F1451" t="s">
        <v>134</v>
      </c>
      <c r="G1451" t="s">
        <v>134</v>
      </c>
      <c r="H1451" t="s">
        <v>12194</v>
      </c>
      <c r="I1451" t="s">
        <v>20</v>
      </c>
      <c r="J1451" t="s">
        <v>2349</v>
      </c>
      <c r="K1451" t="s">
        <v>21</v>
      </c>
      <c r="M1451" t="s">
        <v>7377</v>
      </c>
      <c r="N1451" t="s">
        <v>22</v>
      </c>
      <c r="O1451" t="s">
        <v>23</v>
      </c>
      <c r="P1451" t="s">
        <v>26</v>
      </c>
      <c r="Q1451" t="s">
        <v>2348</v>
      </c>
      <c r="R1451" s="13">
        <v>21</v>
      </c>
      <c r="S1451" s="13">
        <v>1</v>
      </c>
      <c r="T1451" s="21">
        <v>1</v>
      </c>
      <c r="V1451" t="s">
        <v>2154</v>
      </c>
      <c r="W1451" t="s">
        <v>17598</v>
      </c>
      <c r="X1451" s="20" t="str">
        <f>+IF(V1451="","-",CONCATENATE(V1451,"_",W1451))</f>
        <v>FINES_R03</v>
      </c>
      <c r="Y1451" s="59">
        <v>0.7468644380569458</v>
      </c>
      <c r="Z1451" t="s">
        <v>134</v>
      </c>
      <c r="AA1451" t="s">
        <v>2393</v>
      </c>
      <c r="AB1451" t="str">
        <f>+IF(W1451="","-",IF(W1451="UNICO","CENSO","MUESTRA"))</f>
        <v>MUESTRA</v>
      </c>
      <c r="AC1451" t="s">
        <v>2398</v>
      </c>
      <c r="AD1451" t="s">
        <v>7378</v>
      </c>
      <c r="AF1451">
        <f>+COUNTIF(Piloto!C:C,MARCO!A1451)</f>
        <v>0</v>
      </c>
    </row>
    <row r="1452" spans="1:32" x14ac:dyDescent="0.25">
      <c r="A1452" s="5" t="str">
        <f t="shared" si="22"/>
        <v>R 3 - D 692 - 459 - 3532</v>
      </c>
      <c r="B1452" s="23" t="s">
        <v>2347</v>
      </c>
      <c r="C1452" t="s">
        <v>1079</v>
      </c>
      <c r="D1452" t="s">
        <v>1077</v>
      </c>
      <c r="E1452" t="s">
        <v>1078</v>
      </c>
      <c r="F1452" t="s">
        <v>134</v>
      </c>
      <c r="G1452" t="s">
        <v>134</v>
      </c>
      <c r="H1452" t="s">
        <v>12212</v>
      </c>
      <c r="I1452" t="s">
        <v>20</v>
      </c>
      <c r="J1452" t="s">
        <v>2349</v>
      </c>
      <c r="K1452" t="s">
        <v>21</v>
      </c>
      <c r="M1452" t="s">
        <v>7377</v>
      </c>
      <c r="N1452" t="s">
        <v>22</v>
      </c>
      <c r="O1452" t="s">
        <v>23</v>
      </c>
      <c r="P1452" t="s">
        <v>26</v>
      </c>
      <c r="Q1452" t="s">
        <v>2348</v>
      </c>
      <c r="R1452" s="13">
        <v>22</v>
      </c>
      <c r="S1452" s="13">
        <v>1</v>
      </c>
      <c r="T1452" s="21">
        <v>1</v>
      </c>
      <c r="V1452" t="s">
        <v>2154</v>
      </c>
      <c r="W1452" t="s">
        <v>17598</v>
      </c>
      <c r="X1452" s="20" t="str">
        <f>+IF(V1452="","-",CONCATENATE(V1452,"_",W1452))</f>
        <v>FINES_R03</v>
      </c>
      <c r="Y1452" s="59">
        <v>0.7468644380569458</v>
      </c>
      <c r="Z1452" t="s">
        <v>134</v>
      </c>
      <c r="AA1452" t="s">
        <v>2393</v>
      </c>
      <c r="AB1452" t="str">
        <f>+IF(W1452="","-",IF(W1452="UNICO","CENSO","MUESTRA"))</f>
        <v>MUESTRA</v>
      </c>
      <c r="AC1452" t="s">
        <v>2398</v>
      </c>
      <c r="AD1452" t="s">
        <v>7378</v>
      </c>
      <c r="AF1452">
        <f>+COUNTIF(Piloto!C:C,MARCO!A1452)</f>
        <v>0</v>
      </c>
    </row>
    <row r="1453" spans="1:32" x14ac:dyDescent="0.25">
      <c r="A1453" s="5" t="str">
        <f t="shared" si="22"/>
        <v>R 3 - D 691 - 477 - 1305</v>
      </c>
      <c r="B1453" s="23" t="s">
        <v>2347</v>
      </c>
      <c r="C1453" t="s">
        <v>1079</v>
      </c>
      <c r="D1453" t="s">
        <v>1077</v>
      </c>
      <c r="E1453" t="s">
        <v>1078</v>
      </c>
      <c r="F1453" t="s">
        <v>134</v>
      </c>
      <c r="G1453" t="s">
        <v>134</v>
      </c>
      <c r="H1453" t="s">
        <v>6816</v>
      </c>
      <c r="I1453" t="s">
        <v>20</v>
      </c>
      <c r="J1453" t="s">
        <v>2349</v>
      </c>
      <c r="K1453" t="s">
        <v>21</v>
      </c>
      <c r="M1453" t="s">
        <v>6817</v>
      </c>
      <c r="N1453" t="s">
        <v>22</v>
      </c>
      <c r="O1453" t="s">
        <v>23</v>
      </c>
      <c r="P1453" t="s">
        <v>26</v>
      </c>
      <c r="Q1453" t="s">
        <v>2348</v>
      </c>
      <c r="R1453" s="13">
        <v>46</v>
      </c>
      <c r="S1453" s="13">
        <v>2</v>
      </c>
      <c r="T1453" s="21">
        <v>1</v>
      </c>
      <c r="V1453" t="s">
        <v>2154</v>
      </c>
      <c r="W1453" t="s">
        <v>17598</v>
      </c>
      <c r="X1453" s="20" t="str">
        <f>+IF(V1453="","-",CONCATENATE(V1453,"_",W1453))</f>
        <v>FINES_R03</v>
      </c>
      <c r="Y1453" s="59">
        <v>0.74903017282485962</v>
      </c>
      <c r="Z1453" t="s">
        <v>134</v>
      </c>
      <c r="AA1453" t="s">
        <v>2393</v>
      </c>
      <c r="AB1453" t="str">
        <f>+IF(W1453="","-",IF(W1453="UNICO","CENSO","MUESTRA"))</f>
        <v>MUESTRA</v>
      </c>
      <c r="AC1453" t="s">
        <v>2397</v>
      </c>
      <c r="AD1453" t="s">
        <v>6818</v>
      </c>
      <c r="AF1453">
        <f>+COUNTIF(Piloto!C:C,MARCO!A1453)</f>
        <v>0</v>
      </c>
    </row>
    <row r="1454" spans="1:32" x14ac:dyDescent="0.25">
      <c r="A1454" s="5" t="str">
        <f t="shared" si="22"/>
        <v>R 3 - D 690 - 485 - 4367</v>
      </c>
      <c r="B1454" s="23" t="s">
        <v>2347</v>
      </c>
      <c r="C1454" t="s">
        <v>1079</v>
      </c>
      <c r="D1454" t="s">
        <v>1077</v>
      </c>
      <c r="E1454" t="s">
        <v>1078</v>
      </c>
      <c r="F1454" t="s">
        <v>134</v>
      </c>
      <c r="G1454" t="s">
        <v>134</v>
      </c>
      <c r="H1454" t="s">
        <v>6542</v>
      </c>
      <c r="I1454" t="s">
        <v>20</v>
      </c>
      <c r="J1454" t="s">
        <v>2349</v>
      </c>
      <c r="K1454" t="s">
        <v>21</v>
      </c>
      <c r="M1454" t="s">
        <v>6543</v>
      </c>
      <c r="N1454" t="s">
        <v>22</v>
      </c>
      <c r="O1454" t="s">
        <v>23</v>
      </c>
      <c r="P1454" t="s">
        <v>26</v>
      </c>
      <c r="Q1454" t="s">
        <v>2348</v>
      </c>
      <c r="R1454" s="13">
        <v>99</v>
      </c>
      <c r="S1454" s="13">
        <v>4</v>
      </c>
      <c r="T1454" s="21">
        <v>1</v>
      </c>
      <c r="V1454" t="s">
        <v>2154</v>
      </c>
      <c r="W1454" t="s">
        <v>17598</v>
      </c>
      <c r="X1454" s="20" t="str">
        <f>+IF(V1454="","-",CONCATENATE(V1454,"_",W1454))</f>
        <v>FINES_R03</v>
      </c>
      <c r="Y1454" s="59">
        <v>0.74915069341659546</v>
      </c>
      <c r="Z1454" t="s">
        <v>134</v>
      </c>
      <c r="AA1454" t="s">
        <v>2393</v>
      </c>
      <c r="AB1454" t="str">
        <f>+IF(W1454="","-",IF(W1454="UNICO","CENSO","MUESTRA"))</f>
        <v>MUESTRA</v>
      </c>
      <c r="AC1454" t="s">
        <v>2398</v>
      </c>
      <c r="AD1454" t="s">
        <v>6544</v>
      </c>
      <c r="AF1454">
        <f>+COUNTIF(Piloto!C:C,MARCO!A1454)</f>
        <v>0</v>
      </c>
    </row>
    <row r="1455" spans="1:32" x14ac:dyDescent="0.25">
      <c r="A1455" s="5" t="str">
        <f t="shared" si="22"/>
        <v>R 3 - D 692 - 453 - 3104</v>
      </c>
      <c r="B1455" s="23" t="s">
        <v>2347</v>
      </c>
      <c r="C1455" t="s">
        <v>1079</v>
      </c>
      <c r="D1455" t="s">
        <v>1077</v>
      </c>
      <c r="E1455" t="s">
        <v>1078</v>
      </c>
      <c r="F1455" t="s">
        <v>134</v>
      </c>
      <c r="G1455" t="s">
        <v>134</v>
      </c>
      <c r="H1455" t="s">
        <v>7326</v>
      </c>
      <c r="I1455" t="s">
        <v>20</v>
      </c>
      <c r="J1455" t="s">
        <v>2349</v>
      </c>
      <c r="K1455" t="s">
        <v>21</v>
      </c>
      <c r="M1455" t="s">
        <v>2200</v>
      </c>
      <c r="N1455" t="s">
        <v>22</v>
      </c>
      <c r="O1455" t="s">
        <v>23</v>
      </c>
      <c r="P1455" t="s">
        <v>26</v>
      </c>
      <c r="Q1455" t="s">
        <v>2348</v>
      </c>
      <c r="R1455" s="13">
        <v>19</v>
      </c>
      <c r="S1455" s="13">
        <v>1</v>
      </c>
      <c r="T1455" s="21">
        <v>1</v>
      </c>
      <c r="V1455" t="s">
        <v>2154</v>
      </c>
      <c r="W1455" t="s">
        <v>17598</v>
      </c>
      <c r="X1455" s="20" t="str">
        <f>+IF(V1455="","-",CONCATENATE(V1455,"_",W1455))</f>
        <v>FINES_R03</v>
      </c>
      <c r="Y1455" s="59">
        <v>0.75095641613006592</v>
      </c>
      <c r="Z1455" t="s">
        <v>134</v>
      </c>
      <c r="AA1455" t="s">
        <v>2393</v>
      </c>
      <c r="AB1455" t="str">
        <f>+IF(W1455="","-",IF(W1455="UNICO","CENSO","MUESTRA"))</f>
        <v>MUESTRA</v>
      </c>
      <c r="AC1455" t="s">
        <v>2398</v>
      </c>
      <c r="AD1455" t="s">
        <v>7327</v>
      </c>
      <c r="AF1455">
        <f>+COUNTIF(Piloto!C:C,MARCO!A1455)</f>
        <v>0</v>
      </c>
    </row>
    <row r="1456" spans="1:32" x14ac:dyDescent="0.25">
      <c r="A1456" s="5" t="str">
        <f t="shared" si="22"/>
        <v>R 3 - D 692 - 481 - 0234</v>
      </c>
      <c r="B1456" s="23" t="s">
        <v>2347</v>
      </c>
      <c r="C1456" t="s">
        <v>1079</v>
      </c>
      <c r="D1456" t="s">
        <v>1077</v>
      </c>
      <c r="E1456" t="s">
        <v>1078</v>
      </c>
      <c r="F1456" t="s">
        <v>134</v>
      </c>
      <c r="G1456" t="s">
        <v>134</v>
      </c>
      <c r="H1456" t="s">
        <v>7207</v>
      </c>
      <c r="I1456" t="s">
        <v>20</v>
      </c>
      <c r="J1456" t="s">
        <v>2349</v>
      </c>
      <c r="K1456" t="s">
        <v>21</v>
      </c>
      <c r="M1456" t="s">
        <v>7208</v>
      </c>
      <c r="N1456" t="s">
        <v>22</v>
      </c>
      <c r="O1456" t="s">
        <v>23</v>
      </c>
      <c r="P1456" t="s">
        <v>26</v>
      </c>
      <c r="Q1456" t="s">
        <v>2348</v>
      </c>
      <c r="R1456" s="13">
        <v>19</v>
      </c>
      <c r="S1456" s="13">
        <v>1</v>
      </c>
      <c r="T1456" s="21">
        <v>1</v>
      </c>
      <c r="V1456" t="s">
        <v>2154</v>
      </c>
      <c r="W1456" t="s">
        <v>17598</v>
      </c>
      <c r="X1456" s="20" t="str">
        <f>+IF(V1456="","-",CONCATENATE(V1456,"_",W1456))</f>
        <v>FINES_R03</v>
      </c>
      <c r="Y1456" s="59">
        <v>0.75184279680252075</v>
      </c>
      <c r="Z1456" t="s">
        <v>134</v>
      </c>
      <c r="AA1456" t="s">
        <v>2393</v>
      </c>
      <c r="AB1456" t="str">
        <f>+IF(W1456="","-",IF(W1456="UNICO","CENSO","MUESTRA"))</f>
        <v>MUESTRA</v>
      </c>
      <c r="AC1456" t="s">
        <v>2397</v>
      </c>
      <c r="AD1456" t="s">
        <v>7209</v>
      </c>
      <c r="AF1456">
        <f>+COUNTIF(Piloto!C:C,MARCO!A1456)</f>
        <v>0</v>
      </c>
    </row>
    <row r="1457" spans="1:32" x14ac:dyDescent="0.25">
      <c r="A1457" s="5" t="str">
        <f t="shared" si="22"/>
        <v>R 3 - D 692 - 481 - 0237</v>
      </c>
      <c r="B1457" s="23" t="s">
        <v>2347</v>
      </c>
      <c r="C1457" t="s">
        <v>1079</v>
      </c>
      <c r="D1457" t="s">
        <v>1077</v>
      </c>
      <c r="E1457" t="s">
        <v>1078</v>
      </c>
      <c r="F1457" t="s">
        <v>134</v>
      </c>
      <c r="G1457" t="s">
        <v>134</v>
      </c>
      <c r="H1457" t="s">
        <v>7628</v>
      </c>
      <c r="I1457" t="s">
        <v>20</v>
      </c>
      <c r="J1457" t="s">
        <v>2349</v>
      </c>
      <c r="K1457" t="s">
        <v>21</v>
      </c>
      <c r="M1457" t="s">
        <v>7629</v>
      </c>
      <c r="N1457" t="s">
        <v>22</v>
      </c>
      <c r="O1457" t="s">
        <v>23</v>
      </c>
      <c r="P1457" t="s">
        <v>26</v>
      </c>
      <c r="Q1457" t="s">
        <v>2348</v>
      </c>
      <c r="R1457" s="13">
        <v>21</v>
      </c>
      <c r="S1457" s="13">
        <v>1</v>
      </c>
      <c r="T1457" s="21">
        <v>1</v>
      </c>
      <c r="V1457" t="s">
        <v>2154</v>
      </c>
      <c r="W1457" t="s">
        <v>17598</v>
      </c>
      <c r="X1457" s="20" t="str">
        <f>+IF(V1457="","-",CONCATENATE(V1457,"_",W1457))</f>
        <v>FINES_R03</v>
      </c>
      <c r="Y1457" s="59">
        <v>0.75227624177932739</v>
      </c>
      <c r="Z1457" t="s">
        <v>134</v>
      </c>
      <c r="AA1457" t="s">
        <v>2393</v>
      </c>
      <c r="AB1457" t="str">
        <f>+IF(W1457="","-",IF(W1457="UNICO","CENSO","MUESTRA"))</f>
        <v>MUESTRA</v>
      </c>
      <c r="AC1457" t="s">
        <v>2398</v>
      </c>
      <c r="AD1457" t="s">
        <v>7630</v>
      </c>
      <c r="AF1457">
        <f>+COUNTIF(Piloto!C:C,MARCO!A1457)</f>
        <v>0</v>
      </c>
    </row>
    <row r="1458" spans="1:32" x14ac:dyDescent="0.25">
      <c r="A1458" s="5" t="str">
        <f t="shared" si="22"/>
        <v>R 3 - D 691 - 463 - 3725</v>
      </c>
      <c r="B1458" s="23" t="s">
        <v>2347</v>
      </c>
      <c r="C1458" t="s">
        <v>1079</v>
      </c>
      <c r="D1458" t="s">
        <v>1077</v>
      </c>
      <c r="E1458" t="s">
        <v>1078</v>
      </c>
      <c r="F1458" t="s">
        <v>134</v>
      </c>
      <c r="G1458" t="s">
        <v>134</v>
      </c>
      <c r="H1458" t="s">
        <v>7050</v>
      </c>
      <c r="I1458" t="s">
        <v>20</v>
      </c>
      <c r="J1458" t="s">
        <v>2349</v>
      </c>
      <c r="K1458" t="s">
        <v>21</v>
      </c>
      <c r="M1458" t="s">
        <v>7051</v>
      </c>
      <c r="N1458" t="s">
        <v>22</v>
      </c>
      <c r="O1458" t="s">
        <v>23</v>
      </c>
      <c r="P1458" t="s">
        <v>26</v>
      </c>
      <c r="Q1458" t="s">
        <v>2348</v>
      </c>
      <c r="R1458" s="13">
        <v>16</v>
      </c>
      <c r="S1458" s="13">
        <v>1</v>
      </c>
      <c r="T1458" s="21">
        <v>1</v>
      </c>
      <c r="V1458" t="s">
        <v>2154</v>
      </c>
      <c r="W1458" t="s">
        <v>17598</v>
      </c>
      <c r="X1458" s="20" t="str">
        <f>+IF(V1458="","-",CONCATENATE(V1458,"_",W1458))</f>
        <v>FINES_R03</v>
      </c>
      <c r="Y1458" s="59">
        <v>0.75263112783432007</v>
      </c>
      <c r="Z1458" t="s">
        <v>134</v>
      </c>
      <c r="AA1458" t="s">
        <v>2393</v>
      </c>
      <c r="AB1458" t="str">
        <f>+IF(W1458="","-",IF(W1458="UNICO","CENSO","MUESTRA"))</f>
        <v>MUESTRA</v>
      </c>
      <c r="AC1458" t="s">
        <v>2397</v>
      </c>
      <c r="AD1458" t="s">
        <v>7052</v>
      </c>
      <c r="AF1458">
        <f>+COUNTIF(Piloto!C:C,MARCO!A1458)</f>
        <v>0</v>
      </c>
    </row>
    <row r="1459" spans="1:32" x14ac:dyDescent="0.25">
      <c r="A1459" s="5" t="str">
        <f t="shared" si="22"/>
        <v>R 3 - D 692 - 469 - 4464</v>
      </c>
      <c r="B1459" s="23" t="s">
        <v>2347</v>
      </c>
      <c r="C1459" t="s">
        <v>1079</v>
      </c>
      <c r="D1459" t="s">
        <v>1077</v>
      </c>
      <c r="E1459" t="s">
        <v>1078</v>
      </c>
      <c r="F1459" t="s">
        <v>134</v>
      </c>
      <c r="G1459" t="s">
        <v>134</v>
      </c>
      <c r="H1459" t="s">
        <v>7655</v>
      </c>
      <c r="I1459" t="s">
        <v>20</v>
      </c>
      <c r="J1459" t="s">
        <v>2349</v>
      </c>
      <c r="K1459" t="s">
        <v>21</v>
      </c>
      <c r="M1459" t="s">
        <v>7656</v>
      </c>
      <c r="N1459" t="s">
        <v>22</v>
      </c>
      <c r="O1459" t="s">
        <v>23</v>
      </c>
      <c r="P1459" t="s">
        <v>26</v>
      </c>
      <c r="Q1459" t="s">
        <v>2348</v>
      </c>
      <c r="R1459" s="13">
        <v>30</v>
      </c>
      <c r="S1459" s="13">
        <v>2</v>
      </c>
      <c r="T1459" s="21">
        <v>1</v>
      </c>
      <c r="V1459" t="s">
        <v>2154</v>
      </c>
      <c r="W1459" t="s">
        <v>17598</v>
      </c>
      <c r="X1459" s="20" t="str">
        <f>+IF(V1459="","-",CONCATENATE(V1459,"_",W1459))</f>
        <v>FINES_R03</v>
      </c>
      <c r="Y1459" s="59">
        <v>0.75399911403656006</v>
      </c>
      <c r="Z1459" t="s">
        <v>134</v>
      </c>
      <c r="AA1459" t="s">
        <v>2393</v>
      </c>
      <c r="AB1459" t="str">
        <f>+IF(W1459="","-",IF(W1459="UNICO","CENSO","MUESTRA"))</f>
        <v>MUESTRA</v>
      </c>
      <c r="AC1459" t="s">
        <v>2397</v>
      </c>
      <c r="AD1459" t="s">
        <v>7657</v>
      </c>
      <c r="AF1459">
        <f>+COUNTIF(Piloto!C:C,MARCO!A1459)</f>
        <v>0</v>
      </c>
    </row>
    <row r="1460" spans="1:32" x14ac:dyDescent="0.25">
      <c r="A1460" s="5" t="str">
        <f t="shared" si="22"/>
        <v>R 3 - D 692 - 459 - 4664</v>
      </c>
      <c r="B1460" s="23" t="s">
        <v>2347</v>
      </c>
      <c r="C1460" t="s">
        <v>1079</v>
      </c>
      <c r="D1460" t="s">
        <v>1077</v>
      </c>
      <c r="E1460" t="s">
        <v>1078</v>
      </c>
      <c r="F1460" t="s">
        <v>134</v>
      </c>
      <c r="G1460" t="s">
        <v>134</v>
      </c>
      <c r="H1460" t="s">
        <v>12238</v>
      </c>
      <c r="I1460" t="s">
        <v>20</v>
      </c>
      <c r="J1460" t="s">
        <v>2349</v>
      </c>
      <c r="K1460" t="s">
        <v>21</v>
      </c>
      <c r="M1460" t="s">
        <v>12239</v>
      </c>
      <c r="N1460" t="s">
        <v>22</v>
      </c>
      <c r="O1460" t="s">
        <v>23</v>
      </c>
      <c r="P1460" t="s">
        <v>26</v>
      </c>
      <c r="Q1460" t="s">
        <v>2348</v>
      </c>
      <c r="R1460" s="13">
        <v>19</v>
      </c>
      <c r="S1460" s="13">
        <v>1</v>
      </c>
      <c r="T1460" s="21">
        <v>1</v>
      </c>
      <c r="V1460" t="s">
        <v>2154</v>
      </c>
      <c r="W1460" t="s">
        <v>17598</v>
      </c>
      <c r="X1460" s="20" t="str">
        <f>+IF(V1460="","-",CONCATENATE(V1460,"_",W1460))</f>
        <v>FINES_R03</v>
      </c>
      <c r="Y1460" s="59">
        <v>0.75595641136169434</v>
      </c>
      <c r="Z1460" t="s">
        <v>134</v>
      </c>
      <c r="AA1460" t="s">
        <v>2393</v>
      </c>
      <c r="AB1460" t="str">
        <f>+IF(W1460="","-",IF(W1460="UNICO","CENSO","MUESTRA"))</f>
        <v>MUESTRA</v>
      </c>
      <c r="AC1460" t="s">
        <v>2397</v>
      </c>
      <c r="AD1460" t="s">
        <v>12240</v>
      </c>
      <c r="AF1460">
        <f>+COUNTIF(Piloto!C:C,MARCO!A1460)</f>
        <v>0</v>
      </c>
    </row>
    <row r="1461" spans="1:32" x14ac:dyDescent="0.25">
      <c r="A1461" s="5" t="str">
        <f t="shared" si="22"/>
        <v>R 3 - D 692 - 481 - 1152</v>
      </c>
      <c r="B1461" s="23" t="s">
        <v>2347</v>
      </c>
      <c r="C1461" t="s">
        <v>1079</v>
      </c>
      <c r="D1461" t="s">
        <v>1077</v>
      </c>
      <c r="E1461" t="s">
        <v>1078</v>
      </c>
      <c r="F1461" t="s">
        <v>134</v>
      </c>
      <c r="G1461" t="s">
        <v>134</v>
      </c>
      <c r="H1461" t="s">
        <v>7211</v>
      </c>
      <c r="I1461" t="s">
        <v>20</v>
      </c>
      <c r="J1461" t="s">
        <v>2349</v>
      </c>
      <c r="K1461" t="s">
        <v>21</v>
      </c>
      <c r="M1461" t="s">
        <v>7212</v>
      </c>
      <c r="N1461" t="s">
        <v>22</v>
      </c>
      <c r="O1461" t="s">
        <v>23</v>
      </c>
      <c r="P1461" t="s">
        <v>26</v>
      </c>
      <c r="Q1461" t="s">
        <v>2348</v>
      </c>
      <c r="R1461" s="13">
        <v>22</v>
      </c>
      <c r="S1461" s="13">
        <v>1</v>
      </c>
      <c r="T1461" s="21">
        <v>1</v>
      </c>
      <c r="V1461" t="s">
        <v>2154</v>
      </c>
      <c r="W1461" t="s">
        <v>17598</v>
      </c>
      <c r="X1461" s="20" t="str">
        <f>+IF(V1461="","-",CONCATENATE(V1461,"_",W1461))</f>
        <v>FINES_R03</v>
      </c>
      <c r="Y1461" s="59">
        <v>0.75642818212509155</v>
      </c>
      <c r="Z1461" t="s">
        <v>134</v>
      </c>
      <c r="AA1461" t="s">
        <v>2393</v>
      </c>
      <c r="AB1461" t="str">
        <f>+IF(W1461="","-",IF(W1461="UNICO","CENSO","MUESTRA"))</f>
        <v>MUESTRA</v>
      </c>
      <c r="AC1461" t="s">
        <v>2397</v>
      </c>
      <c r="AD1461" t="s">
        <v>7213</v>
      </c>
      <c r="AF1461">
        <f>+COUNTIF(Piloto!C:C,MARCO!A1461)</f>
        <v>0</v>
      </c>
    </row>
    <row r="1462" spans="1:32" x14ac:dyDescent="0.25">
      <c r="A1462" s="5" t="str">
        <f t="shared" si="22"/>
        <v>R 3 - D 692 - 493 - 0329</v>
      </c>
      <c r="B1462" s="23" t="s">
        <v>2347</v>
      </c>
      <c r="C1462" t="s">
        <v>1079</v>
      </c>
      <c r="D1462" t="s">
        <v>1077</v>
      </c>
      <c r="E1462" t="s">
        <v>1078</v>
      </c>
      <c r="F1462" t="s">
        <v>134</v>
      </c>
      <c r="G1462" t="s">
        <v>134</v>
      </c>
      <c r="H1462" t="s">
        <v>7245</v>
      </c>
      <c r="I1462" t="s">
        <v>20</v>
      </c>
      <c r="J1462" t="s">
        <v>2349</v>
      </c>
      <c r="K1462" t="s">
        <v>21</v>
      </c>
      <c r="M1462" t="s">
        <v>7246</v>
      </c>
      <c r="N1462" t="s">
        <v>22</v>
      </c>
      <c r="O1462" t="s">
        <v>23</v>
      </c>
      <c r="P1462" t="s">
        <v>26</v>
      </c>
      <c r="Q1462" t="s">
        <v>2348</v>
      </c>
      <c r="R1462" s="13">
        <v>60</v>
      </c>
      <c r="S1462" s="13">
        <v>2</v>
      </c>
      <c r="T1462" s="21">
        <v>1</v>
      </c>
      <c r="V1462" t="s">
        <v>2154</v>
      </c>
      <c r="W1462" t="s">
        <v>17598</v>
      </c>
      <c r="X1462" s="20" t="str">
        <f>+IF(V1462="","-",CONCATENATE(V1462,"_",W1462))</f>
        <v>FINES_R03</v>
      </c>
      <c r="Y1462" s="59">
        <v>0.75642818212509155</v>
      </c>
      <c r="Z1462" t="s">
        <v>134</v>
      </c>
      <c r="AA1462" t="s">
        <v>2393</v>
      </c>
      <c r="AB1462" t="str">
        <f>+IF(W1462="","-",IF(W1462="UNICO","CENSO","MUESTRA"))</f>
        <v>MUESTRA</v>
      </c>
      <c r="AC1462" t="s">
        <v>2398</v>
      </c>
      <c r="AD1462" t="s">
        <v>7247</v>
      </c>
      <c r="AF1462">
        <f>+COUNTIF(Piloto!C:C,MARCO!A1462)</f>
        <v>0</v>
      </c>
    </row>
    <row r="1463" spans="1:32" x14ac:dyDescent="0.25">
      <c r="A1463" s="5" t="str">
        <f t="shared" si="22"/>
        <v>R 3 - D 692 - 453 - 1152</v>
      </c>
      <c r="B1463" s="23" t="s">
        <v>2347</v>
      </c>
      <c r="C1463" t="s">
        <v>1079</v>
      </c>
      <c r="D1463" t="s">
        <v>1077</v>
      </c>
      <c r="E1463" t="s">
        <v>1078</v>
      </c>
      <c r="F1463" t="s">
        <v>134</v>
      </c>
      <c r="G1463" t="s">
        <v>134</v>
      </c>
      <c r="H1463" t="s">
        <v>7312</v>
      </c>
      <c r="I1463" t="s">
        <v>20</v>
      </c>
      <c r="J1463" t="s">
        <v>2349</v>
      </c>
      <c r="K1463" t="s">
        <v>21</v>
      </c>
      <c r="M1463" t="s">
        <v>7212</v>
      </c>
      <c r="N1463" t="s">
        <v>22</v>
      </c>
      <c r="O1463" t="s">
        <v>23</v>
      </c>
      <c r="P1463" t="s">
        <v>26</v>
      </c>
      <c r="Q1463" t="s">
        <v>2348</v>
      </c>
      <c r="R1463" s="13">
        <v>32</v>
      </c>
      <c r="S1463" s="13">
        <v>1</v>
      </c>
      <c r="T1463" s="21">
        <v>1</v>
      </c>
      <c r="V1463" t="s">
        <v>2154</v>
      </c>
      <c r="W1463" t="s">
        <v>17598</v>
      </c>
      <c r="X1463" s="20" t="str">
        <f>+IF(V1463="","-",CONCATENATE(V1463,"_",W1463))</f>
        <v>FINES_R03</v>
      </c>
      <c r="Y1463" s="59">
        <v>0.75642818212509155</v>
      </c>
      <c r="Z1463" t="s">
        <v>134</v>
      </c>
      <c r="AA1463" t="s">
        <v>2393</v>
      </c>
      <c r="AB1463" t="str">
        <f>+IF(W1463="","-",IF(W1463="UNICO","CENSO","MUESTRA"))</f>
        <v>MUESTRA</v>
      </c>
      <c r="AC1463" t="s">
        <v>2398</v>
      </c>
      <c r="AD1463" t="s">
        <v>7213</v>
      </c>
      <c r="AF1463">
        <f>+COUNTIF(Piloto!C:C,MARCO!A1463)</f>
        <v>0</v>
      </c>
    </row>
    <row r="1464" spans="1:32" x14ac:dyDescent="0.25">
      <c r="A1464" s="5" t="str">
        <f t="shared" si="22"/>
        <v>R 3 - D 692 - 464 - 0329</v>
      </c>
      <c r="B1464" s="23" t="s">
        <v>2347</v>
      </c>
      <c r="C1464" t="s">
        <v>1079</v>
      </c>
      <c r="D1464" t="s">
        <v>1077</v>
      </c>
      <c r="E1464" t="s">
        <v>1078</v>
      </c>
      <c r="F1464" t="s">
        <v>134</v>
      </c>
      <c r="G1464" t="s">
        <v>134</v>
      </c>
      <c r="H1464" t="s">
        <v>7345</v>
      </c>
      <c r="I1464" t="s">
        <v>20</v>
      </c>
      <c r="J1464" t="s">
        <v>2349</v>
      </c>
      <c r="K1464" t="s">
        <v>21</v>
      </c>
      <c r="M1464" t="s">
        <v>7246</v>
      </c>
      <c r="N1464" t="s">
        <v>22</v>
      </c>
      <c r="O1464" t="s">
        <v>23</v>
      </c>
      <c r="P1464" t="s">
        <v>26</v>
      </c>
      <c r="Q1464" t="s">
        <v>2348</v>
      </c>
      <c r="R1464" s="13">
        <v>21</v>
      </c>
      <c r="S1464" s="13">
        <v>1</v>
      </c>
      <c r="T1464" s="21">
        <v>1</v>
      </c>
      <c r="V1464" t="s">
        <v>2154</v>
      </c>
      <c r="W1464" t="s">
        <v>17598</v>
      </c>
      <c r="X1464" s="20" t="str">
        <f>+IF(V1464="","-",CONCATENATE(V1464,"_",W1464))</f>
        <v>FINES_R03</v>
      </c>
      <c r="Y1464" s="59">
        <v>0.75642818212509155</v>
      </c>
      <c r="Z1464" t="s">
        <v>134</v>
      </c>
      <c r="AA1464" t="s">
        <v>2393</v>
      </c>
      <c r="AB1464" t="str">
        <f>+IF(W1464="","-",IF(W1464="UNICO","CENSO","MUESTRA"))</f>
        <v>MUESTRA</v>
      </c>
      <c r="AC1464" t="s">
        <v>2398</v>
      </c>
      <c r="AD1464" t="s">
        <v>7247</v>
      </c>
      <c r="AF1464">
        <f>+COUNTIF(Piloto!C:C,MARCO!A1464)</f>
        <v>0</v>
      </c>
    </row>
    <row r="1465" spans="1:32" x14ac:dyDescent="0.25">
      <c r="A1465" s="5" t="str">
        <f t="shared" si="22"/>
        <v>R 3 - D 692 - 469 - 1152</v>
      </c>
      <c r="B1465" s="23" t="s">
        <v>2347</v>
      </c>
      <c r="C1465" t="s">
        <v>1079</v>
      </c>
      <c r="D1465" t="s">
        <v>1077</v>
      </c>
      <c r="E1465" t="s">
        <v>1078</v>
      </c>
      <c r="F1465" t="s">
        <v>134</v>
      </c>
      <c r="G1465" t="s">
        <v>134</v>
      </c>
      <c r="H1465" t="s">
        <v>7454</v>
      </c>
      <c r="I1465" t="s">
        <v>20</v>
      </c>
      <c r="J1465" t="s">
        <v>2349</v>
      </c>
      <c r="K1465" t="s">
        <v>21</v>
      </c>
      <c r="M1465" t="s">
        <v>7212</v>
      </c>
      <c r="N1465" t="s">
        <v>22</v>
      </c>
      <c r="O1465" t="s">
        <v>23</v>
      </c>
      <c r="P1465" t="s">
        <v>26</v>
      </c>
      <c r="Q1465" t="s">
        <v>2348</v>
      </c>
      <c r="R1465" s="13">
        <v>57</v>
      </c>
      <c r="S1465" s="13">
        <v>2</v>
      </c>
      <c r="T1465" s="21">
        <v>1</v>
      </c>
      <c r="V1465" t="s">
        <v>2154</v>
      </c>
      <c r="W1465" t="s">
        <v>17598</v>
      </c>
      <c r="X1465" s="20" t="str">
        <f>+IF(V1465="","-",CONCATENATE(V1465,"_",W1465))</f>
        <v>FINES_R03</v>
      </c>
      <c r="Y1465" s="59">
        <v>0.75642818212509155</v>
      </c>
      <c r="Z1465" t="s">
        <v>134</v>
      </c>
      <c r="AA1465" t="s">
        <v>2393</v>
      </c>
      <c r="AB1465" t="str">
        <f>+IF(W1465="","-",IF(W1465="UNICO","CENSO","MUESTRA"))</f>
        <v>MUESTRA</v>
      </c>
      <c r="AC1465" t="s">
        <v>2397</v>
      </c>
      <c r="AD1465" t="s">
        <v>7213</v>
      </c>
      <c r="AF1465">
        <f>+COUNTIF(Piloto!C:C,MARCO!A1465)</f>
        <v>0</v>
      </c>
    </row>
    <row r="1466" spans="1:32" x14ac:dyDescent="0.25">
      <c r="A1466" s="5" t="str">
        <f t="shared" si="22"/>
        <v>R 3 - D 692 - 469 - 0251</v>
      </c>
      <c r="B1466" s="23" t="s">
        <v>2347</v>
      </c>
      <c r="C1466" t="s">
        <v>1079</v>
      </c>
      <c r="D1466" t="s">
        <v>1077</v>
      </c>
      <c r="E1466" t="s">
        <v>1078</v>
      </c>
      <c r="F1466" t="s">
        <v>134</v>
      </c>
      <c r="G1466" t="s">
        <v>134</v>
      </c>
      <c r="H1466" t="s">
        <v>7542</v>
      </c>
      <c r="I1466" t="s">
        <v>20</v>
      </c>
      <c r="J1466" t="s">
        <v>2349</v>
      </c>
      <c r="K1466" t="s">
        <v>21</v>
      </c>
      <c r="M1466" t="s">
        <v>7543</v>
      </c>
      <c r="N1466" t="s">
        <v>22</v>
      </c>
      <c r="O1466" t="s">
        <v>23</v>
      </c>
      <c r="P1466" t="s">
        <v>26</v>
      </c>
      <c r="Q1466" t="s">
        <v>2348</v>
      </c>
      <c r="R1466" s="13">
        <v>21</v>
      </c>
      <c r="S1466" s="13">
        <v>1</v>
      </c>
      <c r="T1466" s="21">
        <v>1</v>
      </c>
      <c r="V1466" t="s">
        <v>2154</v>
      </c>
      <c r="W1466" t="s">
        <v>17598</v>
      </c>
      <c r="X1466" s="20" t="str">
        <f>+IF(V1466="","-",CONCATENATE(V1466,"_",W1466))</f>
        <v>FINES_R03</v>
      </c>
      <c r="Y1466" s="59">
        <v>0.75642818212509155</v>
      </c>
      <c r="Z1466" t="s">
        <v>134</v>
      </c>
      <c r="AA1466" t="s">
        <v>2393</v>
      </c>
      <c r="AB1466" t="str">
        <f>+IF(W1466="","-",IF(W1466="UNICO","CENSO","MUESTRA"))</f>
        <v>MUESTRA</v>
      </c>
      <c r="AC1466" t="s">
        <v>2398</v>
      </c>
      <c r="AD1466" t="s">
        <v>7544</v>
      </c>
      <c r="AF1466">
        <f>+COUNTIF(Piloto!C:C,MARCO!A1466)</f>
        <v>0</v>
      </c>
    </row>
    <row r="1467" spans="1:32" x14ac:dyDescent="0.25">
      <c r="A1467" s="5" t="str">
        <f t="shared" si="22"/>
        <v>R 3 - D 692 - 481 - 3894</v>
      </c>
      <c r="B1467" s="23" t="s">
        <v>2347</v>
      </c>
      <c r="C1467" t="s">
        <v>1079</v>
      </c>
      <c r="D1467" t="s">
        <v>1077</v>
      </c>
      <c r="E1467" t="s">
        <v>1078</v>
      </c>
      <c r="F1467" t="s">
        <v>134</v>
      </c>
      <c r="G1467" t="s">
        <v>134</v>
      </c>
      <c r="H1467" t="s">
        <v>7446</v>
      </c>
      <c r="I1467" t="s">
        <v>20</v>
      </c>
      <c r="J1467" t="s">
        <v>2349</v>
      </c>
      <c r="K1467" t="s">
        <v>21</v>
      </c>
      <c r="M1467" t="s">
        <v>7447</v>
      </c>
      <c r="N1467" t="s">
        <v>22</v>
      </c>
      <c r="O1467" t="s">
        <v>23</v>
      </c>
      <c r="P1467" t="s">
        <v>26</v>
      </c>
      <c r="Q1467" t="s">
        <v>2348</v>
      </c>
      <c r="R1467" s="13">
        <v>33</v>
      </c>
      <c r="S1467" s="13">
        <v>2</v>
      </c>
      <c r="T1467" s="21">
        <v>1</v>
      </c>
      <c r="V1467" t="s">
        <v>2154</v>
      </c>
      <c r="W1467" t="s">
        <v>17598</v>
      </c>
      <c r="X1467" s="20" t="str">
        <f>+IF(V1467="","-",CONCATENATE(V1467,"_",W1467))</f>
        <v>FINES_R03</v>
      </c>
      <c r="Y1467" s="59">
        <v>0.75770843029022217</v>
      </c>
      <c r="Z1467" t="s">
        <v>134</v>
      </c>
      <c r="AA1467" t="s">
        <v>2393</v>
      </c>
      <c r="AB1467" t="str">
        <f>+IF(W1467="","-",IF(W1467="UNICO","CENSO","MUESTRA"))</f>
        <v>MUESTRA</v>
      </c>
      <c r="AC1467" t="s">
        <v>2397</v>
      </c>
      <c r="AD1467" t="s">
        <v>7448</v>
      </c>
      <c r="AF1467">
        <f>+COUNTIF(Piloto!C:C,MARCO!A1467)</f>
        <v>0</v>
      </c>
    </row>
    <row r="1468" spans="1:32" x14ac:dyDescent="0.25">
      <c r="A1468" s="5" t="str">
        <f t="shared" si="22"/>
        <v>R 3 - D 692 - 481 - 4466</v>
      </c>
      <c r="B1468" s="23" t="s">
        <v>2347</v>
      </c>
      <c r="C1468" t="s">
        <v>1079</v>
      </c>
      <c r="D1468" t="s">
        <v>1077</v>
      </c>
      <c r="E1468" t="s">
        <v>1078</v>
      </c>
      <c r="F1468" t="s">
        <v>134</v>
      </c>
      <c r="G1468" t="s">
        <v>134</v>
      </c>
      <c r="H1468" t="s">
        <v>7219</v>
      </c>
      <c r="I1468" t="s">
        <v>20</v>
      </c>
      <c r="J1468" t="s">
        <v>2349</v>
      </c>
      <c r="K1468" t="s">
        <v>21</v>
      </c>
      <c r="M1468" t="s">
        <v>7220</v>
      </c>
      <c r="N1468" t="s">
        <v>22</v>
      </c>
      <c r="O1468" t="s">
        <v>23</v>
      </c>
      <c r="P1468" t="s">
        <v>26</v>
      </c>
      <c r="Q1468" t="s">
        <v>2348</v>
      </c>
      <c r="R1468" s="13">
        <v>12</v>
      </c>
      <c r="S1468" s="13">
        <v>1</v>
      </c>
      <c r="T1468" s="21">
        <v>1</v>
      </c>
      <c r="V1468" t="s">
        <v>2154</v>
      </c>
      <c r="W1468" t="s">
        <v>17598</v>
      </c>
      <c r="X1468" s="20" t="str">
        <f>+IF(V1468="","-",CONCATENATE(V1468,"_",W1468))</f>
        <v>FINES_R03</v>
      </c>
      <c r="Y1468" s="59">
        <v>0.76150143146514893</v>
      </c>
      <c r="Z1468" t="s">
        <v>134</v>
      </c>
      <c r="AA1468" t="s">
        <v>2393</v>
      </c>
      <c r="AB1468" t="str">
        <f>+IF(W1468="","-",IF(W1468="UNICO","CENSO","MUESTRA"))</f>
        <v>MUESTRA</v>
      </c>
      <c r="AC1468" t="s">
        <v>2398</v>
      </c>
      <c r="AD1468" t="s">
        <v>7221</v>
      </c>
      <c r="AF1468">
        <f>+COUNTIF(Piloto!C:C,MARCO!A1468)</f>
        <v>0</v>
      </c>
    </row>
    <row r="1469" spans="1:32" x14ac:dyDescent="0.25">
      <c r="A1469" s="5" t="str">
        <f t="shared" si="22"/>
        <v>R 3 - D 692 - 459 - 4466</v>
      </c>
      <c r="B1469" s="23" t="s">
        <v>2347</v>
      </c>
      <c r="C1469" t="s">
        <v>1079</v>
      </c>
      <c r="D1469" t="s">
        <v>1077</v>
      </c>
      <c r="E1469" t="s">
        <v>1078</v>
      </c>
      <c r="F1469" t="s">
        <v>134</v>
      </c>
      <c r="G1469" t="s">
        <v>134</v>
      </c>
      <c r="H1469" t="s">
        <v>7645</v>
      </c>
      <c r="I1469" t="s">
        <v>20</v>
      </c>
      <c r="J1469" t="s">
        <v>2349</v>
      </c>
      <c r="K1469" t="s">
        <v>21</v>
      </c>
      <c r="M1469" t="s">
        <v>7220</v>
      </c>
      <c r="N1469" t="s">
        <v>22</v>
      </c>
      <c r="O1469" t="s">
        <v>23</v>
      </c>
      <c r="P1469" t="s">
        <v>26</v>
      </c>
      <c r="Q1469" t="s">
        <v>2348</v>
      </c>
      <c r="R1469" s="13">
        <v>50</v>
      </c>
      <c r="S1469" s="13">
        <v>2</v>
      </c>
      <c r="T1469" s="21">
        <v>1</v>
      </c>
      <c r="V1469" t="s">
        <v>2154</v>
      </c>
      <c r="W1469" t="s">
        <v>17598</v>
      </c>
      <c r="X1469" s="20" t="str">
        <f>+IF(V1469="","-",CONCATENATE(V1469,"_",W1469))</f>
        <v>FINES_R03</v>
      </c>
      <c r="Y1469" s="59">
        <v>0.76150143146514893</v>
      </c>
      <c r="Z1469" t="s">
        <v>134</v>
      </c>
      <c r="AA1469" t="s">
        <v>2393</v>
      </c>
      <c r="AB1469" t="str">
        <f>+IF(W1469="","-",IF(W1469="UNICO","CENSO","MUESTRA"))</f>
        <v>MUESTRA</v>
      </c>
      <c r="AC1469" t="s">
        <v>2398</v>
      </c>
      <c r="AD1469" t="s">
        <v>7221</v>
      </c>
      <c r="AF1469">
        <f>+COUNTIF(Piloto!C:C,MARCO!A1469)</f>
        <v>0</v>
      </c>
    </row>
    <row r="1470" spans="1:32" x14ac:dyDescent="0.25">
      <c r="A1470" s="5" t="str">
        <f t="shared" si="22"/>
        <v>R 3 - D 692 - 459 - 3706</v>
      </c>
      <c r="B1470" s="23" t="s">
        <v>2347</v>
      </c>
      <c r="C1470" t="s">
        <v>1079</v>
      </c>
      <c r="D1470" t="s">
        <v>1077</v>
      </c>
      <c r="E1470" t="s">
        <v>1078</v>
      </c>
      <c r="F1470" t="s">
        <v>134</v>
      </c>
      <c r="G1470" t="s">
        <v>134</v>
      </c>
      <c r="H1470" t="s">
        <v>7421</v>
      </c>
      <c r="I1470" t="s">
        <v>20</v>
      </c>
      <c r="J1470" t="s">
        <v>2349</v>
      </c>
      <c r="K1470" t="s">
        <v>21</v>
      </c>
      <c r="M1470" t="s">
        <v>7422</v>
      </c>
      <c r="N1470" t="s">
        <v>22</v>
      </c>
      <c r="O1470" t="s">
        <v>23</v>
      </c>
      <c r="P1470" t="s">
        <v>26</v>
      </c>
      <c r="Q1470" t="s">
        <v>2348</v>
      </c>
      <c r="R1470" s="13">
        <v>116</v>
      </c>
      <c r="S1470" s="13">
        <v>4</v>
      </c>
      <c r="T1470" s="21">
        <v>1</v>
      </c>
      <c r="V1470" t="s">
        <v>2154</v>
      </c>
      <c r="W1470" t="s">
        <v>17598</v>
      </c>
      <c r="X1470" s="20" t="str">
        <f>+IF(V1470="","-",CONCATENATE(V1470,"_",W1470))</f>
        <v>FINES_R03</v>
      </c>
      <c r="Y1470" s="59">
        <v>0.76165807247161865</v>
      </c>
      <c r="Z1470" t="s">
        <v>134</v>
      </c>
      <c r="AA1470" t="s">
        <v>2393</v>
      </c>
      <c r="AB1470" t="str">
        <f>+IF(W1470="","-",IF(W1470="UNICO","CENSO","MUESTRA"))</f>
        <v>MUESTRA</v>
      </c>
      <c r="AC1470" t="s">
        <v>2397</v>
      </c>
      <c r="AD1470" t="s">
        <v>7423</v>
      </c>
      <c r="AF1470">
        <f>+COUNTIF(Piloto!C:C,MARCO!A1470)</f>
        <v>0</v>
      </c>
    </row>
    <row r="1471" spans="1:32" x14ac:dyDescent="0.25">
      <c r="A1471" s="5" t="str">
        <f t="shared" si="22"/>
        <v>R 3 - D 690 - 488 - 1028</v>
      </c>
      <c r="B1471" s="23" t="s">
        <v>2347</v>
      </c>
      <c r="C1471" t="s">
        <v>1079</v>
      </c>
      <c r="D1471" t="s">
        <v>1077</v>
      </c>
      <c r="E1471" t="s">
        <v>1078</v>
      </c>
      <c r="F1471" t="s">
        <v>134</v>
      </c>
      <c r="G1471" t="s">
        <v>134</v>
      </c>
      <c r="H1471" t="s">
        <v>6667</v>
      </c>
      <c r="I1471" t="s">
        <v>20</v>
      </c>
      <c r="J1471" t="s">
        <v>2349</v>
      </c>
      <c r="K1471" t="s">
        <v>21</v>
      </c>
      <c r="M1471" t="s">
        <v>6668</v>
      </c>
      <c r="N1471" t="s">
        <v>22</v>
      </c>
      <c r="O1471" t="s">
        <v>23</v>
      </c>
      <c r="P1471" t="s">
        <v>26</v>
      </c>
      <c r="Q1471" t="s">
        <v>2348</v>
      </c>
      <c r="R1471" s="13">
        <v>22</v>
      </c>
      <c r="S1471" s="13">
        <v>1</v>
      </c>
      <c r="T1471" s="21">
        <v>1</v>
      </c>
      <c r="V1471" t="s">
        <v>2154</v>
      </c>
      <c r="W1471" t="s">
        <v>17598</v>
      </c>
      <c r="X1471" s="20" t="str">
        <f>+IF(V1471="","-",CONCATENATE(V1471,"_",W1471))</f>
        <v>FINES_R03</v>
      </c>
      <c r="Y1471" s="59">
        <v>0.76204925775527954</v>
      </c>
      <c r="Z1471" t="s">
        <v>134</v>
      </c>
      <c r="AA1471" t="s">
        <v>2393</v>
      </c>
      <c r="AB1471" t="str">
        <f>+IF(W1471="","-",IF(W1471="UNICO","CENSO","MUESTRA"))</f>
        <v>MUESTRA</v>
      </c>
      <c r="AC1471" t="s">
        <v>2397</v>
      </c>
      <c r="AD1471" t="s">
        <v>6669</v>
      </c>
      <c r="AF1471">
        <f>+COUNTIF(Piloto!C:C,MARCO!A1471)</f>
        <v>0</v>
      </c>
    </row>
    <row r="1472" spans="1:32" x14ac:dyDescent="0.25">
      <c r="A1472" s="5" t="str">
        <f t="shared" si="22"/>
        <v>R 3 - D 692 - 481 - 0282</v>
      </c>
      <c r="B1472" s="23" t="s">
        <v>2347</v>
      </c>
      <c r="C1472" t="s">
        <v>1079</v>
      </c>
      <c r="D1472" t="s">
        <v>1077</v>
      </c>
      <c r="E1472" t="s">
        <v>1078</v>
      </c>
      <c r="F1472" t="s">
        <v>134</v>
      </c>
      <c r="G1472" t="s">
        <v>134</v>
      </c>
      <c r="H1472" t="s">
        <v>7634</v>
      </c>
      <c r="I1472" t="s">
        <v>20</v>
      </c>
      <c r="J1472" t="s">
        <v>2349</v>
      </c>
      <c r="K1472" t="s">
        <v>21</v>
      </c>
      <c r="M1472" t="s">
        <v>7635</v>
      </c>
      <c r="N1472" t="s">
        <v>22</v>
      </c>
      <c r="O1472" t="s">
        <v>23</v>
      </c>
      <c r="P1472" t="s">
        <v>26</v>
      </c>
      <c r="Q1472" t="s">
        <v>2348</v>
      </c>
      <c r="R1472" s="13">
        <v>8</v>
      </c>
      <c r="S1472" s="13">
        <v>1</v>
      </c>
      <c r="T1472" s="21">
        <v>1</v>
      </c>
      <c r="V1472" t="s">
        <v>2154</v>
      </c>
      <c r="W1472" t="s">
        <v>17598</v>
      </c>
      <c r="X1472" s="20" t="str">
        <f>+IF(V1472="","-",CONCATENATE(V1472,"_",W1472))</f>
        <v>FINES_R03</v>
      </c>
      <c r="Y1472" s="59">
        <v>0.76221948862075806</v>
      </c>
      <c r="Z1472" t="s">
        <v>134</v>
      </c>
      <c r="AA1472" t="s">
        <v>2393</v>
      </c>
      <c r="AB1472" t="str">
        <f>+IF(W1472="","-",IF(W1472="UNICO","CENSO","MUESTRA"))</f>
        <v>MUESTRA</v>
      </c>
      <c r="AC1472" t="s">
        <v>2398</v>
      </c>
      <c r="AD1472" t="s">
        <v>7636</v>
      </c>
      <c r="AF1472">
        <f>+COUNTIF(Piloto!C:C,MARCO!A1472)</f>
        <v>0</v>
      </c>
    </row>
    <row r="1473" spans="1:32" x14ac:dyDescent="0.25">
      <c r="A1473" s="5" t="str">
        <f t="shared" si="22"/>
        <v>R 3 - D 692 - 453 - 0468</v>
      </c>
      <c r="B1473" s="23" t="s">
        <v>2347</v>
      </c>
      <c r="C1473" t="s">
        <v>1079</v>
      </c>
      <c r="D1473" t="s">
        <v>1077</v>
      </c>
      <c r="E1473" t="s">
        <v>1078</v>
      </c>
      <c r="F1473" t="s">
        <v>134</v>
      </c>
      <c r="G1473" t="s">
        <v>134</v>
      </c>
      <c r="H1473" t="s">
        <v>7290</v>
      </c>
      <c r="I1473" t="s">
        <v>20</v>
      </c>
      <c r="J1473" t="s">
        <v>2349</v>
      </c>
      <c r="K1473" t="s">
        <v>21</v>
      </c>
      <c r="M1473" t="s">
        <v>7224</v>
      </c>
      <c r="N1473" t="s">
        <v>22</v>
      </c>
      <c r="O1473" t="s">
        <v>23</v>
      </c>
      <c r="P1473" t="s">
        <v>26</v>
      </c>
      <c r="Q1473" t="s">
        <v>2348</v>
      </c>
      <c r="R1473" s="13">
        <v>92</v>
      </c>
      <c r="S1473" s="13">
        <v>4</v>
      </c>
      <c r="T1473" s="21">
        <v>1</v>
      </c>
      <c r="V1473" t="s">
        <v>2154</v>
      </c>
      <c r="W1473" t="s">
        <v>17598</v>
      </c>
      <c r="X1473" s="20" t="str">
        <f>+IF(V1473="","-",CONCATENATE(V1473,"_",W1473))</f>
        <v>FINES_R03</v>
      </c>
      <c r="Y1473" s="59">
        <v>0.7673991322517395</v>
      </c>
      <c r="Z1473" t="s">
        <v>134</v>
      </c>
      <c r="AA1473" t="s">
        <v>2393</v>
      </c>
      <c r="AB1473" t="str">
        <f>+IF(W1473="","-",IF(W1473="UNICO","CENSO","MUESTRA"))</f>
        <v>MUESTRA</v>
      </c>
      <c r="AC1473" t="s">
        <v>2397</v>
      </c>
      <c r="AD1473" t="s">
        <v>7225</v>
      </c>
      <c r="AF1473">
        <f>+COUNTIF(Piloto!C:C,MARCO!A1473)</f>
        <v>0</v>
      </c>
    </row>
    <row r="1474" spans="1:32" x14ac:dyDescent="0.25">
      <c r="A1474" s="5" t="str">
        <f t="shared" si="22"/>
        <v>R 3 - D 692 - 453 - 3091</v>
      </c>
      <c r="B1474" s="23" t="s">
        <v>2347</v>
      </c>
      <c r="C1474" t="s">
        <v>1079</v>
      </c>
      <c r="D1474" t="s">
        <v>1077</v>
      </c>
      <c r="E1474" t="s">
        <v>1078</v>
      </c>
      <c r="F1474" t="s">
        <v>134</v>
      </c>
      <c r="G1474" t="s">
        <v>134</v>
      </c>
      <c r="H1474" t="s">
        <v>7308</v>
      </c>
      <c r="I1474" t="s">
        <v>20</v>
      </c>
      <c r="J1474" t="s">
        <v>2349</v>
      </c>
      <c r="K1474" t="s">
        <v>21</v>
      </c>
      <c r="M1474" t="s">
        <v>7309</v>
      </c>
      <c r="N1474" t="s">
        <v>22</v>
      </c>
      <c r="O1474" t="s">
        <v>23</v>
      </c>
      <c r="P1474" t="s">
        <v>26</v>
      </c>
      <c r="Q1474" t="s">
        <v>2348</v>
      </c>
      <c r="R1474" s="13">
        <v>16</v>
      </c>
      <c r="S1474" s="13">
        <v>1</v>
      </c>
      <c r="T1474" s="21">
        <v>1</v>
      </c>
      <c r="V1474" t="s">
        <v>2154</v>
      </c>
      <c r="W1474" t="s">
        <v>17598</v>
      </c>
      <c r="X1474" s="20" t="str">
        <f>+IF(V1474="","-",CONCATENATE(V1474,"_",W1474))</f>
        <v>FINES_R03</v>
      </c>
      <c r="Y1474" s="59">
        <v>0.76927828788757324</v>
      </c>
      <c r="Z1474" t="s">
        <v>134</v>
      </c>
      <c r="AA1474" t="s">
        <v>2393</v>
      </c>
      <c r="AB1474" t="str">
        <f>+IF(W1474="","-",IF(W1474="UNICO","CENSO","MUESTRA"))</f>
        <v>MUESTRA</v>
      </c>
      <c r="AC1474" t="s">
        <v>2397</v>
      </c>
      <c r="AD1474" t="s">
        <v>7310</v>
      </c>
      <c r="AF1474">
        <f>+COUNTIF(Piloto!C:C,MARCO!A1474)</f>
        <v>0</v>
      </c>
    </row>
    <row r="1475" spans="1:32" x14ac:dyDescent="0.25">
      <c r="A1475" s="5" t="str">
        <f t="shared" ref="A1475:A1538" si="23">+H1475</f>
        <v>R 3 - D 691 - 475 - 3108</v>
      </c>
      <c r="B1475" s="23" t="s">
        <v>2347</v>
      </c>
      <c r="C1475" t="s">
        <v>1079</v>
      </c>
      <c r="D1475" t="s">
        <v>1077</v>
      </c>
      <c r="E1475" t="s">
        <v>1078</v>
      </c>
      <c r="F1475" t="s">
        <v>134</v>
      </c>
      <c r="G1475" t="s">
        <v>134</v>
      </c>
      <c r="H1475" t="s">
        <v>6753</v>
      </c>
      <c r="I1475" t="s">
        <v>20</v>
      </c>
      <c r="J1475" t="s">
        <v>2349</v>
      </c>
      <c r="K1475" t="s">
        <v>21</v>
      </c>
      <c r="M1475" t="s">
        <v>6754</v>
      </c>
      <c r="N1475" t="s">
        <v>22</v>
      </c>
      <c r="O1475" t="s">
        <v>23</v>
      </c>
      <c r="P1475" t="s">
        <v>26</v>
      </c>
      <c r="Q1475" t="s">
        <v>2348</v>
      </c>
      <c r="R1475" s="13">
        <v>26</v>
      </c>
      <c r="S1475" s="13">
        <v>1</v>
      </c>
      <c r="T1475" s="21">
        <v>1</v>
      </c>
      <c r="V1475" t="s">
        <v>2154</v>
      </c>
      <c r="W1475" t="s">
        <v>17598</v>
      </c>
      <c r="X1475" s="20" t="str">
        <f>+IF(V1475="","-",CONCATENATE(V1475,"_",W1475))</f>
        <v>FINES_R03</v>
      </c>
      <c r="Y1475" s="59">
        <v>0.76983410120010376</v>
      </c>
      <c r="Z1475" t="s">
        <v>134</v>
      </c>
      <c r="AA1475" t="s">
        <v>2393</v>
      </c>
      <c r="AB1475" t="str">
        <f>+IF(W1475="","-",IF(W1475="UNICO","CENSO","MUESTRA"))</f>
        <v>MUESTRA</v>
      </c>
      <c r="AC1475" t="s">
        <v>2398</v>
      </c>
      <c r="AD1475" t="s">
        <v>6755</v>
      </c>
      <c r="AF1475">
        <f>+COUNTIF(Piloto!C:C,MARCO!A1475)</f>
        <v>0</v>
      </c>
    </row>
    <row r="1476" spans="1:32" x14ac:dyDescent="0.25">
      <c r="A1476" s="5" t="str">
        <f t="shared" si="23"/>
        <v>R 3 - D 692 - 469 - 4617</v>
      </c>
      <c r="B1476" s="23" t="s">
        <v>2347</v>
      </c>
      <c r="C1476" t="s">
        <v>1079</v>
      </c>
      <c r="D1476" t="s">
        <v>1077</v>
      </c>
      <c r="E1476" t="s">
        <v>1078</v>
      </c>
      <c r="F1476" t="s">
        <v>134</v>
      </c>
      <c r="G1476" t="s">
        <v>134</v>
      </c>
      <c r="H1476" t="s">
        <v>12214</v>
      </c>
      <c r="I1476" t="s">
        <v>20</v>
      </c>
      <c r="J1476" t="s">
        <v>2349</v>
      </c>
      <c r="K1476" t="s">
        <v>21</v>
      </c>
      <c r="M1476" t="s">
        <v>12215</v>
      </c>
      <c r="N1476" t="s">
        <v>22</v>
      </c>
      <c r="O1476" t="s">
        <v>23</v>
      </c>
      <c r="P1476" t="s">
        <v>26</v>
      </c>
      <c r="Q1476" t="s">
        <v>2348</v>
      </c>
      <c r="R1476" s="13">
        <v>15</v>
      </c>
      <c r="S1476" s="13">
        <v>1</v>
      </c>
      <c r="T1476" s="21">
        <v>1</v>
      </c>
      <c r="V1476" t="s">
        <v>2154</v>
      </c>
      <c r="W1476" t="s">
        <v>17598</v>
      </c>
      <c r="X1476" s="20" t="str">
        <f>+IF(V1476="","-",CONCATENATE(V1476,"_",W1476))</f>
        <v>FINES_R03</v>
      </c>
      <c r="Y1476" s="59">
        <v>0.77001500129699707</v>
      </c>
      <c r="Z1476" t="s">
        <v>134</v>
      </c>
      <c r="AA1476" t="s">
        <v>2393</v>
      </c>
      <c r="AB1476" t="str">
        <f>+IF(W1476="","-",IF(W1476="UNICO","CENSO","MUESTRA"))</f>
        <v>MUESTRA</v>
      </c>
      <c r="AC1476" t="s">
        <v>2398</v>
      </c>
      <c r="AD1476" t="s">
        <v>12216</v>
      </c>
      <c r="AF1476">
        <f>+COUNTIF(Piloto!C:C,MARCO!A1476)</f>
        <v>0</v>
      </c>
    </row>
    <row r="1477" spans="1:32" x14ac:dyDescent="0.25">
      <c r="A1477" s="5" t="str">
        <f t="shared" si="23"/>
        <v>R 3 - D 692 - 453 - 1550</v>
      </c>
      <c r="B1477" s="23" t="s">
        <v>2347</v>
      </c>
      <c r="C1477" t="s">
        <v>1079</v>
      </c>
      <c r="D1477" t="s">
        <v>1077</v>
      </c>
      <c r="E1477" t="s">
        <v>1078</v>
      </c>
      <c r="F1477" t="s">
        <v>134</v>
      </c>
      <c r="G1477" t="s">
        <v>134</v>
      </c>
      <c r="H1477" t="s">
        <v>7318</v>
      </c>
      <c r="I1477" t="s">
        <v>20</v>
      </c>
      <c r="J1477" t="s">
        <v>2349</v>
      </c>
      <c r="K1477" t="s">
        <v>21</v>
      </c>
      <c r="M1477" t="s">
        <v>7319</v>
      </c>
      <c r="N1477" t="s">
        <v>22</v>
      </c>
      <c r="O1477" t="s">
        <v>23</v>
      </c>
      <c r="P1477" t="s">
        <v>26</v>
      </c>
      <c r="Q1477" t="s">
        <v>2348</v>
      </c>
      <c r="R1477" s="13">
        <v>128</v>
      </c>
      <c r="S1477" s="13">
        <v>6</v>
      </c>
      <c r="T1477" s="21">
        <v>1</v>
      </c>
      <c r="V1477" t="s">
        <v>2154</v>
      </c>
      <c r="W1477" t="s">
        <v>17598</v>
      </c>
      <c r="X1477" s="20" t="str">
        <f>+IF(V1477="","-",CONCATENATE(V1477,"_",W1477))</f>
        <v>FINES_R03</v>
      </c>
      <c r="Y1477" s="59">
        <v>0.77051019668579102</v>
      </c>
      <c r="Z1477" t="s">
        <v>134</v>
      </c>
      <c r="AA1477" t="s">
        <v>2393</v>
      </c>
      <c r="AB1477" t="str">
        <f>+IF(W1477="","-",IF(W1477="UNICO","CENSO","MUESTRA"))</f>
        <v>MUESTRA</v>
      </c>
      <c r="AC1477" t="s">
        <v>2397</v>
      </c>
      <c r="AD1477" t="s">
        <v>7320</v>
      </c>
      <c r="AF1477">
        <f>+COUNTIF(Piloto!C:C,MARCO!A1477)</f>
        <v>0</v>
      </c>
    </row>
    <row r="1478" spans="1:32" x14ac:dyDescent="0.25">
      <c r="A1478" s="5" t="str">
        <f t="shared" si="23"/>
        <v>R 3 - D 692 - 453 - 0272</v>
      </c>
      <c r="B1478" s="23" t="s">
        <v>2347</v>
      </c>
      <c r="C1478" t="s">
        <v>1079</v>
      </c>
      <c r="D1478" t="s">
        <v>1077</v>
      </c>
      <c r="E1478" t="s">
        <v>1078</v>
      </c>
      <c r="F1478" t="s">
        <v>134</v>
      </c>
      <c r="G1478" t="s">
        <v>134</v>
      </c>
      <c r="H1478" t="s">
        <v>7300</v>
      </c>
      <c r="I1478" t="s">
        <v>20</v>
      </c>
      <c r="J1478" t="s">
        <v>2349</v>
      </c>
      <c r="K1478" t="s">
        <v>21</v>
      </c>
      <c r="M1478" t="s">
        <v>7301</v>
      </c>
      <c r="N1478" t="s">
        <v>22</v>
      </c>
      <c r="O1478" t="s">
        <v>23</v>
      </c>
      <c r="P1478" t="s">
        <v>26</v>
      </c>
      <c r="Q1478" t="s">
        <v>2348</v>
      </c>
      <c r="R1478" s="13">
        <v>21</v>
      </c>
      <c r="S1478" s="13">
        <v>1</v>
      </c>
      <c r="T1478" s="21">
        <v>1</v>
      </c>
      <c r="V1478" t="s">
        <v>2154</v>
      </c>
      <c r="W1478" t="s">
        <v>17598</v>
      </c>
      <c r="X1478" s="20" t="str">
        <f>+IF(V1478="","-",CONCATENATE(V1478,"_",W1478))</f>
        <v>FINES_R03</v>
      </c>
      <c r="Y1478" s="59">
        <v>0.77214711904525757</v>
      </c>
      <c r="Z1478" t="s">
        <v>134</v>
      </c>
      <c r="AA1478" t="s">
        <v>2393</v>
      </c>
      <c r="AB1478" t="str">
        <f>+IF(W1478="","-",IF(W1478="UNICO","CENSO","MUESTRA"))</f>
        <v>MUESTRA</v>
      </c>
      <c r="AC1478" t="s">
        <v>2397</v>
      </c>
      <c r="AD1478" t="s">
        <v>7302</v>
      </c>
      <c r="AF1478">
        <f>+COUNTIF(Piloto!C:C,MARCO!A1478)</f>
        <v>0</v>
      </c>
    </row>
    <row r="1479" spans="1:32" x14ac:dyDescent="0.25">
      <c r="A1479" s="5" t="str">
        <f t="shared" si="23"/>
        <v>R 3 - D 692 - 486 - 0272</v>
      </c>
      <c r="B1479" s="23" t="s">
        <v>2347</v>
      </c>
      <c r="C1479" t="s">
        <v>1079</v>
      </c>
      <c r="D1479" t="s">
        <v>1077</v>
      </c>
      <c r="E1479" t="s">
        <v>1078</v>
      </c>
      <c r="F1479" t="s">
        <v>134</v>
      </c>
      <c r="G1479" t="s">
        <v>134</v>
      </c>
      <c r="H1479" t="s">
        <v>7425</v>
      </c>
      <c r="I1479" t="s">
        <v>20</v>
      </c>
      <c r="J1479" t="s">
        <v>2349</v>
      </c>
      <c r="K1479" t="s">
        <v>21</v>
      </c>
      <c r="M1479" t="s">
        <v>7301</v>
      </c>
      <c r="N1479" t="s">
        <v>22</v>
      </c>
      <c r="O1479" t="s">
        <v>23</v>
      </c>
      <c r="P1479" t="s">
        <v>26</v>
      </c>
      <c r="Q1479" t="s">
        <v>2348</v>
      </c>
      <c r="R1479" s="13">
        <v>17</v>
      </c>
      <c r="S1479" s="13">
        <v>1</v>
      </c>
      <c r="T1479" s="21">
        <v>1</v>
      </c>
      <c r="V1479" t="s">
        <v>2154</v>
      </c>
      <c r="W1479" t="s">
        <v>17598</v>
      </c>
      <c r="X1479" s="20" t="str">
        <f>+IF(V1479="","-",CONCATENATE(V1479,"_",W1479))</f>
        <v>FINES_R03</v>
      </c>
      <c r="Y1479" s="59">
        <v>0.77214711904525757</v>
      </c>
      <c r="Z1479" t="s">
        <v>134</v>
      </c>
      <c r="AA1479" t="s">
        <v>2393</v>
      </c>
      <c r="AB1479" t="str">
        <f>+IF(W1479="","-",IF(W1479="UNICO","CENSO","MUESTRA"))</f>
        <v>MUESTRA</v>
      </c>
      <c r="AC1479" t="s">
        <v>2398</v>
      </c>
      <c r="AD1479" t="s">
        <v>7302</v>
      </c>
      <c r="AF1479">
        <f>+COUNTIF(Piloto!C:C,MARCO!A1479)</f>
        <v>0</v>
      </c>
    </row>
    <row r="1480" spans="1:32" x14ac:dyDescent="0.25">
      <c r="A1480" s="5" t="str">
        <f t="shared" si="23"/>
        <v>R 3 - D 692 - 481 - 0272</v>
      </c>
      <c r="B1480" s="23" t="s">
        <v>2347</v>
      </c>
      <c r="C1480" t="s">
        <v>1079</v>
      </c>
      <c r="D1480" t="s">
        <v>1077</v>
      </c>
      <c r="E1480" t="s">
        <v>1078</v>
      </c>
      <c r="F1480" t="s">
        <v>134</v>
      </c>
      <c r="G1480" t="s">
        <v>134</v>
      </c>
      <c r="H1480" t="s">
        <v>7588</v>
      </c>
      <c r="I1480" t="s">
        <v>20</v>
      </c>
      <c r="J1480" t="s">
        <v>2349</v>
      </c>
      <c r="K1480" t="s">
        <v>21</v>
      </c>
      <c r="M1480" t="s">
        <v>7301</v>
      </c>
      <c r="N1480" t="s">
        <v>22</v>
      </c>
      <c r="O1480" t="s">
        <v>23</v>
      </c>
      <c r="P1480" t="s">
        <v>26</v>
      </c>
      <c r="Q1480" t="s">
        <v>2348</v>
      </c>
      <c r="R1480" s="13">
        <v>18</v>
      </c>
      <c r="S1480" s="13">
        <v>1</v>
      </c>
      <c r="T1480" s="21">
        <v>1</v>
      </c>
      <c r="V1480" t="s">
        <v>2154</v>
      </c>
      <c r="W1480" t="s">
        <v>17598</v>
      </c>
      <c r="X1480" s="20" t="str">
        <f>+IF(V1480="","-",CONCATENATE(V1480,"_",W1480))</f>
        <v>FINES_R03</v>
      </c>
      <c r="Y1480" s="59">
        <v>0.77214711904525757</v>
      </c>
      <c r="Z1480" t="s">
        <v>134</v>
      </c>
      <c r="AA1480" t="s">
        <v>2393</v>
      </c>
      <c r="AB1480" t="str">
        <f>+IF(W1480="","-",IF(W1480="UNICO","CENSO","MUESTRA"))</f>
        <v>MUESTRA</v>
      </c>
      <c r="AC1480" t="s">
        <v>2397</v>
      </c>
      <c r="AD1480" t="s">
        <v>7302</v>
      </c>
      <c r="AF1480">
        <f>+COUNTIF(Piloto!C:C,MARCO!A1480)</f>
        <v>0</v>
      </c>
    </row>
    <row r="1481" spans="1:32" x14ac:dyDescent="0.25">
      <c r="A1481" s="5" t="str">
        <f t="shared" si="23"/>
        <v>R 3 - D 692 - 464 - 0225</v>
      </c>
      <c r="B1481" s="23" t="s">
        <v>2347</v>
      </c>
      <c r="C1481" t="s">
        <v>1079</v>
      </c>
      <c r="D1481" t="s">
        <v>1077</v>
      </c>
      <c r="E1481" t="s">
        <v>1078</v>
      </c>
      <c r="F1481" t="s">
        <v>134</v>
      </c>
      <c r="G1481" t="s">
        <v>134</v>
      </c>
      <c r="H1481" t="s">
        <v>7227</v>
      </c>
      <c r="I1481" t="s">
        <v>20</v>
      </c>
      <c r="J1481" t="s">
        <v>2349</v>
      </c>
      <c r="K1481" t="s">
        <v>21</v>
      </c>
      <c r="M1481" t="s">
        <v>7228</v>
      </c>
      <c r="N1481" t="s">
        <v>22</v>
      </c>
      <c r="O1481" t="s">
        <v>23</v>
      </c>
      <c r="P1481" t="s">
        <v>26</v>
      </c>
      <c r="Q1481" t="s">
        <v>2348</v>
      </c>
      <c r="R1481" s="13">
        <v>16</v>
      </c>
      <c r="S1481" s="13">
        <v>1</v>
      </c>
      <c r="T1481" s="21">
        <v>1</v>
      </c>
      <c r="V1481" t="s">
        <v>2154</v>
      </c>
      <c r="W1481" t="s">
        <v>17598</v>
      </c>
      <c r="X1481" s="20" t="str">
        <f>+IF(V1481="","-",CONCATENATE(V1481,"_",W1481))</f>
        <v>FINES_R03</v>
      </c>
      <c r="Y1481" s="59">
        <v>0.77432388067245483</v>
      </c>
      <c r="Z1481" t="s">
        <v>134</v>
      </c>
      <c r="AA1481" t="s">
        <v>2393</v>
      </c>
      <c r="AB1481" t="str">
        <f>+IF(W1481="","-",IF(W1481="UNICO","CENSO","MUESTRA"))</f>
        <v>MUESTRA</v>
      </c>
      <c r="AC1481" t="s">
        <v>2398</v>
      </c>
      <c r="AD1481" t="s">
        <v>7229</v>
      </c>
      <c r="AF1481">
        <f>+COUNTIF(Piloto!C:C,MARCO!A1481)</f>
        <v>0</v>
      </c>
    </row>
    <row r="1482" spans="1:32" x14ac:dyDescent="0.25">
      <c r="A1482" s="5" t="str">
        <f t="shared" si="23"/>
        <v>R 3 - D 692 - 453 - 0225</v>
      </c>
      <c r="B1482" s="23" t="s">
        <v>2347</v>
      </c>
      <c r="C1482" t="s">
        <v>1079</v>
      </c>
      <c r="D1482" t="s">
        <v>1077</v>
      </c>
      <c r="E1482" t="s">
        <v>1078</v>
      </c>
      <c r="F1482" t="s">
        <v>134</v>
      </c>
      <c r="G1482" t="s">
        <v>134</v>
      </c>
      <c r="H1482" t="s">
        <v>7471</v>
      </c>
      <c r="I1482" t="s">
        <v>20</v>
      </c>
      <c r="J1482" t="s">
        <v>2349</v>
      </c>
      <c r="K1482" t="s">
        <v>21</v>
      </c>
      <c r="M1482" t="s">
        <v>7228</v>
      </c>
      <c r="N1482" t="s">
        <v>22</v>
      </c>
      <c r="O1482" t="s">
        <v>23</v>
      </c>
      <c r="P1482" t="s">
        <v>26</v>
      </c>
      <c r="Q1482" t="s">
        <v>2348</v>
      </c>
      <c r="R1482" s="13">
        <v>74</v>
      </c>
      <c r="S1482" s="13">
        <v>4</v>
      </c>
      <c r="T1482" s="21">
        <v>1</v>
      </c>
      <c r="V1482" t="s">
        <v>2154</v>
      </c>
      <c r="W1482" t="s">
        <v>17598</v>
      </c>
      <c r="X1482" s="20" t="str">
        <f>+IF(V1482="","-",CONCATENATE(V1482,"_",W1482))</f>
        <v>FINES_R03</v>
      </c>
      <c r="Y1482" s="59">
        <v>0.77432388067245483</v>
      </c>
      <c r="Z1482" t="s">
        <v>134</v>
      </c>
      <c r="AA1482" t="s">
        <v>2393</v>
      </c>
      <c r="AB1482" t="str">
        <f>+IF(W1482="","-",IF(W1482="UNICO","CENSO","MUESTRA"))</f>
        <v>MUESTRA</v>
      </c>
      <c r="AC1482" t="s">
        <v>2398</v>
      </c>
      <c r="AD1482" t="s">
        <v>7229</v>
      </c>
      <c r="AF1482">
        <f>+COUNTIF(Piloto!C:C,MARCO!A1482)</f>
        <v>0</v>
      </c>
    </row>
    <row r="1483" spans="1:32" x14ac:dyDescent="0.25">
      <c r="A1483" s="5" t="str">
        <f t="shared" si="23"/>
        <v>R 3 - D 691 - 461 - 0975</v>
      </c>
      <c r="B1483" s="23" t="s">
        <v>2347</v>
      </c>
      <c r="C1483" t="s">
        <v>1079</v>
      </c>
      <c r="D1483" t="s">
        <v>1077</v>
      </c>
      <c r="E1483" t="s">
        <v>1078</v>
      </c>
      <c r="F1483" t="s">
        <v>134</v>
      </c>
      <c r="G1483" t="s">
        <v>134</v>
      </c>
      <c r="H1483" t="s">
        <v>6716</v>
      </c>
      <c r="I1483" t="s">
        <v>20</v>
      </c>
      <c r="J1483" t="s">
        <v>2349</v>
      </c>
      <c r="K1483" t="s">
        <v>21</v>
      </c>
      <c r="M1483" t="s">
        <v>6717</v>
      </c>
      <c r="N1483" t="s">
        <v>22</v>
      </c>
      <c r="O1483" t="s">
        <v>23</v>
      </c>
      <c r="P1483" t="s">
        <v>26</v>
      </c>
      <c r="Q1483" t="s">
        <v>2348</v>
      </c>
      <c r="R1483" s="13">
        <v>63</v>
      </c>
      <c r="S1483" s="13">
        <v>3</v>
      </c>
      <c r="T1483" s="21">
        <v>1</v>
      </c>
      <c r="V1483" t="s">
        <v>2154</v>
      </c>
      <c r="W1483" t="s">
        <v>17598</v>
      </c>
      <c r="X1483" s="20" t="str">
        <f>+IF(V1483="","-",CONCATENATE(V1483,"_",W1483))</f>
        <v>FINES_R03</v>
      </c>
      <c r="Y1483" s="59">
        <v>0.7757875919342041</v>
      </c>
      <c r="Z1483" t="s">
        <v>134</v>
      </c>
      <c r="AA1483" t="s">
        <v>2393</v>
      </c>
      <c r="AB1483" t="str">
        <f>+IF(W1483="","-",IF(W1483="UNICO","CENSO","MUESTRA"))</f>
        <v>MUESTRA</v>
      </c>
      <c r="AC1483" t="s">
        <v>2398</v>
      </c>
      <c r="AD1483" t="s">
        <v>6718</v>
      </c>
      <c r="AF1483">
        <f>+COUNTIF(Piloto!C:C,MARCO!A1483)</f>
        <v>0</v>
      </c>
    </row>
    <row r="1484" spans="1:32" x14ac:dyDescent="0.25">
      <c r="A1484" s="5" t="str">
        <f t="shared" si="23"/>
        <v>R 3 - D 692 - 487 - 4016</v>
      </c>
      <c r="B1484" s="23" t="s">
        <v>2347</v>
      </c>
      <c r="C1484" t="s">
        <v>1079</v>
      </c>
      <c r="D1484" t="s">
        <v>1077</v>
      </c>
      <c r="E1484" t="s">
        <v>1078</v>
      </c>
      <c r="F1484" t="s">
        <v>134</v>
      </c>
      <c r="G1484" t="s">
        <v>134</v>
      </c>
      <c r="H1484" t="s">
        <v>7556</v>
      </c>
      <c r="I1484" t="s">
        <v>20</v>
      </c>
      <c r="J1484" t="s">
        <v>2349</v>
      </c>
      <c r="K1484" t="s">
        <v>21</v>
      </c>
      <c r="M1484" t="s">
        <v>7557</v>
      </c>
      <c r="N1484" t="s">
        <v>22</v>
      </c>
      <c r="O1484" t="s">
        <v>23</v>
      </c>
      <c r="P1484" t="s">
        <v>26</v>
      </c>
      <c r="Q1484" t="s">
        <v>2348</v>
      </c>
      <c r="R1484" s="13">
        <v>64</v>
      </c>
      <c r="S1484" s="13">
        <v>2</v>
      </c>
      <c r="T1484" s="21">
        <v>1</v>
      </c>
      <c r="V1484" t="s">
        <v>2154</v>
      </c>
      <c r="W1484" t="s">
        <v>17598</v>
      </c>
      <c r="X1484" s="20" t="str">
        <f>+IF(V1484="","-",CONCATENATE(V1484,"_",W1484))</f>
        <v>FINES_R03</v>
      </c>
      <c r="Y1484" s="59">
        <v>0.777629554271698</v>
      </c>
      <c r="Z1484" t="s">
        <v>134</v>
      </c>
      <c r="AA1484" t="s">
        <v>2393</v>
      </c>
      <c r="AB1484" t="str">
        <f>+IF(W1484="","-",IF(W1484="UNICO","CENSO","MUESTRA"))</f>
        <v>MUESTRA</v>
      </c>
      <c r="AC1484" t="s">
        <v>2398</v>
      </c>
      <c r="AD1484" t="s">
        <v>7558</v>
      </c>
      <c r="AF1484">
        <f>+COUNTIF(Piloto!C:C,MARCO!A1484)</f>
        <v>0</v>
      </c>
    </row>
    <row r="1485" spans="1:32" x14ac:dyDescent="0.25">
      <c r="A1485" s="5" t="str">
        <f t="shared" si="23"/>
        <v>R 3 - D 692 - 487 - 1159</v>
      </c>
      <c r="B1485" s="23" t="s">
        <v>2347</v>
      </c>
      <c r="C1485" t="s">
        <v>1079</v>
      </c>
      <c r="D1485" t="s">
        <v>1077</v>
      </c>
      <c r="E1485" t="s">
        <v>1078</v>
      </c>
      <c r="F1485" t="s">
        <v>134</v>
      </c>
      <c r="G1485" t="s">
        <v>134</v>
      </c>
      <c r="H1485" t="s">
        <v>7334</v>
      </c>
      <c r="I1485" t="s">
        <v>20</v>
      </c>
      <c r="J1485" t="s">
        <v>2349</v>
      </c>
      <c r="K1485" t="s">
        <v>21</v>
      </c>
      <c r="M1485" t="s">
        <v>7335</v>
      </c>
      <c r="N1485" t="s">
        <v>22</v>
      </c>
      <c r="O1485" t="s">
        <v>23</v>
      </c>
      <c r="P1485" t="s">
        <v>26</v>
      </c>
      <c r="Q1485" t="s">
        <v>2348</v>
      </c>
      <c r="R1485" s="13">
        <v>62</v>
      </c>
      <c r="S1485" s="13">
        <v>2</v>
      </c>
      <c r="T1485" s="21">
        <v>1</v>
      </c>
      <c r="V1485" t="s">
        <v>2154</v>
      </c>
      <c r="W1485" t="s">
        <v>17598</v>
      </c>
      <c r="X1485" s="20" t="str">
        <f>+IF(V1485="","-",CONCATENATE(V1485,"_",W1485))</f>
        <v>FINES_R03</v>
      </c>
      <c r="Y1485" s="59">
        <v>0.7779693603515625</v>
      </c>
      <c r="Z1485" t="s">
        <v>134</v>
      </c>
      <c r="AA1485" t="s">
        <v>2393</v>
      </c>
      <c r="AB1485" t="str">
        <f>+IF(W1485="","-",IF(W1485="UNICO","CENSO","MUESTRA"))</f>
        <v>MUESTRA</v>
      </c>
      <c r="AC1485" t="s">
        <v>2397</v>
      </c>
      <c r="AD1485" t="s">
        <v>7336</v>
      </c>
      <c r="AF1485">
        <f>+COUNTIF(Piloto!C:C,MARCO!A1485)</f>
        <v>0</v>
      </c>
    </row>
    <row r="1486" spans="1:32" x14ac:dyDescent="0.25">
      <c r="A1486" s="5" t="str">
        <f t="shared" si="23"/>
        <v>R 3 - D 692 - 469 - 3918</v>
      </c>
      <c r="B1486" s="23" t="s">
        <v>2347</v>
      </c>
      <c r="C1486" t="s">
        <v>1079</v>
      </c>
      <c r="D1486" t="s">
        <v>1077</v>
      </c>
      <c r="E1486" t="s">
        <v>1078</v>
      </c>
      <c r="F1486" t="s">
        <v>134</v>
      </c>
      <c r="G1486" t="s">
        <v>134</v>
      </c>
      <c r="H1486" t="s">
        <v>7474</v>
      </c>
      <c r="I1486" t="s">
        <v>20</v>
      </c>
      <c r="J1486" t="s">
        <v>2349</v>
      </c>
      <c r="K1486" t="s">
        <v>21</v>
      </c>
      <c r="M1486" t="s">
        <v>7475</v>
      </c>
      <c r="N1486" t="s">
        <v>22</v>
      </c>
      <c r="O1486" t="s">
        <v>23</v>
      </c>
      <c r="P1486" t="s">
        <v>26</v>
      </c>
      <c r="Q1486" t="s">
        <v>2348</v>
      </c>
      <c r="R1486" s="13">
        <v>17</v>
      </c>
      <c r="S1486" s="13">
        <v>1</v>
      </c>
      <c r="T1486" s="21">
        <v>1</v>
      </c>
      <c r="V1486" t="s">
        <v>2154</v>
      </c>
      <c r="W1486" t="s">
        <v>17598</v>
      </c>
      <c r="X1486" s="20" t="str">
        <f>+IF(V1486="","-",CONCATENATE(V1486,"_",W1486))</f>
        <v>FINES_R03</v>
      </c>
      <c r="Y1486" s="59">
        <v>0.77869665622711182</v>
      </c>
      <c r="Z1486" t="s">
        <v>134</v>
      </c>
      <c r="AA1486" t="s">
        <v>2393</v>
      </c>
      <c r="AB1486" t="str">
        <f>+IF(W1486="","-",IF(W1486="UNICO","CENSO","MUESTRA"))</f>
        <v>MUESTRA</v>
      </c>
      <c r="AC1486" t="s">
        <v>2397</v>
      </c>
      <c r="AD1486" t="s">
        <v>7476</v>
      </c>
      <c r="AF1486">
        <f>+COUNTIF(Piloto!C:C,MARCO!A1486)</f>
        <v>0</v>
      </c>
    </row>
    <row r="1487" spans="1:32" x14ac:dyDescent="0.25">
      <c r="A1487" s="5" t="str">
        <f t="shared" si="23"/>
        <v>R 3 - D 692 - 469 - 4380</v>
      </c>
      <c r="B1487" s="23" t="s">
        <v>2347</v>
      </c>
      <c r="C1487" t="s">
        <v>1079</v>
      </c>
      <c r="D1487" t="s">
        <v>1077</v>
      </c>
      <c r="E1487" t="s">
        <v>1078</v>
      </c>
      <c r="F1487" t="s">
        <v>134</v>
      </c>
      <c r="G1487" t="s">
        <v>134</v>
      </c>
      <c r="H1487" t="s">
        <v>7607</v>
      </c>
      <c r="I1487" t="s">
        <v>20</v>
      </c>
      <c r="J1487" t="s">
        <v>2349</v>
      </c>
      <c r="K1487" t="s">
        <v>21</v>
      </c>
      <c r="M1487" t="s">
        <v>7608</v>
      </c>
      <c r="N1487" t="s">
        <v>22</v>
      </c>
      <c r="O1487" t="s">
        <v>23</v>
      </c>
      <c r="P1487" t="s">
        <v>26</v>
      </c>
      <c r="Q1487" t="s">
        <v>2348</v>
      </c>
      <c r="R1487" s="13">
        <v>17</v>
      </c>
      <c r="S1487" s="13">
        <v>1</v>
      </c>
      <c r="T1487" s="21">
        <v>1</v>
      </c>
      <c r="V1487" t="s">
        <v>2154</v>
      </c>
      <c r="W1487" t="s">
        <v>17598</v>
      </c>
      <c r="X1487" s="20" t="str">
        <f>+IF(V1487="","-",CONCATENATE(V1487,"_",W1487))</f>
        <v>FINES_R03</v>
      </c>
      <c r="Y1487" s="59">
        <v>0.77869665622711182</v>
      </c>
      <c r="Z1487" t="s">
        <v>134</v>
      </c>
      <c r="AA1487" t="s">
        <v>2393</v>
      </c>
      <c r="AB1487" t="str">
        <f>+IF(W1487="","-",IF(W1487="UNICO","CENSO","MUESTRA"))</f>
        <v>MUESTRA</v>
      </c>
      <c r="AC1487" t="s">
        <v>2398</v>
      </c>
      <c r="AD1487" t="s">
        <v>7609</v>
      </c>
      <c r="AF1487">
        <f>+COUNTIF(Piloto!C:C,MARCO!A1487)</f>
        <v>0</v>
      </c>
    </row>
    <row r="1488" spans="1:32" x14ac:dyDescent="0.25">
      <c r="A1488" s="5" t="str">
        <f t="shared" si="23"/>
        <v>R 3 - D 692 - 487 - 4136</v>
      </c>
      <c r="B1488" s="23" t="s">
        <v>2347</v>
      </c>
      <c r="C1488" t="s">
        <v>1079</v>
      </c>
      <c r="D1488" t="s">
        <v>1077</v>
      </c>
      <c r="E1488" t="s">
        <v>1078</v>
      </c>
      <c r="F1488" t="s">
        <v>134</v>
      </c>
      <c r="G1488" t="s">
        <v>134</v>
      </c>
      <c r="H1488" t="s">
        <v>7546</v>
      </c>
      <c r="I1488" t="s">
        <v>20</v>
      </c>
      <c r="J1488" t="s">
        <v>2349</v>
      </c>
      <c r="K1488" t="s">
        <v>21</v>
      </c>
      <c r="M1488" t="s">
        <v>7547</v>
      </c>
      <c r="N1488" t="s">
        <v>22</v>
      </c>
      <c r="O1488" t="s">
        <v>23</v>
      </c>
      <c r="P1488" t="s">
        <v>26</v>
      </c>
      <c r="Q1488" t="s">
        <v>2348</v>
      </c>
      <c r="R1488" s="13">
        <v>33</v>
      </c>
      <c r="S1488" s="13">
        <v>2</v>
      </c>
      <c r="T1488" s="21">
        <v>1</v>
      </c>
      <c r="V1488" t="s">
        <v>2154</v>
      </c>
      <c r="W1488" t="s">
        <v>17598</v>
      </c>
      <c r="X1488" s="20" t="str">
        <f>+IF(V1488="","-",CONCATENATE(V1488,"_",W1488))</f>
        <v>FINES_R03</v>
      </c>
      <c r="Y1488" s="59">
        <v>0.78180211782455444</v>
      </c>
      <c r="Z1488" t="s">
        <v>134</v>
      </c>
      <c r="AA1488" t="s">
        <v>2393</v>
      </c>
      <c r="AB1488" t="str">
        <f>+IF(W1488="","-",IF(W1488="UNICO","CENSO","MUESTRA"))</f>
        <v>MUESTRA</v>
      </c>
      <c r="AC1488" t="s">
        <v>2398</v>
      </c>
      <c r="AD1488" t="s">
        <v>7548</v>
      </c>
      <c r="AF1488">
        <f>+COUNTIF(Piloto!C:C,MARCO!A1488)</f>
        <v>0</v>
      </c>
    </row>
    <row r="1489" spans="1:32" x14ac:dyDescent="0.25">
      <c r="A1489" s="5" t="str">
        <f t="shared" si="23"/>
        <v>R 3 - D 692 - 497 - 0277</v>
      </c>
      <c r="B1489" s="23" t="s">
        <v>2347</v>
      </c>
      <c r="C1489" t="s">
        <v>1079</v>
      </c>
      <c r="D1489" t="s">
        <v>1077</v>
      </c>
      <c r="E1489" t="s">
        <v>1078</v>
      </c>
      <c r="F1489" t="s">
        <v>134</v>
      </c>
      <c r="G1489" t="s">
        <v>134</v>
      </c>
      <c r="H1489" t="s">
        <v>7385</v>
      </c>
      <c r="I1489" t="s">
        <v>20</v>
      </c>
      <c r="J1489" t="s">
        <v>2349</v>
      </c>
      <c r="K1489" t="s">
        <v>21</v>
      </c>
      <c r="M1489" t="s">
        <v>7386</v>
      </c>
      <c r="N1489" t="s">
        <v>22</v>
      </c>
      <c r="O1489" t="s">
        <v>23</v>
      </c>
      <c r="P1489" t="s">
        <v>26</v>
      </c>
      <c r="Q1489" t="s">
        <v>2348</v>
      </c>
      <c r="R1489" s="13">
        <v>15</v>
      </c>
      <c r="S1489" s="13">
        <v>1</v>
      </c>
      <c r="T1489" s="21">
        <v>1</v>
      </c>
      <c r="V1489" t="s">
        <v>2154</v>
      </c>
      <c r="W1489" t="s">
        <v>17598</v>
      </c>
      <c r="X1489" s="20" t="str">
        <f>+IF(V1489="","-",CONCATENATE(V1489,"_",W1489))</f>
        <v>FINES_R03</v>
      </c>
      <c r="Y1489" s="59">
        <v>0.78808879852294922</v>
      </c>
      <c r="Z1489" t="s">
        <v>134</v>
      </c>
      <c r="AA1489" t="s">
        <v>2393</v>
      </c>
      <c r="AB1489" t="str">
        <f>+IF(W1489="","-",IF(W1489="UNICO","CENSO","MUESTRA"))</f>
        <v>MUESTRA</v>
      </c>
      <c r="AC1489" t="s">
        <v>2397</v>
      </c>
      <c r="AD1489" t="s">
        <v>7387</v>
      </c>
      <c r="AF1489">
        <f>+COUNTIF(Piloto!C:C,MARCO!A1489)</f>
        <v>0</v>
      </c>
    </row>
    <row r="1490" spans="1:32" x14ac:dyDescent="0.25">
      <c r="A1490" s="5" t="str">
        <f t="shared" si="23"/>
        <v>R 3 - D 692 - 453 - 0277</v>
      </c>
      <c r="B1490" s="23" t="s">
        <v>2347</v>
      </c>
      <c r="C1490" t="s">
        <v>1079</v>
      </c>
      <c r="D1490" t="s">
        <v>1077</v>
      </c>
      <c r="E1490" t="s">
        <v>1078</v>
      </c>
      <c r="F1490" t="s">
        <v>134</v>
      </c>
      <c r="G1490" t="s">
        <v>134</v>
      </c>
      <c r="H1490" t="s">
        <v>7570</v>
      </c>
      <c r="I1490" t="s">
        <v>20</v>
      </c>
      <c r="J1490" t="s">
        <v>2349</v>
      </c>
      <c r="K1490" t="s">
        <v>21</v>
      </c>
      <c r="M1490" t="s">
        <v>7386</v>
      </c>
      <c r="N1490" t="s">
        <v>22</v>
      </c>
      <c r="O1490" t="s">
        <v>23</v>
      </c>
      <c r="P1490" t="s">
        <v>26</v>
      </c>
      <c r="Q1490" t="s">
        <v>2348</v>
      </c>
      <c r="R1490" s="13">
        <v>19</v>
      </c>
      <c r="S1490" s="13">
        <v>1</v>
      </c>
      <c r="T1490" s="21">
        <v>1</v>
      </c>
      <c r="V1490" t="s">
        <v>2154</v>
      </c>
      <c r="W1490" t="s">
        <v>17598</v>
      </c>
      <c r="X1490" s="20" t="str">
        <f>+IF(V1490="","-",CONCATENATE(V1490,"_",W1490))</f>
        <v>FINES_R03</v>
      </c>
      <c r="Y1490" s="59">
        <v>0.78808879852294922</v>
      </c>
      <c r="Z1490" t="s">
        <v>134</v>
      </c>
      <c r="AA1490" t="s">
        <v>2393</v>
      </c>
      <c r="AB1490" t="str">
        <f>+IF(W1490="","-",IF(W1490="UNICO","CENSO","MUESTRA"))</f>
        <v>MUESTRA</v>
      </c>
      <c r="AC1490" t="s">
        <v>2397</v>
      </c>
      <c r="AD1490" t="s">
        <v>7387</v>
      </c>
      <c r="AF1490">
        <f>+COUNTIF(Piloto!C:C,MARCO!A1490)</f>
        <v>0</v>
      </c>
    </row>
    <row r="1491" spans="1:32" x14ac:dyDescent="0.25">
      <c r="A1491" s="5" t="str">
        <f t="shared" si="23"/>
        <v>R 3 - D 692 - 453 - 0232</v>
      </c>
      <c r="B1491" s="23" t="s">
        <v>2347</v>
      </c>
      <c r="C1491" t="s">
        <v>1079</v>
      </c>
      <c r="D1491" t="s">
        <v>1077</v>
      </c>
      <c r="E1491" t="s">
        <v>1078</v>
      </c>
      <c r="F1491" t="s">
        <v>134</v>
      </c>
      <c r="G1491" t="s">
        <v>134</v>
      </c>
      <c r="H1491" t="s">
        <v>7314</v>
      </c>
      <c r="I1491" t="s">
        <v>20</v>
      </c>
      <c r="J1491" t="s">
        <v>2349</v>
      </c>
      <c r="K1491" t="s">
        <v>21</v>
      </c>
      <c r="M1491" t="s">
        <v>7315</v>
      </c>
      <c r="N1491" t="s">
        <v>22</v>
      </c>
      <c r="O1491" t="s">
        <v>23</v>
      </c>
      <c r="P1491" t="s">
        <v>26</v>
      </c>
      <c r="Q1491" t="s">
        <v>2348</v>
      </c>
      <c r="R1491" s="13">
        <v>22</v>
      </c>
      <c r="S1491" s="13">
        <v>1</v>
      </c>
      <c r="T1491" s="21">
        <v>1</v>
      </c>
      <c r="V1491" t="s">
        <v>2154</v>
      </c>
      <c r="W1491" t="s">
        <v>17598</v>
      </c>
      <c r="X1491" s="20" t="str">
        <f>+IF(V1491="","-",CONCATENATE(V1491,"_",W1491))</f>
        <v>FINES_R03</v>
      </c>
      <c r="Y1491" s="59">
        <v>0.7980579137802124</v>
      </c>
      <c r="Z1491" t="s">
        <v>134</v>
      </c>
      <c r="AA1491" t="s">
        <v>2393</v>
      </c>
      <c r="AB1491" t="str">
        <f>+IF(W1491="","-",IF(W1491="UNICO","CENSO","MUESTRA"))</f>
        <v>MUESTRA</v>
      </c>
      <c r="AC1491" t="s">
        <v>2397</v>
      </c>
      <c r="AD1491" t="s">
        <v>7316</v>
      </c>
      <c r="AF1491">
        <f>+COUNTIF(Piloto!C:C,MARCO!A1491)</f>
        <v>0</v>
      </c>
    </row>
    <row r="1492" spans="1:32" x14ac:dyDescent="0.25">
      <c r="A1492" s="5" t="str">
        <f t="shared" si="23"/>
        <v>R 3 - D 690 - 492 - 0437</v>
      </c>
      <c r="B1492" s="23" t="s">
        <v>2347</v>
      </c>
      <c r="C1492" t="s">
        <v>1079</v>
      </c>
      <c r="D1492" t="s">
        <v>1077</v>
      </c>
      <c r="E1492" t="s">
        <v>1078</v>
      </c>
      <c r="F1492" t="s">
        <v>134</v>
      </c>
      <c r="G1492" t="s">
        <v>134</v>
      </c>
      <c r="H1492" t="s">
        <v>6508</v>
      </c>
      <c r="I1492" t="s">
        <v>20</v>
      </c>
      <c r="J1492" t="s">
        <v>2349</v>
      </c>
      <c r="K1492" t="s">
        <v>21</v>
      </c>
      <c r="M1492" t="s">
        <v>6509</v>
      </c>
      <c r="N1492" t="s">
        <v>22</v>
      </c>
      <c r="O1492" t="s">
        <v>23</v>
      </c>
      <c r="P1492" t="s">
        <v>26</v>
      </c>
      <c r="Q1492" t="s">
        <v>2348</v>
      </c>
      <c r="R1492" s="13">
        <v>86</v>
      </c>
      <c r="S1492" s="13">
        <v>4</v>
      </c>
      <c r="T1492" s="21">
        <v>1</v>
      </c>
      <c r="V1492" t="s">
        <v>2154</v>
      </c>
      <c r="W1492" t="s">
        <v>17598</v>
      </c>
      <c r="X1492" s="20" t="str">
        <f>+IF(V1492="","-",CONCATENATE(V1492,"_",W1492))</f>
        <v>FINES_R03</v>
      </c>
      <c r="Y1492" s="59">
        <v>0.79950881004333496</v>
      </c>
      <c r="Z1492" t="s">
        <v>134</v>
      </c>
      <c r="AA1492" t="s">
        <v>2393</v>
      </c>
      <c r="AB1492" t="str">
        <f>+IF(W1492="","-",IF(W1492="UNICO","CENSO","MUESTRA"))</f>
        <v>MUESTRA</v>
      </c>
      <c r="AC1492" t="s">
        <v>2397</v>
      </c>
      <c r="AD1492" t="s">
        <v>6510</v>
      </c>
      <c r="AF1492">
        <f>+COUNTIF(Piloto!C:C,MARCO!A1492)</f>
        <v>0</v>
      </c>
    </row>
    <row r="1493" spans="1:32" x14ac:dyDescent="0.25">
      <c r="A1493" s="5" t="str">
        <f t="shared" si="23"/>
        <v>R 3 - D 692 - 459 - 0316</v>
      </c>
      <c r="B1493" s="23" t="s">
        <v>2347</v>
      </c>
      <c r="C1493" t="s">
        <v>1079</v>
      </c>
      <c r="D1493" t="s">
        <v>1077</v>
      </c>
      <c r="E1493" t="s">
        <v>1078</v>
      </c>
      <c r="F1493" t="s">
        <v>134</v>
      </c>
      <c r="G1493" t="s">
        <v>134</v>
      </c>
      <c r="H1493" t="s">
        <v>7273</v>
      </c>
      <c r="I1493" t="s">
        <v>20</v>
      </c>
      <c r="J1493" t="s">
        <v>2349</v>
      </c>
      <c r="K1493" t="s">
        <v>21</v>
      </c>
      <c r="M1493" t="s">
        <v>7274</v>
      </c>
      <c r="N1493" t="s">
        <v>22</v>
      </c>
      <c r="O1493" t="s">
        <v>23</v>
      </c>
      <c r="P1493" t="s">
        <v>26</v>
      </c>
      <c r="Q1493" t="s">
        <v>2348</v>
      </c>
      <c r="R1493" s="13">
        <v>19</v>
      </c>
      <c r="S1493" s="13">
        <v>1</v>
      </c>
      <c r="T1493" s="21">
        <v>1</v>
      </c>
      <c r="V1493" t="s">
        <v>2154</v>
      </c>
      <c r="W1493" t="s">
        <v>17598</v>
      </c>
      <c r="X1493" s="20" t="str">
        <f>+IF(V1493="","-",CONCATENATE(V1493,"_",W1493))</f>
        <v>FINES_R03</v>
      </c>
      <c r="Y1493" s="59">
        <v>0.80387067794799805</v>
      </c>
      <c r="Z1493" t="s">
        <v>134</v>
      </c>
      <c r="AA1493" t="s">
        <v>2393</v>
      </c>
      <c r="AB1493" t="str">
        <f>+IF(W1493="","-",IF(W1493="UNICO","CENSO","MUESTRA"))</f>
        <v>MUESTRA</v>
      </c>
      <c r="AC1493" t="s">
        <v>2397</v>
      </c>
      <c r="AD1493" t="s">
        <v>7275</v>
      </c>
      <c r="AF1493">
        <f>+COUNTIF(Piloto!C:C,MARCO!A1493)</f>
        <v>0</v>
      </c>
    </row>
    <row r="1494" spans="1:32" x14ac:dyDescent="0.25">
      <c r="A1494" s="5" t="str">
        <f t="shared" si="23"/>
        <v>R 3 - D 692 - 497 - 3554</v>
      </c>
      <c r="B1494" s="23" t="s">
        <v>2347</v>
      </c>
      <c r="C1494" t="s">
        <v>1079</v>
      </c>
      <c r="D1494" t="s">
        <v>1077</v>
      </c>
      <c r="E1494" t="s">
        <v>1078</v>
      </c>
      <c r="F1494" t="s">
        <v>134</v>
      </c>
      <c r="G1494" t="s">
        <v>134</v>
      </c>
      <c r="H1494" t="s">
        <v>7399</v>
      </c>
      <c r="I1494" t="s">
        <v>20</v>
      </c>
      <c r="J1494" t="s">
        <v>2349</v>
      </c>
      <c r="K1494" t="s">
        <v>21</v>
      </c>
      <c r="M1494" t="s">
        <v>7400</v>
      </c>
      <c r="N1494" t="s">
        <v>22</v>
      </c>
      <c r="O1494" t="s">
        <v>23</v>
      </c>
      <c r="P1494" t="s">
        <v>26</v>
      </c>
      <c r="Q1494" t="s">
        <v>2348</v>
      </c>
      <c r="R1494" s="13">
        <v>32</v>
      </c>
      <c r="S1494" s="13">
        <v>2</v>
      </c>
      <c r="T1494" s="21">
        <v>1</v>
      </c>
      <c r="V1494" t="s">
        <v>2154</v>
      </c>
      <c r="W1494" t="s">
        <v>17598</v>
      </c>
      <c r="X1494" s="20" t="str">
        <f>+IF(V1494="","-",CONCATENATE(V1494,"_",W1494))</f>
        <v>FINES_R03</v>
      </c>
      <c r="Y1494" s="59">
        <v>0.80819487571716309</v>
      </c>
      <c r="Z1494" t="s">
        <v>134</v>
      </c>
      <c r="AA1494" t="s">
        <v>2393</v>
      </c>
      <c r="AB1494" t="str">
        <f>+IF(W1494="","-",IF(W1494="UNICO","CENSO","MUESTRA"))</f>
        <v>MUESTRA</v>
      </c>
      <c r="AC1494" t="s">
        <v>2398</v>
      </c>
      <c r="AD1494" t="s">
        <v>7401</v>
      </c>
      <c r="AF1494">
        <f>+COUNTIF(Piloto!C:C,MARCO!A1494)</f>
        <v>0</v>
      </c>
    </row>
    <row r="1495" spans="1:32" x14ac:dyDescent="0.25">
      <c r="A1495" s="5" t="str">
        <f t="shared" si="23"/>
        <v>R 3 - D 692 - 493 - 0210</v>
      </c>
      <c r="B1495" s="23" t="s">
        <v>2347</v>
      </c>
      <c r="C1495" t="s">
        <v>1079</v>
      </c>
      <c r="D1495" t="s">
        <v>1077</v>
      </c>
      <c r="E1495" t="s">
        <v>1078</v>
      </c>
      <c r="F1495" t="s">
        <v>134</v>
      </c>
      <c r="G1495" t="s">
        <v>134</v>
      </c>
      <c r="H1495" t="s">
        <v>7241</v>
      </c>
      <c r="I1495" t="s">
        <v>20</v>
      </c>
      <c r="J1495" t="s">
        <v>2349</v>
      </c>
      <c r="K1495" t="s">
        <v>21</v>
      </c>
      <c r="M1495" t="s">
        <v>7242</v>
      </c>
      <c r="N1495" t="s">
        <v>22</v>
      </c>
      <c r="O1495" t="s">
        <v>23</v>
      </c>
      <c r="P1495" t="s">
        <v>26</v>
      </c>
      <c r="Q1495" t="s">
        <v>2348</v>
      </c>
      <c r="R1495" s="13">
        <v>42</v>
      </c>
      <c r="S1495" s="13">
        <v>2</v>
      </c>
      <c r="T1495" s="21">
        <v>1</v>
      </c>
      <c r="V1495" t="s">
        <v>2154</v>
      </c>
      <c r="W1495" t="s">
        <v>17598</v>
      </c>
      <c r="X1495" s="20" t="str">
        <f>+IF(V1495="","-",CONCATENATE(V1495,"_",W1495))</f>
        <v>FINES_R03</v>
      </c>
      <c r="Y1495" s="59">
        <v>0.8089643120765686</v>
      </c>
      <c r="Z1495" t="s">
        <v>134</v>
      </c>
      <c r="AA1495" t="s">
        <v>2393</v>
      </c>
      <c r="AB1495" t="str">
        <f>+IF(W1495="","-",IF(W1495="UNICO","CENSO","MUESTRA"))</f>
        <v>MUESTRA</v>
      </c>
      <c r="AC1495" t="s">
        <v>2397</v>
      </c>
      <c r="AD1495" t="s">
        <v>7243</v>
      </c>
      <c r="AF1495">
        <f>+COUNTIF(Piloto!C:C,MARCO!A1495)</f>
        <v>0</v>
      </c>
    </row>
    <row r="1496" spans="1:32" x14ac:dyDescent="0.25">
      <c r="A1496" s="5" t="str">
        <f t="shared" si="23"/>
        <v>R 3 - D 692 - 459 - 0210</v>
      </c>
      <c r="B1496" s="23" t="s">
        <v>2347</v>
      </c>
      <c r="C1496" t="s">
        <v>1079</v>
      </c>
      <c r="D1496" t="s">
        <v>1077</v>
      </c>
      <c r="E1496" t="s">
        <v>1078</v>
      </c>
      <c r="F1496" t="s">
        <v>134</v>
      </c>
      <c r="G1496" t="s">
        <v>134</v>
      </c>
      <c r="H1496" t="s">
        <v>7342</v>
      </c>
      <c r="I1496" t="s">
        <v>20</v>
      </c>
      <c r="J1496" t="s">
        <v>2349</v>
      </c>
      <c r="K1496" t="s">
        <v>21</v>
      </c>
      <c r="M1496" t="s">
        <v>7242</v>
      </c>
      <c r="N1496" t="s">
        <v>22</v>
      </c>
      <c r="O1496" t="s">
        <v>23</v>
      </c>
      <c r="P1496" t="s">
        <v>26</v>
      </c>
      <c r="Q1496" t="s">
        <v>2348</v>
      </c>
      <c r="R1496" s="13">
        <v>90</v>
      </c>
      <c r="S1496" s="13">
        <v>3</v>
      </c>
      <c r="T1496" s="21">
        <v>1</v>
      </c>
      <c r="V1496" t="s">
        <v>2154</v>
      </c>
      <c r="W1496" t="s">
        <v>17598</v>
      </c>
      <c r="X1496" s="20" t="str">
        <f>+IF(V1496="","-",CONCATENATE(V1496,"_",W1496))</f>
        <v>FINES_R03</v>
      </c>
      <c r="Y1496" s="59">
        <v>0.8089643120765686</v>
      </c>
      <c r="Z1496" t="s">
        <v>134</v>
      </c>
      <c r="AA1496" t="s">
        <v>2393</v>
      </c>
      <c r="AB1496" t="str">
        <f>+IF(W1496="","-",IF(W1496="UNICO","CENSO","MUESTRA"))</f>
        <v>MUESTRA</v>
      </c>
      <c r="AC1496" t="s">
        <v>2398</v>
      </c>
      <c r="AD1496" t="s">
        <v>7243</v>
      </c>
      <c r="AF1496">
        <f>+COUNTIF(Piloto!C:C,MARCO!A1496)</f>
        <v>0</v>
      </c>
    </row>
    <row r="1497" spans="1:32" x14ac:dyDescent="0.25">
      <c r="A1497" s="5" t="str">
        <f t="shared" si="23"/>
        <v>R 3 - D 692 - 464 - 2969</v>
      </c>
      <c r="B1497" s="23" t="s">
        <v>2347</v>
      </c>
      <c r="C1497" t="s">
        <v>1079</v>
      </c>
      <c r="D1497" t="s">
        <v>1077</v>
      </c>
      <c r="E1497" t="s">
        <v>1078</v>
      </c>
      <c r="F1497" t="s">
        <v>134</v>
      </c>
      <c r="G1497" t="s">
        <v>134</v>
      </c>
      <c r="H1497" t="s">
        <v>7171</v>
      </c>
      <c r="I1497" t="s">
        <v>20</v>
      </c>
      <c r="J1497" t="s">
        <v>2349</v>
      </c>
      <c r="K1497" t="s">
        <v>21</v>
      </c>
      <c r="M1497" t="s">
        <v>2198</v>
      </c>
      <c r="N1497" t="s">
        <v>22</v>
      </c>
      <c r="O1497" t="s">
        <v>23</v>
      </c>
      <c r="P1497" t="s">
        <v>26</v>
      </c>
      <c r="Q1497" t="s">
        <v>2348</v>
      </c>
      <c r="R1497" s="13">
        <v>22</v>
      </c>
      <c r="S1497" s="13">
        <v>1</v>
      </c>
      <c r="T1497" s="21">
        <v>1</v>
      </c>
      <c r="V1497" t="s">
        <v>2154</v>
      </c>
      <c r="W1497" t="s">
        <v>17598</v>
      </c>
      <c r="X1497" s="20" t="str">
        <f>+IF(V1497="","-",CONCATENATE(V1497,"_",W1497))</f>
        <v>FINES_R03</v>
      </c>
      <c r="Y1497" s="59">
        <v>0.81059199571609497</v>
      </c>
      <c r="Z1497" t="s">
        <v>134</v>
      </c>
      <c r="AA1497" t="s">
        <v>2393</v>
      </c>
      <c r="AB1497" t="str">
        <f>+IF(W1497="","-",IF(W1497="UNICO","CENSO","MUESTRA"))</f>
        <v>MUESTRA</v>
      </c>
      <c r="AC1497" t="s">
        <v>2398</v>
      </c>
      <c r="AD1497" t="s">
        <v>7172</v>
      </c>
      <c r="AF1497">
        <f>+COUNTIF(Piloto!C:C,MARCO!A1497)</f>
        <v>0</v>
      </c>
    </row>
    <row r="1498" spans="1:32" x14ac:dyDescent="0.25">
      <c r="A1498" s="5" t="str">
        <f t="shared" si="23"/>
        <v>R 3 - D 692 - 464 - 1729</v>
      </c>
      <c r="B1498" s="23" t="s">
        <v>2347</v>
      </c>
      <c r="C1498" t="s">
        <v>1079</v>
      </c>
      <c r="D1498" t="s">
        <v>1077</v>
      </c>
      <c r="E1498" t="s">
        <v>1078</v>
      </c>
      <c r="F1498" t="s">
        <v>134</v>
      </c>
      <c r="G1498" t="s">
        <v>134</v>
      </c>
      <c r="H1498" t="s">
        <v>7677</v>
      </c>
      <c r="I1498" t="s">
        <v>20</v>
      </c>
      <c r="J1498" t="s">
        <v>2349</v>
      </c>
      <c r="K1498" t="s">
        <v>21</v>
      </c>
      <c r="M1498" t="s">
        <v>7678</v>
      </c>
      <c r="N1498" t="s">
        <v>22</v>
      </c>
      <c r="O1498" t="s">
        <v>23</v>
      </c>
      <c r="P1498" t="s">
        <v>26</v>
      </c>
      <c r="Q1498" t="s">
        <v>2348</v>
      </c>
      <c r="R1498" s="13">
        <v>43</v>
      </c>
      <c r="S1498" s="13">
        <v>2</v>
      </c>
      <c r="T1498" s="21">
        <v>1</v>
      </c>
      <c r="V1498" t="s">
        <v>2154</v>
      </c>
      <c r="W1498" t="s">
        <v>17598</v>
      </c>
      <c r="X1498" s="20" t="str">
        <f>+IF(V1498="","-",CONCATENATE(V1498,"_",W1498))</f>
        <v>FINES_R03</v>
      </c>
      <c r="Y1498" s="59">
        <v>0.81530171632766724</v>
      </c>
      <c r="Z1498" t="s">
        <v>134</v>
      </c>
      <c r="AA1498" t="s">
        <v>2393</v>
      </c>
      <c r="AB1498" t="str">
        <f>+IF(W1498="","-",IF(W1498="UNICO","CENSO","MUESTRA"))</f>
        <v>MUESTRA</v>
      </c>
      <c r="AC1498" t="s">
        <v>2398</v>
      </c>
      <c r="AD1498" t="s">
        <v>7679</v>
      </c>
      <c r="AF1498">
        <f>+COUNTIF(Piloto!C:C,MARCO!A1498)</f>
        <v>0</v>
      </c>
    </row>
    <row r="1499" spans="1:32" x14ac:dyDescent="0.25">
      <c r="A1499" s="5" t="str">
        <f t="shared" si="23"/>
        <v>R 3 - D 692 - 497 - 1274</v>
      </c>
      <c r="B1499" s="23" t="s">
        <v>2347</v>
      </c>
      <c r="C1499" t="s">
        <v>1079</v>
      </c>
      <c r="D1499" t="s">
        <v>1077</v>
      </c>
      <c r="E1499" t="s">
        <v>1078</v>
      </c>
      <c r="F1499" t="s">
        <v>134</v>
      </c>
      <c r="G1499" t="s">
        <v>134</v>
      </c>
      <c r="H1499" t="s">
        <v>7362</v>
      </c>
      <c r="I1499" t="s">
        <v>20</v>
      </c>
      <c r="J1499" t="s">
        <v>2349</v>
      </c>
      <c r="K1499" t="s">
        <v>21</v>
      </c>
      <c r="M1499" t="s">
        <v>7197</v>
      </c>
      <c r="N1499" t="s">
        <v>22</v>
      </c>
      <c r="O1499" t="s">
        <v>23</v>
      </c>
      <c r="P1499" t="s">
        <v>26</v>
      </c>
      <c r="Q1499" t="s">
        <v>2348</v>
      </c>
      <c r="R1499" s="13">
        <v>40</v>
      </c>
      <c r="S1499" s="13">
        <v>2</v>
      </c>
      <c r="T1499" s="21">
        <v>1</v>
      </c>
      <c r="V1499" t="s">
        <v>2154</v>
      </c>
      <c r="W1499" t="s">
        <v>17598</v>
      </c>
      <c r="X1499" s="20" t="str">
        <f>+IF(V1499="","-",CONCATENATE(V1499,"_",W1499))</f>
        <v>FINES_R03</v>
      </c>
      <c r="Y1499" s="59">
        <v>0.82337021827697754</v>
      </c>
      <c r="Z1499" t="s">
        <v>134</v>
      </c>
      <c r="AA1499" t="s">
        <v>2393</v>
      </c>
      <c r="AB1499" t="str">
        <f>+IF(W1499="","-",IF(W1499="UNICO","CENSO","MUESTRA"))</f>
        <v>MUESTRA</v>
      </c>
      <c r="AC1499" t="s">
        <v>2397</v>
      </c>
      <c r="AD1499" t="s">
        <v>7198</v>
      </c>
      <c r="AF1499">
        <f>+COUNTIF(Piloto!C:C,MARCO!A1499)</f>
        <v>0</v>
      </c>
    </row>
    <row r="1500" spans="1:32" x14ac:dyDescent="0.25">
      <c r="A1500" s="5" t="str">
        <f t="shared" si="23"/>
        <v>R 3 - D 690 - 483 - 1101</v>
      </c>
      <c r="B1500" s="23" t="s">
        <v>2347</v>
      </c>
      <c r="C1500" t="s">
        <v>1079</v>
      </c>
      <c r="D1500" t="s">
        <v>1077</v>
      </c>
      <c r="E1500" t="s">
        <v>1078</v>
      </c>
      <c r="F1500" t="s">
        <v>134</v>
      </c>
      <c r="G1500" t="s">
        <v>134</v>
      </c>
      <c r="H1500" t="s">
        <v>6712</v>
      </c>
      <c r="I1500" t="s">
        <v>20</v>
      </c>
      <c r="J1500" t="s">
        <v>2349</v>
      </c>
      <c r="K1500" t="s">
        <v>21</v>
      </c>
      <c r="M1500" t="s">
        <v>6713</v>
      </c>
      <c r="N1500" t="s">
        <v>22</v>
      </c>
      <c r="O1500" t="s">
        <v>23</v>
      </c>
      <c r="P1500" t="s">
        <v>26</v>
      </c>
      <c r="Q1500" t="s">
        <v>2348</v>
      </c>
      <c r="R1500" s="13">
        <v>17</v>
      </c>
      <c r="S1500" s="13">
        <v>1</v>
      </c>
      <c r="T1500" s="21">
        <v>1</v>
      </c>
      <c r="V1500" t="s">
        <v>2154</v>
      </c>
      <c r="W1500" t="s">
        <v>17598</v>
      </c>
      <c r="X1500" s="20" t="str">
        <f>+IF(V1500="","-",CONCATENATE(V1500,"_",W1500))</f>
        <v>FINES_R03</v>
      </c>
      <c r="Y1500" s="59">
        <v>0.82348459959030151</v>
      </c>
      <c r="Z1500" t="s">
        <v>134</v>
      </c>
      <c r="AA1500" t="s">
        <v>2393</v>
      </c>
      <c r="AB1500" t="str">
        <f>+IF(W1500="","-",IF(W1500="UNICO","CENSO","MUESTRA"))</f>
        <v>MUESTRA</v>
      </c>
      <c r="AC1500" t="s">
        <v>2398</v>
      </c>
      <c r="AD1500" t="s">
        <v>6714</v>
      </c>
      <c r="AF1500">
        <f>+COUNTIF(Piloto!C:C,MARCO!A1500)</f>
        <v>0</v>
      </c>
    </row>
    <row r="1501" spans="1:32" x14ac:dyDescent="0.25">
      <c r="A1501" s="5" t="str">
        <f t="shared" si="23"/>
        <v>R 3 - D 692 - 469 - 0212</v>
      </c>
      <c r="B1501" s="23" t="s">
        <v>2347</v>
      </c>
      <c r="C1501" t="s">
        <v>1079</v>
      </c>
      <c r="D1501" t="s">
        <v>1077</v>
      </c>
      <c r="E1501" t="s">
        <v>1078</v>
      </c>
      <c r="F1501" t="s">
        <v>134</v>
      </c>
      <c r="G1501" t="s">
        <v>134</v>
      </c>
      <c r="H1501" t="s">
        <v>7596</v>
      </c>
      <c r="I1501" t="s">
        <v>20</v>
      </c>
      <c r="J1501" t="s">
        <v>2349</v>
      </c>
      <c r="K1501" t="s">
        <v>21</v>
      </c>
      <c r="M1501" t="s">
        <v>7597</v>
      </c>
      <c r="N1501" t="s">
        <v>22</v>
      </c>
      <c r="O1501" t="s">
        <v>23</v>
      </c>
      <c r="P1501" t="s">
        <v>26</v>
      </c>
      <c r="Q1501" t="s">
        <v>2348</v>
      </c>
      <c r="R1501" s="13">
        <v>27</v>
      </c>
      <c r="S1501" s="13">
        <v>1</v>
      </c>
      <c r="T1501" s="21">
        <v>1</v>
      </c>
      <c r="V1501" t="s">
        <v>2154</v>
      </c>
      <c r="W1501" t="s">
        <v>17598</v>
      </c>
      <c r="X1501" s="20" t="str">
        <f>+IF(V1501="","-",CONCATENATE(V1501,"_",W1501))</f>
        <v>FINES_R03</v>
      </c>
      <c r="Y1501" s="59">
        <v>0.8273279070854187</v>
      </c>
      <c r="Z1501" t="s">
        <v>134</v>
      </c>
      <c r="AA1501" t="s">
        <v>2393</v>
      </c>
      <c r="AB1501" t="str">
        <f>+IF(W1501="","-",IF(W1501="UNICO","CENSO","MUESTRA"))</f>
        <v>MUESTRA</v>
      </c>
      <c r="AC1501" t="s">
        <v>2398</v>
      </c>
      <c r="AD1501" t="s">
        <v>7598</v>
      </c>
      <c r="AF1501">
        <f>+COUNTIF(Piloto!C:C,MARCO!A1501)</f>
        <v>0</v>
      </c>
    </row>
    <row r="1502" spans="1:32" x14ac:dyDescent="0.25">
      <c r="A1502" s="5" t="str">
        <f t="shared" si="23"/>
        <v>R 3 - D 692 - 493 - 3738</v>
      </c>
      <c r="B1502" s="23" t="s">
        <v>2347</v>
      </c>
      <c r="C1502" t="s">
        <v>1079</v>
      </c>
      <c r="D1502" t="s">
        <v>1077</v>
      </c>
      <c r="E1502" t="s">
        <v>1078</v>
      </c>
      <c r="F1502" t="s">
        <v>134</v>
      </c>
      <c r="G1502" t="s">
        <v>134</v>
      </c>
      <c r="H1502" t="s">
        <v>12196</v>
      </c>
      <c r="I1502" t="s">
        <v>20</v>
      </c>
      <c r="J1502" t="s">
        <v>2349</v>
      </c>
      <c r="K1502" t="s">
        <v>21</v>
      </c>
      <c r="M1502" t="s">
        <v>12197</v>
      </c>
      <c r="N1502" t="s">
        <v>22</v>
      </c>
      <c r="O1502" t="s">
        <v>23</v>
      </c>
      <c r="P1502" t="s">
        <v>26</v>
      </c>
      <c r="Q1502" t="s">
        <v>2348</v>
      </c>
      <c r="R1502" s="13">
        <v>11</v>
      </c>
      <c r="S1502" s="13">
        <v>1</v>
      </c>
      <c r="T1502" s="21">
        <v>1</v>
      </c>
      <c r="V1502" t="s">
        <v>2154</v>
      </c>
      <c r="W1502" t="s">
        <v>17598</v>
      </c>
      <c r="X1502" s="20" t="str">
        <f>+IF(V1502="","-",CONCATENATE(V1502,"_",W1502))</f>
        <v>FINES_R03</v>
      </c>
      <c r="Y1502" s="59">
        <v>0.83031219244003296</v>
      </c>
      <c r="Z1502" t="s">
        <v>134</v>
      </c>
      <c r="AA1502" t="s">
        <v>2393</v>
      </c>
      <c r="AB1502" t="str">
        <f>+IF(W1502="","-",IF(W1502="UNICO","CENSO","MUESTRA"))</f>
        <v>MUESTRA</v>
      </c>
      <c r="AC1502" t="s">
        <v>2397</v>
      </c>
      <c r="AD1502" t="s">
        <v>12198</v>
      </c>
      <c r="AF1502">
        <f>+COUNTIF(Piloto!C:C,MARCO!A1502)</f>
        <v>0</v>
      </c>
    </row>
    <row r="1503" spans="1:32" x14ac:dyDescent="0.25">
      <c r="A1503" s="5" t="str">
        <f t="shared" si="23"/>
        <v>R 3 - D 690 - 490 - 1447</v>
      </c>
      <c r="B1503" s="23" t="s">
        <v>2347</v>
      </c>
      <c r="C1503" t="s">
        <v>1079</v>
      </c>
      <c r="D1503" t="s">
        <v>1077</v>
      </c>
      <c r="E1503" t="s">
        <v>1078</v>
      </c>
      <c r="F1503" t="s">
        <v>134</v>
      </c>
      <c r="G1503" t="s">
        <v>134</v>
      </c>
      <c r="H1503" t="s">
        <v>12167</v>
      </c>
      <c r="I1503" t="s">
        <v>20</v>
      </c>
      <c r="J1503" t="s">
        <v>2349</v>
      </c>
      <c r="K1503" t="s">
        <v>21</v>
      </c>
      <c r="M1503" t="s">
        <v>12168</v>
      </c>
      <c r="N1503" t="s">
        <v>22</v>
      </c>
      <c r="O1503" t="s">
        <v>23</v>
      </c>
      <c r="P1503" t="s">
        <v>26</v>
      </c>
      <c r="Q1503" t="s">
        <v>2348</v>
      </c>
      <c r="R1503" s="13">
        <v>34</v>
      </c>
      <c r="S1503" s="13">
        <v>1</v>
      </c>
      <c r="T1503" s="21">
        <v>1</v>
      </c>
      <c r="V1503" t="s">
        <v>2154</v>
      </c>
      <c r="W1503" t="s">
        <v>17598</v>
      </c>
      <c r="X1503" s="20" t="str">
        <f>+IF(V1503="","-",CONCATENATE(V1503,"_",W1503))</f>
        <v>FINES_R03</v>
      </c>
      <c r="Y1503" s="59">
        <v>0.83274596929550171</v>
      </c>
      <c r="Z1503" t="s">
        <v>134</v>
      </c>
      <c r="AA1503" t="s">
        <v>2393</v>
      </c>
      <c r="AB1503" t="str">
        <f>+IF(W1503="","-",IF(W1503="UNICO","CENSO","MUESTRA"))</f>
        <v>MUESTRA</v>
      </c>
      <c r="AC1503" t="s">
        <v>2397</v>
      </c>
      <c r="AD1503" t="s">
        <v>12169</v>
      </c>
      <c r="AF1503">
        <f>+COUNTIF(Piloto!C:C,MARCO!A1503)</f>
        <v>0</v>
      </c>
    </row>
    <row r="1504" spans="1:32" x14ac:dyDescent="0.25">
      <c r="A1504" s="5" t="str">
        <f t="shared" si="23"/>
        <v>R 3 - D 691 - 463 - 1204</v>
      </c>
      <c r="B1504" s="23" t="s">
        <v>2347</v>
      </c>
      <c r="C1504" t="s">
        <v>1079</v>
      </c>
      <c r="D1504" t="s">
        <v>1077</v>
      </c>
      <c r="E1504" t="s">
        <v>1078</v>
      </c>
      <c r="F1504" t="s">
        <v>134</v>
      </c>
      <c r="G1504" t="s">
        <v>134</v>
      </c>
      <c r="H1504" t="s">
        <v>6919</v>
      </c>
      <c r="I1504" t="s">
        <v>20</v>
      </c>
      <c r="J1504" t="s">
        <v>2349</v>
      </c>
      <c r="K1504" t="s">
        <v>21</v>
      </c>
      <c r="M1504" t="s">
        <v>6821</v>
      </c>
      <c r="N1504" t="s">
        <v>22</v>
      </c>
      <c r="O1504" t="s">
        <v>23</v>
      </c>
      <c r="P1504" t="s">
        <v>26</v>
      </c>
      <c r="Q1504" t="s">
        <v>2348</v>
      </c>
      <c r="R1504" s="13">
        <v>30</v>
      </c>
      <c r="S1504" s="13">
        <v>1</v>
      </c>
      <c r="T1504" s="21">
        <v>1</v>
      </c>
      <c r="V1504" t="s">
        <v>2154</v>
      </c>
      <c r="W1504" t="s">
        <v>17598</v>
      </c>
      <c r="X1504" s="20" t="str">
        <f>+IF(V1504="","-",CONCATENATE(V1504,"_",W1504))</f>
        <v>FINES_R03</v>
      </c>
      <c r="Y1504" s="59">
        <v>0.84577667713165283</v>
      </c>
      <c r="Z1504" t="s">
        <v>134</v>
      </c>
      <c r="AA1504" t="s">
        <v>2393</v>
      </c>
      <c r="AB1504" t="str">
        <f>+IF(W1504="","-",IF(W1504="UNICO","CENSO","MUESTRA"))</f>
        <v>MUESTRA</v>
      </c>
      <c r="AC1504" t="s">
        <v>2397</v>
      </c>
      <c r="AD1504" t="s">
        <v>6822</v>
      </c>
      <c r="AF1504">
        <f>+COUNTIF(Piloto!C:C,MARCO!A1504)</f>
        <v>0</v>
      </c>
    </row>
    <row r="1505" spans="1:32" x14ac:dyDescent="0.25">
      <c r="A1505" s="5" t="str">
        <f t="shared" si="23"/>
        <v>R 3 - D 691 - 456 - 4540</v>
      </c>
      <c r="B1505" s="23" t="s">
        <v>2347</v>
      </c>
      <c r="C1505" t="s">
        <v>1079</v>
      </c>
      <c r="D1505" t="s">
        <v>1077</v>
      </c>
      <c r="E1505" t="s">
        <v>1078</v>
      </c>
      <c r="F1505" t="s">
        <v>134</v>
      </c>
      <c r="G1505" t="s">
        <v>134</v>
      </c>
      <c r="H1505" t="s">
        <v>6808</v>
      </c>
      <c r="I1505" t="s">
        <v>20</v>
      </c>
      <c r="J1505" t="s">
        <v>2349</v>
      </c>
      <c r="K1505" t="s">
        <v>21</v>
      </c>
      <c r="M1505" t="s">
        <v>6809</v>
      </c>
      <c r="N1505" t="s">
        <v>22</v>
      </c>
      <c r="O1505" t="s">
        <v>23</v>
      </c>
      <c r="P1505" t="s">
        <v>26</v>
      </c>
      <c r="Q1505" t="s">
        <v>2348</v>
      </c>
      <c r="R1505" s="13">
        <v>14</v>
      </c>
      <c r="S1505" s="13">
        <v>1</v>
      </c>
      <c r="T1505" s="21">
        <v>1</v>
      </c>
      <c r="V1505" t="s">
        <v>2154</v>
      </c>
      <c r="W1505" t="s">
        <v>17598</v>
      </c>
      <c r="X1505" s="20" t="str">
        <f>+IF(V1505="","-",CONCATENATE(V1505,"_",W1505))</f>
        <v>FINES_R03</v>
      </c>
      <c r="Y1505" s="59">
        <v>0.84711748361587524</v>
      </c>
      <c r="Z1505" t="s">
        <v>134</v>
      </c>
      <c r="AA1505" t="s">
        <v>2393</v>
      </c>
      <c r="AB1505" t="str">
        <f>+IF(W1505="","-",IF(W1505="UNICO","CENSO","MUESTRA"))</f>
        <v>MUESTRA</v>
      </c>
      <c r="AC1505" t="s">
        <v>2397</v>
      </c>
      <c r="AD1505" t="s">
        <v>6810</v>
      </c>
      <c r="AF1505">
        <f>+COUNTIF(Piloto!C:C,MARCO!A1505)</f>
        <v>0</v>
      </c>
    </row>
    <row r="1506" spans="1:32" x14ac:dyDescent="0.25">
      <c r="A1506" s="5" t="str">
        <f t="shared" si="23"/>
        <v>R 3 - D 691 - 463 - 3935</v>
      </c>
      <c r="B1506" s="23" t="s">
        <v>2347</v>
      </c>
      <c r="C1506" t="s">
        <v>1079</v>
      </c>
      <c r="D1506" t="s">
        <v>1077</v>
      </c>
      <c r="E1506" t="s">
        <v>1078</v>
      </c>
      <c r="F1506" t="s">
        <v>134</v>
      </c>
      <c r="G1506" t="s">
        <v>134</v>
      </c>
      <c r="H1506" t="s">
        <v>6942</v>
      </c>
      <c r="I1506" t="s">
        <v>20</v>
      </c>
      <c r="J1506" t="s">
        <v>2349</v>
      </c>
      <c r="K1506" t="s">
        <v>21</v>
      </c>
      <c r="M1506" t="s">
        <v>6943</v>
      </c>
      <c r="N1506" t="s">
        <v>22</v>
      </c>
      <c r="O1506" t="s">
        <v>23</v>
      </c>
      <c r="P1506" t="s">
        <v>26</v>
      </c>
      <c r="Q1506" t="s">
        <v>2348</v>
      </c>
      <c r="R1506" s="13">
        <v>19</v>
      </c>
      <c r="S1506" s="13">
        <v>1</v>
      </c>
      <c r="T1506" s="21">
        <v>1</v>
      </c>
      <c r="V1506" t="s">
        <v>2154</v>
      </c>
      <c r="W1506" t="s">
        <v>17598</v>
      </c>
      <c r="X1506" s="20" t="str">
        <f>+IF(V1506="","-",CONCATENATE(V1506,"_",W1506))</f>
        <v>FINES_R03</v>
      </c>
      <c r="Y1506" s="59">
        <v>0.84824252128601074</v>
      </c>
      <c r="Z1506" t="s">
        <v>134</v>
      </c>
      <c r="AA1506" t="s">
        <v>2393</v>
      </c>
      <c r="AB1506" t="str">
        <f>+IF(W1506="","-",IF(W1506="UNICO","CENSO","MUESTRA"))</f>
        <v>MUESTRA</v>
      </c>
      <c r="AC1506" t="s">
        <v>2398</v>
      </c>
      <c r="AD1506" t="s">
        <v>6944</v>
      </c>
      <c r="AF1506">
        <f>+COUNTIF(Piloto!C:C,MARCO!A1506)</f>
        <v>0</v>
      </c>
    </row>
    <row r="1507" spans="1:32" x14ac:dyDescent="0.25">
      <c r="A1507" s="5" t="str">
        <f t="shared" si="23"/>
        <v>R 3 - D 692 - 469 - 3558</v>
      </c>
      <c r="B1507" s="23" t="s">
        <v>2347</v>
      </c>
      <c r="C1507" t="s">
        <v>1079</v>
      </c>
      <c r="D1507" t="s">
        <v>1077</v>
      </c>
      <c r="E1507" t="s">
        <v>1078</v>
      </c>
      <c r="F1507" t="s">
        <v>134</v>
      </c>
      <c r="G1507" t="s">
        <v>134</v>
      </c>
      <c r="H1507" t="s">
        <v>7451</v>
      </c>
      <c r="I1507" t="s">
        <v>20</v>
      </c>
      <c r="J1507" t="s">
        <v>2349</v>
      </c>
      <c r="K1507" t="s">
        <v>21</v>
      </c>
      <c r="M1507" t="s">
        <v>7353</v>
      </c>
      <c r="N1507" t="s">
        <v>22</v>
      </c>
      <c r="O1507" t="s">
        <v>23</v>
      </c>
      <c r="P1507" t="s">
        <v>26</v>
      </c>
      <c r="Q1507" t="s">
        <v>2348</v>
      </c>
      <c r="R1507" s="13">
        <v>43</v>
      </c>
      <c r="S1507" s="13">
        <v>2</v>
      </c>
      <c r="T1507" s="21">
        <v>1</v>
      </c>
      <c r="V1507" t="s">
        <v>2154</v>
      </c>
      <c r="W1507" t="s">
        <v>17598</v>
      </c>
      <c r="X1507" s="20" t="str">
        <f>+IF(V1507="","-",CONCATENATE(V1507,"_",W1507))</f>
        <v>FINES_R03</v>
      </c>
      <c r="Y1507" s="59">
        <v>0.84992116689682007</v>
      </c>
      <c r="Z1507" t="s">
        <v>134</v>
      </c>
      <c r="AA1507" t="s">
        <v>2393</v>
      </c>
      <c r="AB1507" t="str">
        <f>+IF(W1507="","-",IF(W1507="UNICO","CENSO","MUESTRA"))</f>
        <v>MUESTRA</v>
      </c>
      <c r="AC1507" t="s">
        <v>2398</v>
      </c>
      <c r="AD1507" t="s">
        <v>7354</v>
      </c>
      <c r="AF1507">
        <f>+COUNTIF(Piloto!C:C,MARCO!A1507)</f>
        <v>0</v>
      </c>
    </row>
    <row r="1508" spans="1:32" x14ac:dyDescent="0.25">
      <c r="A1508" s="5" t="str">
        <f t="shared" si="23"/>
        <v>R 3 - D 691 - 470 - 3880</v>
      </c>
      <c r="B1508" s="23" t="s">
        <v>2347</v>
      </c>
      <c r="C1508" t="s">
        <v>1079</v>
      </c>
      <c r="D1508" t="s">
        <v>1077</v>
      </c>
      <c r="E1508" t="s">
        <v>1078</v>
      </c>
      <c r="F1508" t="s">
        <v>134</v>
      </c>
      <c r="G1508" t="s">
        <v>134</v>
      </c>
      <c r="H1508" t="s">
        <v>6928</v>
      </c>
      <c r="I1508" t="s">
        <v>20</v>
      </c>
      <c r="J1508" t="s">
        <v>2349</v>
      </c>
      <c r="K1508" t="s">
        <v>21</v>
      </c>
      <c r="M1508" t="s">
        <v>6929</v>
      </c>
      <c r="N1508" t="s">
        <v>22</v>
      </c>
      <c r="O1508" t="s">
        <v>23</v>
      </c>
      <c r="P1508" t="s">
        <v>26</v>
      </c>
      <c r="Q1508" t="s">
        <v>2348</v>
      </c>
      <c r="R1508" s="13">
        <v>10</v>
      </c>
      <c r="S1508" s="13">
        <v>1</v>
      </c>
      <c r="T1508" s="21">
        <v>1</v>
      </c>
      <c r="V1508" t="s">
        <v>2154</v>
      </c>
      <c r="W1508" t="s">
        <v>17598</v>
      </c>
      <c r="X1508" s="20" t="str">
        <f>+IF(V1508="","-",CONCATENATE(V1508,"_",W1508))</f>
        <v>FINES_R03</v>
      </c>
      <c r="Y1508" s="59">
        <v>0.85831063985824585</v>
      </c>
      <c r="Z1508" t="s">
        <v>134</v>
      </c>
      <c r="AA1508" t="s">
        <v>2393</v>
      </c>
      <c r="AB1508" t="str">
        <f>+IF(W1508="","-",IF(W1508="UNICO","CENSO","MUESTRA"))</f>
        <v>MUESTRA</v>
      </c>
      <c r="AC1508" t="s">
        <v>2397</v>
      </c>
      <c r="AD1508" t="s">
        <v>6930</v>
      </c>
      <c r="AF1508">
        <f>+COUNTIF(Piloto!C:C,MARCO!A1508)</f>
        <v>0</v>
      </c>
    </row>
    <row r="1509" spans="1:32" x14ac:dyDescent="0.25">
      <c r="A1509" s="5" t="str">
        <f t="shared" si="23"/>
        <v>R 3 - D 692 - 464 - 3917</v>
      </c>
      <c r="B1509" s="23" t="s">
        <v>2347</v>
      </c>
      <c r="C1509" t="s">
        <v>1079</v>
      </c>
      <c r="D1509" t="s">
        <v>1077</v>
      </c>
      <c r="E1509" t="s">
        <v>1078</v>
      </c>
      <c r="F1509" t="s">
        <v>134</v>
      </c>
      <c r="G1509" t="s">
        <v>134</v>
      </c>
      <c r="H1509" t="s">
        <v>7692</v>
      </c>
      <c r="I1509" t="s">
        <v>20</v>
      </c>
      <c r="J1509" t="s">
        <v>2349</v>
      </c>
      <c r="K1509" t="s">
        <v>21</v>
      </c>
      <c r="M1509" t="s">
        <v>7693</v>
      </c>
      <c r="N1509" t="s">
        <v>22</v>
      </c>
      <c r="O1509" t="s">
        <v>23</v>
      </c>
      <c r="P1509" t="s">
        <v>26</v>
      </c>
      <c r="Q1509" t="s">
        <v>2348</v>
      </c>
      <c r="R1509" s="13">
        <v>19</v>
      </c>
      <c r="S1509" s="13">
        <v>1</v>
      </c>
      <c r="T1509" s="21">
        <v>1</v>
      </c>
      <c r="V1509" t="s">
        <v>2154</v>
      </c>
      <c r="W1509" t="s">
        <v>17598</v>
      </c>
      <c r="X1509" s="20" t="str">
        <f>+IF(V1509="","-",CONCATENATE(V1509,"_",W1509))</f>
        <v>FINES_R03</v>
      </c>
      <c r="Y1509" s="59">
        <v>0.85874247550964355</v>
      </c>
      <c r="Z1509" t="s">
        <v>134</v>
      </c>
      <c r="AA1509" t="s">
        <v>2393</v>
      </c>
      <c r="AB1509" t="str">
        <f>+IF(W1509="","-",IF(W1509="UNICO","CENSO","MUESTRA"))</f>
        <v>MUESTRA</v>
      </c>
      <c r="AC1509" t="s">
        <v>2397</v>
      </c>
      <c r="AD1509" t="s">
        <v>7694</v>
      </c>
      <c r="AF1509">
        <f>+COUNTIF(Piloto!C:C,MARCO!A1509)</f>
        <v>0</v>
      </c>
    </row>
    <row r="1510" spans="1:32" x14ac:dyDescent="0.25">
      <c r="A1510" s="5" t="str">
        <f t="shared" si="23"/>
        <v>R 3 - D 692 - 486 - 3915</v>
      </c>
      <c r="B1510" s="23" t="s">
        <v>2347</v>
      </c>
      <c r="C1510" t="s">
        <v>1079</v>
      </c>
      <c r="D1510" t="s">
        <v>1077</v>
      </c>
      <c r="E1510" t="s">
        <v>1078</v>
      </c>
      <c r="F1510" t="s">
        <v>134</v>
      </c>
      <c r="G1510" t="s">
        <v>134</v>
      </c>
      <c r="H1510" t="s">
        <v>7460</v>
      </c>
      <c r="I1510" t="s">
        <v>20</v>
      </c>
      <c r="J1510" t="s">
        <v>2349</v>
      </c>
      <c r="K1510" t="s">
        <v>21</v>
      </c>
      <c r="M1510" t="s">
        <v>7461</v>
      </c>
      <c r="N1510" t="s">
        <v>22</v>
      </c>
      <c r="O1510" t="s">
        <v>23</v>
      </c>
      <c r="P1510" t="s">
        <v>26</v>
      </c>
      <c r="Q1510" t="s">
        <v>2348</v>
      </c>
      <c r="R1510" s="13">
        <v>56</v>
      </c>
      <c r="S1510" s="13">
        <v>3</v>
      </c>
      <c r="T1510" s="21">
        <v>1</v>
      </c>
      <c r="V1510" t="s">
        <v>2154</v>
      </c>
      <c r="W1510" t="s">
        <v>17598</v>
      </c>
      <c r="X1510" s="20" t="str">
        <f>+IF(V1510="","-",CONCATENATE(V1510,"_",W1510))</f>
        <v>FINES_R03</v>
      </c>
      <c r="Y1510" s="59">
        <v>0.85927736759185791</v>
      </c>
      <c r="Z1510" t="s">
        <v>134</v>
      </c>
      <c r="AA1510" t="s">
        <v>2393</v>
      </c>
      <c r="AB1510" t="str">
        <f>+IF(W1510="","-",IF(W1510="UNICO","CENSO","MUESTRA"))</f>
        <v>MUESTRA</v>
      </c>
      <c r="AC1510" t="s">
        <v>2398</v>
      </c>
      <c r="AD1510" t="s">
        <v>7462</v>
      </c>
      <c r="AF1510">
        <f>+COUNTIF(Piloto!C:C,MARCO!A1510)</f>
        <v>0</v>
      </c>
    </row>
    <row r="1511" spans="1:32" x14ac:dyDescent="0.25">
      <c r="A1511" s="5" t="str">
        <f t="shared" si="23"/>
        <v>R 3 - D 691 - 475 - 1205</v>
      </c>
      <c r="B1511" s="23" t="s">
        <v>2347</v>
      </c>
      <c r="C1511" t="s">
        <v>1079</v>
      </c>
      <c r="D1511" t="s">
        <v>1077</v>
      </c>
      <c r="E1511" t="s">
        <v>1078</v>
      </c>
      <c r="F1511" t="s">
        <v>134</v>
      </c>
      <c r="G1511" t="s">
        <v>134</v>
      </c>
      <c r="H1511" t="s">
        <v>7112</v>
      </c>
      <c r="I1511" t="s">
        <v>20</v>
      </c>
      <c r="J1511" t="s">
        <v>2349</v>
      </c>
      <c r="K1511" t="s">
        <v>21</v>
      </c>
      <c r="M1511" t="s">
        <v>7113</v>
      </c>
      <c r="N1511" t="s">
        <v>22</v>
      </c>
      <c r="O1511" t="s">
        <v>23</v>
      </c>
      <c r="P1511" t="s">
        <v>26</v>
      </c>
      <c r="Q1511" t="s">
        <v>2348</v>
      </c>
      <c r="R1511" s="13">
        <v>22</v>
      </c>
      <c r="S1511" s="13">
        <v>1</v>
      </c>
      <c r="T1511" s="21">
        <v>1</v>
      </c>
      <c r="V1511" t="s">
        <v>2154</v>
      </c>
      <c r="W1511" t="s">
        <v>17598</v>
      </c>
      <c r="X1511" s="20" t="str">
        <f>+IF(V1511="","-",CONCATENATE(V1511,"_",W1511))</f>
        <v>FINES_R03</v>
      </c>
      <c r="Y1511" s="59">
        <v>0.86709785461425781</v>
      </c>
      <c r="Z1511" t="s">
        <v>134</v>
      </c>
      <c r="AA1511" t="s">
        <v>2393</v>
      </c>
      <c r="AB1511" t="str">
        <f>+IF(W1511="","-",IF(W1511="UNICO","CENSO","MUESTRA"))</f>
        <v>MUESTRA</v>
      </c>
      <c r="AC1511" t="s">
        <v>2398</v>
      </c>
      <c r="AD1511" t="s">
        <v>7114</v>
      </c>
      <c r="AF1511">
        <f>+COUNTIF(Piloto!C:C,MARCO!A1511)</f>
        <v>0</v>
      </c>
    </row>
    <row r="1512" spans="1:32" x14ac:dyDescent="0.25">
      <c r="A1512" s="5" t="str">
        <f t="shared" si="23"/>
        <v>R 3 - D 692 - 486 - 3886</v>
      </c>
      <c r="B1512" s="23" t="s">
        <v>2347</v>
      </c>
      <c r="C1512" t="s">
        <v>1079</v>
      </c>
      <c r="D1512" t="s">
        <v>1077</v>
      </c>
      <c r="E1512" t="s">
        <v>1078</v>
      </c>
      <c r="F1512" t="s">
        <v>134</v>
      </c>
      <c r="G1512" t="s">
        <v>134</v>
      </c>
      <c r="H1512" t="s">
        <v>7432</v>
      </c>
      <c r="I1512" t="s">
        <v>20</v>
      </c>
      <c r="J1512" t="s">
        <v>2349</v>
      </c>
      <c r="K1512" t="s">
        <v>21</v>
      </c>
      <c r="M1512" t="s">
        <v>2201</v>
      </c>
      <c r="N1512" t="s">
        <v>22</v>
      </c>
      <c r="O1512" t="s">
        <v>23</v>
      </c>
      <c r="P1512" t="s">
        <v>26</v>
      </c>
      <c r="Q1512" t="s">
        <v>2348</v>
      </c>
      <c r="R1512" s="13">
        <v>19</v>
      </c>
      <c r="S1512" s="13">
        <v>1</v>
      </c>
      <c r="T1512" s="21">
        <v>1</v>
      </c>
      <c r="V1512" t="s">
        <v>2154</v>
      </c>
      <c r="W1512" t="s">
        <v>17598</v>
      </c>
      <c r="X1512" s="20" t="str">
        <f>+IF(V1512="","-",CONCATENATE(V1512,"_",W1512))</f>
        <v>FINES_R03</v>
      </c>
      <c r="Y1512" s="59">
        <v>0.87219935655593872</v>
      </c>
      <c r="Z1512" t="s">
        <v>134</v>
      </c>
      <c r="AA1512" t="s">
        <v>2393</v>
      </c>
      <c r="AB1512" t="str">
        <f>+IF(W1512="","-",IF(W1512="UNICO","CENSO","MUESTRA"))</f>
        <v>MUESTRA</v>
      </c>
      <c r="AC1512" t="s">
        <v>2397</v>
      </c>
      <c r="AD1512" t="s">
        <v>7433</v>
      </c>
      <c r="AF1512">
        <f>+COUNTIF(Piloto!C:C,MARCO!A1512)</f>
        <v>0</v>
      </c>
    </row>
    <row r="1513" spans="1:32" x14ac:dyDescent="0.25">
      <c r="A1513" s="5" t="str">
        <f t="shared" si="23"/>
        <v>R 3 - D 692 - 493 - 3532</v>
      </c>
      <c r="B1513" s="23" t="s">
        <v>2347</v>
      </c>
      <c r="C1513" t="s">
        <v>1079</v>
      </c>
      <c r="D1513" t="s">
        <v>1077</v>
      </c>
      <c r="E1513" t="s">
        <v>1078</v>
      </c>
      <c r="F1513" t="s">
        <v>134</v>
      </c>
      <c r="G1513" t="s">
        <v>134</v>
      </c>
      <c r="H1513" t="s">
        <v>7376</v>
      </c>
      <c r="I1513" t="s">
        <v>20</v>
      </c>
      <c r="J1513" t="s">
        <v>2349</v>
      </c>
      <c r="K1513" t="s">
        <v>21</v>
      </c>
      <c r="M1513" t="s">
        <v>7377</v>
      </c>
      <c r="N1513" t="s">
        <v>22</v>
      </c>
      <c r="O1513" t="s">
        <v>23</v>
      </c>
      <c r="P1513" t="s">
        <v>26</v>
      </c>
      <c r="Q1513" t="s">
        <v>2348</v>
      </c>
      <c r="R1513" s="13">
        <v>12</v>
      </c>
      <c r="S1513" s="13">
        <v>1</v>
      </c>
      <c r="T1513" s="21">
        <v>1</v>
      </c>
      <c r="V1513" t="s">
        <v>2154</v>
      </c>
      <c r="W1513" t="s">
        <v>17598</v>
      </c>
      <c r="X1513" s="20" t="str">
        <f>+IF(V1513="","-",CONCATENATE(V1513,"_",W1513))</f>
        <v>FINES_R03</v>
      </c>
      <c r="Y1513" s="59">
        <v>0.87828671932220459</v>
      </c>
      <c r="Z1513" t="s">
        <v>134</v>
      </c>
      <c r="AA1513" t="s">
        <v>2393</v>
      </c>
      <c r="AB1513" t="str">
        <f>+IF(W1513="","-",IF(W1513="UNICO","CENSO","MUESTRA"))</f>
        <v>MUESTRA</v>
      </c>
      <c r="AC1513" t="s">
        <v>2397</v>
      </c>
      <c r="AD1513" t="s">
        <v>7378</v>
      </c>
      <c r="AF1513">
        <f>+COUNTIF(Piloto!C:C,MARCO!A1513)</f>
        <v>0</v>
      </c>
    </row>
    <row r="1514" spans="1:32" x14ac:dyDescent="0.25">
      <c r="A1514" s="5" t="str">
        <f t="shared" si="23"/>
        <v>R 3 - D 692 - 497 - 3528</v>
      </c>
      <c r="B1514" s="23" t="s">
        <v>2347</v>
      </c>
      <c r="C1514" t="s">
        <v>1079</v>
      </c>
      <c r="D1514" t="s">
        <v>1077</v>
      </c>
      <c r="E1514" t="s">
        <v>1078</v>
      </c>
      <c r="F1514" t="s">
        <v>134</v>
      </c>
      <c r="G1514" t="s">
        <v>134</v>
      </c>
      <c r="H1514" t="s">
        <v>7358</v>
      </c>
      <c r="I1514" t="s">
        <v>20</v>
      </c>
      <c r="J1514" t="s">
        <v>2349</v>
      </c>
      <c r="K1514" t="s">
        <v>21</v>
      </c>
      <c r="M1514" t="s">
        <v>7359</v>
      </c>
      <c r="N1514" t="s">
        <v>22</v>
      </c>
      <c r="O1514" t="s">
        <v>23</v>
      </c>
      <c r="P1514" t="s">
        <v>26</v>
      </c>
      <c r="Q1514" t="s">
        <v>2348</v>
      </c>
      <c r="R1514" s="13">
        <v>20</v>
      </c>
      <c r="S1514" s="13">
        <v>1</v>
      </c>
      <c r="T1514" s="21">
        <v>1</v>
      </c>
      <c r="V1514" t="s">
        <v>2154</v>
      </c>
      <c r="W1514" t="s">
        <v>17598</v>
      </c>
      <c r="X1514" s="20" t="str">
        <f>+IF(V1514="","-",CONCATENATE(V1514,"_",W1514))</f>
        <v>FINES_R03</v>
      </c>
      <c r="Y1514" s="59">
        <v>0.87919133901596069</v>
      </c>
      <c r="Z1514" t="s">
        <v>134</v>
      </c>
      <c r="AA1514" t="s">
        <v>2393</v>
      </c>
      <c r="AB1514" t="str">
        <f>+IF(W1514="","-",IF(W1514="UNICO","CENSO","MUESTRA"))</f>
        <v>MUESTRA</v>
      </c>
      <c r="AC1514" t="s">
        <v>2397</v>
      </c>
      <c r="AD1514" t="s">
        <v>7360</v>
      </c>
      <c r="AF1514">
        <f>+COUNTIF(Piloto!C:C,MARCO!A1514)</f>
        <v>0</v>
      </c>
    </row>
    <row r="1515" spans="1:32" x14ac:dyDescent="0.25">
      <c r="A1515" s="5" t="str">
        <f t="shared" si="23"/>
        <v>R 3 - D 692 - 497 - 4504</v>
      </c>
      <c r="B1515" s="23" t="s">
        <v>2347</v>
      </c>
      <c r="C1515" t="s">
        <v>1079</v>
      </c>
      <c r="D1515" t="s">
        <v>1077</v>
      </c>
      <c r="E1515" t="s">
        <v>1078</v>
      </c>
      <c r="F1515" t="s">
        <v>134</v>
      </c>
      <c r="G1515" t="s">
        <v>134</v>
      </c>
      <c r="H1515" t="s">
        <v>7660</v>
      </c>
      <c r="I1515" t="s">
        <v>20</v>
      </c>
      <c r="J1515" t="s">
        <v>2349</v>
      </c>
      <c r="K1515" t="s">
        <v>21</v>
      </c>
      <c r="M1515" t="s">
        <v>7359</v>
      </c>
      <c r="N1515" t="s">
        <v>22</v>
      </c>
      <c r="O1515" t="s">
        <v>23</v>
      </c>
      <c r="P1515" t="s">
        <v>26</v>
      </c>
      <c r="Q1515" t="s">
        <v>2348</v>
      </c>
      <c r="R1515" s="13">
        <v>30</v>
      </c>
      <c r="S1515" s="13">
        <v>1</v>
      </c>
      <c r="T1515" s="21">
        <v>1</v>
      </c>
      <c r="V1515" t="s">
        <v>2154</v>
      </c>
      <c r="W1515" t="s">
        <v>17598</v>
      </c>
      <c r="X1515" s="20" t="str">
        <f>+IF(V1515="","-",CONCATENATE(V1515,"_",W1515))</f>
        <v>FINES_R03</v>
      </c>
      <c r="Y1515" s="59">
        <v>0.87919133901596069</v>
      </c>
      <c r="Z1515" t="s">
        <v>134</v>
      </c>
      <c r="AA1515" t="s">
        <v>2393</v>
      </c>
      <c r="AB1515" t="str">
        <f>+IF(W1515="","-",IF(W1515="UNICO","CENSO","MUESTRA"))</f>
        <v>MUESTRA</v>
      </c>
      <c r="AC1515" t="s">
        <v>2398</v>
      </c>
      <c r="AD1515" t="s">
        <v>7360</v>
      </c>
      <c r="AF1515">
        <f>+COUNTIF(Piloto!C:C,MARCO!A1515)</f>
        <v>0</v>
      </c>
    </row>
    <row r="1516" spans="1:32" x14ac:dyDescent="0.25">
      <c r="A1516" s="5" t="str">
        <f t="shared" si="23"/>
        <v>R 3 - D 691 - 477 - 4171</v>
      </c>
      <c r="B1516" s="23" t="s">
        <v>2347</v>
      </c>
      <c r="C1516" t="s">
        <v>1079</v>
      </c>
      <c r="D1516" t="s">
        <v>1077</v>
      </c>
      <c r="E1516" t="s">
        <v>1078</v>
      </c>
      <c r="F1516" t="s">
        <v>134</v>
      </c>
      <c r="G1516" t="s">
        <v>134</v>
      </c>
      <c r="H1516" t="s">
        <v>7023</v>
      </c>
      <c r="I1516" t="s">
        <v>20</v>
      </c>
      <c r="J1516" t="s">
        <v>2349</v>
      </c>
      <c r="K1516" t="s">
        <v>21</v>
      </c>
      <c r="M1516" t="s">
        <v>7024</v>
      </c>
      <c r="N1516" t="s">
        <v>22</v>
      </c>
      <c r="O1516" t="s">
        <v>23</v>
      </c>
      <c r="P1516" t="s">
        <v>26</v>
      </c>
      <c r="Q1516" t="s">
        <v>2348</v>
      </c>
      <c r="R1516" s="13">
        <v>21</v>
      </c>
      <c r="S1516" s="13">
        <v>1</v>
      </c>
      <c r="T1516" s="21">
        <v>1</v>
      </c>
      <c r="V1516" t="s">
        <v>2154</v>
      </c>
      <c r="W1516" t="s">
        <v>17598</v>
      </c>
      <c r="X1516" s="20" t="str">
        <f>+IF(V1516="","-",CONCATENATE(V1516,"_",W1516))</f>
        <v>FINES_R03</v>
      </c>
      <c r="Y1516" s="59">
        <v>0.88306218385696411</v>
      </c>
      <c r="Z1516" t="s">
        <v>134</v>
      </c>
      <c r="AA1516" t="s">
        <v>2393</v>
      </c>
      <c r="AB1516" t="str">
        <f>+IF(W1516="","-",IF(W1516="UNICO","CENSO","MUESTRA"))</f>
        <v>MUESTRA</v>
      </c>
      <c r="AC1516" t="s">
        <v>2397</v>
      </c>
      <c r="AD1516" t="s">
        <v>7025</v>
      </c>
      <c r="AF1516">
        <f>+COUNTIF(Piloto!C:C,MARCO!A1516)</f>
        <v>0</v>
      </c>
    </row>
    <row r="1517" spans="1:32" x14ac:dyDescent="0.25">
      <c r="A1517" s="5" t="str">
        <f t="shared" si="23"/>
        <v>R 3 - D 692 - 487 - 4141</v>
      </c>
      <c r="B1517" s="23" t="s">
        <v>2347</v>
      </c>
      <c r="C1517" t="s">
        <v>1079</v>
      </c>
      <c r="D1517" t="s">
        <v>1077</v>
      </c>
      <c r="E1517" t="s">
        <v>1078</v>
      </c>
      <c r="F1517" t="s">
        <v>134</v>
      </c>
      <c r="G1517" t="s">
        <v>134</v>
      </c>
      <c r="H1517" t="s">
        <v>7560</v>
      </c>
      <c r="I1517" t="s">
        <v>20</v>
      </c>
      <c r="J1517" t="s">
        <v>2349</v>
      </c>
      <c r="K1517" t="s">
        <v>21</v>
      </c>
      <c r="M1517" t="s">
        <v>7561</v>
      </c>
      <c r="N1517" t="s">
        <v>22</v>
      </c>
      <c r="O1517" t="s">
        <v>23</v>
      </c>
      <c r="P1517" t="s">
        <v>26</v>
      </c>
      <c r="Q1517" t="s">
        <v>2348</v>
      </c>
      <c r="R1517" s="13">
        <v>20</v>
      </c>
      <c r="S1517" s="13">
        <v>1</v>
      </c>
      <c r="T1517" s="21">
        <v>1</v>
      </c>
      <c r="V1517" t="s">
        <v>2154</v>
      </c>
      <c r="W1517" t="s">
        <v>17598</v>
      </c>
      <c r="X1517" s="20" t="str">
        <f>+IF(V1517="","-",CONCATENATE(V1517,"_",W1517))</f>
        <v>FINES_R03</v>
      </c>
      <c r="Y1517" s="59">
        <v>0.88496792316436768</v>
      </c>
      <c r="Z1517" t="s">
        <v>134</v>
      </c>
      <c r="AA1517" t="s">
        <v>2393</v>
      </c>
      <c r="AB1517" t="str">
        <f>+IF(W1517="","-",IF(W1517="UNICO","CENSO","MUESTRA"))</f>
        <v>MUESTRA</v>
      </c>
      <c r="AC1517" t="s">
        <v>2397</v>
      </c>
      <c r="AD1517" t="s">
        <v>7562</v>
      </c>
      <c r="AF1517">
        <f>+COUNTIF(Piloto!C:C,MARCO!A1517)</f>
        <v>0</v>
      </c>
    </row>
    <row r="1518" spans="1:32" x14ac:dyDescent="0.25">
      <c r="A1518" s="5" t="str">
        <f t="shared" si="23"/>
        <v>R 3 - D 691 - 456 - 2313</v>
      </c>
      <c r="B1518" s="23" t="s">
        <v>2347</v>
      </c>
      <c r="C1518" t="s">
        <v>1079</v>
      </c>
      <c r="D1518" t="s">
        <v>1077</v>
      </c>
      <c r="E1518" t="s">
        <v>1078</v>
      </c>
      <c r="F1518" t="s">
        <v>134</v>
      </c>
      <c r="G1518" t="s">
        <v>134</v>
      </c>
      <c r="H1518" t="s">
        <v>7151</v>
      </c>
      <c r="I1518" t="s">
        <v>20</v>
      </c>
      <c r="J1518" t="s">
        <v>2349</v>
      </c>
      <c r="K1518" t="s">
        <v>21</v>
      </c>
      <c r="M1518" t="s">
        <v>7152</v>
      </c>
      <c r="N1518" t="s">
        <v>22</v>
      </c>
      <c r="O1518" t="s">
        <v>23</v>
      </c>
      <c r="P1518" t="s">
        <v>26</v>
      </c>
      <c r="Q1518" t="s">
        <v>2348</v>
      </c>
      <c r="R1518" s="13">
        <v>46</v>
      </c>
      <c r="S1518" s="13">
        <v>2</v>
      </c>
      <c r="T1518" s="21">
        <v>1</v>
      </c>
      <c r="V1518" t="s">
        <v>2154</v>
      </c>
      <c r="W1518" t="s">
        <v>17598</v>
      </c>
      <c r="X1518" s="20" t="str">
        <f>+IF(V1518="","-",CONCATENATE(V1518,"_",W1518))</f>
        <v>FINES_R03</v>
      </c>
      <c r="Y1518" s="59">
        <v>0.88859403133392334</v>
      </c>
      <c r="Z1518" t="s">
        <v>134</v>
      </c>
      <c r="AA1518" t="s">
        <v>2393</v>
      </c>
      <c r="AB1518" t="str">
        <f>+IF(W1518="","-",IF(W1518="UNICO","CENSO","MUESTRA"))</f>
        <v>MUESTRA</v>
      </c>
      <c r="AC1518" t="s">
        <v>2397</v>
      </c>
      <c r="AD1518" t="s">
        <v>7153</v>
      </c>
      <c r="AF1518">
        <f>+COUNTIF(Piloto!C:C,MARCO!A1518)</f>
        <v>0</v>
      </c>
    </row>
    <row r="1519" spans="1:32" x14ac:dyDescent="0.25">
      <c r="A1519" s="5" t="str">
        <f t="shared" si="23"/>
        <v>R 3 - D 692 - 497 - 1550</v>
      </c>
      <c r="B1519" s="23" t="s">
        <v>2347</v>
      </c>
      <c r="C1519" t="s">
        <v>1079</v>
      </c>
      <c r="D1519" t="s">
        <v>1077</v>
      </c>
      <c r="E1519" t="s">
        <v>1078</v>
      </c>
      <c r="F1519" t="s">
        <v>134</v>
      </c>
      <c r="G1519" t="s">
        <v>134</v>
      </c>
      <c r="H1519" t="s">
        <v>7389</v>
      </c>
      <c r="I1519" t="s">
        <v>20</v>
      </c>
      <c r="J1519" t="s">
        <v>2349</v>
      </c>
      <c r="K1519" t="s">
        <v>21</v>
      </c>
      <c r="M1519" t="s">
        <v>7319</v>
      </c>
      <c r="N1519" t="s">
        <v>22</v>
      </c>
      <c r="O1519" t="s">
        <v>23</v>
      </c>
      <c r="P1519" t="s">
        <v>26</v>
      </c>
      <c r="Q1519" t="s">
        <v>2348</v>
      </c>
      <c r="R1519" s="13">
        <v>15</v>
      </c>
      <c r="S1519" s="13">
        <v>1</v>
      </c>
      <c r="T1519" s="21">
        <v>1</v>
      </c>
      <c r="V1519" t="s">
        <v>2154</v>
      </c>
      <c r="W1519" t="s">
        <v>17598</v>
      </c>
      <c r="X1519" s="20" t="str">
        <f>+IF(V1519="","-",CONCATENATE(V1519,"_",W1519))</f>
        <v>FINES_R03</v>
      </c>
      <c r="Y1519" s="59">
        <v>0.89233434200286865</v>
      </c>
      <c r="Z1519" t="s">
        <v>134</v>
      </c>
      <c r="AA1519" t="s">
        <v>2393</v>
      </c>
      <c r="AB1519" t="str">
        <f>+IF(W1519="","-",IF(W1519="UNICO","CENSO","MUESTRA"))</f>
        <v>MUESTRA</v>
      </c>
      <c r="AC1519" t="s">
        <v>2397</v>
      </c>
      <c r="AD1519" t="s">
        <v>7320</v>
      </c>
      <c r="AF1519">
        <f>+COUNTIF(Piloto!C:C,MARCO!A1519)</f>
        <v>0</v>
      </c>
    </row>
    <row r="1520" spans="1:32" x14ac:dyDescent="0.25">
      <c r="A1520" s="5" t="str">
        <f t="shared" si="23"/>
        <v>R 3 - D 692 - 487 - 1756</v>
      </c>
      <c r="B1520" s="23" t="s">
        <v>2347</v>
      </c>
      <c r="C1520" t="s">
        <v>1079</v>
      </c>
      <c r="D1520" t="s">
        <v>1077</v>
      </c>
      <c r="E1520" t="s">
        <v>1078</v>
      </c>
      <c r="F1520" t="s">
        <v>134</v>
      </c>
      <c r="G1520" t="s">
        <v>134</v>
      </c>
      <c r="H1520" t="s">
        <v>7249</v>
      </c>
      <c r="I1520" t="s">
        <v>20</v>
      </c>
      <c r="J1520" t="s">
        <v>2349</v>
      </c>
      <c r="K1520" t="s">
        <v>21</v>
      </c>
      <c r="M1520" t="s">
        <v>7250</v>
      </c>
      <c r="N1520" t="s">
        <v>22</v>
      </c>
      <c r="O1520" t="s">
        <v>23</v>
      </c>
      <c r="P1520" t="s">
        <v>26</v>
      </c>
      <c r="Q1520" t="s">
        <v>2348</v>
      </c>
      <c r="R1520" s="13">
        <v>60</v>
      </c>
      <c r="S1520" s="13">
        <v>2</v>
      </c>
      <c r="T1520" s="21">
        <v>1</v>
      </c>
      <c r="V1520" t="s">
        <v>2154</v>
      </c>
      <c r="W1520" t="s">
        <v>17598</v>
      </c>
      <c r="X1520" s="20" t="str">
        <f>+IF(V1520="","-",CONCATENATE(V1520,"_",W1520))</f>
        <v>FINES_R03</v>
      </c>
      <c r="Y1520" s="59">
        <v>0.8945547342300415</v>
      </c>
      <c r="Z1520" t="s">
        <v>134</v>
      </c>
      <c r="AA1520" t="s">
        <v>2393</v>
      </c>
      <c r="AB1520" t="str">
        <f>+IF(W1520="","-",IF(W1520="UNICO","CENSO","MUESTRA"))</f>
        <v>MUESTRA</v>
      </c>
      <c r="AC1520" t="s">
        <v>2398</v>
      </c>
      <c r="AD1520" t="s">
        <v>7251</v>
      </c>
      <c r="AF1520">
        <f>+COUNTIF(Piloto!C:C,MARCO!A1520)</f>
        <v>0</v>
      </c>
    </row>
    <row r="1521" spans="1:32" x14ac:dyDescent="0.25">
      <c r="A1521" s="5" t="str">
        <f t="shared" si="23"/>
        <v>R 3 - D 692 - 487 - 0294</v>
      </c>
      <c r="B1521" s="23" t="s">
        <v>2347</v>
      </c>
      <c r="C1521" t="s">
        <v>1079</v>
      </c>
      <c r="D1521" t="s">
        <v>1077</v>
      </c>
      <c r="E1521" t="s">
        <v>1078</v>
      </c>
      <c r="F1521" t="s">
        <v>134</v>
      </c>
      <c r="G1521" t="s">
        <v>134</v>
      </c>
      <c r="H1521" t="s">
        <v>7329</v>
      </c>
      <c r="I1521" t="s">
        <v>20</v>
      </c>
      <c r="J1521" t="s">
        <v>2349</v>
      </c>
      <c r="K1521" t="s">
        <v>21</v>
      </c>
      <c r="M1521" t="s">
        <v>7330</v>
      </c>
      <c r="N1521" t="s">
        <v>22</v>
      </c>
      <c r="O1521" t="s">
        <v>23</v>
      </c>
      <c r="P1521" t="s">
        <v>26</v>
      </c>
      <c r="Q1521" t="s">
        <v>2348</v>
      </c>
      <c r="R1521" s="13">
        <v>60</v>
      </c>
      <c r="S1521" s="13">
        <v>2</v>
      </c>
      <c r="T1521" s="21">
        <v>1</v>
      </c>
      <c r="V1521" t="s">
        <v>2154</v>
      </c>
      <c r="W1521" t="s">
        <v>17598</v>
      </c>
      <c r="X1521" s="20" t="str">
        <f>+IF(V1521="","-",CONCATENATE(V1521,"_",W1521))</f>
        <v>FINES_R03</v>
      </c>
      <c r="Y1521" s="59">
        <v>0.90266716480255127</v>
      </c>
      <c r="Z1521" t="s">
        <v>134</v>
      </c>
      <c r="AA1521" t="s">
        <v>2393</v>
      </c>
      <c r="AB1521" t="str">
        <f>+IF(W1521="","-",IF(W1521="UNICO","CENSO","MUESTRA"))</f>
        <v>MUESTRA</v>
      </c>
      <c r="AC1521" t="s">
        <v>2398</v>
      </c>
      <c r="AD1521" t="s">
        <v>7331</v>
      </c>
      <c r="AF1521">
        <f>+COUNTIF(Piloto!C:C,MARCO!A1521)</f>
        <v>0</v>
      </c>
    </row>
    <row r="1522" spans="1:32" x14ac:dyDescent="0.25">
      <c r="A1522" s="5" t="str">
        <f t="shared" si="23"/>
        <v>R 3 - D 691 - 460 - 3514</v>
      </c>
      <c r="B1522" s="23" t="s">
        <v>2347</v>
      </c>
      <c r="C1522" t="s">
        <v>1079</v>
      </c>
      <c r="D1522" t="s">
        <v>1077</v>
      </c>
      <c r="E1522" t="s">
        <v>1078</v>
      </c>
      <c r="F1522" t="s">
        <v>134</v>
      </c>
      <c r="G1522" t="s">
        <v>134</v>
      </c>
      <c r="H1522" t="s">
        <v>6828</v>
      </c>
      <c r="I1522" t="s">
        <v>20</v>
      </c>
      <c r="J1522" t="s">
        <v>2349</v>
      </c>
      <c r="K1522" t="s">
        <v>21</v>
      </c>
      <c r="M1522" t="s">
        <v>6829</v>
      </c>
      <c r="N1522" t="s">
        <v>22</v>
      </c>
      <c r="O1522" t="s">
        <v>23</v>
      </c>
      <c r="P1522" t="s">
        <v>26</v>
      </c>
      <c r="Q1522" t="s">
        <v>2348</v>
      </c>
      <c r="R1522" s="13">
        <v>38</v>
      </c>
      <c r="S1522" s="13">
        <v>1</v>
      </c>
      <c r="T1522" s="21">
        <v>1</v>
      </c>
      <c r="V1522" t="s">
        <v>2154</v>
      </c>
      <c r="W1522" t="s">
        <v>17598</v>
      </c>
      <c r="X1522" s="20" t="str">
        <f>+IF(V1522="","-",CONCATENATE(V1522,"_",W1522))</f>
        <v>FINES_R03</v>
      </c>
      <c r="Y1522" s="59">
        <v>0.90918439626693726</v>
      </c>
      <c r="Z1522" t="s">
        <v>134</v>
      </c>
      <c r="AA1522" t="s">
        <v>2393</v>
      </c>
      <c r="AB1522" t="str">
        <f>+IF(W1522="","-",IF(W1522="UNICO","CENSO","MUESTRA"))</f>
        <v>MUESTRA</v>
      </c>
      <c r="AC1522" t="s">
        <v>2397</v>
      </c>
      <c r="AD1522" t="s">
        <v>6830</v>
      </c>
      <c r="AF1522">
        <f>+COUNTIF(Piloto!C:C,MARCO!A1522)</f>
        <v>0</v>
      </c>
    </row>
    <row r="1523" spans="1:32" x14ac:dyDescent="0.25">
      <c r="A1523" s="5" t="str">
        <f t="shared" si="23"/>
        <v>R 3 - D 690 - 488 - 0261</v>
      </c>
      <c r="B1523" s="23" t="s">
        <v>2347</v>
      </c>
      <c r="C1523" t="s">
        <v>1079</v>
      </c>
      <c r="D1523" t="s">
        <v>1077</v>
      </c>
      <c r="E1523" t="s">
        <v>1078</v>
      </c>
      <c r="F1523" t="s">
        <v>134</v>
      </c>
      <c r="G1523" t="s">
        <v>134</v>
      </c>
      <c r="H1523" t="s">
        <v>6499</v>
      </c>
      <c r="I1523" t="s">
        <v>20</v>
      </c>
      <c r="J1523" t="s">
        <v>2349</v>
      </c>
      <c r="K1523" t="s">
        <v>21</v>
      </c>
      <c r="M1523" t="s">
        <v>6500</v>
      </c>
      <c r="N1523" t="s">
        <v>22</v>
      </c>
      <c r="O1523" t="s">
        <v>23</v>
      </c>
      <c r="P1523" t="s">
        <v>26</v>
      </c>
      <c r="Q1523" t="s">
        <v>2348</v>
      </c>
      <c r="R1523" s="13">
        <v>165</v>
      </c>
      <c r="S1523" s="13">
        <v>8</v>
      </c>
      <c r="T1523" s="21">
        <v>1</v>
      </c>
      <c r="V1523" t="s">
        <v>2154</v>
      </c>
      <c r="W1523" t="s">
        <v>17598</v>
      </c>
      <c r="X1523" s="20" t="str">
        <f>+IF(V1523="","-",CONCATENATE(V1523,"_",W1523))</f>
        <v>FINES_R03</v>
      </c>
      <c r="Y1523" s="59">
        <v>0.9130980372428894</v>
      </c>
      <c r="Z1523" t="s">
        <v>134</v>
      </c>
      <c r="AA1523" t="s">
        <v>2393</v>
      </c>
      <c r="AB1523" t="str">
        <f>+IF(W1523="","-",IF(W1523="UNICO","CENSO","MUESTRA"))</f>
        <v>MUESTRA</v>
      </c>
      <c r="AC1523" t="s">
        <v>2397</v>
      </c>
      <c r="AD1523" t="s">
        <v>6501</v>
      </c>
      <c r="AF1523">
        <f>+COUNTIF(Piloto!C:C,MARCO!A1523)</f>
        <v>0</v>
      </c>
    </row>
    <row r="1524" spans="1:32" x14ac:dyDescent="0.25">
      <c r="A1524" s="5" t="str">
        <f t="shared" si="23"/>
        <v>R 3 - D 691 - 477 - 1204</v>
      </c>
      <c r="B1524" s="23" t="s">
        <v>2347</v>
      </c>
      <c r="C1524" t="s">
        <v>1079</v>
      </c>
      <c r="D1524" t="s">
        <v>1077</v>
      </c>
      <c r="E1524" t="s">
        <v>1078</v>
      </c>
      <c r="F1524" t="s">
        <v>134</v>
      </c>
      <c r="G1524" t="s">
        <v>134</v>
      </c>
      <c r="H1524" t="s">
        <v>6820</v>
      </c>
      <c r="I1524" t="s">
        <v>20</v>
      </c>
      <c r="J1524" t="s">
        <v>2349</v>
      </c>
      <c r="K1524" t="s">
        <v>21</v>
      </c>
      <c r="M1524" t="s">
        <v>6821</v>
      </c>
      <c r="N1524" t="s">
        <v>22</v>
      </c>
      <c r="O1524" t="s">
        <v>23</v>
      </c>
      <c r="P1524" t="s">
        <v>26</v>
      </c>
      <c r="Q1524" t="s">
        <v>2348</v>
      </c>
      <c r="R1524" s="13">
        <v>49</v>
      </c>
      <c r="S1524" s="13">
        <v>1</v>
      </c>
      <c r="T1524" s="21">
        <v>1</v>
      </c>
      <c r="V1524" t="s">
        <v>2154</v>
      </c>
      <c r="W1524" t="s">
        <v>17598</v>
      </c>
      <c r="X1524" s="20" t="str">
        <f>+IF(V1524="","-",CONCATENATE(V1524,"_",W1524))</f>
        <v>FINES_R03</v>
      </c>
      <c r="Y1524" s="59">
        <v>0.91985535621643066</v>
      </c>
      <c r="Z1524" t="s">
        <v>134</v>
      </c>
      <c r="AA1524" t="s">
        <v>2393</v>
      </c>
      <c r="AB1524" t="str">
        <f>+IF(W1524="","-",IF(W1524="UNICO","CENSO","MUESTRA"))</f>
        <v>MUESTRA</v>
      </c>
      <c r="AC1524" t="s">
        <v>2397</v>
      </c>
      <c r="AD1524" t="s">
        <v>6822</v>
      </c>
      <c r="AF1524">
        <f>+COUNTIF(Piloto!C:C,MARCO!A1524)</f>
        <v>0</v>
      </c>
    </row>
    <row r="1525" spans="1:32" x14ac:dyDescent="0.25">
      <c r="A1525" s="5" t="str">
        <f t="shared" si="23"/>
        <v>R 3 - D 692 - 469 - 4618</v>
      </c>
      <c r="B1525" s="23" t="s">
        <v>2347</v>
      </c>
      <c r="C1525" t="s">
        <v>1079</v>
      </c>
      <c r="D1525" t="s">
        <v>1077</v>
      </c>
      <c r="E1525" t="s">
        <v>1078</v>
      </c>
      <c r="F1525" t="s">
        <v>134</v>
      </c>
      <c r="G1525" t="s">
        <v>134</v>
      </c>
      <c r="H1525" t="s">
        <v>12218</v>
      </c>
      <c r="I1525" t="s">
        <v>20</v>
      </c>
      <c r="J1525" t="s">
        <v>2349</v>
      </c>
      <c r="K1525" t="s">
        <v>21</v>
      </c>
      <c r="M1525" t="s">
        <v>12219</v>
      </c>
      <c r="N1525" t="s">
        <v>22</v>
      </c>
      <c r="O1525" t="s">
        <v>23</v>
      </c>
      <c r="P1525" t="s">
        <v>26</v>
      </c>
      <c r="Q1525" t="s">
        <v>2348</v>
      </c>
      <c r="R1525" s="13">
        <v>18</v>
      </c>
      <c r="S1525" s="13">
        <v>1</v>
      </c>
      <c r="T1525" s="21">
        <v>1</v>
      </c>
      <c r="V1525" t="s">
        <v>2154</v>
      </c>
      <c r="W1525" t="s">
        <v>17598</v>
      </c>
      <c r="X1525" s="20" t="str">
        <f>+IF(V1525="","-",CONCATENATE(V1525,"_",W1525))</f>
        <v>FINES_R03</v>
      </c>
      <c r="Y1525" s="59">
        <v>0.92434614896774292</v>
      </c>
      <c r="Z1525" t="s">
        <v>134</v>
      </c>
      <c r="AA1525" t="s">
        <v>2393</v>
      </c>
      <c r="AB1525" t="str">
        <f>+IF(W1525="","-",IF(W1525="UNICO","CENSO","MUESTRA"))</f>
        <v>MUESTRA</v>
      </c>
      <c r="AC1525" t="s">
        <v>2397</v>
      </c>
      <c r="AD1525" t="s">
        <v>12220</v>
      </c>
      <c r="AF1525">
        <f>+COUNTIF(Piloto!C:C,MARCO!A1525)</f>
        <v>0</v>
      </c>
    </row>
    <row r="1526" spans="1:32" x14ac:dyDescent="0.25">
      <c r="A1526" s="5" t="str">
        <f t="shared" si="23"/>
        <v>R 3 - D 692 - 481 - 0214</v>
      </c>
      <c r="B1526" s="23" t="s">
        <v>2347</v>
      </c>
      <c r="C1526" t="s">
        <v>1079</v>
      </c>
      <c r="D1526" t="s">
        <v>1077</v>
      </c>
      <c r="E1526" t="s">
        <v>1078</v>
      </c>
      <c r="F1526" t="s">
        <v>134</v>
      </c>
      <c r="G1526" t="s">
        <v>134</v>
      </c>
      <c r="H1526" t="s">
        <v>7183</v>
      </c>
      <c r="I1526" t="s">
        <v>20</v>
      </c>
      <c r="J1526" t="s">
        <v>2349</v>
      </c>
      <c r="K1526" t="s">
        <v>21</v>
      </c>
      <c r="M1526" t="s">
        <v>7184</v>
      </c>
      <c r="N1526" t="s">
        <v>22</v>
      </c>
      <c r="O1526" t="s">
        <v>23</v>
      </c>
      <c r="P1526" t="s">
        <v>26</v>
      </c>
      <c r="Q1526" t="s">
        <v>2348</v>
      </c>
      <c r="R1526" s="13">
        <v>47</v>
      </c>
      <c r="S1526" s="13">
        <v>2</v>
      </c>
      <c r="T1526" s="21">
        <v>1</v>
      </c>
      <c r="V1526" t="s">
        <v>2154</v>
      </c>
      <c r="W1526" t="s">
        <v>17598</v>
      </c>
      <c r="X1526" s="20" t="str">
        <f>+IF(V1526="","-",CONCATENATE(V1526,"_",W1526))</f>
        <v>FINES_R03</v>
      </c>
      <c r="Y1526" s="59">
        <v>0.9254220724105835</v>
      </c>
      <c r="Z1526" t="s">
        <v>134</v>
      </c>
      <c r="AA1526" t="s">
        <v>2393</v>
      </c>
      <c r="AB1526" t="str">
        <f>+IF(W1526="","-",IF(W1526="UNICO","CENSO","MUESTRA"))</f>
        <v>MUESTRA</v>
      </c>
      <c r="AC1526" t="s">
        <v>2398</v>
      </c>
      <c r="AD1526" t="s">
        <v>7185</v>
      </c>
      <c r="AF1526">
        <f>+COUNTIF(Piloto!C:C,MARCO!A1526)</f>
        <v>0</v>
      </c>
    </row>
    <row r="1527" spans="1:32" x14ac:dyDescent="0.25">
      <c r="A1527" s="5" t="str">
        <f t="shared" si="23"/>
        <v>R 3 - D 690 - 492 - 3602</v>
      </c>
      <c r="B1527" s="23" t="s">
        <v>2347</v>
      </c>
      <c r="C1527" t="s">
        <v>1079</v>
      </c>
      <c r="D1527" t="s">
        <v>1077</v>
      </c>
      <c r="E1527" t="s">
        <v>1078</v>
      </c>
      <c r="F1527" t="s">
        <v>134</v>
      </c>
      <c r="G1527" t="s">
        <v>134</v>
      </c>
      <c r="H1527" t="s">
        <v>6532</v>
      </c>
      <c r="I1527" t="s">
        <v>20</v>
      </c>
      <c r="J1527" t="s">
        <v>2349</v>
      </c>
      <c r="K1527" t="s">
        <v>21</v>
      </c>
      <c r="M1527" t="s">
        <v>6533</v>
      </c>
      <c r="N1527" t="s">
        <v>22</v>
      </c>
      <c r="O1527" t="s">
        <v>23</v>
      </c>
      <c r="P1527" t="s">
        <v>26</v>
      </c>
      <c r="Q1527" t="s">
        <v>2348</v>
      </c>
      <c r="R1527" s="13">
        <v>64</v>
      </c>
      <c r="S1527" s="13">
        <v>2</v>
      </c>
      <c r="T1527" s="21">
        <v>1</v>
      </c>
      <c r="V1527" t="s">
        <v>2154</v>
      </c>
      <c r="W1527" t="s">
        <v>17598</v>
      </c>
      <c r="X1527" s="20" t="str">
        <f>+IF(V1527="","-",CONCATENATE(V1527,"_",W1527))</f>
        <v>FINES_R03</v>
      </c>
      <c r="Y1527" s="59">
        <v>0.93507182598114014</v>
      </c>
      <c r="Z1527" t="s">
        <v>134</v>
      </c>
      <c r="AA1527" t="s">
        <v>2393</v>
      </c>
      <c r="AB1527" t="str">
        <f>+IF(W1527="","-",IF(W1527="UNICO","CENSO","MUESTRA"))</f>
        <v>MUESTRA</v>
      </c>
      <c r="AC1527" t="s">
        <v>2397</v>
      </c>
      <c r="AD1527" t="s">
        <v>6534</v>
      </c>
      <c r="AF1527">
        <f>+COUNTIF(Piloto!C:C,MARCO!A1527)</f>
        <v>0</v>
      </c>
    </row>
    <row r="1528" spans="1:32" x14ac:dyDescent="0.25">
      <c r="A1528" s="5" t="str">
        <f t="shared" si="23"/>
        <v>R 3 - D 692 - 487 - 1464</v>
      </c>
      <c r="B1528" s="23" t="s">
        <v>2347</v>
      </c>
      <c r="C1528" t="s">
        <v>1079</v>
      </c>
      <c r="D1528" t="s">
        <v>1077</v>
      </c>
      <c r="E1528" t="s">
        <v>1078</v>
      </c>
      <c r="F1528" t="s">
        <v>134</v>
      </c>
      <c r="G1528" t="s">
        <v>134</v>
      </c>
      <c r="H1528" t="s">
        <v>7163</v>
      </c>
      <c r="I1528" t="s">
        <v>20</v>
      </c>
      <c r="J1528" t="s">
        <v>2349</v>
      </c>
      <c r="K1528" t="s">
        <v>21</v>
      </c>
      <c r="M1528" t="s">
        <v>7164</v>
      </c>
      <c r="N1528" t="s">
        <v>22</v>
      </c>
      <c r="O1528" t="s">
        <v>23</v>
      </c>
      <c r="P1528" t="s">
        <v>26</v>
      </c>
      <c r="Q1528" t="s">
        <v>2348</v>
      </c>
      <c r="R1528" s="13">
        <v>17</v>
      </c>
      <c r="S1528" s="13">
        <v>1</v>
      </c>
      <c r="T1528" s="21">
        <v>1</v>
      </c>
      <c r="V1528" t="s">
        <v>2154</v>
      </c>
      <c r="W1528" t="s">
        <v>17598</v>
      </c>
      <c r="X1528" s="20" t="str">
        <f>+IF(V1528="","-",CONCATENATE(V1528,"_",W1528))</f>
        <v>FINES_R03</v>
      </c>
      <c r="Y1528" s="59">
        <v>0.9351925253868103</v>
      </c>
      <c r="Z1528" t="s">
        <v>134</v>
      </c>
      <c r="AA1528" t="s">
        <v>2393</v>
      </c>
      <c r="AB1528" t="str">
        <f>+IF(W1528="","-",IF(W1528="UNICO","CENSO","MUESTRA"))</f>
        <v>MUESTRA</v>
      </c>
      <c r="AC1528" t="s">
        <v>2398</v>
      </c>
      <c r="AD1528" t="s">
        <v>7165</v>
      </c>
      <c r="AF1528">
        <f>+COUNTIF(Piloto!C:C,MARCO!A1528)</f>
        <v>0</v>
      </c>
    </row>
    <row r="1529" spans="1:32" x14ac:dyDescent="0.25">
      <c r="A1529" s="5" t="str">
        <f t="shared" si="23"/>
        <v>R 3 - D 692 - 453 - 1464</v>
      </c>
      <c r="B1529" s="23" t="s">
        <v>2347</v>
      </c>
      <c r="C1529" t="s">
        <v>1079</v>
      </c>
      <c r="D1529" t="s">
        <v>1077</v>
      </c>
      <c r="E1529" t="s">
        <v>1078</v>
      </c>
      <c r="F1529" t="s">
        <v>134</v>
      </c>
      <c r="G1529" t="s">
        <v>134</v>
      </c>
      <c r="H1529" t="s">
        <v>7469</v>
      </c>
      <c r="I1529" t="s">
        <v>20</v>
      </c>
      <c r="J1529" t="s">
        <v>2349</v>
      </c>
      <c r="K1529" t="s">
        <v>21</v>
      </c>
      <c r="M1529" t="s">
        <v>7164</v>
      </c>
      <c r="N1529" t="s">
        <v>22</v>
      </c>
      <c r="O1529" t="s">
        <v>23</v>
      </c>
      <c r="P1529" t="s">
        <v>26</v>
      </c>
      <c r="Q1529" t="s">
        <v>2348</v>
      </c>
      <c r="R1529" s="13">
        <v>19</v>
      </c>
      <c r="S1529" s="13">
        <v>1</v>
      </c>
      <c r="T1529" s="21">
        <v>1</v>
      </c>
      <c r="V1529" t="s">
        <v>2154</v>
      </c>
      <c r="W1529" t="s">
        <v>17598</v>
      </c>
      <c r="X1529" s="20" t="str">
        <f>+IF(V1529="","-",CONCATENATE(V1529,"_",W1529))</f>
        <v>FINES_R03</v>
      </c>
      <c r="Y1529" s="59">
        <v>0.9351925253868103</v>
      </c>
      <c r="Z1529" t="s">
        <v>134</v>
      </c>
      <c r="AA1529" t="s">
        <v>2393</v>
      </c>
      <c r="AB1529" t="str">
        <f>+IF(W1529="","-",IF(W1529="UNICO","CENSO","MUESTRA"))</f>
        <v>MUESTRA</v>
      </c>
      <c r="AC1529" t="s">
        <v>2398</v>
      </c>
      <c r="AD1529" t="s">
        <v>7165</v>
      </c>
      <c r="AF1529">
        <f>+COUNTIF(Piloto!C:C,MARCO!A1529)</f>
        <v>0</v>
      </c>
    </row>
    <row r="1530" spans="1:32" x14ac:dyDescent="0.25">
      <c r="A1530" s="5" t="str">
        <f t="shared" si="23"/>
        <v>R 3 - D 692 - 459 - 4662</v>
      </c>
      <c r="B1530" s="23" t="s">
        <v>2347</v>
      </c>
      <c r="C1530" t="s">
        <v>1079</v>
      </c>
      <c r="D1530" t="s">
        <v>1077</v>
      </c>
      <c r="E1530" t="s">
        <v>1078</v>
      </c>
      <c r="F1530" t="s">
        <v>134</v>
      </c>
      <c r="G1530" t="s">
        <v>134</v>
      </c>
      <c r="H1530" t="s">
        <v>12230</v>
      </c>
      <c r="I1530" t="s">
        <v>20</v>
      </c>
      <c r="J1530" t="s">
        <v>2349</v>
      </c>
      <c r="K1530" t="s">
        <v>21</v>
      </c>
      <c r="M1530" t="s">
        <v>12231</v>
      </c>
      <c r="N1530" t="s">
        <v>22</v>
      </c>
      <c r="O1530" t="s">
        <v>23</v>
      </c>
      <c r="P1530" t="s">
        <v>26</v>
      </c>
      <c r="Q1530" t="s">
        <v>2348</v>
      </c>
      <c r="R1530" s="13">
        <v>22</v>
      </c>
      <c r="S1530" s="13">
        <v>1</v>
      </c>
      <c r="T1530" s="21">
        <v>1</v>
      </c>
      <c r="V1530" t="s">
        <v>2154</v>
      </c>
      <c r="W1530" t="s">
        <v>17598</v>
      </c>
      <c r="X1530" s="20" t="str">
        <f>+IF(V1530="","-",CONCATENATE(V1530,"_",W1530))</f>
        <v>FINES_R03</v>
      </c>
      <c r="Y1530" s="59">
        <v>0.93708312511444092</v>
      </c>
      <c r="Z1530" t="s">
        <v>134</v>
      </c>
      <c r="AA1530" t="s">
        <v>2393</v>
      </c>
      <c r="AB1530" t="str">
        <f>+IF(W1530="","-",IF(W1530="UNICO","CENSO","MUESTRA"))</f>
        <v>MUESTRA</v>
      </c>
      <c r="AC1530" t="s">
        <v>2397</v>
      </c>
      <c r="AD1530" t="s">
        <v>12232</v>
      </c>
      <c r="AF1530">
        <f>+COUNTIF(Piloto!C:C,MARCO!A1530)</f>
        <v>0</v>
      </c>
    </row>
    <row r="1531" spans="1:32" x14ac:dyDescent="0.25">
      <c r="A1531" s="5" t="str">
        <f t="shared" si="23"/>
        <v>R 3 - D 692 - 493 - 4211</v>
      </c>
      <c r="B1531" s="23" t="s">
        <v>2347</v>
      </c>
      <c r="C1531" t="s">
        <v>1079</v>
      </c>
      <c r="D1531" t="s">
        <v>1077</v>
      </c>
      <c r="E1531" t="s">
        <v>1078</v>
      </c>
      <c r="F1531" t="s">
        <v>134</v>
      </c>
      <c r="G1531" t="s">
        <v>134</v>
      </c>
      <c r="H1531" t="s">
        <v>7583</v>
      </c>
      <c r="I1531" t="s">
        <v>20</v>
      </c>
      <c r="J1531" t="s">
        <v>2349</v>
      </c>
      <c r="K1531" t="s">
        <v>21</v>
      </c>
      <c r="M1531" t="s">
        <v>7584</v>
      </c>
      <c r="N1531" t="s">
        <v>22</v>
      </c>
      <c r="O1531" t="s">
        <v>23</v>
      </c>
      <c r="P1531" t="s">
        <v>26</v>
      </c>
      <c r="Q1531" t="s">
        <v>2348</v>
      </c>
      <c r="R1531" s="13">
        <v>27</v>
      </c>
      <c r="S1531" s="13">
        <v>1</v>
      </c>
      <c r="T1531" s="21">
        <v>1</v>
      </c>
      <c r="V1531" t="s">
        <v>2154</v>
      </c>
      <c r="W1531" t="s">
        <v>17598</v>
      </c>
      <c r="X1531" s="20" t="str">
        <f>+IF(V1531="","-",CONCATENATE(V1531,"_",W1531))</f>
        <v>FINES_R03</v>
      </c>
      <c r="Y1531" s="59">
        <v>0.9378395676612854</v>
      </c>
      <c r="Z1531" t="s">
        <v>134</v>
      </c>
      <c r="AA1531" t="s">
        <v>2393</v>
      </c>
      <c r="AB1531" t="str">
        <f>+IF(W1531="","-",IF(W1531="UNICO","CENSO","MUESTRA"))</f>
        <v>MUESTRA</v>
      </c>
      <c r="AC1531" t="s">
        <v>2397</v>
      </c>
      <c r="AD1531" t="s">
        <v>7585</v>
      </c>
      <c r="AF1531">
        <f>+COUNTIF(Piloto!C:C,MARCO!A1531)</f>
        <v>0</v>
      </c>
    </row>
    <row r="1532" spans="1:32" x14ac:dyDescent="0.25">
      <c r="A1532" s="5" t="str">
        <f t="shared" si="23"/>
        <v>R 3 - D 692 - 469 - 3909</v>
      </c>
      <c r="B1532" s="23" t="s">
        <v>2347</v>
      </c>
      <c r="C1532" t="s">
        <v>1079</v>
      </c>
      <c r="D1532" t="s">
        <v>1077</v>
      </c>
      <c r="E1532" t="s">
        <v>1078</v>
      </c>
      <c r="F1532" t="s">
        <v>134</v>
      </c>
      <c r="G1532" t="s">
        <v>134</v>
      </c>
      <c r="H1532" t="s">
        <v>7456</v>
      </c>
      <c r="I1532" t="s">
        <v>20</v>
      </c>
      <c r="J1532" t="s">
        <v>2349</v>
      </c>
      <c r="K1532" t="s">
        <v>21</v>
      </c>
      <c r="M1532" t="s">
        <v>7457</v>
      </c>
      <c r="N1532" t="s">
        <v>22</v>
      </c>
      <c r="O1532" t="s">
        <v>23</v>
      </c>
      <c r="P1532" t="s">
        <v>26</v>
      </c>
      <c r="Q1532" t="s">
        <v>2348</v>
      </c>
      <c r="R1532" s="13">
        <v>28</v>
      </c>
      <c r="S1532" s="13">
        <v>1</v>
      </c>
      <c r="T1532" s="21">
        <v>1</v>
      </c>
      <c r="V1532" t="s">
        <v>2154</v>
      </c>
      <c r="W1532" t="s">
        <v>17598</v>
      </c>
      <c r="X1532" s="20" t="str">
        <f>+IF(V1532="","-",CONCATENATE(V1532,"_",W1532))</f>
        <v>FINES_R03</v>
      </c>
      <c r="Y1532" s="59">
        <v>0.93824207782745361</v>
      </c>
      <c r="Z1532" t="s">
        <v>134</v>
      </c>
      <c r="AA1532" t="s">
        <v>2393</v>
      </c>
      <c r="AB1532" t="str">
        <f>+IF(W1532="","-",IF(W1532="UNICO","CENSO","MUESTRA"))</f>
        <v>MUESTRA</v>
      </c>
      <c r="AC1532" t="s">
        <v>2398</v>
      </c>
      <c r="AD1532" t="s">
        <v>7458</v>
      </c>
      <c r="AF1532">
        <f>+COUNTIF(Piloto!C:C,MARCO!A1532)</f>
        <v>0</v>
      </c>
    </row>
    <row r="1533" spans="1:32" x14ac:dyDescent="0.25">
      <c r="A1533" s="5" t="str">
        <f t="shared" si="23"/>
        <v>R 3 - D 692 - 481 - 3909</v>
      </c>
      <c r="B1533" s="23" t="s">
        <v>2347</v>
      </c>
      <c r="C1533" t="s">
        <v>1079</v>
      </c>
      <c r="D1533" t="s">
        <v>1077</v>
      </c>
      <c r="E1533" t="s">
        <v>1078</v>
      </c>
      <c r="F1533" t="s">
        <v>134</v>
      </c>
      <c r="G1533" t="s">
        <v>134</v>
      </c>
      <c r="H1533" t="s">
        <v>7483</v>
      </c>
      <c r="I1533" t="s">
        <v>20</v>
      </c>
      <c r="J1533" t="s">
        <v>2349</v>
      </c>
      <c r="K1533" t="s">
        <v>21</v>
      </c>
      <c r="M1533" t="s">
        <v>7457</v>
      </c>
      <c r="N1533" t="s">
        <v>22</v>
      </c>
      <c r="O1533" t="s">
        <v>23</v>
      </c>
      <c r="P1533" t="s">
        <v>26</v>
      </c>
      <c r="Q1533" t="s">
        <v>2348</v>
      </c>
      <c r="R1533" s="13">
        <v>27</v>
      </c>
      <c r="S1533" s="13">
        <v>1</v>
      </c>
      <c r="T1533" s="21">
        <v>1</v>
      </c>
      <c r="V1533" t="s">
        <v>2154</v>
      </c>
      <c r="W1533" t="s">
        <v>17598</v>
      </c>
      <c r="X1533" s="20" t="str">
        <f>+IF(V1533="","-",CONCATENATE(V1533,"_",W1533))</f>
        <v>FINES_R03</v>
      </c>
      <c r="Y1533" s="59">
        <v>0.93824207782745361</v>
      </c>
      <c r="Z1533" t="s">
        <v>134</v>
      </c>
      <c r="AA1533" t="s">
        <v>2393</v>
      </c>
      <c r="AB1533" t="str">
        <f>+IF(W1533="","-",IF(W1533="UNICO","CENSO","MUESTRA"))</f>
        <v>MUESTRA</v>
      </c>
      <c r="AC1533" t="s">
        <v>2398</v>
      </c>
      <c r="AD1533" t="s">
        <v>7458</v>
      </c>
      <c r="AF1533">
        <f>+COUNTIF(Piloto!C:C,MARCO!A1533)</f>
        <v>0</v>
      </c>
    </row>
    <row r="1534" spans="1:32" x14ac:dyDescent="0.25">
      <c r="A1534" s="5" t="str">
        <f t="shared" si="23"/>
        <v>R 3 - D 691 - 470 - 2106</v>
      </c>
      <c r="B1534" s="23" t="s">
        <v>2347</v>
      </c>
      <c r="C1534" t="s">
        <v>1079</v>
      </c>
      <c r="D1534" t="s">
        <v>1077</v>
      </c>
      <c r="E1534" t="s">
        <v>1078</v>
      </c>
      <c r="F1534" t="s">
        <v>134</v>
      </c>
      <c r="G1534" t="s">
        <v>134</v>
      </c>
      <c r="H1534" t="s">
        <v>6762</v>
      </c>
      <c r="I1534" t="s">
        <v>20</v>
      </c>
      <c r="J1534" t="s">
        <v>2349</v>
      </c>
      <c r="K1534" t="s">
        <v>21</v>
      </c>
      <c r="M1534" t="s">
        <v>18040</v>
      </c>
      <c r="N1534" t="s">
        <v>22</v>
      </c>
      <c r="O1534" t="s">
        <v>23</v>
      </c>
      <c r="P1534" t="s">
        <v>26</v>
      </c>
      <c r="Q1534" t="s">
        <v>2348</v>
      </c>
      <c r="R1534" s="13">
        <v>21</v>
      </c>
      <c r="S1534" s="13">
        <v>1</v>
      </c>
      <c r="T1534" s="21">
        <v>1</v>
      </c>
      <c r="V1534" t="s">
        <v>2154</v>
      </c>
      <c r="W1534" t="s">
        <v>17598</v>
      </c>
      <c r="X1534" s="20" t="str">
        <f>+IF(V1534="","-",CONCATENATE(V1534,"_",W1534))</f>
        <v>FINES_R03</v>
      </c>
      <c r="Y1534" s="59">
        <v>0.94325405359268188</v>
      </c>
      <c r="Z1534" t="s">
        <v>134</v>
      </c>
      <c r="AA1534" t="s">
        <v>2393</v>
      </c>
      <c r="AB1534" t="str">
        <f>+IF(W1534="","-",IF(W1534="UNICO","CENSO","MUESTRA"))</f>
        <v>MUESTRA</v>
      </c>
      <c r="AC1534" t="s">
        <v>2397</v>
      </c>
      <c r="AD1534" t="s">
        <v>6764</v>
      </c>
      <c r="AF1534">
        <f>+COUNTIF(Piloto!C:C,MARCO!A1534)</f>
        <v>0</v>
      </c>
    </row>
    <row r="1535" spans="1:32" x14ac:dyDescent="0.25">
      <c r="A1535" s="5" t="str">
        <f t="shared" si="23"/>
        <v>R 3 - D 692 - 469 - 0213</v>
      </c>
      <c r="B1535" s="23" t="s">
        <v>2347</v>
      </c>
      <c r="C1535" t="s">
        <v>1079</v>
      </c>
      <c r="D1535" t="s">
        <v>1077</v>
      </c>
      <c r="E1535" t="s">
        <v>1078</v>
      </c>
      <c r="F1535" t="s">
        <v>134</v>
      </c>
      <c r="G1535" t="s">
        <v>134</v>
      </c>
      <c r="H1535" t="s">
        <v>7408</v>
      </c>
      <c r="I1535" t="s">
        <v>20</v>
      </c>
      <c r="J1535" t="s">
        <v>2349</v>
      </c>
      <c r="K1535" t="s">
        <v>21</v>
      </c>
      <c r="M1535" t="s">
        <v>7409</v>
      </c>
      <c r="N1535" t="s">
        <v>22</v>
      </c>
      <c r="O1535" t="s">
        <v>23</v>
      </c>
      <c r="P1535" t="s">
        <v>26</v>
      </c>
      <c r="Q1535" t="s">
        <v>2348</v>
      </c>
      <c r="R1535" s="13">
        <v>45</v>
      </c>
      <c r="S1535" s="13">
        <v>2</v>
      </c>
      <c r="T1535" s="21">
        <v>1</v>
      </c>
      <c r="V1535" t="s">
        <v>2154</v>
      </c>
      <c r="W1535" t="s">
        <v>17598</v>
      </c>
      <c r="X1535" s="20" t="str">
        <f>+IF(V1535="","-",CONCATENATE(V1535,"_",W1535))</f>
        <v>FINES_R03</v>
      </c>
      <c r="Y1535" s="59">
        <v>0.94358736276626587</v>
      </c>
      <c r="Z1535" t="s">
        <v>134</v>
      </c>
      <c r="AA1535" t="s">
        <v>2393</v>
      </c>
      <c r="AB1535" t="str">
        <f>+IF(W1535="","-",IF(W1535="UNICO","CENSO","MUESTRA"))</f>
        <v>MUESTRA</v>
      </c>
      <c r="AC1535" t="s">
        <v>2398</v>
      </c>
      <c r="AD1535" t="s">
        <v>7410</v>
      </c>
      <c r="AF1535">
        <f>+COUNTIF(Piloto!C:C,MARCO!A1535)</f>
        <v>0</v>
      </c>
    </row>
    <row r="1536" spans="1:32" x14ac:dyDescent="0.25">
      <c r="A1536" s="5" t="str">
        <f t="shared" si="23"/>
        <v>R 3 - D 691 - 452 - 4146</v>
      </c>
      <c r="B1536" s="23" t="s">
        <v>2347</v>
      </c>
      <c r="C1536" t="s">
        <v>1079</v>
      </c>
      <c r="D1536" t="s">
        <v>1077</v>
      </c>
      <c r="E1536" t="s">
        <v>1078</v>
      </c>
      <c r="F1536" t="s">
        <v>134</v>
      </c>
      <c r="G1536" t="s">
        <v>134</v>
      </c>
      <c r="H1536" t="s">
        <v>6990</v>
      </c>
      <c r="I1536" t="s">
        <v>20</v>
      </c>
      <c r="J1536" t="s">
        <v>2349</v>
      </c>
      <c r="K1536" t="s">
        <v>21</v>
      </c>
      <c r="M1536" t="s">
        <v>6991</v>
      </c>
      <c r="N1536" t="s">
        <v>22</v>
      </c>
      <c r="O1536" t="s">
        <v>23</v>
      </c>
      <c r="P1536" t="s">
        <v>26</v>
      </c>
      <c r="Q1536" t="s">
        <v>2348</v>
      </c>
      <c r="R1536" s="13">
        <v>22</v>
      </c>
      <c r="S1536" s="13">
        <v>1</v>
      </c>
      <c r="T1536" s="21">
        <v>1</v>
      </c>
      <c r="V1536" t="s">
        <v>2154</v>
      </c>
      <c r="W1536" t="s">
        <v>17598</v>
      </c>
      <c r="X1536" s="20" t="str">
        <f>+IF(V1536="","-",CONCATENATE(V1536,"_",W1536))</f>
        <v>FINES_R03</v>
      </c>
      <c r="Y1536" s="59">
        <v>0.94957554340362549</v>
      </c>
      <c r="Z1536" t="s">
        <v>134</v>
      </c>
      <c r="AA1536" t="s">
        <v>2393</v>
      </c>
      <c r="AB1536" t="str">
        <f>+IF(W1536="","-",IF(W1536="UNICO","CENSO","MUESTRA"))</f>
        <v>MUESTRA</v>
      </c>
      <c r="AC1536" t="s">
        <v>2397</v>
      </c>
      <c r="AD1536" t="s">
        <v>6992</v>
      </c>
      <c r="AF1536">
        <f>+COUNTIF(Piloto!C:C,MARCO!A1536)</f>
        <v>0</v>
      </c>
    </row>
    <row r="1537" spans="1:32" x14ac:dyDescent="0.25">
      <c r="A1537" s="5" t="str">
        <f t="shared" si="23"/>
        <v>R 3 - D 692 - 486 - 4672</v>
      </c>
      <c r="B1537" s="23" t="s">
        <v>2347</v>
      </c>
      <c r="C1537" t="s">
        <v>1079</v>
      </c>
      <c r="D1537" t="s">
        <v>1077</v>
      </c>
      <c r="E1537" t="s">
        <v>1078</v>
      </c>
      <c r="F1537" t="s">
        <v>134</v>
      </c>
      <c r="G1537" t="s">
        <v>134</v>
      </c>
      <c r="H1537" t="s">
        <v>7441</v>
      </c>
      <c r="I1537" t="s">
        <v>20</v>
      </c>
      <c r="J1537" t="s">
        <v>2349</v>
      </c>
      <c r="K1537" t="s">
        <v>21</v>
      </c>
      <c r="M1537" t="s">
        <v>7442</v>
      </c>
      <c r="N1537" t="s">
        <v>22</v>
      </c>
      <c r="O1537" t="s">
        <v>23</v>
      </c>
      <c r="P1537" t="s">
        <v>26</v>
      </c>
      <c r="Q1537" t="s">
        <v>2348</v>
      </c>
      <c r="R1537" s="13">
        <v>35</v>
      </c>
      <c r="S1537" s="13">
        <v>2</v>
      </c>
      <c r="T1537" s="21">
        <v>1</v>
      </c>
      <c r="V1537" t="s">
        <v>2154</v>
      </c>
      <c r="W1537" t="s">
        <v>17598</v>
      </c>
      <c r="X1537" s="20" t="str">
        <f>+IF(V1537="","-",CONCATENATE(V1537,"_",W1537))</f>
        <v>FINES_R03</v>
      </c>
      <c r="Y1537" s="59">
        <v>0.95081359148025513</v>
      </c>
      <c r="Z1537" t="s">
        <v>134</v>
      </c>
      <c r="AA1537" t="s">
        <v>2393</v>
      </c>
      <c r="AB1537" t="str">
        <f>+IF(W1537="","-",IF(W1537="UNICO","CENSO","MUESTRA"))</f>
        <v>MUESTRA</v>
      </c>
      <c r="AC1537" t="s">
        <v>2397</v>
      </c>
      <c r="AD1537" t="s">
        <v>7443</v>
      </c>
      <c r="AF1537">
        <f>+COUNTIF(Piloto!C:C,MARCO!A1537)</f>
        <v>0</v>
      </c>
    </row>
    <row r="1538" spans="1:32" x14ac:dyDescent="0.25">
      <c r="A1538" s="5" t="str">
        <f t="shared" si="23"/>
        <v>R 3 - D 692 - 497 - 3558</v>
      </c>
      <c r="B1538" s="23" t="s">
        <v>2347</v>
      </c>
      <c r="C1538" t="s">
        <v>1079</v>
      </c>
      <c r="D1538" t="s">
        <v>1077</v>
      </c>
      <c r="E1538" t="s">
        <v>1078</v>
      </c>
      <c r="F1538" t="s">
        <v>134</v>
      </c>
      <c r="G1538" t="s">
        <v>134</v>
      </c>
      <c r="H1538" t="s">
        <v>7352</v>
      </c>
      <c r="I1538" t="s">
        <v>20</v>
      </c>
      <c r="J1538" t="s">
        <v>2349</v>
      </c>
      <c r="K1538" t="s">
        <v>21</v>
      </c>
      <c r="M1538" t="s">
        <v>7353</v>
      </c>
      <c r="N1538" t="s">
        <v>22</v>
      </c>
      <c r="O1538" t="s">
        <v>23</v>
      </c>
      <c r="P1538" t="s">
        <v>26</v>
      </c>
      <c r="Q1538" t="s">
        <v>2348</v>
      </c>
      <c r="R1538" s="13">
        <v>17</v>
      </c>
      <c r="S1538" s="13">
        <v>1</v>
      </c>
      <c r="T1538" s="21">
        <v>1</v>
      </c>
      <c r="V1538" t="s">
        <v>2154</v>
      </c>
      <c r="W1538" t="s">
        <v>17598</v>
      </c>
      <c r="X1538" s="20" t="str">
        <f>+IF(V1538="","-",CONCATENATE(V1538,"_",W1538))</f>
        <v>FINES_R03</v>
      </c>
      <c r="Y1538" s="59">
        <v>0.95146608352661133</v>
      </c>
      <c r="Z1538" t="s">
        <v>134</v>
      </c>
      <c r="AA1538" t="s">
        <v>2393</v>
      </c>
      <c r="AB1538" t="str">
        <f>+IF(W1538="","-",IF(W1538="UNICO","CENSO","MUESTRA"))</f>
        <v>MUESTRA</v>
      </c>
      <c r="AC1538" t="s">
        <v>2397</v>
      </c>
      <c r="AD1538" t="s">
        <v>7354</v>
      </c>
      <c r="AF1538">
        <f>+COUNTIF(Piloto!C:C,MARCO!A1538)</f>
        <v>0</v>
      </c>
    </row>
    <row r="1539" spans="1:32" x14ac:dyDescent="0.25">
      <c r="A1539" s="5" t="str">
        <f t="shared" ref="A1539:A1602" si="24">+H1539</f>
        <v>R 3 - D 692 - 469 - 0313</v>
      </c>
      <c r="B1539" s="23" t="s">
        <v>2347</v>
      </c>
      <c r="C1539" t="s">
        <v>1079</v>
      </c>
      <c r="D1539" t="s">
        <v>1077</v>
      </c>
      <c r="E1539" t="s">
        <v>1078</v>
      </c>
      <c r="F1539" t="s">
        <v>134</v>
      </c>
      <c r="G1539" t="s">
        <v>134</v>
      </c>
      <c r="H1539" t="s">
        <v>7662</v>
      </c>
      <c r="I1539" t="s">
        <v>20</v>
      </c>
      <c r="J1539" t="s">
        <v>2349</v>
      </c>
      <c r="K1539" t="s">
        <v>21</v>
      </c>
      <c r="M1539" t="s">
        <v>7663</v>
      </c>
      <c r="N1539" t="s">
        <v>22</v>
      </c>
      <c r="O1539" t="s">
        <v>23</v>
      </c>
      <c r="P1539" t="s">
        <v>26</v>
      </c>
      <c r="Q1539" t="s">
        <v>2348</v>
      </c>
      <c r="R1539" s="13">
        <v>18</v>
      </c>
      <c r="S1539" s="13">
        <v>1</v>
      </c>
      <c r="T1539" s="21">
        <v>1</v>
      </c>
      <c r="V1539" t="s">
        <v>2154</v>
      </c>
      <c r="W1539" t="s">
        <v>17598</v>
      </c>
      <c r="X1539" s="20" t="str">
        <f>+IF(V1539="","-",CONCATENATE(V1539,"_",W1539))</f>
        <v>FINES_R03</v>
      </c>
      <c r="Y1539" s="59">
        <v>0.95550382137298584</v>
      </c>
      <c r="Z1539" t="s">
        <v>134</v>
      </c>
      <c r="AA1539" t="s">
        <v>2393</v>
      </c>
      <c r="AB1539" t="str">
        <f>+IF(W1539="","-",IF(W1539="UNICO","CENSO","MUESTRA"))</f>
        <v>MUESTRA</v>
      </c>
      <c r="AC1539" t="s">
        <v>2397</v>
      </c>
      <c r="AD1539" t="s">
        <v>7664</v>
      </c>
      <c r="AF1539">
        <f>+COUNTIF(Piloto!C:C,MARCO!A1539)</f>
        <v>0</v>
      </c>
    </row>
    <row r="1540" spans="1:32" x14ac:dyDescent="0.25">
      <c r="A1540" s="5" t="str">
        <f t="shared" si="24"/>
        <v>R 3 - D 691 - 475 - 3085</v>
      </c>
      <c r="B1540" s="23" t="s">
        <v>2347</v>
      </c>
      <c r="C1540" t="s">
        <v>1079</v>
      </c>
      <c r="D1540" t="s">
        <v>1077</v>
      </c>
      <c r="E1540" t="s">
        <v>1078</v>
      </c>
      <c r="F1540" t="s">
        <v>134</v>
      </c>
      <c r="G1540" t="s">
        <v>134</v>
      </c>
      <c r="H1540" t="s">
        <v>6824</v>
      </c>
      <c r="I1540" t="s">
        <v>20</v>
      </c>
      <c r="J1540" t="s">
        <v>2349</v>
      </c>
      <c r="K1540" t="s">
        <v>21</v>
      </c>
      <c r="M1540" t="s">
        <v>6825</v>
      </c>
      <c r="N1540" t="s">
        <v>22</v>
      </c>
      <c r="O1540" t="s">
        <v>23</v>
      </c>
      <c r="P1540" t="s">
        <v>26</v>
      </c>
      <c r="Q1540" t="s">
        <v>2348</v>
      </c>
      <c r="R1540" s="13">
        <v>32</v>
      </c>
      <c r="S1540" s="13">
        <v>1</v>
      </c>
      <c r="T1540" s="21">
        <v>1</v>
      </c>
      <c r="V1540" t="s">
        <v>2154</v>
      </c>
      <c r="W1540" t="s">
        <v>17598</v>
      </c>
      <c r="X1540" s="20" t="str">
        <f>+IF(V1540="","-",CONCATENATE(V1540,"_",W1540))</f>
        <v>FINES_R03</v>
      </c>
      <c r="Y1540" s="59">
        <v>0.96030080318450928</v>
      </c>
      <c r="Z1540" t="s">
        <v>134</v>
      </c>
      <c r="AA1540" t="s">
        <v>2393</v>
      </c>
      <c r="AB1540" t="str">
        <f>+IF(W1540="","-",IF(W1540="UNICO","CENSO","MUESTRA"))</f>
        <v>MUESTRA</v>
      </c>
      <c r="AC1540" t="s">
        <v>2397</v>
      </c>
      <c r="AD1540" t="s">
        <v>6826</v>
      </c>
      <c r="AF1540">
        <f>+COUNTIF(Piloto!C:C,MARCO!A1540)</f>
        <v>0</v>
      </c>
    </row>
    <row r="1541" spans="1:32" x14ac:dyDescent="0.25">
      <c r="A1541" s="5" t="str">
        <f t="shared" si="24"/>
        <v>R 3 - D 692 - 459 - 4421</v>
      </c>
      <c r="B1541" s="23" t="s">
        <v>2347</v>
      </c>
      <c r="C1541" t="s">
        <v>1079</v>
      </c>
      <c r="D1541" t="s">
        <v>1077</v>
      </c>
      <c r="E1541" t="s">
        <v>1078</v>
      </c>
      <c r="F1541" t="s">
        <v>134</v>
      </c>
      <c r="G1541" t="s">
        <v>134</v>
      </c>
      <c r="H1541" t="s">
        <v>12205</v>
      </c>
      <c r="I1541" t="s">
        <v>20</v>
      </c>
      <c r="J1541" t="s">
        <v>2349</v>
      </c>
      <c r="K1541" t="s">
        <v>21</v>
      </c>
      <c r="M1541" t="s">
        <v>2164</v>
      </c>
      <c r="N1541" t="s">
        <v>22</v>
      </c>
      <c r="O1541" t="s">
        <v>23</v>
      </c>
      <c r="P1541" t="s">
        <v>26</v>
      </c>
      <c r="Q1541" t="s">
        <v>2348</v>
      </c>
      <c r="R1541" s="13">
        <v>32</v>
      </c>
      <c r="S1541" s="13">
        <v>1</v>
      </c>
      <c r="T1541" s="21">
        <v>1</v>
      </c>
      <c r="V1541" t="s">
        <v>2154</v>
      </c>
      <c r="W1541" t="s">
        <v>17598</v>
      </c>
      <c r="X1541" s="20" t="str">
        <f>+IF(V1541="","-",CONCATENATE(V1541,"_",W1541))</f>
        <v>FINES_R03</v>
      </c>
      <c r="Y1541" s="59">
        <v>0.97062599658966064</v>
      </c>
      <c r="Z1541" t="s">
        <v>134</v>
      </c>
      <c r="AA1541" t="s">
        <v>2393</v>
      </c>
      <c r="AB1541" t="str">
        <f>+IF(W1541="","-",IF(W1541="UNICO","CENSO","MUESTRA"))</f>
        <v>MUESTRA</v>
      </c>
      <c r="AC1541" t="s">
        <v>2397</v>
      </c>
      <c r="AD1541" t="s">
        <v>12206</v>
      </c>
      <c r="AF1541">
        <f>+COUNTIF(Piloto!C:C,MARCO!A1541)</f>
        <v>0</v>
      </c>
    </row>
    <row r="1542" spans="1:32" x14ac:dyDescent="0.25">
      <c r="A1542" s="5" t="str">
        <f t="shared" si="24"/>
        <v>R 3 - D 692 - 453 - 1880</v>
      </c>
      <c r="B1542" s="23" t="s">
        <v>2347</v>
      </c>
      <c r="C1542" t="s">
        <v>1079</v>
      </c>
      <c r="D1542" t="s">
        <v>1077</v>
      </c>
      <c r="E1542" t="s">
        <v>1078</v>
      </c>
      <c r="F1542" t="s">
        <v>134</v>
      </c>
      <c r="G1542" t="s">
        <v>134</v>
      </c>
      <c r="H1542" t="s">
        <v>7296</v>
      </c>
      <c r="I1542" t="s">
        <v>20</v>
      </c>
      <c r="J1542" t="s">
        <v>2349</v>
      </c>
      <c r="K1542" t="s">
        <v>21</v>
      </c>
      <c r="M1542" t="s">
        <v>7297</v>
      </c>
      <c r="N1542" t="s">
        <v>22</v>
      </c>
      <c r="O1542" t="s">
        <v>23</v>
      </c>
      <c r="P1542" t="s">
        <v>26</v>
      </c>
      <c r="Q1542" t="s">
        <v>2348</v>
      </c>
      <c r="R1542" s="13">
        <v>25</v>
      </c>
      <c r="S1542" s="13">
        <v>1</v>
      </c>
      <c r="T1542" s="21">
        <v>1</v>
      </c>
      <c r="V1542" t="s">
        <v>2154</v>
      </c>
      <c r="W1542" t="s">
        <v>17598</v>
      </c>
      <c r="X1542" s="20" t="str">
        <f>+IF(V1542="","-",CONCATENATE(V1542,"_",W1542))</f>
        <v>FINES_R03</v>
      </c>
      <c r="Y1542" s="59">
        <v>0.97344452142715454</v>
      </c>
      <c r="Z1542" t="s">
        <v>134</v>
      </c>
      <c r="AA1542" t="s">
        <v>2393</v>
      </c>
      <c r="AB1542" t="str">
        <f>+IF(W1542="","-",IF(W1542="UNICO","CENSO","MUESTRA"))</f>
        <v>MUESTRA</v>
      </c>
      <c r="AC1542" t="s">
        <v>2398</v>
      </c>
      <c r="AD1542" t="s">
        <v>7298</v>
      </c>
      <c r="AF1542">
        <f>+COUNTIF(Piloto!C:C,MARCO!A1542)</f>
        <v>0</v>
      </c>
    </row>
    <row r="1543" spans="1:32" x14ac:dyDescent="0.25">
      <c r="A1543" s="5" t="str">
        <f t="shared" si="24"/>
        <v>R 3 - D 692 - 481 - 1880</v>
      </c>
      <c r="B1543" s="23" t="s">
        <v>2347</v>
      </c>
      <c r="C1543" t="s">
        <v>1079</v>
      </c>
      <c r="D1543" t="s">
        <v>1077</v>
      </c>
      <c r="E1543" t="s">
        <v>1078</v>
      </c>
      <c r="F1543" t="s">
        <v>134</v>
      </c>
      <c r="G1543" t="s">
        <v>134</v>
      </c>
      <c r="H1543" t="s">
        <v>7540</v>
      </c>
      <c r="I1543" t="s">
        <v>20</v>
      </c>
      <c r="J1543" t="s">
        <v>2349</v>
      </c>
      <c r="K1543" t="s">
        <v>21</v>
      </c>
      <c r="M1543" t="s">
        <v>7297</v>
      </c>
      <c r="N1543" t="s">
        <v>22</v>
      </c>
      <c r="O1543" t="s">
        <v>23</v>
      </c>
      <c r="P1543" t="s">
        <v>26</v>
      </c>
      <c r="Q1543" t="s">
        <v>2348</v>
      </c>
      <c r="R1543" s="13">
        <v>15</v>
      </c>
      <c r="S1543" s="13">
        <v>1</v>
      </c>
      <c r="T1543" s="21">
        <v>1</v>
      </c>
      <c r="V1543" t="s">
        <v>2154</v>
      </c>
      <c r="W1543" t="s">
        <v>17598</v>
      </c>
      <c r="X1543" s="20" t="str">
        <f>+IF(V1543="","-",CONCATENATE(V1543,"_",W1543))</f>
        <v>FINES_R03</v>
      </c>
      <c r="Y1543" s="59">
        <v>0.97344452142715454</v>
      </c>
      <c r="Z1543" t="s">
        <v>134</v>
      </c>
      <c r="AA1543" t="s">
        <v>2393</v>
      </c>
      <c r="AB1543" t="str">
        <f>+IF(W1543="","-",IF(W1543="UNICO","CENSO","MUESTRA"))</f>
        <v>MUESTRA</v>
      </c>
      <c r="AC1543" t="s">
        <v>2398</v>
      </c>
      <c r="AD1543" t="s">
        <v>7298</v>
      </c>
      <c r="AF1543">
        <f>+COUNTIF(Piloto!C:C,MARCO!A1543)</f>
        <v>0</v>
      </c>
    </row>
    <row r="1544" spans="1:32" x14ac:dyDescent="0.25">
      <c r="A1544" s="5" t="str">
        <f t="shared" si="24"/>
        <v>R 3 - D 692 - 459 - 4465</v>
      </c>
      <c r="B1544" s="23" t="s">
        <v>2347</v>
      </c>
      <c r="C1544" t="s">
        <v>1079</v>
      </c>
      <c r="D1544" t="s">
        <v>1077</v>
      </c>
      <c r="E1544" t="s">
        <v>1078</v>
      </c>
      <c r="F1544" t="s">
        <v>134</v>
      </c>
      <c r="G1544" t="s">
        <v>134</v>
      </c>
      <c r="H1544" t="s">
        <v>7642</v>
      </c>
      <c r="I1544" t="s">
        <v>20</v>
      </c>
      <c r="J1544" t="s">
        <v>2349</v>
      </c>
      <c r="K1544" t="s">
        <v>21</v>
      </c>
      <c r="M1544" t="s">
        <v>7643</v>
      </c>
      <c r="N1544" t="s">
        <v>22</v>
      </c>
      <c r="O1544" t="s">
        <v>23</v>
      </c>
      <c r="P1544" t="s">
        <v>26</v>
      </c>
      <c r="Q1544" t="s">
        <v>2348</v>
      </c>
      <c r="R1544" s="13">
        <v>26</v>
      </c>
      <c r="S1544" s="13">
        <v>1</v>
      </c>
      <c r="T1544" s="21">
        <v>1</v>
      </c>
      <c r="V1544" t="s">
        <v>2154</v>
      </c>
      <c r="W1544" t="s">
        <v>17598</v>
      </c>
      <c r="X1544" s="20" t="str">
        <f>+IF(V1544="","-",CONCATENATE(V1544,"_",W1544))</f>
        <v>FINES_R03</v>
      </c>
      <c r="Y1544" s="59">
        <v>0.97554093599319458</v>
      </c>
      <c r="Z1544" t="s">
        <v>134</v>
      </c>
      <c r="AA1544" t="s">
        <v>2393</v>
      </c>
      <c r="AB1544" t="str">
        <f>+IF(W1544="","-",IF(W1544="UNICO","CENSO","MUESTRA"))</f>
        <v>MUESTRA</v>
      </c>
      <c r="AC1544" t="s">
        <v>2397</v>
      </c>
      <c r="AD1544" t="s">
        <v>7401</v>
      </c>
      <c r="AF1544">
        <f>+COUNTIF(Piloto!C:C,MARCO!A1544)</f>
        <v>0</v>
      </c>
    </row>
    <row r="1545" spans="1:32" x14ac:dyDescent="0.25">
      <c r="A1545" s="5" t="str">
        <f t="shared" si="24"/>
        <v>R 3 - D 691 - 470 - 3877</v>
      </c>
      <c r="B1545" s="23" t="s">
        <v>2347</v>
      </c>
      <c r="C1545" t="s">
        <v>1079</v>
      </c>
      <c r="D1545" t="s">
        <v>1077</v>
      </c>
      <c r="E1545" t="s">
        <v>1078</v>
      </c>
      <c r="F1545" t="s">
        <v>134</v>
      </c>
      <c r="G1545" t="s">
        <v>134</v>
      </c>
      <c r="H1545" t="s">
        <v>6959</v>
      </c>
      <c r="I1545" t="s">
        <v>20</v>
      </c>
      <c r="J1545" t="s">
        <v>2349</v>
      </c>
      <c r="K1545" t="s">
        <v>21</v>
      </c>
      <c r="M1545" t="s">
        <v>6960</v>
      </c>
      <c r="N1545" t="s">
        <v>22</v>
      </c>
      <c r="O1545" t="s">
        <v>23</v>
      </c>
      <c r="P1545" t="s">
        <v>26</v>
      </c>
      <c r="Q1545" t="s">
        <v>2348</v>
      </c>
      <c r="R1545" s="13">
        <v>38</v>
      </c>
      <c r="S1545" s="13">
        <v>2</v>
      </c>
      <c r="T1545" s="21">
        <v>1</v>
      </c>
      <c r="V1545" t="s">
        <v>2154</v>
      </c>
      <c r="W1545" t="s">
        <v>17598</v>
      </c>
      <c r="X1545" s="20" t="str">
        <f>+IF(V1545="","-",CONCATENATE(V1545,"_",W1545))</f>
        <v>FINES_R03</v>
      </c>
      <c r="Y1545" s="59">
        <v>0.98421233892440796</v>
      </c>
      <c r="Z1545" t="s">
        <v>134</v>
      </c>
      <c r="AA1545" t="s">
        <v>2393</v>
      </c>
      <c r="AB1545" t="str">
        <f>+IF(W1545="","-",IF(W1545="UNICO","CENSO","MUESTRA"))</f>
        <v>MUESTRA</v>
      </c>
      <c r="AC1545" t="s">
        <v>2397</v>
      </c>
      <c r="AD1545" t="s">
        <v>6961</v>
      </c>
      <c r="AF1545">
        <f>+COUNTIF(Piloto!C:C,MARCO!A1545)</f>
        <v>0</v>
      </c>
    </row>
    <row r="1546" spans="1:32" x14ac:dyDescent="0.25">
      <c r="A1546" s="5" t="str">
        <f t="shared" si="24"/>
        <v>R 3 - D 692 - 493 - 0311</v>
      </c>
      <c r="B1546" s="23" t="s">
        <v>2347</v>
      </c>
      <c r="C1546" t="s">
        <v>1079</v>
      </c>
      <c r="D1546" t="s">
        <v>1077</v>
      </c>
      <c r="E1546" t="s">
        <v>1078</v>
      </c>
      <c r="F1546" t="s">
        <v>134</v>
      </c>
      <c r="G1546" t="s">
        <v>134</v>
      </c>
      <c r="H1546" t="s">
        <v>7269</v>
      </c>
      <c r="I1546" t="s">
        <v>20</v>
      </c>
      <c r="J1546" t="s">
        <v>2349</v>
      </c>
      <c r="K1546" t="s">
        <v>21</v>
      </c>
      <c r="M1546" t="s">
        <v>7270</v>
      </c>
      <c r="N1546" t="s">
        <v>22</v>
      </c>
      <c r="O1546" t="s">
        <v>23</v>
      </c>
      <c r="P1546" t="s">
        <v>26</v>
      </c>
      <c r="Q1546" t="s">
        <v>2348</v>
      </c>
      <c r="R1546" s="13">
        <v>51</v>
      </c>
      <c r="S1546" s="13">
        <v>2</v>
      </c>
      <c r="T1546" s="21">
        <v>1</v>
      </c>
      <c r="V1546" t="s">
        <v>2154</v>
      </c>
      <c r="W1546" t="s">
        <v>17598</v>
      </c>
      <c r="X1546" s="20" t="str">
        <f>+IF(V1546="","-",CONCATENATE(V1546,"_",W1546))</f>
        <v>FINES_R03</v>
      </c>
      <c r="Y1546" s="59">
        <v>1.0000016689300539</v>
      </c>
      <c r="Z1546" t="s">
        <v>134</v>
      </c>
      <c r="AA1546" t="s">
        <v>2393</v>
      </c>
      <c r="AB1546" t="str">
        <f>+IF(W1546="","-",IF(W1546="UNICO","CENSO","MUESTRA"))</f>
        <v>MUESTRA</v>
      </c>
      <c r="AC1546" t="s">
        <v>2397</v>
      </c>
      <c r="AD1546" t="s">
        <v>7271</v>
      </c>
      <c r="AF1546">
        <f>+COUNTIF(Piloto!C:C,MARCO!A1546)</f>
        <v>0</v>
      </c>
    </row>
    <row r="1547" spans="1:32" x14ac:dyDescent="0.25">
      <c r="A1547" s="5" t="str">
        <f t="shared" si="24"/>
        <v>R 3 - D 692 - 487 - 1718</v>
      </c>
      <c r="B1547" s="23" t="s">
        <v>2347</v>
      </c>
      <c r="C1547" t="s">
        <v>1079</v>
      </c>
      <c r="D1547" t="s">
        <v>1077</v>
      </c>
      <c r="E1547" t="s">
        <v>1078</v>
      </c>
      <c r="F1547" t="s">
        <v>134</v>
      </c>
      <c r="G1547" t="s">
        <v>134</v>
      </c>
      <c r="H1547" t="s">
        <v>7174</v>
      </c>
      <c r="I1547" t="s">
        <v>20</v>
      </c>
      <c r="J1547" t="s">
        <v>2349</v>
      </c>
      <c r="K1547" t="s">
        <v>21</v>
      </c>
      <c r="M1547" t="s">
        <v>7175</v>
      </c>
      <c r="N1547" t="s">
        <v>22</v>
      </c>
      <c r="O1547" t="s">
        <v>23</v>
      </c>
      <c r="P1547" t="s">
        <v>26</v>
      </c>
      <c r="Q1547" t="s">
        <v>2348</v>
      </c>
      <c r="R1547" s="13">
        <v>11</v>
      </c>
      <c r="S1547" s="13">
        <v>1</v>
      </c>
      <c r="T1547" s="21">
        <v>1</v>
      </c>
      <c r="V1547" t="s">
        <v>2154</v>
      </c>
      <c r="W1547" t="s">
        <v>17598</v>
      </c>
      <c r="X1547" s="20" t="str">
        <f>+IF(V1547="","-",CONCATENATE(V1547,"_",W1547))</f>
        <v>FINES_R03</v>
      </c>
      <c r="Y1547" s="59">
        <v>1.000001907348633</v>
      </c>
      <c r="Z1547" t="s">
        <v>134</v>
      </c>
      <c r="AA1547" t="s">
        <v>2393</v>
      </c>
      <c r="AB1547" t="str">
        <f>+IF(W1547="","-",IF(W1547="UNICO","CENSO","MUESTRA"))</f>
        <v>MUESTRA</v>
      </c>
      <c r="AC1547" t="s">
        <v>2397</v>
      </c>
      <c r="AD1547" t="s">
        <v>7176</v>
      </c>
      <c r="AF1547">
        <f>+COUNTIF(Piloto!C:C,MARCO!A1547)</f>
        <v>0</v>
      </c>
    </row>
    <row r="1548" spans="1:32" x14ac:dyDescent="0.25">
      <c r="A1548" s="5" t="str">
        <f t="shared" si="24"/>
        <v>R 3 - D 692 - 469 - 0302</v>
      </c>
      <c r="B1548" s="23" t="s">
        <v>2347</v>
      </c>
      <c r="C1548" t="s">
        <v>1079</v>
      </c>
      <c r="D1548" t="s">
        <v>1077</v>
      </c>
      <c r="E1548" t="s">
        <v>1078</v>
      </c>
      <c r="F1548" t="s">
        <v>134</v>
      </c>
      <c r="G1548" t="s">
        <v>134</v>
      </c>
      <c r="H1548" t="s">
        <v>7417</v>
      </c>
      <c r="I1548" t="s">
        <v>20</v>
      </c>
      <c r="J1548" t="s">
        <v>2349</v>
      </c>
      <c r="K1548" t="s">
        <v>21</v>
      </c>
      <c r="M1548" t="s">
        <v>7418</v>
      </c>
      <c r="N1548" t="s">
        <v>22</v>
      </c>
      <c r="O1548" t="s">
        <v>23</v>
      </c>
      <c r="P1548" t="s">
        <v>26</v>
      </c>
      <c r="Q1548" t="s">
        <v>2348</v>
      </c>
      <c r="R1548" s="13">
        <v>44</v>
      </c>
      <c r="S1548" s="13">
        <v>2</v>
      </c>
      <c r="T1548" s="21">
        <v>1</v>
      </c>
      <c r="V1548" t="s">
        <v>2154</v>
      </c>
      <c r="W1548" t="s">
        <v>17598</v>
      </c>
      <c r="X1548" s="20" t="str">
        <f>+IF(V1548="","-",CONCATENATE(V1548,"_",W1548))</f>
        <v>FINES_R03</v>
      </c>
      <c r="Y1548" s="59">
        <v>1.000001907348633</v>
      </c>
      <c r="Z1548" t="s">
        <v>134</v>
      </c>
      <c r="AA1548" t="s">
        <v>2393</v>
      </c>
      <c r="AB1548" t="str">
        <f>+IF(W1548="","-",IF(W1548="UNICO","CENSO","MUESTRA"))</f>
        <v>MUESTRA</v>
      </c>
      <c r="AC1548" t="s">
        <v>2397</v>
      </c>
      <c r="AD1548" t="s">
        <v>7419</v>
      </c>
      <c r="AF1548">
        <f>+COUNTIF(Piloto!C:C,MARCO!A1548)</f>
        <v>0</v>
      </c>
    </row>
    <row r="1549" spans="1:32" x14ac:dyDescent="0.25">
      <c r="A1549" s="5" t="str">
        <f t="shared" si="24"/>
        <v>R 3 - D 692 - 469 - 4379</v>
      </c>
      <c r="B1549" s="23" t="s">
        <v>2347</v>
      </c>
      <c r="C1549" t="s">
        <v>1079</v>
      </c>
      <c r="D1549" t="s">
        <v>1077</v>
      </c>
      <c r="E1549" t="s">
        <v>1078</v>
      </c>
      <c r="F1549" t="s">
        <v>134</v>
      </c>
      <c r="G1549" t="s">
        <v>134</v>
      </c>
      <c r="H1549" t="s">
        <v>7603</v>
      </c>
      <c r="I1549" t="s">
        <v>20</v>
      </c>
      <c r="J1549" t="s">
        <v>2349</v>
      </c>
      <c r="K1549" t="s">
        <v>21</v>
      </c>
      <c r="M1549" t="s">
        <v>7604</v>
      </c>
      <c r="N1549" t="s">
        <v>22</v>
      </c>
      <c r="O1549" t="s">
        <v>23</v>
      </c>
      <c r="P1549" t="s">
        <v>26</v>
      </c>
      <c r="Q1549" t="s">
        <v>2348</v>
      </c>
      <c r="R1549" s="13">
        <v>18</v>
      </c>
      <c r="S1549" s="13">
        <v>1</v>
      </c>
      <c r="T1549" s="21">
        <v>1</v>
      </c>
      <c r="V1549" t="s">
        <v>2154</v>
      </c>
      <c r="W1549" t="s">
        <v>17598</v>
      </c>
      <c r="X1549" s="20" t="str">
        <f>+IF(V1549="","-",CONCATENATE(V1549,"_",W1549))</f>
        <v>FINES_R03</v>
      </c>
      <c r="Y1549" s="59">
        <v>1.000001907348633</v>
      </c>
      <c r="Z1549" t="s">
        <v>134</v>
      </c>
      <c r="AA1549" t="s">
        <v>2393</v>
      </c>
      <c r="AB1549" t="str">
        <f>+IF(W1549="","-",IF(W1549="UNICO","CENSO","MUESTRA"))</f>
        <v>MUESTRA</v>
      </c>
      <c r="AC1549" t="s">
        <v>2398</v>
      </c>
      <c r="AD1549" t="s">
        <v>7605</v>
      </c>
      <c r="AF1549">
        <f>+COUNTIF(Piloto!C:C,MARCO!A1549)</f>
        <v>0</v>
      </c>
    </row>
    <row r="1550" spans="1:32" x14ac:dyDescent="0.25">
      <c r="A1550" s="5" t="str">
        <f t="shared" si="24"/>
        <v>R 3 - D 691 - 460 - 0915</v>
      </c>
      <c r="B1550" s="23" t="s">
        <v>2347</v>
      </c>
      <c r="C1550" t="s">
        <v>1079</v>
      </c>
      <c r="D1550" t="s">
        <v>1077</v>
      </c>
      <c r="E1550" t="s">
        <v>1078</v>
      </c>
      <c r="F1550" t="s">
        <v>134</v>
      </c>
      <c r="G1550" t="s">
        <v>134</v>
      </c>
      <c r="H1550" t="s">
        <v>6947</v>
      </c>
      <c r="I1550" t="s">
        <v>20</v>
      </c>
      <c r="J1550" t="s">
        <v>2349</v>
      </c>
      <c r="K1550" t="s">
        <v>21</v>
      </c>
      <c r="M1550" t="s">
        <v>6948</v>
      </c>
      <c r="N1550" t="s">
        <v>22</v>
      </c>
      <c r="O1550" t="s">
        <v>23</v>
      </c>
      <c r="P1550" t="s">
        <v>26</v>
      </c>
      <c r="Q1550" t="s">
        <v>2348</v>
      </c>
      <c r="R1550" s="13">
        <v>23</v>
      </c>
      <c r="S1550" s="13">
        <v>1</v>
      </c>
      <c r="T1550" s="21">
        <v>1</v>
      </c>
      <c r="V1550" t="s">
        <v>2154</v>
      </c>
      <c r="W1550" t="s">
        <v>17598</v>
      </c>
      <c r="X1550" s="20" t="str">
        <f>+IF(V1550="","-",CONCATENATE(V1550,"_",W1550))</f>
        <v>FINES_R03</v>
      </c>
      <c r="Y1550" s="59">
        <v>1.000002861022949</v>
      </c>
      <c r="Z1550" t="s">
        <v>134</v>
      </c>
      <c r="AA1550" t="s">
        <v>2393</v>
      </c>
      <c r="AB1550" t="str">
        <f>+IF(W1550="","-",IF(W1550="UNICO","CENSO","MUESTRA"))</f>
        <v>MUESTRA</v>
      </c>
      <c r="AC1550" t="s">
        <v>2397</v>
      </c>
      <c r="AD1550" t="s">
        <v>6949</v>
      </c>
      <c r="AF1550">
        <f>+COUNTIF(Piloto!C:C,MARCO!A1550)</f>
        <v>0</v>
      </c>
    </row>
    <row r="1551" spans="1:32" x14ac:dyDescent="0.25">
      <c r="A1551" s="5" t="str">
        <f t="shared" si="24"/>
        <v>R 3 - D 692 - 486 - 3961</v>
      </c>
      <c r="B1551" s="23" t="s">
        <v>2347</v>
      </c>
      <c r="C1551" t="s">
        <v>1079</v>
      </c>
      <c r="D1551" t="s">
        <v>1077</v>
      </c>
      <c r="E1551" t="s">
        <v>1078</v>
      </c>
      <c r="F1551" t="s">
        <v>134</v>
      </c>
      <c r="G1551" t="s">
        <v>134</v>
      </c>
      <c r="H1551" t="s">
        <v>7494</v>
      </c>
      <c r="I1551" t="s">
        <v>20</v>
      </c>
      <c r="J1551" t="s">
        <v>2349</v>
      </c>
      <c r="K1551" t="s">
        <v>21</v>
      </c>
      <c r="M1551" t="s">
        <v>7495</v>
      </c>
      <c r="N1551" t="s">
        <v>22</v>
      </c>
      <c r="O1551" t="s">
        <v>23</v>
      </c>
      <c r="P1551" t="s">
        <v>26</v>
      </c>
      <c r="Q1551" t="s">
        <v>2348</v>
      </c>
      <c r="R1551" s="13">
        <v>48</v>
      </c>
      <c r="S1551" s="13">
        <v>2</v>
      </c>
      <c r="T1551" s="21">
        <v>1</v>
      </c>
      <c r="V1551" t="s">
        <v>2154</v>
      </c>
      <c r="W1551" t="s">
        <v>17598</v>
      </c>
      <c r="X1551" s="20" t="str">
        <f>+IF(V1551="","-",CONCATENATE(V1551,"_",W1551))</f>
        <v>FINES_R03</v>
      </c>
      <c r="Y1551" s="59">
        <v>1.000002861022949</v>
      </c>
      <c r="Z1551" t="s">
        <v>134</v>
      </c>
      <c r="AA1551" t="s">
        <v>2393</v>
      </c>
      <c r="AB1551" t="str">
        <f>+IF(W1551="","-",IF(W1551="UNICO","CENSO","MUESTRA"))</f>
        <v>MUESTRA</v>
      </c>
      <c r="AC1551" t="s">
        <v>2397</v>
      </c>
      <c r="AD1551" t="s">
        <v>7496</v>
      </c>
      <c r="AF1551">
        <f>+COUNTIF(Piloto!C:C,MARCO!A1551)</f>
        <v>0</v>
      </c>
    </row>
    <row r="1552" spans="1:32" x14ac:dyDescent="0.25">
      <c r="A1552" s="5" t="str">
        <f t="shared" si="24"/>
        <v>R 4 - D 85 - 451 - 2655</v>
      </c>
      <c r="B1552" s="23" t="s">
        <v>2347</v>
      </c>
      <c r="C1552" t="s">
        <v>584</v>
      </c>
      <c r="D1552" t="s">
        <v>1474</v>
      </c>
      <c r="E1552" t="s">
        <v>1475</v>
      </c>
      <c r="F1552" t="s">
        <v>134</v>
      </c>
      <c r="G1552" t="s">
        <v>134</v>
      </c>
      <c r="H1552" t="s">
        <v>8223</v>
      </c>
      <c r="I1552" t="s">
        <v>20</v>
      </c>
      <c r="J1552" t="s">
        <v>2349</v>
      </c>
      <c r="K1552" t="s">
        <v>21</v>
      </c>
      <c r="M1552" t="s">
        <v>8224</v>
      </c>
      <c r="N1552" t="s">
        <v>22</v>
      </c>
      <c r="O1552" t="s">
        <v>23</v>
      </c>
      <c r="P1552" t="s">
        <v>26</v>
      </c>
      <c r="Q1552" t="s">
        <v>2348</v>
      </c>
      <c r="R1552" s="13">
        <v>26</v>
      </c>
      <c r="S1552" s="13">
        <v>1</v>
      </c>
      <c r="T1552" s="21">
        <v>1</v>
      </c>
      <c r="V1552" t="s">
        <v>2154</v>
      </c>
      <c r="W1552" t="s">
        <v>17599</v>
      </c>
      <c r="X1552" s="20" t="str">
        <f>+IF(V1552="","-",CONCATENATE(V1552,"_",W1552))</f>
        <v>FINES_R04</v>
      </c>
      <c r="Y1552" s="59">
        <v>0.12575441598892209</v>
      </c>
      <c r="Z1552" t="s">
        <v>134</v>
      </c>
      <c r="AA1552" t="s">
        <v>2393</v>
      </c>
      <c r="AB1552" t="str">
        <f>+IF(W1552="","-",IF(W1552="UNICO","CENSO","MUESTRA"))</f>
        <v>MUESTRA</v>
      </c>
      <c r="AC1552" t="s">
        <v>2398</v>
      </c>
      <c r="AD1552" t="s">
        <v>8225</v>
      </c>
      <c r="AF1552">
        <f>+COUNTIF(Piloto!C:C,MARCO!A1552)</f>
        <v>0</v>
      </c>
    </row>
    <row r="1553" spans="1:32" x14ac:dyDescent="0.25">
      <c r="A1553" s="5" t="str">
        <f t="shared" si="24"/>
        <v>R 4 - D 119 - 452 - 3096</v>
      </c>
      <c r="B1553" s="23" t="s">
        <v>2347</v>
      </c>
      <c r="C1553" t="s">
        <v>584</v>
      </c>
      <c r="D1553" t="s">
        <v>419</v>
      </c>
      <c r="E1553" t="s">
        <v>1915</v>
      </c>
      <c r="F1553" t="s">
        <v>134</v>
      </c>
      <c r="G1553" t="s">
        <v>134</v>
      </c>
      <c r="H1553" t="s">
        <v>7902</v>
      </c>
      <c r="I1553" t="s">
        <v>20</v>
      </c>
      <c r="J1553" t="s">
        <v>2349</v>
      </c>
      <c r="K1553" t="s">
        <v>21</v>
      </c>
      <c r="M1553" t="s">
        <v>7903</v>
      </c>
      <c r="N1553" t="s">
        <v>22</v>
      </c>
      <c r="O1553" t="s">
        <v>23</v>
      </c>
      <c r="P1553" t="s">
        <v>26</v>
      </c>
      <c r="Q1553" t="s">
        <v>2348</v>
      </c>
      <c r="R1553" s="13">
        <v>19</v>
      </c>
      <c r="S1553" s="13">
        <v>1</v>
      </c>
      <c r="T1553" s="21">
        <v>1</v>
      </c>
      <c r="V1553" t="s">
        <v>2154</v>
      </c>
      <c r="W1553" t="s">
        <v>17599</v>
      </c>
      <c r="X1553" s="20" t="str">
        <f>+IF(V1553="","-",CONCATENATE(V1553,"_",W1553))</f>
        <v>FINES_R04</v>
      </c>
      <c r="Y1553" s="59">
        <v>0.15</v>
      </c>
      <c r="Z1553" t="s">
        <v>134</v>
      </c>
      <c r="AA1553" t="s">
        <v>2393</v>
      </c>
      <c r="AB1553" t="str">
        <f>+IF(W1553="","-",IF(W1553="UNICO","CENSO","MUESTRA"))</f>
        <v>MUESTRA</v>
      </c>
      <c r="AC1553" t="s">
        <v>2397</v>
      </c>
      <c r="AD1553" t="s">
        <v>7904</v>
      </c>
      <c r="AF1553">
        <f>+COUNTIF(Piloto!C:C,MARCO!A1553)</f>
        <v>0</v>
      </c>
    </row>
    <row r="1554" spans="1:32" x14ac:dyDescent="0.25">
      <c r="A1554" s="5" t="str">
        <f t="shared" si="24"/>
        <v>R 4 - D 32 - 453 - 3071</v>
      </c>
      <c r="B1554" s="23" t="s">
        <v>2347</v>
      </c>
      <c r="C1554" t="s">
        <v>584</v>
      </c>
      <c r="D1554" t="s">
        <v>582</v>
      </c>
      <c r="E1554" t="s">
        <v>583</v>
      </c>
      <c r="F1554" t="s">
        <v>134</v>
      </c>
      <c r="G1554" t="s">
        <v>134</v>
      </c>
      <c r="H1554" t="s">
        <v>8019</v>
      </c>
      <c r="I1554" t="s">
        <v>20</v>
      </c>
      <c r="J1554" t="s">
        <v>2349</v>
      </c>
      <c r="K1554" t="s">
        <v>21</v>
      </c>
      <c r="M1554" t="s">
        <v>2962</v>
      </c>
      <c r="N1554" t="s">
        <v>22</v>
      </c>
      <c r="O1554" t="s">
        <v>23</v>
      </c>
      <c r="P1554" t="s">
        <v>26</v>
      </c>
      <c r="Q1554" t="s">
        <v>2348</v>
      </c>
      <c r="R1554" s="13">
        <v>21</v>
      </c>
      <c r="S1554" s="13">
        <v>1</v>
      </c>
      <c r="T1554" s="21">
        <v>1</v>
      </c>
      <c r="V1554" t="s">
        <v>2154</v>
      </c>
      <c r="W1554" t="s">
        <v>17599</v>
      </c>
      <c r="X1554" s="20" t="str">
        <f>+IF(V1554="","-",CONCATENATE(V1554,"_",W1554))</f>
        <v>FINES_R04</v>
      </c>
      <c r="Y1554" s="59">
        <v>0.1516212522983551</v>
      </c>
      <c r="Z1554" t="s">
        <v>134</v>
      </c>
      <c r="AA1554" t="s">
        <v>2393</v>
      </c>
      <c r="AB1554" t="str">
        <f>+IF(W1554="","-",IF(W1554="UNICO","CENSO","MUESTRA"))</f>
        <v>MUESTRA</v>
      </c>
      <c r="AC1554" t="s">
        <v>2398</v>
      </c>
      <c r="AD1554" t="s">
        <v>8020</v>
      </c>
      <c r="AF1554">
        <f>+COUNTIF(Piloto!C:C,MARCO!A1554)</f>
        <v>0</v>
      </c>
    </row>
    <row r="1555" spans="1:32" x14ac:dyDescent="0.25">
      <c r="A1555" s="5" t="str">
        <f t="shared" si="24"/>
        <v>R 4 - D 119 - 456 - 0906</v>
      </c>
      <c r="B1555" s="23" t="s">
        <v>2347</v>
      </c>
      <c r="C1555" t="s">
        <v>584</v>
      </c>
      <c r="D1555" t="s">
        <v>419</v>
      </c>
      <c r="E1555" t="s">
        <v>1915</v>
      </c>
      <c r="F1555" t="s">
        <v>134</v>
      </c>
      <c r="G1555" t="s">
        <v>134</v>
      </c>
      <c r="H1555" t="s">
        <v>12255</v>
      </c>
      <c r="I1555" t="s">
        <v>20</v>
      </c>
      <c r="J1555" t="s">
        <v>2349</v>
      </c>
      <c r="K1555" t="s">
        <v>21</v>
      </c>
      <c r="M1555" t="s">
        <v>12256</v>
      </c>
      <c r="N1555" t="s">
        <v>22</v>
      </c>
      <c r="O1555" t="s">
        <v>23</v>
      </c>
      <c r="P1555" t="s">
        <v>26</v>
      </c>
      <c r="Q1555" t="s">
        <v>2348</v>
      </c>
      <c r="R1555" s="13">
        <v>30</v>
      </c>
      <c r="S1555" s="13">
        <v>1</v>
      </c>
      <c r="T1555" s="21">
        <v>1</v>
      </c>
      <c r="V1555" t="s">
        <v>2154</v>
      </c>
      <c r="W1555" t="s">
        <v>17599</v>
      </c>
      <c r="X1555" s="20" t="str">
        <f>+IF(V1555="","-",CONCATENATE(V1555,"_",W1555))</f>
        <v>FINES_R04</v>
      </c>
      <c r="Y1555" s="59">
        <v>0.17942649126052859</v>
      </c>
      <c r="Z1555" t="s">
        <v>134</v>
      </c>
      <c r="AA1555" t="s">
        <v>2393</v>
      </c>
      <c r="AB1555" t="str">
        <f>+IF(W1555="","-",IF(W1555="UNICO","CENSO","MUESTRA"))</f>
        <v>MUESTRA</v>
      </c>
      <c r="AC1555" t="s">
        <v>2397</v>
      </c>
      <c r="AD1555" t="s">
        <v>12257</v>
      </c>
      <c r="AF1555">
        <f>+COUNTIF(Piloto!C:C,MARCO!A1555)</f>
        <v>0</v>
      </c>
    </row>
    <row r="1556" spans="1:32" x14ac:dyDescent="0.25">
      <c r="A1556" s="5" t="str">
        <f t="shared" si="24"/>
        <v>R 4 - D 85 - 451 - 3379</v>
      </c>
      <c r="B1556" s="23" t="s">
        <v>2347</v>
      </c>
      <c r="C1556" t="s">
        <v>584</v>
      </c>
      <c r="D1556" t="s">
        <v>1474</v>
      </c>
      <c r="E1556" t="s">
        <v>1475</v>
      </c>
      <c r="F1556" t="s">
        <v>134</v>
      </c>
      <c r="G1556" t="s">
        <v>134</v>
      </c>
      <c r="H1556" t="s">
        <v>8249</v>
      </c>
      <c r="I1556" t="s">
        <v>20</v>
      </c>
      <c r="J1556" t="s">
        <v>2349</v>
      </c>
      <c r="K1556" t="s">
        <v>21</v>
      </c>
      <c r="M1556" t="s">
        <v>8250</v>
      </c>
      <c r="N1556" t="s">
        <v>22</v>
      </c>
      <c r="O1556" t="s">
        <v>23</v>
      </c>
      <c r="P1556" t="s">
        <v>26</v>
      </c>
      <c r="Q1556" t="s">
        <v>2348</v>
      </c>
      <c r="R1556" s="13">
        <v>112</v>
      </c>
      <c r="S1556" s="13">
        <v>5</v>
      </c>
      <c r="T1556" s="21">
        <v>1</v>
      </c>
      <c r="V1556" t="s">
        <v>2154</v>
      </c>
      <c r="W1556" t="s">
        <v>17599</v>
      </c>
      <c r="X1556" s="20" t="str">
        <f>+IF(V1556="","-",CONCATENATE(V1556,"_",W1556))</f>
        <v>FINES_R04</v>
      </c>
      <c r="Y1556" s="59">
        <v>0.2077738344669342</v>
      </c>
      <c r="Z1556" t="s">
        <v>134</v>
      </c>
      <c r="AA1556" t="s">
        <v>2393</v>
      </c>
      <c r="AB1556" t="str">
        <f>+IF(W1556="","-",IF(W1556="UNICO","CENSO","MUESTRA"))</f>
        <v>MUESTRA</v>
      </c>
      <c r="AC1556" t="s">
        <v>2398</v>
      </c>
      <c r="AD1556" t="s">
        <v>8251</v>
      </c>
      <c r="AF1556">
        <f>+COUNTIF(Piloto!C:C,MARCO!A1556)</f>
        <v>0</v>
      </c>
    </row>
    <row r="1557" spans="1:32" x14ac:dyDescent="0.25">
      <c r="A1557" s="5" t="str">
        <f t="shared" si="24"/>
        <v>R 4 - D 85 - 452 - 3551</v>
      </c>
      <c r="B1557" s="23" t="s">
        <v>2347</v>
      </c>
      <c r="C1557" t="s">
        <v>584</v>
      </c>
      <c r="D1557" t="s">
        <v>1474</v>
      </c>
      <c r="E1557" t="s">
        <v>1475</v>
      </c>
      <c r="F1557" t="s">
        <v>134</v>
      </c>
      <c r="G1557" t="s">
        <v>134</v>
      </c>
      <c r="H1557" t="s">
        <v>8284</v>
      </c>
      <c r="I1557" t="s">
        <v>20</v>
      </c>
      <c r="J1557" t="s">
        <v>2349</v>
      </c>
      <c r="K1557" t="s">
        <v>21</v>
      </c>
      <c r="M1557" t="s">
        <v>17980</v>
      </c>
      <c r="N1557" t="s">
        <v>22</v>
      </c>
      <c r="O1557" t="s">
        <v>23</v>
      </c>
      <c r="P1557" t="s">
        <v>26</v>
      </c>
      <c r="Q1557" t="s">
        <v>2348</v>
      </c>
      <c r="R1557" s="13">
        <v>56</v>
      </c>
      <c r="S1557" s="13">
        <v>3</v>
      </c>
      <c r="T1557" s="21">
        <v>1</v>
      </c>
      <c r="V1557" t="s">
        <v>2154</v>
      </c>
      <c r="W1557" t="s">
        <v>17599</v>
      </c>
      <c r="X1557" s="20" t="str">
        <f>+IF(V1557="","-",CONCATENATE(V1557,"_",W1557))</f>
        <v>FINES_R04</v>
      </c>
      <c r="Y1557" s="59">
        <v>0.21366336941719061</v>
      </c>
      <c r="Z1557" t="s">
        <v>134</v>
      </c>
      <c r="AA1557" t="s">
        <v>2393</v>
      </c>
      <c r="AB1557" t="str">
        <f>+IF(W1557="","-",IF(W1557="UNICO","CENSO","MUESTRA"))</f>
        <v>MUESTRA</v>
      </c>
      <c r="AC1557" t="s">
        <v>2397</v>
      </c>
      <c r="AD1557" t="s">
        <v>8286</v>
      </c>
      <c r="AF1557">
        <f>+COUNTIF(Piloto!C:C,MARCO!A1557)</f>
        <v>0</v>
      </c>
    </row>
    <row r="1558" spans="1:32" x14ac:dyDescent="0.25">
      <c r="A1558" s="5" t="str">
        <f t="shared" si="24"/>
        <v>R 4 - D 85 - 451 - 3551</v>
      </c>
      <c r="B1558" s="23" t="s">
        <v>2347</v>
      </c>
      <c r="C1558" t="s">
        <v>584</v>
      </c>
      <c r="D1558" t="s">
        <v>1474</v>
      </c>
      <c r="E1558" t="s">
        <v>1475</v>
      </c>
      <c r="F1558" t="s">
        <v>134</v>
      </c>
      <c r="G1558" t="s">
        <v>134</v>
      </c>
      <c r="H1558" t="s">
        <v>8313</v>
      </c>
      <c r="I1558" t="s">
        <v>20</v>
      </c>
      <c r="J1558" t="s">
        <v>2349</v>
      </c>
      <c r="K1558" t="s">
        <v>21</v>
      </c>
      <c r="M1558" t="s">
        <v>17980</v>
      </c>
      <c r="N1558" t="s">
        <v>22</v>
      </c>
      <c r="O1558" t="s">
        <v>23</v>
      </c>
      <c r="P1558" t="s">
        <v>26</v>
      </c>
      <c r="Q1558" t="s">
        <v>2348</v>
      </c>
      <c r="R1558" s="13">
        <v>81</v>
      </c>
      <c r="S1558" s="13">
        <v>3</v>
      </c>
      <c r="T1558" s="21">
        <v>1</v>
      </c>
      <c r="V1558" t="s">
        <v>2154</v>
      </c>
      <c r="W1558" t="s">
        <v>17599</v>
      </c>
      <c r="X1558" s="20" t="str">
        <f>+IF(V1558="","-",CONCATENATE(V1558,"_",W1558))</f>
        <v>FINES_R04</v>
      </c>
      <c r="Y1558" s="59">
        <v>0.21366336941719061</v>
      </c>
      <c r="Z1558" t="s">
        <v>134</v>
      </c>
      <c r="AA1558" t="s">
        <v>2393</v>
      </c>
      <c r="AB1558" t="str">
        <f>+IF(W1558="","-",IF(W1558="UNICO","CENSO","MUESTRA"))</f>
        <v>MUESTRA</v>
      </c>
      <c r="AC1558" t="s">
        <v>2398</v>
      </c>
      <c r="AD1558" t="s">
        <v>8286</v>
      </c>
      <c r="AF1558">
        <f>+COUNTIF(Piloto!C:C,MARCO!A1558)</f>
        <v>0</v>
      </c>
    </row>
    <row r="1559" spans="1:32" x14ac:dyDescent="0.25">
      <c r="A1559" s="5" t="str">
        <f t="shared" si="24"/>
        <v>R 4 - D 119 - 451 - 3396</v>
      </c>
      <c r="B1559" s="23" t="s">
        <v>2347</v>
      </c>
      <c r="C1559" t="s">
        <v>584</v>
      </c>
      <c r="D1559" t="s">
        <v>419</v>
      </c>
      <c r="E1559" t="s">
        <v>1915</v>
      </c>
      <c r="F1559" t="s">
        <v>134</v>
      </c>
      <c r="G1559" t="s">
        <v>134</v>
      </c>
      <c r="H1559" t="s">
        <v>7731</v>
      </c>
      <c r="I1559" t="s">
        <v>20</v>
      </c>
      <c r="J1559" t="s">
        <v>2349</v>
      </c>
      <c r="K1559" t="s">
        <v>21</v>
      </c>
      <c r="M1559" t="s">
        <v>7732</v>
      </c>
      <c r="N1559" t="s">
        <v>22</v>
      </c>
      <c r="O1559" t="s">
        <v>23</v>
      </c>
      <c r="P1559" t="s">
        <v>26</v>
      </c>
      <c r="Q1559" t="s">
        <v>2348</v>
      </c>
      <c r="R1559" s="13">
        <v>15</v>
      </c>
      <c r="S1559" s="13">
        <v>1</v>
      </c>
      <c r="T1559" s="21">
        <v>1</v>
      </c>
      <c r="V1559" t="s">
        <v>2154</v>
      </c>
      <c r="W1559" t="s">
        <v>17599</v>
      </c>
      <c r="X1559" s="20" t="str">
        <f>+IF(V1559="","-",CONCATENATE(V1559,"_",W1559))</f>
        <v>FINES_R04</v>
      </c>
      <c r="Y1559" s="59">
        <v>0.21591633558273321</v>
      </c>
      <c r="Z1559" t="s">
        <v>134</v>
      </c>
      <c r="AA1559" t="s">
        <v>2393</v>
      </c>
      <c r="AB1559" t="str">
        <f>+IF(W1559="","-",IF(W1559="UNICO","CENSO","MUESTRA"))</f>
        <v>MUESTRA</v>
      </c>
      <c r="AC1559" t="s">
        <v>2398</v>
      </c>
      <c r="AD1559" t="s">
        <v>7733</v>
      </c>
      <c r="AF1559">
        <f>+COUNTIF(Piloto!C:C,MARCO!A1559)</f>
        <v>0</v>
      </c>
    </row>
    <row r="1560" spans="1:32" x14ac:dyDescent="0.25">
      <c r="A1560" s="5" t="str">
        <f t="shared" si="24"/>
        <v>R 4 - D 119 - 453 - 2691</v>
      </c>
      <c r="B1560" s="23" t="s">
        <v>2347</v>
      </c>
      <c r="C1560" t="s">
        <v>584</v>
      </c>
      <c r="D1560" t="s">
        <v>419</v>
      </c>
      <c r="E1560" t="s">
        <v>1915</v>
      </c>
      <c r="F1560" t="s">
        <v>134</v>
      </c>
      <c r="G1560" t="s">
        <v>134</v>
      </c>
      <c r="H1560" t="s">
        <v>7802</v>
      </c>
      <c r="I1560" t="s">
        <v>20</v>
      </c>
      <c r="J1560" t="s">
        <v>2349</v>
      </c>
      <c r="K1560" t="s">
        <v>21</v>
      </c>
      <c r="M1560" t="s">
        <v>7803</v>
      </c>
      <c r="N1560" t="s">
        <v>22</v>
      </c>
      <c r="O1560" t="s">
        <v>23</v>
      </c>
      <c r="P1560" t="s">
        <v>26</v>
      </c>
      <c r="Q1560" t="s">
        <v>2348</v>
      </c>
      <c r="R1560" s="13">
        <v>23</v>
      </c>
      <c r="S1560" s="13">
        <v>1</v>
      </c>
      <c r="T1560" s="21">
        <v>1</v>
      </c>
      <c r="V1560" t="s">
        <v>2154</v>
      </c>
      <c r="W1560" t="s">
        <v>17599</v>
      </c>
      <c r="X1560" s="20" t="str">
        <f>+IF(V1560="","-",CONCATENATE(V1560,"_",W1560))</f>
        <v>FINES_R04</v>
      </c>
      <c r="Y1560" s="59">
        <v>0.21838819980621341</v>
      </c>
      <c r="Z1560" t="s">
        <v>134</v>
      </c>
      <c r="AA1560" t="s">
        <v>2393</v>
      </c>
      <c r="AB1560" t="str">
        <f>+IF(W1560="","-",IF(W1560="UNICO","CENSO","MUESTRA"))</f>
        <v>MUESTRA</v>
      </c>
      <c r="AC1560" t="s">
        <v>2397</v>
      </c>
      <c r="AD1560" t="s">
        <v>7804</v>
      </c>
      <c r="AF1560">
        <f>+COUNTIF(Piloto!C:C,MARCO!A1560)</f>
        <v>0</v>
      </c>
    </row>
    <row r="1561" spans="1:32" x14ac:dyDescent="0.25">
      <c r="A1561" s="5" t="str">
        <f t="shared" si="24"/>
        <v>R 4 - D 85 - 451 - 0952</v>
      </c>
      <c r="B1561" s="23" t="s">
        <v>2347</v>
      </c>
      <c r="C1561" t="s">
        <v>584</v>
      </c>
      <c r="D1561" t="s">
        <v>1474</v>
      </c>
      <c r="E1561" t="s">
        <v>1475</v>
      </c>
      <c r="F1561" t="s">
        <v>134</v>
      </c>
      <c r="G1561" t="s">
        <v>134</v>
      </c>
      <c r="H1561" t="s">
        <v>8406</v>
      </c>
      <c r="I1561" t="s">
        <v>20</v>
      </c>
      <c r="J1561" t="s">
        <v>2349</v>
      </c>
      <c r="K1561" t="s">
        <v>21</v>
      </c>
      <c r="M1561" t="s">
        <v>8407</v>
      </c>
      <c r="N1561" t="s">
        <v>22</v>
      </c>
      <c r="O1561" t="s">
        <v>23</v>
      </c>
      <c r="P1561" t="s">
        <v>26</v>
      </c>
      <c r="Q1561" t="s">
        <v>2348</v>
      </c>
      <c r="R1561" s="13">
        <v>24</v>
      </c>
      <c r="S1561" s="13">
        <v>2</v>
      </c>
      <c r="T1561" s="21">
        <v>1</v>
      </c>
      <c r="V1561" t="s">
        <v>2154</v>
      </c>
      <c r="W1561" t="s">
        <v>17599</v>
      </c>
      <c r="X1561" s="20" t="str">
        <f>+IF(V1561="","-",CONCATENATE(V1561,"_",W1561))</f>
        <v>FINES_R04</v>
      </c>
      <c r="Y1561" s="59">
        <v>0.22138828039169309</v>
      </c>
      <c r="Z1561" t="s">
        <v>134</v>
      </c>
      <c r="AA1561" t="s">
        <v>2393</v>
      </c>
      <c r="AB1561" t="str">
        <f>+IF(W1561="","-",IF(W1561="UNICO","CENSO","MUESTRA"))</f>
        <v>MUESTRA</v>
      </c>
      <c r="AC1561" t="s">
        <v>2398</v>
      </c>
      <c r="AD1561" t="s">
        <v>8408</v>
      </c>
      <c r="AF1561">
        <f>+COUNTIF(Piloto!C:C,MARCO!A1561)</f>
        <v>0</v>
      </c>
    </row>
    <row r="1562" spans="1:32" x14ac:dyDescent="0.25">
      <c r="A1562" s="5" t="str">
        <f t="shared" si="24"/>
        <v>R 4 - D 119 - 456 - 3643</v>
      </c>
      <c r="B1562" s="23" t="s">
        <v>2347</v>
      </c>
      <c r="C1562" t="s">
        <v>584</v>
      </c>
      <c r="D1562" t="s">
        <v>419</v>
      </c>
      <c r="E1562" t="s">
        <v>1915</v>
      </c>
      <c r="F1562" t="s">
        <v>134</v>
      </c>
      <c r="G1562" t="s">
        <v>134</v>
      </c>
      <c r="H1562" t="s">
        <v>7819</v>
      </c>
      <c r="I1562" t="s">
        <v>20</v>
      </c>
      <c r="J1562" t="s">
        <v>2349</v>
      </c>
      <c r="K1562" t="s">
        <v>21</v>
      </c>
      <c r="M1562" t="s">
        <v>2202</v>
      </c>
      <c r="N1562" t="s">
        <v>22</v>
      </c>
      <c r="O1562" t="s">
        <v>23</v>
      </c>
      <c r="P1562" t="s">
        <v>26</v>
      </c>
      <c r="Q1562" t="s">
        <v>2348</v>
      </c>
      <c r="R1562" s="13">
        <v>15</v>
      </c>
      <c r="S1562" s="13">
        <v>1</v>
      </c>
      <c r="T1562" s="21">
        <v>1</v>
      </c>
      <c r="V1562" t="s">
        <v>2154</v>
      </c>
      <c r="W1562" t="s">
        <v>17599</v>
      </c>
      <c r="X1562" s="20" t="str">
        <f>+IF(V1562="","-",CONCATENATE(V1562,"_",W1562))</f>
        <v>FINES_R04</v>
      </c>
      <c r="Y1562" s="59">
        <v>0.24069932103157041</v>
      </c>
      <c r="Z1562" t="s">
        <v>134</v>
      </c>
      <c r="AA1562" t="s">
        <v>2393</v>
      </c>
      <c r="AB1562" t="str">
        <f>+IF(W1562="","-",IF(W1562="UNICO","CENSO","MUESTRA"))</f>
        <v>MUESTRA</v>
      </c>
      <c r="AC1562" t="s">
        <v>2398</v>
      </c>
      <c r="AD1562" t="s">
        <v>7820</v>
      </c>
      <c r="AF1562">
        <f>+COUNTIF(Piloto!C:C,MARCO!A1562)</f>
        <v>0</v>
      </c>
    </row>
    <row r="1563" spans="1:32" x14ac:dyDescent="0.25">
      <c r="A1563" s="5" t="str">
        <f t="shared" si="24"/>
        <v>R 4 - D 85 - 451 - 3236</v>
      </c>
      <c r="B1563" s="23" t="s">
        <v>2347</v>
      </c>
      <c r="C1563" t="s">
        <v>584</v>
      </c>
      <c r="D1563" t="s">
        <v>1474</v>
      </c>
      <c r="E1563" t="s">
        <v>1475</v>
      </c>
      <c r="F1563" t="s">
        <v>134</v>
      </c>
      <c r="G1563" t="s">
        <v>134</v>
      </c>
      <c r="H1563" t="s">
        <v>8429</v>
      </c>
      <c r="I1563" t="s">
        <v>20</v>
      </c>
      <c r="J1563" t="s">
        <v>2349</v>
      </c>
      <c r="K1563" t="s">
        <v>21</v>
      </c>
      <c r="M1563" t="s">
        <v>8430</v>
      </c>
      <c r="N1563" t="s">
        <v>22</v>
      </c>
      <c r="O1563" t="s">
        <v>23</v>
      </c>
      <c r="P1563" t="s">
        <v>26</v>
      </c>
      <c r="Q1563" t="s">
        <v>2348</v>
      </c>
      <c r="R1563" s="13">
        <v>26</v>
      </c>
      <c r="S1563" s="13">
        <v>1</v>
      </c>
      <c r="T1563" s="21">
        <v>1</v>
      </c>
      <c r="V1563" t="s">
        <v>2154</v>
      </c>
      <c r="W1563" t="s">
        <v>17599</v>
      </c>
      <c r="X1563" s="20" t="str">
        <f>+IF(V1563="","-",CONCATENATE(V1563,"_",W1563))</f>
        <v>FINES_R04</v>
      </c>
      <c r="Y1563" s="59">
        <v>0.240992546081543</v>
      </c>
      <c r="Z1563" t="s">
        <v>134</v>
      </c>
      <c r="AA1563" t="s">
        <v>2393</v>
      </c>
      <c r="AB1563" t="str">
        <f>+IF(W1563="","-",IF(W1563="UNICO","CENSO","MUESTRA"))</f>
        <v>MUESTRA</v>
      </c>
      <c r="AC1563" t="s">
        <v>2397</v>
      </c>
      <c r="AD1563" t="s">
        <v>8431</v>
      </c>
      <c r="AF1563">
        <f>+COUNTIF(Piloto!C:C,MARCO!A1563)</f>
        <v>0</v>
      </c>
    </row>
    <row r="1564" spans="1:32" x14ac:dyDescent="0.25">
      <c r="A1564" s="5" t="str">
        <f t="shared" si="24"/>
        <v>R 4 - D 119 - 451 - 2677</v>
      </c>
      <c r="B1564" s="23" t="s">
        <v>2347</v>
      </c>
      <c r="C1564" t="s">
        <v>584</v>
      </c>
      <c r="D1564" t="s">
        <v>419</v>
      </c>
      <c r="E1564" t="s">
        <v>1915</v>
      </c>
      <c r="F1564" t="s">
        <v>134</v>
      </c>
      <c r="G1564" t="s">
        <v>134</v>
      </c>
      <c r="H1564" t="s">
        <v>7747</v>
      </c>
      <c r="I1564" t="s">
        <v>20</v>
      </c>
      <c r="J1564" t="s">
        <v>2349</v>
      </c>
      <c r="K1564" t="s">
        <v>21</v>
      </c>
      <c r="M1564" t="s">
        <v>5526</v>
      </c>
      <c r="N1564" t="s">
        <v>22</v>
      </c>
      <c r="O1564" t="s">
        <v>23</v>
      </c>
      <c r="P1564" t="s">
        <v>26</v>
      </c>
      <c r="Q1564" t="s">
        <v>2348</v>
      </c>
      <c r="R1564" s="13">
        <v>26</v>
      </c>
      <c r="S1564" s="13">
        <v>1</v>
      </c>
      <c r="T1564" s="21">
        <v>1</v>
      </c>
      <c r="V1564" t="s">
        <v>2154</v>
      </c>
      <c r="W1564" t="s">
        <v>17599</v>
      </c>
      <c r="X1564" s="20" t="str">
        <f>+IF(V1564="","-",CONCATENATE(V1564,"_",W1564))</f>
        <v>FINES_R04</v>
      </c>
      <c r="Y1564" s="59">
        <v>0.24419580399990079</v>
      </c>
      <c r="Z1564" t="s">
        <v>134</v>
      </c>
      <c r="AA1564" t="s">
        <v>2393</v>
      </c>
      <c r="AB1564" t="str">
        <f>+IF(W1564="","-",IF(W1564="UNICO","CENSO","MUESTRA"))</f>
        <v>MUESTRA</v>
      </c>
      <c r="AC1564" t="s">
        <v>2397</v>
      </c>
      <c r="AD1564" t="s">
        <v>7748</v>
      </c>
      <c r="AF1564">
        <f>+COUNTIF(Piloto!C:C,MARCO!A1564)</f>
        <v>0</v>
      </c>
    </row>
    <row r="1565" spans="1:32" x14ac:dyDescent="0.25">
      <c r="A1565" s="5" t="str">
        <f t="shared" si="24"/>
        <v>R 4 - D 85 - 451 - 0956</v>
      </c>
      <c r="B1565" s="23" t="s">
        <v>2347</v>
      </c>
      <c r="C1565" t="s">
        <v>584</v>
      </c>
      <c r="D1565" t="s">
        <v>1474</v>
      </c>
      <c r="E1565" t="s">
        <v>1475</v>
      </c>
      <c r="F1565" t="s">
        <v>134</v>
      </c>
      <c r="G1565" t="s">
        <v>134</v>
      </c>
      <c r="H1565" t="s">
        <v>12356</v>
      </c>
      <c r="I1565" t="s">
        <v>20</v>
      </c>
      <c r="J1565" t="s">
        <v>2349</v>
      </c>
      <c r="K1565" t="s">
        <v>21</v>
      </c>
      <c r="M1565" t="s">
        <v>12357</v>
      </c>
      <c r="N1565" t="s">
        <v>22</v>
      </c>
      <c r="O1565" t="s">
        <v>23</v>
      </c>
      <c r="P1565" t="s">
        <v>26</v>
      </c>
      <c r="Q1565" t="s">
        <v>2348</v>
      </c>
      <c r="R1565" s="13">
        <v>18</v>
      </c>
      <c r="S1565" s="13">
        <v>1</v>
      </c>
      <c r="T1565" s="21">
        <v>1</v>
      </c>
      <c r="V1565" t="s">
        <v>2154</v>
      </c>
      <c r="W1565" t="s">
        <v>17599</v>
      </c>
      <c r="X1565" s="20" t="str">
        <f>+IF(V1565="","-",CONCATENATE(V1565,"_",W1565))</f>
        <v>FINES_R04</v>
      </c>
      <c r="Y1565" s="59">
        <v>0.26794314384460449</v>
      </c>
      <c r="Z1565" t="s">
        <v>134</v>
      </c>
      <c r="AA1565" t="s">
        <v>2393</v>
      </c>
      <c r="AB1565" t="str">
        <f>+IF(W1565="","-",IF(W1565="UNICO","CENSO","MUESTRA"))</f>
        <v>MUESTRA</v>
      </c>
      <c r="AC1565" t="s">
        <v>2397</v>
      </c>
      <c r="AD1565" t="s">
        <v>12358</v>
      </c>
      <c r="AF1565">
        <f>+COUNTIF(Piloto!C:C,MARCO!A1565)</f>
        <v>0</v>
      </c>
    </row>
    <row r="1566" spans="1:32" x14ac:dyDescent="0.25">
      <c r="A1566" s="5" t="str">
        <f t="shared" si="24"/>
        <v>R 4 - D 85 - 451 - 4490</v>
      </c>
      <c r="B1566" s="23" t="s">
        <v>2347</v>
      </c>
      <c r="C1566" t="s">
        <v>584</v>
      </c>
      <c r="D1566" t="s">
        <v>1474</v>
      </c>
      <c r="E1566" t="s">
        <v>1475</v>
      </c>
      <c r="F1566" t="s">
        <v>134</v>
      </c>
      <c r="G1566" t="s">
        <v>134</v>
      </c>
      <c r="H1566" t="s">
        <v>12336</v>
      </c>
      <c r="I1566" t="s">
        <v>20</v>
      </c>
      <c r="J1566" t="s">
        <v>2349</v>
      </c>
      <c r="K1566" t="s">
        <v>21</v>
      </c>
      <c r="M1566" t="s">
        <v>12337</v>
      </c>
      <c r="N1566" t="s">
        <v>22</v>
      </c>
      <c r="O1566" t="s">
        <v>23</v>
      </c>
      <c r="P1566" t="s">
        <v>26</v>
      </c>
      <c r="Q1566" t="s">
        <v>2348</v>
      </c>
      <c r="R1566" s="13">
        <v>21</v>
      </c>
      <c r="S1566" s="13">
        <v>1</v>
      </c>
      <c r="T1566" s="21">
        <v>1</v>
      </c>
      <c r="V1566" t="s">
        <v>2154</v>
      </c>
      <c r="W1566" t="s">
        <v>17599</v>
      </c>
      <c r="X1566" s="20" t="str">
        <f>+IF(V1566="","-",CONCATENATE(V1566,"_",W1566))</f>
        <v>FINES_R04</v>
      </c>
      <c r="Y1566" s="59">
        <v>0.27442952990531921</v>
      </c>
      <c r="Z1566" t="s">
        <v>134</v>
      </c>
      <c r="AA1566" t="s">
        <v>2393</v>
      </c>
      <c r="AB1566" t="str">
        <f>+IF(W1566="","-",IF(W1566="UNICO","CENSO","MUESTRA"))</f>
        <v>MUESTRA</v>
      </c>
      <c r="AC1566" t="s">
        <v>2398</v>
      </c>
      <c r="AD1566" t="s">
        <v>12338</v>
      </c>
      <c r="AF1566">
        <f>+COUNTIF(Piloto!C:C,MARCO!A1566)</f>
        <v>0</v>
      </c>
    </row>
    <row r="1567" spans="1:32" x14ac:dyDescent="0.25">
      <c r="A1567" s="5" t="str">
        <f t="shared" si="24"/>
        <v>R 4 - D 119 - 451 - 2299</v>
      </c>
      <c r="B1567" s="23" t="s">
        <v>2347</v>
      </c>
      <c r="C1567" t="s">
        <v>584</v>
      </c>
      <c r="D1567" t="s">
        <v>419</v>
      </c>
      <c r="E1567" t="s">
        <v>1915</v>
      </c>
      <c r="F1567" t="s">
        <v>134</v>
      </c>
      <c r="G1567" t="s">
        <v>134</v>
      </c>
      <c r="H1567" t="s">
        <v>7727</v>
      </c>
      <c r="I1567" t="s">
        <v>20</v>
      </c>
      <c r="J1567" t="s">
        <v>2349</v>
      </c>
      <c r="K1567" t="s">
        <v>21</v>
      </c>
      <c r="M1567" t="s">
        <v>4933</v>
      </c>
      <c r="N1567" t="s">
        <v>22</v>
      </c>
      <c r="O1567" t="s">
        <v>23</v>
      </c>
      <c r="P1567" t="s">
        <v>26</v>
      </c>
      <c r="Q1567" t="s">
        <v>2348</v>
      </c>
      <c r="R1567" s="13">
        <v>23</v>
      </c>
      <c r="S1567" s="13">
        <v>1</v>
      </c>
      <c r="T1567" s="21">
        <v>1</v>
      </c>
      <c r="V1567" t="s">
        <v>2154</v>
      </c>
      <c r="W1567" t="s">
        <v>17599</v>
      </c>
      <c r="X1567" s="20" t="str">
        <f>+IF(V1567="","-",CONCATENATE(V1567,"_",W1567))</f>
        <v>FINES_R04</v>
      </c>
      <c r="Y1567" s="59">
        <v>0.28356087207794189</v>
      </c>
      <c r="Z1567" t="s">
        <v>134</v>
      </c>
      <c r="AA1567" t="s">
        <v>2393</v>
      </c>
      <c r="AB1567" t="str">
        <f>+IF(W1567="","-",IF(W1567="UNICO","CENSO","MUESTRA"))</f>
        <v>MUESTRA</v>
      </c>
      <c r="AC1567" t="s">
        <v>2398</v>
      </c>
      <c r="AD1567" t="s">
        <v>7728</v>
      </c>
      <c r="AF1567">
        <f>+COUNTIF(Piloto!C:C,MARCO!A1567)</f>
        <v>0</v>
      </c>
    </row>
    <row r="1568" spans="1:32" x14ac:dyDescent="0.25">
      <c r="A1568" s="5" t="str">
        <f t="shared" si="24"/>
        <v>R 4 - D 119 - 453 - 2299</v>
      </c>
      <c r="B1568" s="23" t="s">
        <v>2347</v>
      </c>
      <c r="C1568" t="s">
        <v>584</v>
      </c>
      <c r="D1568" t="s">
        <v>419</v>
      </c>
      <c r="E1568" t="s">
        <v>1915</v>
      </c>
      <c r="F1568" t="s">
        <v>134</v>
      </c>
      <c r="G1568" t="s">
        <v>134</v>
      </c>
      <c r="H1568" t="s">
        <v>7756</v>
      </c>
      <c r="I1568" t="s">
        <v>20</v>
      </c>
      <c r="J1568" t="s">
        <v>2349</v>
      </c>
      <c r="K1568" t="s">
        <v>21</v>
      </c>
      <c r="M1568" t="s">
        <v>4933</v>
      </c>
      <c r="N1568" t="s">
        <v>22</v>
      </c>
      <c r="O1568" t="s">
        <v>23</v>
      </c>
      <c r="P1568" t="s">
        <v>26</v>
      </c>
      <c r="Q1568" t="s">
        <v>2348</v>
      </c>
      <c r="R1568" s="13">
        <v>34</v>
      </c>
      <c r="S1568" s="13">
        <v>1</v>
      </c>
      <c r="T1568" s="21">
        <v>1</v>
      </c>
      <c r="V1568" t="s">
        <v>2154</v>
      </c>
      <c r="W1568" t="s">
        <v>17599</v>
      </c>
      <c r="X1568" s="20" t="str">
        <f>+IF(V1568="","-",CONCATENATE(V1568,"_",W1568))</f>
        <v>FINES_R04</v>
      </c>
      <c r="Y1568" s="59">
        <v>0.28356087207794189</v>
      </c>
      <c r="Z1568" t="s">
        <v>134</v>
      </c>
      <c r="AA1568" t="s">
        <v>2393</v>
      </c>
      <c r="AB1568" t="str">
        <f>+IF(W1568="","-",IF(W1568="UNICO","CENSO","MUESTRA"))</f>
        <v>MUESTRA</v>
      </c>
      <c r="AC1568" t="s">
        <v>2398</v>
      </c>
      <c r="AD1568" t="s">
        <v>7728</v>
      </c>
      <c r="AF1568">
        <f>+COUNTIF(Piloto!C:C,MARCO!A1568)</f>
        <v>0</v>
      </c>
    </row>
    <row r="1569" spans="1:32" x14ac:dyDescent="0.25">
      <c r="A1569" s="5" t="str">
        <f t="shared" si="24"/>
        <v>R 4 - D 119 - 456 - 2299</v>
      </c>
      <c r="B1569" s="23" t="s">
        <v>2347</v>
      </c>
      <c r="C1569" t="s">
        <v>584</v>
      </c>
      <c r="D1569" t="s">
        <v>419</v>
      </c>
      <c r="E1569" t="s">
        <v>1915</v>
      </c>
      <c r="F1569" t="s">
        <v>134</v>
      </c>
      <c r="G1569" t="s">
        <v>134</v>
      </c>
      <c r="H1569" t="s">
        <v>7826</v>
      </c>
      <c r="I1569" t="s">
        <v>20</v>
      </c>
      <c r="J1569" t="s">
        <v>2349</v>
      </c>
      <c r="K1569" t="s">
        <v>21</v>
      </c>
      <c r="M1569" t="s">
        <v>4933</v>
      </c>
      <c r="N1569" t="s">
        <v>22</v>
      </c>
      <c r="O1569" t="s">
        <v>23</v>
      </c>
      <c r="P1569" t="s">
        <v>26</v>
      </c>
      <c r="Q1569" t="s">
        <v>2348</v>
      </c>
      <c r="R1569" s="13">
        <v>28</v>
      </c>
      <c r="S1569" s="13">
        <v>1</v>
      </c>
      <c r="T1569" s="21">
        <v>1</v>
      </c>
      <c r="V1569" t="s">
        <v>2154</v>
      </c>
      <c r="W1569" t="s">
        <v>17599</v>
      </c>
      <c r="X1569" s="20" t="str">
        <f>+IF(V1569="","-",CONCATENATE(V1569,"_",W1569))</f>
        <v>FINES_R04</v>
      </c>
      <c r="Y1569" s="59">
        <v>0.28356087207794189</v>
      </c>
      <c r="Z1569" t="s">
        <v>134</v>
      </c>
      <c r="AA1569" t="s">
        <v>2393</v>
      </c>
      <c r="AB1569" t="str">
        <f>+IF(W1569="","-",IF(W1569="UNICO","CENSO","MUESTRA"))</f>
        <v>MUESTRA</v>
      </c>
      <c r="AC1569" t="s">
        <v>2397</v>
      </c>
      <c r="AD1569" t="s">
        <v>7728</v>
      </c>
      <c r="AF1569">
        <f>+COUNTIF(Piloto!C:C,MARCO!A1569)</f>
        <v>0</v>
      </c>
    </row>
    <row r="1570" spans="1:32" x14ac:dyDescent="0.25">
      <c r="A1570" s="5" t="str">
        <f t="shared" si="24"/>
        <v>R 4 - D 85 - 451 - 4578</v>
      </c>
      <c r="B1570" s="23" t="s">
        <v>2347</v>
      </c>
      <c r="C1570" t="s">
        <v>584</v>
      </c>
      <c r="D1570" t="s">
        <v>1474</v>
      </c>
      <c r="E1570" t="s">
        <v>1475</v>
      </c>
      <c r="F1570" t="s">
        <v>134</v>
      </c>
      <c r="G1570" t="s">
        <v>134</v>
      </c>
      <c r="H1570" t="s">
        <v>12340</v>
      </c>
      <c r="I1570" t="s">
        <v>20</v>
      </c>
      <c r="J1570" t="s">
        <v>2349</v>
      </c>
      <c r="K1570" t="s">
        <v>21</v>
      </c>
      <c r="M1570" t="s">
        <v>12341</v>
      </c>
      <c r="N1570" t="s">
        <v>22</v>
      </c>
      <c r="O1570" t="s">
        <v>23</v>
      </c>
      <c r="P1570" t="s">
        <v>26</v>
      </c>
      <c r="Q1570" t="s">
        <v>2348</v>
      </c>
      <c r="R1570" s="13">
        <v>27</v>
      </c>
      <c r="S1570" s="13">
        <v>1</v>
      </c>
      <c r="T1570" s="21">
        <v>1</v>
      </c>
      <c r="V1570" t="s">
        <v>2154</v>
      </c>
      <c r="W1570" t="s">
        <v>17599</v>
      </c>
      <c r="X1570" s="20" t="str">
        <f>+IF(V1570="","-",CONCATENATE(V1570,"_",W1570))</f>
        <v>FINES_R04</v>
      </c>
      <c r="Y1570" s="59">
        <v>0.29517340660095209</v>
      </c>
      <c r="Z1570" t="s">
        <v>134</v>
      </c>
      <c r="AA1570" t="s">
        <v>2393</v>
      </c>
      <c r="AB1570" t="str">
        <f>+IF(W1570="","-",IF(W1570="UNICO","CENSO","MUESTRA"))</f>
        <v>MUESTRA</v>
      </c>
      <c r="AC1570" t="s">
        <v>2397</v>
      </c>
      <c r="AD1570" t="s">
        <v>12342</v>
      </c>
      <c r="AF1570">
        <f>+COUNTIF(Piloto!C:C,MARCO!A1570)</f>
        <v>0</v>
      </c>
    </row>
    <row r="1571" spans="1:32" x14ac:dyDescent="0.25">
      <c r="A1571" s="5" t="str">
        <f t="shared" si="24"/>
        <v>R 4 - D 85 - 451 - 4519</v>
      </c>
      <c r="B1571" s="23" t="s">
        <v>2347</v>
      </c>
      <c r="C1571" t="s">
        <v>584</v>
      </c>
      <c r="D1571" t="s">
        <v>1474</v>
      </c>
      <c r="E1571" t="s">
        <v>1475</v>
      </c>
      <c r="F1571" t="s">
        <v>134</v>
      </c>
      <c r="G1571" t="s">
        <v>134</v>
      </c>
      <c r="H1571" t="s">
        <v>8443</v>
      </c>
      <c r="I1571" t="s">
        <v>20</v>
      </c>
      <c r="J1571" t="s">
        <v>2349</v>
      </c>
      <c r="K1571" t="s">
        <v>21</v>
      </c>
      <c r="M1571" t="s">
        <v>8444</v>
      </c>
      <c r="N1571" t="s">
        <v>22</v>
      </c>
      <c r="O1571" t="s">
        <v>23</v>
      </c>
      <c r="P1571" t="s">
        <v>26</v>
      </c>
      <c r="Q1571" t="s">
        <v>2348</v>
      </c>
      <c r="R1571" s="13">
        <v>17</v>
      </c>
      <c r="S1571" s="13">
        <v>1</v>
      </c>
      <c r="T1571" s="21">
        <v>1</v>
      </c>
      <c r="V1571" t="s">
        <v>2154</v>
      </c>
      <c r="W1571" t="s">
        <v>17599</v>
      </c>
      <c r="X1571" s="20" t="str">
        <f>+IF(V1571="","-",CONCATENATE(V1571,"_",W1571))</f>
        <v>FINES_R04</v>
      </c>
      <c r="Y1571" s="59">
        <v>0.29816672205924988</v>
      </c>
      <c r="Z1571" t="s">
        <v>134</v>
      </c>
      <c r="AA1571" t="s">
        <v>2393</v>
      </c>
      <c r="AB1571" t="str">
        <f>+IF(W1571="","-",IF(W1571="UNICO","CENSO","MUESTRA"))</f>
        <v>MUESTRA</v>
      </c>
      <c r="AC1571" t="s">
        <v>2397</v>
      </c>
      <c r="AD1571" t="s">
        <v>8445</v>
      </c>
      <c r="AF1571">
        <f>+COUNTIF(Piloto!C:C,MARCO!A1571)</f>
        <v>0</v>
      </c>
    </row>
    <row r="1572" spans="1:32" x14ac:dyDescent="0.25">
      <c r="A1572" s="5" t="str">
        <f t="shared" si="24"/>
        <v>R 4 - D 119 - 451 - 3475</v>
      </c>
      <c r="B1572" s="23" t="s">
        <v>2347</v>
      </c>
      <c r="C1572" t="s">
        <v>584</v>
      </c>
      <c r="D1572" t="s">
        <v>419</v>
      </c>
      <c r="E1572" t="s">
        <v>1915</v>
      </c>
      <c r="F1572" t="s">
        <v>134</v>
      </c>
      <c r="G1572" t="s">
        <v>134</v>
      </c>
      <c r="H1572" t="s">
        <v>7857</v>
      </c>
      <c r="I1572" t="s">
        <v>20</v>
      </c>
      <c r="J1572" t="s">
        <v>2349</v>
      </c>
      <c r="K1572" t="s">
        <v>21</v>
      </c>
      <c r="M1572" t="s">
        <v>7858</v>
      </c>
      <c r="N1572" t="s">
        <v>22</v>
      </c>
      <c r="O1572" t="s">
        <v>23</v>
      </c>
      <c r="P1572" t="s">
        <v>26</v>
      </c>
      <c r="Q1572" t="s">
        <v>2348</v>
      </c>
      <c r="R1572" s="13">
        <v>24</v>
      </c>
      <c r="S1572" s="13">
        <v>1</v>
      </c>
      <c r="T1572" s="21">
        <v>1</v>
      </c>
      <c r="V1572" t="s">
        <v>2154</v>
      </c>
      <c r="W1572" t="s">
        <v>17599</v>
      </c>
      <c r="X1572" s="20" t="str">
        <f>+IF(V1572="","-",CONCATENATE(V1572,"_",W1572))</f>
        <v>FINES_R04</v>
      </c>
      <c r="Y1572" s="59">
        <v>0.29865378141403198</v>
      </c>
      <c r="Z1572" t="s">
        <v>134</v>
      </c>
      <c r="AA1572" t="s">
        <v>2393</v>
      </c>
      <c r="AB1572" t="str">
        <f>+IF(W1572="","-",IF(W1572="UNICO","CENSO","MUESTRA"))</f>
        <v>MUESTRA</v>
      </c>
      <c r="AC1572" t="s">
        <v>2397</v>
      </c>
      <c r="AD1572" t="s">
        <v>7859</v>
      </c>
      <c r="AF1572">
        <f>+COUNTIF(Piloto!C:C,MARCO!A1572)</f>
        <v>0</v>
      </c>
    </row>
    <row r="1573" spans="1:32" x14ac:dyDescent="0.25">
      <c r="A1573" s="5" t="str">
        <f t="shared" si="24"/>
        <v>R 4 - D 119 - 456 - 2686</v>
      </c>
      <c r="B1573" s="23" t="s">
        <v>2347</v>
      </c>
      <c r="C1573" t="s">
        <v>584</v>
      </c>
      <c r="D1573" t="s">
        <v>419</v>
      </c>
      <c r="E1573" t="s">
        <v>1915</v>
      </c>
      <c r="F1573" t="s">
        <v>134</v>
      </c>
      <c r="G1573" t="s">
        <v>134</v>
      </c>
      <c r="H1573" t="s">
        <v>7931</v>
      </c>
      <c r="I1573" t="s">
        <v>20</v>
      </c>
      <c r="J1573" t="s">
        <v>2349</v>
      </c>
      <c r="K1573" t="s">
        <v>21</v>
      </c>
      <c r="M1573" t="s">
        <v>7932</v>
      </c>
      <c r="N1573" t="s">
        <v>22</v>
      </c>
      <c r="O1573" t="s">
        <v>23</v>
      </c>
      <c r="P1573" t="s">
        <v>26</v>
      </c>
      <c r="Q1573" t="s">
        <v>2348</v>
      </c>
      <c r="R1573" s="13">
        <v>32</v>
      </c>
      <c r="S1573" s="13">
        <v>1</v>
      </c>
      <c r="T1573" s="21">
        <v>1</v>
      </c>
      <c r="V1573" t="s">
        <v>2154</v>
      </c>
      <c r="W1573" t="s">
        <v>17599</v>
      </c>
      <c r="X1573" s="20" t="str">
        <f>+IF(V1573="","-",CONCATENATE(V1573,"_",W1573))</f>
        <v>FINES_R04</v>
      </c>
      <c r="Y1573" s="59">
        <v>0.3165014386177063</v>
      </c>
      <c r="Z1573" t="s">
        <v>134</v>
      </c>
      <c r="AA1573" t="s">
        <v>2393</v>
      </c>
      <c r="AB1573" t="str">
        <f>+IF(W1573="","-",IF(W1573="UNICO","CENSO","MUESTRA"))</f>
        <v>MUESTRA</v>
      </c>
      <c r="AC1573" t="s">
        <v>2398</v>
      </c>
      <c r="AD1573" t="s">
        <v>7933</v>
      </c>
      <c r="AF1573">
        <f>+COUNTIF(Piloto!C:C,MARCO!A1573)</f>
        <v>0</v>
      </c>
    </row>
    <row r="1574" spans="1:32" x14ac:dyDescent="0.25">
      <c r="A1574" s="5" t="str">
        <f t="shared" si="24"/>
        <v>R 4 - D 119 - 451 - 3274</v>
      </c>
      <c r="B1574" s="23" t="s">
        <v>2347</v>
      </c>
      <c r="C1574" t="s">
        <v>584</v>
      </c>
      <c r="D1574" t="s">
        <v>419</v>
      </c>
      <c r="E1574" t="s">
        <v>1915</v>
      </c>
      <c r="F1574" t="s">
        <v>134</v>
      </c>
      <c r="G1574" t="s">
        <v>134</v>
      </c>
      <c r="H1574" t="s">
        <v>7735</v>
      </c>
      <c r="I1574" t="s">
        <v>20</v>
      </c>
      <c r="J1574" t="s">
        <v>2349</v>
      </c>
      <c r="K1574" t="s">
        <v>21</v>
      </c>
      <c r="M1574" t="s">
        <v>7736</v>
      </c>
      <c r="N1574" t="s">
        <v>22</v>
      </c>
      <c r="O1574" t="s">
        <v>23</v>
      </c>
      <c r="P1574" t="s">
        <v>26</v>
      </c>
      <c r="Q1574" t="s">
        <v>2348</v>
      </c>
      <c r="R1574" s="13">
        <v>15</v>
      </c>
      <c r="S1574" s="13">
        <v>1</v>
      </c>
      <c r="T1574" s="21">
        <v>1</v>
      </c>
      <c r="V1574" t="s">
        <v>2154</v>
      </c>
      <c r="W1574" t="s">
        <v>17599</v>
      </c>
      <c r="X1574" s="20" t="str">
        <f>+IF(V1574="","-",CONCATENATE(V1574,"_",W1574))</f>
        <v>FINES_R04</v>
      </c>
      <c r="Y1574" s="59">
        <v>0.3172418475151062</v>
      </c>
      <c r="Z1574" t="s">
        <v>134</v>
      </c>
      <c r="AA1574" t="s">
        <v>2393</v>
      </c>
      <c r="AB1574" t="str">
        <f>+IF(W1574="","-",IF(W1574="UNICO","CENSO","MUESTRA"))</f>
        <v>MUESTRA</v>
      </c>
      <c r="AC1574" t="s">
        <v>2397</v>
      </c>
      <c r="AD1574" t="s">
        <v>7737</v>
      </c>
      <c r="AF1574">
        <f>+COUNTIF(Piloto!C:C,MARCO!A1574)</f>
        <v>0</v>
      </c>
    </row>
    <row r="1575" spans="1:32" x14ac:dyDescent="0.25">
      <c r="A1575" s="5" t="str">
        <f t="shared" si="24"/>
        <v>R 4 - D 119 - 453 - 4205</v>
      </c>
      <c r="B1575" s="23" t="s">
        <v>2347</v>
      </c>
      <c r="C1575" t="s">
        <v>584</v>
      </c>
      <c r="D1575" t="s">
        <v>419</v>
      </c>
      <c r="E1575" t="s">
        <v>1915</v>
      </c>
      <c r="F1575" t="s">
        <v>134</v>
      </c>
      <c r="G1575" t="s">
        <v>134</v>
      </c>
      <c r="H1575" t="s">
        <v>7790</v>
      </c>
      <c r="I1575" t="s">
        <v>20</v>
      </c>
      <c r="J1575" t="s">
        <v>2349</v>
      </c>
      <c r="K1575" t="s">
        <v>21</v>
      </c>
      <c r="M1575" t="s">
        <v>7791</v>
      </c>
      <c r="N1575" t="s">
        <v>22</v>
      </c>
      <c r="O1575" t="s">
        <v>23</v>
      </c>
      <c r="P1575" t="s">
        <v>26</v>
      </c>
      <c r="Q1575" t="s">
        <v>2348</v>
      </c>
      <c r="R1575" s="13">
        <v>20</v>
      </c>
      <c r="S1575" s="13">
        <v>1</v>
      </c>
      <c r="T1575" s="21">
        <v>1</v>
      </c>
      <c r="V1575" t="s">
        <v>2154</v>
      </c>
      <c r="W1575" t="s">
        <v>17599</v>
      </c>
      <c r="X1575" s="20" t="str">
        <f>+IF(V1575="","-",CONCATENATE(V1575,"_",W1575))</f>
        <v>FINES_R04</v>
      </c>
      <c r="Y1575" s="59">
        <v>0.318675696849823</v>
      </c>
      <c r="Z1575" t="s">
        <v>134</v>
      </c>
      <c r="AA1575" t="s">
        <v>2393</v>
      </c>
      <c r="AB1575" t="str">
        <f>+IF(W1575="","-",IF(W1575="UNICO","CENSO","MUESTRA"))</f>
        <v>MUESTRA</v>
      </c>
      <c r="AC1575" t="s">
        <v>2398</v>
      </c>
      <c r="AD1575" t="s">
        <v>7792</v>
      </c>
      <c r="AF1575">
        <f>+COUNTIF(Piloto!C:C,MARCO!A1575)</f>
        <v>0</v>
      </c>
    </row>
    <row r="1576" spans="1:32" x14ac:dyDescent="0.25">
      <c r="A1576" s="5" t="str">
        <f t="shared" si="24"/>
        <v>R 4 - D 85 - 452 - 3241</v>
      </c>
      <c r="B1576" s="23" t="s">
        <v>2347</v>
      </c>
      <c r="C1576" t="s">
        <v>584</v>
      </c>
      <c r="D1576" t="s">
        <v>1474</v>
      </c>
      <c r="E1576" t="s">
        <v>1475</v>
      </c>
      <c r="F1576" t="s">
        <v>134</v>
      </c>
      <c r="G1576" t="s">
        <v>134</v>
      </c>
      <c r="H1576" t="s">
        <v>8303</v>
      </c>
      <c r="I1576" t="s">
        <v>20</v>
      </c>
      <c r="J1576" t="s">
        <v>2349</v>
      </c>
      <c r="K1576" t="s">
        <v>21</v>
      </c>
      <c r="M1576" t="s">
        <v>8304</v>
      </c>
      <c r="N1576" t="s">
        <v>22</v>
      </c>
      <c r="O1576" t="s">
        <v>23</v>
      </c>
      <c r="P1576" t="s">
        <v>26</v>
      </c>
      <c r="Q1576" t="s">
        <v>2348</v>
      </c>
      <c r="R1576" s="13">
        <v>20</v>
      </c>
      <c r="S1576" s="13">
        <v>1</v>
      </c>
      <c r="T1576" s="21">
        <v>1</v>
      </c>
      <c r="V1576" t="s">
        <v>2154</v>
      </c>
      <c r="W1576" t="s">
        <v>17599</v>
      </c>
      <c r="X1576" s="20" t="str">
        <f>+IF(V1576="","-",CONCATENATE(V1576,"_",W1576))</f>
        <v>FINES_R04</v>
      </c>
      <c r="Y1576" s="59">
        <v>0.3197956383228302</v>
      </c>
      <c r="Z1576" t="s">
        <v>134</v>
      </c>
      <c r="AA1576" t="s">
        <v>2393</v>
      </c>
      <c r="AB1576" t="str">
        <f>+IF(W1576="","-",IF(W1576="UNICO","CENSO","MUESTRA"))</f>
        <v>MUESTRA</v>
      </c>
      <c r="AC1576" t="s">
        <v>2397</v>
      </c>
      <c r="AD1576" t="s">
        <v>8305</v>
      </c>
      <c r="AF1576">
        <f>+COUNTIF(Piloto!C:C,MARCO!A1576)</f>
        <v>0</v>
      </c>
    </row>
    <row r="1577" spans="1:32" x14ac:dyDescent="0.25">
      <c r="A1577" s="5" t="str">
        <f t="shared" si="24"/>
        <v>R 4 - D 85 - 451 - 2641</v>
      </c>
      <c r="B1577" s="23" t="s">
        <v>2347</v>
      </c>
      <c r="C1577" t="s">
        <v>584</v>
      </c>
      <c r="D1577" t="s">
        <v>1474</v>
      </c>
      <c r="E1577" t="s">
        <v>1475</v>
      </c>
      <c r="F1577" t="s">
        <v>134</v>
      </c>
      <c r="G1577" t="s">
        <v>134</v>
      </c>
      <c r="H1577" t="s">
        <v>12361</v>
      </c>
      <c r="I1577" t="s">
        <v>20</v>
      </c>
      <c r="J1577" t="s">
        <v>2349</v>
      </c>
      <c r="K1577" t="s">
        <v>21</v>
      </c>
      <c r="M1577" t="s">
        <v>12362</v>
      </c>
      <c r="N1577" t="s">
        <v>22</v>
      </c>
      <c r="O1577" t="s">
        <v>23</v>
      </c>
      <c r="P1577" t="s">
        <v>26</v>
      </c>
      <c r="Q1577" t="s">
        <v>2348</v>
      </c>
      <c r="R1577" s="13">
        <v>27</v>
      </c>
      <c r="S1577" s="13">
        <v>1</v>
      </c>
      <c r="T1577" s="21">
        <v>1</v>
      </c>
      <c r="V1577" t="s">
        <v>2154</v>
      </c>
      <c r="W1577" t="s">
        <v>17599</v>
      </c>
      <c r="X1577" s="20" t="str">
        <f>+IF(V1577="","-",CONCATENATE(V1577,"_",W1577))</f>
        <v>FINES_R04</v>
      </c>
      <c r="Y1577" s="59">
        <v>0.32068425416946411</v>
      </c>
      <c r="Z1577" t="s">
        <v>134</v>
      </c>
      <c r="AA1577" t="s">
        <v>2393</v>
      </c>
      <c r="AB1577" t="str">
        <f>+IF(W1577="","-",IF(W1577="UNICO","CENSO","MUESTRA"))</f>
        <v>MUESTRA</v>
      </c>
      <c r="AC1577" t="s">
        <v>2397</v>
      </c>
      <c r="AD1577" t="s">
        <v>12363</v>
      </c>
      <c r="AF1577">
        <f>+COUNTIF(Piloto!C:C,MARCO!A1577)</f>
        <v>0</v>
      </c>
    </row>
    <row r="1578" spans="1:32" x14ac:dyDescent="0.25">
      <c r="A1578" s="5" t="str">
        <f t="shared" si="24"/>
        <v>R 4 - D 119 - 456 - 0914</v>
      </c>
      <c r="B1578" s="23" t="s">
        <v>2347</v>
      </c>
      <c r="C1578" t="s">
        <v>584</v>
      </c>
      <c r="D1578" t="s">
        <v>419</v>
      </c>
      <c r="E1578" t="s">
        <v>1915</v>
      </c>
      <c r="F1578" t="s">
        <v>134</v>
      </c>
      <c r="G1578" t="s">
        <v>134</v>
      </c>
      <c r="H1578" t="s">
        <v>12259</v>
      </c>
      <c r="I1578" t="s">
        <v>20</v>
      </c>
      <c r="J1578" t="s">
        <v>2349</v>
      </c>
      <c r="K1578" t="s">
        <v>21</v>
      </c>
      <c r="M1578" t="s">
        <v>12260</v>
      </c>
      <c r="N1578" t="s">
        <v>22</v>
      </c>
      <c r="O1578" t="s">
        <v>23</v>
      </c>
      <c r="P1578" t="s">
        <v>26</v>
      </c>
      <c r="Q1578" t="s">
        <v>2348</v>
      </c>
      <c r="R1578" s="13">
        <v>17</v>
      </c>
      <c r="S1578" s="13">
        <v>1</v>
      </c>
      <c r="T1578" s="21">
        <v>1</v>
      </c>
      <c r="V1578" t="s">
        <v>2154</v>
      </c>
      <c r="W1578" t="s">
        <v>17599</v>
      </c>
      <c r="X1578" s="20" t="str">
        <f>+IF(V1578="","-",CONCATENATE(V1578,"_",W1578))</f>
        <v>FINES_R04</v>
      </c>
      <c r="Y1578" s="59">
        <v>0.32458400726318359</v>
      </c>
      <c r="Z1578" t="s">
        <v>134</v>
      </c>
      <c r="AA1578" t="s">
        <v>2393</v>
      </c>
      <c r="AB1578" t="str">
        <f>+IF(W1578="","-",IF(W1578="UNICO","CENSO","MUESTRA"))</f>
        <v>MUESTRA</v>
      </c>
      <c r="AC1578" t="s">
        <v>2397</v>
      </c>
      <c r="AD1578" t="s">
        <v>12261</v>
      </c>
      <c r="AF1578">
        <f>+COUNTIF(Piloto!C:C,MARCO!A1578)</f>
        <v>0</v>
      </c>
    </row>
    <row r="1579" spans="1:32" x14ac:dyDescent="0.25">
      <c r="A1579" s="5" t="str">
        <f t="shared" si="24"/>
        <v>R 4 - D 119 - 452 - 0901</v>
      </c>
      <c r="B1579" s="23" t="s">
        <v>2347</v>
      </c>
      <c r="C1579" t="s">
        <v>584</v>
      </c>
      <c r="D1579" t="s">
        <v>419</v>
      </c>
      <c r="E1579" t="s">
        <v>1915</v>
      </c>
      <c r="F1579" t="s">
        <v>134</v>
      </c>
      <c r="G1579" t="s">
        <v>134</v>
      </c>
      <c r="H1579" t="s">
        <v>7895</v>
      </c>
      <c r="I1579" t="s">
        <v>20</v>
      </c>
      <c r="J1579" t="s">
        <v>2349</v>
      </c>
      <c r="K1579" t="s">
        <v>21</v>
      </c>
      <c r="M1579" t="s">
        <v>7896</v>
      </c>
      <c r="N1579" t="s">
        <v>22</v>
      </c>
      <c r="O1579" t="s">
        <v>23</v>
      </c>
      <c r="P1579" t="s">
        <v>26</v>
      </c>
      <c r="Q1579" t="s">
        <v>2348</v>
      </c>
      <c r="R1579" s="13">
        <v>25</v>
      </c>
      <c r="S1579" s="13">
        <v>1</v>
      </c>
      <c r="T1579" s="21">
        <v>1</v>
      </c>
      <c r="V1579" t="s">
        <v>2154</v>
      </c>
      <c r="W1579" t="s">
        <v>17599</v>
      </c>
      <c r="X1579" s="20" t="str">
        <f>+IF(V1579="","-",CONCATENATE(V1579,"_",W1579))</f>
        <v>FINES_R04</v>
      </c>
      <c r="Y1579" s="59">
        <v>0.3361162543296814</v>
      </c>
      <c r="Z1579" t="s">
        <v>134</v>
      </c>
      <c r="AA1579" t="s">
        <v>2393</v>
      </c>
      <c r="AB1579" t="str">
        <f>+IF(W1579="","-",IF(W1579="UNICO","CENSO","MUESTRA"))</f>
        <v>MUESTRA</v>
      </c>
      <c r="AC1579" t="s">
        <v>2397</v>
      </c>
      <c r="AD1579" t="s">
        <v>7897</v>
      </c>
      <c r="AF1579">
        <f>+COUNTIF(Piloto!C:C,MARCO!A1579)</f>
        <v>0</v>
      </c>
    </row>
    <row r="1580" spans="1:32" x14ac:dyDescent="0.25">
      <c r="A1580" s="5" t="str">
        <f t="shared" si="24"/>
        <v>R 4 - D 119 - 451 - 3395</v>
      </c>
      <c r="B1580" s="23" t="s">
        <v>2347</v>
      </c>
      <c r="C1580" t="s">
        <v>584</v>
      </c>
      <c r="D1580" t="s">
        <v>419</v>
      </c>
      <c r="E1580" t="s">
        <v>1915</v>
      </c>
      <c r="F1580" t="s">
        <v>134</v>
      </c>
      <c r="G1580" t="s">
        <v>134</v>
      </c>
      <c r="H1580" t="s">
        <v>7723</v>
      </c>
      <c r="I1580" t="s">
        <v>20</v>
      </c>
      <c r="J1580" t="s">
        <v>2349</v>
      </c>
      <c r="K1580" t="s">
        <v>21</v>
      </c>
      <c r="M1580" t="s">
        <v>7724</v>
      </c>
      <c r="N1580" t="s">
        <v>22</v>
      </c>
      <c r="O1580" t="s">
        <v>23</v>
      </c>
      <c r="P1580" t="s">
        <v>26</v>
      </c>
      <c r="Q1580" t="s">
        <v>2348</v>
      </c>
      <c r="R1580" s="13">
        <v>15</v>
      </c>
      <c r="S1580" s="13">
        <v>1</v>
      </c>
      <c r="T1580" s="21">
        <v>1</v>
      </c>
      <c r="V1580" t="s">
        <v>2154</v>
      </c>
      <c r="W1580" t="s">
        <v>17599</v>
      </c>
      <c r="X1580" s="20" t="str">
        <f>+IF(V1580="","-",CONCATENATE(V1580,"_",W1580))</f>
        <v>FINES_R04</v>
      </c>
      <c r="Y1580" s="59">
        <v>0.35311856865882868</v>
      </c>
      <c r="Z1580" t="s">
        <v>134</v>
      </c>
      <c r="AA1580" t="s">
        <v>2393</v>
      </c>
      <c r="AB1580" t="str">
        <f>+IF(W1580="","-",IF(W1580="UNICO","CENSO","MUESTRA"))</f>
        <v>MUESTRA</v>
      </c>
      <c r="AC1580" t="s">
        <v>2397</v>
      </c>
      <c r="AD1580" t="s">
        <v>7725</v>
      </c>
      <c r="AF1580">
        <f>+COUNTIF(Piloto!C:C,MARCO!A1580)</f>
        <v>0</v>
      </c>
    </row>
    <row r="1581" spans="1:32" x14ac:dyDescent="0.25">
      <c r="A1581" s="5" t="str">
        <f t="shared" si="24"/>
        <v>R 4 - D 32 - 453 - 2341</v>
      </c>
      <c r="B1581" s="23" t="s">
        <v>2347</v>
      </c>
      <c r="C1581" t="s">
        <v>584</v>
      </c>
      <c r="D1581" t="s">
        <v>582</v>
      </c>
      <c r="E1581" t="s">
        <v>583</v>
      </c>
      <c r="F1581" t="s">
        <v>134</v>
      </c>
      <c r="G1581" t="s">
        <v>134</v>
      </c>
      <c r="H1581" t="s">
        <v>8014</v>
      </c>
      <c r="I1581" t="s">
        <v>20</v>
      </c>
      <c r="J1581" t="s">
        <v>2349</v>
      </c>
      <c r="K1581" t="s">
        <v>21</v>
      </c>
      <c r="M1581" t="s">
        <v>8015</v>
      </c>
      <c r="N1581" t="s">
        <v>22</v>
      </c>
      <c r="O1581" t="s">
        <v>23</v>
      </c>
      <c r="P1581" t="s">
        <v>26</v>
      </c>
      <c r="Q1581" t="s">
        <v>2348</v>
      </c>
      <c r="R1581" s="13">
        <v>69</v>
      </c>
      <c r="S1581" s="13">
        <v>2</v>
      </c>
      <c r="T1581" s="21">
        <v>1</v>
      </c>
      <c r="V1581" t="s">
        <v>2154</v>
      </c>
      <c r="W1581" t="s">
        <v>17599</v>
      </c>
      <c r="X1581" s="20" t="str">
        <f>+IF(V1581="","-",CONCATENATE(V1581,"_",W1581))</f>
        <v>FINES_R04</v>
      </c>
      <c r="Y1581" s="59">
        <v>0.3562818169593811</v>
      </c>
      <c r="Z1581" t="s">
        <v>134</v>
      </c>
      <c r="AA1581" t="s">
        <v>2393</v>
      </c>
      <c r="AB1581" t="str">
        <f>+IF(W1581="","-",IF(W1581="UNICO","CENSO","MUESTRA"))</f>
        <v>MUESTRA</v>
      </c>
      <c r="AC1581" t="s">
        <v>2398</v>
      </c>
      <c r="AD1581" t="s">
        <v>8016</v>
      </c>
      <c r="AF1581">
        <f>+COUNTIF(Piloto!C:C,MARCO!A1581)</f>
        <v>0</v>
      </c>
    </row>
    <row r="1582" spans="1:32" x14ac:dyDescent="0.25">
      <c r="A1582" s="5" t="str">
        <f t="shared" si="24"/>
        <v>R 4 - D 119 - 453 - 3625</v>
      </c>
      <c r="B1582" s="23" t="s">
        <v>2347</v>
      </c>
      <c r="C1582" t="s">
        <v>584</v>
      </c>
      <c r="D1582" t="s">
        <v>419</v>
      </c>
      <c r="E1582" t="s">
        <v>1915</v>
      </c>
      <c r="F1582" t="s">
        <v>134</v>
      </c>
      <c r="G1582" t="s">
        <v>134</v>
      </c>
      <c r="H1582" t="s">
        <v>7752</v>
      </c>
      <c r="I1582" t="s">
        <v>20</v>
      </c>
      <c r="J1582" t="s">
        <v>2349</v>
      </c>
      <c r="K1582" t="s">
        <v>21</v>
      </c>
      <c r="M1582" t="s">
        <v>7753</v>
      </c>
      <c r="N1582" t="s">
        <v>22</v>
      </c>
      <c r="O1582" t="s">
        <v>23</v>
      </c>
      <c r="P1582" t="s">
        <v>26</v>
      </c>
      <c r="Q1582" t="s">
        <v>2348</v>
      </c>
      <c r="R1582" s="13">
        <v>25</v>
      </c>
      <c r="S1582" s="13">
        <v>1</v>
      </c>
      <c r="T1582" s="21">
        <v>1</v>
      </c>
      <c r="V1582" t="s">
        <v>2154</v>
      </c>
      <c r="W1582" t="s">
        <v>17599</v>
      </c>
      <c r="X1582" s="20" t="str">
        <f>+IF(V1582="","-",CONCATENATE(V1582,"_",W1582))</f>
        <v>FINES_R04</v>
      </c>
      <c r="Y1582" s="59">
        <v>0.36414447426795959</v>
      </c>
      <c r="Z1582" t="s">
        <v>134</v>
      </c>
      <c r="AA1582" t="s">
        <v>2393</v>
      </c>
      <c r="AB1582" t="str">
        <f>+IF(W1582="","-",IF(W1582="UNICO","CENSO","MUESTRA"))</f>
        <v>MUESTRA</v>
      </c>
      <c r="AC1582" t="s">
        <v>2397</v>
      </c>
      <c r="AD1582" t="s">
        <v>7754</v>
      </c>
      <c r="AF1582">
        <f>+COUNTIF(Piloto!C:C,MARCO!A1582)</f>
        <v>0</v>
      </c>
    </row>
    <row r="1583" spans="1:32" x14ac:dyDescent="0.25">
      <c r="A1583" s="5" t="str">
        <f t="shared" si="24"/>
        <v>R 4 - D 85 - 451 - 3327</v>
      </c>
      <c r="B1583" s="23" t="s">
        <v>2347</v>
      </c>
      <c r="C1583" t="s">
        <v>584</v>
      </c>
      <c r="D1583" t="s">
        <v>1474</v>
      </c>
      <c r="E1583" t="s">
        <v>1475</v>
      </c>
      <c r="F1583" t="s">
        <v>134</v>
      </c>
      <c r="G1583" t="s">
        <v>134</v>
      </c>
      <c r="H1583" t="s">
        <v>8411</v>
      </c>
      <c r="I1583" t="s">
        <v>20</v>
      </c>
      <c r="J1583" t="s">
        <v>2349</v>
      </c>
      <c r="K1583" t="s">
        <v>21</v>
      </c>
      <c r="M1583" t="s">
        <v>8412</v>
      </c>
      <c r="N1583" t="s">
        <v>22</v>
      </c>
      <c r="O1583" t="s">
        <v>23</v>
      </c>
      <c r="P1583" t="s">
        <v>26</v>
      </c>
      <c r="Q1583" t="s">
        <v>2348</v>
      </c>
      <c r="R1583" s="13">
        <v>0</v>
      </c>
      <c r="S1583" s="13">
        <v>1</v>
      </c>
      <c r="T1583" s="21">
        <v>1</v>
      </c>
      <c r="V1583" t="s">
        <v>2154</v>
      </c>
      <c r="W1583" t="s">
        <v>17599</v>
      </c>
      <c r="X1583" s="20" t="str">
        <f>+IF(V1583="","-",CONCATENATE(V1583,"_",W1583))</f>
        <v>FINES_R04</v>
      </c>
      <c r="Y1583" s="59">
        <v>0.36555489897727972</v>
      </c>
      <c r="Z1583" t="s">
        <v>134</v>
      </c>
      <c r="AA1583" t="s">
        <v>2393</v>
      </c>
      <c r="AB1583" t="str">
        <f>+IF(W1583="","-",IF(W1583="UNICO","CENSO","MUESTRA"))</f>
        <v>MUESTRA</v>
      </c>
      <c r="AC1583" t="s">
        <v>2397</v>
      </c>
      <c r="AD1583" t="s">
        <v>8413</v>
      </c>
      <c r="AF1583">
        <f>+COUNTIF(Piloto!C:C,MARCO!A1583)</f>
        <v>0</v>
      </c>
    </row>
    <row r="1584" spans="1:32" x14ac:dyDescent="0.25">
      <c r="A1584" s="5" t="str">
        <f t="shared" si="24"/>
        <v>R 4 - D 32 - 453 - 1051</v>
      </c>
      <c r="B1584" s="23" t="s">
        <v>2347</v>
      </c>
      <c r="C1584" t="s">
        <v>584</v>
      </c>
      <c r="D1584" t="s">
        <v>582</v>
      </c>
      <c r="E1584" t="s">
        <v>583</v>
      </c>
      <c r="F1584" t="s">
        <v>134</v>
      </c>
      <c r="G1584" t="s">
        <v>134</v>
      </c>
      <c r="H1584" t="s">
        <v>8183</v>
      </c>
      <c r="I1584" t="s">
        <v>20</v>
      </c>
      <c r="J1584" t="s">
        <v>2349</v>
      </c>
      <c r="K1584" t="s">
        <v>21</v>
      </c>
      <c r="M1584" t="s">
        <v>8184</v>
      </c>
      <c r="N1584" t="s">
        <v>22</v>
      </c>
      <c r="O1584" t="s">
        <v>23</v>
      </c>
      <c r="P1584" t="s">
        <v>26</v>
      </c>
      <c r="Q1584" t="s">
        <v>2348</v>
      </c>
      <c r="R1584" s="13">
        <v>20</v>
      </c>
      <c r="S1584" s="13">
        <v>1</v>
      </c>
      <c r="T1584" s="21">
        <v>1</v>
      </c>
      <c r="V1584" t="s">
        <v>2154</v>
      </c>
      <c r="W1584" t="s">
        <v>17599</v>
      </c>
      <c r="X1584" s="20" t="str">
        <f>+IF(V1584="","-",CONCATENATE(V1584,"_",W1584))</f>
        <v>FINES_R04</v>
      </c>
      <c r="Y1584" s="59">
        <v>0.3675098717212677</v>
      </c>
      <c r="Z1584" t="s">
        <v>134</v>
      </c>
      <c r="AA1584" t="s">
        <v>2393</v>
      </c>
      <c r="AB1584" t="str">
        <f>+IF(W1584="","-",IF(W1584="UNICO","CENSO","MUESTRA"))</f>
        <v>MUESTRA</v>
      </c>
      <c r="AC1584" t="s">
        <v>2398</v>
      </c>
      <c r="AD1584" t="s">
        <v>8185</v>
      </c>
      <c r="AF1584">
        <f>+COUNTIF(Piloto!C:C,MARCO!A1584)</f>
        <v>0</v>
      </c>
    </row>
    <row r="1585" spans="1:32" x14ac:dyDescent="0.25">
      <c r="A1585" s="5" t="str">
        <f t="shared" si="24"/>
        <v>R 4 - D 119 - 453 - 2681</v>
      </c>
      <c r="B1585" s="23" t="s">
        <v>2347</v>
      </c>
      <c r="C1585" t="s">
        <v>584</v>
      </c>
      <c r="D1585" t="s">
        <v>419</v>
      </c>
      <c r="E1585" t="s">
        <v>1915</v>
      </c>
      <c r="F1585" t="s">
        <v>134</v>
      </c>
      <c r="G1585" t="s">
        <v>134</v>
      </c>
      <c r="H1585" t="s">
        <v>7762</v>
      </c>
      <c r="I1585" t="s">
        <v>20</v>
      </c>
      <c r="J1585" t="s">
        <v>2349</v>
      </c>
      <c r="K1585" t="s">
        <v>21</v>
      </c>
      <c r="M1585" t="s">
        <v>7763</v>
      </c>
      <c r="N1585" t="s">
        <v>22</v>
      </c>
      <c r="O1585" t="s">
        <v>23</v>
      </c>
      <c r="P1585" t="s">
        <v>26</v>
      </c>
      <c r="Q1585" t="s">
        <v>2348</v>
      </c>
      <c r="R1585" s="13">
        <v>28</v>
      </c>
      <c r="S1585" s="13">
        <v>1</v>
      </c>
      <c r="T1585" s="21">
        <v>1</v>
      </c>
      <c r="V1585" t="s">
        <v>2154</v>
      </c>
      <c r="W1585" t="s">
        <v>17599</v>
      </c>
      <c r="X1585" s="20" t="str">
        <f>+IF(V1585="","-",CONCATENATE(V1585,"_",W1585))</f>
        <v>FINES_R04</v>
      </c>
      <c r="Y1585" s="59">
        <v>0.36831134557723999</v>
      </c>
      <c r="Z1585" t="s">
        <v>134</v>
      </c>
      <c r="AA1585" t="s">
        <v>2393</v>
      </c>
      <c r="AB1585" t="str">
        <f>+IF(W1585="","-",IF(W1585="UNICO","CENSO","MUESTRA"))</f>
        <v>MUESTRA</v>
      </c>
      <c r="AC1585" t="s">
        <v>2397</v>
      </c>
      <c r="AD1585" t="s">
        <v>7764</v>
      </c>
      <c r="AF1585">
        <f>+COUNTIF(Piloto!C:C,MARCO!A1585)</f>
        <v>0</v>
      </c>
    </row>
    <row r="1586" spans="1:32" x14ac:dyDescent="0.25">
      <c r="A1586" s="5" t="str">
        <f t="shared" si="24"/>
        <v>R 4 - D 119 - 453 - 4216</v>
      </c>
      <c r="B1586" s="23" t="s">
        <v>2347</v>
      </c>
      <c r="C1586" t="s">
        <v>584</v>
      </c>
      <c r="D1586" t="s">
        <v>419</v>
      </c>
      <c r="E1586" t="s">
        <v>1915</v>
      </c>
      <c r="F1586" t="s">
        <v>134</v>
      </c>
      <c r="G1586" t="s">
        <v>134</v>
      </c>
      <c r="H1586" t="s">
        <v>7743</v>
      </c>
      <c r="I1586" t="s">
        <v>20</v>
      </c>
      <c r="J1586" t="s">
        <v>2349</v>
      </c>
      <c r="K1586" t="s">
        <v>21</v>
      </c>
      <c r="M1586" t="s">
        <v>7744</v>
      </c>
      <c r="N1586" t="s">
        <v>22</v>
      </c>
      <c r="O1586" t="s">
        <v>23</v>
      </c>
      <c r="P1586" t="s">
        <v>26</v>
      </c>
      <c r="Q1586" t="s">
        <v>2348</v>
      </c>
      <c r="R1586" s="13">
        <v>29</v>
      </c>
      <c r="S1586" s="13">
        <v>1</v>
      </c>
      <c r="T1586" s="21">
        <v>1</v>
      </c>
      <c r="V1586" t="s">
        <v>2154</v>
      </c>
      <c r="W1586" t="s">
        <v>17599</v>
      </c>
      <c r="X1586" s="20" t="str">
        <f>+IF(V1586="","-",CONCATENATE(V1586,"_",W1586))</f>
        <v>FINES_R04</v>
      </c>
      <c r="Y1586" s="59">
        <v>0.37259003520011902</v>
      </c>
      <c r="Z1586" t="s">
        <v>134</v>
      </c>
      <c r="AA1586" t="s">
        <v>2393</v>
      </c>
      <c r="AB1586" t="str">
        <f>+IF(W1586="","-",IF(W1586="UNICO","CENSO","MUESTRA"))</f>
        <v>MUESTRA</v>
      </c>
      <c r="AC1586" t="s">
        <v>2397</v>
      </c>
      <c r="AD1586" t="s">
        <v>7745</v>
      </c>
      <c r="AF1586">
        <f>+COUNTIF(Piloto!C:C,MARCO!A1586)</f>
        <v>0</v>
      </c>
    </row>
    <row r="1587" spans="1:32" x14ac:dyDescent="0.25">
      <c r="A1587" s="5" t="str">
        <f t="shared" si="24"/>
        <v>R 4 - D 119 - 456 - 3269</v>
      </c>
      <c r="B1587" s="23" t="s">
        <v>2347</v>
      </c>
      <c r="C1587" t="s">
        <v>584</v>
      </c>
      <c r="D1587" t="s">
        <v>419</v>
      </c>
      <c r="E1587" t="s">
        <v>1915</v>
      </c>
      <c r="F1587" t="s">
        <v>134</v>
      </c>
      <c r="G1587" t="s">
        <v>134</v>
      </c>
      <c r="H1587" t="s">
        <v>12270</v>
      </c>
      <c r="I1587" t="s">
        <v>20</v>
      </c>
      <c r="J1587" t="s">
        <v>2349</v>
      </c>
      <c r="K1587" t="s">
        <v>21</v>
      </c>
      <c r="M1587" t="s">
        <v>12271</v>
      </c>
      <c r="N1587" t="s">
        <v>22</v>
      </c>
      <c r="O1587" t="s">
        <v>23</v>
      </c>
      <c r="P1587" t="s">
        <v>26</v>
      </c>
      <c r="Q1587" t="s">
        <v>2348</v>
      </c>
      <c r="R1587" s="13">
        <v>34</v>
      </c>
      <c r="S1587" s="13">
        <v>1</v>
      </c>
      <c r="T1587" s="21">
        <v>1</v>
      </c>
      <c r="V1587" t="s">
        <v>2154</v>
      </c>
      <c r="W1587" t="s">
        <v>17599</v>
      </c>
      <c r="X1587" s="20" t="str">
        <f>+IF(V1587="","-",CONCATENATE(V1587,"_",W1587))</f>
        <v>FINES_R04</v>
      </c>
      <c r="Y1587" s="59">
        <v>0.37487375736236572</v>
      </c>
      <c r="Z1587" t="s">
        <v>134</v>
      </c>
      <c r="AA1587" t="s">
        <v>2393</v>
      </c>
      <c r="AB1587" t="str">
        <f>+IF(W1587="","-",IF(W1587="UNICO","CENSO","MUESTRA"))</f>
        <v>MUESTRA</v>
      </c>
      <c r="AC1587" t="s">
        <v>2398</v>
      </c>
      <c r="AD1587" t="s">
        <v>12272</v>
      </c>
      <c r="AF1587">
        <f>+COUNTIF(Piloto!C:C,MARCO!A1587)</f>
        <v>0</v>
      </c>
    </row>
    <row r="1588" spans="1:32" x14ac:dyDescent="0.25">
      <c r="A1588" s="5" t="str">
        <f t="shared" si="24"/>
        <v>R 4 - D 85 - 451 - 4459</v>
      </c>
      <c r="B1588" s="23" t="s">
        <v>2347</v>
      </c>
      <c r="C1588" t="s">
        <v>584</v>
      </c>
      <c r="D1588" t="s">
        <v>1474</v>
      </c>
      <c r="E1588" t="s">
        <v>1475</v>
      </c>
      <c r="F1588" t="s">
        <v>134</v>
      </c>
      <c r="G1588" t="s">
        <v>134</v>
      </c>
      <c r="H1588" t="s">
        <v>12329</v>
      </c>
      <c r="I1588" t="s">
        <v>20</v>
      </c>
      <c r="J1588" t="s">
        <v>2349</v>
      </c>
      <c r="K1588" t="s">
        <v>21</v>
      </c>
      <c r="M1588" t="s">
        <v>12330</v>
      </c>
      <c r="N1588" t="s">
        <v>22</v>
      </c>
      <c r="O1588" t="s">
        <v>23</v>
      </c>
      <c r="P1588" t="s">
        <v>26</v>
      </c>
      <c r="Q1588" t="s">
        <v>2348</v>
      </c>
      <c r="R1588" s="13">
        <v>7</v>
      </c>
      <c r="S1588" s="13">
        <v>1</v>
      </c>
      <c r="T1588" s="21">
        <v>1</v>
      </c>
      <c r="V1588" t="s">
        <v>2154</v>
      </c>
      <c r="W1588" t="s">
        <v>17599</v>
      </c>
      <c r="X1588" s="20" t="str">
        <f>+IF(V1588="","-",CONCATENATE(V1588,"_",W1588))</f>
        <v>FINES_R04</v>
      </c>
      <c r="Y1588" s="59">
        <v>0.37855055928230291</v>
      </c>
      <c r="Z1588" t="s">
        <v>134</v>
      </c>
      <c r="AA1588" t="s">
        <v>2393</v>
      </c>
      <c r="AB1588" t="str">
        <f>+IF(W1588="","-",IF(W1588="UNICO","CENSO","MUESTRA"))</f>
        <v>MUESTRA</v>
      </c>
      <c r="AC1588" t="s">
        <v>2398</v>
      </c>
      <c r="AD1588" t="s">
        <v>12331</v>
      </c>
      <c r="AF1588">
        <f>+COUNTIF(Piloto!C:C,MARCO!A1588)</f>
        <v>0</v>
      </c>
    </row>
    <row r="1589" spans="1:32" x14ac:dyDescent="0.25">
      <c r="A1589" s="5" t="str">
        <f t="shared" si="24"/>
        <v>R 4 - D 85 - 451 - 4650</v>
      </c>
      <c r="B1589" s="23" t="s">
        <v>2347</v>
      </c>
      <c r="C1589" t="s">
        <v>584</v>
      </c>
      <c r="D1589" t="s">
        <v>1474</v>
      </c>
      <c r="E1589" t="s">
        <v>1475</v>
      </c>
      <c r="F1589" t="s">
        <v>134</v>
      </c>
      <c r="G1589" t="s">
        <v>134</v>
      </c>
      <c r="H1589" t="s">
        <v>12321</v>
      </c>
      <c r="I1589" t="s">
        <v>20</v>
      </c>
      <c r="J1589" t="s">
        <v>2349</v>
      </c>
      <c r="K1589" t="s">
        <v>21</v>
      </c>
      <c r="M1589" t="s">
        <v>12322</v>
      </c>
      <c r="N1589" t="s">
        <v>22</v>
      </c>
      <c r="O1589" t="s">
        <v>23</v>
      </c>
      <c r="P1589" t="s">
        <v>26</v>
      </c>
      <c r="Q1589" t="s">
        <v>2348</v>
      </c>
      <c r="R1589" s="13">
        <v>6</v>
      </c>
      <c r="S1589" s="13">
        <v>1</v>
      </c>
      <c r="T1589" s="21">
        <v>1</v>
      </c>
      <c r="V1589" t="s">
        <v>2154</v>
      </c>
      <c r="W1589" t="s">
        <v>17599</v>
      </c>
      <c r="X1589" s="20" t="str">
        <f>+IF(V1589="","-",CONCATENATE(V1589,"_",W1589))</f>
        <v>FINES_R04</v>
      </c>
      <c r="Y1589" s="59">
        <v>0.37946513295173651</v>
      </c>
      <c r="Z1589" t="s">
        <v>134</v>
      </c>
      <c r="AA1589" t="s">
        <v>2393</v>
      </c>
      <c r="AB1589" t="str">
        <f>+IF(W1589="","-",IF(W1589="UNICO","CENSO","MUESTRA"))</f>
        <v>MUESTRA</v>
      </c>
      <c r="AC1589" t="s">
        <v>2397</v>
      </c>
      <c r="AD1589" t="s">
        <v>12323</v>
      </c>
      <c r="AF1589">
        <f>+COUNTIF(Piloto!C:C,MARCO!A1589)</f>
        <v>0</v>
      </c>
    </row>
    <row r="1590" spans="1:32" x14ac:dyDescent="0.25">
      <c r="A1590" s="5" t="str">
        <f t="shared" si="24"/>
        <v>R 4 - D 32 - 453 - 1068</v>
      </c>
      <c r="B1590" s="23" t="s">
        <v>2347</v>
      </c>
      <c r="C1590" t="s">
        <v>584</v>
      </c>
      <c r="D1590" t="s">
        <v>582</v>
      </c>
      <c r="E1590" t="s">
        <v>583</v>
      </c>
      <c r="F1590" t="s">
        <v>134</v>
      </c>
      <c r="G1590" t="s">
        <v>134</v>
      </c>
      <c r="H1590" t="s">
        <v>8096</v>
      </c>
      <c r="I1590" t="s">
        <v>20</v>
      </c>
      <c r="J1590" t="s">
        <v>2349</v>
      </c>
      <c r="K1590" t="s">
        <v>21</v>
      </c>
      <c r="M1590" t="s">
        <v>8097</v>
      </c>
      <c r="N1590" t="s">
        <v>22</v>
      </c>
      <c r="O1590" t="s">
        <v>23</v>
      </c>
      <c r="P1590" t="s">
        <v>26</v>
      </c>
      <c r="Q1590" t="s">
        <v>2348</v>
      </c>
      <c r="R1590" s="13">
        <v>257</v>
      </c>
      <c r="S1590" s="13">
        <v>6</v>
      </c>
      <c r="T1590" s="21">
        <v>1</v>
      </c>
      <c r="V1590" t="s">
        <v>2154</v>
      </c>
      <c r="W1590" t="s">
        <v>17599</v>
      </c>
      <c r="X1590" s="20" t="str">
        <f>+IF(V1590="","-",CONCATENATE(V1590,"_",W1590))</f>
        <v>FINES_R04</v>
      </c>
      <c r="Y1590" s="59">
        <v>0.38267681002616882</v>
      </c>
      <c r="Z1590" t="s">
        <v>134</v>
      </c>
      <c r="AA1590" t="s">
        <v>2393</v>
      </c>
      <c r="AB1590" t="str">
        <f>+IF(W1590="","-",IF(W1590="UNICO","CENSO","MUESTRA"))</f>
        <v>MUESTRA</v>
      </c>
      <c r="AC1590" t="s">
        <v>2398</v>
      </c>
      <c r="AD1590" t="s">
        <v>8098</v>
      </c>
      <c r="AF1590">
        <f>+COUNTIF(Piloto!C:C,MARCO!A1590)</f>
        <v>0</v>
      </c>
    </row>
    <row r="1591" spans="1:32" x14ac:dyDescent="0.25">
      <c r="A1591" s="5" t="str">
        <f t="shared" si="24"/>
        <v>R 4 - D 85 - 452 - 4081</v>
      </c>
      <c r="B1591" s="23" t="s">
        <v>2347</v>
      </c>
      <c r="C1591" t="s">
        <v>584</v>
      </c>
      <c r="D1591" t="s">
        <v>1474</v>
      </c>
      <c r="E1591" t="s">
        <v>1475</v>
      </c>
      <c r="F1591" t="s">
        <v>134</v>
      </c>
      <c r="G1591" t="s">
        <v>134</v>
      </c>
      <c r="H1591" t="s">
        <v>8245</v>
      </c>
      <c r="I1591" t="s">
        <v>20</v>
      </c>
      <c r="J1591" t="s">
        <v>2349</v>
      </c>
      <c r="K1591" t="s">
        <v>21</v>
      </c>
      <c r="M1591" t="s">
        <v>8246</v>
      </c>
      <c r="N1591" t="s">
        <v>22</v>
      </c>
      <c r="O1591" t="s">
        <v>23</v>
      </c>
      <c r="P1591" t="s">
        <v>26</v>
      </c>
      <c r="Q1591" t="s">
        <v>2348</v>
      </c>
      <c r="R1591" s="13">
        <v>16</v>
      </c>
      <c r="S1591" s="13">
        <v>1</v>
      </c>
      <c r="T1591" s="21">
        <v>1</v>
      </c>
      <c r="V1591" t="s">
        <v>2154</v>
      </c>
      <c r="W1591" t="s">
        <v>17599</v>
      </c>
      <c r="X1591" s="20" t="str">
        <f>+IF(V1591="","-",CONCATENATE(V1591,"_",W1591))</f>
        <v>FINES_R04</v>
      </c>
      <c r="Y1591" s="59">
        <v>0.38852900266647339</v>
      </c>
      <c r="Z1591" t="s">
        <v>134</v>
      </c>
      <c r="AA1591" t="s">
        <v>2393</v>
      </c>
      <c r="AB1591" t="str">
        <f>+IF(W1591="","-",IF(W1591="UNICO","CENSO","MUESTRA"))</f>
        <v>MUESTRA</v>
      </c>
      <c r="AC1591" t="s">
        <v>2397</v>
      </c>
      <c r="AD1591" t="s">
        <v>8247</v>
      </c>
      <c r="AF1591">
        <f>+COUNTIF(Piloto!C:C,MARCO!A1591)</f>
        <v>0</v>
      </c>
    </row>
    <row r="1592" spans="1:32" x14ac:dyDescent="0.25">
      <c r="A1592" s="5" t="str">
        <f t="shared" si="24"/>
        <v>R 4 - D 85 - 452 - 4372</v>
      </c>
      <c r="B1592" s="23" t="s">
        <v>2347</v>
      </c>
      <c r="C1592" t="s">
        <v>584</v>
      </c>
      <c r="D1592" t="s">
        <v>1474</v>
      </c>
      <c r="E1592" t="s">
        <v>1475</v>
      </c>
      <c r="F1592" t="s">
        <v>134</v>
      </c>
      <c r="G1592" t="s">
        <v>134</v>
      </c>
      <c r="H1592" t="s">
        <v>8289</v>
      </c>
      <c r="I1592" t="s">
        <v>20</v>
      </c>
      <c r="J1592" t="s">
        <v>2349</v>
      </c>
      <c r="K1592" t="s">
        <v>21</v>
      </c>
      <c r="M1592" t="s">
        <v>8290</v>
      </c>
      <c r="N1592" t="s">
        <v>22</v>
      </c>
      <c r="O1592" t="s">
        <v>23</v>
      </c>
      <c r="P1592" t="s">
        <v>26</v>
      </c>
      <c r="Q1592" t="s">
        <v>2348</v>
      </c>
      <c r="R1592" s="13">
        <v>59</v>
      </c>
      <c r="S1592" s="13">
        <v>2</v>
      </c>
      <c r="T1592" s="21">
        <v>1</v>
      </c>
      <c r="V1592" t="s">
        <v>2154</v>
      </c>
      <c r="W1592" t="s">
        <v>17599</v>
      </c>
      <c r="X1592" s="20" t="str">
        <f>+IF(V1592="","-",CONCATENATE(V1592,"_",W1592))</f>
        <v>FINES_R04</v>
      </c>
      <c r="Y1592" s="59">
        <v>0.38852900266647339</v>
      </c>
      <c r="Z1592" t="s">
        <v>134</v>
      </c>
      <c r="AA1592" t="s">
        <v>2393</v>
      </c>
      <c r="AB1592" t="str">
        <f>+IF(W1592="","-",IF(W1592="UNICO","CENSO","MUESTRA"))</f>
        <v>MUESTRA</v>
      </c>
      <c r="AC1592" t="s">
        <v>2397</v>
      </c>
      <c r="AD1592" t="s">
        <v>8291</v>
      </c>
      <c r="AF1592">
        <f>+COUNTIF(Piloto!C:C,MARCO!A1592)</f>
        <v>0</v>
      </c>
    </row>
    <row r="1593" spans="1:32" x14ac:dyDescent="0.25">
      <c r="A1593" s="5" t="str">
        <f t="shared" si="24"/>
        <v>R 4 - D 85 - 451 - 4372</v>
      </c>
      <c r="B1593" s="23" t="s">
        <v>2347</v>
      </c>
      <c r="C1593" t="s">
        <v>584</v>
      </c>
      <c r="D1593" t="s">
        <v>1474</v>
      </c>
      <c r="E1593" t="s">
        <v>1475</v>
      </c>
      <c r="F1593" t="s">
        <v>134</v>
      </c>
      <c r="G1593" t="s">
        <v>134</v>
      </c>
      <c r="H1593" t="s">
        <v>8378</v>
      </c>
      <c r="I1593" t="s">
        <v>20</v>
      </c>
      <c r="J1593" t="s">
        <v>2349</v>
      </c>
      <c r="K1593" t="s">
        <v>21</v>
      </c>
      <c r="M1593" t="s">
        <v>8290</v>
      </c>
      <c r="N1593" t="s">
        <v>22</v>
      </c>
      <c r="O1593" t="s">
        <v>23</v>
      </c>
      <c r="P1593" t="s">
        <v>26</v>
      </c>
      <c r="Q1593" t="s">
        <v>2348</v>
      </c>
      <c r="R1593" s="13">
        <v>31</v>
      </c>
      <c r="S1593" s="13">
        <v>1</v>
      </c>
      <c r="T1593" s="21">
        <v>1</v>
      </c>
      <c r="V1593" t="s">
        <v>2154</v>
      </c>
      <c r="W1593" t="s">
        <v>17599</v>
      </c>
      <c r="X1593" s="20" t="str">
        <f>+IF(V1593="","-",CONCATENATE(V1593,"_",W1593))</f>
        <v>FINES_R04</v>
      </c>
      <c r="Y1593" s="59">
        <v>0.38852900266647339</v>
      </c>
      <c r="Z1593" t="s">
        <v>134</v>
      </c>
      <c r="AA1593" t="s">
        <v>2393</v>
      </c>
      <c r="AB1593" t="str">
        <f>+IF(W1593="","-",IF(W1593="UNICO","CENSO","MUESTRA"))</f>
        <v>MUESTRA</v>
      </c>
      <c r="AC1593" t="s">
        <v>2397</v>
      </c>
      <c r="AD1593" t="s">
        <v>8291</v>
      </c>
      <c r="AF1593">
        <f>+COUNTIF(Piloto!C:C,MARCO!A1593)</f>
        <v>0</v>
      </c>
    </row>
    <row r="1594" spans="1:32" x14ac:dyDescent="0.25">
      <c r="A1594" s="5" t="str">
        <f t="shared" si="24"/>
        <v>R 4 - D 119 - 453 - 4442</v>
      </c>
      <c r="B1594" s="23" t="s">
        <v>2347</v>
      </c>
      <c r="C1594" t="s">
        <v>584</v>
      </c>
      <c r="D1594" t="s">
        <v>419</v>
      </c>
      <c r="E1594" t="s">
        <v>1915</v>
      </c>
      <c r="F1594" t="s">
        <v>134</v>
      </c>
      <c r="G1594" t="s">
        <v>134</v>
      </c>
      <c r="H1594" t="s">
        <v>7778</v>
      </c>
      <c r="I1594" t="s">
        <v>20</v>
      </c>
      <c r="J1594" t="s">
        <v>2349</v>
      </c>
      <c r="K1594" t="s">
        <v>21</v>
      </c>
      <c r="M1594" t="s">
        <v>7779</v>
      </c>
      <c r="N1594" t="s">
        <v>22</v>
      </c>
      <c r="O1594" t="s">
        <v>23</v>
      </c>
      <c r="P1594" t="s">
        <v>26</v>
      </c>
      <c r="Q1594" t="s">
        <v>2348</v>
      </c>
      <c r="R1594" s="13">
        <v>14</v>
      </c>
      <c r="S1594" s="13">
        <v>1</v>
      </c>
      <c r="T1594" s="21">
        <v>1</v>
      </c>
      <c r="V1594" t="s">
        <v>2154</v>
      </c>
      <c r="W1594" t="s">
        <v>17599</v>
      </c>
      <c r="X1594" s="20" t="str">
        <f>+IF(V1594="","-",CONCATENATE(V1594,"_",W1594))</f>
        <v>FINES_R04</v>
      </c>
      <c r="Y1594" s="59">
        <v>0.3894619345664978</v>
      </c>
      <c r="Z1594" t="s">
        <v>134</v>
      </c>
      <c r="AA1594" t="s">
        <v>2393</v>
      </c>
      <c r="AB1594" t="str">
        <f>+IF(W1594="","-",IF(W1594="UNICO","CENSO","MUESTRA"))</f>
        <v>MUESTRA</v>
      </c>
      <c r="AC1594" t="s">
        <v>2397</v>
      </c>
      <c r="AD1594" t="s">
        <v>7780</v>
      </c>
      <c r="AF1594">
        <f>+COUNTIF(Piloto!C:C,MARCO!A1594)</f>
        <v>0</v>
      </c>
    </row>
    <row r="1595" spans="1:32" x14ac:dyDescent="0.25">
      <c r="A1595" s="5" t="str">
        <f t="shared" si="24"/>
        <v>R 4 - D 85 - 451 - 2620</v>
      </c>
      <c r="B1595" s="23" t="s">
        <v>2347</v>
      </c>
      <c r="C1595" t="s">
        <v>584</v>
      </c>
      <c r="D1595" t="s">
        <v>1474</v>
      </c>
      <c r="E1595" t="s">
        <v>1475</v>
      </c>
      <c r="F1595" t="s">
        <v>134</v>
      </c>
      <c r="G1595" t="s">
        <v>134</v>
      </c>
      <c r="H1595" t="s">
        <v>8211</v>
      </c>
      <c r="I1595" t="s">
        <v>20</v>
      </c>
      <c r="J1595" t="s">
        <v>2349</v>
      </c>
      <c r="K1595" t="s">
        <v>21</v>
      </c>
      <c r="M1595" t="s">
        <v>8212</v>
      </c>
      <c r="N1595" t="s">
        <v>22</v>
      </c>
      <c r="O1595" t="s">
        <v>23</v>
      </c>
      <c r="P1595" t="s">
        <v>26</v>
      </c>
      <c r="Q1595" t="s">
        <v>2348</v>
      </c>
      <c r="R1595" s="13">
        <v>183</v>
      </c>
      <c r="S1595" s="13">
        <v>6</v>
      </c>
      <c r="T1595" s="21">
        <v>1</v>
      </c>
      <c r="V1595" t="s">
        <v>2154</v>
      </c>
      <c r="W1595" t="s">
        <v>17599</v>
      </c>
      <c r="X1595" s="20" t="str">
        <f>+IF(V1595="","-",CONCATENATE(V1595,"_",W1595))</f>
        <v>FINES_R04</v>
      </c>
      <c r="Y1595" s="59">
        <v>0.39088204503059393</v>
      </c>
      <c r="Z1595" t="s">
        <v>134</v>
      </c>
      <c r="AA1595" t="s">
        <v>2393</v>
      </c>
      <c r="AB1595" t="str">
        <f>+IF(W1595="","-",IF(W1595="UNICO","CENSO","MUESTRA"))</f>
        <v>MUESTRA</v>
      </c>
      <c r="AC1595" t="s">
        <v>2397</v>
      </c>
      <c r="AD1595" t="s">
        <v>8213</v>
      </c>
      <c r="AF1595">
        <f>+COUNTIF(Piloto!C:C,MARCO!A1595)</f>
        <v>0</v>
      </c>
    </row>
    <row r="1596" spans="1:32" x14ac:dyDescent="0.25">
      <c r="A1596" s="5" t="str">
        <f t="shared" si="24"/>
        <v>R 4 - D 119 - 456 - 2685</v>
      </c>
      <c r="B1596" s="23" t="s">
        <v>2347</v>
      </c>
      <c r="C1596" t="s">
        <v>584</v>
      </c>
      <c r="D1596" t="s">
        <v>419</v>
      </c>
      <c r="E1596" t="s">
        <v>1915</v>
      </c>
      <c r="F1596" t="s">
        <v>134</v>
      </c>
      <c r="G1596" t="s">
        <v>134</v>
      </c>
      <c r="H1596" t="s">
        <v>7835</v>
      </c>
      <c r="I1596" t="s">
        <v>20</v>
      </c>
      <c r="J1596" t="s">
        <v>2349</v>
      </c>
      <c r="K1596" t="s">
        <v>21</v>
      </c>
      <c r="M1596" t="s">
        <v>7836</v>
      </c>
      <c r="N1596" t="s">
        <v>22</v>
      </c>
      <c r="O1596" t="s">
        <v>23</v>
      </c>
      <c r="P1596" t="s">
        <v>26</v>
      </c>
      <c r="Q1596" t="s">
        <v>2348</v>
      </c>
      <c r="R1596" s="13">
        <v>32</v>
      </c>
      <c r="S1596" s="13">
        <v>1</v>
      </c>
      <c r="T1596" s="21">
        <v>1</v>
      </c>
      <c r="V1596" t="s">
        <v>2154</v>
      </c>
      <c r="W1596" t="s">
        <v>17599</v>
      </c>
      <c r="X1596" s="20" t="str">
        <f>+IF(V1596="","-",CONCATENATE(V1596,"_",W1596))</f>
        <v>FINES_R04</v>
      </c>
      <c r="Y1596" s="59">
        <v>0.39595434069633478</v>
      </c>
      <c r="Z1596" t="s">
        <v>134</v>
      </c>
      <c r="AA1596" t="s">
        <v>2393</v>
      </c>
      <c r="AB1596" t="str">
        <f>+IF(W1596="","-",IF(W1596="UNICO","CENSO","MUESTRA"))</f>
        <v>MUESTRA</v>
      </c>
      <c r="AC1596" t="s">
        <v>2398</v>
      </c>
      <c r="AD1596" t="s">
        <v>7837</v>
      </c>
      <c r="AF1596">
        <f>+COUNTIF(Piloto!C:C,MARCO!A1596)</f>
        <v>0</v>
      </c>
    </row>
    <row r="1597" spans="1:32" x14ac:dyDescent="0.25">
      <c r="A1597" s="5" t="str">
        <f t="shared" si="24"/>
        <v>R 4 - D 32 - 453 - 4470</v>
      </c>
      <c r="B1597" s="23" t="s">
        <v>2347</v>
      </c>
      <c r="C1597" t="s">
        <v>584</v>
      </c>
      <c r="D1597" t="s">
        <v>582</v>
      </c>
      <c r="E1597" t="s">
        <v>583</v>
      </c>
      <c r="F1597" t="s">
        <v>134</v>
      </c>
      <c r="G1597" t="s">
        <v>134</v>
      </c>
      <c r="H1597" t="s">
        <v>12282</v>
      </c>
      <c r="I1597" t="s">
        <v>20</v>
      </c>
      <c r="J1597" t="s">
        <v>2349</v>
      </c>
      <c r="K1597" t="s">
        <v>21</v>
      </c>
      <c r="M1597" t="s">
        <v>12283</v>
      </c>
      <c r="N1597" t="s">
        <v>22</v>
      </c>
      <c r="O1597" t="s">
        <v>23</v>
      </c>
      <c r="P1597" t="s">
        <v>26</v>
      </c>
      <c r="Q1597" t="s">
        <v>2348</v>
      </c>
      <c r="R1597" s="13">
        <v>36</v>
      </c>
      <c r="S1597" s="13">
        <v>1</v>
      </c>
      <c r="T1597" s="21">
        <v>1</v>
      </c>
      <c r="V1597" t="s">
        <v>2154</v>
      </c>
      <c r="W1597" t="s">
        <v>17599</v>
      </c>
      <c r="X1597" s="20" t="str">
        <f>+IF(V1597="","-",CONCATENATE(V1597,"_",W1597))</f>
        <v>FINES_R04</v>
      </c>
      <c r="Y1597" s="59">
        <v>0.40030354261398321</v>
      </c>
      <c r="Z1597" t="s">
        <v>134</v>
      </c>
      <c r="AA1597" t="s">
        <v>2393</v>
      </c>
      <c r="AB1597" t="str">
        <f>+IF(W1597="","-",IF(W1597="UNICO","CENSO","MUESTRA"))</f>
        <v>MUESTRA</v>
      </c>
      <c r="AC1597" t="s">
        <v>2397</v>
      </c>
      <c r="AD1597" t="s">
        <v>12284</v>
      </c>
      <c r="AF1597">
        <f>+COUNTIF(Piloto!C:C,MARCO!A1597)</f>
        <v>0</v>
      </c>
    </row>
    <row r="1598" spans="1:32" x14ac:dyDescent="0.25">
      <c r="A1598" s="5" t="str">
        <f t="shared" si="24"/>
        <v>R 4 - D 119 - 453 - 4203</v>
      </c>
      <c r="B1598" s="23" t="s">
        <v>2347</v>
      </c>
      <c r="C1598" t="s">
        <v>584</v>
      </c>
      <c r="D1598" t="s">
        <v>419</v>
      </c>
      <c r="E1598" t="s">
        <v>1915</v>
      </c>
      <c r="F1598" t="s">
        <v>134</v>
      </c>
      <c r="G1598" t="s">
        <v>134</v>
      </c>
      <c r="H1598" t="s">
        <v>7810</v>
      </c>
      <c r="I1598" t="s">
        <v>20</v>
      </c>
      <c r="J1598" t="s">
        <v>2349</v>
      </c>
      <c r="K1598" t="s">
        <v>21</v>
      </c>
      <c r="M1598" t="s">
        <v>7811</v>
      </c>
      <c r="N1598" t="s">
        <v>22</v>
      </c>
      <c r="O1598" t="s">
        <v>23</v>
      </c>
      <c r="P1598" t="s">
        <v>26</v>
      </c>
      <c r="Q1598" t="s">
        <v>2348</v>
      </c>
      <c r="R1598" s="13">
        <v>20</v>
      </c>
      <c r="S1598" s="13">
        <v>1</v>
      </c>
      <c r="T1598" s="21">
        <v>1</v>
      </c>
      <c r="V1598" t="s">
        <v>2154</v>
      </c>
      <c r="W1598" t="s">
        <v>17599</v>
      </c>
      <c r="X1598" s="20" t="str">
        <f>+IF(V1598="","-",CONCATENATE(V1598,"_",W1598))</f>
        <v>FINES_R04</v>
      </c>
      <c r="Y1598" s="59">
        <v>0.41237866878509521</v>
      </c>
      <c r="Z1598" t="s">
        <v>134</v>
      </c>
      <c r="AA1598" t="s">
        <v>2393</v>
      </c>
      <c r="AB1598" t="str">
        <f>+IF(W1598="","-",IF(W1598="UNICO","CENSO","MUESTRA"))</f>
        <v>MUESTRA</v>
      </c>
      <c r="AC1598" t="s">
        <v>2397</v>
      </c>
      <c r="AD1598" t="s">
        <v>7812</v>
      </c>
      <c r="AF1598">
        <f>+COUNTIF(Piloto!C:C,MARCO!A1598)</f>
        <v>0</v>
      </c>
    </row>
    <row r="1599" spans="1:32" x14ac:dyDescent="0.25">
      <c r="A1599" s="5" t="str">
        <f t="shared" si="24"/>
        <v>R 4 - D 119 - 456 - 0903</v>
      </c>
      <c r="B1599" s="23" t="s">
        <v>2347</v>
      </c>
      <c r="C1599" t="s">
        <v>584</v>
      </c>
      <c r="D1599" t="s">
        <v>419</v>
      </c>
      <c r="E1599" t="s">
        <v>1915</v>
      </c>
      <c r="F1599" t="s">
        <v>134</v>
      </c>
      <c r="G1599" t="s">
        <v>134</v>
      </c>
      <c r="H1599" t="s">
        <v>12242</v>
      </c>
      <c r="I1599" t="s">
        <v>20</v>
      </c>
      <c r="J1599" t="s">
        <v>2349</v>
      </c>
      <c r="K1599" t="s">
        <v>21</v>
      </c>
      <c r="M1599" t="s">
        <v>12243</v>
      </c>
      <c r="N1599" t="s">
        <v>22</v>
      </c>
      <c r="O1599" t="s">
        <v>23</v>
      </c>
      <c r="P1599" t="s">
        <v>26</v>
      </c>
      <c r="Q1599" t="s">
        <v>2348</v>
      </c>
      <c r="R1599" s="13">
        <v>75</v>
      </c>
      <c r="S1599" s="13">
        <v>3</v>
      </c>
      <c r="T1599" s="21">
        <v>1</v>
      </c>
      <c r="V1599" t="s">
        <v>2154</v>
      </c>
      <c r="W1599" t="s">
        <v>17599</v>
      </c>
      <c r="X1599" s="20" t="str">
        <f>+IF(V1599="","-",CONCATENATE(V1599,"_",W1599))</f>
        <v>FINES_R04</v>
      </c>
      <c r="Y1599" s="59">
        <v>0.41315832734107971</v>
      </c>
      <c r="Z1599" t="s">
        <v>134</v>
      </c>
      <c r="AA1599" t="s">
        <v>2393</v>
      </c>
      <c r="AB1599" t="str">
        <f>+IF(W1599="","-",IF(W1599="UNICO","CENSO","MUESTRA"))</f>
        <v>MUESTRA</v>
      </c>
      <c r="AC1599" t="s">
        <v>2397</v>
      </c>
      <c r="AD1599" t="s">
        <v>12244</v>
      </c>
      <c r="AF1599">
        <f>+COUNTIF(Piloto!C:C,MARCO!A1599)</f>
        <v>0</v>
      </c>
    </row>
    <row r="1600" spans="1:32" x14ac:dyDescent="0.25">
      <c r="A1600" s="5" t="str">
        <f t="shared" si="24"/>
        <v>R 4 - D 119 - 453 - 3400</v>
      </c>
      <c r="B1600" s="23" t="s">
        <v>2347</v>
      </c>
      <c r="C1600" t="s">
        <v>584</v>
      </c>
      <c r="D1600" t="s">
        <v>419</v>
      </c>
      <c r="E1600" t="s">
        <v>1915</v>
      </c>
      <c r="F1600" t="s">
        <v>134</v>
      </c>
      <c r="G1600" t="s">
        <v>134</v>
      </c>
      <c r="H1600" t="s">
        <v>7936</v>
      </c>
      <c r="I1600" t="s">
        <v>20</v>
      </c>
      <c r="J1600" t="s">
        <v>2349</v>
      </c>
      <c r="K1600" t="s">
        <v>21</v>
      </c>
      <c r="M1600" t="s">
        <v>7937</v>
      </c>
      <c r="N1600" t="s">
        <v>22</v>
      </c>
      <c r="O1600" t="s">
        <v>23</v>
      </c>
      <c r="P1600" t="s">
        <v>26</v>
      </c>
      <c r="Q1600" t="s">
        <v>2348</v>
      </c>
      <c r="R1600" s="13">
        <v>30</v>
      </c>
      <c r="S1600" s="13">
        <v>1</v>
      </c>
      <c r="T1600" s="21">
        <v>1</v>
      </c>
      <c r="V1600" t="s">
        <v>2154</v>
      </c>
      <c r="W1600" t="s">
        <v>17599</v>
      </c>
      <c r="X1600" s="20" t="str">
        <f>+IF(V1600="","-",CONCATENATE(V1600,"_",W1600))</f>
        <v>FINES_R04</v>
      </c>
      <c r="Y1600" s="59">
        <v>0.41434037685394293</v>
      </c>
      <c r="Z1600" t="s">
        <v>134</v>
      </c>
      <c r="AA1600" t="s">
        <v>2393</v>
      </c>
      <c r="AB1600" t="str">
        <f>+IF(W1600="","-",IF(W1600="UNICO","CENSO","MUESTRA"))</f>
        <v>MUESTRA</v>
      </c>
      <c r="AC1600" t="s">
        <v>2397</v>
      </c>
      <c r="AD1600" t="s">
        <v>7938</v>
      </c>
      <c r="AF1600">
        <f>+COUNTIF(Piloto!C:C,MARCO!A1600)</f>
        <v>0</v>
      </c>
    </row>
    <row r="1601" spans="1:32" x14ac:dyDescent="0.25">
      <c r="A1601" s="5" t="str">
        <f t="shared" si="24"/>
        <v>R 4 - D 119 - 451 - 3275</v>
      </c>
      <c r="B1601" s="23" t="s">
        <v>2347</v>
      </c>
      <c r="C1601" t="s">
        <v>584</v>
      </c>
      <c r="D1601" t="s">
        <v>419</v>
      </c>
      <c r="E1601" t="s">
        <v>1915</v>
      </c>
      <c r="F1601" t="s">
        <v>134</v>
      </c>
      <c r="G1601" t="s">
        <v>134</v>
      </c>
      <c r="H1601" t="s">
        <v>7706</v>
      </c>
      <c r="I1601" t="s">
        <v>20</v>
      </c>
      <c r="J1601" t="s">
        <v>2349</v>
      </c>
      <c r="K1601" t="s">
        <v>21</v>
      </c>
      <c r="M1601" t="s">
        <v>7707</v>
      </c>
      <c r="N1601" t="s">
        <v>22</v>
      </c>
      <c r="O1601" t="s">
        <v>23</v>
      </c>
      <c r="P1601" t="s">
        <v>26</v>
      </c>
      <c r="Q1601" t="s">
        <v>2348</v>
      </c>
      <c r="R1601" s="13">
        <v>17</v>
      </c>
      <c r="S1601" s="13">
        <v>1</v>
      </c>
      <c r="T1601" s="21">
        <v>1</v>
      </c>
      <c r="V1601" t="s">
        <v>2154</v>
      </c>
      <c r="W1601" t="s">
        <v>17599</v>
      </c>
      <c r="X1601" s="20" t="str">
        <f>+IF(V1601="","-",CONCATENATE(V1601,"_",W1601))</f>
        <v>FINES_R04</v>
      </c>
      <c r="Y1601" s="59">
        <v>0.41443055868148798</v>
      </c>
      <c r="Z1601" t="s">
        <v>134</v>
      </c>
      <c r="AA1601" t="s">
        <v>2393</v>
      </c>
      <c r="AB1601" t="str">
        <f>+IF(W1601="","-",IF(W1601="UNICO","CENSO","MUESTRA"))</f>
        <v>MUESTRA</v>
      </c>
      <c r="AC1601" t="s">
        <v>2398</v>
      </c>
      <c r="AD1601" t="s">
        <v>7708</v>
      </c>
      <c r="AF1601">
        <f>+COUNTIF(Piloto!C:C,MARCO!A1601)</f>
        <v>0</v>
      </c>
    </row>
    <row r="1602" spans="1:32" x14ac:dyDescent="0.25">
      <c r="A1602" s="5" t="str">
        <f t="shared" si="24"/>
        <v>R 4 - D 119 - 453 - 3604</v>
      </c>
      <c r="B1602" s="23" t="s">
        <v>2347</v>
      </c>
      <c r="C1602" t="s">
        <v>584</v>
      </c>
      <c r="D1602" t="s">
        <v>419</v>
      </c>
      <c r="E1602" t="s">
        <v>1915</v>
      </c>
      <c r="F1602" t="s">
        <v>134</v>
      </c>
      <c r="G1602" t="s">
        <v>134</v>
      </c>
      <c r="H1602" t="s">
        <v>7758</v>
      </c>
      <c r="I1602" t="s">
        <v>20</v>
      </c>
      <c r="J1602" t="s">
        <v>2349</v>
      </c>
      <c r="K1602" t="s">
        <v>21</v>
      </c>
      <c r="M1602" t="s">
        <v>7759</v>
      </c>
      <c r="N1602" t="s">
        <v>22</v>
      </c>
      <c r="O1602" t="s">
        <v>23</v>
      </c>
      <c r="P1602" t="s">
        <v>26</v>
      </c>
      <c r="Q1602" t="s">
        <v>2348</v>
      </c>
      <c r="R1602" s="13">
        <v>29</v>
      </c>
      <c r="S1602" s="13">
        <v>1</v>
      </c>
      <c r="T1602" s="21">
        <v>1</v>
      </c>
      <c r="V1602" t="s">
        <v>2154</v>
      </c>
      <c r="W1602" t="s">
        <v>17599</v>
      </c>
      <c r="X1602" s="20" t="str">
        <f>+IF(V1602="","-",CONCATENATE(V1602,"_",W1602))</f>
        <v>FINES_R04</v>
      </c>
      <c r="Y1602" s="59">
        <v>0.41635477542877197</v>
      </c>
      <c r="Z1602" t="s">
        <v>134</v>
      </c>
      <c r="AA1602" t="s">
        <v>2393</v>
      </c>
      <c r="AB1602" t="str">
        <f>+IF(W1602="","-",IF(W1602="UNICO","CENSO","MUESTRA"))</f>
        <v>MUESTRA</v>
      </c>
      <c r="AC1602" t="s">
        <v>2398</v>
      </c>
      <c r="AD1602" t="s">
        <v>7760</v>
      </c>
      <c r="AF1602">
        <f>+COUNTIF(Piloto!C:C,MARCO!A1602)</f>
        <v>0</v>
      </c>
    </row>
    <row r="1603" spans="1:32" x14ac:dyDescent="0.25">
      <c r="A1603" s="5" t="str">
        <f t="shared" ref="A1603:A1666" si="25">+H1603</f>
        <v>R 4 - D 119 - 456 - 0902</v>
      </c>
      <c r="B1603" s="23" t="s">
        <v>2347</v>
      </c>
      <c r="C1603" t="s">
        <v>584</v>
      </c>
      <c r="D1603" t="s">
        <v>419</v>
      </c>
      <c r="E1603" t="s">
        <v>1915</v>
      </c>
      <c r="F1603" t="s">
        <v>134</v>
      </c>
      <c r="G1603" t="s">
        <v>134</v>
      </c>
      <c r="H1603" t="s">
        <v>12251</v>
      </c>
      <c r="I1603" t="s">
        <v>20</v>
      </c>
      <c r="J1603" t="s">
        <v>2349</v>
      </c>
      <c r="K1603" t="s">
        <v>21</v>
      </c>
      <c r="M1603" t="s">
        <v>12252</v>
      </c>
      <c r="N1603" t="s">
        <v>22</v>
      </c>
      <c r="O1603" t="s">
        <v>23</v>
      </c>
      <c r="P1603" t="s">
        <v>26</v>
      </c>
      <c r="Q1603" t="s">
        <v>2348</v>
      </c>
      <c r="R1603" s="13">
        <v>12</v>
      </c>
      <c r="S1603" s="13">
        <v>1</v>
      </c>
      <c r="T1603" s="21">
        <v>1</v>
      </c>
      <c r="V1603" t="s">
        <v>2154</v>
      </c>
      <c r="W1603" t="s">
        <v>17599</v>
      </c>
      <c r="X1603" s="20" t="str">
        <f>+IF(V1603="","-",CONCATENATE(V1603,"_",W1603))</f>
        <v>FINES_R04</v>
      </c>
      <c r="Y1603" s="59">
        <v>0.4199550449848175</v>
      </c>
      <c r="Z1603" t="s">
        <v>134</v>
      </c>
      <c r="AA1603" t="s">
        <v>2393</v>
      </c>
      <c r="AB1603" t="str">
        <f>+IF(W1603="","-",IF(W1603="UNICO","CENSO","MUESTRA"))</f>
        <v>MUESTRA</v>
      </c>
      <c r="AC1603" t="s">
        <v>2398</v>
      </c>
      <c r="AD1603" t="s">
        <v>12253</v>
      </c>
      <c r="AF1603">
        <f>+COUNTIF(Piloto!C:C,MARCO!A1603)</f>
        <v>0</v>
      </c>
    </row>
    <row r="1604" spans="1:32" x14ac:dyDescent="0.25">
      <c r="A1604" s="5" t="str">
        <f t="shared" si="25"/>
        <v>R 4 - D 32 - 453 - 3654</v>
      </c>
      <c r="B1604" s="23" t="s">
        <v>2347</v>
      </c>
      <c r="C1604" t="s">
        <v>584</v>
      </c>
      <c r="D1604" t="s">
        <v>582</v>
      </c>
      <c r="E1604" t="s">
        <v>583</v>
      </c>
      <c r="F1604" t="s">
        <v>134</v>
      </c>
      <c r="G1604" t="s">
        <v>134</v>
      </c>
      <c r="H1604" t="s">
        <v>8010</v>
      </c>
      <c r="I1604" t="s">
        <v>20</v>
      </c>
      <c r="J1604" t="s">
        <v>2349</v>
      </c>
      <c r="K1604" t="s">
        <v>21</v>
      </c>
      <c r="M1604" t="s">
        <v>8011</v>
      </c>
      <c r="N1604" t="s">
        <v>22</v>
      </c>
      <c r="O1604" t="s">
        <v>23</v>
      </c>
      <c r="P1604" t="s">
        <v>26</v>
      </c>
      <c r="Q1604" t="s">
        <v>2348</v>
      </c>
      <c r="R1604" s="13">
        <v>10</v>
      </c>
      <c r="S1604" s="13">
        <v>1</v>
      </c>
      <c r="T1604" s="21">
        <v>1</v>
      </c>
      <c r="V1604" t="s">
        <v>2154</v>
      </c>
      <c r="W1604" t="s">
        <v>17599</v>
      </c>
      <c r="X1604" s="20" t="str">
        <f>+IF(V1604="","-",CONCATENATE(V1604,"_",W1604))</f>
        <v>FINES_R04</v>
      </c>
      <c r="Y1604" s="59">
        <v>0.42127546668052668</v>
      </c>
      <c r="Z1604" t="s">
        <v>134</v>
      </c>
      <c r="AA1604" t="s">
        <v>2393</v>
      </c>
      <c r="AB1604" t="str">
        <f>+IF(W1604="","-",IF(W1604="UNICO","CENSO","MUESTRA"))</f>
        <v>MUESTRA</v>
      </c>
      <c r="AC1604" t="s">
        <v>2397</v>
      </c>
      <c r="AD1604" t="s">
        <v>8012</v>
      </c>
      <c r="AF1604">
        <f>+COUNTIF(Piloto!C:C,MARCO!A1604)</f>
        <v>0</v>
      </c>
    </row>
    <row r="1605" spans="1:32" x14ac:dyDescent="0.25">
      <c r="A1605" s="5" t="str">
        <f t="shared" si="25"/>
        <v>R 4 - D 32 - 453 - 3656</v>
      </c>
      <c r="B1605" s="23" t="s">
        <v>2347</v>
      </c>
      <c r="C1605" t="s">
        <v>584</v>
      </c>
      <c r="D1605" t="s">
        <v>582</v>
      </c>
      <c r="E1605" t="s">
        <v>583</v>
      </c>
      <c r="F1605" t="s">
        <v>134</v>
      </c>
      <c r="G1605" t="s">
        <v>134</v>
      </c>
      <c r="H1605" t="s">
        <v>8026</v>
      </c>
      <c r="I1605" t="s">
        <v>20</v>
      </c>
      <c r="J1605" t="s">
        <v>2349</v>
      </c>
      <c r="K1605" t="s">
        <v>21</v>
      </c>
      <c r="M1605" t="s">
        <v>8027</v>
      </c>
      <c r="N1605" t="s">
        <v>22</v>
      </c>
      <c r="O1605" t="s">
        <v>23</v>
      </c>
      <c r="P1605" t="s">
        <v>26</v>
      </c>
      <c r="Q1605" t="s">
        <v>2348</v>
      </c>
      <c r="R1605" s="13">
        <v>48</v>
      </c>
      <c r="S1605" s="13">
        <v>3</v>
      </c>
      <c r="T1605" s="21">
        <v>1</v>
      </c>
      <c r="V1605" t="s">
        <v>2154</v>
      </c>
      <c r="W1605" t="s">
        <v>17599</v>
      </c>
      <c r="X1605" s="20" t="str">
        <f>+IF(V1605="","-",CONCATENATE(V1605,"_",W1605))</f>
        <v>FINES_R04</v>
      </c>
      <c r="Y1605" s="59">
        <v>0.42499521374702448</v>
      </c>
      <c r="Z1605" t="s">
        <v>134</v>
      </c>
      <c r="AA1605" t="s">
        <v>2393</v>
      </c>
      <c r="AB1605" t="str">
        <f>+IF(W1605="","-",IF(W1605="UNICO","CENSO","MUESTRA"))</f>
        <v>MUESTRA</v>
      </c>
      <c r="AC1605" t="s">
        <v>2397</v>
      </c>
      <c r="AD1605" t="s">
        <v>8028</v>
      </c>
      <c r="AF1605">
        <f>+COUNTIF(Piloto!C:C,MARCO!A1605)</f>
        <v>0</v>
      </c>
    </row>
    <row r="1606" spans="1:32" x14ac:dyDescent="0.25">
      <c r="A1606" s="5" t="str">
        <f t="shared" si="25"/>
        <v>R 4 - D 119 - 452 - 3221</v>
      </c>
      <c r="B1606" s="23" t="s">
        <v>2347</v>
      </c>
      <c r="C1606" t="s">
        <v>584</v>
      </c>
      <c r="D1606" t="s">
        <v>419</v>
      </c>
      <c r="E1606" t="s">
        <v>1915</v>
      </c>
      <c r="F1606" t="s">
        <v>134</v>
      </c>
      <c r="G1606" t="s">
        <v>134</v>
      </c>
      <c r="H1606" t="s">
        <v>7881</v>
      </c>
      <c r="I1606" t="s">
        <v>20</v>
      </c>
      <c r="J1606" t="s">
        <v>2349</v>
      </c>
      <c r="K1606" t="s">
        <v>21</v>
      </c>
      <c r="M1606" t="s">
        <v>7882</v>
      </c>
      <c r="N1606" t="s">
        <v>22</v>
      </c>
      <c r="O1606" t="s">
        <v>23</v>
      </c>
      <c r="P1606" t="s">
        <v>26</v>
      </c>
      <c r="Q1606" t="s">
        <v>2348</v>
      </c>
      <c r="R1606" s="13">
        <v>183</v>
      </c>
      <c r="S1606" s="13">
        <v>7</v>
      </c>
      <c r="T1606" s="21">
        <v>1</v>
      </c>
      <c r="V1606" t="s">
        <v>2154</v>
      </c>
      <c r="W1606" t="s">
        <v>17599</v>
      </c>
      <c r="X1606" s="20" t="str">
        <f>+IF(V1606="","-",CONCATENATE(V1606,"_",W1606))</f>
        <v>FINES_R04</v>
      </c>
      <c r="Y1606" s="59">
        <v>0.42926990985870361</v>
      </c>
      <c r="Z1606" t="s">
        <v>134</v>
      </c>
      <c r="AA1606" t="s">
        <v>2393</v>
      </c>
      <c r="AB1606" t="str">
        <f>+IF(W1606="","-",IF(W1606="UNICO","CENSO","MUESTRA"))</f>
        <v>MUESTRA</v>
      </c>
      <c r="AC1606" t="s">
        <v>2398</v>
      </c>
      <c r="AD1606" t="s">
        <v>7883</v>
      </c>
      <c r="AF1606">
        <f>+COUNTIF(Piloto!C:C,MARCO!A1606)</f>
        <v>0</v>
      </c>
    </row>
    <row r="1607" spans="1:32" x14ac:dyDescent="0.25">
      <c r="A1607" s="5" t="str">
        <f t="shared" si="25"/>
        <v>R 4 - D 119 - 451 - 3221</v>
      </c>
      <c r="B1607" s="23" t="s">
        <v>2347</v>
      </c>
      <c r="C1607" t="s">
        <v>584</v>
      </c>
      <c r="D1607" t="s">
        <v>419</v>
      </c>
      <c r="E1607" t="s">
        <v>1915</v>
      </c>
      <c r="F1607" t="s">
        <v>134</v>
      </c>
      <c r="G1607" t="s">
        <v>134</v>
      </c>
      <c r="H1607" t="s">
        <v>7946</v>
      </c>
      <c r="I1607" t="s">
        <v>20</v>
      </c>
      <c r="J1607" t="s">
        <v>2349</v>
      </c>
      <c r="K1607" t="s">
        <v>21</v>
      </c>
      <c r="M1607" t="s">
        <v>7882</v>
      </c>
      <c r="N1607" t="s">
        <v>22</v>
      </c>
      <c r="O1607" t="s">
        <v>23</v>
      </c>
      <c r="P1607" t="s">
        <v>26</v>
      </c>
      <c r="Q1607" t="s">
        <v>2348</v>
      </c>
      <c r="R1607" s="13">
        <v>45</v>
      </c>
      <c r="S1607" s="13">
        <v>2</v>
      </c>
      <c r="T1607" s="21">
        <v>1</v>
      </c>
      <c r="V1607" t="s">
        <v>2154</v>
      </c>
      <c r="W1607" t="s">
        <v>17599</v>
      </c>
      <c r="X1607" s="20" t="str">
        <f>+IF(V1607="","-",CONCATENATE(V1607,"_",W1607))</f>
        <v>FINES_R04</v>
      </c>
      <c r="Y1607" s="59">
        <v>0.42926990985870361</v>
      </c>
      <c r="Z1607" t="s">
        <v>134</v>
      </c>
      <c r="AA1607" t="s">
        <v>2393</v>
      </c>
      <c r="AB1607" t="str">
        <f>+IF(W1607="","-",IF(W1607="UNICO","CENSO","MUESTRA"))</f>
        <v>MUESTRA</v>
      </c>
      <c r="AC1607" t="s">
        <v>2398</v>
      </c>
      <c r="AD1607" t="s">
        <v>7883</v>
      </c>
      <c r="AF1607">
        <f>+COUNTIF(Piloto!C:C,MARCO!A1607)</f>
        <v>0</v>
      </c>
    </row>
    <row r="1608" spans="1:32" x14ac:dyDescent="0.25">
      <c r="A1608" s="5" t="str">
        <f t="shared" si="25"/>
        <v>R 4 - D 119 - 453 - 3221</v>
      </c>
      <c r="B1608" s="23" t="s">
        <v>2347</v>
      </c>
      <c r="C1608" t="s">
        <v>584</v>
      </c>
      <c r="D1608" t="s">
        <v>419</v>
      </c>
      <c r="E1608" t="s">
        <v>1915</v>
      </c>
      <c r="F1608" t="s">
        <v>134</v>
      </c>
      <c r="G1608" t="s">
        <v>134</v>
      </c>
      <c r="H1608" t="s">
        <v>7952</v>
      </c>
      <c r="I1608" t="s">
        <v>20</v>
      </c>
      <c r="J1608" t="s">
        <v>2349</v>
      </c>
      <c r="K1608" t="s">
        <v>21</v>
      </c>
      <c r="M1608" t="s">
        <v>7882</v>
      </c>
      <c r="N1608" t="s">
        <v>22</v>
      </c>
      <c r="O1608" t="s">
        <v>23</v>
      </c>
      <c r="P1608" t="s">
        <v>26</v>
      </c>
      <c r="Q1608" t="s">
        <v>2348</v>
      </c>
      <c r="R1608" s="13">
        <v>31</v>
      </c>
      <c r="S1608" s="13">
        <v>1</v>
      </c>
      <c r="T1608" s="21">
        <v>1</v>
      </c>
      <c r="V1608" t="s">
        <v>2154</v>
      </c>
      <c r="W1608" t="s">
        <v>17599</v>
      </c>
      <c r="X1608" s="20" t="str">
        <f>+IF(V1608="","-",CONCATENATE(V1608,"_",W1608))</f>
        <v>FINES_R04</v>
      </c>
      <c r="Y1608" s="59">
        <v>0.42926990985870361</v>
      </c>
      <c r="Z1608" t="s">
        <v>134</v>
      </c>
      <c r="AA1608" t="s">
        <v>2393</v>
      </c>
      <c r="AB1608" t="str">
        <f>+IF(W1608="","-",IF(W1608="UNICO","CENSO","MUESTRA"))</f>
        <v>MUESTRA</v>
      </c>
      <c r="AC1608" t="s">
        <v>2397</v>
      </c>
      <c r="AD1608" t="s">
        <v>7883</v>
      </c>
      <c r="AF1608">
        <f>+COUNTIF(Piloto!C:C,MARCO!A1608)</f>
        <v>0</v>
      </c>
    </row>
    <row r="1609" spans="1:32" x14ac:dyDescent="0.25">
      <c r="A1609" s="5" t="str">
        <f t="shared" si="25"/>
        <v>R 4 - D 119 - 451 - 2736</v>
      </c>
      <c r="B1609" s="23" t="s">
        <v>2347</v>
      </c>
      <c r="C1609" t="s">
        <v>584</v>
      </c>
      <c r="D1609" t="s">
        <v>419</v>
      </c>
      <c r="E1609" t="s">
        <v>1915</v>
      </c>
      <c r="F1609" t="s">
        <v>134</v>
      </c>
      <c r="G1609" t="s">
        <v>134</v>
      </c>
      <c r="H1609" t="s">
        <v>7710</v>
      </c>
      <c r="I1609" t="s">
        <v>20</v>
      </c>
      <c r="J1609" t="s">
        <v>2349</v>
      </c>
      <c r="K1609" t="s">
        <v>21</v>
      </c>
      <c r="M1609" t="s">
        <v>7711</v>
      </c>
      <c r="N1609" t="s">
        <v>22</v>
      </c>
      <c r="O1609" t="s">
        <v>23</v>
      </c>
      <c r="P1609" t="s">
        <v>26</v>
      </c>
      <c r="Q1609" t="s">
        <v>2348</v>
      </c>
      <c r="R1609" s="13">
        <v>22</v>
      </c>
      <c r="S1609" s="13">
        <v>1</v>
      </c>
      <c r="T1609" s="21">
        <v>1</v>
      </c>
      <c r="V1609" t="s">
        <v>2154</v>
      </c>
      <c r="W1609" t="s">
        <v>17599</v>
      </c>
      <c r="X1609" s="20" t="str">
        <f>+IF(V1609="","-",CONCATENATE(V1609,"_",W1609))</f>
        <v>FINES_R04</v>
      </c>
      <c r="Y1609" s="59">
        <v>0.43476998805999761</v>
      </c>
      <c r="Z1609" t="s">
        <v>134</v>
      </c>
      <c r="AA1609" t="s">
        <v>2393</v>
      </c>
      <c r="AB1609" t="str">
        <f>+IF(W1609="","-",IF(W1609="UNICO","CENSO","MUESTRA"))</f>
        <v>MUESTRA</v>
      </c>
      <c r="AC1609" t="s">
        <v>2398</v>
      </c>
      <c r="AD1609" t="s">
        <v>7712</v>
      </c>
      <c r="AF1609">
        <f>+COUNTIF(Piloto!C:C,MARCO!A1609)</f>
        <v>0</v>
      </c>
    </row>
    <row r="1610" spans="1:32" x14ac:dyDescent="0.25">
      <c r="A1610" s="5" t="str">
        <f t="shared" si="25"/>
        <v>R 4 - D 119 - 451 - 4201</v>
      </c>
      <c r="B1610" s="23" t="s">
        <v>2347</v>
      </c>
      <c r="C1610" t="s">
        <v>584</v>
      </c>
      <c r="D1610" t="s">
        <v>419</v>
      </c>
      <c r="E1610" t="s">
        <v>1915</v>
      </c>
      <c r="F1610" t="s">
        <v>134</v>
      </c>
      <c r="G1610" t="s">
        <v>134</v>
      </c>
      <c r="H1610" t="s">
        <v>7919</v>
      </c>
      <c r="I1610" t="s">
        <v>20</v>
      </c>
      <c r="J1610" t="s">
        <v>2349</v>
      </c>
      <c r="K1610" t="s">
        <v>21</v>
      </c>
      <c r="M1610" t="s">
        <v>7920</v>
      </c>
      <c r="N1610" t="s">
        <v>22</v>
      </c>
      <c r="O1610" t="s">
        <v>23</v>
      </c>
      <c r="P1610" t="s">
        <v>26</v>
      </c>
      <c r="Q1610" t="s">
        <v>2348</v>
      </c>
      <c r="R1610" s="13">
        <v>34</v>
      </c>
      <c r="S1610" s="13">
        <v>1</v>
      </c>
      <c r="T1610" s="21">
        <v>1</v>
      </c>
      <c r="V1610" t="s">
        <v>2154</v>
      </c>
      <c r="W1610" t="s">
        <v>17599</v>
      </c>
      <c r="X1610" s="20" t="str">
        <f>+IF(V1610="","-",CONCATENATE(V1610,"_",W1610))</f>
        <v>FINES_R04</v>
      </c>
      <c r="Y1610" s="59">
        <v>0.43938961625099182</v>
      </c>
      <c r="Z1610" t="s">
        <v>134</v>
      </c>
      <c r="AA1610" t="s">
        <v>2393</v>
      </c>
      <c r="AB1610" t="str">
        <f>+IF(W1610="","-",IF(W1610="UNICO","CENSO","MUESTRA"))</f>
        <v>MUESTRA</v>
      </c>
      <c r="AC1610" t="s">
        <v>2398</v>
      </c>
      <c r="AD1610" t="s">
        <v>7921</v>
      </c>
      <c r="AF1610">
        <f>+COUNTIF(Piloto!C:C,MARCO!A1610)</f>
        <v>0</v>
      </c>
    </row>
    <row r="1611" spans="1:32" x14ac:dyDescent="0.25">
      <c r="A1611" s="5" t="str">
        <f t="shared" si="25"/>
        <v>R 4 - D 119 - 453 - 4201</v>
      </c>
      <c r="B1611" s="23" t="s">
        <v>2347</v>
      </c>
      <c r="C1611" t="s">
        <v>584</v>
      </c>
      <c r="D1611" t="s">
        <v>419</v>
      </c>
      <c r="E1611" t="s">
        <v>1915</v>
      </c>
      <c r="F1611" t="s">
        <v>134</v>
      </c>
      <c r="G1611" t="s">
        <v>134</v>
      </c>
      <c r="H1611" t="s">
        <v>7925</v>
      </c>
      <c r="I1611" t="s">
        <v>20</v>
      </c>
      <c r="J1611" t="s">
        <v>2349</v>
      </c>
      <c r="K1611" t="s">
        <v>21</v>
      </c>
      <c r="M1611" t="s">
        <v>7920</v>
      </c>
      <c r="N1611" t="s">
        <v>22</v>
      </c>
      <c r="O1611" t="s">
        <v>23</v>
      </c>
      <c r="P1611" t="s">
        <v>26</v>
      </c>
      <c r="Q1611" t="s">
        <v>2348</v>
      </c>
      <c r="R1611" s="13">
        <v>32</v>
      </c>
      <c r="S1611" s="13">
        <v>1</v>
      </c>
      <c r="T1611" s="21">
        <v>1</v>
      </c>
      <c r="V1611" t="s">
        <v>2154</v>
      </c>
      <c r="W1611" t="s">
        <v>17599</v>
      </c>
      <c r="X1611" s="20" t="str">
        <f>+IF(V1611="","-",CONCATENATE(V1611,"_",W1611))</f>
        <v>FINES_R04</v>
      </c>
      <c r="Y1611" s="59">
        <v>0.43938961625099182</v>
      </c>
      <c r="Z1611" t="s">
        <v>134</v>
      </c>
      <c r="AA1611" t="s">
        <v>2393</v>
      </c>
      <c r="AB1611" t="str">
        <f>+IF(W1611="","-",IF(W1611="UNICO","CENSO","MUESTRA"))</f>
        <v>MUESTRA</v>
      </c>
      <c r="AC1611" t="s">
        <v>2398</v>
      </c>
      <c r="AD1611" t="s">
        <v>7921</v>
      </c>
      <c r="AF1611">
        <f>+COUNTIF(Piloto!C:C,MARCO!A1611)</f>
        <v>0</v>
      </c>
    </row>
    <row r="1612" spans="1:32" x14ac:dyDescent="0.25">
      <c r="A1612" s="5" t="str">
        <f t="shared" si="25"/>
        <v>R 4 - D 119 - 451 - 4199</v>
      </c>
      <c r="B1612" s="23" t="s">
        <v>2347</v>
      </c>
      <c r="C1612" t="s">
        <v>584</v>
      </c>
      <c r="D1612" t="s">
        <v>419</v>
      </c>
      <c r="E1612" t="s">
        <v>1915</v>
      </c>
      <c r="F1612" t="s">
        <v>134</v>
      </c>
      <c r="G1612" t="s">
        <v>134</v>
      </c>
      <c r="H1612" t="s">
        <v>7865</v>
      </c>
      <c r="I1612" t="s">
        <v>20</v>
      </c>
      <c r="J1612" t="s">
        <v>2349</v>
      </c>
      <c r="K1612" t="s">
        <v>21</v>
      </c>
      <c r="M1612" t="s">
        <v>7866</v>
      </c>
      <c r="N1612" t="s">
        <v>22</v>
      </c>
      <c r="O1612" t="s">
        <v>23</v>
      </c>
      <c r="P1612" t="s">
        <v>26</v>
      </c>
      <c r="Q1612" t="s">
        <v>2348</v>
      </c>
      <c r="R1612" s="13">
        <v>28</v>
      </c>
      <c r="S1612" s="13">
        <v>1</v>
      </c>
      <c r="T1612" s="21">
        <v>1</v>
      </c>
      <c r="V1612" t="s">
        <v>2154</v>
      </c>
      <c r="W1612" t="s">
        <v>17599</v>
      </c>
      <c r="X1612" s="20" t="str">
        <f>+IF(V1612="","-",CONCATENATE(V1612,"_",W1612))</f>
        <v>FINES_R04</v>
      </c>
      <c r="Y1612" s="59">
        <v>0.43945664167404169</v>
      </c>
      <c r="Z1612" t="s">
        <v>134</v>
      </c>
      <c r="AA1612" t="s">
        <v>2393</v>
      </c>
      <c r="AB1612" t="str">
        <f>+IF(W1612="","-",IF(W1612="UNICO","CENSO","MUESTRA"))</f>
        <v>MUESTRA</v>
      </c>
      <c r="AC1612" t="s">
        <v>2397</v>
      </c>
      <c r="AD1612" t="s">
        <v>7867</v>
      </c>
      <c r="AF1612">
        <f>+COUNTIF(Piloto!C:C,MARCO!A1612)</f>
        <v>0</v>
      </c>
    </row>
    <row r="1613" spans="1:32" x14ac:dyDescent="0.25">
      <c r="A1613" s="5" t="str">
        <f t="shared" si="25"/>
        <v>R 4 - D 119 - 453 - 3326</v>
      </c>
      <c r="B1613" s="23" t="s">
        <v>2347</v>
      </c>
      <c r="C1613" t="s">
        <v>584</v>
      </c>
      <c r="D1613" t="s">
        <v>419</v>
      </c>
      <c r="E1613" t="s">
        <v>1915</v>
      </c>
      <c r="F1613" t="s">
        <v>134</v>
      </c>
      <c r="G1613" t="s">
        <v>134</v>
      </c>
      <c r="H1613" t="s">
        <v>7942</v>
      </c>
      <c r="I1613" t="s">
        <v>20</v>
      </c>
      <c r="J1613" t="s">
        <v>2349</v>
      </c>
      <c r="K1613" t="s">
        <v>21</v>
      </c>
      <c r="M1613" t="s">
        <v>7943</v>
      </c>
      <c r="N1613" t="s">
        <v>22</v>
      </c>
      <c r="O1613" t="s">
        <v>23</v>
      </c>
      <c r="P1613" t="s">
        <v>26</v>
      </c>
      <c r="Q1613" t="s">
        <v>2348</v>
      </c>
      <c r="R1613" s="13">
        <v>39</v>
      </c>
      <c r="S1613" s="13">
        <v>1</v>
      </c>
      <c r="T1613" s="21">
        <v>1</v>
      </c>
      <c r="V1613" t="s">
        <v>2154</v>
      </c>
      <c r="W1613" t="s">
        <v>17599</v>
      </c>
      <c r="X1613" s="20" t="str">
        <f>+IF(V1613="","-",CONCATENATE(V1613,"_",W1613))</f>
        <v>FINES_R04</v>
      </c>
      <c r="Y1613" s="59">
        <v>0.43973076343536383</v>
      </c>
      <c r="Z1613" t="s">
        <v>134</v>
      </c>
      <c r="AA1613" t="s">
        <v>2393</v>
      </c>
      <c r="AB1613" t="str">
        <f>+IF(W1613="","-",IF(W1613="UNICO","CENSO","MUESTRA"))</f>
        <v>MUESTRA</v>
      </c>
      <c r="AC1613" t="s">
        <v>2397</v>
      </c>
      <c r="AD1613" t="s">
        <v>7944</v>
      </c>
      <c r="AF1613">
        <f>+COUNTIF(Piloto!C:C,MARCO!A1613)</f>
        <v>0</v>
      </c>
    </row>
    <row r="1614" spans="1:32" x14ac:dyDescent="0.25">
      <c r="A1614" s="5" t="str">
        <f t="shared" si="25"/>
        <v>R 4 - D 85 - 451 - 0949</v>
      </c>
      <c r="B1614" s="23" t="s">
        <v>2347</v>
      </c>
      <c r="C1614" t="s">
        <v>584</v>
      </c>
      <c r="D1614" t="s">
        <v>1474</v>
      </c>
      <c r="E1614" t="s">
        <v>1475</v>
      </c>
      <c r="F1614" t="s">
        <v>134</v>
      </c>
      <c r="G1614" t="s">
        <v>134</v>
      </c>
      <c r="H1614" t="s">
        <v>8398</v>
      </c>
      <c r="I1614" t="s">
        <v>20</v>
      </c>
      <c r="J1614" t="s">
        <v>2349</v>
      </c>
      <c r="K1614" t="s">
        <v>21</v>
      </c>
      <c r="M1614" t="s">
        <v>8399</v>
      </c>
      <c r="N1614" t="s">
        <v>22</v>
      </c>
      <c r="O1614" t="s">
        <v>23</v>
      </c>
      <c r="P1614" t="s">
        <v>26</v>
      </c>
      <c r="Q1614" t="s">
        <v>2348</v>
      </c>
      <c r="R1614" s="13">
        <v>11</v>
      </c>
      <c r="S1614" s="13">
        <v>1</v>
      </c>
      <c r="T1614" s="21">
        <v>1</v>
      </c>
      <c r="V1614" t="s">
        <v>2154</v>
      </c>
      <c r="W1614" t="s">
        <v>17599</v>
      </c>
      <c r="X1614" s="20" t="str">
        <f>+IF(V1614="","-",CONCATENATE(V1614,"_",W1614))</f>
        <v>FINES_R04</v>
      </c>
      <c r="Y1614" s="59">
        <v>0.44065952301025391</v>
      </c>
      <c r="Z1614" t="s">
        <v>134</v>
      </c>
      <c r="AA1614" t="s">
        <v>2393</v>
      </c>
      <c r="AB1614" t="str">
        <f>+IF(W1614="","-",IF(W1614="UNICO","CENSO","MUESTRA"))</f>
        <v>MUESTRA</v>
      </c>
      <c r="AC1614" t="s">
        <v>2398</v>
      </c>
      <c r="AD1614" t="s">
        <v>8400</v>
      </c>
      <c r="AF1614">
        <f>+COUNTIF(Piloto!C:C,MARCO!A1614)</f>
        <v>0</v>
      </c>
    </row>
    <row r="1615" spans="1:32" x14ac:dyDescent="0.25">
      <c r="A1615" s="5" t="str">
        <f t="shared" si="25"/>
        <v>R 4 - D 119 - 453 - 2696</v>
      </c>
      <c r="B1615" s="23" t="s">
        <v>2347</v>
      </c>
      <c r="C1615" t="s">
        <v>584</v>
      </c>
      <c r="D1615" t="s">
        <v>419</v>
      </c>
      <c r="E1615" t="s">
        <v>1915</v>
      </c>
      <c r="F1615" t="s">
        <v>134</v>
      </c>
      <c r="G1615" t="s">
        <v>134</v>
      </c>
      <c r="H1615" t="s">
        <v>7806</v>
      </c>
      <c r="I1615" t="s">
        <v>20</v>
      </c>
      <c r="J1615" t="s">
        <v>2349</v>
      </c>
      <c r="K1615" t="s">
        <v>21</v>
      </c>
      <c r="M1615" t="s">
        <v>7807</v>
      </c>
      <c r="N1615" t="s">
        <v>22</v>
      </c>
      <c r="O1615" t="s">
        <v>23</v>
      </c>
      <c r="P1615" t="s">
        <v>26</v>
      </c>
      <c r="Q1615" t="s">
        <v>2348</v>
      </c>
      <c r="R1615" s="13">
        <v>19</v>
      </c>
      <c r="S1615" s="13">
        <v>1</v>
      </c>
      <c r="T1615" s="21">
        <v>1</v>
      </c>
      <c r="V1615" t="s">
        <v>2154</v>
      </c>
      <c r="W1615" t="s">
        <v>17599</v>
      </c>
      <c r="X1615" s="20" t="str">
        <f>+IF(V1615="","-",CONCATENATE(V1615,"_",W1615))</f>
        <v>FINES_R04</v>
      </c>
      <c r="Y1615" s="59">
        <v>0.45073682069778442</v>
      </c>
      <c r="Z1615" t="s">
        <v>134</v>
      </c>
      <c r="AA1615" t="s">
        <v>2393</v>
      </c>
      <c r="AB1615" t="str">
        <f>+IF(W1615="","-",IF(W1615="UNICO","CENSO","MUESTRA"))</f>
        <v>MUESTRA</v>
      </c>
      <c r="AC1615" t="s">
        <v>2397</v>
      </c>
      <c r="AD1615" t="s">
        <v>7808</v>
      </c>
      <c r="AF1615">
        <f>+COUNTIF(Piloto!C:C,MARCO!A1615)</f>
        <v>0</v>
      </c>
    </row>
    <row r="1616" spans="1:32" x14ac:dyDescent="0.25">
      <c r="A1616" s="5" t="str">
        <f t="shared" si="25"/>
        <v>R 4 - D 85 - 452 - 3375</v>
      </c>
      <c r="B1616" s="23" t="s">
        <v>2347</v>
      </c>
      <c r="C1616" t="s">
        <v>584</v>
      </c>
      <c r="D1616" t="s">
        <v>1474</v>
      </c>
      <c r="E1616" t="s">
        <v>1475</v>
      </c>
      <c r="F1616" t="s">
        <v>134</v>
      </c>
      <c r="G1616" t="s">
        <v>134</v>
      </c>
      <c r="H1616" t="s">
        <v>8236</v>
      </c>
      <c r="I1616" t="s">
        <v>20</v>
      </c>
      <c r="J1616" t="s">
        <v>2349</v>
      </c>
      <c r="K1616" t="s">
        <v>21</v>
      </c>
      <c r="M1616" t="s">
        <v>8237</v>
      </c>
      <c r="N1616" t="s">
        <v>22</v>
      </c>
      <c r="O1616" t="s">
        <v>23</v>
      </c>
      <c r="P1616" t="s">
        <v>26</v>
      </c>
      <c r="Q1616" t="s">
        <v>2348</v>
      </c>
      <c r="R1616" s="13">
        <v>57</v>
      </c>
      <c r="S1616" s="13">
        <v>3</v>
      </c>
      <c r="T1616" s="21">
        <v>1</v>
      </c>
      <c r="V1616" t="s">
        <v>2154</v>
      </c>
      <c r="W1616" t="s">
        <v>17599</v>
      </c>
      <c r="X1616" s="20" t="str">
        <f>+IF(V1616="","-",CONCATENATE(V1616,"_",W1616))</f>
        <v>FINES_R04</v>
      </c>
      <c r="Y1616" s="59">
        <v>0.45330923795700068</v>
      </c>
      <c r="Z1616" t="s">
        <v>134</v>
      </c>
      <c r="AA1616" t="s">
        <v>2393</v>
      </c>
      <c r="AB1616" t="str">
        <f>+IF(W1616="","-",IF(W1616="UNICO","CENSO","MUESTRA"))</f>
        <v>MUESTRA</v>
      </c>
      <c r="AC1616" t="s">
        <v>2397</v>
      </c>
      <c r="AD1616" t="s">
        <v>8238</v>
      </c>
      <c r="AF1616">
        <f>+COUNTIF(Piloto!C:C,MARCO!A1616)</f>
        <v>0</v>
      </c>
    </row>
    <row r="1617" spans="1:32" x14ac:dyDescent="0.25">
      <c r="A1617" s="5" t="str">
        <f t="shared" si="25"/>
        <v>R 4 - D 119 - 456 - 2323</v>
      </c>
      <c r="B1617" s="23" t="s">
        <v>2347</v>
      </c>
      <c r="C1617" t="s">
        <v>584</v>
      </c>
      <c r="D1617" t="s">
        <v>419</v>
      </c>
      <c r="E1617" t="s">
        <v>1915</v>
      </c>
      <c r="F1617" t="s">
        <v>134</v>
      </c>
      <c r="G1617" t="s">
        <v>134</v>
      </c>
      <c r="H1617" t="s">
        <v>7843</v>
      </c>
      <c r="I1617" t="s">
        <v>20</v>
      </c>
      <c r="J1617" t="s">
        <v>2349</v>
      </c>
      <c r="K1617" t="s">
        <v>21</v>
      </c>
      <c r="M1617" t="s">
        <v>7844</v>
      </c>
      <c r="N1617" t="s">
        <v>22</v>
      </c>
      <c r="O1617" t="s">
        <v>23</v>
      </c>
      <c r="P1617" t="s">
        <v>26</v>
      </c>
      <c r="Q1617" t="s">
        <v>2348</v>
      </c>
      <c r="R1617" s="13">
        <v>20</v>
      </c>
      <c r="S1617" s="13">
        <v>1</v>
      </c>
      <c r="T1617" s="21">
        <v>1</v>
      </c>
      <c r="V1617" t="s">
        <v>2154</v>
      </c>
      <c r="W1617" t="s">
        <v>17599</v>
      </c>
      <c r="X1617" s="20" t="str">
        <f>+IF(V1617="","-",CONCATENATE(V1617,"_",W1617))</f>
        <v>FINES_R04</v>
      </c>
      <c r="Y1617" s="59">
        <v>0.45561712980270391</v>
      </c>
      <c r="Z1617" t="s">
        <v>134</v>
      </c>
      <c r="AA1617" t="s">
        <v>2393</v>
      </c>
      <c r="AB1617" t="str">
        <f>+IF(W1617="","-",IF(W1617="UNICO","CENSO","MUESTRA"))</f>
        <v>MUESTRA</v>
      </c>
      <c r="AC1617" t="s">
        <v>2398</v>
      </c>
      <c r="AD1617" t="s">
        <v>7845</v>
      </c>
      <c r="AF1617">
        <f>+COUNTIF(Piloto!C:C,MARCO!A1617)</f>
        <v>0</v>
      </c>
    </row>
    <row r="1618" spans="1:32" x14ac:dyDescent="0.25">
      <c r="A1618" s="5" t="str">
        <f t="shared" si="25"/>
        <v>R 4 - D 32 - 453 - 4471</v>
      </c>
      <c r="B1618" s="23" t="s">
        <v>2347</v>
      </c>
      <c r="C1618" t="s">
        <v>584</v>
      </c>
      <c r="D1618" t="s">
        <v>582</v>
      </c>
      <c r="E1618" t="s">
        <v>583</v>
      </c>
      <c r="F1618" t="s">
        <v>134</v>
      </c>
      <c r="G1618" t="s">
        <v>134</v>
      </c>
      <c r="H1618" t="s">
        <v>12286</v>
      </c>
      <c r="I1618" t="s">
        <v>20</v>
      </c>
      <c r="J1618" t="s">
        <v>2349</v>
      </c>
      <c r="K1618" t="s">
        <v>21</v>
      </c>
      <c r="M1618" t="s">
        <v>12287</v>
      </c>
      <c r="N1618" t="s">
        <v>22</v>
      </c>
      <c r="O1618" t="s">
        <v>23</v>
      </c>
      <c r="P1618" t="s">
        <v>26</v>
      </c>
      <c r="Q1618" t="s">
        <v>2348</v>
      </c>
      <c r="R1618" s="13">
        <v>25</v>
      </c>
      <c r="S1618" s="13">
        <v>1</v>
      </c>
      <c r="T1618" s="21">
        <v>1</v>
      </c>
      <c r="V1618" t="s">
        <v>2154</v>
      </c>
      <c r="W1618" t="s">
        <v>17599</v>
      </c>
      <c r="X1618" s="20" t="str">
        <f>+IF(V1618="","-",CONCATENATE(V1618,"_",W1618))</f>
        <v>FINES_R04</v>
      </c>
      <c r="Y1618" s="59">
        <v>0.45730674266815191</v>
      </c>
      <c r="Z1618" t="s">
        <v>134</v>
      </c>
      <c r="AA1618" t="s">
        <v>2393</v>
      </c>
      <c r="AB1618" t="str">
        <f>+IF(W1618="","-",IF(W1618="UNICO","CENSO","MUESTRA"))</f>
        <v>MUESTRA</v>
      </c>
      <c r="AC1618" t="s">
        <v>2398</v>
      </c>
      <c r="AD1618" t="s">
        <v>12288</v>
      </c>
      <c r="AF1618">
        <f>+COUNTIF(Piloto!C:C,MARCO!A1618)</f>
        <v>0</v>
      </c>
    </row>
    <row r="1619" spans="1:32" x14ac:dyDescent="0.25">
      <c r="A1619" s="5" t="str">
        <f t="shared" si="25"/>
        <v>R 4 - D 32 - 453 - 4468</v>
      </c>
      <c r="B1619" s="23" t="s">
        <v>2347</v>
      </c>
      <c r="C1619" t="s">
        <v>584</v>
      </c>
      <c r="D1619" t="s">
        <v>582</v>
      </c>
      <c r="E1619" t="s">
        <v>583</v>
      </c>
      <c r="F1619" t="s">
        <v>134</v>
      </c>
      <c r="G1619" t="s">
        <v>134</v>
      </c>
      <c r="H1619" t="s">
        <v>12294</v>
      </c>
      <c r="I1619" t="s">
        <v>20</v>
      </c>
      <c r="J1619" t="s">
        <v>2349</v>
      </c>
      <c r="K1619" t="s">
        <v>21</v>
      </c>
      <c r="M1619" t="s">
        <v>12295</v>
      </c>
      <c r="N1619" t="s">
        <v>22</v>
      </c>
      <c r="O1619" t="s">
        <v>23</v>
      </c>
      <c r="P1619" t="s">
        <v>26</v>
      </c>
      <c r="Q1619" t="s">
        <v>2348</v>
      </c>
      <c r="R1619" s="13">
        <v>17</v>
      </c>
      <c r="S1619" s="13">
        <v>1</v>
      </c>
      <c r="T1619" s="21">
        <v>1</v>
      </c>
      <c r="V1619" t="s">
        <v>2154</v>
      </c>
      <c r="W1619" t="s">
        <v>17599</v>
      </c>
      <c r="X1619" s="20" t="str">
        <f>+IF(V1619="","-",CONCATENATE(V1619,"_",W1619))</f>
        <v>FINES_R04</v>
      </c>
      <c r="Y1619" s="59">
        <v>0.45730674266815191</v>
      </c>
      <c r="Z1619" t="s">
        <v>134</v>
      </c>
      <c r="AA1619" t="s">
        <v>2393</v>
      </c>
      <c r="AB1619" t="str">
        <f>+IF(W1619="","-",IF(W1619="UNICO","CENSO","MUESTRA"))</f>
        <v>MUESTRA</v>
      </c>
      <c r="AC1619" t="s">
        <v>2397</v>
      </c>
      <c r="AD1619" t="s">
        <v>12296</v>
      </c>
      <c r="AF1619">
        <f>+COUNTIF(Piloto!C:C,MARCO!A1619)</f>
        <v>0</v>
      </c>
    </row>
    <row r="1620" spans="1:32" x14ac:dyDescent="0.25">
      <c r="A1620" s="5" t="str">
        <f t="shared" si="25"/>
        <v>R 4 - D 119 - 456 - 3605</v>
      </c>
      <c r="B1620" s="23" t="s">
        <v>2347</v>
      </c>
      <c r="C1620" t="s">
        <v>584</v>
      </c>
      <c r="D1620" t="s">
        <v>419</v>
      </c>
      <c r="E1620" t="s">
        <v>1915</v>
      </c>
      <c r="F1620" t="s">
        <v>134</v>
      </c>
      <c r="G1620" t="s">
        <v>134</v>
      </c>
      <c r="H1620" t="s">
        <v>12266</v>
      </c>
      <c r="I1620" t="s">
        <v>20</v>
      </c>
      <c r="J1620" t="s">
        <v>2349</v>
      </c>
      <c r="K1620" t="s">
        <v>21</v>
      </c>
      <c r="M1620" t="s">
        <v>12267</v>
      </c>
      <c r="N1620" t="s">
        <v>22</v>
      </c>
      <c r="O1620" t="s">
        <v>23</v>
      </c>
      <c r="P1620" t="s">
        <v>26</v>
      </c>
      <c r="Q1620" t="s">
        <v>2348</v>
      </c>
      <c r="R1620" s="13">
        <v>25</v>
      </c>
      <c r="S1620" s="13">
        <v>1</v>
      </c>
      <c r="T1620" s="21">
        <v>1</v>
      </c>
      <c r="V1620" t="s">
        <v>2154</v>
      </c>
      <c r="W1620" t="s">
        <v>17599</v>
      </c>
      <c r="X1620" s="20" t="str">
        <f>+IF(V1620="","-",CONCATENATE(V1620,"_",W1620))</f>
        <v>FINES_R04</v>
      </c>
      <c r="Y1620" s="59">
        <v>0.4607938826084137</v>
      </c>
      <c r="Z1620" t="s">
        <v>134</v>
      </c>
      <c r="AA1620" t="s">
        <v>2393</v>
      </c>
      <c r="AB1620" t="str">
        <f>+IF(W1620="","-",IF(W1620="UNICO","CENSO","MUESTRA"))</f>
        <v>MUESTRA</v>
      </c>
      <c r="AC1620" t="s">
        <v>2398</v>
      </c>
      <c r="AD1620" t="s">
        <v>12268</v>
      </c>
      <c r="AF1620">
        <f>+COUNTIF(Piloto!C:C,MARCO!A1620)</f>
        <v>0</v>
      </c>
    </row>
    <row r="1621" spans="1:32" x14ac:dyDescent="0.25">
      <c r="A1621" s="5" t="str">
        <f t="shared" si="25"/>
        <v>R 4 - D 119 - 452 - 3633</v>
      </c>
      <c r="B1621" s="23" t="s">
        <v>2347</v>
      </c>
      <c r="C1621" t="s">
        <v>584</v>
      </c>
      <c r="D1621" t="s">
        <v>419</v>
      </c>
      <c r="E1621" t="s">
        <v>1915</v>
      </c>
      <c r="F1621" t="s">
        <v>134</v>
      </c>
      <c r="G1621" t="s">
        <v>134</v>
      </c>
      <c r="H1621" t="s">
        <v>7906</v>
      </c>
      <c r="I1621" t="s">
        <v>20</v>
      </c>
      <c r="J1621" t="s">
        <v>2349</v>
      </c>
      <c r="K1621" t="s">
        <v>21</v>
      </c>
      <c r="M1621" t="s">
        <v>7907</v>
      </c>
      <c r="N1621" t="s">
        <v>22</v>
      </c>
      <c r="O1621" t="s">
        <v>23</v>
      </c>
      <c r="P1621" t="s">
        <v>26</v>
      </c>
      <c r="Q1621" t="s">
        <v>2348</v>
      </c>
      <c r="R1621" s="13">
        <v>18</v>
      </c>
      <c r="S1621" s="13">
        <v>1</v>
      </c>
      <c r="T1621" s="21">
        <v>1</v>
      </c>
      <c r="V1621" t="s">
        <v>2154</v>
      </c>
      <c r="W1621" t="s">
        <v>17599</v>
      </c>
      <c r="X1621" s="20" t="str">
        <f>+IF(V1621="","-",CONCATENATE(V1621,"_",W1621))</f>
        <v>FINES_R04</v>
      </c>
      <c r="Y1621" s="59">
        <v>0.46558818221092219</v>
      </c>
      <c r="Z1621" t="s">
        <v>134</v>
      </c>
      <c r="AA1621" t="s">
        <v>2393</v>
      </c>
      <c r="AB1621" t="str">
        <f>+IF(W1621="","-",IF(W1621="UNICO","CENSO","MUESTRA"))</f>
        <v>MUESTRA</v>
      </c>
      <c r="AC1621" t="s">
        <v>2398</v>
      </c>
      <c r="AD1621" t="s">
        <v>7908</v>
      </c>
      <c r="AF1621">
        <f>+COUNTIF(Piloto!C:C,MARCO!A1621)</f>
        <v>0</v>
      </c>
    </row>
    <row r="1622" spans="1:32" x14ac:dyDescent="0.25">
      <c r="A1622" s="5" t="str">
        <f t="shared" si="25"/>
        <v>R 4 - D 119 - 453 - 3633</v>
      </c>
      <c r="B1622" s="23" t="s">
        <v>2347</v>
      </c>
      <c r="C1622" t="s">
        <v>584</v>
      </c>
      <c r="D1622" t="s">
        <v>419</v>
      </c>
      <c r="E1622" t="s">
        <v>1915</v>
      </c>
      <c r="F1622" t="s">
        <v>134</v>
      </c>
      <c r="G1622" t="s">
        <v>134</v>
      </c>
      <c r="H1622" t="s">
        <v>7940</v>
      </c>
      <c r="I1622" t="s">
        <v>20</v>
      </c>
      <c r="J1622" t="s">
        <v>2349</v>
      </c>
      <c r="K1622" t="s">
        <v>21</v>
      </c>
      <c r="M1622" t="s">
        <v>7907</v>
      </c>
      <c r="N1622" t="s">
        <v>22</v>
      </c>
      <c r="O1622" t="s">
        <v>23</v>
      </c>
      <c r="P1622" t="s">
        <v>26</v>
      </c>
      <c r="Q1622" t="s">
        <v>2348</v>
      </c>
      <c r="R1622" s="13">
        <v>18</v>
      </c>
      <c r="S1622" s="13">
        <v>1</v>
      </c>
      <c r="T1622" s="21">
        <v>1</v>
      </c>
      <c r="V1622" t="s">
        <v>2154</v>
      </c>
      <c r="W1622" t="s">
        <v>17599</v>
      </c>
      <c r="X1622" s="20" t="str">
        <f>+IF(V1622="","-",CONCATENATE(V1622,"_",W1622))</f>
        <v>FINES_R04</v>
      </c>
      <c r="Y1622" s="59">
        <v>0.46558818221092219</v>
      </c>
      <c r="Z1622" t="s">
        <v>134</v>
      </c>
      <c r="AA1622" t="s">
        <v>2393</v>
      </c>
      <c r="AB1622" t="str">
        <f>+IF(W1622="","-",IF(W1622="UNICO","CENSO","MUESTRA"))</f>
        <v>MUESTRA</v>
      </c>
      <c r="AC1622" t="s">
        <v>2398</v>
      </c>
      <c r="AD1622" t="s">
        <v>7908</v>
      </c>
      <c r="AF1622">
        <f>+COUNTIF(Piloto!C:C,MARCO!A1622)</f>
        <v>0</v>
      </c>
    </row>
    <row r="1623" spans="1:32" x14ac:dyDescent="0.25">
      <c r="A1623" s="5" t="str">
        <f t="shared" si="25"/>
        <v>R 4 - D 32 - 453 - 2036</v>
      </c>
      <c r="B1623" s="23" t="s">
        <v>2347</v>
      </c>
      <c r="C1623" t="s">
        <v>584</v>
      </c>
      <c r="D1623" t="s">
        <v>582</v>
      </c>
      <c r="E1623" t="s">
        <v>583</v>
      </c>
      <c r="F1623" t="s">
        <v>134</v>
      </c>
      <c r="G1623" t="s">
        <v>134</v>
      </c>
      <c r="H1623" t="s">
        <v>7959</v>
      </c>
      <c r="I1623" t="s">
        <v>20</v>
      </c>
      <c r="J1623" t="s">
        <v>2349</v>
      </c>
      <c r="K1623" t="s">
        <v>21</v>
      </c>
      <c r="M1623" t="s">
        <v>7960</v>
      </c>
      <c r="N1623" t="s">
        <v>22</v>
      </c>
      <c r="O1623" t="s">
        <v>23</v>
      </c>
      <c r="P1623" t="s">
        <v>26</v>
      </c>
      <c r="Q1623" t="s">
        <v>2348</v>
      </c>
      <c r="R1623" s="13">
        <v>186</v>
      </c>
      <c r="S1623" s="13">
        <v>8</v>
      </c>
      <c r="T1623" s="21">
        <v>1</v>
      </c>
      <c r="V1623" t="s">
        <v>2154</v>
      </c>
      <c r="W1623" t="s">
        <v>17599</v>
      </c>
      <c r="X1623" s="20" t="str">
        <f>+IF(V1623="","-",CONCATENATE(V1623,"_",W1623))</f>
        <v>FINES_R04</v>
      </c>
      <c r="Y1623" s="59">
        <v>0.47187596559524542</v>
      </c>
      <c r="Z1623" t="s">
        <v>134</v>
      </c>
      <c r="AA1623" t="s">
        <v>2393</v>
      </c>
      <c r="AB1623" t="str">
        <f>+IF(W1623="","-",IF(W1623="UNICO","CENSO","MUESTRA"))</f>
        <v>MUESTRA</v>
      </c>
      <c r="AC1623" t="s">
        <v>2397</v>
      </c>
      <c r="AD1623" t="s">
        <v>7961</v>
      </c>
      <c r="AF1623">
        <f>+COUNTIF(Piloto!C:C,MARCO!A1623)</f>
        <v>0</v>
      </c>
    </row>
    <row r="1624" spans="1:32" x14ac:dyDescent="0.25">
      <c r="A1624" s="5" t="str">
        <f t="shared" si="25"/>
        <v>R 4 - D 32 - 453 - 2037</v>
      </c>
      <c r="B1624" s="23" t="s">
        <v>2347</v>
      </c>
      <c r="C1624" t="s">
        <v>584</v>
      </c>
      <c r="D1624" t="s">
        <v>582</v>
      </c>
      <c r="E1624" t="s">
        <v>583</v>
      </c>
      <c r="F1624" t="s">
        <v>134</v>
      </c>
      <c r="G1624" t="s">
        <v>134</v>
      </c>
      <c r="H1624" t="s">
        <v>8149</v>
      </c>
      <c r="I1624" t="s">
        <v>20</v>
      </c>
      <c r="J1624" t="s">
        <v>2349</v>
      </c>
      <c r="K1624" t="s">
        <v>21</v>
      </c>
      <c r="M1624" t="s">
        <v>7960</v>
      </c>
      <c r="N1624" t="s">
        <v>22</v>
      </c>
      <c r="O1624" t="s">
        <v>23</v>
      </c>
      <c r="P1624" t="s">
        <v>26</v>
      </c>
      <c r="Q1624" t="s">
        <v>2348</v>
      </c>
      <c r="R1624" s="13">
        <v>53</v>
      </c>
      <c r="S1624" s="13">
        <v>3</v>
      </c>
      <c r="T1624" s="21">
        <v>1</v>
      </c>
      <c r="V1624" t="s">
        <v>2154</v>
      </c>
      <c r="W1624" t="s">
        <v>17599</v>
      </c>
      <c r="X1624" s="20" t="str">
        <f>+IF(V1624="","-",CONCATENATE(V1624,"_",W1624))</f>
        <v>FINES_R04</v>
      </c>
      <c r="Y1624" s="59">
        <v>0.47187596559524542</v>
      </c>
      <c r="Z1624" t="s">
        <v>134</v>
      </c>
      <c r="AA1624" t="s">
        <v>2393</v>
      </c>
      <c r="AB1624" t="str">
        <f>+IF(W1624="","-",IF(W1624="UNICO","CENSO","MUESTRA"))</f>
        <v>MUESTRA</v>
      </c>
      <c r="AC1624" t="s">
        <v>2397</v>
      </c>
      <c r="AD1624" t="s">
        <v>7961</v>
      </c>
      <c r="AF1624">
        <f>+COUNTIF(Piloto!C:C,MARCO!A1624)</f>
        <v>0</v>
      </c>
    </row>
    <row r="1625" spans="1:32" x14ac:dyDescent="0.25">
      <c r="A1625" s="5" t="str">
        <f t="shared" si="25"/>
        <v>R 4 - D 119 - 451 - 2275</v>
      </c>
      <c r="B1625" s="23" t="s">
        <v>2347</v>
      </c>
      <c r="C1625" t="s">
        <v>584</v>
      </c>
      <c r="D1625" t="s">
        <v>419</v>
      </c>
      <c r="E1625" t="s">
        <v>1915</v>
      </c>
      <c r="F1625" t="s">
        <v>134</v>
      </c>
      <c r="G1625" t="s">
        <v>134</v>
      </c>
      <c r="H1625" t="s">
        <v>7702</v>
      </c>
      <c r="I1625" t="s">
        <v>20</v>
      </c>
      <c r="J1625" t="s">
        <v>2349</v>
      </c>
      <c r="K1625" t="s">
        <v>21</v>
      </c>
      <c r="M1625" t="s">
        <v>7703</v>
      </c>
      <c r="N1625" t="s">
        <v>22</v>
      </c>
      <c r="O1625" t="s">
        <v>23</v>
      </c>
      <c r="P1625" t="s">
        <v>26</v>
      </c>
      <c r="Q1625" t="s">
        <v>2348</v>
      </c>
      <c r="R1625" s="13">
        <v>46</v>
      </c>
      <c r="S1625" s="13">
        <v>2</v>
      </c>
      <c r="T1625" s="21">
        <v>1</v>
      </c>
      <c r="V1625" t="s">
        <v>2154</v>
      </c>
      <c r="W1625" t="s">
        <v>17599</v>
      </c>
      <c r="X1625" s="20" t="str">
        <f>+IF(V1625="","-",CONCATENATE(V1625,"_",W1625))</f>
        <v>FINES_R04</v>
      </c>
      <c r="Y1625" s="59">
        <v>0.47284066677093511</v>
      </c>
      <c r="Z1625" t="s">
        <v>134</v>
      </c>
      <c r="AA1625" t="s">
        <v>2393</v>
      </c>
      <c r="AB1625" t="str">
        <f>+IF(W1625="","-",IF(W1625="UNICO","CENSO","MUESTRA"))</f>
        <v>MUESTRA</v>
      </c>
      <c r="AC1625" t="s">
        <v>2398</v>
      </c>
      <c r="AD1625" t="s">
        <v>7704</v>
      </c>
      <c r="AF1625">
        <f>+COUNTIF(Piloto!C:C,MARCO!A1625)</f>
        <v>0</v>
      </c>
    </row>
    <row r="1626" spans="1:32" x14ac:dyDescent="0.25">
      <c r="A1626" s="5" t="str">
        <f t="shared" si="25"/>
        <v>R 4 - D 119 - 453 - 2275</v>
      </c>
      <c r="B1626" s="23" t="s">
        <v>2347</v>
      </c>
      <c r="C1626" t="s">
        <v>584</v>
      </c>
      <c r="D1626" t="s">
        <v>419</v>
      </c>
      <c r="E1626" t="s">
        <v>1915</v>
      </c>
      <c r="F1626" t="s">
        <v>134</v>
      </c>
      <c r="G1626" t="s">
        <v>134</v>
      </c>
      <c r="H1626" t="s">
        <v>7750</v>
      </c>
      <c r="I1626" t="s">
        <v>20</v>
      </c>
      <c r="J1626" t="s">
        <v>2349</v>
      </c>
      <c r="K1626" t="s">
        <v>21</v>
      </c>
      <c r="M1626" t="s">
        <v>7703</v>
      </c>
      <c r="N1626" t="s">
        <v>22</v>
      </c>
      <c r="O1626" t="s">
        <v>23</v>
      </c>
      <c r="P1626" t="s">
        <v>26</v>
      </c>
      <c r="Q1626" t="s">
        <v>2348</v>
      </c>
      <c r="R1626" s="13">
        <v>77</v>
      </c>
      <c r="S1626" s="13">
        <v>3</v>
      </c>
      <c r="T1626" s="21">
        <v>1</v>
      </c>
      <c r="V1626" t="s">
        <v>2154</v>
      </c>
      <c r="W1626" t="s">
        <v>17599</v>
      </c>
      <c r="X1626" s="20" t="str">
        <f>+IF(V1626="","-",CONCATENATE(V1626,"_",W1626))</f>
        <v>FINES_R04</v>
      </c>
      <c r="Y1626" s="59">
        <v>0.47284066677093511</v>
      </c>
      <c r="Z1626" t="s">
        <v>134</v>
      </c>
      <c r="AA1626" t="s">
        <v>2393</v>
      </c>
      <c r="AB1626" t="str">
        <f>+IF(W1626="","-",IF(W1626="UNICO","CENSO","MUESTRA"))</f>
        <v>MUESTRA</v>
      </c>
      <c r="AC1626" t="s">
        <v>2398</v>
      </c>
      <c r="AD1626" t="s">
        <v>7704</v>
      </c>
      <c r="AF1626">
        <f>+COUNTIF(Piloto!C:C,MARCO!A1626)</f>
        <v>0</v>
      </c>
    </row>
    <row r="1627" spans="1:32" x14ac:dyDescent="0.25">
      <c r="A1627" s="5" t="str">
        <f t="shared" si="25"/>
        <v>R 4 - D 119 - 456 - 2275</v>
      </c>
      <c r="B1627" s="23" t="s">
        <v>2347</v>
      </c>
      <c r="C1627" t="s">
        <v>584</v>
      </c>
      <c r="D1627" t="s">
        <v>419</v>
      </c>
      <c r="E1627" t="s">
        <v>1915</v>
      </c>
      <c r="F1627" t="s">
        <v>134</v>
      </c>
      <c r="G1627" t="s">
        <v>134</v>
      </c>
      <c r="H1627" t="s">
        <v>7841</v>
      </c>
      <c r="I1627" t="s">
        <v>20</v>
      </c>
      <c r="J1627" t="s">
        <v>2349</v>
      </c>
      <c r="K1627" t="s">
        <v>21</v>
      </c>
      <c r="M1627" t="s">
        <v>7703</v>
      </c>
      <c r="N1627" t="s">
        <v>22</v>
      </c>
      <c r="O1627" t="s">
        <v>23</v>
      </c>
      <c r="P1627" t="s">
        <v>26</v>
      </c>
      <c r="Q1627" t="s">
        <v>2348</v>
      </c>
      <c r="R1627" s="13">
        <v>17</v>
      </c>
      <c r="S1627" s="13">
        <v>1</v>
      </c>
      <c r="T1627" s="21">
        <v>1</v>
      </c>
      <c r="V1627" t="s">
        <v>2154</v>
      </c>
      <c r="W1627" t="s">
        <v>17599</v>
      </c>
      <c r="X1627" s="20" t="str">
        <f>+IF(V1627="","-",CONCATENATE(V1627,"_",W1627))</f>
        <v>FINES_R04</v>
      </c>
      <c r="Y1627" s="59">
        <v>0.47284066677093511</v>
      </c>
      <c r="Z1627" t="s">
        <v>134</v>
      </c>
      <c r="AA1627" t="s">
        <v>2393</v>
      </c>
      <c r="AB1627" t="str">
        <f>+IF(W1627="","-",IF(W1627="UNICO","CENSO","MUESTRA"))</f>
        <v>MUESTRA</v>
      </c>
      <c r="AC1627" t="s">
        <v>2398</v>
      </c>
      <c r="AD1627" t="s">
        <v>7704</v>
      </c>
      <c r="AF1627">
        <f>+COUNTIF(Piloto!C:C,MARCO!A1627)</f>
        <v>0</v>
      </c>
    </row>
    <row r="1628" spans="1:32" x14ac:dyDescent="0.25">
      <c r="A1628" s="5" t="str">
        <f t="shared" si="25"/>
        <v>R 4 - D 119 - 452 - 3763</v>
      </c>
      <c r="B1628" s="23" t="s">
        <v>2347</v>
      </c>
      <c r="C1628" t="s">
        <v>584</v>
      </c>
      <c r="D1628" t="s">
        <v>419</v>
      </c>
      <c r="E1628" t="s">
        <v>1915</v>
      </c>
      <c r="F1628" t="s">
        <v>134</v>
      </c>
      <c r="G1628" t="s">
        <v>134</v>
      </c>
      <c r="H1628" t="s">
        <v>7885</v>
      </c>
      <c r="I1628" t="s">
        <v>20</v>
      </c>
      <c r="J1628" t="s">
        <v>2349</v>
      </c>
      <c r="K1628" t="s">
        <v>21</v>
      </c>
      <c r="M1628" t="s">
        <v>7886</v>
      </c>
      <c r="N1628" t="s">
        <v>22</v>
      </c>
      <c r="O1628" t="s">
        <v>23</v>
      </c>
      <c r="P1628" t="s">
        <v>26</v>
      </c>
      <c r="Q1628" t="s">
        <v>2348</v>
      </c>
      <c r="R1628" s="13">
        <v>98</v>
      </c>
      <c r="S1628" s="13">
        <v>4</v>
      </c>
      <c r="T1628" s="21">
        <v>1</v>
      </c>
      <c r="V1628" t="s">
        <v>2154</v>
      </c>
      <c r="W1628" t="s">
        <v>17599</v>
      </c>
      <c r="X1628" s="20" t="str">
        <f>+IF(V1628="","-",CONCATENATE(V1628,"_",W1628))</f>
        <v>FINES_R04</v>
      </c>
      <c r="Y1628" s="59">
        <v>0.47284066677093511</v>
      </c>
      <c r="Z1628" t="s">
        <v>134</v>
      </c>
      <c r="AA1628" t="s">
        <v>2393</v>
      </c>
      <c r="AB1628" t="str">
        <f>+IF(W1628="","-",IF(W1628="UNICO","CENSO","MUESTRA"))</f>
        <v>MUESTRA</v>
      </c>
      <c r="AC1628" t="s">
        <v>2397</v>
      </c>
      <c r="AD1628" t="s">
        <v>7887</v>
      </c>
      <c r="AF1628">
        <f>+COUNTIF(Piloto!C:C,MARCO!A1628)</f>
        <v>0</v>
      </c>
    </row>
    <row r="1629" spans="1:32" x14ac:dyDescent="0.25">
      <c r="A1629" s="5" t="str">
        <f t="shared" si="25"/>
        <v>R 4 - D 119 - 452 - 3370</v>
      </c>
      <c r="B1629" s="23" t="s">
        <v>2347</v>
      </c>
      <c r="C1629" t="s">
        <v>584</v>
      </c>
      <c r="D1629" t="s">
        <v>419</v>
      </c>
      <c r="E1629" t="s">
        <v>1915</v>
      </c>
      <c r="F1629" t="s">
        <v>134</v>
      </c>
      <c r="G1629" t="s">
        <v>134</v>
      </c>
      <c r="H1629" t="s">
        <v>7890</v>
      </c>
      <c r="I1629" t="s">
        <v>20</v>
      </c>
      <c r="J1629" t="s">
        <v>2349</v>
      </c>
      <c r="K1629" t="s">
        <v>21</v>
      </c>
      <c r="M1629" t="s">
        <v>7891</v>
      </c>
      <c r="N1629" t="s">
        <v>22</v>
      </c>
      <c r="O1629" t="s">
        <v>23</v>
      </c>
      <c r="P1629" t="s">
        <v>26</v>
      </c>
      <c r="Q1629" t="s">
        <v>2348</v>
      </c>
      <c r="R1629" s="13">
        <v>41</v>
      </c>
      <c r="S1629" s="13">
        <v>2</v>
      </c>
      <c r="T1629" s="21">
        <v>1</v>
      </c>
      <c r="V1629" t="s">
        <v>2154</v>
      </c>
      <c r="W1629" t="s">
        <v>17599</v>
      </c>
      <c r="X1629" s="20" t="str">
        <f>+IF(V1629="","-",CONCATENATE(V1629,"_",W1629))</f>
        <v>FINES_R04</v>
      </c>
      <c r="Y1629" s="59">
        <v>0.47284066677093511</v>
      </c>
      <c r="Z1629" t="s">
        <v>134</v>
      </c>
      <c r="AA1629" t="s">
        <v>2393</v>
      </c>
      <c r="AB1629" t="str">
        <f>+IF(W1629="","-",IF(W1629="UNICO","CENSO","MUESTRA"))</f>
        <v>MUESTRA</v>
      </c>
      <c r="AC1629" t="s">
        <v>2398</v>
      </c>
      <c r="AD1629" t="s">
        <v>7892</v>
      </c>
      <c r="AF1629">
        <f>+COUNTIF(Piloto!C:C,MARCO!A1629)</f>
        <v>0</v>
      </c>
    </row>
    <row r="1630" spans="1:32" x14ac:dyDescent="0.25">
      <c r="A1630" s="5" t="str">
        <f t="shared" si="25"/>
        <v>R 4 - D 119 - 451 - 3763</v>
      </c>
      <c r="B1630" s="23" t="s">
        <v>2347</v>
      </c>
      <c r="C1630" t="s">
        <v>584</v>
      </c>
      <c r="D1630" t="s">
        <v>419</v>
      </c>
      <c r="E1630" t="s">
        <v>1915</v>
      </c>
      <c r="F1630" t="s">
        <v>134</v>
      </c>
      <c r="G1630" t="s">
        <v>134</v>
      </c>
      <c r="H1630" t="s">
        <v>7917</v>
      </c>
      <c r="I1630" t="s">
        <v>20</v>
      </c>
      <c r="J1630" t="s">
        <v>2349</v>
      </c>
      <c r="K1630" t="s">
        <v>21</v>
      </c>
      <c r="M1630" t="s">
        <v>7886</v>
      </c>
      <c r="N1630" t="s">
        <v>22</v>
      </c>
      <c r="O1630" t="s">
        <v>23</v>
      </c>
      <c r="P1630" t="s">
        <v>26</v>
      </c>
      <c r="Q1630" t="s">
        <v>2348</v>
      </c>
      <c r="R1630" s="13">
        <v>47</v>
      </c>
      <c r="S1630" s="13">
        <v>1</v>
      </c>
      <c r="T1630" s="21">
        <v>1</v>
      </c>
      <c r="V1630" t="s">
        <v>2154</v>
      </c>
      <c r="W1630" t="s">
        <v>17599</v>
      </c>
      <c r="X1630" s="20" t="str">
        <f>+IF(V1630="","-",CONCATENATE(V1630,"_",W1630))</f>
        <v>FINES_R04</v>
      </c>
      <c r="Y1630" s="59">
        <v>0.47284066677093511</v>
      </c>
      <c r="Z1630" t="s">
        <v>134</v>
      </c>
      <c r="AA1630" t="s">
        <v>2393</v>
      </c>
      <c r="AB1630" t="str">
        <f>+IF(W1630="","-",IF(W1630="UNICO","CENSO","MUESTRA"))</f>
        <v>MUESTRA</v>
      </c>
      <c r="AC1630" t="s">
        <v>2398</v>
      </c>
      <c r="AD1630" t="s">
        <v>7887</v>
      </c>
      <c r="AF1630">
        <f>+COUNTIF(Piloto!C:C,MARCO!A1630)</f>
        <v>0</v>
      </c>
    </row>
    <row r="1631" spans="1:32" x14ac:dyDescent="0.25">
      <c r="A1631" s="5" t="str">
        <f t="shared" si="25"/>
        <v>R 4 - D 119 - 456 - 3763</v>
      </c>
      <c r="B1631" s="23" t="s">
        <v>2347</v>
      </c>
      <c r="C1631" t="s">
        <v>584</v>
      </c>
      <c r="D1631" t="s">
        <v>419</v>
      </c>
      <c r="E1631" t="s">
        <v>1915</v>
      </c>
      <c r="F1631" t="s">
        <v>134</v>
      </c>
      <c r="G1631" t="s">
        <v>134</v>
      </c>
      <c r="H1631" t="s">
        <v>7923</v>
      </c>
      <c r="I1631" t="s">
        <v>20</v>
      </c>
      <c r="J1631" t="s">
        <v>2349</v>
      </c>
      <c r="K1631" t="s">
        <v>21</v>
      </c>
      <c r="M1631" t="s">
        <v>7886</v>
      </c>
      <c r="N1631" t="s">
        <v>22</v>
      </c>
      <c r="O1631" t="s">
        <v>23</v>
      </c>
      <c r="P1631" t="s">
        <v>26</v>
      </c>
      <c r="Q1631" t="s">
        <v>2348</v>
      </c>
      <c r="R1631" s="13">
        <v>30</v>
      </c>
      <c r="S1631" s="13">
        <v>1</v>
      </c>
      <c r="T1631" s="21">
        <v>1</v>
      </c>
      <c r="V1631" t="s">
        <v>2154</v>
      </c>
      <c r="W1631" t="s">
        <v>17599</v>
      </c>
      <c r="X1631" s="20" t="str">
        <f>+IF(V1631="","-",CONCATENATE(V1631,"_",W1631))</f>
        <v>FINES_R04</v>
      </c>
      <c r="Y1631" s="59">
        <v>0.47284066677093511</v>
      </c>
      <c r="Z1631" t="s">
        <v>134</v>
      </c>
      <c r="AA1631" t="s">
        <v>2393</v>
      </c>
      <c r="AB1631" t="str">
        <f>+IF(W1631="","-",IF(W1631="UNICO","CENSO","MUESTRA"))</f>
        <v>MUESTRA</v>
      </c>
      <c r="AC1631" t="s">
        <v>2397</v>
      </c>
      <c r="AD1631" t="s">
        <v>7887</v>
      </c>
      <c r="AF1631">
        <f>+COUNTIF(Piloto!C:C,MARCO!A1631)</f>
        <v>0</v>
      </c>
    </row>
    <row r="1632" spans="1:32" x14ac:dyDescent="0.25">
      <c r="A1632" s="5" t="str">
        <f t="shared" si="25"/>
        <v>R 4 - D 119 - 451 - 2325</v>
      </c>
      <c r="B1632" s="23" t="s">
        <v>2347</v>
      </c>
      <c r="C1632" t="s">
        <v>584</v>
      </c>
      <c r="D1632" t="s">
        <v>419</v>
      </c>
      <c r="E1632" t="s">
        <v>1915</v>
      </c>
      <c r="F1632" t="s">
        <v>134</v>
      </c>
      <c r="G1632" t="s">
        <v>134</v>
      </c>
      <c r="H1632" t="s">
        <v>7853</v>
      </c>
      <c r="I1632" t="s">
        <v>20</v>
      </c>
      <c r="J1632" t="s">
        <v>2349</v>
      </c>
      <c r="K1632" t="s">
        <v>21</v>
      </c>
      <c r="M1632" t="s">
        <v>7854</v>
      </c>
      <c r="N1632" t="s">
        <v>22</v>
      </c>
      <c r="O1632" t="s">
        <v>23</v>
      </c>
      <c r="P1632" t="s">
        <v>26</v>
      </c>
      <c r="Q1632" t="s">
        <v>2348</v>
      </c>
      <c r="R1632" s="13">
        <v>24</v>
      </c>
      <c r="S1632" s="13">
        <v>1</v>
      </c>
      <c r="T1632" s="21">
        <v>1</v>
      </c>
      <c r="V1632" t="s">
        <v>2154</v>
      </c>
      <c r="W1632" t="s">
        <v>17599</v>
      </c>
      <c r="X1632" s="20" t="str">
        <f>+IF(V1632="","-",CONCATENATE(V1632,"_",W1632))</f>
        <v>FINES_R04</v>
      </c>
      <c r="Y1632" s="59">
        <v>0.47693398594856262</v>
      </c>
      <c r="Z1632" t="s">
        <v>134</v>
      </c>
      <c r="AA1632" t="s">
        <v>2393</v>
      </c>
      <c r="AB1632" t="str">
        <f>+IF(W1632="","-",IF(W1632="UNICO","CENSO","MUESTRA"))</f>
        <v>MUESTRA</v>
      </c>
      <c r="AC1632" t="s">
        <v>2397</v>
      </c>
      <c r="AD1632" t="s">
        <v>7855</v>
      </c>
      <c r="AF1632">
        <f>+COUNTIF(Piloto!C:C,MARCO!A1632)</f>
        <v>0</v>
      </c>
    </row>
    <row r="1633" spans="1:32" x14ac:dyDescent="0.25">
      <c r="A1633" s="5" t="str">
        <f t="shared" si="25"/>
        <v>R 4 - D 119 - 451 - 2733</v>
      </c>
      <c r="B1633" s="23" t="s">
        <v>2347</v>
      </c>
      <c r="C1633" t="s">
        <v>584</v>
      </c>
      <c r="D1633" t="s">
        <v>419</v>
      </c>
      <c r="E1633" t="s">
        <v>1915</v>
      </c>
      <c r="F1633" t="s">
        <v>134</v>
      </c>
      <c r="G1633" t="s">
        <v>134</v>
      </c>
      <c r="H1633" t="s">
        <v>7698</v>
      </c>
      <c r="I1633" t="s">
        <v>20</v>
      </c>
      <c r="J1633" t="s">
        <v>2349</v>
      </c>
      <c r="K1633" t="s">
        <v>21</v>
      </c>
      <c r="M1633" t="s">
        <v>7699</v>
      </c>
      <c r="N1633" t="s">
        <v>22</v>
      </c>
      <c r="O1633" t="s">
        <v>23</v>
      </c>
      <c r="P1633" t="s">
        <v>26</v>
      </c>
      <c r="Q1633" t="s">
        <v>2348</v>
      </c>
      <c r="R1633" s="13">
        <v>20</v>
      </c>
      <c r="S1633" s="13">
        <v>1</v>
      </c>
      <c r="T1633" s="21">
        <v>1</v>
      </c>
      <c r="V1633" t="s">
        <v>2154</v>
      </c>
      <c r="W1633" t="s">
        <v>17599</v>
      </c>
      <c r="X1633" s="20" t="str">
        <f>+IF(V1633="","-",CONCATENATE(V1633,"_",W1633))</f>
        <v>FINES_R04</v>
      </c>
      <c r="Y1633" s="59">
        <v>0.47762945294380188</v>
      </c>
      <c r="Z1633" t="s">
        <v>134</v>
      </c>
      <c r="AA1633" t="s">
        <v>2393</v>
      </c>
      <c r="AB1633" t="str">
        <f>+IF(W1633="","-",IF(W1633="UNICO","CENSO","MUESTRA"))</f>
        <v>MUESTRA</v>
      </c>
      <c r="AC1633" t="s">
        <v>2397</v>
      </c>
      <c r="AD1633" t="s">
        <v>7700</v>
      </c>
      <c r="AF1633">
        <f>+COUNTIF(Piloto!C:C,MARCO!A1633)</f>
        <v>0</v>
      </c>
    </row>
    <row r="1634" spans="1:32" x14ac:dyDescent="0.25">
      <c r="A1634" s="5" t="str">
        <f t="shared" si="25"/>
        <v>R 4 - D 119 - 453 - 4202</v>
      </c>
      <c r="B1634" s="23" t="s">
        <v>2347</v>
      </c>
      <c r="C1634" t="s">
        <v>584</v>
      </c>
      <c r="D1634" t="s">
        <v>419</v>
      </c>
      <c r="E1634" t="s">
        <v>1915</v>
      </c>
      <c r="F1634" t="s">
        <v>134</v>
      </c>
      <c r="G1634" t="s">
        <v>134</v>
      </c>
      <c r="H1634" t="s">
        <v>7774</v>
      </c>
      <c r="I1634" t="s">
        <v>20</v>
      </c>
      <c r="J1634" t="s">
        <v>2349</v>
      </c>
      <c r="K1634" t="s">
        <v>21</v>
      </c>
      <c r="M1634" t="s">
        <v>7775</v>
      </c>
      <c r="N1634" t="s">
        <v>22</v>
      </c>
      <c r="O1634" t="s">
        <v>23</v>
      </c>
      <c r="P1634" t="s">
        <v>26</v>
      </c>
      <c r="Q1634" t="s">
        <v>2348</v>
      </c>
      <c r="R1634" s="13">
        <v>33</v>
      </c>
      <c r="S1634" s="13">
        <v>1</v>
      </c>
      <c r="T1634" s="21">
        <v>1</v>
      </c>
      <c r="V1634" t="s">
        <v>2154</v>
      </c>
      <c r="W1634" t="s">
        <v>17599</v>
      </c>
      <c r="X1634" s="20" t="str">
        <f>+IF(V1634="","-",CONCATENATE(V1634,"_",W1634))</f>
        <v>FINES_R04</v>
      </c>
      <c r="Y1634" s="59">
        <v>0.47762945294380188</v>
      </c>
      <c r="Z1634" t="s">
        <v>134</v>
      </c>
      <c r="AA1634" t="s">
        <v>2393</v>
      </c>
      <c r="AB1634" t="str">
        <f>+IF(W1634="","-",IF(W1634="UNICO","CENSO","MUESTRA"))</f>
        <v>MUESTRA</v>
      </c>
      <c r="AC1634" t="s">
        <v>2397</v>
      </c>
      <c r="AD1634" t="s">
        <v>7776</v>
      </c>
      <c r="AF1634">
        <f>+COUNTIF(Piloto!C:C,MARCO!A1634)</f>
        <v>0</v>
      </c>
    </row>
    <row r="1635" spans="1:32" x14ac:dyDescent="0.25">
      <c r="A1635" s="5" t="str">
        <f t="shared" si="25"/>
        <v>R 4 - D 119 - 456 - 4202</v>
      </c>
      <c r="B1635" s="23" t="s">
        <v>2347</v>
      </c>
      <c r="C1635" t="s">
        <v>584</v>
      </c>
      <c r="D1635" t="s">
        <v>419</v>
      </c>
      <c r="E1635" t="s">
        <v>1915</v>
      </c>
      <c r="F1635" t="s">
        <v>134</v>
      </c>
      <c r="G1635" t="s">
        <v>134</v>
      </c>
      <c r="H1635" t="s">
        <v>7839</v>
      </c>
      <c r="I1635" t="s">
        <v>20</v>
      </c>
      <c r="J1635" t="s">
        <v>2349</v>
      </c>
      <c r="K1635" t="s">
        <v>21</v>
      </c>
      <c r="M1635" t="s">
        <v>7775</v>
      </c>
      <c r="N1635" t="s">
        <v>22</v>
      </c>
      <c r="O1635" t="s">
        <v>23</v>
      </c>
      <c r="P1635" t="s">
        <v>26</v>
      </c>
      <c r="Q1635" t="s">
        <v>2348</v>
      </c>
      <c r="R1635" s="13">
        <v>31</v>
      </c>
      <c r="S1635" s="13">
        <v>1</v>
      </c>
      <c r="T1635" s="21">
        <v>1</v>
      </c>
      <c r="V1635" t="s">
        <v>2154</v>
      </c>
      <c r="W1635" t="s">
        <v>17599</v>
      </c>
      <c r="X1635" s="20" t="str">
        <f>+IF(V1635="","-",CONCATENATE(V1635,"_",W1635))</f>
        <v>FINES_R04</v>
      </c>
      <c r="Y1635" s="59">
        <v>0.47762945294380188</v>
      </c>
      <c r="Z1635" t="s">
        <v>134</v>
      </c>
      <c r="AA1635" t="s">
        <v>2393</v>
      </c>
      <c r="AB1635" t="str">
        <f>+IF(W1635="","-",IF(W1635="UNICO","CENSO","MUESTRA"))</f>
        <v>MUESTRA</v>
      </c>
      <c r="AC1635" t="s">
        <v>2397</v>
      </c>
      <c r="AD1635" t="s">
        <v>7776</v>
      </c>
      <c r="AF1635">
        <f>+COUNTIF(Piloto!C:C,MARCO!A1635)</f>
        <v>0</v>
      </c>
    </row>
    <row r="1636" spans="1:32" x14ac:dyDescent="0.25">
      <c r="A1636" s="5" t="str">
        <f t="shared" si="25"/>
        <v>R 4 - D 32 - 453 - 2041</v>
      </c>
      <c r="B1636" s="23" t="s">
        <v>2347</v>
      </c>
      <c r="C1636" t="s">
        <v>584</v>
      </c>
      <c r="D1636" t="s">
        <v>582</v>
      </c>
      <c r="E1636" t="s">
        <v>583</v>
      </c>
      <c r="F1636" t="s">
        <v>134</v>
      </c>
      <c r="G1636" t="s">
        <v>134</v>
      </c>
      <c r="H1636" t="s">
        <v>7955</v>
      </c>
      <c r="I1636" t="s">
        <v>20</v>
      </c>
      <c r="J1636" t="s">
        <v>2349</v>
      </c>
      <c r="K1636" t="s">
        <v>21</v>
      </c>
      <c r="M1636" t="s">
        <v>7956</v>
      </c>
      <c r="N1636" t="s">
        <v>22</v>
      </c>
      <c r="O1636" t="s">
        <v>23</v>
      </c>
      <c r="P1636" t="s">
        <v>26</v>
      </c>
      <c r="Q1636" t="s">
        <v>2348</v>
      </c>
      <c r="R1636" s="13">
        <v>223</v>
      </c>
      <c r="S1636" s="13">
        <v>9</v>
      </c>
      <c r="T1636" s="21">
        <v>1</v>
      </c>
      <c r="V1636" t="s">
        <v>2154</v>
      </c>
      <c r="W1636" t="s">
        <v>17599</v>
      </c>
      <c r="X1636" s="20" t="str">
        <f>+IF(V1636="","-",CONCATENATE(V1636,"_",W1636))</f>
        <v>FINES_R04</v>
      </c>
      <c r="Y1636" s="59">
        <v>0.48020878434181208</v>
      </c>
      <c r="Z1636" t="s">
        <v>134</v>
      </c>
      <c r="AA1636" t="s">
        <v>2393</v>
      </c>
      <c r="AB1636" t="str">
        <f>+IF(W1636="","-",IF(W1636="UNICO","CENSO","MUESTRA"))</f>
        <v>MUESTRA</v>
      </c>
      <c r="AC1636" t="s">
        <v>2398</v>
      </c>
      <c r="AD1636" t="s">
        <v>7957</v>
      </c>
      <c r="AF1636">
        <f>+COUNTIF(Piloto!C:C,MARCO!A1636)</f>
        <v>0</v>
      </c>
    </row>
    <row r="1637" spans="1:32" x14ac:dyDescent="0.25">
      <c r="A1637" s="5" t="str">
        <f t="shared" si="25"/>
        <v>R 4 - D 119 - 451 - 4200</v>
      </c>
      <c r="B1637" s="23" t="s">
        <v>2347</v>
      </c>
      <c r="C1637" t="s">
        <v>584</v>
      </c>
      <c r="D1637" t="s">
        <v>419</v>
      </c>
      <c r="E1637" t="s">
        <v>1915</v>
      </c>
      <c r="F1637" t="s">
        <v>134</v>
      </c>
      <c r="G1637" t="s">
        <v>134</v>
      </c>
      <c r="H1637" t="s">
        <v>7869</v>
      </c>
      <c r="I1637" t="s">
        <v>20</v>
      </c>
      <c r="J1637" t="s">
        <v>2349</v>
      </c>
      <c r="K1637" t="s">
        <v>21</v>
      </c>
      <c r="M1637" t="s">
        <v>7870</v>
      </c>
      <c r="N1637" t="s">
        <v>22</v>
      </c>
      <c r="O1637" t="s">
        <v>23</v>
      </c>
      <c r="P1637" t="s">
        <v>26</v>
      </c>
      <c r="Q1637" t="s">
        <v>2348</v>
      </c>
      <c r="R1637" s="13">
        <v>11</v>
      </c>
      <c r="S1637" s="13">
        <v>1</v>
      </c>
      <c r="T1637" s="21">
        <v>1</v>
      </c>
      <c r="V1637" t="s">
        <v>2154</v>
      </c>
      <c r="W1637" t="s">
        <v>17599</v>
      </c>
      <c r="X1637" s="20" t="str">
        <f>+IF(V1637="","-",CONCATENATE(V1637,"_",W1637))</f>
        <v>FINES_R04</v>
      </c>
      <c r="Y1637" s="59">
        <v>0.48087430000305181</v>
      </c>
      <c r="Z1637" t="s">
        <v>134</v>
      </c>
      <c r="AA1637" t="s">
        <v>2393</v>
      </c>
      <c r="AB1637" t="str">
        <f>+IF(W1637="","-",IF(W1637="UNICO","CENSO","MUESTRA"))</f>
        <v>MUESTRA</v>
      </c>
      <c r="AC1637" t="s">
        <v>2397</v>
      </c>
      <c r="AD1637" t="s">
        <v>7871</v>
      </c>
      <c r="AF1637">
        <f>+COUNTIF(Piloto!C:C,MARCO!A1637)</f>
        <v>0</v>
      </c>
    </row>
    <row r="1638" spans="1:32" x14ac:dyDescent="0.25">
      <c r="A1638" s="5" t="str">
        <f t="shared" si="25"/>
        <v>R 4 - D 119 - 456 - 4260</v>
      </c>
      <c r="B1638" s="23" t="s">
        <v>2347</v>
      </c>
      <c r="C1638" t="s">
        <v>584</v>
      </c>
      <c r="D1638" t="s">
        <v>419</v>
      </c>
      <c r="E1638" t="s">
        <v>1915</v>
      </c>
      <c r="F1638" t="s">
        <v>134</v>
      </c>
      <c r="G1638" t="s">
        <v>134</v>
      </c>
      <c r="H1638" t="s">
        <v>12247</v>
      </c>
      <c r="I1638" t="s">
        <v>20</v>
      </c>
      <c r="J1638" t="s">
        <v>2349</v>
      </c>
      <c r="K1638" t="s">
        <v>21</v>
      </c>
      <c r="M1638" t="s">
        <v>12248</v>
      </c>
      <c r="N1638" t="s">
        <v>22</v>
      </c>
      <c r="O1638" t="s">
        <v>23</v>
      </c>
      <c r="P1638" t="s">
        <v>26</v>
      </c>
      <c r="Q1638" t="s">
        <v>2348</v>
      </c>
      <c r="R1638" s="13">
        <v>45</v>
      </c>
      <c r="S1638" s="13">
        <v>2</v>
      </c>
      <c r="T1638" s="21">
        <v>1</v>
      </c>
      <c r="V1638" t="s">
        <v>2154</v>
      </c>
      <c r="W1638" t="s">
        <v>17599</v>
      </c>
      <c r="X1638" s="20" t="str">
        <f>+IF(V1638="","-",CONCATENATE(V1638,"_",W1638))</f>
        <v>FINES_R04</v>
      </c>
      <c r="Y1638" s="59">
        <v>0.48383402824401861</v>
      </c>
      <c r="Z1638" t="s">
        <v>134</v>
      </c>
      <c r="AA1638" t="s">
        <v>2393</v>
      </c>
      <c r="AB1638" t="str">
        <f>+IF(W1638="","-",IF(W1638="UNICO","CENSO","MUESTRA"))</f>
        <v>MUESTRA</v>
      </c>
      <c r="AC1638" t="s">
        <v>2398</v>
      </c>
      <c r="AD1638" t="s">
        <v>12249</v>
      </c>
      <c r="AF1638">
        <f>+COUNTIF(Piloto!C:C,MARCO!A1638)</f>
        <v>0</v>
      </c>
    </row>
    <row r="1639" spans="1:32" x14ac:dyDescent="0.25">
      <c r="A1639" s="5" t="str">
        <f t="shared" si="25"/>
        <v>R 4 - D 119 - 456 - 4268</v>
      </c>
      <c r="B1639" s="23" t="s">
        <v>2347</v>
      </c>
      <c r="C1639" t="s">
        <v>584</v>
      </c>
      <c r="D1639" t="s">
        <v>419</v>
      </c>
      <c r="E1639" t="s">
        <v>1915</v>
      </c>
      <c r="F1639" t="s">
        <v>134</v>
      </c>
      <c r="G1639" t="s">
        <v>134</v>
      </c>
      <c r="H1639" t="s">
        <v>12274</v>
      </c>
      <c r="I1639" t="s">
        <v>20</v>
      </c>
      <c r="J1639" t="s">
        <v>2349</v>
      </c>
      <c r="K1639" t="s">
        <v>21</v>
      </c>
      <c r="M1639" t="s">
        <v>12275</v>
      </c>
      <c r="N1639" t="s">
        <v>22</v>
      </c>
      <c r="O1639" t="s">
        <v>23</v>
      </c>
      <c r="P1639" t="s">
        <v>26</v>
      </c>
      <c r="Q1639" t="s">
        <v>2348</v>
      </c>
      <c r="R1639" s="13">
        <v>10</v>
      </c>
      <c r="S1639" s="13">
        <v>1</v>
      </c>
      <c r="T1639" s="21">
        <v>1</v>
      </c>
      <c r="V1639" t="s">
        <v>2154</v>
      </c>
      <c r="W1639" t="s">
        <v>17599</v>
      </c>
      <c r="X1639" s="20" t="str">
        <f>+IF(V1639="","-",CONCATENATE(V1639,"_",W1639))</f>
        <v>FINES_R04</v>
      </c>
      <c r="Y1639" s="59">
        <v>0.48501476645469671</v>
      </c>
      <c r="Z1639" t="s">
        <v>134</v>
      </c>
      <c r="AA1639" t="s">
        <v>2393</v>
      </c>
      <c r="AB1639" t="str">
        <f>+IF(W1639="","-",IF(W1639="UNICO","CENSO","MUESTRA"))</f>
        <v>MUESTRA</v>
      </c>
      <c r="AC1639" t="s">
        <v>2397</v>
      </c>
      <c r="AD1639" t="s">
        <v>12276</v>
      </c>
      <c r="AF1639">
        <f>+COUNTIF(Piloto!C:C,MARCO!A1639)</f>
        <v>0</v>
      </c>
    </row>
    <row r="1640" spans="1:32" x14ac:dyDescent="0.25">
      <c r="A1640" s="5" t="str">
        <f t="shared" si="25"/>
        <v>R 4 - D 119 - 456 - 3632</v>
      </c>
      <c r="B1640" s="23" t="s">
        <v>2347</v>
      </c>
      <c r="C1640" t="s">
        <v>584</v>
      </c>
      <c r="D1640" t="s">
        <v>419</v>
      </c>
      <c r="E1640" t="s">
        <v>1915</v>
      </c>
      <c r="F1640" t="s">
        <v>134</v>
      </c>
      <c r="G1640" t="s">
        <v>134</v>
      </c>
      <c r="H1640" t="s">
        <v>7831</v>
      </c>
      <c r="I1640" t="s">
        <v>20</v>
      </c>
      <c r="J1640" t="s">
        <v>2349</v>
      </c>
      <c r="K1640" t="s">
        <v>21</v>
      </c>
      <c r="M1640" t="s">
        <v>7832</v>
      </c>
      <c r="N1640" t="s">
        <v>22</v>
      </c>
      <c r="O1640" t="s">
        <v>23</v>
      </c>
      <c r="P1640" t="s">
        <v>26</v>
      </c>
      <c r="Q1640" t="s">
        <v>2348</v>
      </c>
      <c r="R1640" s="13">
        <v>23</v>
      </c>
      <c r="S1640" s="13">
        <v>1</v>
      </c>
      <c r="T1640" s="21">
        <v>1</v>
      </c>
      <c r="V1640" t="s">
        <v>2154</v>
      </c>
      <c r="W1640" t="s">
        <v>17599</v>
      </c>
      <c r="X1640" s="20" t="str">
        <f>+IF(V1640="","-",CONCATENATE(V1640,"_",W1640))</f>
        <v>FINES_R04</v>
      </c>
      <c r="Y1640" s="59">
        <v>0.4921034574508667</v>
      </c>
      <c r="Z1640" t="s">
        <v>134</v>
      </c>
      <c r="AA1640" t="s">
        <v>2393</v>
      </c>
      <c r="AB1640" t="str">
        <f>+IF(W1640="","-",IF(W1640="UNICO","CENSO","MUESTRA"))</f>
        <v>MUESTRA</v>
      </c>
      <c r="AC1640" t="s">
        <v>2398</v>
      </c>
      <c r="AD1640" t="s">
        <v>7833</v>
      </c>
      <c r="AF1640">
        <f>+COUNTIF(Piloto!C:C,MARCO!A1640)</f>
        <v>0</v>
      </c>
    </row>
    <row r="1641" spans="1:32" x14ac:dyDescent="0.25">
      <c r="A1641" s="5" t="str">
        <f t="shared" si="25"/>
        <v>R 4 - D 85 - 452 - 3234</v>
      </c>
      <c r="B1641" s="23" t="s">
        <v>2347</v>
      </c>
      <c r="C1641" t="s">
        <v>584</v>
      </c>
      <c r="D1641" t="s">
        <v>1474</v>
      </c>
      <c r="E1641" t="s">
        <v>1475</v>
      </c>
      <c r="F1641" t="s">
        <v>134</v>
      </c>
      <c r="G1641" t="s">
        <v>134</v>
      </c>
      <c r="H1641" t="s">
        <v>8227</v>
      </c>
      <c r="I1641" t="s">
        <v>20</v>
      </c>
      <c r="J1641" t="s">
        <v>2349</v>
      </c>
      <c r="K1641" t="s">
        <v>21</v>
      </c>
      <c r="M1641" t="s">
        <v>8228</v>
      </c>
      <c r="N1641" t="s">
        <v>22</v>
      </c>
      <c r="O1641" t="s">
        <v>23</v>
      </c>
      <c r="P1641" t="s">
        <v>26</v>
      </c>
      <c r="Q1641" t="s">
        <v>2348</v>
      </c>
      <c r="R1641" s="13">
        <v>192</v>
      </c>
      <c r="S1641" s="13">
        <v>6</v>
      </c>
      <c r="T1641" s="21">
        <v>1</v>
      </c>
      <c r="V1641" t="s">
        <v>2154</v>
      </c>
      <c r="W1641" t="s">
        <v>17599</v>
      </c>
      <c r="X1641" s="20" t="str">
        <f>+IF(V1641="","-",CONCATENATE(V1641,"_",W1641))</f>
        <v>FINES_R04</v>
      </c>
      <c r="Y1641" s="59">
        <v>0.49274936318397522</v>
      </c>
      <c r="Z1641" t="s">
        <v>134</v>
      </c>
      <c r="AA1641" t="s">
        <v>2393</v>
      </c>
      <c r="AB1641" t="str">
        <f>+IF(W1641="","-",IF(W1641="UNICO","CENSO","MUESTRA"))</f>
        <v>MUESTRA</v>
      </c>
      <c r="AC1641" t="s">
        <v>2398</v>
      </c>
      <c r="AD1641" t="s">
        <v>8229</v>
      </c>
      <c r="AF1641">
        <f>+COUNTIF(Piloto!C:C,MARCO!A1641)</f>
        <v>0</v>
      </c>
    </row>
    <row r="1642" spans="1:32" x14ac:dyDescent="0.25">
      <c r="A1642" s="5" t="str">
        <f t="shared" si="25"/>
        <v>R 4 - D 119 - 453 - 3630</v>
      </c>
      <c r="B1642" s="23" t="s">
        <v>2347</v>
      </c>
      <c r="C1642" t="s">
        <v>584</v>
      </c>
      <c r="D1642" t="s">
        <v>419</v>
      </c>
      <c r="E1642" t="s">
        <v>1915</v>
      </c>
      <c r="F1642" t="s">
        <v>134</v>
      </c>
      <c r="G1642" t="s">
        <v>134</v>
      </c>
      <c r="H1642" t="s">
        <v>7770</v>
      </c>
      <c r="I1642" t="s">
        <v>20</v>
      </c>
      <c r="J1642" t="s">
        <v>2349</v>
      </c>
      <c r="K1642" t="s">
        <v>21</v>
      </c>
      <c r="M1642" t="s">
        <v>7771</v>
      </c>
      <c r="N1642" t="s">
        <v>22</v>
      </c>
      <c r="O1642" t="s">
        <v>23</v>
      </c>
      <c r="P1642" t="s">
        <v>26</v>
      </c>
      <c r="Q1642" t="s">
        <v>2348</v>
      </c>
      <c r="R1642" s="13">
        <v>36</v>
      </c>
      <c r="S1642" s="13">
        <v>1</v>
      </c>
      <c r="T1642" s="21">
        <v>1</v>
      </c>
      <c r="V1642" t="s">
        <v>2154</v>
      </c>
      <c r="W1642" t="s">
        <v>17599</v>
      </c>
      <c r="X1642" s="20" t="str">
        <f>+IF(V1642="","-",CONCATENATE(V1642,"_",W1642))</f>
        <v>FINES_R04</v>
      </c>
      <c r="Y1642" s="59">
        <v>0.49544757604598999</v>
      </c>
      <c r="Z1642" t="s">
        <v>134</v>
      </c>
      <c r="AA1642" t="s">
        <v>2393</v>
      </c>
      <c r="AB1642" t="str">
        <f>+IF(W1642="","-",IF(W1642="UNICO","CENSO","MUESTRA"))</f>
        <v>MUESTRA</v>
      </c>
      <c r="AC1642" t="s">
        <v>2397</v>
      </c>
      <c r="AD1642" t="s">
        <v>7772</v>
      </c>
      <c r="AF1642">
        <f>+COUNTIF(Piloto!C:C,MARCO!A1642)</f>
        <v>0</v>
      </c>
    </row>
    <row r="1643" spans="1:32" x14ac:dyDescent="0.25">
      <c r="A1643" s="5" t="str">
        <f t="shared" si="25"/>
        <v>R 4 - D 119 - 456 - 3630</v>
      </c>
      <c r="B1643" s="23" t="s">
        <v>2347</v>
      </c>
      <c r="C1643" t="s">
        <v>584</v>
      </c>
      <c r="D1643" t="s">
        <v>419</v>
      </c>
      <c r="E1643" t="s">
        <v>1915</v>
      </c>
      <c r="F1643" t="s">
        <v>134</v>
      </c>
      <c r="G1643" t="s">
        <v>134</v>
      </c>
      <c r="H1643" t="s">
        <v>7829</v>
      </c>
      <c r="I1643" t="s">
        <v>20</v>
      </c>
      <c r="J1643" t="s">
        <v>2349</v>
      </c>
      <c r="K1643" t="s">
        <v>21</v>
      </c>
      <c r="M1643" t="s">
        <v>7771</v>
      </c>
      <c r="N1643" t="s">
        <v>22</v>
      </c>
      <c r="O1643" t="s">
        <v>23</v>
      </c>
      <c r="P1643" t="s">
        <v>26</v>
      </c>
      <c r="Q1643" t="s">
        <v>2348</v>
      </c>
      <c r="R1643" s="13">
        <v>22</v>
      </c>
      <c r="S1643" s="13">
        <v>1</v>
      </c>
      <c r="T1643" s="21">
        <v>1</v>
      </c>
      <c r="V1643" t="s">
        <v>2154</v>
      </c>
      <c r="W1643" t="s">
        <v>17599</v>
      </c>
      <c r="X1643" s="20" t="str">
        <f>+IF(V1643="","-",CONCATENATE(V1643,"_",W1643))</f>
        <v>FINES_R04</v>
      </c>
      <c r="Y1643" s="59">
        <v>0.49544757604598999</v>
      </c>
      <c r="Z1643" t="s">
        <v>134</v>
      </c>
      <c r="AA1643" t="s">
        <v>2393</v>
      </c>
      <c r="AB1643" t="str">
        <f>+IF(W1643="","-",IF(W1643="UNICO","CENSO","MUESTRA"))</f>
        <v>MUESTRA</v>
      </c>
      <c r="AC1643" t="s">
        <v>2397</v>
      </c>
      <c r="AD1643" t="s">
        <v>7772</v>
      </c>
      <c r="AF1643">
        <f>+COUNTIF(Piloto!C:C,MARCO!A1643)</f>
        <v>0</v>
      </c>
    </row>
    <row r="1644" spans="1:32" x14ac:dyDescent="0.25">
      <c r="A1644" s="5" t="str">
        <f t="shared" si="25"/>
        <v>R 4 - D 85 - 451 - 2604</v>
      </c>
      <c r="B1644" s="23" t="s">
        <v>2347</v>
      </c>
      <c r="C1644" t="s">
        <v>584</v>
      </c>
      <c r="D1644" t="s">
        <v>1474</v>
      </c>
      <c r="E1644" t="s">
        <v>1475</v>
      </c>
      <c r="F1644" t="s">
        <v>134</v>
      </c>
      <c r="G1644" t="s">
        <v>134</v>
      </c>
      <c r="H1644" t="s">
        <v>8372</v>
      </c>
      <c r="I1644" t="s">
        <v>20</v>
      </c>
      <c r="J1644" t="s">
        <v>2349</v>
      </c>
      <c r="K1644" t="s">
        <v>21</v>
      </c>
      <c r="M1644" t="s">
        <v>8373</v>
      </c>
      <c r="N1644" t="s">
        <v>22</v>
      </c>
      <c r="O1644" t="s">
        <v>23</v>
      </c>
      <c r="P1644" t="s">
        <v>26</v>
      </c>
      <c r="Q1644" t="s">
        <v>2348</v>
      </c>
      <c r="R1644" s="13">
        <v>19</v>
      </c>
      <c r="S1644" s="13">
        <v>1</v>
      </c>
      <c r="T1644" s="21">
        <v>1</v>
      </c>
      <c r="V1644" t="s">
        <v>2154</v>
      </c>
      <c r="W1644" t="s">
        <v>17599</v>
      </c>
      <c r="X1644" s="20" t="str">
        <f>+IF(V1644="","-",CONCATENATE(V1644,"_",W1644))</f>
        <v>FINES_R04</v>
      </c>
      <c r="Y1644" s="59">
        <v>0.49872851371765142</v>
      </c>
      <c r="Z1644" t="s">
        <v>134</v>
      </c>
      <c r="AA1644" t="s">
        <v>2393</v>
      </c>
      <c r="AB1644" t="str">
        <f>+IF(W1644="","-",IF(W1644="UNICO","CENSO","MUESTRA"))</f>
        <v>MUESTRA</v>
      </c>
      <c r="AC1644" t="s">
        <v>2398</v>
      </c>
      <c r="AD1644" t="s">
        <v>8374</v>
      </c>
      <c r="AF1644">
        <f>+COUNTIF(Piloto!C:C,MARCO!A1644)</f>
        <v>0</v>
      </c>
    </row>
    <row r="1645" spans="1:32" x14ac:dyDescent="0.25">
      <c r="A1645" s="5" t="str">
        <f t="shared" si="25"/>
        <v>R 4 - D 119 - 456 - 4266</v>
      </c>
      <c r="B1645" s="23" t="s">
        <v>2347</v>
      </c>
      <c r="C1645" t="s">
        <v>584</v>
      </c>
      <c r="D1645" t="s">
        <v>419</v>
      </c>
      <c r="E1645" t="s">
        <v>1915</v>
      </c>
      <c r="F1645" t="s">
        <v>134</v>
      </c>
      <c r="G1645" t="s">
        <v>134</v>
      </c>
      <c r="H1645" t="s">
        <v>12263</v>
      </c>
      <c r="I1645" t="s">
        <v>20</v>
      </c>
      <c r="J1645" t="s">
        <v>2349</v>
      </c>
      <c r="K1645" t="s">
        <v>21</v>
      </c>
      <c r="M1645" t="s">
        <v>6606</v>
      </c>
      <c r="N1645" t="s">
        <v>22</v>
      </c>
      <c r="O1645" t="s">
        <v>23</v>
      </c>
      <c r="P1645" t="s">
        <v>26</v>
      </c>
      <c r="Q1645" t="s">
        <v>2348</v>
      </c>
      <c r="R1645" s="13">
        <v>22</v>
      </c>
      <c r="S1645" s="13">
        <v>1</v>
      </c>
      <c r="T1645" s="21">
        <v>1</v>
      </c>
      <c r="V1645" t="s">
        <v>2154</v>
      </c>
      <c r="W1645" t="s">
        <v>17599</v>
      </c>
      <c r="X1645" s="20" t="str">
        <f>+IF(V1645="","-",CONCATENATE(V1645,"_",W1645))</f>
        <v>FINES_R04</v>
      </c>
      <c r="Y1645" s="59">
        <v>0.49955198168754578</v>
      </c>
      <c r="Z1645" t="s">
        <v>134</v>
      </c>
      <c r="AA1645" t="s">
        <v>2393</v>
      </c>
      <c r="AB1645" t="str">
        <f>+IF(W1645="","-",IF(W1645="UNICO","CENSO","MUESTRA"))</f>
        <v>MUESTRA</v>
      </c>
      <c r="AC1645" t="s">
        <v>2398</v>
      </c>
      <c r="AD1645" t="s">
        <v>12264</v>
      </c>
      <c r="AF1645">
        <f>+COUNTIF(Piloto!C:C,MARCO!A1645)</f>
        <v>0</v>
      </c>
    </row>
    <row r="1646" spans="1:32" x14ac:dyDescent="0.25">
      <c r="A1646" s="5" t="str">
        <f t="shared" si="25"/>
        <v>R 4 - D 119 - 453 - 3184</v>
      </c>
      <c r="B1646" s="23" t="s">
        <v>2347</v>
      </c>
      <c r="C1646" t="s">
        <v>584</v>
      </c>
      <c r="D1646" t="s">
        <v>419</v>
      </c>
      <c r="E1646" t="s">
        <v>1915</v>
      </c>
      <c r="F1646" t="s">
        <v>134</v>
      </c>
      <c r="G1646" t="s">
        <v>134</v>
      </c>
      <c r="H1646" t="s">
        <v>7786</v>
      </c>
      <c r="I1646" t="s">
        <v>20</v>
      </c>
      <c r="J1646" t="s">
        <v>2349</v>
      </c>
      <c r="K1646" t="s">
        <v>21</v>
      </c>
      <c r="M1646" t="s">
        <v>7787</v>
      </c>
      <c r="N1646" t="s">
        <v>22</v>
      </c>
      <c r="O1646" t="s">
        <v>23</v>
      </c>
      <c r="P1646" t="s">
        <v>26</v>
      </c>
      <c r="Q1646" t="s">
        <v>2348</v>
      </c>
      <c r="R1646" s="13">
        <v>23</v>
      </c>
      <c r="S1646" s="13">
        <v>1</v>
      </c>
      <c r="T1646" s="21">
        <v>1</v>
      </c>
      <c r="V1646" t="s">
        <v>2154</v>
      </c>
      <c r="W1646" t="s">
        <v>17599</v>
      </c>
      <c r="X1646" s="20" t="str">
        <f>+IF(V1646="","-",CONCATENATE(V1646,"_",W1646))</f>
        <v>FINES_R04</v>
      </c>
      <c r="Y1646" s="59">
        <v>0.50031840801239014</v>
      </c>
      <c r="Z1646" t="s">
        <v>134</v>
      </c>
      <c r="AA1646" t="s">
        <v>2393</v>
      </c>
      <c r="AB1646" t="str">
        <f>+IF(W1646="","-",IF(W1646="UNICO","CENSO","MUESTRA"))</f>
        <v>MUESTRA</v>
      </c>
      <c r="AC1646" t="s">
        <v>2397</v>
      </c>
      <c r="AD1646" t="s">
        <v>7788</v>
      </c>
      <c r="AF1646">
        <f>+COUNTIF(Piloto!C:C,MARCO!A1646)</f>
        <v>0</v>
      </c>
    </row>
    <row r="1647" spans="1:32" x14ac:dyDescent="0.25">
      <c r="A1647" s="5" t="str">
        <f t="shared" si="25"/>
        <v>R 4 - D 119 - 451 - 3184</v>
      </c>
      <c r="B1647" s="23" t="s">
        <v>2347</v>
      </c>
      <c r="C1647" t="s">
        <v>584</v>
      </c>
      <c r="D1647" t="s">
        <v>419</v>
      </c>
      <c r="E1647" t="s">
        <v>1915</v>
      </c>
      <c r="F1647" t="s">
        <v>134</v>
      </c>
      <c r="G1647" t="s">
        <v>134</v>
      </c>
      <c r="H1647" t="s">
        <v>7948</v>
      </c>
      <c r="I1647" t="s">
        <v>20</v>
      </c>
      <c r="J1647" t="s">
        <v>2349</v>
      </c>
      <c r="K1647" t="s">
        <v>21</v>
      </c>
      <c r="M1647" t="s">
        <v>7787</v>
      </c>
      <c r="N1647" t="s">
        <v>22</v>
      </c>
      <c r="O1647" t="s">
        <v>23</v>
      </c>
      <c r="P1647" t="s">
        <v>26</v>
      </c>
      <c r="Q1647" t="s">
        <v>2348</v>
      </c>
      <c r="R1647" s="13">
        <v>26</v>
      </c>
      <c r="S1647" s="13">
        <v>1</v>
      </c>
      <c r="T1647" s="21">
        <v>1</v>
      </c>
      <c r="V1647" t="s">
        <v>2154</v>
      </c>
      <c r="W1647" t="s">
        <v>17599</v>
      </c>
      <c r="X1647" s="20" t="str">
        <f>+IF(V1647="","-",CONCATENATE(V1647,"_",W1647))</f>
        <v>FINES_R04</v>
      </c>
      <c r="Y1647" s="59">
        <v>0.50031840801239014</v>
      </c>
      <c r="Z1647" t="s">
        <v>134</v>
      </c>
      <c r="AA1647" t="s">
        <v>2393</v>
      </c>
      <c r="AB1647" t="str">
        <f>+IF(W1647="","-",IF(W1647="UNICO","CENSO","MUESTRA"))</f>
        <v>MUESTRA</v>
      </c>
      <c r="AC1647" t="s">
        <v>2397</v>
      </c>
      <c r="AD1647" t="s">
        <v>7788</v>
      </c>
      <c r="AF1647">
        <f>+COUNTIF(Piloto!C:C,MARCO!A1647)</f>
        <v>0</v>
      </c>
    </row>
    <row r="1648" spans="1:32" x14ac:dyDescent="0.25">
      <c r="A1648" s="5" t="str">
        <f t="shared" si="25"/>
        <v>R 4 - D 119 - 453 - 2682</v>
      </c>
      <c r="B1648" s="23" t="s">
        <v>2347</v>
      </c>
      <c r="C1648" t="s">
        <v>584</v>
      </c>
      <c r="D1648" t="s">
        <v>419</v>
      </c>
      <c r="E1648" t="s">
        <v>1915</v>
      </c>
      <c r="F1648" t="s">
        <v>134</v>
      </c>
      <c r="G1648" t="s">
        <v>134</v>
      </c>
      <c r="H1648" t="s">
        <v>7766</v>
      </c>
      <c r="I1648" t="s">
        <v>20</v>
      </c>
      <c r="J1648" t="s">
        <v>2349</v>
      </c>
      <c r="K1648" t="s">
        <v>21</v>
      </c>
      <c r="M1648" t="s">
        <v>7767</v>
      </c>
      <c r="N1648" t="s">
        <v>22</v>
      </c>
      <c r="O1648" t="s">
        <v>23</v>
      </c>
      <c r="P1648" t="s">
        <v>26</v>
      </c>
      <c r="Q1648" t="s">
        <v>2348</v>
      </c>
      <c r="R1648" s="13">
        <v>19</v>
      </c>
      <c r="S1648" s="13">
        <v>1</v>
      </c>
      <c r="T1648" s="21">
        <v>1</v>
      </c>
      <c r="V1648" t="s">
        <v>2154</v>
      </c>
      <c r="W1648" t="s">
        <v>17599</v>
      </c>
      <c r="X1648" s="20" t="str">
        <f>+IF(V1648="","-",CONCATENATE(V1648,"_",W1648))</f>
        <v>FINES_R04</v>
      </c>
      <c r="Y1648" s="59">
        <v>0.50222557783126831</v>
      </c>
      <c r="Z1648" t="s">
        <v>134</v>
      </c>
      <c r="AA1648" t="s">
        <v>2393</v>
      </c>
      <c r="AB1648" t="str">
        <f>+IF(W1648="","-",IF(W1648="UNICO","CENSO","MUESTRA"))</f>
        <v>MUESTRA</v>
      </c>
      <c r="AC1648" t="s">
        <v>2398</v>
      </c>
      <c r="AD1648" t="s">
        <v>7768</v>
      </c>
      <c r="AF1648">
        <f>+COUNTIF(Piloto!C:C,MARCO!A1648)</f>
        <v>0</v>
      </c>
    </row>
    <row r="1649" spans="1:32" x14ac:dyDescent="0.25">
      <c r="A1649" s="5" t="str">
        <f t="shared" si="25"/>
        <v>R 4 - D 32 - 453 - 4127</v>
      </c>
      <c r="B1649" s="23" t="s">
        <v>2347</v>
      </c>
      <c r="C1649" t="s">
        <v>584</v>
      </c>
      <c r="D1649" t="s">
        <v>582</v>
      </c>
      <c r="E1649" t="s">
        <v>583</v>
      </c>
      <c r="F1649" t="s">
        <v>134</v>
      </c>
      <c r="G1649" t="s">
        <v>134</v>
      </c>
      <c r="H1649" t="s">
        <v>8189</v>
      </c>
      <c r="I1649" t="s">
        <v>20</v>
      </c>
      <c r="J1649" t="s">
        <v>2349</v>
      </c>
      <c r="K1649" t="s">
        <v>21</v>
      </c>
      <c r="M1649" t="s">
        <v>8190</v>
      </c>
      <c r="N1649" t="s">
        <v>22</v>
      </c>
      <c r="O1649" t="s">
        <v>23</v>
      </c>
      <c r="P1649" t="s">
        <v>26</v>
      </c>
      <c r="Q1649" t="s">
        <v>2348</v>
      </c>
      <c r="R1649" s="13">
        <v>35</v>
      </c>
      <c r="S1649" s="13">
        <v>2</v>
      </c>
      <c r="T1649" s="21">
        <v>1</v>
      </c>
      <c r="V1649" t="s">
        <v>2154</v>
      </c>
      <c r="W1649" t="s">
        <v>17599</v>
      </c>
      <c r="X1649" s="20" t="str">
        <f>+IF(V1649="","-",CONCATENATE(V1649,"_",W1649))</f>
        <v>FINES_R04</v>
      </c>
      <c r="Y1649" s="59">
        <v>0.50970906019210815</v>
      </c>
      <c r="Z1649" t="s">
        <v>134</v>
      </c>
      <c r="AA1649" t="s">
        <v>2393</v>
      </c>
      <c r="AB1649" t="str">
        <f>+IF(W1649="","-",IF(W1649="UNICO","CENSO","MUESTRA"))</f>
        <v>MUESTRA</v>
      </c>
      <c r="AC1649" t="s">
        <v>2397</v>
      </c>
      <c r="AD1649" t="s">
        <v>8191</v>
      </c>
      <c r="AF1649">
        <f>+COUNTIF(Piloto!C:C,MARCO!A1649)</f>
        <v>0</v>
      </c>
    </row>
    <row r="1650" spans="1:32" x14ac:dyDescent="0.25">
      <c r="A1650" s="5" t="str">
        <f t="shared" si="25"/>
        <v>R 4 - D 119 - 453 - 3192</v>
      </c>
      <c r="B1650" s="23" t="s">
        <v>2347</v>
      </c>
      <c r="C1650" t="s">
        <v>584</v>
      </c>
      <c r="D1650" t="s">
        <v>419</v>
      </c>
      <c r="E1650" t="s">
        <v>1915</v>
      </c>
      <c r="F1650" t="s">
        <v>134</v>
      </c>
      <c r="G1650" t="s">
        <v>134</v>
      </c>
      <c r="H1650" t="s">
        <v>7739</v>
      </c>
      <c r="I1650" t="s">
        <v>20</v>
      </c>
      <c r="J1650" t="s">
        <v>2349</v>
      </c>
      <c r="K1650" t="s">
        <v>21</v>
      </c>
      <c r="M1650" t="s">
        <v>7740</v>
      </c>
      <c r="N1650" t="s">
        <v>22</v>
      </c>
      <c r="O1650" t="s">
        <v>23</v>
      </c>
      <c r="P1650" t="s">
        <v>26</v>
      </c>
      <c r="Q1650" t="s">
        <v>2348</v>
      </c>
      <c r="R1650" s="13">
        <v>21</v>
      </c>
      <c r="S1650" s="13">
        <v>1</v>
      </c>
      <c r="T1650" s="21">
        <v>1</v>
      </c>
      <c r="V1650" t="s">
        <v>2154</v>
      </c>
      <c r="W1650" t="s">
        <v>17599</v>
      </c>
      <c r="X1650" s="20" t="str">
        <f>+IF(V1650="","-",CONCATENATE(V1650,"_",W1650))</f>
        <v>FINES_R04</v>
      </c>
      <c r="Y1650" s="59">
        <v>0.51407277584075928</v>
      </c>
      <c r="Z1650" t="s">
        <v>134</v>
      </c>
      <c r="AA1650" t="s">
        <v>2393</v>
      </c>
      <c r="AB1650" t="str">
        <f>+IF(W1650="","-",IF(W1650="UNICO","CENSO","MUESTRA"))</f>
        <v>MUESTRA</v>
      </c>
      <c r="AC1650" t="s">
        <v>2398</v>
      </c>
      <c r="AD1650" t="s">
        <v>7741</v>
      </c>
      <c r="AF1650">
        <f>+COUNTIF(Piloto!C:C,MARCO!A1650)</f>
        <v>0</v>
      </c>
    </row>
    <row r="1651" spans="1:32" x14ac:dyDescent="0.25">
      <c r="A1651" s="5" t="str">
        <f t="shared" si="25"/>
        <v>R 4 - D 119 - 451 - 3192</v>
      </c>
      <c r="B1651" s="23" t="s">
        <v>2347</v>
      </c>
      <c r="C1651" t="s">
        <v>584</v>
      </c>
      <c r="D1651" t="s">
        <v>419</v>
      </c>
      <c r="E1651" t="s">
        <v>1915</v>
      </c>
      <c r="F1651" t="s">
        <v>134</v>
      </c>
      <c r="G1651" t="s">
        <v>134</v>
      </c>
      <c r="H1651" t="s">
        <v>7851</v>
      </c>
      <c r="I1651" t="s">
        <v>20</v>
      </c>
      <c r="J1651" t="s">
        <v>2349</v>
      </c>
      <c r="K1651" t="s">
        <v>21</v>
      </c>
      <c r="M1651" t="s">
        <v>7740</v>
      </c>
      <c r="N1651" t="s">
        <v>22</v>
      </c>
      <c r="O1651" t="s">
        <v>23</v>
      </c>
      <c r="P1651" t="s">
        <v>26</v>
      </c>
      <c r="Q1651" t="s">
        <v>2348</v>
      </c>
      <c r="R1651" s="13">
        <v>20</v>
      </c>
      <c r="S1651" s="13">
        <v>1</v>
      </c>
      <c r="T1651" s="21">
        <v>1</v>
      </c>
      <c r="V1651" t="s">
        <v>2154</v>
      </c>
      <c r="W1651" t="s">
        <v>17599</v>
      </c>
      <c r="X1651" s="20" t="str">
        <f>+IF(V1651="","-",CONCATENATE(V1651,"_",W1651))</f>
        <v>FINES_R04</v>
      </c>
      <c r="Y1651" s="59">
        <v>0.51407277584075928</v>
      </c>
      <c r="Z1651" t="s">
        <v>134</v>
      </c>
      <c r="AA1651" t="s">
        <v>2393</v>
      </c>
      <c r="AB1651" t="str">
        <f>+IF(W1651="","-",IF(W1651="UNICO","CENSO","MUESTRA"))</f>
        <v>MUESTRA</v>
      </c>
      <c r="AC1651" t="s">
        <v>2397</v>
      </c>
      <c r="AD1651" t="s">
        <v>7741</v>
      </c>
      <c r="AF1651">
        <f>+COUNTIF(Piloto!C:C,MARCO!A1651)</f>
        <v>0</v>
      </c>
    </row>
    <row r="1652" spans="1:32" x14ac:dyDescent="0.25">
      <c r="A1652" s="5" t="str">
        <f t="shared" si="25"/>
        <v>R 4 - D 32 - 453 - 1683</v>
      </c>
      <c r="B1652" s="23" t="s">
        <v>2347</v>
      </c>
      <c r="C1652" t="s">
        <v>584</v>
      </c>
      <c r="D1652" t="s">
        <v>582</v>
      </c>
      <c r="E1652" t="s">
        <v>583</v>
      </c>
      <c r="F1652" t="s">
        <v>134</v>
      </c>
      <c r="G1652" t="s">
        <v>134</v>
      </c>
      <c r="H1652" t="s">
        <v>7974</v>
      </c>
      <c r="I1652" t="s">
        <v>20</v>
      </c>
      <c r="J1652" t="s">
        <v>2349</v>
      </c>
      <c r="K1652" t="s">
        <v>21</v>
      </c>
      <c r="M1652" t="s">
        <v>2205</v>
      </c>
      <c r="N1652" t="s">
        <v>22</v>
      </c>
      <c r="O1652" t="s">
        <v>23</v>
      </c>
      <c r="P1652" t="s">
        <v>26</v>
      </c>
      <c r="Q1652" t="s">
        <v>2348</v>
      </c>
      <c r="R1652" s="13">
        <v>109</v>
      </c>
      <c r="S1652" s="13">
        <v>4</v>
      </c>
      <c r="T1652" s="21">
        <v>1</v>
      </c>
      <c r="V1652" t="s">
        <v>2154</v>
      </c>
      <c r="W1652" t="s">
        <v>17599</v>
      </c>
      <c r="X1652" s="20" t="str">
        <f>+IF(V1652="","-",CONCATENATE(V1652,"_",W1652))</f>
        <v>FINES_R04</v>
      </c>
      <c r="Y1652" s="59">
        <v>0.5142633318901062</v>
      </c>
      <c r="Z1652" t="s">
        <v>134</v>
      </c>
      <c r="AA1652" t="s">
        <v>2393</v>
      </c>
      <c r="AB1652" t="str">
        <f>+IF(W1652="","-",IF(W1652="UNICO","CENSO","MUESTRA"))</f>
        <v>MUESTRA</v>
      </c>
      <c r="AC1652" t="s">
        <v>2397</v>
      </c>
      <c r="AD1652" t="s">
        <v>7975</v>
      </c>
      <c r="AF1652">
        <f>+COUNTIF(Piloto!C:C,MARCO!A1652)</f>
        <v>0</v>
      </c>
    </row>
    <row r="1653" spans="1:32" x14ac:dyDescent="0.25">
      <c r="A1653" s="5" t="str">
        <f t="shared" si="25"/>
        <v>R 4 - D 85 - 451 - 3225</v>
      </c>
      <c r="B1653" s="23" t="s">
        <v>2347</v>
      </c>
      <c r="C1653" t="s">
        <v>584</v>
      </c>
      <c r="D1653" t="s">
        <v>1474</v>
      </c>
      <c r="E1653" t="s">
        <v>1475</v>
      </c>
      <c r="F1653" t="s">
        <v>134</v>
      </c>
      <c r="G1653" t="s">
        <v>134</v>
      </c>
      <c r="H1653" t="s">
        <v>8402</v>
      </c>
      <c r="I1653" t="s">
        <v>20</v>
      </c>
      <c r="J1653" t="s">
        <v>2349</v>
      </c>
      <c r="K1653" t="s">
        <v>21</v>
      </c>
      <c r="M1653" t="s">
        <v>2182</v>
      </c>
      <c r="N1653" t="s">
        <v>22</v>
      </c>
      <c r="O1653" t="s">
        <v>23</v>
      </c>
      <c r="P1653" t="s">
        <v>26</v>
      </c>
      <c r="Q1653" t="s">
        <v>2348</v>
      </c>
      <c r="R1653" s="13">
        <v>19</v>
      </c>
      <c r="S1653" s="13">
        <v>1</v>
      </c>
      <c r="T1653" s="21">
        <v>1</v>
      </c>
      <c r="V1653" t="s">
        <v>2154</v>
      </c>
      <c r="W1653" t="s">
        <v>17599</v>
      </c>
      <c r="X1653" s="20" t="str">
        <f>+IF(V1653="","-",CONCATENATE(V1653,"_",W1653))</f>
        <v>FINES_R04</v>
      </c>
      <c r="Y1653" s="59">
        <v>0.51488298177719116</v>
      </c>
      <c r="Z1653" t="s">
        <v>134</v>
      </c>
      <c r="AA1653" t="s">
        <v>2393</v>
      </c>
      <c r="AB1653" t="str">
        <f>+IF(W1653="","-",IF(W1653="UNICO","CENSO","MUESTRA"))</f>
        <v>MUESTRA</v>
      </c>
      <c r="AC1653" t="s">
        <v>2397</v>
      </c>
      <c r="AD1653" t="s">
        <v>8403</v>
      </c>
      <c r="AF1653">
        <f>+COUNTIF(Piloto!C:C,MARCO!A1653)</f>
        <v>0</v>
      </c>
    </row>
    <row r="1654" spans="1:32" x14ac:dyDescent="0.25">
      <c r="A1654" s="5" t="str">
        <f t="shared" si="25"/>
        <v>R 4 - D 32 - 453 - 3660</v>
      </c>
      <c r="B1654" s="23" t="s">
        <v>2347</v>
      </c>
      <c r="C1654" t="s">
        <v>584</v>
      </c>
      <c r="D1654" t="s">
        <v>582</v>
      </c>
      <c r="E1654" t="s">
        <v>583</v>
      </c>
      <c r="F1654" t="s">
        <v>134</v>
      </c>
      <c r="G1654" t="s">
        <v>134</v>
      </c>
      <c r="H1654" t="s">
        <v>8039</v>
      </c>
      <c r="I1654" t="s">
        <v>20</v>
      </c>
      <c r="J1654" t="s">
        <v>2349</v>
      </c>
      <c r="K1654" t="s">
        <v>21</v>
      </c>
      <c r="M1654" t="s">
        <v>8040</v>
      </c>
      <c r="N1654" t="s">
        <v>22</v>
      </c>
      <c r="O1654" t="s">
        <v>23</v>
      </c>
      <c r="P1654" t="s">
        <v>26</v>
      </c>
      <c r="Q1654" t="s">
        <v>2348</v>
      </c>
      <c r="R1654" s="13">
        <v>19</v>
      </c>
      <c r="S1654" s="13">
        <v>1</v>
      </c>
      <c r="T1654" s="21">
        <v>1</v>
      </c>
      <c r="V1654" t="s">
        <v>2154</v>
      </c>
      <c r="W1654" t="s">
        <v>17599</v>
      </c>
      <c r="X1654" s="20" t="str">
        <f>+IF(V1654="","-",CONCATENATE(V1654,"_",W1654))</f>
        <v>FINES_R04</v>
      </c>
      <c r="Y1654" s="59">
        <v>0.51799440383911133</v>
      </c>
      <c r="Z1654" t="s">
        <v>134</v>
      </c>
      <c r="AA1654" t="s">
        <v>2393</v>
      </c>
      <c r="AB1654" t="str">
        <f>+IF(W1654="","-",IF(W1654="UNICO","CENSO","MUESTRA"))</f>
        <v>MUESTRA</v>
      </c>
      <c r="AC1654" t="s">
        <v>2397</v>
      </c>
      <c r="AD1654" t="s">
        <v>8041</v>
      </c>
      <c r="AF1654">
        <f>+COUNTIF(Piloto!C:C,MARCO!A1654)</f>
        <v>0</v>
      </c>
    </row>
    <row r="1655" spans="1:32" x14ac:dyDescent="0.25">
      <c r="A1655" s="5" t="str">
        <f t="shared" si="25"/>
        <v>R 4 - D 85 - 457 - 2603</v>
      </c>
      <c r="B1655" s="23" t="s">
        <v>2347</v>
      </c>
      <c r="C1655" t="s">
        <v>584</v>
      </c>
      <c r="D1655" t="s">
        <v>1474</v>
      </c>
      <c r="E1655" t="s">
        <v>1475</v>
      </c>
      <c r="F1655" t="s">
        <v>134</v>
      </c>
      <c r="G1655" t="s">
        <v>134</v>
      </c>
      <c r="H1655" t="s">
        <v>8232</v>
      </c>
      <c r="I1655" t="s">
        <v>20</v>
      </c>
      <c r="J1655" t="s">
        <v>2349</v>
      </c>
      <c r="K1655" t="s">
        <v>21</v>
      </c>
      <c r="M1655" t="s">
        <v>8233</v>
      </c>
      <c r="N1655" t="s">
        <v>22</v>
      </c>
      <c r="O1655" t="s">
        <v>23</v>
      </c>
      <c r="P1655" t="s">
        <v>26</v>
      </c>
      <c r="Q1655" t="s">
        <v>2348</v>
      </c>
      <c r="R1655" s="13">
        <v>119</v>
      </c>
      <c r="S1655" s="13">
        <v>4</v>
      </c>
      <c r="T1655" s="21">
        <v>1</v>
      </c>
      <c r="V1655" t="s">
        <v>2154</v>
      </c>
      <c r="W1655" t="s">
        <v>17599</v>
      </c>
      <c r="X1655" s="20" t="str">
        <f>+IF(V1655="","-",CONCATENATE(V1655,"_",W1655))</f>
        <v>FINES_R04</v>
      </c>
      <c r="Y1655" s="59">
        <v>0.5276186466217041</v>
      </c>
      <c r="Z1655" t="s">
        <v>134</v>
      </c>
      <c r="AA1655" t="s">
        <v>2393</v>
      </c>
      <c r="AB1655" t="str">
        <f>+IF(W1655="","-",IF(W1655="UNICO","CENSO","MUESTRA"))</f>
        <v>MUESTRA</v>
      </c>
      <c r="AC1655" t="s">
        <v>2398</v>
      </c>
      <c r="AD1655" t="s">
        <v>8234</v>
      </c>
      <c r="AF1655">
        <f>+COUNTIF(Piloto!C:C,MARCO!A1655)</f>
        <v>0</v>
      </c>
    </row>
    <row r="1656" spans="1:32" x14ac:dyDescent="0.25">
      <c r="A1656" s="5" t="str">
        <f t="shared" si="25"/>
        <v>R 4 - D 85 - 452 - 2616</v>
      </c>
      <c r="B1656" s="23" t="s">
        <v>2347</v>
      </c>
      <c r="C1656" t="s">
        <v>584</v>
      </c>
      <c r="D1656" t="s">
        <v>1474</v>
      </c>
      <c r="E1656" t="s">
        <v>1475</v>
      </c>
      <c r="F1656" t="s">
        <v>134</v>
      </c>
      <c r="G1656" t="s">
        <v>134</v>
      </c>
      <c r="H1656" t="s">
        <v>8294</v>
      </c>
      <c r="I1656" t="s">
        <v>20</v>
      </c>
      <c r="J1656" t="s">
        <v>2349</v>
      </c>
      <c r="K1656" t="s">
        <v>21</v>
      </c>
      <c r="M1656" t="s">
        <v>8295</v>
      </c>
      <c r="N1656" t="s">
        <v>22</v>
      </c>
      <c r="O1656" t="s">
        <v>23</v>
      </c>
      <c r="P1656" t="s">
        <v>26</v>
      </c>
      <c r="Q1656" t="s">
        <v>2348</v>
      </c>
      <c r="R1656" s="13">
        <v>39</v>
      </c>
      <c r="S1656" s="13">
        <v>2</v>
      </c>
      <c r="T1656" s="21">
        <v>1</v>
      </c>
      <c r="V1656" t="s">
        <v>2154</v>
      </c>
      <c r="W1656" t="s">
        <v>17599</v>
      </c>
      <c r="X1656" s="20" t="str">
        <f>+IF(V1656="","-",CONCATENATE(V1656,"_",W1656))</f>
        <v>FINES_R04</v>
      </c>
      <c r="Y1656" s="59">
        <v>0.52834880352020264</v>
      </c>
      <c r="Z1656" t="s">
        <v>134</v>
      </c>
      <c r="AA1656" t="s">
        <v>2393</v>
      </c>
      <c r="AB1656" t="str">
        <f>+IF(W1656="","-",IF(W1656="UNICO","CENSO","MUESTRA"))</f>
        <v>MUESTRA</v>
      </c>
      <c r="AC1656" t="s">
        <v>2398</v>
      </c>
      <c r="AD1656" t="s">
        <v>8296</v>
      </c>
      <c r="AF1656">
        <f>+COUNTIF(Piloto!C:C,MARCO!A1656)</f>
        <v>0</v>
      </c>
    </row>
    <row r="1657" spans="1:32" x14ac:dyDescent="0.25">
      <c r="A1657" s="5" t="str">
        <f t="shared" si="25"/>
        <v>R 4 - D 85 - 451 - 4486</v>
      </c>
      <c r="B1657" s="23" t="s">
        <v>2347</v>
      </c>
      <c r="C1657" t="s">
        <v>584</v>
      </c>
      <c r="D1657" t="s">
        <v>1474</v>
      </c>
      <c r="E1657" t="s">
        <v>1475</v>
      </c>
      <c r="F1657" t="s">
        <v>134</v>
      </c>
      <c r="G1657" t="s">
        <v>134</v>
      </c>
      <c r="H1657" t="s">
        <v>8436</v>
      </c>
      <c r="I1657" t="s">
        <v>20</v>
      </c>
      <c r="J1657" t="s">
        <v>2349</v>
      </c>
      <c r="K1657" t="s">
        <v>21</v>
      </c>
      <c r="M1657" t="s">
        <v>8437</v>
      </c>
      <c r="N1657" t="s">
        <v>22</v>
      </c>
      <c r="O1657" t="s">
        <v>23</v>
      </c>
      <c r="P1657" t="s">
        <v>26</v>
      </c>
      <c r="Q1657" t="s">
        <v>2348</v>
      </c>
      <c r="R1657" s="13">
        <v>33</v>
      </c>
      <c r="S1657" s="13">
        <v>2</v>
      </c>
      <c r="T1657" s="21">
        <v>1</v>
      </c>
      <c r="V1657" t="s">
        <v>2154</v>
      </c>
      <c r="W1657" t="s">
        <v>17599</v>
      </c>
      <c r="X1657" s="20" t="str">
        <f>+IF(V1657="","-",CONCATENATE(V1657,"_",W1657))</f>
        <v>FINES_R04</v>
      </c>
      <c r="Y1657" s="59">
        <v>0.54225128889083862</v>
      </c>
      <c r="Z1657" t="s">
        <v>134</v>
      </c>
      <c r="AA1657" t="s">
        <v>2393</v>
      </c>
      <c r="AB1657" t="str">
        <f>+IF(W1657="","-",IF(W1657="UNICO","CENSO","MUESTRA"))</f>
        <v>MUESTRA</v>
      </c>
      <c r="AC1657" t="s">
        <v>2397</v>
      </c>
      <c r="AD1657" t="s">
        <v>8438</v>
      </c>
      <c r="AF1657">
        <f>+COUNTIF(Piloto!C:C,MARCO!A1657)</f>
        <v>0</v>
      </c>
    </row>
    <row r="1658" spans="1:32" x14ac:dyDescent="0.25">
      <c r="A1658" s="5" t="str">
        <f t="shared" si="25"/>
        <v>R 4 - D 119 - 456 - 2679</v>
      </c>
      <c r="B1658" s="23" t="s">
        <v>2347</v>
      </c>
      <c r="C1658" t="s">
        <v>584</v>
      </c>
      <c r="D1658" t="s">
        <v>419</v>
      </c>
      <c r="E1658" t="s">
        <v>1915</v>
      </c>
      <c r="F1658" t="s">
        <v>134</v>
      </c>
      <c r="G1658" t="s">
        <v>134</v>
      </c>
      <c r="H1658" t="s">
        <v>7822</v>
      </c>
      <c r="I1658" t="s">
        <v>20</v>
      </c>
      <c r="J1658" t="s">
        <v>2349</v>
      </c>
      <c r="K1658" t="s">
        <v>21</v>
      </c>
      <c r="M1658" t="s">
        <v>7823</v>
      </c>
      <c r="N1658" t="s">
        <v>22</v>
      </c>
      <c r="O1658" t="s">
        <v>23</v>
      </c>
      <c r="P1658" t="s">
        <v>26</v>
      </c>
      <c r="Q1658" t="s">
        <v>2348</v>
      </c>
      <c r="R1658" s="13">
        <v>29</v>
      </c>
      <c r="S1658" s="13">
        <v>1</v>
      </c>
      <c r="T1658" s="21">
        <v>1</v>
      </c>
      <c r="V1658" t="s">
        <v>2154</v>
      </c>
      <c r="W1658" t="s">
        <v>17599</v>
      </c>
      <c r="X1658" s="20" t="str">
        <f>+IF(V1658="","-",CONCATENATE(V1658,"_",W1658))</f>
        <v>FINES_R04</v>
      </c>
      <c r="Y1658" s="59">
        <v>0.54536104202270508</v>
      </c>
      <c r="Z1658" t="s">
        <v>134</v>
      </c>
      <c r="AA1658" t="s">
        <v>2393</v>
      </c>
      <c r="AB1658" t="str">
        <f>+IF(W1658="","-",IF(W1658="UNICO","CENSO","MUESTRA"))</f>
        <v>MUESTRA</v>
      </c>
      <c r="AC1658" t="s">
        <v>2397</v>
      </c>
      <c r="AD1658" t="s">
        <v>7824</v>
      </c>
      <c r="AF1658">
        <f>+COUNTIF(Piloto!C:C,MARCO!A1658)</f>
        <v>0</v>
      </c>
    </row>
    <row r="1659" spans="1:32" x14ac:dyDescent="0.25">
      <c r="A1659" s="5" t="str">
        <f t="shared" si="25"/>
        <v>R 4 - D 32 - 453 - 3540</v>
      </c>
      <c r="B1659" s="23" t="s">
        <v>2347</v>
      </c>
      <c r="C1659" t="s">
        <v>584</v>
      </c>
      <c r="D1659" t="s">
        <v>582</v>
      </c>
      <c r="E1659" t="s">
        <v>583</v>
      </c>
      <c r="F1659" t="s">
        <v>134</v>
      </c>
      <c r="G1659" t="s">
        <v>134</v>
      </c>
      <c r="H1659" t="s">
        <v>8141</v>
      </c>
      <c r="I1659" t="s">
        <v>20</v>
      </c>
      <c r="J1659" t="s">
        <v>2349</v>
      </c>
      <c r="K1659" t="s">
        <v>21</v>
      </c>
      <c r="M1659" t="s">
        <v>2204</v>
      </c>
      <c r="N1659" t="s">
        <v>22</v>
      </c>
      <c r="O1659" t="s">
        <v>23</v>
      </c>
      <c r="P1659" t="s">
        <v>26</v>
      </c>
      <c r="Q1659" t="s">
        <v>2348</v>
      </c>
      <c r="R1659" s="13">
        <v>19</v>
      </c>
      <c r="S1659" s="13">
        <v>1</v>
      </c>
      <c r="T1659" s="21">
        <v>1</v>
      </c>
      <c r="V1659" t="s">
        <v>2154</v>
      </c>
      <c r="W1659" t="s">
        <v>17599</v>
      </c>
      <c r="X1659" s="20" t="str">
        <f>+IF(V1659="","-",CONCATENATE(V1659,"_",W1659))</f>
        <v>FINES_R04</v>
      </c>
      <c r="Y1659" s="59">
        <v>0.55504244565963745</v>
      </c>
      <c r="Z1659" t="s">
        <v>134</v>
      </c>
      <c r="AA1659" t="s">
        <v>2393</v>
      </c>
      <c r="AB1659" t="str">
        <f>+IF(W1659="","-",IF(W1659="UNICO","CENSO","MUESTRA"))</f>
        <v>MUESTRA</v>
      </c>
      <c r="AC1659" t="s">
        <v>2398</v>
      </c>
      <c r="AD1659" t="s">
        <v>8142</v>
      </c>
      <c r="AF1659">
        <f>+COUNTIF(Piloto!C:C,MARCO!A1659)</f>
        <v>0</v>
      </c>
    </row>
    <row r="1660" spans="1:32" x14ac:dyDescent="0.25">
      <c r="A1660" s="5" t="str">
        <f t="shared" si="25"/>
        <v>R 4 - D 119 - 451 - 3397</v>
      </c>
      <c r="B1660" s="23" t="s">
        <v>2347</v>
      </c>
      <c r="C1660" t="s">
        <v>584</v>
      </c>
      <c r="D1660" t="s">
        <v>419</v>
      </c>
      <c r="E1660" t="s">
        <v>1915</v>
      </c>
      <c r="F1660" t="s">
        <v>134</v>
      </c>
      <c r="G1660" t="s">
        <v>134</v>
      </c>
      <c r="H1660" t="s">
        <v>7861</v>
      </c>
      <c r="I1660" t="s">
        <v>20</v>
      </c>
      <c r="J1660" t="s">
        <v>2349</v>
      </c>
      <c r="K1660" t="s">
        <v>21</v>
      </c>
      <c r="M1660" t="s">
        <v>7862</v>
      </c>
      <c r="N1660" t="s">
        <v>22</v>
      </c>
      <c r="O1660" t="s">
        <v>23</v>
      </c>
      <c r="P1660" t="s">
        <v>26</v>
      </c>
      <c r="Q1660" t="s">
        <v>2348</v>
      </c>
      <c r="R1660" s="13">
        <v>22</v>
      </c>
      <c r="S1660" s="13">
        <v>1</v>
      </c>
      <c r="T1660" s="21">
        <v>1</v>
      </c>
      <c r="V1660" t="s">
        <v>2154</v>
      </c>
      <c r="W1660" t="s">
        <v>17599</v>
      </c>
      <c r="X1660" s="20" t="str">
        <f>+IF(V1660="","-",CONCATENATE(V1660,"_",W1660))</f>
        <v>FINES_R04</v>
      </c>
      <c r="Y1660" s="59">
        <v>0.56087625026702881</v>
      </c>
      <c r="Z1660" t="s">
        <v>134</v>
      </c>
      <c r="AA1660" t="s">
        <v>2393</v>
      </c>
      <c r="AB1660" t="str">
        <f>+IF(W1660="","-",IF(W1660="UNICO","CENSO","MUESTRA"))</f>
        <v>MUESTRA</v>
      </c>
      <c r="AC1660" t="s">
        <v>2397</v>
      </c>
      <c r="AD1660" t="s">
        <v>7863</v>
      </c>
      <c r="AF1660">
        <f>+COUNTIF(Piloto!C:C,MARCO!A1660)</f>
        <v>0</v>
      </c>
    </row>
    <row r="1661" spans="1:32" x14ac:dyDescent="0.25">
      <c r="A1661" s="5" t="str">
        <f t="shared" si="25"/>
        <v>R 4 - D 119 - 453 - 3231</v>
      </c>
      <c r="B1661" s="23" t="s">
        <v>2347</v>
      </c>
      <c r="C1661" t="s">
        <v>584</v>
      </c>
      <c r="D1661" t="s">
        <v>419</v>
      </c>
      <c r="E1661" t="s">
        <v>1915</v>
      </c>
      <c r="F1661" t="s">
        <v>134</v>
      </c>
      <c r="G1661" t="s">
        <v>134</v>
      </c>
      <c r="H1661" t="s">
        <v>7782</v>
      </c>
      <c r="I1661" t="s">
        <v>20</v>
      </c>
      <c r="J1661" t="s">
        <v>2349</v>
      </c>
      <c r="K1661" t="s">
        <v>21</v>
      </c>
      <c r="M1661" t="s">
        <v>7783</v>
      </c>
      <c r="N1661" t="s">
        <v>22</v>
      </c>
      <c r="O1661" t="s">
        <v>23</v>
      </c>
      <c r="P1661" t="s">
        <v>26</v>
      </c>
      <c r="Q1661" t="s">
        <v>2348</v>
      </c>
      <c r="R1661" s="13">
        <v>22</v>
      </c>
      <c r="S1661" s="13">
        <v>1</v>
      </c>
      <c r="T1661" s="21">
        <v>1</v>
      </c>
      <c r="V1661" t="s">
        <v>2154</v>
      </c>
      <c r="W1661" t="s">
        <v>17599</v>
      </c>
      <c r="X1661" s="20" t="str">
        <f>+IF(V1661="","-",CONCATENATE(V1661,"_",W1661))</f>
        <v>FINES_R04</v>
      </c>
      <c r="Y1661" s="59">
        <v>0.56517636775970459</v>
      </c>
      <c r="Z1661" t="s">
        <v>134</v>
      </c>
      <c r="AA1661" t="s">
        <v>2393</v>
      </c>
      <c r="AB1661" t="str">
        <f>+IF(W1661="","-",IF(W1661="UNICO","CENSO","MUESTRA"))</f>
        <v>MUESTRA</v>
      </c>
      <c r="AC1661" t="s">
        <v>2397</v>
      </c>
      <c r="AD1661" t="s">
        <v>7784</v>
      </c>
      <c r="AF1661">
        <f>+COUNTIF(Piloto!C:C,MARCO!A1661)</f>
        <v>0</v>
      </c>
    </row>
    <row r="1662" spans="1:32" x14ac:dyDescent="0.25">
      <c r="A1662" s="5" t="str">
        <f t="shared" si="25"/>
        <v>R 4 - D 85 - 457 - 2609</v>
      </c>
      <c r="B1662" s="23" t="s">
        <v>2347</v>
      </c>
      <c r="C1662" t="s">
        <v>584</v>
      </c>
      <c r="D1662" t="s">
        <v>1474</v>
      </c>
      <c r="E1662" t="s">
        <v>1475</v>
      </c>
      <c r="F1662" t="s">
        <v>134</v>
      </c>
      <c r="G1662" t="s">
        <v>134</v>
      </c>
      <c r="H1662" t="s">
        <v>8315</v>
      </c>
      <c r="I1662" t="s">
        <v>20</v>
      </c>
      <c r="J1662" t="s">
        <v>2349</v>
      </c>
      <c r="K1662" t="s">
        <v>21</v>
      </c>
      <c r="M1662" t="s">
        <v>8316</v>
      </c>
      <c r="N1662" t="s">
        <v>22</v>
      </c>
      <c r="O1662" t="s">
        <v>23</v>
      </c>
      <c r="P1662" t="s">
        <v>26</v>
      </c>
      <c r="Q1662" t="s">
        <v>2348</v>
      </c>
      <c r="R1662" s="13">
        <v>25</v>
      </c>
      <c r="S1662" s="13">
        <v>1</v>
      </c>
      <c r="T1662" s="21">
        <v>1</v>
      </c>
      <c r="V1662" t="s">
        <v>2154</v>
      </c>
      <c r="W1662" t="s">
        <v>17599</v>
      </c>
      <c r="X1662" s="20" t="str">
        <f>+IF(V1662="","-",CONCATENATE(V1662,"_",W1662))</f>
        <v>FINES_R04</v>
      </c>
      <c r="Y1662" s="59">
        <v>0.56947052478790283</v>
      </c>
      <c r="Z1662" t="s">
        <v>134</v>
      </c>
      <c r="AA1662" t="s">
        <v>2393</v>
      </c>
      <c r="AB1662" t="str">
        <f>+IF(W1662="","-",IF(W1662="UNICO","CENSO","MUESTRA"))</f>
        <v>MUESTRA</v>
      </c>
      <c r="AC1662" t="s">
        <v>2398</v>
      </c>
      <c r="AD1662" t="s">
        <v>8317</v>
      </c>
      <c r="AF1662">
        <f>+COUNTIF(Piloto!C:C,MARCO!A1662)</f>
        <v>0</v>
      </c>
    </row>
    <row r="1663" spans="1:32" x14ac:dyDescent="0.25">
      <c r="A1663" s="5" t="str">
        <f t="shared" si="25"/>
        <v>R 4 - D 32 - 453 - 1048</v>
      </c>
      <c r="B1663" s="23" t="s">
        <v>2347</v>
      </c>
      <c r="C1663" t="s">
        <v>584</v>
      </c>
      <c r="D1663" t="s">
        <v>582</v>
      </c>
      <c r="E1663" t="s">
        <v>583</v>
      </c>
      <c r="F1663" t="s">
        <v>134</v>
      </c>
      <c r="G1663" t="s">
        <v>134</v>
      </c>
      <c r="H1663" t="s">
        <v>8167</v>
      </c>
      <c r="I1663" t="s">
        <v>20</v>
      </c>
      <c r="J1663" t="s">
        <v>2349</v>
      </c>
      <c r="K1663" t="s">
        <v>21</v>
      </c>
      <c r="M1663" t="s">
        <v>2206</v>
      </c>
      <c r="N1663" t="s">
        <v>22</v>
      </c>
      <c r="O1663" t="s">
        <v>23</v>
      </c>
      <c r="P1663" t="s">
        <v>26</v>
      </c>
      <c r="Q1663" t="s">
        <v>2348</v>
      </c>
      <c r="R1663" s="13">
        <v>17</v>
      </c>
      <c r="S1663" s="13">
        <v>1</v>
      </c>
      <c r="T1663" s="21">
        <v>1</v>
      </c>
      <c r="V1663" t="s">
        <v>2154</v>
      </c>
      <c r="W1663" t="s">
        <v>17599</v>
      </c>
      <c r="X1663" s="20" t="str">
        <f>+IF(V1663="","-",CONCATENATE(V1663,"_",W1663))</f>
        <v>FINES_R04</v>
      </c>
      <c r="Y1663" s="59">
        <v>0.59964603185653687</v>
      </c>
      <c r="Z1663" t="s">
        <v>134</v>
      </c>
      <c r="AA1663" t="s">
        <v>2393</v>
      </c>
      <c r="AB1663" t="str">
        <f>+IF(W1663="","-",IF(W1663="UNICO","CENSO","MUESTRA"))</f>
        <v>MUESTRA</v>
      </c>
      <c r="AC1663" t="s">
        <v>2398</v>
      </c>
      <c r="AD1663" t="s">
        <v>8168</v>
      </c>
      <c r="AF1663">
        <f>+COUNTIF(Piloto!C:C,MARCO!A1663)</f>
        <v>0</v>
      </c>
    </row>
    <row r="1664" spans="1:32" x14ac:dyDescent="0.25">
      <c r="A1664" s="5" t="str">
        <f t="shared" si="25"/>
        <v>R 4 - D 119 - 456 - 4069</v>
      </c>
      <c r="B1664" s="23" t="s">
        <v>2347</v>
      </c>
      <c r="C1664" t="s">
        <v>584</v>
      </c>
      <c r="D1664" t="s">
        <v>419</v>
      </c>
      <c r="E1664" t="s">
        <v>1915</v>
      </c>
      <c r="F1664" t="s">
        <v>134</v>
      </c>
      <c r="G1664" t="s">
        <v>134</v>
      </c>
      <c r="H1664" t="s">
        <v>7847</v>
      </c>
      <c r="I1664" t="s">
        <v>20</v>
      </c>
      <c r="J1664" t="s">
        <v>2349</v>
      </c>
      <c r="K1664" t="s">
        <v>21</v>
      </c>
      <c r="M1664" t="s">
        <v>7848</v>
      </c>
      <c r="N1664" t="s">
        <v>22</v>
      </c>
      <c r="O1664" t="s">
        <v>23</v>
      </c>
      <c r="P1664" t="s">
        <v>26</v>
      </c>
      <c r="Q1664" t="s">
        <v>2348</v>
      </c>
      <c r="R1664" s="13">
        <v>18</v>
      </c>
      <c r="S1664" s="13">
        <v>1</v>
      </c>
      <c r="T1664" s="21">
        <v>1</v>
      </c>
      <c r="V1664" t="s">
        <v>2154</v>
      </c>
      <c r="W1664" t="s">
        <v>17599</v>
      </c>
      <c r="X1664" s="20" t="str">
        <f>+IF(V1664="","-",CONCATENATE(V1664,"_",W1664))</f>
        <v>FINES_R04</v>
      </c>
      <c r="Y1664" s="59">
        <v>0.59982097148895264</v>
      </c>
      <c r="Z1664" t="s">
        <v>134</v>
      </c>
      <c r="AA1664" t="s">
        <v>2393</v>
      </c>
      <c r="AB1664" t="str">
        <f>+IF(W1664="","-",IF(W1664="UNICO","CENSO","MUESTRA"))</f>
        <v>MUESTRA</v>
      </c>
      <c r="AC1664" t="s">
        <v>2398</v>
      </c>
      <c r="AD1664" t="s">
        <v>7849</v>
      </c>
      <c r="AF1664">
        <f>+COUNTIF(Piloto!C:C,MARCO!A1664)</f>
        <v>0</v>
      </c>
    </row>
    <row r="1665" spans="1:32" x14ac:dyDescent="0.25">
      <c r="A1665" s="5" t="str">
        <f t="shared" si="25"/>
        <v>R 4 - D 85 - 451 - 2632</v>
      </c>
      <c r="B1665" s="23" t="s">
        <v>2347</v>
      </c>
      <c r="C1665" t="s">
        <v>584</v>
      </c>
      <c r="D1665" t="s">
        <v>1474</v>
      </c>
      <c r="E1665" t="s">
        <v>1475</v>
      </c>
      <c r="F1665" t="s">
        <v>134</v>
      </c>
      <c r="G1665" t="s">
        <v>134</v>
      </c>
      <c r="H1665" t="s">
        <v>12344</v>
      </c>
      <c r="I1665" t="s">
        <v>20</v>
      </c>
      <c r="J1665" t="s">
        <v>2349</v>
      </c>
      <c r="K1665" t="s">
        <v>21</v>
      </c>
      <c r="M1665" t="s">
        <v>12345</v>
      </c>
      <c r="N1665" t="s">
        <v>22</v>
      </c>
      <c r="O1665" t="s">
        <v>23</v>
      </c>
      <c r="P1665" t="s">
        <v>26</v>
      </c>
      <c r="Q1665" t="s">
        <v>2348</v>
      </c>
      <c r="R1665" s="13">
        <v>26</v>
      </c>
      <c r="S1665" s="13">
        <v>1</v>
      </c>
      <c r="T1665" s="21">
        <v>1</v>
      </c>
      <c r="V1665" t="s">
        <v>2154</v>
      </c>
      <c r="W1665" t="s">
        <v>17599</v>
      </c>
      <c r="X1665" s="20" t="str">
        <f>+IF(V1665="","-",CONCATENATE(V1665,"_",W1665))</f>
        <v>FINES_R04</v>
      </c>
      <c r="Y1665" s="59">
        <v>0.60198444128036499</v>
      </c>
      <c r="Z1665" t="s">
        <v>134</v>
      </c>
      <c r="AA1665" t="s">
        <v>2393</v>
      </c>
      <c r="AB1665" t="str">
        <f>+IF(W1665="","-",IF(W1665="UNICO","CENSO","MUESTRA"))</f>
        <v>MUESTRA</v>
      </c>
      <c r="AC1665" t="s">
        <v>2398</v>
      </c>
      <c r="AD1665" t="s">
        <v>12346</v>
      </c>
      <c r="AF1665">
        <f>+COUNTIF(Piloto!C:C,MARCO!A1665)</f>
        <v>0</v>
      </c>
    </row>
    <row r="1666" spans="1:32" x14ac:dyDescent="0.25">
      <c r="A1666" s="5" t="str">
        <f t="shared" si="25"/>
        <v>R 4 - D 32 - 455 - 3650</v>
      </c>
      <c r="B1666" s="23" t="s">
        <v>2347</v>
      </c>
      <c r="C1666" t="s">
        <v>584</v>
      </c>
      <c r="D1666" t="s">
        <v>582</v>
      </c>
      <c r="E1666" t="s">
        <v>583</v>
      </c>
      <c r="F1666" t="s">
        <v>134</v>
      </c>
      <c r="G1666" t="s">
        <v>134</v>
      </c>
      <c r="H1666" t="s">
        <v>7985</v>
      </c>
      <c r="I1666" t="s">
        <v>20</v>
      </c>
      <c r="J1666" t="s">
        <v>2349</v>
      </c>
      <c r="K1666" t="s">
        <v>21</v>
      </c>
      <c r="M1666" t="s">
        <v>7986</v>
      </c>
      <c r="N1666" t="s">
        <v>22</v>
      </c>
      <c r="O1666" t="s">
        <v>23</v>
      </c>
      <c r="P1666" t="s">
        <v>26</v>
      </c>
      <c r="Q1666" t="s">
        <v>2348</v>
      </c>
      <c r="R1666" s="13">
        <v>78</v>
      </c>
      <c r="S1666" s="13">
        <v>3</v>
      </c>
      <c r="T1666" s="21">
        <v>1</v>
      </c>
      <c r="V1666" t="s">
        <v>2154</v>
      </c>
      <c r="W1666" t="s">
        <v>17599</v>
      </c>
      <c r="X1666" s="20" t="str">
        <f>+IF(V1666="","-",CONCATENATE(V1666,"_",W1666))</f>
        <v>FINES_R04</v>
      </c>
      <c r="Y1666" s="59">
        <v>0.6152159571647644</v>
      </c>
      <c r="Z1666" t="s">
        <v>134</v>
      </c>
      <c r="AA1666" t="s">
        <v>2393</v>
      </c>
      <c r="AB1666" t="str">
        <f>+IF(W1666="","-",IF(W1666="UNICO","CENSO","MUESTRA"))</f>
        <v>MUESTRA</v>
      </c>
      <c r="AC1666" t="s">
        <v>2397</v>
      </c>
      <c r="AD1666" t="s">
        <v>7987</v>
      </c>
      <c r="AF1666">
        <f>+COUNTIF(Piloto!C:C,MARCO!A1666)</f>
        <v>0</v>
      </c>
    </row>
    <row r="1667" spans="1:32" x14ac:dyDescent="0.25">
      <c r="A1667" s="5" t="str">
        <f t="shared" ref="A1667:A1730" si="26">+H1667</f>
        <v>R 4 - D 32 - 453 - 3650</v>
      </c>
      <c r="B1667" s="23" t="s">
        <v>2347</v>
      </c>
      <c r="C1667" t="s">
        <v>584</v>
      </c>
      <c r="D1667" t="s">
        <v>582</v>
      </c>
      <c r="E1667" t="s">
        <v>583</v>
      </c>
      <c r="F1667" t="s">
        <v>134</v>
      </c>
      <c r="G1667" t="s">
        <v>134</v>
      </c>
      <c r="H1667" t="s">
        <v>8048</v>
      </c>
      <c r="I1667" t="s">
        <v>20</v>
      </c>
      <c r="J1667" t="s">
        <v>2349</v>
      </c>
      <c r="K1667" t="s">
        <v>21</v>
      </c>
      <c r="M1667" t="s">
        <v>7986</v>
      </c>
      <c r="N1667" t="s">
        <v>22</v>
      </c>
      <c r="O1667" t="s">
        <v>23</v>
      </c>
      <c r="P1667" t="s">
        <v>26</v>
      </c>
      <c r="Q1667" t="s">
        <v>2348</v>
      </c>
      <c r="R1667" s="13">
        <v>60</v>
      </c>
      <c r="S1667" s="13">
        <v>2</v>
      </c>
      <c r="T1667" s="21">
        <v>1</v>
      </c>
      <c r="V1667" t="s">
        <v>2154</v>
      </c>
      <c r="W1667" t="s">
        <v>17599</v>
      </c>
      <c r="X1667" s="20" t="str">
        <f>+IF(V1667="","-",CONCATENATE(V1667,"_",W1667))</f>
        <v>FINES_R04</v>
      </c>
      <c r="Y1667" s="59">
        <v>0.6152159571647644</v>
      </c>
      <c r="Z1667" t="s">
        <v>134</v>
      </c>
      <c r="AA1667" t="s">
        <v>2393</v>
      </c>
      <c r="AB1667" t="str">
        <f>+IF(W1667="","-",IF(W1667="UNICO","CENSO","MUESTRA"))</f>
        <v>MUESTRA</v>
      </c>
      <c r="AC1667" t="s">
        <v>2398</v>
      </c>
      <c r="AD1667" t="s">
        <v>7987</v>
      </c>
      <c r="AF1667">
        <f>+COUNTIF(Piloto!C:C,MARCO!A1667)</f>
        <v>0</v>
      </c>
    </row>
    <row r="1668" spans="1:32" x14ac:dyDescent="0.25">
      <c r="A1668" s="5" t="str">
        <f t="shared" si="26"/>
        <v>R 4 - D 32 - 453 - 3652</v>
      </c>
      <c r="B1668" s="23" t="s">
        <v>2347</v>
      </c>
      <c r="C1668" t="s">
        <v>584</v>
      </c>
      <c r="D1668" t="s">
        <v>582</v>
      </c>
      <c r="E1668" t="s">
        <v>583</v>
      </c>
      <c r="F1668" t="s">
        <v>134</v>
      </c>
      <c r="G1668" t="s">
        <v>134</v>
      </c>
      <c r="H1668" t="s">
        <v>8030</v>
      </c>
      <c r="I1668" t="s">
        <v>20</v>
      </c>
      <c r="J1668" t="s">
        <v>2349</v>
      </c>
      <c r="K1668" t="s">
        <v>21</v>
      </c>
      <c r="M1668" t="s">
        <v>3136</v>
      </c>
      <c r="N1668" t="s">
        <v>22</v>
      </c>
      <c r="O1668" t="s">
        <v>23</v>
      </c>
      <c r="P1668" t="s">
        <v>26</v>
      </c>
      <c r="Q1668" t="s">
        <v>2348</v>
      </c>
      <c r="R1668" s="13">
        <v>43</v>
      </c>
      <c r="S1668" s="13">
        <v>2</v>
      </c>
      <c r="T1668" s="21">
        <v>1</v>
      </c>
      <c r="V1668" t="s">
        <v>2154</v>
      </c>
      <c r="W1668" t="s">
        <v>17599</v>
      </c>
      <c r="X1668" s="20" t="str">
        <f>+IF(V1668="","-",CONCATENATE(V1668,"_",W1668))</f>
        <v>FINES_R04</v>
      </c>
      <c r="Y1668" s="59">
        <v>0.62212616205215454</v>
      </c>
      <c r="Z1668" t="s">
        <v>134</v>
      </c>
      <c r="AA1668" t="s">
        <v>2393</v>
      </c>
      <c r="AB1668" t="str">
        <f>+IF(W1668="","-",IF(W1668="UNICO","CENSO","MUESTRA"))</f>
        <v>MUESTRA</v>
      </c>
      <c r="AC1668" t="s">
        <v>2397</v>
      </c>
      <c r="AD1668" t="s">
        <v>8031</v>
      </c>
      <c r="AF1668">
        <f>+COUNTIF(Piloto!C:C,MARCO!A1668)</f>
        <v>0</v>
      </c>
    </row>
    <row r="1669" spans="1:32" x14ac:dyDescent="0.25">
      <c r="A1669" s="5" t="str">
        <f t="shared" si="26"/>
        <v>R 4 - D 85 - 452 - 3376</v>
      </c>
      <c r="B1669" s="23" t="s">
        <v>2347</v>
      </c>
      <c r="C1669" t="s">
        <v>584</v>
      </c>
      <c r="D1669" t="s">
        <v>1474</v>
      </c>
      <c r="E1669" t="s">
        <v>1475</v>
      </c>
      <c r="F1669" t="s">
        <v>134</v>
      </c>
      <c r="G1669" t="s">
        <v>134</v>
      </c>
      <c r="H1669" t="s">
        <v>8241</v>
      </c>
      <c r="I1669" t="s">
        <v>20</v>
      </c>
      <c r="J1669" t="s">
        <v>2349</v>
      </c>
      <c r="K1669" t="s">
        <v>21</v>
      </c>
      <c r="M1669" t="s">
        <v>8242</v>
      </c>
      <c r="N1669" t="s">
        <v>22</v>
      </c>
      <c r="O1669" t="s">
        <v>23</v>
      </c>
      <c r="P1669" t="s">
        <v>26</v>
      </c>
      <c r="Q1669" t="s">
        <v>2348</v>
      </c>
      <c r="R1669" s="13">
        <v>40</v>
      </c>
      <c r="S1669" s="13">
        <v>2</v>
      </c>
      <c r="T1669" s="21">
        <v>1</v>
      </c>
      <c r="V1669" t="s">
        <v>2154</v>
      </c>
      <c r="W1669" t="s">
        <v>17599</v>
      </c>
      <c r="X1669" s="20" t="str">
        <f>+IF(V1669="","-",CONCATENATE(V1669,"_",W1669))</f>
        <v>FINES_R04</v>
      </c>
      <c r="Y1669" s="59">
        <v>0.62361258268356323</v>
      </c>
      <c r="Z1669" t="s">
        <v>134</v>
      </c>
      <c r="AA1669" t="s">
        <v>2393</v>
      </c>
      <c r="AB1669" t="str">
        <f>+IF(W1669="","-",IF(W1669="UNICO","CENSO","MUESTRA"))</f>
        <v>MUESTRA</v>
      </c>
      <c r="AC1669" t="s">
        <v>2397</v>
      </c>
      <c r="AD1669" t="s">
        <v>8243</v>
      </c>
      <c r="AF1669">
        <f>+COUNTIF(Piloto!C:C,MARCO!A1669)</f>
        <v>0</v>
      </c>
    </row>
    <row r="1670" spans="1:32" x14ac:dyDescent="0.25">
      <c r="A1670" s="5" t="str">
        <f t="shared" si="26"/>
        <v>R 4 - D 32 - 453 - 3311</v>
      </c>
      <c r="B1670" s="23" t="s">
        <v>2347</v>
      </c>
      <c r="C1670" t="s">
        <v>584</v>
      </c>
      <c r="D1670" t="s">
        <v>582</v>
      </c>
      <c r="E1670" t="s">
        <v>583</v>
      </c>
      <c r="F1670" t="s">
        <v>134</v>
      </c>
      <c r="G1670" t="s">
        <v>134</v>
      </c>
      <c r="H1670" t="s">
        <v>8105</v>
      </c>
      <c r="I1670" t="s">
        <v>20</v>
      </c>
      <c r="J1670" t="s">
        <v>2349</v>
      </c>
      <c r="K1670" t="s">
        <v>21</v>
      </c>
      <c r="M1670" t="s">
        <v>8106</v>
      </c>
      <c r="N1670" t="s">
        <v>22</v>
      </c>
      <c r="O1670" t="s">
        <v>23</v>
      </c>
      <c r="P1670" t="s">
        <v>26</v>
      </c>
      <c r="Q1670" t="s">
        <v>2348</v>
      </c>
      <c r="R1670" s="13">
        <v>18</v>
      </c>
      <c r="S1670" s="13">
        <v>1</v>
      </c>
      <c r="T1670" s="21">
        <v>1</v>
      </c>
      <c r="V1670" t="s">
        <v>2154</v>
      </c>
      <c r="W1670" t="s">
        <v>17599</v>
      </c>
      <c r="X1670" s="20" t="str">
        <f>+IF(V1670="","-",CONCATENATE(V1670,"_",W1670))</f>
        <v>FINES_R04</v>
      </c>
      <c r="Y1670" s="59">
        <v>0.63009428977966309</v>
      </c>
      <c r="Z1670" t="s">
        <v>134</v>
      </c>
      <c r="AA1670" t="s">
        <v>2393</v>
      </c>
      <c r="AB1670" t="str">
        <f>+IF(W1670="","-",IF(W1670="UNICO","CENSO","MUESTRA"))</f>
        <v>MUESTRA</v>
      </c>
      <c r="AC1670" t="s">
        <v>2397</v>
      </c>
      <c r="AD1670" t="s">
        <v>8107</v>
      </c>
      <c r="AF1670">
        <f>+COUNTIF(Piloto!C:C,MARCO!A1670)</f>
        <v>0</v>
      </c>
    </row>
    <row r="1671" spans="1:32" x14ac:dyDescent="0.25">
      <c r="A1671" s="5" t="str">
        <f t="shared" si="26"/>
        <v>R 4 - D 85 - 452 - 3378</v>
      </c>
      <c r="B1671" s="23" t="s">
        <v>2347</v>
      </c>
      <c r="C1671" t="s">
        <v>584</v>
      </c>
      <c r="D1671" t="s">
        <v>1474</v>
      </c>
      <c r="E1671" t="s">
        <v>1475</v>
      </c>
      <c r="F1671" t="s">
        <v>134</v>
      </c>
      <c r="G1671" t="s">
        <v>134</v>
      </c>
      <c r="H1671" t="s">
        <v>8364</v>
      </c>
      <c r="I1671" t="s">
        <v>20</v>
      </c>
      <c r="J1671" t="s">
        <v>2349</v>
      </c>
      <c r="K1671" t="s">
        <v>21</v>
      </c>
      <c r="M1671" t="s">
        <v>8365</v>
      </c>
      <c r="N1671" t="s">
        <v>22</v>
      </c>
      <c r="O1671" t="s">
        <v>23</v>
      </c>
      <c r="P1671" t="s">
        <v>26</v>
      </c>
      <c r="Q1671" t="s">
        <v>2348</v>
      </c>
      <c r="R1671" s="13">
        <v>15</v>
      </c>
      <c r="S1671" s="13">
        <v>1</v>
      </c>
      <c r="T1671" s="21">
        <v>1</v>
      </c>
      <c r="V1671" t="s">
        <v>2154</v>
      </c>
      <c r="W1671" t="s">
        <v>17599</v>
      </c>
      <c r="X1671" s="20" t="str">
        <f>+IF(V1671="","-",CONCATENATE(V1671,"_",W1671))</f>
        <v>FINES_R04</v>
      </c>
      <c r="Y1671" s="59">
        <v>0.64096444845199585</v>
      </c>
      <c r="Z1671" t="s">
        <v>134</v>
      </c>
      <c r="AA1671" t="s">
        <v>2393</v>
      </c>
      <c r="AB1671" t="str">
        <f>+IF(W1671="","-",IF(W1671="UNICO","CENSO","MUESTRA"))</f>
        <v>MUESTRA</v>
      </c>
      <c r="AC1671" t="s">
        <v>2398</v>
      </c>
      <c r="AD1671" t="s">
        <v>8366</v>
      </c>
      <c r="AF1671">
        <f>+COUNTIF(Piloto!C:C,MARCO!A1671)</f>
        <v>0</v>
      </c>
    </row>
    <row r="1672" spans="1:32" x14ac:dyDescent="0.25">
      <c r="A1672" s="5" t="str">
        <f t="shared" si="26"/>
        <v>R 4 - D 119 - 453 - 3388</v>
      </c>
      <c r="B1672" s="23" t="s">
        <v>2347</v>
      </c>
      <c r="C1672" t="s">
        <v>584</v>
      </c>
      <c r="D1672" t="s">
        <v>419</v>
      </c>
      <c r="E1672" t="s">
        <v>1915</v>
      </c>
      <c r="F1672" t="s">
        <v>134</v>
      </c>
      <c r="G1672" t="s">
        <v>134</v>
      </c>
      <c r="H1672" t="s">
        <v>7815</v>
      </c>
      <c r="I1672" t="s">
        <v>20</v>
      </c>
      <c r="J1672" t="s">
        <v>2349</v>
      </c>
      <c r="K1672" t="s">
        <v>21</v>
      </c>
      <c r="M1672" t="s">
        <v>7816</v>
      </c>
      <c r="N1672" t="s">
        <v>22</v>
      </c>
      <c r="O1672" t="s">
        <v>23</v>
      </c>
      <c r="P1672" t="s">
        <v>26</v>
      </c>
      <c r="Q1672" t="s">
        <v>2348</v>
      </c>
      <c r="R1672" s="13">
        <v>15</v>
      </c>
      <c r="S1672" s="13">
        <v>1</v>
      </c>
      <c r="T1672" s="21">
        <v>1</v>
      </c>
      <c r="V1672" t="s">
        <v>2154</v>
      </c>
      <c r="W1672" t="s">
        <v>17599</v>
      </c>
      <c r="X1672" s="20" t="str">
        <f>+IF(V1672="","-",CONCATENATE(V1672,"_",W1672))</f>
        <v>FINES_R04</v>
      </c>
      <c r="Y1672" s="59">
        <v>0.64501476287841797</v>
      </c>
      <c r="Z1672" t="s">
        <v>134</v>
      </c>
      <c r="AA1672" t="s">
        <v>2393</v>
      </c>
      <c r="AB1672" t="str">
        <f>+IF(W1672="","-",IF(W1672="UNICO","CENSO","MUESTRA"))</f>
        <v>MUESTRA</v>
      </c>
      <c r="AC1672" t="s">
        <v>2397</v>
      </c>
      <c r="AD1672" t="s">
        <v>7817</v>
      </c>
      <c r="AF1672">
        <f>+COUNTIF(Piloto!C:C,MARCO!A1672)</f>
        <v>0</v>
      </c>
    </row>
    <row r="1673" spans="1:32" x14ac:dyDescent="0.25">
      <c r="A1673" s="5" t="str">
        <f t="shared" si="26"/>
        <v>R 4 - D 119 - 452 - 3618</v>
      </c>
      <c r="B1673" s="23" t="s">
        <v>2347</v>
      </c>
      <c r="C1673" t="s">
        <v>584</v>
      </c>
      <c r="D1673" t="s">
        <v>419</v>
      </c>
      <c r="E1673" t="s">
        <v>1915</v>
      </c>
      <c r="F1673" t="s">
        <v>134</v>
      </c>
      <c r="G1673" t="s">
        <v>134</v>
      </c>
      <c r="H1673" t="s">
        <v>7873</v>
      </c>
      <c r="I1673" t="s">
        <v>20</v>
      </c>
      <c r="J1673" t="s">
        <v>2349</v>
      </c>
      <c r="K1673" t="s">
        <v>21</v>
      </c>
      <c r="M1673" t="s">
        <v>7874</v>
      </c>
      <c r="N1673" t="s">
        <v>22</v>
      </c>
      <c r="O1673" t="s">
        <v>23</v>
      </c>
      <c r="P1673" t="s">
        <v>26</v>
      </c>
      <c r="Q1673" t="s">
        <v>2348</v>
      </c>
      <c r="R1673" s="13">
        <v>59</v>
      </c>
      <c r="S1673" s="13">
        <v>2</v>
      </c>
      <c r="T1673" s="21">
        <v>1</v>
      </c>
      <c r="V1673" t="s">
        <v>2154</v>
      </c>
      <c r="W1673" t="s">
        <v>17599</v>
      </c>
      <c r="X1673" s="20" t="str">
        <f>+IF(V1673="","-",CONCATENATE(V1673,"_",W1673))</f>
        <v>FINES_R04</v>
      </c>
      <c r="Y1673" s="59">
        <v>0.65270894765853882</v>
      </c>
      <c r="Z1673" t="s">
        <v>134</v>
      </c>
      <c r="AA1673" t="s">
        <v>2393</v>
      </c>
      <c r="AB1673" t="str">
        <f>+IF(W1673="","-",IF(W1673="UNICO","CENSO","MUESTRA"))</f>
        <v>MUESTRA</v>
      </c>
      <c r="AC1673" t="s">
        <v>2398</v>
      </c>
      <c r="AD1673" t="s">
        <v>7875</v>
      </c>
      <c r="AF1673">
        <f>+COUNTIF(Piloto!C:C,MARCO!A1673)</f>
        <v>0</v>
      </c>
    </row>
    <row r="1674" spans="1:32" x14ac:dyDescent="0.25">
      <c r="A1674" s="5" t="str">
        <f t="shared" si="26"/>
        <v>R 4 - D 119 - 451 - 3618</v>
      </c>
      <c r="B1674" s="23" t="s">
        <v>2347</v>
      </c>
      <c r="C1674" t="s">
        <v>584</v>
      </c>
      <c r="D1674" t="s">
        <v>419</v>
      </c>
      <c r="E1674" t="s">
        <v>1915</v>
      </c>
      <c r="F1674" t="s">
        <v>134</v>
      </c>
      <c r="G1674" t="s">
        <v>134</v>
      </c>
      <c r="H1674" t="s">
        <v>7950</v>
      </c>
      <c r="I1674" t="s">
        <v>20</v>
      </c>
      <c r="J1674" t="s">
        <v>2349</v>
      </c>
      <c r="K1674" t="s">
        <v>21</v>
      </c>
      <c r="M1674" t="s">
        <v>7874</v>
      </c>
      <c r="N1674" t="s">
        <v>22</v>
      </c>
      <c r="O1674" t="s">
        <v>23</v>
      </c>
      <c r="P1674" t="s">
        <v>26</v>
      </c>
      <c r="Q1674" t="s">
        <v>2348</v>
      </c>
      <c r="R1674" s="13">
        <v>26</v>
      </c>
      <c r="S1674" s="13">
        <v>1</v>
      </c>
      <c r="T1674" s="21">
        <v>1</v>
      </c>
      <c r="V1674" t="s">
        <v>2154</v>
      </c>
      <c r="W1674" t="s">
        <v>17599</v>
      </c>
      <c r="X1674" s="20" t="str">
        <f>+IF(V1674="","-",CONCATENATE(V1674,"_",W1674))</f>
        <v>FINES_R04</v>
      </c>
      <c r="Y1674" s="59">
        <v>0.65270894765853882</v>
      </c>
      <c r="Z1674" t="s">
        <v>134</v>
      </c>
      <c r="AA1674" t="s">
        <v>2393</v>
      </c>
      <c r="AB1674" t="str">
        <f>+IF(W1674="","-",IF(W1674="UNICO","CENSO","MUESTRA"))</f>
        <v>MUESTRA</v>
      </c>
      <c r="AC1674" t="s">
        <v>2398</v>
      </c>
      <c r="AD1674" t="s">
        <v>7875</v>
      </c>
      <c r="AF1674">
        <f>+COUNTIF(Piloto!C:C,MARCO!A1674)</f>
        <v>0</v>
      </c>
    </row>
    <row r="1675" spans="1:32" x14ac:dyDescent="0.25">
      <c r="A1675" s="5" t="str">
        <f t="shared" si="26"/>
        <v>R 4 - D 119 - 453 - 1030</v>
      </c>
      <c r="B1675" s="23" t="s">
        <v>2347</v>
      </c>
      <c r="C1675" t="s">
        <v>584</v>
      </c>
      <c r="D1675" t="s">
        <v>419</v>
      </c>
      <c r="E1675" t="s">
        <v>1915</v>
      </c>
      <c r="F1675" t="s">
        <v>134</v>
      </c>
      <c r="G1675" t="s">
        <v>134</v>
      </c>
      <c r="H1675" t="s">
        <v>7877</v>
      </c>
      <c r="I1675" t="s">
        <v>20</v>
      </c>
      <c r="J1675" t="s">
        <v>2349</v>
      </c>
      <c r="K1675" t="s">
        <v>21</v>
      </c>
      <c r="M1675" t="s">
        <v>7878</v>
      </c>
      <c r="N1675" t="s">
        <v>22</v>
      </c>
      <c r="O1675" t="s">
        <v>23</v>
      </c>
      <c r="P1675" t="s">
        <v>26</v>
      </c>
      <c r="Q1675" t="s">
        <v>2348</v>
      </c>
      <c r="R1675" s="13">
        <v>22</v>
      </c>
      <c r="S1675" s="13">
        <v>1</v>
      </c>
      <c r="T1675" s="21">
        <v>1</v>
      </c>
      <c r="V1675" t="s">
        <v>2154</v>
      </c>
      <c r="W1675" t="s">
        <v>17599</v>
      </c>
      <c r="X1675" s="20" t="str">
        <f>+IF(V1675="","-",CONCATENATE(V1675,"_",W1675))</f>
        <v>FINES_R04</v>
      </c>
      <c r="Y1675" s="59">
        <v>0.65612304210662842</v>
      </c>
      <c r="Z1675" t="s">
        <v>134</v>
      </c>
      <c r="AA1675" t="s">
        <v>2393</v>
      </c>
      <c r="AB1675" t="str">
        <f>+IF(W1675="","-",IF(W1675="UNICO","CENSO","MUESTRA"))</f>
        <v>MUESTRA</v>
      </c>
      <c r="AC1675" t="s">
        <v>2397</v>
      </c>
      <c r="AD1675" t="s">
        <v>7879</v>
      </c>
      <c r="AF1675">
        <f>+COUNTIF(Piloto!C:C,MARCO!A1675)</f>
        <v>0</v>
      </c>
    </row>
    <row r="1676" spans="1:32" x14ac:dyDescent="0.25">
      <c r="A1676" s="5" t="str">
        <f t="shared" si="26"/>
        <v>R 4 - D 119 - 451 - 3394</v>
      </c>
      <c r="B1676" s="23" t="s">
        <v>2347</v>
      </c>
      <c r="C1676" t="s">
        <v>584</v>
      </c>
      <c r="D1676" t="s">
        <v>419</v>
      </c>
      <c r="E1676" t="s">
        <v>1915</v>
      </c>
      <c r="F1676" t="s">
        <v>134</v>
      </c>
      <c r="G1676" t="s">
        <v>134</v>
      </c>
      <c r="H1676" t="s">
        <v>7718</v>
      </c>
      <c r="I1676" t="s">
        <v>20</v>
      </c>
      <c r="J1676" t="s">
        <v>2349</v>
      </c>
      <c r="K1676" t="s">
        <v>21</v>
      </c>
      <c r="M1676" t="s">
        <v>7719</v>
      </c>
      <c r="N1676" t="s">
        <v>22</v>
      </c>
      <c r="O1676" t="s">
        <v>23</v>
      </c>
      <c r="P1676" t="s">
        <v>26</v>
      </c>
      <c r="Q1676" t="s">
        <v>2348</v>
      </c>
      <c r="R1676" s="13">
        <v>20</v>
      </c>
      <c r="S1676" s="13">
        <v>1</v>
      </c>
      <c r="T1676" s="21">
        <v>1</v>
      </c>
      <c r="V1676" t="s">
        <v>2154</v>
      </c>
      <c r="W1676" t="s">
        <v>17599</v>
      </c>
      <c r="X1676" s="20" t="str">
        <f>+IF(V1676="","-",CONCATENATE(V1676,"_",W1676))</f>
        <v>FINES_R04</v>
      </c>
      <c r="Y1676" s="59">
        <v>0.66665816307067871</v>
      </c>
      <c r="Z1676" t="s">
        <v>134</v>
      </c>
      <c r="AA1676" t="s">
        <v>2393</v>
      </c>
      <c r="AB1676" t="str">
        <f>+IF(W1676="","-",IF(W1676="UNICO","CENSO","MUESTRA"))</f>
        <v>MUESTRA</v>
      </c>
      <c r="AC1676" t="s">
        <v>2397</v>
      </c>
      <c r="AD1676" t="s">
        <v>7720</v>
      </c>
      <c r="AF1676">
        <f>+COUNTIF(Piloto!C:C,MARCO!A1676)</f>
        <v>0</v>
      </c>
    </row>
    <row r="1677" spans="1:32" x14ac:dyDescent="0.25">
      <c r="A1677" s="5" t="str">
        <f t="shared" si="26"/>
        <v>R 4 - D 119 - 453 - 2689</v>
      </c>
      <c r="B1677" s="23" t="s">
        <v>2347</v>
      </c>
      <c r="C1677" t="s">
        <v>584</v>
      </c>
      <c r="D1677" t="s">
        <v>419</v>
      </c>
      <c r="E1677" t="s">
        <v>1915</v>
      </c>
      <c r="F1677" t="s">
        <v>134</v>
      </c>
      <c r="G1677" t="s">
        <v>134</v>
      </c>
      <c r="H1677" t="s">
        <v>7794</v>
      </c>
      <c r="I1677" t="s">
        <v>20</v>
      </c>
      <c r="J1677" t="s">
        <v>2349</v>
      </c>
      <c r="K1677" t="s">
        <v>21</v>
      </c>
      <c r="M1677" t="s">
        <v>7795</v>
      </c>
      <c r="N1677" t="s">
        <v>22</v>
      </c>
      <c r="O1677" t="s">
        <v>23</v>
      </c>
      <c r="P1677" t="s">
        <v>26</v>
      </c>
      <c r="Q1677" t="s">
        <v>2348</v>
      </c>
      <c r="R1677" s="13">
        <v>22</v>
      </c>
      <c r="S1677" s="13">
        <v>1</v>
      </c>
      <c r="T1677" s="21">
        <v>1</v>
      </c>
      <c r="V1677" t="s">
        <v>2154</v>
      </c>
      <c r="W1677" t="s">
        <v>17599</v>
      </c>
      <c r="X1677" s="20" t="str">
        <f>+IF(V1677="","-",CONCATENATE(V1677,"_",W1677))</f>
        <v>FINES_R04</v>
      </c>
      <c r="Y1677" s="59">
        <v>0.66711306571960449</v>
      </c>
      <c r="Z1677" t="s">
        <v>134</v>
      </c>
      <c r="AA1677" t="s">
        <v>2393</v>
      </c>
      <c r="AB1677" t="str">
        <f>+IF(W1677="","-",IF(W1677="UNICO","CENSO","MUESTRA"))</f>
        <v>MUESTRA</v>
      </c>
      <c r="AC1677" t="s">
        <v>2398</v>
      </c>
      <c r="AD1677" t="s">
        <v>7796</v>
      </c>
      <c r="AF1677">
        <f>+COUNTIF(Piloto!C:C,MARCO!A1677)</f>
        <v>0</v>
      </c>
    </row>
    <row r="1678" spans="1:32" x14ac:dyDescent="0.25">
      <c r="A1678" s="5" t="str">
        <f t="shared" si="26"/>
        <v>R 4 - D 85 - 452 - 2606</v>
      </c>
      <c r="B1678" s="23" t="s">
        <v>2347</v>
      </c>
      <c r="C1678" t="s">
        <v>584</v>
      </c>
      <c r="D1678" t="s">
        <v>1474</v>
      </c>
      <c r="E1678" t="s">
        <v>1475</v>
      </c>
      <c r="F1678" t="s">
        <v>134</v>
      </c>
      <c r="G1678" t="s">
        <v>134</v>
      </c>
      <c r="H1678" t="s">
        <v>8298</v>
      </c>
      <c r="I1678" t="s">
        <v>20</v>
      </c>
      <c r="J1678" t="s">
        <v>2349</v>
      </c>
      <c r="K1678" t="s">
        <v>21</v>
      </c>
      <c r="M1678" t="s">
        <v>8299</v>
      </c>
      <c r="N1678" t="s">
        <v>22</v>
      </c>
      <c r="O1678" t="s">
        <v>23</v>
      </c>
      <c r="P1678" t="s">
        <v>26</v>
      </c>
      <c r="Q1678" t="s">
        <v>2348</v>
      </c>
      <c r="R1678" s="13">
        <v>25</v>
      </c>
      <c r="S1678" s="13">
        <v>1</v>
      </c>
      <c r="T1678" s="21">
        <v>1</v>
      </c>
      <c r="V1678" t="s">
        <v>2154</v>
      </c>
      <c r="W1678" t="s">
        <v>17599</v>
      </c>
      <c r="X1678" s="20" t="str">
        <f>+IF(V1678="","-",CONCATENATE(V1678,"_",W1678))</f>
        <v>FINES_R04</v>
      </c>
      <c r="Y1678" s="59">
        <v>0.67457592487335205</v>
      </c>
      <c r="Z1678" t="s">
        <v>134</v>
      </c>
      <c r="AA1678" t="s">
        <v>2393</v>
      </c>
      <c r="AB1678" t="str">
        <f>+IF(W1678="","-",IF(W1678="UNICO","CENSO","MUESTRA"))</f>
        <v>MUESTRA</v>
      </c>
      <c r="AC1678" t="s">
        <v>2397</v>
      </c>
      <c r="AD1678" t="s">
        <v>8300</v>
      </c>
      <c r="AF1678">
        <f>+COUNTIF(Piloto!C:C,MARCO!A1678)</f>
        <v>0</v>
      </c>
    </row>
    <row r="1679" spans="1:32" x14ac:dyDescent="0.25">
      <c r="A1679" s="5" t="str">
        <f t="shared" si="26"/>
        <v>R 4 - D 85 - 452 - 3851</v>
      </c>
      <c r="B1679" s="23" t="s">
        <v>2347</v>
      </c>
      <c r="C1679" t="s">
        <v>584</v>
      </c>
      <c r="D1679" t="s">
        <v>1474</v>
      </c>
      <c r="E1679" t="s">
        <v>1475</v>
      </c>
      <c r="F1679" t="s">
        <v>134</v>
      </c>
      <c r="G1679" t="s">
        <v>134</v>
      </c>
      <c r="H1679" t="s">
        <v>8352</v>
      </c>
      <c r="I1679" t="s">
        <v>20</v>
      </c>
      <c r="J1679" t="s">
        <v>2349</v>
      </c>
      <c r="K1679" t="s">
        <v>21</v>
      </c>
      <c r="M1679" t="s">
        <v>8353</v>
      </c>
      <c r="N1679" t="s">
        <v>22</v>
      </c>
      <c r="O1679" t="s">
        <v>23</v>
      </c>
      <c r="P1679" t="s">
        <v>26</v>
      </c>
      <c r="Q1679" t="s">
        <v>2348</v>
      </c>
      <c r="R1679" s="13">
        <v>29</v>
      </c>
      <c r="S1679" s="13">
        <v>1</v>
      </c>
      <c r="T1679" s="21">
        <v>1</v>
      </c>
      <c r="V1679" t="s">
        <v>2154</v>
      </c>
      <c r="W1679" t="s">
        <v>17599</v>
      </c>
      <c r="X1679" s="20" t="str">
        <f>+IF(V1679="","-",CONCATENATE(V1679,"_",W1679))</f>
        <v>FINES_R04</v>
      </c>
      <c r="Y1679" s="59">
        <v>0.67633920907974243</v>
      </c>
      <c r="Z1679" t="s">
        <v>134</v>
      </c>
      <c r="AA1679" t="s">
        <v>2393</v>
      </c>
      <c r="AB1679" t="str">
        <f>+IF(W1679="","-",IF(W1679="UNICO","CENSO","MUESTRA"))</f>
        <v>MUESTRA</v>
      </c>
      <c r="AC1679" t="s">
        <v>2398</v>
      </c>
      <c r="AD1679" t="s">
        <v>8354</v>
      </c>
      <c r="AF1679">
        <f>+COUNTIF(Piloto!C:C,MARCO!A1679)</f>
        <v>0</v>
      </c>
    </row>
    <row r="1680" spans="1:32" x14ac:dyDescent="0.25">
      <c r="A1680" s="5" t="str">
        <f t="shared" si="26"/>
        <v>R 4 - D 32 - 453 - 2375</v>
      </c>
      <c r="B1680" s="23" t="s">
        <v>2347</v>
      </c>
      <c r="C1680" t="s">
        <v>584</v>
      </c>
      <c r="D1680" t="s">
        <v>582</v>
      </c>
      <c r="E1680" t="s">
        <v>583</v>
      </c>
      <c r="F1680" t="s">
        <v>134</v>
      </c>
      <c r="G1680" t="s">
        <v>134</v>
      </c>
      <c r="H1680" t="s">
        <v>7971</v>
      </c>
      <c r="I1680" t="s">
        <v>20</v>
      </c>
      <c r="J1680" t="s">
        <v>2349</v>
      </c>
      <c r="K1680" t="s">
        <v>21</v>
      </c>
      <c r="M1680" t="s">
        <v>2203</v>
      </c>
      <c r="N1680" t="s">
        <v>22</v>
      </c>
      <c r="O1680" t="s">
        <v>23</v>
      </c>
      <c r="P1680" t="s">
        <v>26</v>
      </c>
      <c r="Q1680" t="s">
        <v>2348</v>
      </c>
      <c r="R1680" s="13">
        <v>39</v>
      </c>
      <c r="S1680" s="13">
        <v>2</v>
      </c>
      <c r="T1680" s="21">
        <v>1</v>
      </c>
      <c r="V1680" t="s">
        <v>2154</v>
      </c>
      <c r="W1680" t="s">
        <v>17599</v>
      </c>
      <c r="X1680" s="20" t="str">
        <f>+IF(V1680="","-",CONCATENATE(V1680,"_",W1680))</f>
        <v>FINES_R04</v>
      </c>
      <c r="Y1680" s="59">
        <v>0.69131338596343994</v>
      </c>
      <c r="Z1680" t="s">
        <v>134</v>
      </c>
      <c r="AA1680" t="s">
        <v>2393</v>
      </c>
      <c r="AB1680" t="str">
        <f>+IF(W1680="","-",IF(W1680="UNICO","CENSO","MUESTRA"))</f>
        <v>MUESTRA</v>
      </c>
      <c r="AC1680" t="s">
        <v>2397</v>
      </c>
      <c r="AD1680" t="s">
        <v>7972</v>
      </c>
      <c r="AF1680">
        <f>+COUNTIF(Piloto!C:C,MARCO!A1680)</f>
        <v>0</v>
      </c>
    </row>
    <row r="1681" spans="1:32" x14ac:dyDescent="0.25">
      <c r="A1681" s="5" t="str">
        <f t="shared" si="26"/>
        <v>R 4 - D 85 - 452 - 4479</v>
      </c>
      <c r="B1681" s="23" t="s">
        <v>2347</v>
      </c>
      <c r="C1681" t="s">
        <v>584</v>
      </c>
      <c r="D1681" t="s">
        <v>1474</v>
      </c>
      <c r="E1681" t="s">
        <v>1475</v>
      </c>
      <c r="F1681" t="s">
        <v>134</v>
      </c>
      <c r="G1681" t="s">
        <v>134</v>
      </c>
      <c r="H1681" t="s">
        <v>8309</v>
      </c>
      <c r="I1681" t="s">
        <v>20</v>
      </c>
      <c r="J1681" t="s">
        <v>2349</v>
      </c>
      <c r="K1681" t="s">
        <v>21</v>
      </c>
      <c r="M1681" t="s">
        <v>8310</v>
      </c>
      <c r="N1681" t="s">
        <v>22</v>
      </c>
      <c r="O1681" t="s">
        <v>23</v>
      </c>
      <c r="P1681" t="s">
        <v>26</v>
      </c>
      <c r="Q1681" t="s">
        <v>2348</v>
      </c>
      <c r="R1681" s="13">
        <v>24</v>
      </c>
      <c r="S1681" s="13">
        <v>1</v>
      </c>
      <c r="T1681" s="21">
        <v>1</v>
      </c>
      <c r="V1681" t="s">
        <v>2154</v>
      </c>
      <c r="W1681" t="s">
        <v>17599</v>
      </c>
      <c r="X1681" s="20" t="str">
        <f>+IF(V1681="","-",CONCATENATE(V1681,"_",W1681))</f>
        <v>FINES_R04</v>
      </c>
      <c r="Y1681" s="59">
        <v>0.69699907302856445</v>
      </c>
      <c r="Z1681" t="s">
        <v>134</v>
      </c>
      <c r="AA1681" t="s">
        <v>2393</v>
      </c>
      <c r="AB1681" t="str">
        <f>+IF(W1681="","-",IF(W1681="UNICO","CENSO","MUESTRA"))</f>
        <v>MUESTRA</v>
      </c>
      <c r="AC1681" t="s">
        <v>2397</v>
      </c>
      <c r="AD1681" t="s">
        <v>8311</v>
      </c>
      <c r="AF1681">
        <f>+COUNTIF(Piloto!C:C,MARCO!A1681)</f>
        <v>0</v>
      </c>
    </row>
    <row r="1682" spans="1:32" x14ac:dyDescent="0.25">
      <c r="A1682" s="5" t="str">
        <f t="shared" si="26"/>
        <v>R 4 - D 85 - 451 - 4479</v>
      </c>
      <c r="B1682" s="23" t="s">
        <v>2347</v>
      </c>
      <c r="C1682" t="s">
        <v>584</v>
      </c>
      <c r="D1682" t="s">
        <v>1474</v>
      </c>
      <c r="E1682" t="s">
        <v>1475</v>
      </c>
      <c r="F1682" t="s">
        <v>134</v>
      </c>
      <c r="G1682" t="s">
        <v>134</v>
      </c>
      <c r="H1682" t="s">
        <v>12334</v>
      </c>
      <c r="I1682" t="s">
        <v>20</v>
      </c>
      <c r="J1682" t="s">
        <v>2349</v>
      </c>
      <c r="K1682" t="s">
        <v>21</v>
      </c>
      <c r="M1682" t="s">
        <v>8310</v>
      </c>
      <c r="N1682" t="s">
        <v>22</v>
      </c>
      <c r="O1682" t="s">
        <v>23</v>
      </c>
      <c r="P1682" t="s">
        <v>26</v>
      </c>
      <c r="Q1682" t="s">
        <v>2348</v>
      </c>
      <c r="R1682" s="13">
        <v>20</v>
      </c>
      <c r="S1682" s="13">
        <v>1</v>
      </c>
      <c r="T1682" s="21">
        <v>1</v>
      </c>
      <c r="V1682" t="s">
        <v>2154</v>
      </c>
      <c r="W1682" t="s">
        <v>17599</v>
      </c>
      <c r="X1682" s="20" t="str">
        <f>+IF(V1682="","-",CONCATENATE(V1682,"_",W1682))</f>
        <v>FINES_R04</v>
      </c>
      <c r="Y1682" s="59">
        <v>0.69699907302856445</v>
      </c>
      <c r="Z1682" t="s">
        <v>134</v>
      </c>
      <c r="AA1682" t="s">
        <v>2393</v>
      </c>
      <c r="AB1682" t="str">
        <f>+IF(W1682="","-",IF(W1682="UNICO","CENSO","MUESTRA"))</f>
        <v>MUESTRA</v>
      </c>
      <c r="AC1682" t="s">
        <v>2397</v>
      </c>
      <c r="AD1682" t="s">
        <v>8311</v>
      </c>
      <c r="AF1682">
        <f>+COUNTIF(Piloto!C:C,MARCO!A1682)</f>
        <v>0</v>
      </c>
    </row>
    <row r="1683" spans="1:32" x14ac:dyDescent="0.25">
      <c r="A1683" s="5" t="str">
        <f t="shared" si="26"/>
        <v>R 4 - D 119 - 451 - 3393</v>
      </c>
      <c r="B1683" s="23" t="s">
        <v>2347</v>
      </c>
      <c r="C1683" t="s">
        <v>584</v>
      </c>
      <c r="D1683" t="s">
        <v>419</v>
      </c>
      <c r="E1683" t="s">
        <v>1915</v>
      </c>
      <c r="F1683" t="s">
        <v>134</v>
      </c>
      <c r="G1683" t="s">
        <v>134</v>
      </c>
      <c r="H1683" t="s">
        <v>7714</v>
      </c>
      <c r="I1683" t="s">
        <v>20</v>
      </c>
      <c r="J1683" t="s">
        <v>2349</v>
      </c>
      <c r="K1683" t="s">
        <v>21</v>
      </c>
      <c r="M1683" t="s">
        <v>7715</v>
      </c>
      <c r="N1683" t="s">
        <v>22</v>
      </c>
      <c r="O1683" t="s">
        <v>23</v>
      </c>
      <c r="P1683" t="s">
        <v>26</v>
      </c>
      <c r="Q1683" t="s">
        <v>2348</v>
      </c>
      <c r="R1683" s="13">
        <v>14</v>
      </c>
      <c r="S1683" s="13">
        <v>1</v>
      </c>
      <c r="T1683" s="21">
        <v>1</v>
      </c>
      <c r="V1683" t="s">
        <v>2154</v>
      </c>
      <c r="W1683" t="s">
        <v>17599</v>
      </c>
      <c r="X1683" s="20" t="str">
        <f>+IF(V1683="","-",CONCATENATE(V1683,"_",W1683))</f>
        <v>FINES_R04</v>
      </c>
      <c r="Y1683" s="59">
        <v>0.70272910594940186</v>
      </c>
      <c r="Z1683" t="s">
        <v>134</v>
      </c>
      <c r="AA1683" t="s">
        <v>2393</v>
      </c>
      <c r="AB1683" t="str">
        <f>+IF(W1683="","-",IF(W1683="UNICO","CENSO","MUESTRA"))</f>
        <v>MUESTRA</v>
      </c>
      <c r="AC1683" t="s">
        <v>2397</v>
      </c>
      <c r="AD1683" t="s">
        <v>7716</v>
      </c>
      <c r="AF1683">
        <f>+COUNTIF(Piloto!C:C,MARCO!A1683)</f>
        <v>0</v>
      </c>
    </row>
    <row r="1684" spans="1:32" x14ac:dyDescent="0.25">
      <c r="A1684" s="5" t="str">
        <f t="shared" si="26"/>
        <v>R 4 - D 85 - 452 - 3235</v>
      </c>
      <c r="B1684" s="23" t="s">
        <v>2347</v>
      </c>
      <c r="C1684" t="s">
        <v>584</v>
      </c>
      <c r="D1684" t="s">
        <v>1474</v>
      </c>
      <c r="E1684" t="s">
        <v>1475</v>
      </c>
      <c r="F1684" t="s">
        <v>134</v>
      </c>
      <c r="G1684" t="s">
        <v>134</v>
      </c>
      <c r="H1684" t="s">
        <v>8263</v>
      </c>
      <c r="I1684" t="s">
        <v>20</v>
      </c>
      <c r="J1684" t="s">
        <v>2349</v>
      </c>
      <c r="K1684" t="s">
        <v>21</v>
      </c>
      <c r="M1684" t="s">
        <v>8264</v>
      </c>
      <c r="N1684" t="s">
        <v>22</v>
      </c>
      <c r="O1684" t="s">
        <v>23</v>
      </c>
      <c r="P1684" t="s">
        <v>26</v>
      </c>
      <c r="Q1684" t="s">
        <v>2348</v>
      </c>
      <c r="R1684" s="13">
        <v>103</v>
      </c>
      <c r="S1684" s="13">
        <v>4</v>
      </c>
      <c r="T1684" s="21">
        <v>1</v>
      </c>
      <c r="V1684" t="s">
        <v>2154</v>
      </c>
      <c r="W1684" t="s">
        <v>17599</v>
      </c>
      <c r="X1684" s="20" t="str">
        <f>+IF(V1684="","-",CONCATENATE(V1684,"_",W1684))</f>
        <v>FINES_R04</v>
      </c>
      <c r="Y1684" s="59">
        <v>0.70580404996871948</v>
      </c>
      <c r="Z1684" t="s">
        <v>134</v>
      </c>
      <c r="AA1684" t="s">
        <v>2393</v>
      </c>
      <c r="AB1684" t="str">
        <f>+IF(W1684="","-",IF(W1684="UNICO","CENSO","MUESTRA"))</f>
        <v>MUESTRA</v>
      </c>
      <c r="AC1684" t="s">
        <v>2398</v>
      </c>
      <c r="AD1684" t="s">
        <v>8265</v>
      </c>
      <c r="AF1684">
        <f>+COUNTIF(Piloto!C:C,MARCO!A1684)</f>
        <v>0</v>
      </c>
    </row>
    <row r="1685" spans="1:32" x14ac:dyDescent="0.25">
      <c r="A1685" s="5" t="str">
        <f t="shared" si="26"/>
        <v>R 4 - D 32 - 455 - 2377</v>
      </c>
      <c r="B1685" s="23" t="s">
        <v>2347</v>
      </c>
      <c r="C1685" t="s">
        <v>584</v>
      </c>
      <c r="D1685" t="s">
        <v>582</v>
      </c>
      <c r="E1685" t="s">
        <v>583</v>
      </c>
      <c r="F1685" t="s">
        <v>134</v>
      </c>
      <c r="G1685" t="s">
        <v>134</v>
      </c>
      <c r="H1685" t="s">
        <v>8005</v>
      </c>
      <c r="I1685" t="s">
        <v>20</v>
      </c>
      <c r="J1685" t="s">
        <v>2349</v>
      </c>
      <c r="K1685" t="s">
        <v>21</v>
      </c>
      <c r="M1685" t="s">
        <v>8006</v>
      </c>
      <c r="N1685" t="s">
        <v>22</v>
      </c>
      <c r="O1685" t="s">
        <v>23</v>
      </c>
      <c r="P1685" t="s">
        <v>26</v>
      </c>
      <c r="Q1685" t="s">
        <v>2348</v>
      </c>
      <c r="R1685" s="13">
        <v>60</v>
      </c>
      <c r="S1685" s="13">
        <v>2</v>
      </c>
      <c r="T1685" s="21">
        <v>1</v>
      </c>
      <c r="V1685" t="s">
        <v>2154</v>
      </c>
      <c r="W1685" t="s">
        <v>17599</v>
      </c>
      <c r="X1685" s="20" t="str">
        <f>+IF(V1685="","-",CONCATENATE(V1685,"_",W1685))</f>
        <v>FINES_R04</v>
      </c>
      <c r="Y1685" s="59">
        <v>0.70604503154754639</v>
      </c>
      <c r="Z1685" t="s">
        <v>134</v>
      </c>
      <c r="AA1685" t="s">
        <v>2393</v>
      </c>
      <c r="AB1685" t="str">
        <f>+IF(W1685="","-",IF(W1685="UNICO","CENSO","MUESTRA"))</f>
        <v>MUESTRA</v>
      </c>
      <c r="AC1685" t="s">
        <v>2398</v>
      </c>
      <c r="AD1685" t="s">
        <v>8007</v>
      </c>
      <c r="AF1685">
        <f>+COUNTIF(Piloto!C:C,MARCO!A1685)</f>
        <v>0</v>
      </c>
    </row>
    <row r="1686" spans="1:32" x14ac:dyDescent="0.25">
      <c r="A1686" s="5" t="str">
        <f t="shared" si="26"/>
        <v>R 4 - D 32 - 453 - 2377</v>
      </c>
      <c r="B1686" s="23" t="s">
        <v>2347</v>
      </c>
      <c r="C1686" t="s">
        <v>584</v>
      </c>
      <c r="D1686" t="s">
        <v>582</v>
      </c>
      <c r="E1686" t="s">
        <v>583</v>
      </c>
      <c r="F1686" t="s">
        <v>134</v>
      </c>
      <c r="G1686" t="s">
        <v>134</v>
      </c>
      <c r="H1686" t="s">
        <v>8069</v>
      </c>
      <c r="I1686" t="s">
        <v>20</v>
      </c>
      <c r="J1686" t="s">
        <v>2349</v>
      </c>
      <c r="K1686" t="s">
        <v>21</v>
      </c>
      <c r="M1686" t="s">
        <v>8006</v>
      </c>
      <c r="N1686" t="s">
        <v>22</v>
      </c>
      <c r="O1686" t="s">
        <v>23</v>
      </c>
      <c r="P1686" t="s">
        <v>26</v>
      </c>
      <c r="Q1686" t="s">
        <v>2348</v>
      </c>
      <c r="R1686" s="13">
        <v>21</v>
      </c>
      <c r="S1686" s="13">
        <v>1</v>
      </c>
      <c r="T1686" s="21">
        <v>1</v>
      </c>
      <c r="V1686" t="s">
        <v>2154</v>
      </c>
      <c r="W1686" t="s">
        <v>17599</v>
      </c>
      <c r="X1686" s="20" t="str">
        <f>+IF(V1686="","-",CONCATENATE(V1686,"_",W1686))</f>
        <v>FINES_R04</v>
      </c>
      <c r="Y1686" s="59">
        <v>0.70604503154754639</v>
      </c>
      <c r="Z1686" t="s">
        <v>134</v>
      </c>
      <c r="AA1686" t="s">
        <v>2393</v>
      </c>
      <c r="AB1686" t="str">
        <f>+IF(W1686="","-",IF(W1686="UNICO","CENSO","MUESTRA"))</f>
        <v>MUESTRA</v>
      </c>
      <c r="AC1686" t="s">
        <v>2398</v>
      </c>
      <c r="AD1686" t="s">
        <v>8007</v>
      </c>
      <c r="AF1686">
        <f>+COUNTIF(Piloto!C:C,MARCO!A1686)</f>
        <v>0</v>
      </c>
    </row>
    <row r="1687" spans="1:32" x14ac:dyDescent="0.25">
      <c r="A1687" s="5" t="str">
        <f t="shared" si="26"/>
        <v>R 4 - D 85 - 452 - 2622</v>
      </c>
      <c r="B1687" s="23" t="s">
        <v>2347</v>
      </c>
      <c r="C1687" t="s">
        <v>584</v>
      </c>
      <c r="D1687" t="s">
        <v>1474</v>
      </c>
      <c r="E1687" t="s">
        <v>1475</v>
      </c>
      <c r="F1687" t="s">
        <v>134</v>
      </c>
      <c r="G1687" t="s">
        <v>134</v>
      </c>
      <c r="H1687" t="s">
        <v>8326</v>
      </c>
      <c r="I1687" t="s">
        <v>20</v>
      </c>
      <c r="J1687" t="s">
        <v>2349</v>
      </c>
      <c r="K1687" t="s">
        <v>21</v>
      </c>
      <c r="M1687" t="s">
        <v>8327</v>
      </c>
      <c r="N1687" t="s">
        <v>22</v>
      </c>
      <c r="O1687" t="s">
        <v>23</v>
      </c>
      <c r="P1687" t="s">
        <v>26</v>
      </c>
      <c r="Q1687" t="s">
        <v>2348</v>
      </c>
      <c r="R1687" s="13">
        <v>19</v>
      </c>
      <c r="S1687" s="13">
        <v>1</v>
      </c>
      <c r="T1687" s="21">
        <v>1</v>
      </c>
      <c r="V1687" t="s">
        <v>2154</v>
      </c>
      <c r="W1687" t="s">
        <v>17599</v>
      </c>
      <c r="X1687" s="20" t="str">
        <f>+IF(V1687="","-",CONCATENATE(V1687,"_",W1687))</f>
        <v>FINES_R04</v>
      </c>
      <c r="Y1687" s="59">
        <v>0.70807135105133057</v>
      </c>
      <c r="Z1687" t="s">
        <v>134</v>
      </c>
      <c r="AA1687" t="s">
        <v>2393</v>
      </c>
      <c r="AB1687" t="str">
        <f>+IF(W1687="","-",IF(W1687="UNICO","CENSO","MUESTRA"))</f>
        <v>MUESTRA</v>
      </c>
      <c r="AC1687" t="s">
        <v>2398</v>
      </c>
      <c r="AD1687" t="s">
        <v>8328</v>
      </c>
      <c r="AF1687">
        <f>+COUNTIF(Piloto!C:C,MARCO!A1687)</f>
        <v>0</v>
      </c>
    </row>
    <row r="1688" spans="1:32" x14ac:dyDescent="0.25">
      <c r="A1688" s="5" t="str">
        <f t="shared" si="26"/>
        <v>R 4 - D 85 - 452 - 2605</v>
      </c>
      <c r="B1688" s="23" t="s">
        <v>2347</v>
      </c>
      <c r="C1688" t="s">
        <v>584</v>
      </c>
      <c r="D1688" t="s">
        <v>1474</v>
      </c>
      <c r="E1688" t="s">
        <v>1475</v>
      </c>
      <c r="F1688" t="s">
        <v>134</v>
      </c>
      <c r="G1688" t="s">
        <v>134</v>
      </c>
      <c r="H1688" t="s">
        <v>8348</v>
      </c>
      <c r="I1688" t="s">
        <v>20</v>
      </c>
      <c r="J1688" t="s">
        <v>2349</v>
      </c>
      <c r="K1688" t="s">
        <v>21</v>
      </c>
      <c r="M1688" t="s">
        <v>8349</v>
      </c>
      <c r="N1688" t="s">
        <v>22</v>
      </c>
      <c r="O1688" t="s">
        <v>23</v>
      </c>
      <c r="P1688" t="s">
        <v>26</v>
      </c>
      <c r="Q1688" t="s">
        <v>2348</v>
      </c>
      <c r="R1688" s="13">
        <v>32</v>
      </c>
      <c r="S1688" s="13">
        <v>2</v>
      </c>
      <c r="T1688" s="21">
        <v>1</v>
      </c>
      <c r="V1688" t="s">
        <v>2154</v>
      </c>
      <c r="W1688" t="s">
        <v>17599</v>
      </c>
      <c r="X1688" s="20" t="str">
        <f>+IF(V1688="","-",CONCATENATE(V1688,"_",W1688))</f>
        <v>FINES_R04</v>
      </c>
      <c r="Y1688" s="59">
        <v>0.70859777927398682</v>
      </c>
      <c r="Z1688" t="s">
        <v>134</v>
      </c>
      <c r="AA1688" t="s">
        <v>2393</v>
      </c>
      <c r="AB1688" t="str">
        <f>+IF(W1688="","-",IF(W1688="UNICO","CENSO","MUESTRA"))</f>
        <v>MUESTRA</v>
      </c>
      <c r="AC1688" t="s">
        <v>2397</v>
      </c>
      <c r="AD1688" t="s">
        <v>8350</v>
      </c>
      <c r="AF1688">
        <f>+COUNTIF(Piloto!C:C,MARCO!A1688)</f>
        <v>0</v>
      </c>
    </row>
    <row r="1689" spans="1:32" x14ac:dyDescent="0.25">
      <c r="A1689" s="5" t="str">
        <f t="shared" si="26"/>
        <v>R 4 - D 85 - 452 - 2639</v>
      </c>
      <c r="B1689" s="23" t="s">
        <v>2347</v>
      </c>
      <c r="C1689" t="s">
        <v>584</v>
      </c>
      <c r="D1689" t="s">
        <v>1474</v>
      </c>
      <c r="E1689" t="s">
        <v>1475</v>
      </c>
      <c r="F1689" t="s">
        <v>134</v>
      </c>
      <c r="G1689" t="s">
        <v>134</v>
      </c>
      <c r="H1689" t="s">
        <v>8275</v>
      </c>
      <c r="I1689" t="s">
        <v>20</v>
      </c>
      <c r="J1689" t="s">
        <v>2349</v>
      </c>
      <c r="K1689" t="s">
        <v>21</v>
      </c>
      <c r="M1689" t="s">
        <v>8276</v>
      </c>
      <c r="N1689" t="s">
        <v>22</v>
      </c>
      <c r="O1689" t="s">
        <v>23</v>
      </c>
      <c r="P1689" t="s">
        <v>26</v>
      </c>
      <c r="Q1689" t="s">
        <v>2348</v>
      </c>
      <c r="R1689" s="13">
        <v>23</v>
      </c>
      <c r="S1689" s="13">
        <v>1</v>
      </c>
      <c r="T1689" s="21">
        <v>1</v>
      </c>
      <c r="V1689" t="s">
        <v>2154</v>
      </c>
      <c r="W1689" t="s">
        <v>17599</v>
      </c>
      <c r="X1689" s="20" t="str">
        <f>+IF(V1689="","-",CONCATENATE(V1689,"_",W1689))</f>
        <v>FINES_R04</v>
      </c>
      <c r="Y1689" s="59">
        <v>0.71122205257415771</v>
      </c>
      <c r="Z1689" t="s">
        <v>134</v>
      </c>
      <c r="AA1689" t="s">
        <v>2393</v>
      </c>
      <c r="AB1689" t="str">
        <f>+IF(W1689="","-",IF(W1689="UNICO","CENSO","MUESTRA"))</f>
        <v>MUESTRA</v>
      </c>
      <c r="AC1689" t="s">
        <v>2397</v>
      </c>
      <c r="AD1689" t="s">
        <v>8277</v>
      </c>
      <c r="AF1689">
        <f>+COUNTIF(Piloto!C:C,MARCO!A1689)</f>
        <v>0</v>
      </c>
    </row>
    <row r="1690" spans="1:32" x14ac:dyDescent="0.25">
      <c r="A1690" s="5" t="str">
        <f t="shared" si="26"/>
        <v>R 4 - D 32 - 453 - 3499</v>
      </c>
      <c r="B1690" s="23" t="s">
        <v>2347</v>
      </c>
      <c r="C1690" t="s">
        <v>584</v>
      </c>
      <c r="D1690" t="s">
        <v>582</v>
      </c>
      <c r="E1690" t="s">
        <v>583</v>
      </c>
      <c r="F1690" t="s">
        <v>134</v>
      </c>
      <c r="G1690" t="s">
        <v>134</v>
      </c>
      <c r="H1690" t="s">
        <v>8124</v>
      </c>
      <c r="I1690" t="s">
        <v>20</v>
      </c>
      <c r="J1690" t="s">
        <v>2349</v>
      </c>
      <c r="K1690" t="s">
        <v>21</v>
      </c>
      <c r="M1690" t="s">
        <v>8125</v>
      </c>
      <c r="N1690" t="s">
        <v>22</v>
      </c>
      <c r="O1690" t="s">
        <v>23</v>
      </c>
      <c r="P1690" t="s">
        <v>26</v>
      </c>
      <c r="Q1690" t="s">
        <v>2348</v>
      </c>
      <c r="R1690" s="13">
        <v>14</v>
      </c>
      <c r="S1690" s="13">
        <v>1</v>
      </c>
      <c r="T1690" s="21">
        <v>1</v>
      </c>
      <c r="V1690" t="s">
        <v>2154</v>
      </c>
      <c r="W1690" t="s">
        <v>17599</v>
      </c>
      <c r="X1690" s="20" t="str">
        <f>+IF(V1690="","-",CONCATENATE(V1690,"_",W1690))</f>
        <v>FINES_R04</v>
      </c>
      <c r="Y1690" s="59">
        <v>0.71266520023345947</v>
      </c>
      <c r="Z1690" t="s">
        <v>134</v>
      </c>
      <c r="AA1690" t="s">
        <v>2393</v>
      </c>
      <c r="AB1690" t="str">
        <f>+IF(W1690="","-",IF(W1690="UNICO","CENSO","MUESTRA"))</f>
        <v>MUESTRA</v>
      </c>
      <c r="AC1690" t="s">
        <v>2397</v>
      </c>
      <c r="AD1690" t="s">
        <v>8126</v>
      </c>
      <c r="AF1690">
        <f>+COUNTIF(Piloto!C:C,MARCO!A1690)</f>
        <v>0</v>
      </c>
    </row>
    <row r="1691" spans="1:32" x14ac:dyDescent="0.25">
      <c r="A1691" s="5" t="str">
        <f t="shared" si="26"/>
        <v>R 4 - D 119 - 453 - 2693</v>
      </c>
      <c r="B1691" s="23" t="s">
        <v>2347</v>
      </c>
      <c r="C1691" t="s">
        <v>584</v>
      </c>
      <c r="D1691" t="s">
        <v>419</v>
      </c>
      <c r="E1691" t="s">
        <v>1915</v>
      </c>
      <c r="F1691" t="s">
        <v>134</v>
      </c>
      <c r="G1691" t="s">
        <v>134</v>
      </c>
      <c r="H1691" t="s">
        <v>7798</v>
      </c>
      <c r="I1691" t="s">
        <v>20</v>
      </c>
      <c r="J1691" t="s">
        <v>2349</v>
      </c>
      <c r="K1691" t="s">
        <v>21</v>
      </c>
      <c r="M1691" t="s">
        <v>7799</v>
      </c>
      <c r="N1691" t="s">
        <v>22</v>
      </c>
      <c r="O1691" t="s">
        <v>23</v>
      </c>
      <c r="P1691" t="s">
        <v>26</v>
      </c>
      <c r="Q1691" t="s">
        <v>2348</v>
      </c>
      <c r="R1691" s="13">
        <v>33</v>
      </c>
      <c r="S1691" s="13">
        <v>1</v>
      </c>
      <c r="T1691" s="21">
        <v>1</v>
      </c>
      <c r="V1691" t="s">
        <v>2154</v>
      </c>
      <c r="W1691" t="s">
        <v>17599</v>
      </c>
      <c r="X1691" s="20" t="str">
        <f>+IF(V1691="","-",CONCATENATE(V1691,"_",W1691))</f>
        <v>FINES_R04</v>
      </c>
      <c r="Y1691" s="59">
        <v>0.71299421787261963</v>
      </c>
      <c r="Z1691" t="s">
        <v>134</v>
      </c>
      <c r="AA1691" t="s">
        <v>2393</v>
      </c>
      <c r="AB1691" t="str">
        <f>+IF(W1691="","-",IF(W1691="UNICO","CENSO","MUESTRA"))</f>
        <v>MUESTRA</v>
      </c>
      <c r="AC1691" t="s">
        <v>2398</v>
      </c>
      <c r="AD1691" t="s">
        <v>7800</v>
      </c>
      <c r="AF1691">
        <f>+COUNTIF(Piloto!C:C,MARCO!A1691)</f>
        <v>0</v>
      </c>
    </row>
    <row r="1692" spans="1:32" x14ac:dyDescent="0.25">
      <c r="A1692" s="5" t="str">
        <f t="shared" si="26"/>
        <v>R 4 - D 32 - 453 - 3169</v>
      </c>
      <c r="B1692" s="23" t="s">
        <v>2347</v>
      </c>
      <c r="C1692" t="s">
        <v>584</v>
      </c>
      <c r="D1692" t="s">
        <v>582</v>
      </c>
      <c r="E1692" t="s">
        <v>583</v>
      </c>
      <c r="F1692" t="s">
        <v>134</v>
      </c>
      <c r="G1692" t="s">
        <v>134</v>
      </c>
      <c r="H1692" t="s">
        <v>8080</v>
      </c>
      <c r="I1692" t="s">
        <v>20</v>
      </c>
      <c r="J1692" t="s">
        <v>2349</v>
      </c>
      <c r="K1692" t="s">
        <v>21</v>
      </c>
      <c r="M1692" t="s">
        <v>8081</v>
      </c>
      <c r="N1692" t="s">
        <v>22</v>
      </c>
      <c r="O1692" t="s">
        <v>23</v>
      </c>
      <c r="P1692" t="s">
        <v>26</v>
      </c>
      <c r="Q1692" t="s">
        <v>2348</v>
      </c>
      <c r="R1692" s="13">
        <v>18</v>
      </c>
      <c r="S1692" s="13">
        <v>1</v>
      </c>
      <c r="T1692" s="21">
        <v>1</v>
      </c>
      <c r="V1692" t="s">
        <v>2154</v>
      </c>
      <c r="W1692" t="s">
        <v>17599</v>
      </c>
      <c r="X1692" s="20" t="str">
        <f>+IF(V1692="","-",CONCATENATE(V1692,"_",W1692))</f>
        <v>FINES_R04</v>
      </c>
      <c r="Y1692" s="59">
        <v>0.72336763143539429</v>
      </c>
      <c r="Z1692" t="s">
        <v>134</v>
      </c>
      <c r="AA1692" t="s">
        <v>2393</v>
      </c>
      <c r="AB1692" t="str">
        <f>+IF(W1692="","-",IF(W1692="UNICO","CENSO","MUESTRA"))</f>
        <v>MUESTRA</v>
      </c>
      <c r="AC1692" t="s">
        <v>2398</v>
      </c>
      <c r="AD1692" t="s">
        <v>8082</v>
      </c>
      <c r="AF1692">
        <f>+COUNTIF(Piloto!C:C,MARCO!A1692)</f>
        <v>0</v>
      </c>
    </row>
    <row r="1693" spans="1:32" x14ac:dyDescent="0.25">
      <c r="A1693" s="5" t="str">
        <f t="shared" si="26"/>
        <v>R 4 - D 85 - 451 - 3780</v>
      </c>
      <c r="B1693" s="23" t="s">
        <v>2347</v>
      </c>
      <c r="C1693" t="s">
        <v>584</v>
      </c>
      <c r="D1693" t="s">
        <v>1474</v>
      </c>
      <c r="E1693" t="s">
        <v>1475</v>
      </c>
      <c r="F1693" t="s">
        <v>134</v>
      </c>
      <c r="G1693" t="s">
        <v>134</v>
      </c>
      <c r="H1693" t="s">
        <v>8279</v>
      </c>
      <c r="I1693" t="s">
        <v>20</v>
      </c>
      <c r="J1693" t="s">
        <v>2349</v>
      </c>
      <c r="K1693" t="s">
        <v>21</v>
      </c>
      <c r="M1693" t="s">
        <v>8280</v>
      </c>
      <c r="N1693" t="s">
        <v>22</v>
      </c>
      <c r="O1693" t="s">
        <v>23</v>
      </c>
      <c r="P1693" t="s">
        <v>26</v>
      </c>
      <c r="Q1693" t="s">
        <v>2348</v>
      </c>
      <c r="R1693" s="13">
        <v>86</v>
      </c>
      <c r="S1693" s="13">
        <v>3</v>
      </c>
      <c r="T1693" s="21">
        <v>1</v>
      </c>
      <c r="V1693" t="s">
        <v>2154</v>
      </c>
      <c r="W1693" t="s">
        <v>17599</v>
      </c>
      <c r="X1693" s="20" t="str">
        <f>+IF(V1693="","-",CONCATENATE(V1693,"_",W1693))</f>
        <v>FINES_R04</v>
      </c>
      <c r="Y1693" s="59">
        <v>0.72672843933105469</v>
      </c>
      <c r="Z1693" t="s">
        <v>134</v>
      </c>
      <c r="AA1693" t="s">
        <v>2393</v>
      </c>
      <c r="AB1693" t="str">
        <f>+IF(W1693="","-",IF(W1693="UNICO","CENSO","MUESTRA"))</f>
        <v>MUESTRA</v>
      </c>
      <c r="AC1693" t="s">
        <v>2398</v>
      </c>
      <c r="AD1693" t="s">
        <v>8281</v>
      </c>
      <c r="AF1693">
        <f>+COUNTIF(Piloto!C:C,MARCO!A1693)</f>
        <v>0</v>
      </c>
    </row>
    <row r="1694" spans="1:32" x14ac:dyDescent="0.25">
      <c r="A1694" s="5" t="str">
        <f t="shared" si="26"/>
        <v>R 4 - D 85 - 451 - 2597</v>
      </c>
      <c r="B1694" s="23" t="s">
        <v>2347</v>
      </c>
      <c r="C1694" t="s">
        <v>584</v>
      </c>
      <c r="D1694" t="s">
        <v>1474</v>
      </c>
      <c r="E1694" t="s">
        <v>1475</v>
      </c>
      <c r="F1694" t="s">
        <v>134</v>
      </c>
      <c r="G1694" t="s">
        <v>134</v>
      </c>
      <c r="H1694" t="s">
        <v>12352</v>
      </c>
      <c r="I1694" t="s">
        <v>20</v>
      </c>
      <c r="J1694" t="s">
        <v>2349</v>
      </c>
      <c r="K1694" t="s">
        <v>21</v>
      </c>
      <c r="M1694" t="s">
        <v>12353</v>
      </c>
      <c r="N1694" t="s">
        <v>22</v>
      </c>
      <c r="O1694" t="s">
        <v>23</v>
      </c>
      <c r="P1694" t="s">
        <v>26</v>
      </c>
      <c r="Q1694" t="s">
        <v>2348</v>
      </c>
      <c r="R1694" s="13">
        <v>43</v>
      </c>
      <c r="S1694" s="13">
        <v>2</v>
      </c>
      <c r="T1694" s="21">
        <v>1</v>
      </c>
      <c r="V1694" t="s">
        <v>2154</v>
      </c>
      <c r="W1694" t="s">
        <v>17599</v>
      </c>
      <c r="X1694" s="20" t="str">
        <f>+IF(V1694="","-",CONCATENATE(V1694,"_",W1694))</f>
        <v>FINES_R04</v>
      </c>
      <c r="Y1694" s="59">
        <v>0.73067730665206909</v>
      </c>
      <c r="Z1694" t="s">
        <v>134</v>
      </c>
      <c r="AA1694" t="s">
        <v>2393</v>
      </c>
      <c r="AB1694" t="str">
        <f>+IF(W1694="","-",IF(W1694="UNICO","CENSO","MUESTRA"))</f>
        <v>MUESTRA</v>
      </c>
      <c r="AC1694" t="s">
        <v>2398</v>
      </c>
      <c r="AD1694" t="s">
        <v>12354</v>
      </c>
      <c r="AF1694">
        <f>+COUNTIF(Piloto!C:C,MARCO!A1694)</f>
        <v>0</v>
      </c>
    </row>
    <row r="1695" spans="1:32" x14ac:dyDescent="0.25">
      <c r="A1695" s="5" t="str">
        <f t="shared" si="26"/>
        <v>R 4 - D 32 - 453 - 3655</v>
      </c>
      <c r="B1695" s="23" t="s">
        <v>2347</v>
      </c>
      <c r="C1695" t="s">
        <v>584</v>
      </c>
      <c r="D1695" t="s">
        <v>582</v>
      </c>
      <c r="E1695" t="s">
        <v>583</v>
      </c>
      <c r="F1695" t="s">
        <v>134</v>
      </c>
      <c r="G1695" t="s">
        <v>134</v>
      </c>
      <c r="H1695" t="s">
        <v>8022</v>
      </c>
      <c r="I1695" t="s">
        <v>20</v>
      </c>
      <c r="J1695" t="s">
        <v>2349</v>
      </c>
      <c r="K1695" t="s">
        <v>21</v>
      </c>
      <c r="M1695" t="s">
        <v>8023</v>
      </c>
      <c r="N1695" t="s">
        <v>22</v>
      </c>
      <c r="O1695" t="s">
        <v>23</v>
      </c>
      <c r="P1695" t="s">
        <v>26</v>
      </c>
      <c r="Q1695" t="s">
        <v>2348</v>
      </c>
      <c r="R1695" s="13">
        <v>31</v>
      </c>
      <c r="S1695" s="13">
        <v>1</v>
      </c>
      <c r="T1695" s="21">
        <v>1</v>
      </c>
      <c r="V1695" t="s">
        <v>2154</v>
      </c>
      <c r="W1695" t="s">
        <v>17599</v>
      </c>
      <c r="X1695" s="20" t="str">
        <f>+IF(V1695="","-",CONCATENATE(V1695,"_",W1695))</f>
        <v>FINES_R04</v>
      </c>
      <c r="Y1695" s="59">
        <v>0.73172944784164429</v>
      </c>
      <c r="Z1695" t="s">
        <v>134</v>
      </c>
      <c r="AA1695" t="s">
        <v>2393</v>
      </c>
      <c r="AB1695" t="str">
        <f>+IF(W1695="","-",IF(W1695="UNICO","CENSO","MUESTRA"))</f>
        <v>MUESTRA</v>
      </c>
      <c r="AC1695" t="s">
        <v>2398</v>
      </c>
      <c r="AD1695" t="s">
        <v>8024</v>
      </c>
      <c r="AF1695">
        <f>+COUNTIF(Piloto!C:C,MARCO!A1695)</f>
        <v>0</v>
      </c>
    </row>
    <row r="1696" spans="1:32" x14ac:dyDescent="0.25">
      <c r="A1696" s="5" t="str">
        <f t="shared" si="26"/>
        <v>R 4 - D 32 - 453 - 4239</v>
      </c>
      <c r="B1696" s="23" t="s">
        <v>2347</v>
      </c>
      <c r="C1696" t="s">
        <v>584</v>
      </c>
      <c r="D1696" t="s">
        <v>582</v>
      </c>
      <c r="E1696" t="s">
        <v>583</v>
      </c>
      <c r="F1696" t="s">
        <v>134</v>
      </c>
      <c r="G1696" t="s">
        <v>134</v>
      </c>
      <c r="H1696" t="s">
        <v>12302</v>
      </c>
      <c r="I1696" t="s">
        <v>20</v>
      </c>
      <c r="J1696" t="s">
        <v>2349</v>
      </c>
      <c r="K1696" t="s">
        <v>21</v>
      </c>
      <c r="M1696" t="s">
        <v>12303</v>
      </c>
      <c r="N1696" t="s">
        <v>22</v>
      </c>
      <c r="O1696" t="s">
        <v>23</v>
      </c>
      <c r="P1696" t="s">
        <v>26</v>
      </c>
      <c r="Q1696" t="s">
        <v>2348</v>
      </c>
      <c r="R1696" s="13">
        <v>22</v>
      </c>
      <c r="S1696" s="13">
        <v>1</v>
      </c>
      <c r="T1696" s="21">
        <v>1</v>
      </c>
      <c r="V1696" t="s">
        <v>2154</v>
      </c>
      <c r="W1696" t="s">
        <v>17599</v>
      </c>
      <c r="X1696" s="20" t="str">
        <f>+IF(V1696="","-",CONCATENATE(V1696,"_",W1696))</f>
        <v>FINES_R04</v>
      </c>
      <c r="Y1696" s="59">
        <v>0.73257702589035034</v>
      </c>
      <c r="Z1696" t="s">
        <v>134</v>
      </c>
      <c r="AA1696" t="s">
        <v>2393</v>
      </c>
      <c r="AB1696" t="str">
        <f>+IF(W1696="","-",IF(W1696="UNICO","CENSO","MUESTRA"))</f>
        <v>MUESTRA</v>
      </c>
      <c r="AC1696" t="s">
        <v>2397</v>
      </c>
      <c r="AD1696" t="s">
        <v>12304</v>
      </c>
      <c r="AF1696">
        <f>+COUNTIF(Piloto!C:C,MARCO!A1696)</f>
        <v>0</v>
      </c>
    </row>
    <row r="1697" spans="1:32" x14ac:dyDescent="0.25">
      <c r="A1697" s="5" t="str">
        <f t="shared" si="26"/>
        <v>R 4 - D 32 - 453 - 4132</v>
      </c>
      <c r="B1697" s="23" t="s">
        <v>2347</v>
      </c>
      <c r="C1697" t="s">
        <v>584</v>
      </c>
      <c r="D1697" t="s">
        <v>582</v>
      </c>
      <c r="E1697" t="s">
        <v>583</v>
      </c>
      <c r="F1697" t="s">
        <v>134</v>
      </c>
      <c r="G1697" t="s">
        <v>134</v>
      </c>
      <c r="H1697" t="s">
        <v>8064</v>
      </c>
      <c r="I1697" t="s">
        <v>20</v>
      </c>
      <c r="J1697" t="s">
        <v>2349</v>
      </c>
      <c r="K1697" t="s">
        <v>21</v>
      </c>
      <c r="M1697" t="s">
        <v>8065</v>
      </c>
      <c r="N1697" t="s">
        <v>22</v>
      </c>
      <c r="O1697" t="s">
        <v>23</v>
      </c>
      <c r="P1697" t="s">
        <v>26</v>
      </c>
      <c r="Q1697" t="s">
        <v>2348</v>
      </c>
      <c r="R1697" s="13">
        <v>25</v>
      </c>
      <c r="S1697" s="13">
        <v>2</v>
      </c>
      <c r="T1697" s="21">
        <v>1</v>
      </c>
      <c r="V1697" t="s">
        <v>2154</v>
      </c>
      <c r="W1697" t="s">
        <v>17599</v>
      </c>
      <c r="X1697" s="20" t="str">
        <f>+IF(V1697="","-",CONCATENATE(V1697,"_",W1697))</f>
        <v>FINES_R04</v>
      </c>
      <c r="Y1697" s="59">
        <v>0.73746401071548462</v>
      </c>
      <c r="Z1697" t="s">
        <v>134</v>
      </c>
      <c r="AA1697" t="s">
        <v>2393</v>
      </c>
      <c r="AB1697" t="str">
        <f>+IF(W1697="","-",IF(W1697="UNICO","CENSO","MUESTRA"))</f>
        <v>MUESTRA</v>
      </c>
      <c r="AC1697" t="s">
        <v>2398</v>
      </c>
      <c r="AD1697" t="s">
        <v>8066</v>
      </c>
      <c r="AF1697">
        <f>+COUNTIF(Piloto!C:C,MARCO!A1697)</f>
        <v>0</v>
      </c>
    </row>
    <row r="1698" spans="1:32" x14ac:dyDescent="0.25">
      <c r="A1698" s="5" t="str">
        <f t="shared" si="26"/>
        <v>R 4 - D 32 - 455 - 4152</v>
      </c>
      <c r="B1698" s="23" t="s">
        <v>2347</v>
      </c>
      <c r="C1698" t="s">
        <v>584</v>
      </c>
      <c r="D1698" t="s">
        <v>582</v>
      </c>
      <c r="E1698" t="s">
        <v>583</v>
      </c>
      <c r="F1698" t="s">
        <v>134</v>
      </c>
      <c r="G1698" t="s">
        <v>134</v>
      </c>
      <c r="H1698" t="s">
        <v>8199</v>
      </c>
      <c r="I1698" t="s">
        <v>20</v>
      </c>
      <c r="J1698" t="s">
        <v>2349</v>
      </c>
      <c r="K1698" t="s">
        <v>21</v>
      </c>
      <c r="M1698" t="s">
        <v>8200</v>
      </c>
      <c r="N1698" t="s">
        <v>22</v>
      </c>
      <c r="O1698" t="s">
        <v>23</v>
      </c>
      <c r="P1698" t="s">
        <v>26</v>
      </c>
      <c r="Q1698" t="s">
        <v>2348</v>
      </c>
      <c r="R1698" s="13">
        <v>22</v>
      </c>
      <c r="S1698" s="13">
        <v>1</v>
      </c>
      <c r="T1698" s="21">
        <v>1</v>
      </c>
      <c r="V1698" t="s">
        <v>2154</v>
      </c>
      <c r="W1698" t="s">
        <v>17599</v>
      </c>
      <c r="X1698" s="20" t="str">
        <f>+IF(V1698="","-",CONCATENATE(V1698,"_",W1698))</f>
        <v>FINES_R04</v>
      </c>
      <c r="Y1698" s="59">
        <v>0.73763662576675415</v>
      </c>
      <c r="Z1698" t="s">
        <v>134</v>
      </c>
      <c r="AA1698" t="s">
        <v>2393</v>
      </c>
      <c r="AB1698" t="str">
        <f>+IF(W1698="","-",IF(W1698="UNICO","CENSO","MUESTRA"))</f>
        <v>MUESTRA</v>
      </c>
      <c r="AC1698" t="s">
        <v>2397</v>
      </c>
      <c r="AD1698" t="s">
        <v>8201</v>
      </c>
      <c r="AF1698">
        <f>+COUNTIF(Piloto!C:C,MARCO!A1698)</f>
        <v>0</v>
      </c>
    </row>
    <row r="1699" spans="1:32" x14ac:dyDescent="0.25">
      <c r="A1699" s="5" t="str">
        <f t="shared" si="26"/>
        <v>R 4 - D 32 - 453 - 3926</v>
      </c>
      <c r="B1699" s="23" t="s">
        <v>2347</v>
      </c>
      <c r="C1699" t="s">
        <v>584</v>
      </c>
      <c r="D1699" t="s">
        <v>582</v>
      </c>
      <c r="E1699" t="s">
        <v>583</v>
      </c>
      <c r="F1699" t="s">
        <v>134</v>
      </c>
      <c r="G1699" t="s">
        <v>134</v>
      </c>
      <c r="H1699" t="s">
        <v>8171</v>
      </c>
      <c r="I1699" t="s">
        <v>20</v>
      </c>
      <c r="J1699" t="s">
        <v>2349</v>
      </c>
      <c r="K1699" t="s">
        <v>21</v>
      </c>
      <c r="M1699" t="s">
        <v>8172</v>
      </c>
      <c r="N1699" t="s">
        <v>22</v>
      </c>
      <c r="O1699" t="s">
        <v>23</v>
      </c>
      <c r="P1699" t="s">
        <v>26</v>
      </c>
      <c r="Q1699" t="s">
        <v>2348</v>
      </c>
      <c r="R1699" s="13">
        <v>21</v>
      </c>
      <c r="S1699" s="13">
        <v>1</v>
      </c>
      <c r="T1699" s="21">
        <v>1</v>
      </c>
      <c r="V1699" t="s">
        <v>2154</v>
      </c>
      <c r="W1699" t="s">
        <v>17599</v>
      </c>
      <c r="X1699" s="20" t="str">
        <f>+IF(V1699="","-",CONCATENATE(V1699,"_",W1699))</f>
        <v>FINES_R04</v>
      </c>
      <c r="Y1699" s="59">
        <v>0.73850464820861816</v>
      </c>
      <c r="Z1699" t="s">
        <v>134</v>
      </c>
      <c r="AA1699" t="s">
        <v>2393</v>
      </c>
      <c r="AB1699" t="str">
        <f>+IF(W1699="","-",IF(W1699="UNICO","CENSO","MUESTRA"))</f>
        <v>MUESTRA</v>
      </c>
      <c r="AC1699" t="s">
        <v>2398</v>
      </c>
      <c r="AD1699" t="s">
        <v>8173</v>
      </c>
      <c r="AF1699">
        <f>+COUNTIF(Piloto!C:C,MARCO!A1699)</f>
        <v>0</v>
      </c>
    </row>
    <row r="1700" spans="1:32" x14ac:dyDescent="0.25">
      <c r="A1700" s="5" t="str">
        <f t="shared" si="26"/>
        <v>R 4 - D 85 - 452 - 3779</v>
      </c>
      <c r="B1700" s="23" t="s">
        <v>2347</v>
      </c>
      <c r="C1700" t="s">
        <v>584</v>
      </c>
      <c r="D1700" t="s">
        <v>1474</v>
      </c>
      <c r="E1700" t="s">
        <v>1475</v>
      </c>
      <c r="F1700" t="s">
        <v>134</v>
      </c>
      <c r="G1700" t="s">
        <v>134</v>
      </c>
      <c r="H1700" t="s">
        <v>8334</v>
      </c>
      <c r="I1700" t="s">
        <v>20</v>
      </c>
      <c r="J1700" t="s">
        <v>2349</v>
      </c>
      <c r="K1700" t="s">
        <v>21</v>
      </c>
      <c r="M1700" t="s">
        <v>8335</v>
      </c>
      <c r="N1700" t="s">
        <v>22</v>
      </c>
      <c r="O1700" t="s">
        <v>23</v>
      </c>
      <c r="P1700" t="s">
        <v>26</v>
      </c>
      <c r="Q1700" t="s">
        <v>2348</v>
      </c>
      <c r="R1700" s="13">
        <v>20</v>
      </c>
      <c r="S1700" s="13">
        <v>1</v>
      </c>
      <c r="T1700" s="21">
        <v>1</v>
      </c>
      <c r="V1700" t="s">
        <v>2154</v>
      </c>
      <c r="W1700" t="s">
        <v>17599</v>
      </c>
      <c r="X1700" s="20" t="str">
        <f>+IF(V1700="","-",CONCATENATE(V1700,"_",W1700))</f>
        <v>FINES_R04</v>
      </c>
      <c r="Y1700" s="59">
        <v>0.73853754997253418</v>
      </c>
      <c r="Z1700" t="s">
        <v>134</v>
      </c>
      <c r="AA1700" t="s">
        <v>2393</v>
      </c>
      <c r="AB1700" t="str">
        <f>+IF(W1700="","-",IF(W1700="UNICO","CENSO","MUESTRA"))</f>
        <v>MUESTRA</v>
      </c>
      <c r="AC1700" t="s">
        <v>2398</v>
      </c>
      <c r="AD1700" t="s">
        <v>8336</v>
      </c>
      <c r="AF1700">
        <f>+COUNTIF(Piloto!C:C,MARCO!A1700)</f>
        <v>0</v>
      </c>
    </row>
    <row r="1701" spans="1:32" x14ac:dyDescent="0.25">
      <c r="A1701" s="5" t="str">
        <f t="shared" si="26"/>
        <v>R 4 - D 32 - 453 - 3541</v>
      </c>
      <c r="B1701" s="23" t="s">
        <v>2347</v>
      </c>
      <c r="C1701" t="s">
        <v>584</v>
      </c>
      <c r="D1701" t="s">
        <v>582</v>
      </c>
      <c r="E1701" t="s">
        <v>583</v>
      </c>
      <c r="F1701" t="s">
        <v>134</v>
      </c>
      <c r="G1701" t="s">
        <v>134</v>
      </c>
      <c r="H1701" t="s">
        <v>8144</v>
      </c>
      <c r="I1701" t="s">
        <v>20</v>
      </c>
      <c r="J1701" t="s">
        <v>2349</v>
      </c>
      <c r="K1701" t="s">
        <v>21</v>
      </c>
      <c r="M1701" t="s">
        <v>8145</v>
      </c>
      <c r="N1701" t="s">
        <v>22</v>
      </c>
      <c r="O1701" t="s">
        <v>23</v>
      </c>
      <c r="P1701" t="s">
        <v>26</v>
      </c>
      <c r="Q1701" t="s">
        <v>2348</v>
      </c>
      <c r="R1701" s="13">
        <v>37</v>
      </c>
      <c r="S1701" s="13">
        <v>2</v>
      </c>
      <c r="T1701" s="21">
        <v>1</v>
      </c>
      <c r="V1701" t="s">
        <v>2154</v>
      </c>
      <c r="W1701" t="s">
        <v>17599</v>
      </c>
      <c r="X1701" s="20" t="str">
        <f>+IF(V1701="","-",CONCATENATE(V1701,"_",W1701))</f>
        <v>FINES_R04</v>
      </c>
      <c r="Y1701" s="59">
        <v>0.74146968126296997</v>
      </c>
      <c r="Z1701" t="s">
        <v>134</v>
      </c>
      <c r="AA1701" t="s">
        <v>2393</v>
      </c>
      <c r="AB1701" t="str">
        <f>+IF(W1701="","-",IF(W1701="UNICO","CENSO","MUESTRA"))</f>
        <v>MUESTRA</v>
      </c>
      <c r="AC1701" t="s">
        <v>2398</v>
      </c>
      <c r="AD1701" t="s">
        <v>8146</v>
      </c>
      <c r="AF1701">
        <f>+COUNTIF(Piloto!C:C,MARCO!A1701)</f>
        <v>0</v>
      </c>
    </row>
    <row r="1702" spans="1:32" x14ac:dyDescent="0.25">
      <c r="A1702" s="5" t="str">
        <f t="shared" si="26"/>
        <v>R 4 - D 32 - 453 - 1076</v>
      </c>
      <c r="B1702" s="23" t="s">
        <v>2347</v>
      </c>
      <c r="C1702" t="s">
        <v>584</v>
      </c>
      <c r="D1702" t="s">
        <v>582</v>
      </c>
      <c r="E1702" t="s">
        <v>583</v>
      </c>
      <c r="F1702" t="s">
        <v>134</v>
      </c>
      <c r="G1702" t="s">
        <v>134</v>
      </c>
      <c r="H1702" t="s">
        <v>8128</v>
      </c>
      <c r="I1702" t="s">
        <v>20</v>
      </c>
      <c r="J1702" t="s">
        <v>2349</v>
      </c>
      <c r="K1702" t="s">
        <v>21</v>
      </c>
      <c r="M1702" t="s">
        <v>8129</v>
      </c>
      <c r="N1702" t="s">
        <v>22</v>
      </c>
      <c r="O1702" t="s">
        <v>23</v>
      </c>
      <c r="P1702" t="s">
        <v>26</v>
      </c>
      <c r="Q1702" t="s">
        <v>2348</v>
      </c>
      <c r="R1702" s="13">
        <v>14</v>
      </c>
      <c r="S1702" s="13">
        <v>1</v>
      </c>
      <c r="T1702" s="21">
        <v>1</v>
      </c>
      <c r="V1702" t="s">
        <v>2154</v>
      </c>
      <c r="W1702" t="s">
        <v>17599</v>
      </c>
      <c r="X1702" s="20" t="str">
        <f>+IF(V1702="","-",CONCATENATE(V1702,"_",W1702))</f>
        <v>FINES_R04</v>
      </c>
      <c r="Y1702" s="59">
        <v>0.74262678623199463</v>
      </c>
      <c r="Z1702" t="s">
        <v>134</v>
      </c>
      <c r="AA1702" t="s">
        <v>2393</v>
      </c>
      <c r="AB1702" t="str">
        <f>+IF(W1702="","-",IF(W1702="UNICO","CENSO","MUESTRA"))</f>
        <v>MUESTRA</v>
      </c>
      <c r="AC1702" t="s">
        <v>2397</v>
      </c>
      <c r="AD1702" t="s">
        <v>8130</v>
      </c>
      <c r="AF1702">
        <f>+COUNTIF(Piloto!C:C,MARCO!A1702)</f>
        <v>0</v>
      </c>
    </row>
    <row r="1703" spans="1:32" x14ac:dyDescent="0.25">
      <c r="A1703" s="5" t="str">
        <f t="shared" si="26"/>
        <v>R 4 - D 85 - 451 - 0957</v>
      </c>
      <c r="B1703" s="23" t="s">
        <v>2347</v>
      </c>
      <c r="C1703" t="s">
        <v>584</v>
      </c>
      <c r="D1703" t="s">
        <v>1474</v>
      </c>
      <c r="E1703" t="s">
        <v>1475</v>
      </c>
      <c r="F1703" t="s">
        <v>134</v>
      </c>
      <c r="G1703" t="s">
        <v>134</v>
      </c>
      <c r="H1703" t="s">
        <v>8388</v>
      </c>
      <c r="I1703" t="s">
        <v>20</v>
      </c>
      <c r="J1703" t="s">
        <v>2349</v>
      </c>
      <c r="K1703" t="s">
        <v>21</v>
      </c>
      <c r="M1703" t="s">
        <v>8389</v>
      </c>
      <c r="N1703" t="s">
        <v>22</v>
      </c>
      <c r="O1703" t="s">
        <v>23</v>
      </c>
      <c r="P1703" t="s">
        <v>26</v>
      </c>
      <c r="Q1703" t="s">
        <v>2348</v>
      </c>
      <c r="R1703" s="13">
        <v>80</v>
      </c>
      <c r="S1703" s="13">
        <v>3</v>
      </c>
      <c r="T1703" s="21">
        <v>1</v>
      </c>
      <c r="V1703" t="s">
        <v>2154</v>
      </c>
      <c r="W1703" t="s">
        <v>17599</v>
      </c>
      <c r="X1703" s="20" t="str">
        <f>+IF(V1703="","-",CONCATENATE(V1703,"_",W1703))</f>
        <v>FINES_R04</v>
      </c>
      <c r="Y1703" s="59">
        <v>0.74519741535186768</v>
      </c>
      <c r="Z1703" t="s">
        <v>134</v>
      </c>
      <c r="AA1703" t="s">
        <v>2393</v>
      </c>
      <c r="AB1703" t="str">
        <f>+IF(W1703="","-",IF(W1703="UNICO","CENSO","MUESTRA"))</f>
        <v>MUESTRA</v>
      </c>
      <c r="AC1703" t="s">
        <v>2397</v>
      </c>
      <c r="AD1703" t="s">
        <v>8390</v>
      </c>
      <c r="AF1703">
        <f>+COUNTIF(Piloto!C:C,MARCO!A1703)</f>
        <v>0</v>
      </c>
    </row>
    <row r="1704" spans="1:32" x14ac:dyDescent="0.25">
      <c r="A1704" s="5" t="str">
        <f t="shared" si="26"/>
        <v>R 4 - D 32 - 453 - 3180</v>
      </c>
      <c r="B1704" s="23" t="s">
        <v>2347</v>
      </c>
      <c r="C1704" t="s">
        <v>584</v>
      </c>
      <c r="D1704" t="s">
        <v>582</v>
      </c>
      <c r="E1704" t="s">
        <v>583</v>
      </c>
      <c r="F1704" t="s">
        <v>134</v>
      </c>
      <c r="G1704" t="s">
        <v>134</v>
      </c>
      <c r="H1704" t="s">
        <v>12290</v>
      </c>
      <c r="I1704" t="s">
        <v>20</v>
      </c>
      <c r="J1704" t="s">
        <v>2349</v>
      </c>
      <c r="K1704" t="s">
        <v>21</v>
      </c>
      <c r="M1704" t="s">
        <v>12291</v>
      </c>
      <c r="N1704" t="s">
        <v>22</v>
      </c>
      <c r="O1704" t="s">
        <v>23</v>
      </c>
      <c r="P1704" t="s">
        <v>26</v>
      </c>
      <c r="Q1704" t="s">
        <v>2348</v>
      </c>
      <c r="R1704" s="13">
        <v>22</v>
      </c>
      <c r="S1704" s="13">
        <v>1</v>
      </c>
      <c r="T1704" s="21">
        <v>1</v>
      </c>
      <c r="V1704" t="s">
        <v>2154</v>
      </c>
      <c r="W1704" t="s">
        <v>17599</v>
      </c>
      <c r="X1704" s="20" t="str">
        <f>+IF(V1704="","-",CONCATENATE(V1704,"_",W1704))</f>
        <v>FINES_R04</v>
      </c>
      <c r="Y1704" s="59">
        <v>0.75221025943756104</v>
      </c>
      <c r="Z1704" t="s">
        <v>134</v>
      </c>
      <c r="AA1704" t="s">
        <v>2393</v>
      </c>
      <c r="AB1704" t="str">
        <f>+IF(W1704="","-",IF(W1704="UNICO","CENSO","MUESTRA"))</f>
        <v>MUESTRA</v>
      </c>
      <c r="AC1704" t="s">
        <v>2397</v>
      </c>
      <c r="AD1704" t="s">
        <v>12292</v>
      </c>
      <c r="AF1704">
        <f>+COUNTIF(Piloto!C:C,MARCO!A1704)</f>
        <v>0</v>
      </c>
    </row>
    <row r="1705" spans="1:32" x14ac:dyDescent="0.25">
      <c r="A1705" s="5" t="str">
        <f t="shared" si="26"/>
        <v>R 4 - D 119 - 451 - 4217</v>
      </c>
      <c r="B1705" s="23" t="s">
        <v>2347</v>
      </c>
      <c r="C1705" t="s">
        <v>584</v>
      </c>
      <c r="D1705" t="s">
        <v>419</v>
      </c>
      <c r="E1705" t="s">
        <v>1915</v>
      </c>
      <c r="F1705" t="s">
        <v>134</v>
      </c>
      <c r="G1705" t="s">
        <v>134</v>
      </c>
      <c r="H1705" t="s">
        <v>7927</v>
      </c>
      <c r="I1705" t="s">
        <v>20</v>
      </c>
      <c r="J1705" t="s">
        <v>2349</v>
      </c>
      <c r="K1705" t="s">
        <v>21</v>
      </c>
      <c r="M1705" t="s">
        <v>7928</v>
      </c>
      <c r="N1705" t="s">
        <v>22</v>
      </c>
      <c r="O1705" t="s">
        <v>23</v>
      </c>
      <c r="P1705" t="s">
        <v>26</v>
      </c>
      <c r="Q1705" t="s">
        <v>2348</v>
      </c>
      <c r="R1705" s="13">
        <v>31</v>
      </c>
      <c r="S1705" s="13">
        <v>1</v>
      </c>
      <c r="T1705" s="21">
        <v>1</v>
      </c>
      <c r="V1705" t="s">
        <v>2154</v>
      </c>
      <c r="W1705" t="s">
        <v>17599</v>
      </c>
      <c r="X1705" s="20" t="str">
        <f>+IF(V1705="","-",CONCATENATE(V1705,"_",W1705))</f>
        <v>FINES_R04</v>
      </c>
      <c r="Y1705" s="59">
        <v>0.75592672824859619</v>
      </c>
      <c r="Z1705" t="s">
        <v>134</v>
      </c>
      <c r="AA1705" t="s">
        <v>2393</v>
      </c>
      <c r="AB1705" t="str">
        <f>+IF(W1705="","-",IF(W1705="UNICO","CENSO","MUESTRA"))</f>
        <v>MUESTRA</v>
      </c>
      <c r="AC1705" t="s">
        <v>2397</v>
      </c>
      <c r="AD1705" t="s">
        <v>7929</v>
      </c>
      <c r="AF1705">
        <f>+COUNTIF(Piloto!C:C,MARCO!A1705)</f>
        <v>0</v>
      </c>
    </row>
    <row r="1706" spans="1:32" x14ac:dyDescent="0.25">
      <c r="A1706" s="5" t="str">
        <f t="shared" si="26"/>
        <v>R 4 - D 32 - 453 - 4472</v>
      </c>
      <c r="B1706" s="23" t="s">
        <v>2347</v>
      </c>
      <c r="C1706" t="s">
        <v>584</v>
      </c>
      <c r="D1706" t="s">
        <v>582</v>
      </c>
      <c r="E1706" t="s">
        <v>583</v>
      </c>
      <c r="F1706" t="s">
        <v>134</v>
      </c>
      <c r="G1706" t="s">
        <v>134</v>
      </c>
      <c r="H1706" t="s">
        <v>12316</v>
      </c>
      <c r="I1706" t="s">
        <v>20</v>
      </c>
      <c r="J1706" t="s">
        <v>2349</v>
      </c>
      <c r="K1706" t="s">
        <v>21</v>
      </c>
      <c r="M1706" t="s">
        <v>12317</v>
      </c>
      <c r="N1706" t="s">
        <v>22</v>
      </c>
      <c r="O1706" t="s">
        <v>23</v>
      </c>
      <c r="P1706" t="s">
        <v>26</v>
      </c>
      <c r="Q1706" t="s">
        <v>2348</v>
      </c>
      <c r="R1706" s="13">
        <v>28</v>
      </c>
      <c r="S1706" s="13">
        <v>1</v>
      </c>
      <c r="T1706" s="21">
        <v>1</v>
      </c>
      <c r="V1706" t="s">
        <v>2154</v>
      </c>
      <c r="W1706" t="s">
        <v>17599</v>
      </c>
      <c r="X1706" s="20" t="str">
        <f>+IF(V1706="","-",CONCATENATE(V1706,"_",W1706))</f>
        <v>FINES_R04</v>
      </c>
      <c r="Y1706" s="59">
        <v>0.76026314496994019</v>
      </c>
      <c r="Z1706" t="s">
        <v>134</v>
      </c>
      <c r="AA1706" t="s">
        <v>2393</v>
      </c>
      <c r="AB1706" t="str">
        <f>+IF(W1706="","-",IF(W1706="UNICO","CENSO","MUESTRA"))</f>
        <v>MUESTRA</v>
      </c>
      <c r="AC1706" t="s">
        <v>2397</v>
      </c>
      <c r="AD1706" t="s">
        <v>12318</v>
      </c>
      <c r="AF1706">
        <f>+COUNTIF(Piloto!C:C,MARCO!A1706)</f>
        <v>0</v>
      </c>
    </row>
    <row r="1707" spans="1:32" x14ac:dyDescent="0.25">
      <c r="A1707" s="5" t="str">
        <f t="shared" si="26"/>
        <v>R 4 - D 32 - 453 - 3472</v>
      </c>
      <c r="B1707" s="23" t="s">
        <v>2347</v>
      </c>
      <c r="C1707" t="s">
        <v>584</v>
      </c>
      <c r="D1707" t="s">
        <v>582</v>
      </c>
      <c r="E1707" t="s">
        <v>583</v>
      </c>
      <c r="F1707" t="s">
        <v>134</v>
      </c>
      <c r="G1707" t="s">
        <v>134</v>
      </c>
      <c r="H1707" t="s">
        <v>7997</v>
      </c>
      <c r="I1707" t="s">
        <v>20</v>
      </c>
      <c r="J1707" t="s">
        <v>2349</v>
      </c>
      <c r="K1707" t="s">
        <v>21</v>
      </c>
      <c r="M1707" t="s">
        <v>7998</v>
      </c>
      <c r="N1707" t="s">
        <v>22</v>
      </c>
      <c r="O1707" t="s">
        <v>23</v>
      </c>
      <c r="P1707" t="s">
        <v>26</v>
      </c>
      <c r="Q1707" t="s">
        <v>2348</v>
      </c>
      <c r="R1707" s="13">
        <v>19</v>
      </c>
      <c r="S1707" s="13">
        <v>1</v>
      </c>
      <c r="T1707" s="21">
        <v>1</v>
      </c>
      <c r="V1707" t="s">
        <v>2154</v>
      </c>
      <c r="W1707" t="s">
        <v>17599</v>
      </c>
      <c r="X1707" s="20" t="str">
        <f>+IF(V1707="","-",CONCATENATE(V1707,"_",W1707))</f>
        <v>FINES_R04</v>
      </c>
      <c r="Y1707" s="59">
        <v>0.76789873838424683</v>
      </c>
      <c r="Z1707" t="s">
        <v>134</v>
      </c>
      <c r="AA1707" t="s">
        <v>2393</v>
      </c>
      <c r="AB1707" t="str">
        <f>+IF(W1707="","-",IF(W1707="UNICO","CENSO","MUESTRA"))</f>
        <v>MUESTRA</v>
      </c>
      <c r="AC1707" t="s">
        <v>2397</v>
      </c>
      <c r="AD1707" t="s">
        <v>7999</v>
      </c>
      <c r="AF1707">
        <f>+COUNTIF(Piloto!C:C,MARCO!A1707)</f>
        <v>0</v>
      </c>
    </row>
    <row r="1708" spans="1:32" x14ac:dyDescent="0.25">
      <c r="A1708" s="5" t="str">
        <f t="shared" si="26"/>
        <v>R 4 - D 85 - 451 - 3224</v>
      </c>
      <c r="B1708" s="23" t="s">
        <v>2347</v>
      </c>
      <c r="C1708" t="s">
        <v>584</v>
      </c>
      <c r="D1708" t="s">
        <v>1474</v>
      </c>
      <c r="E1708" t="s">
        <v>1475</v>
      </c>
      <c r="F1708" t="s">
        <v>134</v>
      </c>
      <c r="G1708" t="s">
        <v>134</v>
      </c>
      <c r="H1708" t="s">
        <v>8393</v>
      </c>
      <c r="I1708" t="s">
        <v>20</v>
      </c>
      <c r="J1708" t="s">
        <v>2349</v>
      </c>
      <c r="K1708" t="s">
        <v>21</v>
      </c>
      <c r="M1708" t="s">
        <v>8394</v>
      </c>
      <c r="N1708" t="s">
        <v>22</v>
      </c>
      <c r="O1708" t="s">
        <v>23</v>
      </c>
      <c r="P1708" t="s">
        <v>26</v>
      </c>
      <c r="Q1708" t="s">
        <v>2348</v>
      </c>
      <c r="R1708" s="13">
        <v>17</v>
      </c>
      <c r="S1708" s="13">
        <v>1</v>
      </c>
      <c r="T1708" s="21">
        <v>1</v>
      </c>
      <c r="V1708" t="s">
        <v>2154</v>
      </c>
      <c r="W1708" t="s">
        <v>17599</v>
      </c>
      <c r="X1708" s="20" t="str">
        <f>+IF(V1708="","-",CONCATENATE(V1708,"_",W1708))</f>
        <v>FINES_R04</v>
      </c>
      <c r="Y1708" s="59">
        <v>0.77041018009185791</v>
      </c>
      <c r="Z1708" t="s">
        <v>134</v>
      </c>
      <c r="AA1708" t="s">
        <v>2393</v>
      </c>
      <c r="AB1708" t="str">
        <f>+IF(W1708="","-",IF(W1708="UNICO","CENSO","MUESTRA"))</f>
        <v>MUESTRA</v>
      </c>
      <c r="AC1708" t="s">
        <v>2398</v>
      </c>
      <c r="AD1708" t="s">
        <v>8395</v>
      </c>
      <c r="AF1708">
        <f>+COUNTIF(Piloto!C:C,MARCO!A1708)</f>
        <v>0</v>
      </c>
    </row>
    <row r="1709" spans="1:32" x14ac:dyDescent="0.25">
      <c r="A1709" s="5" t="str">
        <f t="shared" si="26"/>
        <v>R 4 - D 32 - 453 - 1050</v>
      </c>
      <c r="B1709" s="23" t="s">
        <v>2347</v>
      </c>
      <c r="C1709" t="s">
        <v>584</v>
      </c>
      <c r="D1709" t="s">
        <v>582</v>
      </c>
      <c r="E1709" t="s">
        <v>583</v>
      </c>
      <c r="F1709" t="s">
        <v>134</v>
      </c>
      <c r="G1709" t="s">
        <v>134</v>
      </c>
      <c r="H1709" t="s">
        <v>8110</v>
      </c>
      <c r="I1709" t="s">
        <v>20</v>
      </c>
      <c r="J1709" t="s">
        <v>2349</v>
      </c>
      <c r="K1709" t="s">
        <v>21</v>
      </c>
      <c r="M1709" t="s">
        <v>8111</v>
      </c>
      <c r="N1709" t="s">
        <v>22</v>
      </c>
      <c r="O1709" t="s">
        <v>23</v>
      </c>
      <c r="P1709" t="s">
        <v>26</v>
      </c>
      <c r="Q1709" t="s">
        <v>2348</v>
      </c>
      <c r="R1709" s="13">
        <v>40</v>
      </c>
      <c r="S1709" s="13">
        <v>2</v>
      </c>
      <c r="T1709" s="21">
        <v>1</v>
      </c>
      <c r="V1709" t="s">
        <v>2154</v>
      </c>
      <c r="W1709" t="s">
        <v>17599</v>
      </c>
      <c r="X1709" s="20" t="str">
        <f>+IF(V1709="","-",CONCATENATE(V1709,"_",W1709))</f>
        <v>FINES_R04</v>
      </c>
      <c r="Y1709" s="59">
        <v>0.77166533470153809</v>
      </c>
      <c r="Z1709" t="s">
        <v>134</v>
      </c>
      <c r="AA1709" t="s">
        <v>2393</v>
      </c>
      <c r="AB1709" t="str">
        <f>+IF(W1709="","-",IF(W1709="UNICO","CENSO","MUESTRA"))</f>
        <v>MUESTRA</v>
      </c>
      <c r="AC1709" t="s">
        <v>2398</v>
      </c>
      <c r="AD1709" t="s">
        <v>8112</v>
      </c>
      <c r="AF1709">
        <f>+COUNTIF(Piloto!C:C,MARCO!A1709)</f>
        <v>0</v>
      </c>
    </row>
    <row r="1710" spans="1:32" x14ac:dyDescent="0.25">
      <c r="A1710" s="5" t="str">
        <f t="shared" si="26"/>
        <v>R 4 - D 32 - 453 - 3657</v>
      </c>
      <c r="B1710" s="23" t="s">
        <v>2347</v>
      </c>
      <c r="C1710" t="s">
        <v>584</v>
      </c>
      <c r="D1710" t="s">
        <v>582</v>
      </c>
      <c r="E1710" t="s">
        <v>583</v>
      </c>
      <c r="F1710" t="s">
        <v>134</v>
      </c>
      <c r="G1710" t="s">
        <v>134</v>
      </c>
      <c r="H1710" t="s">
        <v>8059</v>
      </c>
      <c r="I1710" t="s">
        <v>20</v>
      </c>
      <c r="J1710" t="s">
        <v>2349</v>
      </c>
      <c r="K1710" t="s">
        <v>21</v>
      </c>
      <c r="M1710" t="s">
        <v>8060</v>
      </c>
      <c r="N1710" t="s">
        <v>22</v>
      </c>
      <c r="O1710" t="s">
        <v>23</v>
      </c>
      <c r="P1710" t="s">
        <v>26</v>
      </c>
      <c r="Q1710" t="s">
        <v>2348</v>
      </c>
      <c r="R1710" s="13">
        <v>58</v>
      </c>
      <c r="S1710" s="13">
        <v>3</v>
      </c>
      <c r="T1710" s="21">
        <v>1</v>
      </c>
      <c r="V1710" t="s">
        <v>2154</v>
      </c>
      <c r="W1710" t="s">
        <v>17599</v>
      </c>
      <c r="X1710" s="20" t="str">
        <f>+IF(V1710="","-",CONCATENATE(V1710,"_",W1710))</f>
        <v>FINES_R04</v>
      </c>
      <c r="Y1710" s="59">
        <v>0.77347183227539063</v>
      </c>
      <c r="Z1710" t="s">
        <v>134</v>
      </c>
      <c r="AA1710" t="s">
        <v>2393</v>
      </c>
      <c r="AB1710" t="str">
        <f>+IF(W1710="","-",IF(W1710="UNICO","CENSO","MUESTRA"))</f>
        <v>MUESTRA</v>
      </c>
      <c r="AC1710" t="s">
        <v>2397</v>
      </c>
      <c r="AD1710" t="s">
        <v>8061</v>
      </c>
      <c r="AF1710">
        <f>+COUNTIF(Piloto!C:C,MARCO!A1710)</f>
        <v>0</v>
      </c>
    </row>
    <row r="1711" spans="1:32" x14ac:dyDescent="0.25">
      <c r="A1711" s="5" t="str">
        <f t="shared" si="26"/>
        <v>R 4 - D 32 - 453 - 4243</v>
      </c>
      <c r="B1711" s="23" t="s">
        <v>2347</v>
      </c>
      <c r="C1711" t="s">
        <v>584</v>
      </c>
      <c r="D1711" t="s">
        <v>582</v>
      </c>
      <c r="E1711" t="s">
        <v>583</v>
      </c>
      <c r="F1711" t="s">
        <v>134</v>
      </c>
      <c r="G1711" t="s">
        <v>134</v>
      </c>
      <c r="H1711" t="s">
        <v>8091</v>
      </c>
      <c r="I1711" t="s">
        <v>20</v>
      </c>
      <c r="J1711" t="s">
        <v>2349</v>
      </c>
      <c r="K1711" t="s">
        <v>21</v>
      </c>
      <c r="M1711" t="s">
        <v>8092</v>
      </c>
      <c r="N1711" t="s">
        <v>22</v>
      </c>
      <c r="O1711" t="s">
        <v>23</v>
      </c>
      <c r="P1711" t="s">
        <v>26</v>
      </c>
      <c r="Q1711" t="s">
        <v>2348</v>
      </c>
      <c r="R1711" s="13">
        <v>17</v>
      </c>
      <c r="S1711" s="13">
        <v>1</v>
      </c>
      <c r="T1711" s="21">
        <v>1</v>
      </c>
      <c r="V1711" t="s">
        <v>2154</v>
      </c>
      <c r="W1711" t="s">
        <v>17599</v>
      </c>
      <c r="X1711" s="20" t="str">
        <f>+IF(V1711="","-",CONCATENATE(V1711,"_",W1711))</f>
        <v>FINES_R04</v>
      </c>
      <c r="Y1711" s="59">
        <v>0.77559930086135864</v>
      </c>
      <c r="Z1711" t="s">
        <v>134</v>
      </c>
      <c r="AA1711" t="s">
        <v>2393</v>
      </c>
      <c r="AB1711" t="str">
        <f>+IF(W1711="","-",IF(W1711="UNICO","CENSO","MUESTRA"))</f>
        <v>MUESTRA</v>
      </c>
      <c r="AC1711" t="s">
        <v>2397</v>
      </c>
      <c r="AD1711" t="s">
        <v>8093</v>
      </c>
      <c r="AF1711">
        <f>+COUNTIF(Piloto!C:C,MARCO!A1711)</f>
        <v>0</v>
      </c>
    </row>
    <row r="1712" spans="1:32" x14ac:dyDescent="0.25">
      <c r="A1712" s="5" t="str">
        <f t="shared" si="26"/>
        <v>R 4 - D 85 - 452 - 4600</v>
      </c>
      <c r="B1712" s="23" t="s">
        <v>2347</v>
      </c>
      <c r="C1712" t="s">
        <v>584</v>
      </c>
      <c r="D1712" t="s">
        <v>1474</v>
      </c>
      <c r="E1712" t="s">
        <v>1475</v>
      </c>
      <c r="F1712" t="s">
        <v>134</v>
      </c>
      <c r="G1712" t="s">
        <v>134</v>
      </c>
      <c r="H1712" t="s">
        <v>8381</v>
      </c>
      <c r="I1712" t="s">
        <v>20</v>
      </c>
      <c r="J1712" t="s">
        <v>2349</v>
      </c>
      <c r="K1712" t="s">
        <v>21</v>
      </c>
      <c r="M1712" t="s">
        <v>8382</v>
      </c>
      <c r="N1712" t="s">
        <v>22</v>
      </c>
      <c r="O1712" t="s">
        <v>23</v>
      </c>
      <c r="P1712" t="s">
        <v>26</v>
      </c>
      <c r="Q1712" t="s">
        <v>2348</v>
      </c>
      <c r="R1712" s="13">
        <v>17</v>
      </c>
      <c r="S1712" s="13">
        <v>1</v>
      </c>
      <c r="T1712" s="21">
        <v>1</v>
      </c>
      <c r="V1712" t="s">
        <v>2154</v>
      </c>
      <c r="W1712" t="s">
        <v>17599</v>
      </c>
      <c r="X1712" s="20" t="str">
        <f>+IF(V1712="","-",CONCATENATE(V1712,"_",W1712))</f>
        <v>FINES_R04</v>
      </c>
      <c r="Y1712" s="59">
        <v>0.78328478336334229</v>
      </c>
      <c r="Z1712" t="s">
        <v>134</v>
      </c>
      <c r="AA1712" t="s">
        <v>2393</v>
      </c>
      <c r="AB1712" t="str">
        <f>+IF(W1712="","-",IF(W1712="UNICO","CENSO","MUESTRA"))</f>
        <v>MUESTRA</v>
      </c>
      <c r="AC1712" t="s">
        <v>2398</v>
      </c>
      <c r="AD1712" t="s">
        <v>8383</v>
      </c>
      <c r="AF1712">
        <f>+COUNTIF(Piloto!C:C,MARCO!A1712)</f>
        <v>0</v>
      </c>
    </row>
    <row r="1713" spans="1:32" x14ac:dyDescent="0.25">
      <c r="A1713" s="5" t="str">
        <f t="shared" si="26"/>
        <v>R 4 - D 32 - 453 - 3815</v>
      </c>
      <c r="B1713" s="23" t="s">
        <v>2347</v>
      </c>
      <c r="C1713" t="s">
        <v>584</v>
      </c>
      <c r="D1713" t="s">
        <v>582</v>
      </c>
      <c r="E1713" t="s">
        <v>583</v>
      </c>
      <c r="F1713" t="s">
        <v>134</v>
      </c>
      <c r="G1713" t="s">
        <v>134</v>
      </c>
      <c r="H1713" t="s">
        <v>8157</v>
      </c>
      <c r="I1713" t="s">
        <v>20</v>
      </c>
      <c r="J1713" t="s">
        <v>2349</v>
      </c>
      <c r="K1713" t="s">
        <v>21</v>
      </c>
      <c r="M1713" t="s">
        <v>8158</v>
      </c>
      <c r="N1713" t="s">
        <v>22</v>
      </c>
      <c r="O1713" t="s">
        <v>23</v>
      </c>
      <c r="P1713" t="s">
        <v>26</v>
      </c>
      <c r="Q1713" t="s">
        <v>2348</v>
      </c>
      <c r="R1713" s="13">
        <v>20</v>
      </c>
      <c r="S1713" s="13">
        <v>1</v>
      </c>
      <c r="T1713" s="21">
        <v>1</v>
      </c>
      <c r="V1713" t="s">
        <v>2154</v>
      </c>
      <c r="W1713" t="s">
        <v>17599</v>
      </c>
      <c r="X1713" s="20" t="str">
        <f>+IF(V1713="","-",CONCATENATE(V1713,"_",W1713))</f>
        <v>FINES_R04</v>
      </c>
      <c r="Y1713" s="59">
        <v>0.78572374582290649</v>
      </c>
      <c r="Z1713" t="s">
        <v>134</v>
      </c>
      <c r="AA1713" t="s">
        <v>2393</v>
      </c>
      <c r="AB1713" t="str">
        <f>+IF(W1713="","-",IF(W1713="UNICO","CENSO","MUESTRA"))</f>
        <v>MUESTRA</v>
      </c>
      <c r="AC1713" t="s">
        <v>2398</v>
      </c>
      <c r="AD1713" t="s">
        <v>8159</v>
      </c>
      <c r="AF1713">
        <f>+COUNTIF(Piloto!C:C,MARCO!A1713)</f>
        <v>0</v>
      </c>
    </row>
    <row r="1714" spans="1:32" x14ac:dyDescent="0.25">
      <c r="A1714" s="5" t="str">
        <f t="shared" si="26"/>
        <v>R 4 - D 32 - 453 - 4089</v>
      </c>
      <c r="B1714" s="23" t="s">
        <v>2347</v>
      </c>
      <c r="C1714" t="s">
        <v>584</v>
      </c>
      <c r="D1714" t="s">
        <v>582</v>
      </c>
      <c r="E1714" t="s">
        <v>583</v>
      </c>
      <c r="F1714" t="s">
        <v>134</v>
      </c>
      <c r="G1714" t="s">
        <v>134</v>
      </c>
      <c r="H1714" t="s">
        <v>8180</v>
      </c>
      <c r="I1714" t="s">
        <v>20</v>
      </c>
      <c r="J1714" t="s">
        <v>2349</v>
      </c>
      <c r="K1714" t="s">
        <v>21</v>
      </c>
      <c r="M1714" t="s">
        <v>8158</v>
      </c>
      <c r="N1714" t="s">
        <v>22</v>
      </c>
      <c r="O1714" t="s">
        <v>23</v>
      </c>
      <c r="P1714" t="s">
        <v>26</v>
      </c>
      <c r="Q1714" t="s">
        <v>2348</v>
      </c>
      <c r="R1714" s="13">
        <v>20</v>
      </c>
      <c r="S1714" s="13">
        <v>1</v>
      </c>
      <c r="T1714" s="21">
        <v>1</v>
      </c>
      <c r="V1714" t="s">
        <v>2154</v>
      </c>
      <c r="W1714" t="s">
        <v>17599</v>
      </c>
      <c r="X1714" s="20" t="str">
        <f>+IF(V1714="","-",CONCATENATE(V1714,"_",W1714))</f>
        <v>FINES_R04</v>
      </c>
      <c r="Y1714" s="59">
        <v>0.78572374582290649</v>
      </c>
      <c r="Z1714" t="s">
        <v>134</v>
      </c>
      <c r="AA1714" t="s">
        <v>2393</v>
      </c>
      <c r="AB1714" t="str">
        <f>+IF(W1714="","-",IF(W1714="UNICO","CENSO","MUESTRA"))</f>
        <v>MUESTRA</v>
      </c>
      <c r="AC1714" t="s">
        <v>2397</v>
      </c>
      <c r="AD1714" t="s">
        <v>8181</v>
      </c>
      <c r="AF1714">
        <f>+COUNTIF(Piloto!C:C,MARCO!A1714)</f>
        <v>0</v>
      </c>
    </row>
    <row r="1715" spans="1:32" x14ac:dyDescent="0.25">
      <c r="A1715" s="5" t="str">
        <f t="shared" si="26"/>
        <v>R 4 - D 32 - 455 - 3693</v>
      </c>
      <c r="B1715" s="23" t="s">
        <v>2347</v>
      </c>
      <c r="C1715" t="s">
        <v>584</v>
      </c>
      <c r="D1715" t="s">
        <v>582</v>
      </c>
      <c r="E1715" t="s">
        <v>583</v>
      </c>
      <c r="F1715" t="s">
        <v>134</v>
      </c>
      <c r="G1715" t="s">
        <v>134</v>
      </c>
      <c r="H1715" t="s">
        <v>8055</v>
      </c>
      <c r="I1715" t="s">
        <v>20</v>
      </c>
      <c r="J1715" t="s">
        <v>2349</v>
      </c>
      <c r="K1715" t="s">
        <v>21</v>
      </c>
      <c r="M1715" t="s">
        <v>8056</v>
      </c>
      <c r="N1715" t="s">
        <v>22</v>
      </c>
      <c r="O1715" t="s">
        <v>23</v>
      </c>
      <c r="P1715" t="s">
        <v>26</v>
      </c>
      <c r="Q1715" t="s">
        <v>2348</v>
      </c>
      <c r="R1715" s="13">
        <v>21</v>
      </c>
      <c r="S1715" s="13">
        <v>1</v>
      </c>
      <c r="T1715" s="21">
        <v>1</v>
      </c>
      <c r="V1715" t="s">
        <v>2154</v>
      </c>
      <c r="W1715" t="s">
        <v>17599</v>
      </c>
      <c r="X1715" s="20" t="str">
        <f>+IF(V1715="","-",CONCATENATE(V1715,"_",W1715))</f>
        <v>FINES_R04</v>
      </c>
      <c r="Y1715" s="59">
        <v>0.78594028949737549</v>
      </c>
      <c r="Z1715" t="s">
        <v>134</v>
      </c>
      <c r="AA1715" t="s">
        <v>2393</v>
      </c>
      <c r="AB1715" t="str">
        <f>+IF(W1715="","-",IF(W1715="UNICO","CENSO","MUESTRA"))</f>
        <v>MUESTRA</v>
      </c>
      <c r="AC1715" t="s">
        <v>2397</v>
      </c>
      <c r="AD1715" t="s">
        <v>8057</v>
      </c>
      <c r="AF1715">
        <f>+COUNTIF(Piloto!C:C,MARCO!A1715)</f>
        <v>0</v>
      </c>
    </row>
    <row r="1716" spans="1:32" x14ac:dyDescent="0.25">
      <c r="A1716" s="5" t="str">
        <f t="shared" si="26"/>
        <v>R 4 - D 32 - 453 - 3693</v>
      </c>
      <c r="B1716" s="23" t="s">
        <v>2347</v>
      </c>
      <c r="C1716" t="s">
        <v>584</v>
      </c>
      <c r="D1716" t="s">
        <v>582</v>
      </c>
      <c r="E1716" t="s">
        <v>583</v>
      </c>
      <c r="F1716" t="s">
        <v>134</v>
      </c>
      <c r="G1716" t="s">
        <v>134</v>
      </c>
      <c r="H1716" t="s">
        <v>8072</v>
      </c>
      <c r="I1716" t="s">
        <v>20</v>
      </c>
      <c r="J1716" t="s">
        <v>2349</v>
      </c>
      <c r="K1716" t="s">
        <v>21</v>
      </c>
      <c r="M1716" t="s">
        <v>8056</v>
      </c>
      <c r="N1716" t="s">
        <v>22</v>
      </c>
      <c r="O1716" t="s">
        <v>23</v>
      </c>
      <c r="P1716" t="s">
        <v>26</v>
      </c>
      <c r="Q1716" t="s">
        <v>2348</v>
      </c>
      <c r="R1716" s="13">
        <v>18</v>
      </c>
      <c r="S1716" s="13">
        <v>1</v>
      </c>
      <c r="T1716" s="21">
        <v>1</v>
      </c>
      <c r="V1716" t="s">
        <v>2154</v>
      </c>
      <c r="W1716" t="s">
        <v>17599</v>
      </c>
      <c r="X1716" s="20" t="str">
        <f>+IF(V1716="","-",CONCATENATE(V1716,"_",W1716))</f>
        <v>FINES_R04</v>
      </c>
      <c r="Y1716" s="59">
        <v>0.78594028949737549</v>
      </c>
      <c r="Z1716" t="s">
        <v>134</v>
      </c>
      <c r="AA1716" t="s">
        <v>2393</v>
      </c>
      <c r="AB1716" t="str">
        <f>+IF(W1716="","-",IF(W1716="UNICO","CENSO","MUESTRA"))</f>
        <v>MUESTRA</v>
      </c>
      <c r="AC1716" t="s">
        <v>2398</v>
      </c>
      <c r="AD1716" t="s">
        <v>8057</v>
      </c>
      <c r="AF1716">
        <f>+COUNTIF(Piloto!C:C,MARCO!A1716)</f>
        <v>0</v>
      </c>
    </row>
    <row r="1717" spans="1:32" x14ac:dyDescent="0.25">
      <c r="A1717" s="5" t="str">
        <f t="shared" si="26"/>
        <v>R 4 - D 85 - 457 - 2598</v>
      </c>
      <c r="B1717" s="23" t="s">
        <v>2347</v>
      </c>
      <c r="C1717" t="s">
        <v>584</v>
      </c>
      <c r="D1717" t="s">
        <v>1474</v>
      </c>
      <c r="E1717" t="s">
        <v>1475</v>
      </c>
      <c r="F1717" t="s">
        <v>134</v>
      </c>
      <c r="G1717" t="s">
        <v>134</v>
      </c>
      <c r="H1717" t="s">
        <v>8322</v>
      </c>
      <c r="I1717" t="s">
        <v>20</v>
      </c>
      <c r="J1717" t="s">
        <v>2349</v>
      </c>
      <c r="K1717" t="s">
        <v>21</v>
      </c>
      <c r="M1717" t="s">
        <v>8323</v>
      </c>
      <c r="N1717" t="s">
        <v>22</v>
      </c>
      <c r="O1717" t="s">
        <v>23</v>
      </c>
      <c r="P1717" t="s">
        <v>26</v>
      </c>
      <c r="Q1717" t="s">
        <v>2348</v>
      </c>
      <c r="R1717" s="13">
        <v>26</v>
      </c>
      <c r="S1717" s="13">
        <v>2</v>
      </c>
      <c r="T1717" s="21">
        <v>1</v>
      </c>
      <c r="V1717" t="s">
        <v>2154</v>
      </c>
      <c r="W1717" t="s">
        <v>17599</v>
      </c>
      <c r="X1717" s="20" t="str">
        <f>+IF(V1717="","-",CONCATENATE(V1717,"_",W1717))</f>
        <v>FINES_R04</v>
      </c>
      <c r="Y1717" s="59">
        <v>0.79664742946624756</v>
      </c>
      <c r="Z1717" t="s">
        <v>134</v>
      </c>
      <c r="AA1717" t="s">
        <v>2393</v>
      </c>
      <c r="AB1717" t="str">
        <f>+IF(W1717="","-",IF(W1717="UNICO","CENSO","MUESTRA"))</f>
        <v>MUESTRA</v>
      </c>
      <c r="AC1717" t="s">
        <v>2398</v>
      </c>
      <c r="AD1717" t="s">
        <v>8324</v>
      </c>
      <c r="AF1717">
        <f>+COUNTIF(Piloto!C:C,MARCO!A1717)</f>
        <v>0</v>
      </c>
    </row>
    <row r="1718" spans="1:32" x14ac:dyDescent="0.25">
      <c r="A1718" s="5" t="str">
        <f t="shared" si="26"/>
        <v>R 4 - D 32 - 453 - 4240</v>
      </c>
      <c r="B1718" s="23" t="s">
        <v>2347</v>
      </c>
      <c r="C1718" t="s">
        <v>584</v>
      </c>
      <c r="D1718" t="s">
        <v>582</v>
      </c>
      <c r="E1718" t="s">
        <v>583</v>
      </c>
      <c r="F1718" t="s">
        <v>134</v>
      </c>
      <c r="G1718" t="s">
        <v>134</v>
      </c>
      <c r="H1718" t="s">
        <v>12307</v>
      </c>
      <c r="I1718" t="s">
        <v>20</v>
      </c>
      <c r="J1718" t="s">
        <v>2349</v>
      </c>
      <c r="K1718" t="s">
        <v>21</v>
      </c>
      <c r="M1718" t="s">
        <v>12308</v>
      </c>
      <c r="N1718" t="s">
        <v>22</v>
      </c>
      <c r="O1718" t="s">
        <v>23</v>
      </c>
      <c r="P1718" t="s">
        <v>26</v>
      </c>
      <c r="Q1718" t="s">
        <v>2348</v>
      </c>
      <c r="R1718" s="13">
        <v>36</v>
      </c>
      <c r="S1718" s="13">
        <v>1</v>
      </c>
      <c r="T1718" s="21">
        <v>1</v>
      </c>
      <c r="V1718" t="s">
        <v>2154</v>
      </c>
      <c r="W1718" t="s">
        <v>17599</v>
      </c>
      <c r="X1718" s="20" t="str">
        <f>+IF(V1718="","-",CONCATENATE(V1718,"_",W1718))</f>
        <v>FINES_R04</v>
      </c>
      <c r="Y1718" s="59">
        <v>0.79745137691497803</v>
      </c>
      <c r="Z1718" t="s">
        <v>134</v>
      </c>
      <c r="AA1718" t="s">
        <v>2393</v>
      </c>
      <c r="AB1718" t="str">
        <f>+IF(W1718="","-",IF(W1718="UNICO","CENSO","MUESTRA"))</f>
        <v>MUESTRA</v>
      </c>
      <c r="AC1718" t="s">
        <v>2397</v>
      </c>
      <c r="AD1718" t="s">
        <v>12309</v>
      </c>
      <c r="AF1718">
        <f>+COUNTIF(Piloto!C:C,MARCO!A1718)</f>
        <v>0</v>
      </c>
    </row>
    <row r="1719" spans="1:32" x14ac:dyDescent="0.25">
      <c r="A1719" s="5" t="str">
        <f t="shared" si="26"/>
        <v>R 4 - D 85 - 451 - 2657</v>
      </c>
      <c r="B1719" s="23" t="s">
        <v>2347</v>
      </c>
      <c r="C1719" t="s">
        <v>584</v>
      </c>
      <c r="D1719" t="s">
        <v>1474</v>
      </c>
      <c r="E1719" t="s">
        <v>1475</v>
      </c>
      <c r="F1719" t="s">
        <v>134</v>
      </c>
      <c r="G1719" t="s">
        <v>134</v>
      </c>
      <c r="H1719" t="s">
        <v>8219</v>
      </c>
      <c r="I1719" t="s">
        <v>20</v>
      </c>
      <c r="J1719" t="s">
        <v>2349</v>
      </c>
      <c r="K1719" t="s">
        <v>21</v>
      </c>
      <c r="M1719" t="s">
        <v>8220</v>
      </c>
      <c r="N1719" t="s">
        <v>22</v>
      </c>
      <c r="O1719" t="s">
        <v>23</v>
      </c>
      <c r="P1719" t="s">
        <v>26</v>
      </c>
      <c r="Q1719" t="s">
        <v>2348</v>
      </c>
      <c r="R1719" s="13">
        <v>18</v>
      </c>
      <c r="S1719" s="13">
        <v>1</v>
      </c>
      <c r="T1719" s="21">
        <v>1</v>
      </c>
      <c r="V1719" t="s">
        <v>2154</v>
      </c>
      <c r="W1719" t="s">
        <v>17599</v>
      </c>
      <c r="X1719" s="20" t="str">
        <f>+IF(V1719="","-",CONCATENATE(V1719,"_",W1719))</f>
        <v>FINES_R04</v>
      </c>
      <c r="Y1719" s="59">
        <v>0.8006129264831543</v>
      </c>
      <c r="Z1719" t="s">
        <v>134</v>
      </c>
      <c r="AA1719" t="s">
        <v>2393</v>
      </c>
      <c r="AB1719" t="str">
        <f>+IF(W1719="","-",IF(W1719="UNICO","CENSO","MUESTRA"))</f>
        <v>MUESTRA</v>
      </c>
      <c r="AC1719" t="s">
        <v>2398</v>
      </c>
      <c r="AD1719" t="s">
        <v>8221</v>
      </c>
      <c r="AF1719">
        <f>+COUNTIF(Piloto!C:C,MARCO!A1719)</f>
        <v>0</v>
      </c>
    </row>
    <row r="1720" spans="1:32" x14ac:dyDescent="0.25">
      <c r="A1720" s="5" t="str">
        <f t="shared" si="26"/>
        <v>R 4 - D 32 - 455 - 2376</v>
      </c>
      <c r="B1720" s="23" t="s">
        <v>2347</v>
      </c>
      <c r="C1720" t="s">
        <v>584</v>
      </c>
      <c r="D1720" t="s">
        <v>582</v>
      </c>
      <c r="E1720" t="s">
        <v>583</v>
      </c>
      <c r="F1720" t="s">
        <v>134</v>
      </c>
      <c r="G1720" t="s">
        <v>134</v>
      </c>
      <c r="H1720" t="s">
        <v>7980</v>
      </c>
      <c r="I1720" t="s">
        <v>20</v>
      </c>
      <c r="J1720" t="s">
        <v>2349</v>
      </c>
      <c r="K1720" t="s">
        <v>21</v>
      </c>
      <c r="M1720" t="s">
        <v>7981</v>
      </c>
      <c r="N1720" t="s">
        <v>22</v>
      </c>
      <c r="O1720" t="s">
        <v>23</v>
      </c>
      <c r="P1720" t="s">
        <v>26</v>
      </c>
      <c r="Q1720" t="s">
        <v>2348</v>
      </c>
      <c r="R1720" s="13">
        <v>56</v>
      </c>
      <c r="S1720" s="13">
        <v>3</v>
      </c>
      <c r="T1720" s="21">
        <v>1</v>
      </c>
      <c r="V1720" t="s">
        <v>2154</v>
      </c>
      <c r="W1720" t="s">
        <v>17599</v>
      </c>
      <c r="X1720" s="20" t="str">
        <f>+IF(V1720="","-",CONCATENATE(V1720,"_",W1720))</f>
        <v>FINES_R04</v>
      </c>
      <c r="Y1720" s="59">
        <v>0.80100739002227783</v>
      </c>
      <c r="Z1720" t="s">
        <v>134</v>
      </c>
      <c r="AA1720" t="s">
        <v>2393</v>
      </c>
      <c r="AB1720" t="str">
        <f>+IF(W1720="","-",IF(W1720="UNICO","CENSO","MUESTRA"))</f>
        <v>MUESTRA</v>
      </c>
      <c r="AC1720" t="s">
        <v>2398</v>
      </c>
      <c r="AD1720" t="s">
        <v>7982</v>
      </c>
      <c r="AF1720">
        <f>+COUNTIF(Piloto!C:C,MARCO!A1720)</f>
        <v>0</v>
      </c>
    </row>
    <row r="1721" spans="1:32" x14ac:dyDescent="0.25">
      <c r="A1721" s="5" t="str">
        <f t="shared" si="26"/>
        <v>R 4 - D 32 - 453 - 3659</v>
      </c>
      <c r="B1721" s="23" t="s">
        <v>2347</v>
      </c>
      <c r="C1721" t="s">
        <v>584</v>
      </c>
      <c r="D1721" t="s">
        <v>582</v>
      </c>
      <c r="E1721" t="s">
        <v>583</v>
      </c>
      <c r="F1721" t="s">
        <v>134</v>
      </c>
      <c r="G1721" t="s">
        <v>134</v>
      </c>
      <c r="H1721" t="s">
        <v>8033</v>
      </c>
      <c r="I1721" t="s">
        <v>20</v>
      </c>
      <c r="J1721" t="s">
        <v>2349</v>
      </c>
      <c r="K1721" t="s">
        <v>21</v>
      </c>
      <c r="M1721" t="s">
        <v>8034</v>
      </c>
      <c r="N1721" t="s">
        <v>22</v>
      </c>
      <c r="O1721" t="s">
        <v>23</v>
      </c>
      <c r="P1721" t="s">
        <v>26</v>
      </c>
      <c r="Q1721" t="s">
        <v>2348</v>
      </c>
      <c r="R1721" s="13">
        <v>17</v>
      </c>
      <c r="S1721" s="13">
        <v>1</v>
      </c>
      <c r="T1721" s="21">
        <v>1</v>
      </c>
      <c r="V1721" t="s">
        <v>2154</v>
      </c>
      <c r="W1721" t="s">
        <v>17599</v>
      </c>
      <c r="X1721" s="20" t="str">
        <f>+IF(V1721="","-",CONCATENATE(V1721,"_",W1721))</f>
        <v>FINES_R04</v>
      </c>
      <c r="Y1721" s="59">
        <v>0.8028605580329895</v>
      </c>
      <c r="Z1721" t="s">
        <v>134</v>
      </c>
      <c r="AA1721" t="s">
        <v>2393</v>
      </c>
      <c r="AB1721" t="str">
        <f>+IF(W1721="","-",IF(W1721="UNICO","CENSO","MUESTRA"))</f>
        <v>MUESTRA</v>
      </c>
      <c r="AC1721" t="s">
        <v>2397</v>
      </c>
      <c r="AD1721" t="s">
        <v>8035</v>
      </c>
      <c r="AF1721">
        <f>+COUNTIF(Piloto!C:C,MARCO!A1721)</f>
        <v>0</v>
      </c>
    </row>
    <row r="1722" spans="1:32" x14ac:dyDescent="0.25">
      <c r="A1722" s="5" t="str">
        <f t="shared" si="26"/>
        <v>R 4 - D 85 - 452 - 2648</v>
      </c>
      <c r="B1722" s="23" t="s">
        <v>2347</v>
      </c>
      <c r="C1722" t="s">
        <v>584</v>
      </c>
      <c r="D1722" t="s">
        <v>1474</v>
      </c>
      <c r="E1722" t="s">
        <v>1475</v>
      </c>
      <c r="F1722" t="s">
        <v>134</v>
      </c>
      <c r="G1722" t="s">
        <v>134</v>
      </c>
      <c r="H1722" t="s">
        <v>8342</v>
      </c>
      <c r="I1722" t="s">
        <v>20</v>
      </c>
      <c r="J1722" t="s">
        <v>2349</v>
      </c>
      <c r="K1722" t="s">
        <v>21</v>
      </c>
      <c r="M1722" t="s">
        <v>8343</v>
      </c>
      <c r="N1722" t="s">
        <v>22</v>
      </c>
      <c r="O1722" t="s">
        <v>23</v>
      </c>
      <c r="P1722" t="s">
        <v>26</v>
      </c>
      <c r="Q1722" t="s">
        <v>2348</v>
      </c>
      <c r="R1722" s="13">
        <v>20</v>
      </c>
      <c r="S1722" s="13">
        <v>1</v>
      </c>
      <c r="T1722" s="21">
        <v>1</v>
      </c>
      <c r="V1722" t="s">
        <v>2154</v>
      </c>
      <c r="W1722" t="s">
        <v>17599</v>
      </c>
      <c r="X1722" s="20" t="str">
        <f>+IF(V1722="","-",CONCATENATE(V1722,"_",W1722))</f>
        <v>FINES_R04</v>
      </c>
      <c r="Y1722" s="59">
        <v>0.80396926403045654</v>
      </c>
      <c r="Z1722" t="s">
        <v>134</v>
      </c>
      <c r="AA1722" t="s">
        <v>2393</v>
      </c>
      <c r="AB1722" t="str">
        <f>+IF(W1722="","-",IF(W1722="UNICO","CENSO","MUESTRA"))</f>
        <v>MUESTRA</v>
      </c>
      <c r="AC1722" t="s">
        <v>2397</v>
      </c>
      <c r="AD1722" t="s">
        <v>8344</v>
      </c>
      <c r="AF1722">
        <f>+COUNTIF(Piloto!C:C,MARCO!A1722)</f>
        <v>0</v>
      </c>
    </row>
    <row r="1723" spans="1:32" x14ac:dyDescent="0.25">
      <c r="A1723" s="5" t="str">
        <f t="shared" si="26"/>
        <v>R 4 - D 85 - 452 - 2617</v>
      </c>
      <c r="B1723" s="23" t="s">
        <v>2347</v>
      </c>
      <c r="C1723" t="s">
        <v>584</v>
      </c>
      <c r="D1723" t="s">
        <v>1474</v>
      </c>
      <c r="E1723" t="s">
        <v>1475</v>
      </c>
      <c r="F1723" t="s">
        <v>134</v>
      </c>
      <c r="G1723" t="s">
        <v>134</v>
      </c>
      <c r="H1723" t="s">
        <v>8215</v>
      </c>
      <c r="I1723" t="s">
        <v>20</v>
      </c>
      <c r="J1723" t="s">
        <v>2349</v>
      </c>
      <c r="K1723" t="s">
        <v>21</v>
      </c>
      <c r="M1723" t="s">
        <v>8216</v>
      </c>
      <c r="N1723" t="s">
        <v>22</v>
      </c>
      <c r="O1723" t="s">
        <v>23</v>
      </c>
      <c r="P1723" t="s">
        <v>26</v>
      </c>
      <c r="Q1723" t="s">
        <v>2348</v>
      </c>
      <c r="R1723" s="13">
        <v>113</v>
      </c>
      <c r="S1723" s="13">
        <v>3</v>
      </c>
      <c r="T1723" s="21">
        <v>1</v>
      </c>
      <c r="V1723" t="s">
        <v>2154</v>
      </c>
      <c r="W1723" t="s">
        <v>17599</v>
      </c>
      <c r="X1723" s="20" t="str">
        <f>+IF(V1723="","-",CONCATENATE(V1723,"_",W1723))</f>
        <v>FINES_R04</v>
      </c>
      <c r="Y1723" s="59">
        <v>0.80440104007720947</v>
      </c>
      <c r="Z1723" t="s">
        <v>134</v>
      </c>
      <c r="AA1723" t="s">
        <v>2393</v>
      </c>
      <c r="AB1723" t="str">
        <f>+IF(W1723="","-",IF(W1723="UNICO","CENSO","MUESTRA"))</f>
        <v>MUESTRA</v>
      </c>
      <c r="AC1723" t="s">
        <v>2397</v>
      </c>
      <c r="AD1723" t="s">
        <v>8217</v>
      </c>
      <c r="AF1723">
        <f>+COUNTIF(Piloto!C:C,MARCO!A1723)</f>
        <v>0</v>
      </c>
    </row>
    <row r="1724" spans="1:32" x14ac:dyDescent="0.25">
      <c r="A1724" s="5" t="str">
        <f t="shared" si="26"/>
        <v>R 4 - D 32 - 453 - 4083</v>
      </c>
      <c r="B1724" s="23" t="s">
        <v>2347</v>
      </c>
      <c r="C1724" t="s">
        <v>584</v>
      </c>
      <c r="D1724" t="s">
        <v>582</v>
      </c>
      <c r="E1724" t="s">
        <v>583</v>
      </c>
      <c r="F1724" t="s">
        <v>134</v>
      </c>
      <c r="G1724" t="s">
        <v>134</v>
      </c>
      <c r="H1724" t="s">
        <v>12298</v>
      </c>
      <c r="I1724" t="s">
        <v>20</v>
      </c>
      <c r="J1724" t="s">
        <v>2349</v>
      </c>
      <c r="K1724" t="s">
        <v>21</v>
      </c>
      <c r="M1724" t="s">
        <v>12299</v>
      </c>
      <c r="N1724" t="s">
        <v>22</v>
      </c>
      <c r="O1724" t="s">
        <v>23</v>
      </c>
      <c r="P1724" t="s">
        <v>26</v>
      </c>
      <c r="Q1724" t="s">
        <v>2348</v>
      </c>
      <c r="R1724" s="13">
        <v>11</v>
      </c>
      <c r="S1724" s="13">
        <v>1</v>
      </c>
      <c r="T1724" s="21">
        <v>1</v>
      </c>
      <c r="V1724" t="s">
        <v>2154</v>
      </c>
      <c r="W1724" t="s">
        <v>17599</v>
      </c>
      <c r="X1724" s="20" t="str">
        <f>+IF(V1724="","-",CONCATENATE(V1724,"_",W1724))</f>
        <v>FINES_R04</v>
      </c>
      <c r="Y1724" s="59">
        <v>0.80509698390960693</v>
      </c>
      <c r="Z1724" t="s">
        <v>134</v>
      </c>
      <c r="AA1724" t="s">
        <v>2393</v>
      </c>
      <c r="AB1724" t="str">
        <f>+IF(W1724="","-",IF(W1724="UNICO","CENSO","MUESTRA"))</f>
        <v>MUESTRA</v>
      </c>
      <c r="AC1724" t="s">
        <v>2398</v>
      </c>
      <c r="AD1724" t="s">
        <v>12300</v>
      </c>
      <c r="AF1724">
        <f>+COUNTIF(Piloto!C:C,MARCO!A1724)</f>
        <v>0</v>
      </c>
    </row>
    <row r="1725" spans="1:32" x14ac:dyDescent="0.25">
      <c r="A1725" s="5" t="str">
        <f t="shared" si="26"/>
        <v>R 4 - D 32 - 453 - 4297</v>
      </c>
      <c r="B1725" s="23" t="s">
        <v>2347</v>
      </c>
      <c r="C1725" t="s">
        <v>584</v>
      </c>
      <c r="D1725" t="s">
        <v>582</v>
      </c>
      <c r="E1725" t="s">
        <v>583</v>
      </c>
      <c r="F1725" t="s">
        <v>134</v>
      </c>
      <c r="G1725" t="s">
        <v>134</v>
      </c>
      <c r="H1725" t="s">
        <v>8203</v>
      </c>
      <c r="I1725" t="s">
        <v>20</v>
      </c>
      <c r="J1725" t="s">
        <v>2349</v>
      </c>
      <c r="K1725" t="s">
        <v>21</v>
      </c>
      <c r="M1725" t="s">
        <v>2207</v>
      </c>
      <c r="N1725" t="s">
        <v>22</v>
      </c>
      <c r="O1725" t="s">
        <v>23</v>
      </c>
      <c r="P1725" t="s">
        <v>26</v>
      </c>
      <c r="Q1725" t="s">
        <v>2348</v>
      </c>
      <c r="R1725" s="13">
        <v>21</v>
      </c>
      <c r="S1725" s="13">
        <v>1</v>
      </c>
      <c r="T1725" s="21">
        <v>1</v>
      </c>
      <c r="V1725" t="s">
        <v>2154</v>
      </c>
      <c r="W1725" t="s">
        <v>17599</v>
      </c>
      <c r="X1725" s="20" t="str">
        <f>+IF(V1725="","-",CONCATENATE(V1725,"_",W1725))</f>
        <v>FINES_R04</v>
      </c>
      <c r="Y1725" s="59">
        <v>0.80570662021636963</v>
      </c>
      <c r="Z1725" t="s">
        <v>134</v>
      </c>
      <c r="AA1725" t="s">
        <v>2393</v>
      </c>
      <c r="AB1725" t="str">
        <f>+IF(W1725="","-",IF(W1725="UNICO","CENSO","MUESTRA"))</f>
        <v>MUESTRA</v>
      </c>
      <c r="AC1725" t="s">
        <v>2397</v>
      </c>
      <c r="AD1725" t="s">
        <v>8204</v>
      </c>
      <c r="AF1725">
        <f>+COUNTIF(Piloto!C:C,MARCO!A1725)</f>
        <v>0</v>
      </c>
    </row>
    <row r="1726" spans="1:32" x14ac:dyDescent="0.25">
      <c r="A1726" s="5" t="str">
        <f t="shared" si="26"/>
        <v>R 4 - D 32 - 455 - 3783</v>
      </c>
      <c r="B1726" s="23" t="s">
        <v>2347</v>
      </c>
      <c r="C1726" t="s">
        <v>584</v>
      </c>
      <c r="D1726" t="s">
        <v>582</v>
      </c>
      <c r="E1726" t="s">
        <v>583</v>
      </c>
      <c r="F1726" t="s">
        <v>134</v>
      </c>
      <c r="G1726" t="s">
        <v>134</v>
      </c>
      <c r="H1726" t="s">
        <v>8050</v>
      </c>
      <c r="I1726" t="s">
        <v>20</v>
      </c>
      <c r="J1726" t="s">
        <v>2349</v>
      </c>
      <c r="K1726" t="s">
        <v>21</v>
      </c>
      <c r="M1726" t="s">
        <v>8051</v>
      </c>
      <c r="N1726" t="s">
        <v>22</v>
      </c>
      <c r="O1726" t="s">
        <v>23</v>
      </c>
      <c r="P1726" t="s">
        <v>26</v>
      </c>
      <c r="Q1726" t="s">
        <v>2348</v>
      </c>
      <c r="R1726" s="13">
        <v>15</v>
      </c>
      <c r="S1726" s="13">
        <v>1</v>
      </c>
      <c r="T1726" s="21">
        <v>1</v>
      </c>
      <c r="V1726" t="s">
        <v>2154</v>
      </c>
      <c r="W1726" t="s">
        <v>17599</v>
      </c>
      <c r="X1726" s="20" t="str">
        <f>+IF(V1726="","-",CONCATENATE(V1726,"_",W1726))</f>
        <v>FINES_R04</v>
      </c>
      <c r="Y1726" s="59">
        <v>0.807628333568573</v>
      </c>
      <c r="Z1726" t="s">
        <v>134</v>
      </c>
      <c r="AA1726" t="s">
        <v>2393</v>
      </c>
      <c r="AB1726" t="str">
        <f>+IF(W1726="","-",IF(W1726="UNICO","CENSO","MUESTRA"))</f>
        <v>MUESTRA</v>
      </c>
      <c r="AC1726" t="s">
        <v>2398</v>
      </c>
      <c r="AD1726" t="s">
        <v>8052</v>
      </c>
      <c r="AF1726">
        <f>+COUNTIF(Piloto!C:C,MARCO!A1726)</f>
        <v>0</v>
      </c>
    </row>
    <row r="1727" spans="1:32" x14ac:dyDescent="0.25">
      <c r="A1727" s="5" t="str">
        <f t="shared" si="26"/>
        <v>R 4 - D 32 - 453 - 3783</v>
      </c>
      <c r="B1727" s="23" t="s">
        <v>2347</v>
      </c>
      <c r="C1727" t="s">
        <v>584</v>
      </c>
      <c r="D1727" t="s">
        <v>582</v>
      </c>
      <c r="E1727" t="s">
        <v>583</v>
      </c>
      <c r="F1727" t="s">
        <v>134</v>
      </c>
      <c r="G1727" t="s">
        <v>134</v>
      </c>
      <c r="H1727" t="s">
        <v>12313</v>
      </c>
      <c r="I1727" t="s">
        <v>20</v>
      </c>
      <c r="J1727" t="s">
        <v>2349</v>
      </c>
      <c r="K1727" t="s">
        <v>21</v>
      </c>
      <c r="M1727" t="s">
        <v>8051</v>
      </c>
      <c r="N1727" t="s">
        <v>22</v>
      </c>
      <c r="O1727" t="s">
        <v>23</v>
      </c>
      <c r="P1727" t="s">
        <v>26</v>
      </c>
      <c r="Q1727" t="s">
        <v>2348</v>
      </c>
      <c r="R1727" s="13">
        <v>22</v>
      </c>
      <c r="S1727" s="13">
        <v>1</v>
      </c>
      <c r="T1727" s="21">
        <v>1</v>
      </c>
      <c r="V1727" t="s">
        <v>2154</v>
      </c>
      <c r="W1727" t="s">
        <v>17599</v>
      </c>
      <c r="X1727" s="20" t="str">
        <f>+IF(V1727="","-",CONCATENATE(V1727,"_",W1727))</f>
        <v>FINES_R04</v>
      </c>
      <c r="Y1727" s="59">
        <v>0.807628333568573</v>
      </c>
      <c r="Z1727" t="s">
        <v>134</v>
      </c>
      <c r="AA1727" t="s">
        <v>2393</v>
      </c>
      <c r="AB1727" t="str">
        <f>+IF(W1727="","-",IF(W1727="UNICO","CENSO","MUESTRA"))</f>
        <v>MUESTRA</v>
      </c>
      <c r="AC1727" t="s">
        <v>2397</v>
      </c>
      <c r="AD1727" t="s">
        <v>8052</v>
      </c>
      <c r="AF1727">
        <f>+COUNTIF(Piloto!C:C,MARCO!A1727)</f>
        <v>0</v>
      </c>
    </row>
    <row r="1728" spans="1:32" x14ac:dyDescent="0.25">
      <c r="A1728" s="5" t="str">
        <f t="shared" si="26"/>
        <v>R 4 - D 32 - 453 - 3816</v>
      </c>
      <c r="B1728" s="23" t="s">
        <v>2347</v>
      </c>
      <c r="C1728" t="s">
        <v>584</v>
      </c>
      <c r="D1728" t="s">
        <v>582</v>
      </c>
      <c r="E1728" t="s">
        <v>583</v>
      </c>
      <c r="F1728" t="s">
        <v>134</v>
      </c>
      <c r="G1728" t="s">
        <v>134</v>
      </c>
      <c r="H1728" t="s">
        <v>8161</v>
      </c>
      <c r="I1728" t="s">
        <v>20</v>
      </c>
      <c r="J1728" t="s">
        <v>2349</v>
      </c>
      <c r="K1728" t="s">
        <v>21</v>
      </c>
      <c r="M1728" t="s">
        <v>8162</v>
      </c>
      <c r="N1728" t="s">
        <v>22</v>
      </c>
      <c r="O1728" t="s">
        <v>23</v>
      </c>
      <c r="P1728" t="s">
        <v>26</v>
      </c>
      <c r="Q1728" t="s">
        <v>2348</v>
      </c>
      <c r="R1728" s="13">
        <v>68</v>
      </c>
      <c r="S1728" s="13">
        <v>3</v>
      </c>
      <c r="T1728" s="21">
        <v>1</v>
      </c>
      <c r="V1728" t="s">
        <v>2154</v>
      </c>
      <c r="W1728" t="s">
        <v>17599</v>
      </c>
      <c r="X1728" s="20" t="str">
        <f>+IF(V1728="","-",CONCATENATE(V1728,"_",W1728))</f>
        <v>FINES_R04</v>
      </c>
      <c r="Y1728" s="59">
        <v>0.81037014722824097</v>
      </c>
      <c r="Z1728" t="s">
        <v>134</v>
      </c>
      <c r="AA1728" t="s">
        <v>2393</v>
      </c>
      <c r="AB1728" t="str">
        <f>+IF(W1728="","-",IF(W1728="UNICO","CENSO","MUESTRA"))</f>
        <v>MUESTRA</v>
      </c>
      <c r="AC1728" t="s">
        <v>2398</v>
      </c>
      <c r="AD1728" t="s">
        <v>8163</v>
      </c>
      <c r="AF1728">
        <f>+COUNTIF(Piloto!C:C,MARCO!A1728)</f>
        <v>0</v>
      </c>
    </row>
    <row r="1729" spans="1:32" x14ac:dyDescent="0.25">
      <c r="A1729" s="5" t="str">
        <f t="shared" si="26"/>
        <v>R 4 - D 32 - 453 - 2340</v>
      </c>
      <c r="B1729" s="23" t="s">
        <v>2347</v>
      </c>
      <c r="C1729" t="s">
        <v>584</v>
      </c>
      <c r="D1729" t="s">
        <v>582</v>
      </c>
      <c r="E1729" t="s">
        <v>583</v>
      </c>
      <c r="F1729" t="s">
        <v>134</v>
      </c>
      <c r="G1729" t="s">
        <v>134</v>
      </c>
      <c r="H1729" t="s">
        <v>7964</v>
      </c>
      <c r="I1729" t="s">
        <v>20</v>
      </c>
      <c r="J1729" t="s">
        <v>2349</v>
      </c>
      <c r="K1729" t="s">
        <v>21</v>
      </c>
      <c r="M1729" t="s">
        <v>7965</v>
      </c>
      <c r="N1729" t="s">
        <v>22</v>
      </c>
      <c r="O1729" t="s">
        <v>23</v>
      </c>
      <c r="P1729" t="s">
        <v>26</v>
      </c>
      <c r="Q1729" t="s">
        <v>2348</v>
      </c>
      <c r="R1729" s="13">
        <v>20</v>
      </c>
      <c r="S1729" s="13">
        <v>1</v>
      </c>
      <c r="T1729" s="21">
        <v>1</v>
      </c>
      <c r="V1729" t="s">
        <v>2154</v>
      </c>
      <c r="W1729" t="s">
        <v>17599</v>
      </c>
      <c r="X1729" s="20" t="str">
        <f>+IF(V1729="","-",CONCATENATE(V1729,"_",W1729))</f>
        <v>FINES_R04</v>
      </c>
      <c r="Y1729" s="59">
        <v>0.81123584508895874</v>
      </c>
      <c r="Z1729" t="s">
        <v>134</v>
      </c>
      <c r="AA1729" t="s">
        <v>2393</v>
      </c>
      <c r="AB1729" t="str">
        <f>+IF(W1729="","-",IF(W1729="UNICO","CENSO","MUESTRA"))</f>
        <v>MUESTRA</v>
      </c>
      <c r="AC1729" t="s">
        <v>2397</v>
      </c>
      <c r="AD1729" t="s">
        <v>7966</v>
      </c>
      <c r="AF1729">
        <f>+COUNTIF(Piloto!C:C,MARCO!A1729)</f>
        <v>0</v>
      </c>
    </row>
    <row r="1730" spans="1:32" x14ac:dyDescent="0.25">
      <c r="A1730" s="5" t="str">
        <f t="shared" si="26"/>
        <v>R 4 - D 32 - 453 - 1049</v>
      </c>
      <c r="B1730" s="23" t="s">
        <v>2347</v>
      </c>
      <c r="C1730" t="s">
        <v>584</v>
      </c>
      <c r="D1730" t="s">
        <v>582</v>
      </c>
      <c r="E1730" t="s">
        <v>583</v>
      </c>
      <c r="F1730" t="s">
        <v>134</v>
      </c>
      <c r="G1730" t="s">
        <v>134</v>
      </c>
      <c r="H1730" t="s">
        <v>8133</v>
      </c>
      <c r="I1730" t="s">
        <v>20</v>
      </c>
      <c r="J1730" t="s">
        <v>2349</v>
      </c>
      <c r="K1730" t="s">
        <v>21</v>
      </c>
      <c r="M1730" t="s">
        <v>8134</v>
      </c>
      <c r="N1730" t="s">
        <v>22</v>
      </c>
      <c r="O1730" t="s">
        <v>23</v>
      </c>
      <c r="P1730" t="s">
        <v>26</v>
      </c>
      <c r="Q1730" t="s">
        <v>2348</v>
      </c>
      <c r="R1730" s="13">
        <v>45</v>
      </c>
      <c r="S1730" s="13">
        <v>2</v>
      </c>
      <c r="T1730" s="21">
        <v>1</v>
      </c>
      <c r="V1730" t="s">
        <v>2154</v>
      </c>
      <c r="W1730" t="s">
        <v>17599</v>
      </c>
      <c r="X1730" s="20" t="str">
        <f>+IF(V1730="","-",CONCATENATE(V1730,"_",W1730))</f>
        <v>FINES_R04</v>
      </c>
      <c r="Y1730" s="59">
        <v>0.81132900714874268</v>
      </c>
      <c r="Z1730" t="s">
        <v>134</v>
      </c>
      <c r="AA1730" t="s">
        <v>2393</v>
      </c>
      <c r="AB1730" t="str">
        <f>+IF(W1730="","-",IF(W1730="UNICO","CENSO","MUESTRA"))</f>
        <v>MUESTRA</v>
      </c>
      <c r="AC1730" t="s">
        <v>2397</v>
      </c>
      <c r="AD1730" t="s">
        <v>8135</v>
      </c>
      <c r="AF1730">
        <f>+COUNTIF(Piloto!C:C,MARCO!A1730)</f>
        <v>0</v>
      </c>
    </row>
    <row r="1731" spans="1:32" x14ac:dyDescent="0.25">
      <c r="A1731" s="5" t="str">
        <f t="shared" ref="A1731:A1794" si="27">+H1731</f>
        <v>R 4 - D 32 - 453 - 3653</v>
      </c>
      <c r="B1731" s="23" t="s">
        <v>2347</v>
      </c>
      <c r="C1731" t="s">
        <v>584</v>
      </c>
      <c r="D1731" t="s">
        <v>582</v>
      </c>
      <c r="E1731" t="s">
        <v>583</v>
      </c>
      <c r="F1731" t="s">
        <v>134</v>
      </c>
      <c r="G1731" t="s">
        <v>134</v>
      </c>
      <c r="H1731" t="s">
        <v>8001</v>
      </c>
      <c r="I1731" t="s">
        <v>20</v>
      </c>
      <c r="J1731" t="s">
        <v>2349</v>
      </c>
      <c r="K1731" t="s">
        <v>21</v>
      </c>
      <c r="M1731" t="s">
        <v>8002</v>
      </c>
      <c r="N1731" t="s">
        <v>22</v>
      </c>
      <c r="O1731" t="s">
        <v>23</v>
      </c>
      <c r="P1731" t="s">
        <v>26</v>
      </c>
      <c r="Q1731" t="s">
        <v>2348</v>
      </c>
      <c r="R1731" s="13">
        <v>16</v>
      </c>
      <c r="S1731" s="13">
        <v>1</v>
      </c>
      <c r="T1731" s="21">
        <v>1</v>
      </c>
      <c r="V1731" t="s">
        <v>2154</v>
      </c>
      <c r="W1731" t="s">
        <v>17599</v>
      </c>
      <c r="X1731" s="20" t="str">
        <f>+IF(V1731="","-",CONCATENATE(V1731,"_",W1731))</f>
        <v>FINES_R04</v>
      </c>
      <c r="Y1731" s="59">
        <v>0.81298989057540894</v>
      </c>
      <c r="Z1731" t="s">
        <v>134</v>
      </c>
      <c r="AA1731" t="s">
        <v>2393</v>
      </c>
      <c r="AB1731" t="str">
        <f>+IF(W1731="","-",IF(W1731="UNICO","CENSO","MUESTRA"))</f>
        <v>MUESTRA</v>
      </c>
      <c r="AC1731" t="s">
        <v>2398</v>
      </c>
      <c r="AD1731" t="s">
        <v>8003</v>
      </c>
      <c r="AF1731">
        <f>+COUNTIF(Piloto!C:C,MARCO!A1731)</f>
        <v>0</v>
      </c>
    </row>
    <row r="1732" spans="1:32" x14ac:dyDescent="0.25">
      <c r="A1732" s="5" t="str">
        <f t="shared" si="27"/>
        <v>R 4 - D 85 - 451 - 2602</v>
      </c>
      <c r="B1732" s="23" t="s">
        <v>2347</v>
      </c>
      <c r="C1732" t="s">
        <v>584</v>
      </c>
      <c r="D1732" t="s">
        <v>1474</v>
      </c>
      <c r="E1732" t="s">
        <v>1475</v>
      </c>
      <c r="F1732" t="s">
        <v>134</v>
      </c>
      <c r="G1732" t="s">
        <v>134</v>
      </c>
      <c r="H1732" t="s">
        <v>8270</v>
      </c>
      <c r="I1732" t="s">
        <v>20</v>
      </c>
      <c r="J1732" t="s">
        <v>2349</v>
      </c>
      <c r="K1732" t="s">
        <v>21</v>
      </c>
      <c r="M1732" t="s">
        <v>8271</v>
      </c>
      <c r="N1732" t="s">
        <v>22</v>
      </c>
      <c r="O1732" t="s">
        <v>23</v>
      </c>
      <c r="P1732" t="s">
        <v>26</v>
      </c>
      <c r="Q1732" t="s">
        <v>2348</v>
      </c>
      <c r="R1732" s="13">
        <v>37</v>
      </c>
      <c r="S1732" s="13">
        <v>1</v>
      </c>
      <c r="T1732" s="21">
        <v>1</v>
      </c>
      <c r="V1732" t="s">
        <v>2154</v>
      </c>
      <c r="W1732" t="s">
        <v>17599</v>
      </c>
      <c r="X1732" s="20" t="str">
        <f>+IF(V1732="","-",CONCATENATE(V1732,"_",W1732))</f>
        <v>FINES_R04</v>
      </c>
      <c r="Y1732" s="59">
        <v>0.81685709953308105</v>
      </c>
      <c r="Z1732" t="s">
        <v>134</v>
      </c>
      <c r="AA1732" t="s">
        <v>2393</v>
      </c>
      <c r="AB1732" t="str">
        <f>+IF(W1732="","-",IF(W1732="UNICO","CENSO","MUESTRA"))</f>
        <v>MUESTRA</v>
      </c>
      <c r="AC1732" t="s">
        <v>2397</v>
      </c>
      <c r="AD1732" t="s">
        <v>8272</v>
      </c>
      <c r="AF1732">
        <f>+COUNTIF(Piloto!C:C,MARCO!A1732)</f>
        <v>0</v>
      </c>
    </row>
    <row r="1733" spans="1:32" x14ac:dyDescent="0.25">
      <c r="A1733" s="5" t="str">
        <f t="shared" si="27"/>
        <v>R 4 - D 85 - 451 - 4079</v>
      </c>
      <c r="B1733" s="23" t="s">
        <v>2347</v>
      </c>
      <c r="C1733" t="s">
        <v>584</v>
      </c>
      <c r="D1733" t="s">
        <v>1474</v>
      </c>
      <c r="E1733" t="s">
        <v>1475</v>
      </c>
      <c r="F1733" t="s">
        <v>134</v>
      </c>
      <c r="G1733" t="s">
        <v>134</v>
      </c>
      <c r="H1733" t="s">
        <v>8361</v>
      </c>
      <c r="I1733" t="s">
        <v>20</v>
      </c>
      <c r="J1733" t="s">
        <v>2349</v>
      </c>
      <c r="K1733" t="s">
        <v>21</v>
      </c>
      <c r="M1733" t="s">
        <v>8271</v>
      </c>
      <c r="N1733" t="s">
        <v>22</v>
      </c>
      <c r="O1733" t="s">
        <v>23</v>
      </c>
      <c r="P1733" t="s">
        <v>26</v>
      </c>
      <c r="Q1733" t="s">
        <v>2348</v>
      </c>
      <c r="R1733" s="13">
        <v>11</v>
      </c>
      <c r="S1733" s="13">
        <v>1</v>
      </c>
      <c r="T1733" s="21">
        <v>1</v>
      </c>
      <c r="V1733" t="s">
        <v>2154</v>
      </c>
      <c r="W1733" t="s">
        <v>17599</v>
      </c>
      <c r="X1733" s="20" t="str">
        <f>+IF(V1733="","-",CONCATENATE(V1733,"_",W1733))</f>
        <v>FINES_R04</v>
      </c>
      <c r="Y1733" s="59">
        <v>0.81685709953308105</v>
      </c>
      <c r="Z1733" t="s">
        <v>134</v>
      </c>
      <c r="AA1733" t="s">
        <v>2393</v>
      </c>
      <c r="AB1733" t="str">
        <f>+IF(W1733="","-",IF(W1733="UNICO","CENSO","MUESTRA"))</f>
        <v>MUESTRA</v>
      </c>
      <c r="AC1733" t="s">
        <v>2397</v>
      </c>
      <c r="AD1733" t="s">
        <v>8362</v>
      </c>
      <c r="AF1733">
        <f>+COUNTIF(Piloto!C:C,MARCO!A1733)</f>
        <v>0</v>
      </c>
    </row>
    <row r="1734" spans="1:32" x14ac:dyDescent="0.25">
      <c r="A1734" s="5" t="str">
        <f t="shared" si="27"/>
        <v>R 4 - D 85 - 451 - 3292</v>
      </c>
      <c r="B1734" s="23" t="s">
        <v>2347</v>
      </c>
      <c r="C1734" t="s">
        <v>584</v>
      </c>
      <c r="D1734" t="s">
        <v>1474</v>
      </c>
      <c r="E1734" t="s">
        <v>1475</v>
      </c>
      <c r="F1734" t="s">
        <v>134</v>
      </c>
      <c r="G1734" t="s">
        <v>134</v>
      </c>
      <c r="H1734" t="s">
        <v>8415</v>
      </c>
      <c r="I1734" t="s">
        <v>20</v>
      </c>
      <c r="J1734" t="s">
        <v>2349</v>
      </c>
      <c r="K1734" t="s">
        <v>21</v>
      </c>
      <c r="M1734" t="s">
        <v>8416</v>
      </c>
      <c r="N1734" t="s">
        <v>22</v>
      </c>
      <c r="O1734" t="s">
        <v>23</v>
      </c>
      <c r="P1734" t="s">
        <v>26</v>
      </c>
      <c r="Q1734" t="s">
        <v>2348</v>
      </c>
      <c r="R1734" s="13">
        <v>28</v>
      </c>
      <c r="S1734" s="13">
        <v>2</v>
      </c>
      <c r="T1734" s="21">
        <v>1</v>
      </c>
      <c r="V1734" t="s">
        <v>2154</v>
      </c>
      <c r="W1734" t="s">
        <v>17599</v>
      </c>
      <c r="X1734" s="20" t="str">
        <f>+IF(V1734="","-",CONCATENATE(V1734,"_",W1734))</f>
        <v>FINES_R04</v>
      </c>
      <c r="Y1734" s="59">
        <v>0.8221709132194519</v>
      </c>
      <c r="Z1734" t="s">
        <v>134</v>
      </c>
      <c r="AA1734" t="s">
        <v>2393</v>
      </c>
      <c r="AB1734" t="str">
        <f>+IF(W1734="","-",IF(W1734="UNICO","CENSO","MUESTRA"))</f>
        <v>MUESTRA</v>
      </c>
      <c r="AC1734" t="s">
        <v>2398</v>
      </c>
      <c r="AD1734" t="s">
        <v>8417</v>
      </c>
      <c r="AF1734">
        <f>+COUNTIF(Piloto!C:C,MARCO!A1734)</f>
        <v>0</v>
      </c>
    </row>
    <row r="1735" spans="1:32" x14ac:dyDescent="0.25">
      <c r="A1735" s="5" t="str">
        <f t="shared" si="27"/>
        <v>R 4 - D 85 - 452 - 2607</v>
      </c>
      <c r="B1735" s="23" t="s">
        <v>2347</v>
      </c>
      <c r="C1735" t="s">
        <v>584</v>
      </c>
      <c r="D1735" t="s">
        <v>1474</v>
      </c>
      <c r="E1735" t="s">
        <v>1475</v>
      </c>
      <c r="F1735" t="s">
        <v>134</v>
      </c>
      <c r="G1735" t="s">
        <v>134</v>
      </c>
      <c r="H1735" t="s">
        <v>8258</v>
      </c>
      <c r="I1735" t="s">
        <v>20</v>
      </c>
      <c r="J1735" t="s">
        <v>2349</v>
      </c>
      <c r="K1735" t="s">
        <v>21</v>
      </c>
      <c r="M1735" t="s">
        <v>8259</v>
      </c>
      <c r="N1735" t="s">
        <v>22</v>
      </c>
      <c r="O1735" t="s">
        <v>23</v>
      </c>
      <c r="P1735" t="s">
        <v>26</v>
      </c>
      <c r="Q1735" t="s">
        <v>2348</v>
      </c>
      <c r="R1735" s="13">
        <v>119</v>
      </c>
      <c r="S1735" s="13">
        <v>3</v>
      </c>
      <c r="T1735" s="21">
        <v>1</v>
      </c>
      <c r="V1735" t="s">
        <v>2154</v>
      </c>
      <c r="W1735" t="s">
        <v>17599</v>
      </c>
      <c r="X1735" s="20" t="str">
        <f>+IF(V1735="","-",CONCATENATE(V1735,"_",W1735))</f>
        <v>FINES_R04</v>
      </c>
      <c r="Y1735" s="59">
        <v>0.83223962783813477</v>
      </c>
      <c r="Z1735" t="s">
        <v>134</v>
      </c>
      <c r="AA1735" t="s">
        <v>2393</v>
      </c>
      <c r="AB1735" t="str">
        <f>+IF(W1735="","-",IF(W1735="UNICO","CENSO","MUESTRA"))</f>
        <v>MUESTRA</v>
      </c>
      <c r="AC1735" t="s">
        <v>2398</v>
      </c>
      <c r="AD1735" t="s">
        <v>8260</v>
      </c>
      <c r="AF1735">
        <f>+COUNTIF(Piloto!C:C,MARCO!A1735)</f>
        <v>0</v>
      </c>
    </row>
    <row r="1736" spans="1:32" x14ac:dyDescent="0.25">
      <c r="A1736" s="5" t="str">
        <f t="shared" si="27"/>
        <v>R 4 - D 85 - 452 - 2624</v>
      </c>
      <c r="B1736" s="23" t="s">
        <v>2347</v>
      </c>
      <c r="C1736" t="s">
        <v>584</v>
      </c>
      <c r="D1736" t="s">
        <v>1474</v>
      </c>
      <c r="E1736" t="s">
        <v>1475</v>
      </c>
      <c r="F1736" t="s">
        <v>134</v>
      </c>
      <c r="G1736" t="s">
        <v>134</v>
      </c>
      <c r="H1736" t="s">
        <v>8253</v>
      </c>
      <c r="I1736" t="s">
        <v>20</v>
      </c>
      <c r="J1736" t="s">
        <v>2349</v>
      </c>
      <c r="K1736" t="s">
        <v>21</v>
      </c>
      <c r="M1736" t="s">
        <v>8254</v>
      </c>
      <c r="N1736" t="s">
        <v>22</v>
      </c>
      <c r="O1736" t="s">
        <v>23</v>
      </c>
      <c r="P1736" t="s">
        <v>26</v>
      </c>
      <c r="Q1736" t="s">
        <v>2348</v>
      </c>
      <c r="R1736" s="13">
        <v>21</v>
      </c>
      <c r="S1736" s="13">
        <v>1</v>
      </c>
      <c r="T1736" s="21">
        <v>1</v>
      </c>
      <c r="V1736" t="s">
        <v>2154</v>
      </c>
      <c r="W1736" t="s">
        <v>17599</v>
      </c>
      <c r="X1736" s="20" t="str">
        <f>+IF(V1736="","-",CONCATENATE(V1736,"_",W1736))</f>
        <v>FINES_R04</v>
      </c>
      <c r="Y1736" s="59">
        <v>0.83710092306137085</v>
      </c>
      <c r="Z1736" t="s">
        <v>134</v>
      </c>
      <c r="AA1736" t="s">
        <v>2393</v>
      </c>
      <c r="AB1736" t="str">
        <f>+IF(W1736="","-",IF(W1736="UNICO","CENSO","MUESTRA"))</f>
        <v>MUESTRA</v>
      </c>
      <c r="AC1736" t="s">
        <v>2398</v>
      </c>
      <c r="AD1736" t="s">
        <v>8255</v>
      </c>
      <c r="AF1736">
        <f>+COUNTIF(Piloto!C:C,MARCO!A1736)</f>
        <v>0</v>
      </c>
    </row>
    <row r="1737" spans="1:32" x14ac:dyDescent="0.25">
      <c r="A1737" s="5" t="str">
        <f t="shared" si="27"/>
        <v>R 4 - D 85 - 451 - 4576</v>
      </c>
      <c r="B1737" s="23" t="s">
        <v>2347</v>
      </c>
      <c r="C1737" t="s">
        <v>584</v>
      </c>
      <c r="D1737" t="s">
        <v>1474</v>
      </c>
      <c r="E1737" t="s">
        <v>1475</v>
      </c>
      <c r="F1737" t="s">
        <v>134</v>
      </c>
      <c r="G1737" t="s">
        <v>134</v>
      </c>
      <c r="H1737" t="s">
        <v>12348</v>
      </c>
      <c r="I1737" t="s">
        <v>20</v>
      </c>
      <c r="J1737" t="s">
        <v>2349</v>
      </c>
      <c r="K1737" t="s">
        <v>21</v>
      </c>
      <c r="M1737" t="s">
        <v>12349</v>
      </c>
      <c r="N1737" t="s">
        <v>22</v>
      </c>
      <c r="O1737" t="s">
        <v>23</v>
      </c>
      <c r="P1737" t="s">
        <v>26</v>
      </c>
      <c r="Q1737" t="s">
        <v>2348</v>
      </c>
      <c r="R1737" s="13">
        <v>23</v>
      </c>
      <c r="S1737" s="13">
        <v>1</v>
      </c>
      <c r="T1737" s="21">
        <v>1</v>
      </c>
      <c r="V1737" t="s">
        <v>2154</v>
      </c>
      <c r="W1737" t="s">
        <v>17599</v>
      </c>
      <c r="X1737" s="20" t="str">
        <f>+IF(V1737="","-",CONCATENATE(V1737,"_",W1737))</f>
        <v>FINES_R04</v>
      </c>
      <c r="Y1737" s="59">
        <v>0.8411594033241272</v>
      </c>
      <c r="Z1737" t="s">
        <v>134</v>
      </c>
      <c r="AA1737" t="s">
        <v>2393</v>
      </c>
      <c r="AB1737" t="str">
        <f>+IF(W1737="","-",IF(W1737="UNICO","CENSO","MUESTRA"))</f>
        <v>MUESTRA</v>
      </c>
      <c r="AC1737" t="s">
        <v>2398</v>
      </c>
      <c r="AD1737" t="s">
        <v>12350</v>
      </c>
      <c r="AF1737">
        <f>+COUNTIF(Piloto!C:C,MARCO!A1737)</f>
        <v>0</v>
      </c>
    </row>
    <row r="1738" spans="1:32" x14ac:dyDescent="0.25">
      <c r="A1738" s="5" t="str">
        <f t="shared" si="27"/>
        <v>R 4 - D 85 - 452 - 4144</v>
      </c>
      <c r="B1738" s="23" t="s">
        <v>2347</v>
      </c>
      <c r="C1738" t="s">
        <v>584</v>
      </c>
      <c r="D1738" t="s">
        <v>1474</v>
      </c>
      <c r="E1738" t="s">
        <v>1475</v>
      </c>
      <c r="F1738" t="s">
        <v>134</v>
      </c>
      <c r="G1738" t="s">
        <v>134</v>
      </c>
      <c r="H1738" t="s">
        <v>8368</v>
      </c>
      <c r="I1738" t="s">
        <v>20</v>
      </c>
      <c r="J1738" t="s">
        <v>2349</v>
      </c>
      <c r="K1738" t="s">
        <v>21</v>
      </c>
      <c r="M1738" t="s">
        <v>8369</v>
      </c>
      <c r="N1738" t="s">
        <v>22</v>
      </c>
      <c r="O1738" t="s">
        <v>23</v>
      </c>
      <c r="P1738" t="s">
        <v>26</v>
      </c>
      <c r="Q1738" t="s">
        <v>2348</v>
      </c>
      <c r="R1738" s="13">
        <v>17</v>
      </c>
      <c r="S1738" s="13">
        <v>1</v>
      </c>
      <c r="T1738" s="21">
        <v>1</v>
      </c>
      <c r="V1738" t="s">
        <v>2154</v>
      </c>
      <c r="W1738" t="s">
        <v>17599</v>
      </c>
      <c r="X1738" s="20" t="str">
        <f>+IF(V1738="","-",CONCATENATE(V1738,"_",W1738))</f>
        <v>FINES_R04</v>
      </c>
      <c r="Y1738" s="59">
        <v>0.85492342710494995</v>
      </c>
      <c r="Z1738" t="s">
        <v>134</v>
      </c>
      <c r="AA1738" t="s">
        <v>2393</v>
      </c>
      <c r="AB1738" t="str">
        <f>+IF(W1738="","-",IF(W1738="UNICO","CENSO","MUESTRA"))</f>
        <v>MUESTRA</v>
      </c>
      <c r="AC1738" t="s">
        <v>2398</v>
      </c>
      <c r="AD1738" t="s">
        <v>8370</v>
      </c>
      <c r="AF1738">
        <f>+COUNTIF(Piloto!C:C,MARCO!A1738)</f>
        <v>0</v>
      </c>
    </row>
    <row r="1739" spans="1:32" x14ac:dyDescent="0.25">
      <c r="A1739" s="5" t="str">
        <f t="shared" si="27"/>
        <v>R 4 - D 32 - 453 - 2343</v>
      </c>
      <c r="B1739" s="23" t="s">
        <v>2347</v>
      </c>
      <c r="C1739" t="s">
        <v>584</v>
      </c>
      <c r="D1739" t="s">
        <v>582</v>
      </c>
      <c r="E1739" t="s">
        <v>583</v>
      </c>
      <c r="F1739" t="s">
        <v>134</v>
      </c>
      <c r="G1739" t="s">
        <v>134</v>
      </c>
      <c r="H1739" t="s">
        <v>7977</v>
      </c>
      <c r="I1739" t="s">
        <v>20</v>
      </c>
      <c r="J1739" t="s">
        <v>2349</v>
      </c>
      <c r="K1739" t="s">
        <v>21</v>
      </c>
      <c r="M1739" t="s">
        <v>7963</v>
      </c>
      <c r="N1739" t="s">
        <v>22</v>
      </c>
      <c r="O1739" t="s">
        <v>23</v>
      </c>
      <c r="P1739" t="s">
        <v>26</v>
      </c>
      <c r="Q1739" t="s">
        <v>2348</v>
      </c>
      <c r="R1739" s="13">
        <v>53</v>
      </c>
      <c r="S1739" s="13">
        <v>2</v>
      </c>
      <c r="T1739" s="21">
        <v>1</v>
      </c>
      <c r="V1739" t="s">
        <v>2154</v>
      </c>
      <c r="W1739" t="s">
        <v>17599</v>
      </c>
      <c r="X1739" s="20" t="str">
        <f>+IF(V1739="","-",CONCATENATE(V1739,"_",W1739))</f>
        <v>FINES_R04</v>
      </c>
      <c r="Y1739" s="59">
        <v>0.90030133724212646</v>
      </c>
      <c r="Z1739" t="s">
        <v>134</v>
      </c>
      <c r="AA1739" t="s">
        <v>2393</v>
      </c>
      <c r="AB1739" t="str">
        <f>+IF(W1739="","-",IF(W1739="UNICO","CENSO","MUESTRA"))</f>
        <v>MUESTRA</v>
      </c>
      <c r="AC1739" t="s">
        <v>2398</v>
      </c>
      <c r="AD1739" t="s">
        <v>7978</v>
      </c>
      <c r="AF1739">
        <f>+COUNTIF(Piloto!C:C,MARCO!A1739)</f>
        <v>0</v>
      </c>
    </row>
    <row r="1740" spans="1:32" x14ac:dyDescent="0.25">
      <c r="A1740" s="5" t="str">
        <f t="shared" si="27"/>
        <v>R 4 - D 32 - 453 - 1046</v>
      </c>
      <c r="B1740" s="23" t="s">
        <v>2347</v>
      </c>
      <c r="C1740" t="s">
        <v>584</v>
      </c>
      <c r="D1740" t="s">
        <v>582</v>
      </c>
      <c r="E1740" t="s">
        <v>583</v>
      </c>
      <c r="F1740" t="s">
        <v>134</v>
      </c>
      <c r="G1740" t="s">
        <v>134</v>
      </c>
      <c r="H1740" t="s">
        <v>8119</v>
      </c>
      <c r="I1740" t="s">
        <v>20</v>
      </c>
      <c r="J1740" t="s">
        <v>2349</v>
      </c>
      <c r="K1740" t="s">
        <v>21</v>
      </c>
      <c r="M1740" t="s">
        <v>8120</v>
      </c>
      <c r="N1740" t="s">
        <v>22</v>
      </c>
      <c r="O1740" t="s">
        <v>23</v>
      </c>
      <c r="P1740" t="s">
        <v>26</v>
      </c>
      <c r="Q1740" t="s">
        <v>2348</v>
      </c>
      <c r="R1740" s="13">
        <v>148</v>
      </c>
      <c r="S1740" s="13">
        <v>4</v>
      </c>
      <c r="T1740" s="21">
        <v>1</v>
      </c>
      <c r="V1740" t="s">
        <v>2154</v>
      </c>
      <c r="W1740" t="s">
        <v>17599</v>
      </c>
      <c r="X1740" s="20" t="str">
        <f>+IF(V1740="","-",CONCATENATE(V1740,"_",W1740))</f>
        <v>FINES_R04</v>
      </c>
      <c r="Y1740" s="59">
        <v>0.91148722171783447</v>
      </c>
      <c r="Z1740" t="s">
        <v>134</v>
      </c>
      <c r="AA1740" t="s">
        <v>2393</v>
      </c>
      <c r="AB1740" t="str">
        <f>+IF(W1740="","-",IF(W1740="UNICO","CENSO","MUESTRA"))</f>
        <v>MUESTRA</v>
      </c>
      <c r="AC1740" t="s">
        <v>2398</v>
      </c>
      <c r="AD1740" t="s">
        <v>8121</v>
      </c>
      <c r="AF1740">
        <f>+COUNTIF(Piloto!C:C,MARCO!A1740)</f>
        <v>0</v>
      </c>
    </row>
    <row r="1741" spans="1:32" x14ac:dyDescent="0.25">
      <c r="A1741" s="5" t="str">
        <f t="shared" si="27"/>
        <v>R 4 - D 85 - 451 - 3916</v>
      </c>
      <c r="B1741" s="23" t="s">
        <v>2347</v>
      </c>
      <c r="C1741" t="s">
        <v>584</v>
      </c>
      <c r="D1741" t="s">
        <v>1474</v>
      </c>
      <c r="E1741" t="s">
        <v>1475</v>
      </c>
      <c r="F1741" t="s">
        <v>134</v>
      </c>
      <c r="G1741" t="s">
        <v>134</v>
      </c>
      <c r="H1741" t="s">
        <v>8424</v>
      </c>
      <c r="I1741" t="s">
        <v>20</v>
      </c>
      <c r="J1741" t="s">
        <v>2349</v>
      </c>
      <c r="K1741" t="s">
        <v>21</v>
      </c>
      <c r="M1741" t="s">
        <v>8425</v>
      </c>
      <c r="N1741" t="s">
        <v>22</v>
      </c>
      <c r="O1741" t="s">
        <v>23</v>
      </c>
      <c r="P1741" t="s">
        <v>26</v>
      </c>
      <c r="Q1741" t="s">
        <v>2348</v>
      </c>
      <c r="R1741" s="13">
        <v>59</v>
      </c>
      <c r="S1741" s="13">
        <v>3</v>
      </c>
      <c r="T1741" s="21">
        <v>1</v>
      </c>
      <c r="V1741" t="s">
        <v>2154</v>
      </c>
      <c r="W1741" t="s">
        <v>17599</v>
      </c>
      <c r="X1741" s="20" t="str">
        <f>+IF(V1741="","-",CONCATENATE(V1741,"_",W1741))</f>
        <v>FINES_R04</v>
      </c>
      <c r="Y1741" s="59">
        <v>0.91433674097061157</v>
      </c>
      <c r="Z1741" t="s">
        <v>134</v>
      </c>
      <c r="AA1741" t="s">
        <v>2393</v>
      </c>
      <c r="AB1741" t="str">
        <f>+IF(W1741="","-",IF(W1741="UNICO","CENSO","MUESTRA"))</f>
        <v>MUESTRA</v>
      </c>
      <c r="AC1741" t="s">
        <v>2398</v>
      </c>
      <c r="AD1741" t="s">
        <v>8426</v>
      </c>
      <c r="AF1741">
        <f>+COUNTIF(Piloto!C:C,MARCO!A1741)</f>
        <v>0</v>
      </c>
    </row>
    <row r="1742" spans="1:32" x14ac:dyDescent="0.25">
      <c r="A1742" s="5" t="str">
        <f t="shared" si="27"/>
        <v>R 4 - D 32 - 453 - 3651</v>
      </c>
      <c r="B1742" s="23" t="s">
        <v>2347</v>
      </c>
      <c r="C1742" t="s">
        <v>584</v>
      </c>
      <c r="D1742" t="s">
        <v>582</v>
      </c>
      <c r="E1742" t="s">
        <v>583</v>
      </c>
      <c r="F1742" t="s">
        <v>134</v>
      </c>
      <c r="G1742" t="s">
        <v>134</v>
      </c>
      <c r="H1742" t="s">
        <v>7990</v>
      </c>
      <c r="I1742" t="s">
        <v>20</v>
      </c>
      <c r="J1742" t="s">
        <v>2349</v>
      </c>
      <c r="K1742" t="s">
        <v>21</v>
      </c>
      <c r="M1742" t="s">
        <v>7991</v>
      </c>
      <c r="N1742" t="s">
        <v>22</v>
      </c>
      <c r="O1742" t="s">
        <v>23</v>
      </c>
      <c r="P1742" t="s">
        <v>26</v>
      </c>
      <c r="Q1742" t="s">
        <v>2348</v>
      </c>
      <c r="R1742" s="13">
        <v>68</v>
      </c>
      <c r="S1742" s="13">
        <v>2</v>
      </c>
      <c r="T1742" s="21">
        <v>1</v>
      </c>
      <c r="V1742" t="s">
        <v>2154</v>
      </c>
      <c r="W1742" t="s">
        <v>17599</v>
      </c>
      <c r="X1742" s="20" t="str">
        <f>+IF(V1742="","-",CONCATENATE(V1742,"_",W1742))</f>
        <v>FINES_R04</v>
      </c>
      <c r="Y1742" s="59">
        <v>0.91913223266601563</v>
      </c>
      <c r="Z1742" t="s">
        <v>134</v>
      </c>
      <c r="AA1742" t="s">
        <v>2393</v>
      </c>
      <c r="AB1742" t="str">
        <f>+IF(W1742="","-",IF(W1742="UNICO","CENSO","MUESTRA"))</f>
        <v>MUESTRA</v>
      </c>
      <c r="AC1742" t="s">
        <v>2397</v>
      </c>
      <c r="AD1742" t="s">
        <v>7992</v>
      </c>
      <c r="AF1742">
        <f>+COUNTIF(Piloto!C:C,MARCO!A1742)</f>
        <v>0</v>
      </c>
    </row>
    <row r="1743" spans="1:32" x14ac:dyDescent="0.25">
      <c r="A1743" s="5" t="str">
        <f t="shared" si="27"/>
        <v>R 4 - D 32 - 453 - 4241</v>
      </c>
      <c r="B1743" s="23" t="s">
        <v>2347</v>
      </c>
      <c r="C1743" t="s">
        <v>584</v>
      </c>
      <c r="D1743" t="s">
        <v>582</v>
      </c>
      <c r="E1743" t="s">
        <v>583</v>
      </c>
      <c r="F1743" t="s">
        <v>134</v>
      </c>
      <c r="G1743" t="s">
        <v>134</v>
      </c>
      <c r="H1743" t="s">
        <v>8084</v>
      </c>
      <c r="I1743" t="s">
        <v>20</v>
      </c>
      <c r="J1743" t="s">
        <v>2349</v>
      </c>
      <c r="K1743" t="s">
        <v>21</v>
      </c>
      <c r="M1743" t="s">
        <v>8085</v>
      </c>
      <c r="N1743" t="s">
        <v>22</v>
      </c>
      <c r="O1743" t="s">
        <v>23</v>
      </c>
      <c r="P1743" t="s">
        <v>26</v>
      </c>
      <c r="Q1743" t="s">
        <v>2348</v>
      </c>
      <c r="R1743" s="13">
        <v>16</v>
      </c>
      <c r="S1743" s="13">
        <v>1</v>
      </c>
      <c r="T1743" s="21">
        <v>1</v>
      </c>
      <c r="V1743" t="s">
        <v>2154</v>
      </c>
      <c r="W1743" t="s">
        <v>17599</v>
      </c>
      <c r="X1743" s="20" t="str">
        <f>+IF(V1743="","-",CONCATENATE(V1743,"_",W1743))</f>
        <v>FINES_R04</v>
      </c>
      <c r="Y1743" s="59">
        <v>0.92026317119598389</v>
      </c>
      <c r="Z1743" t="s">
        <v>134</v>
      </c>
      <c r="AA1743" t="s">
        <v>2393</v>
      </c>
      <c r="AB1743" t="str">
        <f>+IF(W1743="","-",IF(W1743="UNICO","CENSO","MUESTRA"))</f>
        <v>MUESTRA</v>
      </c>
      <c r="AC1743" t="s">
        <v>2397</v>
      </c>
      <c r="AD1743" t="s">
        <v>8086</v>
      </c>
      <c r="AF1743">
        <f>+COUNTIF(Piloto!C:C,MARCO!A1743)</f>
        <v>0</v>
      </c>
    </row>
    <row r="1744" spans="1:32" x14ac:dyDescent="0.25">
      <c r="A1744" s="5" t="str">
        <f t="shared" si="27"/>
        <v>R 4 - D 32 - 453 - 4428</v>
      </c>
      <c r="B1744" s="23" t="s">
        <v>2347</v>
      </c>
      <c r="C1744" t="s">
        <v>584</v>
      </c>
      <c r="D1744" t="s">
        <v>582</v>
      </c>
      <c r="E1744" t="s">
        <v>583</v>
      </c>
      <c r="F1744" t="s">
        <v>134</v>
      </c>
      <c r="G1744" t="s">
        <v>134</v>
      </c>
      <c r="H1744" t="s">
        <v>8114</v>
      </c>
      <c r="I1744" t="s">
        <v>20</v>
      </c>
      <c r="J1744" t="s">
        <v>2349</v>
      </c>
      <c r="K1744" t="s">
        <v>21</v>
      </c>
      <c r="M1744" t="s">
        <v>8115</v>
      </c>
      <c r="N1744" t="s">
        <v>22</v>
      </c>
      <c r="O1744" t="s">
        <v>23</v>
      </c>
      <c r="P1744" t="s">
        <v>26</v>
      </c>
      <c r="Q1744" t="s">
        <v>2348</v>
      </c>
      <c r="R1744" s="13">
        <v>40</v>
      </c>
      <c r="S1744" s="13">
        <v>2</v>
      </c>
      <c r="T1744" s="21">
        <v>1</v>
      </c>
      <c r="V1744" t="s">
        <v>2154</v>
      </c>
      <c r="W1744" t="s">
        <v>17599</v>
      </c>
      <c r="X1744" s="20" t="str">
        <f>+IF(V1744="","-",CONCATENATE(V1744,"_",W1744))</f>
        <v>FINES_R04</v>
      </c>
      <c r="Y1744" s="59">
        <v>0.92436778545379639</v>
      </c>
      <c r="Z1744" t="s">
        <v>134</v>
      </c>
      <c r="AA1744" t="s">
        <v>2393</v>
      </c>
      <c r="AB1744" t="str">
        <f>+IF(W1744="","-",IF(W1744="UNICO","CENSO","MUESTRA"))</f>
        <v>MUESTRA</v>
      </c>
      <c r="AC1744" t="s">
        <v>2397</v>
      </c>
      <c r="AD1744" t="s">
        <v>8116</v>
      </c>
      <c r="AF1744">
        <f>+COUNTIF(Piloto!C:C,MARCO!A1744)</f>
        <v>0</v>
      </c>
    </row>
    <row r="1745" spans="1:32" x14ac:dyDescent="0.25">
      <c r="A1745" s="5" t="str">
        <f t="shared" si="27"/>
        <v>R 4 - D 85 - 451 - 3293</v>
      </c>
      <c r="B1745" s="23" t="s">
        <v>2347</v>
      </c>
      <c r="C1745" t="s">
        <v>584</v>
      </c>
      <c r="D1745" t="s">
        <v>1474</v>
      </c>
      <c r="E1745" t="s">
        <v>1475</v>
      </c>
      <c r="F1745" t="s">
        <v>134</v>
      </c>
      <c r="G1745" t="s">
        <v>134</v>
      </c>
      <c r="H1745" t="s">
        <v>8420</v>
      </c>
      <c r="I1745" t="s">
        <v>20</v>
      </c>
      <c r="J1745" t="s">
        <v>2349</v>
      </c>
      <c r="K1745" t="s">
        <v>21</v>
      </c>
      <c r="M1745" t="s">
        <v>8307</v>
      </c>
      <c r="N1745" t="s">
        <v>22</v>
      </c>
      <c r="O1745" t="s">
        <v>23</v>
      </c>
      <c r="P1745" t="s">
        <v>26</v>
      </c>
      <c r="Q1745" t="s">
        <v>2348</v>
      </c>
      <c r="R1745" s="13">
        <v>53</v>
      </c>
      <c r="S1745" s="13">
        <v>5</v>
      </c>
      <c r="T1745" s="21">
        <v>1</v>
      </c>
      <c r="V1745" t="s">
        <v>2154</v>
      </c>
      <c r="W1745" t="s">
        <v>17599</v>
      </c>
      <c r="X1745" s="20" t="str">
        <f>+IF(V1745="","-",CONCATENATE(V1745,"_",W1745))</f>
        <v>FINES_R04</v>
      </c>
      <c r="Y1745" s="59">
        <v>0.92669618129730225</v>
      </c>
      <c r="Z1745" t="s">
        <v>134</v>
      </c>
      <c r="AA1745" t="s">
        <v>2393</v>
      </c>
      <c r="AB1745" t="str">
        <f>+IF(W1745="","-",IF(W1745="UNICO","CENSO","MUESTRA"))</f>
        <v>MUESTRA</v>
      </c>
      <c r="AC1745" t="s">
        <v>2397</v>
      </c>
      <c r="AD1745" t="s">
        <v>8421</v>
      </c>
      <c r="AF1745">
        <f>+COUNTIF(Piloto!C:C,MARCO!A1745)</f>
        <v>0</v>
      </c>
    </row>
    <row r="1746" spans="1:32" x14ac:dyDescent="0.25">
      <c r="A1746" s="5" t="str">
        <f t="shared" si="27"/>
        <v>R 4 - D 32 - 453 - 1069</v>
      </c>
      <c r="B1746" s="23" t="s">
        <v>2347</v>
      </c>
      <c r="C1746" t="s">
        <v>584</v>
      </c>
      <c r="D1746" t="s">
        <v>582</v>
      </c>
      <c r="E1746" t="s">
        <v>583</v>
      </c>
      <c r="F1746" t="s">
        <v>134</v>
      </c>
      <c r="G1746" t="s">
        <v>134</v>
      </c>
      <c r="H1746" t="s">
        <v>8101</v>
      </c>
      <c r="I1746" t="s">
        <v>20</v>
      </c>
      <c r="J1746" t="s">
        <v>2349</v>
      </c>
      <c r="K1746" t="s">
        <v>21</v>
      </c>
      <c r="M1746" t="s">
        <v>2208</v>
      </c>
      <c r="N1746" t="s">
        <v>22</v>
      </c>
      <c r="O1746" t="s">
        <v>23</v>
      </c>
      <c r="P1746" t="s">
        <v>26</v>
      </c>
      <c r="Q1746" t="s">
        <v>2348</v>
      </c>
      <c r="R1746" s="13">
        <v>26</v>
      </c>
      <c r="S1746" s="13">
        <v>2</v>
      </c>
      <c r="T1746" s="21">
        <v>1</v>
      </c>
      <c r="V1746" t="s">
        <v>2154</v>
      </c>
      <c r="W1746" t="s">
        <v>17599</v>
      </c>
      <c r="X1746" s="20" t="str">
        <f>+IF(V1746="","-",CONCATENATE(V1746,"_",W1746))</f>
        <v>FINES_R04</v>
      </c>
      <c r="Y1746" s="59">
        <v>0.95197069644927979</v>
      </c>
      <c r="Z1746" t="s">
        <v>134</v>
      </c>
      <c r="AA1746" t="s">
        <v>2393</v>
      </c>
      <c r="AB1746" t="str">
        <f>+IF(W1746="","-",IF(W1746="UNICO","CENSO","MUESTRA"))</f>
        <v>MUESTRA</v>
      </c>
      <c r="AC1746" t="s">
        <v>2398</v>
      </c>
      <c r="AD1746" t="s">
        <v>8102</v>
      </c>
      <c r="AF1746">
        <f>+COUNTIF(Piloto!C:C,MARCO!A1746)</f>
        <v>0</v>
      </c>
    </row>
    <row r="1747" spans="1:32" x14ac:dyDescent="0.25">
      <c r="A1747" s="5" t="str">
        <f t="shared" si="27"/>
        <v>R 4 - D 32 - 453 - 1078</v>
      </c>
      <c r="B1747" s="23" t="s">
        <v>2347</v>
      </c>
      <c r="C1747" t="s">
        <v>584</v>
      </c>
      <c r="D1747" t="s">
        <v>582</v>
      </c>
      <c r="E1747" t="s">
        <v>583</v>
      </c>
      <c r="F1747" t="s">
        <v>134</v>
      </c>
      <c r="G1747" t="s">
        <v>134</v>
      </c>
      <c r="H1747" t="s">
        <v>8137</v>
      </c>
      <c r="I1747" t="s">
        <v>20</v>
      </c>
      <c r="J1747" t="s">
        <v>2349</v>
      </c>
      <c r="K1747" t="s">
        <v>21</v>
      </c>
      <c r="M1747" t="s">
        <v>8138</v>
      </c>
      <c r="N1747" t="s">
        <v>22</v>
      </c>
      <c r="O1747" t="s">
        <v>23</v>
      </c>
      <c r="P1747" t="s">
        <v>26</v>
      </c>
      <c r="Q1747" t="s">
        <v>2348</v>
      </c>
      <c r="R1747" s="13">
        <v>15</v>
      </c>
      <c r="S1747" s="13">
        <v>1</v>
      </c>
      <c r="T1747" s="21">
        <v>1</v>
      </c>
      <c r="V1747" t="s">
        <v>2154</v>
      </c>
      <c r="W1747" t="s">
        <v>17599</v>
      </c>
      <c r="X1747" s="20" t="str">
        <f>+IF(V1747="","-",CONCATENATE(V1747,"_",W1747))</f>
        <v>FINES_R04</v>
      </c>
      <c r="Y1747" s="59">
        <v>0.96124106645584106</v>
      </c>
      <c r="Z1747" t="s">
        <v>134</v>
      </c>
      <c r="AA1747" t="s">
        <v>2393</v>
      </c>
      <c r="AB1747" t="str">
        <f>+IF(W1747="","-",IF(W1747="UNICO","CENSO","MUESTRA"))</f>
        <v>MUESTRA</v>
      </c>
      <c r="AC1747" t="s">
        <v>2397</v>
      </c>
      <c r="AD1747" t="s">
        <v>8139</v>
      </c>
      <c r="AF1747">
        <f>+COUNTIF(Piloto!C:C,MARCO!A1747)</f>
        <v>0</v>
      </c>
    </row>
    <row r="1748" spans="1:32" x14ac:dyDescent="0.25">
      <c r="A1748" s="5" t="str">
        <f t="shared" si="27"/>
        <v>R 4 - D 32 - 453 - 4238</v>
      </c>
      <c r="B1748" s="23" t="s">
        <v>2347</v>
      </c>
      <c r="C1748" t="s">
        <v>584</v>
      </c>
      <c r="D1748" t="s">
        <v>582</v>
      </c>
      <c r="E1748" t="s">
        <v>583</v>
      </c>
      <c r="F1748" t="s">
        <v>134</v>
      </c>
      <c r="G1748" t="s">
        <v>134</v>
      </c>
      <c r="H1748" t="s">
        <v>8074</v>
      </c>
      <c r="I1748" t="s">
        <v>20</v>
      </c>
      <c r="J1748" t="s">
        <v>2349</v>
      </c>
      <c r="K1748" t="s">
        <v>21</v>
      </c>
      <c r="M1748" t="s">
        <v>8075</v>
      </c>
      <c r="N1748" t="s">
        <v>22</v>
      </c>
      <c r="O1748" t="s">
        <v>23</v>
      </c>
      <c r="P1748" t="s">
        <v>26</v>
      </c>
      <c r="Q1748" t="s">
        <v>2348</v>
      </c>
      <c r="R1748" s="13">
        <v>17</v>
      </c>
      <c r="S1748" s="13">
        <v>1</v>
      </c>
      <c r="T1748" s="21">
        <v>1</v>
      </c>
      <c r="V1748" t="s">
        <v>2154</v>
      </c>
      <c r="W1748" t="s">
        <v>17599</v>
      </c>
      <c r="X1748" s="20" t="str">
        <f>+IF(V1748="","-",CONCATENATE(V1748,"_",W1748))</f>
        <v>FINES_R04</v>
      </c>
      <c r="Y1748" s="59">
        <v>0.96290981769561768</v>
      </c>
      <c r="Z1748" t="s">
        <v>134</v>
      </c>
      <c r="AA1748" t="s">
        <v>2393</v>
      </c>
      <c r="AB1748" t="str">
        <f>+IF(W1748="","-",IF(W1748="UNICO","CENSO","MUESTRA"))</f>
        <v>MUESTRA</v>
      </c>
      <c r="AC1748" t="s">
        <v>2398</v>
      </c>
      <c r="AD1748" t="s">
        <v>8076</v>
      </c>
      <c r="AF1748">
        <f>+COUNTIF(Piloto!C:C,MARCO!A1748)</f>
        <v>0</v>
      </c>
    </row>
    <row r="1749" spans="1:32" x14ac:dyDescent="0.25">
      <c r="A1749" s="5" t="str">
        <f t="shared" si="27"/>
        <v>R 4 - D 85 - 451 - 2623</v>
      </c>
      <c r="B1749" s="23" t="s">
        <v>2347</v>
      </c>
      <c r="C1749" t="s">
        <v>584</v>
      </c>
      <c r="D1749" t="s">
        <v>1474</v>
      </c>
      <c r="E1749" t="s">
        <v>1475</v>
      </c>
      <c r="F1749" t="s">
        <v>134</v>
      </c>
      <c r="G1749" t="s">
        <v>134</v>
      </c>
      <c r="H1749" t="s">
        <v>12325</v>
      </c>
      <c r="I1749" t="s">
        <v>20</v>
      </c>
      <c r="J1749" t="s">
        <v>2349</v>
      </c>
      <c r="K1749" t="s">
        <v>21</v>
      </c>
      <c r="M1749" t="s">
        <v>12326</v>
      </c>
      <c r="N1749" t="s">
        <v>22</v>
      </c>
      <c r="O1749" t="s">
        <v>23</v>
      </c>
      <c r="P1749" t="s">
        <v>26</v>
      </c>
      <c r="Q1749" t="s">
        <v>2348</v>
      </c>
      <c r="R1749" s="13">
        <v>25</v>
      </c>
      <c r="S1749" s="13">
        <v>1</v>
      </c>
      <c r="T1749" s="21">
        <v>1</v>
      </c>
      <c r="V1749" t="s">
        <v>2154</v>
      </c>
      <c r="W1749" t="s">
        <v>17599</v>
      </c>
      <c r="X1749" s="20" t="str">
        <f>+IF(V1749="","-",CONCATENATE(V1749,"_",W1749))</f>
        <v>FINES_R04</v>
      </c>
      <c r="Y1749" s="59">
        <v>0.96386826038360596</v>
      </c>
      <c r="Z1749" t="s">
        <v>134</v>
      </c>
      <c r="AA1749" t="s">
        <v>2393</v>
      </c>
      <c r="AB1749" t="str">
        <f>+IF(W1749="","-",IF(W1749="UNICO","CENSO","MUESTRA"))</f>
        <v>MUESTRA</v>
      </c>
      <c r="AC1749" t="s">
        <v>2397</v>
      </c>
      <c r="AD1749" t="s">
        <v>12327</v>
      </c>
      <c r="AF1749">
        <f>+COUNTIF(Piloto!C:C,MARCO!A1749)</f>
        <v>0</v>
      </c>
    </row>
    <row r="1750" spans="1:32" x14ac:dyDescent="0.25">
      <c r="A1750" s="5" t="str">
        <f t="shared" si="27"/>
        <v>R 4 - D 32 - 453 - 3794</v>
      </c>
      <c r="B1750" s="23" t="s">
        <v>2347</v>
      </c>
      <c r="C1750" t="s">
        <v>584</v>
      </c>
      <c r="D1750" t="s">
        <v>582</v>
      </c>
      <c r="E1750" t="s">
        <v>583</v>
      </c>
      <c r="F1750" t="s">
        <v>134</v>
      </c>
      <c r="G1750" t="s">
        <v>134</v>
      </c>
      <c r="H1750" t="s">
        <v>8153</v>
      </c>
      <c r="I1750" t="s">
        <v>20</v>
      </c>
      <c r="J1750" t="s">
        <v>2349</v>
      </c>
      <c r="K1750" t="s">
        <v>21</v>
      </c>
      <c r="M1750" t="s">
        <v>8154</v>
      </c>
      <c r="N1750" t="s">
        <v>22</v>
      </c>
      <c r="O1750" t="s">
        <v>23</v>
      </c>
      <c r="P1750" t="s">
        <v>26</v>
      </c>
      <c r="Q1750" t="s">
        <v>2348</v>
      </c>
      <c r="R1750" s="13">
        <v>17</v>
      </c>
      <c r="S1750" s="13">
        <v>1</v>
      </c>
      <c r="T1750" s="21">
        <v>1</v>
      </c>
      <c r="V1750" t="s">
        <v>2154</v>
      </c>
      <c r="W1750" t="s">
        <v>17599</v>
      </c>
      <c r="X1750" s="20" t="str">
        <f>+IF(V1750="","-",CONCATENATE(V1750,"_",W1750))</f>
        <v>FINES_R04</v>
      </c>
      <c r="Y1750" s="59">
        <v>0.99129188060760498</v>
      </c>
      <c r="Z1750" t="s">
        <v>134</v>
      </c>
      <c r="AA1750" t="s">
        <v>2393</v>
      </c>
      <c r="AB1750" t="str">
        <f>+IF(W1750="","-",IF(W1750="UNICO","CENSO","MUESTRA"))</f>
        <v>MUESTRA</v>
      </c>
      <c r="AC1750" t="s">
        <v>2397</v>
      </c>
      <c r="AD1750" t="s">
        <v>8155</v>
      </c>
      <c r="AF1750">
        <f>+COUNTIF(Piloto!C:C,MARCO!A1750)</f>
        <v>0</v>
      </c>
    </row>
    <row r="1751" spans="1:32" x14ac:dyDescent="0.25">
      <c r="A1751" s="5" t="str">
        <f t="shared" si="27"/>
        <v>R 4 - D 32 - 453 - 3661</v>
      </c>
      <c r="B1751" s="23" t="s">
        <v>2347</v>
      </c>
      <c r="C1751" t="s">
        <v>584</v>
      </c>
      <c r="D1751" t="s">
        <v>582</v>
      </c>
      <c r="E1751" t="s">
        <v>583</v>
      </c>
      <c r="F1751" t="s">
        <v>134</v>
      </c>
      <c r="G1751" t="s">
        <v>134</v>
      </c>
      <c r="H1751" t="s">
        <v>8043</v>
      </c>
      <c r="I1751" t="s">
        <v>20</v>
      </c>
      <c r="J1751" t="s">
        <v>2349</v>
      </c>
      <c r="K1751" t="s">
        <v>21</v>
      </c>
      <c r="M1751" t="s">
        <v>8044</v>
      </c>
      <c r="N1751" t="s">
        <v>22</v>
      </c>
      <c r="O1751" t="s">
        <v>23</v>
      </c>
      <c r="P1751" t="s">
        <v>26</v>
      </c>
      <c r="Q1751" t="s">
        <v>2348</v>
      </c>
      <c r="R1751" s="13">
        <v>66</v>
      </c>
      <c r="S1751" s="13">
        <v>4</v>
      </c>
      <c r="T1751" s="21">
        <v>1</v>
      </c>
      <c r="V1751" t="s">
        <v>2154</v>
      </c>
      <c r="W1751" t="s">
        <v>17599</v>
      </c>
      <c r="X1751" s="20" t="str">
        <f>+IF(V1751="","-",CONCATENATE(V1751,"_",W1751))</f>
        <v>FINES_R04</v>
      </c>
      <c r="Y1751" s="59">
        <v>0.99129199981689453</v>
      </c>
      <c r="Z1751" t="s">
        <v>134</v>
      </c>
      <c r="AA1751" t="s">
        <v>2393</v>
      </c>
      <c r="AB1751" t="str">
        <f>+IF(W1751="","-",IF(W1751="UNICO","CENSO","MUESTRA"))</f>
        <v>MUESTRA</v>
      </c>
      <c r="AC1751" t="s">
        <v>2398</v>
      </c>
      <c r="AD1751" t="s">
        <v>8045</v>
      </c>
      <c r="AF1751">
        <f>+COUNTIF(Piloto!C:C,MARCO!A1751)</f>
        <v>0</v>
      </c>
    </row>
    <row r="1752" spans="1:32" x14ac:dyDescent="0.25">
      <c r="A1752" s="5" t="str">
        <f t="shared" si="27"/>
        <v>R 5 - D 4 - 452 - 4590</v>
      </c>
      <c r="B1752" s="23" t="s">
        <v>2347</v>
      </c>
      <c r="C1752" t="s">
        <v>186</v>
      </c>
      <c r="D1752" t="s">
        <v>183</v>
      </c>
      <c r="E1752" t="s">
        <v>185</v>
      </c>
      <c r="F1752" t="s">
        <v>134</v>
      </c>
      <c r="G1752" t="s">
        <v>134</v>
      </c>
      <c r="H1752" t="s">
        <v>9324</v>
      </c>
      <c r="I1752" t="s">
        <v>20</v>
      </c>
      <c r="J1752" t="s">
        <v>2349</v>
      </c>
      <c r="K1752" t="s">
        <v>21</v>
      </c>
      <c r="M1752" t="s">
        <v>9325</v>
      </c>
      <c r="N1752" t="s">
        <v>22</v>
      </c>
      <c r="O1752" t="s">
        <v>23</v>
      </c>
      <c r="P1752" t="s">
        <v>26</v>
      </c>
      <c r="Q1752" t="s">
        <v>2348</v>
      </c>
      <c r="R1752" s="13">
        <v>77</v>
      </c>
      <c r="S1752" s="13">
        <v>3</v>
      </c>
      <c r="T1752" s="21">
        <v>1</v>
      </c>
      <c r="V1752" t="s">
        <v>2154</v>
      </c>
      <c r="W1752" t="s">
        <v>17600</v>
      </c>
      <c r="X1752" s="20" t="str">
        <f>+IF(V1752="","-",CONCATENATE(V1752,"_",W1752))</f>
        <v>FINES_R05</v>
      </c>
      <c r="Y1752" s="59">
        <v>2.3397007957100872E-2</v>
      </c>
      <c r="Z1752" t="s">
        <v>134</v>
      </c>
      <c r="AA1752" t="s">
        <v>2393</v>
      </c>
      <c r="AB1752" t="str">
        <f>+IF(W1752="","-",IF(W1752="UNICO","CENSO","MUESTRA"))</f>
        <v>MUESTRA</v>
      </c>
      <c r="AC1752" t="s">
        <v>2398</v>
      </c>
      <c r="AD1752" t="s">
        <v>9326</v>
      </c>
      <c r="AF1752">
        <f>+COUNTIF(Piloto!C:C,MARCO!A1752)</f>
        <v>0</v>
      </c>
    </row>
    <row r="1753" spans="1:32" x14ac:dyDescent="0.25">
      <c r="A1753" s="5" t="str">
        <f t="shared" si="27"/>
        <v>R 5 - D 30 - 452 - 3670</v>
      </c>
      <c r="B1753" s="23" t="s">
        <v>2347</v>
      </c>
      <c r="C1753" t="s">
        <v>186</v>
      </c>
      <c r="D1753" t="s">
        <v>551</v>
      </c>
      <c r="E1753" t="s">
        <v>552</v>
      </c>
      <c r="F1753" t="s">
        <v>134</v>
      </c>
      <c r="G1753" t="s">
        <v>134</v>
      </c>
      <c r="H1753" t="s">
        <v>8742</v>
      </c>
      <c r="I1753" t="s">
        <v>20</v>
      </c>
      <c r="J1753" t="s">
        <v>2349</v>
      </c>
      <c r="K1753" t="s">
        <v>21</v>
      </c>
      <c r="M1753" t="s">
        <v>5030</v>
      </c>
      <c r="N1753" t="s">
        <v>22</v>
      </c>
      <c r="O1753" t="s">
        <v>23</v>
      </c>
      <c r="P1753" t="s">
        <v>26</v>
      </c>
      <c r="Q1753" t="s">
        <v>2348</v>
      </c>
      <c r="R1753" s="13">
        <v>31</v>
      </c>
      <c r="S1753" s="13">
        <v>1</v>
      </c>
      <c r="T1753" s="21">
        <v>1</v>
      </c>
      <c r="V1753" t="s">
        <v>2154</v>
      </c>
      <c r="W1753" t="s">
        <v>17600</v>
      </c>
      <c r="X1753" s="20" t="str">
        <f>+IF(V1753="","-",CONCATENATE(V1753,"_",W1753))</f>
        <v>FINES_R05</v>
      </c>
      <c r="Y1753" s="59">
        <v>0.1163935214281082</v>
      </c>
      <c r="Z1753" t="s">
        <v>134</v>
      </c>
      <c r="AA1753" t="s">
        <v>2393</v>
      </c>
      <c r="AB1753" t="str">
        <f>+IF(W1753="","-",IF(W1753="UNICO","CENSO","MUESTRA"))</f>
        <v>MUESTRA</v>
      </c>
      <c r="AC1753" t="s">
        <v>2398</v>
      </c>
      <c r="AD1753" t="s">
        <v>8743</v>
      </c>
      <c r="AF1753">
        <f>+COUNTIF(Piloto!C:C,MARCO!A1753)</f>
        <v>0</v>
      </c>
    </row>
    <row r="1754" spans="1:32" x14ac:dyDescent="0.25">
      <c r="A1754" s="5" t="str">
        <f t="shared" si="27"/>
        <v>R 5 - D 99 - 451 - 4249</v>
      </c>
      <c r="B1754" s="23" t="s">
        <v>2347</v>
      </c>
      <c r="C1754" t="s">
        <v>186</v>
      </c>
      <c r="D1754" t="s">
        <v>1665</v>
      </c>
      <c r="E1754" t="s">
        <v>1666</v>
      </c>
      <c r="F1754" t="s">
        <v>134</v>
      </c>
      <c r="G1754" t="s">
        <v>134</v>
      </c>
      <c r="H1754" t="s">
        <v>9469</v>
      </c>
      <c r="I1754" t="s">
        <v>20</v>
      </c>
      <c r="J1754" t="s">
        <v>2349</v>
      </c>
      <c r="K1754" t="s">
        <v>21</v>
      </c>
      <c r="M1754" t="s">
        <v>6803</v>
      </c>
      <c r="N1754" t="s">
        <v>22</v>
      </c>
      <c r="O1754" t="s">
        <v>23</v>
      </c>
      <c r="P1754" t="s">
        <v>26</v>
      </c>
      <c r="Q1754" t="s">
        <v>2348</v>
      </c>
      <c r="R1754" s="13">
        <v>25</v>
      </c>
      <c r="S1754" s="13">
        <v>1</v>
      </c>
      <c r="T1754" s="21">
        <v>1</v>
      </c>
      <c r="V1754" t="s">
        <v>2154</v>
      </c>
      <c r="W1754" t="s">
        <v>17600</v>
      </c>
      <c r="X1754" s="20" t="str">
        <f>+IF(V1754="","-",CONCATENATE(V1754,"_",W1754))</f>
        <v>FINES_R05</v>
      </c>
      <c r="Y1754" s="59">
        <v>0.1264398396015167</v>
      </c>
      <c r="Z1754" t="s">
        <v>134</v>
      </c>
      <c r="AA1754" t="s">
        <v>2393</v>
      </c>
      <c r="AB1754" t="str">
        <f>+IF(W1754="","-",IF(W1754="UNICO","CENSO","MUESTRA"))</f>
        <v>MUESTRA</v>
      </c>
      <c r="AC1754" t="s">
        <v>2398</v>
      </c>
      <c r="AD1754" t="s">
        <v>9470</v>
      </c>
      <c r="AF1754">
        <f>+COUNTIF(Piloto!C:C,MARCO!A1754)</f>
        <v>0</v>
      </c>
    </row>
    <row r="1755" spans="1:32" x14ac:dyDescent="0.25">
      <c r="A1755" s="5" t="str">
        <f t="shared" si="27"/>
        <v>R 5 - D 30 - 454 - 0005</v>
      </c>
      <c r="B1755" s="23" t="s">
        <v>2347</v>
      </c>
      <c r="C1755" t="s">
        <v>186</v>
      </c>
      <c r="D1755" t="s">
        <v>551</v>
      </c>
      <c r="E1755" t="s">
        <v>552</v>
      </c>
      <c r="F1755" t="s">
        <v>134</v>
      </c>
      <c r="G1755" t="s">
        <v>134</v>
      </c>
      <c r="H1755" t="s">
        <v>8745</v>
      </c>
      <c r="I1755" t="s">
        <v>20</v>
      </c>
      <c r="J1755" t="s">
        <v>2349</v>
      </c>
      <c r="K1755" t="s">
        <v>21</v>
      </c>
      <c r="M1755" t="s">
        <v>2209</v>
      </c>
      <c r="N1755" t="s">
        <v>22</v>
      </c>
      <c r="O1755" t="s">
        <v>23</v>
      </c>
      <c r="P1755" t="s">
        <v>26</v>
      </c>
      <c r="Q1755" t="s">
        <v>2348</v>
      </c>
      <c r="R1755" s="13">
        <v>33</v>
      </c>
      <c r="S1755" s="13">
        <v>1</v>
      </c>
      <c r="T1755" s="21">
        <v>1</v>
      </c>
      <c r="V1755" t="s">
        <v>2154</v>
      </c>
      <c r="W1755" t="s">
        <v>17600</v>
      </c>
      <c r="X1755" s="20" t="str">
        <f>+IF(V1755="","-",CONCATENATE(V1755,"_",W1755))</f>
        <v>FINES_R05</v>
      </c>
      <c r="Y1755" s="59">
        <v>0.12784768640995031</v>
      </c>
      <c r="Z1755" t="s">
        <v>134</v>
      </c>
      <c r="AA1755" t="s">
        <v>2393</v>
      </c>
      <c r="AB1755" t="str">
        <f>+IF(W1755="","-",IF(W1755="UNICO","CENSO","MUESTRA"))</f>
        <v>MUESTRA</v>
      </c>
      <c r="AC1755" t="s">
        <v>2397</v>
      </c>
      <c r="AD1755" t="s">
        <v>8746</v>
      </c>
      <c r="AF1755">
        <f>+COUNTIF(Piloto!C:C,MARCO!A1755)</f>
        <v>0</v>
      </c>
    </row>
    <row r="1756" spans="1:32" x14ac:dyDescent="0.25">
      <c r="A1756" s="5" t="str">
        <f t="shared" si="27"/>
        <v>R 5 - D 30 - 452 - 0005</v>
      </c>
      <c r="B1756" s="23" t="s">
        <v>2347</v>
      </c>
      <c r="C1756" t="s">
        <v>186</v>
      </c>
      <c r="D1756" t="s">
        <v>551</v>
      </c>
      <c r="E1756" t="s">
        <v>552</v>
      </c>
      <c r="F1756" t="s">
        <v>134</v>
      </c>
      <c r="G1756" t="s">
        <v>134</v>
      </c>
      <c r="H1756" t="s">
        <v>8839</v>
      </c>
      <c r="I1756" t="s">
        <v>20</v>
      </c>
      <c r="J1756" t="s">
        <v>2349</v>
      </c>
      <c r="K1756" t="s">
        <v>21</v>
      </c>
      <c r="M1756" t="s">
        <v>2209</v>
      </c>
      <c r="N1756" t="s">
        <v>22</v>
      </c>
      <c r="O1756" t="s">
        <v>23</v>
      </c>
      <c r="P1756" t="s">
        <v>26</v>
      </c>
      <c r="Q1756" t="s">
        <v>2348</v>
      </c>
      <c r="R1756" s="13">
        <v>75</v>
      </c>
      <c r="S1756" s="13">
        <v>3</v>
      </c>
      <c r="T1756" s="21">
        <v>1</v>
      </c>
      <c r="V1756" t="s">
        <v>2154</v>
      </c>
      <c r="W1756" t="s">
        <v>17600</v>
      </c>
      <c r="X1756" s="20" t="str">
        <f>+IF(V1756="","-",CONCATENATE(V1756,"_",W1756))</f>
        <v>FINES_R05</v>
      </c>
      <c r="Y1756" s="59">
        <v>0.12784768640995031</v>
      </c>
      <c r="Z1756" t="s">
        <v>134</v>
      </c>
      <c r="AA1756" t="s">
        <v>2393</v>
      </c>
      <c r="AB1756" t="str">
        <f>+IF(W1756="","-",IF(W1756="UNICO","CENSO","MUESTRA"))</f>
        <v>MUESTRA</v>
      </c>
      <c r="AC1756" t="s">
        <v>2397</v>
      </c>
      <c r="AD1756" t="s">
        <v>8746</v>
      </c>
      <c r="AF1756">
        <f>+COUNTIF(Piloto!C:C,MARCO!A1756)</f>
        <v>0</v>
      </c>
    </row>
    <row r="1757" spans="1:32" x14ac:dyDescent="0.25">
      <c r="A1757" s="5" t="str">
        <f t="shared" si="27"/>
        <v>R 5 - D 4 - 451 - 2219</v>
      </c>
      <c r="B1757" s="23" t="s">
        <v>2347</v>
      </c>
      <c r="C1757" t="s">
        <v>186</v>
      </c>
      <c r="D1757" t="s">
        <v>183</v>
      </c>
      <c r="E1757" t="s">
        <v>185</v>
      </c>
      <c r="F1757" t="s">
        <v>134</v>
      </c>
      <c r="G1757" t="s">
        <v>134</v>
      </c>
      <c r="H1757" t="s">
        <v>8916</v>
      </c>
      <c r="I1757" t="s">
        <v>20</v>
      </c>
      <c r="J1757" t="s">
        <v>2349</v>
      </c>
      <c r="K1757" t="s">
        <v>21</v>
      </c>
      <c r="M1757" t="s">
        <v>8917</v>
      </c>
      <c r="N1757" t="s">
        <v>22</v>
      </c>
      <c r="O1757" t="s">
        <v>23</v>
      </c>
      <c r="P1757" t="s">
        <v>26</v>
      </c>
      <c r="Q1757" t="s">
        <v>2348</v>
      </c>
      <c r="R1757" s="13">
        <v>37</v>
      </c>
      <c r="S1757" s="13">
        <v>1</v>
      </c>
      <c r="T1757" s="21">
        <v>1</v>
      </c>
      <c r="V1757" t="s">
        <v>2154</v>
      </c>
      <c r="W1757" t="s">
        <v>17600</v>
      </c>
      <c r="X1757" s="20" t="str">
        <f>+IF(V1757="","-",CONCATENATE(V1757,"_",W1757))</f>
        <v>FINES_R05</v>
      </c>
      <c r="Y1757" s="59">
        <v>0.1550614982843399</v>
      </c>
      <c r="Z1757" t="s">
        <v>134</v>
      </c>
      <c r="AA1757" t="s">
        <v>2393</v>
      </c>
      <c r="AB1757" t="str">
        <f>+IF(W1757="","-",IF(W1757="UNICO","CENSO","MUESTRA"))</f>
        <v>MUESTRA</v>
      </c>
      <c r="AC1757" t="s">
        <v>2397</v>
      </c>
      <c r="AD1757" t="s">
        <v>8918</v>
      </c>
      <c r="AF1757">
        <f>+COUNTIF(Piloto!C:C,MARCO!A1757)</f>
        <v>0</v>
      </c>
    </row>
    <row r="1758" spans="1:32" x14ac:dyDescent="0.25">
      <c r="A1758" s="5" t="str">
        <f t="shared" si="27"/>
        <v>R 5 - D 4 - 452 - 4178</v>
      </c>
      <c r="B1758" s="60" t="s">
        <v>2347</v>
      </c>
      <c r="C1758" t="s">
        <v>186</v>
      </c>
      <c r="D1758" t="s">
        <v>183</v>
      </c>
      <c r="E1758" t="s">
        <v>185</v>
      </c>
      <c r="F1758" t="s">
        <v>134</v>
      </c>
      <c r="G1758" t="s">
        <v>134</v>
      </c>
      <c r="H1758" t="s">
        <v>12447</v>
      </c>
      <c r="I1758" t="s">
        <v>20</v>
      </c>
      <c r="J1758" t="s">
        <v>2349</v>
      </c>
      <c r="K1758" t="s">
        <v>21</v>
      </c>
      <c r="M1758" t="s">
        <v>4080</v>
      </c>
      <c r="N1758" t="s">
        <v>22</v>
      </c>
      <c r="O1758" t="s">
        <v>23</v>
      </c>
      <c r="P1758" t="s">
        <v>26</v>
      </c>
      <c r="Q1758" t="s">
        <v>2348</v>
      </c>
      <c r="R1758" s="13">
        <v>0</v>
      </c>
      <c r="S1758" s="13">
        <v>1</v>
      </c>
      <c r="T1758" s="21">
        <v>1</v>
      </c>
      <c r="V1758" t="s">
        <v>2154</v>
      </c>
      <c r="W1758" t="s">
        <v>17600</v>
      </c>
      <c r="X1758" s="20" t="str">
        <f>+IF(V1758="","-",CONCATENATE(V1758,"_",W1758))</f>
        <v>FINES_R05</v>
      </c>
      <c r="Y1758" s="59">
        <v>0.15617918968200681</v>
      </c>
      <c r="Z1758" t="s">
        <v>134</v>
      </c>
      <c r="AA1758" t="s">
        <v>2393</v>
      </c>
      <c r="AB1758" t="str">
        <f>+IF(W1758="","-",IF(W1758="UNICO","CENSO","MUESTRA"))</f>
        <v>MUESTRA</v>
      </c>
      <c r="AC1758" t="s">
        <v>2398</v>
      </c>
      <c r="AD1758" t="s">
        <v>12448</v>
      </c>
      <c r="AF1758">
        <f>+COUNTIF(Piloto!C:C,MARCO!A1758)</f>
        <v>0</v>
      </c>
    </row>
    <row r="1759" spans="1:32" x14ac:dyDescent="0.25">
      <c r="A1759" s="5" t="str">
        <f t="shared" si="27"/>
        <v>R 5 - D 4 - 451 - 2213</v>
      </c>
      <c r="B1759" s="23" t="s">
        <v>2347</v>
      </c>
      <c r="C1759" t="s">
        <v>186</v>
      </c>
      <c r="D1759" t="s">
        <v>183</v>
      </c>
      <c r="E1759" t="s">
        <v>185</v>
      </c>
      <c r="F1759" t="s">
        <v>134</v>
      </c>
      <c r="G1759" t="s">
        <v>134</v>
      </c>
      <c r="H1759" t="s">
        <v>8988</v>
      </c>
      <c r="I1759" t="s">
        <v>20</v>
      </c>
      <c r="J1759" t="s">
        <v>2349</v>
      </c>
      <c r="K1759" t="s">
        <v>21</v>
      </c>
      <c r="M1759" t="s">
        <v>8989</v>
      </c>
      <c r="N1759" t="s">
        <v>22</v>
      </c>
      <c r="O1759" t="s">
        <v>23</v>
      </c>
      <c r="P1759" t="s">
        <v>26</v>
      </c>
      <c r="Q1759" t="s">
        <v>2348</v>
      </c>
      <c r="R1759" s="13">
        <v>6</v>
      </c>
      <c r="S1759" s="13">
        <v>1</v>
      </c>
      <c r="T1759" s="21">
        <v>1</v>
      </c>
      <c r="V1759" t="s">
        <v>2154</v>
      </c>
      <c r="W1759" t="s">
        <v>17600</v>
      </c>
      <c r="X1759" s="20" t="str">
        <f>+IF(V1759="","-",CONCATENATE(V1759,"_",W1759))</f>
        <v>FINES_R05</v>
      </c>
      <c r="Y1759" s="59">
        <v>0.1613883376121521</v>
      </c>
      <c r="Z1759" t="s">
        <v>134</v>
      </c>
      <c r="AA1759" t="s">
        <v>2393</v>
      </c>
      <c r="AB1759" t="str">
        <f>+IF(W1759="","-",IF(W1759="UNICO","CENSO","MUESTRA"))</f>
        <v>MUESTRA</v>
      </c>
      <c r="AC1759" t="s">
        <v>2398</v>
      </c>
      <c r="AD1759" t="s">
        <v>8990</v>
      </c>
      <c r="AF1759">
        <f>+COUNTIF(Piloto!C:C,MARCO!A1759)</f>
        <v>0</v>
      </c>
    </row>
    <row r="1760" spans="1:32" x14ac:dyDescent="0.25">
      <c r="A1760" s="5" t="str">
        <f t="shared" si="27"/>
        <v>R 5 - D 30 - 452 - 4427</v>
      </c>
      <c r="B1760" s="60" t="s">
        <v>2347</v>
      </c>
      <c r="C1760" t="s">
        <v>186</v>
      </c>
      <c r="D1760" t="s">
        <v>551</v>
      </c>
      <c r="E1760" t="s">
        <v>552</v>
      </c>
      <c r="F1760" t="s">
        <v>134</v>
      </c>
      <c r="G1760" t="s">
        <v>134</v>
      </c>
      <c r="H1760" t="s">
        <v>12416</v>
      </c>
      <c r="I1760" t="s">
        <v>20</v>
      </c>
      <c r="J1760" t="s">
        <v>2349</v>
      </c>
      <c r="K1760" t="s">
        <v>21</v>
      </c>
      <c r="M1760" t="s">
        <v>12417</v>
      </c>
      <c r="N1760" t="s">
        <v>22</v>
      </c>
      <c r="O1760" t="s">
        <v>23</v>
      </c>
      <c r="P1760" t="s">
        <v>26</v>
      </c>
      <c r="Q1760" t="s">
        <v>2348</v>
      </c>
      <c r="R1760" s="13">
        <v>26</v>
      </c>
      <c r="S1760" s="13">
        <v>1</v>
      </c>
      <c r="T1760" s="21">
        <v>1</v>
      </c>
      <c r="V1760" t="s">
        <v>2154</v>
      </c>
      <c r="W1760" t="s">
        <v>17600</v>
      </c>
      <c r="X1760" s="20" t="str">
        <f>+IF(V1760="","-",CONCATENATE(V1760,"_",W1760))</f>
        <v>FINES_R05</v>
      </c>
      <c r="Y1760" s="59">
        <v>0.1644195020198822</v>
      </c>
      <c r="Z1760" t="s">
        <v>134</v>
      </c>
      <c r="AA1760" t="s">
        <v>2393</v>
      </c>
      <c r="AB1760" t="str">
        <f>+IF(W1760="","-",IF(W1760="UNICO","CENSO","MUESTRA"))</f>
        <v>MUESTRA</v>
      </c>
      <c r="AC1760" t="s">
        <v>2397</v>
      </c>
      <c r="AD1760" t="s">
        <v>12418</v>
      </c>
      <c r="AF1760">
        <f>+COUNTIF(Piloto!C:C,MARCO!A1760)</f>
        <v>0</v>
      </c>
    </row>
    <row r="1761" spans="1:32" x14ac:dyDescent="0.25">
      <c r="A1761" s="5" t="str">
        <f t="shared" si="27"/>
        <v>R 5 - D 4 - 452 - 4570</v>
      </c>
      <c r="B1761" s="23" t="s">
        <v>2347</v>
      </c>
      <c r="C1761" t="s">
        <v>186</v>
      </c>
      <c r="D1761" t="s">
        <v>183</v>
      </c>
      <c r="E1761" t="s">
        <v>185</v>
      </c>
      <c r="F1761" t="s">
        <v>134</v>
      </c>
      <c r="G1761" t="s">
        <v>134</v>
      </c>
      <c r="H1761" t="s">
        <v>9310</v>
      </c>
      <c r="I1761" t="s">
        <v>20</v>
      </c>
      <c r="J1761" t="s">
        <v>2349</v>
      </c>
      <c r="K1761" t="s">
        <v>21</v>
      </c>
      <c r="M1761" t="s">
        <v>9311</v>
      </c>
      <c r="N1761" t="s">
        <v>22</v>
      </c>
      <c r="O1761" t="s">
        <v>23</v>
      </c>
      <c r="P1761" t="s">
        <v>26</v>
      </c>
      <c r="Q1761" t="s">
        <v>2348</v>
      </c>
      <c r="R1761" s="13">
        <v>19</v>
      </c>
      <c r="S1761" s="13">
        <v>1</v>
      </c>
      <c r="T1761" s="21">
        <v>1</v>
      </c>
      <c r="V1761" t="s">
        <v>2154</v>
      </c>
      <c r="W1761" t="s">
        <v>17600</v>
      </c>
      <c r="X1761" s="20" t="str">
        <f>+IF(V1761="","-",CONCATENATE(V1761,"_",W1761))</f>
        <v>FINES_R05</v>
      </c>
      <c r="Y1761" s="59">
        <v>0.17</v>
      </c>
      <c r="Z1761" t="s">
        <v>134</v>
      </c>
      <c r="AA1761" t="s">
        <v>2393</v>
      </c>
      <c r="AB1761" t="str">
        <f>+IF(W1761="","-",IF(W1761="UNICO","CENSO","MUESTRA"))</f>
        <v>MUESTRA</v>
      </c>
      <c r="AC1761" t="s">
        <v>2398</v>
      </c>
      <c r="AD1761" t="s">
        <v>9312</v>
      </c>
      <c r="AF1761">
        <f>+COUNTIF(Piloto!C:C,MARCO!A1761)</f>
        <v>0</v>
      </c>
    </row>
    <row r="1762" spans="1:32" x14ac:dyDescent="0.25">
      <c r="A1762" s="5" t="str">
        <f t="shared" si="27"/>
        <v>R 5 - D 30 - 452 - 4592</v>
      </c>
      <c r="B1762" s="60" t="s">
        <v>2347</v>
      </c>
      <c r="C1762" t="s">
        <v>186</v>
      </c>
      <c r="D1762" t="s">
        <v>551</v>
      </c>
      <c r="E1762" t="s">
        <v>552</v>
      </c>
      <c r="F1762" t="s">
        <v>134</v>
      </c>
      <c r="G1762" t="s">
        <v>134</v>
      </c>
      <c r="H1762" t="s">
        <v>12425</v>
      </c>
      <c r="I1762" t="s">
        <v>20</v>
      </c>
      <c r="J1762" t="s">
        <v>2349</v>
      </c>
      <c r="K1762" t="s">
        <v>21</v>
      </c>
      <c r="M1762" t="s">
        <v>12426</v>
      </c>
      <c r="N1762" t="s">
        <v>22</v>
      </c>
      <c r="O1762" t="s">
        <v>23</v>
      </c>
      <c r="P1762" t="s">
        <v>26</v>
      </c>
      <c r="Q1762" t="s">
        <v>2348</v>
      </c>
      <c r="R1762" s="13">
        <v>23</v>
      </c>
      <c r="S1762" s="13">
        <v>1</v>
      </c>
      <c r="T1762" s="21">
        <v>1</v>
      </c>
      <c r="V1762" t="s">
        <v>2154</v>
      </c>
      <c r="W1762" t="s">
        <v>17600</v>
      </c>
      <c r="X1762" s="20" t="str">
        <f>+IF(V1762="","-",CONCATENATE(V1762,"_",W1762))</f>
        <v>FINES_R05</v>
      </c>
      <c r="Y1762" s="59">
        <v>0.17673951387405401</v>
      </c>
      <c r="Z1762" t="s">
        <v>134</v>
      </c>
      <c r="AA1762" t="s">
        <v>2393</v>
      </c>
      <c r="AB1762" t="str">
        <f>+IF(W1762="","-",IF(W1762="UNICO","CENSO","MUESTRA"))</f>
        <v>MUESTRA</v>
      </c>
      <c r="AC1762" t="s">
        <v>2397</v>
      </c>
      <c r="AD1762" t="s">
        <v>12427</v>
      </c>
      <c r="AF1762">
        <f>+COUNTIF(Piloto!C:C,MARCO!A1762)</f>
        <v>0</v>
      </c>
    </row>
    <row r="1763" spans="1:32" x14ac:dyDescent="0.25">
      <c r="A1763" s="5" t="str">
        <f t="shared" si="27"/>
        <v>R 5 - D 4 - 451 - 0094</v>
      </c>
      <c r="B1763" s="23" t="s">
        <v>2347</v>
      </c>
      <c r="C1763" t="s">
        <v>186</v>
      </c>
      <c r="D1763" t="s">
        <v>183</v>
      </c>
      <c r="E1763" t="s">
        <v>185</v>
      </c>
      <c r="F1763" t="s">
        <v>134</v>
      </c>
      <c r="G1763" t="s">
        <v>134</v>
      </c>
      <c r="H1763" t="s">
        <v>9125</v>
      </c>
      <c r="I1763" t="s">
        <v>20</v>
      </c>
      <c r="J1763" t="s">
        <v>2349</v>
      </c>
      <c r="K1763" t="s">
        <v>21</v>
      </c>
      <c r="M1763" t="s">
        <v>6503</v>
      </c>
      <c r="N1763" t="s">
        <v>22</v>
      </c>
      <c r="O1763" t="s">
        <v>23</v>
      </c>
      <c r="P1763" t="s">
        <v>26</v>
      </c>
      <c r="Q1763" t="s">
        <v>2348</v>
      </c>
      <c r="R1763" s="13">
        <v>59</v>
      </c>
      <c r="S1763" s="13">
        <v>2</v>
      </c>
      <c r="T1763" s="21">
        <v>1</v>
      </c>
      <c r="V1763" t="s">
        <v>2154</v>
      </c>
      <c r="W1763" t="s">
        <v>17600</v>
      </c>
      <c r="X1763" s="20" t="str">
        <f>+IF(V1763="","-",CONCATENATE(V1763,"_",W1763))</f>
        <v>FINES_R05</v>
      </c>
      <c r="Y1763" s="59">
        <v>0.18130773305892939</v>
      </c>
      <c r="Z1763" t="s">
        <v>134</v>
      </c>
      <c r="AA1763" t="s">
        <v>2393</v>
      </c>
      <c r="AB1763" t="str">
        <f>+IF(W1763="","-",IF(W1763="UNICO","CENSO","MUESTRA"))</f>
        <v>MUESTRA</v>
      </c>
      <c r="AC1763" t="s">
        <v>2398</v>
      </c>
      <c r="AD1763" t="s">
        <v>9126</v>
      </c>
      <c r="AF1763">
        <f>+COUNTIF(Piloto!C:C,MARCO!A1763)</f>
        <v>0</v>
      </c>
    </row>
    <row r="1764" spans="1:32" x14ac:dyDescent="0.25">
      <c r="A1764" s="5" t="str">
        <f t="shared" si="27"/>
        <v>R 5 - D 4 - 451 - 3251</v>
      </c>
      <c r="B1764" s="23" t="s">
        <v>2347</v>
      </c>
      <c r="C1764" t="s">
        <v>186</v>
      </c>
      <c r="D1764" t="s">
        <v>183</v>
      </c>
      <c r="E1764" t="s">
        <v>185</v>
      </c>
      <c r="F1764" t="s">
        <v>134</v>
      </c>
      <c r="G1764" t="s">
        <v>134</v>
      </c>
      <c r="H1764" t="s">
        <v>9176</v>
      </c>
      <c r="I1764" t="s">
        <v>20</v>
      </c>
      <c r="J1764" t="s">
        <v>2349</v>
      </c>
      <c r="K1764" t="s">
        <v>21</v>
      </c>
      <c r="M1764" t="s">
        <v>4358</v>
      </c>
      <c r="N1764" t="s">
        <v>22</v>
      </c>
      <c r="O1764" t="s">
        <v>23</v>
      </c>
      <c r="P1764" t="s">
        <v>26</v>
      </c>
      <c r="Q1764" t="s">
        <v>2348</v>
      </c>
      <c r="R1764" s="13">
        <v>9</v>
      </c>
      <c r="S1764" s="13">
        <v>1</v>
      </c>
      <c r="T1764" s="21">
        <v>1</v>
      </c>
      <c r="V1764" t="s">
        <v>2154</v>
      </c>
      <c r="W1764" t="s">
        <v>17600</v>
      </c>
      <c r="X1764" s="20" t="str">
        <f>+IF(V1764="","-",CONCATENATE(V1764,"_",W1764))</f>
        <v>FINES_R05</v>
      </c>
      <c r="Y1764" s="59">
        <v>0.18130773305892939</v>
      </c>
      <c r="Z1764" t="s">
        <v>134</v>
      </c>
      <c r="AA1764" t="s">
        <v>2393</v>
      </c>
      <c r="AB1764" t="str">
        <f>+IF(W1764="","-",IF(W1764="UNICO","CENSO","MUESTRA"))</f>
        <v>MUESTRA</v>
      </c>
      <c r="AC1764" t="s">
        <v>2397</v>
      </c>
      <c r="AD1764" t="s">
        <v>9177</v>
      </c>
      <c r="AF1764">
        <f>+COUNTIF(Piloto!C:C,MARCO!A1764)</f>
        <v>0</v>
      </c>
    </row>
    <row r="1765" spans="1:32" x14ac:dyDescent="0.25">
      <c r="A1765" s="5" t="str">
        <f t="shared" si="27"/>
        <v>R 5 - D 30 - 454 - 1694</v>
      </c>
      <c r="B1765" s="23" t="s">
        <v>2347</v>
      </c>
      <c r="C1765" t="s">
        <v>186</v>
      </c>
      <c r="D1765" t="s">
        <v>551</v>
      </c>
      <c r="E1765" t="s">
        <v>552</v>
      </c>
      <c r="F1765" t="s">
        <v>134</v>
      </c>
      <c r="G1765" t="s">
        <v>134</v>
      </c>
      <c r="H1765" t="s">
        <v>8720</v>
      </c>
      <c r="I1765" t="s">
        <v>20</v>
      </c>
      <c r="J1765" t="s">
        <v>2349</v>
      </c>
      <c r="K1765" t="s">
        <v>21</v>
      </c>
      <c r="M1765" t="s">
        <v>18041</v>
      </c>
      <c r="N1765" t="s">
        <v>22</v>
      </c>
      <c r="O1765" t="s">
        <v>23</v>
      </c>
      <c r="P1765" t="s">
        <v>26</v>
      </c>
      <c r="Q1765" t="s">
        <v>2348</v>
      </c>
      <c r="R1765" s="13">
        <v>270</v>
      </c>
      <c r="S1765" s="13">
        <v>9</v>
      </c>
      <c r="T1765" s="21">
        <v>1</v>
      </c>
      <c r="V1765" t="s">
        <v>2154</v>
      </c>
      <c r="W1765" t="s">
        <v>17600</v>
      </c>
      <c r="X1765" s="20" t="str">
        <f>+IF(V1765="","-",CONCATENATE(V1765,"_",W1765))</f>
        <v>FINES_R05</v>
      </c>
      <c r="Y1765" s="59">
        <v>0.18525996804237371</v>
      </c>
      <c r="Z1765" t="s">
        <v>134</v>
      </c>
      <c r="AA1765" t="s">
        <v>2393</v>
      </c>
      <c r="AB1765" t="str">
        <f>+IF(W1765="","-",IF(W1765="UNICO","CENSO","MUESTRA"))</f>
        <v>MUESTRA</v>
      </c>
      <c r="AC1765" t="s">
        <v>2397</v>
      </c>
      <c r="AD1765" t="s">
        <v>8722</v>
      </c>
      <c r="AF1765">
        <f>+COUNTIF(Piloto!C:C,MARCO!A1765)</f>
        <v>0</v>
      </c>
    </row>
    <row r="1766" spans="1:32" x14ac:dyDescent="0.25">
      <c r="A1766" s="5" t="str">
        <f t="shared" si="27"/>
        <v>R 5 - D 4 - 453 - 0939</v>
      </c>
      <c r="B1766" s="23" t="s">
        <v>2347</v>
      </c>
      <c r="C1766" t="s">
        <v>186</v>
      </c>
      <c r="D1766" t="s">
        <v>183</v>
      </c>
      <c r="E1766" t="s">
        <v>185</v>
      </c>
      <c r="F1766" t="s">
        <v>134</v>
      </c>
      <c r="G1766" t="s">
        <v>134</v>
      </c>
      <c r="H1766" t="s">
        <v>9172</v>
      </c>
      <c r="I1766" t="s">
        <v>20</v>
      </c>
      <c r="J1766" t="s">
        <v>2349</v>
      </c>
      <c r="K1766" t="s">
        <v>21</v>
      </c>
      <c r="M1766" t="s">
        <v>9173</v>
      </c>
      <c r="N1766" t="s">
        <v>22</v>
      </c>
      <c r="O1766" t="s">
        <v>23</v>
      </c>
      <c r="P1766" t="s">
        <v>26</v>
      </c>
      <c r="Q1766" t="s">
        <v>2348</v>
      </c>
      <c r="R1766" s="13">
        <v>33</v>
      </c>
      <c r="S1766" s="13">
        <v>1</v>
      </c>
      <c r="T1766" s="21">
        <v>1</v>
      </c>
      <c r="V1766" t="s">
        <v>2154</v>
      </c>
      <c r="W1766" t="s">
        <v>17600</v>
      </c>
      <c r="X1766" s="20" t="str">
        <f>+IF(V1766="","-",CONCATENATE(V1766,"_",W1766))</f>
        <v>FINES_R05</v>
      </c>
      <c r="Y1766" s="59">
        <v>0.1857061684131622</v>
      </c>
      <c r="Z1766" t="s">
        <v>134</v>
      </c>
      <c r="AA1766" t="s">
        <v>2393</v>
      </c>
      <c r="AB1766" t="str">
        <f>+IF(W1766="","-",IF(W1766="UNICO","CENSO","MUESTRA"))</f>
        <v>MUESTRA</v>
      </c>
      <c r="AC1766" t="s">
        <v>2397</v>
      </c>
      <c r="AD1766" t="s">
        <v>9174</v>
      </c>
      <c r="AF1766">
        <f>+COUNTIF(Piloto!C:C,MARCO!A1766)</f>
        <v>0</v>
      </c>
    </row>
    <row r="1767" spans="1:32" x14ac:dyDescent="0.25">
      <c r="A1767" s="5" t="str">
        <f t="shared" si="27"/>
        <v>R 5 - D 30 - 454 - 1698</v>
      </c>
      <c r="B1767" s="23" t="s">
        <v>2347</v>
      </c>
      <c r="C1767" t="s">
        <v>186</v>
      </c>
      <c r="D1767" t="s">
        <v>551</v>
      </c>
      <c r="E1767" t="s">
        <v>552</v>
      </c>
      <c r="F1767" t="s">
        <v>134</v>
      </c>
      <c r="G1767" t="s">
        <v>134</v>
      </c>
      <c r="H1767" t="s">
        <v>8693</v>
      </c>
      <c r="I1767" t="s">
        <v>20</v>
      </c>
      <c r="J1767" t="s">
        <v>2349</v>
      </c>
      <c r="K1767" t="s">
        <v>21</v>
      </c>
      <c r="M1767" t="s">
        <v>18042</v>
      </c>
      <c r="N1767" t="s">
        <v>22</v>
      </c>
      <c r="O1767" t="s">
        <v>23</v>
      </c>
      <c r="P1767" t="s">
        <v>26</v>
      </c>
      <c r="Q1767" t="s">
        <v>2348</v>
      </c>
      <c r="R1767" s="13">
        <v>54</v>
      </c>
      <c r="S1767" s="13">
        <v>2</v>
      </c>
      <c r="T1767" s="21">
        <v>1</v>
      </c>
      <c r="V1767" t="s">
        <v>2154</v>
      </c>
      <c r="W1767" t="s">
        <v>17600</v>
      </c>
      <c r="X1767" s="20" t="str">
        <f>+IF(V1767="","-",CONCATENATE(V1767,"_",W1767))</f>
        <v>FINES_R05</v>
      </c>
      <c r="Y1767" s="59">
        <v>0.18600711226463321</v>
      </c>
      <c r="Z1767" t="s">
        <v>134</v>
      </c>
      <c r="AA1767" t="s">
        <v>2393</v>
      </c>
      <c r="AB1767" t="str">
        <f>+IF(W1767="","-",IF(W1767="UNICO","CENSO","MUESTRA"))</f>
        <v>MUESTRA</v>
      </c>
      <c r="AC1767" t="s">
        <v>2398</v>
      </c>
      <c r="AD1767" t="s">
        <v>8695</v>
      </c>
      <c r="AF1767">
        <f>+COUNTIF(Piloto!C:C,MARCO!A1767)</f>
        <v>0</v>
      </c>
    </row>
    <row r="1768" spans="1:32" x14ac:dyDescent="0.25">
      <c r="A1768" s="5" t="str">
        <f t="shared" si="27"/>
        <v>R 5 - D 4 - 453 - 2073</v>
      </c>
      <c r="B1768" s="23" t="s">
        <v>2347</v>
      </c>
      <c r="C1768" t="s">
        <v>186</v>
      </c>
      <c r="D1768" t="s">
        <v>183</v>
      </c>
      <c r="E1768" t="s">
        <v>185</v>
      </c>
      <c r="F1768" t="s">
        <v>134</v>
      </c>
      <c r="G1768" t="s">
        <v>134</v>
      </c>
      <c r="H1768" t="s">
        <v>8882</v>
      </c>
      <c r="I1768" t="s">
        <v>20</v>
      </c>
      <c r="J1768" t="s">
        <v>2349</v>
      </c>
      <c r="K1768" t="s">
        <v>21</v>
      </c>
      <c r="M1768" t="s">
        <v>8883</v>
      </c>
      <c r="N1768" t="s">
        <v>22</v>
      </c>
      <c r="O1768" t="s">
        <v>23</v>
      </c>
      <c r="P1768" t="s">
        <v>26</v>
      </c>
      <c r="Q1768" t="s">
        <v>2348</v>
      </c>
      <c r="R1768" s="13">
        <v>168</v>
      </c>
      <c r="S1768" s="13">
        <v>6</v>
      </c>
      <c r="T1768" s="21">
        <v>1</v>
      </c>
      <c r="V1768" t="s">
        <v>2154</v>
      </c>
      <c r="W1768" t="s">
        <v>17600</v>
      </c>
      <c r="X1768" s="20" t="str">
        <f>+IF(V1768="","-",CONCATENATE(V1768,"_",W1768))</f>
        <v>FINES_R05</v>
      </c>
      <c r="Y1768" s="59">
        <v>0.19289703667163849</v>
      </c>
      <c r="Z1768" t="s">
        <v>134</v>
      </c>
      <c r="AA1768" t="s">
        <v>2393</v>
      </c>
      <c r="AB1768" t="str">
        <f>+IF(W1768="","-",IF(W1768="UNICO","CENSO","MUESTRA"))</f>
        <v>MUESTRA</v>
      </c>
      <c r="AC1768" t="s">
        <v>2398</v>
      </c>
      <c r="AD1768" t="s">
        <v>8884</v>
      </c>
      <c r="AF1768">
        <f>+COUNTIF(Piloto!C:C,MARCO!A1768)</f>
        <v>0</v>
      </c>
    </row>
    <row r="1769" spans="1:32" x14ac:dyDescent="0.25">
      <c r="A1769" s="5" t="str">
        <f t="shared" si="27"/>
        <v>R 5 - D 30 - 452 - 4082</v>
      </c>
      <c r="B1769" s="23" t="s">
        <v>2347</v>
      </c>
      <c r="C1769" t="s">
        <v>186</v>
      </c>
      <c r="D1769" t="s">
        <v>551</v>
      </c>
      <c r="E1769" t="s">
        <v>552</v>
      </c>
      <c r="F1769" t="s">
        <v>134</v>
      </c>
      <c r="G1769" t="s">
        <v>134</v>
      </c>
      <c r="H1769" t="s">
        <v>8729</v>
      </c>
      <c r="I1769" t="s">
        <v>20</v>
      </c>
      <c r="J1769" t="s">
        <v>2349</v>
      </c>
      <c r="K1769" t="s">
        <v>21</v>
      </c>
      <c r="M1769" t="s">
        <v>8730</v>
      </c>
      <c r="N1769" t="s">
        <v>22</v>
      </c>
      <c r="O1769" t="s">
        <v>23</v>
      </c>
      <c r="P1769" t="s">
        <v>26</v>
      </c>
      <c r="Q1769" t="s">
        <v>2348</v>
      </c>
      <c r="R1769" s="13">
        <v>17</v>
      </c>
      <c r="S1769" s="13">
        <v>1</v>
      </c>
      <c r="T1769" s="21">
        <v>1</v>
      </c>
      <c r="V1769" t="s">
        <v>2154</v>
      </c>
      <c r="W1769" t="s">
        <v>17600</v>
      </c>
      <c r="X1769" s="20" t="str">
        <f>+IF(V1769="","-",CONCATENATE(V1769,"_",W1769))</f>
        <v>FINES_R05</v>
      </c>
      <c r="Y1769" s="59">
        <v>0.21349604427814481</v>
      </c>
      <c r="Z1769" t="s">
        <v>134</v>
      </c>
      <c r="AA1769" t="s">
        <v>2393</v>
      </c>
      <c r="AB1769" t="str">
        <f>+IF(W1769="","-",IF(W1769="UNICO","CENSO","MUESTRA"))</f>
        <v>MUESTRA</v>
      </c>
      <c r="AC1769" t="s">
        <v>2397</v>
      </c>
      <c r="AD1769" t="s">
        <v>8731</v>
      </c>
      <c r="AF1769">
        <f>+COUNTIF(Piloto!C:C,MARCO!A1769)</f>
        <v>0</v>
      </c>
    </row>
    <row r="1770" spans="1:32" x14ac:dyDescent="0.25">
      <c r="A1770" s="5" t="str">
        <f t="shared" si="27"/>
        <v>R 5 - D 4 - 453 - 0103</v>
      </c>
      <c r="B1770" s="23" t="s">
        <v>2347</v>
      </c>
      <c r="C1770" t="s">
        <v>186</v>
      </c>
      <c r="D1770" t="s">
        <v>183</v>
      </c>
      <c r="E1770" t="s">
        <v>185</v>
      </c>
      <c r="F1770" t="s">
        <v>134</v>
      </c>
      <c r="G1770" t="s">
        <v>134</v>
      </c>
      <c r="H1770" t="s">
        <v>9156</v>
      </c>
      <c r="I1770" t="s">
        <v>20</v>
      </c>
      <c r="J1770" t="s">
        <v>2349</v>
      </c>
      <c r="K1770" t="s">
        <v>21</v>
      </c>
      <c r="M1770" t="s">
        <v>9157</v>
      </c>
      <c r="N1770" t="s">
        <v>22</v>
      </c>
      <c r="O1770" t="s">
        <v>23</v>
      </c>
      <c r="P1770" t="s">
        <v>26</v>
      </c>
      <c r="Q1770" t="s">
        <v>2348</v>
      </c>
      <c r="R1770" s="13">
        <v>42</v>
      </c>
      <c r="S1770" s="13">
        <v>2</v>
      </c>
      <c r="T1770" s="21">
        <v>1</v>
      </c>
      <c r="V1770" t="s">
        <v>2154</v>
      </c>
      <c r="W1770" t="s">
        <v>17600</v>
      </c>
      <c r="X1770" s="20" t="str">
        <f>+IF(V1770="","-",CONCATENATE(V1770,"_",W1770))</f>
        <v>FINES_R05</v>
      </c>
      <c r="Y1770" s="59">
        <v>0.21853132545948031</v>
      </c>
      <c r="Z1770" t="s">
        <v>134</v>
      </c>
      <c r="AA1770" t="s">
        <v>2393</v>
      </c>
      <c r="AB1770" t="str">
        <f>+IF(W1770="","-",IF(W1770="UNICO","CENSO","MUESTRA"))</f>
        <v>MUESTRA</v>
      </c>
      <c r="AC1770" t="s">
        <v>2397</v>
      </c>
      <c r="AD1770" t="s">
        <v>9158</v>
      </c>
      <c r="AF1770">
        <f>+COUNTIF(Piloto!C:C,MARCO!A1770)</f>
        <v>0</v>
      </c>
    </row>
    <row r="1771" spans="1:32" x14ac:dyDescent="0.25">
      <c r="A1771" s="5" t="str">
        <f t="shared" si="27"/>
        <v>R 5 - D 4 - 451 - 2228</v>
      </c>
      <c r="B1771" s="23" t="s">
        <v>2347</v>
      </c>
      <c r="C1771" t="s">
        <v>186</v>
      </c>
      <c r="D1771" t="s">
        <v>183</v>
      </c>
      <c r="E1771" t="s">
        <v>185</v>
      </c>
      <c r="F1771" t="s">
        <v>134</v>
      </c>
      <c r="G1771" t="s">
        <v>134</v>
      </c>
      <c r="H1771" t="s">
        <v>9070</v>
      </c>
      <c r="I1771" t="s">
        <v>20</v>
      </c>
      <c r="J1771" t="s">
        <v>2349</v>
      </c>
      <c r="K1771" t="s">
        <v>21</v>
      </c>
      <c r="M1771" t="s">
        <v>9071</v>
      </c>
      <c r="N1771" t="s">
        <v>22</v>
      </c>
      <c r="O1771" t="s">
        <v>23</v>
      </c>
      <c r="P1771" t="s">
        <v>26</v>
      </c>
      <c r="Q1771" t="s">
        <v>2348</v>
      </c>
      <c r="R1771" s="13">
        <v>37</v>
      </c>
      <c r="S1771" s="13">
        <v>1</v>
      </c>
      <c r="T1771" s="21">
        <v>1</v>
      </c>
      <c r="V1771" t="s">
        <v>2154</v>
      </c>
      <c r="W1771" t="s">
        <v>17600</v>
      </c>
      <c r="X1771" s="20" t="str">
        <f>+IF(V1771="","-",CONCATENATE(V1771,"_",W1771))</f>
        <v>FINES_R05</v>
      </c>
      <c r="Y1771" s="59">
        <v>0.2351776510477066</v>
      </c>
      <c r="Z1771" t="s">
        <v>134</v>
      </c>
      <c r="AA1771" t="s">
        <v>2393</v>
      </c>
      <c r="AB1771" t="str">
        <f>+IF(W1771="","-",IF(W1771="UNICO","CENSO","MUESTRA"))</f>
        <v>MUESTRA</v>
      </c>
      <c r="AC1771" t="s">
        <v>2398</v>
      </c>
      <c r="AD1771" t="s">
        <v>9072</v>
      </c>
      <c r="AF1771">
        <f>+COUNTIF(Piloto!C:C,MARCO!A1771)</f>
        <v>0</v>
      </c>
    </row>
    <row r="1772" spans="1:32" x14ac:dyDescent="0.25">
      <c r="A1772" s="5" t="str">
        <f t="shared" si="27"/>
        <v>R 5 - D 30 - 452 - 4362</v>
      </c>
      <c r="B1772" s="23" t="s">
        <v>2347</v>
      </c>
      <c r="C1772" t="s">
        <v>186</v>
      </c>
      <c r="D1772" t="s">
        <v>551</v>
      </c>
      <c r="E1772" t="s">
        <v>552</v>
      </c>
      <c r="F1772" t="s">
        <v>134</v>
      </c>
      <c r="G1772" t="s">
        <v>134</v>
      </c>
      <c r="H1772" t="s">
        <v>8821</v>
      </c>
      <c r="I1772" t="s">
        <v>20</v>
      </c>
      <c r="J1772" t="s">
        <v>2349</v>
      </c>
      <c r="K1772" t="s">
        <v>21</v>
      </c>
      <c r="M1772" t="s">
        <v>8822</v>
      </c>
      <c r="N1772" t="s">
        <v>22</v>
      </c>
      <c r="O1772" t="s">
        <v>23</v>
      </c>
      <c r="P1772" t="s">
        <v>26</v>
      </c>
      <c r="Q1772" t="s">
        <v>2348</v>
      </c>
      <c r="R1772" s="13">
        <v>30</v>
      </c>
      <c r="S1772" s="13">
        <v>1</v>
      </c>
      <c r="T1772" s="21">
        <v>1</v>
      </c>
      <c r="V1772" t="s">
        <v>2154</v>
      </c>
      <c r="W1772" t="s">
        <v>17600</v>
      </c>
      <c r="X1772" s="20" t="str">
        <f>+IF(V1772="","-",CONCATENATE(V1772,"_",W1772))</f>
        <v>FINES_R05</v>
      </c>
      <c r="Y1772" s="59">
        <v>0.24</v>
      </c>
      <c r="Z1772" t="s">
        <v>134</v>
      </c>
      <c r="AA1772" t="s">
        <v>2393</v>
      </c>
      <c r="AB1772" t="str">
        <f>+IF(W1772="","-",IF(W1772="UNICO","CENSO","MUESTRA"))</f>
        <v>MUESTRA</v>
      </c>
      <c r="AC1772" t="s">
        <v>2397</v>
      </c>
      <c r="AD1772" t="s">
        <v>8823</v>
      </c>
      <c r="AF1772">
        <f>+COUNTIF(Piloto!C:C,MARCO!A1772)</f>
        <v>0</v>
      </c>
    </row>
    <row r="1773" spans="1:32" x14ac:dyDescent="0.25">
      <c r="A1773" s="5" t="str">
        <f t="shared" si="27"/>
        <v>R 5 - D 4 - 451 - 0085</v>
      </c>
      <c r="B1773" s="23" t="s">
        <v>2347</v>
      </c>
      <c r="C1773" t="s">
        <v>186</v>
      </c>
      <c r="D1773" t="s">
        <v>183</v>
      </c>
      <c r="E1773" t="s">
        <v>185</v>
      </c>
      <c r="F1773" t="s">
        <v>134</v>
      </c>
      <c r="G1773" t="s">
        <v>134</v>
      </c>
      <c r="H1773" t="s">
        <v>9245</v>
      </c>
      <c r="I1773" t="s">
        <v>20</v>
      </c>
      <c r="J1773" t="s">
        <v>2349</v>
      </c>
      <c r="K1773" t="s">
        <v>21</v>
      </c>
      <c r="M1773" t="s">
        <v>9246</v>
      </c>
      <c r="N1773" t="s">
        <v>22</v>
      </c>
      <c r="O1773" t="s">
        <v>23</v>
      </c>
      <c r="P1773" t="s">
        <v>26</v>
      </c>
      <c r="Q1773" t="s">
        <v>2348</v>
      </c>
      <c r="R1773" s="13">
        <v>14</v>
      </c>
      <c r="S1773" s="13">
        <v>1</v>
      </c>
      <c r="T1773" s="21">
        <v>1</v>
      </c>
      <c r="V1773" t="s">
        <v>2154</v>
      </c>
      <c r="W1773" t="s">
        <v>17600</v>
      </c>
      <c r="X1773" s="20" t="str">
        <f>+IF(V1773="","-",CONCATENATE(V1773,"_",W1773))</f>
        <v>FINES_R05</v>
      </c>
      <c r="Y1773" s="59">
        <v>0.24142660200595861</v>
      </c>
      <c r="Z1773" t="s">
        <v>134</v>
      </c>
      <c r="AA1773" t="s">
        <v>2393</v>
      </c>
      <c r="AB1773" t="str">
        <f>+IF(W1773="","-",IF(W1773="UNICO","CENSO","MUESTRA"))</f>
        <v>MUESTRA</v>
      </c>
      <c r="AC1773" t="s">
        <v>2398</v>
      </c>
      <c r="AD1773" t="s">
        <v>9247</v>
      </c>
      <c r="AF1773">
        <f>+COUNTIF(Piloto!C:C,MARCO!A1773)</f>
        <v>0</v>
      </c>
    </row>
    <row r="1774" spans="1:32" x14ac:dyDescent="0.25">
      <c r="A1774" s="5" t="str">
        <f t="shared" si="27"/>
        <v>R 5 - D 4 - 453 - 4543</v>
      </c>
      <c r="B1774" s="23" t="s">
        <v>2347</v>
      </c>
      <c r="C1774" t="s">
        <v>186</v>
      </c>
      <c r="D1774" t="s">
        <v>183</v>
      </c>
      <c r="E1774" t="s">
        <v>185</v>
      </c>
      <c r="F1774" t="s">
        <v>134</v>
      </c>
      <c r="G1774" t="s">
        <v>134</v>
      </c>
      <c r="H1774" t="s">
        <v>9266</v>
      </c>
      <c r="I1774" t="s">
        <v>20</v>
      </c>
      <c r="J1774" t="s">
        <v>2349</v>
      </c>
      <c r="K1774" t="s">
        <v>21</v>
      </c>
      <c r="M1774" t="s">
        <v>9267</v>
      </c>
      <c r="N1774" t="s">
        <v>22</v>
      </c>
      <c r="O1774" t="s">
        <v>23</v>
      </c>
      <c r="P1774" t="s">
        <v>26</v>
      </c>
      <c r="Q1774" t="s">
        <v>2348</v>
      </c>
      <c r="R1774" s="13">
        <v>26</v>
      </c>
      <c r="S1774" s="13">
        <v>1</v>
      </c>
      <c r="T1774" s="21">
        <v>1</v>
      </c>
      <c r="V1774" t="s">
        <v>2154</v>
      </c>
      <c r="W1774" t="s">
        <v>17600</v>
      </c>
      <c r="X1774" s="20" t="str">
        <f>+IF(V1774="","-",CONCATENATE(V1774,"_",W1774))</f>
        <v>FINES_R05</v>
      </c>
      <c r="Y1774" s="59">
        <v>0.26248869299888611</v>
      </c>
      <c r="Z1774" t="s">
        <v>134</v>
      </c>
      <c r="AA1774" t="s">
        <v>2393</v>
      </c>
      <c r="AB1774" t="str">
        <f>+IF(W1774="","-",IF(W1774="UNICO","CENSO","MUESTRA"))</f>
        <v>MUESTRA</v>
      </c>
      <c r="AC1774" t="s">
        <v>2398</v>
      </c>
      <c r="AD1774" t="s">
        <v>9268</v>
      </c>
      <c r="AF1774">
        <f>+COUNTIF(Piloto!C:C,MARCO!A1774)</f>
        <v>0</v>
      </c>
    </row>
    <row r="1775" spans="1:32" x14ac:dyDescent="0.25">
      <c r="A1775" s="5" t="str">
        <f t="shared" si="27"/>
        <v>R 5 - D 4 - 453 - 2086</v>
      </c>
      <c r="B1775" s="23" t="s">
        <v>2347</v>
      </c>
      <c r="C1775" t="s">
        <v>186</v>
      </c>
      <c r="D1775" t="s">
        <v>183</v>
      </c>
      <c r="E1775" t="s">
        <v>185</v>
      </c>
      <c r="F1775" t="s">
        <v>134</v>
      </c>
      <c r="G1775" t="s">
        <v>134</v>
      </c>
      <c r="H1775" t="s">
        <v>8858</v>
      </c>
      <c r="I1775" t="s">
        <v>20</v>
      </c>
      <c r="J1775" t="s">
        <v>2349</v>
      </c>
      <c r="K1775" t="s">
        <v>21</v>
      </c>
      <c r="M1775" t="s">
        <v>8859</v>
      </c>
      <c r="N1775" t="s">
        <v>22</v>
      </c>
      <c r="O1775" t="s">
        <v>23</v>
      </c>
      <c r="P1775" t="s">
        <v>26</v>
      </c>
      <c r="Q1775" t="s">
        <v>2348</v>
      </c>
      <c r="R1775" s="13">
        <v>18</v>
      </c>
      <c r="S1775" s="13">
        <v>2</v>
      </c>
      <c r="T1775" s="21">
        <v>1</v>
      </c>
      <c r="V1775" t="s">
        <v>2154</v>
      </c>
      <c r="W1775" t="s">
        <v>17600</v>
      </c>
      <c r="X1775" s="20" t="str">
        <f>+IF(V1775="","-",CONCATENATE(V1775,"_",W1775))</f>
        <v>FINES_R05</v>
      </c>
      <c r="Y1775" s="59">
        <v>0.29349017143249512</v>
      </c>
      <c r="Z1775" t="s">
        <v>134</v>
      </c>
      <c r="AA1775" t="s">
        <v>2393</v>
      </c>
      <c r="AB1775" t="str">
        <f>+IF(W1775="","-",IF(W1775="UNICO","CENSO","MUESTRA"))</f>
        <v>MUESTRA</v>
      </c>
      <c r="AC1775" t="s">
        <v>2398</v>
      </c>
      <c r="AD1775" t="s">
        <v>8860</v>
      </c>
      <c r="AF1775">
        <f>+COUNTIF(Piloto!C:C,MARCO!A1775)</f>
        <v>0</v>
      </c>
    </row>
    <row r="1776" spans="1:32" x14ac:dyDescent="0.25">
      <c r="A1776" s="5" t="str">
        <f t="shared" si="27"/>
        <v>R 5 - D 4 - 451 - 2211</v>
      </c>
      <c r="B1776" s="23" t="s">
        <v>2347</v>
      </c>
      <c r="C1776" t="s">
        <v>186</v>
      </c>
      <c r="D1776" t="s">
        <v>183</v>
      </c>
      <c r="E1776" t="s">
        <v>185</v>
      </c>
      <c r="F1776" t="s">
        <v>134</v>
      </c>
      <c r="G1776" t="s">
        <v>134</v>
      </c>
      <c r="H1776" t="s">
        <v>8938</v>
      </c>
      <c r="I1776" t="s">
        <v>20</v>
      </c>
      <c r="J1776" t="s">
        <v>2349</v>
      </c>
      <c r="K1776" t="s">
        <v>21</v>
      </c>
      <c r="M1776" t="s">
        <v>8939</v>
      </c>
      <c r="N1776" t="s">
        <v>22</v>
      </c>
      <c r="O1776" t="s">
        <v>23</v>
      </c>
      <c r="P1776" t="s">
        <v>26</v>
      </c>
      <c r="Q1776" t="s">
        <v>2348</v>
      </c>
      <c r="R1776" s="13">
        <v>66</v>
      </c>
      <c r="S1776" s="13">
        <v>3</v>
      </c>
      <c r="T1776" s="21">
        <v>1</v>
      </c>
      <c r="V1776" t="s">
        <v>2154</v>
      </c>
      <c r="W1776" t="s">
        <v>17600</v>
      </c>
      <c r="X1776" s="20" t="str">
        <f>+IF(V1776="","-",CONCATENATE(V1776,"_",W1776))</f>
        <v>FINES_R05</v>
      </c>
      <c r="Y1776" s="59">
        <v>0.31162339448928827</v>
      </c>
      <c r="Z1776" t="s">
        <v>134</v>
      </c>
      <c r="AA1776" t="s">
        <v>2393</v>
      </c>
      <c r="AB1776" t="str">
        <f>+IF(W1776="","-",IF(W1776="UNICO","CENSO","MUESTRA"))</f>
        <v>MUESTRA</v>
      </c>
      <c r="AC1776" t="s">
        <v>2398</v>
      </c>
      <c r="AD1776" t="s">
        <v>8940</v>
      </c>
      <c r="AF1776">
        <f>+COUNTIF(Piloto!C:C,MARCO!A1776)</f>
        <v>0</v>
      </c>
    </row>
    <row r="1777" spans="1:32" x14ac:dyDescent="0.25">
      <c r="A1777" s="5" t="str">
        <f t="shared" si="27"/>
        <v>R 5 - D 4 - 453 - 4124</v>
      </c>
      <c r="B1777" s="23" t="s">
        <v>2347</v>
      </c>
      <c r="C1777" t="s">
        <v>186</v>
      </c>
      <c r="D1777" t="s">
        <v>183</v>
      </c>
      <c r="E1777" t="s">
        <v>185</v>
      </c>
      <c r="F1777" t="s">
        <v>134</v>
      </c>
      <c r="G1777" t="s">
        <v>134</v>
      </c>
      <c r="H1777" t="s">
        <v>9259</v>
      </c>
      <c r="I1777" t="s">
        <v>20</v>
      </c>
      <c r="J1777" t="s">
        <v>2349</v>
      </c>
      <c r="K1777" t="s">
        <v>21</v>
      </c>
      <c r="M1777" t="s">
        <v>9260</v>
      </c>
      <c r="N1777" t="s">
        <v>22</v>
      </c>
      <c r="O1777" t="s">
        <v>23</v>
      </c>
      <c r="P1777" t="s">
        <v>26</v>
      </c>
      <c r="Q1777" t="s">
        <v>2348</v>
      </c>
      <c r="R1777" s="13">
        <v>46</v>
      </c>
      <c r="S1777" s="13">
        <v>2</v>
      </c>
      <c r="T1777" s="21">
        <v>1</v>
      </c>
      <c r="V1777" t="s">
        <v>2154</v>
      </c>
      <c r="W1777" t="s">
        <v>17600</v>
      </c>
      <c r="X1777" s="20" t="str">
        <f>+IF(V1777="","-",CONCATENATE(V1777,"_",W1777))</f>
        <v>FINES_R05</v>
      </c>
      <c r="Y1777" s="59">
        <v>0.31166210770606989</v>
      </c>
      <c r="Z1777" t="s">
        <v>134</v>
      </c>
      <c r="AA1777" t="s">
        <v>2393</v>
      </c>
      <c r="AB1777" t="str">
        <f>+IF(W1777="","-",IF(W1777="UNICO","CENSO","MUESTRA"))</f>
        <v>MUESTRA</v>
      </c>
      <c r="AC1777" t="s">
        <v>2398</v>
      </c>
      <c r="AD1777" t="s">
        <v>9261</v>
      </c>
      <c r="AF1777">
        <f>+COUNTIF(Piloto!C:C,MARCO!A1777)</f>
        <v>0</v>
      </c>
    </row>
    <row r="1778" spans="1:32" x14ac:dyDescent="0.25">
      <c r="A1778" s="5" t="str">
        <f t="shared" si="27"/>
        <v>R 5 - D 4 - 453 - 3680</v>
      </c>
      <c r="B1778" s="23" t="s">
        <v>2347</v>
      </c>
      <c r="C1778" t="s">
        <v>186</v>
      </c>
      <c r="D1778" t="s">
        <v>183</v>
      </c>
      <c r="E1778" t="s">
        <v>185</v>
      </c>
      <c r="F1778" t="s">
        <v>134</v>
      </c>
      <c r="G1778" t="s">
        <v>134</v>
      </c>
      <c r="H1778" t="s">
        <v>8956</v>
      </c>
      <c r="I1778" t="s">
        <v>20</v>
      </c>
      <c r="J1778" t="s">
        <v>2349</v>
      </c>
      <c r="K1778" t="s">
        <v>21</v>
      </c>
      <c r="M1778" t="s">
        <v>8957</v>
      </c>
      <c r="N1778" t="s">
        <v>22</v>
      </c>
      <c r="O1778" t="s">
        <v>23</v>
      </c>
      <c r="P1778" t="s">
        <v>26</v>
      </c>
      <c r="Q1778" t="s">
        <v>2348</v>
      </c>
      <c r="R1778" s="13">
        <v>16</v>
      </c>
      <c r="S1778" s="13">
        <v>1</v>
      </c>
      <c r="T1778" s="21">
        <v>1</v>
      </c>
      <c r="V1778" t="s">
        <v>2154</v>
      </c>
      <c r="W1778" t="s">
        <v>17600</v>
      </c>
      <c r="X1778" s="20" t="str">
        <f>+IF(V1778="","-",CONCATENATE(V1778,"_",W1778))</f>
        <v>FINES_R05</v>
      </c>
      <c r="Y1778" s="59">
        <v>0.31231966614723211</v>
      </c>
      <c r="Z1778" t="s">
        <v>134</v>
      </c>
      <c r="AA1778" t="s">
        <v>2393</v>
      </c>
      <c r="AB1778" t="str">
        <f>+IF(W1778="","-",IF(W1778="UNICO","CENSO","MUESTRA"))</f>
        <v>MUESTRA</v>
      </c>
      <c r="AC1778" t="s">
        <v>2398</v>
      </c>
      <c r="AD1778" t="s">
        <v>8958</v>
      </c>
      <c r="AF1778">
        <f>+COUNTIF(Piloto!C:C,MARCO!A1778)</f>
        <v>0</v>
      </c>
    </row>
    <row r="1779" spans="1:32" x14ac:dyDescent="0.25">
      <c r="A1779" s="5" t="str">
        <f t="shared" si="27"/>
        <v>R 5 - D 4 - 451 - 3904</v>
      </c>
      <c r="B1779" s="23" t="s">
        <v>2347</v>
      </c>
      <c r="C1779" t="s">
        <v>186</v>
      </c>
      <c r="D1779" t="s">
        <v>183</v>
      </c>
      <c r="E1779" t="s">
        <v>185</v>
      </c>
      <c r="F1779" t="s">
        <v>134</v>
      </c>
      <c r="G1779" t="s">
        <v>134</v>
      </c>
      <c r="H1779" t="s">
        <v>9209</v>
      </c>
      <c r="I1779" t="s">
        <v>20</v>
      </c>
      <c r="J1779" t="s">
        <v>2349</v>
      </c>
      <c r="K1779" t="s">
        <v>21</v>
      </c>
      <c r="M1779" t="s">
        <v>6042</v>
      </c>
      <c r="N1779" t="s">
        <v>22</v>
      </c>
      <c r="O1779" t="s">
        <v>23</v>
      </c>
      <c r="P1779" t="s">
        <v>26</v>
      </c>
      <c r="Q1779" t="s">
        <v>2348</v>
      </c>
      <c r="R1779" s="13">
        <v>10</v>
      </c>
      <c r="S1779" s="13">
        <v>1</v>
      </c>
      <c r="T1779" s="21">
        <v>1</v>
      </c>
      <c r="V1779" t="s">
        <v>2154</v>
      </c>
      <c r="W1779" t="s">
        <v>17600</v>
      </c>
      <c r="X1779" s="20" t="str">
        <f>+IF(V1779="","-",CONCATENATE(V1779,"_",W1779))</f>
        <v>FINES_R05</v>
      </c>
      <c r="Y1779" s="59">
        <v>0.31927961111068731</v>
      </c>
      <c r="Z1779" t="s">
        <v>134</v>
      </c>
      <c r="AA1779" t="s">
        <v>2393</v>
      </c>
      <c r="AB1779" t="str">
        <f>+IF(W1779="","-",IF(W1779="UNICO","CENSO","MUESTRA"))</f>
        <v>MUESTRA</v>
      </c>
      <c r="AC1779" t="s">
        <v>2397</v>
      </c>
      <c r="AD1779" t="s">
        <v>9210</v>
      </c>
      <c r="AF1779">
        <f>+COUNTIF(Piloto!C:C,MARCO!A1779)</f>
        <v>0</v>
      </c>
    </row>
    <row r="1780" spans="1:32" x14ac:dyDescent="0.25">
      <c r="A1780" s="5" t="str">
        <f t="shared" si="27"/>
        <v>R 5 - D 30 - 452 - 3457</v>
      </c>
      <c r="B1780" s="23" t="s">
        <v>2347</v>
      </c>
      <c r="C1780" t="s">
        <v>186</v>
      </c>
      <c r="D1780" t="s">
        <v>551</v>
      </c>
      <c r="E1780" t="s">
        <v>552</v>
      </c>
      <c r="F1780" t="s">
        <v>134</v>
      </c>
      <c r="G1780" t="s">
        <v>134</v>
      </c>
      <c r="H1780" t="s">
        <v>8798</v>
      </c>
      <c r="I1780" t="s">
        <v>20</v>
      </c>
      <c r="J1780" t="s">
        <v>2349</v>
      </c>
      <c r="K1780" t="s">
        <v>21</v>
      </c>
      <c r="M1780" t="s">
        <v>8799</v>
      </c>
      <c r="N1780" t="s">
        <v>22</v>
      </c>
      <c r="O1780" t="s">
        <v>23</v>
      </c>
      <c r="P1780" t="s">
        <v>26</v>
      </c>
      <c r="Q1780" t="s">
        <v>2348</v>
      </c>
      <c r="R1780" s="13">
        <v>27</v>
      </c>
      <c r="S1780" s="13">
        <v>1</v>
      </c>
      <c r="T1780" s="21">
        <v>1</v>
      </c>
      <c r="V1780" t="s">
        <v>2154</v>
      </c>
      <c r="W1780" t="s">
        <v>17600</v>
      </c>
      <c r="X1780" s="20" t="str">
        <f>+IF(V1780="","-",CONCATENATE(V1780,"_",W1780))</f>
        <v>FINES_R05</v>
      </c>
      <c r="Y1780" s="59">
        <v>0.32431760430335999</v>
      </c>
      <c r="Z1780" t="s">
        <v>134</v>
      </c>
      <c r="AA1780" t="s">
        <v>2393</v>
      </c>
      <c r="AB1780" t="str">
        <f>+IF(W1780="","-",IF(W1780="UNICO","CENSO","MUESTRA"))</f>
        <v>MUESTRA</v>
      </c>
      <c r="AC1780" t="s">
        <v>2397</v>
      </c>
      <c r="AD1780" t="s">
        <v>8800</v>
      </c>
      <c r="AF1780">
        <f>+COUNTIF(Piloto!C:C,MARCO!A1780)</f>
        <v>0</v>
      </c>
    </row>
    <row r="1781" spans="1:32" x14ac:dyDescent="0.25">
      <c r="A1781" s="5" t="str">
        <f t="shared" si="27"/>
        <v>R 5 - D 4 - 451 - 3920</v>
      </c>
      <c r="B1781" s="23" t="s">
        <v>2347</v>
      </c>
      <c r="C1781" t="s">
        <v>186</v>
      </c>
      <c r="D1781" t="s">
        <v>183</v>
      </c>
      <c r="E1781" t="s">
        <v>185</v>
      </c>
      <c r="F1781" t="s">
        <v>134</v>
      </c>
      <c r="G1781" t="s">
        <v>134</v>
      </c>
      <c r="H1781" t="s">
        <v>9216</v>
      </c>
      <c r="I1781" t="s">
        <v>20</v>
      </c>
      <c r="J1781" t="s">
        <v>2349</v>
      </c>
      <c r="K1781" t="s">
        <v>21</v>
      </c>
      <c r="M1781" t="s">
        <v>9217</v>
      </c>
      <c r="N1781" t="s">
        <v>22</v>
      </c>
      <c r="O1781" t="s">
        <v>23</v>
      </c>
      <c r="P1781" t="s">
        <v>26</v>
      </c>
      <c r="Q1781" t="s">
        <v>2348</v>
      </c>
      <c r="R1781" s="13">
        <v>61</v>
      </c>
      <c r="S1781" s="13">
        <v>2</v>
      </c>
      <c r="T1781" s="21">
        <v>1</v>
      </c>
      <c r="V1781" t="s">
        <v>2154</v>
      </c>
      <c r="W1781" t="s">
        <v>17600</v>
      </c>
      <c r="X1781" s="20" t="str">
        <f>+IF(V1781="","-",CONCATENATE(V1781,"_",W1781))</f>
        <v>FINES_R05</v>
      </c>
      <c r="Y1781" s="59">
        <v>0.32559722661972051</v>
      </c>
      <c r="Z1781" t="s">
        <v>134</v>
      </c>
      <c r="AA1781" t="s">
        <v>2393</v>
      </c>
      <c r="AB1781" t="str">
        <f>+IF(W1781="","-",IF(W1781="UNICO","CENSO","MUESTRA"))</f>
        <v>MUESTRA</v>
      </c>
      <c r="AC1781" t="s">
        <v>2397</v>
      </c>
      <c r="AD1781" t="s">
        <v>9218</v>
      </c>
      <c r="AF1781">
        <f>+COUNTIF(Piloto!C:C,MARCO!A1781)</f>
        <v>0</v>
      </c>
    </row>
    <row r="1782" spans="1:32" x14ac:dyDescent="0.25">
      <c r="A1782" s="5" t="str">
        <f t="shared" si="27"/>
        <v>R 5 - D 4 - 453 - 0109</v>
      </c>
      <c r="B1782" s="23" t="s">
        <v>2347</v>
      </c>
      <c r="C1782" t="s">
        <v>186</v>
      </c>
      <c r="D1782" t="s">
        <v>183</v>
      </c>
      <c r="E1782" t="s">
        <v>185</v>
      </c>
      <c r="F1782" t="s">
        <v>134</v>
      </c>
      <c r="G1782" t="s">
        <v>134</v>
      </c>
      <c r="H1782" t="s">
        <v>9220</v>
      </c>
      <c r="I1782" t="s">
        <v>20</v>
      </c>
      <c r="J1782" t="s">
        <v>2349</v>
      </c>
      <c r="K1782" t="s">
        <v>21</v>
      </c>
      <c r="M1782" t="s">
        <v>9221</v>
      </c>
      <c r="N1782" t="s">
        <v>22</v>
      </c>
      <c r="O1782" t="s">
        <v>23</v>
      </c>
      <c r="P1782" t="s">
        <v>26</v>
      </c>
      <c r="Q1782" t="s">
        <v>2348</v>
      </c>
      <c r="R1782" s="13">
        <v>30</v>
      </c>
      <c r="S1782" s="13">
        <v>1</v>
      </c>
      <c r="T1782" s="21">
        <v>1</v>
      </c>
      <c r="V1782" t="s">
        <v>2154</v>
      </c>
      <c r="W1782" t="s">
        <v>17600</v>
      </c>
      <c r="X1782" s="20" t="str">
        <f>+IF(V1782="","-",CONCATENATE(V1782,"_",W1782))</f>
        <v>FINES_R05</v>
      </c>
      <c r="Y1782" s="59">
        <v>0.32932594418525701</v>
      </c>
      <c r="Z1782" t="s">
        <v>134</v>
      </c>
      <c r="AA1782" t="s">
        <v>2393</v>
      </c>
      <c r="AB1782" t="str">
        <f>+IF(W1782="","-",IF(W1782="UNICO","CENSO","MUESTRA"))</f>
        <v>MUESTRA</v>
      </c>
      <c r="AC1782" t="s">
        <v>2397</v>
      </c>
      <c r="AD1782" t="s">
        <v>9222</v>
      </c>
      <c r="AF1782">
        <f>+COUNTIF(Piloto!C:C,MARCO!A1782)</f>
        <v>0</v>
      </c>
    </row>
    <row r="1783" spans="1:32" x14ac:dyDescent="0.25">
      <c r="A1783" s="5" t="str">
        <f t="shared" si="27"/>
        <v>R 5 - D 130 - 451 - 1489</v>
      </c>
      <c r="B1783" s="23" t="s">
        <v>2347</v>
      </c>
      <c r="C1783" t="s">
        <v>186</v>
      </c>
      <c r="D1783" t="s">
        <v>285</v>
      </c>
      <c r="E1783" t="s">
        <v>1994</v>
      </c>
      <c r="F1783" t="s">
        <v>134</v>
      </c>
      <c r="G1783" t="s">
        <v>134</v>
      </c>
      <c r="H1783" t="s">
        <v>8643</v>
      </c>
      <c r="I1783" t="s">
        <v>20</v>
      </c>
      <c r="J1783" t="s">
        <v>2349</v>
      </c>
      <c r="K1783" t="s">
        <v>21</v>
      </c>
      <c r="M1783" t="s">
        <v>8644</v>
      </c>
      <c r="N1783" t="s">
        <v>22</v>
      </c>
      <c r="O1783" t="s">
        <v>23</v>
      </c>
      <c r="P1783" t="s">
        <v>26</v>
      </c>
      <c r="Q1783" t="s">
        <v>2348</v>
      </c>
      <c r="R1783" s="13">
        <v>25</v>
      </c>
      <c r="S1783" s="13">
        <v>1</v>
      </c>
      <c r="T1783" s="21">
        <v>1</v>
      </c>
      <c r="V1783" t="s">
        <v>2154</v>
      </c>
      <c r="W1783" t="s">
        <v>17600</v>
      </c>
      <c r="X1783" s="20" t="str">
        <f>+IF(V1783="","-",CONCATENATE(V1783,"_",W1783))</f>
        <v>FINES_R05</v>
      </c>
      <c r="Y1783" s="59">
        <v>0.33371123671531677</v>
      </c>
      <c r="Z1783" t="s">
        <v>134</v>
      </c>
      <c r="AA1783" t="s">
        <v>2393</v>
      </c>
      <c r="AB1783" t="str">
        <f>+IF(W1783="","-",IF(W1783="UNICO","CENSO","MUESTRA"))</f>
        <v>MUESTRA</v>
      </c>
      <c r="AC1783" t="s">
        <v>2397</v>
      </c>
      <c r="AD1783" t="s">
        <v>8645</v>
      </c>
      <c r="AF1783">
        <f>+COUNTIF(Piloto!C:C,MARCO!A1783)</f>
        <v>0</v>
      </c>
    </row>
    <row r="1784" spans="1:32" x14ac:dyDescent="0.25">
      <c r="A1784" s="5" t="str">
        <f t="shared" si="27"/>
        <v>R 5 - D 30 - 454 - 1697</v>
      </c>
      <c r="B1784" s="23" t="s">
        <v>2347</v>
      </c>
      <c r="C1784" t="s">
        <v>186</v>
      </c>
      <c r="D1784" t="s">
        <v>551</v>
      </c>
      <c r="E1784" t="s">
        <v>552</v>
      </c>
      <c r="F1784" t="s">
        <v>134</v>
      </c>
      <c r="G1784" t="s">
        <v>134</v>
      </c>
      <c r="H1784" t="s">
        <v>8697</v>
      </c>
      <c r="I1784" t="s">
        <v>20</v>
      </c>
      <c r="J1784" t="s">
        <v>2349</v>
      </c>
      <c r="K1784" t="s">
        <v>21</v>
      </c>
      <c r="M1784" t="s">
        <v>18043</v>
      </c>
      <c r="N1784" t="s">
        <v>22</v>
      </c>
      <c r="O1784" t="s">
        <v>23</v>
      </c>
      <c r="P1784" t="s">
        <v>26</v>
      </c>
      <c r="Q1784" t="s">
        <v>2348</v>
      </c>
      <c r="R1784" s="13">
        <v>48</v>
      </c>
      <c r="S1784" s="13">
        <v>2</v>
      </c>
      <c r="T1784" s="21">
        <v>1</v>
      </c>
      <c r="V1784" t="s">
        <v>2154</v>
      </c>
      <c r="W1784" t="s">
        <v>17600</v>
      </c>
      <c r="X1784" s="20" t="str">
        <f>+IF(V1784="","-",CONCATENATE(V1784,"_",W1784))</f>
        <v>FINES_R05</v>
      </c>
      <c r="Y1784" s="59">
        <v>0.3489384651184082</v>
      </c>
      <c r="Z1784" t="s">
        <v>134</v>
      </c>
      <c r="AA1784" t="s">
        <v>2393</v>
      </c>
      <c r="AB1784" t="str">
        <f>+IF(W1784="","-",IF(W1784="UNICO","CENSO","MUESTRA"))</f>
        <v>MUESTRA</v>
      </c>
      <c r="AC1784" t="s">
        <v>2397</v>
      </c>
      <c r="AD1784" t="s">
        <v>8699</v>
      </c>
      <c r="AF1784">
        <f>+COUNTIF(Piloto!C:C,MARCO!A1784)</f>
        <v>0</v>
      </c>
    </row>
    <row r="1785" spans="1:32" x14ac:dyDescent="0.25">
      <c r="A1785" s="5" t="str">
        <f t="shared" si="27"/>
        <v>R 5 - D 4 - 451 - 2210</v>
      </c>
      <c r="B1785" s="60" t="s">
        <v>2347</v>
      </c>
      <c r="C1785" t="s">
        <v>186</v>
      </c>
      <c r="D1785" t="s">
        <v>183</v>
      </c>
      <c r="E1785" t="s">
        <v>185</v>
      </c>
      <c r="F1785" t="s">
        <v>134</v>
      </c>
      <c r="G1785" t="s">
        <v>134</v>
      </c>
      <c r="H1785" t="s">
        <v>12434</v>
      </c>
      <c r="I1785" t="s">
        <v>20</v>
      </c>
      <c r="J1785" t="s">
        <v>2349</v>
      </c>
      <c r="K1785" t="s">
        <v>21</v>
      </c>
      <c r="M1785" t="s">
        <v>10493</v>
      </c>
      <c r="N1785" t="s">
        <v>22</v>
      </c>
      <c r="O1785" t="s">
        <v>23</v>
      </c>
      <c r="P1785" t="s">
        <v>26</v>
      </c>
      <c r="Q1785" t="s">
        <v>2348</v>
      </c>
      <c r="R1785" s="13">
        <v>22</v>
      </c>
      <c r="S1785" s="13">
        <v>1</v>
      </c>
      <c r="T1785" s="21">
        <v>1</v>
      </c>
      <c r="V1785" t="s">
        <v>2154</v>
      </c>
      <c r="W1785" t="s">
        <v>17600</v>
      </c>
      <c r="X1785" s="20" t="str">
        <f>+IF(V1785="","-",CONCATENATE(V1785,"_",W1785))</f>
        <v>FINES_R05</v>
      </c>
      <c r="Y1785" s="59">
        <v>0.3580373227596283</v>
      </c>
      <c r="Z1785" t="s">
        <v>134</v>
      </c>
      <c r="AA1785" t="s">
        <v>2393</v>
      </c>
      <c r="AB1785" t="str">
        <f>+IF(W1785="","-",IF(W1785="UNICO","CENSO","MUESTRA"))</f>
        <v>MUESTRA</v>
      </c>
      <c r="AC1785" t="s">
        <v>2397</v>
      </c>
      <c r="AD1785" t="s">
        <v>12435</v>
      </c>
      <c r="AF1785">
        <f>+COUNTIF(Piloto!C:C,MARCO!A1785)</f>
        <v>0</v>
      </c>
    </row>
    <row r="1786" spans="1:32" x14ac:dyDescent="0.25">
      <c r="A1786" s="5" t="str">
        <f t="shared" si="27"/>
        <v>R 5 - D 99 - 451 - 3911</v>
      </c>
      <c r="B1786" s="23" t="s">
        <v>2347</v>
      </c>
      <c r="C1786" t="s">
        <v>186</v>
      </c>
      <c r="D1786" t="s">
        <v>1665</v>
      </c>
      <c r="E1786" t="s">
        <v>1666</v>
      </c>
      <c r="F1786" t="s">
        <v>134</v>
      </c>
      <c r="G1786" t="s">
        <v>134</v>
      </c>
      <c r="H1786" t="s">
        <v>9450</v>
      </c>
      <c r="I1786" t="s">
        <v>20</v>
      </c>
      <c r="J1786" t="s">
        <v>2349</v>
      </c>
      <c r="K1786" t="s">
        <v>21</v>
      </c>
      <c r="M1786" t="s">
        <v>9451</v>
      </c>
      <c r="N1786" t="s">
        <v>22</v>
      </c>
      <c r="O1786" t="s">
        <v>23</v>
      </c>
      <c r="P1786" t="s">
        <v>26</v>
      </c>
      <c r="Q1786" t="s">
        <v>2348</v>
      </c>
      <c r="R1786" s="13">
        <v>21</v>
      </c>
      <c r="S1786" s="13">
        <v>1</v>
      </c>
      <c r="T1786" s="21">
        <v>1</v>
      </c>
      <c r="V1786" t="s">
        <v>2154</v>
      </c>
      <c r="W1786" t="s">
        <v>17600</v>
      </c>
      <c r="X1786" s="20" t="str">
        <f>+IF(V1786="","-",CONCATENATE(V1786,"_",W1786))</f>
        <v>FINES_R05</v>
      </c>
      <c r="Y1786" s="59">
        <v>0.3617495596408844</v>
      </c>
      <c r="Z1786" t="s">
        <v>134</v>
      </c>
      <c r="AA1786" t="s">
        <v>2393</v>
      </c>
      <c r="AB1786" t="str">
        <f>+IF(W1786="","-",IF(W1786="UNICO","CENSO","MUESTRA"))</f>
        <v>MUESTRA</v>
      </c>
      <c r="AC1786" t="s">
        <v>2398</v>
      </c>
      <c r="AD1786" t="s">
        <v>9452</v>
      </c>
      <c r="AF1786">
        <f>+COUNTIF(Piloto!C:C,MARCO!A1786)</f>
        <v>0</v>
      </c>
    </row>
    <row r="1787" spans="1:32" x14ac:dyDescent="0.25">
      <c r="A1787" s="5" t="str">
        <f t="shared" si="27"/>
        <v>R 5 - D 30 - 452 - 4416</v>
      </c>
      <c r="B1787" s="23" t="s">
        <v>2347</v>
      </c>
      <c r="C1787" t="s">
        <v>186</v>
      </c>
      <c r="D1787" t="s">
        <v>551</v>
      </c>
      <c r="E1787" t="s">
        <v>552</v>
      </c>
      <c r="F1787" t="s">
        <v>134</v>
      </c>
      <c r="G1787" t="s">
        <v>134</v>
      </c>
      <c r="H1787" t="s">
        <v>8825</v>
      </c>
      <c r="I1787" t="s">
        <v>20</v>
      </c>
      <c r="J1787" t="s">
        <v>2349</v>
      </c>
      <c r="K1787" t="s">
        <v>21</v>
      </c>
      <c r="M1787" t="s">
        <v>8826</v>
      </c>
      <c r="N1787" t="s">
        <v>22</v>
      </c>
      <c r="O1787" t="s">
        <v>23</v>
      </c>
      <c r="P1787" t="s">
        <v>26</v>
      </c>
      <c r="Q1787" t="s">
        <v>2348</v>
      </c>
      <c r="R1787" s="13">
        <v>25</v>
      </c>
      <c r="S1787" s="13">
        <v>1</v>
      </c>
      <c r="T1787" s="21">
        <v>1</v>
      </c>
      <c r="V1787" t="s">
        <v>2154</v>
      </c>
      <c r="W1787" t="s">
        <v>17600</v>
      </c>
      <c r="X1787" s="20" t="str">
        <f>+IF(V1787="","-",CONCATENATE(V1787,"_",W1787))</f>
        <v>FINES_R05</v>
      </c>
      <c r="Y1787" s="59">
        <v>0.36354866623878479</v>
      </c>
      <c r="Z1787" t="s">
        <v>134</v>
      </c>
      <c r="AA1787" t="s">
        <v>2393</v>
      </c>
      <c r="AB1787" t="str">
        <f>+IF(W1787="","-",IF(W1787="UNICO","CENSO","MUESTRA"))</f>
        <v>MUESTRA</v>
      </c>
      <c r="AC1787" t="s">
        <v>2398</v>
      </c>
      <c r="AD1787" t="s">
        <v>8827</v>
      </c>
      <c r="AF1787">
        <f>+COUNTIF(Piloto!C:C,MARCO!A1787)</f>
        <v>1</v>
      </c>
    </row>
    <row r="1788" spans="1:32" x14ac:dyDescent="0.25">
      <c r="A1788" s="5" t="str">
        <f t="shared" si="27"/>
        <v>R 5 - D 30 - 452 - 4360</v>
      </c>
      <c r="B1788" s="23" t="s">
        <v>2347</v>
      </c>
      <c r="C1788" t="s">
        <v>186</v>
      </c>
      <c r="D1788" t="s">
        <v>551</v>
      </c>
      <c r="E1788" t="s">
        <v>552</v>
      </c>
      <c r="F1788" t="s">
        <v>134</v>
      </c>
      <c r="G1788" t="s">
        <v>134</v>
      </c>
      <c r="H1788" t="s">
        <v>8814</v>
      </c>
      <c r="I1788" t="s">
        <v>20</v>
      </c>
      <c r="J1788" t="s">
        <v>2349</v>
      </c>
      <c r="K1788" t="s">
        <v>21</v>
      </c>
      <c r="M1788" t="s">
        <v>2171</v>
      </c>
      <c r="N1788" t="s">
        <v>22</v>
      </c>
      <c r="O1788" t="s">
        <v>23</v>
      </c>
      <c r="P1788" t="s">
        <v>26</v>
      </c>
      <c r="Q1788" t="s">
        <v>2348</v>
      </c>
      <c r="R1788" s="13">
        <v>22</v>
      </c>
      <c r="S1788" s="13">
        <v>1</v>
      </c>
      <c r="T1788" s="21">
        <v>1</v>
      </c>
      <c r="V1788" t="s">
        <v>2154</v>
      </c>
      <c r="W1788" t="s">
        <v>17600</v>
      </c>
      <c r="X1788" s="20" t="str">
        <f>+IF(V1788="","-",CONCATENATE(V1788,"_",W1788))</f>
        <v>FINES_R05</v>
      </c>
      <c r="Y1788" s="59">
        <v>0.36436104774475098</v>
      </c>
      <c r="Z1788" t="s">
        <v>134</v>
      </c>
      <c r="AA1788" t="s">
        <v>2393</v>
      </c>
      <c r="AB1788" t="str">
        <f>+IF(W1788="","-",IF(W1788="UNICO","CENSO","MUESTRA"))</f>
        <v>MUESTRA</v>
      </c>
      <c r="AC1788" t="s">
        <v>2398</v>
      </c>
      <c r="AD1788" t="s">
        <v>8815</v>
      </c>
      <c r="AF1788">
        <f>+COUNTIF(Piloto!C:C,MARCO!A1788)</f>
        <v>0</v>
      </c>
    </row>
    <row r="1789" spans="1:32" x14ac:dyDescent="0.25">
      <c r="A1789" s="5" t="str">
        <f t="shared" si="27"/>
        <v>R 5 - D 4 - 451 - 3756</v>
      </c>
      <c r="B1789" s="23" t="s">
        <v>2347</v>
      </c>
      <c r="C1789" t="s">
        <v>186</v>
      </c>
      <c r="D1789" t="s">
        <v>183</v>
      </c>
      <c r="E1789" t="s">
        <v>185</v>
      </c>
      <c r="F1789" t="s">
        <v>134</v>
      </c>
      <c r="G1789" t="s">
        <v>134</v>
      </c>
      <c r="H1789" t="s">
        <v>8984</v>
      </c>
      <c r="I1789" t="s">
        <v>20</v>
      </c>
      <c r="J1789" t="s">
        <v>2349</v>
      </c>
      <c r="K1789" t="s">
        <v>21</v>
      </c>
      <c r="M1789" t="s">
        <v>8985</v>
      </c>
      <c r="N1789" t="s">
        <v>22</v>
      </c>
      <c r="O1789" t="s">
        <v>23</v>
      </c>
      <c r="P1789" t="s">
        <v>26</v>
      </c>
      <c r="Q1789" t="s">
        <v>2348</v>
      </c>
      <c r="R1789" s="13">
        <v>11</v>
      </c>
      <c r="S1789" s="13">
        <v>1</v>
      </c>
      <c r="T1789" s="21">
        <v>1</v>
      </c>
      <c r="V1789" t="s">
        <v>2154</v>
      </c>
      <c r="W1789" t="s">
        <v>17600</v>
      </c>
      <c r="X1789" s="20" t="str">
        <f>+IF(V1789="","-",CONCATENATE(V1789,"_",W1789))</f>
        <v>FINES_R05</v>
      </c>
      <c r="Y1789" s="59">
        <v>0.37793290615081793</v>
      </c>
      <c r="Z1789" t="s">
        <v>134</v>
      </c>
      <c r="AA1789" t="s">
        <v>2393</v>
      </c>
      <c r="AB1789" t="str">
        <f>+IF(W1789="","-",IF(W1789="UNICO","CENSO","MUESTRA"))</f>
        <v>MUESTRA</v>
      </c>
      <c r="AC1789" t="s">
        <v>2397</v>
      </c>
      <c r="AD1789" t="s">
        <v>8986</v>
      </c>
      <c r="AF1789">
        <f>+COUNTIF(Piloto!C:C,MARCO!A1789)</f>
        <v>0</v>
      </c>
    </row>
    <row r="1790" spans="1:32" x14ac:dyDescent="0.25">
      <c r="A1790" s="5" t="str">
        <f t="shared" si="27"/>
        <v>R 5 - D 130 - 455 - 4198</v>
      </c>
      <c r="B1790" s="23" t="s">
        <v>2347</v>
      </c>
      <c r="C1790" t="s">
        <v>186</v>
      </c>
      <c r="D1790" t="s">
        <v>285</v>
      </c>
      <c r="E1790" t="s">
        <v>1994</v>
      </c>
      <c r="F1790" t="s">
        <v>134</v>
      </c>
      <c r="G1790" t="s">
        <v>134</v>
      </c>
      <c r="H1790" t="s">
        <v>12379</v>
      </c>
      <c r="I1790" t="s">
        <v>20</v>
      </c>
      <c r="J1790" t="s">
        <v>2349</v>
      </c>
      <c r="K1790" t="s">
        <v>21</v>
      </c>
      <c r="M1790" t="s">
        <v>12380</v>
      </c>
      <c r="N1790" t="s">
        <v>22</v>
      </c>
      <c r="O1790" t="s">
        <v>23</v>
      </c>
      <c r="P1790" t="s">
        <v>26</v>
      </c>
      <c r="Q1790" t="s">
        <v>2348</v>
      </c>
      <c r="R1790" s="13">
        <v>19</v>
      </c>
      <c r="S1790" s="13">
        <v>1</v>
      </c>
      <c r="T1790" s="21">
        <v>1</v>
      </c>
      <c r="V1790" t="s">
        <v>2154</v>
      </c>
      <c r="W1790" t="s">
        <v>17600</v>
      </c>
      <c r="X1790" s="20" t="str">
        <f>+IF(V1790="","-",CONCATENATE(V1790,"_",W1790))</f>
        <v>FINES_R05</v>
      </c>
      <c r="Y1790" s="59">
        <v>0.38338539004325872</v>
      </c>
      <c r="Z1790" t="s">
        <v>134</v>
      </c>
      <c r="AA1790" t="s">
        <v>2393</v>
      </c>
      <c r="AB1790" t="str">
        <f>+IF(W1790="","-",IF(W1790="UNICO","CENSO","MUESTRA"))</f>
        <v>MUESTRA</v>
      </c>
      <c r="AC1790" t="s">
        <v>2398</v>
      </c>
      <c r="AD1790" t="s">
        <v>12381</v>
      </c>
      <c r="AF1790">
        <f>+COUNTIF(Piloto!C:C,MARCO!A1790)</f>
        <v>0</v>
      </c>
    </row>
    <row r="1791" spans="1:32" x14ac:dyDescent="0.25">
      <c r="A1791" s="5" t="str">
        <f t="shared" si="27"/>
        <v>R 5 - D 4 - 452 - 0107</v>
      </c>
      <c r="B1791" s="23" t="s">
        <v>2347</v>
      </c>
      <c r="C1791" t="s">
        <v>186</v>
      </c>
      <c r="D1791" t="s">
        <v>183</v>
      </c>
      <c r="E1791" t="s">
        <v>185</v>
      </c>
      <c r="F1791" t="s">
        <v>134</v>
      </c>
      <c r="G1791" t="s">
        <v>134</v>
      </c>
      <c r="H1791" t="s">
        <v>9255</v>
      </c>
      <c r="I1791" t="s">
        <v>20</v>
      </c>
      <c r="J1791" t="s">
        <v>2349</v>
      </c>
      <c r="K1791" t="s">
        <v>21</v>
      </c>
      <c r="M1791" t="s">
        <v>9256</v>
      </c>
      <c r="N1791" t="s">
        <v>22</v>
      </c>
      <c r="O1791" t="s">
        <v>23</v>
      </c>
      <c r="P1791" t="s">
        <v>26</v>
      </c>
      <c r="Q1791" t="s">
        <v>2348</v>
      </c>
      <c r="R1791" s="13">
        <v>20</v>
      </c>
      <c r="S1791" s="13">
        <v>1</v>
      </c>
      <c r="T1791" s="21">
        <v>1</v>
      </c>
      <c r="V1791" t="s">
        <v>2154</v>
      </c>
      <c r="W1791" t="s">
        <v>17600</v>
      </c>
      <c r="X1791" s="20" t="str">
        <f>+IF(V1791="","-",CONCATENATE(V1791,"_",W1791))</f>
        <v>FINES_R05</v>
      </c>
      <c r="Y1791" s="59">
        <v>0.38434404134750372</v>
      </c>
      <c r="Z1791" t="s">
        <v>134</v>
      </c>
      <c r="AA1791" t="s">
        <v>2393</v>
      </c>
      <c r="AB1791" t="str">
        <f>+IF(W1791="","-",IF(W1791="UNICO","CENSO","MUESTRA"))</f>
        <v>MUESTRA</v>
      </c>
      <c r="AC1791" t="s">
        <v>2397</v>
      </c>
      <c r="AD1791" t="s">
        <v>9257</v>
      </c>
      <c r="AF1791">
        <f>+COUNTIF(Piloto!C:C,MARCO!A1791)</f>
        <v>0</v>
      </c>
    </row>
    <row r="1792" spans="1:32" x14ac:dyDescent="0.25">
      <c r="A1792" s="5" t="str">
        <f t="shared" si="27"/>
        <v>R 5 - D 4 - 453 - 4560</v>
      </c>
      <c r="B1792" s="60" t="s">
        <v>2347</v>
      </c>
      <c r="C1792" t="s">
        <v>186</v>
      </c>
      <c r="D1792" t="s">
        <v>183</v>
      </c>
      <c r="E1792" t="s">
        <v>185</v>
      </c>
      <c r="F1792" t="s">
        <v>134</v>
      </c>
      <c r="G1792" t="s">
        <v>134</v>
      </c>
      <c r="H1792" t="s">
        <v>12450</v>
      </c>
      <c r="I1792" t="s">
        <v>20</v>
      </c>
      <c r="J1792" t="s">
        <v>2349</v>
      </c>
      <c r="K1792" t="s">
        <v>21</v>
      </c>
      <c r="M1792" t="s">
        <v>12451</v>
      </c>
      <c r="N1792" t="s">
        <v>22</v>
      </c>
      <c r="O1792" t="s">
        <v>23</v>
      </c>
      <c r="P1792" t="s">
        <v>26</v>
      </c>
      <c r="Q1792" t="s">
        <v>2348</v>
      </c>
      <c r="R1792" s="13">
        <v>27</v>
      </c>
      <c r="S1792" s="13">
        <v>1</v>
      </c>
      <c r="T1792" s="21">
        <v>1</v>
      </c>
      <c r="V1792" t="s">
        <v>2154</v>
      </c>
      <c r="W1792" t="s">
        <v>17600</v>
      </c>
      <c r="X1792" s="20" t="str">
        <f>+IF(V1792="","-",CONCATENATE(V1792,"_",W1792))</f>
        <v>FINES_R05</v>
      </c>
      <c r="Y1792" s="59">
        <v>0.39629235863685608</v>
      </c>
      <c r="Z1792" t="s">
        <v>134</v>
      </c>
      <c r="AA1792" t="s">
        <v>2393</v>
      </c>
      <c r="AB1792" t="str">
        <f>+IF(W1792="","-",IF(W1792="UNICO","CENSO","MUESTRA"))</f>
        <v>MUESTRA</v>
      </c>
      <c r="AC1792" t="s">
        <v>2398</v>
      </c>
      <c r="AD1792" t="s">
        <v>12452</v>
      </c>
      <c r="AF1792">
        <f>+COUNTIF(Piloto!C:C,MARCO!A1792)</f>
        <v>0</v>
      </c>
    </row>
    <row r="1793" spans="1:32" x14ac:dyDescent="0.25">
      <c r="A1793" s="5" t="str">
        <f t="shared" si="27"/>
        <v>R 5 - D 4 - 452 - 2119</v>
      </c>
      <c r="B1793" s="23" t="s">
        <v>2347</v>
      </c>
      <c r="C1793" t="s">
        <v>186</v>
      </c>
      <c r="D1793" t="s">
        <v>183</v>
      </c>
      <c r="E1793" t="s">
        <v>185</v>
      </c>
      <c r="F1793" t="s">
        <v>134</v>
      </c>
      <c r="G1793" t="s">
        <v>134</v>
      </c>
      <c r="H1793" t="s">
        <v>9012</v>
      </c>
      <c r="I1793" t="s">
        <v>20</v>
      </c>
      <c r="J1793" t="s">
        <v>2349</v>
      </c>
      <c r="K1793" t="s">
        <v>21</v>
      </c>
      <c r="M1793" t="s">
        <v>9013</v>
      </c>
      <c r="N1793" t="s">
        <v>22</v>
      </c>
      <c r="O1793" t="s">
        <v>23</v>
      </c>
      <c r="P1793" t="s">
        <v>26</v>
      </c>
      <c r="Q1793" t="s">
        <v>2348</v>
      </c>
      <c r="R1793" s="13">
        <v>90</v>
      </c>
      <c r="S1793" s="13">
        <v>4</v>
      </c>
      <c r="T1793" s="21">
        <v>1</v>
      </c>
      <c r="V1793" t="s">
        <v>2154</v>
      </c>
      <c r="W1793" t="s">
        <v>17600</v>
      </c>
      <c r="X1793" s="20" t="str">
        <f>+IF(V1793="","-",CONCATENATE(V1793,"_",W1793))</f>
        <v>FINES_R05</v>
      </c>
      <c r="Y1793" s="59">
        <v>0.39674657583236689</v>
      </c>
      <c r="Z1793" t="s">
        <v>134</v>
      </c>
      <c r="AA1793" t="s">
        <v>2393</v>
      </c>
      <c r="AB1793" t="str">
        <f>+IF(W1793="","-",IF(W1793="UNICO","CENSO","MUESTRA"))</f>
        <v>MUESTRA</v>
      </c>
      <c r="AC1793" t="s">
        <v>2398</v>
      </c>
      <c r="AD1793" t="s">
        <v>9014</v>
      </c>
      <c r="AF1793">
        <f>+COUNTIF(Piloto!C:C,MARCO!A1793)</f>
        <v>0</v>
      </c>
    </row>
    <row r="1794" spans="1:32" x14ac:dyDescent="0.25">
      <c r="A1794" s="5" t="str">
        <f t="shared" si="27"/>
        <v>R 5 - D 130 - 451 - 4292</v>
      </c>
      <c r="B1794" s="23" t="s">
        <v>2347</v>
      </c>
      <c r="C1794" t="s">
        <v>186</v>
      </c>
      <c r="D1794" t="s">
        <v>285</v>
      </c>
      <c r="E1794" t="s">
        <v>1994</v>
      </c>
      <c r="F1794" t="s">
        <v>134</v>
      </c>
      <c r="G1794" t="s">
        <v>134</v>
      </c>
      <c r="H1794" t="s">
        <v>8672</v>
      </c>
      <c r="I1794" t="s">
        <v>20</v>
      </c>
      <c r="J1794" t="s">
        <v>2349</v>
      </c>
      <c r="K1794" t="s">
        <v>21</v>
      </c>
      <c r="M1794" t="s">
        <v>8673</v>
      </c>
      <c r="N1794" t="s">
        <v>22</v>
      </c>
      <c r="O1794" t="s">
        <v>23</v>
      </c>
      <c r="P1794" t="s">
        <v>26</v>
      </c>
      <c r="Q1794" t="s">
        <v>2348</v>
      </c>
      <c r="R1794" s="13">
        <v>7</v>
      </c>
      <c r="S1794" s="13">
        <v>1</v>
      </c>
      <c r="T1794" s="21">
        <v>1</v>
      </c>
      <c r="V1794" t="s">
        <v>2154</v>
      </c>
      <c r="W1794" t="s">
        <v>17600</v>
      </c>
      <c r="X1794" s="20" t="str">
        <f>+IF(V1794="","-",CONCATENATE(V1794,"_",W1794))</f>
        <v>FINES_R05</v>
      </c>
      <c r="Y1794" s="59">
        <v>0.40158489346504211</v>
      </c>
      <c r="Z1794" t="s">
        <v>134</v>
      </c>
      <c r="AA1794" t="s">
        <v>2393</v>
      </c>
      <c r="AB1794" t="str">
        <f>+IF(W1794="","-",IF(W1794="UNICO","CENSO","MUESTRA"))</f>
        <v>MUESTRA</v>
      </c>
      <c r="AC1794" t="s">
        <v>2398</v>
      </c>
      <c r="AD1794" t="s">
        <v>8674</v>
      </c>
      <c r="AF1794">
        <f>+COUNTIF(Piloto!C:C,MARCO!A1794)</f>
        <v>0</v>
      </c>
    </row>
    <row r="1795" spans="1:32" x14ac:dyDescent="0.25">
      <c r="A1795" s="5" t="str">
        <f t="shared" ref="A1795:A1858" si="28">+H1795</f>
        <v>R 5 - D 4 - 452 - 3250</v>
      </c>
      <c r="B1795" s="60" t="s">
        <v>2347</v>
      </c>
      <c r="C1795" t="s">
        <v>186</v>
      </c>
      <c r="D1795" t="s">
        <v>183</v>
      </c>
      <c r="E1795" t="s">
        <v>185</v>
      </c>
      <c r="F1795" t="s">
        <v>134</v>
      </c>
      <c r="G1795" t="s">
        <v>134</v>
      </c>
      <c r="H1795" t="s">
        <v>12429</v>
      </c>
      <c r="I1795" t="s">
        <v>20</v>
      </c>
      <c r="J1795" t="s">
        <v>2349</v>
      </c>
      <c r="K1795" t="s">
        <v>21</v>
      </c>
      <c r="M1795" t="s">
        <v>12430</v>
      </c>
      <c r="N1795" t="s">
        <v>22</v>
      </c>
      <c r="O1795" t="s">
        <v>23</v>
      </c>
      <c r="P1795" t="s">
        <v>26</v>
      </c>
      <c r="Q1795" t="s">
        <v>2348</v>
      </c>
      <c r="R1795" s="13">
        <v>18</v>
      </c>
      <c r="S1795" s="13">
        <v>2</v>
      </c>
      <c r="T1795" s="21">
        <v>1</v>
      </c>
      <c r="V1795" t="s">
        <v>2154</v>
      </c>
      <c r="W1795" t="s">
        <v>17600</v>
      </c>
      <c r="X1795" s="20" t="str">
        <f>+IF(V1795="","-",CONCATENATE(V1795,"_",W1795))</f>
        <v>FINES_R05</v>
      </c>
      <c r="Y1795" s="59">
        <v>0.42423179745674128</v>
      </c>
      <c r="Z1795" t="s">
        <v>134</v>
      </c>
      <c r="AA1795" t="s">
        <v>2393</v>
      </c>
      <c r="AB1795" t="str">
        <f>+IF(W1795="","-",IF(W1795="UNICO","CENSO","MUESTRA"))</f>
        <v>MUESTRA</v>
      </c>
      <c r="AC1795" t="s">
        <v>2398</v>
      </c>
      <c r="AD1795" t="s">
        <v>12431</v>
      </c>
      <c r="AF1795">
        <f>+COUNTIF(Piloto!C:C,MARCO!A1795)</f>
        <v>0</v>
      </c>
    </row>
    <row r="1796" spans="1:32" x14ac:dyDescent="0.25">
      <c r="A1796" s="5" t="str">
        <f t="shared" si="28"/>
        <v>R 5 - D 4 - 453 - 2081</v>
      </c>
      <c r="B1796" s="23" t="s">
        <v>2347</v>
      </c>
      <c r="C1796" t="s">
        <v>186</v>
      </c>
      <c r="D1796" t="s">
        <v>183</v>
      </c>
      <c r="E1796" t="s">
        <v>185</v>
      </c>
      <c r="F1796" t="s">
        <v>134</v>
      </c>
      <c r="G1796" t="s">
        <v>134</v>
      </c>
      <c r="H1796" t="s">
        <v>8960</v>
      </c>
      <c r="I1796" t="s">
        <v>20</v>
      </c>
      <c r="J1796" t="s">
        <v>2349</v>
      </c>
      <c r="K1796" t="s">
        <v>21</v>
      </c>
      <c r="M1796" t="s">
        <v>8961</v>
      </c>
      <c r="N1796" t="s">
        <v>22</v>
      </c>
      <c r="O1796" t="s">
        <v>23</v>
      </c>
      <c r="P1796" t="s">
        <v>26</v>
      </c>
      <c r="Q1796" t="s">
        <v>2348</v>
      </c>
      <c r="R1796" s="13">
        <v>51</v>
      </c>
      <c r="S1796" s="13">
        <v>2</v>
      </c>
      <c r="T1796" s="21">
        <v>1</v>
      </c>
      <c r="V1796" t="s">
        <v>2154</v>
      </c>
      <c r="W1796" t="s">
        <v>17600</v>
      </c>
      <c r="X1796" s="20" t="str">
        <f>+IF(V1796="","-",CONCATENATE(V1796,"_",W1796))</f>
        <v>FINES_R05</v>
      </c>
      <c r="Y1796" s="59">
        <v>0.4293225109577179</v>
      </c>
      <c r="Z1796" t="s">
        <v>134</v>
      </c>
      <c r="AA1796" t="s">
        <v>2393</v>
      </c>
      <c r="AB1796" t="str">
        <f>+IF(W1796="","-",IF(W1796="UNICO","CENSO","MUESTRA"))</f>
        <v>MUESTRA</v>
      </c>
      <c r="AC1796" t="s">
        <v>2397</v>
      </c>
      <c r="AD1796" t="s">
        <v>8962</v>
      </c>
      <c r="AF1796">
        <f>+COUNTIF(Piloto!C:C,MARCO!A1796)</f>
        <v>0</v>
      </c>
    </row>
    <row r="1797" spans="1:32" x14ac:dyDescent="0.25">
      <c r="A1797" s="5" t="str">
        <f t="shared" si="28"/>
        <v>R 5 - D 4 - 452 - 4639</v>
      </c>
      <c r="B1797" s="60" t="s">
        <v>2347</v>
      </c>
      <c r="C1797" t="s">
        <v>186</v>
      </c>
      <c r="D1797" t="s">
        <v>183</v>
      </c>
      <c r="E1797" t="s">
        <v>185</v>
      </c>
      <c r="F1797" t="s">
        <v>134</v>
      </c>
      <c r="G1797" t="s">
        <v>134</v>
      </c>
      <c r="H1797" t="s">
        <v>12481</v>
      </c>
      <c r="I1797" t="s">
        <v>20</v>
      </c>
      <c r="J1797" t="s">
        <v>2349</v>
      </c>
      <c r="K1797" t="s">
        <v>21</v>
      </c>
      <c r="M1797" t="s">
        <v>12482</v>
      </c>
      <c r="N1797" t="s">
        <v>22</v>
      </c>
      <c r="O1797" t="s">
        <v>23</v>
      </c>
      <c r="P1797" t="s">
        <v>26</v>
      </c>
      <c r="Q1797" t="s">
        <v>2348</v>
      </c>
      <c r="R1797" s="13">
        <v>19</v>
      </c>
      <c r="S1797" s="13">
        <v>1</v>
      </c>
      <c r="T1797" s="21">
        <v>1</v>
      </c>
      <c r="V1797" t="s">
        <v>2154</v>
      </c>
      <c r="W1797" t="s">
        <v>17600</v>
      </c>
      <c r="X1797" s="20" t="str">
        <f>+IF(V1797="","-",CONCATENATE(V1797,"_",W1797))</f>
        <v>FINES_R05</v>
      </c>
      <c r="Y1797" s="59">
        <v>0.43183937668800348</v>
      </c>
      <c r="Z1797" t="s">
        <v>134</v>
      </c>
      <c r="AA1797" t="s">
        <v>2393</v>
      </c>
      <c r="AB1797" t="str">
        <f>+IF(W1797="","-",IF(W1797="UNICO","CENSO","MUESTRA"))</f>
        <v>MUESTRA</v>
      </c>
      <c r="AC1797" t="s">
        <v>2397</v>
      </c>
      <c r="AD1797" t="s">
        <v>12483</v>
      </c>
      <c r="AF1797">
        <f>+COUNTIF(Piloto!C:C,MARCO!A1797)</f>
        <v>0</v>
      </c>
    </row>
    <row r="1798" spans="1:32" x14ac:dyDescent="0.25">
      <c r="A1798" s="5" t="str">
        <f t="shared" si="28"/>
        <v>R 5 - D 4 - 453 - 2078</v>
      </c>
      <c r="B1798" s="23" t="s">
        <v>2347</v>
      </c>
      <c r="C1798" t="s">
        <v>186</v>
      </c>
      <c r="D1798" t="s">
        <v>183</v>
      </c>
      <c r="E1798" t="s">
        <v>185</v>
      </c>
      <c r="F1798" t="s">
        <v>134</v>
      </c>
      <c r="G1798" t="s">
        <v>134</v>
      </c>
      <c r="H1798" t="s">
        <v>8890</v>
      </c>
      <c r="I1798" t="s">
        <v>20</v>
      </c>
      <c r="J1798" t="s">
        <v>2349</v>
      </c>
      <c r="K1798" t="s">
        <v>21</v>
      </c>
      <c r="M1798" t="s">
        <v>8891</v>
      </c>
      <c r="N1798" t="s">
        <v>22</v>
      </c>
      <c r="O1798" t="s">
        <v>23</v>
      </c>
      <c r="P1798" t="s">
        <v>26</v>
      </c>
      <c r="Q1798" t="s">
        <v>2348</v>
      </c>
      <c r="R1798" s="13">
        <v>41</v>
      </c>
      <c r="S1798" s="13">
        <v>2</v>
      </c>
      <c r="T1798" s="21">
        <v>1</v>
      </c>
      <c r="V1798" t="s">
        <v>2154</v>
      </c>
      <c r="W1798" t="s">
        <v>17600</v>
      </c>
      <c r="X1798" s="20" t="str">
        <f>+IF(V1798="","-",CONCATENATE(V1798,"_",W1798))</f>
        <v>FINES_R05</v>
      </c>
      <c r="Y1798" s="59">
        <v>0.43714863061904907</v>
      </c>
      <c r="Z1798" t="s">
        <v>134</v>
      </c>
      <c r="AA1798" t="s">
        <v>2393</v>
      </c>
      <c r="AB1798" t="str">
        <f>+IF(W1798="","-",IF(W1798="UNICO","CENSO","MUESTRA"))</f>
        <v>MUESTRA</v>
      </c>
      <c r="AC1798" t="s">
        <v>2397</v>
      </c>
      <c r="AD1798" t="s">
        <v>8892</v>
      </c>
      <c r="AF1798">
        <f>+COUNTIF(Piloto!C:C,MARCO!A1798)</f>
        <v>0</v>
      </c>
    </row>
    <row r="1799" spans="1:32" x14ac:dyDescent="0.25">
      <c r="A1799" s="5" t="str">
        <f t="shared" si="28"/>
        <v>R 5 - D 4 - 452 - 2847</v>
      </c>
      <c r="B1799" s="23" t="s">
        <v>2347</v>
      </c>
      <c r="C1799" t="s">
        <v>186</v>
      </c>
      <c r="D1799" t="s">
        <v>183</v>
      </c>
      <c r="E1799" t="s">
        <v>185</v>
      </c>
      <c r="F1799" t="s">
        <v>134</v>
      </c>
      <c r="G1799" t="s">
        <v>134</v>
      </c>
      <c r="H1799" t="s">
        <v>8855</v>
      </c>
      <c r="I1799" t="s">
        <v>20</v>
      </c>
      <c r="J1799" t="s">
        <v>2349</v>
      </c>
      <c r="K1799" t="s">
        <v>21</v>
      </c>
      <c r="M1799" t="s">
        <v>2227</v>
      </c>
      <c r="N1799" t="s">
        <v>22</v>
      </c>
      <c r="O1799" t="s">
        <v>23</v>
      </c>
      <c r="P1799" t="s">
        <v>26</v>
      </c>
      <c r="Q1799" t="s">
        <v>2348</v>
      </c>
      <c r="R1799" s="13">
        <v>99</v>
      </c>
      <c r="S1799" s="13">
        <v>4</v>
      </c>
      <c r="T1799" s="21">
        <v>1</v>
      </c>
      <c r="V1799" t="s">
        <v>2154</v>
      </c>
      <c r="W1799" t="s">
        <v>17600</v>
      </c>
      <c r="X1799" s="20" t="str">
        <f>+IF(V1799="","-",CONCATENATE(V1799,"_",W1799))</f>
        <v>FINES_R05</v>
      </c>
      <c r="Y1799" s="59">
        <v>0.43732467293739319</v>
      </c>
      <c r="Z1799" t="s">
        <v>134</v>
      </c>
      <c r="AA1799" t="s">
        <v>2393</v>
      </c>
      <c r="AB1799" t="str">
        <f>+IF(W1799="","-",IF(W1799="UNICO","CENSO","MUESTRA"))</f>
        <v>MUESTRA</v>
      </c>
      <c r="AC1799" t="s">
        <v>2397</v>
      </c>
      <c r="AD1799" t="s">
        <v>8856</v>
      </c>
      <c r="AF1799">
        <f>+COUNTIF(Piloto!C:C,MARCO!A1799)</f>
        <v>0</v>
      </c>
    </row>
    <row r="1800" spans="1:32" x14ac:dyDescent="0.25">
      <c r="A1800" s="5" t="str">
        <f t="shared" si="28"/>
        <v>R 5 - D 99 - 451 - 2440</v>
      </c>
      <c r="B1800" s="23" t="s">
        <v>2347</v>
      </c>
      <c r="C1800" t="s">
        <v>186</v>
      </c>
      <c r="D1800" t="s">
        <v>1665</v>
      </c>
      <c r="E1800" t="s">
        <v>1666</v>
      </c>
      <c r="F1800" t="s">
        <v>134</v>
      </c>
      <c r="G1800" t="s">
        <v>134</v>
      </c>
      <c r="H1800" t="s">
        <v>9365</v>
      </c>
      <c r="I1800" t="s">
        <v>20</v>
      </c>
      <c r="J1800" t="s">
        <v>2349</v>
      </c>
      <c r="K1800" t="s">
        <v>21</v>
      </c>
      <c r="M1800" t="s">
        <v>9366</v>
      </c>
      <c r="N1800" t="s">
        <v>22</v>
      </c>
      <c r="O1800" t="s">
        <v>23</v>
      </c>
      <c r="P1800" t="s">
        <v>26</v>
      </c>
      <c r="Q1800" t="s">
        <v>2348</v>
      </c>
      <c r="R1800" s="13">
        <v>266</v>
      </c>
      <c r="S1800" s="13">
        <v>9</v>
      </c>
      <c r="T1800" s="21">
        <v>1</v>
      </c>
      <c r="V1800" t="s">
        <v>2154</v>
      </c>
      <c r="W1800" t="s">
        <v>17600</v>
      </c>
      <c r="X1800" s="20" t="str">
        <f>+IF(V1800="","-",CONCATENATE(V1800,"_",W1800))</f>
        <v>FINES_R05</v>
      </c>
      <c r="Y1800" s="59">
        <v>0.43912419676780701</v>
      </c>
      <c r="Z1800" t="s">
        <v>134</v>
      </c>
      <c r="AA1800" t="s">
        <v>2393</v>
      </c>
      <c r="AB1800" t="str">
        <f>+IF(W1800="","-",IF(W1800="UNICO","CENSO","MUESTRA"))</f>
        <v>MUESTRA</v>
      </c>
      <c r="AC1800" t="s">
        <v>2397</v>
      </c>
      <c r="AD1800" t="s">
        <v>9367</v>
      </c>
      <c r="AF1800">
        <f>+COUNTIF(Piloto!C:C,MARCO!A1800)</f>
        <v>0</v>
      </c>
    </row>
    <row r="1801" spans="1:32" x14ac:dyDescent="0.25">
      <c r="A1801" s="5" t="str">
        <f t="shared" si="28"/>
        <v>R 5 - D 4 - 452 - 4665</v>
      </c>
      <c r="B1801" s="60" t="s">
        <v>2347</v>
      </c>
      <c r="C1801" t="s">
        <v>186</v>
      </c>
      <c r="D1801" t="s">
        <v>183</v>
      </c>
      <c r="E1801" t="s">
        <v>185</v>
      </c>
      <c r="F1801" t="s">
        <v>134</v>
      </c>
      <c r="G1801" t="s">
        <v>134</v>
      </c>
      <c r="H1801" t="s">
        <v>12485</v>
      </c>
      <c r="I1801" t="s">
        <v>20</v>
      </c>
      <c r="J1801" t="s">
        <v>2349</v>
      </c>
      <c r="K1801" t="s">
        <v>21</v>
      </c>
      <c r="M1801" t="s">
        <v>12486</v>
      </c>
      <c r="N1801" t="s">
        <v>22</v>
      </c>
      <c r="O1801" t="s">
        <v>23</v>
      </c>
      <c r="P1801" t="s">
        <v>26</v>
      </c>
      <c r="Q1801" t="s">
        <v>2348</v>
      </c>
      <c r="R1801" s="13">
        <v>17</v>
      </c>
      <c r="S1801" s="13">
        <v>1</v>
      </c>
      <c r="T1801" s="21">
        <v>1</v>
      </c>
      <c r="V1801" t="s">
        <v>2154</v>
      </c>
      <c r="W1801" t="s">
        <v>17600</v>
      </c>
      <c r="X1801" s="20" t="str">
        <f>+IF(V1801="","-",CONCATENATE(V1801,"_",W1801))</f>
        <v>FINES_R05</v>
      </c>
      <c r="Y1801" s="59">
        <v>0.44037264585495001</v>
      </c>
      <c r="Z1801" t="s">
        <v>134</v>
      </c>
      <c r="AA1801" t="s">
        <v>2393</v>
      </c>
      <c r="AB1801" t="str">
        <f>+IF(W1801="","-",IF(W1801="UNICO","CENSO","MUESTRA"))</f>
        <v>MUESTRA</v>
      </c>
      <c r="AC1801" t="s">
        <v>2397</v>
      </c>
      <c r="AD1801" t="s">
        <v>12487</v>
      </c>
      <c r="AF1801">
        <f>+COUNTIF(Piloto!C:C,MARCO!A1801)</f>
        <v>0</v>
      </c>
    </row>
    <row r="1802" spans="1:32" x14ac:dyDescent="0.25">
      <c r="A1802" s="5" t="str">
        <f t="shared" si="28"/>
        <v>R 5 - D 4 - 452 - 2112</v>
      </c>
      <c r="B1802" s="23" t="s">
        <v>2347</v>
      </c>
      <c r="C1802" t="s">
        <v>186</v>
      </c>
      <c r="D1802" t="s">
        <v>183</v>
      </c>
      <c r="E1802" t="s">
        <v>185</v>
      </c>
      <c r="F1802" t="s">
        <v>134</v>
      </c>
      <c r="G1802" t="s">
        <v>134</v>
      </c>
      <c r="H1802" t="s">
        <v>8862</v>
      </c>
      <c r="I1802" t="s">
        <v>20</v>
      </c>
      <c r="J1802" t="s">
        <v>2349</v>
      </c>
      <c r="K1802" t="s">
        <v>21</v>
      </c>
      <c r="M1802" t="s">
        <v>8863</v>
      </c>
      <c r="N1802" t="s">
        <v>22</v>
      </c>
      <c r="O1802" t="s">
        <v>23</v>
      </c>
      <c r="P1802" t="s">
        <v>26</v>
      </c>
      <c r="Q1802" t="s">
        <v>2348</v>
      </c>
      <c r="R1802" s="13">
        <v>100</v>
      </c>
      <c r="S1802" s="13">
        <v>3</v>
      </c>
      <c r="T1802" s="21">
        <v>1</v>
      </c>
      <c r="V1802" t="s">
        <v>2154</v>
      </c>
      <c r="W1802" t="s">
        <v>17600</v>
      </c>
      <c r="X1802" s="20" t="str">
        <f>+IF(V1802="","-",CONCATENATE(V1802,"_",W1802))</f>
        <v>FINES_R05</v>
      </c>
      <c r="Y1802" s="59">
        <v>0.44040572643280029</v>
      </c>
      <c r="Z1802" t="s">
        <v>134</v>
      </c>
      <c r="AA1802" t="s">
        <v>2393</v>
      </c>
      <c r="AB1802" t="str">
        <f>+IF(W1802="","-",IF(W1802="UNICO","CENSO","MUESTRA"))</f>
        <v>MUESTRA</v>
      </c>
      <c r="AC1802" t="s">
        <v>2398</v>
      </c>
      <c r="AD1802" t="s">
        <v>8864</v>
      </c>
      <c r="AF1802">
        <f>+COUNTIF(Piloto!C:C,MARCO!A1802)</f>
        <v>0</v>
      </c>
    </row>
    <row r="1803" spans="1:32" x14ac:dyDescent="0.25">
      <c r="A1803" s="5" t="str">
        <f t="shared" si="28"/>
        <v>R 5 - D 130 - 453 - 1487</v>
      </c>
      <c r="B1803" s="23" t="s">
        <v>2347</v>
      </c>
      <c r="C1803" t="s">
        <v>186</v>
      </c>
      <c r="D1803" t="s">
        <v>285</v>
      </c>
      <c r="E1803" t="s">
        <v>1994</v>
      </c>
      <c r="F1803" t="s">
        <v>134</v>
      </c>
      <c r="G1803" t="s">
        <v>134</v>
      </c>
      <c r="H1803" t="s">
        <v>8593</v>
      </c>
      <c r="I1803" t="s">
        <v>20</v>
      </c>
      <c r="J1803" t="s">
        <v>2349</v>
      </c>
      <c r="K1803" t="s">
        <v>21</v>
      </c>
      <c r="M1803" t="s">
        <v>8594</v>
      </c>
      <c r="N1803" t="s">
        <v>22</v>
      </c>
      <c r="O1803" t="s">
        <v>23</v>
      </c>
      <c r="P1803" t="s">
        <v>26</v>
      </c>
      <c r="Q1803" t="s">
        <v>2348</v>
      </c>
      <c r="R1803" s="13">
        <v>51</v>
      </c>
      <c r="S1803" s="13">
        <v>3</v>
      </c>
      <c r="T1803" s="21">
        <v>1</v>
      </c>
      <c r="V1803" t="s">
        <v>2154</v>
      </c>
      <c r="W1803" t="s">
        <v>17600</v>
      </c>
      <c r="X1803" s="20" t="str">
        <f>+IF(V1803="","-",CONCATENATE(V1803,"_",W1803))</f>
        <v>FINES_R05</v>
      </c>
      <c r="Y1803" s="59">
        <v>0.44161367416381841</v>
      </c>
      <c r="Z1803" t="s">
        <v>134</v>
      </c>
      <c r="AA1803" t="s">
        <v>2393</v>
      </c>
      <c r="AB1803" t="str">
        <f>+IF(W1803="","-",IF(W1803="UNICO","CENSO","MUESTRA"))</f>
        <v>MUESTRA</v>
      </c>
      <c r="AC1803" t="s">
        <v>2397</v>
      </c>
      <c r="AD1803" t="s">
        <v>8595</v>
      </c>
      <c r="AF1803">
        <f>+COUNTIF(Piloto!C:C,MARCO!A1803)</f>
        <v>0</v>
      </c>
    </row>
    <row r="1804" spans="1:32" x14ac:dyDescent="0.25">
      <c r="A1804" s="5" t="str">
        <f t="shared" si="28"/>
        <v>R 5 - D 130 - 451 - 1473</v>
      </c>
      <c r="B1804" s="23" t="s">
        <v>2347</v>
      </c>
      <c r="C1804" t="s">
        <v>186</v>
      </c>
      <c r="D1804" t="s">
        <v>285</v>
      </c>
      <c r="E1804" t="s">
        <v>1994</v>
      </c>
      <c r="F1804" t="s">
        <v>134</v>
      </c>
      <c r="G1804" t="s">
        <v>134</v>
      </c>
      <c r="H1804" t="s">
        <v>8573</v>
      </c>
      <c r="I1804" t="s">
        <v>20</v>
      </c>
      <c r="J1804" t="s">
        <v>2349</v>
      </c>
      <c r="K1804" t="s">
        <v>21</v>
      </c>
      <c r="M1804" t="s">
        <v>3878</v>
      </c>
      <c r="N1804" t="s">
        <v>22</v>
      </c>
      <c r="O1804" t="s">
        <v>23</v>
      </c>
      <c r="P1804" t="s">
        <v>26</v>
      </c>
      <c r="Q1804" t="s">
        <v>2348</v>
      </c>
      <c r="R1804" s="13">
        <v>19</v>
      </c>
      <c r="S1804" s="13">
        <v>1</v>
      </c>
      <c r="T1804" s="21">
        <v>1</v>
      </c>
      <c r="V1804" t="s">
        <v>2154</v>
      </c>
      <c r="W1804" t="s">
        <v>17600</v>
      </c>
      <c r="X1804" s="20" t="str">
        <f>+IF(V1804="","-",CONCATENATE(V1804,"_",W1804))</f>
        <v>FINES_R05</v>
      </c>
      <c r="Y1804" s="59">
        <v>0.44276869297027588</v>
      </c>
      <c r="Z1804" t="s">
        <v>134</v>
      </c>
      <c r="AA1804" t="s">
        <v>2393</v>
      </c>
      <c r="AB1804" t="str">
        <f>+IF(W1804="","-",IF(W1804="UNICO","CENSO","MUESTRA"))</f>
        <v>MUESTRA</v>
      </c>
      <c r="AC1804" t="s">
        <v>2398</v>
      </c>
      <c r="AD1804" t="s">
        <v>8574</v>
      </c>
      <c r="AF1804">
        <f>+COUNTIF(Piloto!C:C,MARCO!A1804)</f>
        <v>0</v>
      </c>
    </row>
    <row r="1805" spans="1:32" x14ac:dyDescent="0.25">
      <c r="A1805" s="5" t="str">
        <f t="shared" si="28"/>
        <v>R 5 - D 130 - 456 - 1480</v>
      </c>
      <c r="B1805" s="23" t="s">
        <v>2347</v>
      </c>
      <c r="C1805" t="s">
        <v>186</v>
      </c>
      <c r="D1805" t="s">
        <v>285</v>
      </c>
      <c r="E1805" t="s">
        <v>1994</v>
      </c>
      <c r="F1805" t="s">
        <v>134</v>
      </c>
      <c r="G1805" t="s">
        <v>134</v>
      </c>
      <c r="H1805" t="s">
        <v>8576</v>
      </c>
      <c r="I1805" t="s">
        <v>20</v>
      </c>
      <c r="J1805" t="s">
        <v>2349</v>
      </c>
      <c r="K1805" t="s">
        <v>21</v>
      </c>
      <c r="M1805" t="s">
        <v>8577</v>
      </c>
      <c r="N1805" t="s">
        <v>22</v>
      </c>
      <c r="O1805" t="s">
        <v>23</v>
      </c>
      <c r="P1805" t="s">
        <v>26</v>
      </c>
      <c r="Q1805" t="s">
        <v>2348</v>
      </c>
      <c r="R1805" s="13">
        <v>133</v>
      </c>
      <c r="S1805" s="13">
        <v>5</v>
      </c>
      <c r="T1805" s="21">
        <v>1</v>
      </c>
      <c r="V1805" t="s">
        <v>2154</v>
      </c>
      <c r="W1805" t="s">
        <v>17600</v>
      </c>
      <c r="X1805" s="20" t="str">
        <f>+IF(V1805="","-",CONCATENATE(V1805,"_",W1805))</f>
        <v>FINES_R05</v>
      </c>
      <c r="Y1805" s="59">
        <v>0.45569789409637451</v>
      </c>
      <c r="Z1805" t="s">
        <v>134</v>
      </c>
      <c r="AA1805" t="s">
        <v>2393</v>
      </c>
      <c r="AB1805" t="str">
        <f>+IF(W1805="","-",IF(W1805="UNICO","CENSO","MUESTRA"))</f>
        <v>MUESTRA</v>
      </c>
      <c r="AC1805" t="s">
        <v>2398</v>
      </c>
      <c r="AD1805" t="s">
        <v>8578</v>
      </c>
      <c r="AF1805">
        <f>+COUNTIF(Piloto!C:C,MARCO!A1805)</f>
        <v>0</v>
      </c>
    </row>
    <row r="1806" spans="1:32" x14ac:dyDescent="0.25">
      <c r="A1806" s="5" t="str">
        <f t="shared" si="28"/>
        <v>R 5 - D 130 - 451 - 3004</v>
      </c>
      <c r="B1806" s="23" t="s">
        <v>2347</v>
      </c>
      <c r="C1806" t="s">
        <v>186</v>
      </c>
      <c r="D1806" t="s">
        <v>285</v>
      </c>
      <c r="E1806" t="s">
        <v>1994</v>
      </c>
      <c r="F1806" t="s">
        <v>134</v>
      </c>
      <c r="G1806" t="s">
        <v>134</v>
      </c>
      <c r="H1806" t="s">
        <v>8637</v>
      </c>
      <c r="I1806" t="s">
        <v>20</v>
      </c>
      <c r="J1806" t="s">
        <v>2349</v>
      </c>
      <c r="K1806" t="s">
        <v>21</v>
      </c>
      <c r="M1806" t="s">
        <v>8638</v>
      </c>
      <c r="N1806" t="s">
        <v>22</v>
      </c>
      <c r="O1806" t="s">
        <v>23</v>
      </c>
      <c r="P1806" t="s">
        <v>26</v>
      </c>
      <c r="Q1806" t="s">
        <v>2348</v>
      </c>
      <c r="R1806" s="13">
        <v>26</v>
      </c>
      <c r="S1806" s="13">
        <v>1</v>
      </c>
      <c r="T1806" s="21">
        <v>1</v>
      </c>
      <c r="V1806" t="s">
        <v>2154</v>
      </c>
      <c r="W1806" t="s">
        <v>17600</v>
      </c>
      <c r="X1806" s="20" t="str">
        <f>+IF(V1806="","-",CONCATENATE(V1806,"_",W1806))</f>
        <v>FINES_R05</v>
      </c>
      <c r="Y1806" s="59">
        <v>0.45733192563056951</v>
      </c>
      <c r="Z1806" t="s">
        <v>134</v>
      </c>
      <c r="AA1806" t="s">
        <v>2393</v>
      </c>
      <c r="AB1806" t="str">
        <f>+IF(W1806="","-",IF(W1806="UNICO","CENSO","MUESTRA"))</f>
        <v>MUESTRA</v>
      </c>
      <c r="AC1806" t="s">
        <v>2398</v>
      </c>
      <c r="AD1806" t="s">
        <v>8639</v>
      </c>
      <c r="AF1806">
        <f>+COUNTIF(Piloto!C:C,MARCO!A1806)</f>
        <v>0</v>
      </c>
    </row>
    <row r="1807" spans="1:32" x14ac:dyDescent="0.25">
      <c r="A1807" s="5" t="str">
        <f t="shared" si="28"/>
        <v>R 5 - D 4 - 451 - 3699</v>
      </c>
      <c r="B1807" s="23" t="s">
        <v>2347</v>
      </c>
      <c r="C1807" t="s">
        <v>186</v>
      </c>
      <c r="D1807" t="s">
        <v>183</v>
      </c>
      <c r="E1807" t="s">
        <v>185</v>
      </c>
      <c r="F1807" t="s">
        <v>134</v>
      </c>
      <c r="G1807" t="s">
        <v>134</v>
      </c>
      <c r="H1807" t="s">
        <v>8973</v>
      </c>
      <c r="I1807" t="s">
        <v>20</v>
      </c>
      <c r="J1807" t="s">
        <v>2349</v>
      </c>
      <c r="K1807" t="s">
        <v>21</v>
      </c>
      <c r="M1807" t="s">
        <v>8974</v>
      </c>
      <c r="N1807" t="s">
        <v>22</v>
      </c>
      <c r="O1807" t="s">
        <v>23</v>
      </c>
      <c r="P1807" t="s">
        <v>26</v>
      </c>
      <c r="Q1807" t="s">
        <v>2348</v>
      </c>
      <c r="R1807" s="13">
        <v>18</v>
      </c>
      <c r="S1807" s="13">
        <v>1</v>
      </c>
      <c r="T1807" s="21">
        <v>1</v>
      </c>
      <c r="V1807" t="s">
        <v>2154</v>
      </c>
      <c r="W1807" t="s">
        <v>17600</v>
      </c>
      <c r="X1807" s="20" t="str">
        <f>+IF(V1807="","-",CONCATENATE(V1807,"_",W1807))</f>
        <v>FINES_R05</v>
      </c>
      <c r="Y1807" s="59">
        <v>0.46740671992301941</v>
      </c>
      <c r="Z1807" t="s">
        <v>134</v>
      </c>
      <c r="AA1807" t="s">
        <v>2393</v>
      </c>
      <c r="AB1807" t="str">
        <f>+IF(W1807="","-",IF(W1807="UNICO","CENSO","MUESTRA"))</f>
        <v>MUESTRA</v>
      </c>
      <c r="AC1807" t="s">
        <v>2397</v>
      </c>
      <c r="AD1807" t="s">
        <v>8975</v>
      </c>
      <c r="AF1807">
        <f>+COUNTIF(Piloto!C:C,MARCO!A1807)</f>
        <v>0</v>
      </c>
    </row>
    <row r="1808" spans="1:32" x14ac:dyDescent="0.25">
      <c r="A1808" s="5" t="str">
        <f t="shared" si="28"/>
        <v>R 5 - D 4 - 451 - 2220</v>
      </c>
      <c r="B1808" s="23" t="s">
        <v>2347</v>
      </c>
      <c r="C1808" t="s">
        <v>186</v>
      </c>
      <c r="D1808" t="s">
        <v>183</v>
      </c>
      <c r="E1808" t="s">
        <v>185</v>
      </c>
      <c r="F1808" t="s">
        <v>134</v>
      </c>
      <c r="G1808" t="s">
        <v>134</v>
      </c>
      <c r="H1808" t="s">
        <v>8997</v>
      </c>
      <c r="I1808" t="s">
        <v>20</v>
      </c>
      <c r="J1808" t="s">
        <v>2349</v>
      </c>
      <c r="K1808" t="s">
        <v>21</v>
      </c>
      <c r="M1808" t="s">
        <v>8998</v>
      </c>
      <c r="N1808" t="s">
        <v>22</v>
      </c>
      <c r="O1808" t="s">
        <v>23</v>
      </c>
      <c r="P1808" t="s">
        <v>26</v>
      </c>
      <c r="Q1808" t="s">
        <v>2348</v>
      </c>
      <c r="R1808" s="13">
        <v>41</v>
      </c>
      <c r="S1808" s="13">
        <v>2</v>
      </c>
      <c r="T1808" s="21">
        <v>1</v>
      </c>
      <c r="V1808" t="s">
        <v>2154</v>
      </c>
      <c r="W1808" t="s">
        <v>17600</v>
      </c>
      <c r="X1808" s="20" t="str">
        <f>+IF(V1808="","-",CONCATENATE(V1808,"_",W1808))</f>
        <v>FINES_R05</v>
      </c>
      <c r="Y1808" s="59">
        <v>0.46900752186775208</v>
      </c>
      <c r="Z1808" t="s">
        <v>134</v>
      </c>
      <c r="AA1808" t="s">
        <v>2393</v>
      </c>
      <c r="AB1808" t="str">
        <f>+IF(W1808="","-",IF(W1808="UNICO","CENSO","MUESTRA"))</f>
        <v>MUESTRA</v>
      </c>
      <c r="AC1808" t="s">
        <v>2398</v>
      </c>
      <c r="AD1808" t="s">
        <v>8999</v>
      </c>
      <c r="AF1808">
        <f>+COUNTIF(Piloto!C:C,MARCO!A1808)</f>
        <v>0</v>
      </c>
    </row>
    <row r="1809" spans="1:32" x14ac:dyDescent="0.25">
      <c r="A1809" s="5" t="str">
        <f t="shared" si="28"/>
        <v>R 5 - D 99 - 451 - 3694</v>
      </c>
      <c r="B1809" s="23" t="s">
        <v>2347</v>
      </c>
      <c r="C1809" t="s">
        <v>186</v>
      </c>
      <c r="D1809" t="s">
        <v>1665</v>
      </c>
      <c r="E1809" t="s">
        <v>1666</v>
      </c>
      <c r="F1809" t="s">
        <v>134</v>
      </c>
      <c r="G1809" t="s">
        <v>134</v>
      </c>
      <c r="H1809" t="s">
        <v>9442</v>
      </c>
      <c r="I1809" t="s">
        <v>20</v>
      </c>
      <c r="J1809" t="s">
        <v>2349</v>
      </c>
      <c r="K1809" t="s">
        <v>21</v>
      </c>
      <c r="M1809" t="s">
        <v>9443</v>
      </c>
      <c r="N1809" t="s">
        <v>22</v>
      </c>
      <c r="O1809" t="s">
        <v>23</v>
      </c>
      <c r="P1809" t="s">
        <v>26</v>
      </c>
      <c r="Q1809" t="s">
        <v>2348</v>
      </c>
      <c r="R1809" s="13">
        <v>23</v>
      </c>
      <c r="S1809" s="13">
        <v>1</v>
      </c>
      <c r="T1809" s="21">
        <v>1</v>
      </c>
      <c r="V1809" t="s">
        <v>2154</v>
      </c>
      <c r="W1809" t="s">
        <v>17600</v>
      </c>
      <c r="X1809" s="20" t="str">
        <f>+IF(V1809="","-",CONCATENATE(V1809,"_",W1809))</f>
        <v>FINES_R05</v>
      </c>
      <c r="Y1809" s="59">
        <v>0.469199538230896</v>
      </c>
      <c r="Z1809" t="s">
        <v>134</v>
      </c>
      <c r="AA1809" t="s">
        <v>2393</v>
      </c>
      <c r="AB1809" t="str">
        <f>+IF(W1809="","-",IF(W1809="UNICO","CENSO","MUESTRA"))</f>
        <v>MUESTRA</v>
      </c>
      <c r="AC1809" t="s">
        <v>2398</v>
      </c>
      <c r="AD1809" t="s">
        <v>9444</v>
      </c>
      <c r="AF1809">
        <f>+COUNTIF(Piloto!C:C,MARCO!A1809)</f>
        <v>0</v>
      </c>
    </row>
    <row r="1810" spans="1:32" x14ac:dyDescent="0.25">
      <c r="A1810" s="5" t="str">
        <f t="shared" si="28"/>
        <v>R 5 - D 99 - 451 - 3695</v>
      </c>
      <c r="B1810" s="23" t="s">
        <v>2347</v>
      </c>
      <c r="C1810" t="s">
        <v>186</v>
      </c>
      <c r="D1810" t="s">
        <v>1665</v>
      </c>
      <c r="E1810" t="s">
        <v>1666</v>
      </c>
      <c r="F1810" t="s">
        <v>134</v>
      </c>
      <c r="G1810" t="s">
        <v>134</v>
      </c>
      <c r="H1810" t="s">
        <v>9446</v>
      </c>
      <c r="I1810" t="s">
        <v>20</v>
      </c>
      <c r="J1810" t="s">
        <v>2349</v>
      </c>
      <c r="K1810" t="s">
        <v>21</v>
      </c>
      <c r="M1810" t="s">
        <v>2209</v>
      </c>
      <c r="N1810" t="s">
        <v>22</v>
      </c>
      <c r="O1810" t="s">
        <v>23</v>
      </c>
      <c r="P1810" t="s">
        <v>26</v>
      </c>
      <c r="Q1810" t="s">
        <v>2348</v>
      </c>
      <c r="R1810" s="13">
        <v>22</v>
      </c>
      <c r="S1810" s="13">
        <v>1</v>
      </c>
      <c r="T1810" s="21">
        <v>1</v>
      </c>
      <c r="V1810" t="s">
        <v>2154</v>
      </c>
      <c r="W1810" t="s">
        <v>17600</v>
      </c>
      <c r="X1810" s="20" t="str">
        <f>+IF(V1810="","-",CONCATENATE(V1810,"_",W1810))</f>
        <v>FINES_R05</v>
      </c>
      <c r="Y1810" s="59">
        <v>0.469199538230896</v>
      </c>
      <c r="Z1810" t="s">
        <v>134</v>
      </c>
      <c r="AA1810" t="s">
        <v>2393</v>
      </c>
      <c r="AB1810" t="str">
        <f>+IF(W1810="","-",IF(W1810="UNICO","CENSO","MUESTRA"))</f>
        <v>MUESTRA</v>
      </c>
      <c r="AC1810" t="s">
        <v>2398</v>
      </c>
      <c r="AD1810" t="s">
        <v>9447</v>
      </c>
      <c r="AF1810">
        <f>+COUNTIF(Piloto!C:C,MARCO!A1810)</f>
        <v>0</v>
      </c>
    </row>
    <row r="1811" spans="1:32" x14ac:dyDescent="0.25">
      <c r="A1811" s="5" t="str">
        <f t="shared" si="28"/>
        <v>R 5 - D 30 - 452 - 1027</v>
      </c>
      <c r="B1811" s="23" t="s">
        <v>2347</v>
      </c>
      <c r="C1811" t="s">
        <v>186</v>
      </c>
      <c r="D1811" t="s">
        <v>551</v>
      </c>
      <c r="E1811" t="s">
        <v>552</v>
      </c>
      <c r="F1811" t="s">
        <v>134</v>
      </c>
      <c r="G1811" t="s">
        <v>134</v>
      </c>
      <c r="H1811" t="s">
        <v>8783</v>
      </c>
      <c r="I1811" t="s">
        <v>20</v>
      </c>
      <c r="J1811" t="s">
        <v>2349</v>
      </c>
      <c r="K1811" t="s">
        <v>21</v>
      </c>
      <c r="M1811" t="s">
        <v>8784</v>
      </c>
      <c r="N1811" t="s">
        <v>22</v>
      </c>
      <c r="O1811" t="s">
        <v>23</v>
      </c>
      <c r="P1811" t="s">
        <v>26</v>
      </c>
      <c r="Q1811" t="s">
        <v>2348</v>
      </c>
      <c r="R1811" s="13">
        <v>27</v>
      </c>
      <c r="S1811" s="13">
        <v>2</v>
      </c>
      <c r="T1811" s="21">
        <v>1</v>
      </c>
      <c r="V1811" t="s">
        <v>2154</v>
      </c>
      <c r="W1811" t="s">
        <v>17600</v>
      </c>
      <c r="X1811" s="20" t="str">
        <f>+IF(V1811="","-",CONCATENATE(V1811,"_",W1811))</f>
        <v>FINES_R05</v>
      </c>
      <c r="Y1811" s="59">
        <v>0.47827771306037897</v>
      </c>
      <c r="Z1811" t="s">
        <v>134</v>
      </c>
      <c r="AA1811" t="s">
        <v>2393</v>
      </c>
      <c r="AB1811" t="str">
        <f>+IF(W1811="","-",IF(W1811="UNICO","CENSO","MUESTRA"))</f>
        <v>MUESTRA</v>
      </c>
      <c r="AC1811" t="s">
        <v>2398</v>
      </c>
      <c r="AD1811" t="s">
        <v>8785</v>
      </c>
      <c r="AF1811">
        <f>+COUNTIF(Piloto!C:C,MARCO!A1811)</f>
        <v>0</v>
      </c>
    </row>
    <row r="1812" spans="1:32" x14ac:dyDescent="0.25">
      <c r="A1812" s="5" t="str">
        <f t="shared" si="28"/>
        <v>R 5 - D 130 - 455 - 1479</v>
      </c>
      <c r="B1812" s="23" t="s">
        <v>2347</v>
      </c>
      <c r="C1812" t="s">
        <v>186</v>
      </c>
      <c r="D1812" t="s">
        <v>285</v>
      </c>
      <c r="E1812" t="s">
        <v>1994</v>
      </c>
      <c r="F1812" t="s">
        <v>134</v>
      </c>
      <c r="G1812" t="s">
        <v>134</v>
      </c>
      <c r="H1812" t="s">
        <v>8569</v>
      </c>
      <c r="I1812" t="s">
        <v>20</v>
      </c>
      <c r="J1812" t="s">
        <v>2349</v>
      </c>
      <c r="K1812" t="s">
        <v>21</v>
      </c>
      <c r="M1812" t="s">
        <v>8570</v>
      </c>
      <c r="N1812" t="s">
        <v>22</v>
      </c>
      <c r="O1812" t="s">
        <v>23</v>
      </c>
      <c r="P1812" t="s">
        <v>26</v>
      </c>
      <c r="Q1812" t="s">
        <v>2348</v>
      </c>
      <c r="R1812" s="13">
        <v>185</v>
      </c>
      <c r="S1812" s="13">
        <v>6</v>
      </c>
      <c r="T1812" s="21">
        <v>1</v>
      </c>
      <c r="V1812" t="s">
        <v>2154</v>
      </c>
      <c r="W1812" t="s">
        <v>17600</v>
      </c>
      <c r="X1812" s="20" t="str">
        <f>+IF(V1812="","-",CONCATENATE(V1812,"_",W1812))</f>
        <v>FINES_R05</v>
      </c>
      <c r="Y1812" s="59">
        <v>0.4863446056842804</v>
      </c>
      <c r="Z1812" t="s">
        <v>134</v>
      </c>
      <c r="AA1812" t="s">
        <v>2393</v>
      </c>
      <c r="AB1812" t="str">
        <f>+IF(W1812="","-",IF(W1812="UNICO","CENSO","MUESTRA"))</f>
        <v>MUESTRA</v>
      </c>
      <c r="AC1812" t="s">
        <v>2397</v>
      </c>
      <c r="AD1812" t="s">
        <v>8571</v>
      </c>
      <c r="AF1812">
        <f>+COUNTIF(Piloto!C:C,MARCO!A1812)</f>
        <v>0</v>
      </c>
    </row>
    <row r="1813" spans="1:32" x14ac:dyDescent="0.25">
      <c r="A1813" s="5" t="str">
        <f t="shared" si="28"/>
        <v>R 5 - D 4 - 453 - 3485</v>
      </c>
      <c r="B1813" s="23" t="s">
        <v>2347</v>
      </c>
      <c r="C1813" t="s">
        <v>186</v>
      </c>
      <c r="D1813" t="s">
        <v>183</v>
      </c>
      <c r="E1813" t="s">
        <v>185</v>
      </c>
      <c r="F1813" t="s">
        <v>134</v>
      </c>
      <c r="G1813" t="s">
        <v>134</v>
      </c>
      <c r="H1813" t="s">
        <v>8964</v>
      </c>
      <c r="I1813" t="s">
        <v>20</v>
      </c>
      <c r="J1813" t="s">
        <v>2349</v>
      </c>
      <c r="K1813" t="s">
        <v>21</v>
      </c>
      <c r="M1813" t="s">
        <v>8965</v>
      </c>
      <c r="N1813" t="s">
        <v>22</v>
      </c>
      <c r="O1813" t="s">
        <v>23</v>
      </c>
      <c r="P1813" t="s">
        <v>26</v>
      </c>
      <c r="Q1813" t="s">
        <v>2348</v>
      </c>
      <c r="R1813" s="13">
        <v>90</v>
      </c>
      <c r="S1813" s="13">
        <v>3</v>
      </c>
      <c r="T1813" s="21">
        <v>1</v>
      </c>
      <c r="V1813" t="s">
        <v>2154</v>
      </c>
      <c r="W1813" t="s">
        <v>17600</v>
      </c>
      <c r="X1813" s="20" t="str">
        <f>+IF(V1813="","-",CONCATENATE(V1813,"_",W1813))</f>
        <v>FINES_R05</v>
      </c>
      <c r="Y1813" s="59">
        <v>0.48943740129470831</v>
      </c>
      <c r="Z1813" t="s">
        <v>134</v>
      </c>
      <c r="AA1813" t="s">
        <v>2393</v>
      </c>
      <c r="AB1813" t="str">
        <f>+IF(W1813="","-",IF(W1813="UNICO","CENSO","MUESTRA"))</f>
        <v>MUESTRA</v>
      </c>
      <c r="AC1813" t="s">
        <v>2398</v>
      </c>
      <c r="AD1813" t="s">
        <v>8966</v>
      </c>
      <c r="AF1813">
        <f>+COUNTIF(Piloto!C:C,MARCO!A1813)</f>
        <v>0</v>
      </c>
    </row>
    <row r="1814" spans="1:32" x14ac:dyDescent="0.25">
      <c r="A1814" s="5" t="str">
        <f t="shared" si="28"/>
        <v>R 5 - D 30 - 452 - 1693</v>
      </c>
      <c r="B1814" s="23" t="s">
        <v>2347</v>
      </c>
      <c r="C1814" t="s">
        <v>186</v>
      </c>
      <c r="D1814" t="s">
        <v>551</v>
      </c>
      <c r="E1814" t="s">
        <v>552</v>
      </c>
      <c r="F1814" t="s">
        <v>134</v>
      </c>
      <c r="G1814" t="s">
        <v>134</v>
      </c>
      <c r="H1814" t="s">
        <v>8748</v>
      </c>
      <c r="I1814" t="s">
        <v>20</v>
      </c>
      <c r="J1814" t="s">
        <v>2349</v>
      </c>
      <c r="K1814" t="s">
        <v>21</v>
      </c>
      <c r="M1814" t="s">
        <v>8749</v>
      </c>
      <c r="N1814" t="s">
        <v>22</v>
      </c>
      <c r="O1814" t="s">
        <v>23</v>
      </c>
      <c r="P1814" t="s">
        <v>26</v>
      </c>
      <c r="Q1814" t="s">
        <v>2348</v>
      </c>
      <c r="R1814" s="13">
        <v>22</v>
      </c>
      <c r="S1814" s="13">
        <v>1</v>
      </c>
      <c r="T1814" s="21">
        <v>1</v>
      </c>
      <c r="V1814" t="s">
        <v>2154</v>
      </c>
      <c r="W1814" t="s">
        <v>17600</v>
      </c>
      <c r="X1814" s="20" t="str">
        <f>+IF(V1814="","-",CONCATENATE(V1814,"_",W1814))</f>
        <v>FINES_R05</v>
      </c>
      <c r="Y1814" s="59">
        <v>0.49339571595191961</v>
      </c>
      <c r="Z1814" t="s">
        <v>134</v>
      </c>
      <c r="AA1814" t="s">
        <v>2393</v>
      </c>
      <c r="AB1814" t="str">
        <f>+IF(W1814="","-",IF(W1814="UNICO","CENSO","MUESTRA"))</f>
        <v>MUESTRA</v>
      </c>
      <c r="AC1814" t="s">
        <v>2398</v>
      </c>
      <c r="AD1814" t="s">
        <v>8750</v>
      </c>
      <c r="AF1814">
        <f>+COUNTIF(Piloto!C:C,MARCO!A1814)</f>
        <v>0</v>
      </c>
    </row>
    <row r="1815" spans="1:32" x14ac:dyDescent="0.25">
      <c r="A1815" s="5" t="str">
        <f t="shared" si="28"/>
        <v>R 5 - D 99 - 451 - 3796</v>
      </c>
      <c r="B1815" s="23" t="s">
        <v>2347</v>
      </c>
      <c r="C1815" t="s">
        <v>186</v>
      </c>
      <c r="D1815" t="s">
        <v>1665</v>
      </c>
      <c r="E1815" t="s">
        <v>1666</v>
      </c>
      <c r="F1815" t="s">
        <v>134</v>
      </c>
      <c r="G1815" t="s">
        <v>134</v>
      </c>
      <c r="H1815" t="s">
        <v>9434</v>
      </c>
      <c r="I1815" t="s">
        <v>20</v>
      </c>
      <c r="J1815" t="s">
        <v>2349</v>
      </c>
      <c r="K1815" t="s">
        <v>21</v>
      </c>
      <c r="M1815" t="s">
        <v>9435</v>
      </c>
      <c r="N1815" t="s">
        <v>22</v>
      </c>
      <c r="O1815" t="s">
        <v>23</v>
      </c>
      <c r="P1815" t="s">
        <v>26</v>
      </c>
      <c r="Q1815" t="s">
        <v>2348</v>
      </c>
      <c r="R1815" s="13">
        <v>17</v>
      </c>
      <c r="S1815" s="13">
        <v>1</v>
      </c>
      <c r="T1815" s="21">
        <v>1</v>
      </c>
      <c r="V1815" t="s">
        <v>2154</v>
      </c>
      <c r="W1815" t="s">
        <v>17600</v>
      </c>
      <c r="X1815" s="20" t="str">
        <f>+IF(V1815="","-",CONCATENATE(V1815,"_",W1815))</f>
        <v>FINES_R05</v>
      </c>
      <c r="Y1815" s="59">
        <v>0.49531790614128107</v>
      </c>
      <c r="Z1815" t="s">
        <v>134</v>
      </c>
      <c r="AA1815" t="s">
        <v>2393</v>
      </c>
      <c r="AB1815" t="str">
        <f>+IF(W1815="","-",IF(W1815="UNICO","CENSO","MUESTRA"))</f>
        <v>MUESTRA</v>
      </c>
      <c r="AC1815" t="s">
        <v>2398</v>
      </c>
      <c r="AD1815" t="s">
        <v>9436</v>
      </c>
      <c r="AF1815">
        <f>+COUNTIF(Piloto!C:C,MARCO!A1815)</f>
        <v>0</v>
      </c>
    </row>
    <row r="1816" spans="1:32" x14ac:dyDescent="0.25">
      <c r="A1816" s="5" t="str">
        <f t="shared" si="28"/>
        <v>R 5 - D 130 - 451 - 4518</v>
      </c>
      <c r="B1816" s="23" t="s">
        <v>2347</v>
      </c>
      <c r="C1816" t="s">
        <v>186</v>
      </c>
      <c r="D1816" t="s">
        <v>285</v>
      </c>
      <c r="E1816" t="s">
        <v>1994</v>
      </c>
      <c r="F1816" t="s">
        <v>134</v>
      </c>
      <c r="G1816" t="s">
        <v>134</v>
      </c>
      <c r="H1816" t="s">
        <v>8676</v>
      </c>
      <c r="I1816" t="s">
        <v>20</v>
      </c>
      <c r="J1816" t="s">
        <v>2349</v>
      </c>
      <c r="K1816" t="s">
        <v>21</v>
      </c>
      <c r="M1816" t="s">
        <v>8677</v>
      </c>
      <c r="N1816" t="s">
        <v>22</v>
      </c>
      <c r="O1816" t="s">
        <v>23</v>
      </c>
      <c r="P1816" t="s">
        <v>26</v>
      </c>
      <c r="Q1816" t="s">
        <v>2348</v>
      </c>
      <c r="R1816" s="13">
        <v>44</v>
      </c>
      <c r="S1816" s="13">
        <v>2</v>
      </c>
      <c r="T1816" s="21">
        <v>1</v>
      </c>
      <c r="V1816" t="s">
        <v>2154</v>
      </c>
      <c r="W1816" t="s">
        <v>17600</v>
      </c>
      <c r="X1816" s="20" t="str">
        <f>+IF(V1816="","-",CONCATENATE(V1816,"_",W1816))</f>
        <v>FINES_R05</v>
      </c>
      <c r="Y1816" s="59">
        <v>0.49913883209228521</v>
      </c>
      <c r="Z1816" t="s">
        <v>134</v>
      </c>
      <c r="AA1816" t="s">
        <v>2393</v>
      </c>
      <c r="AB1816" t="str">
        <f>+IF(W1816="","-",IF(W1816="UNICO","CENSO","MUESTRA"))</f>
        <v>MUESTRA</v>
      </c>
      <c r="AC1816" t="s">
        <v>2397</v>
      </c>
      <c r="AD1816" t="s">
        <v>8678</v>
      </c>
      <c r="AF1816">
        <f>+COUNTIF(Piloto!C:C,MARCO!A1816)</f>
        <v>0</v>
      </c>
    </row>
    <row r="1817" spans="1:32" x14ac:dyDescent="0.25">
      <c r="A1817" s="5" t="str">
        <f t="shared" si="28"/>
        <v>R 5 - D 129 - 451 - 0965</v>
      </c>
      <c r="B1817" s="23" t="s">
        <v>2347</v>
      </c>
      <c r="C1817" t="s">
        <v>186</v>
      </c>
      <c r="D1817" t="s">
        <v>182</v>
      </c>
      <c r="E1817" t="s">
        <v>1985</v>
      </c>
      <c r="F1817" t="s">
        <v>134</v>
      </c>
      <c r="G1817" t="s">
        <v>134</v>
      </c>
      <c r="H1817" t="s">
        <v>8530</v>
      </c>
      <c r="I1817" t="s">
        <v>20</v>
      </c>
      <c r="J1817" t="s">
        <v>2349</v>
      </c>
      <c r="K1817" t="s">
        <v>21</v>
      </c>
      <c r="M1817" t="s">
        <v>4632</v>
      </c>
      <c r="N1817" t="s">
        <v>22</v>
      </c>
      <c r="O1817" t="s">
        <v>23</v>
      </c>
      <c r="P1817" t="s">
        <v>26</v>
      </c>
      <c r="Q1817" t="s">
        <v>2348</v>
      </c>
      <c r="R1817" s="13">
        <v>69</v>
      </c>
      <c r="S1817" s="13">
        <v>4</v>
      </c>
      <c r="T1817" s="21">
        <v>1</v>
      </c>
      <c r="V1817" t="s">
        <v>2154</v>
      </c>
      <c r="W1817" t="s">
        <v>17600</v>
      </c>
      <c r="X1817" s="20" t="str">
        <f>+IF(V1817="","-",CONCATENATE(V1817,"_",W1817))</f>
        <v>FINES_R05</v>
      </c>
      <c r="Y1817" s="59">
        <v>0.51057249307632446</v>
      </c>
      <c r="Z1817" t="s">
        <v>134</v>
      </c>
      <c r="AA1817" t="s">
        <v>2393</v>
      </c>
      <c r="AB1817" t="str">
        <f>+IF(W1817="","-",IF(W1817="UNICO","CENSO","MUESTRA"))</f>
        <v>MUESTRA</v>
      </c>
      <c r="AC1817" t="s">
        <v>2397</v>
      </c>
      <c r="AD1817" t="s">
        <v>8531</v>
      </c>
      <c r="AF1817">
        <f>+COUNTIF(Piloto!C:C,MARCO!A1817)</f>
        <v>0</v>
      </c>
    </row>
    <row r="1818" spans="1:32" x14ac:dyDescent="0.25">
      <c r="A1818" s="5" t="str">
        <f t="shared" si="28"/>
        <v>R 5 - D 130 - 451 - 1490</v>
      </c>
      <c r="B1818" s="23" t="s">
        <v>2347</v>
      </c>
      <c r="C1818" t="s">
        <v>186</v>
      </c>
      <c r="D1818" t="s">
        <v>285</v>
      </c>
      <c r="E1818" t="s">
        <v>1994</v>
      </c>
      <c r="F1818" t="s">
        <v>134</v>
      </c>
      <c r="G1818" t="s">
        <v>134</v>
      </c>
      <c r="H1818" t="s">
        <v>8627</v>
      </c>
      <c r="I1818" t="s">
        <v>20</v>
      </c>
      <c r="J1818" t="s">
        <v>2349</v>
      </c>
      <c r="K1818" t="s">
        <v>21</v>
      </c>
      <c r="M1818" t="s">
        <v>2238</v>
      </c>
      <c r="N1818" t="s">
        <v>22</v>
      </c>
      <c r="O1818" t="s">
        <v>23</v>
      </c>
      <c r="P1818" t="s">
        <v>26</v>
      </c>
      <c r="Q1818" t="s">
        <v>2348</v>
      </c>
      <c r="R1818" s="13">
        <v>47</v>
      </c>
      <c r="S1818" s="13">
        <v>2</v>
      </c>
      <c r="T1818" s="21">
        <v>1</v>
      </c>
      <c r="V1818" t="s">
        <v>2154</v>
      </c>
      <c r="W1818" t="s">
        <v>17600</v>
      </c>
      <c r="X1818" s="20" t="str">
        <f>+IF(V1818="","-",CONCATENATE(V1818,"_",W1818))</f>
        <v>FINES_R05</v>
      </c>
      <c r="Y1818" s="59">
        <v>0.51537191867828369</v>
      </c>
      <c r="Z1818" t="s">
        <v>134</v>
      </c>
      <c r="AA1818" t="s">
        <v>2393</v>
      </c>
      <c r="AB1818" t="str">
        <f>+IF(W1818="","-",IF(W1818="UNICO","CENSO","MUESTRA"))</f>
        <v>MUESTRA</v>
      </c>
      <c r="AC1818" t="s">
        <v>2397</v>
      </c>
      <c r="AD1818" t="s">
        <v>8628</v>
      </c>
      <c r="AF1818">
        <f>+COUNTIF(Piloto!C:C,MARCO!A1818)</f>
        <v>0</v>
      </c>
    </row>
    <row r="1819" spans="1:32" x14ac:dyDescent="0.25">
      <c r="A1819" s="5" t="str">
        <f t="shared" si="28"/>
        <v>R 5 - D 4 - 453 - 3141</v>
      </c>
      <c r="B1819" s="23" t="s">
        <v>2347</v>
      </c>
      <c r="C1819" t="s">
        <v>186</v>
      </c>
      <c r="D1819" t="s">
        <v>183</v>
      </c>
      <c r="E1819" t="s">
        <v>185</v>
      </c>
      <c r="F1819" t="s">
        <v>134</v>
      </c>
      <c r="G1819" t="s">
        <v>134</v>
      </c>
      <c r="H1819" t="s">
        <v>9168</v>
      </c>
      <c r="I1819" t="s">
        <v>20</v>
      </c>
      <c r="J1819" t="s">
        <v>2349</v>
      </c>
      <c r="K1819" t="s">
        <v>21</v>
      </c>
      <c r="M1819" t="s">
        <v>9169</v>
      </c>
      <c r="N1819" t="s">
        <v>22</v>
      </c>
      <c r="O1819" t="s">
        <v>23</v>
      </c>
      <c r="P1819" t="s">
        <v>26</v>
      </c>
      <c r="Q1819" t="s">
        <v>2348</v>
      </c>
      <c r="R1819" s="13">
        <v>24</v>
      </c>
      <c r="S1819" s="13">
        <v>1</v>
      </c>
      <c r="T1819" s="21">
        <v>1</v>
      </c>
      <c r="V1819" t="s">
        <v>2154</v>
      </c>
      <c r="W1819" t="s">
        <v>17600</v>
      </c>
      <c r="X1819" s="20" t="str">
        <f>+IF(V1819="","-",CONCATENATE(V1819,"_",W1819))</f>
        <v>FINES_R05</v>
      </c>
      <c r="Y1819" s="59">
        <v>0.5155373215675354</v>
      </c>
      <c r="Z1819" t="s">
        <v>134</v>
      </c>
      <c r="AA1819" t="s">
        <v>2393</v>
      </c>
      <c r="AB1819" t="str">
        <f>+IF(W1819="","-",IF(W1819="UNICO","CENSO","MUESTRA"))</f>
        <v>MUESTRA</v>
      </c>
      <c r="AC1819" t="s">
        <v>2398</v>
      </c>
      <c r="AD1819" t="s">
        <v>9170</v>
      </c>
      <c r="AF1819">
        <f>+COUNTIF(Piloto!C:C,MARCO!A1819)</f>
        <v>0</v>
      </c>
    </row>
    <row r="1820" spans="1:32" x14ac:dyDescent="0.25">
      <c r="A1820" s="5" t="str">
        <f t="shared" si="28"/>
        <v>R 5 - D 30 - 452 - 1706</v>
      </c>
      <c r="B1820" s="23" t="s">
        <v>2347</v>
      </c>
      <c r="C1820" t="s">
        <v>186</v>
      </c>
      <c r="D1820" t="s">
        <v>551</v>
      </c>
      <c r="E1820" t="s">
        <v>552</v>
      </c>
      <c r="F1820" t="s">
        <v>134</v>
      </c>
      <c r="G1820" t="s">
        <v>134</v>
      </c>
      <c r="H1820" t="s">
        <v>8689</v>
      </c>
      <c r="I1820" t="s">
        <v>20</v>
      </c>
      <c r="J1820" t="s">
        <v>2349</v>
      </c>
      <c r="K1820" t="s">
        <v>21</v>
      </c>
      <c r="M1820" t="s">
        <v>8690</v>
      </c>
      <c r="N1820" t="s">
        <v>22</v>
      </c>
      <c r="O1820" t="s">
        <v>23</v>
      </c>
      <c r="P1820" t="s">
        <v>26</v>
      </c>
      <c r="Q1820" t="s">
        <v>2348</v>
      </c>
      <c r="R1820" s="13">
        <v>14</v>
      </c>
      <c r="S1820" s="13">
        <v>1</v>
      </c>
      <c r="T1820" s="21">
        <v>1</v>
      </c>
      <c r="V1820" t="s">
        <v>2154</v>
      </c>
      <c r="W1820" t="s">
        <v>17600</v>
      </c>
      <c r="X1820" s="20" t="str">
        <f>+IF(V1820="","-",CONCATENATE(V1820,"_",W1820))</f>
        <v>FINES_R05</v>
      </c>
      <c r="Y1820" s="59">
        <v>0.52585738897323608</v>
      </c>
      <c r="Z1820" t="s">
        <v>134</v>
      </c>
      <c r="AA1820" t="s">
        <v>2393</v>
      </c>
      <c r="AB1820" t="str">
        <f>+IF(W1820="","-",IF(W1820="UNICO","CENSO","MUESTRA"))</f>
        <v>MUESTRA</v>
      </c>
      <c r="AC1820" t="s">
        <v>2397</v>
      </c>
      <c r="AD1820" t="s">
        <v>8691</v>
      </c>
      <c r="AF1820">
        <f>+COUNTIF(Piloto!C:C,MARCO!A1820)</f>
        <v>0</v>
      </c>
    </row>
    <row r="1821" spans="1:32" x14ac:dyDescent="0.25">
      <c r="A1821" s="5" t="str">
        <f t="shared" si="28"/>
        <v>R 5 - D 4 - 452 - 4608</v>
      </c>
      <c r="B1821" s="23" t="s">
        <v>2347</v>
      </c>
      <c r="C1821" t="s">
        <v>186</v>
      </c>
      <c r="D1821" t="s">
        <v>183</v>
      </c>
      <c r="E1821" t="s">
        <v>185</v>
      </c>
      <c r="F1821" t="s">
        <v>134</v>
      </c>
      <c r="G1821" t="s">
        <v>134</v>
      </c>
      <c r="H1821" t="s">
        <v>9345</v>
      </c>
      <c r="I1821" t="s">
        <v>20</v>
      </c>
      <c r="J1821" t="s">
        <v>2349</v>
      </c>
      <c r="K1821" t="s">
        <v>21</v>
      </c>
      <c r="M1821" t="s">
        <v>9346</v>
      </c>
      <c r="N1821" t="s">
        <v>22</v>
      </c>
      <c r="O1821" t="s">
        <v>23</v>
      </c>
      <c r="P1821" t="s">
        <v>26</v>
      </c>
      <c r="Q1821" t="s">
        <v>2348</v>
      </c>
      <c r="R1821" s="13">
        <v>19</v>
      </c>
      <c r="S1821" s="13">
        <v>1</v>
      </c>
      <c r="T1821" s="21">
        <v>1</v>
      </c>
      <c r="V1821" t="s">
        <v>2154</v>
      </c>
      <c r="W1821" t="s">
        <v>17600</v>
      </c>
      <c r="X1821" s="20" t="str">
        <f>+IF(V1821="","-",CONCATENATE(V1821,"_",W1821))</f>
        <v>FINES_R05</v>
      </c>
      <c r="Y1821" s="59">
        <v>0.52774322032928467</v>
      </c>
      <c r="Z1821" t="s">
        <v>134</v>
      </c>
      <c r="AA1821" t="s">
        <v>2393</v>
      </c>
      <c r="AB1821" t="str">
        <f>+IF(W1821="","-",IF(W1821="UNICO","CENSO","MUESTRA"))</f>
        <v>MUESTRA</v>
      </c>
      <c r="AC1821" t="s">
        <v>2398</v>
      </c>
      <c r="AD1821" t="s">
        <v>9347</v>
      </c>
      <c r="AF1821">
        <f>+COUNTIF(Piloto!C:C,MARCO!A1821)</f>
        <v>0</v>
      </c>
    </row>
    <row r="1822" spans="1:32" x14ac:dyDescent="0.25">
      <c r="A1822" s="5" t="str">
        <f t="shared" si="28"/>
        <v>R 5 - D 4 - 453 - 2066</v>
      </c>
      <c r="B1822" s="23" t="s">
        <v>2347</v>
      </c>
      <c r="C1822" t="s">
        <v>186</v>
      </c>
      <c r="D1822" t="s">
        <v>183</v>
      </c>
      <c r="E1822" t="s">
        <v>185</v>
      </c>
      <c r="F1822" t="s">
        <v>134</v>
      </c>
      <c r="G1822" t="s">
        <v>134</v>
      </c>
      <c r="H1822" t="s">
        <v>8886</v>
      </c>
      <c r="I1822" t="s">
        <v>20</v>
      </c>
      <c r="J1822" t="s">
        <v>2349</v>
      </c>
      <c r="K1822" t="s">
        <v>21</v>
      </c>
      <c r="M1822" t="s">
        <v>8887</v>
      </c>
      <c r="N1822" t="s">
        <v>22</v>
      </c>
      <c r="O1822" t="s">
        <v>23</v>
      </c>
      <c r="P1822" t="s">
        <v>26</v>
      </c>
      <c r="Q1822" t="s">
        <v>2348</v>
      </c>
      <c r="R1822" s="13">
        <v>43</v>
      </c>
      <c r="S1822" s="13">
        <v>2</v>
      </c>
      <c r="T1822" s="21">
        <v>1</v>
      </c>
      <c r="V1822" t="s">
        <v>2154</v>
      </c>
      <c r="W1822" t="s">
        <v>17600</v>
      </c>
      <c r="X1822" s="20" t="str">
        <f>+IF(V1822="","-",CONCATENATE(V1822,"_",W1822))</f>
        <v>FINES_R05</v>
      </c>
      <c r="Y1822" s="59">
        <v>0.52799522876739502</v>
      </c>
      <c r="Z1822" t="s">
        <v>134</v>
      </c>
      <c r="AA1822" t="s">
        <v>2393</v>
      </c>
      <c r="AB1822" t="str">
        <f>+IF(W1822="","-",IF(W1822="UNICO","CENSO","MUESTRA"))</f>
        <v>MUESTRA</v>
      </c>
      <c r="AC1822" t="s">
        <v>2397</v>
      </c>
      <c r="AD1822" t="s">
        <v>8888</v>
      </c>
      <c r="AF1822">
        <f>+COUNTIF(Piloto!C:C,MARCO!A1822)</f>
        <v>0</v>
      </c>
    </row>
    <row r="1823" spans="1:32" x14ac:dyDescent="0.25">
      <c r="A1823" s="5" t="str">
        <f t="shared" si="28"/>
        <v>R 5 - D 4 - 452 - 2125</v>
      </c>
      <c r="B1823" s="23" t="s">
        <v>2347</v>
      </c>
      <c r="C1823" t="s">
        <v>186</v>
      </c>
      <c r="D1823" t="s">
        <v>183</v>
      </c>
      <c r="E1823" t="s">
        <v>185</v>
      </c>
      <c r="F1823" t="s">
        <v>134</v>
      </c>
      <c r="G1823" t="s">
        <v>134</v>
      </c>
      <c r="H1823" t="s">
        <v>9021</v>
      </c>
      <c r="I1823" t="s">
        <v>20</v>
      </c>
      <c r="J1823" t="s">
        <v>2349</v>
      </c>
      <c r="K1823" t="s">
        <v>21</v>
      </c>
      <c r="M1823" t="s">
        <v>9022</v>
      </c>
      <c r="N1823" t="s">
        <v>22</v>
      </c>
      <c r="O1823" t="s">
        <v>23</v>
      </c>
      <c r="P1823" t="s">
        <v>26</v>
      </c>
      <c r="Q1823" t="s">
        <v>2348</v>
      </c>
      <c r="R1823" s="13">
        <v>25</v>
      </c>
      <c r="S1823" s="13">
        <v>2</v>
      </c>
      <c r="T1823" s="21">
        <v>1</v>
      </c>
      <c r="V1823" t="s">
        <v>2154</v>
      </c>
      <c r="W1823" t="s">
        <v>17600</v>
      </c>
      <c r="X1823" s="20" t="str">
        <f>+IF(V1823="","-",CONCATENATE(V1823,"_",W1823))</f>
        <v>FINES_R05</v>
      </c>
      <c r="Y1823" s="59">
        <v>0.53397208452224731</v>
      </c>
      <c r="Z1823" t="s">
        <v>134</v>
      </c>
      <c r="AA1823" t="s">
        <v>2393</v>
      </c>
      <c r="AB1823" t="str">
        <f>+IF(W1823="","-",IF(W1823="UNICO","CENSO","MUESTRA"))</f>
        <v>MUESTRA</v>
      </c>
      <c r="AC1823" t="s">
        <v>2398</v>
      </c>
      <c r="AD1823" t="s">
        <v>9023</v>
      </c>
      <c r="AF1823">
        <f>+COUNTIF(Piloto!C:C,MARCO!A1823)</f>
        <v>0</v>
      </c>
    </row>
    <row r="1824" spans="1:32" x14ac:dyDescent="0.25">
      <c r="A1824" s="5" t="str">
        <f t="shared" si="28"/>
        <v>R 5 - D 130 - 453 - 4197</v>
      </c>
      <c r="B1824" s="23" t="s">
        <v>2347</v>
      </c>
      <c r="C1824" t="s">
        <v>186</v>
      </c>
      <c r="D1824" t="s">
        <v>285</v>
      </c>
      <c r="E1824" t="s">
        <v>1994</v>
      </c>
      <c r="F1824" t="s">
        <v>134</v>
      </c>
      <c r="G1824" t="s">
        <v>134</v>
      </c>
      <c r="H1824" t="s">
        <v>8608</v>
      </c>
      <c r="I1824" t="s">
        <v>20</v>
      </c>
      <c r="J1824" t="s">
        <v>2349</v>
      </c>
      <c r="K1824" t="s">
        <v>21</v>
      </c>
      <c r="M1824" t="s">
        <v>8609</v>
      </c>
      <c r="N1824" t="s">
        <v>22</v>
      </c>
      <c r="O1824" t="s">
        <v>23</v>
      </c>
      <c r="P1824" t="s">
        <v>26</v>
      </c>
      <c r="Q1824" t="s">
        <v>2348</v>
      </c>
      <c r="R1824" s="13">
        <v>39</v>
      </c>
      <c r="S1824" s="13">
        <v>2</v>
      </c>
      <c r="T1824" s="21">
        <v>1</v>
      </c>
      <c r="V1824" t="s">
        <v>2154</v>
      </c>
      <c r="W1824" t="s">
        <v>17600</v>
      </c>
      <c r="X1824" s="20" t="str">
        <f>+IF(V1824="","-",CONCATENATE(V1824,"_",W1824))</f>
        <v>FINES_R05</v>
      </c>
      <c r="Y1824" s="59">
        <v>0.53733652830123901</v>
      </c>
      <c r="Z1824" t="s">
        <v>134</v>
      </c>
      <c r="AA1824" t="s">
        <v>2393</v>
      </c>
      <c r="AB1824" t="str">
        <f>+IF(W1824="","-",IF(W1824="UNICO","CENSO","MUESTRA"))</f>
        <v>MUESTRA</v>
      </c>
      <c r="AC1824" t="s">
        <v>2397</v>
      </c>
      <c r="AD1824" t="s">
        <v>8610</v>
      </c>
      <c r="AF1824">
        <f>+COUNTIF(Piloto!C:C,MARCO!A1824)</f>
        <v>0</v>
      </c>
    </row>
    <row r="1825" spans="1:32" x14ac:dyDescent="0.25">
      <c r="A1825" s="5" t="str">
        <f t="shared" si="28"/>
        <v>R 5 - D 4 - 453 - 4653</v>
      </c>
      <c r="B1825" s="23" t="s">
        <v>2347</v>
      </c>
      <c r="C1825" t="s">
        <v>186</v>
      </c>
      <c r="D1825" t="s">
        <v>183</v>
      </c>
      <c r="E1825" t="s">
        <v>185</v>
      </c>
      <c r="F1825" t="s">
        <v>134</v>
      </c>
      <c r="G1825" t="s">
        <v>134</v>
      </c>
      <c r="H1825" t="s">
        <v>9349</v>
      </c>
      <c r="I1825" t="s">
        <v>20</v>
      </c>
      <c r="J1825" t="s">
        <v>2349</v>
      </c>
      <c r="K1825" t="s">
        <v>21</v>
      </c>
      <c r="M1825" t="s">
        <v>9350</v>
      </c>
      <c r="N1825" t="s">
        <v>22</v>
      </c>
      <c r="O1825" t="s">
        <v>23</v>
      </c>
      <c r="P1825" t="s">
        <v>26</v>
      </c>
      <c r="Q1825" t="s">
        <v>2348</v>
      </c>
      <c r="R1825" s="13">
        <v>27</v>
      </c>
      <c r="S1825" s="13">
        <v>1</v>
      </c>
      <c r="T1825" s="21">
        <v>1</v>
      </c>
      <c r="V1825" t="s">
        <v>2154</v>
      </c>
      <c r="W1825" t="s">
        <v>17600</v>
      </c>
      <c r="X1825" s="20" t="str">
        <f>+IF(V1825="","-",CONCATENATE(V1825,"_",W1825))</f>
        <v>FINES_R05</v>
      </c>
      <c r="Y1825" s="59">
        <v>0.53962844610214233</v>
      </c>
      <c r="Z1825" t="s">
        <v>134</v>
      </c>
      <c r="AA1825" t="s">
        <v>2393</v>
      </c>
      <c r="AB1825" t="str">
        <f>+IF(W1825="","-",IF(W1825="UNICO","CENSO","MUESTRA"))</f>
        <v>MUESTRA</v>
      </c>
      <c r="AC1825" t="s">
        <v>2397</v>
      </c>
      <c r="AD1825" t="s">
        <v>9351</v>
      </c>
      <c r="AF1825">
        <f>+COUNTIF(Piloto!C:C,MARCO!A1825)</f>
        <v>0</v>
      </c>
    </row>
    <row r="1826" spans="1:32" x14ac:dyDescent="0.25">
      <c r="A1826" s="5" t="str">
        <f t="shared" si="28"/>
        <v>R 5 - D 130 - 453 - 1478</v>
      </c>
      <c r="B1826" s="23" t="s">
        <v>2347</v>
      </c>
      <c r="C1826" t="s">
        <v>186</v>
      </c>
      <c r="D1826" t="s">
        <v>285</v>
      </c>
      <c r="E1826" t="s">
        <v>1994</v>
      </c>
      <c r="F1826" t="s">
        <v>134</v>
      </c>
      <c r="G1826" t="s">
        <v>134</v>
      </c>
      <c r="H1826" t="s">
        <v>8580</v>
      </c>
      <c r="I1826" t="s">
        <v>20</v>
      </c>
      <c r="J1826" t="s">
        <v>2349</v>
      </c>
      <c r="K1826" t="s">
        <v>21</v>
      </c>
      <c r="M1826" t="s">
        <v>3641</v>
      </c>
      <c r="N1826" t="s">
        <v>22</v>
      </c>
      <c r="O1826" t="s">
        <v>23</v>
      </c>
      <c r="P1826" t="s">
        <v>26</v>
      </c>
      <c r="Q1826" t="s">
        <v>2348</v>
      </c>
      <c r="R1826" s="13">
        <v>139</v>
      </c>
      <c r="S1826" s="13">
        <v>5</v>
      </c>
      <c r="T1826" s="21">
        <v>1</v>
      </c>
      <c r="V1826" t="s">
        <v>2154</v>
      </c>
      <c r="W1826" t="s">
        <v>17600</v>
      </c>
      <c r="X1826" s="20" t="str">
        <f>+IF(V1826="","-",CONCATENATE(V1826,"_",W1826))</f>
        <v>FINES_R05</v>
      </c>
      <c r="Y1826" s="59">
        <v>0.54054641723632813</v>
      </c>
      <c r="Z1826" t="s">
        <v>134</v>
      </c>
      <c r="AA1826" t="s">
        <v>2393</v>
      </c>
      <c r="AB1826" t="str">
        <f>+IF(W1826="","-",IF(W1826="UNICO","CENSO","MUESTRA"))</f>
        <v>MUESTRA</v>
      </c>
      <c r="AC1826" t="s">
        <v>2397</v>
      </c>
      <c r="AD1826" t="s">
        <v>8581</v>
      </c>
      <c r="AF1826">
        <f>+COUNTIF(Piloto!C:C,MARCO!A1826)</f>
        <v>0</v>
      </c>
    </row>
    <row r="1827" spans="1:32" x14ac:dyDescent="0.25">
      <c r="A1827" s="5" t="str">
        <f t="shared" si="28"/>
        <v>R 5 - D 130 - 455 - 0031</v>
      </c>
      <c r="B1827" s="23" t="s">
        <v>2347</v>
      </c>
      <c r="C1827" t="s">
        <v>186</v>
      </c>
      <c r="D1827" t="s">
        <v>285</v>
      </c>
      <c r="E1827" t="s">
        <v>1994</v>
      </c>
      <c r="F1827" t="s">
        <v>134</v>
      </c>
      <c r="G1827" t="s">
        <v>134</v>
      </c>
      <c r="H1827" t="s">
        <v>12384</v>
      </c>
      <c r="I1827" t="s">
        <v>20</v>
      </c>
      <c r="J1827" t="s">
        <v>2349</v>
      </c>
      <c r="K1827" t="s">
        <v>21</v>
      </c>
      <c r="M1827" t="s">
        <v>12385</v>
      </c>
      <c r="N1827" t="s">
        <v>22</v>
      </c>
      <c r="O1827" t="s">
        <v>23</v>
      </c>
      <c r="P1827" t="s">
        <v>26</v>
      </c>
      <c r="Q1827" t="s">
        <v>2348</v>
      </c>
      <c r="R1827" s="13">
        <v>16</v>
      </c>
      <c r="S1827" s="13">
        <v>1</v>
      </c>
      <c r="T1827" s="21">
        <v>1</v>
      </c>
      <c r="V1827" t="s">
        <v>2154</v>
      </c>
      <c r="W1827" t="s">
        <v>17600</v>
      </c>
      <c r="X1827" s="20" t="str">
        <f>+IF(V1827="","-",CONCATENATE(V1827,"_",W1827))</f>
        <v>FINES_R05</v>
      </c>
      <c r="Y1827" s="59">
        <v>0.54054641723632813</v>
      </c>
      <c r="Z1827" t="s">
        <v>134</v>
      </c>
      <c r="AA1827" t="s">
        <v>2393</v>
      </c>
      <c r="AB1827" t="str">
        <f>+IF(W1827="","-",IF(W1827="UNICO","CENSO","MUESTRA"))</f>
        <v>MUESTRA</v>
      </c>
      <c r="AC1827" t="s">
        <v>2397</v>
      </c>
      <c r="AD1827" t="s">
        <v>12386</v>
      </c>
      <c r="AF1827">
        <f>+COUNTIF(Piloto!C:C,MARCO!A1827)</f>
        <v>0</v>
      </c>
    </row>
    <row r="1828" spans="1:32" x14ac:dyDescent="0.25">
      <c r="A1828" s="5" t="str">
        <f t="shared" si="28"/>
        <v>R 5 - D 99 - 451 - 3701</v>
      </c>
      <c r="B1828" s="23" t="s">
        <v>2347</v>
      </c>
      <c r="C1828" t="s">
        <v>186</v>
      </c>
      <c r="D1828" t="s">
        <v>1665</v>
      </c>
      <c r="E1828" t="s">
        <v>1666</v>
      </c>
      <c r="F1828" t="s">
        <v>134</v>
      </c>
      <c r="G1828" t="s">
        <v>134</v>
      </c>
      <c r="H1828" t="s">
        <v>9454</v>
      </c>
      <c r="I1828" t="s">
        <v>20</v>
      </c>
      <c r="J1828" t="s">
        <v>2349</v>
      </c>
      <c r="K1828" t="s">
        <v>21</v>
      </c>
      <c r="M1828" t="s">
        <v>9455</v>
      </c>
      <c r="N1828" t="s">
        <v>22</v>
      </c>
      <c r="O1828" t="s">
        <v>23</v>
      </c>
      <c r="P1828" t="s">
        <v>26</v>
      </c>
      <c r="Q1828" t="s">
        <v>2348</v>
      </c>
      <c r="R1828" s="13">
        <v>40</v>
      </c>
      <c r="S1828" s="13">
        <v>2</v>
      </c>
      <c r="T1828" s="21">
        <v>1</v>
      </c>
      <c r="V1828" t="s">
        <v>2154</v>
      </c>
      <c r="W1828" t="s">
        <v>17600</v>
      </c>
      <c r="X1828" s="20" t="str">
        <f>+IF(V1828="","-",CONCATENATE(V1828,"_",W1828))</f>
        <v>FINES_R05</v>
      </c>
      <c r="Y1828" s="59">
        <v>0.54757291078567505</v>
      </c>
      <c r="Z1828" t="s">
        <v>134</v>
      </c>
      <c r="AA1828" t="s">
        <v>2393</v>
      </c>
      <c r="AB1828" t="str">
        <f>+IF(W1828="","-",IF(W1828="UNICO","CENSO","MUESTRA"))</f>
        <v>MUESTRA</v>
      </c>
      <c r="AC1828" t="s">
        <v>2398</v>
      </c>
      <c r="AD1828" t="s">
        <v>9456</v>
      </c>
      <c r="AF1828">
        <f>+COUNTIF(Piloto!C:C,MARCO!A1828)</f>
        <v>0</v>
      </c>
    </row>
    <row r="1829" spans="1:32" x14ac:dyDescent="0.25">
      <c r="A1829" s="5" t="str">
        <f t="shared" si="28"/>
        <v>R 5 - D 4 - 453 - 0104</v>
      </c>
      <c r="B1829" s="23" t="s">
        <v>2347</v>
      </c>
      <c r="C1829" t="s">
        <v>186</v>
      </c>
      <c r="D1829" t="s">
        <v>183</v>
      </c>
      <c r="E1829" t="s">
        <v>185</v>
      </c>
      <c r="F1829" t="s">
        <v>134</v>
      </c>
      <c r="G1829" t="s">
        <v>134</v>
      </c>
      <c r="H1829" t="s">
        <v>9135</v>
      </c>
      <c r="I1829" t="s">
        <v>20</v>
      </c>
      <c r="J1829" t="s">
        <v>2349</v>
      </c>
      <c r="K1829" t="s">
        <v>21</v>
      </c>
      <c r="M1829" t="s">
        <v>5050</v>
      </c>
      <c r="N1829" t="s">
        <v>22</v>
      </c>
      <c r="O1829" t="s">
        <v>23</v>
      </c>
      <c r="P1829" t="s">
        <v>26</v>
      </c>
      <c r="Q1829" t="s">
        <v>2348</v>
      </c>
      <c r="R1829" s="13">
        <v>71</v>
      </c>
      <c r="S1829" s="13">
        <v>3</v>
      </c>
      <c r="T1829" s="21">
        <v>1</v>
      </c>
      <c r="V1829" t="s">
        <v>2154</v>
      </c>
      <c r="W1829" t="s">
        <v>17600</v>
      </c>
      <c r="X1829" s="20" t="str">
        <f>+IF(V1829="","-",CONCATENATE(V1829,"_",W1829))</f>
        <v>FINES_R05</v>
      </c>
      <c r="Y1829" s="59">
        <v>0.54763692617416382</v>
      </c>
      <c r="Z1829" t="s">
        <v>134</v>
      </c>
      <c r="AA1829" t="s">
        <v>2393</v>
      </c>
      <c r="AB1829" t="str">
        <f>+IF(W1829="","-",IF(W1829="UNICO","CENSO","MUESTRA"))</f>
        <v>MUESTRA</v>
      </c>
      <c r="AC1829" t="s">
        <v>2398</v>
      </c>
      <c r="AD1829" t="s">
        <v>9136</v>
      </c>
      <c r="AF1829">
        <f>+COUNTIF(Piloto!C:C,MARCO!A1829)</f>
        <v>0</v>
      </c>
    </row>
    <row r="1830" spans="1:32" x14ac:dyDescent="0.25">
      <c r="A1830" s="5" t="str">
        <f t="shared" si="28"/>
        <v>R 5 - D 129 - 451 - 4107</v>
      </c>
      <c r="B1830" s="23" t="s">
        <v>2347</v>
      </c>
      <c r="C1830" t="s">
        <v>186</v>
      </c>
      <c r="D1830" t="s">
        <v>182</v>
      </c>
      <c r="E1830" t="s">
        <v>1985</v>
      </c>
      <c r="F1830" t="s">
        <v>134</v>
      </c>
      <c r="G1830" t="s">
        <v>134</v>
      </c>
      <c r="H1830" t="s">
        <v>8547</v>
      </c>
      <c r="I1830" t="s">
        <v>20</v>
      </c>
      <c r="J1830" t="s">
        <v>2349</v>
      </c>
      <c r="K1830" t="s">
        <v>21</v>
      </c>
      <c r="M1830" t="s">
        <v>8548</v>
      </c>
      <c r="N1830" t="s">
        <v>22</v>
      </c>
      <c r="O1830" t="s">
        <v>23</v>
      </c>
      <c r="P1830" t="s">
        <v>26</v>
      </c>
      <c r="Q1830" t="s">
        <v>2348</v>
      </c>
      <c r="R1830" s="13">
        <v>20</v>
      </c>
      <c r="S1830" s="13">
        <v>1</v>
      </c>
      <c r="T1830" s="21">
        <v>1</v>
      </c>
      <c r="V1830" t="s">
        <v>2154</v>
      </c>
      <c r="W1830" t="s">
        <v>17600</v>
      </c>
      <c r="X1830" s="20" t="str">
        <f>+IF(V1830="","-",CONCATENATE(V1830,"_",W1830))</f>
        <v>FINES_R05</v>
      </c>
      <c r="Y1830" s="59">
        <v>0.55000000000000004</v>
      </c>
      <c r="Z1830" t="s">
        <v>134</v>
      </c>
      <c r="AA1830" t="s">
        <v>2393</v>
      </c>
      <c r="AB1830" t="str">
        <f>+IF(W1830="","-",IF(W1830="UNICO","CENSO","MUESTRA"))</f>
        <v>MUESTRA</v>
      </c>
      <c r="AC1830" t="s">
        <v>2397</v>
      </c>
      <c r="AD1830" t="s">
        <v>8549</v>
      </c>
      <c r="AF1830">
        <f>+COUNTIF(Piloto!C:C,MARCO!A1830)</f>
        <v>0</v>
      </c>
    </row>
    <row r="1831" spans="1:32" x14ac:dyDescent="0.25">
      <c r="A1831" s="5" t="str">
        <f t="shared" si="28"/>
        <v>R 5 - D 4 - 453 - 2993</v>
      </c>
      <c r="B1831" s="23" t="s">
        <v>2347</v>
      </c>
      <c r="C1831" t="s">
        <v>186</v>
      </c>
      <c r="D1831" t="s">
        <v>183</v>
      </c>
      <c r="E1831" t="s">
        <v>185</v>
      </c>
      <c r="F1831" t="s">
        <v>134</v>
      </c>
      <c r="G1831" t="s">
        <v>134</v>
      </c>
      <c r="H1831" t="s">
        <v>9160</v>
      </c>
      <c r="I1831" t="s">
        <v>20</v>
      </c>
      <c r="J1831" t="s">
        <v>2349</v>
      </c>
      <c r="K1831" t="s">
        <v>21</v>
      </c>
      <c r="M1831" t="s">
        <v>9161</v>
      </c>
      <c r="N1831" t="s">
        <v>22</v>
      </c>
      <c r="O1831" t="s">
        <v>23</v>
      </c>
      <c r="P1831" t="s">
        <v>26</v>
      </c>
      <c r="Q1831" t="s">
        <v>2348</v>
      </c>
      <c r="R1831" s="13">
        <v>26</v>
      </c>
      <c r="S1831" s="13">
        <v>1</v>
      </c>
      <c r="T1831" s="21">
        <v>1</v>
      </c>
      <c r="V1831" t="s">
        <v>2154</v>
      </c>
      <c r="W1831" t="s">
        <v>17600</v>
      </c>
      <c r="X1831" s="20" t="str">
        <f>+IF(V1831="","-",CONCATENATE(V1831,"_",W1831))</f>
        <v>FINES_R05</v>
      </c>
      <c r="Y1831" s="59">
        <v>0.55161654949188232</v>
      </c>
      <c r="Z1831" t="s">
        <v>134</v>
      </c>
      <c r="AA1831" t="s">
        <v>2393</v>
      </c>
      <c r="AB1831" t="str">
        <f>+IF(W1831="","-",IF(W1831="UNICO","CENSO","MUESTRA"))</f>
        <v>MUESTRA</v>
      </c>
      <c r="AC1831" t="s">
        <v>2397</v>
      </c>
      <c r="AD1831" t="s">
        <v>9162</v>
      </c>
      <c r="AF1831">
        <f>+COUNTIF(Piloto!C:C,MARCO!A1831)</f>
        <v>0</v>
      </c>
    </row>
    <row r="1832" spans="1:32" x14ac:dyDescent="0.25">
      <c r="A1832" s="5" t="str">
        <f t="shared" si="28"/>
        <v>R 5 - D 4 - 453 - 2385</v>
      </c>
      <c r="B1832" s="23" t="s">
        <v>2347</v>
      </c>
      <c r="C1832" t="s">
        <v>186</v>
      </c>
      <c r="D1832" t="s">
        <v>183</v>
      </c>
      <c r="E1832" t="s">
        <v>185</v>
      </c>
      <c r="F1832" t="s">
        <v>134</v>
      </c>
      <c r="G1832" t="s">
        <v>134</v>
      </c>
      <c r="H1832" t="s">
        <v>8920</v>
      </c>
      <c r="I1832" t="s">
        <v>20</v>
      </c>
      <c r="J1832" t="s">
        <v>2349</v>
      </c>
      <c r="K1832" t="s">
        <v>21</v>
      </c>
      <c r="M1832" t="s">
        <v>8921</v>
      </c>
      <c r="N1832" t="s">
        <v>22</v>
      </c>
      <c r="O1832" t="s">
        <v>23</v>
      </c>
      <c r="P1832" t="s">
        <v>26</v>
      </c>
      <c r="Q1832" t="s">
        <v>2348</v>
      </c>
      <c r="R1832" s="13">
        <v>65</v>
      </c>
      <c r="S1832" s="13">
        <v>3</v>
      </c>
      <c r="T1832" s="21">
        <v>1</v>
      </c>
      <c r="V1832" t="s">
        <v>2154</v>
      </c>
      <c r="W1832" t="s">
        <v>17600</v>
      </c>
      <c r="X1832" s="20" t="str">
        <f>+IF(V1832="","-",CONCATENATE(V1832,"_",W1832))</f>
        <v>FINES_R05</v>
      </c>
      <c r="Y1832" s="59">
        <v>0.55460739135742188</v>
      </c>
      <c r="Z1832" t="s">
        <v>134</v>
      </c>
      <c r="AA1832" t="s">
        <v>2393</v>
      </c>
      <c r="AB1832" t="str">
        <f>+IF(W1832="","-",IF(W1832="UNICO","CENSO","MUESTRA"))</f>
        <v>MUESTRA</v>
      </c>
      <c r="AC1832" t="s">
        <v>2397</v>
      </c>
      <c r="AD1832" t="s">
        <v>8922</v>
      </c>
      <c r="AF1832">
        <f>+COUNTIF(Piloto!C:C,MARCO!A1832)</f>
        <v>0</v>
      </c>
    </row>
    <row r="1833" spans="1:32" x14ac:dyDescent="0.25">
      <c r="A1833" s="5" t="str">
        <f t="shared" si="28"/>
        <v>R 5 - D 4 - 453 - 2977</v>
      </c>
      <c r="B1833" s="23" t="s">
        <v>2347</v>
      </c>
      <c r="C1833" t="s">
        <v>186</v>
      </c>
      <c r="D1833" t="s">
        <v>183</v>
      </c>
      <c r="E1833" t="s">
        <v>185</v>
      </c>
      <c r="F1833" t="s">
        <v>134</v>
      </c>
      <c r="G1833" t="s">
        <v>134</v>
      </c>
      <c r="H1833" t="s">
        <v>8906</v>
      </c>
      <c r="I1833" t="s">
        <v>20</v>
      </c>
      <c r="J1833" t="s">
        <v>2349</v>
      </c>
      <c r="K1833" t="s">
        <v>21</v>
      </c>
      <c r="M1833" t="s">
        <v>8907</v>
      </c>
      <c r="N1833" t="s">
        <v>22</v>
      </c>
      <c r="O1833" t="s">
        <v>23</v>
      </c>
      <c r="P1833" t="s">
        <v>26</v>
      </c>
      <c r="Q1833" t="s">
        <v>2348</v>
      </c>
      <c r="R1833" s="13">
        <v>21</v>
      </c>
      <c r="S1833" s="13">
        <v>1</v>
      </c>
      <c r="T1833" s="21">
        <v>1</v>
      </c>
      <c r="V1833" t="s">
        <v>2154</v>
      </c>
      <c r="W1833" t="s">
        <v>17600</v>
      </c>
      <c r="X1833" s="20" t="str">
        <f>+IF(V1833="","-",CONCATENATE(V1833,"_",W1833))</f>
        <v>FINES_R05</v>
      </c>
      <c r="Y1833" s="59">
        <v>0.55570334196090698</v>
      </c>
      <c r="Z1833" t="s">
        <v>134</v>
      </c>
      <c r="AA1833" t="s">
        <v>2393</v>
      </c>
      <c r="AB1833" t="str">
        <f>+IF(W1833="","-",IF(W1833="UNICO","CENSO","MUESTRA"))</f>
        <v>MUESTRA</v>
      </c>
      <c r="AC1833" t="s">
        <v>2397</v>
      </c>
      <c r="AD1833" t="s">
        <v>8908</v>
      </c>
      <c r="AF1833">
        <f>+COUNTIF(Piloto!C:C,MARCO!A1833)</f>
        <v>0</v>
      </c>
    </row>
    <row r="1834" spans="1:32" x14ac:dyDescent="0.25">
      <c r="A1834" s="5" t="str">
        <f t="shared" si="28"/>
        <v>R 5 - D 129 - 451 - 3903</v>
      </c>
      <c r="B1834" s="23" t="s">
        <v>2347</v>
      </c>
      <c r="C1834" t="s">
        <v>186</v>
      </c>
      <c r="D1834" t="s">
        <v>182</v>
      </c>
      <c r="E1834" t="s">
        <v>1985</v>
      </c>
      <c r="F1834" t="s">
        <v>134</v>
      </c>
      <c r="G1834" t="s">
        <v>134</v>
      </c>
      <c r="H1834" t="s">
        <v>8538</v>
      </c>
      <c r="I1834" t="s">
        <v>20</v>
      </c>
      <c r="J1834" t="s">
        <v>2349</v>
      </c>
      <c r="K1834" t="s">
        <v>21</v>
      </c>
      <c r="M1834" t="s">
        <v>8539</v>
      </c>
      <c r="N1834" t="s">
        <v>22</v>
      </c>
      <c r="O1834" t="s">
        <v>23</v>
      </c>
      <c r="P1834" t="s">
        <v>26</v>
      </c>
      <c r="Q1834" t="s">
        <v>2348</v>
      </c>
      <c r="R1834" s="13">
        <v>18</v>
      </c>
      <c r="S1834" s="13">
        <v>1</v>
      </c>
      <c r="T1834" s="21">
        <v>1</v>
      </c>
      <c r="V1834" t="s">
        <v>2154</v>
      </c>
      <c r="W1834" t="s">
        <v>17600</v>
      </c>
      <c r="X1834" s="20" t="str">
        <f>+IF(V1834="","-",CONCATENATE(V1834,"_",W1834))</f>
        <v>FINES_R05</v>
      </c>
      <c r="Y1834" s="59">
        <v>0.55601203441619873</v>
      </c>
      <c r="Z1834" t="s">
        <v>134</v>
      </c>
      <c r="AA1834" t="s">
        <v>2393</v>
      </c>
      <c r="AB1834" t="str">
        <f>+IF(W1834="","-",IF(W1834="UNICO","CENSO","MUESTRA"))</f>
        <v>MUESTRA</v>
      </c>
      <c r="AC1834" t="s">
        <v>2397</v>
      </c>
      <c r="AD1834" t="s">
        <v>8540</v>
      </c>
      <c r="AF1834">
        <f>+COUNTIF(Piloto!C:C,MARCO!A1834)</f>
        <v>0</v>
      </c>
    </row>
    <row r="1835" spans="1:32" x14ac:dyDescent="0.25">
      <c r="A1835" s="5" t="str">
        <f t="shared" si="28"/>
        <v>R 5 - D 4 - 453 - 2074</v>
      </c>
      <c r="B1835" s="23" t="s">
        <v>2347</v>
      </c>
      <c r="C1835" t="s">
        <v>186</v>
      </c>
      <c r="D1835" t="s">
        <v>183</v>
      </c>
      <c r="E1835" t="s">
        <v>185</v>
      </c>
      <c r="F1835" t="s">
        <v>134</v>
      </c>
      <c r="G1835" t="s">
        <v>134</v>
      </c>
      <c r="H1835" t="s">
        <v>9086</v>
      </c>
      <c r="I1835" t="s">
        <v>20</v>
      </c>
      <c r="J1835" t="s">
        <v>2349</v>
      </c>
      <c r="K1835" t="s">
        <v>21</v>
      </c>
      <c r="M1835" t="s">
        <v>9087</v>
      </c>
      <c r="N1835" t="s">
        <v>22</v>
      </c>
      <c r="O1835" t="s">
        <v>23</v>
      </c>
      <c r="P1835" t="s">
        <v>26</v>
      </c>
      <c r="Q1835" t="s">
        <v>2348</v>
      </c>
      <c r="R1835" s="13">
        <v>18</v>
      </c>
      <c r="S1835" s="13">
        <v>1</v>
      </c>
      <c r="T1835" s="21">
        <v>1</v>
      </c>
      <c r="V1835" t="s">
        <v>2154</v>
      </c>
      <c r="W1835" t="s">
        <v>17600</v>
      </c>
      <c r="X1835" s="20" t="str">
        <f>+IF(V1835="","-",CONCATENATE(V1835,"_",W1835))</f>
        <v>FINES_R05</v>
      </c>
      <c r="Y1835" s="59">
        <v>0.557323157787323</v>
      </c>
      <c r="Z1835" t="s">
        <v>134</v>
      </c>
      <c r="AA1835" t="s">
        <v>2393</v>
      </c>
      <c r="AB1835" t="str">
        <f>+IF(W1835="","-",IF(W1835="UNICO","CENSO","MUESTRA"))</f>
        <v>MUESTRA</v>
      </c>
      <c r="AC1835" t="s">
        <v>2397</v>
      </c>
      <c r="AD1835" t="s">
        <v>9088</v>
      </c>
      <c r="AF1835">
        <f>+COUNTIF(Piloto!C:C,MARCO!A1835)</f>
        <v>0</v>
      </c>
    </row>
    <row r="1836" spans="1:32" x14ac:dyDescent="0.25">
      <c r="A1836" s="5" t="str">
        <f t="shared" si="28"/>
        <v>R 5 - D 30 - 452 - 4045</v>
      </c>
      <c r="B1836" s="60" t="s">
        <v>2347</v>
      </c>
      <c r="C1836" t="s">
        <v>186</v>
      </c>
      <c r="D1836" t="s">
        <v>551</v>
      </c>
      <c r="E1836" t="s">
        <v>552</v>
      </c>
      <c r="F1836" t="s">
        <v>134</v>
      </c>
      <c r="G1836" t="s">
        <v>134</v>
      </c>
      <c r="H1836" t="s">
        <v>12404</v>
      </c>
      <c r="I1836" t="s">
        <v>20</v>
      </c>
      <c r="J1836" t="s">
        <v>2349</v>
      </c>
      <c r="K1836" t="s">
        <v>21</v>
      </c>
      <c r="M1836" t="s">
        <v>12405</v>
      </c>
      <c r="N1836" t="s">
        <v>22</v>
      </c>
      <c r="O1836" t="s">
        <v>23</v>
      </c>
      <c r="P1836" t="s">
        <v>26</v>
      </c>
      <c r="Q1836" t="s">
        <v>2348</v>
      </c>
      <c r="R1836" s="13">
        <v>32</v>
      </c>
      <c r="S1836" s="13">
        <v>1</v>
      </c>
      <c r="T1836" s="21">
        <v>1</v>
      </c>
      <c r="V1836" t="s">
        <v>2154</v>
      </c>
      <c r="W1836" t="s">
        <v>17600</v>
      </c>
      <c r="X1836" s="20" t="str">
        <f>+IF(V1836="","-",CONCATENATE(V1836,"_",W1836))</f>
        <v>FINES_R05</v>
      </c>
      <c r="Y1836" s="59">
        <v>0.56065869331359863</v>
      </c>
      <c r="Z1836" t="s">
        <v>134</v>
      </c>
      <c r="AA1836" t="s">
        <v>2393</v>
      </c>
      <c r="AB1836" t="str">
        <f>+IF(W1836="","-",IF(W1836="UNICO","CENSO","MUESTRA"))</f>
        <v>MUESTRA</v>
      </c>
      <c r="AC1836" t="s">
        <v>2397</v>
      </c>
      <c r="AD1836" t="s">
        <v>12406</v>
      </c>
      <c r="AF1836">
        <f>+COUNTIF(Piloto!C:C,MARCO!A1836)</f>
        <v>0</v>
      </c>
    </row>
    <row r="1837" spans="1:32" x14ac:dyDescent="0.25">
      <c r="A1837" s="5" t="str">
        <f t="shared" si="28"/>
        <v>R 5 - D 4 - 452 - 2121</v>
      </c>
      <c r="B1837" s="23" t="s">
        <v>2347</v>
      </c>
      <c r="C1837" t="s">
        <v>186</v>
      </c>
      <c r="D1837" t="s">
        <v>183</v>
      </c>
      <c r="E1837" t="s">
        <v>185</v>
      </c>
      <c r="F1837" t="s">
        <v>134</v>
      </c>
      <c r="G1837" t="s">
        <v>134</v>
      </c>
      <c r="H1837" t="s">
        <v>9004</v>
      </c>
      <c r="I1837" t="s">
        <v>20</v>
      </c>
      <c r="J1837" t="s">
        <v>2349</v>
      </c>
      <c r="K1837" t="s">
        <v>21</v>
      </c>
      <c r="M1837" t="s">
        <v>9005</v>
      </c>
      <c r="N1837" t="s">
        <v>22</v>
      </c>
      <c r="O1837" t="s">
        <v>23</v>
      </c>
      <c r="P1837" t="s">
        <v>26</v>
      </c>
      <c r="Q1837" t="s">
        <v>2348</v>
      </c>
      <c r="R1837" s="13">
        <v>8</v>
      </c>
      <c r="S1837" s="13">
        <v>1</v>
      </c>
      <c r="T1837" s="21">
        <v>1</v>
      </c>
      <c r="V1837" t="s">
        <v>2154</v>
      </c>
      <c r="W1837" t="s">
        <v>17600</v>
      </c>
      <c r="X1837" s="20" t="str">
        <f>+IF(V1837="","-",CONCATENATE(V1837,"_",W1837))</f>
        <v>FINES_R05</v>
      </c>
      <c r="Y1837" s="59">
        <v>0.56193125247955322</v>
      </c>
      <c r="Z1837" t="s">
        <v>134</v>
      </c>
      <c r="AA1837" t="s">
        <v>2393</v>
      </c>
      <c r="AB1837" t="str">
        <f>+IF(W1837="","-",IF(W1837="UNICO","CENSO","MUESTRA"))</f>
        <v>MUESTRA</v>
      </c>
      <c r="AC1837" t="s">
        <v>2397</v>
      </c>
      <c r="AD1837" t="s">
        <v>9006</v>
      </c>
      <c r="AF1837">
        <f>+COUNTIF(Piloto!C:C,MARCO!A1837)</f>
        <v>0</v>
      </c>
    </row>
    <row r="1838" spans="1:32" x14ac:dyDescent="0.25">
      <c r="A1838" s="5" t="str">
        <f t="shared" si="28"/>
        <v>R 5 - D 4 - 453 - 4237</v>
      </c>
      <c r="B1838" s="23" t="s">
        <v>2347</v>
      </c>
      <c r="C1838" t="s">
        <v>186</v>
      </c>
      <c r="D1838" t="s">
        <v>183</v>
      </c>
      <c r="E1838" t="s">
        <v>185</v>
      </c>
      <c r="F1838" t="s">
        <v>134</v>
      </c>
      <c r="G1838" t="s">
        <v>134</v>
      </c>
      <c r="H1838" t="s">
        <v>9061</v>
      </c>
      <c r="I1838" t="s">
        <v>20</v>
      </c>
      <c r="J1838" t="s">
        <v>2349</v>
      </c>
      <c r="K1838" t="s">
        <v>21</v>
      </c>
      <c r="M1838" t="s">
        <v>9062</v>
      </c>
      <c r="N1838" t="s">
        <v>22</v>
      </c>
      <c r="O1838" t="s">
        <v>23</v>
      </c>
      <c r="P1838" t="s">
        <v>26</v>
      </c>
      <c r="Q1838" t="s">
        <v>2348</v>
      </c>
      <c r="R1838" s="13">
        <v>15</v>
      </c>
      <c r="S1838" s="13">
        <v>1</v>
      </c>
      <c r="T1838" s="21">
        <v>1</v>
      </c>
      <c r="V1838" t="s">
        <v>2154</v>
      </c>
      <c r="W1838" t="s">
        <v>17600</v>
      </c>
      <c r="X1838" s="20" t="str">
        <f>+IF(V1838="","-",CONCATENATE(V1838,"_",W1838))</f>
        <v>FINES_R05</v>
      </c>
      <c r="Y1838" s="59">
        <v>0.56390476226806641</v>
      </c>
      <c r="Z1838" t="s">
        <v>134</v>
      </c>
      <c r="AA1838" t="s">
        <v>2393</v>
      </c>
      <c r="AB1838" t="str">
        <f>+IF(W1838="","-",IF(W1838="UNICO","CENSO","MUESTRA"))</f>
        <v>MUESTRA</v>
      </c>
      <c r="AC1838" t="s">
        <v>2398</v>
      </c>
      <c r="AD1838" t="s">
        <v>9063</v>
      </c>
      <c r="AF1838">
        <f>+COUNTIF(Piloto!C:C,MARCO!A1838)</f>
        <v>0</v>
      </c>
    </row>
    <row r="1839" spans="1:32" x14ac:dyDescent="0.25">
      <c r="A1839" s="5" t="str">
        <f t="shared" si="28"/>
        <v>R 5 - D 4 - 453 - 2388</v>
      </c>
      <c r="B1839" s="23" t="s">
        <v>2347</v>
      </c>
      <c r="C1839" t="s">
        <v>186</v>
      </c>
      <c r="D1839" t="s">
        <v>183</v>
      </c>
      <c r="E1839" t="s">
        <v>185</v>
      </c>
      <c r="F1839" t="s">
        <v>134</v>
      </c>
      <c r="G1839" t="s">
        <v>134</v>
      </c>
      <c r="H1839" t="s">
        <v>8952</v>
      </c>
      <c r="I1839" t="s">
        <v>20</v>
      </c>
      <c r="J1839" t="s">
        <v>2349</v>
      </c>
      <c r="K1839" t="s">
        <v>21</v>
      </c>
      <c r="M1839" t="s">
        <v>8953</v>
      </c>
      <c r="N1839" t="s">
        <v>22</v>
      </c>
      <c r="O1839" t="s">
        <v>23</v>
      </c>
      <c r="P1839" t="s">
        <v>26</v>
      </c>
      <c r="Q1839" t="s">
        <v>2348</v>
      </c>
      <c r="R1839" s="13">
        <v>169</v>
      </c>
      <c r="S1839" s="13">
        <v>7</v>
      </c>
      <c r="T1839" s="21">
        <v>1</v>
      </c>
      <c r="V1839" t="s">
        <v>2154</v>
      </c>
      <c r="W1839" t="s">
        <v>17600</v>
      </c>
      <c r="X1839" s="20" t="str">
        <f>+IF(V1839="","-",CONCATENATE(V1839,"_",W1839))</f>
        <v>FINES_R05</v>
      </c>
      <c r="Y1839" s="59">
        <v>0.56816071271896362</v>
      </c>
      <c r="Z1839" t="s">
        <v>134</v>
      </c>
      <c r="AA1839" t="s">
        <v>2393</v>
      </c>
      <c r="AB1839" t="str">
        <f>+IF(W1839="","-",IF(W1839="UNICO","CENSO","MUESTRA"))</f>
        <v>MUESTRA</v>
      </c>
      <c r="AC1839" t="s">
        <v>2398</v>
      </c>
      <c r="AD1839" t="s">
        <v>8954</v>
      </c>
      <c r="AF1839">
        <f>+COUNTIF(Piloto!C:C,MARCO!A1839)</f>
        <v>0</v>
      </c>
    </row>
    <row r="1840" spans="1:32" x14ac:dyDescent="0.25">
      <c r="A1840" s="5" t="str">
        <f t="shared" si="28"/>
        <v>R 5 - D 4 - 453 - 0110</v>
      </c>
      <c r="B1840" s="23" t="s">
        <v>2347</v>
      </c>
      <c r="C1840" t="s">
        <v>186</v>
      </c>
      <c r="D1840" t="s">
        <v>183</v>
      </c>
      <c r="E1840" t="s">
        <v>185</v>
      </c>
      <c r="F1840" t="s">
        <v>134</v>
      </c>
      <c r="G1840" t="s">
        <v>134</v>
      </c>
      <c r="H1840" t="s">
        <v>9114</v>
      </c>
      <c r="I1840" t="s">
        <v>20</v>
      </c>
      <c r="J1840" t="s">
        <v>2349</v>
      </c>
      <c r="K1840" t="s">
        <v>21</v>
      </c>
      <c r="M1840" t="s">
        <v>9115</v>
      </c>
      <c r="N1840" t="s">
        <v>22</v>
      </c>
      <c r="O1840" t="s">
        <v>23</v>
      </c>
      <c r="P1840" t="s">
        <v>26</v>
      </c>
      <c r="Q1840" t="s">
        <v>2348</v>
      </c>
      <c r="R1840" s="13">
        <v>21</v>
      </c>
      <c r="S1840" s="13">
        <v>1</v>
      </c>
      <c r="T1840" s="21">
        <v>1</v>
      </c>
      <c r="V1840" t="s">
        <v>2154</v>
      </c>
      <c r="W1840" t="s">
        <v>17600</v>
      </c>
      <c r="X1840" s="20" t="str">
        <f>+IF(V1840="","-",CONCATENATE(V1840,"_",W1840))</f>
        <v>FINES_R05</v>
      </c>
      <c r="Y1840" s="59">
        <v>0.56816071271896362</v>
      </c>
      <c r="Z1840" t="s">
        <v>134</v>
      </c>
      <c r="AA1840" t="s">
        <v>2393</v>
      </c>
      <c r="AB1840" t="str">
        <f>+IF(W1840="","-",IF(W1840="UNICO","CENSO","MUESTRA"))</f>
        <v>MUESTRA</v>
      </c>
      <c r="AC1840" t="s">
        <v>2398</v>
      </c>
      <c r="AD1840" t="s">
        <v>9116</v>
      </c>
      <c r="AF1840">
        <f>+COUNTIF(Piloto!C:C,MARCO!A1840)</f>
        <v>0</v>
      </c>
    </row>
    <row r="1841" spans="1:32" x14ac:dyDescent="0.25">
      <c r="A1841" s="5" t="str">
        <f t="shared" si="28"/>
        <v>R 5 - D 4 - 451 - 3019</v>
      </c>
      <c r="B1841" s="23" t="s">
        <v>2347</v>
      </c>
      <c r="C1841" t="s">
        <v>186</v>
      </c>
      <c r="D1841" t="s">
        <v>183</v>
      </c>
      <c r="E1841" t="s">
        <v>185</v>
      </c>
      <c r="F1841" t="s">
        <v>134</v>
      </c>
      <c r="G1841" t="s">
        <v>134</v>
      </c>
      <c r="H1841" t="s">
        <v>9128</v>
      </c>
      <c r="I1841" t="s">
        <v>20</v>
      </c>
      <c r="J1841" t="s">
        <v>2349</v>
      </c>
      <c r="K1841" t="s">
        <v>21</v>
      </c>
      <c r="M1841" t="s">
        <v>9129</v>
      </c>
      <c r="N1841" t="s">
        <v>22</v>
      </c>
      <c r="O1841" t="s">
        <v>23</v>
      </c>
      <c r="P1841" t="s">
        <v>26</v>
      </c>
      <c r="Q1841" t="s">
        <v>2348</v>
      </c>
      <c r="R1841" s="13">
        <v>38</v>
      </c>
      <c r="S1841" s="13">
        <v>1</v>
      </c>
      <c r="T1841" s="21">
        <v>1</v>
      </c>
      <c r="V1841" t="s">
        <v>2154</v>
      </c>
      <c r="W1841" t="s">
        <v>17600</v>
      </c>
      <c r="X1841" s="20" t="str">
        <f>+IF(V1841="","-",CONCATENATE(V1841,"_",W1841))</f>
        <v>FINES_R05</v>
      </c>
      <c r="Y1841" s="59">
        <v>0.56819802522659302</v>
      </c>
      <c r="Z1841" t="s">
        <v>134</v>
      </c>
      <c r="AA1841" t="s">
        <v>2393</v>
      </c>
      <c r="AB1841" t="str">
        <f>+IF(W1841="","-",IF(W1841="UNICO","CENSO","MUESTRA"))</f>
        <v>MUESTRA</v>
      </c>
      <c r="AC1841" t="s">
        <v>2397</v>
      </c>
      <c r="AD1841" t="s">
        <v>9130</v>
      </c>
      <c r="AF1841">
        <f>+COUNTIF(Piloto!C:C,MARCO!A1841)</f>
        <v>0</v>
      </c>
    </row>
    <row r="1842" spans="1:32" x14ac:dyDescent="0.25">
      <c r="A1842" s="5" t="str">
        <f t="shared" si="28"/>
        <v>R 5 - D 4 - 451 - 2217</v>
      </c>
      <c r="B1842" s="23" t="s">
        <v>2347</v>
      </c>
      <c r="C1842" t="s">
        <v>186</v>
      </c>
      <c r="D1842" t="s">
        <v>183</v>
      </c>
      <c r="E1842" t="s">
        <v>185</v>
      </c>
      <c r="F1842" t="s">
        <v>134</v>
      </c>
      <c r="G1842" t="s">
        <v>134</v>
      </c>
      <c r="H1842" t="s">
        <v>9291</v>
      </c>
      <c r="I1842" t="s">
        <v>20</v>
      </c>
      <c r="J1842" t="s">
        <v>2349</v>
      </c>
      <c r="K1842" t="s">
        <v>21</v>
      </c>
      <c r="M1842" t="s">
        <v>9292</v>
      </c>
      <c r="N1842" t="s">
        <v>22</v>
      </c>
      <c r="O1842" t="s">
        <v>23</v>
      </c>
      <c r="P1842" t="s">
        <v>26</v>
      </c>
      <c r="Q1842" t="s">
        <v>2348</v>
      </c>
      <c r="R1842" s="13">
        <v>47</v>
      </c>
      <c r="S1842" s="13">
        <v>2</v>
      </c>
      <c r="T1842" s="21">
        <v>1</v>
      </c>
      <c r="V1842" t="s">
        <v>2154</v>
      </c>
      <c r="W1842" t="s">
        <v>17600</v>
      </c>
      <c r="X1842" s="20" t="str">
        <f>+IF(V1842="","-",CONCATENATE(V1842,"_",W1842))</f>
        <v>FINES_R05</v>
      </c>
      <c r="Y1842" s="59">
        <v>0.56819802522659302</v>
      </c>
      <c r="Z1842" t="s">
        <v>134</v>
      </c>
      <c r="AA1842" t="s">
        <v>2393</v>
      </c>
      <c r="AB1842" t="str">
        <f>+IF(W1842="","-",IF(W1842="UNICO","CENSO","MUESTRA"))</f>
        <v>MUESTRA</v>
      </c>
      <c r="AC1842" t="s">
        <v>2397</v>
      </c>
      <c r="AD1842" t="s">
        <v>9293</v>
      </c>
      <c r="AF1842">
        <f>+COUNTIF(Piloto!C:C,MARCO!A1842)</f>
        <v>0</v>
      </c>
    </row>
    <row r="1843" spans="1:32" x14ac:dyDescent="0.25">
      <c r="A1843" s="5" t="str">
        <f t="shared" si="28"/>
        <v>R 5 - D 4 - 451 - 0087</v>
      </c>
      <c r="B1843" s="23" t="s">
        <v>2347</v>
      </c>
      <c r="C1843" t="s">
        <v>186</v>
      </c>
      <c r="D1843" t="s">
        <v>183</v>
      </c>
      <c r="E1843" t="s">
        <v>185</v>
      </c>
      <c r="F1843" t="s">
        <v>134</v>
      </c>
      <c r="G1843" t="s">
        <v>134</v>
      </c>
      <c r="H1843" t="s">
        <v>9339</v>
      </c>
      <c r="I1843" t="s">
        <v>20</v>
      </c>
      <c r="J1843" t="s">
        <v>2349</v>
      </c>
      <c r="K1843" t="s">
        <v>21</v>
      </c>
      <c r="M1843" t="s">
        <v>9340</v>
      </c>
      <c r="N1843" t="s">
        <v>22</v>
      </c>
      <c r="O1843" t="s">
        <v>23</v>
      </c>
      <c r="P1843" t="s">
        <v>26</v>
      </c>
      <c r="Q1843" t="s">
        <v>2348</v>
      </c>
      <c r="R1843" s="13">
        <v>67</v>
      </c>
      <c r="S1843" s="13">
        <v>3</v>
      </c>
      <c r="T1843" s="21">
        <v>1</v>
      </c>
      <c r="V1843" t="s">
        <v>2154</v>
      </c>
      <c r="W1843" t="s">
        <v>17600</v>
      </c>
      <c r="X1843" s="20" t="str">
        <f>+IF(V1843="","-",CONCATENATE(V1843,"_",W1843))</f>
        <v>FINES_R05</v>
      </c>
      <c r="Y1843" s="59">
        <v>0.56819802522659302</v>
      </c>
      <c r="Z1843" t="s">
        <v>134</v>
      </c>
      <c r="AA1843" t="s">
        <v>2393</v>
      </c>
      <c r="AB1843" t="str">
        <f>+IF(W1843="","-",IF(W1843="UNICO","CENSO","MUESTRA"))</f>
        <v>MUESTRA</v>
      </c>
      <c r="AC1843" t="s">
        <v>2397</v>
      </c>
      <c r="AD1843" t="s">
        <v>9130</v>
      </c>
      <c r="AF1843">
        <f>+COUNTIF(Piloto!C:C,MARCO!A1843)</f>
        <v>0</v>
      </c>
    </row>
    <row r="1844" spans="1:32" x14ac:dyDescent="0.25">
      <c r="A1844" s="5" t="str">
        <f t="shared" si="28"/>
        <v>R 5 - D 99 - 451 - 2705</v>
      </c>
      <c r="B1844" s="23" t="s">
        <v>2347</v>
      </c>
      <c r="C1844" t="s">
        <v>186</v>
      </c>
      <c r="D1844" t="s">
        <v>1665</v>
      </c>
      <c r="E1844" t="s">
        <v>1666</v>
      </c>
      <c r="F1844" t="s">
        <v>134</v>
      </c>
      <c r="G1844" t="s">
        <v>134</v>
      </c>
      <c r="H1844" t="s">
        <v>9373</v>
      </c>
      <c r="I1844" t="s">
        <v>20</v>
      </c>
      <c r="J1844" t="s">
        <v>2349</v>
      </c>
      <c r="K1844" t="s">
        <v>21</v>
      </c>
      <c r="M1844" t="s">
        <v>9374</v>
      </c>
      <c r="N1844" t="s">
        <v>22</v>
      </c>
      <c r="O1844" t="s">
        <v>23</v>
      </c>
      <c r="P1844" t="s">
        <v>26</v>
      </c>
      <c r="Q1844" t="s">
        <v>2348</v>
      </c>
      <c r="R1844" s="13">
        <v>181</v>
      </c>
      <c r="S1844" s="13">
        <v>7</v>
      </c>
      <c r="T1844" s="21">
        <v>1</v>
      </c>
      <c r="V1844" t="s">
        <v>2154</v>
      </c>
      <c r="W1844" t="s">
        <v>17600</v>
      </c>
      <c r="X1844" s="20" t="str">
        <f>+IF(V1844="","-",CONCATENATE(V1844,"_",W1844))</f>
        <v>FINES_R05</v>
      </c>
      <c r="Y1844" s="59">
        <v>0.56893360614776611</v>
      </c>
      <c r="Z1844" t="s">
        <v>134</v>
      </c>
      <c r="AA1844" t="s">
        <v>2393</v>
      </c>
      <c r="AB1844" t="str">
        <f>+IF(W1844="","-",IF(W1844="UNICO","CENSO","MUESTRA"))</f>
        <v>MUESTRA</v>
      </c>
      <c r="AC1844" t="s">
        <v>2397</v>
      </c>
      <c r="AD1844" t="s">
        <v>9375</v>
      </c>
      <c r="AF1844">
        <f>+COUNTIF(Piloto!C:C,MARCO!A1844)</f>
        <v>0</v>
      </c>
    </row>
    <row r="1845" spans="1:32" x14ac:dyDescent="0.25">
      <c r="A1845" s="5" t="str">
        <f t="shared" si="28"/>
        <v>R 5 - D 130 - 455 - 3371</v>
      </c>
      <c r="B1845" s="23" t="s">
        <v>2347</v>
      </c>
      <c r="C1845" t="s">
        <v>186</v>
      </c>
      <c r="D1845" t="s">
        <v>285</v>
      </c>
      <c r="E1845" t="s">
        <v>1994</v>
      </c>
      <c r="F1845" t="s">
        <v>134</v>
      </c>
      <c r="G1845" t="s">
        <v>134</v>
      </c>
      <c r="H1845" t="s">
        <v>8656</v>
      </c>
      <c r="I1845" t="s">
        <v>20</v>
      </c>
      <c r="J1845" t="s">
        <v>2349</v>
      </c>
      <c r="K1845" t="s">
        <v>21</v>
      </c>
      <c r="M1845" t="s">
        <v>8657</v>
      </c>
      <c r="N1845" t="s">
        <v>22</v>
      </c>
      <c r="O1845" t="s">
        <v>23</v>
      </c>
      <c r="P1845" t="s">
        <v>26</v>
      </c>
      <c r="Q1845" t="s">
        <v>2348</v>
      </c>
      <c r="R1845" s="13">
        <v>56</v>
      </c>
      <c r="S1845" s="13">
        <v>3</v>
      </c>
      <c r="T1845" s="21">
        <v>1</v>
      </c>
      <c r="V1845" t="s">
        <v>2154</v>
      </c>
      <c r="W1845" t="s">
        <v>17600</v>
      </c>
      <c r="X1845" s="20" t="str">
        <f>+IF(V1845="","-",CONCATENATE(V1845,"_",W1845))</f>
        <v>FINES_R05</v>
      </c>
      <c r="Y1845" s="59">
        <v>0.5700458288192749</v>
      </c>
      <c r="Z1845" t="s">
        <v>134</v>
      </c>
      <c r="AA1845" t="s">
        <v>2393</v>
      </c>
      <c r="AB1845" t="str">
        <f>+IF(W1845="","-",IF(W1845="UNICO","CENSO","MUESTRA"))</f>
        <v>MUESTRA</v>
      </c>
      <c r="AC1845" t="s">
        <v>2397</v>
      </c>
      <c r="AD1845" t="s">
        <v>8658</v>
      </c>
      <c r="AF1845">
        <f>+COUNTIF(Piloto!C:C,MARCO!A1845)</f>
        <v>0</v>
      </c>
    </row>
    <row r="1846" spans="1:32" x14ac:dyDescent="0.25">
      <c r="A1846" s="5" t="str">
        <f t="shared" si="28"/>
        <v>R 5 - D 130 - 456 - 3371</v>
      </c>
      <c r="B1846" s="23" t="s">
        <v>2347</v>
      </c>
      <c r="C1846" t="s">
        <v>186</v>
      </c>
      <c r="D1846" t="s">
        <v>285</v>
      </c>
      <c r="E1846" t="s">
        <v>1994</v>
      </c>
      <c r="F1846" t="s">
        <v>134</v>
      </c>
      <c r="G1846" t="s">
        <v>134</v>
      </c>
      <c r="H1846" t="s">
        <v>8660</v>
      </c>
      <c r="I1846" t="s">
        <v>20</v>
      </c>
      <c r="J1846" t="s">
        <v>2349</v>
      </c>
      <c r="K1846" t="s">
        <v>21</v>
      </c>
      <c r="M1846" t="s">
        <v>8657</v>
      </c>
      <c r="N1846" t="s">
        <v>22</v>
      </c>
      <c r="O1846" t="s">
        <v>23</v>
      </c>
      <c r="P1846" t="s">
        <v>26</v>
      </c>
      <c r="Q1846" t="s">
        <v>2348</v>
      </c>
      <c r="R1846" s="13">
        <v>27</v>
      </c>
      <c r="S1846" s="13">
        <v>1</v>
      </c>
      <c r="T1846" s="21">
        <v>1</v>
      </c>
      <c r="V1846" t="s">
        <v>2154</v>
      </c>
      <c r="W1846" t="s">
        <v>17600</v>
      </c>
      <c r="X1846" s="20" t="str">
        <f>+IF(V1846="","-",CONCATENATE(V1846,"_",W1846))</f>
        <v>FINES_R05</v>
      </c>
      <c r="Y1846" s="59">
        <v>0.5700458288192749</v>
      </c>
      <c r="Z1846" t="s">
        <v>134</v>
      </c>
      <c r="AA1846" t="s">
        <v>2393</v>
      </c>
      <c r="AB1846" t="str">
        <f>+IF(W1846="","-",IF(W1846="UNICO","CENSO","MUESTRA"))</f>
        <v>MUESTRA</v>
      </c>
      <c r="AC1846" t="s">
        <v>2398</v>
      </c>
      <c r="AD1846" t="s">
        <v>8658</v>
      </c>
      <c r="AF1846">
        <f>+COUNTIF(Piloto!C:C,MARCO!A1846)</f>
        <v>0</v>
      </c>
    </row>
    <row r="1847" spans="1:32" x14ac:dyDescent="0.25">
      <c r="A1847" s="5" t="str">
        <f t="shared" si="28"/>
        <v>R 5 - D 130 - 453 - 0030</v>
      </c>
      <c r="B1847" s="23" t="s">
        <v>2347</v>
      </c>
      <c r="C1847" t="s">
        <v>186</v>
      </c>
      <c r="D1847" t="s">
        <v>285</v>
      </c>
      <c r="E1847" t="s">
        <v>1994</v>
      </c>
      <c r="F1847" t="s">
        <v>134</v>
      </c>
      <c r="G1847" t="s">
        <v>134</v>
      </c>
      <c r="H1847" t="s">
        <v>12366</v>
      </c>
      <c r="I1847" t="s">
        <v>20</v>
      </c>
      <c r="J1847" t="s">
        <v>2349</v>
      </c>
      <c r="K1847" t="s">
        <v>21</v>
      </c>
      <c r="M1847" t="s">
        <v>12367</v>
      </c>
      <c r="N1847" t="s">
        <v>22</v>
      </c>
      <c r="O1847" t="s">
        <v>23</v>
      </c>
      <c r="P1847" t="s">
        <v>26</v>
      </c>
      <c r="Q1847" t="s">
        <v>2348</v>
      </c>
      <c r="R1847" s="13">
        <v>17</v>
      </c>
      <c r="S1847" s="13">
        <v>1</v>
      </c>
      <c r="T1847" s="21">
        <v>1</v>
      </c>
      <c r="V1847" t="s">
        <v>2154</v>
      </c>
      <c r="W1847" t="s">
        <v>17600</v>
      </c>
      <c r="X1847" s="20" t="str">
        <f>+IF(V1847="","-",CONCATENATE(V1847,"_",W1847))</f>
        <v>FINES_R05</v>
      </c>
      <c r="Y1847" s="59">
        <v>0.57498949766159058</v>
      </c>
      <c r="Z1847" t="s">
        <v>134</v>
      </c>
      <c r="AA1847" t="s">
        <v>2393</v>
      </c>
      <c r="AB1847" t="str">
        <f>+IF(W1847="","-",IF(W1847="UNICO","CENSO","MUESTRA"))</f>
        <v>MUESTRA</v>
      </c>
      <c r="AC1847" t="s">
        <v>2397</v>
      </c>
      <c r="AD1847" t="s">
        <v>12368</v>
      </c>
      <c r="AF1847">
        <f>+COUNTIF(Piloto!C:C,MARCO!A1847)</f>
        <v>0</v>
      </c>
    </row>
    <row r="1848" spans="1:32" x14ac:dyDescent="0.25">
      <c r="A1848" s="5" t="str">
        <f t="shared" si="28"/>
        <v>R 5 - D 130 - 455 - 3276</v>
      </c>
      <c r="B1848" s="23" t="s">
        <v>2347</v>
      </c>
      <c r="C1848" t="s">
        <v>186</v>
      </c>
      <c r="D1848" t="s">
        <v>285</v>
      </c>
      <c r="E1848" t="s">
        <v>1994</v>
      </c>
      <c r="F1848" t="s">
        <v>134</v>
      </c>
      <c r="G1848" t="s">
        <v>134</v>
      </c>
      <c r="H1848" t="s">
        <v>12388</v>
      </c>
      <c r="I1848" t="s">
        <v>20</v>
      </c>
      <c r="J1848" t="s">
        <v>2349</v>
      </c>
      <c r="K1848" t="s">
        <v>21</v>
      </c>
      <c r="M1848" t="s">
        <v>12389</v>
      </c>
      <c r="N1848" t="s">
        <v>22</v>
      </c>
      <c r="O1848" t="s">
        <v>23</v>
      </c>
      <c r="P1848" t="s">
        <v>26</v>
      </c>
      <c r="Q1848" t="s">
        <v>2348</v>
      </c>
      <c r="R1848" s="13">
        <v>11</v>
      </c>
      <c r="S1848" s="13">
        <v>1</v>
      </c>
      <c r="T1848" s="21">
        <v>1</v>
      </c>
      <c r="V1848" t="s">
        <v>2154</v>
      </c>
      <c r="W1848" t="s">
        <v>17600</v>
      </c>
      <c r="X1848" s="20" t="str">
        <f>+IF(V1848="","-",CONCATENATE(V1848,"_",W1848))</f>
        <v>FINES_R05</v>
      </c>
      <c r="Y1848" s="59">
        <v>0.57771152257919312</v>
      </c>
      <c r="Z1848" t="s">
        <v>134</v>
      </c>
      <c r="AA1848" t="s">
        <v>2393</v>
      </c>
      <c r="AB1848" t="str">
        <f>+IF(W1848="","-",IF(W1848="UNICO","CENSO","MUESTRA"))</f>
        <v>MUESTRA</v>
      </c>
      <c r="AC1848" t="s">
        <v>2398</v>
      </c>
      <c r="AD1848" t="s">
        <v>12390</v>
      </c>
      <c r="AF1848">
        <f>+COUNTIF(Piloto!C:C,MARCO!A1848)</f>
        <v>0</v>
      </c>
    </row>
    <row r="1849" spans="1:32" x14ac:dyDescent="0.25">
      <c r="A1849" s="5" t="str">
        <f t="shared" si="28"/>
        <v>R 5 - D 130 - 454 - 1482</v>
      </c>
      <c r="B1849" s="23" t="s">
        <v>2347</v>
      </c>
      <c r="C1849" t="s">
        <v>186</v>
      </c>
      <c r="D1849" t="s">
        <v>285</v>
      </c>
      <c r="E1849" t="s">
        <v>1994</v>
      </c>
      <c r="F1849" t="s">
        <v>134</v>
      </c>
      <c r="G1849" t="s">
        <v>134</v>
      </c>
      <c r="H1849" t="s">
        <v>8602</v>
      </c>
      <c r="I1849" t="s">
        <v>20</v>
      </c>
      <c r="J1849" t="s">
        <v>2349</v>
      </c>
      <c r="K1849" t="s">
        <v>21</v>
      </c>
      <c r="M1849" t="s">
        <v>4184</v>
      </c>
      <c r="N1849" t="s">
        <v>22</v>
      </c>
      <c r="O1849" t="s">
        <v>23</v>
      </c>
      <c r="P1849" t="s">
        <v>26</v>
      </c>
      <c r="Q1849" t="s">
        <v>2348</v>
      </c>
      <c r="R1849" s="13">
        <v>149</v>
      </c>
      <c r="S1849" s="13">
        <v>4</v>
      </c>
      <c r="T1849" s="21">
        <v>1</v>
      </c>
      <c r="V1849" t="s">
        <v>2154</v>
      </c>
      <c r="W1849" t="s">
        <v>17600</v>
      </c>
      <c r="X1849" s="20" t="str">
        <f>+IF(V1849="","-",CONCATENATE(V1849,"_",W1849))</f>
        <v>FINES_R05</v>
      </c>
      <c r="Y1849" s="59">
        <v>0.58783257007598877</v>
      </c>
      <c r="Z1849" t="s">
        <v>134</v>
      </c>
      <c r="AA1849" t="s">
        <v>2393</v>
      </c>
      <c r="AB1849" t="str">
        <f>+IF(W1849="","-",IF(W1849="UNICO","CENSO","MUESTRA"))</f>
        <v>MUESTRA</v>
      </c>
      <c r="AC1849" t="s">
        <v>2397</v>
      </c>
      <c r="AD1849" t="s">
        <v>8603</v>
      </c>
      <c r="AF1849">
        <f>+COUNTIF(Piloto!C:C,MARCO!A1849)</f>
        <v>0</v>
      </c>
    </row>
    <row r="1850" spans="1:32" x14ac:dyDescent="0.25">
      <c r="A1850" s="5" t="str">
        <f t="shared" si="28"/>
        <v>R 5 - D 4 - 453 - 2386</v>
      </c>
      <c r="B1850" s="23" t="s">
        <v>2347</v>
      </c>
      <c r="C1850" t="s">
        <v>186</v>
      </c>
      <c r="D1850" t="s">
        <v>183</v>
      </c>
      <c r="E1850" t="s">
        <v>185</v>
      </c>
      <c r="F1850" t="s">
        <v>134</v>
      </c>
      <c r="G1850" t="s">
        <v>134</v>
      </c>
      <c r="H1850" t="s">
        <v>9192</v>
      </c>
      <c r="I1850" t="s">
        <v>20</v>
      </c>
      <c r="J1850" t="s">
        <v>2349</v>
      </c>
      <c r="K1850" t="s">
        <v>21</v>
      </c>
      <c r="M1850" t="s">
        <v>9193</v>
      </c>
      <c r="N1850" t="s">
        <v>22</v>
      </c>
      <c r="O1850" t="s">
        <v>23</v>
      </c>
      <c r="P1850" t="s">
        <v>26</v>
      </c>
      <c r="Q1850" t="s">
        <v>2348</v>
      </c>
      <c r="R1850" s="13">
        <v>51</v>
      </c>
      <c r="S1850" s="13">
        <v>2</v>
      </c>
      <c r="T1850" s="21">
        <v>1</v>
      </c>
      <c r="V1850" t="s">
        <v>2154</v>
      </c>
      <c r="W1850" t="s">
        <v>17600</v>
      </c>
      <c r="X1850" s="20" t="str">
        <f>+IF(V1850="","-",CONCATENATE(V1850,"_",W1850))</f>
        <v>FINES_R05</v>
      </c>
      <c r="Y1850" s="59">
        <v>0.58982044458389282</v>
      </c>
      <c r="Z1850" t="s">
        <v>134</v>
      </c>
      <c r="AA1850" t="s">
        <v>2393</v>
      </c>
      <c r="AB1850" t="str">
        <f>+IF(W1850="","-",IF(W1850="UNICO","CENSO","MUESTRA"))</f>
        <v>MUESTRA</v>
      </c>
      <c r="AC1850" t="s">
        <v>2398</v>
      </c>
      <c r="AD1850" t="s">
        <v>9194</v>
      </c>
      <c r="AF1850">
        <f>+COUNTIF(Piloto!C:C,MARCO!A1850)</f>
        <v>0</v>
      </c>
    </row>
    <row r="1851" spans="1:32" x14ac:dyDescent="0.25">
      <c r="A1851" s="5" t="str">
        <f t="shared" si="28"/>
        <v>R 5 - D 30 - 454 - 1684</v>
      </c>
      <c r="B1851" s="23" t="s">
        <v>2347</v>
      </c>
      <c r="C1851" t="s">
        <v>186</v>
      </c>
      <c r="D1851" t="s">
        <v>551</v>
      </c>
      <c r="E1851" t="s">
        <v>552</v>
      </c>
      <c r="F1851" t="s">
        <v>134</v>
      </c>
      <c r="G1851" t="s">
        <v>134</v>
      </c>
      <c r="H1851" t="s">
        <v>8705</v>
      </c>
      <c r="I1851" t="s">
        <v>20</v>
      </c>
      <c r="J1851" t="s">
        <v>2349</v>
      </c>
      <c r="K1851" t="s">
        <v>21</v>
      </c>
      <c r="M1851" t="s">
        <v>18044</v>
      </c>
      <c r="N1851" t="s">
        <v>22</v>
      </c>
      <c r="O1851" t="s">
        <v>23</v>
      </c>
      <c r="P1851" t="s">
        <v>26</v>
      </c>
      <c r="Q1851" t="s">
        <v>2348</v>
      </c>
      <c r="R1851" s="13">
        <v>130</v>
      </c>
      <c r="S1851" s="13">
        <v>5</v>
      </c>
      <c r="T1851" s="21">
        <v>1</v>
      </c>
      <c r="V1851" t="s">
        <v>2154</v>
      </c>
      <c r="W1851" t="s">
        <v>17600</v>
      </c>
      <c r="X1851" s="20" t="str">
        <f>+IF(V1851="","-",CONCATENATE(V1851,"_",W1851))</f>
        <v>FINES_R05</v>
      </c>
      <c r="Y1851" s="59">
        <v>0.59148204326629639</v>
      </c>
      <c r="Z1851" t="s">
        <v>134</v>
      </c>
      <c r="AA1851" t="s">
        <v>2393</v>
      </c>
      <c r="AB1851" t="str">
        <f>+IF(W1851="","-",IF(W1851="UNICO","CENSO","MUESTRA"))</f>
        <v>MUESTRA</v>
      </c>
      <c r="AC1851" t="s">
        <v>2397</v>
      </c>
      <c r="AD1851" t="s">
        <v>8707</v>
      </c>
      <c r="AF1851">
        <f>+COUNTIF(Piloto!C:C,MARCO!A1851)</f>
        <v>0</v>
      </c>
    </row>
    <row r="1852" spans="1:32" x14ac:dyDescent="0.25">
      <c r="A1852" s="5" t="str">
        <f t="shared" si="28"/>
        <v>R 5 - D 130 - 455 - 0693</v>
      </c>
      <c r="B1852" s="23" t="s">
        <v>2347</v>
      </c>
      <c r="C1852" t="s">
        <v>186</v>
      </c>
      <c r="D1852" t="s">
        <v>285</v>
      </c>
      <c r="E1852" t="s">
        <v>1994</v>
      </c>
      <c r="F1852" t="s">
        <v>134</v>
      </c>
      <c r="G1852" t="s">
        <v>134</v>
      </c>
      <c r="H1852" t="s">
        <v>8648</v>
      </c>
      <c r="I1852" t="s">
        <v>20</v>
      </c>
      <c r="J1852" t="s">
        <v>2349</v>
      </c>
      <c r="K1852" t="s">
        <v>21</v>
      </c>
      <c r="M1852" t="s">
        <v>8649</v>
      </c>
      <c r="N1852" t="s">
        <v>22</v>
      </c>
      <c r="O1852" t="s">
        <v>23</v>
      </c>
      <c r="P1852" t="s">
        <v>26</v>
      </c>
      <c r="Q1852" t="s">
        <v>2348</v>
      </c>
      <c r="R1852" s="13">
        <v>7</v>
      </c>
      <c r="S1852" s="13">
        <v>1</v>
      </c>
      <c r="T1852" s="21">
        <v>1</v>
      </c>
      <c r="V1852" t="s">
        <v>2154</v>
      </c>
      <c r="W1852" t="s">
        <v>17600</v>
      </c>
      <c r="X1852" s="20" t="str">
        <f>+IF(V1852="","-",CONCATENATE(V1852,"_",W1852))</f>
        <v>FINES_R05</v>
      </c>
      <c r="Y1852" s="59">
        <v>0.59414207935333252</v>
      </c>
      <c r="Z1852" t="s">
        <v>134</v>
      </c>
      <c r="AA1852" t="s">
        <v>2393</v>
      </c>
      <c r="AB1852" t="str">
        <f>+IF(W1852="","-",IF(W1852="UNICO","CENSO","MUESTRA"))</f>
        <v>MUESTRA</v>
      </c>
      <c r="AC1852" t="s">
        <v>2398</v>
      </c>
      <c r="AD1852" t="s">
        <v>8650</v>
      </c>
      <c r="AF1852">
        <f>+COUNTIF(Piloto!C:C,MARCO!A1852)</f>
        <v>0</v>
      </c>
    </row>
    <row r="1853" spans="1:32" x14ac:dyDescent="0.25">
      <c r="A1853" s="5" t="str">
        <f t="shared" si="28"/>
        <v>R 5 - D 4 - 451 - 1934</v>
      </c>
      <c r="B1853" s="23" t="s">
        <v>2347</v>
      </c>
      <c r="C1853" t="s">
        <v>186</v>
      </c>
      <c r="D1853" t="s">
        <v>183</v>
      </c>
      <c r="E1853" t="s">
        <v>185</v>
      </c>
      <c r="F1853" t="s">
        <v>134</v>
      </c>
      <c r="G1853" t="s">
        <v>134</v>
      </c>
      <c r="H1853" t="s">
        <v>8851</v>
      </c>
      <c r="I1853" t="s">
        <v>20</v>
      </c>
      <c r="J1853" t="s">
        <v>2349</v>
      </c>
      <c r="K1853" t="s">
        <v>21</v>
      </c>
      <c r="M1853" t="s">
        <v>8852</v>
      </c>
      <c r="N1853" t="s">
        <v>22</v>
      </c>
      <c r="O1853" t="s">
        <v>23</v>
      </c>
      <c r="P1853" t="s">
        <v>26</v>
      </c>
      <c r="Q1853" t="s">
        <v>2348</v>
      </c>
      <c r="R1853" s="13">
        <v>149</v>
      </c>
      <c r="S1853" s="13">
        <v>6</v>
      </c>
      <c r="T1853" s="21">
        <v>1</v>
      </c>
      <c r="V1853" t="s">
        <v>2154</v>
      </c>
      <c r="W1853" t="s">
        <v>17600</v>
      </c>
      <c r="X1853" s="20" t="str">
        <f>+IF(V1853="","-",CONCATENATE(V1853,"_",W1853))</f>
        <v>FINES_R05</v>
      </c>
      <c r="Y1853" s="59">
        <v>0.59763222932815552</v>
      </c>
      <c r="Z1853" t="s">
        <v>134</v>
      </c>
      <c r="AA1853" t="s">
        <v>2393</v>
      </c>
      <c r="AB1853" t="str">
        <f>+IF(W1853="","-",IF(W1853="UNICO","CENSO","MUESTRA"))</f>
        <v>MUESTRA</v>
      </c>
      <c r="AC1853" t="s">
        <v>2398</v>
      </c>
      <c r="AD1853" t="s">
        <v>8853</v>
      </c>
      <c r="AF1853">
        <f>+COUNTIF(Piloto!C:C,MARCO!A1853)</f>
        <v>0</v>
      </c>
    </row>
    <row r="1854" spans="1:32" x14ac:dyDescent="0.25">
      <c r="A1854" s="5" t="str">
        <f t="shared" si="28"/>
        <v>R 5 - D 30 - 452 - 1022</v>
      </c>
      <c r="B1854" s="23" t="s">
        <v>2347</v>
      </c>
      <c r="C1854" t="s">
        <v>186</v>
      </c>
      <c r="D1854" t="s">
        <v>551</v>
      </c>
      <c r="E1854" t="s">
        <v>552</v>
      </c>
      <c r="F1854" t="s">
        <v>134</v>
      </c>
      <c r="G1854" t="s">
        <v>134</v>
      </c>
      <c r="H1854" t="s">
        <v>8810</v>
      </c>
      <c r="I1854" t="s">
        <v>20</v>
      </c>
      <c r="J1854" t="s">
        <v>2349</v>
      </c>
      <c r="K1854" t="s">
        <v>21</v>
      </c>
      <c r="M1854" t="s">
        <v>8811</v>
      </c>
      <c r="N1854" t="s">
        <v>22</v>
      </c>
      <c r="O1854" t="s">
        <v>23</v>
      </c>
      <c r="P1854" t="s">
        <v>26</v>
      </c>
      <c r="Q1854" t="s">
        <v>2348</v>
      </c>
      <c r="R1854" s="13">
        <v>19</v>
      </c>
      <c r="S1854" s="13">
        <v>1</v>
      </c>
      <c r="T1854" s="21">
        <v>1</v>
      </c>
      <c r="V1854" t="s">
        <v>2154</v>
      </c>
      <c r="W1854" t="s">
        <v>17600</v>
      </c>
      <c r="X1854" s="20" t="str">
        <f>+IF(V1854="","-",CONCATENATE(V1854,"_",W1854))</f>
        <v>FINES_R05</v>
      </c>
      <c r="Y1854" s="59">
        <v>0.60296988487243652</v>
      </c>
      <c r="Z1854" t="s">
        <v>134</v>
      </c>
      <c r="AA1854" t="s">
        <v>2393</v>
      </c>
      <c r="AB1854" t="str">
        <f>+IF(W1854="","-",IF(W1854="UNICO","CENSO","MUESTRA"))</f>
        <v>MUESTRA</v>
      </c>
      <c r="AC1854" t="s">
        <v>2398</v>
      </c>
      <c r="AD1854" t="s">
        <v>8812</v>
      </c>
      <c r="AF1854">
        <f>+COUNTIF(Piloto!C:C,MARCO!A1854)</f>
        <v>0</v>
      </c>
    </row>
    <row r="1855" spans="1:32" x14ac:dyDescent="0.25">
      <c r="A1855" s="5" t="str">
        <f t="shared" si="28"/>
        <v>R 5 - D 99 - 451 - 2820</v>
      </c>
      <c r="B1855" s="23" t="s">
        <v>2347</v>
      </c>
      <c r="C1855" t="s">
        <v>186</v>
      </c>
      <c r="D1855" t="s">
        <v>1665</v>
      </c>
      <c r="E1855" t="s">
        <v>1666</v>
      </c>
      <c r="F1855" t="s">
        <v>134</v>
      </c>
      <c r="G1855" t="s">
        <v>134</v>
      </c>
      <c r="H1855" t="s">
        <v>9459</v>
      </c>
      <c r="I1855" t="s">
        <v>20</v>
      </c>
      <c r="J1855" t="s">
        <v>2349</v>
      </c>
      <c r="K1855" t="s">
        <v>21</v>
      </c>
      <c r="M1855" t="s">
        <v>9460</v>
      </c>
      <c r="N1855" t="s">
        <v>22</v>
      </c>
      <c r="O1855" t="s">
        <v>23</v>
      </c>
      <c r="P1855" t="s">
        <v>26</v>
      </c>
      <c r="Q1855" t="s">
        <v>2348</v>
      </c>
      <c r="R1855" s="13">
        <v>63</v>
      </c>
      <c r="S1855" s="13">
        <v>3</v>
      </c>
      <c r="T1855" s="21">
        <v>1</v>
      </c>
      <c r="V1855" t="s">
        <v>2154</v>
      </c>
      <c r="W1855" t="s">
        <v>17600</v>
      </c>
      <c r="X1855" s="20" t="str">
        <f>+IF(V1855="","-",CONCATENATE(V1855,"_",W1855))</f>
        <v>FINES_R05</v>
      </c>
      <c r="Y1855" s="59">
        <v>0.6060522198677063</v>
      </c>
      <c r="Z1855" t="s">
        <v>134</v>
      </c>
      <c r="AA1855" t="s">
        <v>2393</v>
      </c>
      <c r="AB1855" t="str">
        <f>+IF(W1855="","-",IF(W1855="UNICO","CENSO","MUESTRA"))</f>
        <v>MUESTRA</v>
      </c>
      <c r="AC1855" t="s">
        <v>2398</v>
      </c>
      <c r="AD1855" t="s">
        <v>9461</v>
      </c>
      <c r="AF1855">
        <f>+COUNTIF(Piloto!C:C,MARCO!A1855)</f>
        <v>0</v>
      </c>
    </row>
    <row r="1856" spans="1:32" x14ac:dyDescent="0.25">
      <c r="A1856" s="5" t="str">
        <f t="shared" si="28"/>
        <v>R 5 - D 130 - 455 - 0613</v>
      </c>
      <c r="B1856" s="23" t="s">
        <v>2347</v>
      </c>
      <c r="C1856" t="s">
        <v>186</v>
      </c>
      <c r="D1856" t="s">
        <v>285</v>
      </c>
      <c r="E1856" t="s">
        <v>1994</v>
      </c>
      <c r="F1856" t="s">
        <v>134</v>
      </c>
      <c r="G1856" t="s">
        <v>134</v>
      </c>
      <c r="H1856" t="s">
        <v>8652</v>
      </c>
      <c r="I1856" t="s">
        <v>20</v>
      </c>
      <c r="J1856" t="s">
        <v>2349</v>
      </c>
      <c r="K1856" t="s">
        <v>21</v>
      </c>
      <c r="M1856" t="s">
        <v>8653</v>
      </c>
      <c r="N1856" t="s">
        <v>22</v>
      </c>
      <c r="O1856" t="s">
        <v>23</v>
      </c>
      <c r="P1856" t="s">
        <v>26</v>
      </c>
      <c r="Q1856" t="s">
        <v>2348</v>
      </c>
      <c r="R1856" s="13">
        <v>34</v>
      </c>
      <c r="S1856" s="13">
        <v>2</v>
      </c>
      <c r="T1856" s="21">
        <v>1</v>
      </c>
      <c r="V1856" t="s">
        <v>2154</v>
      </c>
      <c r="W1856" t="s">
        <v>17600</v>
      </c>
      <c r="X1856" s="20" t="str">
        <f>+IF(V1856="","-",CONCATENATE(V1856,"_",W1856))</f>
        <v>FINES_R05</v>
      </c>
      <c r="Y1856" s="59">
        <v>0.60691225528717041</v>
      </c>
      <c r="Z1856" t="s">
        <v>134</v>
      </c>
      <c r="AA1856" t="s">
        <v>2393</v>
      </c>
      <c r="AB1856" t="str">
        <f>+IF(W1856="","-",IF(W1856="UNICO","CENSO","MUESTRA"))</f>
        <v>MUESTRA</v>
      </c>
      <c r="AC1856" t="s">
        <v>2398</v>
      </c>
      <c r="AD1856" t="s">
        <v>8654</v>
      </c>
      <c r="AF1856">
        <f>+COUNTIF(Piloto!C:C,MARCO!A1856)</f>
        <v>0</v>
      </c>
    </row>
    <row r="1857" spans="1:32" x14ac:dyDescent="0.25">
      <c r="A1857" s="5" t="str">
        <f t="shared" si="28"/>
        <v>R 5 - D 130 - 455 - 0615</v>
      </c>
      <c r="B1857" s="23" t="s">
        <v>2347</v>
      </c>
      <c r="C1857" t="s">
        <v>186</v>
      </c>
      <c r="D1857" t="s">
        <v>285</v>
      </c>
      <c r="E1857" t="s">
        <v>1994</v>
      </c>
      <c r="F1857" t="s">
        <v>134</v>
      </c>
      <c r="G1857" t="s">
        <v>134</v>
      </c>
      <c r="H1857" t="s">
        <v>8669</v>
      </c>
      <c r="I1857" t="s">
        <v>20</v>
      </c>
      <c r="J1857" t="s">
        <v>2349</v>
      </c>
      <c r="K1857" t="s">
        <v>21</v>
      </c>
      <c r="M1857" t="s">
        <v>8653</v>
      </c>
      <c r="N1857" t="s">
        <v>22</v>
      </c>
      <c r="O1857" t="s">
        <v>23</v>
      </c>
      <c r="P1857" t="s">
        <v>26</v>
      </c>
      <c r="Q1857" t="s">
        <v>2348</v>
      </c>
      <c r="R1857" s="13">
        <v>24</v>
      </c>
      <c r="S1857" s="13">
        <v>1</v>
      </c>
      <c r="T1857" s="21">
        <v>1</v>
      </c>
      <c r="V1857" t="s">
        <v>2154</v>
      </c>
      <c r="W1857" t="s">
        <v>17600</v>
      </c>
      <c r="X1857" s="20" t="str">
        <f>+IF(V1857="","-",CONCATENATE(V1857,"_",W1857))</f>
        <v>FINES_R05</v>
      </c>
      <c r="Y1857" s="59">
        <v>0.60691225528717041</v>
      </c>
      <c r="Z1857" t="s">
        <v>134</v>
      </c>
      <c r="AA1857" t="s">
        <v>2393</v>
      </c>
      <c r="AB1857" t="str">
        <f>+IF(W1857="","-",IF(W1857="UNICO","CENSO","MUESTRA"))</f>
        <v>MUESTRA</v>
      </c>
      <c r="AC1857" t="s">
        <v>2398</v>
      </c>
      <c r="AD1857" t="s">
        <v>8670</v>
      </c>
      <c r="AF1857">
        <f>+COUNTIF(Piloto!C:C,MARCO!A1857)</f>
        <v>0</v>
      </c>
    </row>
    <row r="1858" spans="1:32" x14ac:dyDescent="0.25">
      <c r="A1858" s="5" t="str">
        <f t="shared" si="28"/>
        <v>R 5 - D 4 - 453 - 3538</v>
      </c>
      <c r="B1858" s="60" t="s">
        <v>2347</v>
      </c>
      <c r="C1858" t="s">
        <v>186</v>
      </c>
      <c r="D1858" t="s">
        <v>183</v>
      </c>
      <c r="E1858" t="s">
        <v>185</v>
      </c>
      <c r="F1858" t="s">
        <v>134</v>
      </c>
      <c r="G1858" t="s">
        <v>134</v>
      </c>
      <c r="H1858" t="s">
        <v>12438</v>
      </c>
      <c r="I1858" t="s">
        <v>20</v>
      </c>
      <c r="J1858" t="s">
        <v>2349</v>
      </c>
      <c r="K1858" t="s">
        <v>21</v>
      </c>
      <c r="M1858" t="s">
        <v>12439</v>
      </c>
      <c r="N1858" t="s">
        <v>22</v>
      </c>
      <c r="O1858" t="s">
        <v>23</v>
      </c>
      <c r="P1858" t="s">
        <v>26</v>
      </c>
      <c r="Q1858" t="s">
        <v>2348</v>
      </c>
      <c r="R1858" s="13">
        <v>10</v>
      </c>
      <c r="S1858" s="13">
        <v>2</v>
      </c>
      <c r="T1858" s="21">
        <v>1</v>
      </c>
      <c r="V1858" t="s">
        <v>2154</v>
      </c>
      <c r="W1858" t="s">
        <v>17600</v>
      </c>
      <c r="X1858" s="20" t="str">
        <f>+IF(V1858="","-",CONCATENATE(V1858,"_",W1858))</f>
        <v>FINES_R05</v>
      </c>
      <c r="Y1858" s="59">
        <v>0.61073064804077148</v>
      </c>
      <c r="Z1858" t="s">
        <v>134</v>
      </c>
      <c r="AA1858" t="s">
        <v>2393</v>
      </c>
      <c r="AB1858" t="str">
        <f>+IF(W1858="","-",IF(W1858="UNICO","CENSO","MUESTRA"))</f>
        <v>MUESTRA</v>
      </c>
      <c r="AC1858" t="s">
        <v>2397</v>
      </c>
      <c r="AD1858" t="s">
        <v>12440</v>
      </c>
      <c r="AF1858">
        <f>+COUNTIF(Piloto!C:C,MARCO!A1858)</f>
        <v>0</v>
      </c>
    </row>
    <row r="1859" spans="1:32" x14ac:dyDescent="0.25">
      <c r="A1859" s="5" t="str">
        <f t="shared" ref="A1859:A1922" si="29">+H1859</f>
        <v>R 5 - D 30 - 454 - 1678</v>
      </c>
      <c r="B1859" s="23" t="s">
        <v>2347</v>
      </c>
      <c r="C1859" t="s">
        <v>186</v>
      </c>
      <c r="D1859" t="s">
        <v>551</v>
      </c>
      <c r="E1859" t="s">
        <v>552</v>
      </c>
      <c r="F1859" t="s">
        <v>134</v>
      </c>
      <c r="G1859" t="s">
        <v>134</v>
      </c>
      <c r="H1859" t="s">
        <v>8701</v>
      </c>
      <c r="I1859" t="s">
        <v>20</v>
      </c>
      <c r="J1859" t="s">
        <v>2349</v>
      </c>
      <c r="K1859" t="s">
        <v>21</v>
      </c>
      <c r="M1859" t="s">
        <v>18045</v>
      </c>
      <c r="N1859" t="s">
        <v>22</v>
      </c>
      <c r="O1859" t="s">
        <v>23</v>
      </c>
      <c r="P1859" t="s">
        <v>26</v>
      </c>
      <c r="Q1859" t="s">
        <v>2348</v>
      </c>
      <c r="R1859" s="13">
        <v>222</v>
      </c>
      <c r="S1859" s="13">
        <v>9</v>
      </c>
      <c r="T1859" s="21">
        <v>1</v>
      </c>
      <c r="V1859" t="s">
        <v>2154</v>
      </c>
      <c r="W1859" t="s">
        <v>17600</v>
      </c>
      <c r="X1859" s="20" t="str">
        <f>+IF(V1859="","-",CONCATENATE(V1859,"_",W1859))</f>
        <v>FINES_R05</v>
      </c>
      <c r="Y1859" s="59">
        <v>0.61537760496139526</v>
      </c>
      <c r="Z1859" t="s">
        <v>134</v>
      </c>
      <c r="AA1859" t="s">
        <v>2393</v>
      </c>
      <c r="AB1859" t="str">
        <f>+IF(W1859="","-",IF(W1859="UNICO","CENSO","MUESTRA"))</f>
        <v>MUESTRA</v>
      </c>
      <c r="AC1859" t="s">
        <v>2397</v>
      </c>
      <c r="AD1859" t="s">
        <v>8703</v>
      </c>
      <c r="AF1859">
        <f>+COUNTIF(Piloto!C:C,MARCO!A1859)</f>
        <v>0</v>
      </c>
    </row>
    <row r="1860" spans="1:32" x14ac:dyDescent="0.25">
      <c r="A1860" s="5" t="str">
        <f t="shared" si="29"/>
        <v>R 5 - D 30 - 452 - 1686</v>
      </c>
      <c r="B1860" s="23" t="s">
        <v>2347</v>
      </c>
      <c r="C1860" t="s">
        <v>186</v>
      </c>
      <c r="D1860" t="s">
        <v>551</v>
      </c>
      <c r="E1860" t="s">
        <v>552</v>
      </c>
      <c r="F1860" t="s">
        <v>134</v>
      </c>
      <c r="G1860" t="s">
        <v>134</v>
      </c>
      <c r="H1860" t="s">
        <v>8681</v>
      </c>
      <c r="I1860" t="s">
        <v>20</v>
      </c>
      <c r="J1860" t="s">
        <v>2349</v>
      </c>
      <c r="K1860" t="s">
        <v>21</v>
      </c>
      <c r="M1860" t="s">
        <v>8682</v>
      </c>
      <c r="N1860" t="s">
        <v>22</v>
      </c>
      <c r="O1860" t="s">
        <v>23</v>
      </c>
      <c r="P1860" t="s">
        <v>26</v>
      </c>
      <c r="Q1860" t="s">
        <v>2348</v>
      </c>
      <c r="R1860" s="13">
        <v>220</v>
      </c>
      <c r="S1860" s="13">
        <v>7</v>
      </c>
      <c r="T1860" s="21">
        <v>1</v>
      </c>
      <c r="V1860" t="s">
        <v>2154</v>
      </c>
      <c r="W1860" t="s">
        <v>17600</v>
      </c>
      <c r="X1860" s="20" t="str">
        <f>+IF(V1860="","-",CONCATENATE(V1860,"_",W1860))</f>
        <v>FINES_R05</v>
      </c>
      <c r="Y1860" s="59">
        <v>0.61565285921096802</v>
      </c>
      <c r="Z1860" t="s">
        <v>134</v>
      </c>
      <c r="AA1860" t="s">
        <v>2393</v>
      </c>
      <c r="AB1860" t="str">
        <f>+IF(W1860="","-",IF(W1860="UNICO","CENSO","MUESTRA"))</f>
        <v>MUESTRA</v>
      </c>
      <c r="AC1860" t="s">
        <v>2397</v>
      </c>
      <c r="AD1860" t="s">
        <v>8683</v>
      </c>
      <c r="AF1860">
        <f>+COUNTIF(Piloto!C:C,MARCO!A1860)</f>
        <v>0</v>
      </c>
    </row>
    <row r="1861" spans="1:32" x14ac:dyDescent="0.25">
      <c r="A1861" s="5" t="str">
        <f t="shared" si="29"/>
        <v>R 5 - D 4 - 453 - 3578</v>
      </c>
      <c r="B1861" s="23" t="s">
        <v>2347</v>
      </c>
      <c r="C1861" t="s">
        <v>186</v>
      </c>
      <c r="D1861" t="s">
        <v>183</v>
      </c>
      <c r="E1861" t="s">
        <v>185</v>
      </c>
      <c r="F1861" t="s">
        <v>134</v>
      </c>
      <c r="G1861" t="s">
        <v>134</v>
      </c>
      <c r="H1861" t="s">
        <v>9187</v>
      </c>
      <c r="I1861" t="s">
        <v>20</v>
      </c>
      <c r="J1861" t="s">
        <v>2349</v>
      </c>
      <c r="K1861" t="s">
        <v>21</v>
      </c>
      <c r="M1861" t="s">
        <v>9188</v>
      </c>
      <c r="N1861" t="s">
        <v>22</v>
      </c>
      <c r="O1861" t="s">
        <v>23</v>
      </c>
      <c r="P1861" t="s">
        <v>26</v>
      </c>
      <c r="Q1861" t="s">
        <v>2348</v>
      </c>
      <c r="R1861" s="13">
        <v>13</v>
      </c>
      <c r="S1861" s="13">
        <v>1</v>
      </c>
      <c r="T1861" s="21">
        <v>1</v>
      </c>
      <c r="V1861" t="s">
        <v>2154</v>
      </c>
      <c r="W1861" t="s">
        <v>17600</v>
      </c>
      <c r="X1861" s="20" t="str">
        <f>+IF(V1861="","-",CONCATENATE(V1861,"_",W1861))</f>
        <v>FINES_R05</v>
      </c>
      <c r="Y1861" s="59">
        <v>0.61744636297225952</v>
      </c>
      <c r="Z1861" t="s">
        <v>134</v>
      </c>
      <c r="AA1861" t="s">
        <v>2393</v>
      </c>
      <c r="AB1861" t="str">
        <f>+IF(W1861="","-",IF(W1861="UNICO","CENSO","MUESTRA"))</f>
        <v>MUESTRA</v>
      </c>
      <c r="AC1861" t="s">
        <v>2398</v>
      </c>
      <c r="AD1861" t="s">
        <v>9189</v>
      </c>
      <c r="AF1861">
        <f>+COUNTIF(Piloto!C:C,MARCO!A1861)</f>
        <v>0</v>
      </c>
    </row>
    <row r="1862" spans="1:32" x14ac:dyDescent="0.25">
      <c r="A1862" s="5" t="str">
        <f t="shared" si="29"/>
        <v>R 5 - D 4 - 453 - 0112</v>
      </c>
      <c r="B1862" s="23" t="s">
        <v>2347</v>
      </c>
      <c r="C1862" t="s">
        <v>186</v>
      </c>
      <c r="D1862" t="s">
        <v>183</v>
      </c>
      <c r="E1862" t="s">
        <v>185</v>
      </c>
      <c r="F1862" t="s">
        <v>134</v>
      </c>
      <c r="G1862" t="s">
        <v>134</v>
      </c>
      <c r="H1862" t="s">
        <v>8947</v>
      </c>
      <c r="I1862" t="s">
        <v>20</v>
      </c>
      <c r="J1862" t="s">
        <v>2349</v>
      </c>
      <c r="K1862" t="s">
        <v>21</v>
      </c>
      <c r="M1862" t="s">
        <v>8948</v>
      </c>
      <c r="N1862" t="s">
        <v>22</v>
      </c>
      <c r="O1862" t="s">
        <v>23</v>
      </c>
      <c r="P1862" t="s">
        <v>26</v>
      </c>
      <c r="Q1862" t="s">
        <v>2348</v>
      </c>
      <c r="R1862" s="13">
        <v>213</v>
      </c>
      <c r="S1862" s="13">
        <v>8</v>
      </c>
      <c r="T1862" s="21">
        <v>1</v>
      </c>
      <c r="V1862" t="s">
        <v>2154</v>
      </c>
      <c r="W1862" t="s">
        <v>17600</v>
      </c>
      <c r="X1862" s="20" t="str">
        <f>+IF(V1862="","-",CONCATENATE(V1862,"_",W1862))</f>
        <v>FINES_R05</v>
      </c>
      <c r="Y1862" s="59">
        <v>0.61809736490249634</v>
      </c>
      <c r="Z1862" t="s">
        <v>134</v>
      </c>
      <c r="AA1862" t="s">
        <v>2393</v>
      </c>
      <c r="AB1862" t="str">
        <f>+IF(W1862="","-",IF(W1862="UNICO","CENSO","MUESTRA"))</f>
        <v>MUESTRA</v>
      </c>
      <c r="AC1862" t="s">
        <v>2398</v>
      </c>
      <c r="AD1862" t="s">
        <v>8949</v>
      </c>
      <c r="AF1862">
        <f>+COUNTIF(Piloto!C:C,MARCO!A1862)</f>
        <v>0</v>
      </c>
    </row>
    <row r="1863" spans="1:32" x14ac:dyDescent="0.25">
      <c r="A1863" s="5" t="str">
        <f t="shared" si="29"/>
        <v>R 5 - D 4 - 453 - 4658</v>
      </c>
      <c r="B1863" s="23" t="s">
        <v>2347</v>
      </c>
      <c r="C1863" t="s">
        <v>186</v>
      </c>
      <c r="D1863" t="s">
        <v>183</v>
      </c>
      <c r="E1863" t="s">
        <v>185</v>
      </c>
      <c r="F1863" t="s">
        <v>134</v>
      </c>
      <c r="G1863" t="s">
        <v>134</v>
      </c>
      <c r="H1863" t="s">
        <v>9354</v>
      </c>
      <c r="I1863" t="s">
        <v>20</v>
      </c>
      <c r="J1863" t="s">
        <v>2349</v>
      </c>
      <c r="K1863" t="s">
        <v>21</v>
      </c>
      <c r="M1863" t="s">
        <v>9355</v>
      </c>
      <c r="N1863" t="s">
        <v>22</v>
      </c>
      <c r="O1863" t="s">
        <v>23</v>
      </c>
      <c r="P1863" t="s">
        <v>26</v>
      </c>
      <c r="Q1863" t="s">
        <v>2348</v>
      </c>
      <c r="R1863" s="13">
        <v>15</v>
      </c>
      <c r="S1863" s="13">
        <v>1</v>
      </c>
      <c r="T1863" s="21">
        <v>1</v>
      </c>
      <c r="V1863" t="s">
        <v>2154</v>
      </c>
      <c r="W1863" t="s">
        <v>17600</v>
      </c>
      <c r="X1863" s="20" t="str">
        <f>+IF(V1863="","-",CONCATENATE(V1863,"_",W1863))</f>
        <v>FINES_R05</v>
      </c>
      <c r="Y1863" s="59">
        <v>0.61829066276550293</v>
      </c>
      <c r="Z1863" t="s">
        <v>134</v>
      </c>
      <c r="AA1863" t="s">
        <v>2393</v>
      </c>
      <c r="AB1863" t="str">
        <f>+IF(W1863="","-",IF(W1863="UNICO","CENSO","MUESTRA"))</f>
        <v>MUESTRA</v>
      </c>
      <c r="AC1863" t="s">
        <v>2397</v>
      </c>
      <c r="AD1863" t="s">
        <v>9356</v>
      </c>
      <c r="AF1863">
        <f>+COUNTIF(Piloto!C:C,MARCO!A1863)</f>
        <v>0</v>
      </c>
    </row>
    <row r="1864" spans="1:32" x14ac:dyDescent="0.25">
      <c r="A1864" s="5" t="str">
        <f t="shared" si="29"/>
        <v>R 5 - D 4 - 451 - 2207</v>
      </c>
      <c r="B1864" s="23" t="s">
        <v>2347</v>
      </c>
      <c r="C1864" t="s">
        <v>186</v>
      </c>
      <c r="D1864" t="s">
        <v>183</v>
      </c>
      <c r="E1864" t="s">
        <v>185</v>
      </c>
      <c r="F1864" t="s">
        <v>134</v>
      </c>
      <c r="G1864" t="s">
        <v>134</v>
      </c>
      <c r="H1864" t="s">
        <v>8847</v>
      </c>
      <c r="I1864" t="s">
        <v>20</v>
      </c>
      <c r="J1864" t="s">
        <v>2349</v>
      </c>
      <c r="K1864" t="s">
        <v>21</v>
      </c>
      <c r="M1864" t="s">
        <v>8848</v>
      </c>
      <c r="N1864" t="s">
        <v>22</v>
      </c>
      <c r="O1864" t="s">
        <v>23</v>
      </c>
      <c r="P1864" t="s">
        <v>26</v>
      </c>
      <c r="Q1864" t="s">
        <v>2348</v>
      </c>
      <c r="R1864" s="13">
        <v>156</v>
      </c>
      <c r="S1864" s="13">
        <v>7</v>
      </c>
      <c r="T1864" s="21">
        <v>1</v>
      </c>
      <c r="V1864" t="s">
        <v>2154</v>
      </c>
      <c r="W1864" t="s">
        <v>17600</v>
      </c>
      <c r="X1864" s="20" t="str">
        <f>+IF(V1864="","-",CONCATENATE(V1864,"_",W1864))</f>
        <v>FINES_R05</v>
      </c>
      <c r="Y1864" s="59">
        <v>0.61882805824279785</v>
      </c>
      <c r="Z1864" t="s">
        <v>134</v>
      </c>
      <c r="AA1864" t="s">
        <v>2393</v>
      </c>
      <c r="AB1864" t="str">
        <f>+IF(W1864="","-",IF(W1864="UNICO","CENSO","MUESTRA"))</f>
        <v>MUESTRA</v>
      </c>
      <c r="AC1864" t="s">
        <v>2398</v>
      </c>
      <c r="AD1864" t="s">
        <v>8849</v>
      </c>
      <c r="AF1864">
        <f>+COUNTIF(Piloto!C:C,MARCO!A1864)</f>
        <v>0</v>
      </c>
    </row>
    <row r="1865" spans="1:32" x14ac:dyDescent="0.25">
      <c r="A1865" s="5" t="str">
        <f t="shared" si="29"/>
        <v>R 5 - D 4 - 451 - 3488</v>
      </c>
      <c r="B1865" s="23" t="s">
        <v>2347</v>
      </c>
      <c r="C1865" t="s">
        <v>186</v>
      </c>
      <c r="D1865" t="s">
        <v>183</v>
      </c>
      <c r="E1865" t="s">
        <v>185</v>
      </c>
      <c r="F1865" t="s">
        <v>134</v>
      </c>
      <c r="G1865" t="s">
        <v>134</v>
      </c>
      <c r="H1865" t="s">
        <v>9094</v>
      </c>
      <c r="I1865" t="s">
        <v>20</v>
      </c>
      <c r="J1865" t="s">
        <v>2349</v>
      </c>
      <c r="K1865" t="s">
        <v>21</v>
      </c>
      <c r="M1865" t="s">
        <v>9095</v>
      </c>
      <c r="N1865" t="s">
        <v>22</v>
      </c>
      <c r="O1865" t="s">
        <v>23</v>
      </c>
      <c r="P1865" t="s">
        <v>26</v>
      </c>
      <c r="Q1865" t="s">
        <v>2348</v>
      </c>
      <c r="R1865" s="13">
        <v>43</v>
      </c>
      <c r="S1865" s="13">
        <v>2</v>
      </c>
      <c r="T1865" s="21">
        <v>1</v>
      </c>
      <c r="V1865" t="s">
        <v>2154</v>
      </c>
      <c r="W1865" t="s">
        <v>17600</v>
      </c>
      <c r="X1865" s="20" t="str">
        <f>+IF(V1865="","-",CONCATENATE(V1865,"_",W1865))</f>
        <v>FINES_R05</v>
      </c>
      <c r="Y1865" s="59">
        <v>0.61882805824279785</v>
      </c>
      <c r="Z1865" t="s">
        <v>134</v>
      </c>
      <c r="AA1865" t="s">
        <v>2393</v>
      </c>
      <c r="AB1865" t="str">
        <f>+IF(W1865="","-",IF(W1865="UNICO","CENSO","MUESTRA"))</f>
        <v>MUESTRA</v>
      </c>
      <c r="AC1865" t="s">
        <v>2398</v>
      </c>
      <c r="AD1865" t="s">
        <v>8849</v>
      </c>
      <c r="AF1865">
        <f>+COUNTIF(Piloto!C:C,MARCO!A1865)</f>
        <v>0</v>
      </c>
    </row>
    <row r="1866" spans="1:32" x14ac:dyDescent="0.25">
      <c r="A1866" s="5" t="str">
        <f t="shared" si="29"/>
        <v>R 5 - D 4 - 453 - 4250</v>
      </c>
      <c r="B1866" s="23" t="s">
        <v>2347</v>
      </c>
      <c r="C1866" t="s">
        <v>186</v>
      </c>
      <c r="D1866" t="s">
        <v>183</v>
      </c>
      <c r="E1866" t="s">
        <v>185</v>
      </c>
      <c r="F1866" t="s">
        <v>134</v>
      </c>
      <c r="G1866" t="s">
        <v>134</v>
      </c>
      <c r="H1866" t="s">
        <v>9066</v>
      </c>
      <c r="I1866" t="s">
        <v>20</v>
      </c>
      <c r="J1866" t="s">
        <v>2349</v>
      </c>
      <c r="K1866" t="s">
        <v>21</v>
      </c>
      <c r="M1866" t="s">
        <v>9067</v>
      </c>
      <c r="N1866" t="s">
        <v>22</v>
      </c>
      <c r="O1866" t="s">
        <v>23</v>
      </c>
      <c r="P1866" t="s">
        <v>26</v>
      </c>
      <c r="Q1866" t="s">
        <v>2348</v>
      </c>
      <c r="R1866" s="13">
        <v>21</v>
      </c>
      <c r="S1866" s="13">
        <v>1</v>
      </c>
      <c r="T1866" s="21">
        <v>1</v>
      </c>
      <c r="V1866" t="s">
        <v>2154</v>
      </c>
      <c r="W1866" t="s">
        <v>17600</v>
      </c>
      <c r="X1866" s="20" t="str">
        <f>+IF(V1866="","-",CONCATENATE(V1866,"_",W1866))</f>
        <v>FINES_R05</v>
      </c>
      <c r="Y1866" s="59">
        <v>0.62142503261566162</v>
      </c>
      <c r="Z1866" t="s">
        <v>134</v>
      </c>
      <c r="AA1866" t="s">
        <v>2393</v>
      </c>
      <c r="AB1866" t="str">
        <f>+IF(W1866="","-",IF(W1866="UNICO","CENSO","MUESTRA"))</f>
        <v>MUESTRA</v>
      </c>
      <c r="AC1866" t="s">
        <v>2397</v>
      </c>
      <c r="AD1866" t="s">
        <v>9068</v>
      </c>
      <c r="AF1866">
        <f>+COUNTIF(Piloto!C:C,MARCO!A1866)</f>
        <v>0</v>
      </c>
    </row>
    <row r="1867" spans="1:32" x14ac:dyDescent="0.25">
      <c r="A1867" s="5" t="str">
        <f t="shared" si="29"/>
        <v>R 5 - D 30 - 454 - 1685</v>
      </c>
      <c r="B1867" s="23" t="s">
        <v>2347</v>
      </c>
      <c r="C1867" t="s">
        <v>186</v>
      </c>
      <c r="D1867" t="s">
        <v>551</v>
      </c>
      <c r="E1867" t="s">
        <v>552</v>
      </c>
      <c r="F1867" t="s">
        <v>134</v>
      </c>
      <c r="G1867" t="s">
        <v>134</v>
      </c>
      <c r="H1867" t="s">
        <v>8709</v>
      </c>
      <c r="I1867" t="s">
        <v>20</v>
      </c>
      <c r="J1867" t="s">
        <v>2349</v>
      </c>
      <c r="K1867" t="s">
        <v>21</v>
      </c>
      <c r="M1867" t="s">
        <v>18046</v>
      </c>
      <c r="N1867" t="s">
        <v>22</v>
      </c>
      <c r="O1867" t="s">
        <v>23</v>
      </c>
      <c r="P1867" t="s">
        <v>26</v>
      </c>
      <c r="Q1867" t="s">
        <v>2348</v>
      </c>
      <c r="R1867" s="13">
        <v>76</v>
      </c>
      <c r="S1867" s="13">
        <v>2</v>
      </c>
      <c r="T1867" s="21">
        <v>1</v>
      </c>
      <c r="V1867" t="s">
        <v>2154</v>
      </c>
      <c r="W1867" t="s">
        <v>17600</v>
      </c>
      <c r="X1867" s="20" t="str">
        <f>+IF(V1867="","-",CONCATENATE(V1867,"_",W1867))</f>
        <v>FINES_R05</v>
      </c>
      <c r="Y1867" s="59">
        <v>0.62222158908843994</v>
      </c>
      <c r="Z1867" t="s">
        <v>134</v>
      </c>
      <c r="AA1867" t="s">
        <v>2393</v>
      </c>
      <c r="AB1867" t="str">
        <f>+IF(W1867="","-",IF(W1867="UNICO","CENSO","MUESTRA"))</f>
        <v>MUESTRA</v>
      </c>
      <c r="AC1867" t="s">
        <v>2397</v>
      </c>
      <c r="AD1867" t="s">
        <v>8710</v>
      </c>
      <c r="AF1867">
        <f>+COUNTIF(Piloto!C:C,MARCO!A1867)</f>
        <v>0</v>
      </c>
    </row>
    <row r="1868" spans="1:32" x14ac:dyDescent="0.25">
      <c r="A1868" s="5" t="str">
        <f t="shared" si="29"/>
        <v>R 5 - D 30 - 452 - 1685</v>
      </c>
      <c r="B1868" s="60" t="s">
        <v>2347</v>
      </c>
      <c r="C1868" t="s">
        <v>186</v>
      </c>
      <c r="D1868" t="s">
        <v>551</v>
      </c>
      <c r="E1868" t="s">
        <v>552</v>
      </c>
      <c r="F1868" t="s">
        <v>134</v>
      </c>
      <c r="G1868" t="s">
        <v>134</v>
      </c>
      <c r="H1868" t="s">
        <v>12408</v>
      </c>
      <c r="I1868" t="s">
        <v>20</v>
      </c>
      <c r="J1868" t="s">
        <v>2349</v>
      </c>
      <c r="K1868" t="s">
        <v>21</v>
      </c>
      <c r="M1868" t="s">
        <v>18046</v>
      </c>
      <c r="N1868" t="s">
        <v>22</v>
      </c>
      <c r="O1868" t="s">
        <v>23</v>
      </c>
      <c r="P1868" t="s">
        <v>26</v>
      </c>
      <c r="Q1868" t="s">
        <v>2348</v>
      </c>
      <c r="R1868" s="13">
        <v>36</v>
      </c>
      <c r="S1868" s="13">
        <v>1</v>
      </c>
      <c r="T1868" s="21">
        <v>1</v>
      </c>
      <c r="V1868" t="s">
        <v>2154</v>
      </c>
      <c r="W1868" t="s">
        <v>17600</v>
      </c>
      <c r="X1868" s="20" t="str">
        <f>+IF(V1868="","-",CONCATENATE(V1868,"_",W1868))</f>
        <v>FINES_R05</v>
      </c>
      <c r="Y1868" s="59">
        <v>0.62222158908843994</v>
      </c>
      <c r="Z1868" t="s">
        <v>134</v>
      </c>
      <c r="AA1868" t="s">
        <v>2393</v>
      </c>
      <c r="AB1868" t="str">
        <f>+IF(W1868="","-",IF(W1868="UNICO","CENSO","MUESTRA"))</f>
        <v>MUESTRA</v>
      </c>
      <c r="AC1868" t="s">
        <v>2398</v>
      </c>
      <c r="AD1868" t="s">
        <v>8710</v>
      </c>
      <c r="AF1868">
        <f>+COUNTIF(Piloto!C:C,MARCO!A1868)</f>
        <v>0</v>
      </c>
    </row>
    <row r="1869" spans="1:32" x14ac:dyDescent="0.25">
      <c r="A1869" s="5" t="str">
        <f t="shared" si="29"/>
        <v>R 5 - D 129 - 451 - 0970</v>
      </c>
      <c r="B1869" s="23" t="s">
        <v>2347</v>
      </c>
      <c r="C1869" t="s">
        <v>186</v>
      </c>
      <c r="D1869" t="s">
        <v>182</v>
      </c>
      <c r="E1869" t="s">
        <v>1985</v>
      </c>
      <c r="F1869" t="s">
        <v>134</v>
      </c>
      <c r="G1869" t="s">
        <v>134</v>
      </c>
      <c r="H1869" t="s">
        <v>8533</v>
      </c>
      <c r="I1869" t="s">
        <v>20</v>
      </c>
      <c r="J1869" t="s">
        <v>2349</v>
      </c>
      <c r="K1869" t="s">
        <v>21</v>
      </c>
      <c r="M1869" t="s">
        <v>8534</v>
      </c>
      <c r="N1869" t="s">
        <v>22</v>
      </c>
      <c r="O1869" t="s">
        <v>23</v>
      </c>
      <c r="P1869" t="s">
        <v>26</v>
      </c>
      <c r="Q1869" t="s">
        <v>2348</v>
      </c>
      <c r="R1869" s="13">
        <v>22</v>
      </c>
      <c r="S1869" s="13">
        <v>1</v>
      </c>
      <c r="T1869" s="21">
        <v>1</v>
      </c>
      <c r="V1869" t="s">
        <v>2154</v>
      </c>
      <c r="W1869" t="s">
        <v>17600</v>
      </c>
      <c r="X1869" s="20" t="str">
        <f>+IF(V1869="","-",CONCATENATE(V1869,"_",W1869))</f>
        <v>FINES_R05</v>
      </c>
      <c r="Y1869" s="59">
        <v>0.62560230493545532</v>
      </c>
      <c r="Z1869" t="s">
        <v>134</v>
      </c>
      <c r="AA1869" t="s">
        <v>2393</v>
      </c>
      <c r="AB1869" t="str">
        <f>+IF(W1869="","-",IF(W1869="UNICO","CENSO","MUESTRA"))</f>
        <v>MUESTRA</v>
      </c>
      <c r="AC1869" t="s">
        <v>2398</v>
      </c>
      <c r="AD1869" t="s">
        <v>8535</v>
      </c>
      <c r="AF1869">
        <f>+COUNTIF(Piloto!C:C,MARCO!A1869)</f>
        <v>0</v>
      </c>
    </row>
    <row r="1870" spans="1:32" x14ac:dyDescent="0.25">
      <c r="A1870" s="5" t="str">
        <f t="shared" si="29"/>
        <v>R 5 - D 129 - 452 - 0970</v>
      </c>
      <c r="B1870" s="23" t="s">
        <v>2347</v>
      </c>
      <c r="C1870" t="s">
        <v>186</v>
      </c>
      <c r="D1870" t="s">
        <v>182</v>
      </c>
      <c r="E1870" t="s">
        <v>1985</v>
      </c>
      <c r="F1870" t="s">
        <v>134</v>
      </c>
      <c r="G1870" t="s">
        <v>134</v>
      </c>
      <c r="H1870" t="s">
        <v>8560</v>
      </c>
      <c r="I1870" t="s">
        <v>20</v>
      </c>
      <c r="J1870" t="s">
        <v>2349</v>
      </c>
      <c r="K1870" t="s">
        <v>21</v>
      </c>
      <c r="M1870" t="s">
        <v>8534</v>
      </c>
      <c r="N1870" t="s">
        <v>22</v>
      </c>
      <c r="O1870" t="s">
        <v>23</v>
      </c>
      <c r="P1870" t="s">
        <v>26</v>
      </c>
      <c r="Q1870" t="s">
        <v>2348</v>
      </c>
      <c r="R1870" s="13">
        <v>71</v>
      </c>
      <c r="S1870" s="13">
        <v>4</v>
      </c>
      <c r="T1870" s="21">
        <v>1</v>
      </c>
      <c r="V1870" t="s">
        <v>2154</v>
      </c>
      <c r="W1870" t="s">
        <v>17600</v>
      </c>
      <c r="X1870" s="20" t="str">
        <f>+IF(V1870="","-",CONCATENATE(V1870,"_",W1870))</f>
        <v>FINES_R05</v>
      </c>
      <c r="Y1870" s="59">
        <v>0.62560230493545532</v>
      </c>
      <c r="Z1870" t="s">
        <v>134</v>
      </c>
      <c r="AA1870" t="s">
        <v>2393</v>
      </c>
      <c r="AB1870" t="str">
        <f>+IF(W1870="","-",IF(W1870="UNICO","CENSO","MUESTRA"))</f>
        <v>MUESTRA</v>
      </c>
      <c r="AC1870" t="s">
        <v>2398</v>
      </c>
      <c r="AD1870" t="s">
        <v>8535</v>
      </c>
      <c r="AF1870">
        <f>+COUNTIF(Piloto!C:C,MARCO!A1870)</f>
        <v>0</v>
      </c>
    </row>
    <row r="1871" spans="1:32" x14ac:dyDescent="0.25">
      <c r="A1871" s="5" t="str">
        <f t="shared" si="29"/>
        <v>R 5 - D 4 - 453 - 2088</v>
      </c>
      <c r="B1871" s="23" t="s">
        <v>2347</v>
      </c>
      <c r="C1871" t="s">
        <v>186</v>
      </c>
      <c r="D1871" t="s">
        <v>183</v>
      </c>
      <c r="E1871" t="s">
        <v>185</v>
      </c>
      <c r="F1871" t="s">
        <v>134</v>
      </c>
      <c r="G1871" t="s">
        <v>134</v>
      </c>
      <c r="H1871" t="s">
        <v>8874</v>
      </c>
      <c r="I1871" t="s">
        <v>20</v>
      </c>
      <c r="J1871" t="s">
        <v>2349</v>
      </c>
      <c r="K1871" t="s">
        <v>21</v>
      </c>
      <c r="M1871" t="s">
        <v>8875</v>
      </c>
      <c r="N1871" t="s">
        <v>22</v>
      </c>
      <c r="O1871" t="s">
        <v>23</v>
      </c>
      <c r="P1871" t="s">
        <v>26</v>
      </c>
      <c r="Q1871" t="s">
        <v>2348</v>
      </c>
      <c r="R1871" s="13">
        <v>39</v>
      </c>
      <c r="S1871" s="13">
        <v>2</v>
      </c>
      <c r="T1871" s="21">
        <v>1</v>
      </c>
      <c r="V1871" t="s">
        <v>2154</v>
      </c>
      <c r="W1871" t="s">
        <v>17600</v>
      </c>
      <c r="X1871" s="20" t="str">
        <f>+IF(V1871="","-",CONCATENATE(V1871,"_",W1871))</f>
        <v>FINES_R05</v>
      </c>
      <c r="Y1871" s="59">
        <v>0.62746518850326538</v>
      </c>
      <c r="Z1871" t="s">
        <v>134</v>
      </c>
      <c r="AA1871" t="s">
        <v>2393</v>
      </c>
      <c r="AB1871" t="str">
        <f>+IF(W1871="","-",IF(W1871="UNICO","CENSO","MUESTRA"))</f>
        <v>MUESTRA</v>
      </c>
      <c r="AC1871" t="s">
        <v>2397</v>
      </c>
      <c r="AD1871" t="s">
        <v>8876</v>
      </c>
      <c r="AF1871">
        <f>+COUNTIF(Piloto!C:C,MARCO!A1871)</f>
        <v>0</v>
      </c>
    </row>
    <row r="1872" spans="1:32" x14ac:dyDescent="0.25">
      <c r="A1872" s="5" t="str">
        <f t="shared" si="29"/>
        <v>R 5 - D 130 - 455 - 4273</v>
      </c>
      <c r="B1872" s="23" t="s">
        <v>2347</v>
      </c>
      <c r="C1872" t="s">
        <v>186</v>
      </c>
      <c r="D1872" t="s">
        <v>285</v>
      </c>
      <c r="E1872" t="s">
        <v>1994</v>
      </c>
      <c r="F1872" t="s">
        <v>134</v>
      </c>
      <c r="G1872" t="s">
        <v>134</v>
      </c>
      <c r="H1872" t="s">
        <v>12370</v>
      </c>
      <c r="I1872" t="s">
        <v>20</v>
      </c>
      <c r="J1872" t="s">
        <v>2349</v>
      </c>
      <c r="K1872" t="s">
        <v>21</v>
      </c>
      <c r="M1872" t="s">
        <v>12371</v>
      </c>
      <c r="N1872" t="s">
        <v>22</v>
      </c>
      <c r="O1872" t="s">
        <v>23</v>
      </c>
      <c r="P1872" t="s">
        <v>26</v>
      </c>
      <c r="Q1872" t="s">
        <v>2348</v>
      </c>
      <c r="R1872" s="13">
        <v>17</v>
      </c>
      <c r="S1872" s="13">
        <v>1</v>
      </c>
      <c r="T1872" s="21">
        <v>1</v>
      </c>
      <c r="V1872" t="s">
        <v>2154</v>
      </c>
      <c r="W1872" t="s">
        <v>17600</v>
      </c>
      <c r="X1872" s="20" t="str">
        <f>+IF(V1872="","-",CONCATENATE(V1872,"_",W1872))</f>
        <v>FINES_R05</v>
      </c>
      <c r="Y1872" s="59">
        <v>0.63002371788024902</v>
      </c>
      <c r="Z1872" t="s">
        <v>134</v>
      </c>
      <c r="AA1872" t="s">
        <v>2393</v>
      </c>
      <c r="AB1872" t="str">
        <f>+IF(W1872="","-",IF(W1872="UNICO","CENSO","MUESTRA"))</f>
        <v>MUESTRA</v>
      </c>
      <c r="AC1872" t="s">
        <v>2398</v>
      </c>
      <c r="AD1872" t="s">
        <v>12372</v>
      </c>
      <c r="AF1872">
        <f>+COUNTIF(Piloto!C:C,MARCO!A1872)</f>
        <v>0</v>
      </c>
    </row>
    <row r="1873" spans="1:32" x14ac:dyDescent="0.25">
      <c r="A1873" s="5" t="str">
        <f t="shared" si="29"/>
        <v>R 5 - D 30 - 452 - 3883</v>
      </c>
      <c r="B1873" s="23" t="s">
        <v>2347</v>
      </c>
      <c r="C1873" t="s">
        <v>186</v>
      </c>
      <c r="D1873" t="s">
        <v>551</v>
      </c>
      <c r="E1873" t="s">
        <v>552</v>
      </c>
      <c r="F1873" t="s">
        <v>134</v>
      </c>
      <c r="G1873" t="s">
        <v>134</v>
      </c>
      <c r="H1873" t="s">
        <v>8779</v>
      </c>
      <c r="I1873" t="s">
        <v>20</v>
      </c>
      <c r="J1873" t="s">
        <v>2349</v>
      </c>
      <c r="K1873" t="s">
        <v>21</v>
      </c>
      <c r="M1873" t="s">
        <v>8780</v>
      </c>
      <c r="N1873" t="s">
        <v>22</v>
      </c>
      <c r="O1873" t="s">
        <v>23</v>
      </c>
      <c r="P1873" t="s">
        <v>26</v>
      </c>
      <c r="Q1873" t="s">
        <v>2348</v>
      </c>
      <c r="R1873" s="13">
        <v>11</v>
      </c>
      <c r="S1873" s="13">
        <v>1</v>
      </c>
      <c r="T1873" s="21">
        <v>1</v>
      </c>
      <c r="V1873" t="s">
        <v>2154</v>
      </c>
      <c r="W1873" t="s">
        <v>17600</v>
      </c>
      <c r="X1873" s="20" t="str">
        <f>+IF(V1873="","-",CONCATENATE(V1873,"_",W1873))</f>
        <v>FINES_R05</v>
      </c>
      <c r="Y1873" s="59">
        <v>0.63182669878005981</v>
      </c>
      <c r="Z1873" t="s">
        <v>134</v>
      </c>
      <c r="AA1873" t="s">
        <v>2393</v>
      </c>
      <c r="AB1873" t="str">
        <f>+IF(W1873="","-",IF(W1873="UNICO","CENSO","MUESTRA"))</f>
        <v>MUESTRA</v>
      </c>
      <c r="AC1873" t="s">
        <v>2398</v>
      </c>
      <c r="AD1873" t="s">
        <v>8781</v>
      </c>
      <c r="AF1873">
        <f>+COUNTIF(Piloto!C:C,MARCO!A1873)</f>
        <v>0</v>
      </c>
    </row>
    <row r="1874" spans="1:32" x14ac:dyDescent="0.25">
      <c r="A1874" s="5" t="str">
        <f t="shared" si="29"/>
        <v>R 5 - D 129 - 451 - 3535</v>
      </c>
      <c r="B1874" s="23" t="s">
        <v>2347</v>
      </c>
      <c r="C1874" t="s">
        <v>186</v>
      </c>
      <c r="D1874" t="s">
        <v>182</v>
      </c>
      <c r="E1874" t="s">
        <v>1985</v>
      </c>
      <c r="F1874" t="s">
        <v>134</v>
      </c>
      <c r="G1874" t="s">
        <v>134</v>
      </c>
      <c r="H1874" t="s">
        <v>8526</v>
      </c>
      <c r="I1874" t="s">
        <v>20</v>
      </c>
      <c r="J1874" t="s">
        <v>2349</v>
      </c>
      <c r="K1874" t="s">
        <v>21</v>
      </c>
      <c r="M1874" t="s">
        <v>8527</v>
      </c>
      <c r="N1874" t="s">
        <v>22</v>
      </c>
      <c r="O1874" t="s">
        <v>23</v>
      </c>
      <c r="P1874" t="s">
        <v>26</v>
      </c>
      <c r="Q1874" t="s">
        <v>2348</v>
      </c>
      <c r="R1874" s="13">
        <v>38</v>
      </c>
      <c r="S1874" s="13">
        <v>2</v>
      </c>
      <c r="T1874" s="21">
        <v>1</v>
      </c>
      <c r="V1874" t="s">
        <v>2154</v>
      </c>
      <c r="W1874" t="s">
        <v>17600</v>
      </c>
      <c r="X1874" s="20" t="str">
        <f>+IF(V1874="","-",CONCATENATE(V1874,"_",W1874))</f>
        <v>FINES_R05</v>
      </c>
      <c r="Y1874" s="59">
        <v>0.63285535573959351</v>
      </c>
      <c r="Z1874" t="s">
        <v>134</v>
      </c>
      <c r="AA1874" t="s">
        <v>2393</v>
      </c>
      <c r="AB1874" t="str">
        <f>+IF(W1874="","-",IF(W1874="UNICO","CENSO","MUESTRA"))</f>
        <v>MUESTRA</v>
      </c>
      <c r="AC1874" t="s">
        <v>2398</v>
      </c>
      <c r="AD1874" t="s">
        <v>8528</v>
      </c>
      <c r="AF1874">
        <f>+COUNTIF(Piloto!C:C,MARCO!A1874)</f>
        <v>0</v>
      </c>
    </row>
    <row r="1875" spans="1:32" x14ac:dyDescent="0.25">
      <c r="A1875" s="5" t="str">
        <f t="shared" si="29"/>
        <v>R 5 - D 4 - 452 - 0100</v>
      </c>
      <c r="B1875" s="23" t="s">
        <v>2347</v>
      </c>
      <c r="C1875" t="s">
        <v>186</v>
      </c>
      <c r="D1875" t="s">
        <v>183</v>
      </c>
      <c r="E1875" t="s">
        <v>185</v>
      </c>
      <c r="F1875" t="s">
        <v>134</v>
      </c>
      <c r="G1875" t="s">
        <v>134</v>
      </c>
      <c r="H1875" t="s">
        <v>9182</v>
      </c>
      <c r="I1875" t="s">
        <v>20</v>
      </c>
      <c r="J1875" t="s">
        <v>2349</v>
      </c>
      <c r="K1875" t="s">
        <v>21</v>
      </c>
      <c r="M1875" t="s">
        <v>3097</v>
      </c>
      <c r="N1875" t="s">
        <v>22</v>
      </c>
      <c r="O1875" t="s">
        <v>23</v>
      </c>
      <c r="P1875" t="s">
        <v>26</v>
      </c>
      <c r="Q1875" t="s">
        <v>2348</v>
      </c>
      <c r="R1875" s="13">
        <v>214</v>
      </c>
      <c r="S1875" s="13">
        <v>10</v>
      </c>
      <c r="T1875" s="21">
        <v>1</v>
      </c>
      <c r="V1875" t="s">
        <v>2154</v>
      </c>
      <c r="W1875" t="s">
        <v>17600</v>
      </c>
      <c r="X1875" s="20" t="str">
        <f>+IF(V1875="","-",CONCATENATE(V1875,"_",W1875))</f>
        <v>FINES_R05</v>
      </c>
      <c r="Y1875" s="59">
        <v>0.63618242740631104</v>
      </c>
      <c r="Z1875" t="s">
        <v>134</v>
      </c>
      <c r="AA1875" t="s">
        <v>2393</v>
      </c>
      <c r="AB1875" t="str">
        <f>+IF(W1875="","-",IF(W1875="UNICO","CENSO","MUESTRA"))</f>
        <v>MUESTRA</v>
      </c>
      <c r="AC1875" t="s">
        <v>2398</v>
      </c>
      <c r="AD1875" t="s">
        <v>9183</v>
      </c>
      <c r="AF1875">
        <f>+COUNTIF(Piloto!C:C,MARCO!A1875)</f>
        <v>0</v>
      </c>
    </row>
    <row r="1876" spans="1:32" x14ac:dyDescent="0.25">
      <c r="A1876" s="5" t="str">
        <f t="shared" si="29"/>
        <v>R 5 - D 4 - 452 - 2115</v>
      </c>
      <c r="B1876" s="23" t="s">
        <v>2347</v>
      </c>
      <c r="C1876" t="s">
        <v>186</v>
      </c>
      <c r="D1876" t="s">
        <v>183</v>
      </c>
      <c r="E1876" t="s">
        <v>185</v>
      </c>
      <c r="F1876" t="s">
        <v>134</v>
      </c>
      <c r="G1876" t="s">
        <v>134</v>
      </c>
      <c r="H1876" t="s">
        <v>9138</v>
      </c>
      <c r="I1876" t="s">
        <v>20</v>
      </c>
      <c r="J1876" t="s">
        <v>2349</v>
      </c>
      <c r="K1876" t="s">
        <v>21</v>
      </c>
      <c r="M1876" t="s">
        <v>9139</v>
      </c>
      <c r="N1876" t="s">
        <v>22</v>
      </c>
      <c r="O1876" t="s">
        <v>23</v>
      </c>
      <c r="P1876" t="s">
        <v>26</v>
      </c>
      <c r="Q1876" t="s">
        <v>2348</v>
      </c>
      <c r="R1876" s="13">
        <v>22</v>
      </c>
      <c r="S1876" s="13">
        <v>1</v>
      </c>
      <c r="T1876" s="21">
        <v>1</v>
      </c>
      <c r="V1876" t="s">
        <v>2154</v>
      </c>
      <c r="W1876" t="s">
        <v>17600</v>
      </c>
      <c r="X1876" s="20" t="str">
        <f>+IF(V1876="","-",CONCATENATE(V1876,"_",W1876))</f>
        <v>FINES_R05</v>
      </c>
      <c r="Y1876" s="59">
        <v>0.64258325099945068</v>
      </c>
      <c r="Z1876" t="s">
        <v>134</v>
      </c>
      <c r="AA1876" t="s">
        <v>2393</v>
      </c>
      <c r="AB1876" t="str">
        <f>+IF(W1876="","-",IF(W1876="UNICO","CENSO","MUESTRA"))</f>
        <v>MUESTRA</v>
      </c>
      <c r="AC1876" t="s">
        <v>2398</v>
      </c>
      <c r="AD1876" t="s">
        <v>9140</v>
      </c>
      <c r="AF1876">
        <f>+COUNTIF(Piloto!C:C,MARCO!A1876)</f>
        <v>0</v>
      </c>
    </row>
    <row r="1877" spans="1:32" x14ac:dyDescent="0.25">
      <c r="A1877" s="5" t="str">
        <f t="shared" si="29"/>
        <v>R 5 - D 129 - 451 - 1938</v>
      </c>
      <c r="B1877" s="23" t="s">
        <v>2347</v>
      </c>
      <c r="C1877" t="s">
        <v>186</v>
      </c>
      <c r="D1877" t="s">
        <v>182</v>
      </c>
      <c r="E1877" t="s">
        <v>1985</v>
      </c>
      <c r="F1877" t="s">
        <v>134</v>
      </c>
      <c r="G1877" t="s">
        <v>134</v>
      </c>
      <c r="H1877" t="s">
        <v>8461</v>
      </c>
      <c r="I1877" t="s">
        <v>20</v>
      </c>
      <c r="J1877" t="s">
        <v>2349</v>
      </c>
      <c r="K1877" t="s">
        <v>21</v>
      </c>
      <c r="M1877" t="s">
        <v>8462</v>
      </c>
      <c r="N1877" t="s">
        <v>22</v>
      </c>
      <c r="O1877" t="s">
        <v>23</v>
      </c>
      <c r="P1877" t="s">
        <v>26</v>
      </c>
      <c r="Q1877" t="s">
        <v>2348</v>
      </c>
      <c r="R1877" s="13">
        <v>125</v>
      </c>
      <c r="S1877" s="13">
        <v>5</v>
      </c>
      <c r="T1877" s="21">
        <v>1</v>
      </c>
      <c r="V1877" t="s">
        <v>2154</v>
      </c>
      <c r="W1877" t="s">
        <v>17600</v>
      </c>
      <c r="X1877" s="20" t="str">
        <f>+IF(V1877="","-",CONCATENATE(V1877,"_",W1877))</f>
        <v>FINES_R05</v>
      </c>
      <c r="Y1877" s="59">
        <v>0.6479915976524353</v>
      </c>
      <c r="Z1877" t="s">
        <v>134</v>
      </c>
      <c r="AA1877" t="s">
        <v>2393</v>
      </c>
      <c r="AB1877" t="str">
        <f>+IF(W1877="","-",IF(W1877="UNICO","CENSO","MUESTRA"))</f>
        <v>MUESTRA</v>
      </c>
      <c r="AC1877" t="s">
        <v>2398</v>
      </c>
      <c r="AD1877" t="s">
        <v>8463</v>
      </c>
      <c r="AF1877">
        <f>+COUNTIF(Piloto!C:C,MARCO!A1877)</f>
        <v>0</v>
      </c>
    </row>
    <row r="1878" spans="1:32" x14ac:dyDescent="0.25">
      <c r="A1878" s="5" t="str">
        <f t="shared" si="29"/>
        <v>R 5 - D 129 - 451 - 0966</v>
      </c>
      <c r="B1878" s="23" t="s">
        <v>2347</v>
      </c>
      <c r="C1878" t="s">
        <v>186</v>
      </c>
      <c r="D1878" t="s">
        <v>182</v>
      </c>
      <c r="E1878" t="s">
        <v>1985</v>
      </c>
      <c r="F1878" t="s">
        <v>134</v>
      </c>
      <c r="G1878" t="s">
        <v>134</v>
      </c>
      <c r="H1878" t="s">
        <v>8543</v>
      </c>
      <c r="I1878" t="s">
        <v>20</v>
      </c>
      <c r="J1878" t="s">
        <v>2349</v>
      </c>
      <c r="K1878" t="s">
        <v>21</v>
      </c>
      <c r="M1878" t="s">
        <v>8544</v>
      </c>
      <c r="N1878" t="s">
        <v>22</v>
      </c>
      <c r="O1878" t="s">
        <v>23</v>
      </c>
      <c r="P1878" t="s">
        <v>26</v>
      </c>
      <c r="Q1878" t="s">
        <v>2348</v>
      </c>
      <c r="R1878" s="13">
        <v>40</v>
      </c>
      <c r="S1878" s="13">
        <v>2</v>
      </c>
      <c r="T1878" s="21">
        <v>1</v>
      </c>
      <c r="V1878" t="s">
        <v>2154</v>
      </c>
      <c r="W1878" t="s">
        <v>17600</v>
      </c>
      <c r="X1878" s="20" t="str">
        <f>+IF(V1878="","-",CONCATENATE(V1878,"_",W1878))</f>
        <v>FINES_R05</v>
      </c>
      <c r="Y1878" s="59">
        <v>0.6479915976524353</v>
      </c>
      <c r="Z1878" t="s">
        <v>134</v>
      </c>
      <c r="AA1878" t="s">
        <v>2393</v>
      </c>
      <c r="AB1878" t="str">
        <f>+IF(W1878="","-",IF(W1878="UNICO","CENSO","MUESTRA"))</f>
        <v>MUESTRA</v>
      </c>
      <c r="AC1878" t="s">
        <v>2398</v>
      </c>
      <c r="AD1878" t="s">
        <v>8545</v>
      </c>
      <c r="AF1878">
        <f>+COUNTIF(Piloto!C:C,MARCO!A1878)</f>
        <v>0</v>
      </c>
    </row>
    <row r="1879" spans="1:32" x14ac:dyDescent="0.25">
      <c r="A1879" s="5" t="str">
        <f t="shared" si="29"/>
        <v>R 5 - D 4 - 453 - 2976</v>
      </c>
      <c r="B1879" s="23" t="s">
        <v>2347</v>
      </c>
      <c r="C1879" t="s">
        <v>186</v>
      </c>
      <c r="D1879" t="s">
        <v>183</v>
      </c>
      <c r="E1879" t="s">
        <v>185</v>
      </c>
      <c r="F1879" t="s">
        <v>134</v>
      </c>
      <c r="G1879" t="s">
        <v>134</v>
      </c>
      <c r="H1879" t="s">
        <v>8902</v>
      </c>
      <c r="I1879" t="s">
        <v>20</v>
      </c>
      <c r="J1879" t="s">
        <v>2349</v>
      </c>
      <c r="K1879" t="s">
        <v>21</v>
      </c>
      <c r="M1879" t="s">
        <v>8903</v>
      </c>
      <c r="N1879" t="s">
        <v>22</v>
      </c>
      <c r="O1879" t="s">
        <v>23</v>
      </c>
      <c r="P1879" t="s">
        <v>26</v>
      </c>
      <c r="Q1879" t="s">
        <v>2348</v>
      </c>
      <c r="R1879" s="13">
        <v>13</v>
      </c>
      <c r="S1879" s="13">
        <v>1</v>
      </c>
      <c r="T1879" s="21">
        <v>1</v>
      </c>
      <c r="V1879" t="s">
        <v>2154</v>
      </c>
      <c r="W1879" t="s">
        <v>17600</v>
      </c>
      <c r="X1879" s="20" t="str">
        <f>+IF(V1879="","-",CONCATENATE(V1879,"_",W1879))</f>
        <v>FINES_R05</v>
      </c>
      <c r="Y1879" s="59">
        <v>0.65310978889465332</v>
      </c>
      <c r="Z1879" t="s">
        <v>134</v>
      </c>
      <c r="AA1879" t="s">
        <v>2393</v>
      </c>
      <c r="AB1879" t="str">
        <f>+IF(W1879="","-",IF(W1879="UNICO","CENSO","MUESTRA"))</f>
        <v>MUESTRA</v>
      </c>
      <c r="AC1879" t="s">
        <v>2397</v>
      </c>
      <c r="AD1879" t="s">
        <v>8904</v>
      </c>
      <c r="AF1879">
        <f>+COUNTIF(Piloto!C:C,MARCO!A1879)</f>
        <v>0</v>
      </c>
    </row>
    <row r="1880" spans="1:32" x14ac:dyDescent="0.25">
      <c r="A1880" s="5" t="str">
        <f t="shared" si="29"/>
        <v>R 5 - D 4 - 452 - 2848</v>
      </c>
      <c r="B1880" s="60" t="s">
        <v>2347</v>
      </c>
      <c r="C1880" t="s">
        <v>186</v>
      </c>
      <c r="D1880" t="s">
        <v>183</v>
      </c>
      <c r="E1880" t="s">
        <v>185</v>
      </c>
      <c r="F1880" t="s">
        <v>134</v>
      </c>
      <c r="G1880" t="s">
        <v>134</v>
      </c>
      <c r="H1880" t="s">
        <v>12477</v>
      </c>
      <c r="I1880" t="s">
        <v>20</v>
      </c>
      <c r="J1880" t="s">
        <v>2349</v>
      </c>
      <c r="K1880" t="s">
        <v>21</v>
      </c>
      <c r="M1880" t="s">
        <v>12478</v>
      </c>
      <c r="N1880" t="s">
        <v>22</v>
      </c>
      <c r="O1880" t="s">
        <v>23</v>
      </c>
      <c r="P1880" t="s">
        <v>26</v>
      </c>
      <c r="Q1880" t="s">
        <v>2348</v>
      </c>
      <c r="R1880" s="13">
        <v>20</v>
      </c>
      <c r="S1880" s="13">
        <v>1</v>
      </c>
      <c r="T1880" s="21">
        <v>1</v>
      </c>
      <c r="V1880" t="s">
        <v>2154</v>
      </c>
      <c r="W1880" t="s">
        <v>17600</v>
      </c>
      <c r="X1880" s="20" t="str">
        <f>+IF(V1880="","-",CONCATENATE(V1880,"_",W1880))</f>
        <v>FINES_R05</v>
      </c>
      <c r="Y1880" s="59">
        <v>0.6537402868270874</v>
      </c>
      <c r="Z1880" t="s">
        <v>134</v>
      </c>
      <c r="AA1880" t="s">
        <v>2393</v>
      </c>
      <c r="AB1880" t="str">
        <f>+IF(W1880="","-",IF(W1880="UNICO","CENSO","MUESTRA"))</f>
        <v>MUESTRA</v>
      </c>
      <c r="AC1880" t="s">
        <v>2397</v>
      </c>
      <c r="AD1880" t="s">
        <v>12479</v>
      </c>
      <c r="AF1880">
        <f>+COUNTIF(Piloto!C:C,MARCO!A1880)</f>
        <v>0</v>
      </c>
    </row>
    <row r="1881" spans="1:32" x14ac:dyDescent="0.25">
      <c r="A1881" s="5" t="str">
        <f t="shared" si="29"/>
        <v>R 5 - D 4 - 453 - 2387</v>
      </c>
      <c r="B1881" s="23" t="s">
        <v>2347</v>
      </c>
      <c r="C1881" t="s">
        <v>186</v>
      </c>
      <c r="D1881" t="s">
        <v>183</v>
      </c>
      <c r="E1881" t="s">
        <v>185</v>
      </c>
      <c r="F1881" t="s">
        <v>134</v>
      </c>
      <c r="G1881" t="s">
        <v>134</v>
      </c>
      <c r="H1881" t="s">
        <v>8898</v>
      </c>
      <c r="I1881" t="s">
        <v>20</v>
      </c>
      <c r="J1881" t="s">
        <v>2349</v>
      </c>
      <c r="K1881" t="s">
        <v>21</v>
      </c>
      <c r="M1881" t="s">
        <v>8899</v>
      </c>
      <c r="N1881" t="s">
        <v>22</v>
      </c>
      <c r="O1881" t="s">
        <v>23</v>
      </c>
      <c r="P1881" t="s">
        <v>26</v>
      </c>
      <c r="Q1881" t="s">
        <v>2348</v>
      </c>
      <c r="R1881" s="13">
        <v>48</v>
      </c>
      <c r="S1881" s="13">
        <v>1</v>
      </c>
      <c r="T1881" s="21">
        <v>1</v>
      </c>
      <c r="V1881" t="s">
        <v>2154</v>
      </c>
      <c r="W1881" t="s">
        <v>17600</v>
      </c>
      <c r="X1881" s="20" t="str">
        <f>+IF(V1881="","-",CONCATENATE(V1881,"_",W1881))</f>
        <v>FINES_R05</v>
      </c>
      <c r="Y1881" s="59">
        <v>0.65854835510253906</v>
      </c>
      <c r="Z1881" t="s">
        <v>134</v>
      </c>
      <c r="AA1881" t="s">
        <v>2393</v>
      </c>
      <c r="AB1881" t="str">
        <f>+IF(W1881="","-",IF(W1881="UNICO","CENSO","MUESTRA"))</f>
        <v>MUESTRA</v>
      </c>
      <c r="AC1881" t="s">
        <v>2398</v>
      </c>
      <c r="AD1881" t="s">
        <v>8900</v>
      </c>
      <c r="AF1881">
        <f>+COUNTIF(Piloto!C:C,MARCO!A1881)</f>
        <v>0</v>
      </c>
    </row>
    <row r="1882" spans="1:32" x14ac:dyDescent="0.25">
      <c r="A1882" s="5" t="str">
        <f t="shared" si="29"/>
        <v>R 5 - D 99 - 451 - 2703</v>
      </c>
      <c r="B1882" s="23" t="s">
        <v>2347</v>
      </c>
      <c r="C1882" t="s">
        <v>186</v>
      </c>
      <c r="D1882" t="s">
        <v>1665</v>
      </c>
      <c r="E1882" t="s">
        <v>1666</v>
      </c>
      <c r="F1882" t="s">
        <v>134</v>
      </c>
      <c r="G1882" t="s">
        <v>134</v>
      </c>
      <c r="H1882" t="s">
        <v>9408</v>
      </c>
      <c r="I1882" t="s">
        <v>20</v>
      </c>
      <c r="J1882" t="s">
        <v>2349</v>
      </c>
      <c r="K1882" t="s">
        <v>21</v>
      </c>
      <c r="M1882" t="s">
        <v>9409</v>
      </c>
      <c r="N1882" t="s">
        <v>22</v>
      </c>
      <c r="O1882" t="s">
        <v>23</v>
      </c>
      <c r="P1882" t="s">
        <v>26</v>
      </c>
      <c r="Q1882" t="s">
        <v>2348</v>
      </c>
      <c r="R1882" s="13">
        <v>65</v>
      </c>
      <c r="S1882" s="13">
        <v>3</v>
      </c>
      <c r="T1882" s="21">
        <v>1</v>
      </c>
      <c r="V1882" t="s">
        <v>2154</v>
      </c>
      <c r="W1882" t="s">
        <v>17600</v>
      </c>
      <c r="X1882" s="20" t="str">
        <f>+IF(V1882="","-",CONCATENATE(V1882,"_",W1882))</f>
        <v>FINES_R05</v>
      </c>
      <c r="Y1882" s="59">
        <v>0.6597169041633606</v>
      </c>
      <c r="Z1882" t="s">
        <v>134</v>
      </c>
      <c r="AA1882" t="s">
        <v>2393</v>
      </c>
      <c r="AB1882" t="str">
        <f>+IF(W1882="","-",IF(W1882="UNICO","CENSO","MUESTRA"))</f>
        <v>MUESTRA</v>
      </c>
      <c r="AC1882" t="s">
        <v>2397</v>
      </c>
      <c r="AD1882" t="s">
        <v>9410</v>
      </c>
      <c r="AF1882">
        <f>+COUNTIF(Piloto!C:C,MARCO!A1882)</f>
        <v>0</v>
      </c>
    </row>
    <row r="1883" spans="1:32" x14ac:dyDescent="0.25">
      <c r="A1883" s="5" t="str">
        <f t="shared" si="29"/>
        <v>R 5 - D 130 - 451 - 1481</v>
      </c>
      <c r="B1883" s="23" t="s">
        <v>2347</v>
      </c>
      <c r="C1883" t="s">
        <v>186</v>
      </c>
      <c r="D1883" t="s">
        <v>285</v>
      </c>
      <c r="E1883" t="s">
        <v>1994</v>
      </c>
      <c r="F1883" t="s">
        <v>134</v>
      </c>
      <c r="G1883" t="s">
        <v>134</v>
      </c>
      <c r="H1883" t="s">
        <v>8584</v>
      </c>
      <c r="I1883" t="s">
        <v>20</v>
      </c>
      <c r="J1883" t="s">
        <v>2349</v>
      </c>
      <c r="K1883" t="s">
        <v>21</v>
      </c>
      <c r="M1883" t="s">
        <v>8585</v>
      </c>
      <c r="N1883" t="s">
        <v>22</v>
      </c>
      <c r="O1883" t="s">
        <v>23</v>
      </c>
      <c r="P1883" t="s">
        <v>26</v>
      </c>
      <c r="Q1883" t="s">
        <v>2348</v>
      </c>
      <c r="R1883" s="13">
        <v>83</v>
      </c>
      <c r="S1883" s="13">
        <v>3</v>
      </c>
      <c r="T1883" s="21">
        <v>1</v>
      </c>
      <c r="V1883" t="s">
        <v>2154</v>
      </c>
      <c r="W1883" t="s">
        <v>17600</v>
      </c>
      <c r="X1883" s="20" t="str">
        <f>+IF(V1883="","-",CONCATENATE(V1883,"_",W1883))</f>
        <v>FINES_R05</v>
      </c>
      <c r="Y1883" s="59">
        <v>0.66265106201171875</v>
      </c>
      <c r="Z1883" t="s">
        <v>134</v>
      </c>
      <c r="AA1883" t="s">
        <v>2393</v>
      </c>
      <c r="AB1883" t="str">
        <f>+IF(W1883="","-",IF(W1883="UNICO","CENSO","MUESTRA"))</f>
        <v>MUESTRA</v>
      </c>
      <c r="AC1883" t="s">
        <v>2397</v>
      </c>
      <c r="AD1883" t="s">
        <v>8586</v>
      </c>
      <c r="AF1883">
        <f>+COUNTIF(Piloto!C:C,MARCO!A1883)</f>
        <v>0</v>
      </c>
    </row>
    <row r="1884" spans="1:32" x14ac:dyDescent="0.25">
      <c r="A1884" s="5" t="str">
        <f t="shared" si="29"/>
        <v>R 5 - D 4 - 452 - 4230</v>
      </c>
      <c r="B1884" s="23" t="s">
        <v>2347</v>
      </c>
      <c r="C1884" t="s">
        <v>186</v>
      </c>
      <c r="D1884" t="s">
        <v>183</v>
      </c>
      <c r="E1884" t="s">
        <v>185</v>
      </c>
      <c r="F1884" t="s">
        <v>134</v>
      </c>
      <c r="G1884" t="s">
        <v>134</v>
      </c>
      <c r="H1884" t="s">
        <v>9042</v>
      </c>
      <c r="I1884" t="s">
        <v>20</v>
      </c>
      <c r="J1884" t="s">
        <v>2349</v>
      </c>
      <c r="K1884" t="s">
        <v>21</v>
      </c>
      <c r="M1884" t="s">
        <v>9043</v>
      </c>
      <c r="N1884" t="s">
        <v>22</v>
      </c>
      <c r="O1884" t="s">
        <v>23</v>
      </c>
      <c r="P1884" t="s">
        <v>26</v>
      </c>
      <c r="Q1884" t="s">
        <v>2348</v>
      </c>
      <c r="R1884" s="13">
        <v>46</v>
      </c>
      <c r="S1884" s="13">
        <v>2</v>
      </c>
      <c r="T1884" s="21">
        <v>1</v>
      </c>
      <c r="V1884" t="s">
        <v>2154</v>
      </c>
      <c r="W1884" t="s">
        <v>17600</v>
      </c>
      <c r="X1884" s="20" t="str">
        <f>+IF(V1884="","-",CONCATENATE(V1884,"_",W1884))</f>
        <v>FINES_R05</v>
      </c>
      <c r="Y1884" s="59">
        <v>0.66331565380096436</v>
      </c>
      <c r="Z1884" t="s">
        <v>134</v>
      </c>
      <c r="AA1884" t="s">
        <v>2393</v>
      </c>
      <c r="AB1884" t="str">
        <f>+IF(W1884="","-",IF(W1884="UNICO","CENSO","MUESTRA"))</f>
        <v>MUESTRA</v>
      </c>
      <c r="AC1884" t="s">
        <v>2397</v>
      </c>
      <c r="AD1884" t="s">
        <v>9044</v>
      </c>
      <c r="AF1884">
        <f>+COUNTIF(Piloto!C:C,MARCO!A1884)</f>
        <v>0</v>
      </c>
    </row>
    <row r="1885" spans="1:32" x14ac:dyDescent="0.25">
      <c r="A1885" s="5" t="str">
        <f t="shared" si="29"/>
        <v>R 5 - D 4 - 453 - 4287</v>
      </c>
      <c r="B1885" s="23" t="s">
        <v>2347</v>
      </c>
      <c r="C1885" t="s">
        <v>186</v>
      </c>
      <c r="D1885" t="s">
        <v>183</v>
      </c>
      <c r="E1885" t="s">
        <v>185</v>
      </c>
      <c r="F1885" t="s">
        <v>134</v>
      </c>
      <c r="G1885" t="s">
        <v>134</v>
      </c>
      <c r="H1885" t="s">
        <v>9076</v>
      </c>
      <c r="I1885" t="s">
        <v>20</v>
      </c>
      <c r="J1885" t="s">
        <v>2349</v>
      </c>
      <c r="K1885" t="s">
        <v>21</v>
      </c>
      <c r="M1885" t="s">
        <v>9077</v>
      </c>
      <c r="N1885" t="s">
        <v>22</v>
      </c>
      <c r="O1885" t="s">
        <v>23</v>
      </c>
      <c r="P1885" t="s">
        <v>26</v>
      </c>
      <c r="Q1885" t="s">
        <v>2348</v>
      </c>
      <c r="R1885" s="13">
        <v>15</v>
      </c>
      <c r="S1885" s="13">
        <v>1</v>
      </c>
      <c r="T1885" s="21">
        <v>1</v>
      </c>
      <c r="V1885" t="s">
        <v>2154</v>
      </c>
      <c r="W1885" t="s">
        <v>17600</v>
      </c>
      <c r="X1885" s="20" t="str">
        <f>+IF(V1885="","-",CONCATENATE(V1885,"_",W1885))</f>
        <v>FINES_R05</v>
      </c>
      <c r="Y1885" s="59">
        <v>0.66390120983123779</v>
      </c>
      <c r="Z1885" t="s">
        <v>134</v>
      </c>
      <c r="AA1885" t="s">
        <v>2393</v>
      </c>
      <c r="AB1885" t="str">
        <f>+IF(W1885="","-",IF(W1885="UNICO","CENSO","MUESTRA"))</f>
        <v>MUESTRA</v>
      </c>
      <c r="AC1885" t="s">
        <v>2398</v>
      </c>
      <c r="AD1885" t="s">
        <v>9078</v>
      </c>
      <c r="AF1885">
        <f>+COUNTIF(Piloto!C:C,MARCO!A1885)</f>
        <v>0</v>
      </c>
    </row>
    <row r="1886" spans="1:32" x14ac:dyDescent="0.25">
      <c r="A1886" s="5" t="str">
        <f t="shared" si="29"/>
        <v>R 5 - D 4 - 453 - 4606</v>
      </c>
      <c r="B1886" s="60" t="s">
        <v>2347</v>
      </c>
      <c r="C1886" t="s">
        <v>186</v>
      </c>
      <c r="D1886" t="s">
        <v>183</v>
      </c>
      <c r="E1886" t="s">
        <v>185</v>
      </c>
      <c r="F1886" t="s">
        <v>134</v>
      </c>
      <c r="G1886" t="s">
        <v>134</v>
      </c>
      <c r="H1886" t="s">
        <v>12464</v>
      </c>
      <c r="I1886" t="s">
        <v>20</v>
      </c>
      <c r="J1886" t="s">
        <v>2349</v>
      </c>
      <c r="K1886" t="s">
        <v>21</v>
      </c>
      <c r="M1886" t="s">
        <v>6775</v>
      </c>
      <c r="N1886" t="s">
        <v>22</v>
      </c>
      <c r="O1886" t="s">
        <v>23</v>
      </c>
      <c r="P1886" t="s">
        <v>26</v>
      </c>
      <c r="Q1886" t="s">
        <v>2348</v>
      </c>
      <c r="R1886" s="13">
        <v>21</v>
      </c>
      <c r="S1886" s="13">
        <v>1</v>
      </c>
      <c r="T1886" s="21">
        <v>1</v>
      </c>
      <c r="V1886" t="s">
        <v>2154</v>
      </c>
      <c r="W1886" t="s">
        <v>17600</v>
      </c>
      <c r="X1886" s="20" t="str">
        <f>+IF(V1886="","-",CONCATENATE(V1886,"_",W1886))</f>
        <v>FINES_R05</v>
      </c>
      <c r="Y1886" s="59">
        <v>0.66489768028259277</v>
      </c>
      <c r="Z1886" t="s">
        <v>134</v>
      </c>
      <c r="AA1886" t="s">
        <v>2393</v>
      </c>
      <c r="AB1886" t="str">
        <f>+IF(W1886="","-",IF(W1886="UNICO","CENSO","MUESTRA"))</f>
        <v>MUESTRA</v>
      </c>
      <c r="AC1886" t="s">
        <v>2397</v>
      </c>
      <c r="AD1886" t="s">
        <v>12465</v>
      </c>
      <c r="AF1886">
        <f>+COUNTIF(Piloto!C:C,MARCO!A1886)</f>
        <v>0</v>
      </c>
    </row>
    <row r="1887" spans="1:32" x14ac:dyDescent="0.25">
      <c r="A1887" s="5" t="str">
        <f t="shared" si="29"/>
        <v>R 5 - D 4 - 452 - 0945</v>
      </c>
      <c r="B1887" s="23" t="s">
        <v>2347</v>
      </c>
      <c r="C1887" t="s">
        <v>186</v>
      </c>
      <c r="D1887" t="s">
        <v>183</v>
      </c>
      <c r="E1887" t="s">
        <v>185</v>
      </c>
      <c r="F1887" t="s">
        <v>134</v>
      </c>
      <c r="G1887" t="s">
        <v>134</v>
      </c>
      <c r="H1887" t="s">
        <v>9151</v>
      </c>
      <c r="I1887" t="s">
        <v>20</v>
      </c>
      <c r="J1887" t="s">
        <v>2349</v>
      </c>
      <c r="K1887" t="s">
        <v>21</v>
      </c>
      <c r="M1887" t="s">
        <v>9152</v>
      </c>
      <c r="N1887" t="s">
        <v>22</v>
      </c>
      <c r="O1887" t="s">
        <v>23</v>
      </c>
      <c r="P1887" t="s">
        <v>26</v>
      </c>
      <c r="Q1887" t="s">
        <v>2348</v>
      </c>
      <c r="R1887" s="13">
        <v>16</v>
      </c>
      <c r="S1887" s="13">
        <v>1</v>
      </c>
      <c r="T1887" s="21">
        <v>1</v>
      </c>
      <c r="V1887" t="s">
        <v>2154</v>
      </c>
      <c r="W1887" t="s">
        <v>17600</v>
      </c>
      <c r="X1887" s="20" t="str">
        <f>+IF(V1887="","-",CONCATENATE(V1887,"_",W1887))</f>
        <v>FINES_R05</v>
      </c>
      <c r="Y1887" s="59">
        <v>0.67406535148620605</v>
      </c>
      <c r="Z1887" t="s">
        <v>134</v>
      </c>
      <c r="AA1887" t="s">
        <v>2393</v>
      </c>
      <c r="AB1887" t="str">
        <f>+IF(W1887="","-",IF(W1887="UNICO","CENSO","MUESTRA"))</f>
        <v>MUESTRA</v>
      </c>
      <c r="AC1887" t="s">
        <v>2397</v>
      </c>
      <c r="AD1887" t="s">
        <v>9153</v>
      </c>
      <c r="AF1887">
        <f>+COUNTIF(Piloto!C:C,MARCO!A1887)</f>
        <v>0</v>
      </c>
    </row>
    <row r="1888" spans="1:32" x14ac:dyDescent="0.25">
      <c r="A1888" s="5" t="str">
        <f t="shared" si="29"/>
        <v>R 5 - D 130 - 454 - 1486</v>
      </c>
      <c r="B1888" s="23" t="s">
        <v>2347</v>
      </c>
      <c r="C1888" t="s">
        <v>186</v>
      </c>
      <c r="D1888" t="s">
        <v>285</v>
      </c>
      <c r="E1888" t="s">
        <v>1994</v>
      </c>
      <c r="F1888" t="s">
        <v>134</v>
      </c>
      <c r="G1888" t="s">
        <v>134</v>
      </c>
      <c r="H1888" t="s">
        <v>8597</v>
      </c>
      <c r="I1888" t="s">
        <v>20</v>
      </c>
      <c r="J1888" t="s">
        <v>2349</v>
      </c>
      <c r="K1888" t="s">
        <v>21</v>
      </c>
      <c r="M1888" t="s">
        <v>8598</v>
      </c>
      <c r="N1888" t="s">
        <v>22</v>
      </c>
      <c r="O1888" t="s">
        <v>23</v>
      </c>
      <c r="P1888" t="s">
        <v>26</v>
      </c>
      <c r="Q1888" t="s">
        <v>2348</v>
      </c>
      <c r="R1888" s="13">
        <v>92</v>
      </c>
      <c r="S1888" s="13">
        <v>3</v>
      </c>
      <c r="T1888" s="21">
        <v>1</v>
      </c>
      <c r="V1888" t="s">
        <v>2154</v>
      </c>
      <c r="W1888" t="s">
        <v>17600</v>
      </c>
      <c r="X1888" s="20" t="str">
        <f>+IF(V1888="","-",CONCATENATE(V1888,"_",W1888))</f>
        <v>FINES_R05</v>
      </c>
      <c r="Y1888" s="59">
        <v>0.67409169673919678</v>
      </c>
      <c r="Z1888" t="s">
        <v>134</v>
      </c>
      <c r="AA1888" t="s">
        <v>2393</v>
      </c>
      <c r="AB1888" t="str">
        <f>+IF(W1888="","-",IF(W1888="UNICO","CENSO","MUESTRA"))</f>
        <v>MUESTRA</v>
      </c>
      <c r="AC1888" t="s">
        <v>2398</v>
      </c>
      <c r="AD1888" t="s">
        <v>8599</v>
      </c>
      <c r="AF1888">
        <f>+COUNTIF(Piloto!C:C,MARCO!A1888)</f>
        <v>0</v>
      </c>
    </row>
    <row r="1889" spans="1:32" x14ac:dyDescent="0.25">
      <c r="A1889" s="5" t="str">
        <f t="shared" si="29"/>
        <v>R 5 - D 30 - 452 - 0492</v>
      </c>
      <c r="B1889" s="23" t="s">
        <v>2347</v>
      </c>
      <c r="C1889" t="s">
        <v>186</v>
      </c>
      <c r="D1889" t="s">
        <v>551</v>
      </c>
      <c r="E1889" t="s">
        <v>552</v>
      </c>
      <c r="F1889" t="s">
        <v>134</v>
      </c>
      <c r="G1889" t="s">
        <v>134</v>
      </c>
      <c r="H1889" t="s">
        <v>8817</v>
      </c>
      <c r="I1889" t="s">
        <v>20</v>
      </c>
      <c r="J1889" t="s">
        <v>2349</v>
      </c>
      <c r="K1889" t="s">
        <v>21</v>
      </c>
      <c r="M1889" t="s">
        <v>8818</v>
      </c>
      <c r="N1889" t="s">
        <v>22</v>
      </c>
      <c r="O1889" t="s">
        <v>23</v>
      </c>
      <c r="P1889" t="s">
        <v>26</v>
      </c>
      <c r="Q1889" t="s">
        <v>2348</v>
      </c>
      <c r="R1889" s="13">
        <v>26</v>
      </c>
      <c r="S1889" s="13">
        <v>1</v>
      </c>
      <c r="T1889" s="21">
        <v>1</v>
      </c>
      <c r="V1889" t="s">
        <v>2154</v>
      </c>
      <c r="W1889" t="s">
        <v>17600</v>
      </c>
      <c r="X1889" s="20" t="str">
        <f>+IF(V1889="","-",CONCATENATE(V1889,"_",W1889))</f>
        <v>FINES_R05</v>
      </c>
      <c r="Y1889" s="59">
        <v>0.67932027578353882</v>
      </c>
      <c r="Z1889" t="s">
        <v>134</v>
      </c>
      <c r="AA1889" t="s">
        <v>2393</v>
      </c>
      <c r="AB1889" t="str">
        <f>+IF(W1889="","-",IF(W1889="UNICO","CENSO","MUESTRA"))</f>
        <v>MUESTRA</v>
      </c>
      <c r="AC1889" t="s">
        <v>2398</v>
      </c>
      <c r="AD1889" t="s">
        <v>8819</v>
      </c>
      <c r="AF1889">
        <f>+COUNTIF(Piloto!C:C,MARCO!A1889)</f>
        <v>0</v>
      </c>
    </row>
    <row r="1890" spans="1:32" x14ac:dyDescent="0.25">
      <c r="A1890" s="5" t="str">
        <f t="shared" si="29"/>
        <v>R 5 - D 129 - 451 - 1942</v>
      </c>
      <c r="B1890" s="23" t="s">
        <v>2347</v>
      </c>
      <c r="C1890" t="s">
        <v>186</v>
      </c>
      <c r="D1890" t="s">
        <v>182</v>
      </c>
      <c r="E1890" t="s">
        <v>1985</v>
      </c>
      <c r="F1890" t="s">
        <v>134</v>
      </c>
      <c r="G1890" t="s">
        <v>134</v>
      </c>
      <c r="H1890" t="s">
        <v>8457</v>
      </c>
      <c r="I1890" t="s">
        <v>20</v>
      </c>
      <c r="J1890" t="s">
        <v>2349</v>
      </c>
      <c r="K1890" t="s">
        <v>21</v>
      </c>
      <c r="M1890" t="s">
        <v>8458</v>
      </c>
      <c r="N1890" t="s">
        <v>22</v>
      </c>
      <c r="O1890" t="s">
        <v>23</v>
      </c>
      <c r="P1890" t="s">
        <v>26</v>
      </c>
      <c r="Q1890" t="s">
        <v>2348</v>
      </c>
      <c r="R1890" s="13">
        <v>103</v>
      </c>
      <c r="S1890" s="13">
        <v>5</v>
      </c>
      <c r="T1890" s="21">
        <v>1</v>
      </c>
      <c r="V1890" t="s">
        <v>2154</v>
      </c>
      <c r="W1890" t="s">
        <v>17600</v>
      </c>
      <c r="X1890" s="20" t="str">
        <f>+IF(V1890="","-",CONCATENATE(V1890,"_",W1890))</f>
        <v>FINES_R05</v>
      </c>
      <c r="Y1890" s="59">
        <v>0.68198055028915405</v>
      </c>
      <c r="Z1890" t="s">
        <v>134</v>
      </c>
      <c r="AA1890" t="s">
        <v>2393</v>
      </c>
      <c r="AB1890" t="str">
        <f>+IF(W1890="","-",IF(W1890="UNICO","CENSO","MUESTRA"))</f>
        <v>MUESTRA</v>
      </c>
      <c r="AC1890" t="s">
        <v>2397</v>
      </c>
      <c r="AD1890" t="s">
        <v>8459</v>
      </c>
      <c r="AF1890">
        <f>+COUNTIF(Piloto!C:C,MARCO!A1890)</f>
        <v>0</v>
      </c>
    </row>
    <row r="1891" spans="1:32" x14ac:dyDescent="0.25">
      <c r="A1891" s="5" t="str">
        <f t="shared" si="29"/>
        <v>R 5 - D 130 - 455 - 3425</v>
      </c>
      <c r="B1891" s="23" t="s">
        <v>2347</v>
      </c>
      <c r="C1891" t="s">
        <v>186</v>
      </c>
      <c r="D1891" t="s">
        <v>285</v>
      </c>
      <c r="E1891" t="s">
        <v>1994</v>
      </c>
      <c r="F1891" t="s">
        <v>134</v>
      </c>
      <c r="G1891" t="s">
        <v>134</v>
      </c>
      <c r="H1891" t="s">
        <v>8662</v>
      </c>
      <c r="I1891" t="s">
        <v>20</v>
      </c>
      <c r="J1891" t="s">
        <v>2349</v>
      </c>
      <c r="K1891" t="s">
        <v>21</v>
      </c>
      <c r="M1891" t="s">
        <v>8663</v>
      </c>
      <c r="N1891" t="s">
        <v>22</v>
      </c>
      <c r="O1891" t="s">
        <v>23</v>
      </c>
      <c r="P1891" t="s">
        <v>26</v>
      </c>
      <c r="Q1891" t="s">
        <v>2348</v>
      </c>
      <c r="R1891" s="13">
        <v>35</v>
      </c>
      <c r="S1891" s="13">
        <v>2</v>
      </c>
      <c r="T1891" s="21">
        <v>1</v>
      </c>
      <c r="V1891" t="s">
        <v>2154</v>
      </c>
      <c r="W1891" t="s">
        <v>17600</v>
      </c>
      <c r="X1891" s="20" t="str">
        <f>+IF(V1891="","-",CONCATENATE(V1891,"_",W1891))</f>
        <v>FINES_R05</v>
      </c>
      <c r="Y1891" s="59">
        <v>0.68206298351287842</v>
      </c>
      <c r="Z1891" t="s">
        <v>134</v>
      </c>
      <c r="AA1891" t="s">
        <v>2393</v>
      </c>
      <c r="AB1891" t="str">
        <f>+IF(W1891="","-",IF(W1891="UNICO","CENSO","MUESTRA"))</f>
        <v>MUESTRA</v>
      </c>
      <c r="AC1891" t="s">
        <v>2397</v>
      </c>
      <c r="AD1891" t="s">
        <v>8664</v>
      </c>
      <c r="AF1891">
        <f>+COUNTIF(Piloto!C:C,MARCO!A1891)</f>
        <v>0</v>
      </c>
    </row>
    <row r="1892" spans="1:32" x14ac:dyDescent="0.25">
      <c r="A1892" s="5" t="str">
        <f t="shared" si="29"/>
        <v>R 5 - D 99 - 451 - 2704</v>
      </c>
      <c r="B1892" s="23" t="s">
        <v>2347</v>
      </c>
      <c r="C1892" t="s">
        <v>186</v>
      </c>
      <c r="D1892" t="s">
        <v>1665</v>
      </c>
      <c r="E1892" t="s">
        <v>1666</v>
      </c>
      <c r="F1892" t="s">
        <v>134</v>
      </c>
      <c r="G1892" t="s">
        <v>134</v>
      </c>
      <c r="H1892" t="s">
        <v>9389</v>
      </c>
      <c r="I1892" t="s">
        <v>20</v>
      </c>
      <c r="J1892" t="s">
        <v>2349</v>
      </c>
      <c r="K1892" t="s">
        <v>21</v>
      </c>
      <c r="M1892" t="s">
        <v>9390</v>
      </c>
      <c r="N1892" t="s">
        <v>22</v>
      </c>
      <c r="O1892" t="s">
        <v>23</v>
      </c>
      <c r="P1892" t="s">
        <v>26</v>
      </c>
      <c r="Q1892" t="s">
        <v>2348</v>
      </c>
      <c r="R1892" s="13">
        <v>38</v>
      </c>
      <c r="S1892" s="13">
        <v>2</v>
      </c>
      <c r="T1892" s="21">
        <v>1</v>
      </c>
      <c r="V1892" t="s">
        <v>2154</v>
      </c>
      <c r="W1892" t="s">
        <v>17600</v>
      </c>
      <c r="X1892" s="20" t="str">
        <f>+IF(V1892="","-",CONCATENATE(V1892,"_",W1892))</f>
        <v>FINES_R05</v>
      </c>
      <c r="Y1892" s="59">
        <v>0.70221257209777832</v>
      </c>
      <c r="Z1892" t="s">
        <v>134</v>
      </c>
      <c r="AA1892" t="s">
        <v>2393</v>
      </c>
      <c r="AB1892" t="str">
        <f>+IF(W1892="","-",IF(W1892="UNICO","CENSO","MUESTRA"))</f>
        <v>MUESTRA</v>
      </c>
      <c r="AC1892" t="s">
        <v>2398</v>
      </c>
      <c r="AD1892" t="s">
        <v>9391</v>
      </c>
      <c r="AF1892">
        <f>+COUNTIF(Piloto!C:C,MARCO!A1892)</f>
        <v>0</v>
      </c>
    </row>
    <row r="1893" spans="1:32" x14ac:dyDescent="0.25">
      <c r="A1893" s="5" t="str">
        <f t="shared" si="29"/>
        <v>R 5 - D 130 - 451 - 3005</v>
      </c>
      <c r="B1893" s="23" t="s">
        <v>2347</v>
      </c>
      <c r="C1893" t="s">
        <v>186</v>
      </c>
      <c r="D1893" t="s">
        <v>285</v>
      </c>
      <c r="E1893" t="s">
        <v>1994</v>
      </c>
      <c r="F1893" t="s">
        <v>134</v>
      </c>
      <c r="G1893" t="s">
        <v>134</v>
      </c>
      <c r="H1893" t="s">
        <v>8617</v>
      </c>
      <c r="I1893" t="s">
        <v>20</v>
      </c>
      <c r="J1893" t="s">
        <v>2349</v>
      </c>
      <c r="K1893" t="s">
        <v>21</v>
      </c>
      <c r="M1893" t="s">
        <v>8618</v>
      </c>
      <c r="N1893" t="s">
        <v>22</v>
      </c>
      <c r="O1893" t="s">
        <v>23</v>
      </c>
      <c r="P1893" t="s">
        <v>26</v>
      </c>
      <c r="Q1893" t="s">
        <v>2348</v>
      </c>
      <c r="R1893" s="13">
        <v>30</v>
      </c>
      <c r="S1893" s="13">
        <v>1</v>
      </c>
      <c r="T1893" s="21">
        <v>1</v>
      </c>
      <c r="V1893" t="s">
        <v>2154</v>
      </c>
      <c r="W1893" t="s">
        <v>17600</v>
      </c>
      <c r="X1893" s="20" t="str">
        <f>+IF(V1893="","-",CONCATENATE(V1893,"_",W1893))</f>
        <v>FINES_R05</v>
      </c>
      <c r="Y1893" s="59">
        <v>0.70227158069610596</v>
      </c>
      <c r="Z1893" t="s">
        <v>134</v>
      </c>
      <c r="AA1893" t="s">
        <v>2393</v>
      </c>
      <c r="AB1893" t="str">
        <f>+IF(W1893="","-",IF(W1893="UNICO","CENSO","MUESTRA"))</f>
        <v>MUESTRA</v>
      </c>
      <c r="AC1893" t="s">
        <v>2397</v>
      </c>
      <c r="AD1893" t="s">
        <v>8619</v>
      </c>
      <c r="AF1893">
        <f>+COUNTIF(Piloto!C:C,MARCO!A1893)</f>
        <v>0</v>
      </c>
    </row>
    <row r="1894" spans="1:32" x14ac:dyDescent="0.25">
      <c r="A1894" s="5" t="str">
        <f t="shared" si="29"/>
        <v>R 5 - D 4 - 452 - 3728</v>
      </c>
      <c r="B1894" s="23" t="s">
        <v>2347</v>
      </c>
      <c r="C1894" t="s">
        <v>186</v>
      </c>
      <c r="D1894" t="s">
        <v>183</v>
      </c>
      <c r="E1894" t="s">
        <v>185</v>
      </c>
      <c r="F1894" t="s">
        <v>134</v>
      </c>
      <c r="G1894" t="s">
        <v>134</v>
      </c>
      <c r="H1894" t="s">
        <v>9008</v>
      </c>
      <c r="I1894" t="s">
        <v>20</v>
      </c>
      <c r="J1894" t="s">
        <v>2349</v>
      </c>
      <c r="K1894" t="s">
        <v>21</v>
      </c>
      <c r="M1894" t="s">
        <v>9009</v>
      </c>
      <c r="N1894" t="s">
        <v>22</v>
      </c>
      <c r="O1894" t="s">
        <v>23</v>
      </c>
      <c r="P1894" t="s">
        <v>26</v>
      </c>
      <c r="Q1894" t="s">
        <v>2348</v>
      </c>
      <c r="R1894" s="13">
        <v>17</v>
      </c>
      <c r="S1894" s="13">
        <v>1</v>
      </c>
      <c r="T1894" s="21">
        <v>1</v>
      </c>
      <c r="V1894" t="s">
        <v>2154</v>
      </c>
      <c r="W1894" t="s">
        <v>17600</v>
      </c>
      <c r="X1894" s="20" t="str">
        <f>+IF(V1894="","-",CONCATENATE(V1894,"_",W1894))</f>
        <v>FINES_R05</v>
      </c>
      <c r="Y1894" s="59">
        <v>0.70300358533859253</v>
      </c>
      <c r="Z1894" t="s">
        <v>134</v>
      </c>
      <c r="AA1894" t="s">
        <v>2393</v>
      </c>
      <c r="AB1894" t="str">
        <f>+IF(W1894="","-",IF(W1894="UNICO","CENSO","MUESTRA"))</f>
        <v>MUESTRA</v>
      </c>
      <c r="AC1894" t="s">
        <v>2397</v>
      </c>
      <c r="AD1894" t="s">
        <v>9010</v>
      </c>
      <c r="AF1894">
        <f>+COUNTIF(Piloto!C:C,MARCO!A1894)</f>
        <v>0</v>
      </c>
    </row>
    <row r="1895" spans="1:32" x14ac:dyDescent="0.25">
      <c r="A1895" s="5" t="str">
        <f t="shared" si="29"/>
        <v>R 5 - D 99 - 451 - 2711</v>
      </c>
      <c r="B1895" s="23" t="s">
        <v>2347</v>
      </c>
      <c r="C1895" t="s">
        <v>186</v>
      </c>
      <c r="D1895" t="s">
        <v>1665</v>
      </c>
      <c r="E1895" t="s">
        <v>1666</v>
      </c>
      <c r="F1895" t="s">
        <v>134</v>
      </c>
      <c r="G1895" t="s">
        <v>134</v>
      </c>
      <c r="H1895" t="s">
        <v>9377</v>
      </c>
      <c r="I1895" t="s">
        <v>20</v>
      </c>
      <c r="J1895" t="s">
        <v>2349</v>
      </c>
      <c r="K1895" t="s">
        <v>21</v>
      </c>
      <c r="M1895" t="s">
        <v>9378</v>
      </c>
      <c r="N1895" t="s">
        <v>22</v>
      </c>
      <c r="O1895" t="s">
        <v>23</v>
      </c>
      <c r="P1895" t="s">
        <v>26</v>
      </c>
      <c r="Q1895" t="s">
        <v>2348</v>
      </c>
      <c r="R1895" s="13">
        <v>91</v>
      </c>
      <c r="S1895" s="13">
        <v>4</v>
      </c>
      <c r="T1895" s="21">
        <v>1</v>
      </c>
      <c r="V1895" t="s">
        <v>2154</v>
      </c>
      <c r="W1895" t="s">
        <v>17600</v>
      </c>
      <c r="X1895" s="20" t="str">
        <f>+IF(V1895="","-",CONCATENATE(V1895,"_",W1895))</f>
        <v>FINES_R05</v>
      </c>
      <c r="Y1895" s="59">
        <v>0.706157386302948</v>
      </c>
      <c r="Z1895" t="s">
        <v>134</v>
      </c>
      <c r="AA1895" t="s">
        <v>2393</v>
      </c>
      <c r="AB1895" t="str">
        <f>+IF(W1895="","-",IF(W1895="UNICO","CENSO","MUESTRA"))</f>
        <v>MUESTRA</v>
      </c>
      <c r="AC1895" t="s">
        <v>2398</v>
      </c>
      <c r="AD1895" t="s">
        <v>9379</v>
      </c>
      <c r="AF1895">
        <f>+COUNTIF(Piloto!C:C,MARCO!A1895)</f>
        <v>0</v>
      </c>
    </row>
    <row r="1896" spans="1:32" x14ac:dyDescent="0.25">
      <c r="A1896" s="5" t="str">
        <f t="shared" si="29"/>
        <v>R 5 - D 4 - 452 - 0099</v>
      </c>
      <c r="B1896" s="23" t="s">
        <v>2347</v>
      </c>
      <c r="C1896" t="s">
        <v>186</v>
      </c>
      <c r="D1896" t="s">
        <v>183</v>
      </c>
      <c r="E1896" t="s">
        <v>185</v>
      </c>
      <c r="F1896" t="s">
        <v>134</v>
      </c>
      <c r="G1896" t="s">
        <v>134</v>
      </c>
      <c r="H1896" t="s">
        <v>9197</v>
      </c>
      <c r="I1896" t="s">
        <v>20</v>
      </c>
      <c r="J1896" t="s">
        <v>2349</v>
      </c>
      <c r="K1896" t="s">
        <v>21</v>
      </c>
      <c r="M1896" t="s">
        <v>9198</v>
      </c>
      <c r="N1896" t="s">
        <v>22</v>
      </c>
      <c r="O1896" t="s">
        <v>23</v>
      </c>
      <c r="P1896" t="s">
        <v>26</v>
      </c>
      <c r="Q1896" t="s">
        <v>2348</v>
      </c>
      <c r="R1896" s="13">
        <v>16</v>
      </c>
      <c r="S1896" s="13">
        <v>1</v>
      </c>
      <c r="T1896" s="21">
        <v>1</v>
      </c>
      <c r="V1896" t="s">
        <v>2154</v>
      </c>
      <c r="W1896" t="s">
        <v>17600</v>
      </c>
      <c r="X1896" s="20" t="str">
        <f>+IF(V1896="","-",CONCATENATE(V1896,"_",W1896))</f>
        <v>FINES_R05</v>
      </c>
      <c r="Y1896" s="59">
        <v>0.71042370796203613</v>
      </c>
      <c r="Z1896" t="s">
        <v>134</v>
      </c>
      <c r="AA1896" t="s">
        <v>2393</v>
      </c>
      <c r="AB1896" t="str">
        <f>+IF(W1896="","-",IF(W1896="UNICO","CENSO","MUESTRA"))</f>
        <v>MUESTRA</v>
      </c>
      <c r="AC1896" t="s">
        <v>2398</v>
      </c>
      <c r="AD1896" t="s">
        <v>9199</v>
      </c>
      <c r="AF1896">
        <f>+COUNTIF(Piloto!C:C,MARCO!A1896)</f>
        <v>0</v>
      </c>
    </row>
    <row r="1897" spans="1:32" x14ac:dyDescent="0.25">
      <c r="A1897" s="5" t="str">
        <f t="shared" si="29"/>
        <v>R 5 - D 4 - 452 - 4572</v>
      </c>
      <c r="B1897" s="23" t="s">
        <v>2347</v>
      </c>
      <c r="C1897" t="s">
        <v>186</v>
      </c>
      <c r="D1897" t="s">
        <v>183</v>
      </c>
      <c r="E1897" t="s">
        <v>185</v>
      </c>
      <c r="F1897" t="s">
        <v>134</v>
      </c>
      <c r="G1897" t="s">
        <v>134</v>
      </c>
      <c r="H1897" t="s">
        <v>9314</v>
      </c>
      <c r="I1897" t="s">
        <v>20</v>
      </c>
      <c r="J1897" t="s">
        <v>2349</v>
      </c>
      <c r="K1897" t="s">
        <v>21</v>
      </c>
      <c r="M1897" t="s">
        <v>9315</v>
      </c>
      <c r="N1897" t="s">
        <v>22</v>
      </c>
      <c r="O1897" t="s">
        <v>23</v>
      </c>
      <c r="P1897" t="s">
        <v>26</v>
      </c>
      <c r="Q1897" t="s">
        <v>2348</v>
      </c>
      <c r="R1897" s="13">
        <v>14</v>
      </c>
      <c r="S1897" s="13">
        <v>1</v>
      </c>
      <c r="T1897" s="21">
        <v>1</v>
      </c>
      <c r="V1897" t="s">
        <v>2154</v>
      </c>
      <c r="W1897" t="s">
        <v>17600</v>
      </c>
      <c r="X1897" s="20" t="str">
        <f>+IF(V1897="","-",CONCATENATE(V1897,"_",W1897))</f>
        <v>FINES_R05</v>
      </c>
      <c r="Y1897" s="59">
        <v>0.71042370796203613</v>
      </c>
      <c r="Z1897" t="s">
        <v>134</v>
      </c>
      <c r="AA1897" t="s">
        <v>2393</v>
      </c>
      <c r="AB1897" t="str">
        <f>+IF(W1897="","-",IF(W1897="UNICO","CENSO","MUESTRA"))</f>
        <v>MUESTRA</v>
      </c>
      <c r="AC1897" t="s">
        <v>2397</v>
      </c>
      <c r="AD1897" t="s">
        <v>9199</v>
      </c>
      <c r="AF1897">
        <f>+COUNTIF(Piloto!C:C,MARCO!A1897)</f>
        <v>0</v>
      </c>
    </row>
    <row r="1898" spans="1:32" x14ac:dyDescent="0.25">
      <c r="A1898" s="5" t="str">
        <f t="shared" si="29"/>
        <v>R 5 - D 129 - 451 - 1270</v>
      </c>
      <c r="B1898" s="23" t="s">
        <v>2347</v>
      </c>
      <c r="C1898" t="s">
        <v>186</v>
      </c>
      <c r="D1898" t="s">
        <v>182</v>
      </c>
      <c r="E1898" t="s">
        <v>1985</v>
      </c>
      <c r="F1898" t="s">
        <v>134</v>
      </c>
      <c r="G1898" t="s">
        <v>134</v>
      </c>
      <c r="H1898" t="s">
        <v>8513</v>
      </c>
      <c r="I1898" t="s">
        <v>20</v>
      </c>
      <c r="J1898" t="s">
        <v>2349</v>
      </c>
      <c r="K1898" t="s">
        <v>21</v>
      </c>
      <c r="M1898" t="s">
        <v>8514</v>
      </c>
      <c r="N1898" t="s">
        <v>22</v>
      </c>
      <c r="O1898" t="s">
        <v>23</v>
      </c>
      <c r="P1898" t="s">
        <v>26</v>
      </c>
      <c r="Q1898" t="s">
        <v>2348</v>
      </c>
      <c r="R1898" s="13">
        <v>15</v>
      </c>
      <c r="S1898" s="13">
        <v>1</v>
      </c>
      <c r="T1898" s="21">
        <v>1</v>
      </c>
      <c r="V1898" t="s">
        <v>2154</v>
      </c>
      <c r="W1898" t="s">
        <v>17600</v>
      </c>
      <c r="X1898" s="20" t="str">
        <f>+IF(V1898="","-",CONCATENATE(V1898,"_",W1898))</f>
        <v>FINES_R05</v>
      </c>
      <c r="Y1898" s="59">
        <v>0.71248656511306763</v>
      </c>
      <c r="Z1898" t="s">
        <v>134</v>
      </c>
      <c r="AA1898" t="s">
        <v>2393</v>
      </c>
      <c r="AB1898" t="str">
        <f>+IF(W1898="","-",IF(W1898="UNICO","CENSO","MUESTRA"))</f>
        <v>MUESTRA</v>
      </c>
      <c r="AC1898" t="s">
        <v>2398</v>
      </c>
      <c r="AD1898" t="s">
        <v>8515</v>
      </c>
      <c r="AF1898">
        <f>+COUNTIF(Piloto!C:C,MARCO!A1898)</f>
        <v>0</v>
      </c>
    </row>
    <row r="1899" spans="1:32" x14ac:dyDescent="0.25">
      <c r="A1899" s="5" t="str">
        <f t="shared" si="29"/>
        <v>R 5 - D 129 - 452 - 3717</v>
      </c>
      <c r="B1899" s="23" t="s">
        <v>2347</v>
      </c>
      <c r="C1899" t="s">
        <v>186</v>
      </c>
      <c r="D1899" t="s">
        <v>182</v>
      </c>
      <c r="E1899" t="s">
        <v>1985</v>
      </c>
      <c r="F1899" t="s">
        <v>134</v>
      </c>
      <c r="G1899" t="s">
        <v>134</v>
      </c>
      <c r="H1899" t="s">
        <v>8470</v>
      </c>
      <c r="I1899" t="s">
        <v>20</v>
      </c>
      <c r="J1899" t="s">
        <v>2349</v>
      </c>
      <c r="K1899" t="s">
        <v>21</v>
      </c>
      <c r="M1899" t="s">
        <v>8471</v>
      </c>
      <c r="N1899" t="s">
        <v>22</v>
      </c>
      <c r="O1899" t="s">
        <v>23</v>
      </c>
      <c r="P1899" t="s">
        <v>26</v>
      </c>
      <c r="Q1899" t="s">
        <v>2348</v>
      </c>
      <c r="R1899" s="13">
        <v>187</v>
      </c>
      <c r="S1899" s="13">
        <v>6</v>
      </c>
      <c r="T1899" s="21">
        <v>1</v>
      </c>
      <c r="V1899" t="s">
        <v>2154</v>
      </c>
      <c r="W1899" t="s">
        <v>17600</v>
      </c>
      <c r="X1899" s="20" t="str">
        <f>+IF(V1899="","-",CONCATENATE(V1899,"_",W1899))</f>
        <v>FINES_R05</v>
      </c>
      <c r="Y1899" s="59">
        <v>0.72198629379272461</v>
      </c>
      <c r="Z1899" t="s">
        <v>134</v>
      </c>
      <c r="AA1899" t="s">
        <v>2393</v>
      </c>
      <c r="AB1899" t="str">
        <f>+IF(W1899="","-",IF(W1899="UNICO","CENSO","MUESTRA"))</f>
        <v>MUESTRA</v>
      </c>
      <c r="AC1899" t="s">
        <v>2397</v>
      </c>
      <c r="AD1899" t="s">
        <v>8472</v>
      </c>
      <c r="AF1899">
        <f>+COUNTIF(Piloto!C:C,MARCO!A1899)</f>
        <v>0</v>
      </c>
    </row>
    <row r="1900" spans="1:32" x14ac:dyDescent="0.25">
      <c r="A1900" s="5" t="str">
        <f t="shared" si="29"/>
        <v>R 5 - D 30 - 452 - 4296</v>
      </c>
      <c r="B1900" s="23" t="s">
        <v>2347</v>
      </c>
      <c r="C1900" t="s">
        <v>186</v>
      </c>
      <c r="D1900" t="s">
        <v>551</v>
      </c>
      <c r="E1900" t="s">
        <v>552</v>
      </c>
      <c r="F1900" t="s">
        <v>134</v>
      </c>
      <c r="G1900" t="s">
        <v>134</v>
      </c>
      <c r="H1900" t="s">
        <v>8773</v>
      </c>
      <c r="I1900" t="s">
        <v>20</v>
      </c>
      <c r="J1900" t="s">
        <v>2349</v>
      </c>
      <c r="K1900" t="s">
        <v>21</v>
      </c>
      <c r="M1900" t="s">
        <v>8774</v>
      </c>
      <c r="N1900" t="s">
        <v>22</v>
      </c>
      <c r="O1900" t="s">
        <v>23</v>
      </c>
      <c r="P1900" t="s">
        <v>26</v>
      </c>
      <c r="Q1900" t="s">
        <v>2348</v>
      </c>
      <c r="R1900" s="13">
        <v>35</v>
      </c>
      <c r="S1900" s="13">
        <v>1</v>
      </c>
      <c r="T1900" s="21">
        <v>1</v>
      </c>
      <c r="V1900" t="s">
        <v>2154</v>
      </c>
      <c r="W1900" t="s">
        <v>17600</v>
      </c>
      <c r="X1900" s="20" t="str">
        <f>+IF(V1900="","-",CONCATENATE(V1900,"_",W1900))</f>
        <v>FINES_R05</v>
      </c>
      <c r="Y1900" s="59">
        <v>0.72212785482406616</v>
      </c>
      <c r="Z1900" t="s">
        <v>134</v>
      </c>
      <c r="AA1900" t="s">
        <v>2393</v>
      </c>
      <c r="AB1900" t="str">
        <f>+IF(W1900="","-",IF(W1900="UNICO","CENSO","MUESTRA"))</f>
        <v>MUESTRA</v>
      </c>
      <c r="AC1900" t="s">
        <v>2398</v>
      </c>
      <c r="AD1900" t="s">
        <v>8775</v>
      </c>
      <c r="AF1900">
        <f>+COUNTIF(Piloto!C:C,MARCO!A1900)</f>
        <v>0</v>
      </c>
    </row>
    <row r="1901" spans="1:32" x14ac:dyDescent="0.25">
      <c r="A1901" s="5" t="str">
        <f t="shared" si="29"/>
        <v>R 5 - D 4 - 452 - 4637</v>
      </c>
      <c r="B1901" s="60" t="s">
        <v>2347</v>
      </c>
      <c r="C1901" t="s">
        <v>186</v>
      </c>
      <c r="D1901" t="s">
        <v>183</v>
      </c>
      <c r="E1901" t="s">
        <v>185</v>
      </c>
      <c r="F1901" t="s">
        <v>134</v>
      </c>
      <c r="G1901" t="s">
        <v>134</v>
      </c>
      <c r="H1901" t="s">
        <v>12467</v>
      </c>
      <c r="I1901" t="s">
        <v>20</v>
      </c>
      <c r="J1901" t="s">
        <v>2349</v>
      </c>
      <c r="K1901" t="s">
        <v>21</v>
      </c>
      <c r="M1901" t="s">
        <v>12468</v>
      </c>
      <c r="N1901" t="s">
        <v>22</v>
      </c>
      <c r="O1901" t="s">
        <v>23</v>
      </c>
      <c r="P1901" t="s">
        <v>26</v>
      </c>
      <c r="Q1901" t="s">
        <v>2348</v>
      </c>
      <c r="R1901" s="13">
        <v>13</v>
      </c>
      <c r="S1901" s="13">
        <v>1</v>
      </c>
      <c r="T1901" s="21">
        <v>1</v>
      </c>
      <c r="V1901" t="s">
        <v>2154</v>
      </c>
      <c r="W1901" t="s">
        <v>17600</v>
      </c>
      <c r="X1901" s="20" t="str">
        <f>+IF(V1901="","-",CONCATENATE(V1901,"_",W1901))</f>
        <v>FINES_R05</v>
      </c>
      <c r="Y1901" s="59">
        <v>0.72445195913314819</v>
      </c>
      <c r="Z1901" t="s">
        <v>134</v>
      </c>
      <c r="AA1901" t="s">
        <v>2393</v>
      </c>
      <c r="AB1901" t="str">
        <f>+IF(W1901="","-",IF(W1901="UNICO","CENSO","MUESTRA"))</f>
        <v>MUESTRA</v>
      </c>
      <c r="AC1901" t="s">
        <v>2397</v>
      </c>
      <c r="AD1901" t="s">
        <v>12469</v>
      </c>
      <c r="AF1901">
        <f>+COUNTIF(Piloto!C:C,MARCO!A1901)</f>
        <v>0</v>
      </c>
    </row>
    <row r="1902" spans="1:32" x14ac:dyDescent="0.25">
      <c r="A1902" s="5" t="str">
        <f t="shared" si="29"/>
        <v>R 5 - D 99 - 451 - 4099</v>
      </c>
      <c r="B1902" s="23" t="s">
        <v>2347</v>
      </c>
      <c r="C1902" t="s">
        <v>186</v>
      </c>
      <c r="D1902" t="s">
        <v>1665</v>
      </c>
      <c r="E1902" t="s">
        <v>1666</v>
      </c>
      <c r="F1902" t="s">
        <v>134</v>
      </c>
      <c r="G1902" t="s">
        <v>134</v>
      </c>
      <c r="H1902" t="s">
        <v>9464</v>
      </c>
      <c r="I1902" t="s">
        <v>20</v>
      </c>
      <c r="J1902" t="s">
        <v>2349</v>
      </c>
      <c r="K1902" t="s">
        <v>21</v>
      </c>
      <c r="M1902" t="s">
        <v>9465</v>
      </c>
      <c r="N1902" t="s">
        <v>22</v>
      </c>
      <c r="O1902" t="s">
        <v>23</v>
      </c>
      <c r="P1902" t="s">
        <v>26</v>
      </c>
      <c r="Q1902" t="s">
        <v>2348</v>
      </c>
      <c r="R1902" s="13">
        <v>14</v>
      </c>
      <c r="S1902" s="13">
        <v>1</v>
      </c>
      <c r="T1902" s="21">
        <v>1</v>
      </c>
      <c r="V1902" t="s">
        <v>2154</v>
      </c>
      <c r="W1902" t="s">
        <v>17600</v>
      </c>
      <c r="X1902" s="20" t="str">
        <f>+IF(V1902="","-",CONCATENATE(V1902,"_",W1902))</f>
        <v>FINES_R05</v>
      </c>
      <c r="Y1902" s="59">
        <v>0.72628837823867798</v>
      </c>
      <c r="Z1902" t="s">
        <v>134</v>
      </c>
      <c r="AA1902" t="s">
        <v>2393</v>
      </c>
      <c r="AB1902" t="str">
        <f>+IF(W1902="","-",IF(W1902="UNICO","CENSO","MUESTRA"))</f>
        <v>MUESTRA</v>
      </c>
      <c r="AC1902" t="s">
        <v>2397</v>
      </c>
      <c r="AD1902" t="s">
        <v>9466</v>
      </c>
      <c r="AF1902">
        <f>+COUNTIF(Piloto!C:C,MARCO!A1902)</f>
        <v>0</v>
      </c>
    </row>
    <row r="1903" spans="1:32" x14ac:dyDescent="0.25">
      <c r="A1903" s="5" t="str">
        <f t="shared" si="29"/>
        <v>R 5 - D 30 - 452 - 0477</v>
      </c>
      <c r="B1903" s="23" t="s">
        <v>2347</v>
      </c>
      <c r="C1903" t="s">
        <v>186</v>
      </c>
      <c r="D1903" t="s">
        <v>551</v>
      </c>
      <c r="E1903" t="s">
        <v>552</v>
      </c>
      <c r="F1903" t="s">
        <v>134</v>
      </c>
      <c r="G1903" t="s">
        <v>134</v>
      </c>
      <c r="H1903" t="s">
        <v>12396</v>
      </c>
      <c r="I1903" t="s">
        <v>20</v>
      </c>
      <c r="J1903" t="s">
        <v>2349</v>
      </c>
      <c r="K1903" t="s">
        <v>21</v>
      </c>
      <c r="M1903" t="s">
        <v>12397</v>
      </c>
      <c r="N1903" t="s">
        <v>22</v>
      </c>
      <c r="O1903" t="s">
        <v>23</v>
      </c>
      <c r="P1903" t="s">
        <v>26</v>
      </c>
      <c r="Q1903" t="s">
        <v>2348</v>
      </c>
      <c r="R1903" s="13">
        <v>27</v>
      </c>
      <c r="S1903" s="13">
        <v>1</v>
      </c>
      <c r="T1903" s="21">
        <v>1</v>
      </c>
      <c r="V1903" t="s">
        <v>2154</v>
      </c>
      <c r="W1903" t="s">
        <v>17600</v>
      </c>
      <c r="X1903" s="20" t="str">
        <f>+IF(V1903="","-",CONCATENATE(V1903,"_",W1903))</f>
        <v>FINES_R05</v>
      </c>
      <c r="Y1903" s="59">
        <v>0.73161584138870239</v>
      </c>
      <c r="Z1903" t="s">
        <v>134</v>
      </c>
      <c r="AA1903" t="s">
        <v>2393</v>
      </c>
      <c r="AB1903" t="str">
        <f>+IF(W1903="","-",IF(W1903="UNICO","CENSO","MUESTRA"))</f>
        <v>MUESTRA</v>
      </c>
      <c r="AC1903" t="s">
        <v>2397</v>
      </c>
      <c r="AD1903" t="s">
        <v>12398</v>
      </c>
      <c r="AF1903">
        <f>+COUNTIF(Piloto!C:C,MARCO!A1903)</f>
        <v>0</v>
      </c>
    </row>
    <row r="1904" spans="1:32" x14ac:dyDescent="0.25">
      <c r="A1904" s="5" t="str">
        <f t="shared" si="29"/>
        <v>R 5 - D 4 - 453 - 2084</v>
      </c>
      <c r="B1904" s="60" t="s">
        <v>2347</v>
      </c>
      <c r="C1904" t="s">
        <v>186</v>
      </c>
      <c r="D1904" t="s">
        <v>183</v>
      </c>
      <c r="E1904" t="s">
        <v>185</v>
      </c>
      <c r="F1904" t="s">
        <v>134</v>
      </c>
      <c r="G1904" t="s">
        <v>134</v>
      </c>
      <c r="H1904" t="s">
        <v>12459</v>
      </c>
      <c r="I1904" t="s">
        <v>20</v>
      </c>
      <c r="J1904" t="s">
        <v>2349</v>
      </c>
      <c r="K1904" t="s">
        <v>21</v>
      </c>
      <c r="M1904" t="s">
        <v>12460</v>
      </c>
      <c r="N1904" t="s">
        <v>22</v>
      </c>
      <c r="O1904" t="s">
        <v>23</v>
      </c>
      <c r="P1904" t="s">
        <v>26</v>
      </c>
      <c r="Q1904" t="s">
        <v>2348</v>
      </c>
      <c r="R1904" s="13">
        <v>19</v>
      </c>
      <c r="S1904" s="13">
        <v>1</v>
      </c>
      <c r="T1904" s="21">
        <v>1</v>
      </c>
      <c r="V1904" t="s">
        <v>2154</v>
      </c>
      <c r="W1904" t="s">
        <v>17600</v>
      </c>
      <c r="X1904" s="20" t="str">
        <f>+IF(V1904="","-",CONCATENATE(V1904,"_",W1904))</f>
        <v>FINES_R05</v>
      </c>
      <c r="Y1904" s="59">
        <v>0.74018377065658569</v>
      </c>
      <c r="Z1904" t="s">
        <v>134</v>
      </c>
      <c r="AA1904" t="s">
        <v>2393</v>
      </c>
      <c r="AB1904" t="str">
        <f>+IF(W1904="","-",IF(W1904="UNICO","CENSO","MUESTRA"))</f>
        <v>MUESTRA</v>
      </c>
      <c r="AC1904" t="s">
        <v>2398</v>
      </c>
      <c r="AD1904" t="s">
        <v>12461</v>
      </c>
      <c r="AF1904">
        <f>+COUNTIF(Piloto!C:C,MARCO!A1904)</f>
        <v>0</v>
      </c>
    </row>
    <row r="1905" spans="1:32" x14ac:dyDescent="0.25">
      <c r="A1905" s="5" t="str">
        <f t="shared" si="29"/>
        <v>R 5 - D 4 - 453 - 0113</v>
      </c>
      <c r="B1905" s="23" t="s">
        <v>2347</v>
      </c>
      <c r="C1905" t="s">
        <v>186</v>
      </c>
      <c r="D1905" t="s">
        <v>183</v>
      </c>
      <c r="E1905" t="s">
        <v>185</v>
      </c>
      <c r="F1905" t="s">
        <v>134</v>
      </c>
      <c r="G1905" t="s">
        <v>134</v>
      </c>
      <c r="H1905" t="s">
        <v>9271</v>
      </c>
      <c r="I1905" t="s">
        <v>20</v>
      </c>
      <c r="J1905" t="s">
        <v>2349</v>
      </c>
      <c r="K1905" t="s">
        <v>21</v>
      </c>
      <c r="M1905" t="s">
        <v>9272</v>
      </c>
      <c r="N1905" t="s">
        <v>22</v>
      </c>
      <c r="O1905" t="s">
        <v>23</v>
      </c>
      <c r="P1905" t="s">
        <v>26</v>
      </c>
      <c r="Q1905" t="s">
        <v>2348</v>
      </c>
      <c r="R1905" s="13">
        <v>45</v>
      </c>
      <c r="S1905" s="13">
        <v>2</v>
      </c>
      <c r="T1905" s="21">
        <v>1</v>
      </c>
      <c r="V1905" t="s">
        <v>2154</v>
      </c>
      <c r="W1905" t="s">
        <v>17600</v>
      </c>
      <c r="X1905" s="20" t="str">
        <f>+IF(V1905="","-",CONCATENATE(V1905,"_",W1905))</f>
        <v>FINES_R05</v>
      </c>
      <c r="Y1905" s="59">
        <v>0.74785774946212769</v>
      </c>
      <c r="Z1905" t="s">
        <v>134</v>
      </c>
      <c r="AA1905" t="s">
        <v>2393</v>
      </c>
      <c r="AB1905" t="str">
        <f>+IF(W1905="","-",IF(W1905="UNICO","CENSO","MUESTRA"))</f>
        <v>MUESTRA</v>
      </c>
      <c r="AC1905" t="s">
        <v>2397</v>
      </c>
      <c r="AD1905" t="s">
        <v>9273</v>
      </c>
      <c r="AF1905">
        <f>+COUNTIF(Piloto!C:C,MARCO!A1905)</f>
        <v>0</v>
      </c>
    </row>
    <row r="1906" spans="1:32" x14ac:dyDescent="0.25">
      <c r="A1906" s="5" t="str">
        <f t="shared" si="29"/>
        <v>R 5 - D 130 - 456 - 1477</v>
      </c>
      <c r="B1906" s="23" t="s">
        <v>2347</v>
      </c>
      <c r="C1906" t="s">
        <v>186</v>
      </c>
      <c r="D1906" t="s">
        <v>285</v>
      </c>
      <c r="E1906" t="s">
        <v>1994</v>
      </c>
      <c r="F1906" t="s">
        <v>134</v>
      </c>
      <c r="G1906" t="s">
        <v>134</v>
      </c>
      <c r="H1906" t="s">
        <v>8588</v>
      </c>
      <c r="I1906" t="s">
        <v>20</v>
      </c>
      <c r="J1906" t="s">
        <v>2349</v>
      </c>
      <c r="K1906" t="s">
        <v>21</v>
      </c>
      <c r="M1906" t="s">
        <v>8589</v>
      </c>
      <c r="N1906" t="s">
        <v>22</v>
      </c>
      <c r="O1906" t="s">
        <v>23</v>
      </c>
      <c r="P1906" t="s">
        <v>26</v>
      </c>
      <c r="Q1906" t="s">
        <v>2348</v>
      </c>
      <c r="R1906" s="13">
        <v>111</v>
      </c>
      <c r="S1906" s="13">
        <v>4</v>
      </c>
      <c r="T1906" s="21">
        <v>1</v>
      </c>
      <c r="V1906" t="s">
        <v>2154</v>
      </c>
      <c r="W1906" t="s">
        <v>17600</v>
      </c>
      <c r="X1906" s="20" t="str">
        <f>+IF(V1906="","-",CONCATENATE(V1906,"_",W1906))</f>
        <v>FINES_R05</v>
      </c>
      <c r="Y1906" s="59">
        <v>0.74888008832931519</v>
      </c>
      <c r="Z1906" t="s">
        <v>134</v>
      </c>
      <c r="AA1906" t="s">
        <v>2393</v>
      </c>
      <c r="AB1906" t="str">
        <f>+IF(W1906="","-",IF(W1906="UNICO","CENSO","MUESTRA"))</f>
        <v>MUESTRA</v>
      </c>
      <c r="AC1906" t="s">
        <v>2397</v>
      </c>
      <c r="AD1906" t="s">
        <v>8590</v>
      </c>
      <c r="AF1906">
        <f>+COUNTIF(Piloto!C:C,MARCO!A1906)</f>
        <v>0</v>
      </c>
    </row>
    <row r="1907" spans="1:32" x14ac:dyDescent="0.25">
      <c r="A1907" s="5" t="str">
        <f t="shared" si="29"/>
        <v>R 5 - D 4 - 453 - 2098</v>
      </c>
      <c r="B1907" s="23" t="s">
        <v>2347</v>
      </c>
      <c r="C1907" t="s">
        <v>186</v>
      </c>
      <c r="D1907" t="s">
        <v>183</v>
      </c>
      <c r="E1907" t="s">
        <v>185</v>
      </c>
      <c r="F1907" t="s">
        <v>134</v>
      </c>
      <c r="G1907" t="s">
        <v>134</v>
      </c>
      <c r="H1907" t="s">
        <v>8894</v>
      </c>
      <c r="I1907" t="s">
        <v>20</v>
      </c>
      <c r="J1907" t="s">
        <v>2349</v>
      </c>
      <c r="K1907" t="s">
        <v>21</v>
      </c>
      <c r="M1907" t="s">
        <v>8895</v>
      </c>
      <c r="N1907" t="s">
        <v>22</v>
      </c>
      <c r="O1907" t="s">
        <v>23</v>
      </c>
      <c r="P1907" t="s">
        <v>26</v>
      </c>
      <c r="Q1907" t="s">
        <v>2348</v>
      </c>
      <c r="R1907" s="13">
        <v>83</v>
      </c>
      <c r="S1907" s="13">
        <v>4</v>
      </c>
      <c r="T1907" s="21">
        <v>1</v>
      </c>
      <c r="V1907" t="s">
        <v>2154</v>
      </c>
      <c r="W1907" t="s">
        <v>17600</v>
      </c>
      <c r="X1907" s="20" t="str">
        <f>+IF(V1907="","-",CONCATENATE(V1907,"_",W1907))</f>
        <v>FINES_R05</v>
      </c>
      <c r="Y1907" s="59">
        <v>0.75085252523422241</v>
      </c>
      <c r="Z1907" t="s">
        <v>134</v>
      </c>
      <c r="AA1907" t="s">
        <v>2393</v>
      </c>
      <c r="AB1907" t="str">
        <f>+IF(W1907="","-",IF(W1907="UNICO","CENSO","MUESTRA"))</f>
        <v>MUESTRA</v>
      </c>
      <c r="AC1907" t="s">
        <v>2397</v>
      </c>
      <c r="AD1907" t="s">
        <v>8896</v>
      </c>
      <c r="AF1907">
        <f>+COUNTIF(Piloto!C:C,MARCO!A1907)</f>
        <v>0</v>
      </c>
    </row>
    <row r="1908" spans="1:32" x14ac:dyDescent="0.25">
      <c r="A1908" s="5" t="str">
        <f t="shared" si="29"/>
        <v>R 5 - D 4 - 452 - 2867</v>
      </c>
      <c r="B1908" s="23" t="s">
        <v>2347</v>
      </c>
      <c r="C1908" t="s">
        <v>186</v>
      </c>
      <c r="D1908" t="s">
        <v>183</v>
      </c>
      <c r="E1908" t="s">
        <v>185</v>
      </c>
      <c r="F1908" t="s">
        <v>134</v>
      </c>
      <c r="G1908" t="s">
        <v>134</v>
      </c>
      <c r="H1908" t="s">
        <v>9047</v>
      </c>
      <c r="I1908" t="s">
        <v>20</v>
      </c>
      <c r="J1908" t="s">
        <v>2349</v>
      </c>
      <c r="K1908" t="s">
        <v>21</v>
      </c>
      <c r="M1908" t="s">
        <v>6676</v>
      </c>
      <c r="N1908" t="s">
        <v>22</v>
      </c>
      <c r="O1908" t="s">
        <v>23</v>
      </c>
      <c r="P1908" t="s">
        <v>26</v>
      </c>
      <c r="Q1908" t="s">
        <v>2348</v>
      </c>
      <c r="R1908" s="13">
        <v>15</v>
      </c>
      <c r="S1908" s="13">
        <v>1</v>
      </c>
      <c r="T1908" s="21">
        <v>1</v>
      </c>
      <c r="V1908" t="s">
        <v>2154</v>
      </c>
      <c r="W1908" t="s">
        <v>17600</v>
      </c>
      <c r="X1908" s="20" t="str">
        <f>+IF(V1908="","-",CONCATENATE(V1908,"_",W1908))</f>
        <v>FINES_R05</v>
      </c>
      <c r="Y1908" s="59">
        <v>0.75434362888336182</v>
      </c>
      <c r="Z1908" t="s">
        <v>134</v>
      </c>
      <c r="AA1908" t="s">
        <v>2393</v>
      </c>
      <c r="AB1908" t="str">
        <f>+IF(W1908="","-",IF(W1908="UNICO","CENSO","MUESTRA"))</f>
        <v>MUESTRA</v>
      </c>
      <c r="AC1908" t="s">
        <v>2398</v>
      </c>
      <c r="AD1908" t="s">
        <v>9048</v>
      </c>
      <c r="AF1908">
        <f>+COUNTIF(Piloto!C:C,MARCO!A1908)</f>
        <v>0</v>
      </c>
    </row>
    <row r="1909" spans="1:32" x14ac:dyDescent="0.25">
      <c r="A1909" s="5" t="str">
        <f t="shared" si="29"/>
        <v>R 5 - D 4 - 451 - 0086</v>
      </c>
      <c r="B1909" s="23" t="s">
        <v>2347</v>
      </c>
      <c r="C1909" t="s">
        <v>186</v>
      </c>
      <c r="D1909" t="s">
        <v>183</v>
      </c>
      <c r="E1909" t="s">
        <v>185</v>
      </c>
      <c r="F1909" t="s">
        <v>134</v>
      </c>
      <c r="G1909" t="s">
        <v>134</v>
      </c>
      <c r="H1909" t="s">
        <v>8843</v>
      </c>
      <c r="I1909" t="s">
        <v>20</v>
      </c>
      <c r="J1909" t="s">
        <v>2349</v>
      </c>
      <c r="K1909" t="s">
        <v>21</v>
      </c>
      <c r="M1909" t="s">
        <v>8844</v>
      </c>
      <c r="N1909" t="s">
        <v>22</v>
      </c>
      <c r="O1909" t="s">
        <v>23</v>
      </c>
      <c r="P1909" t="s">
        <v>26</v>
      </c>
      <c r="Q1909" t="s">
        <v>2348</v>
      </c>
      <c r="R1909" s="13">
        <v>131</v>
      </c>
      <c r="S1909" s="13">
        <v>5</v>
      </c>
      <c r="T1909" s="21">
        <v>1</v>
      </c>
      <c r="V1909" t="s">
        <v>2154</v>
      </c>
      <c r="W1909" t="s">
        <v>17600</v>
      </c>
      <c r="X1909" s="20" t="str">
        <f>+IF(V1909="","-",CONCATENATE(V1909,"_",W1909))</f>
        <v>FINES_R05</v>
      </c>
      <c r="Y1909" s="59">
        <v>0.76071876287460327</v>
      </c>
      <c r="Z1909" t="s">
        <v>134</v>
      </c>
      <c r="AA1909" t="s">
        <v>2393</v>
      </c>
      <c r="AB1909" t="str">
        <f>+IF(W1909="","-",IF(W1909="UNICO","CENSO","MUESTRA"))</f>
        <v>MUESTRA</v>
      </c>
      <c r="AC1909" t="s">
        <v>2398</v>
      </c>
      <c r="AD1909" t="s">
        <v>8845</v>
      </c>
      <c r="AF1909">
        <f>+COUNTIF(Piloto!C:C,MARCO!A1909)</f>
        <v>0</v>
      </c>
    </row>
    <row r="1910" spans="1:32" x14ac:dyDescent="0.25">
      <c r="A1910" s="5" t="str">
        <f t="shared" si="29"/>
        <v>R 5 - D 30 - 452 - 0474</v>
      </c>
      <c r="B1910" s="23" t="s">
        <v>2347</v>
      </c>
      <c r="C1910" t="s">
        <v>186</v>
      </c>
      <c r="D1910" t="s">
        <v>551</v>
      </c>
      <c r="E1910" t="s">
        <v>552</v>
      </c>
      <c r="F1910" t="s">
        <v>134</v>
      </c>
      <c r="G1910" t="s">
        <v>134</v>
      </c>
      <c r="H1910" t="s">
        <v>8788</v>
      </c>
      <c r="I1910" t="s">
        <v>20</v>
      </c>
      <c r="J1910" t="s">
        <v>2349</v>
      </c>
      <c r="K1910" t="s">
        <v>21</v>
      </c>
      <c r="M1910" t="s">
        <v>8789</v>
      </c>
      <c r="N1910" t="s">
        <v>22</v>
      </c>
      <c r="O1910" t="s">
        <v>23</v>
      </c>
      <c r="P1910" t="s">
        <v>26</v>
      </c>
      <c r="Q1910" t="s">
        <v>2348</v>
      </c>
      <c r="R1910" s="13">
        <v>35</v>
      </c>
      <c r="S1910" s="13">
        <v>1</v>
      </c>
      <c r="T1910" s="21">
        <v>1</v>
      </c>
      <c r="V1910" t="s">
        <v>2154</v>
      </c>
      <c r="W1910" t="s">
        <v>17600</v>
      </c>
      <c r="X1910" s="20" t="str">
        <f>+IF(V1910="","-",CONCATENATE(V1910,"_",W1910))</f>
        <v>FINES_R05</v>
      </c>
      <c r="Y1910" s="59">
        <v>0.76090919971466064</v>
      </c>
      <c r="Z1910" t="s">
        <v>134</v>
      </c>
      <c r="AA1910" t="s">
        <v>2393</v>
      </c>
      <c r="AB1910" t="str">
        <f>+IF(W1910="","-",IF(W1910="UNICO","CENSO","MUESTRA"))</f>
        <v>MUESTRA</v>
      </c>
      <c r="AC1910" t="s">
        <v>2397</v>
      </c>
      <c r="AD1910" t="s">
        <v>8790</v>
      </c>
      <c r="AF1910">
        <f>+COUNTIF(Piloto!C:C,MARCO!A1910)</f>
        <v>0</v>
      </c>
    </row>
    <row r="1911" spans="1:32" x14ac:dyDescent="0.25">
      <c r="A1911" s="5" t="str">
        <f t="shared" si="29"/>
        <v>R 5 - D 4 - 453 - 4312</v>
      </c>
      <c r="B1911" s="23" t="s">
        <v>2347</v>
      </c>
      <c r="C1911" t="s">
        <v>186</v>
      </c>
      <c r="D1911" t="s">
        <v>183</v>
      </c>
      <c r="E1911" t="s">
        <v>185</v>
      </c>
      <c r="F1911" t="s">
        <v>134</v>
      </c>
      <c r="G1911" t="s">
        <v>134</v>
      </c>
      <c r="H1911" t="s">
        <v>9082</v>
      </c>
      <c r="I1911" t="s">
        <v>20</v>
      </c>
      <c r="J1911" t="s">
        <v>2349</v>
      </c>
      <c r="K1911" t="s">
        <v>21</v>
      </c>
      <c r="M1911" t="s">
        <v>9083</v>
      </c>
      <c r="N1911" t="s">
        <v>22</v>
      </c>
      <c r="O1911" t="s">
        <v>23</v>
      </c>
      <c r="P1911" t="s">
        <v>26</v>
      </c>
      <c r="Q1911" t="s">
        <v>2348</v>
      </c>
      <c r="R1911" s="13">
        <v>29</v>
      </c>
      <c r="S1911" s="13">
        <v>2</v>
      </c>
      <c r="T1911" s="21">
        <v>1</v>
      </c>
      <c r="V1911" t="s">
        <v>2154</v>
      </c>
      <c r="W1911" t="s">
        <v>17600</v>
      </c>
      <c r="X1911" s="20" t="str">
        <f>+IF(V1911="","-",CONCATENATE(V1911,"_",W1911))</f>
        <v>FINES_R05</v>
      </c>
      <c r="Y1911" s="59">
        <v>0.76341724395751953</v>
      </c>
      <c r="Z1911" t="s">
        <v>134</v>
      </c>
      <c r="AA1911" t="s">
        <v>2393</v>
      </c>
      <c r="AB1911" t="str">
        <f>+IF(W1911="","-",IF(W1911="UNICO","CENSO","MUESTRA"))</f>
        <v>MUESTRA</v>
      </c>
      <c r="AC1911" t="s">
        <v>2397</v>
      </c>
      <c r="AD1911" t="s">
        <v>9084</v>
      </c>
      <c r="AF1911">
        <f>+COUNTIF(Piloto!C:C,MARCO!A1911)</f>
        <v>0</v>
      </c>
    </row>
    <row r="1912" spans="1:32" x14ac:dyDescent="0.25">
      <c r="A1912" s="5" t="str">
        <f t="shared" si="29"/>
        <v>R 5 - D 4 - 453 - 2093</v>
      </c>
      <c r="B1912" s="23" t="s">
        <v>2347</v>
      </c>
      <c r="C1912" t="s">
        <v>186</v>
      </c>
      <c r="D1912" t="s">
        <v>183</v>
      </c>
      <c r="E1912" t="s">
        <v>185</v>
      </c>
      <c r="F1912" t="s">
        <v>134</v>
      </c>
      <c r="G1912" t="s">
        <v>134</v>
      </c>
      <c r="H1912" t="s">
        <v>8878</v>
      </c>
      <c r="I1912" t="s">
        <v>20</v>
      </c>
      <c r="J1912" t="s">
        <v>2349</v>
      </c>
      <c r="K1912" t="s">
        <v>21</v>
      </c>
      <c r="M1912" t="s">
        <v>8879</v>
      </c>
      <c r="N1912" t="s">
        <v>22</v>
      </c>
      <c r="O1912" t="s">
        <v>23</v>
      </c>
      <c r="P1912" t="s">
        <v>26</v>
      </c>
      <c r="Q1912" t="s">
        <v>2348</v>
      </c>
      <c r="R1912" s="13">
        <v>22</v>
      </c>
      <c r="S1912" s="13">
        <v>1</v>
      </c>
      <c r="T1912" s="21">
        <v>1</v>
      </c>
      <c r="V1912" t="s">
        <v>2154</v>
      </c>
      <c r="W1912" t="s">
        <v>17600</v>
      </c>
      <c r="X1912" s="20" t="str">
        <f>+IF(V1912="","-",CONCATENATE(V1912,"_",W1912))</f>
        <v>FINES_R05</v>
      </c>
      <c r="Y1912" s="59">
        <v>0.76870673894882202</v>
      </c>
      <c r="Z1912" t="s">
        <v>134</v>
      </c>
      <c r="AA1912" t="s">
        <v>2393</v>
      </c>
      <c r="AB1912" t="str">
        <f>+IF(W1912="","-",IF(W1912="UNICO","CENSO","MUESTRA"))</f>
        <v>MUESTRA</v>
      </c>
      <c r="AC1912" t="s">
        <v>2397</v>
      </c>
      <c r="AD1912" t="s">
        <v>8880</v>
      </c>
      <c r="AF1912">
        <f>+COUNTIF(Piloto!C:C,MARCO!A1912)</f>
        <v>0</v>
      </c>
    </row>
    <row r="1913" spans="1:32" x14ac:dyDescent="0.25">
      <c r="A1913" s="5" t="str">
        <f t="shared" si="29"/>
        <v>R 5 - D 4 - 451 - 4558</v>
      </c>
      <c r="B1913" s="23" t="s">
        <v>2347</v>
      </c>
      <c r="C1913" t="s">
        <v>186</v>
      </c>
      <c r="D1913" t="s">
        <v>183</v>
      </c>
      <c r="E1913" t="s">
        <v>185</v>
      </c>
      <c r="F1913" t="s">
        <v>134</v>
      </c>
      <c r="G1913" t="s">
        <v>134</v>
      </c>
      <c r="H1913" t="s">
        <v>9299</v>
      </c>
      <c r="I1913" t="s">
        <v>20</v>
      </c>
      <c r="J1913" t="s">
        <v>2349</v>
      </c>
      <c r="K1913" t="s">
        <v>21</v>
      </c>
      <c r="M1913" t="s">
        <v>9300</v>
      </c>
      <c r="N1913" t="s">
        <v>22</v>
      </c>
      <c r="O1913" t="s">
        <v>23</v>
      </c>
      <c r="P1913" t="s">
        <v>26</v>
      </c>
      <c r="Q1913" t="s">
        <v>2348</v>
      </c>
      <c r="R1913" s="13">
        <v>26</v>
      </c>
      <c r="S1913" s="13">
        <v>1</v>
      </c>
      <c r="T1913" s="21">
        <v>1</v>
      </c>
      <c r="V1913" t="s">
        <v>2154</v>
      </c>
      <c r="W1913" t="s">
        <v>17600</v>
      </c>
      <c r="X1913" s="20" t="str">
        <f>+IF(V1913="","-",CONCATENATE(V1913,"_",W1913))</f>
        <v>FINES_R05</v>
      </c>
      <c r="Y1913" s="59">
        <v>0.76954358816146851</v>
      </c>
      <c r="Z1913" t="s">
        <v>134</v>
      </c>
      <c r="AA1913" t="s">
        <v>2393</v>
      </c>
      <c r="AB1913" t="str">
        <f>+IF(W1913="","-",IF(W1913="UNICO","CENSO","MUESTRA"))</f>
        <v>MUESTRA</v>
      </c>
      <c r="AC1913" t="s">
        <v>2398</v>
      </c>
      <c r="AD1913" t="s">
        <v>9301</v>
      </c>
      <c r="AF1913">
        <f>+COUNTIF(Piloto!C:C,MARCO!A1913)</f>
        <v>0</v>
      </c>
    </row>
    <row r="1914" spans="1:32" x14ac:dyDescent="0.25">
      <c r="A1914" s="5" t="str">
        <f t="shared" si="29"/>
        <v>R 5 - D 4 - 451 - 2208</v>
      </c>
      <c r="B1914" s="23" t="s">
        <v>2347</v>
      </c>
      <c r="C1914" t="s">
        <v>186</v>
      </c>
      <c r="D1914" t="s">
        <v>183</v>
      </c>
      <c r="E1914" t="s">
        <v>185</v>
      </c>
      <c r="F1914" t="s">
        <v>134</v>
      </c>
      <c r="G1914" t="s">
        <v>134</v>
      </c>
      <c r="H1914" t="s">
        <v>8912</v>
      </c>
      <c r="I1914" t="s">
        <v>20</v>
      </c>
      <c r="J1914" t="s">
        <v>2349</v>
      </c>
      <c r="K1914" t="s">
        <v>21</v>
      </c>
      <c r="M1914" t="s">
        <v>8913</v>
      </c>
      <c r="N1914" t="s">
        <v>22</v>
      </c>
      <c r="O1914" t="s">
        <v>23</v>
      </c>
      <c r="P1914" t="s">
        <v>26</v>
      </c>
      <c r="Q1914" t="s">
        <v>2348</v>
      </c>
      <c r="R1914" s="13">
        <v>114</v>
      </c>
      <c r="S1914" s="13">
        <v>5</v>
      </c>
      <c r="T1914" s="21">
        <v>1</v>
      </c>
      <c r="V1914" t="s">
        <v>2154</v>
      </c>
      <c r="W1914" t="s">
        <v>17600</v>
      </c>
      <c r="X1914" s="20" t="str">
        <f>+IF(V1914="","-",CONCATENATE(V1914,"_",W1914))</f>
        <v>FINES_R05</v>
      </c>
      <c r="Y1914" s="59">
        <v>0.77002918720245361</v>
      </c>
      <c r="Z1914" t="s">
        <v>134</v>
      </c>
      <c r="AA1914" t="s">
        <v>2393</v>
      </c>
      <c r="AB1914" t="str">
        <f>+IF(W1914="","-",IF(W1914="UNICO","CENSO","MUESTRA"))</f>
        <v>MUESTRA</v>
      </c>
      <c r="AC1914" t="s">
        <v>2397</v>
      </c>
      <c r="AD1914" t="s">
        <v>8914</v>
      </c>
      <c r="AF1914">
        <f>+COUNTIF(Piloto!C:C,MARCO!A1914)</f>
        <v>0</v>
      </c>
    </row>
    <row r="1915" spans="1:32" x14ac:dyDescent="0.25">
      <c r="A1915" s="5" t="str">
        <f t="shared" si="29"/>
        <v>R 5 - D 4 - 452 - 4638</v>
      </c>
      <c r="B1915" s="60" t="s">
        <v>2347</v>
      </c>
      <c r="C1915" t="s">
        <v>186</v>
      </c>
      <c r="D1915" t="s">
        <v>183</v>
      </c>
      <c r="E1915" t="s">
        <v>185</v>
      </c>
      <c r="F1915" t="s">
        <v>134</v>
      </c>
      <c r="G1915" t="s">
        <v>134</v>
      </c>
      <c r="H1915" t="s">
        <v>12472</v>
      </c>
      <c r="I1915" t="s">
        <v>20</v>
      </c>
      <c r="J1915" t="s">
        <v>2349</v>
      </c>
      <c r="K1915" t="s">
        <v>21</v>
      </c>
      <c r="M1915" t="s">
        <v>12473</v>
      </c>
      <c r="N1915" t="s">
        <v>22</v>
      </c>
      <c r="O1915" t="s">
        <v>23</v>
      </c>
      <c r="P1915" t="s">
        <v>26</v>
      </c>
      <c r="Q1915" t="s">
        <v>2348</v>
      </c>
      <c r="R1915" s="13">
        <v>21</v>
      </c>
      <c r="S1915" s="13">
        <v>1</v>
      </c>
      <c r="T1915" s="21">
        <v>1</v>
      </c>
      <c r="V1915" t="s">
        <v>2154</v>
      </c>
      <c r="W1915" t="s">
        <v>17600</v>
      </c>
      <c r="X1915" s="20" t="str">
        <f>+IF(V1915="","-",CONCATENATE(V1915,"_",W1915))</f>
        <v>FINES_R05</v>
      </c>
      <c r="Y1915" s="59">
        <v>0.77346193790435791</v>
      </c>
      <c r="Z1915" t="s">
        <v>134</v>
      </c>
      <c r="AA1915" t="s">
        <v>2393</v>
      </c>
      <c r="AB1915" t="str">
        <f>+IF(W1915="","-",IF(W1915="UNICO","CENSO","MUESTRA"))</f>
        <v>MUESTRA</v>
      </c>
      <c r="AC1915" t="s">
        <v>2397</v>
      </c>
      <c r="AD1915" t="s">
        <v>12474</v>
      </c>
      <c r="AF1915">
        <f>+COUNTIF(Piloto!C:C,MARCO!A1915)</f>
        <v>0</v>
      </c>
    </row>
    <row r="1916" spans="1:32" x14ac:dyDescent="0.25">
      <c r="A1916" s="5" t="str">
        <f t="shared" si="29"/>
        <v>R 5 - D 30 - 452 - 4425</v>
      </c>
      <c r="B1916" s="23" t="s">
        <v>2347</v>
      </c>
      <c r="C1916" t="s">
        <v>186</v>
      </c>
      <c r="D1916" t="s">
        <v>551</v>
      </c>
      <c r="E1916" t="s">
        <v>552</v>
      </c>
      <c r="F1916" t="s">
        <v>134</v>
      </c>
      <c r="G1916" t="s">
        <v>134</v>
      </c>
      <c r="H1916" t="s">
        <v>8834</v>
      </c>
      <c r="I1916" t="s">
        <v>20</v>
      </c>
      <c r="J1916" t="s">
        <v>2349</v>
      </c>
      <c r="K1916" t="s">
        <v>21</v>
      </c>
      <c r="M1916" t="s">
        <v>8835</v>
      </c>
      <c r="N1916" t="s">
        <v>22</v>
      </c>
      <c r="O1916" t="s">
        <v>23</v>
      </c>
      <c r="P1916" t="s">
        <v>26</v>
      </c>
      <c r="Q1916" t="s">
        <v>2348</v>
      </c>
      <c r="R1916" s="13">
        <v>17</v>
      </c>
      <c r="S1916" s="13">
        <v>1</v>
      </c>
      <c r="T1916" s="21">
        <v>1</v>
      </c>
      <c r="V1916" t="s">
        <v>2154</v>
      </c>
      <c r="W1916" t="s">
        <v>17600</v>
      </c>
      <c r="X1916" s="20" t="str">
        <f>+IF(V1916="","-",CONCATENATE(V1916,"_",W1916))</f>
        <v>FINES_R05</v>
      </c>
      <c r="Y1916" s="59">
        <v>0.77528202533721924</v>
      </c>
      <c r="Z1916" t="s">
        <v>134</v>
      </c>
      <c r="AA1916" t="s">
        <v>2393</v>
      </c>
      <c r="AB1916" t="str">
        <f>+IF(W1916="","-",IF(W1916="UNICO","CENSO","MUESTRA"))</f>
        <v>MUESTRA</v>
      </c>
      <c r="AC1916" t="s">
        <v>2398</v>
      </c>
      <c r="AD1916" t="s">
        <v>8836</v>
      </c>
      <c r="AF1916">
        <f>+COUNTIF(Piloto!C:C,MARCO!A1916)</f>
        <v>0</v>
      </c>
    </row>
    <row r="1917" spans="1:32" x14ac:dyDescent="0.25">
      <c r="A1917" s="5" t="str">
        <f t="shared" si="29"/>
        <v>R 5 - D 4 - 452 - 2128</v>
      </c>
      <c r="B1917" s="23" t="s">
        <v>2347</v>
      </c>
      <c r="C1917" t="s">
        <v>186</v>
      </c>
      <c r="D1917" t="s">
        <v>183</v>
      </c>
      <c r="E1917" t="s">
        <v>185</v>
      </c>
      <c r="F1917" t="s">
        <v>134</v>
      </c>
      <c r="G1917" t="s">
        <v>134</v>
      </c>
      <c r="H1917" t="s">
        <v>8866</v>
      </c>
      <c r="I1917" t="s">
        <v>20</v>
      </c>
      <c r="J1917" t="s">
        <v>2349</v>
      </c>
      <c r="K1917" t="s">
        <v>21</v>
      </c>
      <c r="M1917" t="s">
        <v>8867</v>
      </c>
      <c r="N1917" t="s">
        <v>22</v>
      </c>
      <c r="O1917" t="s">
        <v>23</v>
      </c>
      <c r="P1917" t="s">
        <v>26</v>
      </c>
      <c r="Q1917" t="s">
        <v>2348</v>
      </c>
      <c r="R1917" s="13">
        <v>67</v>
      </c>
      <c r="S1917" s="13">
        <v>3</v>
      </c>
      <c r="T1917" s="21">
        <v>1</v>
      </c>
      <c r="V1917" t="s">
        <v>2154</v>
      </c>
      <c r="W1917" t="s">
        <v>17600</v>
      </c>
      <c r="X1917" s="20" t="str">
        <f>+IF(V1917="","-",CONCATENATE(V1917,"_",W1917))</f>
        <v>FINES_R05</v>
      </c>
      <c r="Y1917" s="59">
        <v>0.77609175443649292</v>
      </c>
      <c r="Z1917" t="s">
        <v>134</v>
      </c>
      <c r="AA1917" t="s">
        <v>2393</v>
      </c>
      <c r="AB1917" t="str">
        <f>+IF(W1917="","-",IF(W1917="UNICO","CENSO","MUESTRA"))</f>
        <v>MUESTRA</v>
      </c>
      <c r="AC1917" t="s">
        <v>2398</v>
      </c>
      <c r="AD1917" t="s">
        <v>8868</v>
      </c>
      <c r="AF1917">
        <f>+COUNTIF(Piloto!C:C,MARCO!A1917)</f>
        <v>0</v>
      </c>
    </row>
    <row r="1918" spans="1:32" x14ac:dyDescent="0.25">
      <c r="A1918" s="5" t="str">
        <f t="shared" si="29"/>
        <v>R 5 - D 30 - 452 - 0485</v>
      </c>
      <c r="B1918" s="23" t="s">
        <v>2347</v>
      </c>
      <c r="C1918" t="s">
        <v>186</v>
      </c>
      <c r="D1918" t="s">
        <v>551</v>
      </c>
      <c r="E1918" t="s">
        <v>552</v>
      </c>
      <c r="F1918" t="s">
        <v>134</v>
      </c>
      <c r="G1918" t="s">
        <v>134</v>
      </c>
      <c r="H1918" t="s">
        <v>8806</v>
      </c>
      <c r="I1918" t="s">
        <v>20</v>
      </c>
      <c r="J1918" t="s">
        <v>2349</v>
      </c>
      <c r="K1918" t="s">
        <v>21</v>
      </c>
      <c r="M1918" t="s">
        <v>8807</v>
      </c>
      <c r="N1918" t="s">
        <v>22</v>
      </c>
      <c r="O1918" t="s">
        <v>23</v>
      </c>
      <c r="P1918" t="s">
        <v>26</v>
      </c>
      <c r="Q1918" t="s">
        <v>2348</v>
      </c>
      <c r="R1918" s="13">
        <v>85</v>
      </c>
      <c r="S1918" s="13">
        <v>3</v>
      </c>
      <c r="T1918" s="21">
        <v>1</v>
      </c>
      <c r="V1918" t="s">
        <v>2154</v>
      </c>
      <c r="W1918" t="s">
        <v>17600</v>
      </c>
      <c r="X1918" s="20" t="str">
        <f>+IF(V1918="","-",CONCATENATE(V1918,"_",W1918))</f>
        <v>FINES_R05</v>
      </c>
      <c r="Y1918" s="59">
        <v>0.77725815773010254</v>
      </c>
      <c r="Z1918" t="s">
        <v>134</v>
      </c>
      <c r="AA1918" t="s">
        <v>2393</v>
      </c>
      <c r="AB1918" t="str">
        <f>+IF(W1918="","-",IF(W1918="UNICO","CENSO","MUESTRA"))</f>
        <v>MUESTRA</v>
      </c>
      <c r="AC1918" t="s">
        <v>2398</v>
      </c>
      <c r="AD1918" t="s">
        <v>8808</v>
      </c>
      <c r="AF1918">
        <f>+COUNTIF(Piloto!C:C,MARCO!A1918)</f>
        <v>0</v>
      </c>
    </row>
    <row r="1919" spans="1:32" x14ac:dyDescent="0.25">
      <c r="A1919" s="5" t="str">
        <f t="shared" si="29"/>
        <v>R 5 - D 30 - 452 - 3875</v>
      </c>
      <c r="B1919" s="60" t="s">
        <v>2347</v>
      </c>
      <c r="C1919" t="s">
        <v>186</v>
      </c>
      <c r="D1919" t="s">
        <v>551</v>
      </c>
      <c r="E1919" t="s">
        <v>552</v>
      </c>
      <c r="F1919" t="s">
        <v>134</v>
      </c>
      <c r="G1919" t="s">
        <v>134</v>
      </c>
      <c r="H1919" t="s">
        <v>12412</v>
      </c>
      <c r="I1919" t="s">
        <v>20</v>
      </c>
      <c r="J1919" t="s">
        <v>2349</v>
      </c>
      <c r="K1919" t="s">
        <v>21</v>
      </c>
      <c r="M1919" t="s">
        <v>12413</v>
      </c>
      <c r="N1919" t="s">
        <v>22</v>
      </c>
      <c r="O1919" t="s">
        <v>23</v>
      </c>
      <c r="P1919" t="s">
        <v>26</v>
      </c>
      <c r="Q1919" t="s">
        <v>2348</v>
      </c>
      <c r="R1919" s="13">
        <v>35</v>
      </c>
      <c r="S1919" s="13">
        <v>1</v>
      </c>
      <c r="T1919" s="21">
        <v>1</v>
      </c>
      <c r="V1919" t="s">
        <v>2154</v>
      </c>
      <c r="W1919" t="s">
        <v>17600</v>
      </c>
      <c r="X1919" s="20" t="str">
        <f>+IF(V1919="","-",CONCATENATE(V1919,"_",W1919))</f>
        <v>FINES_R05</v>
      </c>
      <c r="Y1919" s="59">
        <v>0.78054499626159668</v>
      </c>
      <c r="Z1919" t="s">
        <v>134</v>
      </c>
      <c r="AA1919" t="s">
        <v>2393</v>
      </c>
      <c r="AB1919" t="str">
        <f>+IF(W1919="","-",IF(W1919="UNICO","CENSO","MUESTRA"))</f>
        <v>MUESTRA</v>
      </c>
      <c r="AC1919" t="s">
        <v>2397</v>
      </c>
      <c r="AD1919" t="s">
        <v>12414</v>
      </c>
      <c r="AF1919">
        <f>+COUNTIF(Piloto!C:C,MARCO!A1919)</f>
        <v>0</v>
      </c>
    </row>
    <row r="1920" spans="1:32" x14ac:dyDescent="0.25">
      <c r="A1920" s="5" t="str">
        <f t="shared" si="29"/>
        <v>R 5 - D 4 - 452 - 3448</v>
      </c>
      <c r="B1920" s="23" t="s">
        <v>2347</v>
      </c>
      <c r="C1920" t="s">
        <v>186</v>
      </c>
      <c r="D1920" t="s">
        <v>183</v>
      </c>
      <c r="E1920" t="s">
        <v>185</v>
      </c>
      <c r="F1920" t="s">
        <v>134</v>
      </c>
      <c r="G1920" t="s">
        <v>134</v>
      </c>
      <c r="H1920" t="s">
        <v>8929</v>
      </c>
      <c r="I1920" t="s">
        <v>20</v>
      </c>
      <c r="J1920" t="s">
        <v>2349</v>
      </c>
      <c r="K1920" t="s">
        <v>21</v>
      </c>
      <c r="M1920" t="s">
        <v>8930</v>
      </c>
      <c r="N1920" t="s">
        <v>22</v>
      </c>
      <c r="O1920" t="s">
        <v>23</v>
      </c>
      <c r="P1920" t="s">
        <v>26</v>
      </c>
      <c r="Q1920" t="s">
        <v>2348</v>
      </c>
      <c r="R1920" s="13">
        <v>17</v>
      </c>
      <c r="S1920" s="13">
        <v>1</v>
      </c>
      <c r="T1920" s="21">
        <v>1</v>
      </c>
      <c r="V1920" t="s">
        <v>2154</v>
      </c>
      <c r="W1920" t="s">
        <v>17600</v>
      </c>
      <c r="X1920" s="20" t="str">
        <f>+IF(V1920="","-",CONCATENATE(V1920,"_",W1920))</f>
        <v>FINES_R05</v>
      </c>
      <c r="Y1920" s="59">
        <v>0.78108924627304077</v>
      </c>
      <c r="Z1920" t="s">
        <v>134</v>
      </c>
      <c r="AA1920" t="s">
        <v>2393</v>
      </c>
      <c r="AB1920" t="str">
        <f>+IF(W1920="","-",IF(W1920="UNICO","CENSO","MUESTRA"))</f>
        <v>MUESTRA</v>
      </c>
      <c r="AC1920" t="s">
        <v>2398</v>
      </c>
      <c r="AD1920" t="s">
        <v>8931</v>
      </c>
      <c r="AF1920">
        <f>+COUNTIF(Piloto!C:C,MARCO!A1920)</f>
        <v>0</v>
      </c>
    </row>
    <row r="1921" spans="1:32" x14ac:dyDescent="0.25">
      <c r="A1921" s="5" t="str">
        <f t="shared" si="29"/>
        <v>R 5 - D 4 - 453 - 4667</v>
      </c>
      <c r="B1921" s="23" t="s">
        <v>2347</v>
      </c>
      <c r="C1921" t="s">
        <v>186</v>
      </c>
      <c r="D1921" t="s">
        <v>183</v>
      </c>
      <c r="E1921" t="s">
        <v>185</v>
      </c>
      <c r="F1921" t="s">
        <v>134</v>
      </c>
      <c r="G1921" t="s">
        <v>134</v>
      </c>
      <c r="H1921" t="s">
        <v>9360</v>
      </c>
      <c r="I1921" t="s">
        <v>20</v>
      </c>
      <c r="J1921" t="s">
        <v>2349</v>
      </c>
      <c r="K1921" t="s">
        <v>21</v>
      </c>
      <c r="M1921" t="s">
        <v>9361</v>
      </c>
      <c r="N1921" t="s">
        <v>22</v>
      </c>
      <c r="O1921" t="s">
        <v>23</v>
      </c>
      <c r="P1921" t="s">
        <v>26</v>
      </c>
      <c r="Q1921" t="s">
        <v>2348</v>
      </c>
      <c r="R1921" s="13">
        <v>20</v>
      </c>
      <c r="S1921" s="13">
        <v>1</v>
      </c>
      <c r="T1921" s="21">
        <v>1</v>
      </c>
      <c r="V1921" t="s">
        <v>2154</v>
      </c>
      <c r="W1921" t="s">
        <v>17600</v>
      </c>
      <c r="X1921" s="20" t="str">
        <f>+IF(V1921="","-",CONCATENATE(V1921,"_",W1921))</f>
        <v>FINES_R05</v>
      </c>
      <c r="Y1921" s="59">
        <v>0.78322756290435791</v>
      </c>
      <c r="Z1921" t="s">
        <v>134</v>
      </c>
      <c r="AA1921" t="s">
        <v>2393</v>
      </c>
      <c r="AB1921" t="str">
        <f>+IF(W1921="","-",IF(W1921="UNICO","CENSO","MUESTRA"))</f>
        <v>MUESTRA</v>
      </c>
      <c r="AC1921" t="s">
        <v>2397</v>
      </c>
      <c r="AD1921" t="s">
        <v>9362</v>
      </c>
      <c r="AF1921">
        <f>+COUNTIF(Piloto!C:C,MARCO!A1921)</f>
        <v>0</v>
      </c>
    </row>
    <row r="1922" spans="1:32" x14ac:dyDescent="0.25">
      <c r="A1922" s="5" t="str">
        <f t="shared" si="29"/>
        <v>R 5 - D 4 - 453 - 2955</v>
      </c>
      <c r="B1922" s="23" t="s">
        <v>2347</v>
      </c>
      <c r="C1922" t="s">
        <v>186</v>
      </c>
      <c r="D1922" t="s">
        <v>183</v>
      </c>
      <c r="E1922" t="s">
        <v>185</v>
      </c>
      <c r="F1922" t="s">
        <v>134</v>
      </c>
      <c r="G1922" t="s">
        <v>134</v>
      </c>
      <c r="H1922" t="s">
        <v>9035</v>
      </c>
      <c r="I1922" t="s">
        <v>20</v>
      </c>
      <c r="J1922" t="s">
        <v>2349</v>
      </c>
      <c r="K1922" t="s">
        <v>21</v>
      </c>
      <c r="M1922" t="s">
        <v>9036</v>
      </c>
      <c r="N1922" t="s">
        <v>22</v>
      </c>
      <c r="O1922" t="s">
        <v>23</v>
      </c>
      <c r="P1922" t="s">
        <v>26</v>
      </c>
      <c r="Q1922" t="s">
        <v>2348</v>
      </c>
      <c r="R1922" s="13">
        <v>120</v>
      </c>
      <c r="S1922" s="13">
        <v>5</v>
      </c>
      <c r="T1922" s="21">
        <v>1</v>
      </c>
      <c r="V1922" t="s">
        <v>2154</v>
      </c>
      <c r="W1922" t="s">
        <v>17600</v>
      </c>
      <c r="X1922" s="20" t="str">
        <f>+IF(V1922="","-",CONCATENATE(V1922,"_",W1922))</f>
        <v>FINES_R05</v>
      </c>
      <c r="Y1922" s="59">
        <v>0.78347283601760864</v>
      </c>
      <c r="Z1922" t="s">
        <v>134</v>
      </c>
      <c r="AA1922" t="s">
        <v>2393</v>
      </c>
      <c r="AB1922" t="str">
        <f>+IF(W1922="","-",IF(W1922="UNICO","CENSO","MUESTRA"))</f>
        <v>MUESTRA</v>
      </c>
      <c r="AC1922" t="s">
        <v>2397</v>
      </c>
      <c r="AD1922" t="s">
        <v>9037</v>
      </c>
      <c r="AF1922">
        <f>+COUNTIF(Piloto!C:C,MARCO!A1922)</f>
        <v>0</v>
      </c>
    </row>
    <row r="1923" spans="1:32" x14ac:dyDescent="0.25">
      <c r="A1923" s="5" t="str">
        <f t="shared" ref="A1923:A1986" si="30">+H1923</f>
        <v>R 5 - D 4 - 452 - 4666</v>
      </c>
      <c r="B1923" s="60" t="s">
        <v>2347</v>
      </c>
      <c r="C1923" t="s">
        <v>186</v>
      </c>
      <c r="D1923" t="s">
        <v>183</v>
      </c>
      <c r="E1923" t="s">
        <v>185</v>
      </c>
      <c r="F1923" t="s">
        <v>134</v>
      </c>
      <c r="G1923" t="s">
        <v>134</v>
      </c>
      <c r="H1923" t="s">
        <v>12489</v>
      </c>
      <c r="I1923" t="s">
        <v>20</v>
      </c>
      <c r="J1923" t="s">
        <v>2349</v>
      </c>
      <c r="K1923" t="s">
        <v>21</v>
      </c>
      <c r="M1923" t="s">
        <v>12490</v>
      </c>
      <c r="N1923" t="s">
        <v>22</v>
      </c>
      <c r="O1923" t="s">
        <v>23</v>
      </c>
      <c r="P1923" t="s">
        <v>26</v>
      </c>
      <c r="Q1923" t="s">
        <v>2348</v>
      </c>
      <c r="R1923" s="13">
        <v>24</v>
      </c>
      <c r="S1923" s="13">
        <v>1</v>
      </c>
      <c r="T1923" s="21">
        <v>1</v>
      </c>
      <c r="V1923" t="s">
        <v>2154</v>
      </c>
      <c r="W1923" t="s">
        <v>17600</v>
      </c>
      <c r="X1923" s="20" t="str">
        <f>+IF(V1923="","-",CONCATENATE(V1923,"_",W1923))</f>
        <v>FINES_R05</v>
      </c>
      <c r="Y1923" s="59">
        <v>0.78377193212509155</v>
      </c>
      <c r="Z1923" t="s">
        <v>134</v>
      </c>
      <c r="AA1923" t="s">
        <v>2393</v>
      </c>
      <c r="AB1923" t="str">
        <f>+IF(W1923="","-",IF(W1923="UNICO","CENSO","MUESTRA"))</f>
        <v>MUESTRA</v>
      </c>
      <c r="AC1923" t="s">
        <v>2397</v>
      </c>
      <c r="AD1923" t="s">
        <v>12491</v>
      </c>
      <c r="AF1923">
        <f>+COUNTIF(Piloto!C:C,MARCO!A1923)</f>
        <v>0</v>
      </c>
    </row>
    <row r="1924" spans="1:32" x14ac:dyDescent="0.25">
      <c r="A1924" s="5" t="str">
        <f t="shared" si="30"/>
        <v>R 5 - D 130 - 455 - 4274</v>
      </c>
      <c r="B1924" s="23" t="s">
        <v>2347</v>
      </c>
      <c r="C1924" t="s">
        <v>186</v>
      </c>
      <c r="D1924" t="s">
        <v>285</v>
      </c>
      <c r="E1924" t="s">
        <v>1994</v>
      </c>
      <c r="F1924" t="s">
        <v>134</v>
      </c>
      <c r="G1924" t="s">
        <v>134</v>
      </c>
      <c r="H1924" t="s">
        <v>12374</v>
      </c>
      <c r="I1924" t="s">
        <v>20</v>
      </c>
      <c r="J1924" t="s">
        <v>2349</v>
      </c>
      <c r="K1924" t="s">
        <v>21</v>
      </c>
      <c r="M1924" t="s">
        <v>12375</v>
      </c>
      <c r="N1924" t="s">
        <v>22</v>
      </c>
      <c r="O1924" t="s">
        <v>23</v>
      </c>
      <c r="P1924" t="s">
        <v>26</v>
      </c>
      <c r="Q1924" t="s">
        <v>2348</v>
      </c>
      <c r="R1924" s="13">
        <v>42</v>
      </c>
      <c r="S1924" s="13">
        <v>1</v>
      </c>
      <c r="T1924" s="21">
        <v>1</v>
      </c>
      <c r="V1924" t="s">
        <v>2154</v>
      </c>
      <c r="W1924" t="s">
        <v>17600</v>
      </c>
      <c r="X1924" s="20" t="str">
        <f>+IF(V1924="","-",CONCATENATE(V1924,"_",W1924))</f>
        <v>FINES_R05</v>
      </c>
      <c r="Y1924" s="59">
        <v>0.7844889760017395</v>
      </c>
      <c r="Z1924" t="s">
        <v>134</v>
      </c>
      <c r="AA1924" t="s">
        <v>2393</v>
      </c>
      <c r="AB1924" t="str">
        <f>+IF(W1924="","-",IF(W1924="UNICO","CENSO","MUESTRA"))</f>
        <v>MUESTRA</v>
      </c>
      <c r="AC1924" t="s">
        <v>2397</v>
      </c>
      <c r="AD1924" t="s">
        <v>12376</v>
      </c>
      <c r="AF1924">
        <f>+COUNTIF(Piloto!C:C,MARCO!A1924)</f>
        <v>0</v>
      </c>
    </row>
    <row r="1925" spans="1:32" x14ac:dyDescent="0.25">
      <c r="A1925" s="5" t="str">
        <f t="shared" si="30"/>
        <v>R 5 - D 30 - 452 - 4290</v>
      </c>
      <c r="B1925" s="23" t="s">
        <v>2347</v>
      </c>
      <c r="C1925" t="s">
        <v>186</v>
      </c>
      <c r="D1925" t="s">
        <v>551</v>
      </c>
      <c r="E1925" t="s">
        <v>552</v>
      </c>
      <c r="F1925" t="s">
        <v>134</v>
      </c>
      <c r="G1925" t="s">
        <v>134</v>
      </c>
      <c r="H1925" t="s">
        <v>8769</v>
      </c>
      <c r="I1925" t="s">
        <v>20</v>
      </c>
      <c r="J1925" t="s">
        <v>2349</v>
      </c>
      <c r="K1925" t="s">
        <v>21</v>
      </c>
      <c r="M1925" t="s">
        <v>8770</v>
      </c>
      <c r="N1925" t="s">
        <v>22</v>
      </c>
      <c r="O1925" t="s">
        <v>23</v>
      </c>
      <c r="P1925" t="s">
        <v>26</v>
      </c>
      <c r="Q1925" t="s">
        <v>2348</v>
      </c>
      <c r="R1925" s="13">
        <v>33</v>
      </c>
      <c r="S1925" s="13">
        <v>1</v>
      </c>
      <c r="T1925" s="21">
        <v>1</v>
      </c>
      <c r="V1925" t="s">
        <v>2154</v>
      </c>
      <c r="W1925" t="s">
        <v>17600</v>
      </c>
      <c r="X1925" s="20" t="str">
        <f>+IF(V1925="","-",CONCATENATE(V1925,"_",W1925))</f>
        <v>FINES_R05</v>
      </c>
      <c r="Y1925" s="59">
        <v>0.79091161489486694</v>
      </c>
      <c r="Z1925" t="s">
        <v>134</v>
      </c>
      <c r="AA1925" t="s">
        <v>2393</v>
      </c>
      <c r="AB1925" t="str">
        <f>+IF(W1925="","-",IF(W1925="UNICO","CENSO","MUESTRA"))</f>
        <v>MUESTRA</v>
      </c>
      <c r="AC1925" t="s">
        <v>2398</v>
      </c>
      <c r="AD1925" t="s">
        <v>8771</v>
      </c>
      <c r="AF1925">
        <f>+COUNTIF(Piloto!C:C,MARCO!A1925)</f>
        <v>0</v>
      </c>
    </row>
    <row r="1926" spans="1:32" x14ac:dyDescent="0.25">
      <c r="A1926" s="5" t="str">
        <f t="shared" si="30"/>
        <v>R 5 - D 4 - 452 - 4000</v>
      </c>
      <c r="B1926" s="23" t="s">
        <v>2347</v>
      </c>
      <c r="C1926" t="s">
        <v>186</v>
      </c>
      <c r="D1926" t="s">
        <v>183</v>
      </c>
      <c r="E1926" t="s">
        <v>185</v>
      </c>
      <c r="F1926" t="s">
        <v>134</v>
      </c>
      <c r="G1926" t="s">
        <v>134</v>
      </c>
      <c r="H1926" t="s">
        <v>9235</v>
      </c>
      <c r="I1926" t="s">
        <v>20</v>
      </c>
      <c r="J1926" t="s">
        <v>2349</v>
      </c>
      <c r="K1926" t="s">
        <v>21</v>
      </c>
      <c r="M1926" t="s">
        <v>9236</v>
      </c>
      <c r="N1926" t="s">
        <v>22</v>
      </c>
      <c r="O1926" t="s">
        <v>23</v>
      </c>
      <c r="P1926" t="s">
        <v>26</v>
      </c>
      <c r="Q1926" t="s">
        <v>2348</v>
      </c>
      <c r="R1926" s="13">
        <v>17</v>
      </c>
      <c r="S1926" s="13">
        <v>1</v>
      </c>
      <c r="T1926" s="21">
        <v>1</v>
      </c>
      <c r="V1926" t="s">
        <v>2154</v>
      </c>
      <c r="W1926" t="s">
        <v>17600</v>
      </c>
      <c r="X1926" s="20" t="str">
        <f>+IF(V1926="","-",CONCATENATE(V1926,"_",W1926))</f>
        <v>FINES_R05</v>
      </c>
      <c r="Y1926" s="59">
        <v>0.7918318510055542</v>
      </c>
      <c r="Z1926" t="s">
        <v>134</v>
      </c>
      <c r="AA1926" t="s">
        <v>2393</v>
      </c>
      <c r="AB1926" t="str">
        <f>+IF(W1926="","-",IF(W1926="UNICO","CENSO","MUESTRA"))</f>
        <v>MUESTRA</v>
      </c>
      <c r="AC1926" t="s">
        <v>2397</v>
      </c>
      <c r="AD1926" t="s">
        <v>9237</v>
      </c>
      <c r="AF1926">
        <f>+COUNTIF(Piloto!C:C,MARCO!A1926)</f>
        <v>0</v>
      </c>
    </row>
    <row r="1927" spans="1:32" x14ac:dyDescent="0.25">
      <c r="A1927" s="5" t="str">
        <f t="shared" si="30"/>
        <v>R 5 - D 4 - 451 - 4523</v>
      </c>
      <c r="B1927" s="23" t="s">
        <v>2347</v>
      </c>
      <c r="C1927" t="s">
        <v>186</v>
      </c>
      <c r="D1927" t="s">
        <v>183</v>
      </c>
      <c r="E1927" t="s">
        <v>185</v>
      </c>
      <c r="F1927" t="s">
        <v>134</v>
      </c>
      <c r="G1927" t="s">
        <v>134</v>
      </c>
      <c r="H1927" t="s">
        <v>9102</v>
      </c>
      <c r="I1927" t="s">
        <v>20</v>
      </c>
      <c r="J1927" t="s">
        <v>2349</v>
      </c>
      <c r="K1927" t="s">
        <v>21</v>
      </c>
      <c r="M1927" t="s">
        <v>9103</v>
      </c>
      <c r="N1927" t="s">
        <v>22</v>
      </c>
      <c r="O1927" t="s">
        <v>23</v>
      </c>
      <c r="P1927" t="s">
        <v>26</v>
      </c>
      <c r="Q1927" t="s">
        <v>2348</v>
      </c>
      <c r="R1927" s="13">
        <v>33</v>
      </c>
      <c r="S1927" s="13">
        <v>2</v>
      </c>
      <c r="T1927" s="21">
        <v>1</v>
      </c>
      <c r="V1927" t="s">
        <v>2154</v>
      </c>
      <c r="W1927" t="s">
        <v>17600</v>
      </c>
      <c r="X1927" s="20" t="str">
        <f>+IF(V1927="","-",CONCATENATE(V1927,"_",W1927))</f>
        <v>FINES_R05</v>
      </c>
      <c r="Y1927" s="59">
        <v>0.79310828447341919</v>
      </c>
      <c r="Z1927" t="s">
        <v>134</v>
      </c>
      <c r="AA1927" t="s">
        <v>2393</v>
      </c>
      <c r="AB1927" t="str">
        <f>+IF(W1927="","-",IF(W1927="UNICO","CENSO","MUESTRA"))</f>
        <v>MUESTRA</v>
      </c>
      <c r="AC1927" t="s">
        <v>2398</v>
      </c>
      <c r="AD1927" t="s">
        <v>9104</v>
      </c>
      <c r="AF1927">
        <f>+COUNTIF(Piloto!C:C,MARCO!A1927)</f>
        <v>0</v>
      </c>
    </row>
    <row r="1928" spans="1:32" x14ac:dyDescent="0.25">
      <c r="A1928" s="5" t="str">
        <f t="shared" si="30"/>
        <v>R 5 - D 30 - 452 - 1892</v>
      </c>
      <c r="B1928" s="23" t="s">
        <v>2347</v>
      </c>
      <c r="C1928" t="s">
        <v>186</v>
      </c>
      <c r="D1928" t="s">
        <v>551</v>
      </c>
      <c r="E1928" t="s">
        <v>552</v>
      </c>
      <c r="F1928" t="s">
        <v>134</v>
      </c>
      <c r="G1928" t="s">
        <v>134</v>
      </c>
      <c r="H1928" t="s">
        <v>8685</v>
      </c>
      <c r="I1928" t="s">
        <v>20</v>
      </c>
      <c r="J1928" t="s">
        <v>2349</v>
      </c>
      <c r="K1928" t="s">
        <v>21</v>
      </c>
      <c r="M1928" t="s">
        <v>18047</v>
      </c>
      <c r="N1928" t="s">
        <v>22</v>
      </c>
      <c r="O1928" t="s">
        <v>23</v>
      </c>
      <c r="P1928" t="s">
        <v>26</v>
      </c>
      <c r="Q1928" t="s">
        <v>2348</v>
      </c>
      <c r="R1928" s="13">
        <v>15</v>
      </c>
      <c r="S1928" s="13">
        <v>1</v>
      </c>
      <c r="T1928" s="21">
        <v>1</v>
      </c>
      <c r="V1928" t="s">
        <v>2154</v>
      </c>
      <c r="W1928" t="s">
        <v>17600</v>
      </c>
      <c r="X1928" s="20" t="str">
        <f>+IF(V1928="","-",CONCATENATE(V1928,"_",W1928))</f>
        <v>FINES_R05</v>
      </c>
      <c r="Y1928" s="59">
        <v>0.79685759544372559</v>
      </c>
      <c r="Z1928" t="s">
        <v>134</v>
      </c>
      <c r="AA1928" t="s">
        <v>2393</v>
      </c>
      <c r="AB1928" t="str">
        <f>+IF(W1928="","-",IF(W1928="UNICO","CENSO","MUESTRA"))</f>
        <v>MUESTRA</v>
      </c>
      <c r="AC1928" t="s">
        <v>2397</v>
      </c>
      <c r="AD1928" t="s">
        <v>8687</v>
      </c>
      <c r="AF1928">
        <f>+COUNTIF(Piloto!C:C,MARCO!A1928)</f>
        <v>0</v>
      </c>
    </row>
    <row r="1929" spans="1:32" x14ac:dyDescent="0.25">
      <c r="A1929" s="5" t="str">
        <f t="shared" si="30"/>
        <v>R 5 - D 30 - 452 - 3956</v>
      </c>
      <c r="B1929" s="23" t="s">
        <v>2347</v>
      </c>
      <c r="C1929" t="s">
        <v>186</v>
      </c>
      <c r="D1929" t="s">
        <v>551</v>
      </c>
      <c r="E1929" t="s">
        <v>552</v>
      </c>
      <c r="F1929" t="s">
        <v>134</v>
      </c>
      <c r="G1929" t="s">
        <v>134</v>
      </c>
      <c r="H1929" t="s">
        <v>12392</v>
      </c>
      <c r="I1929" t="s">
        <v>20</v>
      </c>
      <c r="J1929" t="s">
        <v>2349</v>
      </c>
      <c r="K1929" t="s">
        <v>21</v>
      </c>
      <c r="M1929" t="s">
        <v>12393</v>
      </c>
      <c r="N1929" t="s">
        <v>22</v>
      </c>
      <c r="O1929" t="s">
        <v>23</v>
      </c>
      <c r="P1929" t="s">
        <v>26</v>
      </c>
      <c r="Q1929" t="s">
        <v>2348</v>
      </c>
      <c r="R1929" s="13">
        <v>30</v>
      </c>
      <c r="S1929" s="13">
        <v>1</v>
      </c>
      <c r="T1929" s="21">
        <v>1</v>
      </c>
      <c r="V1929" t="s">
        <v>2154</v>
      </c>
      <c r="W1929" t="s">
        <v>17600</v>
      </c>
      <c r="X1929" s="20" t="str">
        <f>+IF(V1929="","-",CONCATENATE(V1929,"_",W1929))</f>
        <v>FINES_R05</v>
      </c>
      <c r="Y1929" s="59">
        <v>0.80075919628143311</v>
      </c>
      <c r="Z1929" t="s">
        <v>134</v>
      </c>
      <c r="AA1929" t="s">
        <v>2393</v>
      </c>
      <c r="AB1929" t="str">
        <f>+IF(W1929="","-",IF(W1929="UNICO","CENSO","MUESTRA"))</f>
        <v>MUESTRA</v>
      </c>
      <c r="AC1929" t="s">
        <v>2397</v>
      </c>
      <c r="AD1929" t="s">
        <v>12394</v>
      </c>
      <c r="AF1929">
        <f>+COUNTIF(Piloto!C:C,MARCO!A1929)</f>
        <v>0</v>
      </c>
    </row>
    <row r="1930" spans="1:32" x14ac:dyDescent="0.25">
      <c r="A1930" s="5" t="str">
        <f t="shared" si="30"/>
        <v>R 5 - D 4 - 452 - 0108</v>
      </c>
      <c r="B1930" s="23" t="s">
        <v>2347</v>
      </c>
      <c r="C1930" t="s">
        <v>186</v>
      </c>
      <c r="D1930" t="s">
        <v>183</v>
      </c>
      <c r="E1930" t="s">
        <v>185</v>
      </c>
      <c r="F1930" t="s">
        <v>134</v>
      </c>
      <c r="G1930" t="s">
        <v>134</v>
      </c>
      <c r="H1930" t="s">
        <v>9227</v>
      </c>
      <c r="I1930" t="s">
        <v>20</v>
      </c>
      <c r="J1930" t="s">
        <v>2349</v>
      </c>
      <c r="K1930" t="s">
        <v>21</v>
      </c>
      <c r="M1930" t="s">
        <v>9228</v>
      </c>
      <c r="N1930" t="s">
        <v>22</v>
      </c>
      <c r="O1930" t="s">
        <v>23</v>
      </c>
      <c r="P1930" t="s">
        <v>26</v>
      </c>
      <c r="Q1930" t="s">
        <v>2348</v>
      </c>
      <c r="R1930" s="13">
        <v>17</v>
      </c>
      <c r="S1930" s="13">
        <v>1</v>
      </c>
      <c r="T1930" s="21">
        <v>1</v>
      </c>
      <c r="V1930" t="s">
        <v>2154</v>
      </c>
      <c r="W1930" t="s">
        <v>17600</v>
      </c>
      <c r="X1930" s="20" t="str">
        <f>+IF(V1930="","-",CONCATENATE(V1930,"_",W1930))</f>
        <v>FINES_R05</v>
      </c>
      <c r="Y1930" s="59">
        <v>0.80226224660873413</v>
      </c>
      <c r="Z1930" t="s">
        <v>134</v>
      </c>
      <c r="AA1930" t="s">
        <v>2393</v>
      </c>
      <c r="AB1930" t="str">
        <f>+IF(W1930="","-",IF(W1930="UNICO","CENSO","MUESTRA"))</f>
        <v>MUESTRA</v>
      </c>
      <c r="AC1930" t="s">
        <v>2398</v>
      </c>
      <c r="AD1930" t="s">
        <v>9229</v>
      </c>
      <c r="AF1930">
        <f>+COUNTIF(Piloto!C:C,MARCO!A1930)</f>
        <v>0</v>
      </c>
    </row>
    <row r="1931" spans="1:32" x14ac:dyDescent="0.25">
      <c r="A1931" s="5" t="str">
        <f t="shared" si="30"/>
        <v>R 5 - D 129 - 451 - 1269</v>
      </c>
      <c r="B1931" s="23" t="s">
        <v>2347</v>
      </c>
      <c r="C1931" t="s">
        <v>186</v>
      </c>
      <c r="D1931" t="s">
        <v>182</v>
      </c>
      <c r="E1931" t="s">
        <v>1985</v>
      </c>
      <c r="F1931" t="s">
        <v>134</v>
      </c>
      <c r="G1931" t="s">
        <v>134</v>
      </c>
      <c r="H1931" t="s">
        <v>8517</v>
      </c>
      <c r="I1931" t="s">
        <v>20</v>
      </c>
      <c r="J1931" t="s">
        <v>2349</v>
      </c>
      <c r="K1931" t="s">
        <v>21</v>
      </c>
      <c r="M1931" t="s">
        <v>8518</v>
      </c>
      <c r="N1931" t="s">
        <v>22</v>
      </c>
      <c r="O1931" t="s">
        <v>23</v>
      </c>
      <c r="P1931" t="s">
        <v>26</v>
      </c>
      <c r="Q1931" t="s">
        <v>2348</v>
      </c>
      <c r="R1931" s="13">
        <v>34</v>
      </c>
      <c r="S1931" s="13">
        <v>2</v>
      </c>
      <c r="T1931" s="21">
        <v>1</v>
      </c>
      <c r="V1931" t="s">
        <v>2154</v>
      </c>
      <c r="W1931" t="s">
        <v>17600</v>
      </c>
      <c r="X1931" s="20" t="str">
        <f>+IF(V1931="","-",CONCATENATE(V1931,"_",W1931))</f>
        <v>FINES_R05</v>
      </c>
      <c r="Y1931" s="59">
        <v>0.80276483297348022</v>
      </c>
      <c r="Z1931" t="s">
        <v>134</v>
      </c>
      <c r="AA1931" t="s">
        <v>2393</v>
      </c>
      <c r="AB1931" t="str">
        <f>+IF(W1931="","-",IF(W1931="UNICO","CENSO","MUESTRA"))</f>
        <v>MUESTRA</v>
      </c>
      <c r="AC1931" t="s">
        <v>2398</v>
      </c>
      <c r="AD1931" t="s">
        <v>8519</v>
      </c>
      <c r="AF1931">
        <f>+COUNTIF(Piloto!C:C,MARCO!A1931)</f>
        <v>0</v>
      </c>
    </row>
    <row r="1932" spans="1:32" x14ac:dyDescent="0.25">
      <c r="A1932" s="5" t="str">
        <f t="shared" si="30"/>
        <v>R 5 - D 30 - 452 - 3873</v>
      </c>
      <c r="B1932" s="23" t="s">
        <v>2347</v>
      </c>
      <c r="C1932" t="s">
        <v>186</v>
      </c>
      <c r="D1932" t="s">
        <v>551</v>
      </c>
      <c r="E1932" t="s">
        <v>552</v>
      </c>
      <c r="F1932" t="s">
        <v>134</v>
      </c>
      <c r="G1932" t="s">
        <v>134</v>
      </c>
      <c r="H1932" t="s">
        <v>8802</v>
      </c>
      <c r="I1932" t="s">
        <v>20</v>
      </c>
      <c r="J1932" t="s">
        <v>2349</v>
      </c>
      <c r="K1932" t="s">
        <v>21</v>
      </c>
      <c r="M1932" t="s">
        <v>8803</v>
      </c>
      <c r="N1932" t="s">
        <v>22</v>
      </c>
      <c r="O1932" t="s">
        <v>23</v>
      </c>
      <c r="P1932" t="s">
        <v>26</v>
      </c>
      <c r="Q1932" t="s">
        <v>2348</v>
      </c>
      <c r="R1932" s="13">
        <v>13</v>
      </c>
      <c r="S1932" s="13">
        <v>1</v>
      </c>
      <c r="T1932" s="21">
        <v>1</v>
      </c>
      <c r="V1932" t="s">
        <v>2154</v>
      </c>
      <c r="W1932" t="s">
        <v>17600</v>
      </c>
      <c r="X1932" s="20" t="str">
        <f>+IF(V1932="","-",CONCATENATE(V1932,"_",W1932))</f>
        <v>FINES_R05</v>
      </c>
      <c r="Y1932" s="59">
        <v>0.81285887956619263</v>
      </c>
      <c r="Z1932" t="s">
        <v>134</v>
      </c>
      <c r="AA1932" t="s">
        <v>2393</v>
      </c>
      <c r="AB1932" t="str">
        <f>+IF(W1932="","-",IF(W1932="UNICO","CENSO","MUESTRA"))</f>
        <v>MUESTRA</v>
      </c>
      <c r="AC1932" t="s">
        <v>2398</v>
      </c>
      <c r="AD1932" t="s">
        <v>8804</v>
      </c>
      <c r="AF1932">
        <f>+COUNTIF(Piloto!C:C,MARCO!A1932)</f>
        <v>0</v>
      </c>
    </row>
    <row r="1933" spans="1:32" x14ac:dyDescent="0.25">
      <c r="A1933" s="5" t="str">
        <f t="shared" si="30"/>
        <v>R 5 - D 99 - 451 - 1996</v>
      </c>
      <c r="B1933" s="23" t="s">
        <v>2347</v>
      </c>
      <c r="C1933" t="s">
        <v>186</v>
      </c>
      <c r="D1933" t="s">
        <v>1665</v>
      </c>
      <c r="E1933" t="s">
        <v>1666</v>
      </c>
      <c r="F1933" t="s">
        <v>134</v>
      </c>
      <c r="G1933" t="s">
        <v>134</v>
      </c>
      <c r="H1933" t="s">
        <v>9369</v>
      </c>
      <c r="I1933" t="s">
        <v>20</v>
      </c>
      <c r="J1933" t="s">
        <v>2349</v>
      </c>
      <c r="K1933" t="s">
        <v>21</v>
      </c>
      <c r="M1933" t="s">
        <v>18048</v>
      </c>
      <c r="N1933" t="s">
        <v>22</v>
      </c>
      <c r="O1933" t="s">
        <v>23</v>
      </c>
      <c r="P1933" t="s">
        <v>26</v>
      </c>
      <c r="Q1933" t="s">
        <v>2348</v>
      </c>
      <c r="R1933" s="13">
        <v>221</v>
      </c>
      <c r="S1933" s="13">
        <v>8</v>
      </c>
      <c r="T1933" s="21">
        <v>1</v>
      </c>
      <c r="V1933" t="s">
        <v>2154</v>
      </c>
      <c r="W1933" t="s">
        <v>17600</v>
      </c>
      <c r="X1933" s="20" t="str">
        <f>+IF(V1933="","-",CONCATENATE(V1933,"_",W1933))</f>
        <v>FINES_R05</v>
      </c>
      <c r="Y1933" s="59">
        <v>0.81843346357345581</v>
      </c>
      <c r="Z1933" t="s">
        <v>134</v>
      </c>
      <c r="AA1933" t="s">
        <v>2393</v>
      </c>
      <c r="AB1933" t="str">
        <f>+IF(W1933="","-",IF(W1933="UNICO","CENSO","MUESTRA"))</f>
        <v>MUESTRA</v>
      </c>
      <c r="AC1933" t="s">
        <v>2397</v>
      </c>
      <c r="AD1933" t="s">
        <v>9371</v>
      </c>
      <c r="AF1933">
        <f>+COUNTIF(Piloto!C:C,MARCO!A1933)</f>
        <v>1</v>
      </c>
    </row>
    <row r="1934" spans="1:32" x14ac:dyDescent="0.25">
      <c r="A1934" s="5" t="str">
        <f t="shared" si="30"/>
        <v>R 5 - D 4 - 453 - 2101</v>
      </c>
      <c r="B1934" s="23" t="s">
        <v>2347</v>
      </c>
      <c r="C1934" t="s">
        <v>186</v>
      </c>
      <c r="D1934" t="s">
        <v>183</v>
      </c>
      <c r="E1934" t="s">
        <v>185</v>
      </c>
      <c r="F1934" t="s">
        <v>134</v>
      </c>
      <c r="G1934" t="s">
        <v>134</v>
      </c>
      <c r="H1934" t="s">
        <v>9090</v>
      </c>
      <c r="I1934" t="s">
        <v>20</v>
      </c>
      <c r="J1934" t="s">
        <v>2349</v>
      </c>
      <c r="K1934" t="s">
        <v>21</v>
      </c>
      <c r="M1934" t="s">
        <v>9091</v>
      </c>
      <c r="N1934" t="s">
        <v>22</v>
      </c>
      <c r="O1934" t="s">
        <v>23</v>
      </c>
      <c r="P1934" t="s">
        <v>26</v>
      </c>
      <c r="Q1934" t="s">
        <v>2348</v>
      </c>
      <c r="R1934" s="13">
        <v>22</v>
      </c>
      <c r="S1934" s="13">
        <v>1</v>
      </c>
      <c r="T1934" s="21">
        <v>1</v>
      </c>
      <c r="V1934" t="s">
        <v>2154</v>
      </c>
      <c r="W1934" t="s">
        <v>17600</v>
      </c>
      <c r="X1934" s="20" t="str">
        <f>+IF(V1934="","-",CONCATENATE(V1934,"_",W1934))</f>
        <v>FINES_R05</v>
      </c>
      <c r="Y1934" s="59">
        <v>0.82078701257705688</v>
      </c>
      <c r="Z1934" t="s">
        <v>134</v>
      </c>
      <c r="AA1934" t="s">
        <v>2393</v>
      </c>
      <c r="AB1934" t="str">
        <f>+IF(W1934="","-",IF(W1934="UNICO","CENSO","MUESTRA"))</f>
        <v>MUESTRA</v>
      </c>
      <c r="AC1934" t="s">
        <v>2397</v>
      </c>
      <c r="AD1934" t="s">
        <v>9092</v>
      </c>
      <c r="AF1934">
        <f>+COUNTIF(Piloto!C:C,MARCO!A1934)</f>
        <v>0</v>
      </c>
    </row>
    <row r="1935" spans="1:32" x14ac:dyDescent="0.25">
      <c r="A1935" s="5" t="str">
        <f t="shared" si="30"/>
        <v>R 5 - D 4 - 453 - 4623</v>
      </c>
      <c r="B1935" s="23" t="s">
        <v>2347</v>
      </c>
      <c r="C1935" t="s">
        <v>186</v>
      </c>
      <c r="D1935" t="s">
        <v>183</v>
      </c>
      <c r="E1935" t="s">
        <v>185</v>
      </c>
      <c r="F1935" t="s">
        <v>134</v>
      </c>
      <c r="G1935" t="s">
        <v>134</v>
      </c>
      <c r="H1935" t="s">
        <v>9335</v>
      </c>
      <c r="I1935" t="s">
        <v>20</v>
      </c>
      <c r="J1935" t="s">
        <v>2349</v>
      </c>
      <c r="K1935" t="s">
        <v>21</v>
      </c>
      <c r="M1935" t="s">
        <v>9336</v>
      </c>
      <c r="N1935" t="s">
        <v>22</v>
      </c>
      <c r="O1935" t="s">
        <v>23</v>
      </c>
      <c r="P1935" t="s">
        <v>26</v>
      </c>
      <c r="Q1935" t="s">
        <v>2348</v>
      </c>
      <c r="R1935" s="13">
        <v>33</v>
      </c>
      <c r="S1935" s="13">
        <v>1</v>
      </c>
      <c r="T1935" s="21">
        <v>1</v>
      </c>
      <c r="V1935" t="s">
        <v>2154</v>
      </c>
      <c r="W1935" t="s">
        <v>17600</v>
      </c>
      <c r="X1935" s="20" t="str">
        <f>+IF(V1935="","-",CONCATENATE(V1935,"_",W1935))</f>
        <v>FINES_R05</v>
      </c>
      <c r="Y1935" s="59">
        <v>0.82078701257705688</v>
      </c>
      <c r="Z1935" t="s">
        <v>134</v>
      </c>
      <c r="AA1935" t="s">
        <v>2393</v>
      </c>
      <c r="AB1935" t="str">
        <f>+IF(W1935="","-",IF(W1935="UNICO","CENSO","MUESTRA"))</f>
        <v>MUESTRA</v>
      </c>
      <c r="AC1935" t="s">
        <v>2397</v>
      </c>
      <c r="AD1935" t="s">
        <v>9337</v>
      </c>
      <c r="AF1935">
        <f>+COUNTIF(Piloto!C:C,MARCO!A1935)</f>
        <v>0</v>
      </c>
    </row>
    <row r="1936" spans="1:32" x14ac:dyDescent="0.25">
      <c r="A1936" s="5" t="str">
        <f t="shared" si="30"/>
        <v>R 5 - D 30 - 454 - 1692</v>
      </c>
      <c r="B1936" s="23" t="s">
        <v>2347</v>
      </c>
      <c r="C1936" t="s">
        <v>186</v>
      </c>
      <c r="D1936" t="s">
        <v>551</v>
      </c>
      <c r="E1936" t="s">
        <v>552</v>
      </c>
      <c r="F1936" t="s">
        <v>134</v>
      </c>
      <c r="G1936" t="s">
        <v>134</v>
      </c>
      <c r="H1936" t="s">
        <v>8716</v>
      </c>
      <c r="I1936" t="s">
        <v>20</v>
      </c>
      <c r="J1936" t="s">
        <v>2349</v>
      </c>
      <c r="K1936" t="s">
        <v>21</v>
      </c>
      <c r="M1936" t="s">
        <v>18049</v>
      </c>
      <c r="N1936" t="s">
        <v>22</v>
      </c>
      <c r="O1936" t="s">
        <v>23</v>
      </c>
      <c r="P1936" t="s">
        <v>26</v>
      </c>
      <c r="Q1936" t="s">
        <v>2348</v>
      </c>
      <c r="R1936" s="13">
        <v>55</v>
      </c>
      <c r="S1936" s="13">
        <v>2</v>
      </c>
      <c r="T1936" s="21">
        <v>1</v>
      </c>
      <c r="V1936" t="s">
        <v>2154</v>
      </c>
      <c r="W1936" t="s">
        <v>17600</v>
      </c>
      <c r="X1936" s="20" t="str">
        <f>+IF(V1936="","-",CONCATENATE(V1936,"_",W1936))</f>
        <v>FINES_R05</v>
      </c>
      <c r="Y1936" s="59">
        <v>0.82564640045166016</v>
      </c>
      <c r="Z1936" t="s">
        <v>134</v>
      </c>
      <c r="AA1936" t="s">
        <v>2393</v>
      </c>
      <c r="AB1936" t="str">
        <f>+IF(W1936="","-",IF(W1936="UNICO","CENSO","MUESTRA"))</f>
        <v>MUESTRA</v>
      </c>
      <c r="AC1936" t="s">
        <v>2398</v>
      </c>
      <c r="AD1936" t="s">
        <v>8718</v>
      </c>
      <c r="AF1936">
        <f>+COUNTIF(Piloto!C:C,MARCO!A1936)</f>
        <v>0</v>
      </c>
    </row>
    <row r="1937" spans="1:32" x14ac:dyDescent="0.25">
      <c r="A1937" s="5" t="str">
        <f t="shared" si="30"/>
        <v>R 5 - D 129 - 451 - 3534</v>
      </c>
      <c r="B1937" s="23" t="s">
        <v>2347</v>
      </c>
      <c r="C1937" t="s">
        <v>186</v>
      </c>
      <c r="D1937" t="s">
        <v>182</v>
      </c>
      <c r="E1937" t="s">
        <v>1985</v>
      </c>
      <c r="F1937" t="s">
        <v>134</v>
      </c>
      <c r="G1937" t="s">
        <v>134</v>
      </c>
      <c r="H1937" t="s">
        <v>8522</v>
      </c>
      <c r="I1937" t="s">
        <v>20</v>
      </c>
      <c r="J1937" t="s">
        <v>2349</v>
      </c>
      <c r="K1937" t="s">
        <v>21</v>
      </c>
      <c r="M1937" t="s">
        <v>8523</v>
      </c>
      <c r="N1937" t="s">
        <v>22</v>
      </c>
      <c r="O1937" t="s">
        <v>23</v>
      </c>
      <c r="P1937" t="s">
        <v>26</v>
      </c>
      <c r="Q1937" t="s">
        <v>2348</v>
      </c>
      <c r="R1937" s="13">
        <v>35</v>
      </c>
      <c r="S1937" s="13">
        <v>2</v>
      </c>
      <c r="T1937" s="21">
        <v>1</v>
      </c>
      <c r="V1937" t="s">
        <v>2154</v>
      </c>
      <c r="W1937" t="s">
        <v>17600</v>
      </c>
      <c r="X1937" s="20" t="str">
        <f>+IF(V1937="","-",CONCATENATE(V1937,"_",W1937))</f>
        <v>FINES_R05</v>
      </c>
      <c r="Y1937" s="59">
        <v>0.8289685845375061</v>
      </c>
      <c r="Z1937" t="s">
        <v>134</v>
      </c>
      <c r="AA1937" t="s">
        <v>2393</v>
      </c>
      <c r="AB1937" t="str">
        <f>+IF(W1937="","-",IF(W1937="UNICO","CENSO","MUESTRA"))</f>
        <v>MUESTRA</v>
      </c>
      <c r="AC1937" t="s">
        <v>2398</v>
      </c>
      <c r="AD1937" t="s">
        <v>8524</v>
      </c>
      <c r="AF1937">
        <f>+COUNTIF(Piloto!C:C,MARCO!A1937)</f>
        <v>0</v>
      </c>
    </row>
    <row r="1938" spans="1:32" x14ac:dyDescent="0.25">
      <c r="A1938" s="5" t="str">
        <f t="shared" si="30"/>
        <v>R 5 - D 4 - 451 - 4557</v>
      </c>
      <c r="B1938" s="23" t="s">
        <v>2347</v>
      </c>
      <c r="C1938" t="s">
        <v>186</v>
      </c>
      <c r="D1938" t="s">
        <v>183</v>
      </c>
      <c r="E1938" t="s">
        <v>185</v>
      </c>
      <c r="F1938" t="s">
        <v>134</v>
      </c>
      <c r="G1938" t="s">
        <v>134</v>
      </c>
      <c r="H1938" t="s">
        <v>9295</v>
      </c>
      <c r="I1938" t="s">
        <v>20</v>
      </c>
      <c r="J1938" t="s">
        <v>2349</v>
      </c>
      <c r="K1938" t="s">
        <v>21</v>
      </c>
      <c r="M1938" t="s">
        <v>9296</v>
      </c>
      <c r="N1938" t="s">
        <v>22</v>
      </c>
      <c r="O1938" t="s">
        <v>23</v>
      </c>
      <c r="P1938" t="s">
        <v>26</v>
      </c>
      <c r="Q1938" t="s">
        <v>2348</v>
      </c>
      <c r="R1938" s="13">
        <v>29</v>
      </c>
      <c r="S1938" s="13">
        <v>1</v>
      </c>
      <c r="T1938" s="21">
        <v>1</v>
      </c>
      <c r="V1938" t="s">
        <v>2154</v>
      </c>
      <c r="W1938" t="s">
        <v>17600</v>
      </c>
      <c r="X1938" s="20" t="str">
        <f>+IF(V1938="","-",CONCATENATE(V1938,"_",W1938))</f>
        <v>FINES_R05</v>
      </c>
      <c r="Y1938" s="59">
        <v>0.82994192838668823</v>
      </c>
      <c r="Z1938" t="s">
        <v>134</v>
      </c>
      <c r="AA1938" t="s">
        <v>2393</v>
      </c>
      <c r="AB1938" t="str">
        <f>+IF(W1938="","-",IF(W1938="UNICO","CENSO","MUESTRA"))</f>
        <v>MUESTRA</v>
      </c>
      <c r="AC1938" t="s">
        <v>2397</v>
      </c>
      <c r="AD1938" t="s">
        <v>9297</v>
      </c>
      <c r="AF1938">
        <f>+COUNTIF(Piloto!C:C,MARCO!A1938)</f>
        <v>0</v>
      </c>
    </row>
    <row r="1939" spans="1:32" x14ac:dyDescent="0.25">
      <c r="A1939" s="5" t="str">
        <f t="shared" si="30"/>
        <v>R 5 - D 129 - 452 - 2103</v>
      </c>
      <c r="B1939" s="23" t="s">
        <v>2347</v>
      </c>
      <c r="C1939" t="s">
        <v>186</v>
      </c>
      <c r="D1939" t="s">
        <v>182</v>
      </c>
      <c r="E1939" t="s">
        <v>1985</v>
      </c>
      <c r="F1939" t="s">
        <v>134</v>
      </c>
      <c r="G1939" t="s">
        <v>134</v>
      </c>
      <c r="H1939" t="s">
        <v>8474</v>
      </c>
      <c r="I1939" t="s">
        <v>20</v>
      </c>
      <c r="J1939" t="s">
        <v>2349</v>
      </c>
      <c r="K1939" t="s">
        <v>21</v>
      </c>
      <c r="M1939" t="s">
        <v>4147</v>
      </c>
      <c r="N1939" t="s">
        <v>22</v>
      </c>
      <c r="O1939" t="s">
        <v>23</v>
      </c>
      <c r="P1939" t="s">
        <v>26</v>
      </c>
      <c r="Q1939" t="s">
        <v>2348</v>
      </c>
      <c r="R1939" s="13">
        <v>126</v>
      </c>
      <c r="S1939" s="13">
        <v>5</v>
      </c>
      <c r="T1939" s="21">
        <v>1</v>
      </c>
      <c r="V1939" t="s">
        <v>2154</v>
      </c>
      <c r="W1939" t="s">
        <v>17600</v>
      </c>
      <c r="X1939" s="20" t="str">
        <f>+IF(V1939="","-",CONCATENATE(V1939,"_",W1939))</f>
        <v>FINES_R05</v>
      </c>
      <c r="Y1939" s="59">
        <v>0.82997071743011475</v>
      </c>
      <c r="Z1939" t="s">
        <v>134</v>
      </c>
      <c r="AA1939" t="s">
        <v>2393</v>
      </c>
      <c r="AB1939" t="str">
        <f>+IF(W1939="","-",IF(W1939="UNICO","CENSO","MUESTRA"))</f>
        <v>MUESTRA</v>
      </c>
      <c r="AC1939" t="s">
        <v>2398</v>
      </c>
      <c r="AD1939" t="s">
        <v>8475</v>
      </c>
      <c r="AF1939">
        <f>+COUNTIF(Piloto!C:C,MARCO!A1939)</f>
        <v>0</v>
      </c>
    </row>
    <row r="1940" spans="1:32" x14ac:dyDescent="0.25">
      <c r="A1940" s="5" t="str">
        <f t="shared" si="30"/>
        <v>R 5 - D 129 - 451 - 0428</v>
      </c>
      <c r="B1940" s="23" t="s">
        <v>2347</v>
      </c>
      <c r="C1940" t="s">
        <v>186</v>
      </c>
      <c r="D1940" t="s">
        <v>182</v>
      </c>
      <c r="E1940" t="s">
        <v>1985</v>
      </c>
      <c r="F1940" t="s">
        <v>134</v>
      </c>
      <c r="G1940" t="s">
        <v>134</v>
      </c>
      <c r="H1940" t="s">
        <v>8554</v>
      </c>
      <c r="I1940" t="s">
        <v>20</v>
      </c>
      <c r="J1940" t="s">
        <v>2349</v>
      </c>
      <c r="K1940" t="s">
        <v>21</v>
      </c>
      <c r="M1940" t="s">
        <v>6803</v>
      </c>
      <c r="N1940" t="s">
        <v>22</v>
      </c>
      <c r="O1940" t="s">
        <v>23</v>
      </c>
      <c r="P1940" t="s">
        <v>26</v>
      </c>
      <c r="Q1940" t="s">
        <v>2348</v>
      </c>
      <c r="R1940" s="13">
        <v>50</v>
      </c>
      <c r="S1940" s="13">
        <v>2</v>
      </c>
      <c r="T1940" s="21">
        <v>1</v>
      </c>
      <c r="V1940" t="s">
        <v>2154</v>
      </c>
      <c r="W1940" t="s">
        <v>17600</v>
      </c>
      <c r="X1940" s="20" t="str">
        <f>+IF(V1940="","-",CONCATENATE(V1940,"_",W1940))</f>
        <v>FINES_R05</v>
      </c>
      <c r="Y1940" s="59">
        <v>0.83449780941009521</v>
      </c>
      <c r="Z1940" t="s">
        <v>134</v>
      </c>
      <c r="AA1940" t="s">
        <v>2393</v>
      </c>
      <c r="AB1940" t="str">
        <f>+IF(W1940="","-",IF(W1940="UNICO","CENSO","MUESTRA"))</f>
        <v>MUESTRA</v>
      </c>
      <c r="AC1940" t="s">
        <v>2397</v>
      </c>
      <c r="AD1940" t="s">
        <v>8555</v>
      </c>
      <c r="AF1940">
        <f>+COUNTIF(Piloto!C:C,MARCO!A1940)</f>
        <v>0</v>
      </c>
    </row>
    <row r="1941" spans="1:32" x14ac:dyDescent="0.25">
      <c r="A1941" s="5" t="str">
        <f t="shared" si="30"/>
        <v>R 5 - D 4 - 452 - 0096</v>
      </c>
      <c r="B1941" s="23" t="s">
        <v>2347</v>
      </c>
      <c r="C1941" t="s">
        <v>186</v>
      </c>
      <c r="D1941" t="s">
        <v>183</v>
      </c>
      <c r="E1941" t="s">
        <v>185</v>
      </c>
      <c r="F1941" t="s">
        <v>134</v>
      </c>
      <c r="G1941" t="s">
        <v>134</v>
      </c>
      <c r="H1941" t="s">
        <v>8870</v>
      </c>
      <c r="I1941" t="s">
        <v>20</v>
      </c>
      <c r="J1941" t="s">
        <v>2349</v>
      </c>
      <c r="K1941" t="s">
        <v>21</v>
      </c>
      <c r="M1941" t="s">
        <v>8871</v>
      </c>
      <c r="N1941" t="s">
        <v>22</v>
      </c>
      <c r="O1941" t="s">
        <v>23</v>
      </c>
      <c r="P1941" t="s">
        <v>26</v>
      </c>
      <c r="Q1941" t="s">
        <v>2348</v>
      </c>
      <c r="R1941" s="13">
        <v>92</v>
      </c>
      <c r="S1941" s="13">
        <v>3</v>
      </c>
      <c r="T1941" s="21">
        <v>1</v>
      </c>
      <c r="V1941" t="s">
        <v>2154</v>
      </c>
      <c r="W1941" t="s">
        <v>17600</v>
      </c>
      <c r="X1941" s="20" t="str">
        <f>+IF(V1941="","-",CONCATENATE(V1941,"_",W1941))</f>
        <v>FINES_R05</v>
      </c>
      <c r="Y1941" s="59">
        <v>0.83709889650344849</v>
      </c>
      <c r="Z1941" t="s">
        <v>134</v>
      </c>
      <c r="AA1941" t="s">
        <v>2393</v>
      </c>
      <c r="AB1941" t="str">
        <f>+IF(W1941="","-",IF(W1941="UNICO","CENSO","MUESTRA"))</f>
        <v>MUESTRA</v>
      </c>
      <c r="AC1941" t="s">
        <v>2397</v>
      </c>
      <c r="AD1941" t="s">
        <v>8872</v>
      </c>
      <c r="AF1941">
        <f>+COUNTIF(Piloto!C:C,MARCO!A1941)</f>
        <v>0</v>
      </c>
    </row>
    <row r="1942" spans="1:32" x14ac:dyDescent="0.25">
      <c r="A1942" s="5" t="str">
        <f t="shared" si="30"/>
        <v>R 5 - D 4 - 452 - 2130</v>
      </c>
      <c r="B1942" s="23" t="s">
        <v>2347</v>
      </c>
      <c r="C1942" t="s">
        <v>186</v>
      </c>
      <c r="D1942" t="s">
        <v>183</v>
      </c>
      <c r="E1942" t="s">
        <v>185</v>
      </c>
      <c r="F1942" t="s">
        <v>134</v>
      </c>
      <c r="G1942" t="s">
        <v>134</v>
      </c>
      <c r="H1942" t="s">
        <v>9017</v>
      </c>
      <c r="I1942" t="s">
        <v>20</v>
      </c>
      <c r="J1942" t="s">
        <v>2349</v>
      </c>
      <c r="K1942" t="s">
        <v>21</v>
      </c>
      <c r="M1942" t="s">
        <v>9018</v>
      </c>
      <c r="N1942" t="s">
        <v>22</v>
      </c>
      <c r="O1942" t="s">
        <v>23</v>
      </c>
      <c r="P1942" t="s">
        <v>26</v>
      </c>
      <c r="Q1942" t="s">
        <v>2348</v>
      </c>
      <c r="R1942" s="13">
        <v>66</v>
      </c>
      <c r="S1942" s="13">
        <v>3</v>
      </c>
      <c r="T1942" s="21">
        <v>1</v>
      </c>
      <c r="V1942" t="s">
        <v>2154</v>
      </c>
      <c r="W1942" t="s">
        <v>17600</v>
      </c>
      <c r="X1942" s="20" t="str">
        <f>+IF(V1942="","-",CONCATENATE(V1942,"_",W1942))</f>
        <v>FINES_R05</v>
      </c>
      <c r="Y1942" s="59">
        <v>0.83709889650344849</v>
      </c>
      <c r="Z1942" t="s">
        <v>134</v>
      </c>
      <c r="AA1942" t="s">
        <v>2393</v>
      </c>
      <c r="AB1942" t="str">
        <f>+IF(W1942="","-",IF(W1942="UNICO","CENSO","MUESTRA"))</f>
        <v>MUESTRA</v>
      </c>
      <c r="AC1942" t="s">
        <v>2398</v>
      </c>
      <c r="AD1942" t="s">
        <v>9019</v>
      </c>
      <c r="AF1942">
        <f>+COUNTIF(Piloto!C:C,MARCO!A1942)</f>
        <v>0</v>
      </c>
    </row>
    <row r="1943" spans="1:32" x14ac:dyDescent="0.25">
      <c r="A1943" s="5" t="str">
        <f t="shared" si="30"/>
        <v>R 5 - D 4 - 452 - 4574</v>
      </c>
      <c r="B1943" s="23" t="s">
        <v>2347</v>
      </c>
      <c r="C1943" t="s">
        <v>186</v>
      </c>
      <c r="D1943" t="s">
        <v>183</v>
      </c>
      <c r="E1943" t="s">
        <v>185</v>
      </c>
      <c r="F1943" t="s">
        <v>134</v>
      </c>
      <c r="G1943" t="s">
        <v>134</v>
      </c>
      <c r="H1943" t="s">
        <v>9306</v>
      </c>
      <c r="I1943" t="s">
        <v>20</v>
      </c>
      <c r="J1943" t="s">
        <v>2349</v>
      </c>
      <c r="K1943" t="s">
        <v>21</v>
      </c>
      <c r="M1943" t="s">
        <v>9307</v>
      </c>
      <c r="N1943" t="s">
        <v>22</v>
      </c>
      <c r="O1943" t="s">
        <v>23</v>
      </c>
      <c r="P1943" t="s">
        <v>26</v>
      </c>
      <c r="Q1943" t="s">
        <v>2348</v>
      </c>
      <c r="R1943" s="13">
        <v>61</v>
      </c>
      <c r="S1943" s="13">
        <v>2</v>
      </c>
      <c r="T1943" s="21">
        <v>1</v>
      </c>
      <c r="V1943" t="s">
        <v>2154</v>
      </c>
      <c r="W1943" t="s">
        <v>17600</v>
      </c>
      <c r="X1943" s="20" t="str">
        <f>+IF(V1943="","-",CONCATENATE(V1943,"_",W1943))</f>
        <v>FINES_R05</v>
      </c>
      <c r="Y1943" s="59">
        <v>0.84297674894332886</v>
      </c>
      <c r="Z1943" t="s">
        <v>134</v>
      </c>
      <c r="AA1943" t="s">
        <v>2393</v>
      </c>
      <c r="AB1943" t="str">
        <f>+IF(W1943="","-",IF(W1943="UNICO","CENSO","MUESTRA"))</f>
        <v>MUESTRA</v>
      </c>
      <c r="AC1943" t="s">
        <v>2398</v>
      </c>
      <c r="AD1943" t="s">
        <v>9308</v>
      </c>
      <c r="AF1943">
        <f>+COUNTIF(Piloto!C:C,MARCO!A1943)</f>
        <v>0</v>
      </c>
    </row>
    <row r="1944" spans="1:32" x14ac:dyDescent="0.25">
      <c r="A1944" s="5" t="str">
        <f t="shared" si="30"/>
        <v>R 5 - D 4 - 451 - 3021</v>
      </c>
      <c r="B1944" s="23" t="s">
        <v>2347</v>
      </c>
      <c r="C1944" t="s">
        <v>186</v>
      </c>
      <c r="D1944" t="s">
        <v>183</v>
      </c>
      <c r="E1944" t="s">
        <v>185</v>
      </c>
      <c r="F1944" t="s">
        <v>134</v>
      </c>
      <c r="G1944" t="s">
        <v>134</v>
      </c>
      <c r="H1944" t="s">
        <v>9132</v>
      </c>
      <c r="I1944" t="s">
        <v>20</v>
      </c>
      <c r="J1944" t="s">
        <v>2349</v>
      </c>
      <c r="K1944" t="s">
        <v>21</v>
      </c>
      <c r="M1944" t="s">
        <v>8935</v>
      </c>
      <c r="N1944" t="s">
        <v>22</v>
      </c>
      <c r="O1944" t="s">
        <v>23</v>
      </c>
      <c r="P1944" t="s">
        <v>26</v>
      </c>
      <c r="Q1944" t="s">
        <v>2348</v>
      </c>
      <c r="R1944" s="13">
        <v>34</v>
      </c>
      <c r="S1944" s="13">
        <v>1</v>
      </c>
      <c r="T1944" s="21">
        <v>1</v>
      </c>
      <c r="V1944" t="s">
        <v>2154</v>
      </c>
      <c r="W1944" t="s">
        <v>17600</v>
      </c>
      <c r="X1944" s="20" t="str">
        <f>+IF(V1944="","-",CONCATENATE(V1944,"_",W1944))</f>
        <v>FINES_R05</v>
      </c>
      <c r="Y1944" s="59">
        <v>0.84411531686782837</v>
      </c>
      <c r="Z1944" t="s">
        <v>134</v>
      </c>
      <c r="AA1944" t="s">
        <v>2393</v>
      </c>
      <c r="AB1944" t="str">
        <f>+IF(W1944="","-",IF(W1944="UNICO","CENSO","MUESTRA"))</f>
        <v>MUESTRA</v>
      </c>
      <c r="AC1944" t="s">
        <v>2397</v>
      </c>
      <c r="AD1944" t="s">
        <v>9133</v>
      </c>
      <c r="AF1944">
        <f>+COUNTIF(Piloto!C:C,MARCO!A1944)</f>
        <v>0</v>
      </c>
    </row>
    <row r="1945" spans="1:32" x14ac:dyDescent="0.25">
      <c r="A1945" s="5" t="str">
        <f t="shared" si="30"/>
        <v>R 5 - D 4 - 452 - 0101</v>
      </c>
      <c r="B1945" s="60" t="s">
        <v>2347</v>
      </c>
      <c r="C1945" t="s">
        <v>186</v>
      </c>
      <c r="D1945" t="s">
        <v>183</v>
      </c>
      <c r="E1945" t="s">
        <v>185</v>
      </c>
      <c r="F1945" t="s">
        <v>134</v>
      </c>
      <c r="G1945" t="s">
        <v>134</v>
      </c>
      <c r="H1945" t="s">
        <v>12443</v>
      </c>
      <c r="I1945" t="s">
        <v>20</v>
      </c>
      <c r="J1945" t="s">
        <v>2349</v>
      </c>
      <c r="K1945" t="s">
        <v>21</v>
      </c>
      <c r="M1945" t="s">
        <v>12444</v>
      </c>
      <c r="N1945" t="s">
        <v>22</v>
      </c>
      <c r="O1945" t="s">
        <v>23</v>
      </c>
      <c r="P1945" t="s">
        <v>26</v>
      </c>
      <c r="Q1945" t="s">
        <v>2348</v>
      </c>
      <c r="R1945" s="13">
        <v>26</v>
      </c>
      <c r="S1945" s="13">
        <v>1</v>
      </c>
      <c r="T1945" s="21">
        <v>1</v>
      </c>
      <c r="V1945" t="s">
        <v>2154</v>
      </c>
      <c r="W1945" t="s">
        <v>17600</v>
      </c>
      <c r="X1945" s="20" t="str">
        <f>+IF(V1945="","-",CONCATENATE(V1945,"_",W1945))</f>
        <v>FINES_R05</v>
      </c>
      <c r="Y1945" s="59">
        <v>0.8455810546875</v>
      </c>
      <c r="Z1945" t="s">
        <v>134</v>
      </c>
      <c r="AA1945" t="s">
        <v>2393</v>
      </c>
      <c r="AB1945" t="str">
        <f>+IF(W1945="","-",IF(W1945="UNICO","CENSO","MUESTRA"))</f>
        <v>MUESTRA</v>
      </c>
      <c r="AC1945" t="s">
        <v>2398</v>
      </c>
      <c r="AD1945" t="s">
        <v>12445</v>
      </c>
      <c r="AF1945">
        <f>+COUNTIF(Piloto!C:C,MARCO!A1945)</f>
        <v>0</v>
      </c>
    </row>
    <row r="1946" spans="1:32" x14ac:dyDescent="0.25">
      <c r="A1946" s="5" t="str">
        <f t="shared" si="30"/>
        <v>R 5 - D 30 - 452 - 3863</v>
      </c>
      <c r="B1946" s="23" t="s">
        <v>2347</v>
      </c>
      <c r="C1946" t="s">
        <v>186</v>
      </c>
      <c r="D1946" t="s">
        <v>551</v>
      </c>
      <c r="E1946" t="s">
        <v>552</v>
      </c>
      <c r="F1946" t="s">
        <v>134</v>
      </c>
      <c r="G1946" t="s">
        <v>134</v>
      </c>
      <c r="H1946" t="s">
        <v>8792</v>
      </c>
      <c r="I1946" t="s">
        <v>20</v>
      </c>
      <c r="J1946" t="s">
        <v>2349</v>
      </c>
      <c r="K1946" t="s">
        <v>21</v>
      </c>
      <c r="M1946" t="s">
        <v>8793</v>
      </c>
      <c r="N1946" t="s">
        <v>22</v>
      </c>
      <c r="O1946" t="s">
        <v>23</v>
      </c>
      <c r="P1946" t="s">
        <v>26</v>
      </c>
      <c r="Q1946" t="s">
        <v>2348</v>
      </c>
      <c r="R1946" s="13">
        <v>24</v>
      </c>
      <c r="S1946" s="13">
        <v>1</v>
      </c>
      <c r="T1946" s="21">
        <v>1</v>
      </c>
      <c r="V1946" t="s">
        <v>2154</v>
      </c>
      <c r="W1946" t="s">
        <v>17600</v>
      </c>
      <c r="X1946" s="20" t="str">
        <f>+IF(V1946="","-",CONCATENATE(V1946,"_",W1946))</f>
        <v>FINES_R05</v>
      </c>
      <c r="Y1946" s="59">
        <v>0.84675425291061401</v>
      </c>
      <c r="Z1946" t="s">
        <v>134</v>
      </c>
      <c r="AA1946" t="s">
        <v>2393</v>
      </c>
      <c r="AB1946" t="str">
        <f>+IF(W1946="","-",IF(W1946="UNICO","CENSO","MUESTRA"))</f>
        <v>MUESTRA</v>
      </c>
      <c r="AC1946" t="s">
        <v>2398</v>
      </c>
      <c r="AD1946" t="s">
        <v>8794</v>
      </c>
      <c r="AF1946">
        <f>+COUNTIF(Piloto!C:C,MARCO!A1946)</f>
        <v>0</v>
      </c>
    </row>
    <row r="1947" spans="1:32" x14ac:dyDescent="0.25">
      <c r="A1947" s="5" t="str">
        <f t="shared" si="30"/>
        <v>R 5 - D 4 - 452 - 4621</v>
      </c>
      <c r="B1947" s="23" t="s">
        <v>2347</v>
      </c>
      <c r="C1947" t="s">
        <v>186</v>
      </c>
      <c r="D1947" t="s">
        <v>183</v>
      </c>
      <c r="E1947" t="s">
        <v>185</v>
      </c>
      <c r="F1947" t="s">
        <v>134</v>
      </c>
      <c r="G1947" t="s">
        <v>134</v>
      </c>
      <c r="H1947" t="s">
        <v>9329</v>
      </c>
      <c r="I1947" t="s">
        <v>20</v>
      </c>
      <c r="J1947" t="s">
        <v>2349</v>
      </c>
      <c r="K1947" t="s">
        <v>21</v>
      </c>
      <c r="M1947" t="s">
        <v>9330</v>
      </c>
      <c r="N1947" t="s">
        <v>22</v>
      </c>
      <c r="O1947" t="s">
        <v>23</v>
      </c>
      <c r="P1947" t="s">
        <v>26</v>
      </c>
      <c r="Q1947" t="s">
        <v>2348</v>
      </c>
      <c r="R1947" s="13">
        <v>14</v>
      </c>
      <c r="S1947" s="13">
        <v>1</v>
      </c>
      <c r="T1947" s="21">
        <v>1</v>
      </c>
      <c r="V1947" t="s">
        <v>2154</v>
      </c>
      <c r="W1947" t="s">
        <v>17600</v>
      </c>
      <c r="X1947" s="20" t="str">
        <f>+IF(V1947="","-",CONCATENATE(V1947,"_",W1947))</f>
        <v>FINES_R05</v>
      </c>
      <c r="Y1947" s="59">
        <v>0.84842264652252197</v>
      </c>
      <c r="Z1947" t="s">
        <v>134</v>
      </c>
      <c r="AA1947" t="s">
        <v>2393</v>
      </c>
      <c r="AB1947" t="str">
        <f>+IF(W1947="","-",IF(W1947="UNICO","CENSO","MUESTRA"))</f>
        <v>MUESTRA</v>
      </c>
      <c r="AC1947" t="s">
        <v>2397</v>
      </c>
      <c r="AD1947" t="s">
        <v>9331</v>
      </c>
      <c r="AF1947">
        <f>+COUNTIF(Piloto!C:C,MARCO!A1947)</f>
        <v>0</v>
      </c>
    </row>
    <row r="1948" spans="1:32" x14ac:dyDescent="0.25">
      <c r="A1948" s="5" t="str">
        <f t="shared" si="30"/>
        <v>R 5 - D 4 - 451 - 2209</v>
      </c>
      <c r="B1948" s="23" t="s">
        <v>2347</v>
      </c>
      <c r="C1948" t="s">
        <v>186</v>
      </c>
      <c r="D1948" t="s">
        <v>183</v>
      </c>
      <c r="E1948" t="s">
        <v>185</v>
      </c>
      <c r="F1948" t="s">
        <v>134</v>
      </c>
      <c r="G1948" t="s">
        <v>134</v>
      </c>
      <c r="H1948" t="s">
        <v>8993</v>
      </c>
      <c r="I1948" t="s">
        <v>20</v>
      </c>
      <c r="J1948" t="s">
        <v>2349</v>
      </c>
      <c r="K1948" t="s">
        <v>21</v>
      </c>
      <c r="M1948" t="s">
        <v>8994</v>
      </c>
      <c r="N1948" t="s">
        <v>22</v>
      </c>
      <c r="O1948" t="s">
        <v>23</v>
      </c>
      <c r="P1948" t="s">
        <v>26</v>
      </c>
      <c r="Q1948" t="s">
        <v>2348</v>
      </c>
      <c r="R1948" s="13">
        <v>23</v>
      </c>
      <c r="S1948" s="13">
        <v>1</v>
      </c>
      <c r="T1948" s="21">
        <v>1</v>
      </c>
      <c r="V1948" t="s">
        <v>2154</v>
      </c>
      <c r="W1948" t="s">
        <v>17600</v>
      </c>
      <c r="X1948" s="20" t="str">
        <f>+IF(V1948="","-",CONCATENATE(V1948,"_",W1948))</f>
        <v>FINES_R05</v>
      </c>
      <c r="Y1948" s="59">
        <v>0.86046439409255981</v>
      </c>
      <c r="Z1948" t="s">
        <v>134</v>
      </c>
      <c r="AA1948" t="s">
        <v>2393</v>
      </c>
      <c r="AB1948" t="str">
        <f>+IF(W1948="","-",IF(W1948="UNICO","CENSO","MUESTRA"))</f>
        <v>MUESTRA</v>
      </c>
      <c r="AC1948" t="s">
        <v>2397</v>
      </c>
      <c r="AD1948" t="s">
        <v>8995</v>
      </c>
      <c r="AF1948">
        <f>+COUNTIF(Piloto!C:C,MARCO!A1948)</f>
        <v>0</v>
      </c>
    </row>
    <row r="1949" spans="1:32" x14ac:dyDescent="0.25">
      <c r="A1949" s="5" t="str">
        <f t="shared" si="30"/>
        <v>R 5 - D 99 - 451 - 2708</v>
      </c>
      <c r="B1949" s="23" t="s">
        <v>2347</v>
      </c>
      <c r="C1949" t="s">
        <v>186</v>
      </c>
      <c r="D1949" t="s">
        <v>1665</v>
      </c>
      <c r="E1949" t="s">
        <v>1666</v>
      </c>
      <c r="F1949" t="s">
        <v>134</v>
      </c>
      <c r="G1949" t="s">
        <v>134</v>
      </c>
      <c r="H1949" t="s">
        <v>9399</v>
      </c>
      <c r="I1949" t="s">
        <v>20</v>
      </c>
      <c r="J1949" t="s">
        <v>2349</v>
      </c>
      <c r="K1949" t="s">
        <v>21</v>
      </c>
      <c r="M1949" t="s">
        <v>9400</v>
      </c>
      <c r="N1949" t="s">
        <v>22</v>
      </c>
      <c r="O1949" t="s">
        <v>23</v>
      </c>
      <c r="P1949" t="s">
        <v>26</v>
      </c>
      <c r="Q1949" t="s">
        <v>2348</v>
      </c>
      <c r="R1949" s="13">
        <v>62</v>
      </c>
      <c r="S1949" s="13">
        <v>2</v>
      </c>
      <c r="T1949" s="21">
        <v>1</v>
      </c>
      <c r="V1949" t="s">
        <v>2154</v>
      </c>
      <c r="W1949" t="s">
        <v>17600</v>
      </c>
      <c r="X1949" s="20" t="str">
        <f>+IF(V1949="","-",CONCATENATE(V1949,"_",W1949))</f>
        <v>FINES_R05</v>
      </c>
      <c r="Y1949" s="59">
        <v>0.8797876238822937</v>
      </c>
      <c r="Z1949" t="s">
        <v>134</v>
      </c>
      <c r="AA1949" t="s">
        <v>2393</v>
      </c>
      <c r="AB1949" t="str">
        <f>+IF(W1949="","-",IF(W1949="UNICO","CENSO","MUESTRA"))</f>
        <v>MUESTRA</v>
      </c>
      <c r="AC1949" t="s">
        <v>2398</v>
      </c>
      <c r="AD1949" t="s">
        <v>9401</v>
      </c>
      <c r="AF1949">
        <f>+COUNTIF(Piloto!C:C,MARCO!A1949)</f>
        <v>0</v>
      </c>
    </row>
    <row r="1950" spans="1:32" x14ac:dyDescent="0.25">
      <c r="A1950" s="5" t="str">
        <f t="shared" si="30"/>
        <v>R 5 - D 4 - 452 - 0088</v>
      </c>
      <c r="B1950" s="23" t="s">
        <v>2347</v>
      </c>
      <c r="C1950" t="s">
        <v>186</v>
      </c>
      <c r="D1950" t="s">
        <v>183</v>
      </c>
      <c r="E1950" t="s">
        <v>185</v>
      </c>
      <c r="F1950" t="s">
        <v>134</v>
      </c>
      <c r="G1950" t="s">
        <v>134</v>
      </c>
      <c r="H1950" t="s">
        <v>9147</v>
      </c>
      <c r="I1950" t="s">
        <v>20</v>
      </c>
      <c r="J1950" t="s">
        <v>2349</v>
      </c>
      <c r="K1950" t="s">
        <v>21</v>
      </c>
      <c r="M1950" t="s">
        <v>9148</v>
      </c>
      <c r="N1950" t="s">
        <v>22</v>
      </c>
      <c r="O1950" t="s">
        <v>23</v>
      </c>
      <c r="P1950" t="s">
        <v>26</v>
      </c>
      <c r="Q1950" t="s">
        <v>2348</v>
      </c>
      <c r="R1950" s="13">
        <v>111</v>
      </c>
      <c r="S1950" s="13">
        <v>6</v>
      </c>
      <c r="T1950" s="21">
        <v>1</v>
      </c>
      <c r="V1950" t="s">
        <v>2154</v>
      </c>
      <c r="W1950" t="s">
        <v>17600</v>
      </c>
      <c r="X1950" s="20" t="str">
        <f>+IF(V1950="","-",CONCATENATE(V1950,"_",W1950))</f>
        <v>FINES_R05</v>
      </c>
      <c r="Y1950" s="59">
        <v>0.88390696048736572</v>
      </c>
      <c r="Z1950" t="s">
        <v>134</v>
      </c>
      <c r="AA1950" t="s">
        <v>2393</v>
      </c>
      <c r="AB1950" t="str">
        <f>+IF(W1950="","-",IF(W1950="UNICO","CENSO","MUESTRA"))</f>
        <v>MUESTRA</v>
      </c>
      <c r="AC1950" t="s">
        <v>2398</v>
      </c>
      <c r="AD1950" t="s">
        <v>9149</v>
      </c>
      <c r="AF1950">
        <f>+COUNTIF(Piloto!C:C,MARCO!A1950)</f>
        <v>0</v>
      </c>
    </row>
    <row r="1951" spans="1:32" x14ac:dyDescent="0.25">
      <c r="A1951" s="5" t="str">
        <f t="shared" si="30"/>
        <v>R 5 - D 4 - 451 - 3702</v>
      </c>
      <c r="B1951" s="23" t="s">
        <v>2347</v>
      </c>
      <c r="C1951" t="s">
        <v>186</v>
      </c>
      <c r="D1951" t="s">
        <v>183</v>
      </c>
      <c r="E1951" t="s">
        <v>185</v>
      </c>
      <c r="F1951" t="s">
        <v>134</v>
      </c>
      <c r="G1951" t="s">
        <v>134</v>
      </c>
      <c r="H1951" t="s">
        <v>8979</v>
      </c>
      <c r="I1951" t="s">
        <v>20</v>
      </c>
      <c r="J1951" t="s">
        <v>2349</v>
      </c>
      <c r="K1951" t="s">
        <v>21</v>
      </c>
      <c r="M1951" t="s">
        <v>8980</v>
      </c>
      <c r="N1951" t="s">
        <v>22</v>
      </c>
      <c r="O1951" t="s">
        <v>23</v>
      </c>
      <c r="P1951" t="s">
        <v>26</v>
      </c>
      <c r="Q1951" t="s">
        <v>2348</v>
      </c>
      <c r="R1951" s="13">
        <v>22</v>
      </c>
      <c r="S1951" s="13">
        <v>1</v>
      </c>
      <c r="T1951" s="21">
        <v>1</v>
      </c>
      <c r="V1951" t="s">
        <v>2154</v>
      </c>
      <c r="W1951" t="s">
        <v>17600</v>
      </c>
      <c r="X1951" s="20" t="str">
        <f>+IF(V1951="","-",CONCATENATE(V1951,"_",W1951))</f>
        <v>FINES_R05</v>
      </c>
      <c r="Y1951" s="59">
        <v>0.88961327075958252</v>
      </c>
      <c r="Z1951" t="s">
        <v>134</v>
      </c>
      <c r="AA1951" t="s">
        <v>2393</v>
      </c>
      <c r="AB1951" t="str">
        <f>+IF(W1951="","-",IF(W1951="UNICO","CENSO","MUESTRA"))</f>
        <v>MUESTRA</v>
      </c>
      <c r="AC1951" t="s">
        <v>2398</v>
      </c>
      <c r="AD1951" t="s">
        <v>8981</v>
      </c>
      <c r="AF1951">
        <f>+COUNTIF(Piloto!C:C,MARCO!A1951)</f>
        <v>0</v>
      </c>
    </row>
    <row r="1952" spans="1:32" x14ac:dyDescent="0.25">
      <c r="A1952" s="5" t="str">
        <f t="shared" si="30"/>
        <v>R 5 - D 99 - 451 - 2702</v>
      </c>
      <c r="B1952" s="23" t="s">
        <v>2347</v>
      </c>
      <c r="C1952" t="s">
        <v>186</v>
      </c>
      <c r="D1952" t="s">
        <v>1665</v>
      </c>
      <c r="E1952" t="s">
        <v>1666</v>
      </c>
      <c r="F1952" t="s">
        <v>134</v>
      </c>
      <c r="G1952" t="s">
        <v>134</v>
      </c>
      <c r="H1952" t="s">
        <v>9403</v>
      </c>
      <c r="I1952" t="s">
        <v>20</v>
      </c>
      <c r="J1952" t="s">
        <v>2349</v>
      </c>
      <c r="K1952" t="s">
        <v>21</v>
      </c>
      <c r="M1952" t="s">
        <v>9404</v>
      </c>
      <c r="N1952" t="s">
        <v>22</v>
      </c>
      <c r="O1952" t="s">
        <v>23</v>
      </c>
      <c r="P1952" t="s">
        <v>26</v>
      </c>
      <c r="Q1952" t="s">
        <v>2348</v>
      </c>
      <c r="R1952" s="13">
        <v>45</v>
      </c>
      <c r="S1952" s="13">
        <v>2</v>
      </c>
      <c r="T1952" s="21">
        <v>1</v>
      </c>
      <c r="V1952" t="s">
        <v>2154</v>
      </c>
      <c r="W1952" t="s">
        <v>17600</v>
      </c>
      <c r="X1952" s="20" t="str">
        <f>+IF(V1952="","-",CONCATENATE(V1952,"_",W1952))</f>
        <v>FINES_R05</v>
      </c>
      <c r="Y1952" s="59">
        <v>0.89310646057128906</v>
      </c>
      <c r="Z1952" t="s">
        <v>134</v>
      </c>
      <c r="AA1952" t="s">
        <v>2393</v>
      </c>
      <c r="AB1952" t="str">
        <f>+IF(W1952="","-",IF(W1952="UNICO","CENSO","MUESTRA"))</f>
        <v>MUESTRA</v>
      </c>
      <c r="AC1952" t="s">
        <v>2397</v>
      </c>
      <c r="AD1952" t="s">
        <v>9405</v>
      </c>
      <c r="AF1952">
        <f>+COUNTIF(Piloto!C:C,MARCO!A1952)</f>
        <v>0</v>
      </c>
    </row>
    <row r="1953" spans="1:32" x14ac:dyDescent="0.25">
      <c r="A1953" s="5" t="str">
        <f t="shared" si="30"/>
        <v>R 5 - D 99 - 451 - 2821</v>
      </c>
      <c r="B1953" s="23" t="s">
        <v>2347</v>
      </c>
      <c r="C1953" t="s">
        <v>186</v>
      </c>
      <c r="D1953" t="s">
        <v>1665</v>
      </c>
      <c r="E1953" t="s">
        <v>1666</v>
      </c>
      <c r="F1953" t="s">
        <v>134</v>
      </c>
      <c r="G1953" t="s">
        <v>134</v>
      </c>
      <c r="H1953" t="s">
        <v>9382</v>
      </c>
      <c r="I1953" t="s">
        <v>20</v>
      </c>
      <c r="J1953" t="s">
        <v>2349</v>
      </c>
      <c r="K1953" t="s">
        <v>21</v>
      </c>
      <c r="M1953" t="s">
        <v>9383</v>
      </c>
      <c r="N1953" t="s">
        <v>22</v>
      </c>
      <c r="O1953" t="s">
        <v>23</v>
      </c>
      <c r="P1953" t="s">
        <v>26</v>
      </c>
      <c r="Q1953" t="s">
        <v>2348</v>
      </c>
      <c r="R1953" s="13">
        <v>14</v>
      </c>
      <c r="S1953" s="13">
        <v>1</v>
      </c>
      <c r="T1953" s="21">
        <v>1</v>
      </c>
      <c r="V1953" t="s">
        <v>2154</v>
      </c>
      <c r="W1953" t="s">
        <v>17600</v>
      </c>
      <c r="X1953" s="20" t="str">
        <f>+IF(V1953="","-",CONCATENATE(V1953,"_",W1953))</f>
        <v>FINES_R05</v>
      </c>
      <c r="Y1953" s="59">
        <v>0.89676141738891602</v>
      </c>
      <c r="Z1953" t="s">
        <v>134</v>
      </c>
      <c r="AA1953" t="s">
        <v>2393</v>
      </c>
      <c r="AB1953" t="str">
        <f>+IF(W1953="","-",IF(W1953="UNICO","CENSO","MUESTRA"))</f>
        <v>MUESTRA</v>
      </c>
      <c r="AC1953" t="s">
        <v>2397</v>
      </c>
      <c r="AD1953" t="s">
        <v>9384</v>
      </c>
      <c r="AF1953">
        <f>+COUNTIF(Piloto!C:C,MARCO!A1953)</f>
        <v>0</v>
      </c>
    </row>
    <row r="1954" spans="1:32" x14ac:dyDescent="0.25">
      <c r="A1954" s="5" t="str">
        <f t="shared" si="30"/>
        <v>R 5 - D 30 - 452 - 4423</v>
      </c>
      <c r="B1954" s="60" t="s">
        <v>2347</v>
      </c>
      <c r="C1954" t="s">
        <v>186</v>
      </c>
      <c r="D1954" t="s">
        <v>551</v>
      </c>
      <c r="E1954" t="s">
        <v>552</v>
      </c>
      <c r="F1954" t="s">
        <v>134</v>
      </c>
      <c r="G1954" t="s">
        <v>134</v>
      </c>
      <c r="H1954" t="s">
        <v>12420</v>
      </c>
      <c r="I1954" t="s">
        <v>20</v>
      </c>
      <c r="J1954" t="s">
        <v>2349</v>
      </c>
      <c r="K1954" t="s">
        <v>21</v>
      </c>
      <c r="M1954" t="s">
        <v>12421</v>
      </c>
      <c r="N1954" t="s">
        <v>22</v>
      </c>
      <c r="O1954" t="s">
        <v>23</v>
      </c>
      <c r="P1954" t="s">
        <v>26</v>
      </c>
      <c r="Q1954" t="s">
        <v>2348</v>
      </c>
      <c r="R1954" s="13">
        <v>24</v>
      </c>
      <c r="S1954" s="13">
        <v>1</v>
      </c>
      <c r="T1954" s="21">
        <v>1</v>
      </c>
      <c r="V1954" t="s">
        <v>2154</v>
      </c>
      <c r="W1954" t="s">
        <v>17600</v>
      </c>
      <c r="X1954" s="20" t="str">
        <f>+IF(V1954="","-",CONCATENATE(V1954,"_",W1954))</f>
        <v>FINES_R05</v>
      </c>
      <c r="Y1954" s="59">
        <v>0.90283286571502686</v>
      </c>
      <c r="Z1954" t="s">
        <v>134</v>
      </c>
      <c r="AA1954" t="s">
        <v>2393</v>
      </c>
      <c r="AB1954" t="str">
        <f>+IF(W1954="","-",IF(W1954="UNICO","CENSO","MUESTRA"))</f>
        <v>MUESTRA</v>
      </c>
      <c r="AC1954" t="s">
        <v>2397</v>
      </c>
      <c r="AD1954" t="s">
        <v>12422</v>
      </c>
      <c r="AF1954">
        <f>+COUNTIF(Piloto!C:C,MARCO!A1954)</f>
        <v>0</v>
      </c>
    </row>
    <row r="1955" spans="1:32" x14ac:dyDescent="0.25">
      <c r="A1955" s="5" t="str">
        <f t="shared" si="30"/>
        <v>R 5 - D 129 - 451 - 1943</v>
      </c>
      <c r="B1955" s="23" t="s">
        <v>2347</v>
      </c>
      <c r="C1955" t="s">
        <v>186</v>
      </c>
      <c r="D1955" t="s">
        <v>182</v>
      </c>
      <c r="E1955" t="s">
        <v>1985</v>
      </c>
      <c r="F1955" t="s">
        <v>134</v>
      </c>
      <c r="G1955" t="s">
        <v>134</v>
      </c>
      <c r="H1955" t="s">
        <v>8494</v>
      </c>
      <c r="I1955" t="s">
        <v>20</v>
      </c>
      <c r="J1955" t="s">
        <v>2349</v>
      </c>
      <c r="K1955" t="s">
        <v>21</v>
      </c>
      <c r="M1955" t="s">
        <v>3577</v>
      </c>
      <c r="N1955" t="s">
        <v>22</v>
      </c>
      <c r="O1955" t="s">
        <v>23</v>
      </c>
      <c r="P1955" t="s">
        <v>26</v>
      </c>
      <c r="Q1955" t="s">
        <v>2348</v>
      </c>
      <c r="R1955" s="13">
        <v>81</v>
      </c>
      <c r="S1955" s="13">
        <v>5</v>
      </c>
      <c r="T1955" s="21">
        <v>1</v>
      </c>
      <c r="V1955" t="s">
        <v>2154</v>
      </c>
      <c r="W1955" t="s">
        <v>17600</v>
      </c>
      <c r="X1955" s="20" t="str">
        <f>+IF(V1955="","-",CONCATENATE(V1955,"_",W1955))</f>
        <v>FINES_R05</v>
      </c>
      <c r="Y1955" s="59">
        <v>0.90482908487319946</v>
      </c>
      <c r="Z1955" t="s">
        <v>134</v>
      </c>
      <c r="AA1955" t="s">
        <v>2393</v>
      </c>
      <c r="AB1955" t="str">
        <f>+IF(W1955="","-",IF(W1955="UNICO","CENSO","MUESTRA"))</f>
        <v>MUESTRA</v>
      </c>
      <c r="AC1955" t="s">
        <v>2398</v>
      </c>
      <c r="AD1955" t="s">
        <v>8495</v>
      </c>
      <c r="AF1955">
        <f>+COUNTIF(Piloto!C:C,MARCO!A1955)</f>
        <v>0</v>
      </c>
    </row>
    <row r="1956" spans="1:32" x14ac:dyDescent="0.25">
      <c r="A1956" s="5" t="str">
        <f t="shared" si="30"/>
        <v>R 5 - D 99 - 451 - 4219</v>
      </c>
      <c r="B1956" s="23" t="s">
        <v>2347</v>
      </c>
      <c r="C1956" t="s">
        <v>186</v>
      </c>
      <c r="D1956" t="s">
        <v>1665</v>
      </c>
      <c r="E1956" t="s">
        <v>1666</v>
      </c>
      <c r="F1956" t="s">
        <v>134</v>
      </c>
      <c r="G1956" t="s">
        <v>134</v>
      </c>
      <c r="H1956" t="s">
        <v>9423</v>
      </c>
      <c r="I1956" t="s">
        <v>20</v>
      </c>
      <c r="J1956" t="s">
        <v>2349</v>
      </c>
      <c r="K1956" t="s">
        <v>21</v>
      </c>
      <c r="M1956" t="s">
        <v>9424</v>
      </c>
      <c r="N1956" t="s">
        <v>22</v>
      </c>
      <c r="O1956" t="s">
        <v>23</v>
      </c>
      <c r="P1956" t="s">
        <v>26</v>
      </c>
      <c r="Q1956" t="s">
        <v>2348</v>
      </c>
      <c r="R1956" s="13">
        <v>31</v>
      </c>
      <c r="S1956" s="13">
        <v>1</v>
      </c>
      <c r="T1956" s="21">
        <v>1</v>
      </c>
      <c r="V1956" t="s">
        <v>2154</v>
      </c>
      <c r="W1956" t="s">
        <v>17600</v>
      </c>
      <c r="X1956" s="20" t="str">
        <f>+IF(V1956="","-",CONCATENATE(V1956,"_",W1956))</f>
        <v>FINES_R05</v>
      </c>
      <c r="Y1956" s="59">
        <v>0.91042411327362061</v>
      </c>
      <c r="Z1956" t="s">
        <v>134</v>
      </c>
      <c r="AA1956" t="s">
        <v>2393</v>
      </c>
      <c r="AB1956" t="str">
        <f>+IF(W1956="","-",IF(W1956="UNICO","CENSO","MUESTRA"))</f>
        <v>MUESTRA</v>
      </c>
      <c r="AC1956" t="s">
        <v>2397</v>
      </c>
      <c r="AD1956" t="s">
        <v>9425</v>
      </c>
      <c r="AF1956">
        <f>+COUNTIF(Piloto!C:C,MARCO!A1956)</f>
        <v>0</v>
      </c>
    </row>
    <row r="1957" spans="1:32" x14ac:dyDescent="0.25">
      <c r="A1957" s="5" t="str">
        <f t="shared" si="30"/>
        <v>R 5 - D 129 - 452 - 2104</v>
      </c>
      <c r="B1957" s="23" t="s">
        <v>2347</v>
      </c>
      <c r="C1957" t="s">
        <v>186</v>
      </c>
      <c r="D1957" t="s">
        <v>182</v>
      </c>
      <c r="E1957" t="s">
        <v>1985</v>
      </c>
      <c r="F1957" t="s">
        <v>134</v>
      </c>
      <c r="G1957" t="s">
        <v>134</v>
      </c>
      <c r="H1957" t="s">
        <v>8452</v>
      </c>
      <c r="I1957" t="s">
        <v>20</v>
      </c>
      <c r="J1957" t="s">
        <v>2349</v>
      </c>
      <c r="K1957" t="s">
        <v>21</v>
      </c>
      <c r="M1957" t="s">
        <v>8453</v>
      </c>
      <c r="N1957" t="s">
        <v>22</v>
      </c>
      <c r="O1957" t="s">
        <v>23</v>
      </c>
      <c r="P1957" t="s">
        <v>26</v>
      </c>
      <c r="Q1957" t="s">
        <v>2348</v>
      </c>
      <c r="R1957" s="13">
        <v>153</v>
      </c>
      <c r="S1957" s="13">
        <v>5</v>
      </c>
      <c r="T1957" s="21">
        <v>1</v>
      </c>
      <c r="V1957" t="s">
        <v>2154</v>
      </c>
      <c r="W1957" t="s">
        <v>17600</v>
      </c>
      <c r="X1957" s="20" t="str">
        <f>+IF(V1957="","-",CONCATENATE(V1957,"_",W1957))</f>
        <v>FINES_R05</v>
      </c>
      <c r="Y1957" s="59">
        <v>0.91058194637298584</v>
      </c>
      <c r="Z1957" t="s">
        <v>134</v>
      </c>
      <c r="AA1957" t="s">
        <v>2393</v>
      </c>
      <c r="AB1957" t="str">
        <f>+IF(W1957="","-",IF(W1957="UNICO","CENSO","MUESTRA"))</f>
        <v>MUESTRA</v>
      </c>
      <c r="AC1957" t="s">
        <v>2397</v>
      </c>
      <c r="AD1957" t="s">
        <v>8454</v>
      </c>
      <c r="AF1957">
        <f>+COUNTIF(Piloto!C:C,MARCO!A1957)</f>
        <v>0</v>
      </c>
    </row>
    <row r="1958" spans="1:32" x14ac:dyDescent="0.25">
      <c r="A1958" s="5" t="str">
        <f t="shared" si="30"/>
        <v>R 5 - D 30 - 452 - 4327</v>
      </c>
      <c r="B1958" s="60" t="s">
        <v>2347</v>
      </c>
      <c r="C1958" t="s">
        <v>186</v>
      </c>
      <c r="D1958" t="s">
        <v>551</v>
      </c>
      <c r="E1958" t="s">
        <v>552</v>
      </c>
      <c r="F1958" t="s">
        <v>134</v>
      </c>
      <c r="G1958" t="s">
        <v>134</v>
      </c>
      <c r="H1958" t="s">
        <v>12400</v>
      </c>
      <c r="I1958" t="s">
        <v>20</v>
      </c>
      <c r="J1958" t="s">
        <v>2349</v>
      </c>
      <c r="K1958" t="s">
        <v>21</v>
      </c>
      <c r="M1958" t="s">
        <v>12401</v>
      </c>
      <c r="N1958" t="s">
        <v>22</v>
      </c>
      <c r="O1958" t="s">
        <v>23</v>
      </c>
      <c r="P1958" t="s">
        <v>26</v>
      </c>
      <c r="Q1958" t="s">
        <v>2348</v>
      </c>
      <c r="R1958" s="13">
        <v>34</v>
      </c>
      <c r="S1958" s="13">
        <v>1</v>
      </c>
      <c r="T1958" s="21">
        <v>1</v>
      </c>
      <c r="V1958" t="s">
        <v>2154</v>
      </c>
      <c r="W1958" t="s">
        <v>17600</v>
      </c>
      <c r="X1958" s="20" t="str">
        <f>+IF(V1958="","-",CONCATENATE(V1958,"_",W1958))</f>
        <v>FINES_R05</v>
      </c>
      <c r="Y1958" s="59">
        <v>0.91135877370834351</v>
      </c>
      <c r="Z1958" t="s">
        <v>134</v>
      </c>
      <c r="AA1958" t="s">
        <v>2393</v>
      </c>
      <c r="AB1958" t="str">
        <f>+IF(W1958="","-",IF(W1958="UNICO","CENSO","MUESTRA"))</f>
        <v>MUESTRA</v>
      </c>
      <c r="AC1958" t="s">
        <v>2397</v>
      </c>
      <c r="AD1958" t="s">
        <v>12402</v>
      </c>
      <c r="AF1958">
        <f>+COUNTIF(Piloto!C:C,MARCO!A1958)</f>
        <v>0</v>
      </c>
    </row>
    <row r="1959" spans="1:32" x14ac:dyDescent="0.25">
      <c r="A1959" s="5" t="str">
        <f t="shared" si="30"/>
        <v>R 5 - D 4 - 451 - 4119</v>
      </c>
      <c r="B1959" s="23" t="s">
        <v>2347</v>
      </c>
      <c r="C1959" t="s">
        <v>186</v>
      </c>
      <c r="D1959" t="s">
        <v>183</v>
      </c>
      <c r="E1959" t="s">
        <v>185</v>
      </c>
      <c r="F1959" t="s">
        <v>134</v>
      </c>
      <c r="G1959" t="s">
        <v>134</v>
      </c>
      <c r="H1959" t="s">
        <v>9250</v>
      </c>
      <c r="I1959" t="s">
        <v>20</v>
      </c>
      <c r="J1959" t="s">
        <v>2349</v>
      </c>
      <c r="K1959" t="s">
        <v>21</v>
      </c>
      <c r="M1959" t="s">
        <v>9251</v>
      </c>
      <c r="N1959" t="s">
        <v>22</v>
      </c>
      <c r="O1959" t="s">
        <v>23</v>
      </c>
      <c r="P1959" t="s">
        <v>26</v>
      </c>
      <c r="Q1959" t="s">
        <v>2348</v>
      </c>
      <c r="R1959" s="13">
        <v>24</v>
      </c>
      <c r="S1959" s="13">
        <v>1</v>
      </c>
      <c r="T1959" s="21">
        <v>1</v>
      </c>
      <c r="V1959" t="s">
        <v>2154</v>
      </c>
      <c r="W1959" t="s">
        <v>17600</v>
      </c>
      <c r="X1959" s="20" t="str">
        <f>+IF(V1959="","-",CONCATENATE(V1959,"_",W1959))</f>
        <v>FINES_R05</v>
      </c>
      <c r="Y1959" s="59">
        <v>0.91761600971221924</v>
      </c>
      <c r="Z1959" t="s">
        <v>134</v>
      </c>
      <c r="AA1959" t="s">
        <v>2393</v>
      </c>
      <c r="AB1959" t="str">
        <f>+IF(W1959="","-",IF(W1959="UNICO","CENSO","MUESTRA"))</f>
        <v>MUESTRA</v>
      </c>
      <c r="AC1959" t="s">
        <v>2397</v>
      </c>
      <c r="AD1959" t="s">
        <v>9252</v>
      </c>
      <c r="AF1959">
        <f>+COUNTIF(Piloto!C:C,MARCO!A1959)</f>
        <v>0</v>
      </c>
    </row>
    <row r="1960" spans="1:32" x14ac:dyDescent="0.25">
      <c r="A1960" s="5" t="str">
        <f t="shared" si="30"/>
        <v>R 5 - D 4 - 452 - 0097</v>
      </c>
      <c r="B1960" s="23" t="s">
        <v>2347</v>
      </c>
      <c r="C1960" t="s">
        <v>186</v>
      </c>
      <c r="D1960" t="s">
        <v>183</v>
      </c>
      <c r="E1960" t="s">
        <v>185</v>
      </c>
      <c r="F1960" t="s">
        <v>134</v>
      </c>
      <c r="G1960" t="s">
        <v>134</v>
      </c>
      <c r="H1960" t="s">
        <v>9142</v>
      </c>
      <c r="I1960" t="s">
        <v>20</v>
      </c>
      <c r="J1960" t="s">
        <v>2349</v>
      </c>
      <c r="K1960" t="s">
        <v>21</v>
      </c>
      <c r="M1960" t="s">
        <v>9143</v>
      </c>
      <c r="N1960" t="s">
        <v>22</v>
      </c>
      <c r="O1960" t="s">
        <v>23</v>
      </c>
      <c r="P1960" t="s">
        <v>26</v>
      </c>
      <c r="Q1960" t="s">
        <v>2348</v>
      </c>
      <c r="R1960" s="13">
        <v>77</v>
      </c>
      <c r="S1960" s="13">
        <v>4</v>
      </c>
      <c r="T1960" s="21">
        <v>1</v>
      </c>
      <c r="V1960" t="s">
        <v>2154</v>
      </c>
      <c r="W1960" t="s">
        <v>17600</v>
      </c>
      <c r="X1960" s="20" t="str">
        <f>+IF(V1960="","-",CONCATENATE(V1960,"_",W1960))</f>
        <v>FINES_R05</v>
      </c>
      <c r="Y1960" s="59">
        <v>0.91884934902191162</v>
      </c>
      <c r="Z1960" t="s">
        <v>134</v>
      </c>
      <c r="AA1960" t="s">
        <v>2393</v>
      </c>
      <c r="AB1960" t="str">
        <f>+IF(W1960="","-",IF(W1960="UNICO","CENSO","MUESTRA"))</f>
        <v>MUESTRA</v>
      </c>
      <c r="AC1960" t="s">
        <v>2398</v>
      </c>
      <c r="AD1960" t="s">
        <v>9144</v>
      </c>
      <c r="AF1960">
        <f>+COUNTIF(Piloto!C:C,MARCO!A1960)</f>
        <v>0</v>
      </c>
    </row>
    <row r="1961" spans="1:32" x14ac:dyDescent="0.25">
      <c r="A1961" s="5" t="str">
        <f t="shared" si="30"/>
        <v>R 5 - D 129 - 451 - 1939</v>
      </c>
      <c r="B1961" s="23" t="s">
        <v>2347</v>
      </c>
      <c r="C1961" t="s">
        <v>186</v>
      </c>
      <c r="D1961" t="s">
        <v>182</v>
      </c>
      <c r="E1961" t="s">
        <v>1985</v>
      </c>
      <c r="F1961" t="s">
        <v>134</v>
      </c>
      <c r="G1961" t="s">
        <v>134</v>
      </c>
      <c r="H1961" t="s">
        <v>8478</v>
      </c>
      <c r="I1961" t="s">
        <v>20</v>
      </c>
      <c r="J1961" t="s">
        <v>2349</v>
      </c>
      <c r="K1961" t="s">
        <v>21</v>
      </c>
      <c r="M1961" t="s">
        <v>8479</v>
      </c>
      <c r="N1961" t="s">
        <v>22</v>
      </c>
      <c r="O1961" t="s">
        <v>23</v>
      </c>
      <c r="P1961" t="s">
        <v>26</v>
      </c>
      <c r="Q1961" t="s">
        <v>2348</v>
      </c>
      <c r="R1961" s="13">
        <v>73</v>
      </c>
      <c r="S1961" s="13">
        <v>3</v>
      </c>
      <c r="T1961" s="21">
        <v>1</v>
      </c>
      <c r="V1961" t="s">
        <v>2154</v>
      </c>
      <c r="W1961" t="s">
        <v>17600</v>
      </c>
      <c r="X1961" s="20" t="str">
        <f>+IF(V1961="","-",CONCATENATE(V1961,"_",W1961))</f>
        <v>FINES_R05</v>
      </c>
      <c r="Y1961" s="59">
        <v>0.91948509216308594</v>
      </c>
      <c r="Z1961" t="s">
        <v>134</v>
      </c>
      <c r="AA1961" t="s">
        <v>2393</v>
      </c>
      <c r="AB1961" t="str">
        <f>+IF(W1961="","-",IF(W1961="UNICO","CENSO","MUESTRA"))</f>
        <v>MUESTRA</v>
      </c>
      <c r="AC1961" t="s">
        <v>2397</v>
      </c>
      <c r="AD1961" t="s">
        <v>8480</v>
      </c>
      <c r="AF1961">
        <f>+COUNTIF(Piloto!C:C,MARCO!A1961)</f>
        <v>0</v>
      </c>
    </row>
    <row r="1962" spans="1:32" x14ac:dyDescent="0.25">
      <c r="A1962" s="5" t="str">
        <f t="shared" si="30"/>
        <v>R 5 - D 4 - 452 - 4577</v>
      </c>
      <c r="B1962" s="23" t="s">
        <v>2347</v>
      </c>
      <c r="C1962" t="s">
        <v>186</v>
      </c>
      <c r="D1962" t="s">
        <v>183</v>
      </c>
      <c r="E1962" t="s">
        <v>185</v>
      </c>
      <c r="F1962" t="s">
        <v>134</v>
      </c>
      <c r="G1962" t="s">
        <v>134</v>
      </c>
      <c r="H1962" t="s">
        <v>9317</v>
      </c>
      <c r="I1962" t="s">
        <v>20</v>
      </c>
      <c r="J1962" t="s">
        <v>2349</v>
      </c>
      <c r="K1962" t="s">
        <v>21</v>
      </c>
      <c r="M1962" t="s">
        <v>9318</v>
      </c>
      <c r="N1962" t="s">
        <v>22</v>
      </c>
      <c r="O1962" t="s">
        <v>23</v>
      </c>
      <c r="P1962" t="s">
        <v>26</v>
      </c>
      <c r="Q1962" t="s">
        <v>2348</v>
      </c>
      <c r="R1962" s="13">
        <v>68</v>
      </c>
      <c r="S1962" s="13">
        <v>3</v>
      </c>
      <c r="T1962" s="21">
        <v>1</v>
      </c>
      <c r="V1962" t="s">
        <v>2154</v>
      </c>
      <c r="W1962" t="s">
        <v>17600</v>
      </c>
      <c r="X1962" s="20" t="str">
        <f>+IF(V1962="","-",CONCATENATE(V1962,"_",W1962))</f>
        <v>FINES_R05</v>
      </c>
      <c r="Y1962" s="59">
        <v>0.92246705293655396</v>
      </c>
      <c r="Z1962" t="s">
        <v>134</v>
      </c>
      <c r="AA1962" t="s">
        <v>2393</v>
      </c>
      <c r="AB1962" t="str">
        <f>+IF(W1962="","-",IF(W1962="UNICO","CENSO","MUESTRA"))</f>
        <v>MUESTRA</v>
      </c>
      <c r="AC1962" t="s">
        <v>2397</v>
      </c>
      <c r="AD1962" t="s">
        <v>9319</v>
      </c>
      <c r="AF1962">
        <f>+COUNTIF(Piloto!C:C,MARCO!A1962)</f>
        <v>0</v>
      </c>
    </row>
    <row r="1963" spans="1:32" x14ac:dyDescent="0.25">
      <c r="A1963" s="5" t="str">
        <f t="shared" si="30"/>
        <v>R 5 - D 129 - 451 - 1941</v>
      </c>
      <c r="B1963" s="23" t="s">
        <v>2347</v>
      </c>
      <c r="C1963" t="s">
        <v>186</v>
      </c>
      <c r="D1963" t="s">
        <v>182</v>
      </c>
      <c r="E1963" t="s">
        <v>1985</v>
      </c>
      <c r="F1963" t="s">
        <v>134</v>
      </c>
      <c r="G1963" t="s">
        <v>134</v>
      </c>
      <c r="H1963" t="s">
        <v>8465</v>
      </c>
      <c r="I1963" t="s">
        <v>20</v>
      </c>
      <c r="J1963" t="s">
        <v>2349</v>
      </c>
      <c r="K1963" t="s">
        <v>21</v>
      </c>
      <c r="M1963" t="s">
        <v>8466</v>
      </c>
      <c r="N1963" t="s">
        <v>22</v>
      </c>
      <c r="O1963" t="s">
        <v>23</v>
      </c>
      <c r="P1963" t="s">
        <v>26</v>
      </c>
      <c r="Q1963" t="s">
        <v>2348</v>
      </c>
      <c r="R1963" s="13">
        <v>97</v>
      </c>
      <c r="S1963" s="13">
        <v>4</v>
      </c>
      <c r="T1963" s="21">
        <v>1</v>
      </c>
      <c r="V1963" t="s">
        <v>2154</v>
      </c>
      <c r="W1963" t="s">
        <v>17600</v>
      </c>
      <c r="X1963" s="20" t="str">
        <f>+IF(V1963="","-",CONCATENATE(V1963,"_",W1963))</f>
        <v>FINES_R05</v>
      </c>
      <c r="Y1963" s="59">
        <v>0.92280590534210205</v>
      </c>
      <c r="Z1963" t="s">
        <v>134</v>
      </c>
      <c r="AA1963" t="s">
        <v>2393</v>
      </c>
      <c r="AB1963" t="str">
        <f>+IF(W1963="","-",IF(W1963="UNICO","CENSO","MUESTRA"))</f>
        <v>MUESTRA</v>
      </c>
      <c r="AC1963" t="s">
        <v>2397</v>
      </c>
      <c r="AD1963" t="s">
        <v>8467</v>
      </c>
      <c r="AF1963">
        <f>+COUNTIF(Piloto!C:C,MARCO!A1963)</f>
        <v>0</v>
      </c>
    </row>
    <row r="1964" spans="1:32" x14ac:dyDescent="0.25">
      <c r="A1964" s="5" t="str">
        <f t="shared" si="30"/>
        <v>R 5 - D 4 - 453 - 3083</v>
      </c>
      <c r="B1964" s="23" t="s">
        <v>2347</v>
      </c>
      <c r="C1964" t="s">
        <v>186</v>
      </c>
      <c r="D1964" t="s">
        <v>183</v>
      </c>
      <c r="E1964" t="s">
        <v>185</v>
      </c>
      <c r="F1964" t="s">
        <v>134</v>
      </c>
      <c r="G1964" t="s">
        <v>134</v>
      </c>
      <c r="H1964" t="s">
        <v>8925</v>
      </c>
      <c r="I1964" t="s">
        <v>20</v>
      </c>
      <c r="J1964" t="s">
        <v>2349</v>
      </c>
      <c r="K1964" t="s">
        <v>21</v>
      </c>
      <c r="M1964" t="s">
        <v>8926</v>
      </c>
      <c r="N1964" t="s">
        <v>22</v>
      </c>
      <c r="O1964" t="s">
        <v>23</v>
      </c>
      <c r="P1964" t="s">
        <v>26</v>
      </c>
      <c r="Q1964" t="s">
        <v>2348</v>
      </c>
      <c r="R1964" s="13">
        <v>36</v>
      </c>
      <c r="S1964" s="13">
        <v>2</v>
      </c>
      <c r="T1964" s="21">
        <v>1</v>
      </c>
      <c r="V1964" t="s">
        <v>2154</v>
      </c>
      <c r="W1964" t="s">
        <v>17600</v>
      </c>
      <c r="X1964" s="20" t="str">
        <f>+IF(V1964="","-",CONCATENATE(V1964,"_",W1964))</f>
        <v>FINES_R05</v>
      </c>
      <c r="Y1964" s="59">
        <v>0.92477536201477051</v>
      </c>
      <c r="Z1964" t="s">
        <v>134</v>
      </c>
      <c r="AA1964" t="s">
        <v>2393</v>
      </c>
      <c r="AB1964" t="str">
        <f>+IF(W1964="","-",IF(W1964="UNICO","CENSO","MUESTRA"))</f>
        <v>MUESTRA</v>
      </c>
      <c r="AC1964" t="s">
        <v>2398</v>
      </c>
      <c r="AD1964" t="s">
        <v>8927</v>
      </c>
      <c r="AF1964">
        <f>+COUNTIF(Piloto!C:C,MARCO!A1964)</f>
        <v>0</v>
      </c>
    </row>
    <row r="1965" spans="1:32" x14ac:dyDescent="0.25">
      <c r="A1965" s="5" t="str">
        <f t="shared" si="30"/>
        <v>R 5 - D 30 - 452 - 1688</v>
      </c>
      <c r="B1965" s="23" t="s">
        <v>2347</v>
      </c>
      <c r="C1965" t="s">
        <v>186</v>
      </c>
      <c r="D1965" t="s">
        <v>551</v>
      </c>
      <c r="E1965" t="s">
        <v>552</v>
      </c>
      <c r="F1965" t="s">
        <v>134</v>
      </c>
      <c r="G1965" t="s">
        <v>134</v>
      </c>
      <c r="H1965" t="s">
        <v>8712</v>
      </c>
      <c r="I1965" t="s">
        <v>20</v>
      </c>
      <c r="J1965" t="s">
        <v>2349</v>
      </c>
      <c r="K1965" t="s">
        <v>21</v>
      </c>
      <c r="M1965" t="s">
        <v>18050</v>
      </c>
      <c r="N1965" t="s">
        <v>22</v>
      </c>
      <c r="O1965" t="s">
        <v>23</v>
      </c>
      <c r="P1965" t="s">
        <v>26</v>
      </c>
      <c r="Q1965" t="s">
        <v>2348</v>
      </c>
      <c r="R1965" s="13">
        <v>126</v>
      </c>
      <c r="S1965" s="13">
        <v>5</v>
      </c>
      <c r="T1965" s="21">
        <v>1</v>
      </c>
      <c r="V1965" t="s">
        <v>2154</v>
      </c>
      <c r="W1965" t="s">
        <v>17600</v>
      </c>
      <c r="X1965" s="20" t="str">
        <f>+IF(V1965="","-",CONCATENATE(V1965,"_",W1965))</f>
        <v>FINES_R05</v>
      </c>
      <c r="Y1965" s="59">
        <v>0.92537820339202881</v>
      </c>
      <c r="Z1965" t="s">
        <v>134</v>
      </c>
      <c r="AA1965" t="s">
        <v>2393</v>
      </c>
      <c r="AB1965" t="str">
        <f>+IF(W1965="","-",IF(W1965="UNICO","CENSO","MUESTRA"))</f>
        <v>MUESTRA</v>
      </c>
      <c r="AC1965" t="s">
        <v>2398</v>
      </c>
      <c r="AD1965" t="s">
        <v>8714</v>
      </c>
      <c r="AF1965">
        <f>+COUNTIF(Piloto!C:C,MARCO!A1965)</f>
        <v>0</v>
      </c>
    </row>
    <row r="1966" spans="1:32" x14ac:dyDescent="0.25">
      <c r="A1966" s="5" t="str">
        <f t="shared" si="30"/>
        <v>R 5 - D 4 - 451 - 2223</v>
      </c>
      <c r="B1966" s="23" t="s">
        <v>2347</v>
      </c>
      <c r="C1966" t="s">
        <v>186</v>
      </c>
      <c r="D1966" t="s">
        <v>183</v>
      </c>
      <c r="E1966" t="s">
        <v>185</v>
      </c>
      <c r="F1966" t="s">
        <v>134</v>
      </c>
      <c r="G1966" t="s">
        <v>134</v>
      </c>
      <c r="H1966" t="s">
        <v>8934</v>
      </c>
      <c r="I1966" t="s">
        <v>20</v>
      </c>
      <c r="J1966" t="s">
        <v>2349</v>
      </c>
      <c r="K1966" t="s">
        <v>21</v>
      </c>
      <c r="M1966" t="s">
        <v>8935</v>
      </c>
      <c r="N1966" t="s">
        <v>22</v>
      </c>
      <c r="O1966" t="s">
        <v>23</v>
      </c>
      <c r="P1966" t="s">
        <v>26</v>
      </c>
      <c r="Q1966" t="s">
        <v>2348</v>
      </c>
      <c r="R1966" s="13">
        <v>178</v>
      </c>
      <c r="S1966" s="13">
        <v>6</v>
      </c>
      <c r="T1966" s="21">
        <v>1</v>
      </c>
      <c r="V1966" t="s">
        <v>2154</v>
      </c>
      <c r="W1966" t="s">
        <v>17600</v>
      </c>
      <c r="X1966" s="20" t="str">
        <f>+IF(V1966="","-",CONCATENATE(V1966,"_",W1966))</f>
        <v>FINES_R05</v>
      </c>
      <c r="Y1966" s="59">
        <v>0.92712706327438354</v>
      </c>
      <c r="Z1966" t="s">
        <v>134</v>
      </c>
      <c r="AA1966" t="s">
        <v>2393</v>
      </c>
      <c r="AB1966" t="str">
        <f>+IF(W1966="","-",IF(W1966="UNICO","CENSO","MUESTRA"))</f>
        <v>MUESTRA</v>
      </c>
      <c r="AC1966" t="s">
        <v>2398</v>
      </c>
      <c r="AD1966" t="s">
        <v>8936</v>
      </c>
      <c r="AF1966">
        <f>+COUNTIF(Piloto!C:C,MARCO!A1966)</f>
        <v>0</v>
      </c>
    </row>
    <row r="1967" spans="1:32" x14ac:dyDescent="0.25">
      <c r="A1967" s="5" t="str">
        <f t="shared" si="30"/>
        <v>R 5 - D 4 - 452 - 4573</v>
      </c>
      <c r="B1967" s="60" t="s">
        <v>2347</v>
      </c>
      <c r="C1967" t="s">
        <v>186</v>
      </c>
      <c r="D1967" t="s">
        <v>183</v>
      </c>
      <c r="E1967" t="s">
        <v>185</v>
      </c>
      <c r="F1967" t="s">
        <v>134</v>
      </c>
      <c r="G1967" t="s">
        <v>134</v>
      </c>
      <c r="H1967" t="s">
        <v>12454</v>
      </c>
      <c r="I1967" t="s">
        <v>20</v>
      </c>
      <c r="J1967" t="s">
        <v>2349</v>
      </c>
      <c r="K1967" t="s">
        <v>21</v>
      </c>
      <c r="M1967" t="s">
        <v>12455</v>
      </c>
      <c r="N1967" t="s">
        <v>22</v>
      </c>
      <c r="O1967" t="s">
        <v>23</v>
      </c>
      <c r="P1967" t="s">
        <v>26</v>
      </c>
      <c r="Q1967" t="s">
        <v>2348</v>
      </c>
      <c r="R1967" s="13">
        <v>29</v>
      </c>
      <c r="S1967" s="13">
        <v>1</v>
      </c>
      <c r="T1967" s="21">
        <v>1</v>
      </c>
      <c r="V1967" t="s">
        <v>2154</v>
      </c>
      <c r="W1967" t="s">
        <v>17600</v>
      </c>
      <c r="X1967" s="20" t="str">
        <f>+IF(V1967="","-",CONCATENATE(V1967,"_",W1967))</f>
        <v>FINES_R05</v>
      </c>
      <c r="Y1967" s="59">
        <v>0.93253242969512939</v>
      </c>
      <c r="Z1967" t="s">
        <v>134</v>
      </c>
      <c r="AA1967" t="s">
        <v>2393</v>
      </c>
      <c r="AB1967" t="str">
        <f>+IF(W1967="","-",IF(W1967="UNICO","CENSO","MUESTRA"))</f>
        <v>MUESTRA</v>
      </c>
      <c r="AC1967" t="s">
        <v>2398</v>
      </c>
      <c r="AD1967" t="s">
        <v>12456</v>
      </c>
      <c r="AF1967">
        <f>+COUNTIF(Piloto!C:C,MARCO!A1967)</f>
        <v>0</v>
      </c>
    </row>
    <row r="1968" spans="1:32" x14ac:dyDescent="0.25">
      <c r="A1968" s="5" t="str">
        <f t="shared" si="30"/>
        <v>R 5 - D 99 - 451 - 3471</v>
      </c>
      <c r="B1968" s="23" t="s">
        <v>2347</v>
      </c>
      <c r="C1968" t="s">
        <v>186</v>
      </c>
      <c r="D1968" t="s">
        <v>1665</v>
      </c>
      <c r="E1968" t="s">
        <v>1666</v>
      </c>
      <c r="F1968" t="s">
        <v>134</v>
      </c>
      <c r="G1968" t="s">
        <v>134</v>
      </c>
      <c r="H1968" t="s">
        <v>9438</v>
      </c>
      <c r="I1968" t="s">
        <v>20</v>
      </c>
      <c r="J1968" t="s">
        <v>2349</v>
      </c>
      <c r="K1968" t="s">
        <v>21</v>
      </c>
      <c r="M1968" t="s">
        <v>9439</v>
      </c>
      <c r="N1968" t="s">
        <v>22</v>
      </c>
      <c r="O1968" t="s">
        <v>23</v>
      </c>
      <c r="P1968" t="s">
        <v>26</v>
      </c>
      <c r="Q1968" t="s">
        <v>2348</v>
      </c>
      <c r="R1968" s="13">
        <v>14</v>
      </c>
      <c r="S1968" s="13">
        <v>1</v>
      </c>
      <c r="T1968" s="21">
        <v>1</v>
      </c>
      <c r="V1968" t="s">
        <v>2154</v>
      </c>
      <c r="W1968" t="s">
        <v>17600</v>
      </c>
      <c r="X1968" s="20" t="str">
        <f>+IF(V1968="","-",CONCATENATE(V1968,"_",W1968))</f>
        <v>FINES_R05</v>
      </c>
      <c r="Y1968" s="59">
        <v>0.93849021196365356</v>
      </c>
      <c r="Z1968" t="s">
        <v>134</v>
      </c>
      <c r="AA1968" t="s">
        <v>2393</v>
      </c>
      <c r="AB1968" t="str">
        <f>+IF(W1968="","-",IF(W1968="UNICO","CENSO","MUESTRA"))</f>
        <v>MUESTRA</v>
      </c>
      <c r="AC1968" t="s">
        <v>2397</v>
      </c>
      <c r="AD1968" t="s">
        <v>9440</v>
      </c>
      <c r="AF1968">
        <f>+COUNTIF(Piloto!C:C,MARCO!A1968)</f>
        <v>0</v>
      </c>
    </row>
    <row r="1969" spans="1:32" x14ac:dyDescent="0.25">
      <c r="A1969" s="5" t="str">
        <f t="shared" si="30"/>
        <v>R 5 - D 30 - 452 - 4424</v>
      </c>
      <c r="B1969" s="23" t="s">
        <v>2347</v>
      </c>
      <c r="C1969" t="s">
        <v>186</v>
      </c>
      <c r="D1969" t="s">
        <v>551</v>
      </c>
      <c r="E1969" t="s">
        <v>552</v>
      </c>
      <c r="F1969" t="s">
        <v>134</v>
      </c>
      <c r="G1969" t="s">
        <v>134</v>
      </c>
      <c r="H1969" t="s">
        <v>8829</v>
      </c>
      <c r="I1969" t="s">
        <v>20</v>
      </c>
      <c r="J1969" t="s">
        <v>2349</v>
      </c>
      <c r="K1969" t="s">
        <v>21</v>
      </c>
      <c r="M1969" t="s">
        <v>8830</v>
      </c>
      <c r="N1969" t="s">
        <v>22</v>
      </c>
      <c r="O1969" t="s">
        <v>23</v>
      </c>
      <c r="P1969" t="s">
        <v>26</v>
      </c>
      <c r="Q1969" t="s">
        <v>2348</v>
      </c>
      <c r="R1969" s="13">
        <v>30</v>
      </c>
      <c r="S1969" s="13">
        <v>1</v>
      </c>
      <c r="T1969" s="21">
        <v>1</v>
      </c>
      <c r="V1969" t="s">
        <v>2154</v>
      </c>
      <c r="W1969" t="s">
        <v>17600</v>
      </c>
      <c r="X1969" s="20" t="str">
        <f>+IF(V1969="","-",CONCATENATE(V1969,"_",W1969))</f>
        <v>FINES_R05</v>
      </c>
      <c r="Y1969" s="59">
        <v>0.94235402345657349</v>
      </c>
      <c r="Z1969" t="s">
        <v>134</v>
      </c>
      <c r="AA1969" t="s">
        <v>2393</v>
      </c>
      <c r="AB1969" t="str">
        <f>+IF(W1969="","-",IF(W1969="UNICO","CENSO","MUESTRA"))</f>
        <v>MUESTRA</v>
      </c>
      <c r="AC1969" t="s">
        <v>2397</v>
      </c>
      <c r="AD1969" t="s">
        <v>8831</v>
      </c>
      <c r="AF1969">
        <f>+COUNTIF(Piloto!C:C,MARCO!A1969)</f>
        <v>0</v>
      </c>
    </row>
    <row r="1970" spans="1:32" x14ac:dyDescent="0.25">
      <c r="A1970" s="5" t="str">
        <f t="shared" si="30"/>
        <v>R 5 - D 129 - 451 - 4387</v>
      </c>
      <c r="B1970" s="23" t="s">
        <v>2347</v>
      </c>
      <c r="C1970" t="s">
        <v>186</v>
      </c>
      <c r="D1970" t="s">
        <v>182</v>
      </c>
      <c r="E1970" t="s">
        <v>1985</v>
      </c>
      <c r="F1970" t="s">
        <v>134</v>
      </c>
      <c r="G1970" t="s">
        <v>134</v>
      </c>
      <c r="H1970" t="s">
        <v>8565</v>
      </c>
      <c r="I1970" t="s">
        <v>20</v>
      </c>
      <c r="J1970" t="s">
        <v>2349</v>
      </c>
      <c r="K1970" t="s">
        <v>21</v>
      </c>
      <c r="M1970" t="s">
        <v>8566</v>
      </c>
      <c r="N1970" t="s">
        <v>22</v>
      </c>
      <c r="O1970" t="s">
        <v>23</v>
      </c>
      <c r="P1970" t="s">
        <v>26</v>
      </c>
      <c r="Q1970" t="s">
        <v>2348</v>
      </c>
      <c r="R1970" s="13">
        <v>17</v>
      </c>
      <c r="S1970" s="13">
        <v>1</v>
      </c>
      <c r="T1970" s="21">
        <v>1</v>
      </c>
      <c r="V1970" t="s">
        <v>2154</v>
      </c>
      <c r="W1970" t="s">
        <v>17600</v>
      </c>
      <c r="X1970" s="20" t="str">
        <f>+IF(V1970="","-",CONCATENATE(V1970,"_",W1970))</f>
        <v>FINES_R05</v>
      </c>
      <c r="Y1970" s="59">
        <v>0.94436299800872803</v>
      </c>
      <c r="Z1970" t="s">
        <v>134</v>
      </c>
      <c r="AA1970" t="s">
        <v>2393</v>
      </c>
      <c r="AB1970" t="str">
        <f>+IF(W1970="","-",IF(W1970="UNICO","CENSO","MUESTRA"))</f>
        <v>MUESTRA</v>
      </c>
      <c r="AC1970" t="s">
        <v>2397</v>
      </c>
      <c r="AD1970" t="s">
        <v>8567</v>
      </c>
      <c r="AF1970">
        <f>+COUNTIF(Piloto!C:C,MARCO!A1970)</f>
        <v>0</v>
      </c>
    </row>
    <row r="1971" spans="1:32" x14ac:dyDescent="0.25">
      <c r="A1971" s="5" t="str">
        <f t="shared" si="30"/>
        <v>R 5 - D 4 - 452 - 0092</v>
      </c>
      <c r="B1971" s="23" t="s">
        <v>2347</v>
      </c>
      <c r="C1971" t="s">
        <v>186</v>
      </c>
      <c r="D1971" t="s">
        <v>183</v>
      </c>
      <c r="E1971" t="s">
        <v>185</v>
      </c>
      <c r="F1971" t="s">
        <v>134</v>
      </c>
      <c r="G1971" t="s">
        <v>134</v>
      </c>
      <c r="H1971" t="s">
        <v>9201</v>
      </c>
      <c r="I1971" t="s">
        <v>20</v>
      </c>
      <c r="J1971" t="s">
        <v>2349</v>
      </c>
      <c r="K1971" t="s">
        <v>21</v>
      </c>
      <c r="M1971" t="s">
        <v>6543</v>
      </c>
      <c r="N1971" t="s">
        <v>22</v>
      </c>
      <c r="O1971" t="s">
        <v>23</v>
      </c>
      <c r="P1971" t="s">
        <v>26</v>
      </c>
      <c r="Q1971" t="s">
        <v>2348</v>
      </c>
      <c r="R1971" s="13">
        <v>94</v>
      </c>
      <c r="S1971" s="13">
        <v>5</v>
      </c>
      <c r="T1971" s="21">
        <v>1</v>
      </c>
      <c r="V1971" t="s">
        <v>2154</v>
      </c>
      <c r="W1971" t="s">
        <v>17600</v>
      </c>
      <c r="X1971" s="20" t="str">
        <f>+IF(V1971="","-",CONCATENATE(V1971,"_",W1971))</f>
        <v>FINES_R05</v>
      </c>
      <c r="Y1971" s="59">
        <v>0.95140939950942993</v>
      </c>
      <c r="Z1971" t="s">
        <v>134</v>
      </c>
      <c r="AA1971" t="s">
        <v>2393</v>
      </c>
      <c r="AB1971" t="str">
        <f>+IF(W1971="","-",IF(W1971="UNICO","CENSO","MUESTRA"))</f>
        <v>MUESTRA</v>
      </c>
      <c r="AC1971" t="s">
        <v>2397</v>
      </c>
      <c r="AD1971" t="s">
        <v>9202</v>
      </c>
      <c r="AF1971">
        <f>+COUNTIF(Piloto!C:C,MARCO!A1971)</f>
        <v>0</v>
      </c>
    </row>
    <row r="1972" spans="1:32" x14ac:dyDescent="0.25">
      <c r="A1972" s="5" t="str">
        <f t="shared" si="30"/>
        <v>R 5 - D 4 - 452 - 0946</v>
      </c>
      <c r="B1972" s="23" t="s">
        <v>2347</v>
      </c>
      <c r="C1972" t="s">
        <v>186</v>
      </c>
      <c r="D1972" t="s">
        <v>183</v>
      </c>
      <c r="E1972" t="s">
        <v>185</v>
      </c>
      <c r="F1972" t="s">
        <v>134</v>
      </c>
      <c r="G1972" t="s">
        <v>134</v>
      </c>
      <c r="H1972" t="s">
        <v>9118</v>
      </c>
      <c r="I1972" t="s">
        <v>20</v>
      </c>
      <c r="J1972" t="s">
        <v>2349</v>
      </c>
      <c r="K1972" t="s">
        <v>21</v>
      </c>
      <c r="M1972" t="s">
        <v>9119</v>
      </c>
      <c r="N1972" t="s">
        <v>22</v>
      </c>
      <c r="O1972" t="s">
        <v>23</v>
      </c>
      <c r="P1972" t="s">
        <v>26</v>
      </c>
      <c r="Q1972" t="s">
        <v>2348</v>
      </c>
      <c r="R1972" s="13">
        <v>32</v>
      </c>
      <c r="S1972" s="13">
        <v>2</v>
      </c>
      <c r="T1972" s="21">
        <v>1</v>
      </c>
      <c r="V1972" t="s">
        <v>2154</v>
      </c>
      <c r="W1972" t="s">
        <v>17600</v>
      </c>
      <c r="X1972" s="20" t="str">
        <f>+IF(V1972="","-",CONCATENATE(V1972,"_",W1972))</f>
        <v>FINES_R05</v>
      </c>
      <c r="Y1972" s="59">
        <v>0.95832282304763794</v>
      </c>
      <c r="Z1972" t="s">
        <v>134</v>
      </c>
      <c r="AA1972" t="s">
        <v>2393</v>
      </c>
      <c r="AB1972" t="str">
        <f>+IF(W1972="","-",IF(W1972="UNICO","CENSO","MUESTRA"))</f>
        <v>MUESTRA</v>
      </c>
      <c r="AC1972" t="s">
        <v>2398</v>
      </c>
      <c r="AD1972" t="s">
        <v>9120</v>
      </c>
      <c r="AF1972">
        <f>+COUNTIF(Piloto!C:C,MARCO!A1972)</f>
        <v>0</v>
      </c>
    </row>
    <row r="1973" spans="1:32" x14ac:dyDescent="0.25">
      <c r="A1973" s="5" t="str">
        <f t="shared" si="30"/>
        <v>R 5 - D 4 - 451 - 3882</v>
      </c>
      <c r="B1973" s="23" t="s">
        <v>2347</v>
      </c>
      <c r="C1973" t="s">
        <v>186</v>
      </c>
      <c r="D1973" t="s">
        <v>183</v>
      </c>
      <c r="E1973" t="s">
        <v>185</v>
      </c>
      <c r="F1973" t="s">
        <v>134</v>
      </c>
      <c r="G1973" t="s">
        <v>134</v>
      </c>
      <c r="H1973" t="s">
        <v>9287</v>
      </c>
      <c r="I1973" t="s">
        <v>20</v>
      </c>
      <c r="J1973" t="s">
        <v>2349</v>
      </c>
      <c r="K1973" t="s">
        <v>21</v>
      </c>
      <c r="M1973" t="s">
        <v>9288</v>
      </c>
      <c r="N1973" t="s">
        <v>22</v>
      </c>
      <c r="O1973" t="s">
        <v>23</v>
      </c>
      <c r="P1973" t="s">
        <v>26</v>
      </c>
      <c r="Q1973" t="s">
        <v>2348</v>
      </c>
      <c r="R1973" s="13">
        <v>26</v>
      </c>
      <c r="S1973" s="13">
        <v>1</v>
      </c>
      <c r="T1973" s="21">
        <v>1</v>
      </c>
      <c r="V1973" t="s">
        <v>2154</v>
      </c>
      <c r="W1973" t="s">
        <v>17600</v>
      </c>
      <c r="X1973" s="20" t="str">
        <f>+IF(V1973="","-",CONCATENATE(V1973,"_",W1973))</f>
        <v>FINES_R05</v>
      </c>
      <c r="Y1973" s="59">
        <v>0.98482954502105713</v>
      </c>
      <c r="Z1973" t="s">
        <v>134</v>
      </c>
      <c r="AA1973" t="s">
        <v>2393</v>
      </c>
      <c r="AB1973" t="str">
        <f>+IF(W1973="","-",IF(W1973="UNICO","CENSO","MUESTRA"))</f>
        <v>MUESTRA</v>
      </c>
      <c r="AC1973" t="s">
        <v>2397</v>
      </c>
      <c r="AD1973" t="s">
        <v>9289</v>
      </c>
      <c r="AF1973">
        <f>+COUNTIF(Piloto!C:C,MARCO!A1973)</f>
        <v>0</v>
      </c>
    </row>
    <row r="1974" spans="1:32" x14ac:dyDescent="0.25">
      <c r="A1974" s="5" t="str">
        <f t="shared" si="30"/>
        <v>R 5 - D 4 - 451 - 2226</v>
      </c>
      <c r="B1974" s="23" t="s">
        <v>2347</v>
      </c>
      <c r="C1974" t="s">
        <v>186</v>
      </c>
      <c r="D1974" t="s">
        <v>183</v>
      </c>
      <c r="E1974" t="s">
        <v>185</v>
      </c>
      <c r="F1974" t="s">
        <v>134</v>
      </c>
      <c r="G1974" t="s">
        <v>134</v>
      </c>
      <c r="H1974" t="s">
        <v>8969</v>
      </c>
      <c r="I1974" t="s">
        <v>20</v>
      </c>
      <c r="J1974" t="s">
        <v>2349</v>
      </c>
      <c r="K1974" t="s">
        <v>21</v>
      </c>
      <c r="M1974" t="s">
        <v>8970</v>
      </c>
      <c r="N1974" t="s">
        <v>22</v>
      </c>
      <c r="O1974" t="s">
        <v>23</v>
      </c>
      <c r="P1974" t="s">
        <v>26</v>
      </c>
      <c r="Q1974" t="s">
        <v>2348</v>
      </c>
      <c r="R1974" s="13">
        <v>56</v>
      </c>
      <c r="S1974" s="13">
        <v>2</v>
      </c>
      <c r="T1974" s="21">
        <v>1</v>
      </c>
      <c r="V1974" t="s">
        <v>2154</v>
      </c>
      <c r="W1974" t="s">
        <v>17600</v>
      </c>
      <c r="X1974" s="20" t="str">
        <f>+IF(V1974="","-",CONCATENATE(V1974,"_",W1974))</f>
        <v>FINES_R05</v>
      </c>
      <c r="Y1974" s="59">
        <v>0.9878879189491272</v>
      </c>
      <c r="Z1974" t="s">
        <v>134</v>
      </c>
      <c r="AA1974" t="s">
        <v>2393</v>
      </c>
      <c r="AB1974" t="str">
        <f>+IF(W1974="","-",IF(W1974="UNICO","CENSO","MUESTRA"))</f>
        <v>MUESTRA</v>
      </c>
      <c r="AC1974" t="s">
        <v>2398</v>
      </c>
      <c r="AD1974" t="s">
        <v>8971</v>
      </c>
      <c r="AF1974">
        <f>+COUNTIF(Piloto!C:C,MARCO!A1974)</f>
        <v>0</v>
      </c>
    </row>
    <row r="1975" spans="1:32" x14ac:dyDescent="0.25">
      <c r="A1975" s="5" t="str">
        <f t="shared" si="30"/>
        <v>R 6 - D 109 - 452 - 1931</v>
      </c>
      <c r="B1975" s="23" t="s">
        <v>2347</v>
      </c>
      <c r="C1975" t="s">
        <v>884</v>
      </c>
      <c r="D1975" t="s">
        <v>357</v>
      </c>
      <c r="E1975" t="s">
        <v>1771</v>
      </c>
      <c r="F1975" t="s">
        <v>134</v>
      </c>
      <c r="G1975" t="s">
        <v>134</v>
      </c>
      <c r="H1975" t="s">
        <v>9477</v>
      </c>
      <c r="I1975" t="s">
        <v>20</v>
      </c>
      <c r="J1975" t="s">
        <v>2349</v>
      </c>
      <c r="K1975" t="s">
        <v>21</v>
      </c>
      <c r="M1975" t="s">
        <v>9478</v>
      </c>
      <c r="N1975" t="s">
        <v>22</v>
      </c>
      <c r="O1975" t="s">
        <v>23</v>
      </c>
      <c r="P1975" t="s">
        <v>26</v>
      </c>
      <c r="Q1975" t="s">
        <v>2348</v>
      </c>
      <c r="R1975" s="13">
        <v>29</v>
      </c>
      <c r="S1975" s="13">
        <v>1</v>
      </c>
      <c r="T1975" s="21">
        <v>1</v>
      </c>
      <c r="V1975" t="s">
        <v>2154</v>
      </c>
      <c r="W1975" t="s">
        <v>17601</v>
      </c>
      <c r="X1975" s="20" t="str">
        <f>+IF(V1975="","-",CONCATENATE(V1975,"_",W1975))</f>
        <v>FINES_R06</v>
      </c>
      <c r="Y1975" s="59">
        <v>6.4080320298671722E-3</v>
      </c>
      <c r="Z1975" t="s">
        <v>134</v>
      </c>
      <c r="AA1975" t="s">
        <v>2393</v>
      </c>
      <c r="AB1975" t="str">
        <f>+IF(W1975="","-",IF(W1975="UNICO","CENSO","MUESTRA"))</f>
        <v>MUESTRA</v>
      </c>
      <c r="AC1975" t="s">
        <v>2398</v>
      </c>
      <c r="AD1975" t="s">
        <v>9479</v>
      </c>
      <c r="AF1975">
        <f>+COUNTIF(Piloto!C:C,MARCO!A1975)</f>
        <v>0</v>
      </c>
    </row>
    <row r="1976" spans="1:32" x14ac:dyDescent="0.25">
      <c r="A1976" s="5" t="str">
        <f t="shared" si="30"/>
        <v>R 6 - D 109 - 452 - 0135</v>
      </c>
      <c r="B1976" s="23" t="s">
        <v>2347</v>
      </c>
      <c r="C1976" t="s">
        <v>884</v>
      </c>
      <c r="D1976" t="s">
        <v>357</v>
      </c>
      <c r="E1976" t="s">
        <v>1771</v>
      </c>
      <c r="F1976" t="s">
        <v>134</v>
      </c>
      <c r="G1976" t="s">
        <v>134</v>
      </c>
      <c r="H1976" t="s">
        <v>9509</v>
      </c>
      <c r="I1976" t="s">
        <v>20</v>
      </c>
      <c r="J1976" t="s">
        <v>2349</v>
      </c>
      <c r="K1976" t="s">
        <v>21</v>
      </c>
      <c r="M1976" t="s">
        <v>2216</v>
      </c>
      <c r="N1976" t="s">
        <v>22</v>
      </c>
      <c r="O1976" t="s">
        <v>23</v>
      </c>
      <c r="P1976" t="s">
        <v>26</v>
      </c>
      <c r="Q1976" t="s">
        <v>2348</v>
      </c>
      <c r="R1976" s="13">
        <v>6</v>
      </c>
      <c r="S1976" s="13">
        <v>1</v>
      </c>
      <c r="T1976" s="21">
        <v>1</v>
      </c>
      <c r="V1976" t="s">
        <v>2154</v>
      </c>
      <c r="W1976" t="s">
        <v>17601</v>
      </c>
      <c r="X1976" s="20" t="str">
        <f>+IF(V1976="","-",CONCATENATE(V1976,"_",W1976))</f>
        <v>FINES_R06</v>
      </c>
      <c r="Y1976" s="59">
        <v>4.0669631212949753E-2</v>
      </c>
      <c r="Z1976" t="s">
        <v>134</v>
      </c>
      <c r="AA1976" t="s">
        <v>2393</v>
      </c>
      <c r="AB1976" t="str">
        <f>+IF(W1976="","-",IF(W1976="UNICO","CENSO","MUESTRA"))</f>
        <v>MUESTRA</v>
      </c>
      <c r="AC1976" t="s">
        <v>2398</v>
      </c>
      <c r="AD1976" t="s">
        <v>9510</v>
      </c>
      <c r="AF1976">
        <f>+COUNTIF(Piloto!C:C,MARCO!A1976)</f>
        <v>0</v>
      </c>
    </row>
    <row r="1977" spans="1:32" x14ac:dyDescent="0.25">
      <c r="A1977" s="5" t="str">
        <f t="shared" si="30"/>
        <v>R 6 - D 109 - 452 - 0130</v>
      </c>
      <c r="B1977" s="23" t="s">
        <v>2347</v>
      </c>
      <c r="C1977" t="s">
        <v>884</v>
      </c>
      <c r="D1977" t="s">
        <v>357</v>
      </c>
      <c r="E1977" t="s">
        <v>1771</v>
      </c>
      <c r="F1977" t="s">
        <v>134</v>
      </c>
      <c r="G1977" t="s">
        <v>134</v>
      </c>
      <c r="H1977" t="s">
        <v>9481</v>
      </c>
      <c r="I1977" t="s">
        <v>20</v>
      </c>
      <c r="J1977" t="s">
        <v>2349</v>
      </c>
      <c r="K1977" t="s">
        <v>21</v>
      </c>
      <c r="M1977" t="s">
        <v>2219</v>
      </c>
      <c r="N1977" t="s">
        <v>22</v>
      </c>
      <c r="O1977" t="s">
        <v>23</v>
      </c>
      <c r="P1977" t="s">
        <v>26</v>
      </c>
      <c r="Q1977" t="s">
        <v>2348</v>
      </c>
      <c r="R1977" s="13">
        <v>26</v>
      </c>
      <c r="S1977" s="13">
        <v>3</v>
      </c>
      <c r="T1977" s="21">
        <v>1</v>
      </c>
      <c r="V1977" t="s">
        <v>2154</v>
      </c>
      <c r="W1977" t="s">
        <v>17601</v>
      </c>
      <c r="X1977" s="20" t="str">
        <f>+IF(V1977="","-",CONCATENATE(V1977,"_",W1977))</f>
        <v>FINES_R06</v>
      </c>
      <c r="Y1977" s="59">
        <v>4.4924423098564148E-2</v>
      </c>
      <c r="Z1977" t="s">
        <v>134</v>
      </c>
      <c r="AA1977" t="s">
        <v>2393</v>
      </c>
      <c r="AB1977" t="str">
        <f>+IF(W1977="","-",IF(W1977="UNICO","CENSO","MUESTRA"))</f>
        <v>MUESTRA</v>
      </c>
      <c r="AC1977" t="s">
        <v>2398</v>
      </c>
      <c r="AD1977" t="s">
        <v>9482</v>
      </c>
      <c r="AF1977">
        <f>+COUNTIF(Piloto!C:C,MARCO!A1977)</f>
        <v>0</v>
      </c>
    </row>
    <row r="1978" spans="1:32" x14ac:dyDescent="0.25">
      <c r="A1978" s="5" t="str">
        <f t="shared" si="30"/>
        <v>R 6 - D 109 - 452 - 4373</v>
      </c>
      <c r="B1978" s="23" t="s">
        <v>2347</v>
      </c>
      <c r="C1978" t="s">
        <v>884</v>
      </c>
      <c r="D1978" t="s">
        <v>357</v>
      </c>
      <c r="E1978" t="s">
        <v>1771</v>
      </c>
      <c r="F1978" t="s">
        <v>134</v>
      </c>
      <c r="G1978" t="s">
        <v>134</v>
      </c>
      <c r="H1978" t="s">
        <v>9539</v>
      </c>
      <c r="I1978" t="s">
        <v>20</v>
      </c>
      <c r="J1978" t="s">
        <v>2349</v>
      </c>
      <c r="K1978" t="s">
        <v>21</v>
      </c>
      <c r="M1978" t="s">
        <v>9540</v>
      </c>
      <c r="N1978" t="s">
        <v>22</v>
      </c>
      <c r="O1978" t="s">
        <v>23</v>
      </c>
      <c r="P1978" t="s">
        <v>26</v>
      </c>
      <c r="Q1978" t="s">
        <v>2348</v>
      </c>
      <c r="R1978" s="13">
        <v>24</v>
      </c>
      <c r="S1978" s="13">
        <v>1</v>
      </c>
      <c r="T1978" s="21">
        <v>1</v>
      </c>
      <c r="V1978" t="s">
        <v>2154</v>
      </c>
      <c r="W1978" t="s">
        <v>17601</v>
      </c>
      <c r="X1978" s="20" t="str">
        <f>+IF(V1978="","-",CONCATENATE(V1978,"_",W1978))</f>
        <v>FINES_R06</v>
      </c>
      <c r="Y1978" s="59">
        <v>4.7821741551160812E-2</v>
      </c>
      <c r="Z1978" t="s">
        <v>134</v>
      </c>
      <c r="AA1978" t="s">
        <v>2393</v>
      </c>
      <c r="AB1978" t="str">
        <f>+IF(W1978="","-",IF(W1978="UNICO","CENSO","MUESTRA"))</f>
        <v>MUESTRA</v>
      </c>
      <c r="AC1978" t="s">
        <v>2397</v>
      </c>
      <c r="AD1978" t="s">
        <v>9541</v>
      </c>
      <c r="AF1978">
        <f>+COUNTIF(Piloto!C:C,MARCO!A1978)</f>
        <v>0</v>
      </c>
    </row>
    <row r="1979" spans="1:32" x14ac:dyDescent="0.25">
      <c r="A1979" s="5" t="str">
        <f t="shared" si="30"/>
        <v>R 6 - D 109 - 452 - 0134</v>
      </c>
      <c r="B1979" s="60" t="s">
        <v>2347</v>
      </c>
      <c r="C1979" t="s">
        <v>884</v>
      </c>
      <c r="D1979" t="s">
        <v>357</v>
      </c>
      <c r="E1979" t="s">
        <v>1771</v>
      </c>
      <c r="F1979" t="s">
        <v>134</v>
      </c>
      <c r="G1979" t="s">
        <v>134</v>
      </c>
      <c r="H1979" t="s">
        <v>12494</v>
      </c>
      <c r="I1979" t="s">
        <v>20</v>
      </c>
      <c r="J1979" t="s">
        <v>2349</v>
      </c>
      <c r="K1979" t="s">
        <v>21</v>
      </c>
      <c r="M1979" t="s">
        <v>12495</v>
      </c>
      <c r="N1979" t="s">
        <v>22</v>
      </c>
      <c r="O1979" t="s">
        <v>23</v>
      </c>
      <c r="P1979" t="s">
        <v>26</v>
      </c>
      <c r="Q1979" t="s">
        <v>2348</v>
      </c>
      <c r="R1979" s="13">
        <v>42</v>
      </c>
      <c r="S1979" s="13">
        <v>1</v>
      </c>
      <c r="T1979" s="21">
        <v>1</v>
      </c>
      <c r="V1979" t="s">
        <v>2154</v>
      </c>
      <c r="W1979" t="s">
        <v>17601</v>
      </c>
      <c r="X1979" s="20" t="str">
        <f>+IF(V1979="","-",CONCATENATE(V1979,"_",W1979))</f>
        <v>FINES_R06</v>
      </c>
      <c r="Y1979" s="59">
        <v>6.3596367835998535E-2</v>
      </c>
      <c r="Z1979" t="s">
        <v>134</v>
      </c>
      <c r="AA1979" t="s">
        <v>2393</v>
      </c>
      <c r="AB1979" t="str">
        <f>+IF(W1979="","-",IF(W1979="UNICO","CENSO","MUESTRA"))</f>
        <v>MUESTRA</v>
      </c>
      <c r="AC1979" t="s">
        <v>2398</v>
      </c>
      <c r="AD1979" t="s">
        <v>12496</v>
      </c>
      <c r="AF1979">
        <f>+COUNTIF(Piloto!C:C,MARCO!A1979)</f>
        <v>0</v>
      </c>
    </row>
    <row r="1980" spans="1:32" x14ac:dyDescent="0.25">
      <c r="A1980" s="5" t="str">
        <f t="shared" si="30"/>
        <v>R 6 - D 96 - 451 - 0124</v>
      </c>
      <c r="B1980" s="60" t="s">
        <v>2347</v>
      </c>
      <c r="C1980" t="s">
        <v>884</v>
      </c>
      <c r="D1980" t="s">
        <v>1591</v>
      </c>
      <c r="E1980" t="s">
        <v>1592</v>
      </c>
      <c r="F1980" t="s">
        <v>134</v>
      </c>
      <c r="G1980" t="s">
        <v>134</v>
      </c>
      <c r="H1980" t="s">
        <v>12605</v>
      </c>
      <c r="I1980" t="s">
        <v>20</v>
      </c>
      <c r="J1980" t="s">
        <v>2349</v>
      </c>
      <c r="K1980" t="s">
        <v>21</v>
      </c>
      <c r="M1980" t="s">
        <v>12606</v>
      </c>
      <c r="N1980" t="s">
        <v>22</v>
      </c>
      <c r="O1980" t="s">
        <v>23</v>
      </c>
      <c r="P1980" t="s">
        <v>26</v>
      </c>
      <c r="Q1980" t="s">
        <v>2348</v>
      </c>
      <c r="R1980" s="13">
        <v>36</v>
      </c>
      <c r="S1980" s="13">
        <v>1</v>
      </c>
      <c r="T1980" s="21">
        <v>1</v>
      </c>
      <c r="V1980" t="s">
        <v>2154</v>
      </c>
      <c r="W1980" t="s">
        <v>17601</v>
      </c>
      <c r="X1980" s="20" t="str">
        <f>+IF(V1980="","-",CONCATENATE(V1980,"_",W1980))</f>
        <v>FINES_R06</v>
      </c>
      <c r="Y1980" s="59">
        <v>0.1127515509724617</v>
      </c>
      <c r="Z1980" t="s">
        <v>134</v>
      </c>
      <c r="AA1980" t="s">
        <v>2393</v>
      </c>
      <c r="AB1980" t="str">
        <f>+IF(W1980="","-",IF(W1980="UNICO","CENSO","MUESTRA"))</f>
        <v>MUESTRA</v>
      </c>
      <c r="AC1980" t="s">
        <v>2398</v>
      </c>
      <c r="AD1980" t="s">
        <v>12607</v>
      </c>
      <c r="AF1980">
        <f>+COUNTIF(Piloto!C:C,MARCO!A1980)</f>
        <v>0</v>
      </c>
    </row>
    <row r="1981" spans="1:32" x14ac:dyDescent="0.25">
      <c r="A1981" s="5" t="str">
        <f t="shared" si="30"/>
        <v>R 6 - D 109 - 452 - 0139</v>
      </c>
      <c r="B1981" s="23" t="s">
        <v>2347</v>
      </c>
      <c r="C1981" t="s">
        <v>884</v>
      </c>
      <c r="D1981" t="s">
        <v>357</v>
      </c>
      <c r="E1981" t="s">
        <v>1771</v>
      </c>
      <c r="F1981" t="s">
        <v>134</v>
      </c>
      <c r="G1981" t="s">
        <v>134</v>
      </c>
      <c r="H1981" t="s">
        <v>9489</v>
      </c>
      <c r="I1981" t="s">
        <v>20</v>
      </c>
      <c r="J1981" t="s">
        <v>2349</v>
      </c>
      <c r="K1981" t="s">
        <v>21</v>
      </c>
      <c r="M1981" t="s">
        <v>9490</v>
      </c>
      <c r="N1981" t="s">
        <v>22</v>
      </c>
      <c r="O1981" t="s">
        <v>23</v>
      </c>
      <c r="P1981" t="s">
        <v>26</v>
      </c>
      <c r="Q1981" t="s">
        <v>2348</v>
      </c>
      <c r="R1981" s="13">
        <v>66</v>
      </c>
      <c r="S1981" s="13">
        <v>3</v>
      </c>
      <c r="T1981" s="21">
        <v>1</v>
      </c>
      <c r="V1981" t="s">
        <v>2154</v>
      </c>
      <c r="W1981" t="s">
        <v>17601</v>
      </c>
      <c r="X1981" s="20" t="str">
        <f>+IF(V1981="","-",CONCATENATE(V1981,"_",W1981))</f>
        <v>FINES_R06</v>
      </c>
      <c r="Y1981" s="59">
        <v>0.117225244641304</v>
      </c>
      <c r="Z1981" t="s">
        <v>134</v>
      </c>
      <c r="AA1981" t="s">
        <v>2393</v>
      </c>
      <c r="AB1981" t="str">
        <f>+IF(W1981="","-",IF(W1981="UNICO","CENSO","MUESTRA"))</f>
        <v>MUESTRA</v>
      </c>
      <c r="AC1981" t="s">
        <v>2397</v>
      </c>
      <c r="AD1981" t="s">
        <v>9491</v>
      </c>
      <c r="AF1981">
        <f>+COUNTIF(Piloto!C:C,MARCO!A1981)</f>
        <v>0</v>
      </c>
    </row>
    <row r="1982" spans="1:32" x14ac:dyDescent="0.25">
      <c r="A1982" s="5" t="str">
        <f t="shared" si="30"/>
        <v>R 6 - D 96 - 451 - 0120</v>
      </c>
      <c r="B1982" s="23" t="s">
        <v>2347</v>
      </c>
      <c r="C1982" t="s">
        <v>884</v>
      </c>
      <c r="D1982" t="s">
        <v>1591</v>
      </c>
      <c r="E1982" t="s">
        <v>1592</v>
      </c>
      <c r="F1982" t="s">
        <v>134</v>
      </c>
      <c r="G1982" t="s">
        <v>134</v>
      </c>
      <c r="H1982" t="s">
        <v>9608</v>
      </c>
      <c r="I1982" t="s">
        <v>20</v>
      </c>
      <c r="J1982" t="s">
        <v>2349</v>
      </c>
      <c r="K1982" t="s">
        <v>21</v>
      </c>
      <c r="M1982" t="s">
        <v>2214</v>
      </c>
      <c r="N1982" t="s">
        <v>22</v>
      </c>
      <c r="O1982" t="s">
        <v>23</v>
      </c>
      <c r="P1982" t="s">
        <v>26</v>
      </c>
      <c r="Q1982" t="s">
        <v>2348</v>
      </c>
      <c r="R1982" s="13">
        <v>16</v>
      </c>
      <c r="S1982" s="13">
        <v>1</v>
      </c>
      <c r="T1982" s="21">
        <v>1</v>
      </c>
      <c r="V1982" t="s">
        <v>2154</v>
      </c>
      <c r="W1982" t="s">
        <v>17601</v>
      </c>
      <c r="X1982" s="20" t="str">
        <f>+IF(V1982="","-",CONCATENATE(V1982,"_",W1982))</f>
        <v>FINES_R06</v>
      </c>
      <c r="Y1982" s="59">
        <v>0.139817088842392</v>
      </c>
      <c r="Z1982" t="s">
        <v>134</v>
      </c>
      <c r="AA1982" t="s">
        <v>2393</v>
      </c>
      <c r="AB1982" t="str">
        <f>+IF(W1982="","-",IF(W1982="UNICO","CENSO","MUESTRA"))</f>
        <v>MUESTRA</v>
      </c>
      <c r="AC1982" t="s">
        <v>2397</v>
      </c>
      <c r="AD1982" t="s">
        <v>9609</v>
      </c>
      <c r="AF1982">
        <f>+COUNTIF(Piloto!C:C,MARCO!A1982)</f>
        <v>0</v>
      </c>
    </row>
    <row r="1983" spans="1:32" x14ac:dyDescent="0.25">
      <c r="A1983" s="5" t="str">
        <f t="shared" si="30"/>
        <v>R 6 - D 109 - 452 - 4371</v>
      </c>
      <c r="B1983" s="23" t="s">
        <v>2347</v>
      </c>
      <c r="C1983" t="s">
        <v>884</v>
      </c>
      <c r="D1983" t="s">
        <v>357</v>
      </c>
      <c r="E1983" t="s">
        <v>1771</v>
      </c>
      <c r="F1983" t="s">
        <v>134</v>
      </c>
      <c r="G1983" t="s">
        <v>134</v>
      </c>
      <c r="H1983" t="s">
        <v>9536</v>
      </c>
      <c r="I1983" t="s">
        <v>20</v>
      </c>
      <c r="J1983" t="s">
        <v>2349</v>
      </c>
      <c r="K1983" t="s">
        <v>21</v>
      </c>
      <c r="M1983" t="s">
        <v>2218</v>
      </c>
      <c r="N1983" t="s">
        <v>22</v>
      </c>
      <c r="O1983" t="s">
        <v>23</v>
      </c>
      <c r="P1983" t="s">
        <v>26</v>
      </c>
      <c r="Q1983" t="s">
        <v>2348</v>
      </c>
      <c r="R1983" s="13">
        <v>38</v>
      </c>
      <c r="S1983" s="13">
        <v>1</v>
      </c>
      <c r="T1983" s="21">
        <v>1</v>
      </c>
      <c r="V1983" t="s">
        <v>2154</v>
      </c>
      <c r="W1983" t="s">
        <v>17601</v>
      </c>
      <c r="X1983" s="20" t="str">
        <f>+IF(V1983="","-",CONCATENATE(V1983,"_",W1983))</f>
        <v>FINES_R06</v>
      </c>
      <c r="Y1983" s="59">
        <v>0.15117375552654269</v>
      </c>
      <c r="Z1983" t="s">
        <v>134</v>
      </c>
      <c r="AA1983" t="s">
        <v>2393</v>
      </c>
      <c r="AB1983" t="str">
        <f>+IF(W1983="","-",IF(W1983="UNICO","CENSO","MUESTRA"))</f>
        <v>MUESTRA</v>
      </c>
      <c r="AC1983" t="s">
        <v>2397</v>
      </c>
      <c r="AD1983" t="s">
        <v>9537</v>
      </c>
      <c r="AF1983">
        <f>+COUNTIF(Piloto!C:C,MARCO!A1983)</f>
        <v>0</v>
      </c>
    </row>
    <row r="1984" spans="1:32" x14ac:dyDescent="0.25">
      <c r="A1984" s="5" t="str">
        <f t="shared" si="30"/>
        <v>R 6 - D 109 - 452 - 3999</v>
      </c>
      <c r="B1984" s="23" t="s">
        <v>2347</v>
      </c>
      <c r="C1984" t="s">
        <v>884</v>
      </c>
      <c r="D1984" t="s">
        <v>357</v>
      </c>
      <c r="E1984" t="s">
        <v>1771</v>
      </c>
      <c r="F1984" t="s">
        <v>134</v>
      </c>
      <c r="G1984" t="s">
        <v>134</v>
      </c>
      <c r="H1984" t="s">
        <v>9516</v>
      </c>
      <c r="I1984" t="s">
        <v>20</v>
      </c>
      <c r="J1984" t="s">
        <v>2349</v>
      </c>
      <c r="K1984" t="s">
        <v>21</v>
      </c>
      <c r="M1984" t="s">
        <v>9517</v>
      </c>
      <c r="N1984" t="s">
        <v>22</v>
      </c>
      <c r="O1984" t="s">
        <v>23</v>
      </c>
      <c r="P1984" t="s">
        <v>26</v>
      </c>
      <c r="Q1984" t="s">
        <v>2348</v>
      </c>
      <c r="R1984" s="13">
        <v>13</v>
      </c>
      <c r="S1984" s="13">
        <v>1</v>
      </c>
      <c r="T1984" s="21">
        <v>1</v>
      </c>
      <c r="V1984" t="s">
        <v>2154</v>
      </c>
      <c r="W1984" t="s">
        <v>17601</v>
      </c>
      <c r="X1984" s="20" t="str">
        <f>+IF(V1984="","-",CONCATENATE(V1984,"_",W1984))</f>
        <v>FINES_R06</v>
      </c>
      <c r="Y1984" s="59">
        <v>0.16157574951648709</v>
      </c>
      <c r="Z1984" t="s">
        <v>134</v>
      </c>
      <c r="AA1984" t="s">
        <v>2393</v>
      </c>
      <c r="AB1984" t="str">
        <f>+IF(W1984="","-",IF(W1984="UNICO","CENSO","MUESTRA"))</f>
        <v>MUESTRA</v>
      </c>
      <c r="AC1984" t="s">
        <v>2397</v>
      </c>
      <c r="AD1984" t="s">
        <v>9518</v>
      </c>
      <c r="AF1984">
        <f>+COUNTIF(Piloto!C:C,MARCO!A1984)</f>
        <v>0</v>
      </c>
    </row>
    <row r="1985" spans="1:32" x14ac:dyDescent="0.25">
      <c r="A1985" s="5" t="str">
        <f t="shared" si="30"/>
        <v>R 6 - D 109 - 452 - 0137</v>
      </c>
      <c r="B1985" s="23" t="s">
        <v>2347</v>
      </c>
      <c r="C1985" t="s">
        <v>884</v>
      </c>
      <c r="D1985" t="s">
        <v>357</v>
      </c>
      <c r="E1985" t="s">
        <v>1771</v>
      </c>
      <c r="F1985" t="s">
        <v>134</v>
      </c>
      <c r="G1985" t="s">
        <v>134</v>
      </c>
      <c r="H1985" t="s">
        <v>9513</v>
      </c>
      <c r="I1985" t="s">
        <v>20</v>
      </c>
      <c r="J1985" t="s">
        <v>2349</v>
      </c>
      <c r="K1985" t="s">
        <v>21</v>
      </c>
      <c r="M1985" t="s">
        <v>2217</v>
      </c>
      <c r="N1985" t="s">
        <v>22</v>
      </c>
      <c r="O1985" t="s">
        <v>23</v>
      </c>
      <c r="P1985" t="s">
        <v>26</v>
      </c>
      <c r="Q1985" t="s">
        <v>2348</v>
      </c>
      <c r="R1985" s="13">
        <v>42</v>
      </c>
      <c r="S1985" s="13">
        <v>2</v>
      </c>
      <c r="T1985" s="21">
        <v>1</v>
      </c>
      <c r="V1985" t="s">
        <v>2154</v>
      </c>
      <c r="W1985" t="s">
        <v>17601</v>
      </c>
      <c r="X1985" s="20" t="str">
        <f>+IF(V1985="","-",CONCATENATE(V1985,"_",W1985))</f>
        <v>FINES_R06</v>
      </c>
      <c r="Y1985" s="59">
        <v>0.16507984697818759</v>
      </c>
      <c r="Z1985" t="s">
        <v>134</v>
      </c>
      <c r="AA1985" t="s">
        <v>2393</v>
      </c>
      <c r="AB1985" t="str">
        <f>+IF(W1985="","-",IF(W1985="UNICO","CENSO","MUESTRA"))</f>
        <v>MUESTRA</v>
      </c>
      <c r="AC1985" t="s">
        <v>2397</v>
      </c>
      <c r="AD1985" t="s">
        <v>9514</v>
      </c>
      <c r="AF1985">
        <f>+COUNTIF(Piloto!C:C,MARCO!A1985)</f>
        <v>0</v>
      </c>
    </row>
    <row r="1986" spans="1:32" x14ac:dyDescent="0.25">
      <c r="A1986" s="5" t="str">
        <f t="shared" si="30"/>
        <v>R 6 - D 55 - 452 - 4365</v>
      </c>
      <c r="B1986" s="23" t="s">
        <v>2347</v>
      </c>
      <c r="C1986" t="s">
        <v>884</v>
      </c>
      <c r="D1986" t="s">
        <v>882</v>
      </c>
      <c r="E1986" t="s">
        <v>883</v>
      </c>
      <c r="F1986" t="s">
        <v>134</v>
      </c>
      <c r="G1986" t="s">
        <v>134</v>
      </c>
      <c r="H1986" t="s">
        <v>9554</v>
      </c>
      <c r="I1986" t="s">
        <v>20</v>
      </c>
      <c r="J1986" t="s">
        <v>2349</v>
      </c>
      <c r="K1986" t="s">
        <v>21</v>
      </c>
      <c r="M1986" t="s">
        <v>9555</v>
      </c>
      <c r="N1986" t="s">
        <v>22</v>
      </c>
      <c r="O1986" t="s">
        <v>23</v>
      </c>
      <c r="P1986" t="s">
        <v>26</v>
      </c>
      <c r="Q1986" t="s">
        <v>2348</v>
      </c>
      <c r="R1986" s="13">
        <v>77</v>
      </c>
      <c r="S1986" s="13">
        <v>3</v>
      </c>
      <c r="T1986" s="21">
        <v>1</v>
      </c>
      <c r="V1986" t="s">
        <v>2154</v>
      </c>
      <c r="W1986" t="s">
        <v>17601</v>
      </c>
      <c r="X1986" s="20" t="str">
        <f>+IF(V1986="","-",CONCATENATE(V1986,"_",W1986))</f>
        <v>FINES_R06</v>
      </c>
      <c r="Y1986" s="59">
        <v>0.172719731926918</v>
      </c>
      <c r="Z1986" t="s">
        <v>134</v>
      </c>
      <c r="AA1986" t="s">
        <v>2393</v>
      </c>
      <c r="AB1986" t="str">
        <f>+IF(W1986="","-",IF(W1986="UNICO","CENSO","MUESTRA"))</f>
        <v>MUESTRA</v>
      </c>
      <c r="AC1986" t="s">
        <v>2398</v>
      </c>
      <c r="AD1986" t="s">
        <v>9556</v>
      </c>
      <c r="AF1986">
        <f>+COUNTIF(Piloto!C:C,MARCO!A1986)</f>
        <v>0</v>
      </c>
    </row>
    <row r="1987" spans="1:32" x14ac:dyDescent="0.25">
      <c r="A1987" s="5" t="str">
        <f t="shared" ref="A1987:A2050" si="31">+H1987</f>
        <v>R 6 - D 55 - 452 - 0581</v>
      </c>
      <c r="B1987" s="23" t="s">
        <v>2347</v>
      </c>
      <c r="C1987" t="s">
        <v>884</v>
      </c>
      <c r="D1987" t="s">
        <v>882</v>
      </c>
      <c r="E1987" t="s">
        <v>883</v>
      </c>
      <c r="F1987" t="s">
        <v>134</v>
      </c>
      <c r="G1987" t="s">
        <v>134</v>
      </c>
      <c r="H1987" t="s">
        <v>9561</v>
      </c>
      <c r="I1987" t="s">
        <v>20</v>
      </c>
      <c r="J1987" t="s">
        <v>2349</v>
      </c>
      <c r="K1987" t="s">
        <v>21</v>
      </c>
      <c r="M1987" t="s">
        <v>9562</v>
      </c>
      <c r="N1987" t="s">
        <v>22</v>
      </c>
      <c r="O1987" t="s">
        <v>23</v>
      </c>
      <c r="P1987" t="s">
        <v>26</v>
      </c>
      <c r="Q1987" t="s">
        <v>2348</v>
      </c>
      <c r="R1987" s="13">
        <v>17</v>
      </c>
      <c r="S1987" s="13">
        <v>1</v>
      </c>
      <c r="T1987" s="21">
        <v>1</v>
      </c>
      <c r="V1987" t="s">
        <v>2154</v>
      </c>
      <c r="W1987" t="s">
        <v>17601</v>
      </c>
      <c r="X1987" s="20" t="str">
        <f>+IF(V1987="","-",CONCATENATE(V1987,"_",W1987))</f>
        <v>FINES_R06</v>
      </c>
      <c r="Y1987" s="59">
        <v>0.1773567050695419</v>
      </c>
      <c r="Z1987" t="s">
        <v>134</v>
      </c>
      <c r="AA1987" t="s">
        <v>2393</v>
      </c>
      <c r="AB1987" t="str">
        <f>+IF(W1987="","-",IF(W1987="UNICO","CENSO","MUESTRA"))</f>
        <v>MUESTRA</v>
      </c>
      <c r="AC1987" t="s">
        <v>2398</v>
      </c>
      <c r="AD1987" t="s">
        <v>9563</v>
      </c>
      <c r="AF1987">
        <f>+COUNTIF(Piloto!C:C,MARCO!A1987)</f>
        <v>0</v>
      </c>
    </row>
    <row r="1988" spans="1:32" x14ac:dyDescent="0.25">
      <c r="A1988" s="5" t="str">
        <f t="shared" si="31"/>
        <v>R 6 - D 109 - 452 - 1932</v>
      </c>
      <c r="B1988" s="23" t="s">
        <v>2347</v>
      </c>
      <c r="C1988" t="s">
        <v>884</v>
      </c>
      <c r="D1988" t="s">
        <v>357</v>
      </c>
      <c r="E1988" t="s">
        <v>1771</v>
      </c>
      <c r="F1988" t="s">
        <v>134</v>
      </c>
      <c r="G1988" t="s">
        <v>134</v>
      </c>
      <c r="H1988" t="s">
        <v>9473</v>
      </c>
      <c r="I1988" t="s">
        <v>20</v>
      </c>
      <c r="J1988" t="s">
        <v>2349</v>
      </c>
      <c r="K1988" t="s">
        <v>21</v>
      </c>
      <c r="M1988" t="s">
        <v>9474</v>
      </c>
      <c r="N1988" t="s">
        <v>22</v>
      </c>
      <c r="O1988" t="s">
        <v>23</v>
      </c>
      <c r="P1988" t="s">
        <v>26</v>
      </c>
      <c r="Q1988" t="s">
        <v>2348</v>
      </c>
      <c r="R1988" s="13">
        <v>15</v>
      </c>
      <c r="S1988" s="13">
        <v>1</v>
      </c>
      <c r="T1988" s="21">
        <v>1</v>
      </c>
      <c r="V1988" t="s">
        <v>2154</v>
      </c>
      <c r="W1988" t="s">
        <v>17601</v>
      </c>
      <c r="X1988" s="20" t="str">
        <f>+IF(V1988="","-",CONCATENATE(V1988,"_",W1988))</f>
        <v>FINES_R06</v>
      </c>
      <c r="Y1988" s="59">
        <v>0.1832203418016434</v>
      </c>
      <c r="Z1988" t="s">
        <v>134</v>
      </c>
      <c r="AA1988" t="s">
        <v>2393</v>
      </c>
      <c r="AB1988" t="str">
        <f>+IF(W1988="","-",IF(W1988="UNICO","CENSO","MUESTRA"))</f>
        <v>MUESTRA</v>
      </c>
      <c r="AC1988" t="s">
        <v>2397</v>
      </c>
      <c r="AD1988" t="s">
        <v>9475</v>
      </c>
      <c r="AF1988">
        <f>+COUNTIF(Piloto!C:C,MARCO!A1988)</f>
        <v>0</v>
      </c>
    </row>
    <row r="1989" spans="1:32" x14ac:dyDescent="0.25">
      <c r="A1989" s="5" t="str">
        <f t="shared" si="31"/>
        <v>R 6 - D 109 - 452 - 3998</v>
      </c>
      <c r="B1989" s="23" t="s">
        <v>2347</v>
      </c>
      <c r="C1989" t="s">
        <v>884</v>
      </c>
      <c r="D1989" t="s">
        <v>357</v>
      </c>
      <c r="E1989" t="s">
        <v>1771</v>
      </c>
      <c r="F1989" t="s">
        <v>134</v>
      </c>
      <c r="G1989" t="s">
        <v>134</v>
      </c>
      <c r="H1989" t="s">
        <v>9484</v>
      </c>
      <c r="I1989" t="s">
        <v>20</v>
      </c>
      <c r="J1989" t="s">
        <v>2349</v>
      </c>
      <c r="K1989" t="s">
        <v>21</v>
      </c>
      <c r="M1989" t="s">
        <v>9485</v>
      </c>
      <c r="N1989" t="s">
        <v>22</v>
      </c>
      <c r="O1989" t="s">
        <v>23</v>
      </c>
      <c r="P1989" t="s">
        <v>26</v>
      </c>
      <c r="Q1989" t="s">
        <v>2348</v>
      </c>
      <c r="R1989" s="13">
        <v>6</v>
      </c>
      <c r="S1989" s="13">
        <v>1</v>
      </c>
      <c r="T1989" s="21">
        <v>1</v>
      </c>
      <c r="V1989" t="s">
        <v>2154</v>
      </c>
      <c r="W1989" t="s">
        <v>17601</v>
      </c>
      <c r="X1989" s="20" t="str">
        <f>+IF(V1989="","-",CONCATENATE(V1989,"_",W1989))</f>
        <v>FINES_R06</v>
      </c>
      <c r="Y1989" s="59">
        <v>0.1877807229757309</v>
      </c>
      <c r="Z1989" t="s">
        <v>134</v>
      </c>
      <c r="AA1989" t="s">
        <v>2393</v>
      </c>
      <c r="AB1989" t="str">
        <f>+IF(W1989="","-",IF(W1989="UNICO","CENSO","MUESTRA"))</f>
        <v>MUESTRA</v>
      </c>
      <c r="AC1989" t="s">
        <v>2398</v>
      </c>
      <c r="AD1989" t="s">
        <v>9486</v>
      </c>
      <c r="AF1989">
        <f>+COUNTIF(Piloto!C:C,MARCO!A1989)</f>
        <v>0</v>
      </c>
    </row>
    <row r="1990" spans="1:32" x14ac:dyDescent="0.25">
      <c r="A1990" s="5" t="str">
        <f t="shared" si="31"/>
        <v>R 6 - D 55 - 452 - 4582</v>
      </c>
      <c r="B1990" s="60" t="s">
        <v>2347</v>
      </c>
      <c r="C1990" t="s">
        <v>884</v>
      </c>
      <c r="D1990" t="s">
        <v>882</v>
      </c>
      <c r="E1990" t="s">
        <v>883</v>
      </c>
      <c r="F1990" t="s">
        <v>134</v>
      </c>
      <c r="G1990" t="s">
        <v>134</v>
      </c>
      <c r="H1990" t="s">
        <v>12541</v>
      </c>
      <c r="I1990" t="s">
        <v>20</v>
      </c>
      <c r="J1990" t="s">
        <v>2349</v>
      </c>
      <c r="K1990" t="s">
        <v>21</v>
      </c>
      <c r="M1990" t="s">
        <v>12542</v>
      </c>
      <c r="N1990" t="s">
        <v>22</v>
      </c>
      <c r="O1990" t="s">
        <v>23</v>
      </c>
      <c r="P1990" t="s">
        <v>26</v>
      </c>
      <c r="Q1990" t="s">
        <v>2348</v>
      </c>
      <c r="R1990" s="13">
        <v>31</v>
      </c>
      <c r="S1990" s="13">
        <v>1</v>
      </c>
      <c r="T1990" s="21">
        <v>1</v>
      </c>
      <c r="V1990" t="s">
        <v>2154</v>
      </c>
      <c r="W1990" t="s">
        <v>17601</v>
      </c>
      <c r="X1990" s="20" t="str">
        <f>+IF(V1990="","-",CONCATENATE(V1990,"_",W1990))</f>
        <v>FINES_R06</v>
      </c>
      <c r="Y1990" s="59">
        <v>0.20672702789306641</v>
      </c>
      <c r="Z1990" t="s">
        <v>134</v>
      </c>
      <c r="AA1990" t="s">
        <v>2393</v>
      </c>
      <c r="AB1990" t="str">
        <f>+IF(W1990="","-",IF(W1990="UNICO","CENSO","MUESTRA"))</f>
        <v>MUESTRA</v>
      </c>
      <c r="AC1990" t="s">
        <v>2397</v>
      </c>
      <c r="AD1990" t="s">
        <v>12543</v>
      </c>
      <c r="AF1990">
        <f>+COUNTIF(Piloto!C:C,MARCO!A1990)</f>
        <v>0</v>
      </c>
    </row>
    <row r="1991" spans="1:32" x14ac:dyDescent="0.25">
      <c r="A1991" s="5" t="str">
        <f t="shared" si="31"/>
        <v>R 6 - D 55 - 452 - 4581</v>
      </c>
      <c r="B1991" s="60" t="s">
        <v>2347</v>
      </c>
      <c r="C1991" t="s">
        <v>884</v>
      </c>
      <c r="D1991" t="s">
        <v>882</v>
      </c>
      <c r="E1991" t="s">
        <v>883</v>
      </c>
      <c r="F1991" t="s">
        <v>134</v>
      </c>
      <c r="G1991" t="s">
        <v>134</v>
      </c>
      <c r="H1991" t="s">
        <v>12536</v>
      </c>
      <c r="I1991" t="s">
        <v>20</v>
      </c>
      <c r="J1991" t="s">
        <v>2349</v>
      </c>
      <c r="K1991" t="s">
        <v>21</v>
      </c>
      <c r="M1991" t="s">
        <v>12537</v>
      </c>
      <c r="N1991" t="s">
        <v>22</v>
      </c>
      <c r="O1991" t="s">
        <v>23</v>
      </c>
      <c r="P1991" t="s">
        <v>26</v>
      </c>
      <c r="Q1991" t="s">
        <v>2348</v>
      </c>
      <c r="R1991" s="13">
        <v>33</v>
      </c>
      <c r="S1991" s="13">
        <v>1</v>
      </c>
      <c r="T1991" s="21">
        <v>1</v>
      </c>
      <c r="V1991" t="s">
        <v>2154</v>
      </c>
      <c r="W1991" t="s">
        <v>17601</v>
      </c>
      <c r="X1991" s="20" t="str">
        <f>+IF(V1991="","-",CONCATENATE(V1991,"_",W1991))</f>
        <v>FINES_R06</v>
      </c>
      <c r="Y1991" s="59">
        <v>0.2165633291006088</v>
      </c>
      <c r="Z1991" t="s">
        <v>134</v>
      </c>
      <c r="AA1991" t="s">
        <v>2393</v>
      </c>
      <c r="AB1991" t="str">
        <f>+IF(W1991="","-",IF(W1991="UNICO","CENSO","MUESTRA"))</f>
        <v>MUESTRA</v>
      </c>
      <c r="AC1991" t="s">
        <v>2397</v>
      </c>
      <c r="AD1991" t="s">
        <v>12538</v>
      </c>
      <c r="AF1991">
        <f>+COUNTIF(Piloto!C:C,MARCO!A1991)</f>
        <v>0</v>
      </c>
    </row>
    <row r="1992" spans="1:32" x14ac:dyDescent="0.25">
      <c r="A1992" s="5" t="str">
        <f t="shared" si="31"/>
        <v>R 6 - D 55 - 463 - 4513</v>
      </c>
      <c r="B1992" s="60" t="s">
        <v>2347</v>
      </c>
      <c r="C1992" t="s">
        <v>884</v>
      </c>
      <c r="D1992" t="s">
        <v>882</v>
      </c>
      <c r="E1992" t="s">
        <v>883</v>
      </c>
      <c r="F1992" t="s">
        <v>134</v>
      </c>
      <c r="G1992" t="s">
        <v>134</v>
      </c>
      <c r="H1992" t="s">
        <v>12551</v>
      </c>
      <c r="I1992" t="s">
        <v>20</v>
      </c>
      <c r="J1992" t="s">
        <v>2349</v>
      </c>
      <c r="K1992" t="s">
        <v>21</v>
      </c>
      <c r="M1992" t="s">
        <v>12552</v>
      </c>
      <c r="N1992" t="s">
        <v>22</v>
      </c>
      <c r="O1992" t="s">
        <v>23</v>
      </c>
      <c r="P1992" t="s">
        <v>26</v>
      </c>
      <c r="Q1992" t="s">
        <v>2348</v>
      </c>
      <c r="R1992" s="13">
        <v>41</v>
      </c>
      <c r="S1992" s="13">
        <v>1</v>
      </c>
      <c r="T1992" s="21">
        <v>1</v>
      </c>
      <c r="V1992" t="s">
        <v>2154</v>
      </c>
      <c r="W1992" t="s">
        <v>17601</v>
      </c>
      <c r="X1992" s="20" t="str">
        <f>+IF(V1992="","-",CONCATENATE(V1992,"_",W1992))</f>
        <v>FINES_R06</v>
      </c>
      <c r="Y1992" s="59">
        <v>0.23620153963565829</v>
      </c>
      <c r="Z1992" t="s">
        <v>134</v>
      </c>
      <c r="AA1992" t="s">
        <v>2393</v>
      </c>
      <c r="AB1992" t="str">
        <f>+IF(W1992="","-",IF(W1992="UNICO","CENSO","MUESTRA"))</f>
        <v>MUESTRA</v>
      </c>
      <c r="AC1992" t="s">
        <v>2398</v>
      </c>
      <c r="AD1992" t="s">
        <v>12553</v>
      </c>
      <c r="AF1992">
        <f>+COUNTIF(Piloto!C:C,MARCO!A1992)</f>
        <v>0</v>
      </c>
    </row>
    <row r="1993" spans="1:32" x14ac:dyDescent="0.25">
      <c r="A1993" s="5" t="str">
        <f t="shared" si="31"/>
        <v>R 6 - D 55 - 452 - 3870</v>
      </c>
      <c r="B1993" s="23" t="s">
        <v>2347</v>
      </c>
      <c r="C1993" t="s">
        <v>884</v>
      </c>
      <c r="D1993" t="s">
        <v>882</v>
      </c>
      <c r="E1993" t="s">
        <v>883</v>
      </c>
      <c r="F1993" t="s">
        <v>134</v>
      </c>
      <c r="G1993" t="s">
        <v>134</v>
      </c>
      <c r="H1993" t="s">
        <v>9548</v>
      </c>
      <c r="I1993" t="s">
        <v>20</v>
      </c>
      <c r="J1993" t="s">
        <v>2349</v>
      </c>
      <c r="K1993" t="s">
        <v>21</v>
      </c>
      <c r="M1993" t="s">
        <v>9549</v>
      </c>
      <c r="N1993" t="s">
        <v>22</v>
      </c>
      <c r="O1993" t="s">
        <v>23</v>
      </c>
      <c r="P1993" t="s">
        <v>26</v>
      </c>
      <c r="Q1993" t="s">
        <v>2348</v>
      </c>
      <c r="R1993" s="13">
        <v>86</v>
      </c>
      <c r="S1993" s="13">
        <v>4</v>
      </c>
      <c r="T1993" s="21">
        <v>1</v>
      </c>
      <c r="V1993" t="s">
        <v>2154</v>
      </c>
      <c r="W1993" t="s">
        <v>17601</v>
      </c>
      <c r="X1993" s="20" t="str">
        <f>+IF(V1993="","-",CONCATENATE(V1993,"_",W1993))</f>
        <v>FINES_R06</v>
      </c>
      <c r="Y1993" s="59">
        <v>0.23993444442749021</v>
      </c>
      <c r="Z1993" t="s">
        <v>134</v>
      </c>
      <c r="AA1993" t="s">
        <v>2393</v>
      </c>
      <c r="AB1993" t="str">
        <f>+IF(W1993="","-",IF(W1993="UNICO","CENSO","MUESTRA"))</f>
        <v>MUESTRA</v>
      </c>
      <c r="AC1993" t="s">
        <v>2398</v>
      </c>
      <c r="AD1993" t="s">
        <v>9550</v>
      </c>
      <c r="AF1993">
        <f>+COUNTIF(Piloto!C:C,MARCO!A1993)</f>
        <v>0</v>
      </c>
    </row>
    <row r="1994" spans="1:32" x14ac:dyDescent="0.25">
      <c r="A1994" s="5" t="str">
        <f t="shared" si="31"/>
        <v>R 6 - D 55 - 452 - 4646</v>
      </c>
      <c r="B1994" s="23" t="s">
        <v>2347</v>
      </c>
      <c r="C1994" t="s">
        <v>884</v>
      </c>
      <c r="D1994" t="s">
        <v>882</v>
      </c>
      <c r="E1994" t="s">
        <v>883</v>
      </c>
      <c r="F1994" t="s">
        <v>134</v>
      </c>
      <c r="G1994" t="s">
        <v>134</v>
      </c>
      <c r="H1994" t="s">
        <v>9543</v>
      </c>
      <c r="I1994" t="s">
        <v>20</v>
      </c>
      <c r="J1994" t="s">
        <v>2349</v>
      </c>
      <c r="K1994" t="s">
        <v>21</v>
      </c>
      <c r="M1994" t="s">
        <v>9544</v>
      </c>
      <c r="N1994" t="s">
        <v>22</v>
      </c>
      <c r="O1994" t="s">
        <v>23</v>
      </c>
      <c r="P1994" t="s">
        <v>26</v>
      </c>
      <c r="Q1994" t="s">
        <v>2348</v>
      </c>
      <c r="R1994" s="13">
        <v>17</v>
      </c>
      <c r="S1994" s="13">
        <v>2</v>
      </c>
      <c r="T1994" s="21">
        <v>1</v>
      </c>
      <c r="V1994" t="s">
        <v>2154</v>
      </c>
      <c r="W1994" t="s">
        <v>17601</v>
      </c>
      <c r="X1994" s="20" t="str">
        <f>+IF(V1994="","-",CONCATENATE(V1994,"_",W1994))</f>
        <v>FINES_R06</v>
      </c>
      <c r="Y1994" s="59">
        <v>0.24544420838356021</v>
      </c>
      <c r="Z1994" t="s">
        <v>134</v>
      </c>
      <c r="AA1994" t="s">
        <v>2393</v>
      </c>
      <c r="AB1994" t="str">
        <f>+IF(W1994="","-",IF(W1994="UNICO","CENSO","MUESTRA"))</f>
        <v>MUESTRA</v>
      </c>
      <c r="AC1994" t="s">
        <v>2397</v>
      </c>
      <c r="AD1994" t="s">
        <v>9545</v>
      </c>
      <c r="AF1994">
        <f>+COUNTIF(Piloto!C:C,MARCO!A1994)</f>
        <v>0</v>
      </c>
    </row>
    <row r="1995" spans="1:32" x14ac:dyDescent="0.25">
      <c r="A1995" s="5" t="str">
        <f t="shared" si="31"/>
        <v>R 6 - D 96 - 451 - 2230</v>
      </c>
      <c r="B1995" s="23" t="s">
        <v>2347</v>
      </c>
      <c r="C1995" t="s">
        <v>884</v>
      </c>
      <c r="D1995" t="s">
        <v>1591</v>
      </c>
      <c r="E1995" t="s">
        <v>1592</v>
      </c>
      <c r="F1995" t="s">
        <v>134</v>
      </c>
      <c r="G1995" t="s">
        <v>134</v>
      </c>
      <c r="H1995" t="s">
        <v>9591</v>
      </c>
      <c r="I1995" t="s">
        <v>20</v>
      </c>
      <c r="J1995" t="s">
        <v>2349</v>
      </c>
      <c r="K1995" t="s">
        <v>21</v>
      </c>
      <c r="M1995" t="s">
        <v>2213</v>
      </c>
      <c r="N1995" t="s">
        <v>22</v>
      </c>
      <c r="O1995" t="s">
        <v>23</v>
      </c>
      <c r="P1995" t="s">
        <v>26</v>
      </c>
      <c r="Q1995" t="s">
        <v>2348</v>
      </c>
      <c r="R1995" s="13">
        <v>54</v>
      </c>
      <c r="S1995" s="13">
        <v>3</v>
      </c>
      <c r="T1995" s="21">
        <v>1</v>
      </c>
      <c r="V1995" t="s">
        <v>2154</v>
      </c>
      <c r="W1995" t="s">
        <v>17601</v>
      </c>
      <c r="X1995" s="20" t="str">
        <f>+IF(V1995="","-",CONCATENATE(V1995,"_",W1995))</f>
        <v>FINES_R06</v>
      </c>
      <c r="Y1995" s="59">
        <v>0.26198765635490417</v>
      </c>
      <c r="Z1995" t="s">
        <v>134</v>
      </c>
      <c r="AA1995" t="s">
        <v>2393</v>
      </c>
      <c r="AB1995" t="str">
        <f>+IF(W1995="","-",IF(W1995="UNICO","CENSO","MUESTRA"))</f>
        <v>MUESTRA</v>
      </c>
      <c r="AC1995" t="s">
        <v>2397</v>
      </c>
      <c r="AD1995" t="s">
        <v>9592</v>
      </c>
      <c r="AF1995">
        <f>+COUNTIF(Piloto!C:C,MARCO!A1995)</f>
        <v>0</v>
      </c>
    </row>
    <row r="1996" spans="1:32" x14ac:dyDescent="0.25">
      <c r="A1996" s="5" t="str">
        <f t="shared" si="31"/>
        <v>R 6 - D 55 - 463 - 0583</v>
      </c>
      <c r="B1996" s="60" t="s">
        <v>2347</v>
      </c>
      <c r="C1996" t="s">
        <v>884</v>
      </c>
      <c r="D1996" t="s">
        <v>882</v>
      </c>
      <c r="E1996" t="s">
        <v>883</v>
      </c>
      <c r="F1996" t="s">
        <v>134</v>
      </c>
      <c r="G1996" t="s">
        <v>134</v>
      </c>
      <c r="H1996" t="s">
        <v>12502</v>
      </c>
      <c r="I1996" t="s">
        <v>20</v>
      </c>
      <c r="J1996" t="s">
        <v>2349</v>
      </c>
      <c r="K1996" t="s">
        <v>21</v>
      </c>
      <c r="M1996" t="s">
        <v>12503</v>
      </c>
      <c r="N1996" t="s">
        <v>22</v>
      </c>
      <c r="O1996" t="s">
        <v>23</v>
      </c>
      <c r="P1996" t="s">
        <v>26</v>
      </c>
      <c r="Q1996" t="s">
        <v>2348</v>
      </c>
      <c r="R1996" s="13">
        <v>43</v>
      </c>
      <c r="S1996" s="13">
        <v>2</v>
      </c>
      <c r="T1996" s="21">
        <v>1</v>
      </c>
      <c r="V1996" t="s">
        <v>2154</v>
      </c>
      <c r="W1996" t="s">
        <v>17601</v>
      </c>
      <c r="X1996" s="20" t="str">
        <f>+IF(V1996="","-",CONCATENATE(V1996,"_",W1996))</f>
        <v>FINES_R06</v>
      </c>
      <c r="Y1996" s="59">
        <v>0.27619835734367371</v>
      </c>
      <c r="Z1996" t="s">
        <v>134</v>
      </c>
      <c r="AA1996" t="s">
        <v>2393</v>
      </c>
      <c r="AB1996" t="str">
        <f>+IF(W1996="","-",IF(W1996="UNICO","CENSO","MUESTRA"))</f>
        <v>MUESTRA</v>
      </c>
      <c r="AC1996" t="s">
        <v>2397</v>
      </c>
      <c r="AD1996" t="s">
        <v>12504</v>
      </c>
      <c r="AF1996">
        <f>+COUNTIF(Piloto!C:C,MARCO!A1996)</f>
        <v>0</v>
      </c>
    </row>
    <row r="1997" spans="1:32" x14ac:dyDescent="0.25">
      <c r="A1997" s="5" t="str">
        <f t="shared" si="31"/>
        <v>R 6 - D 55 - 463 - 4389</v>
      </c>
      <c r="B1997" s="60" t="s">
        <v>2347</v>
      </c>
      <c r="C1997" t="s">
        <v>884</v>
      </c>
      <c r="D1997" t="s">
        <v>882</v>
      </c>
      <c r="E1997" t="s">
        <v>883</v>
      </c>
      <c r="F1997" t="s">
        <v>134</v>
      </c>
      <c r="G1997" t="s">
        <v>134</v>
      </c>
      <c r="H1997" t="s">
        <v>12522</v>
      </c>
      <c r="I1997" t="s">
        <v>20</v>
      </c>
      <c r="J1997" t="s">
        <v>2349</v>
      </c>
      <c r="K1997" t="s">
        <v>21</v>
      </c>
      <c r="M1997" t="s">
        <v>12523</v>
      </c>
      <c r="N1997" t="s">
        <v>22</v>
      </c>
      <c r="O1997" t="s">
        <v>23</v>
      </c>
      <c r="P1997" t="s">
        <v>26</v>
      </c>
      <c r="Q1997" t="s">
        <v>2348</v>
      </c>
      <c r="R1997" s="13">
        <v>24</v>
      </c>
      <c r="S1997" s="13">
        <v>1</v>
      </c>
      <c r="T1997" s="21">
        <v>1</v>
      </c>
      <c r="V1997" t="s">
        <v>2154</v>
      </c>
      <c r="W1997" t="s">
        <v>17601</v>
      </c>
      <c r="X1997" s="20" t="str">
        <f>+IF(V1997="","-",CONCATENATE(V1997,"_",W1997))</f>
        <v>FINES_R06</v>
      </c>
      <c r="Y1997" s="59">
        <v>0.36129200458526611</v>
      </c>
      <c r="Z1997" t="s">
        <v>134</v>
      </c>
      <c r="AA1997" t="s">
        <v>2393</v>
      </c>
      <c r="AB1997" t="str">
        <f>+IF(W1997="","-",IF(W1997="UNICO","CENSO","MUESTRA"))</f>
        <v>MUESTRA</v>
      </c>
      <c r="AC1997" t="s">
        <v>2398</v>
      </c>
      <c r="AD1997" t="s">
        <v>12524</v>
      </c>
      <c r="AF1997">
        <f>+COUNTIF(Piloto!C:C,MARCO!A1997)</f>
        <v>0</v>
      </c>
    </row>
    <row r="1998" spans="1:32" x14ac:dyDescent="0.25">
      <c r="A1998" s="5" t="str">
        <f t="shared" si="31"/>
        <v>R 6 - D 96 - 451 - 2225</v>
      </c>
      <c r="B1998" s="23" t="s">
        <v>2347</v>
      </c>
      <c r="C1998" t="s">
        <v>884</v>
      </c>
      <c r="D1998" t="s">
        <v>1591</v>
      </c>
      <c r="E1998" t="s">
        <v>1592</v>
      </c>
      <c r="F1998" t="s">
        <v>134</v>
      </c>
      <c r="G1998" t="s">
        <v>134</v>
      </c>
      <c r="H1998" t="s">
        <v>9595</v>
      </c>
      <c r="I1998" t="s">
        <v>20</v>
      </c>
      <c r="J1998" t="s">
        <v>2349</v>
      </c>
      <c r="K1998" t="s">
        <v>21</v>
      </c>
      <c r="M1998" t="s">
        <v>9596</v>
      </c>
      <c r="N1998" t="s">
        <v>22</v>
      </c>
      <c r="O1998" t="s">
        <v>23</v>
      </c>
      <c r="P1998" t="s">
        <v>26</v>
      </c>
      <c r="Q1998" t="s">
        <v>2348</v>
      </c>
      <c r="R1998" s="13">
        <v>6</v>
      </c>
      <c r="S1998" s="13">
        <v>1</v>
      </c>
      <c r="T1998" s="21">
        <v>1</v>
      </c>
      <c r="V1998" t="s">
        <v>2154</v>
      </c>
      <c r="W1998" t="s">
        <v>17601</v>
      </c>
      <c r="X1998" s="20" t="str">
        <f>+IF(V1998="","-",CONCATENATE(V1998,"_",W1998))</f>
        <v>FINES_R06</v>
      </c>
      <c r="Y1998" s="59">
        <v>0.36751839518547058</v>
      </c>
      <c r="Z1998" t="s">
        <v>134</v>
      </c>
      <c r="AA1998" t="s">
        <v>2393</v>
      </c>
      <c r="AB1998" t="str">
        <f>+IF(W1998="","-",IF(W1998="UNICO","CENSO","MUESTRA"))</f>
        <v>MUESTRA</v>
      </c>
      <c r="AC1998" t="s">
        <v>2398</v>
      </c>
      <c r="AD1998" t="s">
        <v>9597</v>
      </c>
      <c r="AF1998">
        <f>+COUNTIF(Piloto!C:C,MARCO!A1998)</f>
        <v>0</v>
      </c>
    </row>
    <row r="1999" spans="1:32" x14ac:dyDescent="0.25">
      <c r="A1999" s="5" t="str">
        <f t="shared" si="31"/>
        <v>R 6 - D 109 - 452 - 3444</v>
      </c>
      <c r="B1999" s="23" t="s">
        <v>2347</v>
      </c>
      <c r="C1999" t="s">
        <v>884</v>
      </c>
      <c r="D1999" t="s">
        <v>357</v>
      </c>
      <c r="E1999" t="s">
        <v>1771</v>
      </c>
      <c r="F1999" t="s">
        <v>134</v>
      </c>
      <c r="G1999" t="s">
        <v>134</v>
      </c>
      <c r="H1999" t="s">
        <v>9522</v>
      </c>
      <c r="I1999" t="s">
        <v>20</v>
      </c>
      <c r="J1999" t="s">
        <v>2349</v>
      </c>
      <c r="K1999" t="s">
        <v>21</v>
      </c>
      <c r="M1999" t="s">
        <v>9523</v>
      </c>
      <c r="N1999" t="s">
        <v>22</v>
      </c>
      <c r="O1999" t="s">
        <v>23</v>
      </c>
      <c r="P1999" t="s">
        <v>26</v>
      </c>
      <c r="Q1999" t="s">
        <v>2348</v>
      </c>
      <c r="R1999" s="13">
        <v>19</v>
      </c>
      <c r="S1999" s="13">
        <v>1</v>
      </c>
      <c r="T1999" s="21">
        <v>1</v>
      </c>
      <c r="V1999" t="s">
        <v>2154</v>
      </c>
      <c r="W1999" t="s">
        <v>17601</v>
      </c>
      <c r="X1999" s="20" t="str">
        <f>+IF(V1999="","-",CONCATENATE(V1999,"_",W1999))</f>
        <v>FINES_R06</v>
      </c>
      <c r="Y1999" s="59">
        <v>0.38</v>
      </c>
      <c r="Z1999" t="s">
        <v>134</v>
      </c>
      <c r="AA1999" t="s">
        <v>2393</v>
      </c>
      <c r="AB1999" t="str">
        <f>+IF(W1999="","-",IF(W1999="UNICO","CENSO","MUESTRA"))</f>
        <v>MUESTRA</v>
      </c>
      <c r="AC1999" t="s">
        <v>2398</v>
      </c>
      <c r="AD1999" t="s">
        <v>9524</v>
      </c>
      <c r="AF1999">
        <f>+COUNTIF(Piloto!C:C,MARCO!A1999)</f>
        <v>0</v>
      </c>
    </row>
    <row r="2000" spans="1:32" x14ac:dyDescent="0.25">
      <c r="A2000" s="5" t="str">
        <f t="shared" si="31"/>
        <v>R 6 - D 95 - 453 - 2049</v>
      </c>
      <c r="B2000" s="23" t="s">
        <v>2347</v>
      </c>
      <c r="C2000" t="s">
        <v>884</v>
      </c>
      <c r="D2000" t="s">
        <v>1574</v>
      </c>
      <c r="E2000" t="s">
        <v>1575</v>
      </c>
      <c r="F2000" t="s">
        <v>134</v>
      </c>
      <c r="G2000" t="s">
        <v>134</v>
      </c>
      <c r="H2000" t="s">
        <v>9587</v>
      </c>
      <c r="I2000" t="s">
        <v>20</v>
      </c>
      <c r="J2000" t="s">
        <v>2349</v>
      </c>
      <c r="K2000" t="s">
        <v>21</v>
      </c>
      <c r="M2000" t="s">
        <v>9588</v>
      </c>
      <c r="N2000" t="s">
        <v>22</v>
      </c>
      <c r="O2000" t="s">
        <v>23</v>
      </c>
      <c r="P2000" t="s">
        <v>26</v>
      </c>
      <c r="Q2000" t="s">
        <v>2348</v>
      </c>
      <c r="R2000" s="13">
        <v>26</v>
      </c>
      <c r="S2000" s="13">
        <v>1</v>
      </c>
      <c r="T2000" s="21">
        <v>1</v>
      </c>
      <c r="V2000" t="s">
        <v>2154</v>
      </c>
      <c r="W2000" t="s">
        <v>17601</v>
      </c>
      <c r="X2000" s="20" t="str">
        <f>+IF(V2000="","-",CONCATENATE(V2000,"_",W2000))</f>
        <v>FINES_R06</v>
      </c>
      <c r="Y2000" s="59">
        <v>0.38337767124176031</v>
      </c>
      <c r="Z2000" t="s">
        <v>134</v>
      </c>
      <c r="AA2000" t="s">
        <v>2393</v>
      </c>
      <c r="AB2000" t="str">
        <f>+IF(W2000="","-",IF(W2000="UNICO","CENSO","MUESTRA"))</f>
        <v>MUESTRA</v>
      </c>
      <c r="AC2000" t="s">
        <v>2398</v>
      </c>
      <c r="AD2000" t="s">
        <v>9589</v>
      </c>
      <c r="AF2000">
        <f>+COUNTIF(Piloto!C:C,MARCO!A2000)</f>
        <v>0</v>
      </c>
    </row>
    <row r="2001" spans="1:32" x14ac:dyDescent="0.25">
      <c r="A2001" s="5" t="str">
        <f t="shared" si="31"/>
        <v>R 6 - D 95 - 453 - 2043</v>
      </c>
      <c r="B2001" s="60" t="s">
        <v>2347</v>
      </c>
      <c r="C2001" t="s">
        <v>884</v>
      </c>
      <c r="D2001" t="s">
        <v>1574</v>
      </c>
      <c r="E2001" t="s">
        <v>1575</v>
      </c>
      <c r="F2001" t="s">
        <v>134</v>
      </c>
      <c r="G2001" t="s">
        <v>134</v>
      </c>
      <c r="H2001" t="s">
        <v>12589</v>
      </c>
      <c r="I2001" t="s">
        <v>20</v>
      </c>
      <c r="J2001" t="s">
        <v>2349</v>
      </c>
      <c r="K2001" t="s">
        <v>21</v>
      </c>
      <c r="M2001" t="s">
        <v>9588</v>
      </c>
      <c r="N2001" t="s">
        <v>22</v>
      </c>
      <c r="O2001" t="s">
        <v>23</v>
      </c>
      <c r="P2001" t="s">
        <v>26</v>
      </c>
      <c r="Q2001" t="s">
        <v>2348</v>
      </c>
      <c r="R2001" s="13">
        <v>33</v>
      </c>
      <c r="S2001" s="13">
        <v>1</v>
      </c>
      <c r="T2001" s="21">
        <v>1</v>
      </c>
      <c r="V2001" t="s">
        <v>2154</v>
      </c>
      <c r="W2001" t="s">
        <v>17601</v>
      </c>
      <c r="X2001" s="20" t="str">
        <f>+IF(V2001="","-",CONCATENATE(V2001,"_",W2001))</f>
        <v>FINES_R06</v>
      </c>
      <c r="Y2001" s="59">
        <v>0.38337767124176031</v>
      </c>
      <c r="Z2001" t="s">
        <v>134</v>
      </c>
      <c r="AA2001" t="s">
        <v>2393</v>
      </c>
      <c r="AB2001" t="str">
        <f>+IF(W2001="","-",IF(W2001="UNICO","CENSO","MUESTRA"))</f>
        <v>MUESTRA</v>
      </c>
      <c r="AC2001" t="s">
        <v>2397</v>
      </c>
      <c r="AD2001" t="s">
        <v>9589</v>
      </c>
      <c r="AF2001">
        <f>+COUNTIF(Piloto!C:C,MARCO!A2001)</f>
        <v>0</v>
      </c>
    </row>
    <row r="2002" spans="1:32" x14ac:dyDescent="0.25">
      <c r="A2002" s="5" t="str">
        <f t="shared" si="31"/>
        <v>R 6 - D 95 - 453 - 4458</v>
      </c>
      <c r="B2002" s="60" t="s">
        <v>2347</v>
      </c>
      <c r="C2002" t="s">
        <v>884</v>
      </c>
      <c r="D2002" t="s">
        <v>1574</v>
      </c>
      <c r="E2002" t="s">
        <v>1575</v>
      </c>
      <c r="F2002" t="s">
        <v>134</v>
      </c>
      <c r="G2002" t="s">
        <v>134</v>
      </c>
      <c r="H2002" t="s">
        <v>12576</v>
      </c>
      <c r="I2002" t="s">
        <v>20</v>
      </c>
      <c r="J2002" t="s">
        <v>2349</v>
      </c>
      <c r="K2002" t="s">
        <v>21</v>
      </c>
      <c r="M2002" t="s">
        <v>12577</v>
      </c>
      <c r="N2002" t="s">
        <v>22</v>
      </c>
      <c r="O2002" t="s">
        <v>23</v>
      </c>
      <c r="P2002" t="s">
        <v>26</v>
      </c>
      <c r="Q2002" t="s">
        <v>2348</v>
      </c>
      <c r="R2002" s="13">
        <v>18</v>
      </c>
      <c r="S2002" s="13">
        <v>1</v>
      </c>
      <c r="T2002" s="21">
        <v>1</v>
      </c>
      <c r="V2002" t="s">
        <v>2154</v>
      </c>
      <c r="W2002" t="s">
        <v>17601</v>
      </c>
      <c r="X2002" s="20" t="str">
        <f>+IF(V2002="","-",CONCATENATE(V2002,"_",W2002))</f>
        <v>FINES_R06</v>
      </c>
      <c r="Y2002" s="59">
        <v>0.39577674865722662</v>
      </c>
      <c r="Z2002" t="s">
        <v>134</v>
      </c>
      <c r="AA2002" t="s">
        <v>2393</v>
      </c>
      <c r="AB2002" t="str">
        <f>+IF(W2002="","-",IF(W2002="UNICO","CENSO","MUESTRA"))</f>
        <v>MUESTRA</v>
      </c>
      <c r="AC2002" t="s">
        <v>2398</v>
      </c>
      <c r="AD2002" t="s">
        <v>12578</v>
      </c>
      <c r="AF2002">
        <f>+COUNTIF(Piloto!C:C,MARCO!A2002)</f>
        <v>0</v>
      </c>
    </row>
    <row r="2003" spans="1:32" x14ac:dyDescent="0.25">
      <c r="A2003" s="5" t="str">
        <f t="shared" si="31"/>
        <v>R 6 - D 95 - 453 - 0076</v>
      </c>
      <c r="B2003" s="60" t="s">
        <v>2347</v>
      </c>
      <c r="C2003" t="s">
        <v>884</v>
      </c>
      <c r="D2003" t="s">
        <v>1574</v>
      </c>
      <c r="E2003" t="s">
        <v>1575</v>
      </c>
      <c r="F2003" t="s">
        <v>134</v>
      </c>
      <c r="G2003" t="s">
        <v>134</v>
      </c>
      <c r="H2003" t="s">
        <v>12560</v>
      </c>
      <c r="I2003" t="s">
        <v>20</v>
      </c>
      <c r="J2003" t="s">
        <v>2349</v>
      </c>
      <c r="K2003" t="s">
        <v>21</v>
      </c>
      <c r="M2003" t="s">
        <v>12561</v>
      </c>
      <c r="N2003" t="s">
        <v>22</v>
      </c>
      <c r="O2003" t="s">
        <v>23</v>
      </c>
      <c r="P2003" t="s">
        <v>26</v>
      </c>
      <c r="Q2003" t="s">
        <v>2348</v>
      </c>
      <c r="R2003" s="13">
        <v>16</v>
      </c>
      <c r="S2003" s="13">
        <v>1</v>
      </c>
      <c r="T2003" s="21">
        <v>1</v>
      </c>
      <c r="V2003" t="s">
        <v>2154</v>
      </c>
      <c r="W2003" t="s">
        <v>17601</v>
      </c>
      <c r="X2003" s="20" t="str">
        <f>+IF(V2003="","-",CONCATENATE(V2003,"_",W2003))</f>
        <v>FINES_R06</v>
      </c>
      <c r="Y2003" s="59">
        <v>0.4</v>
      </c>
      <c r="Z2003" t="s">
        <v>134</v>
      </c>
      <c r="AA2003" t="s">
        <v>2393</v>
      </c>
      <c r="AB2003" t="str">
        <f>+IF(W2003="","-",IF(W2003="UNICO","CENSO","MUESTRA"))</f>
        <v>MUESTRA</v>
      </c>
      <c r="AC2003" t="s">
        <v>2398</v>
      </c>
      <c r="AD2003" t="s">
        <v>12562</v>
      </c>
      <c r="AF2003">
        <f>+COUNTIF(Piloto!C:C,MARCO!A2003)</f>
        <v>0</v>
      </c>
    </row>
    <row r="2004" spans="1:32" x14ac:dyDescent="0.25">
      <c r="A2004" s="5" t="str">
        <f t="shared" si="31"/>
        <v>R 6 - D 95 - 453 - 3623</v>
      </c>
      <c r="B2004" s="60" t="s">
        <v>2347</v>
      </c>
      <c r="C2004" t="s">
        <v>884</v>
      </c>
      <c r="D2004" t="s">
        <v>1574</v>
      </c>
      <c r="E2004" t="s">
        <v>1575</v>
      </c>
      <c r="F2004" t="s">
        <v>134</v>
      </c>
      <c r="G2004" t="s">
        <v>134</v>
      </c>
      <c r="H2004" t="s">
        <v>12556</v>
      </c>
      <c r="I2004" t="s">
        <v>20</v>
      </c>
      <c r="J2004" t="s">
        <v>2349</v>
      </c>
      <c r="K2004" t="s">
        <v>21</v>
      </c>
      <c r="M2004" t="s">
        <v>12557</v>
      </c>
      <c r="N2004" t="s">
        <v>22</v>
      </c>
      <c r="O2004" t="s">
        <v>23</v>
      </c>
      <c r="P2004" t="s">
        <v>26</v>
      </c>
      <c r="Q2004" t="s">
        <v>2348</v>
      </c>
      <c r="R2004" s="13">
        <v>26</v>
      </c>
      <c r="S2004" s="13">
        <v>1</v>
      </c>
      <c r="T2004" s="21">
        <v>1</v>
      </c>
      <c r="V2004" t="s">
        <v>2154</v>
      </c>
      <c r="W2004" t="s">
        <v>17601</v>
      </c>
      <c r="X2004" s="20" t="str">
        <f>+IF(V2004="","-",CONCATENATE(V2004,"_",W2004))</f>
        <v>FINES_R06</v>
      </c>
      <c r="Y2004" s="59">
        <v>0.43021789193153381</v>
      </c>
      <c r="Z2004" t="s">
        <v>134</v>
      </c>
      <c r="AA2004" t="s">
        <v>2393</v>
      </c>
      <c r="AB2004" t="str">
        <f>+IF(W2004="","-",IF(W2004="UNICO","CENSO","MUESTRA"))</f>
        <v>MUESTRA</v>
      </c>
      <c r="AC2004" t="s">
        <v>2397</v>
      </c>
      <c r="AD2004" t="s">
        <v>12558</v>
      </c>
      <c r="AF2004">
        <f>+COUNTIF(Piloto!C:C,MARCO!A2004)</f>
        <v>0</v>
      </c>
    </row>
    <row r="2005" spans="1:32" x14ac:dyDescent="0.25">
      <c r="A2005" s="5" t="str">
        <f t="shared" si="31"/>
        <v>R 6 - D 95 - 453 - 3940</v>
      </c>
      <c r="B2005" s="60" t="s">
        <v>2347</v>
      </c>
      <c r="C2005" t="s">
        <v>884</v>
      </c>
      <c r="D2005" t="s">
        <v>1574</v>
      </c>
      <c r="E2005" t="s">
        <v>1575</v>
      </c>
      <c r="F2005" t="s">
        <v>134</v>
      </c>
      <c r="G2005" t="s">
        <v>134</v>
      </c>
      <c r="H2005" t="s">
        <v>12585</v>
      </c>
      <c r="I2005" t="s">
        <v>20</v>
      </c>
      <c r="J2005" t="s">
        <v>2349</v>
      </c>
      <c r="K2005" t="s">
        <v>21</v>
      </c>
      <c r="M2005" t="s">
        <v>12586</v>
      </c>
      <c r="N2005" t="s">
        <v>22</v>
      </c>
      <c r="O2005" t="s">
        <v>23</v>
      </c>
      <c r="P2005" t="s">
        <v>26</v>
      </c>
      <c r="Q2005" t="s">
        <v>2348</v>
      </c>
      <c r="R2005" s="13">
        <v>38</v>
      </c>
      <c r="S2005" s="13">
        <v>1</v>
      </c>
      <c r="T2005" s="21">
        <v>1</v>
      </c>
      <c r="V2005" t="s">
        <v>2154</v>
      </c>
      <c r="W2005" t="s">
        <v>17601</v>
      </c>
      <c r="X2005" s="20" t="str">
        <f>+IF(V2005="","-",CONCATENATE(V2005,"_",W2005))</f>
        <v>FINES_R06</v>
      </c>
      <c r="Y2005" s="59">
        <v>0.44526562094688421</v>
      </c>
      <c r="Z2005" t="s">
        <v>134</v>
      </c>
      <c r="AA2005" t="s">
        <v>2393</v>
      </c>
      <c r="AB2005" t="str">
        <f>+IF(W2005="","-",IF(W2005="UNICO","CENSO","MUESTRA"))</f>
        <v>MUESTRA</v>
      </c>
      <c r="AC2005" t="s">
        <v>2397</v>
      </c>
      <c r="AD2005" t="s">
        <v>12587</v>
      </c>
      <c r="AF2005">
        <f>+COUNTIF(Piloto!C:C,MARCO!A2005)</f>
        <v>0</v>
      </c>
    </row>
    <row r="2006" spans="1:32" x14ac:dyDescent="0.25">
      <c r="A2006" s="5" t="str">
        <f t="shared" si="31"/>
        <v>R 6 - D 109 - 452 - 0585</v>
      </c>
      <c r="B2006" s="23" t="s">
        <v>2347</v>
      </c>
      <c r="C2006" t="s">
        <v>884</v>
      </c>
      <c r="D2006" t="s">
        <v>357</v>
      </c>
      <c r="E2006" t="s">
        <v>1771</v>
      </c>
      <c r="F2006" t="s">
        <v>134</v>
      </c>
      <c r="G2006" t="s">
        <v>134</v>
      </c>
      <c r="H2006" t="s">
        <v>9493</v>
      </c>
      <c r="I2006" t="s">
        <v>20</v>
      </c>
      <c r="J2006" t="s">
        <v>2349</v>
      </c>
      <c r="K2006" t="s">
        <v>21</v>
      </c>
      <c r="M2006" t="s">
        <v>9494</v>
      </c>
      <c r="N2006" t="s">
        <v>22</v>
      </c>
      <c r="O2006" t="s">
        <v>23</v>
      </c>
      <c r="P2006" t="s">
        <v>26</v>
      </c>
      <c r="Q2006" t="s">
        <v>2348</v>
      </c>
      <c r="R2006" s="13">
        <v>59</v>
      </c>
      <c r="S2006" s="13">
        <v>3</v>
      </c>
      <c r="T2006" s="21">
        <v>1</v>
      </c>
      <c r="V2006" t="s">
        <v>2154</v>
      </c>
      <c r="W2006" t="s">
        <v>17601</v>
      </c>
      <c r="X2006" s="20" t="str">
        <f>+IF(V2006="","-",CONCATENATE(V2006,"_",W2006))</f>
        <v>FINES_R06</v>
      </c>
      <c r="Y2006" s="59">
        <v>0.44547685980796808</v>
      </c>
      <c r="Z2006" t="s">
        <v>134</v>
      </c>
      <c r="AA2006" t="s">
        <v>2393</v>
      </c>
      <c r="AB2006" t="str">
        <f>+IF(W2006="","-",IF(W2006="UNICO","CENSO","MUESTRA"))</f>
        <v>MUESTRA</v>
      </c>
      <c r="AC2006" t="s">
        <v>2398</v>
      </c>
      <c r="AD2006" t="s">
        <v>9495</v>
      </c>
      <c r="AF2006">
        <f>+COUNTIF(Piloto!C:C,MARCO!A2006)</f>
        <v>0</v>
      </c>
    </row>
    <row r="2007" spans="1:32" x14ac:dyDescent="0.25">
      <c r="A2007" s="5" t="str">
        <f t="shared" si="31"/>
        <v>R 6 - D 95 - 453 - 4309</v>
      </c>
      <c r="B2007" s="60" t="s">
        <v>2347</v>
      </c>
      <c r="C2007" t="s">
        <v>884</v>
      </c>
      <c r="D2007" t="s">
        <v>1574</v>
      </c>
      <c r="E2007" t="s">
        <v>1575</v>
      </c>
      <c r="F2007" t="s">
        <v>134</v>
      </c>
      <c r="G2007" t="s">
        <v>134</v>
      </c>
      <c r="H2007" t="s">
        <v>12591</v>
      </c>
      <c r="I2007" t="s">
        <v>20</v>
      </c>
      <c r="J2007" t="s">
        <v>2349</v>
      </c>
      <c r="K2007" t="s">
        <v>21</v>
      </c>
      <c r="M2007" t="s">
        <v>12592</v>
      </c>
      <c r="N2007" t="s">
        <v>22</v>
      </c>
      <c r="O2007" t="s">
        <v>23</v>
      </c>
      <c r="P2007" t="s">
        <v>26</v>
      </c>
      <c r="Q2007" t="s">
        <v>2348</v>
      </c>
      <c r="R2007" s="13">
        <v>21</v>
      </c>
      <c r="S2007" s="13">
        <v>1</v>
      </c>
      <c r="T2007" s="21">
        <v>1</v>
      </c>
      <c r="V2007" t="s">
        <v>2154</v>
      </c>
      <c r="W2007" t="s">
        <v>17601</v>
      </c>
      <c r="X2007" s="20" t="str">
        <f>+IF(V2007="","-",CONCATENATE(V2007,"_",W2007))</f>
        <v>FINES_R06</v>
      </c>
      <c r="Y2007" s="59">
        <v>0.44887387752532959</v>
      </c>
      <c r="Z2007" t="s">
        <v>134</v>
      </c>
      <c r="AA2007" t="s">
        <v>2393</v>
      </c>
      <c r="AB2007" t="str">
        <f>+IF(W2007="","-",IF(W2007="UNICO","CENSO","MUESTRA"))</f>
        <v>MUESTRA</v>
      </c>
      <c r="AC2007" t="s">
        <v>2398</v>
      </c>
      <c r="AD2007" t="s">
        <v>12593</v>
      </c>
      <c r="AF2007">
        <f>+COUNTIF(Piloto!C:C,MARCO!A2007)</f>
        <v>0</v>
      </c>
    </row>
    <row r="2008" spans="1:32" x14ac:dyDescent="0.25">
      <c r="A2008" s="5" t="str">
        <f t="shared" si="31"/>
        <v>R 6 - D 96 - 451 - 0122</v>
      </c>
      <c r="B2008" s="23" t="s">
        <v>2347</v>
      </c>
      <c r="C2008" t="s">
        <v>884</v>
      </c>
      <c r="D2008" t="s">
        <v>1591</v>
      </c>
      <c r="E2008" t="s">
        <v>1592</v>
      </c>
      <c r="F2008" t="s">
        <v>134</v>
      </c>
      <c r="G2008" t="s">
        <v>134</v>
      </c>
      <c r="H2008" t="s">
        <v>9611</v>
      </c>
      <c r="I2008" t="s">
        <v>20</v>
      </c>
      <c r="J2008" t="s">
        <v>2349</v>
      </c>
      <c r="K2008" t="s">
        <v>21</v>
      </c>
      <c r="M2008" t="s">
        <v>9612</v>
      </c>
      <c r="N2008" t="s">
        <v>22</v>
      </c>
      <c r="O2008" t="s">
        <v>23</v>
      </c>
      <c r="P2008" t="s">
        <v>26</v>
      </c>
      <c r="Q2008" t="s">
        <v>2348</v>
      </c>
      <c r="R2008" s="13">
        <v>23</v>
      </c>
      <c r="S2008" s="13">
        <v>1</v>
      </c>
      <c r="T2008" s="21">
        <v>1</v>
      </c>
      <c r="V2008" t="s">
        <v>2154</v>
      </c>
      <c r="W2008" t="s">
        <v>17601</v>
      </c>
      <c r="X2008" s="20" t="str">
        <f>+IF(V2008="","-",CONCATENATE(V2008,"_",W2008))</f>
        <v>FINES_R06</v>
      </c>
      <c r="Y2008" s="59">
        <v>0.45019522309303278</v>
      </c>
      <c r="Z2008" t="s">
        <v>134</v>
      </c>
      <c r="AA2008" t="s">
        <v>2393</v>
      </c>
      <c r="AB2008" t="str">
        <f>+IF(W2008="","-",IF(W2008="UNICO","CENSO","MUESTRA"))</f>
        <v>MUESTRA</v>
      </c>
      <c r="AC2008" t="s">
        <v>2397</v>
      </c>
      <c r="AD2008" t="s">
        <v>9613</v>
      </c>
      <c r="AF2008">
        <f>+COUNTIF(Piloto!C:C,MARCO!A2008)</f>
        <v>0</v>
      </c>
    </row>
    <row r="2009" spans="1:32" x14ac:dyDescent="0.25">
      <c r="A2009" s="5" t="str">
        <f t="shared" si="31"/>
        <v>R 6 - D 109 - 452 - 0133</v>
      </c>
      <c r="B2009" s="23" t="s">
        <v>2347</v>
      </c>
      <c r="C2009" t="s">
        <v>884</v>
      </c>
      <c r="D2009" t="s">
        <v>357</v>
      </c>
      <c r="E2009" t="s">
        <v>1771</v>
      </c>
      <c r="F2009" t="s">
        <v>134</v>
      </c>
      <c r="G2009" t="s">
        <v>134</v>
      </c>
      <c r="H2009" t="s">
        <v>9501</v>
      </c>
      <c r="I2009" t="s">
        <v>20</v>
      </c>
      <c r="J2009" t="s">
        <v>2349</v>
      </c>
      <c r="K2009" t="s">
        <v>21</v>
      </c>
      <c r="M2009" t="s">
        <v>2215</v>
      </c>
      <c r="N2009" t="s">
        <v>22</v>
      </c>
      <c r="O2009" t="s">
        <v>23</v>
      </c>
      <c r="P2009" t="s">
        <v>26</v>
      </c>
      <c r="Q2009" t="s">
        <v>2348</v>
      </c>
      <c r="R2009" s="13">
        <v>56</v>
      </c>
      <c r="S2009" s="13">
        <v>3</v>
      </c>
      <c r="T2009" s="21">
        <v>1</v>
      </c>
      <c r="V2009" t="s">
        <v>2154</v>
      </c>
      <c r="W2009" t="s">
        <v>17601</v>
      </c>
      <c r="X2009" s="20" t="str">
        <f>+IF(V2009="","-",CONCATENATE(V2009,"_",W2009))</f>
        <v>FINES_R06</v>
      </c>
      <c r="Y2009" s="59">
        <v>0.47727915644645691</v>
      </c>
      <c r="Z2009" t="s">
        <v>134</v>
      </c>
      <c r="AA2009" t="s">
        <v>2393</v>
      </c>
      <c r="AB2009" t="str">
        <f>+IF(W2009="","-",IF(W2009="UNICO","CENSO","MUESTRA"))</f>
        <v>MUESTRA</v>
      </c>
      <c r="AC2009" t="s">
        <v>2398</v>
      </c>
      <c r="AD2009" t="s">
        <v>9502</v>
      </c>
      <c r="AF2009">
        <f>+COUNTIF(Piloto!C:C,MARCO!A2009)</f>
        <v>0</v>
      </c>
    </row>
    <row r="2010" spans="1:32" x14ac:dyDescent="0.25">
      <c r="A2010" s="5" t="str">
        <f t="shared" si="31"/>
        <v>R 6 - D 55 - 452 - 4583</v>
      </c>
      <c r="B2010" s="60" t="s">
        <v>2347</v>
      </c>
      <c r="C2010" t="s">
        <v>884</v>
      </c>
      <c r="D2010" t="s">
        <v>882</v>
      </c>
      <c r="E2010" t="s">
        <v>883</v>
      </c>
      <c r="F2010" t="s">
        <v>134</v>
      </c>
      <c r="G2010" t="s">
        <v>134</v>
      </c>
      <c r="H2010" t="s">
        <v>12545</v>
      </c>
      <c r="I2010" t="s">
        <v>20</v>
      </c>
      <c r="J2010" t="s">
        <v>2349</v>
      </c>
      <c r="K2010" t="s">
        <v>21</v>
      </c>
      <c r="M2010" t="s">
        <v>12546</v>
      </c>
      <c r="N2010" t="s">
        <v>22</v>
      </c>
      <c r="O2010" t="s">
        <v>23</v>
      </c>
      <c r="P2010" t="s">
        <v>26</v>
      </c>
      <c r="Q2010" t="s">
        <v>2348</v>
      </c>
      <c r="R2010" s="13">
        <v>19</v>
      </c>
      <c r="S2010" s="13">
        <v>1</v>
      </c>
      <c r="T2010" s="21">
        <v>1</v>
      </c>
      <c r="V2010" t="s">
        <v>2154</v>
      </c>
      <c r="W2010" t="s">
        <v>17601</v>
      </c>
      <c r="X2010" s="20" t="str">
        <f>+IF(V2010="","-",CONCATENATE(V2010,"_",W2010))</f>
        <v>FINES_R06</v>
      </c>
      <c r="Y2010" s="59">
        <v>0.47841367125511169</v>
      </c>
      <c r="Z2010" t="s">
        <v>134</v>
      </c>
      <c r="AA2010" t="s">
        <v>2393</v>
      </c>
      <c r="AB2010" t="str">
        <f>+IF(W2010="","-",IF(W2010="UNICO","CENSO","MUESTRA"))</f>
        <v>MUESTRA</v>
      </c>
      <c r="AC2010" t="s">
        <v>2398</v>
      </c>
      <c r="AD2010" t="s">
        <v>12547</v>
      </c>
      <c r="AF2010">
        <f>+COUNTIF(Piloto!C:C,MARCO!A2010)</f>
        <v>0</v>
      </c>
    </row>
    <row r="2011" spans="1:32" x14ac:dyDescent="0.25">
      <c r="A2011" s="5" t="str">
        <f t="shared" si="31"/>
        <v>R 6 - D 55 - 463 - 0573</v>
      </c>
      <c r="B2011" s="60" t="s">
        <v>2347</v>
      </c>
      <c r="C2011" t="s">
        <v>884</v>
      </c>
      <c r="D2011" t="s">
        <v>882</v>
      </c>
      <c r="E2011" t="s">
        <v>883</v>
      </c>
      <c r="F2011" t="s">
        <v>134</v>
      </c>
      <c r="G2011" t="s">
        <v>134</v>
      </c>
      <c r="H2011" t="s">
        <v>12513</v>
      </c>
      <c r="I2011" t="s">
        <v>20</v>
      </c>
      <c r="J2011" t="s">
        <v>2349</v>
      </c>
      <c r="K2011" t="s">
        <v>21</v>
      </c>
      <c r="M2011" t="s">
        <v>12514</v>
      </c>
      <c r="N2011" t="s">
        <v>22</v>
      </c>
      <c r="O2011" t="s">
        <v>23</v>
      </c>
      <c r="P2011" t="s">
        <v>26</v>
      </c>
      <c r="Q2011" t="s">
        <v>2348</v>
      </c>
      <c r="R2011" s="13">
        <v>47</v>
      </c>
      <c r="S2011" s="13">
        <v>1</v>
      </c>
      <c r="T2011" s="21">
        <v>1</v>
      </c>
      <c r="V2011" t="s">
        <v>2154</v>
      </c>
      <c r="W2011" t="s">
        <v>17601</v>
      </c>
      <c r="X2011" s="20" t="str">
        <f>+IF(V2011="","-",CONCATENATE(V2011,"_",W2011))</f>
        <v>FINES_R06</v>
      </c>
      <c r="Y2011" s="59">
        <v>0.50467449426651001</v>
      </c>
      <c r="Z2011" t="s">
        <v>134</v>
      </c>
      <c r="AA2011" t="s">
        <v>2393</v>
      </c>
      <c r="AB2011" t="str">
        <f>+IF(W2011="","-",IF(W2011="UNICO","CENSO","MUESTRA"))</f>
        <v>MUESTRA</v>
      </c>
      <c r="AC2011" t="s">
        <v>2398</v>
      </c>
      <c r="AD2011" t="s">
        <v>12515</v>
      </c>
      <c r="AF2011">
        <f>+COUNTIF(Piloto!C:C,MARCO!A2011)</f>
        <v>0</v>
      </c>
    </row>
    <row r="2012" spans="1:32" x14ac:dyDescent="0.25">
      <c r="A2012" s="5" t="str">
        <f t="shared" si="31"/>
        <v>R 6 - D 95 - 453 - 2051</v>
      </c>
      <c r="B2012" s="23" t="s">
        <v>2347</v>
      </c>
      <c r="C2012" t="s">
        <v>884</v>
      </c>
      <c r="D2012" t="s">
        <v>1574</v>
      </c>
      <c r="E2012" t="s">
        <v>1575</v>
      </c>
      <c r="F2012" t="s">
        <v>134</v>
      </c>
      <c r="G2012" t="s">
        <v>134</v>
      </c>
      <c r="H2012" t="s">
        <v>9574</v>
      </c>
      <c r="I2012" t="s">
        <v>20</v>
      </c>
      <c r="J2012" t="s">
        <v>2349</v>
      </c>
      <c r="K2012" t="s">
        <v>21</v>
      </c>
      <c r="M2012" t="s">
        <v>9575</v>
      </c>
      <c r="N2012" t="s">
        <v>22</v>
      </c>
      <c r="O2012" t="s">
        <v>23</v>
      </c>
      <c r="P2012" t="s">
        <v>26</v>
      </c>
      <c r="Q2012" t="s">
        <v>2348</v>
      </c>
      <c r="R2012" s="13">
        <v>8</v>
      </c>
      <c r="S2012" s="13">
        <v>1</v>
      </c>
      <c r="T2012" s="21">
        <v>1</v>
      </c>
      <c r="V2012" t="s">
        <v>2154</v>
      </c>
      <c r="W2012" t="s">
        <v>17601</v>
      </c>
      <c r="X2012" s="20" t="str">
        <f>+IF(V2012="","-",CONCATENATE(V2012,"_",W2012))</f>
        <v>FINES_R06</v>
      </c>
      <c r="Y2012" s="59">
        <v>0.53009456396102905</v>
      </c>
      <c r="Z2012" t="s">
        <v>134</v>
      </c>
      <c r="AA2012" t="s">
        <v>2393</v>
      </c>
      <c r="AB2012" t="str">
        <f>+IF(W2012="","-",IF(W2012="UNICO","CENSO","MUESTRA"))</f>
        <v>MUESTRA</v>
      </c>
      <c r="AC2012" t="s">
        <v>2398</v>
      </c>
      <c r="AD2012" t="s">
        <v>9576</v>
      </c>
      <c r="AF2012">
        <f>+COUNTIF(Piloto!C:C,MARCO!A2012)</f>
        <v>0</v>
      </c>
    </row>
    <row r="2013" spans="1:32" x14ac:dyDescent="0.25">
      <c r="A2013" s="5" t="str">
        <f t="shared" si="31"/>
        <v>R 6 - D 109 - 452 - 4440</v>
      </c>
      <c r="B2013" s="23" t="s">
        <v>2347</v>
      </c>
      <c r="C2013" t="s">
        <v>884</v>
      </c>
      <c r="D2013" t="s">
        <v>357</v>
      </c>
      <c r="E2013" t="s">
        <v>1771</v>
      </c>
      <c r="F2013" t="s">
        <v>134</v>
      </c>
      <c r="G2013" t="s">
        <v>134</v>
      </c>
      <c r="H2013" t="s">
        <v>9532</v>
      </c>
      <c r="I2013" t="s">
        <v>20</v>
      </c>
      <c r="J2013" t="s">
        <v>2349</v>
      </c>
      <c r="K2013" t="s">
        <v>21</v>
      </c>
      <c r="M2013" t="s">
        <v>9533</v>
      </c>
      <c r="N2013" t="s">
        <v>22</v>
      </c>
      <c r="O2013" t="s">
        <v>23</v>
      </c>
      <c r="P2013" t="s">
        <v>26</v>
      </c>
      <c r="Q2013" t="s">
        <v>2348</v>
      </c>
      <c r="R2013" s="13">
        <v>20</v>
      </c>
      <c r="S2013" s="13">
        <v>1</v>
      </c>
      <c r="T2013" s="21">
        <v>1</v>
      </c>
      <c r="V2013" t="s">
        <v>2154</v>
      </c>
      <c r="W2013" t="s">
        <v>17601</v>
      </c>
      <c r="X2013" s="20" t="str">
        <f>+IF(V2013="","-",CONCATENATE(V2013,"_",W2013))</f>
        <v>FINES_R06</v>
      </c>
      <c r="Y2013" s="59">
        <v>0.53429347276687622</v>
      </c>
      <c r="Z2013" t="s">
        <v>134</v>
      </c>
      <c r="AA2013" t="s">
        <v>2393</v>
      </c>
      <c r="AB2013" t="str">
        <f>+IF(W2013="","-",IF(W2013="UNICO","CENSO","MUESTRA"))</f>
        <v>MUESTRA</v>
      </c>
      <c r="AC2013" t="s">
        <v>2397</v>
      </c>
      <c r="AD2013" t="s">
        <v>9534</v>
      </c>
      <c r="AF2013">
        <f>+COUNTIF(Piloto!C:C,MARCO!A2013)</f>
        <v>0</v>
      </c>
    </row>
    <row r="2014" spans="1:32" x14ac:dyDescent="0.25">
      <c r="A2014" s="5" t="str">
        <f t="shared" si="31"/>
        <v>R 6 - D 95 - 453 - 0117</v>
      </c>
      <c r="B2014" s="60" t="s">
        <v>2347</v>
      </c>
      <c r="C2014" t="s">
        <v>884</v>
      </c>
      <c r="D2014" t="s">
        <v>1574</v>
      </c>
      <c r="E2014" t="s">
        <v>1575</v>
      </c>
      <c r="F2014" t="s">
        <v>134</v>
      </c>
      <c r="G2014" t="s">
        <v>134</v>
      </c>
      <c r="H2014" t="s">
        <v>12580</v>
      </c>
      <c r="I2014" t="s">
        <v>20</v>
      </c>
      <c r="J2014" t="s">
        <v>2349</v>
      </c>
      <c r="K2014" t="s">
        <v>21</v>
      </c>
      <c r="M2014" t="s">
        <v>12581</v>
      </c>
      <c r="N2014" t="s">
        <v>22</v>
      </c>
      <c r="O2014" t="s">
        <v>23</v>
      </c>
      <c r="P2014" t="s">
        <v>26</v>
      </c>
      <c r="Q2014" t="s">
        <v>2348</v>
      </c>
      <c r="R2014" s="13">
        <v>4</v>
      </c>
      <c r="S2014" s="13">
        <v>1</v>
      </c>
      <c r="T2014" s="21">
        <v>1</v>
      </c>
      <c r="V2014" t="s">
        <v>2154</v>
      </c>
      <c r="W2014" t="s">
        <v>17601</v>
      </c>
      <c r="X2014" s="20" t="str">
        <f>+IF(V2014="","-",CONCATENATE(V2014,"_",W2014))</f>
        <v>FINES_R06</v>
      </c>
      <c r="Y2014" s="59">
        <v>0.53984874486923218</v>
      </c>
      <c r="Z2014" t="s">
        <v>134</v>
      </c>
      <c r="AA2014" t="s">
        <v>2393</v>
      </c>
      <c r="AB2014" t="str">
        <f>+IF(W2014="","-",IF(W2014="UNICO","CENSO","MUESTRA"))</f>
        <v>MUESTRA</v>
      </c>
      <c r="AC2014" t="s">
        <v>2398</v>
      </c>
      <c r="AD2014" t="s">
        <v>12582</v>
      </c>
      <c r="AF2014">
        <f>+COUNTIF(Piloto!C:C,MARCO!A2014)</f>
        <v>0</v>
      </c>
    </row>
    <row r="2015" spans="1:32" x14ac:dyDescent="0.25">
      <c r="A2015" s="5" t="str">
        <f t="shared" si="31"/>
        <v>R 6 - D 95 - 453 - 3154</v>
      </c>
      <c r="B2015" s="23" t="s">
        <v>2347</v>
      </c>
      <c r="C2015" t="s">
        <v>884</v>
      </c>
      <c r="D2015" t="s">
        <v>1574</v>
      </c>
      <c r="E2015" t="s">
        <v>1575</v>
      </c>
      <c r="F2015" t="s">
        <v>134</v>
      </c>
      <c r="G2015" t="s">
        <v>134</v>
      </c>
      <c r="H2015" t="s">
        <v>9571</v>
      </c>
      <c r="I2015" t="s">
        <v>20</v>
      </c>
      <c r="J2015" t="s">
        <v>2349</v>
      </c>
      <c r="K2015" t="s">
        <v>21</v>
      </c>
      <c r="M2015" t="s">
        <v>2211</v>
      </c>
      <c r="N2015" t="s">
        <v>22</v>
      </c>
      <c r="O2015" t="s">
        <v>23</v>
      </c>
      <c r="P2015" t="s">
        <v>26</v>
      </c>
      <c r="Q2015" t="s">
        <v>2348</v>
      </c>
      <c r="R2015" s="13">
        <v>13</v>
      </c>
      <c r="S2015" s="13">
        <v>1</v>
      </c>
      <c r="T2015" s="21">
        <v>1</v>
      </c>
      <c r="V2015" t="s">
        <v>2154</v>
      </c>
      <c r="W2015" t="s">
        <v>17601</v>
      </c>
      <c r="X2015" s="20" t="str">
        <f>+IF(V2015="","-",CONCATENATE(V2015,"_",W2015))</f>
        <v>FINES_R06</v>
      </c>
      <c r="Y2015" s="59">
        <v>0.54711782932281494</v>
      </c>
      <c r="Z2015" t="s">
        <v>134</v>
      </c>
      <c r="AA2015" t="s">
        <v>2393</v>
      </c>
      <c r="AB2015" t="str">
        <f>+IF(W2015="","-",IF(W2015="UNICO","CENSO","MUESTRA"))</f>
        <v>MUESTRA</v>
      </c>
      <c r="AC2015" t="s">
        <v>2397</v>
      </c>
      <c r="AD2015" t="s">
        <v>9572</v>
      </c>
      <c r="AF2015">
        <f>+COUNTIF(Piloto!C:C,MARCO!A2015)</f>
        <v>0</v>
      </c>
    </row>
    <row r="2016" spans="1:32" x14ac:dyDescent="0.25">
      <c r="A2016" s="5" t="str">
        <f t="shared" si="31"/>
        <v>R 6 - D 109 - 452 - 0121</v>
      </c>
      <c r="B2016" s="23" t="s">
        <v>2347</v>
      </c>
      <c r="C2016" t="s">
        <v>884</v>
      </c>
      <c r="D2016" t="s">
        <v>357</v>
      </c>
      <c r="E2016" t="s">
        <v>1771</v>
      </c>
      <c r="F2016" t="s">
        <v>134</v>
      </c>
      <c r="G2016" t="s">
        <v>134</v>
      </c>
      <c r="H2016" t="s">
        <v>9497</v>
      </c>
      <c r="I2016" t="s">
        <v>20</v>
      </c>
      <c r="J2016" t="s">
        <v>2349</v>
      </c>
      <c r="K2016" t="s">
        <v>21</v>
      </c>
      <c r="M2016" t="s">
        <v>9498</v>
      </c>
      <c r="N2016" t="s">
        <v>22</v>
      </c>
      <c r="O2016" t="s">
        <v>23</v>
      </c>
      <c r="P2016" t="s">
        <v>26</v>
      </c>
      <c r="Q2016" t="s">
        <v>2348</v>
      </c>
      <c r="R2016" s="13">
        <v>73</v>
      </c>
      <c r="S2016" s="13">
        <v>3</v>
      </c>
      <c r="T2016" s="21">
        <v>1</v>
      </c>
      <c r="V2016" t="s">
        <v>2154</v>
      </c>
      <c r="W2016" t="s">
        <v>17601</v>
      </c>
      <c r="X2016" s="20" t="str">
        <f>+IF(V2016="","-",CONCATENATE(V2016,"_",W2016))</f>
        <v>FINES_R06</v>
      </c>
      <c r="Y2016" s="59">
        <v>0.5553019642829895</v>
      </c>
      <c r="Z2016" t="s">
        <v>134</v>
      </c>
      <c r="AA2016" t="s">
        <v>2393</v>
      </c>
      <c r="AB2016" t="str">
        <f>+IF(W2016="","-",IF(W2016="UNICO","CENSO","MUESTRA"))</f>
        <v>MUESTRA</v>
      </c>
      <c r="AC2016" t="s">
        <v>2397</v>
      </c>
      <c r="AD2016" t="s">
        <v>9499</v>
      </c>
      <c r="AF2016">
        <f>+COUNTIF(Piloto!C:C,MARCO!A2016)</f>
        <v>0</v>
      </c>
    </row>
    <row r="2017" spans="1:32" x14ac:dyDescent="0.25">
      <c r="A2017" s="5" t="str">
        <f t="shared" si="31"/>
        <v>R 6 - D 96 - 451 - 2231</v>
      </c>
      <c r="B2017" s="60" t="s">
        <v>2347</v>
      </c>
      <c r="C2017" t="s">
        <v>884</v>
      </c>
      <c r="D2017" t="s">
        <v>1591</v>
      </c>
      <c r="E2017" t="s">
        <v>1592</v>
      </c>
      <c r="F2017" t="s">
        <v>134</v>
      </c>
      <c r="G2017" t="s">
        <v>134</v>
      </c>
      <c r="H2017" t="s">
        <v>12611</v>
      </c>
      <c r="I2017" t="s">
        <v>20</v>
      </c>
      <c r="J2017" t="s">
        <v>2349</v>
      </c>
      <c r="K2017" t="s">
        <v>21</v>
      </c>
      <c r="M2017" t="s">
        <v>12612</v>
      </c>
      <c r="N2017" t="s">
        <v>22</v>
      </c>
      <c r="O2017" t="s">
        <v>23</v>
      </c>
      <c r="P2017" t="s">
        <v>26</v>
      </c>
      <c r="Q2017" t="s">
        <v>2348</v>
      </c>
      <c r="R2017" s="13">
        <v>25</v>
      </c>
      <c r="S2017" s="13">
        <v>1</v>
      </c>
      <c r="T2017" s="21">
        <v>1</v>
      </c>
      <c r="V2017" t="s">
        <v>2154</v>
      </c>
      <c r="W2017" t="s">
        <v>17601</v>
      </c>
      <c r="X2017" s="20" t="str">
        <f>+IF(V2017="","-",CONCATENATE(V2017,"_",W2017))</f>
        <v>FINES_R06</v>
      </c>
      <c r="Y2017" s="59">
        <v>0.56756120920181274</v>
      </c>
      <c r="Z2017" t="s">
        <v>134</v>
      </c>
      <c r="AA2017" t="s">
        <v>2393</v>
      </c>
      <c r="AB2017" t="str">
        <f>+IF(W2017="","-",IF(W2017="UNICO","CENSO","MUESTRA"))</f>
        <v>MUESTRA</v>
      </c>
      <c r="AC2017" t="s">
        <v>2397</v>
      </c>
      <c r="AD2017" t="s">
        <v>12613</v>
      </c>
      <c r="AF2017">
        <f>+COUNTIF(Piloto!C:C,MARCO!A2017)</f>
        <v>0</v>
      </c>
    </row>
    <row r="2018" spans="1:32" x14ac:dyDescent="0.25">
      <c r="A2018" s="5" t="str">
        <f t="shared" si="31"/>
        <v>R 6 - D 95 - 453 - 0073</v>
      </c>
      <c r="B2018" s="60" t="s">
        <v>2347</v>
      </c>
      <c r="C2018" t="s">
        <v>884</v>
      </c>
      <c r="D2018" t="s">
        <v>1574</v>
      </c>
      <c r="E2018" t="s">
        <v>1575</v>
      </c>
      <c r="F2018" t="s">
        <v>134</v>
      </c>
      <c r="G2018" t="s">
        <v>134</v>
      </c>
      <c r="H2018" t="s">
        <v>12572</v>
      </c>
      <c r="I2018" t="s">
        <v>20</v>
      </c>
      <c r="J2018" t="s">
        <v>2349</v>
      </c>
      <c r="K2018" t="s">
        <v>21</v>
      </c>
      <c r="M2018" t="s">
        <v>12573</v>
      </c>
      <c r="N2018" t="s">
        <v>22</v>
      </c>
      <c r="O2018" t="s">
        <v>23</v>
      </c>
      <c r="P2018" t="s">
        <v>26</v>
      </c>
      <c r="Q2018" t="s">
        <v>2348</v>
      </c>
      <c r="R2018" s="13">
        <v>28</v>
      </c>
      <c r="S2018" s="13">
        <v>1</v>
      </c>
      <c r="T2018" s="21">
        <v>1</v>
      </c>
      <c r="V2018" t="s">
        <v>2154</v>
      </c>
      <c r="W2018" t="s">
        <v>17601</v>
      </c>
      <c r="X2018" s="20" t="str">
        <f>+IF(V2018="","-",CONCATENATE(V2018,"_",W2018))</f>
        <v>FINES_R06</v>
      </c>
      <c r="Y2018" s="59">
        <v>0.57349181175231934</v>
      </c>
      <c r="Z2018" t="s">
        <v>134</v>
      </c>
      <c r="AA2018" t="s">
        <v>2393</v>
      </c>
      <c r="AB2018" t="str">
        <f>+IF(W2018="","-",IF(W2018="UNICO","CENSO","MUESTRA"))</f>
        <v>MUESTRA</v>
      </c>
      <c r="AC2018" t="s">
        <v>2397</v>
      </c>
      <c r="AD2018" t="s">
        <v>12574</v>
      </c>
      <c r="AF2018">
        <f>+COUNTIF(Piloto!C:C,MARCO!A2018)</f>
        <v>0</v>
      </c>
    </row>
    <row r="2019" spans="1:32" x14ac:dyDescent="0.25">
      <c r="A2019" s="5" t="str">
        <f t="shared" si="31"/>
        <v>R 6 - D 95 - 453 - 3800</v>
      </c>
      <c r="B2019" s="60" t="s">
        <v>2347</v>
      </c>
      <c r="C2019" t="s">
        <v>884</v>
      </c>
      <c r="D2019" t="s">
        <v>1574</v>
      </c>
      <c r="E2019" t="s">
        <v>1575</v>
      </c>
      <c r="F2019" t="s">
        <v>134</v>
      </c>
      <c r="G2019" t="s">
        <v>134</v>
      </c>
      <c r="H2019" t="s">
        <v>12568</v>
      </c>
      <c r="I2019" t="s">
        <v>20</v>
      </c>
      <c r="J2019" t="s">
        <v>2349</v>
      </c>
      <c r="K2019" t="s">
        <v>21</v>
      </c>
      <c r="M2019" t="s">
        <v>12569</v>
      </c>
      <c r="N2019" t="s">
        <v>22</v>
      </c>
      <c r="O2019" t="s">
        <v>23</v>
      </c>
      <c r="P2019" t="s">
        <v>26</v>
      </c>
      <c r="Q2019" t="s">
        <v>2348</v>
      </c>
      <c r="R2019" s="13">
        <v>19</v>
      </c>
      <c r="S2019" s="13">
        <v>1</v>
      </c>
      <c r="T2019" s="21">
        <v>1</v>
      </c>
      <c r="V2019" t="s">
        <v>2154</v>
      </c>
      <c r="W2019" t="s">
        <v>17601</v>
      </c>
      <c r="X2019" s="20" t="str">
        <f>+IF(V2019="","-",CONCATENATE(V2019,"_",W2019))</f>
        <v>FINES_R06</v>
      </c>
      <c r="Y2019" s="59">
        <v>0.57933026552200317</v>
      </c>
      <c r="Z2019" t="s">
        <v>134</v>
      </c>
      <c r="AA2019" t="s">
        <v>2393</v>
      </c>
      <c r="AB2019" t="str">
        <f>+IF(W2019="","-",IF(W2019="UNICO","CENSO","MUESTRA"))</f>
        <v>MUESTRA</v>
      </c>
      <c r="AC2019" t="s">
        <v>2397</v>
      </c>
      <c r="AD2019" t="s">
        <v>12570</v>
      </c>
      <c r="AF2019">
        <f>+COUNTIF(Piloto!C:C,MARCO!A2019)</f>
        <v>0</v>
      </c>
    </row>
    <row r="2020" spans="1:32" x14ac:dyDescent="0.25">
      <c r="A2020" s="5" t="str">
        <f t="shared" si="31"/>
        <v>R 6 - D 55 - 463 - 0575</v>
      </c>
      <c r="B2020" s="60" t="s">
        <v>2347</v>
      </c>
      <c r="C2020" t="s">
        <v>884</v>
      </c>
      <c r="D2020" t="s">
        <v>882</v>
      </c>
      <c r="E2020" t="s">
        <v>883</v>
      </c>
      <c r="F2020" t="s">
        <v>134</v>
      </c>
      <c r="G2020" t="s">
        <v>134</v>
      </c>
      <c r="H2020" t="s">
        <v>12517</v>
      </c>
      <c r="I2020" t="s">
        <v>20</v>
      </c>
      <c r="J2020" t="s">
        <v>2349</v>
      </c>
      <c r="K2020" t="s">
        <v>21</v>
      </c>
      <c r="M2020" t="s">
        <v>12518</v>
      </c>
      <c r="N2020" t="s">
        <v>22</v>
      </c>
      <c r="O2020" t="s">
        <v>23</v>
      </c>
      <c r="P2020" t="s">
        <v>26</v>
      </c>
      <c r="Q2020" t="s">
        <v>2348</v>
      </c>
      <c r="R2020" s="13">
        <v>88</v>
      </c>
      <c r="S2020" s="13">
        <v>3</v>
      </c>
      <c r="T2020" s="21">
        <v>1</v>
      </c>
      <c r="V2020" t="s">
        <v>2154</v>
      </c>
      <c r="W2020" t="s">
        <v>17601</v>
      </c>
      <c r="X2020" s="20" t="str">
        <f>+IF(V2020="","-",CONCATENATE(V2020,"_",W2020))</f>
        <v>FINES_R06</v>
      </c>
      <c r="Y2020" s="59">
        <v>0.59281140565872192</v>
      </c>
      <c r="Z2020" t="s">
        <v>134</v>
      </c>
      <c r="AA2020" t="s">
        <v>2393</v>
      </c>
      <c r="AB2020" t="str">
        <f>+IF(W2020="","-",IF(W2020="UNICO","CENSO","MUESTRA"))</f>
        <v>MUESTRA</v>
      </c>
      <c r="AC2020" t="s">
        <v>2397</v>
      </c>
      <c r="AD2020" t="s">
        <v>12519</v>
      </c>
      <c r="AF2020">
        <f>+COUNTIF(Piloto!C:C,MARCO!A2020)</f>
        <v>0</v>
      </c>
    </row>
    <row r="2021" spans="1:32" x14ac:dyDescent="0.25">
      <c r="A2021" s="5" t="str">
        <f t="shared" si="31"/>
        <v>R 6 - D 96 - 451 - 3020</v>
      </c>
      <c r="B2021" s="23" t="s">
        <v>2347</v>
      </c>
      <c r="C2021" t="s">
        <v>884</v>
      </c>
      <c r="D2021" t="s">
        <v>1591</v>
      </c>
      <c r="E2021" t="s">
        <v>1592</v>
      </c>
      <c r="F2021" t="s">
        <v>134</v>
      </c>
      <c r="G2021" t="s">
        <v>134</v>
      </c>
      <c r="H2021" t="s">
        <v>9599</v>
      </c>
      <c r="I2021" t="s">
        <v>20</v>
      </c>
      <c r="J2021" t="s">
        <v>2349</v>
      </c>
      <c r="K2021" t="s">
        <v>21</v>
      </c>
      <c r="M2021" t="s">
        <v>9600</v>
      </c>
      <c r="N2021" t="s">
        <v>22</v>
      </c>
      <c r="O2021" t="s">
        <v>23</v>
      </c>
      <c r="P2021" t="s">
        <v>26</v>
      </c>
      <c r="Q2021" t="s">
        <v>2348</v>
      </c>
      <c r="R2021" s="13">
        <v>62</v>
      </c>
      <c r="S2021" s="13">
        <v>3</v>
      </c>
      <c r="T2021" s="21">
        <v>1</v>
      </c>
      <c r="V2021" t="s">
        <v>2154</v>
      </c>
      <c r="W2021" t="s">
        <v>17601</v>
      </c>
      <c r="X2021" s="20" t="str">
        <f>+IF(V2021="","-",CONCATENATE(V2021,"_",W2021))</f>
        <v>FINES_R06</v>
      </c>
      <c r="Y2021" s="59">
        <v>0.60213339328765869</v>
      </c>
      <c r="Z2021" t="s">
        <v>134</v>
      </c>
      <c r="AA2021" t="s">
        <v>2393</v>
      </c>
      <c r="AB2021" t="str">
        <f>+IF(W2021="","-",IF(W2021="UNICO","CENSO","MUESTRA"))</f>
        <v>MUESTRA</v>
      </c>
      <c r="AC2021" t="s">
        <v>2397</v>
      </c>
      <c r="AD2021" t="s">
        <v>9601</v>
      </c>
      <c r="AF2021">
        <f>+COUNTIF(Piloto!C:C,MARCO!A2021)</f>
        <v>0</v>
      </c>
    </row>
    <row r="2022" spans="1:32" x14ac:dyDescent="0.25">
      <c r="A2022" s="5" t="str">
        <f t="shared" si="31"/>
        <v>R 6 - D 96 - 451 - 0129</v>
      </c>
      <c r="B2022" s="23" t="s">
        <v>2347</v>
      </c>
      <c r="C2022" t="s">
        <v>884</v>
      </c>
      <c r="D2022" t="s">
        <v>1591</v>
      </c>
      <c r="E2022" t="s">
        <v>1592</v>
      </c>
      <c r="F2022" t="s">
        <v>134</v>
      </c>
      <c r="G2022" t="s">
        <v>134</v>
      </c>
      <c r="H2022" t="s">
        <v>9605</v>
      </c>
      <c r="I2022" t="s">
        <v>20</v>
      </c>
      <c r="J2022" t="s">
        <v>2349</v>
      </c>
      <c r="K2022" t="s">
        <v>21</v>
      </c>
      <c r="M2022" t="s">
        <v>2212</v>
      </c>
      <c r="N2022" t="s">
        <v>22</v>
      </c>
      <c r="O2022" t="s">
        <v>23</v>
      </c>
      <c r="P2022" t="s">
        <v>26</v>
      </c>
      <c r="Q2022" t="s">
        <v>2348</v>
      </c>
      <c r="R2022" s="13">
        <v>38</v>
      </c>
      <c r="S2022" s="13">
        <v>3</v>
      </c>
      <c r="T2022" s="21">
        <v>1</v>
      </c>
      <c r="V2022" t="s">
        <v>2154</v>
      </c>
      <c r="W2022" t="s">
        <v>17601</v>
      </c>
      <c r="X2022" s="20" t="str">
        <f>+IF(V2022="","-",CONCATENATE(V2022,"_",W2022))</f>
        <v>FINES_R06</v>
      </c>
      <c r="Y2022" s="59">
        <v>0.62019073963165283</v>
      </c>
      <c r="Z2022" t="s">
        <v>134</v>
      </c>
      <c r="AA2022" t="s">
        <v>2393</v>
      </c>
      <c r="AB2022" t="str">
        <f>+IF(W2022="","-",IF(W2022="UNICO","CENSO","MUESTRA"))</f>
        <v>MUESTRA</v>
      </c>
      <c r="AC2022" t="s">
        <v>2398</v>
      </c>
      <c r="AD2022" t="s">
        <v>9606</v>
      </c>
      <c r="AF2022">
        <f>+COUNTIF(Piloto!C:C,MARCO!A2022)</f>
        <v>0</v>
      </c>
    </row>
    <row r="2023" spans="1:32" x14ac:dyDescent="0.25">
      <c r="A2023" s="5" t="str">
        <f t="shared" si="31"/>
        <v>R 6 - D 55 - 452 - 2961</v>
      </c>
      <c r="B2023" s="60" t="s">
        <v>2347</v>
      </c>
      <c r="C2023" t="s">
        <v>884</v>
      </c>
      <c r="D2023" t="s">
        <v>882</v>
      </c>
      <c r="E2023" t="s">
        <v>883</v>
      </c>
      <c r="F2023" t="s">
        <v>134</v>
      </c>
      <c r="G2023" t="s">
        <v>134</v>
      </c>
      <c r="H2023" t="s">
        <v>12498</v>
      </c>
      <c r="I2023" t="s">
        <v>20</v>
      </c>
      <c r="J2023" t="s">
        <v>2349</v>
      </c>
      <c r="K2023" t="s">
        <v>21</v>
      </c>
      <c r="M2023" t="s">
        <v>12499</v>
      </c>
      <c r="N2023" t="s">
        <v>22</v>
      </c>
      <c r="O2023" t="s">
        <v>23</v>
      </c>
      <c r="P2023" t="s">
        <v>26</v>
      </c>
      <c r="Q2023" t="s">
        <v>2348</v>
      </c>
      <c r="R2023" s="13">
        <v>10</v>
      </c>
      <c r="S2023" s="13">
        <v>1</v>
      </c>
      <c r="T2023" s="21">
        <v>1</v>
      </c>
      <c r="V2023" t="s">
        <v>2154</v>
      </c>
      <c r="W2023" t="s">
        <v>17601</v>
      </c>
      <c r="X2023" s="20" t="str">
        <f>+IF(V2023="","-",CONCATENATE(V2023,"_",W2023))</f>
        <v>FINES_R06</v>
      </c>
      <c r="Y2023" s="59">
        <v>0.64139223098754883</v>
      </c>
      <c r="Z2023" t="s">
        <v>134</v>
      </c>
      <c r="AA2023" t="s">
        <v>2393</v>
      </c>
      <c r="AB2023" t="str">
        <f>+IF(W2023="","-",IF(W2023="UNICO","CENSO","MUESTRA"))</f>
        <v>MUESTRA</v>
      </c>
      <c r="AC2023" t="s">
        <v>2397</v>
      </c>
      <c r="AD2023" t="s">
        <v>12500</v>
      </c>
      <c r="AF2023">
        <f>+COUNTIF(Piloto!C:C,MARCO!A2023)</f>
        <v>0</v>
      </c>
    </row>
    <row r="2024" spans="1:32" x14ac:dyDescent="0.25">
      <c r="A2024" s="5" t="str">
        <f t="shared" si="31"/>
        <v>R 6 - D 95 - 453 - 0551</v>
      </c>
      <c r="B2024" s="23" t="s">
        <v>2347</v>
      </c>
      <c r="C2024" t="s">
        <v>884</v>
      </c>
      <c r="D2024" t="s">
        <v>1574</v>
      </c>
      <c r="E2024" t="s">
        <v>1575</v>
      </c>
      <c r="F2024" t="s">
        <v>134</v>
      </c>
      <c r="G2024" t="s">
        <v>134</v>
      </c>
      <c r="H2024" t="s">
        <v>9579</v>
      </c>
      <c r="I2024" t="s">
        <v>20</v>
      </c>
      <c r="J2024" t="s">
        <v>2349</v>
      </c>
      <c r="K2024" t="s">
        <v>21</v>
      </c>
      <c r="M2024" t="s">
        <v>9580</v>
      </c>
      <c r="N2024" t="s">
        <v>22</v>
      </c>
      <c r="O2024" t="s">
        <v>23</v>
      </c>
      <c r="P2024" t="s">
        <v>26</v>
      </c>
      <c r="Q2024" t="s">
        <v>2348</v>
      </c>
      <c r="R2024" s="13">
        <v>11</v>
      </c>
      <c r="S2024" s="13">
        <v>1</v>
      </c>
      <c r="T2024" s="21">
        <v>1</v>
      </c>
      <c r="V2024" t="s">
        <v>2154</v>
      </c>
      <c r="W2024" t="s">
        <v>17601</v>
      </c>
      <c r="X2024" s="20" t="str">
        <f>+IF(V2024="","-",CONCATENATE(V2024,"_",W2024))</f>
        <v>FINES_R06</v>
      </c>
      <c r="Y2024" s="59">
        <v>0.64355564117431641</v>
      </c>
      <c r="Z2024" t="s">
        <v>134</v>
      </c>
      <c r="AA2024" t="s">
        <v>2393</v>
      </c>
      <c r="AB2024" t="str">
        <f>+IF(W2024="","-",IF(W2024="UNICO","CENSO","MUESTRA"))</f>
        <v>MUESTRA</v>
      </c>
      <c r="AC2024" t="s">
        <v>2398</v>
      </c>
      <c r="AD2024" t="s">
        <v>9581</v>
      </c>
      <c r="AF2024">
        <f>+COUNTIF(Piloto!C:C,MARCO!A2024)</f>
        <v>0</v>
      </c>
    </row>
    <row r="2025" spans="1:32" x14ac:dyDescent="0.25">
      <c r="A2025" s="5" t="str">
        <f t="shared" si="31"/>
        <v>R 6 - D 95 - 453 - 3852</v>
      </c>
      <c r="B2025" s="60" t="s">
        <v>2347</v>
      </c>
      <c r="C2025" t="s">
        <v>884</v>
      </c>
      <c r="D2025" t="s">
        <v>1574</v>
      </c>
      <c r="E2025" t="s">
        <v>1575</v>
      </c>
      <c r="F2025" t="s">
        <v>134</v>
      </c>
      <c r="G2025" t="s">
        <v>134</v>
      </c>
      <c r="H2025" t="s">
        <v>12564</v>
      </c>
      <c r="I2025" t="s">
        <v>20</v>
      </c>
      <c r="J2025" t="s">
        <v>2349</v>
      </c>
      <c r="K2025" t="s">
        <v>21</v>
      </c>
      <c r="M2025" t="s">
        <v>12565</v>
      </c>
      <c r="N2025" t="s">
        <v>22</v>
      </c>
      <c r="O2025" t="s">
        <v>23</v>
      </c>
      <c r="P2025" t="s">
        <v>26</v>
      </c>
      <c r="Q2025" t="s">
        <v>2348</v>
      </c>
      <c r="R2025" s="13">
        <v>25</v>
      </c>
      <c r="S2025" s="13">
        <v>1</v>
      </c>
      <c r="T2025" s="21">
        <v>1</v>
      </c>
      <c r="V2025" t="s">
        <v>2154</v>
      </c>
      <c r="W2025" t="s">
        <v>17601</v>
      </c>
      <c r="X2025" s="20" t="str">
        <f>+IF(V2025="","-",CONCATENATE(V2025,"_",W2025))</f>
        <v>FINES_R06</v>
      </c>
      <c r="Y2025" s="59">
        <v>0.66012692451477051</v>
      </c>
      <c r="Z2025" t="s">
        <v>134</v>
      </c>
      <c r="AA2025" t="s">
        <v>2393</v>
      </c>
      <c r="AB2025" t="str">
        <f>+IF(W2025="","-",IF(W2025="UNICO","CENSO","MUESTRA"))</f>
        <v>MUESTRA</v>
      </c>
      <c r="AC2025" t="s">
        <v>2398</v>
      </c>
      <c r="AD2025" t="s">
        <v>12566</v>
      </c>
      <c r="AF2025">
        <f>+COUNTIF(Piloto!C:C,MARCO!A2025)</f>
        <v>0</v>
      </c>
    </row>
    <row r="2026" spans="1:32" x14ac:dyDescent="0.25">
      <c r="A2026" s="5" t="str">
        <f t="shared" si="31"/>
        <v>R 6 - D 96 - 451 - 4463</v>
      </c>
      <c r="B2026" s="60" t="s">
        <v>2347</v>
      </c>
      <c r="C2026" t="s">
        <v>884</v>
      </c>
      <c r="D2026" t="s">
        <v>1591</v>
      </c>
      <c r="E2026" t="s">
        <v>1592</v>
      </c>
      <c r="F2026" t="s">
        <v>134</v>
      </c>
      <c r="G2026" t="s">
        <v>134</v>
      </c>
      <c r="H2026" t="s">
        <v>12600</v>
      </c>
      <c r="I2026" t="s">
        <v>20</v>
      </c>
      <c r="J2026" t="s">
        <v>2349</v>
      </c>
      <c r="K2026" t="s">
        <v>21</v>
      </c>
      <c r="M2026" t="s">
        <v>12601</v>
      </c>
      <c r="N2026" t="s">
        <v>22</v>
      </c>
      <c r="O2026" t="s">
        <v>23</v>
      </c>
      <c r="P2026" t="s">
        <v>26</v>
      </c>
      <c r="Q2026" t="s">
        <v>2348</v>
      </c>
      <c r="R2026" s="13">
        <v>18</v>
      </c>
      <c r="S2026" s="13">
        <v>1</v>
      </c>
      <c r="T2026" s="21">
        <v>1</v>
      </c>
      <c r="V2026" t="s">
        <v>2154</v>
      </c>
      <c r="W2026" t="s">
        <v>17601</v>
      </c>
      <c r="X2026" s="20" t="str">
        <f>+IF(V2026="","-",CONCATENATE(V2026,"_",W2026))</f>
        <v>FINES_R06</v>
      </c>
      <c r="Y2026" s="59">
        <v>0.66172009706497192</v>
      </c>
      <c r="Z2026" t="s">
        <v>134</v>
      </c>
      <c r="AA2026" t="s">
        <v>2393</v>
      </c>
      <c r="AB2026" t="str">
        <f>+IF(W2026="","-",IF(W2026="UNICO","CENSO","MUESTRA"))</f>
        <v>MUESTRA</v>
      </c>
      <c r="AC2026" t="s">
        <v>2397</v>
      </c>
      <c r="AD2026" t="s">
        <v>12602</v>
      </c>
      <c r="AF2026">
        <f>+COUNTIF(Piloto!C:C,MARCO!A2026)</f>
        <v>0</v>
      </c>
    </row>
    <row r="2027" spans="1:32" x14ac:dyDescent="0.25">
      <c r="A2027" s="5" t="str">
        <f t="shared" si="31"/>
        <v>R 6 - D 96 - 451 - 4648</v>
      </c>
      <c r="B2027" s="60" t="s">
        <v>2347</v>
      </c>
      <c r="C2027" t="s">
        <v>884</v>
      </c>
      <c r="D2027" t="s">
        <v>1591</v>
      </c>
      <c r="E2027" t="s">
        <v>1592</v>
      </c>
      <c r="F2027" t="s">
        <v>134</v>
      </c>
      <c r="G2027" t="s">
        <v>134</v>
      </c>
      <c r="H2027" t="s">
        <v>12595</v>
      </c>
      <c r="I2027" t="s">
        <v>20</v>
      </c>
      <c r="J2027" t="s">
        <v>2349</v>
      </c>
      <c r="K2027" t="s">
        <v>21</v>
      </c>
      <c r="M2027" t="s">
        <v>12596</v>
      </c>
      <c r="N2027" t="s">
        <v>22</v>
      </c>
      <c r="O2027" t="s">
        <v>23</v>
      </c>
      <c r="P2027" t="s">
        <v>26</v>
      </c>
      <c r="Q2027" t="s">
        <v>2348</v>
      </c>
      <c r="R2027" s="13">
        <v>116</v>
      </c>
      <c r="S2027" s="13">
        <v>3</v>
      </c>
      <c r="T2027" s="21">
        <v>1</v>
      </c>
      <c r="V2027" t="s">
        <v>2154</v>
      </c>
      <c r="W2027" t="s">
        <v>17601</v>
      </c>
      <c r="X2027" s="20" t="str">
        <f>+IF(V2027="","-",CONCATENATE(V2027,"_",W2027))</f>
        <v>FINES_R06</v>
      </c>
      <c r="Y2027" s="59">
        <v>0.6848064661026001</v>
      </c>
      <c r="Z2027" t="s">
        <v>134</v>
      </c>
      <c r="AA2027" t="s">
        <v>2393</v>
      </c>
      <c r="AB2027" t="str">
        <f>+IF(W2027="","-",IF(W2027="UNICO","CENSO","MUESTRA"))</f>
        <v>MUESTRA</v>
      </c>
      <c r="AC2027" t="s">
        <v>2398</v>
      </c>
      <c r="AD2027" t="s">
        <v>12597</v>
      </c>
      <c r="AF2027">
        <f>+COUNTIF(Piloto!C:C,MARCO!A2027)</f>
        <v>0</v>
      </c>
    </row>
    <row r="2028" spans="1:32" x14ac:dyDescent="0.25">
      <c r="A2028" s="5" t="str">
        <f t="shared" si="31"/>
        <v>R 6 - D 55 - 463 - 1657</v>
      </c>
      <c r="B2028" s="60" t="s">
        <v>2347</v>
      </c>
      <c r="C2028" t="s">
        <v>884</v>
      </c>
      <c r="D2028" t="s">
        <v>882</v>
      </c>
      <c r="E2028" t="s">
        <v>883</v>
      </c>
      <c r="F2028" t="s">
        <v>134</v>
      </c>
      <c r="G2028" t="s">
        <v>134</v>
      </c>
      <c r="H2028" t="s">
        <v>12530</v>
      </c>
      <c r="I2028" t="s">
        <v>20</v>
      </c>
      <c r="J2028" t="s">
        <v>2349</v>
      </c>
      <c r="K2028" t="s">
        <v>21</v>
      </c>
      <c r="M2028" t="s">
        <v>12531</v>
      </c>
      <c r="N2028" t="s">
        <v>22</v>
      </c>
      <c r="O2028" t="s">
        <v>23</v>
      </c>
      <c r="P2028" t="s">
        <v>26</v>
      </c>
      <c r="Q2028" t="s">
        <v>2348</v>
      </c>
      <c r="R2028" s="13">
        <v>42</v>
      </c>
      <c r="S2028" s="13">
        <v>1</v>
      </c>
      <c r="T2028" s="21">
        <v>1</v>
      </c>
      <c r="V2028" t="s">
        <v>2154</v>
      </c>
      <c r="W2028" t="s">
        <v>17601</v>
      </c>
      <c r="X2028" s="20" t="str">
        <f>+IF(V2028="","-",CONCATENATE(V2028,"_",W2028))</f>
        <v>FINES_R06</v>
      </c>
      <c r="Y2028" s="59">
        <v>0.71762657165527344</v>
      </c>
      <c r="Z2028" t="s">
        <v>134</v>
      </c>
      <c r="AA2028" t="s">
        <v>2393</v>
      </c>
      <c r="AB2028" t="str">
        <f>+IF(W2028="","-",IF(W2028="UNICO","CENSO","MUESTRA"))</f>
        <v>MUESTRA</v>
      </c>
      <c r="AC2028" t="s">
        <v>2397</v>
      </c>
      <c r="AD2028" t="s">
        <v>12532</v>
      </c>
      <c r="AF2028">
        <f>+COUNTIF(Piloto!C:C,MARCO!A2028)</f>
        <v>0</v>
      </c>
    </row>
    <row r="2029" spans="1:32" x14ac:dyDescent="0.25">
      <c r="A2029" s="5" t="str">
        <f t="shared" si="31"/>
        <v>R 6 - D 55 - 452 - 0571</v>
      </c>
      <c r="B2029" s="23" t="s">
        <v>2347</v>
      </c>
      <c r="C2029" t="s">
        <v>884</v>
      </c>
      <c r="D2029" t="s">
        <v>882</v>
      </c>
      <c r="E2029" t="s">
        <v>883</v>
      </c>
      <c r="F2029" t="s">
        <v>134</v>
      </c>
      <c r="G2029" t="s">
        <v>134</v>
      </c>
      <c r="H2029" t="s">
        <v>9565</v>
      </c>
      <c r="I2029" t="s">
        <v>20</v>
      </c>
      <c r="J2029" t="s">
        <v>2349</v>
      </c>
      <c r="K2029" t="s">
        <v>21</v>
      </c>
      <c r="M2029" t="s">
        <v>9566</v>
      </c>
      <c r="N2029" t="s">
        <v>22</v>
      </c>
      <c r="O2029" t="s">
        <v>23</v>
      </c>
      <c r="P2029" t="s">
        <v>26</v>
      </c>
      <c r="Q2029" t="s">
        <v>2348</v>
      </c>
      <c r="R2029" s="13">
        <v>68</v>
      </c>
      <c r="S2029" s="13">
        <v>3</v>
      </c>
      <c r="T2029" s="21">
        <v>1</v>
      </c>
      <c r="V2029" t="s">
        <v>2154</v>
      </c>
      <c r="W2029" t="s">
        <v>17601</v>
      </c>
      <c r="X2029" s="20" t="str">
        <f>+IF(V2029="","-",CONCATENATE(V2029,"_",W2029))</f>
        <v>FINES_R06</v>
      </c>
      <c r="Y2029" s="59">
        <v>0.73162692785263062</v>
      </c>
      <c r="Z2029" t="s">
        <v>134</v>
      </c>
      <c r="AA2029" t="s">
        <v>2393</v>
      </c>
      <c r="AB2029" t="str">
        <f>+IF(W2029="","-",IF(W2029="UNICO","CENSO","MUESTRA"))</f>
        <v>MUESTRA</v>
      </c>
      <c r="AC2029" t="s">
        <v>2398</v>
      </c>
      <c r="AD2029" t="s">
        <v>9567</v>
      </c>
      <c r="AF2029">
        <f>+COUNTIF(Piloto!C:C,MARCO!A2029)</f>
        <v>0</v>
      </c>
    </row>
    <row r="2030" spans="1:32" x14ac:dyDescent="0.25">
      <c r="A2030" s="5" t="str">
        <f t="shared" si="31"/>
        <v>R 6 - D 55 - 452 - 3988</v>
      </c>
      <c r="B2030" s="60" t="s">
        <v>2347</v>
      </c>
      <c r="C2030" t="s">
        <v>884</v>
      </c>
      <c r="D2030" t="s">
        <v>882</v>
      </c>
      <c r="E2030" t="s">
        <v>883</v>
      </c>
      <c r="F2030" t="s">
        <v>134</v>
      </c>
      <c r="G2030" t="s">
        <v>134</v>
      </c>
      <c r="H2030" t="s">
        <v>12526</v>
      </c>
      <c r="I2030" t="s">
        <v>20</v>
      </c>
      <c r="J2030" t="s">
        <v>2349</v>
      </c>
      <c r="K2030" t="s">
        <v>21</v>
      </c>
      <c r="M2030" t="s">
        <v>12527</v>
      </c>
      <c r="N2030" t="s">
        <v>22</v>
      </c>
      <c r="O2030" t="s">
        <v>23</v>
      </c>
      <c r="P2030" t="s">
        <v>26</v>
      </c>
      <c r="Q2030" t="s">
        <v>2348</v>
      </c>
      <c r="R2030" s="13">
        <v>30</v>
      </c>
      <c r="S2030" s="13">
        <v>1</v>
      </c>
      <c r="T2030" s="21">
        <v>1</v>
      </c>
      <c r="V2030" t="s">
        <v>2154</v>
      </c>
      <c r="W2030" t="s">
        <v>17601</v>
      </c>
      <c r="X2030" s="20" t="str">
        <f>+IF(V2030="","-",CONCATENATE(V2030,"_",W2030))</f>
        <v>FINES_R06</v>
      </c>
      <c r="Y2030" s="59">
        <v>0.73874545097351074</v>
      </c>
      <c r="Z2030" t="s">
        <v>134</v>
      </c>
      <c r="AA2030" t="s">
        <v>2393</v>
      </c>
      <c r="AB2030" t="str">
        <f>+IF(W2030="","-",IF(W2030="UNICO","CENSO","MUESTRA"))</f>
        <v>MUESTRA</v>
      </c>
      <c r="AC2030" t="s">
        <v>2398</v>
      </c>
      <c r="AD2030" t="s">
        <v>12528</v>
      </c>
      <c r="AF2030">
        <f>+COUNTIF(Piloto!C:C,MARCO!A2030)</f>
        <v>0</v>
      </c>
    </row>
    <row r="2031" spans="1:32" x14ac:dyDescent="0.25">
      <c r="A2031" s="5" t="str">
        <f t="shared" si="31"/>
        <v>R 6 - D 55 - 463 - 3081</v>
      </c>
      <c r="B2031" s="60" t="s">
        <v>2347</v>
      </c>
      <c r="C2031" t="s">
        <v>884</v>
      </c>
      <c r="D2031" t="s">
        <v>882</v>
      </c>
      <c r="E2031" t="s">
        <v>883</v>
      </c>
      <c r="F2031" t="s">
        <v>134</v>
      </c>
      <c r="G2031" t="s">
        <v>134</v>
      </c>
      <c r="H2031" t="s">
        <v>12507</v>
      </c>
      <c r="I2031" t="s">
        <v>20</v>
      </c>
      <c r="J2031" t="s">
        <v>2349</v>
      </c>
      <c r="K2031" t="s">
        <v>21</v>
      </c>
      <c r="M2031" t="s">
        <v>12508</v>
      </c>
      <c r="N2031" t="s">
        <v>22</v>
      </c>
      <c r="O2031" t="s">
        <v>23</v>
      </c>
      <c r="P2031" t="s">
        <v>26</v>
      </c>
      <c r="Q2031" t="s">
        <v>2348</v>
      </c>
      <c r="R2031" s="13">
        <v>16</v>
      </c>
      <c r="S2031" s="13">
        <v>1</v>
      </c>
      <c r="T2031" s="21">
        <v>1</v>
      </c>
      <c r="V2031" t="s">
        <v>2154</v>
      </c>
      <c r="W2031" t="s">
        <v>17601</v>
      </c>
      <c r="X2031" s="20" t="str">
        <f>+IF(V2031="","-",CONCATENATE(V2031,"_",W2031))</f>
        <v>FINES_R06</v>
      </c>
      <c r="Y2031" s="59">
        <v>0.73884707689285278</v>
      </c>
      <c r="Z2031" t="s">
        <v>134</v>
      </c>
      <c r="AA2031" t="s">
        <v>2393</v>
      </c>
      <c r="AB2031" t="str">
        <f>+IF(W2031="","-",IF(W2031="UNICO","CENSO","MUESTRA"))</f>
        <v>MUESTRA</v>
      </c>
      <c r="AC2031" t="s">
        <v>2398</v>
      </c>
      <c r="AD2031" t="s">
        <v>12509</v>
      </c>
      <c r="AF2031">
        <f>+COUNTIF(Piloto!C:C,MARCO!A2031)</f>
        <v>0</v>
      </c>
    </row>
    <row r="2032" spans="1:32" x14ac:dyDescent="0.25">
      <c r="A2032" s="5" t="str">
        <f t="shared" si="31"/>
        <v>R 6 - D 95 - 453 - 1254</v>
      </c>
      <c r="B2032" s="23" t="s">
        <v>2347</v>
      </c>
      <c r="C2032" t="s">
        <v>884</v>
      </c>
      <c r="D2032" t="s">
        <v>1574</v>
      </c>
      <c r="E2032" t="s">
        <v>1575</v>
      </c>
      <c r="F2032" t="s">
        <v>134</v>
      </c>
      <c r="G2032" t="s">
        <v>134</v>
      </c>
      <c r="H2032" t="s">
        <v>9583</v>
      </c>
      <c r="I2032" t="s">
        <v>20</v>
      </c>
      <c r="J2032" t="s">
        <v>2349</v>
      </c>
      <c r="K2032" t="s">
        <v>21</v>
      </c>
      <c r="M2032" t="s">
        <v>9584</v>
      </c>
      <c r="N2032" t="s">
        <v>22</v>
      </c>
      <c r="O2032" t="s">
        <v>23</v>
      </c>
      <c r="P2032" t="s">
        <v>26</v>
      </c>
      <c r="Q2032" t="s">
        <v>2348</v>
      </c>
      <c r="R2032" s="13">
        <v>12</v>
      </c>
      <c r="S2032" s="13">
        <v>1</v>
      </c>
      <c r="T2032" s="21">
        <v>1</v>
      </c>
      <c r="V2032" t="s">
        <v>2154</v>
      </c>
      <c r="W2032" t="s">
        <v>17601</v>
      </c>
      <c r="X2032" s="20" t="str">
        <f>+IF(V2032="","-",CONCATENATE(V2032,"_",W2032))</f>
        <v>FINES_R06</v>
      </c>
      <c r="Y2032" s="59">
        <v>0.74371671676635742</v>
      </c>
      <c r="Z2032" t="s">
        <v>134</v>
      </c>
      <c r="AA2032" t="s">
        <v>2393</v>
      </c>
      <c r="AB2032" t="str">
        <f>+IF(W2032="","-",IF(W2032="UNICO","CENSO","MUESTRA"))</f>
        <v>MUESTRA</v>
      </c>
      <c r="AC2032" t="s">
        <v>2397</v>
      </c>
      <c r="AD2032" t="s">
        <v>9585</v>
      </c>
      <c r="AF2032">
        <f>+COUNTIF(Piloto!C:C,MARCO!A2032)</f>
        <v>0</v>
      </c>
    </row>
    <row r="2033" spans="1:32" x14ac:dyDescent="0.25">
      <c r="A2033" s="5" t="str">
        <f t="shared" si="31"/>
        <v>R 7 - D 117 - 452 - 1992</v>
      </c>
      <c r="B2033" s="23" t="s">
        <v>2347</v>
      </c>
      <c r="C2033" t="s">
        <v>140</v>
      </c>
      <c r="D2033" t="s">
        <v>85</v>
      </c>
      <c r="E2033" t="s">
        <v>1888</v>
      </c>
      <c r="F2033" t="s">
        <v>134</v>
      </c>
      <c r="G2033" t="s">
        <v>134</v>
      </c>
      <c r="H2033" t="s">
        <v>9630</v>
      </c>
      <c r="I2033" t="s">
        <v>20</v>
      </c>
      <c r="J2033" t="s">
        <v>2349</v>
      </c>
      <c r="K2033" t="s">
        <v>21</v>
      </c>
      <c r="M2033" t="s">
        <v>9631</v>
      </c>
      <c r="N2033" t="s">
        <v>22</v>
      </c>
      <c r="O2033" t="s">
        <v>23</v>
      </c>
      <c r="P2033" t="s">
        <v>26</v>
      </c>
      <c r="Q2033" t="s">
        <v>2348</v>
      </c>
      <c r="R2033" s="13">
        <v>38</v>
      </c>
      <c r="S2033" s="13">
        <v>1</v>
      </c>
      <c r="T2033" s="21">
        <v>1</v>
      </c>
      <c r="V2033" t="s">
        <v>2154</v>
      </c>
      <c r="W2033" t="s">
        <v>17602</v>
      </c>
      <c r="X2033" s="20" t="str">
        <f>+IF(V2033="","-",CONCATENATE(V2033,"_",W2033))</f>
        <v>FINES_R07</v>
      </c>
      <c r="Y2033" s="59">
        <v>4.2775563895702362E-2</v>
      </c>
      <c r="Z2033" t="s">
        <v>134</v>
      </c>
      <c r="AA2033" t="s">
        <v>2393</v>
      </c>
      <c r="AB2033" t="str">
        <f>+IF(W2033="","-",IF(W2033="UNICO","CENSO","MUESTRA"))</f>
        <v>MUESTRA</v>
      </c>
      <c r="AC2033" t="s">
        <v>2397</v>
      </c>
      <c r="AD2033" t="s">
        <v>9632</v>
      </c>
      <c r="AF2033">
        <f>+COUNTIF(Piloto!C:C,MARCO!A2033)</f>
        <v>0</v>
      </c>
    </row>
    <row r="2034" spans="1:32" x14ac:dyDescent="0.25">
      <c r="A2034" s="5" t="str">
        <f t="shared" si="31"/>
        <v>R 7 - D 45 - 458 - 4285</v>
      </c>
      <c r="B2034" s="60" t="s">
        <v>2347</v>
      </c>
      <c r="C2034" t="s">
        <v>140</v>
      </c>
      <c r="D2034" t="s">
        <v>760</v>
      </c>
      <c r="E2034" t="s">
        <v>761</v>
      </c>
      <c r="F2034" t="s">
        <v>134</v>
      </c>
      <c r="G2034" t="s">
        <v>134</v>
      </c>
      <c r="H2034" t="s">
        <v>12733</v>
      </c>
      <c r="I2034" t="s">
        <v>20</v>
      </c>
      <c r="J2034" t="s">
        <v>2349</v>
      </c>
      <c r="K2034" t="s">
        <v>21</v>
      </c>
      <c r="M2034" t="s">
        <v>12734</v>
      </c>
      <c r="N2034" t="s">
        <v>22</v>
      </c>
      <c r="O2034" t="s">
        <v>23</v>
      </c>
      <c r="P2034" t="s">
        <v>26</v>
      </c>
      <c r="Q2034" t="s">
        <v>2348</v>
      </c>
      <c r="R2034" s="13">
        <v>24</v>
      </c>
      <c r="S2034" s="13">
        <v>1</v>
      </c>
      <c r="T2034" s="21">
        <v>1</v>
      </c>
      <c r="V2034" t="s">
        <v>2154</v>
      </c>
      <c r="W2034" t="s">
        <v>17602</v>
      </c>
      <c r="X2034" s="20" t="str">
        <f>+IF(V2034="","-",CONCATENATE(V2034,"_",W2034))</f>
        <v>FINES_R07</v>
      </c>
      <c r="Y2034" s="59">
        <v>6.4871281385421753E-2</v>
      </c>
      <c r="Z2034" t="s">
        <v>134</v>
      </c>
      <c r="AA2034" t="s">
        <v>2393</v>
      </c>
      <c r="AB2034" t="str">
        <f>+IF(W2034="","-",IF(W2034="UNICO","CENSO","MUESTRA"))</f>
        <v>MUESTRA</v>
      </c>
      <c r="AC2034" t="s">
        <v>2398</v>
      </c>
      <c r="AD2034" t="s">
        <v>12735</v>
      </c>
      <c r="AF2034">
        <f>+COUNTIF(Piloto!C:C,MARCO!A2034)</f>
        <v>0</v>
      </c>
    </row>
    <row r="2035" spans="1:32" x14ac:dyDescent="0.25">
      <c r="A2035" s="5" t="str">
        <f t="shared" si="31"/>
        <v>R 7 - D 117 - 455 - 1228</v>
      </c>
      <c r="B2035" s="23" t="s">
        <v>2347</v>
      </c>
      <c r="C2035" t="s">
        <v>140</v>
      </c>
      <c r="D2035" t="s">
        <v>85</v>
      </c>
      <c r="E2035" t="s">
        <v>1888</v>
      </c>
      <c r="F2035" t="s">
        <v>134</v>
      </c>
      <c r="G2035" t="s">
        <v>134</v>
      </c>
      <c r="H2035" t="s">
        <v>9672</v>
      </c>
      <c r="I2035" t="s">
        <v>20</v>
      </c>
      <c r="J2035" t="s">
        <v>2349</v>
      </c>
      <c r="K2035" t="s">
        <v>21</v>
      </c>
      <c r="M2035" t="s">
        <v>9673</v>
      </c>
      <c r="N2035" t="s">
        <v>22</v>
      </c>
      <c r="O2035" t="s">
        <v>23</v>
      </c>
      <c r="P2035" t="s">
        <v>26</v>
      </c>
      <c r="Q2035" t="s">
        <v>2348</v>
      </c>
      <c r="R2035" s="13">
        <v>32</v>
      </c>
      <c r="S2035" s="13">
        <v>1</v>
      </c>
      <c r="T2035" s="21">
        <v>1</v>
      </c>
      <c r="V2035" t="s">
        <v>2154</v>
      </c>
      <c r="W2035" t="s">
        <v>17602</v>
      </c>
      <c r="X2035" s="20" t="str">
        <f>+IF(V2035="","-",CONCATENATE(V2035,"_",W2035))</f>
        <v>FINES_R07</v>
      </c>
      <c r="Y2035" s="59">
        <v>0.1130692213773727</v>
      </c>
      <c r="Z2035" t="s">
        <v>134</v>
      </c>
      <c r="AA2035" t="s">
        <v>2393</v>
      </c>
      <c r="AB2035" t="str">
        <f>+IF(W2035="","-",IF(W2035="UNICO","CENSO","MUESTRA"))</f>
        <v>MUESTRA</v>
      </c>
      <c r="AC2035" t="s">
        <v>2398</v>
      </c>
      <c r="AD2035" t="s">
        <v>9674</v>
      </c>
      <c r="AF2035">
        <f>+COUNTIF(Piloto!C:C,MARCO!A2035)</f>
        <v>0</v>
      </c>
    </row>
    <row r="2036" spans="1:32" x14ac:dyDescent="0.25">
      <c r="A2036" s="5" t="str">
        <f t="shared" si="31"/>
        <v>R 7 - D 45 - 453 - 4565</v>
      </c>
      <c r="B2036" s="60" t="s">
        <v>2347</v>
      </c>
      <c r="C2036" t="s">
        <v>140</v>
      </c>
      <c r="D2036" t="s">
        <v>760</v>
      </c>
      <c r="E2036" t="s">
        <v>761</v>
      </c>
      <c r="F2036" t="s">
        <v>134</v>
      </c>
      <c r="G2036" t="s">
        <v>134</v>
      </c>
      <c r="H2036" t="s">
        <v>12785</v>
      </c>
      <c r="I2036" t="s">
        <v>20</v>
      </c>
      <c r="J2036" t="s">
        <v>2349</v>
      </c>
      <c r="K2036" t="s">
        <v>21</v>
      </c>
      <c r="M2036" t="s">
        <v>12786</v>
      </c>
      <c r="N2036" t="s">
        <v>22</v>
      </c>
      <c r="O2036" t="s">
        <v>23</v>
      </c>
      <c r="P2036" t="s">
        <v>26</v>
      </c>
      <c r="Q2036" t="s">
        <v>2348</v>
      </c>
      <c r="R2036" s="13">
        <v>44</v>
      </c>
      <c r="S2036" s="13">
        <v>1</v>
      </c>
      <c r="T2036" s="21">
        <v>1</v>
      </c>
      <c r="V2036" t="s">
        <v>2154</v>
      </c>
      <c r="W2036" t="s">
        <v>17602</v>
      </c>
      <c r="X2036" s="20" t="str">
        <f>+IF(V2036="","-",CONCATENATE(V2036,"_",W2036))</f>
        <v>FINES_R07</v>
      </c>
      <c r="Y2036" s="59">
        <v>0.11616908758878711</v>
      </c>
      <c r="Z2036" t="s">
        <v>134</v>
      </c>
      <c r="AA2036" t="s">
        <v>2393</v>
      </c>
      <c r="AB2036" t="str">
        <f>+IF(W2036="","-",IF(W2036="UNICO","CENSO","MUESTRA"))</f>
        <v>MUESTRA</v>
      </c>
      <c r="AC2036" t="s">
        <v>2398</v>
      </c>
      <c r="AD2036" t="s">
        <v>12787</v>
      </c>
      <c r="AF2036">
        <f>+COUNTIF(Piloto!C:C,MARCO!A2036)</f>
        <v>0</v>
      </c>
    </row>
    <row r="2037" spans="1:32" x14ac:dyDescent="0.25">
      <c r="A2037" s="5" t="str">
        <f t="shared" si="31"/>
        <v>R 7 - D 117 - 455 - 4340</v>
      </c>
      <c r="B2037" s="60" t="s">
        <v>2347</v>
      </c>
      <c r="C2037" t="s">
        <v>140</v>
      </c>
      <c r="D2037" t="s">
        <v>85</v>
      </c>
      <c r="E2037" t="s">
        <v>1888</v>
      </c>
      <c r="F2037" t="s">
        <v>134</v>
      </c>
      <c r="G2037" t="s">
        <v>134</v>
      </c>
      <c r="H2037" t="s">
        <v>12654</v>
      </c>
      <c r="I2037" t="s">
        <v>20</v>
      </c>
      <c r="J2037" t="s">
        <v>2349</v>
      </c>
      <c r="K2037" t="s">
        <v>21</v>
      </c>
      <c r="M2037" t="s">
        <v>12655</v>
      </c>
      <c r="N2037" t="s">
        <v>22</v>
      </c>
      <c r="O2037" t="s">
        <v>23</v>
      </c>
      <c r="P2037" t="s">
        <v>26</v>
      </c>
      <c r="Q2037" t="s">
        <v>2348</v>
      </c>
      <c r="R2037" s="13">
        <v>39</v>
      </c>
      <c r="S2037" s="13">
        <v>1</v>
      </c>
      <c r="T2037" s="21">
        <v>1</v>
      </c>
      <c r="V2037" t="s">
        <v>2154</v>
      </c>
      <c r="W2037" t="s">
        <v>17602</v>
      </c>
      <c r="X2037" s="20" t="str">
        <f>+IF(V2037="","-",CONCATENATE(V2037,"_",W2037))</f>
        <v>FINES_R07</v>
      </c>
      <c r="Y2037" s="59">
        <v>0.1171567440032959</v>
      </c>
      <c r="Z2037" t="s">
        <v>134</v>
      </c>
      <c r="AA2037" t="s">
        <v>2393</v>
      </c>
      <c r="AB2037" t="str">
        <f>+IF(W2037="","-",IF(W2037="UNICO","CENSO","MUESTRA"))</f>
        <v>MUESTRA</v>
      </c>
      <c r="AC2037" t="s">
        <v>2398</v>
      </c>
      <c r="AD2037" t="s">
        <v>12656</v>
      </c>
      <c r="AF2037">
        <f>+COUNTIF(Piloto!C:C,MARCO!A2037)</f>
        <v>0</v>
      </c>
    </row>
    <row r="2038" spans="1:32" x14ac:dyDescent="0.25">
      <c r="A2038" s="5" t="str">
        <f t="shared" si="31"/>
        <v>R 7 - D 117 - 452 - 1994</v>
      </c>
      <c r="B2038" s="23" t="s">
        <v>2347</v>
      </c>
      <c r="C2038" t="s">
        <v>140</v>
      </c>
      <c r="D2038" t="s">
        <v>85</v>
      </c>
      <c r="E2038" t="s">
        <v>1888</v>
      </c>
      <c r="F2038" t="s">
        <v>134</v>
      </c>
      <c r="G2038" t="s">
        <v>134</v>
      </c>
      <c r="H2038" t="s">
        <v>9619</v>
      </c>
      <c r="I2038" t="s">
        <v>20</v>
      </c>
      <c r="J2038" t="s">
        <v>2349</v>
      </c>
      <c r="K2038" t="s">
        <v>21</v>
      </c>
      <c r="M2038" t="s">
        <v>18051</v>
      </c>
      <c r="N2038" t="s">
        <v>22</v>
      </c>
      <c r="O2038" t="s">
        <v>23</v>
      </c>
      <c r="P2038" t="s">
        <v>26</v>
      </c>
      <c r="Q2038" t="s">
        <v>2348</v>
      </c>
      <c r="R2038" s="13">
        <v>60</v>
      </c>
      <c r="S2038" s="13">
        <v>3</v>
      </c>
      <c r="T2038" s="21">
        <v>1</v>
      </c>
      <c r="V2038" t="s">
        <v>2154</v>
      </c>
      <c r="W2038" t="s">
        <v>17602</v>
      </c>
      <c r="X2038" s="20" t="str">
        <f>+IF(V2038="","-",CONCATENATE(V2038,"_",W2038))</f>
        <v>FINES_R07</v>
      </c>
      <c r="Y2038" s="59">
        <v>0.1208626255393028</v>
      </c>
      <c r="Z2038" t="s">
        <v>134</v>
      </c>
      <c r="AA2038" t="s">
        <v>2393</v>
      </c>
      <c r="AB2038" t="str">
        <f>+IF(W2038="","-",IF(W2038="UNICO","CENSO","MUESTRA"))</f>
        <v>MUESTRA</v>
      </c>
      <c r="AC2038" t="s">
        <v>2398</v>
      </c>
      <c r="AD2038" t="s">
        <v>9621</v>
      </c>
      <c r="AF2038">
        <f>+COUNTIF(Piloto!C:C,MARCO!A2038)</f>
        <v>0</v>
      </c>
    </row>
    <row r="2039" spans="1:32" x14ac:dyDescent="0.25">
      <c r="A2039" s="5" t="str">
        <f t="shared" si="31"/>
        <v>R 7 - D 45 - 453 - 4386</v>
      </c>
      <c r="B2039" s="60" t="s">
        <v>2347</v>
      </c>
      <c r="C2039" t="s">
        <v>140</v>
      </c>
      <c r="D2039" t="s">
        <v>760</v>
      </c>
      <c r="E2039" t="s">
        <v>761</v>
      </c>
      <c r="F2039" t="s">
        <v>134</v>
      </c>
      <c r="G2039" t="s">
        <v>134</v>
      </c>
      <c r="H2039" t="s">
        <v>12753</v>
      </c>
      <c r="I2039" t="s">
        <v>20</v>
      </c>
      <c r="J2039" t="s">
        <v>2349</v>
      </c>
      <c r="K2039" t="s">
        <v>21</v>
      </c>
      <c r="M2039" t="s">
        <v>12754</v>
      </c>
      <c r="N2039" t="s">
        <v>22</v>
      </c>
      <c r="O2039" t="s">
        <v>23</v>
      </c>
      <c r="P2039" t="s">
        <v>26</v>
      </c>
      <c r="Q2039" t="s">
        <v>2348</v>
      </c>
      <c r="R2039" s="13">
        <v>26</v>
      </c>
      <c r="S2039" s="13">
        <v>1</v>
      </c>
      <c r="T2039" s="21">
        <v>1</v>
      </c>
      <c r="V2039" t="s">
        <v>2154</v>
      </c>
      <c r="W2039" t="s">
        <v>17602</v>
      </c>
      <c r="X2039" s="20" t="str">
        <f>+IF(V2039="","-",CONCATENATE(V2039,"_",W2039))</f>
        <v>FINES_R07</v>
      </c>
      <c r="Y2039" s="59">
        <v>0.1221335977315903</v>
      </c>
      <c r="Z2039" t="s">
        <v>134</v>
      </c>
      <c r="AA2039" t="s">
        <v>2393</v>
      </c>
      <c r="AB2039" t="str">
        <f>+IF(W2039="","-",IF(W2039="UNICO","CENSO","MUESTRA"))</f>
        <v>MUESTRA</v>
      </c>
      <c r="AC2039" t="s">
        <v>2398</v>
      </c>
      <c r="AD2039" t="s">
        <v>12755</v>
      </c>
      <c r="AF2039">
        <f>+COUNTIF(Piloto!C:C,MARCO!A2039)</f>
        <v>0</v>
      </c>
    </row>
    <row r="2040" spans="1:32" x14ac:dyDescent="0.25">
      <c r="A2040" s="5" t="str">
        <f t="shared" si="31"/>
        <v>R 7 - D 117 - 455 - 4318</v>
      </c>
      <c r="B2040" s="60" t="s">
        <v>2347</v>
      </c>
      <c r="C2040" t="s">
        <v>140</v>
      </c>
      <c r="D2040" t="s">
        <v>85</v>
      </c>
      <c r="E2040" t="s">
        <v>1888</v>
      </c>
      <c r="F2040" t="s">
        <v>134</v>
      </c>
      <c r="G2040" t="s">
        <v>134</v>
      </c>
      <c r="H2040" t="s">
        <v>12627</v>
      </c>
      <c r="I2040" t="s">
        <v>20</v>
      </c>
      <c r="J2040" t="s">
        <v>2349</v>
      </c>
      <c r="K2040" t="s">
        <v>21</v>
      </c>
      <c r="M2040" t="s">
        <v>12628</v>
      </c>
      <c r="N2040" t="s">
        <v>22</v>
      </c>
      <c r="O2040" t="s">
        <v>23</v>
      </c>
      <c r="P2040" t="s">
        <v>26</v>
      </c>
      <c r="Q2040" t="s">
        <v>2348</v>
      </c>
      <c r="R2040" s="13">
        <v>8</v>
      </c>
      <c r="S2040" s="13">
        <v>1</v>
      </c>
      <c r="T2040" s="21">
        <v>1</v>
      </c>
      <c r="V2040" t="s">
        <v>2154</v>
      </c>
      <c r="W2040" t="s">
        <v>17602</v>
      </c>
      <c r="X2040" s="20" t="str">
        <f>+IF(V2040="","-",CONCATENATE(V2040,"_",W2040))</f>
        <v>FINES_R07</v>
      </c>
      <c r="Y2040" s="59">
        <v>0.13420762121677399</v>
      </c>
      <c r="Z2040" t="s">
        <v>134</v>
      </c>
      <c r="AA2040" t="s">
        <v>2393</v>
      </c>
      <c r="AB2040" t="str">
        <f>+IF(W2040="","-",IF(W2040="UNICO","CENSO","MUESTRA"))</f>
        <v>MUESTRA</v>
      </c>
      <c r="AC2040" t="s">
        <v>2397</v>
      </c>
      <c r="AD2040" t="s">
        <v>12629</v>
      </c>
      <c r="AF2040">
        <f>+COUNTIF(Piloto!C:C,MARCO!A2040)</f>
        <v>0</v>
      </c>
    </row>
    <row r="2041" spans="1:32" x14ac:dyDescent="0.25">
      <c r="A2041" s="5" t="str">
        <f t="shared" si="31"/>
        <v>R 7 - D 45 - 458 - 0647</v>
      </c>
      <c r="B2041" s="60" t="s">
        <v>2347</v>
      </c>
      <c r="C2041" t="s">
        <v>140</v>
      </c>
      <c r="D2041" t="s">
        <v>760</v>
      </c>
      <c r="E2041" t="s">
        <v>761</v>
      </c>
      <c r="F2041" t="s">
        <v>134</v>
      </c>
      <c r="G2041" t="s">
        <v>134</v>
      </c>
      <c r="H2041" t="s">
        <v>12696</v>
      </c>
      <c r="I2041" t="s">
        <v>20</v>
      </c>
      <c r="J2041" t="s">
        <v>2349</v>
      </c>
      <c r="K2041" t="s">
        <v>21</v>
      </c>
      <c r="M2041" t="s">
        <v>12697</v>
      </c>
      <c r="N2041" t="s">
        <v>22</v>
      </c>
      <c r="O2041" t="s">
        <v>23</v>
      </c>
      <c r="P2041" t="s">
        <v>26</v>
      </c>
      <c r="Q2041" t="s">
        <v>2348</v>
      </c>
      <c r="R2041" s="13">
        <v>27</v>
      </c>
      <c r="S2041" s="13">
        <v>1</v>
      </c>
      <c r="T2041" s="21">
        <v>1</v>
      </c>
      <c r="V2041" t="s">
        <v>2154</v>
      </c>
      <c r="W2041" t="s">
        <v>17602</v>
      </c>
      <c r="X2041" s="20" t="str">
        <f>+IF(V2041="","-",CONCATENATE(V2041,"_",W2041))</f>
        <v>FINES_R07</v>
      </c>
      <c r="Y2041" s="59">
        <v>0.17853474617004389</v>
      </c>
      <c r="Z2041" t="s">
        <v>134</v>
      </c>
      <c r="AA2041" t="s">
        <v>2393</v>
      </c>
      <c r="AB2041" t="str">
        <f>+IF(W2041="","-",IF(W2041="UNICO","CENSO","MUESTRA"))</f>
        <v>MUESTRA</v>
      </c>
      <c r="AC2041" t="s">
        <v>2397</v>
      </c>
      <c r="AD2041" t="s">
        <v>12698</v>
      </c>
      <c r="AF2041">
        <f>+COUNTIF(Piloto!C:C,MARCO!A2041)</f>
        <v>0</v>
      </c>
    </row>
    <row r="2042" spans="1:32" x14ac:dyDescent="0.25">
      <c r="A2042" s="5" t="str">
        <f t="shared" si="31"/>
        <v>R 7 - D 45 - 458 - 0651</v>
      </c>
      <c r="B2042" s="60" t="s">
        <v>2347</v>
      </c>
      <c r="C2042" t="s">
        <v>140</v>
      </c>
      <c r="D2042" t="s">
        <v>760</v>
      </c>
      <c r="E2042" t="s">
        <v>761</v>
      </c>
      <c r="F2042" t="s">
        <v>134</v>
      </c>
      <c r="G2042" t="s">
        <v>134</v>
      </c>
      <c r="H2042" t="s">
        <v>12729</v>
      </c>
      <c r="I2042" t="s">
        <v>20</v>
      </c>
      <c r="J2042" t="s">
        <v>2349</v>
      </c>
      <c r="K2042" t="s">
        <v>21</v>
      </c>
      <c r="M2042" t="s">
        <v>12730</v>
      </c>
      <c r="N2042" t="s">
        <v>22</v>
      </c>
      <c r="O2042" t="s">
        <v>23</v>
      </c>
      <c r="P2042" t="s">
        <v>26</v>
      </c>
      <c r="Q2042" t="s">
        <v>2348</v>
      </c>
      <c r="R2042" s="13">
        <v>15</v>
      </c>
      <c r="S2042" s="13">
        <v>1</v>
      </c>
      <c r="T2042" s="21">
        <v>1</v>
      </c>
      <c r="V2042" t="s">
        <v>2154</v>
      </c>
      <c r="W2042" t="s">
        <v>17602</v>
      </c>
      <c r="X2042" s="20" t="str">
        <f>+IF(V2042="","-",CONCATENATE(V2042,"_",W2042))</f>
        <v>FINES_R07</v>
      </c>
      <c r="Y2042" s="59">
        <v>0.17853474617004389</v>
      </c>
      <c r="Z2042" t="s">
        <v>134</v>
      </c>
      <c r="AA2042" t="s">
        <v>2393</v>
      </c>
      <c r="AB2042" t="str">
        <f>+IF(W2042="","-",IF(W2042="UNICO","CENSO","MUESTRA"))</f>
        <v>MUESTRA</v>
      </c>
      <c r="AC2042" t="s">
        <v>2398</v>
      </c>
      <c r="AD2042" t="s">
        <v>12731</v>
      </c>
      <c r="AF2042">
        <f>+COUNTIF(Piloto!C:C,MARCO!A2042)</f>
        <v>0</v>
      </c>
    </row>
    <row r="2043" spans="1:32" x14ac:dyDescent="0.25">
      <c r="A2043" s="5" t="str">
        <f t="shared" si="31"/>
        <v>R 7 - D 117 - 455 - 0065</v>
      </c>
      <c r="B2043" s="60" t="s">
        <v>2347</v>
      </c>
      <c r="C2043" t="s">
        <v>140</v>
      </c>
      <c r="D2043" t="s">
        <v>85</v>
      </c>
      <c r="E2043" t="s">
        <v>1888</v>
      </c>
      <c r="F2043" t="s">
        <v>134</v>
      </c>
      <c r="G2043" t="s">
        <v>134</v>
      </c>
      <c r="H2043" t="s">
        <v>12619</v>
      </c>
      <c r="I2043" t="s">
        <v>20</v>
      </c>
      <c r="J2043" t="s">
        <v>2349</v>
      </c>
      <c r="K2043" t="s">
        <v>21</v>
      </c>
      <c r="M2043" t="s">
        <v>12620</v>
      </c>
      <c r="N2043" t="s">
        <v>22</v>
      </c>
      <c r="O2043" t="s">
        <v>23</v>
      </c>
      <c r="P2043" t="s">
        <v>26</v>
      </c>
      <c r="Q2043" t="s">
        <v>2348</v>
      </c>
      <c r="R2043" s="13">
        <v>21</v>
      </c>
      <c r="S2043" s="13">
        <v>1</v>
      </c>
      <c r="T2043" s="21">
        <v>1</v>
      </c>
      <c r="V2043" t="s">
        <v>2154</v>
      </c>
      <c r="W2043" t="s">
        <v>17602</v>
      </c>
      <c r="X2043" s="20" t="str">
        <f>+IF(V2043="","-",CONCATENATE(V2043,"_",W2043))</f>
        <v>FINES_R07</v>
      </c>
      <c r="Y2043" s="59">
        <v>0.18461216986179349</v>
      </c>
      <c r="Z2043" t="s">
        <v>134</v>
      </c>
      <c r="AA2043" t="s">
        <v>2393</v>
      </c>
      <c r="AB2043" t="str">
        <f>+IF(W2043="","-",IF(W2043="UNICO","CENSO","MUESTRA"))</f>
        <v>MUESTRA</v>
      </c>
      <c r="AC2043" t="s">
        <v>2397</v>
      </c>
      <c r="AD2043" t="s">
        <v>12621</v>
      </c>
      <c r="AF2043">
        <f>+COUNTIF(Piloto!C:C,MARCO!A2043)</f>
        <v>0</v>
      </c>
    </row>
    <row r="2044" spans="1:32" x14ac:dyDescent="0.25">
      <c r="A2044" s="5" t="str">
        <f t="shared" si="31"/>
        <v>R 7 - D 45 - 458 - 4281</v>
      </c>
      <c r="B2044" s="60" t="s">
        <v>2347</v>
      </c>
      <c r="C2044" t="s">
        <v>140</v>
      </c>
      <c r="D2044" t="s">
        <v>760</v>
      </c>
      <c r="E2044" t="s">
        <v>761</v>
      </c>
      <c r="F2044" t="s">
        <v>134</v>
      </c>
      <c r="G2044" t="s">
        <v>134</v>
      </c>
      <c r="H2044" t="s">
        <v>12716</v>
      </c>
      <c r="I2044" t="s">
        <v>20</v>
      </c>
      <c r="J2044" t="s">
        <v>2349</v>
      </c>
      <c r="K2044" t="s">
        <v>21</v>
      </c>
      <c r="M2044" t="s">
        <v>12717</v>
      </c>
      <c r="N2044" t="s">
        <v>22</v>
      </c>
      <c r="O2044" t="s">
        <v>23</v>
      </c>
      <c r="P2044" t="s">
        <v>26</v>
      </c>
      <c r="Q2044" t="s">
        <v>2348</v>
      </c>
      <c r="R2044" s="13">
        <v>20</v>
      </c>
      <c r="S2044" s="13">
        <v>1</v>
      </c>
      <c r="T2044" s="21">
        <v>1</v>
      </c>
      <c r="V2044" t="s">
        <v>2154</v>
      </c>
      <c r="W2044" t="s">
        <v>17602</v>
      </c>
      <c r="X2044" s="20" t="str">
        <f>+IF(V2044="","-",CONCATENATE(V2044,"_",W2044))</f>
        <v>FINES_R07</v>
      </c>
      <c r="Y2044" s="59">
        <v>0.188762292265892</v>
      </c>
      <c r="Z2044" t="s">
        <v>134</v>
      </c>
      <c r="AA2044" t="s">
        <v>2393</v>
      </c>
      <c r="AB2044" t="str">
        <f>+IF(W2044="","-",IF(W2044="UNICO","CENSO","MUESTRA"))</f>
        <v>MUESTRA</v>
      </c>
      <c r="AC2044" t="s">
        <v>2398</v>
      </c>
      <c r="AD2044" t="s">
        <v>12718</v>
      </c>
      <c r="AF2044">
        <f>+COUNTIF(Piloto!C:C,MARCO!A2044)</f>
        <v>0</v>
      </c>
    </row>
    <row r="2045" spans="1:32" x14ac:dyDescent="0.25">
      <c r="A2045" s="5" t="str">
        <f t="shared" si="31"/>
        <v>R 7 - D 45 - 458 - 4280</v>
      </c>
      <c r="B2045" s="60" t="s">
        <v>2347</v>
      </c>
      <c r="C2045" t="s">
        <v>140</v>
      </c>
      <c r="D2045" t="s">
        <v>760</v>
      </c>
      <c r="E2045" t="s">
        <v>761</v>
      </c>
      <c r="F2045" t="s">
        <v>134</v>
      </c>
      <c r="G2045" t="s">
        <v>134</v>
      </c>
      <c r="H2045" t="s">
        <v>12712</v>
      </c>
      <c r="I2045" t="s">
        <v>20</v>
      </c>
      <c r="J2045" t="s">
        <v>2349</v>
      </c>
      <c r="K2045" t="s">
        <v>21</v>
      </c>
      <c r="M2045" t="s">
        <v>12713</v>
      </c>
      <c r="N2045" t="s">
        <v>22</v>
      </c>
      <c r="O2045" t="s">
        <v>23</v>
      </c>
      <c r="P2045" t="s">
        <v>26</v>
      </c>
      <c r="Q2045" t="s">
        <v>2348</v>
      </c>
      <c r="R2045" s="13">
        <v>23</v>
      </c>
      <c r="S2045" s="13">
        <v>1</v>
      </c>
      <c r="T2045" s="21">
        <v>1</v>
      </c>
      <c r="V2045" t="s">
        <v>2154</v>
      </c>
      <c r="W2045" t="s">
        <v>17602</v>
      </c>
      <c r="X2045" s="20" t="str">
        <f>+IF(V2045="","-",CONCATENATE(V2045,"_",W2045))</f>
        <v>FINES_R07</v>
      </c>
      <c r="Y2045" s="59">
        <v>0.20416828989982599</v>
      </c>
      <c r="Z2045" t="s">
        <v>134</v>
      </c>
      <c r="AA2045" t="s">
        <v>2393</v>
      </c>
      <c r="AB2045" t="str">
        <f>+IF(W2045="","-",IF(W2045="UNICO","CENSO","MUESTRA"))</f>
        <v>MUESTRA</v>
      </c>
      <c r="AC2045" t="s">
        <v>2397</v>
      </c>
      <c r="AD2045" t="s">
        <v>12714</v>
      </c>
      <c r="AF2045">
        <f>+COUNTIF(Piloto!C:C,MARCO!A2045)</f>
        <v>0</v>
      </c>
    </row>
    <row r="2046" spans="1:32" x14ac:dyDescent="0.25">
      <c r="A2046" s="5" t="str">
        <f t="shared" si="31"/>
        <v>R 7 - D 117 - 455 - 0431</v>
      </c>
      <c r="B2046" s="23" t="s">
        <v>2347</v>
      </c>
      <c r="C2046" t="s">
        <v>140</v>
      </c>
      <c r="D2046" t="s">
        <v>85</v>
      </c>
      <c r="E2046" t="s">
        <v>1888</v>
      </c>
      <c r="F2046" t="s">
        <v>134</v>
      </c>
      <c r="G2046" t="s">
        <v>134</v>
      </c>
      <c r="H2046" t="s">
        <v>9638</v>
      </c>
      <c r="I2046" t="s">
        <v>20</v>
      </c>
      <c r="J2046" t="s">
        <v>2349</v>
      </c>
      <c r="K2046" t="s">
        <v>21</v>
      </c>
      <c r="M2046" t="s">
        <v>9639</v>
      </c>
      <c r="N2046" t="s">
        <v>22</v>
      </c>
      <c r="O2046" t="s">
        <v>23</v>
      </c>
      <c r="P2046" t="s">
        <v>26</v>
      </c>
      <c r="Q2046" t="s">
        <v>2348</v>
      </c>
      <c r="R2046" s="13">
        <v>74</v>
      </c>
      <c r="S2046" s="13">
        <v>3</v>
      </c>
      <c r="T2046" s="21">
        <v>1</v>
      </c>
      <c r="V2046" t="s">
        <v>2154</v>
      </c>
      <c r="W2046" t="s">
        <v>17602</v>
      </c>
      <c r="X2046" s="20" t="str">
        <f>+IF(V2046="","-",CONCATENATE(V2046,"_",W2046))</f>
        <v>FINES_R07</v>
      </c>
      <c r="Y2046" s="59">
        <v>0.20756982266902921</v>
      </c>
      <c r="Z2046" t="s">
        <v>134</v>
      </c>
      <c r="AA2046" t="s">
        <v>2393</v>
      </c>
      <c r="AB2046" t="str">
        <f>+IF(W2046="","-",IF(W2046="UNICO","CENSO","MUESTRA"))</f>
        <v>MUESTRA</v>
      </c>
      <c r="AC2046" t="s">
        <v>2397</v>
      </c>
      <c r="AD2046" t="s">
        <v>9640</v>
      </c>
      <c r="AF2046">
        <f>+COUNTIF(Piloto!C:C,MARCO!A2046)</f>
        <v>0</v>
      </c>
    </row>
    <row r="2047" spans="1:32" x14ac:dyDescent="0.25">
      <c r="A2047" s="5" t="str">
        <f t="shared" si="31"/>
        <v>R 7 - D 45 - 453 - 0848</v>
      </c>
      <c r="B2047" s="23" t="s">
        <v>2347</v>
      </c>
      <c r="C2047" t="s">
        <v>140</v>
      </c>
      <c r="D2047" t="s">
        <v>760</v>
      </c>
      <c r="E2047" t="s">
        <v>761</v>
      </c>
      <c r="F2047" t="s">
        <v>134</v>
      </c>
      <c r="G2047" t="s">
        <v>134</v>
      </c>
      <c r="H2047" t="s">
        <v>9777</v>
      </c>
      <c r="I2047" t="s">
        <v>20</v>
      </c>
      <c r="J2047" t="s">
        <v>2349</v>
      </c>
      <c r="K2047" t="s">
        <v>21</v>
      </c>
      <c r="M2047" t="s">
        <v>9778</v>
      </c>
      <c r="N2047" t="s">
        <v>22</v>
      </c>
      <c r="O2047" t="s">
        <v>23</v>
      </c>
      <c r="P2047" t="s">
        <v>26</v>
      </c>
      <c r="Q2047" t="s">
        <v>2348</v>
      </c>
      <c r="R2047" s="13">
        <v>0</v>
      </c>
      <c r="S2047" s="13">
        <v>1</v>
      </c>
      <c r="T2047" s="21">
        <v>1</v>
      </c>
      <c r="V2047" t="s">
        <v>2154</v>
      </c>
      <c r="W2047" t="s">
        <v>17602</v>
      </c>
      <c r="X2047" s="20" t="str">
        <f>+IF(V2047="","-",CONCATENATE(V2047,"_",W2047))</f>
        <v>FINES_R07</v>
      </c>
      <c r="Y2047" s="59">
        <v>0.2254054248332977</v>
      </c>
      <c r="Z2047" t="s">
        <v>134</v>
      </c>
      <c r="AA2047" t="s">
        <v>2393</v>
      </c>
      <c r="AB2047" t="str">
        <f>+IF(W2047="","-",IF(W2047="UNICO","CENSO","MUESTRA"))</f>
        <v>MUESTRA</v>
      </c>
      <c r="AC2047" t="s">
        <v>2397</v>
      </c>
      <c r="AD2047" t="s">
        <v>9779</v>
      </c>
      <c r="AF2047">
        <f>+COUNTIF(Piloto!C:C,MARCO!A2047)</f>
        <v>0</v>
      </c>
    </row>
    <row r="2048" spans="1:32" x14ac:dyDescent="0.25">
      <c r="A2048" s="5" t="str">
        <f t="shared" si="31"/>
        <v>R 7 - D 45 - 458 - 0848</v>
      </c>
      <c r="B2048" s="60" t="s">
        <v>2347</v>
      </c>
      <c r="C2048" t="s">
        <v>140</v>
      </c>
      <c r="D2048" t="s">
        <v>760</v>
      </c>
      <c r="E2048" t="s">
        <v>761</v>
      </c>
      <c r="F2048" t="s">
        <v>134</v>
      </c>
      <c r="G2048" t="s">
        <v>134</v>
      </c>
      <c r="H2048" t="s">
        <v>12772</v>
      </c>
      <c r="I2048" t="s">
        <v>20</v>
      </c>
      <c r="J2048" t="s">
        <v>2349</v>
      </c>
      <c r="K2048" t="s">
        <v>21</v>
      </c>
      <c r="M2048" t="s">
        <v>9778</v>
      </c>
      <c r="N2048" t="s">
        <v>22</v>
      </c>
      <c r="O2048" t="s">
        <v>23</v>
      </c>
      <c r="P2048" t="s">
        <v>26</v>
      </c>
      <c r="Q2048" t="s">
        <v>2348</v>
      </c>
      <c r="R2048" s="13">
        <v>38</v>
      </c>
      <c r="S2048" s="13">
        <v>1</v>
      </c>
      <c r="T2048" s="21">
        <v>1</v>
      </c>
      <c r="V2048" t="s">
        <v>2154</v>
      </c>
      <c r="W2048" t="s">
        <v>17602</v>
      </c>
      <c r="X2048" s="20" t="str">
        <f>+IF(V2048="","-",CONCATENATE(V2048,"_",W2048))</f>
        <v>FINES_R07</v>
      </c>
      <c r="Y2048" s="59">
        <v>0.2254054248332977</v>
      </c>
      <c r="Z2048" t="s">
        <v>134</v>
      </c>
      <c r="AA2048" t="s">
        <v>2393</v>
      </c>
      <c r="AB2048" t="str">
        <f>+IF(W2048="","-",IF(W2048="UNICO","CENSO","MUESTRA"))</f>
        <v>MUESTRA</v>
      </c>
      <c r="AC2048" t="s">
        <v>2398</v>
      </c>
      <c r="AD2048" t="s">
        <v>9779</v>
      </c>
      <c r="AF2048">
        <f>+COUNTIF(Piloto!C:C,MARCO!A2048)</f>
        <v>0</v>
      </c>
    </row>
    <row r="2049" spans="1:32" x14ac:dyDescent="0.25">
      <c r="A2049" s="5" t="str">
        <f t="shared" si="31"/>
        <v>R 7 - D 45 - 458 - 0850</v>
      </c>
      <c r="B2049" s="60" t="s">
        <v>2347</v>
      </c>
      <c r="C2049" t="s">
        <v>140</v>
      </c>
      <c r="D2049" t="s">
        <v>760</v>
      </c>
      <c r="E2049" t="s">
        <v>761</v>
      </c>
      <c r="F2049" t="s">
        <v>134</v>
      </c>
      <c r="G2049" t="s">
        <v>134</v>
      </c>
      <c r="H2049" t="s">
        <v>12781</v>
      </c>
      <c r="I2049" t="s">
        <v>20</v>
      </c>
      <c r="J2049" t="s">
        <v>2349</v>
      </c>
      <c r="K2049" t="s">
        <v>21</v>
      </c>
      <c r="M2049" t="s">
        <v>12782</v>
      </c>
      <c r="N2049" t="s">
        <v>22</v>
      </c>
      <c r="O2049" t="s">
        <v>23</v>
      </c>
      <c r="P2049" t="s">
        <v>26</v>
      </c>
      <c r="Q2049" t="s">
        <v>2348</v>
      </c>
      <c r="R2049" s="13">
        <v>27</v>
      </c>
      <c r="S2049" s="13">
        <v>1</v>
      </c>
      <c r="T2049" s="21">
        <v>1</v>
      </c>
      <c r="V2049" t="s">
        <v>2154</v>
      </c>
      <c r="W2049" t="s">
        <v>17602</v>
      </c>
      <c r="X2049" s="20" t="str">
        <f>+IF(V2049="","-",CONCATENATE(V2049,"_",W2049))</f>
        <v>FINES_R07</v>
      </c>
      <c r="Y2049" s="59">
        <v>0.22780147194862371</v>
      </c>
      <c r="Z2049" t="s">
        <v>134</v>
      </c>
      <c r="AA2049" t="s">
        <v>2393</v>
      </c>
      <c r="AB2049" t="str">
        <f>+IF(W2049="","-",IF(W2049="UNICO","CENSO","MUESTRA"))</f>
        <v>MUESTRA</v>
      </c>
      <c r="AC2049" t="s">
        <v>2397</v>
      </c>
      <c r="AD2049" t="s">
        <v>12783</v>
      </c>
      <c r="AF2049">
        <f>+COUNTIF(Piloto!C:C,MARCO!A2049)</f>
        <v>0</v>
      </c>
    </row>
    <row r="2050" spans="1:32" x14ac:dyDescent="0.25">
      <c r="A2050" s="5" t="str">
        <f t="shared" si="31"/>
        <v>R 7 - D 45 - 458 - 1524</v>
      </c>
      <c r="B2050" s="23" t="s">
        <v>2347</v>
      </c>
      <c r="C2050" t="s">
        <v>140</v>
      </c>
      <c r="D2050" t="s">
        <v>760</v>
      </c>
      <c r="E2050" t="s">
        <v>761</v>
      </c>
      <c r="F2050" t="s">
        <v>134</v>
      </c>
      <c r="G2050" t="s">
        <v>134</v>
      </c>
      <c r="H2050" t="s">
        <v>9793</v>
      </c>
      <c r="I2050" t="s">
        <v>20</v>
      </c>
      <c r="J2050" t="s">
        <v>2349</v>
      </c>
      <c r="K2050" t="s">
        <v>21</v>
      </c>
      <c r="M2050" t="s">
        <v>9794</v>
      </c>
      <c r="N2050" t="s">
        <v>22</v>
      </c>
      <c r="O2050" t="s">
        <v>23</v>
      </c>
      <c r="P2050" t="s">
        <v>26</v>
      </c>
      <c r="Q2050" t="s">
        <v>2348</v>
      </c>
      <c r="R2050" s="13">
        <v>21</v>
      </c>
      <c r="S2050" s="13">
        <v>1</v>
      </c>
      <c r="T2050" s="21">
        <v>1</v>
      </c>
      <c r="V2050" t="s">
        <v>2154</v>
      </c>
      <c r="W2050" t="s">
        <v>17602</v>
      </c>
      <c r="X2050" s="20" t="str">
        <f>+IF(V2050="","-",CONCATENATE(V2050,"_",W2050))</f>
        <v>FINES_R07</v>
      </c>
      <c r="Y2050" s="59">
        <v>0.22845794260501859</v>
      </c>
      <c r="Z2050" t="s">
        <v>134</v>
      </c>
      <c r="AA2050" t="s">
        <v>2393</v>
      </c>
      <c r="AB2050" t="str">
        <f>+IF(W2050="","-",IF(W2050="UNICO","CENSO","MUESTRA"))</f>
        <v>MUESTRA</v>
      </c>
      <c r="AC2050" t="s">
        <v>2397</v>
      </c>
      <c r="AD2050" t="s">
        <v>9795</v>
      </c>
      <c r="AF2050">
        <f>+COUNTIF(Piloto!C:C,MARCO!A2050)</f>
        <v>0</v>
      </c>
    </row>
    <row r="2051" spans="1:32" x14ac:dyDescent="0.25">
      <c r="A2051" s="5" t="str">
        <f t="shared" ref="A2051:A2114" si="32">+H2051</f>
        <v>R 7 - D 45 - 453 - 1524</v>
      </c>
      <c r="B2051" s="23" t="s">
        <v>2347</v>
      </c>
      <c r="C2051" t="s">
        <v>140</v>
      </c>
      <c r="D2051" t="s">
        <v>760</v>
      </c>
      <c r="E2051" t="s">
        <v>761</v>
      </c>
      <c r="F2051" t="s">
        <v>134</v>
      </c>
      <c r="G2051" t="s">
        <v>134</v>
      </c>
      <c r="H2051" t="s">
        <v>9813</v>
      </c>
      <c r="I2051" t="s">
        <v>20</v>
      </c>
      <c r="J2051" t="s">
        <v>2349</v>
      </c>
      <c r="K2051" t="s">
        <v>21</v>
      </c>
      <c r="M2051" t="s">
        <v>9794</v>
      </c>
      <c r="N2051" t="s">
        <v>22</v>
      </c>
      <c r="O2051" t="s">
        <v>23</v>
      </c>
      <c r="P2051" t="s">
        <v>26</v>
      </c>
      <c r="Q2051" t="s">
        <v>2348</v>
      </c>
      <c r="R2051" s="13">
        <v>122</v>
      </c>
      <c r="S2051" s="13">
        <v>4</v>
      </c>
      <c r="T2051" s="21">
        <v>1</v>
      </c>
      <c r="V2051" t="s">
        <v>2154</v>
      </c>
      <c r="W2051" t="s">
        <v>17602</v>
      </c>
      <c r="X2051" s="20" t="str">
        <f>+IF(V2051="","-",CONCATENATE(V2051,"_",W2051))</f>
        <v>FINES_R07</v>
      </c>
      <c r="Y2051" s="59">
        <v>0.22845794260501859</v>
      </c>
      <c r="Z2051" t="s">
        <v>134</v>
      </c>
      <c r="AA2051" t="s">
        <v>2393</v>
      </c>
      <c r="AB2051" t="str">
        <f>+IF(W2051="","-",IF(W2051="UNICO","CENSO","MUESTRA"))</f>
        <v>MUESTRA</v>
      </c>
      <c r="AC2051" t="s">
        <v>2397</v>
      </c>
      <c r="AD2051" t="s">
        <v>9795</v>
      </c>
      <c r="AF2051">
        <f>+COUNTIF(Piloto!C:C,MARCO!A2051)</f>
        <v>0</v>
      </c>
    </row>
    <row r="2052" spans="1:32" x14ac:dyDescent="0.25">
      <c r="A2052" s="5" t="str">
        <f t="shared" si="32"/>
        <v>R 7 - D 45 - 466 - 4057</v>
      </c>
      <c r="B2052" s="23" t="s">
        <v>2347</v>
      </c>
      <c r="C2052" t="s">
        <v>140</v>
      </c>
      <c r="D2052" t="s">
        <v>760</v>
      </c>
      <c r="E2052" t="s">
        <v>761</v>
      </c>
      <c r="F2052" t="s">
        <v>134</v>
      </c>
      <c r="G2052" t="s">
        <v>134</v>
      </c>
      <c r="H2052" t="s">
        <v>9769</v>
      </c>
      <c r="I2052" t="s">
        <v>20</v>
      </c>
      <c r="J2052" t="s">
        <v>2349</v>
      </c>
      <c r="K2052" t="s">
        <v>21</v>
      </c>
      <c r="M2052" t="s">
        <v>9770</v>
      </c>
      <c r="N2052" t="s">
        <v>22</v>
      </c>
      <c r="O2052" t="s">
        <v>23</v>
      </c>
      <c r="P2052" t="s">
        <v>26</v>
      </c>
      <c r="Q2052" t="s">
        <v>2348</v>
      </c>
      <c r="R2052" s="13">
        <v>7</v>
      </c>
      <c r="S2052" s="13">
        <v>1</v>
      </c>
      <c r="T2052" s="21">
        <v>1</v>
      </c>
      <c r="V2052" t="s">
        <v>2154</v>
      </c>
      <c r="W2052" t="s">
        <v>17602</v>
      </c>
      <c r="X2052" s="20" t="str">
        <f>+IF(V2052="","-",CONCATENATE(V2052,"_",W2052))</f>
        <v>FINES_R07</v>
      </c>
      <c r="Y2052" s="59">
        <v>0.2350932955741882</v>
      </c>
      <c r="Z2052" t="s">
        <v>134</v>
      </c>
      <c r="AA2052" t="s">
        <v>2393</v>
      </c>
      <c r="AB2052" t="str">
        <f>+IF(W2052="","-",IF(W2052="UNICO","CENSO","MUESTRA"))</f>
        <v>MUESTRA</v>
      </c>
      <c r="AC2052" t="s">
        <v>2398</v>
      </c>
      <c r="AD2052" t="s">
        <v>9771</v>
      </c>
      <c r="AF2052">
        <f>+COUNTIF(Piloto!C:C,MARCO!A2052)</f>
        <v>0</v>
      </c>
    </row>
    <row r="2053" spans="1:32" x14ac:dyDescent="0.25">
      <c r="A2053" s="5" t="str">
        <f t="shared" si="32"/>
        <v>R 7 - D 135 - 451 - 3776</v>
      </c>
      <c r="B2053" s="23" t="s">
        <v>2347</v>
      </c>
      <c r="C2053" t="s">
        <v>140</v>
      </c>
      <c r="D2053" t="s">
        <v>155</v>
      </c>
      <c r="E2053" t="s">
        <v>2074</v>
      </c>
      <c r="F2053" t="s">
        <v>134</v>
      </c>
      <c r="G2053" t="s">
        <v>134</v>
      </c>
      <c r="H2053" t="s">
        <v>9754</v>
      </c>
      <c r="I2053" t="s">
        <v>20</v>
      </c>
      <c r="J2053" t="s">
        <v>2349</v>
      </c>
      <c r="K2053" t="s">
        <v>21</v>
      </c>
      <c r="M2053" t="s">
        <v>2224</v>
      </c>
      <c r="N2053" t="s">
        <v>22</v>
      </c>
      <c r="O2053" t="s">
        <v>23</v>
      </c>
      <c r="P2053" t="s">
        <v>26</v>
      </c>
      <c r="Q2053" t="s">
        <v>2348</v>
      </c>
      <c r="R2053" s="13">
        <v>19</v>
      </c>
      <c r="S2053" s="13">
        <v>1</v>
      </c>
      <c r="T2053" s="21">
        <v>1</v>
      </c>
      <c r="V2053" t="s">
        <v>2154</v>
      </c>
      <c r="W2053" t="s">
        <v>17602</v>
      </c>
      <c r="X2053" s="20" t="str">
        <f>+IF(V2053="","-",CONCATENATE(V2053,"_",W2053))</f>
        <v>FINES_R07</v>
      </c>
      <c r="Y2053" s="59">
        <v>0.23639227449893949</v>
      </c>
      <c r="Z2053" t="s">
        <v>134</v>
      </c>
      <c r="AA2053" t="s">
        <v>2393</v>
      </c>
      <c r="AB2053" t="str">
        <f>+IF(W2053="","-",IF(W2053="UNICO","CENSO","MUESTRA"))</f>
        <v>MUESTRA</v>
      </c>
      <c r="AC2053" t="s">
        <v>2398</v>
      </c>
      <c r="AD2053" t="s">
        <v>9755</v>
      </c>
      <c r="AF2053">
        <f>+COUNTIF(Piloto!C:C,MARCO!A2053)</f>
        <v>0</v>
      </c>
    </row>
    <row r="2054" spans="1:32" x14ac:dyDescent="0.25">
      <c r="A2054" s="5" t="str">
        <f t="shared" si="32"/>
        <v>R 7 - D 135 - 451 - 1129</v>
      </c>
      <c r="B2054" s="23" t="s">
        <v>2347</v>
      </c>
      <c r="C2054" t="s">
        <v>140</v>
      </c>
      <c r="D2054" t="s">
        <v>155</v>
      </c>
      <c r="E2054" t="s">
        <v>2074</v>
      </c>
      <c r="F2054" t="s">
        <v>134</v>
      </c>
      <c r="G2054" t="s">
        <v>134</v>
      </c>
      <c r="H2054" t="s">
        <v>9699</v>
      </c>
      <c r="I2054" t="s">
        <v>20</v>
      </c>
      <c r="J2054" t="s">
        <v>2349</v>
      </c>
      <c r="K2054" t="s">
        <v>21</v>
      </c>
      <c r="M2054" t="s">
        <v>2226</v>
      </c>
      <c r="N2054" t="s">
        <v>22</v>
      </c>
      <c r="O2054" t="s">
        <v>23</v>
      </c>
      <c r="P2054" t="s">
        <v>26</v>
      </c>
      <c r="Q2054" t="s">
        <v>2348</v>
      </c>
      <c r="R2054" s="13">
        <v>15</v>
      </c>
      <c r="S2054" s="13">
        <v>1</v>
      </c>
      <c r="T2054" s="21">
        <v>1</v>
      </c>
      <c r="V2054" t="s">
        <v>2154</v>
      </c>
      <c r="W2054" t="s">
        <v>17602</v>
      </c>
      <c r="X2054" s="20" t="str">
        <f>+IF(V2054="","-",CONCATENATE(V2054,"_",W2054))</f>
        <v>FINES_R07</v>
      </c>
      <c r="Y2054" s="59">
        <v>0.24084410071372989</v>
      </c>
      <c r="Z2054" t="s">
        <v>134</v>
      </c>
      <c r="AA2054" t="s">
        <v>2393</v>
      </c>
      <c r="AB2054" t="str">
        <f>+IF(W2054="","-",IF(W2054="UNICO","CENSO","MUESTRA"))</f>
        <v>MUESTRA</v>
      </c>
      <c r="AC2054" t="s">
        <v>2397</v>
      </c>
      <c r="AD2054" t="s">
        <v>9700</v>
      </c>
      <c r="AF2054">
        <f>+COUNTIF(Piloto!C:C,MARCO!A2054)</f>
        <v>0</v>
      </c>
    </row>
    <row r="2055" spans="1:32" x14ac:dyDescent="0.25">
      <c r="A2055" s="5" t="str">
        <f t="shared" si="32"/>
        <v>R 7 - D 135 - 454 - 1129</v>
      </c>
      <c r="B2055" s="23" t="s">
        <v>2347</v>
      </c>
      <c r="C2055" t="s">
        <v>140</v>
      </c>
      <c r="D2055" t="s">
        <v>155</v>
      </c>
      <c r="E2055" t="s">
        <v>2074</v>
      </c>
      <c r="F2055" t="s">
        <v>134</v>
      </c>
      <c r="G2055" t="s">
        <v>134</v>
      </c>
      <c r="H2055" t="s">
        <v>9721</v>
      </c>
      <c r="I2055" t="s">
        <v>20</v>
      </c>
      <c r="J2055" t="s">
        <v>2349</v>
      </c>
      <c r="K2055" t="s">
        <v>21</v>
      </c>
      <c r="M2055" t="s">
        <v>2226</v>
      </c>
      <c r="N2055" t="s">
        <v>22</v>
      </c>
      <c r="O2055" t="s">
        <v>23</v>
      </c>
      <c r="P2055" t="s">
        <v>26</v>
      </c>
      <c r="Q2055" t="s">
        <v>2348</v>
      </c>
      <c r="R2055" s="13">
        <v>39</v>
      </c>
      <c r="S2055" s="13">
        <v>2</v>
      </c>
      <c r="T2055" s="21">
        <v>1</v>
      </c>
      <c r="V2055" t="s">
        <v>2154</v>
      </c>
      <c r="W2055" t="s">
        <v>17602</v>
      </c>
      <c r="X2055" s="20" t="str">
        <f>+IF(V2055="","-",CONCATENATE(V2055,"_",W2055))</f>
        <v>FINES_R07</v>
      </c>
      <c r="Y2055" s="59">
        <v>0.24084410071372989</v>
      </c>
      <c r="Z2055" t="s">
        <v>134</v>
      </c>
      <c r="AA2055" t="s">
        <v>2393</v>
      </c>
      <c r="AB2055" t="str">
        <f>+IF(W2055="","-",IF(W2055="UNICO","CENSO","MUESTRA"))</f>
        <v>MUESTRA</v>
      </c>
      <c r="AC2055" t="s">
        <v>2398</v>
      </c>
      <c r="AD2055" t="s">
        <v>9700</v>
      </c>
      <c r="AF2055">
        <f>+COUNTIF(Piloto!C:C,MARCO!A2055)</f>
        <v>0</v>
      </c>
    </row>
    <row r="2056" spans="1:32" x14ac:dyDescent="0.25">
      <c r="A2056" s="5" t="str">
        <f t="shared" si="32"/>
        <v>R 7 - D 117 - 455 - 4319</v>
      </c>
      <c r="B2056" s="60" t="s">
        <v>2347</v>
      </c>
      <c r="C2056" t="s">
        <v>140</v>
      </c>
      <c r="D2056" t="s">
        <v>85</v>
      </c>
      <c r="E2056" t="s">
        <v>1888</v>
      </c>
      <c r="F2056" t="s">
        <v>134</v>
      </c>
      <c r="G2056" t="s">
        <v>134</v>
      </c>
      <c r="H2056" t="s">
        <v>12635</v>
      </c>
      <c r="I2056" t="s">
        <v>20</v>
      </c>
      <c r="J2056" t="s">
        <v>2349</v>
      </c>
      <c r="K2056" t="s">
        <v>21</v>
      </c>
      <c r="M2056" t="s">
        <v>12636</v>
      </c>
      <c r="N2056" t="s">
        <v>22</v>
      </c>
      <c r="O2056" t="s">
        <v>23</v>
      </c>
      <c r="P2056" t="s">
        <v>26</v>
      </c>
      <c r="Q2056" t="s">
        <v>2348</v>
      </c>
      <c r="R2056" s="13">
        <v>46</v>
      </c>
      <c r="S2056" s="13">
        <v>2</v>
      </c>
      <c r="T2056" s="21">
        <v>1</v>
      </c>
      <c r="V2056" t="s">
        <v>2154</v>
      </c>
      <c r="W2056" t="s">
        <v>17602</v>
      </c>
      <c r="X2056" s="20" t="str">
        <f>+IF(V2056="","-",CONCATENATE(V2056,"_",W2056))</f>
        <v>FINES_R07</v>
      </c>
      <c r="Y2056" s="59">
        <v>0.24657714366912839</v>
      </c>
      <c r="Z2056" t="s">
        <v>134</v>
      </c>
      <c r="AA2056" t="s">
        <v>2393</v>
      </c>
      <c r="AB2056" t="str">
        <f>+IF(W2056="","-",IF(W2056="UNICO","CENSO","MUESTRA"))</f>
        <v>MUESTRA</v>
      </c>
      <c r="AC2056" t="s">
        <v>2397</v>
      </c>
      <c r="AD2056" t="s">
        <v>12637</v>
      </c>
      <c r="AF2056">
        <f>+COUNTIF(Piloto!C:C,MARCO!A2056)</f>
        <v>0</v>
      </c>
    </row>
    <row r="2057" spans="1:32" x14ac:dyDescent="0.25">
      <c r="A2057" s="5" t="str">
        <f t="shared" si="32"/>
        <v>R 7 - D 117 - 455 - 0061</v>
      </c>
      <c r="B2057" s="23" t="s">
        <v>2347</v>
      </c>
      <c r="C2057" t="s">
        <v>140</v>
      </c>
      <c r="D2057" t="s">
        <v>85</v>
      </c>
      <c r="E2057" t="s">
        <v>1888</v>
      </c>
      <c r="F2057" t="s">
        <v>134</v>
      </c>
      <c r="G2057" t="s">
        <v>134</v>
      </c>
      <c r="H2057" t="s">
        <v>9642</v>
      </c>
      <c r="I2057" t="s">
        <v>20</v>
      </c>
      <c r="J2057" t="s">
        <v>2349</v>
      </c>
      <c r="K2057" t="s">
        <v>21</v>
      </c>
      <c r="M2057" t="s">
        <v>9643</v>
      </c>
      <c r="N2057" t="s">
        <v>22</v>
      </c>
      <c r="O2057" t="s">
        <v>23</v>
      </c>
      <c r="P2057" t="s">
        <v>26</v>
      </c>
      <c r="Q2057" t="s">
        <v>2348</v>
      </c>
      <c r="R2057" s="13">
        <v>99</v>
      </c>
      <c r="S2057" s="13">
        <v>4</v>
      </c>
      <c r="T2057" s="21">
        <v>1</v>
      </c>
      <c r="V2057" t="s">
        <v>2154</v>
      </c>
      <c r="W2057" t="s">
        <v>17602</v>
      </c>
      <c r="X2057" s="20" t="str">
        <f>+IF(V2057="","-",CONCATENATE(V2057,"_",W2057))</f>
        <v>FINES_R07</v>
      </c>
      <c r="Y2057" s="59">
        <v>0.24845302104949951</v>
      </c>
      <c r="Z2057" t="s">
        <v>134</v>
      </c>
      <c r="AA2057" t="s">
        <v>2393</v>
      </c>
      <c r="AB2057" t="str">
        <f>+IF(W2057="","-",IF(W2057="UNICO","CENSO","MUESTRA"))</f>
        <v>MUESTRA</v>
      </c>
      <c r="AC2057" t="s">
        <v>2398</v>
      </c>
      <c r="AD2057" t="s">
        <v>9644</v>
      </c>
      <c r="AF2057">
        <f>+COUNTIF(Piloto!C:C,MARCO!A2057)</f>
        <v>0</v>
      </c>
    </row>
    <row r="2058" spans="1:32" x14ac:dyDescent="0.25">
      <c r="A2058" s="5" t="str">
        <f t="shared" si="32"/>
        <v>R 7 - D 45 - 458 - 1232</v>
      </c>
      <c r="B2058" s="60" t="s">
        <v>2347</v>
      </c>
      <c r="C2058" t="s">
        <v>140</v>
      </c>
      <c r="D2058" t="s">
        <v>760</v>
      </c>
      <c r="E2058" t="s">
        <v>761</v>
      </c>
      <c r="F2058" t="s">
        <v>134</v>
      </c>
      <c r="G2058" t="s">
        <v>134</v>
      </c>
      <c r="H2058" t="s">
        <v>12708</v>
      </c>
      <c r="I2058" t="s">
        <v>20</v>
      </c>
      <c r="J2058" t="s">
        <v>2349</v>
      </c>
      <c r="K2058" t="s">
        <v>21</v>
      </c>
      <c r="M2058" t="s">
        <v>12709</v>
      </c>
      <c r="N2058" t="s">
        <v>22</v>
      </c>
      <c r="O2058" t="s">
        <v>23</v>
      </c>
      <c r="P2058" t="s">
        <v>26</v>
      </c>
      <c r="Q2058" t="s">
        <v>2348</v>
      </c>
      <c r="R2058" s="13">
        <v>21</v>
      </c>
      <c r="S2058" s="13">
        <v>1</v>
      </c>
      <c r="T2058" s="21">
        <v>1</v>
      </c>
      <c r="V2058" t="s">
        <v>2154</v>
      </c>
      <c r="W2058" t="s">
        <v>17602</v>
      </c>
      <c r="X2058" s="20" t="str">
        <f>+IF(V2058="","-",CONCATENATE(V2058,"_",W2058))</f>
        <v>FINES_R07</v>
      </c>
      <c r="Y2058" s="59">
        <v>0.25760778784751892</v>
      </c>
      <c r="Z2058" t="s">
        <v>134</v>
      </c>
      <c r="AA2058" t="s">
        <v>2393</v>
      </c>
      <c r="AB2058" t="str">
        <f>+IF(W2058="","-",IF(W2058="UNICO","CENSO","MUESTRA"))</f>
        <v>MUESTRA</v>
      </c>
      <c r="AC2058" t="s">
        <v>2397</v>
      </c>
      <c r="AD2058" t="s">
        <v>12710</v>
      </c>
      <c r="AF2058">
        <f>+COUNTIF(Piloto!C:C,MARCO!A2058)</f>
        <v>0</v>
      </c>
    </row>
    <row r="2059" spans="1:32" x14ac:dyDescent="0.25">
      <c r="A2059" s="5" t="str">
        <f t="shared" si="32"/>
        <v>R 7 - D 135 - 451 - 3473</v>
      </c>
      <c r="B2059" s="23" t="s">
        <v>2347</v>
      </c>
      <c r="C2059" t="s">
        <v>140</v>
      </c>
      <c r="D2059" t="s">
        <v>155</v>
      </c>
      <c r="E2059" t="s">
        <v>2074</v>
      </c>
      <c r="F2059" t="s">
        <v>134</v>
      </c>
      <c r="G2059" t="s">
        <v>134</v>
      </c>
      <c r="H2059" t="s">
        <v>9750</v>
      </c>
      <c r="I2059" t="s">
        <v>20</v>
      </c>
      <c r="J2059" t="s">
        <v>2349</v>
      </c>
      <c r="K2059" t="s">
        <v>21</v>
      </c>
      <c r="M2059" t="s">
        <v>2209</v>
      </c>
      <c r="N2059" t="s">
        <v>22</v>
      </c>
      <c r="O2059" t="s">
        <v>23</v>
      </c>
      <c r="P2059" t="s">
        <v>26</v>
      </c>
      <c r="Q2059" t="s">
        <v>2348</v>
      </c>
      <c r="R2059" s="13">
        <v>14</v>
      </c>
      <c r="S2059" s="13">
        <v>1</v>
      </c>
      <c r="T2059" s="21">
        <v>1</v>
      </c>
      <c r="V2059" t="s">
        <v>2154</v>
      </c>
      <c r="W2059" t="s">
        <v>17602</v>
      </c>
      <c r="X2059" s="20" t="str">
        <f>+IF(V2059="","-",CONCATENATE(V2059,"_",W2059))</f>
        <v>FINES_R07</v>
      </c>
      <c r="Y2059" s="59">
        <v>0.26666480302810669</v>
      </c>
      <c r="Z2059" t="s">
        <v>134</v>
      </c>
      <c r="AA2059" t="s">
        <v>2393</v>
      </c>
      <c r="AB2059" t="str">
        <f>+IF(W2059="","-",IF(W2059="UNICO","CENSO","MUESTRA"))</f>
        <v>MUESTRA</v>
      </c>
      <c r="AC2059" t="s">
        <v>2397</v>
      </c>
      <c r="AD2059" t="s">
        <v>9751</v>
      </c>
      <c r="AF2059">
        <f>+COUNTIF(Piloto!C:C,MARCO!A2059)</f>
        <v>0</v>
      </c>
    </row>
    <row r="2060" spans="1:32" x14ac:dyDescent="0.25">
      <c r="A2060" s="5" t="str">
        <f t="shared" si="32"/>
        <v>R 7 - D 135 - 451 - 1121</v>
      </c>
      <c r="B2060" s="23" t="s">
        <v>2347</v>
      </c>
      <c r="C2060" t="s">
        <v>140</v>
      </c>
      <c r="D2060" t="s">
        <v>155</v>
      </c>
      <c r="E2060" t="s">
        <v>2074</v>
      </c>
      <c r="F2060" t="s">
        <v>134</v>
      </c>
      <c r="G2060" t="s">
        <v>134</v>
      </c>
      <c r="H2060" t="s">
        <v>9702</v>
      </c>
      <c r="I2060" t="s">
        <v>20</v>
      </c>
      <c r="J2060" t="s">
        <v>2349</v>
      </c>
      <c r="K2060" t="s">
        <v>21</v>
      </c>
      <c r="M2060" t="s">
        <v>2231</v>
      </c>
      <c r="N2060" t="s">
        <v>22</v>
      </c>
      <c r="O2060" t="s">
        <v>23</v>
      </c>
      <c r="P2060" t="s">
        <v>26</v>
      </c>
      <c r="Q2060" t="s">
        <v>2348</v>
      </c>
      <c r="R2060" s="13">
        <v>13</v>
      </c>
      <c r="S2060" s="13">
        <v>1</v>
      </c>
      <c r="T2060" s="21">
        <v>1</v>
      </c>
      <c r="V2060" t="s">
        <v>2154</v>
      </c>
      <c r="W2060" t="s">
        <v>17602</v>
      </c>
      <c r="X2060" s="20" t="str">
        <f>+IF(V2060="","-",CONCATENATE(V2060,"_",W2060))</f>
        <v>FINES_R07</v>
      </c>
      <c r="Y2060" s="59">
        <v>0.28614151477813721</v>
      </c>
      <c r="Z2060" t="s">
        <v>134</v>
      </c>
      <c r="AA2060" t="s">
        <v>2393</v>
      </c>
      <c r="AB2060" t="str">
        <f>+IF(W2060="","-",IF(W2060="UNICO","CENSO","MUESTRA"))</f>
        <v>MUESTRA</v>
      </c>
      <c r="AC2060" t="s">
        <v>2397</v>
      </c>
      <c r="AD2060" t="s">
        <v>9703</v>
      </c>
      <c r="AF2060">
        <f>+COUNTIF(Piloto!C:C,MARCO!A2060)</f>
        <v>0</v>
      </c>
    </row>
    <row r="2061" spans="1:32" x14ac:dyDescent="0.25">
      <c r="A2061" s="5" t="str">
        <f t="shared" si="32"/>
        <v>R 7 - D 45 - 453 - 3713</v>
      </c>
      <c r="B2061" s="23" t="s">
        <v>2347</v>
      </c>
      <c r="C2061" t="s">
        <v>140</v>
      </c>
      <c r="D2061" t="s">
        <v>760</v>
      </c>
      <c r="E2061" t="s">
        <v>761</v>
      </c>
      <c r="F2061" t="s">
        <v>134</v>
      </c>
      <c r="G2061" t="s">
        <v>134</v>
      </c>
      <c r="H2061" t="s">
        <v>9804</v>
      </c>
      <c r="I2061" t="s">
        <v>20</v>
      </c>
      <c r="J2061" t="s">
        <v>2349</v>
      </c>
      <c r="K2061" t="s">
        <v>21</v>
      </c>
      <c r="M2061" t="s">
        <v>9805</v>
      </c>
      <c r="N2061" t="s">
        <v>22</v>
      </c>
      <c r="O2061" t="s">
        <v>23</v>
      </c>
      <c r="P2061" t="s">
        <v>26</v>
      </c>
      <c r="Q2061" t="s">
        <v>2348</v>
      </c>
      <c r="R2061" s="13">
        <v>9</v>
      </c>
      <c r="S2061" s="13">
        <v>1</v>
      </c>
      <c r="T2061" s="21">
        <v>1</v>
      </c>
      <c r="V2061" t="s">
        <v>2154</v>
      </c>
      <c r="W2061" t="s">
        <v>17602</v>
      </c>
      <c r="X2061" s="20" t="str">
        <f>+IF(V2061="","-",CONCATENATE(V2061,"_",W2061))</f>
        <v>FINES_R07</v>
      </c>
      <c r="Y2061" s="59">
        <v>0.29370316863059998</v>
      </c>
      <c r="Z2061" t="s">
        <v>134</v>
      </c>
      <c r="AA2061" t="s">
        <v>2393</v>
      </c>
      <c r="AB2061" t="str">
        <f>+IF(W2061="","-",IF(W2061="UNICO","CENSO","MUESTRA"))</f>
        <v>MUESTRA</v>
      </c>
      <c r="AC2061" t="s">
        <v>2398</v>
      </c>
      <c r="AD2061" t="s">
        <v>9806</v>
      </c>
      <c r="AF2061">
        <f>+COUNTIF(Piloto!C:C,MARCO!A2061)</f>
        <v>0</v>
      </c>
    </row>
    <row r="2062" spans="1:32" x14ac:dyDescent="0.25">
      <c r="A2062" s="5" t="str">
        <f t="shared" si="32"/>
        <v>R 7 - D 117 - 455 - 4320</v>
      </c>
      <c r="B2062" s="60" t="s">
        <v>2347</v>
      </c>
      <c r="C2062" t="s">
        <v>140</v>
      </c>
      <c r="D2062" t="s">
        <v>85</v>
      </c>
      <c r="E2062" t="s">
        <v>1888</v>
      </c>
      <c r="F2062" t="s">
        <v>134</v>
      </c>
      <c r="G2062" t="s">
        <v>134</v>
      </c>
      <c r="H2062" t="s">
        <v>12639</v>
      </c>
      <c r="I2062" t="s">
        <v>20</v>
      </c>
      <c r="J2062" t="s">
        <v>2349</v>
      </c>
      <c r="K2062" t="s">
        <v>21</v>
      </c>
      <c r="M2062" t="s">
        <v>12640</v>
      </c>
      <c r="N2062" t="s">
        <v>22</v>
      </c>
      <c r="O2062" t="s">
        <v>23</v>
      </c>
      <c r="P2062" t="s">
        <v>26</v>
      </c>
      <c r="Q2062" t="s">
        <v>2348</v>
      </c>
      <c r="R2062" s="13">
        <v>19</v>
      </c>
      <c r="S2062" s="13">
        <v>1</v>
      </c>
      <c r="T2062" s="21">
        <v>1</v>
      </c>
      <c r="V2062" t="s">
        <v>2154</v>
      </c>
      <c r="W2062" t="s">
        <v>17602</v>
      </c>
      <c r="X2062" s="20" t="str">
        <f>+IF(V2062="","-",CONCATENATE(V2062,"_",W2062))</f>
        <v>FINES_R07</v>
      </c>
      <c r="Y2062" s="59">
        <v>0.29948329925537109</v>
      </c>
      <c r="Z2062" t="s">
        <v>134</v>
      </c>
      <c r="AA2062" t="s">
        <v>2393</v>
      </c>
      <c r="AB2062" t="str">
        <f>+IF(W2062="","-",IF(W2062="UNICO","CENSO","MUESTRA"))</f>
        <v>MUESTRA</v>
      </c>
      <c r="AC2062" t="s">
        <v>2398</v>
      </c>
      <c r="AD2062" t="s">
        <v>12641</v>
      </c>
      <c r="AF2062">
        <f>+COUNTIF(Piloto!C:C,MARCO!A2062)</f>
        <v>0</v>
      </c>
    </row>
    <row r="2063" spans="1:32" x14ac:dyDescent="0.25">
      <c r="A2063" s="5" t="str">
        <f t="shared" si="32"/>
        <v>R 7 - D 135 - 454 - 4228</v>
      </c>
      <c r="B2063" s="60" t="s">
        <v>2347</v>
      </c>
      <c r="C2063" t="s">
        <v>140</v>
      </c>
      <c r="D2063" t="s">
        <v>155</v>
      </c>
      <c r="E2063" t="s">
        <v>2074</v>
      </c>
      <c r="F2063" t="s">
        <v>134</v>
      </c>
      <c r="G2063" t="s">
        <v>134</v>
      </c>
      <c r="H2063" t="s">
        <v>12672</v>
      </c>
      <c r="I2063" t="s">
        <v>20</v>
      </c>
      <c r="J2063" t="s">
        <v>2349</v>
      </c>
      <c r="K2063" t="s">
        <v>21</v>
      </c>
      <c r="M2063" t="s">
        <v>12673</v>
      </c>
      <c r="N2063" t="s">
        <v>22</v>
      </c>
      <c r="O2063" t="s">
        <v>23</v>
      </c>
      <c r="P2063" t="s">
        <v>26</v>
      </c>
      <c r="Q2063" t="s">
        <v>2348</v>
      </c>
      <c r="R2063" s="13">
        <v>57</v>
      </c>
      <c r="S2063" s="13">
        <v>1</v>
      </c>
      <c r="T2063" s="21">
        <v>1</v>
      </c>
      <c r="V2063" t="s">
        <v>2154</v>
      </c>
      <c r="W2063" t="s">
        <v>17602</v>
      </c>
      <c r="X2063" s="20" t="str">
        <f>+IF(V2063="","-",CONCATENATE(V2063,"_",W2063))</f>
        <v>FINES_R07</v>
      </c>
      <c r="Y2063" s="59">
        <v>0.32027792930603027</v>
      </c>
      <c r="Z2063" t="s">
        <v>134</v>
      </c>
      <c r="AA2063" t="s">
        <v>2393</v>
      </c>
      <c r="AB2063" t="str">
        <f>+IF(W2063="","-",IF(W2063="UNICO","CENSO","MUESTRA"))</f>
        <v>MUESTRA</v>
      </c>
      <c r="AC2063" t="s">
        <v>2397</v>
      </c>
      <c r="AD2063" t="s">
        <v>12674</v>
      </c>
      <c r="AF2063">
        <f>+COUNTIF(Piloto!C:C,MARCO!A2063)</f>
        <v>0</v>
      </c>
    </row>
    <row r="2064" spans="1:32" x14ac:dyDescent="0.25">
      <c r="A2064" s="5" t="str">
        <f t="shared" si="32"/>
        <v>R 7 - D 135 - 451 - 3200</v>
      </c>
      <c r="B2064" s="23" t="s">
        <v>2347</v>
      </c>
      <c r="C2064" t="s">
        <v>140</v>
      </c>
      <c r="D2064" t="s">
        <v>155</v>
      </c>
      <c r="E2064" t="s">
        <v>2074</v>
      </c>
      <c r="F2064" t="s">
        <v>134</v>
      </c>
      <c r="G2064" t="s">
        <v>134</v>
      </c>
      <c r="H2064" t="s">
        <v>9692</v>
      </c>
      <c r="I2064" t="s">
        <v>20</v>
      </c>
      <c r="J2064" t="s">
        <v>2349</v>
      </c>
      <c r="K2064" t="s">
        <v>21</v>
      </c>
      <c r="M2064" t="s">
        <v>9693</v>
      </c>
      <c r="N2064" t="s">
        <v>22</v>
      </c>
      <c r="O2064" t="s">
        <v>23</v>
      </c>
      <c r="P2064" t="s">
        <v>26</v>
      </c>
      <c r="Q2064" t="s">
        <v>2348</v>
      </c>
      <c r="R2064" s="13">
        <v>28</v>
      </c>
      <c r="S2064" s="13">
        <v>1</v>
      </c>
      <c r="T2064" s="21">
        <v>1</v>
      </c>
      <c r="V2064" t="s">
        <v>2154</v>
      </c>
      <c r="W2064" t="s">
        <v>17602</v>
      </c>
      <c r="X2064" s="20" t="str">
        <f>+IF(V2064="","-",CONCATENATE(V2064,"_",W2064))</f>
        <v>FINES_R07</v>
      </c>
      <c r="Y2064" s="59">
        <v>0.32288777828216553</v>
      </c>
      <c r="Z2064" t="s">
        <v>134</v>
      </c>
      <c r="AA2064" t="s">
        <v>2393</v>
      </c>
      <c r="AB2064" t="str">
        <f>+IF(W2064="","-",IF(W2064="UNICO","CENSO","MUESTRA"))</f>
        <v>MUESTRA</v>
      </c>
      <c r="AC2064" t="s">
        <v>2397</v>
      </c>
      <c r="AD2064" t="s">
        <v>9694</v>
      </c>
      <c r="AF2064">
        <f>+COUNTIF(Piloto!C:C,MARCO!A2064)</f>
        <v>0</v>
      </c>
    </row>
    <row r="2065" spans="1:32" x14ac:dyDescent="0.25">
      <c r="A2065" s="5" t="str">
        <f t="shared" si="32"/>
        <v>R 7 - D 135 - 454 - 3200</v>
      </c>
      <c r="B2065" s="23" t="s">
        <v>2347</v>
      </c>
      <c r="C2065" t="s">
        <v>140</v>
      </c>
      <c r="D2065" t="s">
        <v>155</v>
      </c>
      <c r="E2065" t="s">
        <v>2074</v>
      </c>
      <c r="F2065" t="s">
        <v>134</v>
      </c>
      <c r="G2065" t="s">
        <v>134</v>
      </c>
      <c r="H2065" t="s">
        <v>9736</v>
      </c>
      <c r="I2065" t="s">
        <v>20</v>
      </c>
      <c r="J2065" t="s">
        <v>2349</v>
      </c>
      <c r="K2065" t="s">
        <v>21</v>
      </c>
      <c r="M2065" t="s">
        <v>9693</v>
      </c>
      <c r="N2065" t="s">
        <v>22</v>
      </c>
      <c r="O2065" t="s">
        <v>23</v>
      </c>
      <c r="P2065" t="s">
        <v>26</v>
      </c>
      <c r="Q2065" t="s">
        <v>2348</v>
      </c>
      <c r="R2065" s="13">
        <v>24</v>
      </c>
      <c r="S2065" s="13">
        <v>1</v>
      </c>
      <c r="T2065" s="21">
        <v>1</v>
      </c>
      <c r="V2065" t="s">
        <v>2154</v>
      </c>
      <c r="W2065" t="s">
        <v>17602</v>
      </c>
      <c r="X2065" s="20" t="str">
        <f>+IF(V2065="","-",CONCATENATE(V2065,"_",W2065))</f>
        <v>FINES_R07</v>
      </c>
      <c r="Y2065" s="59">
        <v>0.32288777828216553</v>
      </c>
      <c r="Z2065" t="s">
        <v>134</v>
      </c>
      <c r="AA2065" t="s">
        <v>2393</v>
      </c>
      <c r="AB2065" t="str">
        <f>+IF(W2065="","-",IF(W2065="UNICO","CENSO","MUESTRA"))</f>
        <v>MUESTRA</v>
      </c>
      <c r="AC2065" t="s">
        <v>2397</v>
      </c>
      <c r="AD2065" t="s">
        <v>9694</v>
      </c>
      <c r="AF2065">
        <f>+COUNTIF(Piloto!C:C,MARCO!A2065)</f>
        <v>0</v>
      </c>
    </row>
    <row r="2066" spans="1:32" x14ac:dyDescent="0.25">
      <c r="A2066" s="5" t="str">
        <f t="shared" si="32"/>
        <v>R 7 - D 45 - 453 - 0644</v>
      </c>
      <c r="B2066" s="60" t="s">
        <v>2347</v>
      </c>
      <c r="C2066" t="s">
        <v>140</v>
      </c>
      <c r="D2066" t="s">
        <v>760</v>
      </c>
      <c r="E2066" t="s">
        <v>761</v>
      </c>
      <c r="F2066" t="s">
        <v>134</v>
      </c>
      <c r="G2066" t="s">
        <v>134</v>
      </c>
      <c r="H2066" t="s">
        <v>12704</v>
      </c>
      <c r="I2066" t="s">
        <v>20</v>
      </c>
      <c r="J2066" t="s">
        <v>2349</v>
      </c>
      <c r="K2066" t="s">
        <v>21</v>
      </c>
      <c r="M2066" t="s">
        <v>12705</v>
      </c>
      <c r="N2066" t="s">
        <v>22</v>
      </c>
      <c r="O2066" t="s">
        <v>23</v>
      </c>
      <c r="P2066" t="s">
        <v>26</v>
      </c>
      <c r="Q2066" t="s">
        <v>2348</v>
      </c>
      <c r="R2066" s="13">
        <v>32</v>
      </c>
      <c r="S2066" s="13">
        <v>1</v>
      </c>
      <c r="T2066" s="21">
        <v>1</v>
      </c>
      <c r="V2066" t="s">
        <v>2154</v>
      </c>
      <c r="W2066" t="s">
        <v>17602</v>
      </c>
      <c r="X2066" s="20" t="str">
        <f>+IF(V2066="","-",CONCATENATE(V2066,"_",W2066))</f>
        <v>FINES_R07</v>
      </c>
      <c r="Y2066" s="59">
        <v>0.33861607313156128</v>
      </c>
      <c r="Z2066" t="s">
        <v>134</v>
      </c>
      <c r="AA2066" t="s">
        <v>2393</v>
      </c>
      <c r="AB2066" t="str">
        <f>+IF(W2066="","-",IF(W2066="UNICO","CENSO","MUESTRA"))</f>
        <v>MUESTRA</v>
      </c>
      <c r="AC2066" t="s">
        <v>2397</v>
      </c>
      <c r="AD2066" t="s">
        <v>12706</v>
      </c>
      <c r="AF2066">
        <f>+COUNTIF(Piloto!C:C,MARCO!A2066)</f>
        <v>0</v>
      </c>
    </row>
    <row r="2067" spans="1:32" x14ac:dyDescent="0.25">
      <c r="A2067" s="5" t="str">
        <f t="shared" si="32"/>
        <v>R 7 - D 135 - 451 - 4024</v>
      </c>
      <c r="B2067" s="23" t="s">
        <v>2347</v>
      </c>
      <c r="C2067" t="s">
        <v>140</v>
      </c>
      <c r="D2067" t="s">
        <v>155</v>
      </c>
      <c r="E2067" t="s">
        <v>2074</v>
      </c>
      <c r="F2067" t="s">
        <v>134</v>
      </c>
      <c r="G2067" t="s">
        <v>134</v>
      </c>
      <c r="H2067" t="s">
        <v>9757</v>
      </c>
      <c r="I2067" t="s">
        <v>20</v>
      </c>
      <c r="J2067" t="s">
        <v>2349</v>
      </c>
      <c r="K2067" t="s">
        <v>21</v>
      </c>
      <c r="M2067" t="s">
        <v>2225</v>
      </c>
      <c r="N2067" t="s">
        <v>22</v>
      </c>
      <c r="O2067" t="s">
        <v>23</v>
      </c>
      <c r="P2067" t="s">
        <v>26</v>
      </c>
      <c r="Q2067" t="s">
        <v>2348</v>
      </c>
      <c r="R2067" s="13">
        <v>21</v>
      </c>
      <c r="S2067" s="13">
        <v>1</v>
      </c>
      <c r="T2067" s="21">
        <v>1</v>
      </c>
      <c r="V2067" t="s">
        <v>2154</v>
      </c>
      <c r="W2067" t="s">
        <v>17602</v>
      </c>
      <c r="X2067" s="20" t="str">
        <f>+IF(V2067="","-",CONCATENATE(V2067,"_",W2067))</f>
        <v>FINES_R07</v>
      </c>
      <c r="Y2067" s="59">
        <v>0.34489482641220093</v>
      </c>
      <c r="Z2067" t="s">
        <v>134</v>
      </c>
      <c r="AA2067" t="s">
        <v>2393</v>
      </c>
      <c r="AB2067" t="str">
        <f>+IF(W2067="","-",IF(W2067="UNICO","CENSO","MUESTRA"))</f>
        <v>MUESTRA</v>
      </c>
      <c r="AC2067" t="s">
        <v>2398</v>
      </c>
      <c r="AD2067" t="s">
        <v>9758</v>
      </c>
      <c r="AF2067">
        <f>+COUNTIF(Piloto!C:C,MARCO!A2067)</f>
        <v>0</v>
      </c>
    </row>
    <row r="2068" spans="1:32" x14ac:dyDescent="0.25">
      <c r="A2068" s="5" t="str">
        <f t="shared" si="32"/>
        <v>R 7 - D 135 - 451 - 1134</v>
      </c>
      <c r="B2068" s="23" t="s">
        <v>2347</v>
      </c>
      <c r="C2068" t="s">
        <v>140</v>
      </c>
      <c r="D2068" t="s">
        <v>155</v>
      </c>
      <c r="E2068" t="s">
        <v>2074</v>
      </c>
      <c r="F2068" t="s">
        <v>134</v>
      </c>
      <c r="G2068" t="s">
        <v>134</v>
      </c>
      <c r="H2068" t="s">
        <v>9705</v>
      </c>
      <c r="I2068" t="s">
        <v>20</v>
      </c>
      <c r="J2068" t="s">
        <v>2349</v>
      </c>
      <c r="K2068" t="s">
        <v>21</v>
      </c>
      <c r="M2068" t="s">
        <v>2223</v>
      </c>
      <c r="N2068" t="s">
        <v>22</v>
      </c>
      <c r="O2068" t="s">
        <v>23</v>
      </c>
      <c r="P2068" t="s">
        <v>26</v>
      </c>
      <c r="Q2068" t="s">
        <v>2348</v>
      </c>
      <c r="R2068" s="13">
        <v>27</v>
      </c>
      <c r="S2068" s="13">
        <v>1</v>
      </c>
      <c r="T2068" s="21">
        <v>1</v>
      </c>
      <c r="V2068" t="s">
        <v>2154</v>
      </c>
      <c r="W2068" t="s">
        <v>17602</v>
      </c>
      <c r="X2068" s="20" t="str">
        <f>+IF(V2068="","-",CONCATENATE(V2068,"_",W2068))</f>
        <v>FINES_R07</v>
      </c>
      <c r="Y2068" s="59">
        <v>0.34582239389419561</v>
      </c>
      <c r="Z2068" t="s">
        <v>134</v>
      </c>
      <c r="AA2068" t="s">
        <v>2393</v>
      </c>
      <c r="AB2068" t="str">
        <f>+IF(W2068="","-",IF(W2068="UNICO","CENSO","MUESTRA"))</f>
        <v>MUESTRA</v>
      </c>
      <c r="AC2068" t="s">
        <v>2398</v>
      </c>
      <c r="AD2068" t="s">
        <v>9706</v>
      </c>
      <c r="AF2068">
        <f>+COUNTIF(Piloto!C:C,MARCO!A2068)</f>
        <v>0</v>
      </c>
    </row>
    <row r="2069" spans="1:32" x14ac:dyDescent="0.25">
      <c r="A2069" s="5" t="str">
        <f t="shared" si="32"/>
        <v>R 7 - D 135 - 454 - 1134</v>
      </c>
      <c r="B2069" s="23" t="s">
        <v>2347</v>
      </c>
      <c r="C2069" t="s">
        <v>140</v>
      </c>
      <c r="D2069" t="s">
        <v>155</v>
      </c>
      <c r="E2069" t="s">
        <v>2074</v>
      </c>
      <c r="F2069" t="s">
        <v>134</v>
      </c>
      <c r="G2069" t="s">
        <v>134</v>
      </c>
      <c r="H2069" t="s">
        <v>9708</v>
      </c>
      <c r="I2069" t="s">
        <v>20</v>
      </c>
      <c r="J2069" t="s">
        <v>2349</v>
      </c>
      <c r="K2069" t="s">
        <v>21</v>
      </c>
      <c r="M2069" t="s">
        <v>2223</v>
      </c>
      <c r="N2069" t="s">
        <v>22</v>
      </c>
      <c r="O2069" t="s">
        <v>23</v>
      </c>
      <c r="P2069" t="s">
        <v>26</v>
      </c>
      <c r="Q2069" t="s">
        <v>2348</v>
      </c>
      <c r="R2069" s="13">
        <v>29</v>
      </c>
      <c r="S2069" s="13">
        <v>1</v>
      </c>
      <c r="T2069" s="21">
        <v>1</v>
      </c>
      <c r="V2069" t="s">
        <v>2154</v>
      </c>
      <c r="W2069" t="s">
        <v>17602</v>
      </c>
      <c r="X2069" s="20" t="str">
        <f>+IF(V2069="","-",CONCATENATE(V2069,"_",W2069))</f>
        <v>FINES_R07</v>
      </c>
      <c r="Y2069" s="59">
        <v>0.34582239389419561</v>
      </c>
      <c r="Z2069" t="s">
        <v>134</v>
      </c>
      <c r="AA2069" t="s">
        <v>2393</v>
      </c>
      <c r="AB2069" t="str">
        <f>+IF(W2069="","-",IF(W2069="UNICO","CENSO","MUESTRA"))</f>
        <v>MUESTRA</v>
      </c>
      <c r="AC2069" t="s">
        <v>2397</v>
      </c>
      <c r="AD2069" t="s">
        <v>9706</v>
      </c>
      <c r="AF2069">
        <f>+COUNTIF(Piloto!C:C,MARCO!A2069)</f>
        <v>0</v>
      </c>
    </row>
    <row r="2070" spans="1:32" x14ac:dyDescent="0.25">
      <c r="A2070" s="5" t="str">
        <f t="shared" si="32"/>
        <v>R 7 - D 135 - 451 - 1127</v>
      </c>
      <c r="B2070" s="23" t="s">
        <v>2347</v>
      </c>
      <c r="C2070" t="s">
        <v>140</v>
      </c>
      <c r="D2070" t="s">
        <v>155</v>
      </c>
      <c r="E2070" t="s">
        <v>2074</v>
      </c>
      <c r="F2070" t="s">
        <v>134</v>
      </c>
      <c r="G2070" t="s">
        <v>134</v>
      </c>
      <c r="H2070" t="s">
        <v>9696</v>
      </c>
      <c r="I2070" t="s">
        <v>20</v>
      </c>
      <c r="J2070" t="s">
        <v>2349</v>
      </c>
      <c r="K2070" t="s">
        <v>21</v>
      </c>
      <c r="M2070" t="s">
        <v>2227</v>
      </c>
      <c r="N2070" t="s">
        <v>22</v>
      </c>
      <c r="O2070" t="s">
        <v>23</v>
      </c>
      <c r="P2070" t="s">
        <v>26</v>
      </c>
      <c r="Q2070" t="s">
        <v>2348</v>
      </c>
      <c r="R2070" s="13">
        <v>27</v>
      </c>
      <c r="S2070" s="13">
        <v>1</v>
      </c>
      <c r="T2070" s="21">
        <v>1</v>
      </c>
      <c r="V2070" t="s">
        <v>2154</v>
      </c>
      <c r="W2070" t="s">
        <v>17602</v>
      </c>
      <c r="X2070" s="20" t="str">
        <f>+IF(V2070="","-",CONCATENATE(V2070,"_",W2070))</f>
        <v>FINES_R07</v>
      </c>
      <c r="Y2070" s="59">
        <v>0.34584647417068481</v>
      </c>
      <c r="Z2070" t="s">
        <v>134</v>
      </c>
      <c r="AA2070" t="s">
        <v>2393</v>
      </c>
      <c r="AB2070" t="str">
        <f>+IF(W2070="","-",IF(W2070="UNICO","CENSO","MUESTRA"))</f>
        <v>MUESTRA</v>
      </c>
      <c r="AC2070" t="s">
        <v>2397</v>
      </c>
      <c r="AD2070" t="s">
        <v>9697</v>
      </c>
      <c r="AF2070">
        <f>+COUNTIF(Piloto!C:C,MARCO!A2070)</f>
        <v>0</v>
      </c>
    </row>
    <row r="2071" spans="1:32" x14ac:dyDescent="0.25">
      <c r="A2071" s="5" t="str">
        <f t="shared" si="32"/>
        <v>R 7 - D 135 - 451 - 1136</v>
      </c>
      <c r="B2071" s="23" t="s">
        <v>2347</v>
      </c>
      <c r="C2071" t="s">
        <v>140</v>
      </c>
      <c r="D2071" t="s">
        <v>155</v>
      </c>
      <c r="E2071" t="s">
        <v>2074</v>
      </c>
      <c r="F2071" t="s">
        <v>134</v>
      </c>
      <c r="G2071" t="s">
        <v>134</v>
      </c>
      <c r="H2071" t="s">
        <v>9710</v>
      </c>
      <c r="I2071" t="s">
        <v>20</v>
      </c>
      <c r="J2071" t="s">
        <v>2349</v>
      </c>
      <c r="K2071" t="s">
        <v>21</v>
      </c>
      <c r="M2071" t="s">
        <v>2227</v>
      </c>
      <c r="N2071" t="s">
        <v>22</v>
      </c>
      <c r="O2071" t="s">
        <v>23</v>
      </c>
      <c r="P2071" t="s">
        <v>26</v>
      </c>
      <c r="Q2071" t="s">
        <v>2348</v>
      </c>
      <c r="R2071" s="13">
        <v>28</v>
      </c>
      <c r="S2071" s="13">
        <v>1</v>
      </c>
      <c r="T2071" s="21">
        <v>1</v>
      </c>
      <c r="V2071" t="s">
        <v>2154</v>
      </c>
      <c r="W2071" t="s">
        <v>17602</v>
      </c>
      <c r="X2071" s="20" t="str">
        <f>+IF(V2071="","-",CONCATENATE(V2071,"_",W2071))</f>
        <v>FINES_R07</v>
      </c>
      <c r="Y2071" s="59">
        <v>0.34584647417068481</v>
      </c>
      <c r="Z2071" t="s">
        <v>134</v>
      </c>
      <c r="AA2071" t="s">
        <v>2393</v>
      </c>
      <c r="AB2071" t="str">
        <f>+IF(W2071="","-",IF(W2071="UNICO","CENSO","MUESTRA"))</f>
        <v>MUESTRA</v>
      </c>
      <c r="AC2071" t="s">
        <v>2397</v>
      </c>
      <c r="AD2071" t="s">
        <v>9711</v>
      </c>
      <c r="AF2071">
        <f>+COUNTIF(Piloto!C:C,MARCO!A2071)</f>
        <v>0</v>
      </c>
    </row>
    <row r="2072" spans="1:32" x14ac:dyDescent="0.25">
      <c r="A2072" s="5" t="str">
        <f t="shared" si="32"/>
        <v>R 7 - D 45 - 458 - 4283</v>
      </c>
      <c r="B2072" s="60" t="s">
        <v>2347</v>
      </c>
      <c r="C2072" t="s">
        <v>140</v>
      </c>
      <c r="D2072" t="s">
        <v>760</v>
      </c>
      <c r="E2072" t="s">
        <v>761</v>
      </c>
      <c r="F2072" t="s">
        <v>134</v>
      </c>
      <c r="G2072" t="s">
        <v>134</v>
      </c>
      <c r="H2072" t="s">
        <v>12720</v>
      </c>
      <c r="I2072" t="s">
        <v>20</v>
      </c>
      <c r="J2072" t="s">
        <v>2349</v>
      </c>
      <c r="K2072" t="s">
        <v>21</v>
      </c>
      <c r="M2072" t="s">
        <v>12721</v>
      </c>
      <c r="N2072" t="s">
        <v>22</v>
      </c>
      <c r="O2072" t="s">
        <v>23</v>
      </c>
      <c r="P2072" t="s">
        <v>26</v>
      </c>
      <c r="Q2072" t="s">
        <v>2348</v>
      </c>
      <c r="R2072" s="13">
        <v>48</v>
      </c>
      <c r="S2072" s="13">
        <v>1</v>
      </c>
      <c r="T2072" s="21">
        <v>1</v>
      </c>
      <c r="V2072" t="s">
        <v>2154</v>
      </c>
      <c r="W2072" t="s">
        <v>17602</v>
      </c>
      <c r="X2072" s="20" t="str">
        <f>+IF(V2072="","-",CONCATENATE(V2072,"_",W2072))</f>
        <v>FINES_R07</v>
      </c>
      <c r="Y2072" s="59">
        <v>0.36965674161911011</v>
      </c>
      <c r="Z2072" t="s">
        <v>134</v>
      </c>
      <c r="AA2072" t="s">
        <v>2393</v>
      </c>
      <c r="AB2072" t="str">
        <f>+IF(W2072="","-",IF(W2072="UNICO","CENSO","MUESTRA"))</f>
        <v>MUESTRA</v>
      </c>
      <c r="AC2072" t="s">
        <v>2398</v>
      </c>
      <c r="AD2072" t="s">
        <v>12722</v>
      </c>
      <c r="AF2072">
        <f>+COUNTIF(Piloto!C:C,MARCO!A2072)</f>
        <v>0</v>
      </c>
    </row>
    <row r="2073" spans="1:32" x14ac:dyDescent="0.25">
      <c r="A2073" s="5" t="str">
        <f t="shared" si="32"/>
        <v>R 7 - D 45 - 458 - 4267</v>
      </c>
      <c r="B2073" s="60" t="s">
        <v>2347</v>
      </c>
      <c r="C2073" t="s">
        <v>140</v>
      </c>
      <c r="D2073" t="s">
        <v>760</v>
      </c>
      <c r="E2073" t="s">
        <v>761</v>
      </c>
      <c r="F2073" t="s">
        <v>134</v>
      </c>
      <c r="G2073" t="s">
        <v>134</v>
      </c>
      <c r="H2073" t="s">
        <v>12688</v>
      </c>
      <c r="I2073" t="s">
        <v>20</v>
      </c>
      <c r="J2073" t="s">
        <v>2349</v>
      </c>
      <c r="K2073" t="s">
        <v>21</v>
      </c>
      <c r="M2073" t="s">
        <v>12689</v>
      </c>
      <c r="N2073" t="s">
        <v>22</v>
      </c>
      <c r="O2073" t="s">
        <v>23</v>
      </c>
      <c r="P2073" t="s">
        <v>26</v>
      </c>
      <c r="Q2073" t="s">
        <v>2348</v>
      </c>
      <c r="R2073" s="13">
        <v>24</v>
      </c>
      <c r="S2073" s="13">
        <v>1</v>
      </c>
      <c r="T2073" s="21">
        <v>1</v>
      </c>
      <c r="V2073" t="s">
        <v>2154</v>
      </c>
      <c r="W2073" t="s">
        <v>17602</v>
      </c>
      <c r="X2073" s="20" t="str">
        <f>+IF(V2073="","-",CONCATENATE(V2073,"_",W2073))</f>
        <v>FINES_R07</v>
      </c>
      <c r="Y2073" s="59">
        <v>0.38</v>
      </c>
      <c r="Z2073" t="s">
        <v>134</v>
      </c>
      <c r="AA2073" t="s">
        <v>2393</v>
      </c>
      <c r="AB2073" t="str">
        <f>+IF(W2073="","-",IF(W2073="UNICO","CENSO","MUESTRA"))</f>
        <v>MUESTRA</v>
      </c>
      <c r="AC2073" t="s">
        <v>2398</v>
      </c>
      <c r="AD2073" t="s">
        <v>12690</v>
      </c>
      <c r="AF2073">
        <f>+COUNTIF(Piloto!C:C,MARCO!A2073)</f>
        <v>0</v>
      </c>
    </row>
    <row r="2074" spans="1:32" x14ac:dyDescent="0.25">
      <c r="A2074" s="5" t="str">
        <f t="shared" si="32"/>
        <v>R 7 - D 45 - 453 - 4481</v>
      </c>
      <c r="B2074" s="60" t="s">
        <v>2347</v>
      </c>
      <c r="C2074" t="s">
        <v>140</v>
      </c>
      <c r="D2074" t="s">
        <v>760</v>
      </c>
      <c r="E2074" t="s">
        <v>761</v>
      </c>
      <c r="F2074" t="s">
        <v>134</v>
      </c>
      <c r="G2074" t="s">
        <v>134</v>
      </c>
      <c r="H2074" t="s">
        <v>12767</v>
      </c>
      <c r="I2074" t="s">
        <v>20</v>
      </c>
      <c r="J2074" t="s">
        <v>2349</v>
      </c>
      <c r="K2074" t="s">
        <v>21</v>
      </c>
      <c r="M2074" t="s">
        <v>12768</v>
      </c>
      <c r="N2074" t="s">
        <v>22</v>
      </c>
      <c r="O2074" t="s">
        <v>23</v>
      </c>
      <c r="P2074" t="s">
        <v>26</v>
      </c>
      <c r="Q2074" t="s">
        <v>2348</v>
      </c>
      <c r="R2074" s="13">
        <v>22</v>
      </c>
      <c r="S2074" s="13">
        <v>1</v>
      </c>
      <c r="T2074" s="21">
        <v>1</v>
      </c>
      <c r="V2074" t="s">
        <v>2154</v>
      </c>
      <c r="W2074" t="s">
        <v>17602</v>
      </c>
      <c r="X2074" s="20" t="str">
        <f>+IF(V2074="","-",CONCATENATE(V2074,"_",W2074))</f>
        <v>FINES_R07</v>
      </c>
      <c r="Y2074" s="59">
        <v>0.3858012855052948</v>
      </c>
      <c r="Z2074" t="s">
        <v>134</v>
      </c>
      <c r="AA2074" t="s">
        <v>2393</v>
      </c>
      <c r="AB2074" t="str">
        <f>+IF(W2074="","-",IF(W2074="UNICO","CENSO","MUESTRA"))</f>
        <v>MUESTRA</v>
      </c>
      <c r="AC2074" t="s">
        <v>2398</v>
      </c>
      <c r="AD2074" t="s">
        <v>12769</v>
      </c>
      <c r="AF2074">
        <f>+COUNTIF(Piloto!C:C,MARCO!A2074)</f>
        <v>0</v>
      </c>
    </row>
    <row r="2075" spans="1:32" x14ac:dyDescent="0.25">
      <c r="A2075" s="5" t="str">
        <f t="shared" si="32"/>
        <v>R 7 - D 45 - 453 - 0638</v>
      </c>
      <c r="B2075" s="23" t="s">
        <v>2347</v>
      </c>
      <c r="C2075" t="s">
        <v>140</v>
      </c>
      <c r="D2075" t="s">
        <v>760</v>
      </c>
      <c r="E2075" t="s">
        <v>761</v>
      </c>
      <c r="F2075" t="s">
        <v>134</v>
      </c>
      <c r="G2075" t="s">
        <v>134</v>
      </c>
      <c r="H2075" t="s">
        <v>9808</v>
      </c>
      <c r="I2075" t="s">
        <v>20</v>
      </c>
      <c r="J2075" t="s">
        <v>2349</v>
      </c>
      <c r="K2075" t="s">
        <v>21</v>
      </c>
      <c r="M2075" t="s">
        <v>9809</v>
      </c>
      <c r="N2075" t="s">
        <v>22</v>
      </c>
      <c r="O2075" t="s">
        <v>23</v>
      </c>
      <c r="P2075" t="s">
        <v>26</v>
      </c>
      <c r="Q2075" t="s">
        <v>2348</v>
      </c>
      <c r="R2075" s="13">
        <v>14</v>
      </c>
      <c r="S2075" s="13">
        <v>1</v>
      </c>
      <c r="T2075" s="21">
        <v>1</v>
      </c>
      <c r="V2075" t="s">
        <v>2154</v>
      </c>
      <c r="W2075" t="s">
        <v>17602</v>
      </c>
      <c r="X2075" s="20" t="str">
        <f>+IF(V2075="","-",CONCATENATE(V2075,"_",W2075))</f>
        <v>FINES_R07</v>
      </c>
      <c r="Y2075" s="59">
        <v>0.38712364435195917</v>
      </c>
      <c r="Z2075" t="s">
        <v>134</v>
      </c>
      <c r="AA2075" t="s">
        <v>2393</v>
      </c>
      <c r="AB2075" t="str">
        <f>+IF(W2075="","-",IF(W2075="UNICO","CENSO","MUESTRA"))</f>
        <v>MUESTRA</v>
      </c>
      <c r="AC2075" t="s">
        <v>2397</v>
      </c>
      <c r="AD2075" t="s">
        <v>9810</v>
      </c>
      <c r="AF2075">
        <f>+COUNTIF(Piloto!C:C,MARCO!A2075)</f>
        <v>0</v>
      </c>
    </row>
    <row r="2076" spans="1:32" x14ac:dyDescent="0.25">
      <c r="A2076" s="5" t="str">
        <f t="shared" si="32"/>
        <v>R 7 - D 45 - 458 - 0638</v>
      </c>
      <c r="B2076" s="60" t="s">
        <v>2347</v>
      </c>
      <c r="C2076" t="s">
        <v>140</v>
      </c>
      <c r="D2076" t="s">
        <v>760</v>
      </c>
      <c r="E2076" t="s">
        <v>761</v>
      </c>
      <c r="F2076" t="s">
        <v>134</v>
      </c>
      <c r="G2076" t="s">
        <v>134</v>
      </c>
      <c r="H2076" t="s">
        <v>12682</v>
      </c>
      <c r="I2076" t="s">
        <v>20</v>
      </c>
      <c r="J2076" t="s">
        <v>2349</v>
      </c>
      <c r="K2076" t="s">
        <v>21</v>
      </c>
      <c r="M2076" t="s">
        <v>9809</v>
      </c>
      <c r="N2076" t="s">
        <v>22</v>
      </c>
      <c r="O2076" t="s">
        <v>23</v>
      </c>
      <c r="P2076" t="s">
        <v>26</v>
      </c>
      <c r="Q2076" t="s">
        <v>2348</v>
      </c>
      <c r="R2076" s="13">
        <v>13</v>
      </c>
      <c r="S2076" s="13">
        <v>1</v>
      </c>
      <c r="T2076" s="21">
        <v>1</v>
      </c>
      <c r="V2076" t="s">
        <v>2154</v>
      </c>
      <c r="W2076" t="s">
        <v>17602</v>
      </c>
      <c r="X2076" s="20" t="str">
        <f>+IF(V2076="","-",CONCATENATE(V2076,"_",W2076))</f>
        <v>FINES_R07</v>
      </c>
      <c r="Y2076" s="59">
        <v>0.38712364435195917</v>
      </c>
      <c r="Z2076" t="s">
        <v>134</v>
      </c>
      <c r="AA2076" t="s">
        <v>2393</v>
      </c>
      <c r="AB2076" t="str">
        <f>+IF(W2076="","-",IF(W2076="UNICO","CENSO","MUESTRA"))</f>
        <v>MUESTRA</v>
      </c>
      <c r="AC2076" t="s">
        <v>2398</v>
      </c>
      <c r="AD2076" t="s">
        <v>9810</v>
      </c>
      <c r="AF2076">
        <f>+COUNTIF(Piloto!C:C,MARCO!A2076)</f>
        <v>0</v>
      </c>
    </row>
    <row r="2077" spans="1:32" x14ac:dyDescent="0.25">
      <c r="A2077" s="5" t="str">
        <f t="shared" si="32"/>
        <v>R 7 - D 135 - 454 - 3408</v>
      </c>
      <c r="B2077" s="23" t="s">
        <v>2347</v>
      </c>
      <c r="C2077" t="s">
        <v>140</v>
      </c>
      <c r="D2077" t="s">
        <v>155</v>
      </c>
      <c r="E2077" t="s">
        <v>2074</v>
      </c>
      <c r="F2077" t="s">
        <v>134</v>
      </c>
      <c r="G2077" t="s">
        <v>134</v>
      </c>
      <c r="H2077" t="s">
        <v>9731</v>
      </c>
      <c r="I2077" t="s">
        <v>20</v>
      </c>
      <c r="J2077" t="s">
        <v>2349</v>
      </c>
      <c r="K2077" t="s">
        <v>21</v>
      </c>
      <c r="M2077" t="s">
        <v>9732</v>
      </c>
      <c r="N2077" t="s">
        <v>22</v>
      </c>
      <c r="O2077" t="s">
        <v>23</v>
      </c>
      <c r="P2077" t="s">
        <v>26</v>
      </c>
      <c r="Q2077" t="s">
        <v>2348</v>
      </c>
      <c r="R2077" s="13">
        <v>22</v>
      </c>
      <c r="S2077" s="13">
        <v>1</v>
      </c>
      <c r="T2077" s="21">
        <v>1</v>
      </c>
      <c r="V2077" t="s">
        <v>2154</v>
      </c>
      <c r="W2077" t="s">
        <v>17602</v>
      </c>
      <c r="X2077" s="20" t="str">
        <f>+IF(V2077="","-",CONCATENATE(V2077,"_",W2077))</f>
        <v>FINES_R07</v>
      </c>
      <c r="Y2077" s="59">
        <v>0.42469218373298651</v>
      </c>
      <c r="Z2077" t="s">
        <v>134</v>
      </c>
      <c r="AA2077" t="s">
        <v>2393</v>
      </c>
      <c r="AB2077" t="str">
        <f>+IF(W2077="","-",IF(W2077="UNICO","CENSO","MUESTRA"))</f>
        <v>MUESTRA</v>
      </c>
      <c r="AC2077" t="s">
        <v>2397</v>
      </c>
      <c r="AD2077" t="s">
        <v>9733</v>
      </c>
      <c r="AF2077">
        <f>+COUNTIF(Piloto!C:C,MARCO!A2077)</f>
        <v>0</v>
      </c>
    </row>
    <row r="2078" spans="1:32" x14ac:dyDescent="0.25">
      <c r="A2078" s="5" t="str">
        <f t="shared" si="32"/>
        <v>R 7 - D 117 - 455 - 1247</v>
      </c>
      <c r="B2078" s="60" t="s">
        <v>2347</v>
      </c>
      <c r="C2078" t="s">
        <v>140</v>
      </c>
      <c r="D2078" t="s">
        <v>85</v>
      </c>
      <c r="E2078" t="s">
        <v>1888</v>
      </c>
      <c r="F2078" t="s">
        <v>134</v>
      </c>
      <c r="G2078" t="s">
        <v>134</v>
      </c>
      <c r="H2078" t="s">
        <v>12631</v>
      </c>
      <c r="I2078" t="s">
        <v>20</v>
      </c>
      <c r="J2078" t="s">
        <v>2349</v>
      </c>
      <c r="K2078" t="s">
        <v>21</v>
      </c>
      <c r="M2078" t="s">
        <v>18052</v>
      </c>
      <c r="N2078" t="s">
        <v>22</v>
      </c>
      <c r="O2078" t="s">
        <v>23</v>
      </c>
      <c r="P2078" t="s">
        <v>26</v>
      </c>
      <c r="Q2078" t="s">
        <v>2348</v>
      </c>
      <c r="R2078" s="13">
        <v>23</v>
      </c>
      <c r="S2078" s="13">
        <v>1</v>
      </c>
      <c r="T2078" s="21">
        <v>1</v>
      </c>
      <c r="V2078" t="s">
        <v>2154</v>
      </c>
      <c r="W2078" t="s">
        <v>17602</v>
      </c>
      <c r="X2078" s="20" t="str">
        <f>+IF(V2078="","-",CONCATENATE(V2078,"_",W2078))</f>
        <v>FINES_R07</v>
      </c>
      <c r="Y2078" s="59">
        <v>0.42599204182624822</v>
      </c>
      <c r="Z2078" t="s">
        <v>134</v>
      </c>
      <c r="AA2078" t="s">
        <v>2393</v>
      </c>
      <c r="AB2078" t="str">
        <f>+IF(W2078="","-",IF(W2078="UNICO","CENSO","MUESTRA"))</f>
        <v>MUESTRA</v>
      </c>
      <c r="AC2078" t="s">
        <v>2398</v>
      </c>
      <c r="AD2078" t="s">
        <v>12632</v>
      </c>
      <c r="AF2078">
        <f>+COUNTIF(Piloto!C:C,MARCO!A2078)</f>
        <v>0</v>
      </c>
    </row>
    <row r="2079" spans="1:32" x14ac:dyDescent="0.25">
      <c r="A2079" s="5" t="str">
        <f t="shared" si="32"/>
        <v>R 7 - D 117 - 455 - 0432</v>
      </c>
      <c r="B2079" s="23" t="s">
        <v>2347</v>
      </c>
      <c r="C2079" t="s">
        <v>140</v>
      </c>
      <c r="D2079" t="s">
        <v>85</v>
      </c>
      <c r="E2079" t="s">
        <v>1888</v>
      </c>
      <c r="F2079" t="s">
        <v>134</v>
      </c>
      <c r="G2079" t="s">
        <v>134</v>
      </c>
      <c r="H2079" t="s">
        <v>9656</v>
      </c>
      <c r="I2079" t="s">
        <v>20</v>
      </c>
      <c r="J2079" t="s">
        <v>2349</v>
      </c>
      <c r="K2079" t="s">
        <v>21</v>
      </c>
      <c r="M2079" t="s">
        <v>9657</v>
      </c>
      <c r="N2079" t="s">
        <v>22</v>
      </c>
      <c r="O2079" t="s">
        <v>23</v>
      </c>
      <c r="P2079" t="s">
        <v>26</v>
      </c>
      <c r="Q2079" t="s">
        <v>2348</v>
      </c>
      <c r="R2079" s="13">
        <v>12</v>
      </c>
      <c r="S2079" s="13">
        <v>1</v>
      </c>
      <c r="T2079" s="21">
        <v>1</v>
      </c>
      <c r="V2079" t="s">
        <v>2154</v>
      </c>
      <c r="W2079" t="s">
        <v>17602</v>
      </c>
      <c r="X2079" s="20" t="str">
        <f>+IF(V2079="","-",CONCATENATE(V2079,"_",W2079))</f>
        <v>FINES_R07</v>
      </c>
      <c r="Y2079" s="59">
        <v>0.45055583119392401</v>
      </c>
      <c r="Z2079" t="s">
        <v>134</v>
      </c>
      <c r="AA2079" t="s">
        <v>2393</v>
      </c>
      <c r="AB2079" t="str">
        <f>+IF(W2079="","-",IF(W2079="UNICO","CENSO","MUESTRA"))</f>
        <v>MUESTRA</v>
      </c>
      <c r="AC2079" t="s">
        <v>2398</v>
      </c>
      <c r="AD2079" t="s">
        <v>9658</v>
      </c>
      <c r="AF2079">
        <f>+COUNTIF(Piloto!C:C,MARCO!A2079)</f>
        <v>0</v>
      </c>
    </row>
    <row r="2080" spans="1:32" x14ac:dyDescent="0.25">
      <c r="A2080" s="5" t="str">
        <f t="shared" si="32"/>
        <v>R 7 - D 135 - 451 - 4334</v>
      </c>
      <c r="B2080" s="23" t="s">
        <v>2347</v>
      </c>
      <c r="C2080" t="s">
        <v>140</v>
      </c>
      <c r="D2080" t="s">
        <v>155</v>
      </c>
      <c r="E2080" t="s">
        <v>2074</v>
      </c>
      <c r="F2080" t="s">
        <v>134</v>
      </c>
      <c r="G2080" t="s">
        <v>134</v>
      </c>
      <c r="H2080" t="s">
        <v>9689</v>
      </c>
      <c r="I2080" t="s">
        <v>20</v>
      </c>
      <c r="J2080" t="s">
        <v>2349</v>
      </c>
      <c r="K2080" t="s">
        <v>21</v>
      </c>
      <c r="M2080" t="s">
        <v>2228</v>
      </c>
      <c r="N2080" t="s">
        <v>22</v>
      </c>
      <c r="O2080" t="s">
        <v>23</v>
      </c>
      <c r="P2080" t="s">
        <v>26</v>
      </c>
      <c r="Q2080" t="s">
        <v>2348</v>
      </c>
      <c r="R2080" s="13">
        <v>11</v>
      </c>
      <c r="S2080" s="13">
        <v>1</v>
      </c>
      <c r="T2080" s="21">
        <v>1</v>
      </c>
      <c r="V2080" t="s">
        <v>2154</v>
      </c>
      <c r="W2080" t="s">
        <v>17602</v>
      </c>
      <c r="X2080" s="20" t="str">
        <f>+IF(V2080="","-",CONCATENATE(V2080,"_",W2080))</f>
        <v>FINES_R07</v>
      </c>
      <c r="Y2080" s="59">
        <v>0.45323190093040472</v>
      </c>
      <c r="Z2080" t="s">
        <v>134</v>
      </c>
      <c r="AA2080" t="s">
        <v>2393</v>
      </c>
      <c r="AB2080" t="str">
        <f>+IF(W2080="","-",IF(W2080="UNICO","CENSO","MUESTRA"))</f>
        <v>MUESTRA</v>
      </c>
      <c r="AC2080" t="s">
        <v>2397</v>
      </c>
      <c r="AD2080" t="s">
        <v>9690</v>
      </c>
      <c r="AF2080">
        <f>+COUNTIF(Piloto!C:C,MARCO!A2080)</f>
        <v>0</v>
      </c>
    </row>
    <row r="2081" spans="1:32" x14ac:dyDescent="0.25">
      <c r="A2081" s="5" t="str">
        <f t="shared" si="32"/>
        <v>R 7 - D 117 - 455 - 4321</v>
      </c>
      <c r="B2081" s="60" t="s">
        <v>2347</v>
      </c>
      <c r="C2081" t="s">
        <v>140</v>
      </c>
      <c r="D2081" t="s">
        <v>85</v>
      </c>
      <c r="E2081" t="s">
        <v>1888</v>
      </c>
      <c r="F2081" t="s">
        <v>134</v>
      </c>
      <c r="G2081" t="s">
        <v>134</v>
      </c>
      <c r="H2081" t="s">
        <v>12643</v>
      </c>
      <c r="I2081" t="s">
        <v>20</v>
      </c>
      <c r="J2081" t="s">
        <v>2349</v>
      </c>
      <c r="K2081" t="s">
        <v>21</v>
      </c>
      <c r="M2081" t="s">
        <v>12644</v>
      </c>
      <c r="N2081" t="s">
        <v>22</v>
      </c>
      <c r="O2081" t="s">
        <v>23</v>
      </c>
      <c r="P2081" t="s">
        <v>26</v>
      </c>
      <c r="Q2081" t="s">
        <v>2348</v>
      </c>
      <c r="R2081" s="13">
        <v>43</v>
      </c>
      <c r="S2081" s="13">
        <v>2</v>
      </c>
      <c r="T2081" s="21">
        <v>1</v>
      </c>
      <c r="V2081" t="s">
        <v>2154</v>
      </c>
      <c r="W2081" t="s">
        <v>17602</v>
      </c>
      <c r="X2081" s="20" t="str">
        <f>+IF(V2081="","-",CONCATENATE(V2081,"_",W2081))</f>
        <v>FINES_R07</v>
      </c>
      <c r="Y2081" s="59">
        <v>0.45425915718078608</v>
      </c>
      <c r="Z2081" t="s">
        <v>134</v>
      </c>
      <c r="AA2081" t="s">
        <v>2393</v>
      </c>
      <c r="AB2081" t="str">
        <f>+IF(W2081="","-",IF(W2081="UNICO","CENSO","MUESTRA"))</f>
        <v>MUESTRA</v>
      </c>
      <c r="AC2081" t="s">
        <v>2397</v>
      </c>
      <c r="AD2081" t="s">
        <v>12645</v>
      </c>
      <c r="AF2081">
        <f>+COUNTIF(Piloto!C:C,MARCO!A2081)</f>
        <v>0</v>
      </c>
    </row>
    <row r="2082" spans="1:32" x14ac:dyDescent="0.25">
      <c r="A2082" s="5" t="str">
        <f t="shared" si="32"/>
        <v>R 7 - D 117 - 455 - 0071</v>
      </c>
      <c r="B2082" s="60" t="s">
        <v>2347</v>
      </c>
      <c r="C2082" t="s">
        <v>140</v>
      </c>
      <c r="D2082" t="s">
        <v>85</v>
      </c>
      <c r="E2082" t="s">
        <v>1888</v>
      </c>
      <c r="F2082" t="s">
        <v>134</v>
      </c>
      <c r="G2082" t="s">
        <v>134</v>
      </c>
      <c r="H2082" t="s">
        <v>12624</v>
      </c>
      <c r="I2082" t="s">
        <v>20</v>
      </c>
      <c r="J2082" t="s">
        <v>2349</v>
      </c>
      <c r="K2082" t="s">
        <v>21</v>
      </c>
      <c r="M2082" t="s">
        <v>2179</v>
      </c>
      <c r="N2082" t="s">
        <v>22</v>
      </c>
      <c r="O2082" t="s">
        <v>23</v>
      </c>
      <c r="P2082" t="s">
        <v>26</v>
      </c>
      <c r="Q2082" t="s">
        <v>2348</v>
      </c>
      <c r="R2082" s="13">
        <v>25</v>
      </c>
      <c r="S2082" s="13">
        <v>1</v>
      </c>
      <c r="T2082" s="21">
        <v>1</v>
      </c>
      <c r="V2082" t="s">
        <v>2154</v>
      </c>
      <c r="W2082" t="s">
        <v>17602</v>
      </c>
      <c r="X2082" s="20" t="str">
        <f>+IF(V2082="","-",CONCATENATE(V2082,"_",W2082))</f>
        <v>FINES_R07</v>
      </c>
      <c r="Y2082" s="59">
        <v>0.46068015694618231</v>
      </c>
      <c r="Z2082" t="s">
        <v>134</v>
      </c>
      <c r="AA2082" t="s">
        <v>2393</v>
      </c>
      <c r="AB2082" t="str">
        <f>+IF(W2082="","-",IF(W2082="UNICO","CENSO","MUESTRA"))</f>
        <v>MUESTRA</v>
      </c>
      <c r="AC2082" t="s">
        <v>2397</v>
      </c>
      <c r="AD2082" t="s">
        <v>12625</v>
      </c>
      <c r="AF2082">
        <f>+COUNTIF(Piloto!C:C,MARCO!A2082)</f>
        <v>0</v>
      </c>
    </row>
    <row r="2083" spans="1:32" x14ac:dyDescent="0.25">
      <c r="A2083" s="5" t="str">
        <f t="shared" si="32"/>
        <v>R 7 - D 117 - 455 - 4369</v>
      </c>
      <c r="B2083" s="23" t="s">
        <v>2347</v>
      </c>
      <c r="C2083" t="s">
        <v>140</v>
      </c>
      <c r="D2083" t="s">
        <v>85</v>
      </c>
      <c r="E2083" t="s">
        <v>1888</v>
      </c>
      <c r="F2083" t="s">
        <v>134</v>
      </c>
      <c r="G2083" t="s">
        <v>134</v>
      </c>
      <c r="H2083" t="s">
        <v>9685</v>
      </c>
      <c r="I2083" t="s">
        <v>20</v>
      </c>
      <c r="J2083" t="s">
        <v>2349</v>
      </c>
      <c r="K2083" t="s">
        <v>21</v>
      </c>
      <c r="M2083" t="s">
        <v>9686</v>
      </c>
      <c r="N2083" t="s">
        <v>22</v>
      </c>
      <c r="O2083" t="s">
        <v>23</v>
      </c>
      <c r="P2083" t="s">
        <v>26</v>
      </c>
      <c r="Q2083" t="s">
        <v>2348</v>
      </c>
      <c r="R2083" s="13">
        <v>68</v>
      </c>
      <c r="S2083" s="13">
        <v>3</v>
      </c>
      <c r="T2083" s="21">
        <v>1</v>
      </c>
      <c r="V2083" t="s">
        <v>2154</v>
      </c>
      <c r="W2083" t="s">
        <v>17602</v>
      </c>
      <c r="X2083" s="20" t="str">
        <f>+IF(V2083="","-",CONCATENATE(V2083,"_",W2083))</f>
        <v>FINES_R07</v>
      </c>
      <c r="Y2083" s="59">
        <v>0.47166255116462708</v>
      </c>
      <c r="Z2083" t="s">
        <v>134</v>
      </c>
      <c r="AA2083" t="s">
        <v>2393</v>
      </c>
      <c r="AB2083" t="str">
        <f>+IF(W2083="","-",IF(W2083="UNICO","CENSO","MUESTRA"))</f>
        <v>MUESTRA</v>
      </c>
      <c r="AC2083" t="s">
        <v>2397</v>
      </c>
      <c r="AD2083" t="s">
        <v>9687</v>
      </c>
      <c r="AF2083">
        <f>+COUNTIF(Piloto!C:C,MARCO!A2083)</f>
        <v>0</v>
      </c>
    </row>
    <row r="2084" spans="1:32" x14ac:dyDescent="0.25">
      <c r="A2084" s="5" t="str">
        <f t="shared" si="32"/>
        <v>R 7 - D 45 - 453 - 1109</v>
      </c>
      <c r="B2084" s="23" t="s">
        <v>2347</v>
      </c>
      <c r="C2084" t="s">
        <v>140</v>
      </c>
      <c r="D2084" t="s">
        <v>760</v>
      </c>
      <c r="E2084" t="s">
        <v>761</v>
      </c>
      <c r="F2084" t="s">
        <v>134</v>
      </c>
      <c r="G2084" t="s">
        <v>134</v>
      </c>
      <c r="H2084" t="s">
        <v>9786</v>
      </c>
      <c r="I2084" t="s">
        <v>20</v>
      </c>
      <c r="J2084" t="s">
        <v>2349</v>
      </c>
      <c r="K2084" t="s">
        <v>21</v>
      </c>
      <c r="M2084" t="s">
        <v>9787</v>
      </c>
      <c r="N2084" t="s">
        <v>22</v>
      </c>
      <c r="O2084" t="s">
        <v>23</v>
      </c>
      <c r="P2084" t="s">
        <v>26</v>
      </c>
      <c r="Q2084" t="s">
        <v>2348</v>
      </c>
      <c r="R2084" s="13">
        <v>16</v>
      </c>
      <c r="S2084" s="13">
        <v>1</v>
      </c>
      <c r="T2084" s="21">
        <v>1</v>
      </c>
      <c r="V2084" t="s">
        <v>2154</v>
      </c>
      <c r="W2084" t="s">
        <v>17602</v>
      </c>
      <c r="X2084" s="20" t="str">
        <f>+IF(V2084="","-",CONCATENATE(V2084,"_",W2084))</f>
        <v>FINES_R07</v>
      </c>
      <c r="Y2084" s="59">
        <v>0.48787948489189148</v>
      </c>
      <c r="Z2084" t="s">
        <v>134</v>
      </c>
      <c r="AA2084" t="s">
        <v>2393</v>
      </c>
      <c r="AB2084" t="str">
        <f>+IF(W2084="","-",IF(W2084="UNICO","CENSO","MUESTRA"))</f>
        <v>MUESTRA</v>
      </c>
      <c r="AC2084" t="s">
        <v>2397</v>
      </c>
      <c r="AD2084" t="s">
        <v>9788</v>
      </c>
      <c r="AF2084">
        <f>+COUNTIF(Piloto!C:C,MARCO!A2084)</f>
        <v>0</v>
      </c>
    </row>
    <row r="2085" spans="1:32" x14ac:dyDescent="0.25">
      <c r="A2085" s="5" t="str">
        <f t="shared" si="32"/>
        <v>R 7 - D 45 - 453 - 4408</v>
      </c>
      <c r="B2085" s="60" t="s">
        <v>2347</v>
      </c>
      <c r="C2085" t="s">
        <v>140</v>
      </c>
      <c r="D2085" t="s">
        <v>760</v>
      </c>
      <c r="E2085" t="s">
        <v>761</v>
      </c>
      <c r="F2085" t="s">
        <v>134</v>
      </c>
      <c r="G2085" t="s">
        <v>134</v>
      </c>
      <c r="H2085" t="s">
        <v>12757</v>
      </c>
      <c r="I2085" t="s">
        <v>20</v>
      </c>
      <c r="J2085" t="s">
        <v>2349</v>
      </c>
      <c r="K2085" t="s">
        <v>21</v>
      </c>
      <c r="M2085" t="s">
        <v>12758</v>
      </c>
      <c r="N2085" t="s">
        <v>22</v>
      </c>
      <c r="O2085" t="s">
        <v>23</v>
      </c>
      <c r="P2085" t="s">
        <v>26</v>
      </c>
      <c r="Q2085" t="s">
        <v>2348</v>
      </c>
      <c r="R2085" s="13">
        <v>82</v>
      </c>
      <c r="S2085" s="13">
        <v>2</v>
      </c>
      <c r="T2085" s="21">
        <v>1</v>
      </c>
      <c r="V2085" t="s">
        <v>2154</v>
      </c>
      <c r="W2085" t="s">
        <v>17602</v>
      </c>
      <c r="X2085" s="20" t="str">
        <f>+IF(V2085="","-",CONCATENATE(V2085,"_",W2085))</f>
        <v>FINES_R07</v>
      </c>
      <c r="Y2085" s="59">
        <v>0.49</v>
      </c>
      <c r="Z2085" t="s">
        <v>134</v>
      </c>
      <c r="AA2085" t="s">
        <v>2393</v>
      </c>
      <c r="AB2085" t="str">
        <f>+IF(W2085="","-",IF(W2085="UNICO","CENSO","MUESTRA"))</f>
        <v>MUESTRA</v>
      </c>
      <c r="AC2085" t="s">
        <v>2398</v>
      </c>
      <c r="AD2085" t="s">
        <v>12759</v>
      </c>
      <c r="AF2085">
        <f>+COUNTIF(Piloto!C:C,MARCO!A2085)</f>
        <v>0</v>
      </c>
    </row>
    <row r="2086" spans="1:32" x14ac:dyDescent="0.25">
      <c r="A2086" s="5" t="str">
        <f t="shared" si="32"/>
        <v>R 7 - D 117 - 455 - 0063</v>
      </c>
      <c r="B2086" s="23" t="s">
        <v>2347</v>
      </c>
      <c r="C2086" t="s">
        <v>140</v>
      </c>
      <c r="D2086" t="s">
        <v>85</v>
      </c>
      <c r="E2086" t="s">
        <v>1888</v>
      </c>
      <c r="F2086" t="s">
        <v>134</v>
      </c>
      <c r="G2086" t="s">
        <v>134</v>
      </c>
      <c r="H2086" t="s">
        <v>9634</v>
      </c>
      <c r="I2086" t="s">
        <v>20</v>
      </c>
      <c r="J2086" t="s">
        <v>2349</v>
      </c>
      <c r="K2086" t="s">
        <v>21</v>
      </c>
      <c r="M2086" t="s">
        <v>9635</v>
      </c>
      <c r="N2086" t="s">
        <v>22</v>
      </c>
      <c r="O2086" t="s">
        <v>23</v>
      </c>
      <c r="P2086" t="s">
        <v>26</v>
      </c>
      <c r="Q2086" t="s">
        <v>2348</v>
      </c>
      <c r="R2086" s="13">
        <v>20</v>
      </c>
      <c r="S2086" s="13">
        <v>1</v>
      </c>
      <c r="T2086" s="21">
        <v>1</v>
      </c>
      <c r="V2086" t="s">
        <v>2154</v>
      </c>
      <c r="W2086" t="s">
        <v>17602</v>
      </c>
      <c r="X2086" s="20" t="str">
        <f>+IF(V2086="","-",CONCATENATE(V2086,"_",W2086))</f>
        <v>FINES_R07</v>
      </c>
      <c r="Y2086" s="59">
        <v>0.49135744571685791</v>
      </c>
      <c r="Z2086" t="s">
        <v>134</v>
      </c>
      <c r="AA2086" t="s">
        <v>2393</v>
      </c>
      <c r="AB2086" t="str">
        <f>+IF(W2086="","-",IF(W2086="UNICO","CENSO","MUESTRA"))</f>
        <v>MUESTRA</v>
      </c>
      <c r="AC2086" t="s">
        <v>2397</v>
      </c>
      <c r="AD2086" t="s">
        <v>9636</v>
      </c>
      <c r="AF2086">
        <f>+COUNTIF(Piloto!C:C,MARCO!A2086)</f>
        <v>0</v>
      </c>
    </row>
    <row r="2087" spans="1:32" x14ac:dyDescent="0.25">
      <c r="A2087" s="5" t="str">
        <f t="shared" si="32"/>
        <v>R 7 - D 135 - 455 - 1139</v>
      </c>
      <c r="B2087" s="23" t="s">
        <v>2347</v>
      </c>
      <c r="C2087" t="s">
        <v>140</v>
      </c>
      <c r="D2087" t="s">
        <v>155</v>
      </c>
      <c r="E2087" t="s">
        <v>2074</v>
      </c>
      <c r="F2087" t="s">
        <v>134</v>
      </c>
      <c r="G2087" t="s">
        <v>134</v>
      </c>
      <c r="H2087" t="s">
        <v>9745</v>
      </c>
      <c r="I2087" t="s">
        <v>20</v>
      </c>
      <c r="J2087" t="s">
        <v>2349</v>
      </c>
      <c r="K2087" t="s">
        <v>21</v>
      </c>
      <c r="M2087" t="s">
        <v>2229</v>
      </c>
      <c r="N2087" t="s">
        <v>22</v>
      </c>
      <c r="O2087" t="s">
        <v>23</v>
      </c>
      <c r="P2087" t="s">
        <v>26</v>
      </c>
      <c r="Q2087" t="s">
        <v>2348</v>
      </c>
      <c r="R2087" s="13">
        <v>13</v>
      </c>
      <c r="S2087" s="13">
        <v>1</v>
      </c>
      <c r="T2087" s="21">
        <v>1</v>
      </c>
      <c r="V2087" t="s">
        <v>2154</v>
      </c>
      <c r="W2087" t="s">
        <v>17602</v>
      </c>
      <c r="X2087" s="20" t="str">
        <f>+IF(V2087="","-",CONCATENATE(V2087,"_",W2087))</f>
        <v>FINES_R07</v>
      </c>
      <c r="Y2087" s="59">
        <v>0.49159786105155939</v>
      </c>
      <c r="Z2087" t="s">
        <v>134</v>
      </c>
      <c r="AA2087" t="s">
        <v>2393</v>
      </c>
      <c r="AB2087" t="str">
        <f>+IF(W2087="","-",IF(W2087="UNICO","CENSO","MUESTRA"))</f>
        <v>MUESTRA</v>
      </c>
      <c r="AC2087" t="s">
        <v>2397</v>
      </c>
      <c r="AD2087" t="s">
        <v>9746</v>
      </c>
      <c r="AF2087">
        <f>+COUNTIF(Piloto!C:C,MARCO!A2087)</f>
        <v>0</v>
      </c>
    </row>
    <row r="2088" spans="1:32" x14ac:dyDescent="0.25">
      <c r="A2088" s="5" t="str">
        <f t="shared" si="32"/>
        <v>R 7 - D 135 - 454 - 4023</v>
      </c>
      <c r="B2088" s="23" t="s">
        <v>2347</v>
      </c>
      <c r="C2088" t="s">
        <v>140</v>
      </c>
      <c r="D2088" t="s">
        <v>155</v>
      </c>
      <c r="E2088" t="s">
        <v>2074</v>
      </c>
      <c r="F2088" t="s">
        <v>134</v>
      </c>
      <c r="G2088" t="s">
        <v>134</v>
      </c>
      <c r="H2088" t="s">
        <v>9713</v>
      </c>
      <c r="I2088" t="s">
        <v>20</v>
      </c>
      <c r="J2088" t="s">
        <v>2349</v>
      </c>
      <c r="K2088" t="s">
        <v>21</v>
      </c>
      <c r="M2088" t="s">
        <v>9714</v>
      </c>
      <c r="N2088" t="s">
        <v>22</v>
      </c>
      <c r="O2088" t="s">
        <v>23</v>
      </c>
      <c r="P2088" t="s">
        <v>26</v>
      </c>
      <c r="Q2088" t="s">
        <v>2348</v>
      </c>
      <c r="R2088" s="13">
        <v>12</v>
      </c>
      <c r="S2088" s="13">
        <v>1</v>
      </c>
      <c r="T2088" s="21">
        <v>1</v>
      </c>
      <c r="V2088" t="s">
        <v>2154</v>
      </c>
      <c r="W2088" t="s">
        <v>17602</v>
      </c>
      <c r="X2088" s="20" t="str">
        <f>+IF(V2088="","-",CONCATENATE(V2088,"_",W2088))</f>
        <v>FINES_R07</v>
      </c>
      <c r="Y2088" s="59">
        <v>0.49372595548629761</v>
      </c>
      <c r="Z2088" t="s">
        <v>134</v>
      </c>
      <c r="AA2088" t="s">
        <v>2393</v>
      </c>
      <c r="AB2088" t="str">
        <f>+IF(W2088="","-",IF(W2088="UNICO","CENSO","MUESTRA"))</f>
        <v>MUESTRA</v>
      </c>
      <c r="AC2088" t="s">
        <v>2398</v>
      </c>
      <c r="AD2088" t="s">
        <v>9715</v>
      </c>
      <c r="AF2088">
        <f>+COUNTIF(Piloto!C:C,MARCO!A2088)</f>
        <v>0</v>
      </c>
    </row>
    <row r="2089" spans="1:32" x14ac:dyDescent="0.25">
      <c r="A2089" s="5" t="str">
        <f t="shared" si="32"/>
        <v>R 7 - D 117 - 452 - 0060</v>
      </c>
      <c r="B2089" s="23" t="s">
        <v>2347</v>
      </c>
      <c r="C2089" t="s">
        <v>140</v>
      </c>
      <c r="D2089" t="s">
        <v>85</v>
      </c>
      <c r="E2089" t="s">
        <v>1888</v>
      </c>
      <c r="F2089" t="s">
        <v>134</v>
      </c>
      <c r="G2089" t="s">
        <v>134</v>
      </c>
      <c r="H2089" t="s">
        <v>9623</v>
      </c>
      <c r="I2089" t="s">
        <v>20</v>
      </c>
      <c r="J2089" t="s">
        <v>2349</v>
      </c>
      <c r="K2089" t="s">
        <v>21</v>
      </c>
      <c r="M2089" t="s">
        <v>9624</v>
      </c>
      <c r="N2089" t="s">
        <v>22</v>
      </c>
      <c r="O2089" t="s">
        <v>23</v>
      </c>
      <c r="P2089" t="s">
        <v>26</v>
      </c>
      <c r="Q2089" t="s">
        <v>2348</v>
      </c>
      <c r="R2089" s="13">
        <v>52</v>
      </c>
      <c r="S2089" s="13">
        <v>2</v>
      </c>
      <c r="T2089" s="21">
        <v>1</v>
      </c>
      <c r="V2089" t="s">
        <v>2154</v>
      </c>
      <c r="W2089" t="s">
        <v>17602</v>
      </c>
      <c r="X2089" s="20" t="str">
        <f>+IF(V2089="","-",CONCATENATE(V2089,"_",W2089))</f>
        <v>FINES_R07</v>
      </c>
      <c r="Y2089" s="59">
        <v>0.51160389184951782</v>
      </c>
      <c r="Z2089" t="s">
        <v>134</v>
      </c>
      <c r="AA2089" t="s">
        <v>2393</v>
      </c>
      <c r="AB2089" t="str">
        <f>+IF(W2089="","-",IF(W2089="UNICO","CENSO","MUESTRA"))</f>
        <v>MUESTRA</v>
      </c>
      <c r="AC2089" t="s">
        <v>2397</v>
      </c>
      <c r="AD2089" t="s">
        <v>9625</v>
      </c>
      <c r="AF2089">
        <f>+COUNTIF(Piloto!C:C,MARCO!A2089)</f>
        <v>0</v>
      </c>
    </row>
    <row r="2090" spans="1:32" x14ac:dyDescent="0.25">
      <c r="A2090" s="5" t="str">
        <f t="shared" si="32"/>
        <v>R 7 - D 117 - 455 - 0060</v>
      </c>
      <c r="B2090" s="60" t="s">
        <v>2347</v>
      </c>
      <c r="C2090" t="s">
        <v>140</v>
      </c>
      <c r="D2090" t="s">
        <v>85</v>
      </c>
      <c r="E2090" t="s">
        <v>1888</v>
      </c>
      <c r="F2090" t="s">
        <v>134</v>
      </c>
      <c r="G2090" t="s">
        <v>134</v>
      </c>
      <c r="H2090" t="s">
        <v>12651</v>
      </c>
      <c r="I2090" t="s">
        <v>20</v>
      </c>
      <c r="J2090" t="s">
        <v>2349</v>
      </c>
      <c r="K2090" t="s">
        <v>21</v>
      </c>
      <c r="M2090" t="s">
        <v>9624</v>
      </c>
      <c r="N2090" t="s">
        <v>22</v>
      </c>
      <c r="O2090" t="s">
        <v>23</v>
      </c>
      <c r="P2090" t="s">
        <v>26</v>
      </c>
      <c r="Q2090" t="s">
        <v>2348</v>
      </c>
      <c r="R2090" s="13">
        <v>24</v>
      </c>
      <c r="S2090" s="13">
        <v>1</v>
      </c>
      <c r="T2090" s="21">
        <v>1</v>
      </c>
      <c r="V2090" t="s">
        <v>2154</v>
      </c>
      <c r="W2090" t="s">
        <v>17602</v>
      </c>
      <c r="X2090" s="20" t="str">
        <f>+IF(V2090="","-",CONCATENATE(V2090,"_",W2090))</f>
        <v>FINES_R07</v>
      </c>
      <c r="Y2090" s="59">
        <v>0.51160389184951782</v>
      </c>
      <c r="Z2090" t="s">
        <v>134</v>
      </c>
      <c r="AA2090" t="s">
        <v>2393</v>
      </c>
      <c r="AB2090" t="str">
        <f>+IF(W2090="","-",IF(W2090="UNICO","CENSO","MUESTRA"))</f>
        <v>MUESTRA</v>
      </c>
      <c r="AC2090" t="s">
        <v>2398</v>
      </c>
      <c r="AD2090" t="s">
        <v>9625</v>
      </c>
      <c r="AF2090">
        <f>+COUNTIF(Piloto!C:C,MARCO!A2090)</f>
        <v>0</v>
      </c>
    </row>
    <row r="2091" spans="1:32" x14ac:dyDescent="0.25">
      <c r="A2091" s="5" t="str">
        <f t="shared" si="32"/>
        <v>R 7 - D 135 - 454 - 4213</v>
      </c>
      <c r="B2091" s="23" t="s">
        <v>2347</v>
      </c>
      <c r="C2091" t="s">
        <v>140</v>
      </c>
      <c r="D2091" t="s">
        <v>155</v>
      </c>
      <c r="E2091" t="s">
        <v>2074</v>
      </c>
      <c r="F2091" t="s">
        <v>134</v>
      </c>
      <c r="G2091" t="s">
        <v>134</v>
      </c>
      <c r="H2091" t="s">
        <v>9738</v>
      </c>
      <c r="I2091" t="s">
        <v>20</v>
      </c>
      <c r="J2091" t="s">
        <v>2349</v>
      </c>
      <c r="K2091" t="s">
        <v>21</v>
      </c>
      <c r="M2091" t="s">
        <v>9739</v>
      </c>
      <c r="N2091" t="s">
        <v>22</v>
      </c>
      <c r="O2091" t="s">
        <v>23</v>
      </c>
      <c r="P2091" t="s">
        <v>26</v>
      </c>
      <c r="Q2091" t="s">
        <v>2348</v>
      </c>
      <c r="R2091" s="13">
        <v>18</v>
      </c>
      <c r="S2091" s="13">
        <v>1</v>
      </c>
      <c r="T2091" s="21">
        <v>1</v>
      </c>
      <c r="V2091" t="s">
        <v>2154</v>
      </c>
      <c r="W2091" t="s">
        <v>17602</v>
      </c>
      <c r="X2091" s="20" t="str">
        <f>+IF(V2091="","-",CONCATENATE(V2091,"_",W2091))</f>
        <v>FINES_R07</v>
      </c>
      <c r="Y2091" s="59">
        <v>0.51226538419723511</v>
      </c>
      <c r="Z2091" t="s">
        <v>134</v>
      </c>
      <c r="AA2091" t="s">
        <v>2393</v>
      </c>
      <c r="AB2091" t="str">
        <f>+IF(W2091="","-",IF(W2091="UNICO","CENSO","MUESTRA"))</f>
        <v>MUESTRA</v>
      </c>
      <c r="AC2091" t="s">
        <v>2397</v>
      </c>
      <c r="AD2091" t="s">
        <v>9740</v>
      </c>
      <c r="AF2091">
        <f>+COUNTIF(Piloto!C:C,MARCO!A2091)</f>
        <v>0</v>
      </c>
    </row>
    <row r="2092" spans="1:32" x14ac:dyDescent="0.25">
      <c r="A2092" s="5" t="str">
        <f t="shared" si="32"/>
        <v>R 7 - D 135 - 454 - 4126</v>
      </c>
      <c r="B2092" s="60" t="s">
        <v>2347</v>
      </c>
      <c r="C2092" t="s">
        <v>140</v>
      </c>
      <c r="D2092" t="s">
        <v>155</v>
      </c>
      <c r="E2092" t="s">
        <v>2074</v>
      </c>
      <c r="F2092" t="s">
        <v>134</v>
      </c>
      <c r="G2092" t="s">
        <v>134</v>
      </c>
      <c r="H2092" t="s">
        <v>12668</v>
      </c>
      <c r="I2092" t="s">
        <v>20</v>
      </c>
      <c r="J2092" t="s">
        <v>2349</v>
      </c>
      <c r="K2092" t="s">
        <v>21</v>
      </c>
      <c r="M2092" t="s">
        <v>12669</v>
      </c>
      <c r="N2092" t="s">
        <v>22</v>
      </c>
      <c r="O2092" t="s">
        <v>23</v>
      </c>
      <c r="P2092" t="s">
        <v>26</v>
      </c>
      <c r="Q2092" t="s">
        <v>2348</v>
      </c>
      <c r="R2092" s="13">
        <v>45</v>
      </c>
      <c r="S2092" s="13">
        <v>2</v>
      </c>
      <c r="T2092" s="21">
        <v>1</v>
      </c>
      <c r="V2092" t="s">
        <v>2154</v>
      </c>
      <c r="W2092" t="s">
        <v>17602</v>
      </c>
      <c r="X2092" s="20" t="str">
        <f>+IF(V2092="","-",CONCATENATE(V2092,"_",W2092))</f>
        <v>FINES_R07</v>
      </c>
      <c r="Y2092" s="59">
        <v>0.51517486572265625</v>
      </c>
      <c r="Z2092" t="s">
        <v>134</v>
      </c>
      <c r="AA2092" t="s">
        <v>2393</v>
      </c>
      <c r="AB2092" t="str">
        <f>+IF(W2092="","-",IF(W2092="UNICO","CENSO","MUESTRA"))</f>
        <v>MUESTRA</v>
      </c>
      <c r="AC2092" t="s">
        <v>2397</v>
      </c>
      <c r="AD2092" t="s">
        <v>12670</v>
      </c>
      <c r="AF2092">
        <f>+COUNTIF(Piloto!C:C,MARCO!A2092)</f>
        <v>0</v>
      </c>
    </row>
    <row r="2093" spans="1:32" x14ac:dyDescent="0.25">
      <c r="A2093" s="5" t="str">
        <f t="shared" si="32"/>
        <v>R 7 - D 45 - 453 - 3474</v>
      </c>
      <c r="B2093" s="23" t="s">
        <v>2347</v>
      </c>
      <c r="C2093" t="s">
        <v>140</v>
      </c>
      <c r="D2093" t="s">
        <v>760</v>
      </c>
      <c r="E2093" t="s">
        <v>761</v>
      </c>
      <c r="F2093" t="s">
        <v>134</v>
      </c>
      <c r="G2093" t="s">
        <v>134</v>
      </c>
      <c r="H2093" t="s">
        <v>9761</v>
      </c>
      <c r="I2093" t="s">
        <v>20</v>
      </c>
      <c r="J2093" t="s">
        <v>2349</v>
      </c>
      <c r="K2093" t="s">
        <v>21</v>
      </c>
      <c r="M2093" t="s">
        <v>9762</v>
      </c>
      <c r="N2093" t="s">
        <v>22</v>
      </c>
      <c r="O2093" t="s">
        <v>23</v>
      </c>
      <c r="P2093" t="s">
        <v>26</v>
      </c>
      <c r="Q2093" t="s">
        <v>2348</v>
      </c>
      <c r="R2093" s="13">
        <v>10</v>
      </c>
      <c r="S2093" s="13">
        <v>1</v>
      </c>
      <c r="T2093" s="21">
        <v>1</v>
      </c>
      <c r="V2093" t="s">
        <v>2154</v>
      </c>
      <c r="W2093" t="s">
        <v>17602</v>
      </c>
      <c r="X2093" s="20" t="str">
        <f>+IF(V2093="","-",CONCATENATE(V2093,"_",W2093))</f>
        <v>FINES_R07</v>
      </c>
      <c r="Y2093" s="59">
        <v>0.53777265548706055</v>
      </c>
      <c r="Z2093" t="s">
        <v>134</v>
      </c>
      <c r="AA2093" t="s">
        <v>2393</v>
      </c>
      <c r="AB2093" t="str">
        <f>+IF(W2093="","-",IF(W2093="UNICO","CENSO","MUESTRA"))</f>
        <v>MUESTRA</v>
      </c>
      <c r="AC2093" t="s">
        <v>2398</v>
      </c>
      <c r="AD2093" t="s">
        <v>9763</v>
      </c>
      <c r="AF2093">
        <f>+COUNTIF(Piloto!C:C,MARCO!A2093)</f>
        <v>0</v>
      </c>
    </row>
    <row r="2094" spans="1:32" x14ac:dyDescent="0.25">
      <c r="A2094" s="5" t="str">
        <f t="shared" si="32"/>
        <v>R 7 - D 45 - 453 - 0629</v>
      </c>
      <c r="B2094" s="23" t="s">
        <v>2347</v>
      </c>
      <c r="C2094" t="s">
        <v>140</v>
      </c>
      <c r="D2094" t="s">
        <v>760</v>
      </c>
      <c r="E2094" t="s">
        <v>761</v>
      </c>
      <c r="F2094" t="s">
        <v>134</v>
      </c>
      <c r="G2094" t="s">
        <v>134</v>
      </c>
      <c r="H2094" t="s">
        <v>9782</v>
      </c>
      <c r="I2094" t="s">
        <v>20</v>
      </c>
      <c r="J2094" t="s">
        <v>2349</v>
      </c>
      <c r="K2094" t="s">
        <v>21</v>
      </c>
      <c r="M2094" t="s">
        <v>2221</v>
      </c>
      <c r="N2094" t="s">
        <v>22</v>
      </c>
      <c r="O2094" t="s">
        <v>23</v>
      </c>
      <c r="P2094" t="s">
        <v>26</v>
      </c>
      <c r="Q2094" t="s">
        <v>2348</v>
      </c>
      <c r="R2094" s="13">
        <v>60</v>
      </c>
      <c r="S2094" s="13">
        <v>2</v>
      </c>
      <c r="T2094" s="21">
        <v>1</v>
      </c>
      <c r="V2094" t="s">
        <v>2154</v>
      </c>
      <c r="W2094" t="s">
        <v>17602</v>
      </c>
      <c r="X2094" s="20" t="str">
        <f>+IF(V2094="","-",CONCATENATE(V2094,"_",W2094))</f>
        <v>FINES_R07</v>
      </c>
      <c r="Y2094" s="59">
        <v>0.54166883230209351</v>
      </c>
      <c r="Z2094" t="s">
        <v>134</v>
      </c>
      <c r="AA2094" t="s">
        <v>2393</v>
      </c>
      <c r="AB2094" t="str">
        <f>+IF(W2094="","-",IF(W2094="UNICO","CENSO","MUESTRA"))</f>
        <v>MUESTRA</v>
      </c>
      <c r="AC2094" t="s">
        <v>2397</v>
      </c>
      <c r="AD2094" t="s">
        <v>9783</v>
      </c>
      <c r="AF2094">
        <f>+COUNTIF(Piloto!C:C,MARCO!A2094)</f>
        <v>0</v>
      </c>
    </row>
    <row r="2095" spans="1:32" x14ac:dyDescent="0.25">
      <c r="A2095" s="5" t="str">
        <f t="shared" si="32"/>
        <v>R 7 - D 45 - 458 - 0629</v>
      </c>
      <c r="B2095" s="23" t="s">
        <v>2347</v>
      </c>
      <c r="C2095" t="s">
        <v>140</v>
      </c>
      <c r="D2095" t="s">
        <v>760</v>
      </c>
      <c r="E2095" t="s">
        <v>761</v>
      </c>
      <c r="F2095" t="s">
        <v>134</v>
      </c>
      <c r="G2095" t="s">
        <v>134</v>
      </c>
      <c r="H2095" t="s">
        <v>9791</v>
      </c>
      <c r="I2095" t="s">
        <v>20</v>
      </c>
      <c r="J2095" t="s">
        <v>2349</v>
      </c>
      <c r="K2095" t="s">
        <v>21</v>
      </c>
      <c r="M2095" t="s">
        <v>2221</v>
      </c>
      <c r="N2095" t="s">
        <v>22</v>
      </c>
      <c r="O2095" t="s">
        <v>23</v>
      </c>
      <c r="P2095" t="s">
        <v>26</v>
      </c>
      <c r="Q2095" t="s">
        <v>2348</v>
      </c>
      <c r="R2095" s="13">
        <v>34</v>
      </c>
      <c r="S2095" s="13">
        <v>2</v>
      </c>
      <c r="T2095" s="21">
        <v>1</v>
      </c>
      <c r="V2095" t="s">
        <v>2154</v>
      </c>
      <c r="W2095" t="s">
        <v>17602</v>
      </c>
      <c r="X2095" s="20" t="str">
        <f>+IF(V2095="","-",CONCATENATE(V2095,"_",W2095))</f>
        <v>FINES_R07</v>
      </c>
      <c r="Y2095" s="59">
        <v>0.54166883230209351</v>
      </c>
      <c r="Z2095" t="s">
        <v>134</v>
      </c>
      <c r="AA2095" t="s">
        <v>2393</v>
      </c>
      <c r="AB2095" t="str">
        <f>+IF(W2095="","-",IF(W2095="UNICO","CENSO","MUESTRA"))</f>
        <v>MUESTRA</v>
      </c>
      <c r="AC2095" t="s">
        <v>2398</v>
      </c>
      <c r="AD2095" t="s">
        <v>9783</v>
      </c>
      <c r="AF2095">
        <f>+COUNTIF(Piloto!C:C,MARCO!A2095)</f>
        <v>0</v>
      </c>
    </row>
    <row r="2096" spans="1:32" x14ac:dyDescent="0.25">
      <c r="A2096" s="5" t="str">
        <f t="shared" si="32"/>
        <v>R 7 - D 117 - 455 - 0070</v>
      </c>
      <c r="B2096" s="23" t="s">
        <v>2347</v>
      </c>
      <c r="C2096" t="s">
        <v>140</v>
      </c>
      <c r="D2096" t="s">
        <v>85</v>
      </c>
      <c r="E2096" t="s">
        <v>1888</v>
      </c>
      <c r="F2096" t="s">
        <v>134</v>
      </c>
      <c r="G2096" t="s">
        <v>134</v>
      </c>
      <c r="H2096" t="s">
        <v>9681</v>
      </c>
      <c r="I2096" t="s">
        <v>20</v>
      </c>
      <c r="J2096" t="s">
        <v>2349</v>
      </c>
      <c r="K2096" t="s">
        <v>21</v>
      </c>
      <c r="M2096" t="s">
        <v>9682</v>
      </c>
      <c r="N2096" t="s">
        <v>22</v>
      </c>
      <c r="O2096" t="s">
        <v>23</v>
      </c>
      <c r="P2096" t="s">
        <v>26</v>
      </c>
      <c r="Q2096" t="s">
        <v>2348</v>
      </c>
      <c r="R2096" s="13">
        <v>54</v>
      </c>
      <c r="S2096" s="13">
        <v>2</v>
      </c>
      <c r="T2096" s="21">
        <v>1</v>
      </c>
      <c r="V2096" t="s">
        <v>2154</v>
      </c>
      <c r="W2096" t="s">
        <v>17602</v>
      </c>
      <c r="X2096" s="20" t="str">
        <f>+IF(V2096="","-",CONCATENATE(V2096,"_",W2096))</f>
        <v>FINES_R07</v>
      </c>
      <c r="Y2096" s="59">
        <v>0.54446953535079956</v>
      </c>
      <c r="Z2096" t="s">
        <v>134</v>
      </c>
      <c r="AA2096" t="s">
        <v>2393</v>
      </c>
      <c r="AB2096" t="str">
        <f>+IF(W2096="","-",IF(W2096="UNICO","CENSO","MUESTRA"))</f>
        <v>MUESTRA</v>
      </c>
      <c r="AC2096" t="s">
        <v>2398</v>
      </c>
      <c r="AD2096" t="s">
        <v>9683</v>
      </c>
      <c r="AF2096">
        <f>+COUNTIF(Piloto!C:C,MARCO!A2096)</f>
        <v>0</v>
      </c>
    </row>
    <row r="2097" spans="1:32" x14ac:dyDescent="0.25">
      <c r="A2097" s="5" t="str">
        <f t="shared" si="32"/>
        <v>R 7 - D 45 - 458 - 4286</v>
      </c>
      <c r="B2097" s="60" t="s">
        <v>2347</v>
      </c>
      <c r="C2097" t="s">
        <v>140</v>
      </c>
      <c r="D2097" t="s">
        <v>760</v>
      </c>
      <c r="E2097" t="s">
        <v>761</v>
      </c>
      <c r="F2097" t="s">
        <v>134</v>
      </c>
      <c r="G2097" t="s">
        <v>134</v>
      </c>
      <c r="H2097" t="s">
        <v>12738</v>
      </c>
      <c r="I2097" t="s">
        <v>20</v>
      </c>
      <c r="J2097" t="s">
        <v>2349</v>
      </c>
      <c r="K2097" t="s">
        <v>21</v>
      </c>
      <c r="M2097" t="s">
        <v>9520</v>
      </c>
      <c r="N2097" t="s">
        <v>22</v>
      </c>
      <c r="O2097" t="s">
        <v>23</v>
      </c>
      <c r="P2097" t="s">
        <v>26</v>
      </c>
      <c r="Q2097" t="s">
        <v>2348</v>
      </c>
      <c r="R2097" s="13">
        <v>35</v>
      </c>
      <c r="S2097" s="13">
        <v>1</v>
      </c>
      <c r="T2097" s="21">
        <v>1</v>
      </c>
      <c r="V2097" t="s">
        <v>2154</v>
      </c>
      <c r="W2097" t="s">
        <v>17602</v>
      </c>
      <c r="X2097" s="20" t="str">
        <f>+IF(V2097="","-",CONCATENATE(V2097,"_",W2097))</f>
        <v>FINES_R07</v>
      </c>
      <c r="Y2097" s="59">
        <v>0.554779052734375</v>
      </c>
      <c r="Z2097" t="s">
        <v>134</v>
      </c>
      <c r="AA2097" t="s">
        <v>2393</v>
      </c>
      <c r="AB2097" t="str">
        <f>+IF(W2097="","-",IF(W2097="UNICO","CENSO","MUESTRA"))</f>
        <v>MUESTRA</v>
      </c>
      <c r="AC2097" t="s">
        <v>2398</v>
      </c>
      <c r="AD2097" t="s">
        <v>12739</v>
      </c>
      <c r="AF2097">
        <f>+COUNTIF(Piloto!C:C,MARCO!A2097)</f>
        <v>0</v>
      </c>
    </row>
    <row r="2098" spans="1:32" x14ac:dyDescent="0.25">
      <c r="A2098" s="5" t="str">
        <f t="shared" si="32"/>
        <v>R 7 - D 117 - 451 - 0971</v>
      </c>
      <c r="B2098" s="23" t="s">
        <v>2347</v>
      </c>
      <c r="C2098" t="s">
        <v>140</v>
      </c>
      <c r="D2098" t="s">
        <v>85</v>
      </c>
      <c r="E2098" t="s">
        <v>1888</v>
      </c>
      <c r="F2098" t="s">
        <v>134</v>
      </c>
      <c r="G2098" t="s">
        <v>134</v>
      </c>
      <c r="H2098" t="s">
        <v>9668</v>
      </c>
      <c r="I2098" t="s">
        <v>20</v>
      </c>
      <c r="J2098" t="s">
        <v>2349</v>
      </c>
      <c r="K2098" t="s">
        <v>21</v>
      </c>
      <c r="M2098" t="s">
        <v>9669</v>
      </c>
      <c r="N2098" t="s">
        <v>22</v>
      </c>
      <c r="O2098" t="s">
        <v>23</v>
      </c>
      <c r="P2098" t="s">
        <v>26</v>
      </c>
      <c r="Q2098" t="s">
        <v>2348</v>
      </c>
      <c r="R2098" s="13">
        <v>39</v>
      </c>
      <c r="S2098" s="13">
        <v>1</v>
      </c>
      <c r="T2098" s="21">
        <v>1</v>
      </c>
      <c r="V2098" t="s">
        <v>2154</v>
      </c>
      <c r="W2098" t="s">
        <v>17602</v>
      </c>
      <c r="X2098" s="20" t="str">
        <f>+IF(V2098="","-",CONCATENATE(V2098,"_",W2098))</f>
        <v>FINES_R07</v>
      </c>
      <c r="Y2098" s="59">
        <v>0.55973339080810547</v>
      </c>
      <c r="Z2098" t="s">
        <v>134</v>
      </c>
      <c r="AA2098" t="s">
        <v>2393</v>
      </c>
      <c r="AB2098" t="str">
        <f>+IF(W2098="","-",IF(W2098="UNICO","CENSO","MUESTRA"))</f>
        <v>MUESTRA</v>
      </c>
      <c r="AC2098" t="s">
        <v>2398</v>
      </c>
      <c r="AD2098" t="s">
        <v>9670</v>
      </c>
      <c r="AF2098">
        <f>+COUNTIF(Piloto!C:C,MARCO!A2098)</f>
        <v>0</v>
      </c>
    </row>
    <row r="2099" spans="1:32" x14ac:dyDescent="0.25">
      <c r="A2099" s="5" t="str">
        <f t="shared" si="32"/>
        <v>R 7 - D 45 - 458 - 4278</v>
      </c>
      <c r="B2099" s="60" t="s">
        <v>2347</v>
      </c>
      <c r="C2099" t="s">
        <v>140</v>
      </c>
      <c r="D2099" t="s">
        <v>760</v>
      </c>
      <c r="E2099" t="s">
        <v>761</v>
      </c>
      <c r="F2099" t="s">
        <v>134</v>
      </c>
      <c r="G2099" t="s">
        <v>134</v>
      </c>
      <c r="H2099" t="s">
        <v>12700</v>
      </c>
      <c r="I2099" t="s">
        <v>20</v>
      </c>
      <c r="J2099" t="s">
        <v>2349</v>
      </c>
      <c r="K2099" t="s">
        <v>21</v>
      </c>
      <c r="M2099" t="s">
        <v>12701</v>
      </c>
      <c r="N2099" t="s">
        <v>22</v>
      </c>
      <c r="O2099" t="s">
        <v>23</v>
      </c>
      <c r="P2099" t="s">
        <v>26</v>
      </c>
      <c r="Q2099" t="s">
        <v>2348</v>
      </c>
      <c r="R2099" s="13">
        <v>14</v>
      </c>
      <c r="S2099" s="13">
        <v>1</v>
      </c>
      <c r="T2099" s="21">
        <v>1</v>
      </c>
      <c r="V2099" t="s">
        <v>2154</v>
      </c>
      <c r="W2099" t="s">
        <v>17602</v>
      </c>
      <c r="X2099" s="20" t="str">
        <f>+IF(V2099="","-",CONCATENATE(V2099,"_",W2099))</f>
        <v>FINES_R07</v>
      </c>
      <c r="Y2099" s="59">
        <v>0.58501714468002319</v>
      </c>
      <c r="Z2099" t="s">
        <v>134</v>
      </c>
      <c r="AA2099" t="s">
        <v>2393</v>
      </c>
      <c r="AB2099" t="str">
        <f>+IF(W2099="","-",IF(W2099="UNICO","CENSO","MUESTRA"))</f>
        <v>MUESTRA</v>
      </c>
      <c r="AC2099" t="s">
        <v>2397</v>
      </c>
      <c r="AD2099" t="s">
        <v>12702</v>
      </c>
      <c r="AF2099">
        <f>+COUNTIF(Piloto!C:C,MARCO!A2099)</f>
        <v>0</v>
      </c>
    </row>
    <row r="2100" spans="1:32" x14ac:dyDescent="0.25">
      <c r="A2100" s="5" t="str">
        <f t="shared" si="32"/>
        <v>R 7 - D 135 - 454 - 2939</v>
      </c>
      <c r="B2100" s="23" t="s">
        <v>2347</v>
      </c>
      <c r="C2100" t="s">
        <v>140</v>
      </c>
      <c r="D2100" t="s">
        <v>155</v>
      </c>
      <c r="E2100" t="s">
        <v>2074</v>
      </c>
      <c r="F2100" t="s">
        <v>134</v>
      </c>
      <c r="G2100" t="s">
        <v>134</v>
      </c>
      <c r="H2100" t="s">
        <v>9727</v>
      </c>
      <c r="I2100" t="s">
        <v>20</v>
      </c>
      <c r="J2100" t="s">
        <v>2349</v>
      </c>
      <c r="K2100" t="s">
        <v>21</v>
      </c>
      <c r="M2100" t="s">
        <v>9728</v>
      </c>
      <c r="N2100" t="s">
        <v>22</v>
      </c>
      <c r="O2100" t="s">
        <v>23</v>
      </c>
      <c r="P2100" t="s">
        <v>26</v>
      </c>
      <c r="Q2100" t="s">
        <v>2348</v>
      </c>
      <c r="R2100" s="13">
        <v>23</v>
      </c>
      <c r="S2100" s="13">
        <v>1</v>
      </c>
      <c r="T2100" s="21">
        <v>1</v>
      </c>
      <c r="V2100" t="s">
        <v>2154</v>
      </c>
      <c r="W2100" t="s">
        <v>17602</v>
      </c>
      <c r="X2100" s="20" t="str">
        <f>+IF(V2100="","-",CONCATENATE(V2100,"_",W2100))</f>
        <v>FINES_R07</v>
      </c>
      <c r="Y2100" s="59">
        <v>0.59371668100357056</v>
      </c>
      <c r="Z2100" t="s">
        <v>134</v>
      </c>
      <c r="AA2100" t="s">
        <v>2393</v>
      </c>
      <c r="AB2100" t="str">
        <f>+IF(W2100="","-",IF(W2100="UNICO","CENSO","MUESTRA"))</f>
        <v>MUESTRA</v>
      </c>
      <c r="AC2100" t="s">
        <v>2397</v>
      </c>
      <c r="AD2100" t="s">
        <v>9729</v>
      </c>
      <c r="AF2100">
        <f>+COUNTIF(Piloto!C:C,MARCO!A2100)</f>
        <v>0</v>
      </c>
    </row>
    <row r="2101" spans="1:32" x14ac:dyDescent="0.25">
      <c r="A2101" s="5" t="str">
        <f t="shared" si="32"/>
        <v>R 7 - D 135 - 454 - 3483</v>
      </c>
      <c r="B2101" s="23" t="s">
        <v>2347</v>
      </c>
      <c r="C2101" t="s">
        <v>140</v>
      </c>
      <c r="D2101" t="s">
        <v>155</v>
      </c>
      <c r="E2101" t="s">
        <v>2074</v>
      </c>
      <c r="F2101" t="s">
        <v>134</v>
      </c>
      <c r="G2101" t="s">
        <v>134</v>
      </c>
      <c r="H2101" t="s">
        <v>9717</v>
      </c>
      <c r="I2101" t="s">
        <v>20</v>
      </c>
      <c r="J2101" t="s">
        <v>2349</v>
      </c>
      <c r="K2101" t="s">
        <v>21</v>
      </c>
      <c r="M2101" t="s">
        <v>9718</v>
      </c>
      <c r="N2101" t="s">
        <v>22</v>
      </c>
      <c r="O2101" t="s">
        <v>23</v>
      </c>
      <c r="P2101" t="s">
        <v>26</v>
      </c>
      <c r="Q2101" t="s">
        <v>2348</v>
      </c>
      <c r="R2101" s="13">
        <v>13</v>
      </c>
      <c r="S2101" s="13">
        <v>1</v>
      </c>
      <c r="T2101" s="21">
        <v>1</v>
      </c>
      <c r="V2101" t="s">
        <v>2154</v>
      </c>
      <c r="W2101" t="s">
        <v>17602</v>
      </c>
      <c r="X2101" s="20" t="str">
        <f>+IF(V2101="","-",CONCATENATE(V2101,"_",W2101))</f>
        <v>FINES_R07</v>
      </c>
      <c r="Y2101" s="59">
        <v>0.60858649015426636</v>
      </c>
      <c r="Z2101" t="s">
        <v>134</v>
      </c>
      <c r="AA2101" t="s">
        <v>2393</v>
      </c>
      <c r="AB2101" t="str">
        <f>+IF(W2101="","-",IF(W2101="UNICO","CENSO","MUESTRA"))</f>
        <v>MUESTRA</v>
      </c>
      <c r="AC2101" t="s">
        <v>2398</v>
      </c>
      <c r="AD2101" t="s">
        <v>9719</v>
      </c>
      <c r="AF2101">
        <f>+COUNTIF(Piloto!C:C,MARCO!A2101)</f>
        <v>0</v>
      </c>
    </row>
    <row r="2102" spans="1:32" x14ac:dyDescent="0.25">
      <c r="A2102" s="5" t="str">
        <f t="shared" si="32"/>
        <v>R 7 - D 117 - 455 - 4322</v>
      </c>
      <c r="B2102" s="60" t="s">
        <v>2347</v>
      </c>
      <c r="C2102" t="s">
        <v>140</v>
      </c>
      <c r="D2102" t="s">
        <v>85</v>
      </c>
      <c r="E2102" t="s">
        <v>1888</v>
      </c>
      <c r="F2102" t="s">
        <v>134</v>
      </c>
      <c r="G2102" t="s">
        <v>134</v>
      </c>
      <c r="H2102" t="s">
        <v>12647</v>
      </c>
      <c r="I2102" t="s">
        <v>20</v>
      </c>
      <c r="J2102" t="s">
        <v>2349</v>
      </c>
      <c r="K2102" t="s">
        <v>21</v>
      </c>
      <c r="M2102" t="s">
        <v>12648</v>
      </c>
      <c r="N2102" t="s">
        <v>22</v>
      </c>
      <c r="O2102" t="s">
        <v>23</v>
      </c>
      <c r="P2102" t="s">
        <v>26</v>
      </c>
      <c r="Q2102" t="s">
        <v>2348</v>
      </c>
      <c r="R2102" s="13">
        <v>56</v>
      </c>
      <c r="S2102" s="13">
        <v>2</v>
      </c>
      <c r="T2102" s="21">
        <v>1</v>
      </c>
      <c r="V2102" t="s">
        <v>2154</v>
      </c>
      <c r="W2102" t="s">
        <v>17602</v>
      </c>
      <c r="X2102" s="20" t="str">
        <f>+IF(V2102="","-",CONCATENATE(V2102,"_",W2102))</f>
        <v>FINES_R07</v>
      </c>
      <c r="Y2102" s="59">
        <v>0.6140097975730896</v>
      </c>
      <c r="Z2102" t="s">
        <v>134</v>
      </c>
      <c r="AA2102" t="s">
        <v>2393</v>
      </c>
      <c r="AB2102" t="str">
        <f>+IF(W2102="","-",IF(W2102="UNICO","CENSO","MUESTRA"))</f>
        <v>MUESTRA</v>
      </c>
      <c r="AC2102" t="s">
        <v>2398</v>
      </c>
      <c r="AD2102" t="s">
        <v>12649</v>
      </c>
      <c r="AF2102">
        <f>+COUNTIF(Piloto!C:C,MARCO!A2102)</f>
        <v>0</v>
      </c>
    </row>
    <row r="2103" spans="1:32" x14ac:dyDescent="0.25">
      <c r="A2103" s="5" t="str">
        <f t="shared" si="32"/>
        <v>R 7 - D 117 - 451 - 0995</v>
      </c>
      <c r="B2103" s="23" t="s">
        <v>2347</v>
      </c>
      <c r="C2103" t="s">
        <v>140</v>
      </c>
      <c r="D2103" t="s">
        <v>85</v>
      </c>
      <c r="E2103" t="s">
        <v>1888</v>
      </c>
      <c r="F2103" t="s">
        <v>134</v>
      </c>
      <c r="G2103" t="s">
        <v>134</v>
      </c>
      <c r="H2103" t="s">
        <v>9651</v>
      </c>
      <c r="I2103" t="s">
        <v>20</v>
      </c>
      <c r="J2103" t="s">
        <v>2349</v>
      </c>
      <c r="K2103" t="s">
        <v>21</v>
      </c>
      <c r="M2103" t="s">
        <v>9652</v>
      </c>
      <c r="N2103" t="s">
        <v>22</v>
      </c>
      <c r="O2103" t="s">
        <v>23</v>
      </c>
      <c r="P2103" t="s">
        <v>26</v>
      </c>
      <c r="Q2103" t="s">
        <v>2348</v>
      </c>
      <c r="R2103" s="13">
        <v>114</v>
      </c>
      <c r="S2103" s="13">
        <v>3</v>
      </c>
      <c r="T2103" s="21">
        <v>1</v>
      </c>
      <c r="V2103" t="s">
        <v>2154</v>
      </c>
      <c r="W2103" t="s">
        <v>17602</v>
      </c>
      <c r="X2103" s="20" t="str">
        <f>+IF(V2103="","-",CONCATENATE(V2103,"_",W2103))</f>
        <v>FINES_R07</v>
      </c>
      <c r="Y2103" s="59">
        <v>0.6310160756111145</v>
      </c>
      <c r="Z2103" t="s">
        <v>134</v>
      </c>
      <c r="AA2103" t="s">
        <v>2393</v>
      </c>
      <c r="AB2103" t="str">
        <f>+IF(W2103="","-",IF(W2103="UNICO","CENSO","MUESTRA"))</f>
        <v>MUESTRA</v>
      </c>
      <c r="AC2103" t="s">
        <v>2397</v>
      </c>
      <c r="AD2103" t="s">
        <v>9653</v>
      </c>
      <c r="AF2103">
        <f>+COUNTIF(Piloto!C:C,MARCO!A2103)</f>
        <v>0</v>
      </c>
    </row>
    <row r="2104" spans="1:32" x14ac:dyDescent="0.25">
      <c r="A2104" s="5" t="str">
        <f t="shared" si="32"/>
        <v>R 7 - D 45 - 453 - 0656</v>
      </c>
      <c r="B2104" s="23" t="s">
        <v>2347</v>
      </c>
      <c r="C2104" t="s">
        <v>140</v>
      </c>
      <c r="D2104" t="s">
        <v>760</v>
      </c>
      <c r="E2104" t="s">
        <v>761</v>
      </c>
      <c r="F2104" t="s">
        <v>134</v>
      </c>
      <c r="G2104" t="s">
        <v>134</v>
      </c>
      <c r="H2104" t="s">
        <v>9818</v>
      </c>
      <c r="I2104" t="s">
        <v>20</v>
      </c>
      <c r="J2104" t="s">
        <v>2349</v>
      </c>
      <c r="K2104" t="s">
        <v>21</v>
      </c>
      <c r="M2104" t="s">
        <v>9819</v>
      </c>
      <c r="N2104" t="s">
        <v>22</v>
      </c>
      <c r="O2104" t="s">
        <v>23</v>
      </c>
      <c r="P2104" t="s">
        <v>26</v>
      </c>
      <c r="Q2104" t="s">
        <v>2348</v>
      </c>
      <c r="R2104" s="13">
        <v>17</v>
      </c>
      <c r="S2104" s="13">
        <v>1</v>
      </c>
      <c r="T2104" s="21">
        <v>1</v>
      </c>
      <c r="V2104" t="s">
        <v>2154</v>
      </c>
      <c r="W2104" t="s">
        <v>17602</v>
      </c>
      <c r="X2104" s="20" t="str">
        <f>+IF(V2104="","-",CONCATENATE(V2104,"_",W2104))</f>
        <v>FINES_R07</v>
      </c>
      <c r="Y2104" s="59">
        <v>0.64122742414474487</v>
      </c>
      <c r="Z2104" t="s">
        <v>134</v>
      </c>
      <c r="AA2104" t="s">
        <v>2393</v>
      </c>
      <c r="AB2104" t="str">
        <f>+IF(W2104="","-",IF(W2104="UNICO","CENSO","MUESTRA"))</f>
        <v>MUESTRA</v>
      </c>
      <c r="AC2104" t="s">
        <v>2397</v>
      </c>
      <c r="AD2104" t="s">
        <v>9820</v>
      </c>
      <c r="AF2104">
        <f>+COUNTIF(Piloto!C:C,MARCO!A2104)</f>
        <v>0</v>
      </c>
    </row>
    <row r="2105" spans="1:32" x14ac:dyDescent="0.25">
      <c r="A2105" s="5" t="str">
        <f t="shared" si="32"/>
        <v>R 7 - D 135 - 454 - 1125</v>
      </c>
      <c r="B2105" s="23" t="s">
        <v>2347</v>
      </c>
      <c r="C2105" t="s">
        <v>140</v>
      </c>
      <c r="D2105" t="s">
        <v>155</v>
      </c>
      <c r="E2105" t="s">
        <v>2074</v>
      </c>
      <c r="F2105" t="s">
        <v>134</v>
      </c>
      <c r="G2105" t="s">
        <v>134</v>
      </c>
      <c r="H2105" t="s">
        <v>9723</v>
      </c>
      <c r="I2105" t="s">
        <v>20</v>
      </c>
      <c r="J2105" t="s">
        <v>2349</v>
      </c>
      <c r="K2105" t="s">
        <v>21</v>
      </c>
      <c r="M2105" t="s">
        <v>9724</v>
      </c>
      <c r="N2105" t="s">
        <v>22</v>
      </c>
      <c r="O2105" t="s">
        <v>23</v>
      </c>
      <c r="P2105" t="s">
        <v>26</v>
      </c>
      <c r="Q2105" t="s">
        <v>2348</v>
      </c>
      <c r="R2105" s="13">
        <v>23</v>
      </c>
      <c r="S2105" s="13">
        <v>1</v>
      </c>
      <c r="T2105" s="21">
        <v>1</v>
      </c>
      <c r="V2105" t="s">
        <v>2154</v>
      </c>
      <c r="W2105" t="s">
        <v>17602</v>
      </c>
      <c r="X2105" s="20" t="str">
        <f>+IF(V2105="","-",CONCATENATE(V2105,"_",W2105))</f>
        <v>FINES_R07</v>
      </c>
      <c r="Y2105" s="59">
        <v>0.64967507123947144</v>
      </c>
      <c r="Z2105" t="s">
        <v>134</v>
      </c>
      <c r="AA2105" t="s">
        <v>2393</v>
      </c>
      <c r="AB2105" t="str">
        <f>+IF(W2105="","-",IF(W2105="UNICO","CENSO","MUESTRA"))</f>
        <v>MUESTRA</v>
      </c>
      <c r="AC2105" t="s">
        <v>2397</v>
      </c>
      <c r="AD2105" t="s">
        <v>9725</v>
      </c>
      <c r="AF2105">
        <f>+COUNTIF(Piloto!C:C,MARCO!A2105)</f>
        <v>0</v>
      </c>
    </row>
    <row r="2106" spans="1:32" x14ac:dyDescent="0.25">
      <c r="A2106" s="5" t="str">
        <f t="shared" si="32"/>
        <v>R 7 - D 135 - 451 - 1125</v>
      </c>
      <c r="B2106" s="23" t="s">
        <v>2347</v>
      </c>
      <c r="C2106" t="s">
        <v>140</v>
      </c>
      <c r="D2106" t="s">
        <v>155</v>
      </c>
      <c r="E2106" t="s">
        <v>2074</v>
      </c>
      <c r="F2106" t="s">
        <v>134</v>
      </c>
      <c r="G2106" t="s">
        <v>134</v>
      </c>
      <c r="H2106" t="s">
        <v>9748</v>
      </c>
      <c r="I2106" t="s">
        <v>20</v>
      </c>
      <c r="J2106" t="s">
        <v>2349</v>
      </c>
      <c r="K2106" t="s">
        <v>21</v>
      </c>
      <c r="M2106" t="s">
        <v>9724</v>
      </c>
      <c r="N2106" t="s">
        <v>22</v>
      </c>
      <c r="O2106" t="s">
        <v>23</v>
      </c>
      <c r="P2106" t="s">
        <v>26</v>
      </c>
      <c r="Q2106" t="s">
        <v>2348</v>
      </c>
      <c r="R2106" s="13">
        <v>20</v>
      </c>
      <c r="S2106" s="13">
        <v>1</v>
      </c>
      <c r="T2106" s="21">
        <v>1</v>
      </c>
      <c r="V2106" t="s">
        <v>2154</v>
      </c>
      <c r="W2106" t="s">
        <v>17602</v>
      </c>
      <c r="X2106" s="20" t="str">
        <f>+IF(V2106="","-",CONCATENATE(V2106,"_",W2106))</f>
        <v>FINES_R07</v>
      </c>
      <c r="Y2106" s="59">
        <v>0.64967507123947144</v>
      </c>
      <c r="Z2106" t="s">
        <v>134</v>
      </c>
      <c r="AA2106" t="s">
        <v>2393</v>
      </c>
      <c r="AB2106" t="str">
        <f>+IF(W2106="","-",IF(W2106="UNICO","CENSO","MUESTRA"))</f>
        <v>MUESTRA</v>
      </c>
      <c r="AC2106" t="s">
        <v>2397</v>
      </c>
      <c r="AD2106" t="s">
        <v>9725</v>
      </c>
      <c r="AF2106">
        <f>+COUNTIF(Piloto!C:C,MARCO!A2106)</f>
        <v>0</v>
      </c>
    </row>
    <row r="2107" spans="1:32" x14ac:dyDescent="0.25">
      <c r="A2107" s="5" t="str">
        <f t="shared" si="32"/>
        <v>R 7 - D 45 - 458 - 4288</v>
      </c>
      <c r="B2107" s="60" t="s">
        <v>2347</v>
      </c>
      <c r="C2107" t="s">
        <v>140</v>
      </c>
      <c r="D2107" t="s">
        <v>760</v>
      </c>
      <c r="E2107" t="s">
        <v>761</v>
      </c>
      <c r="F2107" t="s">
        <v>134</v>
      </c>
      <c r="G2107" t="s">
        <v>134</v>
      </c>
      <c r="H2107" t="s">
        <v>12741</v>
      </c>
      <c r="I2107" t="s">
        <v>20</v>
      </c>
      <c r="J2107" t="s">
        <v>2349</v>
      </c>
      <c r="K2107" t="s">
        <v>21</v>
      </c>
      <c r="M2107" t="s">
        <v>12742</v>
      </c>
      <c r="N2107" t="s">
        <v>22</v>
      </c>
      <c r="O2107" t="s">
        <v>23</v>
      </c>
      <c r="P2107" t="s">
        <v>26</v>
      </c>
      <c r="Q2107" t="s">
        <v>2348</v>
      </c>
      <c r="R2107" s="13">
        <v>34</v>
      </c>
      <c r="S2107" s="13">
        <v>1</v>
      </c>
      <c r="T2107" s="21">
        <v>1</v>
      </c>
      <c r="V2107" t="s">
        <v>2154</v>
      </c>
      <c r="W2107" t="s">
        <v>17602</v>
      </c>
      <c r="X2107" s="20" t="str">
        <f>+IF(V2107="","-",CONCATENATE(V2107,"_",W2107))</f>
        <v>FINES_R07</v>
      </c>
      <c r="Y2107" s="59">
        <v>0.70320510864257813</v>
      </c>
      <c r="Z2107" t="s">
        <v>134</v>
      </c>
      <c r="AA2107" t="s">
        <v>2393</v>
      </c>
      <c r="AB2107" t="str">
        <f>+IF(W2107="","-",IF(W2107="UNICO","CENSO","MUESTRA"))</f>
        <v>MUESTRA</v>
      </c>
      <c r="AC2107" t="s">
        <v>2397</v>
      </c>
      <c r="AD2107" t="s">
        <v>12743</v>
      </c>
      <c r="AF2107">
        <f>+COUNTIF(Piloto!C:C,MARCO!A2107)</f>
        <v>0</v>
      </c>
    </row>
    <row r="2108" spans="1:32" x14ac:dyDescent="0.25">
      <c r="A2108" s="5" t="str">
        <f t="shared" si="32"/>
        <v>R 7 - D 45 - 466 - 3905</v>
      </c>
      <c r="B2108" s="23" t="s">
        <v>2347</v>
      </c>
      <c r="C2108" t="s">
        <v>140</v>
      </c>
      <c r="D2108" t="s">
        <v>760</v>
      </c>
      <c r="E2108" t="s">
        <v>761</v>
      </c>
      <c r="F2108" t="s">
        <v>134</v>
      </c>
      <c r="G2108" t="s">
        <v>134</v>
      </c>
      <c r="H2108" t="s">
        <v>9765</v>
      </c>
      <c r="I2108" t="s">
        <v>20</v>
      </c>
      <c r="J2108" t="s">
        <v>2349</v>
      </c>
      <c r="K2108" t="s">
        <v>21</v>
      </c>
      <c r="M2108" t="s">
        <v>9766</v>
      </c>
      <c r="N2108" t="s">
        <v>22</v>
      </c>
      <c r="O2108" t="s">
        <v>23</v>
      </c>
      <c r="P2108" t="s">
        <v>26</v>
      </c>
      <c r="Q2108" t="s">
        <v>2348</v>
      </c>
      <c r="R2108" s="13">
        <v>9</v>
      </c>
      <c r="S2108" s="13">
        <v>1</v>
      </c>
      <c r="T2108" s="21">
        <v>1</v>
      </c>
      <c r="V2108" t="s">
        <v>2154</v>
      </c>
      <c r="W2108" t="s">
        <v>17602</v>
      </c>
      <c r="X2108" s="20" t="str">
        <f>+IF(V2108="","-",CONCATENATE(V2108,"_",W2108))</f>
        <v>FINES_R07</v>
      </c>
      <c r="Y2108" s="59">
        <v>0.73591583967208862</v>
      </c>
      <c r="Z2108" t="s">
        <v>134</v>
      </c>
      <c r="AA2108" t="s">
        <v>2393</v>
      </c>
      <c r="AB2108" t="str">
        <f>+IF(W2108="","-",IF(W2108="UNICO","CENSO","MUESTRA"))</f>
        <v>MUESTRA</v>
      </c>
      <c r="AC2108" t="s">
        <v>2398</v>
      </c>
      <c r="AD2108" t="s">
        <v>9767</v>
      </c>
      <c r="AF2108">
        <f>+COUNTIF(Piloto!C:C,MARCO!A2108)</f>
        <v>0</v>
      </c>
    </row>
    <row r="2109" spans="1:32" x14ac:dyDescent="0.25">
      <c r="A2109" s="5" t="str">
        <f t="shared" si="32"/>
        <v>R 7 - D 117 - 451 - 0959</v>
      </c>
      <c r="B2109" s="23" t="s">
        <v>2347</v>
      </c>
      <c r="C2109" t="s">
        <v>140</v>
      </c>
      <c r="D2109" t="s">
        <v>85</v>
      </c>
      <c r="E2109" t="s">
        <v>1888</v>
      </c>
      <c r="F2109" t="s">
        <v>134</v>
      </c>
      <c r="G2109" t="s">
        <v>134</v>
      </c>
      <c r="H2109" t="s">
        <v>9647</v>
      </c>
      <c r="I2109" t="s">
        <v>20</v>
      </c>
      <c r="J2109" t="s">
        <v>2349</v>
      </c>
      <c r="K2109" t="s">
        <v>21</v>
      </c>
      <c r="M2109" t="s">
        <v>9648</v>
      </c>
      <c r="N2109" t="s">
        <v>22</v>
      </c>
      <c r="O2109" t="s">
        <v>23</v>
      </c>
      <c r="P2109" t="s">
        <v>26</v>
      </c>
      <c r="Q2109" t="s">
        <v>2348</v>
      </c>
      <c r="R2109" s="13">
        <v>36</v>
      </c>
      <c r="S2109" s="13">
        <v>2</v>
      </c>
      <c r="T2109" s="21">
        <v>1</v>
      </c>
      <c r="V2109" t="s">
        <v>2154</v>
      </c>
      <c r="W2109" t="s">
        <v>17602</v>
      </c>
      <c r="X2109" s="20" t="str">
        <f>+IF(V2109="","-",CONCATENATE(V2109,"_",W2109))</f>
        <v>FINES_R07</v>
      </c>
      <c r="Y2109" s="59">
        <v>0.73788297176361084</v>
      </c>
      <c r="Z2109" t="s">
        <v>134</v>
      </c>
      <c r="AA2109" t="s">
        <v>2393</v>
      </c>
      <c r="AB2109" t="str">
        <f>+IF(W2109="","-",IF(W2109="UNICO","CENSO","MUESTRA"))</f>
        <v>MUESTRA</v>
      </c>
      <c r="AC2109" t="s">
        <v>2398</v>
      </c>
      <c r="AD2109" t="s">
        <v>9649</v>
      </c>
      <c r="AF2109">
        <f>+COUNTIF(Piloto!C:C,MARCO!A2109)</f>
        <v>0</v>
      </c>
    </row>
    <row r="2110" spans="1:32" x14ac:dyDescent="0.25">
      <c r="A2110" s="5" t="str">
        <f t="shared" si="32"/>
        <v>R 7 - D 45 - 453 - 0659</v>
      </c>
      <c r="B2110" s="23" t="s">
        <v>2347</v>
      </c>
      <c r="C2110" t="s">
        <v>140</v>
      </c>
      <c r="D2110" t="s">
        <v>760</v>
      </c>
      <c r="E2110" t="s">
        <v>761</v>
      </c>
      <c r="F2110" t="s">
        <v>134</v>
      </c>
      <c r="G2110" t="s">
        <v>134</v>
      </c>
      <c r="H2110" t="s">
        <v>9773</v>
      </c>
      <c r="I2110" t="s">
        <v>20</v>
      </c>
      <c r="J2110" t="s">
        <v>2349</v>
      </c>
      <c r="K2110" t="s">
        <v>21</v>
      </c>
      <c r="M2110" t="s">
        <v>9774</v>
      </c>
      <c r="N2110" t="s">
        <v>22</v>
      </c>
      <c r="O2110" t="s">
        <v>23</v>
      </c>
      <c r="P2110" t="s">
        <v>26</v>
      </c>
      <c r="Q2110" t="s">
        <v>2348</v>
      </c>
      <c r="R2110" s="13">
        <v>23</v>
      </c>
      <c r="S2110" s="13">
        <v>1</v>
      </c>
      <c r="T2110" s="21">
        <v>1</v>
      </c>
      <c r="V2110" t="s">
        <v>2154</v>
      </c>
      <c r="W2110" t="s">
        <v>17602</v>
      </c>
      <c r="X2110" s="20" t="str">
        <f>+IF(V2110="","-",CONCATENATE(V2110,"_",W2110))</f>
        <v>FINES_R07</v>
      </c>
      <c r="Y2110" s="59">
        <v>0.76751828193664551</v>
      </c>
      <c r="Z2110" t="s">
        <v>134</v>
      </c>
      <c r="AA2110" t="s">
        <v>2393</v>
      </c>
      <c r="AB2110" t="str">
        <f>+IF(W2110="","-",IF(W2110="UNICO","CENSO","MUESTRA"))</f>
        <v>MUESTRA</v>
      </c>
      <c r="AC2110" t="s">
        <v>2398</v>
      </c>
      <c r="AD2110" t="s">
        <v>9775</v>
      </c>
      <c r="AF2110">
        <f>+COUNTIF(Piloto!C:C,MARCO!A2110)</f>
        <v>0</v>
      </c>
    </row>
    <row r="2111" spans="1:32" x14ac:dyDescent="0.25">
      <c r="A2111" s="5" t="str">
        <f t="shared" si="32"/>
        <v>R 7 - D 45 - 458 - 3977</v>
      </c>
      <c r="B2111" s="60" t="s">
        <v>2347</v>
      </c>
      <c r="C2111" t="s">
        <v>140</v>
      </c>
      <c r="D2111" t="s">
        <v>760</v>
      </c>
      <c r="E2111" t="s">
        <v>761</v>
      </c>
      <c r="F2111" t="s">
        <v>134</v>
      </c>
      <c r="G2111" t="s">
        <v>134</v>
      </c>
      <c r="H2111" t="s">
        <v>12749</v>
      </c>
      <c r="I2111" t="s">
        <v>20</v>
      </c>
      <c r="J2111" t="s">
        <v>2349</v>
      </c>
      <c r="K2111" t="s">
        <v>21</v>
      </c>
      <c r="M2111" t="s">
        <v>9774</v>
      </c>
      <c r="N2111" t="s">
        <v>22</v>
      </c>
      <c r="O2111" t="s">
        <v>23</v>
      </c>
      <c r="P2111" t="s">
        <v>26</v>
      </c>
      <c r="Q2111" t="s">
        <v>2348</v>
      </c>
      <c r="R2111" s="13">
        <v>42</v>
      </c>
      <c r="S2111" s="13">
        <v>2</v>
      </c>
      <c r="T2111" s="21">
        <v>1</v>
      </c>
      <c r="V2111" t="s">
        <v>2154</v>
      </c>
      <c r="W2111" t="s">
        <v>17602</v>
      </c>
      <c r="X2111" s="20" t="str">
        <f>+IF(V2111="","-",CONCATENATE(V2111,"_",W2111))</f>
        <v>FINES_R07</v>
      </c>
      <c r="Y2111" s="59">
        <v>0.76751828193664551</v>
      </c>
      <c r="Z2111" t="s">
        <v>134</v>
      </c>
      <c r="AA2111" t="s">
        <v>2393</v>
      </c>
      <c r="AB2111" t="str">
        <f>+IF(W2111="","-",IF(W2111="UNICO","CENSO","MUESTRA"))</f>
        <v>MUESTRA</v>
      </c>
      <c r="AC2111" t="s">
        <v>2397</v>
      </c>
      <c r="AD2111" t="s">
        <v>12750</v>
      </c>
      <c r="AF2111">
        <f>+COUNTIF(Piloto!C:C,MARCO!A2111)</f>
        <v>0</v>
      </c>
    </row>
    <row r="2112" spans="1:32" x14ac:dyDescent="0.25">
      <c r="A2112" s="5" t="str">
        <f t="shared" si="32"/>
        <v>R 7 - D 45 - 458 - 0659</v>
      </c>
      <c r="B2112" s="60" t="s">
        <v>2347</v>
      </c>
      <c r="C2112" t="s">
        <v>140</v>
      </c>
      <c r="D2112" t="s">
        <v>760</v>
      </c>
      <c r="E2112" t="s">
        <v>761</v>
      </c>
      <c r="F2112" t="s">
        <v>134</v>
      </c>
      <c r="G2112" t="s">
        <v>134</v>
      </c>
      <c r="H2112" t="s">
        <v>12790</v>
      </c>
      <c r="I2112" t="s">
        <v>20</v>
      </c>
      <c r="J2112" t="s">
        <v>2349</v>
      </c>
      <c r="K2112" t="s">
        <v>21</v>
      </c>
      <c r="M2112" t="s">
        <v>9774</v>
      </c>
      <c r="N2112" t="s">
        <v>22</v>
      </c>
      <c r="O2112" t="s">
        <v>23</v>
      </c>
      <c r="P2112" t="s">
        <v>26</v>
      </c>
      <c r="Q2112" t="s">
        <v>2348</v>
      </c>
      <c r="R2112" s="13">
        <v>20</v>
      </c>
      <c r="S2112" s="13">
        <v>1</v>
      </c>
      <c r="T2112" s="21">
        <v>1</v>
      </c>
      <c r="V2112" t="s">
        <v>2154</v>
      </c>
      <c r="W2112" t="s">
        <v>17602</v>
      </c>
      <c r="X2112" s="20" t="str">
        <f>+IF(V2112="","-",CONCATENATE(V2112,"_",W2112))</f>
        <v>FINES_R07</v>
      </c>
      <c r="Y2112" s="59">
        <v>0.76751828193664551</v>
      </c>
      <c r="Z2112" t="s">
        <v>134</v>
      </c>
      <c r="AA2112" t="s">
        <v>2393</v>
      </c>
      <c r="AB2112" t="str">
        <f>+IF(W2112="","-",IF(W2112="UNICO","CENSO","MUESTRA"))</f>
        <v>MUESTRA</v>
      </c>
      <c r="AC2112" t="s">
        <v>2397</v>
      </c>
      <c r="AD2112" t="s">
        <v>9775</v>
      </c>
      <c r="AF2112">
        <f>+COUNTIF(Piloto!C:C,MARCO!A2112)</f>
        <v>0</v>
      </c>
    </row>
    <row r="2113" spans="1:32" x14ac:dyDescent="0.25">
      <c r="A2113" s="5" t="str">
        <f t="shared" si="32"/>
        <v>R 7 - D 45 - 453 - 4477</v>
      </c>
      <c r="B2113" s="60" t="s">
        <v>2347</v>
      </c>
      <c r="C2113" t="s">
        <v>140</v>
      </c>
      <c r="D2113" t="s">
        <v>760</v>
      </c>
      <c r="E2113" t="s">
        <v>761</v>
      </c>
      <c r="F2113" t="s">
        <v>134</v>
      </c>
      <c r="G2113" t="s">
        <v>134</v>
      </c>
      <c r="H2113" t="s">
        <v>12761</v>
      </c>
      <c r="I2113" t="s">
        <v>20</v>
      </c>
      <c r="J2113" t="s">
        <v>2349</v>
      </c>
      <c r="K2113" t="s">
        <v>21</v>
      </c>
      <c r="M2113" t="s">
        <v>12762</v>
      </c>
      <c r="N2113" t="s">
        <v>22</v>
      </c>
      <c r="O2113" t="s">
        <v>23</v>
      </c>
      <c r="P2113" t="s">
        <v>26</v>
      </c>
      <c r="Q2113" t="s">
        <v>2348</v>
      </c>
      <c r="R2113" s="13">
        <v>28</v>
      </c>
      <c r="S2113" s="13">
        <v>1</v>
      </c>
      <c r="T2113" s="21">
        <v>1</v>
      </c>
      <c r="V2113" t="s">
        <v>2154</v>
      </c>
      <c r="W2113" t="s">
        <v>17602</v>
      </c>
      <c r="X2113" s="20" t="str">
        <f>+IF(V2113="","-",CONCATENATE(V2113,"_",W2113))</f>
        <v>FINES_R07</v>
      </c>
      <c r="Y2113" s="59">
        <v>0.79620164632797241</v>
      </c>
      <c r="Z2113" t="s">
        <v>134</v>
      </c>
      <c r="AA2113" t="s">
        <v>2393</v>
      </c>
      <c r="AB2113" t="str">
        <f>+IF(W2113="","-",IF(W2113="UNICO","CENSO","MUESTRA"))</f>
        <v>MUESTRA</v>
      </c>
      <c r="AC2113" t="s">
        <v>2397</v>
      </c>
      <c r="AD2113" t="s">
        <v>12763</v>
      </c>
      <c r="AF2113">
        <f>+COUNTIF(Piloto!C:C,MARCO!A2113)</f>
        <v>0</v>
      </c>
    </row>
    <row r="2114" spans="1:32" x14ac:dyDescent="0.25">
      <c r="A2114" s="5" t="str">
        <f t="shared" si="32"/>
        <v>R 7 - D 117 - 455 - 1227</v>
      </c>
      <c r="B2114" s="60" t="s">
        <v>2347</v>
      </c>
      <c r="C2114" t="s">
        <v>140</v>
      </c>
      <c r="D2114" t="s">
        <v>85</v>
      </c>
      <c r="E2114" t="s">
        <v>1888</v>
      </c>
      <c r="F2114" t="s">
        <v>134</v>
      </c>
      <c r="G2114" t="s">
        <v>134</v>
      </c>
      <c r="H2114" t="s">
        <v>12615</v>
      </c>
      <c r="I2114" t="s">
        <v>20</v>
      </c>
      <c r="J2114" t="s">
        <v>2349</v>
      </c>
      <c r="K2114" t="s">
        <v>21</v>
      </c>
      <c r="M2114" t="s">
        <v>12616</v>
      </c>
      <c r="N2114" t="s">
        <v>22</v>
      </c>
      <c r="O2114" t="s">
        <v>23</v>
      </c>
      <c r="P2114" t="s">
        <v>26</v>
      </c>
      <c r="Q2114" t="s">
        <v>2348</v>
      </c>
      <c r="R2114" s="13">
        <v>29</v>
      </c>
      <c r="S2114" s="13">
        <v>1</v>
      </c>
      <c r="T2114" s="21">
        <v>1</v>
      </c>
      <c r="V2114" t="s">
        <v>2154</v>
      </c>
      <c r="W2114" t="s">
        <v>17602</v>
      </c>
      <c r="X2114" s="20" t="str">
        <f>+IF(V2114="","-",CONCATENATE(V2114,"_",W2114))</f>
        <v>FINES_R07</v>
      </c>
      <c r="Y2114" s="59">
        <v>0.80427896976470947</v>
      </c>
      <c r="Z2114" t="s">
        <v>134</v>
      </c>
      <c r="AA2114" t="s">
        <v>2393</v>
      </c>
      <c r="AB2114" t="str">
        <f>+IF(W2114="","-",IF(W2114="UNICO","CENSO","MUESTRA"))</f>
        <v>MUESTRA</v>
      </c>
      <c r="AC2114" t="s">
        <v>2397</v>
      </c>
      <c r="AD2114" t="s">
        <v>12617</v>
      </c>
      <c r="AF2114">
        <f>+COUNTIF(Piloto!C:C,MARCO!A2114)</f>
        <v>0</v>
      </c>
    </row>
    <row r="2115" spans="1:32" x14ac:dyDescent="0.25">
      <c r="A2115" s="5" t="str">
        <f t="shared" ref="A2115:A2178" si="33">+H2115</f>
        <v>R 7 - D 135 - 454 - 1122</v>
      </c>
      <c r="B2115" s="23" t="s">
        <v>2347</v>
      </c>
      <c r="C2115" t="s">
        <v>140</v>
      </c>
      <c r="D2115" t="s">
        <v>155</v>
      </c>
      <c r="E2115" t="s">
        <v>2074</v>
      </c>
      <c r="F2115" t="s">
        <v>134</v>
      </c>
      <c r="G2115" t="s">
        <v>134</v>
      </c>
      <c r="H2115" t="s">
        <v>9742</v>
      </c>
      <c r="I2115" t="s">
        <v>20</v>
      </c>
      <c r="J2115" t="s">
        <v>2349</v>
      </c>
      <c r="K2115" t="s">
        <v>21</v>
      </c>
      <c r="M2115" t="s">
        <v>2230</v>
      </c>
      <c r="N2115" t="s">
        <v>22</v>
      </c>
      <c r="O2115" t="s">
        <v>23</v>
      </c>
      <c r="P2115" t="s">
        <v>26</v>
      </c>
      <c r="Q2115" t="s">
        <v>2348</v>
      </c>
      <c r="R2115" s="13">
        <v>24</v>
      </c>
      <c r="S2115" s="13">
        <v>1</v>
      </c>
      <c r="T2115" s="21">
        <v>1</v>
      </c>
      <c r="V2115" t="s">
        <v>2154</v>
      </c>
      <c r="W2115" t="s">
        <v>17602</v>
      </c>
      <c r="X2115" s="20" t="str">
        <f>+IF(V2115="","-",CONCATENATE(V2115,"_",W2115))</f>
        <v>FINES_R07</v>
      </c>
      <c r="Y2115" s="59">
        <v>0.81673300266265869</v>
      </c>
      <c r="Z2115" t="s">
        <v>134</v>
      </c>
      <c r="AA2115" t="s">
        <v>2393</v>
      </c>
      <c r="AB2115" t="str">
        <f>+IF(W2115="","-",IF(W2115="UNICO","CENSO","MUESTRA"))</f>
        <v>MUESTRA</v>
      </c>
      <c r="AC2115" t="s">
        <v>2397</v>
      </c>
      <c r="AD2115" t="s">
        <v>9743</v>
      </c>
      <c r="AF2115">
        <f>+COUNTIF(Piloto!C:C,MARCO!A2115)</f>
        <v>0</v>
      </c>
    </row>
    <row r="2116" spans="1:32" x14ac:dyDescent="0.25">
      <c r="A2116" s="5" t="str">
        <f t="shared" si="33"/>
        <v>R 7 - D 45 - 466 - 3887</v>
      </c>
      <c r="B2116" s="60" t="s">
        <v>2347</v>
      </c>
      <c r="C2116" t="s">
        <v>140</v>
      </c>
      <c r="D2116" t="s">
        <v>760</v>
      </c>
      <c r="E2116" t="s">
        <v>761</v>
      </c>
      <c r="F2116" t="s">
        <v>134</v>
      </c>
      <c r="G2116" t="s">
        <v>134</v>
      </c>
      <c r="H2116" t="s">
        <v>12745</v>
      </c>
      <c r="I2116" t="s">
        <v>20</v>
      </c>
      <c r="J2116" t="s">
        <v>2349</v>
      </c>
      <c r="K2116" t="s">
        <v>21</v>
      </c>
      <c r="M2116" t="s">
        <v>12746</v>
      </c>
      <c r="N2116" t="s">
        <v>22</v>
      </c>
      <c r="O2116" t="s">
        <v>23</v>
      </c>
      <c r="P2116" t="s">
        <v>26</v>
      </c>
      <c r="Q2116" t="s">
        <v>2348</v>
      </c>
      <c r="R2116" s="13">
        <v>36</v>
      </c>
      <c r="S2116" s="13">
        <v>1</v>
      </c>
      <c r="T2116" s="21">
        <v>1</v>
      </c>
      <c r="V2116" t="s">
        <v>2154</v>
      </c>
      <c r="W2116" t="s">
        <v>17602</v>
      </c>
      <c r="X2116" s="20" t="str">
        <f>+IF(V2116="","-",CONCATENATE(V2116,"_",W2116))</f>
        <v>FINES_R07</v>
      </c>
      <c r="Y2116" s="59">
        <v>0.82069158554077148</v>
      </c>
      <c r="Z2116" t="s">
        <v>134</v>
      </c>
      <c r="AA2116" t="s">
        <v>2393</v>
      </c>
      <c r="AB2116" t="str">
        <f>+IF(W2116="","-",IF(W2116="UNICO","CENSO","MUESTRA"))</f>
        <v>MUESTRA</v>
      </c>
      <c r="AC2116" t="s">
        <v>2397</v>
      </c>
      <c r="AD2116" t="s">
        <v>12747</v>
      </c>
      <c r="AF2116">
        <f>+COUNTIF(Piloto!C:C,MARCO!A2116)</f>
        <v>0</v>
      </c>
    </row>
    <row r="2117" spans="1:32" x14ac:dyDescent="0.25">
      <c r="A2117" s="5" t="str">
        <f t="shared" si="33"/>
        <v>R 7 - D 117 - 455 - 4604</v>
      </c>
      <c r="B2117" s="60" t="s">
        <v>2347</v>
      </c>
      <c r="C2117" t="s">
        <v>140</v>
      </c>
      <c r="D2117" t="s">
        <v>85</v>
      </c>
      <c r="E2117" t="s">
        <v>1888</v>
      </c>
      <c r="F2117" t="s">
        <v>134</v>
      </c>
      <c r="G2117" t="s">
        <v>134</v>
      </c>
      <c r="H2117" t="s">
        <v>12664</v>
      </c>
      <c r="I2117" t="s">
        <v>20</v>
      </c>
      <c r="J2117" t="s">
        <v>2349</v>
      </c>
      <c r="K2117" t="s">
        <v>21</v>
      </c>
      <c r="M2117" t="s">
        <v>12665</v>
      </c>
      <c r="N2117" t="s">
        <v>22</v>
      </c>
      <c r="O2117" t="s">
        <v>23</v>
      </c>
      <c r="P2117" t="s">
        <v>26</v>
      </c>
      <c r="Q2117" t="s">
        <v>2348</v>
      </c>
      <c r="R2117" s="13">
        <v>34</v>
      </c>
      <c r="S2117" s="13">
        <v>1</v>
      </c>
      <c r="T2117" s="21">
        <v>1</v>
      </c>
      <c r="V2117" t="s">
        <v>2154</v>
      </c>
      <c r="W2117" t="s">
        <v>17602</v>
      </c>
      <c r="X2117" s="20" t="str">
        <f>+IF(V2117="","-",CONCATENATE(V2117,"_",W2117))</f>
        <v>FINES_R07</v>
      </c>
      <c r="Y2117" s="59">
        <v>0.85113954544067383</v>
      </c>
      <c r="Z2117" t="s">
        <v>134</v>
      </c>
      <c r="AA2117" t="s">
        <v>2393</v>
      </c>
      <c r="AB2117" t="str">
        <f>+IF(W2117="","-",IF(W2117="UNICO","CENSO","MUESTRA"))</f>
        <v>MUESTRA</v>
      </c>
      <c r="AC2117" t="s">
        <v>2398</v>
      </c>
      <c r="AD2117" t="s">
        <v>12666</v>
      </c>
      <c r="AF2117">
        <f>+COUNTIF(Piloto!C:C,MARCO!A2117)</f>
        <v>0</v>
      </c>
    </row>
    <row r="2118" spans="1:32" x14ac:dyDescent="0.25">
      <c r="A2118" s="5" t="str">
        <f t="shared" si="33"/>
        <v>R 7 - D 45 - 458 - 0630</v>
      </c>
      <c r="B2118" s="23" t="s">
        <v>2347</v>
      </c>
      <c r="C2118" t="s">
        <v>140</v>
      </c>
      <c r="D2118" t="s">
        <v>760</v>
      </c>
      <c r="E2118" t="s">
        <v>761</v>
      </c>
      <c r="F2118" t="s">
        <v>134</v>
      </c>
      <c r="G2118" t="s">
        <v>134</v>
      </c>
      <c r="H2118" t="s">
        <v>9801</v>
      </c>
      <c r="I2118" t="s">
        <v>20</v>
      </c>
      <c r="J2118" t="s">
        <v>2349</v>
      </c>
      <c r="K2118" t="s">
        <v>21</v>
      </c>
      <c r="M2118" t="s">
        <v>2220</v>
      </c>
      <c r="N2118" t="s">
        <v>22</v>
      </c>
      <c r="O2118" t="s">
        <v>23</v>
      </c>
      <c r="P2118" t="s">
        <v>26</v>
      </c>
      <c r="Q2118" t="s">
        <v>2348</v>
      </c>
      <c r="R2118" s="13">
        <v>6</v>
      </c>
      <c r="S2118" s="13">
        <v>1</v>
      </c>
      <c r="T2118" s="21">
        <v>1</v>
      </c>
      <c r="V2118" t="s">
        <v>2154</v>
      </c>
      <c r="W2118" t="s">
        <v>17602</v>
      </c>
      <c r="X2118" s="20" t="str">
        <f>+IF(V2118="","-",CONCATENATE(V2118,"_",W2118))</f>
        <v>FINES_R07</v>
      </c>
      <c r="Y2118" s="59">
        <v>0.86485385894775391</v>
      </c>
      <c r="Z2118" t="s">
        <v>134</v>
      </c>
      <c r="AA2118" t="s">
        <v>2393</v>
      </c>
      <c r="AB2118" t="str">
        <f>+IF(W2118="","-",IF(W2118="UNICO","CENSO","MUESTRA"))</f>
        <v>MUESTRA</v>
      </c>
      <c r="AC2118" t="s">
        <v>2397</v>
      </c>
      <c r="AD2118" t="s">
        <v>9802</v>
      </c>
      <c r="AF2118">
        <f>+COUNTIF(Piloto!C:C,MARCO!A2118)</f>
        <v>0</v>
      </c>
    </row>
    <row r="2119" spans="1:32" x14ac:dyDescent="0.25">
      <c r="A2119" s="5" t="str">
        <f t="shared" si="33"/>
        <v>R 7 - D 45 - 453 - 0630</v>
      </c>
      <c r="B2119" s="60" t="s">
        <v>2347</v>
      </c>
      <c r="C2119" t="s">
        <v>140</v>
      </c>
      <c r="D2119" t="s">
        <v>760</v>
      </c>
      <c r="E2119" t="s">
        <v>761</v>
      </c>
      <c r="F2119" t="s">
        <v>134</v>
      </c>
      <c r="G2119" t="s">
        <v>134</v>
      </c>
      <c r="H2119" t="s">
        <v>12765</v>
      </c>
      <c r="I2119" t="s">
        <v>20</v>
      </c>
      <c r="J2119" t="s">
        <v>2349</v>
      </c>
      <c r="K2119" t="s">
        <v>21</v>
      </c>
      <c r="M2119" t="s">
        <v>2220</v>
      </c>
      <c r="N2119" t="s">
        <v>22</v>
      </c>
      <c r="O2119" t="s">
        <v>23</v>
      </c>
      <c r="P2119" t="s">
        <v>26</v>
      </c>
      <c r="Q2119" t="s">
        <v>2348</v>
      </c>
      <c r="R2119" s="13">
        <v>23</v>
      </c>
      <c r="S2119" s="13">
        <v>1</v>
      </c>
      <c r="T2119" s="21">
        <v>1</v>
      </c>
      <c r="V2119" t="s">
        <v>2154</v>
      </c>
      <c r="W2119" t="s">
        <v>17602</v>
      </c>
      <c r="X2119" s="20" t="str">
        <f>+IF(V2119="","-",CONCATENATE(V2119,"_",W2119))</f>
        <v>FINES_R07</v>
      </c>
      <c r="Y2119" s="59">
        <v>0.86485385894775391</v>
      </c>
      <c r="Z2119" t="s">
        <v>134</v>
      </c>
      <c r="AA2119" t="s">
        <v>2393</v>
      </c>
      <c r="AB2119" t="str">
        <f>+IF(W2119="","-",IF(W2119="UNICO","CENSO","MUESTRA"))</f>
        <v>MUESTRA</v>
      </c>
      <c r="AC2119" t="s">
        <v>2398</v>
      </c>
      <c r="AD2119" t="s">
        <v>9802</v>
      </c>
      <c r="AF2119">
        <f>+COUNTIF(Piloto!C:C,MARCO!A2119)</f>
        <v>0</v>
      </c>
    </row>
    <row r="2120" spans="1:32" x14ac:dyDescent="0.25">
      <c r="A2120" s="5" t="str">
        <f t="shared" si="33"/>
        <v>R 7 - D 45 - 458 - 3975</v>
      </c>
      <c r="B2120" s="60" t="s">
        <v>2347</v>
      </c>
      <c r="C2120" t="s">
        <v>140</v>
      </c>
      <c r="D2120" t="s">
        <v>760</v>
      </c>
      <c r="E2120" t="s">
        <v>761</v>
      </c>
      <c r="F2120" t="s">
        <v>134</v>
      </c>
      <c r="G2120" t="s">
        <v>134</v>
      </c>
      <c r="H2120" t="s">
        <v>12774</v>
      </c>
      <c r="I2120" t="s">
        <v>20</v>
      </c>
      <c r="J2120" t="s">
        <v>2349</v>
      </c>
      <c r="K2120" t="s">
        <v>21</v>
      </c>
      <c r="M2120" t="s">
        <v>12775</v>
      </c>
      <c r="N2120" t="s">
        <v>22</v>
      </c>
      <c r="O2120" t="s">
        <v>23</v>
      </c>
      <c r="P2120" t="s">
        <v>26</v>
      </c>
      <c r="Q2120" t="s">
        <v>2348</v>
      </c>
      <c r="R2120" s="13">
        <v>77</v>
      </c>
      <c r="S2120" s="13">
        <v>2</v>
      </c>
      <c r="T2120" s="21">
        <v>1</v>
      </c>
      <c r="V2120" t="s">
        <v>2154</v>
      </c>
      <c r="W2120" t="s">
        <v>17602</v>
      </c>
      <c r="X2120" s="20" t="str">
        <f>+IF(V2120="","-",CONCATENATE(V2120,"_",W2120))</f>
        <v>FINES_R07</v>
      </c>
      <c r="Y2120" s="59">
        <v>0.87474405765533447</v>
      </c>
      <c r="Z2120" t="s">
        <v>134</v>
      </c>
      <c r="AA2120" t="s">
        <v>2393</v>
      </c>
      <c r="AB2120" t="str">
        <f>+IF(W2120="","-",IF(W2120="UNICO","CENSO","MUESTRA"))</f>
        <v>MUESTRA</v>
      </c>
      <c r="AC2120" t="s">
        <v>2398</v>
      </c>
      <c r="AD2120" t="s">
        <v>12776</v>
      </c>
      <c r="AF2120">
        <f>+COUNTIF(Piloto!C:C,MARCO!A2120)</f>
        <v>0</v>
      </c>
    </row>
    <row r="2121" spans="1:32" x14ac:dyDescent="0.25">
      <c r="A2121" s="5" t="str">
        <f t="shared" si="33"/>
        <v>R 7 - D 45 - 458 - 0665</v>
      </c>
      <c r="B2121" s="60" t="s">
        <v>2347</v>
      </c>
      <c r="C2121" t="s">
        <v>140</v>
      </c>
      <c r="D2121" t="s">
        <v>760</v>
      </c>
      <c r="E2121" t="s">
        <v>761</v>
      </c>
      <c r="F2121" t="s">
        <v>134</v>
      </c>
      <c r="G2121" t="s">
        <v>134</v>
      </c>
      <c r="H2121" t="s">
        <v>12692</v>
      </c>
      <c r="I2121" t="s">
        <v>20</v>
      </c>
      <c r="J2121" t="s">
        <v>2349</v>
      </c>
      <c r="K2121" t="s">
        <v>21</v>
      </c>
      <c r="M2121" t="s">
        <v>12693</v>
      </c>
      <c r="N2121" t="s">
        <v>22</v>
      </c>
      <c r="O2121" t="s">
        <v>23</v>
      </c>
      <c r="P2121" t="s">
        <v>26</v>
      </c>
      <c r="Q2121" t="s">
        <v>2348</v>
      </c>
      <c r="R2121" s="13">
        <v>20</v>
      </c>
      <c r="S2121" s="13">
        <v>1</v>
      </c>
      <c r="T2121" s="21">
        <v>1</v>
      </c>
      <c r="V2121" t="s">
        <v>2154</v>
      </c>
      <c r="W2121" t="s">
        <v>17602</v>
      </c>
      <c r="X2121" s="20" t="str">
        <f>+IF(V2121="","-",CONCATENATE(V2121,"_",W2121))</f>
        <v>FINES_R07</v>
      </c>
      <c r="Y2121" s="59">
        <v>0.88298684358596802</v>
      </c>
      <c r="Z2121" t="s">
        <v>134</v>
      </c>
      <c r="AA2121" t="s">
        <v>2393</v>
      </c>
      <c r="AB2121" t="str">
        <f>+IF(W2121="","-",IF(W2121="UNICO","CENSO","MUESTRA"))</f>
        <v>MUESTRA</v>
      </c>
      <c r="AC2121" t="s">
        <v>2398</v>
      </c>
      <c r="AD2121" t="s">
        <v>12694</v>
      </c>
      <c r="AF2121">
        <f>+COUNTIF(Piloto!C:C,MARCO!A2121)</f>
        <v>0</v>
      </c>
    </row>
    <row r="2122" spans="1:32" x14ac:dyDescent="0.25">
      <c r="A2122" s="5" t="str">
        <f t="shared" si="33"/>
        <v>R 7 - D 45 - 453 - 1527</v>
      </c>
      <c r="B2122" s="23" t="s">
        <v>2347</v>
      </c>
      <c r="C2122" t="s">
        <v>140</v>
      </c>
      <c r="D2122" t="s">
        <v>760</v>
      </c>
      <c r="E2122" t="s">
        <v>761</v>
      </c>
      <c r="F2122" t="s">
        <v>134</v>
      </c>
      <c r="G2122" t="s">
        <v>134</v>
      </c>
      <c r="H2122" t="s">
        <v>9822</v>
      </c>
      <c r="I2122" t="s">
        <v>20</v>
      </c>
      <c r="J2122" t="s">
        <v>2349</v>
      </c>
      <c r="K2122" t="s">
        <v>21</v>
      </c>
      <c r="M2122" t="s">
        <v>9823</v>
      </c>
      <c r="N2122" t="s">
        <v>22</v>
      </c>
      <c r="O2122" t="s">
        <v>23</v>
      </c>
      <c r="P2122" t="s">
        <v>26</v>
      </c>
      <c r="Q2122" t="s">
        <v>2348</v>
      </c>
      <c r="R2122" s="13">
        <v>10</v>
      </c>
      <c r="S2122" s="13">
        <v>1</v>
      </c>
      <c r="T2122" s="21">
        <v>1</v>
      </c>
      <c r="V2122" t="s">
        <v>2154</v>
      </c>
      <c r="W2122" t="s">
        <v>17602</v>
      </c>
      <c r="X2122" s="20" t="str">
        <f>+IF(V2122="","-",CONCATENATE(V2122,"_",W2122))</f>
        <v>FINES_R07</v>
      </c>
      <c r="Y2122" s="59">
        <v>0.91194921731948853</v>
      </c>
      <c r="Z2122" t="s">
        <v>134</v>
      </c>
      <c r="AA2122" t="s">
        <v>2393</v>
      </c>
      <c r="AB2122" t="str">
        <f>+IF(W2122="","-",IF(W2122="UNICO","CENSO","MUESTRA"))</f>
        <v>MUESTRA</v>
      </c>
      <c r="AC2122" t="s">
        <v>2397</v>
      </c>
      <c r="AD2122" t="s">
        <v>9824</v>
      </c>
      <c r="AF2122">
        <f>+COUNTIF(Piloto!C:C,MARCO!A2122)</f>
        <v>0</v>
      </c>
    </row>
    <row r="2123" spans="1:32" x14ac:dyDescent="0.25">
      <c r="A2123" s="5" t="str">
        <f t="shared" si="33"/>
        <v>R 7 - D 45 - 460 - 0667</v>
      </c>
      <c r="B2123" s="60" t="s">
        <v>2347</v>
      </c>
      <c r="C2123" t="s">
        <v>140</v>
      </c>
      <c r="D2123" t="s">
        <v>760</v>
      </c>
      <c r="E2123" t="s">
        <v>761</v>
      </c>
      <c r="F2123" t="s">
        <v>134</v>
      </c>
      <c r="G2123" t="s">
        <v>134</v>
      </c>
      <c r="H2123" t="s">
        <v>12677</v>
      </c>
      <c r="I2123" t="s">
        <v>20</v>
      </c>
      <c r="J2123" t="s">
        <v>2349</v>
      </c>
      <c r="K2123" t="s">
        <v>21</v>
      </c>
      <c r="M2123" t="s">
        <v>12678</v>
      </c>
      <c r="N2123" t="s">
        <v>22</v>
      </c>
      <c r="O2123" t="s">
        <v>23</v>
      </c>
      <c r="P2123" t="s">
        <v>26</v>
      </c>
      <c r="Q2123" t="s">
        <v>2348</v>
      </c>
      <c r="R2123" s="13">
        <v>0</v>
      </c>
      <c r="S2123" s="13">
        <v>1</v>
      </c>
      <c r="T2123" s="21">
        <v>1</v>
      </c>
      <c r="V2123" t="s">
        <v>2154</v>
      </c>
      <c r="W2123" t="s">
        <v>17602</v>
      </c>
      <c r="X2123" s="20" t="str">
        <f>+IF(V2123="","-",CONCATENATE(V2123,"_",W2123))</f>
        <v>FINES_R07</v>
      </c>
      <c r="Y2123" s="59">
        <v>0.91194921731948853</v>
      </c>
      <c r="Z2123" t="s">
        <v>134</v>
      </c>
      <c r="AA2123" t="s">
        <v>2393</v>
      </c>
      <c r="AB2123" t="str">
        <f>+IF(W2123="","-",IF(W2123="UNICO","CENSO","MUESTRA"))</f>
        <v>MUESTRA</v>
      </c>
      <c r="AC2123" t="s">
        <v>2398</v>
      </c>
      <c r="AD2123" t="s">
        <v>12679</v>
      </c>
      <c r="AF2123">
        <f>+COUNTIF(Piloto!C:C,MARCO!A2123)</f>
        <v>0</v>
      </c>
    </row>
    <row r="2124" spans="1:32" x14ac:dyDescent="0.25">
      <c r="A2124" s="5" t="str">
        <f t="shared" si="33"/>
        <v>R 7 - D 45 - 460 - 0668</v>
      </c>
      <c r="B2124" s="60" t="s">
        <v>2347</v>
      </c>
      <c r="C2124" t="s">
        <v>140</v>
      </c>
      <c r="D2124" t="s">
        <v>760</v>
      </c>
      <c r="E2124" t="s">
        <v>761</v>
      </c>
      <c r="F2124" t="s">
        <v>134</v>
      </c>
      <c r="G2124" t="s">
        <v>134</v>
      </c>
      <c r="H2124" t="s">
        <v>12684</v>
      </c>
      <c r="I2124" t="s">
        <v>20</v>
      </c>
      <c r="J2124" t="s">
        <v>2349</v>
      </c>
      <c r="K2124" t="s">
        <v>21</v>
      </c>
      <c r="M2124" t="s">
        <v>12685</v>
      </c>
      <c r="N2124" t="s">
        <v>22</v>
      </c>
      <c r="O2124" t="s">
        <v>23</v>
      </c>
      <c r="P2124" t="s">
        <v>26</v>
      </c>
      <c r="Q2124" t="s">
        <v>2348</v>
      </c>
      <c r="R2124" s="13">
        <v>0</v>
      </c>
      <c r="S2124" s="13">
        <v>1</v>
      </c>
      <c r="T2124" s="21">
        <v>1</v>
      </c>
      <c r="V2124" t="s">
        <v>2154</v>
      </c>
      <c r="W2124" t="s">
        <v>17602</v>
      </c>
      <c r="X2124" s="20" t="str">
        <f>+IF(V2124="","-",CONCATENATE(V2124,"_",W2124))</f>
        <v>FINES_R07</v>
      </c>
      <c r="Y2124" s="59">
        <v>0.91194921731948853</v>
      </c>
      <c r="Z2124" t="s">
        <v>134</v>
      </c>
      <c r="AA2124" t="s">
        <v>2393</v>
      </c>
      <c r="AB2124" t="str">
        <f>+IF(W2124="","-",IF(W2124="UNICO","CENSO","MUESTRA"))</f>
        <v>MUESTRA</v>
      </c>
      <c r="AC2124" t="s">
        <v>2398</v>
      </c>
      <c r="AD2124" t="s">
        <v>12686</v>
      </c>
      <c r="AF2124">
        <f>+COUNTIF(Piloto!C:C,MARCO!A2124)</f>
        <v>0</v>
      </c>
    </row>
    <row r="2125" spans="1:32" x14ac:dyDescent="0.25">
      <c r="A2125" s="5" t="str">
        <f t="shared" si="33"/>
        <v>R 7 - D 117 - 451 - 0960</v>
      </c>
      <c r="B2125" s="23" t="s">
        <v>2347</v>
      </c>
      <c r="C2125" t="s">
        <v>140</v>
      </c>
      <c r="D2125" t="s">
        <v>85</v>
      </c>
      <c r="E2125" t="s">
        <v>1888</v>
      </c>
      <c r="F2125" t="s">
        <v>134</v>
      </c>
      <c r="G2125" t="s">
        <v>134</v>
      </c>
      <c r="H2125" t="s">
        <v>9660</v>
      </c>
      <c r="I2125" t="s">
        <v>20</v>
      </c>
      <c r="J2125" t="s">
        <v>2349</v>
      </c>
      <c r="K2125" t="s">
        <v>21</v>
      </c>
      <c r="M2125" t="s">
        <v>9661</v>
      </c>
      <c r="N2125" t="s">
        <v>22</v>
      </c>
      <c r="O2125" t="s">
        <v>23</v>
      </c>
      <c r="P2125" t="s">
        <v>26</v>
      </c>
      <c r="Q2125" t="s">
        <v>2348</v>
      </c>
      <c r="R2125" s="13">
        <v>59</v>
      </c>
      <c r="S2125" s="13">
        <v>2</v>
      </c>
      <c r="T2125" s="21">
        <v>1</v>
      </c>
      <c r="V2125" t="s">
        <v>2154</v>
      </c>
      <c r="W2125" t="s">
        <v>17602</v>
      </c>
      <c r="X2125" s="20" t="str">
        <f>+IF(V2125="","-",CONCATENATE(V2125,"_",W2125))</f>
        <v>FINES_R07</v>
      </c>
      <c r="Y2125" s="59">
        <v>0.93500995635986328</v>
      </c>
      <c r="Z2125" t="s">
        <v>134</v>
      </c>
      <c r="AA2125" t="s">
        <v>2393</v>
      </c>
      <c r="AB2125" t="str">
        <f>+IF(W2125="","-",IF(W2125="UNICO","CENSO","MUESTRA"))</f>
        <v>MUESTRA</v>
      </c>
      <c r="AC2125" t="s">
        <v>2398</v>
      </c>
      <c r="AD2125" t="s">
        <v>9662</v>
      </c>
      <c r="AF2125">
        <f>+COUNTIF(Piloto!C:C,MARCO!A2125)</f>
        <v>0</v>
      </c>
    </row>
    <row r="2126" spans="1:32" x14ac:dyDescent="0.25">
      <c r="A2126" s="5" t="str">
        <f t="shared" si="33"/>
        <v>R 7 - D 45 - 458 - 0645</v>
      </c>
      <c r="B2126" s="23" t="s">
        <v>2347</v>
      </c>
      <c r="C2126" t="s">
        <v>140</v>
      </c>
      <c r="D2126" t="s">
        <v>760</v>
      </c>
      <c r="E2126" t="s">
        <v>761</v>
      </c>
      <c r="F2126" t="s">
        <v>134</v>
      </c>
      <c r="G2126" t="s">
        <v>134</v>
      </c>
      <c r="H2126" t="s">
        <v>9798</v>
      </c>
      <c r="I2126" t="s">
        <v>20</v>
      </c>
      <c r="J2126" t="s">
        <v>2349</v>
      </c>
      <c r="K2126" t="s">
        <v>21</v>
      </c>
      <c r="M2126" t="s">
        <v>2222</v>
      </c>
      <c r="N2126" t="s">
        <v>22</v>
      </c>
      <c r="O2126" t="s">
        <v>23</v>
      </c>
      <c r="P2126" t="s">
        <v>26</v>
      </c>
      <c r="Q2126" t="s">
        <v>2348</v>
      </c>
      <c r="R2126" s="13">
        <v>40</v>
      </c>
      <c r="S2126" s="13">
        <v>2</v>
      </c>
      <c r="T2126" s="21">
        <v>1</v>
      </c>
      <c r="V2126" t="s">
        <v>2154</v>
      </c>
      <c r="W2126" t="s">
        <v>17602</v>
      </c>
      <c r="X2126" s="20" t="str">
        <f>+IF(V2126="","-",CONCATENATE(V2126,"_",W2126))</f>
        <v>FINES_R07</v>
      </c>
      <c r="Y2126" s="59">
        <v>0.95304065942764282</v>
      </c>
      <c r="Z2126" t="s">
        <v>134</v>
      </c>
      <c r="AA2126" t="s">
        <v>2393</v>
      </c>
      <c r="AB2126" t="str">
        <f>+IF(W2126="","-",IF(W2126="UNICO","CENSO","MUESTRA"))</f>
        <v>MUESTRA</v>
      </c>
      <c r="AC2126" t="s">
        <v>2398</v>
      </c>
      <c r="AD2126" t="s">
        <v>9799</v>
      </c>
      <c r="AF2126">
        <f>+COUNTIF(Piloto!C:C,MARCO!A2126)</f>
        <v>0</v>
      </c>
    </row>
    <row r="2127" spans="1:32" x14ac:dyDescent="0.25">
      <c r="A2127" s="5" t="str">
        <f t="shared" si="33"/>
        <v>R 7 - D 45 - 458 - 4284</v>
      </c>
      <c r="B2127" s="60" t="s">
        <v>2347</v>
      </c>
      <c r="C2127" t="s">
        <v>140</v>
      </c>
      <c r="D2127" t="s">
        <v>760</v>
      </c>
      <c r="E2127" t="s">
        <v>761</v>
      </c>
      <c r="F2127" t="s">
        <v>134</v>
      </c>
      <c r="G2127" t="s">
        <v>134</v>
      </c>
      <c r="H2127" t="s">
        <v>12725</v>
      </c>
      <c r="I2127" t="s">
        <v>20</v>
      </c>
      <c r="J2127" t="s">
        <v>2349</v>
      </c>
      <c r="K2127" t="s">
        <v>21</v>
      </c>
      <c r="M2127" t="s">
        <v>12726</v>
      </c>
      <c r="N2127" t="s">
        <v>22</v>
      </c>
      <c r="O2127" t="s">
        <v>23</v>
      </c>
      <c r="P2127" t="s">
        <v>26</v>
      </c>
      <c r="Q2127" t="s">
        <v>2348</v>
      </c>
      <c r="R2127" s="13">
        <v>32</v>
      </c>
      <c r="S2127" s="13">
        <v>1</v>
      </c>
      <c r="T2127" s="21">
        <v>1</v>
      </c>
      <c r="V2127" t="s">
        <v>2154</v>
      </c>
      <c r="W2127" t="s">
        <v>17602</v>
      </c>
      <c r="X2127" s="20" t="str">
        <f>+IF(V2127="","-",CONCATENATE(V2127,"_",W2127))</f>
        <v>FINES_R07</v>
      </c>
      <c r="Y2127" s="59">
        <v>0.95304065942764282</v>
      </c>
      <c r="Z2127" t="s">
        <v>134</v>
      </c>
      <c r="AA2127" t="s">
        <v>2393</v>
      </c>
      <c r="AB2127" t="str">
        <f>+IF(W2127="","-",IF(W2127="UNICO","CENSO","MUESTRA"))</f>
        <v>MUESTRA</v>
      </c>
      <c r="AC2127" t="s">
        <v>2397</v>
      </c>
      <c r="AD2127" t="s">
        <v>12727</v>
      </c>
      <c r="AF2127">
        <f>+COUNTIF(Piloto!C:C,MARCO!A2127)</f>
        <v>0</v>
      </c>
    </row>
    <row r="2128" spans="1:32" x14ac:dyDescent="0.25">
      <c r="A2128" s="5" t="str">
        <f t="shared" si="33"/>
        <v>R 8 - D 100 - 457 - 2000</v>
      </c>
      <c r="B2128" s="23" t="s">
        <v>2347</v>
      </c>
      <c r="C2128" t="s">
        <v>1245</v>
      </c>
      <c r="D2128" t="s">
        <v>876</v>
      </c>
      <c r="E2128" t="s">
        <v>1674</v>
      </c>
      <c r="F2128" t="s">
        <v>134</v>
      </c>
      <c r="G2128" t="s">
        <v>134</v>
      </c>
      <c r="H2128" t="s">
        <v>9834</v>
      </c>
      <c r="I2128" t="s">
        <v>20</v>
      </c>
      <c r="J2128" t="s">
        <v>2349</v>
      </c>
      <c r="K2128" t="s">
        <v>21</v>
      </c>
      <c r="M2128" t="s">
        <v>9835</v>
      </c>
      <c r="N2128" t="s">
        <v>22</v>
      </c>
      <c r="O2128" t="s">
        <v>23</v>
      </c>
      <c r="P2128" t="s">
        <v>26</v>
      </c>
      <c r="Q2128" t="s">
        <v>2348</v>
      </c>
      <c r="R2128" s="13">
        <v>32</v>
      </c>
      <c r="S2128" s="13">
        <v>1</v>
      </c>
      <c r="T2128" s="21">
        <v>1</v>
      </c>
      <c r="V2128" t="s">
        <v>2154</v>
      </c>
      <c r="W2128" t="s">
        <v>17603</v>
      </c>
      <c r="X2128" s="20" t="str">
        <f>+IF(V2128="","-",CONCATENATE(V2128,"_",W2128))</f>
        <v>FINES_R08</v>
      </c>
      <c r="Y2128" s="59">
        <v>8.2767404615879059E-2</v>
      </c>
      <c r="Z2128" t="s">
        <v>134</v>
      </c>
      <c r="AA2128" t="s">
        <v>2393</v>
      </c>
      <c r="AB2128" t="str">
        <f>+IF(W2128="","-",IF(W2128="UNICO","CENSO","MUESTRA"))</f>
        <v>MUESTRA</v>
      </c>
      <c r="AC2128" t="s">
        <v>2398</v>
      </c>
      <c r="AD2128" t="s">
        <v>9836</v>
      </c>
      <c r="AF2128">
        <f>+COUNTIF(Piloto!C:C,MARCO!A2128)</f>
        <v>0</v>
      </c>
    </row>
    <row r="2129" spans="1:32" x14ac:dyDescent="0.25">
      <c r="A2129" s="5" t="str">
        <f t="shared" si="33"/>
        <v>R 8 - D 100 - 457 - 2015</v>
      </c>
      <c r="B2129" s="23" t="s">
        <v>2347</v>
      </c>
      <c r="C2129" t="s">
        <v>1245</v>
      </c>
      <c r="D2129" t="s">
        <v>876</v>
      </c>
      <c r="E2129" t="s">
        <v>1674</v>
      </c>
      <c r="F2129" t="s">
        <v>134</v>
      </c>
      <c r="G2129" t="s">
        <v>134</v>
      </c>
      <c r="H2129" t="s">
        <v>9830</v>
      </c>
      <c r="I2129" t="s">
        <v>20</v>
      </c>
      <c r="J2129" t="s">
        <v>2349</v>
      </c>
      <c r="K2129" t="s">
        <v>21</v>
      </c>
      <c r="M2129" t="s">
        <v>18053</v>
      </c>
      <c r="N2129" t="s">
        <v>22</v>
      </c>
      <c r="O2129" t="s">
        <v>23</v>
      </c>
      <c r="P2129" t="s">
        <v>26</v>
      </c>
      <c r="Q2129" t="s">
        <v>2348</v>
      </c>
      <c r="R2129" s="13">
        <v>11</v>
      </c>
      <c r="S2129" s="13">
        <v>1</v>
      </c>
      <c r="T2129" s="21">
        <v>1</v>
      </c>
      <c r="V2129" t="s">
        <v>2154</v>
      </c>
      <c r="W2129" t="s">
        <v>17603</v>
      </c>
      <c r="X2129" s="20" t="str">
        <f>+IF(V2129="","-",CONCATENATE(V2129,"_",W2129))</f>
        <v>FINES_R08</v>
      </c>
      <c r="Y2129" s="59">
        <v>9.069785475730896E-2</v>
      </c>
      <c r="Z2129" t="s">
        <v>134</v>
      </c>
      <c r="AA2129" t="s">
        <v>2393</v>
      </c>
      <c r="AB2129" t="str">
        <f>+IF(W2129="","-",IF(W2129="UNICO","CENSO","MUESTRA"))</f>
        <v>MUESTRA</v>
      </c>
      <c r="AC2129" t="s">
        <v>2398</v>
      </c>
      <c r="AD2129" t="s">
        <v>9832</v>
      </c>
      <c r="AF2129">
        <f>+COUNTIF(Piloto!C:C,MARCO!A2129)</f>
        <v>0</v>
      </c>
    </row>
    <row r="2130" spans="1:32" x14ac:dyDescent="0.25">
      <c r="A2130" s="5" t="str">
        <f t="shared" si="33"/>
        <v>R 8 - D 100 - 457 - 4158</v>
      </c>
      <c r="B2130" s="23" t="s">
        <v>2347</v>
      </c>
      <c r="C2130" t="s">
        <v>1245</v>
      </c>
      <c r="D2130" t="s">
        <v>876</v>
      </c>
      <c r="E2130" t="s">
        <v>1674</v>
      </c>
      <c r="F2130" t="s">
        <v>134</v>
      </c>
      <c r="G2130" t="s">
        <v>134</v>
      </c>
      <c r="H2130" t="s">
        <v>9874</v>
      </c>
      <c r="I2130" t="s">
        <v>20</v>
      </c>
      <c r="J2130" t="s">
        <v>2349</v>
      </c>
      <c r="K2130" t="s">
        <v>21</v>
      </c>
      <c r="M2130" t="s">
        <v>9875</v>
      </c>
      <c r="N2130" t="s">
        <v>22</v>
      </c>
      <c r="O2130" t="s">
        <v>23</v>
      </c>
      <c r="P2130" t="s">
        <v>26</v>
      </c>
      <c r="Q2130" t="s">
        <v>2348</v>
      </c>
      <c r="R2130" s="13">
        <v>16</v>
      </c>
      <c r="S2130" s="13">
        <v>1</v>
      </c>
      <c r="T2130" s="21">
        <v>1</v>
      </c>
      <c r="V2130" t="s">
        <v>2154</v>
      </c>
      <c r="W2130" t="s">
        <v>17603</v>
      </c>
      <c r="X2130" s="20" t="str">
        <f>+IF(V2130="","-",CONCATENATE(V2130,"_",W2130))</f>
        <v>FINES_R08</v>
      </c>
      <c r="Y2130" s="59">
        <v>9.989340603351593E-2</v>
      </c>
      <c r="Z2130" t="s">
        <v>134</v>
      </c>
      <c r="AA2130" t="s">
        <v>2393</v>
      </c>
      <c r="AB2130" t="str">
        <f>+IF(W2130="","-",IF(W2130="UNICO","CENSO","MUESTRA"))</f>
        <v>MUESTRA</v>
      </c>
      <c r="AC2130" t="s">
        <v>2398</v>
      </c>
      <c r="AD2130" t="s">
        <v>9876</v>
      </c>
      <c r="AF2130">
        <f>+COUNTIF(Piloto!C:C,MARCO!A2130)</f>
        <v>0</v>
      </c>
    </row>
    <row r="2131" spans="1:32" x14ac:dyDescent="0.25">
      <c r="A2131" s="5" t="str">
        <f t="shared" si="33"/>
        <v>R 8 - D 100 - 457 - 4430</v>
      </c>
      <c r="B2131" s="23" t="s">
        <v>2347</v>
      </c>
      <c r="C2131" t="s">
        <v>1245</v>
      </c>
      <c r="D2131" t="s">
        <v>876</v>
      </c>
      <c r="E2131" t="s">
        <v>1674</v>
      </c>
      <c r="F2131" t="s">
        <v>134</v>
      </c>
      <c r="G2131" t="s">
        <v>134</v>
      </c>
      <c r="H2131" t="s">
        <v>9878</v>
      </c>
      <c r="I2131" t="s">
        <v>20</v>
      </c>
      <c r="J2131" t="s">
        <v>2349</v>
      </c>
      <c r="K2131" t="s">
        <v>21</v>
      </c>
      <c r="M2131" t="s">
        <v>9879</v>
      </c>
      <c r="N2131" t="s">
        <v>22</v>
      </c>
      <c r="O2131" t="s">
        <v>23</v>
      </c>
      <c r="P2131" t="s">
        <v>26</v>
      </c>
      <c r="Q2131" t="s">
        <v>2348</v>
      </c>
      <c r="R2131" s="13">
        <v>15</v>
      </c>
      <c r="S2131" s="13">
        <v>1</v>
      </c>
      <c r="T2131" s="21">
        <v>1</v>
      </c>
      <c r="V2131" t="s">
        <v>2154</v>
      </c>
      <c r="W2131" t="s">
        <v>17603</v>
      </c>
      <c r="X2131" s="20" t="str">
        <f>+IF(V2131="","-",CONCATENATE(V2131,"_",W2131))</f>
        <v>FINES_R08</v>
      </c>
      <c r="Y2131" s="59">
        <v>0.12669996917247769</v>
      </c>
      <c r="Z2131" t="s">
        <v>134</v>
      </c>
      <c r="AA2131" t="s">
        <v>2393</v>
      </c>
      <c r="AB2131" t="str">
        <f>+IF(W2131="","-",IF(W2131="UNICO","CENSO","MUESTRA"))</f>
        <v>MUESTRA</v>
      </c>
      <c r="AC2131" t="s">
        <v>2398</v>
      </c>
      <c r="AD2131" t="s">
        <v>9880</v>
      </c>
      <c r="AF2131">
        <f>+COUNTIF(Piloto!C:C,MARCO!A2131)</f>
        <v>0</v>
      </c>
    </row>
    <row r="2132" spans="1:32" x14ac:dyDescent="0.25">
      <c r="A2132" s="5" t="str">
        <f t="shared" si="33"/>
        <v>R 8 - D 100 - 457 - 4640</v>
      </c>
      <c r="B2132" s="23" t="s">
        <v>2347</v>
      </c>
      <c r="C2132" t="s">
        <v>1245</v>
      </c>
      <c r="D2132" t="s">
        <v>876</v>
      </c>
      <c r="E2132" t="s">
        <v>1674</v>
      </c>
      <c r="F2132" t="s">
        <v>134</v>
      </c>
      <c r="G2132" t="s">
        <v>134</v>
      </c>
      <c r="H2132" t="s">
        <v>9848</v>
      </c>
      <c r="I2132" t="s">
        <v>20</v>
      </c>
      <c r="J2132" t="s">
        <v>2349</v>
      </c>
      <c r="K2132" t="s">
        <v>21</v>
      </c>
      <c r="M2132" t="s">
        <v>5147</v>
      </c>
      <c r="N2132" t="s">
        <v>22</v>
      </c>
      <c r="O2132" t="s">
        <v>23</v>
      </c>
      <c r="P2132" t="s">
        <v>26</v>
      </c>
      <c r="Q2132" t="s">
        <v>2348</v>
      </c>
      <c r="R2132" s="13">
        <v>65</v>
      </c>
      <c r="S2132" s="13">
        <v>3</v>
      </c>
      <c r="T2132" s="21">
        <v>1</v>
      </c>
      <c r="V2132" t="s">
        <v>2154</v>
      </c>
      <c r="W2132" t="s">
        <v>17603</v>
      </c>
      <c r="X2132" s="20" t="str">
        <f>+IF(V2132="","-",CONCATENATE(V2132,"_",W2132))</f>
        <v>FINES_R08</v>
      </c>
      <c r="Y2132" s="59">
        <v>0.13619427382946009</v>
      </c>
      <c r="Z2132" t="s">
        <v>134</v>
      </c>
      <c r="AA2132" t="s">
        <v>2393</v>
      </c>
      <c r="AB2132" t="str">
        <f>+IF(W2132="","-",IF(W2132="UNICO","CENSO","MUESTRA"))</f>
        <v>MUESTRA</v>
      </c>
      <c r="AC2132" t="s">
        <v>2398</v>
      </c>
      <c r="AD2132" t="s">
        <v>9849</v>
      </c>
      <c r="AF2132">
        <f>+COUNTIF(Piloto!C:C,MARCO!A2132)</f>
        <v>0</v>
      </c>
    </row>
    <row r="2133" spans="1:32" x14ac:dyDescent="0.25">
      <c r="A2133" s="5" t="str">
        <f t="shared" si="33"/>
        <v>R 8 - D 71 - 455 - 2965</v>
      </c>
      <c r="B2133" s="23" t="s">
        <v>2347</v>
      </c>
      <c r="C2133" t="s">
        <v>1245</v>
      </c>
      <c r="D2133" t="s">
        <v>1243</v>
      </c>
      <c r="E2133" t="s">
        <v>1244</v>
      </c>
      <c r="F2133" t="s">
        <v>134</v>
      </c>
      <c r="G2133" t="s">
        <v>134</v>
      </c>
      <c r="H2133" t="s">
        <v>10086</v>
      </c>
      <c r="I2133" t="s">
        <v>20</v>
      </c>
      <c r="J2133" t="s">
        <v>2349</v>
      </c>
      <c r="K2133" t="s">
        <v>21</v>
      </c>
      <c r="M2133" t="s">
        <v>10087</v>
      </c>
      <c r="N2133" t="s">
        <v>22</v>
      </c>
      <c r="O2133" t="s">
        <v>23</v>
      </c>
      <c r="P2133" t="s">
        <v>26</v>
      </c>
      <c r="Q2133" t="s">
        <v>2348</v>
      </c>
      <c r="R2133" s="13">
        <v>138</v>
      </c>
      <c r="S2133" s="13">
        <v>6</v>
      </c>
      <c r="T2133" s="21">
        <v>1</v>
      </c>
      <c r="V2133" t="s">
        <v>2154</v>
      </c>
      <c r="W2133" t="s">
        <v>17603</v>
      </c>
      <c r="X2133" s="20" t="str">
        <f>+IF(V2133="","-",CONCATENATE(V2133,"_",W2133))</f>
        <v>FINES_R08</v>
      </c>
      <c r="Y2133" s="59">
        <v>0.1404800862073898</v>
      </c>
      <c r="Z2133" t="s">
        <v>134</v>
      </c>
      <c r="AA2133" t="s">
        <v>2393</v>
      </c>
      <c r="AB2133" t="str">
        <f>+IF(W2133="","-",IF(W2133="UNICO","CENSO","MUESTRA"))</f>
        <v>MUESTRA</v>
      </c>
      <c r="AC2133" t="s">
        <v>2398</v>
      </c>
      <c r="AD2133" t="s">
        <v>10088</v>
      </c>
      <c r="AF2133">
        <f>+COUNTIF(Piloto!C:C,MARCO!A2133)</f>
        <v>0</v>
      </c>
    </row>
    <row r="2134" spans="1:32" x14ac:dyDescent="0.25">
      <c r="A2134" s="5" t="str">
        <f t="shared" si="33"/>
        <v>R 8 - D 71 - 455 - 0158</v>
      </c>
      <c r="B2134" s="23" t="s">
        <v>2347</v>
      </c>
      <c r="C2134" t="s">
        <v>1245</v>
      </c>
      <c r="D2134" t="s">
        <v>1243</v>
      </c>
      <c r="E2134" t="s">
        <v>1244</v>
      </c>
      <c r="F2134" t="s">
        <v>134</v>
      </c>
      <c r="G2134" t="s">
        <v>134</v>
      </c>
      <c r="H2134" t="s">
        <v>10090</v>
      </c>
      <c r="I2134" t="s">
        <v>20</v>
      </c>
      <c r="J2134" t="s">
        <v>2349</v>
      </c>
      <c r="K2134" t="s">
        <v>21</v>
      </c>
      <c r="M2134" t="s">
        <v>10087</v>
      </c>
      <c r="N2134" t="s">
        <v>22</v>
      </c>
      <c r="O2134" t="s">
        <v>23</v>
      </c>
      <c r="P2134" t="s">
        <v>26</v>
      </c>
      <c r="Q2134" t="s">
        <v>2348</v>
      </c>
      <c r="R2134" s="13">
        <v>16</v>
      </c>
      <c r="S2134" s="13">
        <v>1</v>
      </c>
      <c r="T2134" s="21">
        <v>1</v>
      </c>
      <c r="V2134" t="s">
        <v>2154</v>
      </c>
      <c r="W2134" t="s">
        <v>17603</v>
      </c>
      <c r="X2134" s="20" t="str">
        <f>+IF(V2134="","-",CONCATENATE(V2134,"_",W2134))</f>
        <v>FINES_R08</v>
      </c>
      <c r="Y2134" s="59">
        <v>0.1404800862073898</v>
      </c>
      <c r="Z2134" t="s">
        <v>134</v>
      </c>
      <c r="AA2134" t="s">
        <v>2393</v>
      </c>
      <c r="AB2134" t="str">
        <f>+IF(W2134="","-",IF(W2134="UNICO","CENSO","MUESTRA"))</f>
        <v>MUESTRA</v>
      </c>
      <c r="AC2134" t="s">
        <v>2398</v>
      </c>
      <c r="AD2134" t="s">
        <v>10091</v>
      </c>
      <c r="AF2134">
        <f>+COUNTIF(Piloto!C:C,MARCO!A2134)</f>
        <v>0</v>
      </c>
    </row>
    <row r="2135" spans="1:32" x14ac:dyDescent="0.25">
      <c r="A2135" s="5" t="str">
        <f t="shared" si="33"/>
        <v>R 8 - D 136 - 454 - 2980</v>
      </c>
      <c r="B2135" s="23" t="s">
        <v>2347</v>
      </c>
      <c r="C2135" t="s">
        <v>1245</v>
      </c>
      <c r="D2135" t="s">
        <v>170</v>
      </c>
      <c r="E2135" t="s">
        <v>2094</v>
      </c>
      <c r="F2135" t="s">
        <v>134</v>
      </c>
      <c r="G2135" t="s">
        <v>134</v>
      </c>
      <c r="H2135" t="s">
        <v>9884</v>
      </c>
      <c r="I2135" t="s">
        <v>20</v>
      </c>
      <c r="J2135" t="s">
        <v>2349</v>
      </c>
      <c r="K2135" t="s">
        <v>21</v>
      </c>
      <c r="M2135" t="s">
        <v>9885</v>
      </c>
      <c r="N2135" t="s">
        <v>22</v>
      </c>
      <c r="O2135" t="s">
        <v>23</v>
      </c>
      <c r="P2135" t="s">
        <v>26</v>
      </c>
      <c r="Q2135" t="s">
        <v>2348</v>
      </c>
      <c r="R2135" s="13">
        <v>18</v>
      </c>
      <c r="S2135" s="13">
        <v>1</v>
      </c>
      <c r="T2135" s="21">
        <v>1</v>
      </c>
      <c r="V2135" t="s">
        <v>2154</v>
      </c>
      <c r="W2135" t="s">
        <v>17603</v>
      </c>
      <c r="X2135" s="20" t="str">
        <f>+IF(V2135="","-",CONCATENATE(V2135,"_",W2135))</f>
        <v>FINES_R08</v>
      </c>
      <c r="Y2135" s="59">
        <v>0.15865643322467801</v>
      </c>
      <c r="Z2135" t="s">
        <v>134</v>
      </c>
      <c r="AA2135" t="s">
        <v>2393</v>
      </c>
      <c r="AB2135" t="str">
        <f>+IF(W2135="","-",IF(W2135="UNICO","CENSO","MUESTRA"))</f>
        <v>MUESTRA</v>
      </c>
      <c r="AC2135" t="s">
        <v>2398</v>
      </c>
      <c r="AD2135" t="s">
        <v>9886</v>
      </c>
      <c r="AF2135">
        <f>+COUNTIF(Piloto!C:C,MARCO!A2135)</f>
        <v>0</v>
      </c>
    </row>
    <row r="2136" spans="1:32" x14ac:dyDescent="0.25">
      <c r="A2136" s="5" t="str">
        <f t="shared" si="33"/>
        <v>R 8 - D 136 - 453 - 2486</v>
      </c>
      <c r="B2136" s="23" t="s">
        <v>2347</v>
      </c>
      <c r="C2136" t="s">
        <v>1245</v>
      </c>
      <c r="D2136" t="s">
        <v>170</v>
      </c>
      <c r="E2136" t="s">
        <v>2094</v>
      </c>
      <c r="F2136" t="s">
        <v>134</v>
      </c>
      <c r="G2136" t="s">
        <v>134</v>
      </c>
      <c r="H2136" t="s">
        <v>9948</v>
      </c>
      <c r="I2136" t="s">
        <v>20</v>
      </c>
      <c r="J2136" t="s">
        <v>2349</v>
      </c>
      <c r="K2136" t="s">
        <v>21</v>
      </c>
      <c r="M2136" t="s">
        <v>9949</v>
      </c>
      <c r="N2136" t="s">
        <v>22</v>
      </c>
      <c r="O2136" t="s">
        <v>23</v>
      </c>
      <c r="P2136" t="s">
        <v>26</v>
      </c>
      <c r="Q2136" t="s">
        <v>2348</v>
      </c>
      <c r="R2136" s="13">
        <v>18</v>
      </c>
      <c r="S2136" s="13">
        <v>1</v>
      </c>
      <c r="T2136" s="21">
        <v>1</v>
      </c>
      <c r="V2136" t="s">
        <v>2154</v>
      </c>
      <c r="W2136" t="s">
        <v>17603</v>
      </c>
      <c r="X2136" s="20" t="str">
        <f>+IF(V2136="","-",CONCATENATE(V2136,"_",W2136))</f>
        <v>FINES_R08</v>
      </c>
      <c r="Y2136" s="59">
        <v>0.16342189908027649</v>
      </c>
      <c r="Z2136" t="s">
        <v>134</v>
      </c>
      <c r="AA2136" t="s">
        <v>2393</v>
      </c>
      <c r="AB2136" t="str">
        <f>+IF(W2136="","-",IF(W2136="UNICO","CENSO","MUESTRA"))</f>
        <v>MUESTRA</v>
      </c>
      <c r="AC2136" t="s">
        <v>2397</v>
      </c>
      <c r="AD2136" t="s">
        <v>9950</v>
      </c>
      <c r="AF2136">
        <f>+COUNTIF(Piloto!C:C,MARCO!A2136)</f>
        <v>0</v>
      </c>
    </row>
    <row r="2137" spans="1:32" x14ac:dyDescent="0.25">
      <c r="A2137" s="5" t="str">
        <f t="shared" si="33"/>
        <v>R 8 - D 71 - 458 - 2757</v>
      </c>
      <c r="B2137" s="23" t="s">
        <v>2347</v>
      </c>
      <c r="C2137" t="s">
        <v>1245</v>
      </c>
      <c r="D2137" t="s">
        <v>1243</v>
      </c>
      <c r="E2137" t="s">
        <v>1244</v>
      </c>
      <c r="F2137" t="s">
        <v>134</v>
      </c>
      <c r="G2137" t="s">
        <v>134</v>
      </c>
      <c r="H2137" t="s">
        <v>10000</v>
      </c>
      <c r="I2137" t="s">
        <v>20</v>
      </c>
      <c r="J2137" t="s">
        <v>2349</v>
      </c>
      <c r="K2137" t="s">
        <v>21</v>
      </c>
      <c r="M2137" t="s">
        <v>10001</v>
      </c>
      <c r="N2137" t="s">
        <v>22</v>
      </c>
      <c r="O2137" t="s">
        <v>23</v>
      </c>
      <c r="P2137" t="s">
        <v>26</v>
      </c>
      <c r="Q2137" t="s">
        <v>2348</v>
      </c>
      <c r="R2137" s="13">
        <v>32</v>
      </c>
      <c r="S2137" s="13">
        <v>1</v>
      </c>
      <c r="T2137" s="21">
        <v>1</v>
      </c>
      <c r="V2137" t="s">
        <v>2154</v>
      </c>
      <c r="W2137" t="s">
        <v>17603</v>
      </c>
      <c r="X2137" s="20" t="str">
        <f>+IF(V2137="","-",CONCATENATE(V2137,"_",W2137))</f>
        <v>FINES_R08</v>
      </c>
      <c r="Y2137" s="59">
        <v>0.1659231036901474</v>
      </c>
      <c r="Z2137" t="s">
        <v>134</v>
      </c>
      <c r="AA2137" t="s">
        <v>2393</v>
      </c>
      <c r="AB2137" t="str">
        <f>+IF(W2137="","-",IF(W2137="UNICO","CENSO","MUESTRA"))</f>
        <v>MUESTRA</v>
      </c>
      <c r="AC2137" t="s">
        <v>2397</v>
      </c>
      <c r="AD2137" t="s">
        <v>10002</v>
      </c>
      <c r="AF2137">
        <f>+COUNTIF(Piloto!C:C,MARCO!A2137)</f>
        <v>0</v>
      </c>
    </row>
    <row r="2138" spans="1:32" x14ac:dyDescent="0.25">
      <c r="A2138" s="5" t="str">
        <f t="shared" si="33"/>
        <v>R 8 - D 71 - 460 - 4554</v>
      </c>
      <c r="B2138" s="60" t="s">
        <v>2347</v>
      </c>
      <c r="C2138" t="s">
        <v>1245</v>
      </c>
      <c r="D2138" t="s">
        <v>1243</v>
      </c>
      <c r="E2138" t="s">
        <v>1244</v>
      </c>
      <c r="F2138" t="s">
        <v>134</v>
      </c>
      <c r="G2138" t="s">
        <v>134</v>
      </c>
      <c r="H2138" t="s">
        <v>12851</v>
      </c>
      <c r="I2138" t="s">
        <v>20</v>
      </c>
      <c r="J2138" t="s">
        <v>2349</v>
      </c>
      <c r="K2138" t="s">
        <v>21</v>
      </c>
      <c r="M2138" t="s">
        <v>12852</v>
      </c>
      <c r="N2138" t="s">
        <v>22</v>
      </c>
      <c r="O2138" t="s">
        <v>23</v>
      </c>
      <c r="P2138" t="s">
        <v>26</v>
      </c>
      <c r="Q2138" t="s">
        <v>2348</v>
      </c>
      <c r="R2138" s="13">
        <v>15</v>
      </c>
      <c r="S2138" s="13">
        <v>1</v>
      </c>
      <c r="T2138" s="21">
        <v>1</v>
      </c>
      <c r="V2138" t="s">
        <v>2154</v>
      </c>
      <c r="W2138" t="s">
        <v>17603</v>
      </c>
      <c r="X2138" s="20" t="str">
        <f>+IF(V2138="","-",CONCATENATE(V2138,"_",W2138))</f>
        <v>FINES_R08</v>
      </c>
      <c r="Y2138" s="59">
        <v>0.16854220628738401</v>
      </c>
      <c r="Z2138" t="s">
        <v>134</v>
      </c>
      <c r="AA2138" t="s">
        <v>2393</v>
      </c>
      <c r="AB2138" t="str">
        <f>+IF(W2138="","-",IF(W2138="UNICO","CENSO","MUESTRA"))</f>
        <v>MUESTRA</v>
      </c>
      <c r="AC2138" t="s">
        <v>2398</v>
      </c>
      <c r="AD2138" t="s">
        <v>12853</v>
      </c>
      <c r="AF2138">
        <f>+COUNTIF(Piloto!C:C,MARCO!A2138)</f>
        <v>0</v>
      </c>
    </row>
    <row r="2139" spans="1:32" x14ac:dyDescent="0.25">
      <c r="A2139" s="5" t="str">
        <f t="shared" si="33"/>
        <v>R 8 - D 136 - 453 - 0835</v>
      </c>
      <c r="B2139" s="23" t="s">
        <v>2347</v>
      </c>
      <c r="C2139" t="s">
        <v>1245</v>
      </c>
      <c r="D2139" t="s">
        <v>170</v>
      </c>
      <c r="E2139" t="s">
        <v>2094</v>
      </c>
      <c r="F2139" t="s">
        <v>134</v>
      </c>
      <c r="G2139" t="s">
        <v>134</v>
      </c>
      <c r="H2139" t="s">
        <v>9926</v>
      </c>
      <c r="I2139" t="s">
        <v>20</v>
      </c>
      <c r="J2139" t="s">
        <v>2349</v>
      </c>
      <c r="K2139" t="s">
        <v>21</v>
      </c>
      <c r="M2139" t="s">
        <v>2233</v>
      </c>
      <c r="N2139" t="s">
        <v>22</v>
      </c>
      <c r="O2139" t="s">
        <v>23</v>
      </c>
      <c r="P2139" t="s">
        <v>26</v>
      </c>
      <c r="Q2139" t="s">
        <v>2348</v>
      </c>
      <c r="R2139" s="13">
        <v>43</v>
      </c>
      <c r="S2139" s="13">
        <v>3</v>
      </c>
      <c r="T2139" s="21">
        <v>1</v>
      </c>
      <c r="V2139" t="s">
        <v>2154</v>
      </c>
      <c r="W2139" t="s">
        <v>17603</v>
      </c>
      <c r="X2139" s="20" t="str">
        <f>+IF(V2139="","-",CONCATENATE(V2139,"_",W2139))</f>
        <v>FINES_R08</v>
      </c>
      <c r="Y2139" s="59">
        <v>0.1915818452835083</v>
      </c>
      <c r="Z2139" t="s">
        <v>134</v>
      </c>
      <c r="AA2139" t="s">
        <v>2393</v>
      </c>
      <c r="AB2139" t="str">
        <f>+IF(W2139="","-",IF(W2139="UNICO","CENSO","MUESTRA"))</f>
        <v>MUESTRA</v>
      </c>
      <c r="AC2139" t="s">
        <v>2397</v>
      </c>
      <c r="AD2139" t="s">
        <v>9927</v>
      </c>
      <c r="AF2139">
        <f>+COUNTIF(Piloto!C:C,MARCO!A2139)</f>
        <v>0</v>
      </c>
    </row>
    <row r="2140" spans="1:32" x14ac:dyDescent="0.25">
      <c r="A2140" s="5" t="str">
        <f t="shared" si="33"/>
        <v>R 8 - D 71 - 455 - 0160</v>
      </c>
      <c r="B2140" s="23" t="s">
        <v>2347</v>
      </c>
      <c r="C2140" t="s">
        <v>1245</v>
      </c>
      <c r="D2140" t="s">
        <v>1243</v>
      </c>
      <c r="E2140" t="s">
        <v>1244</v>
      </c>
      <c r="F2140" t="s">
        <v>134</v>
      </c>
      <c r="G2140" t="s">
        <v>134</v>
      </c>
      <c r="H2140" t="s">
        <v>10150</v>
      </c>
      <c r="I2140" t="s">
        <v>20</v>
      </c>
      <c r="J2140" t="s">
        <v>2349</v>
      </c>
      <c r="K2140" t="s">
        <v>21</v>
      </c>
      <c r="M2140" t="s">
        <v>2934</v>
      </c>
      <c r="N2140" t="s">
        <v>22</v>
      </c>
      <c r="O2140" t="s">
        <v>23</v>
      </c>
      <c r="P2140" t="s">
        <v>26</v>
      </c>
      <c r="Q2140" t="s">
        <v>2348</v>
      </c>
      <c r="R2140" s="13">
        <v>49</v>
      </c>
      <c r="S2140" s="13">
        <v>2</v>
      </c>
      <c r="T2140" s="21">
        <v>1</v>
      </c>
      <c r="V2140" t="s">
        <v>2154</v>
      </c>
      <c r="W2140" t="s">
        <v>17603</v>
      </c>
      <c r="X2140" s="20" t="str">
        <f>+IF(V2140="","-",CONCATENATE(V2140,"_",W2140))</f>
        <v>FINES_R08</v>
      </c>
      <c r="Y2140" s="59">
        <v>0.19512426853179929</v>
      </c>
      <c r="Z2140" t="s">
        <v>134</v>
      </c>
      <c r="AA2140" t="s">
        <v>2393</v>
      </c>
      <c r="AB2140" t="str">
        <f>+IF(W2140="","-",IF(W2140="UNICO","CENSO","MUESTRA"))</f>
        <v>MUESTRA</v>
      </c>
      <c r="AC2140" t="s">
        <v>2398</v>
      </c>
      <c r="AD2140" t="s">
        <v>10151</v>
      </c>
      <c r="AF2140">
        <f>+COUNTIF(Piloto!C:C,MARCO!A2140)</f>
        <v>0</v>
      </c>
    </row>
    <row r="2141" spans="1:32" x14ac:dyDescent="0.25">
      <c r="A2141" s="5" t="str">
        <f t="shared" si="33"/>
        <v>R 8 - D 100 - 457 - 2005</v>
      </c>
      <c r="B2141" s="23" t="s">
        <v>2347</v>
      </c>
      <c r="C2141" t="s">
        <v>1245</v>
      </c>
      <c r="D2141" t="s">
        <v>876</v>
      </c>
      <c r="E2141" t="s">
        <v>1674</v>
      </c>
      <c r="F2141" t="s">
        <v>134</v>
      </c>
      <c r="G2141" t="s">
        <v>134</v>
      </c>
      <c r="H2141" t="s">
        <v>9826</v>
      </c>
      <c r="I2141" t="s">
        <v>20</v>
      </c>
      <c r="J2141" t="s">
        <v>2349</v>
      </c>
      <c r="K2141" t="s">
        <v>21</v>
      </c>
      <c r="M2141" t="s">
        <v>9827</v>
      </c>
      <c r="N2141" t="s">
        <v>22</v>
      </c>
      <c r="O2141" t="s">
        <v>23</v>
      </c>
      <c r="P2141" t="s">
        <v>26</v>
      </c>
      <c r="Q2141" t="s">
        <v>2348</v>
      </c>
      <c r="R2141" s="13">
        <v>31</v>
      </c>
      <c r="S2141" s="13">
        <v>2</v>
      </c>
      <c r="T2141" s="21">
        <v>1</v>
      </c>
      <c r="V2141" t="s">
        <v>2154</v>
      </c>
      <c r="W2141" t="s">
        <v>17603</v>
      </c>
      <c r="X2141" s="20" t="str">
        <f>+IF(V2141="","-",CONCATENATE(V2141,"_",W2141))</f>
        <v>FINES_R08</v>
      </c>
      <c r="Y2141" s="59">
        <v>0.2008723318576813</v>
      </c>
      <c r="Z2141" t="s">
        <v>134</v>
      </c>
      <c r="AA2141" t="s">
        <v>2393</v>
      </c>
      <c r="AB2141" t="str">
        <f>+IF(W2141="","-",IF(W2141="UNICO","CENSO","MUESTRA"))</f>
        <v>MUESTRA</v>
      </c>
      <c r="AC2141" t="s">
        <v>2398</v>
      </c>
      <c r="AD2141" t="s">
        <v>9828</v>
      </c>
      <c r="AF2141">
        <f>+COUNTIF(Piloto!C:C,MARCO!A2141)</f>
        <v>0</v>
      </c>
    </row>
    <row r="2142" spans="1:32" x14ac:dyDescent="0.25">
      <c r="A2142" s="5" t="str">
        <f t="shared" si="33"/>
        <v>R 8 - D 136 - 452 - 2362</v>
      </c>
      <c r="B2142" s="23" t="s">
        <v>2347</v>
      </c>
      <c r="C2142" t="s">
        <v>1245</v>
      </c>
      <c r="D2142" t="s">
        <v>170</v>
      </c>
      <c r="E2142" t="s">
        <v>2094</v>
      </c>
      <c r="F2142" t="s">
        <v>134</v>
      </c>
      <c r="G2142" t="s">
        <v>134</v>
      </c>
      <c r="H2142" t="s">
        <v>9892</v>
      </c>
      <c r="I2142" t="s">
        <v>20</v>
      </c>
      <c r="J2142" t="s">
        <v>2349</v>
      </c>
      <c r="K2142" t="s">
        <v>21</v>
      </c>
      <c r="M2142" t="s">
        <v>9893</v>
      </c>
      <c r="N2142" t="s">
        <v>22</v>
      </c>
      <c r="O2142" t="s">
        <v>23</v>
      </c>
      <c r="P2142" t="s">
        <v>26</v>
      </c>
      <c r="Q2142" t="s">
        <v>2348</v>
      </c>
      <c r="R2142" s="13">
        <v>15</v>
      </c>
      <c r="S2142" s="13">
        <v>1</v>
      </c>
      <c r="T2142" s="21">
        <v>1</v>
      </c>
      <c r="V2142" t="s">
        <v>2154</v>
      </c>
      <c r="W2142" t="s">
        <v>17603</v>
      </c>
      <c r="X2142" s="20" t="str">
        <f>+IF(V2142="","-",CONCATENATE(V2142,"_",W2142))</f>
        <v>FINES_R08</v>
      </c>
      <c r="Y2142" s="59">
        <v>0.20193189382553101</v>
      </c>
      <c r="Z2142" t="s">
        <v>134</v>
      </c>
      <c r="AA2142" t="s">
        <v>2393</v>
      </c>
      <c r="AB2142" t="str">
        <f>+IF(W2142="","-",IF(W2142="UNICO","CENSO","MUESTRA"))</f>
        <v>MUESTRA</v>
      </c>
      <c r="AC2142" t="s">
        <v>2397</v>
      </c>
      <c r="AD2142" t="s">
        <v>9894</v>
      </c>
      <c r="AF2142">
        <f>+COUNTIF(Piloto!C:C,MARCO!A2142)</f>
        <v>0</v>
      </c>
    </row>
    <row r="2143" spans="1:32" x14ac:dyDescent="0.25">
      <c r="A2143" s="5" t="str">
        <f t="shared" si="33"/>
        <v>R 8 - D 136 - 455 - 2362</v>
      </c>
      <c r="B2143" s="23" t="s">
        <v>2347</v>
      </c>
      <c r="C2143" t="s">
        <v>1245</v>
      </c>
      <c r="D2143" t="s">
        <v>170</v>
      </c>
      <c r="E2143" t="s">
        <v>2094</v>
      </c>
      <c r="F2143" t="s">
        <v>134</v>
      </c>
      <c r="G2143" t="s">
        <v>134</v>
      </c>
      <c r="H2143" t="s">
        <v>9907</v>
      </c>
      <c r="I2143" t="s">
        <v>20</v>
      </c>
      <c r="J2143" t="s">
        <v>2349</v>
      </c>
      <c r="K2143" t="s">
        <v>21</v>
      </c>
      <c r="M2143" t="s">
        <v>9893</v>
      </c>
      <c r="N2143" t="s">
        <v>22</v>
      </c>
      <c r="O2143" t="s">
        <v>23</v>
      </c>
      <c r="P2143" t="s">
        <v>26</v>
      </c>
      <c r="Q2143" t="s">
        <v>2348</v>
      </c>
      <c r="R2143" s="13">
        <v>16</v>
      </c>
      <c r="S2143" s="13">
        <v>1</v>
      </c>
      <c r="T2143" s="21">
        <v>1</v>
      </c>
      <c r="V2143" t="s">
        <v>2154</v>
      </c>
      <c r="W2143" t="s">
        <v>17603</v>
      </c>
      <c r="X2143" s="20" t="str">
        <f>+IF(V2143="","-",CONCATENATE(V2143,"_",W2143))</f>
        <v>FINES_R08</v>
      </c>
      <c r="Y2143" s="59">
        <v>0.20193189382553101</v>
      </c>
      <c r="Z2143" t="s">
        <v>134</v>
      </c>
      <c r="AA2143" t="s">
        <v>2393</v>
      </c>
      <c r="AB2143" t="str">
        <f>+IF(W2143="","-",IF(W2143="UNICO","CENSO","MUESTRA"))</f>
        <v>MUESTRA</v>
      </c>
      <c r="AC2143" t="s">
        <v>2398</v>
      </c>
      <c r="AD2143" t="s">
        <v>9894</v>
      </c>
      <c r="AF2143">
        <f>+COUNTIF(Piloto!C:C,MARCO!A2143)</f>
        <v>0</v>
      </c>
    </row>
    <row r="2144" spans="1:32" x14ac:dyDescent="0.25">
      <c r="A2144" s="5" t="str">
        <f t="shared" si="33"/>
        <v>R 8 - D 71 - 460 - 3027</v>
      </c>
      <c r="B2144" s="23" t="s">
        <v>2347</v>
      </c>
      <c r="C2144" t="s">
        <v>1245</v>
      </c>
      <c r="D2144" t="s">
        <v>1243</v>
      </c>
      <c r="E2144" t="s">
        <v>1244</v>
      </c>
      <c r="F2144" t="s">
        <v>134</v>
      </c>
      <c r="G2144" t="s">
        <v>134</v>
      </c>
      <c r="H2144" t="s">
        <v>10072</v>
      </c>
      <c r="I2144" t="s">
        <v>20</v>
      </c>
      <c r="J2144" t="s">
        <v>2349</v>
      </c>
      <c r="K2144" t="s">
        <v>21</v>
      </c>
      <c r="M2144" t="s">
        <v>10073</v>
      </c>
      <c r="N2144" t="s">
        <v>22</v>
      </c>
      <c r="O2144" t="s">
        <v>23</v>
      </c>
      <c r="P2144" t="s">
        <v>26</v>
      </c>
      <c r="Q2144" t="s">
        <v>2348</v>
      </c>
      <c r="R2144" s="13">
        <v>64</v>
      </c>
      <c r="S2144" s="13">
        <v>2</v>
      </c>
      <c r="T2144" s="21">
        <v>1</v>
      </c>
      <c r="V2144" t="s">
        <v>2154</v>
      </c>
      <c r="W2144" t="s">
        <v>17603</v>
      </c>
      <c r="X2144" s="20" t="str">
        <f>+IF(V2144="","-",CONCATENATE(V2144,"_",W2144))</f>
        <v>FINES_R08</v>
      </c>
      <c r="Y2144" s="59">
        <v>0.25</v>
      </c>
      <c r="Z2144" t="s">
        <v>134</v>
      </c>
      <c r="AA2144" t="s">
        <v>2393</v>
      </c>
      <c r="AB2144" t="str">
        <f>+IF(W2144="","-",IF(W2144="UNICO","CENSO","MUESTRA"))</f>
        <v>MUESTRA</v>
      </c>
      <c r="AC2144" t="s">
        <v>2397</v>
      </c>
      <c r="AD2144" t="s">
        <v>10074</v>
      </c>
      <c r="AF2144">
        <f>+COUNTIF(Piloto!C:C,MARCO!A2144)</f>
        <v>0</v>
      </c>
    </row>
    <row r="2145" spans="1:32" x14ac:dyDescent="0.25">
      <c r="A2145" s="5" t="str">
        <f t="shared" si="33"/>
        <v>R 8 - D 136 - 453 - 0841</v>
      </c>
      <c r="B2145" s="23" t="s">
        <v>2347</v>
      </c>
      <c r="C2145" t="s">
        <v>1245</v>
      </c>
      <c r="D2145" t="s">
        <v>170</v>
      </c>
      <c r="E2145" t="s">
        <v>2094</v>
      </c>
      <c r="F2145" t="s">
        <v>134</v>
      </c>
      <c r="G2145" t="s">
        <v>134</v>
      </c>
      <c r="H2145" t="s">
        <v>9959</v>
      </c>
      <c r="I2145" t="s">
        <v>20</v>
      </c>
      <c r="J2145" t="s">
        <v>2349</v>
      </c>
      <c r="K2145" t="s">
        <v>21</v>
      </c>
      <c r="M2145" t="s">
        <v>9960</v>
      </c>
      <c r="N2145" t="s">
        <v>22</v>
      </c>
      <c r="O2145" t="s">
        <v>23</v>
      </c>
      <c r="P2145" t="s">
        <v>26</v>
      </c>
      <c r="Q2145" t="s">
        <v>2348</v>
      </c>
      <c r="R2145" s="13">
        <v>13</v>
      </c>
      <c r="S2145" s="13">
        <v>1</v>
      </c>
      <c r="T2145" s="21">
        <v>1</v>
      </c>
      <c r="V2145" t="s">
        <v>2154</v>
      </c>
      <c r="W2145" t="s">
        <v>17603</v>
      </c>
      <c r="X2145" s="20" t="str">
        <f>+IF(V2145="","-",CONCATENATE(V2145,"_",W2145))</f>
        <v>FINES_R08</v>
      </c>
      <c r="Y2145" s="59">
        <v>0.25896373391151428</v>
      </c>
      <c r="Z2145" t="s">
        <v>134</v>
      </c>
      <c r="AA2145" t="s">
        <v>2393</v>
      </c>
      <c r="AB2145" t="str">
        <f>+IF(W2145="","-",IF(W2145="UNICO","CENSO","MUESTRA"))</f>
        <v>MUESTRA</v>
      </c>
      <c r="AC2145" t="s">
        <v>2398</v>
      </c>
      <c r="AD2145" t="s">
        <v>9961</v>
      </c>
      <c r="AF2145">
        <f>+COUNTIF(Piloto!C:C,MARCO!A2145)</f>
        <v>0</v>
      </c>
    </row>
    <row r="2146" spans="1:32" x14ac:dyDescent="0.25">
      <c r="A2146" s="5" t="str">
        <f t="shared" si="33"/>
        <v>R 8 - D 100 - 457 - 2025</v>
      </c>
      <c r="B2146" s="23" t="s">
        <v>2347</v>
      </c>
      <c r="C2146" t="s">
        <v>1245</v>
      </c>
      <c r="D2146" t="s">
        <v>876</v>
      </c>
      <c r="E2146" t="s">
        <v>1674</v>
      </c>
      <c r="F2146" t="s">
        <v>134</v>
      </c>
      <c r="G2146" t="s">
        <v>134</v>
      </c>
      <c r="H2146" t="s">
        <v>9855</v>
      </c>
      <c r="I2146" t="s">
        <v>20</v>
      </c>
      <c r="J2146" t="s">
        <v>2349</v>
      </c>
      <c r="K2146" t="s">
        <v>21</v>
      </c>
      <c r="M2146" t="s">
        <v>9856</v>
      </c>
      <c r="N2146" t="s">
        <v>22</v>
      </c>
      <c r="O2146" t="s">
        <v>23</v>
      </c>
      <c r="P2146" t="s">
        <v>26</v>
      </c>
      <c r="Q2146" t="s">
        <v>2348</v>
      </c>
      <c r="R2146" s="13">
        <v>10</v>
      </c>
      <c r="S2146" s="13">
        <v>1</v>
      </c>
      <c r="T2146" s="21">
        <v>1</v>
      </c>
      <c r="V2146" t="s">
        <v>2154</v>
      </c>
      <c r="W2146" t="s">
        <v>17603</v>
      </c>
      <c r="X2146" s="20" t="str">
        <f>+IF(V2146="","-",CONCATENATE(V2146,"_",W2146))</f>
        <v>FINES_R08</v>
      </c>
      <c r="Y2146" s="59">
        <v>0.27551862597465521</v>
      </c>
      <c r="Z2146" t="s">
        <v>134</v>
      </c>
      <c r="AA2146" t="s">
        <v>2393</v>
      </c>
      <c r="AB2146" t="str">
        <f>+IF(W2146="","-",IF(W2146="UNICO","CENSO","MUESTRA"))</f>
        <v>MUESTRA</v>
      </c>
      <c r="AC2146" t="s">
        <v>2398</v>
      </c>
      <c r="AD2146" t="s">
        <v>9857</v>
      </c>
      <c r="AF2146">
        <f>+COUNTIF(Piloto!C:C,MARCO!A2146)</f>
        <v>0</v>
      </c>
    </row>
    <row r="2147" spans="1:32" x14ac:dyDescent="0.25">
      <c r="A2147" s="5" t="str">
        <f t="shared" si="33"/>
        <v>R 8 - D 71 - 458 - 2759</v>
      </c>
      <c r="B2147" s="23" t="s">
        <v>2347</v>
      </c>
      <c r="C2147" t="s">
        <v>1245</v>
      </c>
      <c r="D2147" t="s">
        <v>1243</v>
      </c>
      <c r="E2147" t="s">
        <v>1244</v>
      </c>
      <c r="F2147" t="s">
        <v>134</v>
      </c>
      <c r="G2147" t="s">
        <v>134</v>
      </c>
      <c r="H2147" t="s">
        <v>10004</v>
      </c>
      <c r="I2147" t="s">
        <v>20</v>
      </c>
      <c r="J2147" t="s">
        <v>2349</v>
      </c>
      <c r="K2147" t="s">
        <v>21</v>
      </c>
      <c r="M2147" t="s">
        <v>3237</v>
      </c>
      <c r="N2147" t="s">
        <v>22</v>
      </c>
      <c r="O2147" t="s">
        <v>23</v>
      </c>
      <c r="P2147" t="s">
        <v>26</v>
      </c>
      <c r="Q2147" t="s">
        <v>2348</v>
      </c>
      <c r="R2147" s="13">
        <v>27</v>
      </c>
      <c r="S2147" s="13">
        <v>1</v>
      </c>
      <c r="T2147" s="21">
        <v>1</v>
      </c>
      <c r="V2147" t="s">
        <v>2154</v>
      </c>
      <c r="W2147" t="s">
        <v>17603</v>
      </c>
      <c r="X2147" s="20" t="str">
        <f>+IF(V2147="","-",CONCATENATE(V2147,"_",W2147))</f>
        <v>FINES_R08</v>
      </c>
      <c r="Y2147" s="59">
        <v>0.27588531374931341</v>
      </c>
      <c r="Z2147" t="s">
        <v>134</v>
      </c>
      <c r="AA2147" t="s">
        <v>2393</v>
      </c>
      <c r="AB2147" t="str">
        <f>+IF(W2147="","-",IF(W2147="UNICO","CENSO","MUESTRA"))</f>
        <v>MUESTRA</v>
      </c>
      <c r="AC2147" t="s">
        <v>2398</v>
      </c>
      <c r="AD2147" t="s">
        <v>10005</v>
      </c>
      <c r="AF2147">
        <f>+COUNTIF(Piloto!C:C,MARCO!A2147)</f>
        <v>0</v>
      </c>
    </row>
    <row r="2148" spans="1:32" x14ac:dyDescent="0.25">
      <c r="A2148" s="5" t="str">
        <f t="shared" si="33"/>
        <v>R 8 - D 100 - 457 - 4541</v>
      </c>
      <c r="B2148" s="60" t="s">
        <v>2347</v>
      </c>
      <c r="C2148" t="s">
        <v>1245</v>
      </c>
      <c r="D2148" t="s">
        <v>876</v>
      </c>
      <c r="E2148" t="s">
        <v>1674</v>
      </c>
      <c r="F2148" t="s">
        <v>134</v>
      </c>
      <c r="G2148" t="s">
        <v>134</v>
      </c>
      <c r="H2148" t="s">
        <v>12803</v>
      </c>
      <c r="I2148" t="s">
        <v>20</v>
      </c>
      <c r="J2148" t="s">
        <v>2349</v>
      </c>
      <c r="K2148" t="s">
        <v>21</v>
      </c>
      <c r="M2148" t="s">
        <v>3961</v>
      </c>
      <c r="N2148" t="s">
        <v>22</v>
      </c>
      <c r="O2148" t="s">
        <v>23</v>
      </c>
      <c r="P2148" t="s">
        <v>26</v>
      </c>
      <c r="Q2148" t="s">
        <v>2348</v>
      </c>
      <c r="R2148" s="13">
        <v>12</v>
      </c>
      <c r="S2148" s="13">
        <v>1</v>
      </c>
      <c r="T2148" s="21">
        <v>1</v>
      </c>
      <c r="V2148" t="s">
        <v>2154</v>
      </c>
      <c r="W2148" t="s">
        <v>17603</v>
      </c>
      <c r="X2148" s="20" t="str">
        <f>+IF(V2148="","-",CONCATENATE(V2148,"_",W2148))</f>
        <v>FINES_R08</v>
      </c>
      <c r="Y2148" s="59">
        <v>0.282316654920578</v>
      </c>
      <c r="Z2148" t="s">
        <v>134</v>
      </c>
      <c r="AA2148" t="s">
        <v>2393</v>
      </c>
      <c r="AB2148" t="str">
        <f>+IF(W2148="","-",IF(W2148="UNICO","CENSO","MUESTRA"))</f>
        <v>MUESTRA</v>
      </c>
      <c r="AC2148" t="s">
        <v>2398</v>
      </c>
      <c r="AD2148" t="s">
        <v>12804</v>
      </c>
      <c r="AF2148">
        <f>+COUNTIF(Piloto!C:C,MARCO!A2148)</f>
        <v>0</v>
      </c>
    </row>
    <row r="2149" spans="1:32" x14ac:dyDescent="0.25">
      <c r="A2149" s="5" t="str">
        <f t="shared" si="33"/>
        <v>R 8 - D 71 - 455 - 0165</v>
      </c>
      <c r="B2149" s="23" t="s">
        <v>2347</v>
      </c>
      <c r="C2149" t="s">
        <v>1245</v>
      </c>
      <c r="D2149" t="s">
        <v>1243</v>
      </c>
      <c r="E2149" t="s">
        <v>1244</v>
      </c>
      <c r="F2149" t="s">
        <v>134</v>
      </c>
      <c r="G2149" t="s">
        <v>134</v>
      </c>
      <c r="H2149" t="s">
        <v>10120</v>
      </c>
      <c r="I2149" t="s">
        <v>20</v>
      </c>
      <c r="J2149" t="s">
        <v>2349</v>
      </c>
      <c r="K2149" t="s">
        <v>21</v>
      </c>
      <c r="M2149" t="s">
        <v>10121</v>
      </c>
      <c r="N2149" t="s">
        <v>22</v>
      </c>
      <c r="O2149" t="s">
        <v>23</v>
      </c>
      <c r="P2149" t="s">
        <v>26</v>
      </c>
      <c r="Q2149" t="s">
        <v>2348</v>
      </c>
      <c r="R2149" s="13">
        <v>34</v>
      </c>
      <c r="S2149" s="13">
        <v>2</v>
      </c>
      <c r="T2149" s="21">
        <v>1</v>
      </c>
      <c r="V2149" t="s">
        <v>2154</v>
      </c>
      <c r="W2149" t="s">
        <v>17603</v>
      </c>
      <c r="X2149" s="20" t="str">
        <f>+IF(V2149="","-",CONCATENATE(V2149,"_",W2149))</f>
        <v>FINES_R08</v>
      </c>
      <c r="Y2149" s="59">
        <v>0.29411503672599792</v>
      </c>
      <c r="Z2149" t="s">
        <v>134</v>
      </c>
      <c r="AA2149" t="s">
        <v>2393</v>
      </c>
      <c r="AB2149" t="str">
        <f>+IF(W2149="","-",IF(W2149="UNICO","CENSO","MUESTRA"))</f>
        <v>MUESTRA</v>
      </c>
      <c r="AC2149" t="s">
        <v>2397</v>
      </c>
      <c r="AD2149" t="s">
        <v>10122</v>
      </c>
      <c r="AF2149">
        <f>+COUNTIF(Piloto!C:C,MARCO!A2149)</f>
        <v>0</v>
      </c>
    </row>
    <row r="2150" spans="1:32" x14ac:dyDescent="0.25">
      <c r="A2150" s="5" t="str">
        <f t="shared" si="33"/>
        <v>R 8 - D 71 - 460 - 0165</v>
      </c>
      <c r="B2150" s="60" t="s">
        <v>2347</v>
      </c>
      <c r="C2150" t="s">
        <v>1245</v>
      </c>
      <c r="D2150" t="s">
        <v>1243</v>
      </c>
      <c r="E2150" t="s">
        <v>1244</v>
      </c>
      <c r="F2150" t="s">
        <v>134</v>
      </c>
      <c r="G2150" t="s">
        <v>134</v>
      </c>
      <c r="H2150" t="s">
        <v>12845</v>
      </c>
      <c r="I2150" t="s">
        <v>20</v>
      </c>
      <c r="J2150" t="s">
        <v>2349</v>
      </c>
      <c r="K2150" t="s">
        <v>21</v>
      </c>
      <c r="M2150" t="s">
        <v>10121</v>
      </c>
      <c r="N2150" t="s">
        <v>22</v>
      </c>
      <c r="O2150" t="s">
        <v>23</v>
      </c>
      <c r="P2150" t="s">
        <v>26</v>
      </c>
      <c r="Q2150" t="s">
        <v>2348</v>
      </c>
      <c r="R2150" s="13">
        <v>19</v>
      </c>
      <c r="S2150" s="13">
        <v>1</v>
      </c>
      <c r="T2150" s="21">
        <v>1</v>
      </c>
      <c r="V2150" t="s">
        <v>2154</v>
      </c>
      <c r="W2150" t="s">
        <v>17603</v>
      </c>
      <c r="X2150" s="20" t="str">
        <f>+IF(V2150="","-",CONCATENATE(V2150,"_",W2150))</f>
        <v>FINES_R08</v>
      </c>
      <c r="Y2150" s="59">
        <v>0.29411503672599792</v>
      </c>
      <c r="Z2150" t="s">
        <v>134</v>
      </c>
      <c r="AA2150" t="s">
        <v>2393</v>
      </c>
      <c r="AB2150" t="str">
        <f>+IF(W2150="","-",IF(W2150="UNICO","CENSO","MUESTRA"))</f>
        <v>MUESTRA</v>
      </c>
      <c r="AC2150" t="s">
        <v>2398</v>
      </c>
      <c r="AD2150" t="s">
        <v>10122</v>
      </c>
      <c r="AF2150">
        <f>+COUNTIF(Piloto!C:C,MARCO!A2150)</f>
        <v>0</v>
      </c>
    </row>
    <row r="2151" spans="1:32" x14ac:dyDescent="0.25">
      <c r="A2151" s="5" t="str">
        <f t="shared" si="33"/>
        <v>R 8 - D 100 - 457 - 4092</v>
      </c>
      <c r="B2151" s="23" t="s">
        <v>2347</v>
      </c>
      <c r="C2151" t="s">
        <v>1245</v>
      </c>
      <c r="D2151" t="s">
        <v>876</v>
      </c>
      <c r="E2151" t="s">
        <v>1674</v>
      </c>
      <c r="F2151" t="s">
        <v>134</v>
      </c>
      <c r="G2151" t="s">
        <v>134</v>
      </c>
      <c r="H2151" t="s">
        <v>9841</v>
      </c>
      <c r="I2151" t="s">
        <v>20</v>
      </c>
      <c r="J2151" t="s">
        <v>2349</v>
      </c>
      <c r="K2151" t="s">
        <v>21</v>
      </c>
      <c r="M2151" t="s">
        <v>9842</v>
      </c>
      <c r="N2151" t="s">
        <v>22</v>
      </c>
      <c r="O2151" t="s">
        <v>23</v>
      </c>
      <c r="P2151" t="s">
        <v>26</v>
      </c>
      <c r="Q2151" t="s">
        <v>2348</v>
      </c>
      <c r="R2151" s="13">
        <v>11</v>
      </c>
      <c r="S2151" s="13">
        <v>1</v>
      </c>
      <c r="T2151" s="21">
        <v>1</v>
      </c>
      <c r="V2151" t="s">
        <v>2154</v>
      </c>
      <c r="W2151" t="s">
        <v>17603</v>
      </c>
      <c r="X2151" s="20" t="str">
        <f>+IF(V2151="","-",CONCATENATE(V2151,"_",W2151))</f>
        <v>FINES_R08</v>
      </c>
      <c r="Y2151" s="59">
        <v>0.29438948631286621</v>
      </c>
      <c r="Z2151" t="s">
        <v>134</v>
      </c>
      <c r="AA2151" t="s">
        <v>2393</v>
      </c>
      <c r="AB2151" t="str">
        <f>+IF(W2151="","-",IF(W2151="UNICO","CENSO","MUESTRA"))</f>
        <v>MUESTRA</v>
      </c>
      <c r="AC2151" t="s">
        <v>2398</v>
      </c>
      <c r="AD2151" t="s">
        <v>9843</v>
      </c>
      <c r="AF2151">
        <f>+COUNTIF(Piloto!C:C,MARCO!A2151)</f>
        <v>0</v>
      </c>
    </row>
    <row r="2152" spans="1:32" x14ac:dyDescent="0.25">
      <c r="A2152" s="5" t="str">
        <f t="shared" si="33"/>
        <v>R 8 - D 71 - 459 - 2760</v>
      </c>
      <c r="B2152" s="23" t="s">
        <v>2347</v>
      </c>
      <c r="C2152" t="s">
        <v>1245</v>
      </c>
      <c r="D2152" t="s">
        <v>1243</v>
      </c>
      <c r="E2152" t="s">
        <v>1244</v>
      </c>
      <c r="F2152" t="s">
        <v>134</v>
      </c>
      <c r="G2152" t="s">
        <v>134</v>
      </c>
      <c r="H2152" t="s">
        <v>10038</v>
      </c>
      <c r="I2152" t="s">
        <v>20</v>
      </c>
      <c r="J2152" t="s">
        <v>2349</v>
      </c>
      <c r="K2152" t="s">
        <v>21</v>
      </c>
      <c r="M2152" t="s">
        <v>10039</v>
      </c>
      <c r="N2152" t="s">
        <v>22</v>
      </c>
      <c r="O2152" t="s">
        <v>23</v>
      </c>
      <c r="P2152" t="s">
        <v>26</v>
      </c>
      <c r="Q2152" t="s">
        <v>2348</v>
      </c>
      <c r="R2152" s="13">
        <v>26</v>
      </c>
      <c r="S2152" s="13">
        <v>1</v>
      </c>
      <c r="T2152" s="21">
        <v>1</v>
      </c>
      <c r="V2152" t="s">
        <v>2154</v>
      </c>
      <c r="W2152" t="s">
        <v>17603</v>
      </c>
      <c r="X2152" s="20" t="str">
        <f>+IF(V2152="","-",CONCATENATE(V2152,"_",W2152))</f>
        <v>FINES_R08</v>
      </c>
      <c r="Y2152" s="59">
        <v>0.30024123191833502</v>
      </c>
      <c r="Z2152" t="s">
        <v>134</v>
      </c>
      <c r="AA2152" t="s">
        <v>2393</v>
      </c>
      <c r="AB2152" t="str">
        <f>+IF(W2152="","-",IF(W2152="UNICO","CENSO","MUESTRA"))</f>
        <v>MUESTRA</v>
      </c>
      <c r="AC2152" t="s">
        <v>2398</v>
      </c>
      <c r="AD2152" t="s">
        <v>10040</v>
      </c>
      <c r="AF2152">
        <f>+COUNTIF(Piloto!C:C,MARCO!A2152)</f>
        <v>0</v>
      </c>
    </row>
    <row r="2153" spans="1:32" x14ac:dyDescent="0.25">
      <c r="A2153" s="5" t="str">
        <f t="shared" si="33"/>
        <v>R 8 - D 71 - 460 - 2760</v>
      </c>
      <c r="B2153" s="23" t="s">
        <v>2347</v>
      </c>
      <c r="C2153" t="s">
        <v>1245</v>
      </c>
      <c r="D2153" t="s">
        <v>1243</v>
      </c>
      <c r="E2153" t="s">
        <v>1244</v>
      </c>
      <c r="F2153" t="s">
        <v>134</v>
      </c>
      <c r="G2153" t="s">
        <v>134</v>
      </c>
      <c r="H2153" t="s">
        <v>10084</v>
      </c>
      <c r="I2153" t="s">
        <v>20</v>
      </c>
      <c r="J2153" t="s">
        <v>2349</v>
      </c>
      <c r="K2153" t="s">
        <v>21</v>
      </c>
      <c r="M2153" t="s">
        <v>10039</v>
      </c>
      <c r="N2153" t="s">
        <v>22</v>
      </c>
      <c r="O2153" t="s">
        <v>23</v>
      </c>
      <c r="P2153" t="s">
        <v>26</v>
      </c>
      <c r="Q2153" t="s">
        <v>2348</v>
      </c>
      <c r="R2153" s="13">
        <v>15</v>
      </c>
      <c r="S2153" s="13">
        <v>1</v>
      </c>
      <c r="T2153" s="21">
        <v>1</v>
      </c>
      <c r="V2153" t="s">
        <v>2154</v>
      </c>
      <c r="W2153" t="s">
        <v>17603</v>
      </c>
      <c r="X2153" s="20" t="str">
        <f>+IF(V2153="","-",CONCATENATE(V2153,"_",W2153))</f>
        <v>FINES_R08</v>
      </c>
      <c r="Y2153" s="59">
        <v>0.30024123191833502</v>
      </c>
      <c r="Z2153" t="s">
        <v>134</v>
      </c>
      <c r="AA2153" t="s">
        <v>2393</v>
      </c>
      <c r="AB2153" t="str">
        <f>+IF(W2153="","-",IF(W2153="UNICO","CENSO","MUESTRA"))</f>
        <v>MUESTRA</v>
      </c>
      <c r="AC2153" t="s">
        <v>2397</v>
      </c>
      <c r="AD2153" t="s">
        <v>10040</v>
      </c>
      <c r="AF2153">
        <f>+COUNTIF(Piloto!C:C,MARCO!A2153)</f>
        <v>0</v>
      </c>
    </row>
    <row r="2154" spans="1:32" x14ac:dyDescent="0.25">
      <c r="A2154" s="5" t="str">
        <f t="shared" si="33"/>
        <v>R 8 - D 71 - 460 - 4661</v>
      </c>
      <c r="B2154" s="60" t="s">
        <v>2347</v>
      </c>
      <c r="C2154" t="s">
        <v>1245</v>
      </c>
      <c r="D2154" t="s">
        <v>1243</v>
      </c>
      <c r="E2154" t="s">
        <v>1244</v>
      </c>
      <c r="F2154" t="s">
        <v>134</v>
      </c>
      <c r="G2154" t="s">
        <v>134</v>
      </c>
      <c r="H2154" t="s">
        <v>12873</v>
      </c>
      <c r="I2154" t="s">
        <v>20</v>
      </c>
      <c r="J2154" t="s">
        <v>2349</v>
      </c>
      <c r="K2154" t="s">
        <v>21</v>
      </c>
      <c r="M2154" t="s">
        <v>18054</v>
      </c>
      <c r="N2154" t="s">
        <v>22</v>
      </c>
      <c r="O2154" t="s">
        <v>23</v>
      </c>
      <c r="P2154" t="s">
        <v>26</v>
      </c>
      <c r="Q2154" t="s">
        <v>2348</v>
      </c>
      <c r="R2154" s="13">
        <v>18</v>
      </c>
      <c r="S2154" s="13">
        <v>1</v>
      </c>
      <c r="T2154" s="21">
        <v>1</v>
      </c>
      <c r="V2154" t="s">
        <v>2154</v>
      </c>
      <c r="W2154" t="s">
        <v>17603</v>
      </c>
      <c r="X2154" s="20" t="str">
        <f>+IF(V2154="","-",CONCATENATE(V2154,"_",W2154))</f>
        <v>FINES_R08</v>
      </c>
      <c r="Y2154" s="59">
        <v>0.32</v>
      </c>
      <c r="Z2154" t="s">
        <v>134</v>
      </c>
      <c r="AA2154" t="s">
        <v>2393</v>
      </c>
      <c r="AB2154" t="str">
        <f>+IF(W2154="","-",IF(W2154="UNICO","CENSO","MUESTRA"))</f>
        <v>MUESTRA</v>
      </c>
      <c r="AC2154" t="s">
        <v>2398</v>
      </c>
      <c r="AD2154" t="s">
        <v>12875</v>
      </c>
      <c r="AF2154">
        <f>+COUNTIF(Piloto!C:C,MARCO!A2154)</f>
        <v>0</v>
      </c>
    </row>
    <row r="2155" spans="1:32" x14ac:dyDescent="0.25">
      <c r="A2155" s="5" t="str">
        <f t="shared" si="33"/>
        <v>R 8 - D 100 - 457 - 0986</v>
      </c>
      <c r="B2155" s="60" t="s">
        <v>2347</v>
      </c>
      <c r="C2155" t="s">
        <v>1245</v>
      </c>
      <c r="D2155" t="s">
        <v>876</v>
      </c>
      <c r="E2155" t="s">
        <v>1674</v>
      </c>
      <c r="F2155" t="s">
        <v>134</v>
      </c>
      <c r="G2155" t="s">
        <v>134</v>
      </c>
      <c r="H2155" t="s">
        <v>12796</v>
      </c>
      <c r="I2155" t="s">
        <v>20</v>
      </c>
      <c r="J2155" t="s">
        <v>2349</v>
      </c>
      <c r="K2155" t="s">
        <v>21</v>
      </c>
      <c r="M2155" t="s">
        <v>2283</v>
      </c>
      <c r="N2155" t="s">
        <v>22</v>
      </c>
      <c r="O2155" t="s">
        <v>23</v>
      </c>
      <c r="P2155" t="s">
        <v>26</v>
      </c>
      <c r="Q2155" t="s">
        <v>2348</v>
      </c>
      <c r="R2155" s="13">
        <v>15</v>
      </c>
      <c r="S2155" s="13">
        <v>1</v>
      </c>
      <c r="T2155" s="21">
        <v>1</v>
      </c>
      <c r="V2155" t="s">
        <v>2154</v>
      </c>
      <c r="W2155" t="s">
        <v>17603</v>
      </c>
      <c r="X2155" s="20" t="str">
        <f>+IF(V2155="","-",CONCATENATE(V2155,"_",W2155))</f>
        <v>FINES_R08</v>
      </c>
      <c r="Y2155" s="59">
        <v>0.32071611285209661</v>
      </c>
      <c r="Z2155" t="s">
        <v>134</v>
      </c>
      <c r="AA2155" t="s">
        <v>2393</v>
      </c>
      <c r="AB2155" t="str">
        <f>+IF(W2155="","-",IF(W2155="UNICO","CENSO","MUESTRA"))</f>
        <v>MUESTRA</v>
      </c>
      <c r="AC2155" t="s">
        <v>2398</v>
      </c>
      <c r="AD2155" t="s">
        <v>12797</v>
      </c>
      <c r="AF2155">
        <f>+COUNTIF(Piloto!C:C,MARCO!A2155)</f>
        <v>0</v>
      </c>
    </row>
    <row r="2156" spans="1:32" x14ac:dyDescent="0.25">
      <c r="A2156" s="5" t="str">
        <f t="shared" si="33"/>
        <v>R 8 - D 136 - 453 - 2348</v>
      </c>
      <c r="B2156" s="23" t="s">
        <v>2347</v>
      </c>
      <c r="C2156" t="s">
        <v>1245</v>
      </c>
      <c r="D2156" t="s">
        <v>170</v>
      </c>
      <c r="E2156" t="s">
        <v>2094</v>
      </c>
      <c r="F2156" t="s">
        <v>134</v>
      </c>
      <c r="G2156" t="s">
        <v>134</v>
      </c>
      <c r="H2156" t="s">
        <v>9916</v>
      </c>
      <c r="I2156" t="s">
        <v>20</v>
      </c>
      <c r="J2156" t="s">
        <v>2349</v>
      </c>
      <c r="K2156" t="s">
        <v>21</v>
      </c>
      <c r="M2156" t="s">
        <v>9917</v>
      </c>
      <c r="N2156" t="s">
        <v>22</v>
      </c>
      <c r="O2156" t="s">
        <v>23</v>
      </c>
      <c r="P2156" t="s">
        <v>26</v>
      </c>
      <c r="Q2156" t="s">
        <v>2348</v>
      </c>
      <c r="R2156" s="13">
        <v>18</v>
      </c>
      <c r="S2156" s="13">
        <v>1</v>
      </c>
      <c r="T2156" s="21">
        <v>1</v>
      </c>
      <c r="V2156" t="s">
        <v>2154</v>
      </c>
      <c r="W2156" t="s">
        <v>17603</v>
      </c>
      <c r="X2156" s="20" t="str">
        <f>+IF(V2156="","-",CONCATENATE(V2156,"_",W2156))</f>
        <v>FINES_R08</v>
      </c>
      <c r="Y2156" s="59">
        <v>0.32292860746383673</v>
      </c>
      <c r="Z2156" t="s">
        <v>134</v>
      </c>
      <c r="AA2156" t="s">
        <v>2393</v>
      </c>
      <c r="AB2156" t="str">
        <f>+IF(W2156="","-",IF(W2156="UNICO","CENSO","MUESTRA"))</f>
        <v>MUESTRA</v>
      </c>
      <c r="AC2156" t="s">
        <v>2398</v>
      </c>
      <c r="AD2156" t="s">
        <v>9918</v>
      </c>
      <c r="AF2156">
        <f>+COUNTIF(Piloto!C:C,MARCO!A2156)</f>
        <v>0</v>
      </c>
    </row>
    <row r="2157" spans="1:32" x14ac:dyDescent="0.25">
      <c r="A2157" s="5" t="str">
        <f t="shared" si="33"/>
        <v>R 8 - D 100 - 457 - 2008</v>
      </c>
      <c r="B2157" s="23" t="s">
        <v>2347</v>
      </c>
      <c r="C2157" t="s">
        <v>1245</v>
      </c>
      <c r="D2157" t="s">
        <v>876</v>
      </c>
      <c r="E2157" t="s">
        <v>1674</v>
      </c>
      <c r="F2157" t="s">
        <v>134</v>
      </c>
      <c r="G2157" t="s">
        <v>134</v>
      </c>
      <c r="H2157" t="s">
        <v>9839</v>
      </c>
      <c r="I2157" t="s">
        <v>20</v>
      </c>
      <c r="J2157" t="s">
        <v>2349</v>
      </c>
      <c r="K2157" t="s">
        <v>21</v>
      </c>
      <c r="M2157" t="s">
        <v>9827</v>
      </c>
      <c r="N2157" t="s">
        <v>22</v>
      </c>
      <c r="O2157" t="s">
        <v>23</v>
      </c>
      <c r="P2157" t="s">
        <v>26</v>
      </c>
      <c r="Q2157" t="s">
        <v>2348</v>
      </c>
      <c r="R2157" s="13">
        <v>25</v>
      </c>
      <c r="S2157" s="13">
        <v>1</v>
      </c>
      <c r="T2157" s="21">
        <v>1</v>
      </c>
      <c r="V2157" t="s">
        <v>2154</v>
      </c>
      <c r="W2157" t="s">
        <v>17603</v>
      </c>
      <c r="X2157" s="20" t="str">
        <f>+IF(V2157="","-",CONCATENATE(V2157,"_",W2157))</f>
        <v>FINES_R08</v>
      </c>
      <c r="Y2157" s="59">
        <v>0.32585251331329351</v>
      </c>
      <c r="Z2157" t="s">
        <v>134</v>
      </c>
      <c r="AA2157" t="s">
        <v>2393</v>
      </c>
      <c r="AB2157" t="str">
        <f>+IF(W2157="","-",IF(W2157="UNICO","CENSO","MUESTRA"))</f>
        <v>MUESTRA</v>
      </c>
      <c r="AC2157" t="s">
        <v>2398</v>
      </c>
      <c r="AD2157" t="s">
        <v>9828</v>
      </c>
      <c r="AF2157">
        <f>+COUNTIF(Piloto!C:C,MARCO!A2157)</f>
        <v>0</v>
      </c>
    </row>
    <row r="2158" spans="1:32" x14ac:dyDescent="0.25">
      <c r="A2158" s="5" t="str">
        <f t="shared" si="33"/>
        <v>R 8 - D 136 - 453 - 2478</v>
      </c>
      <c r="B2158" s="60" t="s">
        <v>2347</v>
      </c>
      <c r="C2158" t="s">
        <v>1245</v>
      </c>
      <c r="D2158" t="s">
        <v>170</v>
      </c>
      <c r="E2158" t="s">
        <v>2094</v>
      </c>
      <c r="F2158" t="s">
        <v>134</v>
      </c>
      <c r="G2158" t="s">
        <v>134</v>
      </c>
      <c r="H2158" t="s">
        <v>12819</v>
      </c>
      <c r="I2158" t="s">
        <v>20</v>
      </c>
      <c r="J2158" t="s">
        <v>2349</v>
      </c>
      <c r="K2158" t="s">
        <v>21</v>
      </c>
      <c r="M2158" t="s">
        <v>12820</v>
      </c>
      <c r="N2158" t="s">
        <v>22</v>
      </c>
      <c r="O2158" t="s">
        <v>23</v>
      </c>
      <c r="P2158" t="s">
        <v>26</v>
      </c>
      <c r="Q2158" t="s">
        <v>2348</v>
      </c>
      <c r="R2158" s="13">
        <v>17</v>
      </c>
      <c r="S2158" s="13">
        <v>1</v>
      </c>
      <c r="T2158" s="21">
        <v>1</v>
      </c>
      <c r="V2158" t="s">
        <v>2154</v>
      </c>
      <c r="W2158" t="s">
        <v>17603</v>
      </c>
      <c r="X2158" s="20" t="str">
        <f>+IF(V2158="","-",CONCATENATE(V2158,"_",W2158))</f>
        <v>FINES_R08</v>
      </c>
      <c r="Y2158" s="59">
        <v>0.33457222580909729</v>
      </c>
      <c r="Z2158" t="s">
        <v>134</v>
      </c>
      <c r="AA2158" t="s">
        <v>2393</v>
      </c>
      <c r="AB2158" t="str">
        <f>+IF(W2158="","-",IF(W2158="UNICO","CENSO","MUESTRA"))</f>
        <v>MUESTRA</v>
      </c>
      <c r="AC2158" t="s">
        <v>2398</v>
      </c>
      <c r="AD2158" t="s">
        <v>12821</v>
      </c>
      <c r="AF2158">
        <f>+COUNTIF(Piloto!C:C,MARCO!A2158)</f>
        <v>0</v>
      </c>
    </row>
    <row r="2159" spans="1:32" x14ac:dyDescent="0.25">
      <c r="A2159" s="5" t="str">
        <f t="shared" si="33"/>
        <v>R 8 - D 71 - 455 - 4670</v>
      </c>
      <c r="B2159" s="23" t="s">
        <v>2347</v>
      </c>
      <c r="C2159" t="s">
        <v>1245</v>
      </c>
      <c r="D2159" t="s">
        <v>1243</v>
      </c>
      <c r="E2159" t="s">
        <v>1244</v>
      </c>
      <c r="F2159" t="s">
        <v>134</v>
      </c>
      <c r="G2159" t="s">
        <v>134</v>
      </c>
      <c r="H2159" t="s">
        <v>10286</v>
      </c>
      <c r="I2159" t="s">
        <v>20</v>
      </c>
      <c r="J2159" t="s">
        <v>2349</v>
      </c>
      <c r="K2159" t="s">
        <v>21</v>
      </c>
      <c r="M2159" t="s">
        <v>10287</v>
      </c>
      <c r="N2159" t="s">
        <v>22</v>
      </c>
      <c r="O2159" t="s">
        <v>23</v>
      </c>
      <c r="P2159" t="s">
        <v>26</v>
      </c>
      <c r="Q2159" t="s">
        <v>2348</v>
      </c>
      <c r="R2159" s="13">
        <v>24</v>
      </c>
      <c r="S2159" s="13">
        <v>1</v>
      </c>
      <c r="T2159" s="21">
        <v>1</v>
      </c>
      <c r="V2159" t="s">
        <v>2154</v>
      </c>
      <c r="W2159" t="s">
        <v>17603</v>
      </c>
      <c r="X2159" s="20" t="str">
        <f>+IF(V2159="","-",CONCATENATE(V2159,"_",W2159))</f>
        <v>FINES_R08</v>
      </c>
      <c r="Y2159" s="59">
        <v>0.33772093057632452</v>
      </c>
      <c r="Z2159" t="s">
        <v>134</v>
      </c>
      <c r="AA2159" t="s">
        <v>2393</v>
      </c>
      <c r="AB2159" t="str">
        <f>+IF(W2159="","-",IF(W2159="UNICO","CENSO","MUESTRA"))</f>
        <v>MUESTRA</v>
      </c>
      <c r="AC2159" t="s">
        <v>2397</v>
      </c>
      <c r="AD2159" t="s">
        <v>10288</v>
      </c>
      <c r="AF2159">
        <f>+COUNTIF(Piloto!C:C,MARCO!A2159)</f>
        <v>0</v>
      </c>
    </row>
    <row r="2160" spans="1:32" x14ac:dyDescent="0.25">
      <c r="A2160" s="5" t="str">
        <f t="shared" si="33"/>
        <v>R 8 - D 100 - 457 - 3383</v>
      </c>
      <c r="B2160" s="23" t="s">
        <v>2347</v>
      </c>
      <c r="C2160" t="s">
        <v>1245</v>
      </c>
      <c r="D2160" t="s">
        <v>876</v>
      </c>
      <c r="E2160" t="s">
        <v>1674</v>
      </c>
      <c r="F2160" t="s">
        <v>134</v>
      </c>
      <c r="G2160" t="s">
        <v>134</v>
      </c>
      <c r="H2160" t="s">
        <v>9868</v>
      </c>
      <c r="I2160" t="s">
        <v>20</v>
      </c>
      <c r="J2160" t="s">
        <v>2349</v>
      </c>
      <c r="K2160" t="s">
        <v>21</v>
      </c>
      <c r="M2160" t="s">
        <v>9869</v>
      </c>
      <c r="N2160" t="s">
        <v>22</v>
      </c>
      <c r="O2160" t="s">
        <v>23</v>
      </c>
      <c r="P2160" t="s">
        <v>26</v>
      </c>
      <c r="Q2160" t="s">
        <v>2348</v>
      </c>
      <c r="R2160" s="13">
        <v>28</v>
      </c>
      <c r="S2160" s="13">
        <v>2</v>
      </c>
      <c r="T2160" s="21">
        <v>1</v>
      </c>
      <c r="V2160" t="s">
        <v>2154</v>
      </c>
      <c r="W2160" t="s">
        <v>17603</v>
      </c>
      <c r="X2160" s="20" t="str">
        <f>+IF(V2160="","-",CONCATENATE(V2160,"_",W2160))</f>
        <v>FINES_R08</v>
      </c>
      <c r="Y2160" s="59">
        <v>0.34908565878868097</v>
      </c>
      <c r="Z2160" t="s">
        <v>134</v>
      </c>
      <c r="AA2160" t="s">
        <v>2393</v>
      </c>
      <c r="AB2160" t="str">
        <f>+IF(W2160="","-",IF(W2160="UNICO","CENSO","MUESTRA"))</f>
        <v>MUESTRA</v>
      </c>
      <c r="AC2160" t="s">
        <v>2398</v>
      </c>
      <c r="AD2160" t="s">
        <v>9870</v>
      </c>
      <c r="AF2160">
        <f>+COUNTIF(Piloto!C:C,MARCO!A2160)</f>
        <v>0</v>
      </c>
    </row>
    <row r="2161" spans="1:32" x14ac:dyDescent="0.25">
      <c r="A2161" s="5" t="str">
        <f t="shared" si="33"/>
        <v>R 8 - D 136 - 453 - 4331</v>
      </c>
      <c r="B2161" s="23" t="s">
        <v>2347</v>
      </c>
      <c r="C2161" t="s">
        <v>1245</v>
      </c>
      <c r="D2161" t="s">
        <v>170</v>
      </c>
      <c r="E2161" t="s">
        <v>2094</v>
      </c>
      <c r="F2161" t="s">
        <v>134</v>
      </c>
      <c r="G2161" t="s">
        <v>134</v>
      </c>
      <c r="H2161" t="s">
        <v>9913</v>
      </c>
      <c r="I2161" t="s">
        <v>20</v>
      </c>
      <c r="J2161" t="s">
        <v>2349</v>
      </c>
      <c r="K2161" t="s">
        <v>21</v>
      </c>
      <c r="M2161" t="s">
        <v>2237</v>
      </c>
      <c r="N2161" t="s">
        <v>22</v>
      </c>
      <c r="O2161" t="s">
        <v>23</v>
      </c>
      <c r="P2161" t="s">
        <v>26</v>
      </c>
      <c r="Q2161" t="s">
        <v>2348</v>
      </c>
      <c r="R2161" s="13">
        <v>21</v>
      </c>
      <c r="S2161" s="13">
        <v>1</v>
      </c>
      <c r="T2161" s="21">
        <v>1</v>
      </c>
      <c r="V2161" t="s">
        <v>2154</v>
      </c>
      <c r="W2161" t="s">
        <v>17603</v>
      </c>
      <c r="X2161" s="20" t="str">
        <f>+IF(V2161="","-",CONCATENATE(V2161,"_",W2161))</f>
        <v>FINES_R08</v>
      </c>
      <c r="Y2161" s="59">
        <v>0.35562902688980103</v>
      </c>
      <c r="Z2161" t="s">
        <v>134</v>
      </c>
      <c r="AA2161" t="s">
        <v>2393</v>
      </c>
      <c r="AB2161" t="str">
        <f>+IF(W2161="","-",IF(W2161="UNICO","CENSO","MUESTRA"))</f>
        <v>MUESTRA</v>
      </c>
      <c r="AC2161" t="s">
        <v>2398</v>
      </c>
      <c r="AD2161" t="s">
        <v>9914</v>
      </c>
      <c r="AF2161">
        <f>+COUNTIF(Piloto!C:C,MARCO!A2161)</f>
        <v>0</v>
      </c>
    </row>
    <row r="2162" spans="1:32" x14ac:dyDescent="0.25">
      <c r="A2162" s="5" t="str">
        <f t="shared" si="33"/>
        <v>R 8 - D 100 - 457 - 0987</v>
      </c>
      <c r="B2162" s="23" t="s">
        <v>2347</v>
      </c>
      <c r="C2162" t="s">
        <v>1245</v>
      </c>
      <c r="D2162" t="s">
        <v>876</v>
      </c>
      <c r="E2162" t="s">
        <v>1674</v>
      </c>
      <c r="F2162" t="s">
        <v>134</v>
      </c>
      <c r="G2162" t="s">
        <v>134</v>
      </c>
      <c r="H2162" t="s">
        <v>9859</v>
      </c>
      <c r="I2162" t="s">
        <v>20</v>
      </c>
      <c r="J2162" t="s">
        <v>2349</v>
      </c>
      <c r="K2162" t="s">
        <v>21</v>
      </c>
      <c r="M2162" t="s">
        <v>2239</v>
      </c>
      <c r="N2162" t="s">
        <v>22</v>
      </c>
      <c r="O2162" t="s">
        <v>23</v>
      </c>
      <c r="P2162" t="s">
        <v>26</v>
      </c>
      <c r="Q2162" t="s">
        <v>2348</v>
      </c>
      <c r="R2162" s="13">
        <v>78</v>
      </c>
      <c r="S2162" s="13">
        <v>4</v>
      </c>
      <c r="T2162" s="21">
        <v>1</v>
      </c>
      <c r="V2162" t="s">
        <v>2154</v>
      </c>
      <c r="W2162" t="s">
        <v>17603</v>
      </c>
      <c r="X2162" s="20" t="str">
        <f>+IF(V2162="","-",CONCATENATE(V2162,"_",W2162))</f>
        <v>FINES_R08</v>
      </c>
      <c r="Y2162" s="59">
        <v>0.36053812503814697</v>
      </c>
      <c r="Z2162" t="s">
        <v>134</v>
      </c>
      <c r="AA2162" t="s">
        <v>2393</v>
      </c>
      <c r="AB2162" t="str">
        <f>+IF(W2162="","-",IF(W2162="UNICO","CENSO","MUESTRA"))</f>
        <v>MUESTRA</v>
      </c>
      <c r="AC2162" t="s">
        <v>2398</v>
      </c>
      <c r="AD2162" t="s">
        <v>9860</v>
      </c>
      <c r="AF2162">
        <f>+COUNTIF(Piloto!C:C,MARCO!A2162)</f>
        <v>0</v>
      </c>
    </row>
    <row r="2163" spans="1:32" x14ac:dyDescent="0.25">
      <c r="A2163" s="5" t="str">
        <f t="shared" si="33"/>
        <v>R 8 - D 136 - 454 - 3135</v>
      </c>
      <c r="B2163" s="23" t="s">
        <v>2347</v>
      </c>
      <c r="C2163" t="s">
        <v>1245</v>
      </c>
      <c r="D2163" t="s">
        <v>170</v>
      </c>
      <c r="E2163" t="s">
        <v>2094</v>
      </c>
      <c r="F2163" t="s">
        <v>134</v>
      </c>
      <c r="G2163" t="s">
        <v>134</v>
      </c>
      <c r="H2163" t="s">
        <v>9899</v>
      </c>
      <c r="I2163" t="s">
        <v>20</v>
      </c>
      <c r="J2163" t="s">
        <v>2349</v>
      </c>
      <c r="K2163" t="s">
        <v>21</v>
      </c>
      <c r="M2163" t="s">
        <v>2236</v>
      </c>
      <c r="N2163" t="s">
        <v>22</v>
      </c>
      <c r="O2163" t="s">
        <v>23</v>
      </c>
      <c r="P2163" t="s">
        <v>26</v>
      </c>
      <c r="Q2163" t="s">
        <v>2348</v>
      </c>
      <c r="R2163" s="13">
        <v>23</v>
      </c>
      <c r="S2163" s="13">
        <v>1</v>
      </c>
      <c r="T2163" s="21">
        <v>1</v>
      </c>
      <c r="V2163" t="s">
        <v>2154</v>
      </c>
      <c r="W2163" t="s">
        <v>17603</v>
      </c>
      <c r="X2163" s="20" t="str">
        <f>+IF(V2163="","-",CONCATENATE(V2163,"_",W2163))</f>
        <v>FINES_R08</v>
      </c>
      <c r="Y2163" s="59">
        <v>0.36652392148971558</v>
      </c>
      <c r="Z2163" t="s">
        <v>134</v>
      </c>
      <c r="AA2163" t="s">
        <v>2393</v>
      </c>
      <c r="AB2163" t="str">
        <f>+IF(W2163="","-",IF(W2163="UNICO","CENSO","MUESTRA"))</f>
        <v>MUESTRA</v>
      </c>
      <c r="AC2163" t="s">
        <v>2397</v>
      </c>
      <c r="AD2163" t="s">
        <v>9900</v>
      </c>
      <c r="AF2163">
        <f>+COUNTIF(Piloto!C:C,MARCO!A2163)</f>
        <v>0</v>
      </c>
    </row>
    <row r="2164" spans="1:32" x14ac:dyDescent="0.25">
      <c r="A2164" s="5" t="str">
        <f t="shared" si="33"/>
        <v>R 8 - D 136 - 453 - 4563</v>
      </c>
      <c r="B2164" s="60" t="s">
        <v>2347</v>
      </c>
      <c r="C2164" t="s">
        <v>1245</v>
      </c>
      <c r="D2164" t="s">
        <v>170</v>
      </c>
      <c r="E2164" t="s">
        <v>2094</v>
      </c>
      <c r="F2164" t="s">
        <v>134</v>
      </c>
      <c r="G2164" t="s">
        <v>134</v>
      </c>
      <c r="H2164" t="s">
        <v>12829</v>
      </c>
      <c r="I2164" t="s">
        <v>20</v>
      </c>
      <c r="J2164" t="s">
        <v>2349</v>
      </c>
      <c r="K2164" t="s">
        <v>21</v>
      </c>
      <c r="M2164" t="s">
        <v>2162</v>
      </c>
      <c r="N2164" t="s">
        <v>22</v>
      </c>
      <c r="O2164" t="s">
        <v>23</v>
      </c>
      <c r="P2164" t="s">
        <v>26</v>
      </c>
      <c r="Q2164" t="s">
        <v>2348</v>
      </c>
      <c r="R2164" s="13">
        <v>31</v>
      </c>
      <c r="S2164" s="13">
        <v>1</v>
      </c>
      <c r="T2164" s="21">
        <v>1</v>
      </c>
      <c r="V2164" t="s">
        <v>2154</v>
      </c>
      <c r="W2164" t="s">
        <v>17603</v>
      </c>
      <c r="X2164" s="20" t="str">
        <f>+IF(V2164="","-",CONCATENATE(V2164,"_",W2164))</f>
        <v>FINES_R08</v>
      </c>
      <c r="Y2164" s="59">
        <v>0.36727479100227362</v>
      </c>
      <c r="Z2164" t="s">
        <v>134</v>
      </c>
      <c r="AA2164" t="s">
        <v>2393</v>
      </c>
      <c r="AB2164" t="str">
        <f>+IF(W2164="","-",IF(W2164="UNICO","CENSO","MUESTRA"))</f>
        <v>MUESTRA</v>
      </c>
      <c r="AC2164" t="s">
        <v>2397</v>
      </c>
      <c r="AD2164" t="s">
        <v>12830</v>
      </c>
      <c r="AF2164">
        <f>+COUNTIF(Piloto!C:C,MARCO!A2164)</f>
        <v>0</v>
      </c>
    </row>
    <row r="2165" spans="1:32" x14ac:dyDescent="0.25">
      <c r="A2165" s="5" t="str">
        <f t="shared" si="33"/>
        <v>R 8 - D 71 - 458 - 2741</v>
      </c>
      <c r="B2165" s="23" t="s">
        <v>2347</v>
      </c>
      <c r="C2165" t="s">
        <v>1245</v>
      </c>
      <c r="D2165" t="s">
        <v>1243</v>
      </c>
      <c r="E2165" t="s">
        <v>1244</v>
      </c>
      <c r="F2165" t="s">
        <v>134</v>
      </c>
      <c r="G2165" t="s">
        <v>134</v>
      </c>
      <c r="H2165" t="s">
        <v>9971</v>
      </c>
      <c r="I2165" t="s">
        <v>20</v>
      </c>
      <c r="J2165" t="s">
        <v>2349</v>
      </c>
      <c r="K2165" t="s">
        <v>21</v>
      </c>
      <c r="M2165" t="s">
        <v>9972</v>
      </c>
      <c r="N2165" t="s">
        <v>22</v>
      </c>
      <c r="O2165" t="s">
        <v>23</v>
      </c>
      <c r="P2165" t="s">
        <v>26</v>
      </c>
      <c r="Q2165" t="s">
        <v>2348</v>
      </c>
      <c r="R2165" s="13">
        <v>67</v>
      </c>
      <c r="S2165" s="13">
        <v>3</v>
      </c>
      <c r="T2165" s="21">
        <v>1</v>
      </c>
      <c r="V2165" t="s">
        <v>2154</v>
      </c>
      <c r="W2165" t="s">
        <v>17603</v>
      </c>
      <c r="X2165" s="20" t="str">
        <f>+IF(V2165="","-",CONCATENATE(V2165,"_",W2165))</f>
        <v>FINES_R08</v>
      </c>
      <c r="Y2165" s="59">
        <v>0.38014057278633118</v>
      </c>
      <c r="Z2165" t="s">
        <v>134</v>
      </c>
      <c r="AA2165" t="s">
        <v>2393</v>
      </c>
      <c r="AB2165" t="str">
        <f>+IF(W2165="","-",IF(W2165="UNICO","CENSO","MUESTRA"))</f>
        <v>MUESTRA</v>
      </c>
      <c r="AC2165" t="s">
        <v>2397</v>
      </c>
      <c r="AD2165" t="s">
        <v>9973</v>
      </c>
      <c r="AF2165">
        <f>+COUNTIF(Piloto!C:C,MARCO!A2165)</f>
        <v>0</v>
      </c>
    </row>
    <row r="2166" spans="1:32" x14ac:dyDescent="0.25">
      <c r="A2166" s="5" t="str">
        <f t="shared" si="33"/>
        <v>R 8 - D 71 - 460 - 2741</v>
      </c>
      <c r="B2166" s="23" t="s">
        <v>2347</v>
      </c>
      <c r="C2166" t="s">
        <v>1245</v>
      </c>
      <c r="D2166" t="s">
        <v>1243</v>
      </c>
      <c r="E2166" t="s">
        <v>1244</v>
      </c>
      <c r="F2166" t="s">
        <v>134</v>
      </c>
      <c r="G2166" t="s">
        <v>134</v>
      </c>
      <c r="H2166" t="s">
        <v>10058</v>
      </c>
      <c r="I2166" t="s">
        <v>20</v>
      </c>
      <c r="J2166" t="s">
        <v>2349</v>
      </c>
      <c r="K2166" t="s">
        <v>21</v>
      </c>
      <c r="M2166" t="s">
        <v>9972</v>
      </c>
      <c r="N2166" t="s">
        <v>22</v>
      </c>
      <c r="O2166" t="s">
        <v>23</v>
      </c>
      <c r="P2166" t="s">
        <v>26</v>
      </c>
      <c r="Q2166" t="s">
        <v>2348</v>
      </c>
      <c r="R2166" s="13">
        <v>29</v>
      </c>
      <c r="S2166" s="13">
        <v>1</v>
      </c>
      <c r="T2166" s="21">
        <v>1</v>
      </c>
      <c r="V2166" t="s">
        <v>2154</v>
      </c>
      <c r="W2166" t="s">
        <v>17603</v>
      </c>
      <c r="X2166" s="20" t="str">
        <f>+IF(V2166="","-",CONCATENATE(V2166,"_",W2166))</f>
        <v>FINES_R08</v>
      </c>
      <c r="Y2166" s="59">
        <v>0.38014057278633118</v>
      </c>
      <c r="Z2166" t="s">
        <v>134</v>
      </c>
      <c r="AA2166" t="s">
        <v>2393</v>
      </c>
      <c r="AB2166" t="str">
        <f>+IF(W2166="","-",IF(W2166="UNICO","CENSO","MUESTRA"))</f>
        <v>MUESTRA</v>
      </c>
      <c r="AC2166" t="s">
        <v>2398</v>
      </c>
      <c r="AD2166" t="s">
        <v>9973</v>
      </c>
      <c r="AF2166">
        <f>+COUNTIF(Piloto!C:C,MARCO!A2166)</f>
        <v>0</v>
      </c>
    </row>
    <row r="2167" spans="1:32" x14ac:dyDescent="0.25">
      <c r="A2167" s="5" t="str">
        <f t="shared" si="33"/>
        <v>R 8 - D 71 - 455 - 2963</v>
      </c>
      <c r="B2167" s="23" t="s">
        <v>2347</v>
      </c>
      <c r="C2167" t="s">
        <v>1245</v>
      </c>
      <c r="D2167" t="s">
        <v>1243</v>
      </c>
      <c r="E2167" t="s">
        <v>1244</v>
      </c>
      <c r="F2167" t="s">
        <v>134</v>
      </c>
      <c r="G2167" t="s">
        <v>134</v>
      </c>
      <c r="H2167" t="s">
        <v>10127</v>
      </c>
      <c r="I2167" t="s">
        <v>20</v>
      </c>
      <c r="J2167" t="s">
        <v>2349</v>
      </c>
      <c r="K2167" t="s">
        <v>21</v>
      </c>
      <c r="M2167" t="s">
        <v>10128</v>
      </c>
      <c r="N2167" t="s">
        <v>22</v>
      </c>
      <c r="O2167" t="s">
        <v>23</v>
      </c>
      <c r="P2167" t="s">
        <v>26</v>
      </c>
      <c r="Q2167" t="s">
        <v>2348</v>
      </c>
      <c r="R2167" s="13">
        <v>24</v>
      </c>
      <c r="S2167" s="13">
        <v>1</v>
      </c>
      <c r="T2167" s="21">
        <v>1</v>
      </c>
      <c r="V2167" t="s">
        <v>2154</v>
      </c>
      <c r="W2167" t="s">
        <v>17603</v>
      </c>
      <c r="X2167" s="20" t="str">
        <f>+IF(V2167="","-",CONCATENATE(V2167,"_",W2167))</f>
        <v>FINES_R08</v>
      </c>
      <c r="Y2167" s="59">
        <v>0.38443741202354431</v>
      </c>
      <c r="Z2167" t="s">
        <v>134</v>
      </c>
      <c r="AA2167" t="s">
        <v>2393</v>
      </c>
      <c r="AB2167" t="str">
        <f>+IF(W2167="","-",IF(W2167="UNICO","CENSO","MUESTRA"))</f>
        <v>MUESTRA</v>
      </c>
      <c r="AC2167" t="s">
        <v>2397</v>
      </c>
      <c r="AD2167" t="s">
        <v>10129</v>
      </c>
      <c r="AF2167">
        <f>+COUNTIF(Piloto!C:C,MARCO!A2167)</f>
        <v>0</v>
      </c>
    </row>
    <row r="2168" spans="1:32" x14ac:dyDescent="0.25">
      <c r="A2168" s="5" t="str">
        <f t="shared" si="33"/>
        <v>R 8 - D 136 - 451 - 2365</v>
      </c>
      <c r="B2168" s="23" t="s">
        <v>2347</v>
      </c>
      <c r="C2168" t="s">
        <v>1245</v>
      </c>
      <c r="D2168" t="s">
        <v>170</v>
      </c>
      <c r="E2168" t="s">
        <v>2094</v>
      </c>
      <c r="F2168" t="s">
        <v>134</v>
      </c>
      <c r="G2168" t="s">
        <v>134</v>
      </c>
      <c r="H2168" t="s">
        <v>9896</v>
      </c>
      <c r="I2168" t="s">
        <v>20</v>
      </c>
      <c r="J2168" t="s">
        <v>2349</v>
      </c>
      <c r="K2168" t="s">
        <v>21</v>
      </c>
      <c r="M2168" t="s">
        <v>2235</v>
      </c>
      <c r="N2168" t="s">
        <v>22</v>
      </c>
      <c r="O2168" t="s">
        <v>23</v>
      </c>
      <c r="P2168" t="s">
        <v>26</v>
      </c>
      <c r="Q2168" t="s">
        <v>2348</v>
      </c>
      <c r="R2168" s="13">
        <v>54</v>
      </c>
      <c r="S2168" s="13">
        <v>2</v>
      </c>
      <c r="T2168" s="21">
        <v>1</v>
      </c>
      <c r="V2168" t="s">
        <v>2154</v>
      </c>
      <c r="W2168" t="s">
        <v>17603</v>
      </c>
      <c r="X2168" s="20" t="str">
        <f>+IF(V2168="","-",CONCATENATE(V2168,"_",W2168))</f>
        <v>FINES_R08</v>
      </c>
      <c r="Y2168" s="59">
        <v>0.41753286123275762</v>
      </c>
      <c r="Z2168" t="s">
        <v>134</v>
      </c>
      <c r="AA2168" t="s">
        <v>2393</v>
      </c>
      <c r="AB2168" t="str">
        <f>+IF(W2168="","-",IF(W2168="UNICO","CENSO","MUESTRA"))</f>
        <v>MUESTRA</v>
      </c>
      <c r="AC2168" t="s">
        <v>2397</v>
      </c>
      <c r="AD2168" t="s">
        <v>9897</v>
      </c>
      <c r="AF2168">
        <f>+COUNTIF(Piloto!C:C,MARCO!A2168)</f>
        <v>0</v>
      </c>
    </row>
    <row r="2169" spans="1:32" x14ac:dyDescent="0.25">
      <c r="A2169" s="5" t="str">
        <f t="shared" si="33"/>
        <v>R 8 - D 136 - 453 - 0833</v>
      </c>
      <c r="B2169" s="23" t="s">
        <v>2347</v>
      </c>
      <c r="C2169" t="s">
        <v>1245</v>
      </c>
      <c r="D2169" t="s">
        <v>170</v>
      </c>
      <c r="E2169" t="s">
        <v>2094</v>
      </c>
      <c r="F2169" t="s">
        <v>134</v>
      </c>
      <c r="G2169" t="s">
        <v>134</v>
      </c>
      <c r="H2169" t="s">
        <v>9921</v>
      </c>
      <c r="I2169" t="s">
        <v>20</v>
      </c>
      <c r="J2169" t="s">
        <v>2349</v>
      </c>
      <c r="K2169" t="s">
        <v>21</v>
      </c>
      <c r="M2169" t="s">
        <v>9922</v>
      </c>
      <c r="N2169" t="s">
        <v>22</v>
      </c>
      <c r="O2169" t="s">
        <v>23</v>
      </c>
      <c r="P2169" t="s">
        <v>26</v>
      </c>
      <c r="Q2169" t="s">
        <v>2348</v>
      </c>
      <c r="R2169" s="13">
        <v>23</v>
      </c>
      <c r="S2169" s="13">
        <v>2</v>
      </c>
      <c r="T2169" s="21">
        <v>1</v>
      </c>
      <c r="V2169" t="s">
        <v>2154</v>
      </c>
      <c r="W2169" t="s">
        <v>17603</v>
      </c>
      <c r="X2169" s="20" t="str">
        <f>+IF(V2169="","-",CONCATENATE(V2169,"_",W2169))</f>
        <v>FINES_R08</v>
      </c>
      <c r="Y2169" s="59">
        <v>0.41753286123275762</v>
      </c>
      <c r="Z2169" t="s">
        <v>134</v>
      </c>
      <c r="AA2169" t="s">
        <v>2393</v>
      </c>
      <c r="AB2169" t="str">
        <f>+IF(W2169="","-",IF(W2169="UNICO","CENSO","MUESTRA"))</f>
        <v>MUESTRA</v>
      </c>
      <c r="AC2169" t="s">
        <v>2398</v>
      </c>
      <c r="AD2169" t="s">
        <v>9923</v>
      </c>
      <c r="AF2169">
        <f>+COUNTIF(Piloto!C:C,MARCO!A2169)</f>
        <v>0</v>
      </c>
    </row>
    <row r="2170" spans="1:32" x14ac:dyDescent="0.25">
      <c r="A2170" s="5" t="str">
        <f t="shared" si="33"/>
        <v>R 8 - D 136 - 453 - 2365</v>
      </c>
      <c r="B2170" s="60" t="s">
        <v>2347</v>
      </c>
      <c r="C2170" t="s">
        <v>1245</v>
      </c>
      <c r="D2170" t="s">
        <v>170</v>
      </c>
      <c r="E2170" t="s">
        <v>2094</v>
      </c>
      <c r="F2170" t="s">
        <v>134</v>
      </c>
      <c r="G2170" t="s">
        <v>134</v>
      </c>
      <c r="H2170" t="s">
        <v>12823</v>
      </c>
      <c r="I2170" t="s">
        <v>20</v>
      </c>
      <c r="J2170" t="s">
        <v>2349</v>
      </c>
      <c r="K2170" t="s">
        <v>21</v>
      </c>
      <c r="M2170" t="s">
        <v>2235</v>
      </c>
      <c r="N2170" t="s">
        <v>22</v>
      </c>
      <c r="O2170" t="s">
        <v>23</v>
      </c>
      <c r="P2170" t="s">
        <v>26</v>
      </c>
      <c r="Q2170" t="s">
        <v>2348</v>
      </c>
      <c r="R2170" s="13">
        <v>17</v>
      </c>
      <c r="S2170" s="13">
        <v>1</v>
      </c>
      <c r="T2170" s="21">
        <v>1</v>
      </c>
      <c r="V2170" t="s">
        <v>2154</v>
      </c>
      <c r="W2170" t="s">
        <v>17603</v>
      </c>
      <c r="X2170" s="20" t="str">
        <f>+IF(V2170="","-",CONCATENATE(V2170,"_",W2170))</f>
        <v>FINES_R08</v>
      </c>
      <c r="Y2170" s="59">
        <v>0.41753286123275762</v>
      </c>
      <c r="Z2170" t="s">
        <v>134</v>
      </c>
      <c r="AA2170" t="s">
        <v>2393</v>
      </c>
      <c r="AB2170" t="str">
        <f>+IF(W2170="","-",IF(W2170="UNICO","CENSO","MUESTRA"))</f>
        <v>MUESTRA</v>
      </c>
      <c r="AC2170" t="s">
        <v>2397</v>
      </c>
      <c r="AD2170" t="s">
        <v>9897</v>
      </c>
      <c r="AF2170">
        <f>+COUNTIF(Piloto!C:C,MARCO!A2170)</f>
        <v>0</v>
      </c>
    </row>
    <row r="2171" spans="1:32" x14ac:dyDescent="0.25">
      <c r="A2171" s="5" t="str">
        <f t="shared" si="33"/>
        <v>R 8 - D 136 - 453 - 0836</v>
      </c>
      <c r="B2171" s="23" t="s">
        <v>2347</v>
      </c>
      <c r="C2171" t="s">
        <v>1245</v>
      </c>
      <c r="D2171" t="s">
        <v>170</v>
      </c>
      <c r="E2171" t="s">
        <v>2094</v>
      </c>
      <c r="F2171" t="s">
        <v>134</v>
      </c>
      <c r="G2171" t="s">
        <v>134</v>
      </c>
      <c r="H2171" t="s">
        <v>9932</v>
      </c>
      <c r="I2171" t="s">
        <v>20</v>
      </c>
      <c r="J2171" t="s">
        <v>2349</v>
      </c>
      <c r="K2171" t="s">
        <v>21</v>
      </c>
      <c r="M2171" t="s">
        <v>9933</v>
      </c>
      <c r="N2171" t="s">
        <v>22</v>
      </c>
      <c r="O2171" t="s">
        <v>23</v>
      </c>
      <c r="P2171" t="s">
        <v>26</v>
      </c>
      <c r="Q2171" t="s">
        <v>2348</v>
      </c>
      <c r="R2171" s="13">
        <v>10</v>
      </c>
      <c r="S2171" s="13">
        <v>1</v>
      </c>
      <c r="T2171" s="21">
        <v>1</v>
      </c>
      <c r="V2171" t="s">
        <v>2154</v>
      </c>
      <c r="W2171" t="s">
        <v>17603</v>
      </c>
      <c r="X2171" s="20" t="str">
        <f>+IF(V2171="","-",CONCATENATE(V2171,"_",W2171))</f>
        <v>FINES_R08</v>
      </c>
      <c r="Y2171" s="59">
        <v>0.42930755019187927</v>
      </c>
      <c r="Z2171" t="s">
        <v>134</v>
      </c>
      <c r="AA2171" t="s">
        <v>2393</v>
      </c>
      <c r="AB2171" t="str">
        <f>+IF(W2171="","-",IF(W2171="UNICO","CENSO","MUESTRA"))</f>
        <v>MUESTRA</v>
      </c>
      <c r="AC2171" t="s">
        <v>2397</v>
      </c>
      <c r="AD2171" t="s">
        <v>9934</v>
      </c>
      <c r="AF2171">
        <f>+COUNTIF(Piloto!C:C,MARCO!A2171)</f>
        <v>0</v>
      </c>
    </row>
    <row r="2172" spans="1:32" x14ac:dyDescent="0.25">
      <c r="A2172" s="5" t="str">
        <f t="shared" si="33"/>
        <v>R 8 - D 71 - 455 - 0178</v>
      </c>
      <c r="B2172" s="23" t="s">
        <v>2347</v>
      </c>
      <c r="C2172" t="s">
        <v>1245</v>
      </c>
      <c r="D2172" t="s">
        <v>1243</v>
      </c>
      <c r="E2172" t="s">
        <v>1244</v>
      </c>
      <c r="F2172" t="s">
        <v>134</v>
      </c>
      <c r="G2172" t="s">
        <v>134</v>
      </c>
      <c r="H2172" t="s">
        <v>10146</v>
      </c>
      <c r="I2172" t="s">
        <v>20</v>
      </c>
      <c r="J2172" t="s">
        <v>2349</v>
      </c>
      <c r="K2172" t="s">
        <v>21</v>
      </c>
      <c r="M2172" t="s">
        <v>10147</v>
      </c>
      <c r="N2172" t="s">
        <v>22</v>
      </c>
      <c r="O2172" t="s">
        <v>23</v>
      </c>
      <c r="P2172" t="s">
        <v>26</v>
      </c>
      <c r="Q2172" t="s">
        <v>2348</v>
      </c>
      <c r="R2172" s="13">
        <v>18</v>
      </c>
      <c r="S2172" s="13">
        <v>1</v>
      </c>
      <c r="T2172" s="21">
        <v>1</v>
      </c>
      <c r="V2172" t="s">
        <v>2154</v>
      </c>
      <c r="W2172" t="s">
        <v>17603</v>
      </c>
      <c r="X2172" s="20" t="str">
        <f>+IF(V2172="","-",CONCATENATE(V2172,"_",W2172))</f>
        <v>FINES_R08</v>
      </c>
      <c r="Y2172" s="59">
        <v>0.43573230504989618</v>
      </c>
      <c r="Z2172" t="s">
        <v>134</v>
      </c>
      <c r="AA2172" t="s">
        <v>2393</v>
      </c>
      <c r="AB2172" t="str">
        <f>+IF(W2172="","-",IF(W2172="UNICO","CENSO","MUESTRA"))</f>
        <v>MUESTRA</v>
      </c>
      <c r="AC2172" t="s">
        <v>2397</v>
      </c>
      <c r="AD2172" t="s">
        <v>10148</v>
      </c>
      <c r="AF2172">
        <f>+COUNTIF(Piloto!C:C,MARCO!A2172)</f>
        <v>0</v>
      </c>
    </row>
    <row r="2173" spans="1:32" x14ac:dyDescent="0.25">
      <c r="A2173" s="5" t="str">
        <f t="shared" si="33"/>
        <v>R 8 - D 71 - 460 - 0178</v>
      </c>
      <c r="B2173" s="60" t="s">
        <v>2347</v>
      </c>
      <c r="C2173" t="s">
        <v>1245</v>
      </c>
      <c r="D2173" t="s">
        <v>1243</v>
      </c>
      <c r="E2173" t="s">
        <v>1244</v>
      </c>
      <c r="F2173" t="s">
        <v>134</v>
      </c>
      <c r="G2173" t="s">
        <v>134</v>
      </c>
      <c r="H2173" t="s">
        <v>12871</v>
      </c>
      <c r="I2173" t="s">
        <v>20</v>
      </c>
      <c r="J2173" t="s">
        <v>2349</v>
      </c>
      <c r="K2173" t="s">
        <v>21</v>
      </c>
      <c r="M2173" t="s">
        <v>10147</v>
      </c>
      <c r="N2173" t="s">
        <v>22</v>
      </c>
      <c r="O2173" t="s">
        <v>23</v>
      </c>
      <c r="P2173" t="s">
        <v>26</v>
      </c>
      <c r="Q2173" t="s">
        <v>2348</v>
      </c>
      <c r="R2173" s="13">
        <v>17</v>
      </c>
      <c r="S2173" s="13">
        <v>1</v>
      </c>
      <c r="T2173" s="21">
        <v>1</v>
      </c>
      <c r="V2173" t="s">
        <v>2154</v>
      </c>
      <c r="W2173" t="s">
        <v>17603</v>
      </c>
      <c r="X2173" s="20" t="str">
        <f>+IF(V2173="","-",CONCATENATE(V2173,"_",W2173))</f>
        <v>FINES_R08</v>
      </c>
      <c r="Y2173" s="59">
        <v>0.43573230504989618</v>
      </c>
      <c r="Z2173" t="s">
        <v>134</v>
      </c>
      <c r="AA2173" t="s">
        <v>2393</v>
      </c>
      <c r="AB2173" t="str">
        <f>+IF(W2173="","-",IF(W2173="UNICO","CENSO","MUESTRA"))</f>
        <v>MUESTRA</v>
      </c>
      <c r="AC2173" t="s">
        <v>2398</v>
      </c>
      <c r="AD2173" t="s">
        <v>10148</v>
      </c>
      <c r="AF2173">
        <f>+COUNTIF(Piloto!C:C,MARCO!A2173)</f>
        <v>0</v>
      </c>
    </row>
    <row r="2174" spans="1:32" x14ac:dyDescent="0.25">
      <c r="A2174" s="5" t="str">
        <f t="shared" si="33"/>
        <v>R 8 - D 100 - 457 - 4253</v>
      </c>
      <c r="B2174" s="60" t="s">
        <v>2347</v>
      </c>
      <c r="C2174" t="s">
        <v>1245</v>
      </c>
      <c r="D2174" t="s">
        <v>876</v>
      </c>
      <c r="E2174" t="s">
        <v>1674</v>
      </c>
      <c r="F2174" t="s">
        <v>134</v>
      </c>
      <c r="G2174" t="s">
        <v>134</v>
      </c>
      <c r="H2174" t="s">
        <v>12799</v>
      </c>
      <c r="I2174" t="s">
        <v>20</v>
      </c>
      <c r="J2174" t="s">
        <v>2349</v>
      </c>
      <c r="K2174" t="s">
        <v>21</v>
      </c>
      <c r="M2174" t="s">
        <v>12800</v>
      </c>
      <c r="N2174" t="s">
        <v>22</v>
      </c>
      <c r="O2174" t="s">
        <v>23</v>
      </c>
      <c r="P2174" t="s">
        <v>26</v>
      </c>
      <c r="Q2174" t="s">
        <v>2348</v>
      </c>
      <c r="R2174" s="13">
        <v>13</v>
      </c>
      <c r="S2174" s="13">
        <v>1</v>
      </c>
      <c r="T2174" s="21">
        <v>1</v>
      </c>
      <c r="V2174" t="s">
        <v>2154</v>
      </c>
      <c r="W2174" t="s">
        <v>17603</v>
      </c>
      <c r="X2174" s="20" t="str">
        <f>+IF(V2174="","-",CONCATENATE(V2174,"_",W2174))</f>
        <v>FINES_R08</v>
      </c>
      <c r="Y2174" s="59">
        <v>0.44573062658309942</v>
      </c>
      <c r="Z2174" t="s">
        <v>134</v>
      </c>
      <c r="AA2174" t="s">
        <v>2393</v>
      </c>
      <c r="AB2174" t="str">
        <f>+IF(W2174="","-",IF(W2174="UNICO","CENSO","MUESTRA"))</f>
        <v>MUESTRA</v>
      </c>
      <c r="AC2174" t="s">
        <v>2397</v>
      </c>
      <c r="AD2174" t="s">
        <v>12801</v>
      </c>
      <c r="AF2174">
        <f>+COUNTIF(Piloto!C:C,MARCO!A2174)</f>
        <v>0</v>
      </c>
    </row>
    <row r="2175" spans="1:32" x14ac:dyDescent="0.25">
      <c r="A2175" s="5" t="str">
        <f t="shared" si="33"/>
        <v>R 8 - D 100 - 457 - 2987</v>
      </c>
      <c r="B2175" s="23" t="s">
        <v>2347</v>
      </c>
      <c r="C2175" t="s">
        <v>1245</v>
      </c>
      <c r="D2175" t="s">
        <v>876</v>
      </c>
      <c r="E2175" t="s">
        <v>1674</v>
      </c>
      <c r="F2175" t="s">
        <v>134</v>
      </c>
      <c r="G2175" t="s">
        <v>134</v>
      </c>
      <c r="H2175" t="s">
        <v>9862</v>
      </c>
      <c r="I2175" t="s">
        <v>20</v>
      </c>
      <c r="J2175" t="s">
        <v>2349</v>
      </c>
      <c r="K2175" t="s">
        <v>21</v>
      </c>
      <c r="M2175" t="s">
        <v>9863</v>
      </c>
      <c r="N2175" t="s">
        <v>22</v>
      </c>
      <c r="O2175" t="s">
        <v>23</v>
      </c>
      <c r="P2175" t="s">
        <v>26</v>
      </c>
      <c r="Q2175" t="s">
        <v>2348</v>
      </c>
      <c r="R2175" s="13">
        <v>13</v>
      </c>
      <c r="S2175" s="13">
        <v>1</v>
      </c>
      <c r="T2175" s="21">
        <v>1</v>
      </c>
      <c r="V2175" t="s">
        <v>2154</v>
      </c>
      <c r="W2175" t="s">
        <v>17603</v>
      </c>
      <c r="X2175" s="20" t="str">
        <f>+IF(V2175="","-",CONCATENATE(V2175,"_",W2175))</f>
        <v>FINES_R08</v>
      </c>
      <c r="Y2175" s="59">
        <v>0.44610691070556641</v>
      </c>
      <c r="Z2175" t="s">
        <v>134</v>
      </c>
      <c r="AA2175" t="s">
        <v>2393</v>
      </c>
      <c r="AB2175" t="str">
        <f>+IF(W2175="","-",IF(W2175="UNICO","CENSO","MUESTRA"))</f>
        <v>MUESTRA</v>
      </c>
      <c r="AC2175" t="s">
        <v>2398</v>
      </c>
      <c r="AD2175" t="s">
        <v>9864</v>
      </c>
      <c r="AF2175">
        <f>+COUNTIF(Piloto!C:C,MARCO!A2175)</f>
        <v>0</v>
      </c>
    </row>
    <row r="2176" spans="1:32" x14ac:dyDescent="0.25">
      <c r="A2176" s="5" t="str">
        <f t="shared" si="33"/>
        <v>R 8 - D 136 - 453 - 2350</v>
      </c>
      <c r="B2176" s="60" t="s">
        <v>2347</v>
      </c>
      <c r="C2176" t="s">
        <v>1245</v>
      </c>
      <c r="D2176" t="s">
        <v>170</v>
      </c>
      <c r="E2176" t="s">
        <v>2094</v>
      </c>
      <c r="F2176" t="s">
        <v>134</v>
      </c>
      <c r="G2176" t="s">
        <v>134</v>
      </c>
      <c r="H2176" t="s">
        <v>12833</v>
      </c>
      <c r="I2176" t="s">
        <v>20</v>
      </c>
      <c r="J2176" t="s">
        <v>2349</v>
      </c>
      <c r="K2176" t="s">
        <v>21</v>
      </c>
      <c r="M2176" t="s">
        <v>12834</v>
      </c>
      <c r="N2176" t="s">
        <v>22</v>
      </c>
      <c r="O2176" t="s">
        <v>23</v>
      </c>
      <c r="P2176" t="s">
        <v>26</v>
      </c>
      <c r="Q2176" t="s">
        <v>2348</v>
      </c>
      <c r="R2176" s="13">
        <v>31</v>
      </c>
      <c r="S2176" s="13">
        <v>1</v>
      </c>
      <c r="T2176" s="21">
        <v>1</v>
      </c>
      <c r="V2176" t="s">
        <v>2154</v>
      </c>
      <c r="W2176" t="s">
        <v>17603</v>
      </c>
      <c r="X2176" s="20" t="str">
        <f>+IF(V2176="","-",CONCATENATE(V2176,"_",W2176))</f>
        <v>FINES_R08</v>
      </c>
      <c r="Y2176" s="59">
        <v>0.45947211980819702</v>
      </c>
      <c r="Z2176" t="s">
        <v>134</v>
      </c>
      <c r="AA2176" t="s">
        <v>2393</v>
      </c>
      <c r="AB2176" t="str">
        <f>+IF(W2176="","-",IF(W2176="UNICO","CENSO","MUESTRA"))</f>
        <v>MUESTRA</v>
      </c>
      <c r="AC2176" t="s">
        <v>2398</v>
      </c>
      <c r="AD2176" t="s">
        <v>12835</v>
      </c>
      <c r="AF2176">
        <f>+COUNTIF(Piloto!C:C,MARCO!A2176)</f>
        <v>0</v>
      </c>
    </row>
    <row r="2177" spans="1:32" x14ac:dyDescent="0.25">
      <c r="A2177" s="5" t="str">
        <f t="shared" si="33"/>
        <v>R 8 - D 100 - 457 - 4644</v>
      </c>
      <c r="B2177" s="60" t="s">
        <v>2347</v>
      </c>
      <c r="C2177" t="s">
        <v>1245</v>
      </c>
      <c r="D2177" t="s">
        <v>876</v>
      </c>
      <c r="E2177" t="s">
        <v>1674</v>
      </c>
      <c r="F2177" t="s">
        <v>134</v>
      </c>
      <c r="G2177" t="s">
        <v>134</v>
      </c>
      <c r="H2177" t="s">
        <v>12815</v>
      </c>
      <c r="I2177" t="s">
        <v>20</v>
      </c>
      <c r="J2177" t="s">
        <v>2349</v>
      </c>
      <c r="K2177" t="s">
        <v>21</v>
      </c>
      <c r="M2177" t="s">
        <v>12816</v>
      </c>
      <c r="N2177" t="s">
        <v>22</v>
      </c>
      <c r="O2177" t="s">
        <v>23</v>
      </c>
      <c r="P2177" t="s">
        <v>26</v>
      </c>
      <c r="Q2177" t="s">
        <v>2348</v>
      </c>
      <c r="R2177" s="13">
        <v>1</v>
      </c>
      <c r="S2177" s="13">
        <v>1</v>
      </c>
      <c r="T2177" s="21">
        <v>1</v>
      </c>
      <c r="V2177" t="s">
        <v>2154</v>
      </c>
      <c r="W2177" t="s">
        <v>17603</v>
      </c>
      <c r="X2177" s="20" t="str">
        <f>+IF(V2177="","-",CONCATENATE(V2177,"_",W2177))</f>
        <v>FINES_R08</v>
      </c>
      <c r="Y2177" s="59">
        <v>0.49719205498695368</v>
      </c>
      <c r="Z2177" t="s">
        <v>134</v>
      </c>
      <c r="AA2177" t="s">
        <v>2393</v>
      </c>
      <c r="AB2177" t="str">
        <f>+IF(W2177="","-",IF(W2177="UNICO","CENSO","MUESTRA"))</f>
        <v>MUESTRA</v>
      </c>
      <c r="AC2177" t="s">
        <v>2398</v>
      </c>
      <c r="AD2177" t="s">
        <v>12817</v>
      </c>
      <c r="AF2177">
        <f>+COUNTIF(Piloto!C:C,MARCO!A2177)</f>
        <v>0</v>
      </c>
    </row>
    <row r="2178" spans="1:32" x14ac:dyDescent="0.25">
      <c r="A2178" s="5" t="str">
        <f t="shared" si="33"/>
        <v>R 8 - D 136 - 453 - 2483</v>
      </c>
      <c r="B2178" s="60" t="s">
        <v>2347</v>
      </c>
      <c r="C2178" t="s">
        <v>1245</v>
      </c>
      <c r="D2178" t="s">
        <v>170</v>
      </c>
      <c r="E2178" t="s">
        <v>2094</v>
      </c>
      <c r="F2178" t="s">
        <v>134</v>
      </c>
      <c r="G2178" t="s">
        <v>134</v>
      </c>
      <c r="H2178" t="s">
        <v>12825</v>
      </c>
      <c r="I2178" t="s">
        <v>20</v>
      </c>
      <c r="J2178" t="s">
        <v>2349</v>
      </c>
      <c r="K2178" t="s">
        <v>21</v>
      </c>
      <c r="M2178" t="s">
        <v>12826</v>
      </c>
      <c r="N2178" t="s">
        <v>22</v>
      </c>
      <c r="O2178" t="s">
        <v>23</v>
      </c>
      <c r="P2178" t="s">
        <v>26</v>
      </c>
      <c r="Q2178" t="s">
        <v>2348</v>
      </c>
      <c r="R2178" s="13">
        <v>36</v>
      </c>
      <c r="S2178" s="13">
        <v>1</v>
      </c>
      <c r="T2178" s="21">
        <v>1</v>
      </c>
      <c r="V2178" t="s">
        <v>2154</v>
      </c>
      <c r="W2178" t="s">
        <v>17603</v>
      </c>
      <c r="X2178" s="20" t="str">
        <f>+IF(V2178="","-",CONCATENATE(V2178,"_",W2178))</f>
        <v>FINES_R08</v>
      </c>
      <c r="Y2178" s="59">
        <v>0.49731072783470148</v>
      </c>
      <c r="Z2178" t="s">
        <v>134</v>
      </c>
      <c r="AA2178" t="s">
        <v>2393</v>
      </c>
      <c r="AB2178" t="str">
        <f>+IF(W2178="","-",IF(W2178="UNICO","CENSO","MUESTRA"))</f>
        <v>MUESTRA</v>
      </c>
      <c r="AC2178" t="s">
        <v>2397</v>
      </c>
      <c r="AD2178" t="s">
        <v>12827</v>
      </c>
      <c r="AF2178">
        <f>+COUNTIF(Piloto!C:C,MARCO!A2178)</f>
        <v>0</v>
      </c>
    </row>
    <row r="2179" spans="1:32" x14ac:dyDescent="0.25">
      <c r="A2179" s="5" t="str">
        <f t="shared" ref="A2179:A2242" si="34">+H2179</f>
        <v>R 8 - D 136 - 453 - 4316</v>
      </c>
      <c r="B2179" s="23" t="s">
        <v>2347</v>
      </c>
      <c r="C2179" t="s">
        <v>1245</v>
      </c>
      <c r="D2179" t="s">
        <v>170</v>
      </c>
      <c r="E2179" t="s">
        <v>2094</v>
      </c>
      <c r="F2179" t="s">
        <v>134</v>
      </c>
      <c r="G2179" t="s">
        <v>134</v>
      </c>
      <c r="H2179" t="s">
        <v>9944</v>
      </c>
      <c r="I2179" t="s">
        <v>20</v>
      </c>
      <c r="J2179" t="s">
        <v>2349</v>
      </c>
      <c r="K2179" t="s">
        <v>21</v>
      </c>
      <c r="M2179" t="s">
        <v>9945</v>
      </c>
      <c r="N2179" t="s">
        <v>22</v>
      </c>
      <c r="O2179" t="s">
        <v>23</v>
      </c>
      <c r="P2179" t="s">
        <v>26</v>
      </c>
      <c r="Q2179" t="s">
        <v>2348</v>
      </c>
      <c r="R2179" s="13">
        <v>20</v>
      </c>
      <c r="S2179" s="13">
        <v>1</v>
      </c>
      <c r="T2179" s="21">
        <v>1</v>
      </c>
      <c r="V2179" t="s">
        <v>2154</v>
      </c>
      <c r="W2179" t="s">
        <v>17603</v>
      </c>
      <c r="X2179" s="20" t="str">
        <f>+IF(V2179="","-",CONCATENATE(V2179,"_",W2179))</f>
        <v>FINES_R08</v>
      </c>
      <c r="Y2179" s="59">
        <v>0.50450682640075684</v>
      </c>
      <c r="Z2179" t="s">
        <v>134</v>
      </c>
      <c r="AA2179" t="s">
        <v>2393</v>
      </c>
      <c r="AB2179" t="str">
        <f>+IF(W2179="","-",IF(W2179="UNICO","CENSO","MUESTRA"))</f>
        <v>MUESTRA</v>
      </c>
      <c r="AC2179" t="s">
        <v>2397</v>
      </c>
      <c r="AD2179" t="s">
        <v>9946</v>
      </c>
      <c r="AF2179">
        <f>+COUNTIF(Piloto!C:C,MARCO!A2179)</f>
        <v>0</v>
      </c>
    </row>
    <row r="2180" spans="1:32" x14ac:dyDescent="0.25">
      <c r="A2180" s="5" t="str">
        <f t="shared" si="34"/>
        <v>R 8 - D 71 - 458 - 0169</v>
      </c>
      <c r="B2180" s="23" t="s">
        <v>2347</v>
      </c>
      <c r="C2180" t="s">
        <v>1245</v>
      </c>
      <c r="D2180" t="s">
        <v>1243</v>
      </c>
      <c r="E2180" t="s">
        <v>1244</v>
      </c>
      <c r="F2180" t="s">
        <v>134</v>
      </c>
      <c r="G2180" t="s">
        <v>134</v>
      </c>
      <c r="H2180" t="s">
        <v>9975</v>
      </c>
      <c r="I2180" t="s">
        <v>20</v>
      </c>
      <c r="J2180" t="s">
        <v>2349</v>
      </c>
      <c r="K2180" t="s">
        <v>21</v>
      </c>
      <c r="M2180" t="s">
        <v>18055</v>
      </c>
      <c r="N2180" t="s">
        <v>22</v>
      </c>
      <c r="O2180" t="s">
        <v>23</v>
      </c>
      <c r="P2180" t="s">
        <v>26</v>
      </c>
      <c r="Q2180" t="s">
        <v>2348</v>
      </c>
      <c r="R2180" s="13">
        <v>33</v>
      </c>
      <c r="S2180" s="13">
        <v>2</v>
      </c>
      <c r="T2180" s="21">
        <v>1</v>
      </c>
      <c r="V2180" t="s">
        <v>2154</v>
      </c>
      <c r="W2180" t="s">
        <v>17603</v>
      </c>
      <c r="X2180" s="20" t="str">
        <f>+IF(V2180="","-",CONCATENATE(V2180,"_",W2180))</f>
        <v>FINES_R08</v>
      </c>
      <c r="Y2180" s="59">
        <v>0.51138949394226074</v>
      </c>
      <c r="Z2180" t="s">
        <v>134</v>
      </c>
      <c r="AA2180" t="s">
        <v>2393</v>
      </c>
      <c r="AB2180" t="str">
        <f>+IF(W2180="","-",IF(W2180="UNICO","CENSO","MUESTRA"))</f>
        <v>MUESTRA</v>
      </c>
      <c r="AC2180" t="s">
        <v>2398</v>
      </c>
      <c r="AD2180" t="s">
        <v>9977</v>
      </c>
      <c r="AF2180">
        <f>+COUNTIF(Piloto!C:C,MARCO!A2180)</f>
        <v>0</v>
      </c>
    </row>
    <row r="2181" spans="1:32" x14ac:dyDescent="0.25">
      <c r="A2181" s="5" t="str">
        <f t="shared" si="34"/>
        <v>R 8 - D 71 - 455 - 0169</v>
      </c>
      <c r="B2181" s="23" t="s">
        <v>2347</v>
      </c>
      <c r="C2181" t="s">
        <v>1245</v>
      </c>
      <c r="D2181" t="s">
        <v>1243</v>
      </c>
      <c r="E2181" t="s">
        <v>1244</v>
      </c>
      <c r="F2181" t="s">
        <v>134</v>
      </c>
      <c r="G2181" t="s">
        <v>134</v>
      </c>
      <c r="H2181" t="s">
        <v>10245</v>
      </c>
      <c r="I2181" t="s">
        <v>20</v>
      </c>
      <c r="J2181" t="s">
        <v>2349</v>
      </c>
      <c r="K2181" t="s">
        <v>21</v>
      </c>
      <c r="M2181" t="s">
        <v>18055</v>
      </c>
      <c r="N2181" t="s">
        <v>22</v>
      </c>
      <c r="O2181" t="s">
        <v>23</v>
      </c>
      <c r="P2181" t="s">
        <v>26</v>
      </c>
      <c r="Q2181" t="s">
        <v>2348</v>
      </c>
      <c r="R2181" s="13">
        <v>73</v>
      </c>
      <c r="S2181" s="13">
        <v>2</v>
      </c>
      <c r="T2181" s="21">
        <v>1</v>
      </c>
      <c r="V2181" t="s">
        <v>2154</v>
      </c>
      <c r="W2181" t="s">
        <v>17603</v>
      </c>
      <c r="X2181" s="20" t="str">
        <f>+IF(V2181="","-",CONCATENATE(V2181,"_",W2181))</f>
        <v>FINES_R08</v>
      </c>
      <c r="Y2181" s="59">
        <v>0.51138949394226074</v>
      </c>
      <c r="Z2181" t="s">
        <v>134</v>
      </c>
      <c r="AA2181" t="s">
        <v>2393</v>
      </c>
      <c r="AB2181" t="str">
        <f>+IF(W2181="","-",IF(W2181="UNICO","CENSO","MUESTRA"))</f>
        <v>MUESTRA</v>
      </c>
      <c r="AC2181" t="s">
        <v>2397</v>
      </c>
      <c r="AD2181" t="s">
        <v>9977</v>
      </c>
      <c r="AF2181">
        <f>+COUNTIF(Piloto!C:C,MARCO!A2181)</f>
        <v>0</v>
      </c>
    </row>
    <row r="2182" spans="1:32" x14ac:dyDescent="0.25">
      <c r="A2182" s="5" t="str">
        <f t="shared" si="34"/>
        <v>R 8 - D 71 - 455 - 4415</v>
      </c>
      <c r="B2182" s="23" t="s">
        <v>2347</v>
      </c>
      <c r="C2182" t="s">
        <v>1245</v>
      </c>
      <c r="D2182" t="s">
        <v>1243</v>
      </c>
      <c r="E2182" t="s">
        <v>1244</v>
      </c>
      <c r="F2182" t="s">
        <v>134</v>
      </c>
      <c r="G2182" t="s">
        <v>134</v>
      </c>
      <c r="H2182" t="s">
        <v>10252</v>
      </c>
      <c r="I2182" t="s">
        <v>20</v>
      </c>
      <c r="J2182" t="s">
        <v>2349</v>
      </c>
      <c r="K2182" t="s">
        <v>21</v>
      </c>
      <c r="M2182" t="s">
        <v>10253</v>
      </c>
      <c r="N2182" t="s">
        <v>22</v>
      </c>
      <c r="O2182" t="s">
        <v>23</v>
      </c>
      <c r="P2182" t="s">
        <v>26</v>
      </c>
      <c r="Q2182" t="s">
        <v>2348</v>
      </c>
      <c r="R2182" s="13">
        <v>56</v>
      </c>
      <c r="S2182" s="13">
        <v>3</v>
      </c>
      <c r="T2182" s="21">
        <v>1</v>
      </c>
      <c r="V2182" t="s">
        <v>2154</v>
      </c>
      <c r="W2182" t="s">
        <v>17603</v>
      </c>
      <c r="X2182" s="20" t="str">
        <f>+IF(V2182="","-",CONCATENATE(V2182,"_",W2182))</f>
        <v>FINES_R08</v>
      </c>
      <c r="Y2182" s="59">
        <v>0.51625740528106689</v>
      </c>
      <c r="Z2182" t="s">
        <v>134</v>
      </c>
      <c r="AA2182" t="s">
        <v>2393</v>
      </c>
      <c r="AB2182" t="str">
        <f>+IF(W2182="","-",IF(W2182="UNICO","CENSO","MUESTRA"))</f>
        <v>MUESTRA</v>
      </c>
      <c r="AC2182" t="s">
        <v>2398</v>
      </c>
      <c r="AD2182" t="s">
        <v>10254</v>
      </c>
      <c r="AF2182">
        <f>+COUNTIF(Piloto!C:C,MARCO!A2182)</f>
        <v>0</v>
      </c>
    </row>
    <row r="2183" spans="1:32" x14ac:dyDescent="0.25">
      <c r="A2183" s="5" t="str">
        <f t="shared" si="34"/>
        <v>R 8 - D 100 - 457 - 4091</v>
      </c>
      <c r="B2183" s="23" t="s">
        <v>2347</v>
      </c>
      <c r="C2183" t="s">
        <v>1245</v>
      </c>
      <c r="D2183" t="s">
        <v>876</v>
      </c>
      <c r="E2183" t="s">
        <v>1674</v>
      </c>
      <c r="F2183" t="s">
        <v>134</v>
      </c>
      <c r="G2183" t="s">
        <v>134</v>
      </c>
      <c r="H2183" t="s">
        <v>9845</v>
      </c>
      <c r="I2183" t="s">
        <v>20</v>
      </c>
      <c r="J2183" t="s">
        <v>2349</v>
      </c>
      <c r="K2183" t="s">
        <v>21</v>
      </c>
      <c r="M2183" t="s">
        <v>3828</v>
      </c>
      <c r="N2183" t="s">
        <v>22</v>
      </c>
      <c r="O2183" t="s">
        <v>23</v>
      </c>
      <c r="P2183" t="s">
        <v>26</v>
      </c>
      <c r="Q2183" t="s">
        <v>2348</v>
      </c>
      <c r="R2183" s="13">
        <v>29</v>
      </c>
      <c r="S2183" s="13">
        <v>2</v>
      </c>
      <c r="T2183" s="21">
        <v>1</v>
      </c>
      <c r="V2183" t="s">
        <v>2154</v>
      </c>
      <c r="W2183" t="s">
        <v>17603</v>
      </c>
      <c r="X2183" s="20" t="str">
        <f>+IF(V2183="","-",CONCATENATE(V2183,"_",W2183))</f>
        <v>FINES_R08</v>
      </c>
      <c r="Y2183" s="59">
        <v>0.52109271287918091</v>
      </c>
      <c r="Z2183" t="s">
        <v>134</v>
      </c>
      <c r="AA2183" t="s">
        <v>2393</v>
      </c>
      <c r="AB2183" t="str">
        <f>+IF(W2183="","-",IF(W2183="UNICO","CENSO","MUESTRA"))</f>
        <v>MUESTRA</v>
      </c>
      <c r="AC2183" t="s">
        <v>2397</v>
      </c>
      <c r="AD2183" t="s">
        <v>9846</v>
      </c>
      <c r="AF2183">
        <f>+COUNTIF(Piloto!C:C,MARCO!A2183)</f>
        <v>0</v>
      </c>
    </row>
    <row r="2184" spans="1:32" x14ac:dyDescent="0.25">
      <c r="A2184" s="5" t="str">
        <f t="shared" si="34"/>
        <v>R 8 - D 71 - 461 - 4059</v>
      </c>
      <c r="B2184" s="23" t="s">
        <v>2347</v>
      </c>
      <c r="C2184" t="s">
        <v>1245</v>
      </c>
      <c r="D2184" t="s">
        <v>1243</v>
      </c>
      <c r="E2184" t="s">
        <v>1244</v>
      </c>
      <c r="F2184" t="s">
        <v>134</v>
      </c>
      <c r="G2184" t="s">
        <v>134</v>
      </c>
      <c r="H2184" t="s">
        <v>9979</v>
      </c>
      <c r="I2184" t="s">
        <v>20</v>
      </c>
      <c r="J2184" t="s">
        <v>2349</v>
      </c>
      <c r="K2184" t="s">
        <v>21</v>
      </c>
      <c r="M2184" t="s">
        <v>9980</v>
      </c>
      <c r="N2184" t="s">
        <v>22</v>
      </c>
      <c r="O2184" t="s">
        <v>23</v>
      </c>
      <c r="P2184" t="s">
        <v>26</v>
      </c>
      <c r="Q2184" t="s">
        <v>2348</v>
      </c>
      <c r="R2184" s="13">
        <v>54</v>
      </c>
      <c r="S2184" s="13">
        <v>3</v>
      </c>
      <c r="T2184" s="21">
        <v>1</v>
      </c>
      <c r="V2184" t="s">
        <v>2154</v>
      </c>
      <c r="W2184" t="s">
        <v>17603</v>
      </c>
      <c r="X2184" s="20" t="str">
        <f>+IF(V2184="","-",CONCATENATE(V2184,"_",W2184))</f>
        <v>FINES_R08</v>
      </c>
      <c r="Y2184" s="59">
        <v>0.52250111103057861</v>
      </c>
      <c r="Z2184" t="s">
        <v>134</v>
      </c>
      <c r="AA2184" t="s">
        <v>2393</v>
      </c>
      <c r="AB2184" t="str">
        <f>+IF(W2184="","-",IF(W2184="UNICO","CENSO","MUESTRA"))</f>
        <v>MUESTRA</v>
      </c>
      <c r="AC2184" t="s">
        <v>2398</v>
      </c>
      <c r="AD2184" t="s">
        <v>9981</v>
      </c>
      <c r="AF2184">
        <f>+COUNTIF(Piloto!C:C,MARCO!A2184)</f>
        <v>0</v>
      </c>
    </row>
    <row r="2185" spans="1:32" x14ac:dyDescent="0.25">
      <c r="A2185" s="5" t="str">
        <f t="shared" si="34"/>
        <v>R 8 - D 71 - 460 - 4059</v>
      </c>
      <c r="B2185" s="23" t="s">
        <v>2347</v>
      </c>
      <c r="C2185" t="s">
        <v>1245</v>
      </c>
      <c r="D2185" t="s">
        <v>1243</v>
      </c>
      <c r="E2185" t="s">
        <v>1244</v>
      </c>
      <c r="F2185" t="s">
        <v>134</v>
      </c>
      <c r="G2185" t="s">
        <v>134</v>
      </c>
      <c r="H2185" t="s">
        <v>10020</v>
      </c>
      <c r="I2185" t="s">
        <v>20</v>
      </c>
      <c r="J2185" t="s">
        <v>2349</v>
      </c>
      <c r="K2185" t="s">
        <v>21</v>
      </c>
      <c r="M2185" t="s">
        <v>9980</v>
      </c>
      <c r="N2185" t="s">
        <v>22</v>
      </c>
      <c r="O2185" t="s">
        <v>23</v>
      </c>
      <c r="P2185" t="s">
        <v>26</v>
      </c>
      <c r="Q2185" t="s">
        <v>2348</v>
      </c>
      <c r="R2185" s="13">
        <v>51</v>
      </c>
      <c r="S2185" s="13">
        <v>2</v>
      </c>
      <c r="T2185" s="21">
        <v>1</v>
      </c>
      <c r="V2185" t="s">
        <v>2154</v>
      </c>
      <c r="W2185" t="s">
        <v>17603</v>
      </c>
      <c r="X2185" s="20" t="str">
        <f>+IF(V2185="","-",CONCATENATE(V2185,"_",W2185))</f>
        <v>FINES_R08</v>
      </c>
      <c r="Y2185" s="59">
        <v>0.52250111103057861</v>
      </c>
      <c r="Z2185" t="s">
        <v>134</v>
      </c>
      <c r="AA2185" t="s">
        <v>2393</v>
      </c>
      <c r="AB2185" t="str">
        <f>+IF(W2185="","-",IF(W2185="UNICO","CENSO","MUESTRA"))</f>
        <v>MUESTRA</v>
      </c>
      <c r="AC2185" t="s">
        <v>2398</v>
      </c>
      <c r="AD2185" t="s">
        <v>9981</v>
      </c>
      <c r="AF2185">
        <f>+COUNTIF(Piloto!C:C,MARCO!A2185)</f>
        <v>0</v>
      </c>
    </row>
    <row r="2186" spans="1:32" x14ac:dyDescent="0.25">
      <c r="A2186" s="5" t="str">
        <f t="shared" si="34"/>
        <v>R 8 - D 71 - 455 - 4059</v>
      </c>
      <c r="B2186" s="23" t="s">
        <v>2347</v>
      </c>
      <c r="C2186" t="s">
        <v>1245</v>
      </c>
      <c r="D2186" t="s">
        <v>1243</v>
      </c>
      <c r="E2186" t="s">
        <v>1244</v>
      </c>
      <c r="F2186" t="s">
        <v>134</v>
      </c>
      <c r="G2186" t="s">
        <v>134</v>
      </c>
      <c r="H2186" t="s">
        <v>10230</v>
      </c>
      <c r="I2186" t="s">
        <v>20</v>
      </c>
      <c r="J2186" t="s">
        <v>2349</v>
      </c>
      <c r="K2186" t="s">
        <v>21</v>
      </c>
      <c r="M2186" t="s">
        <v>9980</v>
      </c>
      <c r="N2186" t="s">
        <v>22</v>
      </c>
      <c r="O2186" t="s">
        <v>23</v>
      </c>
      <c r="P2186" t="s">
        <v>26</v>
      </c>
      <c r="Q2186" t="s">
        <v>2348</v>
      </c>
      <c r="R2186" s="13">
        <v>35</v>
      </c>
      <c r="S2186" s="13">
        <v>1</v>
      </c>
      <c r="T2186" s="21">
        <v>1</v>
      </c>
      <c r="V2186" t="s">
        <v>2154</v>
      </c>
      <c r="W2186" t="s">
        <v>17603</v>
      </c>
      <c r="X2186" s="20" t="str">
        <f>+IF(V2186="","-",CONCATENATE(V2186,"_",W2186))</f>
        <v>FINES_R08</v>
      </c>
      <c r="Y2186" s="59">
        <v>0.52250111103057861</v>
      </c>
      <c r="Z2186" t="s">
        <v>134</v>
      </c>
      <c r="AA2186" t="s">
        <v>2393</v>
      </c>
      <c r="AB2186" t="str">
        <f>+IF(W2186="","-",IF(W2186="UNICO","CENSO","MUESTRA"))</f>
        <v>MUESTRA</v>
      </c>
      <c r="AC2186" t="s">
        <v>2398</v>
      </c>
      <c r="AD2186" t="s">
        <v>9981</v>
      </c>
      <c r="AF2186">
        <f>+COUNTIF(Piloto!C:C,MARCO!A2186)</f>
        <v>0</v>
      </c>
    </row>
    <row r="2187" spans="1:32" x14ac:dyDescent="0.25">
      <c r="A2187" s="5" t="str">
        <f t="shared" si="34"/>
        <v>R 8 - D 71 - 462 - 2378</v>
      </c>
      <c r="B2187" s="23" t="s">
        <v>2347</v>
      </c>
      <c r="C2187" t="s">
        <v>1245</v>
      </c>
      <c r="D2187" t="s">
        <v>1243</v>
      </c>
      <c r="E2187" t="s">
        <v>1244</v>
      </c>
      <c r="F2187" t="s">
        <v>134</v>
      </c>
      <c r="G2187" t="s">
        <v>134</v>
      </c>
      <c r="H2187" t="s">
        <v>9983</v>
      </c>
      <c r="I2187" t="s">
        <v>20</v>
      </c>
      <c r="J2187" t="s">
        <v>2349</v>
      </c>
      <c r="K2187" t="s">
        <v>21</v>
      </c>
      <c r="M2187" t="s">
        <v>9984</v>
      </c>
      <c r="N2187" t="s">
        <v>22</v>
      </c>
      <c r="O2187" t="s">
        <v>23</v>
      </c>
      <c r="P2187" t="s">
        <v>26</v>
      </c>
      <c r="Q2187" t="s">
        <v>2348</v>
      </c>
      <c r="R2187" s="13">
        <v>15</v>
      </c>
      <c r="S2187" s="13">
        <v>1</v>
      </c>
      <c r="T2187" s="21">
        <v>1</v>
      </c>
      <c r="V2187" t="s">
        <v>2154</v>
      </c>
      <c r="W2187" t="s">
        <v>17603</v>
      </c>
      <c r="X2187" s="20" t="str">
        <f>+IF(V2187="","-",CONCATENATE(V2187,"_",W2187))</f>
        <v>FINES_R08</v>
      </c>
      <c r="Y2187" s="59">
        <v>0.53487205505371094</v>
      </c>
      <c r="Z2187" t="s">
        <v>134</v>
      </c>
      <c r="AA2187" t="s">
        <v>2393</v>
      </c>
      <c r="AB2187" t="str">
        <f>+IF(W2187="","-",IF(W2187="UNICO","CENSO","MUESTRA"))</f>
        <v>MUESTRA</v>
      </c>
      <c r="AC2187" t="s">
        <v>2398</v>
      </c>
      <c r="AD2187" t="s">
        <v>9985</v>
      </c>
      <c r="AF2187">
        <f>+COUNTIF(Piloto!C:C,MARCO!A2187)</f>
        <v>0</v>
      </c>
    </row>
    <row r="2188" spans="1:32" x14ac:dyDescent="0.25">
      <c r="A2188" s="5" t="str">
        <f t="shared" si="34"/>
        <v>R 8 - D 71 - 460 - 2740</v>
      </c>
      <c r="B2188" s="23" t="s">
        <v>2347</v>
      </c>
      <c r="C2188" t="s">
        <v>1245</v>
      </c>
      <c r="D2188" t="s">
        <v>1243</v>
      </c>
      <c r="E2188" t="s">
        <v>1244</v>
      </c>
      <c r="F2188" t="s">
        <v>134</v>
      </c>
      <c r="G2188" t="s">
        <v>134</v>
      </c>
      <c r="H2188" t="s">
        <v>10082</v>
      </c>
      <c r="I2188" t="s">
        <v>20</v>
      </c>
      <c r="J2188" t="s">
        <v>2349</v>
      </c>
      <c r="K2188" t="s">
        <v>21</v>
      </c>
      <c r="M2188" t="s">
        <v>9984</v>
      </c>
      <c r="N2188" t="s">
        <v>22</v>
      </c>
      <c r="O2188" t="s">
        <v>23</v>
      </c>
      <c r="P2188" t="s">
        <v>26</v>
      </c>
      <c r="Q2188" t="s">
        <v>2348</v>
      </c>
      <c r="R2188" s="13">
        <v>26</v>
      </c>
      <c r="S2188" s="13">
        <v>1</v>
      </c>
      <c r="T2188" s="21">
        <v>1</v>
      </c>
      <c r="V2188" t="s">
        <v>2154</v>
      </c>
      <c r="W2188" t="s">
        <v>17603</v>
      </c>
      <c r="X2188" s="20" t="str">
        <f>+IF(V2188="","-",CONCATENATE(V2188,"_",W2188))</f>
        <v>FINES_R08</v>
      </c>
      <c r="Y2188" s="59">
        <v>0.53487205505371094</v>
      </c>
      <c r="Z2188" t="s">
        <v>134</v>
      </c>
      <c r="AA2188" t="s">
        <v>2393</v>
      </c>
      <c r="AB2188" t="str">
        <f>+IF(W2188="","-",IF(W2188="UNICO","CENSO","MUESTRA"))</f>
        <v>MUESTRA</v>
      </c>
      <c r="AC2188" t="s">
        <v>2397</v>
      </c>
      <c r="AD2188" t="s">
        <v>9985</v>
      </c>
      <c r="AF2188">
        <f>+COUNTIF(Piloto!C:C,MARCO!A2188)</f>
        <v>0</v>
      </c>
    </row>
    <row r="2189" spans="1:32" x14ac:dyDescent="0.25">
      <c r="A2189" s="5" t="str">
        <f t="shared" si="34"/>
        <v>R 8 - D 100 - 457 - 4641</v>
      </c>
      <c r="B2189" s="60" t="s">
        <v>2347</v>
      </c>
      <c r="C2189" t="s">
        <v>1245</v>
      </c>
      <c r="D2189" t="s">
        <v>876</v>
      </c>
      <c r="E2189" t="s">
        <v>1674</v>
      </c>
      <c r="F2189" t="s">
        <v>134</v>
      </c>
      <c r="G2189" t="s">
        <v>134</v>
      </c>
      <c r="H2189" t="s">
        <v>12807</v>
      </c>
      <c r="I2189" t="s">
        <v>20</v>
      </c>
      <c r="J2189" t="s">
        <v>2349</v>
      </c>
      <c r="K2189" t="s">
        <v>21</v>
      </c>
      <c r="M2189" t="s">
        <v>12808</v>
      </c>
      <c r="N2189" t="s">
        <v>22</v>
      </c>
      <c r="O2189" t="s">
        <v>23</v>
      </c>
      <c r="P2189" t="s">
        <v>26</v>
      </c>
      <c r="Q2189" t="s">
        <v>2348</v>
      </c>
      <c r="R2189" s="13">
        <v>14</v>
      </c>
      <c r="S2189" s="13">
        <v>1</v>
      </c>
      <c r="T2189" s="21">
        <v>1</v>
      </c>
      <c r="V2189" t="s">
        <v>2154</v>
      </c>
      <c r="W2189" t="s">
        <v>17603</v>
      </c>
      <c r="X2189" s="20" t="str">
        <f>+IF(V2189="","-",CONCATENATE(V2189,"_",W2189))</f>
        <v>FINES_R08</v>
      </c>
      <c r="Y2189" s="59">
        <v>0.53505820035934448</v>
      </c>
      <c r="Z2189" t="s">
        <v>134</v>
      </c>
      <c r="AA2189" t="s">
        <v>2393</v>
      </c>
      <c r="AB2189" t="str">
        <f>+IF(W2189="","-",IF(W2189="UNICO","CENSO","MUESTRA"))</f>
        <v>MUESTRA</v>
      </c>
      <c r="AC2189" t="s">
        <v>2398</v>
      </c>
      <c r="AD2189" t="s">
        <v>12809</v>
      </c>
      <c r="AF2189">
        <f>+COUNTIF(Piloto!C:C,MARCO!A2189)</f>
        <v>0</v>
      </c>
    </row>
    <row r="2190" spans="1:32" x14ac:dyDescent="0.25">
      <c r="A2190" s="5" t="str">
        <f t="shared" si="34"/>
        <v>R 8 - D 71 - 455 - 4457</v>
      </c>
      <c r="B2190" s="23" t="s">
        <v>2347</v>
      </c>
      <c r="C2190" t="s">
        <v>1245</v>
      </c>
      <c r="D2190" t="s">
        <v>1243</v>
      </c>
      <c r="E2190" t="s">
        <v>1244</v>
      </c>
      <c r="F2190" t="s">
        <v>134</v>
      </c>
      <c r="G2190" t="s">
        <v>134</v>
      </c>
      <c r="H2190" t="s">
        <v>10268</v>
      </c>
      <c r="I2190" t="s">
        <v>20</v>
      </c>
      <c r="J2190" t="s">
        <v>2349</v>
      </c>
      <c r="K2190" t="s">
        <v>21</v>
      </c>
      <c r="M2190" t="s">
        <v>10269</v>
      </c>
      <c r="N2190" t="s">
        <v>22</v>
      </c>
      <c r="O2190" t="s">
        <v>23</v>
      </c>
      <c r="P2190" t="s">
        <v>26</v>
      </c>
      <c r="Q2190" t="s">
        <v>2348</v>
      </c>
      <c r="R2190" s="13">
        <v>22</v>
      </c>
      <c r="S2190" s="13">
        <v>1</v>
      </c>
      <c r="T2190" s="21">
        <v>1</v>
      </c>
      <c r="V2190" t="s">
        <v>2154</v>
      </c>
      <c r="W2190" t="s">
        <v>17603</v>
      </c>
      <c r="X2190" s="20" t="str">
        <f>+IF(V2190="","-",CONCATENATE(V2190,"_",W2190))</f>
        <v>FINES_R08</v>
      </c>
      <c r="Y2190" s="59">
        <v>0.56591421365737915</v>
      </c>
      <c r="Z2190" t="s">
        <v>134</v>
      </c>
      <c r="AA2190" t="s">
        <v>2393</v>
      </c>
      <c r="AB2190" t="str">
        <f>+IF(W2190="","-",IF(W2190="UNICO","CENSO","MUESTRA"))</f>
        <v>MUESTRA</v>
      </c>
      <c r="AC2190" t="s">
        <v>2398</v>
      </c>
      <c r="AD2190" t="s">
        <v>10270</v>
      </c>
      <c r="AF2190">
        <f>+COUNTIF(Piloto!C:C,MARCO!A2190)</f>
        <v>0</v>
      </c>
    </row>
    <row r="2191" spans="1:32" x14ac:dyDescent="0.25">
      <c r="A2191" s="5" t="str">
        <f t="shared" si="34"/>
        <v>R 8 - D 71 - 455 - 3925</v>
      </c>
      <c r="B2191" s="23" t="s">
        <v>2347</v>
      </c>
      <c r="C2191" t="s">
        <v>1245</v>
      </c>
      <c r="D2191" t="s">
        <v>1243</v>
      </c>
      <c r="E2191" t="s">
        <v>1244</v>
      </c>
      <c r="F2191" t="s">
        <v>134</v>
      </c>
      <c r="G2191" t="s">
        <v>134</v>
      </c>
      <c r="H2191" t="s">
        <v>10183</v>
      </c>
      <c r="I2191" t="s">
        <v>20</v>
      </c>
      <c r="J2191" t="s">
        <v>2349</v>
      </c>
      <c r="K2191" t="s">
        <v>21</v>
      </c>
      <c r="M2191" t="s">
        <v>2252</v>
      </c>
      <c r="N2191" t="s">
        <v>22</v>
      </c>
      <c r="O2191" t="s">
        <v>23</v>
      </c>
      <c r="P2191" t="s">
        <v>26</v>
      </c>
      <c r="Q2191" t="s">
        <v>2348</v>
      </c>
      <c r="R2191" s="13">
        <v>66</v>
      </c>
      <c r="S2191" s="13">
        <v>4</v>
      </c>
      <c r="T2191" s="21">
        <v>1</v>
      </c>
      <c r="V2191" t="s">
        <v>2154</v>
      </c>
      <c r="W2191" t="s">
        <v>17603</v>
      </c>
      <c r="X2191" s="20" t="str">
        <f>+IF(V2191="","-",CONCATENATE(V2191,"_",W2191))</f>
        <v>FINES_R08</v>
      </c>
      <c r="Y2191" s="59">
        <v>0.56886225938796997</v>
      </c>
      <c r="Z2191" t="s">
        <v>134</v>
      </c>
      <c r="AA2191" t="s">
        <v>2393</v>
      </c>
      <c r="AB2191" t="str">
        <f>+IF(W2191="","-",IF(W2191="UNICO","CENSO","MUESTRA"))</f>
        <v>MUESTRA</v>
      </c>
      <c r="AC2191" t="s">
        <v>2398</v>
      </c>
      <c r="AD2191" t="s">
        <v>10184</v>
      </c>
      <c r="AF2191">
        <f>+COUNTIF(Piloto!C:C,MARCO!A2191)</f>
        <v>0</v>
      </c>
    </row>
    <row r="2192" spans="1:32" x14ac:dyDescent="0.25">
      <c r="A2192" s="5" t="str">
        <f t="shared" si="34"/>
        <v>R 8 - D 71 - 455 - 1255</v>
      </c>
      <c r="B2192" s="23" t="s">
        <v>2347</v>
      </c>
      <c r="C2192" t="s">
        <v>1245</v>
      </c>
      <c r="D2192" t="s">
        <v>1243</v>
      </c>
      <c r="E2192" t="s">
        <v>1244</v>
      </c>
      <c r="F2192" t="s">
        <v>134</v>
      </c>
      <c r="G2192" t="s">
        <v>134</v>
      </c>
      <c r="H2192" t="s">
        <v>10107</v>
      </c>
      <c r="I2192" t="s">
        <v>20</v>
      </c>
      <c r="J2192" t="s">
        <v>2349</v>
      </c>
      <c r="K2192" t="s">
        <v>21</v>
      </c>
      <c r="M2192" t="s">
        <v>10108</v>
      </c>
      <c r="N2192" t="s">
        <v>22</v>
      </c>
      <c r="O2192" t="s">
        <v>23</v>
      </c>
      <c r="P2192" t="s">
        <v>26</v>
      </c>
      <c r="Q2192" t="s">
        <v>2348</v>
      </c>
      <c r="R2192" s="13">
        <v>67</v>
      </c>
      <c r="S2192" s="13">
        <v>3</v>
      </c>
      <c r="T2192" s="21">
        <v>1</v>
      </c>
      <c r="V2192" t="s">
        <v>2154</v>
      </c>
      <c r="W2192" t="s">
        <v>17603</v>
      </c>
      <c r="X2192" s="20" t="str">
        <f>+IF(V2192="","-",CONCATENATE(V2192,"_",W2192))</f>
        <v>FINES_R08</v>
      </c>
      <c r="Y2192" s="59">
        <v>0.57792747020721436</v>
      </c>
      <c r="Z2192" t="s">
        <v>134</v>
      </c>
      <c r="AA2192" t="s">
        <v>2393</v>
      </c>
      <c r="AB2192" t="str">
        <f>+IF(W2192="","-",IF(W2192="UNICO","CENSO","MUESTRA"))</f>
        <v>MUESTRA</v>
      </c>
      <c r="AC2192" t="s">
        <v>2398</v>
      </c>
      <c r="AD2192" t="s">
        <v>10109</v>
      </c>
      <c r="AF2192">
        <f>+COUNTIF(Piloto!C:C,MARCO!A2192)</f>
        <v>0</v>
      </c>
    </row>
    <row r="2193" spans="1:32" x14ac:dyDescent="0.25">
      <c r="A2193" s="5" t="str">
        <f t="shared" si="34"/>
        <v>R 8 - D 71 - 460 - 1255</v>
      </c>
      <c r="B2193" s="23" t="s">
        <v>2347</v>
      </c>
      <c r="C2193" t="s">
        <v>1245</v>
      </c>
      <c r="D2193" t="s">
        <v>1243</v>
      </c>
      <c r="E2193" t="s">
        <v>1244</v>
      </c>
      <c r="F2193" t="s">
        <v>134</v>
      </c>
      <c r="G2193" t="s">
        <v>134</v>
      </c>
      <c r="H2193" t="s">
        <v>10114</v>
      </c>
      <c r="I2193" t="s">
        <v>20</v>
      </c>
      <c r="J2193" t="s">
        <v>2349</v>
      </c>
      <c r="K2193" t="s">
        <v>21</v>
      </c>
      <c r="M2193" t="s">
        <v>10108</v>
      </c>
      <c r="N2193" t="s">
        <v>22</v>
      </c>
      <c r="O2193" t="s">
        <v>23</v>
      </c>
      <c r="P2193" t="s">
        <v>26</v>
      </c>
      <c r="Q2193" t="s">
        <v>2348</v>
      </c>
      <c r="R2193" s="13">
        <v>21</v>
      </c>
      <c r="S2193" s="13">
        <v>1</v>
      </c>
      <c r="T2193" s="21">
        <v>1</v>
      </c>
      <c r="V2193" t="s">
        <v>2154</v>
      </c>
      <c r="W2193" t="s">
        <v>17603</v>
      </c>
      <c r="X2193" s="20" t="str">
        <f>+IF(V2193="","-",CONCATENATE(V2193,"_",W2193))</f>
        <v>FINES_R08</v>
      </c>
      <c r="Y2193" s="59">
        <v>0.57792747020721436</v>
      </c>
      <c r="Z2193" t="s">
        <v>134</v>
      </c>
      <c r="AA2193" t="s">
        <v>2393</v>
      </c>
      <c r="AB2193" t="str">
        <f>+IF(W2193="","-",IF(W2193="UNICO","CENSO","MUESTRA"))</f>
        <v>MUESTRA</v>
      </c>
      <c r="AC2193" t="s">
        <v>2398</v>
      </c>
      <c r="AD2193" t="s">
        <v>10109</v>
      </c>
      <c r="AF2193">
        <f>+COUNTIF(Piloto!C:C,MARCO!A2193)</f>
        <v>0</v>
      </c>
    </row>
    <row r="2194" spans="1:32" x14ac:dyDescent="0.25">
      <c r="A2194" s="5" t="str">
        <f t="shared" si="34"/>
        <v>R 8 - D 71 - 455 - 0184</v>
      </c>
      <c r="B2194" s="23" t="s">
        <v>2347</v>
      </c>
      <c r="C2194" t="s">
        <v>1245</v>
      </c>
      <c r="D2194" t="s">
        <v>1243</v>
      </c>
      <c r="E2194" t="s">
        <v>1244</v>
      </c>
      <c r="F2194" t="s">
        <v>134</v>
      </c>
      <c r="G2194" t="s">
        <v>134</v>
      </c>
      <c r="H2194" t="s">
        <v>10263</v>
      </c>
      <c r="I2194" t="s">
        <v>20</v>
      </c>
      <c r="J2194" t="s">
        <v>2349</v>
      </c>
      <c r="K2194" t="s">
        <v>21</v>
      </c>
      <c r="M2194" t="s">
        <v>10264</v>
      </c>
      <c r="N2194" t="s">
        <v>22</v>
      </c>
      <c r="O2194" t="s">
        <v>23</v>
      </c>
      <c r="P2194" t="s">
        <v>26</v>
      </c>
      <c r="Q2194" t="s">
        <v>2348</v>
      </c>
      <c r="R2194" s="13">
        <v>25</v>
      </c>
      <c r="S2194" s="13">
        <v>1</v>
      </c>
      <c r="T2194" s="21">
        <v>1</v>
      </c>
      <c r="V2194" t="s">
        <v>2154</v>
      </c>
      <c r="W2194" t="s">
        <v>17603</v>
      </c>
      <c r="X2194" s="20" t="str">
        <f>+IF(V2194="","-",CONCATENATE(V2194,"_",W2194))</f>
        <v>FINES_R08</v>
      </c>
      <c r="Y2194" s="59">
        <v>0.58824062347412109</v>
      </c>
      <c r="Z2194" t="s">
        <v>134</v>
      </c>
      <c r="AA2194" t="s">
        <v>2393</v>
      </c>
      <c r="AB2194" t="str">
        <f>+IF(W2194="","-",IF(W2194="UNICO","CENSO","MUESTRA"))</f>
        <v>MUESTRA</v>
      </c>
      <c r="AC2194" t="s">
        <v>2397</v>
      </c>
      <c r="AD2194" t="s">
        <v>10265</v>
      </c>
      <c r="AF2194">
        <f>+COUNTIF(Piloto!C:C,MARCO!A2194)</f>
        <v>0</v>
      </c>
    </row>
    <row r="2195" spans="1:32" x14ac:dyDescent="0.25">
      <c r="A2195" s="5" t="str">
        <f t="shared" si="34"/>
        <v>R 8 - D 100 - 457 - 4642</v>
      </c>
      <c r="B2195" s="60" t="s">
        <v>2347</v>
      </c>
      <c r="C2195" t="s">
        <v>1245</v>
      </c>
      <c r="D2195" t="s">
        <v>876</v>
      </c>
      <c r="E2195" t="s">
        <v>1674</v>
      </c>
      <c r="F2195" t="s">
        <v>134</v>
      </c>
      <c r="G2195" t="s">
        <v>134</v>
      </c>
      <c r="H2195" t="s">
        <v>12811</v>
      </c>
      <c r="I2195" t="s">
        <v>20</v>
      </c>
      <c r="J2195" t="s">
        <v>2349</v>
      </c>
      <c r="K2195" t="s">
        <v>21</v>
      </c>
      <c r="M2195" t="s">
        <v>12812</v>
      </c>
      <c r="N2195" t="s">
        <v>22</v>
      </c>
      <c r="O2195" t="s">
        <v>23</v>
      </c>
      <c r="P2195" t="s">
        <v>26</v>
      </c>
      <c r="Q2195" t="s">
        <v>2348</v>
      </c>
      <c r="R2195" s="13">
        <v>20</v>
      </c>
      <c r="S2195" s="13">
        <v>1</v>
      </c>
      <c r="T2195" s="21">
        <v>1</v>
      </c>
      <c r="V2195" t="s">
        <v>2154</v>
      </c>
      <c r="W2195" t="s">
        <v>17603</v>
      </c>
      <c r="X2195" s="20" t="str">
        <f>+IF(V2195="","-",CONCATENATE(V2195,"_",W2195))</f>
        <v>FINES_R08</v>
      </c>
      <c r="Y2195" s="59">
        <v>0.59044557809829712</v>
      </c>
      <c r="Z2195" t="s">
        <v>134</v>
      </c>
      <c r="AA2195" t="s">
        <v>2393</v>
      </c>
      <c r="AB2195" t="str">
        <f>+IF(W2195="","-",IF(W2195="UNICO","CENSO","MUESTRA"))</f>
        <v>MUESTRA</v>
      </c>
      <c r="AC2195" t="s">
        <v>2397</v>
      </c>
      <c r="AD2195" t="s">
        <v>12813</v>
      </c>
      <c r="AF2195">
        <f>+COUNTIF(Piloto!C:C,MARCO!A2195)</f>
        <v>0</v>
      </c>
    </row>
    <row r="2196" spans="1:32" x14ac:dyDescent="0.25">
      <c r="A2196" s="5" t="str">
        <f t="shared" si="34"/>
        <v>R 8 - D 71 - 460 - 3513</v>
      </c>
      <c r="B2196" s="60" t="s">
        <v>2347</v>
      </c>
      <c r="C2196" t="s">
        <v>1245</v>
      </c>
      <c r="D2196" t="s">
        <v>1243</v>
      </c>
      <c r="E2196" t="s">
        <v>1244</v>
      </c>
      <c r="F2196" t="s">
        <v>134</v>
      </c>
      <c r="G2196" t="s">
        <v>134</v>
      </c>
      <c r="H2196" t="s">
        <v>12847</v>
      </c>
      <c r="I2196" t="s">
        <v>20</v>
      </c>
      <c r="J2196" t="s">
        <v>2349</v>
      </c>
      <c r="K2196" t="s">
        <v>21</v>
      </c>
      <c r="M2196" t="s">
        <v>12848</v>
      </c>
      <c r="N2196" t="s">
        <v>22</v>
      </c>
      <c r="O2196" t="s">
        <v>23</v>
      </c>
      <c r="P2196" t="s">
        <v>26</v>
      </c>
      <c r="Q2196" t="s">
        <v>2348</v>
      </c>
      <c r="R2196" s="13">
        <v>23</v>
      </c>
      <c r="S2196" s="13">
        <v>1</v>
      </c>
      <c r="T2196" s="21">
        <v>1</v>
      </c>
      <c r="V2196" t="s">
        <v>2154</v>
      </c>
      <c r="W2196" t="s">
        <v>17603</v>
      </c>
      <c r="X2196" s="20" t="str">
        <f>+IF(V2196="","-",CONCATENATE(V2196,"_",W2196))</f>
        <v>FINES_R08</v>
      </c>
      <c r="Y2196" s="59">
        <v>0.59791666269302368</v>
      </c>
      <c r="Z2196" t="s">
        <v>134</v>
      </c>
      <c r="AA2196" t="s">
        <v>2393</v>
      </c>
      <c r="AB2196" t="str">
        <f>+IF(W2196="","-",IF(W2196="UNICO","CENSO","MUESTRA"))</f>
        <v>MUESTRA</v>
      </c>
      <c r="AC2196" t="s">
        <v>2397</v>
      </c>
      <c r="AD2196" t="s">
        <v>12849</v>
      </c>
      <c r="AF2196">
        <f>+COUNTIF(Piloto!C:C,MARCO!A2196)</f>
        <v>0</v>
      </c>
    </row>
    <row r="2197" spans="1:32" x14ac:dyDescent="0.25">
      <c r="A2197" s="5" t="str">
        <f t="shared" si="34"/>
        <v>R 8 - D 136 - 453 - 2475</v>
      </c>
      <c r="B2197" s="23" t="s">
        <v>2347</v>
      </c>
      <c r="C2197" t="s">
        <v>1245</v>
      </c>
      <c r="D2197" t="s">
        <v>170</v>
      </c>
      <c r="E2197" t="s">
        <v>2094</v>
      </c>
      <c r="F2197" t="s">
        <v>134</v>
      </c>
      <c r="G2197" t="s">
        <v>134</v>
      </c>
      <c r="H2197" t="s">
        <v>9909</v>
      </c>
      <c r="I2197" t="s">
        <v>20</v>
      </c>
      <c r="J2197" t="s">
        <v>2349</v>
      </c>
      <c r="K2197" t="s">
        <v>21</v>
      </c>
      <c r="M2197" t="s">
        <v>9910</v>
      </c>
      <c r="N2197" t="s">
        <v>22</v>
      </c>
      <c r="O2197" t="s">
        <v>23</v>
      </c>
      <c r="P2197" t="s">
        <v>26</v>
      </c>
      <c r="Q2197" t="s">
        <v>2348</v>
      </c>
      <c r="R2197" s="13">
        <v>20</v>
      </c>
      <c r="S2197" s="13">
        <v>1</v>
      </c>
      <c r="T2197" s="21">
        <v>1</v>
      </c>
      <c r="V2197" t="s">
        <v>2154</v>
      </c>
      <c r="W2197" t="s">
        <v>17603</v>
      </c>
      <c r="X2197" s="20" t="str">
        <f>+IF(V2197="","-",CONCATENATE(V2197,"_",W2197))</f>
        <v>FINES_R08</v>
      </c>
      <c r="Y2197" s="59">
        <v>0.60970336198806763</v>
      </c>
      <c r="Z2197" t="s">
        <v>134</v>
      </c>
      <c r="AA2197" t="s">
        <v>2393</v>
      </c>
      <c r="AB2197" t="str">
        <f>+IF(W2197="","-",IF(W2197="UNICO","CENSO","MUESTRA"))</f>
        <v>MUESTRA</v>
      </c>
      <c r="AC2197" t="s">
        <v>2398</v>
      </c>
      <c r="AD2197" t="s">
        <v>9911</v>
      </c>
      <c r="AF2197">
        <f>+COUNTIF(Piloto!C:C,MARCO!A2197)</f>
        <v>0</v>
      </c>
    </row>
    <row r="2198" spans="1:32" x14ac:dyDescent="0.25">
      <c r="A2198" s="5" t="str">
        <f t="shared" si="34"/>
        <v>R 8 - D 71 - 459 - 0143</v>
      </c>
      <c r="B2198" s="23" t="s">
        <v>2347</v>
      </c>
      <c r="C2198" t="s">
        <v>1245</v>
      </c>
      <c r="D2198" t="s">
        <v>1243</v>
      </c>
      <c r="E2198" t="s">
        <v>1244</v>
      </c>
      <c r="F2198" t="s">
        <v>134</v>
      </c>
      <c r="G2198" t="s">
        <v>134</v>
      </c>
      <c r="H2198" t="s">
        <v>10027</v>
      </c>
      <c r="I2198" t="s">
        <v>20</v>
      </c>
      <c r="J2198" t="s">
        <v>2349</v>
      </c>
      <c r="K2198" t="s">
        <v>21</v>
      </c>
      <c r="M2198" t="s">
        <v>18056</v>
      </c>
      <c r="N2198" t="s">
        <v>22</v>
      </c>
      <c r="O2198" t="s">
        <v>23</v>
      </c>
      <c r="P2198" t="s">
        <v>26</v>
      </c>
      <c r="Q2198" t="s">
        <v>2348</v>
      </c>
      <c r="R2198" s="13">
        <v>15</v>
      </c>
      <c r="S2198" s="13">
        <v>1</v>
      </c>
      <c r="T2198" s="21">
        <v>1</v>
      </c>
      <c r="V2198" t="s">
        <v>2154</v>
      </c>
      <c r="W2198" t="s">
        <v>17603</v>
      </c>
      <c r="X2198" s="20" t="str">
        <f>+IF(V2198="","-",CONCATENATE(V2198,"_",W2198))</f>
        <v>FINES_R08</v>
      </c>
      <c r="Y2198" s="59">
        <v>0.6151922345161438</v>
      </c>
      <c r="Z2198" t="s">
        <v>134</v>
      </c>
      <c r="AA2198" t="s">
        <v>2393</v>
      </c>
      <c r="AB2198" t="str">
        <f>+IF(W2198="","-",IF(W2198="UNICO","CENSO","MUESTRA"))</f>
        <v>MUESTRA</v>
      </c>
      <c r="AC2198" t="s">
        <v>2398</v>
      </c>
      <c r="AD2198" t="s">
        <v>10029</v>
      </c>
      <c r="AF2198">
        <f>+COUNTIF(Piloto!C:C,MARCO!A2198)</f>
        <v>0</v>
      </c>
    </row>
    <row r="2199" spans="1:32" x14ac:dyDescent="0.25">
      <c r="A2199" s="5" t="str">
        <f t="shared" si="34"/>
        <v>R 8 - D 71 - 460 - 0143</v>
      </c>
      <c r="B2199" s="23" t="s">
        <v>2347</v>
      </c>
      <c r="C2199" t="s">
        <v>1245</v>
      </c>
      <c r="D2199" t="s">
        <v>1243</v>
      </c>
      <c r="E2199" t="s">
        <v>1244</v>
      </c>
      <c r="F2199" t="s">
        <v>134</v>
      </c>
      <c r="G2199" t="s">
        <v>134</v>
      </c>
      <c r="H2199" t="s">
        <v>10066</v>
      </c>
      <c r="I2199" t="s">
        <v>20</v>
      </c>
      <c r="J2199" t="s">
        <v>2349</v>
      </c>
      <c r="K2199" t="s">
        <v>21</v>
      </c>
      <c r="M2199" t="s">
        <v>18056</v>
      </c>
      <c r="N2199" t="s">
        <v>22</v>
      </c>
      <c r="O2199" t="s">
        <v>23</v>
      </c>
      <c r="P2199" t="s">
        <v>26</v>
      </c>
      <c r="Q2199" t="s">
        <v>2348</v>
      </c>
      <c r="R2199" s="13">
        <v>18</v>
      </c>
      <c r="S2199" s="13">
        <v>1</v>
      </c>
      <c r="T2199" s="21">
        <v>1</v>
      </c>
      <c r="V2199" t="s">
        <v>2154</v>
      </c>
      <c r="W2199" t="s">
        <v>17603</v>
      </c>
      <c r="X2199" s="20" t="str">
        <f>+IF(V2199="","-",CONCATENATE(V2199,"_",W2199))</f>
        <v>FINES_R08</v>
      </c>
      <c r="Y2199" s="59">
        <v>0.6151922345161438</v>
      </c>
      <c r="Z2199" t="s">
        <v>134</v>
      </c>
      <c r="AA2199" t="s">
        <v>2393</v>
      </c>
      <c r="AB2199" t="str">
        <f>+IF(W2199="","-",IF(W2199="UNICO","CENSO","MUESTRA"))</f>
        <v>MUESTRA</v>
      </c>
      <c r="AC2199" t="s">
        <v>2398</v>
      </c>
      <c r="AD2199" t="s">
        <v>10029</v>
      </c>
      <c r="AF2199">
        <f>+COUNTIF(Piloto!C:C,MARCO!A2199)</f>
        <v>0</v>
      </c>
    </row>
    <row r="2200" spans="1:32" x14ac:dyDescent="0.25">
      <c r="A2200" s="5" t="str">
        <f t="shared" si="34"/>
        <v>R 8 - D 71 - 455 - 0143</v>
      </c>
      <c r="B2200" s="23" t="s">
        <v>2347</v>
      </c>
      <c r="C2200" t="s">
        <v>1245</v>
      </c>
      <c r="D2200" t="s">
        <v>1243</v>
      </c>
      <c r="E2200" t="s">
        <v>1244</v>
      </c>
      <c r="F2200" t="s">
        <v>134</v>
      </c>
      <c r="G2200" t="s">
        <v>134</v>
      </c>
      <c r="H2200" t="s">
        <v>10188</v>
      </c>
      <c r="I2200" t="s">
        <v>20</v>
      </c>
      <c r="J2200" t="s">
        <v>2349</v>
      </c>
      <c r="K2200" t="s">
        <v>21</v>
      </c>
      <c r="M2200" t="s">
        <v>18056</v>
      </c>
      <c r="N2200" t="s">
        <v>22</v>
      </c>
      <c r="O2200" t="s">
        <v>23</v>
      </c>
      <c r="P2200" t="s">
        <v>26</v>
      </c>
      <c r="Q2200" t="s">
        <v>2348</v>
      </c>
      <c r="R2200" s="13">
        <v>44</v>
      </c>
      <c r="S2200" s="13">
        <v>3</v>
      </c>
      <c r="T2200" s="21">
        <v>1</v>
      </c>
      <c r="V2200" t="s">
        <v>2154</v>
      </c>
      <c r="W2200" t="s">
        <v>17603</v>
      </c>
      <c r="X2200" s="20" t="str">
        <f>+IF(V2200="","-",CONCATENATE(V2200,"_",W2200))</f>
        <v>FINES_R08</v>
      </c>
      <c r="Y2200" s="59">
        <v>0.6151922345161438</v>
      </c>
      <c r="Z2200" t="s">
        <v>134</v>
      </c>
      <c r="AA2200" t="s">
        <v>2393</v>
      </c>
      <c r="AB2200" t="str">
        <f>+IF(W2200="","-",IF(W2200="UNICO","CENSO","MUESTRA"))</f>
        <v>MUESTRA</v>
      </c>
      <c r="AC2200" t="s">
        <v>2397</v>
      </c>
      <c r="AD2200" t="s">
        <v>10029</v>
      </c>
      <c r="AF2200">
        <f>+COUNTIF(Piloto!C:C,MARCO!A2200)</f>
        <v>0</v>
      </c>
    </row>
    <row r="2201" spans="1:32" x14ac:dyDescent="0.25">
      <c r="A2201" s="5" t="str">
        <f t="shared" si="34"/>
        <v>R 8 - D 71 - 455 - 2752</v>
      </c>
      <c r="B2201" s="23" t="s">
        <v>2347</v>
      </c>
      <c r="C2201" t="s">
        <v>1245</v>
      </c>
      <c r="D2201" t="s">
        <v>1243</v>
      </c>
      <c r="E2201" t="s">
        <v>1244</v>
      </c>
      <c r="F2201" t="s">
        <v>134</v>
      </c>
      <c r="G2201" t="s">
        <v>134</v>
      </c>
      <c r="H2201" t="s">
        <v>10211</v>
      </c>
      <c r="I2201" t="s">
        <v>20</v>
      </c>
      <c r="J2201" t="s">
        <v>2349</v>
      </c>
      <c r="K2201" t="s">
        <v>21</v>
      </c>
      <c r="M2201" t="s">
        <v>10212</v>
      </c>
      <c r="N2201" t="s">
        <v>22</v>
      </c>
      <c r="O2201" t="s">
        <v>23</v>
      </c>
      <c r="P2201" t="s">
        <v>26</v>
      </c>
      <c r="Q2201" t="s">
        <v>2348</v>
      </c>
      <c r="R2201" s="13">
        <v>46</v>
      </c>
      <c r="S2201" s="13">
        <v>2</v>
      </c>
      <c r="T2201" s="21">
        <v>1</v>
      </c>
      <c r="V2201" t="s">
        <v>2154</v>
      </c>
      <c r="W2201" t="s">
        <v>17603</v>
      </c>
      <c r="X2201" s="20" t="str">
        <f>+IF(V2201="","-",CONCATENATE(V2201,"_",W2201))</f>
        <v>FINES_R08</v>
      </c>
      <c r="Y2201" s="59">
        <v>0.62844550609588623</v>
      </c>
      <c r="Z2201" t="s">
        <v>134</v>
      </c>
      <c r="AA2201" t="s">
        <v>2393</v>
      </c>
      <c r="AB2201" t="str">
        <f>+IF(W2201="","-",IF(W2201="UNICO","CENSO","MUESTRA"))</f>
        <v>MUESTRA</v>
      </c>
      <c r="AC2201" t="s">
        <v>2397</v>
      </c>
      <c r="AD2201" t="s">
        <v>10213</v>
      </c>
      <c r="AF2201">
        <f>+COUNTIF(Piloto!C:C,MARCO!A2201)</f>
        <v>0</v>
      </c>
    </row>
    <row r="2202" spans="1:32" x14ac:dyDescent="0.25">
      <c r="A2202" s="5" t="str">
        <f t="shared" si="34"/>
        <v>R 8 - D 71 - 457 - 1171</v>
      </c>
      <c r="B2202" s="23" t="s">
        <v>2347</v>
      </c>
      <c r="C2202" t="s">
        <v>1245</v>
      </c>
      <c r="D2202" t="s">
        <v>1243</v>
      </c>
      <c r="E2202" t="s">
        <v>1244</v>
      </c>
      <c r="F2202" t="s">
        <v>134</v>
      </c>
      <c r="G2202" t="s">
        <v>134</v>
      </c>
      <c r="H2202" t="s">
        <v>10008</v>
      </c>
      <c r="I2202" t="s">
        <v>20</v>
      </c>
      <c r="J2202" t="s">
        <v>2349</v>
      </c>
      <c r="K2202" t="s">
        <v>21</v>
      </c>
      <c r="M2202" t="s">
        <v>10009</v>
      </c>
      <c r="N2202" t="s">
        <v>22</v>
      </c>
      <c r="O2202" t="s">
        <v>23</v>
      </c>
      <c r="P2202" t="s">
        <v>26</v>
      </c>
      <c r="Q2202" t="s">
        <v>2348</v>
      </c>
      <c r="R2202" s="13">
        <v>38</v>
      </c>
      <c r="S2202" s="13">
        <v>1</v>
      </c>
      <c r="T2202" s="21">
        <v>1</v>
      </c>
      <c r="V2202" t="s">
        <v>2154</v>
      </c>
      <c r="W2202" t="s">
        <v>17603</v>
      </c>
      <c r="X2202" s="20" t="str">
        <f>+IF(V2202="","-",CONCATENATE(V2202,"_",W2202))</f>
        <v>FINES_R08</v>
      </c>
      <c r="Y2202" s="59">
        <v>0.64238828420639038</v>
      </c>
      <c r="Z2202" t="s">
        <v>134</v>
      </c>
      <c r="AA2202" t="s">
        <v>2393</v>
      </c>
      <c r="AB2202" t="str">
        <f>+IF(W2202="","-",IF(W2202="UNICO","CENSO","MUESTRA"))</f>
        <v>MUESTRA</v>
      </c>
      <c r="AC2202" t="s">
        <v>2398</v>
      </c>
      <c r="AD2202" t="s">
        <v>10010</v>
      </c>
      <c r="AF2202">
        <f>+COUNTIF(Piloto!C:C,MARCO!A2202)</f>
        <v>0</v>
      </c>
    </row>
    <row r="2203" spans="1:32" x14ac:dyDescent="0.25">
      <c r="A2203" s="5" t="str">
        <f t="shared" si="34"/>
        <v>R 8 - D 71 - 460 - 1171</v>
      </c>
      <c r="B2203" s="23" t="s">
        <v>2347</v>
      </c>
      <c r="C2203" t="s">
        <v>1245</v>
      </c>
      <c r="D2203" t="s">
        <v>1243</v>
      </c>
      <c r="E2203" t="s">
        <v>1244</v>
      </c>
      <c r="F2203" t="s">
        <v>134</v>
      </c>
      <c r="G2203" t="s">
        <v>134</v>
      </c>
      <c r="H2203" t="s">
        <v>10070</v>
      </c>
      <c r="I2203" t="s">
        <v>20</v>
      </c>
      <c r="J2203" t="s">
        <v>2349</v>
      </c>
      <c r="K2203" t="s">
        <v>21</v>
      </c>
      <c r="M2203" t="s">
        <v>10009</v>
      </c>
      <c r="N2203" t="s">
        <v>22</v>
      </c>
      <c r="O2203" t="s">
        <v>23</v>
      </c>
      <c r="P2203" t="s">
        <v>26</v>
      </c>
      <c r="Q2203" t="s">
        <v>2348</v>
      </c>
      <c r="R2203" s="13">
        <v>24</v>
      </c>
      <c r="S2203" s="13">
        <v>1</v>
      </c>
      <c r="T2203" s="21">
        <v>1</v>
      </c>
      <c r="V2203" t="s">
        <v>2154</v>
      </c>
      <c r="W2203" t="s">
        <v>17603</v>
      </c>
      <c r="X2203" s="20" t="str">
        <f>+IF(V2203="","-",CONCATENATE(V2203,"_",W2203))</f>
        <v>FINES_R08</v>
      </c>
      <c r="Y2203" s="59">
        <v>0.64238828420639038</v>
      </c>
      <c r="Z2203" t="s">
        <v>134</v>
      </c>
      <c r="AA2203" t="s">
        <v>2393</v>
      </c>
      <c r="AB2203" t="str">
        <f>+IF(W2203="","-",IF(W2203="UNICO","CENSO","MUESTRA"))</f>
        <v>MUESTRA</v>
      </c>
      <c r="AC2203" t="s">
        <v>2397</v>
      </c>
      <c r="AD2203" t="s">
        <v>10010</v>
      </c>
      <c r="AF2203">
        <f>+COUNTIF(Piloto!C:C,MARCO!A2203)</f>
        <v>0</v>
      </c>
    </row>
    <row r="2204" spans="1:32" x14ac:dyDescent="0.25">
      <c r="A2204" s="5" t="str">
        <f t="shared" si="34"/>
        <v>R 8 - D 71 - 455 - 1171</v>
      </c>
      <c r="B2204" s="23" t="s">
        <v>2347</v>
      </c>
      <c r="C2204" t="s">
        <v>1245</v>
      </c>
      <c r="D2204" t="s">
        <v>1243</v>
      </c>
      <c r="E2204" t="s">
        <v>1244</v>
      </c>
      <c r="F2204" t="s">
        <v>134</v>
      </c>
      <c r="G2204" t="s">
        <v>134</v>
      </c>
      <c r="H2204" t="s">
        <v>10250</v>
      </c>
      <c r="I2204" t="s">
        <v>20</v>
      </c>
      <c r="J2204" t="s">
        <v>2349</v>
      </c>
      <c r="K2204" t="s">
        <v>21</v>
      </c>
      <c r="M2204" t="s">
        <v>10009</v>
      </c>
      <c r="N2204" t="s">
        <v>22</v>
      </c>
      <c r="O2204" t="s">
        <v>23</v>
      </c>
      <c r="P2204" t="s">
        <v>26</v>
      </c>
      <c r="Q2204" t="s">
        <v>2348</v>
      </c>
      <c r="R2204" s="13">
        <v>25</v>
      </c>
      <c r="S2204" s="13">
        <v>1</v>
      </c>
      <c r="T2204" s="21">
        <v>1</v>
      </c>
      <c r="V2204" t="s">
        <v>2154</v>
      </c>
      <c r="W2204" t="s">
        <v>17603</v>
      </c>
      <c r="X2204" s="20" t="str">
        <f>+IF(V2204="","-",CONCATENATE(V2204,"_",W2204))</f>
        <v>FINES_R08</v>
      </c>
      <c r="Y2204" s="59">
        <v>0.64238828420639038</v>
      </c>
      <c r="Z2204" t="s">
        <v>134</v>
      </c>
      <c r="AA2204" t="s">
        <v>2393</v>
      </c>
      <c r="AB2204" t="str">
        <f>+IF(W2204="","-",IF(W2204="UNICO","CENSO","MUESTRA"))</f>
        <v>MUESTRA</v>
      </c>
      <c r="AC2204" t="s">
        <v>2398</v>
      </c>
      <c r="AD2204" t="s">
        <v>10010</v>
      </c>
      <c r="AF2204">
        <f>+COUNTIF(Piloto!C:C,MARCO!A2204)</f>
        <v>0</v>
      </c>
    </row>
    <row r="2205" spans="1:32" x14ac:dyDescent="0.25">
      <c r="A2205" s="5" t="str">
        <f t="shared" si="34"/>
        <v>R 8 - D 71 - 455 - 2745</v>
      </c>
      <c r="B2205" s="23" t="s">
        <v>2347</v>
      </c>
      <c r="C2205" t="s">
        <v>1245</v>
      </c>
      <c r="D2205" t="s">
        <v>1243</v>
      </c>
      <c r="E2205" t="s">
        <v>1244</v>
      </c>
      <c r="F2205" t="s">
        <v>134</v>
      </c>
      <c r="G2205" t="s">
        <v>134</v>
      </c>
      <c r="H2205" t="s">
        <v>10272</v>
      </c>
      <c r="I2205" t="s">
        <v>20</v>
      </c>
      <c r="J2205" t="s">
        <v>2349</v>
      </c>
      <c r="K2205" t="s">
        <v>21</v>
      </c>
      <c r="M2205" t="s">
        <v>10273</v>
      </c>
      <c r="N2205" t="s">
        <v>22</v>
      </c>
      <c r="O2205" t="s">
        <v>23</v>
      </c>
      <c r="P2205" t="s">
        <v>26</v>
      </c>
      <c r="Q2205" t="s">
        <v>2348</v>
      </c>
      <c r="R2205" s="13">
        <v>23</v>
      </c>
      <c r="S2205" s="13">
        <v>1</v>
      </c>
      <c r="T2205" s="21">
        <v>1</v>
      </c>
      <c r="V2205" t="s">
        <v>2154</v>
      </c>
      <c r="W2205" t="s">
        <v>17603</v>
      </c>
      <c r="X2205" s="20" t="str">
        <f>+IF(V2205="","-",CONCATENATE(V2205,"_",W2205))</f>
        <v>FINES_R08</v>
      </c>
      <c r="Y2205" s="59">
        <v>0.6447908878326416</v>
      </c>
      <c r="Z2205" t="s">
        <v>134</v>
      </c>
      <c r="AA2205" t="s">
        <v>2393</v>
      </c>
      <c r="AB2205" t="str">
        <f>+IF(W2205="","-",IF(W2205="UNICO","CENSO","MUESTRA"))</f>
        <v>MUESTRA</v>
      </c>
      <c r="AC2205" t="s">
        <v>2397</v>
      </c>
      <c r="AD2205" t="s">
        <v>10274</v>
      </c>
      <c r="AF2205">
        <f>+COUNTIF(Piloto!C:C,MARCO!A2205)</f>
        <v>0</v>
      </c>
    </row>
    <row r="2206" spans="1:32" x14ac:dyDescent="0.25">
      <c r="A2206" s="5" t="str">
        <f t="shared" si="34"/>
        <v>R 8 - D 71 - 460 - 2745</v>
      </c>
      <c r="B2206" s="60" t="s">
        <v>2347</v>
      </c>
      <c r="C2206" t="s">
        <v>1245</v>
      </c>
      <c r="D2206" t="s">
        <v>1243</v>
      </c>
      <c r="E2206" t="s">
        <v>1244</v>
      </c>
      <c r="F2206" t="s">
        <v>134</v>
      </c>
      <c r="G2206" t="s">
        <v>134</v>
      </c>
      <c r="H2206" t="s">
        <v>12859</v>
      </c>
      <c r="I2206" t="s">
        <v>20</v>
      </c>
      <c r="J2206" t="s">
        <v>2349</v>
      </c>
      <c r="K2206" t="s">
        <v>21</v>
      </c>
      <c r="M2206" t="s">
        <v>10273</v>
      </c>
      <c r="N2206" t="s">
        <v>22</v>
      </c>
      <c r="O2206" t="s">
        <v>23</v>
      </c>
      <c r="P2206" t="s">
        <v>26</v>
      </c>
      <c r="Q2206" t="s">
        <v>2348</v>
      </c>
      <c r="R2206" s="13">
        <v>18</v>
      </c>
      <c r="S2206" s="13">
        <v>1</v>
      </c>
      <c r="T2206" s="21">
        <v>1</v>
      </c>
      <c r="V2206" t="s">
        <v>2154</v>
      </c>
      <c r="W2206" t="s">
        <v>17603</v>
      </c>
      <c r="X2206" s="20" t="str">
        <f>+IF(V2206="","-",CONCATENATE(V2206,"_",W2206))</f>
        <v>FINES_R08</v>
      </c>
      <c r="Y2206" s="59">
        <v>0.6447908878326416</v>
      </c>
      <c r="Z2206" t="s">
        <v>134</v>
      </c>
      <c r="AA2206" t="s">
        <v>2393</v>
      </c>
      <c r="AB2206" t="str">
        <f>+IF(W2206="","-",IF(W2206="UNICO","CENSO","MUESTRA"))</f>
        <v>MUESTRA</v>
      </c>
      <c r="AC2206" t="s">
        <v>2397</v>
      </c>
      <c r="AD2206" t="s">
        <v>10274</v>
      </c>
      <c r="AF2206">
        <f>+COUNTIF(Piloto!C:C,MARCO!A2206)</f>
        <v>0</v>
      </c>
    </row>
    <row r="2207" spans="1:32" x14ac:dyDescent="0.25">
      <c r="A2207" s="5" t="str">
        <f t="shared" si="34"/>
        <v>R 8 - D 136 - 453 - 4315</v>
      </c>
      <c r="B2207" s="23" t="s">
        <v>2347</v>
      </c>
      <c r="C2207" t="s">
        <v>1245</v>
      </c>
      <c r="D2207" t="s">
        <v>170</v>
      </c>
      <c r="E2207" t="s">
        <v>2094</v>
      </c>
      <c r="F2207" t="s">
        <v>134</v>
      </c>
      <c r="G2207" t="s">
        <v>134</v>
      </c>
      <c r="H2207" t="s">
        <v>9940</v>
      </c>
      <c r="I2207" t="s">
        <v>20</v>
      </c>
      <c r="J2207" t="s">
        <v>2349</v>
      </c>
      <c r="K2207" t="s">
        <v>21</v>
      </c>
      <c r="M2207" t="s">
        <v>9941</v>
      </c>
      <c r="N2207" t="s">
        <v>22</v>
      </c>
      <c r="O2207" t="s">
        <v>23</v>
      </c>
      <c r="P2207" t="s">
        <v>26</v>
      </c>
      <c r="Q2207" t="s">
        <v>2348</v>
      </c>
      <c r="R2207" s="13">
        <v>19</v>
      </c>
      <c r="S2207" s="13">
        <v>1</v>
      </c>
      <c r="T2207" s="21">
        <v>1</v>
      </c>
      <c r="V2207" t="s">
        <v>2154</v>
      </c>
      <c r="W2207" t="s">
        <v>17603</v>
      </c>
      <c r="X2207" s="20" t="str">
        <f>+IF(V2207="","-",CONCATENATE(V2207,"_",W2207))</f>
        <v>FINES_R08</v>
      </c>
      <c r="Y2207" s="59">
        <v>0.64483422040939331</v>
      </c>
      <c r="Z2207" t="s">
        <v>134</v>
      </c>
      <c r="AA2207" t="s">
        <v>2393</v>
      </c>
      <c r="AB2207" t="str">
        <f>+IF(W2207="","-",IF(W2207="UNICO","CENSO","MUESTRA"))</f>
        <v>MUESTRA</v>
      </c>
      <c r="AC2207" t="s">
        <v>2397</v>
      </c>
      <c r="AD2207" t="s">
        <v>9942</v>
      </c>
      <c r="AF2207">
        <f>+COUNTIF(Piloto!C:C,MARCO!A2207)</f>
        <v>0</v>
      </c>
    </row>
    <row r="2208" spans="1:32" x14ac:dyDescent="0.25">
      <c r="A2208" s="5" t="str">
        <f t="shared" si="34"/>
        <v>R 8 - D 100 - 457 - 3351</v>
      </c>
      <c r="B2208" s="60" t="s">
        <v>2347</v>
      </c>
      <c r="C2208" t="s">
        <v>1245</v>
      </c>
      <c r="D2208" t="s">
        <v>876</v>
      </c>
      <c r="E2208" t="s">
        <v>1674</v>
      </c>
      <c r="F2208" t="s">
        <v>134</v>
      </c>
      <c r="G2208" t="s">
        <v>134</v>
      </c>
      <c r="H2208" t="s">
        <v>12792</v>
      </c>
      <c r="I2208" t="s">
        <v>20</v>
      </c>
      <c r="J2208" t="s">
        <v>2349</v>
      </c>
      <c r="K2208" t="s">
        <v>21</v>
      </c>
      <c r="M2208" t="s">
        <v>18057</v>
      </c>
      <c r="N2208" t="s">
        <v>22</v>
      </c>
      <c r="O2208" t="s">
        <v>23</v>
      </c>
      <c r="P2208" t="s">
        <v>26</v>
      </c>
      <c r="Q2208" t="s">
        <v>2348</v>
      </c>
      <c r="R2208" s="13">
        <v>0</v>
      </c>
      <c r="S2208" s="13">
        <v>1</v>
      </c>
      <c r="T2208" s="21">
        <v>1</v>
      </c>
      <c r="V2208" t="s">
        <v>2154</v>
      </c>
      <c r="W2208" t="s">
        <v>17603</v>
      </c>
      <c r="X2208" s="20" t="str">
        <f>+IF(V2208="","-",CONCATENATE(V2208,"_",W2208))</f>
        <v>FINES_R08</v>
      </c>
      <c r="Y2208" s="59">
        <v>0.64659500122070313</v>
      </c>
      <c r="Z2208" t="s">
        <v>134</v>
      </c>
      <c r="AA2208" t="s">
        <v>2393</v>
      </c>
      <c r="AB2208" t="str">
        <f>+IF(W2208="","-",IF(W2208="UNICO","CENSO","MUESTRA"))</f>
        <v>MUESTRA</v>
      </c>
      <c r="AC2208" t="s">
        <v>2397</v>
      </c>
      <c r="AD2208" t="s">
        <v>12794</v>
      </c>
      <c r="AF2208">
        <f>+COUNTIF(Piloto!C:C,MARCO!A2208)</f>
        <v>0</v>
      </c>
    </row>
    <row r="2209" spans="1:32" x14ac:dyDescent="0.25">
      <c r="A2209" s="5" t="str">
        <f t="shared" si="34"/>
        <v>R 8 - D 71 - 455 - 0186</v>
      </c>
      <c r="B2209" s="23" t="s">
        <v>2347</v>
      </c>
      <c r="C2209" t="s">
        <v>1245</v>
      </c>
      <c r="D2209" t="s">
        <v>1243</v>
      </c>
      <c r="E2209" t="s">
        <v>1244</v>
      </c>
      <c r="F2209" t="s">
        <v>134</v>
      </c>
      <c r="G2209" t="s">
        <v>134</v>
      </c>
      <c r="H2209" t="s">
        <v>10167</v>
      </c>
      <c r="I2209" t="s">
        <v>20</v>
      </c>
      <c r="J2209" t="s">
        <v>2349</v>
      </c>
      <c r="K2209" t="s">
        <v>21</v>
      </c>
      <c r="M2209" t="s">
        <v>10168</v>
      </c>
      <c r="N2209" t="s">
        <v>22</v>
      </c>
      <c r="O2209" t="s">
        <v>23</v>
      </c>
      <c r="P2209" t="s">
        <v>26</v>
      </c>
      <c r="Q2209" t="s">
        <v>2348</v>
      </c>
      <c r="R2209" s="13">
        <v>67</v>
      </c>
      <c r="S2209" s="13">
        <v>2</v>
      </c>
      <c r="T2209" s="21">
        <v>1</v>
      </c>
      <c r="V2209" t="s">
        <v>2154</v>
      </c>
      <c r="W2209" t="s">
        <v>17603</v>
      </c>
      <c r="X2209" s="20" t="str">
        <f>+IF(V2209="","-",CONCATENATE(V2209,"_",W2209))</f>
        <v>FINES_R08</v>
      </c>
      <c r="Y2209" s="59">
        <v>0.64711886644363403</v>
      </c>
      <c r="Z2209" t="s">
        <v>134</v>
      </c>
      <c r="AA2209" t="s">
        <v>2393</v>
      </c>
      <c r="AB2209" t="str">
        <f>+IF(W2209="","-",IF(W2209="UNICO","CENSO","MUESTRA"))</f>
        <v>MUESTRA</v>
      </c>
      <c r="AC2209" t="s">
        <v>2398</v>
      </c>
      <c r="AD2209" t="s">
        <v>10169</v>
      </c>
      <c r="AF2209">
        <f>+COUNTIF(Piloto!C:C,MARCO!A2209)</f>
        <v>0</v>
      </c>
    </row>
    <row r="2210" spans="1:32" x14ac:dyDescent="0.25">
      <c r="A2210" s="5" t="str">
        <f t="shared" si="34"/>
        <v>R 8 - D 71 - 455 - 4143</v>
      </c>
      <c r="B2210" s="23" t="s">
        <v>2347</v>
      </c>
      <c r="C2210" t="s">
        <v>1245</v>
      </c>
      <c r="D2210" t="s">
        <v>1243</v>
      </c>
      <c r="E2210" t="s">
        <v>1244</v>
      </c>
      <c r="F2210" t="s">
        <v>134</v>
      </c>
      <c r="G2210" t="s">
        <v>134</v>
      </c>
      <c r="H2210" t="s">
        <v>10221</v>
      </c>
      <c r="I2210" t="s">
        <v>20</v>
      </c>
      <c r="J2210" t="s">
        <v>2349</v>
      </c>
      <c r="K2210" t="s">
        <v>21</v>
      </c>
      <c r="M2210" t="s">
        <v>10222</v>
      </c>
      <c r="N2210" t="s">
        <v>22</v>
      </c>
      <c r="O2210" t="s">
        <v>23</v>
      </c>
      <c r="P2210" t="s">
        <v>26</v>
      </c>
      <c r="Q2210" t="s">
        <v>2348</v>
      </c>
      <c r="R2210" s="13">
        <v>58</v>
      </c>
      <c r="S2210" s="13">
        <v>3</v>
      </c>
      <c r="T2210" s="21">
        <v>1</v>
      </c>
      <c r="V2210" t="s">
        <v>2154</v>
      </c>
      <c r="W2210" t="s">
        <v>17603</v>
      </c>
      <c r="X2210" s="20" t="str">
        <f>+IF(V2210="","-",CONCATENATE(V2210,"_",W2210))</f>
        <v>FINES_R08</v>
      </c>
      <c r="Y2210" s="59">
        <v>0.6572270393371582</v>
      </c>
      <c r="Z2210" t="s">
        <v>134</v>
      </c>
      <c r="AA2210" t="s">
        <v>2393</v>
      </c>
      <c r="AB2210" t="str">
        <f>+IF(W2210="","-",IF(W2210="UNICO","CENSO","MUESTRA"))</f>
        <v>MUESTRA</v>
      </c>
      <c r="AC2210" t="s">
        <v>2398</v>
      </c>
      <c r="AD2210" t="s">
        <v>10223</v>
      </c>
      <c r="AF2210">
        <f>+COUNTIF(Piloto!C:C,MARCO!A2210)</f>
        <v>0</v>
      </c>
    </row>
    <row r="2211" spans="1:32" x14ac:dyDescent="0.25">
      <c r="A2211" s="5" t="str">
        <f t="shared" si="34"/>
        <v>R 8 - D 136 - 451 - 2349</v>
      </c>
      <c r="B2211" s="23" t="s">
        <v>2347</v>
      </c>
      <c r="C2211" t="s">
        <v>1245</v>
      </c>
      <c r="D2211" t="s">
        <v>170</v>
      </c>
      <c r="E2211" t="s">
        <v>2094</v>
      </c>
      <c r="F2211" t="s">
        <v>134</v>
      </c>
      <c r="G2211" t="s">
        <v>134</v>
      </c>
      <c r="H2211" t="s">
        <v>9888</v>
      </c>
      <c r="I2211" t="s">
        <v>20</v>
      </c>
      <c r="J2211" t="s">
        <v>2349</v>
      </c>
      <c r="K2211" t="s">
        <v>21</v>
      </c>
      <c r="M2211" t="s">
        <v>9889</v>
      </c>
      <c r="N2211" t="s">
        <v>22</v>
      </c>
      <c r="O2211" t="s">
        <v>23</v>
      </c>
      <c r="P2211" t="s">
        <v>26</v>
      </c>
      <c r="Q2211" t="s">
        <v>2348</v>
      </c>
      <c r="R2211" s="13">
        <v>58</v>
      </c>
      <c r="S2211" s="13">
        <v>3</v>
      </c>
      <c r="T2211" s="21">
        <v>1</v>
      </c>
      <c r="V2211" t="s">
        <v>2154</v>
      </c>
      <c r="W2211" t="s">
        <v>17603</v>
      </c>
      <c r="X2211" s="20" t="str">
        <f>+IF(V2211="","-",CONCATENATE(V2211,"_",W2211))</f>
        <v>FINES_R08</v>
      </c>
      <c r="Y2211" s="59">
        <v>0.66204565763473511</v>
      </c>
      <c r="Z2211" t="s">
        <v>134</v>
      </c>
      <c r="AA2211" t="s">
        <v>2393</v>
      </c>
      <c r="AB2211" t="str">
        <f>+IF(W2211="","-",IF(W2211="UNICO","CENSO","MUESTRA"))</f>
        <v>MUESTRA</v>
      </c>
      <c r="AC2211" t="s">
        <v>2398</v>
      </c>
      <c r="AD2211" t="s">
        <v>9890</v>
      </c>
      <c r="AF2211">
        <f>+COUNTIF(Piloto!C:C,MARCO!A2211)</f>
        <v>0</v>
      </c>
    </row>
    <row r="2212" spans="1:32" x14ac:dyDescent="0.25">
      <c r="A2212" s="5" t="str">
        <f t="shared" si="34"/>
        <v>R 8 - D 71 - 455 - 0171</v>
      </c>
      <c r="B2212" s="23" t="s">
        <v>2347</v>
      </c>
      <c r="C2212" t="s">
        <v>1245</v>
      </c>
      <c r="D2212" t="s">
        <v>1243</v>
      </c>
      <c r="E2212" t="s">
        <v>1244</v>
      </c>
      <c r="F2212" t="s">
        <v>134</v>
      </c>
      <c r="G2212" t="s">
        <v>134</v>
      </c>
      <c r="H2212" t="s">
        <v>10135</v>
      </c>
      <c r="I2212" t="s">
        <v>20</v>
      </c>
      <c r="J2212" t="s">
        <v>2349</v>
      </c>
      <c r="K2212" t="s">
        <v>21</v>
      </c>
      <c r="M2212" t="s">
        <v>18058</v>
      </c>
      <c r="N2212" t="s">
        <v>22</v>
      </c>
      <c r="O2212" t="s">
        <v>23</v>
      </c>
      <c r="P2212" t="s">
        <v>26</v>
      </c>
      <c r="Q2212" t="s">
        <v>2348</v>
      </c>
      <c r="R2212" s="13">
        <v>187</v>
      </c>
      <c r="S2212" s="13">
        <v>7</v>
      </c>
      <c r="T2212" s="21">
        <v>1</v>
      </c>
      <c r="V2212" t="s">
        <v>2154</v>
      </c>
      <c r="W2212" t="s">
        <v>17603</v>
      </c>
      <c r="X2212" s="20" t="str">
        <f>+IF(V2212="","-",CONCATENATE(V2212,"_",W2212))</f>
        <v>FINES_R08</v>
      </c>
      <c r="Y2212" s="59">
        <v>0.66800117492675781</v>
      </c>
      <c r="Z2212" t="s">
        <v>134</v>
      </c>
      <c r="AA2212" t="s">
        <v>2393</v>
      </c>
      <c r="AB2212" t="str">
        <f>+IF(W2212="","-",IF(W2212="UNICO","CENSO","MUESTRA"))</f>
        <v>MUESTRA</v>
      </c>
      <c r="AC2212" t="s">
        <v>2397</v>
      </c>
      <c r="AD2212" t="s">
        <v>10137</v>
      </c>
      <c r="AF2212">
        <f>+COUNTIF(Piloto!C:C,MARCO!A2212)</f>
        <v>0</v>
      </c>
    </row>
    <row r="2213" spans="1:32" x14ac:dyDescent="0.25">
      <c r="A2213" s="5" t="str">
        <f t="shared" si="34"/>
        <v>R 8 - D 71 - 457 - 2751</v>
      </c>
      <c r="B2213" s="23" t="s">
        <v>2347</v>
      </c>
      <c r="C2213" t="s">
        <v>1245</v>
      </c>
      <c r="D2213" t="s">
        <v>1243</v>
      </c>
      <c r="E2213" t="s">
        <v>1244</v>
      </c>
      <c r="F2213" t="s">
        <v>134</v>
      </c>
      <c r="G2213" t="s">
        <v>134</v>
      </c>
      <c r="H2213" t="s">
        <v>10023</v>
      </c>
      <c r="I2213" t="s">
        <v>20</v>
      </c>
      <c r="J2213" t="s">
        <v>2349</v>
      </c>
      <c r="K2213" t="s">
        <v>21</v>
      </c>
      <c r="M2213" t="s">
        <v>10024</v>
      </c>
      <c r="N2213" t="s">
        <v>22</v>
      </c>
      <c r="O2213" t="s">
        <v>23</v>
      </c>
      <c r="P2213" t="s">
        <v>26</v>
      </c>
      <c r="Q2213" t="s">
        <v>2348</v>
      </c>
      <c r="R2213" s="13">
        <v>30</v>
      </c>
      <c r="S2213" s="13">
        <v>1</v>
      </c>
      <c r="T2213" s="21">
        <v>1</v>
      </c>
      <c r="V2213" t="s">
        <v>2154</v>
      </c>
      <c r="W2213" t="s">
        <v>17603</v>
      </c>
      <c r="X2213" s="20" t="str">
        <f>+IF(V2213="","-",CONCATENATE(V2213,"_",W2213))</f>
        <v>FINES_R08</v>
      </c>
      <c r="Y2213" s="59">
        <v>0.66852939128875732</v>
      </c>
      <c r="Z2213" t="s">
        <v>134</v>
      </c>
      <c r="AA2213" t="s">
        <v>2393</v>
      </c>
      <c r="AB2213" t="str">
        <f>+IF(W2213="","-",IF(W2213="UNICO","CENSO","MUESTRA"))</f>
        <v>MUESTRA</v>
      </c>
      <c r="AC2213" t="s">
        <v>2398</v>
      </c>
      <c r="AD2213" t="s">
        <v>10025</v>
      </c>
      <c r="AF2213">
        <f>+COUNTIF(Piloto!C:C,MARCO!A2213)</f>
        <v>0</v>
      </c>
    </row>
    <row r="2214" spans="1:32" x14ac:dyDescent="0.25">
      <c r="A2214" s="5" t="str">
        <f t="shared" si="34"/>
        <v>R 8 - D 71 - 455 - 2751</v>
      </c>
      <c r="B2214" s="23" t="s">
        <v>2347</v>
      </c>
      <c r="C2214" t="s">
        <v>1245</v>
      </c>
      <c r="D2214" t="s">
        <v>1243</v>
      </c>
      <c r="E2214" t="s">
        <v>1244</v>
      </c>
      <c r="F2214" t="s">
        <v>134</v>
      </c>
      <c r="G2214" t="s">
        <v>134</v>
      </c>
      <c r="H2214" t="s">
        <v>10205</v>
      </c>
      <c r="I2214" t="s">
        <v>20</v>
      </c>
      <c r="J2214" t="s">
        <v>2349</v>
      </c>
      <c r="K2214" t="s">
        <v>21</v>
      </c>
      <c r="M2214" t="s">
        <v>10024</v>
      </c>
      <c r="N2214" t="s">
        <v>22</v>
      </c>
      <c r="O2214" t="s">
        <v>23</v>
      </c>
      <c r="P2214" t="s">
        <v>26</v>
      </c>
      <c r="Q2214" t="s">
        <v>2348</v>
      </c>
      <c r="R2214" s="13">
        <v>80</v>
      </c>
      <c r="S2214" s="13">
        <v>3</v>
      </c>
      <c r="T2214" s="21">
        <v>1</v>
      </c>
      <c r="V2214" t="s">
        <v>2154</v>
      </c>
      <c r="W2214" t="s">
        <v>17603</v>
      </c>
      <c r="X2214" s="20" t="str">
        <f>+IF(V2214="","-",CONCATENATE(V2214,"_",W2214))</f>
        <v>FINES_R08</v>
      </c>
      <c r="Y2214" s="59">
        <v>0.66852939128875732</v>
      </c>
      <c r="Z2214" t="s">
        <v>134</v>
      </c>
      <c r="AA2214" t="s">
        <v>2393</v>
      </c>
      <c r="AB2214" t="str">
        <f>+IF(W2214="","-",IF(W2214="UNICO","CENSO","MUESTRA"))</f>
        <v>MUESTRA</v>
      </c>
      <c r="AC2214" t="s">
        <v>2398</v>
      </c>
      <c r="AD2214" t="s">
        <v>10025</v>
      </c>
      <c r="AF2214">
        <f>+COUNTIF(Piloto!C:C,MARCO!A2214)</f>
        <v>0</v>
      </c>
    </row>
    <row r="2215" spans="1:32" x14ac:dyDescent="0.25">
      <c r="A2215" s="5" t="str">
        <f t="shared" si="34"/>
        <v>R 8 - D 71 - 460 - 2739</v>
      </c>
      <c r="B2215" s="23" t="s">
        <v>2347</v>
      </c>
      <c r="C2215" t="s">
        <v>1245</v>
      </c>
      <c r="D2215" t="s">
        <v>1243</v>
      </c>
      <c r="E2215" t="s">
        <v>1244</v>
      </c>
      <c r="F2215" t="s">
        <v>134</v>
      </c>
      <c r="G2215" t="s">
        <v>134</v>
      </c>
      <c r="H2215" t="s">
        <v>10077</v>
      </c>
      <c r="I2215" t="s">
        <v>20</v>
      </c>
      <c r="J2215" t="s">
        <v>2349</v>
      </c>
      <c r="K2215" t="s">
        <v>21</v>
      </c>
      <c r="M2215" t="s">
        <v>10078</v>
      </c>
      <c r="N2215" t="s">
        <v>22</v>
      </c>
      <c r="O2215" t="s">
        <v>23</v>
      </c>
      <c r="P2215" t="s">
        <v>26</v>
      </c>
      <c r="Q2215" t="s">
        <v>2348</v>
      </c>
      <c r="R2215" s="13">
        <v>36</v>
      </c>
      <c r="S2215" s="13">
        <v>2</v>
      </c>
      <c r="T2215" s="21">
        <v>1</v>
      </c>
      <c r="V2215" t="s">
        <v>2154</v>
      </c>
      <c r="W2215" t="s">
        <v>17603</v>
      </c>
      <c r="X2215" s="20" t="str">
        <f>+IF(V2215="","-",CONCATENATE(V2215,"_",W2215))</f>
        <v>FINES_R08</v>
      </c>
      <c r="Y2215" s="59">
        <v>0.66896271705627441</v>
      </c>
      <c r="Z2215" t="s">
        <v>134</v>
      </c>
      <c r="AA2215" t="s">
        <v>2393</v>
      </c>
      <c r="AB2215" t="str">
        <f>+IF(W2215="","-",IF(W2215="UNICO","CENSO","MUESTRA"))</f>
        <v>MUESTRA</v>
      </c>
      <c r="AC2215" t="s">
        <v>2398</v>
      </c>
      <c r="AD2215" t="s">
        <v>10079</v>
      </c>
      <c r="AF2215">
        <f>+COUNTIF(Piloto!C:C,MARCO!A2215)</f>
        <v>0</v>
      </c>
    </row>
    <row r="2216" spans="1:32" x14ac:dyDescent="0.25">
      <c r="A2216" s="5" t="str">
        <f t="shared" si="34"/>
        <v>R 8 - D 71 - 455 - 3945</v>
      </c>
      <c r="B2216" s="23" t="s">
        <v>2347</v>
      </c>
      <c r="C2216" t="s">
        <v>1245</v>
      </c>
      <c r="D2216" t="s">
        <v>1243</v>
      </c>
      <c r="E2216" t="s">
        <v>1244</v>
      </c>
      <c r="F2216" t="s">
        <v>134</v>
      </c>
      <c r="G2216" t="s">
        <v>134</v>
      </c>
      <c r="H2216" t="s">
        <v>10191</v>
      </c>
      <c r="I2216" t="s">
        <v>20</v>
      </c>
      <c r="J2216" t="s">
        <v>2349</v>
      </c>
      <c r="K2216" t="s">
        <v>21</v>
      </c>
      <c r="M2216" t="s">
        <v>10192</v>
      </c>
      <c r="N2216" t="s">
        <v>22</v>
      </c>
      <c r="O2216" t="s">
        <v>23</v>
      </c>
      <c r="P2216" t="s">
        <v>26</v>
      </c>
      <c r="Q2216" t="s">
        <v>2348</v>
      </c>
      <c r="R2216" s="13">
        <v>51</v>
      </c>
      <c r="S2216" s="13">
        <v>2</v>
      </c>
      <c r="T2216" s="21">
        <v>1</v>
      </c>
      <c r="V2216" t="s">
        <v>2154</v>
      </c>
      <c r="W2216" t="s">
        <v>17603</v>
      </c>
      <c r="X2216" s="20" t="str">
        <f>+IF(V2216="","-",CONCATENATE(V2216,"_",W2216))</f>
        <v>FINES_R08</v>
      </c>
      <c r="Y2216" s="59">
        <v>0.67155236005783081</v>
      </c>
      <c r="Z2216" t="s">
        <v>134</v>
      </c>
      <c r="AA2216" t="s">
        <v>2393</v>
      </c>
      <c r="AB2216" t="str">
        <f>+IF(W2216="","-",IF(W2216="UNICO","CENSO","MUESTRA"))</f>
        <v>MUESTRA</v>
      </c>
      <c r="AC2216" t="s">
        <v>2398</v>
      </c>
      <c r="AD2216" t="s">
        <v>10193</v>
      </c>
      <c r="AF2216">
        <f>+COUNTIF(Piloto!C:C,MARCO!A2216)</f>
        <v>0</v>
      </c>
    </row>
    <row r="2217" spans="1:32" x14ac:dyDescent="0.25">
      <c r="A2217" s="5" t="str">
        <f t="shared" si="34"/>
        <v>R 8 - D 71 - 460 - 4556</v>
      </c>
      <c r="B2217" s="60" t="s">
        <v>2347</v>
      </c>
      <c r="C2217" t="s">
        <v>1245</v>
      </c>
      <c r="D2217" t="s">
        <v>1243</v>
      </c>
      <c r="E2217" t="s">
        <v>1244</v>
      </c>
      <c r="F2217" t="s">
        <v>134</v>
      </c>
      <c r="G2217" t="s">
        <v>134</v>
      </c>
      <c r="H2217" t="s">
        <v>12861</v>
      </c>
      <c r="I2217" t="s">
        <v>20</v>
      </c>
      <c r="J2217" t="s">
        <v>2349</v>
      </c>
      <c r="K2217" t="s">
        <v>21</v>
      </c>
      <c r="M2217" t="s">
        <v>12862</v>
      </c>
      <c r="N2217" t="s">
        <v>22</v>
      </c>
      <c r="O2217" t="s">
        <v>23</v>
      </c>
      <c r="P2217" t="s">
        <v>26</v>
      </c>
      <c r="Q2217" t="s">
        <v>2348</v>
      </c>
      <c r="R2217" s="13">
        <v>18</v>
      </c>
      <c r="S2217" s="13">
        <v>1</v>
      </c>
      <c r="T2217" s="21">
        <v>1</v>
      </c>
      <c r="V2217" t="s">
        <v>2154</v>
      </c>
      <c r="W2217" t="s">
        <v>17603</v>
      </c>
      <c r="X2217" s="20" t="str">
        <f>+IF(V2217="","-",CONCATENATE(V2217,"_",W2217))</f>
        <v>FINES_R08</v>
      </c>
      <c r="Y2217" s="59">
        <v>0.67155236005783081</v>
      </c>
      <c r="Z2217" t="s">
        <v>134</v>
      </c>
      <c r="AA2217" t="s">
        <v>2393</v>
      </c>
      <c r="AB2217" t="str">
        <f>+IF(W2217="","-",IF(W2217="UNICO","CENSO","MUESTRA"))</f>
        <v>MUESTRA</v>
      </c>
      <c r="AC2217" t="s">
        <v>2398</v>
      </c>
      <c r="AD2217" t="s">
        <v>12863</v>
      </c>
      <c r="AF2217">
        <f>+COUNTIF(Piloto!C:C,MARCO!A2217)</f>
        <v>0</v>
      </c>
    </row>
    <row r="2218" spans="1:32" x14ac:dyDescent="0.25">
      <c r="A2218" s="5" t="str">
        <f t="shared" si="34"/>
        <v>R 8 - D 71 - 455 - 3437</v>
      </c>
      <c r="B2218" s="23" t="s">
        <v>2347</v>
      </c>
      <c r="C2218" t="s">
        <v>1245</v>
      </c>
      <c r="D2218" t="s">
        <v>1243</v>
      </c>
      <c r="E2218" t="s">
        <v>1244</v>
      </c>
      <c r="F2218" t="s">
        <v>134</v>
      </c>
      <c r="G2218" t="s">
        <v>134</v>
      </c>
      <c r="H2218" t="s">
        <v>10141</v>
      </c>
      <c r="I2218" t="s">
        <v>20</v>
      </c>
      <c r="J2218" t="s">
        <v>2349</v>
      </c>
      <c r="K2218" t="s">
        <v>21</v>
      </c>
      <c r="M2218" t="s">
        <v>10142</v>
      </c>
      <c r="N2218" t="s">
        <v>22</v>
      </c>
      <c r="O2218" t="s">
        <v>23</v>
      </c>
      <c r="P2218" t="s">
        <v>26</v>
      </c>
      <c r="Q2218" t="s">
        <v>2348</v>
      </c>
      <c r="R2218" s="13">
        <v>18</v>
      </c>
      <c r="S2218" s="13">
        <v>1</v>
      </c>
      <c r="T2218" s="21">
        <v>1</v>
      </c>
      <c r="V2218" t="s">
        <v>2154</v>
      </c>
      <c r="W2218" t="s">
        <v>17603</v>
      </c>
      <c r="X2218" s="20" t="str">
        <f>+IF(V2218="","-",CONCATENATE(V2218,"_",W2218))</f>
        <v>FINES_R08</v>
      </c>
      <c r="Y2218" s="59">
        <v>0.67501378059387207</v>
      </c>
      <c r="Z2218" t="s">
        <v>134</v>
      </c>
      <c r="AA2218" t="s">
        <v>2393</v>
      </c>
      <c r="AB2218" t="str">
        <f>+IF(W2218="","-",IF(W2218="UNICO","CENSO","MUESTRA"))</f>
        <v>MUESTRA</v>
      </c>
      <c r="AC2218" t="s">
        <v>2398</v>
      </c>
      <c r="AD2218" t="s">
        <v>10143</v>
      </c>
      <c r="AF2218">
        <f>+COUNTIF(Piloto!C:C,MARCO!A2218)</f>
        <v>0</v>
      </c>
    </row>
    <row r="2219" spans="1:32" x14ac:dyDescent="0.25">
      <c r="A2219" s="5" t="str">
        <f t="shared" si="34"/>
        <v>R 8 - D 71 - 455 - 4135</v>
      </c>
      <c r="B2219" s="23" t="s">
        <v>2347</v>
      </c>
      <c r="C2219" t="s">
        <v>1245</v>
      </c>
      <c r="D2219" t="s">
        <v>1243</v>
      </c>
      <c r="E2219" t="s">
        <v>1244</v>
      </c>
      <c r="F2219" t="s">
        <v>134</v>
      </c>
      <c r="G2219" t="s">
        <v>134</v>
      </c>
      <c r="H2219" t="s">
        <v>10174</v>
      </c>
      <c r="I2219" t="s">
        <v>20</v>
      </c>
      <c r="J2219" t="s">
        <v>2349</v>
      </c>
      <c r="K2219" t="s">
        <v>21</v>
      </c>
      <c r="M2219" t="s">
        <v>10175</v>
      </c>
      <c r="N2219" t="s">
        <v>22</v>
      </c>
      <c r="O2219" t="s">
        <v>23</v>
      </c>
      <c r="P2219" t="s">
        <v>26</v>
      </c>
      <c r="Q2219" t="s">
        <v>2348</v>
      </c>
      <c r="R2219" s="13">
        <v>68</v>
      </c>
      <c r="S2219" s="13">
        <v>4</v>
      </c>
      <c r="T2219" s="21">
        <v>1</v>
      </c>
      <c r="V2219" t="s">
        <v>2154</v>
      </c>
      <c r="W2219" t="s">
        <v>17603</v>
      </c>
      <c r="X2219" s="20" t="str">
        <f>+IF(V2219="","-",CONCATENATE(V2219,"_",W2219))</f>
        <v>FINES_R08</v>
      </c>
      <c r="Y2219" s="59">
        <v>0.67768567800521851</v>
      </c>
      <c r="Z2219" t="s">
        <v>134</v>
      </c>
      <c r="AA2219" t="s">
        <v>2393</v>
      </c>
      <c r="AB2219" t="str">
        <f>+IF(W2219="","-",IF(W2219="UNICO","CENSO","MUESTRA"))</f>
        <v>MUESTRA</v>
      </c>
      <c r="AC2219" t="s">
        <v>2398</v>
      </c>
      <c r="AD2219" t="s">
        <v>10176</v>
      </c>
      <c r="AF2219">
        <f>+COUNTIF(Piloto!C:C,MARCO!A2219)</f>
        <v>0</v>
      </c>
    </row>
    <row r="2220" spans="1:32" x14ac:dyDescent="0.25">
      <c r="A2220" s="5" t="str">
        <f t="shared" si="34"/>
        <v>R 8 - D 71 - 457 - 0170</v>
      </c>
      <c r="B2220" s="23" t="s">
        <v>2347</v>
      </c>
      <c r="C2220" t="s">
        <v>1245</v>
      </c>
      <c r="D2220" t="s">
        <v>1243</v>
      </c>
      <c r="E2220" t="s">
        <v>1244</v>
      </c>
      <c r="F2220" t="s">
        <v>134</v>
      </c>
      <c r="G2220" t="s">
        <v>134</v>
      </c>
      <c r="H2220" t="s">
        <v>9967</v>
      </c>
      <c r="I2220" t="s">
        <v>20</v>
      </c>
      <c r="J2220" t="s">
        <v>2349</v>
      </c>
      <c r="K2220" t="s">
        <v>21</v>
      </c>
      <c r="M2220" t="s">
        <v>18059</v>
      </c>
      <c r="N2220" t="s">
        <v>22</v>
      </c>
      <c r="O2220" t="s">
        <v>23</v>
      </c>
      <c r="P2220" t="s">
        <v>26</v>
      </c>
      <c r="Q2220" t="s">
        <v>2348</v>
      </c>
      <c r="R2220" s="13">
        <v>47</v>
      </c>
      <c r="S2220" s="13">
        <v>2</v>
      </c>
      <c r="T2220" s="21">
        <v>1</v>
      </c>
      <c r="V2220" t="s">
        <v>2154</v>
      </c>
      <c r="W2220" t="s">
        <v>17603</v>
      </c>
      <c r="X2220" s="20" t="str">
        <f>+IF(V2220="","-",CONCATENATE(V2220,"_",W2220))</f>
        <v>FINES_R08</v>
      </c>
      <c r="Y2220" s="59">
        <v>0.69671523571014404</v>
      </c>
      <c r="Z2220" t="s">
        <v>134</v>
      </c>
      <c r="AA2220" t="s">
        <v>2393</v>
      </c>
      <c r="AB2220" t="str">
        <f>+IF(W2220="","-",IF(W2220="UNICO","CENSO","MUESTRA"))</f>
        <v>MUESTRA</v>
      </c>
      <c r="AC2220" t="s">
        <v>2397</v>
      </c>
      <c r="AD2220" t="s">
        <v>9969</v>
      </c>
      <c r="AF2220">
        <f>+COUNTIF(Piloto!C:C,MARCO!A2220)</f>
        <v>0</v>
      </c>
    </row>
    <row r="2221" spans="1:32" x14ac:dyDescent="0.25">
      <c r="A2221" s="5" t="str">
        <f t="shared" si="34"/>
        <v>R 8 - D 71 - 455 - 0170</v>
      </c>
      <c r="B2221" s="23" t="s">
        <v>2347</v>
      </c>
      <c r="C2221" t="s">
        <v>1245</v>
      </c>
      <c r="D2221" t="s">
        <v>1243</v>
      </c>
      <c r="E2221" t="s">
        <v>1244</v>
      </c>
      <c r="F2221" t="s">
        <v>134</v>
      </c>
      <c r="G2221" t="s">
        <v>134</v>
      </c>
      <c r="H2221" t="s">
        <v>10216</v>
      </c>
      <c r="I2221" t="s">
        <v>20</v>
      </c>
      <c r="J2221" t="s">
        <v>2349</v>
      </c>
      <c r="K2221" t="s">
        <v>21</v>
      </c>
      <c r="M2221" t="s">
        <v>18059</v>
      </c>
      <c r="N2221" t="s">
        <v>22</v>
      </c>
      <c r="O2221" t="s">
        <v>23</v>
      </c>
      <c r="P2221" t="s">
        <v>26</v>
      </c>
      <c r="Q2221" t="s">
        <v>2348</v>
      </c>
      <c r="R2221" s="13">
        <v>17</v>
      </c>
      <c r="S2221" s="13">
        <v>1</v>
      </c>
      <c r="T2221" s="21">
        <v>1</v>
      </c>
      <c r="V2221" t="s">
        <v>2154</v>
      </c>
      <c r="W2221" t="s">
        <v>17603</v>
      </c>
      <c r="X2221" s="20" t="str">
        <f>+IF(V2221="","-",CONCATENATE(V2221,"_",W2221))</f>
        <v>FINES_R08</v>
      </c>
      <c r="Y2221" s="59">
        <v>0.69671523571014404</v>
      </c>
      <c r="Z2221" t="s">
        <v>134</v>
      </c>
      <c r="AA2221" t="s">
        <v>2393</v>
      </c>
      <c r="AB2221" t="str">
        <f>+IF(W2221="","-",IF(W2221="UNICO","CENSO","MUESTRA"))</f>
        <v>MUESTRA</v>
      </c>
      <c r="AC2221" t="s">
        <v>2398</v>
      </c>
      <c r="AD2221" t="s">
        <v>9969</v>
      </c>
      <c r="AF2221">
        <f>+COUNTIF(Piloto!C:C,MARCO!A2221)</f>
        <v>0</v>
      </c>
    </row>
    <row r="2222" spans="1:32" x14ac:dyDescent="0.25">
      <c r="A2222" s="5" t="str">
        <f t="shared" si="34"/>
        <v>R 8 - D 71 - 455 - 3946</v>
      </c>
      <c r="B2222" s="23" t="s">
        <v>2347</v>
      </c>
      <c r="C2222" t="s">
        <v>1245</v>
      </c>
      <c r="D2222" t="s">
        <v>1243</v>
      </c>
      <c r="E2222" t="s">
        <v>1244</v>
      </c>
      <c r="F2222" t="s">
        <v>134</v>
      </c>
      <c r="G2222" t="s">
        <v>134</v>
      </c>
      <c r="H2222" t="s">
        <v>10195</v>
      </c>
      <c r="I2222" t="s">
        <v>20</v>
      </c>
      <c r="J2222" t="s">
        <v>2349</v>
      </c>
      <c r="K2222" t="s">
        <v>21</v>
      </c>
      <c r="M2222" t="s">
        <v>10196</v>
      </c>
      <c r="N2222" t="s">
        <v>22</v>
      </c>
      <c r="O2222" t="s">
        <v>23</v>
      </c>
      <c r="P2222" t="s">
        <v>26</v>
      </c>
      <c r="Q2222" t="s">
        <v>2348</v>
      </c>
      <c r="R2222" s="13">
        <v>22</v>
      </c>
      <c r="S2222" s="13">
        <v>1</v>
      </c>
      <c r="T2222" s="21">
        <v>1</v>
      </c>
      <c r="V2222" t="s">
        <v>2154</v>
      </c>
      <c r="W2222" t="s">
        <v>17603</v>
      </c>
      <c r="X2222" s="20" t="str">
        <f>+IF(V2222="","-",CONCATENATE(V2222,"_",W2222))</f>
        <v>FINES_R08</v>
      </c>
      <c r="Y2222" s="59">
        <v>0.69739902019500732</v>
      </c>
      <c r="Z2222" t="s">
        <v>134</v>
      </c>
      <c r="AA2222" t="s">
        <v>2393</v>
      </c>
      <c r="AB2222" t="str">
        <f>+IF(W2222="","-",IF(W2222="UNICO","CENSO","MUESTRA"))</f>
        <v>MUESTRA</v>
      </c>
      <c r="AC2222" t="s">
        <v>2398</v>
      </c>
      <c r="AD2222" t="s">
        <v>10197</v>
      </c>
      <c r="AF2222">
        <f>+COUNTIF(Piloto!C:C,MARCO!A2222)</f>
        <v>0</v>
      </c>
    </row>
    <row r="2223" spans="1:32" x14ac:dyDescent="0.25">
      <c r="A2223" s="5" t="str">
        <f t="shared" si="34"/>
        <v>R 8 - D 71 - 465 - 2746</v>
      </c>
      <c r="B2223" s="23" t="s">
        <v>2347</v>
      </c>
      <c r="C2223" t="s">
        <v>1245</v>
      </c>
      <c r="D2223" t="s">
        <v>1243</v>
      </c>
      <c r="E2223" t="s">
        <v>1244</v>
      </c>
      <c r="F2223" t="s">
        <v>134</v>
      </c>
      <c r="G2223" t="s">
        <v>134</v>
      </c>
      <c r="H2223" t="s">
        <v>9995</v>
      </c>
      <c r="I2223" t="s">
        <v>20</v>
      </c>
      <c r="J2223" t="s">
        <v>2349</v>
      </c>
      <c r="K2223" t="s">
        <v>21</v>
      </c>
      <c r="M2223" t="s">
        <v>9996</v>
      </c>
      <c r="N2223" t="s">
        <v>22</v>
      </c>
      <c r="O2223" t="s">
        <v>23</v>
      </c>
      <c r="P2223" t="s">
        <v>26</v>
      </c>
      <c r="Q2223" t="s">
        <v>2348</v>
      </c>
      <c r="R2223" s="13">
        <v>98</v>
      </c>
      <c r="S2223" s="13">
        <v>5</v>
      </c>
      <c r="T2223" s="21">
        <v>1</v>
      </c>
      <c r="V2223" t="s">
        <v>2154</v>
      </c>
      <c r="W2223" t="s">
        <v>17603</v>
      </c>
      <c r="X2223" s="20" t="str">
        <f>+IF(V2223="","-",CONCATENATE(V2223,"_",W2223))</f>
        <v>FINES_R08</v>
      </c>
      <c r="Y2223" s="59">
        <v>0.70040315389633179</v>
      </c>
      <c r="Z2223" t="s">
        <v>134</v>
      </c>
      <c r="AA2223" t="s">
        <v>2393</v>
      </c>
      <c r="AB2223" t="str">
        <f>+IF(W2223="","-",IF(W2223="UNICO","CENSO","MUESTRA"))</f>
        <v>MUESTRA</v>
      </c>
      <c r="AC2223" t="s">
        <v>2397</v>
      </c>
      <c r="AD2223" t="s">
        <v>9997</v>
      </c>
      <c r="AF2223">
        <f>+COUNTIF(Piloto!C:C,MARCO!A2223)</f>
        <v>0</v>
      </c>
    </row>
    <row r="2224" spans="1:32" x14ac:dyDescent="0.25">
      <c r="A2224" s="5" t="str">
        <f t="shared" si="34"/>
        <v>R 8 - D 71 - 455 - 2746</v>
      </c>
      <c r="B2224" s="23" t="s">
        <v>2347</v>
      </c>
      <c r="C2224" t="s">
        <v>1245</v>
      </c>
      <c r="D2224" t="s">
        <v>1243</v>
      </c>
      <c r="E2224" t="s">
        <v>1244</v>
      </c>
      <c r="F2224" t="s">
        <v>134</v>
      </c>
      <c r="G2224" t="s">
        <v>134</v>
      </c>
      <c r="H2224" t="s">
        <v>10284</v>
      </c>
      <c r="I2224" t="s">
        <v>20</v>
      </c>
      <c r="J2224" t="s">
        <v>2349</v>
      </c>
      <c r="K2224" t="s">
        <v>21</v>
      </c>
      <c r="M2224" t="s">
        <v>9996</v>
      </c>
      <c r="N2224" t="s">
        <v>22</v>
      </c>
      <c r="O2224" t="s">
        <v>23</v>
      </c>
      <c r="P2224" t="s">
        <v>26</v>
      </c>
      <c r="Q2224" t="s">
        <v>2348</v>
      </c>
      <c r="R2224" s="13">
        <v>16</v>
      </c>
      <c r="S2224" s="13">
        <v>1</v>
      </c>
      <c r="T2224" s="21">
        <v>1</v>
      </c>
      <c r="V2224" t="s">
        <v>2154</v>
      </c>
      <c r="W2224" t="s">
        <v>17603</v>
      </c>
      <c r="X2224" s="20" t="str">
        <f>+IF(V2224="","-",CONCATENATE(V2224,"_",W2224))</f>
        <v>FINES_R08</v>
      </c>
      <c r="Y2224" s="59">
        <v>0.70040315389633179</v>
      </c>
      <c r="Z2224" t="s">
        <v>134</v>
      </c>
      <c r="AA2224" t="s">
        <v>2393</v>
      </c>
      <c r="AB2224" t="str">
        <f>+IF(W2224="","-",IF(W2224="UNICO","CENSO","MUESTRA"))</f>
        <v>MUESTRA</v>
      </c>
      <c r="AC2224" t="s">
        <v>2397</v>
      </c>
      <c r="AD2224" t="s">
        <v>9997</v>
      </c>
      <c r="AF2224">
        <f>+COUNTIF(Piloto!C:C,MARCO!A2224)</f>
        <v>0</v>
      </c>
    </row>
    <row r="2225" spans="1:32" x14ac:dyDescent="0.25">
      <c r="A2225" s="5" t="str">
        <f t="shared" si="34"/>
        <v>R 8 - D 71 - 460 - 0177</v>
      </c>
      <c r="B2225" s="60" t="s">
        <v>2347</v>
      </c>
      <c r="C2225" t="s">
        <v>1245</v>
      </c>
      <c r="D2225" t="s">
        <v>1243</v>
      </c>
      <c r="E2225" t="s">
        <v>1244</v>
      </c>
      <c r="F2225" t="s">
        <v>134</v>
      </c>
      <c r="G2225" t="s">
        <v>134</v>
      </c>
      <c r="H2225" t="s">
        <v>12837</v>
      </c>
      <c r="I2225" t="s">
        <v>20</v>
      </c>
      <c r="J2225" t="s">
        <v>2349</v>
      </c>
      <c r="K2225" t="s">
        <v>21</v>
      </c>
      <c r="M2225" t="s">
        <v>12838</v>
      </c>
      <c r="N2225" t="s">
        <v>22</v>
      </c>
      <c r="O2225" t="s">
        <v>23</v>
      </c>
      <c r="P2225" t="s">
        <v>26</v>
      </c>
      <c r="Q2225" t="s">
        <v>2348</v>
      </c>
      <c r="R2225" s="13">
        <v>19</v>
      </c>
      <c r="S2225" s="13">
        <v>1</v>
      </c>
      <c r="T2225" s="21">
        <v>1</v>
      </c>
      <c r="V2225" t="s">
        <v>2154</v>
      </c>
      <c r="W2225" t="s">
        <v>17603</v>
      </c>
      <c r="X2225" s="20" t="str">
        <f>+IF(V2225="","-",CONCATENATE(V2225,"_",W2225))</f>
        <v>FINES_R08</v>
      </c>
      <c r="Y2225" s="59">
        <v>0.71119397878646851</v>
      </c>
      <c r="Z2225" t="s">
        <v>134</v>
      </c>
      <c r="AA2225" t="s">
        <v>2393</v>
      </c>
      <c r="AB2225" t="str">
        <f>+IF(W2225="","-",IF(W2225="UNICO","CENSO","MUESTRA"))</f>
        <v>MUESTRA</v>
      </c>
      <c r="AC2225" t="s">
        <v>2398</v>
      </c>
      <c r="AD2225" t="s">
        <v>12839</v>
      </c>
      <c r="AF2225">
        <f>+COUNTIF(Piloto!C:C,MARCO!A2225)</f>
        <v>0</v>
      </c>
    </row>
    <row r="2226" spans="1:32" x14ac:dyDescent="0.25">
      <c r="A2226" s="5" t="str">
        <f t="shared" si="34"/>
        <v>R 8 - D 71 - 457 - 2753</v>
      </c>
      <c r="B2226" s="23" t="s">
        <v>2347</v>
      </c>
      <c r="C2226" t="s">
        <v>1245</v>
      </c>
      <c r="D2226" t="s">
        <v>1243</v>
      </c>
      <c r="E2226" t="s">
        <v>1244</v>
      </c>
      <c r="F2226" t="s">
        <v>134</v>
      </c>
      <c r="G2226" t="s">
        <v>134</v>
      </c>
      <c r="H2226" t="s">
        <v>9963</v>
      </c>
      <c r="I2226" t="s">
        <v>20</v>
      </c>
      <c r="J2226" t="s">
        <v>2349</v>
      </c>
      <c r="K2226" t="s">
        <v>21</v>
      </c>
      <c r="M2226" t="s">
        <v>9964</v>
      </c>
      <c r="N2226" t="s">
        <v>22</v>
      </c>
      <c r="O2226" t="s">
        <v>23</v>
      </c>
      <c r="P2226" t="s">
        <v>26</v>
      </c>
      <c r="Q2226" t="s">
        <v>2348</v>
      </c>
      <c r="R2226" s="13">
        <v>41</v>
      </c>
      <c r="S2226" s="13">
        <v>2</v>
      </c>
      <c r="T2226" s="21">
        <v>1</v>
      </c>
      <c r="V2226" t="s">
        <v>2154</v>
      </c>
      <c r="W2226" t="s">
        <v>17603</v>
      </c>
      <c r="X2226" s="20" t="str">
        <f>+IF(V2226="","-",CONCATENATE(V2226,"_",W2226))</f>
        <v>FINES_R08</v>
      </c>
      <c r="Y2226" s="59">
        <v>0.71199148893356323</v>
      </c>
      <c r="Z2226" t="s">
        <v>134</v>
      </c>
      <c r="AA2226" t="s">
        <v>2393</v>
      </c>
      <c r="AB2226" t="str">
        <f>+IF(W2226="","-",IF(W2226="UNICO","CENSO","MUESTRA"))</f>
        <v>MUESTRA</v>
      </c>
      <c r="AC2226" t="s">
        <v>2397</v>
      </c>
      <c r="AD2226" t="s">
        <v>9965</v>
      </c>
      <c r="AF2226">
        <f>+COUNTIF(Piloto!C:C,MARCO!A2226)</f>
        <v>0</v>
      </c>
    </row>
    <row r="2227" spans="1:32" x14ac:dyDescent="0.25">
      <c r="A2227" s="5" t="str">
        <f t="shared" si="34"/>
        <v>R 8 - D 71 - 460 - 2753</v>
      </c>
      <c r="B2227" s="23" t="s">
        <v>2347</v>
      </c>
      <c r="C2227" t="s">
        <v>1245</v>
      </c>
      <c r="D2227" t="s">
        <v>1243</v>
      </c>
      <c r="E2227" t="s">
        <v>1244</v>
      </c>
      <c r="F2227" t="s">
        <v>134</v>
      </c>
      <c r="G2227" t="s">
        <v>134</v>
      </c>
      <c r="H2227" t="s">
        <v>10060</v>
      </c>
      <c r="I2227" t="s">
        <v>20</v>
      </c>
      <c r="J2227" t="s">
        <v>2349</v>
      </c>
      <c r="K2227" t="s">
        <v>21</v>
      </c>
      <c r="M2227" t="s">
        <v>9964</v>
      </c>
      <c r="N2227" t="s">
        <v>22</v>
      </c>
      <c r="O2227" t="s">
        <v>23</v>
      </c>
      <c r="P2227" t="s">
        <v>26</v>
      </c>
      <c r="Q2227" t="s">
        <v>2348</v>
      </c>
      <c r="R2227" s="13">
        <v>28</v>
      </c>
      <c r="S2227" s="13">
        <v>1</v>
      </c>
      <c r="T2227" s="21">
        <v>1</v>
      </c>
      <c r="V2227" t="s">
        <v>2154</v>
      </c>
      <c r="W2227" t="s">
        <v>17603</v>
      </c>
      <c r="X2227" s="20" t="str">
        <f>+IF(V2227="","-",CONCATENATE(V2227,"_",W2227))</f>
        <v>FINES_R08</v>
      </c>
      <c r="Y2227" s="59">
        <v>0.71199148893356323</v>
      </c>
      <c r="Z2227" t="s">
        <v>134</v>
      </c>
      <c r="AA2227" t="s">
        <v>2393</v>
      </c>
      <c r="AB2227" t="str">
        <f>+IF(W2227="","-",IF(W2227="UNICO","CENSO","MUESTRA"))</f>
        <v>MUESTRA</v>
      </c>
      <c r="AC2227" t="s">
        <v>2397</v>
      </c>
      <c r="AD2227" t="s">
        <v>9965</v>
      </c>
      <c r="AF2227">
        <f>+COUNTIF(Piloto!C:C,MARCO!A2227)</f>
        <v>0</v>
      </c>
    </row>
    <row r="2228" spans="1:32" x14ac:dyDescent="0.25">
      <c r="A2228" s="5" t="str">
        <f t="shared" si="34"/>
        <v>R 8 - D 71 - 455 - 2753</v>
      </c>
      <c r="B2228" s="23" t="s">
        <v>2347</v>
      </c>
      <c r="C2228" t="s">
        <v>1245</v>
      </c>
      <c r="D2228" t="s">
        <v>1243</v>
      </c>
      <c r="E2228" t="s">
        <v>1244</v>
      </c>
      <c r="F2228" t="s">
        <v>134</v>
      </c>
      <c r="G2228" t="s">
        <v>134</v>
      </c>
      <c r="H2228" t="s">
        <v>10235</v>
      </c>
      <c r="I2228" t="s">
        <v>20</v>
      </c>
      <c r="J2228" t="s">
        <v>2349</v>
      </c>
      <c r="K2228" t="s">
        <v>21</v>
      </c>
      <c r="M2228" t="s">
        <v>9964</v>
      </c>
      <c r="N2228" t="s">
        <v>22</v>
      </c>
      <c r="O2228" t="s">
        <v>23</v>
      </c>
      <c r="P2228" t="s">
        <v>26</v>
      </c>
      <c r="Q2228" t="s">
        <v>2348</v>
      </c>
      <c r="R2228" s="13">
        <v>23</v>
      </c>
      <c r="S2228" s="13">
        <v>1</v>
      </c>
      <c r="T2228" s="21">
        <v>1</v>
      </c>
      <c r="V2228" t="s">
        <v>2154</v>
      </c>
      <c r="W2228" t="s">
        <v>17603</v>
      </c>
      <c r="X2228" s="20" t="str">
        <f>+IF(V2228="","-",CONCATENATE(V2228,"_",W2228))</f>
        <v>FINES_R08</v>
      </c>
      <c r="Y2228" s="59">
        <v>0.71199148893356323</v>
      </c>
      <c r="Z2228" t="s">
        <v>134</v>
      </c>
      <c r="AA2228" t="s">
        <v>2393</v>
      </c>
      <c r="AB2228" t="str">
        <f>+IF(W2228="","-",IF(W2228="UNICO","CENSO","MUESTRA"))</f>
        <v>MUESTRA</v>
      </c>
      <c r="AC2228" t="s">
        <v>2398</v>
      </c>
      <c r="AD2228" t="s">
        <v>9965</v>
      </c>
      <c r="AF2228">
        <f>+COUNTIF(Piloto!C:C,MARCO!A2228)</f>
        <v>0</v>
      </c>
    </row>
    <row r="2229" spans="1:32" x14ac:dyDescent="0.25">
      <c r="A2229" s="5" t="str">
        <f t="shared" si="34"/>
        <v>R 8 - D 71 - 461 - 3003</v>
      </c>
      <c r="B2229" s="23" t="s">
        <v>2347</v>
      </c>
      <c r="C2229" t="s">
        <v>1245</v>
      </c>
      <c r="D2229" t="s">
        <v>1243</v>
      </c>
      <c r="E2229" t="s">
        <v>1244</v>
      </c>
      <c r="F2229" t="s">
        <v>134</v>
      </c>
      <c r="G2229" t="s">
        <v>134</v>
      </c>
      <c r="H2229" t="s">
        <v>10012</v>
      </c>
      <c r="I2229" t="s">
        <v>20</v>
      </c>
      <c r="J2229" t="s">
        <v>2349</v>
      </c>
      <c r="K2229" t="s">
        <v>21</v>
      </c>
      <c r="M2229" t="s">
        <v>10013</v>
      </c>
      <c r="N2229" t="s">
        <v>22</v>
      </c>
      <c r="O2229" t="s">
        <v>23</v>
      </c>
      <c r="P2229" t="s">
        <v>26</v>
      </c>
      <c r="Q2229" t="s">
        <v>2348</v>
      </c>
      <c r="R2229" s="13">
        <v>31</v>
      </c>
      <c r="S2229" s="13">
        <v>1</v>
      </c>
      <c r="T2229" s="21">
        <v>1</v>
      </c>
      <c r="V2229" t="s">
        <v>2154</v>
      </c>
      <c r="W2229" t="s">
        <v>17603</v>
      </c>
      <c r="X2229" s="20" t="str">
        <f>+IF(V2229="","-",CONCATENATE(V2229,"_",W2229))</f>
        <v>FINES_R08</v>
      </c>
      <c r="Y2229" s="59">
        <v>0.7133563756942749</v>
      </c>
      <c r="Z2229" t="s">
        <v>134</v>
      </c>
      <c r="AA2229" t="s">
        <v>2393</v>
      </c>
      <c r="AB2229" t="str">
        <f>+IF(W2229="","-",IF(W2229="UNICO","CENSO","MUESTRA"))</f>
        <v>MUESTRA</v>
      </c>
      <c r="AC2229" t="s">
        <v>2398</v>
      </c>
      <c r="AD2229" t="s">
        <v>10014</v>
      </c>
      <c r="AF2229">
        <f>+COUNTIF(Piloto!C:C,MARCO!A2229)</f>
        <v>0</v>
      </c>
    </row>
    <row r="2230" spans="1:32" x14ac:dyDescent="0.25">
      <c r="A2230" s="5" t="str">
        <f t="shared" si="34"/>
        <v>R 8 - D 71 - 455 - 3003</v>
      </c>
      <c r="B2230" s="23" t="s">
        <v>2347</v>
      </c>
      <c r="C2230" t="s">
        <v>1245</v>
      </c>
      <c r="D2230" t="s">
        <v>1243</v>
      </c>
      <c r="E2230" t="s">
        <v>1244</v>
      </c>
      <c r="F2230" t="s">
        <v>134</v>
      </c>
      <c r="G2230" t="s">
        <v>134</v>
      </c>
      <c r="H2230" t="s">
        <v>10199</v>
      </c>
      <c r="I2230" t="s">
        <v>20</v>
      </c>
      <c r="J2230" t="s">
        <v>2349</v>
      </c>
      <c r="K2230" t="s">
        <v>21</v>
      </c>
      <c r="M2230" t="s">
        <v>10013</v>
      </c>
      <c r="N2230" t="s">
        <v>22</v>
      </c>
      <c r="O2230" t="s">
        <v>23</v>
      </c>
      <c r="P2230" t="s">
        <v>26</v>
      </c>
      <c r="Q2230" t="s">
        <v>2348</v>
      </c>
      <c r="R2230" s="13">
        <v>18</v>
      </c>
      <c r="S2230" s="13">
        <v>1</v>
      </c>
      <c r="T2230" s="21">
        <v>1</v>
      </c>
      <c r="V2230" t="s">
        <v>2154</v>
      </c>
      <c r="W2230" t="s">
        <v>17603</v>
      </c>
      <c r="X2230" s="20" t="str">
        <f>+IF(V2230="","-",CONCATENATE(V2230,"_",W2230))</f>
        <v>FINES_R08</v>
      </c>
      <c r="Y2230" s="59">
        <v>0.7133563756942749</v>
      </c>
      <c r="Z2230" t="s">
        <v>134</v>
      </c>
      <c r="AA2230" t="s">
        <v>2393</v>
      </c>
      <c r="AB2230" t="str">
        <f>+IF(W2230="","-",IF(W2230="UNICO","CENSO","MUESTRA"))</f>
        <v>MUESTRA</v>
      </c>
      <c r="AC2230" t="s">
        <v>2398</v>
      </c>
      <c r="AD2230" t="s">
        <v>10014</v>
      </c>
      <c r="AF2230">
        <f>+COUNTIF(Piloto!C:C,MARCO!A2230)</f>
        <v>0</v>
      </c>
    </row>
    <row r="2231" spans="1:32" x14ac:dyDescent="0.25">
      <c r="A2231" s="5" t="str">
        <f t="shared" si="34"/>
        <v>R 8 - D 71 - 455 - 1209</v>
      </c>
      <c r="B2231" s="23" t="s">
        <v>2347</v>
      </c>
      <c r="C2231" t="s">
        <v>1245</v>
      </c>
      <c r="D2231" t="s">
        <v>1243</v>
      </c>
      <c r="E2231" t="s">
        <v>1244</v>
      </c>
      <c r="F2231" t="s">
        <v>134</v>
      </c>
      <c r="G2231" t="s">
        <v>134</v>
      </c>
      <c r="H2231" t="s">
        <v>10093</v>
      </c>
      <c r="I2231" t="s">
        <v>20</v>
      </c>
      <c r="J2231" t="s">
        <v>2349</v>
      </c>
      <c r="K2231" t="s">
        <v>21</v>
      </c>
      <c r="M2231" t="s">
        <v>10094</v>
      </c>
      <c r="N2231" t="s">
        <v>22</v>
      </c>
      <c r="O2231" t="s">
        <v>23</v>
      </c>
      <c r="P2231" t="s">
        <v>26</v>
      </c>
      <c r="Q2231" t="s">
        <v>2348</v>
      </c>
      <c r="R2231" s="13">
        <v>42</v>
      </c>
      <c r="S2231" s="13">
        <v>2</v>
      </c>
      <c r="T2231" s="21">
        <v>1</v>
      </c>
      <c r="V2231" t="s">
        <v>2154</v>
      </c>
      <c r="W2231" t="s">
        <v>17603</v>
      </c>
      <c r="X2231" s="20" t="str">
        <f>+IF(V2231="","-",CONCATENATE(V2231,"_",W2231))</f>
        <v>FINES_R08</v>
      </c>
      <c r="Y2231" s="59">
        <v>0.71349614858627319</v>
      </c>
      <c r="Z2231" t="s">
        <v>134</v>
      </c>
      <c r="AA2231" t="s">
        <v>2393</v>
      </c>
      <c r="AB2231" t="str">
        <f>+IF(W2231="","-",IF(W2231="UNICO","CENSO","MUESTRA"))</f>
        <v>MUESTRA</v>
      </c>
      <c r="AC2231" t="s">
        <v>2398</v>
      </c>
      <c r="AD2231" t="s">
        <v>10095</v>
      </c>
      <c r="AF2231">
        <f>+COUNTIF(Piloto!C:C,MARCO!A2231)</f>
        <v>0</v>
      </c>
    </row>
    <row r="2232" spans="1:32" x14ac:dyDescent="0.25">
      <c r="A2232" s="5" t="str">
        <f t="shared" si="34"/>
        <v>R 8 - D 71 - 455 - 2748</v>
      </c>
      <c r="B2232" s="23" t="s">
        <v>2347</v>
      </c>
      <c r="C2232" t="s">
        <v>1245</v>
      </c>
      <c r="D2232" t="s">
        <v>1243</v>
      </c>
      <c r="E2232" t="s">
        <v>1244</v>
      </c>
      <c r="F2232" t="s">
        <v>134</v>
      </c>
      <c r="G2232" t="s">
        <v>134</v>
      </c>
      <c r="H2232" t="s">
        <v>10016</v>
      </c>
      <c r="I2232" t="s">
        <v>20</v>
      </c>
      <c r="J2232" t="s">
        <v>2349</v>
      </c>
      <c r="K2232" t="s">
        <v>21</v>
      </c>
      <c r="M2232" t="s">
        <v>10017</v>
      </c>
      <c r="N2232" t="s">
        <v>22</v>
      </c>
      <c r="O2232" t="s">
        <v>23</v>
      </c>
      <c r="P2232" t="s">
        <v>26</v>
      </c>
      <c r="Q2232" t="s">
        <v>2348</v>
      </c>
      <c r="R2232" s="13">
        <v>45</v>
      </c>
      <c r="S2232" s="13">
        <v>4</v>
      </c>
      <c r="T2232" s="21">
        <v>1</v>
      </c>
      <c r="V2232" t="s">
        <v>2154</v>
      </c>
      <c r="W2232" t="s">
        <v>17603</v>
      </c>
      <c r="X2232" s="20" t="str">
        <f>+IF(V2232="","-",CONCATENATE(V2232,"_",W2232))</f>
        <v>FINES_R08</v>
      </c>
      <c r="Y2232" s="59">
        <v>0.71611082553863525</v>
      </c>
      <c r="Z2232" t="s">
        <v>134</v>
      </c>
      <c r="AA2232" t="s">
        <v>2393</v>
      </c>
      <c r="AB2232" t="str">
        <f>+IF(W2232="","-",IF(W2232="UNICO","CENSO","MUESTRA"))</f>
        <v>MUESTRA</v>
      </c>
      <c r="AC2232" t="s">
        <v>2397</v>
      </c>
      <c r="AD2232" t="s">
        <v>10018</v>
      </c>
      <c r="AF2232">
        <f>+COUNTIF(Piloto!C:C,MARCO!A2232)</f>
        <v>0</v>
      </c>
    </row>
    <row r="2233" spans="1:32" x14ac:dyDescent="0.25">
      <c r="A2233" s="5" t="str">
        <f t="shared" si="34"/>
        <v>R 8 - D 71 - 465 - 2738</v>
      </c>
      <c r="B2233" s="23" t="s">
        <v>2347</v>
      </c>
      <c r="C2233" t="s">
        <v>1245</v>
      </c>
      <c r="D2233" t="s">
        <v>1243</v>
      </c>
      <c r="E2233" t="s">
        <v>1244</v>
      </c>
      <c r="F2233" t="s">
        <v>134</v>
      </c>
      <c r="G2233" t="s">
        <v>134</v>
      </c>
      <c r="H2233" t="s">
        <v>9991</v>
      </c>
      <c r="I2233" t="s">
        <v>20</v>
      </c>
      <c r="J2233" t="s">
        <v>2349</v>
      </c>
      <c r="K2233" t="s">
        <v>21</v>
      </c>
      <c r="M2233" t="s">
        <v>18060</v>
      </c>
      <c r="N2233" t="s">
        <v>22</v>
      </c>
      <c r="O2233" t="s">
        <v>23</v>
      </c>
      <c r="P2233" t="s">
        <v>26</v>
      </c>
      <c r="Q2233" t="s">
        <v>2348</v>
      </c>
      <c r="R2233" s="13">
        <v>72</v>
      </c>
      <c r="S2233" s="13">
        <v>4</v>
      </c>
      <c r="T2233" s="21">
        <v>1</v>
      </c>
      <c r="V2233" t="s">
        <v>2154</v>
      </c>
      <c r="W2233" t="s">
        <v>17603</v>
      </c>
      <c r="X2233" s="20" t="str">
        <f>+IF(V2233="","-",CONCATENATE(V2233,"_",W2233))</f>
        <v>FINES_R08</v>
      </c>
      <c r="Y2233" s="59">
        <v>0.71689438819885254</v>
      </c>
      <c r="Z2233" t="s">
        <v>134</v>
      </c>
      <c r="AA2233" t="s">
        <v>2393</v>
      </c>
      <c r="AB2233" t="str">
        <f>+IF(W2233="","-",IF(W2233="UNICO","CENSO","MUESTRA"))</f>
        <v>MUESTRA</v>
      </c>
      <c r="AC2233" t="s">
        <v>2398</v>
      </c>
      <c r="AD2233" t="s">
        <v>9993</v>
      </c>
      <c r="AF2233">
        <f>+COUNTIF(Piloto!C:C,MARCO!A2233)</f>
        <v>0</v>
      </c>
    </row>
    <row r="2234" spans="1:32" x14ac:dyDescent="0.25">
      <c r="A2234" s="5" t="str">
        <f t="shared" si="34"/>
        <v>R 8 - D 71 - 460 - 2738</v>
      </c>
      <c r="B2234" s="23" t="s">
        <v>2347</v>
      </c>
      <c r="C2234" t="s">
        <v>1245</v>
      </c>
      <c r="D2234" t="s">
        <v>1243</v>
      </c>
      <c r="E2234" t="s">
        <v>1244</v>
      </c>
      <c r="F2234" t="s">
        <v>134</v>
      </c>
      <c r="G2234" t="s">
        <v>134</v>
      </c>
      <c r="H2234" t="s">
        <v>10068</v>
      </c>
      <c r="I2234" t="s">
        <v>20</v>
      </c>
      <c r="J2234" t="s">
        <v>2349</v>
      </c>
      <c r="K2234" t="s">
        <v>21</v>
      </c>
      <c r="M2234" t="s">
        <v>18060</v>
      </c>
      <c r="N2234" t="s">
        <v>22</v>
      </c>
      <c r="O2234" t="s">
        <v>23</v>
      </c>
      <c r="P2234" t="s">
        <v>26</v>
      </c>
      <c r="Q2234" t="s">
        <v>2348</v>
      </c>
      <c r="R2234" s="13">
        <v>19</v>
      </c>
      <c r="S2234" s="13">
        <v>1</v>
      </c>
      <c r="T2234" s="21">
        <v>1</v>
      </c>
      <c r="V2234" t="s">
        <v>2154</v>
      </c>
      <c r="W2234" t="s">
        <v>17603</v>
      </c>
      <c r="X2234" s="20" t="str">
        <f>+IF(V2234="","-",CONCATENATE(V2234,"_",W2234))</f>
        <v>FINES_R08</v>
      </c>
      <c r="Y2234" s="59">
        <v>0.71689438819885254</v>
      </c>
      <c r="Z2234" t="s">
        <v>134</v>
      </c>
      <c r="AA2234" t="s">
        <v>2393</v>
      </c>
      <c r="AB2234" t="str">
        <f>+IF(W2234="","-",IF(W2234="UNICO","CENSO","MUESTRA"))</f>
        <v>MUESTRA</v>
      </c>
      <c r="AC2234" t="s">
        <v>2398</v>
      </c>
      <c r="AD2234" t="s">
        <v>9993</v>
      </c>
      <c r="AF2234">
        <f>+COUNTIF(Piloto!C:C,MARCO!A2234)</f>
        <v>0</v>
      </c>
    </row>
    <row r="2235" spans="1:32" x14ac:dyDescent="0.25">
      <c r="A2235" s="5" t="str">
        <f t="shared" si="34"/>
        <v>R 8 - D 71 - 455 - 0172</v>
      </c>
      <c r="B2235" s="23" t="s">
        <v>2347</v>
      </c>
      <c r="C2235" t="s">
        <v>1245</v>
      </c>
      <c r="D2235" t="s">
        <v>1243</v>
      </c>
      <c r="E2235" t="s">
        <v>1244</v>
      </c>
      <c r="F2235" t="s">
        <v>134</v>
      </c>
      <c r="G2235" t="s">
        <v>134</v>
      </c>
      <c r="H2235" t="s">
        <v>10102</v>
      </c>
      <c r="I2235" t="s">
        <v>20</v>
      </c>
      <c r="J2235" t="s">
        <v>2349</v>
      </c>
      <c r="K2235" t="s">
        <v>21</v>
      </c>
      <c r="M2235" t="s">
        <v>18061</v>
      </c>
      <c r="N2235" t="s">
        <v>22</v>
      </c>
      <c r="O2235" t="s">
        <v>23</v>
      </c>
      <c r="P2235" t="s">
        <v>26</v>
      </c>
      <c r="Q2235" t="s">
        <v>2348</v>
      </c>
      <c r="R2235" s="13">
        <v>150</v>
      </c>
      <c r="S2235" s="13">
        <v>7</v>
      </c>
      <c r="T2235" s="21">
        <v>1</v>
      </c>
      <c r="V2235" t="s">
        <v>2154</v>
      </c>
      <c r="W2235" t="s">
        <v>17603</v>
      </c>
      <c r="X2235" s="20" t="str">
        <f>+IF(V2235="","-",CONCATENATE(V2235,"_",W2235))</f>
        <v>FINES_R08</v>
      </c>
      <c r="Y2235" s="59">
        <v>0.72718805074691772</v>
      </c>
      <c r="Z2235" t="s">
        <v>134</v>
      </c>
      <c r="AA2235" t="s">
        <v>2393</v>
      </c>
      <c r="AB2235" t="str">
        <f>+IF(W2235="","-",IF(W2235="UNICO","CENSO","MUESTRA"))</f>
        <v>MUESTRA</v>
      </c>
      <c r="AC2235" t="s">
        <v>2397</v>
      </c>
      <c r="AD2235" t="s">
        <v>10104</v>
      </c>
      <c r="AF2235">
        <f>+COUNTIF(Piloto!C:C,MARCO!A2235)</f>
        <v>0</v>
      </c>
    </row>
    <row r="2236" spans="1:32" x14ac:dyDescent="0.25">
      <c r="A2236" s="5" t="str">
        <f t="shared" si="34"/>
        <v>R 8 - D 71 - 460 - 1252</v>
      </c>
      <c r="B2236" s="23" t="s">
        <v>2347</v>
      </c>
      <c r="C2236" t="s">
        <v>1245</v>
      </c>
      <c r="D2236" t="s">
        <v>1243</v>
      </c>
      <c r="E2236" t="s">
        <v>1244</v>
      </c>
      <c r="F2236" t="s">
        <v>134</v>
      </c>
      <c r="G2236" t="s">
        <v>134</v>
      </c>
      <c r="H2236" t="s">
        <v>10048</v>
      </c>
      <c r="I2236" t="s">
        <v>20</v>
      </c>
      <c r="J2236" t="s">
        <v>2349</v>
      </c>
      <c r="K2236" t="s">
        <v>21</v>
      </c>
      <c r="M2236" t="s">
        <v>10049</v>
      </c>
      <c r="N2236" t="s">
        <v>22</v>
      </c>
      <c r="O2236" t="s">
        <v>23</v>
      </c>
      <c r="P2236" t="s">
        <v>26</v>
      </c>
      <c r="Q2236" t="s">
        <v>2348</v>
      </c>
      <c r="R2236" s="13">
        <v>22</v>
      </c>
      <c r="S2236" s="13">
        <v>1</v>
      </c>
      <c r="T2236" s="21">
        <v>1</v>
      </c>
      <c r="V2236" t="s">
        <v>2154</v>
      </c>
      <c r="W2236" t="s">
        <v>17603</v>
      </c>
      <c r="X2236" s="20" t="str">
        <f>+IF(V2236="","-",CONCATENATE(V2236,"_",W2236))</f>
        <v>FINES_R08</v>
      </c>
      <c r="Y2236" s="59">
        <v>0.72907441854476929</v>
      </c>
      <c r="Z2236" t="s">
        <v>134</v>
      </c>
      <c r="AA2236" t="s">
        <v>2393</v>
      </c>
      <c r="AB2236" t="str">
        <f>+IF(W2236="","-",IF(W2236="UNICO","CENSO","MUESTRA"))</f>
        <v>MUESTRA</v>
      </c>
      <c r="AC2236" t="s">
        <v>2398</v>
      </c>
      <c r="AD2236" t="s">
        <v>10050</v>
      </c>
      <c r="AF2236">
        <f>+COUNTIF(Piloto!C:C,MARCO!A2236)</f>
        <v>0</v>
      </c>
    </row>
    <row r="2237" spans="1:32" x14ac:dyDescent="0.25">
      <c r="A2237" s="5" t="str">
        <f t="shared" si="34"/>
        <v>R 8 - D 71 - 455 - 1252</v>
      </c>
      <c r="B2237" s="23" t="s">
        <v>2347</v>
      </c>
      <c r="C2237" t="s">
        <v>1245</v>
      </c>
      <c r="D2237" t="s">
        <v>1243</v>
      </c>
      <c r="E2237" t="s">
        <v>1244</v>
      </c>
      <c r="F2237" t="s">
        <v>134</v>
      </c>
      <c r="G2237" t="s">
        <v>134</v>
      </c>
      <c r="H2237" t="s">
        <v>10112</v>
      </c>
      <c r="I2237" t="s">
        <v>20</v>
      </c>
      <c r="J2237" t="s">
        <v>2349</v>
      </c>
      <c r="K2237" t="s">
        <v>21</v>
      </c>
      <c r="M2237" t="s">
        <v>10049</v>
      </c>
      <c r="N2237" t="s">
        <v>22</v>
      </c>
      <c r="O2237" t="s">
        <v>23</v>
      </c>
      <c r="P2237" t="s">
        <v>26</v>
      </c>
      <c r="Q2237" t="s">
        <v>2348</v>
      </c>
      <c r="R2237" s="13">
        <v>84</v>
      </c>
      <c r="S2237" s="13">
        <v>3</v>
      </c>
      <c r="T2237" s="21">
        <v>1</v>
      </c>
      <c r="V2237" t="s">
        <v>2154</v>
      </c>
      <c r="W2237" t="s">
        <v>17603</v>
      </c>
      <c r="X2237" s="20" t="str">
        <f>+IF(V2237="","-",CONCATENATE(V2237,"_",W2237))</f>
        <v>FINES_R08</v>
      </c>
      <c r="Y2237" s="59">
        <v>0.72907441854476929</v>
      </c>
      <c r="Z2237" t="s">
        <v>134</v>
      </c>
      <c r="AA2237" t="s">
        <v>2393</v>
      </c>
      <c r="AB2237" t="str">
        <f>+IF(W2237="","-",IF(W2237="UNICO","CENSO","MUESTRA"))</f>
        <v>MUESTRA</v>
      </c>
      <c r="AC2237" t="s">
        <v>2398</v>
      </c>
      <c r="AD2237" t="s">
        <v>10050</v>
      </c>
      <c r="AF2237">
        <f>+COUNTIF(Piloto!C:C,MARCO!A2237)</f>
        <v>0</v>
      </c>
    </row>
    <row r="2238" spans="1:32" x14ac:dyDescent="0.25">
      <c r="A2238" s="5" t="str">
        <f t="shared" si="34"/>
        <v>R 8 - D 71 - 460 - 4548</v>
      </c>
      <c r="B2238" s="60" t="s">
        <v>2347</v>
      </c>
      <c r="C2238" t="s">
        <v>1245</v>
      </c>
      <c r="D2238" t="s">
        <v>1243</v>
      </c>
      <c r="E2238" t="s">
        <v>1244</v>
      </c>
      <c r="F2238" t="s">
        <v>134</v>
      </c>
      <c r="G2238" t="s">
        <v>134</v>
      </c>
      <c r="H2238" t="s">
        <v>12865</v>
      </c>
      <c r="I2238" t="s">
        <v>20</v>
      </c>
      <c r="J2238" t="s">
        <v>2349</v>
      </c>
      <c r="K2238" t="s">
        <v>21</v>
      </c>
      <c r="M2238" t="s">
        <v>12866</v>
      </c>
      <c r="N2238" t="s">
        <v>22</v>
      </c>
      <c r="O2238" t="s">
        <v>23</v>
      </c>
      <c r="P2238" t="s">
        <v>26</v>
      </c>
      <c r="Q2238" t="s">
        <v>2348</v>
      </c>
      <c r="R2238" s="13">
        <v>24</v>
      </c>
      <c r="S2238" s="13">
        <v>1</v>
      </c>
      <c r="T2238" s="21">
        <v>1</v>
      </c>
      <c r="V2238" t="s">
        <v>2154</v>
      </c>
      <c r="W2238" t="s">
        <v>17603</v>
      </c>
      <c r="X2238" s="20" t="str">
        <f>+IF(V2238="","-",CONCATENATE(V2238,"_",W2238))</f>
        <v>FINES_R08</v>
      </c>
      <c r="Y2238" s="59">
        <v>0.73005807399749756</v>
      </c>
      <c r="Z2238" t="s">
        <v>134</v>
      </c>
      <c r="AA2238" t="s">
        <v>2393</v>
      </c>
      <c r="AB2238" t="str">
        <f>+IF(W2238="","-",IF(W2238="UNICO","CENSO","MUESTRA"))</f>
        <v>MUESTRA</v>
      </c>
      <c r="AC2238" t="s">
        <v>2397</v>
      </c>
      <c r="AD2238" t="s">
        <v>12867</v>
      </c>
      <c r="AF2238">
        <f>+COUNTIF(Piloto!C:C,MARCO!A2238)</f>
        <v>0</v>
      </c>
    </row>
    <row r="2239" spans="1:32" x14ac:dyDescent="0.25">
      <c r="A2239" s="5" t="str">
        <f t="shared" si="34"/>
        <v>R 8 - D 71 - 455 - 4548</v>
      </c>
      <c r="B2239" s="60" t="s">
        <v>2347</v>
      </c>
      <c r="C2239" t="s">
        <v>1245</v>
      </c>
      <c r="D2239" t="s">
        <v>1243</v>
      </c>
      <c r="E2239" t="s">
        <v>1244</v>
      </c>
      <c r="F2239" t="s">
        <v>134</v>
      </c>
      <c r="G2239" t="s">
        <v>134</v>
      </c>
      <c r="H2239" t="s">
        <v>12869</v>
      </c>
      <c r="I2239" t="s">
        <v>20</v>
      </c>
      <c r="J2239" t="s">
        <v>2349</v>
      </c>
      <c r="K2239" t="s">
        <v>21</v>
      </c>
      <c r="M2239" t="s">
        <v>12866</v>
      </c>
      <c r="N2239" t="s">
        <v>22</v>
      </c>
      <c r="O2239" t="s">
        <v>23</v>
      </c>
      <c r="P2239" t="s">
        <v>26</v>
      </c>
      <c r="Q2239" t="s">
        <v>2348</v>
      </c>
      <c r="R2239" s="13">
        <v>27</v>
      </c>
      <c r="S2239" s="13">
        <v>1</v>
      </c>
      <c r="T2239" s="21">
        <v>1</v>
      </c>
      <c r="V2239" t="s">
        <v>2154</v>
      </c>
      <c r="W2239" t="s">
        <v>17603</v>
      </c>
      <c r="X2239" s="20" t="str">
        <f>+IF(V2239="","-",CONCATENATE(V2239,"_",W2239))</f>
        <v>FINES_R08</v>
      </c>
      <c r="Y2239" s="59">
        <v>0.73005807399749756</v>
      </c>
      <c r="Z2239" t="s">
        <v>134</v>
      </c>
      <c r="AA2239" t="s">
        <v>2393</v>
      </c>
      <c r="AB2239" t="str">
        <f>+IF(W2239="","-",IF(W2239="UNICO","CENSO","MUESTRA"))</f>
        <v>MUESTRA</v>
      </c>
      <c r="AC2239" t="s">
        <v>2397</v>
      </c>
      <c r="AD2239" t="s">
        <v>12867</v>
      </c>
      <c r="AF2239">
        <f>+COUNTIF(Piloto!C:C,MARCO!A2239)</f>
        <v>0</v>
      </c>
    </row>
    <row r="2240" spans="1:32" x14ac:dyDescent="0.25">
      <c r="A2240" s="5" t="str">
        <f t="shared" si="34"/>
        <v>R 8 - D 71 - 455 - 0162</v>
      </c>
      <c r="B2240" s="23" t="s">
        <v>2347</v>
      </c>
      <c r="C2240" t="s">
        <v>1245</v>
      </c>
      <c r="D2240" t="s">
        <v>1243</v>
      </c>
      <c r="E2240" t="s">
        <v>1244</v>
      </c>
      <c r="F2240" t="s">
        <v>134</v>
      </c>
      <c r="G2240" t="s">
        <v>134</v>
      </c>
      <c r="H2240" t="s">
        <v>10155</v>
      </c>
      <c r="I2240" t="s">
        <v>20</v>
      </c>
      <c r="J2240" t="s">
        <v>2349</v>
      </c>
      <c r="K2240" t="s">
        <v>21</v>
      </c>
      <c r="M2240" t="s">
        <v>10156</v>
      </c>
      <c r="N2240" t="s">
        <v>22</v>
      </c>
      <c r="O2240" t="s">
        <v>23</v>
      </c>
      <c r="P2240" t="s">
        <v>26</v>
      </c>
      <c r="Q2240" t="s">
        <v>2348</v>
      </c>
      <c r="R2240" s="13">
        <v>45</v>
      </c>
      <c r="S2240" s="13">
        <v>2</v>
      </c>
      <c r="T2240" s="21">
        <v>1</v>
      </c>
      <c r="V2240" t="s">
        <v>2154</v>
      </c>
      <c r="W2240" t="s">
        <v>17603</v>
      </c>
      <c r="X2240" s="20" t="str">
        <f>+IF(V2240="","-",CONCATENATE(V2240,"_",W2240))</f>
        <v>FINES_R08</v>
      </c>
      <c r="Y2240" s="59">
        <v>0.763336181640625</v>
      </c>
      <c r="Z2240" t="s">
        <v>134</v>
      </c>
      <c r="AA2240" t="s">
        <v>2393</v>
      </c>
      <c r="AB2240" t="str">
        <f>+IF(W2240="","-",IF(W2240="UNICO","CENSO","MUESTRA"))</f>
        <v>MUESTRA</v>
      </c>
      <c r="AC2240" t="s">
        <v>2398</v>
      </c>
      <c r="AD2240" t="s">
        <v>10157</v>
      </c>
      <c r="AF2240">
        <f>+COUNTIF(Piloto!C:C,MARCO!A2240)</f>
        <v>0</v>
      </c>
    </row>
    <row r="2241" spans="1:32" x14ac:dyDescent="0.25">
      <c r="A2241" s="5" t="str">
        <f t="shared" si="34"/>
        <v>R 8 - D 71 - 455 - 2815</v>
      </c>
      <c r="B2241" s="23" t="s">
        <v>2347</v>
      </c>
      <c r="C2241" t="s">
        <v>1245</v>
      </c>
      <c r="D2241" t="s">
        <v>1243</v>
      </c>
      <c r="E2241" t="s">
        <v>1244</v>
      </c>
      <c r="F2241" t="s">
        <v>134</v>
      </c>
      <c r="G2241" t="s">
        <v>134</v>
      </c>
      <c r="H2241" t="s">
        <v>10116</v>
      </c>
      <c r="I2241" t="s">
        <v>20</v>
      </c>
      <c r="J2241" t="s">
        <v>2349</v>
      </c>
      <c r="K2241" t="s">
        <v>21</v>
      </c>
      <c r="M2241" t="s">
        <v>10117</v>
      </c>
      <c r="N2241" t="s">
        <v>22</v>
      </c>
      <c r="O2241" t="s">
        <v>23</v>
      </c>
      <c r="P2241" t="s">
        <v>26</v>
      </c>
      <c r="Q2241" t="s">
        <v>2348</v>
      </c>
      <c r="R2241" s="13">
        <v>137</v>
      </c>
      <c r="S2241" s="13">
        <v>5</v>
      </c>
      <c r="T2241" s="21">
        <v>1</v>
      </c>
      <c r="V2241" t="s">
        <v>2154</v>
      </c>
      <c r="W2241" t="s">
        <v>17603</v>
      </c>
      <c r="X2241" s="20" t="str">
        <f>+IF(V2241="","-",CONCATENATE(V2241,"_",W2241))</f>
        <v>FINES_R08</v>
      </c>
      <c r="Y2241" s="59">
        <v>0.76455271244049072</v>
      </c>
      <c r="Z2241" t="s">
        <v>134</v>
      </c>
      <c r="AA2241" t="s">
        <v>2393</v>
      </c>
      <c r="AB2241" t="str">
        <f>+IF(W2241="","-",IF(W2241="UNICO","CENSO","MUESTRA"))</f>
        <v>MUESTRA</v>
      </c>
      <c r="AC2241" t="s">
        <v>2398</v>
      </c>
      <c r="AD2241" t="s">
        <v>10118</v>
      </c>
      <c r="AF2241">
        <f>+COUNTIF(Piloto!C:C,MARCO!A2241)</f>
        <v>0</v>
      </c>
    </row>
    <row r="2242" spans="1:32" x14ac:dyDescent="0.25">
      <c r="A2242" s="5" t="str">
        <f t="shared" si="34"/>
        <v>R 8 - D 71 - 455 - 0185</v>
      </c>
      <c r="B2242" s="23" t="s">
        <v>2347</v>
      </c>
      <c r="C2242" t="s">
        <v>1245</v>
      </c>
      <c r="D2242" t="s">
        <v>1243</v>
      </c>
      <c r="E2242" t="s">
        <v>1244</v>
      </c>
      <c r="F2242" t="s">
        <v>134</v>
      </c>
      <c r="G2242" t="s">
        <v>134</v>
      </c>
      <c r="H2242" t="s">
        <v>10163</v>
      </c>
      <c r="I2242" t="s">
        <v>20</v>
      </c>
      <c r="J2242" t="s">
        <v>2349</v>
      </c>
      <c r="K2242" t="s">
        <v>21</v>
      </c>
      <c r="M2242" t="s">
        <v>10164</v>
      </c>
      <c r="N2242" t="s">
        <v>22</v>
      </c>
      <c r="O2242" t="s">
        <v>23</v>
      </c>
      <c r="P2242" t="s">
        <v>26</v>
      </c>
      <c r="Q2242" t="s">
        <v>2348</v>
      </c>
      <c r="R2242" s="13">
        <v>25</v>
      </c>
      <c r="S2242" s="13">
        <v>1</v>
      </c>
      <c r="T2242" s="21">
        <v>1</v>
      </c>
      <c r="V2242" t="s">
        <v>2154</v>
      </c>
      <c r="W2242" t="s">
        <v>17603</v>
      </c>
      <c r="X2242" s="20" t="str">
        <f>+IF(V2242="","-",CONCATENATE(V2242,"_",W2242))</f>
        <v>FINES_R08</v>
      </c>
      <c r="Y2242" s="59">
        <v>0.76552414894104004</v>
      </c>
      <c r="Z2242" t="s">
        <v>134</v>
      </c>
      <c r="AA2242" t="s">
        <v>2393</v>
      </c>
      <c r="AB2242" t="str">
        <f>+IF(W2242="","-",IF(W2242="UNICO","CENSO","MUESTRA"))</f>
        <v>MUESTRA</v>
      </c>
      <c r="AC2242" t="s">
        <v>2398</v>
      </c>
      <c r="AD2242" t="s">
        <v>10165</v>
      </c>
      <c r="AF2242">
        <f>+COUNTIF(Piloto!C:C,MARCO!A2242)</f>
        <v>0</v>
      </c>
    </row>
    <row r="2243" spans="1:32" x14ac:dyDescent="0.25">
      <c r="A2243" s="5" t="str">
        <f t="shared" ref="A2243:A2306" si="35">+H2243</f>
        <v>R 8 - D 71 - 455 - 0187</v>
      </c>
      <c r="B2243" s="23" t="s">
        <v>2347</v>
      </c>
      <c r="C2243" t="s">
        <v>1245</v>
      </c>
      <c r="D2243" t="s">
        <v>1243</v>
      </c>
      <c r="E2243" t="s">
        <v>1244</v>
      </c>
      <c r="F2243" t="s">
        <v>134</v>
      </c>
      <c r="G2243" t="s">
        <v>134</v>
      </c>
      <c r="H2243" t="s">
        <v>10097</v>
      </c>
      <c r="I2243" t="s">
        <v>20</v>
      </c>
      <c r="J2243" t="s">
        <v>2349</v>
      </c>
      <c r="K2243" t="s">
        <v>21</v>
      </c>
      <c r="M2243" t="s">
        <v>18062</v>
      </c>
      <c r="N2243" t="s">
        <v>22</v>
      </c>
      <c r="O2243" t="s">
        <v>23</v>
      </c>
      <c r="P2243" t="s">
        <v>26</v>
      </c>
      <c r="Q2243" t="s">
        <v>2348</v>
      </c>
      <c r="R2243" s="13">
        <v>103</v>
      </c>
      <c r="S2243" s="13">
        <v>5</v>
      </c>
      <c r="T2243" s="21">
        <v>1</v>
      </c>
      <c r="V2243" t="s">
        <v>2154</v>
      </c>
      <c r="W2243" t="s">
        <v>17603</v>
      </c>
      <c r="X2243" s="20" t="str">
        <f>+IF(V2243="","-",CONCATENATE(V2243,"_",W2243))</f>
        <v>FINES_R08</v>
      </c>
      <c r="Y2243" s="59">
        <v>0.76943433284759521</v>
      </c>
      <c r="Z2243" t="s">
        <v>134</v>
      </c>
      <c r="AA2243" t="s">
        <v>2393</v>
      </c>
      <c r="AB2243" t="str">
        <f>+IF(W2243="","-",IF(W2243="UNICO","CENSO","MUESTRA"))</f>
        <v>MUESTRA</v>
      </c>
      <c r="AC2243" t="s">
        <v>2397</v>
      </c>
      <c r="AD2243" t="s">
        <v>10099</v>
      </c>
      <c r="AF2243">
        <f>+COUNTIF(Piloto!C:C,MARCO!A2243)</f>
        <v>0</v>
      </c>
    </row>
    <row r="2244" spans="1:32" x14ac:dyDescent="0.25">
      <c r="A2244" s="5" t="str">
        <f t="shared" si="35"/>
        <v>R 8 - D 71 - 460 - 4555</v>
      </c>
      <c r="B2244" s="60" t="s">
        <v>2347</v>
      </c>
      <c r="C2244" t="s">
        <v>1245</v>
      </c>
      <c r="D2244" t="s">
        <v>1243</v>
      </c>
      <c r="E2244" t="s">
        <v>1244</v>
      </c>
      <c r="F2244" t="s">
        <v>134</v>
      </c>
      <c r="G2244" t="s">
        <v>134</v>
      </c>
      <c r="H2244" t="s">
        <v>12855</v>
      </c>
      <c r="I2244" t="s">
        <v>20</v>
      </c>
      <c r="J2244" t="s">
        <v>2349</v>
      </c>
      <c r="K2244" t="s">
        <v>21</v>
      </c>
      <c r="M2244" t="s">
        <v>12856</v>
      </c>
      <c r="N2244" t="s">
        <v>22</v>
      </c>
      <c r="O2244" t="s">
        <v>23</v>
      </c>
      <c r="P2244" t="s">
        <v>26</v>
      </c>
      <c r="Q2244" t="s">
        <v>2348</v>
      </c>
      <c r="R2244" s="13">
        <v>12</v>
      </c>
      <c r="S2244" s="13">
        <v>1</v>
      </c>
      <c r="T2244" s="21">
        <v>1</v>
      </c>
      <c r="V2244" t="s">
        <v>2154</v>
      </c>
      <c r="W2244" t="s">
        <v>17603</v>
      </c>
      <c r="X2244" s="20" t="str">
        <f>+IF(V2244="","-",CONCATENATE(V2244,"_",W2244))</f>
        <v>FINES_R08</v>
      </c>
      <c r="Y2244" s="59">
        <v>0.77872174978256226</v>
      </c>
      <c r="Z2244" t="s">
        <v>134</v>
      </c>
      <c r="AA2244" t="s">
        <v>2393</v>
      </c>
      <c r="AB2244" t="str">
        <f>+IF(W2244="","-",IF(W2244="UNICO","CENSO","MUESTRA"))</f>
        <v>MUESTRA</v>
      </c>
      <c r="AC2244" t="s">
        <v>2398</v>
      </c>
      <c r="AD2244" t="s">
        <v>12857</v>
      </c>
      <c r="AF2244">
        <f>+COUNTIF(Piloto!C:C,MARCO!A2244)</f>
        <v>0</v>
      </c>
    </row>
    <row r="2245" spans="1:32" x14ac:dyDescent="0.25">
      <c r="A2245" s="5" t="str">
        <f t="shared" si="35"/>
        <v>R 8 - D 71 - 457 - 2938</v>
      </c>
      <c r="B2245" s="23" t="s">
        <v>2347</v>
      </c>
      <c r="C2245" t="s">
        <v>1245</v>
      </c>
      <c r="D2245" t="s">
        <v>1243</v>
      </c>
      <c r="E2245" t="s">
        <v>1244</v>
      </c>
      <c r="F2245" t="s">
        <v>134</v>
      </c>
      <c r="G2245" t="s">
        <v>134</v>
      </c>
      <c r="H2245" t="s">
        <v>10054</v>
      </c>
      <c r="I2245" t="s">
        <v>20</v>
      </c>
      <c r="J2245" t="s">
        <v>2349</v>
      </c>
      <c r="K2245" t="s">
        <v>21</v>
      </c>
      <c r="M2245" t="s">
        <v>10055</v>
      </c>
      <c r="N2245" t="s">
        <v>22</v>
      </c>
      <c r="O2245" t="s">
        <v>23</v>
      </c>
      <c r="P2245" t="s">
        <v>26</v>
      </c>
      <c r="Q2245" t="s">
        <v>2348</v>
      </c>
      <c r="R2245" s="13">
        <v>17</v>
      </c>
      <c r="S2245" s="13">
        <v>1</v>
      </c>
      <c r="T2245" s="21">
        <v>1</v>
      </c>
      <c r="V2245" t="s">
        <v>2154</v>
      </c>
      <c r="W2245" t="s">
        <v>17603</v>
      </c>
      <c r="X2245" s="20" t="str">
        <f>+IF(V2245="","-",CONCATENATE(V2245,"_",W2245))</f>
        <v>FINES_R08</v>
      </c>
      <c r="Y2245" s="59">
        <v>0.79213559627532959</v>
      </c>
      <c r="Z2245" t="s">
        <v>134</v>
      </c>
      <c r="AA2245" t="s">
        <v>2393</v>
      </c>
      <c r="AB2245" t="str">
        <f>+IF(W2245="","-",IF(W2245="UNICO","CENSO","MUESTRA"))</f>
        <v>MUESTRA</v>
      </c>
      <c r="AC2245" t="s">
        <v>2397</v>
      </c>
      <c r="AD2245" t="s">
        <v>10056</v>
      </c>
      <c r="AF2245">
        <f>+COUNTIF(Piloto!C:C,MARCO!A2245)</f>
        <v>0</v>
      </c>
    </row>
    <row r="2246" spans="1:32" x14ac:dyDescent="0.25">
      <c r="A2246" s="5" t="str">
        <f t="shared" si="35"/>
        <v>R 8 - D 71 - 455 - 2938</v>
      </c>
      <c r="B2246" s="23" t="s">
        <v>2347</v>
      </c>
      <c r="C2246" t="s">
        <v>1245</v>
      </c>
      <c r="D2246" t="s">
        <v>1243</v>
      </c>
      <c r="E2246" t="s">
        <v>1244</v>
      </c>
      <c r="F2246" t="s">
        <v>134</v>
      </c>
      <c r="G2246" t="s">
        <v>134</v>
      </c>
      <c r="H2246" t="s">
        <v>10124</v>
      </c>
      <c r="I2246" t="s">
        <v>20</v>
      </c>
      <c r="J2246" t="s">
        <v>2349</v>
      </c>
      <c r="K2246" t="s">
        <v>21</v>
      </c>
      <c r="M2246" t="s">
        <v>10055</v>
      </c>
      <c r="N2246" t="s">
        <v>22</v>
      </c>
      <c r="O2246" t="s">
        <v>23</v>
      </c>
      <c r="P2246" t="s">
        <v>26</v>
      </c>
      <c r="Q2246" t="s">
        <v>2348</v>
      </c>
      <c r="R2246" s="13">
        <v>89</v>
      </c>
      <c r="S2246" s="13">
        <v>3</v>
      </c>
      <c r="T2246" s="21">
        <v>1</v>
      </c>
      <c r="V2246" t="s">
        <v>2154</v>
      </c>
      <c r="W2246" t="s">
        <v>17603</v>
      </c>
      <c r="X2246" s="20" t="str">
        <f>+IF(V2246="","-",CONCATENATE(V2246,"_",W2246))</f>
        <v>FINES_R08</v>
      </c>
      <c r="Y2246" s="59">
        <v>0.79213559627532959</v>
      </c>
      <c r="Z2246" t="s">
        <v>134</v>
      </c>
      <c r="AA2246" t="s">
        <v>2393</v>
      </c>
      <c r="AB2246" t="str">
        <f>+IF(W2246="","-",IF(W2246="UNICO","CENSO","MUESTRA"))</f>
        <v>MUESTRA</v>
      </c>
      <c r="AC2246" t="s">
        <v>2398</v>
      </c>
      <c r="AD2246" t="s">
        <v>10056</v>
      </c>
      <c r="AF2246">
        <f>+COUNTIF(Piloto!C:C,MARCO!A2246)</f>
        <v>0</v>
      </c>
    </row>
    <row r="2247" spans="1:32" x14ac:dyDescent="0.25">
      <c r="A2247" s="5" t="str">
        <f t="shared" si="35"/>
        <v>R 8 - D 136 - 451 - 3498</v>
      </c>
      <c r="B2247" s="23" t="s">
        <v>2347</v>
      </c>
      <c r="C2247" t="s">
        <v>1245</v>
      </c>
      <c r="D2247" t="s">
        <v>170</v>
      </c>
      <c r="E2247" t="s">
        <v>2094</v>
      </c>
      <c r="F2247" t="s">
        <v>134</v>
      </c>
      <c r="G2247" t="s">
        <v>134</v>
      </c>
      <c r="H2247" t="s">
        <v>9902</v>
      </c>
      <c r="I2247" t="s">
        <v>20</v>
      </c>
      <c r="J2247" t="s">
        <v>2349</v>
      </c>
      <c r="K2247" t="s">
        <v>21</v>
      </c>
      <c r="M2247" t="s">
        <v>2238</v>
      </c>
      <c r="N2247" t="s">
        <v>22</v>
      </c>
      <c r="O2247" t="s">
        <v>23</v>
      </c>
      <c r="P2247" t="s">
        <v>26</v>
      </c>
      <c r="Q2247" t="s">
        <v>2348</v>
      </c>
      <c r="R2247" s="13">
        <v>14</v>
      </c>
      <c r="S2247" s="13">
        <v>1</v>
      </c>
      <c r="T2247" s="21">
        <v>1</v>
      </c>
      <c r="V2247" t="s">
        <v>2154</v>
      </c>
      <c r="W2247" t="s">
        <v>17603</v>
      </c>
      <c r="X2247" s="20" t="str">
        <f>+IF(V2247="","-",CONCATENATE(V2247,"_",W2247))</f>
        <v>FINES_R08</v>
      </c>
      <c r="Y2247" s="59">
        <v>0.79442119598388672</v>
      </c>
      <c r="Z2247" t="s">
        <v>134</v>
      </c>
      <c r="AA2247" t="s">
        <v>2393</v>
      </c>
      <c r="AB2247" t="str">
        <f>+IF(W2247="","-",IF(W2247="UNICO","CENSO","MUESTRA"))</f>
        <v>MUESTRA</v>
      </c>
      <c r="AC2247" t="s">
        <v>2398</v>
      </c>
      <c r="AD2247" t="s">
        <v>9903</v>
      </c>
      <c r="AF2247">
        <f>+COUNTIF(Piloto!C:C,MARCO!A2247)</f>
        <v>0</v>
      </c>
    </row>
    <row r="2248" spans="1:32" x14ac:dyDescent="0.25">
      <c r="A2248" s="5" t="str">
        <f t="shared" si="35"/>
        <v>R 8 - D 71 - 455 - 0173</v>
      </c>
      <c r="B2248" s="23" t="s">
        <v>2347</v>
      </c>
      <c r="C2248" t="s">
        <v>1245</v>
      </c>
      <c r="D2248" t="s">
        <v>1243</v>
      </c>
      <c r="E2248" t="s">
        <v>1244</v>
      </c>
      <c r="F2248" t="s">
        <v>134</v>
      </c>
      <c r="G2248" t="s">
        <v>134</v>
      </c>
      <c r="H2248" t="s">
        <v>10131</v>
      </c>
      <c r="I2248" t="s">
        <v>20</v>
      </c>
      <c r="J2248" t="s">
        <v>2349</v>
      </c>
      <c r="K2248" t="s">
        <v>21</v>
      </c>
      <c r="M2248" t="s">
        <v>10132</v>
      </c>
      <c r="N2248" t="s">
        <v>22</v>
      </c>
      <c r="O2248" t="s">
        <v>23</v>
      </c>
      <c r="P2248" t="s">
        <v>26</v>
      </c>
      <c r="Q2248" t="s">
        <v>2348</v>
      </c>
      <c r="R2248" s="13">
        <v>88</v>
      </c>
      <c r="S2248" s="13">
        <v>3</v>
      </c>
      <c r="T2248" s="21">
        <v>1</v>
      </c>
      <c r="V2248" t="s">
        <v>2154</v>
      </c>
      <c r="W2248" t="s">
        <v>17603</v>
      </c>
      <c r="X2248" s="20" t="str">
        <f>+IF(V2248="","-",CONCATENATE(V2248,"_",W2248))</f>
        <v>FINES_R08</v>
      </c>
      <c r="Y2248" s="59">
        <v>0.816245436668396</v>
      </c>
      <c r="Z2248" t="s">
        <v>134</v>
      </c>
      <c r="AA2248" t="s">
        <v>2393</v>
      </c>
      <c r="AB2248" t="str">
        <f>+IF(W2248="","-",IF(W2248="UNICO","CENSO","MUESTRA"))</f>
        <v>MUESTRA</v>
      </c>
      <c r="AC2248" t="s">
        <v>2397</v>
      </c>
      <c r="AD2248" t="s">
        <v>10133</v>
      </c>
      <c r="AF2248">
        <f>+COUNTIF(Piloto!C:C,MARCO!A2248)</f>
        <v>0</v>
      </c>
    </row>
    <row r="2249" spans="1:32" x14ac:dyDescent="0.25">
      <c r="A2249" s="5" t="str">
        <f t="shared" si="35"/>
        <v>R 8 - D 71 - 455 - 0149</v>
      </c>
      <c r="B2249" s="23" t="s">
        <v>2347</v>
      </c>
      <c r="C2249" t="s">
        <v>1245</v>
      </c>
      <c r="D2249" t="s">
        <v>1243</v>
      </c>
      <c r="E2249" t="s">
        <v>1244</v>
      </c>
      <c r="F2249" t="s">
        <v>134</v>
      </c>
      <c r="G2249" t="s">
        <v>134</v>
      </c>
      <c r="H2249" t="s">
        <v>10179</v>
      </c>
      <c r="I2249" t="s">
        <v>20</v>
      </c>
      <c r="J2249" t="s">
        <v>2349</v>
      </c>
      <c r="K2249" t="s">
        <v>21</v>
      </c>
      <c r="M2249" t="s">
        <v>10180</v>
      </c>
      <c r="N2249" t="s">
        <v>22</v>
      </c>
      <c r="O2249" t="s">
        <v>23</v>
      </c>
      <c r="P2249" t="s">
        <v>26</v>
      </c>
      <c r="Q2249" t="s">
        <v>2348</v>
      </c>
      <c r="R2249" s="13">
        <v>29</v>
      </c>
      <c r="S2249" s="13">
        <v>1</v>
      </c>
      <c r="T2249" s="21">
        <v>1</v>
      </c>
      <c r="V2249" t="s">
        <v>2154</v>
      </c>
      <c r="W2249" t="s">
        <v>17603</v>
      </c>
      <c r="X2249" s="20" t="str">
        <f>+IF(V2249="","-",CONCATENATE(V2249,"_",W2249))</f>
        <v>FINES_R08</v>
      </c>
      <c r="Y2249" s="59">
        <v>0.82537531852722168</v>
      </c>
      <c r="Z2249" t="s">
        <v>134</v>
      </c>
      <c r="AA2249" t="s">
        <v>2393</v>
      </c>
      <c r="AB2249" t="str">
        <f>+IF(W2249="","-",IF(W2249="UNICO","CENSO","MUESTRA"))</f>
        <v>MUESTRA</v>
      </c>
      <c r="AC2249" t="s">
        <v>2397</v>
      </c>
      <c r="AD2249" t="s">
        <v>10181</v>
      </c>
      <c r="AF2249">
        <f>+COUNTIF(Piloto!C:C,MARCO!A2249)</f>
        <v>0</v>
      </c>
    </row>
    <row r="2250" spans="1:32" x14ac:dyDescent="0.25">
      <c r="A2250" s="5" t="str">
        <f t="shared" si="35"/>
        <v>R 8 - D 136 - 453 - 4603</v>
      </c>
      <c r="B2250" s="23" t="s">
        <v>2347</v>
      </c>
      <c r="C2250" t="s">
        <v>1245</v>
      </c>
      <c r="D2250" t="s">
        <v>170</v>
      </c>
      <c r="E2250" t="s">
        <v>2094</v>
      </c>
      <c r="F2250" t="s">
        <v>134</v>
      </c>
      <c r="G2250" t="s">
        <v>134</v>
      </c>
      <c r="H2250" t="s">
        <v>9954</v>
      </c>
      <c r="I2250" t="s">
        <v>20</v>
      </c>
      <c r="J2250" t="s">
        <v>2349</v>
      </c>
      <c r="K2250" t="s">
        <v>21</v>
      </c>
      <c r="M2250" t="s">
        <v>9955</v>
      </c>
      <c r="N2250" t="s">
        <v>22</v>
      </c>
      <c r="O2250" t="s">
        <v>23</v>
      </c>
      <c r="P2250" t="s">
        <v>26</v>
      </c>
      <c r="Q2250" t="s">
        <v>2348</v>
      </c>
      <c r="R2250" s="13">
        <v>21</v>
      </c>
      <c r="S2250" s="13">
        <v>1</v>
      </c>
      <c r="T2250" s="21">
        <v>1</v>
      </c>
      <c r="V2250" t="s">
        <v>2154</v>
      </c>
      <c r="W2250" t="s">
        <v>17603</v>
      </c>
      <c r="X2250" s="20" t="str">
        <f>+IF(V2250="","-",CONCATENATE(V2250,"_",W2250))</f>
        <v>FINES_R08</v>
      </c>
      <c r="Y2250" s="59">
        <v>0.82963746786117554</v>
      </c>
      <c r="Z2250" t="s">
        <v>134</v>
      </c>
      <c r="AA2250" t="s">
        <v>2393</v>
      </c>
      <c r="AB2250" t="str">
        <f>+IF(W2250="","-",IF(W2250="UNICO","CENSO","MUESTRA"))</f>
        <v>MUESTRA</v>
      </c>
      <c r="AC2250" t="s">
        <v>2397</v>
      </c>
      <c r="AD2250" t="s">
        <v>9956</v>
      </c>
      <c r="AF2250">
        <f>+COUNTIF(Piloto!C:C,MARCO!A2250)</f>
        <v>0</v>
      </c>
    </row>
    <row r="2251" spans="1:32" x14ac:dyDescent="0.25">
      <c r="A2251" s="5" t="str">
        <f t="shared" si="35"/>
        <v>R 8 - D 71 - 460 - 2754</v>
      </c>
      <c r="B2251" s="23" t="s">
        <v>2347</v>
      </c>
      <c r="C2251" t="s">
        <v>1245</v>
      </c>
      <c r="D2251" t="s">
        <v>1243</v>
      </c>
      <c r="E2251" t="s">
        <v>1244</v>
      </c>
      <c r="F2251" t="s">
        <v>134</v>
      </c>
      <c r="G2251" t="s">
        <v>134</v>
      </c>
      <c r="H2251" t="s">
        <v>10062</v>
      </c>
      <c r="I2251" t="s">
        <v>20</v>
      </c>
      <c r="J2251" t="s">
        <v>2349</v>
      </c>
      <c r="K2251" t="s">
        <v>21</v>
      </c>
      <c r="M2251" t="s">
        <v>10063</v>
      </c>
      <c r="N2251" t="s">
        <v>22</v>
      </c>
      <c r="O2251" t="s">
        <v>23</v>
      </c>
      <c r="P2251" t="s">
        <v>26</v>
      </c>
      <c r="Q2251" t="s">
        <v>2348</v>
      </c>
      <c r="R2251" s="13">
        <v>17</v>
      </c>
      <c r="S2251" s="13">
        <v>1</v>
      </c>
      <c r="T2251" s="21">
        <v>1</v>
      </c>
      <c r="V2251" t="s">
        <v>2154</v>
      </c>
      <c r="W2251" t="s">
        <v>17603</v>
      </c>
      <c r="X2251" s="20" t="str">
        <f>+IF(V2251="","-",CONCATENATE(V2251,"_",W2251))</f>
        <v>FINES_R08</v>
      </c>
      <c r="Y2251" s="59">
        <v>0.85337305068969727</v>
      </c>
      <c r="Z2251" t="s">
        <v>134</v>
      </c>
      <c r="AA2251" t="s">
        <v>2393</v>
      </c>
      <c r="AB2251" t="str">
        <f>+IF(W2251="","-",IF(W2251="UNICO","CENSO","MUESTRA"))</f>
        <v>MUESTRA</v>
      </c>
      <c r="AC2251" t="s">
        <v>2397</v>
      </c>
      <c r="AD2251" t="s">
        <v>10064</v>
      </c>
      <c r="AF2251">
        <f>+COUNTIF(Piloto!C:C,MARCO!A2251)</f>
        <v>0</v>
      </c>
    </row>
    <row r="2252" spans="1:32" x14ac:dyDescent="0.25">
      <c r="A2252" s="5" t="str">
        <f t="shared" si="35"/>
        <v>R 8 - D 71 - 455 - 2754</v>
      </c>
      <c r="B2252" s="23" t="s">
        <v>2347</v>
      </c>
      <c r="C2252" t="s">
        <v>1245</v>
      </c>
      <c r="D2252" t="s">
        <v>1243</v>
      </c>
      <c r="E2252" t="s">
        <v>1244</v>
      </c>
      <c r="F2252" t="s">
        <v>134</v>
      </c>
      <c r="G2252" t="s">
        <v>134</v>
      </c>
      <c r="H2252" t="s">
        <v>10172</v>
      </c>
      <c r="I2252" t="s">
        <v>20</v>
      </c>
      <c r="J2252" t="s">
        <v>2349</v>
      </c>
      <c r="K2252" t="s">
        <v>21</v>
      </c>
      <c r="M2252" t="s">
        <v>10063</v>
      </c>
      <c r="N2252" t="s">
        <v>22</v>
      </c>
      <c r="O2252" t="s">
        <v>23</v>
      </c>
      <c r="P2252" t="s">
        <v>26</v>
      </c>
      <c r="Q2252" t="s">
        <v>2348</v>
      </c>
      <c r="R2252" s="13">
        <v>67</v>
      </c>
      <c r="S2252" s="13">
        <v>3</v>
      </c>
      <c r="T2252" s="21">
        <v>1</v>
      </c>
      <c r="V2252" t="s">
        <v>2154</v>
      </c>
      <c r="W2252" t="s">
        <v>17603</v>
      </c>
      <c r="X2252" s="20" t="str">
        <f>+IF(V2252="","-",CONCATENATE(V2252,"_",W2252))</f>
        <v>FINES_R08</v>
      </c>
      <c r="Y2252" s="59">
        <v>0.85337305068969727</v>
      </c>
      <c r="Z2252" t="s">
        <v>134</v>
      </c>
      <c r="AA2252" t="s">
        <v>2393</v>
      </c>
      <c r="AB2252" t="str">
        <f>+IF(W2252="","-",IF(W2252="UNICO","CENSO","MUESTRA"))</f>
        <v>MUESTRA</v>
      </c>
      <c r="AC2252" t="s">
        <v>2397</v>
      </c>
      <c r="AD2252" t="s">
        <v>10064</v>
      </c>
      <c r="AF2252">
        <f>+COUNTIF(Piloto!C:C,MARCO!A2252)</f>
        <v>0</v>
      </c>
    </row>
    <row r="2253" spans="1:32" x14ac:dyDescent="0.25">
      <c r="A2253" s="5" t="str">
        <f t="shared" si="35"/>
        <v>R 8 - D 136 - 453 - 0842</v>
      </c>
      <c r="B2253" s="23" t="s">
        <v>2347</v>
      </c>
      <c r="C2253" t="s">
        <v>1245</v>
      </c>
      <c r="D2253" t="s">
        <v>170</v>
      </c>
      <c r="E2253" t="s">
        <v>2094</v>
      </c>
      <c r="F2253" t="s">
        <v>134</v>
      </c>
      <c r="G2253" t="s">
        <v>134</v>
      </c>
      <c r="H2253" t="s">
        <v>9937</v>
      </c>
      <c r="I2253" t="s">
        <v>20</v>
      </c>
      <c r="J2253" t="s">
        <v>2349</v>
      </c>
      <c r="K2253" t="s">
        <v>21</v>
      </c>
      <c r="M2253" t="s">
        <v>2234</v>
      </c>
      <c r="N2253" t="s">
        <v>22</v>
      </c>
      <c r="O2253" t="s">
        <v>23</v>
      </c>
      <c r="P2253" t="s">
        <v>26</v>
      </c>
      <c r="Q2253" t="s">
        <v>2348</v>
      </c>
      <c r="R2253" s="13">
        <v>15</v>
      </c>
      <c r="S2253" s="13">
        <v>1</v>
      </c>
      <c r="T2253" s="21">
        <v>1</v>
      </c>
      <c r="V2253" t="s">
        <v>2154</v>
      </c>
      <c r="W2253" t="s">
        <v>17603</v>
      </c>
      <c r="X2253" s="20" t="str">
        <f>+IF(V2253="","-",CONCATENATE(V2253,"_",W2253))</f>
        <v>FINES_R08</v>
      </c>
      <c r="Y2253" s="59">
        <v>0.88816332817077637</v>
      </c>
      <c r="Z2253" t="s">
        <v>134</v>
      </c>
      <c r="AA2253" t="s">
        <v>2393</v>
      </c>
      <c r="AB2253" t="str">
        <f>+IF(W2253="","-",IF(W2253="UNICO","CENSO","MUESTRA"))</f>
        <v>MUESTRA</v>
      </c>
      <c r="AC2253" t="s">
        <v>2398</v>
      </c>
      <c r="AD2253" t="s">
        <v>9938</v>
      </c>
      <c r="AF2253">
        <f>+COUNTIF(Piloto!C:C,MARCO!A2253)</f>
        <v>0</v>
      </c>
    </row>
    <row r="2254" spans="1:32" x14ac:dyDescent="0.25">
      <c r="A2254" s="5" t="str">
        <f t="shared" si="35"/>
        <v>R 8 - D 71 - 460 - 3441</v>
      </c>
      <c r="B2254" s="60" t="s">
        <v>2347</v>
      </c>
      <c r="C2254" t="s">
        <v>1245</v>
      </c>
      <c r="D2254" t="s">
        <v>1243</v>
      </c>
      <c r="E2254" t="s">
        <v>1244</v>
      </c>
      <c r="F2254" t="s">
        <v>134</v>
      </c>
      <c r="G2254" t="s">
        <v>134</v>
      </c>
      <c r="H2254" t="s">
        <v>12841</v>
      </c>
      <c r="I2254" t="s">
        <v>20</v>
      </c>
      <c r="J2254" t="s">
        <v>2349</v>
      </c>
      <c r="K2254" t="s">
        <v>21</v>
      </c>
      <c r="M2254" t="s">
        <v>12842</v>
      </c>
      <c r="N2254" t="s">
        <v>22</v>
      </c>
      <c r="O2254" t="s">
        <v>23</v>
      </c>
      <c r="P2254" t="s">
        <v>26</v>
      </c>
      <c r="Q2254" t="s">
        <v>2348</v>
      </c>
      <c r="R2254" s="13">
        <v>16</v>
      </c>
      <c r="S2254" s="13">
        <v>1</v>
      </c>
      <c r="T2254" s="21">
        <v>1</v>
      </c>
      <c r="V2254" t="s">
        <v>2154</v>
      </c>
      <c r="W2254" t="s">
        <v>17603</v>
      </c>
      <c r="X2254" s="20" t="str">
        <f>+IF(V2254="","-",CONCATENATE(V2254,"_",W2254))</f>
        <v>FINES_R08</v>
      </c>
      <c r="Y2254" s="59">
        <v>0.92029619216918945</v>
      </c>
      <c r="Z2254" t="s">
        <v>134</v>
      </c>
      <c r="AA2254" t="s">
        <v>2393</v>
      </c>
      <c r="AB2254" t="str">
        <f>+IF(W2254="","-",IF(W2254="UNICO","CENSO","MUESTRA"))</f>
        <v>MUESTRA</v>
      </c>
      <c r="AC2254" t="s">
        <v>2398</v>
      </c>
      <c r="AD2254" t="s">
        <v>12843</v>
      </c>
      <c r="AF2254">
        <f>+COUNTIF(Piloto!C:C,MARCO!A2254)</f>
        <v>0</v>
      </c>
    </row>
    <row r="2255" spans="1:32" x14ac:dyDescent="0.25">
      <c r="A2255" s="5" t="str">
        <f t="shared" si="35"/>
        <v>R 8 - D 71 - 462 - 0167</v>
      </c>
      <c r="B2255" s="23" t="s">
        <v>2347</v>
      </c>
      <c r="C2255" t="s">
        <v>1245</v>
      </c>
      <c r="D2255" t="s">
        <v>1243</v>
      </c>
      <c r="E2255" t="s">
        <v>1244</v>
      </c>
      <c r="F2255" t="s">
        <v>134</v>
      </c>
      <c r="G2255" t="s">
        <v>134</v>
      </c>
      <c r="H2255" t="s">
        <v>9987</v>
      </c>
      <c r="I2255" t="s">
        <v>20</v>
      </c>
      <c r="J2255" t="s">
        <v>2349</v>
      </c>
      <c r="K2255" t="s">
        <v>21</v>
      </c>
      <c r="M2255" t="s">
        <v>18063</v>
      </c>
      <c r="N2255" t="s">
        <v>22</v>
      </c>
      <c r="O2255" t="s">
        <v>23</v>
      </c>
      <c r="P2255" t="s">
        <v>26</v>
      </c>
      <c r="Q2255" t="s">
        <v>2348</v>
      </c>
      <c r="R2255" s="13">
        <v>25</v>
      </c>
      <c r="S2255" s="13">
        <v>1</v>
      </c>
      <c r="T2255" s="21">
        <v>1</v>
      </c>
      <c r="V2255" t="s">
        <v>2154</v>
      </c>
      <c r="W2255" t="s">
        <v>17603</v>
      </c>
      <c r="X2255" s="20" t="str">
        <f>+IF(V2255="","-",CONCATENATE(V2255,"_",W2255))</f>
        <v>FINES_R08</v>
      </c>
      <c r="Y2255" s="59">
        <v>0.97205942869186401</v>
      </c>
      <c r="Z2255" t="s">
        <v>134</v>
      </c>
      <c r="AA2255" t="s">
        <v>2393</v>
      </c>
      <c r="AB2255" t="str">
        <f>+IF(W2255="","-",IF(W2255="UNICO","CENSO","MUESTRA"))</f>
        <v>MUESTRA</v>
      </c>
      <c r="AC2255" t="s">
        <v>2398</v>
      </c>
      <c r="AD2255" t="s">
        <v>9989</v>
      </c>
      <c r="AF2255">
        <f>+COUNTIF(Piloto!C:C,MARCO!A2255)</f>
        <v>0</v>
      </c>
    </row>
    <row r="2256" spans="1:32" x14ac:dyDescent="0.25">
      <c r="A2256" s="5" t="str">
        <f t="shared" si="35"/>
        <v>R 8 - D 71 - 455 - 0167</v>
      </c>
      <c r="B2256" s="23" t="s">
        <v>2347</v>
      </c>
      <c r="C2256" t="s">
        <v>1245</v>
      </c>
      <c r="D2256" t="s">
        <v>1243</v>
      </c>
      <c r="E2256" t="s">
        <v>1244</v>
      </c>
      <c r="F2256" t="s">
        <v>134</v>
      </c>
      <c r="G2256" t="s">
        <v>134</v>
      </c>
      <c r="H2256" t="s">
        <v>10036</v>
      </c>
      <c r="I2256" t="s">
        <v>20</v>
      </c>
      <c r="J2256" t="s">
        <v>2349</v>
      </c>
      <c r="K2256" t="s">
        <v>21</v>
      </c>
      <c r="M2256" t="s">
        <v>18063</v>
      </c>
      <c r="N2256" t="s">
        <v>22</v>
      </c>
      <c r="O2256" t="s">
        <v>23</v>
      </c>
      <c r="P2256" t="s">
        <v>26</v>
      </c>
      <c r="Q2256" t="s">
        <v>2348</v>
      </c>
      <c r="R2256" s="13">
        <v>102</v>
      </c>
      <c r="S2256" s="13">
        <v>3</v>
      </c>
      <c r="T2256" s="21">
        <v>1</v>
      </c>
      <c r="V2256" t="s">
        <v>2154</v>
      </c>
      <c r="W2256" t="s">
        <v>17603</v>
      </c>
      <c r="X2256" s="20" t="str">
        <f>+IF(V2256="","-",CONCATENATE(V2256,"_",W2256))</f>
        <v>FINES_R08</v>
      </c>
      <c r="Y2256" s="59">
        <v>0.97205942869186401</v>
      </c>
      <c r="Z2256" t="s">
        <v>134</v>
      </c>
      <c r="AA2256" t="s">
        <v>2393</v>
      </c>
      <c r="AB2256" t="str">
        <f>+IF(W2256="","-",IF(W2256="UNICO","CENSO","MUESTRA"))</f>
        <v>MUESTRA</v>
      </c>
      <c r="AC2256" t="s">
        <v>2398</v>
      </c>
      <c r="AD2256" t="s">
        <v>9989</v>
      </c>
      <c r="AF2256">
        <f>+COUNTIF(Piloto!C:C,MARCO!A2256)</f>
        <v>0</v>
      </c>
    </row>
    <row r="2257" spans="1:32" x14ac:dyDescent="0.25">
      <c r="A2257" s="5" t="str">
        <f t="shared" si="35"/>
        <v>R 9 - D 131 - 454 - 1621</v>
      </c>
      <c r="B2257" s="23" t="s">
        <v>2347</v>
      </c>
      <c r="C2257" t="s">
        <v>1302</v>
      </c>
      <c r="D2257" t="s">
        <v>281</v>
      </c>
      <c r="E2257" t="s">
        <v>2014</v>
      </c>
      <c r="F2257" t="s">
        <v>134</v>
      </c>
      <c r="G2257" t="s">
        <v>134</v>
      </c>
      <c r="H2257" t="s">
        <v>10298</v>
      </c>
      <c r="I2257" t="s">
        <v>20</v>
      </c>
      <c r="J2257" t="s">
        <v>2349</v>
      </c>
      <c r="K2257" t="s">
        <v>21</v>
      </c>
      <c r="M2257" t="s">
        <v>10299</v>
      </c>
      <c r="N2257" t="s">
        <v>22</v>
      </c>
      <c r="O2257" t="s">
        <v>23</v>
      </c>
      <c r="P2257" t="s">
        <v>26</v>
      </c>
      <c r="Q2257" t="s">
        <v>2348</v>
      </c>
      <c r="R2257" s="13">
        <v>31</v>
      </c>
      <c r="S2257" s="13">
        <v>1</v>
      </c>
      <c r="T2257" s="21">
        <v>1</v>
      </c>
      <c r="V2257" t="s">
        <v>2154</v>
      </c>
      <c r="W2257" t="s">
        <v>17604</v>
      </c>
      <c r="X2257" s="20" t="str">
        <f>+IF(V2257="","-",CONCATENATE(V2257,"_",W2257))</f>
        <v>FINES_R09</v>
      </c>
      <c r="Y2257" s="59">
        <v>0.1337273120880127</v>
      </c>
      <c r="Z2257" t="s">
        <v>134</v>
      </c>
      <c r="AA2257" t="s">
        <v>2393</v>
      </c>
      <c r="AB2257" t="str">
        <f>+IF(W2257="","-",IF(W2257="UNICO","CENSO","MUESTRA"))</f>
        <v>MUESTRA</v>
      </c>
      <c r="AC2257" t="s">
        <v>2397</v>
      </c>
      <c r="AD2257" t="s">
        <v>10300</v>
      </c>
      <c r="AF2257">
        <f>+COUNTIF(Piloto!C:C,MARCO!A2257)</f>
        <v>0</v>
      </c>
    </row>
    <row r="2258" spans="1:32" x14ac:dyDescent="0.25">
      <c r="A2258" s="5" t="str">
        <f t="shared" si="35"/>
        <v>R 9 - D 131 - 453 - 3744</v>
      </c>
      <c r="B2258" s="23" t="s">
        <v>2347</v>
      </c>
      <c r="C2258" t="s">
        <v>1302</v>
      </c>
      <c r="D2258" t="s">
        <v>281</v>
      </c>
      <c r="E2258" t="s">
        <v>2014</v>
      </c>
      <c r="F2258" t="s">
        <v>134</v>
      </c>
      <c r="G2258" t="s">
        <v>134</v>
      </c>
      <c r="H2258" t="s">
        <v>10341</v>
      </c>
      <c r="I2258" t="s">
        <v>20</v>
      </c>
      <c r="J2258" t="s">
        <v>2349</v>
      </c>
      <c r="K2258" t="s">
        <v>21</v>
      </c>
      <c r="M2258" t="s">
        <v>5526</v>
      </c>
      <c r="N2258" t="s">
        <v>22</v>
      </c>
      <c r="O2258" t="s">
        <v>23</v>
      </c>
      <c r="P2258" t="s">
        <v>26</v>
      </c>
      <c r="Q2258" t="s">
        <v>2348</v>
      </c>
      <c r="R2258" s="13">
        <v>29</v>
      </c>
      <c r="S2258" s="13">
        <v>1</v>
      </c>
      <c r="T2258" s="21">
        <v>1</v>
      </c>
      <c r="V2258" t="s">
        <v>2154</v>
      </c>
      <c r="W2258" t="s">
        <v>17604</v>
      </c>
      <c r="X2258" s="20" t="str">
        <f>+IF(V2258="","-",CONCATENATE(V2258,"_",W2258))</f>
        <v>FINES_R09</v>
      </c>
      <c r="Y2258" s="59">
        <v>0.1677220165729523</v>
      </c>
      <c r="Z2258" t="s">
        <v>134</v>
      </c>
      <c r="AA2258" t="s">
        <v>2393</v>
      </c>
      <c r="AB2258" t="str">
        <f>+IF(W2258="","-",IF(W2258="UNICO","CENSO","MUESTRA"))</f>
        <v>MUESTRA</v>
      </c>
      <c r="AC2258" t="s">
        <v>2397</v>
      </c>
      <c r="AD2258" t="s">
        <v>10342</v>
      </c>
      <c r="AF2258">
        <f>+COUNTIF(Piloto!C:C,MARCO!A2258)</f>
        <v>0</v>
      </c>
    </row>
    <row r="2259" spans="1:32" x14ac:dyDescent="0.25">
      <c r="A2259" s="5" t="str">
        <f t="shared" si="35"/>
        <v>R 9 - D 73 - 453 - 0587</v>
      </c>
      <c r="B2259" s="23" t="s">
        <v>2347</v>
      </c>
      <c r="C2259" t="s">
        <v>1302</v>
      </c>
      <c r="D2259" t="s">
        <v>1300</v>
      </c>
      <c r="E2259" t="s">
        <v>1301</v>
      </c>
      <c r="F2259" t="s">
        <v>134</v>
      </c>
      <c r="G2259" t="s">
        <v>134</v>
      </c>
      <c r="H2259" t="s">
        <v>10638</v>
      </c>
      <c r="I2259" t="s">
        <v>20</v>
      </c>
      <c r="J2259" t="s">
        <v>2349</v>
      </c>
      <c r="K2259" t="s">
        <v>21</v>
      </c>
      <c r="M2259" t="s">
        <v>10639</v>
      </c>
      <c r="N2259" t="s">
        <v>22</v>
      </c>
      <c r="O2259" t="s">
        <v>23</v>
      </c>
      <c r="P2259" t="s">
        <v>26</v>
      </c>
      <c r="Q2259" t="s">
        <v>2348</v>
      </c>
      <c r="R2259" s="13">
        <v>135</v>
      </c>
      <c r="S2259" s="13">
        <v>3</v>
      </c>
      <c r="T2259" s="21">
        <v>1</v>
      </c>
      <c r="V2259" t="s">
        <v>2154</v>
      </c>
      <c r="W2259" t="s">
        <v>17604</v>
      </c>
      <c r="X2259" s="20" t="str">
        <f>+IF(V2259="","-",CONCATENATE(V2259,"_",W2259))</f>
        <v>FINES_R09</v>
      </c>
      <c r="Y2259" s="59">
        <v>0.17001910507678991</v>
      </c>
      <c r="Z2259" t="s">
        <v>134</v>
      </c>
      <c r="AA2259" t="s">
        <v>2393</v>
      </c>
      <c r="AB2259" t="str">
        <f>+IF(W2259="","-",IF(W2259="UNICO","CENSO","MUESTRA"))</f>
        <v>MUESTRA</v>
      </c>
      <c r="AC2259" t="s">
        <v>2397</v>
      </c>
      <c r="AD2259" t="s">
        <v>10640</v>
      </c>
      <c r="AF2259">
        <f>+COUNTIF(Piloto!C:C,MARCO!A2259)</f>
        <v>0</v>
      </c>
    </row>
    <row r="2260" spans="1:32" x14ac:dyDescent="0.25">
      <c r="A2260" s="5" t="str">
        <f t="shared" si="35"/>
        <v>R 9 - D 73 - 451 - 1833</v>
      </c>
      <c r="B2260" s="23" t="s">
        <v>2347</v>
      </c>
      <c r="C2260" t="s">
        <v>1302</v>
      </c>
      <c r="D2260" t="s">
        <v>1300</v>
      </c>
      <c r="E2260" t="s">
        <v>1301</v>
      </c>
      <c r="F2260" t="s">
        <v>134</v>
      </c>
      <c r="G2260" t="s">
        <v>134</v>
      </c>
      <c r="H2260" t="s">
        <v>10497</v>
      </c>
      <c r="I2260" t="s">
        <v>20</v>
      </c>
      <c r="J2260" t="s">
        <v>2349</v>
      </c>
      <c r="K2260" t="s">
        <v>21</v>
      </c>
      <c r="M2260" t="s">
        <v>10498</v>
      </c>
      <c r="N2260" t="s">
        <v>22</v>
      </c>
      <c r="O2260" t="s">
        <v>23</v>
      </c>
      <c r="P2260" t="s">
        <v>26</v>
      </c>
      <c r="Q2260" t="s">
        <v>2348</v>
      </c>
      <c r="R2260" s="13">
        <v>71</v>
      </c>
      <c r="S2260" s="13">
        <v>3</v>
      </c>
      <c r="T2260" s="21">
        <v>1</v>
      </c>
      <c r="V2260" t="s">
        <v>2154</v>
      </c>
      <c r="W2260" t="s">
        <v>17604</v>
      </c>
      <c r="X2260" s="20" t="str">
        <f>+IF(V2260="","-",CONCATENATE(V2260,"_",W2260))</f>
        <v>FINES_R09</v>
      </c>
      <c r="Y2260" s="59">
        <v>0.21255181729793551</v>
      </c>
      <c r="Z2260" t="s">
        <v>134</v>
      </c>
      <c r="AA2260" t="s">
        <v>2393</v>
      </c>
      <c r="AB2260" t="str">
        <f>+IF(W2260="","-",IF(W2260="UNICO","CENSO","MUESTRA"))</f>
        <v>MUESTRA</v>
      </c>
      <c r="AC2260" t="s">
        <v>2397</v>
      </c>
      <c r="AD2260" t="s">
        <v>10499</v>
      </c>
      <c r="AF2260">
        <f>+COUNTIF(Piloto!C:C,MARCO!A2260)</f>
        <v>0</v>
      </c>
    </row>
    <row r="2261" spans="1:32" x14ac:dyDescent="0.25">
      <c r="A2261" s="5" t="str">
        <f t="shared" si="35"/>
        <v>R 9 - D 73 - 453 - 1833</v>
      </c>
      <c r="B2261" s="23" t="s">
        <v>2347</v>
      </c>
      <c r="C2261" t="s">
        <v>1302</v>
      </c>
      <c r="D2261" t="s">
        <v>1300</v>
      </c>
      <c r="E2261" t="s">
        <v>1301</v>
      </c>
      <c r="F2261" t="s">
        <v>134</v>
      </c>
      <c r="G2261" t="s">
        <v>134</v>
      </c>
      <c r="H2261" t="s">
        <v>10538</v>
      </c>
      <c r="I2261" t="s">
        <v>20</v>
      </c>
      <c r="J2261" t="s">
        <v>2349</v>
      </c>
      <c r="K2261" t="s">
        <v>21</v>
      </c>
      <c r="M2261" t="s">
        <v>10498</v>
      </c>
      <c r="N2261" t="s">
        <v>22</v>
      </c>
      <c r="O2261" t="s">
        <v>23</v>
      </c>
      <c r="P2261" t="s">
        <v>26</v>
      </c>
      <c r="Q2261" t="s">
        <v>2348</v>
      </c>
      <c r="R2261" s="13">
        <v>28</v>
      </c>
      <c r="S2261" s="13">
        <v>1</v>
      </c>
      <c r="T2261" s="21">
        <v>1</v>
      </c>
      <c r="V2261" t="s">
        <v>2154</v>
      </c>
      <c r="W2261" t="s">
        <v>17604</v>
      </c>
      <c r="X2261" s="20" t="str">
        <f>+IF(V2261="","-",CONCATENATE(V2261,"_",W2261))</f>
        <v>FINES_R09</v>
      </c>
      <c r="Y2261" s="59">
        <v>0.21255181729793551</v>
      </c>
      <c r="Z2261" t="s">
        <v>134</v>
      </c>
      <c r="AA2261" t="s">
        <v>2393</v>
      </c>
      <c r="AB2261" t="str">
        <f>+IF(W2261="","-",IF(W2261="UNICO","CENSO","MUESTRA"))</f>
        <v>MUESTRA</v>
      </c>
      <c r="AC2261" t="s">
        <v>2398</v>
      </c>
      <c r="AD2261" t="s">
        <v>10499</v>
      </c>
      <c r="AF2261">
        <f>+COUNTIF(Piloto!C:C,MARCO!A2261)</f>
        <v>0</v>
      </c>
    </row>
    <row r="2262" spans="1:32" x14ac:dyDescent="0.25">
      <c r="A2262" s="5" t="str">
        <f t="shared" si="35"/>
        <v>R 9 - D 132 - 453 - 4056</v>
      </c>
      <c r="B2262" s="23" t="s">
        <v>2347</v>
      </c>
      <c r="C2262" t="s">
        <v>1302</v>
      </c>
      <c r="D2262" t="s">
        <v>619</v>
      </c>
      <c r="E2262" t="s">
        <v>2032</v>
      </c>
      <c r="F2262" t="s">
        <v>134</v>
      </c>
      <c r="G2262" t="s">
        <v>134</v>
      </c>
      <c r="H2262" t="s">
        <v>10391</v>
      </c>
      <c r="I2262" t="s">
        <v>20</v>
      </c>
      <c r="J2262" t="s">
        <v>2349</v>
      </c>
      <c r="K2262" t="s">
        <v>21</v>
      </c>
      <c r="M2262" t="s">
        <v>10392</v>
      </c>
      <c r="N2262" t="s">
        <v>22</v>
      </c>
      <c r="O2262" t="s">
        <v>23</v>
      </c>
      <c r="P2262" t="s">
        <v>26</v>
      </c>
      <c r="Q2262" t="s">
        <v>2348</v>
      </c>
      <c r="R2262" s="13">
        <v>28</v>
      </c>
      <c r="S2262" s="13">
        <v>2</v>
      </c>
      <c r="T2262" s="21">
        <v>1</v>
      </c>
      <c r="V2262" t="s">
        <v>2154</v>
      </c>
      <c r="W2262" t="s">
        <v>17604</v>
      </c>
      <c r="X2262" s="20" t="str">
        <f>+IF(V2262="","-",CONCATENATE(V2262,"_",W2262))</f>
        <v>FINES_R09</v>
      </c>
      <c r="Y2262" s="59">
        <v>0.24</v>
      </c>
      <c r="Z2262" t="s">
        <v>134</v>
      </c>
      <c r="AA2262" t="s">
        <v>2393</v>
      </c>
      <c r="AB2262" t="str">
        <f>+IF(W2262="","-",IF(W2262="UNICO","CENSO","MUESTRA"))</f>
        <v>MUESTRA</v>
      </c>
      <c r="AC2262" t="s">
        <v>2397</v>
      </c>
      <c r="AD2262" t="s">
        <v>10393</v>
      </c>
      <c r="AF2262">
        <f>+COUNTIF(Piloto!C:C,MARCO!A2262)</f>
        <v>0</v>
      </c>
    </row>
    <row r="2263" spans="1:32" x14ac:dyDescent="0.25">
      <c r="A2263" s="5" t="str">
        <f t="shared" si="35"/>
        <v>R 9 - D 73 - 451 - 3722</v>
      </c>
      <c r="B2263" s="23" t="s">
        <v>2347</v>
      </c>
      <c r="C2263" t="s">
        <v>1302</v>
      </c>
      <c r="D2263" t="s">
        <v>1300</v>
      </c>
      <c r="E2263" t="s">
        <v>1301</v>
      </c>
      <c r="F2263" t="s">
        <v>134</v>
      </c>
      <c r="G2263" t="s">
        <v>134</v>
      </c>
      <c r="H2263" t="s">
        <v>10695</v>
      </c>
      <c r="I2263" t="s">
        <v>20</v>
      </c>
      <c r="J2263" t="s">
        <v>2349</v>
      </c>
      <c r="K2263" t="s">
        <v>21</v>
      </c>
      <c r="M2263" t="s">
        <v>3557</v>
      </c>
      <c r="N2263" t="s">
        <v>22</v>
      </c>
      <c r="O2263" t="s">
        <v>23</v>
      </c>
      <c r="P2263" t="s">
        <v>26</v>
      </c>
      <c r="Q2263" t="s">
        <v>2348</v>
      </c>
      <c r="R2263" s="13">
        <v>19</v>
      </c>
      <c r="S2263" s="13">
        <v>1</v>
      </c>
      <c r="T2263" s="21">
        <v>1</v>
      </c>
      <c r="V2263" t="s">
        <v>2154</v>
      </c>
      <c r="W2263" t="s">
        <v>17604</v>
      </c>
      <c r="X2263" s="20" t="str">
        <f>+IF(V2263="","-",CONCATENATE(V2263,"_",W2263))</f>
        <v>FINES_R09</v>
      </c>
      <c r="Y2263" s="59">
        <v>0.25986644625663757</v>
      </c>
      <c r="Z2263" t="s">
        <v>134</v>
      </c>
      <c r="AA2263" t="s">
        <v>2393</v>
      </c>
      <c r="AB2263" t="str">
        <f>+IF(W2263="","-",IF(W2263="UNICO","CENSO","MUESTRA"))</f>
        <v>MUESTRA</v>
      </c>
      <c r="AC2263" t="s">
        <v>2397</v>
      </c>
      <c r="AD2263" t="s">
        <v>10696</v>
      </c>
      <c r="AF2263">
        <f>+COUNTIF(Piloto!C:C,MARCO!A2263)</f>
        <v>0</v>
      </c>
    </row>
    <row r="2264" spans="1:32" x14ac:dyDescent="0.25">
      <c r="A2264" s="5" t="str">
        <f t="shared" si="35"/>
        <v>R 9 - D 73 - 451 - 1830</v>
      </c>
      <c r="B2264" s="23" t="s">
        <v>2347</v>
      </c>
      <c r="C2264" t="s">
        <v>1302</v>
      </c>
      <c r="D2264" t="s">
        <v>1300</v>
      </c>
      <c r="E2264" t="s">
        <v>1301</v>
      </c>
      <c r="F2264" t="s">
        <v>134</v>
      </c>
      <c r="G2264" t="s">
        <v>134</v>
      </c>
      <c r="H2264" t="s">
        <v>10492</v>
      </c>
      <c r="I2264" t="s">
        <v>20</v>
      </c>
      <c r="J2264" t="s">
        <v>2349</v>
      </c>
      <c r="K2264" t="s">
        <v>21</v>
      </c>
      <c r="M2264" t="s">
        <v>10493</v>
      </c>
      <c r="N2264" t="s">
        <v>22</v>
      </c>
      <c r="O2264" t="s">
        <v>23</v>
      </c>
      <c r="P2264" t="s">
        <v>26</v>
      </c>
      <c r="Q2264" t="s">
        <v>2348</v>
      </c>
      <c r="R2264" s="13">
        <v>146</v>
      </c>
      <c r="S2264" s="13">
        <v>4</v>
      </c>
      <c r="T2264" s="21">
        <v>1</v>
      </c>
      <c r="V2264" t="s">
        <v>2154</v>
      </c>
      <c r="W2264" t="s">
        <v>17604</v>
      </c>
      <c r="X2264" s="20" t="str">
        <f>+IF(V2264="","-",CONCATENATE(V2264,"_",W2264))</f>
        <v>FINES_R09</v>
      </c>
      <c r="Y2264" s="59">
        <v>0.2769264280796051</v>
      </c>
      <c r="Z2264" t="s">
        <v>134</v>
      </c>
      <c r="AA2264" t="s">
        <v>2393</v>
      </c>
      <c r="AB2264" t="str">
        <f>+IF(W2264="","-",IF(W2264="UNICO","CENSO","MUESTRA"))</f>
        <v>MUESTRA</v>
      </c>
      <c r="AC2264" t="s">
        <v>2398</v>
      </c>
      <c r="AD2264" t="s">
        <v>10494</v>
      </c>
      <c r="AF2264">
        <f>+COUNTIF(Piloto!C:C,MARCO!A2264)</f>
        <v>0</v>
      </c>
    </row>
    <row r="2265" spans="1:32" x14ac:dyDescent="0.25">
      <c r="A2265" s="5" t="str">
        <f t="shared" si="35"/>
        <v>R 9 - D 73 - 454 - 0552</v>
      </c>
      <c r="B2265" s="23" t="s">
        <v>2347</v>
      </c>
      <c r="C2265" t="s">
        <v>1302</v>
      </c>
      <c r="D2265" t="s">
        <v>1300</v>
      </c>
      <c r="E2265" t="s">
        <v>1301</v>
      </c>
      <c r="F2265" t="s">
        <v>134</v>
      </c>
      <c r="G2265" t="s">
        <v>134</v>
      </c>
      <c r="H2265" t="s">
        <v>10666</v>
      </c>
      <c r="I2265" t="s">
        <v>20</v>
      </c>
      <c r="J2265" t="s">
        <v>2349</v>
      </c>
      <c r="K2265" t="s">
        <v>21</v>
      </c>
      <c r="M2265" t="s">
        <v>2248</v>
      </c>
      <c r="N2265" t="s">
        <v>22</v>
      </c>
      <c r="O2265" t="s">
        <v>23</v>
      </c>
      <c r="P2265" t="s">
        <v>26</v>
      </c>
      <c r="Q2265" t="s">
        <v>2348</v>
      </c>
      <c r="R2265" s="13">
        <v>22</v>
      </c>
      <c r="S2265" s="13">
        <v>1</v>
      </c>
      <c r="T2265" s="21">
        <v>1</v>
      </c>
      <c r="V2265" t="s">
        <v>2154</v>
      </c>
      <c r="W2265" t="s">
        <v>17604</v>
      </c>
      <c r="X2265" s="20" t="str">
        <f>+IF(V2265="","-",CONCATENATE(V2265,"_",W2265))</f>
        <v>FINES_R09</v>
      </c>
      <c r="Y2265" s="59">
        <v>0.27809983491897577</v>
      </c>
      <c r="Z2265" t="s">
        <v>134</v>
      </c>
      <c r="AA2265" t="s">
        <v>2393</v>
      </c>
      <c r="AB2265" t="str">
        <f>+IF(W2265="","-",IF(W2265="UNICO","CENSO","MUESTRA"))</f>
        <v>MUESTRA</v>
      </c>
      <c r="AC2265" t="s">
        <v>2398</v>
      </c>
      <c r="AD2265" t="s">
        <v>10667</v>
      </c>
      <c r="AF2265">
        <f>+COUNTIF(Piloto!C:C,MARCO!A2265)</f>
        <v>0</v>
      </c>
    </row>
    <row r="2266" spans="1:32" x14ac:dyDescent="0.25">
      <c r="A2266" s="5" t="str">
        <f t="shared" si="35"/>
        <v>R 9 - D 73 - 453 - 0552</v>
      </c>
      <c r="B2266" s="23" t="s">
        <v>2347</v>
      </c>
      <c r="C2266" t="s">
        <v>1302</v>
      </c>
      <c r="D2266" t="s">
        <v>1300</v>
      </c>
      <c r="E2266" t="s">
        <v>1301</v>
      </c>
      <c r="F2266" t="s">
        <v>134</v>
      </c>
      <c r="G2266" t="s">
        <v>134</v>
      </c>
      <c r="H2266" t="s">
        <v>10680</v>
      </c>
      <c r="I2266" t="s">
        <v>20</v>
      </c>
      <c r="J2266" t="s">
        <v>2349</v>
      </c>
      <c r="K2266" t="s">
        <v>21</v>
      </c>
      <c r="M2266" t="s">
        <v>2248</v>
      </c>
      <c r="N2266" t="s">
        <v>22</v>
      </c>
      <c r="O2266" t="s">
        <v>23</v>
      </c>
      <c r="P2266" t="s">
        <v>26</v>
      </c>
      <c r="Q2266" t="s">
        <v>2348</v>
      </c>
      <c r="R2266" s="13">
        <v>32</v>
      </c>
      <c r="S2266" s="13">
        <v>1</v>
      </c>
      <c r="T2266" s="21">
        <v>1</v>
      </c>
      <c r="V2266" t="s">
        <v>2154</v>
      </c>
      <c r="W2266" t="s">
        <v>17604</v>
      </c>
      <c r="X2266" s="20" t="str">
        <f>+IF(V2266="","-",CONCATENATE(V2266,"_",W2266))</f>
        <v>FINES_R09</v>
      </c>
      <c r="Y2266" s="59">
        <v>0.27809983491897577</v>
      </c>
      <c r="Z2266" t="s">
        <v>134</v>
      </c>
      <c r="AA2266" t="s">
        <v>2393</v>
      </c>
      <c r="AB2266" t="str">
        <f>+IF(W2266="","-",IF(W2266="UNICO","CENSO","MUESTRA"))</f>
        <v>MUESTRA</v>
      </c>
      <c r="AC2266" t="s">
        <v>2398</v>
      </c>
      <c r="AD2266" t="s">
        <v>10667</v>
      </c>
      <c r="AF2266">
        <f>+COUNTIF(Piloto!C:C,MARCO!A2266)</f>
        <v>0</v>
      </c>
    </row>
    <row r="2267" spans="1:32" x14ac:dyDescent="0.25">
      <c r="A2267" s="5" t="str">
        <f t="shared" si="35"/>
        <v>R 9 - D 132 - 451 - 2406</v>
      </c>
      <c r="B2267" s="23" t="s">
        <v>2347</v>
      </c>
      <c r="C2267" t="s">
        <v>1302</v>
      </c>
      <c r="D2267" t="s">
        <v>619</v>
      </c>
      <c r="E2267" t="s">
        <v>2032</v>
      </c>
      <c r="F2267" t="s">
        <v>134</v>
      </c>
      <c r="G2267" t="s">
        <v>134</v>
      </c>
      <c r="H2267" t="s">
        <v>10363</v>
      </c>
      <c r="I2267" t="s">
        <v>20</v>
      </c>
      <c r="J2267" t="s">
        <v>2349</v>
      </c>
      <c r="K2267" t="s">
        <v>21</v>
      </c>
      <c r="M2267" t="s">
        <v>2245</v>
      </c>
      <c r="N2267" t="s">
        <v>22</v>
      </c>
      <c r="O2267" t="s">
        <v>23</v>
      </c>
      <c r="P2267" t="s">
        <v>26</v>
      </c>
      <c r="Q2267" t="s">
        <v>2348</v>
      </c>
      <c r="R2267" s="13">
        <v>33</v>
      </c>
      <c r="S2267" s="13">
        <v>1</v>
      </c>
      <c r="T2267" s="21">
        <v>1</v>
      </c>
      <c r="V2267" t="s">
        <v>2154</v>
      </c>
      <c r="W2267" t="s">
        <v>17604</v>
      </c>
      <c r="X2267" s="20" t="str">
        <f>+IF(V2267="","-",CONCATENATE(V2267,"_",W2267))</f>
        <v>FINES_R09</v>
      </c>
      <c r="Y2267" s="59">
        <v>0.28805732727050781</v>
      </c>
      <c r="Z2267" t="s">
        <v>134</v>
      </c>
      <c r="AA2267" t="s">
        <v>2393</v>
      </c>
      <c r="AB2267" t="str">
        <f>+IF(W2267="","-",IF(W2267="UNICO","CENSO","MUESTRA"))</f>
        <v>MUESTRA</v>
      </c>
      <c r="AC2267" t="s">
        <v>2398</v>
      </c>
      <c r="AD2267" t="s">
        <v>10364</v>
      </c>
      <c r="AF2267">
        <f>+COUNTIF(Piloto!C:C,MARCO!A2267)</f>
        <v>0</v>
      </c>
    </row>
    <row r="2268" spans="1:32" x14ac:dyDescent="0.25">
      <c r="A2268" s="5" t="str">
        <f t="shared" si="35"/>
        <v>R 9 - D 133 - 454 - 4521</v>
      </c>
      <c r="B2268" s="60" t="s">
        <v>2347</v>
      </c>
      <c r="C2268" t="s">
        <v>1302</v>
      </c>
      <c r="D2268" t="s">
        <v>160</v>
      </c>
      <c r="E2268" t="s">
        <v>2049</v>
      </c>
      <c r="F2268" t="s">
        <v>134</v>
      </c>
      <c r="G2268" t="s">
        <v>134</v>
      </c>
      <c r="H2268" t="s">
        <v>12927</v>
      </c>
      <c r="I2268" t="s">
        <v>20</v>
      </c>
      <c r="J2268" t="s">
        <v>2349</v>
      </c>
      <c r="K2268" t="s">
        <v>21</v>
      </c>
      <c r="M2268" t="s">
        <v>2491</v>
      </c>
      <c r="N2268" t="s">
        <v>22</v>
      </c>
      <c r="O2268" t="s">
        <v>23</v>
      </c>
      <c r="P2268" t="s">
        <v>26</v>
      </c>
      <c r="Q2268" t="s">
        <v>2348</v>
      </c>
      <c r="R2268" s="13">
        <v>44</v>
      </c>
      <c r="S2268" s="13">
        <v>1</v>
      </c>
      <c r="T2268" s="21">
        <v>1</v>
      </c>
      <c r="V2268" t="s">
        <v>2154</v>
      </c>
      <c r="W2268" t="s">
        <v>17604</v>
      </c>
      <c r="X2268" s="20" t="str">
        <f>+IF(V2268="","-",CONCATENATE(V2268,"_",W2268))</f>
        <v>FINES_R09</v>
      </c>
      <c r="Y2268" s="59">
        <v>0.30488032102584839</v>
      </c>
      <c r="Z2268" t="s">
        <v>134</v>
      </c>
      <c r="AA2268" t="s">
        <v>2393</v>
      </c>
      <c r="AB2268" t="str">
        <f>+IF(W2268="","-",IF(W2268="UNICO","CENSO","MUESTRA"))</f>
        <v>MUESTRA</v>
      </c>
      <c r="AC2268" t="s">
        <v>2398</v>
      </c>
      <c r="AD2268" t="s">
        <v>12928</v>
      </c>
      <c r="AF2268">
        <f>+COUNTIF(Piloto!C:C,MARCO!A2268)</f>
        <v>0</v>
      </c>
    </row>
    <row r="2269" spans="1:32" x14ac:dyDescent="0.25">
      <c r="A2269" s="5" t="str">
        <f t="shared" si="35"/>
        <v>R 9 - D 73 - 451 - 1836</v>
      </c>
      <c r="B2269" s="23" t="s">
        <v>2347</v>
      </c>
      <c r="C2269" t="s">
        <v>1302</v>
      </c>
      <c r="D2269" t="s">
        <v>1300</v>
      </c>
      <c r="E2269" t="s">
        <v>1301</v>
      </c>
      <c r="F2269" t="s">
        <v>134</v>
      </c>
      <c r="G2269" t="s">
        <v>134</v>
      </c>
      <c r="H2269" t="s">
        <v>10501</v>
      </c>
      <c r="I2269" t="s">
        <v>20</v>
      </c>
      <c r="J2269" t="s">
        <v>2349</v>
      </c>
      <c r="K2269" t="s">
        <v>21</v>
      </c>
      <c r="M2269" t="s">
        <v>10502</v>
      </c>
      <c r="N2269" t="s">
        <v>22</v>
      </c>
      <c r="O2269" t="s">
        <v>23</v>
      </c>
      <c r="P2269" t="s">
        <v>26</v>
      </c>
      <c r="Q2269" t="s">
        <v>2348</v>
      </c>
      <c r="R2269" s="13">
        <v>67</v>
      </c>
      <c r="S2269" s="13">
        <v>2</v>
      </c>
      <c r="T2269" s="21">
        <v>1</v>
      </c>
      <c r="V2269" t="s">
        <v>2154</v>
      </c>
      <c r="W2269" t="s">
        <v>17604</v>
      </c>
      <c r="X2269" s="20" t="str">
        <f>+IF(V2269="","-",CONCATENATE(V2269,"_",W2269))</f>
        <v>FINES_R09</v>
      </c>
      <c r="Y2269" s="59">
        <v>0.3072371780872345</v>
      </c>
      <c r="Z2269" t="s">
        <v>134</v>
      </c>
      <c r="AA2269" t="s">
        <v>2393</v>
      </c>
      <c r="AB2269" t="str">
        <f>+IF(W2269="","-",IF(W2269="UNICO","CENSO","MUESTRA"))</f>
        <v>MUESTRA</v>
      </c>
      <c r="AC2269" t="s">
        <v>2397</v>
      </c>
      <c r="AD2269" t="s">
        <v>10503</v>
      </c>
      <c r="AF2269">
        <f>+COUNTIF(Piloto!C:C,MARCO!A2269)</f>
        <v>0</v>
      </c>
    </row>
    <row r="2270" spans="1:32" x14ac:dyDescent="0.25">
      <c r="A2270" s="5" t="str">
        <f t="shared" si="35"/>
        <v>R 9 - D 131 - 453 - 1605</v>
      </c>
      <c r="B2270" s="23" t="s">
        <v>2347</v>
      </c>
      <c r="C2270" t="s">
        <v>1302</v>
      </c>
      <c r="D2270" t="s">
        <v>281</v>
      </c>
      <c r="E2270" t="s">
        <v>2014</v>
      </c>
      <c r="F2270" t="s">
        <v>134</v>
      </c>
      <c r="G2270" t="s">
        <v>134</v>
      </c>
      <c r="H2270" t="s">
        <v>10308</v>
      </c>
      <c r="I2270" t="s">
        <v>20</v>
      </c>
      <c r="J2270" t="s">
        <v>2349</v>
      </c>
      <c r="K2270" t="s">
        <v>21</v>
      </c>
      <c r="M2270" t="s">
        <v>10309</v>
      </c>
      <c r="N2270" t="s">
        <v>22</v>
      </c>
      <c r="O2270" t="s">
        <v>23</v>
      </c>
      <c r="P2270" t="s">
        <v>26</v>
      </c>
      <c r="Q2270" t="s">
        <v>2348</v>
      </c>
      <c r="R2270" s="13">
        <v>89</v>
      </c>
      <c r="S2270" s="13">
        <v>3</v>
      </c>
      <c r="T2270" s="21">
        <v>1</v>
      </c>
      <c r="V2270" t="s">
        <v>2154</v>
      </c>
      <c r="W2270" t="s">
        <v>17604</v>
      </c>
      <c r="X2270" s="20" t="str">
        <f>+IF(V2270="","-",CONCATENATE(V2270,"_",W2270))</f>
        <v>FINES_R09</v>
      </c>
      <c r="Y2270" s="59">
        <v>0.32624074816703802</v>
      </c>
      <c r="Z2270" t="s">
        <v>134</v>
      </c>
      <c r="AA2270" t="s">
        <v>2393</v>
      </c>
      <c r="AB2270" t="str">
        <f>+IF(W2270="","-",IF(W2270="UNICO","CENSO","MUESTRA"))</f>
        <v>MUESTRA</v>
      </c>
      <c r="AC2270" t="s">
        <v>2398</v>
      </c>
      <c r="AD2270" t="s">
        <v>10310</v>
      </c>
      <c r="AF2270">
        <f>+COUNTIF(Piloto!C:C,MARCO!A2270)</f>
        <v>0</v>
      </c>
    </row>
    <row r="2271" spans="1:32" x14ac:dyDescent="0.25">
      <c r="A2271" s="5" t="str">
        <f t="shared" si="35"/>
        <v>R 9 - D 132 - 451 - 3044</v>
      </c>
      <c r="B2271" s="23" t="s">
        <v>2347</v>
      </c>
      <c r="C2271" t="s">
        <v>1302</v>
      </c>
      <c r="D2271" t="s">
        <v>619</v>
      </c>
      <c r="E2271" t="s">
        <v>2032</v>
      </c>
      <c r="F2271" t="s">
        <v>134</v>
      </c>
      <c r="G2271" t="s">
        <v>134</v>
      </c>
      <c r="H2271" t="s">
        <v>10395</v>
      </c>
      <c r="I2271" t="s">
        <v>20</v>
      </c>
      <c r="J2271" t="s">
        <v>2349</v>
      </c>
      <c r="K2271" t="s">
        <v>21</v>
      </c>
      <c r="M2271" t="s">
        <v>10396</v>
      </c>
      <c r="N2271" t="s">
        <v>22</v>
      </c>
      <c r="O2271" t="s">
        <v>23</v>
      </c>
      <c r="P2271" t="s">
        <v>26</v>
      </c>
      <c r="Q2271" t="s">
        <v>2348</v>
      </c>
      <c r="R2271" s="13">
        <v>35</v>
      </c>
      <c r="S2271" s="13">
        <v>1</v>
      </c>
      <c r="T2271" s="21">
        <v>1</v>
      </c>
      <c r="V2271" t="s">
        <v>2154</v>
      </c>
      <c r="W2271" t="s">
        <v>17604</v>
      </c>
      <c r="X2271" s="20" t="str">
        <f>+IF(V2271="","-",CONCATENATE(V2271,"_",W2271))</f>
        <v>FINES_R09</v>
      </c>
      <c r="Y2271" s="59">
        <v>0.33046698570251459</v>
      </c>
      <c r="Z2271" t="s">
        <v>134</v>
      </c>
      <c r="AA2271" t="s">
        <v>2393</v>
      </c>
      <c r="AB2271" t="str">
        <f>+IF(W2271="","-",IF(W2271="UNICO","CENSO","MUESTRA"))</f>
        <v>MUESTRA</v>
      </c>
      <c r="AC2271" t="s">
        <v>2397</v>
      </c>
      <c r="AD2271" t="s">
        <v>10397</v>
      </c>
      <c r="AF2271">
        <f>+COUNTIF(Piloto!C:C,MARCO!A2271)</f>
        <v>0</v>
      </c>
    </row>
    <row r="2272" spans="1:32" x14ac:dyDescent="0.25">
      <c r="A2272" s="5" t="str">
        <f t="shared" si="35"/>
        <v>R 9 - D 73 - 453 - 4349</v>
      </c>
      <c r="B2272" s="23" t="s">
        <v>2347</v>
      </c>
      <c r="C2272" t="s">
        <v>1302</v>
      </c>
      <c r="D2272" t="s">
        <v>1300</v>
      </c>
      <c r="E2272" t="s">
        <v>1301</v>
      </c>
      <c r="F2272" t="s">
        <v>134</v>
      </c>
      <c r="G2272" t="s">
        <v>134</v>
      </c>
      <c r="H2272" t="s">
        <v>10744</v>
      </c>
      <c r="I2272" t="s">
        <v>20</v>
      </c>
      <c r="J2272" t="s">
        <v>2349</v>
      </c>
      <c r="K2272" t="s">
        <v>21</v>
      </c>
      <c r="M2272" t="s">
        <v>10745</v>
      </c>
      <c r="N2272" t="s">
        <v>22</v>
      </c>
      <c r="O2272" t="s">
        <v>23</v>
      </c>
      <c r="P2272" t="s">
        <v>26</v>
      </c>
      <c r="Q2272" t="s">
        <v>2348</v>
      </c>
      <c r="R2272" s="13">
        <v>95</v>
      </c>
      <c r="S2272" s="13">
        <v>3</v>
      </c>
      <c r="T2272" s="21">
        <v>1</v>
      </c>
      <c r="V2272" t="s">
        <v>2154</v>
      </c>
      <c r="W2272" t="s">
        <v>17604</v>
      </c>
      <c r="X2272" s="20" t="str">
        <f>+IF(V2272="","-",CONCATENATE(V2272,"_",W2272))</f>
        <v>FINES_R09</v>
      </c>
      <c r="Y2272" s="59">
        <v>0.33521750569343572</v>
      </c>
      <c r="Z2272" t="s">
        <v>134</v>
      </c>
      <c r="AA2272" t="s">
        <v>2393</v>
      </c>
      <c r="AB2272" t="str">
        <f>+IF(W2272="","-",IF(W2272="UNICO","CENSO","MUESTRA"))</f>
        <v>MUESTRA</v>
      </c>
      <c r="AC2272" t="s">
        <v>2398</v>
      </c>
      <c r="AD2272" t="s">
        <v>10746</v>
      </c>
      <c r="AF2272">
        <f>+COUNTIF(Piloto!C:C,MARCO!A2272)</f>
        <v>0</v>
      </c>
    </row>
    <row r="2273" spans="1:32" x14ac:dyDescent="0.25">
      <c r="A2273" s="5" t="str">
        <f t="shared" si="35"/>
        <v>R 9 - D 73 - 451 - 4206</v>
      </c>
      <c r="B2273" s="23" t="s">
        <v>2347</v>
      </c>
      <c r="C2273" t="s">
        <v>1302</v>
      </c>
      <c r="D2273" t="s">
        <v>1300</v>
      </c>
      <c r="E2273" t="s">
        <v>1301</v>
      </c>
      <c r="F2273" t="s">
        <v>134</v>
      </c>
      <c r="G2273" t="s">
        <v>134</v>
      </c>
      <c r="H2273" t="s">
        <v>10581</v>
      </c>
      <c r="I2273" t="s">
        <v>20</v>
      </c>
      <c r="J2273" t="s">
        <v>2349</v>
      </c>
      <c r="K2273" t="s">
        <v>21</v>
      </c>
      <c r="M2273" t="s">
        <v>10582</v>
      </c>
      <c r="N2273" t="s">
        <v>22</v>
      </c>
      <c r="O2273" t="s">
        <v>23</v>
      </c>
      <c r="P2273" t="s">
        <v>26</v>
      </c>
      <c r="Q2273" t="s">
        <v>2348</v>
      </c>
      <c r="R2273" s="13">
        <v>29</v>
      </c>
      <c r="S2273" s="13">
        <v>1</v>
      </c>
      <c r="T2273" s="21">
        <v>1</v>
      </c>
      <c r="V2273" t="s">
        <v>2154</v>
      </c>
      <c r="W2273" t="s">
        <v>17604</v>
      </c>
      <c r="X2273" s="20" t="str">
        <f>+IF(V2273="","-",CONCATENATE(V2273,"_",W2273))</f>
        <v>FINES_R09</v>
      </c>
      <c r="Y2273" s="59">
        <v>0.34778594970703131</v>
      </c>
      <c r="Z2273" t="s">
        <v>134</v>
      </c>
      <c r="AA2273" t="s">
        <v>2393</v>
      </c>
      <c r="AB2273" t="str">
        <f>+IF(W2273="","-",IF(W2273="UNICO","CENSO","MUESTRA"))</f>
        <v>MUESTRA</v>
      </c>
      <c r="AC2273" t="s">
        <v>2398</v>
      </c>
      <c r="AD2273" t="s">
        <v>10583</v>
      </c>
      <c r="AF2273">
        <f>+COUNTIF(Piloto!C:C,MARCO!A2273)</f>
        <v>0</v>
      </c>
    </row>
    <row r="2274" spans="1:32" x14ac:dyDescent="0.25">
      <c r="A2274" s="5" t="str">
        <f t="shared" si="35"/>
        <v>R 9 - D 132 - 451 - 2405</v>
      </c>
      <c r="B2274" s="23" t="s">
        <v>2347</v>
      </c>
      <c r="C2274" t="s">
        <v>1302</v>
      </c>
      <c r="D2274" t="s">
        <v>619</v>
      </c>
      <c r="E2274" t="s">
        <v>2032</v>
      </c>
      <c r="F2274" t="s">
        <v>134</v>
      </c>
      <c r="G2274" t="s">
        <v>134</v>
      </c>
      <c r="H2274" t="s">
        <v>10384</v>
      </c>
      <c r="I2274" t="s">
        <v>20</v>
      </c>
      <c r="J2274" t="s">
        <v>2349</v>
      </c>
      <c r="K2274" t="s">
        <v>21</v>
      </c>
      <c r="M2274" t="s">
        <v>2244</v>
      </c>
      <c r="N2274" t="s">
        <v>22</v>
      </c>
      <c r="O2274" t="s">
        <v>23</v>
      </c>
      <c r="P2274" t="s">
        <v>26</v>
      </c>
      <c r="Q2274" t="s">
        <v>2348</v>
      </c>
      <c r="R2274" s="13">
        <v>10</v>
      </c>
      <c r="S2274" s="13">
        <v>1</v>
      </c>
      <c r="T2274" s="21">
        <v>1</v>
      </c>
      <c r="V2274" t="s">
        <v>2154</v>
      </c>
      <c r="W2274" t="s">
        <v>17604</v>
      </c>
      <c r="X2274" s="20" t="str">
        <f>+IF(V2274="","-",CONCATENATE(V2274,"_",W2274))</f>
        <v>FINES_R09</v>
      </c>
      <c r="Y2274" s="59">
        <v>0.36121043562889099</v>
      </c>
      <c r="Z2274" t="s">
        <v>134</v>
      </c>
      <c r="AA2274" t="s">
        <v>2393</v>
      </c>
      <c r="AB2274" t="str">
        <f>+IF(W2274="","-",IF(W2274="UNICO","CENSO","MUESTRA"))</f>
        <v>MUESTRA</v>
      </c>
      <c r="AC2274" t="s">
        <v>2397</v>
      </c>
      <c r="AD2274" t="s">
        <v>10385</v>
      </c>
      <c r="AF2274">
        <f>+COUNTIF(Piloto!C:C,MARCO!A2274)</f>
        <v>0</v>
      </c>
    </row>
    <row r="2275" spans="1:32" x14ac:dyDescent="0.25">
      <c r="A2275" s="5" t="str">
        <f t="shared" si="35"/>
        <v>R 9 - D 132 - 451 - 4052</v>
      </c>
      <c r="B2275" s="23" t="s">
        <v>2347</v>
      </c>
      <c r="C2275" t="s">
        <v>1302</v>
      </c>
      <c r="D2275" t="s">
        <v>619</v>
      </c>
      <c r="E2275" t="s">
        <v>2032</v>
      </c>
      <c r="F2275" t="s">
        <v>134</v>
      </c>
      <c r="G2275" t="s">
        <v>134</v>
      </c>
      <c r="H2275" t="s">
        <v>10387</v>
      </c>
      <c r="I2275" t="s">
        <v>20</v>
      </c>
      <c r="J2275" t="s">
        <v>2349</v>
      </c>
      <c r="K2275" t="s">
        <v>21</v>
      </c>
      <c r="M2275" t="s">
        <v>10388</v>
      </c>
      <c r="N2275" t="s">
        <v>22</v>
      </c>
      <c r="O2275" t="s">
        <v>23</v>
      </c>
      <c r="P2275" t="s">
        <v>26</v>
      </c>
      <c r="Q2275" t="s">
        <v>2348</v>
      </c>
      <c r="R2275" s="13">
        <v>11</v>
      </c>
      <c r="S2275" s="13">
        <v>1</v>
      </c>
      <c r="T2275" s="21">
        <v>1</v>
      </c>
      <c r="V2275" t="s">
        <v>2154</v>
      </c>
      <c r="W2275" t="s">
        <v>17604</v>
      </c>
      <c r="X2275" s="20" t="str">
        <f>+IF(V2275="","-",CONCATENATE(V2275,"_",W2275))</f>
        <v>FINES_R09</v>
      </c>
      <c r="Y2275" s="59">
        <v>0.36121043562889099</v>
      </c>
      <c r="Z2275" t="s">
        <v>134</v>
      </c>
      <c r="AA2275" t="s">
        <v>2393</v>
      </c>
      <c r="AB2275" t="str">
        <f>+IF(W2275="","-",IF(W2275="UNICO","CENSO","MUESTRA"))</f>
        <v>MUESTRA</v>
      </c>
      <c r="AC2275" t="s">
        <v>2397</v>
      </c>
      <c r="AD2275" t="s">
        <v>10389</v>
      </c>
      <c r="AF2275">
        <f>+COUNTIF(Piloto!C:C,MARCO!A2275)</f>
        <v>0</v>
      </c>
    </row>
    <row r="2276" spans="1:32" x14ac:dyDescent="0.25">
      <c r="A2276" s="5" t="str">
        <f t="shared" si="35"/>
        <v>R 9 - D 132 - 451 - 1035</v>
      </c>
      <c r="B2276" s="23" t="s">
        <v>2347</v>
      </c>
      <c r="C2276" t="s">
        <v>1302</v>
      </c>
      <c r="D2276" t="s">
        <v>619</v>
      </c>
      <c r="E2276" t="s">
        <v>2032</v>
      </c>
      <c r="F2276" t="s">
        <v>134</v>
      </c>
      <c r="G2276" t="s">
        <v>134</v>
      </c>
      <c r="H2276" t="s">
        <v>10408</v>
      </c>
      <c r="I2276" t="s">
        <v>20</v>
      </c>
      <c r="J2276" t="s">
        <v>2349</v>
      </c>
      <c r="K2276" t="s">
        <v>21</v>
      </c>
      <c r="M2276" t="s">
        <v>2241</v>
      </c>
      <c r="N2276" t="s">
        <v>22</v>
      </c>
      <c r="O2276" t="s">
        <v>23</v>
      </c>
      <c r="P2276" t="s">
        <v>26</v>
      </c>
      <c r="Q2276" t="s">
        <v>2348</v>
      </c>
      <c r="R2276" s="13">
        <v>16</v>
      </c>
      <c r="S2276" s="13">
        <v>1</v>
      </c>
      <c r="T2276" s="21">
        <v>1</v>
      </c>
      <c r="V2276" t="s">
        <v>2154</v>
      </c>
      <c r="W2276" t="s">
        <v>17604</v>
      </c>
      <c r="X2276" s="20" t="str">
        <f>+IF(V2276="","-",CONCATENATE(V2276,"_",W2276))</f>
        <v>FINES_R09</v>
      </c>
      <c r="Y2276" s="59">
        <v>0.36121043562889099</v>
      </c>
      <c r="Z2276" t="s">
        <v>134</v>
      </c>
      <c r="AA2276" t="s">
        <v>2393</v>
      </c>
      <c r="AB2276" t="str">
        <f>+IF(W2276="","-",IF(W2276="UNICO","CENSO","MUESTRA"))</f>
        <v>MUESTRA</v>
      </c>
      <c r="AC2276" t="s">
        <v>2397</v>
      </c>
      <c r="AD2276" t="s">
        <v>10409</v>
      </c>
      <c r="AF2276">
        <f>+COUNTIF(Piloto!C:C,MARCO!A2276)</f>
        <v>0</v>
      </c>
    </row>
    <row r="2277" spans="1:32" x14ac:dyDescent="0.25">
      <c r="A2277" s="5" t="str">
        <f t="shared" si="35"/>
        <v>R 9 - D 133 - 451 - 2921</v>
      </c>
      <c r="B2277" s="23" t="s">
        <v>2347</v>
      </c>
      <c r="C2277" t="s">
        <v>1302</v>
      </c>
      <c r="D2277" t="s">
        <v>160</v>
      </c>
      <c r="E2277" t="s">
        <v>2049</v>
      </c>
      <c r="F2277" t="s">
        <v>134</v>
      </c>
      <c r="G2277" t="s">
        <v>134</v>
      </c>
      <c r="H2277" t="s">
        <v>10421</v>
      </c>
      <c r="I2277" t="s">
        <v>20</v>
      </c>
      <c r="J2277" t="s">
        <v>2349</v>
      </c>
      <c r="K2277" t="s">
        <v>21</v>
      </c>
      <c r="M2277" t="s">
        <v>10422</v>
      </c>
      <c r="N2277" t="s">
        <v>22</v>
      </c>
      <c r="O2277" t="s">
        <v>23</v>
      </c>
      <c r="P2277" t="s">
        <v>26</v>
      </c>
      <c r="Q2277" t="s">
        <v>2348</v>
      </c>
      <c r="R2277" s="13">
        <v>38</v>
      </c>
      <c r="S2277" s="13">
        <v>2</v>
      </c>
      <c r="T2277" s="21">
        <v>1</v>
      </c>
      <c r="V2277" t="s">
        <v>2154</v>
      </c>
      <c r="W2277" t="s">
        <v>17604</v>
      </c>
      <c r="X2277" s="20" t="str">
        <f>+IF(V2277="","-",CONCATENATE(V2277,"_",W2277))</f>
        <v>FINES_R09</v>
      </c>
      <c r="Y2277" s="59">
        <v>0.37416955828666693</v>
      </c>
      <c r="Z2277" t="s">
        <v>134</v>
      </c>
      <c r="AA2277" t="s">
        <v>2393</v>
      </c>
      <c r="AB2277" t="str">
        <f>+IF(W2277="","-",IF(W2277="UNICO","CENSO","MUESTRA"))</f>
        <v>MUESTRA</v>
      </c>
      <c r="AC2277" t="s">
        <v>2398</v>
      </c>
      <c r="AD2277" t="s">
        <v>10423</v>
      </c>
      <c r="AF2277">
        <f>+COUNTIF(Piloto!C:C,MARCO!A2277)</f>
        <v>0</v>
      </c>
    </row>
    <row r="2278" spans="1:32" x14ac:dyDescent="0.25">
      <c r="A2278" s="5" t="str">
        <f t="shared" si="35"/>
        <v>R 9 - D 133 - 451 - 2900</v>
      </c>
      <c r="B2278" s="23" t="s">
        <v>2347</v>
      </c>
      <c r="C2278" t="s">
        <v>1302</v>
      </c>
      <c r="D2278" t="s">
        <v>160</v>
      </c>
      <c r="E2278" t="s">
        <v>2049</v>
      </c>
      <c r="F2278" t="s">
        <v>134</v>
      </c>
      <c r="G2278" t="s">
        <v>134</v>
      </c>
      <c r="H2278" t="s">
        <v>10434</v>
      </c>
      <c r="I2278" t="s">
        <v>20</v>
      </c>
      <c r="J2278" t="s">
        <v>2349</v>
      </c>
      <c r="K2278" t="s">
        <v>21</v>
      </c>
      <c r="M2278" t="s">
        <v>10435</v>
      </c>
      <c r="N2278" t="s">
        <v>22</v>
      </c>
      <c r="O2278" t="s">
        <v>23</v>
      </c>
      <c r="P2278" t="s">
        <v>26</v>
      </c>
      <c r="Q2278" t="s">
        <v>2348</v>
      </c>
      <c r="R2278" s="13">
        <v>28</v>
      </c>
      <c r="S2278" s="13">
        <v>1</v>
      </c>
      <c r="T2278" s="21">
        <v>1</v>
      </c>
      <c r="V2278" t="s">
        <v>2154</v>
      </c>
      <c r="W2278" t="s">
        <v>17604</v>
      </c>
      <c r="X2278" s="20" t="str">
        <f>+IF(V2278="","-",CONCATENATE(V2278,"_",W2278))</f>
        <v>FINES_R09</v>
      </c>
      <c r="Y2278" s="59">
        <v>0.38663774728775019</v>
      </c>
      <c r="Z2278" t="s">
        <v>134</v>
      </c>
      <c r="AA2278" t="s">
        <v>2393</v>
      </c>
      <c r="AB2278" t="str">
        <f>+IF(W2278="","-",IF(W2278="UNICO","CENSO","MUESTRA"))</f>
        <v>MUESTRA</v>
      </c>
      <c r="AC2278" t="s">
        <v>2398</v>
      </c>
      <c r="AD2278" t="s">
        <v>10436</v>
      </c>
      <c r="AF2278">
        <f>+COUNTIF(Piloto!C:C,MARCO!A2278)</f>
        <v>0</v>
      </c>
    </row>
    <row r="2279" spans="1:32" x14ac:dyDescent="0.25">
      <c r="A2279" s="5" t="str">
        <f t="shared" si="35"/>
        <v>R 9 - D 73 - 453 - 0595</v>
      </c>
      <c r="B2279" s="23" t="s">
        <v>2347</v>
      </c>
      <c r="C2279" t="s">
        <v>1302</v>
      </c>
      <c r="D2279" t="s">
        <v>1300</v>
      </c>
      <c r="E2279" t="s">
        <v>1301</v>
      </c>
      <c r="F2279" t="s">
        <v>134</v>
      </c>
      <c r="G2279" t="s">
        <v>134</v>
      </c>
      <c r="H2279" t="s">
        <v>10642</v>
      </c>
      <c r="I2279" t="s">
        <v>20</v>
      </c>
      <c r="J2279" t="s">
        <v>2349</v>
      </c>
      <c r="K2279" t="s">
        <v>21</v>
      </c>
      <c r="M2279" t="s">
        <v>10643</v>
      </c>
      <c r="N2279" t="s">
        <v>22</v>
      </c>
      <c r="O2279" t="s">
        <v>23</v>
      </c>
      <c r="P2279" t="s">
        <v>26</v>
      </c>
      <c r="Q2279" t="s">
        <v>2348</v>
      </c>
      <c r="R2279" s="13">
        <v>117</v>
      </c>
      <c r="S2279" s="13">
        <v>3</v>
      </c>
      <c r="T2279" s="21">
        <v>1</v>
      </c>
      <c r="V2279" t="s">
        <v>2154</v>
      </c>
      <c r="W2279" t="s">
        <v>17604</v>
      </c>
      <c r="X2279" s="20" t="str">
        <f>+IF(V2279="","-",CONCATENATE(V2279,"_",W2279))</f>
        <v>FINES_R09</v>
      </c>
      <c r="Y2279" s="59">
        <v>0.39984771609306341</v>
      </c>
      <c r="Z2279" t="s">
        <v>134</v>
      </c>
      <c r="AA2279" t="s">
        <v>2393</v>
      </c>
      <c r="AB2279" t="str">
        <f>+IF(W2279="","-",IF(W2279="UNICO","CENSO","MUESTRA"))</f>
        <v>MUESTRA</v>
      </c>
      <c r="AC2279" t="s">
        <v>2397</v>
      </c>
      <c r="AD2279" t="s">
        <v>10644</v>
      </c>
      <c r="AF2279">
        <f>+COUNTIF(Piloto!C:C,MARCO!A2279)</f>
        <v>0</v>
      </c>
    </row>
    <row r="2280" spans="1:32" x14ac:dyDescent="0.25">
      <c r="A2280" s="5" t="str">
        <f t="shared" si="35"/>
        <v>R 9 - D 73 - 451 - 2886</v>
      </c>
      <c r="B2280" s="23" t="s">
        <v>2347</v>
      </c>
      <c r="C2280" t="s">
        <v>1302</v>
      </c>
      <c r="D2280" t="s">
        <v>1300</v>
      </c>
      <c r="E2280" t="s">
        <v>1301</v>
      </c>
      <c r="F2280" t="s">
        <v>134</v>
      </c>
      <c r="G2280" t="s">
        <v>134</v>
      </c>
      <c r="H2280" t="s">
        <v>10515</v>
      </c>
      <c r="I2280" t="s">
        <v>20</v>
      </c>
      <c r="J2280" t="s">
        <v>2349</v>
      </c>
      <c r="K2280" t="s">
        <v>21</v>
      </c>
      <c r="M2280" t="s">
        <v>10516</v>
      </c>
      <c r="N2280" t="s">
        <v>22</v>
      </c>
      <c r="O2280" t="s">
        <v>23</v>
      </c>
      <c r="P2280" t="s">
        <v>26</v>
      </c>
      <c r="Q2280" t="s">
        <v>2348</v>
      </c>
      <c r="R2280" s="13">
        <v>33</v>
      </c>
      <c r="S2280" s="13">
        <v>1</v>
      </c>
      <c r="T2280" s="21">
        <v>1</v>
      </c>
      <c r="V2280" t="s">
        <v>2154</v>
      </c>
      <c r="W2280" t="s">
        <v>17604</v>
      </c>
      <c r="X2280" s="20" t="str">
        <f>+IF(V2280="","-",CONCATENATE(V2280,"_",W2280))</f>
        <v>FINES_R09</v>
      </c>
      <c r="Y2280" s="59">
        <v>0.40388268232345581</v>
      </c>
      <c r="Z2280" t="s">
        <v>134</v>
      </c>
      <c r="AA2280" t="s">
        <v>2393</v>
      </c>
      <c r="AB2280" t="str">
        <f>+IF(W2280="","-",IF(W2280="UNICO","CENSO","MUESTRA"))</f>
        <v>MUESTRA</v>
      </c>
      <c r="AC2280" t="s">
        <v>2397</v>
      </c>
      <c r="AD2280" t="s">
        <v>10517</v>
      </c>
      <c r="AF2280">
        <f>+COUNTIF(Piloto!C:C,MARCO!A2280)</f>
        <v>0</v>
      </c>
    </row>
    <row r="2281" spans="1:32" x14ac:dyDescent="0.25">
      <c r="A2281" s="5" t="str">
        <f t="shared" si="35"/>
        <v>R 9 - D 73 - 451 - 1846</v>
      </c>
      <c r="B2281" s="23" t="s">
        <v>2347</v>
      </c>
      <c r="C2281" t="s">
        <v>1302</v>
      </c>
      <c r="D2281" t="s">
        <v>1300</v>
      </c>
      <c r="E2281" t="s">
        <v>1301</v>
      </c>
      <c r="F2281" t="s">
        <v>134</v>
      </c>
      <c r="G2281" t="s">
        <v>134</v>
      </c>
      <c r="H2281" t="s">
        <v>10561</v>
      </c>
      <c r="I2281" t="s">
        <v>20</v>
      </c>
      <c r="J2281" t="s">
        <v>2349</v>
      </c>
      <c r="K2281" t="s">
        <v>21</v>
      </c>
      <c r="M2281" t="s">
        <v>10562</v>
      </c>
      <c r="N2281" t="s">
        <v>22</v>
      </c>
      <c r="O2281" t="s">
        <v>23</v>
      </c>
      <c r="P2281" t="s">
        <v>26</v>
      </c>
      <c r="Q2281" t="s">
        <v>2348</v>
      </c>
      <c r="R2281" s="13">
        <v>19</v>
      </c>
      <c r="S2281" s="13">
        <v>1</v>
      </c>
      <c r="T2281" s="21">
        <v>1</v>
      </c>
      <c r="V2281" t="s">
        <v>2154</v>
      </c>
      <c r="W2281" t="s">
        <v>17604</v>
      </c>
      <c r="X2281" s="20" t="str">
        <f>+IF(V2281="","-",CONCATENATE(V2281,"_",W2281))</f>
        <v>FINES_R09</v>
      </c>
      <c r="Y2281" s="59">
        <v>0.42996963858604431</v>
      </c>
      <c r="Z2281" t="s">
        <v>134</v>
      </c>
      <c r="AA2281" t="s">
        <v>2393</v>
      </c>
      <c r="AB2281" t="str">
        <f>+IF(W2281="","-",IF(W2281="UNICO","CENSO","MUESTRA"))</f>
        <v>MUESTRA</v>
      </c>
      <c r="AC2281" t="s">
        <v>2397</v>
      </c>
      <c r="AD2281" t="s">
        <v>10563</v>
      </c>
      <c r="AF2281">
        <f>+COUNTIF(Piloto!C:C,MARCO!A2281)</f>
        <v>0</v>
      </c>
    </row>
    <row r="2282" spans="1:32" x14ac:dyDescent="0.25">
      <c r="A2282" s="5" t="str">
        <f t="shared" si="35"/>
        <v>R 9 - D 133 - 451 - 3148</v>
      </c>
      <c r="B2282" s="23" t="s">
        <v>2347</v>
      </c>
      <c r="C2282" t="s">
        <v>1302</v>
      </c>
      <c r="D2282" t="s">
        <v>160</v>
      </c>
      <c r="E2282" t="s">
        <v>2049</v>
      </c>
      <c r="F2282" t="s">
        <v>134</v>
      </c>
      <c r="G2282" t="s">
        <v>134</v>
      </c>
      <c r="H2282" t="s">
        <v>10482</v>
      </c>
      <c r="I2282" t="s">
        <v>20</v>
      </c>
      <c r="J2282" t="s">
        <v>2349</v>
      </c>
      <c r="K2282" t="s">
        <v>21</v>
      </c>
      <c r="M2282" t="s">
        <v>10483</v>
      </c>
      <c r="N2282" t="s">
        <v>22</v>
      </c>
      <c r="O2282" t="s">
        <v>23</v>
      </c>
      <c r="P2282" t="s">
        <v>26</v>
      </c>
      <c r="Q2282" t="s">
        <v>2348</v>
      </c>
      <c r="R2282" s="13">
        <v>40</v>
      </c>
      <c r="S2282" s="13">
        <v>1</v>
      </c>
      <c r="T2282" s="21">
        <v>1</v>
      </c>
      <c r="V2282" t="s">
        <v>2154</v>
      </c>
      <c r="W2282" t="s">
        <v>17604</v>
      </c>
      <c r="X2282" s="20" t="str">
        <f>+IF(V2282="","-",CONCATENATE(V2282,"_",W2282))</f>
        <v>FINES_R09</v>
      </c>
      <c r="Y2282" s="59">
        <v>0.43166014552116388</v>
      </c>
      <c r="Z2282" t="s">
        <v>134</v>
      </c>
      <c r="AA2282" t="s">
        <v>2393</v>
      </c>
      <c r="AB2282" t="str">
        <f>+IF(W2282="","-",IF(W2282="UNICO","CENSO","MUESTRA"))</f>
        <v>MUESTRA</v>
      </c>
      <c r="AC2282" t="s">
        <v>2398</v>
      </c>
      <c r="AD2282" t="s">
        <v>10484</v>
      </c>
      <c r="AF2282">
        <f>+COUNTIF(Piloto!C:C,MARCO!A2282)</f>
        <v>0</v>
      </c>
    </row>
    <row r="2283" spans="1:32" x14ac:dyDescent="0.25">
      <c r="A2283" s="5" t="str">
        <f t="shared" si="35"/>
        <v>R 9 - D 133 - 454 - 3148</v>
      </c>
      <c r="B2283" s="60" t="s">
        <v>2347</v>
      </c>
      <c r="C2283" t="s">
        <v>1302</v>
      </c>
      <c r="D2283" t="s">
        <v>160</v>
      </c>
      <c r="E2283" t="s">
        <v>2049</v>
      </c>
      <c r="F2283" t="s">
        <v>134</v>
      </c>
      <c r="G2283" t="s">
        <v>134</v>
      </c>
      <c r="H2283" t="s">
        <v>12925</v>
      </c>
      <c r="I2283" t="s">
        <v>20</v>
      </c>
      <c r="J2283" t="s">
        <v>2349</v>
      </c>
      <c r="K2283" t="s">
        <v>21</v>
      </c>
      <c r="M2283" t="s">
        <v>10483</v>
      </c>
      <c r="N2283" t="s">
        <v>22</v>
      </c>
      <c r="O2283" t="s">
        <v>23</v>
      </c>
      <c r="P2283" t="s">
        <v>26</v>
      </c>
      <c r="Q2283" t="s">
        <v>2348</v>
      </c>
      <c r="R2283" s="13">
        <v>32</v>
      </c>
      <c r="S2283" s="13">
        <v>1</v>
      </c>
      <c r="T2283" s="21">
        <v>1</v>
      </c>
      <c r="V2283" t="s">
        <v>2154</v>
      </c>
      <c r="W2283" t="s">
        <v>17604</v>
      </c>
      <c r="X2283" s="20" t="str">
        <f>+IF(V2283="","-",CONCATENATE(V2283,"_",W2283))</f>
        <v>FINES_R09</v>
      </c>
      <c r="Y2283" s="59">
        <v>0.43166014552116388</v>
      </c>
      <c r="Z2283" t="s">
        <v>134</v>
      </c>
      <c r="AA2283" t="s">
        <v>2393</v>
      </c>
      <c r="AB2283" t="str">
        <f>+IF(W2283="","-",IF(W2283="UNICO","CENSO","MUESTRA"))</f>
        <v>MUESTRA</v>
      </c>
      <c r="AC2283" t="s">
        <v>2398</v>
      </c>
      <c r="AD2283" t="s">
        <v>10484</v>
      </c>
      <c r="AF2283">
        <f>+COUNTIF(Piloto!C:C,MARCO!A2283)</f>
        <v>0</v>
      </c>
    </row>
    <row r="2284" spans="1:32" x14ac:dyDescent="0.25">
      <c r="A2284" s="5" t="str">
        <f t="shared" si="35"/>
        <v>R 9 - D 133 - 451 - 2895</v>
      </c>
      <c r="B2284" s="23" t="s">
        <v>2347</v>
      </c>
      <c r="C2284" t="s">
        <v>1302</v>
      </c>
      <c r="D2284" t="s">
        <v>160</v>
      </c>
      <c r="E2284" t="s">
        <v>2049</v>
      </c>
      <c r="F2284" t="s">
        <v>134</v>
      </c>
      <c r="G2284" t="s">
        <v>134</v>
      </c>
      <c r="H2284" t="s">
        <v>10438</v>
      </c>
      <c r="I2284" t="s">
        <v>20</v>
      </c>
      <c r="J2284" t="s">
        <v>2349</v>
      </c>
      <c r="K2284" t="s">
        <v>21</v>
      </c>
      <c r="M2284" t="s">
        <v>10439</v>
      </c>
      <c r="N2284" t="s">
        <v>22</v>
      </c>
      <c r="O2284" t="s">
        <v>23</v>
      </c>
      <c r="P2284" t="s">
        <v>26</v>
      </c>
      <c r="Q2284" t="s">
        <v>2348</v>
      </c>
      <c r="R2284" s="13">
        <v>50</v>
      </c>
      <c r="S2284" s="13">
        <v>2</v>
      </c>
      <c r="T2284" s="21">
        <v>1</v>
      </c>
      <c r="V2284" t="s">
        <v>2154</v>
      </c>
      <c r="W2284" t="s">
        <v>17604</v>
      </c>
      <c r="X2284" s="20" t="str">
        <f>+IF(V2284="","-",CONCATENATE(V2284,"_",W2284))</f>
        <v>FINES_R09</v>
      </c>
      <c r="Y2284" s="59">
        <v>0.45354875922203058</v>
      </c>
      <c r="Z2284" t="s">
        <v>134</v>
      </c>
      <c r="AA2284" t="s">
        <v>2393</v>
      </c>
      <c r="AB2284" t="str">
        <f>+IF(W2284="","-",IF(W2284="UNICO","CENSO","MUESTRA"))</f>
        <v>MUESTRA</v>
      </c>
      <c r="AC2284" t="s">
        <v>2398</v>
      </c>
      <c r="AD2284" t="s">
        <v>10440</v>
      </c>
      <c r="AF2284">
        <f>+COUNTIF(Piloto!C:C,MARCO!A2284)</f>
        <v>0</v>
      </c>
    </row>
    <row r="2285" spans="1:32" x14ac:dyDescent="0.25">
      <c r="A2285" s="5" t="str">
        <f t="shared" si="35"/>
        <v>R 9 - D 133 - 451 - 3149</v>
      </c>
      <c r="B2285" s="23" t="s">
        <v>2347</v>
      </c>
      <c r="C2285" t="s">
        <v>1302</v>
      </c>
      <c r="D2285" t="s">
        <v>160</v>
      </c>
      <c r="E2285" t="s">
        <v>2049</v>
      </c>
      <c r="F2285" t="s">
        <v>134</v>
      </c>
      <c r="G2285" t="s">
        <v>134</v>
      </c>
      <c r="H2285" t="s">
        <v>10426</v>
      </c>
      <c r="I2285" t="s">
        <v>20</v>
      </c>
      <c r="J2285" t="s">
        <v>2349</v>
      </c>
      <c r="K2285" t="s">
        <v>21</v>
      </c>
      <c r="M2285" t="s">
        <v>5526</v>
      </c>
      <c r="N2285" t="s">
        <v>22</v>
      </c>
      <c r="O2285" t="s">
        <v>23</v>
      </c>
      <c r="P2285" t="s">
        <v>26</v>
      </c>
      <c r="Q2285" t="s">
        <v>2348</v>
      </c>
      <c r="R2285" s="13">
        <v>27</v>
      </c>
      <c r="S2285" s="13">
        <v>1</v>
      </c>
      <c r="T2285" s="21">
        <v>1</v>
      </c>
      <c r="V2285" t="s">
        <v>2154</v>
      </c>
      <c r="W2285" t="s">
        <v>17604</v>
      </c>
      <c r="X2285" s="20" t="str">
        <f>+IF(V2285="","-",CONCATENATE(V2285,"_",W2285))</f>
        <v>FINES_R09</v>
      </c>
      <c r="Y2285" s="59">
        <v>0.45481660962104797</v>
      </c>
      <c r="Z2285" t="s">
        <v>134</v>
      </c>
      <c r="AA2285" t="s">
        <v>2393</v>
      </c>
      <c r="AB2285" t="str">
        <f>+IF(W2285="","-",IF(W2285="UNICO","CENSO","MUESTRA"))</f>
        <v>MUESTRA</v>
      </c>
      <c r="AC2285" t="s">
        <v>2398</v>
      </c>
      <c r="AD2285" t="s">
        <v>10427</v>
      </c>
      <c r="AF2285">
        <f>+COUNTIF(Piloto!C:C,MARCO!A2285)</f>
        <v>0</v>
      </c>
    </row>
    <row r="2286" spans="1:32" x14ac:dyDescent="0.25">
      <c r="A2286" s="5" t="str">
        <f t="shared" si="35"/>
        <v>R 9 - D 73 - 454 - 3573</v>
      </c>
      <c r="B2286" s="23" t="s">
        <v>2347</v>
      </c>
      <c r="C2286" t="s">
        <v>1302</v>
      </c>
      <c r="D2286" t="s">
        <v>1300</v>
      </c>
      <c r="E2286" t="s">
        <v>1301</v>
      </c>
      <c r="F2286" t="s">
        <v>134</v>
      </c>
      <c r="G2286" t="s">
        <v>134</v>
      </c>
      <c r="H2286" t="s">
        <v>10687</v>
      </c>
      <c r="I2286" t="s">
        <v>20</v>
      </c>
      <c r="J2286" t="s">
        <v>2349</v>
      </c>
      <c r="K2286" t="s">
        <v>21</v>
      </c>
      <c r="M2286" t="s">
        <v>10688</v>
      </c>
      <c r="N2286" t="s">
        <v>22</v>
      </c>
      <c r="O2286" t="s">
        <v>23</v>
      </c>
      <c r="P2286" t="s">
        <v>26</v>
      </c>
      <c r="Q2286" t="s">
        <v>2348</v>
      </c>
      <c r="R2286" s="13">
        <v>54</v>
      </c>
      <c r="S2286" s="13">
        <v>3</v>
      </c>
      <c r="T2286" s="21">
        <v>1</v>
      </c>
      <c r="V2286" t="s">
        <v>2154</v>
      </c>
      <c r="W2286" t="s">
        <v>17604</v>
      </c>
      <c r="X2286" s="20" t="str">
        <f>+IF(V2286="","-",CONCATENATE(V2286,"_",W2286))</f>
        <v>FINES_R09</v>
      </c>
      <c r="Y2286" s="59">
        <v>0.45610353350639338</v>
      </c>
      <c r="Z2286" t="s">
        <v>134</v>
      </c>
      <c r="AA2286" t="s">
        <v>2393</v>
      </c>
      <c r="AB2286" t="str">
        <f>+IF(W2286="","-",IF(W2286="UNICO","CENSO","MUESTRA"))</f>
        <v>MUESTRA</v>
      </c>
      <c r="AC2286" t="s">
        <v>2398</v>
      </c>
      <c r="AD2286" t="s">
        <v>10689</v>
      </c>
      <c r="AF2286">
        <f>+COUNTIF(Piloto!C:C,MARCO!A2286)</f>
        <v>0</v>
      </c>
    </row>
    <row r="2287" spans="1:32" x14ac:dyDescent="0.25">
      <c r="A2287" s="5" t="str">
        <f t="shared" si="35"/>
        <v>R 9 - D 132 - 451 - 2414</v>
      </c>
      <c r="B2287" s="23" t="s">
        <v>2347</v>
      </c>
      <c r="C2287" t="s">
        <v>1302</v>
      </c>
      <c r="D2287" t="s">
        <v>619</v>
      </c>
      <c r="E2287" t="s">
        <v>2032</v>
      </c>
      <c r="F2287" t="s">
        <v>134</v>
      </c>
      <c r="G2287" t="s">
        <v>134</v>
      </c>
      <c r="H2287" t="s">
        <v>10378</v>
      </c>
      <c r="I2287" t="s">
        <v>20</v>
      </c>
      <c r="J2287" t="s">
        <v>2349</v>
      </c>
      <c r="K2287" t="s">
        <v>21</v>
      </c>
      <c r="M2287" t="s">
        <v>2243</v>
      </c>
      <c r="N2287" t="s">
        <v>22</v>
      </c>
      <c r="O2287" t="s">
        <v>23</v>
      </c>
      <c r="P2287" t="s">
        <v>26</v>
      </c>
      <c r="Q2287" t="s">
        <v>2348</v>
      </c>
      <c r="R2287" s="13">
        <v>18</v>
      </c>
      <c r="S2287" s="13">
        <v>1</v>
      </c>
      <c r="T2287" s="21">
        <v>1</v>
      </c>
      <c r="V2287" t="s">
        <v>2154</v>
      </c>
      <c r="W2287" t="s">
        <v>17604</v>
      </c>
      <c r="X2287" s="20" t="str">
        <f>+IF(V2287="","-",CONCATENATE(V2287,"_",W2287))</f>
        <v>FINES_R09</v>
      </c>
      <c r="Y2287" s="59">
        <v>0.45615419745445251</v>
      </c>
      <c r="Z2287" t="s">
        <v>134</v>
      </c>
      <c r="AA2287" t="s">
        <v>2393</v>
      </c>
      <c r="AB2287" t="str">
        <f>+IF(W2287="","-",IF(W2287="UNICO","CENSO","MUESTRA"))</f>
        <v>MUESTRA</v>
      </c>
      <c r="AC2287" t="s">
        <v>2398</v>
      </c>
      <c r="AD2287" t="s">
        <v>10379</v>
      </c>
      <c r="AF2287">
        <f>+COUNTIF(Piloto!C:C,MARCO!A2287)</f>
        <v>0</v>
      </c>
    </row>
    <row r="2288" spans="1:32" x14ac:dyDescent="0.25">
      <c r="A2288" s="5" t="str">
        <f t="shared" si="35"/>
        <v>R 9 - D 133 - 451 - 3151</v>
      </c>
      <c r="B2288" s="23" t="s">
        <v>2347</v>
      </c>
      <c r="C2288" t="s">
        <v>1302</v>
      </c>
      <c r="D2288" t="s">
        <v>160</v>
      </c>
      <c r="E2288" t="s">
        <v>2049</v>
      </c>
      <c r="F2288" t="s">
        <v>134</v>
      </c>
      <c r="G2288" t="s">
        <v>134</v>
      </c>
      <c r="H2288" t="s">
        <v>10450</v>
      </c>
      <c r="I2288" t="s">
        <v>20</v>
      </c>
      <c r="J2288" t="s">
        <v>2349</v>
      </c>
      <c r="K2288" t="s">
        <v>21</v>
      </c>
      <c r="M2288" t="s">
        <v>10451</v>
      </c>
      <c r="N2288" t="s">
        <v>22</v>
      </c>
      <c r="O2288" t="s">
        <v>23</v>
      </c>
      <c r="P2288" t="s">
        <v>26</v>
      </c>
      <c r="Q2288" t="s">
        <v>2348</v>
      </c>
      <c r="R2288" s="13">
        <v>116</v>
      </c>
      <c r="S2288" s="13">
        <v>3</v>
      </c>
      <c r="T2288" s="21">
        <v>1</v>
      </c>
      <c r="V2288" t="s">
        <v>2154</v>
      </c>
      <c r="W2288" t="s">
        <v>17604</v>
      </c>
      <c r="X2288" s="20" t="str">
        <f>+IF(V2288="","-",CONCATENATE(V2288,"_",W2288))</f>
        <v>FINES_R09</v>
      </c>
      <c r="Y2288" s="59">
        <v>0.46124377846717829</v>
      </c>
      <c r="Z2288" t="s">
        <v>134</v>
      </c>
      <c r="AA2288" t="s">
        <v>2393</v>
      </c>
      <c r="AB2288" t="str">
        <f>+IF(W2288="","-",IF(W2288="UNICO","CENSO","MUESTRA"))</f>
        <v>MUESTRA</v>
      </c>
      <c r="AC2288" t="s">
        <v>2397</v>
      </c>
      <c r="AD2288" t="s">
        <v>10452</v>
      </c>
      <c r="AF2288">
        <f>+COUNTIF(Piloto!C:C,MARCO!A2288)</f>
        <v>0</v>
      </c>
    </row>
    <row r="2289" spans="1:32" x14ac:dyDescent="0.25">
      <c r="A2289" s="5" t="str">
        <f t="shared" si="35"/>
        <v>R 9 - D 133 - 451 - 2816</v>
      </c>
      <c r="B2289" s="23" t="s">
        <v>2347</v>
      </c>
      <c r="C2289" t="s">
        <v>1302</v>
      </c>
      <c r="D2289" t="s">
        <v>160</v>
      </c>
      <c r="E2289" t="s">
        <v>2049</v>
      </c>
      <c r="F2289" t="s">
        <v>134</v>
      </c>
      <c r="G2289" t="s">
        <v>134</v>
      </c>
      <c r="H2289" t="s">
        <v>10430</v>
      </c>
      <c r="I2289" t="s">
        <v>20</v>
      </c>
      <c r="J2289" t="s">
        <v>2349</v>
      </c>
      <c r="K2289" t="s">
        <v>21</v>
      </c>
      <c r="M2289" t="s">
        <v>10431</v>
      </c>
      <c r="N2289" t="s">
        <v>22</v>
      </c>
      <c r="O2289" t="s">
        <v>23</v>
      </c>
      <c r="P2289" t="s">
        <v>26</v>
      </c>
      <c r="Q2289" t="s">
        <v>2348</v>
      </c>
      <c r="R2289" s="13">
        <v>28</v>
      </c>
      <c r="S2289" s="13">
        <v>1</v>
      </c>
      <c r="T2289" s="21">
        <v>1</v>
      </c>
      <c r="V2289" t="s">
        <v>2154</v>
      </c>
      <c r="W2289" t="s">
        <v>17604</v>
      </c>
      <c r="X2289" s="20" t="str">
        <f>+IF(V2289="","-",CONCATENATE(V2289,"_",W2289))</f>
        <v>FINES_R09</v>
      </c>
      <c r="Y2289" s="59">
        <v>0.46981197595596308</v>
      </c>
      <c r="Z2289" t="s">
        <v>134</v>
      </c>
      <c r="AA2289" t="s">
        <v>2393</v>
      </c>
      <c r="AB2289" t="str">
        <f>+IF(W2289="","-",IF(W2289="UNICO","CENSO","MUESTRA"))</f>
        <v>MUESTRA</v>
      </c>
      <c r="AC2289" t="s">
        <v>2398</v>
      </c>
      <c r="AD2289" t="s">
        <v>10432</v>
      </c>
      <c r="AF2289">
        <f>+COUNTIF(Piloto!C:C,MARCO!A2289)</f>
        <v>0</v>
      </c>
    </row>
    <row r="2290" spans="1:32" x14ac:dyDescent="0.25">
      <c r="A2290" s="5" t="str">
        <f t="shared" si="35"/>
        <v>R 9 - D 132 - 454 - 2418</v>
      </c>
      <c r="B2290" s="23" t="s">
        <v>2347</v>
      </c>
      <c r="C2290" t="s">
        <v>1302</v>
      </c>
      <c r="D2290" t="s">
        <v>619</v>
      </c>
      <c r="E2290" t="s">
        <v>2032</v>
      </c>
      <c r="F2290" t="s">
        <v>134</v>
      </c>
      <c r="G2290" t="s">
        <v>134</v>
      </c>
      <c r="H2290" t="s">
        <v>10381</v>
      </c>
      <c r="I2290" t="s">
        <v>20</v>
      </c>
      <c r="J2290" t="s">
        <v>2349</v>
      </c>
      <c r="K2290" t="s">
        <v>21</v>
      </c>
      <c r="M2290" t="s">
        <v>2246</v>
      </c>
      <c r="N2290" t="s">
        <v>22</v>
      </c>
      <c r="O2290" t="s">
        <v>23</v>
      </c>
      <c r="P2290" t="s">
        <v>26</v>
      </c>
      <c r="Q2290" t="s">
        <v>2348</v>
      </c>
      <c r="R2290" s="13">
        <v>23</v>
      </c>
      <c r="S2290" s="13">
        <v>1</v>
      </c>
      <c r="T2290" s="21">
        <v>1</v>
      </c>
      <c r="V2290" t="s">
        <v>2154</v>
      </c>
      <c r="W2290" t="s">
        <v>17604</v>
      </c>
      <c r="X2290" s="20" t="str">
        <f>+IF(V2290="","-",CONCATENATE(V2290,"_",W2290))</f>
        <v>FINES_R09</v>
      </c>
      <c r="Y2290" s="59">
        <v>0.47177943587303162</v>
      </c>
      <c r="Z2290" t="s">
        <v>134</v>
      </c>
      <c r="AA2290" t="s">
        <v>2393</v>
      </c>
      <c r="AB2290" t="str">
        <f>+IF(W2290="","-",IF(W2290="UNICO","CENSO","MUESTRA"))</f>
        <v>MUESTRA</v>
      </c>
      <c r="AC2290" t="s">
        <v>2398</v>
      </c>
      <c r="AD2290" t="s">
        <v>10382</v>
      </c>
      <c r="AF2290">
        <f>+COUNTIF(Piloto!C:C,MARCO!A2290)</f>
        <v>0</v>
      </c>
    </row>
    <row r="2291" spans="1:32" x14ac:dyDescent="0.25">
      <c r="A2291" s="5" t="str">
        <f t="shared" si="35"/>
        <v>R 9 - D 73 - 453 - 4350</v>
      </c>
      <c r="B2291" s="23" t="s">
        <v>2347</v>
      </c>
      <c r="C2291" t="s">
        <v>1302</v>
      </c>
      <c r="D2291" t="s">
        <v>1300</v>
      </c>
      <c r="E2291" t="s">
        <v>1301</v>
      </c>
      <c r="F2291" t="s">
        <v>134</v>
      </c>
      <c r="G2291" t="s">
        <v>134</v>
      </c>
      <c r="H2291" t="s">
        <v>10755</v>
      </c>
      <c r="I2291" t="s">
        <v>20</v>
      </c>
      <c r="J2291" t="s">
        <v>2349</v>
      </c>
      <c r="K2291" t="s">
        <v>21</v>
      </c>
      <c r="M2291" t="s">
        <v>10756</v>
      </c>
      <c r="N2291" t="s">
        <v>22</v>
      </c>
      <c r="O2291" t="s">
        <v>23</v>
      </c>
      <c r="P2291" t="s">
        <v>26</v>
      </c>
      <c r="Q2291" t="s">
        <v>2348</v>
      </c>
      <c r="R2291" s="13">
        <v>21</v>
      </c>
      <c r="S2291" s="13">
        <v>1</v>
      </c>
      <c r="T2291" s="21">
        <v>1</v>
      </c>
      <c r="V2291" t="s">
        <v>2154</v>
      </c>
      <c r="W2291" t="s">
        <v>17604</v>
      </c>
      <c r="X2291" s="20" t="str">
        <f>+IF(V2291="","-",CONCATENATE(V2291,"_",W2291))</f>
        <v>FINES_R09</v>
      </c>
      <c r="Y2291" s="59">
        <v>0.4876379668712616</v>
      </c>
      <c r="Z2291" t="s">
        <v>134</v>
      </c>
      <c r="AA2291" t="s">
        <v>2393</v>
      </c>
      <c r="AB2291" t="str">
        <f>+IF(W2291="","-",IF(W2291="UNICO","CENSO","MUESTRA"))</f>
        <v>MUESTRA</v>
      </c>
      <c r="AC2291" t="s">
        <v>2397</v>
      </c>
      <c r="AD2291" t="s">
        <v>10757</v>
      </c>
      <c r="AF2291">
        <f>+COUNTIF(Piloto!C:C,MARCO!A2291)</f>
        <v>0</v>
      </c>
    </row>
    <row r="2292" spans="1:32" x14ac:dyDescent="0.25">
      <c r="A2292" s="5" t="str">
        <f t="shared" si="35"/>
        <v>R 9 - D 73 - 454 - 0605</v>
      </c>
      <c r="B2292" s="23" t="s">
        <v>2347</v>
      </c>
      <c r="C2292" t="s">
        <v>1302</v>
      </c>
      <c r="D2292" t="s">
        <v>1300</v>
      </c>
      <c r="E2292" t="s">
        <v>1301</v>
      </c>
      <c r="F2292" t="s">
        <v>134</v>
      </c>
      <c r="G2292" t="s">
        <v>134</v>
      </c>
      <c r="H2292" t="s">
        <v>10633</v>
      </c>
      <c r="I2292" t="s">
        <v>20</v>
      </c>
      <c r="J2292" t="s">
        <v>2349</v>
      </c>
      <c r="K2292" t="s">
        <v>21</v>
      </c>
      <c r="M2292" t="s">
        <v>10634</v>
      </c>
      <c r="N2292" t="s">
        <v>22</v>
      </c>
      <c r="O2292" t="s">
        <v>23</v>
      </c>
      <c r="P2292" t="s">
        <v>26</v>
      </c>
      <c r="Q2292" t="s">
        <v>2348</v>
      </c>
      <c r="R2292" s="13">
        <v>144</v>
      </c>
      <c r="S2292" s="13">
        <v>4</v>
      </c>
      <c r="T2292" s="21">
        <v>1</v>
      </c>
      <c r="V2292" t="s">
        <v>2154</v>
      </c>
      <c r="W2292" t="s">
        <v>17604</v>
      </c>
      <c r="X2292" s="20" t="str">
        <f>+IF(V2292="","-",CONCATENATE(V2292,"_",W2292))</f>
        <v>FINES_R09</v>
      </c>
      <c r="Y2292" s="59">
        <v>0.49765783548355103</v>
      </c>
      <c r="Z2292" t="s">
        <v>134</v>
      </c>
      <c r="AA2292" t="s">
        <v>2393</v>
      </c>
      <c r="AB2292" t="str">
        <f>+IF(W2292="","-",IF(W2292="UNICO","CENSO","MUESTRA"))</f>
        <v>MUESTRA</v>
      </c>
      <c r="AC2292" t="s">
        <v>2397</v>
      </c>
      <c r="AD2292" t="s">
        <v>10635</v>
      </c>
      <c r="AF2292">
        <f>+COUNTIF(Piloto!C:C,MARCO!A2292)</f>
        <v>0</v>
      </c>
    </row>
    <row r="2293" spans="1:32" x14ac:dyDescent="0.25">
      <c r="A2293" s="5" t="str">
        <f t="shared" si="35"/>
        <v>R 9 - D 133 - 454 - 0632</v>
      </c>
      <c r="B2293" s="60" t="s">
        <v>2347</v>
      </c>
      <c r="C2293" t="s">
        <v>1302</v>
      </c>
      <c r="D2293" t="s">
        <v>160</v>
      </c>
      <c r="E2293" t="s">
        <v>2049</v>
      </c>
      <c r="F2293" t="s">
        <v>134</v>
      </c>
      <c r="G2293" t="s">
        <v>134</v>
      </c>
      <c r="H2293" t="s">
        <v>12917</v>
      </c>
      <c r="I2293" t="s">
        <v>20</v>
      </c>
      <c r="J2293" t="s">
        <v>2349</v>
      </c>
      <c r="K2293" t="s">
        <v>21</v>
      </c>
      <c r="M2293" t="s">
        <v>12918</v>
      </c>
      <c r="N2293" t="s">
        <v>22</v>
      </c>
      <c r="O2293" t="s">
        <v>23</v>
      </c>
      <c r="P2293" t="s">
        <v>26</v>
      </c>
      <c r="Q2293" t="s">
        <v>2348</v>
      </c>
      <c r="R2293" s="13">
        <v>37</v>
      </c>
      <c r="S2293" s="13">
        <v>1</v>
      </c>
      <c r="T2293" s="21">
        <v>1</v>
      </c>
      <c r="V2293" t="s">
        <v>2154</v>
      </c>
      <c r="W2293" t="s">
        <v>17604</v>
      </c>
      <c r="X2293" s="20" t="str">
        <f>+IF(V2293="","-",CONCATENATE(V2293,"_",W2293))</f>
        <v>FINES_R09</v>
      </c>
      <c r="Y2293" s="59">
        <v>0.50634050369262695</v>
      </c>
      <c r="Z2293" t="s">
        <v>134</v>
      </c>
      <c r="AA2293" t="s">
        <v>2393</v>
      </c>
      <c r="AB2293" t="str">
        <f>+IF(W2293="","-",IF(W2293="UNICO","CENSO","MUESTRA"))</f>
        <v>MUESTRA</v>
      </c>
      <c r="AC2293" t="s">
        <v>2397</v>
      </c>
      <c r="AD2293" t="s">
        <v>12919</v>
      </c>
      <c r="AF2293">
        <f>+COUNTIF(Piloto!C:C,MARCO!A2293)</f>
        <v>0</v>
      </c>
    </row>
    <row r="2294" spans="1:32" x14ac:dyDescent="0.25">
      <c r="A2294" s="5" t="str">
        <f t="shared" si="35"/>
        <v>R 9 - D 131 - 453 - 3350</v>
      </c>
      <c r="B2294" s="23" t="s">
        <v>2347</v>
      </c>
      <c r="C2294" t="s">
        <v>1302</v>
      </c>
      <c r="D2294" t="s">
        <v>281</v>
      </c>
      <c r="E2294" t="s">
        <v>2014</v>
      </c>
      <c r="F2294" t="s">
        <v>134</v>
      </c>
      <c r="G2294" t="s">
        <v>134</v>
      </c>
      <c r="H2294" t="s">
        <v>10294</v>
      </c>
      <c r="I2294" t="s">
        <v>20</v>
      </c>
      <c r="J2294" t="s">
        <v>2349</v>
      </c>
      <c r="K2294" t="s">
        <v>21</v>
      </c>
      <c r="M2294" t="s">
        <v>7649</v>
      </c>
      <c r="N2294" t="s">
        <v>22</v>
      </c>
      <c r="O2294" t="s">
        <v>23</v>
      </c>
      <c r="P2294" t="s">
        <v>26</v>
      </c>
      <c r="Q2294" t="s">
        <v>2348</v>
      </c>
      <c r="R2294" s="13">
        <v>23</v>
      </c>
      <c r="S2294" s="13">
        <v>2</v>
      </c>
      <c r="T2294" s="21">
        <v>1</v>
      </c>
      <c r="V2294" t="s">
        <v>2154</v>
      </c>
      <c r="W2294" t="s">
        <v>17604</v>
      </c>
      <c r="X2294" s="20" t="str">
        <f>+IF(V2294="","-",CONCATENATE(V2294,"_",W2294))</f>
        <v>FINES_R09</v>
      </c>
      <c r="Y2294" s="59">
        <v>0.50695431232452393</v>
      </c>
      <c r="Z2294" t="s">
        <v>134</v>
      </c>
      <c r="AA2294" t="s">
        <v>2393</v>
      </c>
      <c r="AB2294" t="str">
        <f>+IF(W2294="","-",IF(W2294="UNICO","CENSO","MUESTRA"))</f>
        <v>MUESTRA</v>
      </c>
      <c r="AC2294" t="s">
        <v>2398</v>
      </c>
      <c r="AD2294" t="s">
        <v>10295</v>
      </c>
      <c r="AF2294">
        <f>+COUNTIF(Piloto!C:C,MARCO!A2294)</f>
        <v>0</v>
      </c>
    </row>
    <row r="2295" spans="1:32" x14ac:dyDescent="0.25">
      <c r="A2295" s="5" t="str">
        <f t="shared" si="35"/>
        <v>R 9 - D 133 - 456 - 2906</v>
      </c>
      <c r="B2295" s="23" t="s">
        <v>2347</v>
      </c>
      <c r="C2295" t="s">
        <v>1302</v>
      </c>
      <c r="D2295" t="s">
        <v>160</v>
      </c>
      <c r="E2295" t="s">
        <v>2049</v>
      </c>
      <c r="F2295" t="s">
        <v>134</v>
      </c>
      <c r="G2295" t="s">
        <v>134</v>
      </c>
      <c r="H2295" t="s">
        <v>10468</v>
      </c>
      <c r="I2295" t="s">
        <v>20</v>
      </c>
      <c r="J2295" t="s">
        <v>2349</v>
      </c>
      <c r="K2295" t="s">
        <v>21</v>
      </c>
      <c r="M2295" t="s">
        <v>10469</v>
      </c>
      <c r="N2295" t="s">
        <v>22</v>
      </c>
      <c r="O2295" t="s">
        <v>23</v>
      </c>
      <c r="P2295" t="s">
        <v>26</v>
      </c>
      <c r="Q2295" t="s">
        <v>2348</v>
      </c>
      <c r="R2295" s="13">
        <v>71</v>
      </c>
      <c r="S2295" s="13">
        <v>2</v>
      </c>
      <c r="T2295" s="21">
        <v>1</v>
      </c>
      <c r="V2295" t="s">
        <v>2154</v>
      </c>
      <c r="W2295" t="s">
        <v>17604</v>
      </c>
      <c r="X2295" s="20" t="str">
        <f>+IF(V2295="","-",CONCATENATE(V2295,"_",W2295))</f>
        <v>FINES_R09</v>
      </c>
      <c r="Y2295" s="59">
        <v>0.51295506954193115</v>
      </c>
      <c r="Z2295" t="s">
        <v>134</v>
      </c>
      <c r="AA2295" t="s">
        <v>2393</v>
      </c>
      <c r="AB2295" t="str">
        <f>+IF(W2295="","-",IF(W2295="UNICO","CENSO","MUESTRA"))</f>
        <v>MUESTRA</v>
      </c>
      <c r="AC2295" t="s">
        <v>2397</v>
      </c>
      <c r="AD2295" t="s">
        <v>10470</v>
      </c>
      <c r="AF2295">
        <f>+COUNTIF(Piloto!C:C,MARCO!A2295)</f>
        <v>0</v>
      </c>
    </row>
    <row r="2296" spans="1:32" x14ac:dyDescent="0.25">
      <c r="A2296" s="5" t="str">
        <f t="shared" si="35"/>
        <v>R 9 - D 133 - 453 - 2899</v>
      </c>
      <c r="B2296" s="23" t="s">
        <v>2347</v>
      </c>
      <c r="C2296" t="s">
        <v>1302</v>
      </c>
      <c r="D2296" t="s">
        <v>160</v>
      </c>
      <c r="E2296" t="s">
        <v>2049</v>
      </c>
      <c r="F2296" t="s">
        <v>134</v>
      </c>
      <c r="G2296" t="s">
        <v>134</v>
      </c>
      <c r="H2296" t="s">
        <v>10463</v>
      </c>
      <c r="I2296" t="s">
        <v>20</v>
      </c>
      <c r="J2296" t="s">
        <v>2349</v>
      </c>
      <c r="K2296" t="s">
        <v>21</v>
      </c>
      <c r="M2296" t="s">
        <v>10464</v>
      </c>
      <c r="N2296" t="s">
        <v>22</v>
      </c>
      <c r="O2296" t="s">
        <v>23</v>
      </c>
      <c r="P2296" t="s">
        <v>26</v>
      </c>
      <c r="Q2296" t="s">
        <v>2348</v>
      </c>
      <c r="R2296" s="13">
        <v>26</v>
      </c>
      <c r="S2296" s="13">
        <v>1</v>
      </c>
      <c r="T2296" s="21">
        <v>1</v>
      </c>
      <c r="V2296" t="s">
        <v>2154</v>
      </c>
      <c r="W2296" t="s">
        <v>17604</v>
      </c>
      <c r="X2296" s="20" t="str">
        <f>+IF(V2296="","-",CONCATENATE(V2296,"_",W2296))</f>
        <v>FINES_R09</v>
      </c>
      <c r="Y2296" s="59">
        <v>0.5229027271270752</v>
      </c>
      <c r="Z2296" t="s">
        <v>134</v>
      </c>
      <c r="AA2296" t="s">
        <v>2393</v>
      </c>
      <c r="AB2296" t="str">
        <f>+IF(W2296="","-",IF(W2296="UNICO","CENSO","MUESTRA"))</f>
        <v>MUESTRA</v>
      </c>
      <c r="AC2296" t="s">
        <v>2398</v>
      </c>
      <c r="AD2296" t="s">
        <v>10465</v>
      </c>
      <c r="AF2296">
        <f>+COUNTIF(Piloto!C:C,MARCO!A2296)</f>
        <v>0</v>
      </c>
    </row>
    <row r="2297" spans="1:32" x14ac:dyDescent="0.25">
      <c r="A2297" s="5" t="str">
        <f t="shared" si="35"/>
        <v>R 9 - D 73 - 453 - 3749</v>
      </c>
      <c r="B2297" s="23" t="s">
        <v>2347</v>
      </c>
      <c r="C2297" t="s">
        <v>1302</v>
      </c>
      <c r="D2297" t="s">
        <v>1300</v>
      </c>
      <c r="E2297" t="s">
        <v>1301</v>
      </c>
      <c r="F2297" t="s">
        <v>134</v>
      </c>
      <c r="G2297" t="s">
        <v>134</v>
      </c>
      <c r="H2297" t="s">
        <v>10710</v>
      </c>
      <c r="I2297" t="s">
        <v>20</v>
      </c>
      <c r="J2297" t="s">
        <v>2349</v>
      </c>
      <c r="K2297" t="s">
        <v>21</v>
      </c>
      <c r="M2297" t="s">
        <v>10711</v>
      </c>
      <c r="N2297" t="s">
        <v>22</v>
      </c>
      <c r="O2297" t="s">
        <v>23</v>
      </c>
      <c r="P2297" t="s">
        <v>26</v>
      </c>
      <c r="Q2297" t="s">
        <v>2348</v>
      </c>
      <c r="R2297" s="13">
        <v>16</v>
      </c>
      <c r="S2297" s="13">
        <v>1</v>
      </c>
      <c r="T2297" s="21">
        <v>1</v>
      </c>
      <c r="V2297" t="s">
        <v>2154</v>
      </c>
      <c r="W2297" t="s">
        <v>17604</v>
      </c>
      <c r="X2297" s="20" t="str">
        <f>+IF(V2297="","-",CONCATENATE(V2297,"_",W2297))</f>
        <v>FINES_R09</v>
      </c>
      <c r="Y2297" s="59">
        <v>0.52911955118179321</v>
      </c>
      <c r="Z2297" t="s">
        <v>134</v>
      </c>
      <c r="AA2297" t="s">
        <v>2393</v>
      </c>
      <c r="AB2297" t="str">
        <f>+IF(W2297="","-",IF(W2297="UNICO","CENSO","MUESTRA"))</f>
        <v>MUESTRA</v>
      </c>
      <c r="AC2297" t="s">
        <v>2398</v>
      </c>
      <c r="AD2297" t="s">
        <v>10712</v>
      </c>
      <c r="AF2297">
        <f>+COUNTIF(Piloto!C:C,MARCO!A2297)</f>
        <v>0</v>
      </c>
    </row>
    <row r="2298" spans="1:32" x14ac:dyDescent="0.25">
      <c r="A2298" s="5" t="str">
        <f t="shared" si="35"/>
        <v>R 9 - D 133 - 451 - 3153</v>
      </c>
      <c r="B2298" s="23" t="s">
        <v>2347</v>
      </c>
      <c r="C2298" t="s">
        <v>1302</v>
      </c>
      <c r="D2298" t="s">
        <v>160</v>
      </c>
      <c r="E2298" t="s">
        <v>2049</v>
      </c>
      <c r="F2298" t="s">
        <v>134</v>
      </c>
      <c r="G2298" t="s">
        <v>134</v>
      </c>
      <c r="H2298" t="s">
        <v>10446</v>
      </c>
      <c r="I2298" t="s">
        <v>20</v>
      </c>
      <c r="J2298" t="s">
        <v>2349</v>
      </c>
      <c r="K2298" t="s">
        <v>21</v>
      </c>
      <c r="M2298" t="s">
        <v>10447</v>
      </c>
      <c r="N2298" t="s">
        <v>22</v>
      </c>
      <c r="O2298" t="s">
        <v>23</v>
      </c>
      <c r="P2298" t="s">
        <v>26</v>
      </c>
      <c r="Q2298" t="s">
        <v>2348</v>
      </c>
      <c r="R2298" s="13">
        <v>35</v>
      </c>
      <c r="S2298" s="13">
        <v>1</v>
      </c>
      <c r="T2298" s="21">
        <v>1</v>
      </c>
      <c r="V2298" t="s">
        <v>2154</v>
      </c>
      <c r="W2298" t="s">
        <v>17604</v>
      </c>
      <c r="X2298" s="20" t="str">
        <f>+IF(V2298="","-",CONCATENATE(V2298,"_",W2298))</f>
        <v>FINES_R09</v>
      </c>
      <c r="Y2298" s="59">
        <v>0.5335392951965332</v>
      </c>
      <c r="Z2298" t="s">
        <v>134</v>
      </c>
      <c r="AA2298" t="s">
        <v>2393</v>
      </c>
      <c r="AB2298" t="str">
        <f>+IF(W2298="","-",IF(W2298="UNICO","CENSO","MUESTRA"))</f>
        <v>MUESTRA</v>
      </c>
      <c r="AC2298" t="s">
        <v>2398</v>
      </c>
      <c r="AD2298" t="s">
        <v>10448</v>
      </c>
      <c r="AF2298">
        <f>+COUNTIF(Piloto!C:C,MARCO!A2298)</f>
        <v>0</v>
      </c>
    </row>
    <row r="2299" spans="1:32" x14ac:dyDescent="0.25">
      <c r="A2299" s="5" t="str">
        <f t="shared" si="35"/>
        <v>R 9 - D 73 - 452 - 2889</v>
      </c>
      <c r="B2299" s="23" t="s">
        <v>2347</v>
      </c>
      <c r="C2299" t="s">
        <v>1302</v>
      </c>
      <c r="D2299" t="s">
        <v>1300</v>
      </c>
      <c r="E2299" t="s">
        <v>1301</v>
      </c>
      <c r="F2299" t="s">
        <v>134</v>
      </c>
      <c r="G2299" t="s">
        <v>134</v>
      </c>
      <c r="H2299" t="s">
        <v>10519</v>
      </c>
      <c r="I2299" t="s">
        <v>20</v>
      </c>
      <c r="J2299" t="s">
        <v>2349</v>
      </c>
      <c r="K2299" t="s">
        <v>21</v>
      </c>
      <c r="M2299" t="s">
        <v>10520</v>
      </c>
      <c r="N2299" t="s">
        <v>22</v>
      </c>
      <c r="O2299" t="s">
        <v>23</v>
      </c>
      <c r="P2299" t="s">
        <v>26</v>
      </c>
      <c r="Q2299" t="s">
        <v>2348</v>
      </c>
      <c r="R2299" s="13">
        <v>16</v>
      </c>
      <c r="S2299" s="13">
        <v>1</v>
      </c>
      <c r="T2299" s="21">
        <v>1</v>
      </c>
      <c r="V2299" t="s">
        <v>2154</v>
      </c>
      <c r="W2299" t="s">
        <v>17604</v>
      </c>
      <c r="X2299" s="20" t="str">
        <f>+IF(V2299="","-",CONCATENATE(V2299,"_",W2299))</f>
        <v>FINES_R09</v>
      </c>
      <c r="Y2299" s="59">
        <v>0.53857511281967163</v>
      </c>
      <c r="Z2299" t="s">
        <v>134</v>
      </c>
      <c r="AA2299" t="s">
        <v>2393</v>
      </c>
      <c r="AB2299" t="str">
        <f>+IF(W2299="","-",IF(W2299="UNICO","CENSO","MUESTRA"))</f>
        <v>MUESTRA</v>
      </c>
      <c r="AC2299" t="s">
        <v>2397</v>
      </c>
      <c r="AD2299" t="s">
        <v>10521</v>
      </c>
      <c r="AF2299">
        <f>+COUNTIF(Piloto!C:C,MARCO!A2299)</f>
        <v>0</v>
      </c>
    </row>
    <row r="2300" spans="1:32" x14ac:dyDescent="0.25">
      <c r="A2300" s="5" t="str">
        <f t="shared" si="35"/>
        <v>R 9 - D 131 - 453 - 4633</v>
      </c>
      <c r="B2300" s="60" t="s">
        <v>2347</v>
      </c>
      <c r="C2300" t="s">
        <v>1302</v>
      </c>
      <c r="D2300" t="s">
        <v>281</v>
      </c>
      <c r="E2300" t="s">
        <v>2014</v>
      </c>
      <c r="F2300" t="s">
        <v>134</v>
      </c>
      <c r="G2300" t="s">
        <v>134</v>
      </c>
      <c r="H2300" t="s">
        <v>12888</v>
      </c>
      <c r="I2300" t="s">
        <v>20</v>
      </c>
      <c r="J2300" t="s">
        <v>2349</v>
      </c>
      <c r="K2300" t="s">
        <v>21</v>
      </c>
      <c r="M2300" t="s">
        <v>12889</v>
      </c>
      <c r="N2300" t="s">
        <v>22</v>
      </c>
      <c r="O2300" t="s">
        <v>23</v>
      </c>
      <c r="P2300" t="s">
        <v>26</v>
      </c>
      <c r="Q2300" t="s">
        <v>2348</v>
      </c>
      <c r="R2300" s="13">
        <v>15</v>
      </c>
      <c r="S2300" s="13">
        <v>1</v>
      </c>
      <c r="T2300" s="21">
        <v>1</v>
      </c>
      <c r="V2300" t="s">
        <v>2154</v>
      </c>
      <c r="W2300" t="s">
        <v>17604</v>
      </c>
      <c r="X2300" s="20" t="str">
        <f>+IF(V2300="","-",CONCATENATE(V2300,"_",W2300))</f>
        <v>FINES_R09</v>
      </c>
      <c r="Y2300" s="59">
        <v>0.5414918065071106</v>
      </c>
      <c r="Z2300" t="s">
        <v>134</v>
      </c>
      <c r="AA2300" t="s">
        <v>2393</v>
      </c>
      <c r="AB2300" t="str">
        <f>+IF(W2300="","-",IF(W2300="UNICO","CENSO","MUESTRA"))</f>
        <v>MUESTRA</v>
      </c>
      <c r="AC2300" t="s">
        <v>2398</v>
      </c>
      <c r="AD2300" t="s">
        <v>12890</v>
      </c>
      <c r="AF2300">
        <f>+COUNTIF(Piloto!C:C,MARCO!A2300)</f>
        <v>0</v>
      </c>
    </row>
    <row r="2301" spans="1:32" x14ac:dyDescent="0.25">
      <c r="A2301" s="5" t="str">
        <f t="shared" si="35"/>
        <v>R 9 - D 73 - 454 - 0606</v>
      </c>
      <c r="B2301" s="23" t="s">
        <v>2347</v>
      </c>
      <c r="C2301" t="s">
        <v>1302</v>
      </c>
      <c r="D2301" t="s">
        <v>1300</v>
      </c>
      <c r="E2301" t="s">
        <v>1301</v>
      </c>
      <c r="F2301" t="s">
        <v>134</v>
      </c>
      <c r="G2301" t="s">
        <v>134</v>
      </c>
      <c r="H2301" t="s">
        <v>10601</v>
      </c>
      <c r="I2301" t="s">
        <v>20</v>
      </c>
      <c r="J2301" t="s">
        <v>2349</v>
      </c>
      <c r="K2301" t="s">
        <v>21</v>
      </c>
      <c r="M2301" t="s">
        <v>10602</v>
      </c>
      <c r="N2301" t="s">
        <v>22</v>
      </c>
      <c r="O2301" t="s">
        <v>23</v>
      </c>
      <c r="P2301" t="s">
        <v>26</v>
      </c>
      <c r="Q2301" t="s">
        <v>2348</v>
      </c>
      <c r="R2301" s="13">
        <v>75</v>
      </c>
      <c r="S2301" s="13">
        <v>4</v>
      </c>
      <c r="T2301" s="21">
        <v>1</v>
      </c>
      <c r="V2301" t="s">
        <v>2154</v>
      </c>
      <c r="W2301" t="s">
        <v>17604</v>
      </c>
      <c r="X2301" s="20" t="str">
        <f>+IF(V2301="","-",CONCATENATE(V2301,"_",W2301))</f>
        <v>FINES_R09</v>
      </c>
      <c r="Y2301" s="59">
        <v>0.55009132623672485</v>
      </c>
      <c r="Z2301" t="s">
        <v>134</v>
      </c>
      <c r="AA2301" t="s">
        <v>2393</v>
      </c>
      <c r="AB2301" t="str">
        <f>+IF(W2301="","-",IF(W2301="UNICO","CENSO","MUESTRA"))</f>
        <v>MUESTRA</v>
      </c>
      <c r="AC2301" t="s">
        <v>2398</v>
      </c>
      <c r="AD2301" t="s">
        <v>10603</v>
      </c>
      <c r="AF2301">
        <f>+COUNTIF(Piloto!C:C,MARCO!A2301)</f>
        <v>0</v>
      </c>
    </row>
    <row r="2302" spans="1:32" x14ac:dyDescent="0.25">
      <c r="A2302" s="5" t="str">
        <f t="shared" si="35"/>
        <v>R 9 - D 131 - 453 - 1623</v>
      </c>
      <c r="B2302" s="23" t="s">
        <v>2347</v>
      </c>
      <c r="C2302" t="s">
        <v>1302</v>
      </c>
      <c r="D2302" t="s">
        <v>281</v>
      </c>
      <c r="E2302" t="s">
        <v>2014</v>
      </c>
      <c r="F2302" t="s">
        <v>134</v>
      </c>
      <c r="G2302" t="s">
        <v>134</v>
      </c>
      <c r="H2302" t="s">
        <v>10323</v>
      </c>
      <c r="I2302" t="s">
        <v>20</v>
      </c>
      <c r="J2302" t="s">
        <v>2349</v>
      </c>
      <c r="K2302" t="s">
        <v>21</v>
      </c>
      <c r="M2302" t="s">
        <v>10324</v>
      </c>
      <c r="N2302" t="s">
        <v>22</v>
      </c>
      <c r="O2302" t="s">
        <v>23</v>
      </c>
      <c r="P2302" t="s">
        <v>26</v>
      </c>
      <c r="Q2302" t="s">
        <v>2348</v>
      </c>
      <c r="R2302" s="13">
        <v>58</v>
      </c>
      <c r="S2302" s="13">
        <v>2</v>
      </c>
      <c r="T2302" s="21">
        <v>1</v>
      </c>
      <c r="V2302" t="s">
        <v>2154</v>
      </c>
      <c r="W2302" t="s">
        <v>17604</v>
      </c>
      <c r="X2302" s="20" t="str">
        <f>+IF(V2302="","-",CONCATENATE(V2302,"_",W2302))</f>
        <v>FINES_R09</v>
      </c>
      <c r="Y2302" s="59">
        <v>0.55219036340713501</v>
      </c>
      <c r="Z2302" t="s">
        <v>134</v>
      </c>
      <c r="AA2302" t="s">
        <v>2393</v>
      </c>
      <c r="AB2302" t="str">
        <f>+IF(W2302="","-",IF(W2302="UNICO","CENSO","MUESTRA"))</f>
        <v>MUESTRA</v>
      </c>
      <c r="AC2302" t="s">
        <v>2398</v>
      </c>
      <c r="AD2302" t="s">
        <v>10325</v>
      </c>
      <c r="AF2302">
        <f>+COUNTIF(Piloto!C:C,MARCO!A2302)</f>
        <v>0</v>
      </c>
    </row>
    <row r="2303" spans="1:32" x14ac:dyDescent="0.25">
      <c r="A2303" s="5" t="str">
        <f t="shared" si="35"/>
        <v>R 9 - D 131 - 453 - 4339</v>
      </c>
      <c r="B2303" s="60" t="s">
        <v>2347</v>
      </c>
      <c r="C2303" t="s">
        <v>1302</v>
      </c>
      <c r="D2303" t="s">
        <v>281</v>
      </c>
      <c r="E2303" t="s">
        <v>2014</v>
      </c>
      <c r="F2303" t="s">
        <v>134</v>
      </c>
      <c r="G2303" t="s">
        <v>134</v>
      </c>
      <c r="H2303" t="s">
        <v>12881</v>
      </c>
      <c r="I2303" t="s">
        <v>20</v>
      </c>
      <c r="J2303" t="s">
        <v>2349</v>
      </c>
      <c r="K2303" t="s">
        <v>21</v>
      </c>
      <c r="M2303" t="s">
        <v>12882</v>
      </c>
      <c r="N2303" t="s">
        <v>22</v>
      </c>
      <c r="O2303" t="s">
        <v>23</v>
      </c>
      <c r="P2303" t="s">
        <v>26</v>
      </c>
      <c r="Q2303" t="s">
        <v>2348</v>
      </c>
      <c r="R2303" s="13">
        <v>25</v>
      </c>
      <c r="S2303" s="13">
        <v>1</v>
      </c>
      <c r="T2303" s="21">
        <v>1</v>
      </c>
      <c r="V2303" t="s">
        <v>2154</v>
      </c>
      <c r="W2303" t="s">
        <v>17604</v>
      </c>
      <c r="X2303" s="20" t="str">
        <f>+IF(V2303="","-",CONCATENATE(V2303,"_",W2303))</f>
        <v>FINES_R09</v>
      </c>
      <c r="Y2303" s="59">
        <v>0.55253434181213379</v>
      </c>
      <c r="Z2303" t="s">
        <v>134</v>
      </c>
      <c r="AA2303" t="s">
        <v>2393</v>
      </c>
      <c r="AB2303" t="str">
        <f>+IF(W2303="","-",IF(W2303="UNICO","CENSO","MUESTRA"))</f>
        <v>MUESTRA</v>
      </c>
      <c r="AC2303" t="s">
        <v>2398</v>
      </c>
      <c r="AD2303" t="s">
        <v>12883</v>
      </c>
      <c r="AF2303">
        <f>+COUNTIF(Piloto!C:C,MARCO!A2303)</f>
        <v>0</v>
      </c>
    </row>
    <row r="2304" spans="1:32" x14ac:dyDescent="0.25">
      <c r="A2304" s="5" t="str">
        <f t="shared" si="35"/>
        <v>R 9 - D 73 - 453 - 0602</v>
      </c>
      <c r="B2304" s="23" t="s">
        <v>2347</v>
      </c>
      <c r="C2304" t="s">
        <v>1302</v>
      </c>
      <c r="D2304" t="s">
        <v>1300</v>
      </c>
      <c r="E2304" t="s">
        <v>1301</v>
      </c>
      <c r="F2304" t="s">
        <v>134</v>
      </c>
      <c r="G2304" t="s">
        <v>134</v>
      </c>
      <c r="H2304" t="s">
        <v>10759</v>
      </c>
      <c r="I2304" t="s">
        <v>20</v>
      </c>
      <c r="J2304" t="s">
        <v>2349</v>
      </c>
      <c r="K2304" t="s">
        <v>21</v>
      </c>
      <c r="M2304" t="s">
        <v>10760</v>
      </c>
      <c r="N2304" t="s">
        <v>22</v>
      </c>
      <c r="O2304" t="s">
        <v>23</v>
      </c>
      <c r="P2304" t="s">
        <v>26</v>
      </c>
      <c r="Q2304" t="s">
        <v>2348</v>
      </c>
      <c r="R2304" s="13">
        <v>31</v>
      </c>
      <c r="S2304" s="13">
        <v>1</v>
      </c>
      <c r="T2304" s="21">
        <v>1</v>
      </c>
      <c r="V2304" t="s">
        <v>2154</v>
      </c>
      <c r="W2304" t="s">
        <v>17604</v>
      </c>
      <c r="X2304" s="20" t="str">
        <f>+IF(V2304="","-",CONCATENATE(V2304,"_",W2304))</f>
        <v>FINES_R09</v>
      </c>
      <c r="Y2304" s="59">
        <v>0.55299711227416992</v>
      </c>
      <c r="Z2304" t="s">
        <v>134</v>
      </c>
      <c r="AA2304" t="s">
        <v>2393</v>
      </c>
      <c r="AB2304" t="str">
        <f>+IF(W2304="","-",IF(W2304="UNICO","CENSO","MUESTRA"))</f>
        <v>MUESTRA</v>
      </c>
      <c r="AC2304" t="s">
        <v>2397</v>
      </c>
      <c r="AD2304" t="s">
        <v>10761</v>
      </c>
      <c r="AF2304">
        <f>+COUNTIF(Piloto!C:C,MARCO!A2304)</f>
        <v>0</v>
      </c>
    </row>
    <row r="2305" spans="1:32" x14ac:dyDescent="0.25">
      <c r="A2305" s="5" t="str">
        <f t="shared" si="35"/>
        <v>R 9 - D 133 - 451 - 2923</v>
      </c>
      <c r="B2305" s="23" t="s">
        <v>2347</v>
      </c>
      <c r="C2305" t="s">
        <v>1302</v>
      </c>
      <c r="D2305" t="s">
        <v>160</v>
      </c>
      <c r="E2305" t="s">
        <v>2049</v>
      </c>
      <c r="F2305" t="s">
        <v>134</v>
      </c>
      <c r="G2305" t="s">
        <v>134</v>
      </c>
      <c r="H2305" t="s">
        <v>10454</v>
      </c>
      <c r="I2305" t="s">
        <v>20</v>
      </c>
      <c r="J2305" t="s">
        <v>2349</v>
      </c>
      <c r="K2305" t="s">
        <v>21</v>
      </c>
      <c r="M2305" t="s">
        <v>10455</v>
      </c>
      <c r="N2305" t="s">
        <v>22</v>
      </c>
      <c r="O2305" t="s">
        <v>23</v>
      </c>
      <c r="P2305" t="s">
        <v>26</v>
      </c>
      <c r="Q2305" t="s">
        <v>2348</v>
      </c>
      <c r="R2305" s="13">
        <v>17</v>
      </c>
      <c r="S2305" s="13">
        <v>1</v>
      </c>
      <c r="T2305" s="21">
        <v>1</v>
      </c>
      <c r="V2305" t="s">
        <v>2154</v>
      </c>
      <c r="W2305" t="s">
        <v>17604</v>
      </c>
      <c r="X2305" s="20" t="str">
        <f>+IF(V2305="","-",CONCATENATE(V2305,"_",W2305))</f>
        <v>FINES_R09</v>
      </c>
      <c r="Y2305" s="59">
        <v>0.55417084693908691</v>
      </c>
      <c r="Z2305" t="s">
        <v>134</v>
      </c>
      <c r="AA2305" t="s">
        <v>2393</v>
      </c>
      <c r="AB2305" t="str">
        <f>+IF(W2305="","-",IF(W2305="UNICO","CENSO","MUESTRA"))</f>
        <v>MUESTRA</v>
      </c>
      <c r="AC2305" t="s">
        <v>2398</v>
      </c>
      <c r="AD2305" t="s">
        <v>10456</v>
      </c>
      <c r="AF2305">
        <f>+COUNTIF(Piloto!C:C,MARCO!A2305)</f>
        <v>0</v>
      </c>
    </row>
    <row r="2306" spans="1:32" x14ac:dyDescent="0.25">
      <c r="A2306" s="5" t="str">
        <f t="shared" si="35"/>
        <v>R 9 - D 133 - 454 - 0631</v>
      </c>
      <c r="B2306" s="23" t="s">
        <v>2347</v>
      </c>
      <c r="C2306" t="s">
        <v>1302</v>
      </c>
      <c r="D2306" t="s">
        <v>160</v>
      </c>
      <c r="E2306" t="s">
        <v>2049</v>
      </c>
      <c r="F2306" t="s">
        <v>134</v>
      </c>
      <c r="G2306" t="s">
        <v>134</v>
      </c>
      <c r="H2306" t="s">
        <v>10475</v>
      </c>
      <c r="I2306" t="s">
        <v>20</v>
      </c>
      <c r="J2306" t="s">
        <v>2349</v>
      </c>
      <c r="K2306" t="s">
        <v>21</v>
      </c>
      <c r="M2306" t="s">
        <v>10429</v>
      </c>
      <c r="N2306" t="s">
        <v>22</v>
      </c>
      <c r="O2306" t="s">
        <v>23</v>
      </c>
      <c r="P2306" t="s">
        <v>26</v>
      </c>
      <c r="Q2306" t="s">
        <v>2348</v>
      </c>
      <c r="R2306" s="13">
        <v>24</v>
      </c>
      <c r="S2306" s="13">
        <v>1</v>
      </c>
      <c r="T2306" s="21">
        <v>1</v>
      </c>
      <c r="V2306" t="s">
        <v>2154</v>
      </c>
      <c r="W2306" t="s">
        <v>17604</v>
      </c>
      <c r="X2306" s="20" t="str">
        <f>+IF(V2306="","-",CONCATENATE(V2306,"_",W2306))</f>
        <v>FINES_R09</v>
      </c>
      <c r="Y2306" s="59">
        <v>0.55417084693908691</v>
      </c>
      <c r="Z2306" t="s">
        <v>134</v>
      </c>
      <c r="AA2306" t="s">
        <v>2393</v>
      </c>
      <c r="AB2306" t="str">
        <f>+IF(W2306="","-",IF(W2306="UNICO","CENSO","MUESTRA"))</f>
        <v>MUESTRA</v>
      </c>
      <c r="AC2306" t="s">
        <v>2397</v>
      </c>
      <c r="AD2306" t="s">
        <v>10476</v>
      </c>
      <c r="AF2306">
        <f>+COUNTIF(Piloto!C:C,MARCO!A2306)</f>
        <v>0</v>
      </c>
    </row>
    <row r="2307" spans="1:32" x14ac:dyDescent="0.25">
      <c r="A2307" s="5" t="str">
        <f t="shared" ref="A2307:A2370" si="36">+H2307</f>
        <v>R 9 - D 73 - 453 - 0590</v>
      </c>
      <c r="B2307" s="23" t="s">
        <v>2347</v>
      </c>
      <c r="C2307" t="s">
        <v>1302</v>
      </c>
      <c r="D2307" t="s">
        <v>1300</v>
      </c>
      <c r="E2307" t="s">
        <v>1301</v>
      </c>
      <c r="F2307" t="s">
        <v>134</v>
      </c>
      <c r="G2307" t="s">
        <v>134</v>
      </c>
      <c r="H2307" t="s">
        <v>10658</v>
      </c>
      <c r="I2307" t="s">
        <v>20</v>
      </c>
      <c r="J2307" t="s">
        <v>2349</v>
      </c>
      <c r="K2307" t="s">
        <v>21</v>
      </c>
      <c r="M2307" t="s">
        <v>10659</v>
      </c>
      <c r="N2307" t="s">
        <v>22</v>
      </c>
      <c r="O2307" t="s">
        <v>23</v>
      </c>
      <c r="P2307" t="s">
        <v>26</v>
      </c>
      <c r="Q2307" t="s">
        <v>2348</v>
      </c>
      <c r="R2307" s="13">
        <v>84</v>
      </c>
      <c r="S2307" s="13">
        <v>3</v>
      </c>
      <c r="T2307" s="21">
        <v>1</v>
      </c>
      <c r="V2307" t="s">
        <v>2154</v>
      </c>
      <c r="W2307" t="s">
        <v>17604</v>
      </c>
      <c r="X2307" s="20" t="str">
        <f>+IF(V2307="","-",CONCATENATE(V2307,"_",W2307))</f>
        <v>FINES_R09</v>
      </c>
      <c r="Y2307" s="59">
        <v>0.55653887987136841</v>
      </c>
      <c r="Z2307" t="s">
        <v>134</v>
      </c>
      <c r="AA2307" t="s">
        <v>2393</v>
      </c>
      <c r="AB2307" t="str">
        <f>+IF(W2307="","-",IF(W2307="UNICO","CENSO","MUESTRA"))</f>
        <v>MUESTRA</v>
      </c>
      <c r="AC2307" t="s">
        <v>2397</v>
      </c>
      <c r="AD2307" t="s">
        <v>10660</v>
      </c>
      <c r="AF2307">
        <f>+COUNTIF(Piloto!C:C,MARCO!A2307)</f>
        <v>0</v>
      </c>
    </row>
    <row r="2308" spans="1:32" x14ac:dyDescent="0.25">
      <c r="A2308" s="5" t="str">
        <f t="shared" si="36"/>
        <v>R 9 - D 131 - 453 - 3479</v>
      </c>
      <c r="B2308" s="23" t="s">
        <v>2347</v>
      </c>
      <c r="C2308" t="s">
        <v>1302</v>
      </c>
      <c r="D2308" t="s">
        <v>281</v>
      </c>
      <c r="E2308" t="s">
        <v>2014</v>
      </c>
      <c r="F2308" t="s">
        <v>134</v>
      </c>
      <c r="G2308" t="s">
        <v>134</v>
      </c>
      <c r="H2308" t="s">
        <v>10337</v>
      </c>
      <c r="I2308" t="s">
        <v>20</v>
      </c>
      <c r="J2308" t="s">
        <v>2349</v>
      </c>
      <c r="K2308" t="s">
        <v>21</v>
      </c>
      <c r="M2308" t="s">
        <v>2203</v>
      </c>
      <c r="N2308" t="s">
        <v>22</v>
      </c>
      <c r="O2308" t="s">
        <v>23</v>
      </c>
      <c r="P2308" t="s">
        <v>26</v>
      </c>
      <c r="Q2308" t="s">
        <v>2348</v>
      </c>
      <c r="R2308" s="13">
        <v>39</v>
      </c>
      <c r="S2308" s="13">
        <v>2</v>
      </c>
      <c r="T2308" s="21">
        <v>1</v>
      </c>
      <c r="V2308" t="s">
        <v>2154</v>
      </c>
      <c r="W2308" t="s">
        <v>17604</v>
      </c>
      <c r="X2308" s="20" t="str">
        <f>+IF(V2308="","-",CONCATENATE(V2308,"_",W2308))</f>
        <v>FINES_R09</v>
      </c>
      <c r="Y2308" s="59">
        <v>0.56842124462127686</v>
      </c>
      <c r="Z2308" t="s">
        <v>134</v>
      </c>
      <c r="AA2308" t="s">
        <v>2393</v>
      </c>
      <c r="AB2308" t="str">
        <f>+IF(W2308="","-",IF(W2308="UNICO","CENSO","MUESTRA"))</f>
        <v>MUESTRA</v>
      </c>
      <c r="AC2308" t="s">
        <v>2397</v>
      </c>
      <c r="AD2308" t="s">
        <v>10338</v>
      </c>
      <c r="AF2308">
        <f>+COUNTIF(Piloto!C:C,MARCO!A2308)</f>
        <v>0</v>
      </c>
    </row>
    <row r="2309" spans="1:32" x14ac:dyDescent="0.25">
      <c r="A2309" s="5" t="str">
        <f t="shared" si="36"/>
        <v>R 9 - D 131 - 454 - 1601</v>
      </c>
      <c r="B2309" s="23" t="s">
        <v>2347</v>
      </c>
      <c r="C2309" t="s">
        <v>1302</v>
      </c>
      <c r="D2309" t="s">
        <v>281</v>
      </c>
      <c r="E2309" t="s">
        <v>2014</v>
      </c>
      <c r="F2309" t="s">
        <v>134</v>
      </c>
      <c r="G2309" t="s">
        <v>134</v>
      </c>
      <c r="H2309" t="s">
        <v>10302</v>
      </c>
      <c r="I2309" t="s">
        <v>20</v>
      </c>
      <c r="J2309" t="s">
        <v>2349</v>
      </c>
      <c r="K2309" t="s">
        <v>21</v>
      </c>
      <c r="M2309" t="s">
        <v>10303</v>
      </c>
      <c r="N2309" t="s">
        <v>22</v>
      </c>
      <c r="O2309" t="s">
        <v>23</v>
      </c>
      <c r="P2309" t="s">
        <v>26</v>
      </c>
      <c r="Q2309" t="s">
        <v>2348</v>
      </c>
      <c r="R2309" s="13">
        <v>16</v>
      </c>
      <c r="S2309" s="13">
        <v>1</v>
      </c>
      <c r="T2309" s="21">
        <v>1</v>
      </c>
      <c r="V2309" t="s">
        <v>2154</v>
      </c>
      <c r="W2309" t="s">
        <v>17604</v>
      </c>
      <c r="X2309" s="20" t="str">
        <f>+IF(V2309="","-",CONCATENATE(V2309,"_",W2309))</f>
        <v>FINES_R09</v>
      </c>
      <c r="Y2309" s="59">
        <v>0.56919348239898682</v>
      </c>
      <c r="Z2309" t="s">
        <v>134</v>
      </c>
      <c r="AA2309" t="s">
        <v>2393</v>
      </c>
      <c r="AB2309" t="str">
        <f>+IF(W2309="","-",IF(W2309="UNICO","CENSO","MUESTRA"))</f>
        <v>MUESTRA</v>
      </c>
      <c r="AC2309" t="s">
        <v>2397</v>
      </c>
      <c r="AD2309" t="s">
        <v>10304</v>
      </c>
      <c r="AF2309">
        <f>+COUNTIF(Piloto!C:C,MARCO!A2309)</f>
        <v>0</v>
      </c>
    </row>
    <row r="2310" spans="1:32" x14ac:dyDescent="0.25">
      <c r="A2310" s="5" t="str">
        <f t="shared" si="36"/>
        <v>R 9 - D 131 - 453 - 0761</v>
      </c>
      <c r="B2310" s="23" t="s">
        <v>2347</v>
      </c>
      <c r="C2310" t="s">
        <v>1302</v>
      </c>
      <c r="D2310" t="s">
        <v>281</v>
      </c>
      <c r="E2310" t="s">
        <v>2014</v>
      </c>
      <c r="F2310" t="s">
        <v>134</v>
      </c>
      <c r="G2310" t="s">
        <v>134</v>
      </c>
      <c r="H2310" t="s">
        <v>10306</v>
      </c>
      <c r="I2310" t="s">
        <v>20</v>
      </c>
      <c r="J2310" t="s">
        <v>2349</v>
      </c>
      <c r="K2310" t="s">
        <v>21</v>
      </c>
      <c r="M2310" t="s">
        <v>10303</v>
      </c>
      <c r="N2310" t="s">
        <v>22</v>
      </c>
      <c r="O2310" t="s">
        <v>23</v>
      </c>
      <c r="P2310" t="s">
        <v>26</v>
      </c>
      <c r="Q2310" t="s">
        <v>2348</v>
      </c>
      <c r="R2310" s="13">
        <v>43</v>
      </c>
      <c r="S2310" s="13">
        <v>1</v>
      </c>
      <c r="T2310" s="21">
        <v>1</v>
      </c>
      <c r="V2310" t="s">
        <v>2154</v>
      </c>
      <c r="W2310" t="s">
        <v>17604</v>
      </c>
      <c r="X2310" s="20" t="str">
        <f>+IF(V2310="","-",CONCATENATE(V2310,"_",W2310))</f>
        <v>FINES_R09</v>
      </c>
      <c r="Y2310" s="59">
        <v>0.56919348239898682</v>
      </c>
      <c r="Z2310" t="s">
        <v>134</v>
      </c>
      <c r="AA2310" t="s">
        <v>2393</v>
      </c>
      <c r="AB2310" t="str">
        <f>+IF(W2310="","-",IF(W2310="UNICO","CENSO","MUESTRA"))</f>
        <v>MUESTRA</v>
      </c>
      <c r="AC2310" t="s">
        <v>2397</v>
      </c>
      <c r="AD2310" t="s">
        <v>10304</v>
      </c>
      <c r="AF2310">
        <f>+COUNTIF(Piloto!C:C,MARCO!A2310)</f>
        <v>0</v>
      </c>
    </row>
    <row r="2311" spans="1:32" x14ac:dyDescent="0.25">
      <c r="A2311" s="5" t="str">
        <f t="shared" si="36"/>
        <v>R 9 - D 131 - 453 - 0759</v>
      </c>
      <c r="B2311" s="23" t="s">
        <v>2347</v>
      </c>
      <c r="C2311" t="s">
        <v>1302</v>
      </c>
      <c r="D2311" t="s">
        <v>281</v>
      </c>
      <c r="E2311" t="s">
        <v>2014</v>
      </c>
      <c r="F2311" t="s">
        <v>134</v>
      </c>
      <c r="G2311" t="s">
        <v>134</v>
      </c>
      <c r="H2311" t="s">
        <v>10317</v>
      </c>
      <c r="I2311" t="s">
        <v>20</v>
      </c>
      <c r="J2311" t="s">
        <v>2349</v>
      </c>
      <c r="K2311" t="s">
        <v>21</v>
      </c>
      <c r="M2311" t="s">
        <v>10303</v>
      </c>
      <c r="N2311" t="s">
        <v>22</v>
      </c>
      <c r="O2311" t="s">
        <v>23</v>
      </c>
      <c r="P2311" t="s">
        <v>26</v>
      </c>
      <c r="Q2311" t="s">
        <v>2348</v>
      </c>
      <c r="R2311" s="13">
        <v>39</v>
      </c>
      <c r="S2311" s="13">
        <v>1</v>
      </c>
      <c r="T2311" s="21">
        <v>1</v>
      </c>
      <c r="V2311" t="s">
        <v>2154</v>
      </c>
      <c r="W2311" t="s">
        <v>17604</v>
      </c>
      <c r="X2311" s="20" t="str">
        <f>+IF(V2311="","-",CONCATENATE(V2311,"_",W2311))</f>
        <v>FINES_R09</v>
      </c>
      <c r="Y2311" s="59">
        <v>0.56919348239898682</v>
      </c>
      <c r="Z2311" t="s">
        <v>134</v>
      </c>
      <c r="AA2311" t="s">
        <v>2393</v>
      </c>
      <c r="AB2311" t="str">
        <f>+IF(W2311="","-",IF(W2311="UNICO","CENSO","MUESTRA"))</f>
        <v>MUESTRA</v>
      </c>
      <c r="AC2311" t="s">
        <v>2398</v>
      </c>
      <c r="AD2311" t="s">
        <v>10304</v>
      </c>
      <c r="AF2311">
        <f>+COUNTIF(Piloto!C:C,MARCO!A2311)</f>
        <v>0</v>
      </c>
    </row>
    <row r="2312" spans="1:32" x14ac:dyDescent="0.25">
      <c r="A2312" s="5" t="str">
        <f t="shared" si="36"/>
        <v>R 9 - D 131 - 453 - 1601</v>
      </c>
      <c r="B2312" s="23" t="s">
        <v>2347</v>
      </c>
      <c r="C2312" t="s">
        <v>1302</v>
      </c>
      <c r="D2312" t="s">
        <v>281</v>
      </c>
      <c r="E2312" t="s">
        <v>2014</v>
      </c>
      <c r="F2312" t="s">
        <v>134</v>
      </c>
      <c r="G2312" t="s">
        <v>134</v>
      </c>
      <c r="H2312" t="s">
        <v>10327</v>
      </c>
      <c r="I2312" t="s">
        <v>20</v>
      </c>
      <c r="J2312" t="s">
        <v>2349</v>
      </c>
      <c r="K2312" t="s">
        <v>21</v>
      </c>
      <c r="M2312" t="s">
        <v>10303</v>
      </c>
      <c r="N2312" t="s">
        <v>22</v>
      </c>
      <c r="O2312" t="s">
        <v>23</v>
      </c>
      <c r="P2312" t="s">
        <v>26</v>
      </c>
      <c r="Q2312" t="s">
        <v>2348</v>
      </c>
      <c r="R2312" s="13">
        <v>8</v>
      </c>
      <c r="S2312" s="13">
        <v>1</v>
      </c>
      <c r="T2312" s="21">
        <v>1</v>
      </c>
      <c r="V2312" t="s">
        <v>2154</v>
      </c>
      <c r="W2312" t="s">
        <v>17604</v>
      </c>
      <c r="X2312" s="20" t="str">
        <f>+IF(V2312="","-",CONCATENATE(V2312,"_",W2312))</f>
        <v>FINES_R09</v>
      </c>
      <c r="Y2312" s="59">
        <v>0.56919348239898682</v>
      </c>
      <c r="Z2312" t="s">
        <v>134</v>
      </c>
      <c r="AA2312" t="s">
        <v>2393</v>
      </c>
      <c r="AB2312" t="str">
        <f>+IF(W2312="","-",IF(W2312="UNICO","CENSO","MUESTRA"))</f>
        <v>MUESTRA</v>
      </c>
      <c r="AC2312" t="s">
        <v>2397</v>
      </c>
      <c r="AD2312" t="s">
        <v>10304</v>
      </c>
      <c r="AF2312">
        <f>+COUNTIF(Piloto!C:C,MARCO!A2312)</f>
        <v>0</v>
      </c>
    </row>
    <row r="2313" spans="1:32" x14ac:dyDescent="0.25">
      <c r="A2313" s="5" t="str">
        <f t="shared" si="36"/>
        <v>R 9 - D 131 - 453 - 0760</v>
      </c>
      <c r="B2313" s="23" t="s">
        <v>2347</v>
      </c>
      <c r="C2313" t="s">
        <v>1302</v>
      </c>
      <c r="D2313" t="s">
        <v>281</v>
      </c>
      <c r="E2313" t="s">
        <v>2014</v>
      </c>
      <c r="F2313" t="s">
        <v>134</v>
      </c>
      <c r="G2313" t="s">
        <v>134</v>
      </c>
      <c r="H2313" t="s">
        <v>10330</v>
      </c>
      <c r="I2313" t="s">
        <v>20</v>
      </c>
      <c r="J2313" t="s">
        <v>2349</v>
      </c>
      <c r="K2313" t="s">
        <v>21</v>
      </c>
      <c r="M2313" t="s">
        <v>10303</v>
      </c>
      <c r="N2313" t="s">
        <v>22</v>
      </c>
      <c r="O2313" t="s">
        <v>23</v>
      </c>
      <c r="P2313" t="s">
        <v>26</v>
      </c>
      <c r="Q2313" t="s">
        <v>2348</v>
      </c>
      <c r="R2313" s="13">
        <v>31</v>
      </c>
      <c r="S2313" s="13">
        <v>1</v>
      </c>
      <c r="T2313" s="21">
        <v>1</v>
      </c>
      <c r="V2313" t="s">
        <v>2154</v>
      </c>
      <c r="W2313" t="s">
        <v>17604</v>
      </c>
      <c r="X2313" s="20" t="str">
        <f>+IF(V2313="","-",CONCATENATE(V2313,"_",W2313))</f>
        <v>FINES_R09</v>
      </c>
      <c r="Y2313" s="59">
        <v>0.56919348239898682</v>
      </c>
      <c r="Z2313" t="s">
        <v>134</v>
      </c>
      <c r="AA2313" t="s">
        <v>2393</v>
      </c>
      <c r="AB2313" t="str">
        <f>+IF(W2313="","-",IF(W2313="UNICO","CENSO","MUESTRA"))</f>
        <v>MUESTRA</v>
      </c>
      <c r="AC2313" t="s">
        <v>2397</v>
      </c>
      <c r="AD2313" t="s">
        <v>10304</v>
      </c>
      <c r="AF2313">
        <f>+COUNTIF(Piloto!C:C,MARCO!A2313)</f>
        <v>0</v>
      </c>
    </row>
    <row r="2314" spans="1:32" x14ac:dyDescent="0.25">
      <c r="A2314" s="5" t="str">
        <f t="shared" si="36"/>
        <v>R 9 - D 132 - 451 - 3068</v>
      </c>
      <c r="B2314" s="60" t="s">
        <v>2347</v>
      </c>
      <c r="C2314" t="s">
        <v>1302</v>
      </c>
      <c r="D2314" t="s">
        <v>619</v>
      </c>
      <c r="E2314" t="s">
        <v>2032</v>
      </c>
      <c r="F2314" t="s">
        <v>134</v>
      </c>
      <c r="G2314" t="s">
        <v>134</v>
      </c>
      <c r="H2314" t="s">
        <v>12896</v>
      </c>
      <c r="I2314" t="s">
        <v>20</v>
      </c>
      <c r="J2314" t="s">
        <v>2349</v>
      </c>
      <c r="K2314" t="s">
        <v>21</v>
      </c>
      <c r="M2314" t="s">
        <v>12897</v>
      </c>
      <c r="N2314" t="s">
        <v>22</v>
      </c>
      <c r="O2314" t="s">
        <v>23</v>
      </c>
      <c r="P2314" t="s">
        <v>26</v>
      </c>
      <c r="Q2314" t="s">
        <v>2348</v>
      </c>
      <c r="R2314" s="13">
        <v>30</v>
      </c>
      <c r="S2314" s="13">
        <v>1</v>
      </c>
      <c r="T2314" s="21">
        <v>1</v>
      </c>
      <c r="V2314" t="s">
        <v>2154</v>
      </c>
      <c r="W2314" t="s">
        <v>17604</v>
      </c>
      <c r="X2314" s="20" t="str">
        <f>+IF(V2314="","-",CONCATENATE(V2314,"_",W2314))</f>
        <v>FINES_R09</v>
      </c>
      <c r="Y2314" s="59">
        <v>0.57478082180023193</v>
      </c>
      <c r="Z2314" t="s">
        <v>134</v>
      </c>
      <c r="AA2314" t="s">
        <v>2393</v>
      </c>
      <c r="AB2314" t="str">
        <f>+IF(W2314="","-",IF(W2314="UNICO","CENSO","MUESTRA"))</f>
        <v>MUESTRA</v>
      </c>
      <c r="AC2314" t="s">
        <v>2398</v>
      </c>
      <c r="AD2314" t="s">
        <v>12898</v>
      </c>
      <c r="AF2314">
        <f>+COUNTIF(Piloto!C:C,MARCO!A2314)</f>
        <v>0</v>
      </c>
    </row>
    <row r="2315" spans="1:32" x14ac:dyDescent="0.25">
      <c r="A2315" s="5" t="str">
        <f t="shared" si="36"/>
        <v>R 9 - D 73 - 451 - 0561</v>
      </c>
      <c r="B2315" s="23" t="s">
        <v>2347</v>
      </c>
      <c r="C2315" t="s">
        <v>1302</v>
      </c>
      <c r="D2315" t="s">
        <v>1300</v>
      </c>
      <c r="E2315" t="s">
        <v>1301</v>
      </c>
      <c r="F2315" t="s">
        <v>134</v>
      </c>
      <c r="G2315" t="s">
        <v>134</v>
      </c>
      <c r="H2315" t="s">
        <v>10620</v>
      </c>
      <c r="I2315" t="s">
        <v>20</v>
      </c>
      <c r="J2315" t="s">
        <v>2349</v>
      </c>
      <c r="K2315" t="s">
        <v>21</v>
      </c>
      <c r="M2315" t="s">
        <v>10621</v>
      </c>
      <c r="N2315" t="s">
        <v>22</v>
      </c>
      <c r="O2315" t="s">
        <v>23</v>
      </c>
      <c r="P2315" t="s">
        <v>26</v>
      </c>
      <c r="Q2315" t="s">
        <v>2348</v>
      </c>
      <c r="R2315" s="13">
        <v>64</v>
      </c>
      <c r="S2315" s="13">
        <v>2</v>
      </c>
      <c r="T2315" s="21">
        <v>1</v>
      </c>
      <c r="V2315" t="s">
        <v>2154</v>
      </c>
      <c r="W2315" t="s">
        <v>17604</v>
      </c>
      <c r="X2315" s="20" t="str">
        <f>+IF(V2315="","-",CONCATENATE(V2315,"_",W2315))</f>
        <v>FINES_R09</v>
      </c>
      <c r="Y2315" s="59">
        <v>0.583077073097229</v>
      </c>
      <c r="Z2315" t="s">
        <v>134</v>
      </c>
      <c r="AA2315" t="s">
        <v>2393</v>
      </c>
      <c r="AB2315" t="str">
        <f>+IF(W2315="","-",IF(W2315="UNICO","CENSO","MUESTRA"))</f>
        <v>MUESTRA</v>
      </c>
      <c r="AC2315" t="s">
        <v>2397</v>
      </c>
      <c r="AD2315" t="s">
        <v>10622</v>
      </c>
      <c r="AF2315">
        <f>+COUNTIF(Piloto!C:C,MARCO!A2315)</f>
        <v>0</v>
      </c>
    </row>
    <row r="2316" spans="1:32" x14ac:dyDescent="0.25">
      <c r="A2316" s="5" t="str">
        <f t="shared" si="36"/>
        <v>R 9 - D 73 - 453 - 0597</v>
      </c>
      <c r="B2316" s="23" t="s">
        <v>2347</v>
      </c>
      <c r="C2316" t="s">
        <v>1302</v>
      </c>
      <c r="D2316" t="s">
        <v>1300</v>
      </c>
      <c r="E2316" t="s">
        <v>1301</v>
      </c>
      <c r="F2316" t="s">
        <v>134</v>
      </c>
      <c r="G2316" t="s">
        <v>134</v>
      </c>
      <c r="H2316" t="s">
        <v>10646</v>
      </c>
      <c r="I2316" t="s">
        <v>20</v>
      </c>
      <c r="J2316" t="s">
        <v>2349</v>
      </c>
      <c r="K2316" t="s">
        <v>21</v>
      </c>
      <c r="M2316" t="s">
        <v>10647</v>
      </c>
      <c r="N2316" t="s">
        <v>22</v>
      </c>
      <c r="O2316" t="s">
        <v>23</v>
      </c>
      <c r="P2316" t="s">
        <v>26</v>
      </c>
      <c r="Q2316" t="s">
        <v>2348</v>
      </c>
      <c r="R2316" s="13">
        <v>62</v>
      </c>
      <c r="S2316" s="13">
        <v>2</v>
      </c>
      <c r="T2316" s="21">
        <v>1</v>
      </c>
      <c r="V2316" t="s">
        <v>2154</v>
      </c>
      <c r="W2316" t="s">
        <v>17604</v>
      </c>
      <c r="X2316" s="20" t="str">
        <f>+IF(V2316="","-",CONCATENATE(V2316,"_",W2316))</f>
        <v>FINES_R09</v>
      </c>
      <c r="Y2316" s="59">
        <v>0.58319205045700073</v>
      </c>
      <c r="Z2316" t="s">
        <v>134</v>
      </c>
      <c r="AA2316" t="s">
        <v>2393</v>
      </c>
      <c r="AB2316" t="str">
        <f>+IF(W2316="","-",IF(W2316="UNICO","CENSO","MUESTRA"))</f>
        <v>MUESTRA</v>
      </c>
      <c r="AC2316" t="s">
        <v>2397</v>
      </c>
      <c r="AD2316" t="s">
        <v>10648</v>
      </c>
      <c r="AF2316">
        <f>+COUNTIF(Piloto!C:C,MARCO!A2316)</f>
        <v>0</v>
      </c>
    </row>
    <row r="2317" spans="1:32" x14ac:dyDescent="0.25">
      <c r="A2317" s="5" t="str">
        <f t="shared" si="36"/>
        <v>R 9 - D 73 - 453 - 3039</v>
      </c>
      <c r="B2317" s="23" t="s">
        <v>2347</v>
      </c>
      <c r="C2317" t="s">
        <v>1302</v>
      </c>
      <c r="D2317" t="s">
        <v>1300</v>
      </c>
      <c r="E2317" t="s">
        <v>1301</v>
      </c>
      <c r="F2317" t="s">
        <v>134</v>
      </c>
      <c r="G2317" t="s">
        <v>134</v>
      </c>
      <c r="H2317" t="s">
        <v>10750</v>
      </c>
      <c r="I2317" t="s">
        <v>20</v>
      </c>
      <c r="J2317" t="s">
        <v>2349</v>
      </c>
      <c r="K2317" t="s">
        <v>21</v>
      </c>
      <c r="M2317" t="s">
        <v>10751</v>
      </c>
      <c r="N2317" t="s">
        <v>22</v>
      </c>
      <c r="O2317" t="s">
        <v>23</v>
      </c>
      <c r="P2317" t="s">
        <v>26</v>
      </c>
      <c r="Q2317" t="s">
        <v>2348</v>
      </c>
      <c r="R2317" s="13">
        <v>36</v>
      </c>
      <c r="S2317" s="13">
        <v>1</v>
      </c>
      <c r="T2317" s="21">
        <v>1</v>
      </c>
      <c r="V2317" t="s">
        <v>2154</v>
      </c>
      <c r="W2317" t="s">
        <v>17604</v>
      </c>
      <c r="X2317" s="20" t="str">
        <f>+IF(V2317="","-",CONCATENATE(V2317,"_",W2317))</f>
        <v>FINES_R09</v>
      </c>
      <c r="Y2317" s="59">
        <v>0.58464127779006958</v>
      </c>
      <c r="Z2317" t="s">
        <v>134</v>
      </c>
      <c r="AA2317" t="s">
        <v>2393</v>
      </c>
      <c r="AB2317" t="str">
        <f>+IF(W2317="","-",IF(W2317="UNICO","CENSO","MUESTRA"))</f>
        <v>MUESTRA</v>
      </c>
      <c r="AC2317" t="s">
        <v>2398</v>
      </c>
      <c r="AD2317" t="s">
        <v>10752</v>
      </c>
      <c r="AF2317">
        <f>+COUNTIF(Piloto!C:C,MARCO!A2317)</f>
        <v>0</v>
      </c>
    </row>
    <row r="2318" spans="1:32" x14ac:dyDescent="0.25">
      <c r="A2318" s="5" t="str">
        <f t="shared" si="36"/>
        <v>R 9 - D 73 - 451 - 1849</v>
      </c>
      <c r="B2318" s="23" t="s">
        <v>2347</v>
      </c>
      <c r="C2318" t="s">
        <v>1302</v>
      </c>
      <c r="D2318" t="s">
        <v>1300</v>
      </c>
      <c r="E2318" t="s">
        <v>1301</v>
      </c>
      <c r="F2318" t="s">
        <v>134</v>
      </c>
      <c r="G2318" t="s">
        <v>134</v>
      </c>
      <c r="H2318" t="s">
        <v>10557</v>
      </c>
      <c r="I2318" t="s">
        <v>20</v>
      </c>
      <c r="J2318" t="s">
        <v>2349</v>
      </c>
      <c r="K2318" t="s">
        <v>21</v>
      </c>
      <c r="M2318" t="s">
        <v>10558</v>
      </c>
      <c r="N2318" t="s">
        <v>22</v>
      </c>
      <c r="O2318" t="s">
        <v>23</v>
      </c>
      <c r="P2318" t="s">
        <v>26</v>
      </c>
      <c r="Q2318" t="s">
        <v>2348</v>
      </c>
      <c r="R2318" s="13">
        <v>31</v>
      </c>
      <c r="S2318" s="13">
        <v>1</v>
      </c>
      <c r="T2318" s="21">
        <v>1</v>
      </c>
      <c r="V2318" t="s">
        <v>2154</v>
      </c>
      <c r="W2318" t="s">
        <v>17604</v>
      </c>
      <c r="X2318" s="20" t="str">
        <f>+IF(V2318="","-",CONCATENATE(V2318,"_",W2318))</f>
        <v>FINES_R09</v>
      </c>
      <c r="Y2318" s="59">
        <v>0.59424340724945068</v>
      </c>
      <c r="Z2318" t="s">
        <v>134</v>
      </c>
      <c r="AA2318" t="s">
        <v>2393</v>
      </c>
      <c r="AB2318" t="str">
        <f>+IF(W2318="","-",IF(W2318="UNICO","CENSO","MUESTRA"))</f>
        <v>MUESTRA</v>
      </c>
      <c r="AC2318" t="s">
        <v>2398</v>
      </c>
      <c r="AD2318" t="s">
        <v>10559</v>
      </c>
      <c r="AF2318">
        <f>+COUNTIF(Piloto!C:C,MARCO!A2318)</f>
        <v>0</v>
      </c>
    </row>
    <row r="2319" spans="1:32" x14ac:dyDescent="0.25">
      <c r="A2319" s="5" t="str">
        <f t="shared" si="36"/>
        <v>R 9 - D 73 - 451 - 1857</v>
      </c>
      <c r="B2319" s="23" t="s">
        <v>2347</v>
      </c>
      <c r="C2319" t="s">
        <v>1302</v>
      </c>
      <c r="D2319" t="s">
        <v>1300</v>
      </c>
      <c r="E2319" t="s">
        <v>1301</v>
      </c>
      <c r="F2319" t="s">
        <v>134</v>
      </c>
      <c r="G2319" t="s">
        <v>134</v>
      </c>
      <c r="H2319" t="s">
        <v>10576</v>
      </c>
      <c r="I2319" t="s">
        <v>20</v>
      </c>
      <c r="J2319" t="s">
        <v>2349</v>
      </c>
      <c r="K2319" t="s">
        <v>21</v>
      </c>
      <c r="M2319" t="s">
        <v>10577</v>
      </c>
      <c r="N2319" t="s">
        <v>22</v>
      </c>
      <c r="O2319" t="s">
        <v>23</v>
      </c>
      <c r="P2319" t="s">
        <v>26</v>
      </c>
      <c r="Q2319" t="s">
        <v>2348</v>
      </c>
      <c r="R2319" s="13">
        <v>34</v>
      </c>
      <c r="S2319" s="13">
        <v>1</v>
      </c>
      <c r="T2319" s="21">
        <v>1</v>
      </c>
      <c r="V2319" t="s">
        <v>2154</v>
      </c>
      <c r="W2319" t="s">
        <v>17604</v>
      </c>
      <c r="X2319" s="20" t="str">
        <f>+IF(V2319="","-",CONCATENATE(V2319,"_",W2319))</f>
        <v>FINES_R09</v>
      </c>
      <c r="Y2319" s="59">
        <v>0.5952267050743103</v>
      </c>
      <c r="Z2319" t="s">
        <v>134</v>
      </c>
      <c r="AA2319" t="s">
        <v>2393</v>
      </c>
      <c r="AB2319" t="str">
        <f>+IF(W2319="","-",IF(W2319="UNICO","CENSO","MUESTRA"))</f>
        <v>MUESTRA</v>
      </c>
      <c r="AC2319" t="s">
        <v>2397</v>
      </c>
      <c r="AD2319" t="s">
        <v>10578</v>
      </c>
      <c r="AF2319">
        <f>+COUNTIF(Piloto!C:C,MARCO!A2319)</f>
        <v>0</v>
      </c>
    </row>
    <row r="2320" spans="1:32" x14ac:dyDescent="0.25">
      <c r="A2320" s="5" t="str">
        <f t="shared" si="36"/>
        <v>R 9 - D 73 - 453 - 0596</v>
      </c>
      <c r="B2320" s="23" t="s">
        <v>2347</v>
      </c>
      <c r="C2320" t="s">
        <v>1302</v>
      </c>
      <c r="D2320" t="s">
        <v>1300</v>
      </c>
      <c r="E2320" t="s">
        <v>1301</v>
      </c>
      <c r="F2320" t="s">
        <v>134</v>
      </c>
      <c r="G2320" t="s">
        <v>134</v>
      </c>
      <c r="H2320" t="s">
        <v>10700</v>
      </c>
      <c r="I2320" t="s">
        <v>20</v>
      </c>
      <c r="J2320" t="s">
        <v>2349</v>
      </c>
      <c r="K2320" t="s">
        <v>21</v>
      </c>
      <c r="M2320" t="s">
        <v>10701</v>
      </c>
      <c r="N2320" t="s">
        <v>22</v>
      </c>
      <c r="O2320" t="s">
        <v>23</v>
      </c>
      <c r="P2320" t="s">
        <v>26</v>
      </c>
      <c r="Q2320" t="s">
        <v>2348</v>
      </c>
      <c r="R2320" s="13">
        <v>22</v>
      </c>
      <c r="S2320" s="13">
        <v>1</v>
      </c>
      <c r="T2320" s="21">
        <v>1</v>
      </c>
      <c r="V2320" t="s">
        <v>2154</v>
      </c>
      <c r="W2320" t="s">
        <v>17604</v>
      </c>
      <c r="X2320" s="20" t="str">
        <f>+IF(V2320="","-",CONCATENATE(V2320,"_",W2320))</f>
        <v>FINES_R09</v>
      </c>
      <c r="Y2320" s="59">
        <v>0.60003656148910522</v>
      </c>
      <c r="Z2320" t="s">
        <v>134</v>
      </c>
      <c r="AA2320" t="s">
        <v>2393</v>
      </c>
      <c r="AB2320" t="str">
        <f>+IF(W2320="","-",IF(W2320="UNICO","CENSO","MUESTRA"))</f>
        <v>MUESTRA</v>
      </c>
      <c r="AC2320" t="s">
        <v>2398</v>
      </c>
      <c r="AD2320" t="s">
        <v>10702</v>
      </c>
      <c r="AF2320">
        <f>+COUNTIF(Piloto!C:C,MARCO!A2320)</f>
        <v>0</v>
      </c>
    </row>
    <row r="2321" spans="1:32" x14ac:dyDescent="0.25">
      <c r="A2321" s="5" t="str">
        <f t="shared" si="36"/>
        <v>R 9 - D 73 - 451 - 0616</v>
      </c>
      <c r="B2321" s="23" t="s">
        <v>2347</v>
      </c>
      <c r="C2321" t="s">
        <v>1302</v>
      </c>
      <c r="D2321" t="s">
        <v>1300</v>
      </c>
      <c r="E2321" t="s">
        <v>1301</v>
      </c>
      <c r="F2321" t="s">
        <v>134</v>
      </c>
      <c r="G2321" t="s">
        <v>134</v>
      </c>
      <c r="H2321" t="s">
        <v>10629</v>
      </c>
      <c r="I2321" t="s">
        <v>20</v>
      </c>
      <c r="J2321" t="s">
        <v>2349</v>
      </c>
      <c r="K2321" t="s">
        <v>21</v>
      </c>
      <c r="M2321" t="s">
        <v>10630</v>
      </c>
      <c r="N2321" t="s">
        <v>22</v>
      </c>
      <c r="O2321" t="s">
        <v>23</v>
      </c>
      <c r="P2321" t="s">
        <v>26</v>
      </c>
      <c r="Q2321" t="s">
        <v>2348</v>
      </c>
      <c r="R2321" s="13">
        <v>26</v>
      </c>
      <c r="S2321" s="13">
        <v>1</v>
      </c>
      <c r="T2321" s="21">
        <v>1</v>
      </c>
      <c r="V2321" t="s">
        <v>2154</v>
      </c>
      <c r="W2321" t="s">
        <v>17604</v>
      </c>
      <c r="X2321" s="20" t="str">
        <f>+IF(V2321="","-",CONCATENATE(V2321,"_",W2321))</f>
        <v>FINES_R09</v>
      </c>
      <c r="Y2321" s="59">
        <v>0.6131361722946167</v>
      </c>
      <c r="Z2321" t="s">
        <v>134</v>
      </c>
      <c r="AA2321" t="s">
        <v>2393</v>
      </c>
      <c r="AB2321" t="str">
        <f>+IF(W2321="","-",IF(W2321="UNICO","CENSO","MUESTRA"))</f>
        <v>MUESTRA</v>
      </c>
      <c r="AC2321" t="s">
        <v>2398</v>
      </c>
      <c r="AD2321" t="s">
        <v>10631</v>
      </c>
      <c r="AF2321">
        <f>+COUNTIF(Piloto!C:C,MARCO!A2321)</f>
        <v>0</v>
      </c>
    </row>
    <row r="2322" spans="1:32" x14ac:dyDescent="0.25">
      <c r="A2322" s="5" t="str">
        <f t="shared" si="36"/>
        <v>R 9 - D 73 - 451 - 0560</v>
      </c>
      <c r="B2322" s="23" t="s">
        <v>2347</v>
      </c>
      <c r="C2322" t="s">
        <v>1302</v>
      </c>
      <c r="D2322" t="s">
        <v>1300</v>
      </c>
      <c r="E2322" t="s">
        <v>1301</v>
      </c>
      <c r="F2322" t="s">
        <v>134</v>
      </c>
      <c r="G2322" t="s">
        <v>134</v>
      </c>
      <c r="H2322" t="s">
        <v>10610</v>
      </c>
      <c r="I2322" t="s">
        <v>20</v>
      </c>
      <c r="J2322" t="s">
        <v>2349</v>
      </c>
      <c r="K2322" t="s">
        <v>21</v>
      </c>
      <c r="M2322" t="s">
        <v>10611</v>
      </c>
      <c r="N2322" t="s">
        <v>22</v>
      </c>
      <c r="O2322" t="s">
        <v>23</v>
      </c>
      <c r="P2322" t="s">
        <v>26</v>
      </c>
      <c r="Q2322" t="s">
        <v>2348</v>
      </c>
      <c r="R2322" s="13">
        <v>61</v>
      </c>
      <c r="S2322" s="13">
        <v>2</v>
      </c>
      <c r="T2322" s="21">
        <v>1</v>
      </c>
      <c r="V2322" t="s">
        <v>2154</v>
      </c>
      <c r="W2322" t="s">
        <v>17604</v>
      </c>
      <c r="X2322" s="20" t="str">
        <f>+IF(V2322="","-",CONCATENATE(V2322,"_",W2322))</f>
        <v>FINES_R09</v>
      </c>
      <c r="Y2322" s="59">
        <v>0.61392480134963989</v>
      </c>
      <c r="Z2322" t="s">
        <v>134</v>
      </c>
      <c r="AA2322" t="s">
        <v>2393</v>
      </c>
      <c r="AB2322" t="str">
        <f>+IF(W2322="","-",IF(W2322="UNICO","CENSO","MUESTRA"))</f>
        <v>MUESTRA</v>
      </c>
      <c r="AC2322" t="s">
        <v>2398</v>
      </c>
      <c r="AD2322" t="s">
        <v>10612</v>
      </c>
      <c r="AF2322">
        <f>+COUNTIF(Piloto!C:C,MARCO!A2322)</f>
        <v>0</v>
      </c>
    </row>
    <row r="2323" spans="1:32" x14ac:dyDescent="0.25">
      <c r="A2323" s="5" t="str">
        <f t="shared" si="36"/>
        <v>R 9 - D 73 - 451 - 1834</v>
      </c>
      <c r="B2323" s="23" t="s">
        <v>2347</v>
      </c>
      <c r="C2323" t="s">
        <v>1302</v>
      </c>
      <c r="D2323" t="s">
        <v>1300</v>
      </c>
      <c r="E2323" t="s">
        <v>1301</v>
      </c>
      <c r="F2323" t="s">
        <v>134</v>
      </c>
      <c r="G2323" t="s">
        <v>134</v>
      </c>
      <c r="H2323" t="s">
        <v>10540</v>
      </c>
      <c r="I2323" t="s">
        <v>20</v>
      </c>
      <c r="J2323" t="s">
        <v>2349</v>
      </c>
      <c r="K2323" t="s">
        <v>21</v>
      </c>
      <c r="M2323" t="s">
        <v>10541</v>
      </c>
      <c r="N2323" t="s">
        <v>22</v>
      </c>
      <c r="O2323" t="s">
        <v>23</v>
      </c>
      <c r="P2323" t="s">
        <v>26</v>
      </c>
      <c r="Q2323" t="s">
        <v>2348</v>
      </c>
      <c r="R2323" s="13">
        <v>74</v>
      </c>
      <c r="S2323" s="13">
        <v>3</v>
      </c>
      <c r="T2323" s="21">
        <v>1</v>
      </c>
      <c r="V2323" t="s">
        <v>2154</v>
      </c>
      <c r="W2323" t="s">
        <v>17604</v>
      </c>
      <c r="X2323" s="20" t="str">
        <f>+IF(V2323="","-",CONCATENATE(V2323,"_",W2323))</f>
        <v>FINES_R09</v>
      </c>
      <c r="Y2323" s="59">
        <v>0.61428123712539673</v>
      </c>
      <c r="Z2323" t="s">
        <v>134</v>
      </c>
      <c r="AA2323" t="s">
        <v>2393</v>
      </c>
      <c r="AB2323" t="str">
        <f>+IF(W2323="","-",IF(W2323="UNICO","CENSO","MUESTRA"))</f>
        <v>MUESTRA</v>
      </c>
      <c r="AC2323" t="s">
        <v>2398</v>
      </c>
      <c r="AD2323" t="s">
        <v>10542</v>
      </c>
      <c r="AF2323">
        <f>+COUNTIF(Piloto!C:C,MARCO!A2323)</f>
        <v>0</v>
      </c>
    </row>
    <row r="2324" spans="1:32" x14ac:dyDescent="0.25">
      <c r="A2324" s="5" t="str">
        <f t="shared" si="36"/>
        <v>R 9 - D 73 - 452 - 0569</v>
      </c>
      <c r="B2324" s="23" t="s">
        <v>2347</v>
      </c>
      <c r="C2324" t="s">
        <v>1302</v>
      </c>
      <c r="D2324" t="s">
        <v>1300</v>
      </c>
      <c r="E2324" t="s">
        <v>1301</v>
      </c>
      <c r="F2324" t="s">
        <v>134</v>
      </c>
      <c r="G2324" t="s">
        <v>134</v>
      </c>
      <c r="H2324" t="s">
        <v>10736</v>
      </c>
      <c r="I2324" t="s">
        <v>20</v>
      </c>
      <c r="J2324" t="s">
        <v>2349</v>
      </c>
      <c r="K2324" t="s">
        <v>21</v>
      </c>
      <c r="M2324" t="s">
        <v>10737</v>
      </c>
      <c r="N2324" t="s">
        <v>22</v>
      </c>
      <c r="O2324" t="s">
        <v>23</v>
      </c>
      <c r="P2324" t="s">
        <v>26</v>
      </c>
      <c r="Q2324" t="s">
        <v>2348</v>
      </c>
      <c r="R2324" s="13">
        <v>52</v>
      </c>
      <c r="S2324" s="13">
        <v>1</v>
      </c>
      <c r="T2324" s="21">
        <v>1</v>
      </c>
      <c r="V2324" t="s">
        <v>2154</v>
      </c>
      <c r="W2324" t="s">
        <v>17604</v>
      </c>
      <c r="X2324" s="20" t="str">
        <f>+IF(V2324="","-",CONCATENATE(V2324,"_",W2324))</f>
        <v>FINES_R09</v>
      </c>
      <c r="Y2324" s="59">
        <v>0.61438220739364624</v>
      </c>
      <c r="Z2324" t="s">
        <v>134</v>
      </c>
      <c r="AA2324" t="s">
        <v>2393</v>
      </c>
      <c r="AB2324" t="str">
        <f>+IF(W2324="","-",IF(W2324="UNICO","CENSO","MUESTRA"))</f>
        <v>MUESTRA</v>
      </c>
      <c r="AC2324" t="s">
        <v>2397</v>
      </c>
      <c r="AD2324" t="s">
        <v>10738</v>
      </c>
      <c r="AF2324">
        <f>+COUNTIF(Piloto!C:C,MARCO!A2324)</f>
        <v>0</v>
      </c>
    </row>
    <row r="2325" spans="1:32" x14ac:dyDescent="0.25">
      <c r="A2325" s="5" t="str">
        <f t="shared" si="36"/>
        <v>R 9 - D 133 - 451 - 2896</v>
      </c>
      <c r="B2325" s="23" t="s">
        <v>2347</v>
      </c>
      <c r="C2325" t="s">
        <v>1302</v>
      </c>
      <c r="D2325" t="s">
        <v>160</v>
      </c>
      <c r="E2325" t="s">
        <v>2049</v>
      </c>
      <c r="F2325" t="s">
        <v>134</v>
      </c>
      <c r="G2325" t="s">
        <v>134</v>
      </c>
      <c r="H2325" t="s">
        <v>10459</v>
      </c>
      <c r="I2325" t="s">
        <v>20</v>
      </c>
      <c r="J2325" t="s">
        <v>2349</v>
      </c>
      <c r="K2325" t="s">
        <v>21</v>
      </c>
      <c r="M2325" t="s">
        <v>10460</v>
      </c>
      <c r="N2325" t="s">
        <v>22</v>
      </c>
      <c r="O2325" t="s">
        <v>23</v>
      </c>
      <c r="P2325" t="s">
        <v>26</v>
      </c>
      <c r="Q2325" t="s">
        <v>2348</v>
      </c>
      <c r="R2325" s="13">
        <v>28</v>
      </c>
      <c r="S2325" s="13">
        <v>1</v>
      </c>
      <c r="T2325" s="21">
        <v>1</v>
      </c>
      <c r="V2325" t="s">
        <v>2154</v>
      </c>
      <c r="W2325" t="s">
        <v>17604</v>
      </c>
      <c r="X2325" s="20" t="str">
        <f>+IF(V2325="","-",CONCATENATE(V2325,"_",W2325))</f>
        <v>FINES_R09</v>
      </c>
      <c r="Y2325" s="59">
        <v>0.61527925729751587</v>
      </c>
      <c r="Z2325" t="s">
        <v>134</v>
      </c>
      <c r="AA2325" t="s">
        <v>2393</v>
      </c>
      <c r="AB2325" t="str">
        <f>+IF(W2325="","-",IF(W2325="UNICO","CENSO","MUESTRA"))</f>
        <v>MUESTRA</v>
      </c>
      <c r="AC2325" t="s">
        <v>2397</v>
      </c>
      <c r="AD2325" t="s">
        <v>10461</v>
      </c>
      <c r="AF2325">
        <f>+COUNTIF(Piloto!C:C,MARCO!A2325)</f>
        <v>0</v>
      </c>
    </row>
    <row r="2326" spans="1:32" x14ac:dyDescent="0.25">
      <c r="A2326" s="5" t="str">
        <f t="shared" si="36"/>
        <v>R 9 - D 131 - 454 - 2935</v>
      </c>
      <c r="B2326" s="23" t="s">
        <v>2347</v>
      </c>
      <c r="C2326" t="s">
        <v>1302</v>
      </c>
      <c r="D2326" t="s">
        <v>281</v>
      </c>
      <c r="E2326" t="s">
        <v>2014</v>
      </c>
      <c r="F2326" t="s">
        <v>134</v>
      </c>
      <c r="G2326" t="s">
        <v>134</v>
      </c>
      <c r="H2326" t="s">
        <v>10333</v>
      </c>
      <c r="I2326" t="s">
        <v>20</v>
      </c>
      <c r="J2326" t="s">
        <v>2349</v>
      </c>
      <c r="K2326" t="s">
        <v>21</v>
      </c>
      <c r="M2326" t="s">
        <v>10334</v>
      </c>
      <c r="N2326" t="s">
        <v>22</v>
      </c>
      <c r="O2326" t="s">
        <v>23</v>
      </c>
      <c r="P2326" t="s">
        <v>26</v>
      </c>
      <c r="Q2326" t="s">
        <v>2348</v>
      </c>
      <c r="R2326" s="13">
        <v>17</v>
      </c>
      <c r="S2326" s="13">
        <v>1</v>
      </c>
      <c r="T2326" s="21">
        <v>1</v>
      </c>
      <c r="V2326" t="s">
        <v>2154</v>
      </c>
      <c r="W2326" t="s">
        <v>17604</v>
      </c>
      <c r="X2326" s="20" t="str">
        <f>+IF(V2326="","-",CONCATENATE(V2326,"_",W2326))</f>
        <v>FINES_R09</v>
      </c>
      <c r="Y2326" s="59">
        <v>0.61653447151184082</v>
      </c>
      <c r="Z2326" t="s">
        <v>134</v>
      </c>
      <c r="AA2326" t="s">
        <v>2393</v>
      </c>
      <c r="AB2326" t="str">
        <f>+IF(W2326="","-",IF(W2326="UNICO","CENSO","MUESTRA"))</f>
        <v>MUESTRA</v>
      </c>
      <c r="AC2326" t="s">
        <v>2397</v>
      </c>
      <c r="AD2326" t="s">
        <v>10335</v>
      </c>
      <c r="AF2326">
        <f>+COUNTIF(Piloto!C:C,MARCO!A2326)</f>
        <v>0</v>
      </c>
    </row>
    <row r="2327" spans="1:32" x14ac:dyDescent="0.25">
      <c r="A2327" s="5" t="str">
        <f t="shared" si="36"/>
        <v>R 9 - D 73 - 451 - 1852</v>
      </c>
      <c r="B2327" s="23" t="s">
        <v>2347</v>
      </c>
      <c r="C2327" t="s">
        <v>1302</v>
      </c>
      <c r="D2327" t="s">
        <v>1300</v>
      </c>
      <c r="E2327" t="s">
        <v>1301</v>
      </c>
      <c r="F2327" t="s">
        <v>134</v>
      </c>
      <c r="G2327" t="s">
        <v>134</v>
      </c>
      <c r="H2327" t="s">
        <v>10505</v>
      </c>
      <c r="I2327" t="s">
        <v>20</v>
      </c>
      <c r="J2327" t="s">
        <v>2349</v>
      </c>
      <c r="K2327" t="s">
        <v>21</v>
      </c>
      <c r="M2327" t="s">
        <v>10506</v>
      </c>
      <c r="N2327" t="s">
        <v>22</v>
      </c>
      <c r="O2327" t="s">
        <v>23</v>
      </c>
      <c r="P2327" t="s">
        <v>26</v>
      </c>
      <c r="Q2327" t="s">
        <v>2348</v>
      </c>
      <c r="R2327" s="13">
        <v>40</v>
      </c>
      <c r="S2327" s="13">
        <v>1</v>
      </c>
      <c r="T2327" s="21">
        <v>1</v>
      </c>
      <c r="V2327" t="s">
        <v>2154</v>
      </c>
      <c r="W2327" t="s">
        <v>17604</v>
      </c>
      <c r="X2327" s="20" t="str">
        <f>+IF(V2327="","-",CONCATENATE(V2327,"_",W2327))</f>
        <v>FINES_R09</v>
      </c>
      <c r="Y2327" s="59">
        <v>0.62606960535049438</v>
      </c>
      <c r="Z2327" t="s">
        <v>134</v>
      </c>
      <c r="AA2327" t="s">
        <v>2393</v>
      </c>
      <c r="AB2327" t="str">
        <f>+IF(W2327="","-",IF(W2327="UNICO","CENSO","MUESTRA"))</f>
        <v>MUESTRA</v>
      </c>
      <c r="AC2327" t="s">
        <v>2397</v>
      </c>
      <c r="AD2327" t="s">
        <v>10507</v>
      </c>
      <c r="AF2327">
        <f>+COUNTIF(Piloto!C:C,MARCO!A2327)</f>
        <v>0</v>
      </c>
    </row>
    <row r="2328" spans="1:32" x14ac:dyDescent="0.25">
      <c r="A2328" s="5" t="str">
        <f t="shared" si="36"/>
        <v>R 9 - D 73 - 453 - 1852</v>
      </c>
      <c r="B2328" s="23" t="s">
        <v>2347</v>
      </c>
      <c r="C2328" t="s">
        <v>1302</v>
      </c>
      <c r="D2328" t="s">
        <v>1300</v>
      </c>
      <c r="E2328" t="s">
        <v>1301</v>
      </c>
      <c r="F2328" t="s">
        <v>134</v>
      </c>
      <c r="G2328" t="s">
        <v>134</v>
      </c>
      <c r="H2328" t="s">
        <v>10509</v>
      </c>
      <c r="I2328" t="s">
        <v>20</v>
      </c>
      <c r="J2328" t="s">
        <v>2349</v>
      </c>
      <c r="K2328" t="s">
        <v>21</v>
      </c>
      <c r="M2328" t="s">
        <v>10506</v>
      </c>
      <c r="N2328" t="s">
        <v>22</v>
      </c>
      <c r="O2328" t="s">
        <v>23</v>
      </c>
      <c r="P2328" t="s">
        <v>26</v>
      </c>
      <c r="Q2328" t="s">
        <v>2348</v>
      </c>
      <c r="R2328" s="13">
        <v>72</v>
      </c>
      <c r="S2328" s="13">
        <v>3</v>
      </c>
      <c r="T2328" s="21">
        <v>1</v>
      </c>
      <c r="V2328" t="s">
        <v>2154</v>
      </c>
      <c r="W2328" t="s">
        <v>17604</v>
      </c>
      <c r="X2328" s="20" t="str">
        <f>+IF(V2328="","-",CONCATENATE(V2328,"_",W2328))</f>
        <v>FINES_R09</v>
      </c>
      <c r="Y2328" s="59">
        <v>0.62606960535049438</v>
      </c>
      <c r="Z2328" t="s">
        <v>134</v>
      </c>
      <c r="AA2328" t="s">
        <v>2393</v>
      </c>
      <c r="AB2328" t="str">
        <f>+IF(W2328="","-",IF(W2328="UNICO","CENSO","MUESTRA"))</f>
        <v>MUESTRA</v>
      </c>
      <c r="AC2328" t="s">
        <v>2398</v>
      </c>
      <c r="AD2328" t="s">
        <v>10507</v>
      </c>
      <c r="AF2328">
        <f>+COUNTIF(Piloto!C:C,MARCO!A2328)</f>
        <v>0</v>
      </c>
    </row>
    <row r="2329" spans="1:32" x14ac:dyDescent="0.25">
      <c r="A2329" s="5" t="str">
        <f t="shared" si="36"/>
        <v>R 9 - D 73 - 452 - 0568</v>
      </c>
      <c r="B2329" s="23" t="s">
        <v>2347</v>
      </c>
      <c r="C2329" t="s">
        <v>1302</v>
      </c>
      <c r="D2329" t="s">
        <v>1300</v>
      </c>
      <c r="E2329" t="s">
        <v>1301</v>
      </c>
      <c r="F2329" t="s">
        <v>134</v>
      </c>
      <c r="G2329" t="s">
        <v>134</v>
      </c>
      <c r="H2329" t="s">
        <v>10605</v>
      </c>
      <c r="I2329" t="s">
        <v>20</v>
      </c>
      <c r="J2329" t="s">
        <v>2349</v>
      </c>
      <c r="K2329" t="s">
        <v>21</v>
      </c>
      <c r="M2329" t="s">
        <v>10606</v>
      </c>
      <c r="N2329" t="s">
        <v>22</v>
      </c>
      <c r="O2329" t="s">
        <v>23</v>
      </c>
      <c r="P2329" t="s">
        <v>26</v>
      </c>
      <c r="Q2329" t="s">
        <v>2348</v>
      </c>
      <c r="R2329" s="13">
        <v>128</v>
      </c>
      <c r="S2329" s="13">
        <v>4</v>
      </c>
      <c r="T2329" s="21">
        <v>1</v>
      </c>
      <c r="V2329" t="s">
        <v>2154</v>
      </c>
      <c r="W2329" t="s">
        <v>17604</v>
      </c>
      <c r="X2329" s="20" t="str">
        <f>+IF(V2329="","-",CONCATENATE(V2329,"_",W2329))</f>
        <v>FINES_R09</v>
      </c>
      <c r="Y2329" s="59">
        <v>0.63155370950698853</v>
      </c>
      <c r="Z2329" t="s">
        <v>134</v>
      </c>
      <c r="AA2329" t="s">
        <v>2393</v>
      </c>
      <c r="AB2329" t="str">
        <f>+IF(W2329="","-",IF(W2329="UNICO","CENSO","MUESTRA"))</f>
        <v>MUESTRA</v>
      </c>
      <c r="AC2329" t="s">
        <v>2398</v>
      </c>
      <c r="AD2329" t="s">
        <v>10607</v>
      </c>
      <c r="AF2329">
        <f>+COUNTIF(Piloto!C:C,MARCO!A2329)</f>
        <v>0</v>
      </c>
    </row>
    <row r="2330" spans="1:32" x14ac:dyDescent="0.25">
      <c r="A2330" s="5" t="str">
        <f t="shared" si="36"/>
        <v>R 9 - D 132 - 451 - 4317</v>
      </c>
      <c r="B2330" s="60" t="s">
        <v>2347</v>
      </c>
      <c r="C2330" t="s">
        <v>1302</v>
      </c>
      <c r="D2330" t="s">
        <v>619</v>
      </c>
      <c r="E2330" t="s">
        <v>2032</v>
      </c>
      <c r="F2330" t="s">
        <v>134</v>
      </c>
      <c r="G2330" t="s">
        <v>134</v>
      </c>
      <c r="H2330" t="s">
        <v>12892</v>
      </c>
      <c r="I2330" t="s">
        <v>20</v>
      </c>
      <c r="J2330" t="s">
        <v>2349</v>
      </c>
      <c r="K2330" t="s">
        <v>21</v>
      </c>
      <c r="M2330" t="s">
        <v>12893</v>
      </c>
      <c r="N2330" t="s">
        <v>22</v>
      </c>
      <c r="O2330" t="s">
        <v>23</v>
      </c>
      <c r="P2330" t="s">
        <v>26</v>
      </c>
      <c r="Q2330" t="s">
        <v>2348</v>
      </c>
      <c r="R2330" s="13">
        <v>30</v>
      </c>
      <c r="S2330" s="13">
        <v>1</v>
      </c>
      <c r="T2330" s="21">
        <v>1</v>
      </c>
      <c r="V2330" t="s">
        <v>2154</v>
      </c>
      <c r="W2330" t="s">
        <v>17604</v>
      </c>
      <c r="X2330" s="20" t="str">
        <f>+IF(V2330="","-",CONCATENATE(V2330,"_",W2330))</f>
        <v>FINES_R09</v>
      </c>
      <c r="Y2330" s="59">
        <v>0.63183110952377319</v>
      </c>
      <c r="Z2330" t="s">
        <v>134</v>
      </c>
      <c r="AA2330" t="s">
        <v>2393</v>
      </c>
      <c r="AB2330" t="str">
        <f>+IF(W2330="","-",IF(W2330="UNICO","CENSO","MUESTRA"))</f>
        <v>MUESTRA</v>
      </c>
      <c r="AC2330" t="s">
        <v>2397</v>
      </c>
      <c r="AD2330" t="s">
        <v>12894</v>
      </c>
      <c r="AF2330">
        <f>+COUNTIF(Piloto!C:C,MARCO!A2330)</f>
        <v>0</v>
      </c>
    </row>
    <row r="2331" spans="1:32" x14ac:dyDescent="0.25">
      <c r="A2331" s="5" t="str">
        <f t="shared" si="36"/>
        <v>R 9 - D 132 - 454 - 3052</v>
      </c>
      <c r="B2331" s="23" t="s">
        <v>2347</v>
      </c>
      <c r="C2331" t="s">
        <v>1302</v>
      </c>
      <c r="D2331" t="s">
        <v>619</v>
      </c>
      <c r="E2331" t="s">
        <v>2032</v>
      </c>
      <c r="F2331" t="s">
        <v>134</v>
      </c>
      <c r="G2331" t="s">
        <v>134</v>
      </c>
      <c r="H2331" t="s">
        <v>10359</v>
      </c>
      <c r="I2331" t="s">
        <v>20</v>
      </c>
      <c r="J2331" t="s">
        <v>2349</v>
      </c>
      <c r="K2331" t="s">
        <v>21</v>
      </c>
      <c r="M2331" t="s">
        <v>10360</v>
      </c>
      <c r="N2331" t="s">
        <v>22</v>
      </c>
      <c r="O2331" t="s">
        <v>23</v>
      </c>
      <c r="P2331" t="s">
        <v>26</v>
      </c>
      <c r="Q2331" t="s">
        <v>2348</v>
      </c>
      <c r="R2331" s="13">
        <v>24</v>
      </c>
      <c r="S2331" s="13">
        <v>1</v>
      </c>
      <c r="T2331" s="21">
        <v>1</v>
      </c>
      <c r="V2331" t="s">
        <v>2154</v>
      </c>
      <c r="W2331" t="s">
        <v>17604</v>
      </c>
      <c r="X2331" s="20" t="str">
        <f>+IF(V2331="","-",CONCATENATE(V2331,"_",W2331))</f>
        <v>FINES_R09</v>
      </c>
      <c r="Y2331" s="59">
        <v>0.63204509019851685</v>
      </c>
      <c r="Z2331" t="s">
        <v>134</v>
      </c>
      <c r="AA2331" t="s">
        <v>2393</v>
      </c>
      <c r="AB2331" t="str">
        <f>+IF(W2331="","-",IF(W2331="UNICO","CENSO","MUESTRA"))</f>
        <v>MUESTRA</v>
      </c>
      <c r="AC2331" t="s">
        <v>2398</v>
      </c>
      <c r="AD2331" t="s">
        <v>10361</v>
      </c>
      <c r="AF2331">
        <f>+COUNTIF(Piloto!C:C,MARCO!A2331)</f>
        <v>0</v>
      </c>
    </row>
    <row r="2332" spans="1:32" x14ac:dyDescent="0.25">
      <c r="A2332" s="5" t="str">
        <f t="shared" si="36"/>
        <v>R 9 - D 133 - 454 - 3229</v>
      </c>
      <c r="B2332" s="23" t="s">
        <v>2347</v>
      </c>
      <c r="C2332" t="s">
        <v>1302</v>
      </c>
      <c r="D2332" t="s">
        <v>160</v>
      </c>
      <c r="E2332" t="s">
        <v>2049</v>
      </c>
      <c r="F2332" t="s">
        <v>134</v>
      </c>
      <c r="G2332" t="s">
        <v>134</v>
      </c>
      <c r="H2332" t="s">
        <v>10478</v>
      </c>
      <c r="I2332" t="s">
        <v>20</v>
      </c>
      <c r="J2332" t="s">
        <v>2349</v>
      </c>
      <c r="K2332" t="s">
        <v>21</v>
      </c>
      <c r="M2332" t="s">
        <v>10479</v>
      </c>
      <c r="N2332" t="s">
        <v>22</v>
      </c>
      <c r="O2332" t="s">
        <v>23</v>
      </c>
      <c r="P2332" t="s">
        <v>26</v>
      </c>
      <c r="Q2332" t="s">
        <v>2348</v>
      </c>
      <c r="R2332" s="13">
        <v>18</v>
      </c>
      <c r="S2332" s="13">
        <v>1</v>
      </c>
      <c r="T2332" s="21">
        <v>1</v>
      </c>
      <c r="V2332" t="s">
        <v>2154</v>
      </c>
      <c r="W2332" t="s">
        <v>17604</v>
      </c>
      <c r="X2332" s="20" t="str">
        <f>+IF(V2332="","-",CONCATENATE(V2332,"_",W2332))</f>
        <v>FINES_R09</v>
      </c>
      <c r="Y2332" s="59">
        <v>0.63601887226104736</v>
      </c>
      <c r="Z2332" t="s">
        <v>134</v>
      </c>
      <c r="AA2332" t="s">
        <v>2393</v>
      </c>
      <c r="AB2332" t="str">
        <f>+IF(W2332="","-",IF(W2332="UNICO","CENSO","MUESTRA"))</f>
        <v>MUESTRA</v>
      </c>
      <c r="AC2332" t="s">
        <v>2397</v>
      </c>
      <c r="AD2332" t="s">
        <v>10480</v>
      </c>
      <c r="AF2332">
        <f>+COUNTIF(Piloto!C:C,MARCO!A2332)</f>
        <v>0</v>
      </c>
    </row>
    <row r="2333" spans="1:32" x14ac:dyDescent="0.25">
      <c r="A2333" s="5" t="str">
        <f t="shared" si="36"/>
        <v>R 9 - D 132 - 457 - 4254</v>
      </c>
      <c r="B2333" s="23" t="s">
        <v>2347</v>
      </c>
      <c r="C2333" t="s">
        <v>1302</v>
      </c>
      <c r="D2333" t="s">
        <v>619</v>
      </c>
      <c r="E2333" t="s">
        <v>2032</v>
      </c>
      <c r="F2333" t="s">
        <v>134</v>
      </c>
      <c r="G2333" t="s">
        <v>134</v>
      </c>
      <c r="H2333" t="s">
        <v>10400</v>
      </c>
      <c r="I2333" t="s">
        <v>20</v>
      </c>
      <c r="J2333" t="s">
        <v>2349</v>
      </c>
      <c r="K2333" t="s">
        <v>21</v>
      </c>
      <c r="M2333" t="s">
        <v>14521</v>
      </c>
      <c r="N2333" t="s">
        <v>22</v>
      </c>
      <c r="O2333" t="s">
        <v>23</v>
      </c>
      <c r="P2333" t="s">
        <v>26</v>
      </c>
      <c r="Q2333" t="s">
        <v>2348</v>
      </c>
      <c r="R2333" s="13">
        <v>24</v>
      </c>
      <c r="S2333" s="13">
        <v>1</v>
      </c>
      <c r="T2333" s="21">
        <v>1</v>
      </c>
      <c r="V2333" t="s">
        <v>2154</v>
      </c>
      <c r="W2333" t="s">
        <v>17604</v>
      </c>
      <c r="X2333" s="20" t="str">
        <f>+IF(V2333="","-",CONCATENATE(V2333,"_",W2333))</f>
        <v>FINES_R09</v>
      </c>
      <c r="Y2333" s="59">
        <v>0.63713651895523071</v>
      </c>
      <c r="Z2333" t="s">
        <v>134</v>
      </c>
      <c r="AA2333" t="s">
        <v>2393</v>
      </c>
      <c r="AB2333" t="str">
        <f>+IF(W2333="","-",IF(W2333="UNICO","CENSO","MUESTRA"))</f>
        <v>MUESTRA</v>
      </c>
      <c r="AC2333" t="s">
        <v>2397</v>
      </c>
      <c r="AD2333" t="s">
        <v>10401</v>
      </c>
      <c r="AF2333">
        <f>+COUNTIF(Piloto!C:C,MARCO!A2333)</f>
        <v>0</v>
      </c>
    </row>
    <row r="2334" spans="1:32" x14ac:dyDescent="0.25">
      <c r="A2334" s="5" t="str">
        <f t="shared" si="36"/>
        <v>R 9 - D 132 - 451 - 3062</v>
      </c>
      <c r="B2334" s="23" t="s">
        <v>2347</v>
      </c>
      <c r="C2334" t="s">
        <v>1302</v>
      </c>
      <c r="D2334" t="s">
        <v>619</v>
      </c>
      <c r="E2334" t="s">
        <v>2032</v>
      </c>
      <c r="F2334" t="s">
        <v>134</v>
      </c>
      <c r="G2334" t="s">
        <v>134</v>
      </c>
      <c r="H2334" t="s">
        <v>10374</v>
      </c>
      <c r="I2334" t="s">
        <v>20</v>
      </c>
      <c r="J2334" t="s">
        <v>2349</v>
      </c>
      <c r="K2334" t="s">
        <v>21</v>
      </c>
      <c r="M2334" t="s">
        <v>10375</v>
      </c>
      <c r="N2334" t="s">
        <v>22</v>
      </c>
      <c r="O2334" t="s">
        <v>23</v>
      </c>
      <c r="P2334" t="s">
        <v>26</v>
      </c>
      <c r="Q2334" t="s">
        <v>2348</v>
      </c>
      <c r="R2334" s="13">
        <v>20</v>
      </c>
      <c r="S2334" s="13">
        <v>1</v>
      </c>
      <c r="T2334" s="21">
        <v>1</v>
      </c>
      <c r="V2334" t="s">
        <v>2154</v>
      </c>
      <c r="W2334" t="s">
        <v>17604</v>
      </c>
      <c r="X2334" s="20" t="str">
        <f>+IF(V2334="","-",CONCATENATE(V2334,"_",W2334))</f>
        <v>FINES_R09</v>
      </c>
      <c r="Y2334" s="59">
        <v>0.63858062028884888</v>
      </c>
      <c r="Z2334" t="s">
        <v>134</v>
      </c>
      <c r="AA2334" t="s">
        <v>2393</v>
      </c>
      <c r="AB2334" t="str">
        <f>+IF(W2334="","-",IF(W2334="UNICO","CENSO","MUESTRA"))</f>
        <v>MUESTRA</v>
      </c>
      <c r="AC2334" t="s">
        <v>2397</v>
      </c>
      <c r="AD2334" t="s">
        <v>10376</v>
      </c>
      <c r="AF2334">
        <f>+COUNTIF(Piloto!C:C,MARCO!A2334)</f>
        <v>0</v>
      </c>
    </row>
    <row r="2335" spans="1:32" x14ac:dyDescent="0.25">
      <c r="A2335" s="5" t="str">
        <f t="shared" si="36"/>
        <v>R 9 - D 133 - 454 - 0636</v>
      </c>
      <c r="B2335" s="60" t="s">
        <v>2347</v>
      </c>
      <c r="C2335" t="s">
        <v>1302</v>
      </c>
      <c r="D2335" t="s">
        <v>160</v>
      </c>
      <c r="E2335" t="s">
        <v>2049</v>
      </c>
      <c r="F2335" t="s">
        <v>134</v>
      </c>
      <c r="G2335" t="s">
        <v>134</v>
      </c>
      <c r="H2335" t="s">
        <v>12921</v>
      </c>
      <c r="I2335" t="s">
        <v>20</v>
      </c>
      <c r="J2335" t="s">
        <v>2349</v>
      </c>
      <c r="K2335" t="s">
        <v>21</v>
      </c>
      <c r="M2335" t="s">
        <v>12922</v>
      </c>
      <c r="N2335" t="s">
        <v>22</v>
      </c>
      <c r="O2335" t="s">
        <v>23</v>
      </c>
      <c r="P2335" t="s">
        <v>26</v>
      </c>
      <c r="Q2335" t="s">
        <v>2348</v>
      </c>
      <c r="R2335" s="13">
        <v>36</v>
      </c>
      <c r="S2335" s="13">
        <v>1</v>
      </c>
      <c r="T2335" s="21">
        <v>1</v>
      </c>
      <c r="V2335" t="s">
        <v>2154</v>
      </c>
      <c r="W2335" t="s">
        <v>17604</v>
      </c>
      <c r="X2335" s="20" t="str">
        <f>+IF(V2335="","-",CONCATENATE(V2335,"_",W2335))</f>
        <v>FINES_R09</v>
      </c>
      <c r="Y2335" s="59">
        <v>0.63866698741912842</v>
      </c>
      <c r="Z2335" t="s">
        <v>134</v>
      </c>
      <c r="AA2335" t="s">
        <v>2393</v>
      </c>
      <c r="AB2335" t="str">
        <f>+IF(W2335="","-",IF(W2335="UNICO","CENSO","MUESTRA"))</f>
        <v>MUESTRA</v>
      </c>
      <c r="AC2335" t="s">
        <v>2398</v>
      </c>
      <c r="AD2335" t="s">
        <v>12923</v>
      </c>
      <c r="AF2335">
        <f>+COUNTIF(Piloto!C:C,MARCO!A2335)</f>
        <v>0</v>
      </c>
    </row>
    <row r="2336" spans="1:32" x14ac:dyDescent="0.25">
      <c r="A2336" s="5" t="str">
        <f t="shared" si="36"/>
        <v>R 9 - D 133 - 451 - 3150</v>
      </c>
      <c r="B2336" s="23" t="s">
        <v>2347</v>
      </c>
      <c r="C2336" t="s">
        <v>1302</v>
      </c>
      <c r="D2336" t="s">
        <v>160</v>
      </c>
      <c r="E2336" t="s">
        <v>2049</v>
      </c>
      <c r="F2336" t="s">
        <v>134</v>
      </c>
      <c r="G2336" t="s">
        <v>134</v>
      </c>
      <c r="H2336" t="s">
        <v>10442</v>
      </c>
      <c r="I2336" t="s">
        <v>20</v>
      </c>
      <c r="J2336" t="s">
        <v>2349</v>
      </c>
      <c r="K2336" t="s">
        <v>21</v>
      </c>
      <c r="M2336" t="s">
        <v>10443</v>
      </c>
      <c r="N2336" t="s">
        <v>22</v>
      </c>
      <c r="O2336" t="s">
        <v>23</v>
      </c>
      <c r="P2336" t="s">
        <v>26</v>
      </c>
      <c r="Q2336" t="s">
        <v>2348</v>
      </c>
      <c r="R2336" s="13">
        <v>18</v>
      </c>
      <c r="S2336" s="13">
        <v>1</v>
      </c>
      <c r="T2336" s="21">
        <v>1</v>
      </c>
      <c r="V2336" t="s">
        <v>2154</v>
      </c>
      <c r="W2336" t="s">
        <v>17604</v>
      </c>
      <c r="X2336" s="20" t="str">
        <f>+IF(V2336="","-",CONCATENATE(V2336,"_",W2336))</f>
        <v>FINES_R09</v>
      </c>
      <c r="Y2336" s="59">
        <v>0.64638000726699829</v>
      </c>
      <c r="Z2336" t="s">
        <v>134</v>
      </c>
      <c r="AA2336" t="s">
        <v>2393</v>
      </c>
      <c r="AB2336" t="str">
        <f>+IF(W2336="","-",IF(W2336="UNICO","CENSO","MUESTRA"))</f>
        <v>MUESTRA</v>
      </c>
      <c r="AC2336" t="s">
        <v>2398</v>
      </c>
      <c r="AD2336" t="s">
        <v>10444</v>
      </c>
      <c r="AF2336">
        <f>+COUNTIF(Piloto!C:C,MARCO!A2336)</f>
        <v>0</v>
      </c>
    </row>
    <row r="2337" spans="1:32" x14ac:dyDescent="0.25">
      <c r="A2337" s="5" t="str">
        <f t="shared" si="36"/>
        <v>R 9 - D 132 - 454 - 3042</v>
      </c>
      <c r="B2337" s="23" t="s">
        <v>2347</v>
      </c>
      <c r="C2337" t="s">
        <v>1302</v>
      </c>
      <c r="D2337" t="s">
        <v>619</v>
      </c>
      <c r="E2337" t="s">
        <v>2032</v>
      </c>
      <c r="F2337" t="s">
        <v>134</v>
      </c>
      <c r="G2337" t="s">
        <v>134</v>
      </c>
      <c r="H2337" t="s">
        <v>10355</v>
      </c>
      <c r="I2337" t="s">
        <v>20</v>
      </c>
      <c r="J2337" t="s">
        <v>2349</v>
      </c>
      <c r="K2337" t="s">
        <v>21</v>
      </c>
      <c r="M2337" t="s">
        <v>10356</v>
      </c>
      <c r="N2337" t="s">
        <v>22</v>
      </c>
      <c r="O2337" t="s">
        <v>23</v>
      </c>
      <c r="P2337" t="s">
        <v>26</v>
      </c>
      <c r="Q2337" t="s">
        <v>2348</v>
      </c>
      <c r="R2337" s="13">
        <v>25</v>
      </c>
      <c r="S2337" s="13">
        <v>1</v>
      </c>
      <c r="T2337" s="21">
        <v>1</v>
      </c>
      <c r="V2337" t="s">
        <v>2154</v>
      </c>
      <c r="W2337" t="s">
        <v>17604</v>
      </c>
      <c r="X2337" s="20" t="str">
        <f>+IF(V2337="","-",CONCATENATE(V2337,"_",W2337))</f>
        <v>FINES_R09</v>
      </c>
      <c r="Y2337" s="59">
        <v>0.65072083473205566</v>
      </c>
      <c r="Z2337" t="s">
        <v>134</v>
      </c>
      <c r="AA2337" t="s">
        <v>2393</v>
      </c>
      <c r="AB2337" t="str">
        <f>+IF(W2337="","-",IF(W2337="UNICO","CENSO","MUESTRA"))</f>
        <v>MUESTRA</v>
      </c>
      <c r="AC2337" t="s">
        <v>2397</v>
      </c>
      <c r="AD2337" t="s">
        <v>10357</v>
      </c>
      <c r="AF2337">
        <f>+COUNTIF(Piloto!C:C,MARCO!A2337)</f>
        <v>0</v>
      </c>
    </row>
    <row r="2338" spans="1:32" x14ac:dyDescent="0.25">
      <c r="A2338" s="5" t="str">
        <f t="shared" si="36"/>
        <v>R 9 - D 73 - 452 - 3825</v>
      </c>
      <c r="B2338" s="23" t="s">
        <v>2347</v>
      </c>
      <c r="C2338" t="s">
        <v>1302</v>
      </c>
      <c r="D2338" t="s">
        <v>1300</v>
      </c>
      <c r="E2338" t="s">
        <v>1301</v>
      </c>
      <c r="F2338" t="s">
        <v>134</v>
      </c>
      <c r="G2338" t="s">
        <v>134</v>
      </c>
      <c r="H2338" t="s">
        <v>10714</v>
      </c>
      <c r="I2338" t="s">
        <v>20</v>
      </c>
      <c r="J2338" t="s">
        <v>2349</v>
      </c>
      <c r="K2338" t="s">
        <v>21</v>
      </c>
      <c r="M2338" t="s">
        <v>10715</v>
      </c>
      <c r="N2338" t="s">
        <v>22</v>
      </c>
      <c r="O2338" t="s">
        <v>23</v>
      </c>
      <c r="P2338" t="s">
        <v>26</v>
      </c>
      <c r="Q2338" t="s">
        <v>2348</v>
      </c>
      <c r="R2338" s="13">
        <v>22</v>
      </c>
      <c r="S2338" s="13">
        <v>1</v>
      </c>
      <c r="T2338" s="21">
        <v>1</v>
      </c>
      <c r="V2338" t="s">
        <v>2154</v>
      </c>
      <c r="W2338" t="s">
        <v>17604</v>
      </c>
      <c r="X2338" s="20" t="str">
        <f>+IF(V2338="","-",CONCATENATE(V2338,"_",W2338))</f>
        <v>FINES_R09</v>
      </c>
      <c r="Y2338" s="59">
        <v>0.6608588695526123</v>
      </c>
      <c r="Z2338" t="s">
        <v>134</v>
      </c>
      <c r="AA2338" t="s">
        <v>2393</v>
      </c>
      <c r="AB2338" t="str">
        <f>+IF(W2338="","-",IF(W2338="UNICO","CENSO","MUESTRA"))</f>
        <v>MUESTRA</v>
      </c>
      <c r="AC2338" t="s">
        <v>2398</v>
      </c>
      <c r="AD2338" t="s">
        <v>10716</v>
      </c>
      <c r="AF2338">
        <f>+COUNTIF(Piloto!C:C,MARCO!A2338)</f>
        <v>0</v>
      </c>
    </row>
    <row r="2339" spans="1:32" x14ac:dyDescent="0.25">
      <c r="A2339" s="5" t="str">
        <f t="shared" si="36"/>
        <v>R 9 - D 131 - 453 - 3478</v>
      </c>
      <c r="B2339" s="23" t="s">
        <v>2347</v>
      </c>
      <c r="C2339" t="s">
        <v>1302</v>
      </c>
      <c r="D2339" t="s">
        <v>281</v>
      </c>
      <c r="E2339" t="s">
        <v>2014</v>
      </c>
      <c r="F2339" t="s">
        <v>134</v>
      </c>
      <c r="G2339" t="s">
        <v>134</v>
      </c>
      <c r="H2339" t="s">
        <v>10312</v>
      </c>
      <c r="I2339" t="s">
        <v>20</v>
      </c>
      <c r="J2339" t="s">
        <v>2349</v>
      </c>
      <c r="K2339" t="s">
        <v>21</v>
      </c>
      <c r="M2339" t="s">
        <v>10313</v>
      </c>
      <c r="N2339" t="s">
        <v>22</v>
      </c>
      <c r="O2339" t="s">
        <v>23</v>
      </c>
      <c r="P2339" t="s">
        <v>26</v>
      </c>
      <c r="Q2339" t="s">
        <v>2348</v>
      </c>
      <c r="R2339" s="13">
        <v>109</v>
      </c>
      <c r="S2339" s="13">
        <v>4</v>
      </c>
      <c r="T2339" s="21">
        <v>1</v>
      </c>
      <c r="V2339" t="s">
        <v>2154</v>
      </c>
      <c r="W2339" t="s">
        <v>17604</v>
      </c>
      <c r="X2339" s="20" t="str">
        <f>+IF(V2339="","-",CONCATENATE(V2339,"_",W2339))</f>
        <v>FINES_R09</v>
      </c>
      <c r="Y2339" s="59">
        <v>0.66108298301696777</v>
      </c>
      <c r="Z2339" t="s">
        <v>134</v>
      </c>
      <c r="AA2339" t="s">
        <v>2393</v>
      </c>
      <c r="AB2339" t="str">
        <f>+IF(W2339="","-",IF(W2339="UNICO","CENSO","MUESTRA"))</f>
        <v>MUESTRA</v>
      </c>
      <c r="AC2339" t="s">
        <v>2397</v>
      </c>
      <c r="AD2339" t="s">
        <v>10314</v>
      </c>
      <c r="AF2339">
        <f>+COUNTIF(Piloto!C:C,MARCO!A2339)</f>
        <v>0</v>
      </c>
    </row>
    <row r="2340" spans="1:32" x14ac:dyDescent="0.25">
      <c r="A2340" s="5" t="str">
        <f t="shared" si="36"/>
        <v>R 9 - D 132 - 457 - 3023</v>
      </c>
      <c r="B2340" s="23" t="s">
        <v>2347</v>
      </c>
      <c r="C2340" t="s">
        <v>1302</v>
      </c>
      <c r="D2340" t="s">
        <v>619</v>
      </c>
      <c r="E2340" t="s">
        <v>2032</v>
      </c>
      <c r="F2340" t="s">
        <v>134</v>
      </c>
      <c r="G2340" t="s">
        <v>134</v>
      </c>
      <c r="H2340" t="s">
        <v>10351</v>
      </c>
      <c r="I2340" t="s">
        <v>20</v>
      </c>
      <c r="J2340" t="s">
        <v>2349</v>
      </c>
      <c r="K2340" t="s">
        <v>21</v>
      </c>
      <c r="M2340" t="s">
        <v>10352</v>
      </c>
      <c r="N2340" t="s">
        <v>22</v>
      </c>
      <c r="O2340" t="s">
        <v>23</v>
      </c>
      <c r="P2340" t="s">
        <v>26</v>
      </c>
      <c r="Q2340" t="s">
        <v>2348</v>
      </c>
      <c r="R2340" s="13">
        <v>72</v>
      </c>
      <c r="S2340" s="13">
        <v>1</v>
      </c>
      <c r="T2340" s="21">
        <v>1</v>
      </c>
      <c r="V2340" t="s">
        <v>2154</v>
      </c>
      <c r="W2340" t="s">
        <v>17604</v>
      </c>
      <c r="X2340" s="20" t="str">
        <f>+IF(V2340="","-",CONCATENATE(V2340,"_",W2340))</f>
        <v>FINES_R09</v>
      </c>
      <c r="Y2340" s="59">
        <v>0.66437512636184692</v>
      </c>
      <c r="Z2340" t="s">
        <v>134</v>
      </c>
      <c r="AA2340" t="s">
        <v>2393</v>
      </c>
      <c r="AB2340" t="str">
        <f>+IF(W2340="","-",IF(W2340="UNICO","CENSO","MUESTRA"))</f>
        <v>MUESTRA</v>
      </c>
      <c r="AC2340" t="s">
        <v>2397</v>
      </c>
      <c r="AD2340" t="s">
        <v>10353</v>
      </c>
      <c r="AF2340">
        <f>+COUNTIF(Piloto!C:C,MARCO!A2340)</f>
        <v>0</v>
      </c>
    </row>
    <row r="2341" spans="1:32" x14ac:dyDescent="0.25">
      <c r="A2341" s="5" t="str">
        <f t="shared" si="36"/>
        <v>R 9 - D 132 - 457 - 1043</v>
      </c>
      <c r="B2341" s="23" t="s">
        <v>2347</v>
      </c>
      <c r="C2341" t="s">
        <v>1302</v>
      </c>
      <c r="D2341" t="s">
        <v>619</v>
      </c>
      <c r="E2341" t="s">
        <v>2032</v>
      </c>
      <c r="F2341" t="s">
        <v>134</v>
      </c>
      <c r="G2341" t="s">
        <v>134</v>
      </c>
      <c r="H2341" t="s">
        <v>10411</v>
      </c>
      <c r="I2341" t="s">
        <v>20</v>
      </c>
      <c r="J2341" t="s">
        <v>2349</v>
      </c>
      <c r="K2341" t="s">
        <v>21</v>
      </c>
      <c r="M2341" t="s">
        <v>10412</v>
      </c>
      <c r="N2341" t="s">
        <v>22</v>
      </c>
      <c r="O2341" t="s">
        <v>23</v>
      </c>
      <c r="P2341" t="s">
        <v>26</v>
      </c>
      <c r="Q2341" t="s">
        <v>2348</v>
      </c>
      <c r="R2341" s="13">
        <v>17</v>
      </c>
      <c r="S2341" s="13">
        <v>1</v>
      </c>
      <c r="T2341" s="21">
        <v>1</v>
      </c>
      <c r="V2341" t="s">
        <v>2154</v>
      </c>
      <c r="W2341" t="s">
        <v>17604</v>
      </c>
      <c r="X2341" s="20" t="str">
        <f>+IF(V2341="","-",CONCATENATE(V2341,"_",W2341))</f>
        <v>FINES_R09</v>
      </c>
      <c r="Y2341" s="59">
        <v>0.67112737894058228</v>
      </c>
      <c r="Z2341" t="s">
        <v>134</v>
      </c>
      <c r="AA2341" t="s">
        <v>2393</v>
      </c>
      <c r="AB2341" t="str">
        <f>+IF(W2341="","-",IF(W2341="UNICO","CENSO","MUESTRA"))</f>
        <v>MUESTRA</v>
      </c>
      <c r="AC2341" t="s">
        <v>2398</v>
      </c>
      <c r="AD2341" t="s">
        <v>10413</v>
      </c>
      <c r="AF2341">
        <f>+COUNTIF(Piloto!C:C,MARCO!A2341)</f>
        <v>0</v>
      </c>
    </row>
    <row r="2342" spans="1:32" x14ac:dyDescent="0.25">
      <c r="A2342" s="5" t="str">
        <f t="shared" si="36"/>
        <v>R 9 - D 132 - 451 - 3022</v>
      </c>
      <c r="B2342" s="60" t="s">
        <v>2347</v>
      </c>
      <c r="C2342" t="s">
        <v>1302</v>
      </c>
      <c r="D2342" t="s">
        <v>619</v>
      </c>
      <c r="E2342" t="s">
        <v>2032</v>
      </c>
      <c r="F2342" t="s">
        <v>134</v>
      </c>
      <c r="G2342" t="s">
        <v>134</v>
      </c>
      <c r="H2342" t="s">
        <v>12909</v>
      </c>
      <c r="I2342" t="s">
        <v>20</v>
      </c>
      <c r="J2342" t="s">
        <v>2349</v>
      </c>
      <c r="K2342" t="s">
        <v>21</v>
      </c>
      <c r="M2342" t="s">
        <v>12910</v>
      </c>
      <c r="N2342" t="s">
        <v>22</v>
      </c>
      <c r="O2342" t="s">
        <v>23</v>
      </c>
      <c r="P2342" t="s">
        <v>26</v>
      </c>
      <c r="Q2342" t="s">
        <v>2348</v>
      </c>
      <c r="R2342" s="13">
        <v>31</v>
      </c>
      <c r="S2342" s="13">
        <v>1</v>
      </c>
      <c r="T2342" s="21">
        <v>1</v>
      </c>
      <c r="V2342" t="s">
        <v>2154</v>
      </c>
      <c r="W2342" t="s">
        <v>17604</v>
      </c>
      <c r="X2342" s="20" t="str">
        <f>+IF(V2342="","-",CONCATENATE(V2342,"_",W2342))</f>
        <v>FINES_R09</v>
      </c>
      <c r="Y2342" s="59">
        <v>0.69329661130905151</v>
      </c>
      <c r="Z2342" t="s">
        <v>134</v>
      </c>
      <c r="AA2342" t="s">
        <v>2393</v>
      </c>
      <c r="AB2342" t="str">
        <f>+IF(W2342="","-",IF(W2342="UNICO","CENSO","MUESTRA"))</f>
        <v>MUESTRA</v>
      </c>
      <c r="AC2342" t="s">
        <v>2397</v>
      </c>
      <c r="AD2342" t="s">
        <v>12911</v>
      </c>
      <c r="AF2342">
        <f>+COUNTIF(Piloto!C:C,MARCO!A2342)</f>
        <v>0</v>
      </c>
    </row>
    <row r="2343" spans="1:32" x14ac:dyDescent="0.25">
      <c r="A2343" s="5" t="str">
        <f t="shared" si="36"/>
        <v>R 9 - D 73 - 453 - 0598</v>
      </c>
      <c r="B2343" s="23" t="s">
        <v>2347</v>
      </c>
      <c r="C2343" t="s">
        <v>1302</v>
      </c>
      <c r="D2343" t="s">
        <v>1300</v>
      </c>
      <c r="E2343" t="s">
        <v>1301</v>
      </c>
      <c r="F2343" t="s">
        <v>134</v>
      </c>
      <c r="G2343" t="s">
        <v>134</v>
      </c>
      <c r="H2343" t="s">
        <v>10670</v>
      </c>
      <c r="I2343" t="s">
        <v>20</v>
      </c>
      <c r="J2343" t="s">
        <v>2349</v>
      </c>
      <c r="K2343" t="s">
        <v>21</v>
      </c>
      <c r="M2343" t="s">
        <v>10671</v>
      </c>
      <c r="N2343" t="s">
        <v>22</v>
      </c>
      <c r="O2343" t="s">
        <v>23</v>
      </c>
      <c r="P2343" t="s">
        <v>26</v>
      </c>
      <c r="Q2343" t="s">
        <v>2348</v>
      </c>
      <c r="R2343" s="13">
        <v>21</v>
      </c>
      <c r="S2343" s="13">
        <v>1</v>
      </c>
      <c r="T2343" s="21">
        <v>1</v>
      </c>
      <c r="V2343" t="s">
        <v>2154</v>
      </c>
      <c r="W2343" t="s">
        <v>17604</v>
      </c>
      <c r="X2343" s="20" t="str">
        <f>+IF(V2343="","-",CONCATENATE(V2343,"_",W2343))</f>
        <v>FINES_R09</v>
      </c>
      <c r="Y2343" s="59">
        <v>0.69524121284484863</v>
      </c>
      <c r="Z2343" t="s">
        <v>134</v>
      </c>
      <c r="AA2343" t="s">
        <v>2393</v>
      </c>
      <c r="AB2343" t="str">
        <f>+IF(W2343="","-",IF(W2343="UNICO","CENSO","MUESTRA"))</f>
        <v>MUESTRA</v>
      </c>
      <c r="AC2343" t="s">
        <v>2397</v>
      </c>
      <c r="AD2343" t="s">
        <v>10672</v>
      </c>
      <c r="AF2343">
        <f>+COUNTIF(Piloto!C:C,MARCO!A2343)</f>
        <v>0</v>
      </c>
    </row>
    <row r="2344" spans="1:32" x14ac:dyDescent="0.25">
      <c r="A2344" s="5" t="str">
        <f t="shared" si="36"/>
        <v>R 9 - D 73 - 453 - 0592</v>
      </c>
      <c r="B2344" s="23" t="s">
        <v>2347</v>
      </c>
      <c r="C2344" t="s">
        <v>1302</v>
      </c>
      <c r="D2344" t="s">
        <v>1300</v>
      </c>
      <c r="E2344" t="s">
        <v>1301</v>
      </c>
      <c r="F2344" t="s">
        <v>134</v>
      </c>
      <c r="G2344" t="s">
        <v>134</v>
      </c>
      <c r="H2344" t="s">
        <v>10650</v>
      </c>
      <c r="I2344" t="s">
        <v>20</v>
      </c>
      <c r="J2344" t="s">
        <v>2349</v>
      </c>
      <c r="K2344" t="s">
        <v>21</v>
      </c>
      <c r="M2344" t="s">
        <v>10651</v>
      </c>
      <c r="N2344" t="s">
        <v>22</v>
      </c>
      <c r="O2344" t="s">
        <v>23</v>
      </c>
      <c r="P2344" t="s">
        <v>26</v>
      </c>
      <c r="Q2344" t="s">
        <v>2348</v>
      </c>
      <c r="R2344" s="13">
        <v>62</v>
      </c>
      <c r="S2344" s="13">
        <v>2</v>
      </c>
      <c r="T2344" s="21">
        <v>1</v>
      </c>
      <c r="V2344" t="s">
        <v>2154</v>
      </c>
      <c r="W2344" t="s">
        <v>17604</v>
      </c>
      <c r="X2344" s="20" t="str">
        <f>+IF(V2344="","-",CONCATENATE(V2344,"_",W2344))</f>
        <v>FINES_R09</v>
      </c>
      <c r="Y2344" s="59">
        <v>0.69529324769973755</v>
      </c>
      <c r="Z2344" t="s">
        <v>134</v>
      </c>
      <c r="AA2344" t="s">
        <v>2393</v>
      </c>
      <c r="AB2344" t="str">
        <f>+IF(W2344="","-",IF(W2344="UNICO","CENSO","MUESTRA"))</f>
        <v>MUESTRA</v>
      </c>
      <c r="AC2344" t="s">
        <v>2397</v>
      </c>
      <c r="AD2344" t="s">
        <v>10652</v>
      </c>
      <c r="AF2344">
        <f>+COUNTIF(Piloto!C:C,MARCO!A2344)</f>
        <v>0</v>
      </c>
    </row>
    <row r="2345" spans="1:32" x14ac:dyDescent="0.25">
      <c r="A2345" s="5" t="str">
        <f t="shared" si="36"/>
        <v>R 9 - D 73 - 451 - 3412</v>
      </c>
      <c r="B2345" s="23" t="s">
        <v>2347</v>
      </c>
      <c r="C2345" t="s">
        <v>1302</v>
      </c>
      <c r="D2345" t="s">
        <v>1300</v>
      </c>
      <c r="E2345" t="s">
        <v>1301</v>
      </c>
      <c r="F2345" t="s">
        <v>134</v>
      </c>
      <c r="G2345" t="s">
        <v>134</v>
      </c>
      <c r="H2345" t="s">
        <v>10525</v>
      </c>
      <c r="I2345" t="s">
        <v>20</v>
      </c>
      <c r="J2345" t="s">
        <v>2349</v>
      </c>
      <c r="K2345" t="s">
        <v>21</v>
      </c>
      <c r="M2345" t="s">
        <v>10526</v>
      </c>
      <c r="N2345" t="s">
        <v>22</v>
      </c>
      <c r="O2345" t="s">
        <v>23</v>
      </c>
      <c r="P2345" t="s">
        <v>26</v>
      </c>
      <c r="Q2345" t="s">
        <v>2348</v>
      </c>
      <c r="R2345" s="13">
        <v>31</v>
      </c>
      <c r="S2345" s="13">
        <v>1</v>
      </c>
      <c r="T2345" s="21">
        <v>1</v>
      </c>
      <c r="V2345" t="s">
        <v>2154</v>
      </c>
      <c r="W2345" t="s">
        <v>17604</v>
      </c>
      <c r="X2345" s="20" t="str">
        <f>+IF(V2345="","-",CONCATENATE(V2345,"_",W2345))</f>
        <v>FINES_R09</v>
      </c>
      <c r="Y2345" s="59">
        <v>0.69694823026657104</v>
      </c>
      <c r="Z2345" t="s">
        <v>134</v>
      </c>
      <c r="AA2345" t="s">
        <v>2393</v>
      </c>
      <c r="AB2345" t="str">
        <f>+IF(W2345="","-",IF(W2345="UNICO","CENSO","MUESTRA"))</f>
        <v>MUESTRA</v>
      </c>
      <c r="AC2345" t="s">
        <v>2397</v>
      </c>
      <c r="AD2345" t="s">
        <v>10527</v>
      </c>
      <c r="AF2345">
        <f>+COUNTIF(Piloto!C:C,MARCO!A2345)</f>
        <v>0</v>
      </c>
    </row>
    <row r="2346" spans="1:32" x14ac:dyDescent="0.25">
      <c r="A2346" s="5" t="str">
        <f t="shared" si="36"/>
        <v>R 9 - D 132 - 451 - 3057</v>
      </c>
      <c r="B2346" s="23" t="s">
        <v>2347</v>
      </c>
      <c r="C2346" t="s">
        <v>1302</v>
      </c>
      <c r="D2346" t="s">
        <v>619</v>
      </c>
      <c r="E2346" t="s">
        <v>2032</v>
      </c>
      <c r="F2346" t="s">
        <v>134</v>
      </c>
      <c r="G2346" t="s">
        <v>134</v>
      </c>
      <c r="H2346" t="s">
        <v>10370</v>
      </c>
      <c r="I2346" t="s">
        <v>20</v>
      </c>
      <c r="J2346" t="s">
        <v>2349</v>
      </c>
      <c r="K2346" t="s">
        <v>21</v>
      </c>
      <c r="M2346" t="s">
        <v>10371</v>
      </c>
      <c r="N2346" t="s">
        <v>22</v>
      </c>
      <c r="O2346" t="s">
        <v>23</v>
      </c>
      <c r="P2346" t="s">
        <v>26</v>
      </c>
      <c r="Q2346" t="s">
        <v>2348</v>
      </c>
      <c r="R2346" s="13">
        <v>6</v>
      </c>
      <c r="S2346" s="13">
        <v>1</v>
      </c>
      <c r="T2346" s="21">
        <v>1</v>
      </c>
      <c r="V2346" t="s">
        <v>2154</v>
      </c>
      <c r="W2346" t="s">
        <v>17604</v>
      </c>
      <c r="X2346" s="20" t="str">
        <f>+IF(V2346="","-",CONCATENATE(V2346,"_",W2346))</f>
        <v>FINES_R09</v>
      </c>
      <c r="Y2346" s="59">
        <v>0.7012060284614563</v>
      </c>
      <c r="Z2346" t="s">
        <v>134</v>
      </c>
      <c r="AA2346" t="s">
        <v>2393</v>
      </c>
      <c r="AB2346" t="str">
        <f>+IF(W2346="","-",IF(W2346="UNICO","CENSO","MUESTRA"))</f>
        <v>MUESTRA</v>
      </c>
      <c r="AC2346" t="s">
        <v>2398</v>
      </c>
      <c r="AD2346" t="s">
        <v>10372</v>
      </c>
      <c r="AF2346">
        <f>+COUNTIF(Piloto!C:C,MARCO!A2346)</f>
        <v>0</v>
      </c>
    </row>
    <row r="2347" spans="1:32" x14ac:dyDescent="0.25">
      <c r="A2347" s="5" t="str">
        <f t="shared" si="36"/>
        <v>R 9 - D 73 - 454 - 1829</v>
      </c>
      <c r="B2347" s="23" t="s">
        <v>2347</v>
      </c>
      <c r="C2347" t="s">
        <v>1302</v>
      </c>
      <c r="D2347" t="s">
        <v>1300</v>
      </c>
      <c r="E2347" t="s">
        <v>1301</v>
      </c>
      <c r="F2347" t="s">
        <v>134</v>
      </c>
      <c r="G2347" t="s">
        <v>134</v>
      </c>
      <c r="H2347" t="s">
        <v>10544</v>
      </c>
      <c r="I2347" t="s">
        <v>20</v>
      </c>
      <c r="J2347" t="s">
        <v>2349</v>
      </c>
      <c r="K2347" t="s">
        <v>21</v>
      </c>
      <c r="M2347" t="s">
        <v>10545</v>
      </c>
      <c r="N2347" t="s">
        <v>22</v>
      </c>
      <c r="O2347" t="s">
        <v>23</v>
      </c>
      <c r="P2347" t="s">
        <v>26</v>
      </c>
      <c r="Q2347" t="s">
        <v>2348</v>
      </c>
      <c r="R2347" s="13">
        <v>24</v>
      </c>
      <c r="S2347" s="13">
        <v>1</v>
      </c>
      <c r="T2347" s="21">
        <v>1</v>
      </c>
      <c r="V2347" t="s">
        <v>2154</v>
      </c>
      <c r="W2347" t="s">
        <v>17604</v>
      </c>
      <c r="X2347" s="20" t="str">
        <f>+IF(V2347="","-",CONCATENATE(V2347,"_",W2347))</f>
        <v>FINES_R09</v>
      </c>
      <c r="Y2347" s="59">
        <v>0.71574974060058594</v>
      </c>
      <c r="Z2347" t="s">
        <v>134</v>
      </c>
      <c r="AA2347" t="s">
        <v>2393</v>
      </c>
      <c r="AB2347" t="str">
        <f>+IF(W2347="","-",IF(W2347="UNICO","CENSO","MUESTRA"))</f>
        <v>MUESTRA</v>
      </c>
      <c r="AC2347" t="s">
        <v>2398</v>
      </c>
      <c r="AD2347" t="s">
        <v>10546</v>
      </c>
      <c r="AF2347">
        <f>+COUNTIF(Piloto!C:C,MARCO!A2347)</f>
        <v>0</v>
      </c>
    </row>
    <row r="2348" spans="1:32" x14ac:dyDescent="0.25">
      <c r="A2348" s="5" t="str">
        <f t="shared" si="36"/>
        <v>R 9 - D 73 - 451 - 1829</v>
      </c>
      <c r="B2348" s="23" t="s">
        <v>2347</v>
      </c>
      <c r="C2348" t="s">
        <v>1302</v>
      </c>
      <c r="D2348" t="s">
        <v>1300</v>
      </c>
      <c r="E2348" t="s">
        <v>1301</v>
      </c>
      <c r="F2348" t="s">
        <v>134</v>
      </c>
      <c r="G2348" t="s">
        <v>134</v>
      </c>
      <c r="H2348" t="s">
        <v>10592</v>
      </c>
      <c r="I2348" t="s">
        <v>20</v>
      </c>
      <c r="J2348" t="s">
        <v>2349</v>
      </c>
      <c r="K2348" t="s">
        <v>21</v>
      </c>
      <c r="M2348" t="s">
        <v>10545</v>
      </c>
      <c r="N2348" t="s">
        <v>22</v>
      </c>
      <c r="O2348" t="s">
        <v>23</v>
      </c>
      <c r="P2348" t="s">
        <v>26</v>
      </c>
      <c r="Q2348" t="s">
        <v>2348</v>
      </c>
      <c r="R2348" s="13">
        <v>29</v>
      </c>
      <c r="S2348" s="13">
        <v>1</v>
      </c>
      <c r="T2348" s="21">
        <v>1</v>
      </c>
      <c r="V2348" t="s">
        <v>2154</v>
      </c>
      <c r="W2348" t="s">
        <v>17604</v>
      </c>
      <c r="X2348" s="20" t="str">
        <f>+IF(V2348="","-",CONCATENATE(V2348,"_",W2348))</f>
        <v>FINES_R09</v>
      </c>
      <c r="Y2348" s="59">
        <v>0.71574974060058594</v>
      </c>
      <c r="Z2348" t="s">
        <v>134</v>
      </c>
      <c r="AA2348" t="s">
        <v>2393</v>
      </c>
      <c r="AB2348" t="str">
        <f>+IF(W2348="","-",IF(W2348="UNICO","CENSO","MUESTRA"))</f>
        <v>MUESTRA</v>
      </c>
      <c r="AC2348" t="s">
        <v>2397</v>
      </c>
      <c r="AD2348" t="s">
        <v>10546</v>
      </c>
      <c r="AF2348">
        <f>+COUNTIF(Piloto!C:C,MARCO!A2348)</f>
        <v>0</v>
      </c>
    </row>
    <row r="2349" spans="1:32" x14ac:dyDescent="0.25">
      <c r="A2349" s="5" t="str">
        <f t="shared" si="36"/>
        <v>R 9 - D 73 - 453 - 2933</v>
      </c>
      <c r="B2349" s="23" t="s">
        <v>2347</v>
      </c>
      <c r="C2349" t="s">
        <v>1302</v>
      </c>
      <c r="D2349" t="s">
        <v>1300</v>
      </c>
      <c r="E2349" t="s">
        <v>1301</v>
      </c>
      <c r="F2349" t="s">
        <v>134</v>
      </c>
      <c r="G2349" t="s">
        <v>134</v>
      </c>
      <c r="H2349" t="s">
        <v>10662</v>
      </c>
      <c r="I2349" t="s">
        <v>20</v>
      </c>
      <c r="J2349" t="s">
        <v>2349</v>
      </c>
      <c r="K2349" t="s">
        <v>21</v>
      </c>
      <c r="M2349" t="s">
        <v>10663</v>
      </c>
      <c r="N2349" t="s">
        <v>22</v>
      </c>
      <c r="O2349" t="s">
        <v>23</v>
      </c>
      <c r="P2349" t="s">
        <v>26</v>
      </c>
      <c r="Q2349" t="s">
        <v>2348</v>
      </c>
      <c r="R2349" s="13">
        <v>24</v>
      </c>
      <c r="S2349" s="13">
        <v>1</v>
      </c>
      <c r="T2349" s="21">
        <v>1</v>
      </c>
      <c r="V2349" t="s">
        <v>2154</v>
      </c>
      <c r="W2349" t="s">
        <v>17604</v>
      </c>
      <c r="X2349" s="20" t="str">
        <f>+IF(V2349="","-",CONCATENATE(V2349,"_",W2349))</f>
        <v>FINES_R09</v>
      </c>
      <c r="Y2349" s="59">
        <v>0.71682149171829224</v>
      </c>
      <c r="Z2349" t="s">
        <v>134</v>
      </c>
      <c r="AA2349" t="s">
        <v>2393</v>
      </c>
      <c r="AB2349" t="str">
        <f>+IF(W2349="","-",IF(W2349="UNICO","CENSO","MUESTRA"))</f>
        <v>MUESTRA</v>
      </c>
      <c r="AC2349" t="s">
        <v>2397</v>
      </c>
      <c r="AD2349" t="s">
        <v>10664</v>
      </c>
      <c r="AF2349">
        <f>+COUNTIF(Piloto!C:C,MARCO!A2349)</f>
        <v>0</v>
      </c>
    </row>
    <row r="2350" spans="1:32" x14ac:dyDescent="0.25">
      <c r="A2350" s="5" t="str">
        <f t="shared" si="36"/>
        <v>R 9 - D 73 - 454 - 1865</v>
      </c>
      <c r="B2350" s="23" t="s">
        <v>2347</v>
      </c>
      <c r="C2350" t="s">
        <v>1302</v>
      </c>
      <c r="D2350" t="s">
        <v>1300</v>
      </c>
      <c r="E2350" t="s">
        <v>1301</v>
      </c>
      <c r="F2350" t="s">
        <v>134</v>
      </c>
      <c r="G2350" t="s">
        <v>134</v>
      </c>
      <c r="H2350" t="s">
        <v>10511</v>
      </c>
      <c r="I2350" t="s">
        <v>20</v>
      </c>
      <c r="J2350" t="s">
        <v>2349</v>
      </c>
      <c r="K2350" t="s">
        <v>21</v>
      </c>
      <c r="M2350" t="s">
        <v>10512</v>
      </c>
      <c r="N2350" t="s">
        <v>22</v>
      </c>
      <c r="O2350" t="s">
        <v>23</v>
      </c>
      <c r="P2350" t="s">
        <v>26</v>
      </c>
      <c r="Q2350" t="s">
        <v>2348</v>
      </c>
      <c r="R2350" s="13">
        <v>73</v>
      </c>
      <c r="S2350" s="13">
        <v>2</v>
      </c>
      <c r="T2350" s="21">
        <v>1</v>
      </c>
      <c r="V2350" t="s">
        <v>2154</v>
      </c>
      <c r="W2350" t="s">
        <v>17604</v>
      </c>
      <c r="X2350" s="20" t="str">
        <f>+IF(V2350="","-",CONCATENATE(V2350,"_",W2350))</f>
        <v>FINES_R09</v>
      </c>
      <c r="Y2350" s="59">
        <v>0.72186678647994995</v>
      </c>
      <c r="Z2350" t="s">
        <v>134</v>
      </c>
      <c r="AA2350" t="s">
        <v>2393</v>
      </c>
      <c r="AB2350" t="str">
        <f>+IF(W2350="","-",IF(W2350="UNICO","CENSO","MUESTRA"))</f>
        <v>MUESTRA</v>
      </c>
      <c r="AC2350" t="s">
        <v>2398</v>
      </c>
      <c r="AD2350" t="s">
        <v>10513</v>
      </c>
      <c r="AF2350">
        <f>+COUNTIF(Piloto!C:C,MARCO!A2350)</f>
        <v>0</v>
      </c>
    </row>
    <row r="2351" spans="1:32" x14ac:dyDescent="0.25">
      <c r="A2351" s="5" t="str">
        <f t="shared" si="36"/>
        <v>R 9 - D 73 - 451 - 1865</v>
      </c>
      <c r="B2351" s="23" t="s">
        <v>2347</v>
      </c>
      <c r="C2351" t="s">
        <v>1302</v>
      </c>
      <c r="D2351" t="s">
        <v>1300</v>
      </c>
      <c r="E2351" t="s">
        <v>1301</v>
      </c>
      <c r="F2351" t="s">
        <v>134</v>
      </c>
      <c r="G2351" t="s">
        <v>134</v>
      </c>
      <c r="H2351" t="s">
        <v>10589</v>
      </c>
      <c r="I2351" t="s">
        <v>20</v>
      </c>
      <c r="J2351" t="s">
        <v>2349</v>
      </c>
      <c r="K2351" t="s">
        <v>21</v>
      </c>
      <c r="M2351" t="s">
        <v>10512</v>
      </c>
      <c r="N2351" t="s">
        <v>22</v>
      </c>
      <c r="O2351" t="s">
        <v>23</v>
      </c>
      <c r="P2351" t="s">
        <v>26</v>
      </c>
      <c r="Q2351" t="s">
        <v>2348</v>
      </c>
      <c r="R2351" s="13">
        <v>30</v>
      </c>
      <c r="S2351" s="13">
        <v>1</v>
      </c>
      <c r="T2351" s="21">
        <v>1</v>
      </c>
      <c r="V2351" t="s">
        <v>2154</v>
      </c>
      <c r="W2351" t="s">
        <v>17604</v>
      </c>
      <c r="X2351" s="20" t="str">
        <f>+IF(V2351="","-",CONCATENATE(V2351,"_",W2351))</f>
        <v>FINES_R09</v>
      </c>
      <c r="Y2351" s="59">
        <v>0.72186678647994995</v>
      </c>
      <c r="Z2351" t="s">
        <v>134</v>
      </c>
      <c r="AA2351" t="s">
        <v>2393</v>
      </c>
      <c r="AB2351" t="str">
        <f>+IF(W2351="","-",IF(W2351="UNICO","CENSO","MUESTRA"))</f>
        <v>MUESTRA</v>
      </c>
      <c r="AC2351" t="s">
        <v>2397</v>
      </c>
      <c r="AD2351" t="s">
        <v>10513</v>
      </c>
      <c r="AF2351">
        <f>+COUNTIF(Piloto!C:C,MARCO!A2351)</f>
        <v>0</v>
      </c>
    </row>
    <row r="2352" spans="1:32" x14ac:dyDescent="0.25">
      <c r="A2352" s="5" t="str">
        <f t="shared" si="36"/>
        <v>R 9 - D 132 - 453 - 1042</v>
      </c>
      <c r="B2352" s="23" t="s">
        <v>2347</v>
      </c>
      <c r="C2352" t="s">
        <v>1302</v>
      </c>
      <c r="D2352" t="s">
        <v>619</v>
      </c>
      <c r="E2352" t="s">
        <v>2032</v>
      </c>
      <c r="F2352" t="s">
        <v>134</v>
      </c>
      <c r="G2352" t="s">
        <v>134</v>
      </c>
      <c r="H2352" t="s">
        <v>10403</v>
      </c>
      <c r="I2352" t="s">
        <v>20</v>
      </c>
      <c r="J2352" t="s">
        <v>2349</v>
      </c>
      <c r="K2352" t="s">
        <v>21</v>
      </c>
      <c r="M2352" t="s">
        <v>10404</v>
      </c>
      <c r="N2352" t="s">
        <v>22</v>
      </c>
      <c r="O2352" t="s">
        <v>23</v>
      </c>
      <c r="P2352" t="s">
        <v>26</v>
      </c>
      <c r="Q2352" t="s">
        <v>2348</v>
      </c>
      <c r="R2352" s="13">
        <v>64</v>
      </c>
      <c r="S2352" s="13">
        <v>3</v>
      </c>
      <c r="T2352" s="21">
        <v>1</v>
      </c>
      <c r="V2352" t="s">
        <v>2154</v>
      </c>
      <c r="W2352" t="s">
        <v>17604</v>
      </c>
      <c r="X2352" s="20" t="str">
        <f>+IF(V2352="","-",CONCATENATE(V2352,"_",W2352))</f>
        <v>FINES_R09</v>
      </c>
      <c r="Y2352" s="59">
        <v>0.72729569673538208</v>
      </c>
      <c r="Z2352" t="s">
        <v>134</v>
      </c>
      <c r="AA2352" t="s">
        <v>2393</v>
      </c>
      <c r="AB2352" t="str">
        <f>+IF(W2352="","-",IF(W2352="UNICO","CENSO","MUESTRA"))</f>
        <v>MUESTRA</v>
      </c>
      <c r="AC2352" t="s">
        <v>2397</v>
      </c>
      <c r="AD2352" t="s">
        <v>10405</v>
      </c>
      <c r="AF2352">
        <f>+COUNTIF(Piloto!C:C,MARCO!A2352)</f>
        <v>0</v>
      </c>
    </row>
    <row r="2353" spans="1:32" x14ac:dyDescent="0.25">
      <c r="A2353" s="5" t="str">
        <f t="shared" si="36"/>
        <v>R 9 - D 73 - 452 - 4093</v>
      </c>
      <c r="B2353" s="23" t="s">
        <v>2347</v>
      </c>
      <c r="C2353" t="s">
        <v>1302</v>
      </c>
      <c r="D2353" t="s">
        <v>1300</v>
      </c>
      <c r="E2353" t="s">
        <v>1301</v>
      </c>
      <c r="F2353" t="s">
        <v>134</v>
      </c>
      <c r="G2353" t="s">
        <v>134</v>
      </c>
      <c r="H2353" t="s">
        <v>10721</v>
      </c>
      <c r="I2353" t="s">
        <v>20</v>
      </c>
      <c r="J2353" t="s">
        <v>2349</v>
      </c>
      <c r="K2353" t="s">
        <v>21</v>
      </c>
      <c r="M2353" t="s">
        <v>10722</v>
      </c>
      <c r="N2353" t="s">
        <v>22</v>
      </c>
      <c r="O2353" t="s">
        <v>23</v>
      </c>
      <c r="P2353" t="s">
        <v>26</v>
      </c>
      <c r="Q2353" t="s">
        <v>2348</v>
      </c>
      <c r="R2353" s="13">
        <v>24</v>
      </c>
      <c r="S2353" s="13">
        <v>1</v>
      </c>
      <c r="T2353" s="21">
        <v>1</v>
      </c>
      <c r="V2353" t="s">
        <v>2154</v>
      </c>
      <c r="W2353" t="s">
        <v>17604</v>
      </c>
      <c r="X2353" s="20" t="str">
        <f>+IF(V2353="","-",CONCATENATE(V2353,"_",W2353))</f>
        <v>FINES_R09</v>
      </c>
      <c r="Y2353" s="59">
        <v>0.73135846853256226</v>
      </c>
      <c r="Z2353" t="s">
        <v>134</v>
      </c>
      <c r="AA2353" t="s">
        <v>2393</v>
      </c>
      <c r="AB2353" t="str">
        <f>+IF(W2353="","-",IF(W2353="UNICO","CENSO","MUESTRA"))</f>
        <v>MUESTRA</v>
      </c>
      <c r="AC2353" t="s">
        <v>2397</v>
      </c>
      <c r="AD2353" t="s">
        <v>10723</v>
      </c>
      <c r="AF2353">
        <f>+COUNTIF(Piloto!C:C,MARCO!A2353)</f>
        <v>0</v>
      </c>
    </row>
    <row r="2354" spans="1:32" x14ac:dyDescent="0.25">
      <c r="A2354" s="5" t="str">
        <f t="shared" si="36"/>
        <v>R 9 - D 73 - 451 - 0617</v>
      </c>
      <c r="B2354" s="23" t="s">
        <v>2347</v>
      </c>
      <c r="C2354" t="s">
        <v>1302</v>
      </c>
      <c r="D2354" t="s">
        <v>1300</v>
      </c>
      <c r="E2354" t="s">
        <v>1301</v>
      </c>
      <c r="F2354" t="s">
        <v>134</v>
      </c>
      <c r="G2354" t="s">
        <v>134</v>
      </c>
      <c r="H2354" t="s">
        <v>10625</v>
      </c>
      <c r="I2354" t="s">
        <v>20</v>
      </c>
      <c r="J2354" t="s">
        <v>2349</v>
      </c>
      <c r="K2354" t="s">
        <v>21</v>
      </c>
      <c r="M2354" t="s">
        <v>10626</v>
      </c>
      <c r="N2354" t="s">
        <v>22</v>
      </c>
      <c r="O2354" t="s">
        <v>23</v>
      </c>
      <c r="P2354" t="s">
        <v>26</v>
      </c>
      <c r="Q2354" t="s">
        <v>2348</v>
      </c>
      <c r="R2354" s="13">
        <v>63</v>
      </c>
      <c r="S2354" s="13">
        <v>2</v>
      </c>
      <c r="T2354" s="21">
        <v>1</v>
      </c>
      <c r="V2354" t="s">
        <v>2154</v>
      </c>
      <c r="W2354" t="s">
        <v>17604</v>
      </c>
      <c r="X2354" s="20" t="str">
        <f>+IF(V2354="","-",CONCATENATE(V2354,"_",W2354))</f>
        <v>FINES_R09</v>
      </c>
      <c r="Y2354" s="59">
        <v>0.73302721977233887</v>
      </c>
      <c r="Z2354" t="s">
        <v>134</v>
      </c>
      <c r="AA2354" t="s">
        <v>2393</v>
      </c>
      <c r="AB2354" t="str">
        <f>+IF(W2354="","-",IF(W2354="UNICO","CENSO","MUESTRA"))</f>
        <v>MUESTRA</v>
      </c>
      <c r="AC2354" t="s">
        <v>2398</v>
      </c>
      <c r="AD2354" t="s">
        <v>10627</v>
      </c>
      <c r="AF2354">
        <f>+COUNTIF(Piloto!C:C,MARCO!A2354)</f>
        <v>0</v>
      </c>
    </row>
    <row r="2355" spans="1:32" x14ac:dyDescent="0.25">
      <c r="A2355" s="5" t="str">
        <f t="shared" si="36"/>
        <v>R 9 - D 131 - 453 - 3745</v>
      </c>
      <c r="B2355" s="23" t="s">
        <v>2347</v>
      </c>
      <c r="C2355" t="s">
        <v>1302</v>
      </c>
      <c r="D2355" t="s">
        <v>281</v>
      </c>
      <c r="E2355" t="s">
        <v>2014</v>
      </c>
      <c r="F2355" t="s">
        <v>134</v>
      </c>
      <c r="G2355" t="s">
        <v>134</v>
      </c>
      <c r="H2355" t="s">
        <v>10319</v>
      </c>
      <c r="I2355" t="s">
        <v>20</v>
      </c>
      <c r="J2355" t="s">
        <v>2349</v>
      </c>
      <c r="K2355" t="s">
        <v>21</v>
      </c>
      <c r="M2355" t="s">
        <v>10320</v>
      </c>
      <c r="N2355" t="s">
        <v>22</v>
      </c>
      <c r="O2355" t="s">
        <v>23</v>
      </c>
      <c r="P2355" t="s">
        <v>26</v>
      </c>
      <c r="Q2355" t="s">
        <v>2348</v>
      </c>
      <c r="R2355" s="13">
        <v>14</v>
      </c>
      <c r="S2355" s="13">
        <v>1</v>
      </c>
      <c r="T2355" s="21">
        <v>1</v>
      </c>
      <c r="V2355" t="s">
        <v>2154</v>
      </c>
      <c r="W2355" t="s">
        <v>17604</v>
      </c>
      <c r="X2355" s="20" t="str">
        <f>+IF(V2355="","-",CONCATENATE(V2355,"_",W2355))</f>
        <v>FINES_R09</v>
      </c>
      <c r="Y2355" s="59">
        <v>0.75351673364639282</v>
      </c>
      <c r="Z2355" t="s">
        <v>134</v>
      </c>
      <c r="AA2355" t="s">
        <v>2393</v>
      </c>
      <c r="AB2355" t="str">
        <f>+IF(W2355="","-",IF(W2355="UNICO","CENSO","MUESTRA"))</f>
        <v>MUESTRA</v>
      </c>
      <c r="AC2355" t="s">
        <v>2397</v>
      </c>
      <c r="AD2355" t="s">
        <v>10321</v>
      </c>
      <c r="AF2355">
        <f>+COUNTIF(Piloto!C:C,MARCO!A2355)</f>
        <v>0</v>
      </c>
    </row>
    <row r="2356" spans="1:32" x14ac:dyDescent="0.25">
      <c r="A2356" s="5" t="str">
        <f t="shared" si="36"/>
        <v>R 9 - D 73 - 453 - 0593</v>
      </c>
      <c r="B2356" s="23" t="s">
        <v>2347</v>
      </c>
      <c r="C2356" t="s">
        <v>1302</v>
      </c>
      <c r="D2356" t="s">
        <v>1300</v>
      </c>
      <c r="E2356" t="s">
        <v>1301</v>
      </c>
      <c r="F2356" t="s">
        <v>134</v>
      </c>
      <c r="G2356" t="s">
        <v>134</v>
      </c>
      <c r="H2356" t="s">
        <v>10729</v>
      </c>
      <c r="I2356" t="s">
        <v>20</v>
      </c>
      <c r="J2356" t="s">
        <v>2349</v>
      </c>
      <c r="K2356" t="s">
        <v>21</v>
      </c>
      <c r="M2356" t="s">
        <v>10730</v>
      </c>
      <c r="N2356" t="s">
        <v>22</v>
      </c>
      <c r="O2356" t="s">
        <v>23</v>
      </c>
      <c r="P2356" t="s">
        <v>26</v>
      </c>
      <c r="Q2356" t="s">
        <v>2348</v>
      </c>
      <c r="R2356" s="13">
        <v>22</v>
      </c>
      <c r="S2356" s="13">
        <v>1</v>
      </c>
      <c r="T2356" s="21">
        <v>1</v>
      </c>
      <c r="V2356" t="s">
        <v>2154</v>
      </c>
      <c r="W2356" t="s">
        <v>17604</v>
      </c>
      <c r="X2356" s="20" t="str">
        <f>+IF(V2356="","-",CONCATENATE(V2356,"_",W2356))</f>
        <v>FINES_R09</v>
      </c>
      <c r="Y2356" s="59">
        <v>0.75379574298858643</v>
      </c>
      <c r="Z2356" t="s">
        <v>134</v>
      </c>
      <c r="AA2356" t="s">
        <v>2393</v>
      </c>
      <c r="AB2356" t="str">
        <f>+IF(W2356="","-",IF(W2356="UNICO","CENSO","MUESTRA"))</f>
        <v>MUESTRA</v>
      </c>
      <c r="AC2356" t="s">
        <v>2397</v>
      </c>
      <c r="AD2356" t="s">
        <v>10731</v>
      </c>
      <c r="AF2356">
        <f>+COUNTIF(Piloto!C:C,MARCO!A2356)</f>
        <v>0</v>
      </c>
    </row>
    <row r="2357" spans="1:32" x14ac:dyDescent="0.25">
      <c r="A2357" s="5" t="str">
        <f t="shared" si="36"/>
        <v>R 9 - D 73 - 451 - 1864</v>
      </c>
      <c r="B2357" s="23" t="s">
        <v>2347</v>
      </c>
      <c r="C2357" t="s">
        <v>1302</v>
      </c>
      <c r="D2357" t="s">
        <v>1300</v>
      </c>
      <c r="E2357" t="s">
        <v>1301</v>
      </c>
      <c r="F2357" t="s">
        <v>134</v>
      </c>
      <c r="G2357" t="s">
        <v>134</v>
      </c>
      <c r="H2357" t="s">
        <v>10585</v>
      </c>
      <c r="I2357" t="s">
        <v>20</v>
      </c>
      <c r="J2357" t="s">
        <v>2349</v>
      </c>
      <c r="K2357" t="s">
        <v>21</v>
      </c>
      <c r="M2357" t="s">
        <v>10586</v>
      </c>
      <c r="N2357" t="s">
        <v>22</v>
      </c>
      <c r="O2357" t="s">
        <v>23</v>
      </c>
      <c r="P2357" t="s">
        <v>26</v>
      </c>
      <c r="Q2357" t="s">
        <v>2348</v>
      </c>
      <c r="R2357" s="13">
        <v>25</v>
      </c>
      <c r="S2357" s="13">
        <v>1</v>
      </c>
      <c r="T2357" s="21">
        <v>1</v>
      </c>
      <c r="V2357" t="s">
        <v>2154</v>
      </c>
      <c r="W2357" t="s">
        <v>17604</v>
      </c>
      <c r="X2357" s="20" t="str">
        <f>+IF(V2357="","-",CONCATENATE(V2357,"_",W2357))</f>
        <v>FINES_R09</v>
      </c>
      <c r="Y2357" s="59">
        <v>0.7585797905921936</v>
      </c>
      <c r="Z2357" t="s">
        <v>134</v>
      </c>
      <c r="AA2357" t="s">
        <v>2393</v>
      </c>
      <c r="AB2357" t="str">
        <f>+IF(W2357="","-",IF(W2357="UNICO","CENSO","MUESTRA"))</f>
        <v>MUESTRA</v>
      </c>
      <c r="AC2357" t="s">
        <v>2398</v>
      </c>
      <c r="AD2357" t="s">
        <v>10587</v>
      </c>
      <c r="AF2357">
        <f>+COUNTIF(Piloto!C:C,MARCO!A2357)</f>
        <v>0</v>
      </c>
    </row>
    <row r="2358" spans="1:32" x14ac:dyDescent="0.25">
      <c r="A2358" s="5" t="str">
        <f t="shared" si="36"/>
        <v>R 9 - D 73 - 452 - 1847</v>
      </c>
      <c r="B2358" s="23" t="s">
        <v>2347</v>
      </c>
      <c r="C2358" t="s">
        <v>1302</v>
      </c>
      <c r="D2358" t="s">
        <v>1300</v>
      </c>
      <c r="E2358" t="s">
        <v>1301</v>
      </c>
      <c r="F2358" t="s">
        <v>134</v>
      </c>
      <c r="G2358" t="s">
        <v>134</v>
      </c>
      <c r="H2358" t="s">
        <v>10487</v>
      </c>
      <c r="I2358" t="s">
        <v>20</v>
      </c>
      <c r="J2358" t="s">
        <v>2349</v>
      </c>
      <c r="K2358" t="s">
        <v>21</v>
      </c>
      <c r="M2358" t="s">
        <v>10488</v>
      </c>
      <c r="N2358" t="s">
        <v>22</v>
      </c>
      <c r="O2358" t="s">
        <v>23</v>
      </c>
      <c r="P2358" t="s">
        <v>26</v>
      </c>
      <c r="Q2358" t="s">
        <v>2348</v>
      </c>
      <c r="R2358" s="13">
        <v>322</v>
      </c>
      <c r="S2358" s="13">
        <v>11</v>
      </c>
      <c r="T2358" s="21">
        <v>1</v>
      </c>
      <c r="V2358" t="s">
        <v>2154</v>
      </c>
      <c r="W2358" t="s">
        <v>17604</v>
      </c>
      <c r="X2358" s="20" t="str">
        <f>+IF(V2358="","-",CONCATENATE(V2358,"_",W2358))</f>
        <v>FINES_R09</v>
      </c>
      <c r="Y2358" s="59">
        <v>0.76755607128143311</v>
      </c>
      <c r="Z2358" t="s">
        <v>134</v>
      </c>
      <c r="AA2358" t="s">
        <v>2393</v>
      </c>
      <c r="AB2358" t="str">
        <f>+IF(W2358="","-",IF(W2358="UNICO","CENSO","MUESTRA"))</f>
        <v>MUESTRA</v>
      </c>
      <c r="AC2358" t="s">
        <v>2397</v>
      </c>
      <c r="AD2358" t="s">
        <v>10489</v>
      </c>
      <c r="AF2358">
        <f>+COUNTIF(Piloto!C:C,MARCO!A2358)</f>
        <v>0</v>
      </c>
    </row>
    <row r="2359" spans="1:32" x14ac:dyDescent="0.25">
      <c r="A2359" s="5" t="str">
        <f t="shared" si="36"/>
        <v>R 9 - D 132 - 451 - 4328</v>
      </c>
      <c r="B2359" s="60" t="s">
        <v>2347</v>
      </c>
      <c r="C2359" t="s">
        <v>1302</v>
      </c>
      <c r="D2359" t="s">
        <v>619</v>
      </c>
      <c r="E2359" t="s">
        <v>2032</v>
      </c>
      <c r="F2359" t="s">
        <v>134</v>
      </c>
      <c r="G2359" t="s">
        <v>134</v>
      </c>
      <c r="H2359" t="s">
        <v>12913</v>
      </c>
      <c r="I2359" t="s">
        <v>20</v>
      </c>
      <c r="J2359" t="s">
        <v>2349</v>
      </c>
      <c r="K2359" t="s">
        <v>21</v>
      </c>
      <c r="M2359" t="s">
        <v>12914</v>
      </c>
      <c r="N2359" t="s">
        <v>22</v>
      </c>
      <c r="O2359" t="s">
        <v>23</v>
      </c>
      <c r="P2359" t="s">
        <v>26</v>
      </c>
      <c r="Q2359" t="s">
        <v>2348</v>
      </c>
      <c r="R2359" s="13">
        <v>0</v>
      </c>
      <c r="S2359" s="13">
        <v>1</v>
      </c>
      <c r="T2359" s="21">
        <v>1</v>
      </c>
      <c r="V2359" t="s">
        <v>2154</v>
      </c>
      <c r="W2359" t="s">
        <v>17604</v>
      </c>
      <c r="X2359" s="20" t="str">
        <f>+IF(V2359="","-",CONCATENATE(V2359,"_",W2359))</f>
        <v>FINES_R09</v>
      </c>
      <c r="Y2359" s="59">
        <v>0.77234429121017456</v>
      </c>
      <c r="Z2359" t="s">
        <v>134</v>
      </c>
      <c r="AA2359" t="s">
        <v>2393</v>
      </c>
      <c r="AB2359" t="str">
        <f>+IF(W2359="","-",IF(W2359="UNICO","CENSO","MUESTRA"))</f>
        <v>MUESTRA</v>
      </c>
      <c r="AC2359" t="s">
        <v>2397</v>
      </c>
      <c r="AD2359" t="s">
        <v>12915</v>
      </c>
      <c r="AF2359">
        <f>+COUNTIF(Piloto!C:C,MARCO!A2359)</f>
        <v>0</v>
      </c>
    </row>
    <row r="2360" spans="1:32" x14ac:dyDescent="0.25">
      <c r="A2360" s="5" t="str">
        <f t="shared" si="36"/>
        <v>R 9 - D 73 - 452 - 1839</v>
      </c>
      <c r="B2360" s="23" t="s">
        <v>2347</v>
      </c>
      <c r="C2360" t="s">
        <v>1302</v>
      </c>
      <c r="D2360" t="s">
        <v>1300</v>
      </c>
      <c r="E2360" t="s">
        <v>1301</v>
      </c>
      <c r="F2360" t="s">
        <v>134</v>
      </c>
      <c r="G2360" t="s">
        <v>134</v>
      </c>
      <c r="H2360" t="s">
        <v>10529</v>
      </c>
      <c r="I2360" t="s">
        <v>20</v>
      </c>
      <c r="J2360" t="s">
        <v>2349</v>
      </c>
      <c r="K2360" t="s">
        <v>21</v>
      </c>
      <c r="M2360" t="s">
        <v>10530</v>
      </c>
      <c r="N2360" t="s">
        <v>22</v>
      </c>
      <c r="O2360" t="s">
        <v>23</v>
      </c>
      <c r="P2360" t="s">
        <v>26</v>
      </c>
      <c r="Q2360" t="s">
        <v>2348</v>
      </c>
      <c r="R2360" s="13">
        <v>52</v>
      </c>
      <c r="S2360" s="13">
        <v>1</v>
      </c>
      <c r="T2360" s="21">
        <v>1</v>
      </c>
      <c r="V2360" t="s">
        <v>2154</v>
      </c>
      <c r="W2360" t="s">
        <v>17604</v>
      </c>
      <c r="X2360" s="20" t="str">
        <f>+IF(V2360="","-",CONCATENATE(V2360,"_",W2360))</f>
        <v>FINES_R09</v>
      </c>
      <c r="Y2360" s="59">
        <v>0.77852004766464233</v>
      </c>
      <c r="Z2360" t="s">
        <v>134</v>
      </c>
      <c r="AA2360" t="s">
        <v>2393</v>
      </c>
      <c r="AB2360" t="str">
        <f>+IF(W2360="","-",IF(W2360="UNICO","CENSO","MUESTRA"))</f>
        <v>MUESTRA</v>
      </c>
      <c r="AC2360" t="s">
        <v>2397</v>
      </c>
      <c r="AD2360" t="s">
        <v>10531</v>
      </c>
      <c r="AF2360">
        <f>+COUNTIF(Piloto!C:C,MARCO!A2360)</f>
        <v>0</v>
      </c>
    </row>
    <row r="2361" spans="1:32" x14ac:dyDescent="0.25">
      <c r="A2361" s="5" t="str">
        <f t="shared" si="36"/>
        <v>R 9 - D 73 - 451 - 1839</v>
      </c>
      <c r="B2361" s="23" t="s">
        <v>2347</v>
      </c>
      <c r="C2361" t="s">
        <v>1302</v>
      </c>
      <c r="D2361" t="s">
        <v>1300</v>
      </c>
      <c r="E2361" t="s">
        <v>1301</v>
      </c>
      <c r="F2361" t="s">
        <v>134</v>
      </c>
      <c r="G2361" t="s">
        <v>134</v>
      </c>
      <c r="H2361" t="s">
        <v>10533</v>
      </c>
      <c r="I2361" t="s">
        <v>20</v>
      </c>
      <c r="J2361" t="s">
        <v>2349</v>
      </c>
      <c r="K2361" t="s">
        <v>21</v>
      </c>
      <c r="M2361" t="s">
        <v>10530</v>
      </c>
      <c r="N2361" t="s">
        <v>22</v>
      </c>
      <c r="O2361" t="s">
        <v>23</v>
      </c>
      <c r="P2361" t="s">
        <v>26</v>
      </c>
      <c r="Q2361" t="s">
        <v>2348</v>
      </c>
      <c r="R2361" s="13">
        <v>67</v>
      </c>
      <c r="S2361" s="13">
        <v>2</v>
      </c>
      <c r="T2361" s="21">
        <v>1</v>
      </c>
      <c r="V2361" t="s">
        <v>2154</v>
      </c>
      <c r="W2361" t="s">
        <v>17604</v>
      </c>
      <c r="X2361" s="20" t="str">
        <f>+IF(V2361="","-",CONCATENATE(V2361,"_",W2361))</f>
        <v>FINES_R09</v>
      </c>
      <c r="Y2361" s="59">
        <v>0.77852004766464233</v>
      </c>
      <c r="Z2361" t="s">
        <v>134</v>
      </c>
      <c r="AA2361" t="s">
        <v>2393</v>
      </c>
      <c r="AB2361" t="str">
        <f>+IF(W2361="","-",IF(W2361="UNICO","CENSO","MUESTRA"))</f>
        <v>MUESTRA</v>
      </c>
      <c r="AC2361" t="s">
        <v>2398</v>
      </c>
      <c r="AD2361" t="s">
        <v>10531</v>
      </c>
      <c r="AF2361">
        <f>+COUNTIF(Piloto!C:C,MARCO!A2361)</f>
        <v>0</v>
      </c>
    </row>
    <row r="2362" spans="1:32" x14ac:dyDescent="0.25">
      <c r="A2362" s="5" t="str">
        <f t="shared" si="36"/>
        <v>R 9 - D 73 - 454 - 1858</v>
      </c>
      <c r="B2362" s="23" t="s">
        <v>2347</v>
      </c>
      <c r="C2362" t="s">
        <v>1302</v>
      </c>
      <c r="D2362" t="s">
        <v>1300</v>
      </c>
      <c r="E2362" t="s">
        <v>1301</v>
      </c>
      <c r="F2362" t="s">
        <v>134</v>
      </c>
      <c r="G2362" t="s">
        <v>134</v>
      </c>
      <c r="H2362" t="s">
        <v>10548</v>
      </c>
      <c r="I2362" t="s">
        <v>20</v>
      </c>
      <c r="J2362" t="s">
        <v>2349</v>
      </c>
      <c r="K2362" t="s">
        <v>21</v>
      </c>
      <c r="M2362" t="s">
        <v>10549</v>
      </c>
      <c r="N2362" t="s">
        <v>22</v>
      </c>
      <c r="O2362" t="s">
        <v>23</v>
      </c>
      <c r="P2362" t="s">
        <v>26</v>
      </c>
      <c r="Q2362" t="s">
        <v>2348</v>
      </c>
      <c r="R2362" s="13">
        <v>32</v>
      </c>
      <c r="S2362" s="13">
        <v>1</v>
      </c>
      <c r="T2362" s="21">
        <v>1</v>
      </c>
      <c r="V2362" t="s">
        <v>2154</v>
      </c>
      <c r="W2362" t="s">
        <v>17604</v>
      </c>
      <c r="X2362" s="20" t="str">
        <f>+IF(V2362="","-",CONCATENATE(V2362,"_",W2362))</f>
        <v>FINES_R09</v>
      </c>
      <c r="Y2362" s="59">
        <v>0.78338718414306641</v>
      </c>
      <c r="Z2362" t="s">
        <v>134</v>
      </c>
      <c r="AA2362" t="s">
        <v>2393</v>
      </c>
      <c r="AB2362" t="str">
        <f>+IF(W2362="","-",IF(W2362="UNICO","CENSO","MUESTRA"))</f>
        <v>MUESTRA</v>
      </c>
      <c r="AC2362" t="s">
        <v>2398</v>
      </c>
      <c r="AD2362" t="s">
        <v>10550</v>
      </c>
      <c r="AF2362">
        <f>+COUNTIF(Piloto!C:C,MARCO!A2362)</f>
        <v>0</v>
      </c>
    </row>
    <row r="2363" spans="1:32" x14ac:dyDescent="0.25">
      <c r="A2363" s="5" t="str">
        <f t="shared" si="36"/>
        <v>R 9 - D 73 - 451 - 1858</v>
      </c>
      <c r="B2363" s="23" t="s">
        <v>2347</v>
      </c>
      <c r="C2363" t="s">
        <v>1302</v>
      </c>
      <c r="D2363" t="s">
        <v>1300</v>
      </c>
      <c r="E2363" t="s">
        <v>1301</v>
      </c>
      <c r="F2363" t="s">
        <v>134</v>
      </c>
      <c r="G2363" t="s">
        <v>134</v>
      </c>
      <c r="H2363" t="s">
        <v>10572</v>
      </c>
      <c r="I2363" t="s">
        <v>20</v>
      </c>
      <c r="J2363" t="s">
        <v>2349</v>
      </c>
      <c r="K2363" t="s">
        <v>21</v>
      </c>
      <c r="M2363" t="s">
        <v>10549</v>
      </c>
      <c r="N2363" t="s">
        <v>22</v>
      </c>
      <c r="O2363" t="s">
        <v>23</v>
      </c>
      <c r="P2363" t="s">
        <v>26</v>
      </c>
      <c r="Q2363" t="s">
        <v>2348</v>
      </c>
      <c r="R2363" s="13">
        <v>25</v>
      </c>
      <c r="S2363" s="13">
        <v>1</v>
      </c>
      <c r="T2363" s="21">
        <v>1</v>
      </c>
      <c r="V2363" t="s">
        <v>2154</v>
      </c>
      <c r="W2363" t="s">
        <v>17604</v>
      </c>
      <c r="X2363" s="20" t="str">
        <f>+IF(V2363="","-",CONCATENATE(V2363,"_",W2363))</f>
        <v>FINES_R09</v>
      </c>
      <c r="Y2363" s="59">
        <v>0.78338718414306641</v>
      </c>
      <c r="Z2363" t="s">
        <v>134</v>
      </c>
      <c r="AA2363" t="s">
        <v>2393</v>
      </c>
      <c r="AB2363" t="str">
        <f>+IF(W2363="","-",IF(W2363="UNICO","CENSO","MUESTRA"))</f>
        <v>MUESTRA</v>
      </c>
      <c r="AC2363" t="s">
        <v>2397</v>
      </c>
      <c r="AD2363" t="s">
        <v>10550</v>
      </c>
      <c r="AF2363">
        <f>+COUNTIF(Piloto!C:C,MARCO!A2363)</f>
        <v>0</v>
      </c>
    </row>
    <row r="2364" spans="1:32" x14ac:dyDescent="0.25">
      <c r="A2364" s="5" t="str">
        <f t="shared" si="36"/>
        <v>R 9 - D 73 - 451 - 1844</v>
      </c>
      <c r="B2364" s="23" t="s">
        <v>2347</v>
      </c>
      <c r="C2364" t="s">
        <v>1302</v>
      </c>
      <c r="D2364" t="s">
        <v>1300</v>
      </c>
      <c r="E2364" t="s">
        <v>1301</v>
      </c>
      <c r="F2364" t="s">
        <v>134</v>
      </c>
      <c r="G2364" t="s">
        <v>134</v>
      </c>
      <c r="H2364" t="s">
        <v>10565</v>
      </c>
      <c r="I2364" t="s">
        <v>20</v>
      </c>
      <c r="J2364" t="s">
        <v>2349</v>
      </c>
      <c r="K2364" t="s">
        <v>21</v>
      </c>
      <c r="M2364" t="s">
        <v>10566</v>
      </c>
      <c r="N2364" t="s">
        <v>22</v>
      </c>
      <c r="O2364" t="s">
        <v>23</v>
      </c>
      <c r="P2364" t="s">
        <v>26</v>
      </c>
      <c r="Q2364" t="s">
        <v>2348</v>
      </c>
      <c r="R2364" s="13">
        <v>20</v>
      </c>
      <c r="S2364" s="13">
        <v>1</v>
      </c>
      <c r="T2364" s="21">
        <v>1</v>
      </c>
      <c r="V2364" t="s">
        <v>2154</v>
      </c>
      <c r="W2364" t="s">
        <v>17604</v>
      </c>
      <c r="X2364" s="20" t="str">
        <f>+IF(V2364="","-",CONCATENATE(V2364,"_",W2364))</f>
        <v>FINES_R09</v>
      </c>
      <c r="Y2364" s="59">
        <v>0.78689855337142944</v>
      </c>
      <c r="Z2364" t="s">
        <v>134</v>
      </c>
      <c r="AA2364" t="s">
        <v>2393</v>
      </c>
      <c r="AB2364" t="str">
        <f>+IF(W2364="","-",IF(W2364="UNICO","CENSO","MUESTRA"))</f>
        <v>MUESTRA</v>
      </c>
      <c r="AC2364" t="s">
        <v>2397</v>
      </c>
      <c r="AD2364" t="s">
        <v>10567</v>
      </c>
      <c r="AF2364">
        <f>+COUNTIF(Piloto!C:C,MARCO!A2364)</f>
        <v>0</v>
      </c>
    </row>
    <row r="2365" spans="1:32" x14ac:dyDescent="0.25">
      <c r="A2365" s="5" t="str">
        <f t="shared" si="36"/>
        <v>R 9 - D 132 - 451 - 4326</v>
      </c>
      <c r="B2365" s="60" t="s">
        <v>2347</v>
      </c>
      <c r="C2365" t="s">
        <v>1302</v>
      </c>
      <c r="D2365" t="s">
        <v>619</v>
      </c>
      <c r="E2365" t="s">
        <v>2032</v>
      </c>
      <c r="F2365" t="s">
        <v>134</v>
      </c>
      <c r="G2365" t="s">
        <v>134</v>
      </c>
      <c r="H2365" t="s">
        <v>12905</v>
      </c>
      <c r="I2365" t="s">
        <v>20</v>
      </c>
      <c r="J2365" t="s">
        <v>2349</v>
      </c>
      <c r="K2365" t="s">
        <v>21</v>
      </c>
      <c r="M2365" t="s">
        <v>12906</v>
      </c>
      <c r="N2365" t="s">
        <v>22</v>
      </c>
      <c r="O2365" t="s">
        <v>23</v>
      </c>
      <c r="P2365" t="s">
        <v>26</v>
      </c>
      <c r="Q2365" t="s">
        <v>2348</v>
      </c>
      <c r="R2365" s="13">
        <v>0</v>
      </c>
      <c r="S2365" s="13">
        <v>1</v>
      </c>
      <c r="T2365" s="21">
        <v>1</v>
      </c>
      <c r="V2365" t="s">
        <v>2154</v>
      </c>
      <c r="W2365" t="s">
        <v>17604</v>
      </c>
      <c r="X2365" s="20" t="str">
        <f>+IF(V2365="","-",CONCATENATE(V2365,"_",W2365))</f>
        <v>FINES_R09</v>
      </c>
      <c r="Y2365" s="59">
        <v>0.7898821234703064</v>
      </c>
      <c r="Z2365" t="s">
        <v>134</v>
      </c>
      <c r="AA2365" t="s">
        <v>2393</v>
      </c>
      <c r="AB2365" t="str">
        <f>+IF(W2365="","-",IF(W2365="UNICO","CENSO","MUESTRA"))</f>
        <v>MUESTRA</v>
      </c>
      <c r="AC2365" t="s">
        <v>2397</v>
      </c>
      <c r="AD2365" t="s">
        <v>12907</v>
      </c>
      <c r="AF2365">
        <f>+COUNTIF(Piloto!C:C,MARCO!A2365)</f>
        <v>0</v>
      </c>
    </row>
    <row r="2366" spans="1:32" x14ac:dyDescent="0.25">
      <c r="A2366" s="5" t="str">
        <f t="shared" si="36"/>
        <v>R 9 - D 131 - 453 - 0762</v>
      </c>
      <c r="B2366" s="23" t="s">
        <v>2347</v>
      </c>
      <c r="C2366" t="s">
        <v>1302</v>
      </c>
      <c r="D2366" t="s">
        <v>281</v>
      </c>
      <c r="E2366" t="s">
        <v>2014</v>
      </c>
      <c r="F2366" t="s">
        <v>134</v>
      </c>
      <c r="G2366" t="s">
        <v>134</v>
      </c>
      <c r="H2366" t="s">
        <v>10290</v>
      </c>
      <c r="I2366" t="s">
        <v>20</v>
      </c>
      <c r="J2366" t="s">
        <v>2349</v>
      </c>
      <c r="K2366" t="s">
        <v>21</v>
      </c>
      <c r="M2366" t="s">
        <v>10291</v>
      </c>
      <c r="N2366" t="s">
        <v>22</v>
      </c>
      <c r="O2366" t="s">
        <v>23</v>
      </c>
      <c r="P2366" t="s">
        <v>26</v>
      </c>
      <c r="Q2366" t="s">
        <v>2348</v>
      </c>
      <c r="R2366" s="13">
        <v>37</v>
      </c>
      <c r="S2366" s="13">
        <v>2</v>
      </c>
      <c r="T2366" s="21">
        <v>1</v>
      </c>
      <c r="V2366" t="s">
        <v>2154</v>
      </c>
      <c r="W2366" t="s">
        <v>17604</v>
      </c>
      <c r="X2366" s="20" t="str">
        <f>+IF(V2366="","-",CONCATENATE(V2366,"_",W2366))</f>
        <v>FINES_R09</v>
      </c>
      <c r="Y2366" s="59">
        <v>0.79020988941192627</v>
      </c>
      <c r="Z2366" t="s">
        <v>134</v>
      </c>
      <c r="AA2366" t="s">
        <v>2393</v>
      </c>
      <c r="AB2366" t="str">
        <f>+IF(W2366="","-",IF(W2366="UNICO","CENSO","MUESTRA"))</f>
        <v>MUESTRA</v>
      </c>
      <c r="AC2366" t="s">
        <v>2398</v>
      </c>
      <c r="AD2366" t="s">
        <v>10292</v>
      </c>
      <c r="AF2366">
        <f>+COUNTIF(Piloto!C:C,MARCO!A2366)</f>
        <v>0</v>
      </c>
    </row>
    <row r="2367" spans="1:32" x14ac:dyDescent="0.25">
      <c r="A2367" s="5" t="str">
        <f t="shared" si="36"/>
        <v>R 9 - D 132 - 453 - 4325</v>
      </c>
      <c r="B2367" s="60" t="s">
        <v>2347</v>
      </c>
      <c r="C2367" t="s">
        <v>1302</v>
      </c>
      <c r="D2367" t="s">
        <v>619</v>
      </c>
      <c r="E2367" t="s">
        <v>2032</v>
      </c>
      <c r="F2367" t="s">
        <v>134</v>
      </c>
      <c r="G2367" t="s">
        <v>134</v>
      </c>
      <c r="H2367" t="s">
        <v>12901</v>
      </c>
      <c r="I2367" t="s">
        <v>20</v>
      </c>
      <c r="J2367" t="s">
        <v>2349</v>
      </c>
      <c r="K2367" t="s">
        <v>21</v>
      </c>
      <c r="M2367" t="s">
        <v>12902</v>
      </c>
      <c r="N2367" t="s">
        <v>22</v>
      </c>
      <c r="O2367" t="s">
        <v>23</v>
      </c>
      <c r="P2367" t="s">
        <v>26</v>
      </c>
      <c r="Q2367" t="s">
        <v>2348</v>
      </c>
      <c r="R2367" s="13">
        <v>21</v>
      </c>
      <c r="S2367" s="13">
        <v>1</v>
      </c>
      <c r="T2367" s="21">
        <v>1</v>
      </c>
      <c r="V2367" t="s">
        <v>2154</v>
      </c>
      <c r="W2367" t="s">
        <v>17604</v>
      </c>
      <c r="X2367" s="20" t="str">
        <f>+IF(V2367="","-",CONCATENATE(V2367,"_",W2367))</f>
        <v>FINES_R09</v>
      </c>
      <c r="Y2367" s="59">
        <v>0.79270309209823608</v>
      </c>
      <c r="Z2367" t="s">
        <v>134</v>
      </c>
      <c r="AA2367" t="s">
        <v>2393</v>
      </c>
      <c r="AB2367" t="str">
        <f>+IF(W2367="","-",IF(W2367="UNICO","CENSO","MUESTRA"))</f>
        <v>MUESTRA</v>
      </c>
      <c r="AC2367" t="s">
        <v>2398</v>
      </c>
      <c r="AD2367" t="s">
        <v>12903</v>
      </c>
      <c r="AF2367">
        <f>+COUNTIF(Piloto!C:C,MARCO!A2367)</f>
        <v>0</v>
      </c>
    </row>
    <row r="2368" spans="1:32" x14ac:dyDescent="0.25">
      <c r="A2368" s="5" t="str">
        <f t="shared" si="36"/>
        <v>R 9 - D 132 - 453 - 1038</v>
      </c>
      <c r="B2368" s="23" t="s">
        <v>2347</v>
      </c>
      <c r="C2368" t="s">
        <v>1302</v>
      </c>
      <c r="D2368" t="s">
        <v>619</v>
      </c>
      <c r="E2368" t="s">
        <v>2032</v>
      </c>
      <c r="F2368" t="s">
        <v>134</v>
      </c>
      <c r="G2368" t="s">
        <v>134</v>
      </c>
      <c r="H2368" t="s">
        <v>10416</v>
      </c>
      <c r="I2368" t="s">
        <v>20</v>
      </c>
      <c r="J2368" t="s">
        <v>2349</v>
      </c>
      <c r="K2368" t="s">
        <v>21</v>
      </c>
      <c r="M2368" t="s">
        <v>2242</v>
      </c>
      <c r="N2368" t="s">
        <v>22</v>
      </c>
      <c r="O2368" t="s">
        <v>23</v>
      </c>
      <c r="P2368" t="s">
        <v>26</v>
      </c>
      <c r="Q2368" t="s">
        <v>2348</v>
      </c>
      <c r="R2368" s="13">
        <v>16</v>
      </c>
      <c r="S2368" s="13">
        <v>1</v>
      </c>
      <c r="T2368" s="21">
        <v>1</v>
      </c>
      <c r="V2368" t="s">
        <v>2154</v>
      </c>
      <c r="W2368" t="s">
        <v>17604</v>
      </c>
      <c r="X2368" s="20" t="str">
        <f>+IF(V2368="","-",CONCATENATE(V2368,"_",W2368))</f>
        <v>FINES_R09</v>
      </c>
      <c r="Y2368" s="59">
        <v>0.79475772380828857</v>
      </c>
      <c r="Z2368" t="s">
        <v>134</v>
      </c>
      <c r="AA2368" t="s">
        <v>2393</v>
      </c>
      <c r="AB2368" t="str">
        <f>+IF(W2368="","-",IF(W2368="UNICO","CENSO","MUESTRA"))</f>
        <v>MUESTRA</v>
      </c>
      <c r="AC2368" t="s">
        <v>2398</v>
      </c>
      <c r="AD2368" t="s">
        <v>10417</v>
      </c>
      <c r="AF2368">
        <f>+COUNTIF(Piloto!C:C,MARCO!A2368)</f>
        <v>0</v>
      </c>
    </row>
    <row r="2369" spans="1:32" x14ac:dyDescent="0.25">
      <c r="A2369" s="5" t="str">
        <f t="shared" si="36"/>
        <v>R 9 - D 131 - 453 - 4455</v>
      </c>
      <c r="B2369" s="60" t="s">
        <v>2347</v>
      </c>
      <c r="C2369" t="s">
        <v>1302</v>
      </c>
      <c r="D2369" t="s">
        <v>281</v>
      </c>
      <c r="E2369" t="s">
        <v>2014</v>
      </c>
      <c r="F2369" t="s">
        <v>134</v>
      </c>
      <c r="G2369" t="s">
        <v>134</v>
      </c>
      <c r="H2369" t="s">
        <v>12877</v>
      </c>
      <c r="I2369" t="s">
        <v>20</v>
      </c>
      <c r="J2369" t="s">
        <v>2349</v>
      </c>
      <c r="K2369" t="s">
        <v>21</v>
      </c>
      <c r="M2369" t="s">
        <v>12878</v>
      </c>
      <c r="N2369" t="s">
        <v>22</v>
      </c>
      <c r="O2369" t="s">
        <v>23</v>
      </c>
      <c r="P2369" t="s">
        <v>26</v>
      </c>
      <c r="Q2369" t="s">
        <v>2348</v>
      </c>
      <c r="R2369" s="13">
        <v>34</v>
      </c>
      <c r="S2369" s="13">
        <v>1</v>
      </c>
      <c r="T2369" s="21">
        <v>1</v>
      </c>
      <c r="V2369" t="s">
        <v>2154</v>
      </c>
      <c r="W2369" t="s">
        <v>17604</v>
      </c>
      <c r="X2369" s="20" t="str">
        <f>+IF(V2369="","-",CONCATENATE(V2369,"_",W2369))</f>
        <v>FINES_R09</v>
      </c>
      <c r="Y2369" s="59">
        <v>0.80145901441574097</v>
      </c>
      <c r="Z2369" t="s">
        <v>134</v>
      </c>
      <c r="AA2369" t="s">
        <v>2393</v>
      </c>
      <c r="AB2369" t="str">
        <f>+IF(W2369="","-",IF(W2369="UNICO","CENSO","MUESTRA"))</f>
        <v>MUESTRA</v>
      </c>
      <c r="AC2369" t="s">
        <v>2398</v>
      </c>
      <c r="AD2369" t="s">
        <v>12879</v>
      </c>
      <c r="AF2369">
        <f>+COUNTIF(Piloto!C:C,MARCO!A2369)</f>
        <v>0</v>
      </c>
    </row>
    <row r="2370" spans="1:32" x14ac:dyDescent="0.25">
      <c r="A2370" s="5" t="str">
        <f t="shared" si="36"/>
        <v>R 9 - D 73 - 451 - 0566</v>
      </c>
      <c r="B2370" s="23" t="s">
        <v>2347</v>
      </c>
      <c r="C2370" t="s">
        <v>1302</v>
      </c>
      <c r="D2370" t="s">
        <v>1300</v>
      </c>
      <c r="E2370" t="s">
        <v>1301</v>
      </c>
      <c r="F2370" t="s">
        <v>134</v>
      </c>
      <c r="G2370" t="s">
        <v>134</v>
      </c>
      <c r="H2370" t="s">
        <v>10691</v>
      </c>
      <c r="I2370" t="s">
        <v>20</v>
      </c>
      <c r="J2370" t="s">
        <v>2349</v>
      </c>
      <c r="K2370" t="s">
        <v>21</v>
      </c>
      <c r="M2370" t="s">
        <v>10619</v>
      </c>
      <c r="N2370" t="s">
        <v>22</v>
      </c>
      <c r="O2370" t="s">
        <v>23</v>
      </c>
      <c r="P2370" t="s">
        <v>26</v>
      </c>
      <c r="Q2370" t="s">
        <v>2348</v>
      </c>
      <c r="R2370" s="13">
        <v>42</v>
      </c>
      <c r="S2370" s="13">
        <v>2</v>
      </c>
      <c r="T2370" s="21">
        <v>1</v>
      </c>
      <c r="V2370" t="s">
        <v>2154</v>
      </c>
      <c r="W2370" t="s">
        <v>17604</v>
      </c>
      <c r="X2370" s="20" t="str">
        <f>+IF(V2370="","-",CONCATENATE(V2370,"_",W2370))</f>
        <v>FINES_R09</v>
      </c>
      <c r="Y2370" s="59">
        <v>0.80223506689071655</v>
      </c>
      <c r="Z2370" t="s">
        <v>134</v>
      </c>
      <c r="AA2370" t="s">
        <v>2393</v>
      </c>
      <c r="AB2370" t="str">
        <f>+IF(W2370="","-",IF(W2370="UNICO","CENSO","MUESTRA"))</f>
        <v>MUESTRA</v>
      </c>
      <c r="AC2370" t="s">
        <v>2397</v>
      </c>
      <c r="AD2370" t="s">
        <v>10692</v>
      </c>
      <c r="AF2370">
        <f>+COUNTIF(Piloto!C:C,MARCO!A2370)</f>
        <v>0</v>
      </c>
    </row>
    <row r="2371" spans="1:32" x14ac:dyDescent="0.25">
      <c r="A2371" s="5" t="str">
        <f t="shared" ref="A2371:A2434" si="37">+H2371</f>
        <v>R 9 - D 73 - 453 - 0589</v>
      </c>
      <c r="B2371" s="23" t="s">
        <v>2347</v>
      </c>
      <c r="C2371" t="s">
        <v>1302</v>
      </c>
      <c r="D2371" t="s">
        <v>1300</v>
      </c>
      <c r="E2371" t="s">
        <v>1301</v>
      </c>
      <c r="F2371" t="s">
        <v>134</v>
      </c>
      <c r="G2371" t="s">
        <v>134</v>
      </c>
      <c r="H2371" t="s">
        <v>10706</v>
      </c>
      <c r="I2371" t="s">
        <v>20</v>
      </c>
      <c r="J2371" t="s">
        <v>2349</v>
      </c>
      <c r="K2371" t="s">
        <v>21</v>
      </c>
      <c r="M2371" t="s">
        <v>10707</v>
      </c>
      <c r="N2371" t="s">
        <v>22</v>
      </c>
      <c r="O2371" t="s">
        <v>23</v>
      </c>
      <c r="P2371" t="s">
        <v>26</v>
      </c>
      <c r="Q2371" t="s">
        <v>2348</v>
      </c>
      <c r="R2371" s="13">
        <v>17</v>
      </c>
      <c r="S2371" s="13">
        <v>1</v>
      </c>
      <c r="T2371" s="21">
        <v>1</v>
      </c>
      <c r="V2371" t="s">
        <v>2154</v>
      </c>
      <c r="W2371" t="s">
        <v>17604</v>
      </c>
      <c r="X2371" s="20" t="str">
        <f>+IF(V2371="","-",CONCATENATE(V2371,"_",W2371))</f>
        <v>FINES_R09</v>
      </c>
      <c r="Y2371" s="59">
        <v>0.80259597301483154</v>
      </c>
      <c r="Z2371" t="s">
        <v>134</v>
      </c>
      <c r="AA2371" t="s">
        <v>2393</v>
      </c>
      <c r="AB2371" t="str">
        <f>+IF(W2371="","-",IF(W2371="UNICO","CENSO","MUESTRA"))</f>
        <v>MUESTRA</v>
      </c>
      <c r="AC2371" t="s">
        <v>2398</v>
      </c>
      <c r="AD2371" t="s">
        <v>10708</v>
      </c>
      <c r="AF2371">
        <f>+COUNTIF(Piloto!C:C,MARCO!A2371)</f>
        <v>0</v>
      </c>
    </row>
    <row r="2372" spans="1:32" x14ac:dyDescent="0.25">
      <c r="A2372" s="5" t="str">
        <f t="shared" si="37"/>
        <v>R 9 - D 73 - 453 - 0601</v>
      </c>
      <c r="B2372" s="23" t="s">
        <v>2347</v>
      </c>
      <c r="C2372" t="s">
        <v>1302</v>
      </c>
      <c r="D2372" t="s">
        <v>1300</v>
      </c>
      <c r="E2372" t="s">
        <v>1301</v>
      </c>
      <c r="F2372" t="s">
        <v>134</v>
      </c>
      <c r="G2372" t="s">
        <v>134</v>
      </c>
      <c r="H2372" t="s">
        <v>10654</v>
      </c>
      <c r="I2372" t="s">
        <v>20</v>
      </c>
      <c r="J2372" t="s">
        <v>2349</v>
      </c>
      <c r="K2372" t="s">
        <v>21</v>
      </c>
      <c r="M2372" t="s">
        <v>10655</v>
      </c>
      <c r="N2372" t="s">
        <v>22</v>
      </c>
      <c r="O2372" t="s">
        <v>23</v>
      </c>
      <c r="P2372" t="s">
        <v>26</v>
      </c>
      <c r="Q2372" t="s">
        <v>2348</v>
      </c>
      <c r="R2372" s="13">
        <v>61</v>
      </c>
      <c r="S2372" s="13">
        <v>3</v>
      </c>
      <c r="T2372" s="21">
        <v>1</v>
      </c>
      <c r="V2372" t="s">
        <v>2154</v>
      </c>
      <c r="W2372" t="s">
        <v>17604</v>
      </c>
      <c r="X2372" s="20" t="str">
        <f>+IF(V2372="","-",CONCATENATE(V2372,"_",W2372))</f>
        <v>FINES_R09</v>
      </c>
      <c r="Y2372" s="59">
        <v>0.81121432781219482</v>
      </c>
      <c r="Z2372" t="s">
        <v>134</v>
      </c>
      <c r="AA2372" t="s">
        <v>2393</v>
      </c>
      <c r="AB2372" t="str">
        <f>+IF(W2372="","-",IF(W2372="UNICO","CENSO","MUESTRA"))</f>
        <v>MUESTRA</v>
      </c>
      <c r="AC2372" t="s">
        <v>2398</v>
      </c>
      <c r="AD2372" t="s">
        <v>10656</v>
      </c>
      <c r="AF2372">
        <f>+COUNTIF(Piloto!C:C,MARCO!A2372)</f>
        <v>0</v>
      </c>
    </row>
    <row r="2373" spans="1:32" x14ac:dyDescent="0.25">
      <c r="A2373" s="5" t="str">
        <f t="shared" si="37"/>
        <v>R 9 - D 132 - 457 - 3054</v>
      </c>
      <c r="B2373" s="23" t="s">
        <v>2347</v>
      </c>
      <c r="C2373" t="s">
        <v>1302</v>
      </c>
      <c r="D2373" t="s">
        <v>619</v>
      </c>
      <c r="E2373" t="s">
        <v>2032</v>
      </c>
      <c r="F2373" t="s">
        <v>134</v>
      </c>
      <c r="G2373" t="s">
        <v>134</v>
      </c>
      <c r="H2373" t="s">
        <v>10366</v>
      </c>
      <c r="I2373" t="s">
        <v>20</v>
      </c>
      <c r="J2373" t="s">
        <v>2349</v>
      </c>
      <c r="K2373" t="s">
        <v>21</v>
      </c>
      <c r="M2373" t="s">
        <v>10367</v>
      </c>
      <c r="N2373" t="s">
        <v>22</v>
      </c>
      <c r="O2373" t="s">
        <v>23</v>
      </c>
      <c r="P2373" t="s">
        <v>26</v>
      </c>
      <c r="Q2373" t="s">
        <v>2348</v>
      </c>
      <c r="R2373" s="13">
        <v>21</v>
      </c>
      <c r="S2373" s="13">
        <v>1</v>
      </c>
      <c r="T2373" s="21">
        <v>1</v>
      </c>
      <c r="V2373" t="s">
        <v>2154</v>
      </c>
      <c r="W2373" t="s">
        <v>17604</v>
      </c>
      <c r="X2373" s="20" t="str">
        <f>+IF(V2373="","-",CONCATENATE(V2373,"_",W2373))</f>
        <v>FINES_R09</v>
      </c>
      <c r="Y2373" s="59">
        <v>0.81841248273849487</v>
      </c>
      <c r="Z2373" t="s">
        <v>134</v>
      </c>
      <c r="AA2373" t="s">
        <v>2393</v>
      </c>
      <c r="AB2373" t="str">
        <f>+IF(W2373="","-",IF(W2373="UNICO","CENSO","MUESTRA"))</f>
        <v>MUESTRA</v>
      </c>
      <c r="AC2373" t="s">
        <v>2397</v>
      </c>
      <c r="AD2373" t="s">
        <v>10368</v>
      </c>
      <c r="AF2373">
        <f>+COUNTIF(Piloto!C:C,MARCO!A2373)</f>
        <v>0</v>
      </c>
    </row>
    <row r="2374" spans="1:32" x14ac:dyDescent="0.25">
      <c r="A2374" s="5" t="str">
        <f t="shared" si="37"/>
        <v>R 9 - D 131 - 453 - 4499</v>
      </c>
      <c r="B2374" s="60" t="s">
        <v>2347</v>
      </c>
      <c r="C2374" t="s">
        <v>1302</v>
      </c>
      <c r="D2374" t="s">
        <v>281</v>
      </c>
      <c r="E2374" t="s">
        <v>2014</v>
      </c>
      <c r="F2374" t="s">
        <v>134</v>
      </c>
      <c r="G2374" t="s">
        <v>134</v>
      </c>
      <c r="H2374" t="s">
        <v>12885</v>
      </c>
      <c r="I2374" t="s">
        <v>20</v>
      </c>
      <c r="J2374" t="s">
        <v>2349</v>
      </c>
      <c r="K2374" t="s">
        <v>21</v>
      </c>
      <c r="M2374" t="s">
        <v>2529</v>
      </c>
      <c r="N2374" t="s">
        <v>22</v>
      </c>
      <c r="O2374" t="s">
        <v>23</v>
      </c>
      <c r="P2374" t="s">
        <v>26</v>
      </c>
      <c r="Q2374" t="s">
        <v>2348</v>
      </c>
      <c r="R2374" s="13">
        <v>21</v>
      </c>
      <c r="S2374" s="13">
        <v>1</v>
      </c>
      <c r="T2374" s="21">
        <v>1</v>
      </c>
      <c r="V2374" t="s">
        <v>2154</v>
      </c>
      <c r="W2374" t="s">
        <v>17604</v>
      </c>
      <c r="X2374" s="20" t="str">
        <f>+IF(V2374="","-",CONCATENATE(V2374,"_",W2374))</f>
        <v>FINES_R09</v>
      </c>
      <c r="Y2374" s="59">
        <v>0.84598106145858765</v>
      </c>
      <c r="Z2374" t="s">
        <v>134</v>
      </c>
      <c r="AA2374" t="s">
        <v>2393</v>
      </c>
      <c r="AB2374" t="str">
        <f>+IF(W2374="","-",IF(W2374="UNICO","CENSO","MUESTRA"))</f>
        <v>MUESTRA</v>
      </c>
      <c r="AC2374" t="s">
        <v>2398</v>
      </c>
      <c r="AD2374" t="s">
        <v>12886</v>
      </c>
      <c r="AF2374">
        <f>+COUNTIF(Piloto!C:C,MARCO!A2374)</f>
        <v>0</v>
      </c>
    </row>
    <row r="2375" spans="1:32" x14ac:dyDescent="0.25">
      <c r="A2375" s="5" t="str">
        <f t="shared" si="37"/>
        <v>R 9 - D 73 - 451 - 3721</v>
      </c>
      <c r="B2375" s="23" t="s">
        <v>2347</v>
      </c>
      <c r="C2375" t="s">
        <v>1302</v>
      </c>
      <c r="D2375" t="s">
        <v>1300</v>
      </c>
      <c r="E2375" t="s">
        <v>1301</v>
      </c>
      <c r="F2375" t="s">
        <v>134</v>
      </c>
      <c r="G2375" t="s">
        <v>134</v>
      </c>
      <c r="H2375" t="s">
        <v>10682</v>
      </c>
      <c r="I2375" t="s">
        <v>20</v>
      </c>
      <c r="J2375" t="s">
        <v>2349</v>
      </c>
      <c r="K2375" t="s">
        <v>21</v>
      </c>
      <c r="M2375" t="s">
        <v>10683</v>
      </c>
      <c r="N2375" t="s">
        <v>22</v>
      </c>
      <c r="O2375" t="s">
        <v>23</v>
      </c>
      <c r="P2375" t="s">
        <v>26</v>
      </c>
      <c r="Q2375" t="s">
        <v>2348</v>
      </c>
      <c r="R2375" s="13">
        <v>21</v>
      </c>
      <c r="S2375" s="13">
        <v>1</v>
      </c>
      <c r="T2375" s="21">
        <v>1</v>
      </c>
      <c r="V2375" t="s">
        <v>2154</v>
      </c>
      <c r="W2375" t="s">
        <v>17604</v>
      </c>
      <c r="X2375" s="20" t="str">
        <f>+IF(V2375="","-",CONCATENATE(V2375,"_",W2375))</f>
        <v>FINES_R09</v>
      </c>
      <c r="Y2375" s="59">
        <v>0.9414592981338501</v>
      </c>
      <c r="Z2375" t="s">
        <v>134</v>
      </c>
      <c r="AA2375" t="s">
        <v>2393</v>
      </c>
      <c r="AB2375" t="str">
        <f>+IF(W2375="","-",IF(W2375="UNICO","CENSO","MUESTRA"))</f>
        <v>MUESTRA</v>
      </c>
      <c r="AC2375" t="s">
        <v>2397</v>
      </c>
      <c r="AD2375" t="s">
        <v>10684</v>
      </c>
      <c r="AF2375">
        <f>+COUNTIF(Piloto!C:C,MARCO!A2375)</f>
        <v>0</v>
      </c>
    </row>
    <row r="2376" spans="1:32" x14ac:dyDescent="0.25">
      <c r="A2376" s="5" t="str">
        <f t="shared" si="37"/>
        <v>R 9 - D 73 - 451 - 0620</v>
      </c>
      <c r="B2376" s="23" t="s">
        <v>2347</v>
      </c>
      <c r="C2376" t="s">
        <v>1302</v>
      </c>
      <c r="D2376" t="s">
        <v>1300</v>
      </c>
      <c r="E2376" t="s">
        <v>1301</v>
      </c>
      <c r="F2376" t="s">
        <v>134</v>
      </c>
      <c r="G2376" t="s">
        <v>134</v>
      </c>
      <c r="H2376" t="s">
        <v>10615</v>
      </c>
      <c r="I2376" t="s">
        <v>20</v>
      </c>
      <c r="J2376" t="s">
        <v>2349</v>
      </c>
      <c r="K2376" t="s">
        <v>21</v>
      </c>
      <c r="M2376" t="s">
        <v>10616</v>
      </c>
      <c r="N2376" t="s">
        <v>22</v>
      </c>
      <c r="O2376" t="s">
        <v>23</v>
      </c>
      <c r="P2376" t="s">
        <v>26</v>
      </c>
      <c r="Q2376" t="s">
        <v>2348</v>
      </c>
      <c r="R2376" s="13">
        <v>75</v>
      </c>
      <c r="S2376" s="13">
        <v>3</v>
      </c>
      <c r="T2376" s="21">
        <v>1</v>
      </c>
      <c r="V2376" t="s">
        <v>2154</v>
      </c>
      <c r="W2376" t="s">
        <v>17604</v>
      </c>
      <c r="X2376" s="20" t="str">
        <f>+IF(V2376="","-",CONCATENATE(V2376,"_",W2376))</f>
        <v>FINES_R09</v>
      </c>
      <c r="Y2376" s="59">
        <v>0.94568949937820435</v>
      </c>
      <c r="Z2376" t="s">
        <v>134</v>
      </c>
      <c r="AA2376" t="s">
        <v>2393</v>
      </c>
      <c r="AB2376" t="str">
        <f>+IF(W2376="","-",IF(W2376="UNICO","CENSO","MUESTRA"))</f>
        <v>MUESTRA</v>
      </c>
      <c r="AC2376" t="s">
        <v>2397</v>
      </c>
      <c r="AD2376" t="s">
        <v>10617</v>
      </c>
      <c r="AF2376">
        <f>+COUNTIF(Piloto!C:C,MARCO!A2376)</f>
        <v>0</v>
      </c>
    </row>
    <row r="2377" spans="1:32" x14ac:dyDescent="0.25">
      <c r="A2377" s="5" t="str">
        <f t="shared" si="37"/>
        <v>R 9 - D 73 - 454 - 3696</v>
      </c>
      <c r="B2377" s="23" t="s">
        <v>2347</v>
      </c>
      <c r="C2377" t="s">
        <v>1302</v>
      </c>
      <c r="D2377" t="s">
        <v>1300</v>
      </c>
      <c r="E2377" t="s">
        <v>1301</v>
      </c>
      <c r="F2377" t="s">
        <v>134</v>
      </c>
      <c r="G2377" t="s">
        <v>134</v>
      </c>
      <c r="H2377" t="s">
        <v>10552</v>
      </c>
      <c r="I2377" t="s">
        <v>20</v>
      </c>
      <c r="J2377" t="s">
        <v>2349</v>
      </c>
      <c r="K2377" t="s">
        <v>21</v>
      </c>
      <c r="M2377" t="s">
        <v>10553</v>
      </c>
      <c r="N2377" t="s">
        <v>22</v>
      </c>
      <c r="O2377" t="s">
        <v>23</v>
      </c>
      <c r="P2377" t="s">
        <v>26</v>
      </c>
      <c r="Q2377" t="s">
        <v>2348</v>
      </c>
      <c r="R2377" s="13">
        <v>42</v>
      </c>
      <c r="S2377" s="13">
        <v>1</v>
      </c>
      <c r="T2377" s="21">
        <v>1</v>
      </c>
      <c r="V2377" t="s">
        <v>2154</v>
      </c>
      <c r="W2377" t="s">
        <v>17604</v>
      </c>
      <c r="X2377" s="20" t="str">
        <f>+IF(V2377="","-",CONCATENATE(V2377,"_",W2377))</f>
        <v>FINES_R09</v>
      </c>
      <c r="Y2377" s="59">
        <v>0.9463537335395813</v>
      </c>
      <c r="Z2377" t="s">
        <v>134</v>
      </c>
      <c r="AA2377" t="s">
        <v>2393</v>
      </c>
      <c r="AB2377" t="str">
        <f>+IF(W2377="","-",IF(W2377="UNICO","CENSO","MUESTRA"))</f>
        <v>MUESTRA</v>
      </c>
      <c r="AC2377" t="s">
        <v>2397</v>
      </c>
      <c r="AD2377" t="s">
        <v>10554</v>
      </c>
      <c r="AF2377">
        <f>+COUNTIF(Piloto!C:C,MARCO!A2377)</f>
        <v>0</v>
      </c>
    </row>
    <row r="2378" spans="1:32" x14ac:dyDescent="0.25">
      <c r="A2378" s="5" t="str">
        <f t="shared" si="37"/>
        <v>R 10 - D 70 - 451 - 4383</v>
      </c>
      <c r="B2378" s="23" t="s">
        <v>2347</v>
      </c>
      <c r="C2378" t="s">
        <v>86</v>
      </c>
      <c r="D2378" t="s">
        <v>372</v>
      </c>
      <c r="E2378" t="s">
        <v>1233</v>
      </c>
      <c r="F2378" t="s">
        <v>134</v>
      </c>
      <c r="G2378" t="s">
        <v>134</v>
      </c>
      <c r="H2378" t="s">
        <v>11074</v>
      </c>
      <c r="I2378" t="s">
        <v>20</v>
      </c>
      <c r="J2378" t="s">
        <v>2349</v>
      </c>
      <c r="K2378" t="s">
        <v>21</v>
      </c>
      <c r="M2378" t="s">
        <v>11075</v>
      </c>
      <c r="N2378" t="s">
        <v>22</v>
      </c>
      <c r="O2378" t="s">
        <v>23</v>
      </c>
      <c r="P2378" t="s">
        <v>26</v>
      </c>
      <c r="Q2378" t="s">
        <v>2348</v>
      </c>
      <c r="R2378" s="13">
        <v>27</v>
      </c>
      <c r="S2378" s="13">
        <v>1</v>
      </c>
      <c r="T2378" s="21">
        <v>1</v>
      </c>
      <c r="V2378" t="s">
        <v>2154</v>
      </c>
      <c r="W2378" t="s">
        <v>17587</v>
      </c>
      <c r="X2378" s="20" t="str">
        <f>+IF(V2378="","-",CONCATENATE(V2378,"_",W2378))</f>
        <v>FINES_R10</v>
      </c>
      <c r="Y2378" s="59">
        <v>0.13540734350681299</v>
      </c>
      <c r="Z2378" t="s">
        <v>134</v>
      </c>
      <c r="AA2378" t="s">
        <v>2394</v>
      </c>
      <c r="AB2378" t="str">
        <f>+IF(W2378="","-",IF(W2378="UNICO","CENSO","MUESTRA"))</f>
        <v>MUESTRA</v>
      </c>
      <c r="AC2378" t="s">
        <v>2397</v>
      </c>
      <c r="AD2378" t="s">
        <v>11076</v>
      </c>
      <c r="AF2378">
        <f>+COUNTIF(Piloto!C:C,MARCO!A2378)</f>
        <v>0</v>
      </c>
    </row>
    <row r="2379" spans="1:32" x14ac:dyDescent="0.25">
      <c r="A2379" s="5" t="str">
        <f t="shared" si="37"/>
        <v>R 10 - D 67 - 452 - 4037</v>
      </c>
      <c r="B2379" s="23" t="s">
        <v>2347</v>
      </c>
      <c r="C2379" t="s">
        <v>86</v>
      </c>
      <c r="D2379" t="s">
        <v>1059</v>
      </c>
      <c r="E2379" t="s">
        <v>1060</v>
      </c>
      <c r="F2379" t="s">
        <v>134</v>
      </c>
      <c r="G2379" t="s">
        <v>134</v>
      </c>
      <c r="H2379" t="s">
        <v>3317</v>
      </c>
      <c r="I2379" t="s">
        <v>20</v>
      </c>
      <c r="J2379" t="s">
        <v>2349</v>
      </c>
      <c r="K2379" t="s">
        <v>21</v>
      </c>
      <c r="M2379" t="s">
        <v>2266</v>
      </c>
      <c r="N2379" t="s">
        <v>22</v>
      </c>
      <c r="O2379" t="s">
        <v>23</v>
      </c>
      <c r="P2379" t="s">
        <v>26</v>
      </c>
      <c r="Q2379" t="s">
        <v>2348</v>
      </c>
      <c r="R2379" s="13">
        <v>17</v>
      </c>
      <c r="S2379" s="13">
        <v>1</v>
      </c>
      <c r="T2379" s="21">
        <v>1</v>
      </c>
      <c r="V2379" t="s">
        <v>2154</v>
      </c>
      <c r="W2379" t="s">
        <v>17587</v>
      </c>
      <c r="X2379" s="20" t="str">
        <f>+IF(V2379="","-",CONCATENATE(V2379,"_",W2379))</f>
        <v>FINES_R10</v>
      </c>
      <c r="Y2379" s="59">
        <v>0.16759136319160459</v>
      </c>
      <c r="Z2379" t="s">
        <v>134</v>
      </c>
      <c r="AA2379" t="s">
        <v>2393</v>
      </c>
      <c r="AB2379" t="str">
        <f>+IF(W2379="","-",IF(W2379="UNICO","CENSO","MUESTRA"))</f>
        <v>MUESTRA</v>
      </c>
      <c r="AC2379" t="s">
        <v>2398</v>
      </c>
      <c r="AD2379" t="s">
        <v>3318</v>
      </c>
      <c r="AF2379">
        <f>+COUNTIF(Piloto!C:C,MARCO!A2379)</f>
        <v>0</v>
      </c>
    </row>
    <row r="2380" spans="1:32" x14ac:dyDescent="0.25">
      <c r="A2380" s="5" t="str">
        <f t="shared" si="37"/>
        <v>R 10 - D 63 - 451 - 1304</v>
      </c>
      <c r="B2380" s="23" t="s">
        <v>2347</v>
      </c>
      <c r="C2380" t="s">
        <v>86</v>
      </c>
      <c r="D2380" t="s">
        <v>360</v>
      </c>
      <c r="E2380" t="s">
        <v>1027</v>
      </c>
      <c r="F2380" t="s">
        <v>134</v>
      </c>
      <c r="G2380" t="s">
        <v>134</v>
      </c>
      <c r="H2380" t="s">
        <v>3258</v>
      </c>
      <c r="I2380" t="s">
        <v>20</v>
      </c>
      <c r="J2380" t="s">
        <v>2349</v>
      </c>
      <c r="K2380" t="s">
        <v>21</v>
      </c>
      <c r="M2380" t="s">
        <v>3259</v>
      </c>
      <c r="N2380" t="s">
        <v>22</v>
      </c>
      <c r="O2380" t="s">
        <v>23</v>
      </c>
      <c r="P2380" t="s">
        <v>26</v>
      </c>
      <c r="Q2380" t="s">
        <v>2348</v>
      </c>
      <c r="R2380" s="13">
        <v>16</v>
      </c>
      <c r="S2380" s="13">
        <v>1</v>
      </c>
      <c r="T2380" s="21">
        <v>1</v>
      </c>
      <c r="V2380" t="s">
        <v>2154</v>
      </c>
      <c r="W2380" t="s">
        <v>17587</v>
      </c>
      <c r="X2380" s="20" t="str">
        <f>+IF(V2380="","-",CONCATENATE(V2380,"_",W2380))</f>
        <v>FINES_R10</v>
      </c>
      <c r="Y2380" s="59">
        <v>0.17106132209300989</v>
      </c>
      <c r="Z2380" t="s">
        <v>134</v>
      </c>
      <c r="AA2380" t="s">
        <v>2393</v>
      </c>
      <c r="AB2380" t="str">
        <f>+IF(W2380="","-",IF(W2380="UNICO","CENSO","MUESTRA"))</f>
        <v>MUESTRA</v>
      </c>
      <c r="AC2380" t="s">
        <v>2397</v>
      </c>
      <c r="AD2380" t="s">
        <v>3260</v>
      </c>
      <c r="AF2380">
        <f>+COUNTIF(Piloto!C:C,MARCO!A2380)</f>
        <v>0</v>
      </c>
    </row>
    <row r="2381" spans="1:32" x14ac:dyDescent="0.25">
      <c r="A2381" s="5" t="str">
        <f t="shared" si="37"/>
        <v>R 10 - D 63 - 451 - 1301</v>
      </c>
      <c r="B2381" s="23" t="s">
        <v>2347</v>
      </c>
      <c r="C2381" t="s">
        <v>86</v>
      </c>
      <c r="D2381" t="s">
        <v>360</v>
      </c>
      <c r="E2381" t="s">
        <v>1027</v>
      </c>
      <c r="F2381" t="s">
        <v>134</v>
      </c>
      <c r="G2381" t="s">
        <v>134</v>
      </c>
      <c r="H2381" t="s">
        <v>3276</v>
      </c>
      <c r="I2381" t="s">
        <v>20</v>
      </c>
      <c r="J2381" t="s">
        <v>2349</v>
      </c>
      <c r="K2381" t="s">
        <v>21</v>
      </c>
      <c r="M2381" t="s">
        <v>2263</v>
      </c>
      <c r="N2381" t="s">
        <v>22</v>
      </c>
      <c r="O2381" t="s">
        <v>23</v>
      </c>
      <c r="P2381" t="s">
        <v>26</v>
      </c>
      <c r="Q2381" t="s">
        <v>2348</v>
      </c>
      <c r="R2381" s="13">
        <v>14</v>
      </c>
      <c r="S2381" s="13">
        <v>1</v>
      </c>
      <c r="T2381" s="21">
        <v>1</v>
      </c>
      <c r="V2381" t="s">
        <v>2154</v>
      </c>
      <c r="W2381" t="s">
        <v>17587</v>
      </c>
      <c r="X2381" s="20" t="str">
        <f>+IF(V2381="","-",CONCATENATE(V2381,"_",W2381))</f>
        <v>FINES_R10</v>
      </c>
      <c r="Y2381" s="59">
        <v>0.19239962100982669</v>
      </c>
      <c r="Z2381" t="s">
        <v>134</v>
      </c>
      <c r="AA2381" t="s">
        <v>2393</v>
      </c>
      <c r="AB2381" t="str">
        <f>+IF(W2381="","-",IF(W2381="UNICO","CENSO","MUESTRA"))</f>
        <v>MUESTRA</v>
      </c>
      <c r="AC2381" t="s">
        <v>2398</v>
      </c>
      <c r="AD2381" t="s">
        <v>3277</v>
      </c>
      <c r="AF2381">
        <f>+COUNTIF(Piloto!C:C,MARCO!A2381)</f>
        <v>0</v>
      </c>
    </row>
    <row r="2382" spans="1:32" x14ac:dyDescent="0.25">
      <c r="A2382" s="5" t="str">
        <f t="shared" si="37"/>
        <v>R 10 - D 63 - 451 - 1300</v>
      </c>
      <c r="B2382" s="23" t="s">
        <v>2347</v>
      </c>
      <c r="C2382" t="s">
        <v>86</v>
      </c>
      <c r="D2382" t="s">
        <v>360</v>
      </c>
      <c r="E2382" t="s">
        <v>1027</v>
      </c>
      <c r="F2382" t="s">
        <v>134</v>
      </c>
      <c r="G2382" t="s">
        <v>134</v>
      </c>
      <c r="H2382" t="s">
        <v>3279</v>
      </c>
      <c r="I2382" t="s">
        <v>20</v>
      </c>
      <c r="J2382" t="s">
        <v>2349</v>
      </c>
      <c r="K2382" t="s">
        <v>21</v>
      </c>
      <c r="M2382" t="s">
        <v>2265</v>
      </c>
      <c r="N2382" t="s">
        <v>22</v>
      </c>
      <c r="O2382" t="s">
        <v>23</v>
      </c>
      <c r="P2382" t="s">
        <v>26</v>
      </c>
      <c r="Q2382" t="s">
        <v>2348</v>
      </c>
      <c r="R2382" s="13">
        <v>12</v>
      </c>
      <c r="S2382" s="13">
        <v>1</v>
      </c>
      <c r="T2382" s="21">
        <v>1</v>
      </c>
      <c r="V2382" t="s">
        <v>2154</v>
      </c>
      <c r="W2382" t="s">
        <v>17587</v>
      </c>
      <c r="X2382" s="20" t="str">
        <f>+IF(V2382="","-",CONCATENATE(V2382,"_",W2382))</f>
        <v>FINES_R10</v>
      </c>
      <c r="Y2382" s="59">
        <v>0.20094802975654599</v>
      </c>
      <c r="Z2382" t="s">
        <v>134</v>
      </c>
      <c r="AA2382" t="s">
        <v>2393</v>
      </c>
      <c r="AB2382" t="str">
        <f>+IF(W2382="","-",IF(W2382="UNICO","CENSO","MUESTRA"))</f>
        <v>MUESTRA</v>
      </c>
      <c r="AC2382" t="s">
        <v>2398</v>
      </c>
      <c r="AD2382" t="s">
        <v>3280</v>
      </c>
      <c r="AF2382">
        <f>+COUNTIF(Piloto!C:C,MARCO!A2382)</f>
        <v>0</v>
      </c>
    </row>
    <row r="2383" spans="1:32" x14ac:dyDescent="0.25">
      <c r="A2383" s="5" t="str">
        <f t="shared" si="37"/>
        <v>R 10 - D 16 - 451 - 4447</v>
      </c>
      <c r="B2383" s="23" t="s">
        <v>2347</v>
      </c>
      <c r="C2383" t="s">
        <v>86</v>
      </c>
      <c r="D2383" t="s">
        <v>451</v>
      </c>
      <c r="E2383" t="s">
        <v>453</v>
      </c>
      <c r="F2383" t="s">
        <v>134</v>
      </c>
      <c r="G2383" t="s">
        <v>134</v>
      </c>
      <c r="H2383" t="s">
        <v>10933</v>
      </c>
      <c r="I2383" t="s">
        <v>20</v>
      </c>
      <c r="J2383" t="s">
        <v>2349</v>
      </c>
      <c r="K2383" t="s">
        <v>21</v>
      </c>
      <c r="M2383" t="s">
        <v>18064</v>
      </c>
      <c r="N2383" t="s">
        <v>22</v>
      </c>
      <c r="O2383" t="s">
        <v>23</v>
      </c>
      <c r="P2383" t="s">
        <v>26</v>
      </c>
      <c r="Q2383" t="s">
        <v>2348</v>
      </c>
      <c r="R2383" s="13">
        <v>22</v>
      </c>
      <c r="S2383" s="13">
        <v>1</v>
      </c>
      <c r="T2383" s="21">
        <v>1</v>
      </c>
      <c r="V2383" t="s">
        <v>2154</v>
      </c>
      <c r="W2383" t="s">
        <v>17587</v>
      </c>
      <c r="X2383" s="20" t="str">
        <f>+IF(V2383="","-",CONCATENATE(V2383,"_",W2383))</f>
        <v>FINES_R10</v>
      </c>
      <c r="Y2383" s="59">
        <v>0.21</v>
      </c>
      <c r="Z2383" t="s">
        <v>134</v>
      </c>
      <c r="AA2383" t="s">
        <v>2393</v>
      </c>
      <c r="AB2383" t="str">
        <f>+IF(W2383="","-",IF(W2383="UNICO","CENSO","MUESTRA"))</f>
        <v>MUESTRA</v>
      </c>
      <c r="AC2383" t="s">
        <v>2397</v>
      </c>
      <c r="AD2383" t="s">
        <v>10935</v>
      </c>
      <c r="AF2383">
        <f>+COUNTIF(Piloto!C:C,MARCO!A2383)</f>
        <v>0</v>
      </c>
    </row>
    <row r="2384" spans="1:32" x14ac:dyDescent="0.25">
      <c r="A2384" s="5" t="str">
        <f t="shared" si="37"/>
        <v>R 10 - D 63 - 451 - 3597</v>
      </c>
      <c r="B2384" s="23" t="s">
        <v>2347</v>
      </c>
      <c r="C2384" t="s">
        <v>86</v>
      </c>
      <c r="D2384" t="s">
        <v>360</v>
      </c>
      <c r="E2384" t="s">
        <v>1027</v>
      </c>
      <c r="F2384" t="s">
        <v>134</v>
      </c>
      <c r="G2384" t="s">
        <v>134</v>
      </c>
      <c r="H2384" t="s">
        <v>3289</v>
      </c>
      <c r="I2384" t="s">
        <v>20</v>
      </c>
      <c r="J2384" t="s">
        <v>2349</v>
      </c>
      <c r="K2384" t="s">
        <v>21</v>
      </c>
      <c r="M2384" t="s">
        <v>3290</v>
      </c>
      <c r="N2384" t="s">
        <v>22</v>
      </c>
      <c r="O2384" t="s">
        <v>23</v>
      </c>
      <c r="P2384" t="s">
        <v>26</v>
      </c>
      <c r="Q2384" t="s">
        <v>2348</v>
      </c>
      <c r="R2384" s="13">
        <v>43</v>
      </c>
      <c r="S2384" s="13">
        <v>2</v>
      </c>
      <c r="T2384" s="21">
        <v>1</v>
      </c>
      <c r="V2384" t="s">
        <v>2154</v>
      </c>
      <c r="W2384" t="s">
        <v>17587</v>
      </c>
      <c r="X2384" s="20" t="str">
        <f>+IF(V2384="","-",CONCATENATE(V2384,"_",W2384))</f>
        <v>FINES_R10</v>
      </c>
      <c r="Y2384" s="59">
        <v>0.2125876843929291</v>
      </c>
      <c r="Z2384" t="s">
        <v>134</v>
      </c>
      <c r="AA2384" t="s">
        <v>2393</v>
      </c>
      <c r="AB2384" t="str">
        <f>+IF(W2384="","-",IF(W2384="UNICO","CENSO","MUESTRA"))</f>
        <v>MUESTRA</v>
      </c>
      <c r="AC2384" t="s">
        <v>2398</v>
      </c>
      <c r="AD2384" t="s">
        <v>3291</v>
      </c>
      <c r="AF2384">
        <f>+COUNTIF(Piloto!C:C,MARCO!A2384)</f>
        <v>0</v>
      </c>
    </row>
    <row r="2385" spans="1:32" x14ac:dyDescent="0.25">
      <c r="A2385" s="5" t="str">
        <f t="shared" si="37"/>
        <v>R 10 - D 16 - 451 - 2800</v>
      </c>
      <c r="B2385" s="23" t="s">
        <v>2347</v>
      </c>
      <c r="C2385" t="s">
        <v>86</v>
      </c>
      <c r="D2385" t="s">
        <v>451</v>
      </c>
      <c r="E2385" t="s">
        <v>453</v>
      </c>
      <c r="F2385" t="s">
        <v>134</v>
      </c>
      <c r="G2385" t="s">
        <v>134</v>
      </c>
      <c r="H2385" t="s">
        <v>3088</v>
      </c>
      <c r="I2385" t="s">
        <v>20</v>
      </c>
      <c r="J2385" t="s">
        <v>2349</v>
      </c>
      <c r="K2385" t="s">
        <v>21</v>
      </c>
      <c r="M2385" t="s">
        <v>3089</v>
      </c>
      <c r="N2385" t="s">
        <v>22</v>
      </c>
      <c r="O2385" t="s">
        <v>23</v>
      </c>
      <c r="P2385" t="s">
        <v>26</v>
      </c>
      <c r="Q2385" t="s">
        <v>2348</v>
      </c>
      <c r="R2385" s="13">
        <v>40</v>
      </c>
      <c r="S2385" s="13">
        <v>2</v>
      </c>
      <c r="T2385" s="21">
        <v>1</v>
      </c>
      <c r="V2385" t="s">
        <v>2154</v>
      </c>
      <c r="W2385" t="s">
        <v>17587</v>
      </c>
      <c r="X2385" s="20" t="str">
        <f>+IF(V2385="","-",CONCATENATE(V2385,"_",W2385))</f>
        <v>FINES_R10</v>
      </c>
      <c r="Y2385" s="59">
        <v>0.22577577829360959</v>
      </c>
      <c r="Z2385" t="s">
        <v>134</v>
      </c>
      <c r="AA2385" t="s">
        <v>2393</v>
      </c>
      <c r="AB2385" t="str">
        <f>+IF(W2385="","-",IF(W2385="UNICO","CENSO","MUESTRA"))</f>
        <v>MUESTRA</v>
      </c>
      <c r="AC2385" t="s">
        <v>2398</v>
      </c>
      <c r="AD2385" t="s">
        <v>3090</v>
      </c>
      <c r="AF2385">
        <f>+COUNTIF(Piloto!C:C,MARCO!A2385)</f>
        <v>0</v>
      </c>
    </row>
    <row r="2386" spans="1:32" x14ac:dyDescent="0.25">
      <c r="A2386" s="5" t="str">
        <f t="shared" si="37"/>
        <v>R 10 - D 63 - 451 - 1774</v>
      </c>
      <c r="B2386" s="23" t="s">
        <v>2347</v>
      </c>
      <c r="C2386" t="s">
        <v>86</v>
      </c>
      <c r="D2386" t="s">
        <v>360</v>
      </c>
      <c r="E2386" t="s">
        <v>1027</v>
      </c>
      <c r="F2386" t="s">
        <v>134</v>
      </c>
      <c r="G2386" t="s">
        <v>134</v>
      </c>
      <c r="H2386" t="s">
        <v>3244</v>
      </c>
      <c r="I2386" t="s">
        <v>20</v>
      </c>
      <c r="J2386" t="s">
        <v>2349</v>
      </c>
      <c r="K2386" t="s">
        <v>21</v>
      </c>
      <c r="M2386" t="s">
        <v>3245</v>
      </c>
      <c r="N2386" t="s">
        <v>22</v>
      </c>
      <c r="O2386" t="s">
        <v>23</v>
      </c>
      <c r="P2386" t="s">
        <v>26</v>
      </c>
      <c r="Q2386" t="s">
        <v>2348</v>
      </c>
      <c r="R2386" s="13">
        <v>73</v>
      </c>
      <c r="S2386" s="13">
        <v>3</v>
      </c>
      <c r="T2386" s="21">
        <v>1</v>
      </c>
      <c r="V2386" t="s">
        <v>2154</v>
      </c>
      <c r="W2386" t="s">
        <v>17587</v>
      </c>
      <c r="X2386" s="20" t="str">
        <f>+IF(V2386="","-",CONCATENATE(V2386,"_",W2386))</f>
        <v>FINES_R10</v>
      </c>
      <c r="Y2386" s="59">
        <v>0.22804144024848941</v>
      </c>
      <c r="Z2386" t="s">
        <v>134</v>
      </c>
      <c r="AA2386" t="s">
        <v>2393</v>
      </c>
      <c r="AB2386" t="str">
        <f>+IF(W2386="","-",IF(W2386="UNICO","CENSO","MUESTRA"))</f>
        <v>MUESTRA</v>
      </c>
      <c r="AC2386" t="s">
        <v>2398</v>
      </c>
      <c r="AD2386" t="s">
        <v>3246</v>
      </c>
      <c r="AF2386">
        <f>+COUNTIF(Piloto!C:C,MARCO!A2386)</f>
        <v>0</v>
      </c>
    </row>
    <row r="2387" spans="1:32" x14ac:dyDescent="0.25">
      <c r="A2387" s="5" t="str">
        <f t="shared" si="37"/>
        <v>R 10 - D 63 - 451 - 2943</v>
      </c>
      <c r="B2387" s="23" t="s">
        <v>2347</v>
      </c>
      <c r="C2387" t="s">
        <v>86</v>
      </c>
      <c r="D2387" t="s">
        <v>360</v>
      </c>
      <c r="E2387" t="s">
        <v>1027</v>
      </c>
      <c r="F2387" t="s">
        <v>134</v>
      </c>
      <c r="G2387" t="s">
        <v>134</v>
      </c>
      <c r="H2387" t="s">
        <v>3267</v>
      </c>
      <c r="I2387" t="s">
        <v>20</v>
      </c>
      <c r="J2387" t="s">
        <v>2349</v>
      </c>
      <c r="K2387" t="s">
        <v>21</v>
      </c>
      <c r="M2387" t="s">
        <v>3268</v>
      </c>
      <c r="N2387" t="s">
        <v>22</v>
      </c>
      <c r="O2387" t="s">
        <v>23</v>
      </c>
      <c r="P2387" t="s">
        <v>26</v>
      </c>
      <c r="Q2387" t="s">
        <v>2348</v>
      </c>
      <c r="R2387" s="13">
        <v>43</v>
      </c>
      <c r="S2387" s="13">
        <v>3</v>
      </c>
      <c r="T2387" s="21">
        <v>1</v>
      </c>
      <c r="V2387" t="s">
        <v>2154</v>
      </c>
      <c r="W2387" t="s">
        <v>17587</v>
      </c>
      <c r="X2387" s="20" t="str">
        <f>+IF(V2387="","-",CONCATENATE(V2387,"_",W2387))</f>
        <v>FINES_R10</v>
      </c>
      <c r="Y2387" s="59">
        <v>0.2386455237865448</v>
      </c>
      <c r="Z2387" t="s">
        <v>134</v>
      </c>
      <c r="AA2387" t="s">
        <v>2393</v>
      </c>
      <c r="AB2387" t="str">
        <f>+IF(W2387="","-",IF(W2387="UNICO","CENSO","MUESTRA"))</f>
        <v>MUESTRA</v>
      </c>
      <c r="AC2387" t="s">
        <v>2397</v>
      </c>
      <c r="AD2387" t="s">
        <v>3269</v>
      </c>
      <c r="AF2387">
        <f>+COUNTIF(Piloto!C:C,MARCO!A2387)</f>
        <v>0</v>
      </c>
    </row>
    <row r="2388" spans="1:32" x14ac:dyDescent="0.25">
      <c r="A2388" s="5" t="str">
        <f t="shared" si="37"/>
        <v>R 10 - D 16 - 451 - 2799</v>
      </c>
      <c r="B2388" s="23" t="s">
        <v>2347</v>
      </c>
      <c r="C2388" t="s">
        <v>86</v>
      </c>
      <c r="D2388" t="s">
        <v>451</v>
      </c>
      <c r="E2388" t="s">
        <v>453</v>
      </c>
      <c r="F2388" t="s">
        <v>134</v>
      </c>
      <c r="G2388" t="s">
        <v>134</v>
      </c>
      <c r="H2388" t="s">
        <v>3075</v>
      </c>
      <c r="I2388" t="s">
        <v>20</v>
      </c>
      <c r="J2388" t="s">
        <v>2349</v>
      </c>
      <c r="K2388" t="s">
        <v>21</v>
      </c>
      <c r="M2388" t="s">
        <v>3076</v>
      </c>
      <c r="N2388" t="s">
        <v>22</v>
      </c>
      <c r="O2388" t="s">
        <v>23</v>
      </c>
      <c r="P2388" t="s">
        <v>26</v>
      </c>
      <c r="Q2388" t="s">
        <v>2348</v>
      </c>
      <c r="R2388" s="13">
        <v>50</v>
      </c>
      <c r="S2388" s="13">
        <v>2</v>
      </c>
      <c r="T2388" s="21">
        <v>1</v>
      </c>
      <c r="V2388" t="s">
        <v>2154</v>
      </c>
      <c r="W2388" t="s">
        <v>17587</v>
      </c>
      <c r="X2388" s="20" t="str">
        <f>+IF(V2388="","-",CONCATENATE(V2388,"_",W2388))</f>
        <v>FINES_R10</v>
      </c>
      <c r="Y2388" s="59">
        <v>0.2461377680301666</v>
      </c>
      <c r="Z2388" t="s">
        <v>134</v>
      </c>
      <c r="AA2388" t="s">
        <v>2393</v>
      </c>
      <c r="AB2388" t="str">
        <f>+IF(W2388="","-",IF(W2388="UNICO","CENSO","MUESTRA"))</f>
        <v>MUESTRA</v>
      </c>
      <c r="AC2388" t="s">
        <v>2398</v>
      </c>
      <c r="AD2388" t="s">
        <v>3077</v>
      </c>
      <c r="AF2388">
        <f>+COUNTIF(Piloto!C:C,MARCO!A2388)</f>
        <v>0</v>
      </c>
    </row>
    <row r="2389" spans="1:32" x14ac:dyDescent="0.25">
      <c r="A2389" s="5" t="str">
        <f t="shared" si="37"/>
        <v>R 10 - D 44 - 451 - 1947</v>
      </c>
      <c r="B2389" s="23" t="s">
        <v>2347</v>
      </c>
      <c r="C2389" t="s">
        <v>86</v>
      </c>
      <c r="D2389" t="s">
        <v>303</v>
      </c>
      <c r="E2389" t="s">
        <v>747</v>
      </c>
      <c r="F2389" t="s">
        <v>134</v>
      </c>
      <c r="G2389" t="s">
        <v>134</v>
      </c>
      <c r="H2389" t="s">
        <v>3143</v>
      </c>
      <c r="I2389" t="s">
        <v>20</v>
      </c>
      <c r="J2389" t="s">
        <v>2349</v>
      </c>
      <c r="K2389" t="s">
        <v>21</v>
      </c>
      <c r="M2389" t="s">
        <v>3144</v>
      </c>
      <c r="N2389" t="s">
        <v>22</v>
      </c>
      <c r="O2389" t="s">
        <v>23</v>
      </c>
      <c r="P2389" t="s">
        <v>26</v>
      </c>
      <c r="Q2389" t="s">
        <v>2348</v>
      </c>
      <c r="R2389" s="13">
        <v>64</v>
      </c>
      <c r="S2389" s="13">
        <v>4</v>
      </c>
      <c r="T2389" s="21">
        <v>1</v>
      </c>
      <c r="V2389" t="s">
        <v>2154</v>
      </c>
      <c r="W2389" t="s">
        <v>17587</v>
      </c>
      <c r="X2389" s="20" t="str">
        <f>+IF(V2389="","-",CONCATENATE(V2389,"_",W2389))</f>
        <v>FINES_R10</v>
      </c>
      <c r="Y2389" s="59">
        <v>0.25065222382545471</v>
      </c>
      <c r="Z2389" t="s">
        <v>134</v>
      </c>
      <c r="AA2389" t="s">
        <v>2393</v>
      </c>
      <c r="AB2389" t="str">
        <f>+IF(W2389="","-",IF(W2389="UNICO","CENSO","MUESTRA"))</f>
        <v>MUESTRA</v>
      </c>
      <c r="AC2389" t="s">
        <v>2397</v>
      </c>
      <c r="AD2389" t="s">
        <v>3145</v>
      </c>
      <c r="AF2389">
        <f>+COUNTIF(Piloto!C:C,MARCO!A2389)</f>
        <v>0</v>
      </c>
    </row>
    <row r="2390" spans="1:32" x14ac:dyDescent="0.25">
      <c r="A2390" s="5" t="str">
        <f t="shared" si="37"/>
        <v>R 10 - D 44 - 451 - 4352</v>
      </c>
      <c r="B2390" s="23" t="s">
        <v>2347</v>
      </c>
      <c r="C2390" t="s">
        <v>86</v>
      </c>
      <c r="D2390" t="s">
        <v>303</v>
      </c>
      <c r="E2390" t="s">
        <v>747</v>
      </c>
      <c r="F2390" t="s">
        <v>134</v>
      </c>
      <c r="G2390" t="s">
        <v>134</v>
      </c>
      <c r="H2390" t="s">
        <v>3184</v>
      </c>
      <c r="I2390" t="s">
        <v>20</v>
      </c>
      <c r="J2390" t="s">
        <v>2349</v>
      </c>
      <c r="K2390" t="s">
        <v>21</v>
      </c>
      <c r="M2390" t="s">
        <v>2256</v>
      </c>
      <c r="N2390" t="s">
        <v>22</v>
      </c>
      <c r="O2390" t="s">
        <v>23</v>
      </c>
      <c r="P2390" t="s">
        <v>26</v>
      </c>
      <c r="Q2390" t="s">
        <v>2348</v>
      </c>
      <c r="R2390" s="13">
        <v>50</v>
      </c>
      <c r="S2390" s="13">
        <v>2</v>
      </c>
      <c r="T2390" s="21">
        <v>1</v>
      </c>
      <c r="V2390" t="s">
        <v>2154</v>
      </c>
      <c r="W2390" t="s">
        <v>17587</v>
      </c>
      <c r="X2390" s="20" t="str">
        <f>+IF(V2390="","-",CONCATENATE(V2390,"_",W2390))</f>
        <v>FINES_R10</v>
      </c>
      <c r="Y2390" s="59">
        <v>0.25965863466262817</v>
      </c>
      <c r="Z2390" t="s">
        <v>134</v>
      </c>
      <c r="AA2390" t="s">
        <v>2393</v>
      </c>
      <c r="AB2390" t="str">
        <f>+IF(W2390="","-",IF(W2390="UNICO","CENSO","MUESTRA"))</f>
        <v>MUESTRA</v>
      </c>
      <c r="AC2390" t="s">
        <v>2397</v>
      </c>
      <c r="AD2390" t="s">
        <v>3185</v>
      </c>
      <c r="AF2390">
        <f>+COUNTIF(Piloto!C:C,MARCO!A2390)</f>
        <v>0</v>
      </c>
    </row>
    <row r="2391" spans="1:32" x14ac:dyDescent="0.25">
      <c r="A2391" s="5" t="str">
        <f t="shared" si="37"/>
        <v>R 10 - D 44 - 451 - 4354</v>
      </c>
      <c r="B2391" s="23" t="s">
        <v>2347</v>
      </c>
      <c r="C2391" t="s">
        <v>86</v>
      </c>
      <c r="D2391" t="s">
        <v>303</v>
      </c>
      <c r="E2391" t="s">
        <v>747</v>
      </c>
      <c r="F2391" t="s">
        <v>134</v>
      </c>
      <c r="G2391" t="s">
        <v>134</v>
      </c>
      <c r="H2391" t="s">
        <v>3204</v>
      </c>
      <c r="I2391" t="s">
        <v>20</v>
      </c>
      <c r="J2391" t="s">
        <v>2349</v>
      </c>
      <c r="K2391" t="s">
        <v>21</v>
      </c>
      <c r="M2391" t="s">
        <v>2260</v>
      </c>
      <c r="N2391" t="s">
        <v>22</v>
      </c>
      <c r="O2391" t="s">
        <v>23</v>
      </c>
      <c r="P2391" t="s">
        <v>26</v>
      </c>
      <c r="Q2391" t="s">
        <v>2348</v>
      </c>
      <c r="R2391" s="13">
        <v>65</v>
      </c>
      <c r="S2391" s="13">
        <v>2</v>
      </c>
      <c r="T2391" s="21">
        <v>1</v>
      </c>
      <c r="V2391" t="s">
        <v>2154</v>
      </c>
      <c r="W2391" t="s">
        <v>17587</v>
      </c>
      <c r="X2391" s="20" t="str">
        <f>+IF(V2391="","-",CONCATENATE(V2391,"_",W2391))</f>
        <v>FINES_R10</v>
      </c>
      <c r="Y2391" s="59">
        <v>0.25965863466262817</v>
      </c>
      <c r="Z2391" t="s">
        <v>134</v>
      </c>
      <c r="AA2391" t="s">
        <v>2393</v>
      </c>
      <c r="AB2391" t="str">
        <f>+IF(W2391="","-",IF(W2391="UNICO","CENSO","MUESTRA"))</f>
        <v>MUESTRA</v>
      </c>
      <c r="AC2391" t="s">
        <v>2397</v>
      </c>
      <c r="AD2391" t="s">
        <v>3205</v>
      </c>
      <c r="AF2391">
        <f>+COUNTIF(Piloto!C:C,MARCO!A2391)</f>
        <v>0</v>
      </c>
    </row>
    <row r="2392" spans="1:32" x14ac:dyDescent="0.25">
      <c r="A2392" s="5" t="str">
        <f t="shared" si="37"/>
        <v>R 10 - D 44 - 451 - 1345</v>
      </c>
      <c r="B2392" s="23" t="s">
        <v>2347</v>
      </c>
      <c r="C2392" t="s">
        <v>86</v>
      </c>
      <c r="D2392" t="s">
        <v>303</v>
      </c>
      <c r="E2392" t="s">
        <v>747</v>
      </c>
      <c r="F2392" t="s">
        <v>134</v>
      </c>
      <c r="G2392" t="s">
        <v>134</v>
      </c>
      <c r="H2392" t="s">
        <v>10942</v>
      </c>
      <c r="I2392" t="s">
        <v>20</v>
      </c>
      <c r="J2392" t="s">
        <v>2349</v>
      </c>
      <c r="K2392" t="s">
        <v>21</v>
      </c>
      <c r="M2392" t="s">
        <v>10943</v>
      </c>
      <c r="N2392" t="s">
        <v>22</v>
      </c>
      <c r="O2392" t="s">
        <v>23</v>
      </c>
      <c r="P2392" t="s">
        <v>26</v>
      </c>
      <c r="Q2392" t="s">
        <v>2348</v>
      </c>
      <c r="R2392" s="13">
        <v>10</v>
      </c>
      <c r="S2392" s="13">
        <v>2</v>
      </c>
      <c r="T2392" s="21">
        <v>1</v>
      </c>
      <c r="V2392" t="s">
        <v>2154</v>
      </c>
      <c r="W2392" t="s">
        <v>17587</v>
      </c>
      <c r="X2392" s="20" t="str">
        <f>+IF(V2392="","-",CONCATENATE(V2392,"_",W2392))</f>
        <v>FINES_R10</v>
      </c>
      <c r="Y2392" s="59">
        <v>0.25965863466262817</v>
      </c>
      <c r="Z2392" t="s">
        <v>134</v>
      </c>
      <c r="AA2392" t="s">
        <v>2393</v>
      </c>
      <c r="AB2392" t="str">
        <f>+IF(W2392="","-",IF(W2392="UNICO","CENSO","MUESTRA"))</f>
        <v>MUESTRA</v>
      </c>
      <c r="AC2392" t="s">
        <v>2397</v>
      </c>
      <c r="AD2392" t="s">
        <v>10944</v>
      </c>
      <c r="AF2392">
        <f>+COUNTIF(Piloto!C:C,MARCO!A2392)</f>
        <v>0</v>
      </c>
    </row>
    <row r="2393" spans="1:32" x14ac:dyDescent="0.25">
      <c r="A2393" s="5" t="str">
        <f t="shared" si="37"/>
        <v>R 10 - D 44 - 451 - 1954</v>
      </c>
      <c r="B2393" s="23" t="s">
        <v>2347</v>
      </c>
      <c r="C2393" t="s">
        <v>86</v>
      </c>
      <c r="D2393" t="s">
        <v>303</v>
      </c>
      <c r="E2393" t="s">
        <v>747</v>
      </c>
      <c r="F2393" t="s">
        <v>134</v>
      </c>
      <c r="G2393" t="s">
        <v>134</v>
      </c>
      <c r="H2393" t="s">
        <v>10956</v>
      </c>
      <c r="I2393" t="s">
        <v>20</v>
      </c>
      <c r="J2393" t="s">
        <v>2349</v>
      </c>
      <c r="K2393" t="s">
        <v>21</v>
      </c>
      <c r="M2393" t="s">
        <v>10957</v>
      </c>
      <c r="N2393" t="s">
        <v>22</v>
      </c>
      <c r="O2393" t="s">
        <v>23</v>
      </c>
      <c r="P2393" t="s">
        <v>26</v>
      </c>
      <c r="Q2393" t="s">
        <v>2348</v>
      </c>
      <c r="R2393" s="13">
        <v>39</v>
      </c>
      <c r="S2393" s="13">
        <v>1</v>
      </c>
      <c r="T2393" s="21">
        <v>1</v>
      </c>
      <c r="V2393" t="s">
        <v>2154</v>
      </c>
      <c r="W2393" t="s">
        <v>17587</v>
      </c>
      <c r="X2393" s="20" t="str">
        <f>+IF(V2393="","-",CONCATENATE(V2393,"_",W2393))</f>
        <v>FINES_R10</v>
      </c>
      <c r="Y2393" s="59">
        <v>0.25965863466262817</v>
      </c>
      <c r="Z2393" t="s">
        <v>134</v>
      </c>
      <c r="AA2393" t="s">
        <v>2393</v>
      </c>
      <c r="AB2393" t="str">
        <f>+IF(W2393="","-",IF(W2393="UNICO","CENSO","MUESTRA"))</f>
        <v>MUESTRA</v>
      </c>
      <c r="AC2393" t="s">
        <v>2398</v>
      </c>
      <c r="AD2393" t="s">
        <v>10958</v>
      </c>
      <c r="AF2393">
        <f>+COUNTIF(Piloto!C:C,MARCO!A2393)</f>
        <v>0</v>
      </c>
    </row>
    <row r="2394" spans="1:32" x14ac:dyDescent="0.25">
      <c r="A2394" s="5" t="str">
        <f t="shared" si="37"/>
        <v>R 10 - D 57 - 451 - 4522</v>
      </c>
      <c r="B2394" s="23" t="s">
        <v>2347</v>
      </c>
      <c r="C2394" t="s">
        <v>86</v>
      </c>
      <c r="D2394" t="s">
        <v>927</v>
      </c>
      <c r="E2394" t="s">
        <v>928</v>
      </c>
      <c r="F2394" t="s">
        <v>134</v>
      </c>
      <c r="G2394" t="s">
        <v>134</v>
      </c>
      <c r="H2394" t="s">
        <v>10994</v>
      </c>
      <c r="I2394" t="s">
        <v>20</v>
      </c>
      <c r="J2394" t="s">
        <v>2349</v>
      </c>
      <c r="K2394" t="s">
        <v>21</v>
      </c>
      <c r="M2394" t="s">
        <v>10995</v>
      </c>
      <c r="N2394" t="s">
        <v>22</v>
      </c>
      <c r="O2394" t="s">
        <v>23</v>
      </c>
      <c r="P2394" t="s">
        <v>26</v>
      </c>
      <c r="Q2394" t="s">
        <v>2348</v>
      </c>
      <c r="R2394" s="13">
        <v>11</v>
      </c>
      <c r="S2394" s="13">
        <v>1</v>
      </c>
      <c r="T2394" s="21">
        <v>1</v>
      </c>
      <c r="V2394" t="s">
        <v>2154</v>
      </c>
      <c r="W2394" t="s">
        <v>17587</v>
      </c>
      <c r="X2394" s="20" t="str">
        <f>+IF(V2394="","-",CONCATENATE(V2394,"_",W2394))</f>
        <v>FINES_R10</v>
      </c>
      <c r="Y2394" s="59">
        <v>0.26</v>
      </c>
      <c r="Z2394" t="s">
        <v>134</v>
      </c>
      <c r="AA2394" t="s">
        <v>2393</v>
      </c>
      <c r="AB2394" t="str">
        <f>+IF(W2394="","-",IF(W2394="UNICO","CENSO","MUESTRA"))</f>
        <v>MUESTRA</v>
      </c>
      <c r="AC2394" t="s">
        <v>2398</v>
      </c>
      <c r="AD2394" t="s">
        <v>10996</v>
      </c>
      <c r="AF2394">
        <f>+COUNTIF(Piloto!C:C,MARCO!A2394)</f>
        <v>0</v>
      </c>
    </row>
    <row r="2395" spans="1:32" x14ac:dyDescent="0.25">
      <c r="A2395" s="5" t="str">
        <f t="shared" si="37"/>
        <v>R 10 - D 70 - 451 - 2357</v>
      </c>
      <c r="B2395" s="23" t="s">
        <v>2347</v>
      </c>
      <c r="C2395" t="s">
        <v>86</v>
      </c>
      <c r="D2395" t="s">
        <v>372</v>
      </c>
      <c r="E2395" t="s">
        <v>1233</v>
      </c>
      <c r="F2395" t="s">
        <v>134</v>
      </c>
      <c r="G2395" t="s">
        <v>134</v>
      </c>
      <c r="H2395" t="s">
        <v>3386</v>
      </c>
      <c r="I2395" t="s">
        <v>20</v>
      </c>
      <c r="J2395" t="s">
        <v>2349</v>
      </c>
      <c r="K2395" t="s">
        <v>21</v>
      </c>
      <c r="M2395" t="s">
        <v>3387</v>
      </c>
      <c r="N2395" t="s">
        <v>22</v>
      </c>
      <c r="O2395" t="s">
        <v>23</v>
      </c>
      <c r="P2395" t="s">
        <v>26</v>
      </c>
      <c r="Q2395" t="s">
        <v>2348</v>
      </c>
      <c r="R2395" s="13">
        <v>17</v>
      </c>
      <c r="S2395" s="13">
        <v>1</v>
      </c>
      <c r="T2395" s="21">
        <v>1</v>
      </c>
      <c r="V2395" t="s">
        <v>2154</v>
      </c>
      <c r="W2395" t="s">
        <v>17587</v>
      </c>
      <c r="X2395" s="20" t="str">
        <f>+IF(V2395="","-",CONCATENATE(V2395,"_",W2395))</f>
        <v>FINES_R10</v>
      </c>
      <c r="Y2395" s="59">
        <v>0.26077467203140259</v>
      </c>
      <c r="Z2395" t="s">
        <v>134</v>
      </c>
      <c r="AA2395" t="s">
        <v>2394</v>
      </c>
      <c r="AB2395" t="str">
        <f>+IF(W2395="","-",IF(W2395="UNICO","CENSO","MUESTRA"))</f>
        <v>MUESTRA</v>
      </c>
      <c r="AC2395" t="s">
        <v>2398</v>
      </c>
      <c r="AD2395" t="s">
        <v>3388</v>
      </c>
      <c r="AF2395">
        <f>+COUNTIF(Piloto!C:C,MARCO!A2395)</f>
        <v>0</v>
      </c>
    </row>
    <row r="2396" spans="1:32" x14ac:dyDescent="0.25">
      <c r="A2396" s="5" t="str">
        <f t="shared" si="37"/>
        <v>R 10 - D 16 - 451 - 1226</v>
      </c>
      <c r="B2396" s="23" t="s">
        <v>2347</v>
      </c>
      <c r="C2396" t="s">
        <v>86</v>
      </c>
      <c r="D2396" t="s">
        <v>451</v>
      </c>
      <c r="E2396" t="s">
        <v>453</v>
      </c>
      <c r="F2396" t="s">
        <v>134</v>
      </c>
      <c r="G2396" t="s">
        <v>134</v>
      </c>
      <c r="H2396" t="s">
        <v>3096</v>
      </c>
      <c r="I2396" t="s">
        <v>20</v>
      </c>
      <c r="J2396" t="s">
        <v>2349</v>
      </c>
      <c r="K2396" t="s">
        <v>21</v>
      </c>
      <c r="M2396" t="s">
        <v>3097</v>
      </c>
      <c r="N2396" t="s">
        <v>22</v>
      </c>
      <c r="O2396" t="s">
        <v>23</v>
      </c>
      <c r="P2396" t="s">
        <v>26</v>
      </c>
      <c r="Q2396" t="s">
        <v>2348</v>
      </c>
      <c r="R2396" s="13">
        <v>18</v>
      </c>
      <c r="S2396" s="13">
        <v>1</v>
      </c>
      <c r="T2396" s="21">
        <v>1</v>
      </c>
      <c r="V2396" t="s">
        <v>2154</v>
      </c>
      <c r="W2396" t="s">
        <v>17587</v>
      </c>
      <c r="X2396" s="20" t="str">
        <f>+IF(V2396="","-",CONCATENATE(V2396,"_",W2396))</f>
        <v>FINES_R10</v>
      </c>
      <c r="Y2396" s="59">
        <v>0.26611864566802979</v>
      </c>
      <c r="Z2396" t="s">
        <v>134</v>
      </c>
      <c r="AA2396" t="s">
        <v>2393</v>
      </c>
      <c r="AB2396" t="str">
        <f>+IF(W2396="","-",IF(W2396="UNICO","CENSO","MUESTRA"))</f>
        <v>MUESTRA</v>
      </c>
      <c r="AC2396" t="s">
        <v>2397</v>
      </c>
      <c r="AD2396" t="s">
        <v>3098</v>
      </c>
      <c r="AF2396">
        <f>+COUNTIF(Piloto!C:C,MARCO!A2396)</f>
        <v>0</v>
      </c>
    </row>
    <row r="2397" spans="1:32" x14ac:dyDescent="0.25">
      <c r="A2397" s="5" t="str">
        <f t="shared" si="37"/>
        <v>R 10 - D 67 - 452 - 3356</v>
      </c>
      <c r="B2397" s="23" t="s">
        <v>2347</v>
      </c>
      <c r="C2397" t="s">
        <v>86</v>
      </c>
      <c r="D2397" t="s">
        <v>1059</v>
      </c>
      <c r="E2397" t="s">
        <v>1060</v>
      </c>
      <c r="F2397" t="s">
        <v>134</v>
      </c>
      <c r="G2397" t="s">
        <v>134</v>
      </c>
      <c r="H2397" t="s">
        <v>3323</v>
      </c>
      <c r="I2397" t="s">
        <v>20</v>
      </c>
      <c r="J2397" t="s">
        <v>2349</v>
      </c>
      <c r="K2397" t="s">
        <v>21</v>
      </c>
      <c r="M2397" t="s">
        <v>3324</v>
      </c>
      <c r="N2397" t="s">
        <v>22</v>
      </c>
      <c r="O2397" t="s">
        <v>23</v>
      </c>
      <c r="P2397" t="s">
        <v>26</v>
      </c>
      <c r="Q2397" t="s">
        <v>2348</v>
      </c>
      <c r="R2397" s="13">
        <v>29</v>
      </c>
      <c r="S2397" s="13">
        <v>2</v>
      </c>
      <c r="T2397" s="21">
        <v>1</v>
      </c>
      <c r="V2397" t="s">
        <v>2154</v>
      </c>
      <c r="W2397" t="s">
        <v>17587</v>
      </c>
      <c r="X2397" s="20" t="str">
        <f>+IF(V2397="","-",CONCATENATE(V2397,"_",W2397))</f>
        <v>FINES_R10</v>
      </c>
      <c r="Y2397" s="59">
        <v>0.2690848708152771</v>
      </c>
      <c r="Z2397" t="s">
        <v>134</v>
      </c>
      <c r="AA2397" t="s">
        <v>2393</v>
      </c>
      <c r="AB2397" t="str">
        <f>+IF(W2397="","-",IF(W2397="UNICO","CENSO","MUESTRA"))</f>
        <v>MUESTRA</v>
      </c>
      <c r="AC2397" t="s">
        <v>2398</v>
      </c>
      <c r="AD2397" t="s">
        <v>3325</v>
      </c>
      <c r="AF2397">
        <f>+COUNTIF(Piloto!C:C,MARCO!A2397)</f>
        <v>0</v>
      </c>
    </row>
    <row r="2398" spans="1:32" x14ac:dyDescent="0.25">
      <c r="A2398" s="5" t="str">
        <f t="shared" si="37"/>
        <v>R 10 - D 16 - 451 - 4449</v>
      </c>
      <c r="B2398" s="23" t="s">
        <v>2347</v>
      </c>
      <c r="C2398" t="s">
        <v>86</v>
      </c>
      <c r="D2398" t="s">
        <v>451</v>
      </c>
      <c r="E2398" t="s">
        <v>453</v>
      </c>
      <c r="F2398" t="s">
        <v>134</v>
      </c>
      <c r="G2398" t="s">
        <v>134</v>
      </c>
      <c r="H2398" t="s">
        <v>3128</v>
      </c>
      <c r="I2398" t="s">
        <v>20</v>
      </c>
      <c r="J2398" t="s">
        <v>2349</v>
      </c>
      <c r="K2398" t="s">
        <v>21</v>
      </c>
      <c r="M2398" t="s">
        <v>2209</v>
      </c>
      <c r="N2398" t="s">
        <v>22</v>
      </c>
      <c r="O2398" t="s">
        <v>23</v>
      </c>
      <c r="P2398" t="s">
        <v>26</v>
      </c>
      <c r="Q2398" t="s">
        <v>2348</v>
      </c>
      <c r="R2398" s="13">
        <v>24</v>
      </c>
      <c r="S2398" s="13">
        <v>1</v>
      </c>
      <c r="T2398" s="21">
        <v>1</v>
      </c>
      <c r="V2398" t="s">
        <v>2154</v>
      </c>
      <c r="W2398" t="s">
        <v>17587</v>
      </c>
      <c r="X2398" s="20" t="str">
        <f>+IF(V2398="","-",CONCATENATE(V2398,"_",W2398))</f>
        <v>FINES_R10</v>
      </c>
      <c r="Y2398" s="59">
        <v>0.26985353231430048</v>
      </c>
      <c r="Z2398" t="s">
        <v>134</v>
      </c>
      <c r="AA2398" t="s">
        <v>2393</v>
      </c>
      <c r="AB2398" t="str">
        <f>+IF(W2398="","-",IF(W2398="UNICO","CENSO","MUESTRA"))</f>
        <v>MUESTRA</v>
      </c>
      <c r="AC2398" t="s">
        <v>2398</v>
      </c>
      <c r="AD2398" t="s">
        <v>3129</v>
      </c>
      <c r="AF2398">
        <f>+COUNTIF(Piloto!C:C,MARCO!A2398)</f>
        <v>0</v>
      </c>
    </row>
    <row r="2399" spans="1:32" x14ac:dyDescent="0.25">
      <c r="A2399" s="5" t="str">
        <f t="shared" si="37"/>
        <v>R 10 - D 16 - 451 - 3455</v>
      </c>
      <c r="B2399" s="23" t="s">
        <v>2347</v>
      </c>
      <c r="C2399" t="s">
        <v>86</v>
      </c>
      <c r="D2399" t="s">
        <v>451</v>
      </c>
      <c r="E2399" t="s">
        <v>453</v>
      </c>
      <c r="F2399" t="s">
        <v>134</v>
      </c>
      <c r="G2399" t="s">
        <v>134</v>
      </c>
      <c r="H2399" t="s">
        <v>3065</v>
      </c>
      <c r="I2399" t="s">
        <v>20</v>
      </c>
      <c r="J2399" t="s">
        <v>2349</v>
      </c>
      <c r="K2399" t="s">
        <v>21</v>
      </c>
      <c r="M2399" t="s">
        <v>3066</v>
      </c>
      <c r="N2399" t="s">
        <v>22</v>
      </c>
      <c r="O2399" t="s">
        <v>23</v>
      </c>
      <c r="P2399" t="s">
        <v>26</v>
      </c>
      <c r="Q2399" t="s">
        <v>2348</v>
      </c>
      <c r="R2399" s="13">
        <v>19</v>
      </c>
      <c r="S2399" s="13">
        <v>1</v>
      </c>
      <c r="T2399" s="21">
        <v>1</v>
      </c>
      <c r="V2399" t="s">
        <v>2154</v>
      </c>
      <c r="W2399" t="s">
        <v>17587</v>
      </c>
      <c r="X2399" s="20" t="str">
        <f>+IF(V2399="","-",CONCATENATE(V2399,"_",W2399))</f>
        <v>FINES_R10</v>
      </c>
      <c r="Y2399" s="59">
        <v>0.27364903688430792</v>
      </c>
      <c r="Z2399" t="s">
        <v>134</v>
      </c>
      <c r="AA2399" t="s">
        <v>2393</v>
      </c>
      <c r="AB2399" t="str">
        <f>+IF(W2399="","-",IF(W2399="UNICO","CENSO","MUESTRA"))</f>
        <v>MUESTRA</v>
      </c>
      <c r="AC2399" t="s">
        <v>2397</v>
      </c>
      <c r="AD2399" t="s">
        <v>3067</v>
      </c>
      <c r="AF2399">
        <f>+COUNTIF(Piloto!C:C,MARCO!A2399)</f>
        <v>0</v>
      </c>
    </row>
    <row r="2400" spans="1:32" x14ac:dyDescent="0.25">
      <c r="A2400" s="5" t="str">
        <f t="shared" si="37"/>
        <v>R 10 - D 44 - 451 - 4414</v>
      </c>
      <c r="B2400" s="23" t="s">
        <v>2347</v>
      </c>
      <c r="C2400" t="s">
        <v>86</v>
      </c>
      <c r="D2400" t="s">
        <v>303</v>
      </c>
      <c r="E2400" t="s">
        <v>747</v>
      </c>
      <c r="F2400" t="s">
        <v>134</v>
      </c>
      <c r="G2400" t="s">
        <v>134</v>
      </c>
      <c r="H2400" t="s">
        <v>10961</v>
      </c>
      <c r="I2400" t="s">
        <v>20</v>
      </c>
      <c r="J2400" t="s">
        <v>2349</v>
      </c>
      <c r="K2400" t="s">
        <v>21</v>
      </c>
      <c r="M2400" t="s">
        <v>10962</v>
      </c>
      <c r="N2400" t="s">
        <v>22</v>
      </c>
      <c r="O2400" t="s">
        <v>23</v>
      </c>
      <c r="P2400" t="s">
        <v>26</v>
      </c>
      <c r="Q2400" t="s">
        <v>2348</v>
      </c>
      <c r="R2400" s="13">
        <v>23</v>
      </c>
      <c r="S2400" s="13">
        <v>1</v>
      </c>
      <c r="T2400" s="21">
        <v>1</v>
      </c>
      <c r="V2400" t="s">
        <v>2154</v>
      </c>
      <c r="W2400" t="s">
        <v>17587</v>
      </c>
      <c r="X2400" s="20" t="str">
        <f>+IF(V2400="","-",CONCATENATE(V2400,"_",W2400))</f>
        <v>FINES_R10</v>
      </c>
      <c r="Y2400" s="59">
        <v>0.29348617792129522</v>
      </c>
      <c r="Z2400" t="s">
        <v>134</v>
      </c>
      <c r="AA2400" t="s">
        <v>2393</v>
      </c>
      <c r="AB2400" t="str">
        <f>+IF(W2400="","-",IF(W2400="UNICO","CENSO","MUESTRA"))</f>
        <v>MUESTRA</v>
      </c>
      <c r="AC2400" t="s">
        <v>2397</v>
      </c>
      <c r="AD2400" t="s">
        <v>10963</v>
      </c>
      <c r="AF2400">
        <f>+COUNTIF(Piloto!C:C,MARCO!A2400)</f>
        <v>0</v>
      </c>
    </row>
    <row r="2401" spans="1:32" x14ac:dyDescent="0.25">
      <c r="A2401" s="5" t="str">
        <f t="shared" si="37"/>
        <v>R 10 - D 93 - 451 - 2544</v>
      </c>
      <c r="B2401" s="23" t="s">
        <v>2347</v>
      </c>
      <c r="C2401" t="s">
        <v>86</v>
      </c>
      <c r="D2401" t="s">
        <v>1562</v>
      </c>
      <c r="E2401" t="s">
        <v>1563</v>
      </c>
      <c r="F2401" t="s">
        <v>134</v>
      </c>
      <c r="G2401" t="s">
        <v>134</v>
      </c>
      <c r="H2401" t="s">
        <v>11110</v>
      </c>
      <c r="I2401" t="s">
        <v>20</v>
      </c>
      <c r="J2401" t="s">
        <v>2349</v>
      </c>
      <c r="K2401" t="s">
        <v>21</v>
      </c>
      <c r="M2401" t="s">
        <v>11111</v>
      </c>
      <c r="N2401" t="s">
        <v>22</v>
      </c>
      <c r="O2401" t="s">
        <v>23</v>
      </c>
      <c r="P2401" t="s">
        <v>26</v>
      </c>
      <c r="Q2401" t="s">
        <v>2348</v>
      </c>
      <c r="R2401" s="13">
        <v>0</v>
      </c>
      <c r="S2401" s="13">
        <v>1</v>
      </c>
      <c r="T2401" s="21">
        <v>1</v>
      </c>
      <c r="V2401" t="s">
        <v>2154</v>
      </c>
      <c r="W2401" t="s">
        <v>17587</v>
      </c>
      <c r="X2401" s="20" t="str">
        <f>+IF(V2401="","-",CONCATENATE(V2401,"_",W2401))</f>
        <v>FINES_R10</v>
      </c>
      <c r="Y2401" s="59">
        <v>0.29602041840553278</v>
      </c>
      <c r="Z2401" t="s">
        <v>134</v>
      </c>
      <c r="AA2401" t="s">
        <v>2394</v>
      </c>
      <c r="AB2401" t="str">
        <f>+IF(W2401="","-",IF(W2401="UNICO","CENSO","MUESTRA"))</f>
        <v>MUESTRA</v>
      </c>
      <c r="AC2401" t="s">
        <v>2397</v>
      </c>
      <c r="AD2401" t="s">
        <v>11112</v>
      </c>
      <c r="AF2401">
        <f>+COUNTIF(Piloto!C:C,MARCO!A2401)</f>
        <v>0</v>
      </c>
    </row>
    <row r="2402" spans="1:32" x14ac:dyDescent="0.25">
      <c r="A2402" s="5" t="str">
        <f t="shared" si="37"/>
        <v>R 10 - D 16 - 451 - 2797</v>
      </c>
      <c r="B2402" s="23" t="s">
        <v>2347</v>
      </c>
      <c r="C2402" t="s">
        <v>86</v>
      </c>
      <c r="D2402" t="s">
        <v>451</v>
      </c>
      <c r="E2402" t="s">
        <v>453</v>
      </c>
      <c r="F2402" t="s">
        <v>134</v>
      </c>
      <c r="G2402" t="s">
        <v>134</v>
      </c>
      <c r="H2402" t="s">
        <v>3069</v>
      </c>
      <c r="I2402" t="s">
        <v>20</v>
      </c>
      <c r="J2402" t="s">
        <v>2349</v>
      </c>
      <c r="K2402" t="s">
        <v>21</v>
      </c>
      <c r="M2402" t="s">
        <v>3070</v>
      </c>
      <c r="N2402" t="s">
        <v>22</v>
      </c>
      <c r="O2402" t="s">
        <v>23</v>
      </c>
      <c r="P2402" t="s">
        <v>26</v>
      </c>
      <c r="Q2402" t="s">
        <v>2348</v>
      </c>
      <c r="R2402" s="13">
        <v>87</v>
      </c>
      <c r="S2402" s="13">
        <v>3</v>
      </c>
      <c r="T2402" s="21">
        <v>1</v>
      </c>
      <c r="V2402" t="s">
        <v>2154</v>
      </c>
      <c r="W2402" t="s">
        <v>17587</v>
      </c>
      <c r="X2402" s="20" t="str">
        <f>+IF(V2402="","-",CONCATENATE(V2402,"_",W2402))</f>
        <v>FINES_R10</v>
      </c>
      <c r="Y2402" s="59">
        <v>0.29881769418716431</v>
      </c>
      <c r="Z2402" t="s">
        <v>134</v>
      </c>
      <c r="AA2402" t="s">
        <v>2393</v>
      </c>
      <c r="AB2402" t="str">
        <f>+IF(W2402="","-",IF(W2402="UNICO","CENSO","MUESTRA"))</f>
        <v>MUESTRA</v>
      </c>
      <c r="AC2402" t="s">
        <v>2398</v>
      </c>
      <c r="AD2402" t="s">
        <v>3071</v>
      </c>
      <c r="AF2402">
        <f>+COUNTIF(Piloto!C:C,MARCO!A2402)</f>
        <v>0</v>
      </c>
    </row>
    <row r="2403" spans="1:32" x14ac:dyDescent="0.25">
      <c r="A2403" s="5" t="str">
        <f t="shared" si="37"/>
        <v>R 10 - D 44 - 451 - 3380</v>
      </c>
      <c r="B2403" s="23" t="s">
        <v>2347</v>
      </c>
      <c r="C2403" t="s">
        <v>86</v>
      </c>
      <c r="D2403" t="s">
        <v>303</v>
      </c>
      <c r="E2403" t="s">
        <v>747</v>
      </c>
      <c r="F2403" t="s">
        <v>134</v>
      </c>
      <c r="G2403" t="s">
        <v>134</v>
      </c>
      <c r="H2403" t="s">
        <v>3172</v>
      </c>
      <c r="I2403" t="s">
        <v>20</v>
      </c>
      <c r="J2403" t="s">
        <v>2349</v>
      </c>
      <c r="K2403" t="s">
        <v>21</v>
      </c>
      <c r="M2403" t="s">
        <v>2255</v>
      </c>
      <c r="N2403" t="s">
        <v>22</v>
      </c>
      <c r="O2403" t="s">
        <v>23</v>
      </c>
      <c r="P2403" t="s">
        <v>26</v>
      </c>
      <c r="Q2403" t="s">
        <v>2348</v>
      </c>
      <c r="R2403" s="13">
        <v>20</v>
      </c>
      <c r="S2403" s="13">
        <v>1</v>
      </c>
      <c r="T2403" s="21">
        <v>1</v>
      </c>
      <c r="V2403" t="s">
        <v>2154</v>
      </c>
      <c r="W2403" t="s">
        <v>17587</v>
      </c>
      <c r="X2403" s="20" t="str">
        <f>+IF(V2403="","-",CONCATENATE(V2403,"_",W2403))</f>
        <v>FINES_R10</v>
      </c>
      <c r="Y2403" s="59">
        <v>0.30065286159515381</v>
      </c>
      <c r="Z2403" t="s">
        <v>134</v>
      </c>
      <c r="AA2403" t="s">
        <v>2393</v>
      </c>
      <c r="AB2403" t="str">
        <f>+IF(W2403="","-",IF(W2403="UNICO","CENSO","MUESTRA"))</f>
        <v>MUESTRA</v>
      </c>
      <c r="AC2403" t="s">
        <v>2398</v>
      </c>
      <c r="AD2403" t="s">
        <v>3173</v>
      </c>
      <c r="AF2403">
        <f>+COUNTIF(Piloto!C:C,MARCO!A2403)</f>
        <v>0</v>
      </c>
    </row>
    <row r="2404" spans="1:32" x14ac:dyDescent="0.25">
      <c r="A2404" s="5" t="str">
        <f t="shared" si="37"/>
        <v>R 10 - D 93 - 451 - 2536</v>
      </c>
      <c r="B2404" s="23" t="s">
        <v>2347</v>
      </c>
      <c r="C2404" t="s">
        <v>86</v>
      </c>
      <c r="D2404" t="s">
        <v>1562</v>
      </c>
      <c r="E2404" t="s">
        <v>1563</v>
      </c>
      <c r="F2404" t="s">
        <v>134</v>
      </c>
      <c r="G2404" t="s">
        <v>134</v>
      </c>
      <c r="H2404" t="s">
        <v>3415</v>
      </c>
      <c r="I2404" t="s">
        <v>20</v>
      </c>
      <c r="J2404" t="s">
        <v>2349</v>
      </c>
      <c r="K2404" t="s">
        <v>21</v>
      </c>
      <c r="M2404" t="s">
        <v>3416</v>
      </c>
      <c r="N2404" t="s">
        <v>22</v>
      </c>
      <c r="O2404" t="s">
        <v>23</v>
      </c>
      <c r="P2404" t="s">
        <v>26</v>
      </c>
      <c r="Q2404" t="s">
        <v>2348</v>
      </c>
      <c r="R2404" s="13">
        <v>45</v>
      </c>
      <c r="S2404" s="13">
        <v>2</v>
      </c>
      <c r="T2404" s="21">
        <v>1</v>
      </c>
      <c r="V2404" t="s">
        <v>2154</v>
      </c>
      <c r="W2404" t="s">
        <v>17587</v>
      </c>
      <c r="X2404" s="20" t="str">
        <f>+IF(V2404="","-",CONCATENATE(V2404,"_",W2404))</f>
        <v>FINES_R10</v>
      </c>
      <c r="Y2404" s="59">
        <v>0.30070489645004272</v>
      </c>
      <c r="Z2404" t="s">
        <v>134</v>
      </c>
      <c r="AA2404" t="s">
        <v>2394</v>
      </c>
      <c r="AB2404" t="str">
        <f>+IF(W2404="","-",IF(W2404="UNICO","CENSO","MUESTRA"))</f>
        <v>MUESTRA</v>
      </c>
      <c r="AC2404" t="s">
        <v>2397</v>
      </c>
      <c r="AD2404" t="s">
        <v>3417</v>
      </c>
      <c r="AF2404">
        <f>+COUNTIF(Piloto!C:C,MARCO!A2404)</f>
        <v>0</v>
      </c>
    </row>
    <row r="2405" spans="1:32" x14ac:dyDescent="0.25">
      <c r="A2405" s="5" t="str">
        <f t="shared" si="37"/>
        <v>R 10 - D 93 - 451 - 2535</v>
      </c>
      <c r="B2405" s="23" t="s">
        <v>2347</v>
      </c>
      <c r="C2405" t="s">
        <v>86</v>
      </c>
      <c r="D2405" t="s">
        <v>1562</v>
      </c>
      <c r="E2405" t="s">
        <v>1563</v>
      </c>
      <c r="F2405" t="s">
        <v>134</v>
      </c>
      <c r="G2405" t="s">
        <v>134</v>
      </c>
      <c r="H2405" t="s">
        <v>3431</v>
      </c>
      <c r="I2405" t="s">
        <v>20</v>
      </c>
      <c r="J2405" t="s">
        <v>2349</v>
      </c>
      <c r="K2405" t="s">
        <v>21</v>
      </c>
      <c r="M2405" t="s">
        <v>3416</v>
      </c>
      <c r="N2405" t="s">
        <v>22</v>
      </c>
      <c r="O2405" t="s">
        <v>23</v>
      </c>
      <c r="P2405" t="s">
        <v>26</v>
      </c>
      <c r="Q2405" t="s">
        <v>2348</v>
      </c>
      <c r="R2405" s="13">
        <v>8</v>
      </c>
      <c r="S2405" s="13">
        <v>1</v>
      </c>
      <c r="T2405" s="21">
        <v>1</v>
      </c>
      <c r="V2405" t="s">
        <v>2154</v>
      </c>
      <c r="W2405" t="s">
        <v>17587</v>
      </c>
      <c r="X2405" s="20" t="str">
        <f>+IF(V2405="","-",CONCATENATE(V2405,"_",W2405))</f>
        <v>FINES_R10</v>
      </c>
      <c r="Y2405" s="59">
        <v>0.30070489645004272</v>
      </c>
      <c r="Z2405" t="s">
        <v>134</v>
      </c>
      <c r="AA2405" t="s">
        <v>2394</v>
      </c>
      <c r="AB2405" t="str">
        <f>+IF(W2405="","-",IF(W2405="UNICO","CENSO","MUESTRA"))</f>
        <v>MUESTRA</v>
      </c>
      <c r="AC2405" t="s">
        <v>2398</v>
      </c>
      <c r="AD2405" t="s">
        <v>3417</v>
      </c>
      <c r="AF2405">
        <f>+COUNTIF(Piloto!C:C,MARCO!A2405)</f>
        <v>0</v>
      </c>
    </row>
    <row r="2406" spans="1:32" x14ac:dyDescent="0.25">
      <c r="A2406" s="5" t="str">
        <f t="shared" si="37"/>
        <v>R 10 - D 101 - 451 - 3486</v>
      </c>
      <c r="B2406" s="23" t="s">
        <v>2347</v>
      </c>
      <c r="C2406" t="s">
        <v>86</v>
      </c>
      <c r="D2406" t="s">
        <v>384</v>
      </c>
      <c r="E2406" t="s">
        <v>1709</v>
      </c>
      <c r="F2406" t="s">
        <v>134</v>
      </c>
      <c r="G2406" t="s">
        <v>134</v>
      </c>
      <c r="H2406" t="s">
        <v>3047</v>
      </c>
      <c r="I2406" t="s">
        <v>20</v>
      </c>
      <c r="J2406" t="s">
        <v>2349</v>
      </c>
      <c r="K2406" t="s">
        <v>21</v>
      </c>
      <c r="M2406" t="s">
        <v>3048</v>
      </c>
      <c r="N2406" t="s">
        <v>22</v>
      </c>
      <c r="O2406" t="s">
        <v>23</v>
      </c>
      <c r="P2406" t="s">
        <v>26</v>
      </c>
      <c r="Q2406" t="s">
        <v>2348</v>
      </c>
      <c r="R2406" s="13">
        <v>9</v>
      </c>
      <c r="S2406" s="13">
        <v>1</v>
      </c>
      <c r="T2406" s="21">
        <v>1</v>
      </c>
      <c r="V2406" t="s">
        <v>2154</v>
      </c>
      <c r="W2406" t="s">
        <v>17587</v>
      </c>
      <c r="X2406" s="20" t="str">
        <f>+IF(V2406="","-",CONCATENATE(V2406,"_",W2406))</f>
        <v>FINES_R10</v>
      </c>
      <c r="Y2406" s="59">
        <v>0.30282312631607061</v>
      </c>
      <c r="Z2406" t="s">
        <v>134</v>
      </c>
      <c r="AA2406" t="s">
        <v>2394</v>
      </c>
      <c r="AB2406" t="str">
        <f>+IF(W2406="","-",IF(W2406="UNICO","CENSO","MUESTRA"))</f>
        <v>MUESTRA</v>
      </c>
      <c r="AC2406" t="s">
        <v>2398</v>
      </c>
      <c r="AD2406" t="s">
        <v>3049</v>
      </c>
      <c r="AF2406">
        <f>+COUNTIF(Piloto!C:C,MARCO!A2406)</f>
        <v>0</v>
      </c>
    </row>
    <row r="2407" spans="1:32" x14ac:dyDescent="0.25">
      <c r="A2407" s="5" t="str">
        <f t="shared" si="37"/>
        <v>R 10 - D 101 - 451 - 4265</v>
      </c>
      <c r="B2407" s="23" t="s">
        <v>2347</v>
      </c>
      <c r="C2407" t="s">
        <v>86</v>
      </c>
      <c r="D2407" t="s">
        <v>384</v>
      </c>
      <c r="E2407" t="s">
        <v>1709</v>
      </c>
      <c r="F2407" t="s">
        <v>134</v>
      </c>
      <c r="G2407" t="s">
        <v>134</v>
      </c>
      <c r="H2407" t="s">
        <v>3057</v>
      </c>
      <c r="I2407" t="s">
        <v>20</v>
      </c>
      <c r="J2407" t="s">
        <v>2349</v>
      </c>
      <c r="K2407" t="s">
        <v>21</v>
      </c>
      <c r="M2407" t="s">
        <v>3058</v>
      </c>
      <c r="N2407" t="s">
        <v>22</v>
      </c>
      <c r="O2407" t="s">
        <v>23</v>
      </c>
      <c r="P2407" t="s">
        <v>26</v>
      </c>
      <c r="Q2407" t="s">
        <v>2348</v>
      </c>
      <c r="R2407" s="13">
        <v>17</v>
      </c>
      <c r="S2407" s="13">
        <v>1</v>
      </c>
      <c r="T2407" s="21">
        <v>1</v>
      </c>
      <c r="V2407" t="s">
        <v>2154</v>
      </c>
      <c r="W2407" t="s">
        <v>17587</v>
      </c>
      <c r="X2407" s="20" t="str">
        <f>+IF(V2407="","-",CONCATENATE(V2407,"_",W2407))</f>
        <v>FINES_R10</v>
      </c>
      <c r="Y2407" s="59">
        <v>0.30282312631607061</v>
      </c>
      <c r="Z2407" t="s">
        <v>134</v>
      </c>
      <c r="AA2407" t="s">
        <v>2394</v>
      </c>
      <c r="AB2407" t="str">
        <f>+IF(W2407="","-",IF(W2407="UNICO","CENSO","MUESTRA"))</f>
        <v>MUESTRA</v>
      </c>
      <c r="AC2407" t="s">
        <v>2398</v>
      </c>
      <c r="AD2407" t="s">
        <v>3059</v>
      </c>
      <c r="AF2407">
        <f>+COUNTIF(Piloto!C:C,MARCO!A2407)</f>
        <v>0</v>
      </c>
    </row>
    <row r="2408" spans="1:32" x14ac:dyDescent="0.25">
      <c r="A2408" s="5" t="str">
        <f t="shared" si="37"/>
        <v>R 10 - D 101 - 451 - 4262</v>
      </c>
      <c r="B2408" s="23" t="s">
        <v>2347</v>
      </c>
      <c r="C2408" t="s">
        <v>86</v>
      </c>
      <c r="D2408" t="s">
        <v>384</v>
      </c>
      <c r="E2408" t="s">
        <v>1709</v>
      </c>
      <c r="F2408" t="s">
        <v>134</v>
      </c>
      <c r="G2408" t="s">
        <v>134</v>
      </c>
      <c r="H2408" t="s">
        <v>3061</v>
      </c>
      <c r="I2408" t="s">
        <v>20</v>
      </c>
      <c r="J2408" t="s">
        <v>2349</v>
      </c>
      <c r="K2408" t="s">
        <v>21</v>
      </c>
      <c r="M2408" t="s">
        <v>3062</v>
      </c>
      <c r="N2408" t="s">
        <v>22</v>
      </c>
      <c r="O2408" t="s">
        <v>23</v>
      </c>
      <c r="P2408" t="s">
        <v>26</v>
      </c>
      <c r="Q2408" t="s">
        <v>2348</v>
      </c>
      <c r="R2408" s="13">
        <v>17</v>
      </c>
      <c r="S2408" s="13">
        <v>1</v>
      </c>
      <c r="T2408" s="21">
        <v>1</v>
      </c>
      <c r="V2408" t="s">
        <v>2154</v>
      </c>
      <c r="W2408" t="s">
        <v>17587</v>
      </c>
      <c r="X2408" s="20" t="str">
        <f>+IF(V2408="","-",CONCATENATE(V2408,"_",W2408))</f>
        <v>FINES_R10</v>
      </c>
      <c r="Y2408" s="59">
        <v>0.30282312631607061</v>
      </c>
      <c r="Z2408" t="s">
        <v>134</v>
      </c>
      <c r="AA2408" t="s">
        <v>2394</v>
      </c>
      <c r="AB2408" t="str">
        <f>+IF(W2408="","-",IF(W2408="UNICO","CENSO","MUESTRA"))</f>
        <v>MUESTRA</v>
      </c>
      <c r="AC2408" t="s">
        <v>2397</v>
      </c>
      <c r="AD2408" t="s">
        <v>3063</v>
      </c>
      <c r="AF2408">
        <f>+COUNTIF(Piloto!C:C,MARCO!A2408)</f>
        <v>0</v>
      </c>
    </row>
    <row r="2409" spans="1:32" x14ac:dyDescent="0.25">
      <c r="A2409" s="5" t="str">
        <f t="shared" si="37"/>
        <v>R 10 - D 44 - 451 - 3001</v>
      </c>
      <c r="B2409" s="23" t="s">
        <v>2347</v>
      </c>
      <c r="C2409" t="s">
        <v>86</v>
      </c>
      <c r="D2409" t="s">
        <v>303</v>
      </c>
      <c r="E2409" t="s">
        <v>747</v>
      </c>
      <c r="F2409" t="s">
        <v>134</v>
      </c>
      <c r="G2409" t="s">
        <v>134</v>
      </c>
      <c r="H2409" t="s">
        <v>3150</v>
      </c>
      <c r="I2409" t="s">
        <v>20</v>
      </c>
      <c r="J2409" t="s">
        <v>2349</v>
      </c>
      <c r="K2409" t="s">
        <v>21</v>
      </c>
      <c r="M2409" t="s">
        <v>3151</v>
      </c>
      <c r="N2409" t="s">
        <v>22</v>
      </c>
      <c r="O2409" t="s">
        <v>23</v>
      </c>
      <c r="P2409" t="s">
        <v>26</v>
      </c>
      <c r="Q2409" t="s">
        <v>2348</v>
      </c>
      <c r="R2409" s="13">
        <v>18</v>
      </c>
      <c r="S2409" s="13">
        <v>1</v>
      </c>
      <c r="T2409" s="21">
        <v>1</v>
      </c>
      <c r="V2409" t="s">
        <v>2154</v>
      </c>
      <c r="W2409" t="s">
        <v>17587</v>
      </c>
      <c r="X2409" s="20" t="str">
        <f>+IF(V2409="","-",CONCATENATE(V2409,"_",W2409))</f>
        <v>FINES_R10</v>
      </c>
      <c r="Y2409" s="59">
        <v>0.31510639190673828</v>
      </c>
      <c r="Z2409" t="s">
        <v>134</v>
      </c>
      <c r="AA2409" t="s">
        <v>2393</v>
      </c>
      <c r="AB2409" t="str">
        <f>+IF(W2409="","-",IF(W2409="UNICO","CENSO","MUESTRA"))</f>
        <v>MUESTRA</v>
      </c>
      <c r="AC2409" t="s">
        <v>2398</v>
      </c>
      <c r="AD2409" t="s">
        <v>3152</v>
      </c>
      <c r="AF2409">
        <f>+COUNTIF(Piloto!C:C,MARCO!A2409)</f>
        <v>0</v>
      </c>
    </row>
    <row r="2410" spans="1:32" x14ac:dyDescent="0.25">
      <c r="A2410" s="5" t="str">
        <f t="shared" si="37"/>
        <v>R 10 - D 44 - 451 - 4378</v>
      </c>
      <c r="B2410" s="23" t="s">
        <v>2347</v>
      </c>
      <c r="C2410" t="s">
        <v>86</v>
      </c>
      <c r="D2410" t="s">
        <v>303</v>
      </c>
      <c r="E2410" t="s">
        <v>747</v>
      </c>
      <c r="F2410" t="s">
        <v>134</v>
      </c>
      <c r="G2410" t="s">
        <v>134</v>
      </c>
      <c r="H2410" t="s">
        <v>3197</v>
      </c>
      <c r="I2410" t="s">
        <v>20</v>
      </c>
      <c r="J2410" t="s">
        <v>2349</v>
      </c>
      <c r="K2410" t="s">
        <v>21</v>
      </c>
      <c r="M2410" t="s">
        <v>2261</v>
      </c>
      <c r="N2410" t="s">
        <v>22</v>
      </c>
      <c r="O2410" t="s">
        <v>23</v>
      </c>
      <c r="P2410" t="s">
        <v>26</v>
      </c>
      <c r="Q2410" t="s">
        <v>2348</v>
      </c>
      <c r="R2410" s="13">
        <v>18</v>
      </c>
      <c r="S2410" s="13">
        <v>1</v>
      </c>
      <c r="T2410" s="21">
        <v>1</v>
      </c>
      <c r="V2410" t="s">
        <v>2154</v>
      </c>
      <c r="W2410" t="s">
        <v>17587</v>
      </c>
      <c r="X2410" s="20" t="str">
        <f>+IF(V2410="","-",CONCATENATE(V2410,"_",W2410))</f>
        <v>FINES_R10</v>
      </c>
      <c r="Y2410" s="59">
        <v>0.31721058487892151</v>
      </c>
      <c r="Z2410" t="s">
        <v>134</v>
      </c>
      <c r="AA2410" t="s">
        <v>2393</v>
      </c>
      <c r="AB2410" t="str">
        <f>+IF(W2410="","-",IF(W2410="UNICO","CENSO","MUESTRA"))</f>
        <v>MUESTRA</v>
      </c>
      <c r="AC2410" t="s">
        <v>2398</v>
      </c>
      <c r="AD2410" t="s">
        <v>3198</v>
      </c>
      <c r="AF2410">
        <f>+COUNTIF(Piloto!C:C,MARCO!A2410)</f>
        <v>0</v>
      </c>
    </row>
    <row r="2411" spans="1:32" x14ac:dyDescent="0.25">
      <c r="A2411" s="5" t="str">
        <f t="shared" si="37"/>
        <v>R 10 - D 63 - 451 - 4090</v>
      </c>
      <c r="B2411" s="23" t="s">
        <v>2347</v>
      </c>
      <c r="C2411" t="s">
        <v>86</v>
      </c>
      <c r="D2411" t="s">
        <v>360</v>
      </c>
      <c r="E2411" t="s">
        <v>1027</v>
      </c>
      <c r="F2411" t="s">
        <v>134</v>
      </c>
      <c r="G2411" t="s">
        <v>134</v>
      </c>
      <c r="H2411" t="s">
        <v>11015</v>
      </c>
      <c r="I2411" t="s">
        <v>20</v>
      </c>
      <c r="J2411" t="s">
        <v>2349</v>
      </c>
      <c r="K2411" t="s">
        <v>21</v>
      </c>
      <c r="M2411" t="s">
        <v>11016</v>
      </c>
      <c r="N2411" t="s">
        <v>22</v>
      </c>
      <c r="O2411" t="s">
        <v>23</v>
      </c>
      <c r="P2411" t="s">
        <v>26</v>
      </c>
      <c r="Q2411" t="s">
        <v>2348</v>
      </c>
      <c r="R2411" s="13">
        <v>15</v>
      </c>
      <c r="S2411" s="13">
        <v>1</v>
      </c>
      <c r="T2411" s="21">
        <v>1</v>
      </c>
      <c r="V2411" t="s">
        <v>2154</v>
      </c>
      <c r="W2411" t="s">
        <v>17587</v>
      </c>
      <c r="X2411" s="20" t="str">
        <f>+IF(V2411="","-",CONCATENATE(V2411,"_",W2411))</f>
        <v>FINES_R10</v>
      </c>
      <c r="Y2411" s="59">
        <v>0.32150691747665411</v>
      </c>
      <c r="Z2411" t="s">
        <v>134</v>
      </c>
      <c r="AA2411" t="s">
        <v>2393</v>
      </c>
      <c r="AB2411" t="str">
        <f>+IF(W2411="","-",IF(W2411="UNICO","CENSO","MUESTRA"))</f>
        <v>MUESTRA</v>
      </c>
      <c r="AC2411" t="s">
        <v>2398</v>
      </c>
      <c r="AD2411" t="s">
        <v>11017</v>
      </c>
      <c r="AF2411">
        <f>+COUNTIF(Piloto!C:C,MARCO!A2411)</f>
        <v>0</v>
      </c>
    </row>
    <row r="2412" spans="1:32" x14ac:dyDescent="0.25">
      <c r="A2412" s="5" t="str">
        <f t="shared" si="37"/>
        <v>R 10 - D 57 - 451 - 3978</v>
      </c>
      <c r="B2412" s="23" t="s">
        <v>2347</v>
      </c>
      <c r="C2412" t="s">
        <v>86</v>
      </c>
      <c r="D2412" t="s">
        <v>927</v>
      </c>
      <c r="E2412" t="s">
        <v>928</v>
      </c>
      <c r="F2412" t="s">
        <v>134</v>
      </c>
      <c r="G2412" t="s">
        <v>134</v>
      </c>
      <c r="H2412" t="s">
        <v>3213</v>
      </c>
      <c r="I2412" t="s">
        <v>20</v>
      </c>
      <c r="J2412" t="s">
        <v>2349</v>
      </c>
      <c r="K2412" t="s">
        <v>21</v>
      </c>
      <c r="M2412" t="s">
        <v>18065</v>
      </c>
      <c r="N2412" t="s">
        <v>22</v>
      </c>
      <c r="O2412" t="s">
        <v>23</v>
      </c>
      <c r="P2412" t="s">
        <v>26</v>
      </c>
      <c r="Q2412" t="s">
        <v>2348</v>
      </c>
      <c r="R2412" s="13">
        <v>30</v>
      </c>
      <c r="S2412" s="13">
        <v>2</v>
      </c>
      <c r="T2412" s="21">
        <v>1</v>
      </c>
      <c r="V2412" t="s">
        <v>2154</v>
      </c>
      <c r="W2412" t="s">
        <v>17587</v>
      </c>
      <c r="X2412" s="20" t="str">
        <f>+IF(V2412="","-",CONCATENATE(V2412,"_",W2412))</f>
        <v>FINES_R10</v>
      </c>
      <c r="Y2412" s="59">
        <v>0.32567468285560608</v>
      </c>
      <c r="Z2412" t="s">
        <v>134</v>
      </c>
      <c r="AA2412" t="s">
        <v>2393</v>
      </c>
      <c r="AB2412" t="str">
        <f>+IF(W2412="","-",IF(W2412="UNICO","CENSO","MUESTRA"))</f>
        <v>MUESTRA</v>
      </c>
      <c r="AC2412" t="s">
        <v>2398</v>
      </c>
      <c r="AD2412" t="s">
        <v>3215</v>
      </c>
      <c r="AF2412">
        <f>+COUNTIF(Piloto!C:C,MARCO!A2412)</f>
        <v>0</v>
      </c>
    </row>
    <row r="2413" spans="1:32" x14ac:dyDescent="0.25">
      <c r="A2413" s="5" t="str">
        <f t="shared" si="37"/>
        <v>R 10 - D 74 - 451 - 3891</v>
      </c>
      <c r="B2413" s="23" t="s">
        <v>2347</v>
      </c>
      <c r="C2413" t="s">
        <v>86</v>
      </c>
      <c r="D2413" t="s">
        <v>1346</v>
      </c>
      <c r="E2413" t="s">
        <v>1347</v>
      </c>
      <c r="F2413" t="s">
        <v>134</v>
      </c>
      <c r="G2413" t="s">
        <v>134</v>
      </c>
      <c r="H2413" t="s">
        <v>11086</v>
      </c>
      <c r="I2413" t="s">
        <v>20</v>
      </c>
      <c r="J2413" t="s">
        <v>2349</v>
      </c>
      <c r="K2413" t="s">
        <v>21</v>
      </c>
      <c r="M2413" t="s">
        <v>11087</v>
      </c>
      <c r="N2413" t="s">
        <v>22</v>
      </c>
      <c r="O2413" t="s">
        <v>23</v>
      </c>
      <c r="P2413" t="s">
        <v>26</v>
      </c>
      <c r="Q2413" t="s">
        <v>2348</v>
      </c>
      <c r="R2413" s="13">
        <v>19</v>
      </c>
      <c r="S2413" s="13">
        <v>1</v>
      </c>
      <c r="T2413" s="21">
        <v>1</v>
      </c>
      <c r="V2413" t="s">
        <v>2154</v>
      </c>
      <c r="W2413" t="s">
        <v>17587</v>
      </c>
      <c r="X2413" s="20" t="str">
        <f>+IF(V2413="","-",CONCATENATE(V2413,"_",W2413))</f>
        <v>FINES_R10</v>
      </c>
      <c r="Y2413" s="59">
        <v>0.33549350500106812</v>
      </c>
      <c r="Z2413" t="s">
        <v>134</v>
      </c>
      <c r="AA2413" t="s">
        <v>2394</v>
      </c>
      <c r="AB2413" t="str">
        <f>+IF(W2413="","-",IF(W2413="UNICO","CENSO","MUESTRA"))</f>
        <v>MUESTRA</v>
      </c>
      <c r="AC2413" t="s">
        <v>2398</v>
      </c>
      <c r="AD2413" t="s">
        <v>11088</v>
      </c>
      <c r="AF2413">
        <f>+COUNTIF(Piloto!C:C,MARCO!A2413)</f>
        <v>0</v>
      </c>
    </row>
    <row r="2414" spans="1:32" x14ac:dyDescent="0.25">
      <c r="A2414" s="5" t="str">
        <f t="shared" si="37"/>
        <v>R 10 - D 74 - 451 - 4474</v>
      </c>
      <c r="B2414" s="23" t="s">
        <v>2347</v>
      </c>
      <c r="C2414" t="s">
        <v>86</v>
      </c>
      <c r="D2414" t="s">
        <v>1346</v>
      </c>
      <c r="E2414" t="s">
        <v>1347</v>
      </c>
      <c r="F2414" t="s">
        <v>134</v>
      </c>
      <c r="G2414" t="s">
        <v>134</v>
      </c>
      <c r="H2414" t="s">
        <v>11090</v>
      </c>
      <c r="I2414" t="s">
        <v>20</v>
      </c>
      <c r="J2414" t="s">
        <v>2349</v>
      </c>
      <c r="K2414" t="s">
        <v>21</v>
      </c>
      <c r="M2414" t="s">
        <v>11091</v>
      </c>
      <c r="N2414" t="s">
        <v>22</v>
      </c>
      <c r="O2414" t="s">
        <v>23</v>
      </c>
      <c r="P2414" t="s">
        <v>26</v>
      </c>
      <c r="Q2414" t="s">
        <v>2348</v>
      </c>
      <c r="R2414" s="13">
        <v>30</v>
      </c>
      <c r="S2414" s="13">
        <v>1</v>
      </c>
      <c r="T2414" s="21">
        <v>1</v>
      </c>
      <c r="V2414" t="s">
        <v>2154</v>
      </c>
      <c r="W2414" t="s">
        <v>17587</v>
      </c>
      <c r="X2414" s="20" t="str">
        <f>+IF(V2414="","-",CONCATENATE(V2414,"_",W2414))</f>
        <v>FINES_R10</v>
      </c>
      <c r="Y2414" s="59">
        <v>0.33549350500106812</v>
      </c>
      <c r="Z2414" t="s">
        <v>134</v>
      </c>
      <c r="AA2414" t="s">
        <v>2394</v>
      </c>
      <c r="AB2414" t="str">
        <f>+IF(W2414="","-",IF(W2414="UNICO","CENSO","MUESTRA"))</f>
        <v>MUESTRA</v>
      </c>
      <c r="AC2414" t="s">
        <v>2397</v>
      </c>
      <c r="AD2414" t="s">
        <v>11092</v>
      </c>
      <c r="AF2414">
        <f>+COUNTIF(Piloto!C:C,MARCO!A2414)</f>
        <v>0</v>
      </c>
    </row>
    <row r="2415" spans="1:32" x14ac:dyDescent="0.25">
      <c r="A2415" s="5" t="str">
        <f t="shared" si="37"/>
        <v>R 10 - D 74 - 451 - 4478</v>
      </c>
      <c r="B2415" s="23" t="s">
        <v>2347</v>
      </c>
      <c r="C2415" t="s">
        <v>86</v>
      </c>
      <c r="D2415" t="s">
        <v>1346</v>
      </c>
      <c r="E2415" t="s">
        <v>1347</v>
      </c>
      <c r="F2415" t="s">
        <v>134</v>
      </c>
      <c r="G2415" t="s">
        <v>134</v>
      </c>
      <c r="H2415" t="s">
        <v>11106</v>
      </c>
      <c r="I2415" t="s">
        <v>20</v>
      </c>
      <c r="J2415" t="s">
        <v>2349</v>
      </c>
      <c r="K2415" t="s">
        <v>21</v>
      </c>
      <c r="M2415" t="s">
        <v>11107</v>
      </c>
      <c r="N2415" t="s">
        <v>22</v>
      </c>
      <c r="O2415" t="s">
        <v>23</v>
      </c>
      <c r="P2415" t="s">
        <v>26</v>
      </c>
      <c r="Q2415" t="s">
        <v>2348</v>
      </c>
      <c r="R2415" s="13">
        <v>17</v>
      </c>
      <c r="S2415" s="13">
        <v>1</v>
      </c>
      <c r="T2415" s="21">
        <v>1</v>
      </c>
      <c r="V2415" t="s">
        <v>2154</v>
      </c>
      <c r="W2415" t="s">
        <v>17587</v>
      </c>
      <c r="X2415" s="20" t="str">
        <f>+IF(V2415="","-",CONCATENATE(V2415,"_",W2415))</f>
        <v>FINES_R10</v>
      </c>
      <c r="Y2415" s="59">
        <v>0.33549350500106812</v>
      </c>
      <c r="Z2415" t="s">
        <v>134</v>
      </c>
      <c r="AA2415" t="s">
        <v>2394</v>
      </c>
      <c r="AB2415" t="str">
        <f>+IF(W2415="","-",IF(W2415="UNICO","CENSO","MUESTRA"))</f>
        <v>MUESTRA</v>
      </c>
      <c r="AC2415" t="s">
        <v>2398</v>
      </c>
      <c r="AD2415" t="s">
        <v>11108</v>
      </c>
      <c r="AF2415">
        <f>+COUNTIF(Piloto!C:C,MARCO!A2415)</f>
        <v>0</v>
      </c>
    </row>
    <row r="2416" spans="1:32" x14ac:dyDescent="0.25">
      <c r="A2416" s="5" t="str">
        <f t="shared" si="37"/>
        <v>R 10 - D 63 - 451 - 1813</v>
      </c>
      <c r="B2416" s="23" t="s">
        <v>2347</v>
      </c>
      <c r="C2416" t="s">
        <v>86</v>
      </c>
      <c r="D2416" t="s">
        <v>360</v>
      </c>
      <c r="E2416" t="s">
        <v>1027</v>
      </c>
      <c r="F2416" t="s">
        <v>134</v>
      </c>
      <c r="G2416" t="s">
        <v>134</v>
      </c>
      <c r="H2416" t="s">
        <v>3228</v>
      </c>
      <c r="I2416" t="s">
        <v>20</v>
      </c>
      <c r="J2416" t="s">
        <v>2349</v>
      </c>
      <c r="K2416" t="s">
        <v>21</v>
      </c>
      <c r="M2416" t="s">
        <v>3229</v>
      </c>
      <c r="N2416" t="s">
        <v>22</v>
      </c>
      <c r="O2416" t="s">
        <v>23</v>
      </c>
      <c r="P2416" t="s">
        <v>26</v>
      </c>
      <c r="Q2416" t="s">
        <v>2348</v>
      </c>
      <c r="R2416" s="13">
        <v>10</v>
      </c>
      <c r="S2416" s="13">
        <v>1</v>
      </c>
      <c r="T2416" s="21">
        <v>1</v>
      </c>
      <c r="V2416" t="s">
        <v>2154</v>
      </c>
      <c r="W2416" t="s">
        <v>17587</v>
      </c>
      <c r="X2416" s="20" t="str">
        <f>+IF(V2416="","-",CONCATENATE(V2416,"_",W2416))</f>
        <v>FINES_R10</v>
      </c>
      <c r="Y2416" s="59">
        <v>0.33714818954467768</v>
      </c>
      <c r="Z2416" t="s">
        <v>134</v>
      </c>
      <c r="AA2416" t="s">
        <v>2393</v>
      </c>
      <c r="AB2416" t="str">
        <f>+IF(W2416="","-",IF(W2416="UNICO","CENSO","MUESTRA"))</f>
        <v>MUESTRA</v>
      </c>
      <c r="AC2416" t="s">
        <v>2397</v>
      </c>
      <c r="AD2416" t="s">
        <v>3230</v>
      </c>
      <c r="AF2416">
        <f>+COUNTIF(Piloto!C:C,MARCO!A2416)</f>
        <v>0</v>
      </c>
    </row>
    <row r="2417" spans="1:32" x14ac:dyDescent="0.25">
      <c r="A2417" s="5" t="str">
        <f t="shared" si="37"/>
        <v>R 10 - D 63 - 451 - 4208</v>
      </c>
      <c r="B2417" s="23" t="s">
        <v>2347</v>
      </c>
      <c r="C2417" t="s">
        <v>86</v>
      </c>
      <c r="D2417" t="s">
        <v>360</v>
      </c>
      <c r="E2417" t="s">
        <v>1027</v>
      </c>
      <c r="F2417" t="s">
        <v>134</v>
      </c>
      <c r="G2417" t="s">
        <v>134</v>
      </c>
      <c r="H2417" t="s">
        <v>11032</v>
      </c>
      <c r="I2417" t="s">
        <v>20</v>
      </c>
      <c r="J2417" t="s">
        <v>2349</v>
      </c>
      <c r="K2417" t="s">
        <v>21</v>
      </c>
      <c r="M2417" t="s">
        <v>11033</v>
      </c>
      <c r="N2417" t="s">
        <v>22</v>
      </c>
      <c r="O2417" t="s">
        <v>23</v>
      </c>
      <c r="P2417" t="s">
        <v>26</v>
      </c>
      <c r="Q2417" t="s">
        <v>2348</v>
      </c>
      <c r="R2417" s="13">
        <v>18</v>
      </c>
      <c r="S2417" s="13">
        <v>1</v>
      </c>
      <c r="T2417" s="21">
        <v>1</v>
      </c>
      <c r="V2417" t="s">
        <v>2154</v>
      </c>
      <c r="W2417" t="s">
        <v>17587</v>
      </c>
      <c r="X2417" s="20" t="str">
        <f>+IF(V2417="","-",CONCATENATE(V2417,"_",W2417))</f>
        <v>FINES_R10</v>
      </c>
      <c r="Y2417" s="59">
        <v>0.3397766649723053</v>
      </c>
      <c r="Z2417" t="s">
        <v>134</v>
      </c>
      <c r="AA2417" t="s">
        <v>2393</v>
      </c>
      <c r="AB2417" t="str">
        <f>+IF(W2417="","-",IF(W2417="UNICO","CENSO","MUESTRA"))</f>
        <v>MUESTRA</v>
      </c>
      <c r="AC2417" t="s">
        <v>2398</v>
      </c>
      <c r="AD2417" t="s">
        <v>11034</v>
      </c>
      <c r="AF2417">
        <f>+COUNTIF(Piloto!C:C,MARCO!A2417)</f>
        <v>0</v>
      </c>
    </row>
    <row r="2418" spans="1:32" x14ac:dyDescent="0.25">
      <c r="A2418" s="5" t="str">
        <f t="shared" si="37"/>
        <v>R 10 - D 44 - 451 - 4355</v>
      </c>
      <c r="B2418" s="23" t="s">
        <v>2347</v>
      </c>
      <c r="C2418" t="s">
        <v>86</v>
      </c>
      <c r="D2418" t="s">
        <v>303</v>
      </c>
      <c r="E2418" t="s">
        <v>747</v>
      </c>
      <c r="F2418" t="s">
        <v>134</v>
      </c>
      <c r="G2418" t="s">
        <v>134</v>
      </c>
      <c r="H2418" t="s">
        <v>3189</v>
      </c>
      <c r="I2418" t="s">
        <v>20</v>
      </c>
      <c r="J2418" t="s">
        <v>2349</v>
      </c>
      <c r="K2418" t="s">
        <v>21</v>
      </c>
      <c r="M2418" t="s">
        <v>3190</v>
      </c>
      <c r="N2418" t="s">
        <v>22</v>
      </c>
      <c r="O2418" t="s">
        <v>23</v>
      </c>
      <c r="P2418" t="s">
        <v>26</v>
      </c>
      <c r="Q2418" t="s">
        <v>2348</v>
      </c>
      <c r="R2418" s="13">
        <v>13</v>
      </c>
      <c r="S2418" s="13">
        <v>1</v>
      </c>
      <c r="T2418" s="21">
        <v>1</v>
      </c>
      <c r="V2418" t="s">
        <v>2154</v>
      </c>
      <c r="W2418" t="s">
        <v>17587</v>
      </c>
      <c r="X2418" s="20" t="str">
        <f>+IF(V2418="","-",CONCATENATE(V2418,"_",W2418))</f>
        <v>FINES_R10</v>
      </c>
      <c r="Y2418" s="59">
        <v>0.35056251287460333</v>
      </c>
      <c r="Z2418" t="s">
        <v>134</v>
      </c>
      <c r="AA2418" t="s">
        <v>2393</v>
      </c>
      <c r="AB2418" t="str">
        <f>+IF(W2418="","-",IF(W2418="UNICO","CENSO","MUESTRA"))</f>
        <v>MUESTRA</v>
      </c>
      <c r="AC2418" t="s">
        <v>2397</v>
      </c>
      <c r="AD2418" t="s">
        <v>3191</v>
      </c>
      <c r="AF2418">
        <f>+COUNTIF(Piloto!C:C,MARCO!A2418)</f>
        <v>0</v>
      </c>
    </row>
    <row r="2419" spans="1:32" x14ac:dyDescent="0.25">
      <c r="A2419" s="5" t="str">
        <f t="shared" si="37"/>
        <v>R 10 - D 67 - 452 - 4413</v>
      </c>
      <c r="B2419" s="23" t="s">
        <v>2347</v>
      </c>
      <c r="C2419" t="s">
        <v>86</v>
      </c>
      <c r="D2419" t="s">
        <v>1059</v>
      </c>
      <c r="E2419" t="s">
        <v>1060</v>
      </c>
      <c r="F2419" t="s">
        <v>134</v>
      </c>
      <c r="G2419" t="s">
        <v>134</v>
      </c>
      <c r="H2419" t="s">
        <v>3357</v>
      </c>
      <c r="I2419" t="s">
        <v>20</v>
      </c>
      <c r="J2419" t="s">
        <v>2349</v>
      </c>
      <c r="K2419" t="s">
        <v>21</v>
      </c>
      <c r="M2419" t="s">
        <v>3358</v>
      </c>
      <c r="N2419" t="s">
        <v>22</v>
      </c>
      <c r="O2419" t="s">
        <v>23</v>
      </c>
      <c r="P2419" t="s">
        <v>26</v>
      </c>
      <c r="Q2419" t="s">
        <v>2348</v>
      </c>
      <c r="R2419" s="13">
        <v>26</v>
      </c>
      <c r="S2419" s="13">
        <v>1</v>
      </c>
      <c r="T2419" s="21">
        <v>1</v>
      </c>
      <c r="V2419" t="s">
        <v>2154</v>
      </c>
      <c r="W2419" t="s">
        <v>17587</v>
      </c>
      <c r="X2419" s="20" t="str">
        <f>+IF(V2419="","-",CONCATENATE(V2419,"_",W2419))</f>
        <v>FINES_R10</v>
      </c>
      <c r="Y2419" s="59">
        <v>0.35537958145141602</v>
      </c>
      <c r="Z2419" t="s">
        <v>134</v>
      </c>
      <c r="AA2419" t="s">
        <v>2393</v>
      </c>
      <c r="AB2419" t="str">
        <f>+IF(W2419="","-",IF(W2419="UNICO","CENSO","MUESTRA"))</f>
        <v>MUESTRA</v>
      </c>
      <c r="AC2419" t="s">
        <v>2397</v>
      </c>
      <c r="AD2419" t="s">
        <v>3359</v>
      </c>
      <c r="AF2419">
        <f>+COUNTIF(Piloto!C:C,MARCO!A2419)</f>
        <v>0</v>
      </c>
    </row>
    <row r="2420" spans="1:32" x14ac:dyDescent="0.25">
      <c r="A2420" s="5" t="str">
        <f t="shared" si="37"/>
        <v>R 10 - D 44 - 451 - 1962</v>
      </c>
      <c r="B2420" s="23" t="s">
        <v>2347</v>
      </c>
      <c r="C2420" t="s">
        <v>86</v>
      </c>
      <c r="D2420" t="s">
        <v>303</v>
      </c>
      <c r="E2420" t="s">
        <v>747</v>
      </c>
      <c r="F2420" t="s">
        <v>134</v>
      </c>
      <c r="G2420" t="s">
        <v>134</v>
      </c>
      <c r="H2420" t="s">
        <v>3147</v>
      </c>
      <c r="I2420" t="s">
        <v>20</v>
      </c>
      <c r="J2420" t="s">
        <v>2349</v>
      </c>
      <c r="K2420" t="s">
        <v>21</v>
      </c>
      <c r="M2420" t="s">
        <v>2259</v>
      </c>
      <c r="N2420" t="s">
        <v>22</v>
      </c>
      <c r="O2420" t="s">
        <v>23</v>
      </c>
      <c r="P2420" t="s">
        <v>26</v>
      </c>
      <c r="Q2420" t="s">
        <v>2348</v>
      </c>
      <c r="R2420" s="13">
        <v>26</v>
      </c>
      <c r="S2420" s="13">
        <v>1</v>
      </c>
      <c r="T2420" s="21">
        <v>1</v>
      </c>
      <c r="V2420" t="s">
        <v>2154</v>
      </c>
      <c r="W2420" t="s">
        <v>17587</v>
      </c>
      <c r="X2420" s="20" t="str">
        <f>+IF(V2420="","-",CONCATENATE(V2420,"_",W2420))</f>
        <v>FINES_R10</v>
      </c>
      <c r="Y2420" s="59">
        <v>0.36133530735969538</v>
      </c>
      <c r="Z2420" t="s">
        <v>134</v>
      </c>
      <c r="AA2420" t="s">
        <v>2393</v>
      </c>
      <c r="AB2420" t="str">
        <f>+IF(W2420="","-",IF(W2420="UNICO","CENSO","MUESTRA"))</f>
        <v>MUESTRA</v>
      </c>
      <c r="AC2420" t="s">
        <v>2397</v>
      </c>
      <c r="AD2420" t="s">
        <v>3148</v>
      </c>
      <c r="AF2420">
        <f>+COUNTIF(Piloto!C:C,MARCO!A2420)</f>
        <v>0</v>
      </c>
    </row>
    <row r="2421" spans="1:32" x14ac:dyDescent="0.25">
      <c r="A2421" s="5" t="str">
        <f t="shared" si="37"/>
        <v>R 10 - D 44 - 451 - 1958</v>
      </c>
      <c r="B2421" s="23" t="s">
        <v>2347</v>
      </c>
      <c r="C2421" t="s">
        <v>86</v>
      </c>
      <c r="D2421" t="s">
        <v>303</v>
      </c>
      <c r="E2421" t="s">
        <v>747</v>
      </c>
      <c r="F2421" t="s">
        <v>134</v>
      </c>
      <c r="G2421" t="s">
        <v>134</v>
      </c>
      <c r="H2421" t="s">
        <v>3135</v>
      </c>
      <c r="I2421" t="s">
        <v>20</v>
      </c>
      <c r="J2421" t="s">
        <v>2349</v>
      </c>
      <c r="K2421" t="s">
        <v>21</v>
      </c>
      <c r="M2421" t="s">
        <v>3136</v>
      </c>
      <c r="N2421" t="s">
        <v>22</v>
      </c>
      <c r="O2421" t="s">
        <v>23</v>
      </c>
      <c r="P2421" t="s">
        <v>26</v>
      </c>
      <c r="Q2421" t="s">
        <v>2348</v>
      </c>
      <c r="R2421" s="13">
        <v>102</v>
      </c>
      <c r="S2421" s="13">
        <v>3</v>
      </c>
      <c r="T2421" s="21">
        <v>1</v>
      </c>
      <c r="V2421" t="s">
        <v>2154</v>
      </c>
      <c r="W2421" t="s">
        <v>17587</v>
      </c>
      <c r="X2421" s="20" t="str">
        <f>+IF(V2421="","-",CONCATENATE(V2421,"_",W2421))</f>
        <v>FINES_R10</v>
      </c>
      <c r="Y2421" s="59">
        <v>0.36287084221839899</v>
      </c>
      <c r="Z2421" t="s">
        <v>134</v>
      </c>
      <c r="AA2421" t="s">
        <v>2393</v>
      </c>
      <c r="AB2421" t="str">
        <f>+IF(W2421="","-",IF(W2421="UNICO","CENSO","MUESTRA"))</f>
        <v>MUESTRA</v>
      </c>
      <c r="AC2421" t="s">
        <v>2397</v>
      </c>
      <c r="AD2421" t="s">
        <v>3137</v>
      </c>
      <c r="AF2421">
        <f>+COUNTIF(Piloto!C:C,MARCO!A2421)</f>
        <v>0</v>
      </c>
    </row>
    <row r="2422" spans="1:32" x14ac:dyDescent="0.25">
      <c r="A2422" s="5" t="str">
        <f t="shared" si="37"/>
        <v>R 10 - D 63 - 451 - 2944</v>
      </c>
      <c r="B2422" s="23" t="s">
        <v>2347</v>
      </c>
      <c r="C2422" t="s">
        <v>86</v>
      </c>
      <c r="D2422" t="s">
        <v>360</v>
      </c>
      <c r="E2422" t="s">
        <v>1027</v>
      </c>
      <c r="F2422" t="s">
        <v>134</v>
      </c>
      <c r="G2422" t="s">
        <v>134</v>
      </c>
      <c r="H2422" t="s">
        <v>3236</v>
      </c>
      <c r="I2422" t="s">
        <v>20</v>
      </c>
      <c r="J2422" t="s">
        <v>2349</v>
      </c>
      <c r="K2422" t="s">
        <v>21</v>
      </c>
      <c r="M2422" t="s">
        <v>3237</v>
      </c>
      <c r="N2422" t="s">
        <v>22</v>
      </c>
      <c r="O2422" t="s">
        <v>23</v>
      </c>
      <c r="P2422" t="s">
        <v>26</v>
      </c>
      <c r="Q2422" t="s">
        <v>2348</v>
      </c>
      <c r="R2422" s="13">
        <v>14</v>
      </c>
      <c r="S2422" s="13">
        <v>1</v>
      </c>
      <c r="T2422" s="21">
        <v>1</v>
      </c>
      <c r="V2422" t="s">
        <v>2154</v>
      </c>
      <c r="W2422" t="s">
        <v>17587</v>
      </c>
      <c r="X2422" s="20" t="str">
        <f>+IF(V2422="","-",CONCATENATE(V2422,"_",W2422))</f>
        <v>FINES_R10</v>
      </c>
      <c r="Y2422" s="59">
        <v>0.36777222156524658</v>
      </c>
      <c r="Z2422" t="s">
        <v>134</v>
      </c>
      <c r="AA2422" t="s">
        <v>2393</v>
      </c>
      <c r="AB2422" t="str">
        <f>+IF(W2422="","-",IF(W2422="UNICO","CENSO","MUESTRA"))</f>
        <v>MUESTRA</v>
      </c>
      <c r="AC2422" t="s">
        <v>2397</v>
      </c>
      <c r="AD2422" t="s">
        <v>3238</v>
      </c>
      <c r="AF2422">
        <f>+COUNTIF(Piloto!C:C,MARCO!A2422)</f>
        <v>0</v>
      </c>
    </row>
    <row r="2423" spans="1:32" x14ac:dyDescent="0.25">
      <c r="A2423" s="5" t="str">
        <f t="shared" si="37"/>
        <v>R 10 - D 67 - 452 - 4520</v>
      </c>
      <c r="B2423" s="23" t="s">
        <v>2347</v>
      </c>
      <c r="C2423" t="s">
        <v>86</v>
      </c>
      <c r="D2423" t="s">
        <v>1059</v>
      </c>
      <c r="E2423" t="s">
        <v>1060</v>
      </c>
      <c r="F2423" t="s">
        <v>134</v>
      </c>
      <c r="G2423" t="s">
        <v>134</v>
      </c>
      <c r="H2423" t="s">
        <v>11067</v>
      </c>
      <c r="I2423" t="s">
        <v>20</v>
      </c>
      <c r="J2423" t="s">
        <v>2349</v>
      </c>
      <c r="K2423" t="s">
        <v>21</v>
      </c>
      <c r="M2423" t="s">
        <v>10111</v>
      </c>
      <c r="N2423" t="s">
        <v>22</v>
      </c>
      <c r="O2423" t="s">
        <v>23</v>
      </c>
      <c r="P2423" t="s">
        <v>26</v>
      </c>
      <c r="Q2423" t="s">
        <v>2348</v>
      </c>
      <c r="R2423" s="13">
        <v>40</v>
      </c>
      <c r="S2423" s="13">
        <v>1</v>
      </c>
      <c r="T2423" s="21">
        <v>1</v>
      </c>
      <c r="V2423" t="s">
        <v>2154</v>
      </c>
      <c r="W2423" t="s">
        <v>17587</v>
      </c>
      <c r="X2423" s="20" t="str">
        <f>+IF(V2423="","-",CONCATENATE(V2423,"_",W2423))</f>
        <v>FINES_R10</v>
      </c>
      <c r="Y2423" s="59">
        <v>0.36935776472091669</v>
      </c>
      <c r="Z2423" t="s">
        <v>134</v>
      </c>
      <c r="AA2423" t="s">
        <v>2393</v>
      </c>
      <c r="AB2423" t="str">
        <f>+IF(W2423="","-",IF(W2423="UNICO","CENSO","MUESTRA"))</f>
        <v>MUESTRA</v>
      </c>
      <c r="AC2423" t="s">
        <v>2397</v>
      </c>
      <c r="AD2423" t="s">
        <v>11068</v>
      </c>
      <c r="AF2423">
        <f>+COUNTIF(Piloto!C:C,MARCO!A2423)</f>
        <v>0</v>
      </c>
    </row>
    <row r="2424" spans="1:32" x14ac:dyDescent="0.25">
      <c r="A2424" s="5" t="str">
        <f t="shared" si="37"/>
        <v>R 10 - D 63 - 451 - 2945</v>
      </c>
      <c r="B2424" s="23" t="s">
        <v>2347</v>
      </c>
      <c r="C2424" t="s">
        <v>86</v>
      </c>
      <c r="D2424" t="s">
        <v>360</v>
      </c>
      <c r="E2424" t="s">
        <v>1027</v>
      </c>
      <c r="F2424" t="s">
        <v>134</v>
      </c>
      <c r="G2424" t="s">
        <v>134</v>
      </c>
      <c r="H2424" t="s">
        <v>3232</v>
      </c>
      <c r="I2424" t="s">
        <v>20</v>
      </c>
      <c r="J2424" t="s">
        <v>2349</v>
      </c>
      <c r="K2424" t="s">
        <v>21</v>
      </c>
      <c r="M2424" t="s">
        <v>3233</v>
      </c>
      <c r="N2424" t="s">
        <v>22</v>
      </c>
      <c r="O2424" t="s">
        <v>23</v>
      </c>
      <c r="P2424" t="s">
        <v>26</v>
      </c>
      <c r="Q2424" t="s">
        <v>2348</v>
      </c>
      <c r="R2424" s="13">
        <v>16</v>
      </c>
      <c r="S2424" s="13">
        <v>1</v>
      </c>
      <c r="T2424" s="21">
        <v>1</v>
      </c>
      <c r="V2424" t="s">
        <v>2154</v>
      </c>
      <c r="W2424" t="s">
        <v>17587</v>
      </c>
      <c r="X2424" s="20" t="str">
        <f>+IF(V2424="","-",CONCATENATE(V2424,"_",W2424))</f>
        <v>FINES_R10</v>
      </c>
      <c r="Y2424" s="59">
        <v>0.37115585803985601</v>
      </c>
      <c r="Z2424" t="s">
        <v>134</v>
      </c>
      <c r="AA2424" t="s">
        <v>2393</v>
      </c>
      <c r="AB2424" t="str">
        <f>+IF(W2424="","-",IF(W2424="UNICO","CENSO","MUESTRA"))</f>
        <v>MUESTRA</v>
      </c>
      <c r="AC2424" t="s">
        <v>2397</v>
      </c>
      <c r="AD2424" t="s">
        <v>3234</v>
      </c>
      <c r="AF2424">
        <f>+COUNTIF(Piloto!C:C,MARCO!A2424)</f>
        <v>0</v>
      </c>
    </row>
    <row r="2425" spans="1:32" x14ac:dyDescent="0.25">
      <c r="A2425" s="5" t="str">
        <f t="shared" si="37"/>
        <v>R 10 - D 16 - 451 - 3831</v>
      </c>
      <c r="B2425" s="23" t="s">
        <v>2347</v>
      </c>
      <c r="C2425" t="s">
        <v>86</v>
      </c>
      <c r="D2425" t="s">
        <v>451</v>
      </c>
      <c r="E2425" t="s">
        <v>453</v>
      </c>
      <c r="F2425" t="s">
        <v>134</v>
      </c>
      <c r="G2425" t="s">
        <v>134</v>
      </c>
      <c r="H2425" t="s">
        <v>3116</v>
      </c>
      <c r="I2425" t="s">
        <v>20</v>
      </c>
      <c r="J2425" t="s">
        <v>2349</v>
      </c>
      <c r="K2425" t="s">
        <v>21</v>
      </c>
      <c r="M2425" t="s">
        <v>3117</v>
      </c>
      <c r="N2425" t="s">
        <v>22</v>
      </c>
      <c r="O2425" t="s">
        <v>23</v>
      </c>
      <c r="P2425" t="s">
        <v>26</v>
      </c>
      <c r="Q2425" t="s">
        <v>2348</v>
      </c>
      <c r="R2425" s="13">
        <v>26</v>
      </c>
      <c r="S2425" s="13">
        <v>1</v>
      </c>
      <c r="T2425" s="21">
        <v>1</v>
      </c>
      <c r="V2425" t="s">
        <v>2154</v>
      </c>
      <c r="W2425" t="s">
        <v>17587</v>
      </c>
      <c r="X2425" s="20" t="str">
        <f>+IF(V2425="","-",CONCATENATE(V2425,"_",W2425))</f>
        <v>FINES_R10</v>
      </c>
      <c r="Y2425" s="59">
        <v>0.37283581495285029</v>
      </c>
      <c r="Z2425" t="s">
        <v>134</v>
      </c>
      <c r="AA2425" t="s">
        <v>2393</v>
      </c>
      <c r="AB2425" t="str">
        <f>+IF(W2425="","-",IF(W2425="UNICO","CENSO","MUESTRA"))</f>
        <v>MUESTRA</v>
      </c>
      <c r="AC2425" t="s">
        <v>2398</v>
      </c>
      <c r="AD2425" t="s">
        <v>3118</v>
      </c>
      <c r="AF2425">
        <f>+COUNTIF(Piloto!C:C,MARCO!A2425)</f>
        <v>0</v>
      </c>
    </row>
    <row r="2426" spans="1:32" x14ac:dyDescent="0.25">
      <c r="A2426" s="5" t="str">
        <f t="shared" si="37"/>
        <v>R 10 - D 16 - 451 - 4113</v>
      </c>
      <c r="B2426" s="23" t="s">
        <v>2347</v>
      </c>
      <c r="C2426" t="s">
        <v>86</v>
      </c>
      <c r="D2426" t="s">
        <v>451</v>
      </c>
      <c r="E2426" t="s">
        <v>453</v>
      </c>
      <c r="F2426" t="s">
        <v>134</v>
      </c>
      <c r="G2426" t="s">
        <v>134</v>
      </c>
      <c r="H2426" t="s">
        <v>3121</v>
      </c>
      <c r="I2426" t="s">
        <v>20</v>
      </c>
      <c r="J2426" t="s">
        <v>2349</v>
      </c>
      <c r="K2426" t="s">
        <v>21</v>
      </c>
      <c r="M2426" t="s">
        <v>2251</v>
      </c>
      <c r="N2426" t="s">
        <v>22</v>
      </c>
      <c r="O2426" t="s">
        <v>23</v>
      </c>
      <c r="P2426" t="s">
        <v>26</v>
      </c>
      <c r="Q2426" t="s">
        <v>2348</v>
      </c>
      <c r="R2426" s="13">
        <v>35</v>
      </c>
      <c r="S2426" s="13">
        <v>2</v>
      </c>
      <c r="T2426" s="21">
        <v>1</v>
      </c>
      <c r="V2426" t="s">
        <v>2154</v>
      </c>
      <c r="W2426" t="s">
        <v>17587</v>
      </c>
      <c r="X2426" s="20" t="str">
        <f>+IF(V2426="","-",CONCATENATE(V2426,"_",W2426))</f>
        <v>FINES_R10</v>
      </c>
      <c r="Y2426" s="59">
        <v>0.37565654516220093</v>
      </c>
      <c r="Z2426" t="s">
        <v>134</v>
      </c>
      <c r="AA2426" t="s">
        <v>2393</v>
      </c>
      <c r="AB2426" t="str">
        <f>+IF(W2426="","-",IF(W2426="UNICO","CENSO","MUESTRA"))</f>
        <v>MUESTRA</v>
      </c>
      <c r="AC2426" t="s">
        <v>2398</v>
      </c>
      <c r="AD2426" t="s">
        <v>3122</v>
      </c>
      <c r="AF2426">
        <f>+COUNTIF(Piloto!C:C,MARCO!A2426)</f>
        <v>0</v>
      </c>
    </row>
    <row r="2427" spans="1:32" x14ac:dyDescent="0.25">
      <c r="A2427" s="5" t="str">
        <f t="shared" si="37"/>
        <v>R 10 - D 44 - 451 - 4357</v>
      </c>
      <c r="B2427" s="23" t="s">
        <v>2347</v>
      </c>
      <c r="C2427" t="s">
        <v>86</v>
      </c>
      <c r="D2427" t="s">
        <v>303</v>
      </c>
      <c r="E2427" t="s">
        <v>747</v>
      </c>
      <c r="F2427" t="s">
        <v>134</v>
      </c>
      <c r="G2427" t="s">
        <v>134</v>
      </c>
      <c r="H2427" t="s">
        <v>10952</v>
      </c>
      <c r="I2427" t="s">
        <v>20</v>
      </c>
      <c r="J2427" t="s">
        <v>2349</v>
      </c>
      <c r="K2427" t="s">
        <v>21</v>
      </c>
      <c r="M2427" t="s">
        <v>8609</v>
      </c>
      <c r="N2427" t="s">
        <v>22</v>
      </c>
      <c r="O2427" t="s">
        <v>23</v>
      </c>
      <c r="P2427" t="s">
        <v>26</v>
      </c>
      <c r="Q2427" t="s">
        <v>2348</v>
      </c>
      <c r="R2427" s="13">
        <v>20</v>
      </c>
      <c r="S2427" s="13">
        <v>1</v>
      </c>
      <c r="T2427" s="21">
        <v>1</v>
      </c>
      <c r="V2427" t="s">
        <v>2154</v>
      </c>
      <c r="W2427" t="s">
        <v>17587</v>
      </c>
      <c r="X2427" s="20" t="str">
        <f>+IF(V2427="","-",CONCATENATE(V2427,"_",W2427))</f>
        <v>FINES_R10</v>
      </c>
      <c r="Y2427" s="59">
        <v>0.37699180841445917</v>
      </c>
      <c r="Z2427" t="s">
        <v>134</v>
      </c>
      <c r="AA2427" t="s">
        <v>2393</v>
      </c>
      <c r="AB2427" t="str">
        <f>+IF(W2427="","-",IF(W2427="UNICO","CENSO","MUESTRA"))</f>
        <v>MUESTRA</v>
      </c>
      <c r="AC2427" t="s">
        <v>2397</v>
      </c>
      <c r="AD2427" t="s">
        <v>10953</v>
      </c>
      <c r="AF2427">
        <f>+COUNTIF(Piloto!C:C,MARCO!A2427)</f>
        <v>0</v>
      </c>
    </row>
    <row r="2428" spans="1:32" x14ac:dyDescent="0.25">
      <c r="A2428" s="5" t="str">
        <f t="shared" si="37"/>
        <v>R 10 - D 70 - 451 - 2353</v>
      </c>
      <c r="B2428" s="23" t="s">
        <v>2347</v>
      </c>
      <c r="C2428" t="s">
        <v>86</v>
      </c>
      <c r="D2428" t="s">
        <v>372</v>
      </c>
      <c r="E2428" t="s">
        <v>1233</v>
      </c>
      <c r="F2428" t="s">
        <v>134</v>
      </c>
      <c r="G2428" t="s">
        <v>134</v>
      </c>
      <c r="H2428" t="s">
        <v>3382</v>
      </c>
      <c r="I2428" t="s">
        <v>20</v>
      </c>
      <c r="J2428" t="s">
        <v>2349</v>
      </c>
      <c r="K2428" t="s">
        <v>21</v>
      </c>
      <c r="M2428" t="s">
        <v>3383</v>
      </c>
      <c r="N2428" t="s">
        <v>22</v>
      </c>
      <c r="O2428" t="s">
        <v>23</v>
      </c>
      <c r="P2428" t="s">
        <v>26</v>
      </c>
      <c r="Q2428" t="s">
        <v>2348</v>
      </c>
      <c r="R2428" s="13">
        <v>54</v>
      </c>
      <c r="S2428" s="13">
        <v>2</v>
      </c>
      <c r="T2428" s="21">
        <v>1</v>
      </c>
      <c r="V2428" t="s">
        <v>2154</v>
      </c>
      <c r="W2428" t="s">
        <v>17587</v>
      </c>
      <c r="X2428" s="20" t="str">
        <f>+IF(V2428="","-",CONCATENATE(V2428,"_",W2428))</f>
        <v>FINES_R10</v>
      </c>
      <c r="Y2428" s="59">
        <v>0.38202214241027832</v>
      </c>
      <c r="Z2428" t="s">
        <v>134</v>
      </c>
      <c r="AA2428" t="s">
        <v>2394</v>
      </c>
      <c r="AB2428" t="str">
        <f>+IF(W2428="","-",IF(W2428="UNICO","CENSO","MUESTRA"))</f>
        <v>MUESTRA</v>
      </c>
      <c r="AC2428" t="s">
        <v>2398</v>
      </c>
      <c r="AD2428" t="s">
        <v>3384</v>
      </c>
      <c r="AF2428">
        <f>+COUNTIF(Piloto!C:C,MARCO!A2428)</f>
        <v>0</v>
      </c>
    </row>
    <row r="2429" spans="1:32" x14ac:dyDescent="0.25">
      <c r="A2429" s="5" t="str">
        <f t="shared" si="37"/>
        <v>R 10 - D 67 - 452 - 1416</v>
      </c>
      <c r="B2429" s="23" t="s">
        <v>2347</v>
      </c>
      <c r="C2429" t="s">
        <v>86</v>
      </c>
      <c r="D2429" t="s">
        <v>1059</v>
      </c>
      <c r="E2429" t="s">
        <v>1060</v>
      </c>
      <c r="F2429" t="s">
        <v>134</v>
      </c>
      <c r="G2429" t="s">
        <v>134</v>
      </c>
      <c r="H2429" t="s">
        <v>3294</v>
      </c>
      <c r="I2429" t="s">
        <v>20</v>
      </c>
      <c r="J2429" t="s">
        <v>2349</v>
      </c>
      <c r="K2429" t="s">
        <v>21</v>
      </c>
      <c r="M2429" t="s">
        <v>3295</v>
      </c>
      <c r="N2429" t="s">
        <v>22</v>
      </c>
      <c r="O2429" t="s">
        <v>23</v>
      </c>
      <c r="P2429" t="s">
        <v>26</v>
      </c>
      <c r="Q2429" t="s">
        <v>2348</v>
      </c>
      <c r="R2429" s="13">
        <v>15</v>
      </c>
      <c r="S2429" s="13">
        <v>1</v>
      </c>
      <c r="T2429" s="21">
        <v>1</v>
      </c>
      <c r="V2429" t="s">
        <v>2154</v>
      </c>
      <c r="W2429" t="s">
        <v>17587</v>
      </c>
      <c r="X2429" s="20" t="str">
        <f>+IF(V2429="","-",CONCATENATE(V2429,"_",W2429))</f>
        <v>FINES_R10</v>
      </c>
      <c r="Y2429" s="59">
        <v>0.38353344798088068</v>
      </c>
      <c r="Z2429" t="s">
        <v>134</v>
      </c>
      <c r="AA2429" t="s">
        <v>2393</v>
      </c>
      <c r="AB2429" t="str">
        <f>+IF(W2429="","-",IF(W2429="UNICO","CENSO","MUESTRA"))</f>
        <v>MUESTRA</v>
      </c>
      <c r="AC2429" t="s">
        <v>2398</v>
      </c>
      <c r="AD2429" t="s">
        <v>3296</v>
      </c>
      <c r="AF2429">
        <f>+COUNTIF(Piloto!C:C,MARCO!A2429)</f>
        <v>0</v>
      </c>
    </row>
    <row r="2430" spans="1:32" x14ac:dyDescent="0.25">
      <c r="A2430" s="5" t="str">
        <f t="shared" si="37"/>
        <v>R 10 - D 67 - 452 - 1425</v>
      </c>
      <c r="B2430" s="23" t="s">
        <v>2347</v>
      </c>
      <c r="C2430" t="s">
        <v>86</v>
      </c>
      <c r="D2430" t="s">
        <v>1059</v>
      </c>
      <c r="E2430" t="s">
        <v>1060</v>
      </c>
      <c r="F2430" t="s">
        <v>134</v>
      </c>
      <c r="G2430" t="s">
        <v>134</v>
      </c>
      <c r="H2430" t="s">
        <v>3301</v>
      </c>
      <c r="I2430" t="s">
        <v>20</v>
      </c>
      <c r="J2430" t="s">
        <v>2349</v>
      </c>
      <c r="K2430" t="s">
        <v>21</v>
      </c>
      <c r="M2430" t="s">
        <v>3249</v>
      </c>
      <c r="N2430" t="s">
        <v>22</v>
      </c>
      <c r="O2430" t="s">
        <v>23</v>
      </c>
      <c r="P2430" t="s">
        <v>26</v>
      </c>
      <c r="Q2430" t="s">
        <v>2348</v>
      </c>
      <c r="R2430" s="13">
        <v>35</v>
      </c>
      <c r="S2430" s="13">
        <v>1</v>
      </c>
      <c r="T2430" s="21">
        <v>1</v>
      </c>
      <c r="V2430" t="s">
        <v>2154</v>
      </c>
      <c r="W2430" t="s">
        <v>17587</v>
      </c>
      <c r="X2430" s="20" t="str">
        <f>+IF(V2430="","-",CONCATENATE(V2430,"_",W2430))</f>
        <v>FINES_R10</v>
      </c>
      <c r="Y2430" s="59">
        <v>0.38353344798088068</v>
      </c>
      <c r="Z2430" t="s">
        <v>134</v>
      </c>
      <c r="AA2430" t="s">
        <v>2393</v>
      </c>
      <c r="AB2430" t="str">
        <f>+IF(W2430="","-",IF(W2430="UNICO","CENSO","MUESTRA"))</f>
        <v>MUESTRA</v>
      </c>
      <c r="AC2430" t="s">
        <v>2397</v>
      </c>
      <c r="AD2430" t="s">
        <v>3302</v>
      </c>
      <c r="AF2430">
        <f>+COUNTIF(Piloto!C:C,MARCO!A2430)</f>
        <v>0</v>
      </c>
    </row>
    <row r="2431" spans="1:32" x14ac:dyDescent="0.25">
      <c r="A2431" s="5" t="str">
        <f t="shared" si="37"/>
        <v>R 10 - D 67 - 452 - 0472</v>
      </c>
      <c r="B2431" s="23" t="s">
        <v>2347</v>
      </c>
      <c r="C2431" t="s">
        <v>86</v>
      </c>
      <c r="D2431" t="s">
        <v>1059</v>
      </c>
      <c r="E2431" t="s">
        <v>1060</v>
      </c>
      <c r="F2431" t="s">
        <v>134</v>
      </c>
      <c r="G2431" t="s">
        <v>134</v>
      </c>
      <c r="H2431" t="s">
        <v>3304</v>
      </c>
      <c r="I2431" t="s">
        <v>20</v>
      </c>
      <c r="J2431" t="s">
        <v>2349</v>
      </c>
      <c r="K2431" t="s">
        <v>21</v>
      </c>
      <c r="M2431" t="s">
        <v>3305</v>
      </c>
      <c r="N2431" t="s">
        <v>22</v>
      </c>
      <c r="O2431" t="s">
        <v>23</v>
      </c>
      <c r="P2431" t="s">
        <v>26</v>
      </c>
      <c r="Q2431" t="s">
        <v>2348</v>
      </c>
      <c r="R2431" s="13">
        <v>38</v>
      </c>
      <c r="S2431" s="13">
        <v>1</v>
      </c>
      <c r="T2431" s="21">
        <v>1</v>
      </c>
      <c r="V2431" t="s">
        <v>2154</v>
      </c>
      <c r="W2431" t="s">
        <v>17587</v>
      </c>
      <c r="X2431" s="20" t="str">
        <f>+IF(V2431="","-",CONCATENATE(V2431,"_",W2431))</f>
        <v>FINES_R10</v>
      </c>
      <c r="Y2431" s="59">
        <v>0.38353344798088068</v>
      </c>
      <c r="Z2431" t="s">
        <v>134</v>
      </c>
      <c r="AA2431" t="s">
        <v>2393</v>
      </c>
      <c r="AB2431" t="str">
        <f>+IF(W2431="","-",IF(W2431="UNICO","CENSO","MUESTRA"))</f>
        <v>MUESTRA</v>
      </c>
      <c r="AC2431" t="s">
        <v>2397</v>
      </c>
      <c r="AD2431" t="s">
        <v>3306</v>
      </c>
      <c r="AF2431">
        <f>+COUNTIF(Piloto!C:C,MARCO!A2431)</f>
        <v>0</v>
      </c>
    </row>
    <row r="2432" spans="1:32" x14ac:dyDescent="0.25">
      <c r="A2432" s="5" t="str">
        <f t="shared" si="37"/>
        <v>R 10 - D 67 - 452 - 1424</v>
      </c>
      <c r="B2432" s="23" t="s">
        <v>2347</v>
      </c>
      <c r="C2432" t="s">
        <v>86</v>
      </c>
      <c r="D2432" t="s">
        <v>1059</v>
      </c>
      <c r="E2432" t="s">
        <v>1060</v>
      </c>
      <c r="F2432" t="s">
        <v>134</v>
      </c>
      <c r="G2432" t="s">
        <v>134</v>
      </c>
      <c r="H2432" t="s">
        <v>3308</v>
      </c>
      <c r="I2432" t="s">
        <v>20</v>
      </c>
      <c r="J2432" t="s">
        <v>2349</v>
      </c>
      <c r="K2432" t="s">
        <v>21</v>
      </c>
      <c r="M2432" t="s">
        <v>3305</v>
      </c>
      <c r="N2432" t="s">
        <v>22</v>
      </c>
      <c r="O2432" t="s">
        <v>23</v>
      </c>
      <c r="P2432" t="s">
        <v>26</v>
      </c>
      <c r="Q2432" t="s">
        <v>2348</v>
      </c>
      <c r="R2432" s="13">
        <v>57</v>
      </c>
      <c r="S2432" s="13">
        <v>2</v>
      </c>
      <c r="T2432" s="21">
        <v>1</v>
      </c>
      <c r="V2432" t="s">
        <v>2154</v>
      </c>
      <c r="W2432" t="s">
        <v>17587</v>
      </c>
      <c r="X2432" s="20" t="str">
        <f>+IF(V2432="","-",CONCATENATE(V2432,"_",W2432))</f>
        <v>FINES_R10</v>
      </c>
      <c r="Y2432" s="59">
        <v>0.38353344798088068</v>
      </c>
      <c r="Z2432" t="s">
        <v>134</v>
      </c>
      <c r="AA2432" t="s">
        <v>2393</v>
      </c>
      <c r="AB2432" t="str">
        <f>+IF(W2432="","-",IF(W2432="UNICO","CENSO","MUESTRA"))</f>
        <v>MUESTRA</v>
      </c>
      <c r="AC2432" t="s">
        <v>2397</v>
      </c>
      <c r="AD2432" t="s">
        <v>3309</v>
      </c>
      <c r="AF2432">
        <f>+COUNTIF(Piloto!C:C,MARCO!A2432)</f>
        <v>0</v>
      </c>
    </row>
    <row r="2433" spans="1:32" x14ac:dyDescent="0.25">
      <c r="A2433" s="5" t="str">
        <f t="shared" si="37"/>
        <v>R 10 - D 67 - 452 - 4456</v>
      </c>
      <c r="B2433" s="23" t="s">
        <v>2347</v>
      </c>
      <c r="C2433" t="s">
        <v>86</v>
      </c>
      <c r="D2433" t="s">
        <v>1059</v>
      </c>
      <c r="E2433" t="s">
        <v>1060</v>
      </c>
      <c r="F2433" t="s">
        <v>134</v>
      </c>
      <c r="G2433" t="s">
        <v>134</v>
      </c>
      <c r="H2433" t="s">
        <v>3365</v>
      </c>
      <c r="I2433" t="s">
        <v>20</v>
      </c>
      <c r="J2433" t="s">
        <v>2349</v>
      </c>
      <c r="K2433" t="s">
        <v>21</v>
      </c>
      <c r="M2433" t="s">
        <v>3366</v>
      </c>
      <c r="N2433" t="s">
        <v>22</v>
      </c>
      <c r="O2433" t="s">
        <v>23</v>
      </c>
      <c r="P2433" t="s">
        <v>26</v>
      </c>
      <c r="Q2433" t="s">
        <v>2348</v>
      </c>
      <c r="R2433" s="13">
        <v>13</v>
      </c>
      <c r="S2433" s="13">
        <v>1</v>
      </c>
      <c r="T2433" s="21">
        <v>1</v>
      </c>
      <c r="V2433" t="s">
        <v>2154</v>
      </c>
      <c r="W2433" t="s">
        <v>17587</v>
      </c>
      <c r="X2433" s="20" t="str">
        <f>+IF(V2433="","-",CONCATENATE(V2433,"_",W2433))</f>
        <v>FINES_R10</v>
      </c>
      <c r="Y2433" s="59">
        <v>0.38353344798088068</v>
      </c>
      <c r="Z2433" t="s">
        <v>134</v>
      </c>
      <c r="AA2433" t="s">
        <v>2393</v>
      </c>
      <c r="AB2433" t="str">
        <f>+IF(W2433="","-",IF(W2433="UNICO","CENSO","MUESTRA"))</f>
        <v>MUESTRA</v>
      </c>
      <c r="AC2433" t="s">
        <v>2398</v>
      </c>
      <c r="AD2433" t="s">
        <v>3367</v>
      </c>
      <c r="AF2433">
        <f>+COUNTIF(Piloto!C:C,MARCO!A2433)</f>
        <v>0</v>
      </c>
    </row>
    <row r="2434" spans="1:32" x14ac:dyDescent="0.25">
      <c r="A2434" s="5" t="str">
        <f t="shared" si="37"/>
        <v>R 10 - D 57 - 451 - 4313</v>
      </c>
      <c r="B2434" s="23" t="s">
        <v>2347</v>
      </c>
      <c r="C2434" t="s">
        <v>86</v>
      </c>
      <c r="D2434" t="s">
        <v>927</v>
      </c>
      <c r="E2434" t="s">
        <v>928</v>
      </c>
      <c r="F2434" t="s">
        <v>134</v>
      </c>
      <c r="G2434" t="s">
        <v>134</v>
      </c>
      <c r="H2434" t="s">
        <v>10990</v>
      </c>
      <c r="I2434" t="s">
        <v>20</v>
      </c>
      <c r="J2434" t="s">
        <v>2349</v>
      </c>
      <c r="K2434" t="s">
        <v>21</v>
      </c>
      <c r="M2434" t="s">
        <v>10991</v>
      </c>
      <c r="N2434" t="s">
        <v>22</v>
      </c>
      <c r="O2434" t="s">
        <v>23</v>
      </c>
      <c r="P2434" t="s">
        <v>26</v>
      </c>
      <c r="Q2434" t="s">
        <v>2348</v>
      </c>
      <c r="R2434" s="13">
        <v>12</v>
      </c>
      <c r="S2434" s="13">
        <v>1</v>
      </c>
      <c r="T2434" s="21">
        <v>1</v>
      </c>
      <c r="V2434" t="s">
        <v>2154</v>
      </c>
      <c r="W2434" t="s">
        <v>17587</v>
      </c>
      <c r="X2434" s="20" t="str">
        <f>+IF(V2434="","-",CONCATENATE(V2434,"_",W2434))</f>
        <v>FINES_R10</v>
      </c>
      <c r="Y2434" s="59">
        <v>0.38425388932228088</v>
      </c>
      <c r="Z2434" t="s">
        <v>134</v>
      </c>
      <c r="AA2434" t="s">
        <v>2393</v>
      </c>
      <c r="AB2434" t="str">
        <f>+IF(W2434="","-",IF(W2434="UNICO","CENSO","MUESTRA"))</f>
        <v>MUESTRA</v>
      </c>
      <c r="AC2434" t="s">
        <v>2398</v>
      </c>
      <c r="AD2434" t="s">
        <v>10992</v>
      </c>
      <c r="AF2434">
        <f>+COUNTIF(Piloto!C:C,MARCO!A2434)</f>
        <v>0</v>
      </c>
    </row>
    <row r="2435" spans="1:32" x14ac:dyDescent="0.25">
      <c r="A2435" s="5" t="str">
        <f t="shared" ref="A2435:A2498" si="38">+H2435</f>
        <v>R 10 - D 63 - 451 - 1778</v>
      </c>
      <c r="B2435" s="23" t="s">
        <v>2347</v>
      </c>
      <c r="C2435" t="s">
        <v>86</v>
      </c>
      <c r="D2435" t="s">
        <v>360</v>
      </c>
      <c r="E2435" t="s">
        <v>1027</v>
      </c>
      <c r="F2435" t="s">
        <v>134</v>
      </c>
      <c r="G2435" t="s">
        <v>134</v>
      </c>
      <c r="H2435" t="s">
        <v>3253</v>
      </c>
      <c r="I2435" t="s">
        <v>20</v>
      </c>
      <c r="J2435" t="s">
        <v>2349</v>
      </c>
      <c r="K2435" t="s">
        <v>21</v>
      </c>
      <c r="M2435" t="s">
        <v>3254</v>
      </c>
      <c r="N2435" t="s">
        <v>22</v>
      </c>
      <c r="O2435" t="s">
        <v>23</v>
      </c>
      <c r="P2435" t="s">
        <v>26</v>
      </c>
      <c r="Q2435" t="s">
        <v>2348</v>
      </c>
      <c r="R2435" s="13">
        <v>24</v>
      </c>
      <c r="S2435" s="13">
        <v>1</v>
      </c>
      <c r="T2435" s="21">
        <v>1</v>
      </c>
      <c r="V2435" t="s">
        <v>2154</v>
      </c>
      <c r="W2435" t="s">
        <v>17587</v>
      </c>
      <c r="X2435" s="20" t="str">
        <f>+IF(V2435="","-",CONCATENATE(V2435,"_",W2435))</f>
        <v>FINES_R10</v>
      </c>
      <c r="Y2435" s="59">
        <v>0.38530316948890692</v>
      </c>
      <c r="Z2435" t="s">
        <v>134</v>
      </c>
      <c r="AA2435" t="s">
        <v>2393</v>
      </c>
      <c r="AB2435" t="str">
        <f>+IF(W2435="","-",IF(W2435="UNICO","CENSO","MUESTRA"))</f>
        <v>MUESTRA</v>
      </c>
      <c r="AC2435" t="s">
        <v>2398</v>
      </c>
      <c r="AD2435" t="s">
        <v>3255</v>
      </c>
      <c r="AF2435">
        <f>+COUNTIF(Piloto!C:C,MARCO!A2435)</f>
        <v>0</v>
      </c>
    </row>
    <row r="2436" spans="1:32" x14ac:dyDescent="0.25">
      <c r="A2436" s="5" t="str">
        <f t="shared" si="38"/>
        <v>R 10 - D 63 - 451 - 3600</v>
      </c>
      <c r="B2436" s="23" t="s">
        <v>2347</v>
      </c>
      <c r="C2436" t="s">
        <v>86</v>
      </c>
      <c r="D2436" t="s">
        <v>360</v>
      </c>
      <c r="E2436" t="s">
        <v>1027</v>
      </c>
      <c r="F2436" t="s">
        <v>134</v>
      </c>
      <c r="G2436" t="s">
        <v>134</v>
      </c>
      <c r="H2436" t="s">
        <v>11051</v>
      </c>
      <c r="I2436" t="s">
        <v>20</v>
      </c>
      <c r="J2436" t="s">
        <v>2349</v>
      </c>
      <c r="K2436" t="s">
        <v>21</v>
      </c>
      <c r="M2436" t="s">
        <v>11052</v>
      </c>
      <c r="N2436" t="s">
        <v>22</v>
      </c>
      <c r="O2436" t="s">
        <v>23</v>
      </c>
      <c r="P2436" t="s">
        <v>26</v>
      </c>
      <c r="Q2436" t="s">
        <v>2348</v>
      </c>
      <c r="R2436" s="13">
        <v>10</v>
      </c>
      <c r="S2436" s="13">
        <v>1</v>
      </c>
      <c r="T2436" s="21">
        <v>1</v>
      </c>
      <c r="V2436" t="s">
        <v>2154</v>
      </c>
      <c r="W2436" t="s">
        <v>17587</v>
      </c>
      <c r="X2436" s="20" t="str">
        <f>+IF(V2436="","-",CONCATENATE(V2436,"_",W2436))</f>
        <v>FINES_R10</v>
      </c>
      <c r="Y2436" s="59">
        <v>0.3864477276802063</v>
      </c>
      <c r="Z2436" t="s">
        <v>134</v>
      </c>
      <c r="AA2436" t="s">
        <v>2393</v>
      </c>
      <c r="AB2436" t="str">
        <f>+IF(W2436="","-",IF(W2436="UNICO","CENSO","MUESTRA"))</f>
        <v>MUESTRA</v>
      </c>
      <c r="AC2436" t="s">
        <v>2398</v>
      </c>
      <c r="AD2436" t="s">
        <v>11053</v>
      </c>
      <c r="AF2436">
        <f>+COUNTIF(Piloto!C:C,MARCO!A2436)</f>
        <v>0</v>
      </c>
    </row>
    <row r="2437" spans="1:32" x14ac:dyDescent="0.25">
      <c r="A2437" s="5" t="str">
        <f t="shared" si="38"/>
        <v>R 10 - D 93 - 451 - 2550</v>
      </c>
      <c r="B2437" s="23" t="s">
        <v>2347</v>
      </c>
      <c r="C2437" t="s">
        <v>86</v>
      </c>
      <c r="D2437" t="s">
        <v>1562</v>
      </c>
      <c r="E2437" t="s">
        <v>1563</v>
      </c>
      <c r="F2437" t="s">
        <v>134</v>
      </c>
      <c r="G2437" t="s">
        <v>134</v>
      </c>
      <c r="H2437" t="s">
        <v>3411</v>
      </c>
      <c r="I2437" t="s">
        <v>20</v>
      </c>
      <c r="J2437" t="s">
        <v>2349</v>
      </c>
      <c r="K2437" t="s">
        <v>21</v>
      </c>
      <c r="M2437" t="s">
        <v>3412</v>
      </c>
      <c r="N2437" t="s">
        <v>22</v>
      </c>
      <c r="O2437" t="s">
        <v>23</v>
      </c>
      <c r="P2437" t="s">
        <v>26</v>
      </c>
      <c r="Q2437" t="s">
        <v>2348</v>
      </c>
      <c r="R2437" s="13">
        <v>49</v>
      </c>
      <c r="S2437" s="13">
        <v>2</v>
      </c>
      <c r="T2437" s="21">
        <v>1</v>
      </c>
      <c r="V2437" t="s">
        <v>2154</v>
      </c>
      <c r="W2437" t="s">
        <v>17587</v>
      </c>
      <c r="X2437" s="20" t="str">
        <f>+IF(V2437="","-",CONCATENATE(V2437,"_",W2437))</f>
        <v>FINES_R10</v>
      </c>
      <c r="Y2437" s="59">
        <v>0.38777750730514532</v>
      </c>
      <c r="Z2437" t="s">
        <v>134</v>
      </c>
      <c r="AA2437" t="s">
        <v>2394</v>
      </c>
      <c r="AB2437" t="str">
        <f>+IF(W2437="","-",IF(W2437="UNICO","CENSO","MUESTRA"))</f>
        <v>MUESTRA</v>
      </c>
      <c r="AC2437" t="s">
        <v>2397</v>
      </c>
      <c r="AD2437" t="s">
        <v>3413</v>
      </c>
      <c r="AF2437">
        <f>+COUNTIF(Piloto!C:C,MARCO!A2437)</f>
        <v>0</v>
      </c>
    </row>
    <row r="2438" spans="1:32" x14ac:dyDescent="0.25">
      <c r="A2438" s="5" t="str">
        <f t="shared" si="38"/>
        <v>R 10 - D 93 - 451 - 2530</v>
      </c>
      <c r="B2438" s="23" t="s">
        <v>2347</v>
      </c>
      <c r="C2438" t="s">
        <v>86</v>
      </c>
      <c r="D2438" t="s">
        <v>1562</v>
      </c>
      <c r="E2438" t="s">
        <v>1563</v>
      </c>
      <c r="F2438" t="s">
        <v>134</v>
      </c>
      <c r="G2438" t="s">
        <v>134</v>
      </c>
      <c r="H2438" t="s">
        <v>3408</v>
      </c>
      <c r="I2438" t="s">
        <v>20</v>
      </c>
      <c r="J2438" t="s">
        <v>2349</v>
      </c>
      <c r="K2438" t="s">
        <v>21</v>
      </c>
      <c r="M2438" t="s">
        <v>2578</v>
      </c>
      <c r="N2438" t="s">
        <v>22</v>
      </c>
      <c r="O2438" t="s">
        <v>23</v>
      </c>
      <c r="P2438" t="s">
        <v>26</v>
      </c>
      <c r="Q2438" t="s">
        <v>2348</v>
      </c>
      <c r="R2438" s="13">
        <v>36</v>
      </c>
      <c r="S2438" s="13">
        <v>2</v>
      </c>
      <c r="T2438" s="21">
        <v>1</v>
      </c>
      <c r="V2438" t="s">
        <v>2154</v>
      </c>
      <c r="W2438" t="s">
        <v>17587</v>
      </c>
      <c r="X2438" s="20" t="str">
        <f>+IF(V2438="","-",CONCATENATE(V2438,"_",W2438))</f>
        <v>FINES_R10</v>
      </c>
      <c r="Y2438" s="59">
        <v>0.38800159096717829</v>
      </c>
      <c r="Z2438" t="s">
        <v>134</v>
      </c>
      <c r="AA2438" t="s">
        <v>2394</v>
      </c>
      <c r="AB2438" t="str">
        <f>+IF(W2438="","-",IF(W2438="UNICO","CENSO","MUESTRA"))</f>
        <v>MUESTRA</v>
      </c>
      <c r="AC2438" t="s">
        <v>2398</v>
      </c>
      <c r="AD2438" t="s">
        <v>3409</v>
      </c>
      <c r="AF2438">
        <f>+COUNTIF(Piloto!C:C,MARCO!A2438)</f>
        <v>0</v>
      </c>
    </row>
    <row r="2439" spans="1:32" x14ac:dyDescent="0.25">
      <c r="A2439" s="5" t="str">
        <f t="shared" si="38"/>
        <v>R 10 - D 16 - 451 - 3415</v>
      </c>
      <c r="B2439" s="23" t="s">
        <v>2347</v>
      </c>
      <c r="C2439" t="s">
        <v>86</v>
      </c>
      <c r="D2439" t="s">
        <v>451</v>
      </c>
      <c r="E2439" t="s">
        <v>453</v>
      </c>
      <c r="F2439" t="s">
        <v>134</v>
      </c>
      <c r="G2439" t="s">
        <v>134</v>
      </c>
      <c r="H2439" t="s">
        <v>3108</v>
      </c>
      <c r="I2439" t="s">
        <v>20</v>
      </c>
      <c r="J2439" t="s">
        <v>2349</v>
      </c>
      <c r="K2439" t="s">
        <v>21</v>
      </c>
      <c r="M2439" t="s">
        <v>18066</v>
      </c>
      <c r="N2439" t="s">
        <v>22</v>
      </c>
      <c r="O2439" t="s">
        <v>23</v>
      </c>
      <c r="P2439" t="s">
        <v>26</v>
      </c>
      <c r="Q2439" t="s">
        <v>2348</v>
      </c>
      <c r="R2439" s="13">
        <v>39</v>
      </c>
      <c r="S2439" s="13">
        <v>2</v>
      </c>
      <c r="T2439" s="21">
        <v>1</v>
      </c>
      <c r="V2439" t="s">
        <v>2154</v>
      </c>
      <c r="W2439" t="s">
        <v>17587</v>
      </c>
      <c r="X2439" s="20" t="str">
        <f>+IF(V2439="","-",CONCATENATE(V2439,"_",W2439))</f>
        <v>FINES_R10</v>
      </c>
      <c r="Y2439" s="59">
        <v>0.38919645547866821</v>
      </c>
      <c r="Z2439" t="s">
        <v>134</v>
      </c>
      <c r="AA2439" t="s">
        <v>2393</v>
      </c>
      <c r="AB2439" t="str">
        <f>+IF(W2439="","-",IF(W2439="UNICO","CENSO","MUESTRA"))</f>
        <v>MUESTRA</v>
      </c>
      <c r="AC2439" t="s">
        <v>2398</v>
      </c>
      <c r="AD2439" t="s">
        <v>3110</v>
      </c>
      <c r="AF2439">
        <f>+COUNTIF(Piloto!C:C,MARCO!A2439)</f>
        <v>0</v>
      </c>
    </row>
    <row r="2440" spans="1:32" x14ac:dyDescent="0.25">
      <c r="A2440" s="5" t="str">
        <f t="shared" si="38"/>
        <v>R 10 - D 63 - 451 - 4431</v>
      </c>
      <c r="B2440" s="23" t="s">
        <v>2347</v>
      </c>
      <c r="C2440" t="s">
        <v>86</v>
      </c>
      <c r="D2440" t="s">
        <v>360</v>
      </c>
      <c r="E2440" t="s">
        <v>1027</v>
      </c>
      <c r="F2440" t="s">
        <v>134</v>
      </c>
      <c r="G2440" t="s">
        <v>134</v>
      </c>
      <c r="H2440" t="s">
        <v>3284</v>
      </c>
      <c r="I2440" t="s">
        <v>20</v>
      </c>
      <c r="J2440" t="s">
        <v>2349</v>
      </c>
      <c r="K2440" t="s">
        <v>21</v>
      </c>
      <c r="M2440" t="s">
        <v>3285</v>
      </c>
      <c r="N2440" t="s">
        <v>22</v>
      </c>
      <c r="O2440" t="s">
        <v>23</v>
      </c>
      <c r="P2440" t="s">
        <v>26</v>
      </c>
      <c r="Q2440" t="s">
        <v>2348</v>
      </c>
      <c r="R2440" s="13">
        <v>15</v>
      </c>
      <c r="S2440" s="13">
        <v>1</v>
      </c>
      <c r="T2440" s="21">
        <v>1</v>
      </c>
      <c r="V2440" t="s">
        <v>2154</v>
      </c>
      <c r="W2440" t="s">
        <v>17587</v>
      </c>
      <c r="X2440" s="20" t="str">
        <f>+IF(V2440="","-",CONCATENATE(V2440,"_",W2440))</f>
        <v>FINES_R10</v>
      </c>
      <c r="Y2440" s="59">
        <v>0.39087417721748352</v>
      </c>
      <c r="Z2440" t="s">
        <v>134</v>
      </c>
      <c r="AA2440" t="s">
        <v>2393</v>
      </c>
      <c r="AB2440" t="str">
        <f>+IF(W2440="","-",IF(W2440="UNICO","CENSO","MUESTRA"))</f>
        <v>MUESTRA</v>
      </c>
      <c r="AC2440" t="s">
        <v>2398</v>
      </c>
      <c r="AD2440" t="s">
        <v>3286</v>
      </c>
      <c r="AF2440">
        <f>+COUNTIF(Piloto!C:C,MARCO!A2440)</f>
        <v>0</v>
      </c>
    </row>
    <row r="2441" spans="1:32" x14ac:dyDescent="0.25">
      <c r="A2441" s="5" t="str">
        <f t="shared" si="38"/>
        <v>R 10 - D 74 - 451 - 3890</v>
      </c>
      <c r="B2441" s="23" t="s">
        <v>2347</v>
      </c>
      <c r="C2441" t="s">
        <v>86</v>
      </c>
      <c r="D2441" t="s">
        <v>1346</v>
      </c>
      <c r="E2441" t="s">
        <v>1347</v>
      </c>
      <c r="F2441" t="s">
        <v>134</v>
      </c>
      <c r="G2441" t="s">
        <v>134</v>
      </c>
      <c r="H2441" t="s">
        <v>11094</v>
      </c>
      <c r="I2441" t="s">
        <v>20</v>
      </c>
      <c r="J2441" t="s">
        <v>2349</v>
      </c>
      <c r="K2441" t="s">
        <v>21</v>
      </c>
      <c r="M2441" t="s">
        <v>11095</v>
      </c>
      <c r="N2441" t="s">
        <v>22</v>
      </c>
      <c r="O2441" t="s">
        <v>23</v>
      </c>
      <c r="P2441" t="s">
        <v>26</v>
      </c>
      <c r="Q2441" t="s">
        <v>2348</v>
      </c>
      <c r="R2441" s="13">
        <v>14</v>
      </c>
      <c r="S2441" s="13">
        <v>1</v>
      </c>
      <c r="T2441" s="21">
        <v>1</v>
      </c>
      <c r="V2441" t="s">
        <v>2154</v>
      </c>
      <c r="W2441" t="s">
        <v>17587</v>
      </c>
      <c r="X2441" s="20" t="str">
        <f>+IF(V2441="","-",CONCATENATE(V2441,"_",W2441))</f>
        <v>FINES_R10</v>
      </c>
      <c r="Y2441" s="59">
        <v>0.39887151122093201</v>
      </c>
      <c r="Z2441" t="s">
        <v>134</v>
      </c>
      <c r="AA2441" t="s">
        <v>2394</v>
      </c>
      <c r="AB2441" t="str">
        <f>+IF(W2441="","-",IF(W2441="UNICO","CENSO","MUESTRA"))</f>
        <v>MUESTRA</v>
      </c>
      <c r="AC2441" t="s">
        <v>2397</v>
      </c>
      <c r="AD2441" t="s">
        <v>11096</v>
      </c>
      <c r="AF2441">
        <f>+COUNTIF(Piloto!C:C,MARCO!A2441)</f>
        <v>0</v>
      </c>
    </row>
    <row r="2442" spans="1:32" x14ac:dyDescent="0.25">
      <c r="A2442" s="5" t="str">
        <f t="shared" si="38"/>
        <v>R 10 - D 57 - 451 - 2982</v>
      </c>
      <c r="B2442" s="23" t="s">
        <v>2347</v>
      </c>
      <c r="C2442" t="s">
        <v>86</v>
      </c>
      <c r="D2442" t="s">
        <v>927</v>
      </c>
      <c r="E2442" t="s">
        <v>928</v>
      </c>
      <c r="F2442" t="s">
        <v>134</v>
      </c>
      <c r="G2442" t="s">
        <v>134</v>
      </c>
      <c r="H2442" t="s">
        <v>3217</v>
      </c>
      <c r="I2442" t="s">
        <v>20</v>
      </c>
      <c r="J2442" t="s">
        <v>2349</v>
      </c>
      <c r="K2442" t="s">
        <v>21</v>
      </c>
      <c r="M2442" t="s">
        <v>2252</v>
      </c>
      <c r="N2442" t="s">
        <v>22</v>
      </c>
      <c r="O2442" t="s">
        <v>23</v>
      </c>
      <c r="P2442" t="s">
        <v>26</v>
      </c>
      <c r="Q2442" t="s">
        <v>2348</v>
      </c>
      <c r="R2442" s="13">
        <v>37</v>
      </c>
      <c r="S2442" s="13">
        <v>3</v>
      </c>
      <c r="T2442" s="21">
        <v>1</v>
      </c>
      <c r="V2442" t="s">
        <v>2154</v>
      </c>
      <c r="W2442" t="s">
        <v>17587</v>
      </c>
      <c r="X2442" s="20" t="str">
        <f>+IF(V2442="","-",CONCATENATE(V2442,"_",W2442))</f>
        <v>FINES_R10</v>
      </c>
      <c r="Y2442" s="59">
        <v>0.39918500185012817</v>
      </c>
      <c r="Z2442" t="s">
        <v>134</v>
      </c>
      <c r="AA2442" t="s">
        <v>2393</v>
      </c>
      <c r="AB2442" t="str">
        <f>+IF(W2442="","-",IF(W2442="UNICO","CENSO","MUESTRA"))</f>
        <v>MUESTRA</v>
      </c>
      <c r="AC2442" t="s">
        <v>2397</v>
      </c>
      <c r="AD2442" t="s">
        <v>3218</v>
      </c>
      <c r="AF2442">
        <f>+COUNTIF(Piloto!C:C,MARCO!A2442)</f>
        <v>0</v>
      </c>
    </row>
    <row r="2443" spans="1:32" x14ac:dyDescent="0.25">
      <c r="A2443" s="5" t="str">
        <f t="shared" si="38"/>
        <v>R 10 - D 44 - 451 - 1948</v>
      </c>
      <c r="B2443" s="23" t="s">
        <v>2347</v>
      </c>
      <c r="C2443" t="s">
        <v>86</v>
      </c>
      <c r="D2443" t="s">
        <v>303</v>
      </c>
      <c r="E2443" t="s">
        <v>747</v>
      </c>
      <c r="F2443" t="s">
        <v>134</v>
      </c>
      <c r="G2443" t="s">
        <v>134</v>
      </c>
      <c r="H2443" t="s">
        <v>3161</v>
      </c>
      <c r="I2443" t="s">
        <v>20</v>
      </c>
      <c r="J2443" t="s">
        <v>2349</v>
      </c>
      <c r="K2443" t="s">
        <v>21</v>
      </c>
      <c r="M2443" t="s">
        <v>3162</v>
      </c>
      <c r="N2443" t="s">
        <v>22</v>
      </c>
      <c r="O2443" t="s">
        <v>23</v>
      </c>
      <c r="P2443" t="s">
        <v>26</v>
      </c>
      <c r="Q2443" t="s">
        <v>2348</v>
      </c>
      <c r="R2443" s="13">
        <v>21</v>
      </c>
      <c r="S2443" s="13">
        <v>1</v>
      </c>
      <c r="T2443" s="21">
        <v>1</v>
      </c>
      <c r="V2443" t="s">
        <v>2154</v>
      </c>
      <c r="W2443" t="s">
        <v>17587</v>
      </c>
      <c r="X2443" s="20" t="str">
        <f>+IF(V2443="","-",CONCATENATE(V2443,"_",W2443))</f>
        <v>FINES_R10</v>
      </c>
      <c r="Y2443" s="59">
        <v>0.40487992763519293</v>
      </c>
      <c r="Z2443" t="s">
        <v>134</v>
      </c>
      <c r="AA2443" t="s">
        <v>2393</v>
      </c>
      <c r="AB2443" t="str">
        <f>+IF(W2443="","-",IF(W2443="UNICO","CENSO","MUESTRA"))</f>
        <v>MUESTRA</v>
      </c>
      <c r="AC2443" t="s">
        <v>2397</v>
      </c>
      <c r="AD2443" t="s">
        <v>3163</v>
      </c>
      <c r="AF2443">
        <f>+COUNTIF(Piloto!C:C,MARCO!A2443)</f>
        <v>0</v>
      </c>
    </row>
    <row r="2444" spans="1:32" x14ac:dyDescent="0.25">
      <c r="A2444" s="5" t="str">
        <f t="shared" si="38"/>
        <v>R 10 - D 74 - 451 - 4476</v>
      </c>
      <c r="B2444" s="23" t="s">
        <v>2347</v>
      </c>
      <c r="C2444" t="s">
        <v>86</v>
      </c>
      <c r="D2444" t="s">
        <v>1346</v>
      </c>
      <c r="E2444" t="s">
        <v>1347</v>
      </c>
      <c r="F2444" t="s">
        <v>134</v>
      </c>
      <c r="G2444" t="s">
        <v>134</v>
      </c>
      <c r="H2444" t="s">
        <v>11102</v>
      </c>
      <c r="I2444" t="s">
        <v>20</v>
      </c>
      <c r="J2444" t="s">
        <v>2349</v>
      </c>
      <c r="K2444" t="s">
        <v>21</v>
      </c>
      <c r="M2444" t="s">
        <v>11103</v>
      </c>
      <c r="N2444" t="s">
        <v>22</v>
      </c>
      <c r="O2444" t="s">
        <v>23</v>
      </c>
      <c r="P2444" t="s">
        <v>26</v>
      </c>
      <c r="Q2444" t="s">
        <v>2348</v>
      </c>
      <c r="R2444" s="13">
        <v>16</v>
      </c>
      <c r="S2444" s="13">
        <v>1</v>
      </c>
      <c r="T2444" s="21">
        <v>1</v>
      </c>
      <c r="V2444" t="s">
        <v>2154</v>
      </c>
      <c r="W2444" t="s">
        <v>17587</v>
      </c>
      <c r="X2444" s="20" t="str">
        <f>+IF(V2444="","-",CONCATENATE(V2444,"_",W2444))</f>
        <v>FINES_R10</v>
      </c>
      <c r="Y2444" s="59">
        <v>0.42</v>
      </c>
      <c r="Z2444" t="s">
        <v>134</v>
      </c>
      <c r="AA2444" t="s">
        <v>2394</v>
      </c>
      <c r="AB2444" t="str">
        <f>+IF(W2444="","-",IF(W2444="UNICO","CENSO","MUESTRA"))</f>
        <v>MUESTRA</v>
      </c>
      <c r="AC2444" t="s">
        <v>2397</v>
      </c>
      <c r="AD2444" t="s">
        <v>11104</v>
      </c>
      <c r="AF2444">
        <f>+COUNTIF(Piloto!C:C,MARCO!A2444)</f>
        <v>0</v>
      </c>
    </row>
    <row r="2445" spans="1:32" x14ac:dyDescent="0.25">
      <c r="A2445" s="5" t="str">
        <f t="shared" si="38"/>
        <v>R 10 - D 74 - 451 - 2951</v>
      </c>
      <c r="B2445" s="23" t="s">
        <v>2347</v>
      </c>
      <c r="C2445" t="s">
        <v>86</v>
      </c>
      <c r="D2445" t="s">
        <v>1346</v>
      </c>
      <c r="E2445" t="s">
        <v>1347</v>
      </c>
      <c r="F2445" t="s">
        <v>134</v>
      </c>
      <c r="G2445" t="s">
        <v>134</v>
      </c>
      <c r="H2445" t="s">
        <v>3396</v>
      </c>
      <c r="I2445" t="s">
        <v>20</v>
      </c>
      <c r="J2445" t="s">
        <v>2349</v>
      </c>
      <c r="K2445" t="s">
        <v>21</v>
      </c>
      <c r="M2445" t="s">
        <v>3397</v>
      </c>
      <c r="N2445" t="s">
        <v>22</v>
      </c>
      <c r="O2445" t="s">
        <v>23</v>
      </c>
      <c r="P2445" t="s">
        <v>26</v>
      </c>
      <c r="Q2445" t="s">
        <v>2348</v>
      </c>
      <c r="R2445" s="13">
        <v>73</v>
      </c>
      <c r="S2445" s="13">
        <v>3</v>
      </c>
      <c r="T2445" s="21">
        <v>1</v>
      </c>
      <c r="V2445" t="s">
        <v>2154</v>
      </c>
      <c r="W2445" t="s">
        <v>17587</v>
      </c>
      <c r="X2445" s="20" t="str">
        <f>+IF(V2445="","-",CONCATENATE(V2445,"_",W2445))</f>
        <v>FINES_R10</v>
      </c>
      <c r="Y2445" s="59">
        <v>0.4243868887424469</v>
      </c>
      <c r="Z2445" t="s">
        <v>134</v>
      </c>
      <c r="AA2445" t="s">
        <v>2394</v>
      </c>
      <c r="AB2445" t="str">
        <f>+IF(W2445="","-",IF(W2445="UNICO","CENSO","MUESTRA"))</f>
        <v>MUESTRA</v>
      </c>
      <c r="AC2445" t="s">
        <v>2397</v>
      </c>
      <c r="AD2445" t="s">
        <v>3398</v>
      </c>
      <c r="AF2445">
        <f>+COUNTIF(Piloto!C:C,MARCO!A2445)</f>
        <v>0</v>
      </c>
    </row>
    <row r="2446" spans="1:32" x14ac:dyDescent="0.25">
      <c r="A2446" s="5" t="str">
        <f t="shared" si="38"/>
        <v>R 10 - D 44 - 451 - 3765</v>
      </c>
      <c r="B2446" s="23" t="s">
        <v>2347</v>
      </c>
      <c r="C2446" t="s">
        <v>86</v>
      </c>
      <c r="D2446" t="s">
        <v>303</v>
      </c>
      <c r="E2446" t="s">
        <v>747</v>
      </c>
      <c r="F2446" t="s">
        <v>134</v>
      </c>
      <c r="G2446" t="s">
        <v>134</v>
      </c>
      <c r="H2446" t="s">
        <v>3200</v>
      </c>
      <c r="I2446" t="s">
        <v>20</v>
      </c>
      <c r="J2446" t="s">
        <v>2349</v>
      </c>
      <c r="K2446" t="s">
        <v>21</v>
      </c>
      <c r="M2446" t="s">
        <v>2258</v>
      </c>
      <c r="N2446" t="s">
        <v>22</v>
      </c>
      <c r="O2446" t="s">
        <v>23</v>
      </c>
      <c r="P2446" t="s">
        <v>26</v>
      </c>
      <c r="Q2446" t="s">
        <v>2348</v>
      </c>
      <c r="R2446" s="13">
        <v>20</v>
      </c>
      <c r="S2446" s="13">
        <v>1</v>
      </c>
      <c r="T2446" s="21">
        <v>1</v>
      </c>
      <c r="V2446" t="s">
        <v>2154</v>
      </c>
      <c r="W2446" t="s">
        <v>17587</v>
      </c>
      <c r="X2446" s="20" t="str">
        <f>+IF(V2446="","-",CONCATENATE(V2446,"_",W2446))</f>
        <v>FINES_R10</v>
      </c>
      <c r="Y2446" s="59">
        <v>0.42488333582878107</v>
      </c>
      <c r="Z2446" t="s">
        <v>134</v>
      </c>
      <c r="AA2446" t="s">
        <v>2393</v>
      </c>
      <c r="AB2446" t="str">
        <f>+IF(W2446="","-",IF(W2446="UNICO","CENSO","MUESTRA"))</f>
        <v>MUESTRA</v>
      </c>
      <c r="AC2446" t="s">
        <v>2397</v>
      </c>
      <c r="AD2446" t="s">
        <v>3201</v>
      </c>
      <c r="AF2446">
        <f>+COUNTIF(Piloto!C:C,MARCO!A2446)</f>
        <v>0</v>
      </c>
    </row>
    <row r="2447" spans="1:32" x14ac:dyDescent="0.25">
      <c r="A2447" s="5" t="str">
        <f t="shared" si="38"/>
        <v>R 10 - D 44 - 451 - 1953</v>
      </c>
      <c r="B2447" s="23" t="s">
        <v>2347</v>
      </c>
      <c r="C2447" t="s">
        <v>86</v>
      </c>
      <c r="D2447" t="s">
        <v>303</v>
      </c>
      <c r="E2447" t="s">
        <v>747</v>
      </c>
      <c r="F2447" t="s">
        <v>134</v>
      </c>
      <c r="G2447" t="s">
        <v>134</v>
      </c>
      <c r="H2447" t="s">
        <v>3131</v>
      </c>
      <c r="I2447" t="s">
        <v>20</v>
      </c>
      <c r="J2447" t="s">
        <v>2349</v>
      </c>
      <c r="K2447" t="s">
        <v>21</v>
      </c>
      <c r="M2447" t="s">
        <v>3132</v>
      </c>
      <c r="N2447" t="s">
        <v>22</v>
      </c>
      <c r="O2447" t="s">
        <v>23</v>
      </c>
      <c r="P2447" t="s">
        <v>26</v>
      </c>
      <c r="Q2447" t="s">
        <v>2348</v>
      </c>
      <c r="R2447" s="13">
        <v>57</v>
      </c>
      <c r="S2447" s="13">
        <v>2</v>
      </c>
      <c r="T2447" s="21">
        <v>1</v>
      </c>
      <c r="V2447" t="s">
        <v>2154</v>
      </c>
      <c r="W2447" t="s">
        <v>17587</v>
      </c>
      <c r="X2447" s="20" t="str">
        <f>+IF(V2447="","-",CONCATENATE(V2447,"_",W2447))</f>
        <v>FINES_R10</v>
      </c>
      <c r="Y2447" s="59">
        <v>0.43378973007202148</v>
      </c>
      <c r="Z2447" t="s">
        <v>134</v>
      </c>
      <c r="AA2447" t="s">
        <v>2393</v>
      </c>
      <c r="AB2447" t="str">
        <f>+IF(W2447="","-",IF(W2447="UNICO","CENSO","MUESTRA"))</f>
        <v>MUESTRA</v>
      </c>
      <c r="AC2447" t="s">
        <v>2397</v>
      </c>
      <c r="AD2447" t="s">
        <v>3133</v>
      </c>
      <c r="AF2447">
        <f>+COUNTIF(Piloto!C:C,MARCO!A2447)</f>
        <v>0</v>
      </c>
    </row>
    <row r="2448" spans="1:32" x14ac:dyDescent="0.25">
      <c r="A2448" s="5" t="str">
        <f t="shared" si="38"/>
        <v>R 10 - D 63 - 451 - 3596</v>
      </c>
      <c r="B2448" s="23" t="s">
        <v>2347</v>
      </c>
      <c r="C2448" t="s">
        <v>86</v>
      </c>
      <c r="D2448" t="s">
        <v>360</v>
      </c>
      <c r="E2448" t="s">
        <v>1027</v>
      </c>
      <c r="F2448" t="s">
        <v>134</v>
      </c>
      <c r="G2448" t="s">
        <v>134</v>
      </c>
      <c r="H2448" t="s">
        <v>11007</v>
      </c>
      <c r="I2448" t="s">
        <v>20</v>
      </c>
      <c r="J2448" t="s">
        <v>2349</v>
      </c>
      <c r="K2448" t="s">
        <v>21</v>
      </c>
      <c r="M2448" t="s">
        <v>3337</v>
      </c>
      <c r="N2448" t="s">
        <v>22</v>
      </c>
      <c r="O2448" t="s">
        <v>23</v>
      </c>
      <c r="P2448" t="s">
        <v>26</v>
      </c>
      <c r="Q2448" t="s">
        <v>2348</v>
      </c>
      <c r="R2448" s="13">
        <v>19</v>
      </c>
      <c r="S2448" s="13">
        <v>1</v>
      </c>
      <c r="T2448" s="21">
        <v>1</v>
      </c>
      <c r="V2448" t="s">
        <v>2154</v>
      </c>
      <c r="W2448" t="s">
        <v>17587</v>
      </c>
      <c r="X2448" s="20" t="str">
        <f>+IF(V2448="","-",CONCATENATE(V2448,"_",W2448))</f>
        <v>FINES_R10</v>
      </c>
      <c r="Y2448" s="59">
        <v>0.43573236465454102</v>
      </c>
      <c r="Z2448" t="s">
        <v>134</v>
      </c>
      <c r="AA2448" t="s">
        <v>2393</v>
      </c>
      <c r="AB2448" t="str">
        <f>+IF(W2448="","-",IF(W2448="UNICO","CENSO","MUESTRA"))</f>
        <v>MUESTRA</v>
      </c>
      <c r="AC2448" t="s">
        <v>2397</v>
      </c>
      <c r="AD2448" t="s">
        <v>11008</v>
      </c>
      <c r="AF2448">
        <f>+COUNTIF(Piloto!C:C,MARCO!A2448)</f>
        <v>0</v>
      </c>
    </row>
    <row r="2449" spans="1:32" x14ac:dyDescent="0.25">
      <c r="A2449" s="5" t="str">
        <f t="shared" si="38"/>
        <v>R 10 - D 93 - 451 - 2547</v>
      </c>
      <c r="B2449" s="23" t="s">
        <v>2347</v>
      </c>
      <c r="C2449" t="s">
        <v>86</v>
      </c>
      <c r="D2449" t="s">
        <v>1562</v>
      </c>
      <c r="E2449" t="s">
        <v>1563</v>
      </c>
      <c r="F2449" t="s">
        <v>134</v>
      </c>
      <c r="G2449" t="s">
        <v>134</v>
      </c>
      <c r="H2449" t="s">
        <v>3423</v>
      </c>
      <c r="I2449" t="s">
        <v>20</v>
      </c>
      <c r="J2449" t="s">
        <v>2349</v>
      </c>
      <c r="K2449" t="s">
        <v>21</v>
      </c>
      <c r="M2449" t="s">
        <v>3424</v>
      </c>
      <c r="N2449" t="s">
        <v>22</v>
      </c>
      <c r="O2449" t="s">
        <v>23</v>
      </c>
      <c r="P2449" t="s">
        <v>26</v>
      </c>
      <c r="Q2449" t="s">
        <v>2348</v>
      </c>
      <c r="R2449" s="13">
        <v>72</v>
      </c>
      <c r="S2449" s="13">
        <v>3</v>
      </c>
      <c r="T2449" s="21">
        <v>1</v>
      </c>
      <c r="V2449" t="s">
        <v>2154</v>
      </c>
      <c r="W2449" t="s">
        <v>17587</v>
      </c>
      <c r="X2449" s="20" t="str">
        <f>+IF(V2449="","-",CONCATENATE(V2449,"_",W2449))</f>
        <v>FINES_R10</v>
      </c>
      <c r="Y2449" s="59">
        <v>0.437549889087677</v>
      </c>
      <c r="Z2449" t="s">
        <v>134</v>
      </c>
      <c r="AA2449" t="s">
        <v>2394</v>
      </c>
      <c r="AB2449" t="str">
        <f>+IF(W2449="","-",IF(W2449="UNICO","CENSO","MUESTRA"))</f>
        <v>MUESTRA</v>
      </c>
      <c r="AC2449" t="s">
        <v>2398</v>
      </c>
      <c r="AD2449" t="s">
        <v>3425</v>
      </c>
      <c r="AF2449">
        <f>+COUNTIF(Piloto!C:C,MARCO!A2449)</f>
        <v>0</v>
      </c>
    </row>
    <row r="2450" spans="1:32" x14ac:dyDescent="0.25">
      <c r="A2450" s="5" t="str">
        <f t="shared" si="38"/>
        <v>R 10 - D 63 - 451 - 4489</v>
      </c>
      <c r="B2450" s="23" t="s">
        <v>2347</v>
      </c>
      <c r="C2450" t="s">
        <v>86</v>
      </c>
      <c r="D2450" t="s">
        <v>360</v>
      </c>
      <c r="E2450" t="s">
        <v>1027</v>
      </c>
      <c r="F2450" t="s">
        <v>134</v>
      </c>
      <c r="G2450" t="s">
        <v>134</v>
      </c>
      <c r="H2450" t="s">
        <v>11040</v>
      </c>
      <c r="I2450" t="s">
        <v>20</v>
      </c>
      <c r="J2450" t="s">
        <v>2349</v>
      </c>
      <c r="K2450" t="s">
        <v>21</v>
      </c>
      <c r="M2450" t="s">
        <v>11041</v>
      </c>
      <c r="N2450" t="s">
        <v>22</v>
      </c>
      <c r="O2450" t="s">
        <v>23</v>
      </c>
      <c r="P2450" t="s">
        <v>26</v>
      </c>
      <c r="Q2450" t="s">
        <v>2348</v>
      </c>
      <c r="R2450" s="13">
        <v>13</v>
      </c>
      <c r="S2450" s="13">
        <v>1</v>
      </c>
      <c r="T2450" s="21">
        <v>1</v>
      </c>
      <c r="V2450" t="s">
        <v>2154</v>
      </c>
      <c r="W2450" t="s">
        <v>17587</v>
      </c>
      <c r="X2450" s="20" t="str">
        <f>+IF(V2450="","-",CONCATENATE(V2450,"_",W2450))</f>
        <v>FINES_R10</v>
      </c>
      <c r="Y2450" s="59">
        <v>0.44199594855308533</v>
      </c>
      <c r="Z2450" t="s">
        <v>134</v>
      </c>
      <c r="AA2450" t="s">
        <v>2393</v>
      </c>
      <c r="AB2450" t="str">
        <f>+IF(W2450="","-",IF(W2450="UNICO","CENSO","MUESTRA"))</f>
        <v>MUESTRA</v>
      </c>
      <c r="AC2450" t="s">
        <v>2397</v>
      </c>
      <c r="AD2450" t="s">
        <v>11042</v>
      </c>
      <c r="AF2450">
        <f>+COUNTIF(Piloto!C:C,MARCO!A2450)</f>
        <v>0</v>
      </c>
    </row>
    <row r="2451" spans="1:32" x14ac:dyDescent="0.25">
      <c r="A2451" s="5" t="str">
        <f t="shared" si="38"/>
        <v>R 10 - D 101 - 451 - 2554</v>
      </c>
      <c r="B2451" s="23" t="s">
        <v>2347</v>
      </c>
      <c r="C2451" t="s">
        <v>86</v>
      </c>
      <c r="D2451" t="s">
        <v>384</v>
      </c>
      <c r="E2451" t="s">
        <v>1709</v>
      </c>
      <c r="F2451" t="s">
        <v>134</v>
      </c>
      <c r="G2451" t="s">
        <v>134</v>
      </c>
      <c r="H2451" t="s">
        <v>3051</v>
      </c>
      <c r="I2451" t="s">
        <v>20</v>
      </c>
      <c r="J2451" t="s">
        <v>2349</v>
      </c>
      <c r="K2451" t="s">
        <v>21</v>
      </c>
      <c r="M2451" t="s">
        <v>3052</v>
      </c>
      <c r="N2451" t="s">
        <v>22</v>
      </c>
      <c r="O2451" t="s">
        <v>23</v>
      </c>
      <c r="P2451" t="s">
        <v>26</v>
      </c>
      <c r="Q2451" t="s">
        <v>2348</v>
      </c>
      <c r="R2451" s="13">
        <v>49</v>
      </c>
      <c r="S2451" s="13">
        <v>3</v>
      </c>
      <c r="T2451" s="21">
        <v>1</v>
      </c>
      <c r="V2451" t="s">
        <v>2154</v>
      </c>
      <c r="W2451" t="s">
        <v>17587</v>
      </c>
      <c r="X2451" s="20" t="str">
        <f>+IF(V2451="","-",CONCATENATE(V2451,"_",W2451))</f>
        <v>FINES_R10</v>
      </c>
      <c r="Y2451" s="59">
        <v>0.4456779956817627</v>
      </c>
      <c r="Z2451" t="s">
        <v>134</v>
      </c>
      <c r="AA2451" t="s">
        <v>2394</v>
      </c>
      <c r="AB2451" t="str">
        <f>+IF(W2451="","-",IF(W2451="UNICO","CENSO","MUESTRA"))</f>
        <v>MUESTRA</v>
      </c>
      <c r="AC2451" t="s">
        <v>2398</v>
      </c>
      <c r="AD2451" t="s">
        <v>3053</v>
      </c>
      <c r="AF2451">
        <f>+COUNTIF(Piloto!C:C,MARCO!A2451)</f>
        <v>0</v>
      </c>
    </row>
    <row r="2452" spans="1:32" x14ac:dyDescent="0.25">
      <c r="A2452" s="5" t="str">
        <f t="shared" si="38"/>
        <v>R 10 - D 70 - 451 - 4450</v>
      </c>
      <c r="B2452" s="23" t="s">
        <v>2347</v>
      </c>
      <c r="C2452" t="s">
        <v>86</v>
      </c>
      <c r="D2452" t="s">
        <v>372</v>
      </c>
      <c r="E2452" t="s">
        <v>1233</v>
      </c>
      <c r="F2452" t="s">
        <v>134</v>
      </c>
      <c r="G2452" t="s">
        <v>134</v>
      </c>
      <c r="H2452" t="s">
        <v>11078</v>
      </c>
      <c r="I2452" t="s">
        <v>20</v>
      </c>
      <c r="J2452" t="s">
        <v>2349</v>
      </c>
      <c r="K2452" t="s">
        <v>21</v>
      </c>
      <c r="M2452" t="s">
        <v>11079</v>
      </c>
      <c r="N2452" t="s">
        <v>22</v>
      </c>
      <c r="O2452" t="s">
        <v>23</v>
      </c>
      <c r="P2452" t="s">
        <v>26</v>
      </c>
      <c r="Q2452" t="s">
        <v>2348</v>
      </c>
      <c r="R2452" s="13">
        <v>37</v>
      </c>
      <c r="S2452" s="13">
        <v>1</v>
      </c>
      <c r="T2452" s="21">
        <v>1</v>
      </c>
      <c r="V2452" t="s">
        <v>2154</v>
      </c>
      <c r="W2452" t="s">
        <v>17587</v>
      </c>
      <c r="X2452" s="20" t="str">
        <f>+IF(V2452="","-",CONCATENATE(V2452,"_",W2452))</f>
        <v>FINES_R10</v>
      </c>
      <c r="Y2452" s="59">
        <v>0.44790828227996832</v>
      </c>
      <c r="Z2452" t="s">
        <v>134</v>
      </c>
      <c r="AA2452" t="s">
        <v>2394</v>
      </c>
      <c r="AB2452" t="str">
        <f>+IF(W2452="","-",IF(W2452="UNICO","CENSO","MUESTRA"))</f>
        <v>MUESTRA</v>
      </c>
      <c r="AC2452" t="s">
        <v>2397</v>
      </c>
      <c r="AD2452" t="s">
        <v>11080</v>
      </c>
      <c r="AF2452">
        <f>+COUNTIF(Piloto!C:C,MARCO!A2452)</f>
        <v>0</v>
      </c>
    </row>
    <row r="2453" spans="1:32" x14ac:dyDescent="0.25">
      <c r="A2453" s="5" t="str">
        <f t="shared" si="38"/>
        <v>R 10 - D 16 - 451 - 1140</v>
      </c>
      <c r="B2453" s="23" t="s">
        <v>2347</v>
      </c>
      <c r="C2453" t="s">
        <v>86</v>
      </c>
      <c r="D2453" t="s">
        <v>451</v>
      </c>
      <c r="E2453" t="s">
        <v>453</v>
      </c>
      <c r="F2453" t="s">
        <v>134</v>
      </c>
      <c r="G2453" t="s">
        <v>134</v>
      </c>
      <c r="H2453" t="s">
        <v>3124</v>
      </c>
      <c r="I2453" t="s">
        <v>20</v>
      </c>
      <c r="J2453" t="s">
        <v>2349</v>
      </c>
      <c r="K2453" t="s">
        <v>21</v>
      </c>
      <c r="M2453" t="s">
        <v>3125</v>
      </c>
      <c r="N2453" t="s">
        <v>22</v>
      </c>
      <c r="O2453" t="s">
        <v>23</v>
      </c>
      <c r="P2453" t="s">
        <v>26</v>
      </c>
      <c r="Q2453" t="s">
        <v>2348</v>
      </c>
      <c r="R2453" s="13">
        <v>31</v>
      </c>
      <c r="S2453" s="13">
        <v>1</v>
      </c>
      <c r="T2453" s="21">
        <v>1</v>
      </c>
      <c r="V2453" t="s">
        <v>2154</v>
      </c>
      <c r="W2453" t="s">
        <v>17587</v>
      </c>
      <c r="X2453" s="20" t="str">
        <f>+IF(V2453="","-",CONCATENATE(V2453,"_",W2453))</f>
        <v>FINES_R10</v>
      </c>
      <c r="Y2453" s="59">
        <v>0.45362627506256098</v>
      </c>
      <c r="Z2453" t="s">
        <v>134</v>
      </c>
      <c r="AA2453" t="s">
        <v>2393</v>
      </c>
      <c r="AB2453" t="str">
        <f>+IF(W2453="","-",IF(W2453="UNICO","CENSO","MUESTRA"))</f>
        <v>MUESTRA</v>
      </c>
      <c r="AC2453" t="s">
        <v>2398</v>
      </c>
      <c r="AD2453" t="s">
        <v>3126</v>
      </c>
      <c r="AF2453">
        <f>+COUNTIF(Piloto!C:C,MARCO!A2453)</f>
        <v>0</v>
      </c>
    </row>
    <row r="2454" spans="1:32" x14ac:dyDescent="0.25">
      <c r="A2454" s="5" t="str">
        <f t="shared" si="38"/>
        <v>R 10 - D 16 - 451 - 4448</v>
      </c>
      <c r="B2454" s="23" t="s">
        <v>2347</v>
      </c>
      <c r="C2454" t="s">
        <v>86</v>
      </c>
      <c r="D2454" t="s">
        <v>451</v>
      </c>
      <c r="E2454" t="s">
        <v>453</v>
      </c>
      <c r="F2454" t="s">
        <v>134</v>
      </c>
      <c r="G2454" t="s">
        <v>134</v>
      </c>
      <c r="H2454" t="s">
        <v>10938</v>
      </c>
      <c r="I2454" t="s">
        <v>20</v>
      </c>
      <c r="J2454" t="s">
        <v>2349</v>
      </c>
      <c r="K2454" t="s">
        <v>21</v>
      </c>
      <c r="M2454" t="s">
        <v>18067</v>
      </c>
      <c r="N2454" t="s">
        <v>22</v>
      </c>
      <c r="O2454" t="s">
        <v>23</v>
      </c>
      <c r="P2454" t="s">
        <v>26</v>
      </c>
      <c r="Q2454" t="s">
        <v>2348</v>
      </c>
      <c r="R2454" s="13">
        <v>16</v>
      </c>
      <c r="S2454" s="13">
        <v>1</v>
      </c>
      <c r="T2454" s="21">
        <v>1</v>
      </c>
      <c r="V2454" t="s">
        <v>2154</v>
      </c>
      <c r="W2454" t="s">
        <v>17587</v>
      </c>
      <c r="X2454" s="20" t="str">
        <f>+IF(V2454="","-",CONCATENATE(V2454,"_",W2454))</f>
        <v>FINES_R10</v>
      </c>
      <c r="Y2454" s="59">
        <v>0.45684334635734558</v>
      </c>
      <c r="Z2454" t="s">
        <v>134</v>
      </c>
      <c r="AA2454" t="s">
        <v>2393</v>
      </c>
      <c r="AB2454" t="str">
        <f>+IF(W2454="","-",IF(W2454="UNICO","CENSO","MUESTRA"))</f>
        <v>MUESTRA</v>
      </c>
      <c r="AC2454" t="s">
        <v>2398</v>
      </c>
      <c r="AD2454" t="s">
        <v>10940</v>
      </c>
      <c r="AF2454">
        <f>+COUNTIF(Piloto!C:C,MARCO!A2454)</f>
        <v>0</v>
      </c>
    </row>
    <row r="2455" spans="1:32" x14ac:dyDescent="0.25">
      <c r="A2455" s="5" t="str">
        <f t="shared" si="38"/>
        <v>R 10 - D 93 - 451 - 4027</v>
      </c>
      <c r="B2455" s="23" t="s">
        <v>2347</v>
      </c>
      <c r="C2455" t="s">
        <v>86</v>
      </c>
      <c r="D2455" t="s">
        <v>1562</v>
      </c>
      <c r="E2455" t="s">
        <v>1563</v>
      </c>
      <c r="F2455" t="s">
        <v>134</v>
      </c>
      <c r="G2455" t="s">
        <v>134</v>
      </c>
      <c r="H2455" t="s">
        <v>3419</v>
      </c>
      <c r="I2455" t="s">
        <v>20</v>
      </c>
      <c r="J2455" t="s">
        <v>2349</v>
      </c>
      <c r="K2455" t="s">
        <v>21</v>
      </c>
      <c r="M2455" t="s">
        <v>3420</v>
      </c>
      <c r="N2455" t="s">
        <v>22</v>
      </c>
      <c r="O2455" t="s">
        <v>23</v>
      </c>
      <c r="P2455" t="s">
        <v>26</v>
      </c>
      <c r="Q2455" t="s">
        <v>2348</v>
      </c>
      <c r="R2455" s="13">
        <v>17</v>
      </c>
      <c r="S2455" s="13">
        <v>1</v>
      </c>
      <c r="T2455" s="21">
        <v>1</v>
      </c>
      <c r="V2455" t="s">
        <v>2154</v>
      </c>
      <c r="W2455" t="s">
        <v>17587</v>
      </c>
      <c r="X2455" s="20" t="str">
        <f>+IF(V2455="","-",CONCATENATE(V2455,"_",W2455))</f>
        <v>FINES_R10</v>
      </c>
      <c r="Y2455" s="59">
        <v>0.45810946822166437</v>
      </c>
      <c r="Z2455" t="s">
        <v>134</v>
      </c>
      <c r="AA2455" t="s">
        <v>2394</v>
      </c>
      <c r="AB2455" t="str">
        <f>+IF(W2455="","-",IF(W2455="UNICO","CENSO","MUESTRA"))</f>
        <v>MUESTRA</v>
      </c>
      <c r="AC2455" t="s">
        <v>2397</v>
      </c>
      <c r="AD2455" t="s">
        <v>3421</v>
      </c>
      <c r="AF2455">
        <f>+COUNTIF(Piloto!C:C,MARCO!A2455)</f>
        <v>0</v>
      </c>
    </row>
    <row r="2456" spans="1:32" x14ac:dyDescent="0.25">
      <c r="A2456" s="5" t="str">
        <f t="shared" si="38"/>
        <v>R 10 - D 70 - 451 - 2354</v>
      </c>
      <c r="B2456" s="23" t="s">
        <v>2347</v>
      </c>
      <c r="C2456" t="s">
        <v>86</v>
      </c>
      <c r="D2456" t="s">
        <v>372</v>
      </c>
      <c r="E2456" t="s">
        <v>1233</v>
      </c>
      <c r="F2456" t="s">
        <v>134</v>
      </c>
      <c r="G2456" t="s">
        <v>134</v>
      </c>
      <c r="H2456" t="s">
        <v>3369</v>
      </c>
      <c r="I2456" t="s">
        <v>20</v>
      </c>
      <c r="J2456" t="s">
        <v>2349</v>
      </c>
      <c r="K2456" t="s">
        <v>21</v>
      </c>
      <c r="M2456" t="s">
        <v>3370</v>
      </c>
      <c r="N2456" t="s">
        <v>22</v>
      </c>
      <c r="O2456" t="s">
        <v>23</v>
      </c>
      <c r="P2456" t="s">
        <v>26</v>
      </c>
      <c r="Q2456" t="s">
        <v>2348</v>
      </c>
      <c r="R2456" s="13">
        <v>39</v>
      </c>
      <c r="S2456" s="13">
        <v>3</v>
      </c>
      <c r="T2456" s="21">
        <v>1</v>
      </c>
      <c r="V2456" t="s">
        <v>2154</v>
      </c>
      <c r="W2456" t="s">
        <v>17587</v>
      </c>
      <c r="X2456" s="20" t="str">
        <f>+IF(V2456="","-",CONCATENATE(V2456,"_",W2456))</f>
        <v>FINES_R10</v>
      </c>
      <c r="Y2456" s="59">
        <v>0.45904895663261408</v>
      </c>
      <c r="Z2456" t="s">
        <v>134</v>
      </c>
      <c r="AA2456" t="s">
        <v>2394</v>
      </c>
      <c r="AB2456" t="str">
        <f>+IF(W2456="","-",IF(W2456="UNICO","CENSO","MUESTRA"))</f>
        <v>MUESTRA</v>
      </c>
      <c r="AC2456" t="s">
        <v>2397</v>
      </c>
      <c r="AD2456" t="s">
        <v>3371</v>
      </c>
      <c r="AF2456">
        <f>+COUNTIF(Piloto!C:C,MARCO!A2456)</f>
        <v>0</v>
      </c>
    </row>
    <row r="2457" spans="1:32" x14ac:dyDescent="0.25">
      <c r="A2457" s="5" t="str">
        <f t="shared" si="38"/>
        <v>R 10 - D 67 - 452 - 3760</v>
      </c>
      <c r="B2457" s="23" t="s">
        <v>2347</v>
      </c>
      <c r="C2457" t="s">
        <v>86</v>
      </c>
      <c r="D2457" t="s">
        <v>1059</v>
      </c>
      <c r="E2457" t="s">
        <v>1060</v>
      </c>
      <c r="F2457" t="s">
        <v>134</v>
      </c>
      <c r="G2457" t="s">
        <v>134</v>
      </c>
      <c r="H2457" t="s">
        <v>3348</v>
      </c>
      <c r="I2457" t="s">
        <v>20</v>
      </c>
      <c r="J2457" t="s">
        <v>2349</v>
      </c>
      <c r="K2457" t="s">
        <v>21</v>
      </c>
      <c r="M2457" t="s">
        <v>3349</v>
      </c>
      <c r="N2457" t="s">
        <v>22</v>
      </c>
      <c r="O2457" t="s">
        <v>23</v>
      </c>
      <c r="P2457" t="s">
        <v>26</v>
      </c>
      <c r="Q2457" t="s">
        <v>2348</v>
      </c>
      <c r="R2457" s="13">
        <v>10</v>
      </c>
      <c r="S2457" s="13">
        <v>1</v>
      </c>
      <c r="T2457" s="21">
        <v>1</v>
      </c>
      <c r="V2457" t="s">
        <v>2154</v>
      </c>
      <c r="W2457" t="s">
        <v>17587</v>
      </c>
      <c r="X2457" s="20" t="str">
        <f>+IF(V2457="","-",CONCATENATE(V2457,"_",W2457))</f>
        <v>FINES_R10</v>
      </c>
      <c r="Y2457" s="59">
        <v>0.46149078011512762</v>
      </c>
      <c r="Z2457" t="s">
        <v>134</v>
      </c>
      <c r="AA2457" t="s">
        <v>2393</v>
      </c>
      <c r="AB2457" t="str">
        <f>+IF(W2457="","-",IF(W2457="UNICO","CENSO","MUESTRA"))</f>
        <v>MUESTRA</v>
      </c>
      <c r="AC2457" t="s">
        <v>2398</v>
      </c>
      <c r="AD2457" t="s">
        <v>3350</v>
      </c>
      <c r="AF2457">
        <f>+COUNTIF(Piloto!C:C,MARCO!A2457)</f>
        <v>0</v>
      </c>
    </row>
    <row r="2458" spans="1:32" x14ac:dyDescent="0.25">
      <c r="A2458" s="5" t="str">
        <f t="shared" si="38"/>
        <v>R 10 - D 67 - 452 - 1467</v>
      </c>
      <c r="B2458" s="23" t="s">
        <v>2347</v>
      </c>
      <c r="C2458" t="s">
        <v>86</v>
      </c>
      <c r="D2458" t="s">
        <v>1059</v>
      </c>
      <c r="E2458" t="s">
        <v>1060</v>
      </c>
      <c r="F2458" t="s">
        <v>134</v>
      </c>
      <c r="G2458" t="s">
        <v>134</v>
      </c>
      <c r="H2458" t="s">
        <v>11062</v>
      </c>
      <c r="I2458" t="s">
        <v>20</v>
      </c>
      <c r="J2458" t="s">
        <v>2349</v>
      </c>
      <c r="K2458" t="s">
        <v>21</v>
      </c>
      <c r="M2458" t="s">
        <v>11063</v>
      </c>
      <c r="N2458" t="s">
        <v>22</v>
      </c>
      <c r="O2458" t="s">
        <v>23</v>
      </c>
      <c r="P2458" t="s">
        <v>26</v>
      </c>
      <c r="Q2458" t="s">
        <v>2348</v>
      </c>
      <c r="R2458" s="13">
        <v>23</v>
      </c>
      <c r="S2458" s="13">
        <v>2</v>
      </c>
      <c r="T2458" s="21">
        <v>1</v>
      </c>
      <c r="V2458" t="s">
        <v>2154</v>
      </c>
      <c r="W2458" t="s">
        <v>17587</v>
      </c>
      <c r="X2458" s="20" t="str">
        <f>+IF(V2458="","-",CONCATENATE(V2458,"_",W2458))</f>
        <v>FINES_R10</v>
      </c>
      <c r="Y2458" s="59">
        <v>0.46149078011512762</v>
      </c>
      <c r="Z2458" t="s">
        <v>134</v>
      </c>
      <c r="AA2458" t="s">
        <v>2393</v>
      </c>
      <c r="AB2458" t="str">
        <f>+IF(W2458="","-",IF(W2458="UNICO","CENSO","MUESTRA"))</f>
        <v>MUESTRA</v>
      </c>
      <c r="AC2458" t="s">
        <v>2398</v>
      </c>
      <c r="AD2458" t="s">
        <v>11064</v>
      </c>
      <c r="AF2458">
        <f>+COUNTIF(Piloto!C:C,MARCO!A2458)</f>
        <v>0</v>
      </c>
    </row>
    <row r="2459" spans="1:32" x14ac:dyDescent="0.25">
      <c r="A2459" s="5" t="str">
        <f t="shared" si="38"/>
        <v>R 10 - D 101 - 451 - 4307</v>
      </c>
      <c r="B2459" s="23" t="s">
        <v>2347</v>
      </c>
      <c r="C2459" t="s">
        <v>86</v>
      </c>
      <c r="D2459" t="s">
        <v>384</v>
      </c>
      <c r="E2459" t="s">
        <v>1709</v>
      </c>
      <c r="F2459" t="s">
        <v>134</v>
      </c>
      <c r="G2459" t="s">
        <v>134</v>
      </c>
      <c r="H2459" t="s">
        <v>10924</v>
      </c>
      <c r="I2459" t="s">
        <v>20</v>
      </c>
      <c r="J2459" t="s">
        <v>2349</v>
      </c>
      <c r="K2459" t="s">
        <v>21</v>
      </c>
      <c r="M2459" t="s">
        <v>10925</v>
      </c>
      <c r="N2459" t="s">
        <v>22</v>
      </c>
      <c r="O2459" t="s">
        <v>23</v>
      </c>
      <c r="P2459" t="s">
        <v>26</v>
      </c>
      <c r="Q2459" t="s">
        <v>2348</v>
      </c>
      <c r="R2459" s="13">
        <v>18</v>
      </c>
      <c r="S2459" s="13">
        <v>2</v>
      </c>
      <c r="T2459" s="21">
        <v>1</v>
      </c>
      <c r="V2459" t="s">
        <v>2154</v>
      </c>
      <c r="W2459" t="s">
        <v>17587</v>
      </c>
      <c r="X2459" s="20" t="str">
        <f>+IF(V2459="","-",CONCATENATE(V2459,"_",W2459))</f>
        <v>FINES_R10</v>
      </c>
      <c r="Y2459" s="59">
        <v>0.46678587794303888</v>
      </c>
      <c r="Z2459" t="s">
        <v>134</v>
      </c>
      <c r="AA2459" t="s">
        <v>2394</v>
      </c>
      <c r="AB2459" t="str">
        <f>+IF(W2459="","-",IF(W2459="UNICO","CENSO","MUESTRA"))</f>
        <v>MUESTRA</v>
      </c>
      <c r="AC2459" t="s">
        <v>2398</v>
      </c>
      <c r="AD2459" t="s">
        <v>10926</v>
      </c>
      <c r="AF2459">
        <f>+COUNTIF(Piloto!C:C,MARCO!A2459)</f>
        <v>0</v>
      </c>
    </row>
    <row r="2460" spans="1:32" x14ac:dyDescent="0.25">
      <c r="A2460" s="5" t="str">
        <f t="shared" si="38"/>
        <v>R 10 - D 63 - 451 - 4487</v>
      </c>
      <c r="B2460" s="23" t="s">
        <v>2347</v>
      </c>
      <c r="C2460" t="s">
        <v>86</v>
      </c>
      <c r="D2460" t="s">
        <v>360</v>
      </c>
      <c r="E2460" t="s">
        <v>1027</v>
      </c>
      <c r="F2460" t="s">
        <v>134</v>
      </c>
      <c r="G2460" t="s">
        <v>134</v>
      </c>
      <c r="H2460" t="s">
        <v>11045</v>
      </c>
      <c r="I2460" t="s">
        <v>20</v>
      </c>
      <c r="J2460" t="s">
        <v>2349</v>
      </c>
      <c r="K2460" t="s">
        <v>21</v>
      </c>
      <c r="M2460" t="s">
        <v>11046</v>
      </c>
      <c r="N2460" t="s">
        <v>22</v>
      </c>
      <c r="O2460" t="s">
        <v>23</v>
      </c>
      <c r="P2460" t="s">
        <v>26</v>
      </c>
      <c r="Q2460" t="s">
        <v>2348</v>
      </c>
      <c r="R2460" s="13">
        <v>28</v>
      </c>
      <c r="S2460" s="13">
        <v>1</v>
      </c>
      <c r="T2460" s="21">
        <v>1</v>
      </c>
      <c r="V2460" t="s">
        <v>2154</v>
      </c>
      <c r="W2460" t="s">
        <v>17587</v>
      </c>
      <c r="X2460" s="20" t="str">
        <f>+IF(V2460="","-",CONCATENATE(V2460,"_",W2460))</f>
        <v>FINES_R10</v>
      </c>
      <c r="Y2460" s="59">
        <v>0.47415986657142639</v>
      </c>
      <c r="Z2460" t="s">
        <v>134</v>
      </c>
      <c r="AA2460" t="s">
        <v>2393</v>
      </c>
      <c r="AB2460" t="str">
        <f>+IF(W2460="","-",IF(W2460="UNICO","CENSO","MUESTRA"))</f>
        <v>MUESTRA</v>
      </c>
      <c r="AC2460" t="s">
        <v>2397</v>
      </c>
      <c r="AD2460" t="s">
        <v>11047</v>
      </c>
      <c r="AF2460">
        <f>+COUNTIF(Piloto!C:C,MARCO!A2460)</f>
        <v>0</v>
      </c>
    </row>
    <row r="2461" spans="1:32" x14ac:dyDescent="0.25">
      <c r="A2461" s="5" t="str">
        <f t="shared" si="38"/>
        <v>R 10 - D 57 - 451 - 2979</v>
      </c>
      <c r="B2461" s="23" t="s">
        <v>2347</v>
      </c>
      <c r="C2461" t="s">
        <v>86</v>
      </c>
      <c r="D2461" t="s">
        <v>927</v>
      </c>
      <c r="E2461" t="s">
        <v>928</v>
      </c>
      <c r="F2461" t="s">
        <v>134</v>
      </c>
      <c r="G2461" t="s">
        <v>134</v>
      </c>
      <c r="H2461" t="s">
        <v>10977</v>
      </c>
      <c r="I2461" t="s">
        <v>20</v>
      </c>
      <c r="J2461" t="s">
        <v>2349</v>
      </c>
      <c r="K2461" t="s">
        <v>21</v>
      </c>
      <c r="M2461" t="s">
        <v>10978</v>
      </c>
      <c r="N2461" t="s">
        <v>22</v>
      </c>
      <c r="O2461" t="s">
        <v>23</v>
      </c>
      <c r="P2461" t="s">
        <v>26</v>
      </c>
      <c r="Q2461" t="s">
        <v>2348</v>
      </c>
      <c r="R2461" s="13">
        <v>9</v>
      </c>
      <c r="S2461" s="13">
        <v>1</v>
      </c>
      <c r="T2461" s="21">
        <v>1</v>
      </c>
      <c r="V2461" t="s">
        <v>2154</v>
      </c>
      <c r="W2461" t="s">
        <v>17587</v>
      </c>
      <c r="X2461" s="20" t="str">
        <f>+IF(V2461="","-",CONCATENATE(V2461,"_",W2461))</f>
        <v>FINES_R10</v>
      </c>
      <c r="Y2461" s="59">
        <v>0.47619736194610601</v>
      </c>
      <c r="Z2461" t="s">
        <v>134</v>
      </c>
      <c r="AA2461" t="s">
        <v>2393</v>
      </c>
      <c r="AB2461" t="str">
        <f>+IF(W2461="","-",IF(W2461="UNICO","CENSO","MUESTRA"))</f>
        <v>MUESTRA</v>
      </c>
      <c r="AC2461" t="s">
        <v>2397</v>
      </c>
      <c r="AD2461" t="s">
        <v>10979</v>
      </c>
      <c r="AF2461">
        <f>+COUNTIF(Piloto!C:C,MARCO!A2461)</f>
        <v>0</v>
      </c>
    </row>
    <row r="2462" spans="1:32" x14ac:dyDescent="0.25">
      <c r="A2462" s="5" t="str">
        <f t="shared" si="38"/>
        <v>R 10 - D 63 - 451 - 2960</v>
      </c>
      <c r="B2462" s="23" t="s">
        <v>2347</v>
      </c>
      <c r="C2462" t="s">
        <v>86</v>
      </c>
      <c r="D2462" t="s">
        <v>360</v>
      </c>
      <c r="E2462" t="s">
        <v>1027</v>
      </c>
      <c r="F2462" t="s">
        <v>134</v>
      </c>
      <c r="G2462" t="s">
        <v>134</v>
      </c>
      <c r="H2462" t="s">
        <v>3272</v>
      </c>
      <c r="I2462" t="s">
        <v>20</v>
      </c>
      <c r="J2462" t="s">
        <v>2349</v>
      </c>
      <c r="K2462" t="s">
        <v>21</v>
      </c>
      <c r="M2462" t="s">
        <v>2264</v>
      </c>
      <c r="N2462" t="s">
        <v>22</v>
      </c>
      <c r="O2462" t="s">
        <v>23</v>
      </c>
      <c r="P2462" t="s">
        <v>26</v>
      </c>
      <c r="Q2462" t="s">
        <v>2348</v>
      </c>
      <c r="R2462" s="13">
        <v>36</v>
      </c>
      <c r="S2462" s="13">
        <v>2</v>
      </c>
      <c r="T2462" s="21">
        <v>1</v>
      </c>
      <c r="V2462" t="s">
        <v>2154</v>
      </c>
      <c r="W2462" t="s">
        <v>17587</v>
      </c>
      <c r="X2462" s="20" t="str">
        <f>+IF(V2462="","-",CONCATENATE(V2462,"_",W2462))</f>
        <v>FINES_R10</v>
      </c>
      <c r="Y2462" s="59">
        <v>0.4767419695854187</v>
      </c>
      <c r="Z2462" t="s">
        <v>134</v>
      </c>
      <c r="AA2462" t="s">
        <v>2393</v>
      </c>
      <c r="AB2462" t="str">
        <f>+IF(W2462="","-",IF(W2462="UNICO","CENSO","MUESTRA"))</f>
        <v>MUESTRA</v>
      </c>
      <c r="AC2462" t="s">
        <v>2398</v>
      </c>
      <c r="AD2462" t="s">
        <v>3273</v>
      </c>
      <c r="AF2462">
        <f>+COUNTIF(Piloto!C:C,MARCO!A2462)</f>
        <v>0</v>
      </c>
    </row>
    <row r="2463" spans="1:32" x14ac:dyDescent="0.25">
      <c r="A2463" s="5" t="str">
        <f t="shared" si="38"/>
        <v>R 10 - D 70 - 451 - 2356</v>
      </c>
      <c r="B2463" s="23" t="s">
        <v>2347</v>
      </c>
      <c r="C2463" t="s">
        <v>86</v>
      </c>
      <c r="D2463" t="s">
        <v>372</v>
      </c>
      <c r="E2463" t="s">
        <v>1233</v>
      </c>
      <c r="F2463" t="s">
        <v>134</v>
      </c>
      <c r="G2463" t="s">
        <v>134</v>
      </c>
      <c r="H2463" t="s">
        <v>3391</v>
      </c>
      <c r="I2463" t="s">
        <v>20</v>
      </c>
      <c r="J2463" t="s">
        <v>2349</v>
      </c>
      <c r="K2463" t="s">
        <v>21</v>
      </c>
      <c r="M2463" t="s">
        <v>3392</v>
      </c>
      <c r="N2463" t="s">
        <v>22</v>
      </c>
      <c r="O2463" t="s">
        <v>23</v>
      </c>
      <c r="P2463" t="s">
        <v>26</v>
      </c>
      <c r="Q2463" t="s">
        <v>2348</v>
      </c>
      <c r="R2463" s="13">
        <v>20</v>
      </c>
      <c r="S2463" s="13">
        <v>1</v>
      </c>
      <c r="T2463" s="21">
        <v>1</v>
      </c>
      <c r="V2463" t="s">
        <v>2154</v>
      </c>
      <c r="W2463" t="s">
        <v>17587</v>
      </c>
      <c r="X2463" s="20" t="str">
        <f>+IF(V2463="","-",CONCATENATE(V2463,"_",W2463))</f>
        <v>FINES_R10</v>
      </c>
      <c r="Y2463" s="59">
        <v>0.47784042358398438</v>
      </c>
      <c r="Z2463" t="s">
        <v>134</v>
      </c>
      <c r="AA2463" t="s">
        <v>2394</v>
      </c>
      <c r="AB2463" t="str">
        <f>+IF(W2463="","-",IF(W2463="UNICO","CENSO","MUESTRA"))</f>
        <v>MUESTRA</v>
      </c>
      <c r="AC2463" t="s">
        <v>2398</v>
      </c>
      <c r="AD2463" t="s">
        <v>3393</v>
      </c>
      <c r="AF2463">
        <f>+COUNTIF(Piloto!C:C,MARCO!A2463)</f>
        <v>0</v>
      </c>
    </row>
    <row r="2464" spans="1:32" x14ac:dyDescent="0.25">
      <c r="A2464" s="5" t="str">
        <f t="shared" si="38"/>
        <v>R 10 - D 63 - 451 - 1298</v>
      </c>
      <c r="B2464" s="23" t="s">
        <v>2347</v>
      </c>
      <c r="C2464" t="s">
        <v>86</v>
      </c>
      <c r="D2464" t="s">
        <v>360</v>
      </c>
      <c r="E2464" t="s">
        <v>1027</v>
      </c>
      <c r="F2464" t="s">
        <v>134</v>
      </c>
      <c r="G2464" t="s">
        <v>134</v>
      </c>
      <c r="H2464" t="s">
        <v>10998</v>
      </c>
      <c r="I2464" t="s">
        <v>20</v>
      </c>
      <c r="J2464" t="s">
        <v>2349</v>
      </c>
      <c r="K2464" t="s">
        <v>21</v>
      </c>
      <c r="M2464" t="s">
        <v>10999</v>
      </c>
      <c r="N2464" t="s">
        <v>22</v>
      </c>
      <c r="O2464" t="s">
        <v>23</v>
      </c>
      <c r="P2464" t="s">
        <v>26</v>
      </c>
      <c r="Q2464" t="s">
        <v>2348</v>
      </c>
      <c r="R2464" s="13">
        <v>12</v>
      </c>
      <c r="S2464" s="13">
        <v>1</v>
      </c>
      <c r="T2464" s="21">
        <v>1</v>
      </c>
      <c r="V2464" t="s">
        <v>2154</v>
      </c>
      <c r="W2464" t="s">
        <v>17587</v>
      </c>
      <c r="X2464" s="20" t="str">
        <f>+IF(V2464="","-",CONCATENATE(V2464,"_",W2464))</f>
        <v>FINES_R10</v>
      </c>
      <c r="Y2464" s="59">
        <v>0.48198011517524719</v>
      </c>
      <c r="Z2464" t="s">
        <v>134</v>
      </c>
      <c r="AA2464" t="s">
        <v>2393</v>
      </c>
      <c r="AB2464" t="str">
        <f>+IF(W2464="","-",IF(W2464="UNICO","CENSO","MUESTRA"))</f>
        <v>MUESTRA</v>
      </c>
      <c r="AC2464" t="s">
        <v>2398</v>
      </c>
      <c r="AD2464" t="s">
        <v>11000</v>
      </c>
      <c r="AF2464">
        <f>+COUNTIF(Piloto!C:C,MARCO!A2464)</f>
        <v>0</v>
      </c>
    </row>
    <row r="2465" spans="1:32" x14ac:dyDescent="0.25">
      <c r="A2465" s="5" t="str">
        <f t="shared" si="38"/>
        <v>R 10 - D 57 - 451 - 3222</v>
      </c>
      <c r="B2465" s="23" t="s">
        <v>2347</v>
      </c>
      <c r="C2465" t="s">
        <v>86</v>
      </c>
      <c r="D2465" t="s">
        <v>927</v>
      </c>
      <c r="E2465" t="s">
        <v>928</v>
      </c>
      <c r="F2465" t="s">
        <v>134</v>
      </c>
      <c r="G2465" t="s">
        <v>134</v>
      </c>
      <c r="H2465" t="s">
        <v>10986</v>
      </c>
      <c r="I2465" t="s">
        <v>20</v>
      </c>
      <c r="J2465" t="s">
        <v>2349</v>
      </c>
      <c r="K2465" t="s">
        <v>21</v>
      </c>
      <c r="M2465" t="s">
        <v>10987</v>
      </c>
      <c r="N2465" t="s">
        <v>22</v>
      </c>
      <c r="O2465" t="s">
        <v>23</v>
      </c>
      <c r="P2465" t="s">
        <v>26</v>
      </c>
      <c r="Q2465" t="s">
        <v>2348</v>
      </c>
      <c r="R2465" s="13">
        <v>9</v>
      </c>
      <c r="S2465" s="13">
        <v>1</v>
      </c>
      <c r="T2465" s="21">
        <v>1</v>
      </c>
      <c r="V2465" t="s">
        <v>2154</v>
      </c>
      <c r="W2465" t="s">
        <v>17587</v>
      </c>
      <c r="X2465" s="20" t="str">
        <f>+IF(V2465="","-",CONCATENATE(V2465,"_",W2465))</f>
        <v>FINES_R10</v>
      </c>
      <c r="Y2465" s="59">
        <v>0.48335295915603638</v>
      </c>
      <c r="Z2465" t="s">
        <v>134</v>
      </c>
      <c r="AA2465" t="s">
        <v>2393</v>
      </c>
      <c r="AB2465" t="str">
        <f>+IF(W2465="","-",IF(W2465="UNICO","CENSO","MUESTRA"))</f>
        <v>MUESTRA</v>
      </c>
      <c r="AC2465" t="s">
        <v>2398</v>
      </c>
      <c r="AD2465" t="s">
        <v>10988</v>
      </c>
      <c r="AF2465">
        <f>+COUNTIF(Piloto!C:C,MARCO!A2465)</f>
        <v>0</v>
      </c>
    </row>
    <row r="2466" spans="1:32" x14ac:dyDescent="0.25">
      <c r="A2466" s="5" t="str">
        <f t="shared" si="38"/>
        <v>R 10 - D 74 - 451 - 4475</v>
      </c>
      <c r="B2466" s="23" t="s">
        <v>2347</v>
      </c>
      <c r="C2466" t="s">
        <v>86</v>
      </c>
      <c r="D2466" t="s">
        <v>1346</v>
      </c>
      <c r="E2466" t="s">
        <v>1347</v>
      </c>
      <c r="F2466" t="s">
        <v>134</v>
      </c>
      <c r="G2466" t="s">
        <v>134</v>
      </c>
      <c r="H2466" t="s">
        <v>11098</v>
      </c>
      <c r="I2466" t="s">
        <v>20</v>
      </c>
      <c r="J2466" t="s">
        <v>2349</v>
      </c>
      <c r="K2466" t="s">
        <v>21</v>
      </c>
      <c r="M2466" t="s">
        <v>11099</v>
      </c>
      <c r="N2466" t="s">
        <v>22</v>
      </c>
      <c r="O2466" t="s">
        <v>23</v>
      </c>
      <c r="P2466" t="s">
        <v>26</v>
      </c>
      <c r="Q2466" t="s">
        <v>2348</v>
      </c>
      <c r="R2466" s="13">
        <v>25</v>
      </c>
      <c r="S2466" s="13">
        <v>1</v>
      </c>
      <c r="T2466" s="21">
        <v>1</v>
      </c>
      <c r="V2466" t="s">
        <v>2154</v>
      </c>
      <c r="W2466" t="s">
        <v>17587</v>
      </c>
      <c r="X2466" s="20" t="str">
        <f>+IF(V2466="","-",CONCATENATE(V2466,"_",W2466))</f>
        <v>FINES_R10</v>
      </c>
      <c r="Y2466" s="59">
        <v>0.48747667670249939</v>
      </c>
      <c r="Z2466" t="s">
        <v>134</v>
      </c>
      <c r="AA2466" t="s">
        <v>2394</v>
      </c>
      <c r="AB2466" t="str">
        <f>+IF(W2466="","-",IF(W2466="UNICO","CENSO","MUESTRA"))</f>
        <v>MUESTRA</v>
      </c>
      <c r="AC2466" t="s">
        <v>2398</v>
      </c>
      <c r="AD2466" t="s">
        <v>11100</v>
      </c>
      <c r="AF2466">
        <f>+COUNTIF(Piloto!C:C,MARCO!A2466)</f>
        <v>0</v>
      </c>
    </row>
    <row r="2467" spans="1:32" x14ac:dyDescent="0.25">
      <c r="A2467" s="5" t="str">
        <f t="shared" si="38"/>
        <v>R 10 - D 57 - 451 - 4302</v>
      </c>
      <c r="B2467" s="23" t="s">
        <v>2347</v>
      </c>
      <c r="C2467" t="s">
        <v>86</v>
      </c>
      <c r="D2467" t="s">
        <v>927</v>
      </c>
      <c r="E2467" t="s">
        <v>928</v>
      </c>
      <c r="F2467" t="s">
        <v>134</v>
      </c>
      <c r="G2467" t="s">
        <v>134</v>
      </c>
      <c r="H2467" t="s">
        <v>10974</v>
      </c>
      <c r="I2467" t="s">
        <v>20</v>
      </c>
      <c r="J2467" t="s">
        <v>2349</v>
      </c>
      <c r="K2467" t="s">
        <v>21</v>
      </c>
      <c r="M2467" t="s">
        <v>18068</v>
      </c>
      <c r="N2467" t="s">
        <v>22</v>
      </c>
      <c r="O2467" t="s">
        <v>23</v>
      </c>
      <c r="P2467" t="s">
        <v>26</v>
      </c>
      <c r="Q2467" t="s">
        <v>2348</v>
      </c>
      <c r="R2467" s="13">
        <v>12</v>
      </c>
      <c r="S2467" s="13">
        <v>1</v>
      </c>
      <c r="T2467" s="21">
        <v>1</v>
      </c>
      <c r="V2467" t="s">
        <v>2154</v>
      </c>
      <c r="W2467" t="s">
        <v>17587</v>
      </c>
      <c r="X2467" s="20" t="str">
        <f>+IF(V2467="","-",CONCATENATE(V2467,"_",W2467))</f>
        <v>FINES_R10</v>
      </c>
      <c r="Y2467" s="59">
        <v>0.49586889147758478</v>
      </c>
      <c r="Z2467" t="s">
        <v>134</v>
      </c>
      <c r="AA2467" t="s">
        <v>2393</v>
      </c>
      <c r="AB2467" t="str">
        <f>+IF(W2467="","-",IF(W2467="UNICO","CENSO","MUESTRA"))</f>
        <v>MUESTRA</v>
      </c>
      <c r="AC2467" t="s">
        <v>2397</v>
      </c>
      <c r="AD2467" t="s">
        <v>10975</v>
      </c>
      <c r="AF2467">
        <f>+COUNTIF(Piloto!C:C,MARCO!A2467)</f>
        <v>0</v>
      </c>
    </row>
    <row r="2468" spans="1:32" x14ac:dyDescent="0.25">
      <c r="A2468" s="5" t="str">
        <f t="shared" si="38"/>
        <v>R 10 - D 74 - 451 - 3714</v>
      </c>
      <c r="B2468" s="23" t="s">
        <v>2347</v>
      </c>
      <c r="C2468" t="s">
        <v>86</v>
      </c>
      <c r="D2468" t="s">
        <v>1346</v>
      </c>
      <c r="E2468" t="s">
        <v>1347</v>
      </c>
      <c r="F2468" t="s">
        <v>134</v>
      </c>
      <c r="G2468" t="s">
        <v>134</v>
      </c>
      <c r="H2468" t="s">
        <v>3401</v>
      </c>
      <c r="I2468" t="s">
        <v>20</v>
      </c>
      <c r="J2468" t="s">
        <v>2349</v>
      </c>
      <c r="K2468" t="s">
        <v>21</v>
      </c>
      <c r="M2468" t="s">
        <v>3402</v>
      </c>
      <c r="N2468" t="s">
        <v>22</v>
      </c>
      <c r="O2468" t="s">
        <v>23</v>
      </c>
      <c r="P2468" t="s">
        <v>26</v>
      </c>
      <c r="Q2468" t="s">
        <v>2348</v>
      </c>
      <c r="R2468" s="13">
        <v>44</v>
      </c>
      <c r="S2468" s="13">
        <v>2</v>
      </c>
      <c r="T2468" s="21">
        <v>1</v>
      </c>
      <c r="V2468" t="s">
        <v>2154</v>
      </c>
      <c r="W2468" t="s">
        <v>17587</v>
      </c>
      <c r="X2468" s="20" t="str">
        <f>+IF(V2468="","-",CONCATENATE(V2468,"_",W2468))</f>
        <v>FINES_R10</v>
      </c>
      <c r="Y2468" s="59">
        <v>0.50110745429992676</v>
      </c>
      <c r="Z2468" t="s">
        <v>134</v>
      </c>
      <c r="AA2468" t="s">
        <v>2394</v>
      </c>
      <c r="AB2468" t="str">
        <f>+IF(W2468="","-",IF(W2468="UNICO","CENSO","MUESTRA"))</f>
        <v>MUESTRA</v>
      </c>
      <c r="AC2468" t="s">
        <v>2398</v>
      </c>
      <c r="AD2468" t="s">
        <v>3403</v>
      </c>
      <c r="AF2468">
        <f>+COUNTIF(Piloto!C:C,MARCO!A2468)</f>
        <v>0</v>
      </c>
    </row>
    <row r="2469" spans="1:32" x14ac:dyDescent="0.25">
      <c r="A2469" s="5" t="str">
        <f t="shared" si="38"/>
        <v>R 10 - D 67 - 452 - 4434</v>
      </c>
      <c r="B2469" s="23" t="s">
        <v>2347</v>
      </c>
      <c r="C2469" t="s">
        <v>86</v>
      </c>
      <c r="D2469" t="s">
        <v>1059</v>
      </c>
      <c r="E2469" t="s">
        <v>1060</v>
      </c>
      <c r="F2469" t="s">
        <v>134</v>
      </c>
      <c r="G2469" t="s">
        <v>134</v>
      </c>
      <c r="H2469" t="s">
        <v>3361</v>
      </c>
      <c r="I2469" t="s">
        <v>20</v>
      </c>
      <c r="J2469" t="s">
        <v>2349</v>
      </c>
      <c r="K2469" t="s">
        <v>21</v>
      </c>
      <c r="M2469" t="s">
        <v>3362</v>
      </c>
      <c r="N2469" t="s">
        <v>22</v>
      </c>
      <c r="O2469" t="s">
        <v>23</v>
      </c>
      <c r="P2469" t="s">
        <v>26</v>
      </c>
      <c r="Q2469" t="s">
        <v>2348</v>
      </c>
      <c r="R2469" s="13">
        <v>6</v>
      </c>
      <c r="S2469" s="13">
        <v>1</v>
      </c>
      <c r="T2469" s="21">
        <v>1</v>
      </c>
      <c r="V2469" t="s">
        <v>2154</v>
      </c>
      <c r="W2469" t="s">
        <v>17587</v>
      </c>
      <c r="X2469" s="20" t="str">
        <f>+IF(V2469="","-",CONCATENATE(V2469,"_",W2469))</f>
        <v>FINES_R10</v>
      </c>
      <c r="Y2469" s="59">
        <v>0.51510977745056152</v>
      </c>
      <c r="Z2469" t="s">
        <v>134</v>
      </c>
      <c r="AA2469" t="s">
        <v>2393</v>
      </c>
      <c r="AB2469" t="str">
        <f>+IF(W2469="","-",IF(W2469="UNICO","CENSO","MUESTRA"))</f>
        <v>MUESTRA</v>
      </c>
      <c r="AC2469" t="s">
        <v>2397</v>
      </c>
      <c r="AD2469" t="s">
        <v>3363</v>
      </c>
      <c r="AF2469">
        <f>+COUNTIF(Piloto!C:C,MARCO!A2469)</f>
        <v>0</v>
      </c>
    </row>
    <row r="2470" spans="1:32" x14ac:dyDescent="0.25">
      <c r="A2470" s="5" t="str">
        <f t="shared" si="38"/>
        <v>R 10 - D 67 - 452 - 1423</v>
      </c>
      <c r="B2470" s="23" t="s">
        <v>2347</v>
      </c>
      <c r="C2470" t="s">
        <v>86</v>
      </c>
      <c r="D2470" t="s">
        <v>1059</v>
      </c>
      <c r="E2470" t="s">
        <v>1060</v>
      </c>
      <c r="F2470" t="s">
        <v>134</v>
      </c>
      <c r="G2470" t="s">
        <v>134</v>
      </c>
      <c r="H2470" t="s">
        <v>3352</v>
      </c>
      <c r="I2470" t="s">
        <v>20</v>
      </c>
      <c r="J2470" t="s">
        <v>2349</v>
      </c>
      <c r="K2470" t="s">
        <v>21</v>
      </c>
      <c r="M2470" t="s">
        <v>3353</v>
      </c>
      <c r="N2470" t="s">
        <v>22</v>
      </c>
      <c r="O2470" t="s">
        <v>23</v>
      </c>
      <c r="P2470" t="s">
        <v>26</v>
      </c>
      <c r="Q2470" t="s">
        <v>2348</v>
      </c>
      <c r="R2470" s="13">
        <v>28</v>
      </c>
      <c r="S2470" s="13">
        <v>2</v>
      </c>
      <c r="T2470" s="21">
        <v>1</v>
      </c>
      <c r="V2470" t="s">
        <v>2154</v>
      </c>
      <c r="W2470" t="s">
        <v>17587</v>
      </c>
      <c r="X2470" s="20" t="str">
        <f>+IF(V2470="","-",CONCATENATE(V2470,"_",W2470))</f>
        <v>FINES_R10</v>
      </c>
      <c r="Y2470" s="59">
        <v>0.51532620191574097</v>
      </c>
      <c r="Z2470" t="s">
        <v>134</v>
      </c>
      <c r="AA2470" t="s">
        <v>2393</v>
      </c>
      <c r="AB2470" t="str">
        <f>+IF(W2470="","-",IF(W2470="UNICO","CENSO","MUESTRA"))</f>
        <v>MUESTRA</v>
      </c>
      <c r="AC2470" t="s">
        <v>2397</v>
      </c>
      <c r="AD2470" t="s">
        <v>3354</v>
      </c>
      <c r="AF2470">
        <f>+COUNTIF(Piloto!C:C,MARCO!A2470)</f>
        <v>0</v>
      </c>
    </row>
    <row r="2471" spans="1:32" x14ac:dyDescent="0.25">
      <c r="A2471" s="5" t="str">
        <f t="shared" si="38"/>
        <v>R 10 - D 67 - 452 - 4038</v>
      </c>
      <c r="B2471" s="23" t="s">
        <v>2347</v>
      </c>
      <c r="C2471" t="s">
        <v>86</v>
      </c>
      <c r="D2471" t="s">
        <v>1059</v>
      </c>
      <c r="E2471" t="s">
        <v>1060</v>
      </c>
      <c r="F2471" t="s">
        <v>134</v>
      </c>
      <c r="G2471" t="s">
        <v>134</v>
      </c>
      <c r="H2471" t="s">
        <v>3320</v>
      </c>
      <c r="I2471" t="s">
        <v>20</v>
      </c>
      <c r="J2471" t="s">
        <v>2349</v>
      </c>
      <c r="K2471" t="s">
        <v>21</v>
      </c>
      <c r="M2471" t="s">
        <v>2267</v>
      </c>
      <c r="N2471" t="s">
        <v>22</v>
      </c>
      <c r="O2471" t="s">
        <v>23</v>
      </c>
      <c r="P2471" t="s">
        <v>26</v>
      </c>
      <c r="Q2471" t="s">
        <v>2348</v>
      </c>
      <c r="R2471" s="13">
        <v>6</v>
      </c>
      <c r="S2471" s="13">
        <v>1</v>
      </c>
      <c r="T2471" s="21">
        <v>1</v>
      </c>
      <c r="V2471" t="s">
        <v>2154</v>
      </c>
      <c r="W2471" t="s">
        <v>17587</v>
      </c>
      <c r="X2471" s="20" t="str">
        <f>+IF(V2471="","-",CONCATENATE(V2471,"_",W2471))</f>
        <v>FINES_R10</v>
      </c>
      <c r="Y2471" s="59">
        <v>0.52000957727432251</v>
      </c>
      <c r="Z2471" t="s">
        <v>134</v>
      </c>
      <c r="AA2471" t="s">
        <v>2393</v>
      </c>
      <c r="AB2471" t="str">
        <f>+IF(W2471="","-",IF(W2471="UNICO","CENSO","MUESTRA"))</f>
        <v>MUESTRA</v>
      </c>
      <c r="AC2471" t="s">
        <v>2397</v>
      </c>
      <c r="AD2471" t="s">
        <v>3321</v>
      </c>
      <c r="AF2471">
        <f>+COUNTIF(Piloto!C:C,MARCO!A2471)</f>
        <v>0</v>
      </c>
    </row>
    <row r="2472" spans="1:32" x14ac:dyDescent="0.25">
      <c r="A2472" s="5" t="str">
        <f t="shared" si="38"/>
        <v>R 10 - D 57 - 451 - 2974</v>
      </c>
      <c r="B2472" s="23" t="s">
        <v>2347</v>
      </c>
      <c r="C2472" t="s">
        <v>86</v>
      </c>
      <c r="D2472" t="s">
        <v>927</v>
      </c>
      <c r="E2472" t="s">
        <v>928</v>
      </c>
      <c r="F2472" t="s">
        <v>134</v>
      </c>
      <c r="G2472" t="s">
        <v>134</v>
      </c>
      <c r="H2472" t="s">
        <v>3220</v>
      </c>
      <c r="I2472" t="s">
        <v>20</v>
      </c>
      <c r="J2472" t="s">
        <v>2349</v>
      </c>
      <c r="K2472" t="s">
        <v>21</v>
      </c>
      <c r="M2472" t="s">
        <v>3221</v>
      </c>
      <c r="N2472" t="s">
        <v>22</v>
      </c>
      <c r="O2472" t="s">
        <v>23</v>
      </c>
      <c r="P2472" t="s">
        <v>26</v>
      </c>
      <c r="Q2472" t="s">
        <v>2348</v>
      </c>
      <c r="R2472" s="13">
        <v>34</v>
      </c>
      <c r="S2472" s="13">
        <v>3</v>
      </c>
      <c r="T2472" s="21">
        <v>1</v>
      </c>
      <c r="V2472" t="s">
        <v>2154</v>
      </c>
      <c r="W2472" t="s">
        <v>17587</v>
      </c>
      <c r="X2472" s="20" t="str">
        <f>+IF(V2472="","-",CONCATENATE(V2472,"_",W2472))</f>
        <v>FINES_R10</v>
      </c>
      <c r="Y2472" s="59">
        <v>0.53670746088027954</v>
      </c>
      <c r="Z2472" t="s">
        <v>134</v>
      </c>
      <c r="AA2472" t="s">
        <v>2393</v>
      </c>
      <c r="AB2472" t="str">
        <f>+IF(W2472="","-",IF(W2472="UNICO","CENSO","MUESTRA"))</f>
        <v>MUESTRA</v>
      </c>
      <c r="AC2472" t="s">
        <v>2398</v>
      </c>
      <c r="AD2472" t="s">
        <v>3222</v>
      </c>
      <c r="AF2472">
        <f>+COUNTIF(Piloto!C:C,MARCO!A2472)</f>
        <v>0</v>
      </c>
    </row>
    <row r="2473" spans="1:32" x14ac:dyDescent="0.25">
      <c r="A2473" s="5" t="str">
        <f t="shared" si="38"/>
        <v>R 10 - D 70 - 451 - 2358</v>
      </c>
      <c r="B2473" s="23" t="s">
        <v>2347</v>
      </c>
      <c r="C2473" t="s">
        <v>86</v>
      </c>
      <c r="D2473" t="s">
        <v>372</v>
      </c>
      <c r="E2473" t="s">
        <v>1233</v>
      </c>
      <c r="F2473" t="s">
        <v>134</v>
      </c>
      <c r="G2473" t="s">
        <v>134</v>
      </c>
      <c r="H2473" t="s">
        <v>3373</v>
      </c>
      <c r="I2473" t="s">
        <v>20</v>
      </c>
      <c r="J2473" t="s">
        <v>2349</v>
      </c>
      <c r="K2473" t="s">
        <v>21</v>
      </c>
      <c r="M2473" t="s">
        <v>3374</v>
      </c>
      <c r="N2473" t="s">
        <v>22</v>
      </c>
      <c r="O2473" t="s">
        <v>23</v>
      </c>
      <c r="P2473" t="s">
        <v>26</v>
      </c>
      <c r="Q2473" t="s">
        <v>2348</v>
      </c>
      <c r="R2473" s="13">
        <v>18</v>
      </c>
      <c r="S2473" s="13">
        <v>1</v>
      </c>
      <c r="T2473" s="21">
        <v>1</v>
      </c>
      <c r="V2473" t="s">
        <v>2154</v>
      </c>
      <c r="W2473" t="s">
        <v>17587</v>
      </c>
      <c r="X2473" s="20" t="str">
        <f>+IF(V2473="","-",CONCATENATE(V2473,"_",W2473))</f>
        <v>FINES_R10</v>
      </c>
      <c r="Y2473" s="59">
        <v>0.54927515983581543</v>
      </c>
      <c r="Z2473" t="s">
        <v>134</v>
      </c>
      <c r="AA2473" t="s">
        <v>2394</v>
      </c>
      <c r="AB2473" t="str">
        <f>+IF(W2473="","-",IF(W2473="UNICO","CENSO","MUESTRA"))</f>
        <v>MUESTRA</v>
      </c>
      <c r="AC2473" t="s">
        <v>2397</v>
      </c>
      <c r="AD2473" t="s">
        <v>3375</v>
      </c>
      <c r="AF2473">
        <f>+COUNTIF(Piloto!C:C,MARCO!A2473)</f>
        <v>0</v>
      </c>
    </row>
    <row r="2474" spans="1:32" x14ac:dyDescent="0.25">
      <c r="A2474" s="5" t="str">
        <f t="shared" si="38"/>
        <v>R 10 - D 44 - 451 - 3002</v>
      </c>
      <c r="B2474" s="23" t="s">
        <v>2347</v>
      </c>
      <c r="C2474" t="s">
        <v>86</v>
      </c>
      <c r="D2474" t="s">
        <v>303</v>
      </c>
      <c r="E2474" t="s">
        <v>747</v>
      </c>
      <c r="F2474" t="s">
        <v>134</v>
      </c>
      <c r="G2474" t="s">
        <v>134</v>
      </c>
      <c r="H2474" t="s">
        <v>3158</v>
      </c>
      <c r="I2474" t="s">
        <v>20</v>
      </c>
      <c r="J2474" t="s">
        <v>2349</v>
      </c>
      <c r="K2474" t="s">
        <v>21</v>
      </c>
      <c r="M2474" t="s">
        <v>2257</v>
      </c>
      <c r="N2474" t="s">
        <v>22</v>
      </c>
      <c r="O2474" t="s">
        <v>23</v>
      </c>
      <c r="P2474" t="s">
        <v>26</v>
      </c>
      <c r="Q2474" t="s">
        <v>2348</v>
      </c>
      <c r="R2474" s="13">
        <v>11</v>
      </c>
      <c r="S2474" s="13">
        <v>1</v>
      </c>
      <c r="T2474" s="21">
        <v>1</v>
      </c>
      <c r="V2474" t="s">
        <v>2154</v>
      </c>
      <c r="W2474" t="s">
        <v>17587</v>
      </c>
      <c r="X2474" s="20" t="str">
        <f>+IF(V2474="","-",CONCATENATE(V2474,"_",W2474))</f>
        <v>FINES_R10</v>
      </c>
      <c r="Y2474" s="59">
        <v>0.55383557081222534</v>
      </c>
      <c r="Z2474" t="s">
        <v>134</v>
      </c>
      <c r="AA2474" t="s">
        <v>2393</v>
      </c>
      <c r="AB2474" t="str">
        <f>+IF(W2474="","-",IF(W2474="UNICO","CENSO","MUESTRA"))</f>
        <v>MUESTRA</v>
      </c>
      <c r="AC2474" t="s">
        <v>2397</v>
      </c>
      <c r="AD2474" t="s">
        <v>3159</v>
      </c>
      <c r="AF2474">
        <f>+COUNTIF(Piloto!C:C,MARCO!A2474)</f>
        <v>0</v>
      </c>
    </row>
    <row r="2475" spans="1:32" x14ac:dyDescent="0.25">
      <c r="A2475" s="5" t="str">
        <f t="shared" si="38"/>
        <v>R 10 - D 16 - 451 - 1495</v>
      </c>
      <c r="B2475" s="23" t="s">
        <v>2347</v>
      </c>
      <c r="C2475" t="s">
        <v>86</v>
      </c>
      <c r="D2475" t="s">
        <v>451</v>
      </c>
      <c r="E2475" t="s">
        <v>453</v>
      </c>
      <c r="F2475" t="s">
        <v>134</v>
      </c>
      <c r="G2475" t="s">
        <v>134</v>
      </c>
      <c r="H2475" t="s">
        <v>3101</v>
      </c>
      <c r="I2475" t="s">
        <v>20</v>
      </c>
      <c r="J2475" t="s">
        <v>2349</v>
      </c>
      <c r="K2475" t="s">
        <v>21</v>
      </c>
      <c r="M2475" t="s">
        <v>2250</v>
      </c>
      <c r="N2475" t="s">
        <v>22</v>
      </c>
      <c r="O2475" t="s">
        <v>23</v>
      </c>
      <c r="P2475" t="s">
        <v>26</v>
      </c>
      <c r="Q2475" t="s">
        <v>2348</v>
      </c>
      <c r="R2475" s="13">
        <v>6</v>
      </c>
      <c r="S2475" s="13">
        <v>1</v>
      </c>
      <c r="T2475" s="21">
        <v>1</v>
      </c>
      <c r="V2475" t="s">
        <v>2154</v>
      </c>
      <c r="W2475" t="s">
        <v>17587</v>
      </c>
      <c r="X2475" s="20" t="str">
        <f>+IF(V2475="","-",CONCATENATE(V2475,"_",W2475))</f>
        <v>FINES_R10</v>
      </c>
      <c r="Y2475" s="59">
        <v>0.55483102798461914</v>
      </c>
      <c r="Z2475" t="s">
        <v>134</v>
      </c>
      <c r="AA2475" t="s">
        <v>2393</v>
      </c>
      <c r="AB2475" t="str">
        <f>+IF(W2475="","-",IF(W2475="UNICO","CENSO","MUESTRA"))</f>
        <v>MUESTRA</v>
      </c>
      <c r="AC2475" t="s">
        <v>2398</v>
      </c>
      <c r="AD2475" t="s">
        <v>3102</v>
      </c>
      <c r="AF2475">
        <f>+COUNTIF(Piloto!C:C,MARCO!A2475)</f>
        <v>0</v>
      </c>
    </row>
    <row r="2476" spans="1:32" x14ac:dyDescent="0.25">
      <c r="A2476" s="5" t="str">
        <f t="shared" si="38"/>
        <v>R 10 - D 16 - 451 - 1496</v>
      </c>
      <c r="B2476" s="23" t="s">
        <v>2347</v>
      </c>
      <c r="C2476" t="s">
        <v>86</v>
      </c>
      <c r="D2476" t="s">
        <v>451</v>
      </c>
      <c r="E2476" t="s">
        <v>453</v>
      </c>
      <c r="F2476" t="s">
        <v>134</v>
      </c>
      <c r="G2476" t="s">
        <v>134</v>
      </c>
      <c r="H2476" t="s">
        <v>3104</v>
      </c>
      <c r="I2476" t="s">
        <v>20</v>
      </c>
      <c r="J2476" t="s">
        <v>2349</v>
      </c>
      <c r="K2476" t="s">
        <v>21</v>
      </c>
      <c r="M2476" t="s">
        <v>2249</v>
      </c>
      <c r="N2476" t="s">
        <v>22</v>
      </c>
      <c r="O2476" t="s">
        <v>23</v>
      </c>
      <c r="P2476" t="s">
        <v>26</v>
      </c>
      <c r="Q2476" t="s">
        <v>2348</v>
      </c>
      <c r="R2476" s="13">
        <v>14</v>
      </c>
      <c r="S2476" s="13">
        <v>2</v>
      </c>
      <c r="T2476" s="21">
        <v>1</v>
      </c>
      <c r="V2476" t="s">
        <v>2154</v>
      </c>
      <c r="W2476" t="s">
        <v>17587</v>
      </c>
      <c r="X2476" s="20" t="str">
        <f>+IF(V2476="","-",CONCATENATE(V2476,"_",W2476))</f>
        <v>FINES_R10</v>
      </c>
      <c r="Y2476" s="59">
        <v>0.55726361274719238</v>
      </c>
      <c r="Z2476" t="s">
        <v>134</v>
      </c>
      <c r="AA2476" t="s">
        <v>2393</v>
      </c>
      <c r="AB2476" t="str">
        <f>+IF(W2476="","-",IF(W2476="UNICO","CENSO","MUESTRA"))</f>
        <v>MUESTRA</v>
      </c>
      <c r="AC2476" t="s">
        <v>2398</v>
      </c>
      <c r="AD2476" t="s">
        <v>3105</v>
      </c>
      <c r="AF2476">
        <f>+COUNTIF(Piloto!C:C,MARCO!A2476)</f>
        <v>0</v>
      </c>
    </row>
    <row r="2477" spans="1:32" x14ac:dyDescent="0.25">
      <c r="A2477" s="5" t="str">
        <f t="shared" si="38"/>
        <v>R 10 - D 70 - 451 - 2978</v>
      </c>
      <c r="B2477" s="23" t="s">
        <v>2347</v>
      </c>
      <c r="C2477" t="s">
        <v>86</v>
      </c>
      <c r="D2477" t="s">
        <v>372</v>
      </c>
      <c r="E2477" t="s">
        <v>1233</v>
      </c>
      <c r="F2477" t="s">
        <v>134</v>
      </c>
      <c r="G2477" t="s">
        <v>134</v>
      </c>
      <c r="H2477" t="s">
        <v>11082</v>
      </c>
      <c r="I2477" t="s">
        <v>20</v>
      </c>
      <c r="J2477" t="s">
        <v>2349</v>
      </c>
      <c r="K2477" t="s">
        <v>21</v>
      </c>
      <c r="M2477" t="s">
        <v>11083</v>
      </c>
      <c r="N2477" t="s">
        <v>22</v>
      </c>
      <c r="O2477" t="s">
        <v>23</v>
      </c>
      <c r="P2477" t="s">
        <v>26</v>
      </c>
      <c r="Q2477" t="s">
        <v>2348</v>
      </c>
      <c r="R2477" s="13">
        <v>15</v>
      </c>
      <c r="S2477" s="13">
        <v>1</v>
      </c>
      <c r="T2477" s="21">
        <v>1</v>
      </c>
      <c r="V2477" t="s">
        <v>2154</v>
      </c>
      <c r="W2477" t="s">
        <v>17587</v>
      </c>
      <c r="X2477" s="20" t="str">
        <f>+IF(V2477="","-",CONCATENATE(V2477,"_",W2477))</f>
        <v>FINES_R10</v>
      </c>
      <c r="Y2477" s="59">
        <v>0.55871790647506714</v>
      </c>
      <c r="Z2477" t="s">
        <v>134</v>
      </c>
      <c r="AA2477" t="s">
        <v>2394</v>
      </c>
      <c r="AB2477" t="str">
        <f>+IF(W2477="","-",IF(W2477="UNICO","CENSO","MUESTRA"))</f>
        <v>MUESTRA</v>
      </c>
      <c r="AC2477" t="s">
        <v>2397</v>
      </c>
      <c r="AD2477" t="s">
        <v>11084</v>
      </c>
      <c r="AF2477">
        <f>+COUNTIF(Piloto!C:C,MARCO!A2477)</f>
        <v>0</v>
      </c>
    </row>
    <row r="2478" spans="1:32" x14ac:dyDescent="0.25">
      <c r="A2478" s="5" t="str">
        <f t="shared" si="38"/>
        <v>R 10 - D 63 - 451 - 4393</v>
      </c>
      <c r="B2478" s="23" t="s">
        <v>2347</v>
      </c>
      <c r="C2478" t="s">
        <v>86</v>
      </c>
      <c r="D2478" t="s">
        <v>360</v>
      </c>
      <c r="E2478" t="s">
        <v>1027</v>
      </c>
      <c r="F2478" t="s">
        <v>134</v>
      </c>
      <c r="G2478" t="s">
        <v>134</v>
      </c>
      <c r="H2478" t="s">
        <v>11027</v>
      </c>
      <c r="I2478" t="s">
        <v>20</v>
      </c>
      <c r="J2478" t="s">
        <v>2349</v>
      </c>
      <c r="K2478" t="s">
        <v>21</v>
      </c>
      <c r="M2478" t="s">
        <v>11028</v>
      </c>
      <c r="N2478" t="s">
        <v>22</v>
      </c>
      <c r="O2478" t="s">
        <v>23</v>
      </c>
      <c r="P2478" t="s">
        <v>26</v>
      </c>
      <c r="Q2478" t="s">
        <v>2348</v>
      </c>
      <c r="R2478" s="13">
        <v>28</v>
      </c>
      <c r="S2478" s="13">
        <v>1</v>
      </c>
      <c r="T2478" s="21">
        <v>1</v>
      </c>
      <c r="V2478" t="s">
        <v>2154</v>
      </c>
      <c r="W2478" t="s">
        <v>17587</v>
      </c>
      <c r="X2478" s="20" t="str">
        <f>+IF(V2478="","-",CONCATENATE(V2478,"_",W2478))</f>
        <v>FINES_R10</v>
      </c>
      <c r="Y2478" s="59">
        <v>0.56808924674987793</v>
      </c>
      <c r="Z2478" t="s">
        <v>134</v>
      </c>
      <c r="AA2478" t="s">
        <v>2393</v>
      </c>
      <c r="AB2478" t="str">
        <f>+IF(W2478="","-",IF(W2478="UNICO","CENSO","MUESTRA"))</f>
        <v>MUESTRA</v>
      </c>
      <c r="AC2478" t="s">
        <v>2397</v>
      </c>
      <c r="AD2478" t="s">
        <v>11029</v>
      </c>
      <c r="AF2478">
        <f>+COUNTIF(Piloto!C:C,MARCO!A2478)</f>
        <v>0</v>
      </c>
    </row>
    <row r="2479" spans="1:32" x14ac:dyDescent="0.25">
      <c r="A2479" s="5" t="str">
        <f t="shared" si="38"/>
        <v>R 10 - D 44 - 451 - 4358</v>
      </c>
      <c r="B2479" s="23" t="s">
        <v>2347</v>
      </c>
      <c r="C2479" t="s">
        <v>86</v>
      </c>
      <c r="D2479" t="s">
        <v>303</v>
      </c>
      <c r="E2479" t="s">
        <v>747</v>
      </c>
      <c r="F2479" t="s">
        <v>134</v>
      </c>
      <c r="G2479" t="s">
        <v>134</v>
      </c>
      <c r="H2479" t="s">
        <v>3193</v>
      </c>
      <c r="I2479" t="s">
        <v>20</v>
      </c>
      <c r="J2479" t="s">
        <v>2349</v>
      </c>
      <c r="K2479" t="s">
        <v>21</v>
      </c>
      <c r="M2479" t="s">
        <v>3194</v>
      </c>
      <c r="N2479" t="s">
        <v>22</v>
      </c>
      <c r="O2479" t="s">
        <v>23</v>
      </c>
      <c r="P2479" t="s">
        <v>26</v>
      </c>
      <c r="Q2479" t="s">
        <v>2348</v>
      </c>
      <c r="R2479" s="13">
        <v>55</v>
      </c>
      <c r="S2479" s="13">
        <v>2</v>
      </c>
      <c r="T2479" s="21">
        <v>1</v>
      </c>
      <c r="V2479" t="s">
        <v>2154</v>
      </c>
      <c r="W2479" t="s">
        <v>17587</v>
      </c>
      <c r="X2479" s="20" t="str">
        <f>+IF(V2479="","-",CONCATENATE(V2479,"_",W2479))</f>
        <v>FINES_R10</v>
      </c>
      <c r="Y2479" s="59">
        <v>0.56810414791107178</v>
      </c>
      <c r="Z2479" t="s">
        <v>134</v>
      </c>
      <c r="AA2479" t="s">
        <v>2393</v>
      </c>
      <c r="AB2479" t="str">
        <f>+IF(W2479="","-",IF(W2479="UNICO","CENSO","MUESTRA"))</f>
        <v>MUESTRA</v>
      </c>
      <c r="AC2479" t="s">
        <v>2397</v>
      </c>
      <c r="AD2479" t="s">
        <v>3195</v>
      </c>
      <c r="AF2479">
        <f>+COUNTIF(Piloto!C:C,MARCO!A2479)</f>
        <v>0</v>
      </c>
    </row>
    <row r="2480" spans="1:32" x14ac:dyDescent="0.25">
      <c r="A2480" s="5" t="str">
        <f t="shared" si="38"/>
        <v>R 10 - D 70 - 451 - 4348</v>
      </c>
      <c r="B2480" s="23" t="s">
        <v>2347</v>
      </c>
      <c r="C2480" t="s">
        <v>86</v>
      </c>
      <c r="D2480" t="s">
        <v>372</v>
      </c>
      <c r="E2480" t="s">
        <v>1233</v>
      </c>
      <c r="F2480" t="s">
        <v>134</v>
      </c>
      <c r="G2480" t="s">
        <v>134</v>
      </c>
      <c r="H2480" t="s">
        <v>11070</v>
      </c>
      <c r="I2480" t="s">
        <v>20</v>
      </c>
      <c r="J2480" t="s">
        <v>2349</v>
      </c>
      <c r="K2480" t="s">
        <v>21</v>
      </c>
      <c r="M2480" t="s">
        <v>11071</v>
      </c>
      <c r="N2480" t="s">
        <v>22</v>
      </c>
      <c r="O2480" t="s">
        <v>23</v>
      </c>
      <c r="P2480" t="s">
        <v>26</v>
      </c>
      <c r="Q2480" t="s">
        <v>2348</v>
      </c>
      <c r="R2480" s="13">
        <v>15</v>
      </c>
      <c r="S2480" s="13">
        <v>1</v>
      </c>
      <c r="T2480" s="21">
        <v>1</v>
      </c>
      <c r="V2480" t="s">
        <v>2154</v>
      </c>
      <c r="W2480" t="s">
        <v>17587</v>
      </c>
      <c r="X2480" s="20" t="str">
        <f>+IF(V2480="","-",CONCATENATE(V2480,"_",W2480))</f>
        <v>FINES_R10</v>
      </c>
      <c r="Y2480" s="59">
        <v>0.56888490915298462</v>
      </c>
      <c r="Z2480" t="s">
        <v>134</v>
      </c>
      <c r="AA2480" t="s">
        <v>2394</v>
      </c>
      <c r="AB2480" t="str">
        <f>+IF(W2480="","-",IF(W2480="UNICO","CENSO","MUESTRA"))</f>
        <v>MUESTRA</v>
      </c>
      <c r="AC2480" t="s">
        <v>2397</v>
      </c>
      <c r="AD2480" t="s">
        <v>11072</v>
      </c>
      <c r="AF2480">
        <f>+COUNTIF(Piloto!C:C,MARCO!A2480)</f>
        <v>0</v>
      </c>
    </row>
    <row r="2481" spans="1:32" x14ac:dyDescent="0.25">
      <c r="A2481" s="5" t="str">
        <f t="shared" si="38"/>
        <v>R 10 - D 63 - 451 - 2967</v>
      </c>
      <c r="B2481" s="23" t="s">
        <v>2347</v>
      </c>
      <c r="C2481" t="s">
        <v>86</v>
      </c>
      <c r="D2481" t="s">
        <v>360</v>
      </c>
      <c r="E2481" t="s">
        <v>1027</v>
      </c>
      <c r="F2481" t="s">
        <v>134</v>
      </c>
      <c r="G2481" t="s">
        <v>134</v>
      </c>
      <c r="H2481" t="s">
        <v>3240</v>
      </c>
      <c r="I2481" t="s">
        <v>20</v>
      </c>
      <c r="J2481" t="s">
        <v>2349</v>
      </c>
      <c r="K2481" t="s">
        <v>21</v>
      </c>
      <c r="M2481" t="s">
        <v>3241</v>
      </c>
      <c r="N2481" t="s">
        <v>22</v>
      </c>
      <c r="O2481" t="s">
        <v>23</v>
      </c>
      <c r="P2481" t="s">
        <v>26</v>
      </c>
      <c r="Q2481" t="s">
        <v>2348</v>
      </c>
      <c r="R2481" s="13">
        <v>64</v>
      </c>
      <c r="S2481" s="13">
        <v>4</v>
      </c>
      <c r="T2481" s="21">
        <v>1</v>
      </c>
      <c r="V2481" t="s">
        <v>2154</v>
      </c>
      <c r="W2481" t="s">
        <v>17587</v>
      </c>
      <c r="X2481" s="20" t="str">
        <f>+IF(V2481="","-",CONCATENATE(V2481,"_",W2481))</f>
        <v>FINES_R10</v>
      </c>
      <c r="Y2481" s="59">
        <v>0.59016817808151245</v>
      </c>
      <c r="Z2481" t="s">
        <v>134</v>
      </c>
      <c r="AA2481" t="s">
        <v>2393</v>
      </c>
      <c r="AB2481" t="str">
        <f>+IF(W2481="","-",IF(W2481="UNICO","CENSO","MUESTRA"))</f>
        <v>MUESTRA</v>
      </c>
      <c r="AC2481" t="s">
        <v>2398</v>
      </c>
      <c r="AD2481" t="s">
        <v>3242</v>
      </c>
      <c r="AF2481">
        <f>+COUNTIF(Piloto!C:C,MARCO!A2481)</f>
        <v>0</v>
      </c>
    </row>
    <row r="2482" spans="1:32" x14ac:dyDescent="0.25">
      <c r="A2482" s="5" t="str">
        <f t="shared" si="38"/>
        <v>R 10 - D 63 - 451 - 3598</v>
      </c>
      <c r="B2482" s="23" t="s">
        <v>2347</v>
      </c>
      <c r="C2482" t="s">
        <v>86</v>
      </c>
      <c r="D2482" t="s">
        <v>360</v>
      </c>
      <c r="E2482" t="s">
        <v>1027</v>
      </c>
      <c r="F2482" t="s">
        <v>134</v>
      </c>
      <c r="G2482" t="s">
        <v>134</v>
      </c>
      <c r="H2482" t="s">
        <v>11011</v>
      </c>
      <c r="I2482" t="s">
        <v>20</v>
      </c>
      <c r="J2482" t="s">
        <v>2349</v>
      </c>
      <c r="K2482" t="s">
        <v>21</v>
      </c>
      <c r="M2482" t="s">
        <v>11012</v>
      </c>
      <c r="N2482" t="s">
        <v>22</v>
      </c>
      <c r="O2482" t="s">
        <v>23</v>
      </c>
      <c r="P2482" t="s">
        <v>26</v>
      </c>
      <c r="Q2482" t="s">
        <v>2348</v>
      </c>
      <c r="R2482" s="13">
        <v>19</v>
      </c>
      <c r="S2482" s="13">
        <v>1</v>
      </c>
      <c r="T2482" s="21">
        <v>1</v>
      </c>
      <c r="V2482" t="s">
        <v>2154</v>
      </c>
      <c r="W2482" t="s">
        <v>17587</v>
      </c>
      <c r="X2482" s="20" t="str">
        <f>+IF(V2482="","-",CONCATENATE(V2482,"_",W2482))</f>
        <v>FINES_R10</v>
      </c>
      <c r="Y2482" s="59">
        <v>0.59590679407119751</v>
      </c>
      <c r="Z2482" t="s">
        <v>134</v>
      </c>
      <c r="AA2482" t="s">
        <v>2393</v>
      </c>
      <c r="AB2482" t="str">
        <f>+IF(W2482="","-",IF(W2482="UNICO","CENSO","MUESTRA"))</f>
        <v>MUESTRA</v>
      </c>
      <c r="AC2482" t="s">
        <v>2397</v>
      </c>
      <c r="AD2482" t="s">
        <v>11013</v>
      </c>
      <c r="AF2482">
        <f>+COUNTIF(Piloto!C:C,MARCO!A2482)</f>
        <v>0</v>
      </c>
    </row>
    <row r="2483" spans="1:32" x14ac:dyDescent="0.25">
      <c r="A2483" s="5" t="str">
        <f t="shared" si="38"/>
        <v>R 10 - D 16 - 451 - 2798</v>
      </c>
      <c r="B2483" s="23" t="s">
        <v>2347</v>
      </c>
      <c r="C2483" t="s">
        <v>86</v>
      </c>
      <c r="D2483" t="s">
        <v>451</v>
      </c>
      <c r="E2483" t="s">
        <v>453</v>
      </c>
      <c r="F2483" t="s">
        <v>134</v>
      </c>
      <c r="G2483" t="s">
        <v>134</v>
      </c>
      <c r="H2483" t="s">
        <v>3083</v>
      </c>
      <c r="I2483" t="s">
        <v>20</v>
      </c>
      <c r="J2483" t="s">
        <v>2349</v>
      </c>
      <c r="K2483" t="s">
        <v>21</v>
      </c>
      <c r="M2483" t="s">
        <v>3084</v>
      </c>
      <c r="N2483" t="s">
        <v>22</v>
      </c>
      <c r="O2483" t="s">
        <v>23</v>
      </c>
      <c r="P2483" t="s">
        <v>26</v>
      </c>
      <c r="Q2483" t="s">
        <v>2348</v>
      </c>
      <c r="R2483" s="13">
        <v>44</v>
      </c>
      <c r="S2483" s="13">
        <v>3</v>
      </c>
      <c r="T2483" s="21">
        <v>1</v>
      </c>
      <c r="V2483" t="s">
        <v>2154</v>
      </c>
      <c r="W2483" t="s">
        <v>17587</v>
      </c>
      <c r="X2483" s="20" t="str">
        <f>+IF(V2483="","-",CONCATENATE(V2483,"_",W2483))</f>
        <v>FINES_R10</v>
      </c>
      <c r="Y2483" s="59">
        <v>0.61084538698196411</v>
      </c>
      <c r="Z2483" t="s">
        <v>134</v>
      </c>
      <c r="AA2483" t="s">
        <v>2393</v>
      </c>
      <c r="AB2483" t="str">
        <f>+IF(W2483="","-",IF(W2483="UNICO","CENSO","MUESTRA"))</f>
        <v>MUESTRA</v>
      </c>
      <c r="AC2483" t="s">
        <v>2397</v>
      </c>
      <c r="AD2483" t="s">
        <v>3085</v>
      </c>
      <c r="AF2483">
        <f>+COUNTIF(Piloto!C:C,MARCO!A2483)</f>
        <v>0</v>
      </c>
    </row>
    <row r="2484" spans="1:32" x14ac:dyDescent="0.25">
      <c r="A2484" s="5" t="str">
        <f t="shared" si="38"/>
        <v>R 10 - D 44 - 451 - 1343</v>
      </c>
      <c r="B2484" s="23" t="s">
        <v>2347</v>
      </c>
      <c r="C2484" t="s">
        <v>86</v>
      </c>
      <c r="D2484" t="s">
        <v>303</v>
      </c>
      <c r="E2484" t="s">
        <v>747</v>
      </c>
      <c r="F2484" t="s">
        <v>134</v>
      </c>
      <c r="G2484" t="s">
        <v>134</v>
      </c>
      <c r="H2484" t="s">
        <v>3180</v>
      </c>
      <c r="I2484" t="s">
        <v>20</v>
      </c>
      <c r="J2484" t="s">
        <v>2349</v>
      </c>
      <c r="K2484" t="s">
        <v>21</v>
      </c>
      <c r="M2484" t="s">
        <v>3181</v>
      </c>
      <c r="N2484" t="s">
        <v>22</v>
      </c>
      <c r="O2484" t="s">
        <v>23</v>
      </c>
      <c r="P2484" t="s">
        <v>26</v>
      </c>
      <c r="Q2484" t="s">
        <v>2348</v>
      </c>
      <c r="R2484" s="13">
        <v>53</v>
      </c>
      <c r="S2484" s="13">
        <v>2</v>
      </c>
      <c r="T2484" s="21">
        <v>1</v>
      </c>
      <c r="V2484" t="s">
        <v>2154</v>
      </c>
      <c r="W2484" t="s">
        <v>17587</v>
      </c>
      <c r="X2484" s="20" t="str">
        <f>+IF(V2484="","-",CONCATENATE(V2484,"_",W2484))</f>
        <v>FINES_R10</v>
      </c>
      <c r="Y2484" s="59">
        <v>0.62650734186172485</v>
      </c>
      <c r="Z2484" t="s">
        <v>134</v>
      </c>
      <c r="AA2484" t="s">
        <v>2393</v>
      </c>
      <c r="AB2484" t="str">
        <f>+IF(W2484="","-",IF(W2484="UNICO","CENSO","MUESTRA"))</f>
        <v>MUESTRA</v>
      </c>
      <c r="AC2484" t="s">
        <v>2398</v>
      </c>
      <c r="AD2484" t="s">
        <v>3182</v>
      </c>
      <c r="AF2484">
        <f>+COUNTIF(Piloto!C:C,MARCO!A2484)</f>
        <v>0</v>
      </c>
    </row>
    <row r="2485" spans="1:32" x14ac:dyDescent="0.25">
      <c r="A2485" s="5" t="str">
        <f t="shared" si="38"/>
        <v>R 10 - D 44 - 451 - 4359</v>
      </c>
      <c r="B2485" s="23" t="s">
        <v>2347</v>
      </c>
      <c r="C2485" t="s">
        <v>86</v>
      </c>
      <c r="D2485" t="s">
        <v>303</v>
      </c>
      <c r="E2485" t="s">
        <v>747</v>
      </c>
      <c r="F2485" t="s">
        <v>134</v>
      </c>
      <c r="G2485" t="s">
        <v>134</v>
      </c>
      <c r="H2485" t="s">
        <v>10948</v>
      </c>
      <c r="I2485" t="s">
        <v>20</v>
      </c>
      <c r="J2485" t="s">
        <v>2349</v>
      </c>
      <c r="K2485" t="s">
        <v>21</v>
      </c>
      <c r="M2485" t="s">
        <v>10949</v>
      </c>
      <c r="N2485" t="s">
        <v>22</v>
      </c>
      <c r="O2485" t="s">
        <v>23</v>
      </c>
      <c r="P2485" t="s">
        <v>26</v>
      </c>
      <c r="Q2485" t="s">
        <v>2348</v>
      </c>
      <c r="R2485" s="13">
        <v>26</v>
      </c>
      <c r="S2485" s="13">
        <v>1</v>
      </c>
      <c r="T2485" s="21">
        <v>1</v>
      </c>
      <c r="V2485" t="s">
        <v>2154</v>
      </c>
      <c r="W2485" t="s">
        <v>17587</v>
      </c>
      <c r="X2485" s="20" t="str">
        <f>+IF(V2485="","-",CONCATENATE(V2485,"_",W2485))</f>
        <v>FINES_R10</v>
      </c>
      <c r="Y2485" s="59">
        <v>0.63918066024780273</v>
      </c>
      <c r="Z2485" t="s">
        <v>134</v>
      </c>
      <c r="AA2485" t="s">
        <v>2393</v>
      </c>
      <c r="AB2485" t="str">
        <f>+IF(W2485="","-",IF(W2485="UNICO","CENSO","MUESTRA"))</f>
        <v>MUESTRA</v>
      </c>
      <c r="AC2485" t="s">
        <v>2397</v>
      </c>
      <c r="AD2485" t="s">
        <v>10950</v>
      </c>
      <c r="AF2485">
        <f>+COUNTIF(Piloto!C:C,MARCO!A2485)</f>
        <v>0</v>
      </c>
    </row>
    <row r="2486" spans="1:32" x14ac:dyDescent="0.25">
      <c r="A2486" s="5" t="str">
        <f t="shared" si="38"/>
        <v>R 10 - D 63 - 451 - 4390</v>
      </c>
      <c r="B2486" s="23" t="s">
        <v>2347</v>
      </c>
      <c r="C2486" t="s">
        <v>86</v>
      </c>
      <c r="D2486" t="s">
        <v>360</v>
      </c>
      <c r="E2486" t="s">
        <v>1027</v>
      </c>
      <c r="F2486" t="s">
        <v>134</v>
      </c>
      <c r="G2486" t="s">
        <v>134</v>
      </c>
      <c r="H2486" t="s">
        <v>11019</v>
      </c>
      <c r="I2486" t="s">
        <v>20</v>
      </c>
      <c r="J2486" t="s">
        <v>2349</v>
      </c>
      <c r="K2486" t="s">
        <v>21</v>
      </c>
      <c r="M2486" t="s">
        <v>11020</v>
      </c>
      <c r="N2486" t="s">
        <v>22</v>
      </c>
      <c r="O2486" t="s">
        <v>23</v>
      </c>
      <c r="P2486" t="s">
        <v>26</v>
      </c>
      <c r="Q2486" t="s">
        <v>2348</v>
      </c>
      <c r="R2486" s="13">
        <v>17</v>
      </c>
      <c r="S2486" s="13">
        <v>1</v>
      </c>
      <c r="T2486" s="21">
        <v>1</v>
      </c>
      <c r="V2486" t="s">
        <v>2154</v>
      </c>
      <c r="W2486" t="s">
        <v>17587</v>
      </c>
      <c r="X2486" s="20" t="str">
        <f>+IF(V2486="","-",CONCATENATE(V2486,"_",W2486))</f>
        <v>FINES_R10</v>
      </c>
      <c r="Y2486" s="59">
        <v>0.64438837766647339</v>
      </c>
      <c r="Z2486" t="s">
        <v>134</v>
      </c>
      <c r="AA2486" t="s">
        <v>2393</v>
      </c>
      <c r="AB2486" t="str">
        <f>+IF(W2486="","-",IF(W2486="UNICO","CENSO","MUESTRA"))</f>
        <v>MUESTRA</v>
      </c>
      <c r="AC2486" t="s">
        <v>2397</v>
      </c>
      <c r="AD2486" t="s">
        <v>11021</v>
      </c>
      <c r="AF2486">
        <f>+COUNTIF(Piloto!C:C,MARCO!A2486)</f>
        <v>0</v>
      </c>
    </row>
    <row r="2487" spans="1:32" x14ac:dyDescent="0.25">
      <c r="A2487" s="5" t="str">
        <f t="shared" si="38"/>
        <v>R 10 - D 44 - 451 - 1949</v>
      </c>
      <c r="B2487" s="23" t="s">
        <v>2347</v>
      </c>
      <c r="C2487" t="s">
        <v>86</v>
      </c>
      <c r="D2487" t="s">
        <v>303</v>
      </c>
      <c r="E2487" t="s">
        <v>747</v>
      </c>
      <c r="F2487" t="s">
        <v>134</v>
      </c>
      <c r="G2487" t="s">
        <v>134</v>
      </c>
      <c r="H2487" t="s">
        <v>3139</v>
      </c>
      <c r="I2487" t="s">
        <v>20</v>
      </c>
      <c r="J2487" t="s">
        <v>2349</v>
      </c>
      <c r="K2487" t="s">
        <v>21</v>
      </c>
      <c r="M2487" t="s">
        <v>3140</v>
      </c>
      <c r="N2487" t="s">
        <v>22</v>
      </c>
      <c r="O2487" t="s">
        <v>23</v>
      </c>
      <c r="P2487" t="s">
        <v>26</v>
      </c>
      <c r="Q2487" t="s">
        <v>2348</v>
      </c>
      <c r="R2487" s="13">
        <v>39</v>
      </c>
      <c r="S2487" s="13">
        <v>2</v>
      </c>
      <c r="T2487" s="21">
        <v>1</v>
      </c>
      <c r="V2487" t="s">
        <v>2154</v>
      </c>
      <c r="W2487" t="s">
        <v>17587</v>
      </c>
      <c r="X2487" s="20" t="str">
        <f>+IF(V2487="","-",CONCATENATE(V2487,"_",W2487))</f>
        <v>FINES_R10</v>
      </c>
      <c r="Y2487" s="59">
        <v>0.64618659019470215</v>
      </c>
      <c r="Z2487" t="s">
        <v>134</v>
      </c>
      <c r="AA2487" t="s">
        <v>2393</v>
      </c>
      <c r="AB2487" t="str">
        <f>+IF(W2487="","-",IF(W2487="UNICO","CENSO","MUESTRA"))</f>
        <v>MUESTRA</v>
      </c>
      <c r="AC2487" t="s">
        <v>2398</v>
      </c>
      <c r="AD2487" t="s">
        <v>3141</v>
      </c>
      <c r="AF2487">
        <f>+COUNTIF(Piloto!C:C,MARCO!A2487)</f>
        <v>0</v>
      </c>
    </row>
    <row r="2488" spans="1:32" x14ac:dyDescent="0.25">
      <c r="A2488" s="5" t="str">
        <f t="shared" si="38"/>
        <v>R 10 - D 63 - 451 - 2927</v>
      </c>
      <c r="B2488" s="23" t="s">
        <v>2347</v>
      </c>
      <c r="C2488" t="s">
        <v>86</v>
      </c>
      <c r="D2488" t="s">
        <v>360</v>
      </c>
      <c r="E2488" t="s">
        <v>1027</v>
      </c>
      <c r="F2488" t="s">
        <v>134</v>
      </c>
      <c r="G2488" t="s">
        <v>134</v>
      </c>
      <c r="H2488" t="s">
        <v>3263</v>
      </c>
      <c r="I2488" t="s">
        <v>20</v>
      </c>
      <c r="J2488" t="s">
        <v>2349</v>
      </c>
      <c r="K2488" t="s">
        <v>21</v>
      </c>
      <c r="M2488" t="s">
        <v>3264</v>
      </c>
      <c r="N2488" t="s">
        <v>22</v>
      </c>
      <c r="O2488" t="s">
        <v>23</v>
      </c>
      <c r="P2488" t="s">
        <v>26</v>
      </c>
      <c r="Q2488" t="s">
        <v>2348</v>
      </c>
      <c r="R2488" s="13">
        <v>36</v>
      </c>
      <c r="S2488" s="13">
        <v>2</v>
      </c>
      <c r="T2488" s="21">
        <v>1</v>
      </c>
      <c r="V2488" t="s">
        <v>2154</v>
      </c>
      <c r="W2488" t="s">
        <v>17587</v>
      </c>
      <c r="X2488" s="20" t="str">
        <f>+IF(V2488="","-",CONCATENATE(V2488,"_",W2488))</f>
        <v>FINES_R10</v>
      </c>
      <c r="Y2488" s="59">
        <v>0.65887171030044556</v>
      </c>
      <c r="Z2488" t="s">
        <v>134</v>
      </c>
      <c r="AA2488" t="s">
        <v>2393</v>
      </c>
      <c r="AB2488" t="str">
        <f>+IF(W2488="","-",IF(W2488="UNICO","CENSO","MUESTRA"))</f>
        <v>MUESTRA</v>
      </c>
      <c r="AC2488" t="s">
        <v>2397</v>
      </c>
      <c r="AD2488" t="s">
        <v>3265</v>
      </c>
      <c r="AF2488">
        <f>+COUNTIF(Piloto!C:C,MARCO!A2488)</f>
        <v>0</v>
      </c>
    </row>
    <row r="2489" spans="1:32" x14ac:dyDescent="0.25">
      <c r="A2489" s="5" t="str">
        <f t="shared" si="38"/>
        <v>R 10 - D 67 - 452 - 1426</v>
      </c>
      <c r="B2489" s="23" t="s">
        <v>2347</v>
      </c>
      <c r="C2489" t="s">
        <v>86</v>
      </c>
      <c r="D2489" t="s">
        <v>1059</v>
      </c>
      <c r="E2489" t="s">
        <v>1060</v>
      </c>
      <c r="F2489" t="s">
        <v>134</v>
      </c>
      <c r="G2489" t="s">
        <v>134</v>
      </c>
      <c r="H2489" t="s">
        <v>3327</v>
      </c>
      <c r="I2489" t="s">
        <v>20</v>
      </c>
      <c r="J2489" t="s">
        <v>2349</v>
      </c>
      <c r="K2489" t="s">
        <v>21</v>
      </c>
      <c r="M2489" t="s">
        <v>3328</v>
      </c>
      <c r="N2489" t="s">
        <v>22</v>
      </c>
      <c r="O2489" t="s">
        <v>23</v>
      </c>
      <c r="P2489" t="s">
        <v>26</v>
      </c>
      <c r="Q2489" t="s">
        <v>2348</v>
      </c>
      <c r="R2489" s="13">
        <v>33</v>
      </c>
      <c r="S2489" s="13">
        <v>2</v>
      </c>
      <c r="T2489" s="21">
        <v>1</v>
      </c>
      <c r="V2489" t="s">
        <v>2154</v>
      </c>
      <c r="W2489" t="s">
        <v>17587</v>
      </c>
      <c r="X2489" s="20" t="str">
        <f>+IF(V2489="","-",CONCATENATE(V2489,"_",W2489))</f>
        <v>FINES_R10</v>
      </c>
      <c r="Y2489" s="59">
        <v>0.66119080781936646</v>
      </c>
      <c r="Z2489" t="s">
        <v>134</v>
      </c>
      <c r="AA2489" t="s">
        <v>2393</v>
      </c>
      <c r="AB2489" t="str">
        <f>+IF(W2489="","-",IF(W2489="UNICO","CENSO","MUESTRA"))</f>
        <v>MUESTRA</v>
      </c>
      <c r="AC2489" t="s">
        <v>2397</v>
      </c>
      <c r="AD2489" t="s">
        <v>3329</v>
      </c>
      <c r="AF2489">
        <f>+COUNTIF(Piloto!C:C,MARCO!A2489)</f>
        <v>0</v>
      </c>
    </row>
    <row r="2490" spans="1:32" x14ac:dyDescent="0.25">
      <c r="A2490" s="5" t="str">
        <f t="shared" si="38"/>
        <v>R 10 - D 16 - 451 - 2954</v>
      </c>
      <c r="B2490" s="23" t="s">
        <v>2347</v>
      </c>
      <c r="C2490" t="s">
        <v>86</v>
      </c>
      <c r="D2490" t="s">
        <v>451</v>
      </c>
      <c r="E2490" t="s">
        <v>453</v>
      </c>
      <c r="F2490" t="s">
        <v>134</v>
      </c>
      <c r="G2490" t="s">
        <v>134</v>
      </c>
      <c r="H2490" t="s">
        <v>3079</v>
      </c>
      <c r="I2490" t="s">
        <v>20</v>
      </c>
      <c r="J2490" t="s">
        <v>2349</v>
      </c>
      <c r="K2490" t="s">
        <v>21</v>
      </c>
      <c r="M2490" t="s">
        <v>3080</v>
      </c>
      <c r="N2490" t="s">
        <v>22</v>
      </c>
      <c r="O2490" t="s">
        <v>23</v>
      </c>
      <c r="P2490" t="s">
        <v>26</v>
      </c>
      <c r="Q2490" t="s">
        <v>2348</v>
      </c>
      <c r="R2490" s="13">
        <v>18</v>
      </c>
      <c r="S2490" s="13">
        <v>1</v>
      </c>
      <c r="T2490" s="21">
        <v>1</v>
      </c>
      <c r="V2490" t="s">
        <v>2154</v>
      </c>
      <c r="W2490" t="s">
        <v>17587</v>
      </c>
      <c r="X2490" s="20" t="str">
        <f>+IF(V2490="","-",CONCATENATE(V2490,"_",W2490))</f>
        <v>FINES_R10</v>
      </c>
      <c r="Y2490" s="59">
        <v>0.66759800910949707</v>
      </c>
      <c r="Z2490" t="s">
        <v>134</v>
      </c>
      <c r="AA2490" t="s">
        <v>2393</v>
      </c>
      <c r="AB2490" t="str">
        <f>+IF(W2490="","-",IF(W2490="UNICO","CENSO","MUESTRA"))</f>
        <v>MUESTRA</v>
      </c>
      <c r="AC2490" t="s">
        <v>2397</v>
      </c>
      <c r="AD2490" t="s">
        <v>3081</v>
      </c>
      <c r="AF2490">
        <f>+COUNTIF(Piloto!C:C,MARCO!A2490)</f>
        <v>0</v>
      </c>
    </row>
    <row r="2491" spans="1:32" x14ac:dyDescent="0.25">
      <c r="A2491" s="5" t="str">
        <f t="shared" si="38"/>
        <v>R 10 - D 16 - 451 - 4443</v>
      </c>
      <c r="B2491" s="23" t="s">
        <v>2347</v>
      </c>
      <c r="C2491" t="s">
        <v>86</v>
      </c>
      <c r="D2491" t="s">
        <v>451</v>
      </c>
      <c r="E2491" t="s">
        <v>453</v>
      </c>
      <c r="F2491" t="s">
        <v>134</v>
      </c>
      <c r="G2491" t="s">
        <v>134</v>
      </c>
      <c r="H2491" t="s">
        <v>10929</v>
      </c>
      <c r="I2491" t="s">
        <v>20</v>
      </c>
      <c r="J2491" t="s">
        <v>2349</v>
      </c>
      <c r="K2491" t="s">
        <v>21</v>
      </c>
      <c r="M2491" t="s">
        <v>10930</v>
      </c>
      <c r="N2491" t="s">
        <v>22</v>
      </c>
      <c r="O2491" t="s">
        <v>23</v>
      </c>
      <c r="P2491" t="s">
        <v>26</v>
      </c>
      <c r="Q2491" t="s">
        <v>2348</v>
      </c>
      <c r="R2491" s="13">
        <v>22</v>
      </c>
      <c r="S2491" s="13">
        <v>1</v>
      </c>
      <c r="T2491" s="21">
        <v>1</v>
      </c>
      <c r="V2491" t="s">
        <v>2154</v>
      </c>
      <c r="W2491" t="s">
        <v>17587</v>
      </c>
      <c r="X2491" s="20" t="str">
        <f>+IF(V2491="","-",CONCATENATE(V2491,"_",W2491))</f>
        <v>FINES_R10</v>
      </c>
      <c r="Y2491" s="59">
        <v>0.67733728885650635</v>
      </c>
      <c r="Z2491" t="s">
        <v>134</v>
      </c>
      <c r="AA2491" t="s">
        <v>2393</v>
      </c>
      <c r="AB2491" t="str">
        <f>+IF(W2491="","-",IF(W2491="UNICO","CENSO","MUESTRA"))</f>
        <v>MUESTRA</v>
      </c>
      <c r="AC2491" t="s">
        <v>2398</v>
      </c>
      <c r="AD2491" t="s">
        <v>10931</v>
      </c>
      <c r="AF2491">
        <f>+COUNTIF(Piloto!C:C,MARCO!A2491)</f>
        <v>0</v>
      </c>
    </row>
    <row r="2492" spans="1:32" x14ac:dyDescent="0.25">
      <c r="A2492" s="5" t="str">
        <f t="shared" si="38"/>
        <v>R 10 - D 63 - 451 - 4392</v>
      </c>
      <c r="B2492" s="23" t="s">
        <v>2347</v>
      </c>
      <c r="C2492" t="s">
        <v>86</v>
      </c>
      <c r="D2492" t="s">
        <v>360</v>
      </c>
      <c r="E2492" t="s">
        <v>1027</v>
      </c>
      <c r="F2492" t="s">
        <v>134</v>
      </c>
      <c r="G2492" t="s">
        <v>134</v>
      </c>
      <c r="H2492" t="s">
        <v>11024</v>
      </c>
      <c r="I2492" t="s">
        <v>20</v>
      </c>
      <c r="J2492" t="s">
        <v>2349</v>
      </c>
      <c r="K2492" t="s">
        <v>21</v>
      </c>
      <c r="M2492" t="s">
        <v>2578</v>
      </c>
      <c r="N2492" t="s">
        <v>22</v>
      </c>
      <c r="O2492" t="s">
        <v>23</v>
      </c>
      <c r="P2492" t="s">
        <v>26</v>
      </c>
      <c r="Q2492" t="s">
        <v>2348</v>
      </c>
      <c r="R2492" s="13">
        <v>15</v>
      </c>
      <c r="S2492" s="13">
        <v>1</v>
      </c>
      <c r="T2492" s="21">
        <v>1</v>
      </c>
      <c r="V2492" t="s">
        <v>2154</v>
      </c>
      <c r="W2492" t="s">
        <v>17587</v>
      </c>
      <c r="X2492" s="20" t="str">
        <f>+IF(V2492="","-",CONCATENATE(V2492,"_",W2492))</f>
        <v>FINES_R10</v>
      </c>
      <c r="Y2492" s="59">
        <v>0.68605887889862061</v>
      </c>
      <c r="Z2492" t="s">
        <v>134</v>
      </c>
      <c r="AA2492" t="s">
        <v>2393</v>
      </c>
      <c r="AB2492" t="str">
        <f>+IF(W2492="","-",IF(W2492="UNICO","CENSO","MUESTRA"))</f>
        <v>MUESTRA</v>
      </c>
      <c r="AC2492" t="s">
        <v>2398</v>
      </c>
      <c r="AD2492" t="s">
        <v>11025</v>
      </c>
      <c r="AF2492">
        <f>+COUNTIF(Piloto!C:C,MARCO!A2492)</f>
        <v>0</v>
      </c>
    </row>
    <row r="2493" spans="1:32" x14ac:dyDescent="0.25">
      <c r="A2493" s="5" t="str">
        <f t="shared" si="38"/>
        <v>R 10 - D 63 - 451 - 4394</v>
      </c>
      <c r="B2493" s="23" t="s">
        <v>2347</v>
      </c>
      <c r="C2493" t="s">
        <v>86</v>
      </c>
      <c r="D2493" t="s">
        <v>360</v>
      </c>
      <c r="E2493" t="s">
        <v>1027</v>
      </c>
      <c r="F2493" t="s">
        <v>134</v>
      </c>
      <c r="G2493" t="s">
        <v>134</v>
      </c>
      <c r="H2493" t="s">
        <v>11036</v>
      </c>
      <c r="I2493" t="s">
        <v>20</v>
      </c>
      <c r="J2493" t="s">
        <v>2349</v>
      </c>
      <c r="K2493" t="s">
        <v>21</v>
      </c>
      <c r="M2493" t="s">
        <v>11037</v>
      </c>
      <c r="N2493" t="s">
        <v>22</v>
      </c>
      <c r="O2493" t="s">
        <v>23</v>
      </c>
      <c r="P2493" t="s">
        <v>26</v>
      </c>
      <c r="Q2493" t="s">
        <v>2348</v>
      </c>
      <c r="R2493" s="13">
        <v>27</v>
      </c>
      <c r="S2493" s="13">
        <v>1</v>
      </c>
      <c r="T2493" s="21">
        <v>1</v>
      </c>
      <c r="V2493" t="s">
        <v>2154</v>
      </c>
      <c r="W2493" t="s">
        <v>17587</v>
      </c>
      <c r="X2493" s="20" t="str">
        <f>+IF(V2493="","-",CONCATENATE(V2493,"_",W2493))</f>
        <v>FINES_R10</v>
      </c>
      <c r="Y2493" s="59">
        <v>0.68605887889862061</v>
      </c>
      <c r="Z2493" t="s">
        <v>134</v>
      </c>
      <c r="AA2493" t="s">
        <v>2393</v>
      </c>
      <c r="AB2493" t="str">
        <f>+IF(W2493="","-",IF(W2493="UNICO","CENSO","MUESTRA"))</f>
        <v>MUESTRA</v>
      </c>
      <c r="AC2493" t="s">
        <v>2398</v>
      </c>
      <c r="AD2493" t="s">
        <v>11038</v>
      </c>
      <c r="AF2493">
        <f>+COUNTIF(Piloto!C:C,MARCO!A2493)</f>
        <v>0</v>
      </c>
    </row>
    <row r="2494" spans="1:32" x14ac:dyDescent="0.25">
      <c r="A2494" s="5" t="str">
        <f t="shared" si="38"/>
        <v>R 10 - D 67 - 452 - 3537</v>
      </c>
      <c r="B2494" s="23" t="s">
        <v>2347</v>
      </c>
      <c r="C2494" t="s">
        <v>86</v>
      </c>
      <c r="D2494" t="s">
        <v>1059</v>
      </c>
      <c r="E2494" t="s">
        <v>1060</v>
      </c>
      <c r="F2494" t="s">
        <v>134</v>
      </c>
      <c r="G2494" t="s">
        <v>134</v>
      </c>
      <c r="H2494" t="s">
        <v>3343</v>
      </c>
      <c r="I2494" t="s">
        <v>20</v>
      </c>
      <c r="J2494" t="s">
        <v>2349</v>
      </c>
      <c r="K2494" t="s">
        <v>21</v>
      </c>
      <c r="M2494" t="s">
        <v>3344</v>
      </c>
      <c r="N2494" t="s">
        <v>22</v>
      </c>
      <c r="O2494" t="s">
        <v>23</v>
      </c>
      <c r="P2494" t="s">
        <v>26</v>
      </c>
      <c r="Q2494" t="s">
        <v>2348</v>
      </c>
      <c r="R2494" s="13">
        <v>14</v>
      </c>
      <c r="S2494" s="13">
        <v>1</v>
      </c>
      <c r="T2494" s="21">
        <v>1</v>
      </c>
      <c r="V2494" t="s">
        <v>2154</v>
      </c>
      <c r="W2494" t="s">
        <v>17587</v>
      </c>
      <c r="X2494" s="20" t="str">
        <f>+IF(V2494="","-",CONCATENATE(V2494,"_",W2494))</f>
        <v>FINES_R10</v>
      </c>
      <c r="Y2494" s="59">
        <v>0.73167020082473755</v>
      </c>
      <c r="Z2494" t="s">
        <v>134</v>
      </c>
      <c r="AA2494" t="s">
        <v>2393</v>
      </c>
      <c r="AB2494" t="str">
        <f>+IF(W2494="","-",IF(W2494="UNICO","CENSO","MUESTRA"))</f>
        <v>MUESTRA</v>
      </c>
      <c r="AC2494" t="s">
        <v>2397</v>
      </c>
      <c r="AD2494" t="s">
        <v>3345</v>
      </c>
      <c r="AF2494">
        <f>+COUNTIF(Piloto!C:C,MARCO!A2494)</f>
        <v>0</v>
      </c>
    </row>
    <row r="2495" spans="1:32" x14ac:dyDescent="0.25">
      <c r="A2495" s="5" t="str">
        <f t="shared" si="38"/>
        <v>R 10 - D 63 - 451 - 1780</v>
      </c>
      <c r="B2495" s="23" t="s">
        <v>2347</v>
      </c>
      <c r="C2495" t="s">
        <v>86</v>
      </c>
      <c r="D2495" t="s">
        <v>360</v>
      </c>
      <c r="E2495" t="s">
        <v>1027</v>
      </c>
      <c r="F2495" t="s">
        <v>134</v>
      </c>
      <c r="G2495" t="s">
        <v>134</v>
      </c>
      <c r="H2495" t="s">
        <v>11003</v>
      </c>
      <c r="I2495" t="s">
        <v>20</v>
      </c>
      <c r="J2495" t="s">
        <v>2349</v>
      </c>
      <c r="K2495" t="s">
        <v>21</v>
      </c>
      <c r="M2495" t="s">
        <v>11004</v>
      </c>
      <c r="N2495" t="s">
        <v>22</v>
      </c>
      <c r="O2495" t="s">
        <v>23</v>
      </c>
      <c r="P2495" t="s">
        <v>26</v>
      </c>
      <c r="Q2495" t="s">
        <v>2348</v>
      </c>
      <c r="R2495" s="13">
        <v>21</v>
      </c>
      <c r="S2495" s="13">
        <v>1</v>
      </c>
      <c r="T2495" s="21">
        <v>1</v>
      </c>
      <c r="V2495" t="s">
        <v>2154</v>
      </c>
      <c r="W2495" t="s">
        <v>17587</v>
      </c>
      <c r="X2495" s="20" t="str">
        <f>+IF(V2495="","-",CONCATENATE(V2495,"_",W2495))</f>
        <v>FINES_R10</v>
      </c>
      <c r="Y2495" s="59">
        <v>0.73184514045715332</v>
      </c>
      <c r="Z2495" t="s">
        <v>134</v>
      </c>
      <c r="AA2495" t="s">
        <v>2393</v>
      </c>
      <c r="AB2495" t="str">
        <f>+IF(W2495="","-",IF(W2495="UNICO","CENSO","MUESTRA"))</f>
        <v>MUESTRA</v>
      </c>
      <c r="AC2495" t="s">
        <v>2398</v>
      </c>
      <c r="AD2495" t="s">
        <v>11005</v>
      </c>
      <c r="AF2495">
        <f>+COUNTIF(Piloto!C:C,MARCO!A2495)</f>
        <v>0</v>
      </c>
    </row>
    <row r="2496" spans="1:32" x14ac:dyDescent="0.25">
      <c r="A2496" s="5" t="str">
        <f t="shared" si="38"/>
        <v>R 10 - D 67 - 452 - 3357</v>
      </c>
      <c r="B2496" s="23" t="s">
        <v>2347</v>
      </c>
      <c r="C2496" t="s">
        <v>86</v>
      </c>
      <c r="D2496" t="s">
        <v>1059</v>
      </c>
      <c r="E2496" t="s">
        <v>1060</v>
      </c>
      <c r="F2496" t="s">
        <v>134</v>
      </c>
      <c r="G2496" t="s">
        <v>134</v>
      </c>
      <c r="H2496" t="s">
        <v>3338</v>
      </c>
      <c r="I2496" t="s">
        <v>20</v>
      </c>
      <c r="J2496" t="s">
        <v>2349</v>
      </c>
      <c r="K2496" t="s">
        <v>21</v>
      </c>
      <c r="M2496" t="s">
        <v>3339</v>
      </c>
      <c r="N2496" t="s">
        <v>22</v>
      </c>
      <c r="O2496" t="s">
        <v>23</v>
      </c>
      <c r="P2496" t="s">
        <v>26</v>
      </c>
      <c r="Q2496" t="s">
        <v>2348</v>
      </c>
      <c r="R2496" s="13">
        <v>20</v>
      </c>
      <c r="S2496" s="13">
        <v>1</v>
      </c>
      <c r="T2496" s="21">
        <v>1</v>
      </c>
      <c r="V2496" t="s">
        <v>2154</v>
      </c>
      <c r="W2496" t="s">
        <v>17587</v>
      </c>
      <c r="X2496" s="20" t="str">
        <f>+IF(V2496="","-",CONCATENATE(V2496,"_",W2496))</f>
        <v>FINES_R10</v>
      </c>
      <c r="Y2496" s="59">
        <v>0.74157768487930298</v>
      </c>
      <c r="Z2496" t="s">
        <v>134</v>
      </c>
      <c r="AA2496" t="s">
        <v>2393</v>
      </c>
      <c r="AB2496" t="str">
        <f>+IF(W2496="","-",IF(W2496="UNICO","CENSO","MUESTRA"))</f>
        <v>MUESTRA</v>
      </c>
      <c r="AC2496" t="s">
        <v>2398</v>
      </c>
      <c r="AD2496" t="s">
        <v>3340</v>
      </c>
      <c r="AF2496">
        <f>+COUNTIF(Piloto!C:C,MARCO!A2496)</f>
        <v>0</v>
      </c>
    </row>
    <row r="2497" spans="1:32" x14ac:dyDescent="0.25">
      <c r="A2497" s="5" t="str">
        <f t="shared" si="38"/>
        <v>R 10 - D 44 - 451 - 4353</v>
      </c>
      <c r="B2497" s="23" t="s">
        <v>2347</v>
      </c>
      <c r="C2497" t="s">
        <v>86</v>
      </c>
      <c r="D2497" t="s">
        <v>303</v>
      </c>
      <c r="E2497" t="s">
        <v>747</v>
      </c>
      <c r="F2497" t="s">
        <v>134</v>
      </c>
      <c r="G2497" t="s">
        <v>134</v>
      </c>
      <c r="H2497" t="s">
        <v>3209</v>
      </c>
      <c r="I2497" t="s">
        <v>20</v>
      </c>
      <c r="J2497" t="s">
        <v>2349</v>
      </c>
      <c r="K2497" t="s">
        <v>21</v>
      </c>
      <c r="M2497" t="s">
        <v>2262</v>
      </c>
      <c r="N2497" t="s">
        <v>22</v>
      </c>
      <c r="O2497" t="s">
        <v>23</v>
      </c>
      <c r="P2497" t="s">
        <v>26</v>
      </c>
      <c r="Q2497" t="s">
        <v>2348</v>
      </c>
      <c r="R2497" s="13">
        <v>28</v>
      </c>
      <c r="S2497" s="13">
        <v>2</v>
      </c>
      <c r="T2497" s="21">
        <v>1</v>
      </c>
      <c r="V2497" t="s">
        <v>2154</v>
      </c>
      <c r="W2497" t="s">
        <v>17587</v>
      </c>
      <c r="X2497" s="20" t="str">
        <f>+IF(V2497="","-",CONCATENATE(V2497,"_",W2497))</f>
        <v>FINES_R10</v>
      </c>
      <c r="Y2497" s="59">
        <v>0.76917737722396851</v>
      </c>
      <c r="Z2497" t="s">
        <v>134</v>
      </c>
      <c r="AA2497" t="s">
        <v>2393</v>
      </c>
      <c r="AB2497" t="str">
        <f>+IF(W2497="","-",IF(W2497="UNICO","CENSO","MUESTRA"))</f>
        <v>MUESTRA</v>
      </c>
      <c r="AC2497" t="s">
        <v>2398</v>
      </c>
      <c r="AD2497" t="s">
        <v>3210</v>
      </c>
      <c r="AF2497">
        <f>+COUNTIF(Piloto!C:C,MARCO!A2497)</f>
        <v>0</v>
      </c>
    </row>
    <row r="2498" spans="1:32" x14ac:dyDescent="0.25">
      <c r="A2498" s="5" t="str">
        <f t="shared" si="38"/>
        <v>R 10 - D 70 - 451 - 2359</v>
      </c>
      <c r="B2498" s="23" t="s">
        <v>2347</v>
      </c>
      <c r="C2498" t="s">
        <v>86</v>
      </c>
      <c r="D2498" t="s">
        <v>372</v>
      </c>
      <c r="E2498" t="s">
        <v>1233</v>
      </c>
      <c r="F2498" t="s">
        <v>134</v>
      </c>
      <c r="G2498" t="s">
        <v>134</v>
      </c>
      <c r="H2498" t="s">
        <v>3377</v>
      </c>
      <c r="I2498" t="s">
        <v>20</v>
      </c>
      <c r="J2498" t="s">
        <v>2349</v>
      </c>
      <c r="K2498" t="s">
        <v>21</v>
      </c>
      <c r="M2498" t="s">
        <v>3378</v>
      </c>
      <c r="N2498" t="s">
        <v>22</v>
      </c>
      <c r="O2498" t="s">
        <v>23</v>
      </c>
      <c r="P2498" t="s">
        <v>26</v>
      </c>
      <c r="Q2498" t="s">
        <v>2348</v>
      </c>
      <c r="R2498" s="13">
        <v>21</v>
      </c>
      <c r="S2498" s="13">
        <v>1</v>
      </c>
      <c r="T2498" s="21">
        <v>1</v>
      </c>
      <c r="V2498" t="s">
        <v>2154</v>
      </c>
      <c r="W2498" t="s">
        <v>17587</v>
      </c>
      <c r="X2498" s="20" t="str">
        <f>+IF(V2498="","-",CONCATENATE(V2498,"_",W2498))</f>
        <v>FINES_R10</v>
      </c>
      <c r="Y2498" s="59">
        <v>0.77491044998168945</v>
      </c>
      <c r="Z2498" t="s">
        <v>134</v>
      </c>
      <c r="AA2498" t="s">
        <v>2394</v>
      </c>
      <c r="AB2498" t="str">
        <f>+IF(W2498="","-",IF(W2498="UNICO","CENSO","MUESTRA"))</f>
        <v>MUESTRA</v>
      </c>
      <c r="AC2498" t="s">
        <v>2397</v>
      </c>
      <c r="AD2498" t="s">
        <v>3379</v>
      </c>
      <c r="AF2498">
        <f>+COUNTIF(Piloto!C:C,MARCO!A2498)</f>
        <v>0</v>
      </c>
    </row>
    <row r="2499" spans="1:32" x14ac:dyDescent="0.25">
      <c r="A2499" s="5" t="str">
        <f t="shared" ref="A2499:A2562" si="39">+H2499</f>
        <v>R 10 - D 67 - 452 - 3687</v>
      </c>
      <c r="B2499" s="23" t="s">
        <v>2347</v>
      </c>
      <c r="C2499" t="s">
        <v>86</v>
      </c>
      <c r="D2499" t="s">
        <v>1059</v>
      </c>
      <c r="E2499" t="s">
        <v>1060</v>
      </c>
      <c r="F2499" t="s">
        <v>134</v>
      </c>
      <c r="G2499" t="s">
        <v>134</v>
      </c>
      <c r="H2499" t="s">
        <v>3311</v>
      </c>
      <c r="I2499" t="s">
        <v>20</v>
      </c>
      <c r="J2499" t="s">
        <v>2349</v>
      </c>
      <c r="K2499" t="s">
        <v>21</v>
      </c>
      <c r="M2499" t="s">
        <v>3312</v>
      </c>
      <c r="N2499" t="s">
        <v>22</v>
      </c>
      <c r="O2499" t="s">
        <v>23</v>
      </c>
      <c r="P2499" t="s">
        <v>26</v>
      </c>
      <c r="Q2499" t="s">
        <v>2348</v>
      </c>
      <c r="R2499" s="13">
        <v>35</v>
      </c>
      <c r="S2499" s="13">
        <v>2</v>
      </c>
      <c r="T2499" s="21">
        <v>1</v>
      </c>
      <c r="V2499" t="s">
        <v>2154</v>
      </c>
      <c r="W2499" t="s">
        <v>17587</v>
      </c>
      <c r="X2499" s="20" t="str">
        <f>+IF(V2499="","-",CONCATENATE(V2499,"_",W2499))</f>
        <v>FINES_R10</v>
      </c>
      <c r="Y2499" s="59">
        <v>0.77529942989349365</v>
      </c>
      <c r="Z2499" t="s">
        <v>134</v>
      </c>
      <c r="AA2499" t="s">
        <v>2393</v>
      </c>
      <c r="AB2499" t="str">
        <f>+IF(W2499="","-",IF(W2499="UNICO","CENSO","MUESTRA"))</f>
        <v>MUESTRA</v>
      </c>
      <c r="AC2499" t="s">
        <v>2397</v>
      </c>
      <c r="AD2499" t="s">
        <v>3313</v>
      </c>
      <c r="AF2499">
        <f>+COUNTIF(Piloto!C:C,MARCO!A2499)</f>
        <v>0</v>
      </c>
    </row>
    <row r="2500" spans="1:32" x14ac:dyDescent="0.25">
      <c r="A2500" s="5" t="str">
        <f t="shared" si="39"/>
        <v>R 10 - D 67 - 452 - 4168</v>
      </c>
      <c r="B2500" s="23" t="s">
        <v>2347</v>
      </c>
      <c r="C2500" t="s">
        <v>86</v>
      </c>
      <c r="D2500" t="s">
        <v>1059</v>
      </c>
      <c r="E2500" t="s">
        <v>1060</v>
      </c>
      <c r="F2500" t="s">
        <v>134</v>
      </c>
      <c r="G2500" t="s">
        <v>134</v>
      </c>
      <c r="H2500" t="s">
        <v>11057</v>
      </c>
      <c r="I2500" t="s">
        <v>20</v>
      </c>
      <c r="J2500" t="s">
        <v>2349</v>
      </c>
      <c r="K2500" t="s">
        <v>21</v>
      </c>
      <c r="M2500" t="s">
        <v>11058</v>
      </c>
      <c r="N2500" t="s">
        <v>22</v>
      </c>
      <c r="O2500" t="s">
        <v>23</v>
      </c>
      <c r="P2500" t="s">
        <v>26</v>
      </c>
      <c r="Q2500" t="s">
        <v>2348</v>
      </c>
      <c r="R2500" s="13">
        <v>7</v>
      </c>
      <c r="S2500" s="13">
        <v>1</v>
      </c>
      <c r="T2500" s="21">
        <v>1</v>
      </c>
      <c r="V2500" t="s">
        <v>2154</v>
      </c>
      <c r="W2500" t="s">
        <v>17587</v>
      </c>
      <c r="X2500" s="20" t="str">
        <f>+IF(V2500="","-",CONCATENATE(V2500,"_",W2500))</f>
        <v>FINES_R10</v>
      </c>
      <c r="Y2500" s="59">
        <v>0.79162901639938354</v>
      </c>
      <c r="Z2500" t="s">
        <v>134</v>
      </c>
      <c r="AA2500" t="s">
        <v>2393</v>
      </c>
      <c r="AB2500" t="str">
        <f>+IF(W2500="","-",IF(W2500="UNICO","CENSO","MUESTRA"))</f>
        <v>MUESTRA</v>
      </c>
      <c r="AC2500" t="s">
        <v>2398</v>
      </c>
      <c r="AD2500" t="s">
        <v>11059</v>
      </c>
      <c r="AF2500">
        <f>+COUNTIF(Piloto!C:C,MARCO!A2500)</f>
        <v>0</v>
      </c>
    </row>
    <row r="2501" spans="1:32" x14ac:dyDescent="0.25">
      <c r="A2501" s="5" t="str">
        <f t="shared" si="39"/>
        <v>R 10 - D 67 - 452 - 0009</v>
      </c>
      <c r="B2501" s="23" t="s">
        <v>2347</v>
      </c>
      <c r="C2501" t="s">
        <v>86</v>
      </c>
      <c r="D2501" t="s">
        <v>1059</v>
      </c>
      <c r="E2501" t="s">
        <v>1060</v>
      </c>
      <c r="F2501" t="s">
        <v>134</v>
      </c>
      <c r="G2501" t="s">
        <v>134</v>
      </c>
      <c r="H2501" t="s">
        <v>3331</v>
      </c>
      <c r="I2501" t="s">
        <v>20</v>
      </c>
      <c r="J2501" t="s">
        <v>2349</v>
      </c>
      <c r="K2501" t="s">
        <v>21</v>
      </c>
      <c r="M2501" t="s">
        <v>3332</v>
      </c>
      <c r="N2501" t="s">
        <v>22</v>
      </c>
      <c r="O2501" t="s">
        <v>23</v>
      </c>
      <c r="P2501" t="s">
        <v>26</v>
      </c>
      <c r="Q2501" t="s">
        <v>2348</v>
      </c>
      <c r="R2501" s="13">
        <v>9</v>
      </c>
      <c r="S2501" s="13">
        <v>1</v>
      </c>
      <c r="T2501" s="21">
        <v>1</v>
      </c>
      <c r="V2501" t="s">
        <v>2154</v>
      </c>
      <c r="W2501" t="s">
        <v>17587</v>
      </c>
      <c r="X2501" s="20" t="str">
        <f>+IF(V2501="","-",CONCATENATE(V2501,"_",W2501))</f>
        <v>FINES_R10</v>
      </c>
      <c r="Y2501" s="59">
        <v>0.80675792694091797</v>
      </c>
      <c r="Z2501" t="s">
        <v>134</v>
      </c>
      <c r="AA2501" t="s">
        <v>2393</v>
      </c>
      <c r="AB2501" t="str">
        <f>+IF(W2501="","-",IF(W2501="UNICO","CENSO","MUESTRA"))</f>
        <v>MUESTRA</v>
      </c>
      <c r="AC2501" t="s">
        <v>2397</v>
      </c>
      <c r="AD2501" t="s">
        <v>3333</v>
      </c>
      <c r="AF2501">
        <f>+COUNTIF(Piloto!C:C,MARCO!A2501)</f>
        <v>0</v>
      </c>
    </row>
    <row r="2502" spans="1:32" x14ac:dyDescent="0.25">
      <c r="A2502" s="5" t="str">
        <f t="shared" si="39"/>
        <v>R 10 - D 57 - 451 - 4300</v>
      </c>
      <c r="B2502" s="23" t="s">
        <v>2347</v>
      </c>
      <c r="C2502" t="s">
        <v>86</v>
      </c>
      <c r="D2502" t="s">
        <v>927</v>
      </c>
      <c r="E2502" t="s">
        <v>928</v>
      </c>
      <c r="F2502" t="s">
        <v>134</v>
      </c>
      <c r="G2502" t="s">
        <v>134</v>
      </c>
      <c r="H2502" t="s">
        <v>10981</v>
      </c>
      <c r="I2502" t="s">
        <v>20</v>
      </c>
      <c r="J2502" t="s">
        <v>2349</v>
      </c>
      <c r="K2502" t="s">
        <v>21</v>
      </c>
      <c r="M2502" t="s">
        <v>18069</v>
      </c>
      <c r="N2502" t="s">
        <v>22</v>
      </c>
      <c r="O2502" t="s">
        <v>23</v>
      </c>
      <c r="P2502" t="s">
        <v>26</v>
      </c>
      <c r="Q2502" t="s">
        <v>2348</v>
      </c>
      <c r="R2502" s="13">
        <v>8</v>
      </c>
      <c r="S2502" s="13">
        <v>1</v>
      </c>
      <c r="T2502" s="21">
        <v>1</v>
      </c>
      <c r="V2502" t="s">
        <v>2154</v>
      </c>
      <c r="W2502" t="s">
        <v>17587</v>
      </c>
      <c r="X2502" s="20" t="str">
        <f>+IF(V2502="","-",CONCATENATE(V2502,"_",W2502))</f>
        <v>FINES_R10</v>
      </c>
      <c r="Y2502" s="59">
        <v>0.80986177921295166</v>
      </c>
      <c r="Z2502" t="s">
        <v>134</v>
      </c>
      <c r="AA2502" t="s">
        <v>2393</v>
      </c>
      <c r="AB2502" t="str">
        <f>+IF(W2502="","-",IF(W2502="UNICO","CENSO","MUESTRA"))</f>
        <v>MUESTRA</v>
      </c>
      <c r="AC2502" t="s">
        <v>2398</v>
      </c>
      <c r="AD2502" t="s">
        <v>10983</v>
      </c>
      <c r="AF2502">
        <f>+COUNTIF(Piloto!C:C,MARCO!A2502)</f>
        <v>0</v>
      </c>
    </row>
    <row r="2503" spans="1:32" x14ac:dyDescent="0.25">
      <c r="A2503" s="5" t="str">
        <f t="shared" si="39"/>
        <v>R 10 - D 44 - 451 - 1961</v>
      </c>
      <c r="B2503" s="23" t="s">
        <v>2347</v>
      </c>
      <c r="C2503" t="s">
        <v>86</v>
      </c>
      <c r="D2503" t="s">
        <v>303</v>
      </c>
      <c r="E2503" t="s">
        <v>747</v>
      </c>
      <c r="F2503" t="s">
        <v>134</v>
      </c>
      <c r="G2503" t="s">
        <v>134</v>
      </c>
      <c r="H2503" t="s">
        <v>3175</v>
      </c>
      <c r="I2503" t="s">
        <v>20</v>
      </c>
      <c r="J2503" t="s">
        <v>2349</v>
      </c>
      <c r="K2503" t="s">
        <v>21</v>
      </c>
      <c r="M2503" t="s">
        <v>3176</v>
      </c>
      <c r="N2503" t="s">
        <v>22</v>
      </c>
      <c r="O2503" t="s">
        <v>23</v>
      </c>
      <c r="P2503" t="s">
        <v>26</v>
      </c>
      <c r="Q2503" t="s">
        <v>2348</v>
      </c>
      <c r="R2503" s="13">
        <v>20</v>
      </c>
      <c r="S2503" s="13">
        <v>1</v>
      </c>
      <c r="T2503" s="21">
        <v>1</v>
      </c>
      <c r="V2503" t="s">
        <v>2154</v>
      </c>
      <c r="W2503" t="s">
        <v>17587</v>
      </c>
      <c r="X2503" s="20" t="str">
        <f>+IF(V2503="","-",CONCATENATE(V2503,"_",W2503))</f>
        <v>FINES_R10</v>
      </c>
      <c r="Y2503" s="59">
        <v>0.81864172220230103</v>
      </c>
      <c r="Z2503" t="s">
        <v>134</v>
      </c>
      <c r="AA2503" t="s">
        <v>2393</v>
      </c>
      <c r="AB2503" t="str">
        <f>+IF(W2503="","-",IF(W2503="UNICO","CENSO","MUESTRA"))</f>
        <v>MUESTRA</v>
      </c>
      <c r="AC2503" t="s">
        <v>2397</v>
      </c>
      <c r="AD2503" t="s">
        <v>3177</v>
      </c>
      <c r="AF2503">
        <f>+COUNTIF(Piloto!C:C,MARCO!A2503)</f>
        <v>0</v>
      </c>
    </row>
    <row r="2504" spans="1:32" x14ac:dyDescent="0.25">
      <c r="A2504" s="5" t="str">
        <f t="shared" si="39"/>
        <v>R 10 - D 44 - 451 - 1951</v>
      </c>
      <c r="B2504" s="23" t="s">
        <v>2347</v>
      </c>
      <c r="C2504" t="s">
        <v>86</v>
      </c>
      <c r="D2504" t="s">
        <v>303</v>
      </c>
      <c r="E2504" t="s">
        <v>747</v>
      </c>
      <c r="F2504" t="s">
        <v>134</v>
      </c>
      <c r="G2504" t="s">
        <v>134</v>
      </c>
      <c r="H2504" t="s">
        <v>10965</v>
      </c>
      <c r="I2504" t="s">
        <v>20</v>
      </c>
      <c r="J2504" t="s">
        <v>2349</v>
      </c>
      <c r="K2504" t="s">
        <v>21</v>
      </c>
      <c r="M2504" t="s">
        <v>10966</v>
      </c>
      <c r="N2504" t="s">
        <v>22</v>
      </c>
      <c r="O2504" t="s">
        <v>23</v>
      </c>
      <c r="P2504" t="s">
        <v>26</v>
      </c>
      <c r="Q2504" t="s">
        <v>2348</v>
      </c>
      <c r="R2504" s="13">
        <v>31</v>
      </c>
      <c r="S2504" s="13">
        <v>1</v>
      </c>
      <c r="T2504" s="21">
        <v>1</v>
      </c>
      <c r="V2504" t="s">
        <v>2154</v>
      </c>
      <c r="W2504" t="s">
        <v>17587</v>
      </c>
      <c r="X2504" s="20" t="str">
        <f>+IF(V2504="","-",CONCATENATE(V2504,"_",W2504))</f>
        <v>FINES_R10</v>
      </c>
      <c r="Y2504" s="59">
        <v>0.82081776857376099</v>
      </c>
      <c r="Z2504" t="s">
        <v>134</v>
      </c>
      <c r="AA2504" t="s">
        <v>2393</v>
      </c>
      <c r="AB2504" t="str">
        <f>+IF(W2504="","-",IF(W2504="UNICO","CENSO","MUESTRA"))</f>
        <v>MUESTRA</v>
      </c>
      <c r="AC2504" t="s">
        <v>2398</v>
      </c>
      <c r="AD2504" t="s">
        <v>10967</v>
      </c>
      <c r="AF2504">
        <f>+COUNTIF(Piloto!C:C,MARCO!A2504)</f>
        <v>0</v>
      </c>
    </row>
    <row r="2505" spans="1:32" x14ac:dyDescent="0.25">
      <c r="A2505" s="5" t="str">
        <f t="shared" si="39"/>
        <v>R 10 - D 67 - 452 - 1420</v>
      </c>
      <c r="B2505" s="23" t="s">
        <v>2347</v>
      </c>
      <c r="C2505" t="s">
        <v>86</v>
      </c>
      <c r="D2505" t="s">
        <v>1059</v>
      </c>
      <c r="E2505" t="s">
        <v>1060</v>
      </c>
      <c r="F2505" t="s">
        <v>134</v>
      </c>
      <c r="G2505" t="s">
        <v>134</v>
      </c>
      <c r="H2505" t="s">
        <v>3298</v>
      </c>
      <c r="I2505" t="s">
        <v>20</v>
      </c>
      <c r="J2505" t="s">
        <v>2349</v>
      </c>
      <c r="K2505" t="s">
        <v>21</v>
      </c>
      <c r="M2505" t="s">
        <v>2268</v>
      </c>
      <c r="N2505" t="s">
        <v>22</v>
      </c>
      <c r="O2505" t="s">
        <v>23</v>
      </c>
      <c r="P2505" t="s">
        <v>26</v>
      </c>
      <c r="Q2505" t="s">
        <v>2348</v>
      </c>
      <c r="R2505" s="13">
        <v>6</v>
      </c>
      <c r="S2505" s="13">
        <v>1</v>
      </c>
      <c r="T2505" s="21">
        <v>1</v>
      </c>
      <c r="V2505" t="s">
        <v>2154</v>
      </c>
      <c r="W2505" t="s">
        <v>17587</v>
      </c>
      <c r="X2505" s="20" t="str">
        <f>+IF(V2505="","-",CONCATENATE(V2505,"_",W2505))</f>
        <v>FINES_R10</v>
      </c>
      <c r="Y2505" s="59">
        <v>0.88383561372756958</v>
      </c>
      <c r="Z2505" t="s">
        <v>134</v>
      </c>
      <c r="AA2505" t="s">
        <v>2393</v>
      </c>
      <c r="AB2505" t="str">
        <f>+IF(W2505="","-",IF(W2505="UNICO","CENSO","MUESTRA"))</f>
        <v>MUESTRA</v>
      </c>
      <c r="AC2505" t="s">
        <v>2398</v>
      </c>
      <c r="AD2505" t="s">
        <v>3299</v>
      </c>
      <c r="AF2505">
        <f>+COUNTIF(Piloto!C:C,MARCO!A2505)</f>
        <v>0</v>
      </c>
    </row>
    <row r="2506" spans="1:32" x14ac:dyDescent="0.25">
      <c r="A2506" s="5" t="str">
        <f t="shared" si="39"/>
        <v>R 10 - D 63 - 451 - 1779</v>
      </c>
      <c r="B2506" s="23" t="s">
        <v>2347</v>
      </c>
      <c r="C2506" t="s">
        <v>86</v>
      </c>
      <c r="D2506" t="s">
        <v>360</v>
      </c>
      <c r="E2506" t="s">
        <v>1027</v>
      </c>
      <c r="F2506" t="s">
        <v>134</v>
      </c>
      <c r="G2506" t="s">
        <v>134</v>
      </c>
      <c r="H2506" t="s">
        <v>3248</v>
      </c>
      <c r="I2506" t="s">
        <v>20</v>
      </c>
      <c r="J2506" t="s">
        <v>2349</v>
      </c>
      <c r="K2506" t="s">
        <v>21</v>
      </c>
      <c r="M2506" t="s">
        <v>3249</v>
      </c>
      <c r="N2506" t="s">
        <v>22</v>
      </c>
      <c r="O2506" t="s">
        <v>23</v>
      </c>
      <c r="P2506" t="s">
        <v>26</v>
      </c>
      <c r="Q2506" t="s">
        <v>2348</v>
      </c>
      <c r="R2506" s="13">
        <v>7</v>
      </c>
      <c r="S2506" s="13">
        <v>1</v>
      </c>
      <c r="T2506" s="21">
        <v>1</v>
      </c>
      <c r="V2506" t="s">
        <v>2154</v>
      </c>
      <c r="W2506" t="s">
        <v>17587</v>
      </c>
      <c r="X2506" s="20" t="str">
        <f>+IF(V2506="","-",CONCATENATE(V2506,"_",W2506))</f>
        <v>FINES_R10</v>
      </c>
      <c r="Y2506" s="59">
        <v>0.89958679676055908</v>
      </c>
      <c r="Z2506" t="s">
        <v>134</v>
      </c>
      <c r="AA2506" t="s">
        <v>2393</v>
      </c>
      <c r="AB2506" t="str">
        <f>+IF(W2506="","-",IF(W2506="UNICO","CENSO","MUESTRA"))</f>
        <v>MUESTRA</v>
      </c>
      <c r="AC2506" t="s">
        <v>2397</v>
      </c>
      <c r="AD2506" t="s">
        <v>3250</v>
      </c>
      <c r="AF2506">
        <f>+COUNTIF(Piloto!C:C,MARCO!A2506)</f>
        <v>0</v>
      </c>
    </row>
    <row r="2507" spans="1:32" x14ac:dyDescent="0.25">
      <c r="A2507" s="5" t="str">
        <f t="shared" si="39"/>
        <v>R 10 - D 16 - 451 - 3854</v>
      </c>
      <c r="B2507" s="23" t="s">
        <v>2347</v>
      </c>
      <c r="C2507" t="s">
        <v>86</v>
      </c>
      <c r="D2507" t="s">
        <v>451</v>
      </c>
      <c r="E2507" t="s">
        <v>453</v>
      </c>
      <c r="F2507" t="s">
        <v>134</v>
      </c>
      <c r="G2507" t="s">
        <v>134</v>
      </c>
      <c r="H2507" t="s">
        <v>3112</v>
      </c>
      <c r="I2507" t="s">
        <v>20</v>
      </c>
      <c r="J2507" t="s">
        <v>2349</v>
      </c>
      <c r="K2507" t="s">
        <v>21</v>
      </c>
      <c r="M2507" t="s">
        <v>3113</v>
      </c>
      <c r="N2507" t="s">
        <v>22</v>
      </c>
      <c r="O2507" t="s">
        <v>23</v>
      </c>
      <c r="P2507" t="s">
        <v>26</v>
      </c>
      <c r="Q2507" t="s">
        <v>2348</v>
      </c>
      <c r="R2507" s="13">
        <v>21</v>
      </c>
      <c r="S2507" s="13">
        <v>1</v>
      </c>
      <c r="T2507" s="21">
        <v>1</v>
      </c>
      <c r="V2507" t="s">
        <v>2154</v>
      </c>
      <c r="W2507" t="s">
        <v>17587</v>
      </c>
      <c r="X2507" s="20" t="str">
        <f>+IF(V2507="","-",CONCATENATE(V2507,"_",W2507))</f>
        <v>FINES_R10</v>
      </c>
      <c r="Y2507" s="59">
        <v>0.91450297832489014</v>
      </c>
      <c r="Z2507" t="s">
        <v>134</v>
      </c>
      <c r="AA2507" t="s">
        <v>2393</v>
      </c>
      <c r="AB2507" t="str">
        <f>+IF(W2507="","-",IF(W2507="UNICO","CENSO","MUESTRA"))</f>
        <v>MUESTRA</v>
      </c>
      <c r="AC2507" t="s">
        <v>2398</v>
      </c>
      <c r="AD2507" t="s">
        <v>3114</v>
      </c>
      <c r="AF2507">
        <f>+COUNTIF(Piloto!C:C,MARCO!A2507)</f>
        <v>0</v>
      </c>
    </row>
    <row r="2508" spans="1:32" x14ac:dyDescent="0.25">
      <c r="A2508" s="5" t="str">
        <f t="shared" si="39"/>
        <v>R 10 - D 44 - 451 - 4460</v>
      </c>
      <c r="B2508" s="23" t="s">
        <v>2347</v>
      </c>
      <c r="C2508" t="s">
        <v>86</v>
      </c>
      <c r="D2508" t="s">
        <v>303</v>
      </c>
      <c r="E2508" t="s">
        <v>747</v>
      </c>
      <c r="F2508" t="s">
        <v>134</v>
      </c>
      <c r="G2508" t="s">
        <v>134</v>
      </c>
      <c r="H2508" t="s">
        <v>10969</v>
      </c>
      <c r="I2508" t="s">
        <v>20</v>
      </c>
      <c r="J2508" t="s">
        <v>2349</v>
      </c>
      <c r="K2508" t="s">
        <v>21</v>
      </c>
      <c r="M2508" t="s">
        <v>10970</v>
      </c>
      <c r="N2508" t="s">
        <v>22</v>
      </c>
      <c r="O2508" t="s">
        <v>23</v>
      </c>
      <c r="P2508" t="s">
        <v>26</v>
      </c>
      <c r="Q2508" t="s">
        <v>2348</v>
      </c>
      <c r="R2508" s="13">
        <v>25</v>
      </c>
      <c r="S2508" s="13">
        <v>1</v>
      </c>
      <c r="T2508" s="21">
        <v>1</v>
      </c>
      <c r="V2508" t="s">
        <v>2154</v>
      </c>
      <c r="W2508" t="s">
        <v>17587</v>
      </c>
      <c r="X2508" s="20" t="str">
        <f>+IF(V2508="","-",CONCATENATE(V2508,"_",W2508))</f>
        <v>FINES_R10</v>
      </c>
      <c r="Y2508" s="59">
        <v>0.93222969770431519</v>
      </c>
      <c r="Z2508" t="s">
        <v>134</v>
      </c>
      <c r="AA2508" t="s">
        <v>2393</v>
      </c>
      <c r="AB2508" t="str">
        <f>+IF(W2508="","-",IF(W2508="UNICO","CENSO","MUESTRA"))</f>
        <v>MUESTRA</v>
      </c>
      <c r="AC2508" t="s">
        <v>2398</v>
      </c>
      <c r="AD2508" t="s">
        <v>10971</v>
      </c>
      <c r="AF2508">
        <f>+COUNTIF(Piloto!C:C,MARCO!A2508)</f>
        <v>0</v>
      </c>
    </row>
    <row r="2509" spans="1:32" x14ac:dyDescent="0.25">
      <c r="A2509" s="5" t="str">
        <f t="shared" si="39"/>
        <v>R 10 - D 44 - 451 - 1971</v>
      </c>
      <c r="B2509" s="23" t="s">
        <v>2347</v>
      </c>
      <c r="C2509" t="s">
        <v>86</v>
      </c>
      <c r="D2509" t="s">
        <v>303</v>
      </c>
      <c r="E2509" t="s">
        <v>747</v>
      </c>
      <c r="F2509" t="s">
        <v>134</v>
      </c>
      <c r="G2509" t="s">
        <v>134</v>
      </c>
      <c r="H2509" t="s">
        <v>3155</v>
      </c>
      <c r="I2509" t="s">
        <v>20</v>
      </c>
      <c r="J2509" t="s">
        <v>2349</v>
      </c>
      <c r="K2509" t="s">
        <v>21</v>
      </c>
      <c r="M2509" t="s">
        <v>2254</v>
      </c>
      <c r="N2509" t="s">
        <v>22</v>
      </c>
      <c r="O2509" t="s">
        <v>23</v>
      </c>
      <c r="P2509" t="s">
        <v>26</v>
      </c>
      <c r="Q2509" t="s">
        <v>2348</v>
      </c>
      <c r="R2509" s="13">
        <v>14</v>
      </c>
      <c r="S2509" s="13">
        <v>1</v>
      </c>
      <c r="T2509" s="21">
        <v>1</v>
      </c>
      <c r="V2509" t="s">
        <v>2154</v>
      </c>
      <c r="W2509" t="s">
        <v>17587</v>
      </c>
      <c r="X2509" s="20" t="str">
        <f>+IF(V2509="","-",CONCATENATE(V2509,"_",W2509))</f>
        <v>FINES_R10</v>
      </c>
      <c r="Y2509" s="59">
        <v>0.96926194429397583</v>
      </c>
      <c r="Z2509" t="s">
        <v>134</v>
      </c>
      <c r="AA2509" t="s">
        <v>2393</v>
      </c>
      <c r="AB2509" t="str">
        <f>+IF(W2509="","-",IF(W2509="UNICO","CENSO","MUESTRA"))</f>
        <v>MUESTRA</v>
      </c>
      <c r="AC2509" t="s">
        <v>2397</v>
      </c>
      <c r="AD2509" t="s">
        <v>3156</v>
      </c>
      <c r="AF2509">
        <f>+COUNTIF(Piloto!C:C,MARCO!A2509)</f>
        <v>0</v>
      </c>
    </row>
    <row r="2510" spans="1:32" x14ac:dyDescent="0.25">
      <c r="A2510" s="5" t="str">
        <f t="shared" si="39"/>
        <v>R 11 - D 116 - 451 - 1744</v>
      </c>
      <c r="B2510" s="23" t="s">
        <v>2347</v>
      </c>
      <c r="C2510" t="s">
        <v>158</v>
      </c>
      <c r="D2510" t="s">
        <v>162</v>
      </c>
      <c r="E2510" t="s">
        <v>1868</v>
      </c>
      <c r="F2510" t="s">
        <v>134</v>
      </c>
      <c r="G2510" t="s">
        <v>134</v>
      </c>
      <c r="H2510" t="s">
        <v>3460</v>
      </c>
      <c r="I2510" t="s">
        <v>20</v>
      </c>
      <c r="J2510" t="s">
        <v>2349</v>
      </c>
      <c r="K2510" t="s">
        <v>21</v>
      </c>
      <c r="M2510" t="s">
        <v>3461</v>
      </c>
      <c r="N2510" t="s">
        <v>22</v>
      </c>
      <c r="O2510" t="s">
        <v>23</v>
      </c>
      <c r="P2510" t="s">
        <v>26</v>
      </c>
      <c r="Q2510" t="s">
        <v>2348</v>
      </c>
      <c r="R2510" s="13">
        <v>69</v>
      </c>
      <c r="S2510" s="13">
        <v>5</v>
      </c>
      <c r="T2510" s="21">
        <v>1</v>
      </c>
      <c r="V2510" t="s">
        <v>2154</v>
      </c>
      <c r="W2510" t="s">
        <v>17588</v>
      </c>
      <c r="X2510" s="20" t="str">
        <f>+IF(V2510="","-",CONCATENATE(V2510,"_",W2510))</f>
        <v>FINES_R11</v>
      </c>
      <c r="Y2510" s="59">
        <v>0.11</v>
      </c>
      <c r="Z2510" t="s">
        <v>134</v>
      </c>
      <c r="AA2510" t="s">
        <v>2393</v>
      </c>
      <c r="AB2510" t="str">
        <f>+IF(W2510="","-",IF(W2510="UNICO","CENSO","MUESTRA"))</f>
        <v>MUESTRA</v>
      </c>
      <c r="AC2510" t="s">
        <v>2398</v>
      </c>
      <c r="AD2510" t="s">
        <v>3462</v>
      </c>
      <c r="AF2510">
        <f>+COUNTIF(Piloto!C:C,MARCO!A2510)</f>
        <v>0</v>
      </c>
    </row>
    <row r="2511" spans="1:32" x14ac:dyDescent="0.25">
      <c r="A2511" s="5" t="str">
        <f t="shared" si="39"/>
        <v>R 11 - D 15 - 451 - 1610</v>
      </c>
      <c r="B2511" s="23" t="s">
        <v>2347</v>
      </c>
      <c r="C2511" t="s">
        <v>158</v>
      </c>
      <c r="D2511" t="s">
        <v>427</v>
      </c>
      <c r="E2511" t="s">
        <v>428</v>
      </c>
      <c r="F2511" t="s">
        <v>134</v>
      </c>
      <c r="G2511" t="s">
        <v>134</v>
      </c>
      <c r="H2511" t="s">
        <v>3522</v>
      </c>
      <c r="I2511" t="s">
        <v>20</v>
      </c>
      <c r="J2511" t="s">
        <v>2349</v>
      </c>
      <c r="K2511" t="s">
        <v>21</v>
      </c>
      <c r="M2511" t="s">
        <v>3523</v>
      </c>
      <c r="N2511" t="s">
        <v>22</v>
      </c>
      <c r="O2511" t="s">
        <v>23</v>
      </c>
      <c r="P2511" t="s">
        <v>26</v>
      </c>
      <c r="Q2511" t="s">
        <v>2348</v>
      </c>
      <c r="R2511" s="13">
        <v>49</v>
      </c>
      <c r="S2511" s="13">
        <v>3</v>
      </c>
      <c r="T2511" s="21">
        <v>1</v>
      </c>
      <c r="V2511" t="s">
        <v>2154</v>
      </c>
      <c r="W2511" t="s">
        <v>17588</v>
      </c>
      <c r="X2511" s="20" t="str">
        <f>+IF(V2511="","-",CONCATENATE(V2511,"_",W2511))</f>
        <v>FINES_R11</v>
      </c>
      <c r="Y2511" s="59">
        <v>0.16448803246021271</v>
      </c>
      <c r="Z2511" t="s">
        <v>134</v>
      </c>
      <c r="AA2511" t="s">
        <v>2393</v>
      </c>
      <c r="AB2511" t="str">
        <f>+IF(W2511="","-",IF(W2511="UNICO","CENSO","MUESTRA"))</f>
        <v>MUESTRA</v>
      </c>
      <c r="AC2511" t="s">
        <v>2398</v>
      </c>
      <c r="AD2511" t="s">
        <v>3524</v>
      </c>
      <c r="AF2511">
        <f>+COUNTIF(Piloto!C:C,MARCO!A2511)</f>
        <v>0</v>
      </c>
    </row>
    <row r="2512" spans="1:32" x14ac:dyDescent="0.25">
      <c r="A2512" s="5" t="str">
        <f t="shared" si="39"/>
        <v>R 11 - D 83 - 451 - 1792</v>
      </c>
      <c r="B2512" s="23" t="s">
        <v>2347</v>
      </c>
      <c r="C2512" t="s">
        <v>158</v>
      </c>
      <c r="D2512" t="s">
        <v>1445</v>
      </c>
      <c r="E2512" t="s">
        <v>1446</v>
      </c>
      <c r="F2512" t="s">
        <v>134</v>
      </c>
      <c r="G2512" t="s">
        <v>134</v>
      </c>
      <c r="H2512" t="s">
        <v>3733</v>
      </c>
      <c r="I2512" t="s">
        <v>20</v>
      </c>
      <c r="J2512" t="s">
        <v>2349</v>
      </c>
      <c r="K2512" t="s">
        <v>21</v>
      </c>
      <c r="M2512" t="s">
        <v>3734</v>
      </c>
      <c r="N2512" t="s">
        <v>22</v>
      </c>
      <c r="O2512" t="s">
        <v>23</v>
      </c>
      <c r="P2512" t="s">
        <v>26</v>
      </c>
      <c r="Q2512" t="s">
        <v>2348</v>
      </c>
      <c r="R2512" s="13">
        <v>31</v>
      </c>
      <c r="S2512" s="13">
        <v>2</v>
      </c>
      <c r="T2512" s="21">
        <v>1</v>
      </c>
      <c r="V2512" t="s">
        <v>2154</v>
      </c>
      <c r="W2512" t="s">
        <v>17588</v>
      </c>
      <c r="X2512" s="20" t="str">
        <f>+IF(V2512="","-",CONCATENATE(V2512,"_",W2512))</f>
        <v>FINES_R11</v>
      </c>
      <c r="Y2512" s="59">
        <v>0.19452498853206629</v>
      </c>
      <c r="Z2512" t="s">
        <v>134</v>
      </c>
      <c r="AA2512" t="s">
        <v>2393</v>
      </c>
      <c r="AB2512" t="str">
        <f>+IF(W2512="","-",IF(W2512="UNICO","CENSO","MUESTRA"))</f>
        <v>MUESTRA</v>
      </c>
      <c r="AC2512" t="s">
        <v>2397</v>
      </c>
      <c r="AD2512" t="s">
        <v>3735</v>
      </c>
      <c r="AF2512">
        <f>+COUNTIF(Piloto!C:C,MARCO!A2512)</f>
        <v>0</v>
      </c>
    </row>
    <row r="2513" spans="1:32" x14ac:dyDescent="0.25">
      <c r="A2513" s="5" t="str">
        <f t="shared" si="39"/>
        <v>R 11 - D 83 - 451 - 4655</v>
      </c>
      <c r="B2513" s="23" t="s">
        <v>2347</v>
      </c>
      <c r="C2513" t="s">
        <v>158</v>
      </c>
      <c r="D2513" t="s">
        <v>1445</v>
      </c>
      <c r="E2513" t="s">
        <v>1446</v>
      </c>
      <c r="F2513" t="s">
        <v>134</v>
      </c>
      <c r="G2513" t="s">
        <v>134</v>
      </c>
      <c r="H2513" t="s">
        <v>3866</v>
      </c>
      <c r="I2513" t="s">
        <v>20</v>
      </c>
      <c r="J2513" t="s">
        <v>2349</v>
      </c>
      <c r="K2513" t="s">
        <v>21</v>
      </c>
      <c r="M2513" t="s">
        <v>3867</v>
      </c>
      <c r="N2513" t="s">
        <v>22</v>
      </c>
      <c r="O2513" t="s">
        <v>23</v>
      </c>
      <c r="P2513" t="s">
        <v>26</v>
      </c>
      <c r="Q2513" t="s">
        <v>2348</v>
      </c>
      <c r="R2513" s="13">
        <v>14</v>
      </c>
      <c r="S2513" s="13">
        <v>1</v>
      </c>
      <c r="T2513" s="21">
        <v>1</v>
      </c>
      <c r="V2513" t="s">
        <v>2154</v>
      </c>
      <c r="W2513" t="s">
        <v>17588</v>
      </c>
      <c r="X2513" s="20" t="str">
        <f>+IF(V2513="","-",CONCATENATE(V2513,"_",W2513))</f>
        <v>FINES_R11</v>
      </c>
      <c r="Y2513" s="59">
        <v>0.1955660134553909</v>
      </c>
      <c r="Z2513" t="s">
        <v>134</v>
      </c>
      <c r="AA2513" t="s">
        <v>2393</v>
      </c>
      <c r="AB2513" t="str">
        <f>+IF(W2513="","-",IF(W2513="UNICO","CENSO","MUESTRA"))</f>
        <v>MUESTRA</v>
      </c>
      <c r="AC2513" t="s">
        <v>2398</v>
      </c>
      <c r="AD2513" t="s">
        <v>3868</v>
      </c>
      <c r="AF2513">
        <f>+COUNTIF(Piloto!C:C,MARCO!A2513)</f>
        <v>0</v>
      </c>
    </row>
    <row r="2514" spans="1:32" x14ac:dyDescent="0.25">
      <c r="A2514" s="5" t="str">
        <f t="shared" si="39"/>
        <v>R 11 - D 116 - 451 - 3033</v>
      </c>
      <c r="B2514" s="23" t="s">
        <v>2347</v>
      </c>
      <c r="C2514" t="s">
        <v>158</v>
      </c>
      <c r="D2514" t="s">
        <v>162</v>
      </c>
      <c r="E2514" t="s">
        <v>1868</v>
      </c>
      <c r="F2514" t="s">
        <v>134</v>
      </c>
      <c r="G2514" t="s">
        <v>134</v>
      </c>
      <c r="H2514" t="s">
        <v>3446</v>
      </c>
      <c r="I2514" t="s">
        <v>20</v>
      </c>
      <c r="J2514" t="s">
        <v>2349</v>
      </c>
      <c r="K2514" t="s">
        <v>21</v>
      </c>
      <c r="M2514" t="s">
        <v>3447</v>
      </c>
      <c r="N2514" t="s">
        <v>22</v>
      </c>
      <c r="O2514" t="s">
        <v>23</v>
      </c>
      <c r="P2514" t="s">
        <v>26</v>
      </c>
      <c r="Q2514" t="s">
        <v>2348</v>
      </c>
      <c r="R2514" s="13">
        <v>17</v>
      </c>
      <c r="S2514" s="13">
        <v>1</v>
      </c>
      <c r="T2514" s="21">
        <v>1</v>
      </c>
      <c r="V2514" t="s">
        <v>2154</v>
      </c>
      <c r="W2514" t="s">
        <v>17588</v>
      </c>
      <c r="X2514" s="20" t="str">
        <f>+IF(V2514="","-",CONCATENATE(V2514,"_",W2514))</f>
        <v>FINES_R11</v>
      </c>
      <c r="Y2514" s="59">
        <v>0.21168506145477289</v>
      </c>
      <c r="Z2514" t="s">
        <v>134</v>
      </c>
      <c r="AA2514" t="s">
        <v>2393</v>
      </c>
      <c r="AB2514" t="str">
        <f>+IF(W2514="","-",IF(W2514="UNICO","CENSO","MUESTRA"))</f>
        <v>MUESTRA</v>
      </c>
      <c r="AC2514" t="s">
        <v>2398</v>
      </c>
      <c r="AD2514" t="s">
        <v>3448</v>
      </c>
      <c r="AF2514">
        <f>+COUNTIF(Piloto!C:C,MARCO!A2514)</f>
        <v>0</v>
      </c>
    </row>
    <row r="2515" spans="1:32" x14ac:dyDescent="0.25">
      <c r="A2515" s="5" t="str">
        <f t="shared" si="39"/>
        <v>R 11 - D 116 - 451 - 1750</v>
      </c>
      <c r="B2515" s="23" t="s">
        <v>2347</v>
      </c>
      <c r="C2515" t="s">
        <v>158</v>
      </c>
      <c r="D2515" t="s">
        <v>162</v>
      </c>
      <c r="E2515" t="s">
        <v>1868</v>
      </c>
      <c r="F2515" t="s">
        <v>134</v>
      </c>
      <c r="G2515" t="s">
        <v>134</v>
      </c>
      <c r="H2515" t="s">
        <v>11114</v>
      </c>
      <c r="I2515" t="s">
        <v>20</v>
      </c>
      <c r="J2515" t="s">
        <v>2349</v>
      </c>
      <c r="K2515" t="s">
        <v>21</v>
      </c>
      <c r="M2515" t="s">
        <v>11115</v>
      </c>
      <c r="N2515" t="s">
        <v>22</v>
      </c>
      <c r="O2515" t="s">
        <v>23</v>
      </c>
      <c r="P2515" t="s">
        <v>26</v>
      </c>
      <c r="Q2515" t="s">
        <v>2348</v>
      </c>
      <c r="R2515" s="13">
        <v>17</v>
      </c>
      <c r="S2515" s="13">
        <v>1</v>
      </c>
      <c r="T2515" s="21">
        <v>1</v>
      </c>
      <c r="V2515" t="s">
        <v>2154</v>
      </c>
      <c r="W2515" t="s">
        <v>17588</v>
      </c>
      <c r="X2515" s="20" t="str">
        <f>+IF(V2515="","-",CONCATENATE(V2515,"_",W2515))</f>
        <v>FINES_R11</v>
      </c>
      <c r="Y2515" s="59">
        <v>0.21674990653991699</v>
      </c>
      <c r="Z2515" t="s">
        <v>134</v>
      </c>
      <c r="AA2515" t="s">
        <v>2393</v>
      </c>
      <c r="AB2515" t="str">
        <f>+IF(W2515="","-",IF(W2515="UNICO","CENSO","MUESTRA"))</f>
        <v>MUESTRA</v>
      </c>
      <c r="AC2515" t="s">
        <v>2397</v>
      </c>
      <c r="AD2515" t="s">
        <v>11116</v>
      </c>
      <c r="AF2515">
        <f>+COUNTIF(Piloto!C:C,MARCO!A2515)</f>
        <v>0</v>
      </c>
    </row>
    <row r="2516" spans="1:32" x14ac:dyDescent="0.25">
      <c r="A2516" s="5" t="str">
        <f t="shared" si="39"/>
        <v>R 11 - D 47 - 451 - 1054</v>
      </c>
      <c r="B2516" s="23" t="s">
        <v>2347</v>
      </c>
      <c r="C2516" t="s">
        <v>158</v>
      </c>
      <c r="D2516" t="s">
        <v>811</v>
      </c>
      <c r="E2516" t="s">
        <v>812</v>
      </c>
      <c r="F2516" t="s">
        <v>134</v>
      </c>
      <c r="G2516" t="s">
        <v>134</v>
      </c>
      <c r="H2516" t="s">
        <v>3630</v>
      </c>
      <c r="I2516" t="s">
        <v>20</v>
      </c>
      <c r="J2516" t="s">
        <v>2349</v>
      </c>
      <c r="K2516" t="s">
        <v>21</v>
      </c>
      <c r="M2516" t="s">
        <v>3631</v>
      </c>
      <c r="N2516" t="s">
        <v>22</v>
      </c>
      <c r="O2516" t="s">
        <v>23</v>
      </c>
      <c r="P2516" t="s">
        <v>26</v>
      </c>
      <c r="Q2516" t="s">
        <v>2348</v>
      </c>
      <c r="R2516" s="13">
        <v>146</v>
      </c>
      <c r="S2516" s="13">
        <v>4</v>
      </c>
      <c r="T2516" s="21">
        <v>1</v>
      </c>
      <c r="V2516" t="s">
        <v>2154</v>
      </c>
      <c r="W2516" t="s">
        <v>17588</v>
      </c>
      <c r="X2516" s="20" t="str">
        <f>+IF(V2516="","-",CONCATENATE(V2516,"_",W2516))</f>
        <v>FINES_R11</v>
      </c>
      <c r="Y2516" s="59">
        <v>0.21677957475185389</v>
      </c>
      <c r="Z2516" t="s">
        <v>134</v>
      </c>
      <c r="AA2516" t="s">
        <v>2393</v>
      </c>
      <c r="AB2516" t="str">
        <f>+IF(W2516="","-",IF(W2516="UNICO","CENSO","MUESTRA"))</f>
        <v>MUESTRA</v>
      </c>
      <c r="AC2516" t="s">
        <v>2398</v>
      </c>
      <c r="AD2516" t="s">
        <v>3632</v>
      </c>
      <c r="AF2516">
        <f>+COUNTIF(Piloto!C:C,MARCO!A2516)</f>
        <v>0</v>
      </c>
    </row>
    <row r="2517" spans="1:32" x14ac:dyDescent="0.25">
      <c r="A2517" s="5" t="str">
        <f t="shared" si="39"/>
        <v>R 11 - D 15 - 453 - 1616</v>
      </c>
      <c r="B2517" s="23" t="s">
        <v>2347</v>
      </c>
      <c r="C2517" t="s">
        <v>158</v>
      </c>
      <c r="D2517" t="s">
        <v>427</v>
      </c>
      <c r="E2517" t="s">
        <v>428</v>
      </c>
      <c r="F2517" t="s">
        <v>134</v>
      </c>
      <c r="G2517" t="s">
        <v>134</v>
      </c>
      <c r="H2517" t="s">
        <v>11127</v>
      </c>
      <c r="I2517" t="s">
        <v>20</v>
      </c>
      <c r="J2517" t="s">
        <v>2349</v>
      </c>
      <c r="K2517" t="s">
        <v>21</v>
      </c>
      <c r="M2517" t="s">
        <v>11128</v>
      </c>
      <c r="N2517" t="s">
        <v>22</v>
      </c>
      <c r="O2517" t="s">
        <v>23</v>
      </c>
      <c r="P2517" t="s">
        <v>26</v>
      </c>
      <c r="Q2517" t="s">
        <v>2348</v>
      </c>
      <c r="R2517" s="13">
        <v>23</v>
      </c>
      <c r="S2517" s="13">
        <v>1</v>
      </c>
      <c r="T2517" s="21">
        <v>1</v>
      </c>
      <c r="V2517" t="s">
        <v>2154</v>
      </c>
      <c r="W2517" t="s">
        <v>17588</v>
      </c>
      <c r="X2517" s="20" t="str">
        <f>+IF(V2517="","-",CONCATENATE(V2517,"_",W2517))</f>
        <v>FINES_R11</v>
      </c>
      <c r="Y2517" s="59">
        <v>0.23453749716281891</v>
      </c>
      <c r="Z2517" t="s">
        <v>134</v>
      </c>
      <c r="AA2517" t="s">
        <v>2393</v>
      </c>
      <c r="AB2517" t="str">
        <f>+IF(W2517="","-",IF(W2517="UNICO","CENSO","MUESTRA"))</f>
        <v>MUESTRA</v>
      </c>
      <c r="AC2517" t="s">
        <v>2397</v>
      </c>
      <c r="AD2517" t="s">
        <v>11129</v>
      </c>
      <c r="AF2517">
        <f>+COUNTIF(Piloto!C:C,MARCO!A2517)</f>
        <v>0</v>
      </c>
    </row>
    <row r="2518" spans="1:32" x14ac:dyDescent="0.25">
      <c r="A2518" s="5" t="str">
        <f t="shared" si="39"/>
        <v>R 11 - D 116 - 451 - 2930</v>
      </c>
      <c r="B2518" s="23" t="s">
        <v>2347</v>
      </c>
      <c r="C2518" t="s">
        <v>158</v>
      </c>
      <c r="D2518" t="s">
        <v>162</v>
      </c>
      <c r="E2518" t="s">
        <v>1868</v>
      </c>
      <c r="F2518" t="s">
        <v>134</v>
      </c>
      <c r="G2518" t="s">
        <v>134</v>
      </c>
      <c r="H2518" t="s">
        <v>3487</v>
      </c>
      <c r="I2518" t="s">
        <v>20</v>
      </c>
      <c r="J2518" t="s">
        <v>2349</v>
      </c>
      <c r="K2518" t="s">
        <v>21</v>
      </c>
      <c r="M2518" t="s">
        <v>3488</v>
      </c>
      <c r="N2518" t="s">
        <v>22</v>
      </c>
      <c r="O2518" t="s">
        <v>23</v>
      </c>
      <c r="P2518" t="s">
        <v>26</v>
      </c>
      <c r="Q2518" t="s">
        <v>2348</v>
      </c>
      <c r="R2518" s="13">
        <v>22</v>
      </c>
      <c r="S2518" s="13">
        <v>1</v>
      </c>
      <c r="T2518" s="21">
        <v>1</v>
      </c>
      <c r="V2518" t="s">
        <v>2154</v>
      </c>
      <c r="W2518" t="s">
        <v>17588</v>
      </c>
      <c r="X2518" s="20" t="str">
        <f>+IF(V2518="","-",CONCATENATE(V2518,"_",W2518))</f>
        <v>FINES_R11</v>
      </c>
      <c r="Y2518" s="59">
        <v>0.23905068635940549</v>
      </c>
      <c r="Z2518" t="s">
        <v>134</v>
      </c>
      <c r="AA2518" t="s">
        <v>2393</v>
      </c>
      <c r="AB2518" t="str">
        <f>+IF(W2518="","-",IF(W2518="UNICO","CENSO","MUESTRA"))</f>
        <v>MUESTRA</v>
      </c>
      <c r="AC2518" t="s">
        <v>2398</v>
      </c>
      <c r="AD2518" t="s">
        <v>3489</v>
      </c>
      <c r="AF2518">
        <f>+COUNTIF(Piloto!C:C,MARCO!A2518)</f>
        <v>0</v>
      </c>
    </row>
    <row r="2519" spans="1:32" x14ac:dyDescent="0.25">
      <c r="A2519" s="5" t="str">
        <f t="shared" si="39"/>
        <v>R 11 - D 116 - 451 - 4336</v>
      </c>
      <c r="B2519" s="23" t="s">
        <v>2347</v>
      </c>
      <c r="C2519" t="s">
        <v>158</v>
      </c>
      <c r="D2519" t="s">
        <v>162</v>
      </c>
      <c r="E2519" t="s">
        <v>1868</v>
      </c>
      <c r="F2519" t="s">
        <v>134</v>
      </c>
      <c r="G2519" t="s">
        <v>134</v>
      </c>
      <c r="H2519" t="s">
        <v>3514</v>
      </c>
      <c r="I2519" t="s">
        <v>20</v>
      </c>
      <c r="J2519" t="s">
        <v>2349</v>
      </c>
      <c r="K2519" t="s">
        <v>21</v>
      </c>
      <c r="M2519" t="s">
        <v>3488</v>
      </c>
      <c r="N2519" t="s">
        <v>22</v>
      </c>
      <c r="O2519" t="s">
        <v>23</v>
      </c>
      <c r="P2519" t="s">
        <v>26</v>
      </c>
      <c r="Q2519" t="s">
        <v>2348</v>
      </c>
      <c r="R2519" s="13">
        <v>21</v>
      </c>
      <c r="S2519" s="13">
        <v>1</v>
      </c>
      <c r="T2519" s="21">
        <v>1</v>
      </c>
      <c r="V2519" t="s">
        <v>2154</v>
      </c>
      <c r="W2519" t="s">
        <v>17588</v>
      </c>
      <c r="X2519" s="20" t="str">
        <f>+IF(V2519="","-",CONCATENATE(V2519,"_",W2519))</f>
        <v>FINES_R11</v>
      </c>
      <c r="Y2519" s="59">
        <v>0.23905068635940549</v>
      </c>
      <c r="Z2519" t="s">
        <v>134</v>
      </c>
      <c r="AA2519" t="s">
        <v>2393</v>
      </c>
      <c r="AB2519" t="str">
        <f>+IF(W2519="","-",IF(W2519="UNICO","CENSO","MUESTRA"))</f>
        <v>MUESTRA</v>
      </c>
      <c r="AC2519" t="s">
        <v>2398</v>
      </c>
      <c r="AD2519" t="s">
        <v>3515</v>
      </c>
      <c r="AF2519">
        <f>+COUNTIF(Piloto!C:C,MARCO!A2519)</f>
        <v>0</v>
      </c>
    </row>
    <row r="2520" spans="1:32" x14ac:dyDescent="0.25">
      <c r="A2520" s="5" t="str">
        <f t="shared" si="39"/>
        <v>R 11 - D 116 - 454 - 0048</v>
      </c>
      <c r="B2520" s="23" t="s">
        <v>2347</v>
      </c>
      <c r="C2520" t="s">
        <v>158</v>
      </c>
      <c r="D2520" t="s">
        <v>162</v>
      </c>
      <c r="E2520" t="s">
        <v>1868</v>
      </c>
      <c r="F2520" t="s">
        <v>134</v>
      </c>
      <c r="G2520" t="s">
        <v>134</v>
      </c>
      <c r="H2520" t="s">
        <v>3502</v>
      </c>
      <c r="I2520" t="s">
        <v>20</v>
      </c>
      <c r="J2520" t="s">
        <v>2349</v>
      </c>
      <c r="K2520" t="s">
        <v>21</v>
      </c>
      <c r="M2520" t="s">
        <v>2271</v>
      </c>
      <c r="N2520" t="s">
        <v>22</v>
      </c>
      <c r="O2520" t="s">
        <v>23</v>
      </c>
      <c r="P2520" t="s">
        <v>26</v>
      </c>
      <c r="Q2520" t="s">
        <v>2348</v>
      </c>
      <c r="R2520" s="13">
        <v>11</v>
      </c>
      <c r="S2520" s="13">
        <v>1</v>
      </c>
      <c r="T2520" s="21">
        <v>1</v>
      </c>
      <c r="V2520" t="s">
        <v>2154</v>
      </c>
      <c r="W2520" t="s">
        <v>17588</v>
      </c>
      <c r="X2520" s="20" t="str">
        <f>+IF(V2520="","-",CONCATENATE(V2520,"_",W2520))</f>
        <v>FINES_R11</v>
      </c>
      <c r="Y2520" s="59">
        <v>0.26055616140365601</v>
      </c>
      <c r="Z2520" t="s">
        <v>134</v>
      </c>
      <c r="AA2520" t="s">
        <v>2393</v>
      </c>
      <c r="AB2520" t="str">
        <f>+IF(W2520="","-",IF(W2520="UNICO","CENSO","MUESTRA"))</f>
        <v>MUESTRA</v>
      </c>
      <c r="AC2520" t="s">
        <v>2398</v>
      </c>
      <c r="AD2520" t="s">
        <v>3503</v>
      </c>
      <c r="AF2520">
        <f>+COUNTIF(Piloto!C:C,MARCO!A2520)</f>
        <v>0</v>
      </c>
    </row>
    <row r="2521" spans="1:32" x14ac:dyDescent="0.25">
      <c r="A2521" s="5" t="str">
        <f t="shared" si="39"/>
        <v>R 11 - D 116 - 456 - 1745</v>
      </c>
      <c r="B2521" s="23" t="s">
        <v>2347</v>
      </c>
      <c r="C2521" t="s">
        <v>158</v>
      </c>
      <c r="D2521" t="s">
        <v>162</v>
      </c>
      <c r="E2521" t="s">
        <v>1868</v>
      </c>
      <c r="F2521" t="s">
        <v>134</v>
      </c>
      <c r="G2521" t="s">
        <v>134</v>
      </c>
      <c r="H2521" t="s">
        <v>3438</v>
      </c>
      <c r="I2521" t="s">
        <v>20</v>
      </c>
      <c r="J2521" t="s">
        <v>2349</v>
      </c>
      <c r="K2521" t="s">
        <v>21</v>
      </c>
      <c r="M2521" t="s">
        <v>3439</v>
      </c>
      <c r="N2521" t="s">
        <v>22</v>
      </c>
      <c r="O2521" t="s">
        <v>23</v>
      </c>
      <c r="P2521" t="s">
        <v>26</v>
      </c>
      <c r="Q2521" t="s">
        <v>2348</v>
      </c>
      <c r="R2521" s="13">
        <v>52</v>
      </c>
      <c r="S2521" s="13">
        <v>2</v>
      </c>
      <c r="T2521" s="21">
        <v>1</v>
      </c>
      <c r="V2521" t="s">
        <v>2154</v>
      </c>
      <c r="W2521" t="s">
        <v>17588</v>
      </c>
      <c r="X2521" s="20" t="str">
        <f>+IF(V2521="","-",CONCATENATE(V2521,"_",W2521))</f>
        <v>FINES_R11</v>
      </c>
      <c r="Y2521" s="59">
        <v>0.27670806646347051</v>
      </c>
      <c r="Z2521" t="s">
        <v>134</v>
      </c>
      <c r="AA2521" t="s">
        <v>2393</v>
      </c>
      <c r="AB2521" t="str">
        <f>+IF(W2521="","-",IF(W2521="UNICO","CENSO","MUESTRA"))</f>
        <v>MUESTRA</v>
      </c>
      <c r="AC2521" t="s">
        <v>2397</v>
      </c>
      <c r="AD2521" t="s">
        <v>3440</v>
      </c>
      <c r="AF2521">
        <f>+COUNTIF(Piloto!C:C,MARCO!A2521)</f>
        <v>0</v>
      </c>
    </row>
    <row r="2522" spans="1:32" x14ac:dyDescent="0.25">
      <c r="A2522" s="5" t="str">
        <f t="shared" si="39"/>
        <v>R 11 - D 116 - 456 - 1746</v>
      </c>
      <c r="B2522" s="23" t="s">
        <v>2347</v>
      </c>
      <c r="C2522" t="s">
        <v>158</v>
      </c>
      <c r="D2522" t="s">
        <v>162</v>
      </c>
      <c r="E2522" t="s">
        <v>1868</v>
      </c>
      <c r="F2522" t="s">
        <v>134</v>
      </c>
      <c r="G2522" t="s">
        <v>134</v>
      </c>
      <c r="H2522" t="s">
        <v>3474</v>
      </c>
      <c r="I2522" t="s">
        <v>20</v>
      </c>
      <c r="J2522" t="s">
        <v>2349</v>
      </c>
      <c r="K2522" t="s">
        <v>21</v>
      </c>
      <c r="M2522" t="s">
        <v>3439</v>
      </c>
      <c r="N2522" t="s">
        <v>22</v>
      </c>
      <c r="O2522" t="s">
        <v>23</v>
      </c>
      <c r="P2522" t="s">
        <v>26</v>
      </c>
      <c r="Q2522" t="s">
        <v>2348</v>
      </c>
      <c r="R2522" s="13">
        <v>29</v>
      </c>
      <c r="S2522" s="13">
        <v>2</v>
      </c>
      <c r="T2522" s="21">
        <v>1</v>
      </c>
      <c r="V2522" t="s">
        <v>2154</v>
      </c>
      <c r="W2522" t="s">
        <v>17588</v>
      </c>
      <c r="X2522" s="20" t="str">
        <f>+IF(V2522="","-",CONCATENATE(V2522,"_",W2522))</f>
        <v>FINES_R11</v>
      </c>
      <c r="Y2522" s="59">
        <v>0.27670806646347051</v>
      </c>
      <c r="Z2522" t="s">
        <v>134</v>
      </c>
      <c r="AA2522" t="s">
        <v>2393</v>
      </c>
      <c r="AB2522" t="str">
        <f>+IF(W2522="","-",IF(W2522="UNICO","CENSO","MUESTRA"))</f>
        <v>MUESTRA</v>
      </c>
      <c r="AC2522" t="s">
        <v>2398</v>
      </c>
      <c r="AD2522" t="s">
        <v>3440</v>
      </c>
      <c r="AF2522">
        <f>+COUNTIF(Piloto!C:C,MARCO!A2522)</f>
        <v>0</v>
      </c>
    </row>
    <row r="2523" spans="1:32" x14ac:dyDescent="0.25">
      <c r="A2523" s="5" t="str">
        <f t="shared" si="39"/>
        <v>R 11 - D 83 - 454 - 4559</v>
      </c>
      <c r="B2523" s="23" t="s">
        <v>2347</v>
      </c>
      <c r="C2523" t="s">
        <v>158</v>
      </c>
      <c r="D2523" t="s">
        <v>1445</v>
      </c>
      <c r="E2523" t="s">
        <v>1446</v>
      </c>
      <c r="F2523" t="s">
        <v>134</v>
      </c>
      <c r="G2523" t="s">
        <v>134</v>
      </c>
      <c r="H2523" t="s">
        <v>3904</v>
      </c>
      <c r="I2523" t="s">
        <v>20</v>
      </c>
      <c r="J2523" t="s">
        <v>2349</v>
      </c>
      <c r="K2523" t="s">
        <v>21</v>
      </c>
      <c r="M2523" t="s">
        <v>3905</v>
      </c>
      <c r="N2523" t="s">
        <v>22</v>
      </c>
      <c r="O2523" t="s">
        <v>23</v>
      </c>
      <c r="P2523" t="s">
        <v>26</v>
      </c>
      <c r="Q2523" t="s">
        <v>2348</v>
      </c>
      <c r="R2523" s="13">
        <v>37</v>
      </c>
      <c r="S2523" s="13">
        <v>2</v>
      </c>
      <c r="T2523" s="21">
        <v>1</v>
      </c>
      <c r="V2523" t="s">
        <v>2154</v>
      </c>
      <c r="W2523" t="s">
        <v>17588</v>
      </c>
      <c r="X2523" s="20" t="str">
        <f>+IF(V2523="","-",CONCATENATE(V2523,"_",W2523))</f>
        <v>FINES_R11</v>
      </c>
      <c r="Y2523" s="59">
        <v>0.28999999999999998</v>
      </c>
      <c r="Z2523" t="s">
        <v>134</v>
      </c>
      <c r="AA2523" t="s">
        <v>2393</v>
      </c>
      <c r="AB2523" t="str">
        <f>+IF(W2523="","-",IF(W2523="UNICO","CENSO","MUESTRA"))</f>
        <v>MUESTRA</v>
      </c>
      <c r="AC2523" t="s">
        <v>2397</v>
      </c>
      <c r="AD2523" t="s">
        <v>3906</v>
      </c>
      <c r="AF2523">
        <f>+COUNTIF(Piloto!C:C,MARCO!A2523)</f>
        <v>0</v>
      </c>
    </row>
    <row r="2524" spans="1:32" x14ac:dyDescent="0.25">
      <c r="A2524" s="5" t="str">
        <f t="shared" si="39"/>
        <v>R 11 - D 15 - 453 - 0819</v>
      </c>
      <c r="B2524" s="23" t="s">
        <v>2347</v>
      </c>
      <c r="C2524" t="s">
        <v>158</v>
      </c>
      <c r="D2524" t="s">
        <v>427</v>
      </c>
      <c r="E2524" t="s">
        <v>428</v>
      </c>
      <c r="F2524" t="s">
        <v>134</v>
      </c>
      <c r="G2524" t="s">
        <v>134</v>
      </c>
      <c r="H2524" t="s">
        <v>11156</v>
      </c>
      <c r="I2524" t="s">
        <v>20</v>
      </c>
      <c r="J2524" t="s">
        <v>2349</v>
      </c>
      <c r="K2524" t="s">
        <v>21</v>
      </c>
      <c r="M2524" t="s">
        <v>11157</v>
      </c>
      <c r="N2524" t="s">
        <v>22</v>
      </c>
      <c r="O2524" t="s">
        <v>23</v>
      </c>
      <c r="P2524" t="s">
        <v>26</v>
      </c>
      <c r="Q2524" t="s">
        <v>2348</v>
      </c>
      <c r="R2524" s="13">
        <v>29</v>
      </c>
      <c r="S2524" s="13">
        <v>1</v>
      </c>
      <c r="T2524" s="21">
        <v>1</v>
      </c>
      <c r="V2524" t="s">
        <v>2154</v>
      </c>
      <c r="W2524" t="s">
        <v>17588</v>
      </c>
      <c r="X2524" s="20" t="str">
        <f>+IF(V2524="","-",CONCATENATE(V2524,"_",W2524))</f>
        <v>FINES_R11</v>
      </c>
      <c r="Y2524" s="59">
        <v>0.29779374599456793</v>
      </c>
      <c r="Z2524" t="s">
        <v>134</v>
      </c>
      <c r="AA2524" t="s">
        <v>2393</v>
      </c>
      <c r="AB2524" t="str">
        <f>+IF(W2524="","-",IF(W2524="UNICO","CENSO","MUESTRA"))</f>
        <v>MUESTRA</v>
      </c>
      <c r="AC2524" t="s">
        <v>2397</v>
      </c>
      <c r="AD2524" t="s">
        <v>11158</v>
      </c>
      <c r="AF2524">
        <f>+COUNTIF(Piloto!C:C,MARCO!A2524)</f>
        <v>0</v>
      </c>
    </row>
    <row r="2525" spans="1:32" x14ac:dyDescent="0.25">
      <c r="A2525" s="5" t="str">
        <f t="shared" si="39"/>
        <v>R 11 - D 47 - 451 - 2868</v>
      </c>
      <c r="B2525" s="23" t="s">
        <v>2347</v>
      </c>
      <c r="C2525" t="s">
        <v>158</v>
      </c>
      <c r="D2525" t="s">
        <v>811</v>
      </c>
      <c r="E2525" t="s">
        <v>812</v>
      </c>
      <c r="F2525" t="s">
        <v>134</v>
      </c>
      <c r="G2525" t="s">
        <v>134</v>
      </c>
      <c r="H2525" t="s">
        <v>3611</v>
      </c>
      <c r="I2525" t="s">
        <v>20</v>
      </c>
      <c r="J2525" t="s">
        <v>2349</v>
      </c>
      <c r="K2525" t="s">
        <v>21</v>
      </c>
      <c r="M2525" t="s">
        <v>3194</v>
      </c>
      <c r="N2525" t="s">
        <v>22</v>
      </c>
      <c r="O2525" t="s">
        <v>23</v>
      </c>
      <c r="P2525" t="s">
        <v>26</v>
      </c>
      <c r="Q2525" t="s">
        <v>2348</v>
      </c>
      <c r="R2525" s="13">
        <v>99</v>
      </c>
      <c r="S2525" s="13">
        <v>3</v>
      </c>
      <c r="T2525" s="21">
        <v>1</v>
      </c>
      <c r="V2525" t="s">
        <v>2154</v>
      </c>
      <c r="W2525" t="s">
        <v>17588</v>
      </c>
      <c r="X2525" s="20" t="str">
        <f>+IF(V2525="","-",CONCATENATE(V2525,"_",W2525))</f>
        <v>FINES_R11</v>
      </c>
      <c r="Y2525" s="59">
        <v>0.30155119299888611</v>
      </c>
      <c r="Z2525" t="s">
        <v>134</v>
      </c>
      <c r="AA2525" t="s">
        <v>2393</v>
      </c>
      <c r="AB2525" t="str">
        <f>+IF(W2525="","-",IF(W2525="UNICO","CENSO","MUESTRA"))</f>
        <v>MUESTRA</v>
      </c>
      <c r="AC2525" t="s">
        <v>2397</v>
      </c>
      <c r="AD2525" t="s">
        <v>3612</v>
      </c>
      <c r="AF2525">
        <f>+COUNTIF(Piloto!C:C,MARCO!A2525)</f>
        <v>0</v>
      </c>
    </row>
    <row r="2526" spans="1:32" x14ac:dyDescent="0.25">
      <c r="A2526" s="5" t="str">
        <f t="shared" si="39"/>
        <v>R 11 - D 47 - 451 - 4125</v>
      </c>
      <c r="B2526" s="23" t="s">
        <v>2347</v>
      </c>
      <c r="C2526" t="s">
        <v>158</v>
      </c>
      <c r="D2526" t="s">
        <v>811</v>
      </c>
      <c r="E2526" t="s">
        <v>812</v>
      </c>
      <c r="F2526" t="s">
        <v>134</v>
      </c>
      <c r="G2526" t="s">
        <v>134</v>
      </c>
      <c r="H2526" t="s">
        <v>3657</v>
      </c>
      <c r="I2526" t="s">
        <v>20</v>
      </c>
      <c r="J2526" t="s">
        <v>2349</v>
      </c>
      <c r="K2526" t="s">
        <v>21</v>
      </c>
      <c r="M2526" t="s">
        <v>3194</v>
      </c>
      <c r="N2526" t="s">
        <v>22</v>
      </c>
      <c r="O2526" t="s">
        <v>23</v>
      </c>
      <c r="P2526" t="s">
        <v>26</v>
      </c>
      <c r="Q2526" t="s">
        <v>2348</v>
      </c>
      <c r="R2526" s="13">
        <v>22</v>
      </c>
      <c r="S2526" s="13">
        <v>1</v>
      </c>
      <c r="T2526" s="21">
        <v>1</v>
      </c>
      <c r="V2526" t="s">
        <v>2154</v>
      </c>
      <c r="W2526" t="s">
        <v>17588</v>
      </c>
      <c r="X2526" s="20" t="str">
        <f>+IF(V2526="","-",CONCATENATE(V2526,"_",W2526))</f>
        <v>FINES_R11</v>
      </c>
      <c r="Y2526" s="59">
        <v>0.30155119299888611</v>
      </c>
      <c r="Z2526" t="s">
        <v>134</v>
      </c>
      <c r="AA2526" t="s">
        <v>2393</v>
      </c>
      <c r="AB2526" t="str">
        <f>+IF(W2526="","-",IF(W2526="UNICO","CENSO","MUESTRA"))</f>
        <v>MUESTRA</v>
      </c>
      <c r="AC2526" t="s">
        <v>2398</v>
      </c>
      <c r="AD2526" t="s">
        <v>3658</v>
      </c>
      <c r="AF2526">
        <f>+COUNTIF(Piloto!C:C,MARCO!A2526)</f>
        <v>0</v>
      </c>
    </row>
    <row r="2527" spans="1:32" x14ac:dyDescent="0.25">
      <c r="A2527" s="5" t="str">
        <f t="shared" si="39"/>
        <v>R 11 - D 31 - 452 - 4025</v>
      </c>
      <c r="B2527" s="23" t="s">
        <v>2347</v>
      </c>
      <c r="C2527" t="s">
        <v>158</v>
      </c>
      <c r="D2527" t="s">
        <v>576</v>
      </c>
      <c r="E2527" t="s">
        <v>577</v>
      </c>
      <c r="F2527" t="s">
        <v>134</v>
      </c>
      <c r="G2527" t="s">
        <v>134</v>
      </c>
      <c r="H2527" t="s">
        <v>3598</v>
      </c>
      <c r="I2527" t="s">
        <v>20</v>
      </c>
      <c r="J2527" t="s">
        <v>2349</v>
      </c>
      <c r="K2527" t="s">
        <v>21</v>
      </c>
      <c r="M2527" t="s">
        <v>3599</v>
      </c>
      <c r="N2527" t="s">
        <v>22</v>
      </c>
      <c r="O2527" t="s">
        <v>23</v>
      </c>
      <c r="P2527" t="s">
        <v>26</v>
      </c>
      <c r="Q2527" t="s">
        <v>2348</v>
      </c>
      <c r="R2527" s="13">
        <v>17</v>
      </c>
      <c r="S2527" s="13">
        <v>1</v>
      </c>
      <c r="T2527" s="21">
        <v>1</v>
      </c>
      <c r="V2527" t="s">
        <v>2154</v>
      </c>
      <c r="W2527" t="s">
        <v>17588</v>
      </c>
      <c r="X2527" s="20" t="str">
        <f>+IF(V2527="","-",CONCATENATE(V2527,"_",W2527))</f>
        <v>FINES_R11</v>
      </c>
      <c r="Y2527" s="59">
        <v>0.30717676877975458</v>
      </c>
      <c r="Z2527" t="s">
        <v>134</v>
      </c>
      <c r="AA2527" t="s">
        <v>2393</v>
      </c>
      <c r="AB2527" t="str">
        <f>+IF(W2527="","-",IF(W2527="UNICO","CENSO","MUESTRA"))</f>
        <v>MUESTRA</v>
      </c>
      <c r="AC2527" t="s">
        <v>2397</v>
      </c>
      <c r="AD2527" t="s">
        <v>3600</v>
      </c>
      <c r="AF2527">
        <f>+COUNTIF(Piloto!C:C,MARCO!A2527)</f>
        <v>0</v>
      </c>
    </row>
    <row r="2528" spans="1:32" x14ac:dyDescent="0.25">
      <c r="A2528" s="5" t="str">
        <f t="shared" si="39"/>
        <v>R 11 - D 31 - 452 - 0493</v>
      </c>
      <c r="B2528" s="23" t="s">
        <v>2347</v>
      </c>
      <c r="C2528" t="s">
        <v>158</v>
      </c>
      <c r="D2528" t="s">
        <v>576</v>
      </c>
      <c r="E2528" t="s">
        <v>577</v>
      </c>
      <c r="F2528" t="s">
        <v>134</v>
      </c>
      <c r="G2528" t="s">
        <v>134</v>
      </c>
      <c r="H2528" t="s">
        <v>3607</v>
      </c>
      <c r="I2528" t="s">
        <v>20</v>
      </c>
      <c r="J2528" t="s">
        <v>2349</v>
      </c>
      <c r="K2528" t="s">
        <v>21</v>
      </c>
      <c r="M2528" t="s">
        <v>3608</v>
      </c>
      <c r="N2528" t="s">
        <v>22</v>
      </c>
      <c r="O2528" t="s">
        <v>23</v>
      </c>
      <c r="P2528" t="s">
        <v>26</v>
      </c>
      <c r="Q2528" t="s">
        <v>2348</v>
      </c>
      <c r="R2528" s="13">
        <v>23</v>
      </c>
      <c r="S2528" s="13">
        <v>2</v>
      </c>
      <c r="T2528" s="21">
        <v>1</v>
      </c>
      <c r="V2528" t="s">
        <v>2154</v>
      </c>
      <c r="W2528" t="s">
        <v>17588</v>
      </c>
      <c r="X2528" s="20" t="str">
        <f>+IF(V2528="","-",CONCATENATE(V2528,"_",W2528))</f>
        <v>FINES_R11</v>
      </c>
      <c r="Y2528" s="59">
        <v>0.30761685967445368</v>
      </c>
      <c r="Z2528" t="s">
        <v>134</v>
      </c>
      <c r="AA2528" t="s">
        <v>2393</v>
      </c>
      <c r="AB2528" t="str">
        <f>+IF(W2528="","-",IF(W2528="UNICO","CENSO","MUESTRA"))</f>
        <v>MUESTRA</v>
      </c>
      <c r="AC2528" t="s">
        <v>2397</v>
      </c>
      <c r="AD2528" t="s">
        <v>3609</v>
      </c>
      <c r="AF2528">
        <f>+COUNTIF(Piloto!C:C,MARCO!A2528)</f>
        <v>0</v>
      </c>
    </row>
    <row r="2529" spans="1:32" x14ac:dyDescent="0.25">
      <c r="A2529" s="5" t="str">
        <f t="shared" si="39"/>
        <v>R 11 - D 15 - 452 - 4370</v>
      </c>
      <c r="B2529" s="23" t="s">
        <v>2347</v>
      </c>
      <c r="C2529" t="s">
        <v>158</v>
      </c>
      <c r="D2529" t="s">
        <v>427</v>
      </c>
      <c r="E2529" t="s">
        <v>428</v>
      </c>
      <c r="F2529" t="s">
        <v>134</v>
      </c>
      <c r="G2529" t="s">
        <v>134</v>
      </c>
      <c r="H2529" t="s">
        <v>11139</v>
      </c>
      <c r="I2529" t="s">
        <v>20</v>
      </c>
      <c r="J2529" t="s">
        <v>2349</v>
      </c>
      <c r="K2529" t="s">
        <v>21</v>
      </c>
      <c r="M2529" t="s">
        <v>11140</v>
      </c>
      <c r="N2529" t="s">
        <v>22</v>
      </c>
      <c r="O2529" t="s">
        <v>23</v>
      </c>
      <c r="P2529" t="s">
        <v>26</v>
      </c>
      <c r="Q2529" t="s">
        <v>2348</v>
      </c>
      <c r="R2529" s="13">
        <v>15</v>
      </c>
      <c r="S2529" s="13">
        <v>1</v>
      </c>
      <c r="T2529" s="21">
        <v>1</v>
      </c>
      <c r="V2529" t="s">
        <v>2154</v>
      </c>
      <c r="W2529" t="s">
        <v>17588</v>
      </c>
      <c r="X2529" s="20" t="str">
        <f>+IF(V2529="","-",CONCATENATE(V2529,"_",W2529))</f>
        <v>FINES_R11</v>
      </c>
      <c r="Y2529" s="59">
        <v>0.31843852996826172</v>
      </c>
      <c r="Z2529" t="s">
        <v>134</v>
      </c>
      <c r="AA2529" t="s">
        <v>2393</v>
      </c>
      <c r="AB2529" t="str">
        <f>+IF(W2529="","-",IF(W2529="UNICO","CENSO","MUESTRA"))</f>
        <v>MUESTRA</v>
      </c>
      <c r="AC2529" t="s">
        <v>2397</v>
      </c>
      <c r="AD2529" t="s">
        <v>11141</v>
      </c>
      <c r="AF2529">
        <f>+COUNTIF(Piloto!C:C,MARCO!A2529)</f>
        <v>0</v>
      </c>
    </row>
    <row r="2530" spans="1:32" x14ac:dyDescent="0.25">
      <c r="A2530" s="5" t="str">
        <f t="shared" si="39"/>
        <v>R 11 - D 83 - 454 - 1803</v>
      </c>
      <c r="B2530" s="23" t="s">
        <v>2347</v>
      </c>
      <c r="C2530" t="s">
        <v>158</v>
      </c>
      <c r="D2530" t="s">
        <v>1445</v>
      </c>
      <c r="E2530" t="s">
        <v>1446</v>
      </c>
      <c r="F2530" t="s">
        <v>134</v>
      </c>
      <c r="G2530" t="s">
        <v>134</v>
      </c>
      <c r="H2530" t="s">
        <v>3684</v>
      </c>
      <c r="I2530" t="s">
        <v>20</v>
      </c>
      <c r="J2530" t="s">
        <v>2349</v>
      </c>
      <c r="K2530" t="s">
        <v>21</v>
      </c>
      <c r="M2530" t="s">
        <v>3685</v>
      </c>
      <c r="N2530" t="s">
        <v>22</v>
      </c>
      <c r="O2530" t="s">
        <v>23</v>
      </c>
      <c r="P2530" t="s">
        <v>26</v>
      </c>
      <c r="Q2530" t="s">
        <v>2348</v>
      </c>
      <c r="R2530" s="13">
        <v>35</v>
      </c>
      <c r="S2530" s="13">
        <v>2</v>
      </c>
      <c r="T2530" s="21">
        <v>1</v>
      </c>
      <c r="V2530" t="s">
        <v>2154</v>
      </c>
      <c r="W2530" t="s">
        <v>17588</v>
      </c>
      <c r="X2530" s="20" t="str">
        <f>+IF(V2530="","-",CONCATENATE(V2530,"_",W2530))</f>
        <v>FINES_R11</v>
      </c>
      <c r="Y2530" s="59">
        <v>0.33686470985412598</v>
      </c>
      <c r="Z2530" t="s">
        <v>134</v>
      </c>
      <c r="AA2530" t="s">
        <v>2393</v>
      </c>
      <c r="AB2530" t="str">
        <f>+IF(W2530="","-",IF(W2530="UNICO","CENSO","MUESTRA"))</f>
        <v>MUESTRA</v>
      </c>
      <c r="AC2530" t="s">
        <v>2397</v>
      </c>
      <c r="AD2530" t="s">
        <v>3686</v>
      </c>
      <c r="AF2530">
        <f>+COUNTIF(Piloto!C:C,MARCO!A2530)</f>
        <v>0</v>
      </c>
    </row>
    <row r="2531" spans="1:32" x14ac:dyDescent="0.25">
      <c r="A2531" s="5" t="str">
        <f t="shared" si="39"/>
        <v>R 11 - D 83 - 457 - 0940</v>
      </c>
      <c r="B2531" s="23" t="s">
        <v>2347</v>
      </c>
      <c r="C2531" t="s">
        <v>158</v>
      </c>
      <c r="D2531" t="s">
        <v>1445</v>
      </c>
      <c r="E2531" t="s">
        <v>1446</v>
      </c>
      <c r="F2531" t="s">
        <v>134</v>
      </c>
      <c r="G2531" t="s">
        <v>134</v>
      </c>
      <c r="H2531" t="s">
        <v>3767</v>
      </c>
      <c r="I2531" t="s">
        <v>20</v>
      </c>
      <c r="J2531" t="s">
        <v>2349</v>
      </c>
      <c r="K2531" t="s">
        <v>21</v>
      </c>
      <c r="M2531" t="s">
        <v>3768</v>
      </c>
      <c r="N2531" t="s">
        <v>22</v>
      </c>
      <c r="O2531" t="s">
        <v>23</v>
      </c>
      <c r="P2531" t="s">
        <v>26</v>
      </c>
      <c r="Q2531" t="s">
        <v>2348</v>
      </c>
      <c r="R2531" s="13">
        <v>83</v>
      </c>
      <c r="S2531" s="13">
        <v>4</v>
      </c>
      <c r="T2531" s="21">
        <v>1</v>
      </c>
      <c r="V2531" t="s">
        <v>2154</v>
      </c>
      <c r="W2531" t="s">
        <v>17588</v>
      </c>
      <c r="X2531" s="20" t="str">
        <f>+IF(V2531="","-",CONCATENATE(V2531,"_",W2531))</f>
        <v>FINES_R11</v>
      </c>
      <c r="Y2531" s="59">
        <v>0.35230022668838501</v>
      </c>
      <c r="Z2531" t="s">
        <v>134</v>
      </c>
      <c r="AA2531" t="s">
        <v>2393</v>
      </c>
      <c r="AB2531" t="str">
        <f>+IF(W2531="","-",IF(W2531="UNICO","CENSO","MUESTRA"))</f>
        <v>MUESTRA</v>
      </c>
      <c r="AC2531" t="s">
        <v>2398</v>
      </c>
      <c r="AD2531" t="s">
        <v>3769</v>
      </c>
      <c r="AF2531">
        <f>+COUNTIF(Piloto!C:C,MARCO!A2531)</f>
        <v>0</v>
      </c>
    </row>
    <row r="2532" spans="1:32" x14ac:dyDescent="0.25">
      <c r="A2532" s="5" t="str">
        <f t="shared" si="39"/>
        <v>R 11 - D 83 - 452 - 4588</v>
      </c>
      <c r="B2532" s="23" t="s">
        <v>2347</v>
      </c>
      <c r="C2532" t="s">
        <v>158</v>
      </c>
      <c r="D2532" t="s">
        <v>1445</v>
      </c>
      <c r="E2532" t="s">
        <v>1446</v>
      </c>
      <c r="F2532" t="s">
        <v>134</v>
      </c>
      <c r="G2532" t="s">
        <v>134</v>
      </c>
      <c r="H2532" t="s">
        <v>3937</v>
      </c>
      <c r="I2532" t="s">
        <v>20</v>
      </c>
      <c r="J2532" t="s">
        <v>2349</v>
      </c>
      <c r="K2532" t="s">
        <v>21</v>
      </c>
      <c r="M2532" t="s">
        <v>3938</v>
      </c>
      <c r="N2532" t="s">
        <v>22</v>
      </c>
      <c r="O2532" t="s">
        <v>23</v>
      </c>
      <c r="P2532" t="s">
        <v>26</v>
      </c>
      <c r="Q2532" t="s">
        <v>2348</v>
      </c>
      <c r="R2532" s="13">
        <v>21</v>
      </c>
      <c r="S2532" s="13">
        <v>1</v>
      </c>
      <c r="T2532" s="21">
        <v>1</v>
      </c>
      <c r="V2532" t="s">
        <v>2154</v>
      </c>
      <c r="W2532" t="s">
        <v>17588</v>
      </c>
      <c r="X2532" s="20" t="str">
        <f>+IF(V2532="","-",CONCATENATE(V2532,"_",W2532))</f>
        <v>FINES_R11</v>
      </c>
      <c r="Y2532" s="59">
        <v>0.36364144086837769</v>
      </c>
      <c r="Z2532" t="s">
        <v>134</v>
      </c>
      <c r="AA2532" t="s">
        <v>2393</v>
      </c>
      <c r="AB2532" t="str">
        <f>+IF(W2532="","-",IF(W2532="UNICO","CENSO","MUESTRA"))</f>
        <v>MUESTRA</v>
      </c>
      <c r="AC2532" t="s">
        <v>2397</v>
      </c>
      <c r="AD2532" t="s">
        <v>3939</v>
      </c>
      <c r="AF2532">
        <f>+COUNTIF(Piloto!C:C,MARCO!A2532)</f>
        <v>0</v>
      </c>
    </row>
    <row r="2533" spans="1:32" x14ac:dyDescent="0.25">
      <c r="A2533" s="5" t="str">
        <f t="shared" si="39"/>
        <v>R 11 - D 15 - 453 - 0806</v>
      </c>
      <c r="B2533" s="23" t="s">
        <v>2347</v>
      </c>
      <c r="C2533" t="s">
        <v>158</v>
      </c>
      <c r="D2533" t="s">
        <v>427</v>
      </c>
      <c r="E2533" t="s">
        <v>428</v>
      </c>
      <c r="F2533" t="s">
        <v>134</v>
      </c>
      <c r="G2533" t="s">
        <v>134</v>
      </c>
      <c r="H2533" t="s">
        <v>3546</v>
      </c>
      <c r="I2533" t="s">
        <v>20</v>
      </c>
      <c r="J2533" t="s">
        <v>2349</v>
      </c>
      <c r="K2533" t="s">
        <v>21</v>
      </c>
      <c r="M2533" t="s">
        <v>3547</v>
      </c>
      <c r="N2533" t="s">
        <v>22</v>
      </c>
      <c r="O2533" t="s">
        <v>23</v>
      </c>
      <c r="P2533" t="s">
        <v>26</v>
      </c>
      <c r="Q2533" t="s">
        <v>2348</v>
      </c>
      <c r="R2533" s="13">
        <v>48</v>
      </c>
      <c r="S2533" s="13">
        <v>3</v>
      </c>
      <c r="T2533" s="21">
        <v>1</v>
      </c>
      <c r="V2533" t="s">
        <v>2154</v>
      </c>
      <c r="W2533" t="s">
        <v>17588</v>
      </c>
      <c r="X2533" s="20" t="str">
        <f>+IF(V2533="","-",CONCATENATE(V2533,"_",W2533))</f>
        <v>FINES_R11</v>
      </c>
      <c r="Y2533" s="59">
        <v>0.39292356371879578</v>
      </c>
      <c r="Z2533" t="s">
        <v>134</v>
      </c>
      <c r="AA2533" t="s">
        <v>2393</v>
      </c>
      <c r="AB2533" t="str">
        <f>+IF(W2533="","-",IF(W2533="UNICO","CENSO","MUESTRA"))</f>
        <v>MUESTRA</v>
      </c>
      <c r="AC2533" t="s">
        <v>2397</v>
      </c>
      <c r="AD2533" t="s">
        <v>3548</v>
      </c>
      <c r="AF2533">
        <f>+COUNTIF(Piloto!C:C,MARCO!A2533)</f>
        <v>0</v>
      </c>
    </row>
    <row r="2534" spans="1:32" x14ac:dyDescent="0.25">
      <c r="A2534" s="5" t="str">
        <f t="shared" si="39"/>
        <v>R 11 - D 83 - 451 - 4550</v>
      </c>
      <c r="B2534" s="23" t="s">
        <v>2347</v>
      </c>
      <c r="C2534" t="s">
        <v>158</v>
      </c>
      <c r="D2534" t="s">
        <v>1445</v>
      </c>
      <c r="E2534" t="s">
        <v>1446</v>
      </c>
      <c r="F2534" t="s">
        <v>134</v>
      </c>
      <c r="G2534" t="s">
        <v>134</v>
      </c>
      <c r="H2534" t="s">
        <v>3898</v>
      </c>
      <c r="I2534" t="s">
        <v>20</v>
      </c>
      <c r="J2534" t="s">
        <v>2349</v>
      </c>
      <c r="K2534" t="s">
        <v>21</v>
      </c>
      <c r="M2534" t="s">
        <v>3899</v>
      </c>
      <c r="N2534" t="s">
        <v>22</v>
      </c>
      <c r="O2534" t="s">
        <v>23</v>
      </c>
      <c r="P2534" t="s">
        <v>26</v>
      </c>
      <c r="Q2534" t="s">
        <v>2348</v>
      </c>
      <c r="R2534" s="13">
        <v>62</v>
      </c>
      <c r="S2534" s="13">
        <v>2</v>
      </c>
      <c r="T2534" s="21">
        <v>1</v>
      </c>
      <c r="V2534" t="s">
        <v>2154</v>
      </c>
      <c r="W2534" t="s">
        <v>17588</v>
      </c>
      <c r="X2534" s="20" t="str">
        <f>+IF(V2534="","-",CONCATENATE(V2534,"_",W2534))</f>
        <v>FINES_R11</v>
      </c>
      <c r="Y2534" s="59">
        <v>0.4063761830329895</v>
      </c>
      <c r="Z2534" t="s">
        <v>134</v>
      </c>
      <c r="AA2534" t="s">
        <v>2393</v>
      </c>
      <c r="AB2534" t="str">
        <f>+IF(W2534="","-",IF(W2534="UNICO","CENSO","MUESTRA"))</f>
        <v>MUESTRA</v>
      </c>
      <c r="AC2534" t="s">
        <v>2398</v>
      </c>
      <c r="AD2534" t="s">
        <v>3900</v>
      </c>
      <c r="AF2534">
        <f>+COUNTIF(Piloto!C:C,MARCO!A2534)</f>
        <v>0</v>
      </c>
    </row>
    <row r="2535" spans="1:32" x14ac:dyDescent="0.25">
      <c r="A2535" s="5" t="str">
        <f t="shared" si="39"/>
        <v>R 11 - D 116 - 453 - 0047</v>
      </c>
      <c r="B2535" s="23" t="s">
        <v>2347</v>
      </c>
      <c r="C2535" t="s">
        <v>158</v>
      </c>
      <c r="D2535" t="s">
        <v>162</v>
      </c>
      <c r="E2535" t="s">
        <v>1868</v>
      </c>
      <c r="F2535" t="s">
        <v>134</v>
      </c>
      <c r="G2535" t="s">
        <v>134</v>
      </c>
      <c r="H2535" t="s">
        <v>3491</v>
      </c>
      <c r="I2535" t="s">
        <v>20</v>
      </c>
      <c r="J2535" t="s">
        <v>2349</v>
      </c>
      <c r="K2535" t="s">
        <v>21</v>
      </c>
      <c r="M2535" t="s">
        <v>2273</v>
      </c>
      <c r="N2535" t="s">
        <v>22</v>
      </c>
      <c r="O2535" t="s">
        <v>23</v>
      </c>
      <c r="P2535" t="s">
        <v>26</v>
      </c>
      <c r="Q2535" t="s">
        <v>2348</v>
      </c>
      <c r="R2535" s="13">
        <v>17</v>
      </c>
      <c r="S2535" s="13">
        <v>1</v>
      </c>
      <c r="T2535" s="21">
        <v>1</v>
      </c>
      <c r="V2535" t="s">
        <v>2154</v>
      </c>
      <c r="W2535" t="s">
        <v>17588</v>
      </c>
      <c r="X2535" s="20" t="str">
        <f>+IF(V2535="","-",CONCATENATE(V2535,"_",W2535))</f>
        <v>FINES_R11</v>
      </c>
      <c r="Y2535" s="59">
        <v>0.41858071088790888</v>
      </c>
      <c r="Z2535" t="s">
        <v>134</v>
      </c>
      <c r="AA2535" t="s">
        <v>2393</v>
      </c>
      <c r="AB2535" t="str">
        <f>+IF(W2535="","-",IF(W2535="UNICO","CENSO","MUESTRA"))</f>
        <v>MUESTRA</v>
      </c>
      <c r="AC2535" t="s">
        <v>2398</v>
      </c>
      <c r="AD2535" t="s">
        <v>3492</v>
      </c>
      <c r="AF2535">
        <f>+COUNTIF(Piloto!C:C,MARCO!A2535)</f>
        <v>0</v>
      </c>
    </row>
    <row r="2536" spans="1:32" x14ac:dyDescent="0.25">
      <c r="A2536" s="5" t="str">
        <f t="shared" si="39"/>
        <v>R 11 - D 116 - 454 - 1742</v>
      </c>
      <c r="B2536" s="23" t="s">
        <v>2347</v>
      </c>
      <c r="C2536" t="s">
        <v>158</v>
      </c>
      <c r="D2536" t="s">
        <v>162</v>
      </c>
      <c r="E2536" t="s">
        <v>1868</v>
      </c>
      <c r="F2536" t="s">
        <v>134</v>
      </c>
      <c r="G2536" t="s">
        <v>134</v>
      </c>
      <c r="H2536" t="s">
        <v>3434</v>
      </c>
      <c r="I2536" t="s">
        <v>20</v>
      </c>
      <c r="J2536" t="s">
        <v>2349</v>
      </c>
      <c r="K2536" t="s">
        <v>21</v>
      </c>
      <c r="M2536" t="s">
        <v>3328</v>
      </c>
      <c r="N2536" t="s">
        <v>22</v>
      </c>
      <c r="O2536" t="s">
        <v>23</v>
      </c>
      <c r="P2536" t="s">
        <v>26</v>
      </c>
      <c r="Q2536" t="s">
        <v>2348</v>
      </c>
      <c r="R2536" s="13">
        <v>56</v>
      </c>
      <c r="S2536" s="13">
        <v>3</v>
      </c>
      <c r="T2536" s="21">
        <v>1</v>
      </c>
      <c r="V2536" t="s">
        <v>2154</v>
      </c>
      <c r="W2536" t="s">
        <v>17588</v>
      </c>
      <c r="X2536" s="20" t="str">
        <f>+IF(V2536="","-",CONCATENATE(V2536,"_",W2536))</f>
        <v>FINES_R11</v>
      </c>
      <c r="Y2536" s="59">
        <v>0.42295670509338379</v>
      </c>
      <c r="Z2536" t="s">
        <v>134</v>
      </c>
      <c r="AA2536" t="s">
        <v>2393</v>
      </c>
      <c r="AB2536" t="str">
        <f>+IF(W2536="","-",IF(W2536="UNICO","CENSO","MUESTRA"))</f>
        <v>MUESTRA</v>
      </c>
      <c r="AC2536" t="s">
        <v>2397</v>
      </c>
      <c r="AD2536" t="s">
        <v>3435</v>
      </c>
      <c r="AF2536">
        <f>+COUNTIF(Piloto!C:C,MARCO!A2536)</f>
        <v>0</v>
      </c>
    </row>
    <row r="2537" spans="1:32" x14ac:dyDescent="0.25">
      <c r="A2537" s="5" t="str">
        <f t="shared" si="39"/>
        <v>R 11 - D 15 - 454 - 1613</v>
      </c>
      <c r="B2537" s="23" t="s">
        <v>2347</v>
      </c>
      <c r="C2537" t="s">
        <v>158</v>
      </c>
      <c r="D2537" t="s">
        <v>427</v>
      </c>
      <c r="E2537" t="s">
        <v>428</v>
      </c>
      <c r="F2537" t="s">
        <v>134</v>
      </c>
      <c r="G2537" t="s">
        <v>134</v>
      </c>
      <c r="H2537" t="s">
        <v>3527</v>
      </c>
      <c r="I2537" t="s">
        <v>20</v>
      </c>
      <c r="J2537" t="s">
        <v>2349</v>
      </c>
      <c r="K2537" t="s">
        <v>21</v>
      </c>
      <c r="M2537" t="s">
        <v>3328</v>
      </c>
      <c r="N2537" t="s">
        <v>22</v>
      </c>
      <c r="O2537" t="s">
        <v>23</v>
      </c>
      <c r="P2537" t="s">
        <v>26</v>
      </c>
      <c r="Q2537" t="s">
        <v>2348</v>
      </c>
      <c r="R2537" s="13">
        <v>41</v>
      </c>
      <c r="S2537" s="13">
        <v>3</v>
      </c>
      <c r="T2537" s="21">
        <v>1</v>
      </c>
      <c r="V2537" t="s">
        <v>2154</v>
      </c>
      <c r="W2537" t="s">
        <v>17588</v>
      </c>
      <c r="X2537" s="20" t="str">
        <f>+IF(V2537="","-",CONCATENATE(V2537,"_",W2537))</f>
        <v>FINES_R11</v>
      </c>
      <c r="Y2537" s="59">
        <v>0.42295670509338379</v>
      </c>
      <c r="Z2537" t="s">
        <v>134</v>
      </c>
      <c r="AA2537" t="s">
        <v>2393</v>
      </c>
      <c r="AB2537" t="str">
        <f>+IF(W2537="","-",IF(W2537="UNICO","CENSO","MUESTRA"))</f>
        <v>MUESTRA</v>
      </c>
      <c r="AC2537" t="s">
        <v>2398</v>
      </c>
      <c r="AD2537" t="s">
        <v>3528</v>
      </c>
      <c r="AF2537">
        <f>+COUNTIF(Piloto!C:C,MARCO!A2537)</f>
        <v>0</v>
      </c>
    </row>
    <row r="2538" spans="1:32" x14ac:dyDescent="0.25">
      <c r="A2538" s="5" t="str">
        <f t="shared" si="39"/>
        <v>R 11 - D 83 - 453 - 1895</v>
      </c>
      <c r="B2538" s="23" t="s">
        <v>2347</v>
      </c>
      <c r="C2538" t="s">
        <v>158</v>
      </c>
      <c r="D2538" t="s">
        <v>1445</v>
      </c>
      <c r="E2538" t="s">
        <v>1446</v>
      </c>
      <c r="F2538" t="s">
        <v>134</v>
      </c>
      <c r="G2538" t="s">
        <v>134</v>
      </c>
      <c r="H2538" t="s">
        <v>3696</v>
      </c>
      <c r="I2538" t="s">
        <v>20</v>
      </c>
      <c r="J2538" t="s">
        <v>2349</v>
      </c>
      <c r="K2538" t="s">
        <v>21</v>
      </c>
      <c r="M2538" t="s">
        <v>18052</v>
      </c>
      <c r="N2538" t="s">
        <v>22</v>
      </c>
      <c r="O2538" t="s">
        <v>23</v>
      </c>
      <c r="P2538" t="s">
        <v>26</v>
      </c>
      <c r="Q2538" t="s">
        <v>2348</v>
      </c>
      <c r="R2538" s="13">
        <v>99</v>
      </c>
      <c r="S2538" s="13">
        <v>3</v>
      </c>
      <c r="T2538" s="21">
        <v>1</v>
      </c>
      <c r="V2538" t="s">
        <v>2154</v>
      </c>
      <c r="W2538" t="s">
        <v>17588</v>
      </c>
      <c r="X2538" s="20" t="str">
        <f>+IF(V2538="","-",CONCATENATE(V2538,"_",W2538))</f>
        <v>FINES_R11</v>
      </c>
      <c r="Y2538" s="59">
        <v>0.42910122871398931</v>
      </c>
      <c r="Z2538" t="s">
        <v>134</v>
      </c>
      <c r="AA2538" t="s">
        <v>2393</v>
      </c>
      <c r="AB2538" t="str">
        <f>+IF(W2538="","-",IF(W2538="UNICO","CENSO","MUESTRA"))</f>
        <v>MUESTRA</v>
      </c>
      <c r="AC2538" t="s">
        <v>2398</v>
      </c>
      <c r="AD2538" t="s">
        <v>3698</v>
      </c>
      <c r="AF2538">
        <f>+COUNTIF(Piloto!C:C,MARCO!A2538)</f>
        <v>0</v>
      </c>
    </row>
    <row r="2539" spans="1:32" x14ac:dyDescent="0.25">
      <c r="A2539" s="5" t="str">
        <f t="shared" si="39"/>
        <v>R 11 - D 31 - 452 - 0494</v>
      </c>
      <c r="B2539" s="23" t="s">
        <v>2347</v>
      </c>
      <c r="C2539" t="s">
        <v>158</v>
      </c>
      <c r="D2539" t="s">
        <v>576</v>
      </c>
      <c r="E2539" t="s">
        <v>577</v>
      </c>
      <c r="F2539" t="s">
        <v>134</v>
      </c>
      <c r="G2539" t="s">
        <v>134</v>
      </c>
      <c r="H2539" t="s">
        <v>3603</v>
      </c>
      <c r="I2539" t="s">
        <v>20</v>
      </c>
      <c r="J2539" t="s">
        <v>2349</v>
      </c>
      <c r="K2539" t="s">
        <v>21</v>
      </c>
      <c r="M2539" t="s">
        <v>3604</v>
      </c>
      <c r="N2539" t="s">
        <v>22</v>
      </c>
      <c r="O2539" t="s">
        <v>23</v>
      </c>
      <c r="P2539" t="s">
        <v>26</v>
      </c>
      <c r="Q2539" t="s">
        <v>2348</v>
      </c>
      <c r="R2539" s="13">
        <v>17</v>
      </c>
      <c r="S2539" s="13">
        <v>2</v>
      </c>
      <c r="T2539" s="21">
        <v>1</v>
      </c>
      <c r="V2539" t="s">
        <v>2154</v>
      </c>
      <c r="W2539" t="s">
        <v>17588</v>
      </c>
      <c r="X2539" s="20" t="str">
        <f>+IF(V2539="","-",CONCATENATE(V2539,"_",W2539))</f>
        <v>FINES_R11</v>
      </c>
      <c r="Y2539" s="59">
        <v>0.43214860558509832</v>
      </c>
      <c r="Z2539" t="s">
        <v>134</v>
      </c>
      <c r="AA2539" t="s">
        <v>2393</v>
      </c>
      <c r="AB2539" t="str">
        <f>+IF(W2539="","-",IF(W2539="UNICO","CENSO","MUESTRA"))</f>
        <v>MUESTRA</v>
      </c>
      <c r="AC2539" t="s">
        <v>2398</v>
      </c>
      <c r="AD2539" t="s">
        <v>3605</v>
      </c>
      <c r="AF2539">
        <f>+COUNTIF(Piloto!C:C,MARCO!A2539)</f>
        <v>0</v>
      </c>
    </row>
    <row r="2540" spans="1:32" x14ac:dyDescent="0.25">
      <c r="A2540" s="5" t="str">
        <f t="shared" si="39"/>
        <v>R 11 - D 47 - 452 - 4422</v>
      </c>
      <c r="B2540" s="23" t="s">
        <v>2347</v>
      </c>
      <c r="C2540" t="s">
        <v>158</v>
      </c>
      <c r="D2540" t="s">
        <v>811</v>
      </c>
      <c r="E2540" t="s">
        <v>812</v>
      </c>
      <c r="F2540" t="s">
        <v>134</v>
      </c>
      <c r="G2540" t="s">
        <v>134</v>
      </c>
      <c r="H2540" t="s">
        <v>3663</v>
      </c>
      <c r="I2540" t="s">
        <v>20</v>
      </c>
      <c r="J2540" t="s">
        <v>2349</v>
      </c>
      <c r="K2540" t="s">
        <v>21</v>
      </c>
      <c r="M2540" t="s">
        <v>3664</v>
      </c>
      <c r="N2540" t="s">
        <v>22</v>
      </c>
      <c r="O2540" t="s">
        <v>23</v>
      </c>
      <c r="P2540" t="s">
        <v>26</v>
      </c>
      <c r="Q2540" t="s">
        <v>2348</v>
      </c>
      <c r="R2540" s="13">
        <v>16</v>
      </c>
      <c r="S2540" s="13">
        <v>1</v>
      </c>
      <c r="T2540" s="21">
        <v>1</v>
      </c>
      <c r="V2540" t="s">
        <v>2154</v>
      </c>
      <c r="W2540" t="s">
        <v>17588</v>
      </c>
      <c r="X2540" s="20" t="str">
        <f>+IF(V2540="","-",CONCATENATE(V2540,"_",W2540))</f>
        <v>FINES_R11</v>
      </c>
      <c r="Y2540" s="59">
        <v>0.43653231859207148</v>
      </c>
      <c r="Z2540" t="s">
        <v>134</v>
      </c>
      <c r="AA2540" t="s">
        <v>2393</v>
      </c>
      <c r="AB2540" t="str">
        <f>+IF(W2540="","-",IF(W2540="UNICO","CENSO","MUESTRA"))</f>
        <v>MUESTRA</v>
      </c>
      <c r="AC2540" t="s">
        <v>2398</v>
      </c>
      <c r="AD2540" t="s">
        <v>3665</v>
      </c>
      <c r="AF2540">
        <f>+COUNTIF(Piloto!C:C,MARCO!A2540)</f>
        <v>0</v>
      </c>
    </row>
    <row r="2541" spans="1:32" x14ac:dyDescent="0.25">
      <c r="A2541" s="5" t="str">
        <f t="shared" si="39"/>
        <v>R 11 - D 83 - 453 - 4584</v>
      </c>
      <c r="B2541" s="23" t="s">
        <v>2347</v>
      </c>
      <c r="C2541" t="s">
        <v>158</v>
      </c>
      <c r="D2541" t="s">
        <v>1445</v>
      </c>
      <c r="E2541" t="s">
        <v>1446</v>
      </c>
      <c r="F2541" t="s">
        <v>134</v>
      </c>
      <c r="G2541" t="s">
        <v>134</v>
      </c>
      <c r="H2541" t="s">
        <v>3841</v>
      </c>
      <c r="I2541" t="s">
        <v>20</v>
      </c>
      <c r="J2541" t="s">
        <v>2349</v>
      </c>
      <c r="K2541" t="s">
        <v>21</v>
      </c>
      <c r="M2541" t="s">
        <v>3842</v>
      </c>
      <c r="N2541" t="s">
        <v>22</v>
      </c>
      <c r="O2541" t="s">
        <v>23</v>
      </c>
      <c r="P2541" t="s">
        <v>26</v>
      </c>
      <c r="Q2541" t="s">
        <v>2348</v>
      </c>
      <c r="R2541" s="13">
        <v>50</v>
      </c>
      <c r="S2541" s="13">
        <v>2</v>
      </c>
      <c r="T2541" s="21">
        <v>1</v>
      </c>
      <c r="V2541" t="s">
        <v>2154</v>
      </c>
      <c r="W2541" t="s">
        <v>17588</v>
      </c>
      <c r="X2541" s="20" t="str">
        <f>+IF(V2541="","-",CONCATENATE(V2541,"_",W2541))</f>
        <v>FINES_R11</v>
      </c>
      <c r="Y2541" s="59">
        <v>0.44655108451843262</v>
      </c>
      <c r="Z2541" t="s">
        <v>134</v>
      </c>
      <c r="AA2541" t="s">
        <v>2393</v>
      </c>
      <c r="AB2541" t="str">
        <f>+IF(W2541="","-",IF(W2541="UNICO","CENSO","MUESTRA"))</f>
        <v>MUESTRA</v>
      </c>
      <c r="AC2541" t="s">
        <v>2398</v>
      </c>
      <c r="AD2541" t="s">
        <v>3843</v>
      </c>
      <c r="AF2541">
        <f>+COUNTIF(Piloto!C:C,MARCO!A2541)</f>
        <v>0</v>
      </c>
    </row>
    <row r="2542" spans="1:32" x14ac:dyDescent="0.25">
      <c r="A2542" s="5" t="str">
        <f t="shared" si="39"/>
        <v>R 11 - D 83 - 452 - 1799</v>
      </c>
      <c r="B2542" s="23" t="s">
        <v>2347</v>
      </c>
      <c r="C2542" t="s">
        <v>158</v>
      </c>
      <c r="D2542" t="s">
        <v>1445</v>
      </c>
      <c r="E2542" t="s">
        <v>1446</v>
      </c>
      <c r="F2542" t="s">
        <v>134</v>
      </c>
      <c r="G2542" t="s">
        <v>134</v>
      </c>
      <c r="H2542" t="s">
        <v>3726</v>
      </c>
      <c r="I2542" t="s">
        <v>20</v>
      </c>
      <c r="J2542" t="s">
        <v>2349</v>
      </c>
      <c r="K2542" t="s">
        <v>21</v>
      </c>
      <c r="M2542" t="s">
        <v>3727</v>
      </c>
      <c r="N2542" t="s">
        <v>22</v>
      </c>
      <c r="O2542" t="s">
        <v>23</v>
      </c>
      <c r="P2542" t="s">
        <v>26</v>
      </c>
      <c r="Q2542" t="s">
        <v>2348</v>
      </c>
      <c r="R2542" s="13">
        <v>48</v>
      </c>
      <c r="S2542" s="13">
        <v>2</v>
      </c>
      <c r="T2542" s="21">
        <v>1</v>
      </c>
      <c r="V2542" t="s">
        <v>2154</v>
      </c>
      <c r="W2542" t="s">
        <v>17588</v>
      </c>
      <c r="X2542" s="20" t="str">
        <f>+IF(V2542="","-",CONCATENATE(V2542,"_",W2542))</f>
        <v>FINES_R11</v>
      </c>
      <c r="Y2542" s="59">
        <v>0.44697287678718572</v>
      </c>
      <c r="Z2542" t="s">
        <v>134</v>
      </c>
      <c r="AA2542" t="s">
        <v>2393</v>
      </c>
      <c r="AB2542" t="str">
        <f>+IF(W2542="","-",IF(W2542="UNICO","CENSO","MUESTRA"))</f>
        <v>MUESTRA</v>
      </c>
      <c r="AC2542" t="s">
        <v>2397</v>
      </c>
      <c r="AD2542" t="s">
        <v>3728</v>
      </c>
      <c r="AF2542">
        <f>+COUNTIF(Piloto!C:C,MARCO!A2542)</f>
        <v>0</v>
      </c>
    </row>
    <row r="2543" spans="1:32" x14ac:dyDescent="0.25">
      <c r="A2543" s="5" t="str">
        <f t="shared" si="39"/>
        <v>R 11 - D 83 - 453 - 1800</v>
      </c>
      <c r="B2543" s="23" t="s">
        <v>2347</v>
      </c>
      <c r="C2543" t="s">
        <v>158</v>
      </c>
      <c r="D2543" t="s">
        <v>1445</v>
      </c>
      <c r="E2543" t="s">
        <v>1446</v>
      </c>
      <c r="F2543" t="s">
        <v>134</v>
      </c>
      <c r="G2543" t="s">
        <v>134</v>
      </c>
      <c r="H2543" t="s">
        <v>3676</v>
      </c>
      <c r="I2543" t="s">
        <v>20</v>
      </c>
      <c r="J2543" t="s">
        <v>2349</v>
      </c>
      <c r="K2543" t="s">
        <v>21</v>
      </c>
      <c r="M2543" t="s">
        <v>3677</v>
      </c>
      <c r="N2543" t="s">
        <v>22</v>
      </c>
      <c r="O2543" t="s">
        <v>23</v>
      </c>
      <c r="P2543" t="s">
        <v>26</v>
      </c>
      <c r="Q2543" t="s">
        <v>2348</v>
      </c>
      <c r="R2543" s="13">
        <v>31</v>
      </c>
      <c r="S2543" s="13">
        <v>2</v>
      </c>
      <c r="T2543" s="21">
        <v>1</v>
      </c>
      <c r="V2543" t="s">
        <v>2154</v>
      </c>
      <c r="W2543" t="s">
        <v>17588</v>
      </c>
      <c r="X2543" s="20" t="str">
        <f>+IF(V2543="","-",CONCATENATE(V2543,"_",W2543))</f>
        <v>FINES_R11</v>
      </c>
      <c r="Y2543" s="59">
        <v>0.4471382200717926</v>
      </c>
      <c r="Z2543" t="s">
        <v>134</v>
      </c>
      <c r="AA2543" t="s">
        <v>2393</v>
      </c>
      <c r="AB2543" t="str">
        <f>+IF(W2543="","-",IF(W2543="UNICO","CENSO","MUESTRA"))</f>
        <v>MUESTRA</v>
      </c>
      <c r="AC2543" t="s">
        <v>2398</v>
      </c>
      <c r="AD2543" t="s">
        <v>3678</v>
      </c>
      <c r="AF2543">
        <f>+COUNTIF(Piloto!C:C,MARCO!A2543)</f>
        <v>0</v>
      </c>
    </row>
    <row r="2544" spans="1:32" x14ac:dyDescent="0.25">
      <c r="A2544" s="5" t="str">
        <f t="shared" si="39"/>
        <v>R 11 - D 15 - 451 - 1619</v>
      </c>
      <c r="B2544" s="23" t="s">
        <v>2347</v>
      </c>
      <c r="C2544" t="s">
        <v>158</v>
      </c>
      <c r="D2544" t="s">
        <v>427</v>
      </c>
      <c r="E2544" t="s">
        <v>428</v>
      </c>
      <c r="F2544" t="s">
        <v>134</v>
      </c>
      <c r="G2544" t="s">
        <v>134</v>
      </c>
      <c r="H2544" t="s">
        <v>11131</v>
      </c>
      <c r="I2544" t="s">
        <v>20</v>
      </c>
      <c r="J2544" t="s">
        <v>2349</v>
      </c>
      <c r="K2544" t="s">
        <v>21</v>
      </c>
      <c r="M2544" t="s">
        <v>11132</v>
      </c>
      <c r="N2544" t="s">
        <v>22</v>
      </c>
      <c r="O2544" t="s">
        <v>23</v>
      </c>
      <c r="P2544" t="s">
        <v>26</v>
      </c>
      <c r="Q2544" t="s">
        <v>2348</v>
      </c>
      <c r="R2544" s="13">
        <v>25</v>
      </c>
      <c r="S2544" s="13">
        <v>1</v>
      </c>
      <c r="T2544" s="21">
        <v>1</v>
      </c>
      <c r="V2544" t="s">
        <v>2154</v>
      </c>
      <c r="W2544" t="s">
        <v>17588</v>
      </c>
      <c r="X2544" s="20" t="str">
        <f>+IF(V2544="","-",CONCATENATE(V2544,"_",W2544))</f>
        <v>FINES_R11</v>
      </c>
      <c r="Y2544" s="59">
        <v>0.44783860445022577</v>
      </c>
      <c r="Z2544" t="s">
        <v>134</v>
      </c>
      <c r="AA2544" t="s">
        <v>2393</v>
      </c>
      <c r="AB2544" t="str">
        <f>+IF(W2544="","-",IF(W2544="UNICO","CENSO","MUESTRA"))</f>
        <v>MUESTRA</v>
      </c>
      <c r="AC2544" t="s">
        <v>2397</v>
      </c>
      <c r="AD2544" t="s">
        <v>11133</v>
      </c>
      <c r="AF2544">
        <f>+COUNTIF(Piloto!C:C,MARCO!A2544)</f>
        <v>0</v>
      </c>
    </row>
    <row r="2545" spans="1:32" x14ac:dyDescent="0.25">
      <c r="A2545" s="5" t="str">
        <f t="shared" si="39"/>
        <v>R 11 - D 47 - 451 - 1230</v>
      </c>
      <c r="B2545" s="23" t="s">
        <v>2347</v>
      </c>
      <c r="C2545" t="s">
        <v>158</v>
      </c>
      <c r="D2545" t="s">
        <v>811</v>
      </c>
      <c r="E2545" t="s">
        <v>812</v>
      </c>
      <c r="F2545" t="s">
        <v>134</v>
      </c>
      <c r="G2545" t="s">
        <v>134</v>
      </c>
      <c r="H2545" t="s">
        <v>3649</v>
      </c>
      <c r="I2545" t="s">
        <v>20</v>
      </c>
      <c r="J2545" t="s">
        <v>2349</v>
      </c>
      <c r="K2545" t="s">
        <v>21</v>
      </c>
      <c r="M2545" t="s">
        <v>3650</v>
      </c>
      <c r="N2545" t="s">
        <v>22</v>
      </c>
      <c r="O2545" t="s">
        <v>23</v>
      </c>
      <c r="P2545" t="s">
        <v>26</v>
      </c>
      <c r="Q2545" t="s">
        <v>2348</v>
      </c>
      <c r="R2545" s="13">
        <v>16</v>
      </c>
      <c r="S2545" s="13">
        <v>1</v>
      </c>
      <c r="T2545" s="21">
        <v>1</v>
      </c>
      <c r="V2545" t="s">
        <v>2154</v>
      </c>
      <c r="W2545" t="s">
        <v>17588</v>
      </c>
      <c r="X2545" s="20" t="str">
        <f>+IF(V2545="","-",CONCATENATE(V2545,"_",W2545))</f>
        <v>FINES_R11</v>
      </c>
      <c r="Y2545" s="59">
        <v>0.44803377985954279</v>
      </c>
      <c r="Z2545" t="s">
        <v>134</v>
      </c>
      <c r="AA2545" t="s">
        <v>2393</v>
      </c>
      <c r="AB2545" t="str">
        <f>+IF(W2545="","-",IF(W2545="UNICO","CENSO","MUESTRA"))</f>
        <v>MUESTRA</v>
      </c>
      <c r="AC2545" t="s">
        <v>2398</v>
      </c>
      <c r="AD2545" t="s">
        <v>3651</v>
      </c>
      <c r="AF2545">
        <f>+COUNTIF(Piloto!C:C,MARCO!A2545)</f>
        <v>0</v>
      </c>
    </row>
    <row r="2546" spans="1:32" x14ac:dyDescent="0.25">
      <c r="A2546" s="5" t="str">
        <f t="shared" si="39"/>
        <v>R 11 - D 31 - 452 - 1681</v>
      </c>
      <c r="B2546" s="23" t="s">
        <v>2347</v>
      </c>
      <c r="C2546" t="s">
        <v>158</v>
      </c>
      <c r="D2546" t="s">
        <v>576</v>
      </c>
      <c r="E2546" t="s">
        <v>577</v>
      </c>
      <c r="F2546" t="s">
        <v>134</v>
      </c>
      <c r="G2546" t="s">
        <v>134</v>
      </c>
      <c r="H2546" t="s">
        <v>3580</v>
      </c>
      <c r="I2546" t="s">
        <v>20</v>
      </c>
      <c r="J2546" t="s">
        <v>2349</v>
      </c>
      <c r="K2546" t="s">
        <v>21</v>
      </c>
      <c r="M2546" t="s">
        <v>18070</v>
      </c>
      <c r="N2546" t="s">
        <v>22</v>
      </c>
      <c r="O2546" t="s">
        <v>23</v>
      </c>
      <c r="P2546" t="s">
        <v>26</v>
      </c>
      <c r="Q2546" t="s">
        <v>2348</v>
      </c>
      <c r="R2546" s="13">
        <v>73</v>
      </c>
      <c r="S2546" s="13">
        <v>3</v>
      </c>
      <c r="T2546" s="21">
        <v>1</v>
      </c>
      <c r="V2546" t="s">
        <v>2154</v>
      </c>
      <c r="W2546" t="s">
        <v>17588</v>
      </c>
      <c r="X2546" s="20" t="str">
        <f>+IF(V2546="","-",CONCATENATE(V2546,"_",W2546))</f>
        <v>FINES_R11</v>
      </c>
      <c r="Y2546" s="59">
        <v>0.44805902242660522</v>
      </c>
      <c r="Z2546" t="s">
        <v>134</v>
      </c>
      <c r="AA2546" t="s">
        <v>2393</v>
      </c>
      <c r="AB2546" t="str">
        <f>+IF(W2546="","-",IF(W2546="UNICO","CENSO","MUESTRA"))</f>
        <v>MUESTRA</v>
      </c>
      <c r="AC2546" t="s">
        <v>2398</v>
      </c>
      <c r="AD2546" t="s">
        <v>3582</v>
      </c>
      <c r="AF2546">
        <f>+COUNTIF(Piloto!C:C,MARCO!A2546)</f>
        <v>0</v>
      </c>
    </row>
    <row r="2547" spans="1:32" x14ac:dyDescent="0.25">
      <c r="A2547" s="5" t="str">
        <f t="shared" si="39"/>
        <v>R 11 - D 83 - 455 - 0930</v>
      </c>
      <c r="B2547" s="23" t="s">
        <v>2347</v>
      </c>
      <c r="C2547" t="s">
        <v>158</v>
      </c>
      <c r="D2547" t="s">
        <v>1445</v>
      </c>
      <c r="E2547" t="s">
        <v>1446</v>
      </c>
      <c r="F2547" t="s">
        <v>134</v>
      </c>
      <c r="G2547" t="s">
        <v>134</v>
      </c>
      <c r="H2547" t="s">
        <v>3862</v>
      </c>
      <c r="I2547" t="s">
        <v>20</v>
      </c>
      <c r="J2547" t="s">
        <v>2349</v>
      </c>
      <c r="K2547" t="s">
        <v>21</v>
      </c>
      <c r="M2547" t="s">
        <v>3863</v>
      </c>
      <c r="N2547" t="s">
        <v>22</v>
      </c>
      <c r="O2547" t="s">
        <v>23</v>
      </c>
      <c r="P2547" t="s">
        <v>26</v>
      </c>
      <c r="Q2547" t="s">
        <v>2348</v>
      </c>
      <c r="R2547" s="13">
        <v>55</v>
      </c>
      <c r="S2547" s="13">
        <v>2</v>
      </c>
      <c r="T2547" s="21">
        <v>1</v>
      </c>
      <c r="V2547" t="s">
        <v>2154</v>
      </c>
      <c r="W2547" t="s">
        <v>17588</v>
      </c>
      <c r="X2547" s="20" t="str">
        <f>+IF(V2547="","-",CONCATENATE(V2547,"_",W2547))</f>
        <v>FINES_R11</v>
      </c>
      <c r="Y2547" s="59">
        <v>0.45320215821266169</v>
      </c>
      <c r="Z2547" t="s">
        <v>134</v>
      </c>
      <c r="AA2547" t="s">
        <v>2393</v>
      </c>
      <c r="AB2547" t="str">
        <f>+IF(W2547="","-",IF(W2547="UNICO","CENSO","MUESTRA"))</f>
        <v>MUESTRA</v>
      </c>
      <c r="AC2547" t="s">
        <v>2397</v>
      </c>
      <c r="AD2547" t="s">
        <v>3864</v>
      </c>
      <c r="AF2547">
        <f>+COUNTIF(Piloto!C:C,MARCO!A2547)</f>
        <v>0</v>
      </c>
    </row>
    <row r="2548" spans="1:32" x14ac:dyDescent="0.25">
      <c r="A2548" s="5" t="str">
        <f t="shared" si="39"/>
        <v>R 11 - D 83 - 456 - 4636</v>
      </c>
      <c r="B2548" s="23" t="s">
        <v>2347</v>
      </c>
      <c r="C2548" t="s">
        <v>158</v>
      </c>
      <c r="D2548" t="s">
        <v>1445</v>
      </c>
      <c r="E2548" t="s">
        <v>1446</v>
      </c>
      <c r="F2548" t="s">
        <v>134</v>
      </c>
      <c r="G2548" t="s">
        <v>134</v>
      </c>
      <c r="H2548" t="s">
        <v>3920</v>
      </c>
      <c r="I2548" t="s">
        <v>20</v>
      </c>
      <c r="J2548" t="s">
        <v>2349</v>
      </c>
      <c r="K2548" t="s">
        <v>21</v>
      </c>
      <c r="M2548" t="s">
        <v>3863</v>
      </c>
      <c r="N2548" t="s">
        <v>22</v>
      </c>
      <c r="O2548" t="s">
        <v>23</v>
      </c>
      <c r="P2548" t="s">
        <v>26</v>
      </c>
      <c r="Q2548" t="s">
        <v>2348</v>
      </c>
      <c r="R2548" s="13">
        <v>33</v>
      </c>
      <c r="S2548" s="13">
        <v>1</v>
      </c>
      <c r="T2548" s="21">
        <v>1</v>
      </c>
      <c r="V2548" t="s">
        <v>2154</v>
      </c>
      <c r="W2548" t="s">
        <v>17588</v>
      </c>
      <c r="X2548" s="20" t="str">
        <f>+IF(V2548="","-",CONCATENATE(V2548,"_",W2548))</f>
        <v>FINES_R11</v>
      </c>
      <c r="Y2548" s="59">
        <v>0.45320215821266169</v>
      </c>
      <c r="Z2548" t="s">
        <v>134</v>
      </c>
      <c r="AA2548" t="s">
        <v>2393</v>
      </c>
      <c r="AB2548" t="str">
        <f>+IF(W2548="","-",IF(W2548="UNICO","CENSO","MUESTRA"))</f>
        <v>MUESTRA</v>
      </c>
      <c r="AC2548" t="s">
        <v>2397</v>
      </c>
      <c r="AD2548" t="s">
        <v>3921</v>
      </c>
      <c r="AF2548">
        <f>+COUNTIF(Piloto!C:C,MARCO!A2548)</f>
        <v>0</v>
      </c>
    </row>
    <row r="2549" spans="1:32" x14ac:dyDescent="0.25">
      <c r="A2549" s="5" t="str">
        <f t="shared" si="39"/>
        <v>R 11 - D 83 - 454 - 4585</v>
      </c>
      <c r="B2549" s="23" t="s">
        <v>2347</v>
      </c>
      <c r="C2549" t="s">
        <v>158</v>
      </c>
      <c r="D2549" t="s">
        <v>1445</v>
      </c>
      <c r="E2549" t="s">
        <v>1446</v>
      </c>
      <c r="F2549" t="s">
        <v>134</v>
      </c>
      <c r="G2549" t="s">
        <v>134</v>
      </c>
      <c r="H2549" t="s">
        <v>3929</v>
      </c>
      <c r="I2549" t="s">
        <v>20</v>
      </c>
      <c r="J2549" t="s">
        <v>2349</v>
      </c>
      <c r="K2549" t="s">
        <v>21</v>
      </c>
      <c r="M2549" t="s">
        <v>3930</v>
      </c>
      <c r="N2549" t="s">
        <v>22</v>
      </c>
      <c r="O2549" t="s">
        <v>23</v>
      </c>
      <c r="P2549" t="s">
        <v>26</v>
      </c>
      <c r="Q2549" t="s">
        <v>2348</v>
      </c>
      <c r="R2549" s="13">
        <v>55</v>
      </c>
      <c r="S2549" s="13">
        <v>1</v>
      </c>
      <c r="T2549" s="21">
        <v>1</v>
      </c>
      <c r="V2549" t="s">
        <v>2154</v>
      </c>
      <c r="W2549" t="s">
        <v>17588</v>
      </c>
      <c r="X2549" s="20" t="str">
        <f>+IF(V2549="","-",CONCATENATE(V2549,"_",W2549))</f>
        <v>FINES_R11</v>
      </c>
      <c r="Y2549" s="59">
        <v>0.4616873562335968</v>
      </c>
      <c r="Z2549" t="s">
        <v>134</v>
      </c>
      <c r="AA2549" t="s">
        <v>2393</v>
      </c>
      <c r="AB2549" t="str">
        <f>+IF(W2549="","-",IF(W2549="UNICO","CENSO","MUESTRA"))</f>
        <v>MUESTRA</v>
      </c>
      <c r="AC2549" t="s">
        <v>2397</v>
      </c>
      <c r="AD2549" t="s">
        <v>3931</v>
      </c>
      <c r="AF2549">
        <f>+COUNTIF(Piloto!C:C,MARCO!A2549)</f>
        <v>0</v>
      </c>
    </row>
    <row r="2550" spans="1:32" x14ac:dyDescent="0.25">
      <c r="A2550" s="5" t="str">
        <f t="shared" si="39"/>
        <v>R 11 - D 47 - 451 - 1119</v>
      </c>
      <c r="B2550" s="23" t="s">
        <v>2347</v>
      </c>
      <c r="C2550" t="s">
        <v>158</v>
      </c>
      <c r="D2550" t="s">
        <v>811</v>
      </c>
      <c r="E2550" t="s">
        <v>812</v>
      </c>
      <c r="F2550" t="s">
        <v>134</v>
      </c>
      <c r="G2550" t="s">
        <v>134</v>
      </c>
      <c r="H2550" t="s">
        <v>3669</v>
      </c>
      <c r="I2550" t="s">
        <v>20</v>
      </c>
      <c r="J2550" t="s">
        <v>2349</v>
      </c>
      <c r="K2550" t="s">
        <v>21</v>
      </c>
      <c r="M2550" t="s">
        <v>3670</v>
      </c>
      <c r="N2550" t="s">
        <v>22</v>
      </c>
      <c r="O2550" t="s">
        <v>23</v>
      </c>
      <c r="P2550" t="s">
        <v>26</v>
      </c>
      <c r="Q2550" t="s">
        <v>2348</v>
      </c>
      <c r="R2550" s="13">
        <v>23</v>
      </c>
      <c r="S2550" s="13">
        <v>1</v>
      </c>
      <c r="T2550" s="21">
        <v>1</v>
      </c>
      <c r="V2550" t="s">
        <v>2154</v>
      </c>
      <c r="W2550" t="s">
        <v>17588</v>
      </c>
      <c r="X2550" s="20" t="str">
        <f>+IF(V2550="","-",CONCATENATE(V2550,"_",W2550))</f>
        <v>FINES_R11</v>
      </c>
      <c r="Y2550" s="59">
        <v>0.46276512742042542</v>
      </c>
      <c r="Z2550" t="s">
        <v>134</v>
      </c>
      <c r="AA2550" t="s">
        <v>2393</v>
      </c>
      <c r="AB2550" t="str">
        <f>+IF(W2550="","-",IF(W2550="UNICO","CENSO","MUESTRA"))</f>
        <v>MUESTRA</v>
      </c>
      <c r="AC2550" t="s">
        <v>2397</v>
      </c>
      <c r="AD2550" t="s">
        <v>3623</v>
      </c>
      <c r="AF2550">
        <f>+COUNTIF(Piloto!C:C,MARCO!A2550)</f>
        <v>0</v>
      </c>
    </row>
    <row r="2551" spans="1:32" x14ac:dyDescent="0.25">
      <c r="A2551" s="5" t="str">
        <f t="shared" si="39"/>
        <v>R 11 - D 15 - 451 - 0807</v>
      </c>
      <c r="B2551" s="23" t="s">
        <v>2347</v>
      </c>
      <c r="C2551" t="s">
        <v>158</v>
      </c>
      <c r="D2551" t="s">
        <v>427</v>
      </c>
      <c r="E2551" t="s">
        <v>428</v>
      </c>
      <c r="F2551" t="s">
        <v>134</v>
      </c>
      <c r="G2551" t="s">
        <v>134</v>
      </c>
      <c r="H2551" t="s">
        <v>3558</v>
      </c>
      <c r="I2551" t="s">
        <v>20</v>
      </c>
      <c r="J2551" t="s">
        <v>2349</v>
      </c>
      <c r="K2551" t="s">
        <v>21</v>
      </c>
      <c r="M2551" t="s">
        <v>3559</v>
      </c>
      <c r="N2551" t="s">
        <v>22</v>
      </c>
      <c r="O2551" t="s">
        <v>23</v>
      </c>
      <c r="P2551" t="s">
        <v>26</v>
      </c>
      <c r="Q2551" t="s">
        <v>2348</v>
      </c>
      <c r="R2551" s="13">
        <v>77</v>
      </c>
      <c r="S2551" s="13">
        <v>4</v>
      </c>
      <c r="T2551" s="21">
        <v>1</v>
      </c>
      <c r="V2551" t="s">
        <v>2154</v>
      </c>
      <c r="W2551" t="s">
        <v>17588</v>
      </c>
      <c r="X2551" s="20" t="str">
        <f>+IF(V2551="","-",CONCATENATE(V2551,"_",W2551))</f>
        <v>FINES_R11</v>
      </c>
      <c r="Y2551" s="59">
        <v>0.47</v>
      </c>
      <c r="Z2551" t="s">
        <v>134</v>
      </c>
      <c r="AA2551" t="s">
        <v>2393</v>
      </c>
      <c r="AB2551" t="str">
        <f>+IF(W2551="","-",IF(W2551="UNICO","CENSO","MUESTRA"))</f>
        <v>MUESTRA</v>
      </c>
      <c r="AC2551" t="s">
        <v>2398</v>
      </c>
      <c r="AD2551" t="s">
        <v>3560</v>
      </c>
      <c r="AF2551">
        <f>+COUNTIF(Piloto!C:C,MARCO!A2551)</f>
        <v>0</v>
      </c>
    </row>
    <row r="2552" spans="1:32" x14ac:dyDescent="0.25">
      <c r="A2552" s="5" t="str">
        <f t="shared" si="39"/>
        <v>R 11 - D 83 - 452 - 4595</v>
      </c>
      <c r="B2552" s="23" t="s">
        <v>2347</v>
      </c>
      <c r="C2552" t="s">
        <v>158</v>
      </c>
      <c r="D2552" t="s">
        <v>1445</v>
      </c>
      <c r="E2552" t="s">
        <v>1446</v>
      </c>
      <c r="F2552" t="s">
        <v>134</v>
      </c>
      <c r="G2552" t="s">
        <v>134</v>
      </c>
      <c r="H2552" t="s">
        <v>3942</v>
      </c>
      <c r="I2552" t="s">
        <v>20</v>
      </c>
      <c r="J2552" t="s">
        <v>2349</v>
      </c>
      <c r="K2552" t="s">
        <v>21</v>
      </c>
      <c r="M2552" t="s">
        <v>3943</v>
      </c>
      <c r="N2552" t="s">
        <v>22</v>
      </c>
      <c r="O2552" t="s">
        <v>23</v>
      </c>
      <c r="P2552" t="s">
        <v>26</v>
      </c>
      <c r="Q2552" t="s">
        <v>2348</v>
      </c>
      <c r="R2552" s="13">
        <v>34</v>
      </c>
      <c r="S2552" s="13">
        <v>1</v>
      </c>
      <c r="T2552" s="21">
        <v>1</v>
      </c>
      <c r="V2552" t="s">
        <v>2154</v>
      </c>
      <c r="W2552" t="s">
        <v>17588</v>
      </c>
      <c r="X2552" s="20" t="str">
        <f>+IF(V2552="","-",CONCATENATE(V2552,"_",W2552))</f>
        <v>FINES_R11</v>
      </c>
      <c r="Y2552" s="59">
        <v>0.47099953889846802</v>
      </c>
      <c r="Z2552" t="s">
        <v>134</v>
      </c>
      <c r="AA2552" t="s">
        <v>2393</v>
      </c>
      <c r="AB2552" t="str">
        <f>+IF(W2552="","-",IF(W2552="UNICO","CENSO","MUESTRA"))</f>
        <v>MUESTRA</v>
      </c>
      <c r="AC2552" t="s">
        <v>2398</v>
      </c>
      <c r="AD2552" t="s">
        <v>3944</v>
      </c>
      <c r="AF2552">
        <f>+COUNTIF(Piloto!C:C,MARCO!A2552)</f>
        <v>0</v>
      </c>
    </row>
    <row r="2553" spans="1:32" x14ac:dyDescent="0.25">
      <c r="A2553" s="5" t="str">
        <f t="shared" si="39"/>
        <v>R 11 - D 116 - 453 - 0992</v>
      </c>
      <c r="B2553" s="23" t="s">
        <v>2347</v>
      </c>
      <c r="C2553" t="s">
        <v>158</v>
      </c>
      <c r="D2553" t="s">
        <v>162</v>
      </c>
      <c r="E2553" t="s">
        <v>1868</v>
      </c>
      <c r="F2553" t="s">
        <v>134</v>
      </c>
      <c r="G2553" t="s">
        <v>134</v>
      </c>
      <c r="H2553" t="s">
        <v>3482</v>
      </c>
      <c r="I2553" t="s">
        <v>20</v>
      </c>
      <c r="J2553" t="s">
        <v>2349</v>
      </c>
      <c r="K2553" t="s">
        <v>21</v>
      </c>
      <c r="M2553" t="s">
        <v>3483</v>
      </c>
      <c r="N2553" t="s">
        <v>22</v>
      </c>
      <c r="O2553" t="s">
        <v>23</v>
      </c>
      <c r="P2553" t="s">
        <v>26</v>
      </c>
      <c r="Q2553" t="s">
        <v>2348</v>
      </c>
      <c r="R2553" s="13">
        <v>61</v>
      </c>
      <c r="S2553" s="13">
        <v>2</v>
      </c>
      <c r="T2553" s="21">
        <v>1</v>
      </c>
      <c r="V2553" t="s">
        <v>2154</v>
      </c>
      <c r="W2553" t="s">
        <v>17588</v>
      </c>
      <c r="X2553" s="20" t="str">
        <f>+IF(V2553="","-",CONCATENATE(V2553,"_",W2553))</f>
        <v>FINES_R11</v>
      </c>
      <c r="Y2553" s="59">
        <v>0.47168412804603582</v>
      </c>
      <c r="Z2553" t="s">
        <v>134</v>
      </c>
      <c r="AA2553" t="s">
        <v>2393</v>
      </c>
      <c r="AB2553" t="str">
        <f>+IF(W2553="","-",IF(W2553="UNICO","CENSO","MUESTRA"))</f>
        <v>MUESTRA</v>
      </c>
      <c r="AC2553" t="s">
        <v>2397</v>
      </c>
      <c r="AD2553" t="s">
        <v>3484</v>
      </c>
      <c r="AF2553">
        <f>+COUNTIF(Piloto!C:C,MARCO!A2553)</f>
        <v>0</v>
      </c>
    </row>
    <row r="2554" spans="1:32" x14ac:dyDescent="0.25">
      <c r="A2554" s="5" t="str">
        <f t="shared" si="39"/>
        <v>R 11 - D 116 - 453 - 0045</v>
      </c>
      <c r="B2554" s="23" t="s">
        <v>2347</v>
      </c>
      <c r="C2554" t="s">
        <v>158</v>
      </c>
      <c r="D2554" t="s">
        <v>162</v>
      </c>
      <c r="E2554" t="s">
        <v>1868</v>
      </c>
      <c r="F2554" t="s">
        <v>134</v>
      </c>
      <c r="G2554" t="s">
        <v>134</v>
      </c>
      <c r="H2554" t="s">
        <v>3509</v>
      </c>
      <c r="I2554" t="s">
        <v>20</v>
      </c>
      <c r="J2554" t="s">
        <v>2349</v>
      </c>
      <c r="K2554" t="s">
        <v>21</v>
      </c>
      <c r="M2554" t="s">
        <v>2272</v>
      </c>
      <c r="N2554" t="s">
        <v>22</v>
      </c>
      <c r="O2554" t="s">
        <v>23</v>
      </c>
      <c r="P2554" t="s">
        <v>26</v>
      </c>
      <c r="Q2554" t="s">
        <v>2348</v>
      </c>
      <c r="R2554" s="13">
        <v>22</v>
      </c>
      <c r="S2554" s="13">
        <v>1</v>
      </c>
      <c r="T2554" s="21">
        <v>1</v>
      </c>
      <c r="V2554" t="s">
        <v>2154</v>
      </c>
      <c r="W2554" t="s">
        <v>17588</v>
      </c>
      <c r="X2554" s="20" t="str">
        <f>+IF(V2554="","-",CONCATENATE(V2554,"_",W2554))</f>
        <v>FINES_R11</v>
      </c>
      <c r="Y2554" s="59">
        <v>0.47483861446380621</v>
      </c>
      <c r="Z2554" t="s">
        <v>134</v>
      </c>
      <c r="AA2554" t="s">
        <v>2393</v>
      </c>
      <c r="AB2554" t="str">
        <f>+IF(W2554="","-",IF(W2554="UNICO","CENSO","MUESTRA"))</f>
        <v>MUESTRA</v>
      </c>
      <c r="AC2554" t="s">
        <v>2397</v>
      </c>
      <c r="AD2554" t="s">
        <v>3510</v>
      </c>
      <c r="AF2554">
        <f>+COUNTIF(Piloto!C:C,MARCO!A2554)</f>
        <v>0</v>
      </c>
    </row>
    <row r="2555" spans="1:32" x14ac:dyDescent="0.25">
      <c r="A2555" s="5" t="str">
        <f t="shared" si="39"/>
        <v>R 11 - D 83 - 454 - 0555</v>
      </c>
      <c r="B2555" s="23" t="s">
        <v>2347</v>
      </c>
      <c r="C2555" t="s">
        <v>158</v>
      </c>
      <c r="D2555" t="s">
        <v>1445</v>
      </c>
      <c r="E2555" t="s">
        <v>1446</v>
      </c>
      <c r="F2555" t="s">
        <v>134</v>
      </c>
      <c r="G2555" t="s">
        <v>134</v>
      </c>
      <c r="H2555" t="s">
        <v>3794</v>
      </c>
      <c r="I2555" t="s">
        <v>20</v>
      </c>
      <c r="J2555" t="s">
        <v>2349</v>
      </c>
      <c r="K2555" t="s">
        <v>21</v>
      </c>
      <c r="M2555" t="s">
        <v>3795</v>
      </c>
      <c r="N2555" t="s">
        <v>22</v>
      </c>
      <c r="O2555" t="s">
        <v>23</v>
      </c>
      <c r="P2555" t="s">
        <v>26</v>
      </c>
      <c r="Q2555" t="s">
        <v>2348</v>
      </c>
      <c r="R2555" s="13">
        <v>68</v>
      </c>
      <c r="S2555" s="13">
        <v>4</v>
      </c>
      <c r="T2555" s="21">
        <v>1</v>
      </c>
      <c r="V2555" t="s">
        <v>2154</v>
      </c>
      <c r="W2555" t="s">
        <v>17588</v>
      </c>
      <c r="X2555" s="20" t="str">
        <f>+IF(V2555="","-",CONCATENATE(V2555,"_",W2555))</f>
        <v>FINES_R11</v>
      </c>
      <c r="Y2555" s="59">
        <v>0.48563212156295782</v>
      </c>
      <c r="Z2555" t="s">
        <v>134</v>
      </c>
      <c r="AA2555" t="s">
        <v>2393</v>
      </c>
      <c r="AB2555" t="str">
        <f>+IF(W2555="","-",IF(W2555="UNICO","CENSO","MUESTRA"))</f>
        <v>MUESTRA</v>
      </c>
      <c r="AC2555" t="s">
        <v>2397</v>
      </c>
      <c r="AD2555" t="s">
        <v>3796</v>
      </c>
      <c r="AF2555">
        <f>+COUNTIF(Piloto!C:C,MARCO!A2555)</f>
        <v>0</v>
      </c>
    </row>
    <row r="2556" spans="1:32" x14ac:dyDescent="0.25">
      <c r="A2556" s="5" t="str">
        <f t="shared" si="39"/>
        <v>R 11 - D 83 - 454 - 0791</v>
      </c>
      <c r="B2556" s="23" t="s">
        <v>2347</v>
      </c>
      <c r="C2556" t="s">
        <v>158</v>
      </c>
      <c r="D2556" t="s">
        <v>1445</v>
      </c>
      <c r="E2556" t="s">
        <v>1446</v>
      </c>
      <c r="F2556" t="s">
        <v>134</v>
      </c>
      <c r="G2556" t="s">
        <v>134</v>
      </c>
      <c r="H2556" t="s">
        <v>3837</v>
      </c>
      <c r="I2556" t="s">
        <v>20</v>
      </c>
      <c r="J2556" t="s">
        <v>2349</v>
      </c>
      <c r="K2556" t="s">
        <v>21</v>
      </c>
      <c r="M2556" t="s">
        <v>3838</v>
      </c>
      <c r="N2556" t="s">
        <v>22</v>
      </c>
      <c r="O2556" t="s">
        <v>23</v>
      </c>
      <c r="P2556" t="s">
        <v>26</v>
      </c>
      <c r="Q2556" t="s">
        <v>2348</v>
      </c>
      <c r="R2556" s="13">
        <v>16</v>
      </c>
      <c r="S2556" s="13">
        <v>1</v>
      </c>
      <c r="T2556" s="21">
        <v>1</v>
      </c>
      <c r="V2556" t="s">
        <v>2154</v>
      </c>
      <c r="W2556" t="s">
        <v>17588</v>
      </c>
      <c r="X2556" s="20" t="str">
        <f>+IF(V2556="","-",CONCATENATE(V2556,"_",W2556))</f>
        <v>FINES_R11</v>
      </c>
      <c r="Y2556" s="59">
        <v>0.48563212156295782</v>
      </c>
      <c r="Z2556" t="s">
        <v>134</v>
      </c>
      <c r="AA2556" t="s">
        <v>2393</v>
      </c>
      <c r="AB2556" t="str">
        <f>+IF(W2556="","-",IF(W2556="UNICO","CENSO","MUESTRA"))</f>
        <v>MUESTRA</v>
      </c>
      <c r="AC2556" t="s">
        <v>2398</v>
      </c>
      <c r="AD2556" t="s">
        <v>3839</v>
      </c>
      <c r="AF2556">
        <f>+COUNTIF(Piloto!C:C,MARCO!A2556)</f>
        <v>0</v>
      </c>
    </row>
    <row r="2557" spans="1:32" x14ac:dyDescent="0.25">
      <c r="A2557" s="5" t="str">
        <f t="shared" si="39"/>
        <v>R 11 - D 83 - 453 - 3522</v>
      </c>
      <c r="B2557" s="23" t="s">
        <v>2347</v>
      </c>
      <c r="C2557" t="s">
        <v>158</v>
      </c>
      <c r="D2557" t="s">
        <v>1445</v>
      </c>
      <c r="E2557" t="s">
        <v>1446</v>
      </c>
      <c r="F2557" t="s">
        <v>134</v>
      </c>
      <c r="G2557" t="s">
        <v>134</v>
      </c>
      <c r="H2557" t="s">
        <v>3790</v>
      </c>
      <c r="I2557" t="s">
        <v>20</v>
      </c>
      <c r="J2557" t="s">
        <v>2349</v>
      </c>
      <c r="K2557" t="s">
        <v>21</v>
      </c>
      <c r="M2557" t="s">
        <v>3791</v>
      </c>
      <c r="N2557" t="s">
        <v>22</v>
      </c>
      <c r="O2557" t="s">
        <v>23</v>
      </c>
      <c r="P2557" t="s">
        <v>26</v>
      </c>
      <c r="Q2557" t="s">
        <v>2348</v>
      </c>
      <c r="R2557" s="13">
        <v>16</v>
      </c>
      <c r="S2557" s="13">
        <v>1</v>
      </c>
      <c r="T2557" s="21">
        <v>1</v>
      </c>
      <c r="V2557" t="s">
        <v>2154</v>
      </c>
      <c r="W2557" t="s">
        <v>17588</v>
      </c>
      <c r="X2557" s="20" t="str">
        <f>+IF(V2557="","-",CONCATENATE(V2557,"_",W2557))</f>
        <v>FINES_R11</v>
      </c>
      <c r="Y2557" s="59">
        <v>0.48814290761947632</v>
      </c>
      <c r="Z2557" t="s">
        <v>134</v>
      </c>
      <c r="AA2557" t="s">
        <v>2393</v>
      </c>
      <c r="AB2557" t="str">
        <f>+IF(W2557="","-",IF(W2557="UNICO","CENSO","MUESTRA"))</f>
        <v>MUESTRA</v>
      </c>
      <c r="AC2557" t="s">
        <v>2398</v>
      </c>
      <c r="AD2557" t="s">
        <v>3792</v>
      </c>
      <c r="AF2557">
        <f>+COUNTIF(Piloto!C:C,MARCO!A2557)</f>
        <v>0</v>
      </c>
    </row>
    <row r="2558" spans="1:32" x14ac:dyDescent="0.25">
      <c r="A2558" s="5" t="str">
        <f t="shared" si="39"/>
        <v>R 11 - D 83 - 453 - 1802</v>
      </c>
      <c r="B2558" s="23" t="s">
        <v>2347</v>
      </c>
      <c r="C2558" t="s">
        <v>158</v>
      </c>
      <c r="D2558" t="s">
        <v>1445</v>
      </c>
      <c r="E2558" t="s">
        <v>1446</v>
      </c>
      <c r="F2558" t="s">
        <v>134</v>
      </c>
      <c r="G2558" t="s">
        <v>134</v>
      </c>
      <c r="H2558" t="s">
        <v>3680</v>
      </c>
      <c r="I2558" t="s">
        <v>20</v>
      </c>
      <c r="J2558" t="s">
        <v>2349</v>
      </c>
      <c r="K2558" t="s">
        <v>21</v>
      </c>
      <c r="M2558" t="s">
        <v>3681</v>
      </c>
      <c r="N2558" t="s">
        <v>22</v>
      </c>
      <c r="O2558" t="s">
        <v>23</v>
      </c>
      <c r="P2558" t="s">
        <v>26</v>
      </c>
      <c r="Q2558" t="s">
        <v>2348</v>
      </c>
      <c r="R2558" s="13">
        <v>48</v>
      </c>
      <c r="S2558" s="13">
        <v>2</v>
      </c>
      <c r="T2558" s="21">
        <v>1</v>
      </c>
      <c r="V2558" t="s">
        <v>2154</v>
      </c>
      <c r="W2558" t="s">
        <v>17588</v>
      </c>
      <c r="X2558" s="20" t="str">
        <f>+IF(V2558="","-",CONCATENATE(V2558,"_",W2558))</f>
        <v>FINES_R11</v>
      </c>
      <c r="Y2558" s="59">
        <v>0.49568775296211243</v>
      </c>
      <c r="Z2558" t="s">
        <v>134</v>
      </c>
      <c r="AA2558" t="s">
        <v>2393</v>
      </c>
      <c r="AB2558" t="str">
        <f>+IF(W2558="","-",IF(W2558="UNICO","CENSO","MUESTRA"))</f>
        <v>MUESTRA</v>
      </c>
      <c r="AC2558" t="s">
        <v>2398</v>
      </c>
      <c r="AD2558" t="s">
        <v>3682</v>
      </c>
      <c r="AF2558">
        <f>+COUNTIF(Piloto!C:C,MARCO!A2558)</f>
        <v>0</v>
      </c>
    </row>
    <row r="2559" spans="1:32" x14ac:dyDescent="0.25">
      <c r="A2559" s="5" t="str">
        <f t="shared" si="39"/>
        <v>R 11 - D 83 - 453 - 0784</v>
      </c>
      <c r="B2559" s="23" t="s">
        <v>2347</v>
      </c>
      <c r="C2559" t="s">
        <v>158</v>
      </c>
      <c r="D2559" t="s">
        <v>1445</v>
      </c>
      <c r="E2559" t="s">
        <v>1446</v>
      </c>
      <c r="F2559" t="s">
        <v>134</v>
      </c>
      <c r="G2559" t="s">
        <v>134</v>
      </c>
      <c r="H2559" t="s">
        <v>3778</v>
      </c>
      <c r="I2559" t="s">
        <v>20</v>
      </c>
      <c r="J2559" t="s">
        <v>2349</v>
      </c>
      <c r="K2559" t="s">
        <v>21</v>
      </c>
      <c r="M2559" t="s">
        <v>3713</v>
      </c>
      <c r="N2559" t="s">
        <v>22</v>
      </c>
      <c r="O2559" t="s">
        <v>23</v>
      </c>
      <c r="P2559" t="s">
        <v>26</v>
      </c>
      <c r="Q2559" t="s">
        <v>2348</v>
      </c>
      <c r="R2559" s="13">
        <v>36</v>
      </c>
      <c r="S2559" s="13">
        <v>1</v>
      </c>
      <c r="T2559" s="21">
        <v>1</v>
      </c>
      <c r="V2559" t="s">
        <v>2154</v>
      </c>
      <c r="W2559" t="s">
        <v>17588</v>
      </c>
      <c r="X2559" s="20" t="str">
        <f>+IF(V2559="","-",CONCATENATE(V2559,"_",W2559))</f>
        <v>FINES_R11</v>
      </c>
      <c r="Y2559" s="59">
        <v>0.5014832615852356</v>
      </c>
      <c r="Z2559" t="s">
        <v>134</v>
      </c>
      <c r="AA2559" t="s">
        <v>2393</v>
      </c>
      <c r="AB2559" t="str">
        <f>+IF(W2559="","-",IF(W2559="UNICO","CENSO","MUESTRA"))</f>
        <v>MUESTRA</v>
      </c>
      <c r="AC2559" t="s">
        <v>2398</v>
      </c>
      <c r="AD2559" t="s">
        <v>3779</v>
      </c>
      <c r="AF2559">
        <f>+COUNTIF(Piloto!C:C,MARCO!A2559)</f>
        <v>0</v>
      </c>
    </row>
    <row r="2560" spans="1:32" x14ac:dyDescent="0.25">
      <c r="A2560" s="5" t="str">
        <f t="shared" si="39"/>
        <v>R 11 - D 116 - 455 - 1747</v>
      </c>
      <c r="B2560" s="23" t="s">
        <v>2347</v>
      </c>
      <c r="C2560" t="s">
        <v>158</v>
      </c>
      <c r="D2560" t="s">
        <v>162</v>
      </c>
      <c r="E2560" t="s">
        <v>1868</v>
      </c>
      <c r="F2560" t="s">
        <v>134</v>
      </c>
      <c r="G2560" t="s">
        <v>134</v>
      </c>
      <c r="H2560" t="s">
        <v>3456</v>
      </c>
      <c r="I2560" t="s">
        <v>20</v>
      </c>
      <c r="J2560" t="s">
        <v>2349</v>
      </c>
      <c r="K2560" t="s">
        <v>21</v>
      </c>
      <c r="M2560" t="s">
        <v>3457</v>
      </c>
      <c r="N2560" t="s">
        <v>22</v>
      </c>
      <c r="O2560" t="s">
        <v>23</v>
      </c>
      <c r="P2560" t="s">
        <v>26</v>
      </c>
      <c r="Q2560" t="s">
        <v>2348</v>
      </c>
      <c r="R2560" s="13">
        <v>108</v>
      </c>
      <c r="S2560" s="13">
        <v>5</v>
      </c>
      <c r="T2560" s="21">
        <v>1</v>
      </c>
      <c r="V2560" t="s">
        <v>2154</v>
      </c>
      <c r="W2560" t="s">
        <v>17588</v>
      </c>
      <c r="X2560" s="20" t="str">
        <f>+IF(V2560="","-",CONCATENATE(V2560,"_",W2560))</f>
        <v>FINES_R11</v>
      </c>
      <c r="Y2560" s="59">
        <v>0.50181001424789429</v>
      </c>
      <c r="Z2560" t="s">
        <v>134</v>
      </c>
      <c r="AA2560" t="s">
        <v>2393</v>
      </c>
      <c r="AB2560" t="str">
        <f>+IF(W2560="","-",IF(W2560="UNICO","CENSO","MUESTRA"))</f>
        <v>MUESTRA</v>
      </c>
      <c r="AC2560" t="s">
        <v>2398</v>
      </c>
      <c r="AD2560" t="s">
        <v>3458</v>
      </c>
      <c r="AF2560">
        <f>+COUNTIF(Piloto!C:C,MARCO!A2560)</f>
        <v>0</v>
      </c>
    </row>
    <row r="2561" spans="1:32" x14ac:dyDescent="0.25">
      <c r="A2561" s="5" t="str">
        <f t="shared" si="39"/>
        <v>R 11 - D 83 - 454 - 0787</v>
      </c>
      <c r="B2561" s="23" t="s">
        <v>2347</v>
      </c>
      <c r="C2561" t="s">
        <v>158</v>
      </c>
      <c r="D2561" t="s">
        <v>1445</v>
      </c>
      <c r="E2561" t="s">
        <v>1446</v>
      </c>
      <c r="F2561" t="s">
        <v>134</v>
      </c>
      <c r="G2561" t="s">
        <v>134</v>
      </c>
      <c r="H2561" t="s">
        <v>3858</v>
      </c>
      <c r="I2561" t="s">
        <v>20</v>
      </c>
      <c r="J2561" t="s">
        <v>2349</v>
      </c>
      <c r="K2561" t="s">
        <v>21</v>
      </c>
      <c r="M2561" t="s">
        <v>3859</v>
      </c>
      <c r="N2561" t="s">
        <v>22</v>
      </c>
      <c r="O2561" t="s">
        <v>23</v>
      </c>
      <c r="P2561" t="s">
        <v>26</v>
      </c>
      <c r="Q2561" t="s">
        <v>2348</v>
      </c>
      <c r="R2561" s="13">
        <v>16</v>
      </c>
      <c r="S2561" s="13">
        <v>1</v>
      </c>
      <c r="T2561" s="21">
        <v>1</v>
      </c>
      <c r="V2561" t="s">
        <v>2154</v>
      </c>
      <c r="W2561" t="s">
        <v>17588</v>
      </c>
      <c r="X2561" s="20" t="str">
        <f>+IF(V2561="","-",CONCATENATE(V2561,"_",W2561))</f>
        <v>FINES_R11</v>
      </c>
      <c r="Y2561" s="59">
        <v>0.50693142414093018</v>
      </c>
      <c r="Z2561" t="s">
        <v>134</v>
      </c>
      <c r="AA2561" t="s">
        <v>2393</v>
      </c>
      <c r="AB2561" t="str">
        <f>+IF(W2561="","-",IF(W2561="UNICO","CENSO","MUESTRA"))</f>
        <v>MUESTRA</v>
      </c>
      <c r="AC2561" t="s">
        <v>2397</v>
      </c>
      <c r="AD2561" t="s">
        <v>3860</v>
      </c>
      <c r="AF2561">
        <f>+COUNTIF(Piloto!C:C,MARCO!A2561)</f>
        <v>0</v>
      </c>
    </row>
    <row r="2562" spans="1:32" x14ac:dyDescent="0.25">
      <c r="A2562" s="5" t="str">
        <f t="shared" si="39"/>
        <v>R 11 - D 116 - 453 - 3334</v>
      </c>
      <c r="B2562" s="23" t="s">
        <v>2347</v>
      </c>
      <c r="C2562" t="s">
        <v>158</v>
      </c>
      <c r="D2562" t="s">
        <v>162</v>
      </c>
      <c r="E2562" t="s">
        <v>1868</v>
      </c>
      <c r="F2562" t="s">
        <v>134</v>
      </c>
      <c r="G2562" t="s">
        <v>134</v>
      </c>
      <c r="H2562" t="s">
        <v>3452</v>
      </c>
      <c r="I2562" t="s">
        <v>20</v>
      </c>
      <c r="J2562" t="s">
        <v>2349</v>
      </c>
      <c r="K2562" t="s">
        <v>21</v>
      </c>
      <c r="M2562" t="s">
        <v>3453</v>
      </c>
      <c r="N2562" t="s">
        <v>22</v>
      </c>
      <c r="O2562" t="s">
        <v>23</v>
      </c>
      <c r="P2562" t="s">
        <v>26</v>
      </c>
      <c r="Q2562" t="s">
        <v>2348</v>
      </c>
      <c r="R2562" s="13">
        <v>150</v>
      </c>
      <c r="S2562" s="13">
        <v>5</v>
      </c>
      <c r="T2562" s="21">
        <v>1</v>
      </c>
      <c r="V2562" t="s">
        <v>2154</v>
      </c>
      <c r="W2562" t="s">
        <v>17588</v>
      </c>
      <c r="X2562" s="20" t="str">
        <f>+IF(V2562="","-",CONCATENATE(V2562,"_",W2562))</f>
        <v>FINES_R11</v>
      </c>
      <c r="Y2562" s="59">
        <v>0.50774091482162476</v>
      </c>
      <c r="Z2562" t="s">
        <v>134</v>
      </c>
      <c r="AA2562" t="s">
        <v>2393</v>
      </c>
      <c r="AB2562" t="str">
        <f>+IF(W2562="","-",IF(W2562="UNICO","CENSO","MUESTRA"))</f>
        <v>MUESTRA</v>
      </c>
      <c r="AC2562" t="s">
        <v>2398</v>
      </c>
      <c r="AD2562" t="s">
        <v>3454</v>
      </c>
      <c r="AF2562">
        <f>+COUNTIF(Piloto!C:C,MARCO!A2562)</f>
        <v>0</v>
      </c>
    </row>
    <row r="2563" spans="1:32" x14ac:dyDescent="0.25">
      <c r="A2563" s="5" t="str">
        <f t="shared" ref="A2563:A2626" si="40">+H2563</f>
        <v>R 11 - D 83 - 457 - 0933</v>
      </c>
      <c r="B2563" s="23" t="s">
        <v>2347</v>
      </c>
      <c r="C2563" t="s">
        <v>158</v>
      </c>
      <c r="D2563" t="s">
        <v>1445</v>
      </c>
      <c r="E2563" t="s">
        <v>1446</v>
      </c>
      <c r="F2563" t="s">
        <v>134</v>
      </c>
      <c r="G2563" t="s">
        <v>134</v>
      </c>
      <c r="H2563" t="s">
        <v>3758</v>
      </c>
      <c r="I2563" t="s">
        <v>20</v>
      </c>
      <c r="J2563" t="s">
        <v>2349</v>
      </c>
      <c r="K2563" t="s">
        <v>21</v>
      </c>
      <c r="M2563" t="s">
        <v>3759</v>
      </c>
      <c r="N2563" t="s">
        <v>22</v>
      </c>
      <c r="O2563" t="s">
        <v>23</v>
      </c>
      <c r="P2563" t="s">
        <v>26</v>
      </c>
      <c r="Q2563" t="s">
        <v>2348</v>
      </c>
      <c r="R2563" s="13">
        <v>116</v>
      </c>
      <c r="S2563" s="13">
        <v>3</v>
      </c>
      <c r="T2563" s="21">
        <v>1</v>
      </c>
      <c r="V2563" t="s">
        <v>2154</v>
      </c>
      <c r="W2563" t="s">
        <v>17588</v>
      </c>
      <c r="X2563" s="20" t="str">
        <f>+IF(V2563="","-",CONCATENATE(V2563,"_",W2563))</f>
        <v>FINES_R11</v>
      </c>
      <c r="Y2563" s="59">
        <v>0.5123903751373291</v>
      </c>
      <c r="Z2563" t="s">
        <v>134</v>
      </c>
      <c r="AA2563" t="s">
        <v>2393</v>
      </c>
      <c r="AB2563" t="str">
        <f>+IF(W2563="","-",IF(W2563="UNICO","CENSO","MUESTRA"))</f>
        <v>MUESTRA</v>
      </c>
      <c r="AC2563" t="s">
        <v>2398</v>
      </c>
      <c r="AD2563" t="s">
        <v>3760</v>
      </c>
      <c r="AF2563">
        <f>+COUNTIF(Piloto!C:C,MARCO!A2563)</f>
        <v>0</v>
      </c>
    </row>
    <row r="2564" spans="1:32" x14ac:dyDescent="0.25">
      <c r="A2564" s="5" t="str">
        <f t="shared" si="40"/>
        <v>R 11 - D 31 - 452 - 1016</v>
      </c>
      <c r="B2564" s="23" t="s">
        <v>2347</v>
      </c>
      <c r="C2564" t="s">
        <v>158</v>
      </c>
      <c r="D2564" t="s">
        <v>576</v>
      </c>
      <c r="E2564" t="s">
        <v>577</v>
      </c>
      <c r="F2564" t="s">
        <v>134</v>
      </c>
      <c r="G2564" t="s">
        <v>134</v>
      </c>
      <c r="H2564" t="s">
        <v>3576</v>
      </c>
      <c r="I2564" t="s">
        <v>20</v>
      </c>
      <c r="J2564" t="s">
        <v>2349</v>
      </c>
      <c r="K2564" t="s">
        <v>21</v>
      </c>
      <c r="M2564" t="s">
        <v>3577</v>
      </c>
      <c r="N2564" t="s">
        <v>22</v>
      </c>
      <c r="O2564" t="s">
        <v>23</v>
      </c>
      <c r="P2564" t="s">
        <v>26</v>
      </c>
      <c r="Q2564" t="s">
        <v>2348</v>
      </c>
      <c r="R2564" s="13">
        <v>86</v>
      </c>
      <c r="S2564" s="13">
        <v>3</v>
      </c>
      <c r="T2564" s="21">
        <v>1</v>
      </c>
      <c r="V2564" t="s">
        <v>2154</v>
      </c>
      <c r="W2564" t="s">
        <v>17588</v>
      </c>
      <c r="X2564" s="20" t="str">
        <f>+IF(V2564="","-",CONCATENATE(V2564,"_",W2564))</f>
        <v>FINES_R11</v>
      </c>
      <c r="Y2564" s="59">
        <v>0.51758027076721191</v>
      </c>
      <c r="Z2564" t="s">
        <v>134</v>
      </c>
      <c r="AA2564" t="s">
        <v>2393</v>
      </c>
      <c r="AB2564" t="str">
        <f>+IF(W2564="","-",IF(W2564="UNICO","CENSO","MUESTRA"))</f>
        <v>MUESTRA</v>
      </c>
      <c r="AC2564" t="s">
        <v>2397</v>
      </c>
      <c r="AD2564" t="s">
        <v>3578</v>
      </c>
      <c r="AF2564">
        <f>+COUNTIF(Piloto!C:C,MARCO!A2564)</f>
        <v>0</v>
      </c>
    </row>
    <row r="2565" spans="1:32" x14ac:dyDescent="0.25">
      <c r="A2565" s="5" t="str">
        <f t="shared" si="40"/>
        <v>R 11 - D 31 - 452 - 1680</v>
      </c>
      <c r="B2565" s="23" t="s">
        <v>2347</v>
      </c>
      <c r="C2565" t="s">
        <v>158</v>
      </c>
      <c r="D2565" t="s">
        <v>576</v>
      </c>
      <c r="E2565" t="s">
        <v>577</v>
      </c>
      <c r="F2565" t="s">
        <v>134</v>
      </c>
      <c r="G2565" t="s">
        <v>134</v>
      </c>
      <c r="H2565" t="s">
        <v>3572</v>
      </c>
      <c r="I2565" t="s">
        <v>20</v>
      </c>
      <c r="J2565" t="s">
        <v>2349</v>
      </c>
      <c r="K2565" t="s">
        <v>21</v>
      </c>
      <c r="M2565" t="s">
        <v>18071</v>
      </c>
      <c r="N2565" t="s">
        <v>22</v>
      </c>
      <c r="O2565" t="s">
        <v>23</v>
      </c>
      <c r="P2565" t="s">
        <v>26</v>
      </c>
      <c r="Q2565" t="s">
        <v>2348</v>
      </c>
      <c r="R2565" s="13">
        <v>92</v>
      </c>
      <c r="S2565" s="13">
        <v>4</v>
      </c>
      <c r="T2565" s="21">
        <v>1</v>
      </c>
      <c r="V2565" t="s">
        <v>2154</v>
      </c>
      <c r="W2565" t="s">
        <v>17588</v>
      </c>
      <c r="X2565" s="20" t="str">
        <f>+IF(V2565="","-",CONCATENATE(V2565,"_",W2565))</f>
        <v>FINES_R11</v>
      </c>
      <c r="Y2565" s="59">
        <v>0.52152550220489502</v>
      </c>
      <c r="Z2565" t="s">
        <v>134</v>
      </c>
      <c r="AA2565" t="s">
        <v>2393</v>
      </c>
      <c r="AB2565" t="str">
        <f>+IF(W2565="","-",IF(W2565="UNICO","CENSO","MUESTRA"))</f>
        <v>MUESTRA</v>
      </c>
      <c r="AC2565" t="s">
        <v>2398</v>
      </c>
      <c r="AD2565" t="s">
        <v>3574</v>
      </c>
      <c r="AF2565">
        <f>+COUNTIF(Piloto!C:C,MARCO!A2565)</f>
        <v>0</v>
      </c>
    </row>
    <row r="2566" spans="1:32" x14ac:dyDescent="0.25">
      <c r="A2566" s="5" t="str">
        <f t="shared" si="40"/>
        <v>R 11 - D 15 - 453 - 3855</v>
      </c>
      <c r="B2566" s="23" t="s">
        <v>2347</v>
      </c>
      <c r="C2566" t="s">
        <v>158</v>
      </c>
      <c r="D2566" t="s">
        <v>427</v>
      </c>
      <c r="E2566" t="s">
        <v>428</v>
      </c>
      <c r="F2566" t="s">
        <v>134</v>
      </c>
      <c r="G2566" t="s">
        <v>134</v>
      </c>
      <c r="H2566" t="s">
        <v>11147</v>
      </c>
      <c r="I2566" t="s">
        <v>20</v>
      </c>
      <c r="J2566" t="s">
        <v>2349</v>
      </c>
      <c r="K2566" t="s">
        <v>21</v>
      </c>
      <c r="M2566" t="s">
        <v>11148</v>
      </c>
      <c r="N2566" t="s">
        <v>22</v>
      </c>
      <c r="O2566" t="s">
        <v>23</v>
      </c>
      <c r="P2566" t="s">
        <v>26</v>
      </c>
      <c r="Q2566" t="s">
        <v>2348</v>
      </c>
      <c r="R2566" s="13">
        <v>16</v>
      </c>
      <c r="S2566" s="13">
        <v>1</v>
      </c>
      <c r="T2566" s="21">
        <v>1</v>
      </c>
      <c r="V2566" t="s">
        <v>2154</v>
      </c>
      <c r="W2566" t="s">
        <v>17588</v>
      </c>
      <c r="X2566" s="20" t="str">
        <f>+IF(V2566="","-",CONCATENATE(V2566,"_",W2566))</f>
        <v>FINES_R11</v>
      </c>
      <c r="Y2566" s="59">
        <v>0.52322351932525635</v>
      </c>
      <c r="Z2566" t="s">
        <v>134</v>
      </c>
      <c r="AA2566" t="s">
        <v>2393</v>
      </c>
      <c r="AB2566" t="str">
        <f>+IF(W2566="","-",IF(W2566="UNICO","CENSO","MUESTRA"))</f>
        <v>MUESTRA</v>
      </c>
      <c r="AC2566" t="s">
        <v>2397</v>
      </c>
      <c r="AD2566" t="s">
        <v>11149</v>
      </c>
      <c r="AF2566">
        <f>+COUNTIF(Piloto!C:C,MARCO!A2566)</f>
        <v>0</v>
      </c>
    </row>
    <row r="2567" spans="1:32" x14ac:dyDescent="0.25">
      <c r="A2567" s="5" t="str">
        <f t="shared" si="40"/>
        <v>R 11 - D 83 - 453 - 0943</v>
      </c>
      <c r="B2567" s="23" t="s">
        <v>2347</v>
      </c>
      <c r="C2567" t="s">
        <v>158</v>
      </c>
      <c r="D2567" t="s">
        <v>1445</v>
      </c>
      <c r="E2567" t="s">
        <v>1446</v>
      </c>
      <c r="F2567" t="s">
        <v>134</v>
      </c>
      <c r="G2567" t="s">
        <v>134</v>
      </c>
      <c r="H2567" t="s">
        <v>3809</v>
      </c>
      <c r="I2567" t="s">
        <v>20</v>
      </c>
      <c r="J2567" t="s">
        <v>2349</v>
      </c>
      <c r="K2567" t="s">
        <v>21</v>
      </c>
      <c r="M2567" t="s">
        <v>3706</v>
      </c>
      <c r="N2567" t="s">
        <v>22</v>
      </c>
      <c r="O2567" t="s">
        <v>23</v>
      </c>
      <c r="P2567" t="s">
        <v>26</v>
      </c>
      <c r="Q2567" t="s">
        <v>2348</v>
      </c>
      <c r="R2567" s="13">
        <v>60</v>
      </c>
      <c r="S2567" s="13">
        <v>2</v>
      </c>
      <c r="T2567" s="21">
        <v>1</v>
      </c>
      <c r="V2567" t="s">
        <v>2154</v>
      </c>
      <c r="W2567" t="s">
        <v>17588</v>
      </c>
      <c r="X2567" s="20" t="str">
        <f>+IF(V2567="","-",CONCATENATE(V2567,"_",W2567))</f>
        <v>FINES_R11</v>
      </c>
      <c r="Y2567" s="59">
        <v>0.52553719282150269</v>
      </c>
      <c r="Z2567" t="s">
        <v>134</v>
      </c>
      <c r="AA2567" t="s">
        <v>2393</v>
      </c>
      <c r="AB2567" t="str">
        <f>+IF(W2567="","-",IF(W2567="UNICO","CENSO","MUESTRA"))</f>
        <v>MUESTRA</v>
      </c>
      <c r="AC2567" t="s">
        <v>2397</v>
      </c>
      <c r="AD2567" t="s">
        <v>3810</v>
      </c>
      <c r="AF2567">
        <f>+COUNTIF(Piloto!C:C,MARCO!A2567)</f>
        <v>0</v>
      </c>
    </row>
    <row r="2568" spans="1:32" x14ac:dyDescent="0.25">
      <c r="A2568" s="5" t="str">
        <f t="shared" si="40"/>
        <v>R 11 - D 83 - 453 - 0782</v>
      </c>
      <c r="B2568" s="23" t="s">
        <v>2347</v>
      </c>
      <c r="C2568" t="s">
        <v>158</v>
      </c>
      <c r="D2568" t="s">
        <v>1445</v>
      </c>
      <c r="E2568" t="s">
        <v>1446</v>
      </c>
      <c r="F2568" t="s">
        <v>134</v>
      </c>
      <c r="G2568" t="s">
        <v>134</v>
      </c>
      <c r="H2568" t="s">
        <v>3891</v>
      </c>
      <c r="I2568" t="s">
        <v>20</v>
      </c>
      <c r="J2568" t="s">
        <v>2349</v>
      </c>
      <c r="K2568" t="s">
        <v>21</v>
      </c>
      <c r="M2568" t="s">
        <v>3706</v>
      </c>
      <c r="N2568" t="s">
        <v>22</v>
      </c>
      <c r="O2568" t="s">
        <v>23</v>
      </c>
      <c r="P2568" t="s">
        <v>26</v>
      </c>
      <c r="Q2568" t="s">
        <v>2348</v>
      </c>
      <c r="R2568" s="13">
        <v>18</v>
      </c>
      <c r="S2568" s="13">
        <v>1</v>
      </c>
      <c r="T2568" s="21">
        <v>1</v>
      </c>
      <c r="V2568" t="s">
        <v>2154</v>
      </c>
      <c r="W2568" t="s">
        <v>17588</v>
      </c>
      <c r="X2568" s="20" t="str">
        <f>+IF(V2568="","-",CONCATENATE(V2568,"_",W2568))</f>
        <v>FINES_R11</v>
      </c>
      <c r="Y2568" s="59">
        <v>0.52553719282150269</v>
      </c>
      <c r="Z2568" t="s">
        <v>134</v>
      </c>
      <c r="AA2568" t="s">
        <v>2393</v>
      </c>
      <c r="AB2568" t="str">
        <f>+IF(W2568="","-",IF(W2568="UNICO","CENSO","MUESTRA"))</f>
        <v>MUESTRA</v>
      </c>
      <c r="AC2568" t="s">
        <v>2397</v>
      </c>
      <c r="AD2568" t="s">
        <v>3810</v>
      </c>
      <c r="AF2568">
        <f>+COUNTIF(Piloto!C:C,MARCO!A2568)</f>
        <v>0</v>
      </c>
    </row>
    <row r="2569" spans="1:32" x14ac:dyDescent="0.25">
      <c r="A2569" s="5" t="str">
        <f t="shared" si="40"/>
        <v>R 11 - D 15 - 451 - 0817</v>
      </c>
      <c r="B2569" s="23" t="s">
        <v>2347</v>
      </c>
      <c r="C2569" t="s">
        <v>158</v>
      </c>
      <c r="D2569" t="s">
        <v>427</v>
      </c>
      <c r="E2569" t="s">
        <v>428</v>
      </c>
      <c r="F2569" t="s">
        <v>134</v>
      </c>
      <c r="G2569" t="s">
        <v>134</v>
      </c>
      <c r="H2569" t="s">
        <v>3550</v>
      </c>
      <c r="I2569" t="s">
        <v>20</v>
      </c>
      <c r="J2569" t="s">
        <v>2349</v>
      </c>
      <c r="K2569" t="s">
        <v>21</v>
      </c>
      <c r="M2569" t="s">
        <v>3551</v>
      </c>
      <c r="N2569" t="s">
        <v>22</v>
      </c>
      <c r="O2569" t="s">
        <v>23</v>
      </c>
      <c r="P2569" t="s">
        <v>26</v>
      </c>
      <c r="Q2569" t="s">
        <v>2348</v>
      </c>
      <c r="R2569" s="13">
        <v>248</v>
      </c>
      <c r="S2569" s="13">
        <v>6</v>
      </c>
      <c r="T2569" s="21">
        <v>1</v>
      </c>
      <c r="V2569" t="s">
        <v>2154</v>
      </c>
      <c r="W2569" t="s">
        <v>17588</v>
      </c>
      <c r="X2569" s="20" t="str">
        <f>+IF(V2569="","-",CONCATENATE(V2569,"_",W2569))</f>
        <v>FINES_R11</v>
      </c>
      <c r="Y2569" s="59">
        <v>0.53178286552429199</v>
      </c>
      <c r="Z2569" t="s">
        <v>134</v>
      </c>
      <c r="AA2569" t="s">
        <v>2393</v>
      </c>
      <c r="AB2569" t="str">
        <f>+IF(W2569="","-",IF(W2569="UNICO","CENSO","MUESTRA"))</f>
        <v>MUESTRA</v>
      </c>
      <c r="AC2569" t="s">
        <v>2397</v>
      </c>
      <c r="AD2569" t="s">
        <v>3552</v>
      </c>
      <c r="AF2569">
        <f>+COUNTIF(Piloto!C:C,MARCO!A2569)</f>
        <v>0</v>
      </c>
    </row>
    <row r="2570" spans="1:32" x14ac:dyDescent="0.25">
      <c r="A2570" s="5" t="str">
        <f t="shared" si="40"/>
        <v>R 11 - D 31 - 452 - 1658</v>
      </c>
      <c r="B2570" s="23" t="s">
        <v>2347</v>
      </c>
      <c r="C2570" t="s">
        <v>158</v>
      </c>
      <c r="D2570" t="s">
        <v>576</v>
      </c>
      <c r="E2570" t="s">
        <v>577</v>
      </c>
      <c r="F2570" t="s">
        <v>134</v>
      </c>
      <c r="G2570" t="s">
        <v>134</v>
      </c>
      <c r="H2570" t="s">
        <v>3587</v>
      </c>
      <c r="I2570" t="s">
        <v>20</v>
      </c>
      <c r="J2570" t="s">
        <v>2349</v>
      </c>
      <c r="K2570" t="s">
        <v>21</v>
      </c>
      <c r="M2570" t="s">
        <v>18072</v>
      </c>
      <c r="N2570" t="s">
        <v>22</v>
      </c>
      <c r="O2570" t="s">
        <v>23</v>
      </c>
      <c r="P2570" t="s">
        <v>26</v>
      </c>
      <c r="Q2570" t="s">
        <v>2348</v>
      </c>
      <c r="R2570" s="13">
        <v>56</v>
      </c>
      <c r="S2570" s="13">
        <v>3</v>
      </c>
      <c r="T2570" s="21">
        <v>1</v>
      </c>
      <c r="V2570" t="s">
        <v>2154</v>
      </c>
      <c r="W2570" t="s">
        <v>17588</v>
      </c>
      <c r="X2570" s="20" t="str">
        <f>+IF(V2570="","-",CONCATENATE(V2570,"_",W2570))</f>
        <v>FINES_R11</v>
      </c>
      <c r="Y2570" s="59">
        <v>0.53621751070022583</v>
      </c>
      <c r="Z2570" t="s">
        <v>134</v>
      </c>
      <c r="AA2570" t="s">
        <v>2393</v>
      </c>
      <c r="AB2570" t="str">
        <f>+IF(W2570="","-",IF(W2570="UNICO","CENSO","MUESTRA"))</f>
        <v>MUESTRA</v>
      </c>
      <c r="AC2570" t="s">
        <v>2397</v>
      </c>
      <c r="AD2570" t="s">
        <v>3589</v>
      </c>
      <c r="AF2570">
        <f>+COUNTIF(Piloto!C:C,MARCO!A2570)</f>
        <v>0</v>
      </c>
    </row>
    <row r="2571" spans="1:32" x14ac:dyDescent="0.25">
      <c r="A2571" s="5" t="str">
        <f t="shared" si="40"/>
        <v>R 11 - D 83 - 452 - 4589</v>
      </c>
      <c r="B2571" s="23" t="s">
        <v>2347</v>
      </c>
      <c r="C2571" t="s">
        <v>158</v>
      </c>
      <c r="D2571" t="s">
        <v>1445</v>
      </c>
      <c r="E2571" t="s">
        <v>1446</v>
      </c>
      <c r="F2571" t="s">
        <v>134</v>
      </c>
      <c r="G2571" t="s">
        <v>134</v>
      </c>
      <c r="H2571" t="s">
        <v>3933</v>
      </c>
      <c r="I2571" t="s">
        <v>20</v>
      </c>
      <c r="J2571" t="s">
        <v>2349</v>
      </c>
      <c r="K2571" t="s">
        <v>21</v>
      </c>
      <c r="M2571" t="s">
        <v>3934</v>
      </c>
      <c r="N2571" t="s">
        <v>22</v>
      </c>
      <c r="O2571" t="s">
        <v>23</v>
      </c>
      <c r="P2571" t="s">
        <v>26</v>
      </c>
      <c r="Q2571" t="s">
        <v>2348</v>
      </c>
      <c r="R2571" s="13">
        <v>22</v>
      </c>
      <c r="S2571" s="13">
        <v>1</v>
      </c>
      <c r="T2571" s="21">
        <v>1</v>
      </c>
      <c r="V2571" t="s">
        <v>2154</v>
      </c>
      <c r="W2571" t="s">
        <v>17588</v>
      </c>
      <c r="X2571" s="20" t="str">
        <f>+IF(V2571="","-",CONCATENATE(V2571,"_",W2571))</f>
        <v>FINES_R11</v>
      </c>
      <c r="Y2571" s="59">
        <v>0.53893011808395386</v>
      </c>
      <c r="Z2571" t="s">
        <v>134</v>
      </c>
      <c r="AA2571" t="s">
        <v>2393</v>
      </c>
      <c r="AB2571" t="str">
        <f>+IF(W2571="","-",IF(W2571="UNICO","CENSO","MUESTRA"))</f>
        <v>MUESTRA</v>
      </c>
      <c r="AC2571" t="s">
        <v>2398</v>
      </c>
      <c r="AD2571" t="s">
        <v>3935</v>
      </c>
      <c r="AF2571">
        <f>+COUNTIF(Piloto!C:C,MARCO!A2571)</f>
        <v>0</v>
      </c>
    </row>
    <row r="2572" spans="1:32" x14ac:dyDescent="0.25">
      <c r="A2572" s="5" t="str">
        <f t="shared" si="40"/>
        <v>R 11 - D 83 - 451 - 0554</v>
      </c>
      <c r="B2572" s="23" t="s">
        <v>2347</v>
      </c>
      <c r="C2572" t="s">
        <v>158</v>
      </c>
      <c r="D2572" t="s">
        <v>1445</v>
      </c>
      <c r="E2572" t="s">
        <v>1446</v>
      </c>
      <c r="F2572" t="s">
        <v>134</v>
      </c>
      <c r="G2572" t="s">
        <v>134</v>
      </c>
      <c r="H2572" t="s">
        <v>3774</v>
      </c>
      <c r="I2572" t="s">
        <v>20</v>
      </c>
      <c r="J2572" t="s">
        <v>2349</v>
      </c>
      <c r="K2572" t="s">
        <v>21</v>
      </c>
      <c r="M2572" t="s">
        <v>3775</v>
      </c>
      <c r="N2572" t="s">
        <v>22</v>
      </c>
      <c r="O2572" t="s">
        <v>23</v>
      </c>
      <c r="P2572" t="s">
        <v>26</v>
      </c>
      <c r="Q2572" t="s">
        <v>2348</v>
      </c>
      <c r="R2572" s="13">
        <v>83</v>
      </c>
      <c r="S2572" s="13">
        <v>3</v>
      </c>
      <c r="T2572" s="21">
        <v>1</v>
      </c>
      <c r="V2572" t="s">
        <v>2154</v>
      </c>
      <c r="W2572" t="s">
        <v>17588</v>
      </c>
      <c r="X2572" s="20" t="str">
        <f>+IF(V2572="","-",CONCATENATE(V2572,"_",W2572))</f>
        <v>FINES_R11</v>
      </c>
      <c r="Y2572" s="59">
        <v>0.55075705051422119</v>
      </c>
      <c r="Z2572" t="s">
        <v>134</v>
      </c>
      <c r="AA2572" t="s">
        <v>2393</v>
      </c>
      <c r="AB2572" t="str">
        <f>+IF(W2572="","-",IF(W2572="UNICO","CENSO","MUESTRA"))</f>
        <v>MUESTRA</v>
      </c>
      <c r="AC2572" t="s">
        <v>2398</v>
      </c>
      <c r="AD2572" t="s">
        <v>3776</v>
      </c>
      <c r="AF2572">
        <f>+COUNTIF(Piloto!C:C,MARCO!A2572)</f>
        <v>0</v>
      </c>
    </row>
    <row r="2573" spans="1:32" x14ac:dyDescent="0.25">
      <c r="A2573" s="5" t="str">
        <f t="shared" si="40"/>
        <v>R 11 - D 15 - 452 - 1620</v>
      </c>
      <c r="B2573" s="23" t="s">
        <v>2347</v>
      </c>
      <c r="C2573" t="s">
        <v>158</v>
      </c>
      <c r="D2573" t="s">
        <v>427</v>
      </c>
      <c r="E2573" t="s">
        <v>428</v>
      </c>
      <c r="F2573" t="s">
        <v>134</v>
      </c>
      <c r="G2573" t="s">
        <v>134</v>
      </c>
      <c r="H2573" t="s">
        <v>3534</v>
      </c>
      <c r="I2573" t="s">
        <v>20</v>
      </c>
      <c r="J2573" t="s">
        <v>2349</v>
      </c>
      <c r="K2573" t="s">
        <v>21</v>
      </c>
      <c r="M2573" t="s">
        <v>3535</v>
      </c>
      <c r="N2573" t="s">
        <v>22</v>
      </c>
      <c r="O2573" t="s">
        <v>23</v>
      </c>
      <c r="P2573" t="s">
        <v>26</v>
      </c>
      <c r="Q2573" t="s">
        <v>2348</v>
      </c>
      <c r="R2573" s="13">
        <v>77</v>
      </c>
      <c r="S2573" s="13">
        <v>3</v>
      </c>
      <c r="T2573" s="21">
        <v>1</v>
      </c>
      <c r="V2573" t="s">
        <v>2154</v>
      </c>
      <c r="W2573" t="s">
        <v>17588</v>
      </c>
      <c r="X2573" s="20" t="str">
        <f>+IF(V2573="","-",CONCATENATE(V2573,"_",W2573))</f>
        <v>FINES_R11</v>
      </c>
      <c r="Y2573" s="59">
        <v>0.55164813995361328</v>
      </c>
      <c r="Z2573" t="s">
        <v>134</v>
      </c>
      <c r="AA2573" t="s">
        <v>2393</v>
      </c>
      <c r="AB2573" t="str">
        <f>+IF(W2573="","-",IF(W2573="UNICO","CENSO","MUESTRA"))</f>
        <v>MUESTRA</v>
      </c>
      <c r="AC2573" t="s">
        <v>2397</v>
      </c>
      <c r="AD2573" t="s">
        <v>3536</v>
      </c>
      <c r="AF2573">
        <f>+COUNTIF(Piloto!C:C,MARCO!A2573)</f>
        <v>0</v>
      </c>
    </row>
    <row r="2574" spans="1:32" x14ac:dyDescent="0.25">
      <c r="A2574" s="5" t="str">
        <f t="shared" si="40"/>
        <v>R 11 - D 83 - 451 - 3963</v>
      </c>
      <c r="B2574" s="23" t="s">
        <v>2347</v>
      </c>
      <c r="C2574" t="s">
        <v>158</v>
      </c>
      <c r="D2574" t="s">
        <v>1445</v>
      </c>
      <c r="E2574" t="s">
        <v>1446</v>
      </c>
      <c r="F2574" t="s">
        <v>134</v>
      </c>
      <c r="G2574" t="s">
        <v>134</v>
      </c>
      <c r="H2574" t="s">
        <v>3820</v>
      </c>
      <c r="I2574" t="s">
        <v>20</v>
      </c>
      <c r="J2574" t="s">
        <v>2349</v>
      </c>
      <c r="K2574" t="s">
        <v>21</v>
      </c>
      <c r="M2574" t="s">
        <v>3821</v>
      </c>
      <c r="N2574" t="s">
        <v>22</v>
      </c>
      <c r="O2574" t="s">
        <v>23</v>
      </c>
      <c r="P2574" t="s">
        <v>26</v>
      </c>
      <c r="Q2574" t="s">
        <v>2348</v>
      </c>
      <c r="R2574" s="13">
        <v>17</v>
      </c>
      <c r="S2574" s="13">
        <v>1</v>
      </c>
      <c r="T2574" s="21">
        <v>1</v>
      </c>
      <c r="V2574" t="s">
        <v>2154</v>
      </c>
      <c r="W2574" t="s">
        <v>17588</v>
      </c>
      <c r="X2574" s="20" t="str">
        <f>+IF(V2574="","-",CONCATENATE(V2574,"_",W2574))</f>
        <v>FINES_R11</v>
      </c>
      <c r="Y2574" s="59">
        <v>0.56193619966506958</v>
      </c>
      <c r="Z2574" t="s">
        <v>134</v>
      </c>
      <c r="AA2574" t="s">
        <v>2393</v>
      </c>
      <c r="AB2574" t="str">
        <f>+IF(W2574="","-",IF(W2574="UNICO","CENSO","MUESTRA"))</f>
        <v>MUESTRA</v>
      </c>
      <c r="AC2574" t="s">
        <v>2397</v>
      </c>
      <c r="AD2574" t="s">
        <v>3822</v>
      </c>
      <c r="AF2574">
        <f>+COUNTIF(Piloto!C:C,MARCO!A2574)</f>
        <v>0</v>
      </c>
    </row>
    <row r="2575" spans="1:32" x14ac:dyDescent="0.25">
      <c r="A2575" s="5" t="str">
        <f t="shared" si="40"/>
        <v>R 11 - D 83 - 451 - 1795</v>
      </c>
      <c r="B2575" s="23" t="s">
        <v>2347</v>
      </c>
      <c r="C2575" t="s">
        <v>158</v>
      </c>
      <c r="D2575" t="s">
        <v>1445</v>
      </c>
      <c r="E2575" t="s">
        <v>1446</v>
      </c>
      <c r="F2575" t="s">
        <v>134</v>
      </c>
      <c r="G2575" t="s">
        <v>134</v>
      </c>
      <c r="H2575" t="s">
        <v>3702</v>
      </c>
      <c r="I2575" t="s">
        <v>20</v>
      </c>
      <c r="J2575" t="s">
        <v>2349</v>
      </c>
      <c r="K2575" t="s">
        <v>21</v>
      </c>
      <c r="M2575" t="s">
        <v>3703</v>
      </c>
      <c r="N2575" t="s">
        <v>22</v>
      </c>
      <c r="O2575" t="s">
        <v>23</v>
      </c>
      <c r="P2575" t="s">
        <v>26</v>
      </c>
      <c r="Q2575" t="s">
        <v>2348</v>
      </c>
      <c r="R2575" s="13">
        <v>50</v>
      </c>
      <c r="S2575" s="13">
        <v>2</v>
      </c>
      <c r="T2575" s="21">
        <v>1</v>
      </c>
      <c r="V2575" t="s">
        <v>2154</v>
      </c>
      <c r="W2575" t="s">
        <v>17588</v>
      </c>
      <c r="X2575" s="20" t="str">
        <f>+IF(V2575="","-",CONCATENATE(V2575,"_",W2575))</f>
        <v>FINES_R11</v>
      </c>
      <c r="Y2575" s="59">
        <v>0.5674433708190918</v>
      </c>
      <c r="Z2575" t="s">
        <v>134</v>
      </c>
      <c r="AA2575" t="s">
        <v>2393</v>
      </c>
      <c r="AB2575" t="str">
        <f>+IF(W2575="","-",IF(W2575="UNICO","CENSO","MUESTRA"))</f>
        <v>MUESTRA</v>
      </c>
      <c r="AC2575" t="s">
        <v>2397</v>
      </c>
      <c r="AD2575" t="s">
        <v>3704</v>
      </c>
      <c r="AF2575">
        <f>+COUNTIF(Piloto!C:C,MARCO!A2575)</f>
        <v>0</v>
      </c>
    </row>
    <row r="2576" spans="1:32" x14ac:dyDescent="0.25">
      <c r="A2576" s="5" t="str">
        <f t="shared" si="40"/>
        <v>R 11 - D 83 - 452 - 1796</v>
      </c>
      <c r="B2576" s="23" t="s">
        <v>2347</v>
      </c>
      <c r="C2576" t="s">
        <v>158</v>
      </c>
      <c r="D2576" t="s">
        <v>1445</v>
      </c>
      <c r="E2576" t="s">
        <v>1446</v>
      </c>
      <c r="F2576" t="s">
        <v>134</v>
      </c>
      <c r="G2576" t="s">
        <v>134</v>
      </c>
      <c r="H2576" t="s">
        <v>3692</v>
      </c>
      <c r="I2576" t="s">
        <v>20</v>
      </c>
      <c r="J2576" t="s">
        <v>2349</v>
      </c>
      <c r="K2576" t="s">
        <v>21</v>
      </c>
      <c r="M2576" t="s">
        <v>3693</v>
      </c>
      <c r="N2576" t="s">
        <v>22</v>
      </c>
      <c r="O2576" t="s">
        <v>23</v>
      </c>
      <c r="P2576" t="s">
        <v>26</v>
      </c>
      <c r="Q2576" t="s">
        <v>2348</v>
      </c>
      <c r="R2576" s="13">
        <v>132</v>
      </c>
      <c r="S2576" s="13">
        <v>5</v>
      </c>
      <c r="T2576" s="21">
        <v>1</v>
      </c>
      <c r="V2576" t="s">
        <v>2154</v>
      </c>
      <c r="W2576" t="s">
        <v>17588</v>
      </c>
      <c r="X2576" s="20" t="str">
        <f>+IF(V2576="","-",CONCATENATE(V2576,"_",W2576))</f>
        <v>FINES_R11</v>
      </c>
      <c r="Y2576" s="59">
        <v>0.57126796245574951</v>
      </c>
      <c r="Z2576" t="s">
        <v>134</v>
      </c>
      <c r="AA2576" t="s">
        <v>2393</v>
      </c>
      <c r="AB2576" t="str">
        <f>+IF(W2576="","-",IF(W2576="UNICO","CENSO","MUESTRA"))</f>
        <v>MUESTRA</v>
      </c>
      <c r="AC2576" t="s">
        <v>2397</v>
      </c>
      <c r="AD2576" t="s">
        <v>3694</v>
      </c>
      <c r="AF2576">
        <f>+COUNTIF(Piloto!C:C,MARCO!A2576)</f>
        <v>0</v>
      </c>
    </row>
    <row r="2577" spans="1:32" x14ac:dyDescent="0.25">
      <c r="A2577" s="5" t="str">
        <f t="shared" si="40"/>
        <v>R 11 - D 83 - 451 - 1793</v>
      </c>
      <c r="B2577" s="23" t="s">
        <v>2347</v>
      </c>
      <c r="C2577" t="s">
        <v>158</v>
      </c>
      <c r="D2577" t="s">
        <v>1445</v>
      </c>
      <c r="E2577" t="s">
        <v>1446</v>
      </c>
      <c r="F2577" t="s">
        <v>134</v>
      </c>
      <c r="G2577" t="s">
        <v>134</v>
      </c>
      <c r="H2577" t="s">
        <v>3673</v>
      </c>
      <c r="I2577" t="s">
        <v>20</v>
      </c>
      <c r="J2577" t="s">
        <v>2349</v>
      </c>
      <c r="K2577" t="s">
        <v>21</v>
      </c>
      <c r="M2577" t="s">
        <v>3194</v>
      </c>
      <c r="N2577" t="s">
        <v>22</v>
      </c>
      <c r="O2577" t="s">
        <v>23</v>
      </c>
      <c r="P2577" t="s">
        <v>26</v>
      </c>
      <c r="Q2577" t="s">
        <v>2348</v>
      </c>
      <c r="R2577" s="13">
        <v>87</v>
      </c>
      <c r="S2577" s="13">
        <v>3</v>
      </c>
      <c r="T2577" s="21">
        <v>1</v>
      </c>
      <c r="V2577" t="s">
        <v>2154</v>
      </c>
      <c r="W2577" t="s">
        <v>17588</v>
      </c>
      <c r="X2577" s="20" t="str">
        <f>+IF(V2577="","-",CONCATENATE(V2577,"_",W2577))</f>
        <v>FINES_R11</v>
      </c>
      <c r="Y2577" s="59">
        <v>0.57127070426940918</v>
      </c>
      <c r="Z2577" t="s">
        <v>134</v>
      </c>
      <c r="AA2577" t="s">
        <v>2393</v>
      </c>
      <c r="AB2577" t="str">
        <f>+IF(W2577="","-",IF(W2577="UNICO","CENSO","MUESTRA"))</f>
        <v>MUESTRA</v>
      </c>
      <c r="AC2577" t="s">
        <v>2397</v>
      </c>
      <c r="AD2577" t="s">
        <v>3674</v>
      </c>
      <c r="AF2577">
        <f>+COUNTIF(Piloto!C:C,MARCO!A2577)</f>
        <v>0</v>
      </c>
    </row>
    <row r="2578" spans="1:32" x14ac:dyDescent="0.25">
      <c r="A2578" s="5" t="str">
        <f t="shared" si="40"/>
        <v>R 11 - D 116 - 453 - 4337</v>
      </c>
      <c r="B2578" s="23" t="s">
        <v>2347</v>
      </c>
      <c r="C2578" t="s">
        <v>158</v>
      </c>
      <c r="D2578" t="s">
        <v>162</v>
      </c>
      <c r="E2578" t="s">
        <v>1868</v>
      </c>
      <c r="F2578" t="s">
        <v>134</v>
      </c>
      <c r="G2578" t="s">
        <v>134</v>
      </c>
      <c r="H2578" t="s">
        <v>3518</v>
      </c>
      <c r="I2578" t="s">
        <v>20</v>
      </c>
      <c r="J2578" t="s">
        <v>2349</v>
      </c>
      <c r="K2578" t="s">
        <v>21</v>
      </c>
      <c r="M2578" t="s">
        <v>3519</v>
      </c>
      <c r="N2578" t="s">
        <v>22</v>
      </c>
      <c r="O2578" t="s">
        <v>23</v>
      </c>
      <c r="P2578" t="s">
        <v>26</v>
      </c>
      <c r="Q2578" t="s">
        <v>2348</v>
      </c>
      <c r="R2578" s="13">
        <v>22</v>
      </c>
      <c r="S2578" s="13">
        <v>1</v>
      </c>
      <c r="T2578" s="21">
        <v>1</v>
      </c>
      <c r="V2578" t="s">
        <v>2154</v>
      </c>
      <c r="W2578" t="s">
        <v>17588</v>
      </c>
      <c r="X2578" s="20" t="str">
        <f>+IF(V2578="","-",CONCATENATE(V2578,"_",W2578))</f>
        <v>FINES_R11</v>
      </c>
      <c r="Y2578" s="59">
        <v>0.576529860496521</v>
      </c>
      <c r="Z2578" t="s">
        <v>134</v>
      </c>
      <c r="AA2578" t="s">
        <v>2393</v>
      </c>
      <c r="AB2578" t="str">
        <f>+IF(W2578="","-",IF(W2578="UNICO","CENSO","MUESTRA"))</f>
        <v>MUESTRA</v>
      </c>
      <c r="AC2578" t="s">
        <v>2398</v>
      </c>
      <c r="AD2578" t="s">
        <v>3520</v>
      </c>
      <c r="AF2578">
        <f>+COUNTIF(Piloto!C:C,MARCO!A2578)</f>
        <v>0</v>
      </c>
    </row>
    <row r="2579" spans="1:32" x14ac:dyDescent="0.25">
      <c r="A2579" s="5" t="str">
        <f t="shared" si="40"/>
        <v>R 11 - D 83 - 454 - 0789</v>
      </c>
      <c r="B2579" s="23" t="s">
        <v>2347</v>
      </c>
      <c r="C2579" t="s">
        <v>158</v>
      </c>
      <c r="D2579" t="s">
        <v>1445</v>
      </c>
      <c r="E2579" t="s">
        <v>1446</v>
      </c>
      <c r="F2579" t="s">
        <v>134</v>
      </c>
      <c r="G2579" t="s">
        <v>134</v>
      </c>
      <c r="H2579" t="s">
        <v>3763</v>
      </c>
      <c r="I2579" t="s">
        <v>20</v>
      </c>
      <c r="J2579" t="s">
        <v>2349</v>
      </c>
      <c r="K2579" t="s">
        <v>21</v>
      </c>
      <c r="M2579" t="s">
        <v>3764</v>
      </c>
      <c r="N2579" t="s">
        <v>22</v>
      </c>
      <c r="O2579" t="s">
        <v>23</v>
      </c>
      <c r="P2579" t="s">
        <v>26</v>
      </c>
      <c r="Q2579" t="s">
        <v>2348</v>
      </c>
      <c r="R2579" s="13">
        <v>45</v>
      </c>
      <c r="S2579" s="13">
        <v>2</v>
      </c>
      <c r="T2579" s="21">
        <v>1</v>
      </c>
      <c r="V2579" t="s">
        <v>2154</v>
      </c>
      <c r="W2579" t="s">
        <v>17588</v>
      </c>
      <c r="X2579" s="20" t="str">
        <f>+IF(V2579="","-",CONCATENATE(V2579,"_",W2579))</f>
        <v>FINES_R11</v>
      </c>
      <c r="Y2579" s="59">
        <v>0.57676458358764648</v>
      </c>
      <c r="Z2579" t="s">
        <v>134</v>
      </c>
      <c r="AA2579" t="s">
        <v>2393</v>
      </c>
      <c r="AB2579" t="str">
        <f>+IF(W2579="","-",IF(W2579="UNICO","CENSO","MUESTRA"))</f>
        <v>MUESTRA</v>
      </c>
      <c r="AC2579" t="s">
        <v>2397</v>
      </c>
      <c r="AD2579" t="s">
        <v>3765</v>
      </c>
      <c r="AF2579">
        <f>+COUNTIF(Piloto!C:C,MARCO!A2579)</f>
        <v>0</v>
      </c>
    </row>
    <row r="2580" spans="1:32" x14ac:dyDescent="0.25">
      <c r="A2580" s="5" t="str">
        <f t="shared" si="40"/>
        <v>R 11 - D 83 - 455 - 1805</v>
      </c>
      <c r="B2580" s="23" t="s">
        <v>2347</v>
      </c>
      <c r="C2580" t="s">
        <v>158</v>
      </c>
      <c r="D2580" t="s">
        <v>1445</v>
      </c>
      <c r="E2580" t="s">
        <v>1446</v>
      </c>
      <c r="F2580" t="s">
        <v>134</v>
      </c>
      <c r="G2580" t="s">
        <v>134</v>
      </c>
      <c r="H2580" t="s">
        <v>3688</v>
      </c>
      <c r="I2580" t="s">
        <v>20</v>
      </c>
      <c r="J2580" t="s">
        <v>2349</v>
      </c>
      <c r="K2580" t="s">
        <v>21</v>
      </c>
      <c r="M2580" t="s">
        <v>3689</v>
      </c>
      <c r="N2580" t="s">
        <v>22</v>
      </c>
      <c r="O2580" t="s">
        <v>23</v>
      </c>
      <c r="P2580" t="s">
        <v>26</v>
      </c>
      <c r="Q2580" t="s">
        <v>2348</v>
      </c>
      <c r="R2580" s="13">
        <v>112</v>
      </c>
      <c r="S2580" s="13">
        <v>6</v>
      </c>
      <c r="T2580" s="21">
        <v>1</v>
      </c>
      <c r="V2580" t="s">
        <v>2154</v>
      </c>
      <c r="W2580" t="s">
        <v>17588</v>
      </c>
      <c r="X2580" s="20" t="str">
        <f>+IF(V2580="","-",CONCATENATE(V2580,"_",W2580))</f>
        <v>FINES_R11</v>
      </c>
      <c r="Y2580" s="59">
        <v>0.57854759693145752</v>
      </c>
      <c r="Z2580" t="s">
        <v>134</v>
      </c>
      <c r="AA2580" t="s">
        <v>2393</v>
      </c>
      <c r="AB2580" t="str">
        <f>+IF(W2580="","-",IF(W2580="UNICO","CENSO","MUESTRA"))</f>
        <v>MUESTRA</v>
      </c>
      <c r="AC2580" t="s">
        <v>2398</v>
      </c>
      <c r="AD2580" t="s">
        <v>3690</v>
      </c>
      <c r="AF2580">
        <f>+COUNTIF(Piloto!C:C,MARCO!A2580)</f>
        <v>0</v>
      </c>
    </row>
    <row r="2581" spans="1:32" x14ac:dyDescent="0.25">
      <c r="A2581" s="5" t="str">
        <f t="shared" si="40"/>
        <v>R 11 - D 116 - 453 - 0049</v>
      </c>
      <c r="B2581" s="23" t="s">
        <v>2347</v>
      </c>
      <c r="C2581" t="s">
        <v>158</v>
      </c>
      <c r="D2581" t="s">
        <v>162</v>
      </c>
      <c r="E2581" t="s">
        <v>1868</v>
      </c>
      <c r="F2581" t="s">
        <v>134</v>
      </c>
      <c r="G2581" t="s">
        <v>134</v>
      </c>
      <c r="H2581" t="s">
        <v>3498</v>
      </c>
      <c r="I2581" t="s">
        <v>20</v>
      </c>
      <c r="J2581" t="s">
        <v>2349</v>
      </c>
      <c r="K2581" t="s">
        <v>21</v>
      </c>
      <c r="M2581" t="s">
        <v>2270</v>
      </c>
      <c r="N2581" t="s">
        <v>22</v>
      </c>
      <c r="O2581" t="s">
        <v>23</v>
      </c>
      <c r="P2581" t="s">
        <v>26</v>
      </c>
      <c r="Q2581" t="s">
        <v>2348</v>
      </c>
      <c r="R2581" s="13">
        <v>36</v>
      </c>
      <c r="S2581" s="13">
        <v>2</v>
      </c>
      <c r="T2581" s="21">
        <v>1</v>
      </c>
      <c r="V2581" t="s">
        <v>2154</v>
      </c>
      <c r="W2581" t="s">
        <v>17588</v>
      </c>
      <c r="X2581" s="20" t="str">
        <f>+IF(V2581="","-",CONCATENATE(V2581,"_",W2581))</f>
        <v>FINES_R11</v>
      </c>
      <c r="Y2581" s="59">
        <v>0.57887709140777588</v>
      </c>
      <c r="Z2581" t="s">
        <v>134</v>
      </c>
      <c r="AA2581" t="s">
        <v>2393</v>
      </c>
      <c r="AB2581" t="str">
        <f>+IF(W2581="","-",IF(W2581="UNICO","CENSO","MUESTRA"))</f>
        <v>MUESTRA</v>
      </c>
      <c r="AC2581" t="s">
        <v>2397</v>
      </c>
      <c r="AD2581" t="s">
        <v>3499</v>
      </c>
      <c r="AF2581">
        <f>+COUNTIF(Piloto!C:C,MARCO!A2581)</f>
        <v>0</v>
      </c>
    </row>
    <row r="2582" spans="1:32" x14ac:dyDescent="0.25">
      <c r="A2582" s="5" t="str">
        <f t="shared" si="40"/>
        <v>R 11 - D 15 - 452 - 4645</v>
      </c>
      <c r="B2582" s="23" t="s">
        <v>2347</v>
      </c>
      <c r="C2582" t="s">
        <v>158</v>
      </c>
      <c r="D2582" t="s">
        <v>427</v>
      </c>
      <c r="E2582" t="s">
        <v>428</v>
      </c>
      <c r="F2582" t="s">
        <v>134</v>
      </c>
      <c r="G2582" t="s">
        <v>134</v>
      </c>
      <c r="H2582" t="s">
        <v>11160</v>
      </c>
      <c r="I2582" t="s">
        <v>20</v>
      </c>
      <c r="J2582" t="s">
        <v>2349</v>
      </c>
      <c r="K2582" t="s">
        <v>21</v>
      </c>
      <c r="M2582" t="s">
        <v>2269</v>
      </c>
      <c r="N2582" t="s">
        <v>22</v>
      </c>
      <c r="O2582" t="s">
        <v>23</v>
      </c>
      <c r="P2582" t="s">
        <v>26</v>
      </c>
      <c r="Q2582" t="s">
        <v>2348</v>
      </c>
      <c r="R2582" s="13">
        <v>14</v>
      </c>
      <c r="S2582" s="13">
        <v>1</v>
      </c>
      <c r="T2582" s="21">
        <v>1</v>
      </c>
      <c r="V2582" t="s">
        <v>2154</v>
      </c>
      <c r="W2582" t="s">
        <v>17588</v>
      </c>
      <c r="X2582" s="20" t="str">
        <f>+IF(V2582="","-",CONCATENATE(V2582,"_",W2582))</f>
        <v>FINES_R11</v>
      </c>
      <c r="Y2582" s="59">
        <v>0.58189809322357178</v>
      </c>
      <c r="Z2582" t="s">
        <v>134</v>
      </c>
      <c r="AA2582" t="s">
        <v>2393</v>
      </c>
      <c r="AB2582" t="str">
        <f>+IF(W2582="","-",IF(W2582="UNICO","CENSO","MUESTRA"))</f>
        <v>MUESTRA</v>
      </c>
      <c r="AC2582" t="s">
        <v>2397</v>
      </c>
      <c r="AD2582" t="s">
        <v>11161</v>
      </c>
      <c r="AF2582">
        <f>+COUNTIF(Piloto!C:C,MARCO!A2582)</f>
        <v>0</v>
      </c>
    </row>
    <row r="2583" spans="1:32" x14ac:dyDescent="0.25">
      <c r="A2583" s="5" t="str">
        <f t="shared" si="40"/>
        <v>R 11 - D 83 - 454 - 0786</v>
      </c>
      <c r="B2583" s="23" t="s">
        <v>2347</v>
      </c>
      <c r="C2583" t="s">
        <v>158</v>
      </c>
      <c r="D2583" t="s">
        <v>1445</v>
      </c>
      <c r="E2583" t="s">
        <v>1446</v>
      </c>
      <c r="F2583" t="s">
        <v>134</v>
      </c>
      <c r="G2583" t="s">
        <v>134</v>
      </c>
      <c r="H2583" t="s">
        <v>3781</v>
      </c>
      <c r="I2583" t="s">
        <v>20</v>
      </c>
      <c r="J2583" t="s">
        <v>2349</v>
      </c>
      <c r="K2583" t="s">
        <v>21</v>
      </c>
      <c r="M2583" t="s">
        <v>3782</v>
      </c>
      <c r="N2583" t="s">
        <v>22</v>
      </c>
      <c r="O2583" t="s">
        <v>23</v>
      </c>
      <c r="P2583" t="s">
        <v>26</v>
      </c>
      <c r="Q2583" t="s">
        <v>2348</v>
      </c>
      <c r="R2583" s="13">
        <v>36</v>
      </c>
      <c r="S2583" s="13">
        <v>2</v>
      </c>
      <c r="T2583" s="21">
        <v>1</v>
      </c>
      <c r="V2583" t="s">
        <v>2154</v>
      </c>
      <c r="W2583" t="s">
        <v>17588</v>
      </c>
      <c r="X2583" s="20" t="str">
        <f>+IF(V2583="","-",CONCATENATE(V2583,"_",W2583))</f>
        <v>FINES_R11</v>
      </c>
      <c r="Y2583" s="59">
        <v>0.58523738384246826</v>
      </c>
      <c r="Z2583" t="s">
        <v>134</v>
      </c>
      <c r="AA2583" t="s">
        <v>2393</v>
      </c>
      <c r="AB2583" t="str">
        <f>+IF(W2583="","-",IF(W2583="UNICO","CENSO","MUESTRA"))</f>
        <v>MUESTRA</v>
      </c>
      <c r="AC2583" t="s">
        <v>2398</v>
      </c>
      <c r="AD2583" t="s">
        <v>3783</v>
      </c>
      <c r="AF2583">
        <f>+COUNTIF(Piloto!C:C,MARCO!A2583)</f>
        <v>0</v>
      </c>
    </row>
    <row r="2584" spans="1:32" x14ac:dyDescent="0.25">
      <c r="A2584" s="5" t="str">
        <f t="shared" si="40"/>
        <v>R 11 - D 83 - 454 - 0796</v>
      </c>
      <c r="B2584" s="23" t="s">
        <v>2347</v>
      </c>
      <c r="C2584" t="s">
        <v>158</v>
      </c>
      <c r="D2584" t="s">
        <v>1445</v>
      </c>
      <c r="E2584" t="s">
        <v>1446</v>
      </c>
      <c r="F2584" t="s">
        <v>134</v>
      </c>
      <c r="G2584" t="s">
        <v>134</v>
      </c>
      <c r="H2584" t="s">
        <v>3924</v>
      </c>
      <c r="I2584" t="s">
        <v>20</v>
      </c>
      <c r="J2584" t="s">
        <v>2349</v>
      </c>
      <c r="K2584" t="s">
        <v>21</v>
      </c>
      <c r="M2584" t="s">
        <v>3925</v>
      </c>
      <c r="N2584" t="s">
        <v>22</v>
      </c>
      <c r="O2584" t="s">
        <v>23</v>
      </c>
      <c r="P2584" t="s">
        <v>26</v>
      </c>
      <c r="Q2584" t="s">
        <v>2348</v>
      </c>
      <c r="R2584" s="13">
        <v>29</v>
      </c>
      <c r="S2584" s="13">
        <v>1</v>
      </c>
      <c r="T2584" s="21">
        <v>1</v>
      </c>
      <c r="V2584" t="s">
        <v>2154</v>
      </c>
      <c r="W2584" t="s">
        <v>17588</v>
      </c>
      <c r="X2584" s="20" t="str">
        <f>+IF(V2584="","-",CONCATENATE(V2584,"_",W2584))</f>
        <v>FINES_R11</v>
      </c>
      <c r="Y2584" s="59">
        <v>0.58789616823196411</v>
      </c>
      <c r="Z2584" t="s">
        <v>134</v>
      </c>
      <c r="AA2584" t="s">
        <v>2393</v>
      </c>
      <c r="AB2584" t="str">
        <f>+IF(W2584="","-",IF(W2584="UNICO","CENSO","MUESTRA"))</f>
        <v>MUESTRA</v>
      </c>
      <c r="AC2584" t="s">
        <v>2397</v>
      </c>
      <c r="AD2584" t="s">
        <v>3926</v>
      </c>
      <c r="AF2584">
        <f>+COUNTIF(Piloto!C:C,MARCO!A2584)</f>
        <v>0</v>
      </c>
    </row>
    <row r="2585" spans="1:32" x14ac:dyDescent="0.25">
      <c r="A2585" s="5" t="str">
        <f t="shared" si="40"/>
        <v>R 11 - D 83 - 452 - 0763</v>
      </c>
      <c r="B2585" s="23" t="s">
        <v>2347</v>
      </c>
      <c r="C2585" t="s">
        <v>158</v>
      </c>
      <c r="D2585" t="s">
        <v>1445</v>
      </c>
      <c r="E2585" t="s">
        <v>1446</v>
      </c>
      <c r="F2585" t="s">
        <v>134</v>
      </c>
      <c r="G2585" t="s">
        <v>134</v>
      </c>
      <c r="H2585" t="s">
        <v>3886</v>
      </c>
      <c r="I2585" t="s">
        <v>20</v>
      </c>
      <c r="J2585" t="s">
        <v>2349</v>
      </c>
      <c r="K2585" t="s">
        <v>21</v>
      </c>
      <c r="M2585" t="s">
        <v>3887</v>
      </c>
      <c r="N2585" t="s">
        <v>22</v>
      </c>
      <c r="O2585" t="s">
        <v>23</v>
      </c>
      <c r="P2585" t="s">
        <v>26</v>
      </c>
      <c r="Q2585" t="s">
        <v>2348</v>
      </c>
      <c r="R2585" s="13">
        <v>23</v>
      </c>
      <c r="S2585" s="13">
        <v>1</v>
      </c>
      <c r="T2585" s="21">
        <v>1</v>
      </c>
      <c r="V2585" t="s">
        <v>2154</v>
      </c>
      <c r="W2585" t="s">
        <v>17588</v>
      </c>
      <c r="X2585" s="20" t="str">
        <f>+IF(V2585="","-",CONCATENATE(V2585,"_",W2585))</f>
        <v>FINES_R11</v>
      </c>
      <c r="Y2585" s="59">
        <v>0.59474259614944458</v>
      </c>
      <c r="Z2585" t="s">
        <v>134</v>
      </c>
      <c r="AA2585" t="s">
        <v>2393</v>
      </c>
      <c r="AB2585" t="str">
        <f>+IF(W2585="","-",IF(W2585="UNICO","CENSO","MUESTRA"))</f>
        <v>MUESTRA</v>
      </c>
      <c r="AC2585" t="s">
        <v>2397</v>
      </c>
      <c r="AD2585" t="s">
        <v>3888</v>
      </c>
      <c r="AF2585">
        <f>+COUNTIF(Piloto!C:C,MARCO!A2585)</f>
        <v>0</v>
      </c>
    </row>
    <row r="2586" spans="1:32" x14ac:dyDescent="0.25">
      <c r="A2586" s="5" t="str">
        <f t="shared" si="40"/>
        <v>R 11 - D 116 - 453 - 3592</v>
      </c>
      <c r="B2586" s="23" t="s">
        <v>2347</v>
      </c>
      <c r="C2586" t="s">
        <v>158</v>
      </c>
      <c r="D2586" t="s">
        <v>162</v>
      </c>
      <c r="E2586" t="s">
        <v>1868</v>
      </c>
      <c r="F2586" t="s">
        <v>134</v>
      </c>
      <c r="G2586" t="s">
        <v>134</v>
      </c>
      <c r="H2586" t="s">
        <v>3505</v>
      </c>
      <c r="I2586" t="s">
        <v>20</v>
      </c>
      <c r="J2586" t="s">
        <v>2349</v>
      </c>
      <c r="K2586" t="s">
        <v>21</v>
      </c>
      <c r="M2586" t="s">
        <v>3506</v>
      </c>
      <c r="N2586" t="s">
        <v>22</v>
      </c>
      <c r="O2586" t="s">
        <v>23</v>
      </c>
      <c r="P2586" t="s">
        <v>26</v>
      </c>
      <c r="Q2586" t="s">
        <v>2348</v>
      </c>
      <c r="R2586" s="13">
        <v>20</v>
      </c>
      <c r="S2586" s="13">
        <v>1</v>
      </c>
      <c r="T2586" s="21">
        <v>1</v>
      </c>
      <c r="V2586" t="s">
        <v>2154</v>
      </c>
      <c r="W2586" t="s">
        <v>17588</v>
      </c>
      <c r="X2586" s="20" t="str">
        <f>+IF(V2586="","-",CONCATENATE(V2586,"_",W2586))</f>
        <v>FINES_R11</v>
      </c>
      <c r="Y2586" s="59">
        <v>0.59739971160888672</v>
      </c>
      <c r="Z2586" t="s">
        <v>134</v>
      </c>
      <c r="AA2586" t="s">
        <v>2393</v>
      </c>
      <c r="AB2586" t="str">
        <f>+IF(W2586="","-",IF(W2586="UNICO","CENSO","MUESTRA"))</f>
        <v>MUESTRA</v>
      </c>
      <c r="AC2586" t="s">
        <v>2397</v>
      </c>
      <c r="AD2586" t="s">
        <v>3507</v>
      </c>
      <c r="AF2586">
        <f>+COUNTIF(Piloto!C:C,MARCO!A2586)</f>
        <v>0</v>
      </c>
    </row>
    <row r="2587" spans="1:32" x14ac:dyDescent="0.25">
      <c r="A2587" s="5" t="str">
        <f t="shared" si="40"/>
        <v>R 11 - D 83 - 452 - 4122</v>
      </c>
      <c r="B2587" s="23" t="s">
        <v>2347</v>
      </c>
      <c r="C2587" t="s">
        <v>158</v>
      </c>
      <c r="D2587" t="s">
        <v>1445</v>
      </c>
      <c r="E2587" t="s">
        <v>1446</v>
      </c>
      <c r="F2587" t="s">
        <v>134</v>
      </c>
      <c r="G2587" t="s">
        <v>134</v>
      </c>
      <c r="H2587" t="s">
        <v>3852</v>
      </c>
      <c r="I2587" t="s">
        <v>20</v>
      </c>
      <c r="J2587" t="s">
        <v>2349</v>
      </c>
      <c r="K2587" t="s">
        <v>21</v>
      </c>
      <c r="M2587" t="s">
        <v>3853</v>
      </c>
      <c r="N2587" t="s">
        <v>22</v>
      </c>
      <c r="O2587" t="s">
        <v>23</v>
      </c>
      <c r="P2587" t="s">
        <v>26</v>
      </c>
      <c r="Q2587" t="s">
        <v>2348</v>
      </c>
      <c r="R2587" s="13">
        <v>18</v>
      </c>
      <c r="S2587" s="13">
        <v>1</v>
      </c>
      <c r="T2587" s="21">
        <v>1</v>
      </c>
      <c r="V2587" t="s">
        <v>2154</v>
      </c>
      <c r="W2587" t="s">
        <v>17588</v>
      </c>
      <c r="X2587" s="20" t="str">
        <f>+IF(V2587="","-",CONCATENATE(V2587,"_",W2587))</f>
        <v>FINES_R11</v>
      </c>
      <c r="Y2587" s="59">
        <v>0.59885740280151367</v>
      </c>
      <c r="Z2587" t="s">
        <v>134</v>
      </c>
      <c r="AA2587" t="s">
        <v>2393</v>
      </c>
      <c r="AB2587" t="str">
        <f>+IF(W2587="","-",IF(W2587="UNICO","CENSO","MUESTRA"))</f>
        <v>MUESTRA</v>
      </c>
      <c r="AC2587" t="s">
        <v>2397</v>
      </c>
      <c r="AD2587" t="s">
        <v>3854</v>
      </c>
      <c r="AF2587">
        <f>+COUNTIF(Piloto!C:C,MARCO!A2587)</f>
        <v>0</v>
      </c>
    </row>
    <row r="2588" spans="1:32" x14ac:dyDescent="0.25">
      <c r="A2588" s="5" t="str">
        <f t="shared" si="40"/>
        <v>R 11 - D 47 - 451 - 4118</v>
      </c>
      <c r="B2588" s="23" t="s">
        <v>2347</v>
      </c>
      <c r="C2588" t="s">
        <v>158</v>
      </c>
      <c r="D2588" t="s">
        <v>811</v>
      </c>
      <c r="E2588" t="s">
        <v>812</v>
      </c>
      <c r="F2588" t="s">
        <v>134</v>
      </c>
      <c r="G2588" t="s">
        <v>134</v>
      </c>
      <c r="H2588" t="s">
        <v>3653</v>
      </c>
      <c r="I2588" t="s">
        <v>20</v>
      </c>
      <c r="J2588" t="s">
        <v>2349</v>
      </c>
      <c r="K2588" t="s">
        <v>21</v>
      </c>
      <c r="M2588" t="s">
        <v>3654</v>
      </c>
      <c r="N2588" t="s">
        <v>22</v>
      </c>
      <c r="O2588" t="s">
        <v>23</v>
      </c>
      <c r="P2588" t="s">
        <v>26</v>
      </c>
      <c r="Q2588" t="s">
        <v>2348</v>
      </c>
      <c r="R2588" s="13">
        <v>56</v>
      </c>
      <c r="S2588" s="13">
        <v>2</v>
      </c>
      <c r="T2588" s="21">
        <v>1</v>
      </c>
      <c r="V2588" t="s">
        <v>2154</v>
      </c>
      <c r="W2588" t="s">
        <v>17588</v>
      </c>
      <c r="X2588" s="20" t="str">
        <f>+IF(V2588="","-",CONCATENATE(V2588,"_",W2588))</f>
        <v>FINES_R11</v>
      </c>
      <c r="Y2588" s="59">
        <v>0.60018599033355713</v>
      </c>
      <c r="Z2588" t="s">
        <v>134</v>
      </c>
      <c r="AA2588" t="s">
        <v>2393</v>
      </c>
      <c r="AB2588" t="str">
        <f>+IF(W2588="","-",IF(W2588="UNICO","CENSO","MUESTRA"))</f>
        <v>MUESTRA</v>
      </c>
      <c r="AC2588" t="s">
        <v>2397</v>
      </c>
      <c r="AD2588" t="s">
        <v>3655</v>
      </c>
      <c r="AF2588">
        <f>+COUNTIF(Piloto!C:C,MARCO!A2588)</f>
        <v>0</v>
      </c>
    </row>
    <row r="2589" spans="1:32" x14ac:dyDescent="0.25">
      <c r="A2589" s="5" t="str">
        <f t="shared" si="40"/>
        <v>R 11 - D 83 - 452 - 0766</v>
      </c>
      <c r="B2589" s="23" t="s">
        <v>2347</v>
      </c>
      <c r="C2589" t="s">
        <v>158</v>
      </c>
      <c r="D2589" t="s">
        <v>1445</v>
      </c>
      <c r="E2589" t="s">
        <v>1446</v>
      </c>
      <c r="F2589" t="s">
        <v>134</v>
      </c>
      <c r="G2589" t="s">
        <v>134</v>
      </c>
      <c r="H2589" t="s">
        <v>3894</v>
      </c>
      <c r="I2589" t="s">
        <v>20</v>
      </c>
      <c r="J2589" t="s">
        <v>2349</v>
      </c>
      <c r="K2589" t="s">
        <v>21</v>
      </c>
      <c r="M2589" t="s">
        <v>3895</v>
      </c>
      <c r="N2589" t="s">
        <v>22</v>
      </c>
      <c r="O2589" t="s">
        <v>23</v>
      </c>
      <c r="P2589" t="s">
        <v>26</v>
      </c>
      <c r="Q2589" t="s">
        <v>2348</v>
      </c>
      <c r="R2589" s="13">
        <v>23</v>
      </c>
      <c r="S2589" s="13">
        <v>1</v>
      </c>
      <c r="T2589" s="21">
        <v>1</v>
      </c>
      <c r="V2589" t="s">
        <v>2154</v>
      </c>
      <c r="W2589" t="s">
        <v>17588</v>
      </c>
      <c r="X2589" s="20" t="str">
        <f>+IF(V2589="","-",CONCATENATE(V2589,"_",W2589))</f>
        <v>FINES_R11</v>
      </c>
      <c r="Y2589" s="59">
        <v>0.60589599609375</v>
      </c>
      <c r="Z2589" t="s">
        <v>134</v>
      </c>
      <c r="AA2589" t="s">
        <v>2393</v>
      </c>
      <c r="AB2589" t="str">
        <f>+IF(W2589="","-",IF(W2589="UNICO","CENSO","MUESTRA"))</f>
        <v>MUESTRA</v>
      </c>
      <c r="AC2589" t="s">
        <v>2397</v>
      </c>
      <c r="AD2589" t="s">
        <v>3896</v>
      </c>
      <c r="AF2589">
        <f>+COUNTIF(Piloto!C:C,MARCO!A2589)</f>
        <v>0</v>
      </c>
    </row>
    <row r="2590" spans="1:32" x14ac:dyDescent="0.25">
      <c r="A2590" s="5" t="str">
        <f t="shared" si="40"/>
        <v>R 11 - D 83 - 457 - 0941</v>
      </c>
      <c r="B2590" s="23" t="s">
        <v>2347</v>
      </c>
      <c r="C2590" t="s">
        <v>158</v>
      </c>
      <c r="D2590" t="s">
        <v>1445</v>
      </c>
      <c r="E2590" t="s">
        <v>1446</v>
      </c>
      <c r="F2590" t="s">
        <v>134</v>
      </c>
      <c r="G2590" t="s">
        <v>134</v>
      </c>
      <c r="H2590" t="s">
        <v>3771</v>
      </c>
      <c r="I2590" t="s">
        <v>20</v>
      </c>
      <c r="J2590" t="s">
        <v>2349</v>
      </c>
      <c r="K2590" t="s">
        <v>21</v>
      </c>
      <c r="M2590" t="s">
        <v>3700</v>
      </c>
      <c r="N2590" t="s">
        <v>22</v>
      </c>
      <c r="O2590" t="s">
        <v>23</v>
      </c>
      <c r="P2590" t="s">
        <v>26</v>
      </c>
      <c r="Q2590" t="s">
        <v>2348</v>
      </c>
      <c r="R2590" s="13">
        <v>78</v>
      </c>
      <c r="S2590" s="13">
        <v>3</v>
      </c>
      <c r="T2590" s="21">
        <v>1</v>
      </c>
      <c r="V2590" t="s">
        <v>2154</v>
      </c>
      <c r="W2590" t="s">
        <v>17588</v>
      </c>
      <c r="X2590" s="20" t="str">
        <f>+IF(V2590="","-",CONCATENATE(V2590,"_",W2590))</f>
        <v>FINES_R11</v>
      </c>
      <c r="Y2590" s="59">
        <v>0.60749995708465576</v>
      </c>
      <c r="Z2590" t="s">
        <v>134</v>
      </c>
      <c r="AA2590" t="s">
        <v>2393</v>
      </c>
      <c r="AB2590" t="str">
        <f>+IF(W2590="","-",IF(W2590="UNICO","CENSO","MUESTRA"))</f>
        <v>MUESTRA</v>
      </c>
      <c r="AC2590" t="s">
        <v>2397</v>
      </c>
      <c r="AD2590" t="s">
        <v>3772</v>
      </c>
      <c r="AF2590">
        <f>+COUNTIF(Piloto!C:C,MARCO!A2590)</f>
        <v>0</v>
      </c>
    </row>
    <row r="2591" spans="1:32" x14ac:dyDescent="0.25">
      <c r="A2591" s="5" t="str">
        <f t="shared" si="40"/>
        <v>R 11 - D 15 - 454 - 4441</v>
      </c>
      <c r="B2591" s="23" t="s">
        <v>2347</v>
      </c>
      <c r="C2591" t="s">
        <v>158</v>
      </c>
      <c r="D2591" t="s">
        <v>427</v>
      </c>
      <c r="E2591" t="s">
        <v>428</v>
      </c>
      <c r="F2591" t="s">
        <v>134</v>
      </c>
      <c r="G2591" t="s">
        <v>134</v>
      </c>
      <c r="H2591" t="s">
        <v>11152</v>
      </c>
      <c r="I2591" t="s">
        <v>20</v>
      </c>
      <c r="J2591" t="s">
        <v>2349</v>
      </c>
      <c r="K2591" t="s">
        <v>21</v>
      </c>
      <c r="M2591" t="s">
        <v>11153</v>
      </c>
      <c r="N2591" t="s">
        <v>22</v>
      </c>
      <c r="O2591" t="s">
        <v>23</v>
      </c>
      <c r="P2591" t="s">
        <v>26</v>
      </c>
      <c r="Q2591" t="s">
        <v>2348</v>
      </c>
      <c r="R2591" s="13">
        <v>26</v>
      </c>
      <c r="S2591" s="13">
        <v>1</v>
      </c>
      <c r="T2591" s="21">
        <v>1</v>
      </c>
      <c r="V2591" t="s">
        <v>2154</v>
      </c>
      <c r="W2591" t="s">
        <v>17588</v>
      </c>
      <c r="X2591" s="20" t="str">
        <f>+IF(V2591="","-",CONCATENATE(V2591,"_",W2591))</f>
        <v>FINES_R11</v>
      </c>
      <c r="Y2591" s="59">
        <v>0.60799288749694824</v>
      </c>
      <c r="Z2591" t="s">
        <v>134</v>
      </c>
      <c r="AA2591" t="s">
        <v>2393</v>
      </c>
      <c r="AB2591" t="str">
        <f>+IF(W2591="","-",IF(W2591="UNICO","CENSO","MUESTRA"))</f>
        <v>MUESTRA</v>
      </c>
      <c r="AC2591" t="s">
        <v>2397</v>
      </c>
      <c r="AD2591" t="s">
        <v>11154</v>
      </c>
      <c r="AF2591">
        <f>+COUNTIF(Piloto!C:C,MARCO!A2591)</f>
        <v>0</v>
      </c>
    </row>
    <row r="2592" spans="1:32" x14ac:dyDescent="0.25">
      <c r="A2592" s="5" t="str">
        <f t="shared" si="40"/>
        <v>R 11 - D 116 - 453 - 3591</v>
      </c>
      <c r="B2592" s="23" t="s">
        <v>2347</v>
      </c>
      <c r="C2592" t="s">
        <v>158</v>
      </c>
      <c r="D2592" t="s">
        <v>162</v>
      </c>
      <c r="E2592" t="s">
        <v>1868</v>
      </c>
      <c r="F2592" t="s">
        <v>134</v>
      </c>
      <c r="G2592" t="s">
        <v>134</v>
      </c>
      <c r="H2592" t="s">
        <v>11118</v>
      </c>
      <c r="I2592" t="s">
        <v>20</v>
      </c>
      <c r="J2592" t="s">
        <v>2349</v>
      </c>
      <c r="K2592" t="s">
        <v>21</v>
      </c>
      <c r="M2592" t="s">
        <v>11119</v>
      </c>
      <c r="N2592" t="s">
        <v>22</v>
      </c>
      <c r="O2592" t="s">
        <v>23</v>
      </c>
      <c r="P2592" t="s">
        <v>26</v>
      </c>
      <c r="Q2592" t="s">
        <v>2348</v>
      </c>
      <c r="R2592" s="13">
        <v>27</v>
      </c>
      <c r="S2592" s="13">
        <v>1</v>
      </c>
      <c r="T2592" s="21">
        <v>1</v>
      </c>
      <c r="V2592" t="s">
        <v>2154</v>
      </c>
      <c r="W2592" t="s">
        <v>17588</v>
      </c>
      <c r="X2592" s="20" t="str">
        <f>+IF(V2592="","-",CONCATENATE(V2592,"_",W2592))</f>
        <v>FINES_R11</v>
      </c>
      <c r="Y2592" s="59">
        <v>0.61214721202850342</v>
      </c>
      <c r="Z2592" t="s">
        <v>134</v>
      </c>
      <c r="AA2592" t="s">
        <v>2393</v>
      </c>
      <c r="AB2592" t="str">
        <f>+IF(W2592="","-",IF(W2592="UNICO","CENSO","MUESTRA"))</f>
        <v>MUESTRA</v>
      </c>
      <c r="AC2592" t="s">
        <v>2397</v>
      </c>
      <c r="AD2592" t="s">
        <v>11120</v>
      </c>
      <c r="AF2592">
        <f>+COUNTIF(Piloto!C:C,MARCO!A2592)</f>
        <v>0</v>
      </c>
    </row>
    <row r="2593" spans="1:32" x14ac:dyDescent="0.25">
      <c r="A2593" s="5" t="str">
        <f t="shared" si="40"/>
        <v>R 11 - D 15 - 451 - 0827</v>
      </c>
      <c r="B2593" s="23" t="s">
        <v>2347</v>
      </c>
      <c r="C2593" t="s">
        <v>158</v>
      </c>
      <c r="D2593" t="s">
        <v>427</v>
      </c>
      <c r="E2593" t="s">
        <v>428</v>
      </c>
      <c r="F2593" t="s">
        <v>134</v>
      </c>
      <c r="G2593" t="s">
        <v>134</v>
      </c>
      <c r="H2593" t="s">
        <v>11143</v>
      </c>
      <c r="I2593" t="s">
        <v>20</v>
      </c>
      <c r="J2593" t="s">
        <v>2349</v>
      </c>
      <c r="K2593" t="s">
        <v>21</v>
      </c>
      <c r="M2593" t="s">
        <v>11144</v>
      </c>
      <c r="N2593" t="s">
        <v>22</v>
      </c>
      <c r="O2593" t="s">
        <v>23</v>
      </c>
      <c r="P2593" t="s">
        <v>26</v>
      </c>
      <c r="Q2593" t="s">
        <v>2348</v>
      </c>
      <c r="R2593" s="13">
        <v>15</v>
      </c>
      <c r="S2593" s="13">
        <v>1</v>
      </c>
      <c r="T2593" s="21">
        <v>1</v>
      </c>
      <c r="V2593" t="s">
        <v>2154</v>
      </c>
      <c r="W2593" t="s">
        <v>17588</v>
      </c>
      <c r="X2593" s="20" t="str">
        <f>+IF(V2593="","-",CONCATENATE(V2593,"_",W2593))</f>
        <v>FINES_R11</v>
      </c>
      <c r="Y2593" s="59">
        <v>0.61408871412277222</v>
      </c>
      <c r="Z2593" t="s">
        <v>134</v>
      </c>
      <c r="AA2593" t="s">
        <v>2393</v>
      </c>
      <c r="AB2593" t="str">
        <f>+IF(W2593="","-",IF(W2593="UNICO","CENSO","MUESTRA"))</f>
        <v>MUESTRA</v>
      </c>
      <c r="AC2593" t="s">
        <v>2398</v>
      </c>
      <c r="AD2593" t="s">
        <v>11145</v>
      </c>
      <c r="AF2593">
        <f>+COUNTIF(Piloto!C:C,MARCO!A2593)</f>
        <v>0</v>
      </c>
    </row>
    <row r="2594" spans="1:32" x14ac:dyDescent="0.25">
      <c r="A2594" s="5" t="str">
        <f t="shared" si="40"/>
        <v>R 11 - D 83 - 452 - 4444</v>
      </c>
      <c r="B2594" s="23" t="s">
        <v>2347</v>
      </c>
      <c r="C2594" t="s">
        <v>158</v>
      </c>
      <c r="D2594" t="s">
        <v>1445</v>
      </c>
      <c r="E2594" t="s">
        <v>1446</v>
      </c>
      <c r="F2594" t="s">
        <v>134</v>
      </c>
      <c r="G2594" t="s">
        <v>134</v>
      </c>
      <c r="H2594" t="s">
        <v>3874</v>
      </c>
      <c r="I2594" t="s">
        <v>20</v>
      </c>
      <c r="J2594" t="s">
        <v>2349</v>
      </c>
      <c r="K2594" t="s">
        <v>21</v>
      </c>
      <c r="M2594" t="s">
        <v>3875</v>
      </c>
      <c r="N2594" t="s">
        <v>22</v>
      </c>
      <c r="O2594" t="s">
        <v>23</v>
      </c>
      <c r="P2594" t="s">
        <v>26</v>
      </c>
      <c r="Q2594" t="s">
        <v>2348</v>
      </c>
      <c r="R2594" s="13">
        <v>23</v>
      </c>
      <c r="S2594" s="13">
        <v>1</v>
      </c>
      <c r="T2594" s="21">
        <v>1</v>
      </c>
      <c r="V2594" t="s">
        <v>2154</v>
      </c>
      <c r="W2594" t="s">
        <v>17588</v>
      </c>
      <c r="X2594" s="20" t="str">
        <f>+IF(V2594="","-",CONCATENATE(V2594,"_",W2594))</f>
        <v>FINES_R11</v>
      </c>
      <c r="Y2594" s="59">
        <v>0.61949485540390015</v>
      </c>
      <c r="Z2594" t="s">
        <v>134</v>
      </c>
      <c r="AA2594" t="s">
        <v>2393</v>
      </c>
      <c r="AB2594" t="str">
        <f>+IF(W2594="","-",IF(W2594="UNICO","CENSO","MUESTRA"))</f>
        <v>MUESTRA</v>
      </c>
      <c r="AC2594" t="s">
        <v>2398</v>
      </c>
      <c r="AD2594" t="s">
        <v>3876</v>
      </c>
      <c r="AF2594">
        <f>+COUNTIF(Piloto!C:C,MARCO!A2594)</f>
        <v>0</v>
      </c>
    </row>
    <row r="2595" spans="1:32" x14ac:dyDescent="0.25">
      <c r="A2595" s="5" t="str">
        <f t="shared" si="40"/>
        <v>R 11 - D 47 - 451 - 1063</v>
      </c>
      <c r="B2595" s="23" t="s">
        <v>2347</v>
      </c>
      <c r="C2595" t="s">
        <v>158</v>
      </c>
      <c r="D2595" t="s">
        <v>811</v>
      </c>
      <c r="E2595" t="s">
        <v>812</v>
      </c>
      <c r="F2595" t="s">
        <v>134</v>
      </c>
      <c r="G2595" t="s">
        <v>134</v>
      </c>
      <c r="H2595" t="s">
        <v>3625</v>
      </c>
      <c r="I2595" t="s">
        <v>20</v>
      </c>
      <c r="J2595" t="s">
        <v>2349</v>
      </c>
      <c r="K2595" t="s">
        <v>21</v>
      </c>
      <c r="M2595" t="s">
        <v>3626</v>
      </c>
      <c r="N2595" t="s">
        <v>22</v>
      </c>
      <c r="O2595" t="s">
        <v>23</v>
      </c>
      <c r="P2595" t="s">
        <v>26</v>
      </c>
      <c r="Q2595" t="s">
        <v>2348</v>
      </c>
      <c r="R2595" s="13">
        <v>10</v>
      </c>
      <c r="S2595" s="13">
        <v>1</v>
      </c>
      <c r="T2595" s="21">
        <v>1</v>
      </c>
      <c r="V2595" t="s">
        <v>2154</v>
      </c>
      <c r="W2595" t="s">
        <v>17588</v>
      </c>
      <c r="X2595" s="20" t="str">
        <f>+IF(V2595="","-",CONCATENATE(V2595,"_",W2595))</f>
        <v>FINES_R11</v>
      </c>
      <c r="Y2595" s="59">
        <v>0.62383008003234863</v>
      </c>
      <c r="Z2595" t="s">
        <v>134</v>
      </c>
      <c r="AA2595" t="s">
        <v>2393</v>
      </c>
      <c r="AB2595" t="str">
        <f>+IF(W2595="","-",IF(W2595="UNICO","CENSO","MUESTRA"))</f>
        <v>MUESTRA</v>
      </c>
      <c r="AC2595" t="s">
        <v>2397</v>
      </c>
      <c r="AD2595" t="s">
        <v>3627</v>
      </c>
      <c r="AF2595">
        <f>+COUNTIF(Piloto!C:C,MARCO!A2595)</f>
        <v>0</v>
      </c>
    </row>
    <row r="2596" spans="1:32" x14ac:dyDescent="0.25">
      <c r="A2596" s="5" t="str">
        <f t="shared" si="40"/>
        <v>R 11 - D 83 - 452 - 1797</v>
      </c>
      <c r="B2596" s="23" t="s">
        <v>2347</v>
      </c>
      <c r="C2596" t="s">
        <v>158</v>
      </c>
      <c r="D2596" t="s">
        <v>1445</v>
      </c>
      <c r="E2596" t="s">
        <v>1446</v>
      </c>
      <c r="F2596" t="s">
        <v>134</v>
      </c>
      <c r="G2596" t="s">
        <v>134</v>
      </c>
      <c r="H2596" t="s">
        <v>3718</v>
      </c>
      <c r="I2596" t="s">
        <v>20</v>
      </c>
      <c r="J2596" t="s">
        <v>2349</v>
      </c>
      <c r="K2596" t="s">
        <v>21</v>
      </c>
      <c r="M2596" t="s">
        <v>3719</v>
      </c>
      <c r="N2596" t="s">
        <v>22</v>
      </c>
      <c r="O2596" t="s">
        <v>23</v>
      </c>
      <c r="P2596" t="s">
        <v>26</v>
      </c>
      <c r="Q2596" t="s">
        <v>2348</v>
      </c>
      <c r="R2596" s="13">
        <v>71</v>
      </c>
      <c r="S2596" s="13">
        <v>3</v>
      </c>
      <c r="T2596" s="21">
        <v>1</v>
      </c>
      <c r="V2596" t="s">
        <v>2154</v>
      </c>
      <c r="W2596" t="s">
        <v>17588</v>
      </c>
      <c r="X2596" s="20" t="str">
        <f>+IF(V2596="","-",CONCATENATE(V2596,"_",W2596))</f>
        <v>FINES_R11</v>
      </c>
      <c r="Y2596" s="59">
        <v>0.63193392753601074</v>
      </c>
      <c r="Z2596" t="s">
        <v>134</v>
      </c>
      <c r="AA2596" t="s">
        <v>2393</v>
      </c>
      <c r="AB2596" t="str">
        <f>+IF(W2596="","-",IF(W2596="UNICO","CENSO","MUESTRA"))</f>
        <v>MUESTRA</v>
      </c>
      <c r="AC2596" t="s">
        <v>2397</v>
      </c>
      <c r="AD2596" t="s">
        <v>3720</v>
      </c>
      <c r="AF2596">
        <f>+COUNTIF(Piloto!C:C,MARCO!A2596)</f>
        <v>0</v>
      </c>
    </row>
    <row r="2597" spans="1:32" x14ac:dyDescent="0.25">
      <c r="A2597" s="5" t="str">
        <f t="shared" si="40"/>
        <v>R 11 - D 83 - 452 - 3971</v>
      </c>
      <c r="B2597" s="23" t="s">
        <v>2347</v>
      </c>
      <c r="C2597" t="s">
        <v>158</v>
      </c>
      <c r="D2597" t="s">
        <v>1445</v>
      </c>
      <c r="E2597" t="s">
        <v>1446</v>
      </c>
      <c r="F2597" t="s">
        <v>134</v>
      </c>
      <c r="G2597" t="s">
        <v>134</v>
      </c>
      <c r="H2597" t="s">
        <v>3824</v>
      </c>
      <c r="I2597" t="s">
        <v>20</v>
      </c>
      <c r="J2597" t="s">
        <v>2349</v>
      </c>
      <c r="K2597" t="s">
        <v>21</v>
      </c>
      <c r="M2597" t="s">
        <v>3825</v>
      </c>
      <c r="N2597" t="s">
        <v>22</v>
      </c>
      <c r="O2597" t="s">
        <v>23</v>
      </c>
      <c r="P2597" t="s">
        <v>26</v>
      </c>
      <c r="Q2597" t="s">
        <v>2348</v>
      </c>
      <c r="R2597" s="13">
        <v>16</v>
      </c>
      <c r="S2597" s="13">
        <v>1</v>
      </c>
      <c r="T2597" s="21">
        <v>1</v>
      </c>
      <c r="V2597" t="s">
        <v>2154</v>
      </c>
      <c r="W2597" t="s">
        <v>17588</v>
      </c>
      <c r="X2597" s="20" t="str">
        <f>+IF(V2597="","-",CONCATENATE(V2597,"_",W2597))</f>
        <v>FINES_R11</v>
      </c>
      <c r="Y2597" s="59">
        <v>0.63231176137924194</v>
      </c>
      <c r="Z2597" t="s">
        <v>134</v>
      </c>
      <c r="AA2597" t="s">
        <v>2393</v>
      </c>
      <c r="AB2597" t="str">
        <f>+IF(W2597="","-",IF(W2597="UNICO","CENSO","MUESTRA"))</f>
        <v>MUESTRA</v>
      </c>
      <c r="AC2597" t="s">
        <v>2397</v>
      </c>
      <c r="AD2597" t="s">
        <v>3826</v>
      </c>
      <c r="AF2597">
        <f>+COUNTIF(Piloto!C:C,MARCO!A2597)</f>
        <v>0</v>
      </c>
    </row>
    <row r="2598" spans="1:32" x14ac:dyDescent="0.25">
      <c r="A2598" s="5" t="str">
        <f t="shared" si="40"/>
        <v>R 11 - D 83 - 451 - 0736</v>
      </c>
      <c r="B2598" s="23" t="s">
        <v>2347</v>
      </c>
      <c r="C2598" t="s">
        <v>158</v>
      </c>
      <c r="D2598" t="s">
        <v>1445</v>
      </c>
      <c r="E2598" t="s">
        <v>1446</v>
      </c>
      <c r="F2598" t="s">
        <v>134</v>
      </c>
      <c r="G2598" t="s">
        <v>134</v>
      </c>
      <c r="H2598" t="s">
        <v>3786</v>
      </c>
      <c r="I2598" t="s">
        <v>20</v>
      </c>
      <c r="J2598" t="s">
        <v>2349</v>
      </c>
      <c r="K2598" t="s">
        <v>21</v>
      </c>
      <c r="M2598" t="s">
        <v>3787</v>
      </c>
      <c r="N2598" t="s">
        <v>22</v>
      </c>
      <c r="O2598" t="s">
        <v>23</v>
      </c>
      <c r="P2598" t="s">
        <v>26</v>
      </c>
      <c r="Q2598" t="s">
        <v>2348</v>
      </c>
      <c r="R2598" s="13">
        <v>90</v>
      </c>
      <c r="S2598" s="13">
        <v>3</v>
      </c>
      <c r="T2598" s="21">
        <v>1</v>
      </c>
      <c r="V2598" t="s">
        <v>2154</v>
      </c>
      <c r="W2598" t="s">
        <v>17588</v>
      </c>
      <c r="X2598" s="20" t="str">
        <f>+IF(V2598="","-",CONCATENATE(V2598,"_",W2598))</f>
        <v>FINES_R11</v>
      </c>
      <c r="Y2598" s="59">
        <v>0.63380283117294312</v>
      </c>
      <c r="Z2598" t="s">
        <v>134</v>
      </c>
      <c r="AA2598" t="s">
        <v>2393</v>
      </c>
      <c r="AB2598" t="str">
        <f>+IF(W2598="","-",IF(W2598="UNICO","CENSO","MUESTRA"))</f>
        <v>MUESTRA</v>
      </c>
      <c r="AC2598" t="s">
        <v>2397</v>
      </c>
      <c r="AD2598" t="s">
        <v>3788</v>
      </c>
      <c r="AF2598">
        <f>+COUNTIF(Piloto!C:C,MARCO!A2598)</f>
        <v>0</v>
      </c>
    </row>
    <row r="2599" spans="1:32" x14ac:dyDescent="0.25">
      <c r="A2599" s="5" t="str">
        <f t="shared" si="40"/>
        <v>R 11 - D 83 - 457 - 0936</v>
      </c>
      <c r="B2599" s="23" t="s">
        <v>2347</v>
      </c>
      <c r="C2599" t="s">
        <v>158</v>
      </c>
      <c r="D2599" t="s">
        <v>1445</v>
      </c>
      <c r="E2599" t="s">
        <v>1446</v>
      </c>
      <c r="F2599" t="s">
        <v>134</v>
      </c>
      <c r="G2599" t="s">
        <v>134</v>
      </c>
      <c r="H2599" t="s">
        <v>3909</v>
      </c>
      <c r="I2599" t="s">
        <v>20</v>
      </c>
      <c r="J2599" t="s">
        <v>2349</v>
      </c>
      <c r="K2599" t="s">
        <v>21</v>
      </c>
      <c r="M2599" t="s">
        <v>3910</v>
      </c>
      <c r="N2599" t="s">
        <v>22</v>
      </c>
      <c r="O2599" t="s">
        <v>23</v>
      </c>
      <c r="P2599" t="s">
        <v>26</v>
      </c>
      <c r="Q2599" t="s">
        <v>2348</v>
      </c>
      <c r="R2599" s="13">
        <v>34</v>
      </c>
      <c r="S2599" s="13">
        <v>2</v>
      </c>
      <c r="T2599" s="21">
        <v>1</v>
      </c>
      <c r="V2599" t="s">
        <v>2154</v>
      </c>
      <c r="W2599" t="s">
        <v>17588</v>
      </c>
      <c r="X2599" s="20" t="str">
        <f>+IF(V2599="","-",CONCATENATE(V2599,"_",W2599))</f>
        <v>FINES_R11</v>
      </c>
      <c r="Y2599" s="59">
        <v>0.63469356298446655</v>
      </c>
      <c r="Z2599" t="s">
        <v>134</v>
      </c>
      <c r="AA2599" t="s">
        <v>2393</v>
      </c>
      <c r="AB2599" t="str">
        <f>+IF(W2599="","-",IF(W2599="UNICO","CENSO","MUESTRA"))</f>
        <v>MUESTRA</v>
      </c>
      <c r="AC2599" t="s">
        <v>2398</v>
      </c>
      <c r="AD2599" t="s">
        <v>3911</v>
      </c>
      <c r="AF2599">
        <f>+COUNTIF(Piloto!C:C,MARCO!A2599)</f>
        <v>0</v>
      </c>
    </row>
    <row r="2600" spans="1:32" x14ac:dyDescent="0.25">
      <c r="A2600" s="5" t="str">
        <f t="shared" si="40"/>
        <v>R 11 - D 47 - 452 - 3922</v>
      </c>
      <c r="B2600" s="23" t="s">
        <v>2347</v>
      </c>
      <c r="C2600" t="s">
        <v>158</v>
      </c>
      <c r="D2600" t="s">
        <v>811</v>
      </c>
      <c r="E2600" t="s">
        <v>812</v>
      </c>
      <c r="F2600" t="s">
        <v>134</v>
      </c>
      <c r="G2600" t="s">
        <v>134</v>
      </c>
      <c r="H2600" t="s">
        <v>3636</v>
      </c>
      <c r="I2600" t="s">
        <v>20</v>
      </c>
      <c r="J2600" t="s">
        <v>2349</v>
      </c>
      <c r="K2600" t="s">
        <v>21</v>
      </c>
      <c r="M2600" t="s">
        <v>3637</v>
      </c>
      <c r="N2600" t="s">
        <v>22</v>
      </c>
      <c r="O2600" t="s">
        <v>23</v>
      </c>
      <c r="P2600" t="s">
        <v>26</v>
      </c>
      <c r="Q2600" t="s">
        <v>2348</v>
      </c>
      <c r="R2600" s="13">
        <v>12</v>
      </c>
      <c r="S2600" s="13">
        <v>1</v>
      </c>
      <c r="T2600" s="21">
        <v>1</v>
      </c>
      <c r="V2600" t="s">
        <v>2154</v>
      </c>
      <c r="W2600" t="s">
        <v>17588</v>
      </c>
      <c r="X2600" s="20" t="str">
        <f>+IF(V2600="","-",CONCATENATE(V2600,"_",W2600))</f>
        <v>FINES_R11</v>
      </c>
      <c r="Y2600" s="59">
        <v>0.63932806253433228</v>
      </c>
      <c r="Z2600" t="s">
        <v>134</v>
      </c>
      <c r="AA2600" t="s">
        <v>2393</v>
      </c>
      <c r="AB2600" t="str">
        <f>+IF(W2600="","-",IF(W2600="UNICO","CENSO","MUESTRA"))</f>
        <v>MUESTRA</v>
      </c>
      <c r="AC2600" t="s">
        <v>2397</v>
      </c>
      <c r="AD2600" t="s">
        <v>3638</v>
      </c>
      <c r="AF2600">
        <f>+COUNTIF(Piloto!C:C,MARCO!A2600)</f>
        <v>0</v>
      </c>
    </row>
    <row r="2601" spans="1:32" x14ac:dyDescent="0.25">
      <c r="A2601" s="5" t="str">
        <f t="shared" si="40"/>
        <v>R 11 - D 15 - 454 - 1614</v>
      </c>
      <c r="B2601" s="23" t="s">
        <v>2347</v>
      </c>
      <c r="C2601" t="s">
        <v>158</v>
      </c>
      <c r="D2601" t="s">
        <v>427</v>
      </c>
      <c r="E2601" t="s">
        <v>428</v>
      </c>
      <c r="F2601" t="s">
        <v>134</v>
      </c>
      <c r="G2601" t="s">
        <v>134</v>
      </c>
      <c r="H2601" t="s">
        <v>11135</v>
      </c>
      <c r="I2601" t="s">
        <v>20</v>
      </c>
      <c r="J2601" t="s">
        <v>2349</v>
      </c>
      <c r="K2601" t="s">
        <v>21</v>
      </c>
      <c r="M2601" t="s">
        <v>11136</v>
      </c>
      <c r="N2601" t="s">
        <v>22</v>
      </c>
      <c r="O2601" t="s">
        <v>23</v>
      </c>
      <c r="P2601" t="s">
        <v>26</v>
      </c>
      <c r="Q2601" t="s">
        <v>2348</v>
      </c>
      <c r="R2601" s="13">
        <v>31</v>
      </c>
      <c r="S2601" s="13">
        <v>1</v>
      </c>
      <c r="T2601" s="21">
        <v>1</v>
      </c>
      <c r="V2601" t="s">
        <v>2154</v>
      </c>
      <c r="W2601" t="s">
        <v>17588</v>
      </c>
      <c r="X2601" s="20" t="str">
        <f>+IF(V2601="","-",CONCATENATE(V2601,"_",W2601))</f>
        <v>FINES_R11</v>
      </c>
      <c r="Y2601" s="59">
        <v>0.64091974496841431</v>
      </c>
      <c r="Z2601" t="s">
        <v>134</v>
      </c>
      <c r="AA2601" t="s">
        <v>2393</v>
      </c>
      <c r="AB2601" t="str">
        <f>+IF(W2601="","-",IF(W2601="UNICO","CENSO","MUESTRA"))</f>
        <v>MUESTRA</v>
      </c>
      <c r="AC2601" t="s">
        <v>2398</v>
      </c>
      <c r="AD2601" t="s">
        <v>11137</v>
      </c>
      <c r="AF2601">
        <f>+COUNTIF(Piloto!C:C,MARCO!A2601)</f>
        <v>0</v>
      </c>
    </row>
    <row r="2602" spans="1:32" x14ac:dyDescent="0.25">
      <c r="A2602" s="5" t="str">
        <f t="shared" si="40"/>
        <v>R 11 - D 83 - 452 - 3524</v>
      </c>
      <c r="B2602" s="23" t="s">
        <v>2347</v>
      </c>
      <c r="C2602" t="s">
        <v>158</v>
      </c>
      <c r="D2602" t="s">
        <v>1445</v>
      </c>
      <c r="E2602" t="s">
        <v>1446</v>
      </c>
      <c r="F2602" t="s">
        <v>134</v>
      </c>
      <c r="G2602" t="s">
        <v>134</v>
      </c>
      <c r="H2602" t="s">
        <v>3798</v>
      </c>
      <c r="I2602" t="s">
        <v>20</v>
      </c>
      <c r="J2602" t="s">
        <v>2349</v>
      </c>
      <c r="K2602" t="s">
        <v>21</v>
      </c>
      <c r="M2602" t="s">
        <v>3799</v>
      </c>
      <c r="N2602" t="s">
        <v>22</v>
      </c>
      <c r="O2602" t="s">
        <v>23</v>
      </c>
      <c r="P2602" t="s">
        <v>26</v>
      </c>
      <c r="Q2602" t="s">
        <v>2348</v>
      </c>
      <c r="R2602" s="13">
        <v>57</v>
      </c>
      <c r="S2602" s="13">
        <v>3</v>
      </c>
      <c r="T2602" s="21">
        <v>1</v>
      </c>
      <c r="V2602" t="s">
        <v>2154</v>
      </c>
      <c r="W2602" t="s">
        <v>17588</v>
      </c>
      <c r="X2602" s="20" t="str">
        <f>+IF(V2602="","-",CONCATENATE(V2602,"_",W2602))</f>
        <v>FINES_R11</v>
      </c>
      <c r="Y2602" s="59">
        <v>0.65052783489227295</v>
      </c>
      <c r="Z2602" t="s">
        <v>134</v>
      </c>
      <c r="AA2602" t="s">
        <v>2393</v>
      </c>
      <c r="AB2602" t="str">
        <f>+IF(W2602="","-",IF(W2602="UNICO","CENSO","MUESTRA"))</f>
        <v>MUESTRA</v>
      </c>
      <c r="AC2602" t="s">
        <v>2397</v>
      </c>
      <c r="AD2602" t="s">
        <v>3800</v>
      </c>
      <c r="AF2602">
        <f>+COUNTIF(Piloto!C:C,MARCO!A2602)</f>
        <v>0</v>
      </c>
    </row>
    <row r="2603" spans="1:32" x14ac:dyDescent="0.25">
      <c r="A2603" s="5" t="str">
        <f t="shared" si="40"/>
        <v>R 11 - D 47 - 451 - 3929</v>
      </c>
      <c r="B2603" s="23" t="s">
        <v>2347</v>
      </c>
      <c r="C2603" t="s">
        <v>158</v>
      </c>
      <c r="D2603" t="s">
        <v>811</v>
      </c>
      <c r="E2603" t="s">
        <v>812</v>
      </c>
      <c r="F2603" t="s">
        <v>134</v>
      </c>
      <c r="G2603" t="s">
        <v>134</v>
      </c>
      <c r="H2603" t="s">
        <v>3640</v>
      </c>
      <c r="I2603" t="s">
        <v>20</v>
      </c>
      <c r="J2603" t="s">
        <v>2349</v>
      </c>
      <c r="K2603" t="s">
        <v>21</v>
      </c>
      <c r="M2603" t="s">
        <v>3641</v>
      </c>
      <c r="N2603" t="s">
        <v>22</v>
      </c>
      <c r="O2603" t="s">
        <v>23</v>
      </c>
      <c r="P2603" t="s">
        <v>26</v>
      </c>
      <c r="Q2603" t="s">
        <v>2348</v>
      </c>
      <c r="R2603" s="13">
        <v>60</v>
      </c>
      <c r="S2603" s="13">
        <v>2</v>
      </c>
      <c r="T2603" s="21">
        <v>1</v>
      </c>
      <c r="V2603" t="s">
        <v>2154</v>
      </c>
      <c r="W2603" t="s">
        <v>17588</v>
      </c>
      <c r="X2603" s="20" t="str">
        <f>+IF(V2603="","-",CONCATENATE(V2603,"_",W2603))</f>
        <v>FINES_R11</v>
      </c>
      <c r="Y2603" s="59">
        <v>0.65941816568374634</v>
      </c>
      <c r="Z2603" t="s">
        <v>134</v>
      </c>
      <c r="AA2603" t="s">
        <v>2393</v>
      </c>
      <c r="AB2603" t="str">
        <f>+IF(W2603="","-",IF(W2603="UNICO","CENSO","MUESTRA"))</f>
        <v>MUESTRA</v>
      </c>
      <c r="AC2603" t="s">
        <v>2398</v>
      </c>
      <c r="AD2603" t="s">
        <v>3642</v>
      </c>
      <c r="AF2603">
        <f>+COUNTIF(Piloto!C:C,MARCO!A2603)</f>
        <v>0</v>
      </c>
    </row>
    <row r="2604" spans="1:32" x14ac:dyDescent="0.25">
      <c r="A2604" s="5" t="str">
        <f t="shared" si="40"/>
        <v>R 11 - D 116 - 453 - 3531</v>
      </c>
      <c r="B2604" s="23" t="s">
        <v>2347</v>
      </c>
      <c r="C2604" t="s">
        <v>158</v>
      </c>
      <c r="D2604" t="s">
        <v>162</v>
      </c>
      <c r="E2604" t="s">
        <v>1868</v>
      </c>
      <c r="F2604" t="s">
        <v>134</v>
      </c>
      <c r="G2604" t="s">
        <v>134</v>
      </c>
      <c r="H2604" t="s">
        <v>3494</v>
      </c>
      <c r="I2604" t="s">
        <v>20</v>
      </c>
      <c r="J2604" t="s">
        <v>2349</v>
      </c>
      <c r="K2604" t="s">
        <v>21</v>
      </c>
      <c r="M2604" t="s">
        <v>3495</v>
      </c>
      <c r="N2604" t="s">
        <v>22</v>
      </c>
      <c r="O2604" t="s">
        <v>23</v>
      </c>
      <c r="P2604" t="s">
        <v>26</v>
      </c>
      <c r="Q2604" t="s">
        <v>2348</v>
      </c>
      <c r="R2604" s="13">
        <v>16</v>
      </c>
      <c r="S2604" s="13">
        <v>1</v>
      </c>
      <c r="T2604" s="21">
        <v>1</v>
      </c>
      <c r="V2604" t="s">
        <v>2154</v>
      </c>
      <c r="W2604" t="s">
        <v>17588</v>
      </c>
      <c r="X2604" s="20" t="str">
        <f>+IF(V2604="","-",CONCATENATE(V2604,"_",W2604))</f>
        <v>FINES_R11</v>
      </c>
      <c r="Y2604" s="59">
        <v>0.65977340936660767</v>
      </c>
      <c r="Z2604" t="s">
        <v>134</v>
      </c>
      <c r="AA2604" t="s">
        <v>2393</v>
      </c>
      <c r="AB2604" t="str">
        <f>+IF(W2604="","-",IF(W2604="UNICO","CENSO","MUESTRA"))</f>
        <v>MUESTRA</v>
      </c>
      <c r="AC2604" t="s">
        <v>2397</v>
      </c>
      <c r="AD2604" t="s">
        <v>3496</v>
      </c>
      <c r="AF2604">
        <f>+COUNTIF(Piloto!C:C,MARCO!A2604)</f>
        <v>0</v>
      </c>
    </row>
    <row r="2605" spans="1:32" x14ac:dyDescent="0.25">
      <c r="A2605" s="5" t="str">
        <f t="shared" si="40"/>
        <v>R 11 - D 116 - 451 - 4609</v>
      </c>
      <c r="B2605" s="23" t="s">
        <v>2347</v>
      </c>
      <c r="C2605" t="s">
        <v>158</v>
      </c>
      <c r="D2605" t="s">
        <v>162</v>
      </c>
      <c r="E2605" t="s">
        <v>1868</v>
      </c>
      <c r="F2605" t="s">
        <v>134</v>
      </c>
      <c r="G2605" t="s">
        <v>134</v>
      </c>
      <c r="H2605" t="s">
        <v>11123</v>
      </c>
      <c r="I2605" t="s">
        <v>20</v>
      </c>
      <c r="J2605" t="s">
        <v>2349</v>
      </c>
      <c r="K2605" t="s">
        <v>21</v>
      </c>
      <c r="M2605" t="s">
        <v>11124</v>
      </c>
      <c r="N2605" t="s">
        <v>22</v>
      </c>
      <c r="O2605" t="s">
        <v>23</v>
      </c>
      <c r="P2605" t="s">
        <v>26</v>
      </c>
      <c r="Q2605" t="s">
        <v>2348</v>
      </c>
      <c r="R2605" s="13">
        <v>17</v>
      </c>
      <c r="S2605" s="13">
        <v>1</v>
      </c>
      <c r="T2605" s="21">
        <v>1</v>
      </c>
      <c r="V2605" t="s">
        <v>2154</v>
      </c>
      <c r="W2605" t="s">
        <v>17588</v>
      </c>
      <c r="X2605" s="20" t="str">
        <f>+IF(V2605="","-",CONCATENATE(V2605,"_",W2605))</f>
        <v>FINES_R11</v>
      </c>
      <c r="Y2605" s="59">
        <v>0.6682506799697876</v>
      </c>
      <c r="Z2605" t="s">
        <v>134</v>
      </c>
      <c r="AA2605" t="s">
        <v>2393</v>
      </c>
      <c r="AB2605" t="str">
        <f>+IF(W2605="","-",IF(W2605="UNICO","CENSO","MUESTRA"))</f>
        <v>MUESTRA</v>
      </c>
      <c r="AC2605" t="s">
        <v>2398</v>
      </c>
      <c r="AD2605" t="s">
        <v>11125</v>
      </c>
      <c r="AF2605">
        <f>+COUNTIF(Piloto!C:C,MARCO!A2605)</f>
        <v>0</v>
      </c>
    </row>
    <row r="2606" spans="1:32" x14ac:dyDescent="0.25">
      <c r="A2606" s="5" t="str">
        <f t="shared" si="40"/>
        <v>R 11 - D 83 - 452 - 1798</v>
      </c>
      <c r="B2606" s="23" t="s">
        <v>2347</v>
      </c>
      <c r="C2606" t="s">
        <v>158</v>
      </c>
      <c r="D2606" t="s">
        <v>1445</v>
      </c>
      <c r="E2606" t="s">
        <v>1446</v>
      </c>
      <c r="F2606" t="s">
        <v>134</v>
      </c>
      <c r="G2606" t="s">
        <v>134</v>
      </c>
      <c r="H2606" t="s">
        <v>3722</v>
      </c>
      <c r="I2606" t="s">
        <v>20</v>
      </c>
      <c r="J2606" t="s">
        <v>2349</v>
      </c>
      <c r="K2606" t="s">
        <v>21</v>
      </c>
      <c r="M2606" t="s">
        <v>3723</v>
      </c>
      <c r="N2606" t="s">
        <v>22</v>
      </c>
      <c r="O2606" t="s">
        <v>23</v>
      </c>
      <c r="P2606" t="s">
        <v>26</v>
      </c>
      <c r="Q2606" t="s">
        <v>2348</v>
      </c>
      <c r="R2606" s="13">
        <v>72</v>
      </c>
      <c r="S2606" s="13">
        <v>3</v>
      </c>
      <c r="T2606" s="21">
        <v>1</v>
      </c>
      <c r="V2606" t="s">
        <v>2154</v>
      </c>
      <c r="W2606" t="s">
        <v>17588</v>
      </c>
      <c r="X2606" s="20" t="str">
        <f>+IF(V2606="","-",CONCATENATE(V2606,"_",W2606))</f>
        <v>FINES_R11</v>
      </c>
      <c r="Y2606" s="59">
        <v>0.67236334085464478</v>
      </c>
      <c r="Z2606" t="s">
        <v>134</v>
      </c>
      <c r="AA2606" t="s">
        <v>2393</v>
      </c>
      <c r="AB2606" t="str">
        <f>+IF(W2606="","-",IF(W2606="UNICO","CENSO","MUESTRA"))</f>
        <v>MUESTRA</v>
      </c>
      <c r="AC2606" t="s">
        <v>2397</v>
      </c>
      <c r="AD2606" t="s">
        <v>3724</v>
      </c>
      <c r="AF2606">
        <f>+COUNTIF(Piloto!C:C,MARCO!A2606)</f>
        <v>0</v>
      </c>
    </row>
    <row r="2607" spans="1:32" x14ac:dyDescent="0.25">
      <c r="A2607" s="5" t="str">
        <f t="shared" si="40"/>
        <v>R 11 - D 116 - 451 - 1753</v>
      </c>
      <c r="B2607" s="23" t="s">
        <v>2347</v>
      </c>
      <c r="C2607" t="s">
        <v>158</v>
      </c>
      <c r="D2607" t="s">
        <v>162</v>
      </c>
      <c r="E2607" t="s">
        <v>1868</v>
      </c>
      <c r="F2607" t="s">
        <v>134</v>
      </c>
      <c r="G2607" t="s">
        <v>134</v>
      </c>
      <c r="H2607" t="s">
        <v>3442</v>
      </c>
      <c r="I2607" t="s">
        <v>20</v>
      </c>
      <c r="J2607" t="s">
        <v>2349</v>
      </c>
      <c r="K2607" t="s">
        <v>21</v>
      </c>
      <c r="M2607" t="s">
        <v>3443</v>
      </c>
      <c r="N2607" t="s">
        <v>22</v>
      </c>
      <c r="O2607" t="s">
        <v>23</v>
      </c>
      <c r="P2607" t="s">
        <v>26</v>
      </c>
      <c r="Q2607" t="s">
        <v>2348</v>
      </c>
      <c r="R2607" s="13">
        <v>48</v>
      </c>
      <c r="S2607" s="13">
        <v>2</v>
      </c>
      <c r="T2607" s="21">
        <v>1</v>
      </c>
      <c r="V2607" t="s">
        <v>2154</v>
      </c>
      <c r="W2607" t="s">
        <v>17588</v>
      </c>
      <c r="X2607" s="20" t="str">
        <f>+IF(V2607="","-",CONCATENATE(V2607,"_",W2607))</f>
        <v>FINES_R11</v>
      </c>
      <c r="Y2607" s="59">
        <v>0.67473375797271729</v>
      </c>
      <c r="Z2607" t="s">
        <v>134</v>
      </c>
      <c r="AA2607" t="s">
        <v>2393</v>
      </c>
      <c r="AB2607" t="str">
        <f>+IF(W2607="","-",IF(W2607="UNICO","CENSO","MUESTRA"))</f>
        <v>MUESTRA</v>
      </c>
      <c r="AC2607" t="s">
        <v>2398</v>
      </c>
      <c r="AD2607" t="s">
        <v>3444</v>
      </c>
      <c r="AF2607">
        <f>+COUNTIF(Piloto!C:C,MARCO!A2607)</f>
        <v>0</v>
      </c>
    </row>
    <row r="2608" spans="1:32" x14ac:dyDescent="0.25">
      <c r="A2608" s="5" t="str">
        <f t="shared" si="40"/>
        <v>R 11 - D 83 - 456 - 1806</v>
      </c>
      <c r="B2608" s="23" t="s">
        <v>2347</v>
      </c>
      <c r="C2608" t="s">
        <v>158</v>
      </c>
      <c r="D2608" t="s">
        <v>1445</v>
      </c>
      <c r="E2608" t="s">
        <v>1446</v>
      </c>
      <c r="F2608" t="s">
        <v>134</v>
      </c>
      <c r="G2608" t="s">
        <v>134</v>
      </c>
      <c r="H2608" t="s">
        <v>3714</v>
      </c>
      <c r="I2608" t="s">
        <v>20</v>
      </c>
      <c r="J2608" t="s">
        <v>2349</v>
      </c>
      <c r="K2608" t="s">
        <v>21</v>
      </c>
      <c r="M2608" t="s">
        <v>3715</v>
      </c>
      <c r="N2608" t="s">
        <v>22</v>
      </c>
      <c r="O2608" t="s">
        <v>23</v>
      </c>
      <c r="P2608" t="s">
        <v>26</v>
      </c>
      <c r="Q2608" t="s">
        <v>2348</v>
      </c>
      <c r="R2608" s="13">
        <v>72</v>
      </c>
      <c r="S2608" s="13">
        <v>2</v>
      </c>
      <c r="T2608" s="21">
        <v>1</v>
      </c>
      <c r="V2608" t="s">
        <v>2154</v>
      </c>
      <c r="W2608" t="s">
        <v>17588</v>
      </c>
      <c r="X2608" s="20" t="str">
        <f>+IF(V2608="","-",CONCATENATE(V2608,"_",W2608))</f>
        <v>FINES_R11</v>
      </c>
      <c r="Y2608" s="59">
        <v>0.67491918802261353</v>
      </c>
      <c r="Z2608" t="s">
        <v>134</v>
      </c>
      <c r="AA2608" t="s">
        <v>2393</v>
      </c>
      <c r="AB2608" t="str">
        <f>+IF(W2608="","-",IF(W2608="UNICO","CENSO","MUESTRA"))</f>
        <v>MUESTRA</v>
      </c>
      <c r="AC2608" t="s">
        <v>2398</v>
      </c>
      <c r="AD2608" t="s">
        <v>3716</v>
      </c>
      <c r="AF2608">
        <f>+COUNTIF(Piloto!C:C,MARCO!A2608)</f>
        <v>0</v>
      </c>
    </row>
    <row r="2609" spans="1:32" x14ac:dyDescent="0.25">
      <c r="A2609" s="5" t="str">
        <f t="shared" si="40"/>
        <v>R 11 - D 83 - 451 - 3143</v>
      </c>
      <c r="B2609" s="23" t="s">
        <v>2347</v>
      </c>
      <c r="C2609" t="s">
        <v>158</v>
      </c>
      <c r="D2609" t="s">
        <v>1445</v>
      </c>
      <c r="E2609" t="s">
        <v>1446</v>
      </c>
      <c r="F2609" t="s">
        <v>134</v>
      </c>
      <c r="G2609" t="s">
        <v>134</v>
      </c>
      <c r="H2609" t="s">
        <v>3833</v>
      </c>
      <c r="I2609" t="s">
        <v>20</v>
      </c>
      <c r="J2609" t="s">
        <v>2349</v>
      </c>
      <c r="K2609" t="s">
        <v>21</v>
      </c>
      <c r="M2609" t="s">
        <v>3834</v>
      </c>
      <c r="N2609" t="s">
        <v>22</v>
      </c>
      <c r="O2609" t="s">
        <v>23</v>
      </c>
      <c r="P2609" t="s">
        <v>26</v>
      </c>
      <c r="Q2609" t="s">
        <v>2348</v>
      </c>
      <c r="R2609" s="13">
        <v>18</v>
      </c>
      <c r="S2609" s="13">
        <v>1</v>
      </c>
      <c r="T2609" s="21">
        <v>1</v>
      </c>
      <c r="V2609" t="s">
        <v>2154</v>
      </c>
      <c r="W2609" t="s">
        <v>17588</v>
      </c>
      <c r="X2609" s="20" t="str">
        <f>+IF(V2609="","-",CONCATENATE(V2609,"_",W2609))</f>
        <v>FINES_R11</v>
      </c>
      <c r="Y2609" s="59">
        <v>0.68962979316711426</v>
      </c>
      <c r="Z2609" t="s">
        <v>134</v>
      </c>
      <c r="AA2609" t="s">
        <v>2393</v>
      </c>
      <c r="AB2609" t="str">
        <f>+IF(W2609="","-",IF(W2609="UNICO","CENSO","MUESTRA"))</f>
        <v>MUESTRA</v>
      </c>
      <c r="AC2609" t="s">
        <v>2398</v>
      </c>
      <c r="AD2609" t="s">
        <v>3835</v>
      </c>
      <c r="AF2609">
        <f>+COUNTIF(Piloto!C:C,MARCO!A2609)</f>
        <v>0</v>
      </c>
    </row>
    <row r="2610" spans="1:32" x14ac:dyDescent="0.25">
      <c r="A2610" s="5" t="str">
        <f t="shared" si="40"/>
        <v>R 11 - D 47 - 451 - 4112</v>
      </c>
      <c r="B2610" s="23" t="s">
        <v>2347</v>
      </c>
      <c r="C2610" t="s">
        <v>158</v>
      </c>
      <c r="D2610" t="s">
        <v>811</v>
      </c>
      <c r="E2610" t="s">
        <v>812</v>
      </c>
      <c r="F2610" t="s">
        <v>134</v>
      </c>
      <c r="G2610" t="s">
        <v>134</v>
      </c>
      <c r="H2610" t="s">
        <v>3645</v>
      </c>
      <c r="I2610" t="s">
        <v>20</v>
      </c>
      <c r="J2610" t="s">
        <v>2349</v>
      </c>
      <c r="K2610" t="s">
        <v>21</v>
      </c>
      <c r="M2610" t="s">
        <v>3646</v>
      </c>
      <c r="N2610" t="s">
        <v>22</v>
      </c>
      <c r="O2610" t="s">
        <v>23</v>
      </c>
      <c r="P2610" t="s">
        <v>26</v>
      </c>
      <c r="Q2610" t="s">
        <v>2348</v>
      </c>
      <c r="R2610" s="13">
        <v>12</v>
      </c>
      <c r="S2610" s="13">
        <v>1</v>
      </c>
      <c r="T2610" s="21">
        <v>1</v>
      </c>
      <c r="V2610" t="s">
        <v>2154</v>
      </c>
      <c r="W2610" t="s">
        <v>17588</v>
      </c>
      <c r="X2610" s="20" t="str">
        <f>+IF(V2610="","-",CONCATENATE(V2610,"_",W2610))</f>
        <v>FINES_R11</v>
      </c>
      <c r="Y2610" s="59">
        <v>0.69608539342880249</v>
      </c>
      <c r="Z2610" t="s">
        <v>134</v>
      </c>
      <c r="AA2610" t="s">
        <v>2393</v>
      </c>
      <c r="AB2610" t="str">
        <f>+IF(W2610="","-",IF(W2610="UNICO","CENSO","MUESTRA"))</f>
        <v>MUESTRA</v>
      </c>
      <c r="AC2610" t="s">
        <v>2398</v>
      </c>
      <c r="AD2610" t="s">
        <v>3647</v>
      </c>
      <c r="AF2610">
        <f>+COUNTIF(Piloto!C:C,MARCO!A2610)</f>
        <v>0</v>
      </c>
    </row>
    <row r="2611" spans="1:32" x14ac:dyDescent="0.25">
      <c r="A2611" s="5" t="str">
        <f t="shared" si="40"/>
        <v>R 11 - D 83 - 452 - 4446</v>
      </c>
      <c r="B2611" s="23" t="s">
        <v>2347</v>
      </c>
      <c r="C2611" t="s">
        <v>158</v>
      </c>
      <c r="D2611" t="s">
        <v>1445</v>
      </c>
      <c r="E2611" t="s">
        <v>1446</v>
      </c>
      <c r="F2611" t="s">
        <v>134</v>
      </c>
      <c r="G2611" t="s">
        <v>134</v>
      </c>
      <c r="H2611" t="s">
        <v>3880</v>
      </c>
      <c r="I2611" t="s">
        <v>20</v>
      </c>
      <c r="J2611" t="s">
        <v>2349</v>
      </c>
      <c r="K2611" t="s">
        <v>21</v>
      </c>
      <c r="M2611" t="s">
        <v>3881</v>
      </c>
      <c r="N2611" t="s">
        <v>22</v>
      </c>
      <c r="O2611" t="s">
        <v>23</v>
      </c>
      <c r="P2611" t="s">
        <v>26</v>
      </c>
      <c r="Q2611" t="s">
        <v>2348</v>
      </c>
      <c r="R2611" s="13">
        <v>22</v>
      </c>
      <c r="S2611" s="13">
        <v>1</v>
      </c>
      <c r="T2611" s="21">
        <v>1</v>
      </c>
      <c r="V2611" t="s">
        <v>2154</v>
      </c>
      <c r="W2611" t="s">
        <v>17588</v>
      </c>
      <c r="X2611" s="20" t="str">
        <f>+IF(V2611="","-",CONCATENATE(V2611,"_",W2611))</f>
        <v>FINES_R11</v>
      </c>
      <c r="Y2611" s="59">
        <v>0.6998787522315979</v>
      </c>
      <c r="Z2611" t="s">
        <v>134</v>
      </c>
      <c r="AA2611" t="s">
        <v>2393</v>
      </c>
      <c r="AB2611" t="str">
        <f>+IF(W2611="","-",IF(W2611="UNICO","CENSO","MUESTRA"))</f>
        <v>MUESTRA</v>
      </c>
      <c r="AC2611" t="s">
        <v>2398</v>
      </c>
      <c r="AD2611" t="s">
        <v>3882</v>
      </c>
      <c r="AF2611">
        <f>+COUNTIF(Piloto!C:C,MARCO!A2611)</f>
        <v>0</v>
      </c>
    </row>
    <row r="2612" spans="1:32" x14ac:dyDescent="0.25">
      <c r="A2612" s="5" t="str">
        <f t="shared" si="40"/>
        <v>R 11 - D 47 - 451 - 1061</v>
      </c>
      <c r="B2612" s="23" t="s">
        <v>2347</v>
      </c>
      <c r="C2612" t="s">
        <v>158</v>
      </c>
      <c r="D2612" t="s">
        <v>811</v>
      </c>
      <c r="E2612" t="s">
        <v>812</v>
      </c>
      <c r="F2612" t="s">
        <v>134</v>
      </c>
      <c r="G2612" t="s">
        <v>134</v>
      </c>
      <c r="H2612" t="s">
        <v>3621</v>
      </c>
      <c r="I2612" t="s">
        <v>20</v>
      </c>
      <c r="J2612" t="s">
        <v>2349</v>
      </c>
      <c r="K2612" t="s">
        <v>21</v>
      </c>
      <c r="M2612" t="s">
        <v>3622</v>
      </c>
      <c r="N2612" t="s">
        <v>22</v>
      </c>
      <c r="O2612" t="s">
        <v>23</v>
      </c>
      <c r="P2612" t="s">
        <v>26</v>
      </c>
      <c r="Q2612" t="s">
        <v>2348</v>
      </c>
      <c r="R2612" s="13">
        <v>18</v>
      </c>
      <c r="S2612" s="13">
        <v>1</v>
      </c>
      <c r="T2612" s="21">
        <v>1</v>
      </c>
      <c r="V2612" t="s">
        <v>2154</v>
      </c>
      <c r="W2612" t="s">
        <v>17588</v>
      </c>
      <c r="X2612" s="20" t="str">
        <f>+IF(V2612="","-",CONCATENATE(V2612,"_",W2612))</f>
        <v>FINES_R11</v>
      </c>
      <c r="Y2612" s="59">
        <v>0.70122736692428589</v>
      </c>
      <c r="Z2612" t="s">
        <v>134</v>
      </c>
      <c r="AA2612" t="s">
        <v>2393</v>
      </c>
      <c r="AB2612" t="str">
        <f>+IF(W2612="","-",IF(W2612="UNICO","CENSO","MUESTRA"))</f>
        <v>MUESTRA</v>
      </c>
      <c r="AC2612" t="s">
        <v>2397</v>
      </c>
      <c r="AD2612" t="s">
        <v>3623</v>
      </c>
      <c r="AF2612">
        <f>+COUNTIF(Piloto!C:C,MARCO!A2612)</f>
        <v>0</v>
      </c>
    </row>
    <row r="2613" spans="1:32" x14ac:dyDescent="0.25">
      <c r="A2613" s="5" t="str">
        <f t="shared" si="40"/>
        <v>R 11 - D 83 - 452 - 3974</v>
      </c>
      <c r="B2613" s="23" t="s">
        <v>2347</v>
      </c>
      <c r="C2613" t="s">
        <v>158</v>
      </c>
      <c r="D2613" t="s">
        <v>1445</v>
      </c>
      <c r="E2613" t="s">
        <v>1446</v>
      </c>
      <c r="F2613" t="s">
        <v>134</v>
      </c>
      <c r="G2613" t="s">
        <v>134</v>
      </c>
      <c r="H2613" t="s">
        <v>3829</v>
      </c>
      <c r="I2613" t="s">
        <v>20</v>
      </c>
      <c r="J2613" t="s">
        <v>2349</v>
      </c>
      <c r="K2613" t="s">
        <v>21</v>
      </c>
      <c r="M2613" t="s">
        <v>3830</v>
      </c>
      <c r="N2613" t="s">
        <v>22</v>
      </c>
      <c r="O2613" t="s">
        <v>23</v>
      </c>
      <c r="P2613" t="s">
        <v>26</v>
      </c>
      <c r="Q2613" t="s">
        <v>2348</v>
      </c>
      <c r="R2613" s="13">
        <v>38</v>
      </c>
      <c r="S2613" s="13">
        <v>2</v>
      </c>
      <c r="T2613" s="21">
        <v>1</v>
      </c>
      <c r="V2613" t="s">
        <v>2154</v>
      </c>
      <c r="W2613" t="s">
        <v>17588</v>
      </c>
      <c r="X2613" s="20" t="str">
        <f>+IF(V2613="","-",CONCATENATE(V2613,"_",W2613))</f>
        <v>FINES_R11</v>
      </c>
      <c r="Y2613" s="59">
        <v>0.70380198955535889</v>
      </c>
      <c r="Z2613" t="s">
        <v>134</v>
      </c>
      <c r="AA2613" t="s">
        <v>2393</v>
      </c>
      <c r="AB2613" t="str">
        <f>+IF(W2613="","-",IF(W2613="UNICO","CENSO","MUESTRA"))</f>
        <v>MUESTRA</v>
      </c>
      <c r="AC2613" t="s">
        <v>2397</v>
      </c>
      <c r="AD2613" t="s">
        <v>3831</v>
      </c>
      <c r="AF2613">
        <f>+COUNTIF(Piloto!C:C,MARCO!A2613)</f>
        <v>0</v>
      </c>
    </row>
    <row r="2614" spans="1:32" x14ac:dyDescent="0.25">
      <c r="A2614" s="5" t="str">
        <f t="shared" si="40"/>
        <v>R 11 - D 47 - 451 - 1224</v>
      </c>
      <c r="B2614" s="23" t="s">
        <v>2347</v>
      </c>
      <c r="C2614" t="s">
        <v>158</v>
      </c>
      <c r="D2614" t="s">
        <v>811</v>
      </c>
      <c r="E2614" t="s">
        <v>812</v>
      </c>
      <c r="F2614" t="s">
        <v>134</v>
      </c>
      <c r="G2614" t="s">
        <v>134</v>
      </c>
      <c r="H2614" t="s">
        <v>3616</v>
      </c>
      <c r="I2614" t="s">
        <v>20</v>
      </c>
      <c r="J2614" t="s">
        <v>2349</v>
      </c>
      <c r="K2614" t="s">
        <v>21</v>
      </c>
      <c r="M2614" t="s">
        <v>3617</v>
      </c>
      <c r="N2614" t="s">
        <v>22</v>
      </c>
      <c r="O2614" t="s">
        <v>23</v>
      </c>
      <c r="P2614" t="s">
        <v>26</v>
      </c>
      <c r="Q2614" t="s">
        <v>2348</v>
      </c>
      <c r="R2614" s="13">
        <v>48</v>
      </c>
      <c r="S2614" s="13">
        <v>2</v>
      </c>
      <c r="T2614" s="21">
        <v>1</v>
      </c>
      <c r="V2614" t="s">
        <v>2154</v>
      </c>
      <c r="W2614" t="s">
        <v>17588</v>
      </c>
      <c r="X2614" s="20" t="str">
        <f>+IF(V2614="","-",CONCATENATE(V2614,"_",W2614))</f>
        <v>FINES_R11</v>
      </c>
      <c r="Y2614" s="59">
        <v>0.72163480520248413</v>
      </c>
      <c r="Z2614" t="s">
        <v>134</v>
      </c>
      <c r="AA2614" t="s">
        <v>2393</v>
      </c>
      <c r="AB2614" t="str">
        <f>+IF(W2614="","-",IF(W2614="UNICO","CENSO","MUESTRA"))</f>
        <v>MUESTRA</v>
      </c>
      <c r="AC2614" t="s">
        <v>2398</v>
      </c>
      <c r="AD2614" t="s">
        <v>3618</v>
      </c>
      <c r="AF2614">
        <f>+COUNTIF(Piloto!C:C,MARCO!A2614)</f>
        <v>0</v>
      </c>
    </row>
    <row r="2615" spans="1:32" x14ac:dyDescent="0.25">
      <c r="A2615" s="5" t="str">
        <f t="shared" si="40"/>
        <v>R 11 - D 83 - 454 - 1804</v>
      </c>
      <c r="B2615" s="23" t="s">
        <v>2347</v>
      </c>
      <c r="C2615" t="s">
        <v>158</v>
      </c>
      <c r="D2615" t="s">
        <v>1445</v>
      </c>
      <c r="E2615" t="s">
        <v>1446</v>
      </c>
      <c r="F2615" t="s">
        <v>134</v>
      </c>
      <c r="G2615" t="s">
        <v>134</v>
      </c>
      <c r="H2615" t="s">
        <v>3707</v>
      </c>
      <c r="I2615" t="s">
        <v>20</v>
      </c>
      <c r="J2615" t="s">
        <v>2349</v>
      </c>
      <c r="K2615" t="s">
        <v>21</v>
      </c>
      <c r="M2615" t="s">
        <v>3708</v>
      </c>
      <c r="N2615" t="s">
        <v>22</v>
      </c>
      <c r="O2615" t="s">
        <v>23</v>
      </c>
      <c r="P2615" t="s">
        <v>26</v>
      </c>
      <c r="Q2615" t="s">
        <v>2348</v>
      </c>
      <c r="R2615" s="13">
        <v>107</v>
      </c>
      <c r="S2615" s="13">
        <v>4</v>
      </c>
      <c r="T2615" s="21">
        <v>1</v>
      </c>
      <c r="V2615" t="s">
        <v>2154</v>
      </c>
      <c r="W2615" t="s">
        <v>17588</v>
      </c>
      <c r="X2615" s="20" t="str">
        <f>+IF(V2615="","-",CONCATENATE(V2615,"_",W2615))</f>
        <v>FINES_R11</v>
      </c>
      <c r="Y2615" s="59">
        <v>0.73293405771255493</v>
      </c>
      <c r="Z2615" t="s">
        <v>134</v>
      </c>
      <c r="AA2615" t="s">
        <v>2393</v>
      </c>
      <c r="AB2615" t="str">
        <f>+IF(W2615="","-",IF(W2615="UNICO","CENSO","MUESTRA"))</f>
        <v>MUESTRA</v>
      </c>
      <c r="AC2615" t="s">
        <v>2398</v>
      </c>
      <c r="AD2615" t="s">
        <v>3709</v>
      </c>
      <c r="AF2615">
        <f>+COUNTIF(Piloto!C:C,MARCO!A2615)</f>
        <v>0</v>
      </c>
    </row>
    <row r="2616" spans="1:32" x14ac:dyDescent="0.25">
      <c r="A2616" s="5" t="str">
        <f t="shared" si="40"/>
        <v>R 11 - D 83 - 454 - 0785</v>
      </c>
      <c r="B2616" s="23" t="s">
        <v>2347</v>
      </c>
      <c r="C2616" t="s">
        <v>158</v>
      </c>
      <c r="D2616" t="s">
        <v>1445</v>
      </c>
      <c r="E2616" t="s">
        <v>1446</v>
      </c>
      <c r="F2616" t="s">
        <v>134</v>
      </c>
      <c r="G2616" t="s">
        <v>134</v>
      </c>
      <c r="H2616" t="s">
        <v>3804</v>
      </c>
      <c r="I2616" t="s">
        <v>20</v>
      </c>
      <c r="J2616" t="s">
        <v>2349</v>
      </c>
      <c r="K2616" t="s">
        <v>21</v>
      </c>
      <c r="M2616" t="s">
        <v>3805</v>
      </c>
      <c r="N2616" t="s">
        <v>22</v>
      </c>
      <c r="O2616" t="s">
        <v>23</v>
      </c>
      <c r="P2616" t="s">
        <v>26</v>
      </c>
      <c r="Q2616" t="s">
        <v>2348</v>
      </c>
      <c r="R2616" s="13">
        <v>26</v>
      </c>
      <c r="S2616" s="13">
        <v>1</v>
      </c>
      <c r="T2616" s="21">
        <v>1</v>
      </c>
      <c r="V2616" t="s">
        <v>2154</v>
      </c>
      <c r="W2616" t="s">
        <v>17588</v>
      </c>
      <c r="X2616" s="20" t="str">
        <f>+IF(V2616="","-",CONCATENATE(V2616,"_",W2616))</f>
        <v>FINES_R11</v>
      </c>
      <c r="Y2616" s="59">
        <v>0.74233728647232056</v>
      </c>
      <c r="Z2616" t="s">
        <v>134</v>
      </c>
      <c r="AA2616" t="s">
        <v>2393</v>
      </c>
      <c r="AB2616" t="str">
        <f>+IF(W2616="","-",IF(W2616="UNICO","CENSO","MUESTRA"))</f>
        <v>MUESTRA</v>
      </c>
      <c r="AC2616" t="s">
        <v>2398</v>
      </c>
      <c r="AD2616" t="s">
        <v>3806</v>
      </c>
      <c r="AF2616">
        <f>+COUNTIF(Piloto!C:C,MARCO!A2616)</f>
        <v>0</v>
      </c>
    </row>
    <row r="2617" spans="1:32" x14ac:dyDescent="0.25">
      <c r="A2617" s="5" t="str">
        <f t="shared" si="40"/>
        <v>R 11 - D 83 - 454 - 3980</v>
      </c>
      <c r="B2617" s="23" t="s">
        <v>2347</v>
      </c>
      <c r="C2617" t="s">
        <v>158</v>
      </c>
      <c r="D2617" t="s">
        <v>1445</v>
      </c>
      <c r="E2617" t="s">
        <v>1446</v>
      </c>
      <c r="F2617" t="s">
        <v>134</v>
      </c>
      <c r="G2617" t="s">
        <v>134</v>
      </c>
      <c r="H2617" t="s">
        <v>3845</v>
      </c>
      <c r="I2617" t="s">
        <v>20</v>
      </c>
      <c r="J2617" t="s">
        <v>2349</v>
      </c>
      <c r="K2617" t="s">
        <v>21</v>
      </c>
      <c r="M2617" t="s">
        <v>3846</v>
      </c>
      <c r="N2617" t="s">
        <v>22</v>
      </c>
      <c r="O2617" t="s">
        <v>23</v>
      </c>
      <c r="P2617" t="s">
        <v>26</v>
      </c>
      <c r="Q2617" t="s">
        <v>2348</v>
      </c>
      <c r="R2617" s="13">
        <v>23</v>
      </c>
      <c r="S2617" s="13">
        <v>1</v>
      </c>
      <c r="T2617" s="21">
        <v>1</v>
      </c>
      <c r="V2617" t="s">
        <v>2154</v>
      </c>
      <c r="W2617" t="s">
        <v>17588</v>
      </c>
      <c r="X2617" s="20" t="str">
        <f>+IF(V2617="","-",CONCATENATE(V2617,"_",W2617))</f>
        <v>FINES_R11</v>
      </c>
      <c r="Y2617" s="59">
        <v>0.74233728647232056</v>
      </c>
      <c r="Z2617" t="s">
        <v>134</v>
      </c>
      <c r="AA2617" t="s">
        <v>2393</v>
      </c>
      <c r="AB2617" t="str">
        <f>+IF(W2617="","-",IF(W2617="UNICO","CENSO","MUESTRA"))</f>
        <v>MUESTRA</v>
      </c>
      <c r="AC2617" t="s">
        <v>2397</v>
      </c>
      <c r="AD2617" t="s">
        <v>3847</v>
      </c>
      <c r="AF2617">
        <f>+COUNTIF(Piloto!C:C,MARCO!A2617)</f>
        <v>0</v>
      </c>
    </row>
    <row r="2618" spans="1:32" x14ac:dyDescent="0.25">
      <c r="A2618" s="5" t="str">
        <f t="shared" si="40"/>
        <v>R 11 - D 15 - 452 - 1615</v>
      </c>
      <c r="B2618" s="23" t="s">
        <v>2347</v>
      </c>
      <c r="C2618" t="s">
        <v>158</v>
      </c>
      <c r="D2618" t="s">
        <v>427</v>
      </c>
      <c r="E2618" t="s">
        <v>428</v>
      </c>
      <c r="F2618" t="s">
        <v>134</v>
      </c>
      <c r="G2618" t="s">
        <v>134</v>
      </c>
      <c r="H2618" t="s">
        <v>3530</v>
      </c>
      <c r="I2618" t="s">
        <v>20</v>
      </c>
      <c r="J2618" t="s">
        <v>2349</v>
      </c>
      <c r="K2618" t="s">
        <v>21</v>
      </c>
      <c r="M2618" t="s">
        <v>3531</v>
      </c>
      <c r="N2618" t="s">
        <v>22</v>
      </c>
      <c r="O2618" t="s">
        <v>23</v>
      </c>
      <c r="P2618" t="s">
        <v>26</v>
      </c>
      <c r="Q2618" t="s">
        <v>2348</v>
      </c>
      <c r="R2618" s="13">
        <v>53</v>
      </c>
      <c r="S2618" s="13">
        <v>3</v>
      </c>
      <c r="T2618" s="21">
        <v>1</v>
      </c>
      <c r="V2618" t="s">
        <v>2154</v>
      </c>
      <c r="W2618" t="s">
        <v>17588</v>
      </c>
      <c r="X2618" s="20" t="str">
        <f>+IF(V2618="","-",CONCATENATE(V2618,"_",W2618))</f>
        <v>FINES_R11</v>
      </c>
      <c r="Y2618" s="59">
        <v>0.78218656778335571</v>
      </c>
      <c r="Z2618" t="s">
        <v>134</v>
      </c>
      <c r="AA2618" t="s">
        <v>2393</v>
      </c>
      <c r="AB2618" t="str">
        <f>+IF(W2618="","-",IF(W2618="UNICO","CENSO","MUESTRA"))</f>
        <v>MUESTRA</v>
      </c>
      <c r="AC2618" t="s">
        <v>2398</v>
      </c>
      <c r="AD2618" t="s">
        <v>3532</v>
      </c>
      <c r="AF2618">
        <f>+COUNTIF(Piloto!C:C,MARCO!A2618)</f>
        <v>0</v>
      </c>
    </row>
    <row r="2619" spans="1:32" x14ac:dyDescent="0.25">
      <c r="A2619" s="5" t="str">
        <f t="shared" si="40"/>
        <v>R 11 - D 83 - 451 - 0743</v>
      </c>
      <c r="B2619" s="23" t="s">
        <v>2347</v>
      </c>
      <c r="C2619" t="s">
        <v>158</v>
      </c>
      <c r="D2619" t="s">
        <v>1445</v>
      </c>
      <c r="E2619" t="s">
        <v>1446</v>
      </c>
      <c r="F2619" t="s">
        <v>134</v>
      </c>
      <c r="G2619" t="s">
        <v>134</v>
      </c>
      <c r="H2619" t="s">
        <v>3916</v>
      </c>
      <c r="I2619" t="s">
        <v>20</v>
      </c>
      <c r="J2619" t="s">
        <v>2349</v>
      </c>
      <c r="K2619" t="s">
        <v>21</v>
      </c>
      <c r="M2619" t="s">
        <v>3917</v>
      </c>
      <c r="N2619" t="s">
        <v>22</v>
      </c>
      <c r="O2619" t="s">
        <v>23</v>
      </c>
      <c r="P2619" t="s">
        <v>26</v>
      </c>
      <c r="Q2619" t="s">
        <v>2348</v>
      </c>
      <c r="R2619" s="13">
        <v>37</v>
      </c>
      <c r="S2619" s="13">
        <v>1</v>
      </c>
      <c r="T2619" s="21">
        <v>1</v>
      </c>
      <c r="V2619" t="s">
        <v>2154</v>
      </c>
      <c r="W2619" t="s">
        <v>17588</v>
      </c>
      <c r="X2619" s="20" t="str">
        <f>+IF(V2619="","-",CONCATENATE(V2619,"_",W2619))</f>
        <v>FINES_R11</v>
      </c>
      <c r="Y2619" s="59">
        <v>0.88557529449462891</v>
      </c>
      <c r="Z2619" t="s">
        <v>134</v>
      </c>
      <c r="AA2619" t="s">
        <v>2393</v>
      </c>
      <c r="AB2619" t="str">
        <f>+IF(W2619="","-",IF(W2619="UNICO","CENSO","MUESTRA"))</f>
        <v>MUESTRA</v>
      </c>
      <c r="AC2619" t="s">
        <v>2398</v>
      </c>
      <c r="AD2619" t="s">
        <v>3918</v>
      </c>
      <c r="AF2619">
        <f>+COUNTIF(Piloto!C:C,MARCO!A2619)</f>
        <v>0</v>
      </c>
    </row>
    <row r="2620" spans="1:32" x14ac:dyDescent="0.25">
      <c r="A2620" s="5" t="str">
        <f t="shared" si="40"/>
        <v>R 11 - D 83 - 452 - 0764</v>
      </c>
      <c r="B2620" s="23" t="s">
        <v>2347</v>
      </c>
      <c r="C2620" t="s">
        <v>158</v>
      </c>
      <c r="D2620" t="s">
        <v>1445</v>
      </c>
      <c r="E2620" t="s">
        <v>1446</v>
      </c>
      <c r="F2620" t="s">
        <v>134</v>
      </c>
      <c r="G2620" t="s">
        <v>134</v>
      </c>
      <c r="H2620" t="s">
        <v>3816</v>
      </c>
      <c r="I2620" t="s">
        <v>20</v>
      </c>
      <c r="J2620" t="s">
        <v>2349</v>
      </c>
      <c r="K2620" t="s">
        <v>21</v>
      </c>
      <c r="M2620" t="s">
        <v>3817</v>
      </c>
      <c r="N2620" t="s">
        <v>22</v>
      </c>
      <c r="O2620" t="s">
        <v>23</v>
      </c>
      <c r="P2620" t="s">
        <v>26</v>
      </c>
      <c r="Q2620" t="s">
        <v>2348</v>
      </c>
      <c r="R2620" s="13">
        <v>40</v>
      </c>
      <c r="S2620" s="13">
        <v>2</v>
      </c>
      <c r="T2620" s="21">
        <v>1</v>
      </c>
      <c r="V2620" t="s">
        <v>2154</v>
      </c>
      <c r="W2620" t="s">
        <v>17588</v>
      </c>
      <c r="X2620" s="20" t="str">
        <f>+IF(V2620="","-",CONCATENATE(V2620,"_",W2620))</f>
        <v>FINES_R11</v>
      </c>
      <c r="Y2620" s="59">
        <v>0.95689135789871216</v>
      </c>
      <c r="Z2620" t="s">
        <v>134</v>
      </c>
      <c r="AA2620" t="s">
        <v>2393</v>
      </c>
      <c r="AB2620" t="str">
        <f>+IF(W2620="","-",IF(W2620="UNICO","CENSO","MUESTRA"))</f>
        <v>MUESTRA</v>
      </c>
      <c r="AC2620" t="s">
        <v>2398</v>
      </c>
      <c r="AD2620" t="s">
        <v>3818</v>
      </c>
      <c r="AF2620">
        <f>+COUNTIF(Piloto!C:C,MARCO!A2620)</f>
        <v>0</v>
      </c>
    </row>
    <row r="2621" spans="1:32" x14ac:dyDescent="0.25">
      <c r="A2621" s="5" t="str">
        <f t="shared" si="40"/>
        <v>R 12 - D 97 - 451 - 3962</v>
      </c>
      <c r="B2621" s="23" t="s">
        <v>2347</v>
      </c>
      <c r="C2621" t="s">
        <v>88</v>
      </c>
      <c r="D2621" t="s">
        <v>1620</v>
      </c>
      <c r="E2621" t="s">
        <v>1621</v>
      </c>
      <c r="F2621" t="s">
        <v>134</v>
      </c>
      <c r="G2621" t="s">
        <v>134</v>
      </c>
      <c r="H2621" t="s">
        <v>4031</v>
      </c>
      <c r="I2621" t="s">
        <v>20</v>
      </c>
      <c r="J2621" t="s">
        <v>2349</v>
      </c>
      <c r="K2621" t="s">
        <v>21</v>
      </c>
      <c r="M2621" t="s">
        <v>4032</v>
      </c>
      <c r="N2621" t="s">
        <v>22</v>
      </c>
      <c r="O2621" t="s">
        <v>23</v>
      </c>
      <c r="P2621" t="s">
        <v>26</v>
      </c>
      <c r="Q2621" t="s">
        <v>2348</v>
      </c>
      <c r="R2621" s="13">
        <v>9</v>
      </c>
      <c r="S2621" s="13">
        <v>1</v>
      </c>
      <c r="T2621" s="21">
        <v>1</v>
      </c>
      <c r="V2621" t="s">
        <v>2154</v>
      </c>
      <c r="W2621" t="s">
        <v>17589</v>
      </c>
      <c r="X2621" s="20" t="str">
        <f>+IF(V2621="","-",CONCATENATE(V2621,"_",W2621))</f>
        <v>FINES_R12</v>
      </c>
      <c r="Y2621" s="59">
        <v>0.12610851228237149</v>
      </c>
      <c r="Z2621" t="s">
        <v>134</v>
      </c>
      <c r="AA2621" t="s">
        <v>2394</v>
      </c>
      <c r="AB2621" t="str">
        <f>+IF(W2621="","-",IF(W2621="UNICO","CENSO","MUESTRA"))</f>
        <v>MUESTRA</v>
      </c>
      <c r="AC2621" t="s">
        <v>2397</v>
      </c>
      <c r="AD2621" t="s">
        <v>4033</v>
      </c>
      <c r="AF2621">
        <f>+COUNTIF(Piloto!C:C,MARCO!A2621)</f>
        <v>0</v>
      </c>
    </row>
    <row r="2622" spans="1:32" x14ac:dyDescent="0.25">
      <c r="A2622" s="5" t="str">
        <f t="shared" si="40"/>
        <v>R 12 - D 97 - 451 - 3544</v>
      </c>
      <c r="B2622" s="23" t="s">
        <v>2347</v>
      </c>
      <c r="C2622" t="s">
        <v>88</v>
      </c>
      <c r="D2622" t="s">
        <v>1620</v>
      </c>
      <c r="E2622" t="s">
        <v>1621</v>
      </c>
      <c r="F2622" t="s">
        <v>134</v>
      </c>
      <c r="G2622" t="s">
        <v>134</v>
      </c>
      <c r="H2622" t="s">
        <v>4051</v>
      </c>
      <c r="I2622" t="s">
        <v>20</v>
      </c>
      <c r="J2622" t="s">
        <v>2349</v>
      </c>
      <c r="K2622" t="s">
        <v>21</v>
      </c>
      <c r="M2622" t="s">
        <v>4052</v>
      </c>
      <c r="N2622" t="s">
        <v>22</v>
      </c>
      <c r="O2622" t="s">
        <v>23</v>
      </c>
      <c r="P2622" t="s">
        <v>26</v>
      </c>
      <c r="Q2622" t="s">
        <v>2348</v>
      </c>
      <c r="R2622" s="13">
        <v>9</v>
      </c>
      <c r="S2622" s="13">
        <v>1</v>
      </c>
      <c r="T2622" s="21">
        <v>1</v>
      </c>
      <c r="V2622" t="s">
        <v>2154</v>
      </c>
      <c r="W2622" t="s">
        <v>17589</v>
      </c>
      <c r="X2622" s="20" t="str">
        <f>+IF(V2622="","-",CONCATENATE(V2622,"_",W2622))</f>
        <v>FINES_R12</v>
      </c>
      <c r="Y2622" s="59">
        <v>0.12610851228237149</v>
      </c>
      <c r="Z2622" t="s">
        <v>134</v>
      </c>
      <c r="AA2622" t="s">
        <v>2394</v>
      </c>
      <c r="AB2622" t="str">
        <f>+IF(W2622="","-",IF(W2622="UNICO","CENSO","MUESTRA"))</f>
        <v>MUESTRA</v>
      </c>
      <c r="AC2622" t="s">
        <v>2397</v>
      </c>
      <c r="AD2622" t="s">
        <v>4053</v>
      </c>
      <c r="AF2622">
        <f>+COUNTIF(Piloto!C:C,MARCO!A2622)</f>
        <v>0</v>
      </c>
    </row>
    <row r="2623" spans="1:32" x14ac:dyDescent="0.25">
      <c r="A2623" s="5" t="str">
        <f t="shared" si="40"/>
        <v>R 12 - D 97 - 454 - 3692</v>
      </c>
      <c r="B2623" s="23" t="s">
        <v>2347</v>
      </c>
      <c r="C2623" t="s">
        <v>88</v>
      </c>
      <c r="D2623" t="s">
        <v>1620</v>
      </c>
      <c r="E2623" t="s">
        <v>1621</v>
      </c>
      <c r="F2623" t="s">
        <v>134</v>
      </c>
      <c r="G2623" t="s">
        <v>134</v>
      </c>
      <c r="H2623" t="s">
        <v>11183</v>
      </c>
      <c r="I2623" t="s">
        <v>20</v>
      </c>
      <c r="J2623" t="s">
        <v>2349</v>
      </c>
      <c r="K2623" t="s">
        <v>21</v>
      </c>
      <c r="M2623" t="s">
        <v>11184</v>
      </c>
      <c r="N2623" t="s">
        <v>22</v>
      </c>
      <c r="O2623" t="s">
        <v>23</v>
      </c>
      <c r="P2623" t="s">
        <v>26</v>
      </c>
      <c r="Q2623" t="s">
        <v>2348</v>
      </c>
      <c r="R2623" s="13">
        <v>25</v>
      </c>
      <c r="S2623" s="13">
        <v>1</v>
      </c>
      <c r="T2623" s="21">
        <v>1</v>
      </c>
      <c r="V2623" t="s">
        <v>2154</v>
      </c>
      <c r="W2623" t="s">
        <v>17589</v>
      </c>
      <c r="X2623" s="20" t="str">
        <f>+IF(V2623="","-",CONCATENATE(V2623,"_",W2623))</f>
        <v>FINES_R12</v>
      </c>
      <c r="Y2623" s="59">
        <v>0.12610851228237149</v>
      </c>
      <c r="Z2623" t="s">
        <v>134</v>
      </c>
      <c r="AA2623" t="s">
        <v>2394</v>
      </c>
      <c r="AB2623" t="str">
        <f>+IF(W2623="","-",IF(W2623="UNICO","CENSO","MUESTRA"))</f>
        <v>MUESTRA</v>
      </c>
      <c r="AC2623" t="s">
        <v>2397</v>
      </c>
      <c r="AD2623" t="s">
        <v>11185</v>
      </c>
      <c r="AF2623">
        <f>+COUNTIF(Piloto!C:C,MARCO!A2623)</f>
        <v>0</v>
      </c>
    </row>
    <row r="2624" spans="1:32" x14ac:dyDescent="0.25">
      <c r="A2624" s="5" t="str">
        <f t="shared" si="40"/>
        <v>R 12 - D 97 - 456 - 1497</v>
      </c>
      <c r="B2624" s="23" t="s">
        <v>2347</v>
      </c>
      <c r="C2624" t="s">
        <v>88</v>
      </c>
      <c r="D2624" t="s">
        <v>1620</v>
      </c>
      <c r="E2624" t="s">
        <v>1621</v>
      </c>
      <c r="F2624" t="s">
        <v>134</v>
      </c>
      <c r="G2624" t="s">
        <v>134</v>
      </c>
      <c r="H2624" t="s">
        <v>4045</v>
      </c>
      <c r="I2624" t="s">
        <v>20</v>
      </c>
      <c r="J2624" t="s">
        <v>2349</v>
      </c>
      <c r="K2624" t="s">
        <v>21</v>
      </c>
      <c r="M2624" t="s">
        <v>4046</v>
      </c>
      <c r="N2624" t="s">
        <v>22</v>
      </c>
      <c r="O2624" t="s">
        <v>23</v>
      </c>
      <c r="P2624" t="s">
        <v>26</v>
      </c>
      <c r="Q2624" t="s">
        <v>2348</v>
      </c>
      <c r="R2624" s="13">
        <v>14</v>
      </c>
      <c r="S2624" s="13">
        <v>1</v>
      </c>
      <c r="T2624" s="21">
        <v>1</v>
      </c>
      <c r="V2624" t="s">
        <v>2154</v>
      </c>
      <c r="W2624" t="s">
        <v>17589</v>
      </c>
      <c r="X2624" s="20" t="str">
        <f>+IF(V2624="","-",CONCATENATE(V2624,"_",W2624))</f>
        <v>FINES_R12</v>
      </c>
      <c r="Y2624" s="59">
        <v>0.13805900514125821</v>
      </c>
      <c r="Z2624" t="s">
        <v>134</v>
      </c>
      <c r="AA2624" t="s">
        <v>2394</v>
      </c>
      <c r="AB2624" t="str">
        <f>+IF(W2624="","-",IF(W2624="UNICO","CENSO","MUESTRA"))</f>
        <v>MUESTRA</v>
      </c>
      <c r="AC2624" t="s">
        <v>2397</v>
      </c>
      <c r="AD2624" t="s">
        <v>4047</v>
      </c>
      <c r="AF2624">
        <f>+COUNTIF(Piloto!C:C,MARCO!A2624)</f>
        <v>0</v>
      </c>
    </row>
    <row r="2625" spans="1:32" x14ac:dyDescent="0.25">
      <c r="A2625" s="5" t="str">
        <f t="shared" si="40"/>
        <v>R 12 - D 97 - 454 - 1498</v>
      </c>
      <c r="B2625" s="23" t="s">
        <v>2347</v>
      </c>
      <c r="C2625" t="s">
        <v>88</v>
      </c>
      <c r="D2625" t="s">
        <v>1620</v>
      </c>
      <c r="E2625" t="s">
        <v>1621</v>
      </c>
      <c r="F2625" t="s">
        <v>134</v>
      </c>
      <c r="G2625" t="s">
        <v>134</v>
      </c>
      <c r="H2625" t="s">
        <v>4021</v>
      </c>
      <c r="I2625" t="s">
        <v>20</v>
      </c>
      <c r="J2625" t="s">
        <v>2349</v>
      </c>
      <c r="K2625" t="s">
        <v>21</v>
      </c>
      <c r="M2625" t="s">
        <v>4022</v>
      </c>
      <c r="N2625" t="s">
        <v>22</v>
      </c>
      <c r="O2625" t="s">
        <v>23</v>
      </c>
      <c r="P2625" t="s">
        <v>26</v>
      </c>
      <c r="Q2625" t="s">
        <v>2348</v>
      </c>
      <c r="R2625" s="13">
        <v>18</v>
      </c>
      <c r="S2625" s="13">
        <v>1</v>
      </c>
      <c r="T2625" s="21">
        <v>1</v>
      </c>
      <c r="V2625" t="s">
        <v>2154</v>
      </c>
      <c r="W2625" t="s">
        <v>17589</v>
      </c>
      <c r="X2625" s="20" t="str">
        <f>+IF(V2625="","-",CONCATENATE(V2625,"_",W2625))</f>
        <v>FINES_R12</v>
      </c>
      <c r="Y2625" s="59">
        <v>0.14551067352294919</v>
      </c>
      <c r="Z2625" t="s">
        <v>134</v>
      </c>
      <c r="AA2625" t="s">
        <v>2394</v>
      </c>
      <c r="AB2625" t="str">
        <f>+IF(W2625="","-",IF(W2625="UNICO","CENSO","MUESTRA"))</f>
        <v>MUESTRA</v>
      </c>
      <c r="AC2625" t="s">
        <v>2397</v>
      </c>
      <c r="AD2625" t="s">
        <v>4023</v>
      </c>
      <c r="AF2625">
        <f>+COUNTIF(Piloto!C:C,MARCO!A2625)</f>
        <v>0</v>
      </c>
    </row>
    <row r="2626" spans="1:32" x14ac:dyDescent="0.25">
      <c r="A2626" s="5" t="str">
        <f t="shared" si="40"/>
        <v>R 12 - D 97 - 455 - 1498</v>
      </c>
      <c r="B2626" s="23" t="s">
        <v>2347</v>
      </c>
      <c r="C2626" t="s">
        <v>88</v>
      </c>
      <c r="D2626" t="s">
        <v>1620</v>
      </c>
      <c r="E2626" t="s">
        <v>1621</v>
      </c>
      <c r="F2626" t="s">
        <v>134</v>
      </c>
      <c r="G2626" t="s">
        <v>134</v>
      </c>
      <c r="H2626" t="s">
        <v>4025</v>
      </c>
      <c r="I2626" t="s">
        <v>20</v>
      </c>
      <c r="J2626" t="s">
        <v>2349</v>
      </c>
      <c r="K2626" t="s">
        <v>21</v>
      </c>
      <c r="M2626" t="s">
        <v>4022</v>
      </c>
      <c r="N2626" t="s">
        <v>22</v>
      </c>
      <c r="O2626" t="s">
        <v>23</v>
      </c>
      <c r="P2626" t="s">
        <v>26</v>
      </c>
      <c r="Q2626" t="s">
        <v>2348</v>
      </c>
      <c r="R2626" s="13">
        <v>23</v>
      </c>
      <c r="S2626" s="13">
        <v>1</v>
      </c>
      <c r="T2626" s="21">
        <v>1</v>
      </c>
      <c r="V2626" t="s">
        <v>2154</v>
      </c>
      <c r="W2626" t="s">
        <v>17589</v>
      </c>
      <c r="X2626" s="20" t="str">
        <f>+IF(V2626="","-",CONCATENATE(V2626,"_",W2626))</f>
        <v>FINES_R12</v>
      </c>
      <c r="Y2626" s="59">
        <v>0.14551067352294919</v>
      </c>
      <c r="Z2626" t="s">
        <v>134</v>
      </c>
      <c r="AA2626" t="s">
        <v>2394</v>
      </c>
      <c r="AB2626" t="str">
        <f>+IF(W2626="","-",IF(W2626="UNICO","CENSO","MUESTRA"))</f>
        <v>MUESTRA</v>
      </c>
      <c r="AC2626" t="s">
        <v>2398</v>
      </c>
      <c r="AD2626" t="s">
        <v>4023</v>
      </c>
      <c r="AF2626">
        <f>+COUNTIF(Piloto!C:C,MARCO!A2626)</f>
        <v>0</v>
      </c>
    </row>
    <row r="2627" spans="1:32" x14ac:dyDescent="0.25">
      <c r="A2627" s="5" t="str">
        <f t="shared" ref="A2627:A2690" si="41">+H2627</f>
        <v>R 12 - D 97 - 456 - 1498</v>
      </c>
      <c r="B2627" s="23" t="s">
        <v>2347</v>
      </c>
      <c r="C2627" t="s">
        <v>88</v>
      </c>
      <c r="D2627" t="s">
        <v>1620</v>
      </c>
      <c r="E2627" t="s">
        <v>1621</v>
      </c>
      <c r="F2627" t="s">
        <v>134</v>
      </c>
      <c r="G2627" t="s">
        <v>134</v>
      </c>
      <c r="H2627" t="s">
        <v>4043</v>
      </c>
      <c r="I2627" t="s">
        <v>20</v>
      </c>
      <c r="J2627" t="s">
        <v>2349</v>
      </c>
      <c r="K2627" t="s">
        <v>21</v>
      </c>
      <c r="M2627" t="s">
        <v>4022</v>
      </c>
      <c r="N2627" t="s">
        <v>22</v>
      </c>
      <c r="O2627" t="s">
        <v>23</v>
      </c>
      <c r="P2627" t="s">
        <v>26</v>
      </c>
      <c r="Q2627" t="s">
        <v>2348</v>
      </c>
      <c r="R2627" s="13">
        <v>123</v>
      </c>
      <c r="S2627" s="13">
        <v>5</v>
      </c>
      <c r="T2627" s="21">
        <v>1</v>
      </c>
      <c r="V2627" t="s">
        <v>2154</v>
      </c>
      <c r="W2627" t="s">
        <v>17589</v>
      </c>
      <c r="X2627" s="20" t="str">
        <f>+IF(V2627="","-",CONCATENATE(V2627,"_",W2627))</f>
        <v>FINES_R12</v>
      </c>
      <c r="Y2627" s="59">
        <v>0.14551067352294919</v>
      </c>
      <c r="Z2627" t="s">
        <v>134</v>
      </c>
      <c r="AA2627" t="s">
        <v>2394</v>
      </c>
      <c r="AB2627" t="str">
        <f>+IF(W2627="","-",IF(W2627="UNICO","CENSO","MUESTRA"))</f>
        <v>MUESTRA</v>
      </c>
      <c r="AC2627" t="s">
        <v>2398</v>
      </c>
      <c r="AD2627" t="s">
        <v>4023</v>
      </c>
      <c r="AF2627">
        <f>+COUNTIF(Piloto!C:C,MARCO!A2627)</f>
        <v>0</v>
      </c>
    </row>
    <row r="2628" spans="1:32" x14ac:dyDescent="0.25">
      <c r="A2628" s="5" t="str">
        <f t="shared" si="41"/>
        <v>R 12 - D 98 - 452 - 4399</v>
      </c>
      <c r="B2628" s="23" t="s">
        <v>2347</v>
      </c>
      <c r="C2628" t="s">
        <v>88</v>
      </c>
      <c r="D2628" t="s">
        <v>1652</v>
      </c>
      <c r="E2628" t="s">
        <v>1653</v>
      </c>
      <c r="F2628" t="s">
        <v>134</v>
      </c>
      <c r="G2628" t="s">
        <v>134</v>
      </c>
      <c r="H2628" t="s">
        <v>11211</v>
      </c>
      <c r="I2628" t="s">
        <v>20</v>
      </c>
      <c r="J2628" t="s">
        <v>2349</v>
      </c>
      <c r="K2628" t="s">
        <v>21</v>
      </c>
      <c r="M2628" t="s">
        <v>11212</v>
      </c>
      <c r="N2628" t="s">
        <v>22</v>
      </c>
      <c r="O2628" t="s">
        <v>23</v>
      </c>
      <c r="P2628" t="s">
        <v>26</v>
      </c>
      <c r="Q2628" t="s">
        <v>2348</v>
      </c>
      <c r="R2628" s="13">
        <v>52</v>
      </c>
      <c r="S2628" s="13">
        <v>1</v>
      </c>
      <c r="T2628" s="21">
        <v>1</v>
      </c>
      <c r="V2628" t="s">
        <v>2154</v>
      </c>
      <c r="W2628" t="s">
        <v>17589</v>
      </c>
      <c r="X2628" s="20" t="str">
        <f>+IF(V2628="","-",CONCATENATE(V2628,"_",W2628))</f>
        <v>FINES_R12</v>
      </c>
      <c r="Y2628" s="59">
        <v>0.1926574110984802</v>
      </c>
      <c r="Z2628" t="s">
        <v>134</v>
      </c>
      <c r="AA2628" t="s">
        <v>2394</v>
      </c>
      <c r="AB2628" t="str">
        <f>+IF(W2628="","-",IF(W2628="UNICO","CENSO","MUESTRA"))</f>
        <v>MUESTRA</v>
      </c>
      <c r="AC2628" t="s">
        <v>2397</v>
      </c>
      <c r="AD2628" t="s">
        <v>11213</v>
      </c>
      <c r="AF2628">
        <f>+COUNTIF(Piloto!C:C,MARCO!A2628)</f>
        <v>0</v>
      </c>
    </row>
    <row r="2629" spans="1:32" x14ac:dyDescent="0.25">
      <c r="A2629" s="5" t="str">
        <f t="shared" si="41"/>
        <v>R 12 - D 98 - 452 - 1283</v>
      </c>
      <c r="B2629" s="23" t="s">
        <v>2347</v>
      </c>
      <c r="C2629" t="s">
        <v>88</v>
      </c>
      <c r="D2629" t="s">
        <v>1652</v>
      </c>
      <c r="E2629" t="s">
        <v>1653</v>
      </c>
      <c r="F2629" t="s">
        <v>134</v>
      </c>
      <c r="G2629" t="s">
        <v>134</v>
      </c>
      <c r="H2629" t="s">
        <v>4071</v>
      </c>
      <c r="I2629" t="s">
        <v>20</v>
      </c>
      <c r="J2629" t="s">
        <v>2349</v>
      </c>
      <c r="K2629" t="s">
        <v>21</v>
      </c>
      <c r="M2629" t="s">
        <v>2278</v>
      </c>
      <c r="N2629" t="s">
        <v>22</v>
      </c>
      <c r="O2629" t="s">
        <v>23</v>
      </c>
      <c r="P2629" t="s">
        <v>26</v>
      </c>
      <c r="Q2629" t="s">
        <v>2348</v>
      </c>
      <c r="R2629" s="13">
        <v>73</v>
      </c>
      <c r="S2629" s="13">
        <v>3</v>
      </c>
      <c r="T2629" s="21">
        <v>1</v>
      </c>
      <c r="V2629" t="s">
        <v>2154</v>
      </c>
      <c r="W2629" t="s">
        <v>17589</v>
      </c>
      <c r="X2629" s="20" t="str">
        <f>+IF(V2629="","-",CONCATENATE(V2629,"_",W2629))</f>
        <v>FINES_R12</v>
      </c>
      <c r="Y2629" s="59">
        <v>0.20052407681941989</v>
      </c>
      <c r="Z2629" t="s">
        <v>134</v>
      </c>
      <c r="AA2629" t="s">
        <v>2394</v>
      </c>
      <c r="AB2629" t="str">
        <f>+IF(W2629="","-",IF(W2629="UNICO","CENSO","MUESTRA"))</f>
        <v>MUESTRA</v>
      </c>
      <c r="AC2629" t="s">
        <v>2397</v>
      </c>
      <c r="AD2629" t="s">
        <v>4072</v>
      </c>
      <c r="AF2629">
        <f>+COUNTIF(Piloto!C:C,MARCO!A2629)</f>
        <v>0</v>
      </c>
    </row>
    <row r="2630" spans="1:32" x14ac:dyDescent="0.25">
      <c r="A2630" s="5" t="str">
        <f t="shared" si="41"/>
        <v>R 12 - D 10 - 452 - 1675</v>
      </c>
      <c r="B2630" s="23" t="s">
        <v>2347</v>
      </c>
      <c r="C2630" t="s">
        <v>88</v>
      </c>
      <c r="D2630" t="s">
        <v>371</v>
      </c>
      <c r="E2630" t="s">
        <v>373</v>
      </c>
      <c r="F2630" t="s">
        <v>134</v>
      </c>
      <c r="G2630" t="s">
        <v>134</v>
      </c>
      <c r="H2630" t="s">
        <v>3955</v>
      </c>
      <c r="I2630" t="s">
        <v>20</v>
      </c>
      <c r="J2630" t="s">
        <v>2349</v>
      </c>
      <c r="K2630" t="s">
        <v>21</v>
      </c>
      <c r="M2630" t="s">
        <v>3956</v>
      </c>
      <c r="N2630" t="s">
        <v>22</v>
      </c>
      <c r="O2630" t="s">
        <v>23</v>
      </c>
      <c r="P2630" t="s">
        <v>26</v>
      </c>
      <c r="Q2630" t="s">
        <v>2348</v>
      </c>
      <c r="R2630" s="13">
        <v>31</v>
      </c>
      <c r="S2630" s="13">
        <v>1</v>
      </c>
      <c r="T2630" s="21">
        <v>1</v>
      </c>
      <c r="V2630" t="s">
        <v>2154</v>
      </c>
      <c r="W2630" t="s">
        <v>17589</v>
      </c>
      <c r="X2630" s="20" t="str">
        <f>+IF(V2630="","-",CONCATENATE(V2630,"_",W2630))</f>
        <v>FINES_R12</v>
      </c>
      <c r="Y2630" s="59">
        <v>0.22675295174121859</v>
      </c>
      <c r="Z2630" t="s">
        <v>134</v>
      </c>
      <c r="AA2630" t="s">
        <v>2394</v>
      </c>
      <c r="AB2630" t="str">
        <f>+IF(W2630="","-",IF(W2630="UNICO","CENSO","MUESTRA"))</f>
        <v>MUESTRA</v>
      </c>
      <c r="AC2630" t="s">
        <v>2397</v>
      </c>
      <c r="AD2630" t="s">
        <v>3957</v>
      </c>
      <c r="AF2630">
        <f>+COUNTIF(Piloto!C:C,MARCO!A2630)</f>
        <v>0</v>
      </c>
    </row>
    <row r="2631" spans="1:32" x14ac:dyDescent="0.25">
      <c r="A2631" s="5" t="str">
        <f t="shared" si="41"/>
        <v>R 12 - D 121 - 451 - 3362</v>
      </c>
      <c r="B2631" s="23" t="s">
        <v>2347</v>
      </c>
      <c r="C2631" t="s">
        <v>88</v>
      </c>
      <c r="D2631" t="s">
        <v>282</v>
      </c>
      <c r="E2631" t="s">
        <v>1948</v>
      </c>
      <c r="F2631" t="s">
        <v>134</v>
      </c>
      <c r="G2631" t="s">
        <v>134</v>
      </c>
      <c r="H2631" t="s">
        <v>3994</v>
      </c>
      <c r="I2631" t="s">
        <v>20</v>
      </c>
      <c r="J2631" t="s">
        <v>2349</v>
      </c>
      <c r="K2631" t="s">
        <v>21</v>
      </c>
      <c r="M2631" t="s">
        <v>2275</v>
      </c>
      <c r="N2631" t="s">
        <v>22</v>
      </c>
      <c r="O2631" t="s">
        <v>23</v>
      </c>
      <c r="P2631" t="s">
        <v>26</v>
      </c>
      <c r="Q2631" t="s">
        <v>2348</v>
      </c>
      <c r="R2631" s="13">
        <v>69</v>
      </c>
      <c r="S2631" s="13">
        <v>4</v>
      </c>
      <c r="T2631" s="21">
        <v>1</v>
      </c>
      <c r="V2631" t="s">
        <v>2154</v>
      </c>
      <c r="W2631" t="s">
        <v>17589</v>
      </c>
      <c r="X2631" s="20" t="str">
        <f>+IF(V2631="","-",CONCATENATE(V2631,"_",W2631))</f>
        <v>FINES_R12</v>
      </c>
      <c r="Y2631" s="59">
        <v>0.26728236675262451</v>
      </c>
      <c r="Z2631" t="s">
        <v>134</v>
      </c>
      <c r="AA2631" t="s">
        <v>2394</v>
      </c>
      <c r="AB2631" t="str">
        <f>+IF(W2631="","-",IF(W2631="UNICO","CENSO","MUESTRA"))</f>
        <v>MUESTRA</v>
      </c>
      <c r="AC2631" t="s">
        <v>2397</v>
      </c>
      <c r="AD2631" t="s">
        <v>3995</v>
      </c>
      <c r="AF2631">
        <f>+COUNTIF(Piloto!C:C,MARCO!A2631)</f>
        <v>0</v>
      </c>
    </row>
    <row r="2632" spans="1:32" x14ac:dyDescent="0.25">
      <c r="A2632" s="5" t="str">
        <f t="shared" si="41"/>
        <v>R 12 - D 97 - 454 - 3348</v>
      </c>
      <c r="B2632" s="23" t="s">
        <v>2347</v>
      </c>
      <c r="C2632" t="s">
        <v>88</v>
      </c>
      <c r="D2632" t="s">
        <v>1620</v>
      </c>
      <c r="E2632" t="s">
        <v>1621</v>
      </c>
      <c r="F2632" t="s">
        <v>134</v>
      </c>
      <c r="G2632" t="s">
        <v>134</v>
      </c>
      <c r="H2632" t="s">
        <v>4035</v>
      </c>
      <c r="I2632" t="s">
        <v>20</v>
      </c>
      <c r="J2632" t="s">
        <v>2349</v>
      </c>
      <c r="K2632" t="s">
        <v>21</v>
      </c>
      <c r="M2632" t="s">
        <v>4036</v>
      </c>
      <c r="N2632" t="s">
        <v>22</v>
      </c>
      <c r="O2632" t="s">
        <v>23</v>
      </c>
      <c r="P2632" t="s">
        <v>26</v>
      </c>
      <c r="Q2632" t="s">
        <v>2348</v>
      </c>
      <c r="R2632" s="13">
        <v>8</v>
      </c>
      <c r="S2632" s="13">
        <v>1</v>
      </c>
      <c r="T2632" s="21">
        <v>1</v>
      </c>
      <c r="V2632" t="s">
        <v>2154</v>
      </c>
      <c r="W2632" t="s">
        <v>17589</v>
      </c>
      <c r="X2632" s="20" t="str">
        <f>+IF(V2632="","-",CONCATENATE(V2632,"_",W2632))</f>
        <v>FINES_R12</v>
      </c>
      <c r="Y2632" s="59">
        <v>0.30199995636940002</v>
      </c>
      <c r="Z2632" t="s">
        <v>134</v>
      </c>
      <c r="AA2632" t="s">
        <v>2394</v>
      </c>
      <c r="AB2632" t="str">
        <f>+IF(W2632="","-",IF(W2632="UNICO","CENSO","MUESTRA"))</f>
        <v>MUESTRA</v>
      </c>
      <c r="AC2632" t="s">
        <v>2397</v>
      </c>
      <c r="AD2632" t="s">
        <v>4037</v>
      </c>
      <c r="AF2632">
        <f>+COUNTIF(Piloto!C:C,MARCO!A2632)</f>
        <v>0</v>
      </c>
    </row>
    <row r="2633" spans="1:32" x14ac:dyDescent="0.25">
      <c r="A2633" s="5" t="str">
        <f t="shared" si="41"/>
        <v>R 12 - D 86 - 451 - 4034</v>
      </c>
      <c r="B2633" s="23" t="s">
        <v>2347</v>
      </c>
      <c r="C2633" t="s">
        <v>88</v>
      </c>
      <c r="D2633" t="s">
        <v>1520</v>
      </c>
      <c r="E2633" t="s">
        <v>1521</v>
      </c>
      <c r="F2633" t="s">
        <v>134</v>
      </c>
      <c r="G2633" t="s">
        <v>134</v>
      </c>
      <c r="H2633" t="s">
        <v>4015</v>
      </c>
      <c r="I2633" t="s">
        <v>20</v>
      </c>
      <c r="J2633" t="s">
        <v>2349</v>
      </c>
      <c r="K2633" t="s">
        <v>21</v>
      </c>
      <c r="M2633" t="s">
        <v>4016</v>
      </c>
      <c r="N2633" t="s">
        <v>22</v>
      </c>
      <c r="O2633" t="s">
        <v>23</v>
      </c>
      <c r="P2633" t="s">
        <v>26</v>
      </c>
      <c r="Q2633" t="s">
        <v>2348</v>
      </c>
      <c r="R2633" s="13">
        <v>13</v>
      </c>
      <c r="S2633" s="13">
        <v>1</v>
      </c>
      <c r="T2633" s="21">
        <v>1</v>
      </c>
      <c r="V2633" t="s">
        <v>2154</v>
      </c>
      <c r="W2633" t="s">
        <v>17589</v>
      </c>
      <c r="X2633" s="20" t="str">
        <f>+IF(V2633="","-",CONCATENATE(V2633,"_",W2633))</f>
        <v>FINES_R12</v>
      </c>
      <c r="Y2633" s="59">
        <v>0.31840837001800543</v>
      </c>
      <c r="Z2633" t="s">
        <v>134</v>
      </c>
      <c r="AA2633" t="s">
        <v>2394</v>
      </c>
      <c r="AB2633" t="str">
        <f>+IF(W2633="","-",IF(W2633="UNICO","CENSO","MUESTRA"))</f>
        <v>MUESTRA</v>
      </c>
      <c r="AC2633" t="s">
        <v>2398</v>
      </c>
      <c r="AD2633" t="s">
        <v>4017</v>
      </c>
      <c r="AF2633">
        <f>+COUNTIF(Piloto!C:C,MARCO!A2633)</f>
        <v>0</v>
      </c>
    </row>
    <row r="2634" spans="1:32" x14ac:dyDescent="0.25">
      <c r="A2634" s="5" t="str">
        <f t="shared" si="41"/>
        <v>R 12 - D 86 - 451 - 2391</v>
      </c>
      <c r="B2634" s="23" t="s">
        <v>2347</v>
      </c>
      <c r="C2634" t="s">
        <v>88</v>
      </c>
      <c r="D2634" t="s">
        <v>1520</v>
      </c>
      <c r="E2634" t="s">
        <v>1521</v>
      </c>
      <c r="F2634" t="s">
        <v>134</v>
      </c>
      <c r="G2634" t="s">
        <v>134</v>
      </c>
      <c r="H2634" t="s">
        <v>4002</v>
      </c>
      <c r="I2634" t="s">
        <v>20</v>
      </c>
      <c r="J2634" t="s">
        <v>2349</v>
      </c>
      <c r="K2634" t="s">
        <v>21</v>
      </c>
      <c r="M2634" t="s">
        <v>4003</v>
      </c>
      <c r="N2634" t="s">
        <v>22</v>
      </c>
      <c r="O2634" t="s">
        <v>23</v>
      </c>
      <c r="P2634" t="s">
        <v>26</v>
      </c>
      <c r="Q2634" t="s">
        <v>2348</v>
      </c>
      <c r="R2634" s="13">
        <v>18</v>
      </c>
      <c r="S2634" s="13">
        <v>1</v>
      </c>
      <c r="T2634" s="21">
        <v>1</v>
      </c>
      <c r="V2634" t="s">
        <v>2154</v>
      </c>
      <c r="W2634" t="s">
        <v>17589</v>
      </c>
      <c r="X2634" s="20" t="str">
        <f>+IF(V2634="","-",CONCATENATE(V2634,"_",W2634))</f>
        <v>FINES_R12</v>
      </c>
      <c r="Y2634" s="59">
        <v>0.35576719045639038</v>
      </c>
      <c r="Z2634" t="s">
        <v>134</v>
      </c>
      <c r="AA2634" t="s">
        <v>2394</v>
      </c>
      <c r="AB2634" t="str">
        <f>+IF(W2634="","-",IF(W2634="UNICO","CENSO","MUESTRA"))</f>
        <v>MUESTRA</v>
      </c>
      <c r="AC2634" t="s">
        <v>2397</v>
      </c>
      <c r="AD2634" t="s">
        <v>4004</v>
      </c>
      <c r="AF2634">
        <f>+COUNTIF(Piloto!C:C,MARCO!A2634)</f>
        <v>0</v>
      </c>
    </row>
    <row r="2635" spans="1:32" x14ac:dyDescent="0.25">
      <c r="A2635" s="5" t="str">
        <f t="shared" si="41"/>
        <v>R 12 - D 86 - 451 - 2394</v>
      </c>
      <c r="B2635" s="23" t="s">
        <v>2347</v>
      </c>
      <c r="C2635" t="s">
        <v>88</v>
      </c>
      <c r="D2635" t="s">
        <v>1520</v>
      </c>
      <c r="E2635" t="s">
        <v>1521</v>
      </c>
      <c r="F2635" t="s">
        <v>134</v>
      </c>
      <c r="G2635" t="s">
        <v>134</v>
      </c>
      <c r="H2635" t="s">
        <v>4013</v>
      </c>
      <c r="I2635" t="s">
        <v>20</v>
      </c>
      <c r="J2635" t="s">
        <v>2349</v>
      </c>
      <c r="K2635" t="s">
        <v>21</v>
      </c>
      <c r="M2635" t="s">
        <v>4003</v>
      </c>
      <c r="N2635" t="s">
        <v>22</v>
      </c>
      <c r="O2635" t="s">
        <v>23</v>
      </c>
      <c r="P2635" t="s">
        <v>26</v>
      </c>
      <c r="Q2635" t="s">
        <v>2348</v>
      </c>
      <c r="R2635" s="13">
        <v>15</v>
      </c>
      <c r="S2635" s="13">
        <v>1</v>
      </c>
      <c r="T2635" s="21">
        <v>1</v>
      </c>
      <c r="V2635" t="s">
        <v>2154</v>
      </c>
      <c r="W2635" t="s">
        <v>17589</v>
      </c>
      <c r="X2635" s="20" t="str">
        <f>+IF(V2635="","-",CONCATENATE(V2635,"_",W2635))</f>
        <v>FINES_R12</v>
      </c>
      <c r="Y2635" s="59">
        <v>0.35576719045639038</v>
      </c>
      <c r="Z2635" t="s">
        <v>134</v>
      </c>
      <c r="AA2635" t="s">
        <v>2394</v>
      </c>
      <c r="AB2635" t="str">
        <f>+IF(W2635="","-",IF(W2635="UNICO","CENSO","MUESTRA"))</f>
        <v>MUESTRA</v>
      </c>
      <c r="AC2635" t="s">
        <v>2397</v>
      </c>
      <c r="AD2635" t="s">
        <v>4004</v>
      </c>
      <c r="AF2635">
        <f>+COUNTIF(Piloto!C:C,MARCO!A2635)</f>
        <v>0</v>
      </c>
    </row>
    <row r="2636" spans="1:32" x14ac:dyDescent="0.25">
      <c r="A2636" s="5" t="str">
        <f t="shared" si="41"/>
        <v>R 12 - D 86 - 451 - 2396</v>
      </c>
      <c r="B2636" s="23" t="s">
        <v>2347</v>
      </c>
      <c r="C2636" t="s">
        <v>88</v>
      </c>
      <c r="D2636" t="s">
        <v>1520</v>
      </c>
      <c r="E2636" t="s">
        <v>1521</v>
      </c>
      <c r="F2636" t="s">
        <v>134</v>
      </c>
      <c r="G2636" t="s">
        <v>134</v>
      </c>
      <c r="H2636" t="s">
        <v>11179</v>
      </c>
      <c r="I2636" t="s">
        <v>20</v>
      </c>
      <c r="J2636" t="s">
        <v>2349</v>
      </c>
      <c r="K2636" t="s">
        <v>21</v>
      </c>
      <c r="M2636" t="s">
        <v>11180</v>
      </c>
      <c r="N2636" t="s">
        <v>22</v>
      </c>
      <c r="O2636" t="s">
        <v>23</v>
      </c>
      <c r="P2636" t="s">
        <v>26</v>
      </c>
      <c r="Q2636" t="s">
        <v>2348</v>
      </c>
      <c r="R2636" s="13">
        <v>26</v>
      </c>
      <c r="S2636" s="13">
        <v>1</v>
      </c>
      <c r="T2636" s="21">
        <v>1</v>
      </c>
      <c r="V2636" t="s">
        <v>2154</v>
      </c>
      <c r="W2636" t="s">
        <v>17589</v>
      </c>
      <c r="X2636" s="20" t="str">
        <f>+IF(V2636="","-",CONCATENATE(V2636,"_",W2636))</f>
        <v>FINES_R12</v>
      </c>
      <c r="Y2636" s="59">
        <v>0.35576719045639038</v>
      </c>
      <c r="Z2636" t="s">
        <v>134</v>
      </c>
      <c r="AA2636" t="s">
        <v>2394</v>
      </c>
      <c r="AB2636" t="str">
        <f>+IF(W2636="","-",IF(W2636="UNICO","CENSO","MUESTRA"))</f>
        <v>MUESTRA</v>
      </c>
      <c r="AC2636" t="s">
        <v>2397</v>
      </c>
      <c r="AD2636" t="s">
        <v>4004</v>
      </c>
      <c r="AF2636">
        <f>+COUNTIF(Piloto!C:C,MARCO!A2636)</f>
        <v>0</v>
      </c>
    </row>
    <row r="2637" spans="1:32" x14ac:dyDescent="0.25">
      <c r="A2637" s="5" t="str">
        <f t="shared" si="41"/>
        <v>R 12 - D 86 - 451 - 2315</v>
      </c>
      <c r="B2637" s="23" t="s">
        <v>2347</v>
      </c>
      <c r="C2637" t="s">
        <v>88</v>
      </c>
      <c r="D2637" t="s">
        <v>1520</v>
      </c>
      <c r="E2637" t="s">
        <v>1521</v>
      </c>
      <c r="F2637" t="s">
        <v>134</v>
      </c>
      <c r="G2637" t="s">
        <v>134</v>
      </c>
      <c r="H2637" t="s">
        <v>11175</v>
      </c>
      <c r="I2637" t="s">
        <v>20</v>
      </c>
      <c r="J2637" t="s">
        <v>2349</v>
      </c>
      <c r="K2637" t="s">
        <v>21</v>
      </c>
      <c r="M2637" t="s">
        <v>11176</v>
      </c>
      <c r="N2637" t="s">
        <v>22</v>
      </c>
      <c r="O2637" t="s">
        <v>23</v>
      </c>
      <c r="P2637" t="s">
        <v>26</v>
      </c>
      <c r="Q2637" t="s">
        <v>2348</v>
      </c>
      <c r="R2637" s="13">
        <v>16</v>
      </c>
      <c r="S2637" s="13">
        <v>1</v>
      </c>
      <c r="T2637" s="21">
        <v>1</v>
      </c>
      <c r="V2637" t="s">
        <v>2154</v>
      </c>
      <c r="W2637" t="s">
        <v>17589</v>
      </c>
      <c r="X2637" s="20" t="str">
        <f>+IF(V2637="","-",CONCATENATE(V2637,"_",W2637))</f>
        <v>FINES_R12</v>
      </c>
      <c r="Y2637" s="59">
        <v>0.35827815532684332</v>
      </c>
      <c r="Z2637" t="s">
        <v>134</v>
      </c>
      <c r="AA2637" t="s">
        <v>2394</v>
      </c>
      <c r="AB2637" t="str">
        <f>+IF(W2637="","-",IF(W2637="UNICO","CENSO","MUESTRA"))</f>
        <v>MUESTRA</v>
      </c>
      <c r="AC2637" t="s">
        <v>2398</v>
      </c>
      <c r="AD2637" t="s">
        <v>11177</v>
      </c>
      <c r="AF2637">
        <f>+COUNTIF(Piloto!C:C,MARCO!A2637)</f>
        <v>0</v>
      </c>
    </row>
    <row r="2638" spans="1:32" x14ac:dyDescent="0.25">
      <c r="A2638" s="5" t="str">
        <f t="shared" si="41"/>
        <v>R 12 - D 10 - 452 - 1674</v>
      </c>
      <c r="B2638" s="23" t="s">
        <v>2347</v>
      </c>
      <c r="C2638" t="s">
        <v>88</v>
      </c>
      <c r="D2638" t="s">
        <v>371</v>
      </c>
      <c r="E2638" t="s">
        <v>373</v>
      </c>
      <c r="F2638" t="s">
        <v>134</v>
      </c>
      <c r="G2638" t="s">
        <v>134</v>
      </c>
      <c r="H2638" t="s">
        <v>3946</v>
      </c>
      <c r="I2638" t="s">
        <v>20</v>
      </c>
      <c r="J2638" t="s">
        <v>2349</v>
      </c>
      <c r="K2638" t="s">
        <v>21</v>
      </c>
      <c r="M2638" t="s">
        <v>3947</v>
      </c>
      <c r="N2638" t="s">
        <v>22</v>
      </c>
      <c r="O2638" t="s">
        <v>23</v>
      </c>
      <c r="P2638" t="s">
        <v>26</v>
      </c>
      <c r="Q2638" t="s">
        <v>2348</v>
      </c>
      <c r="R2638" s="13">
        <v>16</v>
      </c>
      <c r="S2638" s="13">
        <v>2</v>
      </c>
      <c r="T2638" s="21">
        <v>1</v>
      </c>
      <c r="V2638" t="s">
        <v>2154</v>
      </c>
      <c r="W2638" t="s">
        <v>17589</v>
      </c>
      <c r="X2638" s="20" t="str">
        <f>+IF(V2638="","-",CONCATENATE(V2638,"_",W2638))</f>
        <v>FINES_R12</v>
      </c>
      <c r="Y2638" s="59">
        <v>0.36257007718086243</v>
      </c>
      <c r="Z2638" t="s">
        <v>134</v>
      </c>
      <c r="AA2638" t="s">
        <v>2394</v>
      </c>
      <c r="AB2638" t="str">
        <f>+IF(W2638="","-",IF(W2638="UNICO","CENSO","MUESTRA"))</f>
        <v>MUESTRA</v>
      </c>
      <c r="AC2638" t="s">
        <v>2397</v>
      </c>
      <c r="AD2638" t="s">
        <v>3948</v>
      </c>
      <c r="AF2638">
        <f>+COUNTIF(Piloto!C:C,MARCO!A2638)</f>
        <v>0</v>
      </c>
    </row>
    <row r="2639" spans="1:32" x14ac:dyDescent="0.25">
      <c r="A2639" s="5" t="str">
        <f t="shared" si="41"/>
        <v>R 12 - D 11 - 451 - 3924</v>
      </c>
      <c r="B2639" s="23" t="s">
        <v>2347</v>
      </c>
      <c r="C2639" t="s">
        <v>88</v>
      </c>
      <c r="D2639" t="s">
        <v>84</v>
      </c>
      <c r="E2639" t="s">
        <v>388</v>
      </c>
      <c r="F2639" t="s">
        <v>134</v>
      </c>
      <c r="G2639" t="s">
        <v>134</v>
      </c>
      <c r="H2639" t="s">
        <v>3989</v>
      </c>
      <c r="I2639" t="s">
        <v>20</v>
      </c>
      <c r="J2639" t="s">
        <v>2349</v>
      </c>
      <c r="K2639" t="s">
        <v>21</v>
      </c>
      <c r="M2639" t="s">
        <v>3990</v>
      </c>
      <c r="N2639" t="s">
        <v>22</v>
      </c>
      <c r="O2639" t="s">
        <v>23</v>
      </c>
      <c r="P2639" t="s">
        <v>26</v>
      </c>
      <c r="Q2639" t="s">
        <v>2348</v>
      </c>
      <c r="R2639" s="13">
        <v>47</v>
      </c>
      <c r="S2639" s="13">
        <v>1</v>
      </c>
      <c r="T2639" s="21">
        <v>1</v>
      </c>
      <c r="V2639" t="s">
        <v>2154</v>
      </c>
      <c r="W2639" t="s">
        <v>17589</v>
      </c>
      <c r="X2639" s="20" t="str">
        <f>+IF(V2639="","-",CONCATENATE(V2639,"_",W2639))</f>
        <v>FINES_R12</v>
      </c>
      <c r="Y2639" s="59">
        <v>0.4157663881778717</v>
      </c>
      <c r="Z2639" t="s">
        <v>134</v>
      </c>
      <c r="AA2639" t="s">
        <v>2394</v>
      </c>
      <c r="AB2639" t="str">
        <f>+IF(W2639="","-",IF(W2639="UNICO","CENSO","MUESTRA"))</f>
        <v>MUESTRA</v>
      </c>
      <c r="AC2639" t="s">
        <v>2397</v>
      </c>
      <c r="AD2639" t="s">
        <v>3991</v>
      </c>
      <c r="AF2639">
        <f>+COUNTIF(Piloto!C:C,MARCO!A2639)</f>
        <v>0</v>
      </c>
    </row>
    <row r="2640" spans="1:32" x14ac:dyDescent="0.25">
      <c r="A2640" s="5" t="str">
        <f t="shared" si="41"/>
        <v>R 12 - D 86 - 451 - 2398</v>
      </c>
      <c r="B2640" s="23" t="s">
        <v>2347</v>
      </c>
      <c r="C2640" t="s">
        <v>88</v>
      </c>
      <c r="D2640" t="s">
        <v>1520</v>
      </c>
      <c r="E2640" t="s">
        <v>1521</v>
      </c>
      <c r="F2640" t="s">
        <v>134</v>
      </c>
      <c r="G2640" t="s">
        <v>134</v>
      </c>
      <c r="H2640" t="s">
        <v>4006</v>
      </c>
      <c r="I2640" t="s">
        <v>20</v>
      </c>
      <c r="J2640" t="s">
        <v>2349</v>
      </c>
      <c r="K2640" t="s">
        <v>21</v>
      </c>
      <c r="M2640" t="s">
        <v>4007</v>
      </c>
      <c r="N2640" t="s">
        <v>22</v>
      </c>
      <c r="O2640" t="s">
        <v>23</v>
      </c>
      <c r="P2640" t="s">
        <v>26</v>
      </c>
      <c r="Q2640" t="s">
        <v>2348</v>
      </c>
      <c r="R2640" s="13">
        <v>23</v>
      </c>
      <c r="S2640" s="13">
        <v>1</v>
      </c>
      <c r="T2640" s="21">
        <v>1</v>
      </c>
      <c r="V2640" t="s">
        <v>2154</v>
      </c>
      <c r="W2640" t="s">
        <v>17589</v>
      </c>
      <c r="X2640" s="20" t="str">
        <f>+IF(V2640="","-",CONCATENATE(V2640,"_",W2640))</f>
        <v>FINES_R12</v>
      </c>
      <c r="Y2640" s="59">
        <v>0.41636171936988831</v>
      </c>
      <c r="Z2640" t="s">
        <v>134</v>
      </c>
      <c r="AA2640" t="s">
        <v>2394</v>
      </c>
      <c r="AB2640" t="str">
        <f>+IF(W2640="","-",IF(W2640="UNICO","CENSO","MUESTRA"))</f>
        <v>MUESTRA</v>
      </c>
      <c r="AC2640" t="s">
        <v>2398</v>
      </c>
      <c r="AD2640" t="s">
        <v>4008</v>
      </c>
      <c r="AF2640">
        <f>+COUNTIF(Piloto!C:C,MARCO!A2640)</f>
        <v>0</v>
      </c>
    </row>
    <row r="2641" spans="1:32" x14ac:dyDescent="0.25">
      <c r="A2641" s="5" t="str">
        <f t="shared" si="41"/>
        <v>R 12 - D 86 - 451 - 2390</v>
      </c>
      <c r="B2641" s="23" t="s">
        <v>2347</v>
      </c>
      <c r="C2641" t="s">
        <v>88</v>
      </c>
      <c r="D2641" t="s">
        <v>1520</v>
      </c>
      <c r="E2641" t="s">
        <v>1521</v>
      </c>
      <c r="F2641" t="s">
        <v>134</v>
      </c>
      <c r="G2641" t="s">
        <v>134</v>
      </c>
      <c r="H2641" t="s">
        <v>4010</v>
      </c>
      <c r="I2641" t="s">
        <v>20</v>
      </c>
      <c r="J2641" t="s">
        <v>2349</v>
      </c>
      <c r="K2641" t="s">
        <v>21</v>
      </c>
      <c r="M2641" t="s">
        <v>2209</v>
      </c>
      <c r="N2641" t="s">
        <v>22</v>
      </c>
      <c r="O2641" t="s">
        <v>23</v>
      </c>
      <c r="P2641" t="s">
        <v>26</v>
      </c>
      <c r="Q2641" t="s">
        <v>2348</v>
      </c>
      <c r="R2641" s="13">
        <v>43</v>
      </c>
      <c r="S2641" s="13">
        <v>2</v>
      </c>
      <c r="T2641" s="21">
        <v>1</v>
      </c>
      <c r="V2641" t="s">
        <v>2154</v>
      </c>
      <c r="W2641" t="s">
        <v>17589</v>
      </c>
      <c r="X2641" s="20" t="str">
        <f>+IF(V2641="","-",CONCATENATE(V2641,"_",W2641))</f>
        <v>FINES_R12</v>
      </c>
      <c r="Y2641" s="59">
        <v>0.41636171936988831</v>
      </c>
      <c r="Z2641" t="s">
        <v>134</v>
      </c>
      <c r="AA2641" t="s">
        <v>2394</v>
      </c>
      <c r="AB2641" t="str">
        <f>+IF(W2641="","-",IF(W2641="UNICO","CENSO","MUESTRA"))</f>
        <v>MUESTRA</v>
      </c>
      <c r="AC2641" t="s">
        <v>2397</v>
      </c>
      <c r="AD2641" t="s">
        <v>4011</v>
      </c>
      <c r="AF2641">
        <f>+COUNTIF(Piloto!C:C,MARCO!A2641)</f>
        <v>0</v>
      </c>
    </row>
    <row r="2642" spans="1:32" x14ac:dyDescent="0.25">
      <c r="A2642" s="5" t="str">
        <f t="shared" si="41"/>
        <v>R 12 - D 10 - 452 - 1673</v>
      </c>
      <c r="B2642" s="23" t="s">
        <v>2347</v>
      </c>
      <c r="C2642" t="s">
        <v>88</v>
      </c>
      <c r="D2642" t="s">
        <v>371</v>
      </c>
      <c r="E2642" t="s">
        <v>373</v>
      </c>
      <c r="F2642" t="s">
        <v>134</v>
      </c>
      <c r="G2642" t="s">
        <v>134</v>
      </c>
      <c r="H2642" t="s">
        <v>11166</v>
      </c>
      <c r="I2642" t="s">
        <v>20</v>
      </c>
      <c r="J2642" t="s">
        <v>2349</v>
      </c>
      <c r="K2642" t="s">
        <v>21</v>
      </c>
      <c r="M2642" t="s">
        <v>7771</v>
      </c>
      <c r="N2642" t="s">
        <v>22</v>
      </c>
      <c r="O2642" t="s">
        <v>23</v>
      </c>
      <c r="P2642" t="s">
        <v>26</v>
      </c>
      <c r="Q2642" t="s">
        <v>2348</v>
      </c>
      <c r="R2642" s="13">
        <v>18</v>
      </c>
      <c r="S2642" s="13">
        <v>1</v>
      </c>
      <c r="T2642" s="21">
        <v>1</v>
      </c>
      <c r="V2642" t="s">
        <v>2154</v>
      </c>
      <c r="W2642" t="s">
        <v>17589</v>
      </c>
      <c r="X2642" s="20" t="str">
        <f>+IF(V2642="","-",CONCATENATE(V2642,"_",W2642))</f>
        <v>FINES_R12</v>
      </c>
      <c r="Y2642" s="59">
        <v>0.4247097373008728</v>
      </c>
      <c r="Z2642" t="s">
        <v>134</v>
      </c>
      <c r="AA2642" t="s">
        <v>2394</v>
      </c>
      <c r="AB2642" t="str">
        <f>+IF(W2642="","-",IF(W2642="UNICO","CENSO","MUESTRA"))</f>
        <v>MUESTRA</v>
      </c>
      <c r="AC2642" t="s">
        <v>2397</v>
      </c>
      <c r="AD2642" t="s">
        <v>11167</v>
      </c>
      <c r="AF2642">
        <f>+COUNTIF(Piloto!C:C,MARCO!A2642)</f>
        <v>0</v>
      </c>
    </row>
    <row r="2643" spans="1:32" x14ac:dyDescent="0.25">
      <c r="A2643" s="5" t="str">
        <f t="shared" si="41"/>
        <v>R 12 - D 10 - 452 - 3845</v>
      </c>
      <c r="B2643" s="23" t="s">
        <v>2347</v>
      </c>
      <c r="C2643" t="s">
        <v>88</v>
      </c>
      <c r="D2643" t="s">
        <v>371</v>
      </c>
      <c r="E2643" t="s">
        <v>373</v>
      </c>
      <c r="F2643" t="s">
        <v>134</v>
      </c>
      <c r="G2643" t="s">
        <v>134</v>
      </c>
      <c r="H2643" t="s">
        <v>3960</v>
      </c>
      <c r="I2643" t="s">
        <v>20</v>
      </c>
      <c r="J2643" t="s">
        <v>2349</v>
      </c>
      <c r="K2643" t="s">
        <v>21</v>
      </c>
      <c r="M2643" t="s">
        <v>3961</v>
      </c>
      <c r="N2643" t="s">
        <v>22</v>
      </c>
      <c r="O2643" t="s">
        <v>23</v>
      </c>
      <c r="P2643" t="s">
        <v>26</v>
      </c>
      <c r="Q2643" t="s">
        <v>2348</v>
      </c>
      <c r="R2643" s="13">
        <v>19</v>
      </c>
      <c r="S2643" s="13">
        <v>1</v>
      </c>
      <c r="T2643" s="21">
        <v>1</v>
      </c>
      <c r="V2643" t="s">
        <v>2154</v>
      </c>
      <c r="W2643" t="s">
        <v>17589</v>
      </c>
      <c r="X2643" s="20" t="str">
        <f>+IF(V2643="","-",CONCATENATE(V2643,"_",W2643))</f>
        <v>FINES_R12</v>
      </c>
      <c r="Y2643" s="59">
        <v>0.43328607082366938</v>
      </c>
      <c r="Z2643" t="s">
        <v>134</v>
      </c>
      <c r="AA2643" t="s">
        <v>2394</v>
      </c>
      <c r="AB2643" t="str">
        <f>+IF(W2643="","-",IF(W2643="UNICO","CENSO","MUESTRA"))</f>
        <v>MUESTRA</v>
      </c>
      <c r="AC2643" t="s">
        <v>2397</v>
      </c>
      <c r="AD2643" t="s">
        <v>3962</v>
      </c>
      <c r="AF2643">
        <f>+COUNTIF(Piloto!C:C,MARCO!A2643)</f>
        <v>0</v>
      </c>
    </row>
    <row r="2644" spans="1:32" x14ac:dyDescent="0.25">
      <c r="A2644" s="5" t="str">
        <f t="shared" si="41"/>
        <v>R 12 - D 97 - 454 - 4382</v>
      </c>
      <c r="B2644" s="23" t="s">
        <v>2347</v>
      </c>
      <c r="C2644" t="s">
        <v>88</v>
      </c>
      <c r="D2644" t="s">
        <v>1620</v>
      </c>
      <c r="E2644" t="s">
        <v>1621</v>
      </c>
      <c r="F2644" t="s">
        <v>134</v>
      </c>
      <c r="G2644" t="s">
        <v>134</v>
      </c>
      <c r="H2644" t="s">
        <v>11187</v>
      </c>
      <c r="I2644" t="s">
        <v>20</v>
      </c>
      <c r="J2644" t="s">
        <v>2349</v>
      </c>
      <c r="K2644" t="s">
        <v>21</v>
      </c>
      <c r="M2644" t="s">
        <v>11188</v>
      </c>
      <c r="N2644" t="s">
        <v>22</v>
      </c>
      <c r="O2644" t="s">
        <v>23</v>
      </c>
      <c r="P2644" t="s">
        <v>26</v>
      </c>
      <c r="Q2644" t="s">
        <v>2348</v>
      </c>
      <c r="R2644" s="13">
        <v>24</v>
      </c>
      <c r="S2644" s="13">
        <v>1</v>
      </c>
      <c r="T2644" s="21">
        <v>1</v>
      </c>
      <c r="V2644" t="s">
        <v>2154</v>
      </c>
      <c r="W2644" t="s">
        <v>17589</v>
      </c>
      <c r="X2644" s="20" t="str">
        <f>+IF(V2644="","-",CONCATENATE(V2644,"_",W2644))</f>
        <v>FINES_R12</v>
      </c>
      <c r="Y2644" s="59">
        <v>0.44163089990615839</v>
      </c>
      <c r="Z2644" t="s">
        <v>134</v>
      </c>
      <c r="AA2644" t="s">
        <v>2394</v>
      </c>
      <c r="AB2644" t="str">
        <f>+IF(W2644="","-",IF(W2644="UNICO","CENSO","MUESTRA"))</f>
        <v>MUESTRA</v>
      </c>
      <c r="AC2644" t="s">
        <v>2397</v>
      </c>
      <c r="AD2644" t="s">
        <v>11189</v>
      </c>
      <c r="AF2644">
        <f>+COUNTIF(Piloto!C:C,MARCO!A2644)</f>
        <v>0</v>
      </c>
    </row>
    <row r="2645" spans="1:32" x14ac:dyDescent="0.25">
      <c r="A2645" s="5" t="str">
        <f t="shared" si="41"/>
        <v>R 12 - D 11 - 451 - 1509</v>
      </c>
      <c r="B2645" s="23" t="s">
        <v>2347</v>
      </c>
      <c r="C2645" t="s">
        <v>88</v>
      </c>
      <c r="D2645" t="s">
        <v>84</v>
      </c>
      <c r="E2645" t="s">
        <v>388</v>
      </c>
      <c r="F2645" t="s">
        <v>134</v>
      </c>
      <c r="G2645" t="s">
        <v>134</v>
      </c>
      <c r="H2645" t="s">
        <v>3974</v>
      </c>
      <c r="I2645" t="s">
        <v>20</v>
      </c>
      <c r="J2645" t="s">
        <v>2349</v>
      </c>
      <c r="K2645" t="s">
        <v>21</v>
      </c>
      <c r="M2645" t="s">
        <v>3975</v>
      </c>
      <c r="N2645" t="s">
        <v>22</v>
      </c>
      <c r="O2645" t="s">
        <v>23</v>
      </c>
      <c r="P2645" t="s">
        <v>26</v>
      </c>
      <c r="Q2645" t="s">
        <v>2348</v>
      </c>
      <c r="R2645" s="13">
        <v>36</v>
      </c>
      <c r="S2645" s="13">
        <v>1</v>
      </c>
      <c r="T2645" s="21">
        <v>1</v>
      </c>
      <c r="V2645" t="s">
        <v>2154</v>
      </c>
      <c r="W2645" t="s">
        <v>17589</v>
      </c>
      <c r="X2645" s="20" t="str">
        <f>+IF(V2645="","-",CONCATENATE(V2645,"_",W2645))</f>
        <v>FINES_R12</v>
      </c>
      <c r="Y2645" s="59">
        <v>0.44291526079177862</v>
      </c>
      <c r="Z2645" t="s">
        <v>134</v>
      </c>
      <c r="AA2645" t="s">
        <v>2394</v>
      </c>
      <c r="AB2645" t="str">
        <f>+IF(W2645="","-",IF(W2645="UNICO","CENSO","MUESTRA"))</f>
        <v>MUESTRA</v>
      </c>
      <c r="AC2645" t="s">
        <v>2397</v>
      </c>
      <c r="AD2645" t="s">
        <v>3976</v>
      </c>
      <c r="AF2645">
        <f>+COUNTIF(Piloto!C:C,MARCO!A2645)</f>
        <v>0</v>
      </c>
    </row>
    <row r="2646" spans="1:32" x14ac:dyDescent="0.25">
      <c r="A2646" s="5" t="str">
        <f t="shared" si="41"/>
        <v>R 12 - D 11 - 451 - 1507</v>
      </c>
      <c r="B2646" s="23" t="s">
        <v>2347</v>
      </c>
      <c r="C2646" t="s">
        <v>88</v>
      </c>
      <c r="D2646" t="s">
        <v>84</v>
      </c>
      <c r="E2646" t="s">
        <v>388</v>
      </c>
      <c r="F2646" t="s">
        <v>134</v>
      </c>
      <c r="G2646" t="s">
        <v>134</v>
      </c>
      <c r="H2646" t="s">
        <v>3965</v>
      </c>
      <c r="I2646" t="s">
        <v>20</v>
      </c>
      <c r="J2646" t="s">
        <v>2349</v>
      </c>
      <c r="K2646" t="s">
        <v>21</v>
      </c>
      <c r="M2646" t="s">
        <v>3966</v>
      </c>
      <c r="N2646" t="s">
        <v>22</v>
      </c>
      <c r="O2646" t="s">
        <v>23</v>
      </c>
      <c r="P2646" t="s">
        <v>26</v>
      </c>
      <c r="Q2646" t="s">
        <v>2348</v>
      </c>
      <c r="R2646" s="13">
        <v>181</v>
      </c>
      <c r="S2646" s="13">
        <v>5</v>
      </c>
      <c r="T2646" s="21">
        <v>1</v>
      </c>
      <c r="V2646" t="s">
        <v>2154</v>
      </c>
      <c r="W2646" t="s">
        <v>17589</v>
      </c>
      <c r="X2646" s="20" t="str">
        <f>+IF(V2646="","-",CONCATENATE(V2646,"_",W2646))</f>
        <v>FINES_R12</v>
      </c>
      <c r="Y2646" s="59">
        <v>0.4440174400806427</v>
      </c>
      <c r="Z2646" t="s">
        <v>134</v>
      </c>
      <c r="AA2646" t="s">
        <v>2394</v>
      </c>
      <c r="AB2646" t="str">
        <f>+IF(W2646="","-",IF(W2646="UNICO","CENSO","MUESTRA"))</f>
        <v>MUESTRA</v>
      </c>
      <c r="AC2646" t="s">
        <v>2398</v>
      </c>
      <c r="AD2646" t="s">
        <v>3967</v>
      </c>
      <c r="AF2646">
        <f>+COUNTIF(Piloto!C:C,MARCO!A2646)</f>
        <v>0</v>
      </c>
    </row>
    <row r="2647" spans="1:32" x14ac:dyDescent="0.25">
      <c r="A2647" s="5" t="str">
        <f t="shared" si="41"/>
        <v>R 12 - D 121 - 451 - 4398</v>
      </c>
      <c r="B2647" s="23" t="s">
        <v>2347</v>
      </c>
      <c r="C2647" t="s">
        <v>88</v>
      </c>
      <c r="D2647" t="s">
        <v>282</v>
      </c>
      <c r="E2647" t="s">
        <v>1948</v>
      </c>
      <c r="F2647" t="s">
        <v>134</v>
      </c>
      <c r="G2647" t="s">
        <v>134</v>
      </c>
      <c r="H2647" t="s">
        <v>11169</v>
      </c>
      <c r="I2647" t="s">
        <v>20</v>
      </c>
      <c r="J2647" t="s">
        <v>2349</v>
      </c>
      <c r="K2647" t="s">
        <v>21</v>
      </c>
      <c r="M2647" t="s">
        <v>11170</v>
      </c>
      <c r="N2647" t="s">
        <v>22</v>
      </c>
      <c r="O2647" t="s">
        <v>23</v>
      </c>
      <c r="P2647" t="s">
        <v>26</v>
      </c>
      <c r="Q2647" t="s">
        <v>2348</v>
      </c>
      <c r="R2647" s="13">
        <v>30</v>
      </c>
      <c r="S2647" s="13">
        <v>1</v>
      </c>
      <c r="T2647" s="21">
        <v>1</v>
      </c>
      <c r="V2647" t="s">
        <v>2154</v>
      </c>
      <c r="W2647" t="s">
        <v>17589</v>
      </c>
      <c r="X2647" s="20" t="str">
        <f>+IF(V2647="","-",CONCATENATE(V2647,"_",W2647))</f>
        <v>FINES_R12</v>
      </c>
      <c r="Y2647" s="59">
        <v>0.44964659214019781</v>
      </c>
      <c r="Z2647" t="s">
        <v>134</v>
      </c>
      <c r="AA2647" t="s">
        <v>2394</v>
      </c>
      <c r="AB2647" t="str">
        <f>+IF(W2647="","-",IF(W2647="UNICO","CENSO","MUESTRA"))</f>
        <v>MUESTRA</v>
      </c>
      <c r="AC2647" t="s">
        <v>2397</v>
      </c>
      <c r="AD2647" t="s">
        <v>11171</v>
      </c>
      <c r="AF2647">
        <f>+COUNTIF(Piloto!C:C,MARCO!A2647)</f>
        <v>0</v>
      </c>
    </row>
    <row r="2648" spans="1:32" x14ac:dyDescent="0.25">
      <c r="A2648" s="5" t="str">
        <f t="shared" si="41"/>
        <v>R 12 - D 10 - 452 - 1661</v>
      </c>
      <c r="B2648" s="23" t="s">
        <v>2347</v>
      </c>
      <c r="C2648" t="s">
        <v>88</v>
      </c>
      <c r="D2648" t="s">
        <v>371</v>
      </c>
      <c r="E2648" t="s">
        <v>373</v>
      </c>
      <c r="F2648" t="s">
        <v>134</v>
      </c>
      <c r="G2648" t="s">
        <v>134</v>
      </c>
      <c r="H2648" t="s">
        <v>3952</v>
      </c>
      <c r="I2648" t="s">
        <v>20</v>
      </c>
      <c r="J2648" t="s">
        <v>2349</v>
      </c>
      <c r="K2648" t="s">
        <v>21</v>
      </c>
      <c r="M2648" t="s">
        <v>3457</v>
      </c>
      <c r="N2648" t="s">
        <v>22</v>
      </c>
      <c r="O2648" t="s">
        <v>23</v>
      </c>
      <c r="P2648" t="s">
        <v>26</v>
      </c>
      <c r="Q2648" t="s">
        <v>2348</v>
      </c>
      <c r="R2648" s="13">
        <v>77</v>
      </c>
      <c r="S2648" s="13">
        <v>3</v>
      </c>
      <c r="T2648" s="21">
        <v>1</v>
      </c>
      <c r="V2648" t="s">
        <v>2154</v>
      </c>
      <c r="W2648" t="s">
        <v>17589</v>
      </c>
      <c r="X2648" s="20" t="str">
        <f>+IF(V2648="","-",CONCATENATE(V2648,"_",W2648))</f>
        <v>FINES_R12</v>
      </c>
      <c r="Y2648" s="59">
        <v>0.4574306309223175</v>
      </c>
      <c r="Z2648" t="s">
        <v>134</v>
      </c>
      <c r="AA2648" t="s">
        <v>2394</v>
      </c>
      <c r="AB2648" t="str">
        <f>+IF(W2648="","-",IF(W2648="UNICO","CENSO","MUESTRA"))</f>
        <v>MUESTRA</v>
      </c>
      <c r="AC2648" t="s">
        <v>2398</v>
      </c>
      <c r="AD2648" t="s">
        <v>3953</v>
      </c>
      <c r="AF2648">
        <f>+COUNTIF(Piloto!C:C,MARCO!A2648)</f>
        <v>0</v>
      </c>
    </row>
    <row r="2649" spans="1:32" x14ac:dyDescent="0.25">
      <c r="A2649" s="5" t="str">
        <f t="shared" si="41"/>
        <v>R 12 - D 97 - 455 - 4435</v>
      </c>
      <c r="B2649" s="23" t="s">
        <v>2347</v>
      </c>
      <c r="C2649" t="s">
        <v>88</v>
      </c>
      <c r="D2649" t="s">
        <v>1620</v>
      </c>
      <c r="E2649" t="s">
        <v>1621</v>
      </c>
      <c r="F2649" t="s">
        <v>134</v>
      </c>
      <c r="G2649" t="s">
        <v>134</v>
      </c>
      <c r="H2649" t="s">
        <v>11206</v>
      </c>
      <c r="I2649" t="s">
        <v>20</v>
      </c>
      <c r="J2649" t="s">
        <v>2349</v>
      </c>
      <c r="K2649" t="s">
        <v>21</v>
      </c>
      <c r="M2649" t="s">
        <v>11207</v>
      </c>
      <c r="N2649" t="s">
        <v>22</v>
      </c>
      <c r="O2649" t="s">
        <v>23</v>
      </c>
      <c r="P2649" t="s">
        <v>26</v>
      </c>
      <c r="Q2649" t="s">
        <v>2348</v>
      </c>
      <c r="R2649" s="13">
        <v>8</v>
      </c>
      <c r="S2649" s="13">
        <v>1</v>
      </c>
      <c r="T2649" s="21">
        <v>1</v>
      </c>
      <c r="V2649" t="s">
        <v>2154</v>
      </c>
      <c r="W2649" t="s">
        <v>17589</v>
      </c>
      <c r="X2649" s="20" t="str">
        <f>+IF(V2649="","-",CONCATENATE(V2649,"_",W2649))</f>
        <v>FINES_R12</v>
      </c>
      <c r="Y2649" s="59">
        <v>0.46910697221755981</v>
      </c>
      <c r="Z2649" t="s">
        <v>134</v>
      </c>
      <c r="AA2649" t="s">
        <v>2394</v>
      </c>
      <c r="AB2649" t="str">
        <f>+IF(W2649="","-",IF(W2649="UNICO","CENSO","MUESTRA"))</f>
        <v>MUESTRA</v>
      </c>
      <c r="AC2649" t="s">
        <v>2397</v>
      </c>
      <c r="AD2649" t="s">
        <v>11208</v>
      </c>
      <c r="AF2649">
        <f>+COUNTIF(Piloto!C:C,MARCO!A2649)</f>
        <v>0</v>
      </c>
    </row>
    <row r="2650" spans="1:32" x14ac:dyDescent="0.25">
      <c r="A2650" s="5" t="str">
        <f t="shared" si="41"/>
        <v>R 12 - D 97 - 455 - 4388</v>
      </c>
      <c r="B2650" s="23" t="s">
        <v>2347</v>
      </c>
      <c r="C2650" t="s">
        <v>88</v>
      </c>
      <c r="D2650" t="s">
        <v>1620</v>
      </c>
      <c r="E2650" t="s">
        <v>1621</v>
      </c>
      <c r="F2650" t="s">
        <v>134</v>
      </c>
      <c r="G2650" t="s">
        <v>134</v>
      </c>
      <c r="H2650" t="s">
        <v>11191</v>
      </c>
      <c r="I2650" t="s">
        <v>20</v>
      </c>
      <c r="J2650" t="s">
        <v>2349</v>
      </c>
      <c r="K2650" t="s">
        <v>21</v>
      </c>
      <c r="M2650" t="s">
        <v>11192</v>
      </c>
      <c r="N2650" t="s">
        <v>22</v>
      </c>
      <c r="O2650" t="s">
        <v>23</v>
      </c>
      <c r="P2650" t="s">
        <v>26</v>
      </c>
      <c r="Q2650" t="s">
        <v>2348</v>
      </c>
      <c r="R2650" s="13">
        <v>32</v>
      </c>
      <c r="S2650" s="13">
        <v>1</v>
      </c>
      <c r="T2650" s="21">
        <v>1</v>
      </c>
      <c r="V2650" t="s">
        <v>2154</v>
      </c>
      <c r="W2650" t="s">
        <v>17589</v>
      </c>
      <c r="X2650" s="20" t="str">
        <f>+IF(V2650="","-",CONCATENATE(V2650,"_",W2650))</f>
        <v>FINES_R12</v>
      </c>
      <c r="Y2650" s="59">
        <v>0.47229695320129389</v>
      </c>
      <c r="Z2650" t="s">
        <v>134</v>
      </c>
      <c r="AA2650" t="s">
        <v>2394</v>
      </c>
      <c r="AB2650" t="str">
        <f>+IF(W2650="","-",IF(W2650="UNICO","CENSO","MUESTRA"))</f>
        <v>MUESTRA</v>
      </c>
      <c r="AC2650" t="s">
        <v>2397</v>
      </c>
      <c r="AD2650" t="s">
        <v>11193</v>
      </c>
      <c r="AF2650">
        <f>+COUNTIF(Piloto!C:C,MARCO!A2650)</f>
        <v>0</v>
      </c>
    </row>
    <row r="2651" spans="1:32" x14ac:dyDescent="0.25">
      <c r="A2651" s="5" t="str">
        <f t="shared" si="41"/>
        <v>R 12 - D 97 - 454 - 2282</v>
      </c>
      <c r="B2651" s="23" t="s">
        <v>2347</v>
      </c>
      <c r="C2651" t="s">
        <v>88</v>
      </c>
      <c r="D2651" t="s">
        <v>1620</v>
      </c>
      <c r="E2651" t="s">
        <v>1621</v>
      </c>
      <c r="F2651" t="s">
        <v>134</v>
      </c>
      <c r="G2651" t="s">
        <v>134</v>
      </c>
      <c r="H2651" t="s">
        <v>4027</v>
      </c>
      <c r="I2651" t="s">
        <v>20</v>
      </c>
      <c r="J2651" t="s">
        <v>2349</v>
      </c>
      <c r="K2651" t="s">
        <v>21</v>
      </c>
      <c r="M2651" t="s">
        <v>4028</v>
      </c>
      <c r="N2651" t="s">
        <v>22</v>
      </c>
      <c r="O2651" t="s">
        <v>23</v>
      </c>
      <c r="P2651" t="s">
        <v>26</v>
      </c>
      <c r="Q2651" t="s">
        <v>2348</v>
      </c>
      <c r="R2651" s="13">
        <v>29</v>
      </c>
      <c r="S2651" s="13">
        <v>1</v>
      </c>
      <c r="T2651" s="21">
        <v>1</v>
      </c>
      <c r="V2651" t="s">
        <v>2154</v>
      </c>
      <c r="W2651" t="s">
        <v>17589</v>
      </c>
      <c r="X2651" s="20" t="str">
        <f>+IF(V2651="","-",CONCATENATE(V2651,"_",W2651))</f>
        <v>FINES_R12</v>
      </c>
      <c r="Y2651" s="59">
        <v>0.48458689451217651</v>
      </c>
      <c r="Z2651" t="s">
        <v>134</v>
      </c>
      <c r="AA2651" t="s">
        <v>2394</v>
      </c>
      <c r="AB2651" t="str">
        <f>+IF(W2651="","-",IF(W2651="UNICO","CENSO","MUESTRA"))</f>
        <v>MUESTRA</v>
      </c>
      <c r="AC2651" t="s">
        <v>2397</v>
      </c>
      <c r="AD2651" t="s">
        <v>4029</v>
      </c>
      <c r="AF2651">
        <f>+COUNTIF(Piloto!C:C,MARCO!A2651)</f>
        <v>0</v>
      </c>
    </row>
    <row r="2652" spans="1:32" x14ac:dyDescent="0.25">
      <c r="A2652" s="5" t="str">
        <f t="shared" si="41"/>
        <v>R 12 - D 98 - 452 - 3616</v>
      </c>
      <c r="B2652" s="23" t="s">
        <v>2347</v>
      </c>
      <c r="C2652" t="s">
        <v>88</v>
      </c>
      <c r="D2652" t="s">
        <v>1652</v>
      </c>
      <c r="E2652" t="s">
        <v>1653</v>
      </c>
      <c r="F2652" t="s">
        <v>134</v>
      </c>
      <c r="G2652" t="s">
        <v>134</v>
      </c>
      <c r="H2652" t="s">
        <v>4065</v>
      </c>
      <c r="I2652" t="s">
        <v>20</v>
      </c>
      <c r="J2652" t="s">
        <v>2349</v>
      </c>
      <c r="K2652" t="s">
        <v>21</v>
      </c>
      <c r="M2652" t="s">
        <v>2276</v>
      </c>
      <c r="N2652" t="s">
        <v>22</v>
      </c>
      <c r="O2652" t="s">
        <v>23</v>
      </c>
      <c r="P2652" t="s">
        <v>26</v>
      </c>
      <c r="Q2652" t="s">
        <v>2348</v>
      </c>
      <c r="R2652" s="13">
        <v>31</v>
      </c>
      <c r="S2652" s="13">
        <v>1</v>
      </c>
      <c r="T2652" s="21">
        <v>1</v>
      </c>
      <c r="V2652" t="s">
        <v>2154</v>
      </c>
      <c r="W2652" t="s">
        <v>17589</v>
      </c>
      <c r="X2652" s="20" t="str">
        <f>+IF(V2652="","-",CONCATENATE(V2652,"_",W2652))</f>
        <v>FINES_R12</v>
      </c>
      <c r="Y2652" s="59">
        <v>0.5523688793182373</v>
      </c>
      <c r="Z2652" t="s">
        <v>134</v>
      </c>
      <c r="AA2652" t="s">
        <v>2394</v>
      </c>
      <c r="AB2652" t="str">
        <f>+IF(W2652="","-",IF(W2652="UNICO","CENSO","MUESTRA"))</f>
        <v>MUESTRA</v>
      </c>
      <c r="AC2652" t="s">
        <v>2398</v>
      </c>
      <c r="AD2652" t="s">
        <v>4066</v>
      </c>
      <c r="AF2652">
        <f>+COUNTIF(Piloto!C:C,MARCO!A2652)</f>
        <v>0</v>
      </c>
    </row>
    <row r="2653" spans="1:32" x14ac:dyDescent="0.25">
      <c r="A2653" s="5" t="str">
        <f t="shared" si="41"/>
        <v>R 12 - D 98 - 452 - 1281</v>
      </c>
      <c r="B2653" s="23" t="s">
        <v>2347</v>
      </c>
      <c r="C2653" t="s">
        <v>88</v>
      </c>
      <c r="D2653" t="s">
        <v>1652</v>
      </c>
      <c r="E2653" t="s">
        <v>1653</v>
      </c>
      <c r="F2653" t="s">
        <v>134</v>
      </c>
      <c r="G2653" t="s">
        <v>134</v>
      </c>
      <c r="H2653" t="s">
        <v>4068</v>
      </c>
      <c r="I2653" t="s">
        <v>20</v>
      </c>
      <c r="J2653" t="s">
        <v>2349</v>
      </c>
      <c r="K2653" t="s">
        <v>21</v>
      </c>
      <c r="M2653" t="s">
        <v>2276</v>
      </c>
      <c r="N2653" t="s">
        <v>22</v>
      </c>
      <c r="O2653" t="s">
        <v>23</v>
      </c>
      <c r="P2653" t="s">
        <v>26</v>
      </c>
      <c r="Q2653" t="s">
        <v>2348</v>
      </c>
      <c r="R2653" s="13">
        <v>33</v>
      </c>
      <c r="S2653" s="13">
        <v>1</v>
      </c>
      <c r="T2653" s="21">
        <v>1</v>
      </c>
      <c r="V2653" t="s">
        <v>2154</v>
      </c>
      <c r="W2653" t="s">
        <v>17589</v>
      </c>
      <c r="X2653" s="20" t="str">
        <f>+IF(V2653="","-",CONCATENATE(V2653,"_",W2653))</f>
        <v>FINES_R12</v>
      </c>
      <c r="Y2653" s="59">
        <v>0.5523688793182373</v>
      </c>
      <c r="Z2653" t="s">
        <v>134</v>
      </c>
      <c r="AA2653" t="s">
        <v>2394</v>
      </c>
      <c r="AB2653" t="str">
        <f>+IF(W2653="","-",IF(W2653="UNICO","CENSO","MUESTRA"))</f>
        <v>MUESTRA</v>
      </c>
      <c r="AC2653" t="s">
        <v>2398</v>
      </c>
      <c r="AD2653" t="s">
        <v>4069</v>
      </c>
      <c r="AF2653">
        <f>+COUNTIF(Piloto!C:C,MARCO!A2653)</f>
        <v>0</v>
      </c>
    </row>
    <row r="2654" spans="1:32" x14ac:dyDescent="0.25">
      <c r="A2654" s="5" t="str">
        <f t="shared" si="41"/>
        <v>R 12 - D 11 - 451 - 4029</v>
      </c>
      <c r="B2654" s="23" t="s">
        <v>2347</v>
      </c>
      <c r="C2654" t="s">
        <v>88</v>
      </c>
      <c r="D2654" t="s">
        <v>84</v>
      </c>
      <c r="E2654" t="s">
        <v>388</v>
      </c>
      <c r="F2654" t="s">
        <v>134</v>
      </c>
      <c r="G2654" t="s">
        <v>134</v>
      </c>
      <c r="H2654" t="s">
        <v>3978</v>
      </c>
      <c r="I2654" t="s">
        <v>20</v>
      </c>
      <c r="J2654" t="s">
        <v>2349</v>
      </c>
      <c r="K2654" t="s">
        <v>21</v>
      </c>
      <c r="M2654" t="s">
        <v>3979</v>
      </c>
      <c r="N2654" t="s">
        <v>22</v>
      </c>
      <c r="O2654" t="s">
        <v>23</v>
      </c>
      <c r="P2654" t="s">
        <v>26</v>
      </c>
      <c r="Q2654" t="s">
        <v>2348</v>
      </c>
      <c r="R2654" s="13">
        <v>16</v>
      </c>
      <c r="S2654" s="13">
        <v>1</v>
      </c>
      <c r="T2654" s="21">
        <v>1</v>
      </c>
      <c r="V2654" t="s">
        <v>2154</v>
      </c>
      <c r="W2654" t="s">
        <v>17589</v>
      </c>
      <c r="X2654" s="20" t="str">
        <f>+IF(V2654="","-",CONCATENATE(V2654,"_",W2654))</f>
        <v>FINES_R12</v>
      </c>
      <c r="Y2654" s="59">
        <v>0.55625718832015991</v>
      </c>
      <c r="Z2654" t="s">
        <v>134</v>
      </c>
      <c r="AA2654" t="s">
        <v>2394</v>
      </c>
      <c r="AB2654" t="str">
        <f>+IF(W2654="","-",IF(W2654="UNICO","CENSO","MUESTRA"))</f>
        <v>MUESTRA</v>
      </c>
      <c r="AC2654" t="s">
        <v>2398</v>
      </c>
      <c r="AD2654" t="s">
        <v>3980</v>
      </c>
      <c r="AF2654">
        <f>+COUNTIF(Piloto!C:C,MARCO!A2654)</f>
        <v>0</v>
      </c>
    </row>
    <row r="2655" spans="1:32" x14ac:dyDescent="0.25">
      <c r="A2655" s="5" t="str">
        <f t="shared" si="41"/>
        <v>R 12 - D 98 - 452 - 4212</v>
      </c>
      <c r="B2655" s="23" t="s">
        <v>2347</v>
      </c>
      <c r="C2655" t="s">
        <v>88</v>
      </c>
      <c r="D2655" t="s">
        <v>1652</v>
      </c>
      <c r="E2655" t="s">
        <v>1653</v>
      </c>
      <c r="F2655" t="s">
        <v>134</v>
      </c>
      <c r="G2655" t="s">
        <v>134</v>
      </c>
      <c r="H2655" t="s">
        <v>4081</v>
      </c>
      <c r="I2655" t="s">
        <v>20</v>
      </c>
      <c r="J2655" t="s">
        <v>2349</v>
      </c>
      <c r="K2655" t="s">
        <v>21</v>
      </c>
      <c r="M2655" t="s">
        <v>4082</v>
      </c>
      <c r="N2655" t="s">
        <v>22</v>
      </c>
      <c r="O2655" t="s">
        <v>23</v>
      </c>
      <c r="P2655" t="s">
        <v>26</v>
      </c>
      <c r="Q2655" t="s">
        <v>2348</v>
      </c>
      <c r="R2655" s="13">
        <v>25</v>
      </c>
      <c r="S2655" s="13">
        <v>1</v>
      </c>
      <c r="T2655" s="21">
        <v>1</v>
      </c>
      <c r="V2655" t="s">
        <v>2154</v>
      </c>
      <c r="W2655" t="s">
        <v>17589</v>
      </c>
      <c r="X2655" s="20" t="str">
        <f>+IF(V2655="","-",CONCATENATE(V2655,"_",W2655))</f>
        <v>FINES_R12</v>
      </c>
      <c r="Y2655" s="59">
        <v>0.56315791606903076</v>
      </c>
      <c r="Z2655" t="s">
        <v>134</v>
      </c>
      <c r="AA2655" t="s">
        <v>2394</v>
      </c>
      <c r="AB2655" t="str">
        <f>+IF(W2655="","-",IF(W2655="UNICO","CENSO","MUESTRA"))</f>
        <v>MUESTRA</v>
      </c>
      <c r="AC2655" t="s">
        <v>2397</v>
      </c>
      <c r="AD2655" t="s">
        <v>4083</v>
      </c>
      <c r="AF2655">
        <f>+COUNTIF(Piloto!C:C,MARCO!A2655)</f>
        <v>0</v>
      </c>
    </row>
    <row r="2656" spans="1:32" x14ac:dyDescent="0.25">
      <c r="A2656" s="5" t="str">
        <f t="shared" si="41"/>
        <v>R 12 - D 98 - 452 - 1562</v>
      </c>
      <c r="B2656" s="23" t="s">
        <v>2347</v>
      </c>
      <c r="C2656" t="s">
        <v>88</v>
      </c>
      <c r="D2656" t="s">
        <v>1652</v>
      </c>
      <c r="E2656" t="s">
        <v>1653</v>
      </c>
      <c r="F2656" t="s">
        <v>134</v>
      </c>
      <c r="G2656" t="s">
        <v>134</v>
      </c>
      <c r="H2656" t="s">
        <v>4076</v>
      </c>
      <c r="I2656" t="s">
        <v>20</v>
      </c>
      <c r="J2656" t="s">
        <v>2349</v>
      </c>
      <c r="K2656" t="s">
        <v>21</v>
      </c>
      <c r="M2656" t="s">
        <v>4077</v>
      </c>
      <c r="N2656" t="s">
        <v>22</v>
      </c>
      <c r="O2656" t="s">
        <v>23</v>
      </c>
      <c r="P2656" t="s">
        <v>26</v>
      </c>
      <c r="Q2656" t="s">
        <v>2348</v>
      </c>
      <c r="R2656" s="13">
        <v>17</v>
      </c>
      <c r="S2656" s="13">
        <v>1</v>
      </c>
      <c r="T2656" s="21">
        <v>1</v>
      </c>
      <c r="V2656" t="s">
        <v>2154</v>
      </c>
      <c r="W2656" t="s">
        <v>17589</v>
      </c>
      <c r="X2656" s="20" t="str">
        <f>+IF(V2656="","-",CONCATENATE(V2656,"_",W2656))</f>
        <v>FINES_R12</v>
      </c>
      <c r="Y2656" s="59">
        <v>0.56868618726730347</v>
      </c>
      <c r="Z2656" t="s">
        <v>134</v>
      </c>
      <c r="AA2656" t="s">
        <v>2394</v>
      </c>
      <c r="AB2656" t="str">
        <f>+IF(W2656="","-",IF(W2656="UNICO","CENSO","MUESTRA"))</f>
        <v>MUESTRA</v>
      </c>
      <c r="AC2656" t="s">
        <v>2398</v>
      </c>
      <c r="AD2656" t="s">
        <v>4078</v>
      </c>
      <c r="AF2656">
        <f>+COUNTIF(Piloto!C:C,MARCO!A2656)</f>
        <v>0</v>
      </c>
    </row>
    <row r="2657" spans="1:32" x14ac:dyDescent="0.25">
      <c r="A2657" s="5" t="str">
        <f t="shared" si="41"/>
        <v>R 12 - D 98 - 452 - 1278</v>
      </c>
      <c r="B2657" s="23" t="s">
        <v>2347</v>
      </c>
      <c r="C2657" t="s">
        <v>88</v>
      </c>
      <c r="D2657" t="s">
        <v>1652</v>
      </c>
      <c r="E2657" t="s">
        <v>1653</v>
      </c>
      <c r="F2657" t="s">
        <v>134</v>
      </c>
      <c r="G2657" t="s">
        <v>134</v>
      </c>
      <c r="H2657" t="s">
        <v>11220</v>
      </c>
      <c r="I2657" t="s">
        <v>20</v>
      </c>
      <c r="J2657" t="s">
        <v>2349</v>
      </c>
      <c r="K2657" t="s">
        <v>21</v>
      </c>
      <c r="M2657" t="s">
        <v>11221</v>
      </c>
      <c r="N2657" t="s">
        <v>22</v>
      </c>
      <c r="O2657" t="s">
        <v>23</v>
      </c>
      <c r="P2657" t="s">
        <v>26</v>
      </c>
      <c r="Q2657" t="s">
        <v>2348</v>
      </c>
      <c r="R2657" s="13">
        <v>8</v>
      </c>
      <c r="S2657" s="13">
        <v>1</v>
      </c>
      <c r="T2657" s="21">
        <v>1</v>
      </c>
      <c r="V2657" t="s">
        <v>2154</v>
      </c>
      <c r="W2657" t="s">
        <v>17589</v>
      </c>
      <c r="X2657" s="20" t="str">
        <f>+IF(V2657="","-",CONCATENATE(V2657,"_",W2657))</f>
        <v>FINES_R12</v>
      </c>
      <c r="Y2657" s="59">
        <v>0.57936280965805054</v>
      </c>
      <c r="Z2657" t="s">
        <v>134</v>
      </c>
      <c r="AA2657" t="s">
        <v>2394</v>
      </c>
      <c r="AB2657" t="str">
        <f>+IF(W2657="","-",IF(W2657="UNICO","CENSO","MUESTRA"))</f>
        <v>MUESTRA</v>
      </c>
      <c r="AC2657" t="s">
        <v>2398</v>
      </c>
      <c r="AD2657" t="s">
        <v>11222</v>
      </c>
      <c r="AF2657">
        <f>+COUNTIF(Piloto!C:C,MARCO!A2657)</f>
        <v>0</v>
      </c>
    </row>
    <row r="2658" spans="1:32" x14ac:dyDescent="0.25">
      <c r="A2658" s="5" t="str">
        <f t="shared" si="41"/>
        <v>R 12 - D 98 - 452 - 1580</v>
      </c>
      <c r="B2658" s="23" t="s">
        <v>2347</v>
      </c>
      <c r="C2658" t="s">
        <v>88</v>
      </c>
      <c r="D2658" t="s">
        <v>1652</v>
      </c>
      <c r="E2658" t="s">
        <v>1653</v>
      </c>
      <c r="F2658" t="s">
        <v>134</v>
      </c>
      <c r="G2658" t="s">
        <v>134</v>
      </c>
      <c r="H2658" t="s">
        <v>4058</v>
      </c>
      <c r="I2658" t="s">
        <v>20</v>
      </c>
      <c r="J2658" t="s">
        <v>2349</v>
      </c>
      <c r="K2658" t="s">
        <v>21</v>
      </c>
      <c r="M2658" t="s">
        <v>4059</v>
      </c>
      <c r="N2658" t="s">
        <v>22</v>
      </c>
      <c r="O2658" t="s">
        <v>23</v>
      </c>
      <c r="P2658" t="s">
        <v>26</v>
      </c>
      <c r="Q2658" t="s">
        <v>2348</v>
      </c>
      <c r="R2658" s="13">
        <v>43</v>
      </c>
      <c r="S2658" s="13">
        <v>2</v>
      </c>
      <c r="T2658" s="21">
        <v>1</v>
      </c>
      <c r="V2658" t="s">
        <v>2154</v>
      </c>
      <c r="W2658" t="s">
        <v>17589</v>
      </c>
      <c r="X2658" s="20" t="str">
        <f>+IF(V2658="","-",CONCATENATE(V2658,"_",W2658))</f>
        <v>FINES_R12</v>
      </c>
      <c r="Y2658" s="59">
        <v>0.59238982200622559</v>
      </c>
      <c r="Z2658" t="s">
        <v>134</v>
      </c>
      <c r="AA2658" t="s">
        <v>2394</v>
      </c>
      <c r="AB2658" t="str">
        <f>+IF(W2658="","-",IF(W2658="UNICO","CENSO","MUESTRA"))</f>
        <v>MUESTRA</v>
      </c>
      <c r="AC2658" t="s">
        <v>2397</v>
      </c>
      <c r="AD2658" t="s">
        <v>4060</v>
      </c>
      <c r="AF2658">
        <f>+COUNTIF(Piloto!C:C,MARCO!A2658)</f>
        <v>0</v>
      </c>
    </row>
    <row r="2659" spans="1:32" x14ac:dyDescent="0.25">
      <c r="A2659" s="5" t="str">
        <f t="shared" si="41"/>
        <v>R 12 - D 11 - 451 - 1510</v>
      </c>
      <c r="B2659" s="23" t="s">
        <v>2347</v>
      </c>
      <c r="C2659" t="s">
        <v>88</v>
      </c>
      <c r="D2659" t="s">
        <v>84</v>
      </c>
      <c r="E2659" t="s">
        <v>388</v>
      </c>
      <c r="F2659" t="s">
        <v>134</v>
      </c>
      <c r="G2659" t="s">
        <v>134</v>
      </c>
      <c r="H2659" t="s">
        <v>3970</v>
      </c>
      <c r="I2659" t="s">
        <v>20</v>
      </c>
      <c r="J2659" t="s">
        <v>2349</v>
      </c>
      <c r="K2659" t="s">
        <v>21</v>
      </c>
      <c r="M2659" t="s">
        <v>3971</v>
      </c>
      <c r="N2659" t="s">
        <v>22</v>
      </c>
      <c r="O2659" t="s">
        <v>23</v>
      </c>
      <c r="P2659" t="s">
        <v>26</v>
      </c>
      <c r="Q2659" t="s">
        <v>2348</v>
      </c>
      <c r="R2659" s="13">
        <v>27</v>
      </c>
      <c r="S2659" s="13">
        <v>1</v>
      </c>
      <c r="T2659" s="21">
        <v>1</v>
      </c>
      <c r="V2659" t="s">
        <v>2154</v>
      </c>
      <c r="W2659" t="s">
        <v>17589</v>
      </c>
      <c r="X2659" s="20" t="str">
        <f>+IF(V2659="","-",CONCATENATE(V2659,"_",W2659))</f>
        <v>FINES_R12</v>
      </c>
      <c r="Y2659" s="59">
        <v>0.59472495317459106</v>
      </c>
      <c r="Z2659" t="s">
        <v>134</v>
      </c>
      <c r="AA2659" t="s">
        <v>2394</v>
      </c>
      <c r="AB2659" t="str">
        <f>+IF(W2659="","-",IF(W2659="UNICO","CENSO","MUESTRA"))</f>
        <v>MUESTRA</v>
      </c>
      <c r="AC2659" t="s">
        <v>2398</v>
      </c>
      <c r="AD2659" t="s">
        <v>3972</v>
      </c>
      <c r="AF2659">
        <f>+COUNTIF(Piloto!C:C,MARCO!A2659)</f>
        <v>0</v>
      </c>
    </row>
    <row r="2660" spans="1:32" x14ac:dyDescent="0.25">
      <c r="A2660" s="5" t="str">
        <f t="shared" si="41"/>
        <v>R 12 - D 98 - 452 - 1563</v>
      </c>
      <c r="B2660" s="23" t="s">
        <v>2347</v>
      </c>
      <c r="C2660" t="s">
        <v>88</v>
      </c>
      <c r="D2660" t="s">
        <v>1652</v>
      </c>
      <c r="E2660" t="s">
        <v>1653</v>
      </c>
      <c r="F2660" t="s">
        <v>134</v>
      </c>
      <c r="G2660" t="s">
        <v>134</v>
      </c>
      <c r="H2660" t="s">
        <v>4062</v>
      </c>
      <c r="I2660" t="s">
        <v>20</v>
      </c>
      <c r="J2660" t="s">
        <v>2349</v>
      </c>
      <c r="K2660" t="s">
        <v>21</v>
      </c>
      <c r="M2660" t="s">
        <v>2277</v>
      </c>
      <c r="N2660" t="s">
        <v>22</v>
      </c>
      <c r="O2660" t="s">
        <v>23</v>
      </c>
      <c r="P2660" t="s">
        <v>26</v>
      </c>
      <c r="Q2660" t="s">
        <v>2348</v>
      </c>
      <c r="R2660" s="13">
        <v>35</v>
      </c>
      <c r="S2660" s="13">
        <v>2</v>
      </c>
      <c r="T2660" s="21">
        <v>1</v>
      </c>
      <c r="V2660" t="s">
        <v>2154</v>
      </c>
      <c r="W2660" t="s">
        <v>17589</v>
      </c>
      <c r="X2660" s="20" t="str">
        <f>+IF(V2660="","-",CONCATENATE(V2660,"_",W2660))</f>
        <v>FINES_R12</v>
      </c>
      <c r="Y2660" s="59">
        <v>0.64143967628479004</v>
      </c>
      <c r="Z2660" t="s">
        <v>134</v>
      </c>
      <c r="AA2660" t="s">
        <v>2394</v>
      </c>
      <c r="AB2660" t="str">
        <f>+IF(W2660="","-",IF(W2660="UNICO","CENSO","MUESTRA"))</f>
        <v>MUESTRA</v>
      </c>
      <c r="AC2660" t="s">
        <v>2397</v>
      </c>
      <c r="AD2660" t="s">
        <v>4063</v>
      </c>
      <c r="AF2660">
        <f>+COUNTIF(Piloto!C:C,MARCO!A2660)</f>
        <v>0</v>
      </c>
    </row>
    <row r="2661" spans="1:32" x14ac:dyDescent="0.25">
      <c r="A2661" s="5" t="str">
        <f t="shared" si="41"/>
        <v>R 12 - D 97 - 455 - 4397</v>
      </c>
      <c r="B2661" s="23" t="s">
        <v>2347</v>
      </c>
      <c r="C2661" t="s">
        <v>88</v>
      </c>
      <c r="D2661" t="s">
        <v>1620</v>
      </c>
      <c r="E2661" t="s">
        <v>1621</v>
      </c>
      <c r="F2661" t="s">
        <v>134</v>
      </c>
      <c r="G2661" t="s">
        <v>134</v>
      </c>
      <c r="H2661" t="s">
        <v>11199</v>
      </c>
      <c r="I2661" t="s">
        <v>20</v>
      </c>
      <c r="J2661" t="s">
        <v>2349</v>
      </c>
      <c r="K2661" t="s">
        <v>21</v>
      </c>
      <c r="M2661" t="s">
        <v>11200</v>
      </c>
      <c r="N2661" t="s">
        <v>22</v>
      </c>
      <c r="O2661" t="s">
        <v>23</v>
      </c>
      <c r="P2661" t="s">
        <v>26</v>
      </c>
      <c r="Q2661" t="s">
        <v>2348</v>
      </c>
      <c r="R2661" s="13">
        <v>24</v>
      </c>
      <c r="S2661" s="13">
        <v>1</v>
      </c>
      <c r="T2661" s="21">
        <v>1</v>
      </c>
      <c r="V2661" t="s">
        <v>2154</v>
      </c>
      <c r="W2661" t="s">
        <v>17589</v>
      </c>
      <c r="X2661" s="20" t="str">
        <f>+IF(V2661="","-",CONCATENATE(V2661,"_",W2661))</f>
        <v>FINES_R12</v>
      </c>
      <c r="Y2661" s="59">
        <v>0.64521420001983643</v>
      </c>
      <c r="Z2661" t="s">
        <v>134</v>
      </c>
      <c r="AA2661" t="s">
        <v>2394</v>
      </c>
      <c r="AB2661" t="str">
        <f>+IF(W2661="","-",IF(W2661="UNICO","CENSO","MUESTRA"))</f>
        <v>MUESTRA</v>
      </c>
      <c r="AC2661" t="s">
        <v>2397</v>
      </c>
      <c r="AD2661" t="s">
        <v>11201</v>
      </c>
      <c r="AF2661">
        <f>+COUNTIF(Piloto!C:C,MARCO!A2661)</f>
        <v>0</v>
      </c>
    </row>
    <row r="2662" spans="1:32" x14ac:dyDescent="0.25">
      <c r="A2662" s="5" t="str">
        <f t="shared" si="41"/>
        <v>R 12 - D 11 - 451 - 1508</v>
      </c>
      <c r="B2662" s="23" t="s">
        <v>2347</v>
      </c>
      <c r="C2662" t="s">
        <v>88</v>
      </c>
      <c r="D2662" t="s">
        <v>84</v>
      </c>
      <c r="E2662" t="s">
        <v>388</v>
      </c>
      <c r="F2662" t="s">
        <v>134</v>
      </c>
      <c r="G2662" t="s">
        <v>134</v>
      </c>
      <c r="H2662" t="s">
        <v>3984</v>
      </c>
      <c r="I2662" t="s">
        <v>20</v>
      </c>
      <c r="J2662" t="s">
        <v>2349</v>
      </c>
      <c r="K2662" t="s">
        <v>21</v>
      </c>
      <c r="M2662" t="s">
        <v>3985</v>
      </c>
      <c r="N2662" t="s">
        <v>22</v>
      </c>
      <c r="O2662" t="s">
        <v>23</v>
      </c>
      <c r="P2662" t="s">
        <v>26</v>
      </c>
      <c r="Q2662" t="s">
        <v>2348</v>
      </c>
      <c r="R2662" s="13">
        <v>20</v>
      </c>
      <c r="S2662" s="13">
        <v>1</v>
      </c>
      <c r="T2662" s="21">
        <v>1</v>
      </c>
      <c r="V2662" t="s">
        <v>2154</v>
      </c>
      <c r="W2662" t="s">
        <v>17589</v>
      </c>
      <c r="X2662" s="20" t="str">
        <f>+IF(V2662="","-",CONCATENATE(V2662,"_",W2662))</f>
        <v>FINES_R12</v>
      </c>
      <c r="Y2662" s="59">
        <v>0.64541131258010864</v>
      </c>
      <c r="Z2662" t="s">
        <v>134</v>
      </c>
      <c r="AA2662" t="s">
        <v>2394</v>
      </c>
      <c r="AB2662" t="str">
        <f>+IF(W2662="","-",IF(W2662="UNICO","CENSO","MUESTRA"))</f>
        <v>MUESTRA</v>
      </c>
      <c r="AC2662" t="s">
        <v>2397</v>
      </c>
      <c r="AD2662" t="s">
        <v>3986</v>
      </c>
      <c r="AF2662">
        <f>+COUNTIF(Piloto!C:C,MARCO!A2662)</f>
        <v>0</v>
      </c>
    </row>
    <row r="2663" spans="1:32" x14ac:dyDescent="0.25">
      <c r="A2663" s="5" t="str">
        <f t="shared" si="41"/>
        <v>R 12 - D 97 - 455 - 4039</v>
      </c>
      <c r="B2663" s="23" t="s">
        <v>2347</v>
      </c>
      <c r="C2663" t="s">
        <v>88</v>
      </c>
      <c r="D2663" t="s">
        <v>1620</v>
      </c>
      <c r="E2663" t="s">
        <v>1621</v>
      </c>
      <c r="F2663" t="s">
        <v>134</v>
      </c>
      <c r="G2663" t="s">
        <v>134</v>
      </c>
      <c r="H2663" t="s">
        <v>11195</v>
      </c>
      <c r="I2663" t="s">
        <v>20</v>
      </c>
      <c r="J2663" t="s">
        <v>2349</v>
      </c>
      <c r="K2663" t="s">
        <v>21</v>
      </c>
      <c r="M2663" t="s">
        <v>11196</v>
      </c>
      <c r="N2663" t="s">
        <v>22</v>
      </c>
      <c r="O2663" t="s">
        <v>23</v>
      </c>
      <c r="P2663" t="s">
        <v>26</v>
      </c>
      <c r="Q2663" t="s">
        <v>2348</v>
      </c>
      <c r="R2663" s="13">
        <v>17</v>
      </c>
      <c r="S2663" s="13">
        <v>1</v>
      </c>
      <c r="T2663" s="21">
        <v>1</v>
      </c>
      <c r="V2663" t="s">
        <v>2154</v>
      </c>
      <c r="W2663" t="s">
        <v>17589</v>
      </c>
      <c r="X2663" s="20" t="str">
        <f>+IF(V2663="","-",CONCATENATE(V2663,"_",W2663))</f>
        <v>FINES_R12</v>
      </c>
      <c r="Y2663" s="59">
        <v>0.66187453269958496</v>
      </c>
      <c r="Z2663" t="s">
        <v>134</v>
      </c>
      <c r="AA2663" t="s">
        <v>2394</v>
      </c>
      <c r="AB2663" t="str">
        <f>+IF(W2663="","-",IF(W2663="UNICO","CENSO","MUESTRA"))</f>
        <v>MUESTRA</v>
      </c>
      <c r="AC2663" t="s">
        <v>2397</v>
      </c>
      <c r="AD2663" t="s">
        <v>11197</v>
      </c>
      <c r="AF2663">
        <f>+COUNTIF(Piloto!C:C,MARCO!A2663)</f>
        <v>0</v>
      </c>
    </row>
    <row r="2664" spans="1:32" x14ac:dyDescent="0.25">
      <c r="A2664" s="5" t="str">
        <f t="shared" si="41"/>
        <v>R 12 - D 98 - 452 - 1282</v>
      </c>
      <c r="B2664" s="23" t="s">
        <v>2347</v>
      </c>
      <c r="C2664" t="s">
        <v>88</v>
      </c>
      <c r="D2664" t="s">
        <v>1652</v>
      </c>
      <c r="E2664" t="s">
        <v>1653</v>
      </c>
      <c r="F2664" t="s">
        <v>134</v>
      </c>
      <c r="G2664" t="s">
        <v>134</v>
      </c>
      <c r="H2664" t="s">
        <v>11230</v>
      </c>
      <c r="I2664" t="s">
        <v>20</v>
      </c>
      <c r="J2664" t="s">
        <v>2349</v>
      </c>
      <c r="K2664" t="s">
        <v>21</v>
      </c>
      <c r="M2664" t="s">
        <v>11231</v>
      </c>
      <c r="N2664" t="s">
        <v>22</v>
      </c>
      <c r="O2664" t="s">
        <v>23</v>
      </c>
      <c r="P2664" t="s">
        <v>26</v>
      </c>
      <c r="Q2664" t="s">
        <v>2348</v>
      </c>
      <c r="R2664" s="13">
        <v>17</v>
      </c>
      <c r="S2664" s="13">
        <v>1</v>
      </c>
      <c r="T2664" s="21">
        <v>1</v>
      </c>
      <c r="V2664" t="s">
        <v>2154</v>
      </c>
      <c r="W2664" t="s">
        <v>17589</v>
      </c>
      <c r="X2664" s="20" t="str">
        <f>+IF(V2664="","-",CONCATENATE(V2664,"_",W2664))</f>
        <v>FINES_R12</v>
      </c>
      <c r="Y2664" s="59">
        <v>0.70847731828689575</v>
      </c>
      <c r="Z2664" t="s">
        <v>134</v>
      </c>
      <c r="AA2664" t="s">
        <v>2394</v>
      </c>
      <c r="AB2664" t="str">
        <f>+IF(W2664="","-",IF(W2664="UNICO","CENSO","MUESTRA"))</f>
        <v>MUESTRA</v>
      </c>
      <c r="AC2664" t="s">
        <v>2398</v>
      </c>
      <c r="AD2664" t="s">
        <v>11232</v>
      </c>
      <c r="AF2664">
        <f>+COUNTIF(Piloto!C:C,MARCO!A2664)</f>
        <v>0</v>
      </c>
    </row>
    <row r="2665" spans="1:32" x14ac:dyDescent="0.25">
      <c r="A2665" s="5" t="str">
        <f t="shared" si="41"/>
        <v>R 12 - D 98 - 452 - 3677</v>
      </c>
      <c r="B2665" s="23" t="s">
        <v>2347</v>
      </c>
      <c r="C2665" t="s">
        <v>88</v>
      </c>
      <c r="D2665" t="s">
        <v>1652</v>
      </c>
      <c r="E2665" t="s">
        <v>1653</v>
      </c>
      <c r="F2665" t="s">
        <v>134</v>
      </c>
      <c r="G2665" t="s">
        <v>134</v>
      </c>
      <c r="H2665" t="s">
        <v>11216</v>
      </c>
      <c r="I2665" t="s">
        <v>20</v>
      </c>
      <c r="J2665" t="s">
        <v>2349</v>
      </c>
      <c r="K2665" t="s">
        <v>21</v>
      </c>
      <c r="M2665" t="s">
        <v>11217</v>
      </c>
      <c r="N2665" t="s">
        <v>22</v>
      </c>
      <c r="O2665" t="s">
        <v>23</v>
      </c>
      <c r="P2665" t="s">
        <v>26</v>
      </c>
      <c r="Q2665" t="s">
        <v>2348</v>
      </c>
      <c r="R2665" s="13">
        <v>9</v>
      </c>
      <c r="S2665" s="13">
        <v>2</v>
      </c>
      <c r="T2665" s="21">
        <v>1</v>
      </c>
      <c r="V2665" t="s">
        <v>2154</v>
      </c>
      <c r="W2665" t="s">
        <v>17589</v>
      </c>
      <c r="X2665" s="20" t="str">
        <f>+IF(V2665="","-",CONCATENATE(V2665,"_",W2665))</f>
        <v>FINES_R12</v>
      </c>
      <c r="Y2665" s="59">
        <v>0.72052669525146484</v>
      </c>
      <c r="Z2665" t="s">
        <v>134</v>
      </c>
      <c r="AA2665" t="s">
        <v>2394</v>
      </c>
      <c r="AB2665" t="str">
        <f>+IF(W2665="","-",IF(W2665="UNICO","CENSO","MUESTRA"))</f>
        <v>MUESTRA</v>
      </c>
      <c r="AC2665" t="s">
        <v>2398</v>
      </c>
      <c r="AD2665" t="s">
        <v>11218</v>
      </c>
      <c r="AF2665">
        <f>+COUNTIF(Piloto!C:C,MARCO!A2665)</f>
        <v>0</v>
      </c>
    </row>
    <row r="2666" spans="1:32" x14ac:dyDescent="0.25">
      <c r="A2666" s="5" t="str">
        <f t="shared" si="41"/>
        <v>R 12 - D 98 - 452 - 1286</v>
      </c>
      <c r="B2666" s="23" t="s">
        <v>2347</v>
      </c>
      <c r="C2666" t="s">
        <v>88</v>
      </c>
      <c r="D2666" t="s">
        <v>1652</v>
      </c>
      <c r="E2666" t="s">
        <v>1653</v>
      </c>
      <c r="F2666" t="s">
        <v>134</v>
      </c>
      <c r="G2666" t="s">
        <v>134</v>
      </c>
      <c r="H2666" t="s">
        <v>11225</v>
      </c>
      <c r="I2666" t="s">
        <v>20</v>
      </c>
      <c r="J2666" t="s">
        <v>2349</v>
      </c>
      <c r="K2666" t="s">
        <v>21</v>
      </c>
      <c r="M2666" t="s">
        <v>11226</v>
      </c>
      <c r="N2666" t="s">
        <v>22</v>
      </c>
      <c r="O2666" t="s">
        <v>23</v>
      </c>
      <c r="P2666" t="s">
        <v>26</v>
      </c>
      <c r="Q2666" t="s">
        <v>2348</v>
      </c>
      <c r="R2666" s="13">
        <v>10</v>
      </c>
      <c r="S2666" s="13">
        <v>1</v>
      </c>
      <c r="T2666" s="21">
        <v>1</v>
      </c>
      <c r="V2666" t="s">
        <v>2154</v>
      </c>
      <c r="W2666" t="s">
        <v>17589</v>
      </c>
      <c r="X2666" s="20" t="str">
        <f>+IF(V2666="","-",CONCATENATE(V2666,"_",W2666))</f>
        <v>FINES_R12</v>
      </c>
      <c r="Y2666" s="59">
        <v>0.72626173496246338</v>
      </c>
      <c r="Z2666" t="s">
        <v>134</v>
      </c>
      <c r="AA2666" t="s">
        <v>2394</v>
      </c>
      <c r="AB2666" t="str">
        <f>+IF(W2666="","-",IF(W2666="UNICO","CENSO","MUESTRA"))</f>
        <v>MUESTRA</v>
      </c>
      <c r="AC2666" t="s">
        <v>2397</v>
      </c>
      <c r="AD2666" t="s">
        <v>11227</v>
      </c>
      <c r="AF2666">
        <f>+COUNTIF(Piloto!C:C,MARCO!A2666)</f>
        <v>0</v>
      </c>
    </row>
    <row r="2667" spans="1:32" x14ac:dyDescent="0.25">
      <c r="A2667" s="5" t="str">
        <f t="shared" si="41"/>
        <v>R 12 - D 86 - 451 - 2389</v>
      </c>
      <c r="B2667" s="23" t="s">
        <v>2347</v>
      </c>
      <c r="C2667" t="s">
        <v>88</v>
      </c>
      <c r="D2667" t="s">
        <v>1520</v>
      </c>
      <c r="E2667" t="s">
        <v>1521</v>
      </c>
      <c r="F2667" t="s">
        <v>134</v>
      </c>
      <c r="G2667" t="s">
        <v>134</v>
      </c>
      <c r="H2667" t="s">
        <v>3998</v>
      </c>
      <c r="I2667" t="s">
        <v>20</v>
      </c>
      <c r="J2667" t="s">
        <v>2349</v>
      </c>
      <c r="K2667" t="s">
        <v>21</v>
      </c>
      <c r="M2667" t="s">
        <v>3999</v>
      </c>
      <c r="N2667" t="s">
        <v>22</v>
      </c>
      <c r="O2667" t="s">
        <v>23</v>
      </c>
      <c r="P2667" t="s">
        <v>26</v>
      </c>
      <c r="Q2667" t="s">
        <v>2348</v>
      </c>
      <c r="R2667" s="13">
        <v>66</v>
      </c>
      <c r="S2667" s="13">
        <v>3</v>
      </c>
      <c r="T2667" s="21">
        <v>1</v>
      </c>
      <c r="V2667" t="s">
        <v>2154</v>
      </c>
      <c r="W2667" t="s">
        <v>17589</v>
      </c>
      <c r="X2667" s="20" t="str">
        <f>+IF(V2667="","-",CONCATENATE(V2667,"_",W2667))</f>
        <v>FINES_R12</v>
      </c>
      <c r="Y2667" s="59">
        <v>0.79572540521621704</v>
      </c>
      <c r="Z2667" t="s">
        <v>134</v>
      </c>
      <c r="AA2667" t="s">
        <v>2394</v>
      </c>
      <c r="AB2667" t="str">
        <f>+IF(W2667="","-",IF(W2667="UNICO","CENSO","MUESTRA"))</f>
        <v>MUESTRA</v>
      </c>
      <c r="AC2667" t="s">
        <v>2397</v>
      </c>
      <c r="AD2667" t="s">
        <v>4000</v>
      </c>
      <c r="AF2667">
        <f>+COUNTIF(Piloto!C:C,MARCO!A2667)</f>
        <v>0</v>
      </c>
    </row>
    <row r="2668" spans="1:32" x14ac:dyDescent="0.25">
      <c r="A2668" s="5" t="str">
        <f t="shared" si="41"/>
        <v>R 12 - D 97 - 454 - 3373</v>
      </c>
      <c r="B2668" s="23" t="s">
        <v>2347</v>
      </c>
      <c r="C2668" t="s">
        <v>88</v>
      </c>
      <c r="D2668" t="s">
        <v>1620</v>
      </c>
      <c r="E2668" t="s">
        <v>1621</v>
      </c>
      <c r="F2668" t="s">
        <v>134</v>
      </c>
      <c r="G2668" t="s">
        <v>134</v>
      </c>
      <c r="H2668" t="s">
        <v>4039</v>
      </c>
      <c r="I2668" t="s">
        <v>20</v>
      </c>
      <c r="J2668" t="s">
        <v>2349</v>
      </c>
      <c r="K2668" t="s">
        <v>21</v>
      </c>
      <c r="M2668" t="s">
        <v>4040</v>
      </c>
      <c r="N2668" t="s">
        <v>22</v>
      </c>
      <c r="O2668" t="s">
        <v>23</v>
      </c>
      <c r="P2668" t="s">
        <v>26</v>
      </c>
      <c r="Q2668" t="s">
        <v>2348</v>
      </c>
      <c r="R2668" s="13">
        <v>14</v>
      </c>
      <c r="S2668" s="13">
        <v>1</v>
      </c>
      <c r="T2668" s="21">
        <v>1</v>
      </c>
      <c r="V2668" t="s">
        <v>2154</v>
      </c>
      <c r="W2668" t="s">
        <v>17589</v>
      </c>
      <c r="X2668" s="20" t="str">
        <f>+IF(V2668="","-",CONCATENATE(V2668,"_",W2668))</f>
        <v>FINES_R12</v>
      </c>
      <c r="Y2668" s="59">
        <v>0.84655672311782837</v>
      </c>
      <c r="Z2668" t="s">
        <v>134</v>
      </c>
      <c r="AA2668" t="s">
        <v>2394</v>
      </c>
      <c r="AB2668" t="str">
        <f>+IF(W2668="","-",IF(W2668="UNICO","CENSO","MUESTRA"))</f>
        <v>MUESTRA</v>
      </c>
      <c r="AC2668" t="s">
        <v>2398</v>
      </c>
      <c r="AD2668" t="s">
        <v>4041</v>
      </c>
      <c r="AF2668">
        <f>+COUNTIF(Piloto!C:C,MARCO!A2668)</f>
        <v>0</v>
      </c>
    </row>
    <row r="2669" spans="1:32" x14ac:dyDescent="0.25">
      <c r="A2669" s="5" t="str">
        <f t="shared" si="41"/>
        <v>R 12 - D 97 - 454 - 4409</v>
      </c>
      <c r="B2669" s="23" t="s">
        <v>2347</v>
      </c>
      <c r="C2669" t="s">
        <v>88</v>
      </c>
      <c r="D2669" t="s">
        <v>1620</v>
      </c>
      <c r="E2669" t="s">
        <v>1621</v>
      </c>
      <c r="F2669" t="s">
        <v>134</v>
      </c>
      <c r="G2669" t="s">
        <v>134</v>
      </c>
      <c r="H2669" t="s">
        <v>11203</v>
      </c>
      <c r="I2669" t="s">
        <v>20</v>
      </c>
      <c r="J2669" t="s">
        <v>2349</v>
      </c>
      <c r="K2669" t="s">
        <v>21</v>
      </c>
      <c r="M2669" t="s">
        <v>11204</v>
      </c>
      <c r="N2669" t="s">
        <v>22</v>
      </c>
      <c r="O2669" t="s">
        <v>23</v>
      </c>
      <c r="P2669" t="s">
        <v>26</v>
      </c>
      <c r="Q2669" t="s">
        <v>2348</v>
      </c>
      <c r="R2669" s="13">
        <v>31</v>
      </c>
      <c r="S2669" s="13">
        <v>1</v>
      </c>
      <c r="T2669" s="21">
        <v>1</v>
      </c>
      <c r="V2669" t="s">
        <v>2154</v>
      </c>
      <c r="W2669" t="s">
        <v>17589</v>
      </c>
      <c r="X2669" s="20" t="str">
        <f>+IF(V2669="","-",CONCATENATE(V2669,"_",W2669))</f>
        <v>FINES_R12</v>
      </c>
      <c r="Y2669" s="59">
        <v>0.84655672311782837</v>
      </c>
      <c r="Z2669" t="s">
        <v>134</v>
      </c>
      <c r="AA2669" t="s">
        <v>2394</v>
      </c>
      <c r="AB2669" t="str">
        <f>+IF(W2669="","-",IF(W2669="UNICO","CENSO","MUESTRA"))</f>
        <v>MUESTRA</v>
      </c>
      <c r="AC2669" t="s">
        <v>2397</v>
      </c>
      <c r="AD2669" t="s">
        <v>4041</v>
      </c>
      <c r="AF2669">
        <f>+COUNTIF(Piloto!C:C,MARCO!A2669)</f>
        <v>0</v>
      </c>
    </row>
    <row r="2670" spans="1:32" x14ac:dyDescent="0.25">
      <c r="A2670" s="5" t="str">
        <f t="shared" si="41"/>
        <v>R 13 - D 81 - 451 - 4031</v>
      </c>
      <c r="B2670" s="23" t="s">
        <v>2347</v>
      </c>
      <c r="C2670" t="s">
        <v>153</v>
      </c>
      <c r="D2670" t="s">
        <v>1427</v>
      </c>
      <c r="E2670" t="s">
        <v>1428</v>
      </c>
      <c r="F2670" t="s">
        <v>134</v>
      </c>
      <c r="G2670" t="s">
        <v>134</v>
      </c>
      <c r="H2670" t="s">
        <v>4190</v>
      </c>
      <c r="I2670" t="s">
        <v>20</v>
      </c>
      <c r="J2670" t="s">
        <v>2349</v>
      </c>
      <c r="K2670" t="s">
        <v>21</v>
      </c>
      <c r="M2670" t="s">
        <v>4191</v>
      </c>
      <c r="N2670" t="s">
        <v>22</v>
      </c>
      <c r="O2670" t="s">
        <v>23</v>
      </c>
      <c r="P2670" t="s">
        <v>26</v>
      </c>
      <c r="Q2670" t="s">
        <v>2348</v>
      </c>
      <c r="R2670" s="13">
        <v>15</v>
      </c>
      <c r="S2670" s="13">
        <v>1</v>
      </c>
      <c r="T2670" s="21">
        <v>1</v>
      </c>
      <c r="V2670" t="s">
        <v>2154</v>
      </c>
      <c r="W2670" t="s">
        <v>17590</v>
      </c>
      <c r="X2670" s="20" t="str">
        <f>+IF(V2670="","-",CONCATENATE(V2670,"_",W2670))</f>
        <v>FINES_R13</v>
      </c>
      <c r="Y2670" s="59">
        <v>7.5910508632659912E-2</v>
      </c>
      <c r="Z2670" t="s">
        <v>134</v>
      </c>
      <c r="AA2670" t="s">
        <v>2394</v>
      </c>
      <c r="AB2670" t="str">
        <f>+IF(W2670="","-",IF(W2670="UNICO","CENSO","MUESTRA"))</f>
        <v>MUESTRA</v>
      </c>
      <c r="AC2670" t="s">
        <v>2398</v>
      </c>
      <c r="AD2670" t="s">
        <v>4192</v>
      </c>
      <c r="AF2670">
        <f>+COUNTIF(Piloto!C:C,MARCO!A2670)</f>
        <v>0</v>
      </c>
    </row>
    <row r="2671" spans="1:32" x14ac:dyDescent="0.25">
      <c r="A2671" s="5" t="str">
        <f t="shared" si="41"/>
        <v>R 13 - D 81 - 451 - 2988</v>
      </c>
      <c r="B2671" s="23" t="s">
        <v>2347</v>
      </c>
      <c r="C2671" t="s">
        <v>153</v>
      </c>
      <c r="D2671" t="s">
        <v>1427</v>
      </c>
      <c r="E2671" t="s">
        <v>1428</v>
      </c>
      <c r="F2671" t="s">
        <v>134</v>
      </c>
      <c r="G2671" t="s">
        <v>134</v>
      </c>
      <c r="H2671" t="s">
        <v>4209</v>
      </c>
      <c r="I2671" t="s">
        <v>20</v>
      </c>
      <c r="J2671" t="s">
        <v>2349</v>
      </c>
      <c r="K2671" t="s">
        <v>21</v>
      </c>
      <c r="M2671" t="s">
        <v>4210</v>
      </c>
      <c r="N2671" t="s">
        <v>22</v>
      </c>
      <c r="O2671" t="s">
        <v>23</v>
      </c>
      <c r="P2671" t="s">
        <v>26</v>
      </c>
      <c r="Q2671" t="s">
        <v>2348</v>
      </c>
      <c r="R2671" s="13">
        <v>18</v>
      </c>
      <c r="S2671" s="13">
        <v>1</v>
      </c>
      <c r="T2671" s="21">
        <v>1</v>
      </c>
      <c r="V2671" t="s">
        <v>2154</v>
      </c>
      <c r="W2671" t="s">
        <v>17590</v>
      </c>
      <c r="X2671" s="20" t="str">
        <f>+IF(V2671="","-",CONCATENATE(V2671,"_",W2671))</f>
        <v>FINES_R13</v>
      </c>
      <c r="Y2671" s="59">
        <v>0.1651076078414917</v>
      </c>
      <c r="Z2671" t="s">
        <v>134</v>
      </c>
      <c r="AA2671" t="s">
        <v>2394</v>
      </c>
      <c r="AB2671" t="str">
        <f>+IF(W2671="","-",IF(W2671="UNICO","CENSO","MUESTRA"))</f>
        <v>MUESTRA</v>
      </c>
      <c r="AC2671" t="s">
        <v>2397</v>
      </c>
      <c r="AD2671" t="s">
        <v>4211</v>
      </c>
      <c r="AF2671">
        <f>+COUNTIF(Piloto!C:C,MARCO!A2671)</f>
        <v>0</v>
      </c>
    </row>
    <row r="2672" spans="1:32" x14ac:dyDescent="0.25">
      <c r="A2672" s="5" t="str">
        <f t="shared" si="41"/>
        <v>R 13 - D 81 - 451 - 3065</v>
      </c>
      <c r="B2672" s="23" t="s">
        <v>2347</v>
      </c>
      <c r="C2672" t="s">
        <v>153</v>
      </c>
      <c r="D2672" t="s">
        <v>1427</v>
      </c>
      <c r="E2672" t="s">
        <v>1428</v>
      </c>
      <c r="F2672" t="s">
        <v>134</v>
      </c>
      <c r="G2672" t="s">
        <v>134</v>
      </c>
      <c r="H2672" t="s">
        <v>4205</v>
      </c>
      <c r="I2672" t="s">
        <v>20</v>
      </c>
      <c r="J2672" t="s">
        <v>2349</v>
      </c>
      <c r="K2672" t="s">
        <v>21</v>
      </c>
      <c r="M2672" t="s">
        <v>4206</v>
      </c>
      <c r="N2672" t="s">
        <v>22</v>
      </c>
      <c r="O2672" t="s">
        <v>23</v>
      </c>
      <c r="P2672" t="s">
        <v>26</v>
      </c>
      <c r="Q2672" t="s">
        <v>2348</v>
      </c>
      <c r="R2672" s="13">
        <v>17</v>
      </c>
      <c r="S2672" s="13">
        <v>1</v>
      </c>
      <c r="T2672" s="21">
        <v>1</v>
      </c>
      <c r="V2672" t="s">
        <v>2154</v>
      </c>
      <c r="W2672" t="s">
        <v>17590</v>
      </c>
      <c r="X2672" s="20" t="str">
        <f>+IF(V2672="","-",CONCATENATE(V2672,"_",W2672))</f>
        <v>FINES_R13</v>
      </c>
      <c r="Y2672" s="59">
        <v>0.17426201701164251</v>
      </c>
      <c r="Z2672" t="s">
        <v>134</v>
      </c>
      <c r="AA2672" t="s">
        <v>2394</v>
      </c>
      <c r="AB2672" t="str">
        <f>+IF(W2672="","-",IF(W2672="UNICO","CENSO","MUESTRA"))</f>
        <v>MUESTRA</v>
      </c>
      <c r="AC2672" t="s">
        <v>2397</v>
      </c>
      <c r="AD2672" t="s">
        <v>4207</v>
      </c>
      <c r="AF2672">
        <f>+COUNTIF(Piloto!C:C,MARCO!A2672)</f>
        <v>0</v>
      </c>
    </row>
    <row r="2673" spans="1:32" x14ac:dyDescent="0.25">
      <c r="A2673" s="5" t="str">
        <f t="shared" si="41"/>
        <v>R 13 - D 81 - 451 - 3340</v>
      </c>
      <c r="B2673" s="23" t="s">
        <v>2347</v>
      </c>
      <c r="C2673" t="s">
        <v>153</v>
      </c>
      <c r="D2673" t="s">
        <v>1427</v>
      </c>
      <c r="E2673" t="s">
        <v>1428</v>
      </c>
      <c r="F2673" t="s">
        <v>134</v>
      </c>
      <c r="G2673" t="s">
        <v>134</v>
      </c>
      <c r="H2673" t="s">
        <v>4218</v>
      </c>
      <c r="I2673" t="s">
        <v>20</v>
      </c>
      <c r="J2673" t="s">
        <v>2349</v>
      </c>
      <c r="K2673" t="s">
        <v>21</v>
      </c>
      <c r="M2673" t="s">
        <v>4219</v>
      </c>
      <c r="N2673" t="s">
        <v>22</v>
      </c>
      <c r="O2673" t="s">
        <v>23</v>
      </c>
      <c r="P2673" t="s">
        <v>26</v>
      </c>
      <c r="Q2673" t="s">
        <v>2348</v>
      </c>
      <c r="R2673" s="13">
        <v>14</v>
      </c>
      <c r="S2673" s="13">
        <v>1</v>
      </c>
      <c r="T2673" s="21">
        <v>1</v>
      </c>
      <c r="V2673" t="s">
        <v>2154</v>
      </c>
      <c r="W2673" t="s">
        <v>17590</v>
      </c>
      <c r="X2673" s="20" t="str">
        <f>+IF(V2673="","-",CONCATENATE(V2673,"_",W2673))</f>
        <v>FINES_R13</v>
      </c>
      <c r="Y2673" s="59">
        <v>0.20085003972053531</v>
      </c>
      <c r="Z2673" t="s">
        <v>134</v>
      </c>
      <c r="AA2673" t="s">
        <v>2394</v>
      </c>
      <c r="AB2673" t="str">
        <f>+IF(W2673="","-",IF(W2673="UNICO","CENSO","MUESTRA"))</f>
        <v>MUESTRA</v>
      </c>
      <c r="AC2673" t="s">
        <v>2398</v>
      </c>
      <c r="AD2673" t="s">
        <v>4207</v>
      </c>
      <c r="AF2673">
        <f>+COUNTIF(Piloto!C:C,MARCO!A2673)</f>
        <v>0</v>
      </c>
    </row>
    <row r="2674" spans="1:32" x14ac:dyDescent="0.25">
      <c r="A2674" s="5" t="str">
        <f t="shared" si="41"/>
        <v>R 13 - D 89 - 451 - 4625</v>
      </c>
      <c r="B2674" s="23" t="s">
        <v>2347</v>
      </c>
      <c r="C2674" t="s">
        <v>153</v>
      </c>
      <c r="D2674" t="s">
        <v>1541</v>
      </c>
      <c r="E2674" t="s">
        <v>1542</v>
      </c>
      <c r="F2674" t="s">
        <v>134</v>
      </c>
      <c r="G2674" t="s">
        <v>134</v>
      </c>
      <c r="H2674" t="s">
        <v>4236</v>
      </c>
      <c r="I2674" t="s">
        <v>20</v>
      </c>
      <c r="J2674" t="s">
        <v>2349</v>
      </c>
      <c r="K2674" t="s">
        <v>21</v>
      </c>
      <c r="M2674" t="s">
        <v>18073</v>
      </c>
      <c r="N2674" t="s">
        <v>22</v>
      </c>
      <c r="O2674" t="s">
        <v>23</v>
      </c>
      <c r="P2674" t="s">
        <v>26</v>
      </c>
      <c r="Q2674" t="s">
        <v>2348</v>
      </c>
      <c r="R2674" s="13">
        <v>85</v>
      </c>
      <c r="S2674" s="13">
        <v>4</v>
      </c>
      <c r="T2674" s="21">
        <v>1</v>
      </c>
      <c r="V2674" t="s">
        <v>2154</v>
      </c>
      <c r="W2674" t="s">
        <v>17590</v>
      </c>
      <c r="X2674" s="20" t="str">
        <f>+IF(V2674="","-",CONCATENATE(V2674,"_",W2674))</f>
        <v>FINES_R13</v>
      </c>
      <c r="Y2674" s="59">
        <v>0.21951678395271301</v>
      </c>
      <c r="Z2674" t="s">
        <v>134</v>
      </c>
      <c r="AA2674" t="s">
        <v>2394</v>
      </c>
      <c r="AB2674" t="str">
        <f>+IF(W2674="","-",IF(W2674="UNICO","CENSO","MUESTRA"))</f>
        <v>MUESTRA</v>
      </c>
      <c r="AC2674" t="s">
        <v>2397</v>
      </c>
      <c r="AD2674" t="s">
        <v>4238</v>
      </c>
      <c r="AF2674">
        <f>+COUNTIF(Piloto!C:C,MARCO!A2674)</f>
        <v>0</v>
      </c>
    </row>
    <row r="2675" spans="1:32" x14ac:dyDescent="0.25">
      <c r="A2675" s="5" t="str">
        <f t="shared" si="41"/>
        <v>R 13 - D 94 - 451 - 3086</v>
      </c>
      <c r="B2675" s="23" t="s">
        <v>2347</v>
      </c>
      <c r="C2675" t="s">
        <v>153</v>
      </c>
      <c r="D2675" t="s">
        <v>1568</v>
      </c>
      <c r="E2675" t="s">
        <v>1569</v>
      </c>
      <c r="F2675" t="s">
        <v>134</v>
      </c>
      <c r="G2675" t="s">
        <v>134</v>
      </c>
      <c r="H2675" t="s">
        <v>11234</v>
      </c>
      <c r="I2675" t="s">
        <v>20</v>
      </c>
      <c r="J2675" t="s">
        <v>2349</v>
      </c>
      <c r="K2675" t="s">
        <v>21</v>
      </c>
      <c r="M2675" t="s">
        <v>2209</v>
      </c>
      <c r="N2675" t="s">
        <v>22</v>
      </c>
      <c r="O2675" t="s">
        <v>23</v>
      </c>
      <c r="P2675" t="s">
        <v>26</v>
      </c>
      <c r="Q2675" t="s">
        <v>2348</v>
      </c>
      <c r="R2675" s="13">
        <v>5</v>
      </c>
      <c r="S2675" s="13">
        <v>1</v>
      </c>
      <c r="T2675" s="21">
        <v>1</v>
      </c>
      <c r="V2675" t="s">
        <v>2154</v>
      </c>
      <c r="W2675" t="s">
        <v>17590</v>
      </c>
      <c r="X2675" s="20" t="str">
        <f>+IF(V2675="","-",CONCATENATE(V2675,"_",W2675))</f>
        <v>FINES_R13</v>
      </c>
      <c r="Y2675" s="59">
        <v>0.22104987502098081</v>
      </c>
      <c r="Z2675" t="s">
        <v>134</v>
      </c>
      <c r="AA2675" t="s">
        <v>2394</v>
      </c>
      <c r="AB2675" t="str">
        <f>+IF(W2675="","-",IF(W2675="UNICO","CENSO","MUESTRA"))</f>
        <v>MUESTRA</v>
      </c>
      <c r="AC2675" t="s">
        <v>2398</v>
      </c>
      <c r="AD2675" t="s">
        <v>11235</v>
      </c>
      <c r="AF2675">
        <f>+COUNTIF(Piloto!C:C,MARCO!A2675)</f>
        <v>0</v>
      </c>
    </row>
    <row r="2676" spans="1:32" x14ac:dyDescent="0.25">
      <c r="A2676" s="5" t="str">
        <f t="shared" si="41"/>
        <v>R 13 - D 94 - 451 - 3008</v>
      </c>
      <c r="B2676" s="23" t="s">
        <v>2347</v>
      </c>
      <c r="C2676" t="s">
        <v>153</v>
      </c>
      <c r="D2676" t="s">
        <v>1568</v>
      </c>
      <c r="E2676" t="s">
        <v>1569</v>
      </c>
      <c r="F2676" t="s">
        <v>134</v>
      </c>
      <c r="G2676" t="s">
        <v>134</v>
      </c>
      <c r="H2676" t="s">
        <v>4248</v>
      </c>
      <c r="I2676" t="s">
        <v>20</v>
      </c>
      <c r="J2676" t="s">
        <v>2349</v>
      </c>
      <c r="K2676" t="s">
        <v>21</v>
      </c>
      <c r="M2676" t="s">
        <v>2280</v>
      </c>
      <c r="N2676" t="s">
        <v>22</v>
      </c>
      <c r="O2676" t="s">
        <v>23</v>
      </c>
      <c r="P2676" t="s">
        <v>26</v>
      </c>
      <c r="Q2676" t="s">
        <v>2348</v>
      </c>
      <c r="R2676" s="13">
        <v>13</v>
      </c>
      <c r="S2676" s="13">
        <v>1</v>
      </c>
      <c r="T2676" s="21">
        <v>1</v>
      </c>
      <c r="V2676" t="s">
        <v>2154</v>
      </c>
      <c r="W2676" t="s">
        <v>17590</v>
      </c>
      <c r="X2676" s="20" t="str">
        <f>+IF(V2676="","-",CONCATENATE(V2676,"_",W2676))</f>
        <v>FINES_R13</v>
      </c>
      <c r="Y2676" s="59">
        <v>0.25907361507415771</v>
      </c>
      <c r="Z2676" t="s">
        <v>134</v>
      </c>
      <c r="AA2676" t="s">
        <v>2394</v>
      </c>
      <c r="AB2676" t="str">
        <f>+IF(W2676="","-",IF(W2676="UNICO","CENSO","MUESTRA"))</f>
        <v>MUESTRA</v>
      </c>
      <c r="AC2676" t="s">
        <v>2397</v>
      </c>
      <c r="AD2676" t="s">
        <v>4249</v>
      </c>
      <c r="AF2676">
        <f>+COUNTIF(Piloto!C:C,MARCO!A2676)</f>
        <v>0</v>
      </c>
    </row>
    <row r="2677" spans="1:32" x14ac:dyDescent="0.25">
      <c r="A2677" s="5" t="str">
        <f t="shared" si="41"/>
        <v>R 13 - D 81 - 451 - 2992</v>
      </c>
      <c r="B2677" s="23" t="s">
        <v>2347</v>
      </c>
      <c r="C2677" t="s">
        <v>153</v>
      </c>
      <c r="D2677" t="s">
        <v>1427</v>
      </c>
      <c r="E2677" t="s">
        <v>1428</v>
      </c>
      <c r="F2677" t="s">
        <v>134</v>
      </c>
      <c r="G2677" t="s">
        <v>134</v>
      </c>
      <c r="H2677" t="s">
        <v>4195</v>
      </c>
      <c r="I2677" t="s">
        <v>20</v>
      </c>
      <c r="J2677" t="s">
        <v>2349</v>
      </c>
      <c r="K2677" t="s">
        <v>21</v>
      </c>
      <c r="M2677" t="s">
        <v>4196</v>
      </c>
      <c r="N2677" t="s">
        <v>22</v>
      </c>
      <c r="O2677" t="s">
        <v>23</v>
      </c>
      <c r="P2677" t="s">
        <v>26</v>
      </c>
      <c r="Q2677" t="s">
        <v>2348</v>
      </c>
      <c r="R2677" s="13">
        <v>19</v>
      </c>
      <c r="S2677" s="13">
        <v>1</v>
      </c>
      <c r="T2677" s="21">
        <v>1</v>
      </c>
      <c r="V2677" t="s">
        <v>2154</v>
      </c>
      <c r="W2677" t="s">
        <v>17590</v>
      </c>
      <c r="X2677" s="20" t="str">
        <f>+IF(V2677="","-",CONCATENATE(V2677,"_",W2677))</f>
        <v>FINES_R13</v>
      </c>
      <c r="Y2677" s="59">
        <v>0.27399396896362299</v>
      </c>
      <c r="Z2677" t="s">
        <v>134</v>
      </c>
      <c r="AA2677" t="s">
        <v>2394</v>
      </c>
      <c r="AB2677" t="str">
        <f>+IF(W2677="","-",IF(W2677="UNICO","CENSO","MUESTRA"))</f>
        <v>MUESTRA</v>
      </c>
      <c r="AC2677" t="s">
        <v>2398</v>
      </c>
      <c r="AD2677" t="s">
        <v>4197</v>
      </c>
      <c r="AF2677">
        <f>+COUNTIF(Piloto!C:C,MARCO!A2677)</f>
        <v>0</v>
      </c>
    </row>
    <row r="2678" spans="1:32" x14ac:dyDescent="0.25">
      <c r="A2678" s="5" t="str">
        <f t="shared" si="41"/>
        <v>R 13 - D 81 - 451 - 2328</v>
      </c>
      <c r="B2678" s="23" t="s">
        <v>2347</v>
      </c>
      <c r="C2678" t="s">
        <v>153</v>
      </c>
      <c r="D2678" t="s">
        <v>1427</v>
      </c>
      <c r="E2678" t="s">
        <v>1428</v>
      </c>
      <c r="F2678" t="s">
        <v>134</v>
      </c>
      <c r="G2678" t="s">
        <v>134</v>
      </c>
      <c r="H2678" t="s">
        <v>4233</v>
      </c>
      <c r="I2678" t="s">
        <v>20</v>
      </c>
      <c r="J2678" t="s">
        <v>2349</v>
      </c>
      <c r="K2678" t="s">
        <v>21</v>
      </c>
      <c r="M2678" t="s">
        <v>4204</v>
      </c>
      <c r="N2678" t="s">
        <v>22</v>
      </c>
      <c r="O2678" t="s">
        <v>23</v>
      </c>
      <c r="P2678" t="s">
        <v>26</v>
      </c>
      <c r="Q2678" t="s">
        <v>2348</v>
      </c>
      <c r="R2678" s="13">
        <v>16</v>
      </c>
      <c r="S2678" s="13">
        <v>1</v>
      </c>
      <c r="T2678" s="21">
        <v>1</v>
      </c>
      <c r="V2678" t="s">
        <v>2154</v>
      </c>
      <c r="W2678" t="s">
        <v>17590</v>
      </c>
      <c r="X2678" s="20" t="str">
        <f>+IF(V2678="","-",CONCATENATE(V2678,"_",W2678))</f>
        <v>FINES_R13</v>
      </c>
      <c r="Y2678" s="59">
        <v>0.28747373819351202</v>
      </c>
      <c r="Z2678" t="s">
        <v>134</v>
      </c>
      <c r="AA2678" t="s">
        <v>2394</v>
      </c>
      <c r="AB2678" t="str">
        <f>+IF(W2678="","-",IF(W2678="UNICO","CENSO","MUESTRA"))</f>
        <v>MUESTRA</v>
      </c>
      <c r="AC2678" t="s">
        <v>2397</v>
      </c>
      <c r="AD2678" t="s">
        <v>4234</v>
      </c>
      <c r="AF2678">
        <f>+COUNTIF(Piloto!C:C,MARCO!A2678)</f>
        <v>0</v>
      </c>
    </row>
    <row r="2679" spans="1:32" x14ac:dyDescent="0.25">
      <c r="A2679" s="5" t="str">
        <f t="shared" si="41"/>
        <v>R 13 - D 81 - 451 - 1670</v>
      </c>
      <c r="B2679" s="23" t="s">
        <v>2347</v>
      </c>
      <c r="C2679" t="s">
        <v>153</v>
      </c>
      <c r="D2679" t="s">
        <v>1427</v>
      </c>
      <c r="E2679" t="s">
        <v>1428</v>
      </c>
      <c r="F2679" t="s">
        <v>134</v>
      </c>
      <c r="G2679" t="s">
        <v>134</v>
      </c>
      <c r="H2679" t="s">
        <v>4200</v>
      </c>
      <c r="I2679" t="s">
        <v>20</v>
      </c>
      <c r="J2679" t="s">
        <v>2349</v>
      </c>
      <c r="K2679" t="s">
        <v>21</v>
      </c>
      <c r="M2679" t="s">
        <v>4201</v>
      </c>
      <c r="N2679" t="s">
        <v>22</v>
      </c>
      <c r="O2679" t="s">
        <v>23</v>
      </c>
      <c r="P2679" t="s">
        <v>26</v>
      </c>
      <c r="Q2679" t="s">
        <v>2348</v>
      </c>
      <c r="R2679" s="13">
        <v>33</v>
      </c>
      <c r="S2679" s="13">
        <v>1</v>
      </c>
      <c r="T2679" s="21">
        <v>1</v>
      </c>
      <c r="V2679" t="s">
        <v>2154</v>
      </c>
      <c r="W2679" t="s">
        <v>17590</v>
      </c>
      <c r="X2679" s="20" t="str">
        <f>+IF(V2679="","-",CONCATENATE(V2679,"_",W2679))</f>
        <v>FINES_R13</v>
      </c>
      <c r="Y2679" s="59">
        <v>0.29028868675231928</v>
      </c>
      <c r="Z2679" t="s">
        <v>134</v>
      </c>
      <c r="AA2679" t="s">
        <v>2394</v>
      </c>
      <c r="AB2679" t="str">
        <f>+IF(W2679="","-",IF(W2679="UNICO","CENSO","MUESTRA"))</f>
        <v>MUESTRA</v>
      </c>
      <c r="AC2679" t="s">
        <v>2398</v>
      </c>
      <c r="AD2679" t="s">
        <v>4202</v>
      </c>
      <c r="AF2679">
        <f>+COUNTIF(Piloto!C:C,MARCO!A2679)</f>
        <v>0</v>
      </c>
    </row>
    <row r="2680" spans="1:32" x14ac:dyDescent="0.25">
      <c r="A2680" s="5" t="str">
        <f t="shared" si="41"/>
        <v>R 13 - D 66 - 451 - 1826</v>
      </c>
      <c r="B2680" s="23" t="s">
        <v>2347</v>
      </c>
      <c r="C2680" t="s">
        <v>153</v>
      </c>
      <c r="D2680" t="s">
        <v>1052</v>
      </c>
      <c r="E2680" t="s">
        <v>1053</v>
      </c>
      <c r="F2680" t="s">
        <v>134</v>
      </c>
      <c r="G2680" t="s">
        <v>134</v>
      </c>
      <c r="H2680" t="s">
        <v>4127</v>
      </c>
      <c r="I2680" t="s">
        <v>20</v>
      </c>
      <c r="J2680" t="s">
        <v>2349</v>
      </c>
      <c r="K2680" t="s">
        <v>21</v>
      </c>
      <c r="M2680" t="s">
        <v>18074</v>
      </c>
      <c r="N2680" t="s">
        <v>22</v>
      </c>
      <c r="O2680" t="s">
        <v>23</v>
      </c>
      <c r="P2680" t="s">
        <v>26</v>
      </c>
      <c r="Q2680" t="s">
        <v>2348</v>
      </c>
      <c r="R2680" s="13">
        <v>123</v>
      </c>
      <c r="S2680" s="13">
        <v>3</v>
      </c>
      <c r="T2680" s="21">
        <v>1</v>
      </c>
      <c r="V2680" t="s">
        <v>2154</v>
      </c>
      <c r="W2680" t="s">
        <v>17590</v>
      </c>
      <c r="X2680" s="20" t="str">
        <f>+IF(V2680="","-",CONCATENATE(V2680,"_",W2680))</f>
        <v>FINES_R13</v>
      </c>
      <c r="Y2680" s="59">
        <v>0.30474895238876343</v>
      </c>
      <c r="Z2680" t="s">
        <v>134</v>
      </c>
      <c r="AA2680" t="s">
        <v>2394</v>
      </c>
      <c r="AB2680" t="str">
        <f>+IF(W2680="","-",IF(W2680="UNICO","CENSO","MUESTRA"))</f>
        <v>MUESTRA</v>
      </c>
      <c r="AC2680" t="s">
        <v>2397</v>
      </c>
      <c r="AD2680" t="s">
        <v>4129</v>
      </c>
      <c r="AF2680">
        <f>+COUNTIF(Piloto!C:C,MARCO!A2680)</f>
        <v>0</v>
      </c>
    </row>
    <row r="2681" spans="1:32" x14ac:dyDescent="0.25">
      <c r="A2681" s="5" t="str">
        <f t="shared" si="41"/>
        <v>R 13 - D 81 - 451 - 4277</v>
      </c>
      <c r="B2681" s="23" t="s">
        <v>2347</v>
      </c>
      <c r="C2681" t="s">
        <v>153</v>
      </c>
      <c r="D2681" t="s">
        <v>1427</v>
      </c>
      <c r="E2681" t="s">
        <v>1428</v>
      </c>
      <c r="F2681" t="s">
        <v>134</v>
      </c>
      <c r="G2681" t="s">
        <v>134</v>
      </c>
      <c r="H2681" t="s">
        <v>4183</v>
      </c>
      <c r="I2681" t="s">
        <v>20</v>
      </c>
      <c r="J2681" t="s">
        <v>2349</v>
      </c>
      <c r="K2681" t="s">
        <v>21</v>
      </c>
      <c r="M2681" t="s">
        <v>4184</v>
      </c>
      <c r="N2681" t="s">
        <v>22</v>
      </c>
      <c r="O2681" t="s">
        <v>23</v>
      </c>
      <c r="P2681" t="s">
        <v>26</v>
      </c>
      <c r="Q2681" t="s">
        <v>2348</v>
      </c>
      <c r="R2681" s="13">
        <v>27</v>
      </c>
      <c r="S2681" s="13">
        <v>1</v>
      </c>
      <c r="T2681" s="21">
        <v>1</v>
      </c>
      <c r="V2681" t="s">
        <v>2154</v>
      </c>
      <c r="W2681" t="s">
        <v>17590</v>
      </c>
      <c r="X2681" s="20" t="str">
        <f>+IF(V2681="","-",CONCATENATE(V2681,"_",W2681))</f>
        <v>FINES_R13</v>
      </c>
      <c r="Y2681" s="59">
        <v>0.30913731455802917</v>
      </c>
      <c r="Z2681" t="s">
        <v>134</v>
      </c>
      <c r="AA2681" t="s">
        <v>2394</v>
      </c>
      <c r="AB2681" t="str">
        <f>+IF(W2681="","-",IF(W2681="UNICO","CENSO","MUESTRA"))</f>
        <v>MUESTRA</v>
      </c>
      <c r="AC2681" t="s">
        <v>2398</v>
      </c>
      <c r="AD2681" t="s">
        <v>4185</v>
      </c>
      <c r="AF2681">
        <f>+COUNTIF(Piloto!C:C,MARCO!A2681)</f>
        <v>0</v>
      </c>
    </row>
    <row r="2682" spans="1:32" x14ac:dyDescent="0.25">
      <c r="A2682" s="5" t="str">
        <f t="shared" si="41"/>
        <v>R 13 - D 66 - 451 - 1825</v>
      </c>
      <c r="B2682" s="23" t="s">
        <v>2347</v>
      </c>
      <c r="C2682" t="s">
        <v>153</v>
      </c>
      <c r="D2682" t="s">
        <v>1052</v>
      </c>
      <c r="E2682" t="s">
        <v>1053</v>
      </c>
      <c r="F2682" t="s">
        <v>134</v>
      </c>
      <c r="G2682" t="s">
        <v>134</v>
      </c>
      <c r="H2682" t="s">
        <v>4121</v>
      </c>
      <c r="I2682" t="s">
        <v>20</v>
      </c>
      <c r="J2682" t="s">
        <v>2349</v>
      </c>
      <c r="K2682" t="s">
        <v>21</v>
      </c>
      <c r="M2682" t="s">
        <v>18046</v>
      </c>
      <c r="N2682" t="s">
        <v>22</v>
      </c>
      <c r="O2682" t="s">
        <v>23</v>
      </c>
      <c r="P2682" t="s">
        <v>26</v>
      </c>
      <c r="Q2682" t="s">
        <v>2348</v>
      </c>
      <c r="R2682" s="13">
        <v>126</v>
      </c>
      <c r="S2682" s="13">
        <v>4</v>
      </c>
      <c r="T2682" s="21">
        <v>1</v>
      </c>
      <c r="V2682" t="s">
        <v>2154</v>
      </c>
      <c r="W2682" t="s">
        <v>17590</v>
      </c>
      <c r="X2682" s="20" t="str">
        <f>+IF(V2682="","-",CONCATENATE(V2682,"_",W2682))</f>
        <v>FINES_R13</v>
      </c>
      <c r="Y2682" s="59">
        <v>0.31825536489486689</v>
      </c>
      <c r="Z2682" t="s">
        <v>134</v>
      </c>
      <c r="AA2682" t="s">
        <v>2394</v>
      </c>
      <c r="AB2682" t="str">
        <f>+IF(W2682="","-",IF(W2682="UNICO","CENSO","MUESTRA"))</f>
        <v>MUESTRA</v>
      </c>
      <c r="AC2682" t="s">
        <v>2398</v>
      </c>
      <c r="AD2682" t="s">
        <v>4123</v>
      </c>
      <c r="AF2682">
        <f>+COUNTIF(Piloto!C:C,MARCO!A2682)</f>
        <v>0</v>
      </c>
    </row>
    <row r="2683" spans="1:32" x14ac:dyDescent="0.25">
      <c r="A2683" s="5" t="str">
        <f t="shared" si="41"/>
        <v>R 13 - D 22 - 451 - 3092</v>
      </c>
      <c r="B2683" s="23" t="s">
        <v>2347</v>
      </c>
      <c r="C2683" t="s">
        <v>153</v>
      </c>
      <c r="D2683" t="s">
        <v>489</v>
      </c>
      <c r="E2683" t="s">
        <v>490</v>
      </c>
      <c r="F2683" t="s">
        <v>134</v>
      </c>
      <c r="G2683" t="s">
        <v>134</v>
      </c>
      <c r="H2683" t="s">
        <v>4105</v>
      </c>
      <c r="I2683" t="s">
        <v>20</v>
      </c>
      <c r="J2683" t="s">
        <v>2349</v>
      </c>
      <c r="K2683" t="s">
        <v>21</v>
      </c>
      <c r="M2683" t="s">
        <v>4106</v>
      </c>
      <c r="N2683" t="s">
        <v>22</v>
      </c>
      <c r="O2683" t="s">
        <v>23</v>
      </c>
      <c r="P2683" t="s">
        <v>26</v>
      </c>
      <c r="Q2683" t="s">
        <v>2348</v>
      </c>
      <c r="R2683" s="13">
        <v>119</v>
      </c>
      <c r="S2683" s="13">
        <v>5</v>
      </c>
      <c r="T2683" s="21">
        <v>1</v>
      </c>
      <c r="V2683" t="s">
        <v>2154</v>
      </c>
      <c r="W2683" t="s">
        <v>17590</v>
      </c>
      <c r="X2683" s="20" t="str">
        <f>+IF(V2683="","-",CONCATENATE(V2683,"_",W2683))</f>
        <v>FINES_R13</v>
      </c>
      <c r="Y2683" s="59">
        <v>0.33653837442398071</v>
      </c>
      <c r="Z2683" t="s">
        <v>134</v>
      </c>
      <c r="AA2683" t="s">
        <v>2394</v>
      </c>
      <c r="AB2683" t="str">
        <f>+IF(W2683="","-",IF(W2683="UNICO","CENSO","MUESTRA"))</f>
        <v>MUESTRA</v>
      </c>
      <c r="AC2683" t="s">
        <v>2397</v>
      </c>
      <c r="AD2683" t="s">
        <v>4107</v>
      </c>
      <c r="AF2683">
        <f>+COUNTIF(Piloto!C:C,MARCO!A2683)</f>
        <v>0</v>
      </c>
    </row>
    <row r="2684" spans="1:32" x14ac:dyDescent="0.25">
      <c r="A2684" s="5" t="str">
        <f t="shared" si="41"/>
        <v>R 13 - D 81 - 451 - 4026</v>
      </c>
      <c r="B2684" s="23" t="s">
        <v>2347</v>
      </c>
      <c r="C2684" t="s">
        <v>153</v>
      </c>
      <c r="D2684" t="s">
        <v>1427</v>
      </c>
      <c r="E2684" t="s">
        <v>1428</v>
      </c>
      <c r="F2684" t="s">
        <v>134</v>
      </c>
      <c r="G2684" t="s">
        <v>134</v>
      </c>
      <c r="H2684" t="s">
        <v>4171</v>
      </c>
      <c r="I2684" t="s">
        <v>20</v>
      </c>
      <c r="J2684" t="s">
        <v>2349</v>
      </c>
      <c r="K2684" t="s">
        <v>21</v>
      </c>
      <c r="M2684" t="s">
        <v>4172</v>
      </c>
      <c r="N2684" t="s">
        <v>22</v>
      </c>
      <c r="O2684" t="s">
        <v>23</v>
      </c>
      <c r="P2684" t="s">
        <v>26</v>
      </c>
      <c r="Q2684" t="s">
        <v>2348</v>
      </c>
      <c r="R2684" s="13">
        <v>7</v>
      </c>
      <c r="S2684" s="13">
        <v>1</v>
      </c>
      <c r="T2684" s="21">
        <v>1</v>
      </c>
      <c r="V2684" t="s">
        <v>2154</v>
      </c>
      <c r="W2684" t="s">
        <v>17590</v>
      </c>
      <c r="X2684" s="20" t="str">
        <f>+IF(V2684="","-",CONCATENATE(V2684,"_",W2684))</f>
        <v>FINES_R13</v>
      </c>
      <c r="Y2684" s="59">
        <v>0.36080822348594671</v>
      </c>
      <c r="Z2684" t="s">
        <v>134</v>
      </c>
      <c r="AA2684" t="s">
        <v>2394</v>
      </c>
      <c r="AB2684" t="str">
        <f>+IF(W2684="","-",IF(W2684="UNICO","CENSO","MUESTRA"))</f>
        <v>MUESTRA</v>
      </c>
      <c r="AC2684" t="s">
        <v>2397</v>
      </c>
      <c r="AD2684" t="s">
        <v>4173</v>
      </c>
      <c r="AF2684">
        <f>+COUNTIF(Piloto!C:C,MARCO!A2684)</f>
        <v>0</v>
      </c>
    </row>
    <row r="2685" spans="1:32" x14ac:dyDescent="0.25">
      <c r="A2685" s="5" t="str">
        <f t="shared" si="41"/>
        <v>R 13 - D 81 - 451 - 2991</v>
      </c>
      <c r="B2685" s="23" t="s">
        <v>2347</v>
      </c>
      <c r="C2685" t="s">
        <v>153</v>
      </c>
      <c r="D2685" t="s">
        <v>1427</v>
      </c>
      <c r="E2685" t="s">
        <v>1428</v>
      </c>
      <c r="F2685" t="s">
        <v>134</v>
      </c>
      <c r="G2685" t="s">
        <v>134</v>
      </c>
      <c r="H2685" t="s">
        <v>4214</v>
      </c>
      <c r="I2685" t="s">
        <v>20</v>
      </c>
      <c r="J2685" t="s">
        <v>2349</v>
      </c>
      <c r="K2685" t="s">
        <v>21</v>
      </c>
      <c r="M2685" t="s">
        <v>4215</v>
      </c>
      <c r="N2685" t="s">
        <v>22</v>
      </c>
      <c r="O2685" t="s">
        <v>23</v>
      </c>
      <c r="P2685" t="s">
        <v>26</v>
      </c>
      <c r="Q2685" t="s">
        <v>2348</v>
      </c>
      <c r="R2685" s="13">
        <v>20</v>
      </c>
      <c r="S2685" s="13">
        <v>1</v>
      </c>
      <c r="T2685" s="21">
        <v>1</v>
      </c>
      <c r="V2685" t="s">
        <v>2154</v>
      </c>
      <c r="W2685" t="s">
        <v>17590</v>
      </c>
      <c r="X2685" s="20" t="str">
        <f>+IF(V2685="","-",CONCATENATE(V2685,"_",W2685))</f>
        <v>FINES_R13</v>
      </c>
      <c r="Y2685" s="59">
        <v>0.36080822348594671</v>
      </c>
      <c r="Z2685" t="s">
        <v>134</v>
      </c>
      <c r="AA2685" t="s">
        <v>2394</v>
      </c>
      <c r="AB2685" t="str">
        <f>+IF(W2685="","-",IF(W2685="UNICO","CENSO","MUESTRA"))</f>
        <v>MUESTRA</v>
      </c>
      <c r="AC2685" t="s">
        <v>2398</v>
      </c>
      <c r="AD2685" t="s">
        <v>4216</v>
      </c>
      <c r="AF2685">
        <f>+COUNTIF(Piloto!C:C,MARCO!A2685)</f>
        <v>0</v>
      </c>
    </row>
    <row r="2686" spans="1:32" x14ac:dyDescent="0.25">
      <c r="A2686" s="5" t="str">
        <f t="shared" si="41"/>
        <v>R 13 - D 66 - 451 - 1824</v>
      </c>
      <c r="B2686" s="23" t="s">
        <v>2347</v>
      </c>
      <c r="C2686" t="s">
        <v>153</v>
      </c>
      <c r="D2686" t="s">
        <v>1052</v>
      </c>
      <c r="E2686" t="s">
        <v>1053</v>
      </c>
      <c r="F2686" t="s">
        <v>134</v>
      </c>
      <c r="G2686" t="s">
        <v>134</v>
      </c>
      <c r="H2686" t="s">
        <v>4142</v>
      </c>
      <c r="I2686" t="s">
        <v>20</v>
      </c>
      <c r="J2686" t="s">
        <v>2349</v>
      </c>
      <c r="K2686" t="s">
        <v>21</v>
      </c>
      <c r="M2686" t="s">
        <v>18075</v>
      </c>
      <c r="N2686" t="s">
        <v>22</v>
      </c>
      <c r="O2686" t="s">
        <v>23</v>
      </c>
      <c r="P2686" t="s">
        <v>26</v>
      </c>
      <c r="Q2686" t="s">
        <v>2348</v>
      </c>
      <c r="R2686" s="13">
        <v>39</v>
      </c>
      <c r="S2686" s="13">
        <v>1</v>
      </c>
      <c r="T2686" s="21">
        <v>1</v>
      </c>
      <c r="V2686" t="s">
        <v>2154</v>
      </c>
      <c r="W2686" t="s">
        <v>17590</v>
      </c>
      <c r="X2686" s="20" t="str">
        <f>+IF(V2686="","-",CONCATENATE(V2686,"_",W2686))</f>
        <v>FINES_R13</v>
      </c>
      <c r="Y2686" s="59">
        <v>0.37901157140731812</v>
      </c>
      <c r="Z2686" t="s">
        <v>134</v>
      </c>
      <c r="AA2686" t="s">
        <v>2394</v>
      </c>
      <c r="AB2686" t="str">
        <f>+IF(W2686="","-",IF(W2686="UNICO","CENSO","MUESTRA"))</f>
        <v>MUESTRA</v>
      </c>
      <c r="AC2686" t="s">
        <v>2397</v>
      </c>
      <c r="AD2686" t="s">
        <v>4144</v>
      </c>
      <c r="AF2686">
        <f>+COUNTIF(Piloto!C:C,MARCO!A2686)</f>
        <v>0</v>
      </c>
    </row>
    <row r="2687" spans="1:32" x14ac:dyDescent="0.25">
      <c r="A2687" s="5" t="str">
        <f t="shared" si="41"/>
        <v>R 13 - D 89 - 451 - 3622</v>
      </c>
      <c r="B2687" s="23" t="s">
        <v>2347</v>
      </c>
      <c r="C2687" t="s">
        <v>153</v>
      </c>
      <c r="D2687" t="s">
        <v>1541</v>
      </c>
      <c r="E2687" t="s">
        <v>1542</v>
      </c>
      <c r="F2687" t="s">
        <v>134</v>
      </c>
      <c r="G2687" t="s">
        <v>134</v>
      </c>
      <c r="H2687" t="s">
        <v>4241</v>
      </c>
      <c r="I2687" t="s">
        <v>20</v>
      </c>
      <c r="J2687" t="s">
        <v>2349</v>
      </c>
      <c r="K2687" t="s">
        <v>21</v>
      </c>
      <c r="M2687" t="s">
        <v>4242</v>
      </c>
      <c r="N2687" t="s">
        <v>22</v>
      </c>
      <c r="O2687" t="s">
        <v>23</v>
      </c>
      <c r="P2687" t="s">
        <v>26</v>
      </c>
      <c r="Q2687" t="s">
        <v>2348</v>
      </c>
      <c r="R2687" s="13">
        <v>13</v>
      </c>
      <c r="S2687" s="13">
        <v>1</v>
      </c>
      <c r="T2687" s="21">
        <v>1</v>
      </c>
      <c r="V2687" t="s">
        <v>2154</v>
      </c>
      <c r="W2687" t="s">
        <v>17590</v>
      </c>
      <c r="X2687" s="20" t="str">
        <f>+IF(V2687="","-",CONCATENATE(V2687,"_",W2687))</f>
        <v>FINES_R13</v>
      </c>
      <c r="Y2687" s="59">
        <v>0.382374107837677</v>
      </c>
      <c r="Z2687" t="s">
        <v>134</v>
      </c>
      <c r="AA2687" t="s">
        <v>2394</v>
      </c>
      <c r="AB2687" t="str">
        <f>+IF(W2687="","-",IF(W2687="UNICO","CENSO","MUESTRA"))</f>
        <v>MUESTRA</v>
      </c>
      <c r="AC2687" t="s">
        <v>2398</v>
      </c>
      <c r="AD2687" t="s">
        <v>4243</v>
      </c>
      <c r="AF2687">
        <f>+COUNTIF(Piloto!C:C,MARCO!A2687)</f>
        <v>0</v>
      </c>
    </row>
    <row r="2688" spans="1:32" x14ac:dyDescent="0.25">
      <c r="A2688" s="5" t="str">
        <f t="shared" si="41"/>
        <v>R 13 - D 81 - 451 - 1668</v>
      </c>
      <c r="B2688" s="23" t="s">
        <v>2347</v>
      </c>
      <c r="C2688" t="s">
        <v>153</v>
      </c>
      <c r="D2688" t="s">
        <v>1427</v>
      </c>
      <c r="E2688" t="s">
        <v>1428</v>
      </c>
      <c r="F2688" t="s">
        <v>134</v>
      </c>
      <c r="G2688" t="s">
        <v>134</v>
      </c>
      <c r="H2688" t="s">
        <v>4150</v>
      </c>
      <c r="I2688" t="s">
        <v>20</v>
      </c>
      <c r="J2688" t="s">
        <v>2349</v>
      </c>
      <c r="K2688" t="s">
        <v>21</v>
      </c>
      <c r="M2688" t="s">
        <v>4151</v>
      </c>
      <c r="N2688" t="s">
        <v>22</v>
      </c>
      <c r="O2688" t="s">
        <v>23</v>
      </c>
      <c r="P2688" t="s">
        <v>26</v>
      </c>
      <c r="Q2688" t="s">
        <v>2348</v>
      </c>
      <c r="R2688" s="13">
        <v>179</v>
      </c>
      <c r="S2688" s="13">
        <v>5</v>
      </c>
      <c r="T2688" s="21">
        <v>1</v>
      </c>
      <c r="V2688" t="s">
        <v>2154</v>
      </c>
      <c r="W2688" t="s">
        <v>17590</v>
      </c>
      <c r="X2688" s="20" t="str">
        <f>+IF(V2688="","-",CONCATENATE(V2688,"_",W2688))</f>
        <v>FINES_R13</v>
      </c>
      <c r="Y2688" s="59">
        <v>0.40347000956535339</v>
      </c>
      <c r="Z2688" t="s">
        <v>134</v>
      </c>
      <c r="AA2688" t="s">
        <v>2394</v>
      </c>
      <c r="AB2688" t="str">
        <f>+IF(W2688="","-",IF(W2688="UNICO","CENSO","MUESTRA"))</f>
        <v>MUESTRA</v>
      </c>
      <c r="AC2688" t="s">
        <v>2398</v>
      </c>
      <c r="AD2688" t="s">
        <v>4152</v>
      </c>
      <c r="AF2688">
        <f>+COUNTIF(Piloto!C:C,MARCO!A2688)</f>
        <v>0</v>
      </c>
    </row>
    <row r="2689" spans="1:32" x14ac:dyDescent="0.25">
      <c r="A2689" s="5" t="str">
        <f t="shared" si="41"/>
        <v>R 13 - D 66 - 451 - 1828</v>
      </c>
      <c r="B2689" s="23" t="s">
        <v>2347</v>
      </c>
      <c r="C2689" t="s">
        <v>153</v>
      </c>
      <c r="D2689" t="s">
        <v>1052</v>
      </c>
      <c r="E2689" t="s">
        <v>1053</v>
      </c>
      <c r="F2689" t="s">
        <v>134</v>
      </c>
      <c r="G2689" t="s">
        <v>134</v>
      </c>
      <c r="H2689" t="s">
        <v>4134</v>
      </c>
      <c r="I2689" t="s">
        <v>20</v>
      </c>
      <c r="J2689" t="s">
        <v>2349</v>
      </c>
      <c r="K2689" t="s">
        <v>21</v>
      </c>
      <c r="M2689" t="s">
        <v>4135</v>
      </c>
      <c r="N2689" t="s">
        <v>22</v>
      </c>
      <c r="O2689" t="s">
        <v>23</v>
      </c>
      <c r="P2689" t="s">
        <v>26</v>
      </c>
      <c r="Q2689" t="s">
        <v>2348</v>
      </c>
      <c r="R2689" s="13">
        <v>12</v>
      </c>
      <c r="S2689" s="13">
        <v>1</v>
      </c>
      <c r="T2689" s="21">
        <v>1</v>
      </c>
      <c r="V2689" t="s">
        <v>2154</v>
      </c>
      <c r="W2689" t="s">
        <v>17590</v>
      </c>
      <c r="X2689" s="20" t="str">
        <f>+IF(V2689="","-",CONCATENATE(V2689,"_",W2689))</f>
        <v>FINES_R13</v>
      </c>
      <c r="Y2689" s="59">
        <v>0.40778937935829163</v>
      </c>
      <c r="Z2689" t="s">
        <v>134</v>
      </c>
      <c r="AA2689" t="s">
        <v>2394</v>
      </c>
      <c r="AB2689" t="str">
        <f>+IF(W2689="","-",IF(W2689="UNICO","CENSO","MUESTRA"))</f>
        <v>MUESTRA</v>
      </c>
      <c r="AC2689" t="s">
        <v>2397</v>
      </c>
      <c r="AD2689" t="s">
        <v>4136</v>
      </c>
      <c r="AF2689">
        <f>+COUNTIF(Piloto!C:C,MARCO!A2689)</f>
        <v>0</v>
      </c>
    </row>
    <row r="2690" spans="1:32" x14ac:dyDescent="0.25">
      <c r="A2690" s="5" t="str">
        <f t="shared" si="41"/>
        <v>R 13 - D 81 - 451 - 3343</v>
      </c>
      <c r="B2690" s="23" t="s">
        <v>2347</v>
      </c>
      <c r="C2690" t="s">
        <v>153</v>
      </c>
      <c r="D2690" t="s">
        <v>1427</v>
      </c>
      <c r="E2690" t="s">
        <v>1428</v>
      </c>
      <c r="F2690" t="s">
        <v>134</v>
      </c>
      <c r="G2690" t="s">
        <v>134</v>
      </c>
      <c r="H2690" t="s">
        <v>4162</v>
      </c>
      <c r="I2690" t="s">
        <v>20</v>
      </c>
      <c r="J2690" t="s">
        <v>2349</v>
      </c>
      <c r="K2690" t="s">
        <v>21</v>
      </c>
      <c r="M2690" t="s">
        <v>4163</v>
      </c>
      <c r="N2690" t="s">
        <v>22</v>
      </c>
      <c r="O2690" t="s">
        <v>23</v>
      </c>
      <c r="P2690" t="s">
        <v>26</v>
      </c>
      <c r="Q2690" t="s">
        <v>2348</v>
      </c>
      <c r="R2690" s="13">
        <v>14</v>
      </c>
      <c r="S2690" s="13">
        <v>1</v>
      </c>
      <c r="T2690" s="21">
        <v>1</v>
      </c>
      <c r="V2690" t="s">
        <v>2154</v>
      </c>
      <c r="W2690" t="s">
        <v>17590</v>
      </c>
      <c r="X2690" s="20" t="str">
        <f>+IF(V2690="","-",CONCATENATE(V2690,"_",W2690))</f>
        <v>FINES_R13</v>
      </c>
      <c r="Y2690" s="59">
        <v>0.4155888557434082</v>
      </c>
      <c r="Z2690" t="s">
        <v>134</v>
      </c>
      <c r="AA2690" t="s">
        <v>2394</v>
      </c>
      <c r="AB2690" t="str">
        <f>+IF(W2690="","-",IF(W2690="UNICO","CENSO","MUESTRA"))</f>
        <v>MUESTRA</v>
      </c>
      <c r="AC2690" t="s">
        <v>2397</v>
      </c>
      <c r="AD2690" t="s">
        <v>4164</v>
      </c>
      <c r="AF2690">
        <f>+COUNTIF(Piloto!C:C,MARCO!A2690)</f>
        <v>0</v>
      </c>
    </row>
    <row r="2691" spans="1:32" x14ac:dyDescent="0.25">
      <c r="A2691" s="5" t="str">
        <f t="shared" ref="A2691:A2754" si="42">+H2691</f>
        <v>R 13 - D 19 - 451 - 4323</v>
      </c>
      <c r="B2691" s="23" t="s">
        <v>2347</v>
      </c>
      <c r="C2691" t="s">
        <v>153</v>
      </c>
      <c r="D2691" t="s">
        <v>475</v>
      </c>
      <c r="E2691" t="s">
        <v>476</v>
      </c>
      <c r="F2691" t="s">
        <v>134</v>
      </c>
      <c r="G2691" t="s">
        <v>134</v>
      </c>
      <c r="H2691" t="s">
        <v>4096</v>
      </c>
      <c r="I2691" t="s">
        <v>20</v>
      </c>
      <c r="J2691" t="s">
        <v>2349</v>
      </c>
      <c r="K2691" t="s">
        <v>21</v>
      </c>
      <c r="M2691" t="s">
        <v>4097</v>
      </c>
      <c r="N2691" t="s">
        <v>22</v>
      </c>
      <c r="O2691" t="s">
        <v>23</v>
      </c>
      <c r="P2691" t="s">
        <v>26</v>
      </c>
      <c r="Q2691" t="s">
        <v>2348</v>
      </c>
      <c r="R2691" s="13">
        <v>11</v>
      </c>
      <c r="S2691" s="13">
        <v>1</v>
      </c>
      <c r="T2691" s="21">
        <v>1</v>
      </c>
      <c r="V2691" t="s">
        <v>2154</v>
      </c>
      <c r="W2691" t="s">
        <v>17590</v>
      </c>
      <c r="X2691" s="20" t="str">
        <f>+IF(V2691="","-",CONCATENATE(V2691,"_",W2691))</f>
        <v>FINES_R13</v>
      </c>
      <c r="Y2691" s="59">
        <v>0.41580453515052801</v>
      </c>
      <c r="Z2691" t="s">
        <v>134</v>
      </c>
      <c r="AA2691" t="s">
        <v>2394</v>
      </c>
      <c r="AB2691" t="str">
        <f>+IF(W2691="","-",IF(W2691="UNICO","CENSO","MUESTRA"))</f>
        <v>MUESTRA</v>
      </c>
      <c r="AC2691" t="s">
        <v>2398</v>
      </c>
      <c r="AD2691" t="s">
        <v>4098</v>
      </c>
      <c r="AF2691">
        <f>+COUNTIF(Piloto!C:C,MARCO!A2691)</f>
        <v>0</v>
      </c>
    </row>
    <row r="2692" spans="1:32" x14ac:dyDescent="0.25">
      <c r="A2692" s="5" t="str">
        <f t="shared" si="42"/>
        <v>R 13 - D 81 - 451 - 4030</v>
      </c>
      <c r="B2692" s="23" t="s">
        <v>2347</v>
      </c>
      <c r="C2692" t="s">
        <v>153</v>
      </c>
      <c r="D2692" t="s">
        <v>1427</v>
      </c>
      <c r="E2692" t="s">
        <v>1428</v>
      </c>
      <c r="F2692" t="s">
        <v>134</v>
      </c>
      <c r="G2692" t="s">
        <v>134</v>
      </c>
      <c r="H2692" t="s">
        <v>4175</v>
      </c>
      <c r="I2692" t="s">
        <v>20</v>
      </c>
      <c r="J2692" t="s">
        <v>2349</v>
      </c>
      <c r="K2692" t="s">
        <v>21</v>
      </c>
      <c r="M2692" t="s">
        <v>4176</v>
      </c>
      <c r="N2692" t="s">
        <v>22</v>
      </c>
      <c r="O2692" t="s">
        <v>23</v>
      </c>
      <c r="P2692" t="s">
        <v>26</v>
      </c>
      <c r="Q2692" t="s">
        <v>2348</v>
      </c>
      <c r="R2692" s="13">
        <v>25</v>
      </c>
      <c r="S2692" s="13">
        <v>1</v>
      </c>
      <c r="T2692" s="21">
        <v>1</v>
      </c>
      <c r="V2692" t="s">
        <v>2154</v>
      </c>
      <c r="W2692" t="s">
        <v>17590</v>
      </c>
      <c r="X2692" s="20" t="str">
        <f>+IF(V2692="","-",CONCATENATE(V2692,"_",W2692))</f>
        <v>FINES_R13</v>
      </c>
      <c r="Y2692" s="59">
        <v>0.42290890216827393</v>
      </c>
      <c r="Z2692" t="s">
        <v>134</v>
      </c>
      <c r="AA2692" t="s">
        <v>2394</v>
      </c>
      <c r="AB2692" t="str">
        <f>+IF(W2692="","-",IF(W2692="UNICO","CENSO","MUESTRA"))</f>
        <v>MUESTRA</v>
      </c>
      <c r="AC2692" t="s">
        <v>2397</v>
      </c>
      <c r="AD2692" t="s">
        <v>4177</v>
      </c>
      <c r="AF2692">
        <f>+COUNTIF(Piloto!C:C,MARCO!A2692)</f>
        <v>0</v>
      </c>
    </row>
    <row r="2693" spans="1:32" x14ac:dyDescent="0.25">
      <c r="A2693" s="5" t="str">
        <f t="shared" si="42"/>
        <v>R 13 - D 94 - 451 - 3732</v>
      </c>
      <c r="B2693" s="23" t="s">
        <v>2347</v>
      </c>
      <c r="C2693" t="s">
        <v>153</v>
      </c>
      <c r="D2693" t="s">
        <v>1568</v>
      </c>
      <c r="E2693" t="s">
        <v>1569</v>
      </c>
      <c r="F2693" t="s">
        <v>134</v>
      </c>
      <c r="G2693" t="s">
        <v>134</v>
      </c>
      <c r="H2693" t="s">
        <v>11241</v>
      </c>
      <c r="I2693" t="s">
        <v>20</v>
      </c>
      <c r="J2693" t="s">
        <v>2349</v>
      </c>
      <c r="K2693" t="s">
        <v>21</v>
      </c>
      <c r="M2693" t="s">
        <v>11242</v>
      </c>
      <c r="N2693" t="s">
        <v>22</v>
      </c>
      <c r="O2693" t="s">
        <v>23</v>
      </c>
      <c r="P2693" t="s">
        <v>26</v>
      </c>
      <c r="Q2693" t="s">
        <v>2348</v>
      </c>
      <c r="R2693" s="13">
        <v>14</v>
      </c>
      <c r="S2693" s="13">
        <v>1</v>
      </c>
      <c r="T2693" s="21">
        <v>1</v>
      </c>
      <c r="V2693" t="s">
        <v>2154</v>
      </c>
      <c r="W2693" t="s">
        <v>17590</v>
      </c>
      <c r="X2693" s="20" t="str">
        <f>+IF(V2693="","-",CONCATENATE(V2693,"_",W2693))</f>
        <v>FINES_R13</v>
      </c>
      <c r="Y2693" s="59">
        <v>0.42427712678909302</v>
      </c>
      <c r="Z2693" t="s">
        <v>134</v>
      </c>
      <c r="AA2693" t="s">
        <v>2394</v>
      </c>
      <c r="AB2693" t="str">
        <f>+IF(W2693="","-",IF(W2693="UNICO","CENSO","MUESTRA"))</f>
        <v>MUESTRA</v>
      </c>
      <c r="AC2693" t="s">
        <v>2398</v>
      </c>
      <c r="AD2693" t="s">
        <v>11243</v>
      </c>
      <c r="AF2693">
        <f>+COUNTIF(Piloto!C:C,MARCO!A2693)</f>
        <v>0</v>
      </c>
    </row>
    <row r="2694" spans="1:32" x14ac:dyDescent="0.25">
      <c r="A2694" s="5" t="str">
        <f t="shared" si="42"/>
        <v>R 13 - D 19 - 451 - 2309</v>
      </c>
      <c r="B2694" s="23" t="s">
        <v>2347</v>
      </c>
      <c r="C2694" t="s">
        <v>153</v>
      </c>
      <c r="D2694" t="s">
        <v>475</v>
      </c>
      <c r="E2694" t="s">
        <v>476</v>
      </c>
      <c r="F2694" t="s">
        <v>134</v>
      </c>
      <c r="G2694" t="s">
        <v>134</v>
      </c>
      <c r="H2694" t="s">
        <v>4090</v>
      </c>
      <c r="I2694" t="s">
        <v>20</v>
      </c>
      <c r="J2694" t="s">
        <v>2349</v>
      </c>
      <c r="K2694" t="s">
        <v>21</v>
      </c>
      <c r="M2694" t="s">
        <v>4091</v>
      </c>
      <c r="N2694" t="s">
        <v>22</v>
      </c>
      <c r="O2694" t="s">
        <v>23</v>
      </c>
      <c r="P2694" t="s">
        <v>26</v>
      </c>
      <c r="Q2694" t="s">
        <v>2348</v>
      </c>
      <c r="R2694" s="13">
        <v>34</v>
      </c>
      <c r="S2694" s="13">
        <v>1</v>
      </c>
      <c r="T2694" s="21">
        <v>1</v>
      </c>
      <c r="V2694" t="s">
        <v>2154</v>
      </c>
      <c r="W2694" t="s">
        <v>17590</v>
      </c>
      <c r="X2694" s="20" t="str">
        <f>+IF(V2694="","-",CONCATENATE(V2694,"_",W2694))</f>
        <v>FINES_R13</v>
      </c>
      <c r="Y2694" s="59">
        <v>0.4278927743434906</v>
      </c>
      <c r="Z2694" t="s">
        <v>134</v>
      </c>
      <c r="AA2694" t="s">
        <v>2394</v>
      </c>
      <c r="AB2694" t="str">
        <f>+IF(W2694="","-",IF(W2694="UNICO","CENSO","MUESTRA"))</f>
        <v>MUESTRA</v>
      </c>
      <c r="AC2694" t="s">
        <v>2398</v>
      </c>
      <c r="AD2694" t="s">
        <v>4092</v>
      </c>
      <c r="AF2694">
        <f>+COUNTIF(Piloto!C:C,MARCO!A2694)</f>
        <v>0</v>
      </c>
    </row>
    <row r="2695" spans="1:32" x14ac:dyDescent="0.25">
      <c r="A2695" s="5" t="str">
        <f t="shared" si="42"/>
        <v>R 13 - D 81 - 451 - 4191</v>
      </c>
      <c r="B2695" s="23" t="s">
        <v>2347</v>
      </c>
      <c r="C2695" t="s">
        <v>153</v>
      </c>
      <c r="D2695" t="s">
        <v>1427</v>
      </c>
      <c r="E2695" t="s">
        <v>1428</v>
      </c>
      <c r="F2695" t="s">
        <v>134</v>
      </c>
      <c r="G2695" t="s">
        <v>134</v>
      </c>
      <c r="H2695" t="s">
        <v>4221</v>
      </c>
      <c r="I2695" t="s">
        <v>20</v>
      </c>
      <c r="J2695" t="s">
        <v>2349</v>
      </c>
      <c r="K2695" t="s">
        <v>21</v>
      </c>
      <c r="M2695" t="s">
        <v>4222</v>
      </c>
      <c r="N2695" t="s">
        <v>22</v>
      </c>
      <c r="O2695" t="s">
        <v>23</v>
      </c>
      <c r="P2695" t="s">
        <v>26</v>
      </c>
      <c r="Q2695" t="s">
        <v>2348</v>
      </c>
      <c r="R2695" s="13">
        <v>15</v>
      </c>
      <c r="S2695" s="13">
        <v>1</v>
      </c>
      <c r="T2695" s="21">
        <v>1</v>
      </c>
      <c r="V2695" t="s">
        <v>2154</v>
      </c>
      <c r="W2695" t="s">
        <v>17590</v>
      </c>
      <c r="X2695" s="20" t="str">
        <f>+IF(V2695="","-",CONCATENATE(V2695,"_",W2695))</f>
        <v>FINES_R13</v>
      </c>
      <c r="Y2695" s="59">
        <v>0.42847850918769842</v>
      </c>
      <c r="Z2695" t="s">
        <v>134</v>
      </c>
      <c r="AA2695" t="s">
        <v>2394</v>
      </c>
      <c r="AB2695" t="str">
        <f>+IF(W2695="","-",IF(W2695="UNICO","CENSO","MUESTRA"))</f>
        <v>MUESTRA</v>
      </c>
      <c r="AC2695" t="s">
        <v>2398</v>
      </c>
      <c r="AD2695" t="s">
        <v>4223</v>
      </c>
      <c r="AF2695">
        <f>+COUNTIF(Piloto!C:C,MARCO!A2695)</f>
        <v>0</v>
      </c>
    </row>
    <row r="2696" spans="1:32" x14ac:dyDescent="0.25">
      <c r="A2696" s="5" t="str">
        <f t="shared" si="42"/>
        <v>R 13 - D 94 - 451 - 3833</v>
      </c>
      <c r="B2696" s="23" t="s">
        <v>2347</v>
      </c>
      <c r="C2696" t="s">
        <v>153</v>
      </c>
      <c r="D2696" t="s">
        <v>1568</v>
      </c>
      <c r="E2696" t="s">
        <v>1569</v>
      </c>
      <c r="F2696" t="s">
        <v>134</v>
      </c>
      <c r="G2696" t="s">
        <v>134</v>
      </c>
      <c r="H2696" t="s">
        <v>11237</v>
      </c>
      <c r="I2696" t="s">
        <v>20</v>
      </c>
      <c r="J2696" t="s">
        <v>2349</v>
      </c>
      <c r="K2696" t="s">
        <v>21</v>
      </c>
      <c r="M2696" t="s">
        <v>11238</v>
      </c>
      <c r="N2696" t="s">
        <v>22</v>
      </c>
      <c r="O2696" t="s">
        <v>23</v>
      </c>
      <c r="P2696" t="s">
        <v>26</v>
      </c>
      <c r="Q2696" t="s">
        <v>2348</v>
      </c>
      <c r="R2696" s="13">
        <v>10</v>
      </c>
      <c r="S2696" s="13">
        <v>1</v>
      </c>
      <c r="T2696" s="21">
        <v>1</v>
      </c>
      <c r="V2696" t="s">
        <v>2154</v>
      </c>
      <c r="W2696" t="s">
        <v>17590</v>
      </c>
      <c r="X2696" s="20" t="str">
        <f>+IF(V2696="","-",CONCATENATE(V2696,"_",W2696))</f>
        <v>FINES_R13</v>
      </c>
      <c r="Y2696" s="59">
        <v>0.43599247932434082</v>
      </c>
      <c r="Z2696" t="s">
        <v>134</v>
      </c>
      <c r="AA2696" t="s">
        <v>2394</v>
      </c>
      <c r="AB2696" t="str">
        <f>+IF(W2696="","-",IF(W2696="UNICO","CENSO","MUESTRA"))</f>
        <v>MUESTRA</v>
      </c>
      <c r="AC2696" t="s">
        <v>2398</v>
      </c>
      <c r="AD2696" t="s">
        <v>11239</v>
      </c>
      <c r="AF2696">
        <f>+COUNTIF(Piloto!C:C,MARCO!A2696)</f>
        <v>0</v>
      </c>
    </row>
    <row r="2697" spans="1:32" x14ac:dyDescent="0.25">
      <c r="A2697" s="5" t="str">
        <f t="shared" si="42"/>
        <v>R 13 - D 19 - 451 - 2310</v>
      </c>
      <c r="B2697" s="23" t="s">
        <v>2347</v>
      </c>
      <c r="C2697" t="s">
        <v>153</v>
      </c>
      <c r="D2697" t="s">
        <v>475</v>
      </c>
      <c r="E2697" t="s">
        <v>476</v>
      </c>
      <c r="F2697" t="s">
        <v>134</v>
      </c>
      <c r="G2697" t="s">
        <v>134</v>
      </c>
      <c r="H2697" t="s">
        <v>4086</v>
      </c>
      <c r="I2697" t="s">
        <v>20</v>
      </c>
      <c r="J2697" t="s">
        <v>2349</v>
      </c>
      <c r="K2697" t="s">
        <v>21</v>
      </c>
      <c r="M2697" t="s">
        <v>4087</v>
      </c>
      <c r="N2697" t="s">
        <v>22</v>
      </c>
      <c r="O2697" t="s">
        <v>23</v>
      </c>
      <c r="P2697" t="s">
        <v>26</v>
      </c>
      <c r="Q2697" t="s">
        <v>2348</v>
      </c>
      <c r="R2697" s="13">
        <v>36</v>
      </c>
      <c r="S2697" s="13">
        <v>2</v>
      </c>
      <c r="T2697" s="21">
        <v>1</v>
      </c>
      <c r="V2697" t="s">
        <v>2154</v>
      </c>
      <c r="W2697" t="s">
        <v>17590</v>
      </c>
      <c r="X2697" s="20" t="str">
        <f>+IF(V2697="","-",CONCATENATE(V2697,"_",W2697))</f>
        <v>FINES_R13</v>
      </c>
      <c r="Y2697" s="59">
        <v>0.43863976001739502</v>
      </c>
      <c r="Z2697" t="s">
        <v>134</v>
      </c>
      <c r="AA2697" t="s">
        <v>2394</v>
      </c>
      <c r="AB2697" t="str">
        <f>+IF(W2697="","-",IF(W2697="UNICO","CENSO","MUESTRA"))</f>
        <v>MUESTRA</v>
      </c>
      <c r="AC2697" t="s">
        <v>2397</v>
      </c>
      <c r="AD2697" t="s">
        <v>4088</v>
      </c>
      <c r="AF2697">
        <f>+COUNTIF(Piloto!C:C,MARCO!A2697)</f>
        <v>0</v>
      </c>
    </row>
    <row r="2698" spans="1:32" x14ac:dyDescent="0.25">
      <c r="A2698" s="5" t="str">
        <f t="shared" si="42"/>
        <v>R 13 - D 19 - 451 - 4341</v>
      </c>
      <c r="B2698" s="23" t="s">
        <v>2347</v>
      </c>
      <c r="C2698" t="s">
        <v>153</v>
      </c>
      <c r="D2698" t="s">
        <v>475</v>
      </c>
      <c r="E2698" t="s">
        <v>476</v>
      </c>
      <c r="F2698" t="s">
        <v>134</v>
      </c>
      <c r="G2698" t="s">
        <v>134</v>
      </c>
      <c r="H2698" t="s">
        <v>4101</v>
      </c>
      <c r="I2698" t="s">
        <v>20</v>
      </c>
      <c r="J2698" t="s">
        <v>2349</v>
      </c>
      <c r="K2698" t="s">
        <v>21</v>
      </c>
      <c r="M2698" t="s">
        <v>4087</v>
      </c>
      <c r="N2698" t="s">
        <v>22</v>
      </c>
      <c r="O2698" t="s">
        <v>23</v>
      </c>
      <c r="P2698" t="s">
        <v>26</v>
      </c>
      <c r="Q2698" t="s">
        <v>2348</v>
      </c>
      <c r="R2698" s="13">
        <v>23</v>
      </c>
      <c r="S2698" s="13">
        <v>1</v>
      </c>
      <c r="T2698" s="21">
        <v>1</v>
      </c>
      <c r="V2698" t="s">
        <v>2154</v>
      </c>
      <c r="W2698" t="s">
        <v>17590</v>
      </c>
      <c r="X2698" s="20" t="str">
        <f>+IF(V2698="","-",CONCATENATE(V2698,"_",W2698))</f>
        <v>FINES_R13</v>
      </c>
      <c r="Y2698" s="59">
        <v>0.43863976001739502</v>
      </c>
      <c r="Z2698" t="s">
        <v>134</v>
      </c>
      <c r="AA2698" t="s">
        <v>2394</v>
      </c>
      <c r="AB2698" t="str">
        <f>+IF(W2698="","-",IF(W2698="UNICO","CENSO","MUESTRA"))</f>
        <v>MUESTRA</v>
      </c>
      <c r="AC2698" t="s">
        <v>2398</v>
      </c>
      <c r="AD2698" t="s">
        <v>4102</v>
      </c>
      <c r="AF2698">
        <f>+COUNTIF(Piloto!C:C,MARCO!A2698)</f>
        <v>0</v>
      </c>
    </row>
    <row r="2699" spans="1:32" x14ac:dyDescent="0.25">
      <c r="A2699" s="5" t="str">
        <f t="shared" si="42"/>
        <v>R 13 - D 81 - 451 - 1667</v>
      </c>
      <c r="B2699" s="23" t="s">
        <v>2347</v>
      </c>
      <c r="C2699" t="s">
        <v>153</v>
      </c>
      <c r="D2699" t="s">
        <v>1427</v>
      </c>
      <c r="E2699" t="s">
        <v>1428</v>
      </c>
      <c r="F2699" t="s">
        <v>134</v>
      </c>
      <c r="G2699" t="s">
        <v>134</v>
      </c>
      <c r="H2699" t="s">
        <v>4146</v>
      </c>
      <c r="I2699" t="s">
        <v>20</v>
      </c>
      <c r="J2699" t="s">
        <v>2349</v>
      </c>
      <c r="K2699" t="s">
        <v>21</v>
      </c>
      <c r="M2699" t="s">
        <v>4147</v>
      </c>
      <c r="N2699" t="s">
        <v>22</v>
      </c>
      <c r="O2699" t="s">
        <v>23</v>
      </c>
      <c r="P2699" t="s">
        <v>26</v>
      </c>
      <c r="Q2699" t="s">
        <v>2348</v>
      </c>
      <c r="R2699" s="13">
        <v>181</v>
      </c>
      <c r="S2699" s="13">
        <v>6</v>
      </c>
      <c r="T2699" s="21">
        <v>1</v>
      </c>
      <c r="V2699" t="s">
        <v>2154</v>
      </c>
      <c r="W2699" t="s">
        <v>17590</v>
      </c>
      <c r="X2699" s="20" t="str">
        <f>+IF(V2699="","-",CONCATENATE(V2699,"_",W2699))</f>
        <v>FINES_R13</v>
      </c>
      <c r="Y2699" s="59">
        <v>0.44834581017494202</v>
      </c>
      <c r="Z2699" t="s">
        <v>134</v>
      </c>
      <c r="AA2699" t="s">
        <v>2394</v>
      </c>
      <c r="AB2699" t="str">
        <f>+IF(W2699="","-",IF(W2699="UNICO","CENSO","MUESTRA"))</f>
        <v>MUESTRA</v>
      </c>
      <c r="AC2699" t="s">
        <v>2398</v>
      </c>
      <c r="AD2699" t="s">
        <v>4148</v>
      </c>
      <c r="AF2699">
        <f>+COUNTIF(Piloto!C:C,MARCO!A2699)</f>
        <v>0</v>
      </c>
    </row>
    <row r="2700" spans="1:32" x14ac:dyDescent="0.25">
      <c r="A2700" s="5" t="str">
        <f t="shared" si="42"/>
        <v>R 13 - D 66 - 451 - 4295</v>
      </c>
      <c r="B2700" s="23" t="s">
        <v>2347</v>
      </c>
      <c r="C2700" t="s">
        <v>153</v>
      </c>
      <c r="D2700" t="s">
        <v>1052</v>
      </c>
      <c r="E2700" t="s">
        <v>1053</v>
      </c>
      <c r="F2700" t="s">
        <v>134</v>
      </c>
      <c r="G2700" t="s">
        <v>134</v>
      </c>
      <c r="H2700" t="s">
        <v>4138</v>
      </c>
      <c r="I2700" t="s">
        <v>20</v>
      </c>
      <c r="J2700" t="s">
        <v>2349</v>
      </c>
      <c r="K2700" t="s">
        <v>21</v>
      </c>
      <c r="M2700" t="s">
        <v>4139</v>
      </c>
      <c r="N2700" t="s">
        <v>22</v>
      </c>
      <c r="O2700" t="s">
        <v>23</v>
      </c>
      <c r="P2700" t="s">
        <v>26</v>
      </c>
      <c r="Q2700" t="s">
        <v>2348</v>
      </c>
      <c r="R2700" s="13">
        <v>27</v>
      </c>
      <c r="S2700" s="13">
        <v>1</v>
      </c>
      <c r="T2700" s="21">
        <v>1</v>
      </c>
      <c r="V2700" t="s">
        <v>2154</v>
      </c>
      <c r="W2700" t="s">
        <v>17590</v>
      </c>
      <c r="X2700" s="20" t="str">
        <f>+IF(V2700="","-",CONCATENATE(V2700,"_",W2700))</f>
        <v>FINES_R13</v>
      </c>
      <c r="Y2700" s="59">
        <v>0.4999522864818573</v>
      </c>
      <c r="Z2700" t="s">
        <v>134</v>
      </c>
      <c r="AA2700" t="s">
        <v>2394</v>
      </c>
      <c r="AB2700" t="str">
        <f>+IF(W2700="","-",IF(W2700="UNICO","CENSO","MUESTRA"))</f>
        <v>MUESTRA</v>
      </c>
      <c r="AC2700" t="s">
        <v>2397</v>
      </c>
      <c r="AD2700" t="s">
        <v>4140</v>
      </c>
      <c r="AF2700">
        <f>+COUNTIF(Piloto!C:C,MARCO!A2700)</f>
        <v>0</v>
      </c>
    </row>
    <row r="2701" spans="1:32" x14ac:dyDescent="0.25">
      <c r="A2701" s="5" t="str">
        <f t="shared" si="42"/>
        <v>R 13 - D 22 - 451 - 3527</v>
      </c>
      <c r="B2701" s="23" t="s">
        <v>2347</v>
      </c>
      <c r="C2701" t="s">
        <v>153</v>
      </c>
      <c r="D2701" t="s">
        <v>489</v>
      </c>
      <c r="E2701" t="s">
        <v>490</v>
      </c>
      <c r="F2701" t="s">
        <v>134</v>
      </c>
      <c r="G2701" t="s">
        <v>134</v>
      </c>
      <c r="H2701" t="s">
        <v>4110</v>
      </c>
      <c r="I2701" t="s">
        <v>20</v>
      </c>
      <c r="J2701" t="s">
        <v>2349</v>
      </c>
      <c r="K2701" t="s">
        <v>21</v>
      </c>
      <c r="M2701" t="s">
        <v>4111</v>
      </c>
      <c r="N2701" t="s">
        <v>22</v>
      </c>
      <c r="O2701" t="s">
        <v>23</v>
      </c>
      <c r="P2701" t="s">
        <v>26</v>
      </c>
      <c r="Q2701" t="s">
        <v>2348</v>
      </c>
      <c r="R2701" s="13">
        <v>11</v>
      </c>
      <c r="S2701" s="13">
        <v>1</v>
      </c>
      <c r="T2701" s="21">
        <v>1</v>
      </c>
      <c r="V2701" t="s">
        <v>2154</v>
      </c>
      <c r="W2701" t="s">
        <v>17590</v>
      </c>
      <c r="X2701" s="20" t="str">
        <f>+IF(V2701="","-",CONCATENATE(V2701,"_",W2701))</f>
        <v>FINES_R13</v>
      </c>
      <c r="Y2701" s="59">
        <v>0.53241258859634399</v>
      </c>
      <c r="Z2701" t="s">
        <v>134</v>
      </c>
      <c r="AA2701" t="s">
        <v>2394</v>
      </c>
      <c r="AB2701" t="str">
        <f>+IF(W2701="","-",IF(W2701="UNICO","CENSO","MUESTRA"))</f>
        <v>MUESTRA</v>
      </c>
      <c r="AC2701" t="s">
        <v>2398</v>
      </c>
      <c r="AD2701" t="s">
        <v>4112</v>
      </c>
      <c r="AF2701">
        <f>+COUNTIF(Piloto!C:C,MARCO!A2701)</f>
        <v>0</v>
      </c>
    </row>
    <row r="2702" spans="1:32" x14ac:dyDescent="0.25">
      <c r="A2702" s="5" t="str">
        <f t="shared" si="42"/>
        <v>R 13 - D 22 - 451 - 3726</v>
      </c>
      <c r="B2702" s="23" t="s">
        <v>2347</v>
      </c>
      <c r="C2702" t="s">
        <v>153</v>
      </c>
      <c r="D2702" t="s">
        <v>489</v>
      </c>
      <c r="E2702" t="s">
        <v>490</v>
      </c>
      <c r="F2702" t="s">
        <v>134</v>
      </c>
      <c r="G2702" t="s">
        <v>134</v>
      </c>
      <c r="H2702" t="s">
        <v>4117</v>
      </c>
      <c r="I2702" t="s">
        <v>20</v>
      </c>
      <c r="J2702" t="s">
        <v>2349</v>
      </c>
      <c r="K2702" t="s">
        <v>21</v>
      </c>
      <c r="M2702" t="s">
        <v>4118</v>
      </c>
      <c r="N2702" t="s">
        <v>22</v>
      </c>
      <c r="O2702" t="s">
        <v>23</v>
      </c>
      <c r="P2702" t="s">
        <v>26</v>
      </c>
      <c r="Q2702" t="s">
        <v>2348</v>
      </c>
      <c r="R2702" s="13">
        <v>8</v>
      </c>
      <c r="S2702" s="13">
        <v>1</v>
      </c>
      <c r="T2702" s="21">
        <v>1</v>
      </c>
      <c r="V2702" t="s">
        <v>2154</v>
      </c>
      <c r="W2702" t="s">
        <v>17590</v>
      </c>
      <c r="X2702" s="20" t="str">
        <f>+IF(V2702="","-",CONCATENATE(V2702,"_",W2702))</f>
        <v>FINES_R13</v>
      </c>
      <c r="Y2702" s="59">
        <v>0.53281259536743164</v>
      </c>
      <c r="Z2702" t="s">
        <v>134</v>
      </c>
      <c r="AA2702" t="s">
        <v>2394</v>
      </c>
      <c r="AB2702" t="str">
        <f>+IF(W2702="","-",IF(W2702="UNICO","CENSO","MUESTRA"))</f>
        <v>MUESTRA</v>
      </c>
      <c r="AC2702" t="s">
        <v>2397</v>
      </c>
      <c r="AD2702" t="s">
        <v>4119</v>
      </c>
      <c r="AF2702">
        <f>+COUNTIF(Piloto!C:C,MARCO!A2702)</f>
        <v>0</v>
      </c>
    </row>
    <row r="2703" spans="1:32" x14ac:dyDescent="0.25">
      <c r="A2703" s="5" t="str">
        <f t="shared" si="42"/>
        <v>R 13 - D 81 - 451 - 3063</v>
      </c>
      <c r="B2703" s="23" t="s">
        <v>2347</v>
      </c>
      <c r="C2703" t="s">
        <v>153</v>
      </c>
      <c r="D2703" t="s">
        <v>1427</v>
      </c>
      <c r="E2703" t="s">
        <v>1428</v>
      </c>
      <c r="F2703" t="s">
        <v>134</v>
      </c>
      <c r="G2703" t="s">
        <v>134</v>
      </c>
      <c r="H2703" t="s">
        <v>4158</v>
      </c>
      <c r="I2703" t="s">
        <v>20</v>
      </c>
      <c r="J2703" t="s">
        <v>2349</v>
      </c>
      <c r="K2703" t="s">
        <v>21</v>
      </c>
      <c r="M2703" t="s">
        <v>4159</v>
      </c>
      <c r="N2703" t="s">
        <v>22</v>
      </c>
      <c r="O2703" t="s">
        <v>23</v>
      </c>
      <c r="P2703" t="s">
        <v>26</v>
      </c>
      <c r="Q2703" t="s">
        <v>2348</v>
      </c>
      <c r="R2703" s="13">
        <v>21</v>
      </c>
      <c r="S2703" s="13">
        <v>1</v>
      </c>
      <c r="T2703" s="21">
        <v>1</v>
      </c>
      <c r="V2703" t="s">
        <v>2154</v>
      </c>
      <c r="W2703" t="s">
        <v>17590</v>
      </c>
      <c r="X2703" s="20" t="str">
        <f>+IF(V2703="","-",CONCATENATE(V2703,"_",W2703))</f>
        <v>FINES_R13</v>
      </c>
      <c r="Y2703" s="59">
        <v>0.5328143835067749</v>
      </c>
      <c r="Z2703" t="s">
        <v>134</v>
      </c>
      <c r="AA2703" t="s">
        <v>2394</v>
      </c>
      <c r="AB2703" t="str">
        <f>+IF(W2703="","-",IF(W2703="UNICO","CENSO","MUESTRA"))</f>
        <v>MUESTRA</v>
      </c>
      <c r="AC2703" t="s">
        <v>2398</v>
      </c>
      <c r="AD2703" t="s">
        <v>4160</v>
      </c>
      <c r="AF2703">
        <f>+COUNTIF(Piloto!C:C,MARCO!A2703)</f>
        <v>0</v>
      </c>
    </row>
    <row r="2704" spans="1:32" x14ac:dyDescent="0.25">
      <c r="A2704" s="5" t="str">
        <f t="shared" si="42"/>
        <v>R 13 - D 81 - 451 - 2880</v>
      </c>
      <c r="B2704" s="23" t="s">
        <v>2347</v>
      </c>
      <c r="C2704" t="s">
        <v>153</v>
      </c>
      <c r="D2704" t="s">
        <v>1427</v>
      </c>
      <c r="E2704" t="s">
        <v>1428</v>
      </c>
      <c r="F2704" t="s">
        <v>134</v>
      </c>
      <c r="G2704" t="s">
        <v>134</v>
      </c>
      <c r="H2704" t="s">
        <v>4229</v>
      </c>
      <c r="I2704" t="s">
        <v>20</v>
      </c>
      <c r="J2704" t="s">
        <v>2349</v>
      </c>
      <c r="K2704" t="s">
        <v>21</v>
      </c>
      <c r="M2704" t="s">
        <v>2279</v>
      </c>
      <c r="N2704" t="s">
        <v>22</v>
      </c>
      <c r="O2704" t="s">
        <v>23</v>
      </c>
      <c r="P2704" t="s">
        <v>26</v>
      </c>
      <c r="Q2704" t="s">
        <v>2348</v>
      </c>
      <c r="R2704" s="13">
        <v>27</v>
      </c>
      <c r="S2704" s="13">
        <v>1</v>
      </c>
      <c r="T2704" s="21">
        <v>1</v>
      </c>
      <c r="V2704" t="s">
        <v>2154</v>
      </c>
      <c r="W2704" t="s">
        <v>17590</v>
      </c>
      <c r="X2704" s="20" t="str">
        <f>+IF(V2704="","-",CONCATENATE(V2704,"_",W2704))</f>
        <v>FINES_R13</v>
      </c>
      <c r="Y2704" s="59">
        <v>0.549934983253479</v>
      </c>
      <c r="Z2704" t="s">
        <v>134</v>
      </c>
      <c r="AA2704" t="s">
        <v>2394</v>
      </c>
      <c r="AB2704" t="str">
        <f>+IF(W2704="","-",IF(W2704="UNICO","CENSO","MUESTRA"))</f>
        <v>MUESTRA</v>
      </c>
      <c r="AC2704" t="s">
        <v>2398</v>
      </c>
      <c r="AD2704" t="s">
        <v>4230</v>
      </c>
      <c r="AF2704">
        <f>+COUNTIF(Piloto!C:C,MARCO!A2704)</f>
        <v>0</v>
      </c>
    </row>
    <row r="2705" spans="1:32" x14ac:dyDescent="0.25">
      <c r="A2705" s="5" t="str">
        <f t="shared" si="42"/>
        <v>R 13 - D 81 - 451 - 1669</v>
      </c>
      <c r="B2705" s="23" t="s">
        <v>2347</v>
      </c>
      <c r="C2705" t="s">
        <v>153</v>
      </c>
      <c r="D2705" t="s">
        <v>1427</v>
      </c>
      <c r="E2705" t="s">
        <v>1428</v>
      </c>
      <c r="F2705" t="s">
        <v>134</v>
      </c>
      <c r="G2705" t="s">
        <v>134</v>
      </c>
      <c r="H2705" t="s">
        <v>4154</v>
      </c>
      <c r="I2705" t="s">
        <v>20</v>
      </c>
      <c r="J2705" t="s">
        <v>2349</v>
      </c>
      <c r="K2705" t="s">
        <v>21</v>
      </c>
      <c r="M2705" t="s">
        <v>4155</v>
      </c>
      <c r="N2705" t="s">
        <v>22</v>
      </c>
      <c r="O2705" t="s">
        <v>23</v>
      </c>
      <c r="P2705" t="s">
        <v>26</v>
      </c>
      <c r="Q2705" t="s">
        <v>2348</v>
      </c>
      <c r="R2705" s="13">
        <v>110</v>
      </c>
      <c r="S2705" s="13">
        <v>5</v>
      </c>
      <c r="T2705" s="21">
        <v>1</v>
      </c>
      <c r="V2705" t="s">
        <v>2154</v>
      </c>
      <c r="W2705" t="s">
        <v>17590</v>
      </c>
      <c r="X2705" s="20" t="str">
        <f>+IF(V2705="","-",CONCATENATE(V2705,"_",W2705))</f>
        <v>FINES_R13</v>
      </c>
      <c r="Y2705" s="59">
        <v>0.58004546165466309</v>
      </c>
      <c r="Z2705" t="s">
        <v>134</v>
      </c>
      <c r="AA2705" t="s">
        <v>2394</v>
      </c>
      <c r="AB2705" t="str">
        <f>+IF(W2705="","-",IF(W2705="UNICO","CENSO","MUESTRA"))</f>
        <v>MUESTRA</v>
      </c>
      <c r="AC2705" t="s">
        <v>2397</v>
      </c>
      <c r="AD2705" t="s">
        <v>4156</v>
      </c>
      <c r="AF2705">
        <f>+COUNTIF(Piloto!C:C,MARCO!A2705)</f>
        <v>0</v>
      </c>
    </row>
    <row r="2706" spans="1:32" x14ac:dyDescent="0.25">
      <c r="A2706" s="5" t="str">
        <f t="shared" si="42"/>
        <v>R 13 - D 81 - 451 - 4192</v>
      </c>
      <c r="B2706" s="23" t="s">
        <v>2347</v>
      </c>
      <c r="C2706" t="s">
        <v>153</v>
      </c>
      <c r="D2706" t="s">
        <v>1427</v>
      </c>
      <c r="E2706" t="s">
        <v>1428</v>
      </c>
      <c r="F2706" t="s">
        <v>134</v>
      </c>
      <c r="G2706" t="s">
        <v>134</v>
      </c>
      <c r="H2706" t="s">
        <v>4225</v>
      </c>
      <c r="I2706" t="s">
        <v>20</v>
      </c>
      <c r="J2706" t="s">
        <v>2349</v>
      </c>
      <c r="K2706" t="s">
        <v>21</v>
      </c>
      <c r="M2706" t="s">
        <v>4226</v>
      </c>
      <c r="N2706" t="s">
        <v>22</v>
      </c>
      <c r="O2706" t="s">
        <v>23</v>
      </c>
      <c r="P2706" t="s">
        <v>26</v>
      </c>
      <c r="Q2706" t="s">
        <v>2348</v>
      </c>
      <c r="R2706" s="13">
        <v>16</v>
      </c>
      <c r="S2706" s="13">
        <v>1</v>
      </c>
      <c r="T2706" s="21">
        <v>1</v>
      </c>
      <c r="V2706" t="s">
        <v>2154</v>
      </c>
      <c r="W2706" t="s">
        <v>17590</v>
      </c>
      <c r="X2706" s="20" t="str">
        <f>+IF(V2706="","-",CONCATENATE(V2706,"_",W2706))</f>
        <v>FINES_R13</v>
      </c>
      <c r="Y2706" s="59">
        <v>0.67204809188842773</v>
      </c>
      <c r="Z2706" t="s">
        <v>134</v>
      </c>
      <c r="AA2706" t="s">
        <v>2394</v>
      </c>
      <c r="AB2706" t="str">
        <f>+IF(W2706="","-",IF(W2706="UNICO","CENSO","MUESTRA"))</f>
        <v>MUESTRA</v>
      </c>
      <c r="AC2706" t="s">
        <v>2398</v>
      </c>
      <c r="AD2706" t="s">
        <v>4227</v>
      </c>
      <c r="AF2706">
        <f>+COUNTIF(Piloto!C:C,MARCO!A2706)</f>
        <v>0</v>
      </c>
    </row>
    <row r="2707" spans="1:32" x14ac:dyDescent="0.25">
      <c r="A2707" s="5" t="str">
        <f t="shared" si="42"/>
        <v>R 14 - D 53 - 451 - 4412</v>
      </c>
      <c r="B2707" s="23" t="s">
        <v>2347</v>
      </c>
      <c r="C2707" t="s">
        <v>83</v>
      </c>
      <c r="D2707" t="s">
        <v>856</v>
      </c>
      <c r="E2707" t="s">
        <v>857</v>
      </c>
      <c r="F2707" t="s">
        <v>134</v>
      </c>
      <c r="G2707" t="s">
        <v>134</v>
      </c>
      <c r="H2707" t="s">
        <v>11291</v>
      </c>
      <c r="I2707" t="s">
        <v>20</v>
      </c>
      <c r="J2707" t="s">
        <v>2349</v>
      </c>
      <c r="K2707" t="s">
        <v>21</v>
      </c>
      <c r="M2707" t="s">
        <v>11292</v>
      </c>
      <c r="N2707" t="s">
        <v>22</v>
      </c>
      <c r="O2707" t="s">
        <v>23</v>
      </c>
      <c r="P2707" t="s">
        <v>26</v>
      </c>
      <c r="Q2707" t="s">
        <v>2348</v>
      </c>
      <c r="R2707" s="13">
        <v>19</v>
      </c>
      <c r="S2707" s="13">
        <v>1</v>
      </c>
      <c r="T2707" s="21">
        <v>1</v>
      </c>
      <c r="V2707" t="s">
        <v>2154</v>
      </c>
      <c r="W2707" t="s">
        <v>17591</v>
      </c>
      <c r="X2707" s="20" t="str">
        <f>+IF(V2707="","-",CONCATENATE(V2707,"_",W2707))</f>
        <v>FINES_R14</v>
      </c>
      <c r="Y2707" s="59">
        <v>0.1058432310819626</v>
      </c>
      <c r="Z2707" t="s">
        <v>134</v>
      </c>
      <c r="AA2707" t="s">
        <v>2394</v>
      </c>
      <c r="AB2707" t="str">
        <f>+IF(W2707="","-",IF(W2707="UNICO","CENSO","MUESTRA"))</f>
        <v>MUESTRA</v>
      </c>
      <c r="AC2707" t="s">
        <v>2397</v>
      </c>
      <c r="AD2707" t="s">
        <v>11293</v>
      </c>
      <c r="AF2707">
        <f>+COUNTIF(Piloto!C:C,MARCO!A2707)</f>
        <v>0</v>
      </c>
    </row>
    <row r="2708" spans="1:32" x14ac:dyDescent="0.25">
      <c r="A2708" s="5" t="str">
        <f t="shared" si="42"/>
        <v>R 14 - D 53 - 451 - 1637</v>
      </c>
      <c r="B2708" s="23" t="s">
        <v>2347</v>
      </c>
      <c r="C2708" t="s">
        <v>83</v>
      </c>
      <c r="D2708" t="s">
        <v>856</v>
      </c>
      <c r="E2708" t="s">
        <v>857</v>
      </c>
      <c r="F2708" t="s">
        <v>134</v>
      </c>
      <c r="G2708" t="s">
        <v>134</v>
      </c>
      <c r="H2708" t="s">
        <v>4338</v>
      </c>
      <c r="I2708" t="s">
        <v>20</v>
      </c>
      <c r="J2708" t="s">
        <v>2349</v>
      </c>
      <c r="K2708" t="s">
        <v>21</v>
      </c>
      <c r="M2708" t="s">
        <v>4339</v>
      </c>
      <c r="N2708" t="s">
        <v>22</v>
      </c>
      <c r="O2708" t="s">
        <v>23</v>
      </c>
      <c r="P2708" t="s">
        <v>26</v>
      </c>
      <c r="Q2708" t="s">
        <v>2348</v>
      </c>
      <c r="R2708" s="13">
        <v>20</v>
      </c>
      <c r="S2708" s="13">
        <v>1</v>
      </c>
      <c r="T2708" s="21">
        <v>1</v>
      </c>
      <c r="V2708" t="s">
        <v>2154</v>
      </c>
      <c r="W2708" t="s">
        <v>17591</v>
      </c>
      <c r="X2708" s="20" t="str">
        <f>+IF(V2708="","-",CONCATENATE(V2708,"_",W2708))</f>
        <v>FINES_R14</v>
      </c>
      <c r="Y2708" s="59">
        <v>0.1168849840760231</v>
      </c>
      <c r="Z2708" t="s">
        <v>134</v>
      </c>
      <c r="AA2708" t="s">
        <v>2394</v>
      </c>
      <c r="AB2708" t="str">
        <f>+IF(W2708="","-",IF(W2708="UNICO","CENSO","MUESTRA"))</f>
        <v>MUESTRA</v>
      </c>
      <c r="AC2708" t="s">
        <v>2398</v>
      </c>
      <c r="AD2708" t="s">
        <v>4340</v>
      </c>
      <c r="AF2708">
        <f>+COUNTIF(Piloto!C:C,MARCO!A2708)</f>
        <v>0</v>
      </c>
    </row>
    <row r="2709" spans="1:32" x14ac:dyDescent="0.25">
      <c r="A2709" s="5" t="str">
        <f t="shared" si="42"/>
        <v>R 14 - D 59 - 451 - 2175</v>
      </c>
      <c r="B2709" s="23" t="s">
        <v>2347</v>
      </c>
      <c r="C2709" t="s">
        <v>83</v>
      </c>
      <c r="D2709" t="s">
        <v>935</v>
      </c>
      <c r="E2709" t="s">
        <v>936</v>
      </c>
      <c r="F2709" t="s">
        <v>134</v>
      </c>
      <c r="G2709" t="s">
        <v>134</v>
      </c>
      <c r="H2709" t="s">
        <v>4367</v>
      </c>
      <c r="I2709" t="s">
        <v>20</v>
      </c>
      <c r="J2709" t="s">
        <v>2349</v>
      </c>
      <c r="K2709" t="s">
        <v>21</v>
      </c>
      <c r="M2709" t="s">
        <v>18076</v>
      </c>
      <c r="N2709" t="s">
        <v>22</v>
      </c>
      <c r="O2709" t="s">
        <v>23</v>
      </c>
      <c r="P2709" t="s">
        <v>26</v>
      </c>
      <c r="Q2709" t="s">
        <v>2348</v>
      </c>
      <c r="R2709" s="13">
        <v>141</v>
      </c>
      <c r="S2709" s="13">
        <v>7</v>
      </c>
      <c r="T2709" s="21">
        <v>1</v>
      </c>
      <c r="V2709" t="s">
        <v>2154</v>
      </c>
      <c r="W2709" t="s">
        <v>17591</v>
      </c>
      <c r="X2709" s="20" t="str">
        <f>+IF(V2709="","-",CONCATENATE(V2709,"_",W2709))</f>
        <v>FINES_R14</v>
      </c>
      <c r="Y2709" s="59">
        <v>0.18319834768772131</v>
      </c>
      <c r="Z2709" t="s">
        <v>134</v>
      </c>
      <c r="AA2709" t="s">
        <v>2394</v>
      </c>
      <c r="AB2709" t="str">
        <f>+IF(W2709="","-",IF(W2709="UNICO","CENSO","MUESTRA"))</f>
        <v>MUESTRA</v>
      </c>
      <c r="AC2709" t="s">
        <v>2397</v>
      </c>
      <c r="AD2709" t="s">
        <v>4369</v>
      </c>
      <c r="AF2709">
        <f>+COUNTIF(Piloto!C:C,MARCO!A2709)</f>
        <v>0</v>
      </c>
    </row>
    <row r="2710" spans="1:32" x14ac:dyDescent="0.25">
      <c r="A2710" s="5" t="str">
        <f t="shared" si="42"/>
        <v>R 14 - D 53 - 451 - 3450</v>
      </c>
      <c r="B2710" s="23" t="s">
        <v>2347</v>
      </c>
      <c r="C2710" t="s">
        <v>83</v>
      </c>
      <c r="D2710" t="s">
        <v>856</v>
      </c>
      <c r="E2710" t="s">
        <v>857</v>
      </c>
      <c r="F2710" t="s">
        <v>134</v>
      </c>
      <c r="G2710" t="s">
        <v>134</v>
      </c>
      <c r="H2710" t="s">
        <v>11277</v>
      </c>
      <c r="I2710" t="s">
        <v>20</v>
      </c>
      <c r="J2710" t="s">
        <v>2349</v>
      </c>
      <c r="K2710" t="s">
        <v>21</v>
      </c>
      <c r="M2710" t="s">
        <v>11278</v>
      </c>
      <c r="N2710" t="s">
        <v>22</v>
      </c>
      <c r="O2710" t="s">
        <v>23</v>
      </c>
      <c r="P2710" t="s">
        <v>26</v>
      </c>
      <c r="Q2710" t="s">
        <v>2348</v>
      </c>
      <c r="R2710" s="13">
        <v>21</v>
      </c>
      <c r="S2710" s="13">
        <v>1</v>
      </c>
      <c r="T2710" s="21">
        <v>1</v>
      </c>
      <c r="V2710" t="s">
        <v>2154</v>
      </c>
      <c r="W2710" t="s">
        <v>17591</v>
      </c>
      <c r="X2710" s="20" t="str">
        <f>+IF(V2710="","-",CONCATENATE(V2710,"_",W2710))</f>
        <v>FINES_R14</v>
      </c>
      <c r="Y2710" s="59">
        <v>0.19281250238418579</v>
      </c>
      <c r="Z2710" t="s">
        <v>134</v>
      </c>
      <c r="AA2710" t="s">
        <v>2394</v>
      </c>
      <c r="AB2710" t="str">
        <f>+IF(W2710="","-",IF(W2710="UNICO","CENSO","MUESTRA"))</f>
        <v>MUESTRA</v>
      </c>
      <c r="AC2710" t="s">
        <v>2398</v>
      </c>
      <c r="AD2710" t="s">
        <v>11279</v>
      </c>
      <c r="AF2710">
        <f>+COUNTIF(Piloto!C:C,MARCO!A2710)</f>
        <v>0</v>
      </c>
    </row>
    <row r="2711" spans="1:32" x14ac:dyDescent="0.25">
      <c r="A2711" s="5" t="str">
        <f t="shared" si="42"/>
        <v>R 14 - D 53 - 451 - 1515</v>
      </c>
      <c r="B2711" s="23" t="s">
        <v>2347</v>
      </c>
      <c r="C2711" t="s">
        <v>83</v>
      </c>
      <c r="D2711" t="s">
        <v>856</v>
      </c>
      <c r="E2711" t="s">
        <v>857</v>
      </c>
      <c r="F2711" t="s">
        <v>134</v>
      </c>
      <c r="G2711" t="s">
        <v>134</v>
      </c>
      <c r="H2711" t="s">
        <v>4328</v>
      </c>
      <c r="I2711" t="s">
        <v>20</v>
      </c>
      <c r="J2711" t="s">
        <v>2349</v>
      </c>
      <c r="K2711" t="s">
        <v>21</v>
      </c>
      <c r="M2711" t="s">
        <v>2283</v>
      </c>
      <c r="N2711" t="s">
        <v>22</v>
      </c>
      <c r="O2711" t="s">
        <v>23</v>
      </c>
      <c r="P2711" t="s">
        <v>26</v>
      </c>
      <c r="Q2711" t="s">
        <v>2348</v>
      </c>
      <c r="R2711" s="13">
        <v>17</v>
      </c>
      <c r="S2711" s="13">
        <v>1</v>
      </c>
      <c r="T2711" s="21">
        <v>1</v>
      </c>
      <c r="V2711" t="s">
        <v>2154</v>
      </c>
      <c r="W2711" t="s">
        <v>17591</v>
      </c>
      <c r="X2711" s="20" t="str">
        <f>+IF(V2711="","-",CONCATENATE(V2711,"_",W2711))</f>
        <v>FINES_R14</v>
      </c>
      <c r="Y2711" s="59">
        <v>0.2038139998912811</v>
      </c>
      <c r="Z2711" t="s">
        <v>134</v>
      </c>
      <c r="AA2711" t="s">
        <v>2394</v>
      </c>
      <c r="AB2711" t="str">
        <f>+IF(W2711="","-",IF(W2711="UNICO","CENSO","MUESTRA"))</f>
        <v>MUESTRA</v>
      </c>
      <c r="AC2711" t="s">
        <v>2398</v>
      </c>
      <c r="AD2711" t="s">
        <v>4329</v>
      </c>
      <c r="AF2711">
        <f>+COUNTIF(Piloto!C:C,MARCO!A2711)</f>
        <v>0</v>
      </c>
    </row>
    <row r="2712" spans="1:32" x14ac:dyDescent="0.25">
      <c r="A2712" s="5" t="str">
        <f t="shared" si="42"/>
        <v>R 14 - D 58 - 451 - 4010</v>
      </c>
      <c r="B2712" s="23" t="s">
        <v>2347</v>
      </c>
      <c r="C2712" t="s">
        <v>83</v>
      </c>
      <c r="D2712" t="s">
        <v>931</v>
      </c>
      <c r="E2712" t="s">
        <v>932</v>
      </c>
      <c r="F2712" t="s">
        <v>134</v>
      </c>
      <c r="G2712" t="s">
        <v>134</v>
      </c>
      <c r="H2712" t="s">
        <v>4364</v>
      </c>
      <c r="I2712" t="s">
        <v>20</v>
      </c>
      <c r="J2712" t="s">
        <v>2349</v>
      </c>
      <c r="K2712" t="s">
        <v>21</v>
      </c>
      <c r="M2712" t="s">
        <v>2261</v>
      </c>
      <c r="N2712" t="s">
        <v>22</v>
      </c>
      <c r="O2712" t="s">
        <v>23</v>
      </c>
      <c r="P2712" t="s">
        <v>26</v>
      </c>
      <c r="Q2712" t="s">
        <v>2348</v>
      </c>
      <c r="R2712" s="13">
        <v>30</v>
      </c>
      <c r="S2712" s="13">
        <v>1</v>
      </c>
      <c r="T2712" s="21">
        <v>1</v>
      </c>
      <c r="V2712" t="s">
        <v>2154</v>
      </c>
      <c r="W2712" t="s">
        <v>17591</v>
      </c>
      <c r="X2712" s="20" t="str">
        <f>+IF(V2712="","-",CONCATENATE(V2712,"_",W2712))</f>
        <v>FINES_R14</v>
      </c>
      <c r="Y2712" s="59">
        <v>0.2441708296537399</v>
      </c>
      <c r="Z2712" t="s">
        <v>134</v>
      </c>
      <c r="AA2712" t="s">
        <v>2394</v>
      </c>
      <c r="AB2712" t="str">
        <f>+IF(W2712="","-",IF(W2712="UNICO","CENSO","MUESTRA"))</f>
        <v>MUESTRA</v>
      </c>
      <c r="AC2712" t="s">
        <v>2398</v>
      </c>
      <c r="AD2712" t="s">
        <v>4365</v>
      </c>
      <c r="AF2712">
        <f>+COUNTIF(Piloto!C:C,MARCO!A2712)</f>
        <v>0</v>
      </c>
    </row>
    <row r="2713" spans="1:32" x14ac:dyDescent="0.25">
      <c r="A2713" s="5" t="str">
        <f t="shared" si="42"/>
        <v>R 14 - D 128 - 451 - 4063</v>
      </c>
      <c r="B2713" s="23" t="s">
        <v>2347</v>
      </c>
      <c r="C2713" t="s">
        <v>83</v>
      </c>
      <c r="D2713" t="s">
        <v>642</v>
      </c>
      <c r="E2713" t="s">
        <v>1981</v>
      </c>
      <c r="F2713" t="s">
        <v>134</v>
      </c>
      <c r="G2713" t="s">
        <v>134</v>
      </c>
      <c r="H2713" t="s">
        <v>4251</v>
      </c>
      <c r="I2713" t="s">
        <v>20</v>
      </c>
      <c r="J2713" t="s">
        <v>2349</v>
      </c>
      <c r="K2713" t="s">
        <v>21</v>
      </c>
      <c r="M2713" t="s">
        <v>4252</v>
      </c>
      <c r="N2713" t="s">
        <v>22</v>
      </c>
      <c r="O2713" t="s">
        <v>23</v>
      </c>
      <c r="P2713" t="s">
        <v>26</v>
      </c>
      <c r="Q2713" t="s">
        <v>2348</v>
      </c>
      <c r="R2713" s="13">
        <v>27</v>
      </c>
      <c r="S2713" s="13">
        <v>2</v>
      </c>
      <c r="T2713" s="21">
        <v>1</v>
      </c>
      <c r="V2713" t="s">
        <v>2154</v>
      </c>
      <c r="W2713" t="s">
        <v>17591</v>
      </c>
      <c r="X2713" s="20" t="str">
        <f>+IF(V2713="","-",CONCATENATE(V2713,"_",W2713))</f>
        <v>FINES_R14</v>
      </c>
      <c r="Y2713" s="59">
        <v>0.25422433018684393</v>
      </c>
      <c r="Z2713" t="s">
        <v>134</v>
      </c>
      <c r="AA2713" t="s">
        <v>2394</v>
      </c>
      <c r="AB2713" t="str">
        <f>+IF(W2713="","-",IF(W2713="UNICO","CENSO","MUESTRA"))</f>
        <v>MUESTRA</v>
      </c>
      <c r="AC2713" t="s">
        <v>2397</v>
      </c>
      <c r="AD2713" t="s">
        <v>4253</v>
      </c>
      <c r="AF2713">
        <f>+COUNTIF(Piloto!C:C,MARCO!A2713)</f>
        <v>0</v>
      </c>
    </row>
    <row r="2714" spans="1:32" x14ac:dyDescent="0.25">
      <c r="A2714" s="5" t="str">
        <f t="shared" si="42"/>
        <v>R 14 - D 35 - 451 - 1388</v>
      </c>
      <c r="B2714" s="23" t="s">
        <v>2347</v>
      </c>
      <c r="C2714" t="s">
        <v>83</v>
      </c>
      <c r="D2714" t="s">
        <v>244</v>
      </c>
      <c r="E2714" t="s">
        <v>637</v>
      </c>
      <c r="F2714" t="s">
        <v>134</v>
      </c>
      <c r="G2714" t="s">
        <v>134</v>
      </c>
      <c r="H2714" t="s">
        <v>4291</v>
      </c>
      <c r="I2714" t="s">
        <v>20</v>
      </c>
      <c r="J2714" t="s">
        <v>2349</v>
      </c>
      <c r="K2714" t="s">
        <v>21</v>
      </c>
      <c r="M2714" t="s">
        <v>18077</v>
      </c>
      <c r="N2714" t="s">
        <v>22</v>
      </c>
      <c r="O2714" t="s">
        <v>23</v>
      </c>
      <c r="P2714" t="s">
        <v>26</v>
      </c>
      <c r="Q2714" t="s">
        <v>2348</v>
      </c>
      <c r="R2714" s="13">
        <v>36</v>
      </c>
      <c r="S2714" s="13">
        <v>2</v>
      </c>
      <c r="T2714" s="21">
        <v>1</v>
      </c>
      <c r="V2714" t="s">
        <v>2154</v>
      </c>
      <c r="W2714" t="s">
        <v>17591</v>
      </c>
      <c r="X2714" s="20" t="str">
        <f>+IF(V2714="","-",CONCATENATE(V2714,"_",W2714))</f>
        <v>FINES_R14</v>
      </c>
      <c r="Y2714" s="59">
        <v>0.26224982738494867</v>
      </c>
      <c r="Z2714" t="s">
        <v>134</v>
      </c>
      <c r="AA2714" t="s">
        <v>2394</v>
      </c>
      <c r="AB2714" t="str">
        <f>+IF(W2714="","-",IF(W2714="UNICO","CENSO","MUESTRA"))</f>
        <v>MUESTRA</v>
      </c>
      <c r="AC2714" t="s">
        <v>2397</v>
      </c>
      <c r="AD2714" t="s">
        <v>4293</v>
      </c>
      <c r="AF2714">
        <f>+COUNTIF(Piloto!C:C,MARCO!A2714)</f>
        <v>0</v>
      </c>
    </row>
    <row r="2715" spans="1:32" x14ac:dyDescent="0.25">
      <c r="A2715" s="5" t="str">
        <f t="shared" si="42"/>
        <v>R 14 - D 35 - 451 - 3590</v>
      </c>
      <c r="B2715" s="23" t="s">
        <v>2347</v>
      </c>
      <c r="C2715" t="s">
        <v>83</v>
      </c>
      <c r="D2715" t="s">
        <v>244</v>
      </c>
      <c r="E2715" t="s">
        <v>637</v>
      </c>
      <c r="F2715" t="s">
        <v>134</v>
      </c>
      <c r="G2715" t="s">
        <v>134</v>
      </c>
      <c r="H2715" t="s">
        <v>4283</v>
      </c>
      <c r="I2715" t="s">
        <v>20</v>
      </c>
      <c r="J2715" t="s">
        <v>2349</v>
      </c>
      <c r="K2715" t="s">
        <v>21</v>
      </c>
      <c r="M2715" t="s">
        <v>4284</v>
      </c>
      <c r="N2715" t="s">
        <v>22</v>
      </c>
      <c r="O2715" t="s">
        <v>23</v>
      </c>
      <c r="P2715" t="s">
        <v>26</v>
      </c>
      <c r="Q2715" t="s">
        <v>2348</v>
      </c>
      <c r="R2715" s="13">
        <v>30</v>
      </c>
      <c r="S2715" s="13">
        <v>2</v>
      </c>
      <c r="T2715" s="21">
        <v>1</v>
      </c>
      <c r="V2715" t="s">
        <v>2154</v>
      </c>
      <c r="W2715" t="s">
        <v>17591</v>
      </c>
      <c r="X2715" s="20" t="str">
        <f>+IF(V2715="","-",CONCATENATE(V2715,"_",W2715))</f>
        <v>FINES_R14</v>
      </c>
      <c r="Y2715" s="59">
        <v>0.2717461884021759</v>
      </c>
      <c r="Z2715" t="s">
        <v>134</v>
      </c>
      <c r="AA2715" t="s">
        <v>2394</v>
      </c>
      <c r="AB2715" t="str">
        <f>+IF(W2715="","-",IF(W2715="UNICO","CENSO","MUESTRA"))</f>
        <v>MUESTRA</v>
      </c>
      <c r="AC2715" t="s">
        <v>2397</v>
      </c>
      <c r="AD2715" t="s">
        <v>4285</v>
      </c>
      <c r="AF2715">
        <f>+COUNTIF(Piloto!C:C,MARCO!A2715)</f>
        <v>0</v>
      </c>
    </row>
    <row r="2716" spans="1:32" x14ac:dyDescent="0.25">
      <c r="A2716" s="5" t="str">
        <f t="shared" si="42"/>
        <v>R 14 - D 53 - 451 - 4410</v>
      </c>
      <c r="B2716" s="23" t="s">
        <v>2347</v>
      </c>
      <c r="C2716" t="s">
        <v>83</v>
      </c>
      <c r="D2716" t="s">
        <v>856</v>
      </c>
      <c r="E2716" t="s">
        <v>857</v>
      </c>
      <c r="F2716" t="s">
        <v>134</v>
      </c>
      <c r="G2716" t="s">
        <v>134</v>
      </c>
      <c r="H2716" t="s">
        <v>11282</v>
      </c>
      <c r="I2716" t="s">
        <v>20</v>
      </c>
      <c r="J2716" t="s">
        <v>2349</v>
      </c>
      <c r="K2716" t="s">
        <v>21</v>
      </c>
      <c r="M2716" t="s">
        <v>11283</v>
      </c>
      <c r="N2716" t="s">
        <v>22</v>
      </c>
      <c r="O2716" t="s">
        <v>23</v>
      </c>
      <c r="P2716" t="s">
        <v>26</v>
      </c>
      <c r="Q2716" t="s">
        <v>2348</v>
      </c>
      <c r="R2716" s="13">
        <v>12</v>
      </c>
      <c r="S2716" s="13">
        <v>1</v>
      </c>
      <c r="T2716" s="21">
        <v>1</v>
      </c>
      <c r="V2716" t="s">
        <v>2154</v>
      </c>
      <c r="W2716" t="s">
        <v>17591</v>
      </c>
      <c r="X2716" s="20" t="str">
        <f>+IF(V2716="","-",CONCATENATE(V2716,"_",W2716))</f>
        <v>FINES_R14</v>
      </c>
      <c r="Y2716" s="59">
        <v>0.28999999999999998</v>
      </c>
      <c r="Z2716" t="s">
        <v>134</v>
      </c>
      <c r="AA2716" t="s">
        <v>2394</v>
      </c>
      <c r="AB2716" t="str">
        <f>+IF(W2716="","-",IF(W2716="UNICO","CENSO","MUESTRA"))</f>
        <v>MUESTRA</v>
      </c>
      <c r="AC2716" t="s">
        <v>2398</v>
      </c>
      <c r="AD2716" t="s">
        <v>11284</v>
      </c>
      <c r="AF2716">
        <f>+COUNTIF(Piloto!C:C,MARCO!A2716)</f>
        <v>0</v>
      </c>
    </row>
    <row r="2717" spans="1:32" x14ac:dyDescent="0.25">
      <c r="A2717" s="5" t="str">
        <f t="shared" si="42"/>
        <v>R 14 - D 53 - 451 - 1635</v>
      </c>
      <c r="B2717" s="23" t="s">
        <v>2347</v>
      </c>
      <c r="C2717" t="s">
        <v>83</v>
      </c>
      <c r="D2717" t="s">
        <v>856</v>
      </c>
      <c r="E2717" t="s">
        <v>857</v>
      </c>
      <c r="F2717" t="s">
        <v>134</v>
      </c>
      <c r="G2717" t="s">
        <v>134</v>
      </c>
      <c r="H2717" t="s">
        <v>4324</v>
      </c>
      <c r="I2717" t="s">
        <v>20</v>
      </c>
      <c r="J2717" t="s">
        <v>2349</v>
      </c>
      <c r="K2717" t="s">
        <v>21</v>
      </c>
      <c r="M2717" t="s">
        <v>4325</v>
      </c>
      <c r="N2717" t="s">
        <v>22</v>
      </c>
      <c r="O2717" t="s">
        <v>23</v>
      </c>
      <c r="P2717" t="s">
        <v>26</v>
      </c>
      <c r="Q2717" t="s">
        <v>2348</v>
      </c>
      <c r="R2717" s="13">
        <v>38</v>
      </c>
      <c r="S2717" s="13">
        <v>2</v>
      </c>
      <c r="T2717" s="21">
        <v>1</v>
      </c>
      <c r="V2717" t="s">
        <v>2154</v>
      </c>
      <c r="W2717" t="s">
        <v>17591</v>
      </c>
      <c r="X2717" s="20" t="str">
        <f>+IF(V2717="","-",CONCATENATE(V2717,"_",W2717))</f>
        <v>FINES_R14</v>
      </c>
      <c r="Y2717" s="59">
        <v>0.2979392409324646</v>
      </c>
      <c r="Z2717" t="s">
        <v>134</v>
      </c>
      <c r="AA2717" t="s">
        <v>2394</v>
      </c>
      <c r="AB2717" t="str">
        <f>+IF(W2717="","-",IF(W2717="UNICO","CENSO","MUESTRA"))</f>
        <v>MUESTRA</v>
      </c>
      <c r="AC2717" t="s">
        <v>2397</v>
      </c>
      <c r="AD2717" t="s">
        <v>4326</v>
      </c>
      <c r="AF2717">
        <f>+COUNTIF(Piloto!C:C,MARCO!A2717)</f>
        <v>0</v>
      </c>
    </row>
    <row r="2718" spans="1:32" x14ac:dyDescent="0.25">
      <c r="A2718" s="5" t="str">
        <f t="shared" si="42"/>
        <v>R 14 - D 48 - 451 - 2383</v>
      </c>
      <c r="B2718" s="23" t="s">
        <v>2347</v>
      </c>
      <c r="C2718" t="s">
        <v>83</v>
      </c>
      <c r="D2718" t="s">
        <v>828</v>
      </c>
      <c r="E2718" t="s">
        <v>829</v>
      </c>
      <c r="F2718" t="s">
        <v>134</v>
      </c>
      <c r="G2718" t="s">
        <v>134</v>
      </c>
      <c r="H2718" t="s">
        <v>4301</v>
      </c>
      <c r="I2718" t="s">
        <v>20</v>
      </c>
      <c r="J2718" t="s">
        <v>2349</v>
      </c>
      <c r="K2718" t="s">
        <v>21</v>
      </c>
      <c r="M2718" t="s">
        <v>2282</v>
      </c>
      <c r="N2718" t="s">
        <v>22</v>
      </c>
      <c r="O2718" t="s">
        <v>23</v>
      </c>
      <c r="P2718" t="s">
        <v>26</v>
      </c>
      <c r="Q2718" t="s">
        <v>2348</v>
      </c>
      <c r="R2718" s="13">
        <v>58</v>
      </c>
      <c r="S2718" s="13">
        <v>3</v>
      </c>
      <c r="T2718" s="21">
        <v>1</v>
      </c>
      <c r="V2718" t="s">
        <v>2154</v>
      </c>
      <c r="W2718" t="s">
        <v>17591</v>
      </c>
      <c r="X2718" s="20" t="str">
        <f>+IF(V2718="","-",CONCATENATE(V2718,"_",W2718))</f>
        <v>FINES_R14</v>
      </c>
      <c r="Y2718" s="59">
        <v>0.30095577239990229</v>
      </c>
      <c r="Z2718" t="s">
        <v>134</v>
      </c>
      <c r="AA2718" t="s">
        <v>2394</v>
      </c>
      <c r="AB2718" t="str">
        <f>+IF(W2718="","-",IF(W2718="UNICO","CENSO","MUESTRA"))</f>
        <v>MUESTRA</v>
      </c>
      <c r="AC2718" t="s">
        <v>2397</v>
      </c>
      <c r="AD2718" t="s">
        <v>4302</v>
      </c>
      <c r="AF2718">
        <f>+COUNTIF(Piloto!C:C,MARCO!A2718)</f>
        <v>0</v>
      </c>
    </row>
    <row r="2719" spans="1:32" x14ac:dyDescent="0.25">
      <c r="A2719" s="5" t="str">
        <f t="shared" si="42"/>
        <v>R 14 - D 128 - 451 - 4515</v>
      </c>
      <c r="B2719" s="23" t="s">
        <v>2347</v>
      </c>
      <c r="C2719" t="s">
        <v>83</v>
      </c>
      <c r="D2719" t="s">
        <v>642</v>
      </c>
      <c r="E2719" t="s">
        <v>1981</v>
      </c>
      <c r="F2719" t="s">
        <v>134</v>
      </c>
      <c r="G2719" t="s">
        <v>134</v>
      </c>
      <c r="H2719" t="s">
        <v>11245</v>
      </c>
      <c r="I2719" t="s">
        <v>20</v>
      </c>
      <c r="J2719" t="s">
        <v>2349</v>
      </c>
      <c r="K2719" t="s">
        <v>21</v>
      </c>
      <c r="M2719" t="s">
        <v>18078</v>
      </c>
      <c r="N2719" t="s">
        <v>22</v>
      </c>
      <c r="O2719" t="s">
        <v>23</v>
      </c>
      <c r="P2719" t="s">
        <v>26</v>
      </c>
      <c r="Q2719" t="s">
        <v>2348</v>
      </c>
      <c r="R2719" s="13">
        <v>11</v>
      </c>
      <c r="S2719" s="13">
        <v>1</v>
      </c>
      <c r="T2719" s="21">
        <v>1</v>
      </c>
      <c r="V2719" t="s">
        <v>2154</v>
      </c>
      <c r="W2719" t="s">
        <v>17591</v>
      </c>
      <c r="X2719" s="20" t="str">
        <f>+IF(V2719="","-",CONCATENATE(V2719,"_",W2719))</f>
        <v>FINES_R14</v>
      </c>
      <c r="Y2719" s="59">
        <v>0.30232325196266169</v>
      </c>
      <c r="Z2719" t="s">
        <v>134</v>
      </c>
      <c r="AA2719" t="s">
        <v>2394</v>
      </c>
      <c r="AB2719" t="str">
        <f>+IF(W2719="","-",IF(W2719="UNICO","CENSO","MUESTRA"))</f>
        <v>MUESTRA</v>
      </c>
      <c r="AC2719" t="s">
        <v>2397</v>
      </c>
      <c r="AD2719" t="s">
        <v>11247</v>
      </c>
      <c r="AF2719">
        <f>+COUNTIF(Piloto!C:C,MARCO!A2719)</f>
        <v>0</v>
      </c>
    </row>
    <row r="2720" spans="1:32" x14ac:dyDescent="0.25">
      <c r="A2720" s="5" t="str">
        <f t="shared" si="42"/>
        <v>R 14 - D 26 - 451 - 1402</v>
      </c>
      <c r="B2720" s="23" t="s">
        <v>2347</v>
      </c>
      <c r="C2720" t="s">
        <v>83</v>
      </c>
      <c r="D2720" t="s">
        <v>516</v>
      </c>
      <c r="E2720" t="s">
        <v>517</v>
      </c>
      <c r="F2720" t="s">
        <v>134</v>
      </c>
      <c r="G2720" t="s">
        <v>134</v>
      </c>
      <c r="H2720" t="s">
        <v>11253</v>
      </c>
      <c r="I2720" t="s">
        <v>20</v>
      </c>
      <c r="J2720" t="s">
        <v>2349</v>
      </c>
      <c r="K2720" t="s">
        <v>21</v>
      </c>
      <c r="M2720" t="s">
        <v>11254</v>
      </c>
      <c r="N2720" t="s">
        <v>22</v>
      </c>
      <c r="O2720" t="s">
        <v>23</v>
      </c>
      <c r="P2720" t="s">
        <v>26</v>
      </c>
      <c r="Q2720" t="s">
        <v>2348</v>
      </c>
      <c r="R2720" s="13">
        <v>19</v>
      </c>
      <c r="S2720" s="13">
        <v>1</v>
      </c>
      <c r="T2720" s="21">
        <v>1</v>
      </c>
      <c r="V2720" t="s">
        <v>2154</v>
      </c>
      <c r="W2720" t="s">
        <v>17591</v>
      </c>
      <c r="X2720" s="20" t="str">
        <f>+IF(V2720="","-",CONCATENATE(V2720,"_",W2720))</f>
        <v>FINES_R14</v>
      </c>
      <c r="Y2720" s="59">
        <v>0.31001186370849609</v>
      </c>
      <c r="Z2720" t="s">
        <v>134</v>
      </c>
      <c r="AA2720" t="s">
        <v>2394</v>
      </c>
      <c r="AB2720" t="str">
        <f>+IF(W2720="","-",IF(W2720="UNICO","CENSO","MUESTRA"))</f>
        <v>MUESTRA</v>
      </c>
      <c r="AC2720" t="s">
        <v>2398</v>
      </c>
      <c r="AD2720" t="s">
        <v>11255</v>
      </c>
      <c r="AF2720">
        <f>+COUNTIF(Piloto!C:C,MARCO!A2720)</f>
        <v>0</v>
      </c>
    </row>
    <row r="2721" spans="1:32" x14ac:dyDescent="0.25">
      <c r="A2721" s="5" t="str">
        <f t="shared" si="42"/>
        <v>R 14 - D 35 - 451 - 1385</v>
      </c>
      <c r="B2721" s="23" t="s">
        <v>2347</v>
      </c>
      <c r="C2721" t="s">
        <v>83</v>
      </c>
      <c r="D2721" t="s">
        <v>244</v>
      </c>
      <c r="E2721" t="s">
        <v>637</v>
      </c>
      <c r="F2721" t="s">
        <v>134</v>
      </c>
      <c r="G2721" t="s">
        <v>134</v>
      </c>
      <c r="H2721" t="s">
        <v>4287</v>
      </c>
      <c r="I2721" t="s">
        <v>20</v>
      </c>
      <c r="J2721" t="s">
        <v>2349</v>
      </c>
      <c r="K2721" t="s">
        <v>21</v>
      </c>
      <c r="M2721" t="s">
        <v>18079</v>
      </c>
      <c r="N2721" t="s">
        <v>22</v>
      </c>
      <c r="O2721" t="s">
        <v>23</v>
      </c>
      <c r="P2721" t="s">
        <v>26</v>
      </c>
      <c r="Q2721" t="s">
        <v>2348</v>
      </c>
      <c r="R2721" s="13">
        <v>21</v>
      </c>
      <c r="S2721" s="13">
        <v>2</v>
      </c>
      <c r="T2721" s="21">
        <v>1</v>
      </c>
      <c r="V2721" t="s">
        <v>2154</v>
      </c>
      <c r="W2721" t="s">
        <v>17591</v>
      </c>
      <c r="X2721" s="20" t="str">
        <f>+IF(V2721="","-",CONCATENATE(V2721,"_",W2721))</f>
        <v>FINES_R14</v>
      </c>
      <c r="Y2721" s="59">
        <v>0.31065818667411799</v>
      </c>
      <c r="Z2721" t="s">
        <v>134</v>
      </c>
      <c r="AA2721" t="s">
        <v>2394</v>
      </c>
      <c r="AB2721" t="str">
        <f>+IF(W2721="","-",IF(W2721="UNICO","CENSO","MUESTRA"))</f>
        <v>MUESTRA</v>
      </c>
      <c r="AC2721" t="s">
        <v>2398</v>
      </c>
      <c r="AD2721" t="s">
        <v>4289</v>
      </c>
      <c r="AF2721">
        <f>+COUNTIF(Piloto!C:C,MARCO!A2721)</f>
        <v>0</v>
      </c>
    </row>
    <row r="2722" spans="1:32" x14ac:dyDescent="0.25">
      <c r="A2722" s="5" t="str">
        <f t="shared" si="42"/>
        <v>R 14 - D 48 - 451 - 3720</v>
      </c>
      <c r="B2722" s="23" t="s">
        <v>2347</v>
      </c>
      <c r="C2722" t="s">
        <v>83</v>
      </c>
      <c r="D2722" t="s">
        <v>828</v>
      </c>
      <c r="E2722" t="s">
        <v>829</v>
      </c>
      <c r="F2722" t="s">
        <v>134</v>
      </c>
      <c r="G2722" t="s">
        <v>134</v>
      </c>
      <c r="H2722" t="s">
        <v>4315</v>
      </c>
      <c r="I2722" t="s">
        <v>20</v>
      </c>
      <c r="J2722" t="s">
        <v>2349</v>
      </c>
      <c r="K2722" t="s">
        <v>21</v>
      </c>
      <c r="M2722" t="s">
        <v>4316</v>
      </c>
      <c r="N2722" t="s">
        <v>22</v>
      </c>
      <c r="O2722" t="s">
        <v>23</v>
      </c>
      <c r="P2722" t="s">
        <v>26</v>
      </c>
      <c r="Q2722" t="s">
        <v>2348</v>
      </c>
      <c r="R2722" s="13">
        <v>15</v>
      </c>
      <c r="S2722" s="13">
        <v>1</v>
      </c>
      <c r="T2722" s="21">
        <v>1</v>
      </c>
      <c r="V2722" t="s">
        <v>2154</v>
      </c>
      <c r="W2722" t="s">
        <v>17591</v>
      </c>
      <c r="X2722" s="20" t="str">
        <f>+IF(V2722="","-",CONCATENATE(V2722,"_",W2722))</f>
        <v>FINES_R14</v>
      </c>
      <c r="Y2722" s="59">
        <v>0.3117796778678894</v>
      </c>
      <c r="Z2722" t="s">
        <v>134</v>
      </c>
      <c r="AA2722" t="s">
        <v>2394</v>
      </c>
      <c r="AB2722" t="str">
        <f>+IF(W2722="","-",IF(W2722="UNICO","CENSO","MUESTRA"))</f>
        <v>MUESTRA</v>
      </c>
      <c r="AC2722" t="s">
        <v>2397</v>
      </c>
      <c r="AD2722" t="s">
        <v>4317</v>
      </c>
      <c r="AF2722">
        <f>+COUNTIF(Piloto!C:C,MARCO!A2722)</f>
        <v>0</v>
      </c>
    </row>
    <row r="2723" spans="1:32" x14ac:dyDescent="0.25">
      <c r="A2723" s="5" t="str">
        <f t="shared" si="42"/>
        <v>R 14 - D 128 - 451 - 4673</v>
      </c>
      <c r="B2723" s="23" t="s">
        <v>2347</v>
      </c>
      <c r="C2723" t="s">
        <v>83</v>
      </c>
      <c r="D2723" t="s">
        <v>642</v>
      </c>
      <c r="E2723" t="s">
        <v>1981</v>
      </c>
      <c r="F2723" t="s">
        <v>134</v>
      </c>
      <c r="G2723" t="s">
        <v>134</v>
      </c>
      <c r="H2723" t="s">
        <v>11249</v>
      </c>
      <c r="I2723" t="s">
        <v>20</v>
      </c>
      <c r="J2723" t="s">
        <v>2349</v>
      </c>
      <c r="K2723" t="s">
        <v>21</v>
      </c>
      <c r="M2723" t="s">
        <v>11250</v>
      </c>
      <c r="N2723" t="s">
        <v>22</v>
      </c>
      <c r="O2723" t="s">
        <v>23</v>
      </c>
      <c r="P2723" t="s">
        <v>26</v>
      </c>
      <c r="Q2723" t="s">
        <v>2348</v>
      </c>
      <c r="R2723" s="13">
        <v>16</v>
      </c>
      <c r="S2723" s="13">
        <v>1</v>
      </c>
      <c r="T2723" s="21">
        <v>1</v>
      </c>
      <c r="V2723" t="s">
        <v>2154</v>
      </c>
      <c r="W2723" t="s">
        <v>17591</v>
      </c>
      <c r="X2723" s="20" t="str">
        <f>+IF(V2723="","-",CONCATENATE(V2723,"_",W2723))</f>
        <v>FINES_R14</v>
      </c>
      <c r="Y2723" s="59">
        <v>0.36084404587745672</v>
      </c>
      <c r="Z2723" t="s">
        <v>134</v>
      </c>
      <c r="AA2723" t="s">
        <v>2394</v>
      </c>
      <c r="AB2723" t="str">
        <f>+IF(W2723="","-",IF(W2723="UNICO","CENSO","MUESTRA"))</f>
        <v>MUESTRA</v>
      </c>
      <c r="AC2723" t="s">
        <v>2397</v>
      </c>
      <c r="AD2723" t="s">
        <v>11251</v>
      </c>
      <c r="AF2723">
        <f>+COUNTIF(Piloto!C:C,MARCO!A2723)</f>
        <v>0</v>
      </c>
    </row>
    <row r="2724" spans="1:32" x14ac:dyDescent="0.25">
      <c r="A2724" s="5" t="str">
        <f t="shared" si="42"/>
        <v>R 14 - D 42 - 451 - 3102</v>
      </c>
      <c r="B2724" s="23" t="s">
        <v>2347</v>
      </c>
      <c r="C2724" t="s">
        <v>83</v>
      </c>
      <c r="D2724" t="s">
        <v>294</v>
      </c>
      <c r="E2724" t="s">
        <v>673</v>
      </c>
      <c r="F2724" t="s">
        <v>134</v>
      </c>
      <c r="G2724" t="s">
        <v>134</v>
      </c>
      <c r="H2724" t="s">
        <v>4296</v>
      </c>
      <c r="I2724" t="s">
        <v>20</v>
      </c>
      <c r="J2724" t="s">
        <v>2349</v>
      </c>
      <c r="K2724" t="s">
        <v>21</v>
      </c>
      <c r="M2724" t="s">
        <v>2281</v>
      </c>
      <c r="N2724" t="s">
        <v>22</v>
      </c>
      <c r="O2724" t="s">
        <v>23</v>
      </c>
      <c r="P2724" t="s">
        <v>26</v>
      </c>
      <c r="Q2724" t="s">
        <v>2348</v>
      </c>
      <c r="R2724" s="13">
        <v>123</v>
      </c>
      <c r="S2724" s="13">
        <v>7</v>
      </c>
      <c r="T2724" s="21">
        <v>1</v>
      </c>
      <c r="V2724" t="s">
        <v>2154</v>
      </c>
      <c r="W2724" t="s">
        <v>17591</v>
      </c>
      <c r="X2724" s="20" t="str">
        <f>+IF(V2724="","-",CONCATENATE(V2724,"_",W2724))</f>
        <v>FINES_R14</v>
      </c>
      <c r="Y2724" s="59">
        <v>0.36688929796218872</v>
      </c>
      <c r="Z2724" t="s">
        <v>134</v>
      </c>
      <c r="AA2724" t="s">
        <v>2394</v>
      </c>
      <c r="AB2724" t="str">
        <f>+IF(W2724="","-",IF(W2724="UNICO","CENSO","MUESTRA"))</f>
        <v>MUESTRA</v>
      </c>
      <c r="AC2724" t="s">
        <v>2397</v>
      </c>
      <c r="AD2724" t="s">
        <v>4297</v>
      </c>
      <c r="AF2724">
        <f>+COUNTIF(Piloto!C:C,MARCO!A2724)</f>
        <v>0</v>
      </c>
    </row>
    <row r="2725" spans="1:32" x14ac:dyDescent="0.25">
      <c r="A2725" s="5" t="str">
        <f t="shared" si="42"/>
        <v>R 14 - D 58 - 451 - 2831</v>
      </c>
      <c r="B2725" s="23" t="s">
        <v>2347</v>
      </c>
      <c r="C2725" t="s">
        <v>83</v>
      </c>
      <c r="D2725" t="s">
        <v>931</v>
      </c>
      <c r="E2725" t="s">
        <v>932</v>
      </c>
      <c r="F2725" t="s">
        <v>134</v>
      </c>
      <c r="G2725" t="s">
        <v>134</v>
      </c>
      <c r="H2725" t="s">
        <v>4361</v>
      </c>
      <c r="I2725" t="s">
        <v>20</v>
      </c>
      <c r="J2725" t="s">
        <v>2349</v>
      </c>
      <c r="K2725" t="s">
        <v>21</v>
      </c>
      <c r="M2725" t="s">
        <v>2285</v>
      </c>
      <c r="N2725" t="s">
        <v>22</v>
      </c>
      <c r="O2725" t="s">
        <v>23</v>
      </c>
      <c r="P2725" t="s">
        <v>26</v>
      </c>
      <c r="Q2725" t="s">
        <v>2348</v>
      </c>
      <c r="R2725" s="13">
        <v>26</v>
      </c>
      <c r="S2725" s="13">
        <v>1</v>
      </c>
      <c r="T2725" s="21">
        <v>1</v>
      </c>
      <c r="V2725" t="s">
        <v>2154</v>
      </c>
      <c r="W2725" t="s">
        <v>17591</v>
      </c>
      <c r="X2725" s="20" t="str">
        <f>+IF(V2725="","-",CONCATENATE(V2725,"_",W2725))</f>
        <v>FINES_R14</v>
      </c>
      <c r="Y2725" s="59">
        <v>0.36968287825584412</v>
      </c>
      <c r="Z2725" t="s">
        <v>134</v>
      </c>
      <c r="AA2725" t="s">
        <v>2394</v>
      </c>
      <c r="AB2725" t="str">
        <f>+IF(W2725="","-",IF(W2725="UNICO","CENSO","MUESTRA"))</f>
        <v>MUESTRA</v>
      </c>
      <c r="AC2725" t="s">
        <v>2397</v>
      </c>
      <c r="AD2725" t="s">
        <v>4362</v>
      </c>
      <c r="AF2725">
        <f>+COUNTIF(Piloto!C:C,MARCO!A2725)</f>
        <v>0</v>
      </c>
    </row>
    <row r="2726" spans="1:32" x14ac:dyDescent="0.25">
      <c r="A2726" s="5" t="str">
        <f t="shared" si="42"/>
        <v>R 14 - D 26 - 451 - 3387</v>
      </c>
      <c r="B2726" s="23" t="s">
        <v>2347</v>
      </c>
      <c r="C2726" t="s">
        <v>83</v>
      </c>
      <c r="D2726" t="s">
        <v>516</v>
      </c>
      <c r="E2726" t="s">
        <v>517</v>
      </c>
      <c r="F2726" t="s">
        <v>134</v>
      </c>
      <c r="G2726" t="s">
        <v>134</v>
      </c>
      <c r="H2726" t="s">
        <v>4267</v>
      </c>
      <c r="I2726" t="s">
        <v>20</v>
      </c>
      <c r="J2726" t="s">
        <v>2349</v>
      </c>
      <c r="K2726" t="s">
        <v>21</v>
      </c>
      <c r="M2726" t="s">
        <v>4268</v>
      </c>
      <c r="N2726" t="s">
        <v>22</v>
      </c>
      <c r="O2726" t="s">
        <v>23</v>
      </c>
      <c r="P2726" t="s">
        <v>26</v>
      </c>
      <c r="Q2726" t="s">
        <v>2348</v>
      </c>
      <c r="R2726" s="13">
        <v>38</v>
      </c>
      <c r="S2726" s="13">
        <v>3</v>
      </c>
      <c r="T2726" s="21">
        <v>1</v>
      </c>
      <c r="V2726" t="s">
        <v>2154</v>
      </c>
      <c r="W2726" t="s">
        <v>17591</v>
      </c>
      <c r="X2726" s="20" t="str">
        <f>+IF(V2726="","-",CONCATENATE(V2726,"_",W2726))</f>
        <v>FINES_R14</v>
      </c>
      <c r="Y2726" s="59">
        <v>0.37436768412590032</v>
      </c>
      <c r="Z2726" t="s">
        <v>134</v>
      </c>
      <c r="AA2726" t="s">
        <v>2394</v>
      </c>
      <c r="AB2726" t="str">
        <f>+IF(W2726="","-",IF(W2726="UNICO","CENSO","MUESTRA"))</f>
        <v>MUESTRA</v>
      </c>
      <c r="AC2726" t="s">
        <v>2397</v>
      </c>
      <c r="AD2726" t="s">
        <v>4269</v>
      </c>
      <c r="AF2726">
        <f>+COUNTIF(Piloto!C:C,MARCO!A2726)</f>
        <v>0</v>
      </c>
    </row>
    <row r="2727" spans="1:32" x14ac:dyDescent="0.25">
      <c r="A2727" s="5" t="str">
        <f t="shared" si="42"/>
        <v>R 14 - D 35 - 451 - 4308</v>
      </c>
      <c r="B2727" s="23" t="s">
        <v>2347</v>
      </c>
      <c r="C2727" t="s">
        <v>83</v>
      </c>
      <c r="D2727" t="s">
        <v>244</v>
      </c>
      <c r="E2727" t="s">
        <v>637</v>
      </c>
      <c r="F2727" t="s">
        <v>134</v>
      </c>
      <c r="G2727" t="s">
        <v>134</v>
      </c>
      <c r="H2727" t="s">
        <v>11262</v>
      </c>
      <c r="I2727" t="s">
        <v>20</v>
      </c>
      <c r="J2727" t="s">
        <v>2349</v>
      </c>
      <c r="K2727" t="s">
        <v>21</v>
      </c>
      <c r="M2727" t="s">
        <v>4094</v>
      </c>
      <c r="N2727" t="s">
        <v>22</v>
      </c>
      <c r="O2727" t="s">
        <v>23</v>
      </c>
      <c r="P2727" t="s">
        <v>26</v>
      </c>
      <c r="Q2727" t="s">
        <v>2348</v>
      </c>
      <c r="R2727" s="13">
        <v>19</v>
      </c>
      <c r="S2727" s="13">
        <v>1</v>
      </c>
      <c r="T2727" s="21">
        <v>1</v>
      </c>
      <c r="V2727" t="s">
        <v>2154</v>
      </c>
      <c r="W2727" t="s">
        <v>17591</v>
      </c>
      <c r="X2727" s="20" t="str">
        <f>+IF(V2727="","-",CONCATENATE(V2727,"_",W2727))</f>
        <v>FINES_R14</v>
      </c>
      <c r="Y2727" s="59">
        <v>0.37766927480697632</v>
      </c>
      <c r="Z2727" t="s">
        <v>134</v>
      </c>
      <c r="AA2727" t="s">
        <v>2394</v>
      </c>
      <c r="AB2727" t="str">
        <f>+IF(W2727="","-",IF(W2727="UNICO","CENSO","MUESTRA"))</f>
        <v>MUESTRA</v>
      </c>
      <c r="AC2727" t="s">
        <v>2397</v>
      </c>
      <c r="AD2727" t="s">
        <v>11263</v>
      </c>
      <c r="AF2727">
        <f>+COUNTIF(Piloto!C:C,MARCO!A2727)</f>
        <v>0</v>
      </c>
    </row>
    <row r="2728" spans="1:32" x14ac:dyDescent="0.25">
      <c r="A2728" s="5" t="str">
        <f t="shared" si="42"/>
        <v>R 14 - D 53 - 451 - 4065</v>
      </c>
      <c r="B2728" s="23" t="s">
        <v>2347</v>
      </c>
      <c r="C2728" t="s">
        <v>83</v>
      </c>
      <c r="D2728" t="s">
        <v>856</v>
      </c>
      <c r="E2728" t="s">
        <v>857</v>
      </c>
      <c r="F2728" t="s">
        <v>134</v>
      </c>
      <c r="G2728" t="s">
        <v>134</v>
      </c>
      <c r="H2728" t="s">
        <v>11296</v>
      </c>
      <c r="I2728" t="s">
        <v>20</v>
      </c>
      <c r="J2728" t="s">
        <v>2349</v>
      </c>
      <c r="K2728" t="s">
        <v>21</v>
      </c>
      <c r="M2728" t="s">
        <v>11297</v>
      </c>
      <c r="N2728" t="s">
        <v>22</v>
      </c>
      <c r="O2728" t="s">
        <v>23</v>
      </c>
      <c r="P2728" t="s">
        <v>26</v>
      </c>
      <c r="Q2728" t="s">
        <v>2348</v>
      </c>
      <c r="R2728" s="13">
        <v>26</v>
      </c>
      <c r="S2728" s="13">
        <v>1</v>
      </c>
      <c r="T2728" s="21">
        <v>1</v>
      </c>
      <c r="V2728" t="s">
        <v>2154</v>
      </c>
      <c r="W2728" t="s">
        <v>17591</v>
      </c>
      <c r="X2728" s="20" t="str">
        <f>+IF(V2728="","-",CONCATENATE(V2728,"_",W2728))</f>
        <v>FINES_R14</v>
      </c>
      <c r="Y2728" s="59">
        <v>0.38705739378929138</v>
      </c>
      <c r="Z2728" t="s">
        <v>134</v>
      </c>
      <c r="AA2728" t="s">
        <v>2394</v>
      </c>
      <c r="AB2728" t="str">
        <f>+IF(W2728="","-",IF(W2728="UNICO","CENSO","MUESTRA"))</f>
        <v>MUESTRA</v>
      </c>
      <c r="AC2728" t="s">
        <v>2398</v>
      </c>
      <c r="AD2728" t="s">
        <v>11298</v>
      </c>
      <c r="AF2728">
        <f>+COUNTIF(Piloto!C:C,MARCO!A2728)</f>
        <v>0</v>
      </c>
    </row>
    <row r="2729" spans="1:32" x14ac:dyDescent="0.25">
      <c r="A2729" s="5" t="str">
        <f t="shared" si="42"/>
        <v>R 14 - D 128 - 451 - 2776</v>
      </c>
      <c r="B2729" s="23" t="s">
        <v>2347</v>
      </c>
      <c r="C2729" t="s">
        <v>83</v>
      </c>
      <c r="D2729" t="s">
        <v>642</v>
      </c>
      <c r="E2729" t="s">
        <v>1981</v>
      </c>
      <c r="F2729" t="s">
        <v>134</v>
      </c>
      <c r="G2729" t="s">
        <v>134</v>
      </c>
      <c r="H2729" t="s">
        <v>4256</v>
      </c>
      <c r="I2729" t="s">
        <v>20</v>
      </c>
      <c r="J2729" t="s">
        <v>2349</v>
      </c>
      <c r="K2729" t="s">
        <v>21</v>
      </c>
      <c r="M2729" t="s">
        <v>2275</v>
      </c>
      <c r="N2729" t="s">
        <v>22</v>
      </c>
      <c r="O2729" t="s">
        <v>23</v>
      </c>
      <c r="P2729" t="s">
        <v>26</v>
      </c>
      <c r="Q2729" t="s">
        <v>2348</v>
      </c>
      <c r="R2729" s="13">
        <v>15</v>
      </c>
      <c r="S2729" s="13">
        <v>1</v>
      </c>
      <c r="T2729" s="21">
        <v>1</v>
      </c>
      <c r="V2729" t="s">
        <v>2154</v>
      </c>
      <c r="W2729" t="s">
        <v>17591</v>
      </c>
      <c r="X2729" s="20" t="str">
        <f>+IF(V2729="","-",CONCATENATE(V2729,"_",W2729))</f>
        <v>FINES_R14</v>
      </c>
      <c r="Y2729" s="59">
        <v>0.38824889063835138</v>
      </c>
      <c r="Z2729" t="s">
        <v>134</v>
      </c>
      <c r="AA2729" t="s">
        <v>2394</v>
      </c>
      <c r="AB2729" t="str">
        <f>+IF(W2729="","-",IF(W2729="UNICO","CENSO","MUESTRA"))</f>
        <v>MUESTRA</v>
      </c>
      <c r="AC2729" t="s">
        <v>2397</v>
      </c>
      <c r="AD2729" t="s">
        <v>4257</v>
      </c>
      <c r="AF2729">
        <f>+COUNTIF(Piloto!C:C,MARCO!A2729)</f>
        <v>0</v>
      </c>
    </row>
    <row r="2730" spans="1:32" x14ac:dyDescent="0.25">
      <c r="A2730" s="5" t="str">
        <f t="shared" si="42"/>
        <v>R 14 - D 48 - 451 - 2804</v>
      </c>
      <c r="B2730" s="23" t="s">
        <v>2347</v>
      </c>
      <c r="C2730" t="s">
        <v>83</v>
      </c>
      <c r="D2730" t="s">
        <v>828</v>
      </c>
      <c r="E2730" t="s">
        <v>829</v>
      </c>
      <c r="F2730" t="s">
        <v>134</v>
      </c>
      <c r="G2730" t="s">
        <v>134</v>
      </c>
      <c r="H2730" t="s">
        <v>4308</v>
      </c>
      <c r="I2730" t="s">
        <v>20</v>
      </c>
      <c r="J2730" t="s">
        <v>2349</v>
      </c>
      <c r="K2730" t="s">
        <v>21</v>
      </c>
      <c r="M2730" t="s">
        <v>4309</v>
      </c>
      <c r="N2730" t="s">
        <v>22</v>
      </c>
      <c r="O2730" t="s">
        <v>23</v>
      </c>
      <c r="P2730" t="s">
        <v>26</v>
      </c>
      <c r="Q2730" t="s">
        <v>2348</v>
      </c>
      <c r="R2730" s="13">
        <v>47</v>
      </c>
      <c r="S2730" s="13">
        <v>3</v>
      </c>
      <c r="T2730" s="21">
        <v>1</v>
      </c>
      <c r="V2730" t="s">
        <v>2154</v>
      </c>
      <c r="W2730" t="s">
        <v>17591</v>
      </c>
      <c r="X2730" s="20" t="str">
        <f>+IF(V2730="","-",CONCATENATE(V2730,"_",W2730))</f>
        <v>FINES_R14</v>
      </c>
      <c r="Y2730" s="59">
        <v>0.38848453760147089</v>
      </c>
      <c r="Z2730" t="s">
        <v>134</v>
      </c>
      <c r="AA2730" t="s">
        <v>2394</v>
      </c>
      <c r="AB2730" t="str">
        <f>+IF(W2730="","-",IF(W2730="UNICO","CENSO","MUESTRA"))</f>
        <v>MUESTRA</v>
      </c>
      <c r="AC2730" t="s">
        <v>2398</v>
      </c>
      <c r="AD2730" t="s">
        <v>4310</v>
      </c>
      <c r="AF2730">
        <f>+COUNTIF(Piloto!C:C,MARCO!A2730)</f>
        <v>0</v>
      </c>
    </row>
    <row r="2731" spans="1:32" x14ac:dyDescent="0.25">
      <c r="A2731" s="5" t="str">
        <f t="shared" si="42"/>
        <v>R 14 - D 53 - 451 - 1638</v>
      </c>
      <c r="B2731" s="23" t="s">
        <v>2347</v>
      </c>
      <c r="C2731" t="s">
        <v>83</v>
      </c>
      <c r="D2731" t="s">
        <v>856</v>
      </c>
      <c r="E2731" t="s">
        <v>857</v>
      </c>
      <c r="F2731" t="s">
        <v>134</v>
      </c>
      <c r="G2731" t="s">
        <v>134</v>
      </c>
      <c r="H2731" t="s">
        <v>4346</v>
      </c>
      <c r="I2731" t="s">
        <v>20</v>
      </c>
      <c r="J2731" t="s">
        <v>2349</v>
      </c>
      <c r="K2731" t="s">
        <v>21</v>
      </c>
      <c r="M2731" t="s">
        <v>4347</v>
      </c>
      <c r="N2731" t="s">
        <v>22</v>
      </c>
      <c r="O2731" t="s">
        <v>23</v>
      </c>
      <c r="P2731" t="s">
        <v>26</v>
      </c>
      <c r="Q2731" t="s">
        <v>2348</v>
      </c>
      <c r="R2731" s="13">
        <v>7</v>
      </c>
      <c r="S2731" s="13">
        <v>1</v>
      </c>
      <c r="T2731" s="21">
        <v>1</v>
      </c>
      <c r="V2731" t="s">
        <v>2154</v>
      </c>
      <c r="W2731" t="s">
        <v>17591</v>
      </c>
      <c r="X2731" s="20" t="str">
        <f>+IF(V2731="","-",CONCATENATE(V2731,"_",W2731))</f>
        <v>FINES_R14</v>
      </c>
      <c r="Y2731" s="59">
        <v>0.38905298709869379</v>
      </c>
      <c r="Z2731" t="s">
        <v>134</v>
      </c>
      <c r="AA2731" t="s">
        <v>2394</v>
      </c>
      <c r="AB2731" t="str">
        <f>+IF(W2731="","-",IF(W2731="UNICO","CENSO","MUESTRA"))</f>
        <v>MUESTRA</v>
      </c>
      <c r="AC2731" t="s">
        <v>2398</v>
      </c>
      <c r="AD2731" t="s">
        <v>4348</v>
      </c>
      <c r="AF2731">
        <f>+COUNTIF(Piloto!C:C,MARCO!A2731)</f>
        <v>0</v>
      </c>
    </row>
    <row r="2732" spans="1:32" x14ac:dyDescent="0.25">
      <c r="A2732" s="5" t="str">
        <f t="shared" si="42"/>
        <v>R 14 - D 58 - 451 - 3990</v>
      </c>
      <c r="B2732" s="23" t="s">
        <v>2347</v>
      </c>
      <c r="C2732" t="s">
        <v>83</v>
      </c>
      <c r="D2732" t="s">
        <v>931</v>
      </c>
      <c r="E2732" t="s">
        <v>932</v>
      </c>
      <c r="F2732" t="s">
        <v>134</v>
      </c>
      <c r="G2732" t="s">
        <v>134</v>
      </c>
      <c r="H2732" t="s">
        <v>4357</v>
      </c>
      <c r="I2732" t="s">
        <v>20</v>
      </c>
      <c r="J2732" t="s">
        <v>2349</v>
      </c>
      <c r="K2732" t="s">
        <v>21</v>
      </c>
      <c r="M2732" t="s">
        <v>4358</v>
      </c>
      <c r="N2732" t="s">
        <v>22</v>
      </c>
      <c r="O2732" t="s">
        <v>23</v>
      </c>
      <c r="P2732" t="s">
        <v>26</v>
      </c>
      <c r="Q2732" t="s">
        <v>2348</v>
      </c>
      <c r="R2732" s="13">
        <v>37</v>
      </c>
      <c r="S2732" s="13">
        <v>2</v>
      </c>
      <c r="T2732" s="21">
        <v>1</v>
      </c>
      <c r="V2732" t="s">
        <v>2154</v>
      </c>
      <c r="W2732" t="s">
        <v>17591</v>
      </c>
      <c r="X2732" s="20" t="str">
        <f>+IF(V2732="","-",CONCATENATE(V2732,"_",W2732))</f>
        <v>FINES_R14</v>
      </c>
      <c r="Y2732" s="59">
        <v>0.39737904071807861</v>
      </c>
      <c r="Z2732" t="s">
        <v>134</v>
      </c>
      <c r="AA2732" t="s">
        <v>2394</v>
      </c>
      <c r="AB2732" t="str">
        <f>+IF(W2732="","-",IF(W2732="UNICO","CENSO","MUESTRA"))</f>
        <v>MUESTRA</v>
      </c>
      <c r="AC2732" t="s">
        <v>2397</v>
      </c>
      <c r="AD2732" t="s">
        <v>4359</v>
      </c>
      <c r="AF2732">
        <f>+COUNTIF(Piloto!C:C,MARCO!A2732)</f>
        <v>0</v>
      </c>
    </row>
    <row r="2733" spans="1:32" x14ac:dyDescent="0.25">
      <c r="A2733" s="5" t="str">
        <f t="shared" si="42"/>
        <v>R 14 - D 53 - 451 - 4221</v>
      </c>
      <c r="B2733" s="23" t="s">
        <v>2347</v>
      </c>
      <c r="C2733" t="s">
        <v>83</v>
      </c>
      <c r="D2733" t="s">
        <v>856</v>
      </c>
      <c r="E2733" t="s">
        <v>857</v>
      </c>
      <c r="F2733" t="s">
        <v>134</v>
      </c>
      <c r="G2733" t="s">
        <v>134</v>
      </c>
      <c r="H2733" t="s">
        <v>4334</v>
      </c>
      <c r="I2733" t="s">
        <v>20</v>
      </c>
      <c r="J2733" t="s">
        <v>2349</v>
      </c>
      <c r="K2733" t="s">
        <v>21</v>
      </c>
      <c r="M2733" t="s">
        <v>4335</v>
      </c>
      <c r="N2733" t="s">
        <v>22</v>
      </c>
      <c r="O2733" t="s">
        <v>23</v>
      </c>
      <c r="P2733" t="s">
        <v>26</v>
      </c>
      <c r="Q2733" t="s">
        <v>2348</v>
      </c>
      <c r="R2733" s="13">
        <v>24</v>
      </c>
      <c r="S2733" s="13">
        <v>1</v>
      </c>
      <c r="T2733" s="21">
        <v>1</v>
      </c>
      <c r="V2733" t="s">
        <v>2154</v>
      </c>
      <c r="W2733" t="s">
        <v>17591</v>
      </c>
      <c r="X2733" s="20" t="str">
        <f>+IF(V2733="","-",CONCATENATE(V2733,"_",W2733))</f>
        <v>FINES_R14</v>
      </c>
      <c r="Y2733" s="59">
        <v>0.40272143483161932</v>
      </c>
      <c r="Z2733" t="s">
        <v>134</v>
      </c>
      <c r="AA2733" t="s">
        <v>2394</v>
      </c>
      <c r="AB2733" t="str">
        <f>+IF(W2733="","-",IF(W2733="UNICO","CENSO","MUESTRA"))</f>
        <v>MUESTRA</v>
      </c>
      <c r="AC2733" t="s">
        <v>2397</v>
      </c>
      <c r="AD2733" t="s">
        <v>4336</v>
      </c>
      <c r="AF2733">
        <f>+COUNTIF(Piloto!C:C,MARCO!A2733)</f>
        <v>0</v>
      </c>
    </row>
    <row r="2734" spans="1:32" x14ac:dyDescent="0.25">
      <c r="A2734" s="5" t="str">
        <f t="shared" si="42"/>
        <v>R 14 - D 26 - 451 - 1396</v>
      </c>
      <c r="B2734" s="23" t="s">
        <v>2347</v>
      </c>
      <c r="C2734" t="s">
        <v>83</v>
      </c>
      <c r="D2734" t="s">
        <v>516</v>
      </c>
      <c r="E2734" t="s">
        <v>517</v>
      </c>
      <c r="F2734" t="s">
        <v>134</v>
      </c>
      <c r="G2734" t="s">
        <v>134</v>
      </c>
      <c r="H2734" t="s">
        <v>4259</v>
      </c>
      <c r="I2734" t="s">
        <v>20</v>
      </c>
      <c r="J2734" t="s">
        <v>2349</v>
      </c>
      <c r="K2734" t="s">
        <v>21</v>
      </c>
      <c r="M2734" t="s">
        <v>4260</v>
      </c>
      <c r="N2734" t="s">
        <v>22</v>
      </c>
      <c r="O2734" t="s">
        <v>23</v>
      </c>
      <c r="P2734" t="s">
        <v>26</v>
      </c>
      <c r="Q2734" t="s">
        <v>2348</v>
      </c>
      <c r="R2734" s="13">
        <v>59</v>
      </c>
      <c r="S2734" s="13">
        <v>3</v>
      </c>
      <c r="T2734" s="21">
        <v>1</v>
      </c>
      <c r="V2734" t="s">
        <v>2154</v>
      </c>
      <c r="W2734" t="s">
        <v>17591</v>
      </c>
      <c r="X2734" s="20" t="str">
        <f>+IF(V2734="","-",CONCATENATE(V2734,"_",W2734))</f>
        <v>FINES_R14</v>
      </c>
      <c r="Y2734" s="59">
        <v>0.41246765851974487</v>
      </c>
      <c r="Z2734" t="s">
        <v>134</v>
      </c>
      <c r="AA2734" t="s">
        <v>2394</v>
      </c>
      <c r="AB2734" t="str">
        <f>+IF(W2734="","-",IF(W2734="UNICO","CENSO","MUESTRA"))</f>
        <v>MUESTRA</v>
      </c>
      <c r="AC2734" t="s">
        <v>2398</v>
      </c>
      <c r="AD2734" t="s">
        <v>4261</v>
      </c>
      <c r="AF2734">
        <f>+COUNTIF(Piloto!C:C,MARCO!A2734)</f>
        <v>0</v>
      </c>
    </row>
    <row r="2735" spans="1:32" x14ac:dyDescent="0.25">
      <c r="A2735" s="5" t="str">
        <f t="shared" si="42"/>
        <v>R 14 - D 58 - 451 - 2838</v>
      </c>
      <c r="B2735" s="23" t="s">
        <v>2347</v>
      </c>
      <c r="C2735" t="s">
        <v>83</v>
      </c>
      <c r="D2735" t="s">
        <v>931</v>
      </c>
      <c r="E2735" t="s">
        <v>932</v>
      </c>
      <c r="F2735" t="s">
        <v>134</v>
      </c>
      <c r="G2735" t="s">
        <v>134</v>
      </c>
      <c r="H2735" t="s">
        <v>4354</v>
      </c>
      <c r="I2735" t="s">
        <v>20</v>
      </c>
      <c r="J2735" t="s">
        <v>2349</v>
      </c>
      <c r="K2735" t="s">
        <v>21</v>
      </c>
      <c r="M2735" t="s">
        <v>2286</v>
      </c>
      <c r="N2735" t="s">
        <v>22</v>
      </c>
      <c r="O2735" t="s">
        <v>23</v>
      </c>
      <c r="P2735" t="s">
        <v>26</v>
      </c>
      <c r="Q2735" t="s">
        <v>2348</v>
      </c>
      <c r="R2735" s="13">
        <v>30</v>
      </c>
      <c r="S2735" s="13">
        <v>1</v>
      </c>
      <c r="T2735" s="21">
        <v>1</v>
      </c>
      <c r="V2735" t="s">
        <v>2154</v>
      </c>
      <c r="W2735" t="s">
        <v>17591</v>
      </c>
      <c r="X2735" s="20" t="str">
        <f>+IF(V2735="","-",CONCATENATE(V2735,"_",W2735))</f>
        <v>FINES_R14</v>
      </c>
      <c r="Y2735" s="59">
        <v>0.42022594809532171</v>
      </c>
      <c r="Z2735" t="s">
        <v>134</v>
      </c>
      <c r="AA2735" t="s">
        <v>2394</v>
      </c>
      <c r="AB2735" t="str">
        <f>+IF(W2735="","-",IF(W2735="UNICO","CENSO","MUESTRA"))</f>
        <v>MUESTRA</v>
      </c>
      <c r="AC2735" t="s">
        <v>2397</v>
      </c>
      <c r="AD2735" t="s">
        <v>4355</v>
      </c>
      <c r="AF2735">
        <f>+COUNTIF(Piloto!C:C,MARCO!A2735)</f>
        <v>0</v>
      </c>
    </row>
    <row r="2736" spans="1:32" x14ac:dyDescent="0.25">
      <c r="A2736" s="5" t="str">
        <f t="shared" si="42"/>
        <v>R 14 - D 53 - 451 - 1634</v>
      </c>
      <c r="B2736" s="23" t="s">
        <v>2347</v>
      </c>
      <c r="C2736" t="s">
        <v>83</v>
      </c>
      <c r="D2736" t="s">
        <v>856</v>
      </c>
      <c r="E2736" t="s">
        <v>857</v>
      </c>
      <c r="F2736" t="s">
        <v>134</v>
      </c>
      <c r="G2736" t="s">
        <v>134</v>
      </c>
      <c r="H2736" t="s">
        <v>4320</v>
      </c>
      <c r="I2736" t="s">
        <v>20</v>
      </c>
      <c r="J2736" t="s">
        <v>2349</v>
      </c>
      <c r="K2736" t="s">
        <v>21</v>
      </c>
      <c r="M2736" t="s">
        <v>4321</v>
      </c>
      <c r="N2736" t="s">
        <v>22</v>
      </c>
      <c r="O2736" t="s">
        <v>23</v>
      </c>
      <c r="P2736" t="s">
        <v>26</v>
      </c>
      <c r="Q2736" t="s">
        <v>2348</v>
      </c>
      <c r="R2736" s="13">
        <v>61</v>
      </c>
      <c r="S2736" s="13">
        <v>3</v>
      </c>
      <c r="T2736" s="21">
        <v>1</v>
      </c>
      <c r="V2736" t="s">
        <v>2154</v>
      </c>
      <c r="W2736" t="s">
        <v>17591</v>
      </c>
      <c r="X2736" s="20" t="str">
        <f>+IF(V2736="","-",CONCATENATE(V2736,"_",W2736))</f>
        <v>FINES_R14</v>
      </c>
      <c r="Y2736" s="59">
        <v>0.43450981378555298</v>
      </c>
      <c r="Z2736" t="s">
        <v>134</v>
      </c>
      <c r="AA2736" t="s">
        <v>2394</v>
      </c>
      <c r="AB2736" t="str">
        <f>+IF(W2736="","-",IF(W2736="UNICO","CENSO","MUESTRA"))</f>
        <v>MUESTRA</v>
      </c>
      <c r="AC2736" t="s">
        <v>2398</v>
      </c>
      <c r="AD2736" t="s">
        <v>4322</v>
      </c>
      <c r="AF2736">
        <f>+COUNTIF(Piloto!C:C,MARCO!A2736)</f>
        <v>0</v>
      </c>
    </row>
    <row r="2737" spans="1:32" x14ac:dyDescent="0.25">
      <c r="A2737" s="5" t="str">
        <f t="shared" si="42"/>
        <v>R 14 - D 26 - 451 - 1398</v>
      </c>
      <c r="B2737" s="23" t="s">
        <v>2347</v>
      </c>
      <c r="C2737" t="s">
        <v>83</v>
      </c>
      <c r="D2737" t="s">
        <v>516</v>
      </c>
      <c r="E2737" t="s">
        <v>517</v>
      </c>
      <c r="F2737" t="s">
        <v>134</v>
      </c>
      <c r="G2737" t="s">
        <v>134</v>
      </c>
      <c r="H2737" t="s">
        <v>11257</v>
      </c>
      <c r="I2737" t="s">
        <v>20</v>
      </c>
      <c r="J2737" t="s">
        <v>2349</v>
      </c>
      <c r="K2737" t="s">
        <v>21</v>
      </c>
      <c r="M2737" t="s">
        <v>11258</v>
      </c>
      <c r="N2737" t="s">
        <v>22</v>
      </c>
      <c r="O2737" t="s">
        <v>23</v>
      </c>
      <c r="P2737" t="s">
        <v>26</v>
      </c>
      <c r="Q2737" t="s">
        <v>2348</v>
      </c>
      <c r="R2737" s="13">
        <v>20</v>
      </c>
      <c r="S2737" s="13">
        <v>1</v>
      </c>
      <c r="T2737" s="21">
        <v>1</v>
      </c>
      <c r="V2737" t="s">
        <v>2154</v>
      </c>
      <c r="W2737" t="s">
        <v>17591</v>
      </c>
      <c r="X2737" s="20" t="str">
        <f>+IF(V2737="","-",CONCATENATE(V2737,"_",W2737))</f>
        <v>FINES_R14</v>
      </c>
      <c r="Y2737" s="59">
        <v>0.4423985481262207</v>
      </c>
      <c r="Z2737" t="s">
        <v>134</v>
      </c>
      <c r="AA2737" t="s">
        <v>2394</v>
      </c>
      <c r="AB2737" t="str">
        <f>+IF(W2737="","-",IF(W2737="UNICO","CENSO","MUESTRA"))</f>
        <v>MUESTRA</v>
      </c>
      <c r="AC2737" t="s">
        <v>2397</v>
      </c>
      <c r="AD2737" t="s">
        <v>11259</v>
      </c>
      <c r="AF2737">
        <f>+COUNTIF(Piloto!C:C,MARCO!A2737)</f>
        <v>0</v>
      </c>
    </row>
    <row r="2738" spans="1:32" x14ac:dyDescent="0.25">
      <c r="A2738" s="5" t="str">
        <f t="shared" si="42"/>
        <v>R 14 - D 48 - 451 - 3719</v>
      </c>
      <c r="B2738" s="23" t="s">
        <v>2347</v>
      </c>
      <c r="C2738" t="s">
        <v>83</v>
      </c>
      <c r="D2738" t="s">
        <v>828</v>
      </c>
      <c r="E2738" t="s">
        <v>829</v>
      </c>
      <c r="F2738" t="s">
        <v>134</v>
      </c>
      <c r="G2738" t="s">
        <v>134</v>
      </c>
      <c r="H2738" t="s">
        <v>4304</v>
      </c>
      <c r="I2738" t="s">
        <v>20</v>
      </c>
      <c r="J2738" t="s">
        <v>2349</v>
      </c>
      <c r="K2738" t="s">
        <v>21</v>
      </c>
      <c r="M2738" t="s">
        <v>4305</v>
      </c>
      <c r="N2738" t="s">
        <v>22</v>
      </c>
      <c r="O2738" t="s">
        <v>23</v>
      </c>
      <c r="P2738" t="s">
        <v>26</v>
      </c>
      <c r="Q2738" t="s">
        <v>2348</v>
      </c>
      <c r="R2738" s="13">
        <v>10</v>
      </c>
      <c r="S2738" s="13">
        <v>1</v>
      </c>
      <c r="T2738" s="21">
        <v>1</v>
      </c>
      <c r="V2738" t="s">
        <v>2154</v>
      </c>
      <c r="W2738" t="s">
        <v>17591</v>
      </c>
      <c r="X2738" s="20" t="str">
        <f>+IF(V2738="","-",CONCATENATE(V2738,"_",W2738))</f>
        <v>FINES_R14</v>
      </c>
      <c r="Y2738" s="59">
        <v>0.44452404975891108</v>
      </c>
      <c r="Z2738" t="s">
        <v>134</v>
      </c>
      <c r="AA2738" t="s">
        <v>2394</v>
      </c>
      <c r="AB2738" t="str">
        <f>+IF(W2738="","-",IF(W2738="UNICO","CENSO","MUESTRA"))</f>
        <v>MUESTRA</v>
      </c>
      <c r="AC2738" t="s">
        <v>2397</v>
      </c>
      <c r="AD2738" t="s">
        <v>4306</v>
      </c>
      <c r="AF2738">
        <f>+COUNTIF(Piloto!C:C,MARCO!A2738)</f>
        <v>0</v>
      </c>
    </row>
    <row r="2739" spans="1:32" x14ac:dyDescent="0.25">
      <c r="A2739" s="5" t="str">
        <f t="shared" si="42"/>
        <v>R 14 - D 53 - 451 - 1639</v>
      </c>
      <c r="B2739" s="23" t="s">
        <v>2347</v>
      </c>
      <c r="C2739" t="s">
        <v>83</v>
      </c>
      <c r="D2739" t="s">
        <v>856</v>
      </c>
      <c r="E2739" t="s">
        <v>857</v>
      </c>
      <c r="F2739" t="s">
        <v>134</v>
      </c>
      <c r="G2739" t="s">
        <v>134</v>
      </c>
      <c r="H2739" t="s">
        <v>4342</v>
      </c>
      <c r="I2739" t="s">
        <v>20</v>
      </c>
      <c r="J2739" t="s">
        <v>2349</v>
      </c>
      <c r="K2739" t="s">
        <v>21</v>
      </c>
      <c r="M2739" t="s">
        <v>4343</v>
      </c>
      <c r="N2739" t="s">
        <v>22</v>
      </c>
      <c r="O2739" t="s">
        <v>23</v>
      </c>
      <c r="P2739" t="s">
        <v>26</v>
      </c>
      <c r="Q2739" t="s">
        <v>2348</v>
      </c>
      <c r="R2739" s="13">
        <v>19</v>
      </c>
      <c r="S2739" s="13">
        <v>1</v>
      </c>
      <c r="T2739" s="21">
        <v>1</v>
      </c>
      <c r="V2739" t="s">
        <v>2154</v>
      </c>
      <c r="W2739" t="s">
        <v>17591</v>
      </c>
      <c r="X2739" s="20" t="str">
        <f>+IF(V2739="","-",CONCATENATE(V2739,"_",W2739))</f>
        <v>FINES_R14</v>
      </c>
      <c r="Y2739" s="59">
        <v>0.45555049180984503</v>
      </c>
      <c r="Z2739" t="s">
        <v>134</v>
      </c>
      <c r="AA2739" t="s">
        <v>2394</v>
      </c>
      <c r="AB2739" t="str">
        <f>+IF(W2739="","-",IF(W2739="UNICO","CENSO","MUESTRA"))</f>
        <v>MUESTRA</v>
      </c>
      <c r="AC2739" t="s">
        <v>2397</v>
      </c>
      <c r="AD2739" t="s">
        <v>4344</v>
      </c>
      <c r="AF2739">
        <f>+COUNTIF(Piloto!C:C,MARCO!A2739)</f>
        <v>0</v>
      </c>
    </row>
    <row r="2740" spans="1:32" x14ac:dyDescent="0.25">
      <c r="A2740" s="5" t="str">
        <f t="shared" si="42"/>
        <v>R 14 - D 58 - 451 - 2836</v>
      </c>
      <c r="B2740" s="23" t="s">
        <v>2347</v>
      </c>
      <c r="C2740" t="s">
        <v>83</v>
      </c>
      <c r="D2740" t="s">
        <v>931</v>
      </c>
      <c r="E2740" t="s">
        <v>932</v>
      </c>
      <c r="F2740" t="s">
        <v>134</v>
      </c>
      <c r="G2740" t="s">
        <v>134</v>
      </c>
      <c r="H2740" t="s">
        <v>4350</v>
      </c>
      <c r="I2740" t="s">
        <v>20</v>
      </c>
      <c r="J2740" t="s">
        <v>2349</v>
      </c>
      <c r="K2740" t="s">
        <v>21</v>
      </c>
      <c r="M2740" t="s">
        <v>4351</v>
      </c>
      <c r="N2740" t="s">
        <v>22</v>
      </c>
      <c r="O2740" t="s">
        <v>23</v>
      </c>
      <c r="P2740" t="s">
        <v>26</v>
      </c>
      <c r="Q2740" t="s">
        <v>2348</v>
      </c>
      <c r="R2740" s="13">
        <v>30</v>
      </c>
      <c r="S2740" s="13">
        <v>1</v>
      </c>
      <c r="T2740" s="21">
        <v>1</v>
      </c>
      <c r="V2740" t="s">
        <v>2154</v>
      </c>
      <c r="W2740" t="s">
        <v>17591</v>
      </c>
      <c r="X2740" s="20" t="str">
        <f>+IF(V2740="","-",CONCATENATE(V2740,"_",W2740))</f>
        <v>FINES_R14</v>
      </c>
      <c r="Y2740" s="59">
        <v>0.4804307222366333</v>
      </c>
      <c r="Z2740" t="s">
        <v>134</v>
      </c>
      <c r="AA2740" t="s">
        <v>2394</v>
      </c>
      <c r="AB2740" t="str">
        <f>+IF(W2740="","-",IF(W2740="UNICO","CENSO","MUESTRA"))</f>
        <v>MUESTRA</v>
      </c>
      <c r="AC2740" t="s">
        <v>2397</v>
      </c>
      <c r="AD2740" t="s">
        <v>4352</v>
      </c>
      <c r="AF2740">
        <f>+COUNTIF(Piloto!C:C,MARCO!A2740)</f>
        <v>0</v>
      </c>
    </row>
    <row r="2741" spans="1:32" x14ac:dyDescent="0.25">
      <c r="A2741" s="5" t="str">
        <f t="shared" si="42"/>
        <v>R 14 - D 48 - 451 - 4506</v>
      </c>
      <c r="B2741" s="23" t="s">
        <v>2347</v>
      </c>
      <c r="C2741" t="s">
        <v>83</v>
      </c>
      <c r="D2741" t="s">
        <v>828</v>
      </c>
      <c r="E2741" t="s">
        <v>829</v>
      </c>
      <c r="F2741" t="s">
        <v>134</v>
      </c>
      <c r="G2741" t="s">
        <v>134</v>
      </c>
      <c r="H2741" t="s">
        <v>11270</v>
      </c>
      <c r="I2741" t="s">
        <v>20</v>
      </c>
      <c r="J2741" t="s">
        <v>2349</v>
      </c>
      <c r="K2741" t="s">
        <v>21</v>
      </c>
      <c r="M2741" t="s">
        <v>5147</v>
      </c>
      <c r="N2741" t="s">
        <v>22</v>
      </c>
      <c r="O2741" t="s">
        <v>23</v>
      </c>
      <c r="P2741" t="s">
        <v>26</v>
      </c>
      <c r="Q2741" t="s">
        <v>2348</v>
      </c>
      <c r="R2741" s="13">
        <v>20</v>
      </c>
      <c r="S2741" s="13">
        <v>1</v>
      </c>
      <c r="T2741" s="21">
        <v>1</v>
      </c>
      <c r="V2741" t="s">
        <v>2154</v>
      </c>
      <c r="W2741" t="s">
        <v>17591</v>
      </c>
      <c r="X2741" s="20" t="str">
        <f>+IF(V2741="","-",CONCATENATE(V2741,"_",W2741))</f>
        <v>FINES_R14</v>
      </c>
      <c r="Y2741" s="59">
        <v>0.5029531717300415</v>
      </c>
      <c r="Z2741" t="s">
        <v>134</v>
      </c>
      <c r="AA2741" t="s">
        <v>2394</v>
      </c>
      <c r="AB2741" t="str">
        <f>+IF(W2741="","-",IF(W2741="UNICO","CENSO","MUESTRA"))</f>
        <v>MUESTRA</v>
      </c>
      <c r="AC2741" t="s">
        <v>2398</v>
      </c>
      <c r="AD2741" t="s">
        <v>11271</v>
      </c>
      <c r="AF2741">
        <f>+COUNTIF(Piloto!C:C,MARCO!A2741)</f>
        <v>0</v>
      </c>
    </row>
    <row r="2742" spans="1:32" x14ac:dyDescent="0.25">
      <c r="A2742" s="5" t="str">
        <f t="shared" si="42"/>
        <v>R 14 - D 48 - 451 - 4507</v>
      </c>
      <c r="B2742" s="23" t="s">
        <v>2347</v>
      </c>
      <c r="C2742" t="s">
        <v>83</v>
      </c>
      <c r="D2742" t="s">
        <v>828</v>
      </c>
      <c r="E2742" t="s">
        <v>829</v>
      </c>
      <c r="F2742" t="s">
        <v>134</v>
      </c>
      <c r="G2742" t="s">
        <v>134</v>
      </c>
      <c r="H2742" t="s">
        <v>11273</v>
      </c>
      <c r="I2742" t="s">
        <v>20</v>
      </c>
      <c r="J2742" t="s">
        <v>2349</v>
      </c>
      <c r="K2742" t="s">
        <v>21</v>
      </c>
      <c r="M2742" t="s">
        <v>11274</v>
      </c>
      <c r="N2742" t="s">
        <v>22</v>
      </c>
      <c r="O2742" t="s">
        <v>23</v>
      </c>
      <c r="P2742" t="s">
        <v>26</v>
      </c>
      <c r="Q2742" t="s">
        <v>2348</v>
      </c>
      <c r="R2742" s="13">
        <v>15</v>
      </c>
      <c r="S2742" s="13">
        <v>1</v>
      </c>
      <c r="T2742" s="21">
        <v>1</v>
      </c>
      <c r="V2742" t="s">
        <v>2154</v>
      </c>
      <c r="W2742" t="s">
        <v>17591</v>
      </c>
      <c r="X2742" s="20" t="str">
        <f>+IF(V2742="","-",CONCATENATE(V2742,"_",W2742))</f>
        <v>FINES_R14</v>
      </c>
      <c r="Y2742" s="59">
        <v>0.50997638702392578</v>
      </c>
      <c r="Z2742" t="s">
        <v>134</v>
      </c>
      <c r="AA2742" t="s">
        <v>2394</v>
      </c>
      <c r="AB2742" t="str">
        <f>+IF(W2742="","-",IF(W2742="UNICO","CENSO","MUESTRA"))</f>
        <v>MUESTRA</v>
      </c>
      <c r="AC2742" t="s">
        <v>2398</v>
      </c>
      <c r="AD2742" t="s">
        <v>11275</v>
      </c>
      <c r="AF2742">
        <f>+COUNTIF(Piloto!C:C,MARCO!A2742)</f>
        <v>0</v>
      </c>
    </row>
    <row r="2743" spans="1:32" x14ac:dyDescent="0.25">
      <c r="A2743" s="5" t="str">
        <f t="shared" si="42"/>
        <v>R 14 - D 26 - 451 - 1397</v>
      </c>
      <c r="B2743" s="23" t="s">
        <v>2347</v>
      </c>
      <c r="C2743" t="s">
        <v>83</v>
      </c>
      <c r="D2743" t="s">
        <v>516</v>
      </c>
      <c r="E2743" t="s">
        <v>517</v>
      </c>
      <c r="F2743" t="s">
        <v>134</v>
      </c>
      <c r="G2743" t="s">
        <v>134</v>
      </c>
      <c r="H2743" t="s">
        <v>4263</v>
      </c>
      <c r="I2743" t="s">
        <v>20</v>
      </c>
      <c r="J2743" t="s">
        <v>2349</v>
      </c>
      <c r="K2743" t="s">
        <v>21</v>
      </c>
      <c r="M2743" t="s">
        <v>4264</v>
      </c>
      <c r="N2743" t="s">
        <v>22</v>
      </c>
      <c r="O2743" t="s">
        <v>23</v>
      </c>
      <c r="P2743" t="s">
        <v>26</v>
      </c>
      <c r="Q2743" t="s">
        <v>2348</v>
      </c>
      <c r="R2743" s="13">
        <v>81</v>
      </c>
      <c r="S2743" s="13">
        <v>4</v>
      </c>
      <c r="T2743" s="21">
        <v>1</v>
      </c>
      <c r="V2743" t="s">
        <v>2154</v>
      </c>
      <c r="W2743" t="s">
        <v>17591</v>
      </c>
      <c r="X2743" s="20" t="str">
        <f>+IF(V2743="","-",CONCATENATE(V2743,"_",W2743))</f>
        <v>FINES_R14</v>
      </c>
      <c r="Y2743" s="59">
        <v>0.5263860821723938</v>
      </c>
      <c r="Z2743" t="s">
        <v>134</v>
      </c>
      <c r="AA2743" t="s">
        <v>2394</v>
      </c>
      <c r="AB2743" t="str">
        <f>+IF(W2743="","-",IF(W2743="UNICO","CENSO","MUESTRA"))</f>
        <v>MUESTRA</v>
      </c>
      <c r="AC2743" t="s">
        <v>2397</v>
      </c>
      <c r="AD2743" t="s">
        <v>4265</v>
      </c>
      <c r="AF2743">
        <f>+COUNTIF(Piloto!C:C,MARCO!A2743)</f>
        <v>0</v>
      </c>
    </row>
    <row r="2744" spans="1:32" x14ac:dyDescent="0.25">
      <c r="A2744" s="5" t="str">
        <f t="shared" si="42"/>
        <v>R 14 - D 26 - 451 - 3941</v>
      </c>
      <c r="B2744" s="23" t="s">
        <v>2347</v>
      </c>
      <c r="C2744" t="s">
        <v>83</v>
      </c>
      <c r="D2744" t="s">
        <v>516</v>
      </c>
      <c r="E2744" t="s">
        <v>517</v>
      </c>
      <c r="F2744" t="s">
        <v>134</v>
      </c>
      <c r="G2744" t="s">
        <v>134</v>
      </c>
      <c r="H2744" t="s">
        <v>4275</v>
      </c>
      <c r="I2744" t="s">
        <v>20</v>
      </c>
      <c r="J2744" t="s">
        <v>2349</v>
      </c>
      <c r="K2744" t="s">
        <v>21</v>
      </c>
      <c r="M2744" t="s">
        <v>4276</v>
      </c>
      <c r="N2744" t="s">
        <v>22</v>
      </c>
      <c r="O2744" t="s">
        <v>23</v>
      </c>
      <c r="P2744" t="s">
        <v>26</v>
      </c>
      <c r="Q2744" t="s">
        <v>2348</v>
      </c>
      <c r="R2744" s="13">
        <v>31</v>
      </c>
      <c r="S2744" s="13">
        <v>2</v>
      </c>
      <c r="T2744" s="21">
        <v>1</v>
      </c>
      <c r="V2744" t="s">
        <v>2154</v>
      </c>
      <c r="W2744" t="s">
        <v>17591</v>
      </c>
      <c r="X2744" s="20" t="str">
        <f>+IF(V2744="","-",CONCATENATE(V2744,"_",W2744))</f>
        <v>FINES_R14</v>
      </c>
      <c r="Y2744" s="59">
        <v>0.55047863721847534</v>
      </c>
      <c r="Z2744" t="s">
        <v>134</v>
      </c>
      <c r="AA2744" t="s">
        <v>2394</v>
      </c>
      <c r="AB2744" t="str">
        <f>+IF(W2744="","-",IF(W2744="UNICO","CENSO","MUESTRA"))</f>
        <v>MUESTRA</v>
      </c>
      <c r="AC2744" t="s">
        <v>2397</v>
      </c>
      <c r="AD2744" t="s">
        <v>4277</v>
      </c>
      <c r="AF2744">
        <f>+COUNTIF(Piloto!C:C,MARCO!A2744)</f>
        <v>0</v>
      </c>
    </row>
    <row r="2745" spans="1:32" x14ac:dyDescent="0.25">
      <c r="A2745" s="5" t="str">
        <f t="shared" si="42"/>
        <v>R 14 - D 53 - 451 - 4411</v>
      </c>
      <c r="B2745" s="23" t="s">
        <v>2347</v>
      </c>
      <c r="C2745" t="s">
        <v>83</v>
      </c>
      <c r="D2745" t="s">
        <v>856</v>
      </c>
      <c r="E2745" t="s">
        <v>857</v>
      </c>
      <c r="F2745" t="s">
        <v>134</v>
      </c>
      <c r="G2745" t="s">
        <v>134</v>
      </c>
      <c r="H2745" t="s">
        <v>11287</v>
      </c>
      <c r="I2745" t="s">
        <v>20</v>
      </c>
      <c r="J2745" t="s">
        <v>2349</v>
      </c>
      <c r="K2745" t="s">
        <v>21</v>
      </c>
      <c r="M2745" t="s">
        <v>11288</v>
      </c>
      <c r="N2745" t="s">
        <v>22</v>
      </c>
      <c r="O2745" t="s">
        <v>23</v>
      </c>
      <c r="P2745" t="s">
        <v>26</v>
      </c>
      <c r="Q2745" t="s">
        <v>2348</v>
      </c>
      <c r="R2745" s="13">
        <v>24</v>
      </c>
      <c r="S2745" s="13">
        <v>1</v>
      </c>
      <c r="T2745" s="21">
        <v>1</v>
      </c>
      <c r="V2745" t="s">
        <v>2154</v>
      </c>
      <c r="W2745" t="s">
        <v>17591</v>
      </c>
      <c r="X2745" s="20" t="str">
        <f>+IF(V2745="","-",CONCATENATE(V2745,"_",W2745))</f>
        <v>FINES_R14</v>
      </c>
      <c r="Y2745" s="59">
        <v>0.61093497276306152</v>
      </c>
      <c r="Z2745" t="s">
        <v>134</v>
      </c>
      <c r="AA2745" t="s">
        <v>2394</v>
      </c>
      <c r="AB2745" t="str">
        <f>+IF(W2745="","-",IF(W2745="UNICO","CENSO","MUESTRA"))</f>
        <v>MUESTRA</v>
      </c>
      <c r="AC2745" t="s">
        <v>2397</v>
      </c>
      <c r="AD2745" t="s">
        <v>11289</v>
      </c>
      <c r="AF2745">
        <f>+COUNTIF(Piloto!C:C,MARCO!A2745)</f>
        <v>0</v>
      </c>
    </row>
    <row r="2746" spans="1:32" x14ac:dyDescent="0.25">
      <c r="A2746" s="5" t="str">
        <f t="shared" si="42"/>
        <v>R 25 - D 77 - 451 - 3361</v>
      </c>
      <c r="B2746" s="23" t="s">
        <v>2347</v>
      </c>
      <c r="C2746" t="s">
        <v>157</v>
      </c>
      <c r="D2746" t="s">
        <v>387</v>
      </c>
      <c r="E2746" t="s">
        <v>1380</v>
      </c>
      <c r="F2746" t="s">
        <v>134</v>
      </c>
      <c r="G2746" t="s">
        <v>134</v>
      </c>
      <c r="H2746" t="s">
        <v>12145</v>
      </c>
      <c r="I2746" t="s">
        <v>20</v>
      </c>
      <c r="J2746" t="s">
        <v>2349</v>
      </c>
      <c r="K2746" t="s">
        <v>21</v>
      </c>
      <c r="M2746" t="s">
        <v>12146</v>
      </c>
      <c r="N2746" t="s">
        <v>22</v>
      </c>
      <c r="O2746" t="s">
        <v>23</v>
      </c>
      <c r="P2746" t="s">
        <v>26</v>
      </c>
      <c r="Q2746" t="s">
        <v>2348</v>
      </c>
      <c r="R2746" s="13">
        <v>24</v>
      </c>
      <c r="S2746" s="13">
        <v>1</v>
      </c>
      <c r="T2746" s="21">
        <v>1</v>
      </c>
      <c r="V2746" t="s">
        <v>2154</v>
      </c>
      <c r="W2746" t="s">
        <v>17592</v>
      </c>
      <c r="X2746" s="20" t="str">
        <f>+IF(V2746="","-",CONCATENATE(V2746,"_",W2746))</f>
        <v>FINES_R15172425</v>
      </c>
      <c r="Y2746" s="59">
        <v>5.0003528594970703E-2</v>
      </c>
      <c r="Z2746" t="s">
        <v>134</v>
      </c>
      <c r="AA2746" t="s">
        <v>2394</v>
      </c>
      <c r="AB2746" t="str">
        <f>+IF(W2746="","-",IF(W2746="UNICO","CENSO","MUESTRA"))</f>
        <v>MUESTRA</v>
      </c>
      <c r="AC2746" t="s">
        <v>2398</v>
      </c>
      <c r="AD2746" t="s">
        <v>12147</v>
      </c>
      <c r="AF2746">
        <f>+COUNTIF(Piloto!C:C,MARCO!A2746)</f>
        <v>0</v>
      </c>
    </row>
    <row r="2747" spans="1:32" x14ac:dyDescent="0.25">
      <c r="A2747" s="5" t="str">
        <f t="shared" si="42"/>
        <v>R 25 - D 77 - 451 - 2730</v>
      </c>
      <c r="B2747" s="23" t="s">
        <v>2347</v>
      </c>
      <c r="C2747" t="s">
        <v>157</v>
      </c>
      <c r="D2747" t="s">
        <v>387</v>
      </c>
      <c r="E2747" t="s">
        <v>1380</v>
      </c>
      <c r="F2747" t="s">
        <v>134</v>
      </c>
      <c r="G2747" t="s">
        <v>134</v>
      </c>
      <c r="H2747" t="s">
        <v>6448</v>
      </c>
      <c r="I2747" t="s">
        <v>20</v>
      </c>
      <c r="J2747" t="s">
        <v>2349</v>
      </c>
      <c r="K2747" t="s">
        <v>21</v>
      </c>
      <c r="M2747" t="s">
        <v>2343</v>
      </c>
      <c r="N2747" t="s">
        <v>22</v>
      </c>
      <c r="O2747" t="s">
        <v>23</v>
      </c>
      <c r="P2747" t="s">
        <v>26</v>
      </c>
      <c r="Q2747" t="s">
        <v>2348</v>
      </c>
      <c r="R2747" s="13">
        <v>31</v>
      </c>
      <c r="S2747" s="13">
        <v>1</v>
      </c>
      <c r="T2747" s="21">
        <v>1</v>
      </c>
      <c r="V2747" t="s">
        <v>2154</v>
      </c>
      <c r="W2747" t="s">
        <v>17592</v>
      </c>
      <c r="X2747" s="20" t="str">
        <f>+IF(V2747="","-",CONCATENATE(V2747,"_",W2747))</f>
        <v>FINES_R15172425</v>
      </c>
      <c r="Y2747" s="59">
        <v>5.803949385881424E-2</v>
      </c>
      <c r="Z2747" t="s">
        <v>134</v>
      </c>
      <c r="AA2747" t="s">
        <v>2394</v>
      </c>
      <c r="AB2747" t="str">
        <f>+IF(W2747="","-",IF(W2747="UNICO","CENSO","MUESTRA"))</f>
        <v>MUESTRA</v>
      </c>
      <c r="AC2747" t="s">
        <v>2397</v>
      </c>
      <c r="AD2747" t="s">
        <v>6449</v>
      </c>
      <c r="AF2747">
        <f>+COUNTIF(Piloto!C:C,MARCO!A2747)</f>
        <v>0</v>
      </c>
    </row>
    <row r="2748" spans="1:32" x14ac:dyDescent="0.25">
      <c r="A2748" s="5" t="str">
        <f t="shared" si="42"/>
        <v>R 25 - D 77 - 451 - 2716</v>
      </c>
      <c r="B2748" s="23" t="s">
        <v>2347</v>
      </c>
      <c r="C2748" t="s">
        <v>157</v>
      </c>
      <c r="D2748" t="s">
        <v>387</v>
      </c>
      <c r="E2748" t="s">
        <v>1380</v>
      </c>
      <c r="F2748" t="s">
        <v>134</v>
      </c>
      <c r="G2748" t="s">
        <v>134</v>
      </c>
      <c r="H2748" t="s">
        <v>6459</v>
      </c>
      <c r="I2748" t="s">
        <v>20</v>
      </c>
      <c r="J2748" t="s">
        <v>2349</v>
      </c>
      <c r="K2748" t="s">
        <v>21</v>
      </c>
      <c r="M2748" t="s">
        <v>5030</v>
      </c>
      <c r="N2748" t="s">
        <v>22</v>
      </c>
      <c r="O2748" t="s">
        <v>23</v>
      </c>
      <c r="P2748" t="s">
        <v>26</v>
      </c>
      <c r="Q2748" t="s">
        <v>2348</v>
      </c>
      <c r="R2748" s="13">
        <v>23</v>
      </c>
      <c r="S2748" s="13">
        <v>1</v>
      </c>
      <c r="T2748" s="21">
        <v>1</v>
      </c>
      <c r="V2748" t="s">
        <v>2154</v>
      </c>
      <c r="W2748" t="s">
        <v>17592</v>
      </c>
      <c r="X2748" s="20" t="str">
        <f>+IF(V2748="","-",CONCATENATE(V2748,"_",W2748))</f>
        <v>FINES_R15172425</v>
      </c>
      <c r="Y2748" s="59">
        <v>7.9234391450881958E-2</v>
      </c>
      <c r="Z2748" t="s">
        <v>134</v>
      </c>
      <c r="AA2748" t="s">
        <v>2394</v>
      </c>
      <c r="AB2748" t="str">
        <f>+IF(W2748="","-",IF(W2748="UNICO","CENSO","MUESTRA"))</f>
        <v>MUESTRA</v>
      </c>
      <c r="AC2748" t="s">
        <v>2398</v>
      </c>
      <c r="AD2748" t="s">
        <v>6460</v>
      </c>
      <c r="AF2748">
        <f>+COUNTIF(Piloto!C:C,MARCO!A2748)</f>
        <v>0</v>
      </c>
    </row>
    <row r="2749" spans="1:32" x14ac:dyDescent="0.25">
      <c r="A2749" s="5" t="str">
        <f t="shared" si="42"/>
        <v>R 15 - D 28 - 452 - 3363</v>
      </c>
      <c r="B2749" s="23" t="s">
        <v>2347</v>
      </c>
      <c r="C2749" t="s">
        <v>141</v>
      </c>
      <c r="D2749" t="s">
        <v>184</v>
      </c>
      <c r="E2749" t="s">
        <v>534</v>
      </c>
      <c r="F2749" t="s">
        <v>134</v>
      </c>
      <c r="G2749" t="s">
        <v>134</v>
      </c>
      <c r="H2749" t="s">
        <v>4439</v>
      </c>
      <c r="I2749" t="s">
        <v>20</v>
      </c>
      <c r="J2749" t="s">
        <v>2349</v>
      </c>
      <c r="K2749" t="s">
        <v>21</v>
      </c>
      <c r="M2749" t="s">
        <v>4440</v>
      </c>
      <c r="N2749" t="s">
        <v>22</v>
      </c>
      <c r="O2749" t="s">
        <v>23</v>
      </c>
      <c r="P2749" t="s">
        <v>26</v>
      </c>
      <c r="Q2749" t="s">
        <v>2348</v>
      </c>
      <c r="R2749" s="13">
        <v>245</v>
      </c>
      <c r="S2749" s="13">
        <v>8</v>
      </c>
      <c r="T2749" s="21">
        <v>1</v>
      </c>
      <c r="V2749" t="s">
        <v>2154</v>
      </c>
      <c r="W2749" t="s">
        <v>17592</v>
      </c>
      <c r="X2749" s="20" t="str">
        <f>+IF(V2749="","-",CONCATENATE(V2749,"_",W2749))</f>
        <v>FINES_R15172425</v>
      </c>
      <c r="Y2749" s="59">
        <v>0.14953839778900149</v>
      </c>
      <c r="Z2749" t="s">
        <v>134</v>
      </c>
      <c r="AA2749" t="s">
        <v>2394</v>
      </c>
      <c r="AB2749" t="str">
        <f>+IF(W2749="","-",IF(W2749="UNICO","CENSO","MUESTRA"))</f>
        <v>MUESTRA</v>
      </c>
      <c r="AC2749" t="s">
        <v>2397</v>
      </c>
      <c r="AD2749" t="s">
        <v>4441</v>
      </c>
      <c r="AF2749">
        <f>+COUNTIF(Piloto!C:C,MARCO!A2749)</f>
        <v>0</v>
      </c>
    </row>
    <row r="2750" spans="1:32" x14ac:dyDescent="0.25">
      <c r="A2750" s="5" t="str">
        <f t="shared" si="42"/>
        <v>R 25 - D 7 - 451 - 3158</v>
      </c>
      <c r="B2750" s="23" t="s">
        <v>2347</v>
      </c>
      <c r="C2750" t="s">
        <v>157</v>
      </c>
      <c r="D2750" t="s">
        <v>165</v>
      </c>
      <c r="E2750" t="s">
        <v>300</v>
      </c>
      <c r="F2750" t="s">
        <v>134</v>
      </c>
      <c r="G2750" t="s">
        <v>134</v>
      </c>
      <c r="H2750" t="s">
        <v>6408</v>
      </c>
      <c r="I2750" t="s">
        <v>20</v>
      </c>
      <c r="J2750" t="s">
        <v>2349</v>
      </c>
      <c r="K2750" t="s">
        <v>21</v>
      </c>
      <c r="M2750" t="s">
        <v>6409</v>
      </c>
      <c r="N2750" t="s">
        <v>22</v>
      </c>
      <c r="O2750" t="s">
        <v>23</v>
      </c>
      <c r="P2750" t="s">
        <v>26</v>
      </c>
      <c r="Q2750" t="s">
        <v>2348</v>
      </c>
      <c r="R2750" s="13">
        <v>44</v>
      </c>
      <c r="S2750" s="13">
        <v>2</v>
      </c>
      <c r="T2750" s="21">
        <v>1</v>
      </c>
      <c r="V2750" t="s">
        <v>2154</v>
      </c>
      <c r="W2750" t="s">
        <v>17592</v>
      </c>
      <c r="X2750" s="20" t="str">
        <f>+IF(V2750="","-",CONCATENATE(V2750,"_",W2750))</f>
        <v>FINES_R15172425</v>
      </c>
      <c r="Y2750" s="59">
        <v>0.15491312742233279</v>
      </c>
      <c r="Z2750" t="s">
        <v>134</v>
      </c>
      <c r="AA2750" t="s">
        <v>2394</v>
      </c>
      <c r="AB2750" t="str">
        <f>+IF(W2750="","-",IF(W2750="UNICO","CENSO","MUESTRA"))</f>
        <v>MUESTRA</v>
      </c>
      <c r="AC2750" t="s">
        <v>2397</v>
      </c>
      <c r="AD2750" t="s">
        <v>6410</v>
      </c>
      <c r="AF2750">
        <f>+COUNTIF(Piloto!C:C,MARCO!A2750)</f>
        <v>0</v>
      </c>
    </row>
    <row r="2751" spans="1:32" x14ac:dyDescent="0.25">
      <c r="A2751" s="5" t="str">
        <f t="shared" si="42"/>
        <v>R 17 - D 137 - 451 - 2926</v>
      </c>
      <c r="B2751" s="23" t="s">
        <v>2347</v>
      </c>
      <c r="C2751" t="s">
        <v>142</v>
      </c>
      <c r="D2751" t="s">
        <v>533</v>
      </c>
      <c r="E2751" t="s">
        <v>2108</v>
      </c>
      <c r="F2751" t="s">
        <v>134</v>
      </c>
      <c r="G2751" t="s">
        <v>134</v>
      </c>
      <c r="H2751" t="s">
        <v>11342</v>
      </c>
      <c r="I2751" t="s">
        <v>20</v>
      </c>
      <c r="J2751" t="s">
        <v>2349</v>
      </c>
      <c r="K2751" t="s">
        <v>21</v>
      </c>
      <c r="M2751" t="s">
        <v>11343</v>
      </c>
      <c r="N2751" t="s">
        <v>22</v>
      </c>
      <c r="O2751" t="s">
        <v>23</v>
      </c>
      <c r="P2751" t="s">
        <v>26</v>
      </c>
      <c r="Q2751" t="s">
        <v>2348</v>
      </c>
      <c r="R2751" s="13">
        <v>11</v>
      </c>
      <c r="S2751" s="13">
        <v>1</v>
      </c>
      <c r="T2751" s="21">
        <v>1</v>
      </c>
      <c r="V2751" t="s">
        <v>2154</v>
      </c>
      <c r="W2751" t="s">
        <v>17592</v>
      </c>
      <c r="X2751" s="20" t="str">
        <f>+IF(V2751="","-",CONCATENATE(V2751,"_",W2751))</f>
        <v>FINES_R15172425</v>
      </c>
      <c r="Y2751" s="59">
        <v>0.17277175188064581</v>
      </c>
      <c r="Z2751" t="s">
        <v>134</v>
      </c>
      <c r="AA2751" t="s">
        <v>2394</v>
      </c>
      <c r="AB2751" t="str">
        <f>+IF(W2751="","-",IF(W2751="UNICO","CENSO","MUESTRA"))</f>
        <v>MUESTRA</v>
      </c>
      <c r="AC2751" t="s">
        <v>2398</v>
      </c>
      <c r="AD2751" t="s">
        <v>11344</v>
      </c>
      <c r="AF2751">
        <f>+COUNTIF(Piloto!C:C,MARCO!A2751)</f>
        <v>0</v>
      </c>
    </row>
    <row r="2752" spans="1:32" x14ac:dyDescent="0.25">
      <c r="A2752" s="5" t="str">
        <f t="shared" si="42"/>
        <v>R 15 - D 76 - 451 - 2185</v>
      </c>
      <c r="B2752" s="23" t="s">
        <v>2347</v>
      </c>
      <c r="C2752" t="s">
        <v>141</v>
      </c>
      <c r="D2752" t="s">
        <v>1367</v>
      </c>
      <c r="E2752" t="s">
        <v>1368</v>
      </c>
      <c r="F2752" t="s">
        <v>134</v>
      </c>
      <c r="G2752" t="s">
        <v>134</v>
      </c>
      <c r="H2752" t="s">
        <v>4477</v>
      </c>
      <c r="I2752" t="s">
        <v>20</v>
      </c>
      <c r="J2752" t="s">
        <v>2349</v>
      </c>
      <c r="K2752" t="s">
        <v>21</v>
      </c>
      <c r="M2752" t="s">
        <v>4478</v>
      </c>
      <c r="N2752" t="s">
        <v>22</v>
      </c>
      <c r="O2752" t="s">
        <v>23</v>
      </c>
      <c r="P2752" t="s">
        <v>26</v>
      </c>
      <c r="Q2752" t="s">
        <v>2348</v>
      </c>
      <c r="R2752" s="13">
        <v>17</v>
      </c>
      <c r="S2752" s="13">
        <v>2</v>
      </c>
      <c r="T2752" s="21">
        <v>1</v>
      </c>
      <c r="V2752" t="s">
        <v>2154</v>
      </c>
      <c r="W2752" t="s">
        <v>17592</v>
      </c>
      <c r="X2752" s="20" t="str">
        <f>+IF(V2752="","-",CONCATENATE(V2752,"_",W2752))</f>
        <v>FINES_R15172425</v>
      </c>
      <c r="Y2752" s="59">
        <v>0.19303986430168149</v>
      </c>
      <c r="Z2752" t="s">
        <v>134</v>
      </c>
      <c r="AA2752" t="s">
        <v>2394</v>
      </c>
      <c r="AB2752" t="str">
        <f>+IF(W2752="","-",IF(W2752="UNICO","CENSO","MUESTRA"))</f>
        <v>MUESTRA</v>
      </c>
      <c r="AC2752" t="s">
        <v>2398</v>
      </c>
      <c r="AD2752" t="s">
        <v>4479</v>
      </c>
      <c r="AF2752">
        <f>+COUNTIF(Piloto!C:C,MARCO!A2752)</f>
        <v>0</v>
      </c>
    </row>
    <row r="2753" spans="1:32" x14ac:dyDescent="0.25">
      <c r="A2753" s="5" t="str">
        <f t="shared" si="42"/>
        <v>R 17 - D 87 - 451 - 2176</v>
      </c>
      <c r="B2753" s="23" t="s">
        <v>2347</v>
      </c>
      <c r="C2753" t="s">
        <v>142</v>
      </c>
      <c r="D2753" t="s">
        <v>1531</v>
      </c>
      <c r="E2753" t="s">
        <v>1532</v>
      </c>
      <c r="F2753" t="s">
        <v>134</v>
      </c>
      <c r="G2753" t="s">
        <v>134</v>
      </c>
      <c r="H2753" t="s">
        <v>4587</v>
      </c>
      <c r="I2753" t="s">
        <v>20</v>
      </c>
      <c r="J2753" t="s">
        <v>2349</v>
      </c>
      <c r="K2753" t="s">
        <v>21</v>
      </c>
      <c r="M2753" t="s">
        <v>4588</v>
      </c>
      <c r="N2753" t="s">
        <v>22</v>
      </c>
      <c r="O2753" t="s">
        <v>23</v>
      </c>
      <c r="P2753" t="s">
        <v>26</v>
      </c>
      <c r="Q2753" t="s">
        <v>2348</v>
      </c>
      <c r="R2753" s="13">
        <v>36</v>
      </c>
      <c r="S2753" s="13">
        <v>2</v>
      </c>
      <c r="T2753" s="21">
        <v>1</v>
      </c>
      <c r="V2753" t="s">
        <v>2154</v>
      </c>
      <c r="W2753" t="s">
        <v>17592</v>
      </c>
      <c r="X2753" s="20" t="str">
        <f>+IF(V2753="","-",CONCATENATE(V2753,"_",W2753))</f>
        <v>FINES_R15172425</v>
      </c>
      <c r="Y2753" s="59">
        <v>0.20486244559288019</v>
      </c>
      <c r="Z2753" t="s">
        <v>134</v>
      </c>
      <c r="AA2753" t="s">
        <v>2394</v>
      </c>
      <c r="AB2753" t="str">
        <f>+IF(W2753="","-",IF(W2753="UNICO","CENSO","MUESTRA"))</f>
        <v>MUESTRA</v>
      </c>
      <c r="AC2753" t="s">
        <v>2398</v>
      </c>
      <c r="AD2753" t="s">
        <v>4589</v>
      </c>
      <c r="AF2753">
        <f>+COUNTIF(Piloto!C:C,MARCO!A2753)</f>
        <v>0</v>
      </c>
    </row>
    <row r="2754" spans="1:32" x14ac:dyDescent="0.25">
      <c r="A2754" s="5" t="str">
        <f t="shared" si="42"/>
        <v>R 25 - D 7 - 451 - 2865</v>
      </c>
      <c r="B2754" s="23" t="s">
        <v>2347</v>
      </c>
      <c r="C2754" t="s">
        <v>157</v>
      </c>
      <c r="D2754" t="s">
        <v>165</v>
      </c>
      <c r="E2754" t="s">
        <v>300</v>
      </c>
      <c r="F2754" t="s">
        <v>134</v>
      </c>
      <c r="G2754" t="s">
        <v>134</v>
      </c>
      <c r="H2754" t="s">
        <v>6433</v>
      </c>
      <c r="I2754" t="s">
        <v>20</v>
      </c>
      <c r="J2754" t="s">
        <v>2349</v>
      </c>
      <c r="K2754" t="s">
        <v>21</v>
      </c>
      <c r="M2754" t="s">
        <v>5526</v>
      </c>
      <c r="N2754" t="s">
        <v>22</v>
      </c>
      <c r="O2754" t="s">
        <v>23</v>
      </c>
      <c r="P2754" t="s">
        <v>26</v>
      </c>
      <c r="Q2754" t="s">
        <v>2348</v>
      </c>
      <c r="R2754" s="13">
        <v>19</v>
      </c>
      <c r="S2754" s="13">
        <v>1</v>
      </c>
      <c r="T2754" s="21">
        <v>1</v>
      </c>
      <c r="V2754" t="s">
        <v>2154</v>
      </c>
      <c r="W2754" t="s">
        <v>17592</v>
      </c>
      <c r="X2754" s="20" t="str">
        <f>+IF(V2754="","-",CONCATENATE(V2754,"_",W2754))</f>
        <v>FINES_R15172425</v>
      </c>
      <c r="Y2754" s="59">
        <v>0.21801963448524481</v>
      </c>
      <c r="Z2754" t="s">
        <v>134</v>
      </c>
      <c r="AA2754" t="s">
        <v>2394</v>
      </c>
      <c r="AB2754" t="str">
        <f>+IF(W2754="","-",IF(W2754="UNICO","CENSO","MUESTRA"))</f>
        <v>MUESTRA</v>
      </c>
      <c r="AC2754" t="s">
        <v>2398</v>
      </c>
      <c r="AD2754" t="s">
        <v>6434</v>
      </c>
      <c r="AF2754">
        <f>+COUNTIF(Piloto!C:C,MARCO!A2754)</f>
        <v>0</v>
      </c>
    </row>
    <row r="2755" spans="1:32" x14ac:dyDescent="0.25">
      <c r="A2755" s="5" t="str">
        <f t="shared" ref="A2755:A2818" si="43">+H2755</f>
        <v>R 17 - D 137 - 451 - 4525</v>
      </c>
      <c r="B2755" s="23" t="s">
        <v>2347</v>
      </c>
      <c r="C2755" t="s">
        <v>142</v>
      </c>
      <c r="D2755" t="s">
        <v>533</v>
      </c>
      <c r="E2755" t="s">
        <v>2108</v>
      </c>
      <c r="F2755" t="s">
        <v>134</v>
      </c>
      <c r="G2755" t="s">
        <v>134</v>
      </c>
      <c r="H2755" t="s">
        <v>11346</v>
      </c>
      <c r="I2755" t="s">
        <v>20</v>
      </c>
      <c r="J2755" t="s">
        <v>2349</v>
      </c>
      <c r="K2755" t="s">
        <v>21</v>
      </c>
      <c r="M2755" t="s">
        <v>11347</v>
      </c>
      <c r="N2755" t="s">
        <v>22</v>
      </c>
      <c r="O2755" t="s">
        <v>23</v>
      </c>
      <c r="P2755" t="s">
        <v>26</v>
      </c>
      <c r="Q2755" t="s">
        <v>2348</v>
      </c>
      <c r="R2755" s="13">
        <v>12</v>
      </c>
      <c r="S2755" s="13">
        <v>1</v>
      </c>
      <c r="T2755" s="21">
        <v>1</v>
      </c>
      <c r="V2755" t="s">
        <v>2154</v>
      </c>
      <c r="W2755" t="s">
        <v>17592</v>
      </c>
      <c r="X2755" s="20" t="str">
        <f>+IF(V2755="","-",CONCATENATE(V2755,"_",W2755))</f>
        <v>FINES_R15172425</v>
      </c>
      <c r="Y2755" s="59">
        <v>0.2212597727775574</v>
      </c>
      <c r="Z2755" t="s">
        <v>134</v>
      </c>
      <c r="AA2755" t="s">
        <v>2394</v>
      </c>
      <c r="AB2755" t="str">
        <f>+IF(W2755="","-",IF(W2755="UNICO","CENSO","MUESTRA"))</f>
        <v>MUESTRA</v>
      </c>
      <c r="AC2755" t="s">
        <v>2398</v>
      </c>
      <c r="AD2755" t="s">
        <v>11348</v>
      </c>
      <c r="AF2755">
        <f>+COUNTIF(Piloto!C:C,MARCO!A2755)</f>
        <v>0</v>
      </c>
    </row>
    <row r="2756" spans="1:32" x14ac:dyDescent="0.25">
      <c r="A2756" s="5" t="str">
        <f t="shared" si="43"/>
        <v>R 25 - D 7 - 451 - 2858</v>
      </c>
      <c r="B2756" s="23" t="s">
        <v>2347</v>
      </c>
      <c r="C2756" t="s">
        <v>157</v>
      </c>
      <c r="D2756" t="s">
        <v>165</v>
      </c>
      <c r="E2756" t="s">
        <v>300</v>
      </c>
      <c r="F2756" t="s">
        <v>134</v>
      </c>
      <c r="G2756" t="s">
        <v>134</v>
      </c>
      <c r="H2756" t="s">
        <v>6405</v>
      </c>
      <c r="I2756" t="s">
        <v>20</v>
      </c>
      <c r="J2756" t="s">
        <v>2349</v>
      </c>
      <c r="K2756" t="s">
        <v>21</v>
      </c>
      <c r="M2756" t="s">
        <v>2336</v>
      </c>
      <c r="N2756" t="s">
        <v>22</v>
      </c>
      <c r="O2756" t="s">
        <v>23</v>
      </c>
      <c r="P2756" t="s">
        <v>26</v>
      </c>
      <c r="Q2756" t="s">
        <v>2348</v>
      </c>
      <c r="R2756" s="13">
        <v>62</v>
      </c>
      <c r="S2756" s="13">
        <v>3</v>
      </c>
      <c r="T2756" s="21">
        <v>1</v>
      </c>
      <c r="V2756" t="s">
        <v>2154</v>
      </c>
      <c r="W2756" t="s">
        <v>17592</v>
      </c>
      <c r="X2756" s="20" t="str">
        <f>+IF(V2756="","-",CONCATENATE(V2756,"_",W2756))</f>
        <v>FINES_R15172425</v>
      </c>
      <c r="Y2756" s="59">
        <v>0.22572717070579529</v>
      </c>
      <c r="Z2756" t="s">
        <v>134</v>
      </c>
      <c r="AA2756" t="s">
        <v>2394</v>
      </c>
      <c r="AB2756" t="str">
        <f>+IF(W2756="","-",IF(W2756="UNICO","CENSO","MUESTRA"))</f>
        <v>MUESTRA</v>
      </c>
      <c r="AC2756" t="s">
        <v>2398</v>
      </c>
      <c r="AD2756" t="s">
        <v>6406</v>
      </c>
      <c r="AF2756">
        <f>+COUNTIF(Piloto!C:C,MARCO!A2756)</f>
        <v>0</v>
      </c>
    </row>
    <row r="2757" spans="1:32" x14ac:dyDescent="0.25">
      <c r="A2757" s="5" t="str">
        <f t="shared" si="43"/>
        <v>R 17 - D 137 - 451 - 4527</v>
      </c>
      <c r="B2757" s="23" t="s">
        <v>2347</v>
      </c>
      <c r="C2757" t="s">
        <v>142</v>
      </c>
      <c r="D2757" t="s">
        <v>533</v>
      </c>
      <c r="E2757" t="s">
        <v>2108</v>
      </c>
      <c r="F2757" t="s">
        <v>134</v>
      </c>
      <c r="G2757" t="s">
        <v>134</v>
      </c>
      <c r="H2757" t="s">
        <v>11350</v>
      </c>
      <c r="I2757" t="s">
        <v>20</v>
      </c>
      <c r="J2757" t="s">
        <v>2349</v>
      </c>
      <c r="K2757" t="s">
        <v>21</v>
      </c>
      <c r="M2757" t="s">
        <v>6503</v>
      </c>
      <c r="N2757" t="s">
        <v>22</v>
      </c>
      <c r="O2757" t="s">
        <v>23</v>
      </c>
      <c r="P2757" t="s">
        <v>26</v>
      </c>
      <c r="Q2757" t="s">
        <v>2348</v>
      </c>
      <c r="R2757" s="13">
        <v>11</v>
      </c>
      <c r="S2757" s="13">
        <v>1</v>
      </c>
      <c r="T2757" s="21">
        <v>1</v>
      </c>
      <c r="V2757" t="s">
        <v>2154</v>
      </c>
      <c r="W2757" t="s">
        <v>17592</v>
      </c>
      <c r="X2757" s="20" t="str">
        <f>+IF(V2757="","-",CONCATENATE(V2757,"_",W2757))</f>
        <v>FINES_R15172425</v>
      </c>
      <c r="Y2757" s="59">
        <v>0.22672189772129059</v>
      </c>
      <c r="Z2757" t="s">
        <v>134</v>
      </c>
      <c r="AA2757" t="s">
        <v>2394</v>
      </c>
      <c r="AB2757" t="str">
        <f>+IF(W2757="","-",IF(W2757="UNICO","CENSO","MUESTRA"))</f>
        <v>MUESTRA</v>
      </c>
      <c r="AC2757" t="s">
        <v>2398</v>
      </c>
      <c r="AD2757" t="s">
        <v>11351</v>
      </c>
      <c r="AF2757">
        <f>+COUNTIF(Piloto!C:C,MARCO!A2757)</f>
        <v>0</v>
      </c>
    </row>
    <row r="2758" spans="1:32" x14ac:dyDescent="0.25">
      <c r="A2758" s="5" t="str">
        <f t="shared" si="43"/>
        <v>R 24 - D 56 - 451 - 1816</v>
      </c>
      <c r="B2758" s="23" t="s">
        <v>2347</v>
      </c>
      <c r="C2758" t="s">
        <v>354</v>
      </c>
      <c r="D2758" t="s">
        <v>313</v>
      </c>
      <c r="E2758" t="s">
        <v>923</v>
      </c>
      <c r="F2758" t="s">
        <v>134</v>
      </c>
      <c r="G2758" t="s">
        <v>134</v>
      </c>
      <c r="H2758" t="s">
        <v>6342</v>
      </c>
      <c r="I2758" t="s">
        <v>20</v>
      </c>
      <c r="J2758" t="s">
        <v>2349</v>
      </c>
      <c r="K2758" t="s">
        <v>21</v>
      </c>
      <c r="M2758" t="s">
        <v>18080</v>
      </c>
      <c r="N2758" t="s">
        <v>22</v>
      </c>
      <c r="O2758" t="s">
        <v>23</v>
      </c>
      <c r="P2758" t="s">
        <v>26</v>
      </c>
      <c r="Q2758" t="s">
        <v>2348</v>
      </c>
      <c r="R2758" s="13">
        <v>134</v>
      </c>
      <c r="S2758" s="13">
        <v>4</v>
      </c>
      <c r="T2758" s="21">
        <v>1</v>
      </c>
      <c r="V2758" t="s">
        <v>2154</v>
      </c>
      <c r="W2758" t="s">
        <v>17592</v>
      </c>
      <c r="X2758" s="20" t="str">
        <f>+IF(V2758="","-",CONCATENATE(V2758,"_",W2758))</f>
        <v>FINES_R15172425</v>
      </c>
      <c r="Y2758" s="59">
        <v>0.22894768416881561</v>
      </c>
      <c r="Z2758" t="s">
        <v>134</v>
      </c>
      <c r="AA2758" t="s">
        <v>2394</v>
      </c>
      <c r="AB2758" t="str">
        <f>+IF(W2758="","-",IF(W2758="UNICO","CENSO","MUESTRA"))</f>
        <v>MUESTRA</v>
      </c>
      <c r="AC2758" t="s">
        <v>2397</v>
      </c>
      <c r="AD2758" t="s">
        <v>6344</v>
      </c>
      <c r="AF2758">
        <f>+COUNTIF(Piloto!C:C,MARCO!A2758)</f>
        <v>0</v>
      </c>
    </row>
    <row r="2759" spans="1:32" x14ac:dyDescent="0.25">
      <c r="A2759" s="5" t="str">
        <f t="shared" si="43"/>
        <v>R 25 - D 77 - 451 - 2714</v>
      </c>
      <c r="B2759" s="23" t="s">
        <v>2347</v>
      </c>
      <c r="C2759" t="s">
        <v>157</v>
      </c>
      <c r="D2759" t="s">
        <v>387</v>
      </c>
      <c r="E2759" t="s">
        <v>1380</v>
      </c>
      <c r="F2759" t="s">
        <v>134</v>
      </c>
      <c r="G2759" t="s">
        <v>134</v>
      </c>
      <c r="H2759" t="s">
        <v>6462</v>
      </c>
      <c r="I2759" t="s">
        <v>20</v>
      </c>
      <c r="J2759" t="s">
        <v>2349</v>
      </c>
      <c r="K2759" t="s">
        <v>21</v>
      </c>
      <c r="M2759" t="s">
        <v>2342</v>
      </c>
      <c r="N2759" t="s">
        <v>22</v>
      </c>
      <c r="O2759" t="s">
        <v>23</v>
      </c>
      <c r="P2759" t="s">
        <v>26</v>
      </c>
      <c r="Q2759" t="s">
        <v>2348</v>
      </c>
      <c r="R2759" s="13">
        <v>31</v>
      </c>
      <c r="S2759" s="13">
        <v>1</v>
      </c>
      <c r="T2759" s="21">
        <v>1</v>
      </c>
      <c r="V2759" t="s">
        <v>2154</v>
      </c>
      <c r="W2759" t="s">
        <v>17592</v>
      </c>
      <c r="X2759" s="20" t="str">
        <f>+IF(V2759="","-",CONCATENATE(V2759,"_",W2759))</f>
        <v>FINES_R15172425</v>
      </c>
      <c r="Y2759" s="59">
        <v>0.23133690655231481</v>
      </c>
      <c r="Z2759" t="s">
        <v>134</v>
      </c>
      <c r="AA2759" t="s">
        <v>2394</v>
      </c>
      <c r="AB2759" t="str">
        <f>+IF(W2759="","-",IF(W2759="UNICO","CENSO","MUESTRA"))</f>
        <v>MUESTRA</v>
      </c>
      <c r="AC2759" t="s">
        <v>2397</v>
      </c>
      <c r="AD2759" t="s">
        <v>6463</v>
      </c>
      <c r="AF2759">
        <f>+COUNTIF(Piloto!C:C,MARCO!A2759)</f>
        <v>0</v>
      </c>
    </row>
    <row r="2760" spans="1:32" x14ac:dyDescent="0.25">
      <c r="A2760" s="5" t="str">
        <f t="shared" si="43"/>
        <v>R 25 - D 77 - 451 - 3124</v>
      </c>
      <c r="B2760" s="23" t="s">
        <v>2347</v>
      </c>
      <c r="C2760" t="s">
        <v>157</v>
      </c>
      <c r="D2760" t="s">
        <v>387</v>
      </c>
      <c r="E2760" t="s">
        <v>1380</v>
      </c>
      <c r="F2760" t="s">
        <v>134</v>
      </c>
      <c r="G2760" t="s">
        <v>134</v>
      </c>
      <c r="H2760" t="s">
        <v>6465</v>
      </c>
      <c r="I2760" t="s">
        <v>20</v>
      </c>
      <c r="J2760" t="s">
        <v>2349</v>
      </c>
      <c r="K2760" t="s">
        <v>21</v>
      </c>
      <c r="M2760" t="s">
        <v>2342</v>
      </c>
      <c r="N2760" t="s">
        <v>22</v>
      </c>
      <c r="O2760" t="s">
        <v>23</v>
      </c>
      <c r="P2760" t="s">
        <v>26</v>
      </c>
      <c r="Q2760" t="s">
        <v>2348</v>
      </c>
      <c r="R2760" s="13">
        <v>18</v>
      </c>
      <c r="S2760" s="13">
        <v>1</v>
      </c>
      <c r="T2760" s="21">
        <v>1</v>
      </c>
      <c r="V2760" t="s">
        <v>2154</v>
      </c>
      <c r="W2760" t="s">
        <v>17592</v>
      </c>
      <c r="X2760" s="20" t="str">
        <f>+IF(V2760="","-",CONCATENATE(V2760,"_",W2760))</f>
        <v>FINES_R15172425</v>
      </c>
      <c r="Y2760" s="59">
        <v>0.23133690655231481</v>
      </c>
      <c r="Z2760" t="s">
        <v>134</v>
      </c>
      <c r="AA2760" t="s">
        <v>2394</v>
      </c>
      <c r="AB2760" t="str">
        <f>+IF(W2760="","-",IF(W2760="UNICO","CENSO","MUESTRA"))</f>
        <v>MUESTRA</v>
      </c>
      <c r="AC2760" t="s">
        <v>2398</v>
      </c>
      <c r="AD2760" t="s">
        <v>6466</v>
      </c>
      <c r="AF2760">
        <f>+COUNTIF(Piloto!C:C,MARCO!A2760)</f>
        <v>0</v>
      </c>
    </row>
    <row r="2761" spans="1:32" x14ac:dyDescent="0.25">
      <c r="A2761" s="5" t="str">
        <f t="shared" si="43"/>
        <v>R 17 - D 36 - 451 - 3965</v>
      </c>
      <c r="B2761" s="23" t="s">
        <v>2347</v>
      </c>
      <c r="C2761" t="s">
        <v>142</v>
      </c>
      <c r="D2761" t="s">
        <v>643</v>
      </c>
      <c r="E2761" t="s">
        <v>644</v>
      </c>
      <c r="F2761" t="s">
        <v>134</v>
      </c>
      <c r="G2761" t="s">
        <v>134</v>
      </c>
      <c r="H2761" t="s">
        <v>4559</v>
      </c>
      <c r="I2761" t="s">
        <v>20</v>
      </c>
      <c r="J2761" t="s">
        <v>2349</v>
      </c>
      <c r="K2761" t="s">
        <v>21</v>
      </c>
      <c r="M2761" t="s">
        <v>18081</v>
      </c>
      <c r="N2761" t="s">
        <v>22</v>
      </c>
      <c r="O2761" t="s">
        <v>23</v>
      </c>
      <c r="P2761" t="s">
        <v>26</v>
      </c>
      <c r="Q2761" t="s">
        <v>2348</v>
      </c>
      <c r="R2761" s="13">
        <v>33</v>
      </c>
      <c r="S2761" s="13">
        <v>2</v>
      </c>
      <c r="T2761" s="21">
        <v>1</v>
      </c>
      <c r="V2761" t="s">
        <v>2154</v>
      </c>
      <c r="W2761" t="s">
        <v>17592</v>
      </c>
      <c r="X2761" s="20" t="str">
        <f>+IF(V2761="","-",CONCATENATE(V2761,"_",W2761))</f>
        <v>FINES_R15172425</v>
      </c>
      <c r="Y2761" s="59">
        <v>0.23315165936946869</v>
      </c>
      <c r="Z2761" t="s">
        <v>134</v>
      </c>
      <c r="AA2761" t="s">
        <v>2394</v>
      </c>
      <c r="AB2761" t="str">
        <f>+IF(W2761="","-",IF(W2761="UNICO","CENSO","MUESTRA"))</f>
        <v>MUESTRA</v>
      </c>
      <c r="AC2761" t="s">
        <v>2398</v>
      </c>
      <c r="AD2761" t="s">
        <v>4561</v>
      </c>
      <c r="AF2761">
        <f>+COUNTIF(Piloto!C:C,MARCO!A2761)</f>
        <v>0</v>
      </c>
    </row>
    <row r="2762" spans="1:32" x14ac:dyDescent="0.25">
      <c r="A2762" s="5" t="str">
        <f t="shared" si="43"/>
        <v>R 15 - D 79 - 451 - 2290</v>
      </c>
      <c r="B2762" s="23" t="s">
        <v>2347</v>
      </c>
      <c r="C2762" t="s">
        <v>141</v>
      </c>
      <c r="D2762" t="s">
        <v>1410</v>
      </c>
      <c r="E2762" t="s">
        <v>1411</v>
      </c>
      <c r="F2762" t="s">
        <v>134</v>
      </c>
      <c r="G2762" t="s">
        <v>134</v>
      </c>
      <c r="H2762" t="s">
        <v>4485</v>
      </c>
      <c r="I2762" t="s">
        <v>20</v>
      </c>
      <c r="J2762" t="s">
        <v>2349</v>
      </c>
      <c r="K2762" t="s">
        <v>21</v>
      </c>
      <c r="M2762" t="s">
        <v>4486</v>
      </c>
      <c r="N2762" t="s">
        <v>22</v>
      </c>
      <c r="O2762" t="s">
        <v>23</v>
      </c>
      <c r="P2762" t="s">
        <v>26</v>
      </c>
      <c r="Q2762" t="s">
        <v>2348</v>
      </c>
      <c r="R2762" s="13">
        <v>36</v>
      </c>
      <c r="S2762" s="13">
        <v>3</v>
      </c>
      <c r="T2762" s="21">
        <v>1</v>
      </c>
      <c r="V2762" t="s">
        <v>2154</v>
      </c>
      <c r="W2762" t="s">
        <v>17592</v>
      </c>
      <c r="X2762" s="20" t="str">
        <f>+IF(V2762="","-",CONCATENATE(V2762,"_",W2762))</f>
        <v>FINES_R15172425</v>
      </c>
      <c r="Y2762" s="59">
        <v>0.238956019282341</v>
      </c>
      <c r="Z2762" t="s">
        <v>134</v>
      </c>
      <c r="AA2762" t="s">
        <v>2394</v>
      </c>
      <c r="AB2762" t="str">
        <f>+IF(W2762="","-",IF(W2762="UNICO","CENSO","MUESTRA"))</f>
        <v>MUESTRA</v>
      </c>
      <c r="AC2762" t="s">
        <v>2398</v>
      </c>
      <c r="AD2762" t="s">
        <v>4487</v>
      </c>
      <c r="AF2762">
        <f>+COUNTIF(Piloto!C:C,MARCO!A2762)</f>
        <v>0</v>
      </c>
    </row>
    <row r="2763" spans="1:32" x14ac:dyDescent="0.25">
      <c r="A2763" s="5" t="str">
        <f t="shared" si="43"/>
        <v>R 25 - D 77 - 451 - 3125</v>
      </c>
      <c r="B2763" s="23" t="s">
        <v>2347</v>
      </c>
      <c r="C2763" t="s">
        <v>157</v>
      </c>
      <c r="D2763" t="s">
        <v>387</v>
      </c>
      <c r="E2763" t="s">
        <v>1380</v>
      </c>
      <c r="F2763" t="s">
        <v>134</v>
      </c>
      <c r="G2763" t="s">
        <v>134</v>
      </c>
      <c r="H2763" t="s">
        <v>6455</v>
      </c>
      <c r="I2763" t="s">
        <v>20</v>
      </c>
      <c r="J2763" t="s">
        <v>2349</v>
      </c>
      <c r="K2763" t="s">
        <v>21</v>
      </c>
      <c r="M2763" t="s">
        <v>6456</v>
      </c>
      <c r="N2763" t="s">
        <v>22</v>
      </c>
      <c r="O2763" t="s">
        <v>23</v>
      </c>
      <c r="P2763" t="s">
        <v>26</v>
      </c>
      <c r="Q2763" t="s">
        <v>2348</v>
      </c>
      <c r="R2763" s="13">
        <v>31</v>
      </c>
      <c r="S2763" s="13">
        <v>1</v>
      </c>
      <c r="T2763" s="21">
        <v>1</v>
      </c>
      <c r="V2763" t="s">
        <v>2154</v>
      </c>
      <c r="W2763" t="s">
        <v>17592</v>
      </c>
      <c r="X2763" s="20" t="str">
        <f>+IF(V2763="","-",CONCATENATE(V2763,"_",W2763))</f>
        <v>FINES_R15172425</v>
      </c>
      <c r="Y2763" s="59">
        <v>0.24091701209545141</v>
      </c>
      <c r="Z2763" t="s">
        <v>134</v>
      </c>
      <c r="AA2763" t="s">
        <v>2394</v>
      </c>
      <c r="AB2763" t="str">
        <f>+IF(W2763="","-",IF(W2763="UNICO","CENSO","MUESTRA"))</f>
        <v>MUESTRA</v>
      </c>
      <c r="AC2763" t="s">
        <v>2397</v>
      </c>
      <c r="AD2763" t="s">
        <v>6457</v>
      </c>
      <c r="AF2763">
        <f>+COUNTIF(Piloto!C:C,MARCO!A2763)</f>
        <v>0</v>
      </c>
    </row>
    <row r="2764" spans="1:32" x14ac:dyDescent="0.25">
      <c r="A2764" s="5" t="str">
        <f t="shared" si="43"/>
        <v>R 25 - D 7 - 451 - 3664</v>
      </c>
      <c r="B2764" s="23" t="s">
        <v>2347</v>
      </c>
      <c r="C2764" t="s">
        <v>157</v>
      </c>
      <c r="D2764" t="s">
        <v>165</v>
      </c>
      <c r="E2764" t="s">
        <v>300</v>
      </c>
      <c r="F2764" t="s">
        <v>134</v>
      </c>
      <c r="G2764" t="s">
        <v>134</v>
      </c>
      <c r="H2764" t="s">
        <v>12117</v>
      </c>
      <c r="I2764" t="s">
        <v>20</v>
      </c>
      <c r="J2764" t="s">
        <v>2349</v>
      </c>
      <c r="K2764" t="s">
        <v>21</v>
      </c>
      <c r="M2764" t="s">
        <v>12118</v>
      </c>
      <c r="N2764" t="s">
        <v>22</v>
      </c>
      <c r="O2764" t="s">
        <v>23</v>
      </c>
      <c r="P2764" t="s">
        <v>26</v>
      </c>
      <c r="Q2764" t="s">
        <v>2348</v>
      </c>
      <c r="R2764" s="13">
        <v>20</v>
      </c>
      <c r="S2764" s="13">
        <v>1</v>
      </c>
      <c r="T2764" s="21">
        <v>1</v>
      </c>
      <c r="V2764" t="s">
        <v>2154</v>
      </c>
      <c r="W2764" t="s">
        <v>17592</v>
      </c>
      <c r="X2764" s="20" t="str">
        <f>+IF(V2764="","-",CONCATENATE(V2764,"_",W2764))</f>
        <v>FINES_R15172425</v>
      </c>
      <c r="Y2764" s="59">
        <v>0.2418879717588425</v>
      </c>
      <c r="Z2764" t="s">
        <v>134</v>
      </c>
      <c r="AA2764" t="s">
        <v>2394</v>
      </c>
      <c r="AB2764" t="str">
        <f>+IF(W2764="","-",IF(W2764="UNICO","CENSO","MUESTRA"))</f>
        <v>MUESTRA</v>
      </c>
      <c r="AC2764" t="s">
        <v>2398</v>
      </c>
      <c r="AD2764" t="s">
        <v>12119</v>
      </c>
      <c r="AF2764">
        <f>+COUNTIF(Piloto!C:C,MARCO!A2764)</f>
        <v>0</v>
      </c>
    </row>
    <row r="2765" spans="1:32" x14ac:dyDescent="0.25">
      <c r="A2765" s="5" t="str">
        <f t="shared" si="43"/>
        <v>R 25 - D 77 - 451 - 2957</v>
      </c>
      <c r="B2765" s="23" t="s">
        <v>2347</v>
      </c>
      <c r="C2765" t="s">
        <v>157</v>
      </c>
      <c r="D2765" t="s">
        <v>387</v>
      </c>
      <c r="E2765" t="s">
        <v>1380</v>
      </c>
      <c r="F2765" t="s">
        <v>134</v>
      </c>
      <c r="G2765" t="s">
        <v>134</v>
      </c>
      <c r="H2765" t="s">
        <v>12156</v>
      </c>
      <c r="I2765" t="s">
        <v>20</v>
      </c>
      <c r="J2765" t="s">
        <v>2349</v>
      </c>
      <c r="K2765" t="s">
        <v>21</v>
      </c>
      <c r="M2765" t="s">
        <v>12157</v>
      </c>
      <c r="N2765" t="s">
        <v>22</v>
      </c>
      <c r="O2765" t="s">
        <v>23</v>
      </c>
      <c r="P2765" t="s">
        <v>26</v>
      </c>
      <c r="Q2765" t="s">
        <v>2348</v>
      </c>
      <c r="R2765" s="13">
        <v>21</v>
      </c>
      <c r="S2765" s="13">
        <v>1</v>
      </c>
      <c r="T2765" s="21">
        <v>1</v>
      </c>
      <c r="V2765" t="s">
        <v>2154</v>
      </c>
      <c r="W2765" t="s">
        <v>17592</v>
      </c>
      <c r="X2765" s="20" t="str">
        <f>+IF(V2765="","-",CONCATENATE(V2765,"_",W2765))</f>
        <v>FINES_R15172425</v>
      </c>
      <c r="Y2765" s="59">
        <v>0.24516454339027399</v>
      </c>
      <c r="Z2765" t="s">
        <v>134</v>
      </c>
      <c r="AA2765" t="s">
        <v>2394</v>
      </c>
      <c r="AB2765" t="str">
        <f>+IF(W2765="","-",IF(W2765="UNICO","CENSO","MUESTRA"))</f>
        <v>MUESTRA</v>
      </c>
      <c r="AC2765" t="s">
        <v>2397</v>
      </c>
      <c r="AD2765" t="s">
        <v>12158</v>
      </c>
      <c r="AF2765">
        <f>+COUNTIF(Piloto!C:C,MARCO!A2765)</f>
        <v>0</v>
      </c>
    </row>
    <row r="2766" spans="1:32" x14ac:dyDescent="0.25">
      <c r="A2766" s="5" t="str">
        <f t="shared" si="43"/>
        <v>R 15 - D 3 - 451 - 3106</v>
      </c>
      <c r="B2766" s="23" t="s">
        <v>2347</v>
      </c>
      <c r="C2766" t="s">
        <v>141</v>
      </c>
      <c r="D2766" t="s">
        <v>174</v>
      </c>
      <c r="E2766" t="s">
        <v>176</v>
      </c>
      <c r="F2766" t="s">
        <v>134</v>
      </c>
      <c r="G2766" t="s">
        <v>134</v>
      </c>
      <c r="H2766" t="s">
        <v>4450</v>
      </c>
      <c r="I2766" t="s">
        <v>20</v>
      </c>
      <c r="J2766" t="s">
        <v>2349</v>
      </c>
      <c r="K2766" t="s">
        <v>21</v>
      </c>
      <c r="M2766" t="s">
        <v>2288</v>
      </c>
      <c r="N2766" t="s">
        <v>22</v>
      </c>
      <c r="O2766" t="s">
        <v>23</v>
      </c>
      <c r="P2766" t="s">
        <v>26</v>
      </c>
      <c r="Q2766" t="s">
        <v>2348</v>
      </c>
      <c r="R2766" s="13">
        <v>15</v>
      </c>
      <c r="S2766" s="13">
        <v>1</v>
      </c>
      <c r="T2766" s="21">
        <v>1</v>
      </c>
      <c r="V2766" t="s">
        <v>2154</v>
      </c>
      <c r="W2766" t="s">
        <v>17592</v>
      </c>
      <c r="X2766" s="20" t="str">
        <f>+IF(V2766="","-",CONCATENATE(V2766,"_",W2766))</f>
        <v>FINES_R15172425</v>
      </c>
      <c r="Y2766" s="59">
        <v>0.24702116847038269</v>
      </c>
      <c r="Z2766" t="s">
        <v>134</v>
      </c>
      <c r="AA2766" t="s">
        <v>2394</v>
      </c>
      <c r="AB2766" t="str">
        <f>+IF(W2766="","-",IF(W2766="UNICO","CENSO","MUESTRA"))</f>
        <v>MUESTRA</v>
      </c>
      <c r="AC2766" t="s">
        <v>2398</v>
      </c>
      <c r="AD2766" t="s">
        <v>4451</v>
      </c>
      <c r="AF2766">
        <f>+COUNTIF(Piloto!C:C,MARCO!A2766)</f>
        <v>0</v>
      </c>
    </row>
    <row r="2767" spans="1:32" x14ac:dyDescent="0.25">
      <c r="A2767" s="5" t="str">
        <f t="shared" si="43"/>
        <v>R 15 - D 17 - 451 - 2368</v>
      </c>
      <c r="B2767" s="23" t="s">
        <v>2347</v>
      </c>
      <c r="C2767" t="s">
        <v>141</v>
      </c>
      <c r="D2767" t="s">
        <v>459</v>
      </c>
      <c r="E2767" t="s">
        <v>460</v>
      </c>
      <c r="F2767" t="s">
        <v>134</v>
      </c>
      <c r="G2767" t="s">
        <v>134</v>
      </c>
      <c r="H2767" t="s">
        <v>4421</v>
      </c>
      <c r="I2767" t="s">
        <v>20</v>
      </c>
      <c r="J2767" t="s">
        <v>2349</v>
      </c>
      <c r="K2767" t="s">
        <v>21</v>
      </c>
      <c r="M2767" t="s">
        <v>3644</v>
      </c>
      <c r="N2767" t="s">
        <v>22</v>
      </c>
      <c r="O2767" t="s">
        <v>23</v>
      </c>
      <c r="P2767" t="s">
        <v>26</v>
      </c>
      <c r="Q2767" t="s">
        <v>2348</v>
      </c>
      <c r="R2767" s="13">
        <v>6</v>
      </c>
      <c r="S2767" s="13">
        <v>1</v>
      </c>
      <c r="T2767" s="21">
        <v>1</v>
      </c>
      <c r="V2767" t="s">
        <v>2154</v>
      </c>
      <c r="W2767" t="s">
        <v>17592</v>
      </c>
      <c r="X2767" s="20" t="str">
        <f>+IF(V2767="","-",CONCATENATE(V2767,"_",W2767))</f>
        <v>FINES_R15172425</v>
      </c>
      <c r="Y2767" s="59">
        <v>0.25977718830108643</v>
      </c>
      <c r="Z2767" t="s">
        <v>134</v>
      </c>
      <c r="AA2767" t="s">
        <v>2394</v>
      </c>
      <c r="AB2767" t="str">
        <f>+IF(W2767="","-",IF(W2767="UNICO","CENSO","MUESTRA"))</f>
        <v>MUESTRA</v>
      </c>
      <c r="AC2767" t="s">
        <v>2398</v>
      </c>
      <c r="AD2767" t="s">
        <v>4422</v>
      </c>
      <c r="AF2767">
        <f>+COUNTIF(Piloto!C:C,MARCO!A2767)</f>
        <v>0</v>
      </c>
    </row>
    <row r="2768" spans="1:32" x14ac:dyDescent="0.25">
      <c r="A2768" s="5" t="str">
        <f t="shared" si="43"/>
        <v>R 25 - D 12 - 451 - 3785</v>
      </c>
      <c r="B2768" s="23" t="s">
        <v>2347</v>
      </c>
      <c r="C2768" t="s">
        <v>157</v>
      </c>
      <c r="D2768" t="s">
        <v>396</v>
      </c>
      <c r="E2768" t="s">
        <v>398</v>
      </c>
      <c r="F2768" t="s">
        <v>134</v>
      </c>
      <c r="G2768" t="s">
        <v>134</v>
      </c>
      <c r="H2768" t="s">
        <v>12106</v>
      </c>
      <c r="I2768" t="s">
        <v>20</v>
      </c>
      <c r="J2768" t="s">
        <v>2349</v>
      </c>
      <c r="K2768" t="s">
        <v>21</v>
      </c>
      <c r="M2768" t="s">
        <v>18082</v>
      </c>
      <c r="N2768" t="s">
        <v>22</v>
      </c>
      <c r="O2768" t="s">
        <v>23</v>
      </c>
      <c r="P2768" t="s">
        <v>26</v>
      </c>
      <c r="Q2768" t="s">
        <v>2348</v>
      </c>
      <c r="R2768" s="13">
        <v>7</v>
      </c>
      <c r="S2768" s="13">
        <v>1</v>
      </c>
      <c r="T2768" s="21">
        <v>1</v>
      </c>
      <c r="V2768" t="s">
        <v>2154</v>
      </c>
      <c r="W2768" t="s">
        <v>17592</v>
      </c>
      <c r="X2768" s="20" t="str">
        <f>+IF(V2768="","-",CONCATENATE(V2768,"_",W2768))</f>
        <v>FINES_R15172425</v>
      </c>
      <c r="Y2768" s="59">
        <v>0.27086806297302252</v>
      </c>
      <c r="Z2768" t="s">
        <v>134</v>
      </c>
      <c r="AA2768" t="s">
        <v>2394</v>
      </c>
      <c r="AB2768" t="str">
        <f>+IF(W2768="","-",IF(W2768="UNICO","CENSO","MUESTRA"))</f>
        <v>MUESTRA</v>
      </c>
      <c r="AC2768" t="s">
        <v>2397</v>
      </c>
      <c r="AD2768" t="s">
        <v>12108</v>
      </c>
      <c r="AF2768">
        <f>+COUNTIF(Piloto!C:C,MARCO!A2768)</f>
        <v>0</v>
      </c>
    </row>
    <row r="2769" spans="1:32" x14ac:dyDescent="0.25">
      <c r="A2769" s="5" t="str">
        <f t="shared" si="43"/>
        <v>R 17 - D 87 - 451 - 2177</v>
      </c>
      <c r="B2769" s="23" t="s">
        <v>2347</v>
      </c>
      <c r="C2769" t="s">
        <v>142</v>
      </c>
      <c r="D2769" t="s">
        <v>1531</v>
      </c>
      <c r="E2769" t="s">
        <v>1532</v>
      </c>
      <c r="F2769" t="s">
        <v>134</v>
      </c>
      <c r="G2769" t="s">
        <v>134</v>
      </c>
      <c r="H2769" t="s">
        <v>4591</v>
      </c>
      <c r="I2769" t="s">
        <v>20</v>
      </c>
      <c r="J2769" t="s">
        <v>2349</v>
      </c>
      <c r="K2769" t="s">
        <v>21</v>
      </c>
      <c r="M2769" t="s">
        <v>2298</v>
      </c>
      <c r="N2769" t="s">
        <v>22</v>
      </c>
      <c r="O2769" t="s">
        <v>23</v>
      </c>
      <c r="P2769" t="s">
        <v>26</v>
      </c>
      <c r="Q2769" t="s">
        <v>2348</v>
      </c>
      <c r="R2769" s="13">
        <v>13</v>
      </c>
      <c r="S2769" s="13">
        <v>1</v>
      </c>
      <c r="T2769" s="21">
        <v>1</v>
      </c>
      <c r="V2769" t="s">
        <v>2154</v>
      </c>
      <c r="W2769" t="s">
        <v>17592</v>
      </c>
      <c r="X2769" s="20" t="str">
        <f>+IF(V2769="","-",CONCATENATE(V2769,"_",W2769))</f>
        <v>FINES_R15172425</v>
      </c>
      <c r="Y2769" s="59">
        <v>0.27524676918983459</v>
      </c>
      <c r="Z2769" t="s">
        <v>134</v>
      </c>
      <c r="AA2769" t="s">
        <v>2394</v>
      </c>
      <c r="AB2769" t="str">
        <f>+IF(W2769="","-",IF(W2769="UNICO","CENSO","MUESTRA"))</f>
        <v>MUESTRA</v>
      </c>
      <c r="AC2769" t="s">
        <v>2398</v>
      </c>
      <c r="AD2769" t="s">
        <v>4592</v>
      </c>
      <c r="AF2769">
        <f>+COUNTIF(Piloto!C:C,MARCO!A2769)</f>
        <v>0</v>
      </c>
    </row>
    <row r="2770" spans="1:32" x14ac:dyDescent="0.25">
      <c r="A2770" s="5" t="str">
        <f t="shared" si="43"/>
        <v>R 17 - D 27 - 451 - 4363</v>
      </c>
      <c r="B2770" s="23" t="s">
        <v>2347</v>
      </c>
      <c r="C2770" t="s">
        <v>142</v>
      </c>
      <c r="D2770" t="s">
        <v>525</v>
      </c>
      <c r="E2770" t="s">
        <v>526</v>
      </c>
      <c r="F2770" t="s">
        <v>134</v>
      </c>
      <c r="G2770" t="s">
        <v>134</v>
      </c>
      <c r="H2770" t="s">
        <v>11361</v>
      </c>
      <c r="I2770" t="s">
        <v>20</v>
      </c>
      <c r="J2770" t="s">
        <v>2349</v>
      </c>
      <c r="K2770" t="s">
        <v>21</v>
      </c>
      <c r="M2770" t="s">
        <v>11362</v>
      </c>
      <c r="N2770" t="s">
        <v>22</v>
      </c>
      <c r="O2770" t="s">
        <v>23</v>
      </c>
      <c r="P2770" t="s">
        <v>26</v>
      </c>
      <c r="Q2770" t="s">
        <v>2348</v>
      </c>
      <c r="R2770" s="13">
        <v>12</v>
      </c>
      <c r="S2770" s="13">
        <v>1</v>
      </c>
      <c r="T2770" s="21">
        <v>1</v>
      </c>
      <c r="V2770" t="s">
        <v>2154</v>
      </c>
      <c r="W2770" t="s">
        <v>17592</v>
      </c>
      <c r="X2770" s="20" t="str">
        <f>+IF(V2770="","-",CONCATENATE(V2770,"_",W2770))</f>
        <v>FINES_R15172425</v>
      </c>
      <c r="Y2770" s="59">
        <v>0.27660250663757319</v>
      </c>
      <c r="Z2770" t="s">
        <v>134</v>
      </c>
      <c r="AA2770" t="s">
        <v>2394</v>
      </c>
      <c r="AB2770" t="str">
        <f>+IF(W2770="","-",IF(W2770="UNICO","CENSO","MUESTRA"))</f>
        <v>MUESTRA</v>
      </c>
      <c r="AC2770" t="s">
        <v>2397</v>
      </c>
      <c r="AD2770" t="s">
        <v>11363</v>
      </c>
      <c r="AF2770">
        <f>+COUNTIF(Piloto!C:C,MARCO!A2770)</f>
        <v>0</v>
      </c>
    </row>
    <row r="2771" spans="1:32" x14ac:dyDescent="0.25">
      <c r="A2771" s="5" t="str">
        <f t="shared" si="43"/>
        <v>R 24 - D 34 - 451 - 2552</v>
      </c>
      <c r="B2771" s="23" t="s">
        <v>2347</v>
      </c>
      <c r="C2771" t="s">
        <v>354</v>
      </c>
      <c r="D2771" t="s">
        <v>632</v>
      </c>
      <c r="E2771" t="s">
        <v>633</v>
      </c>
      <c r="F2771" t="s">
        <v>134</v>
      </c>
      <c r="G2771" t="s">
        <v>134</v>
      </c>
      <c r="H2771" t="s">
        <v>6338</v>
      </c>
      <c r="I2771" t="s">
        <v>20</v>
      </c>
      <c r="J2771" t="s">
        <v>2349</v>
      </c>
      <c r="K2771" t="s">
        <v>21</v>
      </c>
      <c r="M2771" t="s">
        <v>6339</v>
      </c>
      <c r="N2771" t="s">
        <v>22</v>
      </c>
      <c r="O2771" t="s">
        <v>23</v>
      </c>
      <c r="P2771" t="s">
        <v>26</v>
      </c>
      <c r="Q2771" t="s">
        <v>2348</v>
      </c>
      <c r="R2771" s="13">
        <v>6</v>
      </c>
      <c r="S2771" s="13">
        <v>1</v>
      </c>
      <c r="T2771" s="21">
        <v>1</v>
      </c>
      <c r="V2771" t="s">
        <v>2154</v>
      </c>
      <c r="W2771" t="s">
        <v>17592</v>
      </c>
      <c r="X2771" s="20" t="str">
        <f>+IF(V2771="","-",CONCATENATE(V2771,"_",W2771))</f>
        <v>FINES_R15172425</v>
      </c>
      <c r="Y2771" s="59">
        <v>0.28060066699981689</v>
      </c>
      <c r="Z2771" t="s">
        <v>134</v>
      </c>
      <c r="AA2771" t="s">
        <v>2394</v>
      </c>
      <c r="AB2771" t="str">
        <f>+IF(W2771="","-",IF(W2771="UNICO","CENSO","MUESTRA"))</f>
        <v>MUESTRA</v>
      </c>
      <c r="AC2771" t="s">
        <v>2397</v>
      </c>
      <c r="AD2771" t="s">
        <v>6340</v>
      </c>
      <c r="AF2771">
        <f>+COUNTIF(Piloto!C:C,MARCO!A2771)</f>
        <v>0</v>
      </c>
    </row>
    <row r="2772" spans="1:32" x14ac:dyDescent="0.25">
      <c r="A2772" s="5" t="str">
        <f t="shared" si="43"/>
        <v>R 15 - D 118 - 451 - 4066</v>
      </c>
      <c r="B2772" s="23" t="s">
        <v>2347</v>
      </c>
      <c r="C2772" t="s">
        <v>141</v>
      </c>
      <c r="D2772" t="s">
        <v>163</v>
      </c>
      <c r="E2772" t="s">
        <v>1912</v>
      </c>
      <c r="F2772" t="s">
        <v>134</v>
      </c>
      <c r="G2772" t="s">
        <v>134</v>
      </c>
      <c r="H2772" t="s">
        <v>4384</v>
      </c>
      <c r="I2772" t="s">
        <v>20</v>
      </c>
      <c r="J2772" t="s">
        <v>2349</v>
      </c>
      <c r="K2772" t="s">
        <v>21</v>
      </c>
      <c r="M2772" t="s">
        <v>4106</v>
      </c>
      <c r="N2772" t="s">
        <v>22</v>
      </c>
      <c r="O2772" t="s">
        <v>23</v>
      </c>
      <c r="P2772" t="s">
        <v>26</v>
      </c>
      <c r="Q2772" t="s">
        <v>2348</v>
      </c>
      <c r="R2772" s="13">
        <v>10</v>
      </c>
      <c r="S2772" s="13">
        <v>1</v>
      </c>
      <c r="T2772" s="21">
        <v>1</v>
      </c>
      <c r="V2772" t="s">
        <v>2154</v>
      </c>
      <c r="W2772" t="s">
        <v>17592</v>
      </c>
      <c r="X2772" s="20" t="str">
        <f>+IF(V2772="","-",CONCATENATE(V2772,"_",W2772))</f>
        <v>FINES_R15172425</v>
      </c>
      <c r="Y2772" s="59">
        <v>0.28086656332015991</v>
      </c>
      <c r="Z2772" t="s">
        <v>134</v>
      </c>
      <c r="AA2772" t="s">
        <v>2394</v>
      </c>
      <c r="AB2772" t="str">
        <f>+IF(W2772="","-",IF(W2772="UNICO","CENSO","MUESTRA"))</f>
        <v>MUESTRA</v>
      </c>
      <c r="AC2772" t="s">
        <v>2398</v>
      </c>
      <c r="AD2772" t="s">
        <v>4385</v>
      </c>
      <c r="AF2772">
        <f>+COUNTIF(Piloto!C:C,MARCO!A2772)</f>
        <v>0</v>
      </c>
    </row>
    <row r="2773" spans="1:32" x14ac:dyDescent="0.25">
      <c r="A2773" s="5" t="str">
        <f t="shared" si="43"/>
        <v>R 24 - D 61 - 451 - 2573</v>
      </c>
      <c r="B2773" s="23" t="s">
        <v>2347</v>
      </c>
      <c r="C2773" t="s">
        <v>354</v>
      </c>
      <c r="D2773" t="s">
        <v>950</v>
      </c>
      <c r="E2773" t="s">
        <v>951</v>
      </c>
      <c r="F2773" t="s">
        <v>134</v>
      </c>
      <c r="G2773" t="s">
        <v>134</v>
      </c>
      <c r="H2773" t="s">
        <v>6354</v>
      </c>
      <c r="I2773" t="s">
        <v>20</v>
      </c>
      <c r="J2773" t="s">
        <v>2349</v>
      </c>
      <c r="K2773" t="s">
        <v>21</v>
      </c>
      <c r="M2773" t="s">
        <v>6355</v>
      </c>
      <c r="N2773" t="s">
        <v>22</v>
      </c>
      <c r="O2773" t="s">
        <v>23</v>
      </c>
      <c r="P2773" t="s">
        <v>26</v>
      </c>
      <c r="Q2773" t="s">
        <v>2348</v>
      </c>
      <c r="R2773" s="13">
        <v>53</v>
      </c>
      <c r="S2773" s="13">
        <v>3</v>
      </c>
      <c r="T2773" s="21">
        <v>1</v>
      </c>
      <c r="V2773" t="s">
        <v>2154</v>
      </c>
      <c r="W2773" t="s">
        <v>17592</v>
      </c>
      <c r="X2773" s="20" t="str">
        <f>+IF(V2773="","-",CONCATENATE(V2773,"_",W2773))</f>
        <v>FINES_R15172425</v>
      </c>
      <c r="Y2773" s="59">
        <v>0.28213271498680109</v>
      </c>
      <c r="Z2773" t="s">
        <v>134</v>
      </c>
      <c r="AA2773" t="s">
        <v>2394</v>
      </c>
      <c r="AB2773" t="str">
        <f>+IF(W2773="","-",IF(W2773="UNICO","CENSO","MUESTRA"))</f>
        <v>MUESTRA</v>
      </c>
      <c r="AC2773" t="s">
        <v>2398</v>
      </c>
      <c r="AD2773" t="s">
        <v>6356</v>
      </c>
      <c r="AF2773">
        <f>+COUNTIF(Piloto!C:C,MARCO!A2773)</f>
        <v>0</v>
      </c>
    </row>
    <row r="2774" spans="1:32" x14ac:dyDescent="0.25">
      <c r="A2774" s="5" t="str">
        <f t="shared" si="43"/>
        <v>R 25 - D 7 - 451 - 2856</v>
      </c>
      <c r="B2774" s="23" t="s">
        <v>2347</v>
      </c>
      <c r="C2774" t="s">
        <v>157</v>
      </c>
      <c r="D2774" t="s">
        <v>165</v>
      </c>
      <c r="E2774" t="s">
        <v>300</v>
      </c>
      <c r="F2774" t="s">
        <v>134</v>
      </c>
      <c r="G2774" t="s">
        <v>134</v>
      </c>
      <c r="H2774" t="s">
        <v>6436</v>
      </c>
      <c r="I2774" t="s">
        <v>20</v>
      </c>
      <c r="J2774" t="s">
        <v>2349</v>
      </c>
      <c r="K2774" t="s">
        <v>21</v>
      </c>
      <c r="M2774" t="s">
        <v>6437</v>
      </c>
      <c r="N2774" t="s">
        <v>22</v>
      </c>
      <c r="O2774" t="s">
        <v>23</v>
      </c>
      <c r="P2774" t="s">
        <v>26</v>
      </c>
      <c r="Q2774" t="s">
        <v>2348</v>
      </c>
      <c r="R2774" s="13">
        <v>24</v>
      </c>
      <c r="S2774" s="13">
        <v>1</v>
      </c>
      <c r="T2774" s="21">
        <v>1</v>
      </c>
      <c r="V2774" t="s">
        <v>2154</v>
      </c>
      <c r="W2774" t="s">
        <v>17592</v>
      </c>
      <c r="X2774" s="20" t="str">
        <f>+IF(V2774="","-",CONCATENATE(V2774,"_",W2774))</f>
        <v>FINES_R15172425</v>
      </c>
      <c r="Y2774" s="59">
        <v>0.28739306330680853</v>
      </c>
      <c r="Z2774" t="s">
        <v>134</v>
      </c>
      <c r="AA2774" t="s">
        <v>2394</v>
      </c>
      <c r="AB2774" t="str">
        <f>+IF(W2774="","-",IF(W2774="UNICO","CENSO","MUESTRA"))</f>
        <v>MUESTRA</v>
      </c>
      <c r="AC2774" t="s">
        <v>2397</v>
      </c>
      <c r="AD2774" t="s">
        <v>6438</v>
      </c>
      <c r="AF2774">
        <f>+COUNTIF(Piloto!C:C,MARCO!A2774)</f>
        <v>0</v>
      </c>
    </row>
    <row r="2775" spans="1:32" x14ac:dyDescent="0.25">
      <c r="A2775" s="5" t="str">
        <f t="shared" si="43"/>
        <v>R 25 - D 7 - 451 - 2860</v>
      </c>
      <c r="B2775" s="23" t="s">
        <v>2347</v>
      </c>
      <c r="C2775" t="s">
        <v>157</v>
      </c>
      <c r="D2775" t="s">
        <v>165</v>
      </c>
      <c r="E2775" t="s">
        <v>300</v>
      </c>
      <c r="F2775" t="s">
        <v>134</v>
      </c>
      <c r="G2775" t="s">
        <v>134</v>
      </c>
      <c r="H2775" t="s">
        <v>6412</v>
      </c>
      <c r="I2775" t="s">
        <v>20</v>
      </c>
      <c r="J2775" t="s">
        <v>2349</v>
      </c>
      <c r="K2775" t="s">
        <v>21</v>
      </c>
      <c r="M2775" t="s">
        <v>2339</v>
      </c>
      <c r="N2775" t="s">
        <v>22</v>
      </c>
      <c r="O2775" t="s">
        <v>23</v>
      </c>
      <c r="P2775" t="s">
        <v>26</v>
      </c>
      <c r="Q2775" t="s">
        <v>2348</v>
      </c>
      <c r="R2775" s="13">
        <v>18</v>
      </c>
      <c r="S2775" s="13">
        <v>1</v>
      </c>
      <c r="T2775" s="21">
        <v>1</v>
      </c>
      <c r="V2775" t="s">
        <v>2154</v>
      </c>
      <c r="W2775" t="s">
        <v>17592</v>
      </c>
      <c r="X2775" s="20" t="str">
        <f>+IF(V2775="","-",CONCATENATE(V2775,"_",W2775))</f>
        <v>FINES_R15172425</v>
      </c>
      <c r="Y2775" s="59">
        <v>0.29020160436630249</v>
      </c>
      <c r="Z2775" t="s">
        <v>134</v>
      </c>
      <c r="AA2775" t="s">
        <v>2394</v>
      </c>
      <c r="AB2775" t="str">
        <f>+IF(W2775="","-",IF(W2775="UNICO","CENSO","MUESTRA"))</f>
        <v>MUESTRA</v>
      </c>
      <c r="AC2775" t="s">
        <v>2397</v>
      </c>
      <c r="AD2775" t="s">
        <v>6413</v>
      </c>
      <c r="AF2775">
        <f>+COUNTIF(Piloto!C:C,MARCO!A2775)</f>
        <v>0</v>
      </c>
    </row>
    <row r="2776" spans="1:32" x14ac:dyDescent="0.25">
      <c r="A2776" s="5" t="str">
        <f t="shared" si="43"/>
        <v>R 15 - D 76 - 451 - 2181</v>
      </c>
      <c r="B2776" s="23" t="s">
        <v>2347</v>
      </c>
      <c r="C2776" t="s">
        <v>141</v>
      </c>
      <c r="D2776" t="s">
        <v>1367</v>
      </c>
      <c r="E2776" t="s">
        <v>1368</v>
      </c>
      <c r="F2776" t="s">
        <v>134</v>
      </c>
      <c r="G2776" t="s">
        <v>134</v>
      </c>
      <c r="H2776" t="s">
        <v>4461</v>
      </c>
      <c r="I2776" t="s">
        <v>20</v>
      </c>
      <c r="J2776" t="s">
        <v>2349</v>
      </c>
      <c r="K2776" t="s">
        <v>21</v>
      </c>
      <c r="M2776" t="s">
        <v>4462</v>
      </c>
      <c r="N2776" t="s">
        <v>22</v>
      </c>
      <c r="O2776" t="s">
        <v>23</v>
      </c>
      <c r="P2776" t="s">
        <v>26</v>
      </c>
      <c r="Q2776" t="s">
        <v>2348</v>
      </c>
      <c r="R2776" s="13">
        <v>7</v>
      </c>
      <c r="S2776" s="13">
        <v>1</v>
      </c>
      <c r="T2776" s="21">
        <v>1</v>
      </c>
      <c r="V2776" t="s">
        <v>2154</v>
      </c>
      <c r="W2776" t="s">
        <v>17592</v>
      </c>
      <c r="X2776" s="20" t="str">
        <f>+IF(V2776="","-",CONCATENATE(V2776,"_",W2776))</f>
        <v>FINES_R15172425</v>
      </c>
      <c r="Y2776" s="59">
        <v>0.29177460074424738</v>
      </c>
      <c r="Z2776" t="s">
        <v>134</v>
      </c>
      <c r="AA2776" t="s">
        <v>2394</v>
      </c>
      <c r="AB2776" t="str">
        <f>+IF(W2776="","-",IF(W2776="UNICO","CENSO","MUESTRA"))</f>
        <v>MUESTRA</v>
      </c>
      <c r="AC2776" t="s">
        <v>2398</v>
      </c>
      <c r="AD2776" t="s">
        <v>4463</v>
      </c>
      <c r="AF2776">
        <f>+COUNTIF(Piloto!C:C,MARCO!A2776)</f>
        <v>0</v>
      </c>
    </row>
    <row r="2777" spans="1:32" x14ac:dyDescent="0.25">
      <c r="A2777" s="5" t="str">
        <f t="shared" si="43"/>
        <v>R 24 - D 90 - 451 - 4652</v>
      </c>
      <c r="B2777" s="23" t="s">
        <v>2347</v>
      </c>
      <c r="C2777" t="s">
        <v>354</v>
      </c>
      <c r="D2777" t="s">
        <v>1547</v>
      </c>
      <c r="E2777" t="s">
        <v>1548</v>
      </c>
      <c r="F2777" t="s">
        <v>134</v>
      </c>
      <c r="G2777" t="s">
        <v>134</v>
      </c>
      <c r="H2777" t="s">
        <v>12092</v>
      </c>
      <c r="I2777" t="s">
        <v>20</v>
      </c>
      <c r="J2777" t="s">
        <v>2349</v>
      </c>
      <c r="K2777" t="s">
        <v>21</v>
      </c>
      <c r="M2777" t="s">
        <v>12093</v>
      </c>
      <c r="N2777" t="s">
        <v>22</v>
      </c>
      <c r="O2777" t="s">
        <v>23</v>
      </c>
      <c r="P2777" t="s">
        <v>26</v>
      </c>
      <c r="Q2777" t="s">
        <v>2348</v>
      </c>
      <c r="R2777" s="13">
        <v>14</v>
      </c>
      <c r="S2777" s="13">
        <v>1</v>
      </c>
      <c r="T2777" s="21">
        <v>1</v>
      </c>
      <c r="V2777" t="s">
        <v>2154</v>
      </c>
      <c r="W2777" t="s">
        <v>17592</v>
      </c>
      <c r="X2777" s="20" t="str">
        <f>+IF(V2777="","-",CONCATENATE(V2777,"_",W2777))</f>
        <v>FINES_R15172425</v>
      </c>
      <c r="Y2777" s="59">
        <v>0.295676589012146</v>
      </c>
      <c r="Z2777" t="s">
        <v>134</v>
      </c>
      <c r="AA2777" t="s">
        <v>2394</v>
      </c>
      <c r="AB2777" t="str">
        <f>+IF(W2777="","-",IF(W2777="UNICO","CENSO","MUESTRA"))</f>
        <v>MUESTRA</v>
      </c>
      <c r="AC2777" t="s">
        <v>2397</v>
      </c>
      <c r="AD2777" t="s">
        <v>12094</v>
      </c>
      <c r="AF2777">
        <f>+COUNTIF(Piloto!C:C,MARCO!A2777)</f>
        <v>0</v>
      </c>
    </row>
    <row r="2778" spans="1:32" x14ac:dyDescent="0.25">
      <c r="A2778" s="5" t="str">
        <f t="shared" si="43"/>
        <v>R 17 - D 72 - 451 - 2331</v>
      </c>
      <c r="B2778" s="23" t="s">
        <v>2347</v>
      </c>
      <c r="C2778" t="s">
        <v>142</v>
      </c>
      <c r="D2778" t="s">
        <v>1294</v>
      </c>
      <c r="E2778" t="s">
        <v>1295</v>
      </c>
      <c r="F2778" t="s">
        <v>134</v>
      </c>
      <c r="G2778" t="s">
        <v>134</v>
      </c>
      <c r="H2778" t="s">
        <v>4568</v>
      </c>
      <c r="I2778" t="s">
        <v>20</v>
      </c>
      <c r="J2778" t="s">
        <v>2349</v>
      </c>
      <c r="K2778" t="s">
        <v>21</v>
      </c>
      <c r="M2778" t="s">
        <v>4569</v>
      </c>
      <c r="N2778" t="s">
        <v>22</v>
      </c>
      <c r="O2778" t="s">
        <v>23</v>
      </c>
      <c r="P2778" t="s">
        <v>26</v>
      </c>
      <c r="Q2778" t="s">
        <v>2348</v>
      </c>
      <c r="R2778" s="13">
        <v>52</v>
      </c>
      <c r="S2778" s="13">
        <v>3</v>
      </c>
      <c r="T2778" s="21">
        <v>1</v>
      </c>
      <c r="V2778" t="s">
        <v>2154</v>
      </c>
      <c r="W2778" t="s">
        <v>17592</v>
      </c>
      <c r="X2778" s="20" t="str">
        <f>+IF(V2778="","-",CONCATENATE(V2778,"_",W2778))</f>
        <v>FINES_R15172425</v>
      </c>
      <c r="Y2778" s="59">
        <v>0.29675281047821039</v>
      </c>
      <c r="Z2778" t="s">
        <v>134</v>
      </c>
      <c r="AA2778" t="s">
        <v>2394</v>
      </c>
      <c r="AB2778" t="str">
        <f>+IF(W2778="","-",IF(W2778="UNICO","CENSO","MUESTRA"))</f>
        <v>MUESTRA</v>
      </c>
      <c r="AC2778" t="s">
        <v>2397</v>
      </c>
      <c r="AD2778" t="s">
        <v>4570</v>
      </c>
      <c r="AF2778">
        <f>+COUNTIF(Piloto!C:C,MARCO!A2778)</f>
        <v>0</v>
      </c>
    </row>
    <row r="2779" spans="1:32" x14ac:dyDescent="0.25">
      <c r="A2779" s="5" t="str">
        <f t="shared" si="43"/>
        <v>R 17 - D 82 - 451 - 3836</v>
      </c>
      <c r="B2779" s="23" t="s">
        <v>2347</v>
      </c>
      <c r="C2779" t="s">
        <v>142</v>
      </c>
      <c r="D2779" t="s">
        <v>1441</v>
      </c>
      <c r="E2779" t="s">
        <v>1442</v>
      </c>
      <c r="F2779" t="s">
        <v>134</v>
      </c>
      <c r="G2779" t="s">
        <v>134</v>
      </c>
      <c r="H2779" t="s">
        <v>4583</v>
      </c>
      <c r="I2779" t="s">
        <v>20</v>
      </c>
      <c r="J2779" t="s">
        <v>2349</v>
      </c>
      <c r="K2779" t="s">
        <v>21</v>
      </c>
      <c r="M2779" t="s">
        <v>4584</v>
      </c>
      <c r="N2779" t="s">
        <v>22</v>
      </c>
      <c r="O2779" t="s">
        <v>23</v>
      </c>
      <c r="P2779" t="s">
        <v>26</v>
      </c>
      <c r="Q2779" t="s">
        <v>2348</v>
      </c>
      <c r="R2779" s="13">
        <v>27</v>
      </c>
      <c r="S2779" s="13">
        <v>2</v>
      </c>
      <c r="T2779" s="21">
        <v>1</v>
      </c>
      <c r="V2779" t="s">
        <v>2154</v>
      </c>
      <c r="W2779" t="s">
        <v>17592</v>
      </c>
      <c r="X2779" s="20" t="str">
        <f>+IF(V2779="","-",CONCATENATE(V2779,"_",W2779))</f>
        <v>FINES_R15172425</v>
      </c>
      <c r="Y2779" s="59">
        <v>0.31714501976966858</v>
      </c>
      <c r="Z2779" t="s">
        <v>134</v>
      </c>
      <c r="AA2779" t="s">
        <v>2394</v>
      </c>
      <c r="AB2779" t="str">
        <f>+IF(W2779="","-",IF(W2779="UNICO","CENSO","MUESTRA"))</f>
        <v>MUESTRA</v>
      </c>
      <c r="AC2779" t="s">
        <v>2398</v>
      </c>
      <c r="AD2779" t="s">
        <v>4585</v>
      </c>
      <c r="AF2779">
        <f>+COUNTIF(Piloto!C:C,MARCO!A2779)</f>
        <v>1</v>
      </c>
    </row>
    <row r="2780" spans="1:32" x14ac:dyDescent="0.25">
      <c r="A2780" s="5" t="str">
        <f t="shared" si="43"/>
        <v>R 24 - D 34 - 451 - 4248</v>
      </c>
      <c r="B2780" s="23" t="s">
        <v>2347</v>
      </c>
      <c r="C2780" t="s">
        <v>354</v>
      </c>
      <c r="D2780" t="s">
        <v>632</v>
      </c>
      <c r="E2780" t="s">
        <v>633</v>
      </c>
      <c r="F2780" t="s">
        <v>134</v>
      </c>
      <c r="G2780" t="s">
        <v>134</v>
      </c>
      <c r="H2780" t="s">
        <v>12083</v>
      </c>
      <c r="I2780" t="s">
        <v>20</v>
      </c>
      <c r="J2780" t="s">
        <v>2349</v>
      </c>
      <c r="K2780" t="s">
        <v>21</v>
      </c>
      <c r="M2780" t="s">
        <v>12084</v>
      </c>
      <c r="N2780" t="s">
        <v>22</v>
      </c>
      <c r="O2780" t="s">
        <v>23</v>
      </c>
      <c r="P2780" t="s">
        <v>26</v>
      </c>
      <c r="Q2780" t="s">
        <v>2348</v>
      </c>
      <c r="R2780" s="13">
        <v>5</v>
      </c>
      <c r="S2780" s="13">
        <v>1</v>
      </c>
      <c r="T2780" s="21">
        <v>1</v>
      </c>
      <c r="V2780" t="s">
        <v>2154</v>
      </c>
      <c r="W2780" t="s">
        <v>17592</v>
      </c>
      <c r="X2780" s="20" t="str">
        <f>+IF(V2780="","-",CONCATENATE(V2780,"_",W2780))</f>
        <v>FINES_R15172425</v>
      </c>
      <c r="Y2780" s="59">
        <v>0.3228413462638855</v>
      </c>
      <c r="Z2780" t="s">
        <v>134</v>
      </c>
      <c r="AA2780" t="s">
        <v>2394</v>
      </c>
      <c r="AB2780" t="str">
        <f>+IF(W2780="","-",IF(W2780="UNICO","CENSO","MUESTRA"))</f>
        <v>MUESTRA</v>
      </c>
      <c r="AC2780" t="s">
        <v>2397</v>
      </c>
      <c r="AD2780" t="s">
        <v>12085</v>
      </c>
      <c r="AF2780">
        <f>+COUNTIF(Piloto!C:C,MARCO!A2780)</f>
        <v>0</v>
      </c>
    </row>
    <row r="2781" spans="1:32" x14ac:dyDescent="0.25">
      <c r="A2781" s="5" t="str">
        <f t="shared" si="43"/>
        <v>R 17 - D 41 - 451 - 2843</v>
      </c>
      <c r="B2781" s="23" t="s">
        <v>2347</v>
      </c>
      <c r="C2781" t="s">
        <v>142</v>
      </c>
      <c r="D2781" t="s">
        <v>668</v>
      </c>
      <c r="E2781" t="s">
        <v>669</v>
      </c>
      <c r="F2781" t="s">
        <v>134</v>
      </c>
      <c r="G2781" t="s">
        <v>134</v>
      </c>
      <c r="H2781" t="s">
        <v>11377</v>
      </c>
      <c r="I2781" t="s">
        <v>20</v>
      </c>
      <c r="J2781" t="s">
        <v>2349</v>
      </c>
      <c r="K2781" t="s">
        <v>21</v>
      </c>
      <c r="M2781" t="s">
        <v>11378</v>
      </c>
      <c r="N2781" t="s">
        <v>22</v>
      </c>
      <c r="O2781" t="s">
        <v>23</v>
      </c>
      <c r="P2781" t="s">
        <v>26</v>
      </c>
      <c r="Q2781" t="s">
        <v>2348</v>
      </c>
      <c r="R2781" s="13">
        <v>13</v>
      </c>
      <c r="S2781" s="13">
        <v>1</v>
      </c>
      <c r="T2781" s="21">
        <v>1</v>
      </c>
      <c r="V2781" t="s">
        <v>2154</v>
      </c>
      <c r="W2781" t="s">
        <v>17592</v>
      </c>
      <c r="X2781" s="20" t="str">
        <f>+IF(V2781="","-",CONCATENATE(V2781,"_",W2781))</f>
        <v>FINES_R15172425</v>
      </c>
      <c r="Y2781" s="59">
        <v>0.3237614631652832</v>
      </c>
      <c r="Z2781" t="s">
        <v>134</v>
      </c>
      <c r="AA2781" t="s">
        <v>2394</v>
      </c>
      <c r="AB2781" t="str">
        <f>+IF(W2781="","-",IF(W2781="UNICO","CENSO","MUESTRA"))</f>
        <v>MUESTRA</v>
      </c>
      <c r="AC2781" t="s">
        <v>2398</v>
      </c>
      <c r="AD2781" t="s">
        <v>11379</v>
      </c>
      <c r="AF2781">
        <f>+COUNTIF(Piloto!C:C,MARCO!A2781)</f>
        <v>0</v>
      </c>
    </row>
    <row r="2782" spans="1:32" x14ac:dyDescent="0.25">
      <c r="A2782" s="5" t="str">
        <f t="shared" si="43"/>
        <v>R 25 - D 7 - 451 - 2866</v>
      </c>
      <c r="B2782" s="23" t="s">
        <v>2347</v>
      </c>
      <c r="C2782" t="s">
        <v>157</v>
      </c>
      <c r="D2782" t="s">
        <v>165</v>
      </c>
      <c r="E2782" t="s">
        <v>300</v>
      </c>
      <c r="F2782" t="s">
        <v>134</v>
      </c>
      <c r="G2782" t="s">
        <v>134</v>
      </c>
      <c r="H2782" t="s">
        <v>12113</v>
      </c>
      <c r="I2782" t="s">
        <v>20</v>
      </c>
      <c r="J2782" t="s">
        <v>2349</v>
      </c>
      <c r="K2782" t="s">
        <v>21</v>
      </c>
      <c r="M2782" t="s">
        <v>12114</v>
      </c>
      <c r="N2782" t="s">
        <v>22</v>
      </c>
      <c r="O2782" t="s">
        <v>23</v>
      </c>
      <c r="P2782" t="s">
        <v>26</v>
      </c>
      <c r="Q2782" t="s">
        <v>2348</v>
      </c>
      <c r="R2782" s="13">
        <v>22</v>
      </c>
      <c r="S2782" s="13">
        <v>1</v>
      </c>
      <c r="T2782" s="21">
        <v>1</v>
      </c>
      <c r="V2782" t="s">
        <v>2154</v>
      </c>
      <c r="W2782" t="s">
        <v>17592</v>
      </c>
      <c r="X2782" s="20" t="str">
        <f>+IF(V2782="","-",CONCATENATE(V2782,"_",W2782))</f>
        <v>FINES_R15172425</v>
      </c>
      <c r="Y2782" s="59">
        <v>0.32696610689163208</v>
      </c>
      <c r="Z2782" t="s">
        <v>134</v>
      </c>
      <c r="AA2782" t="s">
        <v>2394</v>
      </c>
      <c r="AB2782" t="str">
        <f>+IF(W2782="","-",IF(W2782="UNICO","CENSO","MUESTRA"))</f>
        <v>MUESTRA</v>
      </c>
      <c r="AC2782" t="s">
        <v>2397</v>
      </c>
      <c r="AD2782" t="s">
        <v>12115</v>
      </c>
      <c r="AF2782">
        <f>+COUNTIF(Piloto!C:C,MARCO!A2782)</f>
        <v>0</v>
      </c>
    </row>
    <row r="2783" spans="1:32" x14ac:dyDescent="0.25">
      <c r="A2783" s="5" t="str">
        <f t="shared" si="43"/>
        <v>R 25 - D 7 - 451 - 2863</v>
      </c>
      <c r="B2783" s="23" t="s">
        <v>2347</v>
      </c>
      <c r="C2783" t="s">
        <v>157</v>
      </c>
      <c r="D2783" t="s">
        <v>165</v>
      </c>
      <c r="E2783" t="s">
        <v>300</v>
      </c>
      <c r="F2783" t="s">
        <v>134</v>
      </c>
      <c r="G2783" t="s">
        <v>134</v>
      </c>
      <c r="H2783" t="s">
        <v>6430</v>
      </c>
      <c r="I2783" t="s">
        <v>20</v>
      </c>
      <c r="J2783" t="s">
        <v>2349</v>
      </c>
      <c r="K2783" t="s">
        <v>21</v>
      </c>
      <c r="M2783" t="s">
        <v>2337</v>
      </c>
      <c r="N2783" t="s">
        <v>22</v>
      </c>
      <c r="O2783" t="s">
        <v>23</v>
      </c>
      <c r="P2783" t="s">
        <v>26</v>
      </c>
      <c r="Q2783" t="s">
        <v>2348</v>
      </c>
      <c r="R2783" s="13">
        <v>12</v>
      </c>
      <c r="S2783" s="13">
        <v>1</v>
      </c>
      <c r="T2783" s="21">
        <v>1</v>
      </c>
      <c r="V2783" t="s">
        <v>2154</v>
      </c>
      <c r="W2783" t="s">
        <v>17592</v>
      </c>
      <c r="X2783" s="20" t="str">
        <f>+IF(V2783="","-",CONCATENATE(V2783,"_",W2783))</f>
        <v>FINES_R15172425</v>
      </c>
      <c r="Y2783" s="59">
        <v>0.34001731872558588</v>
      </c>
      <c r="Z2783" t="s">
        <v>134</v>
      </c>
      <c r="AA2783" t="s">
        <v>2394</v>
      </c>
      <c r="AB2783" t="str">
        <f>+IF(W2783="","-",IF(W2783="UNICO","CENSO","MUESTRA"))</f>
        <v>MUESTRA</v>
      </c>
      <c r="AC2783" t="s">
        <v>2397</v>
      </c>
      <c r="AD2783" t="s">
        <v>6431</v>
      </c>
      <c r="AF2783">
        <f>+COUNTIF(Piloto!C:C,MARCO!A2783)</f>
        <v>0</v>
      </c>
    </row>
    <row r="2784" spans="1:32" x14ac:dyDescent="0.25">
      <c r="A2784" s="5" t="str">
        <f t="shared" si="43"/>
        <v>R 17 - D 72 - 451 - 2330</v>
      </c>
      <c r="B2784" s="23" t="s">
        <v>2347</v>
      </c>
      <c r="C2784" t="s">
        <v>142</v>
      </c>
      <c r="D2784" t="s">
        <v>1294</v>
      </c>
      <c r="E2784" t="s">
        <v>1295</v>
      </c>
      <c r="F2784" t="s">
        <v>134</v>
      </c>
      <c r="G2784" t="s">
        <v>134</v>
      </c>
      <c r="H2784" t="s">
        <v>11383</v>
      </c>
      <c r="I2784" t="s">
        <v>20</v>
      </c>
      <c r="J2784" t="s">
        <v>2349</v>
      </c>
      <c r="K2784" t="s">
        <v>21</v>
      </c>
      <c r="M2784" t="s">
        <v>11384</v>
      </c>
      <c r="N2784" t="s">
        <v>22</v>
      </c>
      <c r="O2784" t="s">
        <v>23</v>
      </c>
      <c r="P2784" t="s">
        <v>26</v>
      </c>
      <c r="Q2784" t="s">
        <v>2348</v>
      </c>
      <c r="R2784" s="13">
        <v>10</v>
      </c>
      <c r="S2784" s="13">
        <v>1</v>
      </c>
      <c r="T2784" s="21">
        <v>1</v>
      </c>
      <c r="V2784" t="s">
        <v>2154</v>
      </c>
      <c r="W2784" t="s">
        <v>17592</v>
      </c>
      <c r="X2784" s="20" t="str">
        <f>+IF(V2784="","-",CONCATENATE(V2784,"_",W2784))</f>
        <v>FINES_R15172425</v>
      </c>
      <c r="Y2784" s="59">
        <v>0.34431418776512152</v>
      </c>
      <c r="Z2784" t="s">
        <v>134</v>
      </c>
      <c r="AA2784" t="s">
        <v>2394</v>
      </c>
      <c r="AB2784" t="str">
        <f>+IF(W2784="","-",IF(W2784="UNICO","CENSO","MUESTRA"))</f>
        <v>MUESTRA</v>
      </c>
      <c r="AC2784" t="s">
        <v>2397</v>
      </c>
      <c r="AD2784" t="s">
        <v>11385</v>
      </c>
      <c r="AF2784">
        <f>+COUNTIF(Piloto!C:C,MARCO!A2784)</f>
        <v>0</v>
      </c>
    </row>
    <row r="2785" spans="1:32" x14ac:dyDescent="0.25">
      <c r="A2785" s="5" t="str">
        <f t="shared" si="43"/>
        <v>R 17 - D 27 - 451 - 1393</v>
      </c>
      <c r="B2785" s="23" t="s">
        <v>2347</v>
      </c>
      <c r="C2785" t="s">
        <v>142</v>
      </c>
      <c r="D2785" t="s">
        <v>525</v>
      </c>
      <c r="E2785" t="s">
        <v>526</v>
      </c>
      <c r="F2785" t="s">
        <v>134</v>
      </c>
      <c r="G2785" t="s">
        <v>134</v>
      </c>
      <c r="H2785" t="s">
        <v>11357</v>
      </c>
      <c r="I2785" t="s">
        <v>20</v>
      </c>
      <c r="J2785" t="s">
        <v>2349</v>
      </c>
      <c r="K2785" t="s">
        <v>21</v>
      </c>
      <c r="M2785" t="s">
        <v>11358</v>
      </c>
      <c r="N2785" t="s">
        <v>22</v>
      </c>
      <c r="O2785" t="s">
        <v>23</v>
      </c>
      <c r="P2785" t="s">
        <v>26</v>
      </c>
      <c r="Q2785" t="s">
        <v>2348</v>
      </c>
      <c r="R2785" s="13">
        <v>16</v>
      </c>
      <c r="S2785" s="13">
        <v>1</v>
      </c>
      <c r="T2785" s="21">
        <v>1</v>
      </c>
      <c r="V2785" t="s">
        <v>2154</v>
      </c>
      <c r="W2785" t="s">
        <v>17592</v>
      </c>
      <c r="X2785" s="20" t="str">
        <f>+IF(V2785="","-",CONCATENATE(V2785,"_",W2785))</f>
        <v>FINES_R15172425</v>
      </c>
      <c r="Y2785" s="59">
        <v>0.34594434499740601</v>
      </c>
      <c r="Z2785" t="s">
        <v>134</v>
      </c>
      <c r="AA2785" t="s">
        <v>2394</v>
      </c>
      <c r="AB2785" t="str">
        <f>+IF(W2785="","-",IF(W2785="UNICO","CENSO","MUESTRA"))</f>
        <v>MUESTRA</v>
      </c>
      <c r="AC2785" t="s">
        <v>2398</v>
      </c>
      <c r="AD2785" t="s">
        <v>11359</v>
      </c>
      <c r="AF2785">
        <f>+COUNTIF(Piloto!C:C,MARCO!A2785)</f>
        <v>0</v>
      </c>
    </row>
    <row r="2786" spans="1:32" x14ac:dyDescent="0.25">
      <c r="A2786" s="5" t="str">
        <f t="shared" si="43"/>
        <v>R 15 - D 79 - 451 - 4061</v>
      </c>
      <c r="B2786" s="23" t="s">
        <v>2347</v>
      </c>
      <c r="C2786" t="s">
        <v>141</v>
      </c>
      <c r="D2786" t="s">
        <v>1410</v>
      </c>
      <c r="E2786" t="s">
        <v>1411</v>
      </c>
      <c r="F2786" t="s">
        <v>134</v>
      </c>
      <c r="G2786" t="s">
        <v>134</v>
      </c>
      <c r="H2786" t="s">
        <v>4495</v>
      </c>
      <c r="I2786" t="s">
        <v>20</v>
      </c>
      <c r="J2786" t="s">
        <v>2349</v>
      </c>
      <c r="K2786" t="s">
        <v>21</v>
      </c>
      <c r="M2786" t="s">
        <v>4496</v>
      </c>
      <c r="N2786" t="s">
        <v>22</v>
      </c>
      <c r="O2786" t="s">
        <v>23</v>
      </c>
      <c r="P2786" t="s">
        <v>26</v>
      </c>
      <c r="Q2786" t="s">
        <v>2348</v>
      </c>
      <c r="R2786" s="13">
        <v>6</v>
      </c>
      <c r="S2786" s="13">
        <v>1</v>
      </c>
      <c r="T2786" s="21">
        <v>1</v>
      </c>
      <c r="V2786" t="s">
        <v>2154</v>
      </c>
      <c r="W2786" t="s">
        <v>17592</v>
      </c>
      <c r="X2786" s="20" t="str">
        <f>+IF(V2786="","-",CONCATENATE(V2786,"_",W2786))</f>
        <v>FINES_R15172425</v>
      </c>
      <c r="Y2786" s="59">
        <v>0.35158270597457891</v>
      </c>
      <c r="Z2786" t="s">
        <v>134</v>
      </c>
      <c r="AA2786" t="s">
        <v>2394</v>
      </c>
      <c r="AB2786" t="str">
        <f>+IF(W2786="","-",IF(W2786="UNICO","CENSO","MUESTRA"))</f>
        <v>MUESTRA</v>
      </c>
      <c r="AC2786" t="s">
        <v>2397</v>
      </c>
      <c r="AD2786" t="s">
        <v>4497</v>
      </c>
      <c r="AF2786">
        <f>+COUNTIF(Piloto!C:C,MARCO!A2786)</f>
        <v>0</v>
      </c>
    </row>
    <row r="2787" spans="1:32" x14ac:dyDescent="0.25">
      <c r="A2787" s="5" t="str">
        <f t="shared" si="43"/>
        <v>R 25 - D 77 - 451 - 2718</v>
      </c>
      <c r="B2787" s="23" t="s">
        <v>2347</v>
      </c>
      <c r="C2787" t="s">
        <v>157</v>
      </c>
      <c r="D2787" t="s">
        <v>387</v>
      </c>
      <c r="E2787" t="s">
        <v>1380</v>
      </c>
      <c r="F2787" t="s">
        <v>134</v>
      </c>
      <c r="G2787" t="s">
        <v>134</v>
      </c>
      <c r="H2787" t="s">
        <v>12149</v>
      </c>
      <c r="I2787" t="s">
        <v>20</v>
      </c>
      <c r="J2787" t="s">
        <v>2349</v>
      </c>
      <c r="K2787" t="s">
        <v>21</v>
      </c>
      <c r="M2787" t="s">
        <v>4584</v>
      </c>
      <c r="N2787" t="s">
        <v>22</v>
      </c>
      <c r="O2787" t="s">
        <v>23</v>
      </c>
      <c r="P2787" t="s">
        <v>26</v>
      </c>
      <c r="Q2787" t="s">
        <v>2348</v>
      </c>
      <c r="R2787" s="13">
        <v>39</v>
      </c>
      <c r="S2787" s="13">
        <v>1</v>
      </c>
      <c r="T2787" s="21">
        <v>1</v>
      </c>
      <c r="V2787" t="s">
        <v>2154</v>
      </c>
      <c r="W2787" t="s">
        <v>17592</v>
      </c>
      <c r="X2787" s="20" t="str">
        <f>+IF(V2787="","-",CONCATENATE(V2787,"_",W2787))</f>
        <v>FINES_R15172425</v>
      </c>
      <c r="Y2787" s="59">
        <v>0.35437721014022833</v>
      </c>
      <c r="Z2787" t="s">
        <v>134</v>
      </c>
      <c r="AA2787" t="s">
        <v>2394</v>
      </c>
      <c r="AB2787" t="str">
        <f>+IF(W2787="","-",IF(W2787="UNICO","CENSO","MUESTRA"))</f>
        <v>MUESTRA</v>
      </c>
      <c r="AC2787" t="s">
        <v>2397</v>
      </c>
      <c r="AD2787" t="s">
        <v>12150</v>
      </c>
      <c r="AF2787">
        <f>+COUNTIF(Piloto!C:C,MARCO!A2787)</f>
        <v>0</v>
      </c>
    </row>
    <row r="2788" spans="1:32" x14ac:dyDescent="0.25">
      <c r="A2788" s="5" t="str">
        <f t="shared" si="43"/>
        <v>R 25 - D 103 - 451 - 2854</v>
      </c>
      <c r="B2788" s="23" t="s">
        <v>2347</v>
      </c>
      <c r="C2788" t="s">
        <v>157</v>
      </c>
      <c r="D2788" t="s">
        <v>524</v>
      </c>
      <c r="E2788" t="s">
        <v>1733</v>
      </c>
      <c r="F2788" t="s">
        <v>134</v>
      </c>
      <c r="G2788" t="s">
        <v>134</v>
      </c>
      <c r="H2788" t="s">
        <v>6397</v>
      </c>
      <c r="I2788" t="s">
        <v>20</v>
      </c>
      <c r="J2788" t="s">
        <v>2349</v>
      </c>
      <c r="K2788" t="s">
        <v>21</v>
      </c>
      <c r="M2788" t="s">
        <v>2209</v>
      </c>
      <c r="N2788" t="s">
        <v>22</v>
      </c>
      <c r="O2788" t="s">
        <v>23</v>
      </c>
      <c r="P2788" t="s">
        <v>26</v>
      </c>
      <c r="Q2788" t="s">
        <v>2348</v>
      </c>
      <c r="R2788" s="13">
        <v>25</v>
      </c>
      <c r="S2788" s="13">
        <v>2</v>
      </c>
      <c r="T2788" s="21">
        <v>1</v>
      </c>
      <c r="V2788" t="s">
        <v>2154</v>
      </c>
      <c r="W2788" t="s">
        <v>17592</v>
      </c>
      <c r="X2788" s="20" t="str">
        <f>+IF(V2788="","-",CONCATENATE(V2788,"_",W2788))</f>
        <v>FINES_R15172425</v>
      </c>
      <c r="Y2788" s="59">
        <v>0.35889244079589838</v>
      </c>
      <c r="Z2788" t="s">
        <v>134</v>
      </c>
      <c r="AA2788" t="s">
        <v>2394</v>
      </c>
      <c r="AB2788" t="str">
        <f>+IF(W2788="","-",IF(W2788="UNICO","CENSO","MUESTRA"))</f>
        <v>MUESTRA</v>
      </c>
      <c r="AC2788" t="s">
        <v>2397</v>
      </c>
      <c r="AD2788" t="s">
        <v>6398</v>
      </c>
      <c r="AF2788">
        <f>+COUNTIF(Piloto!C:C,MARCO!A2788)</f>
        <v>0</v>
      </c>
    </row>
    <row r="2789" spans="1:32" x14ac:dyDescent="0.25">
      <c r="A2789" s="5" t="str">
        <f t="shared" si="43"/>
        <v>R 17 - D 41 - 451 - 2845</v>
      </c>
      <c r="B2789" s="23" t="s">
        <v>2347</v>
      </c>
      <c r="C2789" t="s">
        <v>142</v>
      </c>
      <c r="D2789" t="s">
        <v>668</v>
      </c>
      <c r="E2789" t="s">
        <v>669</v>
      </c>
      <c r="F2789" t="s">
        <v>134</v>
      </c>
      <c r="G2789" t="s">
        <v>134</v>
      </c>
      <c r="H2789" t="s">
        <v>11369</v>
      </c>
      <c r="I2789" t="s">
        <v>20</v>
      </c>
      <c r="J2789" t="s">
        <v>2349</v>
      </c>
      <c r="K2789" t="s">
        <v>21</v>
      </c>
      <c r="M2789" t="s">
        <v>11370</v>
      </c>
      <c r="N2789" t="s">
        <v>22</v>
      </c>
      <c r="O2789" t="s">
        <v>23</v>
      </c>
      <c r="P2789" t="s">
        <v>26</v>
      </c>
      <c r="Q2789" t="s">
        <v>2348</v>
      </c>
      <c r="R2789" s="13">
        <v>23</v>
      </c>
      <c r="S2789" s="13">
        <v>1</v>
      </c>
      <c r="T2789" s="21">
        <v>1</v>
      </c>
      <c r="V2789" t="s">
        <v>2154</v>
      </c>
      <c r="W2789" t="s">
        <v>17592</v>
      </c>
      <c r="X2789" s="20" t="str">
        <f>+IF(V2789="","-",CONCATENATE(V2789,"_",W2789))</f>
        <v>FINES_R15172425</v>
      </c>
      <c r="Y2789" s="59">
        <v>0.35918343067169189</v>
      </c>
      <c r="Z2789" t="s">
        <v>134</v>
      </c>
      <c r="AA2789" t="s">
        <v>2394</v>
      </c>
      <c r="AB2789" t="str">
        <f>+IF(W2789="","-",IF(W2789="UNICO","CENSO","MUESTRA"))</f>
        <v>MUESTRA</v>
      </c>
      <c r="AC2789" t="s">
        <v>2397</v>
      </c>
      <c r="AD2789" t="s">
        <v>11371</v>
      </c>
      <c r="AF2789">
        <f>+COUNTIF(Piloto!C:C,MARCO!A2789)</f>
        <v>0</v>
      </c>
    </row>
    <row r="2790" spans="1:32" x14ac:dyDescent="0.25">
      <c r="A2790" s="5" t="str">
        <f t="shared" si="43"/>
        <v>R 25 - D 7 - 451 - 3613</v>
      </c>
      <c r="B2790" s="23" t="s">
        <v>2347</v>
      </c>
      <c r="C2790" t="s">
        <v>157</v>
      </c>
      <c r="D2790" t="s">
        <v>165</v>
      </c>
      <c r="E2790" t="s">
        <v>300</v>
      </c>
      <c r="F2790" t="s">
        <v>134</v>
      </c>
      <c r="G2790" t="s">
        <v>134</v>
      </c>
      <c r="H2790" t="s">
        <v>6415</v>
      </c>
      <c r="I2790" t="s">
        <v>20</v>
      </c>
      <c r="J2790" t="s">
        <v>2349</v>
      </c>
      <c r="K2790" t="s">
        <v>21</v>
      </c>
      <c r="M2790" t="s">
        <v>6416</v>
      </c>
      <c r="N2790" t="s">
        <v>22</v>
      </c>
      <c r="O2790" t="s">
        <v>23</v>
      </c>
      <c r="P2790" t="s">
        <v>26</v>
      </c>
      <c r="Q2790" t="s">
        <v>2348</v>
      </c>
      <c r="R2790" s="13">
        <v>19</v>
      </c>
      <c r="S2790" s="13">
        <v>1</v>
      </c>
      <c r="T2790" s="21">
        <v>1</v>
      </c>
      <c r="V2790" t="s">
        <v>2154</v>
      </c>
      <c r="W2790" t="s">
        <v>17592</v>
      </c>
      <c r="X2790" s="20" t="str">
        <f>+IF(V2790="","-",CONCATENATE(V2790,"_",W2790))</f>
        <v>FINES_R15172425</v>
      </c>
      <c r="Y2790" s="59">
        <v>0.36323881149291992</v>
      </c>
      <c r="Z2790" t="s">
        <v>134</v>
      </c>
      <c r="AA2790" t="s">
        <v>2394</v>
      </c>
      <c r="AB2790" t="str">
        <f>+IF(W2790="","-",IF(W2790="UNICO","CENSO","MUESTRA"))</f>
        <v>MUESTRA</v>
      </c>
      <c r="AC2790" t="s">
        <v>2397</v>
      </c>
      <c r="AD2790" t="s">
        <v>6417</v>
      </c>
      <c r="AF2790">
        <f>+COUNTIF(Piloto!C:C,MARCO!A2790)</f>
        <v>0</v>
      </c>
    </row>
    <row r="2791" spans="1:32" x14ac:dyDescent="0.25">
      <c r="A2791" s="5" t="str">
        <f t="shared" si="43"/>
        <v>R 24 - D 92 - 451 - 2594</v>
      </c>
      <c r="B2791" s="23" t="s">
        <v>2347</v>
      </c>
      <c r="C2791" t="s">
        <v>354</v>
      </c>
      <c r="D2791" t="s">
        <v>1558</v>
      </c>
      <c r="E2791" t="s">
        <v>1559</v>
      </c>
      <c r="F2791" t="s">
        <v>134</v>
      </c>
      <c r="G2791" t="s">
        <v>134</v>
      </c>
      <c r="H2791" t="s">
        <v>6383</v>
      </c>
      <c r="I2791" t="s">
        <v>20</v>
      </c>
      <c r="J2791" t="s">
        <v>2349</v>
      </c>
      <c r="K2791" t="s">
        <v>21</v>
      </c>
      <c r="M2791" t="s">
        <v>6384</v>
      </c>
      <c r="N2791" t="s">
        <v>22</v>
      </c>
      <c r="O2791" t="s">
        <v>23</v>
      </c>
      <c r="P2791" t="s">
        <v>26</v>
      </c>
      <c r="Q2791" t="s">
        <v>2348</v>
      </c>
      <c r="R2791" s="13">
        <v>64</v>
      </c>
      <c r="S2791" s="13">
        <v>3</v>
      </c>
      <c r="T2791" s="21">
        <v>1</v>
      </c>
      <c r="V2791" t="s">
        <v>2154</v>
      </c>
      <c r="W2791" t="s">
        <v>17592</v>
      </c>
      <c r="X2791" s="20" t="str">
        <f>+IF(V2791="","-",CONCATENATE(V2791,"_",W2791))</f>
        <v>FINES_R15172425</v>
      </c>
      <c r="Y2791" s="59">
        <v>0.36421310901641851</v>
      </c>
      <c r="Z2791" t="s">
        <v>134</v>
      </c>
      <c r="AA2791" t="s">
        <v>2394</v>
      </c>
      <c r="AB2791" t="str">
        <f>+IF(W2791="","-",IF(W2791="UNICO","CENSO","MUESTRA"))</f>
        <v>MUESTRA</v>
      </c>
      <c r="AC2791" t="s">
        <v>2397</v>
      </c>
      <c r="AD2791" t="s">
        <v>6385</v>
      </c>
      <c r="AF2791">
        <f>+COUNTIF(Piloto!C:C,MARCO!A2791)</f>
        <v>0</v>
      </c>
    </row>
    <row r="2792" spans="1:32" x14ac:dyDescent="0.25">
      <c r="A2792" s="5" t="str">
        <f t="shared" si="43"/>
        <v>R 25 - D 103 - 451 - 4329</v>
      </c>
      <c r="B2792" s="23" t="s">
        <v>2347</v>
      </c>
      <c r="C2792" t="s">
        <v>157</v>
      </c>
      <c r="D2792" t="s">
        <v>524</v>
      </c>
      <c r="E2792" t="s">
        <v>1733</v>
      </c>
      <c r="F2792" t="s">
        <v>134</v>
      </c>
      <c r="G2792" t="s">
        <v>134</v>
      </c>
      <c r="H2792" t="s">
        <v>12096</v>
      </c>
      <c r="I2792" t="s">
        <v>20</v>
      </c>
      <c r="J2792" t="s">
        <v>2349</v>
      </c>
      <c r="K2792" t="s">
        <v>21</v>
      </c>
      <c r="M2792" t="s">
        <v>12097</v>
      </c>
      <c r="N2792" t="s">
        <v>22</v>
      </c>
      <c r="O2792" t="s">
        <v>23</v>
      </c>
      <c r="P2792" t="s">
        <v>26</v>
      </c>
      <c r="Q2792" t="s">
        <v>2348</v>
      </c>
      <c r="R2792" s="13">
        <v>24</v>
      </c>
      <c r="S2792" s="13">
        <v>1</v>
      </c>
      <c r="T2792" s="21">
        <v>1</v>
      </c>
      <c r="V2792" t="s">
        <v>2154</v>
      </c>
      <c r="W2792" t="s">
        <v>17592</v>
      </c>
      <c r="X2792" s="20" t="str">
        <f>+IF(V2792="","-",CONCATENATE(V2792,"_",W2792))</f>
        <v>FINES_R15172425</v>
      </c>
      <c r="Y2792" s="59">
        <v>0.36621174216270452</v>
      </c>
      <c r="Z2792" t="s">
        <v>134</v>
      </c>
      <c r="AA2792" t="s">
        <v>2394</v>
      </c>
      <c r="AB2792" t="str">
        <f>+IF(W2792="","-",IF(W2792="UNICO","CENSO","MUESTRA"))</f>
        <v>MUESTRA</v>
      </c>
      <c r="AC2792" t="s">
        <v>2398</v>
      </c>
      <c r="AD2792" t="s">
        <v>12098</v>
      </c>
      <c r="AF2792">
        <f>+COUNTIF(Piloto!C:C,MARCO!A2792)</f>
        <v>0</v>
      </c>
    </row>
    <row r="2793" spans="1:32" x14ac:dyDescent="0.25">
      <c r="A2793" s="5" t="str">
        <f t="shared" si="43"/>
        <v>R 15 - D 118 - 451 - 3812</v>
      </c>
      <c r="B2793" s="23" t="s">
        <v>2347</v>
      </c>
      <c r="C2793" t="s">
        <v>141</v>
      </c>
      <c r="D2793" t="s">
        <v>163</v>
      </c>
      <c r="E2793" t="s">
        <v>1912</v>
      </c>
      <c r="F2793" t="s">
        <v>134</v>
      </c>
      <c r="G2793" t="s">
        <v>134</v>
      </c>
      <c r="H2793" t="s">
        <v>4380</v>
      </c>
      <c r="I2793" t="s">
        <v>20</v>
      </c>
      <c r="J2793" t="s">
        <v>2349</v>
      </c>
      <c r="K2793" t="s">
        <v>21</v>
      </c>
      <c r="M2793" t="s">
        <v>4381</v>
      </c>
      <c r="N2793" t="s">
        <v>22</v>
      </c>
      <c r="O2793" t="s">
        <v>23</v>
      </c>
      <c r="P2793" t="s">
        <v>26</v>
      </c>
      <c r="Q2793" t="s">
        <v>2348</v>
      </c>
      <c r="R2793" s="13">
        <v>5</v>
      </c>
      <c r="S2793" s="13">
        <v>1</v>
      </c>
      <c r="T2793" s="21">
        <v>1</v>
      </c>
      <c r="V2793" t="s">
        <v>2154</v>
      </c>
      <c r="W2793" t="s">
        <v>17592</v>
      </c>
      <c r="X2793" s="20" t="str">
        <f>+IF(V2793="","-",CONCATENATE(V2793,"_",W2793))</f>
        <v>FINES_R15172425</v>
      </c>
      <c r="Y2793" s="59">
        <v>0.36880466341972351</v>
      </c>
      <c r="Z2793" t="s">
        <v>134</v>
      </c>
      <c r="AA2793" t="s">
        <v>2394</v>
      </c>
      <c r="AB2793" t="str">
        <f>+IF(W2793="","-",IF(W2793="UNICO","CENSO","MUESTRA"))</f>
        <v>MUESTRA</v>
      </c>
      <c r="AC2793" t="s">
        <v>2397</v>
      </c>
      <c r="AD2793" t="s">
        <v>4382</v>
      </c>
      <c r="AF2793">
        <f>+COUNTIF(Piloto!C:C,MARCO!A2793)</f>
        <v>0</v>
      </c>
    </row>
    <row r="2794" spans="1:32" x14ac:dyDescent="0.25">
      <c r="A2794" s="5" t="str">
        <f t="shared" si="43"/>
        <v>R 24 - D 108 - 451 - 2834</v>
      </c>
      <c r="B2794" s="23" t="s">
        <v>2347</v>
      </c>
      <c r="C2794" t="s">
        <v>354</v>
      </c>
      <c r="D2794" t="s">
        <v>631</v>
      </c>
      <c r="E2794" t="s">
        <v>1763</v>
      </c>
      <c r="F2794" t="s">
        <v>134</v>
      </c>
      <c r="G2794" t="s">
        <v>134</v>
      </c>
      <c r="H2794" t="s">
        <v>6333</v>
      </c>
      <c r="I2794" t="s">
        <v>20</v>
      </c>
      <c r="J2794" t="s">
        <v>2349</v>
      </c>
      <c r="K2794" t="s">
        <v>21</v>
      </c>
      <c r="M2794" t="s">
        <v>6334</v>
      </c>
      <c r="N2794" t="s">
        <v>22</v>
      </c>
      <c r="O2794" t="s">
        <v>23</v>
      </c>
      <c r="P2794" t="s">
        <v>26</v>
      </c>
      <c r="Q2794" t="s">
        <v>2348</v>
      </c>
      <c r="R2794" s="13">
        <v>37</v>
      </c>
      <c r="S2794" s="13">
        <v>2</v>
      </c>
      <c r="T2794" s="21">
        <v>1</v>
      </c>
      <c r="V2794" t="s">
        <v>2154</v>
      </c>
      <c r="W2794" t="s">
        <v>17592</v>
      </c>
      <c r="X2794" s="20" t="str">
        <f>+IF(V2794="","-",CONCATENATE(V2794,"_",W2794))</f>
        <v>FINES_R15172425</v>
      </c>
      <c r="Y2794" s="59">
        <v>0.36890453100204468</v>
      </c>
      <c r="Z2794" t="s">
        <v>134</v>
      </c>
      <c r="AA2794" t="s">
        <v>2394</v>
      </c>
      <c r="AB2794" t="str">
        <f>+IF(W2794="","-",IF(W2794="UNICO","CENSO","MUESTRA"))</f>
        <v>MUESTRA</v>
      </c>
      <c r="AC2794" t="s">
        <v>2397</v>
      </c>
      <c r="AD2794" t="s">
        <v>6335</v>
      </c>
      <c r="AF2794">
        <f>+COUNTIF(Piloto!C:C,MARCO!A2794)</f>
        <v>0</v>
      </c>
    </row>
    <row r="2795" spans="1:32" x14ac:dyDescent="0.25">
      <c r="A2795" s="5" t="str">
        <f t="shared" si="43"/>
        <v>R 24 - D 61 - 451 - 2582</v>
      </c>
      <c r="B2795" s="23" t="s">
        <v>2347</v>
      </c>
      <c r="C2795" t="s">
        <v>354</v>
      </c>
      <c r="D2795" t="s">
        <v>950</v>
      </c>
      <c r="E2795" t="s">
        <v>951</v>
      </c>
      <c r="F2795" t="s">
        <v>134</v>
      </c>
      <c r="G2795" t="s">
        <v>134</v>
      </c>
      <c r="H2795" t="s">
        <v>6370</v>
      </c>
      <c r="I2795" t="s">
        <v>20</v>
      </c>
      <c r="J2795" t="s">
        <v>2349</v>
      </c>
      <c r="K2795" t="s">
        <v>21</v>
      </c>
      <c r="M2795" t="s">
        <v>6371</v>
      </c>
      <c r="N2795" t="s">
        <v>22</v>
      </c>
      <c r="O2795" t="s">
        <v>23</v>
      </c>
      <c r="P2795" t="s">
        <v>26</v>
      </c>
      <c r="Q2795" t="s">
        <v>2348</v>
      </c>
      <c r="R2795" s="13">
        <v>21</v>
      </c>
      <c r="S2795" s="13">
        <v>2</v>
      </c>
      <c r="T2795" s="21">
        <v>1</v>
      </c>
      <c r="V2795" t="s">
        <v>2154</v>
      </c>
      <c r="W2795" t="s">
        <v>17592</v>
      </c>
      <c r="X2795" s="20" t="str">
        <f>+IF(V2795="","-",CONCATENATE(V2795,"_",W2795))</f>
        <v>FINES_R15172425</v>
      </c>
      <c r="Y2795" s="59">
        <v>0.36893126368522638</v>
      </c>
      <c r="Z2795" t="s">
        <v>134</v>
      </c>
      <c r="AA2795" t="s">
        <v>2394</v>
      </c>
      <c r="AB2795" t="str">
        <f>+IF(W2795="","-",IF(W2795="UNICO","CENSO","MUESTRA"))</f>
        <v>MUESTRA</v>
      </c>
      <c r="AC2795" t="s">
        <v>2397</v>
      </c>
      <c r="AD2795" t="s">
        <v>6372</v>
      </c>
      <c r="AF2795">
        <f>+COUNTIF(Piloto!C:C,MARCO!A2795)</f>
        <v>0</v>
      </c>
    </row>
    <row r="2796" spans="1:32" x14ac:dyDescent="0.25">
      <c r="A2796" s="5" t="str">
        <f t="shared" si="43"/>
        <v>R 25 - D 77 - 451 - 3609</v>
      </c>
      <c r="B2796" s="23" t="s">
        <v>2347</v>
      </c>
      <c r="C2796" t="s">
        <v>157</v>
      </c>
      <c r="D2796" t="s">
        <v>387</v>
      </c>
      <c r="E2796" t="s">
        <v>1380</v>
      </c>
      <c r="F2796" t="s">
        <v>134</v>
      </c>
      <c r="G2796" t="s">
        <v>134</v>
      </c>
      <c r="H2796" t="s">
        <v>12141</v>
      </c>
      <c r="I2796" t="s">
        <v>20</v>
      </c>
      <c r="J2796" t="s">
        <v>2349</v>
      </c>
      <c r="K2796" t="s">
        <v>21</v>
      </c>
      <c r="M2796" t="s">
        <v>12142</v>
      </c>
      <c r="N2796" t="s">
        <v>22</v>
      </c>
      <c r="O2796" t="s">
        <v>23</v>
      </c>
      <c r="P2796" t="s">
        <v>26</v>
      </c>
      <c r="Q2796" t="s">
        <v>2348</v>
      </c>
      <c r="R2796" s="13">
        <v>11</v>
      </c>
      <c r="S2796" s="13">
        <v>1</v>
      </c>
      <c r="T2796" s="21">
        <v>1</v>
      </c>
      <c r="V2796" t="s">
        <v>2154</v>
      </c>
      <c r="W2796" t="s">
        <v>17592</v>
      </c>
      <c r="X2796" s="20" t="str">
        <f>+IF(V2796="","-",CONCATENATE(V2796,"_",W2796))</f>
        <v>FINES_R15172425</v>
      </c>
      <c r="Y2796" s="59">
        <v>0.37075889110565191</v>
      </c>
      <c r="Z2796" t="s">
        <v>134</v>
      </c>
      <c r="AA2796" t="s">
        <v>2394</v>
      </c>
      <c r="AB2796" t="str">
        <f>+IF(W2796="","-",IF(W2796="UNICO","CENSO","MUESTRA"))</f>
        <v>MUESTRA</v>
      </c>
      <c r="AC2796" t="s">
        <v>2397</v>
      </c>
      <c r="AD2796" t="s">
        <v>12143</v>
      </c>
      <c r="AF2796">
        <f>+COUNTIF(Piloto!C:C,MARCO!A2796)</f>
        <v>0</v>
      </c>
    </row>
    <row r="2797" spans="1:32" x14ac:dyDescent="0.25">
      <c r="A2797" s="5" t="str">
        <f t="shared" si="43"/>
        <v>R 25 - D 77 - 451 - 2717</v>
      </c>
      <c r="B2797" s="23" t="s">
        <v>2347</v>
      </c>
      <c r="C2797" t="s">
        <v>157</v>
      </c>
      <c r="D2797" t="s">
        <v>387</v>
      </c>
      <c r="E2797" t="s">
        <v>1380</v>
      </c>
      <c r="F2797" t="s">
        <v>134</v>
      </c>
      <c r="G2797" t="s">
        <v>134</v>
      </c>
      <c r="H2797" t="s">
        <v>12152</v>
      </c>
      <c r="I2797" t="s">
        <v>20</v>
      </c>
      <c r="J2797" t="s">
        <v>2349</v>
      </c>
      <c r="K2797" t="s">
        <v>21</v>
      </c>
      <c r="M2797" t="s">
        <v>12153</v>
      </c>
      <c r="N2797" t="s">
        <v>22</v>
      </c>
      <c r="O2797" t="s">
        <v>23</v>
      </c>
      <c r="P2797" t="s">
        <v>26</v>
      </c>
      <c r="Q2797" t="s">
        <v>2348</v>
      </c>
      <c r="R2797" s="13">
        <v>40</v>
      </c>
      <c r="S2797" s="13">
        <v>1</v>
      </c>
      <c r="T2797" s="21">
        <v>1</v>
      </c>
      <c r="V2797" t="s">
        <v>2154</v>
      </c>
      <c r="W2797" t="s">
        <v>17592</v>
      </c>
      <c r="X2797" s="20" t="str">
        <f>+IF(V2797="","-",CONCATENATE(V2797,"_",W2797))</f>
        <v>FINES_R15172425</v>
      </c>
      <c r="Y2797" s="59">
        <v>0.37075889110565191</v>
      </c>
      <c r="Z2797" t="s">
        <v>134</v>
      </c>
      <c r="AA2797" t="s">
        <v>2394</v>
      </c>
      <c r="AB2797" t="str">
        <f>+IF(W2797="","-",IF(W2797="UNICO","CENSO","MUESTRA"))</f>
        <v>MUESTRA</v>
      </c>
      <c r="AC2797" t="s">
        <v>2397</v>
      </c>
      <c r="AD2797" t="s">
        <v>12154</v>
      </c>
      <c r="AF2797">
        <f>+COUNTIF(Piloto!C:C,MARCO!A2797)</f>
        <v>0</v>
      </c>
    </row>
    <row r="2798" spans="1:32" x14ac:dyDescent="0.25">
      <c r="A2798" s="5" t="str">
        <f t="shared" si="43"/>
        <v>R 15 - D 17 - 451 - 3594</v>
      </c>
      <c r="B2798" s="23" t="s">
        <v>2347</v>
      </c>
      <c r="C2798" t="s">
        <v>141</v>
      </c>
      <c r="D2798" t="s">
        <v>459</v>
      </c>
      <c r="E2798" t="s">
        <v>460</v>
      </c>
      <c r="F2798" t="s">
        <v>134</v>
      </c>
      <c r="G2798" t="s">
        <v>134</v>
      </c>
      <c r="H2798" t="s">
        <v>4424</v>
      </c>
      <c r="I2798" t="s">
        <v>20</v>
      </c>
      <c r="J2798" t="s">
        <v>2349</v>
      </c>
      <c r="K2798" t="s">
        <v>21</v>
      </c>
      <c r="M2798" t="s">
        <v>4425</v>
      </c>
      <c r="N2798" t="s">
        <v>22</v>
      </c>
      <c r="O2798" t="s">
        <v>23</v>
      </c>
      <c r="P2798" t="s">
        <v>26</v>
      </c>
      <c r="Q2798" t="s">
        <v>2348</v>
      </c>
      <c r="R2798" s="13">
        <v>2</v>
      </c>
      <c r="S2798" s="13">
        <v>1</v>
      </c>
      <c r="T2798" s="21">
        <v>1</v>
      </c>
      <c r="V2798" t="s">
        <v>2154</v>
      </c>
      <c r="W2798" t="s">
        <v>17592</v>
      </c>
      <c r="X2798" s="20" t="str">
        <f>+IF(V2798="","-",CONCATENATE(V2798,"_",W2798))</f>
        <v>FINES_R15172425</v>
      </c>
      <c r="Y2798" s="59">
        <v>0.37143602967262268</v>
      </c>
      <c r="Z2798" t="s">
        <v>134</v>
      </c>
      <c r="AA2798" t="s">
        <v>2394</v>
      </c>
      <c r="AB2798" t="str">
        <f>+IF(W2798="","-",IF(W2798="UNICO","CENSO","MUESTRA"))</f>
        <v>MUESTRA</v>
      </c>
      <c r="AC2798" t="s">
        <v>2397</v>
      </c>
      <c r="AD2798" t="s">
        <v>4426</v>
      </c>
      <c r="AF2798">
        <f>+COUNTIF(Piloto!C:C,MARCO!A2798)</f>
        <v>0</v>
      </c>
    </row>
    <row r="2799" spans="1:32" x14ac:dyDescent="0.25">
      <c r="A2799" s="5" t="str">
        <f t="shared" si="43"/>
        <v>R 24 - D 61 - 451 - 3774</v>
      </c>
      <c r="B2799" s="23" t="s">
        <v>2347</v>
      </c>
      <c r="C2799" t="s">
        <v>354</v>
      </c>
      <c r="D2799" t="s">
        <v>950</v>
      </c>
      <c r="E2799" t="s">
        <v>951</v>
      </c>
      <c r="F2799" t="s">
        <v>134</v>
      </c>
      <c r="G2799" t="s">
        <v>134</v>
      </c>
      <c r="H2799" t="s">
        <v>6363</v>
      </c>
      <c r="I2799" t="s">
        <v>20</v>
      </c>
      <c r="J2799" t="s">
        <v>2349</v>
      </c>
      <c r="K2799" t="s">
        <v>21</v>
      </c>
      <c r="M2799" t="s">
        <v>6364</v>
      </c>
      <c r="N2799" t="s">
        <v>22</v>
      </c>
      <c r="O2799" t="s">
        <v>23</v>
      </c>
      <c r="P2799" t="s">
        <v>26</v>
      </c>
      <c r="Q2799" t="s">
        <v>2348</v>
      </c>
      <c r="R2799" s="13">
        <v>19</v>
      </c>
      <c r="S2799" s="13">
        <v>1</v>
      </c>
      <c r="T2799" s="21">
        <v>1</v>
      </c>
      <c r="V2799" t="s">
        <v>2154</v>
      </c>
      <c r="W2799" t="s">
        <v>17592</v>
      </c>
      <c r="X2799" s="20" t="str">
        <f>+IF(V2799="","-",CONCATENATE(V2799,"_",W2799))</f>
        <v>FINES_R15172425</v>
      </c>
      <c r="Y2799" s="59">
        <v>0.37391236424446112</v>
      </c>
      <c r="Z2799" t="s">
        <v>134</v>
      </c>
      <c r="AA2799" t="s">
        <v>2394</v>
      </c>
      <c r="AB2799" t="str">
        <f>+IF(W2799="","-",IF(W2799="UNICO","CENSO","MUESTRA"))</f>
        <v>MUESTRA</v>
      </c>
      <c r="AC2799" t="s">
        <v>2397</v>
      </c>
      <c r="AD2799" t="s">
        <v>6365</v>
      </c>
      <c r="AF2799">
        <f>+COUNTIF(Piloto!C:C,MARCO!A2799)</f>
        <v>0</v>
      </c>
    </row>
    <row r="2800" spans="1:32" x14ac:dyDescent="0.25">
      <c r="A2800" s="5" t="str">
        <f t="shared" si="43"/>
        <v>R 25 - D 7 - 451 - 3162</v>
      </c>
      <c r="B2800" s="23" t="s">
        <v>2347</v>
      </c>
      <c r="C2800" t="s">
        <v>157</v>
      </c>
      <c r="D2800" t="s">
        <v>165</v>
      </c>
      <c r="E2800" t="s">
        <v>300</v>
      </c>
      <c r="F2800" t="s">
        <v>134</v>
      </c>
      <c r="G2800" t="s">
        <v>134</v>
      </c>
      <c r="H2800" t="s">
        <v>6427</v>
      </c>
      <c r="I2800" t="s">
        <v>20</v>
      </c>
      <c r="J2800" t="s">
        <v>2349</v>
      </c>
      <c r="K2800" t="s">
        <v>21</v>
      </c>
      <c r="M2800" t="s">
        <v>2338</v>
      </c>
      <c r="N2800" t="s">
        <v>22</v>
      </c>
      <c r="O2800" t="s">
        <v>23</v>
      </c>
      <c r="P2800" t="s">
        <v>26</v>
      </c>
      <c r="Q2800" t="s">
        <v>2348</v>
      </c>
      <c r="R2800" s="13">
        <v>20</v>
      </c>
      <c r="S2800" s="13">
        <v>1</v>
      </c>
      <c r="T2800" s="21">
        <v>1</v>
      </c>
      <c r="V2800" t="s">
        <v>2154</v>
      </c>
      <c r="W2800" t="s">
        <v>17592</v>
      </c>
      <c r="X2800" s="20" t="str">
        <f>+IF(V2800="","-",CONCATENATE(V2800,"_",W2800))</f>
        <v>FINES_R15172425</v>
      </c>
      <c r="Y2800" s="59">
        <v>0.37518265843391418</v>
      </c>
      <c r="Z2800" t="s">
        <v>134</v>
      </c>
      <c r="AA2800" t="s">
        <v>2394</v>
      </c>
      <c r="AB2800" t="str">
        <f>+IF(W2800="","-",IF(W2800="UNICO","CENSO","MUESTRA"))</f>
        <v>MUESTRA</v>
      </c>
      <c r="AC2800" t="s">
        <v>2398</v>
      </c>
      <c r="AD2800" t="s">
        <v>6428</v>
      </c>
      <c r="AF2800">
        <f>+COUNTIF(Piloto!C:C,MARCO!A2800)</f>
        <v>0</v>
      </c>
    </row>
    <row r="2801" spans="1:32" x14ac:dyDescent="0.25">
      <c r="A2801" s="5" t="str">
        <f t="shared" si="43"/>
        <v>R 15 - D 3 - 451 - 1871</v>
      </c>
      <c r="B2801" s="23" t="s">
        <v>2347</v>
      </c>
      <c r="C2801" t="s">
        <v>141</v>
      </c>
      <c r="D2801" t="s">
        <v>174</v>
      </c>
      <c r="E2801" t="s">
        <v>176</v>
      </c>
      <c r="F2801" t="s">
        <v>134</v>
      </c>
      <c r="G2801" t="s">
        <v>134</v>
      </c>
      <c r="H2801" t="s">
        <v>4453</v>
      </c>
      <c r="I2801" t="s">
        <v>20</v>
      </c>
      <c r="J2801" t="s">
        <v>2349</v>
      </c>
      <c r="K2801" t="s">
        <v>21</v>
      </c>
      <c r="M2801" t="s">
        <v>18083</v>
      </c>
      <c r="N2801" t="s">
        <v>22</v>
      </c>
      <c r="O2801" t="s">
        <v>23</v>
      </c>
      <c r="P2801" t="s">
        <v>26</v>
      </c>
      <c r="Q2801" t="s">
        <v>2348</v>
      </c>
      <c r="R2801" s="13">
        <v>23</v>
      </c>
      <c r="S2801" s="13">
        <v>1</v>
      </c>
      <c r="T2801" s="21">
        <v>1</v>
      </c>
      <c r="V2801" t="s">
        <v>2154</v>
      </c>
      <c r="W2801" t="s">
        <v>17592</v>
      </c>
      <c r="X2801" s="20" t="str">
        <f>+IF(V2801="","-",CONCATENATE(V2801,"_",W2801))</f>
        <v>FINES_R15172425</v>
      </c>
      <c r="Y2801" s="59">
        <v>0.37520289421081537</v>
      </c>
      <c r="Z2801" t="s">
        <v>134</v>
      </c>
      <c r="AA2801" t="s">
        <v>2394</v>
      </c>
      <c r="AB2801" t="str">
        <f>+IF(W2801="","-",IF(W2801="UNICO","CENSO","MUESTRA"))</f>
        <v>MUESTRA</v>
      </c>
      <c r="AC2801" t="s">
        <v>2398</v>
      </c>
      <c r="AD2801" t="s">
        <v>4455</v>
      </c>
      <c r="AF2801">
        <f>+COUNTIF(Piloto!C:C,MARCO!A2801)</f>
        <v>0</v>
      </c>
    </row>
    <row r="2802" spans="1:32" x14ac:dyDescent="0.25">
      <c r="A2802" s="5" t="str">
        <f t="shared" si="43"/>
        <v>R 17 - D 36 - 451 - 3328</v>
      </c>
      <c r="B2802" s="23" t="s">
        <v>2347</v>
      </c>
      <c r="C2802" t="s">
        <v>142</v>
      </c>
      <c r="D2802" t="s">
        <v>643</v>
      </c>
      <c r="E2802" t="s">
        <v>644</v>
      </c>
      <c r="F2802" t="s">
        <v>134</v>
      </c>
      <c r="G2802" t="s">
        <v>134</v>
      </c>
      <c r="H2802" t="s">
        <v>4555</v>
      </c>
      <c r="I2802" t="s">
        <v>20</v>
      </c>
      <c r="J2802" t="s">
        <v>2349</v>
      </c>
      <c r="K2802" t="s">
        <v>21</v>
      </c>
      <c r="M2802" t="s">
        <v>4556</v>
      </c>
      <c r="N2802" t="s">
        <v>22</v>
      </c>
      <c r="O2802" t="s">
        <v>23</v>
      </c>
      <c r="P2802" t="s">
        <v>26</v>
      </c>
      <c r="Q2802" t="s">
        <v>2348</v>
      </c>
      <c r="R2802" s="13">
        <v>13</v>
      </c>
      <c r="S2802" s="13">
        <v>1</v>
      </c>
      <c r="T2802" s="21">
        <v>1</v>
      </c>
      <c r="V2802" t="s">
        <v>2154</v>
      </c>
      <c r="W2802" t="s">
        <v>17592</v>
      </c>
      <c r="X2802" s="20" t="str">
        <f>+IF(V2802="","-",CONCATENATE(V2802,"_",W2802))</f>
        <v>FINES_R15172425</v>
      </c>
      <c r="Y2802" s="59">
        <v>0.37787619233131409</v>
      </c>
      <c r="Z2802" t="s">
        <v>134</v>
      </c>
      <c r="AA2802" t="s">
        <v>2394</v>
      </c>
      <c r="AB2802" t="str">
        <f>+IF(W2802="","-",IF(W2802="UNICO","CENSO","MUESTRA"))</f>
        <v>MUESTRA</v>
      </c>
      <c r="AC2802" t="s">
        <v>2397</v>
      </c>
      <c r="AD2802" t="s">
        <v>4557</v>
      </c>
      <c r="AF2802">
        <f>+COUNTIF(Piloto!C:C,MARCO!A2802)</f>
        <v>0</v>
      </c>
    </row>
    <row r="2803" spans="1:32" x14ac:dyDescent="0.25">
      <c r="A2803" s="5" t="str">
        <f t="shared" si="43"/>
        <v>R 15 - D 17 - 451 - 2369</v>
      </c>
      <c r="B2803" s="23" t="s">
        <v>2347</v>
      </c>
      <c r="C2803" t="s">
        <v>141</v>
      </c>
      <c r="D2803" t="s">
        <v>459</v>
      </c>
      <c r="E2803" t="s">
        <v>460</v>
      </c>
      <c r="F2803" t="s">
        <v>134</v>
      </c>
      <c r="G2803" t="s">
        <v>134</v>
      </c>
      <c r="H2803" t="s">
        <v>4432</v>
      </c>
      <c r="I2803" t="s">
        <v>20</v>
      </c>
      <c r="J2803" t="s">
        <v>2349</v>
      </c>
      <c r="K2803" t="s">
        <v>21</v>
      </c>
      <c r="M2803" t="s">
        <v>4433</v>
      </c>
      <c r="N2803" t="s">
        <v>22</v>
      </c>
      <c r="O2803" t="s">
        <v>23</v>
      </c>
      <c r="P2803" t="s">
        <v>26</v>
      </c>
      <c r="Q2803" t="s">
        <v>2348</v>
      </c>
      <c r="R2803" s="13">
        <v>4</v>
      </c>
      <c r="S2803" s="13">
        <v>1</v>
      </c>
      <c r="T2803" s="21">
        <v>1</v>
      </c>
      <c r="V2803" t="s">
        <v>2154</v>
      </c>
      <c r="W2803" t="s">
        <v>17592</v>
      </c>
      <c r="X2803" s="20" t="str">
        <f>+IF(V2803="","-",CONCATENATE(V2803,"_",W2803))</f>
        <v>FINES_R15172425</v>
      </c>
      <c r="Y2803" s="59">
        <v>0.37819942831993097</v>
      </c>
      <c r="Z2803" t="s">
        <v>134</v>
      </c>
      <c r="AA2803" t="s">
        <v>2394</v>
      </c>
      <c r="AB2803" t="str">
        <f>+IF(W2803="","-",IF(W2803="UNICO","CENSO","MUESTRA"))</f>
        <v>MUESTRA</v>
      </c>
      <c r="AC2803" t="s">
        <v>2398</v>
      </c>
      <c r="AD2803" t="s">
        <v>4434</v>
      </c>
      <c r="AF2803">
        <f>+COUNTIF(Piloto!C:C,MARCO!A2803)</f>
        <v>0</v>
      </c>
    </row>
    <row r="2804" spans="1:32" x14ac:dyDescent="0.25">
      <c r="A2804" s="5" t="str">
        <f t="shared" si="43"/>
        <v>R 24 - D 108 - 451 - 2835</v>
      </c>
      <c r="B2804" s="23" t="s">
        <v>2347</v>
      </c>
      <c r="C2804" t="s">
        <v>354</v>
      </c>
      <c r="D2804" t="s">
        <v>631</v>
      </c>
      <c r="E2804" t="s">
        <v>1763</v>
      </c>
      <c r="F2804" t="s">
        <v>134</v>
      </c>
      <c r="G2804" t="s">
        <v>134</v>
      </c>
      <c r="H2804" t="s">
        <v>6327</v>
      </c>
      <c r="I2804" t="s">
        <v>20</v>
      </c>
      <c r="J2804" t="s">
        <v>2349</v>
      </c>
      <c r="K2804" t="s">
        <v>21</v>
      </c>
      <c r="M2804" t="s">
        <v>6328</v>
      </c>
      <c r="N2804" t="s">
        <v>22</v>
      </c>
      <c r="O2804" t="s">
        <v>23</v>
      </c>
      <c r="P2804" t="s">
        <v>26</v>
      </c>
      <c r="Q2804" t="s">
        <v>2348</v>
      </c>
      <c r="R2804" s="13">
        <v>101</v>
      </c>
      <c r="S2804" s="13">
        <v>4</v>
      </c>
      <c r="T2804" s="21">
        <v>1</v>
      </c>
      <c r="V2804" t="s">
        <v>2154</v>
      </c>
      <c r="W2804" t="s">
        <v>17592</v>
      </c>
      <c r="X2804" s="20" t="str">
        <f>+IF(V2804="","-",CONCATENATE(V2804,"_",W2804))</f>
        <v>FINES_R15172425</v>
      </c>
      <c r="Y2804" s="59">
        <v>0.38061398267745972</v>
      </c>
      <c r="Z2804" t="s">
        <v>134</v>
      </c>
      <c r="AA2804" t="s">
        <v>2394</v>
      </c>
      <c r="AB2804" t="str">
        <f>+IF(W2804="","-",IF(W2804="UNICO","CENSO","MUESTRA"))</f>
        <v>MUESTRA</v>
      </c>
      <c r="AC2804" t="s">
        <v>2397</v>
      </c>
      <c r="AD2804" t="s">
        <v>6329</v>
      </c>
      <c r="AF2804">
        <f>+COUNTIF(Piloto!C:C,MARCO!A2804)</f>
        <v>1</v>
      </c>
    </row>
    <row r="2805" spans="1:32" x14ac:dyDescent="0.25">
      <c r="A2805" s="5" t="str">
        <f t="shared" si="43"/>
        <v>R 17 - D 41 - 451 - 2844</v>
      </c>
      <c r="B2805" s="23" t="s">
        <v>2347</v>
      </c>
      <c r="C2805" t="s">
        <v>142</v>
      </c>
      <c r="D2805" t="s">
        <v>668</v>
      </c>
      <c r="E2805" t="s">
        <v>669</v>
      </c>
      <c r="F2805" t="s">
        <v>134</v>
      </c>
      <c r="G2805" t="s">
        <v>134</v>
      </c>
      <c r="H2805" t="s">
        <v>11373</v>
      </c>
      <c r="I2805" t="s">
        <v>20</v>
      </c>
      <c r="J2805" t="s">
        <v>2349</v>
      </c>
      <c r="K2805" t="s">
        <v>21</v>
      </c>
      <c r="M2805" t="s">
        <v>11374</v>
      </c>
      <c r="N2805" t="s">
        <v>22</v>
      </c>
      <c r="O2805" t="s">
        <v>23</v>
      </c>
      <c r="P2805" t="s">
        <v>26</v>
      </c>
      <c r="Q2805" t="s">
        <v>2348</v>
      </c>
      <c r="R2805" s="13">
        <v>13</v>
      </c>
      <c r="S2805" s="13">
        <v>1</v>
      </c>
      <c r="T2805" s="21">
        <v>1</v>
      </c>
      <c r="V2805" t="s">
        <v>2154</v>
      </c>
      <c r="W2805" t="s">
        <v>17592</v>
      </c>
      <c r="X2805" s="20" t="str">
        <f>+IF(V2805="","-",CONCATENATE(V2805,"_",W2805))</f>
        <v>FINES_R15172425</v>
      </c>
      <c r="Y2805" s="59">
        <v>0.38117498159408569</v>
      </c>
      <c r="Z2805" t="s">
        <v>134</v>
      </c>
      <c r="AA2805" t="s">
        <v>2394</v>
      </c>
      <c r="AB2805" t="str">
        <f>+IF(W2805="","-",IF(W2805="UNICO","CENSO","MUESTRA"))</f>
        <v>MUESTRA</v>
      </c>
      <c r="AC2805" t="s">
        <v>2397</v>
      </c>
      <c r="AD2805" t="s">
        <v>11375</v>
      </c>
      <c r="AF2805">
        <f>+COUNTIF(Piloto!C:C,MARCO!A2805)</f>
        <v>0</v>
      </c>
    </row>
    <row r="2806" spans="1:32" x14ac:dyDescent="0.25">
      <c r="A2806" s="5" t="str">
        <f t="shared" si="43"/>
        <v>R 17 - D 72 - 451 - 3446</v>
      </c>
      <c r="B2806" s="23" t="s">
        <v>2347</v>
      </c>
      <c r="C2806" t="s">
        <v>142</v>
      </c>
      <c r="D2806" t="s">
        <v>1294</v>
      </c>
      <c r="E2806" t="s">
        <v>1295</v>
      </c>
      <c r="F2806" t="s">
        <v>134</v>
      </c>
      <c r="G2806" t="s">
        <v>134</v>
      </c>
      <c r="H2806" t="s">
        <v>4578</v>
      </c>
      <c r="I2806" t="s">
        <v>20</v>
      </c>
      <c r="J2806" t="s">
        <v>2349</v>
      </c>
      <c r="K2806" t="s">
        <v>21</v>
      </c>
      <c r="M2806" t="s">
        <v>4579</v>
      </c>
      <c r="N2806" t="s">
        <v>22</v>
      </c>
      <c r="O2806" t="s">
        <v>23</v>
      </c>
      <c r="P2806" t="s">
        <v>26</v>
      </c>
      <c r="Q2806" t="s">
        <v>2348</v>
      </c>
      <c r="R2806" s="13">
        <v>8</v>
      </c>
      <c r="S2806" s="13">
        <v>1</v>
      </c>
      <c r="T2806" s="21">
        <v>1</v>
      </c>
      <c r="V2806" t="s">
        <v>2154</v>
      </c>
      <c r="W2806" t="s">
        <v>17592</v>
      </c>
      <c r="X2806" s="20" t="str">
        <f>+IF(V2806="","-",CONCATENATE(V2806,"_",W2806))</f>
        <v>FINES_R15172425</v>
      </c>
      <c r="Y2806" s="59">
        <v>0.38218694925308228</v>
      </c>
      <c r="Z2806" t="s">
        <v>134</v>
      </c>
      <c r="AA2806" t="s">
        <v>2394</v>
      </c>
      <c r="AB2806" t="str">
        <f>+IF(W2806="","-",IF(W2806="UNICO","CENSO","MUESTRA"))</f>
        <v>MUESTRA</v>
      </c>
      <c r="AC2806" t="s">
        <v>2398</v>
      </c>
      <c r="AD2806" t="s">
        <v>4580</v>
      </c>
      <c r="AF2806">
        <f>+COUNTIF(Piloto!C:C,MARCO!A2806)</f>
        <v>0</v>
      </c>
    </row>
    <row r="2807" spans="1:32" x14ac:dyDescent="0.25">
      <c r="A2807" s="5" t="str">
        <f t="shared" si="43"/>
        <v>R 24 - D 108 - 451 - 3331</v>
      </c>
      <c r="B2807" s="23" t="s">
        <v>2347</v>
      </c>
      <c r="C2807" t="s">
        <v>354</v>
      </c>
      <c r="D2807" t="s">
        <v>631</v>
      </c>
      <c r="E2807" t="s">
        <v>1763</v>
      </c>
      <c r="F2807" t="s">
        <v>134</v>
      </c>
      <c r="G2807" t="s">
        <v>134</v>
      </c>
      <c r="H2807" t="s">
        <v>12067</v>
      </c>
      <c r="I2807" t="s">
        <v>20</v>
      </c>
      <c r="J2807" t="s">
        <v>2349</v>
      </c>
      <c r="K2807" t="s">
        <v>21</v>
      </c>
      <c r="M2807" t="s">
        <v>4094</v>
      </c>
      <c r="N2807" t="s">
        <v>22</v>
      </c>
      <c r="O2807" t="s">
        <v>23</v>
      </c>
      <c r="P2807" t="s">
        <v>26</v>
      </c>
      <c r="Q2807" t="s">
        <v>2348</v>
      </c>
      <c r="R2807" s="13">
        <v>15</v>
      </c>
      <c r="S2807" s="13">
        <v>1</v>
      </c>
      <c r="T2807" s="21">
        <v>1</v>
      </c>
      <c r="V2807" t="s">
        <v>2154</v>
      </c>
      <c r="W2807" t="s">
        <v>17592</v>
      </c>
      <c r="X2807" s="20" t="str">
        <f>+IF(V2807="","-",CONCATENATE(V2807,"_",W2807))</f>
        <v>FINES_R15172425</v>
      </c>
      <c r="Y2807" s="59">
        <v>0.38474863767623901</v>
      </c>
      <c r="Z2807" t="s">
        <v>134</v>
      </c>
      <c r="AA2807" t="s">
        <v>2394</v>
      </c>
      <c r="AB2807" t="str">
        <f>+IF(W2807="","-",IF(W2807="UNICO","CENSO","MUESTRA"))</f>
        <v>MUESTRA</v>
      </c>
      <c r="AC2807" t="s">
        <v>2398</v>
      </c>
      <c r="AD2807" t="s">
        <v>12068</v>
      </c>
      <c r="AF2807">
        <f>+COUNTIF(Piloto!C:C,MARCO!A2807)</f>
        <v>0</v>
      </c>
    </row>
    <row r="2808" spans="1:32" x14ac:dyDescent="0.25">
      <c r="A2808" s="5" t="str">
        <f t="shared" si="43"/>
        <v>R 24 - D 108 - 451 - 4531</v>
      </c>
      <c r="B2808" s="23" t="s">
        <v>2347</v>
      </c>
      <c r="C2808" t="s">
        <v>354</v>
      </c>
      <c r="D2808" t="s">
        <v>631</v>
      </c>
      <c r="E2808" t="s">
        <v>1763</v>
      </c>
      <c r="F2808" t="s">
        <v>134</v>
      </c>
      <c r="G2808" t="s">
        <v>134</v>
      </c>
      <c r="H2808" t="s">
        <v>12075</v>
      </c>
      <c r="I2808" t="s">
        <v>20</v>
      </c>
      <c r="J2808" t="s">
        <v>2349</v>
      </c>
      <c r="K2808" t="s">
        <v>21</v>
      </c>
      <c r="M2808" t="s">
        <v>12076</v>
      </c>
      <c r="N2808" t="s">
        <v>22</v>
      </c>
      <c r="O2808" t="s">
        <v>23</v>
      </c>
      <c r="P2808" t="s">
        <v>26</v>
      </c>
      <c r="Q2808" t="s">
        <v>2348</v>
      </c>
      <c r="R2808" s="13">
        <v>24</v>
      </c>
      <c r="S2808" s="13">
        <v>1</v>
      </c>
      <c r="T2808" s="21">
        <v>1</v>
      </c>
      <c r="V2808" t="s">
        <v>2154</v>
      </c>
      <c r="W2808" t="s">
        <v>17592</v>
      </c>
      <c r="X2808" s="20" t="str">
        <f>+IF(V2808="","-",CONCATENATE(V2808,"_",W2808))</f>
        <v>FINES_R15172425</v>
      </c>
      <c r="Y2808" s="59">
        <v>0.38891437649726868</v>
      </c>
      <c r="Z2808" t="s">
        <v>134</v>
      </c>
      <c r="AA2808" t="s">
        <v>2394</v>
      </c>
      <c r="AB2808" t="str">
        <f>+IF(W2808="","-",IF(W2808="UNICO","CENSO","MUESTRA"))</f>
        <v>MUESTRA</v>
      </c>
      <c r="AC2808" t="s">
        <v>2397</v>
      </c>
      <c r="AD2808" t="s">
        <v>12077</v>
      </c>
      <c r="AF2808">
        <f>+COUNTIF(Piloto!C:C,MARCO!A2808)</f>
        <v>0</v>
      </c>
    </row>
    <row r="2809" spans="1:32" x14ac:dyDescent="0.25">
      <c r="A2809" s="5" t="str">
        <f t="shared" si="43"/>
        <v>R 25 - D 12 - 451 - 2794</v>
      </c>
      <c r="B2809" s="23" t="s">
        <v>2347</v>
      </c>
      <c r="C2809" t="s">
        <v>157</v>
      </c>
      <c r="D2809" t="s">
        <v>396</v>
      </c>
      <c r="E2809" t="s">
        <v>398</v>
      </c>
      <c r="F2809" t="s">
        <v>134</v>
      </c>
      <c r="G2809" t="s">
        <v>134</v>
      </c>
      <c r="H2809" t="s">
        <v>12110</v>
      </c>
      <c r="I2809" t="s">
        <v>20</v>
      </c>
      <c r="J2809" t="s">
        <v>2349</v>
      </c>
      <c r="K2809" t="s">
        <v>21</v>
      </c>
      <c r="M2809" t="s">
        <v>2252</v>
      </c>
      <c r="N2809" t="s">
        <v>22</v>
      </c>
      <c r="O2809" t="s">
        <v>23</v>
      </c>
      <c r="P2809" t="s">
        <v>26</v>
      </c>
      <c r="Q2809" t="s">
        <v>2348</v>
      </c>
      <c r="R2809" s="13">
        <v>25</v>
      </c>
      <c r="S2809" s="13">
        <v>1</v>
      </c>
      <c r="T2809" s="21">
        <v>1</v>
      </c>
      <c r="V2809" t="s">
        <v>2154</v>
      </c>
      <c r="W2809" t="s">
        <v>17592</v>
      </c>
      <c r="X2809" s="20" t="str">
        <f>+IF(V2809="","-",CONCATENATE(V2809,"_",W2809))</f>
        <v>FINES_R15172425</v>
      </c>
      <c r="Y2809" s="59">
        <v>0.39301016926765442</v>
      </c>
      <c r="Z2809" t="s">
        <v>134</v>
      </c>
      <c r="AA2809" t="s">
        <v>2394</v>
      </c>
      <c r="AB2809" t="str">
        <f>+IF(W2809="","-",IF(W2809="UNICO","CENSO","MUESTRA"))</f>
        <v>MUESTRA</v>
      </c>
      <c r="AC2809" t="s">
        <v>2397</v>
      </c>
      <c r="AD2809" t="s">
        <v>12111</v>
      </c>
      <c r="AF2809">
        <f>+COUNTIF(Piloto!C:C,MARCO!A2809)</f>
        <v>0</v>
      </c>
    </row>
    <row r="2810" spans="1:32" x14ac:dyDescent="0.25">
      <c r="A2810" s="5" t="str">
        <f t="shared" si="43"/>
        <v>R 15 - D 28 - 452 - 4332</v>
      </c>
      <c r="B2810" s="23" t="s">
        <v>2347</v>
      </c>
      <c r="C2810" t="s">
        <v>141</v>
      </c>
      <c r="D2810" t="s">
        <v>184</v>
      </c>
      <c r="E2810" t="s">
        <v>534</v>
      </c>
      <c r="F2810" t="s">
        <v>134</v>
      </c>
      <c r="G2810" t="s">
        <v>134</v>
      </c>
      <c r="H2810" t="s">
        <v>11302</v>
      </c>
      <c r="I2810" t="s">
        <v>20</v>
      </c>
      <c r="J2810" t="s">
        <v>2349</v>
      </c>
      <c r="K2810" t="s">
        <v>21</v>
      </c>
      <c r="M2810" t="s">
        <v>11303</v>
      </c>
      <c r="N2810" t="s">
        <v>22</v>
      </c>
      <c r="O2810" t="s">
        <v>23</v>
      </c>
      <c r="P2810" t="s">
        <v>26</v>
      </c>
      <c r="Q2810" t="s">
        <v>2348</v>
      </c>
      <c r="R2810" s="13">
        <v>22</v>
      </c>
      <c r="S2810" s="13">
        <v>1</v>
      </c>
      <c r="T2810" s="21">
        <v>1</v>
      </c>
      <c r="V2810" t="s">
        <v>2154</v>
      </c>
      <c r="W2810" t="s">
        <v>17592</v>
      </c>
      <c r="X2810" s="20" t="str">
        <f>+IF(V2810="","-",CONCATENATE(V2810,"_",W2810))</f>
        <v>FINES_R15172425</v>
      </c>
      <c r="Y2810" s="59">
        <v>0.39964854717254639</v>
      </c>
      <c r="Z2810" t="s">
        <v>134</v>
      </c>
      <c r="AA2810" t="s">
        <v>2394</v>
      </c>
      <c r="AB2810" t="str">
        <f>+IF(W2810="","-",IF(W2810="UNICO","CENSO","MUESTRA"))</f>
        <v>MUESTRA</v>
      </c>
      <c r="AC2810" t="s">
        <v>2397</v>
      </c>
      <c r="AD2810" t="s">
        <v>11304</v>
      </c>
      <c r="AF2810">
        <f>+COUNTIF(Piloto!C:C,MARCO!A2810)</f>
        <v>0</v>
      </c>
    </row>
    <row r="2811" spans="1:32" x14ac:dyDescent="0.25">
      <c r="A2811" s="5" t="str">
        <f t="shared" si="43"/>
        <v>R 15 - D 13 - 452 - 2532</v>
      </c>
      <c r="B2811" s="23" t="s">
        <v>2347</v>
      </c>
      <c r="C2811" t="s">
        <v>141</v>
      </c>
      <c r="D2811" t="s">
        <v>409</v>
      </c>
      <c r="E2811" t="s">
        <v>411</v>
      </c>
      <c r="F2811" t="s">
        <v>134</v>
      </c>
      <c r="G2811" t="s">
        <v>134</v>
      </c>
      <c r="H2811" t="s">
        <v>4407</v>
      </c>
      <c r="I2811" t="s">
        <v>20</v>
      </c>
      <c r="J2811" t="s">
        <v>2349</v>
      </c>
      <c r="K2811" t="s">
        <v>21</v>
      </c>
      <c r="M2811" t="s">
        <v>18084</v>
      </c>
      <c r="N2811" t="s">
        <v>22</v>
      </c>
      <c r="O2811" t="s">
        <v>23</v>
      </c>
      <c r="P2811" t="s">
        <v>26</v>
      </c>
      <c r="Q2811" t="s">
        <v>2348</v>
      </c>
      <c r="R2811" s="13">
        <v>9</v>
      </c>
      <c r="S2811" s="13">
        <v>1</v>
      </c>
      <c r="T2811" s="21">
        <v>1</v>
      </c>
      <c r="V2811" t="s">
        <v>2154</v>
      </c>
      <c r="W2811" t="s">
        <v>17592</v>
      </c>
      <c r="X2811" s="20" t="str">
        <f>+IF(V2811="","-",CONCATENATE(V2811,"_",W2811))</f>
        <v>FINES_R15172425</v>
      </c>
      <c r="Y2811" s="59">
        <v>0.40216943621635443</v>
      </c>
      <c r="Z2811" t="s">
        <v>134</v>
      </c>
      <c r="AA2811" t="s">
        <v>2394</v>
      </c>
      <c r="AB2811" t="str">
        <f>+IF(W2811="","-",IF(W2811="UNICO","CENSO","MUESTRA"))</f>
        <v>MUESTRA</v>
      </c>
      <c r="AC2811" t="s">
        <v>2398</v>
      </c>
      <c r="AD2811" t="s">
        <v>4409</v>
      </c>
      <c r="AF2811">
        <f>+COUNTIF(Piloto!C:C,MARCO!A2811)</f>
        <v>0</v>
      </c>
    </row>
    <row r="2812" spans="1:32" x14ac:dyDescent="0.25">
      <c r="A2812" s="5" t="str">
        <f t="shared" si="43"/>
        <v>R 24 - D 108 - 451 - 3665</v>
      </c>
      <c r="B2812" s="23" t="s">
        <v>2347</v>
      </c>
      <c r="C2812" t="s">
        <v>354</v>
      </c>
      <c r="D2812" t="s">
        <v>631</v>
      </c>
      <c r="E2812" t="s">
        <v>1763</v>
      </c>
      <c r="F2812" t="s">
        <v>134</v>
      </c>
      <c r="G2812" t="s">
        <v>134</v>
      </c>
      <c r="H2812" t="s">
        <v>12070</v>
      </c>
      <c r="I2812" t="s">
        <v>20</v>
      </c>
      <c r="J2812" t="s">
        <v>2349</v>
      </c>
      <c r="K2812" t="s">
        <v>21</v>
      </c>
      <c r="M2812" t="s">
        <v>12071</v>
      </c>
      <c r="N2812" t="s">
        <v>22</v>
      </c>
      <c r="O2812" t="s">
        <v>23</v>
      </c>
      <c r="P2812" t="s">
        <v>26</v>
      </c>
      <c r="Q2812" t="s">
        <v>2348</v>
      </c>
      <c r="R2812" s="13">
        <v>7</v>
      </c>
      <c r="S2812" s="13">
        <v>1</v>
      </c>
      <c r="T2812" s="21">
        <v>1</v>
      </c>
      <c r="V2812" t="s">
        <v>2154</v>
      </c>
      <c r="W2812" t="s">
        <v>17592</v>
      </c>
      <c r="X2812" s="20" t="str">
        <f>+IF(V2812="","-",CONCATENATE(V2812,"_",W2812))</f>
        <v>FINES_R15172425</v>
      </c>
      <c r="Y2812" s="59">
        <v>0.40235728025436401</v>
      </c>
      <c r="Z2812" t="s">
        <v>134</v>
      </c>
      <c r="AA2812" t="s">
        <v>2394</v>
      </c>
      <c r="AB2812" t="str">
        <f>+IF(W2812="","-",IF(W2812="UNICO","CENSO","MUESTRA"))</f>
        <v>MUESTRA</v>
      </c>
      <c r="AC2812" t="s">
        <v>2397</v>
      </c>
      <c r="AD2812" t="s">
        <v>12072</v>
      </c>
      <c r="AF2812">
        <f>+COUNTIF(Piloto!C:C,MARCO!A2812)</f>
        <v>0</v>
      </c>
    </row>
    <row r="2813" spans="1:32" x14ac:dyDescent="0.25">
      <c r="A2813" s="5" t="str">
        <f t="shared" si="43"/>
        <v>R 25 - D 7 - 451 - 4294</v>
      </c>
      <c r="B2813" s="23" t="s">
        <v>2347</v>
      </c>
      <c r="C2813" t="s">
        <v>157</v>
      </c>
      <c r="D2813" t="s">
        <v>165</v>
      </c>
      <c r="E2813" t="s">
        <v>300</v>
      </c>
      <c r="F2813" t="s">
        <v>134</v>
      </c>
      <c r="G2813" t="s">
        <v>134</v>
      </c>
      <c r="H2813" t="s">
        <v>12125</v>
      </c>
      <c r="I2813" t="s">
        <v>20</v>
      </c>
      <c r="J2813" t="s">
        <v>2349</v>
      </c>
      <c r="K2813" t="s">
        <v>21</v>
      </c>
      <c r="M2813" t="s">
        <v>12126</v>
      </c>
      <c r="N2813" t="s">
        <v>22</v>
      </c>
      <c r="O2813" t="s">
        <v>23</v>
      </c>
      <c r="P2813" t="s">
        <v>26</v>
      </c>
      <c r="Q2813" t="s">
        <v>2348</v>
      </c>
      <c r="R2813" s="13">
        <v>18</v>
      </c>
      <c r="S2813" s="13">
        <v>1</v>
      </c>
      <c r="T2813" s="21">
        <v>1</v>
      </c>
      <c r="V2813" t="s">
        <v>2154</v>
      </c>
      <c r="W2813" t="s">
        <v>17592</v>
      </c>
      <c r="X2813" s="20" t="str">
        <f>+IF(V2813="","-",CONCATENATE(V2813,"_",W2813))</f>
        <v>FINES_R15172425</v>
      </c>
      <c r="Y2813" s="59">
        <v>0.40386679768562322</v>
      </c>
      <c r="Z2813" t="s">
        <v>134</v>
      </c>
      <c r="AA2813" t="s">
        <v>2394</v>
      </c>
      <c r="AB2813" t="str">
        <f>+IF(W2813="","-",IF(W2813="UNICO","CENSO","MUESTRA"))</f>
        <v>MUESTRA</v>
      </c>
      <c r="AC2813" t="s">
        <v>2398</v>
      </c>
      <c r="AD2813" t="s">
        <v>12127</v>
      </c>
      <c r="AF2813">
        <f>+COUNTIF(Piloto!C:C,MARCO!A2813)</f>
        <v>0</v>
      </c>
    </row>
    <row r="2814" spans="1:32" x14ac:dyDescent="0.25">
      <c r="A2814" s="5" t="str">
        <f t="shared" si="43"/>
        <v>R 17 - D 36 - 451 - 2553</v>
      </c>
      <c r="B2814" s="23" t="s">
        <v>2347</v>
      </c>
      <c r="C2814" t="s">
        <v>142</v>
      </c>
      <c r="D2814" t="s">
        <v>643</v>
      </c>
      <c r="E2814" t="s">
        <v>644</v>
      </c>
      <c r="F2814" t="s">
        <v>134</v>
      </c>
      <c r="G2814" t="s">
        <v>134</v>
      </c>
      <c r="H2814" t="s">
        <v>4563</v>
      </c>
      <c r="I2814" t="s">
        <v>20</v>
      </c>
      <c r="J2814" t="s">
        <v>2349</v>
      </c>
      <c r="K2814" t="s">
        <v>21</v>
      </c>
      <c r="M2814" t="s">
        <v>18085</v>
      </c>
      <c r="N2814" t="s">
        <v>22</v>
      </c>
      <c r="O2814" t="s">
        <v>23</v>
      </c>
      <c r="P2814" t="s">
        <v>26</v>
      </c>
      <c r="Q2814" t="s">
        <v>2348</v>
      </c>
      <c r="R2814" s="13">
        <v>17</v>
      </c>
      <c r="S2814" s="13">
        <v>1</v>
      </c>
      <c r="T2814" s="21">
        <v>1</v>
      </c>
      <c r="V2814" t="s">
        <v>2154</v>
      </c>
      <c r="W2814" t="s">
        <v>17592</v>
      </c>
      <c r="X2814" s="20" t="str">
        <f>+IF(V2814="","-",CONCATENATE(V2814,"_",W2814))</f>
        <v>FINES_R15172425</v>
      </c>
      <c r="Y2814" s="59">
        <v>0.40504968166351318</v>
      </c>
      <c r="Z2814" t="s">
        <v>134</v>
      </c>
      <c r="AA2814" t="s">
        <v>2394</v>
      </c>
      <c r="AB2814" t="str">
        <f>+IF(W2814="","-",IF(W2814="UNICO","CENSO","MUESTRA"))</f>
        <v>MUESTRA</v>
      </c>
      <c r="AC2814" t="s">
        <v>2397</v>
      </c>
      <c r="AD2814" t="s">
        <v>4565</v>
      </c>
      <c r="AF2814">
        <f>+COUNTIF(Piloto!C:C,MARCO!A2814)</f>
        <v>0</v>
      </c>
    </row>
    <row r="2815" spans="1:32" x14ac:dyDescent="0.25">
      <c r="A2815" s="5" t="str">
        <f t="shared" si="43"/>
        <v>R 15 - D 13 - 452 - 3426</v>
      </c>
      <c r="B2815" s="23" t="s">
        <v>2347</v>
      </c>
      <c r="C2815" t="s">
        <v>141</v>
      </c>
      <c r="D2815" t="s">
        <v>409</v>
      </c>
      <c r="E2815" t="s">
        <v>411</v>
      </c>
      <c r="F2815" t="s">
        <v>134</v>
      </c>
      <c r="G2815" t="s">
        <v>134</v>
      </c>
      <c r="H2815" t="s">
        <v>4391</v>
      </c>
      <c r="I2815" t="s">
        <v>20</v>
      </c>
      <c r="J2815" t="s">
        <v>2349</v>
      </c>
      <c r="K2815" t="s">
        <v>21</v>
      </c>
      <c r="M2815" t="s">
        <v>4392</v>
      </c>
      <c r="N2815" t="s">
        <v>22</v>
      </c>
      <c r="O2815" t="s">
        <v>23</v>
      </c>
      <c r="P2815" t="s">
        <v>26</v>
      </c>
      <c r="Q2815" t="s">
        <v>2348</v>
      </c>
      <c r="R2815" s="13">
        <v>9</v>
      </c>
      <c r="S2815" s="13">
        <v>1</v>
      </c>
      <c r="T2815" s="21">
        <v>1</v>
      </c>
      <c r="V2815" t="s">
        <v>2154</v>
      </c>
      <c r="W2815" t="s">
        <v>17592</v>
      </c>
      <c r="X2815" s="20" t="str">
        <f>+IF(V2815="","-",CONCATENATE(V2815,"_",W2815))</f>
        <v>FINES_R15172425</v>
      </c>
      <c r="Y2815" s="59">
        <v>0.40687265992164612</v>
      </c>
      <c r="Z2815" t="s">
        <v>134</v>
      </c>
      <c r="AA2815" t="s">
        <v>2394</v>
      </c>
      <c r="AB2815" t="str">
        <f>+IF(W2815="","-",IF(W2815="UNICO","CENSO","MUESTRA"))</f>
        <v>MUESTRA</v>
      </c>
      <c r="AC2815" t="s">
        <v>2397</v>
      </c>
      <c r="AD2815" t="s">
        <v>4393</v>
      </c>
      <c r="AF2815">
        <f>+COUNTIF(Piloto!C:C,MARCO!A2815)</f>
        <v>0</v>
      </c>
    </row>
    <row r="2816" spans="1:32" x14ac:dyDescent="0.25">
      <c r="A2816" s="5" t="str">
        <f t="shared" si="43"/>
        <v>R 15 - D 13 - 452 - 4074</v>
      </c>
      <c r="B2816" s="23" t="s">
        <v>2347</v>
      </c>
      <c r="C2816" t="s">
        <v>141</v>
      </c>
      <c r="D2816" t="s">
        <v>409</v>
      </c>
      <c r="E2816" t="s">
        <v>411</v>
      </c>
      <c r="F2816" t="s">
        <v>134</v>
      </c>
      <c r="G2816" t="s">
        <v>134</v>
      </c>
      <c r="H2816" t="s">
        <v>4416</v>
      </c>
      <c r="I2816" t="s">
        <v>20</v>
      </c>
      <c r="J2816" t="s">
        <v>2349</v>
      </c>
      <c r="K2816" t="s">
        <v>21</v>
      </c>
      <c r="M2816" t="s">
        <v>4417</v>
      </c>
      <c r="N2816" t="s">
        <v>22</v>
      </c>
      <c r="O2816" t="s">
        <v>23</v>
      </c>
      <c r="P2816" t="s">
        <v>26</v>
      </c>
      <c r="Q2816" t="s">
        <v>2348</v>
      </c>
      <c r="R2816" s="13">
        <v>9</v>
      </c>
      <c r="S2816" s="13">
        <v>1</v>
      </c>
      <c r="T2816" s="21">
        <v>1</v>
      </c>
      <c r="V2816" t="s">
        <v>2154</v>
      </c>
      <c r="W2816" t="s">
        <v>17592</v>
      </c>
      <c r="X2816" s="20" t="str">
        <f>+IF(V2816="","-",CONCATENATE(V2816,"_",W2816))</f>
        <v>FINES_R15172425</v>
      </c>
      <c r="Y2816" s="59">
        <v>0.41217631101608282</v>
      </c>
      <c r="Z2816" t="s">
        <v>134</v>
      </c>
      <c r="AA2816" t="s">
        <v>2394</v>
      </c>
      <c r="AB2816" t="str">
        <f>+IF(W2816="","-",IF(W2816="UNICO","CENSO","MUESTRA"))</f>
        <v>MUESTRA</v>
      </c>
      <c r="AC2816" t="s">
        <v>2398</v>
      </c>
      <c r="AD2816" t="s">
        <v>4418</v>
      </c>
      <c r="AF2816">
        <f>+COUNTIF(Piloto!C:C,MARCO!A2816)</f>
        <v>0</v>
      </c>
    </row>
    <row r="2817" spans="1:32" x14ac:dyDescent="0.25">
      <c r="A2817" s="5" t="str">
        <f t="shared" si="43"/>
        <v>R 15 - D 118 - 451 - 2448</v>
      </c>
      <c r="B2817" s="23" t="s">
        <v>2347</v>
      </c>
      <c r="C2817" t="s">
        <v>141</v>
      </c>
      <c r="D2817" t="s">
        <v>163</v>
      </c>
      <c r="E2817" t="s">
        <v>1912</v>
      </c>
      <c r="F2817" t="s">
        <v>134</v>
      </c>
      <c r="G2817" t="s">
        <v>134</v>
      </c>
      <c r="H2817" t="s">
        <v>4376</v>
      </c>
      <c r="I2817" t="s">
        <v>20</v>
      </c>
      <c r="J2817" t="s">
        <v>2349</v>
      </c>
      <c r="K2817" t="s">
        <v>21</v>
      </c>
      <c r="M2817" t="s">
        <v>4377</v>
      </c>
      <c r="N2817" t="s">
        <v>22</v>
      </c>
      <c r="O2817" t="s">
        <v>23</v>
      </c>
      <c r="P2817" t="s">
        <v>26</v>
      </c>
      <c r="Q2817" t="s">
        <v>2348</v>
      </c>
      <c r="R2817" s="13">
        <v>21</v>
      </c>
      <c r="S2817" s="13">
        <v>1</v>
      </c>
      <c r="T2817" s="21">
        <v>1</v>
      </c>
      <c r="V2817" t="s">
        <v>2154</v>
      </c>
      <c r="W2817" t="s">
        <v>17592</v>
      </c>
      <c r="X2817" s="20" t="str">
        <f>+IF(V2817="","-",CONCATENATE(V2817,"_",W2817))</f>
        <v>FINES_R15172425</v>
      </c>
      <c r="Y2817" s="59">
        <v>0.4131314754486084</v>
      </c>
      <c r="Z2817" t="s">
        <v>134</v>
      </c>
      <c r="AA2817" t="s">
        <v>2394</v>
      </c>
      <c r="AB2817" t="str">
        <f>+IF(W2817="","-",IF(W2817="UNICO","CENSO","MUESTRA"))</f>
        <v>MUESTRA</v>
      </c>
      <c r="AC2817" t="s">
        <v>2398</v>
      </c>
      <c r="AD2817" t="s">
        <v>4378</v>
      </c>
      <c r="AF2817">
        <f>+COUNTIF(Piloto!C:C,MARCO!A2817)</f>
        <v>0</v>
      </c>
    </row>
    <row r="2818" spans="1:32" x14ac:dyDescent="0.25">
      <c r="A2818" s="5" t="str">
        <f t="shared" si="43"/>
        <v>R 15 - D 76 - 451 - 3724</v>
      </c>
      <c r="B2818" s="23" t="s">
        <v>2347</v>
      </c>
      <c r="C2818" t="s">
        <v>141</v>
      </c>
      <c r="D2818" t="s">
        <v>1367</v>
      </c>
      <c r="E2818" t="s">
        <v>1368</v>
      </c>
      <c r="F2818" t="s">
        <v>134</v>
      </c>
      <c r="G2818" t="s">
        <v>134</v>
      </c>
      <c r="H2818" t="s">
        <v>4469</v>
      </c>
      <c r="I2818" t="s">
        <v>20</v>
      </c>
      <c r="J2818" t="s">
        <v>2349</v>
      </c>
      <c r="K2818" t="s">
        <v>21</v>
      </c>
      <c r="M2818" t="s">
        <v>4470</v>
      </c>
      <c r="N2818" t="s">
        <v>22</v>
      </c>
      <c r="O2818" t="s">
        <v>23</v>
      </c>
      <c r="P2818" t="s">
        <v>26</v>
      </c>
      <c r="Q2818" t="s">
        <v>2348</v>
      </c>
      <c r="R2818" s="13">
        <v>8</v>
      </c>
      <c r="S2818" s="13">
        <v>1</v>
      </c>
      <c r="T2818" s="21">
        <v>1</v>
      </c>
      <c r="V2818" t="s">
        <v>2154</v>
      </c>
      <c r="W2818" t="s">
        <v>17592</v>
      </c>
      <c r="X2818" s="20" t="str">
        <f>+IF(V2818="","-",CONCATENATE(V2818,"_",W2818))</f>
        <v>FINES_R15172425</v>
      </c>
      <c r="Y2818" s="59">
        <v>0.41427850723266602</v>
      </c>
      <c r="Z2818" t="s">
        <v>134</v>
      </c>
      <c r="AA2818" t="s">
        <v>2394</v>
      </c>
      <c r="AB2818" t="str">
        <f>+IF(W2818="","-",IF(W2818="UNICO","CENSO","MUESTRA"))</f>
        <v>MUESTRA</v>
      </c>
      <c r="AC2818" t="s">
        <v>2398</v>
      </c>
      <c r="AD2818" t="s">
        <v>4471</v>
      </c>
      <c r="AF2818">
        <f>+COUNTIF(Piloto!C:C,MARCO!A2818)</f>
        <v>0</v>
      </c>
    </row>
    <row r="2819" spans="1:32" x14ac:dyDescent="0.25">
      <c r="A2819" s="5" t="str">
        <f t="shared" ref="A2819:A2882" si="44">+H2819</f>
        <v>R 24 - D 92 - 451 - 2846</v>
      </c>
      <c r="B2819" s="23" t="s">
        <v>2347</v>
      </c>
      <c r="C2819" t="s">
        <v>354</v>
      </c>
      <c r="D2819" t="s">
        <v>1558</v>
      </c>
      <c r="E2819" t="s">
        <v>1559</v>
      </c>
      <c r="F2819" t="s">
        <v>134</v>
      </c>
      <c r="G2819" t="s">
        <v>134</v>
      </c>
      <c r="H2819" t="s">
        <v>6390</v>
      </c>
      <c r="I2819" t="s">
        <v>20</v>
      </c>
      <c r="J2819" t="s">
        <v>2349</v>
      </c>
      <c r="K2819" t="s">
        <v>21</v>
      </c>
      <c r="M2819" t="s">
        <v>6391</v>
      </c>
      <c r="N2819" t="s">
        <v>22</v>
      </c>
      <c r="O2819" t="s">
        <v>23</v>
      </c>
      <c r="P2819" t="s">
        <v>26</v>
      </c>
      <c r="Q2819" t="s">
        <v>2348</v>
      </c>
      <c r="R2819" s="13">
        <v>9</v>
      </c>
      <c r="S2819" s="13">
        <v>1</v>
      </c>
      <c r="T2819" s="21">
        <v>1</v>
      </c>
      <c r="V2819" t="s">
        <v>2154</v>
      </c>
      <c r="W2819" t="s">
        <v>17592</v>
      </c>
      <c r="X2819" s="20" t="str">
        <f>+IF(V2819="","-",CONCATENATE(V2819,"_",W2819))</f>
        <v>FINES_R15172425</v>
      </c>
      <c r="Y2819" s="59">
        <v>0.41464823484420782</v>
      </c>
      <c r="Z2819" t="s">
        <v>134</v>
      </c>
      <c r="AA2819" t="s">
        <v>2394</v>
      </c>
      <c r="AB2819" t="str">
        <f>+IF(W2819="","-",IF(W2819="UNICO","CENSO","MUESTRA"))</f>
        <v>MUESTRA</v>
      </c>
      <c r="AC2819" t="s">
        <v>2398</v>
      </c>
      <c r="AD2819" t="s">
        <v>6392</v>
      </c>
      <c r="AF2819">
        <f>+COUNTIF(Piloto!C:C,MARCO!A2819)</f>
        <v>0</v>
      </c>
    </row>
    <row r="2820" spans="1:32" x14ac:dyDescent="0.25">
      <c r="A2820" s="5" t="str">
        <f t="shared" si="44"/>
        <v>R 24 - D 90 - 451 - 2660</v>
      </c>
      <c r="B2820" s="23" t="s">
        <v>2347</v>
      </c>
      <c r="C2820" t="s">
        <v>354</v>
      </c>
      <c r="D2820" t="s">
        <v>1547</v>
      </c>
      <c r="E2820" t="s">
        <v>1548</v>
      </c>
      <c r="F2820" t="s">
        <v>134</v>
      </c>
      <c r="G2820" t="s">
        <v>134</v>
      </c>
      <c r="H2820" t="s">
        <v>6375</v>
      </c>
      <c r="I2820" t="s">
        <v>20</v>
      </c>
      <c r="J2820" t="s">
        <v>2349</v>
      </c>
      <c r="K2820" t="s">
        <v>21</v>
      </c>
      <c r="M2820" t="s">
        <v>2334</v>
      </c>
      <c r="N2820" t="s">
        <v>22</v>
      </c>
      <c r="O2820" t="s">
        <v>23</v>
      </c>
      <c r="P2820" t="s">
        <v>26</v>
      </c>
      <c r="Q2820" t="s">
        <v>2348</v>
      </c>
      <c r="R2820" s="13">
        <v>5</v>
      </c>
      <c r="S2820" s="13">
        <v>1</v>
      </c>
      <c r="T2820" s="21">
        <v>1</v>
      </c>
      <c r="V2820" t="s">
        <v>2154</v>
      </c>
      <c r="W2820" t="s">
        <v>17592</v>
      </c>
      <c r="X2820" s="20" t="str">
        <f>+IF(V2820="","-",CONCATENATE(V2820,"_",W2820))</f>
        <v>FINES_R15172425</v>
      </c>
      <c r="Y2820" s="59">
        <v>0.41841495037078857</v>
      </c>
      <c r="Z2820" t="s">
        <v>134</v>
      </c>
      <c r="AA2820" t="s">
        <v>2394</v>
      </c>
      <c r="AB2820" t="str">
        <f>+IF(W2820="","-",IF(W2820="UNICO","CENSO","MUESTRA"))</f>
        <v>MUESTRA</v>
      </c>
      <c r="AC2820" t="s">
        <v>2398</v>
      </c>
      <c r="AD2820" t="s">
        <v>6376</v>
      </c>
      <c r="AF2820">
        <f>+COUNTIF(Piloto!C:C,MARCO!A2820)</f>
        <v>0</v>
      </c>
    </row>
    <row r="2821" spans="1:32" x14ac:dyDescent="0.25">
      <c r="A2821" s="5" t="str">
        <f t="shared" si="44"/>
        <v>R 15 - D 3 - 451 - 3678</v>
      </c>
      <c r="B2821" s="23" t="s">
        <v>2347</v>
      </c>
      <c r="C2821" t="s">
        <v>141</v>
      </c>
      <c r="D2821" t="s">
        <v>174</v>
      </c>
      <c r="E2821" t="s">
        <v>176</v>
      </c>
      <c r="F2821" t="s">
        <v>134</v>
      </c>
      <c r="G2821" t="s">
        <v>134</v>
      </c>
      <c r="H2821" t="s">
        <v>4457</v>
      </c>
      <c r="I2821" t="s">
        <v>20</v>
      </c>
      <c r="J2821" t="s">
        <v>2349</v>
      </c>
      <c r="K2821" t="s">
        <v>21</v>
      </c>
      <c r="M2821" t="s">
        <v>2287</v>
      </c>
      <c r="N2821" t="s">
        <v>22</v>
      </c>
      <c r="O2821" t="s">
        <v>23</v>
      </c>
      <c r="P2821" t="s">
        <v>26</v>
      </c>
      <c r="Q2821" t="s">
        <v>2348</v>
      </c>
      <c r="R2821" s="13">
        <v>13</v>
      </c>
      <c r="S2821" s="13">
        <v>1</v>
      </c>
      <c r="T2821" s="21">
        <v>1</v>
      </c>
      <c r="V2821" t="s">
        <v>2154</v>
      </c>
      <c r="W2821" t="s">
        <v>17592</v>
      </c>
      <c r="X2821" s="20" t="str">
        <f>+IF(V2821="","-",CONCATENATE(V2821,"_",W2821))</f>
        <v>FINES_R15172425</v>
      </c>
      <c r="Y2821" s="59">
        <v>0.42034274339675898</v>
      </c>
      <c r="Z2821" t="s">
        <v>134</v>
      </c>
      <c r="AA2821" t="s">
        <v>2394</v>
      </c>
      <c r="AB2821" t="str">
        <f>+IF(W2821="","-",IF(W2821="UNICO","CENSO","MUESTRA"))</f>
        <v>MUESTRA</v>
      </c>
      <c r="AC2821" t="s">
        <v>2397</v>
      </c>
      <c r="AD2821" t="s">
        <v>4458</v>
      </c>
      <c r="AF2821">
        <f>+COUNTIF(Piloto!C:C,MARCO!A2821)</f>
        <v>0</v>
      </c>
    </row>
    <row r="2822" spans="1:32" x14ac:dyDescent="0.25">
      <c r="A2822" s="5" t="str">
        <f t="shared" si="44"/>
        <v>R 25 - D 7 - 451 - 4403</v>
      </c>
      <c r="B2822" s="23" t="s">
        <v>2347</v>
      </c>
      <c r="C2822" t="s">
        <v>157</v>
      </c>
      <c r="D2822" t="s">
        <v>165</v>
      </c>
      <c r="E2822" t="s">
        <v>300</v>
      </c>
      <c r="F2822" t="s">
        <v>134</v>
      </c>
      <c r="G2822" t="s">
        <v>134</v>
      </c>
      <c r="H2822" t="s">
        <v>6443</v>
      </c>
      <c r="I2822" t="s">
        <v>20</v>
      </c>
      <c r="J2822" t="s">
        <v>2349</v>
      </c>
      <c r="K2822" t="s">
        <v>21</v>
      </c>
      <c r="M2822" t="s">
        <v>6444</v>
      </c>
      <c r="N2822" t="s">
        <v>22</v>
      </c>
      <c r="O2822" t="s">
        <v>23</v>
      </c>
      <c r="P2822" t="s">
        <v>26</v>
      </c>
      <c r="Q2822" t="s">
        <v>2348</v>
      </c>
      <c r="R2822" s="13">
        <v>22</v>
      </c>
      <c r="S2822" s="13">
        <v>1</v>
      </c>
      <c r="T2822" s="21">
        <v>1</v>
      </c>
      <c r="V2822" t="s">
        <v>2154</v>
      </c>
      <c r="W2822" t="s">
        <v>17592</v>
      </c>
      <c r="X2822" s="20" t="str">
        <f>+IF(V2822="","-",CONCATENATE(V2822,"_",W2822))</f>
        <v>FINES_R15172425</v>
      </c>
      <c r="Y2822" s="59">
        <v>0.42228454351425171</v>
      </c>
      <c r="Z2822" t="s">
        <v>134</v>
      </c>
      <c r="AA2822" t="s">
        <v>2394</v>
      </c>
      <c r="AB2822" t="str">
        <f>+IF(W2822="","-",IF(W2822="UNICO","CENSO","MUESTRA"))</f>
        <v>MUESTRA</v>
      </c>
      <c r="AC2822" t="s">
        <v>2397</v>
      </c>
      <c r="AD2822" t="s">
        <v>6445</v>
      </c>
      <c r="AF2822">
        <f>+COUNTIF(Piloto!C:C,MARCO!A2822)</f>
        <v>0</v>
      </c>
    </row>
    <row r="2823" spans="1:32" x14ac:dyDescent="0.25">
      <c r="A2823" s="5" t="str">
        <f t="shared" si="44"/>
        <v>R 24 - D 92 - 451 - 2593</v>
      </c>
      <c r="B2823" s="23" t="s">
        <v>2347</v>
      </c>
      <c r="C2823" t="s">
        <v>354</v>
      </c>
      <c r="D2823" t="s">
        <v>1558</v>
      </c>
      <c r="E2823" t="s">
        <v>1559</v>
      </c>
      <c r="F2823" t="s">
        <v>134</v>
      </c>
      <c r="G2823" t="s">
        <v>134</v>
      </c>
      <c r="H2823" t="s">
        <v>6378</v>
      </c>
      <c r="I2823" t="s">
        <v>20</v>
      </c>
      <c r="J2823" t="s">
        <v>2349</v>
      </c>
      <c r="K2823" t="s">
        <v>21</v>
      </c>
      <c r="M2823" t="s">
        <v>6379</v>
      </c>
      <c r="N2823" t="s">
        <v>22</v>
      </c>
      <c r="O2823" t="s">
        <v>23</v>
      </c>
      <c r="P2823" t="s">
        <v>26</v>
      </c>
      <c r="Q2823" t="s">
        <v>2348</v>
      </c>
      <c r="R2823" s="13">
        <v>58</v>
      </c>
      <c r="S2823" s="13">
        <v>3</v>
      </c>
      <c r="T2823" s="21">
        <v>1</v>
      </c>
      <c r="V2823" t="s">
        <v>2154</v>
      </c>
      <c r="W2823" t="s">
        <v>17592</v>
      </c>
      <c r="X2823" s="20" t="str">
        <f>+IF(V2823="","-",CONCATENATE(V2823,"_",W2823))</f>
        <v>FINES_R15172425</v>
      </c>
      <c r="Y2823" s="59">
        <v>0.42841598391532898</v>
      </c>
      <c r="Z2823" t="s">
        <v>134</v>
      </c>
      <c r="AA2823" t="s">
        <v>2394</v>
      </c>
      <c r="AB2823" t="str">
        <f>+IF(W2823="","-",IF(W2823="UNICO","CENSO","MUESTRA"))</f>
        <v>MUESTRA</v>
      </c>
      <c r="AC2823" t="s">
        <v>2398</v>
      </c>
      <c r="AD2823" t="s">
        <v>6380</v>
      </c>
      <c r="AF2823">
        <f>+COUNTIF(Piloto!C:C,MARCO!A2823)</f>
        <v>0</v>
      </c>
    </row>
    <row r="2824" spans="1:32" x14ac:dyDescent="0.25">
      <c r="A2824" s="5" t="str">
        <f t="shared" si="44"/>
        <v>R 25 - D 103 - 451 - 2853</v>
      </c>
      <c r="B2824" s="23" t="s">
        <v>2347</v>
      </c>
      <c r="C2824" t="s">
        <v>157</v>
      </c>
      <c r="D2824" t="s">
        <v>524</v>
      </c>
      <c r="E2824" t="s">
        <v>1733</v>
      </c>
      <c r="F2824" t="s">
        <v>134</v>
      </c>
      <c r="G2824" t="s">
        <v>134</v>
      </c>
      <c r="H2824" t="s">
        <v>6394</v>
      </c>
      <c r="I2824" t="s">
        <v>20</v>
      </c>
      <c r="J2824" t="s">
        <v>2349</v>
      </c>
      <c r="K2824" t="s">
        <v>21</v>
      </c>
      <c r="M2824" t="s">
        <v>2345</v>
      </c>
      <c r="N2824" t="s">
        <v>22</v>
      </c>
      <c r="O2824" t="s">
        <v>23</v>
      </c>
      <c r="P2824" t="s">
        <v>26</v>
      </c>
      <c r="Q2824" t="s">
        <v>2348</v>
      </c>
      <c r="R2824" s="13">
        <v>9</v>
      </c>
      <c r="S2824" s="13">
        <v>1</v>
      </c>
      <c r="T2824" s="21">
        <v>1</v>
      </c>
      <c r="V2824" t="s">
        <v>2154</v>
      </c>
      <c r="W2824" t="s">
        <v>17592</v>
      </c>
      <c r="X2824" s="20" t="str">
        <f>+IF(V2824="","-",CONCATENATE(V2824,"_",W2824))</f>
        <v>FINES_R15172425</v>
      </c>
      <c r="Y2824" s="59">
        <v>0.42927014827728271</v>
      </c>
      <c r="Z2824" t="s">
        <v>134</v>
      </c>
      <c r="AA2824" t="s">
        <v>2394</v>
      </c>
      <c r="AB2824" t="str">
        <f>+IF(W2824="","-",IF(W2824="UNICO","CENSO","MUESTRA"))</f>
        <v>MUESTRA</v>
      </c>
      <c r="AC2824" t="s">
        <v>2397</v>
      </c>
      <c r="AD2824" t="s">
        <v>6395</v>
      </c>
      <c r="AF2824">
        <f>+COUNTIF(Piloto!C:C,MARCO!A2824)</f>
        <v>0</v>
      </c>
    </row>
    <row r="2825" spans="1:32" x14ac:dyDescent="0.25">
      <c r="A2825" s="5" t="str">
        <f t="shared" si="44"/>
        <v>R 25 - D 7 - 451 - 3663</v>
      </c>
      <c r="B2825" s="23" t="s">
        <v>2347</v>
      </c>
      <c r="C2825" t="s">
        <v>157</v>
      </c>
      <c r="D2825" t="s">
        <v>165</v>
      </c>
      <c r="E2825" t="s">
        <v>300</v>
      </c>
      <c r="F2825" t="s">
        <v>134</v>
      </c>
      <c r="G2825" t="s">
        <v>134</v>
      </c>
      <c r="H2825" t="s">
        <v>6423</v>
      </c>
      <c r="I2825" t="s">
        <v>20</v>
      </c>
      <c r="J2825" t="s">
        <v>2349</v>
      </c>
      <c r="K2825" t="s">
        <v>21</v>
      </c>
      <c r="M2825" t="s">
        <v>6424</v>
      </c>
      <c r="N2825" t="s">
        <v>22</v>
      </c>
      <c r="O2825" t="s">
        <v>23</v>
      </c>
      <c r="P2825" t="s">
        <v>26</v>
      </c>
      <c r="Q2825" t="s">
        <v>2348</v>
      </c>
      <c r="R2825" s="13">
        <v>12</v>
      </c>
      <c r="S2825" s="13">
        <v>1</v>
      </c>
      <c r="T2825" s="21">
        <v>1</v>
      </c>
      <c r="V2825" t="s">
        <v>2154</v>
      </c>
      <c r="W2825" t="s">
        <v>17592</v>
      </c>
      <c r="X2825" s="20" t="str">
        <f>+IF(V2825="","-",CONCATENATE(V2825,"_",W2825))</f>
        <v>FINES_R15172425</v>
      </c>
      <c r="Y2825" s="59">
        <v>0.43735247850418091</v>
      </c>
      <c r="Z2825" t="s">
        <v>134</v>
      </c>
      <c r="AA2825" t="s">
        <v>2394</v>
      </c>
      <c r="AB2825" t="str">
        <f>+IF(W2825="","-",IF(W2825="UNICO","CENSO","MUESTRA"))</f>
        <v>MUESTRA</v>
      </c>
      <c r="AC2825" t="s">
        <v>2398</v>
      </c>
      <c r="AD2825" t="s">
        <v>6425</v>
      </c>
      <c r="AF2825">
        <f>+COUNTIF(Piloto!C:C,MARCO!A2825)</f>
        <v>0</v>
      </c>
    </row>
    <row r="2826" spans="1:32" x14ac:dyDescent="0.25">
      <c r="A2826" s="5" t="str">
        <f t="shared" si="44"/>
        <v>R 25 - D 77 - 451 - 3610</v>
      </c>
      <c r="B2826" s="23" t="s">
        <v>2347</v>
      </c>
      <c r="C2826" t="s">
        <v>157</v>
      </c>
      <c r="D2826" t="s">
        <v>387</v>
      </c>
      <c r="E2826" t="s">
        <v>1380</v>
      </c>
      <c r="F2826" t="s">
        <v>134</v>
      </c>
      <c r="G2826" t="s">
        <v>134</v>
      </c>
      <c r="H2826" t="s">
        <v>6451</v>
      </c>
      <c r="I2826" t="s">
        <v>20</v>
      </c>
      <c r="J2826" t="s">
        <v>2349</v>
      </c>
      <c r="K2826" t="s">
        <v>21</v>
      </c>
      <c r="M2826" t="s">
        <v>6452</v>
      </c>
      <c r="N2826" t="s">
        <v>22</v>
      </c>
      <c r="O2826" t="s">
        <v>23</v>
      </c>
      <c r="P2826" t="s">
        <v>26</v>
      </c>
      <c r="Q2826" t="s">
        <v>2348</v>
      </c>
      <c r="R2826" s="13">
        <v>41</v>
      </c>
      <c r="S2826" s="13">
        <v>1</v>
      </c>
      <c r="T2826" s="21">
        <v>1</v>
      </c>
      <c r="V2826" t="s">
        <v>2154</v>
      </c>
      <c r="W2826" t="s">
        <v>17592</v>
      </c>
      <c r="X2826" s="20" t="str">
        <f>+IF(V2826="","-",CONCATENATE(V2826,"_",W2826))</f>
        <v>FINES_R15172425</v>
      </c>
      <c r="Y2826" s="59">
        <v>0.44020980596542358</v>
      </c>
      <c r="Z2826" t="s">
        <v>134</v>
      </c>
      <c r="AA2826" t="s">
        <v>2394</v>
      </c>
      <c r="AB2826" t="str">
        <f>+IF(W2826="","-",IF(W2826="UNICO","CENSO","MUESTRA"))</f>
        <v>MUESTRA</v>
      </c>
      <c r="AC2826" t="s">
        <v>2398</v>
      </c>
      <c r="AD2826" t="s">
        <v>6453</v>
      </c>
      <c r="AF2826">
        <f>+COUNTIF(Piloto!C:C,MARCO!A2826)</f>
        <v>0</v>
      </c>
    </row>
    <row r="2827" spans="1:32" x14ac:dyDescent="0.25">
      <c r="A2827" s="5" t="str">
        <f t="shared" si="44"/>
        <v>R 17 - D 72 - 451 - 2332</v>
      </c>
      <c r="B2827" s="23" t="s">
        <v>2347</v>
      </c>
      <c r="C2827" t="s">
        <v>142</v>
      </c>
      <c r="D2827" t="s">
        <v>1294</v>
      </c>
      <c r="E2827" t="s">
        <v>1295</v>
      </c>
      <c r="F2827" t="s">
        <v>134</v>
      </c>
      <c r="G2827" t="s">
        <v>134</v>
      </c>
      <c r="H2827" t="s">
        <v>4572</v>
      </c>
      <c r="I2827" t="s">
        <v>20</v>
      </c>
      <c r="J2827" t="s">
        <v>2349</v>
      </c>
      <c r="K2827" t="s">
        <v>21</v>
      </c>
      <c r="M2827" t="s">
        <v>4573</v>
      </c>
      <c r="N2827" t="s">
        <v>22</v>
      </c>
      <c r="O2827" t="s">
        <v>23</v>
      </c>
      <c r="P2827" t="s">
        <v>26</v>
      </c>
      <c r="Q2827" t="s">
        <v>2348</v>
      </c>
      <c r="R2827" s="13">
        <v>67</v>
      </c>
      <c r="S2827" s="13">
        <v>4</v>
      </c>
      <c r="T2827" s="21">
        <v>1</v>
      </c>
      <c r="V2827" t="s">
        <v>2154</v>
      </c>
      <c r="W2827" t="s">
        <v>17592</v>
      </c>
      <c r="X2827" s="20" t="str">
        <f>+IF(V2827="","-",CONCATENATE(V2827,"_",W2827))</f>
        <v>FINES_R15172425</v>
      </c>
      <c r="Y2827" s="59">
        <v>0.44608038663864141</v>
      </c>
      <c r="Z2827" t="s">
        <v>134</v>
      </c>
      <c r="AA2827" t="s">
        <v>2394</v>
      </c>
      <c r="AB2827" t="str">
        <f>+IF(W2827="","-",IF(W2827="UNICO","CENSO","MUESTRA"))</f>
        <v>MUESTRA</v>
      </c>
      <c r="AC2827" t="s">
        <v>2398</v>
      </c>
      <c r="AD2827" t="s">
        <v>4574</v>
      </c>
      <c r="AF2827">
        <f>+COUNTIF(Piloto!C:C,MARCO!A2827)</f>
        <v>0</v>
      </c>
    </row>
    <row r="2828" spans="1:32" x14ac:dyDescent="0.25">
      <c r="A2828" s="5" t="str">
        <f t="shared" si="44"/>
        <v>R 15 - D 13 - 452 - 3427</v>
      </c>
      <c r="B2828" s="23" t="s">
        <v>2347</v>
      </c>
      <c r="C2828" t="s">
        <v>141</v>
      </c>
      <c r="D2828" t="s">
        <v>409</v>
      </c>
      <c r="E2828" t="s">
        <v>411</v>
      </c>
      <c r="F2828" t="s">
        <v>134</v>
      </c>
      <c r="G2828" t="s">
        <v>134</v>
      </c>
      <c r="H2828" t="s">
        <v>4395</v>
      </c>
      <c r="I2828" t="s">
        <v>20</v>
      </c>
      <c r="J2828" t="s">
        <v>2349</v>
      </c>
      <c r="K2828" t="s">
        <v>21</v>
      </c>
      <c r="M2828" t="s">
        <v>4396</v>
      </c>
      <c r="N2828" t="s">
        <v>22</v>
      </c>
      <c r="O2828" t="s">
        <v>23</v>
      </c>
      <c r="P2828" t="s">
        <v>26</v>
      </c>
      <c r="Q2828" t="s">
        <v>2348</v>
      </c>
      <c r="R2828" s="13">
        <v>10</v>
      </c>
      <c r="S2828" s="13">
        <v>1</v>
      </c>
      <c r="T2828" s="21">
        <v>1</v>
      </c>
      <c r="V2828" t="s">
        <v>2154</v>
      </c>
      <c r="W2828" t="s">
        <v>17592</v>
      </c>
      <c r="X2828" s="20" t="str">
        <f>+IF(V2828="","-",CONCATENATE(V2828,"_",W2828))</f>
        <v>FINES_R15172425</v>
      </c>
      <c r="Y2828" s="59">
        <v>0.45675519108772278</v>
      </c>
      <c r="Z2828" t="s">
        <v>134</v>
      </c>
      <c r="AA2828" t="s">
        <v>2394</v>
      </c>
      <c r="AB2828" t="str">
        <f>+IF(W2828="","-",IF(W2828="UNICO","CENSO","MUESTRA"))</f>
        <v>MUESTRA</v>
      </c>
      <c r="AC2828" t="s">
        <v>2398</v>
      </c>
      <c r="AD2828" t="s">
        <v>4397</v>
      </c>
      <c r="AF2828">
        <f>+COUNTIF(Piloto!C:C,MARCO!A2828)</f>
        <v>0</v>
      </c>
    </row>
    <row r="2829" spans="1:32" x14ac:dyDescent="0.25">
      <c r="A2829" s="5" t="str">
        <f t="shared" si="44"/>
        <v>R 15 - D 76 - 451 - 2182</v>
      </c>
      <c r="B2829" s="23" t="s">
        <v>2347</v>
      </c>
      <c r="C2829" t="s">
        <v>141</v>
      </c>
      <c r="D2829" t="s">
        <v>1367</v>
      </c>
      <c r="E2829" t="s">
        <v>1368</v>
      </c>
      <c r="F2829" t="s">
        <v>134</v>
      </c>
      <c r="G2829" t="s">
        <v>134</v>
      </c>
      <c r="H2829" t="s">
        <v>4473</v>
      </c>
      <c r="I2829" t="s">
        <v>20</v>
      </c>
      <c r="J2829" t="s">
        <v>2349</v>
      </c>
      <c r="K2829" t="s">
        <v>21</v>
      </c>
      <c r="M2829" t="s">
        <v>4474</v>
      </c>
      <c r="N2829" t="s">
        <v>22</v>
      </c>
      <c r="O2829" t="s">
        <v>23</v>
      </c>
      <c r="P2829" t="s">
        <v>26</v>
      </c>
      <c r="Q2829" t="s">
        <v>2348</v>
      </c>
      <c r="R2829" s="13">
        <v>21</v>
      </c>
      <c r="S2829" s="13">
        <v>1</v>
      </c>
      <c r="T2829" s="21">
        <v>1</v>
      </c>
      <c r="V2829" t="s">
        <v>2154</v>
      </c>
      <c r="W2829" t="s">
        <v>17592</v>
      </c>
      <c r="X2829" s="20" t="str">
        <f>+IF(V2829="","-",CONCATENATE(V2829,"_",W2829))</f>
        <v>FINES_R15172425</v>
      </c>
      <c r="Y2829" s="59">
        <v>0.4625527560710907</v>
      </c>
      <c r="Z2829" t="s">
        <v>134</v>
      </c>
      <c r="AA2829" t="s">
        <v>2394</v>
      </c>
      <c r="AB2829" t="str">
        <f>+IF(W2829="","-",IF(W2829="UNICO","CENSO","MUESTRA"))</f>
        <v>MUESTRA</v>
      </c>
      <c r="AC2829" t="s">
        <v>2398</v>
      </c>
      <c r="AD2829" t="s">
        <v>4475</v>
      </c>
      <c r="AF2829">
        <f>+COUNTIF(Piloto!C:C,MARCO!A2829)</f>
        <v>0</v>
      </c>
    </row>
    <row r="2830" spans="1:32" x14ac:dyDescent="0.25">
      <c r="A2830" s="5" t="str">
        <f t="shared" si="44"/>
        <v>R 24 - D 34 - 451 - 3773</v>
      </c>
      <c r="B2830" s="23" t="s">
        <v>2347</v>
      </c>
      <c r="C2830" t="s">
        <v>354</v>
      </c>
      <c r="D2830" t="s">
        <v>632</v>
      </c>
      <c r="E2830" t="s">
        <v>633</v>
      </c>
      <c r="F2830" t="s">
        <v>134</v>
      </c>
      <c r="G2830" t="s">
        <v>134</v>
      </c>
      <c r="H2830" t="s">
        <v>12079</v>
      </c>
      <c r="I2830" t="s">
        <v>20</v>
      </c>
      <c r="J2830" t="s">
        <v>2349</v>
      </c>
      <c r="K2830" t="s">
        <v>21</v>
      </c>
      <c r="M2830" t="s">
        <v>12080</v>
      </c>
      <c r="N2830" t="s">
        <v>22</v>
      </c>
      <c r="O2830" t="s">
        <v>23</v>
      </c>
      <c r="P2830" t="s">
        <v>26</v>
      </c>
      <c r="Q2830" t="s">
        <v>2348</v>
      </c>
      <c r="R2830" s="13">
        <v>14</v>
      </c>
      <c r="S2830" s="13">
        <v>1</v>
      </c>
      <c r="T2830" s="21">
        <v>1</v>
      </c>
      <c r="V2830" t="s">
        <v>2154</v>
      </c>
      <c r="W2830" t="s">
        <v>17592</v>
      </c>
      <c r="X2830" s="20" t="str">
        <f>+IF(V2830="","-",CONCATENATE(V2830,"_",W2830))</f>
        <v>FINES_R15172425</v>
      </c>
      <c r="Y2830" s="59">
        <v>0.46338790655136108</v>
      </c>
      <c r="Z2830" t="s">
        <v>134</v>
      </c>
      <c r="AA2830" t="s">
        <v>2394</v>
      </c>
      <c r="AB2830" t="str">
        <f>+IF(W2830="","-",IF(W2830="UNICO","CENSO","MUESTRA"))</f>
        <v>MUESTRA</v>
      </c>
      <c r="AC2830" t="s">
        <v>2398</v>
      </c>
      <c r="AD2830" t="s">
        <v>12081</v>
      </c>
      <c r="AF2830">
        <f>+COUNTIF(Piloto!C:C,MARCO!A2830)</f>
        <v>0</v>
      </c>
    </row>
    <row r="2831" spans="1:32" x14ac:dyDescent="0.25">
      <c r="A2831" s="5" t="str">
        <f t="shared" si="44"/>
        <v>R 15 - D 13 - 452 - 3621</v>
      </c>
      <c r="B2831" s="23" t="s">
        <v>2347</v>
      </c>
      <c r="C2831" t="s">
        <v>141</v>
      </c>
      <c r="D2831" t="s">
        <v>409</v>
      </c>
      <c r="E2831" t="s">
        <v>411</v>
      </c>
      <c r="F2831" t="s">
        <v>134</v>
      </c>
      <c r="G2831" t="s">
        <v>134</v>
      </c>
      <c r="H2831" t="s">
        <v>4403</v>
      </c>
      <c r="I2831" t="s">
        <v>20</v>
      </c>
      <c r="J2831" t="s">
        <v>2349</v>
      </c>
      <c r="K2831" t="s">
        <v>21</v>
      </c>
      <c r="M2831" t="s">
        <v>4404</v>
      </c>
      <c r="N2831" t="s">
        <v>22</v>
      </c>
      <c r="O2831" t="s">
        <v>23</v>
      </c>
      <c r="P2831" t="s">
        <v>26</v>
      </c>
      <c r="Q2831" t="s">
        <v>2348</v>
      </c>
      <c r="R2831" s="13">
        <v>5</v>
      </c>
      <c r="S2831" s="13">
        <v>1</v>
      </c>
      <c r="T2831" s="21">
        <v>1</v>
      </c>
      <c r="V2831" t="s">
        <v>2154</v>
      </c>
      <c r="W2831" t="s">
        <v>17592</v>
      </c>
      <c r="X2831" s="20" t="str">
        <f>+IF(V2831="","-",CONCATENATE(V2831,"_",W2831))</f>
        <v>FINES_R15172425</v>
      </c>
      <c r="Y2831" s="59">
        <v>0.47194653749465942</v>
      </c>
      <c r="Z2831" t="s">
        <v>134</v>
      </c>
      <c r="AA2831" t="s">
        <v>2394</v>
      </c>
      <c r="AB2831" t="str">
        <f>+IF(W2831="","-",IF(W2831="UNICO","CENSO","MUESTRA"))</f>
        <v>MUESTRA</v>
      </c>
      <c r="AC2831" t="s">
        <v>2398</v>
      </c>
      <c r="AD2831" t="s">
        <v>4405</v>
      </c>
      <c r="AF2831">
        <f>+COUNTIF(Piloto!C:C,MARCO!A2831)</f>
        <v>0</v>
      </c>
    </row>
    <row r="2832" spans="1:32" x14ac:dyDescent="0.25">
      <c r="A2832" s="5" t="str">
        <f t="shared" si="44"/>
        <v>R 15 - D 13 - 452 - 2527</v>
      </c>
      <c r="B2832" s="23" t="s">
        <v>2347</v>
      </c>
      <c r="C2832" t="s">
        <v>141</v>
      </c>
      <c r="D2832" t="s">
        <v>409</v>
      </c>
      <c r="E2832" t="s">
        <v>411</v>
      </c>
      <c r="F2832" t="s">
        <v>134</v>
      </c>
      <c r="G2832" t="s">
        <v>134</v>
      </c>
      <c r="H2832" t="s">
        <v>4387</v>
      </c>
      <c r="I2832" t="s">
        <v>20</v>
      </c>
      <c r="J2832" t="s">
        <v>2349</v>
      </c>
      <c r="K2832" t="s">
        <v>21</v>
      </c>
      <c r="M2832" t="s">
        <v>18086</v>
      </c>
      <c r="N2832" t="s">
        <v>22</v>
      </c>
      <c r="O2832" t="s">
        <v>23</v>
      </c>
      <c r="P2832" t="s">
        <v>26</v>
      </c>
      <c r="Q2832" t="s">
        <v>2348</v>
      </c>
      <c r="R2832" s="13">
        <v>64</v>
      </c>
      <c r="S2832" s="13">
        <v>3</v>
      </c>
      <c r="T2832" s="21">
        <v>1</v>
      </c>
      <c r="V2832" t="s">
        <v>2154</v>
      </c>
      <c r="W2832" t="s">
        <v>17592</v>
      </c>
      <c r="X2832" s="20" t="str">
        <f>+IF(V2832="","-",CONCATENATE(V2832,"_",W2832))</f>
        <v>FINES_R15172425</v>
      </c>
      <c r="Y2832" s="59">
        <v>0.47772917151451111</v>
      </c>
      <c r="Z2832" t="s">
        <v>134</v>
      </c>
      <c r="AA2832" t="s">
        <v>2394</v>
      </c>
      <c r="AB2832" t="str">
        <f>+IF(W2832="","-",IF(W2832="UNICO","CENSO","MUESTRA"))</f>
        <v>MUESTRA</v>
      </c>
      <c r="AC2832" t="s">
        <v>2398</v>
      </c>
      <c r="AD2832" t="s">
        <v>4389</v>
      </c>
      <c r="AF2832">
        <f>+COUNTIF(Piloto!C:C,MARCO!A2832)</f>
        <v>0</v>
      </c>
    </row>
    <row r="2833" spans="1:32" x14ac:dyDescent="0.25">
      <c r="A2833" s="5" t="str">
        <f t="shared" si="44"/>
        <v>R 25 - D 77 - 451 - 3330</v>
      </c>
      <c r="B2833" s="23" t="s">
        <v>2347</v>
      </c>
      <c r="C2833" t="s">
        <v>157</v>
      </c>
      <c r="D2833" t="s">
        <v>387</v>
      </c>
      <c r="E2833" t="s">
        <v>1380</v>
      </c>
      <c r="F2833" t="s">
        <v>134</v>
      </c>
      <c r="G2833" t="s">
        <v>134</v>
      </c>
      <c r="H2833" t="s">
        <v>12129</v>
      </c>
      <c r="I2833" t="s">
        <v>20</v>
      </c>
      <c r="J2833" t="s">
        <v>2349</v>
      </c>
      <c r="K2833" t="s">
        <v>21</v>
      </c>
      <c r="M2833" t="s">
        <v>12130</v>
      </c>
      <c r="N2833" t="s">
        <v>22</v>
      </c>
      <c r="O2833" t="s">
        <v>23</v>
      </c>
      <c r="P2833" t="s">
        <v>26</v>
      </c>
      <c r="Q2833" t="s">
        <v>2348</v>
      </c>
      <c r="R2833" s="13">
        <v>29</v>
      </c>
      <c r="S2833" s="13">
        <v>1</v>
      </c>
      <c r="T2833" s="21">
        <v>1</v>
      </c>
      <c r="V2833" t="s">
        <v>2154</v>
      </c>
      <c r="W2833" t="s">
        <v>17592</v>
      </c>
      <c r="X2833" s="20" t="str">
        <f>+IF(V2833="","-",CONCATENATE(V2833,"_",W2833))</f>
        <v>FINES_R15172425</v>
      </c>
      <c r="Y2833" s="59">
        <v>0.48150181770324713</v>
      </c>
      <c r="Z2833" t="s">
        <v>134</v>
      </c>
      <c r="AA2833" t="s">
        <v>2394</v>
      </c>
      <c r="AB2833" t="str">
        <f>+IF(W2833="","-",IF(W2833="UNICO","CENSO","MUESTRA"))</f>
        <v>MUESTRA</v>
      </c>
      <c r="AC2833" t="s">
        <v>2397</v>
      </c>
      <c r="AD2833" t="s">
        <v>12131</v>
      </c>
      <c r="AF2833">
        <f>+COUNTIF(Piloto!C:C,MARCO!A2833)</f>
        <v>0</v>
      </c>
    </row>
    <row r="2834" spans="1:32" x14ac:dyDescent="0.25">
      <c r="A2834" s="5" t="str">
        <f t="shared" si="44"/>
        <v>R 15 - D 17 - 451 - 4194</v>
      </c>
      <c r="B2834" s="23" t="s">
        <v>2347</v>
      </c>
      <c r="C2834" t="s">
        <v>141</v>
      </c>
      <c r="D2834" t="s">
        <v>459</v>
      </c>
      <c r="E2834" t="s">
        <v>460</v>
      </c>
      <c r="F2834" t="s">
        <v>134</v>
      </c>
      <c r="G2834" t="s">
        <v>134</v>
      </c>
      <c r="H2834" t="s">
        <v>4436</v>
      </c>
      <c r="I2834" t="s">
        <v>20</v>
      </c>
      <c r="J2834" t="s">
        <v>2349</v>
      </c>
      <c r="K2834" t="s">
        <v>21</v>
      </c>
      <c r="M2834" t="s">
        <v>3825</v>
      </c>
      <c r="N2834" t="s">
        <v>22</v>
      </c>
      <c r="O2834" t="s">
        <v>23</v>
      </c>
      <c r="P2834" t="s">
        <v>26</v>
      </c>
      <c r="Q2834" t="s">
        <v>2348</v>
      </c>
      <c r="R2834" s="13">
        <v>26</v>
      </c>
      <c r="S2834" s="13">
        <v>1</v>
      </c>
      <c r="T2834" s="21">
        <v>1</v>
      </c>
      <c r="V2834" t="s">
        <v>2154</v>
      </c>
      <c r="W2834" t="s">
        <v>17592</v>
      </c>
      <c r="X2834" s="20" t="str">
        <f>+IF(V2834="","-",CONCATENATE(V2834,"_",W2834))</f>
        <v>FINES_R15172425</v>
      </c>
      <c r="Y2834" s="59">
        <v>0.48165524005889893</v>
      </c>
      <c r="Z2834" t="s">
        <v>134</v>
      </c>
      <c r="AA2834" t="s">
        <v>2394</v>
      </c>
      <c r="AB2834" t="str">
        <f>+IF(W2834="","-",IF(W2834="UNICO","CENSO","MUESTRA"))</f>
        <v>MUESTRA</v>
      </c>
      <c r="AC2834" t="s">
        <v>2397</v>
      </c>
      <c r="AD2834" t="s">
        <v>4437</v>
      </c>
      <c r="AF2834">
        <f>+COUNTIF(Piloto!C:C,MARCO!A2834)</f>
        <v>0</v>
      </c>
    </row>
    <row r="2835" spans="1:32" x14ac:dyDescent="0.25">
      <c r="A2835" s="5" t="str">
        <f t="shared" si="44"/>
        <v>R 15 - D 79 - 451 - 2291</v>
      </c>
      <c r="B2835" s="23" t="s">
        <v>2347</v>
      </c>
      <c r="C2835" t="s">
        <v>141</v>
      </c>
      <c r="D2835" t="s">
        <v>1410</v>
      </c>
      <c r="E2835" t="s">
        <v>1411</v>
      </c>
      <c r="F2835" t="s">
        <v>134</v>
      </c>
      <c r="G2835" t="s">
        <v>134</v>
      </c>
      <c r="H2835" t="s">
        <v>4481</v>
      </c>
      <c r="I2835" t="s">
        <v>20</v>
      </c>
      <c r="J2835" t="s">
        <v>2349</v>
      </c>
      <c r="K2835" t="s">
        <v>21</v>
      </c>
      <c r="M2835" t="s">
        <v>4482</v>
      </c>
      <c r="N2835" t="s">
        <v>22</v>
      </c>
      <c r="O2835" t="s">
        <v>23</v>
      </c>
      <c r="P2835" t="s">
        <v>26</v>
      </c>
      <c r="Q2835" t="s">
        <v>2348</v>
      </c>
      <c r="R2835" s="13">
        <v>5</v>
      </c>
      <c r="S2835" s="13">
        <v>1</v>
      </c>
      <c r="T2835" s="21">
        <v>1</v>
      </c>
      <c r="V2835" t="s">
        <v>2154</v>
      </c>
      <c r="W2835" t="s">
        <v>17592</v>
      </c>
      <c r="X2835" s="20" t="str">
        <f>+IF(V2835="","-",CONCATENATE(V2835,"_",W2835))</f>
        <v>FINES_R15172425</v>
      </c>
      <c r="Y2835" s="59">
        <v>0.48645153641700739</v>
      </c>
      <c r="Z2835" t="s">
        <v>134</v>
      </c>
      <c r="AA2835" t="s">
        <v>2394</v>
      </c>
      <c r="AB2835" t="str">
        <f>+IF(W2835="","-",IF(W2835="UNICO","CENSO","MUESTRA"))</f>
        <v>MUESTRA</v>
      </c>
      <c r="AC2835" t="s">
        <v>2397</v>
      </c>
      <c r="AD2835" t="s">
        <v>4483</v>
      </c>
      <c r="AF2835">
        <f>+COUNTIF(Piloto!C:C,MARCO!A2835)</f>
        <v>0</v>
      </c>
    </row>
    <row r="2836" spans="1:32" x14ac:dyDescent="0.25">
      <c r="A2836" s="5" t="str">
        <f t="shared" si="44"/>
        <v>R 24 - D 61 - 451 - 2574</v>
      </c>
      <c r="B2836" s="23" t="s">
        <v>2347</v>
      </c>
      <c r="C2836" t="s">
        <v>354</v>
      </c>
      <c r="D2836" t="s">
        <v>950</v>
      </c>
      <c r="E2836" t="s">
        <v>951</v>
      </c>
      <c r="F2836" t="s">
        <v>134</v>
      </c>
      <c r="G2836" t="s">
        <v>134</v>
      </c>
      <c r="H2836" t="s">
        <v>6358</v>
      </c>
      <c r="I2836" t="s">
        <v>20</v>
      </c>
      <c r="J2836" t="s">
        <v>2349</v>
      </c>
      <c r="K2836" t="s">
        <v>21</v>
      </c>
      <c r="M2836" t="s">
        <v>6359</v>
      </c>
      <c r="N2836" t="s">
        <v>22</v>
      </c>
      <c r="O2836" t="s">
        <v>23</v>
      </c>
      <c r="P2836" t="s">
        <v>26</v>
      </c>
      <c r="Q2836" t="s">
        <v>2348</v>
      </c>
      <c r="R2836" s="13">
        <v>68</v>
      </c>
      <c r="S2836" s="13">
        <v>4</v>
      </c>
      <c r="T2836" s="21">
        <v>1</v>
      </c>
      <c r="V2836" t="s">
        <v>2154</v>
      </c>
      <c r="W2836" t="s">
        <v>17592</v>
      </c>
      <c r="X2836" s="20" t="str">
        <f>+IF(V2836="","-",CONCATENATE(V2836,"_",W2836))</f>
        <v>FINES_R15172425</v>
      </c>
      <c r="Y2836" s="59">
        <v>0.49680167436599731</v>
      </c>
      <c r="Z2836" t="s">
        <v>134</v>
      </c>
      <c r="AA2836" t="s">
        <v>2394</v>
      </c>
      <c r="AB2836" t="str">
        <f>+IF(W2836="","-",IF(W2836="UNICO","CENSO","MUESTRA"))</f>
        <v>MUESTRA</v>
      </c>
      <c r="AC2836" t="s">
        <v>2397</v>
      </c>
      <c r="AD2836" t="s">
        <v>6360</v>
      </c>
      <c r="AF2836">
        <f>+COUNTIF(Piloto!C:C,MARCO!A2836)</f>
        <v>0</v>
      </c>
    </row>
    <row r="2837" spans="1:32" x14ac:dyDescent="0.25">
      <c r="A2837" s="5" t="str">
        <f t="shared" si="44"/>
        <v>R 24 - D 56 - 451 - 3012</v>
      </c>
      <c r="B2837" s="23" t="s">
        <v>2347</v>
      </c>
      <c r="C2837" t="s">
        <v>354</v>
      </c>
      <c r="D2837" t="s">
        <v>313</v>
      </c>
      <c r="E2837" t="s">
        <v>923</v>
      </c>
      <c r="F2837" t="s">
        <v>134</v>
      </c>
      <c r="G2837" t="s">
        <v>134</v>
      </c>
      <c r="H2837" t="s">
        <v>6348</v>
      </c>
      <c r="I2837" t="s">
        <v>20</v>
      </c>
      <c r="J2837" t="s">
        <v>2349</v>
      </c>
      <c r="K2837" t="s">
        <v>21</v>
      </c>
      <c r="M2837" t="s">
        <v>18087</v>
      </c>
      <c r="N2837" t="s">
        <v>22</v>
      </c>
      <c r="O2837" t="s">
        <v>23</v>
      </c>
      <c r="P2837" t="s">
        <v>26</v>
      </c>
      <c r="Q2837" t="s">
        <v>2348</v>
      </c>
      <c r="R2837" s="13">
        <v>41</v>
      </c>
      <c r="S2837" s="13">
        <v>2</v>
      </c>
      <c r="T2837" s="21">
        <v>1</v>
      </c>
      <c r="V2837" t="s">
        <v>2154</v>
      </c>
      <c r="W2837" t="s">
        <v>17592</v>
      </c>
      <c r="X2837" s="20" t="str">
        <f>+IF(V2837="","-",CONCATENATE(V2837,"_",W2837))</f>
        <v>FINES_R15172425</v>
      </c>
      <c r="Y2837" s="59">
        <v>0.50176465511322021</v>
      </c>
      <c r="Z2837" t="s">
        <v>134</v>
      </c>
      <c r="AA2837" t="s">
        <v>2394</v>
      </c>
      <c r="AB2837" t="str">
        <f>+IF(W2837="","-",IF(W2837="UNICO","CENSO","MUESTRA"))</f>
        <v>MUESTRA</v>
      </c>
      <c r="AC2837" t="s">
        <v>2397</v>
      </c>
      <c r="AD2837" t="s">
        <v>6350</v>
      </c>
      <c r="AF2837">
        <f>+COUNTIF(Piloto!C:C,MARCO!A2837)</f>
        <v>0</v>
      </c>
    </row>
    <row r="2838" spans="1:32" x14ac:dyDescent="0.25">
      <c r="A2838" s="5" t="str">
        <f t="shared" si="44"/>
        <v>R 25 - D 7 - 451 - 2861</v>
      </c>
      <c r="B2838" s="23" t="s">
        <v>2347</v>
      </c>
      <c r="C2838" t="s">
        <v>157</v>
      </c>
      <c r="D2838" t="s">
        <v>165</v>
      </c>
      <c r="E2838" t="s">
        <v>300</v>
      </c>
      <c r="F2838" t="s">
        <v>134</v>
      </c>
      <c r="G2838" t="s">
        <v>134</v>
      </c>
      <c r="H2838" t="s">
        <v>6419</v>
      </c>
      <c r="I2838" t="s">
        <v>20</v>
      </c>
      <c r="J2838" t="s">
        <v>2349</v>
      </c>
      <c r="K2838" t="s">
        <v>21</v>
      </c>
      <c r="M2838" t="s">
        <v>2335</v>
      </c>
      <c r="N2838" t="s">
        <v>22</v>
      </c>
      <c r="O2838" t="s">
        <v>23</v>
      </c>
      <c r="P2838" t="s">
        <v>26</v>
      </c>
      <c r="Q2838" t="s">
        <v>2348</v>
      </c>
      <c r="R2838" s="13">
        <v>58</v>
      </c>
      <c r="S2838" s="13">
        <v>2</v>
      </c>
      <c r="T2838" s="21">
        <v>1</v>
      </c>
      <c r="V2838" t="s">
        <v>2154</v>
      </c>
      <c r="W2838" t="s">
        <v>17592</v>
      </c>
      <c r="X2838" s="20" t="str">
        <f>+IF(V2838="","-",CONCATENATE(V2838,"_",W2838))</f>
        <v>FINES_R15172425</v>
      </c>
      <c r="Y2838" s="59">
        <v>0.5039287805557251</v>
      </c>
      <c r="Z2838" t="s">
        <v>134</v>
      </c>
      <c r="AA2838" t="s">
        <v>2394</v>
      </c>
      <c r="AB2838" t="str">
        <f>+IF(W2838="","-",IF(W2838="UNICO","CENSO","MUESTRA"))</f>
        <v>MUESTRA</v>
      </c>
      <c r="AC2838" t="s">
        <v>2397</v>
      </c>
      <c r="AD2838" t="s">
        <v>6420</v>
      </c>
      <c r="AF2838">
        <f>+COUNTIF(Piloto!C:C,MARCO!A2838)</f>
        <v>0</v>
      </c>
    </row>
    <row r="2839" spans="1:32" x14ac:dyDescent="0.25">
      <c r="A2839" s="5" t="str">
        <f t="shared" si="44"/>
        <v>R 15 - D 79 - 451 - 2293</v>
      </c>
      <c r="B2839" s="23" t="s">
        <v>2347</v>
      </c>
      <c r="C2839" t="s">
        <v>141</v>
      </c>
      <c r="D2839" t="s">
        <v>1410</v>
      </c>
      <c r="E2839" t="s">
        <v>1411</v>
      </c>
      <c r="F2839" t="s">
        <v>134</v>
      </c>
      <c r="G2839" t="s">
        <v>134</v>
      </c>
      <c r="H2839" t="s">
        <v>4489</v>
      </c>
      <c r="I2839" t="s">
        <v>20</v>
      </c>
      <c r="J2839" t="s">
        <v>2349</v>
      </c>
      <c r="K2839" t="s">
        <v>21</v>
      </c>
      <c r="M2839" t="s">
        <v>2292</v>
      </c>
      <c r="N2839" t="s">
        <v>22</v>
      </c>
      <c r="O2839" t="s">
        <v>23</v>
      </c>
      <c r="P2839" t="s">
        <v>26</v>
      </c>
      <c r="Q2839" t="s">
        <v>2348</v>
      </c>
      <c r="R2839" s="13">
        <v>14</v>
      </c>
      <c r="S2839" s="13">
        <v>1</v>
      </c>
      <c r="T2839" s="21">
        <v>1</v>
      </c>
      <c r="V2839" t="s">
        <v>2154</v>
      </c>
      <c r="W2839" t="s">
        <v>17592</v>
      </c>
      <c r="X2839" s="20" t="str">
        <f>+IF(V2839="","-",CONCATENATE(V2839,"_",W2839))</f>
        <v>FINES_R15172425</v>
      </c>
      <c r="Y2839" s="59">
        <v>0.50558149814605713</v>
      </c>
      <c r="Z2839" t="s">
        <v>134</v>
      </c>
      <c r="AA2839" t="s">
        <v>2394</v>
      </c>
      <c r="AB2839" t="str">
        <f>+IF(W2839="","-",IF(W2839="UNICO","CENSO","MUESTRA"))</f>
        <v>MUESTRA</v>
      </c>
      <c r="AC2839" t="s">
        <v>2398</v>
      </c>
      <c r="AD2839" t="s">
        <v>4490</v>
      </c>
      <c r="AF2839">
        <f>+COUNTIF(Piloto!C:C,MARCO!A2839)</f>
        <v>0</v>
      </c>
    </row>
    <row r="2840" spans="1:32" x14ac:dyDescent="0.25">
      <c r="A2840" s="5" t="str">
        <f t="shared" si="44"/>
        <v>R 15 - D 76 - 451 - 3553</v>
      </c>
      <c r="B2840" s="23" t="s">
        <v>2347</v>
      </c>
      <c r="C2840" t="s">
        <v>141</v>
      </c>
      <c r="D2840" t="s">
        <v>1367</v>
      </c>
      <c r="E2840" t="s">
        <v>1368</v>
      </c>
      <c r="F2840" t="s">
        <v>134</v>
      </c>
      <c r="G2840" t="s">
        <v>134</v>
      </c>
      <c r="H2840" t="s">
        <v>4465</v>
      </c>
      <c r="I2840" t="s">
        <v>20</v>
      </c>
      <c r="J2840" t="s">
        <v>2349</v>
      </c>
      <c r="K2840" t="s">
        <v>21</v>
      </c>
      <c r="M2840" t="s">
        <v>4466</v>
      </c>
      <c r="N2840" t="s">
        <v>22</v>
      </c>
      <c r="O2840" t="s">
        <v>23</v>
      </c>
      <c r="P2840" t="s">
        <v>26</v>
      </c>
      <c r="Q2840" t="s">
        <v>2348</v>
      </c>
      <c r="R2840" s="13">
        <v>10</v>
      </c>
      <c r="S2840" s="13">
        <v>1</v>
      </c>
      <c r="T2840" s="21">
        <v>1</v>
      </c>
      <c r="V2840" t="s">
        <v>2154</v>
      </c>
      <c r="W2840" t="s">
        <v>17592</v>
      </c>
      <c r="X2840" s="20" t="str">
        <f>+IF(V2840="","-",CONCATENATE(V2840,"_",W2840))</f>
        <v>FINES_R15172425</v>
      </c>
      <c r="Y2840" s="59">
        <v>0.50888711214065552</v>
      </c>
      <c r="Z2840" t="s">
        <v>134</v>
      </c>
      <c r="AA2840" t="s">
        <v>2394</v>
      </c>
      <c r="AB2840" t="str">
        <f>+IF(W2840="","-",IF(W2840="UNICO","CENSO","MUESTRA"))</f>
        <v>MUESTRA</v>
      </c>
      <c r="AC2840" t="s">
        <v>2398</v>
      </c>
      <c r="AD2840" t="s">
        <v>4467</v>
      </c>
      <c r="AF2840">
        <f>+COUNTIF(Piloto!C:C,MARCO!A2840)</f>
        <v>0</v>
      </c>
    </row>
    <row r="2841" spans="1:32" x14ac:dyDescent="0.25">
      <c r="A2841" s="5" t="str">
        <f t="shared" si="44"/>
        <v>R 15 - D 13 - 452 - 2533</v>
      </c>
      <c r="B2841" s="23" t="s">
        <v>2347</v>
      </c>
      <c r="C2841" t="s">
        <v>141</v>
      </c>
      <c r="D2841" t="s">
        <v>409</v>
      </c>
      <c r="E2841" t="s">
        <v>411</v>
      </c>
      <c r="F2841" t="s">
        <v>134</v>
      </c>
      <c r="G2841" t="s">
        <v>134</v>
      </c>
      <c r="H2841" t="s">
        <v>4399</v>
      </c>
      <c r="I2841" t="s">
        <v>20</v>
      </c>
      <c r="J2841" t="s">
        <v>2349</v>
      </c>
      <c r="K2841" t="s">
        <v>21</v>
      </c>
      <c r="M2841" t="s">
        <v>4400</v>
      </c>
      <c r="N2841" t="s">
        <v>22</v>
      </c>
      <c r="O2841" t="s">
        <v>23</v>
      </c>
      <c r="P2841" t="s">
        <v>26</v>
      </c>
      <c r="Q2841" t="s">
        <v>2348</v>
      </c>
      <c r="R2841" s="13">
        <v>9</v>
      </c>
      <c r="S2841" s="13">
        <v>1</v>
      </c>
      <c r="T2841" s="21">
        <v>1</v>
      </c>
      <c r="V2841" t="s">
        <v>2154</v>
      </c>
      <c r="W2841" t="s">
        <v>17592</v>
      </c>
      <c r="X2841" s="20" t="str">
        <f>+IF(V2841="","-",CONCATENATE(V2841,"_",W2841))</f>
        <v>FINES_R15172425</v>
      </c>
      <c r="Y2841" s="59">
        <v>0.51599299907684326</v>
      </c>
      <c r="Z2841" t="s">
        <v>134</v>
      </c>
      <c r="AA2841" t="s">
        <v>2394</v>
      </c>
      <c r="AB2841" t="str">
        <f>+IF(W2841="","-",IF(W2841="UNICO","CENSO","MUESTRA"))</f>
        <v>MUESTRA</v>
      </c>
      <c r="AC2841" t="s">
        <v>2398</v>
      </c>
      <c r="AD2841" t="s">
        <v>4401</v>
      </c>
      <c r="AF2841">
        <f>+COUNTIF(Piloto!C:C,MARCO!A2841)</f>
        <v>0</v>
      </c>
    </row>
    <row r="2842" spans="1:32" x14ac:dyDescent="0.25">
      <c r="A2842" s="5" t="str">
        <f t="shared" si="44"/>
        <v>R 25 - D 7 - 451 - 4293</v>
      </c>
      <c r="B2842" s="23" t="s">
        <v>2347</v>
      </c>
      <c r="C2842" t="s">
        <v>157</v>
      </c>
      <c r="D2842" t="s">
        <v>165</v>
      </c>
      <c r="E2842" t="s">
        <v>300</v>
      </c>
      <c r="F2842" t="s">
        <v>134</v>
      </c>
      <c r="G2842" t="s">
        <v>134</v>
      </c>
      <c r="H2842" t="s">
        <v>12121</v>
      </c>
      <c r="I2842" t="s">
        <v>20</v>
      </c>
      <c r="J2842" t="s">
        <v>2349</v>
      </c>
      <c r="K2842" t="s">
        <v>21</v>
      </c>
      <c r="M2842" t="s">
        <v>12122</v>
      </c>
      <c r="N2842" t="s">
        <v>22</v>
      </c>
      <c r="O2842" t="s">
        <v>23</v>
      </c>
      <c r="P2842" t="s">
        <v>26</v>
      </c>
      <c r="Q2842" t="s">
        <v>2348</v>
      </c>
      <c r="R2842" s="13">
        <v>22</v>
      </c>
      <c r="S2842" s="13">
        <v>1</v>
      </c>
      <c r="T2842" s="21">
        <v>1</v>
      </c>
      <c r="V2842" t="s">
        <v>2154</v>
      </c>
      <c r="W2842" t="s">
        <v>17592</v>
      </c>
      <c r="X2842" s="20" t="str">
        <f>+IF(V2842="","-",CONCATENATE(V2842,"_",W2842))</f>
        <v>FINES_R15172425</v>
      </c>
      <c r="Y2842" s="59">
        <v>0.51865178346633911</v>
      </c>
      <c r="Z2842" t="s">
        <v>134</v>
      </c>
      <c r="AA2842" t="s">
        <v>2394</v>
      </c>
      <c r="AB2842" t="str">
        <f>+IF(W2842="","-",IF(W2842="UNICO","CENSO","MUESTRA"))</f>
        <v>MUESTRA</v>
      </c>
      <c r="AC2842" t="s">
        <v>2397</v>
      </c>
      <c r="AD2842" t="s">
        <v>12123</v>
      </c>
      <c r="AF2842">
        <f>+COUNTIF(Piloto!C:C,MARCO!A2842)</f>
        <v>0</v>
      </c>
    </row>
    <row r="2843" spans="1:32" x14ac:dyDescent="0.25">
      <c r="A2843" s="5" t="str">
        <f t="shared" si="44"/>
        <v>R 15 - D 79 - 451 - 2296</v>
      </c>
      <c r="B2843" s="23" t="s">
        <v>2347</v>
      </c>
      <c r="C2843" t="s">
        <v>141</v>
      </c>
      <c r="D2843" t="s">
        <v>1410</v>
      </c>
      <c r="E2843" t="s">
        <v>1411</v>
      </c>
      <c r="F2843" t="s">
        <v>134</v>
      </c>
      <c r="G2843" t="s">
        <v>134</v>
      </c>
      <c r="H2843" t="s">
        <v>4492</v>
      </c>
      <c r="I2843" t="s">
        <v>20</v>
      </c>
      <c r="J2843" t="s">
        <v>2349</v>
      </c>
      <c r="K2843" t="s">
        <v>21</v>
      </c>
      <c r="M2843" t="s">
        <v>2276</v>
      </c>
      <c r="N2843" t="s">
        <v>22</v>
      </c>
      <c r="O2843" t="s">
        <v>23</v>
      </c>
      <c r="P2843" t="s">
        <v>26</v>
      </c>
      <c r="Q2843" t="s">
        <v>2348</v>
      </c>
      <c r="R2843" s="13">
        <v>18</v>
      </c>
      <c r="S2843" s="13">
        <v>1</v>
      </c>
      <c r="T2843" s="21">
        <v>1</v>
      </c>
      <c r="V2843" t="s">
        <v>2154</v>
      </c>
      <c r="W2843" t="s">
        <v>17592</v>
      </c>
      <c r="X2843" s="20" t="str">
        <f>+IF(V2843="","-",CONCATENATE(V2843,"_",W2843))</f>
        <v>FINES_R15172425</v>
      </c>
      <c r="Y2843" s="59">
        <v>0.52320706844329834</v>
      </c>
      <c r="Z2843" t="s">
        <v>134</v>
      </c>
      <c r="AA2843" t="s">
        <v>2394</v>
      </c>
      <c r="AB2843" t="str">
        <f>+IF(W2843="","-",IF(W2843="UNICO","CENSO","MUESTRA"))</f>
        <v>MUESTRA</v>
      </c>
      <c r="AC2843" t="s">
        <v>2398</v>
      </c>
      <c r="AD2843" t="s">
        <v>4493</v>
      </c>
      <c r="AF2843">
        <f>+COUNTIF(Piloto!C:C,MARCO!A2843)</f>
        <v>0</v>
      </c>
    </row>
    <row r="2844" spans="1:32" x14ac:dyDescent="0.25">
      <c r="A2844" s="5" t="str">
        <f t="shared" si="44"/>
        <v>R 25 - D 12 - 451 - 2851</v>
      </c>
      <c r="B2844" s="23" t="s">
        <v>2347</v>
      </c>
      <c r="C2844" t="s">
        <v>157</v>
      </c>
      <c r="D2844" t="s">
        <v>396</v>
      </c>
      <c r="E2844" t="s">
        <v>398</v>
      </c>
      <c r="F2844" t="s">
        <v>134</v>
      </c>
      <c r="G2844" t="s">
        <v>134</v>
      </c>
      <c r="H2844" t="s">
        <v>6401</v>
      </c>
      <c r="I2844" t="s">
        <v>20</v>
      </c>
      <c r="J2844" t="s">
        <v>2349</v>
      </c>
      <c r="K2844" t="s">
        <v>21</v>
      </c>
      <c r="M2844" t="s">
        <v>18088</v>
      </c>
      <c r="N2844" t="s">
        <v>22</v>
      </c>
      <c r="O2844" t="s">
        <v>23</v>
      </c>
      <c r="P2844" t="s">
        <v>26</v>
      </c>
      <c r="Q2844" t="s">
        <v>2348</v>
      </c>
      <c r="R2844" s="13">
        <v>19</v>
      </c>
      <c r="S2844" s="13">
        <v>1</v>
      </c>
      <c r="T2844" s="21">
        <v>1</v>
      </c>
      <c r="V2844" t="s">
        <v>2154</v>
      </c>
      <c r="W2844" t="s">
        <v>17592</v>
      </c>
      <c r="X2844" s="20" t="str">
        <f>+IF(V2844="","-",CONCATENATE(V2844,"_",W2844))</f>
        <v>FINES_R15172425</v>
      </c>
      <c r="Y2844" s="59">
        <v>0.52978807687759399</v>
      </c>
      <c r="Z2844" t="s">
        <v>134</v>
      </c>
      <c r="AA2844" t="s">
        <v>2394</v>
      </c>
      <c r="AB2844" t="str">
        <f>+IF(W2844="","-",IF(W2844="UNICO","CENSO","MUESTRA"))</f>
        <v>MUESTRA</v>
      </c>
      <c r="AC2844" t="s">
        <v>2397</v>
      </c>
      <c r="AD2844" t="s">
        <v>6403</v>
      </c>
      <c r="AF2844">
        <f>+COUNTIF(Piloto!C:C,MARCO!A2844)</f>
        <v>0</v>
      </c>
    </row>
    <row r="2845" spans="1:32" x14ac:dyDescent="0.25">
      <c r="A2845" s="5" t="str">
        <f t="shared" si="44"/>
        <v>R 25 - D 12 - 451 - 2792</v>
      </c>
      <c r="B2845" s="23" t="s">
        <v>2347</v>
      </c>
      <c r="C2845" t="s">
        <v>157</v>
      </c>
      <c r="D2845" t="s">
        <v>396</v>
      </c>
      <c r="E2845" t="s">
        <v>398</v>
      </c>
      <c r="F2845" t="s">
        <v>134</v>
      </c>
      <c r="G2845" t="s">
        <v>134</v>
      </c>
      <c r="H2845" t="s">
        <v>12100</v>
      </c>
      <c r="I2845" t="s">
        <v>20</v>
      </c>
      <c r="J2845" t="s">
        <v>2349</v>
      </c>
      <c r="K2845" t="s">
        <v>21</v>
      </c>
      <c r="M2845" t="s">
        <v>18088</v>
      </c>
      <c r="N2845" t="s">
        <v>22</v>
      </c>
      <c r="O2845" t="s">
        <v>23</v>
      </c>
      <c r="P2845" t="s">
        <v>26</v>
      </c>
      <c r="Q2845" t="s">
        <v>2348</v>
      </c>
      <c r="R2845" s="13">
        <v>26</v>
      </c>
      <c r="S2845" s="13">
        <v>1</v>
      </c>
      <c r="T2845" s="21">
        <v>1</v>
      </c>
      <c r="V2845" t="s">
        <v>2154</v>
      </c>
      <c r="W2845" t="s">
        <v>17592</v>
      </c>
      <c r="X2845" s="20" t="str">
        <f>+IF(V2845="","-",CONCATENATE(V2845,"_",W2845))</f>
        <v>FINES_R15172425</v>
      </c>
      <c r="Y2845" s="59">
        <v>0.52978807687759399</v>
      </c>
      <c r="Z2845" t="s">
        <v>134</v>
      </c>
      <c r="AA2845" t="s">
        <v>2394</v>
      </c>
      <c r="AB2845" t="str">
        <f>+IF(W2845="","-",IF(W2845="UNICO","CENSO","MUESTRA"))</f>
        <v>MUESTRA</v>
      </c>
      <c r="AC2845" t="s">
        <v>2398</v>
      </c>
      <c r="AD2845" t="s">
        <v>12101</v>
      </c>
      <c r="AF2845">
        <f>+COUNTIF(Piloto!C:C,MARCO!A2845)</f>
        <v>0</v>
      </c>
    </row>
    <row r="2846" spans="1:32" x14ac:dyDescent="0.25">
      <c r="A2846" s="5" t="str">
        <f t="shared" si="44"/>
        <v>R 24 - D 61 - 451 - 4539</v>
      </c>
      <c r="B2846" s="23" t="s">
        <v>2347</v>
      </c>
      <c r="C2846" t="s">
        <v>354</v>
      </c>
      <c r="D2846" t="s">
        <v>950</v>
      </c>
      <c r="E2846" t="s">
        <v>951</v>
      </c>
      <c r="F2846" t="s">
        <v>134</v>
      </c>
      <c r="G2846" t="s">
        <v>134</v>
      </c>
      <c r="H2846" t="s">
        <v>12087</v>
      </c>
      <c r="I2846" t="s">
        <v>20</v>
      </c>
      <c r="J2846" t="s">
        <v>2349</v>
      </c>
      <c r="K2846" t="s">
        <v>21</v>
      </c>
      <c r="M2846" t="s">
        <v>12088</v>
      </c>
      <c r="N2846" t="s">
        <v>22</v>
      </c>
      <c r="O2846" t="s">
        <v>23</v>
      </c>
      <c r="P2846" t="s">
        <v>26</v>
      </c>
      <c r="Q2846" t="s">
        <v>2348</v>
      </c>
      <c r="R2846" s="13">
        <v>12</v>
      </c>
      <c r="S2846" s="13">
        <v>1</v>
      </c>
      <c r="T2846" s="21">
        <v>1</v>
      </c>
      <c r="V2846" t="s">
        <v>2154</v>
      </c>
      <c r="W2846" t="s">
        <v>17592</v>
      </c>
      <c r="X2846" s="20" t="str">
        <f>+IF(V2846="","-",CONCATENATE(V2846,"_",W2846))</f>
        <v>FINES_R15172425</v>
      </c>
      <c r="Y2846" s="59">
        <v>0.53749024868011475</v>
      </c>
      <c r="Z2846" t="s">
        <v>134</v>
      </c>
      <c r="AA2846" t="s">
        <v>2394</v>
      </c>
      <c r="AB2846" t="str">
        <f>+IF(W2846="","-",IF(W2846="UNICO","CENSO","MUESTRA"))</f>
        <v>MUESTRA</v>
      </c>
      <c r="AC2846" t="s">
        <v>2398</v>
      </c>
      <c r="AD2846" t="s">
        <v>12089</v>
      </c>
      <c r="AF2846">
        <f>+COUNTIF(Piloto!C:C,MARCO!A2846)</f>
        <v>0</v>
      </c>
    </row>
    <row r="2847" spans="1:32" x14ac:dyDescent="0.25">
      <c r="A2847" s="5" t="str">
        <f t="shared" si="44"/>
        <v>R 25 - D 77 - 451 - 2950</v>
      </c>
      <c r="B2847" s="23" t="s">
        <v>2347</v>
      </c>
      <c r="C2847" t="s">
        <v>157</v>
      </c>
      <c r="D2847" t="s">
        <v>387</v>
      </c>
      <c r="E2847" t="s">
        <v>1380</v>
      </c>
      <c r="F2847" t="s">
        <v>134</v>
      </c>
      <c r="G2847" t="s">
        <v>134</v>
      </c>
      <c r="H2847" t="s">
        <v>12137</v>
      </c>
      <c r="I2847" t="s">
        <v>20</v>
      </c>
      <c r="J2847" t="s">
        <v>2349</v>
      </c>
      <c r="K2847" t="s">
        <v>21</v>
      </c>
      <c r="M2847" t="s">
        <v>12138</v>
      </c>
      <c r="N2847" t="s">
        <v>22</v>
      </c>
      <c r="O2847" t="s">
        <v>23</v>
      </c>
      <c r="P2847" t="s">
        <v>26</v>
      </c>
      <c r="Q2847" t="s">
        <v>2348</v>
      </c>
      <c r="R2847" s="13">
        <v>9</v>
      </c>
      <c r="S2847" s="13">
        <v>1</v>
      </c>
      <c r="T2847" s="21">
        <v>1</v>
      </c>
      <c r="V2847" t="s">
        <v>2154</v>
      </c>
      <c r="W2847" t="s">
        <v>17592</v>
      </c>
      <c r="X2847" s="20" t="str">
        <f>+IF(V2847="","-",CONCATENATE(V2847,"_",W2847))</f>
        <v>FINES_R15172425</v>
      </c>
      <c r="Y2847" s="59">
        <v>0.5380401611328125</v>
      </c>
      <c r="Z2847" t="s">
        <v>134</v>
      </c>
      <c r="AA2847" t="s">
        <v>2394</v>
      </c>
      <c r="AB2847" t="str">
        <f>+IF(W2847="","-",IF(W2847="UNICO","CENSO","MUESTRA"))</f>
        <v>MUESTRA</v>
      </c>
      <c r="AC2847" t="s">
        <v>2398</v>
      </c>
      <c r="AD2847" t="s">
        <v>12139</v>
      </c>
      <c r="AF2847">
        <f>+COUNTIF(Piloto!C:C,MARCO!A2847)</f>
        <v>0</v>
      </c>
    </row>
    <row r="2848" spans="1:32" x14ac:dyDescent="0.25">
      <c r="A2848" s="5" t="str">
        <f t="shared" si="44"/>
        <v>R 15 - D 17 - 451 - 3595</v>
      </c>
      <c r="B2848" s="23" t="s">
        <v>2347</v>
      </c>
      <c r="C2848" t="s">
        <v>141</v>
      </c>
      <c r="D2848" t="s">
        <v>459</v>
      </c>
      <c r="E2848" t="s">
        <v>460</v>
      </c>
      <c r="F2848" t="s">
        <v>134</v>
      </c>
      <c r="G2848" t="s">
        <v>134</v>
      </c>
      <c r="H2848" t="s">
        <v>4428</v>
      </c>
      <c r="I2848" t="s">
        <v>20</v>
      </c>
      <c r="J2848" t="s">
        <v>2349</v>
      </c>
      <c r="K2848" t="s">
        <v>21</v>
      </c>
      <c r="M2848" t="s">
        <v>4429</v>
      </c>
      <c r="N2848" t="s">
        <v>22</v>
      </c>
      <c r="O2848" t="s">
        <v>23</v>
      </c>
      <c r="P2848" t="s">
        <v>26</v>
      </c>
      <c r="Q2848" t="s">
        <v>2348</v>
      </c>
      <c r="R2848" s="13">
        <v>3</v>
      </c>
      <c r="S2848" s="13">
        <v>1</v>
      </c>
      <c r="T2848" s="21">
        <v>1</v>
      </c>
      <c r="V2848" t="s">
        <v>2154</v>
      </c>
      <c r="W2848" t="s">
        <v>17592</v>
      </c>
      <c r="X2848" s="20" t="str">
        <f>+IF(V2848="","-",CONCATENATE(V2848,"_",W2848))</f>
        <v>FINES_R15172425</v>
      </c>
      <c r="Y2848" s="59">
        <v>0.54011684656143188</v>
      </c>
      <c r="Z2848" t="s">
        <v>134</v>
      </c>
      <c r="AA2848" t="s">
        <v>2394</v>
      </c>
      <c r="AB2848" t="str">
        <f>+IF(W2848="","-",IF(W2848="UNICO","CENSO","MUESTRA"))</f>
        <v>MUESTRA</v>
      </c>
      <c r="AC2848" t="s">
        <v>2398</v>
      </c>
      <c r="AD2848" t="s">
        <v>4430</v>
      </c>
      <c r="AF2848">
        <f>+COUNTIF(Piloto!C:C,MARCO!A2848)</f>
        <v>0</v>
      </c>
    </row>
    <row r="2849" spans="1:32" x14ac:dyDescent="0.25">
      <c r="A2849" s="5" t="str">
        <f t="shared" si="44"/>
        <v>R 25 - D 12 - 451 - 2793</v>
      </c>
      <c r="B2849" s="23" t="s">
        <v>2347</v>
      </c>
      <c r="C2849" t="s">
        <v>157</v>
      </c>
      <c r="D2849" t="s">
        <v>396</v>
      </c>
      <c r="E2849" t="s">
        <v>398</v>
      </c>
      <c r="F2849" t="s">
        <v>134</v>
      </c>
      <c r="G2849" t="s">
        <v>134</v>
      </c>
      <c r="H2849" t="s">
        <v>12103</v>
      </c>
      <c r="I2849" t="s">
        <v>20</v>
      </c>
      <c r="J2849" t="s">
        <v>2349</v>
      </c>
      <c r="K2849" t="s">
        <v>21</v>
      </c>
      <c r="M2849" t="s">
        <v>7823</v>
      </c>
      <c r="N2849" t="s">
        <v>22</v>
      </c>
      <c r="O2849" t="s">
        <v>23</v>
      </c>
      <c r="P2849" t="s">
        <v>26</v>
      </c>
      <c r="Q2849" t="s">
        <v>2348</v>
      </c>
      <c r="R2849" s="13">
        <v>24</v>
      </c>
      <c r="S2849" s="13">
        <v>1</v>
      </c>
      <c r="T2849" s="21">
        <v>1</v>
      </c>
      <c r="V2849" t="s">
        <v>2154</v>
      </c>
      <c r="W2849" t="s">
        <v>17592</v>
      </c>
      <c r="X2849" s="20" t="str">
        <f>+IF(V2849="","-",CONCATENATE(V2849,"_",W2849))</f>
        <v>FINES_R15172425</v>
      </c>
      <c r="Y2849" s="59">
        <v>0.55766516923904419</v>
      </c>
      <c r="Z2849" t="s">
        <v>134</v>
      </c>
      <c r="AA2849" t="s">
        <v>2394</v>
      </c>
      <c r="AB2849" t="str">
        <f>+IF(W2849="","-",IF(W2849="UNICO","CENSO","MUESTRA"))</f>
        <v>MUESTRA</v>
      </c>
      <c r="AC2849" t="s">
        <v>2397</v>
      </c>
      <c r="AD2849" t="s">
        <v>12104</v>
      </c>
      <c r="AF2849">
        <f>+COUNTIF(Piloto!C:C,MARCO!A2849)</f>
        <v>0</v>
      </c>
    </row>
    <row r="2850" spans="1:32" x14ac:dyDescent="0.25">
      <c r="A2850" s="5" t="str">
        <f t="shared" si="44"/>
        <v>R 17 - D 27 - 451 - 3100</v>
      </c>
      <c r="B2850" s="23" t="s">
        <v>2347</v>
      </c>
      <c r="C2850" t="s">
        <v>142</v>
      </c>
      <c r="D2850" t="s">
        <v>525</v>
      </c>
      <c r="E2850" t="s">
        <v>526</v>
      </c>
      <c r="F2850" t="s">
        <v>134</v>
      </c>
      <c r="G2850" t="s">
        <v>134</v>
      </c>
      <c r="H2850" t="s">
        <v>4549</v>
      </c>
      <c r="I2850" t="s">
        <v>20</v>
      </c>
      <c r="J2850" t="s">
        <v>2349</v>
      </c>
      <c r="K2850" t="s">
        <v>21</v>
      </c>
      <c r="M2850" t="s">
        <v>2296</v>
      </c>
      <c r="N2850" t="s">
        <v>22</v>
      </c>
      <c r="O2850" t="s">
        <v>23</v>
      </c>
      <c r="P2850" t="s">
        <v>26</v>
      </c>
      <c r="Q2850" t="s">
        <v>2348</v>
      </c>
      <c r="R2850" s="13">
        <v>31</v>
      </c>
      <c r="S2850" s="13">
        <v>1</v>
      </c>
      <c r="T2850" s="21">
        <v>1</v>
      </c>
      <c r="V2850" t="s">
        <v>2154</v>
      </c>
      <c r="W2850" t="s">
        <v>17592</v>
      </c>
      <c r="X2850" s="20" t="str">
        <f>+IF(V2850="","-",CONCATENATE(V2850,"_",W2850))</f>
        <v>FINES_R15172425</v>
      </c>
      <c r="Y2850" s="59">
        <v>0.59881514310836792</v>
      </c>
      <c r="Z2850" t="s">
        <v>134</v>
      </c>
      <c r="AA2850" t="s">
        <v>2394</v>
      </c>
      <c r="AB2850" t="str">
        <f>+IF(W2850="","-",IF(W2850="UNICO","CENSO","MUESTRA"))</f>
        <v>MUESTRA</v>
      </c>
      <c r="AC2850" t="s">
        <v>2397</v>
      </c>
      <c r="AD2850" t="s">
        <v>4550</v>
      </c>
      <c r="AF2850">
        <f>+COUNTIF(Piloto!C:C,MARCO!A2850)</f>
        <v>0</v>
      </c>
    </row>
    <row r="2851" spans="1:32" x14ac:dyDescent="0.25">
      <c r="A2851" s="5" t="str">
        <f t="shared" si="44"/>
        <v>R 17 - D 27 - 451 - 1384</v>
      </c>
      <c r="B2851" s="23" t="s">
        <v>2347</v>
      </c>
      <c r="C2851" t="s">
        <v>142</v>
      </c>
      <c r="D2851" t="s">
        <v>525</v>
      </c>
      <c r="E2851" t="s">
        <v>526</v>
      </c>
      <c r="F2851" t="s">
        <v>134</v>
      </c>
      <c r="G2851" t="s">
        <v>134</v>
      </c>
      <c r="H2851" t="s">
        <v>11353</v>
      </c>
      <c r="I2851" t="s">
        <v>20</v>
      </c>
      <c r="J2851" t="s">
        <v>2349</v>
      </c>
      <c r="K2851" t="s">
        <v>21</v>
      </c>
      <c r="M2851" t="s">
        <v>11354</v>
      </c>
      <c r="N2851" t="s">
        <v>22</v>
      </c>
      <c r="O2851" t="s">
        <v>23</v>
      </c>
      <c r="P2851" t="s">
        <v>26</v>
      </c>
      <c r="Q2851" t="s">
        <v>2348</v>
      </c>
      <c r="R2851" s="13">
        <v>22</v>
      </c>
      <c r="S2851" s="13">
        <v>1</v>
      </c>
      <c r="T2851" s="21">
        <v>1</v>
      </c>
      <c r="V2851" t="s">
        <v>2154</v>
      </c>
      <c r="W2851" t="s">
        <v>17592</v>
      </c>
      <c r="X2851" s="20" t="str">
        <f>+IF(V2851="","-",CONCATENATE(V2851,"_",W2851))</f>
        <v>FINES_R15172425</v>
      </c>
      <c r="Y2851" s="59">
        <v>0.6241181492805481</v>
      </c>
      <c r="Z2851" t="s">
        <v>134</v>
      </c>
      <c r="AA2851" t="s">
        <v>2394</v>
      </c>
      <c r="AB2851" t="str">
        <f>+IF(W2851="","-",IF(W2851="UNICO","CENSO","MUESTRA"))</f>
        <v>MUESTRA</v>
      </c>
      <c r="AC2851" t="s">
        <v>2398</v>
      </c>
      <c r="AD2851" t="s">
        <v>11355</v>
      </c>
      <c r="AF2851">
        <f>+COUNTIF(Piloto!C:C,MARCO!A2851)</f>
        <v>0</v>
      </c>
    </row>
    <row r="2852" spans="1:32" x14ac:dyDescent="0.25">
      <c r="A2852" s="5" t="str">
        <f t="shared" si="44"/>
        <v>R 17 - D 27 - 451 - 1383</v>
      </c>
      <c r="B2852" s="23" t="s">
        <v>2347</v>
      </c>
      <c r="C2852" t="s">
        <v>142</v>
      </c>
      <c r="D2852" t="s">
        <v>525</v>
      </c>
      <c r="E2852" t="s">
        <v>526</v>
      </c>
      <c r="F2852" t="s">
        <v>134</v>
      </c>
      <c r="G2852" t="s">
        <v>134</v>
      </c>
      <c r="H2852" t="s">
        <v>4545</v>
      </c>
      <c r="I2852" t="s">
        <v>20</v>
      </c>
      <c r="J2852" t="s">
        <v>2349</v>
      </c>
      <c r="K2852" t="s">
        <v>21</v>
      </c>
      <c r="M2852" t="s">
        <v>4546</v>
      </c>
      <c r="N2852" t="s">
        <v>22</v>
      </c>
      <c r="O2852" t="s">
        <v>23</v>
      </c>
      <c r="P2852" t="s">
        <v>26</v>
      </c>
      <c r="Q2852" t="s">
        <v>2348</v>
      </c>
      <c r="R2852" s="13">
        <v>11</v>
      </c>
      <c r="S2852" s="13">
        <v>1</v>
      </c>
      <c r="T2852" s="21">
        <v>1</v>
      </c>
      <c r="V2852" t="s">
        <v>2154</v>
      </c>
      <c r="W2852" t="s">
        <v>17592</v>
      </c>
      <c r="X2852" s="20" t="str">
        <f>+IF(V2852="","-",CONCATENATE(V2852,"_",W2852))</f>
        <v>FINES_R15172425</v>
      </c>
      <c r="Y2852" s="59">
        <v>0.6375807523727417</v>
      </c>
      <c r="Z2852" t="s">
        <v>134</v>
      </c>
      <c r="AA2852" t="s">
        <v>2394</v>
      </c>
      <c r="AB2852" t="str">
        <f>+IF(W2852="","-",IF(W2852="UNICO","CENSO","MUESTRA"))</f>
        <v>MUESTRA</v>
      </c>
      <c r="AC2852" t="s">
        <v>2397</v>
      </c>
      <c r="AD2852" t="s">
        <v>4547</v>
      </c>
      <c r="AF2852">
        <f>+COUNTIF(Piloto!C:C,MARCO!A2852)</f>
        <v>0</v>
      </c>
    </row>
    <row r="2853" spans="1:32" x14ac:dyDescent="0.25">
      <c r="A2853" s="5" t="str">
        <f t="shared" si="44"/>
        <v>R 17 - D 27 - 451 - 1394</v>
      </c>
      <c r="B2853" s="23" t="s">
        <v>2347</v>
      </c>
      <c r="C2853" t="s">
        <v>142</v>
      </c>
      <c r="D2853" t="s">
        <v>525</v>
      </c>
      <c r="E2853" t="s">
        <v>526</v>
      </c>
      <c r="F2853" t="s">
        <v>134</v>
      </c>
      <c r="G2853" t="s">
        <v>134</v>
      </c>
      <c r="H2853" t="s">
        <v>4552</v>
      </c>
      <c r="I2853" t="s">
        <v>20</v>
      </c>
      <c r="J2853" t="s">
        <v>2349</v>
      </c>
      <c r="K2853" t="s">
        <v>21</v>
      </c>
      <c r="M2853" t="s">
        <v>2297</v>
      </c>
      <c r="N2853" t="s">
        <v>22</v>
      </c>
      <c r="O2853" t="s">
        <v>23</v>
      </c>
      <c r="P2853" t="s">
        <v>26</v>
      </c>
      <c r="Q2853" t="s">
        <v>2348</v>
      </c>
      <c r="R2853" s="13">
        <v>10</v>
      </c>
      <c r="S2853" s="13">
        <v>1</v>
      </c>
      <c r="T2853" s="21">
        <v>1</v>
      </c>
      <c r="V2853" t="s">
        <v>2154</v>
      </c>
      <c r="W2853" t="s">
        <v>17592</v>
      </c>
      <c r="X2853" s="20" t="str">
        <f>+IF(V2853="","-",CONCATENATE(V2853,"_",W2853))</f>
        <v>FINES_R15172425</v>
      </c>
      <c r="Y2853" s="59">
        <v>0.6375807523727417</v>
      </c>
      <c r="Z2853" t="s">
        <v>134</v>
      </c>
      <c r="AA2853" t="s">
        <v>2394</v>
      </c>
      <c r="AB2853" t="str">
        <f>+IF(W2853="","-",IF(W2853="UNICO","CENSO","MUESTRA"))</f>
        <v>MUESTRA</v>
      </c>
      <c r="AC2853" t="s">
        <v>2398</v>
      </c>
      <c r="AD2853" t="s">
        <v>4553</v>
      </c>
      <c r="AF2853">
        <f>+COUNTIF(Piloto!C:C,MARCO!A2853)</f>
        <v>0</v>
      </c>
    </row>
    <row r="2854" spans="1:32" x14ac:dyDescent="0.25">
      <c r="A2854" s="5" t="str">
        <f t="shared" si="44"/>
        <v>R 15 - D 13 - 452 - 4073</v>
      </c>
      <c r="B2854" s="23" t="s">
        <v>2347</v>
      </c>
      <c r="C2854" t="s">
        <v>141</v>
      </c>
      <c r="D2854" t="s">
        <v>409</v>
      </c>
      <c r="E2854" t="s">
        <v>411</v>
      </c>
      <c r="F2854" t="s">
        <v>134</v>
      </c>
      <c r="G2854" t="s">
        <v>134</v>
      </c>
      <c r="H2854" t="s">
        <v>4412</v>
      </c>
      <c r="I2854" t="s">
        <v>20</v>
      </c>
      <c r="J2854" t="s">
        <v>2349</v>
      </c>
      <c r="K2854" t="s">
        <v>21</v>
      </c>
      <c r="M2854" t="s">
        <v>4413</v>
      </c>
      <c r="N2854" t="s">
        <v>22</v>
      </c>
      <c r="O2854" t="s">
        <v>23</v>
      </c>
      <c r="P2854" t="s">
        <v>26</v>
      </c>
      <c r="Q2854" t="s">
        <v>2348</v>
      </c>
      <c r="R2854" s="13">
        <v>8</v>
      </c>
      <c r="S2854" s="13">
        <v>1</v>
      </c>
      <c r="T2854" s="21">
        <v>1</v>
      </c>
      <c r="V2854" t="s">
        <v>2154</v>
      </c>
      <c r="W2854" t="s">
        <v>17592</v>
      </c>
      <c r="X2854" s="20" t="str">
        <f>+IF(V2854="","-",CONCATENATE(V2854,"_",W2854))</f>
        <v>FINES_R15172425</v>
      </c>
      <c r="Y2854" s="59">
        <v>0.64876812696456909</v>
      </c>
      <c r="Z2854" t="s">
        <v>134</v>
      </c>
      <c r="AA2854" t="s">
        <v>2394</v>
      </c>
      <c r="AB2854" t="str">
        <f>+IF(W2854="","-",IF(W2854="UNICO","CENSO","MUESTRA"))</f>
        <v>MUESTRA</v>
      </c>
      <c r="AC2854" t="s">
        <v>2398</v>
      </c>
      <c r="AD2854" t="s">
        <v>4414</v>
      </c>
      <c r="AF2854">
        <f>+COUNTIF(Piloto!C:C,MARCO!A2854)</f>
        <v>0</v>
      </c>
    </row>
    <row r="2855" spans="1:32" x14ac:dyDescent="0.25">
      <c r="A2855" s="5" t="str">
        <f t="shared" si="44"/>
        <v>R 25 - D 77 - 451 - 3359</v>
      </c>
      <c r="B2855" s="23" t="s">
        <v>2347</v>
      </c>
      <c r="C2855" t="s">
        <v>157</v>
      </c>
      <c r="D2855" t="s">
        <v>387</v>
      </c>
      <c r="E2855" t="s">
        <v>1380</v>
      </c>
      <c r="F2855" t="s">
        <v>134</v>
      </c>
      <c r="G2855" t="s">
        <v>134</v>
      </c>
      <c r="H2855" t="s">
        <v>12133</v>
      </c>
      <c r="I2855" t="s">
        <v>20</v>
      </c>
      <c r="J2855" t="s">
        <v>2349</v>
      </c>
      <c r="K2855" t="s">
        <v>21</v>
      </c>
      <c r="M2855" t="s">
        <v>12134</v>
      </c>
      <c r="N2855" t="s">
        <v>22</v>
      </c>
      <c r="O2855" t="s">
        <v>23</v>
      </c>
      <c r="P2855" t="s">
        <v>26</v>
      </c>
      <c r="Q2855" t="s">
        <v>2348</v>
      </c>
      <c r="R2855" s="13">
        <v>21</v>
      </c>
      <c r="S2855" s="13">
        <v>1</v>
      </c>
      <c r="T2855" s="21">
        <v>1</v>
      </c>
      <c r="V2855" t="s">
        <v>2154</v>
      </c>
      <c r="W2855" t="s">
        <v>17592</v>
      </c>
      <c r="X2855" s="20" t="str">
        <f>+IF(V2855="","-",CONCATENATE(V2855,"_",W2855))</f>
        <v>FINES_R15172425</v>
      </c>
      <c r="Y2855" s="59">
        <v>0.65029418468475342</v>
      </c>
      <c r="Z2855" t="s">
        <v>134</v>
      </c>
      <c r="AA2855" t="s">
        <v>2394</v>
      </c>
      <c r="AB2855" t="str">
        <f>+IF(W2855="","-",IF(W2855="UNICO","CENSO","MUESTRA"))</f>
        <v>MUESTRA</v>
      </c>
      <c r="AC2855" t="s">
        <v>2398</v>
      </c>
      <c r="AD2855" t="s">
        <v>12135</v>
      </c>
      <c r="AF2855">
        <f>+COUNTIF(Piloto!C:C,MARCO!A2855)</f>
        <v>0</v>
      </c>
    </row>
    <row r="2856" spans="1:32" x14ac:dyDescent="0.25">
      <c r="A2856" s="5" t="str">
        <f t="shared" si="44"/>
        <v>R 25 - D 77 - 451 - 4110</v>
      </c>
      <c r="B2856" s="23" t="s">
        <v>2347</v>
      </c>
      <c r="C2856" t="s">
        <v>157</v>
      </c>
      <c r="D2856" t="s">
        <v>387</v>
      </c>
      <c r="E2856" t="s">
        <v>1380</v>
      </c>
      <c r="F2856" t="s">
        <v>134</v>
      </c>
      <c r="G2856" t="s">
        <v>134</v>
      </c>
      <c r="H2856" t="s">
        <v>6468</v>
      </c>
      <c r="I2856" t="s">
        <v>20</v>
      </c>
      <c r="J2856" t="s">
        <v>2349</v>
      </c>
      <c r="K2856" t="s">
        <v>21</v>
      </c>
      <c r="M2856" t="s">
        <v>6469</v>
      </c>
      <c r="N2856" t="s">
        <v>22</v>
      </c>
      <c r="O2856" t="s">
        <v>23</v>
      </c>
      <c r="P2856" t="s">
        <v>26</v>
      </c>
      <c r="Q2856" t="s">
        <v>2348</v>
      </c>
      <c r="R2856" s="13">
        <v>34</v>
      </c>
      <c r="S2856" s="13">
        <v>2</v>
      </c>
      <c r="T2856" s="21">
        <v>1</v>
      </c>
      <c r="V2856" t="s">
        <v>2154</v>
      </c>
      <c r="W2856" t="s">
        <v>17592</v>
      </c>
      <c r="X2856" s="20" t="str">
        <f>+IF(V2856="","-",CONCATENATE(V2856,"_",W2856))</f>
        <v>FINES_R15172425</v>
      </c>
      <c r="Y2856" s="59">
        <v>0.65874618291854858</v>
      </c>
      <c r="Z2856" t="s">
        <v>134</v>
      </c>
      <c r="AA2856" t="s">
        <v>2394</v>
      </c>
      <c r="AB2856" t="str">
        <f>+IF(W2856="","-",IF(W2856="UNICO","CENSO","MUESTRA"))</f>
        <v>MUESTRA</v>
      </c>
      <c r="AC2856" t="s">
        <v>2397</v>
      </c>
      <c r="AD2856" t="s">
        <v>6470</v>
      </c>
      <c r="AF2856">
        <f>+COUNTIF(Piloto!C:C,MARCO!A2856)</f>
        <v>0</v>
      </c>
    </row>
    <row r="2857" spans="1:32" x14ac:dyDescent="0.25">
      <c r="A2857" s="5" t="str">
        <f t="shared" si="44"/>
        <v>R 17 - D 27 - 451 - 4364</v>
      </c>
      <c r="B2857" s="23" t="s">
        <v>2347</v>
      </c>
      <c r="C2857" t="s">
        <v>142</v>
      </c>
      <c r="D2857" t="s">
        <v>525</v>
      </c>
      <c r="E2857" t="s">
        <v>526</v>
      </c>
      <c r="F2857" t="s">
        <v>134</v>
      </c>
      <c r="G2857" t="s">
        <v>134</v>
      </c>
      <c r="H2857" t="s">
        <v>11365</v>
      </c>
      <c r="I2857" t="s">
        <v>20</v>
      </c>
      <c r="J2857" t="s">
        <v>2349</v>
      </c>
      <c r="K2857" t="s">
        <v>21</v>
      </c>
      <c r="M2857" t="s">
        <v>11366</v>
      </c>
      <c r="N2857" t="s">
        <v>22</v>
      </c>
      <c r="O2857" t="s">
        <v>23</v>
      </c>
      <c r="P2857" t="s">
        <v>26</v>
      </c>
      <c r="Q2857" t="s">
        <v>2348</v>
      </c>
      <c r="R2857" s="13">
        <v>18</v>
      </c>
      <c r="S2857" s="13">
        <v>1</v>
      </c>
      <c r="T2857" s="21">
        <v>1</v>
      </c>
      <c r="V2857" t="s">
        <v>2154</v>
      </c>
      <c r="W2857" t="s">
        <v>17592</v>
      </c>
      <c r="X2857" s="20" t="str">
        <f>+IF(V2857="","-",CONCATENATE(V2857,"_",W2857))</f>
        <v>FINES_R15172425</v>
      </c>
      <c r="Y2857" s="59">
        <v>0.81210392713546753</v>
      </c>
      <c r="Z2857" t="s">
        <v>134</v>
      </c>
      <c r="AA2857" t="s">
        <v>2394</v>
      </c>
      <c r="AB2857" t="str">
        <f>+IF(W2857="","-",IF(W2857="UNICO","CENSO","MUESTRA"))</f>
        <v>MUESTRA</v>
      </c>
      <c r="AC2857" t="s">
        <v>2397</v>
      </c>
      <c r="AD2857" t="s">
        <v>11367</v>
      </c>
      <c r="AF2857">
        <f>+COUNTIF(Piloto!C:C,MARCO!A2857)</f>
        <v>0</v>
      </c>
    </row>
    <row r="2858" spans="1:32" x14ac:dyDescent="0.25">
      <c r="A2858" s="5" t="str">
        <f t="shared" si="44"/>
        <v>R 21 - D 52 - 452 - 4276</v>
      </c>
      <c r="B2858" s="23" t="s">
        <v>2347</v>
      </c>
      <c r="C2858" t="s">
        <v>417</v>
      </c>
      <c r="D2858" t="s">
        <v>848</v>
      </c>
      <c r="E2858" t="s">
        <v>850</v>
      </c>
      <c r="F2858" t="s">
        <v>134</v>
      </c>
      <c r="G2858" t="s">
        <v>134</v>
      </c>
      <c r="H2858" t="s">
        <v>6197</v>
      </c>
      <c r="I2858" t="s">
        <v>20</v>
      </c>
      <c r="J2858" t="s">
        <v>2349</v>
      </c>
      <c r="K2858" t="s">
        <v>21</v>
      </c>
      <c r="M2858" t="s">
        <v>6198</v>
      </c>
      <c r="N2858" t="s">
        <v>22</v>
      </c>
      <c r="O2858" t="s">
        <v>23</v>
      </c>
      <c r="P2858" t="s">
        <v>26</v>
      </c>
      <c r="Q2858" t="s">
        <v>2348</v>
      </c>
      <c r="R2858" s="13">
        <v>15</v>
      </c>
      <c r="S2858" s="13">
        <v>1</v>
      </c>
      <c r="T2858" s="21">
        <v>1</v>
      </c>
      <c r="V2858" t="s">
        <v>2154</v>
      </c>
      <c r="W2858" t="s">
        <v>17593</v>
      </c>
      <c r="X2858" s="20" t="str">
        <f>+IF(V2858="","-",CONCATENATE(V2858,"_",W2858))</f>
        <v>FINES_R16212223</v>
      </c>
      <c r="Y2858" s="59">
        <v>2.6765014044940472E-3</v>
      </c>
      <c r="Z2858" t="s">
        <v>134</v>
      </c>
      <c r="AA2858" t="s">
        <v>2394</v>
      </c>
      <c r="AB2858" t="str">
        <f>+IF(W2858="","-",IF(W2858="UNICO","CENSO","MUESTRA"))</f>
        <v>MUESTRA</v>
      </c>
      <c r="AC2858" t="s">
        <v>2397</v>
      </c>
      <c r="AD2858" t="s">
        <v>6199</v>
      </c>
      <c r="AF2858">
        <f>+COUNTIF(Piloto!C:C,MARCO!A2858)</f>
        <v>0</v>
      </c>
    </row>
    <row r="2859" spans="1:32" x14ac:dyDescent="0.25">
      <c r="A2859" s="5" t="str">
        <f t="shared" si="44"/>
        <v>R 22 - D 112 - 452 - 2806</v>
      </c>
      <c r="B2859" s="23" t="s">
        <v>2347</v>
      </c>
      <c r="C2859" t="s">
        <v>139</v>
      </c>
      <c r="D2859" t="s">
        <v>410</v>
      </c>
      <c r="E2859" t="s">
        <v>1833</v>
      </c>
      <c r="F2859" t="s">
        <v>134</v>
      </c>
      <c r="G2859" t="s">
        <v>134</v>
      </c>
      <c r="H2859" t="s">
        <v>6227</v>
      </c>
      <c r="I2859" t="s">
        <v>20</v>
      </c>
      <c r="J2859" t="s">
        <v>2349</v>
      </c>
      <c r="K2859" t="s">
        <v>21</v>
      </c>
      <c r="M2859" t="s">
        <v>6228</v>
      </c>
      <c r="N2859" t="s">
        <v>22</v>
      </c>
      <c r="O2859" t="s">
        <v>23</v>
      </c>
      <c r="P2859" t="s">
        <v>26</v>
      </c>
      <c r="Q2859" t="s">
        <v>2348</v>
      </c>
      <c r="R2859" s="13">
        <v>27</v>
      </c>
      <c r="S2859" s="13">
        <v>2</v>
      </c>
      <c r="T2859" s="21">
        <v>1</v>
      </c>
      <c r="V2859" t="s">
        <v>2154</v>
      </c>
      <c r="W2859" t="s">
        <v>17593</v>
      </c>
      <c r="X2859" s="20" t="str">
        <f>+IF(V2859="","-",CONCATENATE(V2859,"_",W2859))</f>
        <v>FINES_R16212223</v>
      </c>
      <c r="Y2859" s="59">
        <v>7.9139217734336853E-2</v>
      </c>
      <c r="Z2859" t="s">
        <v>134</v>
      </c>
      <c r="AA2859" t="s">
        <v>2394</v>
      </c>
      <c r="AB2859" t="str">
        <f>+IF(W2859="","-",IF(W2859="UNICO","CENSO","MUESTRA"))</f>
        <v>MUESTRA</v>
      </c>
      <c r="AC2859" t="s">
        <v>2398</v>
      </c>
      <c r="AD2859" t="s">
        <v>6229</v>
      </c>
      <c r="AF2859">
        <f>+COUNTIF(Piloto!C:C,MARCO!A2859)</f>
        <v>0</v>
      </c>
    </row>
    <row r="2860" spans="1:32" x14ac:dyDescent="0.25">
      <c r="A2860" s="5" t="str">
        <f t="shared" si="44"/>
        <v>R 22 - D 8 - 451 - 4374</v>
      </c>
      <c r="B2860" s="23" t="s">
        <v>2347</v>
      </c>
      <c r="C2860" t="s">
        <v>139</v>
      </c>
      <c r="D2860" t="s">
        <v>312</v>
      </c>
      <c r="E2860" t="s">
        <v>314</v>
      </c>
      <c r="F2860" t="s">
        <v>134</v>
      </c>
      <c r="G2860" t="s">
        <v>134</v>
      </c>
      <c r="H2860" t="s">
        <v>11976</v>
      </c>
      <c r="I2860" t="s">
        <v>20</v>
      </c>
      <c r="J2860" t="s">
        <v>2349</v>
      </c>
      <c r="K2860" t="s">
        <v>21</v>
      </c>
      <c r="M2860" t="s">
        <v>2209</v>
      </c>
      <c r="N2860" t="s">
        <v>22</v>
      </c>
      <c r="O2860" t="s">
        <v>23</v>
      </c>
      <c r="P2860" t="s">
        <v>26</v>
      </c>
      <c r="Q2860" t="s">
        <v>2348</v>
      </c>
      <c r="R2860" s="13">
        <v>23</v>
      </c>
      <c r="S2860" s="13">
        <v>1</v>
      </c>
      <c r="T2860" s="21">
        <v>1</v>
      </c>
      <c r="V2860" t="s">
        <v>2154</v>
      </c>
      <c r="W2860" t="s">
        <v>17593</v>
      </c>
      <c r="X2860" s="20" t="str">
        <f>+IF(V2860="","-",CONCATENATE(V2860,"_",W2860))</f>
        <v>FINES_R16212223</v>
      </c>
      <c r="Y2860" s="59">
        <v>0.1202185228466988</v>
      </c>
      <c r="Z2860" t="s">
        <v>134</v>
      </c>
      <c r="AA2860" t="s">
        <v>2394</v>
      </c>
      <c r="AB2860" t="str">
        <f>+IF(W2860="","-",IF(W2860="UNICO","CENSO","MUESTRA"))</f>
        <v>MUESTRA</v>
      </c>
      <c r="AC2860" t="s">
        <v>2397</v>
      </c>
      <c r="AD2860" t="s">
        <v>11977</v>
      </c>
      <c r="AF2860">
        <f>+COUNTIF(Piloto!C:C,MARCO!A2860)</f>
        <v>0</v>
      </c>
    </row>
    <row r="2861" spans="1:32" x14ac:dyDescent="0.25">
      <c r="A2861" s="5" t="str">
        <f t="shared" si="44"/>
        <v>R 22 - D 8 - 451 - 4375</v>
      </c>
      <c r="B2861" s="23" t="s">
        <v>2347</v>
      </c>
      <c r="C2861" t="s">
        <v>139</v>
      </c>
      <c r="D2861" t="s">
        <v>312</v>
      </c>
      <c r="E2861" t="s">
        <v>314</v>
      </c>
      <c r="F2861" t="s">
        <v>134</v>
      </c>
      <c r="G2861" t="s">
        <v>134</v>
      </c>
      <c r="H2861" t="s">
        <v>11979</v>
      </c>
      <c r="I2861" t="s">
        <v>20</v>
      </c>
      <c r="J2861" t="s">
        <v>2349</v>
      </c>
      <c r="K2861" t="s">
        <v>21</v>
      </c>
      <c r="M2861" t="s">
        <v>11879</v>
      </c>
      <c r="N2861" t="s">
        <v>22</v>
      </c>
      <c r="O2861" t="s">
        <v>23</v>
      </c>
      <c r="P2861" t="s">
        <v>26</v>
      </c>
      <c r="Q2861" t="s">
        <v>2348</v>
      </c>
      <c r="R2861" s="13">
        <v>27</v>
      </c>
      <c r="S2861" s="13">
        <v>1</v>
      </c>
      <c r="T2861" s="21">
        <v>1</v>
      </c>
      <c r="V2861" t="s">
        <v>2154</v>
      </c>
      <c r="W2861" t="s">
        <v>17593</v>
      </c>
      <c r="X2861" s="20" t="str">
        <f>+IF(V2861="","-",CONCATENATE(V2861,"_",W2861))</f>
        <v>FINES_R16212223</v>
      </c>
      <c r="Y2861" s="59">
        <v>0.1246485859155655</v>
      </c>
      <c r="Z2861" t="s">
        <v>134</v>
      </c>
      <c r="AA2861" t="s">
        <v>2394</v>
      </c>
      <c r="AB2861" t="str">
        <f>+IF(W2861="","-",IF(W2861="UNICO","CENSO","MUESTRA"))</f>
        <v>MUESTRA</v>
      </c>
      <c r="AC2861" t="s">
        <v>2397</v>
      </c>
      <c r="AD2861" t="s">
        <v>11980</v>
      </c>
      <c r="AF2861">
        <f>+COUNTIF(Piloto!C:C,MARCO!A2861)</f>
        <v>0</v>
      </c>
    </row>
    <row r="2862" spans="1:32" x14ac:dyDescent="0.25">
      <c r="A2862" s="5" t="str">
        <f t="shared" si="44"/>
        <v>R 22 - D 112 - 452 - 4402</v>
      </c>
      <c r="B2862" s="23" t="s">
        <v>2347</v>
      </c>
      <c r="C2862" t="s">
        <v>139</v>
      </c>
      <c r="D2862" t="s">
        <v>410</v>
      </c>
      <c r="E2862" t="s">
        <v>1833</v>
      </c>
      <c r="F2862" t="s">
        <v>134</v>
      </c>
      <c r="G2862" t="s">
        <v>134</v>
      </c>
      <c r="H2862" t="s">
        <v>6232</v>
      </c>
      <c r="I2862" t="s">
        <v>20</v>
      </c>
      <c r="J2862" t="s">
        <v>2349</v>
      </c>
      <c r="K2862" t="s">
        <v>21</v>
      </c>
      <c r="M2862" t="s">
        <v>2295</v>
      </c>
      <c r="N2862" t="s">
        <v>22</v>
      </c>
      <c r="O2862" t="s">
        <v>23</v>
      </c>
      <c r="P2862" t="s">
        <v>26</v>
      </c>
      <c r="Q2862" t="s">
        <v>2348</v>
      </c>
      <c r="R2862" s="13">
        <v>21</v>
      </c>
      <c r="S2862" s="13">
        <v>1</v>
      </c>
      <c r="T2862" s="21">
        <v>1</v>
      </c>
      <c r="V2862" t="s">
        <v>2154</v>
      </c>
      <c r="W2862" t="s">
        <v>17593</v>
      </c>
      <c r="X2862" s="20" t="str">
        <f>+IF(V2862="","-",CONCATENATE(V2862,"_",W2862))</f>
        <v>FINES_R16212223</v>
      </c>
      <c r="Y2862" s="59">
        <v>0.14773823320865631</v>
      </c>
      <c r="Z2862" t="s">
        <v>134</v>
      </c>
      <c r="AA2862" t="s">
        <v>2394</v>
      </c>
      <c r="AB2862" t="str">
        <f>+IF(W2862="","-",IF(W2862="UNICO","CENSO","MUESTRA"))</f>
        <v>MUESTRA</v>
      </c>
      <c r="AC2862" t="s">
        <v>2398</v>
      </c>
      <c r="AD2862" t="s">
        <v>6233</v>
      </c>
      <c r="AF2862">
        <f>+COUNTIF(Piloto!C:C,MARCO!A2862)</f>
        <v>0</v>
      </c>
    </row>
    <row r="2863" spans="1:32" x14ac:dyDescent="0.25">
      <c r="A2863" s="5" t="str">
        <f t="shared" si="44"/>
        <v>R 16 - D 106 - 451 - 1474</v>
      </c>
      <c r="B2863" s="23" t="s">
        <v>2347</v>
      </c>
      <c r="C2863" t="s">
        <v>156</v>
      </c>
      <c r="D2863" t="s">
        <v>515</v>
      </c>
      <c r="E2863" t="s">
        <v>1743</v>
      </c>
      <c r="F2863" t="s">
        <v>134</v>
      </c>
      <c r="G2863" t="s">
        <v>134</v>
      </c>
      <c r="H2863" t="s">
        <v>4501</v>
      </c>
      <c r="I2863" t="s">
        <v>20</v>
      </c>
      <c r="J2863" t="s">
        <v>2349</v>
      </c>
      <c r="K2863" t="s">
        <v>21</v>
      </c>
      <c r="M2863" t="s">
        <v>4502</v>
      </c>
      <c r="N2863" t="s">
        <v>22</v>
      </c>
      <c r="O2863" t="s">
        <v>23</v>
      </c>
      <c r="P2863" t="s">
        <v>26</v>
      </c>
      <c r="Q2863" t="s">
        <v>2348</v>
      </c>
      <c r="R2863" s="13">
        <v>74</v>
      </c>
      <c r="S2863" s="13">
        <v>3</v>
      </c>
      <c r="T2863" s="21">
        <v>1</v>
      </c>
      <c r="V2863" t="s">
        <v>2154</v>
      </c>
      <c r="W2863" t="s">
        <v>17593</v>
      </c>
      <c r="X2863" s="20" t="str">
        <f>+IF(V2863="","-",CONCATENATE(V2863,"_",W2863))</f>
        <v>FINES_R16212223</v>
      </c>
      <c r="Y2863" s="59">
        <v>0.16632601618766779</v>
      </c>
      <c r="Z2863" t="s">
        <v>134</v>
      </c>
      <c r="AA2863" t="s">
        <v>2394</v>
      </c>
      <c r="AB2863" t="str">
        <f>+IF(W2863="","-",IF(W2863="UNICO","CENSO","MUESTRA"))</f>
        <v>MUESTRA</v>
      </c>
      <c r="AC2863" t="s">
        <v>2398</v>
      </c>
      <c r="AD2863" t="s">
        <v>4503</v>
      </c>
      <c r="AF2863">
        <f>+COUNTIF(Piloto!C:C,MARCO!A2863)</f>
        <v>0</v>
      </c>
    </row>
    <row r="2864" spans="1:32" x14ac:dyDescent="0.25">
      <c r="A2864" s="5" t="str">
        <f t="shared" si="44"/>
        <v>R 23 - D 105 - 451 - 4289</v>
      </c>
      <c r="B2864" s="23" t="s">
        <v>2347</v>
      </c>
      <c r="C2864" t="s">
        <v>159</v>
      </c>
      <c r="D2864" t="s">
        <v>397</v>
      </c>
      <c r="E2864" t="s">
        <v>1740</v>
      </c>
      <c r="F2864" t="s">
        <v>134</v>
      </c>
      <c r="G2864" t="s">
        <v>134</v>
      </c>
      <c r="H2864" t="s">
        <v>12019</v>
      </c>
      <c r="I2864" t="s">
        <v>20</v>
      </c>
      <c r="J2864" t="s">
        <v>2349</v>
      </c>
      <c r="K2864" t="s">
        <v>21</v>
      </c>
      <c r="M2864" t="s">
        <v>12020</v>
      </c>
      <c r="N2864" t="s">
        <v>22</v>
      </c>
      <c r="O2864" t="s">
        <v>23</v>
      </c>
      <c r="P2864" t="s">
        <v>26</v>
      </c>
      <c r="Q2864" t="s">
        <v>2348</v>
      </c>
      <c r="R2864" s="13">
        <v>11</v>
      </c>
      <c r="S2864" s="13">
        <v>1</v>
      </c>
      <c r="T2864" s="21">
        <v>1</v>
      </c>
      <c r="V2864" t="s">
        <v>2154</v>
      </c>
      <c r="W2864" t="s">
        <v>17593</v>
      </c>
      <c r="X2864" s="20" t="str">
        <f>+IF(V2864="","-",CONCATENATE(V2864,"_",W2864))</f>
        <v>FINES_R16212223</v>
      </c>
      <c r="Y2864" s="59">
        <v>0.18470077216625211</v>
      </c>
      <c r="Z2864" t="s">
        <v>134</v>
      </c>
      <c r="AA2864" t="s">
        <v>2394</v>
      </c>
      <c r="AB2864" t="str">
        <f>+IF(W2864="","-",IF(W2864="UNICO","CENSO","MUESTRA"))</f>
        <v>MUESTRA</v>
      </c>
      <c r="AC2864" t="s">
        <v>2398</v>
      </c>
      <c r="AD2864" t="s">
        <v>12021</v>
      </c>
      <c r="AF2864">
        <f>+COUNTIF(Piloto!C:C,MARCO!A2864)</f>
        <v>0</v>
      </c>
    </row>
    <row r="2865" spans="1:32" x14ac:dyDescent="0.25">
      <c r="A2865" s="5" t="str">
        <f t="shared" si="44"/>
        <v>R 23 - D 84 - 451 - 2436</v>
      </c>
      <c r="B2865" s="23" t="s">
        <v>2347</v>
      </c>
      <c r="C2865" t="s">
        <v>159</v>
      </c>
      <c r="D2865" t="s">
        <v>849</v>
      </c>
      <c r="E2865" t="s">
        <v>1469</v>
      </c>
      <c r="F2865" t="s">
        <v>134</v>
      </c>
      <c r="G2865" t="s">
        <v>134</v>
      </c>
      <c r="H2865" t="s">
        <v>6314</v>
      </c>
      <c r="I2865" t="s">
        <v>20</v>
      </c>
      <c r="J2865" t="s">
        <v>2349</v>
      </c>
      <c r="K2865" t="s">
        <v>21</v>
      </c>
      <c r="M2865" t="s">
        <v>6315</v>
      </c>
      <c r="N2865" t="s">
        <v>22</v>
      </c>
      <c r="O2865" t="s">
        <v>23</v>
      </c>
      <c r="P2865" t="s">
        <v>26</v>
      </c>
      <c r="Q2865" t="s">
        <v>2348</v>
      </c>
      <c r="R2865" s="13">
        <v>24</v>
      </c>
      <c r="S2865" s="13">
        <v>2</v>
      </c>
      <c r="T2865" s="21">
        <v>1</v>
      </c>
      <c r="V2865" t="s">
        <v>2154</v>
      </c>
      <c r="W2865" t="s">
        <v>17593</v>
      </c>
      <c r="X2865" s="20" t="str">
        <f>+IF(V2865="","-",CONCATENATE(V2865,"_",W2865))</f>
        <v>FINES_R16212223</v>
      </c>
      <c r="Y2865" s="59">
        <v>0.18832424283027649</v>
      </c>
      <c r="Z2865" t="s">
        <v>134</v>
      </c>
      <c r="AA2865" t="s">
        <v>2394</v>
      </c>
      <c r="AB2865" t="str">
        <f>+IF(W2865="","-",IF(W2865="UNICO","CENSO","MUESTRA"))</f>
        <v>MUESTRA</v>
      </c>
      <c r="AC2865" t="s">
        <v>2397</v>
      </c>
      <c r="AD2865" t="s">
        <v>6316</v>
      </c>
      <c r="AF2865">
        <f>+COUNTIF(Piloto!C:C,MARCO!A2865)</f>
        <v>0</v>
      </c>
    </row>
    <row r="2866" spans="1:32" x14ac:dyDescent="0.25">
      <c r="A2866" s="5" t="str">
        <f t="shared" si="44"/>
        <v>R 23 - D 91 - 452 - 4401</v>
      </c>
      <c r="B2866" s="23" t="s">
        <v>2347</v>
      </c>
      <c r="C2866" t="s">
        <v>159</v>
      </c>
      <c r="D2866" t="s">
        <v>1551</v>
      </c>
      <c r="E2866" t="s">
        <v>1552</v>
      </c>
      <c r="F2866" t="s">
        <v>134</v>
      </c>
      <c r="G2866" t="s">
        <v>134</v>
      </c>
      <c r="H2866" t="s">
        <v>12055</v>
      </c>
      <c r="I2866" t="s">
        <v>20</v>
      </c>
      <c r="J2866" t="s">
        <v>2349</v>
      </c>
      <c r="K2866" t="s">
        <v>21</v>
      </c>
      <c r="M2866" t="s">
        <v>12056</v>
      </c>
      <c r="N2866" t="s">
        <v>22</v>
      </c>
      <c r="O2866" t="s">
        <v>23</v>
      </c>
      <c r="P2866" t="s">
        <v>26</v>
      </c>
      <c r="Q2866" t="s">
        <v>2348</v>
      </c>
      <c r="R2866" s="13">
        <v>12</v>
      </c>
      <c r="S2866" s="13">
        <v>1</v>
      </c>
      <c r="T2866" s="21">
        <v>1</v>
      </c>
      <c r="V2866" t="s">
        <v>2154</v>
      </c>
      <c r="W2866" t="s">
        <v>17593</v>
      </c>
      <c r="X2866" s="20" t="str">
        <f>+IF(V2866="","-",CONCATENATE(V2866,"_",W2866))</f>
        <v>FINES_R16212223</v>
      </c>
      <c r="Y2866" s="59">
        <v>0.20092672109603879</v>
      </c>
      <c r="Z2866" t="s">
        <v>134</v>
      </c>
      <c r="AA2866" t="s">
        <v>2394</v>
      </c>
      <c r="AB2866" t="str">
        <f>+IF(W2866="","-",IF(W2866="UNICO","CENSO","MUESTRA"))</f>
        <v>MUESTRA</v>
      </c>
      <c r="AC2866" t="s">
        <v>2397</v>
      </c>
      <c r="AD2866" t="s">
        <v>12057</v>
      </c>
      <c r="AF2866">
        <f>+COUNTIF(Piloto!C:C,MARCO!A2866)</f>
        <v>0</v>
      </c>
    </row>
    <row r="2867" spans="1:32" x14ac:dyDescent="0.25">
      <c r="A2867" s="5" t="str">
        <f t="shared" si="44"/>
        <v>R 16 - D 106 - 451 - 1317</v>
      </c>
      <c r="B2867" s="23" t="s">
        <v>2347</v>
      </c>
      <c r="C2867" t="s">
        <v>156</v>
      </c>
      <c r="D2867" t="s">
        <v>515</v>
      </c>
      <c r="E2867" t="s">
        <v>1743</v>
      </c>
      <c r="F2867" t="s">
        <v>134</v>
      </c>
      <c r="G2867" t="s">
        <v>134</v>
      </c>
      <c r="H2867" t="s">
        <v>11307</v>
      </c>
      <c r="I2867" t="s">
        <v>20</v>
      </c>
      <c r="J2867" t="s">
        <v>2349</v>
      </c>
      <c r="K2867" t="s">
        <v>21</v>
      </c>
      <c r="M2867" t="s">
        <v>4507</v>
      </c>
      <c r="N2867" t="s">
        <v>22</v>
      </c>
      <c r="O2867" t="s">
        <v>23</v>
      </c>
      <c r="P2867" t="s">
        <v>26</v>
      </c>
      <c r="Q2867" t="s">
        <v>2348</v>
      </c>
      <c r="R2867" s="13">
        <v>38</v>
      </c>
      <c r="S2867" s="13">
        <v>1</v>
      </c>
      <c r="T2867" s="21">
        <v>1</v>
      </c>
      <c r="V2867" t="s">
        <v>2154</v>
      </c>
      <c r="W2867" t="s">
        <v>17593</v>
      </c>
      <c r="X2867" s="20" t="str">
        <f>+IF(V2867="","-",CONCATENATE(V2867,"_",W2867))</f>
        <v>FINES_R16212223</v>
      </c>
      <c r="Y2867" s="59">
        <v>0.2023928165435791</v>
      </c>
      <c r="Z2867" t="s">
        <v>134</v>
      </c>
      <c r="AA2867" t="s">
        <v>2394</v>
      </c>
      <c r="AB2867" t="str">
        <f>+IF(W2867="","-",IF(W2867="UNICO","CENSO","MUESTRA"))</f>
        <v>MUESTRA</v>
      </c>
      <c r="AC2867" t="s">
        <v>2398</v>
      </c>
      <c r="AD2867" t="s">
        <v>11308</v>
      </c>
      <c r="AF2867">
        <f>+COUNTIF(Piloto!C:C,MARCO!A2867)</f>
        <v>0</v>
      </c>
    </row>
    <row r="2868" spans="1:32" x14ac:dyDescent="0.25">
      <c r="A2868" s="5" t="str">
        <f t="shared" si="44"/>
        <v>R 23 - D 91 - 452 - 2583</v>
      </c>
      <c r="B2868" s="23" t="s">
        <v>2347</v>
      </c>
      <c r="C2868" t="s">
        <v>159</v>
      </c>
      <c r="D2868" t="s">
        <v>1551</v>
      </c>
      <c r="E2868" t="s">
        <v>1552</v>
      </c>
      <c r="F2868" t="s">
        <v>134</v>
      </c>
      <c r="G2868" t="s">
        <v>134</v>
      </c>
      <c r="H2868" t="s">
        <v>6319</v>
      </c>
      <c r="I2868" t="s">
        <v>20</v>
      </c>
      <c r="J2868" t="s">
        <v>2349</v>
      </c>
      <c r="K2868" t="s">
        <v>21</v>
      </c>
      <c r="M2868" t="s">
        <v>2331</v>
      </c>
      <c r="N2868" t="s">
        <v>22</v>
      </c>
      <c r="O2868" t="s">
        <v>23</v>
      </c>
      <c r="P2868" t="s">
        <v>26</v>
      </c>
      <c r="Q2868" t="s">
        <v>2348</v>
      </c>
      <c r="R2868" s="13">
        <v>20</v>
      </c>
      <c r="S2868" s="13">
        <v>1</v>
      </c>
      <c r="T2868" s="21">
        <v>1</v>
      </c>
      <c r="V2868" t="s">
        <v>2154</v>
      </c>
      <c r="W2868" t="s">
        <v>17593</v>
      </c>
      <c r="X2868" s="20" t="str">
        <f>+IF(V2868="","-",CONCATENATE(V2868,"_",W2868))</f>
        <v>FINES_R16212223</v>
      </c>
      <c r="Y2868" s="59">
        <v>0.20573896169662481</v>
      </c>
      <c r="Z2868" t="s">
        <v>134</v>
      </c>
      <c r="AA2868" t="s">
        <v>2394</v>
      </c>
      <c r="AB2868" t="str">
        <f>+IF(W2868="","-",IF(W2868="UNICO","CENSO","MUESTRA"))</f>
        <v>MUESTRA</v>
      </c>
      <c r="AC2868" t="s">
        <v>2397</v>
      </c>
      <c r="AD2868" t="s">
        <v>6320</v>
      </c>
      <c r="AF2868">
        <f>+COUNTIF(Piloto!C:C,MARCO!A2868)</f>
        <v>0</v>
      </c>
    </row>
    <row r="2869" spans="1:32" x14ac:dyDescent="0.25">
      <c r="A2869" s="5" t="str">
        <f t="shared" si="44"/>
        <v>R 22 - D 8 - 451 - 0413</v>
      </c>
      <c r="B2869" s="23" t="s">
        <v>2347</v>
      </c>
      <c r="C2869" t="s">
        <v>139</v>
      </c>
      <c r="D2869" t="s">
        <v>312</v>
      </c>
      <c r="E2869" t="s">
        <v>314</v>
      </c>
      <c r="F2869" t="s">
        <v>134</v>
      </c>
      <c r="G2869" t="s">
        <v>134</v>
      </c>
      <c r="H2869" t="s">
        <v>6272</v>
      </c>
      <c r="I2869" t="s">
        <v>20</v>
      </c>
      <c r="J2869" t="s">
        <v>2349</v>
      </c>
      <c r="K2869" t="s">
        <v>21</v>
      </c>
      <c r="M2869" t="s">
        <v>6273</v>
      </c>
      <c r="N2869" t="s">
        <v>22</v>
      </c>
      <c r="O2869" t="s">
        <v>23</v>
      </c>
      <c r="P2869" t="s">
        <v>26</v>
      </c>
      <c r="Q2869" t="s">
        <v>2348</v>
      </c>
      <c r="R2869" s="13">
        <v>128</v>
      </c>
      <c r="S2869" s="13">
        <v>5</v>
      </c>
      <c r="T2869" s="21">
        <v>1</v>
      </c>
      <c r="V2869" t="s">
        <v>2154</v>
      </c>
      <c r="W2869" t="s">
        <v>17593</v>
      </c>
      <c r="X2869" s="20" t="str">
        <f>+IF(V2869="","-",CONCATENATE(V2869,"_",W2869))</f>
        <v>FINES_R16212223</v>
      </c>
      <c r="Y2869" s="59">
        <v>0.20858632028102869</v>
      </c>
      <c r="Z2869" t="s">
        <v>134</v>
      </c>
      <c r="AA2869" t="s">
        <v>2394</v>
      </c>
      <c r="AB2869" t="str">
        <f>+IF(W2869="","-",IF(W2869="UNICO","CENSO","MUESTRA"))</f>
        <v>MUESTRA</v>
      </c>
      <c r="AC2869" t="s">
        <v>2397</v>
      </c>
      <c r="AD2869" t="s">
        <v>6274</v>
      </c>
      <c r="AF2869">
        <f>+COUNTIF(Piloto!C:C,MARCO!A2869)</f>
        <v>0</v>
      </c>
    </row>
    <row r="2870" spans="1:32" x14ac:dyDescent="0.25">
      <c r="A2870" s="5" t="str">
        <f t="shared" si="44"/>
        <v>R 21 - D 107 - 451 - 4272</v>
      </c>
      <c r="B2870" s="23" t="s">
        <v>2347</v>
      </c>
      <c r="C2870" t="s">
        <v>417</v>
      </c>
      <c r="D2870" t="s">
        <v>532</v>
      </c>
      <c r="E2870" t="s">
        <v>1757</v>
      </c>
      <c r="F2870" t="s">
        <v>134</v>
      </c>
      <c r="G2870" t="s">
        <v>134</v>
      </c>
      <c r="H2870" t="s">
        <v>11922</v>
      </c>
      <c r="I2870" t="s">
        <v>20</v>
      </c>
      <c r="J2870" t="s">
        <v>2349</v>
      </c>
      <c r="K2870" t="s">
        <v>21</v>
      </c>
      <c r="M2870" t="s">
        <v>11923</v>
      </c>
      <c r="N2870" t="s">
        <v>22</v>
      </c>
      <c r="O2870" t="s">
        <v>23</v>
      </c>
      <c r="P2870" t="s">
        <v>26</v>
      </c>
      <c r="Q2870" t="s">
        <v>2348</v>
      </c>
      <c r="R2870" s="13">
        <v>0</v>
      </c>
      <c r="S2870" s="13">
        <v>1</v>
      </c>
      <c r="T2870" s="21">
        <v>1</v>
      </c>
      <c r="V2870" t="s">
        <v>2154</v>
      </c>
      <c r="W2870" t="s">
        <v>17593</v>
      </c>
      <c r="X2870" s="20" t="str">
        <f>+IF(V2870="","-",CONCATENATE(V2870,"_",W2870))</f>
        <v>FINES_R16212223</v>
      </c>
      <c r="Y2870" s="59">
        <v>0.21049340069293981</v>
      </c>
      <c r="Z2870" t="s">
        <v>134</v>
      </c>
      <c r="AA2870" t="s">
        <v>2394</v>
      </c>
      <c r="AB2870" t="str">
        <f>+IF(W2870="","-",IF(W2870="UNICO","CENSO","MUESTRA"))</f>
        <v>MUESTRA</v>
      </c>
      <c r="AC2870" t="s">
        <v>2397</v>
      </c>
      <c r="AD2870" t="s">
        <v>11924</v>
      </c>
      <c r="AF2870">
        <f>+COUNTIF(Piloto!C:C,MARCO!A2870)</f>
        <v>0</v>
      </c>
    </row>
    <row r="2871" spans="1:32" x14ac:dyDescent="0.25">
      <c r="A2871" s="5" t="str">
        <f t="shared" si="44"/>
        <v>R 21 - D 54 - 451 - 2986</v>
      </c>
      <c r="B2871" s="23" t="s">
        <v>2347</v>
      </c>
      <c r="C2871" t="s">
        <v>417</v>
      </c>
      <c r="D2871" t="s">
        <v>877</v>
      </c>
      <c r="E2871" t="s">
        <v>878</v>
      </c>
      <c r="F2871" t="s">
        <v>134</v>
      </c>
      <c r="G2871" t="s">
        <v>134</v>
      </c>
      <c r="H2871" t="s">
        <v>6209</v>
      </c>
      <c r="I2871" t="s">
        <v>20</v>
      </c>
      <c r="J2871" t="s">
        <v>2349</v>
      </c>
      <c r="K2871" t="s">
        <v>21</v>
      </c>
      <c r="M2871" t="s">
        <v>6210</v>
      </c>
      <c r="N2871" t="s">
        <v>22</v>
      </c>
      <c r="O2871" t="s">
        <v>23</v>
      </c>
      <c r="P2871" t="s">
        <v>26</v>
      </c>
      <c r="Q2871" t="s">
        <v>2348</v>
      </c>
      <c r="R2871" s="13">
        <v>5</v>
      </c>
      <c r="S2871" s="13">
        <v>1</v>
      </c>
      <c r="T2871" s="21">
        <v>1</v>
      </c>
      <c r="V2871" t="s">
        <v>2154</v>
      </c>
      <c r="W2871" t="s">
        <v>17593</v>
      </c>
      <c r="X2871" s="20" t="str">
        <f>+IF(V2871="","-",CONCATENATE(V2871,"_",W2871))</f>
        <v>FINES_R16212223</v>
      </c>
      <c r="Y2871" s="59">
        <v>0.21056833863258359</v>
      </c>
      <c r="Z2871" t="s">
        <v>134</v>
      </c>
      <c r="AA2871" t="s">
        <v>2394</v>
      </c>
      <c r="AB2871" t="str">
        <f>+IF(W2871="","-",IF(W2871="UNICO","CENSO","MUESTRA"))</f>
        <v>MUESTRA</v>
      </c>
      <c r="AC2871" t="s">
        <v>2397</v>
      </c>
      <c r="AD2871" t="s">
        <v>6211</v>
      </c>
      <c r="AF2871">
        <f>+COUNTIF(Piloto!C:C,MARCO!A2871)</f>
        <v>0</v>
      </c>
    </row>
    <row r="2872" spans="1:32" x14ac:dyDescent="0.25">
      <c r="A2872" s="5" t="str">
        <f t="shared" si="44"/>
        <v>R 23 - D 105 - 451 - 3013</v>
      </c>
      <c r="B2872" s="23" t="s">
        <v>2347</v>
      </c>
      <c r="C2872" t="s">
        <v>159</v>
      </c>
      <c r="D2872" t="s">
        <v>397</v>
      </c>
      <c r="E2872" t="s">
        <v>1740</v>
      </c>
      <c r="F2872" t="s">
        <v>134</v>
      </c>
      <c r="G2872" t="s">
        <v>134</v>
      </c>
      <c r="H2872" t="s">
        <v>6286</v>
      </c>
      <c r="I2872" t="s">
        <v>20</v>
      </c>
      <c r="J2872" t="s">
        <v>2349</v>
      </c>
      <c r="K2872" t="s">
        <v>21</v>
      </c>
      <c r="M2872" t="s">
        <v>6287</v>
      </c>
      <c r="N2872" t="s">
        <v>22</v>
      </c>
      <c r="O2872" t="s">
        <v>23</v>
      </c>
      <c r="P2872" t="s">
        <v>26</v>
      </c>
      <c r="Q2872" t="s">
        <v>2348</v>
      </c>
      <c r="R2872" s="13">
        <v>26</v>
      </c>
      <c r="S2872" s="13">
        <v>1</v>
      </c>
      <c r="T2872" s="21">
        <v>1</v>
      </c>
      <c r="V2872" t="s">
        <v>2154</v>
      </c>
      <c r="W2872" t="s">
        <v>17593</v>
      </c>
      <c r="X2872" s="20" t="str">
        <f>+IF(V2872="","-",CONCATENATE(V2872,"_",W2872))</f>
        <v>FINES_R16212223</v>
      </c>
      <c r="Y2872" s="59">
        <v>0.21429719030857089</v>
      </c>
      <c r="Z2872" t="s">
        <v>134</v>
      </c>
      <c r="AA2872" t="s">
        <v>2394</v>
      </c>
      <c r="AB2872" t="str">
        <f>+IF(W2872="","-",IF(W2872="UNICO","CENSO","MUESTRA"))</f>
        <v>MUESTRA</v>
      </c>
      <c r="AC2872" t="s">
        <v>2398</v>
      </c>
      <c r="AD2872" t="s">
        <v>6288</v>
      </c>
      <c r="AF2872">
        <f>+COUNTIF(Piloto!C:C,MARCO!A2872)</f>
        <v>0</v>
      </c>
    </row>
    <row r="2873" spans="1:32" x14ac:dyDescent="0.25">
      <c r="A2873" s="5" t="str">
        <f t="shared" si="44"/>
        <v>R 22 - D 110 - 451 - 3743</v>
      </c>
      <c r="B2873" s="23" t="s">
        <v>2347</v>
      </c>
      <c r="C2873" t="s">
        <v>139</v>
      </c>
      <c r="D2873" t="s">
        <v>224</v>
      </c>
      <c r="E2873" t="s">
        <v>1788</v>
      </c>
      <c r="F2873" t="s">
        <v>134</v>
      </c>
      <c r="G2873" t="s">
        <v>134</v>
      </c>
      <c r="H2873" t="s">
        <v>11946</v>
      </c>
      <c r="I2873" t="s">
        <v>20</v>
      </c>
      <c r="J2873" t="s">
        <v>2349</v>
      </c>
      <c r="K2873" t="s">
        <v>21</v>
      </c>
      <c r="M2873" t="s">
        <v>11947</v>
      </c>
      <c r="N2873" t="s">
        <v>22</v>
      </c>
      <c r="O2873" t="s">
        <v>23</v>
      </c>
      <c r="P2873" t="s">
        <v>26</v>
      </c>
      <c r="Q2873" t="s">
        <v>2348</v>
      </c>
      <c r="R2873" s="13">
        <v>1</v>
      </c>
      <c r="S2873" s="13">
        <v>1</v>
      </c>
      <c r="T2873" s="21">
        <v>1</v>
      </c>
      <c r="V2873" t="s">
        <v>2154</v>
      </c>
      <c r="W2873" t="s">
        <v>17593</v>
      </c>
      <c r="X2873" s="20" t="str">
        <f>+IF(V2873="","-",CONCATENATE(V2873,"_",W2873))</f>
        <v>FINES_R16212223</v>
      </c>
      <c r="Y2873" s="59">
        <v>0.22001808881759641</v>
      </c>
      <c r="Z2873" t="s">
        <v>134</v>
      </c>
      <c r="AA2873" t="s">
        <v>2394</v>
      </c>
      <c r="AB2873" t="str">
        <f>+IF(W2873="","-",IF(W2873="UNICO","CENSO","MUESTRA"))</f>
        <v>MUESTRA</v>
      </c>
      <c r="AC2873" t="s">
        <v>2397</v>
      </c>
      <c r="AD2873" t="s">
        <v>11948</v>
      </c>
      <c r="AF2873">
        <f>+COUNTIF(Piloto!C:C,MARCO!A2873)</f>
        <v>0</v>
      </c>
    </row>
    <row r="2874" spans="1:32" x14ac:dyDescent="0.25">
      <c r="A2874" s="5" t="str">
        <f t="shared" si="44"/>
        <v>R 22 - D 110 - 451 - 1244</v>
      </c>
      <c r="B2874" s="23" t="s">
        <v>2347</v>
      </c>
      <c r="C2874" t="s">
        <v>139</v>
      </c>
      <c r="D2874" t="s">
        <v>224</v>
      </c>
      <c r="E2874" t="s">
        <v>1788</v>
      </c>
      <c r="F2874" t="s">
        <v>134</v>
      </c>
      <c r="G2874" t="s">
        <v>134</v>
      </c>
      <c r="H2874" t="s">
        <v>11950</v>
      </c>
      <c r="I2874" t="s">
        <v>20</v>
      </c>
      <c r="J2874" t="s">
        <v>2349</v>
      </c>
      <c r="K2874" t="s">
        <v>21</v>
      </c>
      <c r="M2874" t="s">
        <v>11947</v>
      </c>
      <c r="N2874" t="s">
        <v>22</v>
      </c>
      <c r="O2874" t="s">
        <v>23</v>
      </c>
      <c r="P2874" t="s">
        <v>26</v>
      </c>
      <c r="Q2874" t="s">
        <v>2348</v>
      </c>
      <c r="R2874" s="13">
        <v>21</v>
      </c>
      <c r="S2874" s="13">
        <v>1</v>
      </c>
      <c r="T2874" s="21">
        <v>1</v>
      </c>
      <c r="V2874" t="s">
        <v>2154</v>
      </c>
      <c r="W2874" t="s">
        <v>17593</v>
      </c>
      <c r="X2874" s="20" t="str">
        <f>+IF(V2874="","-",CONCATENATE(V2874,"_",W2874))</f>
        <v>FINES_R16212223</v>
      </c>
      <c r="Y2874" s="59">
        <v>0.22001808881759641</v>
      </c>
      <c r="Z2874" t="s">
        <v>134</v>
      </c>
      <c r="AA2874" t="s">
        <v>2394</v>
      </c>
      <c r="AB2874" t="str">
        <f>+IF(W2874="","-",IF(W2874="UNICO","CENSO","MUESTRA"))</f>
        <v>MUESTRA</v>
      </c>
      <c r="AC2874" t="s">
        <v>2397</v>
      </c>
      <c r="AD2874" t="s">
        <v>11948</v>
      </c>
      <c r="AF2874">
        <f>+COUNTIF(Piloto!C:C,MARCO!A2874)</f>
        <v>0</v>
      </c>
    </row>
    <row r="2875" spans="1:32" x14ac:dyDescent="0.25">
      <c r="A2875" s="5" t="str">
        <f t="shared" si="44"/>
        <v>R 23 - D 91 - 452 - 4404</v>
      </c>
      <c r="B2875" s="23" t="s">
        <v>2347</v>
      </c>
      <c r="C2875" t="s">
        <v>159</v>
      </c>
      <c r="D2875" t="s">
        <v>1551</v>
      </c>
      <c r="E2875" t="s">
        <v>1552</v>
      </c>
      <c r="F2875" t="s">
        <v>134</v>
      </c>
      <c r="G2875" t="s">
        <v>134</v>
      </c>
      <c r="H2875" t="s">
        <v>12059</v>
      </c>
      <c r="I2875" t="s">
        <v>20</v>
      </c>
      <c r="J2875" t="s">
        <v>2349</v>
      </c>
      <c r="K2875" t="s">
        <v>21</v>
      </c>
      <c r="M2875" t="s">
        <v>12060</v>
      </c>
      <c r="N2875" t="s">
        <v>22</v>
      </c>
      <c r="O2875" t="s">
        <v>23</v>
      </c>
      <c r="P2875" t="s">
        <v>26</v>
      </c>
      <c r="Q2875" t="s">
        <v>2348</v>
      </c>
      <c r="R2875" s="13">
        <v>10</v>
      </c>
      <c r="S2875" s="13">
        <v>1</v>
      </c>
      <c r="T2875" s="21">
        <v>1</v>
      </c>
      <c r="V2875" t="s">
        <v>2154</v>
      </c>
      <c r="W2875" t="s">
        <v>17593</v>
      </c>
      <c r="X2875" s="20" t="str">
        <f>+IF(V2875="","-",CONCATENATE(V2875,"_",W2875))</f>
        <v>FINES_R16212223</v>
      </c>
      <c r="Y2875" s="59">
        <v>0.2221896946430206</v>
      </c>
      <c r="Z2875" t="s">
        <v>134</v>
      </c>
      <c r="AA2875" t="s">
        <v>2394</v>
      </c>
      <c r="AB2875" t="str">
        <f>+IF(W2875="","-",IF(W2875="UNICO","CENSO","MUESTRA"))</f>
        <v>MUESTRA</v>
      </c>
      <c r="AC2875" t="s">
        <v>2397</v>
      </c>
      <c r="AD2875" t="s">
        <v>12061</v>
      </c>
      <c r="AF2875">
        <f>+COUNTIF(Piloto!C:C,MARCO!A2875)</f>
        <v>0</v>
      </c>
    </row>
    <row r="2876" spans="1:32" x14ac:dyDescent="0.25">
      <c r="A2876" s="5" t="str">
        <f t="shared" si="44"/>
        <v>R 21 - D 23 - 451 - 1552</v>
      </c>
      <c r="B2876" s="23" t="s">
        <v>2347</v>
      </c>
      <c r="C2876" t="s">
        <v>417</v>
      </c>
      <c r="D2876" t="s">
        <v>495</v>
      </c>
      <c r="E2876" t="s">
        <v>496</v>
      </c>
      <c r="F2876" t="s">
        <v>134</v>
      </c>
      <c r="G2876" t="s">
        <v>134</v>
      </c>
      <c r="H2876" t="s">
        <v>6148</v>
      </c>
      <c r="I2876" t="s">
        <v>20</v>
      </c>
      <c r="J2876" t="s">
        <v>2349</v>
      </c>
      <c r="K2876" t="s">
        <v>21</v>
      </c>
      <c r="M2876" t="s">
        <v>3644</v>
      </c>
      <c r="N2876" t="s">
        <v>22</v>
      </c>
      <c r="O2876" t="s">
        <v>23</v>
      </c>
      <c r="P2876" t="s">
        <v>26</v>
      </c>
      <c r="Q2876" t="s">
        <v>2348</v>
      </c>
      <c r="R2876" s="13">
        <v>64</v>
      </c>
      <c r="S2876" s="13">
        <v>5</v>
      </c>
      <c r="T2876" s="21">
        <v>1</v>
      </c>
      <c r="V2876" t="s">
        <v>2154</v>
      </c>
      <c r="W2876" t="s">
        <v>17593</v>
      </c>
      <c r="X2876" s="20" t="str">
        <f>+IF(V2876="","-",CONCATENATE(V2876,"_",W2876))</f>
        <v>FINES_R16212223</v>
      </c>
      <c r="Y2876" s="59">
        <v>0.22943054139614111</v>
      </c>
      <c r="Z2876" t="s">
        <v>134</v>
      </c>
      <c r="AA2876" t="s">
        <v>2394</v>
      </c>
      <c r="AB2876" t="str">
        <f>+IF(W2876="","-",IF(W2876="UNICO","CENSO","MUESTRA"))</f>
        <v>MUESTRA</v>
      </c>
      <c r="AC2876" t="s">
        <v>2398</v>
      </c>
      <c r="AD2876" t="s">
        <v>6149</v>
      </c>
      <c r="AF2876">
        <f>+COUNTIF(Piloto!C:C,MARCO!A2876)</f>
        <v>0</v>
      </c>
    </row>
    <row r="2877" spans="1:32" x14ac:dyDescent="0.25">
      <c r="A2877" s="5" t="str">
        <f t="shared" si="44"/>
        <v>R 23 - D 105 - 451 - 2338</v>
      </c>
      <c r="B2877" s="23" t="s">
        <v>2347</v>
      </c>
      <c r="C2877" t="s">
        <v>159</v>
      </c>
      <c r="D2877" t="s">
        <v>397</v>
      </c>
      <c r="E2877" t="s">
        <v>1740</v>
      </c>
      <c r="F2877" t="s">
        <v>134</v>
      </c>
      <c r="G2877" t="s">
        <v>134</v>
      </c>
      <c r="H2877" t="s">
        <v>6281</v>
      </c>
      <c r="I2877" t="s">
        <v>20</v>
      </c>
      <c r="J2877" t="s">
        <v>2349</v>
      </c>
      <c r="K2877" t="s">
        <v>21</v>
      </c>
      <c r="M2877" t="s">
        <v>2332</v>
      </c>
      <c r="N2877" t="s">
        <v>22</v>
      </c>
      <c r="O2877" t="s">
        <v>23</v>
      </c>
      <c r="P2877" t="s">
        <v>26</v>
      </c>
      <c r="Q2877" t="s">
        <v>2348</v>
      </c>
      <c r="R2877" s="13">
        <v>46</v>
      </c>
      <c r="S2877" s="13">
        <v>2</v>
      </c>
      <c r="T2877" s="21">
        <v>1</v>
      </c>
      <c r="V2877" t="s">
        <v>2154</v>
      </c>
      <c r="W2877" t="s">
        <v>17593</v>
      </c>
      <c r="X2877" s="20" t="str">
        <f>+IF(V2877="","-",CONCATENATE(V2877,"_",W2877))</f>
        <v>FINES_R16212223</v>
      </c>
      <c r="Y2877" s="59">
        <v>0.22950279712676999</v>
      </c>
      <c r="Z2877" t="s">
        <v>134</v>
      </c>
      <c r="AA2877" t="s">
        <v>2394</v>
      </c>
      <c r="AB2877" t="str">
        <f>+IF(W2877="","-",IF(W2877="UNICO","CENSO","MUESTRA"))</f>
        <v>MUESTRA</v>
      </c>
      <c r="AC2877" t="s">
        <v>2397</v>
      </c>
      <c r="AD2877" t="s">
        <v>6282</v>
      </c>
      <c r="AF2877">
        <f>+COUNTIF(Piloto!C:C,MARCO!A2877)</f>
        <v>0</v>
      </c>
    </row>
    <row r="2878" spans="1:32" x14ac:dyDescent="0.25">
      <c r="A2878" s="5" t="str">
        <f t="shared" si="44"/>
        <v>R 16 - D 49 - 451 - 3822</v>
      </c>
      <c r="B2878" s="23" t="s">
        <v>2347</v>
      </c>
      <c r="C2878" t="s">
        <v>156</v>
      </c>
      <c r="D2878" t="s">
        <v>299</v>
      </c>
      <c r="E2878" t="s">
        <v>833</v>
      </c>
      <c r="F2878" t="s">
        <v>134</v>
      </c>
      <c r="G2878" t="s">
        <v>134</v>
      </c>
      <c r="H2878" t="s">
        <v>11334</v>
      </c>
      <c r="I2878" t="s">
        <v>20</v>
      </c>
      <c r="J2878" t="s">
        <v>2349</v>
      </c>
      <c r="K2878" t="s">
        <v>21</v>
      </c>
      <c r="M2878" t="s">
        <v>11335</v>
      </c>
      <c r="N2878" t="s">
        <v>22</v>
      </c>
      <c r="O2878" t="s">
        <v>23</v>
      </c>
      <c r="P2878" t="s">
        <v>26</v>
      </c>
      <c r="Q2878" t="s">
        <v>2348</v>
      </c>
      <c r="R2878" s="13">
        <v>17</v>
      </c>
      <c r="S2878" s="13">
        <v>1</v>
      </c>
      <c r="T2878" s="21">
        <v>1</v>
      </c>
      <c r="V2878" t="s">
        <v>2154</v>
      </c>
      <c r="W2878" t="s">
        <v>17593</v>
      </c>
      <c r="X2878" s="20" t="str">
        <f>+IF(V2878="","-",CONCATENATE(V2878,"_",W2878))</f>
        <v>FINES_R16212223</v>
      </c>
      <c r="Y2878" s="59">
        <v>0.2311021685600281</v>
      </c>
      <c r="Z2878" t="s">
        <v>134</v>
      </c>
      <c r="AA2878" t="s">
        <v>2394</v>
      </c>
      <c r="AB2878" t="str">
        <f>+IF(W2878="","-",IF(W2878="UNICO","CENSO","MUESTRA"))</f>
        <v>MUESTRA</v>
      </c>
      <c r="AC2878" t="s">
        <v>2398</v>
      </c>
      <c r="AD2878" t="s">
        <v>11336</v>
      </c>
      <c r="AF2878">
        <f>+COUNTIF(Piloto!C:C,MARCO!A2878)</f>
        <v>0</v>
      </c>
    </row>
    <row r="2879" spans="1:32" x14ac:dyDescent="0.25">
      <c r="A2879" s="5" t="str">
        <f t="shared" si="44"/>
        <v>R 22 - D 8 - 462 - 1915</v>
      </c>
      <c r="B2879" s="23" t="s">
        <v>2347</v>
      </c>
      <c r="C2879" t="s">
        <v>139</v>
      </c>
      <c r="D2879" t="s">
        <v>312</v>
      </c>
      <c r="E2879" t="s">
        <v>314</v>
      </c>
      <c r="F2879" t="s">
        <v>134</v>
      </c>
      <c r="G2879" t="s">
        <v>134</v>
      </c>
      <c r="H2879" t="s">
        <v>6264</v>
      </c>
      <c r="I2879" t="s">
        <v>20</v>
      </c>
      <c r="J2879" t="s">
        <v>2349</v>
      </c>
      <c r="K2879" t="s">
        <v>21</v>
      </c>
      <c r="M2879" t="s">
        <v>6265</v>
      </c>
      <c r="N2879" t="s">
        <v>22</v>
      </c>
      <c r="O2879" t="s">
        <v>23</v>
      </c>
      <c r="P2879" t="s">
        <v>26</v>
      </c>
      <c r="Q2879" t="s">
        <v>2348</v>
      </c>
      <c r="R2879" s="13">
        <v>15</v>
      </c>
      <c r="S2879" s="13">
        <v>1</v>
      </c>
      <c r="T2879" s="21">
        <v>1</v>
      </c>
      <c r="V2879" t="s">
        <v>2154</v>
      </c>
      <c r="W2879" t="s">
        <v>17593</v>
      </c>
      <c r="X2879" s="20" t="str">
        <f>+IF(V2879="","-",CONCATENATE(V2879,"_",W2879))</f>
        <v>FINES_R16212223</v>
      </c>
      <c r="Y2879" s="59">
        <v>0.23287130892276761</v>
      </c>
      <c r="Z2879" t="s">
        <v>134</v>
      </c>
      <c r="AA2879" t="s">
        <v>2394</v>
      </c>
      <c r="AB2879" t="str">
        <f>+IF(W2879="","-",IF(W2879="UNICO","CENSO","MUESTRA"))</f>
        <v>MUESTRA</v>
      </c>
      <c r="AC2879" t="s">
        <v>2398</v>
      </c>
      <c r="AD2879" t="s">
        <v>6266</v>
      </c>
      <c r="AF2879">
        <f>+COUNTIF(Piloto!C:C,MARCO!A2879)</f>
        <v>0</v>
      </c>
    </row>
    <row r="2880" spans="1:32" x14ac:dyDescent="0.25">
      <c r="A2880" s="5" t="str">
        <f t="shared" si="44"/>
        <v>R 22 - D 8 - 462 - 3611</v>
      </c>
      <c r="B2880" s="23" t="s">
        <v>2347</v>
      </c>
      <c r="C2880" t="s">
        <v>139</v>
      </c>
      <c r="D2880" t="s">
        <v>312</v>
      </c>
      <c r="E2880" t="s">
        <v>314</v>
      </c>
      <c r="F2880" t="s">
        <v>134</v>
      </c>
      <c r="G2880" t="s">
        <v>134</v>
      </c>
      <c r="H2880" t="s">
        <v>11990</v>
      </c>
      <c r="I2880" t="s">
        <v>20</v>
      </c>
      <c r="J2880" t="s">
        <v>2349</v>
      </c>
      <c r="K2880" t="s">
        <v>21</v>
      </c>
      <c r="M2880" t="s">
        <v>11991</v>
      </c>
      <c r="N2880" t="s">
        <v>22</v>
      </c>
      <c r="O2880" t="s">
        <v>23</v>
      </c>
      <c r="P2880" t="s">
        <v>26</v>
      </c>
      <c r="Q2880" t="s">
        <v>2348</v>
      </c>
      <c r="R2880" s="13">
        <v>23</v>
      </c>
      <c r="S2880" s="13">
        <v>1</v>
      </c>
      <c r="T2880" s="21">
        <v>1</v>
      </c>
      <c r="V2880" t="s">
        <v>2154</v>
      </c>
      <c r="W2880" t="s">
        <v>17593</v>
      </c>
      <c r="X2880" s="20" t="str">
        <f>+IF(V2880="","-",CONCATENATE(V2880,"_",W2880))</f>
        <v>FINES_R16212223</v>
      </c>
      <c r="Y2880" s="59">
        <v>0.23287130892276761</v>
      </c>
      <c r="Z2880" t="s">
        <v>134</v>
      </c>
      <c r="AA2880" t="s">
        <v>2394</v>
      </c>
      <c r="AB2880" t="str">
        <f>+IF(W2880="","-",IF(W2880="UNICO","CENSO","MUESTRA"))</f>
        <v>MUESTRA</v>
      </c>
      <c r="AC2880" t="s">
        <v>2397</v>
      </c>
      <c r="AD2880" t="s">
        <v>11992</v>
      </c>
      <c r="AF2880">
        <f>+COUNTIF(Piloto!C:C,MARCO!A2880)</f>
        <v>0</v>
      </c>
    </row>
    <row r="2881" spans="1:32" x14ac:dyDescent="0.25">
      <c r="A2881" s="5" t="str">
        <f t="shared" si="44"/>
        <v>R 23 - D 51 - 451 - 2441</v>
      </c>
      <c r="B2881" s="23" t="s">
        <v>2347</v>
      </c>
      <c r="C2881" t="s">
        <v>159</v>
      </c>
      <c r="D2881" t="s">
        <v>842</v>
      </c>
      <c r="E2881" t="s">
        <v>843</v>
      </c>
      <c r="F2881" t="s">
        <v>134</v>
      </c>
      <c r="G2881" t="s">
        <v>134</v>
      </c>
      <c r="H2881" t="s">
        <v>6306</v>
      </c>
      <c r="I2881" t="s">
        <v>20</v>
      </c>
      <c r="J2881" t="s">
        <v>2349</v>
      </c>
      <c r="K2881" t="s">
        <v>21</v>
      </c>
      <c r="M2881" t="s">
        <v>6307</v>
      </c>
      <c r="N2881" t="s">
        <v>22</v>
      </c>
      <c r="O2881" t="s">
        <v>23</v>
      </c>
      <c r="P2881" t="s">
        <v>26</v>
      </c>
      <c r="Q2881" t="s">
        <v>2348</v>
      </c>
      <c r="R2881" s="13">
        <v>16</v>
      </c>
      <c r="S2881" s="13">
        <v>1</v>
      </c>
      <c r="T2881" s="21">
        <v>1</v>
      </c>
      <c r="V2881" t="s">
        <v>2154</v>
      </c>
      <c r="W2881" t="s">
        <v>17593</v>
      </c>
      <c r="X2881" s="20" t="str">
        <f>+IF(V2881="","-",CONCATENATE(V2881,"_",W2881))</f>
        <v>FINES_R16212223</v>
      </c>
      <c r="Y2881" s="59">
        <v>0.23453465104103091</v>
      </c>
      <c r="Z2881" t="s">
        <v>134</v>
      </c>
      <c r="AA2881" t="s">
        <v>2394</v>
      </c>
      <c r="AB2881" t="str">
        <f>+IF(W2881="","-",IF(W2881="UNICO","CENSO","MUESTRA"))</f>
        <v>MUESTRA</v>
      </c>
      <c r="AC2881" t="s">
        <v>2397</v>
      </c>
      <c r="AD2881" t="s">
        <v>6308</v>
      </c>
      <c r="AF2881">
        <f>+COUNTIF(Piloto!C:C,MARCO!A2881)</f>
        <v>0</v>
      </c>
    </row>
    <row r="2882" spans="1:32" x14ac:dyDescent="0.25">
      <c r="A2882" s="5" t="str">
        <f t="shared" si="44"/>
        <v>R 23 - D 91 - 452 - 2584</v>
      </c>
      <c r="B2882" s="23" t="s">
        <v>2347</v>
      </c>
      <c r="C2882" t="s">
        <v>159</v>
      </c>
      <c r="D2882" t="s">
        <v>1551</v>
      </c>
      <c r="E2882" t="s">
        <v>1552</v>
      </c>
      <c r="F2882" t="s">
        <v>134</v>
      </c>
      <c r="G2882" t="s">
        <v>134</v>
      </c>
      <c r="H2882" t="s">
        <v>6322</v>
      </c>
      <c r="I2882" t="s">
        <v>20</v>
      </c>
      <c r="J2882" t="s">
        <v>2349</v>
      </c>
      <c r="K2882" t="s">
        <v>21</v>
      </c>
      <c r="M2882" t="s">
        <v>6323</v>
      </c>
      <c r="N2882" t="s">
        <v>22</v>
      </c>
      <c r="O2882" t="s">
        <v>23</v>
      </c>
      <c r="P2882" t="s">
        <v>26</v>
      </c>
      <c r="Q2882" t="s">
        <v>2348</v>
      </c>
      <c r="R2882" s="13">
        <v>12</v>
      </c>
      <c r="S2882" s="13">
        <v>1</v>
      </c>
      <c r="T2882" s="21">
        <v>1</v>
      </c>
      <c r="V2882" t="s">
        <v>2154</v>
      </c>
      <c r="W2882" t="s">
        <v>17593</v>
      </c>
      <c r="X2882" s="20" t="str">
        <f>+IF(V2882="","-",CONCATENATE(V2882,"_",W2882))</f>
        <v>FINES_R16212223</v>
      </c>
      <c r="Y2882" s="59">
        <v>0.23668529093265531</v>
      </c>
      <c r="Z2882" t="s">
        <v>134</v>
      </c>
      <c r="AA2882" t="s">
        <v>2394</v>
      </c>
      <c r="AB2882" t="str">
        <f>+IF(W2882="","-",IF(W2882="UNICO","CENSO","MUESTRA"))</f>
        <v>MUESTRA</v>
      </c>
      <c r="AC2882" t="s">
        <v>2397</v>
      </c>
      <c r="AD2882" t="s">
        <v>6324</v>
      </c>
      <c r="AF2882">
        <f>+COUNTIF(Piloto!C:C,MARCO!A2882)</f>
        <v>0</v>
      </c>
    </row>
    <row r="2883" spans="1:32" x14ac:dyDescent="0.25">
      <c r="A2883" s="5" t="str">
        <f t="shared" ref="A2883:A2946" si="45">+H2883</f>
        <v>R 21 - D 50 - 451 - 4264</v>
      </c>
      <c r="B2883" s="23" t="s">
        <v>2347</v>
      </c>
      <c r="C2883" t="s">
        <v>417</v>
      </c>
      <c r="D2883" t="s">
        <v>838</v>
      </c>
      <c r="E2883" t="s">
        <v>839</v>
      </c>
      <c r="F2883" t="s">
        <v>134</v>
      </c>
      <c r="G2883" t="s">
        <v>134</v>
      </c>
      <c r="H2883" t="s">
        <v>11940</v>
      </c>
      <c r="I2883" t="s">
        <v>20</v>
      </c>
      <c r="J2883" t="s">
        <v>2349</v>
      </c>
      <c r="K2883" t="s">
        <v>21</v>
      </c>
      <c r="M2883" t="s">
        <v>11941</v>
      </c>
      <c r="N2883" t="s">
        <v>22</v>
      </c>
      <c r="O2883" t="s">
        <v>23</v>
      </c>
      <c r="P2883" t="s">
        <v>26</v>
      </c>
      <c r="Q2883" t="s">
        <v>2348</v>
      </c>
      <c r="R2883" s="13">
        <v>7</v>
      </c>
      <c r="S2883" s="13">
        <v>1</v>
      </c>
      <c r="T2883" s="21">
        <v>1</v>
      </c>
      <c r="V2883" t="s">
        <v>2154</v>
      </c>
      <c r="W2883" t="s">
        <v>17593</v>
      </c>
      <c r="X2883" s="20" t="str">
        <f>+IF(V2883="","-",CONCATENATE(V2883,"_",W2883))</f>
        <v>FINES_R16212223</v>
      </c>
      <c r="Y2883" s="59">
        <v>0.2384832501411438</v>
      </c>
      <c r="Z2883" t="s">
        <v>134</v>
      </c>
      <c r="AA2883" t="s">
        <v>2394</v>
      </c>
      <c r="AB2883" t="str">
        <f>+IF(W2883="","-",IF(W2883="UNICO","CENSO","MUESTRA"))</f>
        <v>MUESTRA</v>
      </c>
      <c r="AC2883" t="s">
        <v>2398</v>
      </c>
      <c r="AD2883" t="s">
        <v>11942</v>
      </c>
      <c r="AF2883">
        <f>+COUNTIF(Piloto!C:C,MARCO!A2883)</f>
        <v>0</v>
      </c>
    </row>
    <row r="2884" spans="1:32" x14ac:dyDescent="0.25">
      <c r="A2884" s="5" t="str">
        <f t="shared" si="45"/>
        <v>R 16 - D 106 - 451 - 4511</v>
      </c>
      <c r="B2884" s="23" t="s">
        <v>2347</v>
      </c>
      <c r="C2884" t="s">
        <v>156</v>
      </c>
      <c r="D2884" t="s">
        <v>515</v>
      </c>
      <c r="E2884" t="s">
        <v>1743</v>
      </c>
      <c r="F2884" t="s">
        <v>134</v>
      </c>
      <c r="G2884" t="s">
        <v>134</v>
      </c>
      <c r="H2884" t="s">
        <v>11314</v>
      </c>
      <c r="I2884" t="s">
        <v>20</v>
      </c>
      <c r="J2884" t="s">
        <v>2349</v>
      </c>
      <c r="K2884" t="s">
        <v>21</v>
      </c>
      <c r="M2884" t="s">
        <v>11315</v>
      </c>
      <c r="N2884" t="s">
        <v>22</v>
      </c>
      <c r="O2884" t="s">
        <v>23</v>
      </c>
      <c r="P2884" t="s">
        <v>26</v>
      </c>
      <c r="Q2884" t="s">
        <v>2348</v>
      </c>
      <c r="R2884" s="13">
        <v>23</v>
      </c>
      <c r="S2884" s="13">
        <v>1</v>
      </c>
      <c r="T2884" s="21">
        <v>1</v>
      </c>
      <c r="V2884" t="s">
        <v>2154</v>
      </c>
      <c r="W2884" t="s">
        <v>17593</v>
      </c>
      <c r="X2884" s="20" t="str">
        <f>+IF(V2884="","-",CONCATENATE(V2884,"_",W2884))</f>
        <v>FINES_R16212223</v>
      </c>
      <c r="Y2884" s="59">
        <v>0.2397535443305969</v>
      </c>
      <c r="Z2884" t="s">
        <v>134</v>
      </c>
      <c r="AA2884" t="s">
        <v>2394</v>
      </c>
      <c r="AB2884" t="str">
        <f>+IF(W2884="","-",IF(W2884="UNICO","CENSO","MUESTRA"))</f>
        <v>MUESTRA</v>
      </c>
      <c r="AC2884" t="s">
        <v>2397</v>
      </c>
      <c r="AD2884" t="s">
        <v>11316</v>
      </c>
      <c r="AF2884">
        <f>+COUNTIF(Piloto!C:C,MARCO!A2884)</f>
        <v>0</v>
      </c>
    </row>
    <row r="2885" spans="1:32" x14ac:dyDescent="0.25">
      <c r="A2885" s="5" t="str">
        <f t="shared" si="45"/>
        <v>R 23 - D 2 - 451 - 2542</v>
      </c>
      <c r="B2885" s="23" t="s">
        <v>2347</v>
      </c>
      <c r="C2885" t="s">
        <v>159</v>
      </c>
      <c r="D2885" t="s">
        <v>164</v>
      </c>
      <c r="E2885" t="s">
        <v>166</v>
      </c>
      <c r="F2885" t="s">
        <v>134</v>
      </c>
      <c r="G2885" t="s">
        <v>134</v>
      </c>
      <c r="H2885" t="s">
        <v>6290</v>
      </c>
      <c r="I2885" t="s">
        <v>20</v>
      </c>
      <c r="J2885" t="s">
        <v>2349</v>
      </c>
      <c r="K2885" t="s">
        <v>21</v>
      </c>
      <c r="M2885" t="s">
        <v>6291</v>
      </c>
      <c r="N2885" t="s">
        <v>22</v>
      </c>
      <c r="O2885" t="s">
        <v>23</v>
      </c>
      <c r="P2885" t="s">
        <v>26</v>
      </c>
      <c r="Q2885" t="s">
        <v>2348</v>
      </c>
      <c r="R2885" s="13">
        <v>9</v>
      </c>
      <c r="S2885" s="13">
        <v>1</v>
      </c>
      <c r="T2885" s="21">
        <v>1</v>
      </c>
      <c r="V2885" t="s">
        <v>2154</v>
      </c>
      <c r="W2885" t="s">
        <v>17593</v>
      </c>
      <c r="X2885" s="20" t="str">
        <f>+IF(V2885="","-",CONCATENATE(V2885,"_",W2885))</f>
        <v>FINES_R16212223</v>
      </c>
      <c r="Y2885" s="59">
        <v>0.2425244748592377</v>
      </c>
      <c r="Z2885" t="s">
        <v>134</v>
      </c>
      <c r="AA2885" t="s">
        <v>2394</v>
      </c>
      <c r="AB2885" t="str">
        <f>+IF(W2885="","-",IF(W2885="UNICO","CENSO","MUESTRA"))</f>
        <v>MUESTRA</v>
      </c>
      <c r="AC2885" t="s">
        <v>2397</v>
      </c>
      <c r="AD2885" t="s">
        <v>6292</v>
      </c>
      <c r="AF2885">
        <f>+COUNTIF(Piloto!C:C,MARCO!A2885)</f>
        <v>0</v>
      </c>
    </row>
    <row r="2886" spans="1:32" x14ac:dyDescent="0.25">
      <c r="A2886" s="5" t="str">
        <f t="shared" si="45"/>
        <v>R 16 - D 127 - 451 - 2910</v>
      </c>
      <c r="B2886" s="23" t="s">
        <v>2347</v>
      </c>
      <c r="C2886" t="s">
        <v>156</v>
      </c>
      <c r="D2886" t="s">
        <v>468</v>
      </c>
      <c r="E2886" t="s">
        <v>1977</v>
      </c>
      <c r="F2886" t="s">
        <v>134</v>
      </c>
      <c r="G2886" t="s">
        <v>134</v>
      </c>
      <c r="H2886" t="s">
        <v>4516</v>
      </c>
      <c r="I2886" t="s">
        <v>20</v>
      </c>
      <c r="J2886" t="s">
        <v>2349</v>
      </c>
      <c r="K2886" t="s">
        <v>21</v>
      </c>
      <c r="M2886" t="s">
        <v>4517</v>
      </c>
      <c r="N2886" t="s">
        <v>22</v>
      </c>
      <c r="O2886" t="s">
        <v>23</v>
      </c>
      <c r="P2886" t="s">
        <v>26</v>
      </c>
      <c r="Q2886" t="s">
        <v>2348</v>
      </c>
      <c r="R2886" s="13">
        <v>17</v>
      </c>
      <c r="S2886" s="13">
        <v>1</v>
      </c>
      <c r="T2886" s="21">
        <v>1</v>
      </c>
      <c r="V2886" t="s">
        <v>2154</v>
      </c>
      <c r="W2886" t="s">
        <v>17593</v>
      </c>
      <c r="X2886" s="20" t="str">
        <f>+IF(V2886="","-",CONCATENATE(V2886,"_",W2886))</f>
        <v>FINES_R16212223</v>
      </c>
      <c r="Y2886" s="59">
        <v>0.2443994730710983</v>
      </c>
      <c r="Z2886" t="s">
        <v>134</v>
      </c>
      <c r="AA2886" t="s">
        <v>2394</v>
      </c>
      <c r="AB2886" t="str">
        <f>+IF(W2886="","-",IF(W2886="UNICO","CENSO","MUESTRA"))</f>
        <v>MUESTRA</v>
      </c>
      <c r="AC2886" t="s">
        <v>2398</v>
      </c>
      <c r="AD2886" t="s">
        <v>4518</v>
      </c>
      <c r="AF2886">
        <f>+COUNTIF(Piloto!C:C,MARCO!A2886)</f>
        <v>0</v>
      </c>
    </row>
    <row r="2887" spans="1:32" x14ac:dyDescent="0.25">
      <c r="A2887" s="5" t="str">
        <f t="shared" si="45"/>
        <v>R 21 - D 52 - 452 - 3753</v>
      </c>
      <c r="B2887" s="23" t="s">
        <v>2347</v>
      </c>
      <c r="C2887" t="s">
        <v>417</v>
      </c>
      <c r="D2887" t="s">
        <v>848</v>
      </c>
      <c r="E2887" t="s">
        <v>850</v>
      </c>
      <c r="F2887" t="s">
        <v>134</v>
      </c>
      <c r="G2887" t="s">
        <v>134</v>
      </c>
      <c r="H2887" t="s">
        <v>6189</v>
      </c>
      <c r="I2887" t="s">
        <v>20</v>
      </c>
      <c r="J2887" t="s">
        <v>2349</v>
      </c>
      <c r="K2887" t="s">
        <v>21</v>
      </c>
      <c r="M2887" t="s">
        <v>6190</v>
      </c>
      <c r="N2887" t="s">
        <v>22</v>
      </c>
      <c r="O2887" t="s">
        <v>23</v>
      </c>
      <c r="P2887" t="s">
        <v>26</v>
      </c>
      <c r="Q2887" t="s">
        <v>2348</v>
      </c>
      <c r="R2887" s="13">
        <v>15</v>
      </c>
      <c r="S2887" s="13">
        <v>1</v>
      </c>
      <c r="T2887" s="21">
        <v>1</v>
      </c>
      <c r="V2887" t="s">
        <v>2154</v>
      </c>
      <c r="W2887" t="s">
        <v>17593</v>
      </c>
      <c r="X2887" s="20" t="str">
        <f>+IF(V2887="","-",CONCATENATE(V2887,"_",W2887))</f>
        <v>FINES_R16212223</v>
      </c>
      <c r="Y2887" s="59">
        <v>0.24586586654186249</v>
      </c>
      <c r="Z2887" t="s">
        <v>134</v>
      </c>
      <c r="AA2887" t="s">
        <v>2394</v>
      </c>
      <c r="AB2887" t="str">
        <f>+IF(W2887="","-",IF(W2887="UNICO","CENSO","MUESTRA"))</f>
        <v>MUESTRA</v>
      </c>
      <c r="AC2887" t="s">
        <v>2397</v>
      </c>
      <c r="AD2887" t="s">
        <v>6191</v>
      </c>
      <c r="AF2887">
        <f>+COUNTIF(Piloto!C:C,MARCO!A2887)</f>
        <v>0</v>
      </c>
    </row>
    <row r="2888" spans="1:32" x14ac:dyDescent="0.25">
      <c r="A2888" s="5" t="str">
        <f t="shared" si="45"/>
        <v>R 23 - D 2 - 451 - 4229</v>
      </c>
      <c r="B2888" s="23" t="s">
        <v>2347</v>
      </c>
      <c r="C2888" t="s">
        <v>159</v>
      </c>
      <c r="D2888" t="s">
        <v>164</v>
      </c>
      <c r="E2888" t="s">
        <v>166</v>
      </c>
      <c r="F2888" t="s">
        <v>134</v>
      </c>
      <c r="G2888" t="s">
        <v>134</v>
      </c>
      <c r="H2888" t="s">
        <v>12031</v>
      </c>
      <c r="I2888" t="s">
        <v>20</v>
      </c>
      <c r="J2888" t="s">
        <v>2349</v>
      </c>
      <c r="K2888" t="s">
        <v>21</v>
      </c>
      <c r="M2888" t="s">
        <v>3162</v>
      </c>
      <c r="N2888" t="s">
        <v>22</v>
      </c>
      <c r="O2888" t="s">
        <v>23</v>
      </c>
      <c r="P2888" t="s">
        <v>26</v>
      </c>
      <c r="Q2888" t="s">
        <v>2348</v>
      </c>
      <c r="R2888" s="13">
        <v>14</v>
      </c>
      <c r="S2888" s="13">
        <v>1</v>
      </c>
      <c r="T2888" s="21">
        <v>1</v>
      </c>
      <c r="V2888" t="s">
        <v>2154</v>
      </c>
      <c r="W2888" t="s">
        <v>17593</v>
      </c>
      <c r="X2888" s="20" t="str">
        <f>+IF(V2888="","-",CONCATENATE(V2888,"_",W2888))</f>
        <v>FINES_R16212223</v>
      </c>
      <c r="Y2888" s="59">
        <v>0.2463214099407196</v>
      </c>
      <c r="Z2888" t="s">
        <v>134</v>
      </c>
      <c r="AA2888" t="s">
        <v>2394</v>
      </c>
      <c r="AB2888" t="str">
        <f>+IF(W2888="","-",IF(W2888="UNICO","CENSO","MUESTRA"))</f>
        <v>MUESTRA</v>
      </c>
      <c r="AC2888" t="s">
        <v>2397</v>
      </c>
      <c r="AD2888" t="s">
        <v>12032</v>
      </c>
      <c r="AF2888">
        <f>+COUNTIF(Piloto!C:C,MARCO!A2888)</f>
        <v>1</v>
      </c>
    </row>
    <row r="2889" spans="1:32" x14ac:dyDescent="0.25">
      <c r="A2889" s="5" t="str">
        <f t="shared" si="45"/>
        <v>R 23 - D 51 - 451 - 2442</v>
      </c>
      <c r="B2889" s="23" t="s">
        <v>2347</v>
      </c>
      <c r="C2889" t="s">
        <v>159</v>
      </c>
      <c r="D2889" t="s">
        <v>842</v>
      </c>
      <c r="E2889" t="s">
        <v>843</v>
      </c>
      <c r="F2889" t="s">
        <v>134</v>
      </c>
      <c r="G2889" t="s">
        <v>134</v>
      </c>
      <c r="H2889" t="s">
        <v>6310</v>
      </c>
      <c r="I2889" t="s">
        <v>20</v>
      </c>
      <c r="J2889" t="s">
        <v>2349</v>
      </c>
      <c r="K2889" t="s">
        <v>21</v>
      </c>
      <c r="M2889" t="s">
        <v>6311</v>
      </c>
      <c r="N2889" t="s">
        <v>22</v>
      </c>
      <c r="O2889" t="s">
        <v>23</v>
      </c>
      <c r="P2889" t="s">
        <v>26</v>
      </c>
      <c r="Q2889" t="s">
        <v>2348</v>
      </c>
      <c r="R2889" s="13">
        <v>14</v>
      </c>
      <c r="S2889" s="13">
        <v>1</v>
      </c>
      <c r="T2889" s="21">
        <v>1</v>
      </c>
      <c r="V2889" t="s">
        <v>2154</v>
      </c>
      <c r="W2889" t="s">
        <v>17593</v>
      </c>
      <c r="X2889" s="20" t="str">
        <f>+IF(V2889="","-",CONCATENATE(V2889,"_",W2889))</f>
        <v>FINES_R16212223</v>
      </c>
      <c r="Y2889" s="59">
        <v>0.24652524292469019</v>
      </c>
      <c r="Z2889" t="s">
        <v>134</v>
      </c>
      <c r="AA2889" t="s">
        <v>2394</v>
      </c>
      <c r="AB2889" t="str">
        <f>+IF(W2889="","-",IF(W2889="UNICO","CENSO","MUESTRA"))</f>
        <v>MUESTRA</v>
      </c>
      <c r="AC2889" t="s">
        <v>2397</v>
      </c>
      <c r="AD2889" t="s">
        <v>6312</v>
      </c>
      <c r="AF2889">
        <f>+COUNTIF(Piloto!C:C,MARCO!A2889)</f>
        <v>0</v>
      </c>
    </row>
    <row r="2890" spans="1:32" x14ac:dyDescent="0.25">
      <c r="A2890" s="5" t="str">
        <f t="shared" si="45"/>
        <v>R 16 - D 120 - 451 - 4529</v>
      </c>
      <c r="B2890" s="23" t="s">
        <v>2347</v>
      </c>
      <c r="C2890" t="s">
        <v>156</v>
      </c>
      <c r="D2890" t="s">
        <v>154</v>
      </c>
      <c r="E2890" t="s">
        <v>1945</v>
      </c>
      <c r="F2890" t="s">
        <v>134</v>
      </c>
      <c r="G2890" t="s">
        <v>134</v>
      </c>
      <c r="H2890" t="s">
        <v>11318</v>
      </c>
      <c r="I2890" t="s">
        <v>20</v>
      </c>
      <c r="J2890" t="s">
        <v>2349</v>
      </c>
      <c r="K2890" t="s">
        <v>21</v>
      </c>
      <c r="M2890" t="s">
        <v>18089</v>
      </c>
      <c r="N2890" t="s">
        <v>22</v>
      </c>
      <c r="O2890" t="s">
        <v>23</v>
      </c>
      <c r="P2890" t="s">
        <v>26</v>
      </c>
      <c r="Q2890" t="s">
        <v>2348</v>
      </c>
      <c r="R2890" s="13">
        <v>23</v>
      </c>
      <c r="S2890" s="13">
        <v>1</v>
      </c>
      <c r="T2890" s="21">
        <v>1</v>
      </c>
      <c r="V2890" t="s">
        <v>2154</v>
      </c>
      <c r="W2890" t="s">
        <v>17593</v>
      </c>
      <c r="X2890" s="20" t="str">
        <f>+IF(V2890="","-",CONCATENATE(V2890,"_",W2890))</f>
        <v>FINES_R16212223</v>
      </c>
      <c r="Y2890" s="59">
        <v>0.24744099378585821</v>
      </c>
      <c r="Z2890" t="s">
        <v>134</v>
      </c>
      <c r="AA2890" t="s">
        <v>2394</v>
      </c>
      <c r="AB2890" t="str">
        <f>+IF(W2890="","-",IF(W2890="UNICO","CENSO","MUESTRA"))</f>
        <v>MUESTRA</v>
      </c>
      <c r="AC2890" t="s">
        <v>2397</v>
      </c>
      <c r="AD2890" t="s">
        <v>11320</v>
      </c>
      <c r="AF2890">
        <f>+COUNTIF(Piloto!C:C,MARCO!A2890)</f>
        <v>0</v>
      </c>
    </row>
    <row r="2891" spans="1:32" x14ac:dyDescent="0.25">
      <c r="A2891" s="5" t="str">
        <f t="shared" si="45"/>
        <v>R 23 - D 2 - 451 - 2470</v>
      </c>
      <c r="B2891" s="23" t="s">
        <v>2347</v>
      </c>
      <c r="C2891" t="s">
        <v>159</v>
      </c>
      <c r="D2891" t="s">
        <v>164</v>
      </c>
      <c r="E2891" t="s">
        <v>166</v>
      </c>
      <c r="F2891" t="s">
        <v>134</v>
      </c>
      <c r="G2891" t="s">
        <v>134</v>
      </c>
      <c r="H2891" t="s">
        <v>12027</v>
      </c>
      <c r="I2891" t="s">
        <v>20</v>
      </c>
      <c r="J2891" t="s">
        <v>2349</v>
      </c>
      <c r="K2891" t="s">
        <v>21</v>
      </c>
      <c r="M2891" t="s">
        <v>12028</v>
      </c>
      <c r="N2891" t="s">
        <v>22</v>
      </c>
      <c r="O2891" t="s">
        <v>23</v>
      </c>
      <c r="P2891" t="s">
        <v>26</v>
      </c>
      <c r="Q2891" t="s">
        <v>2348</v>
      </c>
      <c r="R2891" s="13">
        <v>0</v>
      </c>
      <c r="S2891" s="13">
        <v>1</v>
      </c>
      <c r="T2891" s="21">
        <v>1</v>
      </c>
      <c r="V2891" t="s">
        <v>2154</v>
      </c>
      <c r="W2891" t="s">
        <v>17593</v>
      </c>
      <c r="X2891" s="20" t="str">
        <f>+IF(V2891="","-",CONCATENATE(V2891,"_",W2891))</f>
        <v>FINES_R16212223</v>
      </c>
      <c r="Y2891" s="59">
        <v>0.25121214985847468</v>
      </c>
      <c r="Z2891" t="s">
        <v>134</v>
      </c>
      <c r="AA2891" t="s">
        <v>2394</v>
      </c>
      <c r="AB2891" t="str">
        <f>+IF(W2891="","-",IF(W2891="UNICO","CENSO","MUESTRA"))</f>
        <v>MUESTRA</v>
      </c>
      <c r="AC2891" t="s">
        <v>2397</v>
      </c>
      <c r="AD2891" t="s">
        <v>12029</v>
      </c>
      <c r="AF2891">
        <f>+COUNTIF(Piloto!C:C,MARCO!A2891)</f>
        <v>0</v>
      </c>
    </row>
    <row r="2892" spans="1:32" x14ac:dyDescent="0.25">
      <c r="A2892" s="5" t="str">
        <f t="shared" si="45"/>
        <v>R 23 - D 2 - 451 - 2471</v>
      </c>
      <c r="B2892" s="23" t="s">
        <v>2347</v>
      </c>
      <c r="C2892" t="s">
        <v>159</v>
      </c>
      <c r="D2892" t="s">
        <v>164</v>
      </c>
      <c r="E2892" t="s">
        <v>166</v>
      </c>
      <c r="F2892" t="s">
        <v>134</v>
      </c>
      <c r="G2892" t="s">
        <v>134</v>
      </c>
      <c r="H2892" t="s">
        <v>12034</v>
      </c>
      <c r="I2892" t="s">
        <v>20</v>
      </c>
      <c r="J2892" t="s">
        <v>2349</v>
      </c>
      <c r="K2892" t="s">
        <v>21</v>
      </c>
      <c r="M2892" t="s">
        <v>12035</v>
      </c>
      <c r="N2892" t="s">
        <v>22</v>
      </c>
      <c r="O2892" t="s">
        <v>23</v>
      </c>
      <c r="P2892" t="s">
        <v>26</v>
      </c>
      <c r="Q2892" t="s">
        <v>2348</v>
      </c>
      <c r="R2892" s="13">
        <v>23</v>
      </c>
      <c r="S2892" s="13">
        <v>1</v>
      </c>
      <c r="T2892" s="21">
        <v>1</v>
      </c>
      <c r="V2892" t="s">
        <v>2154</v>
      </c>
      <c r="W2892" t="s">
        <v>17593</v>
      </c>
      <c r="X2892" s="20" t="str">
        <f>+IF(V2892="","-",CONCATENATE(V2892,"_",W2892))</f>
        <v>FINES_R16212223</v>
      </c>
      <c r="Y2892" s="59">
        <v>0.25121214985847468</v>
      </c>
      <c r="Z2892" t="s">
        <v>134</v>
      </c>
      <c r="AA2892" t="s">
        <v>2394</v>
      </c>
      <c r="AB2892" t="str">
        <f>+IF(W2892="","-",IF(W2892="UNICO","CENSO","MUESTRA"))</f>
        <v>MUESTRA</v>
      </c>
      <c r="AC2892" t="s">
        <v>2398</v>
      </c>
      <c r="AD2892" t="s">
        <v>12036</v>
      </c>
      <c r="AF2892">
        <f>+COUNTIF(Piloto!C:C,MARCO!A2892)</f>
        <v>0</v>
      </c>
    </row>
    <row r="2893" spans="1:32" x14ac:dyDescent="0.25">
      <c r="A2893" s="5" t="str">
        <f t="shared" si="45"/>
        <v>R 21 - D 24 - 451 - 3288</v>
      </c>
      <c r="B2893" s="23" t="s">
        <v>2347</v>
      </c>
      <c r="C2893" t="s">
        <v>417</v>
      </c>
      <c r="D2893" t="s">
        <v>502</v>
      </c>
      <c r="E2893" t="s">
        <v>503</v>
      </c>
      <c r="F2893" t="s">
        <v>134</v>
      </c>
      <c r="G2893" t="s">
        <v>134</v>
      </c>
      <c r="H2893" t="s">
        <v>6153</v>
      </c>
      <c r="I2893" t="s">
        <v>20</v>
      </c>
      <c r="J2893" t="s">
        <v>2349</v>
      </c>
      <c r="K2893" t="s">
        <v>21</v>
      </c>
      <c r="M2893" t="s">
        <v>6154</v>
      </c>
      <c r="N2893" t="s">
        <v>22</v>
      </c>
      <c r="O2893" t="s">
        <v>23</v>
      </c>
      <c r="P2893" t="s">
        <v>26</v>
      </c>
      <c r="Q2893" t="s">
        <v>2348</v>
      </c>
      <c r="R2893" s="13">
        <v>29</v>
      </c>
      <c r="S2893" s="13">
        <v>2</v>
      </c>
      <c r="T2893" s="21">
        <v>1</v>
      </c>
      <c r="V2893" t="s">
        <v>2154</v>
      </c>
      <c r="W2893" t="s">
        <v>17593</v>
      </c>
      <c r="X2893" s="20" t="str">
        <f>+IF(V2893="","-",CONCATENATE(V2893,"_",W2893))</f>
        <v>FINES_R16212223</v>
      </c>
      <c r="Y2893" s="59">
        <v>0.25228399038314819</v>
      </c>
      <c r="Z2893" t="s">
        <v>134</v>
      </c>
      <c r="AA2893" t="s">
        <v>2394</v>
      </c>
      <c r="AB2893" t="str">
        <f>+IF(W2893="","-",IF(W2893="UNICO","CENSO","MUESTRA"))</f>
        <v>MUESTRA</v>
      </c>
      <c r="AC2893" t="s">
        <v>2397</v>
      </c>
      <c r="AD2893" t="s">
        <v>6155</v>
      </c>
      <c r="AF2893">
        <f>+COUNTIF(Piloto!C:C,MARCO!A2893)</f>
        <v>0</v>
      </c>
    </row>
    <row r="2894" spans="1:32" x14ac:dyDescent="0.25">
      <c r="A2894" s="5" t="str">
        <f t="shared" si="45"/>
        <v>R 21 - D 50 - 451 - 2055</v>
      </c>
      <c r="B2894" s="23" t="s">
        <v>2347</v>
      </c>
      <c r="C2894" t="s">
        <v>417</v>
      </c>
      <c r="D2894" t="s">
        <v>838</v>
      </c>
      <c r="E2894" t="s">
        <v>839</v>
      </c>
      <c r="F2894" t="s">
        <v>134</v>
      </c>
      <c r="G2894" t="s">
        <v>134</v>
      </c>
      <c r="H2894" t="s">
        <v>11936</v>
      </c>
      <c r="I2894" t="s">
        <v>20</v>
      </c>
      <c r="J2894" t="s">
        <v>2349</v>
      </c>
      <c r="K2894" t="s">
        <v>21</v>
      </c>
      <c r="M2894" t="s">
        <v>11937</v>
      </c>
      <c r="N2894" t="s">
        <v>22</v>
      </c>
      <c r="O2894" t="s">
        <v>23</v>
      </c>
      <c r="P2894" t="s">
        <v>26</v>
      </c>
      <c r="Q2894" t="s">
        <v>2348</v>
      </c>
      <c r="R2894" s="13">
        <v>8</v>
      </c>
      <c r="S2894" s="13">
        <v>1</v>
      </c>
      <c r="T2894" s="21">
        <v>1</v>
      </c>
      <c r="V2894" t="s">
        <v>2154</v>
      </c>
      <c r="W2894" t="s">
        <v>17593</v>
      </c>
      <c r="X2894" s="20" t="str">
        <f>+IF(V2894="","-",CONCATENATE(V2894,"_",W2894))</f>
        <v>FINES_R16212223</v>
      </c>
      <c r="Y2894" s="59">
        <v>0.25711491703987122</v>
      </c>
      <c r="Z2894" t="s">
        <v>134</v>
      </c>
      <c r="AA2894" t="s">
        <v>2394</v>
      </c>
      <c r="AB2894" t="str">
        <f>+IF(W2894="","-",IF(W2894="UNICO","CENSO","MUESTRA"))</f>
        <v>MUESTRA</v>
      </c>
      <c r="AC2894" t="s">
        <v>2397</v>
      </c>
      <c r="AD2894" t="s">
        <v>11938</v>
      </c>
      <c r="AF2894">
        <f>+COUNTIF(Piloto!C:C,MARCO!A2894)</f>
        <v>0</v>
      </c>
    </row>
    <row r="2895" spans="1:32" x14ac:dyDescent="0.25">
      <c r="A2895" s="5" t="str">
        <f t="shared" si="45"/>
        <v>R 16 - D 49 - 451 - 2134</v>
      </c>
      <c r="B2895" s="23" t="s">
        <v>2347</v>
      </c>
      <c r="C2895" t="s">
        <v>156</v>
      </c>
      <c r="D2895" t="s">
        <v>299</v>
      </c>
      <c r="E2895" t="s">
        <v>833</v>
      </c>
      <c r="F2895" t="s">
        <v>134</v>
      </c>
      <c r="G2895" t="s">
        <v>134</v>
      </c>
      <c r="H2895" t="s">
        <v>11330</v>
      </c>
      <c r="I2895" t="s">
        <v>20</v>
      </c>
      <c r="J2895" t="s">
        <v>2349</v>
      </c>
      <c r="K2895" t="s">
        <v>21</v>
      </c>
      <c r="M2895" t="s">
        <v>18090</v>
      </c>
      <c r="N2895" t="s">
        <v>22</v>
      </c>
      <c r="O2895" t="s">
        <v>23</v>
      </c>
      <c r="P2895" t="s">
        <v>26</v>
      </c>
      <c r="Q2895" t="s">
        <v>2348</v>
      </c>
      <c r="R2895" s="13">
        <v>23</v>
      </c>
      <c r="S2895" s="13">
        <v>1</v>
      </c>
      <c r="T2895" s="21">
        <v>1</v>
      </c>
      <c r="V2895" t="s">
        <v>2154</v>
      </c>
      <c r="W2895" t="s">
        <v>17593</v>
      </c>
      <c r="X2895" s="20" t="str">
        <f>+IF(V2895="","-",CONCATENATE(V2895,"_",W2895))</f>
        <v>FINES_R16212223</v>
      </c>
      <c r="Y2895" s="59">
        <v>0.25982540845870972</v>
      </c>
      <c r="Z2895" t="s">
        <v>134</v>
      </c>
      <c r="AA2895" t="s">
        <v>2394</v>
      </c>
      <c r="AB2895" t="str">
        <f>+IF(W2895="","-",IF(W2895="UNICO","CENSO","MUESTRA"))</f>
        <v>MUESTRA</v>
      </c>
      <c r="AC2895" t="s">
        <v>2398</v>
      </c>
      <c r="AD2895" t="s">
        <v>11332</v>
      </c>
      <c r="AF2895">
        <f>+COUNTIF(Piloto!C:C,MARCO!A2895)</f>
        <v>0</v>
      </c>
    </row>
    <row r="2896" spans="1:32" x14ac:dyDescent="0.25">
      <c r="A2896" s="5" t="str">
        <f t="shared" si="45"/>
        <v>R 23 - D 105 - 451 - 2337</v>
      </c>
      <c r="B2896" s="23" t="s">
        <v>2347</v>
      </c>
      <c r="C2896" t="s">
        <v>159</v>
      </c>
      <c r="D2896" t="s">
        <v>397</v>
      </c>
      <c r="E2896" t="s">
        <v>1740</v>
      </c>
      <c r="F2896" t="s">
        <v>134</v>
      </c>
      <c r="G2896" t="s">
        <v>134</v>
      </c>
      <c r="H2896" t="s">
        <v>12023</v>
      </c>
      <c r="I2896" t="s">
        <v>20</v>
      </c>
      <c r="J2896" t="s">
        <v>2349</v>
      </c>
      <c r="K2896" t="s">
        <v>21</v>
      </c>
      <c r="M2896" t="s">
        <v>12024</v>
      </c>
      <c r="N2896" t="s">
        <v>22</v>
      </c>
      <c r="O2896" t="s">
        <v>23</v>
      </c>
      <c r="P2896" t="s">
        <v>26</v>
      </c>
      <c r="Q2896" t="s">
        <v>2348</v>
      </c>
      <c r="R2896" s="13">
        <v>17</v>
      </c>
      <c r="S2896" s="13">
        <v>1</v>
      </c>
      <c r="T2896" s="21">
        <v>1</v>
      </c>
      <c r="V2896" t="s">
        <v>2154</v>
      </c>
      <c r="W2896" t="s">
        <v>17593</v>
      </c>
      <c r="X2896" s="20" t="str">
        <f>+IF(V2896="","-",CONCATENATE(V2896,"_",W2896))</f>
        <v>FINES_R16212223</v>
      </c>
      <c r="Y2896" s="59">
        <v>0.2614302933216095</v>
      </c>
      <c r="Z2896" t="s">
        <v>134</v>
      </c>
      <c r="AA2896" t="s">
        <v>2394</v>
      </c>
      <c r="AB2896" t="str">
        <f>+IF(W2896="","-",IF(W2896="UNICO","CENSO","MUESTRA"))</f>
        <v>MUESTRA</v>
      </c>
      <c r="AC2896" t="s">
        <v>2397</v>
      </c>
      <c r="AD2896" t="s">
        <v>12025</v>
      </c>
      <c r="AF2896">
        <f>+COUNTIF(Piloto!C:C,MARCO!A2896)</f>
        <v>0</v>
      </c>
    </row>
    <row r="2897" spans="1:32" x14ac:dyDescent="0.25">
      <c r="A2897" s="5" t="str">
        <f t="shared" si="45"/>
        <v>R 16 - D 49 - 451 - 2133</v>
      </c>
      <c r="B2897" s="23" t="s">
        <v>2347</v>
      </c>
      <c r="C2897" t="s">
        <v>156</v>
      </c>
      <c r="D2897" t="s">
        <v>299</v>
      </c>
      <c r="E2897" t="s">
        <v>833</v>
      </c>
      <c r="F2897" t="s">
        <v>134</v>
      </c>
      <c r="G2897" t="s">
        <v>134</v>
      </c>
      <c r="H2897" t="s">
        <v>4531</v>
      </c>
      <c r="I2897" t="s">
        <v>20</v>
      </c>
      <c r="J2897" t="s">
        <v>2349</v>
      </c>
      <c r="K2897" t="s">
        <v>21</v>
      </c>
      <c r="M2897" t="s">
        <v>18091</v>
      </c>
      <c r="N2897" t="s">
        <v>22</v>
      </c>
      <c r="O2897" t="s">
        <v>23</v>
      </c>
      <c r="P2897" t="s">
        <v>26</v>
      </c>
      <c r="Q2897" t="s">
        <v>2348</v>
      </c>
      <c r="R2897" s="13">
        <v>69</v>
      </c>
      <c r="S2897" s="13">
        <v>3</v>
      </c>
      <c r="T2897" s="21">
        <v>1</v>
      </c>
      <c r="V2897" t="s">
        <v>2154</v>
      </c>
      <c r="W2897" t="s">
        <v>17593</v>
      </c>
      <c r="X2897" s="20" t="str">
        <f>+IF(V2897="","-",CONCATENATE(V2897,"_",W2897))</f>
        <v>FINES_R16212223</v>
      </c>
      <c r="Y2897" s="59">
        <v>0.26166233420372009</v>
      </c>
      <c r="Z2897" t="s">
        <v>134</v>
      </c>
      <c r="AA2897" t="s">
        <v>2394</v>
      </c>
      <c r="AB2897" t="str">
        <f>+IF(W2897="","-",IF(W2897="UNICO","CENSO","MUESTRA"))</f>
        <v>MUESTRA</v>
      </c>
      <c r="AC2897" t="s">
        <v>2398</v>
      </c>
      <c r="AD2897" t="s">
        <v>4533</v>
      </c>
      <c r="AF2897">
        <f>+COUNTIF(Piloto!C:C,MARCO!A2897)</f>
        <v>0</v>
      </c>
    </row>
    <row r="2898" spans="1:32" x14ac:dyDescent="0.25">
      <c r="A2898" s="5" t="str">
        <f t="shared" si="45"/>
        <v>R 22 - D 8 - 451 - 1904</v>
      </c>
      <c r="B2898" s="23" t="s">
        <v>2347</v>
      </c>
      <c r="C2898" t="s">
        <v>139</v>
      </c>
      <c r="D2898" t="s">
        <v>312</v>
      </c>
      <c r="E2898" t="s">
        <v>314</v>
      </c>
      <c r="F2898" t="s">
        <v>134</v>
      </c>
      <c r="G2898" t="s">
        <v>134</v>
      </c>
      <c r="H2898" t="s">
        <v>11986</v>
      </c>
      <c r="I2898" t="s">
        <v>20</v>
      </c>
      <c r="J2898" t="s">
        <v>2349</v>
      </c>
      <c r="K2898" t="s">
        <v>21</v>
      </c>
      <c r="M2898" t="s">
        <v>11987</v>
      </c>
      <c r="N2898" t="s">
        <v>22</v>
      </c>
      <c r="O2898" t="s">
        <v>23</v>
      </c>
      <c r="P2898" t="s">
        <v>26</v>
      </c>
      <c r="Q2898" t="s">
        <v>2348</v>
      </c>
      <c r="R2898" s="13">
        <v>21</v>
      </c>
      <c r="S2898" s="13">
        <v>1</v>
      </c>
      <c r="T2898" s="21">
        <v>1</v>
      </c>
      <c r="V2898" t="s">
        <v>2154</v>
      </c>
      <c r="W2898" t="s">
        <v>17593</v>
      </c>
      <c r="X2898" s="20" t="str">
        <f>+IF(V2898="","-",CONCATENATE(V2898,"_",W2898))</f>
        <v>FINES_R16212223</v>
      </c>
      <c r="Y2898" s="59">
        <v>0.26273944973945618</v>
      </c>
      <c r="Z2898" t="s">
        <v>134</v>
      </c>
      <c r="AA2898" t="s">
        <v>2394</v>
      </c>
      <c r="AB2898" t="str">
        <f>+IF(W2898="","-",IF(W2898="UNICO","CENSO","MUESTRA"))</f>
        <v>MUESTRA</v>
      </c>
      <c r="AC2898" t="s">
        <v>2397</v>
      </c>
      <c r="AD2898" t="s">
        <v>11988</v>
      </c>
      <c r="AF2898">
        <f>+COUNTIF(Piloto!C:C,MARCO!A2898)</f>
        <v>0</v>
      </c>
    </row>
    <row r="2899" spans="1:32" x14ac:dyDescent="0.25">
      <c r="A2899" s="5" t="str">
        <f t="shared" si="45"/>
        <v>R 23 - D 91 - 452 - 2585</v>
      </c>
      <c r="B2899" s="23" t="s">
        <v>2347</v>
      </c>
      <c r="C2899" t="s">
        <v>159</v>
      </c>
      <c r="D2899" t="s">
        <v>1551</v>
      </c>
      <c r="E2899" t="s">
        <v>1552</v>
      </c>
      <c r="F2899" t="s">
        <v>134</v>
      </c>
      <c r="G2899" t="s">
        <v>134</v>
      </c>
      <c r="H2899" t="s">
        <v>12063</v>
      </c>
      <c r="I2899" t="s">
        <v>20</v>
      </c>
      <c r="J2899" t="s">
        <v>2349</v>
      </c>
      <c r="K2899" t="s">
        <v>21</v>
      </c>
      <c r="M2899" t="s">
        <v>12064</v>
      </c>
      <c r="N2899" t="s">
        <v>22</v>
      </c>
      <c r="O2899" t="s">
        <v>23</v>
      </c>
      <c r="P2899" t="s">
        <v>26</v>
      </c>
      <c r="Q2899" t="s">
        <v>2348</v>
      </c>
      <c r="R2899" s="13">
        <v>20</v>
      </c>
      <c r="S2899" s="13">
        <v>1</v>
      </c>
      <c r="T2899" s="21">
        <v>1</v>
      </c>
      <c r="V2899" t="s">
        <v>2154</v>
      </c>
      <c r="W2899" t="s">
        <v>17593</v>
      </c>
      <c r="X2899" s="20" t="str">
        <f>+IF(V2899="","-",CONCATENATE(V2899,"_",W2899))</f>
        <v>FINES_R16212223</v>
      </c>
      <c r="Y2899" s="59">
        <v>0.26310893893241882</v>
      </c>
      <c r="Z2899" t="s">
        <v>134</v>
      </c>
      <c r="AA2899" t="s">
        <v>2394</v>
      </c>
      <c r="AB2899" t="str">
        <f>+IF(W2899="","-",IF(W2899="UNICO","CENSO","MUESTRA"))</f>
        <v>MUESTRA</v>
      </c>
      <c r="AC2899" t="s">
        <v>2397</v>
      </c>
      <c r="AD2899" t="s">
        <v>12065</v>
      </c>
      <c r="AF2899">
        <f>+COUNTIF(Piloto!C:C,MARCO!A2899)</f>
        <v>0</v>
      </c>
    </row>
    <row r="2900" spans="1:32" x14ac:dyDescent="0.25">
      <c r="A2900" s="5" t="str">
        <f t="shared" si="45"/>
        <v>R 21 - D 24 - 451 - 1650</v>
      </c>
      <c r="B2900" s="23" t="s">
        <v>2347</v>
      </c>
      <c r="C2900" t="s">
        <v>417</v>
      </c>
      <c r="D2900" t="s">
        <v>502</v>
      </c>
      <c r="E2900" t="s">
        <v>503</v>
      </c>
      <c r="F2900" t="s">
        <v>134</v>
      </c>
      <c r="G2900" t="s">
        <v>134</v>
      </c>
      <c r="H2900" t="s">
        <v>11928</v>
      </c>
      <c r="I2900" t="s">
        <v>20</v>
      </c>
      <c r="J2900" t="s">
        <v>2349</v>
      </c>
      <c r="K2900" t="s">
        <v>21</v>
      </c>
      <c r="M2900" t="s">
        <v>11929</v>
      </c>
      <c r="N2900" t="s">
        <v>22</v>
      </c>
      <c r="O2900" t="s">
        <v>23</v>
      </c>
      <c r="P2900" t="s">
        <v>26</v>
      </c>
      <c r="Q2900" t="s">
        <v>2348</v>
      </c>
      <c r="R2900" s="13">
        <v>17</v>
      </c>
      <c r="S2900" s="13">
        <v>1</v>
      </c>
      <c r="T2900" s="21">
        <v>1</v>
      </c>
      <c r="V2900" t="s">
        <v>2154</v>
      </c>
      <c r="W2900" t="s">
        <v>17593</v>
      </c>
      <c r="X2900" s="20" t="str">
        <f>+IF(V2900="","-",CONCATENATE(V2900,"_",W2900))</f>
        <v>FINES_R16212223</v>
      </c>
      <c r="Y2900" s="59">
        <v>0.26371628046035772</v>
      </c>
      <c r="Z2900" t="s">
        <v>134</v>
      </c>
      <c r="AA2900" t="s">
        <v>2394</v>
      </c>
      <c r="AB2900" t="str">
        <f>+IF(W2900="","-",IF(W2900="UNICO","CENSO","MUESTRA"))</f>
        <v>MUESTRA</v>
      </c>
      <c r="AC2900" t="s">
        <v>2397</v>
      </c>
      <c r="AD2900" t="s">
        <v>11930</v>
      </c>
      <c r="AF2900">
        <f>+COUNTIF(Piloto!C:C,MARCO!A2900)</f>
        <v>0</v>
      </c>
    </row>
    <row r="2901" spans="1:32" x14ac:dyDescent="0.25">
      <c r="A2901" s="5" t="str">
        <f t="shared" si="45"/>
        <v>R 23 - D 20 - 451 - 2432</v>
      </c>
      <c r="B2901" s="23" t="s">
        <v>2347</v>
      </c>
      <c r="C2901" t="s">
        <v>159</v>
      </c>
      <c r="D2901" t="s">
        <v>481</v>
      </c>
      <c r="E2901" t="s">
        <v>482</v>
      </c>
      <c r="F2901" t="s">
        <v>134</v>
      </c>
      <c r="G2901" t="s">
        <v>134</v>
      </c>
      <c r="H2901" t="s">
        <v>12038</v>
      </c>
      <c r="I2901" t="s">
        <v>20</v>
      </c>
      <c r="J2901" t="s">
        <v>2349</v>
      </c>
      <c r="K2901" t="s">
        <v>21</v>
      </c>
      <c r="M2901" t="s">
        <v>12039</v>
      </c>
      <c r="N2901" t="s">
        <v>22</v>
      </c>
      <c r="O2901" t="s">
        <v>23</v>
      </c>
      <c r="P2901" t="s">
        <v>26</v>
      </c>
      <c r="Q2901" t="s">
        <v>2348</v>
      </c>
      <c r="R2901" s="13">
        <v>19</v>
      </c>
      <c r="S2901" s="13">
        <v>1</v>
      </c>
      <c r="T2901" s="21">
        <v>1</v>
      </c>
      <c r="V2901" t="s">
        <v>2154</v>
      </c>
      <c r="W2901" t="s">
        <v>17593</v>
      </c>
      <c r="X2901" s="20" t="str">
        <f>+IF(V2901="","-",CONCATENATE(V2901,"_",W2901))</f>
        <v>FINES_R16212223</v>
      </c>
      <c r="Y2901" s="59">
        <v>0.26640331745147711</v>
      </c>
      <c r="Z2901" t="s">
        <v>134</v>
      </c>
      <c r="AA2901" t="s">
        <v>2394</v>
      </c>
      <c r="AB2901" t="str">
        <f>+IF(W2901="","-",IF(W2901="UNICO","CENSO","MUESTRA"))</f>
        <v>MUESTRA</v>
      </c>
      <c r="AC2901" t="s">
        <v>2397</v>
      </c>
      <c r="AD2901" t="s">
        <v>12040</v>
      </c>
      <c r="AF2901">
        <f>+COUNTIF(Piloto!C:C,MARCO!A2901)</f>
        <v>0</v>
      </c>
    </row>
    <row r="2902" spans="1:32" x14ac:dyDescent="0.25">
      <c r="A2902" s="5" t="str">
        <f t="shared" si="45"/>
        <v>R 21 - D 52 - 452 - 2421</v>
      </c>
      <c r="B2902" s="23" t="s">
        <v>2347</v>
      </c>
      <c r="C2902" t="s">
        <v>417</v>
      </c>
      <c r="D2902" t="s">
        <v>848</v>
      </c>
      <c r="E2902" t="s">
        <v>850</v>
      </c>
      <c r="F2902" t="s">
        <v>134</v>
      </c>
      <c r="G2902" t="s">
        <v>134</v>
      </c>
      <c r="H2902" t="s">
        <v>6181</v>
      </c>
      <c r="I2902" t="s">
        <v>20</v>
      </c>
      <c r="J2902" t="s">
        <v>2349</v>
      </c>
      <c r="K2902" t="s">
        <v>21</v>
      </c>
      <c r="M2902" t="s">
        <v>18092</v>
      </c>
      <c r="N2902" t="s">
        <v>22</v>
      </c>
      <c r="O2902" t="s">
        <v>23</v>
      </c>
      <c r="P2902" t="s">
        <v>26</v>
      </c>
      <c r="Q2902" t="s">
        <v>2348</v>
      </c>
      <c r="R2902" s="13">
        <v>23</v>
      </c>
      <c r="S2902" s="13">
        <v>1</v>
      </c>
      <c r="T2902" s="21">
        <v>1</v>
      </c>
      <c r="V2902" t="s">
        <v>2154</v>
      </c>
      <c r="W2902" t="s">
        <v>17593</v>
      </c>
      <c r="X2902" s="20" t="str">
        <f>+IF(V2902="","-",CONCATENATE(V2902,"_",W2902))</f>
        <v>FINES_R16212223</v>
      </c>
      <c r="Y2902" s="59">
        <v>0.27203020453453058</v>
      </c>
      <c r="Z2902" t="s">
        <v>134</v>
      </c>
      <c r="AA2902" t="s">
        <v>2394</v>
      </c>
      <c r="AB2902" t="str">
        <f>+IF(W2902="","-",IF(W2902="UNICO","CENSO","MUESTRA"))</f>
        <v>MUESTRA</v>
      </c>
      <c r="AC2902" t="s">
        <v>2397</v>
      </c>
      <c r="AD2902" t="s">
        <v>6183</v>
      </c>
      <c r="AF2902">
        <f>+COUNTIF(Piloto!C:C,MARCO!A2902)</f>
        <v>0</v>
      </c>
    </row>
    <row r="2903" spans="1:32" x14ac:dyDescent="0.25">
      <c r="A2903" s="5" t="str">
        <f t="shared" si="45"/>
        <v>R 21 - D 54 - 451 - 2469</v>
      </c>
      <c r="B2903" s="23" t="s">
        <v>2347</v>
      </c>
      <c r="C2903" t="s">
        <v>417</v>
      </c>
      <c r="D2903" t="s">
        <v>877</v>
      </c>
      <c r="E2903" t="s">
        <v>878</v>
      </c>
      <c r="F2903" t="s">
        <v>134</v>
      </c>
      <c r="G2903" t="s">
        <v>134</v>
      </c>
      <c r="H2903" t="s">
        <v>6205</v>
      </c>
      <c r="I2903" t="s">
        <v>20</v>
      </c>
      <c r="J2903" t="s">
        <v>2349</v>
      </c>
      <c r="K2903" t="s">
        <v>21</v>
      </c>
      <c r="M2903" t="s">
        <v>2321</v>
      </c>
      <c r="N2903" t="s">
        <v>22</v>
      </c>
      <c r="O2903" t="s">
        <v>23</v>
      </c>
      <c r="P2903" t="s">
        <v>26</v>
      </c>
      <c r="Q2903" t="s">
        <v>2348</v>
      </c>
      <c r="R2903" s="13">
        <v>60</v>
      </c>
      <c r="S2903" s="13">
        <v>4</v>
      </c>
      <c r="T2903" s="21">
        <v>1</v>
      </c>
      <c r="V2903" t="s">
        <v>2154</v>
      </c>
      <c r="W2903" t="s">
        <v>17593</v>
      </c>
      <c r="X2903" s="20" t="str">
        <f>+IF(V2903="","-",CONCATENATE(V2903,"_",W2903))</f>
        <v>FINES_R16212223</v>
      </c>
      <c r="Y2903" s="59">
        <v>0.27648231387138372</v>
      </c>
      <c r="Z2903" t="s">
        <v>134</v>
      </c>
      <c r="AA2903" t="s">
        <v>2394</v>
      </c>
      <c r="AB2903" t="str">
        <f>+IF(W2903="","-",IF(W2903="UNICO","CENSO","MUESTRA"))</f>
        <v>MUESTRA</v>
      </c>
      <c r="AC2903" t="s">
        <v>2398</v>
      </c>
      <c r="AD2903" t="s">
        <v>6206</v>
      </c>
      <c r="AF2903">
        <f>+COUNTIF(Piloto!C:C,MARCO!A2903)</f>
        <v>0</v>
      </c>
    </row>
    <row r="2904" spans="1:32" x14ac:dyDescent="0.25">
      <c r="A2904" s="5" t="str">
        <f t="shared" si="45"/>
        <v>R 16 - D 106 - 451 - 1316</v>
      </c>
      <c r="B2904" s="23" t="s">
        <v>2347</v>
      </c>
      <c r="C2904" t="s">
        <v>156</v>
      </c>
      <c r="D2904" t="s">
        <v>515</v>
      </c>
      <c r="E2904" t="s">
        <v>1743</v>
      </c>
      <c r="F2904" t="s">
        <v>134</v>
      </c>
      <c r="G2904" t="s">
        <v>134</v>
      </c>
      <c r="H2904" t="s">
        <v>11310</v>
      </c>
      <c r="I2904" t="s">
        <v>20</v>
      </c>
      <c r="J2904" t="s">
        <v>2349</v>
      </c>
      <c r="K2904" t="s">
        <v>21</v>
      </c>
      <c r="M2904" t="s">
        <v>11311</v>
      </c>
      <c r="N2904" t="s">
        <v>22</v>
      </c>
      <c r="O2904" t="s">
        <v>23</v>
      </c>
      <c r="P2904" t="s">
        <v>26</v>
      </c>
      <c r="Q2904" t="s">
        <v>2348</v>
      </c>
      <c r="R2904" s="13">
        <v>23</v>
      </c>
      <c r="S2904" s="13">
        <v>1</v>
      </c>
      <c r="T2904" s="21">
        <v>1</v>
      </c>
      <c r="V2904" t="s">
        <v>2154</v>
      </c>
      <c r="W2904" t="s">
        <v>17593</v>
      </c>
      <c r="X2904" s="20" t="str">
        <f>+IF(V2904="","-",CONCATENATE(V2904,"_",W2904))</f>
        <v>FINES_R16212223</v>
      </c>
      <c r="Y2904" s="59">
        <v>0.28221946954727167</v>
      </c>
      <c r="Z2904" t="s">
        <v>134</v>
      </c>
      <c r="AA2904" t="s">
        <v>2394</v>
      </c>
      <c r="AB2904" t="str">
        <f>+IF(W2904="","-",IF(W2904="UNICO","CENSO","MUESTRA"))</f>
        <v>MUESTRA</v>
      </c>
      <c r="AC2904" t="s">
        <v>2398</v>
      </c>
      <c r="AD2904" t="s">
        <v>11312</v>
      </c>
      <c r="AF2904">
        <f>+COUNTIF(Piloto!C:C,MARCO!A2904)</f>
        <v>0</v>
      </c>
    </row>
    <row r="2905" spans="1:32" x14ac:dyDescent="0.25">
      <c r="A2905" s="5" t="str">
        <f t="shared" si="45"/>
        <v>R 16 - D 49 - 451 - 2135</v>
      </c>
      <c r="B2905" s="23" t="s">
        <v>2347</v>
      </c>
      <c r="C2905" t="s">
        <v>156</v>
      </c>
      <c r="D2905" t="s">
        <v>299</v>
      </c>
      <c r="E2905" t="s">
        <v>833</v>
      </c>
      <c r="F2905" t="s">
        <v>134</v>
      </c>
      <c r="G2905" t="s">
        <v>134</v>
      </c>
      <c r="H2905" t="s">
        <v>11338</v>
      </c>
      <c r="I2905" t="s">
        <v>20</v>
      </c>
      <c r="J2905" t="s">
        <v>2349</v>
      </c>
      <c r="K2905" t="s">
        <v>21</v>
      </c>
      <c r="M2905" t="s">
        <v>11339</v>
      </c>
      <c r="N2905" t="s">
        <v>22</v>
      </c>
      <c r="O2905" t="s">
        <v>23</v>
      </c>
      <c r="P2905" t="s">
        <v>26</v>
      </c>
      <c r="Q2905" t="s">
        <v>2348</v>
      </c>
      <c r="R2905" s="13">
        <v>16</v>
      </c>
      <c r="S2905" s="13">
        <v>1</v>
      </c>
      <c r="T2905" s="21">
        <v>1</v>
      </c>
      <c r="V2905" t="s">
        <v>2154</v>
      </c>
      <c r="W2905" t="s">
        <v>17593</v>
      </c>
      <c r="X2905" s="20" t="str">
        <f>+IF(V2905="","-",CONCATENATE(V2905,"_",W2905))</f>
        <v>FINES_R16212223</v>
      </c>
      <c r="Y2905" s="59">
        <v>0.28254789113998408</v>
      </c>
      <c r="Z2905" t="s">
        <v>134</v>
      </c>
      <c r="AA2905" t="s">
        <v>2394</v>
      </c>
      <c r="AB2905" t="str">
        <f>+IF(W2905="","-",IF(W2905="UNICO","CENSO","MUESTRA"))</f>
        <v>MUESTRA</v>
      </c>
      <c r="AC2905" t="s">
        <v>2397</v>
      </c>
      <c r="AD2905" t="s">
        <v>11340</v>
      </c>
      <c r="AF2905">
        <f>+COUNTIF(Piloto!C:C,MARCO!A2905)</f>
        <v>0</v>
      </c>
    </row>
    <row r="2906" spans="1:32" x14ac:dyDescent="0.25">
      <c r="A2906" s="5" t="str">
        <f t="shared" si="45"/>
        <v>R 21 - D 24 - 451 - 4433</v>
      </c>
      <c r="B2906" s="23" t="s">
        <v>2347</v>
      </c>
      <c r="C2906" t="s">
        <v>417</v>
      </c>
      <c r="D2906" t="s">
        <v>502</v>
      </c>
      <c r="E2906" t="s">
        <v>503</v>
      </c>
      <c r="F2906" t="s">
        <v>134</v>
      </c>
      <c r="G2906" t="s">
        <v>134</v>
      </c>
      <c r="H2906" t="s">
        <v>11932</v>
      </c>
      <c r="I2906" t="s">
        <v>20</v>
      </c>
      <c r="J2906" t="s">
        <v>2349</v>
      </c>
      <c r="K2906" t="s">
        <v>21</v>
      </c>
      <c r="M2906" t="s">
        <v>11933</v>
      </c>
      <c r="N2906" t="s">
        <v>22</v>
      </c>
      <c r="O2906" t="s">
        <v>23</v>
      </c>
      <c r="P2906" t="s">
        <v>26</v>
      </c>
      <c r="Q2906" t="s">
        <v>2348</v>
      </c>
      <c r="R2906" s="13">
        <v>21</v>
      </c>
      <c r="S2906" s="13">
        <v>1</v>
      </c>
      <c r="T2906" s="21">
        <v>1</v>
      </c>
      <c r="V2906" t="s">
        <v>2154</v>
      </c>
      <c r="W2906" t="s">
        <v>17593</v>
      </c>
      <c r="X2906" s="20" t="str">
        <f>+IF(V2906="","-",CONCATENATE(V2906,"_",W2906))</f>
        <v>FINES_R16212223</v>
      </c>
      <c r="Y2906" s="59">
        <v>0.28958576917648321</v>
      </c>
      <c r="Z2906" t="s">
        <v>134</v>
      </c>
      <c r="AA2906" t="s">
        <v>2394</v>
      </c>
      <c r="AB2906" t="str">
        <f>+IF(W2906="","-",IF(W2906="UNICO","CENSO","MUESTRA"))</f>
        <v>MUESTRA</v>
      </c>
      <c r="AC2906" t="s">
        <v>2398</v>
      </c>
      <c r="AD2906" t="s">
        <v>11934</v>
      </c>
      <c r="AF2906">
        <f>+COUNTIF(Piloto!C:C,MARCO!A2906)</f>
        <v>0</v>
      </c>
    </row>
    <row r="2907" spans="1:32" x14ac:dyDescent="0.25">
      <c r="A2907" s="5" t="str">
        <f t="shared" si="45"/>
        <v>R 21 - D 107 - 451 - 3757</v>
      </c>
      <c r="B2907" s="23" t="s">
        <v>2347</v>
      </c>
      <c r="C2907" t="s">
        <v>417</v>
      </c>
      <c r="D2907" t="s">
        <v>532</v>
      </c>
      <c r="E2907" t="s">
        <v>1757</v>
      </c>
      <c r="F2907" t="s">
        <v>134</v>
      </c>
      <c r="G2907" t="s">
        <v>134</v>
      </c>
      <c r="H2907" t="s">
        <v>6143</v>
      </c>
      <c r="I2907" t="s">
        <v>20</v>
      </c>
      <c r="J2907" t="s">
        <v>2349</v>
      </c>
      <c r="K2907" t="s">
        <v>21</v>
      </c>
      <c r="M2907" t="s">
        <v>6144</v>
      </c>
      <c r="N2907" t="s">
        <v>22</v>
      </c>
      <c r="O2907" t="s">
        <v>23</v>
      </c>
      <c r="P2907" t="s">
        <v>26</v>
      </c>
      <c r="Q2907" t="s">
        <v>2348</v>
      </c>
      <c r="R2907" s="13">
        <v>36</v>
      </c>
      <c r="S2907" s="13">
        <v>2</v>
      </c>
      <c r="T2907" s="21">
        <v>1</v>
      </c>
      <c r="V2907" t="s">
        <v>2154</v>
      </c>
      <c r="W2907" t="s">
        <v>17593</v>
      </c>
      <c r="X2907" s="20" t="str">
        <f>+IF(V2907="","-",CONCATENATE(V2907,"_",W2907))</f>
        <v>FINES_R16212223</v>
      </c>
      <c r="Y2907" s="59">
        <v>0.30545270442962652</v>
      </c>
      <c r="Z2907" t="s">
        <v>134</v>
      </c>
      <c r="AA2907" t="s">
        <v>2394</v>
      </c>
      <c r="AB2907" t="str">
        <f>+IF(W2907="","-",IF(W2907="UNICO","CENSO","MUESTRA"))</f>
        <v>MUESTRA</v>
      </c>
      <c r="AC2907" t="s">
        <v>2398</v>
      </c>
      <c r="AD2907" t="s">
        <v>6145</v>
      </c>
      <c r="AF2907">
        <f>+COUNTIF(Piloto!C:C,MARCO!A2907)</f>
        <v>0</v>
      </c>
    </row>
    <row r="2908" spans="1:32" x14ac:dyDescent="0.25">
      <c r="A2908" s="5" t="str">
        <f t="shared" si="45"/>
        <v>R 22 - D 78 - 452 - 1097</v>
      </c>
      <c r="B2908" s="23" t="s">
        <v>2347</v>
      </c>
      <c r="C2908" t="s">
        <v>139</v>
      </c>
      <c r="D2908" t="s">
        <v>1397</v>
      </c>
      <c r="E2908" t="s">
        <v>1398</v>
      </c>
      <c r="F2908" t="s">
        <v>134</v>
      </c>
      <c r="G2908" t="s">
        <v>134</v>
      </c>
      <c r="H2908" t="s">
        <v>6242</v>
      </c>
      <c r="I2908" t="s">
        <v>20</v>
      </c>
      <c r="J2908" t="s">
        <v>2349</v>
      </c>
      <c r="K2908" t="s">
        <v>21</v>
      </c>
      <c r="M2908" t="s">
        <v>6243</v>
      </c>
      <c r="N2908" t="s">
        <v>22</v>
      </c>
      <c r="O2908" t="s">
        <v>23</v>
      </c>
      <c r="P2908" t="s">
        <v>26</v>
      </c>
      <c r="Q2908" t="s">
        <v>2348</v>
      </c>
      <c r="R2908" s="13">
        <v>48</v>
      </c>
      <c r="S2908" s="13">
        <v>2</v>
      </c>
      <c r="T2908" s="21">
        <v>1</v>
      </c>
      <c r="V2908" t="s">
        <v>2154</v>
      </c>
      <c r="W2908" t="s">
        <v>17593</v>
      </c>
      <c r="X2908" s="20" t="str">
        <f>+IF(V2908="","-",CONCATENATE(V2908,"_",W2908))</f>
        <v>FINES_R16212223</v>
      </c>
      <c r="Y2908" s="59">
        <v>0.3065740168094635</v>
      </c>
      <c r="Z2908" t="s">
        <v>134</v>
      </c>
      <c r="AA2908" t="s">
        <v>2394</v>
      </c>
      <c r="AB2908" t="str">
        <f>+IF(W2908="","-",IF(W2908="UNICO","CENSO","MUESTRA"))</f>
        <v>MUESTRA</v>
      </c>
      <c r="AC2908" t="s">
        <v>2398</v>
      </c>
      <c r="AD2908" t="s">
        <v>6244</v>
      </c>
      <c r="AF2908">
        <f>+COUNTIF(Piloto!C:C,MARCO!A2908)</f>
        <v>0</v>
      </c>
    </row>
    <row r="2909" spans="1:32" x14ac:dyDescent="0.25">
      <c r="A2909" s="5" t="str">
        <f t="shared" si="45"/>
        <v>R 21 - D 24 - 451 - 1643</v>
      </c>
      <c r="B2909" s="23" t="s">
        <v>2347</v>
      </c>
      <c r="C2909" t="s">
        <v>417</v>
      </c>
      <c r="D2909" t="s">
        <v>502</v>
      </c>
      <c r="E2909" t="s">
        <v>503</v>
      </c>
      <c r="F2909" t="s">
        <v>134</v>
      </c>
      <c r="G2909" t="s">
        <v>134</v>
      </c>
      <c r="H2909" t="s">
        <v>6157</v>
      </c>
      <c r="I2909" t="s">
        <v>20</v>
      </c>
      <c r="J2909" t="s">
        <v>2349</v>
      </c>
      <c r="K2909" t="s">
        <v>21</v>
      </c>
      <c r="M2909" t="s">
        <v>6158</v>
      </c>
      <c r="N2909" t="s">
        <v>22</v>
      </c>
      <c r="O2909" t="s">
        <v>23</v>
      </c>
      <c r="P2909" t="s">
        <v>26</v>
      </c>
      <c r="Q2909" t="s">
        <v>2348</v>
      </c>
      <c r="R2909" s="13">
        <v>8</v>
      </c>
      <c r="S2909" s="13">
        <v>1</v>
      </c>
      <c r="T2909" s="21">
        <v>1</v>
      </c>
      <c r="V2909" t="s">
        <v>2154</v>
      </c>
      <c r="W2909" t="s">
        <v>17593</v>
      </c>
      <c r="X2909" s="20" t="str">
        <f>+IF(V2909="","-",CONCATENATE(V2909,"_",W2909))</f>
        <v>FINES_R16212223</v>
      </c>
      <c r="Y2909" s="59">
        <v>0.31330719590187073</v>
      </c>
      <c r="Z2909" t="s">
        <v>134</v>
      </c>
      <c r="AA2909" t="s">
        <v>2394</v>
      </c>
      <c r="AB2909" t="str">
        <f>+IF(W2909="","-",IF(W2909="UNICO","CENSO","MUESTRA"))</f>
        <v>MUESTRA</v>
      </c>
      <c r="AC2909" t="s">
        <v>2398</v>
      </c>
      <c r="AD2909" t="s">
        <v>6159</v>
      </c>
      <c r="AF2909">
        <f>+COUNTIF(Piloto!C:C,MARCO!A2909)</f>
        <v>0</v>
      </c>
    </row>
    <row r="2910" spans="1:32" x14ac:dyDescent="0.25">
      <c r="A2910" s="5" t="str">
        <f t="shared" si="45"/>
        <v>R 21 - D 52 - 452 - 2423</v>
      </c>
      <c r="B2910" s="23" t="s">
        <v>2347</v>
      </c>
      <c r="C2910" t="s">
        <v>417</v>
      </c>
      <c r="D2910" t="s">
        <v>848</v>
      </c>
      <c r="E2910" t="s">
        <v>850</v>
      </c>
      <c r="F2910" t="s">
        <v>134</v>
      </c>
      <c r="G2910" t="s">
        <v>134</v>
      </c>
      <c r="H2910" t="s">
        <v>6177</v>
      </c>
      <c r="I2910" t="s">
        <v>20</v>
      </c>
      <c r="J2910" t="s">
        <v>2349</v>
      </c>
      <c r="K2910" t="s">
        <v>21</v>
      </c>
      <c r="M2910" t="s">
        <v>6178</v>
      </c>
      <c r="N2910" t="s">
        <v>22</v>
      </c>
      <c r="O2910" t="s">
        <v>23</v>
      </c>
      <c r="P2910" t="s">
        <v>26</v>
      </c>
      <c r="Q2910" t="s">
        <v>2348</v>
      </c>
      <c r="R2910" s="13">
        <v>17</v>
      </c>
      <c r="S2910" s="13">
        <v>1</v>
      </c>
      <c r="T2910" s="21">
        <v>1</v>
      </c>
      <c r="V2910" t="s">
        <v>2154</v>
      </c>
      <c r="W2910" t="s">
        <v>17593</v>
      </c>
      <c r="X2910" s="20" t="str">
        <f>+IF(V2910="","-",CONCATENATE(V2910,"_",W2910))</f>
        <v>FINES_R16212223</v>
      </c>
      <c r="Y2910" s="59">
        <v>0.31367203593254089</v>
      </c>
      <c r="Z2910" t="s">
        <v>134</v>
      </c>
      <c r="AA2910" t="s">
        <v>2394</v>
      </c>
      <c r="AB2910" t="str">
        <f>+IF(W2910="","-",IF(W2910="UNICO","CENSO","MUESTRA"))</f>
        <v>MUESTRA</v>
      </c>
      <c r="AC2910" t="s">
        <v>2398</v>
      </c>
      <c r="AD2910" t="s">
        <v>6179</v>
      </c>
      <c r="AF2910">
        <f>+COUNTIF(Piloto!C:C,MARCO!A2910)</f>
        <v>0</v>
      </c>
    </row>
    <row r="2911" spans="1:32" x14ac:dyDescent="0.25">
      <c r="A2911" s="5" t="str">
        <f t="shared" si="45"/>
        <v>R 22 - D 8 - 456 - 4043</v>
      </c>
      <c r="B2911" s="23" t="s">
        <v>2347</v>
      </c>
      <c r="C2911" t="s">
        <v>139</v>
      </c>
      <c r="D2911" t="s">
        <v>312</v>
      </c>
      <c r="E2911" t="s">
        <v>314</v>
      </c>
      <c r="F2911" t="s">
        <v>134</v>
      </c>
      <c r="G2911" t="s">
        <v>134</v>
      </c>
      <c r="H2911" t="s">
        <v>6268</v>
      </c>
      <c r="I2911" t="s">
        <v>20</v>
      </c>
      <c r="J2911" t="s">
        <v>2349</v>
      </c>
      <c r="K2911" t="s">
        <v>21</v>
      </c>
      <c r="M2911" t="s">
        <v>6269</v>
      </c>
      <c r="N2911" t="s">
        <v>22</v>
      </c>
      <c r="O2911" t="s">
        <v>23</v>
      </c>
      <c r="P2911" t="s">
        <v>26</v>
      </c>
      <c r="Q2911" t="s">
        <v>2348</v>
      </c>
      <c r="R2911" s="13">
        <v>16</v>
      </c>
      <c r="S2911" s="13">
        <v>1</v>
      </c>
      <c r="T2911" s="21">
        <v>1</v>
      </c>
      <c r="V2911" t="s">
        <v>2154</v>
      </c>
      <c r="W2911" t="s">
        <v>17593</v>
      </c>
      <c r="X2911" s="20" t="str">
        <f>+IF(V2911="","-",CONCATENATE(V2911,"_",W2911))</f>
        <v>FINES_R16212223</v>
      </c>
      <c r="Y2911" s="59">
        <v>0.33206939697265631</v>
      </c>
      <c r="Z2911" t="s">
        <v>134</v>
      </c>
      <c r="AA2911" t="s">
        <v>2394</v>
      </c>
      <c r="AB2911" t="str">
        <f>+IF(W2911="","-",IF(W2911="UNICO","CENSO","MUESTRA"))</f>
        <v>MUESTRA</v>
      </c>
      <c r="AC2911" t="s">
        <v>2397</v>
      </c>
      <c r="AD2911" t="s">
        <v>6270</v>
      </c>
      <c r="AF2911">
        <f>+COUNTIF(Piloto!C:C,MARCO!A2911)</f>
        <v>0</v>
      </c>
    </row>
    <row r="2912" spans="1:32" x14ac:dyDescent="0.25">
      <c r="A2912" s="5" t="str">
        <f t="shared" si="45"/>
        <v>R 23 - D 38 - 451 - 3787</v>
      </c>
      <c r="B2912" s="23" t="s">
        <v>2347</v>
      </c>
      <c r="C2912" t="s">
        <v>159</v>
      </c>
      <c r="D2912" t="s">
        <v>652</v>
      </c>
      <c r="E2912" t="s">
        <v>653</v>
      </c>
      <c r="F2912" t="s">
        <v>134</v>
      </c>
      <c r="G2912" t="s">
        <v>134</v>
      </c>
      <c r="H2912" t="s">
        <v>6303</v>
      </c>
      <c r="I2912" t="s">
        <v>20</v>
      </c>
      <c r="J2912" t="s">
        <v>2349</v>
      </c>
      <c r="K2912" t="s">
        <v>21</v>
      </c>
      <c r="M2912" t="s">
        <v>2329</v>
      </c>
      <c r="N2912" t="s">
        <v>22</v>
      </c>
      <c r="O2912" t="s">
        <v>23</v>
      </c>
      <c r="P2912" t="s">
        <v>26</v>
      </c>
      <c r="Q2912" t="s">
        <v>2348</v>
      </c>
      <c r="R2912" s="13">
        <v>14</v>
      </c>
      <c r="S2912" s="13">
        <v>1</v>
      </c>
      <c r="T2912" s="21">
        <v>1</v>
      </c>
      <c r="V2912" t="s">
        <v>2154</v>
      </c>
      <c r="W2912" t="s">
        <v>17593</v>
      </c>
      <c r="X2912" s="20" t="str">
        <f>+IF(V2912="","-",CONCATENATE(V2912,"_",W2912))</f>
        <v>FINES_R16212223</v>
      </c>
      <c r="Y2912" s="59">
        <v>0.33245170116424561</v>
      </c>
      <c r="Z2912" t="s">
        <v>134</v>
      </c>
      <c r="AA2912" t="s">
        <v>2394</v>
      </c>
      <c r="AB2912" t="str">
        <f>+IF(W2912="","-",IF(W2912="UNICO","CENSO","MUESTRA"))</f>
        <v>MUESTRA</v>
      </c>
      <c r="AC2912" t="s">
        <v>2397</v>
      </c>
      <c r="AD2912" t="s">
        <v>6304</v>
      </c>
      <c r="AF2912">
        <f>+COUNTIF(Piloto!C:C,MARCO!A2912)</f>
        <v>0</v>
      </c>
    </row>
    <row r="2913" spans="1:32" x14ac:dyDescent="0.25">
      <c r="A2913" s="5" t="str">
        <f t="shared" si="45"/>
        <v>R 21 - D 107 - 451 - 2496</v>
      </c>
      <c r="B2913" s="23" t="s">
        <v>2347</v>
      </c>
      <c r="C2913" t="s">
        <v>417</v>
      </c>
      <c r="D2913" t="s">
        <v>532</v>
      </c>
      <c r="E2913" t="s">
        <v>1757</v>
      </c>
      <c r="F2913" t="s">
        <v>134</v>
      </c>
      <c r="G2913" t="s">
        <v>134</v>
      </c>
      <c r="H2913" t="s">
        <v>6140</v>
      </c>
      <c r="I2913" t="s">
        <v>20</v>
      </c>
      <c r="J2913" t="s">
        <v>2349</v>
      </c>
      <c r="K2913" t="s">
        <v>21</v>
      </c>
      <c r="M2913" t="s">
        <v>2209</v>
      </c>
      <c r="N2913" t="s">
        <v>22</v>
      </c>
      <c r="O2913" t="s">
        <v>23</v>
      </c>
      <c r="P2913" t="s">
        <v>26</v>
      </c>
      <c r="Q2913" t="s">
        <v>2348</v>
      </c>
      <c r="R2913" s="13">
        <v>13</v>
      </c>
      <c r="S2913" s="13">
        <v>1</v>
      </c>
      <c r="T2913" s="21">
        <v>1</v>
      </c>
      <c r="V2913" t="s">
        <v>2154</v>
      </c>
      <c r="W2913" t="s">
        <v>17593</v>
      </c>
      <c r="X2913" s="20" t="str">
        <f>+IF(V2913="","-",CONCATENATE(V2913,"_",W2913))</f>
        <v>FINES_R16212223</v>
      </c>
      <c r="Y2913" s="59">
        <v>0.34169039130210882</v>
      </c>
      <c r="Z2913" t="s">
        <v>134</v>
      </c>
      <c r="AA2913" t="s">
        <v>2394</v>
      </c>
      <c r="AB2913" t="str">
        <f>+IF(W2913="","-",IF(W2913="UNICO","CENSO","MUESTRA"))</f>
        <v>MUESTRA</v>
      </c>
      <c r="AC2913" t="s">
        <v>2398</v>
      </c>
      <c r="AD2913" t="s">
        <v>6141</v>
      </c>
      <c r="AF2913">
        <f>+COUNTIF(Piloto!C:C,MARCO!A2913)</f>
        <v>0</v>
      </c>
    </row>
    <row r="2914" spans="1:32" x14ac:dyDescent="0.25">
      <c r="A2914" s="5" t="str">
        <f t="shared" si="45"/>
        <v>R 16 - D 106 - 451 - 1314</v>
      </c>
      <c r="B2914" s="23" t="s">
        <v>2347</v>
      </c>
      <c r="C2914" t="s">
        <v>156</v>
      </c>
      <c r="D2914" t="s">
        <v>515</v>
      </c>
      <c r="E2914" t="s">
        <v>1743</v>
      </c>
      <c r="F2914" t="s">
        <v>134</v>
      </c>
      <c r="G2914" t="s">
        <v>134</v>
      </c>
      <c r="H2914" t="s">
        <v>4512</v>
      </c>
      <c r="I2914" t="s">
        <v>20</v>
      </c>
      <c r="J2914" t="s">
        <v>2349</v>
      </c>
      <c r="K2914" t="s">
        <v>21</v>
      </c>
      <c r="M2914" t="s">
        <v>4513</v>
      </c>
      <c r="N2914" t="s">
        <v>22</v>
      </c>
      <c r="O2914" t="s">
        <v>23</v>
      </c>
      <c r="P2914" t="s">
        <v>26</v>
      </c>
      <c r="Q2914" t="s">
        <v>2348</v>
      </c>
      <c r="R2914" s="13">
        <v>16</v>
      </c>
      <c r="S2914" s="13">
        <v>1</v>
      </c>
      <c r="T2914" s="21">
        <v>1</v>
      </c>
      <c r="V2914" t="s">
        <v>2154</v>
      </c>
      <c r="W2914" t="s">
        <v>17593</v>
      </c>
      <c r="X2914" s="20" t="str">
        <f>+IF(V2914="","-",CONCATENATE(V2914,"_",W2914))</f>
        <v>FINES_R16212223</v>
      </c>
      <c r="Y2914" s="59">
        <v>0.3444722592830658</v>
      </c>
      <c r="Z2914" t="s">
        <v>134</v>
      </c>
      <c r="AA2914" t="s">
        <v>2394</v>
      </c>
      <c r="AB2914" t="str">
        <f>+IF(W2914="","-",IF(W2914="UNICO","CENSO","MUESTRA"))</f>
        <v>MUESTRA</v>
      </c>
      <c r="AC2914" t="s">
        <v>2398</v>
      </c>
      <c r="AD2914" t="s">
        <v>4514</v>
      </c>
      <c r="AF2914">
        <f>+COUNTIF(Piloto!C:C,MARCO!A2914)</f>
        <v>0</v>
      </c>
    </row>
    <row r="2915" spans="1:32" x14ac:dyDescent="0.25">
      <c r="A2915" s="5" t="str">
        <f t="shared" si="45"/>
        <v>R 16 - D 49 - 451 - 2137</v>
      </c>
      <c r="B2915" s="23" t="s">
        <v>2347</v>
      </c>
      <c r="C2915" t="s">
        <v>156</v>
      </c>
      <c r="D2915" t="s">
        <v>299</v>
      </c>
      <c r="E2915" t="s">
        <v>833</v>
      </c>
      <c r="F2915" t="s">
        <v>134</v>
      </c>
      <c r="G2915" t="s">
        <v>134</v>
      </c>
      <c r="H2915" t="s">
        <v>4527</v>
      </c>
      <c r="I2915" t="s">
        <v>20</v>
      </c>
      <c r="J2915" t="s">
        <v>2349</v>
      </c>
      <c r="K2915" t="s">
        <v>21</v>
      </c>
      <c r="M2915" t="s">
        <v>18093</v>
      </c>
      <c r="N2915" t="s">
        <v>22</v>
      </c>
      <c r="O2915" t="s">
        <v>23</v>
      </c>
      <c r="P2915" t="s">
        <v>26</v>
      </c>
      <c r="Q2915" t="s">
        <v>2348</v>
      </c>
      <c r="R2915" s="13">
        <v>20</v>
      </c>
      <c r="S2915" s="13">
        <v>1</v>
      </c>
      <c r="T2915" s="21">
        <v>1</v>
      </c>
      <c r="V2915" t="s">
        <v>2154</v>
      </c>
      <c r="W2915" t="s">
        <v>17593</v>
      </c>
      <c r="X2915" s="20" t="str">
        <f>+IF(V2915="","-",CONCATENATE(V2915,"_",W2915))</f>
        <v>FINES_R16212223</v>
      </c>
      <c r="Y2915" s="59">
        <v>0.34548917412757868</v>
      </c>
      <c r="Z2915" t="s">
        <v>134</v>
      </c>
      <c r="AA2915" t="s">
        <v>2394</v>
      </c>
      <c r="AB2915" t="str">
        <f>+IF(W2915="","-",IF(W2915="UNICO","CENSO","MUESTRA"))</f>
        <v>MUESTRA</v>
      </c>
      <c r="AC2915" t="s">
        <v>2397</v>
      </c>
      <c r="AD2915" t="s">
        <v>4529</v>
      </c>
      <c r="AF2915">
        <f>+COUNTIF(Piloto!C:C,MARCO!A2915)</f>
        <v>0</v>
      </c>
    </row>
    <row r="2916" spans="1:32" x14ac:dyDescent="0.25">
      <c r="A2916" s="5" t="str">
        <f t="shared" si="45"/>
        <v>R 23 - D 20 - 451 - 2431</v>
      </c>
      <c r="B2916" s="23" t="s">
        <v>2347</v>
      </c>
      <c r="C2916" t="s">
        <v>159</v>
      </c>
      <c r="D2916" t="s">
        <v>481</v>
      </c>
      <c r="E2916" t="s">
        <v>482</v>
      </c>
      <c r="F2916" t="s">
        <v>134</v>
      </c>
      <c r="G2916" t="s">
        <v>134</v>
      </c>
      <c r="H2916" t="s">
        <v>12046</v>
      </c>
      <c r="I2916" t="s">
        <v>20</v>
      </c>
      <c r="J2916" t="s">
        <v>2349</v>
      </c>
      <c r="K2916" t="s">
        <v>21</v>
      </c>
      <c r="M2916" t="s">
        <v>12047</v>
      </c>
      <c r="N2916" t="s">
        <v>22</v>
      </c>
      <c r="O2916" t="s">
        <v>23</v>
      </c>
      <c r="P2916" t="s">
        <v>26</v>
      </c>
      <c r="Q2916" t="s">
        <v>2348</v>
      </c>
      <c r="R2916" s="13">
        <v>53</v>
      </c>
      <c r="S2916" s="13">
        <v>1</v>
      </c>
      <c r="T2916" s="21">
        <v>1</v>
      </c>
      <c r="V2916" t="s">
        <v>2154</v>
      </c>
      <c r="W2916" t="s">
        <v>17593</v>
      </c>
      <c r="X2916" s="20" t="str">
        <f>+IF(V2916="","-",CONCATENATE(V2916,"_",W2916))</f>
        <v>FINES_R16212223</v>
      </c>
      <c r="Y2916" s="59">
        <v>0.35528311133384699</v>
      </c>
      <c r="Z2916" t="s">
        <v>134</v>
      </c>
      <c r="AA2916" t="s">
        <v>2394</v>
      </c>
      <c r="AB2916" t="str">
        <f>+IF(W2916="","-",IF(W2916="UNICO","CENSO","MUESTRA"))</f>
        <v>MUESTRA</v>
      </c>
      <c r="AC2916" t="s">
        <v>2397</v>
      </c>
      <c r="AD2916" t="s">
        <v>12048</v>
      </c>
      <c r="AF2916">
        <f>+COUNTIF(Piloto!C:C,MARCO!A2916)</f>
        <v>0</v>
      </c>
    </row>
    <row r="2917" spans="1:32" x14ac:dyDescent="0.25">
      <c r="A2917" s="5" t="str">
        <f t="shared" si="45"/>
        <v>R 23 - D 20 - 451 - 4342</v>
      </c>
      <c r="B2917" s="23" t="s">
        <v>2347</v>
      </c>
      <c r="C2917" t="s">
        <v>159</v>
      </c>
      <c r="D2917" t="s">
        <v>481</v>
      </c>
      <c r="E2917" t="s">
        <v>482</v>
      </c>
      <c r="F2917" t="s">
        <v>134</v>
      </c>
      <c r="G2917" t="s">
        <v>134</v>
      </c>
      <c r="H2917" t="s">
        <v>12042</v>
      </c>
      <c r="I2917" t="s">
        <v>20</v>
      </c>
      <c r="J2917" t="s">
        <v>2349</v>
      </c>
      <c r="K2917" t="s">
        <v>21</v>
      </c>
      <c r="M2917" t="s">
        <v>12043</v>
      </c>
      <c r="N2917" t="s">
        <v>22</v>
      </c>
      <c r="O2917" t="s">
        <v>23</v>
      </c>
      <c r="P2917" t="s">
        <v>26</v>
      </c>
      <c r="Q2917" t="s">
        <v>2348</v>
      </c>
      <c r="R2917" s="13">
        <v>17</v>
      </c>
      <c r="S2917" s="13">
        <v>1</v>
      </c>
      <c r="T2917" s="21">
        <v>1</v>
      </c>
      <c r="V2917" t="s">
        <v>2154</v>
      </c>
      <c r="W2917" t="s">
        <v>17593</v>
      </c>
      <c r="X2917" s="20" t="str">
        <f>+IF(V2917="","-",CONCATENATE(V2917,"_",W2917))</f>
        <v>FINES_R16212223</v>
      </c>
      <c r="Y2917" s="59">
        <v>0.35827681422233582</v>
      </c>
      <c r="Z2917" t="s">
        <v>134</v>
      </c>
      <c r="AA2917" t="s">
        <v>2394</v>
      </c>
      <c r="AB2917" t="str">
        <f>+IF(W2917="","-",IF(W2917="UNICO","CENSO","MUESTRA"))</f>
        <v>MUESTRA</v>
      </c>
      <c r="AC2917" t="s">
        <v>2398</v>
      </c>
      <c r="AD2917" t="s">
        <v>12044</v>
      </c>
      <c r="AF2917">
        <f>+COUNTIF(Piloto!C:C,MARCO!A2917)</f>
        <v>0</v>
      </c>
    </row>
    <row r="2918" spans="1:32" x14ac:dyDescent="0.25">
      <c r="A2918" s="5" t="str">
        <f t="shared" si="45"/>
        <v>R 21 - D 52 - 452 - 2422</v>
      </c>
      <c r="B2918" s="23" t="s">
        <v>2347</v>
      </c>
      <c r="C2918" t="s">
        <v>417</v>
      </c>
      <c r="D2918" t="s">
        <v>848</v>
      </c>
      <c r="E2918" t="s">
        <v>850</v>
      </c>
      <c r="F2918" t="s">
        <v>134</v>
      </c>
      <c r="G2918" t="s">
        <v>134</v>
      </c>
      <c r="H2918" t="s">
        <v>6193</v>
      </c>
      <c r="I2918" t="s">
        <v>20</v>
      </c>
      <c r="J2918" t="s">
        <v>2349</v>
      </c>
      <c r="K2918" t="s">
        <v>21</v>
      </c>
      <c r="M2918" t="s">
        <v>6194</v>
      </c>
      <c r="N2918" t="s">
        <v>22</v>
      </c>
      <c r="O2918" t="s">
        <v>23</v>
      </c>
      <c r="P2918" t="s">
        <v>26</v>
      </c>
      <c r="Q2918" t="s">
        <v>2348</v>
      </c>
      <c r="R2918" s="13">
        <v>31</v>
      </c>
      <c r="S2918" s="13">
        <v>1</v>
      </c>
      <c r="T2918" s="21">
        <v>1</v>
      </c>
      <c r="V2918" t="s">
        <v>2154</v>
      </c>
      <c r="W2918" t="s">
        <v>17593</v>
      </c>
      <c r="X2918" s="20" t="str">
        <f>+IF(V2918="","-",CONCATENATE(V2918,"_",W2918))</f>
        <v>FINES_R16212223</v>
      </c>
      <c r="Y2918" s="59">
        <v>0.36105889081954962</v>
      </c>
      <c r="Z2918" t="s">
        <v>134</v>
      </c>
      <c r="AA2918" t="s">
        <v>2394</v>
      </c>
      <c r="AB2918" t="str">
        <f>+IF(W2918="","-",IF(W2918="UNICO","CENSO","MUESTRA"))</f>
        <v>MUESTRA</v>
      </c>
      <c r="AC2918" t="s">
        <v>2398</v>
      </c>
      <c r="AD2918" t="s">
        <v>6195</v>
      </c>
      <c r="AF2918">
        <f>+COUNTIF(Piloto!C:C,MARCO!A2918)</f>
        <v>0</v>
      </c>
    </row>
    <row r="2919" spans="1:32" x14ac:dyDescent="0.25">
      <c r="A2919" s="5" t="str">
        <f t="shared" si="45"/>
        <v>R 22 - D 8 - 456 - 4377</v>
      </c>
      <c r="B2919" s="23" t="s">
        <v>2347</v>
      </c>
      <c r="C2919" t="s">
        <v>139</v>
      </c>
      <c r="D2919" t="s">
        <v>312</v>
      </c>
      <c r="E2919" t="s">
        <v>314</v>
      </c>
      <c r="F2919" t="s">
        <v>134</v>
      </c>
      <c r="G2919" t="s">
        <v>134</v>
      </c>
      <c r="H2919" t="s">
        <v>12006</v>
      </c>
      <c r="I2919" t="s">
        <v>20</v>
      </c>
      <c r="J2919" t="s">
        <v>2349</v>
      </c>
      <c r="K2919" t="s">
        <v>21</v>
      </c>
      <c r="M2919" t="s">
        <v>12007</v>
      </c>
      <c r="N2919" t="s">
        <v>22</v>
      </c>
      <c r="O2919" t="s">
        <v>23</v>
      </c>
      <c r="P2919" t="s">
        <v>26</v>
      </c>
      <c r="Q2919" t="s">
        <v>2348</v>
      </c>
      <c r="R2919" s="13">
        <v>29</v>
      </c>
      <c r="S2919" s="13">
        <v>1</v>
      </c>
      <c r="T2919" s="21">
        <v>1</v>
      </c>
      <c r="V2919" t="s">
        <v>2154</v>
      </c>
      <c r="W2919" t="s">
        <v>17593</v>
      </c>
      <c r="X2919" s="20" t="str">
        <f>+IF(V2919="","-",CONCATENATE(V2919,"_",W2919))</f>
        <v>FINES_R16212223</v>
      </c>
      <c r="Y2919" s="59">
        <v>0.36174830794334412</v>
      </c>
      <c r="Z2919" t="s">
        <v>134</v>
      </c>
      <c r="AA2919" t="s">
        <v>2394</v>
      </c>
      <c r="AB2919" t="str">
        <f>+IF(W2919="","-",IF(W2919="UNICO","CENSO","MUESTRA"))</f>
        <v>MUESTRA</v>
      </c>
      <c r="AC2919" t="s">
        <v>2397</v>
      </c>
      <c r="AD2919" t="s">
        <v>12008</v>
      </c>
      <c r="AF2919">
        <f>+COUNTIF(Piloto!C:C,MARCO!A2919)</f>
        <v>0</v>
      </c>
    </row>
    <row r="2920" spans="1:32" x14ac:dyDescent="0.25">
      <c r="A2920" s="5" t="str">
        <f t="shared" si="45"/>
        <v>R 23 - D 20 - 451 - 2433</v>
      </c>
      <c r="B2920" s="23" t="s">
        <v>2347</v>
      </c>
      <c r="C2920" t="s">
        <v>159</v>
      </c>
      <c r="D2920" t="s">
        <v>481</v>
      </c>
      <c r="E2920" t="s">
        <v>482</v>
      </c>
      <c r="F2920" t="s">
        <v>134</v>
      </c>
      <c r="G2920" t="s">
        <v>134</v>
      </c>
      <c r="H2920" t="s">
        <v>6294</v>
      </c>
      <c r="I2920" t="s">
        <v>20</v>
      </c>
      <c r="J2920" t="s">
        <v>2349</v>
      </c>
      <c r="K2920" t="s">
        <v>21</v>
      </c>
      <c r="M2920" t="s">
        <v>2327</v>
      </c>
      <c r="N2920" t="s">
        <v>22</v>
      </c>
      <c r="O2920" t="s">
        <v>23</v>
      </c>
      <c r="P2920" t="s">
        <v>26</v>
      </c>
      <c r="Q2920" t="s">
        <v>2348</v>
      </c>
      <c r="R2920" s="13">
        <v>6</v>
      </c>
      <c r="S2920" s="13">
        <v>1</v>
      </c>
      <c r="T2920" s="21">
        <v>1</v>
      </c>
      <c r="V2920" t="s">
        <v>2154</v>
      </c>
      <c r="W2920" t="s">
        <v>17593</v>
      </c>
      <c r="X2920" s="20" t="str">
        <f>+IF(V2920="","-",CONCATENATE(V2920,"_",W2920))</f>
        <v>FINES_R16212223</v>
      </c>
      <c r="Y2920" s="59">
        <v>0.37532216310501099</v>
      </c>
      <c r="Z2920" t="s">
        <v>134</v>
      </c>
      <c r="AA2920" t="s">
        <v>2394</v>
      </c>
      <c r="AB2920" t="str">
        <f>+IF(W2920="","-",IF(W2920="UNICO","CENSO","MUESTRA"))</f>
        <v>MUESTRA</v>
      </c>
      <c r="AC2920" t="s">
        <v>2397</v>
      </c>
      <c r="AD2920" t="s">
        <v>6295</v>
      </c>
      <c r="AF2920">
        <f>+COUNTIF(Piloto!C:C,MARCO!A2920)</f>
        <v>0</v>
      </c>
    </row>
    <row r="2921" spans="1:32" x14ac:dyDescent="0.25">
      <c r="A2921" s="5" t="str">
        <f t="shared" si="45"/>
        <v>R 22 - D 78 - 452 - 1095</v>
      </c>
      <c r="B2921" s="23" t="s">
        <v>2347</v>
      </c>
      <c r="C2921" t="s">
        <v>139</v>
      </c>
      <c r="D2921" t="s">
        <v>1397</v>
      </c>
      <c r="E2921" t="s">
        <v>1398</v>
      </c>
      <c r="F2921" t="s">
        <v>134</v>
      </c>
      <c r="G2921" t="s">
        <v>134</v>
      </c>
      <c r="H2921" t="s">
        <v>11971</v>
      </c>
      <c r="I2921" t="s">
        <v>20</v>
      </c>
      <c r="J2921" t="s">
        <v>2349</v>
      </c>
      <c r="K2921" t="s">
        <v>21</v>
      </c>
      <c r="M2921" t="s">
        <v>11972</v>
      </c>
      <c r="N2921" t="s">
        <v>22</v>
      </c>
      <c r="O2921" t="s">
        <v>23</v>
      </c>
      <c r="P2921" t="s">
        <v>26</v>
      </c>
      <c r="Q2921" t="s">
        <v>2348</v>
      </c>
      <c r="R2921" s="13">
        <v>27</v>
      </c>
      <c r="S2921" s="13">
        <v>1</v>
      </c>
      <c r="T2921" s="21">
        <v>1</v>
      </c>
      <c r="V2921" t="s">
        <v>2154</v>
      </c>
      <c r="W2921" t="s">
        <v>17593</v>
      </c>
      <c r="X2921" s="20" t="str">
        <f>+IF(V2921="","-",CONCATENATE(V2921,"_",W2921))</f>
        <v>FINES_R16212223</v>
      </c>
      <c r="Y2921" s="59">
        <v>0.37546858191490168</v>
      </c>
      <c r="Z2921" t="s">
        <v>134</v>
      </c>
      <c r="AA2921" t="s">
        <v>2394</v>
      </c>
      <c r="AB2921" t="str">
        <f>+IF(W2921="","-",IF(W2921="UNICO","CENSO","MUESTRA"))</f>
        <v>MUESTRA</v>
      </c>
      <c r="AC2921" t="s">
        <v>2397</v>
      </c>
      <c r="AD2921" t="s">
        <v>11973</v>
      </c>
      <c r="AF2921">
        <f>+COUNTIF(Piloto!C:C,MARCO!A2921)</f>
        <v>0</v>
      </c>
    </row>
    <row r="2922" spans="1:32" x14ac:dyDescent="0.25">
      <c r="A2922" s="5" t="str">
        <f t="shared" si="45"/>
        <v>R 22 - D 78 - 452 - 1094</v>
      </c>
      <c r="B2922" s="23" t="s">
        <v>2347</v>
      </c>
      <c r="C2922" t="s">
        <v>139</v>
      </c>
      <c r="D2922" t="s">
        <v>1397</v>
      </c>
      <c r="E2922" t="s">
        <v>1398</v>
      </c>
      <c r="F2922" t="s">
        <v>134</v>
      </c>
      <c r="G2922" t="s">
        <v>134</v>
      </c>
      <c r="H2922" t="s">
        <v>6239</v>
      </c>
      <c r="I2922" t="s">
        <v>20</v>
      </c>
      <c r="J2922" t="s">
        <v>2349</v>
      </c>
      <c r="K2922" t="s">
        <v>21</v>
      </c>
      <c r="M2922" t="s">
        <v>3249</v>
      </c>
      <c r="N2922" t="s">
        <v>22</v>
      </c>
      <c r="O2922" t="s">
        <v>23</v>
      </c>
      <c r="P2922" t="s">
        <v>26</v>
      </c>
      <c r="Q2922" t="s">
        <v>2348</v>
      </c>
      <c r="R2922" s="13">
        <v>21</v>
      </c>
      <c r="S2922" s="13">
        <v>1</v>
      </c>
      <c r="T2922" s="21">
        <v>1</v>
      </c>
      <c r="V2922" t="s">
        <v>2154</v>
      </c>
      <c r="W2922" t="s">
        <v>17593</v>
      </c>
      <c r="X2922" s="20" t="str">
        <f>+IF(V2922="","-",CONCATENATE(V2922,"_",W2922))</f>
        <v>FINES_R16212223</v>
      </c>
      <c r="Y2922" s="59">
        <v>0.3816758394241333</v>
      </c>
      <c r="Z2922" t="s">
        <v>134</v>
      </c>
      <c r="AA2922" t="s">
        <v>2394</v>
      </c>
      <c r="AB2922" t="str">
        <f>+IF(W2922="","-",IF(W2922="UNICO","CENSO","MUESTRA"))</f>
        <v>MUESTRA</v>
      </c>
      <c r="AC2922" t="s">
        <v>2398</v>
      </c>
      <c r="AD2922" t="s">
        <v>6240</v>
      </c>
      <c r="AF2922">
        <f>+COUNTIF(Piloto!C:C,MARCO!A2922)</f>
        <v>0</v>
      </c>
    </row>
    <row r="2923" spans="1:32" x14ac:dyDescent="0.25">
      <c r="A2923" s="5" t="str">
        <f t="shared" si="45"/>
        <v>R 16 - D 106 - 451 - 1315</v>
      </c>
      <c r="B2923" s="23" t="s">
        <v>2347</v>
      </c>
      <c r="C2923" t="s">
        <v>156</v>
      </c>
      <c r="D2923" t="s">
        <v>515</v>
      </c>
      <c r="E2923" t="s">
        <v>1743</v>
      </c>
      <c r="F2923" t="s">
        <v>134</v>
      </c>
      <c r="G2923" t="s">
        <v>134</v>
      </c>
      <c r="H2923" t="s">
        <v>4508</v>
      </c>
      <c r="I2923" t="s">
        <v>20</v>
      </c>
      <c r="J2923" t="s">
        <v>2349</v>
      </c>
      <c r="K2923" t="s">
        <v>21</v>
      </c>
      <c r="M2923" t="s">
        <v>2295</v>
      </c>
      <c r="N2923" t="s">
        <v>22</v>
      </c>
      <c r="O2923" t="s">
        <v>23</v>
      </c>
      <c r="P2923" t="s">
        <v>26</v>
      </c>
      <c r="Q2923" t="s">
        <v>2348</v>
      </c>
      <c r="R2923" s="13">
        <v>17</v>
      </c>
      <c r="S2923" s="13">
        <v>1</v>
      </c>
      <c r="T2923" s="21">
        <v>1</v>
      </c>
      <c r="V2923" t="s">
        <v>2154</v>
      </c>
      <c r="W2923" t="s">
        <v>17593</v>
      </c>
      <c r="X2923" s="20" t="str">
        <f>+IF(V2923="","-",CONCATENATE(V2923,"_",W2923))</f>
        <v>FINES_R16212223</v>
      </c>
      <c r="Y2923" s="59">
        <v>0.38330793380737299</v>
      </c>
      <c r="Z2923" t="s">
        <v>134</v>
      </c>
      <c r="AA2923" t="s">
        <v>2394</v>
      </c>
      <c r="AB2923" t="str">
        <f>+IF(W2923="","-",IF(W2923="UNICO","CENSO","MUESTRA"))</f>
        <v>MUESTRA</v>
      </c>
      <c r="AC2923" t="s">
        <v>2398</v>
      </c>
      <c r="AD2923" t="s">
        <v>4509</v>
      </c>
      <c r="AF2923">
        <f>+COUNTIF(Piloto!C:C,MARCO!A2923)</f>
        <v>0</v>
      </c>
    </row>
    <row r="2924" spans="1:32" x14ac:dyDescent="0.25">
      <c r="A2924" s="5" t="str">
        <f t="shared" si="45"/>
        <v>R 22 - D 8 - 451 - 0414</v>
      </c>
      <c r="B2924" s="23" t="s">
        <v>2347</v>
      </c>
      <c r="C2924" t="s">
        <v>139</v>
      </c>
      <c r="D2924" t="s">
        <v>312</v>
      </c>
      <c r="E2924" t="s">
        <v>314</v>
      </c>
      <c r="F2924" t="s">
        <v>134</v>
      </c>
      <c r="G2924" t="s">
        <v>134</v>
      </c>
      <c r="H2924" t="s">
        <v>12010</v>
      </c>
      <c r="I2924" t="s">
        <v>20</v>
      </c>
      <c r="J2924" t="s">
        <v>2349</v>
      </c>
      <c r="K2924" t="s">
        <v>21</v>
      </c>
      <c r="M2924" t="s">
        <v>12011</v>
      </c>
      <c r="N2924" t="s">
        <v>22</v>
      </c>
      <c r="O2924" t="s">
        <v>23</v>
      </c>
      <c r="P2924" t="s">
        <v>26</v>
      </c>
      <c r="Q2924" t="s">
        <v>2348</v>
      </c>
      <c r="R2924" s="13">
        <v>35</v>
      </c>
      <c r="S2924" s="13">
        <v>1</v>
      </c>
      <c r="T2924" s="21">
        <v>1</v>
      </c>
      <c r="V2924" t="s">
        <v>2154</v>
      </c>
      <c r="W2924" t="s">
        <v>17593</v>
      </c>
      <c r="X2924" s="20" t="str">
        <f>+IF(V2924="","-",CONCATENATE(V2924,"_",W2924))</f>
        <v>FINES_R16212223</v>
      </c>
      <c r="Y2924" s="59">
        <v>0.38780683279037481</v>
      </c>
      <c r="Z2924" t="s">
        <v>134</v>
      </c>
      <c r="AA2924" t="s">
        <v>2394</v>
      </c>
      <c r="AB2924" t="str">
        <f>+IF(W2924="","-",IF(W2924="UNICO","CENSO","MUESTRA"))</f>
        <v>MUESTRA</v>
      </c>
      <c r="AC2924" t="s">
        <v>2397</v>
      </c>
      <c r="AD2924" t="s">
        <v>12012</v>
      </c>
      <c r="AF2924">
        <f>+COUNTIF(Piloto!C:C,MARCO!A2924)</f>
        <v>0</v>
      </c>
    </row>
    <row r="2925" spans="1:32" x14ac:dyDescent="0.25">
      <c r="A2925" s="5" t="str">
        <f t="shared" si="45"/>
        <v>R 23 - D 25 - 453 - 2481</v>
      </c>
      <c r="B2925" s="23" t="s">
        <v>2347</v>
      </c>
      <c r="C2925" t="s">
        <v>159</v>
      </c>
      <c r="D2925" t="s">
        <v>507</v>
      </c>
      <c r="E2925" t="s">
        <v>508</v>
      </c>
      <c r="F2925" t="s">
        <v>134</v>
      </c>
      <c r="G2925" t="s">
        <v>134</v>
      </c>
      <c r="H2925" t="s">
        <v>6297</v>
      </c>
      <c r="I2925" t="s">
        <v>20</v>
      </c>
      <c r="J2925" t="s">
        <v>2349</v>
      </c>
      <c r="K2925" t="s">
        <v>21</v>
      </c>
      <c r="M2925" t="s">
        <v>2326</v>
      </c>
      <c r="N2925" t="s">
        <v>22</v>
      </c>
      <c r="O2925" t="s">
        <v>23</v>
      </c>
      <c r="P2925" t="s">
        <v>26</v>
      </c>
      <c r="Q2925" t="s">
        <v>2348</v>
      </c>
      <c r="R2925" s="13">
        <v>110</v>
      </c>
      <c r="S2925" s="13">
        <v>5</v>
      </c>
      <c r="T2925" s="21">
        <v>1</v>
      </c>
      <c r="V2925" t="s">
        <v>2154</v>
      </c>
      <c r="W2925" t="s">
        <v>17593</v>
      </c>
      <c r="X2925" s="20" t="str">
        <f>+IF(V2925="","-",CONCATENATE(V2925,"_",W2925))</f>
        <v>FINES_R16212223</v>
      </c>
      <c r="Y2925" s="59">
        <v>0.38935473561286932</v>
      </c>
      <c r="Z2925" t="s">
        <v>134</v>
      </c>
      <c r="AA2925" t="s">
        <v>2394</v>
      </c>
      <c r="AB2925" t="str">
        <f>+IF(W2925="","-",IF(W2925="UNICO","CENSO","MUESTRA"))</f>
        <v>MUESTRA</v>
      </c>
      <c r="AC2925" t="s">
        <v>2397</v>
      </c>
      <c r="AD2925" t="s">
        <v>6298</v>
      </c>
      <c r="AF2925">
        <f>+COUNTIF(Piloto!C:C,MARCO!A2925)</f>
        <v>0</v>
      </c>
    </row>
    <row r="2926" spans="1:32" x14ac:dyDescent="0.25">
      <c r="A2926" s="5" t="str">
        <f t="shared" si="45"/>
        <v>R 16 - D 88 - 451 - 3341</v>
      </c>
      <c r="B2926" s="23" t="s">
        <v>2347</v>
      </c>
      <c r="C2926" t="s">
        <v>156</v>
      </c>
      <c r="D2926" t="s">
        <v>1536</v>
      </c>
      <c r="E2926" t="s">
        <v>1537</v>
      </c>
      <c r="F2926" t="s">
        <v>134</v>
      </c>
      <c r="G2926" t="s">
        <v>134</v>
      </c>
      <c r="H2926" t="s">
        <v>4537</v>
      </c>
      <c r="I2926" t="s">
        <v>20</v>
      </c>
      <c r="J2926" t="s">
        <v>2349</v>
      </c>
      <c r="K2926" t="s">
        <v>21</v>
      </c>
      <c r="M2926" t="s">
        <v>18094</v>
      </c>
      <c r="N2926" t="s">
        <v>22</v>
      </c>
      <c r="O2926" t="s">
        <v>23</v>
      </c>
      <c r="P2926" t="s">
        <v>26</v>
      </c>
      <c r="Q2926" t="s">
        <v>2348</v>
      </c>
      <c r="R2926" s="13">
        <v>11</v>
      </c>
      <c r="S2926" s="13">
        <v>1</v>
      </c>
      <c r="T2926" s="21">
        <v>1</v>
      </c>
      <c r="V2926" t="s">
        <v>2154</v>
      </c>
      <c r="W2926" t="s">
        <v>17593</v>
      </c>
      <c r="X2926" s="20" t="str">
        <f>+IF(V2926="","-",CONCATENATE(V2926,"_",W2926))</f>
        <v>FINES_R16212223</v>
      </c>
      <c r="Y2926" s="59">
        <v>0.39</v>
      </c>
      <c r="Z2926" t="s">
        <v>134</v>
      </c>
      <c r="AA2926" t="s">
        <v>2394</v>
      </c>
      <c r="AB2926" t="str">
        <f>+IF(W2926="","-",IF(W2926="UNICO","CENSO","MUESTRA"))</f>
        <v>MUESTRA</v>
      </c>
      <c r="AC2926" t="s">
        <v>2398</v>
      </c>
      <c r="AD2926" t="s">
        <v>4539</v>
      </c>
      <c r="AF2926">
        <f>+COUNTIF(Piloto!C:C,MARCO!A2926)</f>
        <v>0</v>
      </c>
    </row>
    <row r="2927" spans="1:32" x14ac:dyDescent="0.25">
      <c r="A2927" s="5" t="str">
        <f t="shared" si="45"/>
        <v>R 16 - D 18 - 451 - 1873</v>
      </c>
      <c r="B2927" s="23" t="s">
        <v>2347</v>
      </c>
      <c r="C2927" t="s">
        <v>156</v>
      </c>
      <c r="D2927" t="s">
        <v>469</v>
      </c>
      <c r="E2927" t="s">
        <v>470</v>
      </c>
      <c r="F2927" t="s">
        <v>134</v>
      </c>
      <c r="G2927" t="s">
        <v>134</v>
      </c>
      <c r="H2927" t="s">
        <v>4520</v>
      </c>
      <c r="I2927" t="s">
        <v>20</v>
      </c>
      <c r="J2927" t="s">
        <v>2349</v>
      </c>
      <c r="K2927" t="s">
        <v>21</v>
      </c>
      <c r="M2927" t="s">
        <v>4521</v>
      </c>
      <c r="N2927" t="s">
        <v>22</v>
      </c>
      <c r="O2927" t="s">
        <v>23</v>
      </c>
      <c r="P2927" t="s">
        <v>26</v>
      </c>
      <c r="Q2927" t="s">
        <v>2348</v>
      </c>
      <c r="R2927" s="13">
        <v>17</v>
      </c>
      <c r="S2927" s="13">
        <v>1</v>
      </c>
      <c r="T2927" s="21">
        <v>1</v>
      </c>
      <c r="V2927" t="s">
        <v>2154</v>
      </c>
      <c r="W2927" t="s">
        <v>17593</v>
      </c>
      <c r="X2927" s="20" t="str">
        <f>+IF(V2927="","-",CONCATENATE(V2927,"_",W2927))</f>
        <v>FINES_R16212223</v>
      </c>
      <c r="Y2927" s="59">
        <v>0.39122086763381958</v>
      </c>
      <c r="Z2927" t="s">
        <v>134</v>
      </c>
      <c r="AA2927" t="s">
        <v>2394</v>
      </c>
      <c r="AB2927" t="str">
        <f>+IF(W2927="","-",IF(W2927="UNICO","CENSO","MUESTRA"))</f>
        <v>MUESTRA</v>
      </c>
      <c r="AC2927" t="s">
        <v>2398</v>
      </c>
      <c r="AD2927" t="s">
        <v>4522</v>
      </c>
      <c r="AF2927">
        <f>+COUNTIF(Piloto!C:C,MARCO!A2927)</f>
        <v>0</v>
      </c>
    </row>
    <row r="2928" spans="1:32" x14ac:dyDescent="0.25">
      <c r="A2928" s="5" t="str">
        <f t="shared" si="45"/>
        <v>R 21 - D 52 - 452 - 2424</v>
      </c>
      <c r="B2928" s="23" t="s">
        <v>2347</v>
      </c>
      <c r="C2928" t="s">
        <v>417</v>
      </c>
      <c r="D2928" t="s">
        <v>848</v>
      </c>
      <c r="E2928" t="s">
        <v>850</v>
      </c>
      <c r="F2928" t="s">
        <v>134</v>
      </c>
      <c r="G2928" t="s">
        <v>134</v>
      </c>
      <c r="H2928" t="s">
        <v>6201</v>
      </c>
      <c r="I2928" t="s">
        <v>20</v>
      </c>
      <c r="J2928" t="s">
        <v>2349</v>
      </c>
      <c r="K2928" t="s">
        <v>21</v>
      </c>
      <c r="M2928" t="s">
        <v>6202</v>
      </c>
      <c r="N2928" t="s">
        <v>22</v>
      </c>
      <c r="O2928" t="s">
        <v>23</v>
      </c>
      <c r="P2928" t="s">
        <v>26</v>
      </c>
      <c r="Q2928" t="s">
        <v>2348</v>
      </c>
      <c r="R2928" s="13">
        <v>15</v>
      </c>
      <c r="S2928" s="13">
        <v>1</v>
      </c>
      <c r="T2928" s="21">
        <v>1</v>
      </c>
      <c r="V2928" t="s">
        <v>2154</v>
      </c>
      <c r="W2928" t="s">
        <v>17593</v>
      </c>
      <c r="X2928" s="20" t="str">
        <f>+IF(V2928="","-",CONCATENATE(V2928,"_",W2928))</f>
        <v>FINES_R16212223</v>
      </c>
      <c r="Y2928" s="59">
        <v>0.39390090107917791</v>
      </c>
      <c r="Z2928" t="s">
        <v>134</v>
      </c>
      <c r="AA2928" t="s">
        <v>2394</v>
      </c>
      <c r="AB2928" t="str">
        <f>+IF(W2928="","-",IF(W2928="UNICO","CENSO","MUESTRA"))</f>
        <v>MUESTRA</v>
      </c>
      <c r="AC2928" t="s">
        <v>2397</v>
      </c>
      <c r="AD2928" t="s">
        <v>6203</v>
      </c>
      <c r="AF2928">
        <f>+COUNTIF(Piloto!C:C,MARCO!A2928)</f>
        <v>0</v>
      </c>
    </row>
    <row r="2929" spans="1:32" x14ac:dyDescent="0.25">
      <c r="A2929" s="5" t="str">
        <f t="shared" si="45"/>
        <v>R 23 - D 38 - 451 - 4473</v>
      </c>
      <c r="B2929" s="23" t="s">
        <v>2347</v>
      </c>
      <c r="C2929" t="s">
        <v>159</v>
      </c>
      <c r="D2929" t="s">
        <v>652</v>
      </c>
      <c r="E2929" t="s">
        <v>653</v>
      </c>
      <c r="F2929" t="s">
        <v>134</v>
      </c>
      <c r="G2929" t="s">
        <v>134</v>
      </c>
      <c r="H2929" t="s">
        <v>12051</v>
      </c>
      <c r="I2929" t="s">
        <v>20</v>
      </c>
      <c r="J2929" t="s">
        <v>2349</v>
      </c>
      <c r="K2929" t="s">
        <v>21</v>
      </c>
      <c r="M2929" t="s">
        <v>12052</v>
      </c>
      <c r="N2929" t="s">
        <v>22</v>
      </c>
      <c r="O2929" t="s">
        <v>23</v>
      </c>
      <c r="P2929" t="s">
        <v>26</v>
      </c>
      <c r="Q2929" t="s">
        <v>2348</v>
      </c>
      <c r="R2929" s="13">
        <v>14</v>
      </c>
      <c r="S2929" s="13">
        <v>1</v>
      </c>
      <c r="T2929" s="21">
        <v>1</v>
      </c>
      <c r="V2929" t="s">
        <v>2154</v>
      </c>
      <c r="W2929" t="s">
        <v>17593</v>
      </c>
      <c r="X2929" s="20" t="str">
        <f>+IF(V2929="","-",CONCATENATE(V2929,"_",W2929))</f>
        <v>FINES_R16212223</v>
      </c>
      <c r="Y2929" s="59">
        <v>0.39448335766792297</v>
      </c>
      <c r="Z2929" t="s">
        <v>134</v>
      </c>
      <c r="AA2929" t="s">
        <v>2394</v>
      </c>
      <c r="AB2929" t="str">
        <f>+IF(W2929="","-",IF(W2929="UNICO","CENSO","MUESTRA"))</f>
        <v>MUESTRA</v>
      </c>
      <c r="AC2929" t="s">
        <v>2397</v>
      </c>
      <c r="AD2929" t="s">
        <v>12053</v>
      </c>
      <c r="AF2929">
        <f>+COUNTIF(Piloto!C:C,MARCO!A2929)</f>
        <v>0</v>
      </c>
    </row>
    <row r="2930" spans="1:32" x14ac:dyDescent="0.25">
      <c r="A2930" s="5" t="str">
        <f t="shared" si="45"/>
        <v>R 21 - D 52 - 452 - 1642</v>
      </c>
      <c r="B2930" s="23" t="s">
        <v>2347</v>
      </c>
      <c r="C2930" t="s">
        <v>417</v>
      </c>
      <c r="D2930" t="s">
        <v>848</v>
      </c>
      <c r="E2930" t="s">
        <v>850</v>
      </c>
      <c r="F2930" t="s">
        <v>134</v>
      </c>
      <c r="G2930" t="s">
        <v>134</v>
      </c>
      <c r="H2930" t="s">
        <v>6173</v>
      </c>
      <c r="I2930" t="s">
        <v>20</v>
      </c>
      <c r="J2930" t="s">
        <v>2349</v>
      </c>
      <c r="K2930" t="s">
        <v>21</v>
      </c>
      <c r="M2930" t="s">
        <v>6174</v>
      </c>
      <c r="N2930" t="s">
        <v>22</v>
      </c>
      <c r="O2930" t="s">
        <v>23</v>
      </c>
      <c r="P2930" t="s">
        <v>26</v>
      </c>
      <c r="Q2930" t="s">
        <v>2348</v>
      </c>
      <c r="R2930" s="13">
        <v>18</v>
      </c>
      <c r="S2930" s="13">
        <v>1</v>
      </c>
      <c r="T2930" s="21">
        <v>1</v>
      </c>
      <c r="V2930" t="s">
        <v>2154</v>
      </c>
      <c r="W2930" t="s">
        <v>17593</v>
      </c>
      <c r="X2930" s="20" t="str">
        <f>+IF(V2930="","-",CONCATENATE(V2930,"_",W2930))</f>
        <v>FINES_R16212223</v>
      </c>
      <c r="Y2930" s="59">
        <v>0.39761796593666082</v>
      </c>
      <c r="Z2930" t="s">
        <v>134</v>
      </c>
      <c r="AA2930" t="s">
        <v>2394</v>
      </c>
      <c r="AB2930" t="str">
        <f>+IF(W2930="","-",IF(W2930="UNICO","CENSO","MUESTRA"))</f>
        <v>MUESTRA</v>
      </c>
      <c r="AC2930" t="s">
        <v>2398</v>
      </c>
      <c r="AD2930" t="s">
        <v>6175</v>
      </c>
      <c r="AF2930">
        <f>+COUNTIF(Piloto!C:C,MARCO!A2930)</f>
        <v>0</v>
      </c>
    </row>
    <row r="2931" spans="1:32" x14ac:dyDescent="0.25">
      <c r="A2931" s="5" t="str">
        <f t="shared" si="45"/>
        <v>R 16 - D 88 - 451 - 3342</v>
      </c>
      <c r="B2931" s="23" t="s">
        <v>2347</v>
      </c>
      <c r="C2931" t="s">
        <v>156</v>
      </c>
      <c r="D2931" t="s">
        <v>1536</v>
      </c>
      <c r="E2931" t="s">
        <v>1537</v>
      </c>
      <c r="F2931" t="s">
        <v>134</v>
      </c>
      <c r="G2931" t="s">
        <v>134</v>
      </c>
      <c r="H2931" t="s">
        <v>4541</v>
      </c>
      <c r="I2931" t="s">
        <v>20</v>
      </c>
      <c r="J2931" t="s">
        <v>2349</v>
      </c>
      <c r="K2931" t="s">
        <v>21</v>
      </c>
      <c r="M2931" t="s">
        <v>18095</v>
      </c>
      <c r="N2931" t="s">
        <v>22</v>
      </c>
      <c r="O2931" t="s">
        <v>23</v>
      </c>
      <c r="P2931" t="s">
        <v>26</v>
      </c>
      <c r="Q2931" t="s">
        <v>2348</v>
      </c>
      <c r="R2931" s="13">
        <v>19</v>
      </c>
      <c r="S2931" s="13">
        <v>1</v>
      </c>
      <c r="T2931" s="21">
        <v>1</v>
      </c>
      <c r="V2931" t="s">
        <v>2154</v>
      </c>
      <c r="W2931" t="s">
        <v>17593</v>
      </c>
      <c r="X2931" s="20" t="str">
        <f>+IF(V2931="","-",CONCATENATE(V2931,"_",W2931))</f>
        <v>FINES_R16212223</v>
      </c>
      <c r="Y2931" s="59">
        <v>0.40229779481887817</v>
      </c>
      <c r="Z2931" t="s">
        <v>134</v>
      </c>
      <c r="AA2931" t="s">
        <v>2394</v>
      </c>
      <c r="AB2931" t="str">
        <f>+IF(W2931="","-",IF(W2931="UNICO","CENSO","MUESTRA"))</f>
        <v>MUESTRA</v>
      </c>
      <c r="AC2931" t="s">
        <v>2397</v>
      </c>
      <c r="AD2931" t="s">
        <v>4543</v>
      </c>
      <c r="AF2931">
        <f>+COUNTIF(Piloto!C:C,MARCO!A2931)</f>
        <v>0</v>
      </c>
    </row>
    <row r="2932" spans="1:32" x14ac:dyDescent="0.25">
      <c r="A2932" s="5" t="str">
        <f t="shared" si="45"/>
        <v>R 16 - D 49 - 451 - 4510</v>
      </c>
      <c r="B2932" s="23" t="s">
        <v>2347</v>
      </c>
      <c r="C2932" t="s">
        <v>156</v>
      </c>
      <c r="D2932" t="s">
        <v>299</v>
      </c>
      <c r="E2932" t="s">
        <v>833</v>
      </c>
      <c r="F2932" t="s">
        <v>134</v>
      </c>
      <c r="G2932" t="s">
        <v>134</v>
      </c>
      <c r="H2932" t="s">
        <v>11322</v>
      </c>
      <c r="I2932" t="s">
        <v>20</v>
      </c>
      <c r="J2932" t="s">
        <v>2349</v>
      </c>
      <c r="K2932" t="s">
        <v>21</v>
      </c>
      <c r="M2932" t="s">
        <v>11323</v>
      </c>
      <c r="N2932" t="s">
        <v>22</v>
      </c>
      <c r="O2932" t="s">
        <v>23</v>
      </c>
      <c r="P2932" t="s">
        <v>26</v>
      </c>
      <c r="Q2932" t="s">
        <v>2348</v>
      </c>
      <c r="R2932" s="13">
        <v>15</v>
      </c>
      <c r="S2932" s="13">
        <v>1</v>
      </c>
      <c r="T2932" s="21">
        <v>1</v>
      </c>
      <c r="V2932" t="s">
        <v>2154</v>
      </c>
      <c r="W2932" t="s">
        <v>17593</v>
      </c>
      <c r="X2932" s="20" t="str">
        <f>+IF(V2932="","-",CONCATENATE(V2932,"_",W2932))</f>
        <v>FINES_R16212223</v>
      </c>
      <c r="Y2932" s="59">
        <v>0.40499198436737061</v>
      </c>
      <c r="Z2932" t="s">
        <v>134</v>
      </c>
      <c r="AA2932" t="s">
        <v>2394</v>
      </c>
      <c r="AB2932" t="str">
        <f>+IF(W2932="","-",IF(W2932="UNICO","CENSO","MUESTRA"))</f>
        <v>MUESTRA</v>
      </c>
      <c r="AC2932" t="s">
        <v>2398</v>
      </c>
      <c r="AD2932" t="s">
        <v>11324</v>
      </c>
      <c r="AF2932">
        <f>+COUNTIF(Piloto!C:C,MARCO!A2932)</f>
        <v>0</v>
      </c>
    </row>
    <row r="2933" spans="1:32" x14ac:dyDescent="0.25">
      <c r="A2933" s="5" t="str">
        <f t="shared" si="45"/>
        <v>R 22 - D 78 - 452 - 1100</v>
      </c>
      <c r="B2933" s="23" t="s">
        <v>2347</v>
      </c>
      <c r="C2933" t="s">
        <v>139</v>
      </c>
      <c r="D2933" t="s">
        <v>1397</v>
      </c>
      <c r="E2933" t="s">
        <v>1398</v>
      </c>
      <c r="F2933" t="s">
        <v>134</v>
      </c>
      <c r="G2933" t="s">
        <v>134</v>
      </c>
      <c r="H2933" t="s">
        <v>11967</v>
      </c>
      <c r="I2933" t="s">
        <v>20</v>
      </c>
      <c r="J2933" t="s">
        <v>2349</v>
      </c>
      <c r="K2933" t="s">
        <v>21</v>
      </c>
      <c r="M2933" t="s">
        <v>18096</v>
      </c>
      <c r="N2933" t="s">
        <v>22</v>
      </c>
      <c r="O2933" t="s">
        <v>23</v>
      </c>
      <c r="P2933" t="s">
        <v>26</v>
      </c>
      <c r="Q2933" t="s">
        <v>2348</v>
      </c>
      <c r="R2933" s="13">
        <v>27</v>
      </c>
      <c r="S2933" s="13">
        <v>1</v>
      </c>
      <c r="T2933" s="21">
        <v>1</v>
      </c>
      <c r="V2933" t="s">
        <v>2154</v>
      </c>
      <c r="W2933" t="s">
        <v>17593</v>
      </c>
      <c r="X2933" s="20" t="str">
        <f>+IF(V2933="","-",CONCATENATE(V2933,"_",W2933))</f>
        <v>FINES_R16212223</v>
      </c>
      <c r="Y2933" s="59">
        <v>0.41177365183830261</v>
      </c>
      <c r="Z2933" t="s">
        <v>134</v>
      </c>
      <c r="AA2933" t="s">
        <v>2394</v>
      </c>
      <c r="AB2933" t="str">
        <f>+IF(W2933="","-",IF(W2933="UNICO","CENSO","MUESTRA"))</f>
        <v>MUESTRA</v>
      </c>
      <c r="AC2933" t="s">
        <v>2397</v>
      </c>
      <c r="AD2933" t="s">
        <v>11968</v>
      </c>
      <c r="AF2933">
        <f>+COUNTIF(Piloto!C:C,MARCO!A2933)</f>
        <v>0</v>
      </c>
    </row>
    <row r="2934" spans="1:32" x14ac:dyDescent="0.25">
      <c r="A2934" s="5" t="str">
        <f t="shared" si="45"/>
        <v>R 16 - D 49 - 451 - 0458</v>
      </c>
      <c r="B2934" s="23" t="s">
        <v>2347</v>
      </c>
      <c r="C2934" t="s">
        <v>156</v>
      </c>
      <c r="D2934" t="s">
        <v>299</v>
      </c>
      <c r="E2934" t="s">
        <v>833</v>
      </c>
      <c r="F2934" t="s">
        <v>134</v>
      </c>
      <c r="G2934" t="s">
        <v>134</v>
      </c>
      <c r="H2934" t="s">
        <v>11326</v>
      </c>
      <c r="I2934" t="s">
        <v>20</v>
      </c>
      <c r="J2934" t="s">
        <v>2349</v>
      </c>
      <c r="K2934" t="s">
        <v>21</v>
      </c>
      <c r="M2934" t="s">
        <v>11327</v>
      </c>
      <c r="N2934" t="s">
        <v>22</v>
      </c>
      <c r="O2934" t="s">
        <v>23</v>
      </c>
      <c r="P2934" t="s">
        <v>26</v>
      </c>
      <c r="Q2934" t="s">
        <v>2348</v>
      </c>
      <c r="R2934" s="13">
        <v>23</v>
      </c>
      <c r="S2934" s="13">
        <v>1</v>
      </c>
      <c r="T2934" s="21">
        <v>1</v>
      </c>
      <c r="V2934" t="s">
        <v>2154</v>
      </c>
      <c r="W2934" t="s">
        <v>17593</v>
      </c>
      <c r="X2934" s="20" t="str">
        <f>+IF(V2934="","-",CONCATENATE(V2934,"_",W2934))</f>
        <v>FINES_R16212223</v>
      </c>
      <c r="Y2934" s="59">
        <v>0.41686663031578058</v>
      </c>
      <c r="Z2934" t="s">
        <v>134</v>
      </c>
      <c r="AA2934" t="s">
        <v>2394</v>
      </c>
      <c r="AB2934" t="str">
        <f>+IF(W2934="","-",IF(W2934="UNICO","CENSO","MUESTRA"))</f>
        <v>MUESTRA</v>
      </c>
      <c r="AC2934" t="s">
        <v>2397</v>
      </c>
      <c r="AD2934" t="s">
        <v>11328</v>
      </c>
      <c r="AF2934">
        <f>+COUNTIF(Piloto!C:C,MARCO!A2934)</f>
        <v>0</v>
      </c>
    </row>
    <row r="2935" spans="1:32" x14ac:dyDescent="0.25">
      <c r="A2935" s="5" t="str">
        <f t="shared" si="45"/>
        <v>R 21 - D 50 - 451 - 2053</v>
      </c>
      <c r="B2935" s="23" t="s">
        <v>2347</v>
      </c>
      <c r="C2935" t="s">
        <v>417</v>
      </c>
      <c r="D2935" t="s">
        <v>838</v>
      </c>
      <c r="E2935" t="s">
        <v>839</v>
      </c>
      <c r="F2935" t="s">
        <v>134</v>
      </c>
      <c r="G2935" t="s">
        <v>134</v>
      </c>
      <c r="H2935" t="s">
        <v>6169</v>
      </c>
      <c r="I2935" t="s">
        <v>20</v>
      </c>
      <c r="J2935" t="s">
        <v>2349</v>
      </c>
      <c r="K2935" t="s">
        <v>21</v>
      </c>
      <c r="M2935" t="s">
        <v>6170</v>
      </c>
      <c r="N2935" t="s">
        <v>22</v>
      </c>
      <c r="O2935" t="s">
        <v>23</v>
      </c>
      <c r="P2935" t="s">
        <v>26</v>
      </c>
      <c r="Q2935" t="s">
        <v>2348</v>
      </c>
      <c r="R2935" s="13">
        <v>25</v>
      </c>
      <c r="S2935" s="13">
        <v>2</v>
      </c>
      <c r="T2935" s="21">
        <v>1</v>
      </c>
      <c r="V2935" t="s">
        <v>2154</v>
      </c>
      <c r="W2935" t="s">
        <v>17593</v>
      </c>
      <c r="X2935" s="20" t="str">
        <f>+IF(V2935="","-",CONCATENATE(V2935,"_",W2935))</f>
        <v>FINES_R16212223</v>
      </c>
      <c r="Y2935" s="59">
        <v>0.42201462388038641</v>
      </c>
      <c r="Z2935" t="s">
        <v>134</v>
      </c>
      <c r="AA2935" t="s">
        <v>2394</v>
      </c>
      <c r="AB2935" t="str">
        <f>+IF(W2935="","-",IF(W2935="UNICO","CENSO","MUESTRA"))</f>
        <v>MUESTRA</v>
      </c>
      <c r="AC2935" t="s">
        <v>2397</v>
      </c>
      <c r="AD2935" t="s">
        <v>6171</v>
      </c>
      <c r="AF2935">
        <f>+COUNTIF(Piloto!C:C,MARCO!A2935)</f>
        <v>0</v>
      </c>
    </row>
    <row r="2936" spans="1:32" x14ac:dyDescent="0.25">
      <c r="A2936" s="5" t="str">
        <f t="shared" si="45"/>
        <v>R 22 - D 112 - 452 - 3430</v>
      </c>
      <c r="B2936" s="23" t="s">
        <v>2347</v>
      </c>
      <c r="C2936" t="s">
        <v>139</v>
      </c>
      <c r="D2936" t="s">
        <v>410</v>
      </c>
      <c r="E2936" t="s">
        <v>1833</v>
      </c>
      <c r="F2936" t="s">
        <v>134</v>
      </c>
      <c r="G2936" t="s">
        <v>134</v>
      </c>
      <c r="H2936" t="s">
        <v>11956</v>
      </c>
      <c r="I2936" t="s">
        <v>20</v>
      </c>
      <c r="J2936" t="s">
        <v>2349</v>
      </c>
      <c r="K2936" t="s">
        <v>21</v>
      </c>
      <c r="M2936" t="s">
        <v>11957</v>
      </c>
      <c r="N2936" t="s">
        <v>22</v>
      </c>
      <c r="O2936" t="s">
        <v>23</v>
      </c>
      <c r="P2936" t="s">
        <v>26</v>
      </c>
      <c r="Q2936" t="s">
        <v>2348</v>
      </c>
      <c r="R2936" s="13">
        <v>13</v>
      </c>
      <c r="S2936" s="13">
        <v>1</v>
      </c>
      <c r="T2936" s="21">
        <v>1</v>
      </c>
      <c r="V2936" t="s">
        <v>2154</v>
      </c>
      <c r="W2936" t="s">
        <v>17593</v>
      </c>
      <c r="X2936" s="20" t="str">
        <f>+IF(V2936="","-",CONCATENATE(V2936,"_",W2936))</f>
        <v>FINES_R16212223</v>
      </c>
      <c r="Y2936" s="59">
        <v>0.42358875274658198</v>
      </c>
      <c r="Z2936" t="s">
        <v>134</v>
      </c>
      <c r="AA2936" t="s">
        <v>2394</v>
      </c>
      <c r="AB2936" t="str">
        <f>+IF(W2936="","-",IF(W2936="UNICO","CENSO","MUESTRA"))</f>
        <v>MUESTRA</v>
      </c>
      <c r="AC2936" t="s">
        <v>2397</v>
      </c>
      <c r="AD2936" t="s">
        <v>11958</v>
      </c>
      <c r="AF2936">
        <f>+COUNTIF(Piloto!C:C,MARCO!A2936)</f>
        <v>0</v>
      </c>
    </row>
    <row r="2937" spans="1:32" x14ac:dyDescent="0.25">
      <c r="A2937" s="5" t="str">
        <f t="shared" si="45"/>
        <v>R 16 - D 18 - 451 - 4282</v>
      </c>
      <c r="B2937" s="23" t="s">
        <v>2347</v>
      </c>
      <c r="C2937" t="s">
        <v>156</v>
      </c>
      <c r="D2937" t="s">
        <v>469</v>
      </c>
      <c r="E2937" t="s">
        <v>470</v>
      </c>
      <c r="F2937" t="s">
        <v>134</v>
      </c>
      <c r="G2937" t="s">
        <v>134</v>
      </c>
      <c r="H2937" t="s">
        <v>4524</v>
      </c>
      <c r="I2937" t="s">
        <v>20</v>
      </c>
      <c r="J2937" t="s">
        <v>2349</v>
      </c>
      <c r="K2937" t="s">
        <v>21</v>
      </c>
      <c r="M2937" t="s">
        <v>2293</v>
      </c>
      <c r="N2937" t="s">
        <v>22</v>
      </c>
      <c r="O2937" t="s">
        <v>23</v>
      </c>
      <c r="P2937" t="s">
        <v>26</v>
      </c>
      <c r="Q2937" t="s">
        <v>2348</v>
      </c>
      <c r="R2937" s="13">
        <v>19</v>
      </c>
      <c r="S2937" s="13">
        <v>1</v>
      </c>
      <c r="T2937" s="21">
        <v>1</v>
      </c>
      <c r="V2937" t="s">
        <v>2154</v>
      </c>
      <c r="W2937" t="s">
        <v>17593</v>
      </c>
      <c r="X2937" s="20" t="str">
        <f>+IF(V2937="","-",CONCATENATE(V2937,"_",W2937))</f>
        <v>FINES_R16212223</v>
      </c>
      <c r="Y2937" s="59">
        <v>0.4309113621711731</v>
      </c>
      <c r="Z2937" t="s">
        <v>134</v>
      </c>
      <c r="AA2937" t="s">
        <v>2394</v>
      </c>
      <c r="AB2937" t="str">
        <f>+IF(W2937="","-",IF(W2937="UNICO","CENSO","MUESTRA"))</f>
        <v>MUESTRA</v>
      </c>
      <c r="AC2937" t="s">
        <v>2398</v>
      </c>
      <c r="AD2937" t="s">
        <v>4525</v>
      </c>
      <c r="AF2937">
        <f>+COUNTIF(Piloto!C:C,MARCO!A2937)</f>
        <v>0</v>
      </c>
    </row>
    <row r="2938" spans="1:32" x14ac:dyDescent="0.25">
      <c r="A2938" s="5" t="str">
        <f t="shared" si="45"/>
        <v>R 21 - D 24 - 451 - 3024</v>
      </c>
      <c r="B2938" s="23" t="s">
        <v>2347</v>
      </c>
      <c r="C2938" t="s">
        <v>417</v>
      </c>
      <c r="D2938" t="s">
        <v>502</v>
      </c>
      <c r="E2938" t="s">
        <v>503</v>
      </c>
      <c r="F2938" t="s">
        <v>134</v>
      </c>
      <c r="G2938" t="s">
        <v>134</v>
      </c>
      <c r="H2938" t="s">
        <v>6165</v>
      </c>
      <c r="I2938" t="s">
        <v>20</v>
      </c>
      <c r="J2938" t="s">
        <v>2349</v>
      </c>
      <c r="K2938" t="s">
        <v>21</v>
      </c>
      <c r="M2938" t="s">
        <v>6166</v>
      </c>
      <c r="N2938" t="s">
        <v>22</v>
      </c>
      <c r="O2938" t="s">
        <v>23</v>
      </c>
      <c r="P2938" t="s">
        <v>26</v>
      </c>
      <c r="Q2938" t="s">
        <v>2348</v>
      </c>
      <c r="R2938" s="13">
        <v>11</v>
      </c>
      <c r="S2938" s="13">
        <v>1</v>
      </c>
      <c r="T2938" s="21">
        <v>1</v>
      </c>
      <c r="V2938" t="s">
        <v>2154</v>
      </c>
      <c r="W2938" t="s">
        <v>17593</v>
      </c>
      <c r="X2938" s="20" t="str">
        <f>+IF(V2938="","-",CONCATENATE(V2938,"_",W2938))</f>
        <v>FINES_R16212223</v>
      </c>
      <c r="Y2938" s="59">
        <v>0.43983802199363708</v>
      </c>
      <c r="Z2938" t="s">
        <v>134</v>
      </c>
      <c r="AA2938" t="s">
        <v>2394</v>
      </c>
      <c r="AB2938" t="str">
        <f>+IF(W2938="","-",IF(W2938="UNICO","CENSO","MUESTRA"))</f>
        <v>MUESTRA</v>
      </c>
      <c r="AC2938" t="s">
        <v>2397</v>
      </c>
      <c r="AD2938" t="s">
        <v>6167</v>
      </c>
      <c r="AF2938">
        <f>+COUNTIF(Piloto!C:C,MARCO!A2938)</f>
        <v>0</v>
      </c>
    </row>
    <row r="2939" spans="1:32" x14ac:dyDescent="0.25">
      <c r="A2939" s="5" t="str">
        <f t="shared" si="45"/>
        <v>R 21 - D 24 - 451 - 3789</v>
      </c>
      <c r="B2939" s="23" t="s">
        <v>2347</v>
      </c>
      <c r="C2939" t="s">
        <v>417</v>
      </c>
      <c r="D2939" t="s">
        <v>502</v>
      </c>
      <c r="E2939" t="s">
        <v>503</v>
      </c>
      <c r="F2939" t="s">
        <v>134</v>
      </c>
      <c r="G2939" t="s">
        <v>134</v>
      </c>
      <c r="H2939" t="s">
        <v>6161</v>
      </c>
      <c r="I2939" t="s">
        <v>20</v>
      </c>
      <c r="J2939" t="s">
        <v>2349</v>
      </c>
      <c r="K2939" t="s">
        <v>21</v>
      </c>
      <c r="M2939" t="s">
        <v>2320</v>
      </c>
      <c r="N2939" t="s">
        <v>22</v>
      </c>
      <c r="O2939" t="s">
        <v>23</v>
      </c>
      <c r="P2939" t="s">
        <v>26</v>
      </c>
      <c r="Q2939" t="s">
        <v>2348</v>
      </c>
      <c r="R2939" s="13">
        <v>12</v>
      </c>
      <c r="S2939" s="13">
        <v>1</v>
      </c>
      <c r="T2939" s="21">
        <v>1</v>
      </c>
      <c r="V2939" t="s">
        <v>2154</v>
      </c>
      <c r="W2939" t="s">
        <v>17593</v>
      </c>
      <c r="X2939" s="20" t="str">
        <f>+IF(V2939="","-",CONCATENATE(V2939,"_",W2939))</f>
        <v>FINES_R16212223</v>
      </c>
      <c r="Y2939" s="59">
        <v>0.442819744348526</v>
      </c>
      <c r="Z2939" t="s">
        <v>134</v>
      </c>
      <c r="AA2939" t="s">
        <v>2394</v>
      </c>
      <c r="AB2939" t="str">
        <f>+IF(W2939="","-",IF(W2939="UNICO","CENSO","MUESTRA"))</f>
        <v>MUESTRA</v>
      </c>
      <c r="AC2939" t="s">
        <v>2397</v>
      </c>
      <c r="AD2939" t="s">
        <v>6162</v>
      </c>
      <c r="AF2939">
        <f>+COUNTIF(Piloto!C:C,MARCO!A2939)</f>
        <v>0</v>
      </c>
    </row>
    <row r="2940" spans="1:32" x14ac:dyDescent="0.25">
      <c r="A2940" s="5" t="str">
        <f t="shared" si="45"/>
        <v>R 21 - D 52 - 452 - 3752</v>
      </c>
      <c r="B2940" s="23" t="s">
        <v>2347</v>
      </c>
      <c r="C2940" t="s">
        <v>417</v>
      </c>
      <c r="D2940" t="s">
        <v>848</v>
      </c>
      <c r="E2940" t="s">
        <v>850</v>
      </c>
      <c r="F2940" t="s">
        <v>134</v>
      </c>
      <c r="G2940" t="s">
        <v>134</v>
      </c>
      <c r="H2940" t="s">
        <v>6185</v>
      </c>
      <c r="I2940" t="s">
        <v>20</v>
      </c>
      <c r="J2940" t="s">
        <v>2349</v>
      </c>
      <c r="K2940" t="s">
        <v>21</v>
      </c>
      <c r="M2940" t="s">
        <v>6186</v>
      </c>
      <c r="N2940" t="s">
        <v>22</v>
      </c>
      <c r="O2940" t="s">
        <v>23</v>
      </c>
      <c r="P2940" t="s">
        <v>26</v>
      </c>
      <c r="Q2940" t="s">
        <v>2348</v>
      </c>
      <c r="R2940" s="13">
        <v>9</v>
      </c>
      <c r="S2940" s="13">
        <v>1</v>
      </c>
      <c r="T2940" s="21">
        <v>1</v>
      </c>
      <c r="V2940" t="s">
        <v>2154</v>
      </c>
      <c r="W2940" t="s">
        <v>17593</v>
      </c>
      <c r="X2940" s="20" t="str">
        <f>+IF(V2940="","-",CONCATENATE(V2940,"_",W2940))</f>
        <v>FINES_R16212223</v>
      </c>
      <c r="Y2940" s="59">
        <v>0.44917580485343928</v>
      </c>
      <c r="Z2940" t="s">
        <v>134</v>
      </c>
      <c r="AA2940" t="s">
        <v>2394</v>
      </c>
      <c r="AB2940" t="str">
        <f>+IF(W2940="","-",IF(W2940="UNICO","CENSO","MUESTRA"))</f>
        <v>MUESTRA</v>
      </c>
      <c r="AC2940" t="s">
        <v>2398</v>
      </c>
      <c r="AD2940" t="s">
        <v>6187</v>
      </c>
      <c r="AF2940">
        <f>+COUNTIF(Piloto!C:C,MARCO!A2940)</f>
        <v>0</v>
      </c>
    </row>
    <row r="2941" spans="1:32" x14ac:dyDescent="0.25">
      <c r="A2941" s="5" t="str">
        <f t="shared" si="45"/>
        <v>R 22 - D 126 - 451 - 2823</v>
      </c>
      <c r="B2941" s="23" t="s">
        <v>2347</v>
      </c>
      <c r="C2941" t="s">
        <v>139</v>
      </c>
      <c r="D2941" t="s">
        <v>358</v>
      </c>
      <c r="E2941" t="s">
        <v>1974</v>
      </c>
      <c r="F2941" t="s">
        <v>134</v>
      </c>
      <c r="G2941" t="s">
        <v>134</v>
      </c>
      <c r="H2941" t="s">
        <v>11960</v>
      </c>
      <c r="I2941" t="s">
        <v>20</v>
      </c>
      <c r="J2941" t="s">
        <v>2349</v>
      </c>
      <c r="K2941" t="s">
        <v>21</v>
      </c>
      <c r="M2941" t="s">
        <v>11961</v>
      </c>
      <c r="N2941" t="s">
        <v>22</v>
      </c>
      <c r="O2941" t="s">
        <v>23</v>
      </c>
      <c r="P2941" t="s">
        <v>26</v>
      </c>
      <c r="Q2941" t="s">
        <v>2348</v>
      </c>
      <c r="R2941" s="13">
        <v>21</v>
      </c>
      <c r="S2941" s="13">
        <v>1</v>
      </c>
      <c r="T2941" s="21">
        <v>1</v>
      </c>
      <c r="V2941" t="s">
        <v>2154</v>
      </c>
      <c r="W2941" t="s">
        <v>17593</v>
      </c>
      <c r="X2941" s="20" t="str">
        <f>+IF(V2941="","-",CONCATENATE(V2941,"_",W2941))</f>
        <v>FINES_R16212223</v>
      </c>
      <c r="Y2941" s="59">
        <v>0.47819089889526373</v>
      </c>
      <c r="Z2941" t="s">
        <v>134</v>
      </c>
      <c r="AA2941" t="s">
        <v>2394</v>
      </c>
      <c r="AB2941" t="str">
        <f>+IF(W2941="","-",IF(W2941="UNICO","CENSO","MUESTRA"))</f>
        <v>MUESTRA</v>
      </c>
      <c r="AC2941" t="s">
        <v>2398</v>
      </c>
      <c r="AD2941" t="s">
        <v>11962</v>
      </c>
      <c r="AF2941">
        <f>+COUNTIF(Piloto!C:C,MARCO!A2941)</f>
        <v>0</v>
      </c>
    </row>
    <row r="2942" spans="1:32" x14ac:dyDescent="0.25">
      <c r="A2942" s="5" t="str">
        <f t="shared" si="45"/>
        <v>R 22 - D 112 - 452 - 4462</v>
      </c>
      <c r="B2942" s="23" t="s">
        <v>2347</v>
      </c>
      <c r="C2942" t="s">
        <v>139</v>
      </c>
      <c r="D2942" t="s">
        <v>410</v>
      </c>
      <c r="E2942" t="s">
        <v>1833</v>
      </c>
      <c r="F2942" t="s">
        <v>134</v>
      </c>
      <c r="G2942" t="s">
        <v>134</v>
      </c>
      <c r="H2942" t="s">
        <v>11952</v>
      </c>
      <c r="I2942" t="s">
        <v>20</v>
      </c>
      <c r="J2942" t="s">
        <v>2349</v>
      </c>
      <c r="K2942" t="s">
        <v>21</v>
      </c>
      <c r="M2942" t="s">
        <v>11953</v>
      </c>
      <c r="N2942" t="s">
        <v>22</v>
      </c>
      <c r="O2942" t="s">
        <v>23</v>
      </c>
      <c r="P2942" t="s">
        <v>26</v>
      </c>
      <c r="Q2942" t="s">
        <v>2348</v>
      </c>
      <c r="R2942" s="13">
        <v>7</v>
      </c>
      <c r="S2942" s="13">
        <v>1</v>
      </c>
      <c r="T2942" s="21">
        <v>1</v>
      </c>
      <c r="V2942" t="s">
        <v>2154</v>
      </c>
      <c r="W2942" t="s">
        <v>17593</v>
      </c>
      <c r="X2942" s="20" t="str">
        <f>+IF(V2942="","-",CONCATENATE(V2942,"_",W2942))</f>
        <v>FINES_R16212223</v>
      </c>
      <c r="Y2942" s="59">
        <v>0.4815179705619812</v>
      </c>
      <c r="Z2942" t="s">
        <v>134</v>
      </c>
      <c r="AA2942" t="s">
        <v>2394</v>
      </c>
      <c r="AB2942" t="str">
        <f>+IF(W2942="","-",IF(W2942="UNICO","CENSO","MUESTRA"))</f>
        <v>MUESTRA</v>
      </c>
      <c r="AC2942" t="s">
        <v>2398</v>
      </c>
      <c r="AD2942" t="s">
        <v>11954</v>
      </c>
      <c r="AF2942">
        <f>+COUNTIF(Piloto!C:C,MARCO!A2942)</f>
        <v>0</v>
      </c>
    </row>
    <row r="2943" spans="1:32" x14ac:dyDescent="0.25">
      <c r="A2943" s="5" t="str">
        <f t="shared" si="45"/>
        <v>R 22 - D 78 - 452 - 1096</v>
      </c>
      <c r="B2943" s="23" t="s">
        <v>2347</v>
      </c>
      <c r="C2943" t="s">
        <v>139</v>
      </c>
      <c r="D2943" t="s">
        <v>1397</v>
      </c>
      <c r="E2943" t="s">
        <v>1398</v>
      </c>
      <c r="F2943" t="s">
        <v>134</v>
      </c>
      <c r="G2943" t="s">
        <v>134</v>
      </c>
      <c r="H2943" t="s">
        <v>6236</v>
      </c>
      <c r="I2943" t="s">
        <v>20</v>
      </c>
      <c r="J2943" t="s">
        <v>2349</v>
      </c>
      <c r="K2943" t="s">
        <v>21</v>
      </c>
      <c r="M2943" t="s">
        <v>2252</v>
      </c>
      <c r="N2943" t="s">
        <v>22</v>
      </c>
      <c r="O2943" t="s">
        <v>23</v>
      </c>
      <c r="P2943" t="s">
        <v>26</v>
      </c>
      <c r="Q2943" t="s">
        <v>2348</v>
      </c>
      <c r="R2943" s="13">
        <v>52</v>
      </c>
      <c r="S2943" s="13">
        <v>3</v>
      </c>
      <c r="T2943" s="21">
        <v>1</v>
      </c>
      <c r="V2943" t="s">
        <v>2154</v>
      </c>
      <c r="W2943" t="s">
        <v>17593</v>
      </c>
      <c r="X2943" s="20" t="str">
        <f>+IF(V2943="","-",CONCATENATE(V2943,"_",W2943))</f>
        <v>FINES_R16212223</v>
      </c>
      <c r="Y2943" s="59">
        <v>0.49418023228645319</v>
      </c>
      <c r="Z2943" t="s">
        <v>134</v>
      </c>
      <c r="AA2943" t="s">
        <v>2394</v>
      </c>
      <c r="AB2943" t="str">
        <f>+IF(W2943="","-",IF(W2943="UNICO","CENSO","MUESTRA"))</f>
        <v>MUESTRA</v>
      </c>
      <c r="AC2943" t="s">
        <v>2397</v>
      </c>
      <c r="AD2943" t="s">
        <v>6237</v>
      </c>
      <c r="AF2943">
        <f>+COUNTIF(Piloto!C:C,MARCO!A2943)</f>
        <v>0</v>
      </c>
    </row>
    <row r="2944" spans="1:32" x14ac:dyDescent="0.25">
      <c r="A2944" s="5" t="str">
        <f t="shared" si="45"/>
        <v>R 21 - D 107 - 451 - 4270</v>
      </c>
      <c r="B2944" s="23" t="s">
        <v>2347</v>
      </c>
      <c r="C2944" t="s">
        <v>417</v>
      </c>
      <c r="D2944" t="s">
        <v>532</v>
      </c>
      <c r="E2944" t="s">
        <v>1757</v>
      </c>
      <c r="F2944" t="s">
        <v>134</v>
      </c>
      <c r="G2944" t="s">
        <v>134</v>
      </c>
      <c r="H2944" t="s">
        <v>11906</v>
      </c>
      <c r="I2944" t="s">
        <v>20</v>
      </c>
      <c r="J2944" t="s">
        <v>2349</v>
      </c>
      <c r="K2944" t="s">
        <v>21</v>
      </c>
      <c r="M2944" t="s">
        <v>11907</v>
      </c>
      <c r="N2944" t="s">
        <v>22</v>
      </c>
      <c r="O2944" t="s">
        <v>23</v>
      </c>
      <c r="P2944" t="s">
        <v>26</v>
      </c>
      <c r="Q2944" t="s">
        <v>2348</v>
      </c>
      <c r="R2944" s="13">
        <v>5</v>
      </c>
      <c r="S2944" s="13">
        <v>1</v>
      </c>
      <c r="T2944" s="21">
        <v>1</v>
      </c>
      <c r="V2944" t="s">
        <v>2154</v>
      </c>
      <c r="W2944" t="s">
        <v>17593</v>
      </c>
      <c r="X2944" s="20" t="str">
        <f>+IF(V2944="","-",CONCATENATE(V2944,"_",W2944))</f>
        <v>FINES_R16212223</v>
      </c>
      <c r="Y2944" s="59">
        <v>0.50009161233901978</v>
      </c>
      <c r="Z2944" t="s">
        <v>134</v>
      </c>
      <c r="AA2944" t="s">
        <v>2394</v>
      </c>
      <c r="AB2944" t="str">
        <f>+IF(W2944="","-",IF(W2944="UNICO","CENSO","MUESTRA"))</f>
        <v>MUESTRA</v>
      </c>
      <c r="AC2944" t="s">
        <v>2398</v>
      </c>
      <c r="AD2944" t="s">
        <v>11908</v>
      </c>
      <c r="AF2944">
        <f>+COUNTIF(Piloto!C:C,MARCO!A2944)</f>
        <v>0</v>
      </c>
    </row>
    <row r="2945" spans="1:32" x14ac:dyDescent="0.25">
      <c r="A2945" s="5" t="str">
        <f t="shared" si="45"/>
        <v>R 22 - D 78 - 452 - 4232</v>
      </c>
      <c r="B2945" s="23" t="s">
        <v>2347</v>
      </c>
      <c r="C2945" t="s">
        <v>139</v>
      </c>
      <c r="D2945" t="s">
        <v>1397</v>
      </c>
      <c r="E2945" t="s">
        <v>1398</v>
      </c>
      <c r="F2945" t="s">
        <v>134</v>
      </c>
      <c r="G2945" t="s">
        <v>134</v>
      </c>
      <c r="H2945" t="s">
        <v>11964</v>
      </c>
      <c r="I2945" t="s">
        <v>20</v>
      </c>
      <c r="J2945" t="s">
        <v>2349</v>
      </c>
      <c r="K2945" t="s">
        <v>21</v>
      </c>
      <c r="M2945" t="s">
        <v>18075</v>
      </c>
      <c r="N2945" t="s">
        <v>22</v>
      </c>
      <c r="O2945" t="s">
        <v>23</v>
      </c>
      <c r="P2945" t="s">
        <v>26</v>
      </c>
      <c r="Q2945" t="s">
        <v>2348</v>
      </c>
      <c r="R2945" s="13">
        <v>12</v>
      </c>
      <c r="S2945" s="13">
        <v>1</v>
      </c>
      <c r="T2945" s="21">
        <v>1</v>
      </c>
      <c r="V2945" t="s">
        <v>2154</v>
      </c>
      <c r="W2945" t="s">
        <v>17593</v>
      </c>
      <c r="X2945" s="20" t="str">
        <f>+IF(V2945="","-",CONCATENATE(V2945,"_",W2945))</f>
        <v>FINES_R16212223</v>
      </c>
      <c r="Y2945" s="59">
        <v>0.50406396389007568</v>
      </c>
      <c r="Z2945" t="s">
        <v>134</v>
      </c>
      <c r="AA2945" t="s">
        <v>2394</v>
      </c>
      <c r="AB2945" t="str">
        <f>+IF(W2945="","-",IF(W2945="UNICO","CENSO","MUESTRA"))</f>
        <v>MUESTRA</v>
      </c>
      <c r="AC2945" t="s">
        <v>2398</v>
      </c>
      <c r="AD2945" t="s">
        <v>11965</v>
      </c>
      <c r="AF2945">
        <f>+COUNTIF(Piloto!C:C,MARCO!A2945)</f>
        <v>0</v>
      </c>
    </row>
    <row r="2946" spans="1:32" x14ac:dyDescent="0.25">
      <c r="A2946" s="5" t="str">
        <f t="shared" si="45"/>
        <v>R 21 - D 107 - 451 - 3733</v>
      </c>
      <c r="B2946" s="23" t="s">
        <v>2347</v>
      </c>
      <c r="C2946" t="s">
        <v>417</v>
      </c>
      <c r="D2946" t="s">
        <v>532</v>
      </c>
      <c r="E2946" t="s">
        <v>1757</v>
      </c>
      <c r="F2946" t="s">
        <v>134</v>
      </c>
      <c r="G2946" t="s">
        <v>134</v>
      </c>
      <c r="H2946" t="s">
        <v>11918</v>
      </c>
      <c r="I2946" t="s">
        <v>20</v>
      </c>
      <c r="J2946" t="s">
        <v>2349</v>
      </c>
      <c r="K2946" t="s">
        <v>21</v>
      </c>
      <c r="M2946" t="s">
        <v>11919</v>
      </c>
      <c r="N2946" t="s">
        <v>22</v>
      </c>
      <c r="O2946" t="s">
        <v>23</v>
      </c>
      <c r="P2946" t="s">
        <v>26</v>
      </c>
      <c r="Q2946" t="s">
        <v>2348</v>
      </c>
      <c r="R2946" s="13">
        <v>10</v>
      </c>
      <c r="S2946" s="13">
        <v>1</v>
      </c>
      <c r="T2946" s="21">
        <v>1</v>
      </c>
      <c r="V2946" t="s">
        <v>2154</v>
      </c>
      <c r="W2946" t="s">
        <v>17593</v>
      </c>
      <c r="X2946" s="20" t="str">
        <f>+IF(V2946="","-",CONCATENATE(V2946,"_",W2946))</f>
        <v>FINES_R16212223</v>
      </c>
      <c r="Y2946" s="59">
        <v>0.50767147541046143</v>
      </c>
      <c r="Z2946" t="s">
        <v>134</v>
      </c>
      <c r="AA2946" t="s">
        <v>2394</v>
      </c>
      <c r="AB2946" t="str">
        <f>+IF(W2946="","-",IF(W2946="UNICO","CENSO","MUESTRA"))</f>
        <v>MUESTRA</v>
      </c>
      <c r="AC2946" t="s">
        <v>2397</v>
      </c>
      <c r="AD2946" t="s">
        <v>11920</v>
      </c>
      <c r="AF2946">
        <f>+COUNTIF(Piloto!C:C,MARCO!A2946)</f>
        <v>0</v>
      </c>
    </row>
    <row r="2947" spans="1:32" x14ac:dyDescent="0.25">
      <c r="A2947" s="5" t="str">
        <f t="shared" ref="A2947:A3010" si="46">+H2947</f>
        <v>R 22 - D 78 - 452 - 1098</v>
      </c>
      <c r="B2947" s="23" t="s">
        <v>2347</v>
      </c>
      <c r="C2947" t="s">
        <v>139</v>
      </c>
      <c r="D2947" t="s">
        <v>1397</v>
      </c>
      <c r="E2947" t="s">
        <v>1398</v>
      </c>
      <c r="F2947" t="s">
        <v>134</v>
      </c>
      <c r="G2947" t="s">
        <v>134</v>
      </c>
      <c r="H2947" t="s">
        <v>6248</v>
      </c>
      <c r="I2947" t="s">
        <v>20</v>
      </c>
      <c r="J2947" t="s">
        <v>2349</v>
      </c>
      <c r="K2947" t="s">
        <v>21</v>
      </c>
      <c r="M2947" t="s">
        <v>18097</v>
      </c>
      <c r="N2947" t="s">
        <v>22</v>
      </c>
      <c r="O2947" t="s">
        <v>23</v>
      </c>
      <c r="P2947" t="s">
        <v>26</v>
      </c>
      <c r="Q2947" t="s">
        <v>2348</v>
      </c>
      <c r="R2947" s="13">
        <v>40</v>
      </c>
      <c r="S2947" s="13">
        <v>2</v>
      </c>
      <c r="T2947" s="21">
        <v>1</v>
      </c>
      <c r="V2947" t="s">
        <v>2154</v>
      </c>
      <c r="W2947" t="s">
        <v>17593</v>
      </c>
      <c r="X2947" s="20" t="str">
        <f>+IF(V2947="","-",CONCATENATE(V2947,"_",W2947))</f>
        <v>FINES_R16212223</v>
      </c>
      <c r="Y2947" s="59">
        <v>0.51518326997756958</v>
      </c>
      <c r="Z2947" t="s">
        <v>134</v>
      </c>
      <c r="AA2947" t="s">
        <v>2394</v>
      </c>
      <c r="AB2947" t="str">
        <f>+IF(W2947="","-",IF(W2947="UNICO","CENSO","MUESTRA"))</f>
        <v>MUESTRA</v>
      </c>
      <c r="AC2947" t="s">
        <v>2397</v>
      </c>
      <c r="AD2947" t="s">
        <v>6250</v>
      </c>
      <c r="AF2947">
        <f>+COUNTIF(Piloto!C:C,MARCO!A2947)</f>
        <v>0</v>
      </c>
    </row>
    <row r="2948" spans="1:32" x14ac:dyDescent="0.25">
      <c r="A2948" s="5" t="str">
        <f t="shared" si="46"/>
        <v>R 22 - D 8 - 452 - 1905</v>
      </c>
      <c r="B2948" s="23" t="s">
        <v>2347</v>
      </c>
      <c r="C2948" t="s">
        <v>139</v>
      </c>
      <c r="D2948" t="s">
        <v>312</v>
      </c>
      <c r="E2948" t="s">
        <v>314</v>
      </c>
      <c r="F2948" t="s">
        <v>134</v>
      </c>
      <c r="G2948" t="s">
        <v>134</v>
      </c>
      <c r="H2948" t="s">
        <v>11998</v>
      </c>
      <c r="I2948" t="s">
        <v>20</v>
      </c>
      <c r="J2948" t="s">
        <v>2349</v>
      </c>
      <c r="K2948" t="s">
        <v>21</v>
      </c>
      <c r="M2948" t="s">
        <v>11999</v>
      </c>
      <c r="N2948" t="s">
        <v>22</v>
      </c>
      <c r="O2948" t="s">
        <v>23</v>
      </c>
      <c r="P2948" t="s">
        <v>26</v>
      </c>
      <c r="Q2948" t="s">
        <v>2348</v>
      </c>
      <c r="R2948" s="13">
        <v>24</v>
      </c>
      <c r="S2948" s="13">
        <v>1</v>
      </c>
      <c r="T2948" s="21">
        <v>1</v>
      </c>
      <c r="V2948" t="s">
        <v>2154</v>
      </c>
      <c r="W2948" t="s">
        <v>17593</v>
      </c>
      <c r="X2948" s="20" t="str">
        <f>+IF(V2948="","-",CONCATENATE(V2948,"_",W2948))</f>
        <v>FINES_R16212223</v>
      </c>
      <c r="Y2948" s="59">
        <v>0.52875041961669922</v>
      </c>
      <c r="Z2948" t="s">
        <v>134</v>
      </c>
      <c r="AA2948" t="s">
        <v>2394</v>
      </c>
      <c r="AB2948" t="str">
        <f>+IF(W2948="","-",IF(W2948="UNICO","CENSO","MUESTRA"))</f>
        <v>MUESTRA</v>
      </c>
      <c r="AC2948" t="s">
        <v>2397</v>
      </c>
      <c r="AD2948" t="s">
        <v>12000</v>
      </c>
      <c r="AF2948">
        <f>+COUNTIF(Piloto!C:C,MARCO!A2948)</f>
        <v>0</v>
      </c>
    </row>
    <row r="2949" spans="1:32" x14ac:dyDescent="0.25">
      <c r="A2949" s="5" t="str">
        <f t="shared" si="46"/>
        <v>R 22 - D 8 - 462 - 1918</v>
      </c>
      <c r="B2949" s="23" t="s">
        <v>2347</v>
      </c>
      <c r="C2949" t="s">
        <v>139</v>
      </c>
      <c r="D2949" t="s">
        <v>312</v>
      </c>
      <c r="E2949" t="s">
        <v>314</v>
      </c>
      <c r="F2949" t="s">
        <v>134</v>
      </c>
      <c r="G2949" t="s">
        <v>134</v>
      </c>
      <c r="H2949" t="s">
        <v>6256</v>
      </c>
      <c r="I2949" t="s">
        <v>20</v>
      </c>
      <c r="J2949" t="s">
        <v>2349</v>
      </c>
      <c r="K2949" t="s">
        <v>21</v>
      </c>
      <c r="M2949" t="s">
        <v>6257</v>
      </c>
      <c r="N2949" t="s">
        <v>22</v>
      </c>
      <c r="O2949" t="s">
        <v>23</v>
      </c>
      <c r="P2949" t="s">
        <v>26</v>
      </c>
      <c r="Q2949" t="s">
        <v>2348</v>
      </c>
      <c r="R2949" s="13">
        <v>14</v>
      </c>
      <c r="S2949" s="13">
        <v>1</v>
      </c>
      <c r="T2949" s="21">
        <v>1</v>
      </c>
      <c r="V2949" t="s">
        <v>2154</v>
      </c>
      <c r="W2949" t="s">
        <v>17593</v>
      </c>
      <c r="X2949" s="20" t="str">
        <f>+IF(V2949="","-",CONCATENATE(V2949,"_",W2949))</f>
        <v>FINES_R16212223</v>
      </c>
      <c r="Y2949" s="59">
        <v>0.53302979469299316</v>
      </c>
      <c r="Z2949" t="s">
        <v>134</v>
      </c>
      <c r="AA2949" t="s">
        <v>2394</v>
      </c>
      <c r="AB2949" t="str">
        <f>+IF(W2949="","-",IF(W2949="UNICO","CENSO","MUESTRA"))</f>
        <v>MUESTRA</v>
      </c>
      <c r="AC2949" t="s">
        <v>2398</v>
      </c>
      <c r="AD2949" t="s">
        <v>6258</v>
      </c>
      <c r="AF2949">
        <f>+COUNTIF(Piloto!C:C,MARCO!A2949)</f>
        <v>0</v>
      </c>
    </row>
    <row r="2950" spans="1:32" x14ac:dyDescent="0.25">
      <c r="A2950" s="5" t="str">
        <f t="shared" si="46"/>
        <v>R 22 - D 8 - 451 - 1916</v>
      </c>
      <c r="B2950" s="23" t="s">
        <v>2347</v>
      </c>
      <c r="C2950" t="s">
        <v>139</v>
      </c>
      <c r="D2950" t="s">
        <v>312</v>
      </c>
      <c r="E2950" t="s">
        <v>314</v>
      </c>
      <c r="F2950" t="s">
        <v>134</v>
      </c>
      <c r="G2950" t="s">
        <v>134</v>
      </c>
      <c r="H2950" t="s">
        <v>12014</v>
      </c>
      <c r="I2950" t="s">
        <v>20</v>
      </c>
      <c r="J2950" t="s">
        <v>2349</v>
      </c>
      <c r="K2950" t="s">
        <v>21</v>
      </c>
      <c r="M2950" t="s">
        <v>12015</v>
      </c>
      <c r="N2950" t="s">
        <v>22</v>
      </c>
      <c r="O2950" t="s">
        <v>23</v>
      </c>
      <c r="P2950" t="s">
        <v>26</v>
      </c>
      <c r="Q2950" t="s">
        <v>2348</v>
      </c>
      <c r="R2950" s="13">
        <v>22</v>
      </c>
      <c r="S2950" s="13">
        <v>1</v>
      </c>
      <c r="T2950" s="21">
        <v>1</v>
      </c>
      <c r="V2950" t="s">
        <v>2154</v>
      </c>
      <c r="W2950" t="s">
        <v>17593</v>
      </c>
      <c r="X2950" s="20" t="str">
        <f>+IF(V2950="","-",CONCATENATE(V2950,"_",W2950))</f>
        <v>FINES_R16212223</v>
      </c>
      <c r="Y2950" s="59">
        <v>0.54205161333084106</v>
      </c>
      <c r="Z2950" t="s">
        <v>134</v>
      </c>
      <c r="AA2950" t="s">
        <v>2394</v>
      </c>
      <c r="AB2950" t="str">
        <f>+IF(W2950="","-",IF(W2950="UNICO","CENSO","MUESTRA"))</f>
        <v>MUESTRA</v>
      </c>
      <c r="AC2950" t="s">
        <v>2397</v>
      </c>
      <c r="AD2950" t="s">
        <v>12016</v>
      </c>
      <c r="AF2950">
        <f>+COUNTIF(Piloto!C:C,MARCO!A2950)</f>
        <v>0</v>
      </c>
    </row>
    <row r="2951" spans="1:32" x14ac:dyDescent="0.25">
      <c r="A2951" s="5" t="str">
        <f t="shared" si="46"/>
        <v>R 22 - D 8 - 456 - 1911</v>
      </c>
      <c r="B2951" s="23" t="s">
        <v>2347</v>
      </c>
      <c r="C2951" t="s">
        <v>139</v>
      </c>
      <c r="D2951" t="s">
        <v>312</v>
      </c>
      <c r="E2951" t="s">
        <v>314</v>
      </c>
      <c r="F2951" t="s">
        <v>134</v>
      </c>
      <c r="G2951" t="s">
        <v>134</v>
      </c>
      <c r="H2951" t="s">
        <v>11994</v>
      </c>
      <c r="I2951" t="s">
        <v>20</v>
      </c>
      <c r="J2951" t="s">
        <v>2349</v>
      </c>
      <c r="K2951" t="s">
        <v>21</v>
      </c>
      <c r="M2951" t="s">
        <v>11995</v>
      </c>
      <c r="N2951" t="s">
        <v>22</v>
      </c>
      <c r="O2951" t="s">
        <v>23</v>
      </c>
      <c r="P2951" t="s">
        <v>26</v>
      </c>
      <c r="Q2951" t="s">
        <v>2348</v>
      </c>
      <c r="R2951" s="13">
        <v>34</v>
      </c>
      <c r="S2951" s="13">
        <v>1</v>
      </c>
      <c r="T2951" s="21">
        <v>1</v>
      </c>
      <c r="V2951" t="s">
        <v>2154</v>
      </c>
      <c r="W2951" t="s">
        <v>17593</v>
      </c>
      <c r="X2951" s="20" t="str">
        <f>+IF(V2951="","-",CONCATENATE(V2951,"_",W2951))</f>
        <v>FINES_R16212223</v>
      </c>
      <c r="Y2951" s="59">
        <v>0.54932022094726563</v>
      </c>
      <c r="Z2951" t="s">
        <v>134</v>
      </c>
      <c r="AA2951" t="s">
        <v>2394</v>
      </c>
      <c r="AB2951" t="str">
        <f>+IF(W2951="","-",IF(W2951="UNICO","CENSO","MUESTRA"))</f>
        <v>MUESTRA</v>
      </c>
      <c r="AC2951" t="s">
        <v>2398</v>
      </c>
      <c r="AD2951" t="s">
        <v>11996</v>
      </c>
      <c r="AF2951">
        <f>+COUNTIF(Piloto!C:C,MARCO!A2951)</f>
        <v>0</v>
      </c>
    </row>
    <row r="2952" spans="1:32" x14ac:dyDescent="0.25">
      <c r="A2952" s="5" t="str">
        <f t="shared" si="46"/>
        <v>R 22 - D 8 - 451 - 4376</v>
      </c>
      <c r="B2952" s="23" t="s">
        <v>2347</v>
      </c>
      <c r="C2952" t="s">
        <v>139</v>
      </c>
      <c r="D2952" t="s">
        <v>312</v>
      </c>
      <c r="E2952" t="s">
        <v>314</v>
      </c>
      <c r="F2952" t="s">
        <v>134</v>
      </c>
      <c r="G2952" t="s">
        <v>134</v>
      </c>
      <c r="H2952" t="s">
        <v>11982</v>
      </c>
      <c r="I2952" t="s">
        <v>20</v>
      </c>
      <c r="J2952" t="s">
        <v>2349</v>
      </c>
      <c r="K2952" t="s">
        <v>21</v>
      </c>
      <c r="M2952" t="s">
        <v>11983</v>
      </c>
      <c r="N2952" t="s">
        <v>22</v>
      </c>
      <c r="O2952" t="s">
        <v>23</v>
      </c>
      <c r="P2952" t="s">
        <v>26</v>
      </c>
      <c r="Q2952" t="s">
        <v>2348</v>
      </c>
      <c r="R2952" s="13">
        <v>28</v>
      </c>
      <c r="S2952" s="13">
        <v>1</v>
      </c>
      <c r="T2952" s="21">
        <v>1</v>
      </c>
      <c r="V2952" t="s">
        <v>2154</v>
      </c>
      <c r="W2952" t="s">
        <v>17593</v>
      </c>
      <c r="X2952" s="20" t="str">
        <f>+IF(V2952="","-",CONCATENATE(V2952,"_",W2952))</f>
        <v>FINES_R16212223</v>
      </c>
      <c r="Y2952" s="59">
        <v>0.5799480676651001</v>
      </c>
      <c r="Z2952" t="s">
        <v>134</v>
      </c>
      <c r="AA2952" t="s">
        <v>2394</v>
      </c>
      <c r="AB2952" t="str">
        <f>+IF(W2952="","-",IF(W2952="UNICO","CENSO","MUESTRA"))</f>
        <v>MUESTRA</v>
      </c>
      <c r="AC2952" t="s">
        <v>2397</v>
      </c>
      <c r="AD2952" t="s">
        <v>11984</v>
      </c>
      <c r="AF2952">
        <f>+COUNTIF(Piloto!C:C,MARCO!A2952)</f>
        <v>0</v>
      </c>
    </row>
    <row r="2953" spans="1:32" x14ac:dyDescent="0.25">
      <c r="A2953" s="5" t="str">
        <f t="shared" si="46"/>
        <v>R 22 - D 110 - 451 - 1245</v>
      </c>
      <c r="B2953" s="23" t="s">
        <v>2347</v>
      </c>
      <c r="C2953" t="s">
        <v>139</v>
      </c>
      <c r="D2953" t="s">
        <v>224</v>
      </c>
      <c r="E2953" t="s">
        <v>1788</v>
      </c>
      <c r="F2953" t="s">
        <v>134</v>
      </c>
      <c r="G2953" t="s">
        <v>134</v>
      </c>
      <c r="H2953" t="s">
        <v>6218</v>
      </c>
      <c r="I2953" t="s">
        <v>20</v>
      </c>
      <c r="J2953" t="s">
        <v>2349</v>
      </c>
      <c r="K2953" t="s">
        <v>21</v>
      </c>
      <c r="M2953" t="s">
        <v>6219</v>
      </c>
      <c r="N2953" t="s">
        <v>22</v>
      </c>
      <c r="O2953" t="s">
        <v>23</v>
      </c>
      <c r="P2953" t="s">
        <v>26</v>
      </c>
      <c r="Q2953" t="s">
        <v>2348</v>
      </c>
      <c r="R2953" s="13">
        <v>12</v>
      </c>
      <c r="S2953" s="13">
        <v>1</v>
      </c>
      <c r="T2953" s="21">
        <v>1</v>
      </c>
      <c r="V2953" t="s">
        <v>2154</v>
      </c>
      <c r="W2953" t="s">
        <v>17593</v>
      </c>
      <c r="X2953" s="20" t="str">
        <f>+IF(V2953="","-",CONCATENATE(V2953,"_",W2953))</f>
        <v>FINES_R16212223</v>
      </c>
      <c r="Y2953" s="59">
        <v>0.59836238622665405</v>
      </c>
      <c r="Z2953" t="s">
        <v>134</v>
      </c>
      <c r="AA2953" t="s">
        <v>2394</v>
      </c>
      <c r="AB2953" t="str">
        <f>+IF(W2953="","-",IF(W2953="UNICO","CENSO","MUESTRA"))</f>
        <v>MUESTRA</v>
      </c>
      <c r="AC2953" t="s">
        <v>2398</v>
      </c>
      <c r="AD2953" t="s">
        <v>6220</v>
      </c>
      <c r="AF2953">
        <f>+COUNTIF(Piloto!C:C,MARCO!A2953)</f>
        <v>0</v>
      </c>
    </row>
    <row r="2954" spans="1:32" x14ac:dyDescent="0.25">
      <c r="A2954" s="5" t="str">
        <f t="shared" si="46"/>
        <v>R 22 - D 110 - 451 - 3740</v>
      </c>
      <c r="B2954" s="23" t="s">
        <v>2347</v>
      </c>
      <c r="C2954" t="s">
        <v>139</v>
      </c>
      <c r="D2954" t="s">
        <v>224</v>
      </c>
      <c r="E2954" t="s">
        <v>1788</v>
      </c>
      <c r="F2954" t="s">
        <v>134</v>
      </c>
      <c r="G2954" t="s">
        <v>134</v>
      </c>
      <c r="H2954" t="s">
        <v>6225</v>
      </c>
      <c r="I2954" t="s">
        <v>20</v>
      </c>
      <c r="J2954" t="s">
        <v>2349</v>
      </c>
      <c r="K2954" t="s">
        <v>21</v>
      </c>
      <c r="M2954" t="s">
        <v>6219</v>
      </c>
      <c r="N2954" t="s">
        <v>22</v>
      </c>
      <c r="O2954" t="s">
        <v>23</v>
      </c>
      <c r="P2954" t="s">
        <v>26</v>
      </c>
      <c r="Q2954" t="s">
        <v>2348</v>
      </c>
      <c r="R2954" s="13">
        <v>8</v>
      </c>
      <c r="S2954" s="13">
        <v>1</v>
      </c>
      <c r="T2954" s="21">
        <v>1</v>
      </c>
      <c r="V2954" t="s">
        <v>2154</v>
      </c>
      <c r="W2954" t="s">
        <v>17593</v>
      </c>
      <c r="X2954" s="20" t="str">
        <f>+IF(V2954="","-",CONCATENATE(V2954,"_",W2954))</f>
        <v>FINES_R16212223</v>
      </c>
      <c r="Y2954" s="59">
        <v>0.59836238622665405</v>
      </c>
      <c r="Z2954" t="s">
        <v>134</v>
      </c>
      <c r="AA2954" t="s">
        <v>2394</v>
      </c>
      <c r="AB2954" t="str">
        <f>+IF(W2954="","-",IF(W2954="UNICO","CENSO","MUESTRA"))</f>
        <v>MUESTRA</v>
      </c>
      <c r="AC2954" t="s">
        <v>2397</v>
      </c>
      <c r="AD2954" t="s">
        <v>6220</v>
      </c>
      <c r="AF2954">
        <f>+COUNTIF(Piloto!C:C,MARCO!A2954)</f>
        <v>0</v>
      </c>
    </row>
    <row r="2955" spans="1:32" x14ac:dyDescent="0.25">
      <c r="A2955" s="5" t="str">
        <f t="shared" si="46"/>
        <v>R 21 - D 107 - 451 - 4269</v>
      </c>
      <c r="B2955" s="23" t="s">
        <v>2347</v>
      </c>
      <c r="C2955" t="s">
        <v>417</v>
      </c>
      <c r="D2955" t="s">
        <v>532</v>
      </c>
      <c r="E2955" t="s">
        <v>1757</v>
      </c>
      <c r="F2955" t="s">
        <v>134</v>
      </c>
      <c r="G2955" t="s">
        <v>134</v>
      </c>
      <c r="H2955" t="s">
        <v>11902</v>
      </c>
      <c r="I2955" t="s">
        <v>20</v>
      </c>
      <c r="J2955" t="s">
        <v>2349</v>
      </c>
      <c r="K2955" t="s">
        <v>21</v>
      </c>
      <c r="M2955" t="s">
        <v>11903</v>
      </c>
      <c r="N2955" t="s">
        <v>22</v>
      </c>
      <c r="O2955" t="s">
        <v>23</v>
      </c>
      <c r="P2955" t="s">
        <v>26</v>
      </c>
      <c r="Q2955" t="s">
        <v>2348</v>
      </c>
      <c r="R2955" s="13">
        <v>12</v>
      </c>
      <c r="S2955" s="13">
        <v>1</v>
      </c>
      <c r="T2955" s="21">
        <v>1</v>
      </c>
      <c r="V2955" t="s">
        <v>2154</v>
      </c>
      <c r="W2955" t="s">
        <v>17593</v>
      </c>
      <c r="X2955" s="20" t="str">
        <f>+IF(V2955="","-",CONCATENATE(V2955,"_",W2955))</f>
        <v>FINES_R16212223</v>
      </c>
      <c r="Y2955" s="59">
        <v>0.62005060911178589</v>
      </c>
      <c r="Z2955" t="s">
        <v>134</v>
      </c>
      <c r="AA2955" t="s">
        <v>2394</v>
      </c>
      <c r="AB2955" t="str">
        <f>+IF(W2955="","-",IF(W2955="UNICO","CENSO","MUESTRA"))</f>
        <v>MUESTRA</v>
      </c>
      <c r="AC2955" t="s">
        <v>2397</v>
      </c>
      <c r="AD2955" t="s">
        <v>11904</v>
      </c>
      <c r="AF2955">
        <f>+COUNTIF(Piloto!C:C,MARCO!A2955)</f>
        <v>0</v>
      </c>
    </row>
    <row r="2956" spans="1:32" x14ac:dyDescent="0.25">
      <c r="A2956" s="5" t="str">
        <f t="shared" si="46"/>
        <v>R 22 - D 8 - 456 - 1912</v>
      </c>
      <c r="B2956" s="23" t="s">
        <v>2347</v>
      </c>
      <c r="C2956" t="s">
        <v>139</v>
      </c>
      <c r="D2956" t="s">
        <v>312</v>
      </c>
      <c r="E2956" t="s">
        <v>314</v>
      </c>
      <c r="F2956" t="s">
        <v>134</v>
      </c>
      <c r="G2956" t="s">
        <v>134</v>
      </c>
      <c r="H2956" t="s">
        <v>6252</v>
      </c>
      <c r="I2956" t="s">
        <v>20</v>
      </c>
      <c r="J2956" t="s">
        <v>2349</v>
      </c>
      <c r="K2956" t="s">
        <v>21</v>
      </c>
      <c r="M2956" t="s">
        <v>6253</v>
      </c>
      <c r="N2956" t="s">
        <v>22</v>
      </c>
      <c r="O2956" t="s">
        <v>23</v>
      </c>
      <c r="P2956" t="s">
        <v>26</v>
      </c>
      <c r="Q2956" t="s">
        <v>2348</v>
      </c>
      <c r="R2956" s="13">
        <v>33</v>
      </c>
      <c r="S2956" s="13">
        <v>1</v>
      </c>
      <c r="T2956" s="21">
        <v>1</v>
      </c>
      <c r="V2956" t="s">
        <v>2154</v>
      </c>
      <c r="W2956" t="s">
        <v>17593</v>
      </c>
      <c r="X2956" s="20" t="str">
        <f>+IF(V2956="","-",CONCATENATE(V2956,"_",W2956))</f>
        <v>FINES_R16212223</v>
      </c>
      <c r="Y2956" s="59">
        <v>0.62373960018157959</v>
      </c>
      <c r="Z2956" t="s">
        <v>134</v>
      </c>
      <c r="AA2956" t="s">
        <v>2394</v>
      </c>
      <c r="AB2956" t="str">
        <f>+IF(W2956="","-",IF(W2956="UNICO","CENSO","MUESTRA"))</f>
        <v>MUESTRA</v>
      </c>
      <c r="AC2956" t="s">
        <v>2398</v>
      </c>
      <c r="AD2956" t="s">
        <v>6254</v>
      </c>
      <c r="AF2956">
        <f>+COUNTIF(Piloto!C:C,MARCO!A2956)</f>
        <v>0</v>
      </c>
    </row>
    <row r="2957" spans="1:32" x14ac:dyDescent="0.25">
      <c r="A2957" s="5" t="str">
        <f t="shared" si="46"/>
        <v>R 21 - D 107 - 451 - 4271</v>
      </c>
      <c r="B2957" s="23" t="s">
        <v>2347</v>
      </c>
      <c r="C2957" t="s">
        <v>417</v>
      </c>
      <c r="D2957" t="s">
        <v>532</v>
      </c>
      <c r="E2957" t="s">
        <v>1757</v>
      </c>
      <c r="F2957" t="s">
        <v>134</v>
      </c>
      <c r="G2957" t="s">
        <v>134</v>
      </c>
      <c r="H2957" t="s">
        <v>11910</v>
      </c>
      <c r="I2957" t="s">
        <v>20</v>
      </c>
      <c r="J2957" t="s">
        <v>2349</v>
      </c>
      <c r="K2957" t="s">
        <v>21</v>
      </c>
      <c r="M2957" t="s">
        <v>11911</v>
      </c>
      <c r="N2957" t="s">
        <v>22</v>
      </c>
      <c r="O2957" t="s">
        <v>23</v>
      </c>
      <c r="P2957" t="s">
        <v>26</v>
      </c>
      <c r="Q2957" t="s">
        <v>2348</v>
      </c>
      <c r="R2957" s="13">
        <v>13</v>
      </c>
      <c r="S2957" s="13">
        <v>1</v>
      </c>
      <c r="T2957" s="21">
        <v>1</v>
      </c>
      <c r="V2957" t="s">
        <v>2154</v>
      </c>
      <c r="W2957" t="s">
        <v>17593</v>
      </c>
      <c r="X2957" s="20" t="str">
        <f>+IF(V2957="","-",CONCATENATE(V2957,"_",W2957))</f>
        <v>FINES_R16212223</v>
      </c>
      <c r="Y2957" s="59">
        <v>0.64528805017471313</v>
      </c>
      <c r="Z2957" t="s">
        <v>134</v>
      </c>
      <c r="AA2957" t="s">
        <v>2394</v>
      </c>
      <c r="AB2957" t="str">
        <f>+IF(W2957="","-",IF(W2957="UNICO","CENSO","MUESTRA"))</f>
        <v>MUESTRA</v>
      </c>
      <c r="AC2957" t="s">
        <v>2398</v>
      </c>
      <c r="AD2957" t="s">
        <v>11912</v>
      </c>
      <c r="AF2957">
        <f>+COUNTIF(Piloto!C:C,MARCO!A2957)</f>
        <v>0</v>
      </c>
    </row>
    <row r="2958" spans="1:32" x14ac:dyDescent="0.25">
      <c r="A2958" s="5" t="str">
        <f t="shared" si="46"/>
        <v>R 22 - D 8 - 452 - 1907</v>
      </c>
      <c r="B2958" s="23" t="s">
        <v>2347</v>
      </c>
      <c r="C2958" t="s">
        <v>139</v>
      </c>
      <c r="D2958" t="s">
        <v>312</v>
      </c>
      <c r="E2958" t="s">
        <v>314</v>
      </c>
      <c r="F2958" t="s">
        <v>134</v>
      </c>
      <c r="G2958" t="s">
        <v>134</v>
      </c>
      <c r="H2958" t="s">
        <v>12002</v>
      </c>
      <c r="I2958" t="s">
        <v>20</v>
      </c>
      <c r="J2958" t="s">
        <v>2349</v>
      </c>
      <c r="K2958" t="s">
        <v>21</v>
      </c>
      <c r="M2958" t="s">
        <v>12003</v>
      </c>
      <c r="N2958" t="s">
        <v>22</v>
      </c>
      <c r="O2958" t="s">
        <v>23</v>
      </c>
      <c r="P2958" t="s">
        <v>26</v>
      </c>
      <c r="Q2958" t="s">
        <v>2348</v>
      </c>
      <c r="R2958" s="13">
        <v>30</v>
      </c>
      <c r="S2958" s="13">
        <v>1</v>
      </c>
      <c r="T2958" s="21">
        <v>1</v>
      </c>
      <c r="V2958" t="s">
        <v>2154</v>
      </c>
      <c r="W2958" t="s">
        <v>17593</v>
      </c>
      <c r="X2958" s="20" t="str">
        <f>+IF(V2958="","-",CONCATENATE(V2958,"_",W2958))</f>
        <v>FINES_R16212223</v>
      </c>
      <c r="Y2958" s="59">
        <v>0.65283280611038208</v>
      </c>
      <c r="Z2958" t="s">
        <v>134</v>
      </c>
      <c r="AA2958" t="s">
        <v>2394</v>
      </c>
      <c r="AB2958" t="str">
        <f>+IF(W2958="","-",IF(W2958="UNICO","CENSO","MUESTRA"))</f>
        <v>MUESTRA</v>
      </c>
      <c r="AC2958" t="s">
        <v>2398</v>
      </c>
      <c r="AD2958" t="s">
        <v>12004</v>
      </c>
      <c r="AF2958">
        <f>+COUNTIF(Piloto!C:C,MARCO!A2958)</f>
        <v>0</v>
      </c>
    </row>
    <row r="2959" spans="1:32" x14ac:dyDescent="0.25">
      <c r="A2959" s="5" t="str">
        <f t="shared" si="46"/>
        <v>R 21 - D 107 - 451 - 2493</v>
      </c>
      <c r="B2959" s="23" t="s">
        <v>2347</v>
      </c>
      <c r="C2959" t="s">
        <v>417</v>
      </c>
      <c r="D2959" t="s">
        <v>532</v>
      </c>
      <c r="E2959" t="s">
        <v>1757</v>
      </c>
      <c r="F2959" t="s">
        <v>134</v>
      </c>
      <c r="G2959" t="s">
        <v>134</v>
      </c>
      <c r="H2959" t="s">
        <v>11914</v>
      </c>
      <c r="I2959" t="s">
        <v>20</v>
      </c>
      <c r="J2959" t="s">
        <v>2349</v>
      </c>
      <c r="K2959" t="s">
        <v>21</v>
      </c>
      <c r="M2959" t="s">
        <v>11915</v>
      </c>
      <c r="N2959" t="s">
        <v>22</v>
      </c>
      <c r="O2959" t="s">
        <v>23</v>
      </c>
      <c r="P2959" t="s">
        <v>26</v>
      </c>
      <c r="Q2959" t="s">
        <v>2348</v>
      </c>
      <c r="R2959" s="13">
        <v>10</v>
      </c>
      <c r="S2959" s="13">
        <v>1</v>
      </c>
      <c r="T2959" s="21">
        <v>1</v>
      </c>
      <c r="V2959" t="s">
        <v>2154</v>
      </c>
      <c r="W2959" t="s">
        <v>17593</v>
      </c>
      <c r="X2959" s="20" t="str">
        <f>+IF(V2959="","-",CONCATENATE(V2959,"_",W2959))</f>
        <v>FINES_R16212223</v>
      </c>
      <c r="Y2959" s="59">
        <v>0.66787314414978027</v>
      </c>
      <c r="Z2959" t="s">
        <v>134</v>
      </c>
      <c r="AA2959" t="s">
        <v>2394</v>
      </c>
      <c r="AB2959" t="str">
        <f>+IF(W2959="","-",IF(W2959="UNICO","CENSO","MUESTRA"))</f>
        <v>MUESTRA</v>
      </c>
      <c r="AC2959" t="s">
        <v>2398</v>
      </c>
      <c r="AD2959" t="s">
        <v>11916</v>
      </c>
      <c r="AF2959">
        <f>+COUNTIF(Piloto!C:C,MARCO!A2959)</f>
        <v>0</v>
      </c>
    </row>
    <row r="2960" spans="1:32" x14ac:dyDescent="0.25">
      <c r="A2960" s="5" t="str">
        <f t="shared" si="46"/>
        <v>R 22 - D 8 - 462 - 1913</v>
      </c>
      <c r="B2960" s="23" t="s">
        <v>2347</v>
      </c>
      <c r="C2960" t="s">
        <v>139</v>
      </c>
      <c r="D2960" t="s">
        <v>312</v>
      </c>
      <c r="E2960" t="s">
        <v>314</v>
      </c>
      <c r="F2960" t="s">
        <v>134</v>
      </c>
      <c r="G2960" t="s">
        <v>134</v>
      </c>
      <c r="H2960" t="s">
        <v>6260</v>
      </c>
      <c r="I2960" t="s">
        <v>20</v>
      </c>
      <c r="J2960" t="s">
        <v>2349</v>
      </c>
      <c r="K2960" t="s">
        <v>21</v>
      </c>
      <c r="M2960" t="s">
        <v>6261</v>
      </c>
      <c r="N2960" t="s">
        <v>22</v>
      </c>
      <c r="O2960" t="s">
        <v>23</v>
      </c>
      <c r="P2960" t="s">
        <v>26</v>
      </c>
      <c r="Q2960" t="s">
        <v>2348</v>
      </c>
      <c r="R2960" s="13">
        <v>43</v>
      </c>
      <c r="S2960" s="13">
        <v>2</v>
      </c>
      <c r="T2960" s="21">
        <v>1</v>
      </c>
      <c r="V2960" t="s">
        <v>2154</v>
      </c>
      <c r="W2960" t="s">
        <v>17593</v>
      </c>
      <c r="X2960" s="20" t="str">
        <f>+IF(V2960="","-",CONCATENATE(V2960,"_",W2960))</f>
        <v>FINES_R16212223</v>
      </c>
      <c r="Y2960" s="59">
        <v>0.69423389434814453</v>
      </c>
      <c r="Z2960" t="s">
        <v>134</v>
      </c>
      <c r="AA2960" t="s">
        <v>2394</v>
      </c>
      <c r="AB2960" t="str">
        <f>+IF(W2960="","-",IF(W2960="UNICO","CENSO","MUESTRA"))</f>
        <v>MUESTRA</v>
      </c>
      <c r="AC2960" t="s">
        <v>2397</v>
      </c>
      <c r="AD2960" t="s">
        <v>6262</v>
      </c>
      <c r="AF2960">
        <f>+COUNTIF(Piloto!C:C,MARCO!A2960)</f>
        <v>0</v>
      </c>
    </row>
    <row r="2961" spans="1:32" x14ac:dyDescent="0.25">
      <c r="A2961" s="5" t="str">
        <f t="shared" si="46"/>
        <v>R 22 - D 110 - 451 - 1243</v>
      </c>
      <c r="B2961" s="23" t="s">
        <v>2347</v>
      </c>
      <c r="C2961" t="s">
        <v>139</v>
      </c>
      <c r="D2961" t="s">
        <v>224</v>
      </c>
      <c r="E2961" t="s">
        <v>1788</v>
      </c>
      <c r="F2961" t="s">
        <v>134</v>
      </c>
      <c r="G2961" t="s">
        <v>134</v>
      </c>
      <c r="H2961" t="s">
        <v>6214</v>
      </c>
      <c r="I2961" t="s">
        <v>20</v>
      </c>
      <c r="J2961" t="s">
        <v>2349</v>
      </c>
      <c r="K2961" t="s">
        <v>21</v>
      </c>
      <c r="M2961" t="s">
        <v>6215</v>
      </c>
      <c r="N2961" t="s">
        <v>22</v>
      </c>
      <c r="O2961" t="s">
        <v>23</v>
      </c>
      <c r="P2961" t="s">
        <v>26</v>
      </c>
      <c r="Q2961" t="s">
        <v>2348</v>
      </c>
      <c r="R2961" s="13">
        <v>29</v>
      </c>
      <c r="S2961" s="13">
        <v>1</v>
      </c>
      <c r="T2961" s="21">
        <v>1</v>
      </c>
      <c r="V2961" t="s">
        <v>2154</v>
      </c>
      <c r="W2961" t="s">
        <v>17593</v>
      </c>
      <c r="X2961" s="20" t="str">
        <f>+IF(V2961="","-",CONCATENATE(V2961,"_",W2961))</f>
        <v>FINES_R16212223</v>
      </c>
      <c r="Y2961" s="59">
        <v>0.71027958393096924</v>
      </c>
      <c r="Z2961" t="s">
        <v>134</v>
      </c>
      <c r="AA2961" t="s">
        <v>2394</v>
      </c>
      <c r="AB2961" t="str">
        <f>+IF(W2961="","-",IF(W2961="UNICO","CENSO","MUESTRA"))</f>
        <v>MUESTRA</v>
      </c>
      <c r="AC2961" t="s">
        <v>2398</v>
      </c>
      <c r="AD2961" t="s">
        <v>6216</v>
      </c>
      <c r="AF2961">
        <f>+COUNTIF(Piloto!C:C,MARCO!A2961)</f>
        <v>0</v>
      </c>
    </row>
    <row r="2962" spans="1:32" x14ac:dyDescent="0.25">
      <c r="A2962" s="5" t="str">
        <f t="shared" si="46"/>
        <v>R 22 - D 110 - 451 - 3739</v>
      </c>
      <c r="B2962" s="23" t="s">
        <v>2347</v>
      </c>
      <c r="C2962" t="s">
        <v>139</v>
      </c>
      <c r="D2962" t="s">
        <v>224</v>
      </c>
      <c r="E2962" t="s">
        <v>1788</v>
      </c>
      <c r="F2962" t="s">
        <v>134</v>
      </c>
      <c r="G2962" t="s">
        <v>134</v>
      </c>
      <c r="H2962" t="s">
        <v>6222</v>
      </c>
      <c r="I2962" t="s">
        <v>20</v>
      </c>
      <c r="J2962" t="s">
        <v>2349</v>
      </c>
      <c r="K2962" t="s">
        <v>21</v>
      </c>
      <c r="M2962" t="s">
        <v>6215</v>
      </c>
      <c r="N2962" t="s">
        <v>22</v>
      </c>
      <c r="O2962" t="s">
        <v>23</v>
      </c>
      <c r="P2962" t="s">
        <v>26</v>
      </c>
      <c r="Q2962" t="s">
        <v>2348</v>
      </c>
      <c r="R2962" s="13">
        <v>20</v>
      </c>
      <c r="S2962" s="13">
        <v>1</v>
      </c>
      <c r="T2962" s="21">
        <v>1</v>
      </c>
      <c r="V2962" t="s">
        <v>2154</v>
      </c>
      <c r="W2962" t="s">
        <v>17593</v>
      </c>
      <c r="X2962" s="20" t="str">
        <f>+IF(V2962="","-",CONCATENATE(V2962,"_",W2962))</f>
        <v>FINES_R16212223</v>
      </c>
      <c r="Y2962" s="59">
        <v>0.71027958393096924</v>
      </c>
      <c r="Z2962" t="s">
        <v>134</v>
      </c>
      <c r="AA2962" t="s">
        <v>2394</v>
      </c>
      <c r="AB2962" t="str">
        <f>+IF(W2962="","-",IF(W2962="UNICO","CENSO","MUESTRA"))</f>
        <v>MUESTRA</v>
      </c>
      <c r="AC2962" t="s">
        <v>2398</v>
      </c>
      <c r="AD2962" t="s">
        <v>6223</v>
      </c>
      <c r="AF2962">
        <f>+COUNTIF(Piloto!C:C,MARCO!A2962)</f>
        <v>0</v>
      </c>
    </row>
    <row r="2963" spans="1:32" x14ac:dyDescent="0.25">
      <c r="A2963" s="5" t="str">
        <f t="shared" si="46"/>
        <v>R 18 - D 29 - 451 - 4108</v>
      </c>
      <c r="B2963" s="23" t="s">
        <v>2347</v>
      </c>
      <c r="C2963" t="s">
        <v>280</v>
      </c>
      <c r="D2963" t="s">
        <v>542</v>
      </c>
      <c r="E2963" t="s">
        <v>543</v>
      </c>
      <c r="F2963" t="s">
        <v>134</v>
      </c>
      <c r="G2963" t="s">
        <v>134</v>
      </c>
      <c r="H2963" t="s">
        <v>4746</v>
      </c>
      <c r="I2963" t="s">
        <v>20</v>
      </c>
      <c r="J2963" t="s">
        <v>2349</v>
      </c>
      <c r="K2963" t="s">
        <v>21</v>
      </c>
      <c r="M2963" t="s">
        <v>2295</v>
      </c>
      <c r="N2963" t="s">
        <v>22</v>
      </c>
      <c r="O2963" t="s">
        <v>23</v>
      </c>
      <c r="P2963" t="s">
        <v>26</v>
      </c>
      <c r="Q2963" t="s">
        <v>2348</v>
      </c>
      <c r="R2963" s="13">
        <v>14</v>
      </c>
      <c r="S2963" s="13">
        <v>1</v>
      </c>
      <c r="T2963" s="21">
        <v>1</v>
      </c>
      <c r="V2963" t="s">
        <v>2154</v>
      </c>
      <c r="W2963" t="s">
        <v>17594</v>
      </c>
      <c r="X2963" s="20" t="str">
        <f>+IF(V2963="","-",CONCATENATE(V2963,"_",W2963))</f>
        <v>FINES_R18</v>
      </c>
      <c r="Y2963" s="59">
        <v>0.15498526394367221</v>
      </c>
      <c r="Z2963" t="s">
        <v>134</v>
      </c>
      <c r="AA2963" t="s">
        <v>2394</v>
      </c>
      <c r="AB2963" t="str">
        <f>+IF(W2963="","-",IF(W2963="UNICO","CENSO","MUESTRA"))</f>
        <v>MUESTRA</v>
      </c>
      <c r="AC2963" t="s">
        <v>2398</v>
      </c>
      <c r="AD2963" t="s">
        <v>4747</v>
      </c>
      <c r="AF2963">
        <f>+COUNTIF(Piloto!C:C,MARCO!A2963)</f>
        <v>0</v>
      </c>
    </row>
    <row r="2964" spans="1:32" x14ac:dyDescent="0.25">
      <c r="A2964" s="5" t="str">
        <f t="shared" si="46"/>
        <v>R 18 - D 104 - 451 - 1627</v>
      </c>
      <c r="B2964" s="23" t="s">
        <v>2347</v>
      </c>
      <c r="C2964" t="s">
        <v>280</v>
      </c>
      <c r="D2964" t="s">
        <v>1736</v>
      </c>
      <c r="E2964" t="s">
        <v>1737</v>
      </c>
      <c r="F2964" t="s">
        <v>134</v>
      </c>
      <c r="G2964" t="s">
        <v>134</v>
      </c>
      <c r="H2964" t="s">
        <v>4595</v>
      </c>
      <c r="I2964" t="s">
        <v>20</v>
      </c>
      <c r="J2964" t="s">
        <v>2349</v>
      </c>
      <c r="K2964" t="s">
        <v>21</v>
      </c>
      <c r="M2964" t="s">
        <v>2252</v>
      </c>
      <c r="N2964" t="s">
        <v>22</v>
      </c>
      <c r="O2964" t="s">
        <v>23</v>
      </c>
      <c r="P2964" t="s">
        <v>26</v>
      </c>
      <c r="Q2964" t="s">
        <v>2348</v>
      </c>
      <c r="R2964" s="13">
        <v>32</v>
      </c>
      <c r="S2964" s="13">
        <v>2</v>
      </c>
      <c r="T2964" s="21">
        <v>1</v>
      </c>
      <c r="V2964" t="s">
        <v>2154</v>
      </c>
      <c r="W2964" t="s">
        <v>17594</v>
      </c>
      <c r="X2964" s="20" t="str">
        <f>+IF(V2964="","-",CONCATENATE(V2964,"_",W2964))</f>
        <v>FINES_R18</v>
      </c>
      <c r="Y2964" s="59">
        <v>0.2050199210643768</v>
      </c>
      <c r="Z2964" t="s">
        <v>134</v>
      </c>
      <c r="AA2964" t="s">
        <v>2394</v>
      </c>
      <c r="AB2964" t="str">
        <f>+IF(W2964="","-",IF(W2964="UNICO","CENSO","MUESTRA"))</f>
        <v>MUESTRA</v>
      </c>
      <c r="AC2964" t="s">
        <v>2397</v>
      </c>
      <c r="AD2964" t="s">
        <v>4596</v>
      </c>
      <c r="AF2964">
        <f>+COUNTIF(Piloto!C:C,MARCO!A2964)</f>
        <v>0</v>
      </c>
    </row>
    <row r="2965" spans="1:32" x14ac:dyDescent="0.25">
      <c r="A2965" s="5" t="str">
        <f t="shared" si="46"/>
        <v>R 18 - D 6 - 451 - 0864</v>
      </c>
      <c r="B2965" s="23" t="s">
        <v>2347</v>
      </c>
      <c r="C2965" t="s">
        <v>280</v>
      </c>
      <c r="D2965" t="s">
        <v>293</v>
      </c>
      <c r="E2965" t="s">
        <v>295</v>
      </c>
      <c r="F2965" t="s">
        <v>134</v>
      </c>
      <c r="G2965" t="s">
        <v>134</v>
      </c>
      <c r="H2965" t="s">
        <v>11440</v>
      </c>
      <c r="I2965" t="s">
        <v>20</v>
      </c>
      <c r="J2965" t="s">
        <v>2349</v>
      </c>
      <c r="K2965" t="s">
        <v>21</v>
      </c>
      <c r="M2965" t="s">
        <v>2209</v>
      </c>
      <c r="N2965" t="s">
        <v>22</v>
      </c>
      <c r="O2965" t="s">
        <v>23</v>
      </c>
      <c r="P2965" t="s">
        <v>26</v>
      </c>
      <c r="Q2965" t="s">
        <v>2348</v>
      </c>
      <c r="R2965" s="13">
        <v>72</v>
      </c>
      <c r="S2965" s="13">
        <v>2</v>
      </c>
      <c r="T2965" s="21">
        <v>1</v>
      </c>
      <c r="V2965" t="s">
        <v>2154</v>
      </c>
      <c r="W2965" t="s">
        <v>17594</v>
      </c>
      <c r="X2965" s="20" t="str">
        <f>+IF(V2965="","-",CONCATENATE(V2965,"_",W2965))</f>
        <v>FINES_R18</v>
      </c>
      <c r="Y2965" s="59">
        <v>0.22424960136413569</v>
      </c>
      <c r="Z2965" t="s">
        <v>134</v>
      </c>
      <c r="AA2965" t="s">
        <v>2394</v>
      </c>
      <c r="AB2965" t="str">
        <f>+IF(W2965="","-",IF(W2965="UNICO","CENSO","MUESTRA"))</f>
        <v>MUESTRA</v>
      </c>
      <c r="AC2965" t="s">
        <v>2397</v>
      </c>
      <c r="AD2965" t="s">
        <v>11441</v>
      </c>
      <c r="AF2965">
        <f>+COUNTIF(Piloto!C:C,MARCO!A2965)</f>
        <v>0</v>
      </c>
    </row>
    <row r="2966" spans="1:32" x14ac:dyDescent="0.25">
      <c r="A2966" s="5" t="str">
        <f t="shared" si="46"/>
        <v>R 18 - D 125 - 451 - 0890</v>
      </c>
      <c r="B2966" s="23" t="s">
        <v>2347</v>
      </c>
      <c r="C2966" t="s">
        <v>280</v>
      </c>
      <c r="D2966" t="s">
        <v>287</v>
      </c>
      <c r="E2966" t="s">
        <v>1969</v>
      </c>
      <c r="F2966" t="s">
        <v>134</v>
      </c>
      <c r="G2966" t="s">
        <v>134</v>
      </c>
      <c r="H2966" t="s">
        <v>4721</v>
      </c>
      <c r="I2966" t="s">
        <v>20</v>
      </c>
      <c r="J2966" t="s">
        <v>2349</v>
      </c>
      <c r="K2966" t="s">
        <v>21</v>
      </c>
      <c r="M2966" t="s">
        <v>4722</v>
      </c>
      <c r="N2966" t="s">
        <v>22</v>
      </c>
      <c r="O2966" t="s">
        <v>23</v>
      </c>
      <c r="P2966" t="s">
        <v>26</v>
      </c>
      <c r="Q2966" t="s">
        <v>2348</v>
      </c>
      <c r="R2966" s="13">
        <v>60</v>
      </c>
      <c r="S2966" s="13">
        <v>2</v>
      </c>
      <c r="T2966" s="21">
        <v>1</v>
      </c>
      <c r="V2966" t="s">
        <v>2154</v>
      </c>
      <c r="W2966" t="s">
        <v>17594</v>
      </c>
      <c r="X2966" s="20" t="str">
        <f>+IF(V2966="","-",CONCATENATE(V2966,"_",W2966))</f>
        <v>FINES_R18</v>
      </c>
      <c r="Y2966" s="59">
        <v>0.22856216132640839</v>
      </c>
      <c r="Z2966" t="s">
        <v>134</v>
      </c>
      <c r="AA2966" t="s">
        <v>2394</v>
      </c>
      <c r="AB2966" t="str">
        <f>+IF(W2966="","-",IF(W2966="UNICO","CENSO","MUESTRA"))</f>
        <v>MUESTRA</v>
      </c>
      <c r="AC2966" t="s">
        <v>2397</v>
      </c>
      <c r="AD2966" t="s">
        <v>4723</v>
      </c>
      <c r="AF2966">
        <f>+COUNTIF(Piloto!C:C,MARCO!A2966)</f>
        <v>0</v>
      </c>
    </row>
    <row r="2967" spans="1:32" x14ac:dyDescent="0.25">
      <c r="A2967" s="5" t="str">
        <f t="shared" si="46"/>
        <v>R 18 - D 6 - 451 - 2671</v>
      </c>
      <c r="B2967" s="23" t="s">
        <v>2347</v>
      </c>
      <c r="C2967" t="s">
        <v>280</v>
      </c>
      <c r="D2967" t="s">
        <v>293</v>
      </c>
      <c r="E2967" t="s">
        <v>295</v>
      </c>
      <c r="F2967" t="s">
        <v>134</v>
      </c>
      <c r="G2967" t="s">
        <v>134</v>
      </c>
      <c r="H2967" t="s">
        <v>4766</v>
      </c>
      <c r="I2967" t="s">
        <v>20</v>
      </c>
      <c r="J2967" t="s">
        <v>2349</v>
      </c>
      <c r="K2967" t="s">
        <v>21</v>
      </c>
      <c r="M2967" t="s">
        <v>2300</v>
      </c>
      <c r="N2967" t="s">
        <v>22</v>
      </c>
      <c r="O2967" t="s">
        <v>23</v>
      </c>
      <c r="P2967" t="s">
        <v>26</v>
      </c>
      <c r="Q2967" t="s">
        <v>2348</v>
      </c>
      <c r="R2967" s="13">
        <v>7</v>
      </c>
      <c r="S2967" s="13">
        <v>1</v>
      </c>
      <c r="T2967" s="21">
        <v>1</v>
      </c>
      <c r="V2967" t="s">
        <v>2154</v>
      </c>
      <c r="W2967" t="s">
        <v>17594</v>
      </c>
      <c r="X2967" s="20" t="str">
        <f>+IF(V2967="","-",CONCATENATE(V2967,"_",W2967))</f>
        <v>FINES_R18</v>
      </c>
      <c r="Y2967" s="59">
        <v>0.2291464954614639</v>
      </c>
      <c r="Z2967" t="s">
        <v>134</v>
      </c>
      <c r="AA2967" t="s">
        <v>2394</v>
      </c>
      <c r="AB2967" t="str">
        <f>+IF(W2967="","-",IF(W2967="UNICO","CENSO","MUESTRA"))</f>
        <v>MUESTRA</v>
      </c>
      <c r="AC2967" t="s">
        <v>2397</v>
      </c>
      <c r="AD2967" t="s">
        <v>4767</v>
      </c>
      <c r="AF2967">
        <f>+COUNTIF(Piloto!C:C,MARCO!A2967)</f>
        <v>0</v>
      </c>
    </row>
    <row r="2968" spans="1:32" x14ac:dyDescent="0.25">
      <c r="A2968" s="5" t="str">
        <f t="shared" si="46"/>
        <v>R 18 - D 6 - 451 - 2672</v>
      </c>
      <c r="B2968" s="23" t="s">
        <v>2347</v>
      </c>
      <c r="C2968" t="s">
        <v>280</v>
      </c>
      <c r="D2968" t="s">
        <v>293</v>
      </c>
      <c r="E2968" t="s">
        <v>295</v>
      </c>
      <c r="F2968" t="s">
        <v>134</v>
      </c>
      <c r="G2968" t="s">
        <v>134</v>
      </c>
      <c r="H2968" t="s">
        <v>11447</v>
      </c>
      <c r="I2968" t="s">
        <v>20</v>
      </c>
      <c r="J2968" t="s">
        <v>2349</v>
      </c>
      <c r="K2968" t="s">
        <v>21</v>
      </c>
      <c r="M2968" t="s">
        <v>11448</v>
      </c>
      <c r="N2968" t="s">
        <v>22</v>
      </c>
      <c r="O2968" t="s">
        <v>23</v>
      </c>
      <c r="P2968" t="s">
        <v>26</v>
      </c>
      <c r="Q2968" t="s">
        <v>2348</v>
      </c>
      <c r="R2968" s="13">
        <v>37</v>
      </c>
      <c r="S2968" s="13">
        <v>1</v>
      </c>
      <c r="T2968" s="21">
        <v>1</v>
      </c>
      <c r="V2968" t="s">
        <v>2154</v>
      </c>
      <c r="W2968" t="s">
        <v>17594</v>
      </c>
      <c r="X2968" s="20" t="str">
        <f>+IF(V2968="","-",CONCATENATE(V2968,"_",W2968))</f>
        <v>FINES_R18</v>
      </c>
      <c r="Y2968" s="59">
        <v>0.2291464954614639</v>
      </c>
      <c r="Z2968" t="s">
        <v>134</v>
      </c>
      <c r="AA2968" t="s">
        <v>2394</v>
      </c>
      <c r="AB2968" t="str">
        <f>+IF(W2968="","-",IF(W2968="UNICO","CENSO","MUESTRA"))</f>
        <v>MUESTRA</v>
      </c>
      <c r="AC2968" t="s">
        <v>2397</v>
      </c>
      <c r="AD2968" t="s">
        <v>11449</v>
      </c>
      <c r="AF2968">
        <f>+COUNTIF(Piloto!C:C,MARCO!A2968)</f>
        <v>0</v>
      </c>
    </row>
    <row r="2969" spans="1:32" x14ac:dyDescent="0.25">
      <c r="A2969" s="5" t="str">
        <f t="shared" si="46"/>
        <v>R 18 - D 6 - 451 - 2911</v>
      </c>
      <c r="B2969" s="23" t="s">
        <v>2347</v>
      </c>
      <c r="C2969" t="s">
        <v>280</v>
      </c>
      <c r="D2969" t="s">
        <v>293</v>
      </c>
      <c r="E2969" t="s">
        <v>295</v>
      </c>
      <c r="F2969" t="s">
        <v>134</v>
      </c>
      <c r="G2969" t="s">
        <v>134</v>
      </c>
      <c r="H2969" t="s">
        <v>4769</v>
      </c>
      <c r="I2969" t="s">
        <v>20</v>
      </c>
      <c r="J2969" t="s">
        <v>2349</v>
      </c>
      <c r="K2969" t="s">
        <v>21</v>
      </c>
      <c r="M2969" t="s">
        <v>4770</v>
      </c>
      <c r="N2969" t="s">
        <v>22</v>
      </c>
      <c r="O2969" t="s">
        <v>23</v>
      </c>
      <c r="P2969" t="s">
        <v>26</v>
      </c>
      <c r="Q2969" t="s">
        <v>2348</v>
      </c>
      <c r="R2969" s="13">
        <v>32</v>
      </c>
      <c r="S2969" s="13">
        <v>1</v>
      </c>
      <c r="T2969" s="21">
        <v>1</v>
      </c>
      <c r="V2969" t="s">
        <v>2154</v>
      </c>
      <c r="W2969" t="s">
        <v>17594</v>
      </c>
      <c r="X2969" s="20" t="str">
        <f>+IF(V2969="","-",CONCATENATE(V2969,"_",W2969))</f>
        <v>FINES_R18</v>
      </c>
      <c r="Y2969" s="59">
        <v>0.23232311010360721</v>
      </c>
      <c r="Z2969" t="s">
        <v>134</v>
      </c>
      <c r="AA2969" t="s">
        <v>2394</v>
      </c>
      <c r="AB2969" t="str">
        <f>+IF(W2969="","-",IF(W2969="UNICO","CENSO","MUESTRA"))</f>
        <v>MUESTRA</v>
      </c>
      <c r="AC2969" t="s">
        <v>2397</v>
      </c>
      <c r="AD2969" t="s">
        <v>4771</v>
      </c>
      <c r="AF2969">
        <f>+COUNTIF(Piloto!C:C,MARCO!A2969)</f>
        <v>0</v>
      </c>
    </row>
    <row r="2970" spans="1:32" x14ac:dyDescent="0.25">
      <c r="A2970" s="5" t="str">
        <f t="shared" si="46"/>
        <v>R 18 - D 125 - 451 - 3402</v>
      </c>
      <c r="B2970" s="23" t="s">
        <v>2347</v>
      </c>
      <c r="C2970" t="s">
        <v>280</v>
      </c>
      <c r="D2970" t="s">
        <v>287</v>
      </c>
      <c r="E2970" t="s">
        <v>1969</v>
      </c>
      <c r="F2970" t="s">
        <v>134</v>
      </c>
      <c r="G2970" t="s">
        <v>134</v>
      </c>
      <c r="H2970" t="s">
        <v>4713</v>
      </c>
      <c r="I2970" t="s">
        <v>20</v>
      </c>
      <c r="J2970" t="s">
        <v>2349</v>
      </c>
      <c r="K2970" t="s">
        <v>21</v>
      </c>
      <c r="M2970" t="s">
        <v>4714</v>
      </c>
      <c r="N2970" t="s">
        <v>22</v>
      </c>
      <c r="O2970" t="s">
        <v>23</v>
      </c>
      <c r="P2970" t="s">
        <v>26</v>
      </c>
      <c r="Q2970" t="s">
        <v>2348</v>
      </c>
      <c r="R2970" s="13">
        <v>16</v>
      </c>
      <c r="S2970" s="13">
        <v>1</v>
      </c>
      <c r="T2970" s="21">
        <v>1</v>
      </c>
      <c r="V2970" t="s">
        <v>2154</v>
      </c>
      <c r="W2970" t="s">
        <v>17594</v>
      </c>
      <c r="X2970" s="20" t="str">
        <f>+IF(V2970="","-",CONCATENATE(V2970,"_",W2970))</f>
        <v>FINES_R18</v>
      </c>
      <c r="Y2970" s="59">
        <v>0.26039686799049377</v>
      </c>
      <c r="Z2970" t="s">
        <v>134</v>
      </c>
      <c r="AA2970" t="s">
        <v>2394</v>
      </c>
      <c r="AB2970" t="str">
        <f>+IF(W2970="","-",IF(W2970="UNICO","CENSO","MUESTRA"))</f>
        <v>MUESTRA</v>
      </c>
      <c r="AC2970" t="s">
        <v>2398</v>
      </c>
      <c r="AD2970" t="s">
        <v>4715</v>
      </c>
      <c r="AF2970">
        <f>+COUNTIF(Piloto!C:C,MARCO!A2970)</f>
        <v>0</v>
      </c>
    </row>
    <row r="2971" spans="1:32" x14ac:dyDescent="0.25">
      <c r="A2971" s="5" t="str">
        <f t="shared" si="46"/>
        <v>R 18 - D 21 - 451 - 1555</v>
      </c>
      <c r="B2971" s="23" t="s">
        <v>2347</v>
      </c>
      <c r="C2971" t="s">
        <v>280</v>
      </c>
      <c r="D2971" t="s">
        <v>175</v>
      </c>
      <c r="E2971" t="s">
        <v>486</v>
      </c>
      <c r="F2971" t="s">
        <v>134</v>
      </c>
      <c r="G2971" t="s">
        <v>134</v>
      </c>
      <c r="H2971" t="s">
        <v>4728</v>
      </c>
      <c r="I2971" t="s">
        <v>20</v>
      </c>
      <c r="J2971" t="s">
        <v>2349</v>
      </c>
      <c r="K2971" t="s">
        <v>21</v>
      </c>
      <c r="M2971" t="s">
        <v>18098</v>
      </c>
      <c r="N2971" t="s">
        <v>22</v>
      </c>
      <c r="O2971" t="s">
        <v>23</v>
      </c>
      <c r="P2971" t="s">
        <v>26</v>
      </c>
      <c r="Q2971" t="s">
        <v>2348</v>
      </c>
      <c r="R2971" s="13">
        <v>21</v>
      </c>
      <c r="S2971" s="13">
        <v>2</v>
      </c>
      <c r="T2971" s="21">
        <v>1</v>
      </c>
      <c r="V2971" t="s">
        <v>2154</v>
      </c>
      <c r="W2971" t="s">
        <v>17594</v>
      </c>
      <c r="X2971" s="20" t="str">
        <f>+IF(V2971="","-",CONCATENATE(V2971,"_",W2971))</f>
        <v>FINES_R18</v>
      </c>
      <c r="Y2971" s="59">
        <v>0.26975440979003912</v>
      </c>
      <c r="Z2971" t="s">
        <v>134</v>
      </c>
      <c r="AA2971" t="s">
        <v>2394</v>
      </c>
      <c r="AB2971" t="str">
        <f>+IF(W2971="","-",IF(W2971="UNICO","CENSO","MUESTRA"))</f>
        <v>MUESTRA</v>
      </c>
      <c r="AC2971" t="s">
        <v>2397</v>
      </c>
      <c r="AD2971" t="s">
        <v>4729</v>
      </c>
      <c r="AF2971">
        <f>+COUNTIF(Piloto!C:C,MARCO!A2971)</f>
        <v>0</v>
      </c>
    </row>
    <row r="2972" spans="1:32" x14ac:dyDescent="0.25">
      <c r="A2972" s="5" t="str">
        <f t="shared" si="46"/>
        <v>R 18 - D 21 - 451 - 3769</v>
      </c>
      <c r="B2972" s="23" t="s">
        <v>2347</v>
      </c>
      <c r="C2972" t="s">
        <v>280</v>
      </c>
      <c r="D2972" t="s">
        <v>175</v>
      </c>
      <c r="E2972" t="s">
        <v>486</v>
      </c>
      <c r="F2972" t="s">
        <v>134</v>
      </c>
      <c r="G2972" t="s">
        <v>134</v>
      </c>
      <c r="H2972" t="s">
        <v>4732</v>
      </c>
      <c r="I2972" t="s">
        <v>20</v>
      </c>
      <c r="J2972" t="s">
        <v>2349</v>
      </c>
      <c r="K2972" t="s">
        <v>21</v>
      </c>
      <c r="M2972" t="s">
        <v>4733</v>
      </c>
      <c r="N2972" t="s">
        <v>22</v>
      </c>
      <c r="O2972" t="s">
        <v>23</v>
      </c>
      <c r="P2972" t="s">
        <v>26</v>
      </c>
      <c r="Q2972" t="s">
        <v>2348</v>
      </c>
      <c r="R2972" s="13">
        <v>14</v>
      </c>
      <c r="S2972" s="13">
        <v>1</v>
      </c>
      <c r="T2972" s="21">
        <v>1</v>
      </c>
      <c r="V2972" t="s">
        <v>2154</v>
      </c>
      <c r="W2972" t="s">
        <v>17594</v>
      </c>
      <c r="X2972" s="20" t="str">
        <f>+IF(V2972="","-",CONCATENATE(V2972,"_",W2972))</f>
        <v>FINES_R18</v>
      </c>
      <c r="Y2972" s="59">
        <v>0.26975440979003912</v>
      </c>
      <c r="Z2972" t="s">
        <v>134</v>
      </c>
      <c r="AA2972" t="s">
        <v>2394</v>
      </c>
      <c r="AB2972" t="str">
        <f>+IF(W2972="","-",IF(W2972="UNICO","CENSO","MUESTRA"))</f>
        <v>MUESTRA</v>
      </c>
      <c r="AC2972" t="s">
        <v>2397</v>
      </c>
      <c r="AD2972" t="s">
        <v>4734</v>
      </c>
      <c r="AF2972">
        <f>+COUNTIF(Piloto!C:C,MARCO!A2972)</f>
        <v>0</v>
      </c>
    </row>
    <row r="2973" spans="1:32" x14ac:dyDescent="0.25">
      <c r="A2973" s="5" t="str">
        <f t="shared" si="46"/>
        <v>R 18 - D 65 - 451 - 1307</v>
      </c>
      <c r="B2973" s="23" t="s">
        <v>2347</v>
      </c>
      <c r="C2973" t="s">
        <v>280</v>
      </c>
      <c r="D2973" t="s">
        <v>1047</v>
      </c>
      <c r="E2973" t="s">
        <v>1048</v>
      </c>
      <c r="F2973" t="s">
        <v>134</v>
      </c>
      <c r="G2973" t="s">
        <v>134</v>
      </c>
      <c r="H2973" t="s">
        <v>11468</v>
      </c>
      <c r="I2973" t="s">
        <v>20</v>
      </c>
      <c r="J2973" t="s">
        <v>2349</v>
      </c>
      <c r="K2973" t="s">
        <v>21</v>
      </c>
      <c r="M2973" t="s">
        <v>2338</v>
      </c>
      <c r="N2973" t="s">
        <v>22</v>
      </c>
      <c r="O2973" t="s">
        <v>23</v>
      </c>
      <c r="P2973" t="s">
        <v>26</v>
      </c>
      <c r="Q2973" t="s">
        <v>2348</v>
      </c>
      <c r="R2973" s="13">
        <v>21</v>
      </c>
      <c r="S2973" s="13">
        <v>1</v>
      </c>
      <c r="T2973" s="21">
        <v>1</v>
      </c>
      <c r="V2973" t="s">
        <v>2154</v>
      </c>
      <c r="W2973" t="s">
        <v>17594</v>
      </c>
      <c r="X2973" s="20" t="str">
        <f>+IF(V2973="","-",CONCATENATE(V2973,"_",W2973))</f>
        <v>FINES_R18</v>
      </c>
      <c r="Y2973" s="59">
        <v>0.27966228127479548</v>
      </c>
      <c r="Z2973" t="s">
        <v>134</v>
      </c>
      <c r="AA2973" t="s">
        <v>2394</v>
      </c>
      <c r="AB2973" t="str">
        <f>+IF(W2973="","-",IF(W2973="UNICO","CENSO","MUESTRA"))</f>
        <v>MUESTRA</v>
      </c>
      <c r="AC2973" t="s">
        <v>2397</v>
      </c>
      <c r="AD2973" t="s">
        <v>11469</v>
      </c>
      <c r="AF2973">
        <f>+COUNTIF(Piloto!C:C,MARCO!A2973)</f>
        <v>0</v>
      </c>
    </row>
    <row r="2974" spans="1:32" x14ac:dyDescent="0.25">
      <c r="A2974" s="5" t="str">
        <f t="shared" si="46"/>
        <v>R 18 - D 6 - 451 - 3648</v>
      </c>
      <c r="B2974" s="23" t="s">
        <v>2347</v>
      </c>
      <c r="C2974" t="s">
        <v>280</v>
      </c>
      <c r="D2974" t="s">
        <v>293</v>
      </c>
      <c r="E2974" t="s">
        <v>295</v>
      </c>
      <c r="F2974" t="s">
        <v>134</v>
      </c>
      <c r="G2974" t="s">
        <v>134</v>
      </c>
      <c r="H2974" t="s">
        <v>11432</v>
      </c>
      <c r="I2974" t="s">
        <v>20</v>
      </c>
      <c r="J2974" t="s">
        <v>2349</v>
      </c>
      <c r="K2974" t="s">
        <v>21</v>
      </c>
      <c r="M2974" t="s">
        <v>11433</v>
      </c>
      <c r="N2974" t="s">
        <v>22</v>
      </c>
      <c r="O2974" t="s">
        <v>23</v>
      </c>
      <c r="P2974" t="s">
        <v>26</v>
      </c>
      <c r="Q2974" t="s">
        <v>2348</v>
      </c>
      <c r="R2974" s="13">
        <v>22</v>
      </c>
      <c r="S2974" s="13">
        <v>2</v>
      </c>
      <c r="T2974" s="21">
        <v>1</v>
      </c>
      <c r="V2974" t="s">
        <v>2154</v>
      </c>
      <c r="W2974" t="s">
        <v>17594</v>
      </c>
      <c r="X2974" s="20" t="str">
        <f>+IF(V2974="","-",CONCATENATE(V2974,"_",W2974))</f>
        <v>FINES_R18</v>
      </c>
      <c r="Y2974" s="59">
        <v>0.28576228022575378</v>
      </c>
      <c r="Z2974" t="s">
        <v>134</v>
      </c>
      <c r="AA2974" t="s">
        <v>2394</v>
      </c>
      <c r="AB2974" t="str">
        <f>+IF(W2974="","-",IF(W2974="UNICO","CENSO","MUESTRA"))</f>
        <v>MUESTRA</v>
      </c>
      <c r="AC2974" t="s">
        <v>2397</v>
      </c>
      <c r="AD2974" t="s">
        <v>11434</v>
      </c>
      <c r="AF2974">
        <f>+COUNTIF(Piloto!C:C,MARCO!A2974)</f>
        <v>0</v>
      </c>
    </row>
    <row r="2975" spans="1:32" x14ac:dyDescent="0.25">
      <c r="A2975" s="5" t="str">
        <f t="shared" si="46"/>
        <v>R 18 - D 6 - 451 - 4345</v>
      </c>
      <c r="B2975" s="23" t="s">
        <v>2347</v>
      </c>
      <c r="C2975" t="s">
        <v>280</v>
      </c>
      <c r="D2975" t="s">
        <v>293</v>
      </c>
      <c r="E2975" t="s">
        <v>295</v>
      </c>
      <c r="F2975" t="s">
        <v>134</v>
      </c>
      <c r="G2975" t="s">
        <v>134</v>
      </c>
      <c r="H2975" t="s">
        <v>11462</v>
      </c>
      <c r="I2975" t="s">
        <v>20</v>
      </c>
      <c r="J2975" t="s">
        <v>2349</v>
      </c>
      <c r="K2975" t="s">
        <v>21</v>
      </c>
      <c r="M2975" t="s">
        <v>11463</v>
      </c>
      <c r="N2975" t="s">
        <v>22</v>
      </c>
      <c r="O2975" t="s">
        <v>23</v>
      </c>
      <c r="P2975" t="s">
        <v>26</v>
      </c>
      <c r="Q2975" t="s">
        <v>2348</v>
      </c>
      <c r="R2975" s="13">
        <v>24</v>
      </c>
      <c r="S2975" s="13">
        <v>1</v>
      </c>
      <c r="T2975" s="21">
        <v>1</v>
      </c>
      <c r="V2975" t="s">
        <v>2154</v>
      </c>
      <c r="W2975" t="s">
        <v>17594</v>
      </c>
      <c r="X2975" s="20" t="str">
        <f>+IF(V2975="","-",CONCATENATE(V2975,"_",W2975))</f>
        <v>FINES_R18</v>
      </c>
      <c r="Y2975" s="59">
        <v>0.2862204909324646</v>
      </c>
      <c r="Z2975" t="s">
        <v>134</v>
      </c>
      <c r="AA2975" t="s">
        <v>2394</v>
      </c>
      <c r="AB2975" t="str">
        <f>+IF(W2975="","-",IF(W2975="UNICO","CENSO","MUESTRA"))</f>
        <v>MUESTRA</v>
      </c>
      <c r="AC2975" t="s">
        <v>2397</v>
      </c>
      <c r="AD2975" t="s">
        <v>11464</v>
      </c>
      <c r="AF2975">
        <f>+COUNTIF(Piloto!C:C,MARCO!A2975)</f>
        <v>0</v>
      </c>
    </row>
    <row r="2976" spans="1:32" x14ac:dyDescent="0.25">
      <c r="A2976" s="5" t="str">
        <f t="shared" si="46"/>
        <v>R 18 - D 21 - 451 - 4505</v>
      </c>
      <c r="B2976" s="23" t="s">
        <v>2347</v>
      </c>
      <c r="C2976" t="s">
        <v>280</v>
      </c>
      <c r="D2976" t="s">
        <v>175</v>
      </c>
      <c r="E2976" t="s">
        <v>486</v>
      </c>
      <c r="F2976" t="s">
        <v>134</v>
      </c>
      <c r="G2976" t="s">
        <v>134</v>
      </c>
      <c r="H2976" t="s">
        <v>11412</v>
      </c>
      <c r="I2976" t="s">
        <v>20</v>
      </c>
      <c r="J2976" t="s">
        <v>2349</v>
      </c>
      <c r="K2976" t="s">
        <v>21</v>
      </c>
      <c r="M2976" t="s">
        <v>11413</v>
      </c>
      <c r="N2976" t="s">
        <v>22</v>
      </c>
      <c r="O2976" t="s">
        <v>23</v>
      </c>
      <c r="P2976" t="s">
        <v>26</v>
      </c>
      <c r="Q2976" t="s">
        <v>2348</v>
      </c>
      <c r="R2976" s="13">
        <v>18</v>
      </c>
      <c r="S2976" s="13">
        <v>1</v>
      </c>
      <c r="T2976" s="21">
        <v>1</v>
      </c>
      <c r="V2976" t="s">
        <v>2154</v>
      </c>
      <c r="W2976" t="s">
        <v>17594</v>
      </c>
      <c r="X2976" s="20" t="str">
        <f>+IF(V2976="","-",CONCATENATE(V2976,"_",W2976))</f>
        <v>FINES_R18</v>
      </c>
      <c r="Y2976" s="59">
        <v>0.29020160436630249</v>
      </c>
      <c r="Z2976" t="s">
        <v>134</v>
      </c>
      <c r="AA2976" t="s">
        <v>2394</v>
      </c>
      <c r="AB2976" t="str">
        <f>+IF(W2976="","-",IF(W2976="UNICO","CENSO","MUESTRA"))</f>
        <v>MUESTRA</v>
      </c>
      <c r="AC2976" t="s">
        <v>2397</v>
      </c>
      <c r="AD2976" t="s">
        <v>11414</v>
      </c>
      <c r="AF2976">
        <f>+COUNTIF(Piloto!C:C,MARCO!A2976)</f>
        <v>0</v>
      </c>
    </row>
    <row r="2977" spans="1:32" x14ac:dyDescent="0.25">
      <c r="A2977" s="5" t="str">
        <f t="shared" si="46"/>
        <v>R 18 - D 123 - 453 - 0679</v>
      </c>
      <c r="B2977" s="23" t="s">
        <v>2347</v>
      </c>
      <c r="C2977" t="s">
        <v>280</v>
      </c>
      <c r="D2977" t="s">
        <v>395</v>
      </c>
      <c r="E2977" t="s">
        <v>1951</v>
      </c>
      <c r="F2977" t="s">
        <v>134</v>
      </c>
      <c r="G2977" t="s">
        <v>134</v>
      </c>
      <c r="H2977" t="s">
        <v>4648</v>
      </c>
      <c r="I2977" t="s">
        <v>20</v>
      </c>
      <c r="J2977" t="s">
        <v>2349</v>
      </c>
      <c r="K2977" t="s">
        <v>21</v>
      </c>
      <c r="M2977" t="s">
        <v>4649</v>
      </c>
      <c r="N2977" t="s">
        <v>22</v>
      </c>
      <c r="O2977" t="s">
        <v>23</v>
      </c>
      <c r="P2977" t="s">
        <v>26</v>
      </c>
      <c r="Q2977" t="s">
        <v>2348</v>
      </c>
      <c r="R2977" s="13">
        <v>18</v>
      </c>
      <c r="S2977" s="13">
        <v>3</v>
      </c>
      <c r="T2977" s="21">
        <v>1</v>
      </c>
      <c r="V2977" t="s">
        <v>2154</v>
      </c>
      <c r="W2977" t="s">
        <v>17594</v>
      </c>
      <c r="X2977" s="20" t="str">
        <f>+IF(V2977="","-",CONCATENATE(V2977,"_",W2977))</f>
        <v>FINES_R18</v>
      </c>
      <c r="Y2977" s="59">
        <v>0.29539179801940918</v>
      </c>
      <c r="Z2977" t="s">
        <v>134</v>
      </c>
      <c r="AA2977" t="s">
        <v>2394</v>
      </c>
      <c r="AB2977" t="str">
        <f>+IF(W2977="","-",IF(W2977="UNICO","CENSO","MUESTRA"))</f>
        <v>MUESTRA</v>
      </c>
      <c r="AC2977" t="s">
        <v>2398</v>
      </c>
      <c r="AD2977" t="s">
        <v>4650</v>
      </c>
      <c r="AF2977">
        <f>+COUNTIF(Piloto!C:C,MARCO!A2977)</f>
        <v>0</v>
      </c>
    </row>
    <row r="2978" spans="1:32" x14ac:dyDescent="0.25">
      <c r="A2978" s="5" t="str">
        <f t="shared" si="46"/>
        <v>R 18 - D 39 - 451 - 1012</v>
      </c>
      <c r="B2978" s="23" t="s">
        <v>2347</v>
      </c>
      <c r="C2978" t="s">
        <v>280</v>
      </c>
      <c r="D2978" t="s">
        <v>657</v>
      </c>
      <c r="E2978" t="s">
        <v>658</v>
      </c>
      <c r="F2978" t="s">
        <v>134</v>
      </c>
      <c r="G2978" t="s">
        <v>134</v>
      </c>
      <c r="H2978" t="s">
        <v>11424</v>
      </c>
      <c r="I2978" t="s">
        <v>20</v>
      </c>
      <c r="J2978" t="s">
        <v>2349</v>
      </c>
      <c r="K2978" t="s">
        <v>21</v>
      </c>
      <c r="M2978" t="s">
        <v>11425</v>
      </c>
      <c r="N2978" t="s">
        <v>22</v>
      </c>
      <c r="O2978" t="s">
        <v>23</v>
      </c>
      <c r="P2978" t="s">
        <v>26</v>
      </c>
      <c r="Q2978" t="s">
        <v>2348</v>
      </c>
      <c r="R2978" s="13">
        <v>12</v>
      </c>
      <c r="S2978" s="13">
        <v>1</v>
      </c>
      <c r="T2978" s="21">
        <v>1</v>
      </c>
      <c r="V2978" t="s">
        <v>2154</v>
      </c>
      <c r="W2978" t="s">
        <v>17594</v>
      </c>
      <c r="X2978" s="20" t="str">
        <f>+IF(V2978="","-",CONCATENATE(V2978,"_",W2978))</f>
        <v>FINES_R18</v>
      </c>
      <c r="Y2978" s="59">
        <v>0.29845133423805242</v>
      </c>
      <c r="Z2978" t="s">
        <v>134</v>
      </c>
      <c r="AA2978" t="s">
        <v>2394</v>
      </c>
      <c r="AB2978" t="str">
        <f>+IF(W2978="","-",IF(W2978="UNICO","CENSO","MUESTRA"))</f>
        <v>MUESTRA</v>
      </c>
      <c r="AC2978" t="s">
        <v>2397</v>
      </c>
      <c r="AD2978" t="s">
        <v>11426</v>
      </c>
      <c r="AF2978">
        <f>+COUNTIF(Piloto!C:C,MARCO!A2978)</f>
        <v>0</v>
      </c>
    </row>
    <row r="2979" spans="1:32" x14ac:dyDescent="0.25">
      <c r="A2979" s="5" t="str">
        <f t="shared" si="46"/>
        <v>R 18 - D 39 - 451 - 0034</v>
      </c>
      <c r="B2979" s="23" t="s">
        <v>2347</v>
      </c>
      <c r="C2979" t="s">
        <v>280</v>
      </c>
      <c r="D2979" t="s">
        <v>657</v>
      </c>
      <c r="E2979" t="s">
        <v>658</v>
      </c>
      <c r="F2979" t="s">
        <v>134</v>
      </c>
      <c r="G2979" t="s">
        <v>134</v>
      </c>
      <c r="H2979" t="s">
        <v>11420</v>
      </c>
      <c r="I2979" t="s">
        <v>20</v>
      </c>
      <c r="J2979" t="s">
        <v>2349</v>
      </c>
      <c r="K2979" t="s">
        <v>21</v>
      </c>
      <c r="M2979" t="s">
        <v>11421</v>
      </c>
      <c r="N2979" t="s">
        <v>22</v>
      </c>
      <c r="O2979" t="s">
        <v>23</v>
      </c>
      <c r="P2979" t="s">
        <v>26</v>
      </c>
      <c r="Q2979" t="s">
        <v>2348</v>
      </c>
      <c r="R2979" s="13">
        <v>19</v>
      </c>
      <c r="S2979" s="13">
        <v>1</v>
      </c>
      <c r="T2979" s="21">
        <v>1</v>
      </c>
      <c r="V2979" t="s">
        <v>2154</v>
      </c>
      <c r="W2979" t="s">
        <v>17594</v>
      </c>
      <c r="X2979" s="20" t="str">
        <f>+IF(V2979="","-",CONCATENATE(V2979,"_",W2979))</f>
        <v>FINES_R18</v>
      </c>
      <c r="Y2979" s="59">
        <v>0.29846876859664923</v>
      </c>
      <c r="Z2979" t="s">
        <v>134</v>
      </c>
      <c r="AA2979" t="s">
        <v>2394</v>
      </c>
      <c r="AB2979" t="str">
        <f>+IF(W2979="","-",IF(W2979="UNICO","CENSO","MUESTRA"))</f>
        <v>MUESTRA</v>
      </c>
      <c r="AC2979" t="s">
        <v>2398</v>
      </c>
      <c r="AD2979" t="s">
        <v>11422</v>
      </c>
      <c r="AF2979">
        <f>+COUNTIF(Piloto!C:C,MARCO!A2979)</f>
        <v>0</v>
      </c>
    </row>
    <row r="2980" spans="1:32" x14ac:dyDescent="0.25">
      <c r="A2980" s="5" t="str">
        <f t="shared" si="46"/>
        <v>R 18 - D 6 - 451 - 4343</v>
      </c>
      <c r="B2980" s="23" t="s">
        <v>2347</v>
      </c>
      <c r="C2980" t="s">
        <v>280</v>
      </c>
      <c r="D2980" t="s">
        <v>293</v>
      </c>
      <c r="E2980" t="s">
        <v>295</v>
      </c>
      <c r="F2980" t="s">
        <v>134</v>
      </c>
      <c r="G2980" t="s">
        <v>134</v>
      </c>
      <c r="H2980" t="s">
        <v>11436</v>
      </c>
      <c r="I2980" t="s">
        <v>20</v>
      </c>
      <c r="J2980" t="s">
        <v>2349</v>
      </c>
      <c r="K2980" t="s">
        <v>21</v>
      </c>
      <c r="M2980" t="s">
        <v>11437</v>
      </c>
      <c r="N2980" t="s">
        <v>22</v>
      </c>
      <c r="O2980" t="s">
        <v>23</v>
      </c>
      <c r="P2980" t="s">
        <v>26</v>
      </c>
      <c r="Q2980" t="s">
        <v>2348</v>
      </c>
      <c r="R2980" s="13">
        <v>20</v>
      </c>
      <c r="S2980" s="13">
        <v>1</v>
      </c>
      <c r="T2980" s="21">
        <v>1</v>
      </c>
      <c r="V2980" t="s">
        <v>2154</v>
      </c>
      <c r="W2980" t="s">
        <v>17594</v>
      </c>
      <c r="X2980" s="20" t="str">
        <f>+IF(V2980="","-",CONCATENATE(V2980,"_",W2980))</f>
        <v>FINES_R18</v>
      </c>
      <c r="Y2980" s="59">
        <v>0.30587947368621832</v>
      </c>
      <c r="Z2980" t="s">
        <v>134</v>
      </c>
      <c r="AA2980" t="s">
        <v>2394</v>
      </c>
      <c r="AB2980" t="str">
        <f>+IF(W2980="","-",IF(W2980="UNICO","CENSO","MUESTRA"))</f>
        <v>MUESTRA</v>
      </c>
      <c r="AC2980" t="s">
        <v>2398</v>
      </c>
      <c r="AD2980" t="s">
        <v>11438</v>
      </c>
      <c r="AF2980">
        <f>+COUNTIF(Piloto!C:C,MARCO!A2980)</f>
        <v>0</v>
      </c>
    </row>
    <row r="2981" spans="1:32" x14ac:dyDescent="0.25">
      <c r="A2981" s="5" t="str">
        <f t="shared" si="46"/>
        <v>R 18 - D 29 - 451 - 1553</v>
      </c>
      <c r="B2981" s="23" t="s">
        <v>2347</v>
      </c>
      <c r="C2981" t="s">
        <v>280</v>
      </c>
      <c r="D2981" t="s">
        <v>542</v>
      </c>
      <c r="E2981" t="s">
        <v>543</v>
      </c>
      <c r="F2981" t="s">
        <v>134</v>
      </c>
      <c r="G2981" t="s">
        <v>134</v>
      </c>
      <c r="H2981" t="s">
        <v>4737</v>
      </c>
      <c r="I2981" t="s">
        <v>20</v>
      </c>
      <c r="J2981" t="s">
        <v>2349</v>
      </c>
      <c r="K2981" t="s">
        <v>21</v>
      </c>
      <c r="M2981" t="s">
        <v>18099</v>
      </c>
      <c r="N2981" t="s">
        <v>22</v>
      </c>
      <c r="O2981" t="s">
        <v>23</v>
      </c>
      <c r="P2981" t="s">
        <v>26</v>
      </c>
      <c r="Q2981" t="s">
        <v>2348</v>
      </c>
      <c r="R2981" s="13">
        <v>47</v>
      </c>
      <c r="S2981" s="13">
        <v>2</v>
      </c>
      <c r="T2981" s="21">
        <v>1</v>
      </c>
      <c r="V2981" t="s">
        <v>2154</v>
      </c>
      <c r="W2981" t="s">
        <v>17594</v>
      </c>
      <c r="X2981" s="20" t="str">
        <f>+IF(V2981="","-",CONCATENATE(V2981,"_",W2981))</f>
        <v>FINES_R18</v>
      </c>
      <c r="Y2981" s="59">
        <v>0.30846878886222839</v>
      </c>
      <c r="Z2981" t="s">
        <v>134</v>
      </c>
      <c r="AA2981" t="s">
        <v>2394</v>
      </c>
      <c r="AB2981" t="str">
        <f>+IF(W2981="","-",IF(W2981="UNICO","CENSO","MUESTRA"))</f>
        <v>MUESTRA</v>
      </c>
      <c r="AC2981" t="s">
        <v>2397</v>
      </c>
      <c r="AD2981" t="s">
        <v>4739</v>
      </c>
      <c r="AF2981">
        <f>+COUNTIF(Piloto!C:C,MARCO!A2981)</f>
        <v>0</v>
      </c>
    </row>
    <row r="2982" spans="1:32" x14ac:dyDescent="0.25">
      <c r="A2982" s="5" t="str">
        <f t="shared" si="46"/>
        <v>R 18 - D 6 - 451 - 3646</v>
      </c>
      <c r="B2982" s="23" t="s">
        <v>2347</v>
      </c>
      <c r="C2982" t="s">
        <v>280</v>
      </c>
      <c r="D2982" t="s">
        <v>293</v>
      </c>
      <c r="E2982" t="s">
        <v>295</v>
      </c>
      <c r="F2982" t="s">
        <v>134</v>
      </c>
      <c r="G2982" t="s">
        <v>134</v>
      </c>
      <c r="H2982" t="s">
        <v>4773</v>
      </c>
      <c r="I2982" t="s">
        <v>20</v>
      </c>
      <c r="J2982" t="s">
        <v>2349</v>
      </c>
      <c r="K2982" t="s">
        <v>21</v>
      </c>
      <c r="M2982" t="s">
        <v>2299</v>
      </c>
      <c r="N2982" t="s">
        <v>22</v>
      </c>
      <c r="O2982" t="s">
        <v>23</v>
      </c>
      <c r="P2982" t="s">
        <v>26</v>
      </c>
      <c r="Q2982" t="s">
        <v>2348</v>
      </c>
      <c r="R2982" s="13">
        <v>12</v>
      </c>
      <c r="S2982" s="13">
        <v>1</v>
      </c>
      <c r="T2982" s="21">
        <v>1</v>
      </c>
      <c r="V2982" t="s">
        <v>2154</v>
      </c>
      <c r="W2982" t="s">
        <v>17594</v>
      </c>
      <c r="X2982" s="20" t="str">
        <f>+IF(V2982="","-",CONCATENATE(V2982,"_",W2982))</f>
        <v>FINES_R18</v>
      </c>
      <c r="Y2982" s="59">
        <v>0.32310536503791809</v>
      </c>
      <c r="Z2982" t="s">
        <v>134</v>
      </c>
      <c r="AA2982" t="s">
        <v>2394</v>
      </c>
      <c r="AB2982" t="str">
        <f>+IF(W2982="","-",IF(W2982="UNICO","CENSO","MUESTRA"))</f>
        <v>MUESTRA</v>
      </c>
      <c r="AC2982" t="s">
        <v>2398</v>
      </c>
      <c r="AD2982" t="s">
        <v>4774</v>
      </c>
      <c r="AF2982">
        <f>+COUNTIF(Piloto!C:C,MARCO!A2982)</f>
        <v>0</v>
      </c>
    </row>
    <row r="2983" spans="1:32" x14ac:dyDescent="0.25">
      <c r="A2983" s="5" t="str">
        <f t="shared" si="46"/>
        <v>R 18 - D 37 - 451 - 3440</v>
      </c>
      <c r="B2983" s="23" t="s">
        <v>2347</v>
      </c>
      <c r="C2983" t="s">
        <v>280</v>
      </c>
      <c r="D2983" t="s">
        <v>647</v>
      </c>
      <c r="E2983" t="s">
        <v>648</v>
      </c>
      <c r="F2983" t="s">
        <v>134</v>
      </c>
      <c r="G2983" t="s">
        <v>134</v>
      </c>
      <c r="H2983" t="s">
        <v>4751</v>
      </c>
      <c r="I2983" t="s">
        <v>20</v>
      </c>
      <c r="J2983" t="s">
        <v>2349</v>
      </c>
      <c r="K2983" t="s">
        <v>21</v>
      </c>
      <c r="M2983" t="s">
        <v>4752</v>
      </c>
      <c r="N2983" t="s">
        <v>22</v>
      </c>
      <c r="O2983" t="s">
        <v>23</v>
      </c>
      <c r="P2983" t="s">
        <v>26</v>
      </c>
      <c r="Q2983" t="s">
        <v>2348</v>
      </c>
      <c r="R2983" s="13">
        <v>26</v>
      </c>
      <c r="S2983" s="13">
        <v>3</v>
      </c>
      <c r="T2983" s="21">
        <v>1</v>
      </c>
      <c r="V2983" t="s">
        <v>2154</v>
      </c>
      <c r="W2983" t="s">
        <v>17594</v>
      </c>
      <c r="X2983" s="20" t="str">
        <f>+IF(V2983="","-",CONCATENATE(V2983,"_",W2983))</f>
        <v>FINES_R18</v>
      </c>
      <c r="Y2983" s="59">
        <v>0.32552674412727362</v>
      </c>
      <c r="Z2983" t="s">
        <v>134</v>
      </c>
      <c r="AA2983" t="s">
        <v>2394</v>
      </c>
      <c r="AB2983" t="str">
        <f>+IF(W2983="","-",IF(W2983="UNICO","CENSO","MUESTRA"))</f>
        <v>MUESTRA</v>
      </c>
      <c r="AC2983" t="s">
        <v>2397</v>
      </c>
      <c r="AD2983" t="s">
        <v>4753</v>
      </c>
      <c r="AF2983">
        <f>+COUNTIF(Piloto!C:C,MARCO!A2983)</f>
        <v>0</v>
      </c>
    </row>
    <row r="2984" spans="1:32" x14ac:dyDescent="0.25">
      <c r="A2984" s="5" t="str">
        <f t="shared" si="46"/>
        <v>R 18 - D 123 - 452 - 0463</v>
      </c>
      <c r="B2984" s="23" t="s">
        <v>2347</v>
      </c>
      <c r="C2984" t="s">
        <v>280</v>
      </c>
      <c r="D2984" t="s">
        <v>395</v>
      </c>
      <c r="E2984" t="s">
        <v>1951</v>
      </c>
      <c r="F2984" t="s">
        <v>134</v>
      </c>
      <c r="G2984" t="s">
        <v>134</v>
      </c>
      <c r="H2984" t="s">
        <v>4628</v>
      </c>
      <c r="I2984" t="s">
        <v>20</v>
      </c>
      <c r="J2984" t="s">
        <v>2349</v>
      </c>
      <c r="K2984" t="s">
        <v>21</v>
      </c>
      <c r="M2984" t="s">
        <v>4629</v>
      </c>
      <c r="N2984" t="s">
        <v>22</v>
      </c>
      <c r="O2984" t="s">
        <v>23</v>
      </c>
      <c r="P2984" t="s">
        <v>26</v>
      </c>
      <c r="Q2984" t="s">
        <v>2348</v>
      </c>
      <c r="R2984" s="13">
        <v>81</v>
      </c>
      <c r="S2984" s="13">
        <v>5</v>
      </c>
      <c r="T2984" s="21">
        <v>1</v>
      </c>
      <c r="V2984" t="s">
        <v>2154</v>
      </c>
      <c r="W2984" t="s">
        <v>17594</v>
      </c>
      <c r="X2984" s="20" t="str">
        <f>+IF(V2984="","-",CONCATENATE(V2984,"_",W2984))</f>
        <v>FINES_R18</v>
      </c>
      <c r="Y2984" s="59">
        <v>0.33640754222869867</v>
      </c>
      <c r="Z2984" t="s">
        <v>134</v>
      </c>
      <c r="AA2984" t="s">
        <v>2394</v>
      </c>
      <c r="AB2984" t="str">
        <f>+IF(W2984="","-",IF(W2984="UNICO","CENSO","MUESTRA"))</f>
        <v>MUESTRA</v>
      </c>
      <c r="AC2984" t="s">
        <v>2397</v>
      </c>
      <c r="AD2984" t="s">
        <v>4630</v>
      </c>
      <c r="AF2984">
        <f>+COUNTIF(Piloto!C:C,MARCO!A2984)</f>
        <v>0</v>
      </c>
    </row>
    <row r="2985" spans="1:32" x14ac:dyDescent="0.25">
      <c r="A2985" s="5" t="str">
        <f t="shared" si="46"/>
        <v>R 18 - D 65 - 451 - 4517</v>
      </c>
      <c r="B2985" s="23" t="s">
        <v>2347</v>
      </c>
      <c r="C2985" t="s">
        <v>280</v>
      </c>
      <c r="D2985" t="s">
        <v>1047</v>
      </c>
      <c r="E2985" t="s">
        <v>1048</v>
      </c>
      <c r="F2985" t="s">
        <v>134</v>
      </c>
      <c r="G2985" t="s">
        <v>134</v>
      </c>
      <c r="H2985" t="s">
        <v>11471</v>
      </c>
      <c r="I2985" t="s">
        <v>20</v>
      </c>
      <c r="J2985" t="s">
        <v>2349</v>
      </c>
      <c r="K2985" t="s">
        <v>21</v>
      </c>
      <c r="M2985" t="s">
        <v>11472</v>
      </c>
      <c r="N2985" t="s">
        <v>22</v>
      </c>
      <c r="O2985" t="s">
        <v>23</v>
      </c>
      <c r="P2985" t="s">
        <v>26</v>
      </c>
      <c r="Q2985" t="s">
        <v>2348</v>
      </c>
      <c r="R2985" s="13">
        <v>5</v>
      </c>
      <c r="S2985" s="13">
        <v>1</v>
      </c>
      <c r="T2985" s="21">
        <v>1</v>
      </c>
      <c r="V2985" t="s">
        <v>2154</v>
      </c>
      <c r="W2985" t="s">
        <v>17594</v>
      </c>
      <c r="X2985" s="20" t="str">
        <f>+IF(V2985="","-",CONCATENATE(V2985,"_",W2985))</f>
        <v>FINES_R18</v>
      </c>
      <c r="Y2985" s="59">
        <v>0.34599074721336359</v>
      </c>
      <c r="Z2985" t="s">
        <v>134</v>
      </c>
      <c r="AA2985" t="s">
        <v>2394</v>
      </c>
      <c r="AB2985" t="str">
        <f>+IF(W2985="","-",IF(W2985="UNICO","CENSO","MUESTRA"))</f>
        <v>MUESTRA</v>
      </c>
      <c r="AC2985" t="s">
        <v>2398</v>
      </c>
      <c r="AD2985" t="s">
        <v>11473</v>
      </c>
      <c r="AF2985">
        <f>+COUNTIF(Piloto!C:C,MARCO!A2985)</f>
        <v>0</v>
      </c>
    </row>
    <row r="2986" spans="1:32" x14ac:dyDescent="0.25">
      <c r="A2986" s="5" t="str">
        <f t="shared" si="46"/>
        <v>R 18 - D 125 - 451 - 3418</v>
      </c>
      <c r="B2986" s="23" t="s">
        <v>2347</v>
      </c>
      <c r="C2986" t="s">
        <v>280</v>
      </c>
      <c r="D2986" t="s">
        <v>287</v>
      </c>
      <c r="E2986" t="s">
        <v>1969</v>
      </c>
      <c r="F2986" t="s">
        <v>134</v>
      </c>
      <c r="G2986" t="s">
        <v>134</v>
      </c>
      <c r="H2986" t="s">
        <v>11397</v>
      </c>
      <c r="I2986" t="s">
        <v>20</v>
      </c>
      <c r="J2986" t="s">
        <v>2349</v>
      </c>
      <c r="K2986" t="s">
        <v>21</v>
      </c>
      <c r="M2986" t="s">
        <v>11398</v>
      </c>
      <c r="N2986" t="s">
        <v>22</v>
      </c>
      <c r="O2986" t="s">
        <v>23</v>
      </c>
      <c r="P2986" t="s">
        <v>26</v>
      </c>
      <c r="Q2986" t="s">
        <v>2348</v>
      </c>
      <c r="R2986" s="13">
        <v>24</v>
      </c>
      <c r="S2986" s="13">
        <v>1</v>
      </c>
      <c r="T2986" s="21">
        <v>1</v>
      </c>
      <c r="V2986" t="s">
        <v>2154</v>
      </c>
      <c r="W2986" t="s">
        <v>17594</v>
      </c>
      <c r="X2986" s="20" t="str">
        <f>+IF(V2986="","-",CONCATENATE(V2986,"_",W2986))</f>
        <v>FINES_R18</v>
      </c>
      <c r="Y2986" s="59">
        <v>0.35952085256576538</v>
      </c>
      <c r="Z2986" t="s">
        <v>134</v>
      </c>
      <c r="AA2986" t="s">
        <v>2394</v>
      </c>
      <c r="AB2986" t="str">
        <f>+IF(W2986="","-",IF(W2986="UNICO","CENSO","MUESTRA"))</f>
        <v>MUESTRA</v>
      </c>
      <c r="AC2986" t="s">
        <v>2398</v>
      </c>
      <c r="AD2986" t="s">
        <v>11399</v>
      </c>
      <c r="AF2986">
        <f>+COUNTIF(Piloto!C:C,MARCO!A2986)</f>
        <v>0</v>
      </c>
    </row>
    <row r="2987" spans="1:32" x14ac:dyDescent="0.25">
      <c r="A2987" s="5" t="str">
        <f t="shared" si="46"/>
        <v>R 18 - D 6 - 451 - 4347</v>
      </c>
      <c r="B2987" s="23" t="s">
        <v>2347</v>
      </c>
      <c r="C2987" t="s">
        <v>280</v>
      </c>
      <c r="D2987" t="s">
        <v>293</v>
      </c>
      <c r="E2987" t="s">
        <v>295</v>
      </c>
      <c r="F2987" t="s">
        <v>134</v>
      </c>
      <c r="G2987" t="s">
        <v>134</v>
      </c>
      <c r="H2987" t="s">
        <v>11451</v>
      </c>
      <c r="I2987" t="s">
        <v>20</v>
      </c>
      <c r="J2987" t="s">
        <v>2349</v>
      </c>
      <c r="K2987" t="s">
        <v>21</v>
      </c>
      <c r="M2987" t="s">
        <v>4199</v>
      </c>
      <c r="N2987" t="s">
        <v>22</v>
      </c>
      <c r="O2987" t="s">
        <v>23</v>
      </c>
      <c r="P2987" t="s">
        <v>26</v>
      </c>
      <c r="Q2987" t="s">
        <v>2348</v>
      </c>
      <c r="R2987" s="13">
        <v>30</v>
      </c>
      <c r="S2987" s="13">
        <v>1</v>
      </c>
      <c r="T2987" s="21">
        <v>1</v>
      </c>
      <c r="V2987" t="s">
        <v>2154</v>
      </c>
      <c r="W2987" t="s">
        <v>17594</v>
      </c>
      <c r="X2987" s="20" t="str">
        <f>+IF(V2987="","-",CONCATENATE(V2987,"_",W2987))</f>
        <v>FINES_R18</v>
      </c>
      <c r="Y2987" s="59">
        <v>0.36992177367210388</v>
      </c>
      <c r="Z2987" t="s">
        <v>134</v>
      </c>
      <c r="AA2987" t="s">
        <v>2394</v>
      </c>
      <c r="AB2987" t="str">
        <f>+IF(W2987="","-",IF(W2987="UNICO","CENSO","MUESTRA"))</f>
        <v>MUESTRA</v>
      </c>
      <c r="AC2987" t="s">
        <v>2397</v>
      </c>
      <c r="AD2987" t="s">
        <v>11452</v>
      </c>
      <c r="AF2987">
        <f>+COUNTIF(Piloto!C:C,MARCO!A2987)</f>
        <v>0</v>
      </c>
    </row>
    <row r="2988" spans="1:32" x14ac:dyDescent="0.25">
      <c r="A2988" s="5" t="str">
        <f t="shared" si="46"/>
        <v>R 18 - D 6 - 451 - 4344</v>
      </c>
      <c r="B2988" s="23" t="s">
        <v>2347</v>
      </c>
      <c r="C2988" t="s">
        <v>280</v>
      </c>
      <c r="D2988" t="s">
        <v>293</v>
      </c>
      <c r="E2988" t="s">
        <v>295</v>
      </c>
      <c r="F2988" t="s">
        <v>134</v>
      </c>
      <c r="G2988" t="s">
        <v>134</v>
      </c>
      <c r="H2988" t="s">
        <v>11454</v>
      </c>
      <c r="I2988" t="s">
        <v>20</v>
      </c>
      <c r="J2988" t="s">
        <v>2349</v>
      </c>
      <c r="K2988" t="s">
        <v>21</v>
      </c>
      <c r="M2988" t="s">
        <v>11455</v>
      </c>
      <c r="N2988" t="s">
        <v>22</v>
      </c>
      <c r="O2988" t="s">
        <v>23</v>
      </c>
      <c r="P2988" t="s">
        <v>26</v>
      </c>
      <c r="Q2988" t="s">
        <v>2348</v>
      </c>
      <c r="R2988" s="13">
        <v>19</v>
      </c>
      <c r="S2988" s="13">
        <v>1</v>
      </c>
      <c r="T2988" s="21">
        <v>1</v>
      </c>
      <c r="V2988" t="s">
        <v>2154</v>
      </c>
      <c r="W2988" t="s">
        <v>17594</v>
      </c>
      <c r="X2988" s="20" t="str">
        <f>+IF(V2988="","-",CONCATENATE(V2988,"_",W2988))</f>
        <v>FINES_R18</v>
      </c>
      <c r="Y2988" s="59">
        <v>0.37627601623535162</v>
      </c>
      <c r="Z2988" t="s">
        <v>134</v>
      </c>
      <c r="AA2988" t="s">
        <v>2394</v>
      </c>
      <c r="AB2988" t="str">
        <f>+IF(W2988="","-",IF(W2988="UNICO","CENSO","MUESTRA"))</f>
        <v>MUESTRA</v>
      </c>
      <c r="AC2988" t="s">
        <v>2398</v>
      </c>
      <c r="AD2988" t="s">
        <v>11456</v>
      </c>
      <c r="AF2988">
        <f>+COUNTIF(Piloto!C:C,MARCO!A2988)</f>
        <v>0</v>
      </c>
    </row>
    <row r="2989" spans="1:32" x14ac:dyDescent="0.25">
      <c r="A2989" s="5" t="str">
        <f t="shared" si="46"/>
        <v>R 18 - D 123 - 452 - 1518</v>
      </c>
      <c r="B2989" s="23" t="s">
        <v>2347</v>
      </c>
      <c r="C2989" t="s">
        <v>280</v>
      </c>
      <c r="D2989" t="s">
        <v>395</v>
      </c>
      <c r="E2989" t="s">
        <v>1951</v>
      </c>
      <c r="F2989" t="s">
        <v>134</v>
      </c>
      <c r="G2989" t="s">
        <v>134</v>
      </c>
      <c r="H2989" t="s">
        <v>4611</v>
      </c>
      <c r="I2989" t="s">
        <v>20</v>
      </c>
      <c r="J2989" t="s">
        <v>2349</v>
      </c>
      <c r="K2989" t="s">
        <v>21</v>
      </c>
      <c r="M2989" t="s">
        <v>18075</v>
      </c>
      <c r="N2989" t="s">
        <v>22</v>
      </c>
      <c r="O2989" t="s">
        <v>23</v>
      </c>
      <c r="P2989" t="s">
        <v>26</v>
      </c>
      <c r="Q2989" t="s">
        <v>2348</v>
      </c>
      <c r="R2989" s="13">
        <v>74</v>
      </c>
      <c r="S2989" s="13">
        <v>4</v>
      </c>
      <c r="T2989" s="21">
        <v>1</v>
      </c>
      <c r="V2989" t="s">
        <v>2154</v>
      </c>
      <c r="W2989" t="s">
        <v>17594</v>
      </c>
      <c r="X2989" s="20" t="str">
        <f>+IF(V2989="","-",CONCATENATE(V2989,"_",W2989))</f>
        <v>FINES_R18</v>
      </c>
      <c r="Y2989" s="59">
        <v>0.37682285904884338</v>
      </c>
      <c r="Z2989" t="s">
        <v>134</v>
      </c>
      <c r="AA2989" t="s">
        <v>2394</v>
      </c>
      <c r="AB2989" t="str">
        <f>+IF(W2989="","-",IF(W2989="UNICO","CENSO","MUESTRA"))</f>
        <v>MUESTRA</v>
      </c>
      <c r="AC2989" t="s">
        <v>2397</v>
      </c>
      <c r="AD2989" t="s">
        <v>4612</v>
      </c>
      <c r="AF2989">
        <f>+COUNTIF(Piloto!C:C,MARCO!A2989)</f>
        <v>0</v>
      </c>
    </row>
    <row r="2990" spans="1:32" x14ac:dyDescent="0.25">
      <c r="A2990" s="5" t="str">
        <f t="shared" si="46"/>
        <v>R 18 - D 123 - 451 - 0194</v>
      </c>
      <c r="B2990" s="23" t="s">
        <v>2347</v>
      </c>
      <c r="C2990" t="s">
        <v>280</v>
      </c>
      <c r="D2990" t="s">
        <v>395</v>
      </c>
      <c r="E2990" t="s">
        <v>1951</v>
      </c>
      <c r="F2990" t="s">
        <v>134</v>
      </c>
      <c r="G2990" t="s">
        <v>134</v>
      </c>
      <c r="H2990" t="s">
        <v>4641</v>
      </c>
      <c r="I2990" t="s">
        <v>20</v>
      </c>
      <c r="J2990" t="s">
        <v>2349</v>
      </c>
      <c r="K2990" t="s">
        <v>21</v>
      </c>
      <c r="M2990" t="s">
        <v>4642</v>
      </c>
      <c r="N2990" t="s">
        <v>22</v>
      </c>
      <c r="O2990" t="s">
        <v>23</v>
      </c>
      <c r="P2990" t="s">
        <v>26</v>
      </c>
      <c r="Q2990" t="s">
        <v>2348</v>
      </c>
      <c r="R2990" s="13">
        <v>176</v>
      </c>
      <c r="S2990" s="13">
        <v>8</v>
      </c>
      <c r="T2990" s="21">
        <v>1</v>
      </c>
      <c r="V2990" t="s">
        <v>2154</v>
      </c>
      <c r="W2990" t="s">
        <v>17594</v>
      </c>
      <c r="X2990" s="20" t="str">
        <f>+IF(V2990="","-",CONCATENATE(V2990,"_",W2990))</f>
        <v>FINES_R18</v>
      </c>
      <c r="Y2990" s="59">
        <v>0.38222411274909968</v>
      </c>
      <c r="Z2990" t="s">
        <v>134</v>
      </c>
      <c r="AA2990" t="s">
        <v>2394</v>
      </c>
      <c r="AB2990" t="str">
        <f>+IF(W2990="","-",IF(W2990="UNICO","CENSO","MUESTRA"))</f>
        <v>MUESTRA</v>
      </c>
      <c r="AC2990" t="s">
        <v>2398</v>
      </c>
      <c r="AD2990" t="s">
        <v>4643</v>
      </c>
      <c r="AF2990">
        <f>+COUNTIF(Piloto!C:C,MARCO!A2990)</f>
        <v>0</v>
      </c>
    </row>
    <row r="2991" spans="1:32" x14ac:dyDescent="0.25">
      <c r="A2991" s="5" t="str">
        <f t="shared" si="46"/>
        <v>R 18 - D 123 - 451 - 1520</v>
      </c>
      <c r="B2991" s="23" t="s">
        <v>2347</v>
      </c>
      <c r="C2991" t="s">
        <v>280</v>
      </c>
      <c r="D2991" t="s">
        <v>395</v>
      </c>
      <c r="E2991" t="s">
        <v>1951</v>
      </c>
      <c r="F2991" t="s">
        <v>134</v>
      </c>
      <c r="G2991" t="s">
        <v>134</v>
      </c>
      <c r="H2991" t="s">
        <v>4615</v>
      </c>
      <c r="I2991" t="s">
        <v>20</v>
      </c>
      <c r="J2991" t="s">
        <v>2349</v>
      </c>
      <c r="K2991" t="s">
        <v>21</v>
      </c>
      <c r="M2991" t="s">
        <v>18096</v>
      </c>
      <c r="N2991" t="s">
        <v>22</v>
      </c>
      <c r="O2991" t="s">
        <v>23</v>
      </c>
      <c r="P2991" t="s">
        <v>26</v>
      </c>
      <c r="Q2991" t="s">
        <v>2348</v>
      </c>
      <c r="R2991" s="13">
        <v>119</v>
      </c>
      <c r="S2991" s="13">
        <v>5</v>
      </c>
      <c r="T2991" s="21">
        <v>1</v>
      </c>
      <c r="V2991" t="s">
        <v>2154</v>
      </c>
      <c r="W2991" t="s">
        <v>17594</v>
      </c>
      <c r="X2991" s="20" t="str">
        <f>+IF(V2991="","-",CONCATENATE(V2991,"_",W2991))</f>
        <v>FINES_R18</v>
      </c>
      <c r="Y2991" s="59">
        <v>0.39229598641395569</v>
      </c>
      <c r="Z2991" t="s">
        <v>134</v>
      </c>
      <c r="AA2991" t="s">
        <v>2394</v>
      </c>
      <c r="AB2991" t="str">
        <f>+IF(W2991="","-",IF(W2991="UNICO","CENSO","MUESTRA"))</f>
        <v>MUESTRA</v>
      </c>
      <c r="AC2991" t="s">
        <v>2397</v>
      </c>
      <c r="AD2991" t="s">
        <v>4617</v>
      </c>
      <c r="AF2991">
        <f>+COUNTIF(Piloto!C:C,MARCO!A2991)</f>
        <v>0</v>
      </c>
    </row>
    <row r="2992" spans="1:32" x14ac:dyDescent="0.25">
      <c r="A2992" s="5" t="str">
        <f t="shared" si="46"/>
        <v>R 18 - D 125 - 451 - 2316</v>
      </c>
      <c r="B2992" s="23" t="s">
        <v>2347</v>
      </c>
      <c r="C2992" t="s">
        <v>280</v>
      </c>
      <c r="D2992" t="s">
        <v>287</v>
      </c>
      <c r="E2992" t="s">
        <v>1969</v>
      </c>
      <c r="F2992" t="s">
        <v>134</v>
      </c>
      <c r="G2992" t="s">
        <v>134</v>
      </c>
      <c r="H2992" t="s">
        <v>4717</v>
      </c>
      <c r="I2992" t="s">
        <v>20</v>
      </c>
      <c r="J2992" t="s">
        <v>2349</v>
      </c>
      <c r="K2992" t="s">
        <v>21</v>
      </c>
      <c r="M2992" t="s">
        <v>4718</v>
      </c>
      <c r="N2992" t="s">
        <v>22</v>
      </c>
      <c r="O2992" t="s">
        <v>23</v>
      </c>
      <c r="P2992" t="s">
        <v>26</v>
      </c>
      <c r="Q2992" t="s">
        <v>2348</v>
      </c>
      <c r="R2992" s="13">
        <v>118</v>
      </c>
      <c r="S2992" s="13">
        <v>4</v>
      </c>
      <c r="T2992" s="21">
        <v>1</v>
      </c>
      <c r="V2992" t="s">
        <v>2154</v>
      </c>
      <c r="W2992" t="s">
        <v>17594</v>
      </c>
      <c r="X2992" s="20" t="str">
        <f>+IF(V2992="","-",CONCATENATE(V2992,"_",W2992))</f>
        <v>FINES_R18</v>
      </c>
      <c r="Y2992" s="59">
        <v>0.39265838265419012</v>
      </c>
      <c r="Z2992" t="s">
        <v>134</v>
      </c>
      <c r="AA2992" t="s">
        <v>2394</v>
      </c>
      <c r="AB2992" t="str">
        <f>+IF(W2992="","-",IF(W2992="UNICO","CENSO","MUESTRA"))</f>
        <v>MUESTRA</v>
      </c>
      <c r="AC2992" t="s">
        <v>2398</v>
      </c>
      <c r="AD2992" t="s">
        <v>4719</v>
      </c>
      <c r="AF2992">
        <f>+COUNTIF(Piloto!C:C,MARCO!A2992)</f>
        <v>0</v>
      </c>
    </row>
    <row r="2993" spans="1:32" x14ac:dyDescent="0.25">
      <c r="A2993" s="5" t="str">
        <f t="shared" si="46"/>
        <v>R 18 - D 6 - 451 - 3644</v>
      </c>
      <c r="B2993" s="23" t="s">
        <v>2347</v>
      </c>
      <c r="C2993" t="s">
        <v>280</v>
      </c>
      <c r="D2993" t="s">
        <v>293</v>
      </c>
      <c r="E2993" t="s">
        <v>295</v>
      </c>
      <c r="F2993" t="s">
        <v>134</v>
      </c>
      <c r="G2993" t="s">
        <v>134</v>
      </c>
      <c r="H2993" t="s">
        <v>11458</v>
      </c>
      <c r="I2993" t="s">
        <v>20</v>
      </c>
      <c r="J2993" t="s">
        <v>2349</v>
      </c>
      <c r="K2993" t="s">
        <v>21</v>
      </c>
      <c r="M2993" t="s">
        <v>11459</v>
      </c>
      <c r="N2993" t="s">
        <v>22</v>
      </c>
      <c r="O2993" t="s">
        <v>23</v>
      </c>
      <c r="P2993" t="s">
        <v>26</v>
      </c>
      <c r="Q2993" t="s">
        <v>2348</v>
      </c>
      <c r="R2993" s="13">
        <v>11</v>
      </c>
      <c r="S2993" s="13">
        <v>1</v>
      </c>
      <c r="T2993" s="21">
        <v>1</v>
      </c>
      <c r="V2993" t="s">
        <v>2154</v>
      </c>
      <c r="W2993" t="s">
        <v>17594</v>
      </c>
      <c r="X2993" s="20" t="str">
        <f>+IF(V2993="","-",CONCATENATE(V2993,"_",W2993))</f>
        <v>FINES_R18</v>
      </c>
      <c r="Y2993" s="59">
        <v>0.40393629670143127</v>
      </c>
      <c r="Z2993" t="s">
        <v>134</v>
      </c>
      <c r="AA2993" t="s">
        <v>2394</v>
      </c>
      <c r="AB2993" t="str">
        <f>+IF(W2993="","-",IF(W2993="UNICO","CENSO","MUESTRA"))</f>
        <v>MUESTRA</v>
      </c>
      <c r="AC2993" t="s">
        <v>2397</v>
      </c>
      <c r="AD2993" t="s">
        <v>11460</v>
      </c>
      <c r="AF2993">
        <f>+COUNTIF(Piloto!C:C,MARCO!A2993)</f>
        <v>0</v>
      </c>
    </row>
    <row r="2994" spans="1:32" x14ac:dyDescent="0.25">
      <c r="A2994" s="5" t="str">
        <f t="shared" si="46"/>
        <v>R 18 - D 40 - 451 - 1599</v>
      </c>
      <c r="B2994" s="23" t="s">
        <v>2347</v>
      </c>
      <c r="C2994" t="s">
        <v>280</v>
      </c>
      <c r="D2994" t="s">
        <v>662</v>
      </c>
      <c r="E2994" t="s">
        <v>663</v>
      </c>
      <c r="F2994" t="s">
        <v>134</v>
      </c>
      <c r="G2994" t="s">
        <v>134</v>
      </c>
      <c r="H2994" t="s">
        <v>4758</v>
      </c>
      <c r="I2994" t="s">
        <v>20</v>
      </c>
      <c r="J2994" t="s">
        <v>2349</v>
      </c>
      <c r="K2994" t="s">
        <v>21</v>
      </c>
      <c r="M2994" t="s">
        <v>4759</v>
      </c>
      <c r="N2994" t="s">
        <v>22</v>
      </c>
      <c r="O2994" t="s">
        <v>23</v>
      </c>
      <c r="P2994" t="s">
        <v>26</v>
      </c>
      <c r="Q2994" t="s">
        <v>2348</v>
      </c>
      <c r="R2994" s="13">
        <v>11</v>
      </c>
      <c r="S2994" s="13">
        <v>1</v>
      </c>
      <c r="T2994" s="21">
        <v>1</v>
      </c>
      <c r="V2994" t="s">
        <v>2154</v>
      </c>
      <c r="W2994" t="s">
        <v>17594</v>
      </c>
      <c r="X2994" s="20" t="str">
        <f>+IF(V2994="","-",CONCATENATE(V2994,"_",W2994))</f>
        <v>FINES_R18</v>
      </c>
      <c r="Y2994" s="59">
        <v>0.40619432926177979</v>
      </c>
      <c r="Z2994" t="s">
        <v>134</v>
      </c>
      <c r="AA2994" t="s">
        <v>2394</v>
      </c>
      <c r="AB2994" t="str">
        <f>+IF(W2994="","-",IF(W2994="UNICO","CENSO","MUESTRA"))</f>
        <v>MUESTRA</v>
      </c>
      <c r="AC2994" t="s">
        <v>2398</v>
      </c>
      <c r="AD2994" t="s">
        <v>4760</v>
      </c>
      <c r="AF2994">
        <f>+COUNTIF(Piloto!C:C,MARCO!A2994)</f>
        <v>0</v>
      </c>
    </row>
    <row r="2995" spans="1:32" x14ac:dyDescent="0.25">
      <c r="A2995" s="5" t="str">
        <f t="shared" si="46"/>
        <v>R 18 - D 29 - 451 - 3819</v>
      </c>
      <c r="B2995" s="23" t="s">
        <v>2347</v>
      </c>
      <c r="C2995" t="s">
        <v>280</v>
      </c>
      <c r="D2995" t="s">
        <v>542</v>
      </c>
      <c r="E2995" t="s">
        <v>543</v>
      </c>
      <c r="F2995" t="s">
        <v>134</v>
      </c>
      <c r="G2995" t="s">
        <v>134</v>
      </c>
      <c r="H2995" t="s">
        <v>4742</v>
      </c>
      <c r="I2995" t="s">
        <v>20</v>
      </c>
      <c r="J2995" t="s">
        <v>2349</v>
      </c>
      <c r="K2995" t="s">
        <v>21</v>
      </c>
      <c r="M2995" t="s">
        <v>4743</v>
      </c>
      <c r="N2995" t="s">
        <v>22</v>
      </c>
      <c r="O2995" t="s">
        <v>23</v>
      </c>
      <c r="P2995" t="s">
        <v>26</v>
      </c>
      <c r="Q2995" t="s">
        <v>2348</v>
      </c>
      <c r="R2995" s="13">
        <v>30</v>
      </c>
      <c r="S2995" s="13">
        <v>2</v>
      </c>
      <c r="T2995" s="21">
        <v>1</v>
      </c>
      <c r="V2995" t="s">
        <v>2154</v>
      </c>
      <c r="W2995" t="s">
        <v>17594</v>
      </c>
      <c r="X2995" s="20" t="str">
        <f>+IF(V2995="","-",CONCATENATE(V2995,"_",W2995))</f>
        <v>FINES_R18</v>
      </c>
      <c r="Y2995" s="59">
        <v>0.41502577066421509</v>
      </c>
      <c r="Z2995" t="s">
        <v>134</v>
      </c>
      <c r="AA2995" t="s">
        <v>2394</v>
      </c>
      <c r="AB2995" t="str">
        <f>+IF(W2995="","-",IF(W2995="UNICO","CENSO","MUESTRA"))</f>
        <v>MUESTRA</v>
      </c>
      <c r="AC2995" t="s">
        <v>2397</v>
      </c>
      <c r="AD2995" t="s">
        <v>4744</v>
      </c>
      <c r="AF2995">
        <f>+COUNTIF(Piloto!C:C,MARCO!A2995)</f>
        <v>0</v>
      </c>
    </row>
    <row r="2996" spans="1:32" x14ac:dyDescent="0.25">
      <c r="A2996" s="5" t="str">
        <f t="shared" si="46"/>
        <v>R 18 - D 65 - 451 - 1633</v>
      </c>
      <c r="B2996" s="23" t="s">
        <v>2347</v>
      </c>
      <c r="C2996" t="s">
        <v>280</v>
      </c>
      <c r="D2996" t="s">
        <v>1047</v>
      </c>
      <c r="E2996" t="s">
        <v>1048</v>
      </c>
      <c r="F2996" t="s">
        <v>134</v>
      </c>
      <c r="G2996" t="s">
        <v>134</v>
      </c>
      <c r="H2996" t="s">
        <v>4776</v>
      </c>
      <c r="I2996" t="s">
        <v>20</v>
      </c>
      <c r="J2996" t="s">
        <v>2349</v>
      </c>
      <c r="K2996" t="s">
        <v>21</v>
      </c>
      <c r="M2996" t="s">
        <v>4777</v>
      </c>
      <c r="N2996" t="s">
        <v>22</v>
      </c>
      <c r="O2996" t="s">
        <v>23</v>
      </c>
      <c r="P2996" t="s">
        <v>26</v>
      </c>
      <c r="Q2996" t="s">
        <v>2348</v>
      </c>
      <c r="R2996" s="13">
        <v>61</v>
      </c>
      <c r="S2996" s="13">
        <v>3</v>
      </c>
      <c r="T2996" s="21">
        <v>1</v>
      </c>
      <c r="V2996" t="s">
        <v>2154</v>
      </c>
      <c r="W2996" t="s">
        <v>17594</v>
      </c>
      <c r="X2996" s="20" t="str">
        <f>+IF(V2996="","-",CONCATENATE(V2996,"_",W2996))</f>
        <v>FINES_R18</v>
      </c>
      <c r="Y2996" s="59">
        <v>0.42223274707794189</v>
      </c>
      <c r="Z2996" t="s">
        <v>134</v>
      </c>
      <c r="AA2996" t="s">
        <v>2394</v>
      </c>
      <c r="AB2996" t="str">
        <f>+IF(W2996="","-",IF(W2996="UNICO","CENSO","MUESTRA"))</f>
        <v>MUESTRA</v>
      </c>
      <c r="AC2996" t="s">
        <v>2397</v>
      </c>
      <c r="AD2996" t="s">
        <v>4778</v>
      </c>
      <c r="AF2996">
        <f>+COUNTIF(Piloto!C:C,MARCO!A2996)</f>
        <v>0</v>
      </c>
    </row>
    <row r="2997" spans="1:32" x14ac:dyDescent="0.25">
      <c r="A2997" s="5" t="str">
        <f t="shared" si="46"/>
        <v>R 18 - D 29 - 451 - 4461</v>
      </c>
      <c r="B2997" s="23" t="s">
        <v>2347</v>
      </c>
      <c r="C2997" t="s">
        <v>280</v>
      </c>
      <c r="D2997" t="s">
        <v>542</v>
      </c>
      <c r="E2997" t="s">
        <v>543</v>
      </c>
      <c r="F2997" t="s">
        <v>134</v>
      </c>
      <c r="G2997" t="s">
        <v>134</v>
      </c>
      <c r="H2997" t="s">
        <v>11416</v>
      </c>
      <c r="I2997" t="s">
        <v>20</v>
      </c>
      <c r="J2997" t="s">
        <v>2349</v>
      </c>
      <c r="K2997" t="s">
        <v>21</v>
      </c>
      <c r="M2997" t="s">
        <v>11417</v>
      </c>
      <c r="N2997" t="s">
        <v>22</v>
      </c>
      <c r="O2997" t="s">
        <v>23</v>
      </c>
      <c r="P2997" t="s">
        <v>26</v>
      </c>
      <c r="Q2997" t="s">
        <v>2348</v>
      </c>
      <c r="R2997" s="13">
        <v>18</v>
      </c>
      <c r="S2997" s="13">
        <v>1</v>
      </c>
      <c r="T2997" s="21">
        <v>1</v>
      </c>
      <c r="V2997" t="s">
        <v>2154</v>
      </c>
      <c r="W2997" t="s">
        <v>17594</v>
      </c>
      <c r="X2997" s="20" t="str">
        <f>+IF(V2997="","-",CONCATENATE(V2997,"_",W2997))</f>
        <v>FINES_R18</v>
      </c>
      <c r="Y2997" s="59">
        <v>0.44433483481407171</v>
      </c>
      <c r="Z2997" t="s">
        <v>134</v>
      </c>
      <c r="AA2997" t="s">
        <v>2394</v>
      </c>
      <c r="AB2997" t="str">
        <f>+IF(W2997="","-",IF(W2997="UNICO","CENSO","MUESTRA"))</f>
        <v>MUESTRA</v>
      </c>
      <c r="AC2997" t="s">
        <v>2398</v>
      </c>
      <c r="AD2997" t="s">
        <v>11418</v>
      </c>
      <c r="AF2997">
        <f>+COUNTIF(Piloto!C:C,MARCO!A2997)</f>
        <v>0</v>
      </c>
    </row>
    <row r="2998" spans="1:32" x14ac:dyDescent="0.25">
      <c r="A2998" s="5" t="str">
        <f t="shared" si="46"/>
        <v>R 18 - D 123 - 451 - 1522</v>
      </c>
      <c r="B2998" s="23" t="s">
        <v>2347</v>
      </c>
      <c r="C2998" t="s">
        <v>280</v>
      </c>
      <c r="D2998" t="s">
        <v>395</v>
      </c>
      <c r="E2998" t="s">
        <v>1951</v>
      </c>
      <c r="F2998" t="s">
        <v>134</v>
      </c>
      <c r="G2998" t="s">
        <v>134</v>
      </c>
      <c r="H2998" t="s">
        <v>4599</v>
      </c>
      <c r="I2998" t="s">
        <v>20</v>
      </c>
      <c r="J2998" t="s">
        <v>2349</v>
      </c>
      <c r="K2998" t="s">
        <v>21</v>
      </c>
      <c r="M2998" t="s">
        <v>18100</v>
      </c>
      <c r="N2998" t="s">
        <v>22</v>
      </c>
      <c r="O2998" t="s">
        <v>23</v>
      </c>
      <c r="P2998" t="s">
        <v>26</v>
      </c>
      <c r="Q2998" t="s">
        <v>2348</v>
      </c>
      <c r="R2998" s="13">
        <v>121</v>
      </c>
      <c r="S2998" s="13">
        <v>5</v>
      </c>
      <c r="T2998" s="21">
        <v>1</v>
      </c>
      <c r="V2998" t="s">
        <v>2154</v>
      </c>
      <c r="W2998" t="s">
        <v>17594</v>
      </c>
      <c r="X2998" s="20" t="str">
        <f>+IF(V2998="","-",CONCATENATE(V2998,"_",W2998))</f>
        <v>FINES_R18</v>
      </c>
      <c r="Y2998" s="59">
        <v>0.44619348645210272</v>
      </c>
      <c r="Z2998" t="s">
        <v>134</v>
      </c>
      <c r="AA2998" t="s">
        <v>2394</v>
      </c>
      <c r="AB2998" t="str">
        <f>+IF(W2998="","-",IF(W2998="UNICO","CENSO","MUESTRA"))</f>
        <v>MUESTRA</v>
      </c>
      <c r="AC2998" t="s">
        <v>2398</v>
      </c>
      <c r="AD2998" t="s">
        <v>4601</v>
      </c>
      <c r="AF2998">
        <f>+COUNTIF(Piloto!C:C,MARCO!A2998)</f>
        <v>0</v>
      </c>
    </row>
    <row r="2999" spans="1:32" x14ac:dyDescent="0.25">
      <c r="A2999" s="5" t="str">
        <f t="shared" si="46"/>
        <v>R 18 - D 123 - 451 - 1523</v>
      </c>
      <c r="B2999" s="23" t="s">
        <v>2347</v>
      </c>
      <c r="C2999" t="s">
        <v>280</v>
      </c>
      <c r="D2999" t="s">
        <v>395</v>
      </c>
      <c r="E2999" t="s">
        <v>1951</v>
      </c>
      <c r="F2999" t="s">
        <v>134</v>
      </c>
      <c r="G2999" t="s">
        <v>134</v>
      </c>
      <c r="H2999" t="s">
        <v>4603</v>
      </c>
      <c r="I2999" t="s">
        <v>20</v>
      </c>
      <c r="J2999" t="s">
        <v>2349</v>
      </c>
      <c r="K2999" t="s">
        <v>21</v>
      </c>
      <c r="M2999" t="s">
        <v>18101</v>
      </c>
      <c r="N2999" t="s">
        <v>22</v>
      </c>
      <c r="O2999" t="s">
        <v>23</v>
      </c>
      <c r="P2999" t="s">
        <v>26</v>
      </c>
      <c r="Q2999" t="s">
        <v>2348</v>
      </c>
      <c r="R2999" s="13">
        <v>13</v>
      </c>
      <c r="S2999" s="13">
        <v>1</v>
      </c>
      <c r="T2999" s="21">
        <v>1</v>
      </c>
      <c r="V2999" t="s">
        <v>2154</v>
      </c>
      <c r="W2999" t="s">
        <v>17594</v>
      </c>
      <c r="X2999" s="20" t="str">
        <f>+IF(V2999="","-",CONCATENATE(V2999,"_",W2999))</f>
        <v>FINES_R18</v>
      </c>
      <c r="Y2999" s="59">
        <v>0.45587208867073059</v>
      </c>
      <c r="Z2999" t="s">
        <v>134</v>
      </c>
      <c r="AA2999" t="s">
        <v>2394</v>
      </c>
      <c r="AB2999" t="str">
        <f>+IF(W2999="","-",IF(W2999="UNICO","CENSO","MUESTRA"))</f>
        <v>MUESTRA</v>
      </c>
      <c r="AC2999" t="s">
        <v>2397</v>
      </c>
      <c r="AD2999" t="s">
        <v>4605</v>
      </c>
      <c r="AF2999">
        <f>+COUNTIF(Piloto!C:C,MARCO!A2999)</f>
        <v>0</v>
      </c>
    </row>
    <row r="3000" spans="1:32" x14ac:dyDescent="0.25">
      <c r="A3000" s="5" t="str">
        <f t="shared" si="46"/>
        <v>R 18 - D 123 - 453 - 4097</v>
      </c>
      <c r="B3000" s="23" t="s">
        <v>2347</v>
      </c>
      <c r="C3000" t="s">
        <v>280</v>
      </c>
      <c r="D3000" t="s">
        <v>395</v>
      </c>
      <c r="E3000" t="s">
        <v>1951</v>
      </c>
      <c r="F3000" t="s">
        <v>134</v>
      </c>
      <c r="G3000" t="s">
        <v>134</v>
      </c>
      <c r="H3000" t="s">
        <v>4678</v>
      </c>
      <c r="I3000" t="s">
        <v>20</v>
      </c>
      <c r="J3000" t="s">
        <v>2349</v>
      </c>
      <c r="K3000" t="s">
        <v>21</v>
      </c>
      <c r="M3000" t="s">
        <v>4679</v>
      </c>
      <c r="N3000" t="s">
        <v>22</v>
      </c>
      <c r="O3000" t="s">
        <v>23</v>
      </c>
      <c r="P3000" t="s">
        <v>26</v>
      </c>
      <c r="Q3000" t="s">
        <v>2348</v>
      </c>
      <c r="R3000" s="13">
        <v>29</v>
      </c>
      <c r="S3000" s="13">
        <v>2</v>
      </c>
      <c r="T3000" s="21">
        <v>1</v>
      </c>
      <c r="V3000" t="s">
        <v>2154</v>
      </c>
      <c r="W3000" t="s">
        <v>17594</v>
      </c>
      <c r="X3000" s="20" t="str">
        <f>+IF(V3000="","-",CONCATENATE(V3000,"_",W3000))</f>
        <v>FINES_R18</v>
      </c>
      <c r="Y3000" s="59">
        <v>0.49</v>
      </c>
      <c r="Z3000" t="s">
        <v>134</v>
      </c>
      <c r="AA3000" t="s">
        <v>2394</v>
      </c>
      <c r="AB3000" t="str">
        <f>+IF(W3000="","-",IF(W3000="UNICO","CENSO","MUESTRA"))</f>
        <v>MUESTRA</v>
      </c>
      <c r="AC3000" t="s">
        <v>2397</v>
      </c>
      <c r="AD3000" t="s">
        <v>4680</v>
      </c>
      <c r="AF3000">
        <f>+COUNTIF(Piloto!C:C,MARCO!A3000)</f>
        <v>0</v>
      </c>
    </row>
    <row r="3001" spans="1:32" x14ac:dyDescent="0.25">
      <c r="A3001" s="5" t="str">
        <f t="shared" si="46"/>
        <v>R 18 - D 6 - 451 - 4346</v>
      </c>
      <c r="B3001" s="23" t="s">
        <v>2347</v>
      </c>
      <c r="C3001" t="s">
        <v>280</v>
      </c>
      <c r="D3001" t="s">
        <v>293</v>
      </c>
      <c r="E3001" t="s">
        <v>295</v>
      </c>
      <c r="F3001" t="s">
        <v>134</v>
      </c>
      <c r="G3001" t="s">
        <v>134</v>
      </c>
      <c r="H3001" t="s">
        <v>11443</v>
      </c>
      <c r="I3001" t="s">
        <v>20</v>
      </c>
      <c r="J3001" t="s">
        <v>2349</v>
      </c>
      <c r="K3001" t="s">
        <v>21</v>
      </c>
      <c r="M3001" t="s">
        <v>11444</v>
      </c>
      <c r="N3001" t="s">
        <v>22</v>
      </c>
      <c r="O3001" t="s">
        <v>23</v>
      </c>
      <c r="P3001" t="s">
        <v>26</v>
      </c>
      <c r="Q3001" t="s">
        <v>2348</v>
      </c>
      <c r="R3001" s="13">
        <v>29</v>
      </c>
      <c r="S3001" s="13">
        <v>1</v>
      </c>
      <c r="T3001" s="21">
        <v>1</v>
      </c>
      <c r="V3001" t="s">
        <v>2154</v>
      </c>
      <c r="W3001" t="s">
        <v>17594</v>
      </c>
      <c r="X3001" s="20" t="str">
        <f>+IF(V3001="","-",CONCATENATE(V3001,"_",W3001))</f>
        <v>FINES_R18</v>
      </c>
      <c r="Y3001" s="59">
        <v>0.49832838773727423</v>
      </c>
      <c r="Z3001" t="s">
        <v>134</v>
      </c>
      <c r="AA3001" t="s">
        <v>2394</v>
      </c>
      <c r="AB3001" t="str">
        <f>+IF(W3001="","-",IF(W3001="UNICO","CENSO","MUESTRA"))</f>
        <v>MUESTRA</v>
      </c>
      <c r="AC3001" t="s">
        <v>2398</v>
      </c>
      <c r="AD3001" t="s">
        <v>11445</v>
      </c>
      <c r="AF3001">
        <f>+COUNTIF(Piloto!C:C,MARCO!A3001)</f>
        <v>0</v>
      </c>
    </row>
    <row r="3002" spans="1:32" x14ac:dyDescent="0.25">
      <c r="A3002" s="5" t="str">
        <f t="shared" si="46"/>
        <v>R 18 - D 123 - 451 - 4304</v>
      </c>
      <c r="B3002" s="23" t="s">
        <v>2347</v>
      </c>
      <c r="C3002" t="s">
        <v>280</v>
      </c>
      <c r="D3002" t="s">
        <v>395</v>
      </c>
      <c r="E3002" t="s">
        <v>1951</v>
      </c>
      <c r="F3002" t="s">
        <v>134</v>
      </c>
      <c r="G3002" t="s">
        <v>134</v>
      </c>
      <c r="H3002" t="s">
        <v>4687</v>
      </c>
      <c r="I3002" t="s">
        <v>20</v>
      </c>
      <c r="J3002" t="s">
        <v>2349</v>
      </c>
      <c r="K3002" t="s">
        <v>21</v>
      </c>
      <c r="M3002" t="s">
        <v>4688</v>
      </c>
      <c r="N3002" t="s">
        <v>22</v>
      </c>
      <c r="O3002" t="s">
        <v>23</v>
      </c>
      <c r="P3002" t="s">
        <v>26</v>
      </c>
      <c r="Q3002" t="s">
        <v>2348</v>
      </c>
      <c r="R3002" s="13">
        <v>26</v>
      </c>
      <c r="S3002" s="13">
        <v>2</v>
      </c>
      <c r="T3002" s="21">
        <v>1</v>
      </c>
      <c r="V3002" t="s">
        <v>2154</v>
      </c>
      <c r="W3002" t="s">
        <v>17594</v>
      </c>
      <c r="X3002" s="20" t="str">
        <f>+IF(V3002="","-",CONCATENATE(V3002,"_",W3002))</f>
        <v>FINES_R18</v>
      </c>
      <c r="Y3002" s="59">
        <v>0.50742948055267334</v>
      </c>
      <c r="Z3002" t="s">
        <v>134</v>
      </c>
      <c r="AA3002" t="s">
        <v>2394</v>
      </c>
      <c r="AB3002" t="str">
        <f>+IF(W3002="","-",IF(W3002="UNICO","CENSO","MUESTRA"))</f>
        <v>MUESTRA</v>
      </c>
      <c r="AC3002" t="s">
        <v>2398</v>
      </c>
      <c r="AD3002" t="s">
        <v>4689</v>
      </c>
      <c r="AF3002">
        <f>+COUNTIF(Piloto!C:C,MARCO!A3002)</f>
        <v>0</v>
      </c>
    </row>
    <row r="3003" spans="1:32" x14ac:dyDescent="0.25">
      <c r="A3003" s="5" t="str">
        <f t="shared" si="46"/>
        <v>R 18 - D 125 - 451 - 4426</v>
      </c>
      <c r="B3003" s="23" t="s">
        <v>2347</v>
      </c>
      <c r="C3003" t="s">
        <v>280</v>
      </c>
      <c r="D3003" t="s">
        <v>287</v>
      </c>
      <c r="E3003" t="s">
        <v>1969</v>
      </c>
      <c r="F3003" t="s">
        <v>134</v>
      </c>
      <c r="G3003" t="s">
        <v>134</v>
      </c>
      <c r="H3003" t="s">
        <v>11405</v>
      </c>
      <c r="I3003" t="s">
        <v>20</v>
      </c>
      <c r="J3003" t="s">
        <v>2349</v>
      </c>
      <c r="K3003" t="s">
        <v>21</v>
      </c>
      <c r="M3003" t="s">
        <v>3113</v>
      </c>
      <c r="N3003" t="s">
        <v>22</v>
      </c>
      <c r="O3003" t="s">
        <v>23</v>
      </c>
      <c r="P3003" t="s">
        <v>26</v>
      </c>
      <c r="Q3003" t="s">
        <v>2348</v>
      </c>
      <c r="R3003" s="13">
        <v>19</v>
      </c>
      <c r="S3003" s="13">
        <v>1</v>
      </c>
      <c r="T3003" s="21">
        <v>1</v>
      </c>
      <c r="V3003" t="s">
        <v>2154</v>
      </c>
      <c r="W3003" t="s">
        <v>17594</v>
      </c>
      <c r="X3003" s="20" t="str">
        <f>+IF(V3003="","-",CONCATENATE(V3003,"_",W3003))</f>
        <v>FINES_R18</v>
      </c>
      <c r="Y3003" s="59">
        <v>0.51353335380554199</v>
      </c>
      <c r="Z3003" t="s">
        <v>134</v>
      </c>
      <c r="AA3003" t="s">
        <v>2394</v>
      </c>
      <c r="AB3003" t="str">
        <f>+IF(W3003="","-",IF(W3003="UNICO","CENSO","MUESTRA"))</f>
        <v>MUESTRA</v>
      </c>
      <c r="AC3003" t="s">
        <v>2398</v>
      </c>
      <c r="AD3003" t="s">
        <v>11406</v>
      </c>
      <c r="AF3003">
        <f>+COUNTIF(Piloto!C:C,MARCO!A3003)</f>
        <v>0</v>
      </c>
    </row>
    <row r="3004" spans="1:32" x14ac:dyDescent="0.25">
      <c r="A3004" s="5" t="str">
        <f t="shared" si="46"/>
        <v>R 18 - D 123 - 451 - 4098</v>
      </c>
      <c r="B3004" s="23" t="s">
        <v>2347</v>
      </c>
      <c r="C3004" t="s">
        <v>280</v>
      </c>
      <c r="D3004" t="s">
        <v>395</v>
      </c>
      <c r="E3004" t="s">
        <v>1951</v>
      </c>
      <c r="F3004" t="s">
        <v>134</v>
      </c>
      <c r="G3004" t="s">
        <v>134</v>
      </c>
      <c r="H3004" t="s">
        <v>4673</v>
      </c>
      <c r="I3004" t="s">
        <v>20</v>
      </c>
      <c r="J3004" t="s">
        <v>2349</v>
      </c>
      <c r="K3004" t="s">
        <v>21</v>
      </c>
      <c r="M3004" t="s">
        <v>4674</v>
      </c>
      <c r="N3004" t="s">
        <v>22</v>
      </c>
      <c r="O3004" t="s">
        <v>23</v>
      </c>
      <c r="P3004" t="s">
        <v>26</v>
      </c>
      <c r="Q3004" t="s">
        <v>2348</v>
      </c>
      <c r="R3004" s="13">
        <v>19</v>
      </c>
      <c r="S3004" s="13">
        <v>1</v>
      </c>
      <c r="T3004" s="21">
        <v>1</v>
      </c>
      <c r="V3004" t="s">
        <v>2154</v>
      </c>
      <c r="W3004" t="s">
        <v>17594</v>
      </c>
      <c r="X3004" s="20" t="str">
        <f>+IF(V3004="","-",CONCATENATE(V3004,"_",W3004))</f>
        <v>FINES_R18</v>
      </c>
      <c r="Y3004" s="59">
        <v>0.54369688034057617</v>
      </c>
      <c r="Z3004" t="s">
        <v>134</v>
      </c>
      <c r="AA3004" t="s">
        <v>2394</v>
      </c>
      <c r="AB3004" t="str">
        <f>+IF(W3004="","-",IF(W3004="UNICO","CENSO","MUESTRA"))</f>
        <v>MUESTRA</v>
      </c>
      <c r="AC3004" t="s">
        <v>2397</v>
      </c>
      <c r="AD3004" t="s">
        <v>4675</v>
      </c>
      <c r="AF3004">
        <f>+COUNTIF(Piloto!C:C,MARCO!A3004)</f>
        <v>0</v>
      </c>
    </row>
    <row r="3005" spans="1:32" x14ac:dyDescent="0.25">
      <c r="A3005" s="5" t="str">
        <f t="shared" si="46"/>
        <v>R 18 - D 123 - 453 - 3750</v>
      </c>
      <c r="B3005" s="23" t="s">
        <v>2347</v>
      </c>
      <c r="C3005" t="s">
        <v>280</v>
      </c>
      <c r="D3005" t="s">
        <v>395</v>
      </c>
      <c r="E3005" t="s">
        <v>1951</v>
      </c>
      <c r="F3005" t="s">
        <v>134</v>
      </c>
      <c r="G3005" t="s">
        <v>134</v>
      </c>
      <c r="H3005" t="s">
        <v>4659</v>
      </c>
      <c r="I3005" t="s">
        <v>20</v>
      </c>
      <c r="J3005" t="s">
        <v>2349</v>
      </c>
      <c r="K3005" t="s">
        <v>21</v>
      </c>
      <c r="M3005" t="s">
        <v>4660</v>
      </c>
      <c r="N3005" t="s">
        <v>22</v>
      </c>
      <c r="O3005" t="s">
        <v>23</v>
      </c>
      <c r="P3005" t="s">
        <v>26</v>
      </c>
      <c r="Q3005" t="s">
        <v>2348</v>
      </c>
      <c r="R3005" s="13">
        <v>7</v>
      </c>
      <c r="S3005" s="13">
        <v>1</v>
      </c>
      <c r="T3005" s="21">
        <v>1</v>
      </c>
      <c r="V3005" t="s">
        <v>2154</v>
      </c>
      <c r="W3005" t="s">
        <v>17594</v>
      </c>
      <c r="X3005" s="20" t="str">
        <f>+IF(V3005="","-",CONCATENATE(V3005,"_",W3005))</f>
        <v>FINES_R18</v>
      </c>
      <c r="Y3005" s="59">
        <v>0.55625957250595093</v>
      </c>
      <c r="Z3005" t="s">
        <v>134</v>
      </c>
      <c r="AA3005" t="s">
        <v>2394</v>
      </c>
      <c r="AB3005" t="str">
        <f>+IF(W3005="","-",IF(W3005="UNICO","CENSO","MUESTRA"))</f>
        <v>MUESTRA</v>
      </c>
      <c r="AC3005" t="s">
        <v>2397</v>
      </c>
      <c r="AD3005" t="s">
        <v>4661</v>
      </c>
      <c r="AF3005">
        <f>+COUNTIF(Piloto!C:C,MARCO!A3005)</f>
        <v>0</v>
      </c>
    </row>
    <row r="3006" spans="1:32" x14ac:dyDescent="0.25">
      <c r="A3006" s="5" t="str">
        <f t="shared" si="46"/>
        <v>R 18 - D 125 - 451 - 3676</v>
      </c>
      <c r="B3006" s="23" t="s">
        <v>2347</v>
      </c>
      <c r="C3006" t="s">
        <v>280</v>
      </c>
      <c r="D3006" t="s">
        <v>287</v>
      </c>
      <c r="E3006" t="s">
        <v>1969</v>
      </c>
      <c r="F3006" t="s">
        <v>134</v>
      </c>
      <c r="G3006" t="s">
        <v>134</v>
      </c>
      <c r="H3006" t="s">
        <v>11401</v>
      </c>
      <c r="I3006" t="s">
        <v>20</v>
      </c>
      <c r="J3006" t="s">
        <v>2349</v>
      </c>
      <c r="K3006" t="s">
        <v>21</v>
      </c>
      <c r="M3006" t="s">
        <v>11402</v>
      </c>
      <c r="N3006" t="s">
        <v>22</v>
      </c>
      <c r="O3006" t="s">
        <v>23</v>
      </c>
      <c r="P3006" t="s">
        <v>26</v>
      </c>
      <c r="Q3006" t="s">
        <v>2348</v>
      </c>
      <c r="R3006" s="13">
        <v>20</v>
      </c>
      <c r="S3006" s="13">
        <v>1</v>
      </c>
      <c r="T3006" s="21">
        <v>1</v>
      </c>
      <c r="V3006" t="s">
        <v>2154</v>
      </c>
      <c r="W3006" t="s">
        <v>17594</v>
      </c>
      <c r="X3006" s="20" t="str">
        <f>+IF(V3006="","-",CONCATENATE(V3006,"_",W3006))</f>
        <v>FINES_R18</v>
      </c>
      <c r="Y3006" s="59">
        <v>0.56484144926071167</v>
      </c>
      <c r="Z3006" t="s">
        <v>134</v>
      </c>
      <c r="AA3006" t="s">
        <v>2394</v>
      </c>
      <c r="AB3006" t="str">
        <f>+IF(W3006="","-",IF(W3006="UNICO","CENSO","MUESTRA"))</f>
        <v>MUESTRA</v>
      </c>
      <c r="AC3006" t="s">
        <v>2398</v>
      </c>
      <c r="AD3006" t="s">
        <v>11403</v>
      </c>
      <c r="AF3006">
        <f>+COUNTIF(Piloto!C:C,MARCO!A3006)</f>
        <v>0</v>
      </c>
    </row>
    <row r="3007" spans="1:32" x14ac:dyDescent="0.25">
      <c r="A3007" s="5" t="str">
        <f t="shared" si="46"/>
        <v>R 18 - D 125 - 451 - 3675</v>
      </c>
      <c r="B3007" s="23" t="s">
        <v>2347</v>
      </c>
      <c r="C3007" t="s">
        <v>280</v>
      </c>
      <c r="D3007" t="s">
        <v>287</v>
      </c>
      <c r="E3007" t="s">
        <v>1969</v>
      </c>
      <c r="F3007" t="s">
        <v>134</v>
      </c>
      <c r="G3007" t="s">
        <v>134</v>
      </c>
      <c r="H3007" t="s">
        <v>11394</v>
      </c>
      <c r="I3007" t="s">
        <v>20</v>
      </c>
      <c r="J3007" t="s">
        <v>2349</v>
      </c>
      <c r="K3007" t="s">
        <v>21</v>
      </c>
      <c r="M3007" t="s">
        <v>2164</v>
      </c>
      <c r="N3007" t="s">
        <v>22</v>
      </c>
      <c r="O3007" t="s">
        <v>23</v>
      </c>
      <c r="P3007" t="s">
        <v>26</v>
      </c>
      <c r="Q3007" t="s">
        <v>2348</v>
      </c>
      <c r="R3007" s="13">
        <v>25</v>
      </c>
      <c r="S3007" s="13">
        <v>1</v>
      </c>
      <c r="T3007" s="21">
        <v>1</v>
      </c>
      <c r="V3007" t="s">
        <v>2154</v>
      </c>
      <c r="W3007" t="s">
        <v>17594</v>
      </c>
      <c r="X3007" s="20" t="str">
        <f>+IF(V3007="","-",CONCATENATE(V3007,"_",W3007))</f>
        <v>FINES_R18</v>
      </c>
      <c r="Y3007" s="59">
        <v>0.56682020425796509</v>
      </c>
      <c r="Z3007" t="s">
        <v>134</v>
      </c>
      <c r="AA3007" t="s">
        <v>2394</v>
      </c>
      <c r="AB3007" t="str">
        <f>+IF(W3007="","-",IF(W3007="UNICO","CENSO","MUESTRA"))</f>
        <v>MUESTRA</v>
      </c>
      <c r="AC3007" t="s">
        <v>2398</v>
      </c>
      <c r="AD3007" t="s">
        <v>11395</v>
      </c>
      <c r="AF3007">
        <f>+COUNTIF(Piloto!C:C,MARCO!A3007)</f>
        <v>0</v>
      </c>
    </row>
    <row r="3008" spans="1:32" x14ac:dyDescent="0.25">
      <c r="A3008" s="5" t="str">
        <f t="shared" si="46"/>
        <v>R 18 - D 124 - 452 - 1556</v>
      </c>
      <c r="B3008" s="23" t="s">
        <v>2347</v>
      </c>
      <c r="C3008" t="s">
        <v>280</v>
      </c>
      <c r="D3008" t="s">
        <v>875</v>
      </c>
      <c r="E3008" t="s">
        <v>1963</v>
      </c>
      <c r="F3008" t="s">
        <v>134</v>
      </c>
      <c r="G3008" t="s">
        <v>134</v>
      </c>
      <c r="H3008" t="s">
        <v>4699</v>
      </c>
      <c r="I3008" t="s">
        <v>20</v>
      </c>
      <c r="J3008" t="s">
        <v>2349</v>
      </c>
      <c r="K3008" t="s">
        <v>21</v>
      </c>
      <c r="M3008" t="s">
        <v>18102</v>
      </c>
      <c r="N3008" t="s">
        <v>22</v>
      </c>
      <c r="O3008" t="s">
        <v>23</v>
      </c>
      <c r="P3008" t="s">
        <v>26</v>
      </c>
      <c r="Q3008" t="s">
        <v>2348</v>
      </c>
      <c r="R3008" s="13">
        <v>88</v>
      </c>
      <c r="S3008" s="13">
        <v>4</v>
      </c>
      <c r="T3008" s="21">
        <v>1</v>
      </c>
      <c r="V3008" t="s">
        <v>2154</v>
      </c>
      <c r="W3008" t="s">
        <v>17594</v>
      </c>
      <c r="X3008" s="20" t="str">
        <f>+IF(V3008="","-",CONCATENATE(V3008,"_",W3008))</f>
        <v>FINES_R18</v>
      </c>
      <c r="Y3008" s="59">
        <v>0.57653170824050903</v>
      </c>
      <c r="Z3008" t="s">
        <v>134</v>
      </c>
      <c r="AA3008" t="s">
        <v>2394</v>
      </c>
      <c r="AB3008" t="str">
        <f>+IF(W3008="","-",IF(W3008="UNICO","CENSO","MUESTRA"))</f>
        <v>MUESTRA</v>
      </c>
      <c r="AC3008" t="s">
        <v>2398</v>
      </c>
      <c r="AD3008" t="s">
        <v>4701</v>
      </c>
      <c r="AF3008">
        <f>+COUNTIF(Piloto!C:C,MARCO!A3008)</f>
        <v>0</v>
      </c>
    </row>
    <row r="3009" spans="1:32" x14ac:dyDescent="0.25">
      <c r="A3009" s="5" t="str">
        <f t="shared" si="46"/>
        <v>R 18 - D 123 - 452 - 4516</v>
      </c>
      <c r="B3009" s="23" t="s">
        <v>2347</v>
      </c>
      <c r="C3009" t="s">
        <v>280</v>
      </c>
      <c r="D3009" t="s">
        <v>395</v>
      </c>
      <c r="E3009" t="s">
        <v>1951</v>
      </c>
      <c r="F3009" t="s">
        <v>134</v>
      </c>
      <c r="G3009" t="s">
        <v>134</v>
      </c>
      <c r="H3009" t="s">
        <v>11391</v>
      </c>
      <c r="I3009" t="s">
        <v>20</v>
      </c>
      <c r="J3009" t="s">
        <v>2349</v>
      </c>
      <c r="K3009" t="s">
        <v>21</v>
      </c>
      <c r="M3009" t="s">
        <v>5526</v>
      </c>
      <c r="N3009" t="s">
        <v>22</v>
      </c>
      <c r="O3009" t="s">
        <v>23</v>
      </c>
      <c r="P3009" t="s">
        <v>26</v>
      </c>
      <c r="Q3009" t="s">
        <v>2348</v>
      </c>
      <c r="R3009" s="13">
        <v>25</v>
      </c>
      <c r="S3009" s="13">
        <v>1</v>
      </c>
      <c r="T3009" s="21">
        <v>1</v>
      </c>
      <c r="V3009" t="s">
        <v>2154</v>
      </c>
      <c r="W3009" t="s">
        <v>17594</v>
      </c>
      <c r="X3009" s="20" t="str">
        <f>+IF(V3009="","-",CONCATENATE(V3009,"_",W3009))</f>
        <v>FINES_R18</v>
      </c>
      <c r="Y3009" s="59">
        <v>0.58437156677246094</v>
      </c>
      <c r="Z3009" t="s">
        <v>134</v>
      </c>
      <c r="AA3009" t="s">
        <v>2394</v>
      </c>
      <c r="AB3009" t="str">
        <f>+IF(W3009="","-",IF(W3009="UNICO","CENSO","MUESTRA"))</f>
        <v>MUESTRA</v>
      </c>
      <c r="AC3009" t="s">
        <v>2398</v>
      </c>
      <c r="AD3009" t="s">
        <v>11392</v>
      </c>
      <c r="AF3009">
        <f>+COUNTIF(Piloto!C:C,MARCO!A3009)</f>
        <v>0</v>
      </c>
    </row>
    <row r="3010" spans="1:32" x14ac:dyDescent="0.25">
      <c r="A3010" s="5" t="str">
        <f t="shared" si="46"/>
        <v>R 18 - D 125 - 451 - 3443</v>
      </c>
      <c r="B3010" s="23" t="s">
        <v>2347</v>
      </c>
      <c r="C3010" t="s">
        <v>280</v>
      </c>
      <c r="D3010" t="s">
        <v>287</v>
      </c>
      <c r="E3010" t="s">
        <v>1969</v>
      </c>
      <c r="F3010" t="s">
        <v>134</v>
      </c>
      <c r="G3010" t="s">
        <v>134</v>
      </c>
      <c r="H3010" t="s">
        <v>4725</v>
      </c>
      <c r="I3010" t="s">
        <v>20</v>
      </c>
      <c r="J3010" t="s">
        <v>2349</v>
      </c>
      <c r="K3010" t="s">
        <v>21</v>
      </c>
      <c r="M3010" t="s">
        <v>2305</v>
      </c>
      <c r="N3010" t="s">
        <v>22</v>
      </c>
      <c r="O3010" t="s">
        <v>23</v>
      </c>
      <c r="P3010" t="s">
        <v>26</v>
      </c>
      <c r="Q3010" t="s">
        <v>2348</v>
      </c>
      <c r="R3010" s="13">
        <v>10</v>
      </c>
      <c r="S3010" s="13">
        <v>1</v>
      </c>
      <c r="T3010" s="21">
        <v>1</v>
      </c>
      <c r="V3010" t="s">
        <v>2154</v>
      </c>
      <c r="W3010" t="s">
        <v>17594</v>
      </c>
      <c r="X3010" s="20" t="str">
        <f>+IF(V3010="","-",CONCATENATE(V3010,"_",W3010))</f>
        <v>FINES_R18</v>
      </c>
      <c r="Y3010" s="59">
        <v>0.59845215082168579</v>
      </c>
      <c r="Z3010" t="s">
        <v>134</v>
      </c>
      <c r="AA3010" t="s">
        <v>2394</v>
      </c>
      <c r="AB3010" t="str">
        <f>+IF(W3010="","-",IF(W3010="UNICO","CENSO","MUESTRA"))</f>
        <v>MUESTRA</v>
      </c>
      <c r="AC3010" t="s">
        <v>2398</v>
      </c>
      <c r="AD3010" t="s">
        <v>4726</v>
      </c>
      <c r="AF3010">
        <f>+COUNTIF(Piloto!C:C,MARCO!A3010)</f>
        <v>0</v>
      </c>
    </row>
    <row r="3011" spans="1:32" x14ac:dyDescent="0.25">
      <c r="A3011" s="5" t="str">
        <f t="shared" ref="A3011:A3074" si="47">+H3011</f>
        <v>R 18 - D 123 - 452 - 1519</v>
      </c>
      <c r="B3011" s="23" t="s">
        <v>2347</v>
      </c>
      <c r="C3011" t="s">
        <v>280</v>
      </c>
      <c r="D3011" t="s">
        <v>395</v>
      </c>
      <c r="E3011" t="s">
        <v>1951</v>
      </c>
      <c r="F3011" t="s">
        <v>134</v>
      </c>
      <c r="G3011" t="s">
        <v>134</v>
      </c>
      <c r="H3011" t="s">
        <v>4607</v>
      </c>
      <c r="I3011" t="s">
        <v>20</v>
      </c>
      <c r="J3011" t="s">
        <v>2349</v>
      </c>
      <c r="K3011" t="s">
        <v>21</v>
      </c>
      <c r="M3011" t="s">
        <v>18103</v>
      </c>
      <c r="N3011" t="s">
        <v>22</v>
      </c>
      <c r="O3011" t="s">
        <v>23</v>
      </c>
      <c r="P3011" t="s">
        <v>26</v>
      </c>
      <c r="Q3011" t="s">
        <v>2348</v>
      </c>
      <c r="R3011" s="13">
        <v>78</v>
      </c>
      <c r="S3011" s="13">
        <v>3</v>
      </c>
      <c r="T3011" s="21">
        <v>1</v>
      </c>
      <c r="V3011" t="s">
        <v>2154</v>
      </c>
      <c r="W3011" t="s">
        <v>17594</v>
      </c>
      <c r="X3011" s="20" t="str">
        <f>+IF(V3011="","-",CONCATENATE(V3011,"_",W3011))</f>
        <v>FINES_R18</v>
      </c>
      <c r="Y3011" s="59">
        <v>0.6102709174156189</v>
      </c>
      <c r="Z3011" t="s">
        <v>134</v>
      </c>
      <c r="AA3011" t="s">
        <v>2394</v>
      </c>
      <c r="AB3011" t="str">
        <f>+IF(W3011="","-",IF(W3011="UNICO","CENSO","MUESTRA"))</f>
        <v>MUESTRA</v>
      </c>
      <c r="AC3011" t="s">
        <v>2398</v>
      </c>
      <c r="AD3011" t="s">
        <v>4609</v>
      </c>
      <c r="AF3011">
        <f>+COUNTIF(Piloto!C:C,MARCO!A3011)</f>
        <v>0</v>
      </c>
    </row>
    <row r="3012" spans="1:32" x14ac:dyDescent="0.25">
      <c r="A3012" s="5" t="str">
        <f t="shared" si="47"/>
        <v>R 18 - D 123 - 452 - 4015</v>
      </c>
      <c r="B3012" s="23" t="s">
        <v>2347</v>
      </c>
      <c r="C3012" t="s">
        <v>280</v>
      </c>
      <c r="D3012" t="s">
        <v>395</v>
      </c>
      <c r="E3012" t="s">
        <v>1951</v>
      </c>
      <c r="F3012" t="s">
        <v>134</v>
      </c>
      <c r="G3012" t="s">
        <v>134</v>
      </c>
      <c r="H3012" t="s">
        <v>4664</v>
      </c>
      <c r="I3012" t="s">
        <v>20</v>
      </c>
      <c r="J3012" t="s">
        <v>2349</v>
      </c>
      <c r="K3012" t="s">
        <v>21</v>
      </c>
      <c r="M3012" t="s">
        <v>4665</v>
      </c>
      <c r="N3012" t="s">
        <v>22</v>
      </c>
      <c r="O3012" t="s">
        <v>23</v>
      </c>
      <c r="P3012" t="s">
        <v>26</v>
      </c>
      <c r="Q3012" t="s">
        <v>2348</v>
      </c>
      <c r="R3012" s="13">
        <v>20</v>
      </c>
      <c r="S3012" s="13">
        <v>1</v>
      </c>
      <c r="T3012" s="21">
        <v>1</v>
      </c>
      <c r="V3012" t="s">
        <v>2154</v>
      </c>
      <c r="W3012" t="s">
        <v>17594</v>
      </c>
      <c r="X3012" s="20" t="str">
        <f>+IF(V3012="","-",CONCATENATE(V3012,"_",W3012))</f>
        <v>FINES_R18</v>
      </c>
      <c r="Y3012" s="59">
        <v>0.6102709174156189</v>
      </c>
      <c r="Z3012" t="s">
        <v>134</v>
      </c>
      <c r="AA3012" t="s">
        <v>2394</v>
      </c>
      <c r="AB3012" t="str">
        <f>+IF(W3012="","-",IF(W3012="UNICO","CENSO","MUESTRA"))</f>
        <v>MUESTRA</v>
      </c>
      <c r="AC3012" t="s">
        <v>2397</v>
      </c>
      <c r="AD3012" t="s">
        <v>4666</v>
      </c>
      <c r="AF3012">
        <f>+COUNTIF(Piloto!C:C,MARCO!A3012)</f>
        <v>0</v>
      </c>
    </row>
    <row r="3013" spans="1:32" x14ac:dyDescent="0.25">
      <c r="A3013" s="5" t="str">
        <f t="shared" si="47"/>
        <v>R 18 - D 40 - 451 - 4257</v>
      </c>
      <c r="B3013" s="23" t="s">
        <v>2347</v>
      </c>
      <c r="C3013" t="s">
        <v>280</v>
      </c>
      <c r="D3013" t="s">
        <v>662</v>
      </c>
      <c r="E3013" t="s">
        <v>663</v>
      </c>
      <c r="F3013" t="s">
        <v>134</v>
      </c>
      <c r="G3013" t="s">
        <v>134</v>
      </c>
      <c r="H3013" t="s">
        <v>11428</v>
      </c>
      <c r="I3013" t="s">
        <v>20</v>
      </c>
      <c r="J3013" t="s">
        <v>2349</v>
      </c>
      <c r="K3013" t="s">
        <v>21</v>
      </c>
      <c r="M3013" t="s">
        <v>11429</v>
      </c>
      <c r="N3013" t="s">
        <v>22</v>
      </c>
      <c r="O3013" t="s">
        <v>23</v>
      </c>
      <c r="P3013" t="s">
        <v>26</v>
      </c>
      <c r="Q3013" t="s">
        <v>2348</v>
      </c>
      <c r="R3013" s="13">
        <v>15</v>
      </c>
      <c r="S3013" s="13">
        <v>1</v>
      </c>
      <c r="T3013" s="21">
        <v>1</v>
      </c>
      <c r="V3013" t="s">
        <v>2154</v>
      </c>
      <c r="W3013" t="s">
        <v>17594</v>
      </c>
      <c r="X3013" s="20" t="str">
        <f>+IF(V3013="","-",CONCATENATE(V3013,"_",W3013))</f>
        <v>FINES_R18</v>
      </c>
      <c r="Y3013" s="59">
        <v>0.62726509571075439</v>
      </c>
      <c r="Z3013" t="s">
        <v>134</v>
      </c>
      <c r="AA3013" t="s">
        <v>2394</v>
      </c>
      <c r="AB3013" t="str">
        <f>+IF(W3013="","-",IF(W3013="UNICO","CENSO","MUESTRA"))</f>
        <v>MUESTRA</v>
      </c>
      <c r="AC3013" t="s">
        <v>2397</v>
      </c>
      <c r="AD3013" t="s">
        <v>11430</v>
      </c>
      <c r="AF3013">
        <f>+COUNTIF(Piloto!C:C,MARCO!A3013)</f>
        <v>0</v>
      </c>
    </row>
    <row r="3014" spans="1:32" x14ac:dyDescent="0.25">
      <c r="A3014" s="5" t="str">
        <f t="shared" si="47"/>
        <v>R 18 - D 124 - 452 - 1592</v>
      </c>
      <c r="B3014" s="23" t="s">
        <v>2347</v>
      </c>
      <c r="C3014" t="s">
        <v>280</v>
      </c>
      <c r="D3014" t="s">
        <v>875</v>
      </c>
      <c r="E3014" t="s">
        <v>1963</v>
      </c>
      <c r="F3014" t="s">
        <v>134</v>
      </c>
      <c r="G3014" t="s">
        <v>134</v>
      </c>
      <c r="H3014" t="s">
        <v>4703</v>
      </c>
      <c r="I3014" t="s">
        <v>20</v>
      </c>
      <c r="J3014" t="s">
        <v>2349</v>
      </c>
      <c r="K3014" t="s">
        <v>21</v>
      </c>
      <c r="M3014" t="s">
        <v>18068</v>
      </c>
      <c r="N3014" t="s">
        <v>22</v>
      </c>
      <c r="O3014" t="s">
        <v>23</v>
      </c>
      <c r="P3014" t="s">
        <v>26</v>
      </c>
      <c r="Q3014" t="s">
        <v>2348</v>
      </c>
      <c r="R3014" s="13">
        <v>96</v>
      </c>
      <c r="S3014" s="13">
        <v>4</v>
      </c>
      <c r="T3014" s="21">
        <v>1</v>
      </c>
      <c r="V3014" t="s">
        <v>2154</v>
      </c>
      <c r="W3014" t="s">
        <v>17594</v>
      </c>
      <c r="X3014" s="20" t="str">
        <f>+IF(V3014="","-",CONCATENATE(V3014,"_",W3014))</f>
        <v>FINES_R18</v>
      </c>
      <c r="Y3014" s="59">
        <v>0.65286809206008911</v>
      </c>
      <c r="Z3014" t="s">
        <v>134</v>
      </c>
      <c r="AA3014" t="s">
        <v>2394</v>
      </c>
      <c r="AB3014" t="str">
        <f>+IF(W3014="","-",IF(W3014="UNICO","CENSO","MUESTRA"))</f>
        <v>MUESTRA</v>
      </c>
      <c r="AC3014" t="s">
        <v>2397</v>
      </c>
      <c r="AD3014" t="s">
        <v>4705</v>
      </c>
      <c r="AF3014">
        <f>+COUNTIF(Piloto!C:C,MARCO!A3014)</f>
        <v>0</v>
      </c>
    </row>
    <row r="3015" spans="1:32" x14ac:dyDescent="0.25">
      <c r="A3015" s="5" t="str">
        <f t="shared" si="47"/>
        <v>R 18 - D 123 - 452 - 0466</v>
      </c>
      <c r="B3015" s="23" t="s">
        <v>2347</v>
      </c>
      <c r="C3015" t="s">
        <v>280</v>
      </c>
      <c r="D3015" t="s">
        <v>395</v>
      </c>
      <c r="E3015" t="s">
        <v>1951</v>
      </c>
      <c r="F3015" t="s">
        <v>134</v>
      </c>
      <c r="G3015" t="s">
        <v>134</v>
      </c>
      <c r="H3015" t="s">
        <v>4633</v>
      </c>
      <c r="I3015" t="s">
        <v>20</v>
      </c>
      <c r="J3015" t="s">
        <v>2349</v>
      </c>
      <c r="K3015" t="s">
        <v>21</v>
      </c>
      <c r="M3015" t="s">
        <v>4634</v>
      </c>
      <c r="N3015" t="s">
        <v>22</v>
      </c>
      <c r="O3015" t="s">
        <v>23</v>
      </c>
      <c r="P3015" t="s">
        <v>26</v>
      </c>
      <c r="Q3015" t="s">
        <v>2348</v>
      </c>
      <c r="R3015" s="13">
        <v>68</v>
      </c>
      <c r="S3015" s="13">
        <v>4</v>
      </c>
      <c r="T3015" s="21">
        <v>1</v>
      </c>
      <c r="V3015" t="s">
        <v>2154</v>
      </c>
      <c r="W3015" t="s">
        <v>17594</v>
      </c>
      <c r="X3015" s="20" t="str">
        <f>+IF(V3015="","-",CONCATENATE(V3015,"_",W3015))</f>
        <v>FINES_R18</v>
      </c>
      <c r="Y3015" s="59">
        <v>0.65556323528289795</v>
      </c>
      <c r="Z3015" t="s">
        <v>134</v>
      </c>
      <c r="AA3015" t="s">
        <v>2394</v>
      </c>
      <c r="AB3015" t="str">
        <f>+IF(W3015="","-",IF(W3015="UNICO","CENSO","MUESTRA"))</f>
        <v>MUESTRA</v>
      </c>
      <c r="AC3015" t="s">
        <v>2398</v>
      </c>
      <c r="AD3015" t="s">
        <v>4635</v>
      </c>
      <c r="AF3015">
        <f>+COUNTIF(Piloto!C:C,MARCO!A3015)</f>
        <v>0</v>
      </c>
    </row>
    <row r="3016" spans="1:32" x14ac:dyDescent="0.25">
      <c r="A3016" s="5" t="str">
        <f t="shared" si="47"/>
        <v>R 18 - D 123 - 452 - 0862</v>
      </c>
      <c r="B3016" s="23" t="s">
        <v>2347</v>
      </c>
      <c r="C3016" t="s">
        <v>280</v>
      </c>
      <c r="D3016" t="s">
        <v>395</v>
      </c>
      <c r="E3016" t="s">
        <v>1951</v>
      </c>
      <c r="F3016" t="s">
        <v>134</v>
      </c>
      <c r="G3016" t="s">
        <v>134</v>
      </c>
      <c r="H3016" t="s">
        <v>4637</v>
      </c>
      <c r="I3016" t="s">
        <v>20</v>
      </c>
      <c r="J3016" t="s">
        <v>2349</v>
      </c>
      <c r="K3016" t="s">
        <v>21</v>
      </c>
      <c r="M3016" t="s">
        <v>4638</v>
      </c>
      <c r="N3016" t="s">
        <v>22</v>
      </c>
      <c r="O3016" t="s">
        <v>23</v>
      </c>
      <c r="P3016" t="s">
        <v>26</v>
      </c>
      <c r="Q3016" t="s">
        <v>2348</v>
      </c>
      <c r="R3016" s="13">
        <v>15</v>
      </c>
      <c r="S3016" s="13">
        <v>2</v>
      </c>
      <c r="T3016" s="21">
        <v>1</v>
      </c>
      <c r="V3016" t="s">
        <v>2154</v>
      </c>
      <c r="W3016" t="s">
        <v>17594</v>
      </c>
      <c r="X3016" s="20" t="str">
        <f>+IF(V3016="","-",CONCATENATE(V3016,"_",W3016))</f>
        <v>FINES_R18</v>
      </c>
      <c r="Y3016" s="59">
        <v>0.66097003221511841</v>
      </c>
      <c r="Z3016" t="s">
        <v>134</v>
      </c>
      <c r="AA3016" t="s">
        <v>2394</v>
      </c>
      <c r="AB3016" t="str">
        <f>+IF(W3016="","-",IF(W3016="UNICO","CENSO","MUESTRA"))</f>
        <v>MUESTRA</v>
      </c>
      <c r="AC3016" t="s">
        <v>2398</v>
      </c>
      <c r="AD3016" t="s">
        <v>4639</v>
      </c>
      <c r="AF3016">
        <f>+COUNTIF(Piloto!C:C,MARCO!A3016)</f>
        <v>0</v>
      </c>
    </row>
    <row r="3017" spans="1:32" x14ac:dyDescent="0.25">
      <c r="A3017" s="5" t="str">
        <f t="shared" si="47"/>
        <v>R 18 - D 40 - 451 - 3017</v>
      </c>
      <c r="B3017" s="23" t="s">
        <v>2347</v>
      </c>
      <c r="C3017" t="s">
        <v>280</v>
      </c>
      <c r="D3017" t="s">
        <v>662</v>
      </c>
      <c r="E3017" t="s">
        <v>663</v>
      </c>
      <c r="F3017" t="s">
        <v>134</v>
      </c>
      <c r="G3017" t="s">
        <v>134</v>
      </c>
      <c r="H3017" t="s">
        <v>4762</v>
      </c>
      <c r="I3017" t="s">
        <v>20</v>
      </c>
      <c r="J3017" t="s">
        <v>2349</v>
      </c>
      <c r="K3017" t="s">
        <v>21</v>
      </c>
      <c r="M3017" t="s">
        <v>4763</v>
      </c>
      <c r="N3017" t="s">
        <v>22</v>
      </c>
      <c r="O3017" t="s">
        <v>23</v>
      </c>
      <c r="P3017" t="s">
        <v>26</v>
      </c>
      <c r="Q3017" t="s">
        <v>2348</v>
      </c>
      <c r="R3017" s="13">
        <v>21</v>
      </c>
      <c r="S3017" s="13">
        <v>1</v>
      </c>
      <c r="T3017" s="21">
        <v>1</v>
      </c>
      <c r="V3017" t="s">
        <v>2154</v>
      </c>
      <c r="W3017" t="s">
        <v>17594</v>
      </c>
      <c r="X3017" s="20" t="str">
        <f>+IF(V3017="","-",CONCATENATE(V3017,"_",W3017))</f>
        <v>FINES_R18</v>
      </c>
      <c r="Y3017" s="59">
        <v>0.6785275936126709</v>
      </c>
      <c r="Z3017" t="s">
        <v>134</v>
      </c>
      <c r="AA3017" t="s">
        <v>2394</v>
      </c>
      <c r="AB3017" t="str">
        <f>+IF(W3017="","-",IF(W3017="UNICO","CENSO","MUESTRA"))</f>
        <v>MUESTRA</v>
      </c>
      <c r="AC3017" t="s">
        <v>2398</v>
      </c>
      <c r="AD3017" t="s">
        <v>4764</v>
      </c>
      <c r="AF3017">
        <f>+COUNTIF(Piloto!C:C,MARCO!A3017)</f>
        <v>0</v>
      </c>
    </row>
    <row r="3018" spans="1:32" x14ac:dyDescent="0.25">
      <c r="A3018" s="5" t="str">
        <f t="shared" si="47"/>
        <v>R 18 - D 123 - 453 - 3751</v>
      </c>
      <c r="B3018" s="23" t="s">
        <v>2347</v>
      </c>
      <c r="C3018" t="s">
        <v>280</v>
      </c>
      <c r="D3018" t="s">
        <v>395</v>
      </c>
      <c r="E3018" t="s">
        <v>1951</v>
      </c>
      <c r="F3018" t="s">
        <v>134</v>
      </c>
      <c r="G3018" t="s">
        <v>134</v>
      </c>
      <c r="H3018" t="s">
        <v>4654</v>
      </c>
      <c r="I3018" t="s">
        <v>20</v>
      </c>
      <c r="J3018" t="s">
        <v>2349</v>
      </c>
      <c r="K3018" t="s">
        <v>21</v>
      </c>
      <c r="M3018" t="s">
        <v>4655</v>
      </c>
      <c r="N3018" t="s">
        <v>22</v>
      </c>
      <c r="O3018" t="s">
        <v>23</v>
      </c>
      <c r="P3018" t="s">
        <v>26</v>
      </c>
      <c r="Q3018" t="s">
        <v>2348</v>
      </c>
      <c r="R3018" s="13">
        <v>9</v>
      </c>
      <c r="S3018" s="13">
        <v>1</v>
      </c>
      <c r="T3018" s="21">
        <v>1</v>
      </c>
      <c r="V3018" t="s">
        <v>2154</v>
      </c>
      <c r="W3018" t="s">
        <v>17594</v>
      </c>
      <c r="X3018" s="20" t="str">
        <f>+IF(V3018="","-",CONCATENATE(V3018,"_",W3018))</f>
        <v>FINES_R18</v>
      </c>
      <c r="Y3018" s="59">
        <v>0.7837027907371521</v>
      </c>
      <c r="Z3018" t="s">
        <v>134</v>
      </c>
      <c r="AA3018" t="s">
        <v>2394</v>
      </c>
      <c r="AB3018" t="str">
        <f>+IF(W3018="","-",IF(W3018="UNICO","CENSO","MUESTRA"))</f>
        <v>MUESTRA</v>
      </c>
      <c r="AC3018" t="s">
        <v>2397</v>
      </c>
      <c r="AD3018" t="s">
        <v>4656</v>
      </c>
      <c r="AF3018">
        <f>+COUNTIF(Piloto!C:C,MARCO!A3018)</f>
        <v>0</v>
      </c>
    </row>
    <row r="3019" spans="1:32" x14ac:dyDescent="0.25">
      <c r="A3019" s="5" t="str">
        <f t="shared" si="47"/>
        <v>R 19 - D 43 - 451 - 3468</v>
      </c>
      <c r="B3019" s="23" t="s">
        <v>2347</v>
      </c>
      <c r="C3019" t="s">
        <v>161</v>
      </c>
      <c r="D3019" t="s">
        <v>677</v>
      </c>
      <c r="E3019" t="s">
        <v>678</v>
      </c>
      <c r="F3019" t="s">
        <v>134</v>
      </c>
      <c r="G3019" t="s">
        <v>134</v>
      </c>
      <c r="H3019" t="s">
        <v>5053</v>
      </c>
      <c r="I3019" t="s">
        <v>20</v>
      </c>
      <c r="J3019" t="s">
        <v>2349</v>
      </c>
      <c r="K3019" t="s">
        <v>21</v>
      </c>
      <c r="M3019" t="s">
        <v>2312</v>
      </c>
      <c r="N3019" t="s">
        <v>22</v>
      </c>
      <c r="O3019" t="s">
        <v>23</v>
      </c>
      <c r="P3019" t="s">
        <v>26</v>
      </c>
      <c r="Q3019" t="s">
        <v>2348</v>
      </c>
      <c r="R3019" s="13">
        <v>40</v>
      </c>
      <c r="S3019" s="13">
        <v>2</v>
      </c>
      <c r="T3019" s="21">
        <v>1</v>
      </c>
      <c r="V3019" t="s">
        <v>2154</v>
      </c>
      <c r="W3019" t="s">
        <v>17595</v>
      </c>
      <c r="X3019" s="20" t="str">
        <f>+IF(V3019="","-",CONCATENATE(V3019,"_",W3019))</f>
        <v>FINES_R19</v>
      </c>
      <c r="Y3019" s="59">
        <v>6.3922688364982605E-2</v>
      </c>
      <c r="Z3019" t="s">
        <v>134</v>
      </c>
      <c r="AA3019" t="s">
        <v>2394</v>
      </c>
      <c r="AB3019" t="str">
        <f>+IF(W3019="","-",IF(W3019="UNICO","CENSO","MUESTRA"))</f>
        <v>MUESTRA</v>
      </c>
      <c r="AC3019" t="s">
        <v>2398</v>
      </c>
      <c r="AD3019" t="s">
        <v>5054</v>
      </c>
      <c r="AF3019">
        <f>+COUNTIF(Piloto!C:C,MARCO!A3019)</f>
        <v>0</v>
      </c>
    </row>
    <row r="3020" spans="1:32" x14ac:dyDescent="0.25">
      <c r="A3020" s="5" t="str">
        <f t="shared" si="47"/>
        <v>R 19 - D 43 - 451 - 0420</v>
      </c>
      <c r="B3020" s="23" t="s">
        <v>2347</v>
      </c>
      <c r="C3020" t="s">
        <v>161</v>
      </c>
      <c r="D3020" t="s">
        <v>677</v>
      </c>
      <c r="E3020" t="s">
        <v>678</v>
      </c>
      <c r="F3020" t="s">
        <v>134</v>
      </c>
      <c r="G3020" t="s">
        <v>134</v>
      </c>
      <c r="H3020" t="s">
        <v>5088</v>
      </c>
      <c r="I3020" t="s">
        <v>20</v>
      </c>
      <c r="J3020" t="s">
        <v>2349</v>
      </c>
      <c r="K3020" t="s">
        <v>21</v>
      </c>
      <c r="M3020" t="s">
        <v>5089</v>
      </c>
      <c r="N3020" t="s">
        <v>22</v>
      </c>
      <c r="O3020" t="s">
        <v>23</v>
      </c>
      <c r="P3020" t="s">
        <v>26</v>
      </c>
      <c r="Q3020" t="s">
        <v>2348</v>
      </c>
      <c r="R3020" s="13">
        <v>32</v>
      </c>
      <c r="S3020" s="13">
        <v>1</v>
      </c>
      <c r="T3020" s="21">
        <v>1</v>
      </c>
      <c r="V3020" t="s">
        <v>2154</v>
      </c>
      <c r="W3020" t="s">
        <v>17595</v>
      </c>
      <c r="X3020" s="20" t="str">
        <f>+IF(V3020="","-",CONCATENATE(V3020,"_",W3020))</f>
        <v>FINES_R19</v>
      </c>
      <c r="Y3020" s="59">
        <v>6.6713273525238037E-2</v>
      </c>
      <c r="Z3020" t="s">
        <v>134</v>
      </c>
      <c r="AA3020" t="s">
        <v>2394</v>
      </c>
      <c r="AB3020" t="str">
        <f>+IF(W3020="","-",IF(W3020="UNICO","CENSO","MUESTRA"))</f>
        <v>MUESTRA</v>
      </c>
      <c r="AC3020" t="s">
        <v>2398</v>
      </c>
      <c r="AD3020" t="s">
        <v>5090</v>
      </c>
      <c r="AF3020">
        <f>+COUNTIF(Piloto!C:C,MARCO!A3020)</f>
        <v>0</v>
      </c>
    </row>
    <row r="3021" spans="1:32" x14ac:dyDescent="0.25">
      <c r="A3021" s="5" t="str">
        <f t="shared" si="47"/>
        <v>R 19 - D 43 - 451 - 3261</v>
      </c>
      <c r="B3021" s="23" t="s">
        <v>2347</v>
      </c>
      <c r="C3021" t="s">
        <v>161</v>
      </c>
      <c r="D3021" t="s">
        <v>677</v>
      </c>
      <c r="E3021" t="s">
        <v>678</v>
      </c>
      <c r="F3021" t="s">
        <v>134</v>
      </c>
      <c r="G3021" t="s">
        <v>134</v>
      </c>
      <c r="H3021" t="s">
        <v>5026</v>
      </c>
      <c r="I3021" t="s">
        <v>20</v>
      </c>
      <c r="J3021" t="s">
        <v>2349</v>
      </c>
      <c r="K3021" t="s">
        <v>21</v>
      </c>
      <c r="M3021" t="s">
        <v>5027</v>
      </c>
      <c r="N3021" t="s">
        <v>22</v>
      </c>
      <c r="O3021" t="s">
        <v>23</v>
      </c>
      <c r="P3021" t="s">
        <v>26</v>
      </c>
      <c r="Q3021" t="s">
        <v>2348</v>
      </c>
      <c r="R3021" s="13">
        <v>30</v>
      </c>
      <c r="S3021" s="13">
        <v>2</v>
      </c>
      <c r="T3021" s="21">
        <v>1</v>
      </c>
      <c r="V3021" t="s">
        <v>2154</v>
      </c>
      <c r="W3021" t="s">
        <v>17595</v>
      </c>
      <c r="X3021" s="20" t="str">
        <f>+IF(V3021="","-",CONCATENATE(V3021,"_",W3021))</f>
        <v>FINES_R19</v>
      </c>
      <c r="Y3021" s="59">
        <v>6.7409239709377289E-2</v>
      </c>
      <c r="Z3021" t="s">
        <v>134</v>
      </c>
      <c r="AA3021" t="s">
        <v>2394</v>
      </c>
      <c r="AB3021" t="str">
        <f>+IF(W3021="","-",IF(W3021="UNICO","CENSO","MUESTRA"))</f>
        <v>MUESTRA</v>
      </c>
      <c r="AC3021" t="s">
        <v>2398</v>
      </c>
      <c r="AD3021" t="s">
        <v>5028</v>
      </c>
      <c r="AF3021">
        <f>+COUNTIF(Piloto!C:C,MARCO!A3021)</f>
        <v>0</v>
      </c>
    </row>
    <row r="3022" spans="1:32" x14ac:dyDescent="0.25">
      <c r="A3022" s="5" t="str">
        <f t="shared" si="47"/>
        <v>R 19 - D 43 - 451 - 0331</v>
      </c>
      <c r="B3022" s="23" t="s">
        <v>2347</v>
      </c>
      <c r="C3022" t="s">
        <v>161</v>
      </c>
      <c r="D3022" t="s">
        <v>677</v>
      </c>
      <c r="E3022" t="s">
        <v>678</v>
      </c>
      <c r="F3022" t="s">
        <v>134</v>
      </c>
      <c r="G3022" t="s">
        <v>134</v>
      </c>
      <c r="H3022" t="s">
        <v>5209</v>
      </c>
      <c r="I3022" t="s">
        <v>20</v>
      </c>
      <c r="J3022" t="s">
        <v>2349</v>
      </c>
      <c r="K3022" t="s">
        <v>21</v>
      </c>
      <c r="M3022" t="s">
        <v>5210</v>
      </c>
      <c r="N3022" t="s">
        <v>22</v>
      </c>
      <c r="O3022" t="s">
        <v>23</v>
      </c>
      <c r="P3022" t="s">
        <v>26</v>
      </c>
      <c r="Q3022" t="s">
        <v>2348</v>
      </c>
      <c r="R3022" s="13">
        <v>42</v>
      </c>
      <c r="S3022" s="13">
        <v>1</v>
      </c>
      <c r="T3022" s="21">
        <v>1</v>
      </c>
      <c r="V3022" t="s">
        <v>2154</v>
      </c>
      <c r="W3022" t="s">
        <v>17595</v>
      </c>
      <c r="X3022" s="20" t="str">
        <f>+IF(V3022="","-",CONCATENATE(V3022,"_",W3022))</f>
        <v>FINES_R19</v>
      </c>
      <c r="Y3022" s="59">
        <v>6.7515134811401367E-2</v>
      </c>
      <c r="Z3022" t="s">
        <v>134</v>
      </c>
      <c r="AA3022" t="s">
        <v>2394</v>
      </c>
      <c r="AB3022" t="str">
        <f>+IF(W3022="","-",IF(W3022="UNICO","CENSO","MUESTRA"))</f>
        <v>MUESTRA</v>
      </c>
      <c r="AC3022" t="s">
        <v>2397</v>
      </c>
      <c r="AD3022" t="s">
        <v>5211</v>
      </c>
      <c r="AF3022">
        <f>+COUNTIF(Piloto!C:C,MARCO!A3022)</f>
        <v>0</v>
      </c>
    </row>
    <row r="3023" spans="1:32" x14ac:dyDescent="0.25">
      <c r="A3023" s="5" t="str">
        <f t="shared" si="47"/>
        <v>R 19 - D 43 - 451 - 2170</v>
      </c>
      <c r="B3023" s="23" t="s">
        <v>2347</v>
      </c>
      <c r="C3023" t="s">
        <v>161</v>
      </c>
      <c r="D3023" t="s">
        <v>677</v>
      </c>
      <c r="E3023" t="s">
        <v>678</v>
      </c>
      <c r="F3023" t="s">
        <v>134</v>
      </c>
      <c r="G3023" t="s">
        <v>134</v>
      </c>
      <c r="H3023" t="s">
        <v>4831</v>
      </c>
      <c r="I3023" t="s">
        <v>20</v>
      </c>
      <c r="J3023" t="s">
        <v>2349</v>
      </c>
      <c r="K3023" t="s">
        <v>21</v>
      </c>
      <c r="M3023" t="s">
        <v>4832</v>
      </c>
      <c r="N3023" t="s">
        <v>22</v>
      </c>
      <c r="O3023" t="s">
        <v>23</v>
      </c>
      <c r="P3023" t="s">
        <v>26</v>
      </c>
      <c r="Q3023" t="s">
        <v>2348</v>
      </c>
      <c r="R3023" s="13">
        <v>14</v>
      </c>
      <c r="S3023" s="13">
        <v>1</v>
      </c>
      <c r="T3023" s="21">
        <v>1</v>
      </c>
      <c r="V3023" t="s">
        <v>2154</v>
      </c>
      <c r="W3023" t="s">
        <v>17595</v>
      </c>
      <c r="X3023" s="20" t="str">
        <f>+IF(V3023="","-",CONCATENATE(V3023,"_",W3023))</f>
        <v>FINES_R19</v>
      </c>
      <c r="Y3023" s="59">
        <v>7.6670877635478973E-2</v>
      </c>
      <c r="Z3023" t="s">
        <v>134</v>
      </c>
      <c r="AA3023" t="s">
        <v>2394</v>
      </c>
      <c r="AB3023" t="str">
        <f>+IF(W3023="","-",IF(W3023="UNICO","CENSO","MUESTRA"))</f>
        <v>MUESTRA</v>
      </c>
      <c r="AC3023" t="s">
        <v>2397</v>
      </c>
      <c r="AD3023" t="s">
        <v>4833</v>
      </c>
      <c r="AF3023">
        <f>+COUNTIF(Piloto!C:C,MARCO!A3023)</f>
        <v>0</v>
      </c>
    </row>
    <row r="3024" spans="1:32" x14ac:dyDescent="0.25">
      <c r="A3024" s="5" t="str">
        <f t="shared" si="47"/>
        <v>R 19 - D 43 - 451 - 3959</v>
      </c>
      <c r="B3024" s="23" t="s">
        <v>2347</v>
      </c>
      <c r="C3024" t="s">
        <v>161</v>
      </c>
      <c r="D3024" t="s">
        <v>677</v>
      </c>
      <c r="E3024" t="s">
        <v>678</v>
      </c>
      <c r="F3024" t="s">
        <v>134</v>
      </c>
      <c r="G3024" t="s">
        <v>134</v>
      </c>
      <c r="H3024" t="s">
        <v>11588</v>
      </c>
      <c r="I3024" t="s">
        <v>20</v>
      </c>
      <c r="J3024" t="s">
        <v>2349</v>
      </c>
      <c r="K3024" t="s">
        <v>21</v>
      </c>
      <c r="M3024" t="s">
        <v>11589</v>
      </c>
      <c r="N3024" t="s">
        <v>22</v>
      </c>
      <c r="O3024" t="s">
        <v>23</v>
      </c>
      <c r="P3024" t="s">
        <v>26</v>
      </c>
      <c r="Q3024" t="s">
        <v>2348</v>
      </c>
      <c r="R3024" s="13">
        <v>18</v>
      </c>
      <c r="S3024" s="13">
        <v>1</v>
      </c>
      <c r="T3024" s="21">
        <v>1</v>
      </c>
      <c r="V3024" t="s">
        <v>2154</v>
      </c>
      <c r="W3024" t="s">
        <v>17595</v>
      </c>
      <c r="X3024" s="20" t="str">
        <f>+IF(V3024="","-",CONCATENATE(V3024,"_",W3024))</f>
        <v>FINES_R19</v>
      </c>
      <c r="Y3024" s="59">
        <v>7.703060656785965E-2</v>
      </c>
      <c r="Z3024" t="s">
        <v>134</v>
      </c>
      <c r="AA3024" t="s">
        <v>2394</v>
      </c>
      <c r="AB3024" t="str">
        <f>+IF(W3024="","-",IF(W3024="UNICO","CENSO","MUESTRA"))</f>
        <v>MUESTRA</v>
      </c>
      <c r="AC3024" t="s">
        <v>2397</v>
      </c>
      <c r="AD3024" t="s">
        <v>11590</v>
      </c>
      <c r="AF3024">
        <f>+COUNTIF(Piloto!C:C,MARCO!A3024)</f>
        <v>0</v>
      </c>
    </row>
    <row r="3025" spans="1:32" x14ac:dyDescent="0.25">
      <c r="A3025" s="5" t="str">
        <f t="shared" si="47"/>
        <v>R 19 - D 43 - 451 - 3586</v>
      </c>
      <c r="B3025" s="23" t="s">
        <v>2347</v>
      </c>
      <c r="C3025" t="s">
        <v>161</v>
      </c>
      <c r="D3025" t="s">
        <v>677</v>
      </c>
      <c r="E3025" t="s">
        <v>678</v>
      </c>
      <c r="F3025" t="s">
        <v>134</v>
      </c>
      <c r="G3025" t="s">
        <v>134</v>
      </c>
      <c r="H3025" t="s">
        <v>5065</v>
      </c>
      <c r="I3025" t="s">
        <v>20</v>
      </c>
      <c r="J3025" t="s">
        <v>2349</v>
      </c>
      <c r="K3025" t="s">
        <v>21</v>
      </c>
      <c r="M3025" t="s">
        <v>5066</v>
      </c>
      <c r="N3025" t="s">
        <v>22</v>
      </c>
      <c r="O3025" t="s">
        <v>23</v>
      </c>
      <c r="P3025" t="s">
        <v>26</v>
      </c>
      <c r="Q3025" t="s">
        <v>2348</v>
      </c>
      <c r="R3025" s="13">
        <v>65</v>
      </c>
      <c r="S3025" s="13">
        <v>3</v>
      </c>
      <c r="T3025" s="21">
        <v>1</v>
      </c>
      <c r="V3025" t="s">
        <v>2154</v>
      </c>
      <c r="W3025" t="s">
        <v>17595</v>
      </c>
      <c r="X3025" s="20" t="str">
        <f>+IF(V3025="","-",CONCATENATE(V3025,"_",W3025))</f>
        <v>FINES_R19</v>
      </c>
      <c r="Y3025" s="59">
        <v>8.0892615020275116E-2</v>
      </c>
      <c r="Z3025" t="s">
        <v>134</v>
      </c>
      <c r="AA3025" t="s">
        <v>2394</v>
      </c>
      <c r="AB3025" t="str">
        <f>+IF(W3025="","-",IF(W3025="UNICO","CENSO","MUESTRA"))</f>
        <v>MUESTRA</v>
      </c>
      <c r="AC3025" t="s">
        <v>2398</v>
      </c>
      <c r="AD3025" t="s">
        <v>5067</v>
      </c>
      <c r="AF3025">
        <f>+COUNTIF(Piloto!C:C,MARCO!A3025)</f>
        <v>0</v>
      </c>
    </row>
    <row r="3026" spans="1:32" x14ac:dyDescent="0.25">
      <c r="A3026" s="5" t="str">
        <f t="shared" si="47"/>
        <v>R 19 - D 43 - 451 - 4674</v>
      </c>
      <c r="B3026" s="23" t="s">
        <v>2347</v>
      </c>
      <c r="C3026" t="s">
        <v>161</v>
      </c>
      <c r="D3026" t="s">
        <v>677</v>
      </c>
      <c r="E3026" t="s">
        <v>678</v>
      </c>
      <c r="F3026" t="s">
        <v>134</v>
      </c>
      <c r="G3026" t="s">
        <v>134</v>
      </c>
      <c r="H3026" t="s">
        <v>11632</v>
      </c>
      <c r="I3026" t="s">
        <v>20</v>
      </c>
      <c r="J3026" t="s">
        <v>2349</v>
      </c>
      <c r="K3026" t="s">
        <v>21</v>
      </c>
      <c r="M3026" t="s">
        <v>11633</v>
      </c>
      <c r="N3026" t="s">
        <v>22</v>
      </c>
      <c r="O3026" t="s">
        <v>23</v>
      </c>
      <c r="P3026" t="s">
        <v>26</v>
      </c>
      <c r="Q3026" t="s">
        <v>2348</v>
      </c>
      <c r="R3026" s="13">
        <v>0</v>
      </c>
      <c r="S3026" s="13">
        <v>1</v>
      </c>
      <c r="T3026" s="21">
        <v>1</v>
      </c>
      <c r="V3026" t="s">
        <v>2154</v>
      </c>
      <c r="W3026" t="s">
        <v>17595</v>
      </c>
      <c r="X3026" s="20" t="str">
        <f>+IF(V3026="","-",CONCATENATE(V3026,"_",W3026))</f>
        <v>FINES_R19</v>
      </c>
      <c r="Y3026" s="59">
        <v>8.3620719611644745E-2</v>
      </c>
      <c r="Z3026" t="s">
        <v>134</v>
      </c>
      <c r="AA3026" t="s">
        <v>2394</v>
      </c>
      <c r="AB3026" t="str">
        <f>+IF(W3026="","-",IF(W3026="UNICO","CENSO","MUESTRA"))</f>
        <v>MUESTRA</v>
      </c>
      <c r="AC3026" t="s">
        <v>2397</v>
      </c>
      <c r="AD3026" t="s">
        <v>11634</v>
      </c>
      <c r="AF3026">
        <f>+COUNTIF(Piloto!C:C,MARCO!A3026)</f>
        <v>0</v>
      </c>
    </row>
    <row r="3027" spans="1:32" x14ac:dyDescent="0.25">
      <c r="A3027" s="5" t="str">
        <f t="shared" si="47"/>
        <v>R 19 - D 43 - 451 - 4493</v>
      </c>
      <c r="B3027" s="23" t="s">
        <v>2347</v>
      </c>
      <c r="C3027" t="s">
        <v>161</v>
      </c>
      <c r="D3027" t="s">
        <v>677</v>
      </c>
      <c r="E3027" t="s">
        <v>678</v>
      </c>
      <c r="F3027" t="s">
        <v>134</v>
      </c>
      <c r="G3027" t="s">
        <v>134</v>
      </c>
      <c r="H3027" t="s">
        <v>5183</v>
      </c>
      <c r="I3027" t="s">
        <v>20</v>
      </c>
      <c r="J3027" t="s">
        <v>2349</v>
      </c>
      <c r="K3027" t="s">
        <v>21</v>
      </c>
      <c r="M3027" t="s">
        <v>5184</v>
      </c>
      <c r="N3027" t="s">
        <v>22</v>
      </c>
      <c r="O3027" t="s">
        <v>23</v>
      </c>
      <c r="P3027" t="s">
        <v>26</v>
      </c>
      <c r="Q3027" t="s">
        <v>2348</v>
      </c>
      <c r="R3027" s="13">
        <v>21</v>
      </c>
      <c r="S3027" s="13">
        <v>1</v>
      </c>
      <c r="T3027" s="21">
        <v>1</v>
      </c>
      <c r="V3027" t="s">
        <v>2154</v>
      </c>
      <c r="W3027" t="s">
        <v>17595</v>
      </c>
      <c r="X3027" s="20" t="str">
        <f>+IF(V3027="","-",CONCATENATE(V3027,"_",W3027))</f>
        <v>FINES_R19</v>
      </c>
      <c r="Y3027" s="59">
        <v>8.5583582520484924E-2</v>
      </c>
      <c r="Z3027" t="s">
        <v>134</v>
      </c>
      <c r="AA3027" t="s">
        <v>2394</v>
      </c>
      <c r="AB3027" t="str">
        <f>+IF(W3027="","-",IF(W3027="UNICO","CENSO","MUESTRA"))</f>
        <v>MUESTRA</v>
      </c>
      <c r="AC3027" t="s">
        <v>2397</v>
      </c>
      <c r="AD3027" t="s">
        <v>5185</v>
      </c>
      <c r="AF3027">
        <f>+COUNTIF(Piloto!C:C,MARCO!A3027)</f>
        <v>0</v>
      </c>
    </row>
    <row r="3028" spans="1:32" x14ac:dyDescent="0.25">
      <c r="A3028" s="5" t="str">
        <f t="shared" si="47"/>
        <v>R 19 - D 43 - 451 - 0141</v>
      </c>
      <c r="B3028" s="23" t="s">
        <v>2347</v>
      </c>
      <c r="C3028" t="s">
        <v>161</v>
      </c>
      <c r="D3028" t="s">
        <v>677</v>
      </c>
      <c r="E3028" t="s">
        <v>678</v>
      </c>
      <c r="F3028" t="s">
        <v>134</v>
      </c>
      <c r="G3028" t="s">
        <v>134</v>
      </c>
      <c r="H3028" t="s">
        <v>4973</v>
      </c>
      <c r="I3028" t="s">
        <v>20</v>
      </c>
      <c r="J3028" t="s">
        <v>2349</v>
      </c>
      <c r="K3028" t="s">
        <v>21</v>
      </c>
      <c r="M3028" t="s">
        <v>4974</v>
      </c>
      <c r="N3028" t="s">
        <v>22</v>
      </c>
      <c r="O3028" t="s">
        <v>23</v>
      </c>
      <c r="P3028" t="s">
        <v>26</v>
      </c>
      <c r="Q3028" t="s">
        <v>2348</v>
      </c>
      <c r="R3028" s="13">
        <v>222</v>
      </c>
      <c r="S3028" s="13">
        <v>10</v>
      </c>
      <c r="T3028" s="21">
        <v>1</v>
      </c>
      <c r="V3028" t="s">
        <v>2154</v>
      </c>
      <c r="W3028" t="s">
        <v>17595</v>
      </c>
      <c r="X3028" s="20" t="str">
        <f>+IF(V3028="","-",CONCATENATE(V3028,"_",W3028))</f>
        <v>FINES_R19</v>
      </c>
      <c r="Y3028" s="59">
        <v>8.7924167513847351E-2</v>
      </c>
      <c r="Z3028" t="s">
        <v>134</v>
      </c>
      <c r="AA3028" t="s">
        <v>2394</v>
      </c>
      <c r="AB3028" t="str">
        <f>+IF(W3028="","-",IF(W3028="UNICO","CENSO","MUESTRA"))</f>
        <v>MUESTRA</v>
      </c>
      <c r="AC3028" t="s">
        <v>2398</v>
      </c>
      <c r="AD3028" t="s">
        <v>4975</v>
      </c>
      <c r="AF3028">
        <f>+COUNTIF(Piloto!C:C,MARCO!A3028)</f>
        <v>0</v>
      </c>
    </row>
    <row r="3029" spans="1:32" x14ac:dyDescent="0.25">
      <c r="A3029" s="5" t="str">
        <f t="shared" si="47"/>
        <v>R 19 - D 43 - 451 - 0397</v>
      </c>
      <c r="B3029" s="23" t="s">
        <v>2347</v>
      </c>
      <c r="C3029" t="s">
        <v>161</v>
      </c>
      <c r="D3029" t="s">
        <v>677</v>
      </c>
      <c r="E3029" t="s">
        <v>678</v>
      </c>
      <c r="F3029" t="s">
        <v>134</v>
      </c>
      <c r="G3029" t="s">
        <v>134</v>
      </c>
      <c r="H3029" t="s">
        <v>4859</v>
      </c>
      <c r="I3029" t="s">
        <v>20</v>
      </c>
      <c r="J3029" t="s">
        <v>2349</v>
      </c>
      <c r="K3029" t="s">
        <v>21</v>
      </c>
      <c r="M3029" t="s">
        <v>4860</v>
      </c>
      <c r="N3029" t="s">
        <v>22</v>
      </c>
      <c r="O3029" t="s">
        <v>23</v>
      </c>
      <c r="P3029" t="s">
        <v>26</v>
      </c>
      <c r="Q3029" t="s">
        <v>2348</v>
      </c>
      <c r="R3029" s="13">
        <v>122</v>
      </c>
      <c r="S3029" s="13">
        <v>4</v>
      </c>
      <c r="T3029" s="21">
        <v>1</v>
      </c>
      <c r="V3029" t="s">
        <v>2154</v>
      </c>
      <c r="W3029" t="s">
        <v>17595</v>
      </c>
      <c r="X3029" s="20" t="str">
        <f>+IF(V3029="","-",CONCATENATE(V3029,"_",W3029))</f>
        <v>FINES_R19</v>
      </c>
      <c r="Y3029" s="59">
        <v>8.861628919839859E-2</v>
      </c>
      <c r="Z3029" t="s">
        <v>134</v>
      </c>
      <c r="AA3029" t="s">
        <v>2394</v>
      </c>
      <c r="AB3029" t="str">
        <f>+IF(W3029="","-",IF(W3029="UNICO","CENSO","MUESTRA"))</f>
        <v>MUESTRA</v>
      </c>
      <c r="AC3029" t="s">
        <v>2397</v>
      </c>
      <c r="AD3029" t="s">
        <v>4861</v>
      </c>
      <c r="AF3029">
        <f>+COUNTIF(Piloto!C:C,MARCO!A3029)</f>
        <v>0</v>
      </c>
    </row>
    <row r="3030" spans="1:32" x14ac:dyDescent="0.25">
      <c r="A3030" s="5" t="str">
        <f t="shared" si="47"/>
        <v>R 19 - D 43 - 451 - 3181</v>
      </c>
      <c r="B3030" s="23" t="s">
        <v>2347</v>
      </c>
      <c r="C3030" t="s">
        <v>161</v>
      </c>
      <c r="D3030" t="s">
        <v>677</v>
      </c>
      <c r="E3030" t="s">
        <v>678</v>
      </c>
      <c r="F3030" t="s">
        <v>134</v>
      </c>
      <c r="G3030" t="s">
        <v>134</v>
      </c>
      <c r="H3030" t="s">
        <v>4996</v>
      </c>
      <c r="I3030" t="s">
        <v>20</v>
      </c>
      <c r="J3030" t="s">
        <v>2349</v>
      </c>
      <c r="K3030" t="s">
        <v>21</v>
      </c>
      <c r="M3030" t="s">
        <v>4997</v>
      </c>
      <c r="N3030" t="s">
        <v>22</v>
      </c>
      <c r="O3030" t="s">
        <v>23</v>
      </c>
      <c r="P3030" t="s">
        <v>26</v>
      </c>
      <c r="Q3030" t="s">
        <v>2348</v>
      </c>
      <c r="R3030" s="13">
        <v>38</v>
      </c>
      <c r="S3030" s="13">
        <v>2</v>
      </c>
      <c r="T3030" s="21">
        <v>1</v>
      </c>
      <c r="V3030" t="s">
        <v>2154</v>
      </c>
      <c r="W3030" t="s">
        <v>17595</v>
      </c>
      <c r="X3030" s="20" t="str">
        <f>+IF(V3030="","-",CONCATENATE(V3030,"_",W3030))</f>
        <v>FINES_R19</v>
      </c>
      <c r="Y3030" s="59">
        <v>9.0794242918491364E-2</v>
      </c>
      <c r="Z3030" t="s">
        <v>134</v>
      </c>
      <c r="AA3030" t="s">
        <v>2394</v>
      </c>
      <c r="AB3030" t="str">
        <f>+IF(W3030="","-",IF(W3030="UNICO","CENSO","MUESTRA"))</f>
        <v>MUESTRA</v>
      </c>
      <c r="AC3030" t="s">
        <v>2398</v>
      </c>
      <c r="AD3030" t="s">
        <v>4998</v>
      </c>
      <c r="AF3030">
        <f>+COUNTIF(Piloto!C:C,MARCO!A3030)</f>
        <v>0</v>
      </c>
    </row>
    <row r="3031" spans="1:32" x14ac:dyDescent="0.25">
      <c r="A3031" s="5" t="str">
        <f t="shared" si="47"/>
        <v>R 19 - D 43 - 451 - 3494</v>
      </c>
      <c r="B3031" s="23" t="s">
        <v>2347</v>
      </c>
      <c r="C3031" t="s">
        <v>161</v>
      </c>
      <c r="D3031" t="s">
        <v>677</v>
      </c>
      <c r="E3031" t="s">
        <v>678</v>
      </c>
      <c r="F3031" t="s">
        <v>134</v>
      </c>
      <c r="G3031" t="s">
        <v>134</v>
      </c>
      <c r="H3031" t="s">
        <v>5158</v>
      </c>
      <c r="I3031" t="s">
        <v>20</v>
      </c>
      <c r="J3031" t="s">
        <v>2349</v>
      </c>
      <c r="K3031" t="s">
        <v>21</v>
      </c>
      <c r="M3031" t="s">
        <v>5159</v>
      </c>
      <c r="N3031" t="s">
        <v>22</v>
      </c>
      <c r="O3031" t="s">
        <v>23</v>
      </c>
      <c r="P3031" t="s">
        <v>26</v>
      </c>
      <c r="Q3031" t="s">
        <v>2348</v>
      </c>
      <c r="R3031" s="13">
        <v>18</v>
      </c>
      <c r="S3031" s="13">
        <v>1</v>
      </c>
      <c r="T3031" s="21">
        <v>1</v>
      </c>
      <c r="V3031" t="s">
        <v>2154</v>
      </c>
      <c r="W3031" t="s">
        <v>17595</v>
      </c>
      <c r="X3031" s="20" t="str">
        <f>+IF(V3031="","-",CONCATENATE(V3031,"_",W3031))</f>
        <v>FINES_R19</v>
      </c>
      <c r="Y3031" s="59">
        <v>9.4327367842197418E-2</v>
      </c>
      <c r="Z3031" t="s">
        <v>134</v>
      </c>
      <c r="AA3031" t="s">
        <v>2394</v>
      </c>
      <c r="AB3031" t="str">
        <f>+IF(W3031="","-",IF(W3031="UNICO","CENSO","MUESTRA"))</f>
        <v>MUESTRA</v>
      </c>
      <c r="AC3031" t="s">
        <v>2398</v>
      </c>
      <c r="AD3031" t="s">
        <v>5160</v>
      </c>
      <c r="AF3031">
        <f>+COUNTIF(Piloto!C:C,MARCO!A3031)</f>
        <v>0</v>
      </c>
    </row>
    <row r="3032" spans="1:32" x14ac:dyDescent="0.25">
      <c r="A3032" s="5" t="str">
        <f t="shared" si="47"/>
        <v>R 19 - D 43 - 451 - 3927</v>
      </c>
      <c r="B3032" s="23" t="s">
        <v>2347</v>
      </c>
      <c r="C3032" t="s">
        <v>161</v>
      </c>
      <c r="D3032" t="s">
        <v>677</v>
      </c>
      <c r="E3032" t="s">
        <v>678</v>
      </c>
      <c r="F3032" t="s">
        <v>134</v>
      </c>
      <c r="G3032" t="s">
        <v>134</v>
      </c>
      <c r="H3032" t="s">
        <v>5103</v>
      </c>
      <c r="I3032" t="s">
        <v>20</v>
      </c>
      <c r="J3032" t="s">
        <v>2349</v>
      </c>
      <c r="K3032" t="s">
        <v>21</v>
      </c>
      <c r="M3032" t="s">
        <v>5104</v>
      </c>
      <c r="N3032" t="s">
        <v>22</v>
      </c>
      <c r="O3032" t="s">
        <v>23</v>
      </c>
      <c r="P3032" t="s">
        <v>26</v>
      </c>
      <c r="Q3032" t="s">
        <v>2348</v>
      </c>
      <c r="R3032" s="13">
        <v>16</v>
      </c>
      <c r="S3032" s="13">
        <v>1</v>
      </c>
      <c r="T3032" s="21">
        <v>1</v>
      </c>
      <c r="V3032" t="s">
        <v>2154</v>
      </c>
      <c r="W3032" t="s">
        <v>17595</v>
      </c>
      <c r="X3032" s="20" t="str">
        <f>+IF(V3032="","-",CONCATENATE(V3032,"_",W3032))</f>
        <v>FINES_R19</v>
      </c>
      <c r="Y3032" s="59">
        <v>0.10414952039718629</v>
      </c>
      <c r="Z3032" t="s">
        <v>134</v>
      </c>
      <c r="AA3032" t="s">
        <v>2394</v>
      </c>
      <c r="AB3032" t="str">
        <f>+IF(W3032="","-",IF(W3032="UNICO","CENSO","MUESTRA"))</f>
        <v>MUESTRA</v>
      </c>
      <c r="AC3032" t="s">
        <v>2397</v>
      </c>
      <c r="AD3032" t="s">
        <v>5105</v>
      </c>
      <c r="AF3032">
        <f>+COUNTIF(Piloto!C:C,MARCO!A3032)</f>
        <v>0</v>
      </c>
    </row>
    <row r="3033" spans="1:32" x14ac:dyDescent="0.25">
      <c r="A3033" s="5" t="str">
        <f t="shared" si="47"/>
        <v>R 19 - D 43 - 451 - 3432</v>
      </c>
      <c r="B3033" s="23" t="s">
        <v>2347</v>
      </c>
      <c r="C3033" t="s">
        <v>161</v>
      </c>
      <c r="D3033" t="s">
        <v>677</v>
      </c>
      <c r="E3033" t="s">
        <v>678</v>
      </c>
      <c r="F3033" t="s">
        <v>134</v>
      </c>
      <c r="G3033" t="s">
        <v>134</v>
      </c>
      <c r="H3033" t="s">
        <v>11512</v>
      </c>
      <c r="I3033" t="s">
        <v>20</v>
      </c>
      <c r="J3033" t="s">
        <v>2349</v>
      </c>
      <c r="K3033" t="s">
        <v>21</v>
      </c>
      <c r="M3033" t="s">
        <v>11513</v>
      </c>
      <c r="N3033" t="s">
        <v>22</v>
      </c>
      <c r="O3033" t="s">
        <v>23</v>
      </c>
      <c r="P3033" t="s">
        <v>26</v>
      </c>
      <c r="Q3033" t="s">
        <v>2348</v>
      </c>
      <c r="R3033" s="13">
        <v>17</v>
      </c>
      <c r="S3033" s="13">
        <v>1</v>
      </c>
      <c r="T3033" s="21">
        <v>1</v>
      </c>
      <c r="V3033" t="s">
        <v>2154</v>
      </c>
      <c r="W3033" t="s">
        <v>17595</v>
      </c>
      <c r="X3033" s="20" t="str">
        <f>+IF(V3033="","-",CONCATENATE(V3033,"_",W3033))</f>
        <v>FINES_R19</v>
      </c>
      <c r="Y3033" s="59">
        <v>0.10414952039718629</v>
      </c>
      <c r="Z3033" t="s">
        <v>134</v>
      </c>
      <c r="AA3033" t="s">
        <v>2394</v>
      </c>
      <c r="AB3033" t="str">
        <f>+IF(W3033="","-",IF(W3033="UNICO","CENSO","MUESTRA"))</f>
        <v>MUESTRA</v>
      </c>
      <c r="AC3033" t="s">
        <v>2397</v>
      </c>
      <c r="AD3033" t="s">
        <v>11514</v>
      </c>
      <c r="AF3033">
        <f>+COUNTIF(Piloto!C:C,MARCO!A3033)</f>
        <v>0</v>
      </c>
    </row>
    <row r="3034" spans="1:32" x14ac:dyDescent="0.25">
      <c r="A3034" s="5" t="str">
        <f t="shared" si="47"/>
        <v>R 19 - D 43 - 451 - 2250</v>
      </c>
      <c r="B3034" s="23" t="s">
        <v>2347</v>
      </c>
      <c r="C3034" t="s">
        <v>161</v>
      </c>
      <c r="D3034" t="s">
        <v>677</v>
      </c>
      <c r="E3034" t="s">
        <v>678</v>
      </c>
      <c r="F3034" t="s">
        <v>134</v>
      </c>
      <c r="G3034" t="s">
        <v>134</v>
      </c>
      <c r="H3034" t="s">
        <v>5178</v>
      </c>
      <c r="I3034" t="s">
        <v>20</v>
      </c>
      <c r="J3034" t="s">
        <v>2349</v>
      </c>
      <c r="K3034" t="s">
        <v>21</v>
      </c>
      <c r="M3034" t="s">
        <v>5179</v>
      </c>
      <c r="N3034" t="s">
        <v>22</v>
      </c>
      <c r="O3034" t="s">
        <v>23</v>
      </c>
      <c r="P3034" t="s">
        <v>26</v>
      </c>
      <c r="Q3034" t="s">
        <v>2348</v>
      </c>
      <c r="R3034" s="13">
        <v>122</v>
      </c>
      <c r="S3034" s="13">
        <v>4</v>
      </c>
      <c r="T3034" s="21">
        <v>1</v>
      </c>
      <c r="V3034" t="s">
        <v>2154</v>
      </c>
      <c r="W3034" t="s">
        <v>17595</v>
      </c>
      <c r="X3034" s="20" t="str">
        <f>+IF(V3034="","-",CONCATENATE(V3034,"_",W3034))</f>
        <v>FINES_R19</v>
      </c>
      <c r="Y3034" s="59">
        <v>0.1044609099626541</v>
      </c>
      <c r="Z3034" t="s">
        <v>134</v>
      </c>
      <c r="AA3034" t="s">
        <v>2394</v>
      </c>
      <c r="AB3034" t="str">
        <f>+IF(W3034="","-",IF(W3034="UNICO","CENSO","MUESTRA"))</f>
        <v>MUESTRA</v>
      </c>
      <c r="AC3034" t="s">
        <v>2397</v>
      </c>
      <c r="AD3034" t="s">
        <v>5180</v>
      </c>
      <c r="AF3034">
        <f>+COUNTIF(Piloto!C:C,MARCO!A3034)</f>
        <v>0</v>
      </c>
    </row>
    <row r="3035" spans="1:32" x14ac:dyDescent="0.25">
      <c r="A3035" s="5" t="str">
        <f t="shared" si="47"/>
        <v>R 19 - D 43 - 451 - 0398</v>
      </c>
      <c r="B3035" s="23" t="s">
        <v>2347</v>
      </c>
      <c r="C3035" t="s">
        <v>161</v>
      </c>
      <c r="D3035" t="s">
        <v>677</v>
      </c>
      <c r="E3035" t="s">
        <v>678</v>
      </c>
      <c r="F3035" t="s">
        <v>134</v>
      </c>
      <c r="G3035" t="s">
        <v>134</v>
      </c>
      <c r="H3035" t="s">
        <v>5146</v>
      </c>
      <c r="I3035" t="s">
        <v>20</v>
      </c>
      <c r="J3035" t="s">
        <v>2349</v>
      </c>
      <c r="K3035" t="s">
        <v>21</v>
      </c>
      <c r="M3035" t="s">
        <v>5147</v>
      </c>
      <c r="N3035" t="s">
        <v>22</v>
      </c>
      <c r="O3035" t="s">
        <v>23</v>
      </c>
      <c r="P3035" t="s">
        <v>26</v>
      </c>
      <c r="Q3035" t="s">
        <v>2348</v>
      </c>
      <c r="R3035" s="13">
        <v>19</v>
      </c>
      <c r="S3035" s="13">
        <v>1</v>
      </c>
      <c r="T3035" s="21">
        <v>1</v>
      </c>
      <c r="V3035" t="s">
        <v>2154</v>
      </c>
      <c r="W3035" t="s">
        <v>17595</v>
      </c>
      <c r="X3035" s="20" t="str">
        <f>+IF(V3035="","-",CONCATENATE(V3035,"_",W3035))</f>
        <v>FINES_R19</v>
      </c>
      <c r="Y3035" s="59">
        <v>0.109112910926342</v>
      </c>
      <c r="Z3035" t="s">
        <v>134</v>
      </c>
      <c r="AA3035" t="s">
        <v>2394</v>
      </c>
      <c r="AB3035" t="str">
        <f>+IF(W3035="","-",IF(W3035="UNICO","CENSO","MUESTRA"))</f>
        <v>MUESTRA</v>
      </c>
      <c r="AC3035" t="s">
        <v>2397</v>
      </c>
      <c r="AD3035" t="s">
        <v>5148</v>
      </c>
      <c r="AF3035">
        <f>+COUNTIF(Piloto!C:C,MARCO!A3035)</f>
        <v>0</v>
      </c>
    </row>
    <row r="3036" spans="1:32" x14ac:dyDescent="0.25">
      <c r="A3036" s="5" t="str">
        <f t="shared" si="47"/>
        <v>R 19 - D 43 - 451 - 1292</v>
      </c>
      <c r="B3036" s="23" t="s">
        <v>2347</v>
      </c>
      <c r="C3036" t="s">
        <v>161</v>
      </c>
      <c r="D3036" t="s">
        <v>677</v>
      </c>
      <c r="E3036" t="s">
        <v>678</v>
      </c>
      <c r="F3036" t="s">
        <v>134</v>
      </c>
      <c r="G3036" t="s">
        <v>134</v>
      </c>
      <c r="H3036" t="s">
        <v>4979</v>
      </c>
      <c r="I3036" t="s">
        <v>20</v>
      </c>
      <c r="J3036" t="s">
        <v>2349</v>
      </c>
      <c r="K3036" t="s">
        <v>21</v>
      </c>
      <c r="M3036" t="s">
        <v>4980</v>
      </c>
      <c r="N3036" t="s">
        <v>22</v>
      </c>
      <c r="O3036" t="s">
        <v>23</v>
      </c>
      <c r="P3036" t="s">
        <v>26</v>
      </c>
      <c r="Q3036" t="s">
        <v>2348</v>
      </c>
      <c r="R3036" s="13">
        <v>15</v>
      </c>
      <c r="S3036" s="13">
        <v>1</v>
      </c>
      <c r="T3036" s="21">
        <v>1</v>
      </c>
      <c r="V3036" t="s">
        <v>2154</v>
      </c>
      <c r="W3036" t="s">
        <v>17595</v>
      </c>
      <c r="X3036" s="20" t="str">
        <f>+IF(V3036="","-",CONCATENATE(V3036,"_",W3036))</f>
        <v>FINES_R19</v>
      </c>
      <c r="Y3036" s="59">
        <v>0.1128264591097832</v>
      </c>
      <c r="Z3036" t="s">
        <v>134</v>
      </c>
      <c r="AA3036" t="s">
        <v>2394</v>
      </c>
      <c r="AB3036" t="str">
        <f>+IF(W3036="","-",IF(W3036="UNICO","CENSO","MUESTRA"))</f>
        <v>MUESTRA</v>
      </c>
      <c r="AC3036" t="s">
        <v>2398</v>
      </c>
      <c r="AD3036" t="s">
        <v>4981</v>
      </c>
      <c r="AF3036">
        <f>+COUNTIF(Piloto!C:C,MARCO!A3036)</f>
        <v>0</v>
      </c>
    </row>
    <row r="3037" spans="1:32" x14ac:dyDescent="0.25">
      <c r="A3037" s="5" t="str">
        <f t="shared" si="47"/>
        <v>R 19 - D 43 - 451 - 0353</v>
      </c>
      <c r="B3037" s="23" t="s">
        <v>2347</v>
      </c>
      <c r="C3037" t="s">
        <v>161</v>
      </c>
      <c r="D3037" t="s">
        <v>677</v>
      </c>
      <c r="E3037" t="s">
        <v>678</v>
      </c>
      <c r="F3037" t="s">
        <v>134</v>
      </c>
      <c r="G3037" t="s">
        <v>134</v>
      </c>
      <c r="H3037" t="s">
        <v>5113</v>
      </c>
      <c r="I3037" t="s">
        <v>20</v>
      </c>
      <c r="J3037" t="s">
        <v>2349</v>
      </c>
      <c r="K3037" t="s">
        <v>21</v>
      </c>
      <c r="M3037" t="s">
        <v>5114</v>
      </c>
      <c r="N3037" t="s">
        <v>22</v>
      </c>
      <c r="O3037" t="s">
        <v>23</v>
      </c>
      <c r="P3037" t="s">
        <v>26</v>
      </c>
      <c r="Q3037" t="s">
        <v>2348</v>
      </c>
      <c r="R3037" s="13">
        <v>15</v>
      </c>
      <c r="S3037" s="13">
        <v>1</v>
      </c>
      <c r="T3037" s="21">
        <v>1</v>
      </c>
      <c r="V3037" t="s">
        <v>2154</v>
      </c>
      <c r="W3037" t="s">
        <v>17595</v>
      </c>
      <c r="X3037" s="20" t="str">
        <f>+IF(V3037="","-",CONCATENATE(V3037,"_",W3037))</f>
        <v>FINES_R19</v>
      </c>
      <c r="Y3037" s="59">
        <v>0.1211897656321526</v>
      </c>
      <c r="Z3037" t="s">
        <v>134</v>
      </c>
      <c r="AA3037" t="s">
        <v>2394</v>
      </c>
      <c r="AB3037" t="str">
        <f>+IF(W3037="","-",IF(W3037="UNICO","CENSO","MUESTRA"))</f>
        <v>MUESTRA</v>
      </c>
      <c r="AC3037" t="s">
        <v>2398</v>
      </c>
      <c r="AD3037" t="s">
        <v>5115</v>
      </c>
      <c r="AF3037">
        <f>+COUNTIF(Piloto!C:C,MARCO!A3037)</f>
        <v>0</v>
      </c>
    </row>
    <row r="3038" spans="1:32" x14ac:dyDescent="0.25">
      <c r="A3038" s="5" t="str">
        <f t="shared" si="47"/>
        <v>R 19 - D 43 - 451 - 0348</v>
      </c>
      <c r="B3038" s="23" t="s">
        <v>2347</v>
      </c>
      <c r="C3038" t="s">
        <v>161</v>
      </c>
      <c r="D3038" t="s">
        <v>677</v>
      </c>
      <c r="E3038" t="s">
        <v>678</v>
      </c>
      <c r="F3038" t="s">
        <v>134</v>
      </c>
      <c r="G3038" t="s">
        <v>134</v>
      </c>
      <c r="H3038" t="s">
        <v>5041</v>
      </c>
      <c r="I3038" t="s">
        <v>20</v>
      </c>
      <c r="J3038" t="s">
        <v>2349</v>
      </c>
      <c r="K3038" t="s">
        <v>21</v>
      </c>
      <c r="M3038" t="s">
        <v>5042</v>
      </c>
      <c r="N3038" t="s">
        <v>22</v>
      </c>
      <c r="O3038" t="s">
        <v>23</v>
      </c>
      <c r="P3038" t="s">
        <v>26</v>
      </c>
      <c r="Q3038" t="s">
        <v>2348</v>
      </c>
      <c r="R3038" s="13">
        <v>43</v>
      </c>
      <c r="S3038" s="13">
        <v>2</v>
      </c>
      <c r="T3038" s="21">
        <v>1</v>
      </c>
      <c r="V3038" t="s">
        <v>2154</v>
      </c>
      <c r="W3038" t="s">
        <v>17595</v>
      </c>
      <c r="X3038" s="20" t="str">
        <f>+IF(V3038="","-",CONCATENATE(V3038,"_",W3038))</f>
        <v>FINES_R19</v>
      </c>
      <c r="Y3038" s="59">
        <v>0.1213429123163223</v>
      </c>
      <c r="Z3038" t="s">
        <v>134</v>
      </c>
      <c r="AA3038" t="s">
        <v>2394</v>
      </c>
      <c r="AB3038" t="str">
        <f>+IF(W3038="","-",IF(W3038="UNICO","CENSO","MUESTRA"))</f>
        <v>MUESTRA</v>
      </c>
      <c r="AC3038" t="s">
        <v>2397</v>
      </c>
      <c r="AD3038" t="s">
        <v>5043</v>
      </c>
      <c r="AF3038">
        <f>+COUNTIF(Piloto!C:C,MARCO!A3038)</f>
        <v>0</v>
      </c>
    </row>
    <row r="3039" spans="1:32" x14ac:dyDescent="0.25">
      <c r="A3039" s="5" t="str">
        <f t="shared" si="47"/>
        <v>R 19 - D 43 - 451 - 0401</v>
      </c>
      <c r="B3039" s="23" t="s">
        <v>2347</v>
      </c>
      <c r="C3039" t="s">
        <v>161</v>
      </c>
      <c r="D3039" t="s">
        <v>677</v>
      </c>
      <c r="E3039" t="s">
        <v>678</v>
      </c>
      <c r="F3039" t="s">
        <v>134</v>
      </c>
      <c r="G3039" t="s">
        <v>134</v>
      </c>
      <c r="H3039" t="s">
        <v>4991</v>
      </c>
      <c r="I3039" t="s">
        <v>20</v>
      </c>
      <c r="J3039" t="s">
        <v>2349</v>
      </c>
      <c r="K3039" t="s">
        <v>21</v>
      </c>
      <c r="M3039" t="s">
        <v>4992</v>
      </c>
      <c r="N3039" t="s">
        <v>22</v>
      </c>
      <c r="O3039" t="s">
        <v>23</v>
      </c>
      <c r="P3039" t="s">
        <v>26</v>
      </c>
      <c r="Q3039" t="s">
        <v>2348</v>
      </c>
      <c r="R3039" s="13">
        <v>31</v>
      </c>
      <c r="S3039" s="13">
        <v>1</v>
      </c>
      <c r="T3039" s="21">
        <v>1</v>
      </c>
      <c r="V3039" t="s">
        <v>2154</v>
      </c>
      <c r="W3039" t="s">
        <v>17595</v>
      </c>
      <c r="X3039" s="20" t="str">
        <f>+IF(V3039="","-",CONCATENATE(V3039,"_",W3039))</f>
        <v>FINES_R19</v>
      </c>
      <c r="Y3039" s="59">
        <v>0.1236505955457687</v>
      </c>
      <c r="Z3039" t="s">
        <v>134</v>
      </c>
      <c r="AA3039" t="s">
        <v>2394</v>
      </c>
      <c r="AB3039" t="str">
        <f>+IF(W3039="","-",IF(W3039="UNICO","CENSO","MUESTRA"))</f>
        <v>MUESTRA</v>
      </c>
      <c r="AC3039" t="s">
        <v>2398</v>
      </c>
      <c r="AD3039" t="s">
        <v>4993</v>
      </c>
      <c r="AF3039">
        <f>+COUNTIF(Piloto!C:C,MARCO!A3039)</f>
        <v>0</v>
      </c>
    </row>
    <row r="3040" spans="1:32" x14ac:dyDescent="0.25">
      <c r="A3040" s="5" t="str">
        <f t="shared" si="47"/>
        <v>R 19 - D 33 - 451 - 3847</v>
      </c>
      <c r="B3040" s="23" t="s">
        <v>2347</v>
      </c>
      <c r="C3040" t="s">
        <v>161</v>
      </c>
      <c r="D3040" t="s">
        <v>620</v>
      </c>
      <c r="E3040" t="s">
        <v>621</v>
      </c>
      <c r="F3040" t="s">
        <v>134</v>
      </c>
      <c r="G3040" t="s">
        <v>134</v>
      </c>
      <c r="H3040" t="s">
        <v>4799</v>
      </c>
      <c r="I3040" t="s">
        <v>20</v>
      </c>
      <c r="J3040" t="s">
        <v>2349</v>
      </c>
      <c r="K3040" t="s">
        <v>21</v>
      </c>
      <c r="M3040" t="s">
        <v>2306</v>
      </c>
      <c r="N3040" t="s">
        <v>22</v>
      </c>
      <c r="O3040" t="s">
        <v>23</v>
      </c>
      <c r="P3040" t="s">
        <v>26</v>
      </c>
      <c r="Q3040" t="s">
        <v>2348</v>
      </c>
      <c r="R3040" s="13">
        <v>32</v>
      </c>
      <c r="S3040" s="13">
        <v>2</v>
      </c>
      <c r="T3040" s="21">
        <v>1</v>
      </c>
      <c r="V3040" t="s">
        <v>2154</v>
      </c>
      <c r="W3040" t="s">
        <v>17595</v>
      </c>
      <c r="X3040" s="20" t="str">
        <f>+IF(V3040="","-",CONCATENATE(V3040,"_",W3040))</f>
        <v>FINES_R19</v>
      </c>
      <c r="Y3040" s="59">
        <v>0.1279379278421402</v>
      </c>
      <c r="Z3040" t="s">
        <v>134</v>
      </c>
      <c r="AA3040" t="s">
        <v>2394</v>
      </c>
      <c r="AB3040" t="str">
        <f>+IF(W3040="","-",IF(W3040="UNICO","CENSO","MUESTRA"))</f>
        <v>MUESTRA</v>
      </c>
      <c r="AC3040" t="s">
        <v>2397</v>
      </c>
      <c r="AD3040" t="s">
        <v>4800</v>
      </c>
      <c r="AF3040">
        <f>+COUNTIF(Piloto!C:C,MARCO!A3040)</f>
        <v>0</v>
      </c>
    </row>
    <row r="3041" spans="1:32" x14ac:dyDescent="0.25">
      <c r="A3041" s="5" t="str">
        <f t="shared" si="47"/>
        <v>R 19 - D 43 - 451 - 3491</v>
      </c>
      <c r="B3041" s="23" t="s">
        <v>2347</v>
      </c>
      <c r="C3041" t="s">
        <v>161</v>
      </c>
      <c r="D3041" t="s">
        <v>677</v>
      </c>
      <c r="E3041" t="s">
        <v>678</v>
      </c>
      <c r="F3041" t="s">
        <v>134</v>
      </c>
      <c r="G3041" t="s">
        <v>134</v>
      </c>
      <c r="H3041" t="s">
        <v>5056</v>
      </c>
      <c r="I3041" t="s">
        <v>20</v>
      </c>
      <c r="J3041" t="s">
        <v>2349</v>
      </c>
      <c r="K3041" t="s">
        <v>21</v>
      </c>
      <c r="M3041" t="s">
        <v>5057</v>
      </c>
      <c r="N3041" t="s">
        <v>22</v>
      </c>
      <c r="O3041" t="s">
        <v>23</v>
      </c>
      <c r="P3041" t="s">
        <v>26</v>
      </c>
      <c r="Q3041" t="s">
        <v>2348</v>
      </c>
      <c r="R3041" s="13">
        <v>37</v>
      </c>
      <c r="S3041" s="13">
        <v>2</v>
      </c>
      <c r="T3041" s="21">
        <v>1</v>
      </c>
      <c r="V3041" t="s">
        <v>2154</v>
      </c>
      <c r="W3041" t="s">
        <v>17595</v>
      </c>
      <c r="X3041" s="20" t="str">
        <f>+IF(V3041="","-",CONCATENATE(V3041,"_",W3041))</f>
        <v>FINES_R19</v>
      </c>
      <c r="Y3041" s="59">
        <v>0.1295264661312103</v>
      </c>
      <c r="Z3041" t="s">
        <v>134</v>
      </c>
      <c r="AA3041" t="s">
        <v>2394</v>
      </c>
      <c r="AB3041" t="str">
        <f>+IF(W3041="","-",IF(W3041="UNICO","CENSO","MUESTRA"))</f>
        <v>MUESTRA</v>
      </c>
      <c r="AC3041" t="s">
        <v>2398</v>
      </c>
      <c r="AD3041" t="s">
        <v>5058</v>
      </c>
      <c r="AF3041">
        <f>+COUNTIF(Piloto!C:C,MARCO!A3041)</f>
        <v>0</v>
      </c>
    </row>
    <row r="3042" spans="1:32" x14ac:dyDescent="0.25">
      <c r="A3042" s="5" t="str">
        <f t="shared" si="47"/>
        <v>R 19 - D 43 - 451 - 1033</v>
      </c>
      <c r="B3042" s="23" t="s">
        <v>2347</v>
      </c>
      <c r="C3042" t="s">
        <v>161</v>
      </c>
      <c r="D3042" t="s">
        <v>677</v>
      </c>
      <c r="E3042" t="s">
        <v>678</v>
      </c>
      <c r="F3042" t="s">
        <v>134</v>
      </c>
      <c r="G3042" t="s">
        <v>134</v>
      </c>
      <c r="H3042" t="s">
        <v>4969</v>
      </c>
      <c r="I3042" t="s">
        <v>20</v>
      </c>
      <c r="J3042" t="s">
        <v>2349</v>
      </c>
      <c r="K3042" t="s">
        <v>21</v>
      </c>
      <c r="M3042" t="s">
        <v>4970</v>
      </c>
      <c r="N3042" t="s">
        <v>22</v>
      </c>
      <c r="O3042" t="s">
        <v>23</v>
      </c>
      <c r="P3042" t="s">
        <v>26</v>
      </c>
      <c r="Q3042" t="s">
        <v>2348</v>
      </c>
      <c r="R3042" s="13">
        <v>11</v>
      </c>
      <c r="S3042" s="13">
        <v>1</v>
      </c>
      <c r="T3042" s="21">
        <v>1</v>
      </c>
      <c r="V3042" t="s">
        <v>2154</v>
      </c>
      <c r="W3042" t="s">
        <v>17595</v>
      </c>
      <c r="X3042" s="20" t="str">
        <f>+IF(V3042="","-",CONCATENATE(V3042,"_",W3042))</f>
        <v>FINES_R19</v>
      </c>
      <c r="Y3042" s="59">
        <v>0.13166666030883789</v>
      </c>
      <c r="Z3042" t="s">
        <v>134</v>
      </c>
      <c r="AA3042" t="s">
        <v>2394</v>
      </c>
      <c r="AB3042" t="str">
        <f>+IF(W3042="","-",IF(W3042="UNICO","CENSO","MUESTRA"))</f>
        <v>MUESTRA</v>
      </c>
      <c r="AC3042" t="s">
        <v>2398</v>
      </c>
      <c r="AD3042" t="s">
        <v>4971</v>
      </c>
      <c r="AF3042">
        <f>+COUNTIF(Piloto!C:C,MARCO!A3042)</f>
        <v>0</v>
      </c>
    </row>
    <row r="3043" spans="1:32" x14ac:dyDescent="0.25">
      <c r="A3043" s="5" t="str">
        <f t="shared" si="47"/>
        <v>R 19 - D 43 - 451 - 0383</v>
      </c>
      <c r="B3043" s="23" t="s">
        <v>2347</v>
      </c>
      <c r="C3043" t="s">
        <v>161</v>
      </c>
      <c r="D3043" t="s">
        <v>677</v>
      </c>
      <c r="E3043" t="s">
        <v>678</v>
      </c>
      <c r="F3043" t="s">
        <v>134</v>
      </c>
      <c r="G3043" t="s">
        <v>134</v>
      </c>
      <c r="H3043" t="s">
        <v>5200</v>
      </c>
      <c r="I3043" t="s">
        <v>20</v>
      </c>
      <c r="J3043" t="s">
        <v>2349</v>
      </c>
      <c r="K3043" t="s">
        <v>21</v>
      </c>
      <c r="M3043" t="s">
        <v>5201</v>
      </c>
      <c r="N3043" t="s">
        <v>22</v>
      </c>
      <c r="O3043" t="s">
        <v>23</v>
      </c>
      <c r="P3043" t="s">
        <v>26</v>
      </c>
      <c r="Q3043" t="s">
        <v>2348</v>
      </c>
      <c r="R3043" s="13">
        <v>18</v>
      </c>
      <c r="S3043" s="13">
        <v>1</v>
      </c>
      <c r="T3043" s="21">
        <v>1</v>
      </c>
      <c r="V3043" t="s">
        <v>2154</v>
      </c>
      <c r="W3043" t="s">
        <v>17595</v>
      </c>
      <c r="X3043" s="20" t="str">
        <f>+IF(V3043="","-",CONCATENATE(V3043,"_",W3043))</f>
        <v>FINES_R19</v>
      </c>
      <c r="Y3043" s="59">
        <v>0.14221909642219541</v>
      </c>
      <c r="Z3043" t="s">
        <v>134</v>
      </c>
      <c r="AA3043" t="s">
        <v>2394</v>
      </c>
      <c r="AB3043" t="str">
        <f>+IF(W3043="","-",IF(W3043="UNICO","CENSO","MUESTRA"))</f>
        <v>MUESTRA</v>
      </c>
      <c r="AC3043" t="s">
        <v>2398</v>
      </c>
      <c r="AD3043" t="s">
        <v>5202</v>
      </c>
      <c r="AF3043">
        <f>+COUNTIF(Piloto!C:C,MARCO!A3043)</f>
        <v>0</v>
      </c>
    </row>
    <row r="3044" spans="1:32" x14ac:dyDescent="0.25">
      <c r="A3044" s="5" t="str">
        <f t="shared" si="47"/>
        <v>R 19 - D 43 - 451 - 2247</v>
      </c>
      <c r="B3044" s="23" t="s">
        <v>2347</v>
      </c>
      <c r="C3044" t="s">
        <v>161</v>
      </c>
      <c r="D3044" t="s">
        <v>677</v>
      </c>
      <c r="E3044" t="s">
        <v>678</v>
      </c>
      <c r="F3044" t="s">
        <v>134</v>
      </c>
      <c r="G3044" t="s">
        <v>134</v>
      </c>
      <c r="H3044" t="s">
        <v>11597</v>
      </c>
      <c r="I3044" t="s">
        <v>20</v>
      </c>
      <c r="J3044" t="s">
        <v>2349</v>
      </c>
      <c r="K3044" t="s">
        <v>21</v>
      </c>
      <c r="M3044" t="s">
        <v>9594</v>
      </c>
      <c r="N3044" t="s">
        <v>22</v>
      </c>
      <c r="O3044" t="s">
        <v>23</v>
      </c>
      <c r="P3044" t="s">
        <v>26</v>
      </c>
      <c r="Q3044" t="s">
        <v>2348</v>
      </c>
      <c r="R3044" s="13">
        <v>18</v>
      </c>
      <c r="S3044" s="13">
        <v>1</v>
      </c>
      <c r="T3044" s="21">
        <v>1</v>
      </c>
      <c r="V3044" t="s">
        <v>2154</v>
      </c>
      <c r="W3044" t="s">
        <v>17595</v>
      </c>
      <c r="X3044" s="20" t="str">
        <f>+IF(V3044="","-",CONCATENATE(V3044,"_",W3044))</f>
        <v>FINES_R19</v>
      </c>
      <c r="Y3044" s="59">
        <v>0.1684302240610123</v>
      </c>
      <c r="Z3044" t="s">
        <v>134</v>
      </c>
      <c r="AA3044" t="s">
        <v>2394</v>
      </c>
      <c r="AB3044" t="str">
        <f>+IF(W3044="","-",IF(W3044="UNICO","CENSO","MUESTRA"))</f>
        <v>MUESTRA</v>
      </c>
      <c r="AC3044" t="s">
        <v>2398</v>
      </c>
      <c r="AD3044" t="s">
        <v>11598</v>
      </c>
      <c r="AF3044">
        <f>+COUNTIF(Piloto!C:C,MARCO!A3044)</f>
        <v>0</v>
      </c>
    </row>
    <row r="3045" spans="1:32" x14ac:dyDescent="0.25">
      <c r="A3045" s="5" t="str">
        <f t="shared" si="47"/>
        <v>R 19 - D 43 - 451 - 3466</v>
      </c>
      <c r="B3045" s="23" t="s">
        <v>2347</v>
      </c>
      <c r="C3045" t="s">
        <v>161</v>
      </c>
      <c r="D3045" t="s">
        <v>677</v>
      </c>
      <c r="E3045" t="s">
        <v>678</v>
      </c>
      <c r="F3045" t="s">
        <v>134</v>
      </c>
      <c r="G3045" t="s">
        <v>134</v>
      </c>
      <c r="H3045" t="s">
        <v>5049</v>
      </c>
      <c r="I3045" t="s">
        <v>20</v>
      </c>
      <c r="J3045" t="s">
        <v>2349</v>
      </c>
      <c r="K3045" t="s">
        <v>21</v>
      </c>
      <c r="M3045" t="s">
        <v>5050</v>
      </c>
      <c r="N3045" t="s">
        <v>22</v>
      </c>
      <c r="O3045" t="s">
        <v>23</v>
      </c>
      <c r="P3045" t="s">
        <v>26</v>
      </c>
      <c r="Q3045" t="s">
        <v>2348</v>
      </c>
      <c r="R3045" s="13">
        <v>13</v>
      </c>
      <c r="S3045" s="13">
        <v>1</v>
      </c>
      <c r="T3045" s="21">
        <v>1</v>
      </c>
      <c r="V3045" t="s">
        <v>2154</v>
      </c>
      <c r="W3045" t="s">
        <v>17595</v>
      </c>
      <c r="X3045" s="20" t="str">
        <f>+IF(V3045="","-",CONCATENATE(V3045,"_",W3045))</f>
        <v>FINES_R19</v>
      </c>
      <c r="Y3045" s="59">
        <v>0.16888514161109919</v>
      </c>
      <c r="Z3045" t="s">
        <v>134</v>
      </c>
      <c r="AA3045" t="s">
        <v>2394</v>
      </c>
      <c r="AB3045" t="str">
        <f>+IF(W3045="","-",IF(W3045="UNICO","CENSO","MUESTRA"))</f>
        <v>MUESTRA</v>
      </c>
      <c r="AC3045" t="s">
        <v>2398</v>
      </c>
      <c r="AD3045" t="s">
        <v>5051</v>
      </c>
      <c r="AF3045">
        <f>+COUNTIF(Piloto!C:C,MARCO!A3045)</f>
        <v>0</v>
      </c>
    </row>
    <row r="3046" spans="1:32" x14ac:dyDescent="0.25">
      <c r="A3046" s="5" t="str">
        <f t="shared" si="47"/>
        <v>R 19 - D 43 - 451 - 4361</v>
      </c>
      <c r="B3046" s="23" t="s">
        <v>2347</v>
      </c>
      <c r="C3046" t="s">
        <v>161</v>
      </c>
      <c r="D3046" t="s">
        <v>677</v>
      </c>
      <c r="E3046" t="s">
        <v>678</v>
      </c>
      <c r="F3046" t="s">
        <v>134</v>
      </c>
      <c r="G3046" t="s">
        <v>134</v>
      </c>
      <c r="H3046" t="s">
        <v>11541</v>
      </c>
      <c r="I3046" t="s">
        <v>20</v>
      </c>
      <c r="J3046" t="s">
        <v>2349</v>
      </c>
      <c r="K3046" t="s">
        <v>21</v>
      </c>
      <c r="M3046" t="s">
        <v>11542</v>
      </c>
      <c r="N3046" t="s">
        <v>22</v>
      </c>
      <c r="O3046" t="s">
        <v>23</v>
      </c>
      <c r="P3046" t="s">
        <v>26</v>
      </c>
      <c r="Q3046" t="s">
        <v>2348</v>
      </c>
      <c r="R3046" s="13">
        <v>16</v>
      </c>
      <c r="S3046" s="13">
        <v>1</v>
      </c>
      <c r="T3046" s="21">
        <v>1</v>
      </c>
      <c r="V3046" t="s">
        <v>2154</v>
      </c>
      <c r="W3046" t="s">
        <v>17595</v>
      </c>
      <c r="X3046" s="20" t="str">
        <f>+IF(V3046="","-",CONCATENATE(V3046,"_",W3046))</f>
        <v>FINES_R19</v>
      </c>
      <c r="Y3046" s="59">
        <v>0.16888514161109919</v>
      </c>
      <c r="Z3046" t="s">
        <v>134</v>
      </c>
      <c r="AA3046" t="s">
        <v>2394</v>
      </c>
      <c r="AB3046" t="str">
        <f>+IF(W3046="","-",IF(W3046="UNICO","CENSO","MUESTRA"))</f>
        <v>MUESTRA</v>
      </c>
      <c r="AC3046" t="s">
        <v>2397</v>
      </c>
      <c r="AD3046" t="s">
        <v>11543</v>
      </c>
      <c r="AF3046">
        <f>+COUNTIF(Piloto!C:C,MARCO!A3046)</f>
        <v>0</v>
      </c>
    </row>
    <row r="3047" spans="1:32" x14ac:dyDescent="0.25">
      <c r="A3047" s="5" t="str">
        <f t="shared" si="47"/>
        <v>R 19 - D 43 - 451 - 3684</v>
      </c>
      <c r="B3047" s="23" t="s">
        <v>2347</v>
      </c>
      <c r="C3047" t="s">
        <v>161</v>
      </c>
      <c r="D3047" t="s">
        <v>677</v>
      </c>
      <c r="E3047" t="s">
        <v>678</v>
      </c>
      <c r="F3047" t="s">
        <v>134</v>
      </c>
      <c r="G3047" t="s">
        <v>134</v>
      </c>
      <c r="H3047" t="s">
        <v>5077</v>
      </c>
      <c r="I3047" t="s">
        <v>20</v>
      </c>
      <c r="J3047" t="s">
        <v>2349</v>
      </c>
      <c r="K3047" t="s">
        <v>21</v>
      </c>
      <c r="M3047" t="s">
        <v>18104</v>
      </c>
      <c r="N3047" t="s">
        <v>22</v>
      </c>
      <c r="O3047" t="s">
        <v>23</v>
      </c>
      <c r="P3047" t="s">
        <v>26</v>
      </c>
      <c r="Q3047" t="s">
        <v>2348</v>
      </c>
      <c r="R3047" s="13">
        <v>71</v>
      </c>
      <c r="S3047" s="13">
        <v>3</v>
      </c>
      <c r="T3047" s="21">
        <v>1</v>
      </c>
      <c r="V3047" t="s">
        <v>2154</v>
      </c>
      <c r="W3047" t="s">
        <v>17595</v>
      </c>
      <c r="X3047" s="20" t="str">
        <f>+IF(V3047="","-",CONCATENATE(V3047,"_",W3047))</f>
        <v>FINES_R19</v>
      </c>
      <c r="Y3047" s="59">
        <v>0.18034359812736511</v>
      </c>
      <c r="Z3047" t="s">
        <v>134</v>
      </c>
      <c r="AA3047" t="s">
        <v>2394</v>
      </c>
      <c r="AB3047" t="str">
        <f>+IF(W3047="","-",IF(W3047="UNICO","CENSO","MUESTRA"))</f>
        <v>MUESTRA</v>
      </c>
      <c r="AC3047" t="s">
        <v>2397</v>
      </c>
      <c r="AD3047" t="s">
        <v>5079</v>
      </c>
      <c r="AF3047">
        <f>+COUNTIF(Piloto!C:C,MARCO!A3047)</f>
        <v>0</v>
      </c>
    </row>
    <row r="3048" spans="1:32" x14ac:dyDescent="0.25">
      <c r="A3048" s="5" t="str">
        <f t="shared" si="47"/>
        <v>R 19 - D 43 - 451 - 4451</v>
      </c>
      <c r="B3048" s="23" t="s">
        <v>2347</v>
      </c>
      <c r="C3048" t="s">
        <v>161</v>
      </c>
      <c r="D3048" t="s">
        <v>677</v>
      </c>
      <c r="E3048" t="s">
        <v>678</v>
      </c>
      <c r="F3048" t="s">
        <v>134</v>
      </c>
      <c r="G3048" t="s">
        <v>134</v>
      </c>
      <c r="H3048" t="s">
        <v>11592</v>
      </c>
      <c r="I3048" t="s">
        <v>20</v>
      </c>
      <c r="J3048" t="s">
        <v>2349</v>
      </c>
      <c r="K3048" t="s">
        <v>21</v>
      </c>
      <c r="M3048" t="s">
        <v>11593</v>
      </c>
      <c r="N3048" t="s">
        <v>22</v>
      </c>
      <c r="O3048" t="s">
        <v>23</v>
      </c>
      <c r="P3048" t="s">
        <v>26</v>
      </c>
      <c r="Q3048" t="s">
        <v>2348</v>
      </c>
      <c r="R3048" s="13">
        <v>21</v>
      </c>
      <c r="S3048" s="13">
        <v>1</v>
      </c>
      <c r="T3048" s="21">
        <v>1</v>
      </c>
      <c r="V3048" t="s">
        <v>2154</v>
      </c>
      <c r="W3048" t="s">
        <v>17595</v>
      </c>
      <c r="X3048" s="20" t="str">
        <f>+IF(V3048="","-",CONCATENATE(V3048,"_",W3048))</f>
        <v>FINES_R19</v>
      </c>
      <c r="Y3048" s="59">
        <v>0.18065850436687469</v>
      </c>
      <c r="Z3048" t="s">
        <v>134</v>
      </c>
      <c r="AA3048" t="s">
        <v>2394</v>
      </c>
      <c r="AB3048" t="str">
        <f>+IF(W3048="","-",IF(W3048="UNICO","CENSO","MUESTRA"))</f>
        <v>MUESTRA</v>
      </c>
      <c r="AC3048" t="s">
        <v>2398</v>
      </c>
      <c r="AD3048" t="s">
        <v>11594</v>
      </c>
      <c r="AF3048">
        <f>+COUNTIF(Piloto!C:C,MARCO!A3048)</f>
        <v>0</v>
      </c>
    </row>
    <row r="3049" spans="1:32" x14ac:dyDescent="0.25">
      <c r="A3049" s="5" t="str">
        <f t="shared" si="47"/>
        <v>R 19 - D 43 - 451 - 2190</v>
      </c>
      <c r="B3049" s="23" t="s">
        <v>2347</v>
      </c>
      <c r="C3049" t="s">
        <v>161</v>
      </c>
      <c r="D3049" t="s">
        <v>677</v>
      </c>
      <c r="E3049" t="s">
        <v>678</v>
      </c>
      <c r="F3049" t="s">
        <v>134</v>
      </c>
      <c r="G3049" t="s">
        <v>134</v>
      </c>
      <c r="H3049" t="s">
        <v>5092</v>
      </c>
      <c r="I3049" t="s">
        <v>20</v>
      </c>
      <c r="J3049" t="s">
        <v>2349</v>
      </c>
      <c r="K3049" t="s">
        <v>21</v>
      </c>
      <c r="M3049" t="s">
        <v>5093</v>
      </c>
      <c r="N3049" t="s">
        <v>22</v>
      </c>
      <c r="O3049" t="s">
        <v>23</v>
      </c>
      <c r="P3049" t="s">
        <v>26</v>
      </c>
      <c r="Q3049" t="s">
        <v>2348</v>
      </c>
      <c r="R3049" s="13">
        <v>26</v>
      </c>
      <c r="S3049" s="13">
        <v>1</v>
      </c>
      <c r="T3049" s="21">
        <v>1</v>
      </c>
      <c r="V3049" t="s">
        <v>2154</v>
      </c>
      <c r="W3049" t="s">
        <v>17595</v>
      </c>
      <c r="X3049" s="20" t="str">
        <f>+IF(V3049="","-",CONCATENATE(V3049,"_",W3049))</f>
        <v>FINES_R19</v>
      </c>
      <c r="Y3049" s="59">
        <v>0.1861029714345932</v>
      </c>
      <c r="Z3049" t="s">
        <v>134</v>
      </c>
      <c r="AA3049" t="s">
        <v>2394</v>
      </c>
      <c r="AB3049" t="str">
        <f>+IF(W3049="","-",IF(W3049="UNICO","CENSO","MUESTRA"))</f>
        <v>MUESTRA</v>
      </c>
      <c r="AC3049" t="s">
        <v>2398</v>
      </c>
      <c r="AD3049" t="s">
        <v>5094</v>
      </c>
      <c r="AF3049">
        <f>+COUNTIF(Piloto!C:C,MARCO!A3049)</f>
        <v>0</v>
      </c>
    </row>
    <row r="3050" spans="1:32" x14ac:dyDescent="0.25">
      <c r="A3050" s="5" t="str">
        <f t="shared" si="47"/>
        <v>R 19 - D 43 - 451 - 4497</v>
      </c>
      <c r="B3050" s="23" t="s">
        <v>2347</v>
      </c>
      <c r="C3050" t="s">
        <v>161</v>
      </c>
      <c r="D3050" t="s">
        <v>677</v>
      </c>
      <c r="E3050" t="s">
        <v>678</v>
      </c>
      <c r="F3050" t="s">
        <v>134</v>
      </c>
      <c r="G3050" t="s">
        <v>134</v>
      </c>
      <c r="H3050" t="s">
        <v>11610</v>
      </c>
      <c r="I3050" t="s">
        <v>20</v>
      </c>
      <c r="J3050" t="s">
        <v>2349</v>
      </c>
      <c r="K3050" t="s">
        <v>21</v>
      </c>
      <c r="M3050" t="s">
        <v>11611</v>
      </c>
      <c r="N3050" t="s">
        <v>22</v>
      </c>
      <c r="O3050" t="s">
        <v>23</v>
      </c>
      <c r="P3050" t="s">
        <v>26</v>
      </c>
      <c r="Q3050" t="s">
        <v>2348</v>
      </c>
      <c r="R3050" s="13">
        <v>0</v>
      </c>
      <c r="S3050" s="13">
        <v>1</v>
      </c>
      <c r="T3050" s="21">
        <v>1</v>
      </c>
      <c r="V3050" t="s">
        <v>2154</v>
      </c>
      <c r="W3050" t="s">
        <v>17595</v>
      </c>
      <c r="X3050" s="20" t="str">
        <f>+IF(V3050="","-",CONCATENATE(V3050,"_",W3050))</f>
        <v>FINES_R19</v>
      </c>
      <c r="Y3050" s="59">
        <v>0.1867822855710983</v>
      </c>
      <c r="Z3050" t="s">
        <v>134</v>
      </c>
      <c r="AA3050" t="s">
        <v>2394</v>
      </c>
      <c r="AB3050" t="str">
        <f>+IF(W3050="","-",IF(W3050="UNICO","CENSO","MUESTRA"))</f>
        <v>MUESTRA</v>
      </c>
      <c r="AC3050" t="s">
        <v>2397</v>
      </c>
      <c r="AD3050" t="s">
        <v>11612</v>
      </c>
      <c r="AF3050">
        <f>+COUNTIF(Piloto!C:C,MARCO!A3050)</f>
        <v>0</v>
      </c>
    </row>
    <row r="3051" spans="1:32" x14ac:dyDescent="0.25">
      <c r="A3051" s="5" t="str">
        <f t="shared" si="47"/>
        <v>R 19 - D 43 - 451 - 2239</v>
      </c>
      <c r="B3051" s="23" t="s">
        <v>2347</v>
      </c>
      <c r="C3051" t="s">
        <v>161</v>
      </c>
      <c r="D3051" t="s">
        <v>677</v>
      </c>
      <c r="E3051" t="s">
        <v>678</v>
      </c>
      <c r="F3051" t="s">
        <v>134</v>
      </c>
      <c r="G3051" t="s">
        <v>134</v>
      </c>
      <c r="H3051" t="s">
        <v>5221</v>
      </c>
      <c r="I3051" t="s">
        <v>20</v>
      </c>
      <c r="J3051" t="s">
        <v>2349</v>
      </c>
      <c r="K3051" t="s">
        <v>21</v>
      </c>
      <c r="M3051" t="s">
        <v>5222</v>
      </c>
      <c r="N3051" t="s">
        <v>22</v>
      </c>
      <c r="O3051" t="s">
        <v>23</v>
      </c>
      <c r="P3051" t="s">
        <v>26</v>
      </c>
      <c r="Q3051" t="s">
        <v>2348</v>
      </c>
      <c r="R3051" s="13">
        <v>17</v>
      </c>
      <c r="S3051" s="13">
        <v>1</v>
      </c>
      <c r="T3051" s="21">
        <v>1</v>
      </c>
      <c r="V3051" t="s">
        <v>2154</v>
      </c>
      <c r="W3051" t="s">
        <v>17595</v>
      </c>
      <c r="X3051" s="20" t="str">
        <f>+IF(V3051="","-",CONCATENATE(V3051,"_",W3051))</f>
        <v>FINES_R19</v>
      </c>
      <c r="Y3051" s="59">
        <v>0.1892012357711792</v>
      </c>
      <c r="Z3051" t="s">
        <v>134</v>
      </c>
      <c r="AA3051" t="s">
        <v>2394</v>
      </c>
      <c r="AB3051" t="str">
        <f>+IF(W3051="","-",IF(W3051="UNICO","CENSO","MUESTRA"))</f>
        <v>MUESTRA</v>
      </c>
      <c r="AC3051" t="s">
        <v>2397</v>
      </c>
      <c r="AD3051" t="s">
        <v>5223</v>
      </c>
      <c r="AF3051">
        <f>+COUNTIF(Piloto!C:C,MARCO!A3051)</f>
        <v>0</v>
      </c>
    </row>
    <row r="3052" spans="1:32" x14ac:dyDescent="0.25">
      <c r="A3052" s="5" t="str">
        <f t="shared" si="47"/>
        <v>R 19 - D 43 - 451 - 2194</v>
      </c>
      <c r="B3052" s="23" t="s">
        <v>2347</v>
      </c>
      <c r="C3052" t="s">
        <v>161</v>
      </c>
      <c r="D3052" t="s">
        <v>677</v>
      </c>
      <c r="E3052" t="s">
        <v>678</v>
      </c>
      <c r="F3052" t="s">
        <v>134</v>
      </c>
      <c r="G3052" t="s">
        <v>134</v>
      </c>
      <c r="H3052" t="s">
        <v>5001</v>
      </c>
      <c r="I3052" t="s">
        <v>20</v>
      </c>
      <c r="J3052" t="s">
        <v>2349</v>
      </c>
      <c r="K3052" t="s">
        <v>21</v>
      </c>
      <c r="M3052" t="s">
        <v>4964</v>
      </c>
      <c r="N3052" t="s">
        <v>22</v>
      </c>
      <c r="O3052" t="s">
        <v>23</v>
      </c>
      <c r="P3052" t="s">
        <v>26</v>
      </c>
      <c r="Q3052" t="s">
        <v>2348</v>
      </c>
      <c r="R3052" s="13">
        <v>91</v>
      </c>
      <c r="S3052" s="13">
        <v>3</v>
      </c>
      <c r="T3052" s="21">
        <v>1</v>
      </c>
      <c r="V3052" t="s">
        <v>2154</v>
      </c>
      <c r="W3052" t="s">
        <v>17595</v>
      </c>
      <c r="X3052" s="20" t="str">
        <f>+IF(V3052="","-",CONCATENATE(V3052,"_",W3052))</f>
        <v>FINES_R19</v>
      </c>
      <c r="Y3052" s="59">
        <v>0.20592693984508509</v>
      </c>
      <c r="Z3052" t="s">
        <v>134</v>
      </c>
      <c r="AA3052" t="s">
        <v>2394</v>
      </c>
      <c r="AB3052" t="str">
        <f>+IF(W3052="","-",IF(W3052="UNICO","CENSO","MUESTRA"))</f>
        <v>MUESTRA</v>
      </c>
      <c r="AC3052" t="s">
        <v>2397</v>
      </c>
      <c r="AD3052" t="s">
        <v>5002</v>
      </c>
      <c r="AF3052">
        <f>+COUNTIF(Piloto!C:C,MARCO!A3052)</f>
        <v>0</v>
      </c>
    </row>
    <row r="3053" spans="1:32" x14ac:dyDescent="0.25">
      <c r="A3053" s="5" t="str">
        <f t="shared" si="47"/>
        <v>R 19 - D 43 - 451 - 4501</v>
      </c>
      <c r="B3053" s="23" t="s">
        <v>2347</v>
      </c>
      <c r="C3053" t="s">
        <v>161</v>
      </c>
      <c r="D3053" t="s">
        <v>677</v>
      </c>
      <c r="E3053" t="s">
        <v>678</v>
      </c>
      <c r="F3053" t="s">
        <v>134</v>
      </c>
      <c r="G3053" t="s">
        <v>134</v>
      </c>
      <c r="H3053" t="s">
        <v>11627</v>
      </c>
      <c r="I3053" t="s">
        <v>20</v>
      </c>
      <c r="J3053" t="s">
        <v>2349</v>
      </c>
      <c r="K3053" t="s">
        <v>21</v>
      </c>
      <c r="M3053" t="s">
        <v>11628</v>
      </c>
      <c r="N3053" t="s">
        <v>22</v>
      </c>
      <c r="O3053" t="s">
        <v>23</v>
      </c>
      <c r="P3053" t="s">
        <v>26</v>
      </c>
      <c r="Q3053" t="s">
        <v>2348</v>
      </c>
      <c r="R3053" s="13">
        <v>1</v>
      </c>
      <c r="S3053" s="13">
        <v>1</v>
      </c>
      <c r="T3053" s="21">
        <v>1</v>
      </c>
      <c r="V3053" t="s">
        <v>2154</v>
      </c>
      <c r="W3053" t="s">
        <v>17595</v>
      </c>
      <c r="X3053" s="20" t="str">
        <f>+IF(V3053="","-",CONCATENATE(V3053,"_",W3053))</f>
        <v>FINES_R19</v>
      </c>
      <c r="Y3053" s="59">
        <v>0.2135498970746994</v>
      </c>
      <c r="Z3053" t="s">
        <v>134</v>
      </c>
      <c r="AA3053" t="s">
        <v>2394</v>
      </c>
      <c r="AB3053" t="str">
        <f>+IF(W3053="","-",IF(W3053="UNICO","CENSO","MUESTRA"))</f>
        <v>MUESTRA</v>
      </c>
      <c r="AC3053" t="s">
        <v>2397</v>
      </c>
      <c r="AD3053" t="s">
        <v>11629</v>
      </c>
      <c r="AF3053">
        <f>+COUNTIF(Piloto!C:C,MARCO!A3053)</f>
        <v>0</v>
      </c>
    </row>
    <row r="3054" spans="1:32" x14ac:dyDescent="0.25">
      <c r="A3054" s="5" t="str">
        <f t="shared" si="47"/>
        <v>R 19 - D 68 - 451 - 1879</v>
      </c>
      <c r="B3054" s="23" t="s">
        <v>2347</v>
      </c>
      <c r="C3054" t="s">
        <v>161</v>
      </c>
      <c r="D3054" t="s">
        <v>1069</v>
      </c>
      <c r="E3054" t="s">
        <v>1070</v>
      </c>
      <c r="F3054" t="s">
        <v>134</v>
      </c>
      <c r="G3054" t="s">
        <v>134</v>
      </c>
      <c r="H3054" t="s">
        <v>5258</v>
      </c>
      <c r="I3054" t="s">
        <v>20</v>
      </c>
      <c r="J3054" t="s">
        <v>2349</v>
      </c>
      <c r="K3054" t="s">
        <v>21</v>
      </c>
      <c r="M3054" t="s">
        <v>2316</v>
      </c>
      <c r="N3054" t="s">
        <v>22</v>
      </c>
      <c r="O3054" t="s">
        <v>23</v>
      </c>
      <c r="P3054" t="s">
        <v>26</v>
      </c>
      <c r="Q3054" t="s">
        <v>2348</v>
      </c>
      <c r="R3054" s="13">
        <v>21</v>
      </c>
      <c r="S3054" s="13">
        <v>1</v>
      </c>
      <c r="T3054" s="21">
        <v>1</v>
      </c>
      <c r="V3054" t="s">
        <v>2154</v>
      </c>
      <c r="W3054" t="s">
        <v>17595</v>
      </c>
      <c r="X3054" s="20" t="str">
        <f>+IF(V3054="","-",CONCATENATE(V3054,"_",W3054))</f>
        <v>FINES_R19</v>
      </c>
      <c r="Y3054" s="59">
        <v>0.23163595795631409</v>
      </c>
      <c r="Z3054" t="s">
        <v>134</v>
      </c>
      <c r="AA3054" t="s">
        <v>2394</v>
      </c>
      <c r="AB3054" t="str">
        <f>+IF(W3054="","-",IF(W3054="UNICO","CENSO","MUESTRA"))</f>
        <v>MUESTRA</v>
      </c>
      <c r="AC3054" t="s">
        <v>2398</v>
      </c>
      <c r="AD3054" t="s">
        <v>5259</v>
      </c>
      <c r="AF3054">
        <f>+COUNTIF(Piloto!C:C,MARCO!A3054)</f>
        <v>0</v>
      </c>
    </row>
    <row r="3055" spans="1:32" x14ac:dyDescent="0.25">
      <c r="A3055" s="5" t="str">
        <f t="shared" si="47"/>
        <v>R 19 - D 43 - 451 - 2201</v>
      </c>
      <c r="B3055" s="23" t="s">
        <v>2347</v>
      </c>
      <c r="C3055" t="s">
        <v>161</v>
      </c>
      <c r="D3055" t="s">
        <v>677</v>
      </c>
      <c r="E3055" t="s">
        <v>678</v>
      </c>
      <c r="F3055" t="s">
        <v>134</v>
      </c>
      <c r="G3055" t="s">
        <v>134</v>
      </c>
      <c r="H3055" t="s">
        <v>4890</v>
      </c>
      <c r="I3055" t="s">
        <v>20</v>
      </c>
      <c r="J3055" t="s">
        <v>2349</v>
      </c>
      <c r="K3055" t="s">
        <v>21</v>
      </c>
      <c r="M3055" t="s">
        <v>4891</v>
      </c>
      <c r="N3055" t="s">
        <v>22</v>
      </c>
      <c r="O3055" t="s">
        <v>23</v>
      </c>
      <c r="P3055" t="s">
        <v>26</v>
      </c>
      <c r="Q3055" t="s">
        <v>2348</v>
      </c>
      <c r="R3055" s="13">
        <v>20</v>
      </c>
      <c r="S3055" s="13">
        <v>1</v>
      </c>
      <c r="T3055" s="21">
        <v>1</v>
      </c>
      <c r="V3055" t="s">
        <v>2154</v>
      </c>
      <c r="W3055" t="s">
        <v>17595</v>
      </c>
      <c r="X3055" s="20" t="str">
        <f>+IF(V3055="","-",CONCATENATE(V3055,"_",W3055))</f>
        <v>FINES_R19</v>
      </c>
      <c r="Y3055" s="59">
        <v>0.2327580600976944</v>
      </c>
      <c r="Z3055" t="s">
        <v>134</v>
      </c>
      <c r="AA3055" t="s">
        <v>2394</v>
      </c>
      <c r="AB3055" t="str">
        <f>+IF(W3055="","-",IF(W3055="UNICO","CENSO","MUESTRA"))</f>
        <v>MUESTRA</v>
      </c>
      <c r="AC3055" t="s">
        <v>2398</v>
      </c>
      <c r="AD3055" t="s">
        <v>4892</v>
      </c>
      <c r="AF3055">
        <f>+COUNTIF(Piloto!C:C,MARCO!A3055)</f>
        <v>0</v>
      </c>
    </row>
    <row r="3056" spans="1:32" x14ac:dyDescent="0.25">
      <c r="A3056" s="5" t="str">
        <f t="shared" si="47"/>
        <v>R 19 - D 43 - 451 - 2242</v>
      </c>
      <c r="B3056" s="23" t="s">
        <v>2347</v>
      </c>
      <c r="C3056" t="s">
        <v>161</v>
      </c>
      <c r="D3056" t="s">
        <v>677</v>
      </c>
      <c r="E3056" t="s">
        <v>678</v>
      </c>
      <c r="F3056" t="s">
        <v>134</v>
      </c>
      <c r="G3056" t="s">
        <v>134</v>
      </c>
      <c r="H3056" t="s">
        <v>4843</v>
      </c>
      <c r="I3056" t="s">
        <v>20</v>
      </c>
      <c r="J3056" t="s">
        <v>2349</v>
      </c>
      <c r="K3056" t="s">
        <v>21</v>
      </c>
      <c r="M3056" t="s">
        <v>4844</v>
      </c>
      <c r="N3056" t="s">
        <v>22</v>
      </c>
      <c r="O3056" t="s">
        <v>23</v>
      </c>
      <c r="P3056" t="s">
        <v>26</v>
      </c>
      <c r="Q3056" t="s">
        <v>2348</v>
      </c>
      <c r="R3056" s="13">
        <v>114</v>
      </c>
      <c r="S3056" s="13">
        <v>3</v>
      </c>
      <c r="T3056" s="21">
        <v>1</v>
      </c>
      <c r="V3056" t="s">
        <v>2154</v>
      </c>
      <c r="W3056" t="s">
        <v>17595</v>
      </c>
      <c r="X3056" s="20" t="str">
        <f>+IF(V3056="","-",CONCATENATE(V3056,"_",W3056))</f>
        <v>FINES_R19</v>
      </c>
      <c r="Y3056" s="59">
        <v>0.23481015861034391</v>
      </c>
      <c r="Z3056" t="s">
        <v>134</v>
      </c>
      <c r="AA3056" t="s">
        <v>2394</v>
      </c>
      <c r="AB3056" t="str">
        <f>+IF(W3056="","-",IF(W3056="UNICO","CENSO","MUESTRA"))</f>
        <v>MUESTRA</v>
      </c>
      <c r="AC3056" t="s">
        <v>2398</v>
      </c>
      <c r="AD3056" t="s">
        <v>4845</v>
      </c>
      <c r="AF3056">
        <f>+COUNTIF(Piloto!C:C,MARCO!A3056)</f>
        <v>0</v>
      </c>
    </row>
    <row r="3057" spans="1:32" x14ac:dyDescent="0.25">
      <c r="A3057" s="5" t="str">
        <f t="shared" si="47"/>
        <v>R 19 - D 43 - 451 - 3295</v>
      </c>
      <c r="B3057" s="23" t="s">
        <v>2347</v>
      </c>
      <c r="C3057" t="s">
        <v>161</v>
      </c>
      <c r="D3057" t="s">
        <v>677</v>
      </c>
      <c r="E3057" t="s">
        <v>678</v>
      </c>
      <c r="F3057" t="s">
        <v>134</v>
      </c>
      <c r="G3057" t="s">
        <v>134</v>
      </c>
      <c r="H3057" t="s">
        <v>4946</v>
      </c>
      <c r="I3057" t="s">
        <v>20</v>
      </c>
      <c r="J3057" t="s">
        <v>2349</v>
      </c>
      <c r="K3057" t="s">
        <v>21</v>
      </c>
      <c r="M3057" t="s">
        <v>4947</v>
      </c>
      <c r="N3057" t="s">
        <v>22</v>
      </c>
      <c r="O3057" t="s">
        <v>23</v>
      </c>
      <c r="P3057" t="s">
        <v>26</v>
      </c>
      <c r="Q3057" t="s">
        <v>2348</v>
      </c>
      <c r="R3057" s="13">
        <v>26</v>
      </c>
      <c r="S3057" s="13">
        <v>1</v>
      </c>
      <c r="T3057" s="21">
        <v>1</v>
      </c>
      <c r="V3057" t="s">
        <v>2154</v>
      </c>
      <c r="W3057" t="s">
        <v>17595</v>
      </c>
      <c r="X3057" s="20" t="str">
        <f>+IF(V3057="","-",CONCATENATE(V3057,"_",W3057))</f>
        <v>FINES_R19</v>
      </c>
      <c r="Y3057" s="59">
        <v>0.24107357859611511</v>
      </c>
      <c r="Z3057" t="s">
        <v>134</v>
      </c>
      <c r="AA3057" t="s">
        <v>2394</v>
      </c>
      <c r="AB3057" t="str">
        <f>+IF(W3057="","-",IF(W3057="UNICO","CENSO","MUESTRA"))</f>
        <v>MUESTRA</v>
      </c>
      <c r="AC3057" t="s">
        <v>2397</v>
      </c>
      <c r="AD3057" t="s">
        <v>4948</v>
      </c>
      <c r="AF3057">
        <f>+COUNTIF(Piloto!C:C,MARCO!A3057)</f>
        <v>0</v>
      </c>
    </row>
    <row r="3058" spans="1:32" x14ac:dyDescent="0.25">
      <c r="A3058" s="5" t="str">
        <f t="shared" si="47"/>
        <v>R 19 - D 43 - 451 - 4115</v>
      </c>
      <c r="B3058" s="23" t="s">
        <v>2347</v>
      </c>
      <c r="C3058" t="s">
        <v>161</v>
      </c>
      <c r="D3058" t="s">
        <v>677</v>
      </c>
      <c r="E3058" t="s">
        <v>678</v>
      </c>
      <c r="F3058" t="s">
        <v>134</v>
      </c>
      <c r="G3058" t="s">
        <v>134</v>
      </c>
      <c r="H3058" t="s">
        <v>5150</v>
      </c>
      <c r="I3058" t="s">
        <v>20</v>
      </c>
      <c r="J3058" t="s">
        <v>2349</v>
      </c>
      <c r="K3058" t="s">
        <v>21</v>
      </c>
      <c r="M3058" t="s">
        <v>2311</v>
      </c>
      <c r="N3058" t="s">
        <v>22</v>
      </c>
      <c r="O3058" t="s">
        <v>23</v>
      </c>
      <c r="P3058" t="s">
        <v>26</v>
      </c>
      <c r="Q3058" t="s">
        <v>2348</v>
      </c>
      <c r="R3058" s="13">
        <v>24</v>
      </c>
      <c r="S3058" s="13">
        <v>1</v>
      </c>
      <c r="T3058" s="21">
        <v>1</v>
      </c>
      <c r="V3058" t="s">
        <v>2154</v>
      </c>
      <c r="W3058" t="s">
        <v>17595</v>
      </c>
      <c r="X3058" s="20" t="str">
        <f>+IF(V3058="","-",CONCATENATE(V3058,"_",W3058))</f>
        <v>FINES_R19</v>
      </c>
      <c r="Y3058" s="59">
        <v>0.24401190876960749</v>
      </c>
      <c r="Z3058" t="s">
        <v>134</v>
      </c>
      <c r="AA3058" t="s">
        <v>2394</v>
      </c>
      <c r="AB3058" t="str">
        <f>+IF(W3058="","-",IF(W3058="UNICO","CENSO","MUESTRA"))</f>
        <v>MUESTRA</v>
      </c>
      <c r="AC3058" t="s">
        <v>2397</v>
      </c>
      <c r="AD3058" t="s">
        <v>5151</v>
      </c>
      <c r="AF3058">
        <f>+COUNTIF(Piloto!C:C,MARCO!A3058)</f>
        <v>0</v>
      </c>
    </row>
    <row r="3059" spans="1:32" x14ac:dyDescent="0.25">
      <c r="A3059" s="5" t="str">
        <f t="shared" si="47"/>
        <v>R 19 - D 43 - 451 - 2173</v>
      </c>
      <c r="B3059" s="23" t="s">
        <v>2347</v>
      </c>
      <c r="C3059" t="s">
        <v>161</v>
      </c>
      <c r="D3059" t="s">
        <v>677</v>
      </c>
      <c r="E3059" t="s">
        <v>678</v>
      </c>
      <c r="F3059" t="s">
        <v>134</v>
      </c>
      <c r="G3059" t="s">
        <v>134</v>
      </c>
      <c r="H3059" t="s">
        <v>4855</v>
      </c>
      <c r="I3059" t="s">
        <v>20</v>
      </c>
      <c r="J3059" t="s">
        <v>2349</v>
      </c>
      <c r="K3059" t="s">
        <v>21</v>
      </c>
      <c r="M3059" t="s">
        <v>4856</v>
      </c>
      <c r="N3059" t="s">
        <v>22</v>
      </c>
      <c r="O3059" t="s">
        <v>23</v>
      </c>
      <c r="P3059" t="s">
        <v>26</v>
      </c>
      <c r="Q3059" t="s">
        <v>2348</v>
      </c>
      <c r="R3059" s="13">
        <v>39</v>
      </c>
      <c r="S3059" s="13">
        <v>1</v>
      </c>
      <c r="T3059" s="21">
        <v>1</v>
      </c>
      <c r="V3059" t="s">
        <v>2154</v>
      </c>
      <c r="W3059" t="s">
        <v>17595</v>
      </c>
      <c r="X3059" s="20" t="str">
        <f>+IF(V3059="","-",CONCATENATE(V3059,"_",W3059))</f>
        <v>FINES_R19</v>
      </c>
      <c r="Y3059" s="59">
        <v>0.2456509917974472</v>
      </c>
      <c r="Z3059" t="s">
        <v>134</v>
      </c>
      <c r="AA3059" t="s">
        <v>2394</v>
      </c>
      <c r="AB3059" t="str">
        <f>+IF(W3059="","-",IF(W3059="UNICO","CENSO","MUESTRA"))</f>
        <v>MUESTRA</v>
      </c>
      <c r="AC3059" t="s">
        <v>2398</v>
      </c>
      <c r="AD3059" t="s">
        <v>4857</v>
      </c>
      <c r="AF3059">
        <f>+COUNTIF(Piloto!C:C,MARCO!A3059)</f>
        <v>0</v>
      </c>
    </row>
    <row r="3060" spans="1:32" x14ac:dyDescent="0.25">
      <c r="A3060" s="5" t="str">
        <f t="shared" si="47"/>
        <v>R 19 - D 68 - 451 - 2924</v>
      </c>
      <c r="B3060" s="23" t="s">
        <v>2347</v>
      </c>
      <c r="C3060" t="s">
        <v>161</v>
      </c>
      <c r="D3060" t="s">
        <v>1069</v>
      </c>
      <c r="E3060" t="s">
        <v>1070</v>
      </c>
      <c r="F3060" t="s">
        <v>134</v>
      </c>
      <c r="G3060" t="s">
        <v>134</v>
      </c>
      <c r="H3060" t="s">
        <v>11636</v>
      </c>
      <c r="I3060" t="s">
        <v>20</v>
      </c>
      <c r="J3060" t="s">
        <v>2349</v>
      </c>
      <c r="K3060" t="s">
        <v>21</v>
      </c>
      <c r="M3060" t="s">
        <v>11637</v>
      </c>
      <c r="N3060" t="s">
        <v>22</v>
      </c>
      <c r="O3060" t="s">
        <v>23</v>
      </c>
      <c r="P3060" t="s">
        <v>26</v>
      </c>
      <c r="Q3060" t="s">
        <v>2348</v>
      </c>
      <c r="R3060" s="13">
        <v>18</v>
      </c>
      <c r="S3060" s="13">
        <v>1</v>
      </c>
      <c r="T3060" s="21">
        <v>1</v>
      </c>
      <c r="V3060" t="s">
        <v>2154</v>
      </c>
      <c r="W3060" t="s">
        <v>17595</v>
      </c>
      <c r="X3060" s="20" t="str">
        <f>+IF(V3060="","-",CONCATENATE(V3060,"_",W3060))</f>
        <v>FINES_R19</v>
      </c>
      <c r="Y3060" s="59">
        <v>0.25221425294876099</v>
      </c>
      <c r="Z3060" t="s">
        <v>134</v>
      </c>
      <c r="AA3060" t="s">
        <v>2394</v>
      </c>
      <c r="AB3060" t="str">
        <f>+IF(W3060="","-",IF(W3060="UNICO","CENSO","MUESTRA"))</f>
        <v>MUESTRA</v>
      </c>
      <c r="AC3060" t="s">
        <v>2397</v>
      </c>
      <c r="AD3060" t="s">
        <v>11638</v>
      </c>
      <c r="AF3060">
        <f>+COUNTIF(Piloto!C:C,MARCO!A3060)</f>
        <v>0</v>
      </c>
    </row>
    <row r="3061" spans="1:32" x14ac:dyDescent="0.25">
      <c r="A3061" s="5" t="str">
        <f t="shared" si="47"/>
        <v>R 19 - D 68 - 451 - 1876</v>
      </c>
      <c r="B3061" s="23" t="s">
        <v>2347</v>
      </c>
      <c r="C3061" t="s">
        <v>161</v>
      </c>
      <c r="D3061" t="s">
        <v>1069</v>
      </c>
      <c r="E3061" t="s">
        <v>1070</v>
      </c>
      <c r="F3061" t="s">
        <v>134</v>
      </c>
      <c r="G3061" t="s">
        <v>134</v>
      </c>
      <c r="H3061" t="s">
        <v>5244</v>
      </c>
      <c r="I3061" t="s">
        <v>20</v>
      </c>
      <c r="J3061" t="s">
        <v>2349</v>
      </c>
      <c r="K3061" t="s">
        <v>21</v>
      </c>
      <c r="M3061" t="s">
        <v>3966</v>
      </c>
      <c r="N3061" t="s">
        <v>22</v>
      </c>
      <c r="O3061" t="s">
        <v>23</v>
      </c>
      <c r="P3061" t="s">
        <v>26</v>
      </c>
      <c r="Q3061" t="s">
        <v>2348</v>
      </c>
      <c r="R3061" s="13">
        <v>70</v>
      </c>
      <c r="S3061" s="13">
        <v>3</v>
      </c>
      <c r="T3061" s="21">
        <v>1</v>
      </c>
      <c r="V3061" t="s">
        <v>2154</v>
      </c>
      <c r="W3061" t="s">
        <v>17595</v>
      </c>
      <c r="X3061" s="20" t="str">
        <f>+IF(V3061="","-",CONCATENATE(V3061,"_",W3061))</f>
        <v>FINES_R19</v>
      </c>
      <c r="Y3061" s="59">
        <v>0.25630593299865723</v>
      </c>
      <c r="Z3061" t="s">
        <v>134</v>
      </c>
      <c r="AA3061" t="s">
        <v>2394</v>
      </c>
      <c r="AB3061" t="str">
        <f>+IF(W3061="","-",IF(W3061="UNICO","CENSO","MUESTRA"))</f>
        <v>MUESTRA</v>
      </c>
      <c r="AC3061" t="s">
        <v>2398</v>
      </c>
      <c r="AD3061" t="s">
        <v>5245</v>
      </c>
      <c r="AF3061">
        <f>+COUNTIF(Piloto!C:C,MARCO!A3061)</f>
        <v>0</v>
      </c>
    </row>
    <row r="3062" spans="1:32" x14ac:dyDescent="0.25">
      <c r="A3062" s="5" t="str">
        <f t="shared" si="47"/>
        <v>R 19 - D 68 - 451 - 0024</v>
      </c>
      <c r="B3062" s="23" t="s">
        <v>2347</v>
      </c>
      <c r="C3062" t="s">
        <v>161</v>
      </c>
      <c r="D3062" t="s">
        <v>1069</v>
      </c>
      <c r="E3062" t="s">
        <v>1070</v>
      </c>
      <c r="F3062" t="s">
        <v>134</v>
      </c>
      <c r="G3062" t="s">
        <v>134</v>
      </c>
      <c r="H3062" t="s">
        <v>5261</v>
      </c>
      <c r="I3062" t="s">
        <v>20</v>
      </c>
      <c r="J3062" t="s">
        <v>2349</v>
      </c>
      <c r="K3062" t="s">
        <v>21</v>
      </c>
      <c r="M3062" t="s">
        <v>2315</v>
      </c>
      <c r="N3062" t="s">
        <v>22</v>
      </c>
      <c r="O3062" t="s">
        <v>23</v>
      </c>
      <c r="P3062" t="s">
        <v>26</v>
      </c>
      <c r="Q3062" t="s">
        <v>2348</v>
      </c>
      <c r="R3062" s="13">
        <v>40</v>
      </c>
      <c r="S3062" s="13">
        <v>2</v>
      </c>
      <c r="T3062" s="21">
        <v>1</v>
      </c>
      <c r="V3062" t="s">
        <v>2154</v>
      </c>
      <c r="W3062" t="s">
        <v>17595</v>
      </c>
      <c r="X3062" s="20" t="str">
        <f>+IF(V3062="","-",CONCATENATE(V3062,"_",W3062))</f>
        <v>FINES_R19</v>
      </c>
      <c r="Y3062" s="59">
        <v>0.25630593299865723</v>
      </c>
      <c r="Z3062" t="s">
        <v>134</v>
      </c>
      <c r="AA3062" t="s">
        <v>2394</v>
      </c>
      <c r="AB3062" t="str">
        <f>+IF(W3062="","-",IF(W3062="UNICO","CENSO","MUESTRA"))</f>
        <v>MUESTRA</v>
      </c>
      <c r="AC3062" t="s">
        <v>2397</v>
      </c>
      <c r="AD3062" t="s">
        <v>5262</v>
      </c>
      <c r="AF3062">
        <f>+COUNTIF(Piloto!C:C,MARCO!A3062)</f>
        <v>0</v>
      </c>
    </row>
    <row r="3063" spans="1:32" x14ac:dyDescent="0.25">
      <c r="A3063" s="5" t="str">
        <f t="shared" si="47"/>
        <v>R 19 - D 43 - 451 - 0402</v>
      </c>
      <c r="B3063" s="23" t="s">
        <v>2347</v>
      </c>
      <c r="C3063" t="s">
        <v>161</v>
      </c>
      <c r="D3063" t="s">
        <v>677</v>
      </c>
      <c r="E3063" t="s">
        <v>678</v>
      </c>
      <c r="F3063" t="s">
        <v>134</v>
      </c>
      <c r="G3063" t="s">
        <v>134</v>
      </c>
      <c r="H3063" t="s">
        <v>11618</v>
      </c>
      <c r="I3063" t="s">
        <v>20</v>
      </c>
      <c r="J3063" t="s">
        <v>2349</v>
      </c>
      <c r="K3063" t="s">
        <v>21</v>
      </c>
      <c r="M3063" t="s">
        <v>11619</v>
      </c>
      <c r="N3063" t="s">
        <v>22</v>
      </c>
      <c r="O3063" t="s">
        <v>23</v>
      </c>
      <c r="P3063" t="s">
        <v>26</v>
      </c>
      <c r="Q3063" t="s">
        <v>2348</v>
      </c>
      <c r="R3063" s="13">
        <v>20</v>
      </c>
      <c r="S3063" s="13">
        <v>1</v>
      </c>
      <c r="T3063" s="21">
        <v>1</v>
      </c>
      <c r="V3063" t="s">
        <v>2154</v>
      </c>
      <c r="W3063" t="s">
        <v>17595</v>
      </c>
      <c r="X3063" s="20" t="str">
        <f>+IF(V3063="","-",CONCATENATE(V3063,"_",W3063))</f>
        <v>FINES_R19</v>
      </c>
      <c r="Y3063" s="59">
        <v>0.25893539190292358</v>
      </c>
      <c r="Z3063" t="s">
        <v>134</v>
      </c>
      <c r="AA3063" t="s">
        <v>2394</v>
      </c>
      <c r="AB3063" t="str">
        <f>+IF(W3063="","-",IF(W3063="UNICO","CENSO","MUESTRA"))</f>
        <v>MUESTRA</v>
      </c>
      <c r="AC3063" t="s">
        <v>2398</v>
      </c>
      <c r="AD3063" t="s">
        <v>11620</v>
      </c>
      <c r="AF3063">
        <f>+COUNTIF(Piloto!C:C,MARCO!A3063)</f>
        <v>0</v>
      </c>
    </row>
    <row r="3064" spans="1:32" x14ac:dyDescent="0.25">
      <c r="A3064" s="5" t="str">
        <f t="shared" si="47"/>
        <v>R 19 - D 43 - 451 - 3994</v>
      </c>
      <c r="B3064" s="23" t="s">
        <v>2347</v>
      </c>
      <c r="C3064" t="s">
        <v>161</v>
      </c>
      <c r="D3064" t="s">
        <v>677</v>
      </c>
      <c r="E3064" t="s">
        <v>678</v>
      </c>
      <c r="F3064" t="s">
        <v>134</v>
      </c>
      <c r="G3064" t="s">
        <v>134</v>
      </c>
      <c r="H3064" t="s">
        <v>11533</v>
      </c>
      <c r="I3064" t="s">
        <v>20</v>
      </c>
      <c r="J3064" t="s">
        <v>2349</v>
      </c>
      <c r="K3064" t="s">
        <v>21</v>
      </c>
      <c r="M3064" t="s">
        <v>11534</v>
      </c>
      <c r="N3064" t="s">
        <v>22</v>
      </c>
      <c r="O3064" t="s">
        <v>23</v>
      </c>
      <c r="P3064" t="s">
        <v>26</v>
      </c>
      <c r="Q3064" t="s">
        <v>2348</v>
      </c>
      <c r="R3064" s="13">
        <v>14</v>
      </c>
      <c r="S3064" s="13">
        <v>1</v>
      </c>
      <c r="T3064" s="21">
        <v>1</v>
      </c>
      <c r="V3064" t="s">
        <v>2154</v>
      </c>
      <c r="W3064" t="s">
        <v>17595</v>
      </c>
      <c r="X3064" s="20" t="str">
        <f>+IF(V3064="","-",CONCATENATE(V3064,"_",W3064))</f>
        <v>FINES_R19</v>
      </c>
      <c r="Y3064" s="59">
        <v>0.26475551724433899</v>
      </c>
      <c r="Z3064" t="s">
        <v>134</v>
      </c>
      <c r="AA3064" t="s">
        <v>2394</v>
      </c>
      <c r="AB3064" t="str">
        <f>+IF(W3064="","-",IF(W3064="UNICO","CENSO","MUESTRA"))</f>
        <v>MUESTRA</v>
      </c>
      <c r="AC3064" t="s">
        <v>2398</v>
      </c>
      <c r="AD3064" t="s">
        <v>11535</v>
      </c>
      <c r="AF3064">
        <f>+COUNTIF(Piloto!C:C,MARCO!A3064)</f>
        <v>0</v>
      </c>
    </row>
    <row r="3065" spans="1:32" x14ac:dyDescent="0.25">
      <c r="A3065" s="5" t="str">
        <f t="shared" si="47"/>
        <v>R 19 - D 43 - 451 - 4498</v>
      </c>
      <c r="B3065" s="23" t="s">
        <v>2347</v>
      </c>
      <c r="C3065" t="s">
        <v>161</v>
      </c>
      <c r="D3065" t="s">
        <v>677</v>
      </c>
      <c r="E3065" t="s">
        <v>678</v>
      </c>
      <c r="F3065" t="s">
        <v>134</v>
      </c>
      <c r="G3065" t="s">
        <v>134</v>
      </c>
      <c r="H3065" t="s">
        <v>11614</v>
      </c>
      <c r="I3065" t="s">
        <v>20</v>
      </c>
      <c r="J3065" t="s">
        <v>2349</v>
      </c>
      <c r="K3065" t="s">
        <v>21</v>
      </c>
      <c r="M3065" t="s">
        <v>11615</v>
      </c>
      <c r="N3065" t="s">
        <v>22</v>
      </c>
      <c r="O3065" t="s">
        <v>23</v>
      </c>
      <c r="P3065" t="s">
        <v>26</v>
      </c>
      <c r="Q3065" t="s">
        <v>2348</v>
      </c>
      <c r="R3065" s="13">
        <v>17</v>
      </c>
      <c r="S3065" s="13">
        <v>1</v>
      </c>
      <c r="T3065" s="21">
        <v>1</v>
      </c>
      <c r="V3065" t="s">
        <v>2154</v>
      </c>
      <c r="W3065" t="s">
        <v>17595</v>
      </c>
      <c r="X3065" s="20" t="str">
        <f>+IF(V3065="","-",CONCATENATE(V3065,"_",W3065))</f>
        <v>FINES_R19</v>
      </c>
      <c r="Y3065" s="59">
        <v>0.26475551724433899</v>
      </c>
      <c r="Z3065" t="s">
        <v>134</v>
      </c>
      <c r="AA3065" t="s">
        <v>2394</v>
      </c>
      <c r="AB3065" t="str">
        <f>+IF(W3065="","-",IF(W3065="UNICO","CENSO","MUESTRA"))</f>
        <v>MUESTRA</v>
      </c>
      <c r="AC3065" t="s">
        <v>2398</v>
      </c>
      <c r="AD3065" t="s">
        <v>11616</v>
      </c>
      <c r="AF3065">
        <f>+COUNTIF(Piloto!C:C,MARCO!A3065)</f>
        <v>0</v>
      </c>
    </row>
    <row r="3066" spans="1:32" x14ac:dyDescent="0.25">
      <c r="A3066" s="5" t="str">
        <f t="shared" si="47"/>
        <v>R 19 - D 43 - 451 - 4500</v>
      </c>
      <c r="B3066" s="23" t="s">
        <v>2347</v>
      </c>
      <c r="C3066" t="s">
        <v>161</v>
      </c>
      <c r="D3066" t="s">
        <v>677</v>
      </c>
      <c r="E3066" t="s">
        <v>678</v>
      </c>
      <c r="F3066" t="s">
        <v>134</v>
      </c>
      <c r="G3066" t="s">
        <v>134</v>
      </c>
      <c r="H3066" t="s">
        <v>11623</v>
      </c>
      <c r="I3066" t="s">
        <v>20</v>
      </c>
      <c r="J3066" t="s">
        <v>2349</v>
      </c>
      <c r="K3066" t="s">
        <v>21</v>
      </c>
      <c r="M3066" t="s">
        <v>11624</v>
      </c>
      <c r="N3066" t="s">
        <v>22</v>
      </c>
      <c r="O3066" t="s">
        <v>23</v>
      </c>
      <c r="P3066" t="s">
        <v>26</v>
      </c>
      <c r="Q3066" t="s">
        <v>2348</v>
      </c>
      <c r="R3066" s="13">
        <v>14</v>
      </c>
      <c r="S3066" s="13">
        <v>1</v>
      </c>
      <c r="T3066" s="21">
        <v>1</v>
      </c>
      <c r="V3066" t="s">
        <v>2154</v>
      </c>
      <c r="W3066" t="s">
        <v>17595</v>
      </c>
      <c r="X3066" s="20" t="str">
        <f>+IF(V3066="","-",CONCATENATE(V3066,"_",W3066))</f>
        <v>FINES_R19</v>
      </c>
      <c r="Y3066" s="59">
        <v>0.26799428462982178</v>
      </c>
      <c r="Z3066" t="s">
        <v>134</v>
      </c>
      <c r="AA3066" t="s">
        <v>2394</v>
      </c>
      <c r="AB3066" t="str">
        <f>+IF(W3066="","-",IF(W3066="UNICO","CENSO","MUESTRA"))</f>
        <v>MUESTRA</v>
      </c>
      <c r="AC3066" t="s">
        <v>2397</v>
      </c>
      <c r="AD3066" t="s">
        <v>11625</v>
      </c>
      <c r="AF3066">
        <f>+COUNTIF(Piloto!C:C,MARCO!A3066)</f>
        <v>0</v>
      </c>
    </row>
    <row r="3067" spans="1:32" x14ac:dyDescent="0.25">
      <c r="A3067" s="5" t="str">
        <f t="shared" si="47"/>
        <v>R 19 - D 68 - 451 - 4305</v>
      </c>
      <c r="B3067" s="23" t="s">
        <v>2347</v>
      </c>
      <c r="C3067" t="s">
        <v>161</v>
      </c>
      <c r="D3067" t="s">
        <v>1069</v>
      </c>
      <c r="E3067" t="s">
        <v>1070</v>
      </c>
      <c r="F3067" t="s">
        <v>134</v>
      </c>
      <c r="G3067" t="s">
        <v>134</v>
      </c>
      <c r="H3067" t="s">
        <v>11650</v>
      </c>
      <c r="I3067" t="s">
        <v>20</v>
      </c>
      <c r="J3067" t="s">
        <v>2349</v>
      </c>
      <c r="K3067" t="s">
        <v>21</v>
      </c>
      <c r="M3067" t="s">
        <v>11651</v>
      </c>
      <c r="N3067" t="s">
        <v>22</v>
      </c>
      <c r="O3067" t="s">
        <v>23</v>
      </c>
      <c r="P3067" t="s">
        <v>26</v>
      </c>
      <c r="Q3067" t="s">
        <v>2348</v>
      </c>
      <c r="R3067" s="13">
        <v>21</v>
      </c>
      <c r="S3067" s="13">
        <v>1</v>
      </c>
      <c r="T3067" s="21">
        <v>1</v>
      </c>
      <c r="V3067" t="s">
        <v>2154</v>
      </c>
      <c r="W3067" t="s">
        <v>17595</v>
      </c>
      <c r="X3067" s="20" t="str">
        <f>+IF(V3067="","-",CONCATENATE(V3067,"_",W3067))</f>
        <v>FINES_R19</v>
      </c>
      <c r="Y3067" s="59">
        <v>0.27426856756210333</v>
      </c>
      <c r="Z3067" t="s">
        <v>134</v>
      </c>
      <c r="AA3067" t="s">
        <v>2394</v>
      </c>
      <c r="AB3067" t="str">
        <f>+IF(W3067="","-",IF(W3067="UNICO","CENSO","MUESTRA"))</f>
        <v>MUESTRA</v>
      </c>
      <c r="AC3067" t="s">
        <v>2397</v>
      </c>
      <c r="AD3067" t="s">
        <v>11652</v>
      </c>
      <c r="AF3067">
        <f>+COUNTIF(Piloto!C:C,MARCO!A3067)</f>
        <v>0</v>
      </c>
    </row>
    <row r="3068" spans="1:32" x14ac:dyDescent="0.25">
      <c r="A3068" s="5" t="str">
        <f t="shared" si="47"/>
        <v>R 19 - D 43 - 451 - 4051</v>
      </c>
      <c r="B3068" s="23" t="s">
        <v>2347</v>
      </c>
      <c r="C3068" t="s">
        <v>161</v>
      </c>
      <c r="D3068" t="s">
        <v>677</v>
      </c>
      <c r="E3068" t="s">
        <v>678</v>
      </c>
      <c r="F3068" t="s">
        <v>134</v>
      </c>
      <c r="G3068" t="s">
        <v>134</v>
      </c>
      <c r="H3068" t="s">
        <v>4924</v>
      </c>
      <c r="I3068" t="s">
        <v>20</v>
      </c>
      <c r="J3068" t="s">
        <v>2349</v>
      </c>
      <c r="K3068" t="s">
        <v>21</v>
      </c>
      <c r="M3068" t="s">
        <v>4925</v>
      </c>
      <c r="N3068" t="s">
        <v>22</v>
      </c>
      <c r="O3068" t="s">
        <v>23</v>
      </c>
      <c r="P3068" t="s">
        <v>26</v>
      </c>
      <c r="Q3068" t="s">
        <v>2348</v>
      </c>
      <c r="R3068" s="13">
        <v>18</v>
      </c>
      <c r="S3068" s="13">
        <v>1</v>
      </c>
      <c r="T3068" s="21">
        <v>1</v>
      </c>
      <c r="V3068" t="s">
        <v>2154</v>
      </c>
      <c r="W3068" t="s">
        <v>17595</v>
      </c>
      <c r="X3068" s="20" t="str">
        <f>+IF(V3068="","-",CONCATENATE(V3068,"_",W3068))</f>
        <v>FINES_R19</v>
      </c>
      <c r="Y3068" s="59">
        <v>0.27962368726730352</v>
      </c>
      <c r="Z3068" t="s">
        <v>134</v>
      </c>
      <c r="AA3068" t="s">
        <v>2394</v>
      </c>
      <c r="AB3068" t="str">
        <f>+IF(W3068="","-",IF(W3068="UNICO","CENSO","MUESTRA"))</f>
        <v>MUESTRA</v>
      </c>
      <c r="AC3068" t="s">
        <v>2397</v>
      </c>
      <c r="AD3068" t="s">
        <v>4926</v>
      </c>
      <c r="AF3068">
        <f>+COUNTIF(Piloto!C:C,MARCO!A3068)</f>
        <v>0</v>
      </c>
    </row>
    <row r="3069" spans="1:32" x14ac:dyDescent="0.25">
      <c r="A3069" s="5" t="str">
        <f t="shared" si="47"/>
        <v>R 19 - D 68 - 451 - 4303</v>
      </c>
      <c r="B3069" s="23" t="s">
        <v>2347</v>
      </c>
      <c r="C3069" t="s">
        <v>161</v>
      </c>
      <c r="D3069" t="s">
        <v>1069</v>
      </c>
      <c r="E3069" t="s">
        <v>1070</v>
      </c>
      <c r="F3069" t="s">
        <v>134</v>
      </c>
      <c r="G3069" t="s">
        <v>134</v>
      </c>
      <c r="H3069" t="s">
        <v>11656</v>
      </c>
      <c r="I3069" t="s">
        <v>20</v>
      </c>
      <c r="J3069" t="s">
        <v>2349</v>
      </c>
      <c r="K3069" t="s">
        <v>21</v>
      </c>
      <c r="M3069" t="s">
        <v>11657</v>
      </c>
      <c r="N3069" t="s">
        <v>22</v>
      </c>
      <c r="O3069" t="s">
        <v>23</v>
      </c>
      <c r="P3069" t="s">
        <v>26</v>
      </c>
      <c r="Q3069" t="s">
        <v>2348</v>
      </c>
      <c r="R3069" s="13">
        <v>19</v>
      </c>
      <c r="S3069" s="13">
        <v>1</v>
      </c>
      <c r="T3069" s="21">
        <v>1</v>
      </c>
      <c r="V3069" t="s">
        <v>2154</v>
      </c>
      <c r="W3069" t="s">
        <v>17595</v>
      </c>
      <c r="X3069" s="20" t="str">
        <f>+IF(V3069="","-",CONCATENATE(V3069,"_",W3069))</f>
        <v>FINES_R19</v>
      </c>
      <c r="Y3069" s="59">
        <v>0.29404506087303162</v>
      </c>
      <c r="Z3069" t="s">
        <v>134</v>
      </c>
      <c r="AA3069" t="s">
        <v>2394</v>
      </c>
      <c r="AB3069" t="str">
        <f>+IF(W3069="","-",IF(W3069="UNICO","CENSO","MUESTRA"))</f>
        <v>MUESTRA</v>
      </c>
      <c r="AC3069" t="s">
        <v>2398</v>
      </c>
      <c r="AD3069" t="s">
        <v>11658</v>
      </c>
      <c r="AF3069">
        <f>+COUNTIF(Piloto!C:C,MARCO!A3069)</f>
        <v>0</v>
      </c>
    </row>
    <row r="3070" spans="1:32" x14ac:dyDescent="0.25">
      <c r="A3070" s="5" t="str">
        <f t="shared" si="47"/>
        <v>R 19 - D 43 - 451 - 4552</v>
      </c>
      <c r="B3070" s="23" t="s">
        <v>2347</v>
      </c>
      <c r="C3070" t="s">
        <v>161</v>
      </c>
      <c r="D3070" t="s">
        <v>677</v>
      </c>
      <c r="E3070" t="s">
        <v>678</v>
      </c>
      <c r="F3070" t="s">
        <v>134</v>
      </c>
      <c r="G3070" t="s">
        <v>134</v>
      </c>
      <c r="H3070" t="s">
        <v>4952</v>
      </c>
      <c r="I3070" t="s">
        <v>20</v>
      </c>
      <c r="J3070" t="s">
        <v>2349</v>
      </c>
      <c r="K3070" t="s">
        <v>21</v>
      </c>
      <c r="M3070" t="s">
        <v>4953</v>
      </c>
      <c r="N3070" t="s">
        <v>22</v>
      </c>
      <c r="O3070" t="s">
        <v>23</v>
      </c>
      <c r="P3070" t="s">
        <v>26</v>
      </c>
      <c r="Q3070" t="s">
        <v>2348</v>
      </c>
      <c r="R3070" s="13">
        <v>14</v>
      </c>
      <c r="S3070" s="13">
        <v>1</v>
      </c>
      <c r="T3070" s="21">
        <v>1</v>
      </c>
      <c r="V3070" t="s">
        <v>2154</v>
      </c>
      <c r="W3070" t="s">
        <v>17595</v>
      </c>
      <c r="X3070" s="20" t="str">
        <f>+IF(V3070="","-",CONCATENATE(V3070,"_",W3070))</f>
        <v>FINES_R19</v>
      </c>
      <c r="Y3070" s="59">
        <v>0.29473930597305298</v>
      </c>
      <c r="Z3070" t="s">
        <v>134</v>
      </c>
      <c r="AA3070" t="s">
        <v>2394</v>
      </c>
      <c r="AB3070" t="str">
        <f>+IF(W3070="","-",IF(W3070="UNICO","CENSO","MUESTRA"))</f>
        <v>MUESTRA</v>
      </c>
      <c r="AC3070" t="s">
        <v>2397</v>
      </c>
      <c r="AD3070" t="s">
        <v>4954</v>
      </c>
      <c r="AF3070">
        <f>+COUNTIF(Piloto!C:C,MARCO!A3070)</f>
        <v>0</v>
      </c>
    </row>
    <row r="3071" spans="1:32" x14ac:dyDescent="0.25">
      <c r="A3071" s="5" t="str">
        <f t="shared" si="47"/>
        <v>R 19 - D 43 - 451 - 0405</v>
      </c>
      <c r="B3071" s="23" t="s">
        <v>2347</v>
      </c>
      <c r="C3071" t="s">
        <v>161</v>
      </c>
      <c r="D3071" t="s">
        <v>677</v>
      </c>
      <c r="E3071" t="s">
        <v>678</v>
      </c>
      <c r="F3071" t="s">
        <v>134</v>
      </c>
      <c r="G3071" t="s">
        <v>134</v>
      </c>
      <c r="H3071" t="s">
        <v>4983</v>
      </c>
      <c r="I3071" t="s">
        <v>20</v>
      </c>
      <c r="J3071" t="s">
        <v>2349</v>
      </c>
      <c r="K3071" t="s">
        <v>21</v>
      </c>
      <c r="M3071" t="s">
        <v>4984</v>
      </c>
      <c r="N3071" t="s">
        <v>22</v>
      </c>
      <c r="O3071" t="s">
        <v>23</v>
      </c>
      <c r="P3071" t="s">
        <v>26</v>
      </c>
      <c r="Q3071" t="s">
        <v>2348</v>
      </c>
      <c r="R3071" s="13">
        <v>15</v>
      </c>
      <c r="S3071" s="13">
        <v>1</v>
      </c>
      <c r="T3071" s="21">
        <v>1</v>
      </c>
      <c r="V3071" t="s">
        <v>2154</v>
      </c>
      <c r="W3071" t="s">
        <v>17595</v>
      </c>
      <c r="X3071" s="20" t="str">
        <f>+IF(V3071="","-",CONCATENATE(V3071,"_",W3071))</f>
        <v>FINES_R19</v>
      </c>
      <c r="Y3071" s="59">
        <v>0.29735970497131348</v>
      </c>
      <c r="Z3071" t="s">
        <v>134</v>
      </c>
      <c r="AA3071" t="s">
        <v>2394</v>
      </c>
      <c r="AB3071" t="str">
        <f>+IF(W3071="","-",IF(W3071="UNICO","CENSO","MUESTRA"))</f>
        <v>MUESTRA</v>
      </c>
      <c r="AC3071" t="s">
        <v>2397</v>
      </c>
      <c r="AD3071" t="s">
        <v>4985</v>
      </c>
      <c r="AF3071">
        <f>+COUNTIF(Piloto!C:C,MARCO!A3071)</f>
        <v>0</v>
      </c>
    </row>
    <row r="3072" spans="1:32" x14ac:dyDescent="0.25">
      <c r="A3072" s="5" t="str">
        <f t="shared" si="47"/>
        <v>R 19 - D 43 - 451 - 0423</v>
      </c>
      <c r="B3072" s="23" t="s">
        <v>2347</v>
      </c>
      <c r="C3072" t="s">
        <v>161</v>
      </c>
      <c r="D3072" t="s">
        <v>677</v>
      </c>
      <c r="E3072" t="s">
        <v>678</v>
      </c>
      <c r="F3072" t="s">
        <v>134</v>
      </c>
      <c r="G3072" t="s">
        <v>134</v>
      </c>
      <c r="H3072" t="s">
        <v>11579</v>
      </c>
      <c r="I3072" t="s">
        <v>20</v>
      </c>
      <c r="J3072" t="s">
        <v>2349</v>
      </c>
      <c r="K3072" t="s">
        <v>21</v>
      </c>
      <c r="M3072" t="s">
        <v>11580</v>
      </c>
      <c r="N3072" t="s">
        <v>22</v>
      </c>
      <c r="O3072" t="s">
        <v>23</v>
      </c>
      <c r="P3072" t="s">
        <v>26</v>
      </c>
      <c r="Q3072" t="s">
        <v>2348</v>
      </c>
      <c r="R3072" s="13">
        <v>0</v>
      </c>
      <c r="S3072" s="13">
        <v>1</v>
      </c>
      <c r="T3072" s="21">
        <v>1</v>
      </c>
      <c r="V3072" t="s">
        <v>2154</v>
      </c>
      <c r="W3072" t="s">
        <v>17595</v>
      </c>
      <c r="X3072" s="20" t="str">
        <f>+IF(V3072="","-",CONCATENATE(V3072,"_",W3072))</f>
        <v>FINES_R19</v>
      </c>
      <c r="Y3072" s="59">
        <v>0.30488467216491699</v>
      </c>
      <c r="Z3072" t="s">
        <v>134</v>
      </c>
      <c r="AA3072" t="s">
        <v>2394</v>
      </c>
      <c r="AB3072" t="str">
        <f>+IF(W3072="","-",IF(W3072="UNICO","CENSO","MUESTRA"))</f>
        <v>MUESTRA</v>
      </c>
      <c r="AC3072" t="s">
        <v>2397</v>
      </c>
      <c r="AD3072" t="s">
        <v>11581</v>
      </c>
      <c r="AF3072">
        <f>+COUNTIF(Piloto!C:C,MARCO!A3072)</f>
        <v>0</v>
      </c>
    </row>
    <row r="3073" spans="1:32" x14ac:dyDescent="0.25">
      <c r="A3073" s="5" t="str">
        <f t="shared" si="47"/>
        <v>R 19 - D 43 - 451 - 3422</v>
      </c>
      <c r="B3073" s="23" t="s">
        <v>2347</v>
      </c>
      <c r="C3073" t="s">
        <v>161</v>
      </c>
      <c r="D3073" t="s">
        <v>677</v>
      </c>
      <c r="E3073" t="s">
        <v>678</v>
      </c>
      <c r="F3073" t="s">
        <v>134</v>
      </c>
      <c r="G3073" t="s">
        <v>134</v>
      </c>
      <c r="H3073" t="s">
        <v>4835</v>
      </c>
      <c r="I3073" t="s">
        <v>20</v>
      </c>
      <c r="J3073" t="s">
        <v>2349</v>
      </c>
      <c r="K3073" t="s">
        <v>21</v>
      </c>
      <c r="M3073" t="s">
        <v>4836</v>
      </c>
      <c r="N3073" t="s">
        <v>22</v>
      </c>
      <c r="O3073" t="s">
        <v>23</v>
      </c>
      <c r="P3073" t="s">
        <v>26</v>
      </c>
      <c r="Q3073" t="s">
        <v>2348</v>
      </c>
      <c r="R3073" s="13">
        <v>20</v>
      </c>
      <c r="S3073" s="13">
        <v>1</v>
      </c>
      <c r="T3073" s="21">
        <v>1</v>
      </c>
      <c r="V3073" t="s">
        <v>2154</v>
      </c>
      <c r="W3073" t="s">
        <v>17595</v>
      </c>
      <c r="X3073" s="20" t="str">
        <f>+IF(V3073="","-",CONCATENATE(V3073,"_",W3073))</f>
        <v>FINES_R19</v>
      </c>
      <c r="Y3073" s="59">
        <v>0.30705529451370239</v>
      </c>
      <c r="Z3073" t="s">
        <v>134</v>
      </c>
      <c r="AA3073" t="s">
        <v>2394</v>
      </c>
      <c r="AB3073" t="str">
        <f>+IF(W3073="","-",IF(W3073="UNICO","CENSO","MUESTRA"))</f>
        <v>MUESTRA</v>
      </c>
      <c r="AC3073" t="s">
        <v>2397</v>
      </c>
      <c r="AD3073" t="s">
        <v>4837</v>
      </c>
      <c r="AF3073">
        <f>+COUNTIF(Piloto!C:C,MARCO!A3073)</f>
        <v>0</v>
      </c>
    </row>
    <row r="3074" spans="1:32" x14ac:dyDescent="0.25">
      <c r="A3074" s="5" t="str">
        <f t="shared" si="47"/>
        <v>R 19 - D 33 - 451 - 4453</v>
      </c>
      <c r="B3074" s="23" t="s">
        <v>2347</v>
      </c>
      <c r="C3074" t="s">
        <v>161</v>
      </c>
      <c r="D3074" t="s">
        <v>620</v>
      </c>
      <c r="E3074" t="s">
        <v>621</v>
      </c>
      <c r="F3074" t="s">
        <v>134</v>
      </c>
      <c r="G3074" t="s">
        <v>134</v>
      </c>
      <c r="H3074" t="s">
        <v>4819</v>
      </c>
      <c r="I3074" t="s">
        <v>20</v>
      </c>
      <c r="J3074" t="s">
        <v>2349</v>
      </c>
      <c r="K3074" t="s">
        <v>21</v>
      </c>
      <c r="M3074" t="s">
        <v>4820</v>
      </c>
      <c r="N3074" t="s">
        <v>22</v>
      </c>
      <c r="O3074" t="s">
        <v>23</v>
      </c>
      <c r="P3074" t="s">
        <v>26</v>
      </c>
      <c r="Q3074" t="s">
        <v>2348</v>
      </c>
      <c r="R3074" s="13">
        <v>8</v>
      </c>
      <c r="S3074" s="13">
        <v>1</v>
      </c>
      <c r="T3074" s="21">
        <v>1</v>
      </c>
      <c r="V3074" t="s">
        <v>2154</v>
      </c>
      <c r="W3074" t="s">
        <v>17595</v>
      </c>
      <c r="X3074" s="20" t="str">
        <f>+IF(V3074="","-",CONCATENATE(V3074,"_",W3074))</f>
        <v>FINES_R19</v>
      </c>
      <c r="Y3074" s="59">
        <v>0.30997872352600098</v>
      </c>
      <c r="Z3074" t="s">
        <v>134</v>
      </c>
      <c r="AA3074" t="s">
        <v>2394</v>
      </c>
      <c r="AB3074" t="str">
        <f>+IF(W3074="","-",IF(W3074="UNICO","CENSO","MUESTRA"))</f>
        <v>MUESTRA</v>
      </c>
      <c r="AC3074" t="s">
        <v>2398</v>
      </c>
      <c r="AD3074" t="s">
        <v>4821</v>
      </c>
      <c r="AF3074">
        <f>+COUNTIF(Piloto!C:C,MARCO!A3074)</f>
        <v>0</v>
      </c>
    </row>
    <row r="3075" spans="1:32" x14ac:dyDescent="0.25">
      <c r="A3075" s="5" t="str">
        <f t="shared" ref="A3075:A3138" si="48">+H3075</f>
        <v>R 19 - D 33 - 451 - 1665</v>
      </c>
      <c r="B3075" s="23" t="s">
        <v>2347</v>
      </c>
      <c r="C3075" t="s">
        <v>161</v>
      </c>
      <c r="D3075" t="s">
        <v>620</v>
      </c>
      <c r="E3075" t="s">
        <v>621</v>
      </c>
      <c r="F3075" t="s">
        <v>134</v>
      </c>
      <c r="G3075" t="s">
        <v>134</v>
      </c>
      <c r="H3075" t="s">
        <v>4790</v>
      </c>
      <c r="I3075" t="s">
        <v>20</v>
      </c>
      <c r="J3075" t="s">
        <v>2349</v>
      </c>
      <c r="K3075" t="s">
        <v>21</v>
      </c>
      <c r="M3075" t="s">
        <v>4791</v>
      </c>
      <c r="N3075" t="s">
        <v>22</v>
      </c>
      <c r="O3075" t="s">
        <v>23</v>
      </c>
      <c r="P3075" t="s">
        <v>26</v>
      </c>
      <c r="Q3075" t="s">
        <v>2348</v>
      </c>
      <c r="R3075" s="13">
        <v>30</v>
      </c>
      <c r="S3075" s="13">
        <v>2</v>
      </c>
      <c r="T3075" s="21">
        <v>1</v>
      </c>
      <c r="V3075" t="s">
        <v>2154</v>
      </c>
      <c r="W3075" t="s">
        <v>17595</v>
      </c>
      <c r="X3075" s="20" t="str">
        <f>+IF(V3075="","-",CONCATENATE(V3075,"_",W3075))</f>
        <v>FINES_R19</v>
      </c>
      <c r="Y3075" s="59">
        <v>0.31076490879058838</v>
      </c>
      <c r="Z3075" t="s">
        <v>134</v>
      </c>
      <c r="AA3075" t="s">
        <v>2394</v>
      </c>
      <c r="AB3075" t="str">
        <f>+IF(W3075="","-",IF(W3075="UNICO","CENSO","MUESTRA"))</f>
        <v>MUESTRA</v>
      </c>
      <c r="AC3075" t="s">
        <v>2397</v>
      </c>
      <c r="AD3075" t="s">
        <v>4792</v>
      </c>
      <c r="AF3075">
        <f>+COUNTIF(Piloto!C:C,MARCO!A3075)</f>
        <v>0</v>
      </c>
    </row>
    <row r="3076" spans="1:32" x14ac:dyDescent="0.25">
      <c r="A3076" s="5" t="str">
        <f t="shared" si="48"/>
        <v>R 19 - D 33 - 451 - 1769</v>
      </c>
      <c r="B3076" s="23" t="s">
        <v>2347</v>
      </c>
      <c r="C3076" t="s">
        <v>161</v>
      </c>
      <c r="D3076" t="s">
        <v>620</v>
      </c>
      <c r="E3076" t="s">
        <v>621</v>
      </c>
      <c r="F3076" t="s">
        <v>134</v>
      </c>
      <c r="G3076" t="s">
        <v>134</v>
      </c>
      <c r="H3076" t="s">
        <v>4808</v>
      </c>
      <c r="I3076" t="s">
        <v>20</v>
      </c>
      <c r="J3076" t="s">
        <v>2349</v>
      </c>
      <c r="K3076" t="s">
        <v>21</v>
      </c>
      <c r="M3076" t="s">
        <v>4809</v>
      </c>
      <c r="N3076" t="s">
        <v>22</v>
      </c>
      <c r="O3076" t="s">
        <v>23</v>
      </c>
      <c r="P3076" t="s">
        <v>26</v>
      </c>
      <c r="Q3076" t="s">
        <v>2348</v>
      </c>
      <c r="R3076" s="13">
        <v>11</v>
      </c>
      <c r="S3076" s="13">
        <v>1</v>
      </c>
      <c r="T3076" s="21">
        <v>1</v>
      </c>
      <c r="V3076" t="s">
        <v>2154</v>
      </c>
      <c r="W3076" t="s">
        <v>17595</v>
      </c>
      <c r="X3076" s="20" t="str">
        <f>+IF(V3076="","-",CONCATENATE(V3076,"_",W3076))</f>
        <v>FINES_R19</v>
      </c>
      <c r="Y3076" s="59">
        <v>0.31076490879058838</v>
      </c>
      <c r="Z3076" t="s">
        <v>134</v>
      </c>
      <c r="AA3076" t="s">
        <v>2394</v>
      </c>
      <c r="AB3076" t="str">
        <f>+IF(W3076="","-",IF(W3076="UNICO","CENSO","MUESTRA"))</f>
        <v>MUESTRA</v>
      </c>
      <c r="AC3076" t="s">
        <v>2397</v>
      </c>
      <c r="AD3076" t="s">
        <v>4810</v>
      </c>
      <c r="AF3076">
        <f>+COUNTIF(Piloto!C:C,MARCO!A3076)</f>
        <v>0</v>
      </c>
    </row>
    <row r="3077" spans="1:32" x14ac:dyDescent="0.25">
      <c r="A3077" s="5" t="str">
        <f t="shared" si="48"/>
        <v>R 19 - D 43 - 451 - 0343</v>
      </c>
      <c r="B3077" s="23" t="s">
        <v>2347</v>
      </c>
      <c r="C3077" t="s">
        <v>161</v>
      </c>
      <c r="D3077" t="s">
        <v>677</v>
      </c>
      <c r="E3077" t="s">
        <v>678</v>
      </c>
      <c r="F3077" t="s">
        <v>134</v>
      </c>
      <c r="G3077" t="s">
        <v>134</v>
      </c>
      <c r="H3077" t="s">
        <v>5099</v>
      </c>
      <c r="I3077" t="s">
        <v>20</v>
      </c>
      <c r="J3077" t="s">
        <v>2349</v>
      </c>
      <c r="K3077" t="s">
        <v>21</v>
      </c>
      <c r="M3077" t="s">
        <v>5100</v>
      </c>
      <c r="N3077" t="s">
        <v>22</v>
      </c>
      <c r="O3077" t="s">
        <v>23</v>
      </c>
      <c r="P3077" t="s">
        <v>26</v>
      </c>
      <c r="Q3077" t="s">
        <v>2348</v>
      </c>
      <c r="R3077" s="13">
        <v>26</v>
      </c>
      <c r="S3077" s="13">
        <v>1</v>
      </c>
      <c r="T3077" s="21">
        <v>1</v>
      </c>
      <c r="V3077" t="s">
        <v>2154</v>
      </c>
      <c r="W3077" t="s">
        <v>17595</v>
      </c>
      <c r="X3077" s="20" t="str">
        <f>+IF(V3077="","-",CONCATENATE(V3077,"_",W3077))</f>
        <v>FINES_R19</v>
      </c>
      <c r="Y3077" s="59">
        <v>0.32033121585845947</v>
      </c>
      <c r="Z3077" t="s">
        <v>134</v>
      </c>
      <c r="AA3077" t="s">
        <v>2394</v>
      </c>
      <c r="AB3077" t="str">
        <f>+IF(W3077="","-",IF(W3077="UNICO","CENSO","MUESTRA"))</f>
        <v>MUESTRA</v>
      </c>
      <c r="AC3077" t="s">
        <v>2397</v>
      </c>
      <c r="AD3077" t="s">
        <v>5101</v>
      </c>
      <c r="AF3077">
        <f>+COUNTIF(Piloto!C:C,MARCO!A3077)</f>
        <v>0</v>
      </c>
    </row>
    <row r="3078" spans="1:32" x14ac:dyDescent="0.25">
      <c r="A3078" s="5" t="str">
        <f t="shared" si="48"/>
        <v>R 19 - D 43 - 451 - 0355</v>
      </c>
      <c r="B3078" s="23" t="s">
        <v>2347</v>
      </c>
      <c r="C3078" t="s">
        <v>161</v>
      </c>
      <c r="D3078" t="s">
        <v>677</v>
      </c>
      <c r="E3078" t="s">
        <v>678</v>
      </c>
      <c r="F3078" t="s">
        <v>134</v>
      </c>
      <c r="G3078" t="s">
        <v>134</v>
      </c>
      <c r="H3078" t="s">
        <v>4960</v>
      </c>
      <c r="I3078" t="s">
        <v>20</v>
      </c>
      <c r="J3078" t="s">
        <v>2349</v>
      </c>
      <c r="K3078" t="s">
        <v>21</v>
      </c>
      <c r="M3078" t="s">
        <v>4961</v>
      </c>
      <c r="N3078" t="s">
        <v>22</v>
      </c>
      <c r="O3078" t="s">
        <v>23</v>
      </c>
      <c r="P3078" t="s">
        <v>26</v>
      </c>
      <c r="Q3078" t="s">
        <v>2348</v>
      </c>
      <c r="R3078" s="13">
        <v>48</v>
      </c>
      <c r="S3078" s="13">
        <v>2</v>
      </c>
      <c r="T3078" s="21">
        <v>1</v>
      </c>
      <c r="V3078" t="s">
        <v>2154</v>
      </c>
      <c r="W3078" t="s">
        <v>17595</v>
      </c>
      <c r="X3078" s="20" t="str">
        <f>+IF(V3078="","-",CONCATENATE(V3078,"_",W3078))</f>
        <v>FINES_R19</v>
      </c>
      <c r="Y3078" s="59">
        <v>0.33970531821250921</v>
      </c>
      <c r="Z3078" t="s">
        <v>134</v>
      </c>
      <c r="AA3078" t="s">
        <v>2394</v>
      </c>
      <c r="AB3078" t="str">
        <f>+IF(W3078="","-",IF(W3078="UNICO","CENSO","MUESTRA"))</f>
        <v>MUESTRA</v>
      </c>
      <c r="AC3078" t="s">
        <v>2397</v>
      </c>
      <c r="AD3078" t="s">
        <v>4962</v>
      </c>
      <c r="AF3078">
        <f>+COUNTIF(Piloto!C:C,MARCO!A3078)</f>
        <v>0</v>
      </c>
    </row>
    <row r="3079" spans="1:32" x14ac:dyDescent="0.25">
      <c r="A3079" s="5" t="str">
        <f t="shared" si="48"/>
        <v>R 19 - D 33 - 451 - 4534</v>
      </c>
      <c r="B3079" s="23" t="s">
        <v>2347</v>
      </c>
      <c r="C3079" t="s">
        <v>161</v>
      </c>
      <c r="D3079" t="s">
        <v>620</v>
      </c>
      <c r="E3079" t="s">
        <v>621</v>
      </c>
      <c r="F3079" t="s">
        <v>134</v>
      </c>
      <c r="G3079" t="s">
        <v>134</v>
      </c>
      <c r="H3079" t="s">
        <v>11482</v>
      </c>
      <c r="I3079" t="s">
        <v>20</v>
      </c>
      <c r="J3079" t="s">
        <v>2349</v>
      </c>
      <c r="K3079" t="s">
        <v>21</v>
      </c>
      <c r="M3079" t="s">
        <v>18105</v>
      </c>
      <c r="N3079" t="s">
        <v>22</v>
      </c>
      <c r="O3079" t="s">
        <v>23</v>
      </c>
      <c r="P3079" t="s">
        <v>26</v>
      </c>
      <c r="Q3079" t="s">
        <v>2348</v>
      </c>
      <c r="R3079" s="13">
        <v>31</v>
      </c>
      <c r="S3079" s="13">
        <v>2</v>
      </c>
      <c r="T3079" s="21">
        <v>1</v>
      </c>
      <c r="V3079" t="s">
        <v>2154</v>
      </c>
      <c r="W3079" t="s">
        <v>17595</v>
      </c>
      <c r="X3079" s="20" t="str">
        <f>+IF(V3079="","-",CONCATENATE(V3079,"_",W3079))</f>
        <v>FINES_R19</v>
      </c>
      <c r="Y3079" s="59">
        <v>0.3461395800113678</v>
      </c>
      <c r="Z3079" t="s">
        <v>134</v>
      </c>
      <c r="AA3079" t="s">
        <v>2394</v>
      </c>
      <c r="AB3079" t="str">
        <f>+IF(W3079="","-",IF(W3079="UNICO","CENSO","MUESTRA"))</f>
        <v>MUESTRA</v>
      </c>
      <c r="AC3079" t="s">
        <v>2397</v>
      </c>
      <c r="AD3079" t="s">
        <v>11484</v>
      </c>
      <c r="AF3079">
        <f>+COUNTIF(Piloto!C:C,MARCO!A3079)</f>
        <v>0</v>
      </c>
    </row>
    <row r="3080" spans="1:32" x14ac:dyDescent="0.25">
      <c r="A3080" s="5" t="str">
        <f t="shared" si="48"/>
        <v>R 19 - D 43 - 451 - 3735</v>
      </c>
      <c r="B3080" s="23" t="s">
        <v>2347</v>
      </c>
      <c r="C3080" t="s">
        <v>161</v>
      </c>
      <c r="D3080" t="s">
        <v>677</v>
      </c>
      <c r="E3080" t="s">
        <v>678</v>
      </c>
      <c r="F3080" t="s">
        <v>134</v>
      </c>
      <c r="G3080" t="s">
        <v>134</v>
      </c>
      <c r="H3080" t="s">
        <v>4902</v>
      </c>
      <c r="I3080" t="s">
        <v>20</v>
      </c>
      <c r="J3080" t="s">
        <v>2349</v>
      </c>
      <c r="K3080" t="s">
        <v>21</v>
      </c>
      <c r="M3080" t="s">
        <v>4903</v>
      </c>
      <c r="N3080" t="s">
        <v>22</v>
      </c>
      <c r="O3080" t="s">
        <v>23</v>
      </c>
      <c r="P3080" t="s">
        <v>26</v>
      </c>
      <c r="Q3080" t="s">
        <v>2348</v>
      </c>
      <c r="R3080" s="13">
        <v>14</v>
      </c>
      <c r="S3080" s="13">
        <v>1</v>
      </c>
      <c r="T3080" s="21">
        <v>1</v>
      </c>
      <c r="V3080" t="s">
        <v>2154</v>
      </c>
      <c r="W3080" t="s">
        <v>17595</v>
      </c>
      <c r="X3080" s="20" t="str">
        <f>+IF(V3080="","-",CONCATENATE(V3080,"_",W3080))</f>
        <v>FINES_R19</v>
      </c>
      <c r="Y3080" s="59">
        <v>0.34801104664802551</v>
      </c>
      <c r="Z3080" t="s">
        <v>134</v>
      </c>
      <c r="AA3080" t="s">
        <v>2394</v>
      </c>
      <c r="AB3080" t="str">
        <f>+IF(W3080="","-",IF(W3080="UNICO","CENSO","MUESTRA"))</f>
        <v>MUESTRA</v>
      </c>
      <c r="AC3080" t="s">
        <v>2397</v>
      </c>
      <c r="AD3080" t="s">
        <v>4904</v>
      </c>
      <c r="AF3080">
        <f>+COUNTIF(Piloto!C:C,MARCO!A3080)</f>
        <v>0</v>
      </c>
    </row>
    <row r="3081" spans="1:32" x14ac:dyDescent="0.25">
      <c r="A3081" s="5" t="str">
        <f t="shared" si="48"/>
        <v>R 19 - D 43 - 451 - 0395</v>
      </c>
      <c r="B3081" s="23" t="s">
        <v>2347</v>
      </c>
      <c r="C3081" t="s">
        <v>161</v>
      </c>
      <c r="D3081" t="s">
        <v>677</v>
      </c>
      <c r="E3081" t="s">
        <v>678</v>
      </c>
      <c r="F3081" t="s">
        <v>134</v>
      </c>
      <c r="G3081" t="s">
        <v>134</v>
      </c>
      <c r="H3081" t="s">
        <v>4965</v>
      </c>
      <c r="I3081" t="s">
        <v>20</v>
      </c>
      <c r="J3081" t="s">
        <v>2349</v>
      </c>
      <c r="K3081" t="s">
        <v>21</v>
      </c>
      <c r="M3081" t="s">
        <v>4966</v>
      </c>
      <c r="N3081" t="s">
        <v>22</v>
      </c>
      <c r="O3081" t="s">
        <v>23</v>
      </c>
      <c r="P3081" t="s">
        <v>26</v>
      </c>
      <c r="Q3081" t="s">
        <v>2348</v>
      </c>
      <c r="R3081" s="13">
        <v>20</v>
      </c>
      <c r="S3081" s="13">
        <v>1</v>
      </c>
      <c r="T3081" s="21">
        <v>1</v>
      </c>
      <c r="V3081" t="s">
        <v>2154</v>
      </c>
      <c r="W3081" t="s">
        <v>17595</v>
      </c>
      <c r="X3081" s="20" t="str">
        <f>+IF(V3081="","-",CONCATENATE(V3081,"_",W3081))</f>
        <v>FINES_R19</v>
      </c>
      <c r="Y3081" s="59">
        <v>0.35576954483985901</v>
      </c>
      <c r="Z3081" t="s">
        <v>134</v>
      </c>
      <c r="AA3081" t="s">
        <v>2394</v>
      </c>
      <c r="AB3081" t="str">
        <f>+IF(W3081="","-",IF(W3081="UNICO","CENSO","MUESTRA"))</f>
        <v>MUESTRA</v>
      </c>
      <c r="AC3081" t="s">
        <v>2397</v>
      </c>
      <c r="AD3081" t="s">
        <v>4967</v>
      </c>
      <c r="AF3081">
        <f>+COUNTIF(Piloto!C:C,MARCO!A3081)</f>
        <v>0</v>
      </c>
    </row>
    <row r="3082" spans="1:32" x14ac:dyDescent="0.25">
      <c r="A3082" s="5" t="str">
        <f t="shared" si="48"/>
        <v>R 19 - D 68 - 451 - 3667</v>
      </c>
      <c r="B3082" s="23" t="s">
        <v>2347</v>
      </c>
      <c r="C3082" t="s">
        <v>161</v>
      </c>
      <c r="D3082" t="s">
        <v>1069</v>
      </c>
      <c r="E3082" t="s">
        <v>1070</v>
      </c>
      <c r="F3082" t="s">
        <v>134</v>
      </c>
      <c r="G3082" t="s">
        <v>134</v>
      </c>
      <c r="H3082" t="s">
        <v>5264</v>
      </c>
      <c r="I3082" t="s">
        <v>20</v>
      </c>
      <c r="J3082" t="s">
        <v>2349</v>
      </c>
      <c r="K3082" t="s">
        <v>21</v>
      </c>
      <c r="M3082" t="s">
        <v>5265</v>
      </c>
      <c r="N3082" t="s">
        <v>22</v>
      </c>
      <c r="O3082" t="s">
        <v>23</v>
      </c>
      <c r="P3082" t="s">
        <v>26</v>
      </c>
      <c r="Q3082" t="s">
        <v>2348</v>
      </c>
      <c r="R3082" s="13">
        <v>35</v>
      </c>
      <c r="S3082" s="13">
        <v>2</v>
      </c>
      <c r="T3082" s="21">
        <v>1</v>
      </c>
      <c r="V3082" t="s">
        <v>2154</v>
      </c>
      <c r="W3082" t="s">
        <v>17595</v>
      </c>
      <c r="X3082" s="20" t="str">
        <f>+IF(V3082="","-",CONCATENATE(V3082,"_",W3082))</f>
        <v>FINES_R19</v>
      </c>
      <c r="Y3082" s="59">
        <v>0.35835444927215582</v>
      </c>
      <c r="Z3082" t="s">
        <v>134</v>
      </c>
      <c r="AA3082" t="s">
        <v>2394</v>
      </c>
      <c r="AB3082" t="str">
        <f>+IF(W3082="","-",IF(W3082="UNICO","CENSO","MUESTRA"))</f>
        <v>MUESTRA</v>
      </c>
      <c r="AC3082" t="s">
        <v>2398</v>
      </c>
      <c r="AD3082" t="s">
        <v>5266</v>
      </c>
      <c r="AF3082">
        <f>+COUNTIF(Piloto!C:C,MARCO!A3082)</f>
        <v>0</v>
      </c>
    </row>
    <row r="3083" spans="1:32" x14ac:dyDescent="0.25">
      <c r="A3083" s="5" t="str">
        <f t="shared" si="48"/>
        <v>R 19 - D 43 - 451 - 2171</v>
      </c>
      <c r="B3083" s="23" t="s">
        <v>2347</v>
      </c>
      <c r="C3083" t="s">
        <v>161</v>
      </c>
      <c r="D3083" t="s">
        <v>677</v>
      </c>
      <c r="E3083" t="s">
        <v>678</v>
      </c>
      <c r="F3083" t="s">
        <v>134</v>
      </c>
      <c r="G3083" t="s">
        <v>134</v>
      </c>
      <c r="H3083" t="s">
        <v>4864</v>
      </c>
      <c r="I3083" t="s">
        <v>20</v>
      </c>
      <c r="J3083" t="s">
        <v>2349</v>
      </c>
      <c r="K3083" t="s">
        <v>21</v>
      </c>
      <c r="M3083" t="s">
        <v>4865</v>
      </c>
      <c r="N3083" t="s">
        <v>22</v>
      </c>
      <c r="O3083" t="s">
        <v>23</v>
      </c>
      <c r="P3083" t="s">
        <v>26</v>
      </c>
      <c r="Q3083" t="s">
        <v>2348</v>
      </c>
      <c r="R3083" s="13">
        <v>20</v>
      </c>
      <c r="S3083" s="13">
        <v>1</v>
      </c>
      <c r="T3083" s="21">
        <v>1</v>
      </c>
      <c r="V3083" t="s">
        <v>2154</v>
      </c>
      <c r="W3083" t="s">
        <v>17595</v>
      </c>
      <c r="X3083" s="20" t="str">
        <f>+IF(V3083="","-",CONCATENATE(V3083,"_",W3083))</f>
        <v>FINES_R19</v>
      </c>
      <c r="Y3083" s="59">
        <v>0.36482429504394531</v>
      </c>
      <c r="Z3083" t="s">
        <v>134</v>
      </c>
      <c r="AA3083" t="s">
        <v>2394</v>
      </c>
      <c r="AB3083" t="str">
        <f>+IF(W3083="","-",IF(W3083="UNICO","CENSO","MUESTRA"))</f>
        <v>MUESTRA</v>
      </c>
      <c r="AC3083" t="s">
        <v>2398</v>
      </c>
      <c r="AD3083" t="s">
        <v>4866</v>
      </c>
      <c r="AF3083">
        <f>+COUNTIF(Piloto!C:C,MARCO!A3083)</f>
        <v>0</v>
      </c>
    </row>
    <row r="3084" spans="1:32" x14ac:dyDescent="0.25">
      <c r="A3084" s="5" t="str">
        <f t="shared" si="48"/>
        <v>R 19 - D 43 - 451 - 0337</v>
      </c>
      <c r="B3084" s="23" t="s">
        <v>2347</v>
      </c>
      <c r="C3084" t="s">
        <v>161</v>
      </c>
      <c r="D3084" t="s">
        <v>677</v>
      </c>
      <c r="E3084" t="s">
        <v>678</v>
      </c>
      <c r="F3084" t="s">
        <v>134</v>
      </c>
      <c r="G3084" t="s">
        <v>134</v>
      </c>
      <c r="H3084" t="s">
        <v>5187</v>
      </c>
      <c r="I3084" t="s">
        <v>20</v>
      </c>
      <c r="J3084" t="s">
        <v>2349</v>
      </c>
      <c r="K3084" t="s">
        <v>21</v>
      </c>
      <c r="M3084" t="s">
        <v>5188</v>
      </c>
      <c r="N3084" t="s">
        <v>22</v>
      </c>
      <c r="O3084" t="s">
        <v>23</v>
      </c>
      <c r="P3084" t="s">
        <v>26</v>
      </c>
      <c r="Q3084" t="s">
        <v>2348</v>
      </c>
      <c r="R3084" s="13">
        <v>25</v>
      </c>
      <c r="S3084" s="13">
        <v>1</v>
      </c>
      <c r="T3084" s="21">
        <v>1</v>
      </c>
      <c r="V3084" t="s">
        <v>2154</v>
      </c>
      <c r="W3084" t="s">
        <v>17595</v>
      </c>
      <c r="X3084" s="20" t="str">
        <f>+IF(V3084="","-",CONCATENATE(V3084,"_",W3084))</f>
        <v>FINES_R19</v>
      </c>
      <c r="Y3084" s="59">
        <v>0.36618244647979742</v>
      </c>
      <c r="Z3084" t="s">
        <v>134</v>
      </c>
      <c r="AA3084" t="s">
        <v>2394</v>
      </c>
      <c r="AB3084" t="str">
        <f>+IF(W3084="","-",IF(W3084="UNICO","CENSO","MUESTRA"))</f>
        <v>MUESTRA</v>
      </c>
      <c r="AC3084" t="s">
        <v>2398</v>
      </c>
      <c r="AD3084" t="s">
        <v>5189</v>
      </c>
      <c r="AF3084">
        <f>+COUNTIF(Piloto!C:C,MARCO!A3084)</f>
        <v>0</v>
      </c>
    </row>
    <row r="3085" spans="1:32" x14ac:dyDescent="0.25">
      <c r="A3085" s="5" t="str">
        <f t="shared" si="48"/>
        <v>R 19 - D 43 - 451 - 4452</v>
      </c>
      <c r="B3085" s="23" t="s">
        <v>2347</v>
      </c>
      <c r="C3085" t="s">
        <v>161</v>
      </c>
      <c r="D3085" t="s">
        <v>677</v>
      </c>
      <c r="E3085" t="s">
        <v>678</v>
      </c>
      <c r="F3085" t="s">
        <v>134</v>
      </c>
      <c r="G3085" t="s">
        <v>134</v>
      </c>
      <c r="H3085" t="s">
        <v>11566</v>
      </c>
      <c r="I3085" t="s">
        <v>20</v>
      </c>
      <c r="J3085" t="s">
        <v>2349</v>
      </c>
      <c r="K3085" t="s">
        <v>21</v>
      </c>
      <c r="M3085" t="s">
        <v>11567</v>
      </c>
      <c r="N3085" t="s">
        <v>22</v>
      </c>
      <c r="O3085" t="s">
        <v>23</v>
      </c>
      <c r="P3085" t="s">
        <v>26</v>
      </c>
      <c r="Q3085" t="s">
        <v>2348</v>
      </c>
      <c r="R3085" s="13">
        <v>18</v>
      </c>
      <c r="S3085" s="13">
        <v>1</v>
      </c>
      <c r="T3085" s="21">
        <v>1</v>
      </c>
      <c r="V3085" t="s">
        <v>2154</v>
      </c>
      <c r="W3085" t="s">
        <v>17595</v>
      </c>
      <c r="X3085" s="20" t="str">
        <f>+IF(V3085="","-",CONCATENATE(V3085,"_",W3085))</f>
        <v>FINES_R19</v>
      </c>
      <c r="Y3085" s="59">
        <v>0.37337452173233032</v>
      </c>
      <c r="Z3085" t="s">
        <v>134</v>
      </c>
      <c r="AA3085" t="s">
        <v>2394</v>
      </c>
      <c r="AB3085" t="str">
        <f>+IF(W3085="","-",IF(W3085="UNICO","CENSO","MUESTRA"))</f>
        <v>MUESTRA</v>
      </c>
      <c r="AC3085" t="s">
        <v>2398</v>
      </c>
      <c r="AD3085" t="s">
        <v>11568</v>
      </c>
      <c r="AF3085">
        <f>+COUNTIF(Piloto!C:C,MARCO!A3085)</f>
        <v>0</v>
      </c>
    </row>
    <row r="3086" spans="1:32" x14ac:dyDescent="0.25">
      <c r="A3086" s="5" t="str">
        <f t="shared" si="48"/>
        <v>R 19 - D 43 - 451 - 4116</v>
      </c>
      <c r="B3086" s="23" t="s">
        <v>2347</v>
      </c>
      <c r="C3086" t="s">
        <v>161</v>
      </c>
      <c r="D3086" t="s">
        <v>677</v>
      </c>
      <c r="E3086" t="s">
        <v>678</v>
      </c>
      <c r="F3086" t="s">
        <v>134</v>
      </c>
      <c r="G3086" t="s">
        <v>134</v>
      </c>
      <c r="H3086" t="s">
        <v>5162</v>
      </c>
      <c r="I3086" t="s">
        <v>20</v>
      </c>
      <c r="J3086" t="s">
        <v>2349</v>
      </c>
      <c r="K3086" t="s">
        <v>21</v>
      </c>
      <c r="M3086" t="s">
        <v>2310</v>
      </c>
      <c r="N3086" t="s">
        <v>22</v>
      </c>
      <c r="O3086" t="s">
        <v>23</v>
      </c>
      <c r="P3086" t="s">
        <v>26</v>
      </c>
      <c r="Q3086" t="s">
        <v>2348</v>
      </c>
      <c r="R3086" s="13">
        <v>17</v>
      </c>
      <c r="S3086" s="13">
        <v>1</v>
      </c>
      <c r="T3086" s="21">
        <v>1</v>
      </c>
      <c r="V3086" t="s">
        <v>2154</v>
      </c>
      <c r="W3086" t="s">
        <v>17595</v>
      </c>
      <c r="X3086" s="20" t="str">
        <f>+IF(V3086="","-",CONCATENATE(V3086,"_",W3086))</f>
        <v>FINES_R19</v>
      </c>
      <c r="Y3086" s="59">
        <v>0.37904328107833862</v>
      </c>
      <c r="Z3086" t="s">
        <v>134</v>
      </c>
      <c r="AA3086" t="s">
        <v>2394</v>
      </c>
      <c r="AB3086" t="str">
        <f>+IF(W3086="","-",IF(W3086="UNICO","CENSO","MUESTRA"))</f>
        <v>MUESTRA</v>
      </c>
      <c r="AC3086" t="s">
        <v>2398</v>
      </c>
      <c r="AD3086" t="s">
        <v>5163</v>
      </c>
      <c r="AF3086">
        <f>+COUNTIF(Piloto!C:C,MARCO!A3086)</f>
        <v>0</v>
      </c>
    </row>
    <row r="3087" spans="1:32" x14ac:dyDescent="0.25">
      <c r="A3087" s="5" t="str">
        <f t="shared" si="48"/>
        <v>R 19 - D 33 - 451 - 3848</v>
      </c>
      <c r="B3087" s="23" t="s">
        <v>2347</v>
      </c>
      <c r="C3087" t="s">
        <v>161</v>
      </c>
      <c r="D3087" t="s">
        <v>620</v>
      </c>
      <c r="E3087" t="s">
        <v>621</v>
      </c>
      <c r="F3087" t="s">
        <v>134</v>
      </c>
      <c r="G3087" t="s">
        <v>134</v>
      </c>
      <c r="H3087" t="s">
        <v>4782</v>
      </c>
      <c r="I3087" t="s">
        <v>20</v>
      </c>
      <c r="J3087" t="s">
        <v>2349</v>
      </c>
      <c r="K3087" t="s">
        <v>21</v>
      </c>
      <c r="M3087" t="s">
        <v>4783</v>
      </c>
      <c r="N3087" t="s">
        <v>22</v>
      </c>
      <c r="O3087" t="s">
        <v>23</v>
      </c>
      <c r="P3087" t="s">
        <v>26</v>
      </c>
      <c r="Q3087" t="s">
        <v>2348</v>
      </c>
      <c r="R3087" s="13">
        <v>57</v>
      </c>
      <c r="S3087" s="13">
        <v>3</v>
      </c>
      <c r="T3087" s="21">
        <v>1</v>
      </c>
      <c r="V3087" t="s">
        <v>2154</v>
      </c>
      <c r="W3087" t="s">
        <v>17595</v>
      </c>
      <c r="X3087" s="20" t="str">
        <f>+IF(V3087="","-",CONCATENATE(V3087,"_",W3087))</f>
        <v>FINES_R19</v>
      </c>
      <c r="Y3087" s="59">
        <v>0.39880779385566711</v>
      </c>
      <c r="Z3087" t="s">
        <v>134</v>
      </c>
      <c r="AA3087" t="s">
        <v>2394</v>
      </c>
      <c r="AB3087" t="str">
        <f>+IF(W3087="","-",IF(W3087="UNICO","CENSO","MUESTRA"))</f>
        <v>MUESTRA</v>
      </c>
      <c r="AC3087" t="s">
        <v>2397</v>
      </c>
      <c r="AD3087" t="s">
        <v>4784</v>
      </c>
      <c r="AF3087">
        <f>+COUNTIF(Piloto!C:C,MARCO!A3087)</f>
        <v>0</v>
      </c>
    </row>
    <row r="3088" spans="1:32" x14ac:dyDescent="0.25">
      <c r="A3088" s="5" t="str">
        <f t="shared" si="48"/>
        <v>R 19 - D 43 - 451 - 3210</v>
      </c>
      <c r="B3088" s="23" t="s">
        <v>2347</v>
      </c>
      <c r="C3088" t="s">
        <v>161</v>
      </c>
      <c r="D3088" t="s">
        <v>677</v>
      </c>
      <c r="E3088" t="s">
        <v>678</v>
      </c>
      <c r="F3088" t="s">
        <v>134</v>
      </c>
      <c r="G3088" t="s">
        <v>134</v>
      </c>
      <c r="H3088" t="s">
        <v>4823</v>
      </c>
      <c r="I3088" t="s">
        <v>20</v>
      </c>
      <c r="J3088" t="s">
        <v>2349</v>
      </c>
      <c r="K3088" t="s">
        <v>21</v>
      </c>
      <c r="M3088" t="s">
        <v>4824</v>
      </c>
      <c r="N3088" t="s">
        <v>22</v>
      </c>
      <c r="O3088" t="s">
        <v>23</v>
      </c>
      <c r="P3088" t="s">
        <v>26</v>
      </c>
      <c r="Q3088" t="s">
        <v>2348</v>
      </c>
      <c r="R3088" s="13">
        <v>30</v>
      </c>
      <c r="S3088" s="13">
        <v>1</v>
      </c>
      <c r="T3088" s="21">
        <v>1</v>
      </c>
      <c r="V3088" t="s">
        <v>2154</v>
      </c>
      <c r="W3088" t="s">
        <v>17595</v>
      </c>
      <c r="X3088" s="20" t="str">
        <f>+IF(V3088="","-",CONCATENATE(V3088,"_",W3088))</f>
        <v>FINES_R19</v>
      </c>
      <c r="Y3088" s="59">
        <v>0.42318740487098688</v>
      </c>
      <c r="Z3088" t="s">
        <v>134</v>
      </c>
      <c r="AA3088" t="s">
        <v>2394</v>
      </c>
      <c r="AB3088" t="str">
        <f>+IF(W3088="","-",IF(W3088="UNICO","CENSO","MUESTRA"))</f>
        <v>MUESTRA</v>
      </c>
      <c r="AC3088" t="s">
        <v>2398</v>
      </c>
      <c r="AD3088" t="s">
        <v>4825</v>
      </c>
      <c r="AF3088">
        <f>+COUNTIF(Piloto!C:C,MARCO!A3088)</f>
        <v>0</v>
      </c>
    </row>
    <row r="3089" spans="1:32" x14ac:dyDescent="0.25">
      <c r="A3089" s="5" t="str">
        <f t="shared" si="48"/>
        <v>R 19 - D 43 - 451 - 0357</v>
      </c>
      <c r="B3089" s="23" t="s">
        <v>2347</v>
      </c>
      <c r="C3089" t="s">
        <v>161</v>
      </c>
      <c r="D3089" t="s">
        <v>677</v>
      </c>
      <c r="E3089" t="s">
        <v>678</v>
      </c>
      <c r="F3089" t="s">
        <v>134</v>
      </c>
      <c r="G3089" t="s">
        <v>134</v>
      </c>
      <c r="H3089" t="s">
        <v>4898</v>
      </c>
      <c r="I3089" t="s">
        <v>20</v>
      </c>
      <c r="J3089" t="s">
        <v>2349</v>
      </c>
      <c r="K3089" t="s">
        <v>21</v>
      </c>
      <c r="M3089" t="s">
        <v>4899</v>
      </c>
      <c r="N3089" t="s">
        <v>22</v>
      </c>
      <c r="O3089" t="s">
        <v>23</v>
      </c>
      <c r="P3089" t="s">
        <v>26</v>
      </c>
      <c r="Q3089" t="s">
        <v>2348</v>
      </c>
      <c r="R3089" s="13">
        <v>53</v>
      </c>
      <c r="S3089" s="13">
        <v>2</v>
      </c>
      <c r="T3089" s="21">
        <v>1</v>
      </c>
      <c r="V3089" t="s">
        <v>2154</v>
      </c>
      <c r="W3089" t="s">
        <v>17595</v>
      </c>
      <c r="X3089" s="20" t="str">
        <f>+IF(V3089="","-",CONCATENATE(V3089,"_",W3089))</f>
        <v>FINES_R19</v>
      </c>
      <c r="Y3089" s="59">
        <v>0.42917591333389282</v>
      </c>
      <c r="Z3089" t="s">
        <v>134</v>
      </c>
      <c r="AA3089" t="s">
        <v>2394</v>
      </c>
      <c r="AB3089" t="str">
        <f>+IF(W3089="","-",IF(W3089="UNICO","CENSO","MUESTRA"))</f>
        <v>MUESTRA</v>
      </c>
      <c r="AC3089" t="s">
        <v>2397</v>
      </c>
      <c r="AD3089" t="s">
        <v>4900</v>
      </c>
      <c r="AF3089">
        <f>+COUNTIF(Piloto!C:C,MARCO!A3089)</f>
        <v>0</v>
      </c>
    </row>
    <row r="3090" spans="1:32" x14ac:dyDescent="0.25">
      <c r="A3090" s="5" t="str">
        <f t="shared" si="48"/>
        <v>R 19 - D 43 - 451 - 3407</v>
      </c>
      <c r="B3090" s="23" t="s">
        <v>2347</v>
      </c>
      <c r="C3090" t="s">
        <v>161</v>
      </c>
      <c r="D3090" t="s">
        <v>677</v>
      </c>
      <c r="E3090" t="s">
        <v>678</v>
      </c>
      <c r="F3090" t="s">
        <v>134</v>
      </c>
      <c r="G3090" t="s">
        <v>134</v>
      </c>
      <c r="H3090" t="s">
        <v>4918</v>
      </c>
      <c r="I3090" t="s">
        <v>20</v>
      </c>
      <c r="J3090" t="s">
        <v>2349</v>
      </c>
      <c r="K3090" t="s">
        <v>21</v>
      </c>
      <c r="M3090" t="s">
        <v>4919</v>
      </c>
      <c r="N3090" t="s">
        <v>22</v>
      </c>
      <c r="O3090" t="s">
        <v>23</v>
      </c>
      <c r="P3090" t="s">
        <v>26</v>
      </c>
      <c r="Q3090" t="s">
        <v>2348</v>
      </c>
      <c r="R3090" s="13">
        <v>12</v>
      </c>
      <c r="S3090" s="13">
        <v>1</v>
      </c>
      <c r="T3090" s="21">
        <v>1</v>
      </c>
      <c r="V3090" t="s">
        <v>2154</v>
      </c>
      <c r="W3090" t="s">
        <v>17595</v>
      </c>
      <c r="X3090" s="20" t="str">
        <f>+IF(V3090="","-",CONCATENATE(V3090,"_",W3090))</f>
        <v>FINES_R19</v>
      </c>
      <c r="Y3090" s="59">
        <v>0.43</v>
      </c>
      <c r="Z3090" t="s">
        <v>134</v>
      </c>
      <c r="AA3090" t="s">
        <v>2394</v>
      </c>
      <c r="AB3090" t="str">
        <f>+IF(W3090="","-",IF(W3090="UNICO","CENSO","MUESTRA"))</f>
        <v>MUESTRA</v>
      </c>
      <c r="AC3090" t="s">
        <v>2397</v>
      </c>
      <c r="AD3090" t="s">
        <v>4920</v>
      </c>
      <c r="AF3090">
        <f>+COUNTIF(Piloto!C:C,MARCO!A3090)</f>
        <v>0</v>
      </c>
    </row>
    <row r="3091" spans="1:32" x14ac:dyDescent="0.25">
      <c r="A3091" s="5" t="str">
        <f t="shared" si="48"/>
        <v>R 19 - D 33 - 451 - 1983</v>
      </c>
      <c r="B3091" s="23" t="s">
        <v>2347</v>
      </c>
      <c r="C3091" t="s">
        <v>161</v>
      </c>
      <c r="D3091" t="s">
        <v>620</v>
      </c>
      <c r="E3091" t="s">
        <v>621</v>
      </c>
      <c r="F3091" t="s">
        <v>134</v>
      </c>
      <c r="G3091" t="s">
        <v>134</v>
      </c>
      <c r="H3091" t="s">
        <v>4794</v>
      </c>
      <c r="I3091" t="s">
        <v>20</v>
      </c>
      <c r="J3091" t="s">
        <v>2349</v>
      </c>
      <c r="K3091" t="s">
        <v>21</v>
      </c>
      <c r="M3091" t="s">
        <v>4795</v>
      </c>
      <c r="N3091" t="s">
        <v>22</v>
      </c>
      <c r="O3091" t="s">
        <v>23</v>
      </c>
      <c r="P3091" t="s">
        <v>26</v>
      </c>
      <c r="Q3091" t="s">
        <v>2348</v>
      </c>
      <c r="R3091" s="13">
        <v>14</v>
      </c>
      <c r="S3091" s="13">
        <v>1</v>
      </c>
      <c r="T3091" s="21">
        <v>1</v>
      </c>
      <c r="V3091" t="s">
        <v>2154</v>
      </c>
      <c r="W3091" t="s">
        <v>17595</v>
      </c>
      <c r="X3091" s="20" t="str">
        <f>+IF(V3091="","-",CONCATENATE(V3091,"_",W3091))</f>
        <v>FINES_R19</v>
      </c>
      <c r="Y3091" s="59">
        <v>0.43575644493103027</v>
      </c>
      <c r="Z3091" t="s">
        <v>134</v>
      </c>
      <c r="AA3091" t="s">
        <v>2394</v>
      </c>
      <c r="AB3091" t="str">
        <f>+IF(W3091="","-",IF(W3091="UNICO","CENSO","MUESTRA"))</f>
        <v>MUESTRA</v>
      </c>
      <c r="AC3091" t="s">
        <v>2397</v>
      </c>
      <c r="AD3091" t="s">
        <v>4796</v>
      </c>
      <c r="AF3091">
        <f>+COUNTIF(Piloto!C:C,MARCO!A3091)</f>
        <v>0</v>
      </c>
    </row>
    <row r="3092" spans="1:32" x14ac:dyDescent="0.25">
      <c r="A3092" s="5" t="str">
        <f t="shared" si="48"/>
        <v>R 19 - D 68 - 451 - 3349</v>
      </c>
      <c r="B3092" s="23" t="s">
        <v>2347</v>
      </c>
      <c r="C3092" t="s">
        <v>161</v>
      </c>
      <c r="D3092" t="s">
        <v>1069</v>
      </c>
      <c r="E3092" t="s">
        <v>1070</v>
      </c>
      <c r="F3092" t="s">
        <v>134</v>
      </c>
      <c r="G3092" t="s">
        <v>134</v>
      </c>
      <c r="H3092" t="s">
        <v>11640</v>
      </c>
      <c r="I3092" t="s">
        <v>20</v>
      </c>
      <c r="J3092" t="s">
        <v>2349</v>
      </c>
      <c r="K3092" t="s">
        <v>21</v>
      </c>
      <c r="M3092" t="s">
        <v>11641</v>
      </c>
      <c r="N3092" t="s">
        <v>22</v>
      </c>
      <c r="O3092" t="s">
        <v>23</v>
      </c>
      <c r="P3092" t="s">
        <v>26</v>
      </c>
      <c r="Q3092" t="s">
        <v>2348</v>
      </c>
      <c r="R3092" s="13">
        <v>23</v>
      </c>
      <c r="S3092" s="13">
        <v>1</v>
      </c>
      <c r="T3092" s="21">
        <v>1</v>
      </c>
      <c r="V3092" t="s">
        <v>2154</v>
      </c>
      <c r="W3092" t="s">
        <v>17595</v>
      </c>
      <c r="X3092" s="20" t="str">
        <f>+IF(V3092="","-",CONCATENATE(V3092,"_",W3092))</f>
        <v>FINES_R19</v>
      </c>
      <c r="Y3092" s="59">
        <v>0.43892991542816162</v>
      </c>
      <c r="Z3092" t="s">
        <v>134</v>
      </c>
      <c r="AA3092" t="s">
        <v>2394</v>
      </c>
      <c r="AB3092" t="str">
        <f>+IF(W3092="","-",IF(W3092="UNICO","CENSO","MUESTRA"))</f>
        <v>MUESTRA</v>
      </c>
      <c r="AC3092" t="s">
        <v>2398</v>
      </c>
      <c r="AD3092" t="s">
        <v>11642</v>
      </c>
      <c r="AF3092">
        <f>+COUNTIF(Piloto!C:C,MARCO!A3092)</f>
        <v>0</v>
      </c>
    </row>
    <row r="3093" spans="1:32" x14ac:dyDescent="0.25">
      <c r="A3093" s="5" t="str">
        <f t="shared" si="48"/>
        <v>R 19 - D 43 - 451 - 0400</v>
      </c>
      <c r="B3093" s="23" t="s">
        <v>2347</v>
      </c>
      <c r="C3093" t="s">
        <v>161</v>
      </c>
      <c r="D3093" t="s">
        <v>677</v>
      </c>
      <c r="E3093" t="s">
        <v>678</v>
      </c>
      <c r="F3093" t="s">
        <v>134</v>
      </c>
      <c r="G3093" t="s">
        <v>134</v>
      </c>
      <c r="H3093" t="s">
        <v>4872</v>
      </c>
      <c r="I3093" t="s">
        <v>20</v>
      </c>
      <c r="J3093" t="s">
        <v>2349</v>
      </c>
      <c r="K3093" t="s">
        <v>21</v>
      </c>
      <c r="M3093" t="s">
        <v>4873</v>
      </c>
      <c r="N3093" t="s">
        <v>22</v>
      </c>
      <c r="O3093" t="s">
        <v>23</v>
      </c>
      <c r="P3093" t="s">
        <v>26</v>
      </c>
      <c r="Q3093" t="s">
        <v>2348</v>
      </c>
      <c r="R3093" s="13">
        <v>9</v>
      </c>
      <c r="S3093" s="13">
        <v>1</v>
      </c>
      <c r="T3093" s="21">
        <v>1</v>
      </c>
      <c r="V3093" t="s">
        <v>2154</v>
      </c>
      <c r="W3093" t="s">
        <v>17595</v>
      </c>
      <c r="X3093" s="20" t="str">
        <f>+IF(V3093="","-",CONCATENATE(V3093,"_",W3093))</f>
        <v>FINES_R19</v>
      </c>
      <c r="Y3093" s="59">
        <v>0.43918505311012268</v>
      </c>
      <c r="Z3093" t="s">
        <v>134</v>
      </c>
      <c r="AA3093" t="s">
        <v>2394</v>
      </c>
      <c r="AB3093" t="str">
        <f>+IF(W3093="","-",IF(W3093="UNICO","CENSO","MUESTRA"))</f>
        <v>MUESTRA</v>
      </c>
      <c r="AC3093" t="s">
        <v>2398</v>
      </c>
      <c r="AD3093" t="s">
        <v>4874</v>
      </c>
      <c r="AF3093">
        <f>+COUNTIF(Piloto!C:C,MARCO!A3093)</f>
        <v>0</v>
      </c>
    </row>
    <row r="3094" spans="1:32" x14ac:dyDescent="0.25">
      <c r="A3094" s="5" t="str">
        <f t="shared" si="48"/>
        <v>R 19 - D 43 - 451 - 0342</v>
      </c>
      <c r="B3094" s="23" t="s">
        <v>2347</v>
      </c>
      <c r="C3094" t="s">
        <v>161</v>
      </c>
      <c r="D3094" t="s">
        <v>677</v>
      </c>
      <c r="E3094" t="s">
        <v>678</v>
      </c>
      <c r="F3094" t="s">
        <v>134</v>
      </c>
      <c r="G3094" t="s">
        <v>134</v>
      </c>
      <c r="H3094" t="s">
        <v>5193</v>
      </c>
      <c r="I3094" t="s">
        <v>20</v>
      </c>
      <c r="J3094" t="s">
        <v>2349</v>
      </c>
      <c r="K3094" t="s">
        <v>21</v>
      </c>
      <c r="M3094" t="s">
        <v>5194</v>
      </c>
      <c r="N3094" t="s">
        <v>22</v>
      </c>
      <c r="O3094" t="s">
        <v>23</v>
      </c>
      <c r="P3094" t="s">
        <v>26</v>
      </c>
      <c r="Q3094" t="s">
        <v>2348</v>
      </c>
      <c r="R3094" s="13">
        <v>52</v>
      </c>
      <c r="S3094" s="13">
        <v>3</v>
      </c>
      <c r="T3094" s="21">
        <v>1</v>
      </c>
      <c r="V3094" t="s">
        <v>2154</v>
      </c>
      <c r="W3094" t="s">
        <v>17595</v>
      </c>
      <c r="X3094" s="20" t="str">
        <f>+IF(V3094="","-",CONCATENATE(V3094,"_",W3094))</f>
        <v>FINES_R19</v>
      </c>
      <c r="Y3094" s="59">
        <v>0.44163089990615839</v>
      </c>
      <c r="Z3094" t="s">
        <v>134</v>
      </c>
      <c r="AA3094" t="s">
        <v>2394</v>
      </c>
      <c r="AB3094" t="str">
        <f>+IF(W3094="","-",IF(W3094="UNICO","CENSO","MUESTRA"))</f>
        <v>MUESTRA</v>
      </c>
      <c r="AC3094" t="s">
        <v>2397</v>
      </c>
      <c r="AD3094" t="s">
        <v>5195</v>
      </c>
      <c r="AF3094">
        <f>+COUNTIF(Piloto!C:C,MARCO!A3094)</f>
        <v>0</v>
      </c>
    </row>
    <row r="3095" spans="1:32" x14ac:dyDescent="0.25">
      <c r="A3095" s="5" t="str">
        <f t="shared" si="48"/>
        <v>R 19 - D 43 - 451 - 4496</v>
      </c>
      <c r="B3095" s="23" t="s">
        <v>2347</v>
      </c>
      <c r="C3095" t="s">
        <v>161</v>
      </c>
      <c r="D3095" t="s">
        <v>677</v>
      </c>
      <c r="E3095" t="s">
        <v>678</v>
      </c>
      <c r="F3095" t="s">
        <v>134</v>
      </c>
      <c r="G3095" t="s">
        <v>134</v>
      </c>
      <c r="H3095" t="s">
        <v>11604</v>
      </c>
      <c r="I3095" t="s">
        <v>20</v>
      </c>
      <c r="J3095" t="s">
        <v>2349</v>
      </c>
      <c r="K3095" t="s">
        <v>21</v>
      </c>
      <c r="M3095" t="s">
        <v>11605</v>
      </c>
      <c r="N3095" t="s">
        <v>22</v>
      </c>
      <c r="O3095" t="s">
        <v>23</v>
      </c>
      <c r="P3095" t="s">
        <v>26</v>
      </c>
      <c r="Q3095" t="s">
        <v>2348</v>
      </c>
      <c r="R3095" s="13">
        <v>0</v>
      </c>
      <c r="S3095" s="13">
        <v>3</v>
      </c>
      <c r="T3095" s="21">
        <v>1</v>
      </c>
      <c r="V3095" t="s">
        <v>2154</v>
      </c>
      <c r="W3095" t="s">
        <v>17595</v>
      </c>
      <c r="X3095" s="20" t="str">
        <f>+IF(V3095="","-",CONCATENATE(V3095,"_",W3095))</f>
        <v>FINES_R19</v>
      </c>
      <c r="Y3095" s="59">
        <v>0.44189503788948059</v>
      </c>
      <c r="Z3095" t="s">
        <v>134</v>
      </c>
      <c r="AA3095" t="s">
        <v>2394</v>
      </c>
      <c r="AB3095" t="str">
        <f>+IF(W3095="","-",IF(W3095="UNICO","CENSO","MUESTRA"))</f>
        <v>MUESTRA</v>
      </c>
      <c r="AC3095" t="s">
        <v>2397</v>
      </c>
      <c r="AD3095" t="s">
        <v>11606</v>
      </c>
      <c r="AF3095">
        <f>+COUNTIF(Piloto!C:C,MARCO!A3095)</f>
        <v>0</v>
      </c>
    </row>
    <row r="3096" spans="1:32" x14ac:dyDescent="0.25">
      <c r="A3096" s="5" t="str">
        <f t="shared" si="48"/>
        <v>R 19 - D 68 - 451 - 4251</v>
      </c>
      <c r="B3096" s="23" t="s">
        <v>2347</v>
      </c>
      <c r="C3096" t="s">
        <v>161</v>
      </c>
      <c r="D3096" t="s">
        <v>1069</v>
      </c>
      <c r="E3096" t="s">
        <v>1070</v>
      </c>
      <c r="F3096" t="s">
        <v>134</v>
      </c>
      <c r="G3096" t="s">
        <v>134</v>
      </c>
      <c r="H3096" t="s">
        <v>5248</v>
      </c>
      <c r="I3096" t="s">
        <v>20</v>
      </c>
      <c r="J3096" t="s">
        <v>2349</v>
      </c>
      <c r="K3096" t="s">
        <v>21</v>
      </c>
      <c r="M3096" t="s">
        <v>5249</v>
      </c>
      <c r="N3096" t="s">
        <v>22</v>
      </c>
      <c r="O3096" t="s">
        <v>23</v>
      </c>
      <c r="P3096" t="s">
        <v>26</v>
      </c>
      <c r="Q3096" t="s">
        <v>2348</v>
      </c>
      <c r="R3096" s="13">
        <v>86</v>
      </c>
      <c r="S3096" s="13">
        <v>3</v>
      </c>
      <c r="T3096" s="21">
        <v>1</v>
      </c>
      <c r="V3096" t="s">
        <v>2154</v>
      </c>
      <c r="W3096" t="s">
        <v>17595</v>
      </c>
      <c r="X3096" s="20" t="str">
        <f>+IF(V3096="","-",CONCATENATE(V3096,"_",W3096))</f>
        <v>FINES_R19</v>
      </c>
      <c r="Y3096" s="59">
        <v>0.45133933424949652</v>
      </c>
      <c r="Z3096" t="s">
        <v>134</v>
      </c>
      <c r="AA3096" t="s">
        <v>2394</v>
      </c>
      <c r="AB3096" t="str">
        <f>+IF(W3096="","-",IF(W3096="UNICO","CENSO","MUESTRA"))</f>
        <v>MUESTRA</v>
      </c>
      <c r="AC3096" t="s">
        <v>2397</v>
      </c>
      <c r="AD3096" t="s">
        <v>5250</v>
      </c>
      <c r="AF3096">
        <f>+COUNTIF(Piloto!C:C,MARCO!A3096)</f>
        <v>0</v>
      </c>
    </row>
    <row r="3097" spans="1:32" x14ac:dyDescent="0.25">
      <c r="A3097" s="5" t="str">
        <f t="shared" si="48"/>
        <v>R 19 - D 68 - 451 - 1878</v>
      </c>
      <c r="B3097" s="23" t="s">
        <v>2347</v>
      </c>
      <c r="C3097" t="s">
        <v>161</v>
      </c>
      <c r="D3097" t="s">
        <v>1069</v>
      </c>
      <c r="E3097" t="s">
        <v>1070</v>
      </c>
      <c r="F3097" t="s">
        <v>134</v>
      </c>
      <c r="G3097" t="s">
        <v>134</v>
      </c>
      <c r="H3097" t="s">
        <v>5254</v>
      </c>
      <c r="I3097" t="s">
        <v>20</v>
      </c>
      <c r="J3097" t="s">
        <v>2349</v>
      </c>
      <c r="K3097" t="s">
        <v>21</v>
      </c>
      <c r="M3097" t="s">
        <v>5255</v>
      </c>
      <c r="N3097" t="s">
        <v>22</v>
      </c>
      <c r="O3097" t="s">
        <v>23</v>
      </c>
      <c r="P3097" t="s">
        <v>26</v>
      </c>
      <c r="Q3097" t="s">
        <v>2348</v>
      </c>
      <c r="R3097" s="13">
        <v>48</v>
      </c>
      <c r="S3097" s="13">
        <v>2</v>
      </c>
      <c r="T3097" s="21">
        <v>1</v>
      </c>
      <c r="V3097" t="s">
        <v>2154</v>
      </c>
      <c r="W3097" t="s">
        <v>17595</v>
      </c>
      <c r="X3097" s="20" t="str">
        <f>+IF(V3097="","-",CONCATENATE(V3097,"_",W3097))</f>
        <v>FINES_R19</v>
      </c>
      <c r="Y3097" s="59">
        <v>0.45318964123725891</v>
      </c>
      <c r="Z3097" t="s">
        <v>134</v>
      </c>
      <c r="AA3097" t="s">
        <v>2394</v>
      </c>
      <c r="AB3097" t="str">
        <f>+IF(W3097="","-",IF(W3097="UNICO","CENSO","MUESTRA"))</f>
        <v>MUESTRA</v>
      </c>
      <c r="AC3097" t="s">
        <v>2397</v>
      </c>
      <c r="AD3097" t="s">
        <v>5256</v>
      </c>
      <c r="AF3097">
        <f>+COUNTIF(Piloto!C:C,MARCO!A3097)</f>
        <v>0</v>
      </c>
    </row>
    <row r="3098" spans="1:32" x14ac:dyDescent="0.25">
      <c r="A3098" s="5" t="str">
        <f t="shared" si="48"/>
        <v>R 19 - D 43 - 451 - 3470</v>
      </c>
      <c r="B3098" s="23" t="s">
        <v>2347</v>
      </c>
      <c r="C3098" t="s">
        <v>161</v>
      </c>
      <c r="D3098" t="s">
        <v>677</v>
      </c>
      <c r="E3098" t="s">
        <v>678</v>
      </c>
      <c r="F3098" t="s">
        <v>134</v>
      </c>
      <c r="G3098" t="s">
        <v>134</v>
      </c>
      <c r="H3098" t="s">
        <v>11583</v>
      </c>
      <c r="I3098" t="s">
        <v>20</v>
      </c>
      <c r="J3098" t="s">
        <v>2349</v>
      </c>
      <c r="K3098" t="s">
        <v>21</v>
      </c>
      <c r="M3098" t="s">
        <v>11584</v>
      </c>
      <c r="N3098" t="s">
        <v>22</v>
      </c>
      <c r="O3098" t="s">
        <v>23</v>
      </c>
      <c r="P3098" t="s">
        <v>26</v>
      </c>
      <c r="Q3098" t="s">
        <v>2348</v>
      </c>
      <c r="R3098" s="13">
        <v>32</v>
      </c>
      <c r="S3098" s="13">
        <v>1</v>
      </c>
      <c r="T3098" s="21">
        <v>1</v>
      </c>
      <c r="V3098" t="s">
        <v>2154</v>
      </c>
      <c r="W3098" t="s">
        <v>17595</v>
      </c>
      <c r="X3098" s="20" t="str">
        <f>+IF(V3098="","-",CONCATENATE(V3098,"_",W3098))</f>
        <v>FINES_R19</v>
      </c>
      <c r="Y3098" s="59">
        <v>0.45973861217498779</v>
      </c>
      <c r="Z3098" t="s">
        <v>134</v>
      </c>
      <c r="AA3098" t="s">
        <v>2394</v>
      </c>
      <c r="AB3098" t="str">
        <f>+IF(W3098="","-",IF(W3098="UNICO","CENSO","MUESTRA"))</f>
        <v>MUESTRA</v>
      </c>
      <c r="AC3098" t="s">
        <v>2398</v>
      </c>
      <c r="AD3098" t="s">
        <v>11585</v>
      </c>
      <c r="AF3098">
        <f>+COUNTIF(Piloto!C:C,MARCO!A3098)</f>
        <v>0</v>
      </c>
    </row>
    <row r="3099" spans="1:32" x14ac:dyDescent="0.25">
      <c r="A3099" s="5" t="str">
        <f t="shared" si="48"/>
        <v>R 19 - D 33 - 451 - 2029</v>
      </c>
      <c r="B3099" s="23" t="s">
        <v>2347</v>
      </c>
      <c r="C3099" t="s">
        <v>161</v>
      </c>
      <c r="D3099" t="s">
        <v>620</v>
      </c>
      <c r="E3099" t="s">
        <v>621</v>
      </c>
      <c r="F3099" t="s">
        <v>134</v>
      </c>
      <c r="G3099" t="s">
        <v>134</v>
      </c>
      <c r="H3099" t="s">
        <v>4787</v>
      </c>
      <c r="I3099" t="s">
        <v>20</v>
      </c>
      <c r="J3099" t="s">
        <v>2349</v>
      </c>
      <c r="K3099" t="s">
        <v>21</v>
      </c>
      <c r="M3099" t="s">
        <v>2209</v>
      </c>
      <c r="N3099" t="s">
        <v>22</v>
      </c>
      <c r="O3099" t="s">
        <v>23</v>
      </c>
      <c r="P3099" t="s">
        <v>26</v>
      </c>
      <c r="Q3099" t="s">
        <v>2348</v>
      </c>
      <c r="R3099" s="13">
        <v>37</v>
      </c>
      <c r="S3099" s="13">
        <v>2</v>
      </c>
      <c r="T3099" s="21">
        <v>1</v>
      </c>
      <c r="V3099" t="s">
        <v>2154</v>
      </c>
      <c r="W3099" t="s">
        <v>17595</v>
      </c>
      <c r="X3099" s="20" t="str">
        <f>+IF(V3099="","-",CONCATENATE(V3099,"_",W3099))</f>
        <v>FINES_R19</v>
      </c>
      <c r="Y3099" s="59">
        <v>0.47450858354568481</v>
      </c>
      <c r="Z3099" t="s">
        <v>134</v>
      </c>
      <c r="AA3099" t="s">
        <v>2394</v>
      </c>
      <c r="AB3099" t="str">
        <f>+IF(W3099="","-",IF(W3099="UNICO","CENSO","MUESTRA"))</f>
        <v>MUESTRA</v>
      </c>
      <c r="AC3099" t="s">
        <v>2397</v>
      </c>
      <c r="AD3099" t="s">
        <v>4788</v>
      </c>
      <c r="AF3099">
        <f>+COUNTIF(Piloto!C:C,MARCO!A3099)</f>
        <v>0</v>
      </c>
    </row>
    <row r="3100" spans="1:32" x14ac:dyDescent="0.25">
      <c r="A3100" s="5" t="str">
        <f t="shared" si="48"/>
        <v>R 19 - D 43 - 451 - 2200</v>
      </c>
      <c r="B3100" s="23" t="s">
        <v>2347</v>
      </c>
      <c r="C3100" t="s">
        <v>161</v>
      </c>
      <c r="D3100" t="s">
        <v>677</v>
      </c>
      <c r="E3100" t="s">
        <v>678</v>
      </c>
      <c r="F3100" t="s">
        <v>134</v>
      </c>
      <c r="G3100" t="s">
        <v>134</v>
      </c>
      <c r="H3100" t="s">
        <v>4906</v>
      </c>
      <c r="I3100" t="s">
        <v>20</v>
      </c>
      <c r="J3100" t="s">
        <v>2349</v>
      </c>
      <c r="K3100" t="s">
        <v>21</v>
      </c>
      <c r="M3100" t="s">
        <v>4907</v>
      </c>
      <c r="N3100" t="s">
        <v>22</v>
      </c>
      <c r="O3100" t="s">
        <v>23</v>
      </c>
      <c r="P3100" t="s">
        <v>26</v>
      </c>
      <c r="Q3100" t="s">
        <v>2348</v>
      </c>
      <c r="R3100" s="13">
        <v>21</v>
      </c>
      <c r="S3100" s="13">
        <v>1</v>
      </c>
      <c r="T3100" s="21">
        <v>1</v>
      </c>
      <c r="V3100" t="s">
        <v>2154</v>
      </c>
      <c r="W3100" t="s">
        <v>17595</v>
      </c>
      <c r="X3100" s="20" t="str">
        <f>+IF(V3100="","-",CONCATENATE(V3100,"_",W3100))</f>
        <v>FINES_R19</v>
      </c>
      <c r="Y3100" s="59">
        <v>0.48123306035995478</v>
      </c>
      <c r="Z3100" t="s">
        <v>134</v>
      </c>
      <c r="AA3100" t="s">
        <v>2394</v>
      </c>
      <c r="AB3100" t="str">
        <f>+IF(W3100="","-",IF(W3100="UNICO","CENSO","MUESTRA"))</f>
        <v>MUESTRA</v>
      </c>
      <c r="AC3100" t="s">
        <v>2397</v>
      </c>
      <c r="AD3100" t="s">
        <v>4908</v>
      </c>
      <c r="AF3100">
        <f>+COUNTIF(Piloto!C:C,MARCO!A3100)</f>
        <v>0</v>
      </c>
    </row>
    <row r="3101" spans="1:32" x14ac:dyDescent="0.25">
      <c r="A3101" s="5" t="str">
        <f t="shared" si="48"/>
        <v>R 19 - D 43 - 451 - 2197</v>
      </c>
      <c r="B3101" s="23" t="s">
        <v>2347</v>
      </c>
      <c r="C3101" t="s">
        <v>161</v>
      </c>
      <c r="D3101" t="s">
        <v>677</v>
      </c>
      <c r="E3101" t="s">
        <v>678</v>
      </c>
      <c r="F3101" t="s">
        <v>134</v>
      </c>
      <c r="G3101" t="s">
        <v>134</v>
      </c>
      <c r="H3101" t="s">
        <v>4851</v>
      </c>
      <c r="I3101" t="s">
        <v>20</v>
      </c>
      <c r="J3101" t="s">
        <v>2349</v>
      </c>
      <c r="K3101" t="s">
        <v>21</v>
      </c>
      <c r="M3101" t="s">
        <v>4852</v>
      </c>
      <c r="N3101" t="s">
        <v>22</v>
      </c>
      <c r="O3101" t="s">
        <v>23</v>
      </c>
      <c r="P3101" t="s">
        <v>26</v>
      </c>
      <c r="Q3101" t="s">
        <v>2348</v>
      </c>
      <c r="R3101" s="13">
        <v>101</v>
      </c>
      <c r="S3101" s="13">
        <v>4</v>
      </c>
      <c r="T3101" s="21">
        <v>1</v>
      </c>
      <c r="V3101" t="s">
        <v>2154</v>
      </c>
      <c r="W3101" t="s">
        <v>17595</v>
      </c>
      <c r="X3101" s="20" t="str">
        <f>+IF(V3101="","-",CONCATENATE(V3101,"_",W3101))</f>
        <v>FINES_R19</v>
      </c>
      <c r="Y3101" s="59">
        <v>0.48201799392700201</v>
      </c>
      <c r="Z3101" t="s">
        <v>134</v>
      </c>
      <c r="AA3101" t="s">
        <v>2394</v>
      </c>
      <c r="AB3101" t="str">
        <f>+IF(W3101="","-",IF(W3101="UNICO","CENSO","MUESTRA"))</f>
        <v>MUESTRA</v>
      </c>
      <c r="AC3101" t="s">
        <v>2398</v>
      </c>
      <c r="AD3101" t="s">
        <v>4853</v>
      </c>
      <c r="AF3101">
        <f>+COUNTIF(Piloto!C:C,MARCO!A3101)</f>
        <v>0</v>
      </c>
    </row>
    <row r="3102" spans="1:32" x14ac:dyDescent="0.25">
      <c r="A3102" s="5" t="str">
        <f t="shared" si="48"/>
        <v>R 19 - D 43 - 451 - 0340</v>
      </c>
      <c r="B3102" s="23" t="s">
        <v>2347</v>
      </c>
      <c r="C3102" t="s">
        <v>161</v>
      </c>
      <c r="D3102" t="s">
        <v>677</v>
      </c>
      <c r="E3102" t="s">
        <v>678</v>
      </c>
      <c r="F3102" t="s">
        <v>134</v>
      </c>
      <c r="G3102" t="s">
        <v>134</v>
      </c>
      <c r="H3102" t="s">
        <v>5129</v>
      </c>
      <c r="I3102" t="s">
        <v>20</v>
      </c>
      <c r="J3102" t="s">
        <v>2349</v>
      </c>
      <c r="K3102" t="s">
        <v>21</v>
      </c>
      <c r="M3102" t="s">
        <v>5130</v>
      </c>
      <c r="N3102" t="s">
        <v>22</v>
      </c>
      <c r="O3102" t="s">
        <v>23</v>
      </c>
      <c r="P3102" t="s">
        <v>26</v>
      </c>
      <c r="Q3102" t="s">
        <v>2348</v>
      </c>
      <c r="R3102" s="13">
        <v>55</v>
      </c>
      <c r="S3102" s="13">
        <v>2</v>
      </c>
      <c r="T3102" s="21">
        <v>1</v>
      </c>
      <c r="V3102" t="s">
        <v>2154</v>
      </c>
      <c r="W3102" t="s">
        <v>17595</v>
      </c>
      <c r="X3102" s="20" t="str">
        <f>+IF(V3102="","-",CONCATENATE(V3102,"_",W3102))</f>
        <v>FINES_R19</v>
      </c>
      <c r="Y3102" s="59">
        <v>0.48457285761833191</v>
      </c>
      <c r="Z3102" t="s">
        <v>134</v>
      </c>
      <c r="AA3102" t="s">
        <v>2394</v>
      </c>
      <c r="AB3102" t="str">
        <f>+IF(W3102="","-",IF(W3102="UNICO","CENSO","MUESTRA"))</f>
        <v>MUESTRA</v>
      </c>
      <c r="AC3102" t="s">
        <v>2397</v>
      </c>
      <c r="AD3102" t="s">
        <v>5131</v>
      </c>
      <c r="AF3102">
        <f>+COUNTIF(Piloto!C:C,MARCO!A3102)</f>
        <v>0</v>
      </c>
    </row>
    <row r="3103" spans="1:32" x14ac:dyDescent="0.25">
      <c r="A3103" s="5" t="str">
        <f t="shared" si="48"/>
        <v>R 19 - D 43 - 451 - 3173</v>
      </c>
      <c r="B3103" s="23" t="s">
        <v>2347</v>
      </c>
      <c r="C3103" t="s">
        <v>161</v>
      </c>
      <c r="D3103" t="s">
        <v>677</v>
      </c>
      <c r="E3103" t="s">
        <v>678</v>
      </c>
      <c r="F3103" t="s">
        <v>134</v>
      </c>
      <c r="G3103" t="s">
        <v>134</v>
      </c>
      <c r="H3103" t="s">
        <v>11575</v>
      </c>
      <c r="I3103" t="s">
        <v>20</v>
      </c>
      <c r="J3103" t="s">
        <v>2349</v>
      </c>
      <c r="K3103" t="s">
        <v>21</v>
      </c>
      <c r="M3103" t="s">
        <v>11576</v>
      </c>
      <c r="N3103" t="s">
        <v>22</v>
      </c>
      <c r="O3103" t="s">
        <v>23</v>
      </c>
      <c r="P3103" t="s">
        <v>26</v>
      </c>
      <c r="Q3103" t="s">
        <v>2348</v>
      </c>
      <c r="R3103" s="13">
        <v>19</v>
      </c>
      <c r="S3103" s="13">
        <v>1</v>
      </c>
      <c r="T3103" s="21">
        <v>1</v>
      </c>
      <c r="V3103" t="s">
        <v>2154</v>
      </c>
      <c r="W3103" t="s">
        <v>17595</v>
      </c>
      <c r="X3103" s="20" t="str">
        <f>+IF(V3103="","-",CONCATENATE(V3103,"_",W3103))</f>
        <v>FINES_R19</v>
      </c>
      <c r="Y3103" s="59">
        <v>0.48465394973754877</v>
      </c>
      <c r="Z3103" t="s">
        <v>134</v>
      </c>
      <c r="AA3103" t="s">
        <v>2394</v>
      </c>
      <c r="AB3103" t="str">
        <f>+IF(W3103="","-",IF(W3103="UNICO","CENSO","MUESTRA"))</f>
        <v>MUESTRA</v>
      </c>
      <c r="AC3103" t="s">
        <v>2398</v>
      </c>
      <c r="AD3103" t="s">
        <v>11577</v>
      </c>
      <c r="AF3103">
        <f>+COUNTIF(Piloto!C:C,MARCO!A3103)</f>
        <v>0</v>
      </c>
    </row>
    <row r="3104" spans="1:32" x14ac:dyDescent="0.25">
      <c r="A3104" s="5" t="str">
        <f t="shared" si="48"/>
        <v>R 19 - D 33 - 451 - 2732</v>
      </c>
      <c r="B3104" s="23" t="s">
        <v>2347</v>
      </c>
      <c r="C3104" t="s">
        <v>161</v>
      </c>
      <c r="D3104" t="s">
        <v>620</v>
      </c>
      <c r="E3104" t="s">
        <v>621</v>
      </c>
      <c r="F3104" t="s">
        <v>134</v>
      </c>
      <c r="G3104" t="s">
        <v>134</v>
      </c>
      <c r="H3104" t="s">
        <v>4803</v>
      </c>
      <c r="I3104" t="s">
        <v>20</v>
      </c>
      <c r="J3104" t="s">
        <v>2349</v>
      </c>
      <c r="K3104" t="s">
        <v>21</v>
      </c>
      <c r="M3104" t="s">
        <v>4804</v>
      </c>
      <c r="N3104" t="s">
        <v>22</v>
      </c>
      <c r="O3104" t="s">
        <v>23</v>
      </c>
      <c r="P3104" t="s">
        <v>26</v>
      </c>
      <c r="Q3104" t="s">
        <v>2348</v>
      </c>
      <c r="R3104" s="13">
        <v>0</v>
      </c>
      <c r="S3104" s="13">
        <v>1</v>
      </c>
      <c r="T3104" s="21">
        <v>1</v>
      </c>
      <c r="V3104" t="s">
        <v>2154</v>
      </c>
      <c r="W3104" t="s">
        <v>17595</v>
      </c>
      <c r="X3104" s="20" t="str">
        <f>+IF(V3104="","-",CONCATENATE(V3104,"_",W3104))</f>
        <v>FINES_R19</v>
      </c>
      <c r="Y3104" s="59">
        <v>0.5024799108505249</v>
      </c>
      <c r="Z3104" t="s">
        <v>134</v>
      </c>
      <c r="AA3104" t="s">
        <v>2394</v>
      </c>
      <c r="AB3104" t="str">
        <f>+IF(W3104="","-",IF(W3104="UNICO","CENSO","MUESTRA"))</f>
        <v>MUESTRA</v>
      </c>
      <c r="AC3104" t="s">
        <v>2397</v>
      </c>
      <c r="AD3104" t="s">
        <v>4805</v>
      </c>
      <c r="AF3104">
        <f>+COUNTIF(Piloto!C:C,MARCO!A3104)</f>
        <v>0</v>
      </c>
    </row>
    <row r="3105" spans="1:32" x14ac:dyDescent="0.25">
      <c r="A3105" s="5" t="str">
        <f t="shared" si="48"/>
        <v>R 19 - D 43 - 451 - 3759</v>
      </c>
      <c r="B3105" s="23" t="s">
        <v>2347</v>
      </c>
      <c r="C3105" t="s">
        <v>161</v>
      </c>
      <c r="D3105" t="s">
        <v>677</v>
      </c>
      <c r="E3105" t="s">
        <v>678</v>
      </c>
      <c r="F3105" t="s">
        <v>134</v>
      </c>
      <c r="G3105" t="s">
        <v>134</v>
      </c>
      <c r="H3105" t="s">
        <v>5031</v>
      </c>
      <c r="I3105" t="s">
        <v>20</v>
      </c>
      <c r="J3105" t="s">
        <v>2349</v>
      </c>
      <c r="K3105" t="s">
        <v>21</v>
      </c>
      <c r="M3105" t="s">
        <v>2313</v>
      </c>
      <c r="N3105" t="s">
        <v>22</v>
      </c>
      <c r="O3105" t="s">
        <v>23</v>
      </c>
      <c r="P3105" t="s">
        <v>26</v>
      </c>
      <c r="Q3105" t="s">
        <v>2348</v>
      </c>
      <c r="R3105" s="13">
        <v>45</v>
      </c>
      <c r="S3105" s="13">
        <v>3</v>
      </c>
      <c r="T3105" s="21">
        <v>1</v>
      </c>
      <c r="V3105" t="s">
        <v>2154</v>
      </c>
      <c r="W3105" t="s">
        <v>17595</v>
      </c>
      <c r="X3105" s="20" t="str">
        <f>+IF(V3105="","-",CONCATENATE(V3105,"_",W3105))</f>
        <v>FINES_R19</v>
      </c>
      <c r="Y3105" s="59">
        <v>0.50682854652404785</v>
      </c>
      <c r="Z3105" t="s">
        <v>134</v>
      </c>
      <c r="AA3105" t="s">
        <v>2394</v>
      </c>
      <c r="AB3105" t="str">
        <f>+IF(W3105="","-",IF(W3105="UNICO","CENSO","MUESTRA"))</f>
        <v>MUESTRA</v>
      </c>
      <c r="AC3105" t="s">
        <v>2397</v>
      </c>
      <c r="AD3105" t="s">
        <v>5032</v>
      </c>
      <c r="AF3105">
        <f>+COUNTIF(Piloto!C:C,MARCO!A3105)</f>
        <v>0</v>
      </c>
    </row>
    <row r="3106" spans="1:32" x14ac:dyDescent="0.25">
      <c r="A3106" s="5" t="str">
        <f t="shared" si="48"/>
        <v>R 19 - D 43 - 451 - 3433</v>
      </c>
      <c r="B3106" s="23" t="s">
        <v>2347</v>
      </c>
      <c r="C3106" t="s">
        <v>161</v>
      </c>
      <c r="D3106" t="s">
        <v>677</v>
      </c>
      <c r="E3106" t="s">
        <v>678</v>
      </c>
      <c r="F3106" t="s">
        <v>134</v>
      </c>
      <c r="G3106" t="s">
        <v>134</v>
      </c>
      <c r="H3106" t="s">
        <v>5046</v>
      </c>
      <c r="I3106" t="s">
        <v>20</v>
      </c>
      <c r="J3106" t="s">
        <v>2349</v>
      </c>
      <c r="K3106" t="s">
        <v>21</v>
      </c>
      <c r="M3106" t="s">
        <v>4933</v>
      </c>
      <c r="N3106" t="s">
        <v>22</v>
      </c>
      <c r="O3106" t="s">
        <v>23</v>
      </c>
      <c r="P3106" t="s">
        <v>26</v>
      </c>
      <c r="Q3106" t="s">
        <v>2348</v>
      </c>
      <c r="R3106" s="13">
        <v>19</v>
      </c>
      <c r="S3106" s="13">
        <v>1</v>
      </c>
      <c r="T3106" s="21">
        <v>1</v>
      </c>
      <c r="V3106" t="s">
        <v>2154</v>
      </c>
      <c r="W3106" t="s">
        <v>17595</v>
      </c>
      <c r="X3106" s="20" t="str">
        <f>+IF(V3106="","-",CONCATENATE(V3106,"_",W3106))</f>
        <v>FINES_R19</v>
      </c>
      <c r="Y3106" s="59">
        <v>0.51174795627593994</v>
      </c>
      <c r="Z3106" t="s">
        <v>134</v>
      </c>
      <c r="AA3106" t="s">
        <v>2394</v>
      </c>
      <c r="AB3106" t="str">
        <f>+IF(W3106="","-",IF(W3106="UNICO","CENSO","MUESTRA"))</f>
        <v>MUESTRA</v>
      </c>
      <c r="AC3106" t="s">
        <v>2398</v>
      </c>
      <c r="AD3106" t="s">
        <v>5047</v>
      </c>
      <c r="AF3106">
        <f>+COUNTIF(Piloto!C:C,MARCO!A3106)</f>
        <v>0</v>
      </c>
    </row>
    <row r="3107" spans="1:32" x14ac:dyDescent="0.25">
      <c r="A3107" s="5" t="str">
        <f t="shared" si="48"/>
        <v>R 19 - D 43 - 451 - 0426</v>
      </c>
      <c r="B3107" s="23" t="s">
        <v>2347</v>
      </c>
      <c r="C3107" t="s">
        <v>161</v>
      </c>
      <c r="D3107" t="s">
        <v>677</v>
      </c>
      <c r="E3107" t="s">
        <v>678</v>
      </c>
      <c r="F3107" t="s">
        <v>134</v>
      </c>
      <c r="G3107" t="s">
        <v>134</v>
      </c>
      <c r="H3107" t="s">
        <v>5034</v>
      </c>
      <c r="I3107" t="s">
        <v>20</v>
      </c>
      <c r="J3107" t="s">
        <v>2349</v>
      </c>
      <c r="K3107" t="s">
        <v>21</v>
      </c>
      <c r="M3107" t="s">
        <v>5035</v>
      </c>
      <c r="N3107" t="s">
        <v>22</v>
      </c>
      <c r="O3107" t="s">
        <v>23</v>
      </c>
      <c r="P3107" t="s">
        <v>26</v>
      </c>
      <c r="Q3107" t="s">
        <v>2348</v>
      </c>
      <c r="R3107" s="13">
        <v>104</v>
      </c>
      <c r="S3107" s="13">
        <v>4</v>
      </c>
      <c r="T3107" s="21">
        <v>1</v>
      </c>
      <c r="V3107" t="s">
        <v>2154</v>
      </c>
      <c r="W3107" t="s">
        <v>17595</v>
      </c>
      <c r="X3107" s="20" t="str">
        <f>+IF(V3107="","-",CONCATENATE(V3107,"_",W3107))</f>
        <v>FINES_R19</v>
      </c>
      <c r="Y3107" s="59">
        <v>0.52131682634353638</v>
      </c>
      <c r="Z3107" t="s">
        <v>134</v>
      </c>
      <c r="AA3107" t="s">
        <v>2394</v>
      </c>
      <c r="AB3107" t="str">
        <f>+IF(W3107="","-",IF(W3107="UNICO","CENSO","MUESTRA"))</f>
        <v>MUESTRA</v>
      </c>
      <c r="AC3107" t="s">
        <v>2398</v>
      </c>
      <c r="AD3107" t="s">
        <v>5036</v>
      </c>
      <c r="AF3107">
        <f>+COUNTIF(Piloto!C:C,MARCO!A3107)</f>
        <v>0</v>
      </c>
    </row>
    <row r="3108" spans="1:32" x14ac:dyDescent="0.25">
      <c r="A3108" s="5" t="str">
        <f t="shared" si="48"/>
        <v>R 19 - D 43 - 451 - 3566</v>
      </c>
      <c r="B3108" s="23" t="s">
        <v>2347</v>
      </c>
      <c r="C3108" t="s">
        <v>161</v>
      </c>
      <c r="D3108" t="s">
        <v>677</v>
      </c>
      <c r="E3108" t="s">
        <v>678</v>
      </c>
      <c r="F3108" t="s">
        <v>134</v>
      </c>
      <c r="G3108" t="s">
        <v>134</v>
      </c>
      <c r="H3108" t="s">
        <v>5061</v>
      </c>
      <c r="I3108" t="s">
        <v>20</v>
      </c>
      <c r="J3108" t="s">
        <v>2349</v>
      </c>
      <c r="K3108" t="s">
        <v>21</v>
      </c>
      <c r="M3108" t="s">
        <v>5062</v>
      </c>
      <c r="N3108" t="s">
        <v>22</v>
      </c>
      <c r="O3108" t="s">
        <v>23</v>
      </c>
      <c r="P3108" t="s">
        <v>26</v>
      </c>
      <c r="Q3108" t="s">
        <v>2348</v>
      </c>
      <c r="R3108" s="13">
        <v>61</v>
      </c>
      <c r="S3108" s="13">
        <v>3</v>
      </c>
      <c r="T3108" s="21">
        <v>1</v>
      </c>
      <c r="V3108" t="s">
        <v>2154</v>
      </c>
      <c r="W3108" t="s">
        <v>17595</v>
      </c>
      <c r="X3108" s="20" t="str">
        <f>+IF(V3108="","-",CONCATENATE(V3108,"_",W3108))</f>
        <v>FINES_R19</v>
      </c>
      <c r="Y3108" s="59">
        <v>0.52131682634353638</v>
      </c>
      <c r="Z3108" t="s">
        <v>134</v>
      </c>
      <c r="AA3108" t="s">
        <v>2394</v>
      </c>
      <c r="AB3108" t="str">
        <f>+IF(W3108="","-",IF(W3108="UNICO","CENSO","MUESTRA"))</f>
        <v>MUESTRA</v>
      </c>
      <c r="AC3108" t="s">
        <v>2397</v>
      </c>
      <c r="AD3108" t="s">
        <v>5063</v>
      </c>
      <c r="AF3108">
        <f>+COUNTIF(Piloto!C:C,MARCO!A3108)</f>
        <v>0</v>
      </c>
    </row>
    <row r="3109" spans="1:32" x14ac:dyDescent="0.25">
      <c r="A3109" s="5" t="str">
        <f t="shared" si="48"/>
        <v>R 19 - D 43 - 451 - 3176</v>
      </c>
      <c r="B3109" s="23" t="s">
        <v>2347</v>
      </c>
      <c r="C3109" t="s">
        <v>161</v>
      </c>
      <c r="D3109" t="s">
        <v>677</v>
      </c>
      <c r="E3109" t="s">
        <v>678</v>
      </c>
      <c r="F3109" t="s">
        <v>134</v>
      </c>
      <c r="G3109" t="s">
        <v>134</v>
      </c>
      <c r="H3109" t="s">
        <v>4847</v>
      </c>
      <c r="I3109" t="s">
        <v>20</v>
      </c>
      <c r="J3109" t="s">
        <v>2349</v>
      </c>
      <c r="K3109" t="s">
        <v>21</v>
      </c>
      <c r="M3109" t="s">
        <v>4848</v>
      </c>
      <c r="N3109" t="s">
        <v>22</v>
      </c>
      <c r="O3109" t="s">
        <v>23</v>
      </c>
      <c r="P3109" t="s">
        <v>26</v>
      </c>
      <c r="Q3109" t="s">
        <v>2348</v>
      </c>
      <c r="R3109" s="13">
        <v>13</v>
      </c>
      <c r="S3109" s="13">
        <v>1</v>
      </c>
      <c r="T3109" s="21">
        <v>1</v>
      </c>
      <c r="V3109" t="s">
        <v>2154</v>
      </c>
      <c r="W3109" t="s">
        <v>17595</v>
      </c>
      <c r="X3109" s="20" t="str">
        <f>+IF(V3109="","-",CONCATENATE(V3109,"_",W3109))</f>
        <v>FINES_R19</v>
      </c>
      <c r="Y3109" s="59">
        <v>0.52134686708450317</v>
      </c>
      <c r="Z3109" t="s">
        <v>134</v>
      </c>
      <c r="AA3109" t="s">
        <v>2394</v>
      </c>
      <c r="AB3109" t="str">
        <f>+IF(W3109="","-",IF(W3109="UNICO","CENSO","MUESTRA"))</f>
        <v>MUESTRA</v>
      </c>
      <c r="AC3109" t="s">
        <v>2397</v>
      </c>
      <c r="AD3109" t="s">
        <v>4849</v>
      </c>
      <c r="AF3109">
        <f>+COUNTIF(Piloto!C:C,MARCO!A3109)</f>
        <v>0</v>
      </c>
    </row>
    <row r="3110" spans="1:32" x14ac:dyDescent="0.25">
      <c r="A3110" s="5" t="str">
        <f t="shared" si="48"/>
        <v>R 19 - D 43 - 451 - 3258</v>
      </c>
      <c r="B3110" s="23" t="s">
        <v>2347</v>
      </c>
      <c r="C3110" t="s">
        <v>161</v>
      </c>
      <c r="D3110" t="s">
        <v>677</v>
      </c>
      <c r="E3110" t="s">
        <v>678</v>
      </c>
      <c r="F3110" t="s">
        <v>134</v>
      </c>
      <c r="G3110" t="s">
        <v>134</v>
      </c>
      <c r="H3110" t="s">
        <v>5012</v>
      </c>
      <c r="I3110" t="s">
        <v>20</v>
      </c>
      <c r="J3110" t="s">
        <v>2349</v>
      </c>
      <c r="K3110" t="s">
        <v>21</v>
      </c>
      <c r="M3110" t="s">
        <v>5013</v>
      </c>
      <c r="N3110" t="s">
        <v>22</v>
      </c>
      <c r="O3110" t="s">
        <v>23</v>
      </c>
      <c r="P3110" t="s">
        <v>26</v>
      </c>
      <c r="Q3110" t="s">
        <v>2348</v>
      </c>
      <c r="R3110" s="13">
        <v>21</v>
      </c>
      <c r="S3110" s="13">
        <v>1</v>
      </c>
      <c r="T3110" s="21">
        <v>1</v>
      </c>
      <c r="V3110" t="s">
        <v>2154</v>
      </c>
      <c r="W3110" t="s">
        <v>17595</v>
      </c>
      <c r="X3110" s="20" t="str">
        <f>+IF(V3110="","-",CONCATENATE(V3110,"_",W3110))</f>
        <v>FINES_R19</v>
      </c>
      <c r="Y3110" s="59">
        <v>0.52503031492233276</v>
      </c>
      <c r="Z3110" t="s">
        <v>134</v>
      </c>
      <c r="AA3110" t="s">
        <v>2394</v>
      </c>
      <c r="AB3110" t="str">
        <f>+IF(W3110="","-",IF(W3110="UNICO","CENSO","MUESTRA"))</f>
        <v>MUESTRA</v>
      </c>
      <c r="AC3110" t="s">
        <v>2398</v>
      </c>
      <c r="AD3110" t="s">
        <v>5014</v>
      </c>
      <c r="AF3110">
        <f>+COUNTIF(Piloto!C:C,MARCO!A3110)</f>
        <v>0</v>
      </c>
    </row>
    <row r="3111" spans="1:32" x14ac:dyDescent="0.25">
      <c r="A3111" s="5" t="str">
        <f t="shared" si="48"/>
        <v>R 19 - D 43 - 451 - 2198</v>
      </c>
      <c r="B3111" s="23" t="s">
        <v>2347</v>
      </c>
      <c r="C3111" t="s">
        <v>161</v>
      </c>
      <c r="D3111" t="s">
        <v>677</v>
      </c>
      <c r="E3111" t="s">
        <v>678</v>
      </c>
      <c r="F3111" t="s">
        <v>134</v>
      </c>
      <c r="G3111" t="s">
        <v>134</v>
      </c>
      <c r="H3111" t="s">
        <v>5071</v>
      </c>
      <c r="I3111" t="s">
        <v>20</v>
      </c>
      <c r="J3111" t="s">
        <v>2349</v>
      </c>
      <c r="K3111" t="s">
        <v>21</v>
      </c>
      <c r="M3111" t="s">
        <v>5072</v>
      </c>
      <c r="N3111" t="s">
        <v>22</v>
      </c>
      <c r="O3111" t="s">
        <v>23</v>
      </c>
      <c r="P3111" t="s">
        <v>26</v>
      </c>
      <c r="Q3111" t="s">
        <v>2348</v>
      </c>
      <c r="R3111" s="13">
        <v>220</v>
      </c>
      <c r="S3111" s="13">
        <v>7</v>
      </c>
      <c r="T3111" s="21">
        <v>1</v>
      </c>
      <c r="V3111" t="s">
        <v>2154</v>
      </c>
      <c r="W3111" t="s">
        <v>17595</v>
      </c>
      <c r="X3111" s="20" t="str">
        <f>+IF(V3111="","-",CONCATENATE(V3111,"_",W3111))</f>
        <v>FINES_R19</v>
      </c>
      <c r="Y3111" s="59">
        <v>0.52607262134552002</v>
      </c>
      <c r="Z3111" t="s">
        <v>134</v>
      </c>
      <c r="AA3111" t="s">
        <v>2394</v>
      </c>
      <c r="AB3111" t="str">
        <f>+IF(W3111="","-",IF(W3111="UNICO","CENSO","MUESTRA"))</f>
        <v>MUESTRA</v>
      </c>
      <c r="AC3111" t="s">
        <v>2397</v>
      </c>
      <c r="AD3111" t="s">
        <v>5073</v>
      </c>
      <c r="AF3111">
        <f>+COUNTIF(Piloto!C:C,MARCO!A3111)</f>
        <v>0</v>
      </c>
    </row>
    <row r="3112" spans="1:32" x14ac:dyDescent="0.25">
      <c r="A3112" s="5" t="str">
        <f t="shared" si="48"/>
        <v>R 19 - D 43 - 451 - 3958</v>
      </c>
      <c r="B3112" s="23" t="s">
        <v>2347</v>
      </c>
      <c r="C3112" t="s">
        <v>161</v>
      </c>
      <c r="D3112" t="s">
        <v>677</v>
      </c>
      <c r="E3112" t="s">
        <v>678</v>
      </c>
      <c r="F3112" t="s">
        <v>134</v>
      </c>
      <c r="G3112" t="s">
        <v>134</v>
      </c>
      <c r="H3112" t="s">
        <v>5135</v>
      </c>
      <c r="I3112" t="s">
        <v>20</v>
      </c>
      <c r="J3112" t="s">
        <v>2349</v>
      </c>
      <c r="K3112" t="s">
        <v>21</v>
      </c>
      <c r="M3112" t="s">
        <v>5136</v>
      </c>
      <c r="N3112" t="s">
        <v>22</v>
      </c>
      <c r="O3112" t="s">
        <v>23</v>
      </c>
      <c r="P3112" t="s">
        <v>26</v>
      </c>
      <c r="Q3112" t="s">
        <v>2348</v>
      </c>
      <c r="R3112" s="13">
        <v>18</v>
      </c>
      <c r="S3112" s="13">
        <v>1</v>
      </c>
      <c r="T3112" s="21">
        <v>1</v>
      </c>
      <c r="V3112" t="s">
        <v>2154</v>
      </c>
      <c r="W3112" t="s">
        <v>17595</v>
      </c>
      <c r="X3112" s="20" t="str">
        <f>+IF(V3112="","-",CONCATENATE(V3112,"_",W3112))</f>
        <v>FINES_R19</v>
      </c>
      <c r="Y3112" s="59">
        <v>0.54196286201477051</v>
      </c>
      <c r="Z3112" t="s">
        <v>134</v>
      </c>
      <c r="AA3112" t="s">
        <v>2394</v>
      </c>
      <c r="AB3112" t="str">
        <f>+IF(W3112="","-",IF(W3112="UNICO","CENSO","MUESTRA"))</f>
        <v>MUESTRA</v>
      </c>
      <c r="AC3112" t="s">
        <v>2397</v>
      </c>
      <c r="AD3112" t="s">
        <v>5137</v>
      </c>
      <c r="AF3112">
        <f>+COUNTIF(Piloto!C:C,MARCO!A3112)</f>
        <v>0</v>
      </c>
    </row>
    <row r="3113" spans="1:32" x14ac:dyDescent="0.25">
      <c r="A3113" s="5" t="str">
        <f t="shared" si="48"/>
        <v>R 19 - D 43 - 451 - 4482</v>
      </c>
      <c r="B3113" s="23" t="s">
        <v>2347</v>
      </c>
      <c r="C3113" t="s">
        <v>161</v>
      </c>
      <c r="D3113" t="s">
        <v>677</v>
      </c>
      <c r="E3113" t="s">
        <v>678</v>
      </c>
      <c r="F3113" t="s">
        <v>134</v>
      </c>
      <c r="G3113" t="s">
        <v>134</v>
      </c>
      <c r="H3113" t="s">
        <v>11525</v>
      </c>
      <c r="I3113" t="s">
        <v>20</v>
      </c>
      <c r="J3113" t="s">
        <v>2349</v>
      </c>
      <c r="K3113" t="s">
        <v>21</v>
      </c>
      <c r="M3113" t="s">
        <v>11526</v>
      </c>
      <c r="N3113" t="s">
        <v>22</v>
      </c>
      <c r="O3113" t="s">
        <v>23</v>
      </c>
      <c r="P3113" t="s">
        <v>26</v>
      </c>
      <c r="Q3113" t="s">
        <v>2348</v>
      </c>
      <c r="R3113" s="13">
        <v>0</v>
      </c>
      <c r="S3113" s="13">
        <v>1</v>
      </c>
      <c r="T3113" s="21">
        <v>1</v>
      </c>
      <c r="V3113" t="s">
        <v>2154</v>
      </c>
      <c r="W3113" t="s">
        <v>17595</v>
      </c>
      <c r="X3113" s="20" t="str">
        <f>+IF(V3113="","-",CONCATENATE(V3113,"_",W3113))</f>
        <v>FINES_R19</v>
      </c>
      <c r="Y3113" s="59">
        <v>0.54229170083999634</v>
      </c>
      <c r="Z3113" t="s">
        <v>134</v>
      </c>
      <c r="AA3113" t="s">
        <v>2394</v>
      </c>
      <c r="AB3113" t="str">
        <f>+IF(W3113="","-",IF(W3113="UNICO","CENSO","MUESTRA"))</f>
        <v>MUESTRA</v>
      </c>
      <c r="AC3113" t="s">
        <v>2397</v>
      </c>
      <c r="AD3113" t="s">
        <v>11527</v>
      </c>
      <c r="AF3113">
        <f>+COUNTIF(Piloto!C:C,MARCO!A3113)</f>
        <v>0</v>
      </c>
    </row>
    <row r="3114" spans="1:32" x14ac:dyDescent="0.25">
      <c r="A3114" s="5" t="str">
        <f t="shared" si="48"/>
        <v>R 19 - D 43 - 451 - 0393</v>
      </c>
      <c r="B3114" s="23" t="s">
        <v>2347</v>
      </c>
      <c r="C3114" t="s">
        <v>161</v>
      </c>
      <c r="D3114" t="s">
        <v>677</v>
      </c>
      <c r="E3114" t="s">
        <v>678</v>
      </c>
      <c r="F3114" t="s">
        <v>134</v>
      </c>
      <c r="G3114" t="s">
        <v>134</v>
      </c>
      <c r="H3114" t="s">
        <v>11554</v>
      </c>
      <c r="I3114" t="s">
        <v>20</v>
      </c>
      <c r="J3114" t="s">
        <v>2349</v>
      </c>
      <c r="K3114" t="s">
        <v>21</v>
      </c>
      <c r="M3114" t="s">
        <v>11555</v>
      </c>
      <c r="N3114" t="s">
        <v>22</v>
      </c>
      <c r="O3114" t="s">
        <v>23</v>
      </c>
      <c r="P3114" t="s">
        <v>26</v>
      </c>
      <c r="Q3114" t="s">
        <v>2348</v>
      </c>
      <c r="R3114" s="13">
        <v>6</v>
      </c>
      <c r="S3114" s="13">
        <v>1</v>
      </c>
      <c r="T3114" s="21">
        <v>1</v>
      </c>
      <c r="V3114" t="s">
        <v>2154</v>
      </c>
      <c r="W3114" t="s">
        <v>17595</v>
      </c>
      <c r="X3114" s="20" t="str">
        <f>+IF(V3114="","-",CONCATENATE(V3114,"_",W3114))</f>
        <v>FINES_R19</v>
      </c>
      <c r="Y3114" s="59">
        <v>0.54282957315444946</v>
      </c>
      <c r="Z3114" t="s">
        <v>134</v>
      </c>
      <c r="AA3114" t="s">
        <v>2394</v>
      </c>
      <c r="AB3114" t="str">
        <f>+IF(W3114="","-",IF(W3114="UNICO","CENSO","MUESTRA"))</f>
        <v>MUESTRA</v>
      </c>
      <c r="AC3114" t="s">
        <v>2398</v>
      </c>
      <c r="AD3114" t="s">
        <v>11556</v>
      </c>
      <c r="AF3114">
        <f>+COUNTIF(Piloto!C:C,MARCO!A3114)</f>
        <v>0</v>
      </c>
    </row>
    <row r="3115" spans="1:32" x14ac:dyDescent="0.25">
      <c r="A3115" s="5" t="str">
        <f t="shared" si="48"/>
        <v>R 19 - D 43 - 451 - 2196</v>
      </c>
      <c r="B3115" s="23" t="s">
        <v>2347</v>
      </c>
      <c r="C3115" t="s">
        <v>161</v>
      </c>
      <c r="D3115" t="s">
        <v>677</v>
      </c>
      <c r="E3115" t="s">
        <v>678</v>
      </c>
      <c r="F3115" t="s">
        <v>134</v>
      </c>
      <c r="G3115" t="s">
        <v>134</v>
      </c>
      <c r="H3115" t="s">
        <v>4886</v>
      </c>
      <c r="I3115" t="s">
        <v>20</v>
      </c>
      <c r="J3115" t="s">
        <v>2349</v>
      </c>
      <c r="K3115" t="s">
        <v>21</v>
      </c>
      <c r="M3115" t="s">
        <v>4887</v>
      </c>
      <c r="N3115" t="s">
        <v>22</v>
      </c>
      <c r="O3115" t="s">
        <v>23</v>
      </c>
      <c r="P3115" t="s">
        <v>26</v>
      </c>
      <c r="Q3115" t="s">
        <v>2348</v>
      </c>
      <c r="R3115" s="13">
        <v>77</v>
      </c>
      <c r="S3115" s="13">
        <v>3</v>
      </c>
      <c r="T3115" s="21">
        <v>1</v>
      </c>
      <c r="V3115" t="s">
        <v>2154</v>
      </c>
      <c r="W3115" t="s">
        <v>17595</v>
      </c>
      <c r="X3115" s="20" t="str">
        <f>+IF(V3115="","-",CONCATENATE(V3115,"_",W3115))</f>
        <v>FINES_R19</v>
      </c>
      <c r="Y3115" s="59">
        <v>0.54953098297119141</v>
      </c>
      <c r="Z3115" t="s">
        <v>134</v>
      </c>
      <c r="AA3115" t="s">
        <v>2394</v>
      </c>
      <c r="AB3115" t="str">
        <f>+IF(W3115="","-",IF(W3115="UNICO","CENSO","MUESTRA"))</f>
        <v>MUESTRA</v>
      </c>
      <c r="AC3115" t="s">
        <v>2398</v>
      </c>
      <c r="AD3115" t="s">
        <v>4888</v>
      </c>
      <c r="AF3115">
        <f>+COUNTIF(Piloto!C:C,MARCO!A3115)</f>
        <v>0</v>
      </c>
    </row>
    <row r="3116" spans="1:32" x14ac:dyDescent="0.25">
      <c r="A3116" s="5" t="str">
        <f t="shared" si="48"/>
        <v>R 19 - D 43 - 451 - 2202</v>
      </c>
      <c r="B3116" s="23" t="s">
        <v>2347</v>
      </c>
      <c r="C3116" t="s">
        <v>161</v>
      </c>
      <c r="D3116" t="s">
        <v>677</v>
      </c>
      <c r="E3116" t="s">
        <v>678</v>
      </c>
      <c r="F3116" t="s">
        <v>134</v>
      </c>
      <c r="G3116" t="s">
        <v>134</v>
      </c>
      <c r="H3116" t="s">
        <v>4941</v>
      </c>
      <c r="I3116" t="s">
        <v>20</v>
      </c>
      <c r="J3116" t="s">
        <v>2349</v>
      </c>
      <c r="K3116" t="s">
        <v>21</v>
      </c>
      <c r="M3116" t="s">
        <v>4942</v>
      </c>
      <c r="N3116" t="s">
        <v>22</v>
      </c>
      <c r="O3116" t="s">
        <v>23</v>
      </c>
      <c r="P3116" t="s">
        <v>26</v>
      </c>
      <c r="Q3116" t="s">
        <v>2348</v>
      </c>
      <c r="R3116" s="13">
        <v>13</v>
      </c>
      <c r="S3116" s="13">
        <v>1</v>
      </c>
      <c r="T3116" s="21">
        <v>1</v>
      </c>
      <c r="V3116" t="s">
        <v>2154</v>
      </c>
      <c r="W3116" t="s">
        <v>17595</v>
      </c>
      <c r="X3116" s="20" t="str">
        <f>+IF(V3116="","-",CONCATENATE(V3116,"_",W3116))</f>
        <v>FINES_R19</v>
      </c>
      <c r="Y3116" s="59">
        <v>0.54953098297119141</v>
      </c>
      <c r="Z3116" t="s">
        <v>134</v>
      </c>
      <c r="AA3116" t="s">
        <v>2394</v>
      </c>
      <c r="AB3116" t="str">
        <f>+IF(W3116="","-",IF(W3116="UNICO","CENSO","MUESTRA"))</f>
        <v>MUESTRA</v>
      </c>
      <c r="AC3116" t="s">
        <v>2397</v>
      </c>
      <c r="AD3116" t="s">
        <v>4943</v>
      </c>
      <c r="AF3116">
        <f>+COUNTIF(Piloto!C:C,MARCO!A3116)</f>
        <v>0</v>
      </c>
    </row>
    <row r="3117" spans="1:32" x14ac:dyDescent="0.25">
      <c r="A3117" s="5" t="str">
        <f t="shared" si="48"/>
        <v>R 19 - D 43 - 451 - 4209</v>
      </c>
      <c r="B3117" s="23" t="s">
        <v>2347</v>
      </c>
      <c r="C3117" t="s">
        <v>161</v>
      </c>
      <c r="D3117" t="s">
        <v>677</v>
      </c>
      <c r="E3117" t="s">
        <v>678</v>
      </c>
      <c r="F3117" t="s">
        <v>134</v>
      </c>
      <c r="G3117" t="s">
        <v>134</v>
      </c>
      <c r="H3117" t="s">
        <v>4934</v>
      </c>
      <c r="I3117" t="s">
        <v>20</v>
      </c>
      <c r="J3117" t="s">
        <v>2349</v>
      </c>
      <c r="K3117" t="s">
        <v>21</v>
      </c>
      <c r="M3117" t="s">
        <v>4935</v>
      </c>
      <c r="N3117" t="s">
        <v>22</v>
      </c>
      <c r="O3117" t="s">
        <v>23</v>
      </c>
      <c r="P3117" t="s">
        <v>26</v>
      </c>
      <c r="Q3117" t="s">
        <v>2348</v>
      </c>
      <c r="R3117" s="13">
        <v>31</v>
      </c>
      <c r="S3117" s="13">
        <v>1</v>
      </c>
      <c r="T3117" s="21">
        <v>1</v>
      </c>
      <c r="V3117" t="s">
        <v>2154</v>
      </c>
      <c r="W3117" t="s">
        <v>17595</v>
      </c>
      <c r="X3117" s="20" t="str">
        <f>+IF(V3117="","-",CONCATENATE(V3117,"_",W3117))</f>
        <v>FINES_R19</v>
      </c>
      <c r="Y3117" s="59">
        <v>0.5518607497215271</v>
      </c>
      <c r="Z3117" t="s">
        <v>134</v>
      </c>
      <c r="AA3117" t="s">
        <v>2394</v>
      </c>
      <c r="AB3117" t="str">
        <f>+IF(W3117="","-",IF(W3117="UNICO","CENSO","MUESTRA"))</f>
        <v>MUESTRA</v>
      </c>
      <c r="AC3117" t="s">
        <v>2397</v>
      </c>
      <c r="AD3117" t="s">
        <v>4936</v>
      </c>
      <c r="AF3117">
        <f>+COUNTIF(Piloto!C:C,MARCO!A3117)</f>
        <v>0</v>
      </c>
    </row>
    <row r="3118" spans="1:32" x14ac:dyDescent="0.25">
      <c r="A3118" s="5" t="str">
        <f t="shared" si="48"/>
        <v>R 19 - D 43 - 451 - 3567</v>
      </c>
      <c r="B3118" s="23" t="s">
        <v>2347</v>
      </c>
      <c r="C3118" t="s">
        <v>161</v>
      </c>
      <c r="D3118" t="s">
        <v>677</v>
      </c>
      <c r="E3118" t="s">
        <v>678</v>
      </c>
      <c r="F3118" t="s">
        <v>134</v>
      </c>
      <c r="G3118" t="s">
        <v>134</v>
      </c>
      <c r="H3118" t="s">
        <v>5108</v>
      </c>
      <c r="I3118" t="s">
        <v>20</v>
      </c>
      <c r="J3118" t="s">
        <v>2349</v>
      </c>
      <c r="K3118" t="s">
        <v>21</v>
      </c>
      <c r="M3118" t="s">
        <v>5109</v>
      </c>
      <c r="N3118" t="s">
        <v>22</v>
      </c>
      <c r="O3118" t="s">
        <v>23</v>
      </c>
      <c r="P3118" t="s">
        <v>26</v>
      </c>
      <c r="Q3118" t="s">
        <v>2348</v>
      </c>
      <c r="R3118" s="13">
        <v>44</v>
      </c>
      <c r="S3118" s="13">
        <v>2</v>
      </c>
      <c r="T3118" s="21">
        <v>1</v>
      </c>
      <c r="V3118" t="s">
        <v>2154</v>
      </c>
      <c r="W3118" t="s">
        <v>17595</v>
      </c>
      <c r="X3118" s="20" t="str">
        <f>+IF(V3118="","-",CONCATENATE(V3118,"_",W3118))</f>
        <v>FINES_R19</v>
      </c>
      <c r="Y3118" s="59">
        <v>0.55266249179840088</v>
      </c>
      <c r="Z3118" t="s">
        <v>134</v>
      </c>
      <c r="AA3118" t="s">
        <v>2394</v>
      </c>
      <c r="AB3118" t="str">
        <f>+IF(W3118="","-",IF(W3118="UNICO","CENSO","MUESTRA"))</f>
        <v>MUESTRA</v>
      </c>
      <c r="AC3118" t="s">
        <v>2398</v>
      </c>
      <c r="AD3118" t="s">
        <v>5110</v>
      </c>
      <c r="AF3118">
        <f>+COUNTIF(Piloto!C:C,MARCO!A3118)</f>
        <v>0</v>
      </c>
    </row>
    <row r="3119" spans="1:32" x14ac:dyDescent="0.25">
      <c r="A3119" s="5" t="str">
        <f t="shared" si="48"/>
        <v>R 19 - D 43 - 451 - 0338</v>
      </c>
      <c r="B3119" s="23" t="s">
        <v>2347</v>
      </c>
      <c r="C3119" t="s">
        <v>161</v>
      </c>
      <c r="D3119" t="s">
        <v>677</v>
      </c>
      <c r="E3119" t="s">
        <v>678</v>
      </c>
      <c r="F3119" t="s">
        <v>134</v>
      </c>
      <c r="G3119" t="s">
        <v>134</v>
      </c>
      <c r="H3119" t="s">
        <v>5125</v>
      </c>
      <c r="I3119" t="s">
        <v>20</v>
      </c>
      <c r="J3119" t="s">
        <v>2349</v>
      </c>
      <c r="K3119" t="s">
        <v>21</v>
      </c>
      <c r="M3119" t="s">
        <v>5126</v>
      </c>
      <c r="N3119" t="s">
        <v>22</v>
      </c>
      <c r="O3119" t="s">
        <v>23</v>
      </c>
      <c r="P3119" t="s">
        <v>26</v>
      </c>
      <c r="Q3119" t="s">
        <v>2348</v>
      </c>
      <c r="R3119" s="13">
        <v>58</v>
      </c>
      <c r="S3119" s="13">
        <v>2</v>
      </c>
      <c r="T3119" s="21">
        <v>1</v>
      </c>
      <c r="V3119" t="s">
        <v>2154</v>
      </c>
      <c r="W3119" t="s">
        <v>17595</v>
      </c>
      <c r="X3119" s="20" t="str">
        <f>+IF(V3119="","-",CONCATENATE(V3119,"_",W3119))</f>
        <v>FINES_R19</v>
      </c>
      <c r="Y3119" s="59">
        <v>0.55283868312835693</v>
      </c>
      <c r="Z3119" t="s">
        <v>134</v>
      </c>
      <c r="AA3119" t="s">
        <v>2394</v>
      </c>
      <c r="AB3119" t="str">
        <f>+IF(W3119="","-",IF(W3119="UNICO","CENSO","MUESTRA"))</f>
        <v>MUESTRA</v>
      </c>
      <c r="AC3119" t="s">
        <v>2397</v>
      </c>
      <c r="AD3119" t="s">
        <v>5127</v>
      </c>
      <c r="AF3119">
        <f>+COUNTIF(Piloto!C:C,MARCO!A3119)</f>
        <v>0</v>
      </c>
    </row>
    <row r="3120" spans="1:32" x14ac:dyDescent="0.25">
      <c r="A3120" s="5" t="str">
        <f t="shared" si="48"/>
        <v>R 19 - D 68 - 451 - 4036</v>
      </c>
      <c r="B3120" s="23" t="s">
        <v>2347</v>
      </c>
      <c r="C3120" t="s">
        <v>161</v>
      </c>
      <c r="D3120" t="s">
        <v>1069</v>
      </c>
      <c r="E3120" t="s">
        <v>1070</v>
      </c>
      <c r="F3120" t="s">
        <v>134</v>
      </c>
      <c r="G3120" t="s">
        <v>134</v>
      </c>
      <c r="H3120" t="s">
        <v>11645</v>
      </c>
      <c r="I3120" t="s">
        <v>20</v>
      </c>
      <c r="J3120" t="s">
        <v>2349</v>
      </c>
      <c r="K3120" t="s">
        <v>21</v>
      </c>
      <c r="M3120" t="s">
        <v>11646</v>
      </c>
      <c r="N3120" t="s">
        <v>22</v>
      </c>
      <c r="O3120" t="s">
        <v>23</v>
      </c>
      <c r="P3120" t="s">
        <v>26</v>
      </c>
      <c r="Q3120" t="s">
        <v>2348</v>
      </c>
      <c r="R3120" s="13">
        <v>26</v>
      </c>
      <c r="S3120" s="13">
        <v>1</v>
      </c>
      <c r="T3120" s="21">
        <v>1</v>
      </c>
      <c r="V3120" t="s">
        <v>2154</v>
      </c>
      <c r="W3120" t="s">
        <v>17595</v>
      </c>
      <c r="X3120" s="20" t="str">
        <f>+IF(V3120="","-",CONCATENATE(V3120,"_",W3120))</f>
        <v>FINES_R19</v>
      </c>
      <c r="Y3120" s="59">
        <v>0.55549156665802002</v>
      </c>
      <c r="Z3120" t="s">
        <v>134</v>
      </c>
      <c r="AA3120" t="s">
        <v>2394</v>
      </c>
      <c r="AB3120" t="str">
        <f>+IF(W3120="","-",IF(W3120="UNICO","CENSO","MUESTRA"))</f>
        <v>MUESTRA</v>
      </c>
      <c r="AC3120" t="s">
        <v>2397</v>
      </c>
      <c r="AD3120" t="s">
        <v>11647</v>
      </c>
      <c r="AF3120">
        <f>+COUNTIF(Piloto!C:C,MARCO!A3120)</f>
        <v>0</v>
      </c>
    </row>
    <row r="3121" spans="1:32" x14ac:dyDescent="0.25">
      <c r="A3121" s="5" t="str">
        <f t="shared" si="48"/>
        <v>R 19 - D 43 - 451 - 4484</v>
      </c>
      <c r="B3121" s="23" t="s">
        <v>2347</v>
      </c>
      <c r="C3121" t="s">
        <v>161</v>
      </c>
      <c r="D3121" t="s">
        <v>677</v>
      </c>
      <c r="E3121" t="s">
        <v>678</v>
      </c>
      <c r="F3121" t="s">
        <v>134</v>
      </c>
      <c r="G3121" t="s">
        <v>134</v>
      </c>
      <c r="H3121" t="s">
        <v>11550</v>
      </c>
      <c r="I3121" t="s">
        <v>20</v>
      </c>
      <c r="J3121" t="s">
        <v>2349</v>
      </c>
      <c r="K3121" t="s">
        <v>21</v>
      </c>
      <c r="M3121" t="s">
        <v>11551</v>
      </c>
      <c r="N3121" t="s">
        <v>22</v>
      </c>
      <c r="O3121" t="s">
        <v>23</v>
      </c>
      <c r="P3121" t="s">
        <v>26</v>
      </c>
      <c r="Q3121" t="s">
        <v>2348</v>
      </c>
      <c r="R3121" s="13">
        <v>14</v>
      </c>
      <c r="S3121" s="13">
        <v>1</v>
      </c>
      <c r="T3121" s="21">
        <v>1</v>
      </c>
      <c r="V3121" t="s">
        <v>2154</v>
      </c>
      <c r="W3121" t="s">
        <v>17595</v>
      </c>
      <c r="X3121" s="20" t="str">
        <f>+IF(V3121="","-",CONCATENATE(V3121,"_",W3121))</f>
        <v>FINES_R19</v>
      </c>
      <c r="Y3121" s="59">
        <v>0.57724106311798096</v>
      </c>
      <c r="Z3121" t="s">
        <v>134</v>
      </c>
      <c r="AA3121" t="s">
        <v>2394</v>
      </c>
      <c r="AB3121" t="str">
        <f>+IF(W3121="","-",IF(W3121="UNICO","CENSO","MUESTRA"))</f>
        <v>MUESTRA</v>
      </c>
      <c r="AC3121" t="s">
        <v>2398</v>
      </c>
      <c r="AD3121" t="s">
        <v>11552</v>
      </c>
      <c r="AF3121">
        <f>+COUNTIF(Piloto!C:C,MARCO!A3121)</f>
        <v>0</v>
      </c>
    </row>
    <row r="3122" spans="1:32" x14ac:dyDescent="0.25">
      <c r="A3122" s="5" t="str">
        <f t="shared" si="48"/>
        <v>R 19 - D 43 - 451 - 3263</v>
      </c>
      <c r="B3122" s="23" t="s">
        <v>2347</v>
      </c>
      <c r="C3122" t="s">
        <v>161</v>
      </c>
      <c r="D3122" t="s">
        <v>677</v>
      </c>
      <c r="E3122" t="s">
        <v>678</v>
      </c>
      <c r="F3122" t="s">
        <v>134</v>
      </c>
      <c r="G3122" t="s">
        <v>134</v>
      </c>
      <c r="H3122" t="s">
        <v>5081</v>
      </c>
      <c r="I3122" t="s">
        <v>20</v>
      </c>
      <c r="J3122" t="s">
        <v>2349</v>
      </c>
      <c r="K3122" t="s">
        <v>21</v>
      </c>
      <c r="M3122" t="s">
        <v>5082</v>
      </c>
      <c r="N3122" t="s">
        <v>22</v>
      </c>
      <c r="O3122" t="s">
        <v>23</v>
      </c>
      <c r="P3122" t="s">
        <v>26</v>
      </c>
      <c r="Q3122" t="s">
        <v>2348</v>
      </c>
      <c r="R3122" s="13">
        <v>24</v>
      </c>
      <c r="S3122" s="13">
        <v>1</v>
      </c>
      <c r="T3122" s="21">
        <v>1</v>
      </c>
      <c r="V3122" t="s">
        <v>2154</v>
      </c>
      <c r="W3122" t="s">
        <v>17595</v>
      </c>
      <c r="X3122" s="20" t="str">
        <f>+IF(V3122="","-",CONCATENATE(V3122,"_",W3122))</f>
        <v>FINES_R19</v>
      </c>
      <c r="Y3122" s="59">
        <v>0.59401339292526245</v>
      </c>
      <c r="Z3122" t="s">
        <v>134</v>
      </c>
      <c r="AA3122" t="s">
        <v>2394</v>
      </c>
      <c r="AB3122" t="str">
        <f>+IF(W3122="","-",IF(W3122="UNICO","CENSO","MUESTRA"))</f>
        <v>MUESTRA</v>
      </c>
      <c r="AC3122" t="s">
        <v>2398</v>
      </c>
      <c r="AD3122" t="s">
        <v>5083</v>
      </c>
      <c r="AF3122">
        <f>+COUNTIF(Piloto!C:C,MARCO!A3122)</f>
        <v>0</v>
      </c>
    </row>
    <row r="3123" spans="1:32" x14ac:dyDescent="0.25">
      <c r="A3123" s="5" t="str">
        <f t="shared" si="48"/>
        <v>R 19 - D 43 - 451 - 3844</v>
      </c>
      <c r="B3123" s="23" t="s">
        <v>2347</v>
      </c>
      <c r="C3123" t="s">
        <v>161</v>
      </c>
      <c r="D3123" t="s">
        <v>677</v>
      </c>
      <c r="E3123" t="s">
        <v>678</v>
      </c>
      <c r="F3123" t="s">
        <v>134</v>
      </c>
      <c r="G3123" t="s">
        <v>134</v>
      </c>
      <c r="H3123" t="s">
        <v>4880</v>
      </c>
      <c r="I3123" t="s">
        <v>20</v>
      </c>
      <c r="J3123" t="s">
        <v>2349</v>
      </c>
      <c r="K3123" t="s">
        <v>21</v>
      </c>
      <c r="M3123" t="s">
        <v>4881</v>
      </c>
      <c r="N3123" t="s">
        <v>22</v>
      </c>
      <c r="O3123" t="s">
        <v>23</v>
      </c>
      <c r="P3123" t="s">
        <v>26</v>
      </c>
      <c r="Q3123" t="s">
        <v>2348</v>
      </c>
      <c r="R3123" s="13">
        <v>63</v>
      </c>
      <c r="S3123" s="13">
        <v>3</v>
      </c>
      <c r="T3123" s="21">
        <v>1</v>
      </c>
      <c r="V3123" t="s">
        <v>2154</v>
      </c>
      <c r="W3123" t="s">
        <v>17595</v>
      </c>
      <c r="X3123" s="20" t="str">
        <f>+IF(V3123="","-",CONCATENATE(V3123,"_",W3123))</f>
        <v>FINES_R19</v>
      </c>
      <c r="Y3123" s="59">
        <v>0.59885740280151367</v>
      </c>
      <c r="Z3123" t="s">
        <v>134</v>
      </c>
      <c r="AA3123" t="s">
        <v>2394</v>
      </c>
      <c r="AB3123" t="str">
        <f>+IF(W3123="","-",IF(W3123="UNICO","CENSO","MUESTRA"))</f>
        <v>MUESTRA</v>
      </c>
      <c r="AC3123" t="s">
        <v>2398</v>
      </c>
      <c r="AD3123" t="s">
        <v>4882</v>
      </c>
      <c r="AF3123">
        <f>+COUNTIF(Piloto!C:C,MARCO!A3123)</f>
        <v>0</v>
      </c>
    </row>
    <row r="3124" spans="1:32" x14ac:dyDescent="0.25">
      <c r="A3124" s="5" t="str">
        <f t="shared" si="48"/>
        <v>R 19 - D 43 - 451 - 4032</v>
      </c>
      <c r="B3124" s="23" t="s">
        <v>2347</v>
      </c>
      <c r="C3124" t="s">
        <v>161</v>
      </c>
      <c r="D3124" t="s">
        <v>677</v>
      </c>
      <c r="E3124" t="s">
        <v>678</v>
      </c>
      <c r="F3124" t="s">
        <v>134</v>
      </c>
      <c r="G3124" t="s">
        <v>134</v>
      </c>
      <c r="H3124" t="s">
        <v>5226</v>
      </c>
      <c r="I3124" t="s">
        <v>20</v>
      </c>
      <c r="J3124" t="s">
        <v>2349</v>
      </c>
      <c r="K3124" t="s">
        <v>21</v>
      </c>
      <c r="M3124" t="s">
        <v>5227</v>
      </c>
      <c r="N3124" t="s">
        <v>22</v>
      </c>
      <c r="O3124" t="s">
        <v>23</v>
      </c>
      <c r="P3124" t="s">
        <v>26</v>
      </c>
      <c r="Q3124" t="s">
        <v>2348</v>
      </c>
      <c r="R3124" s="13">
        <v>38</v>
      </c>
      <c r="S3124" s="13">
        <v>2</v>
      </c>
      <c r="T3124" s="21">
        <v>1</v>
      </c>
      <c r="V3124" t="s">
        <v>2154</v>
      </c>
      <c r="W3124" t="s">
        <v>17595</v>
      </c>
      <c r="X3124" s="20" t="str">
        <f>+IF(V3124="","-",CONCATENATE(V3124,"_",W3124))</f>
        <v>FINES_R19</v>
      </c>
      <c r="Y3124" s="59">
        <v>0.59903049468994141</v>
      </c>
      <c r="Z3124" t="s">
        <v>134</v>
      </c>
      <c r="AA3124" t="s">
        <v>2394</v>
      </c>
      <c r="AB3124" t="str">
        <f>+IF(W3124="","-",IF(W3124="UNICO","CENSO","MUESTRA"))</f>
        <v>MUESTRA</v>
      </c>
      <c r="AC3124" t="s">
        <v>2398</v>
      </c>
      <c r="AD3124" t="s">
        <v>5228</v>
      </c>
      <c r="AF3124">
        <f>+COUNTIF(Piloto!C:C,MARCO!A3124)</f>
        <v>0</v>
      </c>
    </row>
    <row r="3125" spans="1:32" x14ac:dyDescent="0.25">
      <c r="A3125" s="5" t="str">
        <f t="shared" si="48"/>
        <v>R 19 - D 43 - 451 - 0345</v>
      </c>
      <c r="B3125" s="23" t="s">
        <v>2347</v>
      </c>
      <c r="C3125" t="s">
        <v>161</v>
      </c>
      <c r="D3125" t="s">
        <v>677</v>
      </c>
      <c r="E3125" t="s">
        <v>678</v>
      </c>
      <c r="F3125" t="s">
        <v>134</v>
      </c>
      <c r="G3125" t="s">
        <v>134</v>
      </c>
      <c r="H3125" t="s">
        <v>11521</v>
      </c>
      <c r="I3125" t="s">
        <v>20</v>
      </c>
      <c r="J3125" t="s">
        <v>2349</v>
      </c>
      <c r="K3125" t="s">
        <v>21</v>
      </c>
      <c r="M3125" t="s">
        <v>11522</v>
      </c>
      <c r="N3125" t="s">
        <v>22</v>
      </c>
      <c r="O3125" t="s">
        <v>23</v>
      </c>
      <c r="P3125" t="s">
        <v>26</v>
      </c>
      <c r="Q3125" t="s">
        <v>2348</v>
      </c>
      <c r="R3125" s="13">
        <v>0</v>
      </c>
      <c r="S3125" s="13">
        <v>1</v>
      </c>
      <c r="T3125" s="21">
        <v>1</v>
      </c>
      <c r="V3125" t="s">
        <v>2154</v>
      </c>
      <c r="W3125" t="s">
        <v>17595</v>
      </c>
      <c r="X3125" s="20" t="str">
        <f>+IF(V3125="","-",CONCATENATE(V3125,"_",W3125))</f>
        <v>FINES_R19</v>
      </c>
      <c r="Y3125" s="59">
        <v>0.59915810823440552</v>
      </c>
      <c r="Z3125" t="s">
        <v>134</v>
      </c>
      <c r="AA3125" t="s">
        <v>2394</v>
      </c>
      <c r="AB3125" t="str">
        <f>+IF(W3125="","-",IF(W3125="UNICO","CENSO","MUESTRA"))</f>
        <v>MUESTRA</v>
      </c>
      <c r="AC3125" t="s">
        <v>2397</v>
      </c>
      <c r="AD3125" t="s">
        <v>11523</v>
      </c>
      <c r="AF3125">
        <f>+COUNTIF(Piloto!C:C,MARCO!A3125)</f>
        <v>0</v>
      </c>
    </row>
    <row r="3126" spans="1:32" x14ac:dyDescent="0.25">
      <c r="A3126" s="5" t="str">
        <f t="shared" si="48"/>
        <v>R 19 - D 33 - 451 - 4535</v>
      </c>
      <c r="B3126" s="23" t="s">
        <v>2347</v>
      </c>
      <c r="C3126" t="s">
        <v>161</v>
      </c>
      <c r="D3126" t="s">
        <v>620</v>
      </c>
      <c r="E3126" t="s">
        <v>621</v>
      </c>
      <c r="F3126" t="s">
        <v>134</v>
      </c>
      <c r="G3126" t="s">
        <v>134</v>
      </c>
      <c r="H3126" t="s">
        <v>11476</v>
      </c>
      <c r="I3126" t="s">
        <v>20</v>
      </c>
      <c r="J3126" t="s">
        <v>2349</v>
      </c>
      <c r="K3126" t="s">
        <v>21</v>
      </c>
      <c r="M3126" t="s">
        <v>11477</v>
      </c>
      <c r="N3126" t="s">
        <v>22</v>
      </c>
      <c r="O3126" t="s">
        <v>23</v>
      </c>
      <c r="P3126" t="s">
        <v>26</v>
      </c>
      <c r="Q3126" t="s">
        <v>2348</v>
      </c>
      <c r="R3126" s="13">
        <v>20</v>
      </c>
      <c r="S3126" s="13">
        <v>1</v>
      </c>
      <c r="T3126" s="21">
        <v>1</v>
      </c>
      <c r="V3126" t="s">
        <v>2154</v>
      </c>
      <c r="W3126" t="s">
        <v>17595</v>
      </c>
      <c r="X3126" s="20" t="str">
        <f>+IF(V3126="","-",CONCATENATE(V3126,"_",W3126))</f>
        <v>FINES_R19</v>
      </c>
      <c r="Y3126" s="59">
        <v>0.6</v>
      </c>
      <c r="Z3126" t="s">
        <v>134</v>
      </c>
      <c r="AA3126" t="s">
        <v>2394</v>
      </c>
      <c r="AB3126" t="str">
        <f>+IF(W3126="","-",IF(W3126="UNICO","CENSO","MUESTRA"))</f>
        <v>MUESTRA</v>
      </c>
      <c r="AC3126" t="s">
        <v>2398</v>
      </c>
      <c r="AD3126" t="s">
        <v>11478</v>
      </c>
      <c r="AF3126">
        <f>+COUNTIF(Piloto!C:C,MARCO!A3126)</f>
        <v>0</v>
      </c>
    </row>
    <row r="3127" spans="1:32" x14ac:dyDescent="0.25">
      <c r="A3127" s="5" t="str">
        <f t="shared" si="48"/>
        <v>R 19 - D 43 - 451 - 0498</v>
      </c>
      <c r="B3127" s="23" t="s">
        <v>2347</v>
      </c>
      <c r="C3127" t="s">
        <v>161</v>
      </c>
      <c r="D3127" t="s">
        <v>677</v>
      </c>
      <c r="E3127" t="s">
        <v>678</v>
      </c>
      <c r="F3127" t="s">
        <v>134</v>
      </c>
      <c r="G3127" t="s">
        <v>134</v>
      </c>
      <c r="H3127" t="s">
        <v>5008</v>
      </c>
      <c r="I3127" t="s">
        <v>20</v>
      </c>
      <c r="J3127" t="s">
        <v>2349</v>
      </c>
      <c r="K3127" t="s">
        <v>21</v>
      </c>
      <c r="M3127" t="s">
        <v>5009</v>
      </c>
      <c r="N3127" t="s">
        <v>22</v>
      </c>
      <c r="O3127" t="s">
        <v>23</v>
      </c>
      <c r="P3127" t="s">
        <v>26</v>
      </c>
      <c r="Q3127" t="s">
        <v>2348</v>
      </c>
      <c r="R3127" s="13">
        <v>17</v>
      </c>
      <c r="S3127" s="13">
        <v>1</v>
      </c>
      <c r="T3127" s="21">
        <v>1</v>
      </c>
      <c r="V3127" t="s">
        <v>2154</v>
      </c>
      <c r="W3127" t="s">
        <v>17595</v>
      </c>
      <c r="X3127" s="20" t="str">
        <f>+IF(V3127="","-",CONCATENATE(V3127,"_",W3127))</f>
        <v>FINES_R19</v>
      </c>
      <c r="Y3127" s="59">
        <v>0.61794537305831909</v>
      </c>
      <c r="Z3127" t="s">
        <v>134</v>
      </c>
      <c r="AA3127" t="s">
        <v>2394</v>
      </c>
      <c r="AB3127" t="str">
        <f>+IF(W3127="","-",IF(W3127="UNICO","CENSO","MUESTRA"))</f>
        <v>MUESTRA</v>
      </c>
      <c r="AC3127" t="s">
        <v>2398</v>
      </c>
      <c r="AD3127" t="s">
        <v>5010</v>
      </c>
      <c r="AF3127">
        <f>+COUNTIF(Piloto!C:C,MARCO!A3127)</f>
        <v>0</v>
      </c>
    </row>
    <row r="3128" spans="1:32" x14ac:dyDescent="0.25">
      <c r="A3128" s="5" t="str">
        <f t="shared" si="48"/>
        <v>R 19 - D 43 - 451 - 4553</v>
      </c>
      <c r="B3128" s="23" t="s">
        <v>2347</v>
      </c>
      <c r="C3128" t="s">
        <v>161</v>
      </c>
      <c r="D3128" t="s">
        <v>677</v>
      </c>
      <c r="E3128" t="s">
        <v>678</v>
      </c>
      <c r="F3128" t="s">
        <v>134</v>
      </c>
      <c r="G3128" t="s">
        <v>134</v>
      </c>
      <c r="H3128" t="s">
        <v>4956</v>
      </c>
      <c r="I3128" t="s">
        <v>20</v>
      </c>
      <c r="J3128" t="s">
        <v>2349</v>
      </c>
      <c r="K3128" t="s">
        <v>21</v>
      </c>
      <c r="M3128" t="s">
        <v>4957</v>
      </c>
      <c r="N3128" t="s">
        <v>22</v>
      </c>
      <c r="O3128" t="s">
        <v>23</v>
      </c>
      <c r="P3128" t="s">
        <v>26</v>
      </c>
      <c r="Q3128" t="s">
        <v>2348</v>
      </c>
      <c r="R3128" s="13">
        <v>25</v>
      </c>
      <c r="S3128" s="13">
        <v>1</v>
      </c>
      <c r="T3128" s="21">
        <v>1</v>
      </c>
      <c r="V3128" t="s">
        <v>2154</v>
      </c>
      <c r="W3128" t="s">
        <v>17595</v>
      </c>
      <c r="X3128" s="20" t="str">
        <f>+IF(V3128="","-",CONCATENATE(V3128,"_",W3128))</f>
        <v>FINES_R19</v>
      </c>
      <c r="Y3128" s="59">
        <v>0.62401217222213745</v>
      </c>
      <c r="Z3128" t="s">
        <v>134</v>
      </c>
      <c r="AA3128" t="s">
        <v>2394</v>
      </c>
      <c r="AB3128" t="str">
        <f>+IF(W3128="","-",IF(W3128="UNICO","CENSO","MUESTRA"))</f>
        <v>MUESTRA</v>
      </c>
      <c r="AC3128" t="s">
        <v>2398</v>
      </c>
      <c r="AD3128" t="s">
        <v>4958</v>
      </c>
      <c r="AF3128">
        <f>+COUNTIF(Piloto!C:C,MARCO!A3128)</f>
        <v>0</v>
      </c>
    </row>
    <row r="3129" spans="1:32" x14ac:dyDescent="0.25">
      <c r="A3129" s="5" t="str">
        <f t="shared" si="48"/>
        <v>R 19 - D 43 - 451 - 0390</v>
      </c>
      <c r="B3129" s="23" t="s">
        <v>2347</v>
      </c>
      <c r="C3129" t="s">
        <v>161</v>
      </c>
      <c r="D3129" t="s">
        <v>677</v>
      </c>
      <c r="E3129" t="s">
        <v>678</v>
      </c>
      <c r="F3129" t="s">
        <v>134</v>
      </c>
      <c r="G3129" t="s">
        <v>134</v>
      </c>
      <c r="H3129" t="s">
        <v>5004</v>
      </c>
      <c r="I3129" t="s">
        <v>20</v>
      </c>
      <c r="J3129" t="s">
        <v>2349</v>
      </c>
      <c r="K3129" t="s">
        <v>21</v>
      </c>
      <c r="M3129" t="s">
        <v>18106</v>
      </c>
      <c r="N3129" t="s">
        <v>22</v>
      </c>
      <c r="O3129" t="s">
        <v>23</v>
      </c>
      <c r="P3129" t="s">
        <v>26</v>
      </c>
      <c r="Q3129" t="s">
        <v>2348</v>
      </c>
      <c r="R3129" s="13">
        <v>68</v>
      </c>
      <c r="S3129" s="13">
        <v>2</v>
      </c>
      <c r="T3129" s="21">
        <v>1</v>
      </c>
      <c r="V3129" t="s">
        <v>2154</v>
      </c>
      <c r="W3129" t="s">
        <v>17595</v>
      </c>
      <c r="X3129" s="20" t="str">
        <f>+IF(V3129="","-",CONCATENATE(V3129,"_",W3129))</f>
        <v>FINES_R19</v>
      </c>
      <c r="Y3129" s="59">
        <v>0.62401217222213745</v>
      </c>
      <c r="Z3129" t="s">
        <v>134</v>
      </c>
      <c r="AA3129" t="s">
        <v>2394</v>
      </c>
      <c r="AB3129" t="str">
        <f>+IF(W3129="","-",IF(W3129="UNICO","CENSO","MUESTRA"))</f>
        <v>MUESTRA</v>
      </c>
      <c r="AC3129" t="s">
        <v>2398</v>
      </c>
      <c r="AD3129" t="s">
        <v>5006</v>
      </c>
      <c r="AF3129">
        <f>+COUNTIF(Piloto!C:C,MARCO!A3129)</f>
        <v>0</v>
      </c>
    </row>
    <row r="3130" spans="1:32" x14ac:dyDescent="0.25">
      <c r="A3130" s="5" t="str">
        <f t="shared" si="48"/>
        <v>R 19 - D 43 - 451 - 3712</v>
      </c>
      <c r="B3130" s="23" t="s">
        <v>2347</v>
      </c>
      <c r="C3130" t="s">
        <v>161</v>
      </c>
      <c r="D3130" t="s">
        <v>677</v>
      </c>
      <c r="E3130" t="s">
        <v>678</v>
      </c>
      <c r="F3130" t="s">
        <v>134</v>
      </c>
      <c r="G3130" t="s">
        <v>134</v>
      </c>
      <c r="H3130" t="s">
        <v>4868</v>
      </c>
      <c r="I3130" t="s">
        <v>20</v>
      </c>
      <c r="J3130" t="s">
        <v>2349</v>
      </c>
      <c r="K3130" t="s">
        <v>21</v>
      </c>
      <c r="M3130" t="s">
        <v>4869</v>
      </c>
      <c r="N3130" t="s">
        <v>22</v>
      </c>
      <c r="O3130" t="s">
        <v>23</v>
      </c>
      <c r="P3130" t="s">
        <v>26</v>
      </c>
      <c r="Q3130" t="s">
        <v>2348</v>
      </c>
      <c r="R3130" s="13">
        <v>59</v>
      </c>
      <c r="S3130" s="13">
        <v>2</v>
      </c>
      <c r="T3130" s="21">
        <v>1</v>
      </c>
      <c r="V3130" t="s">
        <v>2154</v>
      </c>
      <c r="W3130" t="s">
        <v>17595</v>
      </c>
      <c r="X3130" s="20" t="str">
        <f>+IF(V3130="","-",CONCATENATE(V3130,"_",W3130))</f>
        <v>FINES_R19</v>
      </c>
      <c r="Y3130" s="59">
        <v>0.62683635950088501</v>
      </c>
      <c r="Z3130" t="s">
        <v>134</v>
      </c>
      <c r="AA3130" t="s">
        <v>2394</v>
      </c>
      <c r="AB3130" t="str">
        <f>+IF(W3130="","-",IF(W3130="UNICO","CENSO","MUESTRA"))</f>
        <v>MUESTRA</v>
      </c>
      <c r="AC3130" t="s">
        <v>2398</v>
      </c>
      <c r="AD3130" t="s">
        <v>4870</v>
      </c>
      <c r="AF3130">
        <f>+COUNTIF(Piloto!C:C,MARCO!A3130)</f>
        <v>0</v>
      </c>
    </row>
    <row r="3131" spans="1:32" x14ac:dyDescent="0.25">
      <c r="A3131" s="5" t="str">
        <f t="shared" si="48"/>
        <v>R 19 - D 43 - 451 - 3985</v>
      </c>
      <c r="B3131" s="23" t="s">
        <v>2347</v>
      </c>
      <c r="C3131" t="s">
        <v>161</v>
      </c>
      <c r="D3131" t="s">
        <v>677</v>
      </c>
      <c r="E3131" t="s">
        <v>678</v>
      </c>
      <c r="F3131" t="s">
        <v>134</v>
      </c>
      <c r="G3131" t="s">
        <v>134</v>
      </c>
      <c r="H3131" t="s">
        <v>5140</v>
      </c>
      <c r="I3131" t="s">
        <v>20</v>
      </c>
      <c r="J3131" t="s">
        <v>2349</v>
      </c>
      <c r="K3131" t="s">
        <v>21</v>
      </c>
      <c r="M3131" t="s">
        <v>5141</v>
      </c>
      <c r="N3131" t="s">
        <v>22</v>
      </c>
      <c r="O3131" t="s">
        <v>23</v>
      </c>
      <c r="P3131" t="s">
        <v>26</v>
      </c>
      <c r="Q3131" t="s">
        <v>2348</v>
      </c>
      <c r="R3131" s="13">
        <v>59</v>
      </c>
      <c r="S3131" s="13">
        <v>2</v>
      </c>
      <c r="T3131" s="21">
        <v>1</v>
      </c>
      <c r="V3131" t="s">
        <v>2154</v>
      </c>
      <c r="W3131" t="s">
        <v>17595</v>
      </c>
      <c r="X3131" s="20" t="str">
        <f>+IF(V3131="","-",CONCATENATE(V3131,"_",W3131))</f>
        <v>FINES_R19</v>
      </c>
      <c r="Y3131" s="59">
        <v>0.62683635950088501</v>
      </c>
      <c r="Z3131" t="s">
        <v>134</v>
      </c>
      <c r="AA3131" t="s">
        <v>2394</v>
      </c>
      <c r="AB3131" t="str">
        <f>+IF(W3131="","-",IF(W3131="UNICO","CENSO","MUESTRA"))</f>
        <v>MUESTRA</v>
      </c>
      <c r="AC3131" t="s">
        <v>2398</v>
      </c>
      <c r="AD3131" t="s">
        <v>5142</v>
      </c>
      <c r="AF3131">
        <f>+COUNTIF(Piloto!C:C,MARCO!A3131)</f>
        <v>0</v>
      </c>
    </row>
    <row r="3132" spans="1:32" x14ac:dyDescent="0.25">
      <c r="A3132" s="5" t="str">
        <f t="shared" si="48"/>
        <v>R 19 - D 43 - 451 - 4385</v>
      </c>
      <c r="B3132" s="23" t="s">
        <v>2347</v>
      </c>
      <c r="C3132" t="s">
        <v>161</v>
      </c>
      <c r="D3132" t="s">
        <v>677</v>
      </c>
      <c r="E3132" t="s">
        <v>678</v>
      </c>
      <c r="F3132" t="s">
        <v>134</v>
      </c>
      <c r="G3132" t="s">
        <v>134</v>
      </c>
      <c r="H3132" t="s">
        <v>11571</v>
      </c>
      <c r="I3132" t="s">
        <v>20</v>
      </c>
      <c r="J3132" t="s">
        <v>2349</v>
      </c>
      <c r="K3132" t="s">
        <v>21</v>
      </c>
      <c r="M3132" t="s">
        <v>11572</v>
      </c>
      <c r="N3132" t="s">
        <v>22</v>
      </c>
      <c r="O3132" t="s">
        <v>23</v>
      </c>
      <c r="P3132" t="s">
        <v>26</v>
      </c>
      <c r="Q3132" t="s">
        <v>2348</v>
      </c>
      <c r="R3132" s="13">
        <v>26</v>
      </c>
      <c r="S3132" s="13">
        <v>1</v>
      </c>
      <c r="T3132" s="21">
        <v>1</v>
      </c>
      <c r="V3132" t="s">
        <v>2154</v>
      </c>
      <c r="W3132" t="s">
        <v>17595</v>
      </c>
      <c r="X3132" s="20" t="str">
        <f>+IF(V3132="","-",CONCATENATE(V3132,"_",W3132))</f>
        <v>FINES_R19</v>
      </c>
      <c r="Y3132" s="59">
        <v>0.62683635950088501</v>
      </c>
      <c r="Z3132" t="s">
        <v>134</v>
      </c>
      <c r="AA3132" t="s">
        <v>2394</v>
      </c>
      <c r="AB3132" t="str">
        <f>+IF(W3132="","-",IF(W3132="UNICO","CENSO","MUESTRA"))</f>
        <v>MUESTRA</v>
      </c>
      <c r="AC3132" t="s">
        <v>2397</v>
      </c>
      <c r="AD3132" t="s">
        <v>11573</v>
      </c>
      <c r="AF3132">
        <f>+COUNTIF(Piloto!C:C,MARCO!A3132)</f>
        <v>0</v>
      </c>
    </row>
    <row r="3133" spans="1:32" x14ac:dyDescent="0.25">
      <c r="A3133" s="5" t="str">
        <f t="shared" si="48"/>
        <v>R 19 - D 43 - 451 - 3843</v>
      </c>
      <c r="B3133" s="23" t="s">
        <v>2347</v>
      </c>
      <c r="C3133" t="s">
        <v>161</v>
      </c>
      <c r="D3133" t="s">
        <v>677</v>
      </c>
      <c r="E3133" t="s">
        <v>678</v>
      </c>
      <c r="F3133" t="s">
        <v>134</v>
      </c>
      <c r="G3133" t="s">
        <v>134</v>
      </c>
      <c r="H3133" t="s">
        <v>4987</v>
      </c>
      <c r="I3133" t="s">
        <v>20</v>
      </c>
      <c r="J3133" t="s">
        <v>2349</v>
      </c>
      <c r="K3133" t="s">
        <v>21</v>
      </c>
      <c r="M3133" t="s">
        <v>18107</v>
      </c>
      <c r="N3133" t="s">
        <v>22</v>
      </c>
      <c r="O3133" t="s">
        <v>23</v>
      </c>
      <c r="P3133" t="s">
        <v>26</v>
      </c>
      <c r="Q3133" t="s">
        <v>2348</v>
      </c>
      <c r="R3133" s="13">
        <v>63</v>
      </c>
      <c r="S3133" s="13">
        <v>3</v>
      </c>
      <c r="T3133" s="21">
        <v>1</v>
      </c>
      <c r="V3133" t="s">
        <v>2154</v>
      </c>
      <c r="W3133" t="s">
        <v>17595</v>
      </c>
      <c r="X3133" s="20" t="str">
        <f>+IF(V3133="","-",CONCATENATE(V3133,"_",W3133))</f>
        <v>FINES_R19</v>
      </c>
      <c r="Y3133" s="59">
        <v>0.63544750213623047</v>
      </c>
      <c r="Z3133" t="s">
        <v>134</v>
      </c>
      <c r="AA3133" t="s">
        <v>2394</v>
      </c>
      <c r="AB3133" t="str">
        <f>+IF(W3133="","-",IF(W3133="UNICO","CENSO","MUESTRA"))</f>
        <v>MUESTRA</v>
      </c>
      <c r="AC3133" t="s">
        <v>2398</v>
      </c>
      <c r="AD3133" t="s">
        <v>4989</v>
      </c>
      <c r="AF3133">
        <f>+COUNTIF(Piloto!C:C,MARCO!A3133)</f>
        <v>0</v>
      </c>
    </row>
    <row r="3134" spans="1:32" x14ac:dyDescent="0.25">
      <c r="A3134" s="5" t="str">
        <f t="shared" si="48"/>
        <v>R 19 - D 43 - 451 - 2206</v>
      </c>
      <c r="B3134" s="23" t="s">
        <v>2347</v>
      </c>
      <c r="C3134" t="s">
        <v>161</v>
      </c>
      <c r="D3134" t="s">
        <v>677</v>
      </c>
      <c r="E3134" t="s">
        <v>678</v>
      </c>
      <c r="F3134" t="s">
        <v>134</v>
      </c>
      <c r="G3134" t="s">
        <v>134</v>
      </c>
      <c r="H3134" t="s">
        <v>11529</v>
      </c>
      <c r="I3134" t="s">
        <v>20</v>
      </c>
      <c r="J3134" t="s">
        <v>2349</v>
      </c>
      <c r="K3134" t="s">
        <v>21</v>
      </c>
      <c r="M3134" t="s">
        <v>11530</v>
      </c>
      <c r="N3134" t="s">
        <v>22</v>
      </c>
      <c r="O3134" t="s">
        <v>23</v>
      </c>
      <c r="P3134" t="s">
        <v>26</v>
      </c>
      <c r="Q3134" t="s">
        <v>2348</v>
      </c>
      <c r="R3134" s="13">
        <v>0</v>
      </c>
      <c r="S3134" s="13">
        <v>1</v>
      </c>
      <c r="T3134" s="21">
        <v>1</v>
      </c>
      <c r="V3134" t="s">
        <v>2154</v>
      </c>
      <c r="W3134" t="s">
        <v>17595</v>
      </c>
      <c r="X3134" s="20" t="str">
        <f>+IF(V3134="","-",CONCATENATE(V3134,"_",W3134))</f>
        <v>FINES_R19</v>
      </c>
      <c r="Y3134" s="59">
        <v>0.63814789056777954</v>
      </c>
      <c r="Z3134" t="s">
        <v>134</v>
      </c>
      <c r="AA3134" t="s">
        <v>2394</v>
      </c>
      <c r="AB3134" t="str">
        <f>+IF(W3134="","-",IF(W3134="UNICO","CENSO","MUESTRA"))</f>
        <v>MUESTRA</v>
      </c>
      <c r="AC3134" t="s">
        <v>2398</v>
      </c>
      <c r="AD3134" t="s">
        <v>11531</v>
      </c>
      <c r="AF3134">
        <f>+COUNTIF(Piloto!C:C,MARCO!A3134)</f>
        <v>0</v>
      </c>
    </row>
    <row r="3135" spans="1:32" x14ac:dyDescent="0.25">
      <c r="A3135" s="5" t="str">
        <f t="shared" si="48"/>
        <v>R 19 - D 43 - 451 - 4162</v>
      </c>
      <c r="B3135" s="23" t="s">
        <v>2347</v>
      </c>
      <c r="C3135" t="s">
        <v>161</v>
      </c>
      <c r="D3135" t="s">
        <v>677</v>
      </c>
      <c r="E3135" t="s">
        <v>678</v>
      </c>
      <c r="F3135" t="s">
        <v>134</v>
      </c>
      <c r="G3135" t="s">
        <v>134</v>
      </c>
      <c r="H3135" t="s">
        <v>4928</v>
      </c>
      <c r="I3135" t="s">
        <v>20</v>
      </c>
      <c r="J3135" t="s">
        <v>2349</v>
      </c>
      <c r="K3135" t="s">
        <v>21</v>
      </c>
      <c r="M3135" t="s">
        <v>4929</v>
      </c>
      <c r="N3135" t="s">
        <v>22</v>
      </c>
      <c r="O3135" t="s">
        <v>23</v>
      </c>
      <c r="P3135" t="s">
        <v>26</v>
      </c>
      <c r="Q3135" t="s">
        <v>2348</v>
      </c>
      <c r="R3135" s="13">
        <v>22</v>
      </c>
      <c r="S3135" s="13">
        <v>1</v>
      </c>
      <c r="T3135" s="21">
        <v>1</v>
      </c>
      <c r="V3135" t="s">
        <v>2154</v>
      </c>
      <c r="W3135" t="s">
        <v>17595</v>
      </c>
      <c r="X3135" s="20" t="str">
        <f>+IF(V3135="","-",CONCATENATE(V3135,"_",W3135))</f>
        <v>FINES_R19</v>
      </c>
      <c r="Y3135" s="59">
        <v>0.64623039960861206</v>
      </c>
      <c r="Z3135" t="s">
        <v>134</v>
      </c>
      <c r="AA3135" t="s">
        <v>2394</v>
      </c>
      <c r="AB3135" t="str">
        <f>+IF(W3135="","-",IF(W3135="UNICO","CENSO","MUESTRA"))</f>
        <v>MUESTRA</v>
      </c>
      <c r="AC3135" t="s">
        <v>2397</v>
      </c>
      <c r="AD3135" t="s">
        <v>4930</v>
      </c>
      <c r="AF3135">
        <f>+COUNTIF(Piloto!C:C,MARCO!A3135)</f>
        <v>0</v>
      </c>
    </row>
    <row r="3136" spans="1:32" x14ac:dyDescent="0.25">
      <c r="A3136" s="5" t="str">
        <f t="shared" si="48"/>
        <v>R 19 - D 43 - 451 - 4418</v>
      </c>
      <c r="B3136" s="23" t="s">
        <v>2347</v>
      </c>
      <c r="C3136" t="s">
        <v>161</v>
      </c>
      <c r="D3136" t="s">
        <v>677</v>
      </c>
      <c r="E3136" t="s">
        <v>678</v>
      </c>
      <c r="F3136" t="s">
        <v>134</v>
      </c>
      <c r="G3136" t="s">
        <v>134</v>
      </c>
      <c r="H3136" t="s">
        <v>11491</v>
      </c>
      <c r="I3136" t="s">
        <v>20</v>
      </c>
      <c r="J3136" t="s">
        <v>2349</v>
      </c>
      <c r="K3136" t="s">
        <v>21</v>
      </c>
      <c r="M3136" t="s">
        <v>11492</v>
      </c>
      <c r="N3136" t="s">
        <v>22</v>
      </c>
      <c r="O3136" t="s">
        <v>23</v>
      </c>
      <c r="P3136" t="s">
        <v>26</v>
      </c>
      <c r="Q3136" t="s">
        <v>2348</v>
      </c>
      <c r="R3136" s="13">
        <v>10</v>
      </c>
      <c r="S3136" s="13">
        <v>1</v>
      </c>
      <c r="T3136" s="21">
        <v>1</v>
      </c>
      <c r="V3136" t="s">
        <v>2154</v>
      </c>
      <c r="W3136" t="s">
        <v>17595</v>
      </c>
      <c r="X3136" s="20" t="str">
        <f>+IF(V3136="","-",CONCATENATE(V3136,"_",W3136))</f>
        <v>FINES_R19</v>
      </c>
      <c r="Y3136" s="59">
        <v>0.64853763580322266</v>
      </c>
      <c r="Z3136" t="s">
        <v>134</v>
      </c>
      <c r="AA3136" t="s">
        <v>2394</v>
      </c>
      <c r="AB3136" t="str">
        <f>+IF(W3136="","-",IF(W3136="UNICO","CENSO","MUESTRA"))</f>
        <v>MUESTRA</v>
      </c>
      <c r="AC3136" t="s">
        <v>2397</v>
      </c>
      <c r="AD3136" t="s">
        <v>11493</v>
      </c>
      <c r="AF3136">
        <f>+COUNTIF(Piloto!C:C,MARCO!A3136)</f>
        <v>0</v>
      </c>
    </row>
    <row r="3137" spans="1:32" x14ac:dyDescent="0.25">
      <c r="A3137" s="5" t="str">
        <f t="shared" si="48"/>
        <v>R 19 - D 43 - 451 - 3737</v>
      </c>
      <c r="B3137" s="23" t="s">
        <v>2347</v>
      </c>
      <c r="C3137" t="s">
        <v>161</v>
      </c>
      <c r="D3137" t="s">
        <v>677</v>
      </c>
      <c r="E3137" t="s">
        <v>678</v>
      </c>
      <c r="F3137" t="s">
        <v>134</v>
      </c>
      <c r="G3137" t="s">
        <v>134</v>
      </c>
      <c r="H3137" t="s">
        <v>4911</v>
      </c>
      <c r="I3137" t="s">
        <v>20</v>
      </c>
      <c r="J3137" t="s">
        <v>2349</v>
      </c>
      <c r="K3137" t="s">
        <v>21</v>
      </c>
      <c r="M3137" t="s">
        <v>4912</v>
      </c>
      <c r="N3137" t="s">
        <v>22</v>
      </c>
      <c r="O3137" t="s">
        <v>23</v>
      </c>
      <c r="P3137" t="s">
        <v>26</v>
      </c>
      <c r="Q3137" t="s">
        <v>2348</v>
      </c>
      <c r="R3137" s="13">
        <v>48</v>
      </c>
      <c r="S3137" s="13">
        <v>2</v>
      </c>
      <c r="T3137" s="21">
        <v>1</v>
      </c>
      <c r="V3137" t="s">
        <v>2154</v>
      </c>
      <c r="W3137" t="s">
        <v>17595</v>
      </c>
      <c r="X3137" s="20" t="str">
        <f>+IF(V3137="","-",CONCATENATE(V3137,"_",W3137))</f>
        <v>FINES_R19</v>
      </c>
      <c r="Y3137" s="59">
        <v>0.65103662014007568</v>
      </c>
      <c r="Z3137" t="s">
        <v>134</v>
      </c>
      <c r="AA3137" t="s">
        <v>2394</v>
      </c>
      <c r="AB3137" t="str">
        <f>+IF(W3137="","-",IF(W3137="UNICO","CENSO","MUESTRA"))</f>
        <v>MUESTRA</v>
      </c>
      <c r="AC3137" t="s">
        <v>2397</v>
      </c>
      <c r="AD3137" t="s">
        <v>4913</v>
      </c>
      <c r="AF3137">
        <f>+COUNTIF(Piloto!C:C,MARCO!A3137)</f>
        <v>0</v>
      </c>
    </row>
    <row r="3138" spans="1:32" x14ac:dyDescent="0.25">
      <c r="A3138" s="5" t="str">
        <f t="shared" si="48"/>
        <v>R 19 - D 43 - 451 - 0424</v>
      </c>
      <c r="B3138" s="23" t="s">
        <v>2347</v>
      </c>
      <c r="C3138" t="s">
        <v>161</v>
      </c>
      <c r="D3138" t="s">
        <v>677</v>
      </c>
      <c r="E3138" t="s">
        <v>678</v>
      </c>
      <c r="F3138" t="s">
        <v>134</v>
      </c>
      <c r="G3138" t="s">
        <v>134</v>
      </c>
      <c r="H3138" t="s">
        <v>11499</v>
      </c>
      <c r="I3138" t="s">
        <v>20</v>
      </c>
      <c r="J3138" t="s">
        <v>2349</v>
      </c>
      <c r="K3138" t="s">
        <v>21</v>
      </c>
      <c r="M3138" t="s">
        <v>11500</v>
      </c>
      <c r="N3138" t="s">
        <v>22</v>
      </c>
      <c r="O3138" t="s">
        <v>23</v>
      </c>
      <c r="P3138" t="s">
        <v>26</v>
      </c>
      <c r="Q3138" t="s">
        <v>2348</v>
      </c>
      <c r="R3138" s="13">
        <v>15</v>
      </c>
      <c r="S3138" s="13">
        <v>2</v>
      </c>
      <c r="T3138" s="21">
        <v>1</v>
      </c>
      <c r="V3138" t="s">
        <v>2154</v>
      </c>
      <c r="W3138" t="s">
        <v>17595</v>
      </c>
      <c r="X3138" s="20" t="str">
        <f>+IF(V3138="","-",CONCATENATE(V3138,"_",W3138))</f>
        <v>FINES_R19</v>
      </c>
      <c r="Y3138" s="59">
        <v>0.65413010120391846</v>
      </c>
      <c r="Z3138" t="s">
        <v>134</v>
      </c>
      <c r="AA3138" t="s">
        <v>2394</v>
      </c>
      <c r="AB3138" t="str">
        <f>+IF(W3138="","-",IF(W3138="UNICO","CENSO","MUESTRA"))</f>
        <v>MUESTRA</v>
      </c>
      <c r="AC3138" t="s">
        <v>2397</v>
      </c>
      <c r="AD3138" t="s">
        <v>11501</v>
      </c>
      <c r="AF3138">
        <f>+COUNTIF(Piloto!C:C,MARCO!A3138)</f>
        <v>0</v>
      </c>
    </row>
    <row r="3139" spans="1:32" x14ac:dyDescent="0.25">
      <c r="A3139" s="5" t="str">
        <f t="shared" ref="A3139:A3202" si="49">+H3139</f>
        <v>R 19 - D 43 - 451 - 4419</v>
      </c>
      <c r="B3139" s="23" t="s">
        <v>2347</v>
      </c>
      <c r="C3139" t="s">
        <v>161</v>
      </c>
      <c r="D3139" t="s">
        <v>677</v>
      </c>
      <c r="E3139" t="s">
        <v>678</v>
      </c>
      <c r="F3139" t="s">
        <v>134</v>
      </c>
      <c r="G3139" t="s">
        <v>134</v>
      </c>
      <c r="H3139" t="s">
        <v>11495</v>
      </c>
      <c r="I3139" t="s">
        <v>20</v>
      </c>
      <c r="J3139" t="s">
        <v>2349</v>
      </c>
      <c r="K3139" t="s">
        <v>21</v>
      </c>
      <c r="M3139" t="s">
        <v>11496</v>
      </c>
      <c r="N3139" t="s">
        <v>22</v>
      </c>
      <c r="O3139" t="s">
        <v>23</v>
      </c>
      <c r="P3139" t="s">
        <v>26</v>
      </c>
      <c r="Q3139" t="s">
        <v>2348</v>
      </c>
      <c r="R3139" s="13">
        <v>0</v>
      </c>
      <c r="S3139" s="13">
        <v>1</v>
      </c>
      <c r="T3139" s="21">
        <v>1</v>
      </c>
      <c r="V3139" t="s">
        <v>2154</v>
      </c>
      <c r="W3139" t="s">
        <v>17595</v>
      </c>
      <c r="X3139" s="20" t="str">
        <f>+IF(V3139="","-",CONCATENATE(V3139,"_",W3139))</f>
        <v>FINES_R19</v>
      </c>
      <c r="Y3139" s="59">
        <v>0.6566166877746582</v>
      </c>
      <c r="Z3139" t="s">
        <v>134</v>
      </c>
      <c r="AA3139" t="s">
        <v>2394</v>
      </c>
      <c r="AB3139" t="str">
        <f>+IF(W3139="","-",IF(W3139="UNICO","CENSO","MUESTRA"))</f>
        <v>MUESTRA</v>
      </c>
      <c r="AC3139" t="s">
        <v>2397</v>
      </c>
      <c r="AD3139" t="s">
        <v>11497</v>
      </c>
      <c r="AF3139">
        <f>+COUNTIF(Piloto!C:C,MARCO!A3139)</f>
        <v>0</v>
      </c>
    </row>
    <row r="3140" spans="1:32" x14ac:dyDescent="0.25">
      <c r="A3140" s="5" t="str">
        <f t="shared" si="49"/>
        <v>R 19 - D 43 - 451 - 0358</v>
      </c>
      <c r="B3140" s="23" t="s">
        <v>2347</v>
      </c>
      <c r="C3140" t="s">
        <v>161</v>
      </c>
      <c r="D3140" t="s">
        <v>677</v>
      </c>
      <c r="E3140" t="s">
        <v>678</v>
      </c>
      <c r="F3140" t="s">
        <v>134</v>
      </c>
      <c r="G3140" t="s">
        <v>134</v>
      </c>
      <c r="H3140" t="s">
        <v>11546</v>
      </c>
      <c r="I3140" t="s">
        <v>20</v>
      </c>
      <c r="J3140" t="s">
        <v>2349</v>
      </c>
      <c r="K3140" t="s">
        <v>21</v>
      </c>
      <c r="M3140" t="s">
        <v>11547</v>
      </c>
      <c r="N3140" t="s">
        <v>22</v>
      </c>
      <c r="O3140" t="s">
        <v>23</v>
      </c>
      <c r="P3140" t="s">
        <v>26</v>
      </c>
      <c r="Q3140" t="s">
        <v>2348</v>
      </c>
      <c r="R3140" s="13">
        <v>9</v>
      </c>
      <c r="S3140" s="13">
        <v>1</v>
      </c>
      <c r="T3140" s="21">
        <v>1</v>
      </c>
      <c r="V3140" t="s">
        <v>2154</v>
      </c>
      <c r="W3140" t="s">
        <v>17595</v>
      </c>
      <c r="X3140" s="20" t="str">
        <f>+IF(V3140="","-",CONCATENATE(V3140,"_",W3140))</f>
        <v>FINES_R19</v>
      </c>
      <c r="Y3140" s="59">
        <v>0.65726947784423828</v>
      </c>
      <c r="Z3140" t="s">
        <v>134</v>
      </c>
      <c r="AA3140" t="s">
        <v>2394</v>
      </c>
      <c r="AB3140" t="str">
        <f>+IF(W3140="","-",IF(W3140="UNICO","CENSO","MUESTRA"))</f>
        <v>MUESTRA</v>
      </c>
      <c r="AC3140" t="s">
        <v>2398</v>
      </c>
      <c r="AD3140" t="s">
        <v>11548</v>
      </c>
      <c r="AF3140">
        <f>+COUNTIF(Piloto!C:C,MARCO!A3140)</f>
        <v>0</v>
      </c>
    </row>
    <row r="3141" spans="1:32" x14ac:dyDescent="0.25">
      <c r="A3141" s="5" t="str">
        <f t="shared" si="49"/>
        <v>R 19 - D 43 - 451 - 4417</v>
      </c>
      <c r="B3141" s="23" t="s">
        <v>2347</v>
      </c>
      <c r="C3141" t="s">
        <v>161</v>
      </c>
      <c r="D3141" t="s">
        <v>677</v>
      </c>
      <c r="E3141" t="s">
        <v>678</v>
      </c>
      <c r="F3141" t="s">
        <v>134</v>
      </c>
      <c r="G3141" t="s">
        <v>134</v>
      </c>
      <c r="H3141" t="s">
        <v>11488</v>
      </c>
      <c r="I3141" t="s">
        <v>20</v>
      </c>
      <c r="J3141" t="s">
        <v>2349</v>
      </c>
      <c r="K3141" t="s">
        <v>21</v>
      </c>
      <c r="M3141" t="s">
        <v>5476</v>
      </c>
      <c r="N3141" t="s">
        <v>22</v>
      </c>
      <c r="O3141" t="s">
        <v>23</v>
      </c>
      <c r="P3141" t="s">
        <v>26</v>
      </c>
      <c r="Q3141" t="s">
        <v>2348</v>
      </c>
      <c r="R3141" s="13">
        <v>0</v>
      </c>
      <c r="S3141" s="13">
        <v>1</v>
      </c>
      <c r="T3141" s="21">
        <v>1</v>
      </c>
      <c r="V3141" t="s">
        <v>2154</v>
      </c>
      <c r="W3141" t="s">
        <v>17595</v>
      </c>
      <c r="X3141" s="20" t="str">
        <f>+IF(V3141="","-",CONCATENATE(V3141,"_",W3141))</f>
        <v>FINES_R19</v>
      </c>
      <c r="Y3141" s="59">
        <v>0.65823268890380859</v>
      </c>
      <c r="Z3141" t="s">
        <v>134</v>
      </c>
      <c r="AA3141" t="s">
        <v>2394</v>
      </c>
      <c r="AB3141" t="str">
        <f>+IF(W3141="","-",IF(W3141="UNICO","CENSO","MUESTRA"))</f>
        <v>MUESTRA</v>
      </c>
      <c r="AC3141" t="s">
        <v>2397</v>
      </c>
      <c r="AD3141" t="s">
        <v>11489</v>
      </c>
      <c r="AF3141">
        <f>+COUNTIF(Piloto!C:C,MARCO!A3141)</f>
        <v>0</v>
      </c>
    </row>
    <row r="3142" spans="1:32" x14ac:dyDescent="0.25">
      <c r="A3142" s="5" t="str">
        <f t="shared" si="49"/>
        <v>R 19 - D 43 - 451 - 3469</v>
      </c>
      <c r="B3142" s="23" t="s">
        <v>2347</v>
      </c>
      <c r="C3142" t="s">
        <v>161</v>
      </c>
      <c r="D3142" t="s">
        <v>677</v>
      </c>
      <c r="E3142" t="s">
        <v>678</v>
      </c>
      <c r="F3142" t="s">
        <v>134</v>
      </c>
      <c r="G3142" t="s">
        <v>134</v>
      </c>
      <c r="H3142" t="s">
        <v>11508</v>
      </c>
      <c r="I3142" t="s">
        <v>20</v>
      </c>
      <c r="J3142" t="s">
        <v>2349</v>
      </c>
      <c r="K3142" t="s">
        <v>21</v>
      </c>
      <c r="M3142" t="s">
        <v>11509</v>
      </c>
      <c r="N3142" t="s">
        <v>22</v>
      </c>
      <c r="O3142" t="s">
        <v>23</v>
      </c>
      <c r="P3142" t="s">
        <v>26</v>
      </c>
      <c r="Q3142" t="s">
        <v>2348</v>
      </c>
      <c r="R3142" s="13">
        <v>0</v>
      </c>
      <c r="S3142" s="13">
        <v>1</v>
      </c>
      <c r="T3142" s="21">
        <v>1</v>
      </c>
      <c r="V3142" t="s">
        <v>2154</v>
      </c>
      <c r="W3142" t="s">
        <v>17595</v>
      </c>
      <c r="X3142" s="20" t="str">
        <f>+IF(V3142="","-",CONCATENATE(V3142,"_",W3142))</f>
        <v>FINES_R19</v>
      </c>
      <c r="Y3142" s="59">
        <v>0.66448527574539185</v>
      </c>
      <c r="Z3142" t="s">
        <v>134</v>
      </c>
      <c r="AA3142" t="s">
        <v>2394</v>
      </c>
      <c r="AB3142" t="str">
        <f>+IF(W3142="","-",IF(W3142="UNICO","CENSO","MUESTRA"))</f>
        <v>MUESTRA</v>
      </c>
      <c r="AC3142" t="s">
        <v>2397</v>
      </c>
      <c r="AD3142" t="s">
        <v>11510</v>
      </c>
      <c r="AF3142">
        <f>+COUNTIF(Piloto!C:C,MARCO!A3142)</f>
        <v>0</v>
      </c>
    </row>
    <row r="3143" spans="1:32" x14ac:dyDescent="0.25">
      <c r="A3143" s="5" t="str">
        <f t="shared" si="49"/>
        <v>R 19 - D 43 - 451 - 4384</v>
      </c>
      <c r="B3143" s="23" t="s">
        <v>2347</v>
      </c>
      <c r="C3143" t="s">
        <v>161</v>
      </c>
      <c r="D3143" t="s">
        <v>677</v>
      </c>
      <c r="E3143" t="s">
        <v>678</v>
      </c>
      <c r="F3143" t="s">
        <v>134</v>
      </c>
      <c r="G3143" t="s">
        <v>134</v>
      </c>
      <c r="H3143" t="s">
        <v>11562</v>
      </c>
      <c r="I3143" t="s">
        <v>20</v>
      </c>
      <c r="J3143" t="s">
        <v>2349</v>
      </c>
      <c r="K3143" t="s">
        <v>21</v>
      </c>
      <c r="M3143" t="s">
        <v>11563</v>
      </c>
      <c r="N3143" t="s">
        <v>22</v>
      </c>
      <c r="O3143" t="s">
        <v>23</v>
      </c>
      <c r="P3143" t="s">
        <v>26</v>
      </c>
      <c r="Q3143" t="s">
        <v>2348</v>
      </c>
      <c r="R3143" s="13">
        <v>17</v>
      </c>
      <c r="S3143" s="13">
        <v>1</v>
      </c>
      <c r="T3143" s="21">
        <v>1</v>
      </c>
      <c r="V3143" t="s">
        <v>2154</v>
      </c>
      <c r="W3143" t="s">
        <v>17595</v>
      </c>
      <c r="X3143" s="20" t="str">
        <f>+IF(V3143="","-",CONCATENATE(V3143,"_",W3143))</f>
        <v>FINES_R19</v>
      </c>
      <c r="Y3143" s="59">
        <v>0.6648215651512146</v>
      </c>
      <c r="Z3143" t="s">
        <v>134</v>
      </c>
      <c r="AA3143" t="s">
        <v>2394</v>
      </c>
      <c r="AB3143" t="str">
        <f>+IF(W3143="","-",IF(W3143="UNICO","CENSO","MUESTRA"))</f>
        <v>MUESTRA</v>
      </c>
      <c r="AC3143" t="s">
        <v>2398</v>
      </c>
      <c r="AD3143" t="s">
        <v>11564</v>
      </c>
      <c r="AF3143">
        <f>+COUNTIF(Piloto!C:C,MARCO!A3143)</f>
        <v>0</v>
      </c>
    </row>
    <row r="3144" spans="1:32" x14ac:dyDescent="0.25">
      <c r="A3144" s="5" t="str">
        <f t="shared" si="49"/>
        <v>R 19 - D 43 - 451 - 4485</v>
      </c>
      <c r="B3144" s="23" t="s">
        <v>2347</v>
      </c>
      <c r="C3144" t="s">
        <v>161</v>
      </c>
      <c r="D3144" t="s">
        <v>677</v>
      </c>
      <c r="E3144" t="s">
        <v>678</v>
      </c>
      <c r="F3144" t="s">
        <v>134</v>
      </c>
      <c r="G3144" t="s">
        <v>134</v>
      </c>
      <c r="H3144" t="s">
        <v>5231</v>
      </c>
      <c r="I3144" t="s">
        <v>20</v>
      </c>
      <c r="J3144" t="s">
        <v>2349</v>
      </c>
      <c r="K3144" t="s">
        <v>21</v>
      </c>
      <c r="M3144" t="s">
        <v>5232</v>
      </c>
      <c r="N3144" t="s">
        <v>22</v>
      </c>
      <c r="O3144" t="s">
        <v>23</v>
      </c>
      <c r="P3144" t="s">
        <v>26</v>
      </c>
      <c r="Q3144" t="s">
        <v>2348</v>
      </c>
      <c r="R3144" s="13">
        <v>21</v>
      </c>
      <c r="S3144" s="13">
        <v>1</v>
      </c>
      <c r="T3144" s="21">
        <v>1</v>
      </c>
      <c r="V3144" t="s">
        <v>2154</v>
      </c>
      <c r="W3144" t="s">
        <v>17595</v>
      </c>
      <c r="X3144" s="20" t="str">
        <f>+IF(V3144="","-",CONCATENATE(V3144,"_",W3144))</f>
        <v>FINES_R19</v>
      </c>
      <c r="Y3144" s="59">
        <v>0.67020881175994873</v>
      </c>
      <c r="Z3144" t="s">
        <v>134</v>
      </c>
      <c r="AA3144" t="s">
        <v>2394</v>
      </c>
      <c r="AB3144" t="str">
        <f>+IF(W3144="","-",IF(W3144="UNICO","CENSO","MUESTRA"))</f>
        <v>MUESTRA</v>
      </c>
      <c r="AC3144" t="s">
        <v>2398</v>
      </c>
      <c r="AD3144" t="s">
        <v>5233</v>
      </c>
      <c r="AF3144">
        <f>+COUNTIF(Piloto!C:C,MARCO!A3144)</f>
        <v>0</v>
      </c>
    </row>
    <row r="3145" spans="1:32" x14ac:dyDescent="0.25">
      <c r="A3145" s="5" t="str">
        <f t="shared" si="49"/>
        <v>R 19 - D 43 - 451 - 3255</v>
      </c>
      <c r="B3145" s="23" t="s">
        <v>2347</v>
      </c>
      <c r="C3145" t="s">
        <v>161</v>
      </c>
      <c r="D3145" t="s">
        <v>677</v>
      </c>
      <c r="E3145" t="s">
        <v>678</v>
      </c>
      <c r="F3145" t="s">
        <v>134</v>
      </c>
      <c r="G3145" t="s">
        <v>134</v>
      </c>
      <c r="H3145" t="s">
        <v>11517</v>
      </c>
      <c r="I3145" t="s">
        <v>20</v>
      </c>
      <c r="J3145" t="s">
        <v>2349</v>
      </c>
      <c r="K3145" t="s">
        <v>21</v>
      </c>
      <c r="M3145" t="s">
        <v>11518</v>
      </c>
      <c r="N3145" t="s">
        <v>22</v>
      </c>
      <c r="O3145" t="s">
        <v>23</v>
      </c>
      <c r="P3145" t="s">
        <v>26</v>
      </c>
      <c r="Q3145" t="s">
        <v>2348</v>
      </c>
      <c r="R3145" s="13">
        <v>27</v>
      </c>
      <c r="S3145" s="13">
        <v>1</v>
      </c>
      <c r="T3145" s="21">
        <v>1</v>
      </c>
      <c r="V3145" t="s">
        <v>2154</v>
      </c>
      <c r="W3145" t="s">
        <v>17595</v>
      </c>
      <c r="X3145" s="20" t="str">
        <f>+IF(V3145="","-",CONCATENATE(V3145,"_",W3145))</f>
        <v>FINES_R19</v>
      </c>
      <c r="Y3145" s="59">
        <v>0.68564027547836304</v>
      </c>
      <c r="Z3145" t="s">
        <v>134</v>
      </c>
      <c r="AA3145" t="s">
        <v>2394</v>
      </c>
      <c r="AB3145" t="str">
        <f>+IF(W3145="","-",IF(W3145="UNICO","CENSO","MUESTRA"))</f>
        <v>MUESTRA</v>
      </c>
      <c r="AC3145" t="s">
        <v>2397</v>
      </c>
      <c r="AD3145" t="s">
        <v>11519</v>
      </c>
      <c r="AF3145">
        <f>+COUNTIF(Piloto!C:C,MARCO!A3145)</f>
        <v>0</v>
      </c>
    </row>
    <row r="3146" spans="1:32" x14ac:dyDescent="0.25">
      <c r="A3146" s="5" t="str">
        <f t="shared" si="49"/>
        <v>R 19 - D 33 - 451 - 1770</v>
      </c>
      <c r="B3146" s="23" t="s">
        <v>2347</v>
      </c>
      <c r="C3146" t="s">
        <v>161</v>
      </c>
      <c r="D3146" t="s">
        <v>620</v>
      </c>
      <c r="E3146" t="s">
        <v>621</v>
      </c>
      <c r="F3146" t="s">
        <v>134</v>
      </c>
      <c r="G3146" t="s">
        <v>134</v>
      </c>
      <c r="H3146" t="s">
        <v>4812</v>
      </c>
      <c r="I3146" t="s">
        <v>20</v>
      </c>
      <c r="J3146" t="s">
        <v>2349</v>
      </c>
      <c r="K3146" t="s">
        <v>21</v>
      </c>
      <c r="M3146" t="s">
        <v>4813</v>
      </c>
      <c r="N3146" t="s">
        <v>22</v>
      </c>
      <c r="O3146" t="s">
        <v>23</v>
      </c>
      <c r="P3146" t="s">
        <v>26</v>
      </c>
      <c r="Q3146" t="s">
        <v>2348</v>
      </c>
      <c r="R3146" s="13">
        <v>58</v>
      </c>
      <c r="S3146" s="13">
        <v>4</v>
      </c>
      <c r="T3146" s="21">
        <v>1</v>
      </c>
      <c r="V3146" t="s">
        <v>2154</v>
      </c>
      <c r="W3146" t="s">
        <v>17595</v>
      </c>
      <c r="X3146" s="20" t="str">
        <f>+IF(V3146="","-",CONCATENATE(V3146,"_",W3146))</f>
        <v>FINES_R19</v>
      </c>
      <c r="Y3146" s="59">
        <v>0.70113658905029297</v>
      </c>
      <c r="Z3146" t="s">
        <v>134</v>
      </c>
      <c r="AA3146" t="s">
        <v>2394</v>
      </c>
      <c r="AB3146" t="str">
        <f>+IF(W3146="","-",IF(W3146="UNICO","CENSO","MUESTRA"))</f>
        <v>MUESTRA</v>
      </c>
      <c r="AC3146" t="s">
        <v>2398</v>
      </c>
      <c r="AD3146" t="s">
        <v>4814</v>
      </c>
      <c r="AF3146">
        <f>+COUNTIF(Piloto!C:C,MARCO!A3146)</f>
        <v>0</v>
      </c>
    </row>
    <row r="3147" spans="1:32" x14ac:dyDescent="0.25">
      <c r="A3147" s="5" t="str">
        <f t="shared" si="49"/>
        <v>R 19 - D 43 - 451 - 3939</v>
      </c>
      <c r="B3147" s="23" t="s">
        <v>2347</v>
      </c>
      <c r="C3147" t="s">
        <v>161</v>
      </c>
      <c r="D3147" t="s">
        <v>677</v>
      </c>
      <c r="E3147" t="s">
        <v>678</v>
      </c>
      <c r="F3147" t="s">
        <v>134</v>
      </c>
      <c r="G3147" t="s">
        <v>134</v>
      </c>
      <c r="H3147" t="s">
        <v>5117</v>
      </c>
      <c r="I3147" t="s">
        <v>20</v>
      </c>
      <c r="J3147" t="s">
        <v>2349</v>
      </c>
      <c r="K3147" t="s">
        <v>21</v>
      </c>
      <c r="M3147" t="s">
        <v>2308</v>
      </c>
      <c r="N3147" t="s">
        <v>22</v>
      </c>
      <c r="O3147" t="s">
        <v>23</v>
      </c>
      <c r="P3147" t="s">
        <v>26</v>
      </c>
      <c r="Q3147" t="s">
        <v>2348</v>
      </c>
      <c r="R3147" s="13">
        <v>30</v>
      </c>
      <c r="S3147" s="13">
        <v>2</v>
      </c>
      <c r="T3147" s="21">
        <v>1</v>
      </c>
      <c r="V3147" t="s">
        <v>2154</v>
      </c>
      <c r="W3147" t="s">
        <v>17595</v>
      </c>
      <c r="X3147" s="20" t="str">
        <f>+IF(V3147="","-",CONCATENATE(V3147,"_",W3147))</f>
        <v>FINES_R19</v>
      </c>
      <c r="Y3147" s="59">
        <v>0.70707476139068604</v>
      </c>
      <c r="Z3147" t="s">
        <v>134</v>
      </c>
      <c r="AA3147" t="s">
        <v>2394</v>
      </c>
      <c r="AB3147" t="str">
        <f>+IF(W3147="","-",IF(W3147="UNICO","CENSO","MUESTRA"))</f>
        <v>MUESTRA</v>
      </c>
      <c r="AC3147" t="s">
        <v>2397</v>
      </c>
      <c r="AD3147" t="s">
        <v>5118</v>
      </c>
      <c r="AF3147">
        <f>+COUNTIF(Piloto!C:C,MARCO!A3147)</f>
        <v>0</v>
      </c>
    </row>
    <row r="3148" spans="1:32" x14ac:dyDescent="0.25">
      <c r="A3148" s="5" t="str">
        <f t="shared" si="49"/>
        <v>R 19 - D 43 - 451 - 2189</v>
      </c>
      <c r="B3148" s="23" t="s">
        <v>2347</v>
      </c>
      <c r="C3148" t="s">
        <v>161</v>
      </c>
      <c r="D3148" t="s">
        <v>677</v>
      </c>
      <c r="E3148" t="s">
        <v>678</v>
      </c>
      <c r="F3148" t="s">
        <v>134</v>
      </c>
      <c r="G3148" t="s">
        <v>134</v>
      </c>
      <c r="H3148" t="s">
        <v>4894</v>
      </c>
      <c r="I3148" t="s">
        <v>20</v>
      </c>
      <c r="J3148" t="s">
        <v>2349</v>
      </c>
      <c r="K3148" t="s">
        <v>21</v>
      </c>
      <c r="M3148" t="s">
        <v>4895</v>
      </c>
      <c r="N3148" t="s">
        <v>22</v>
      </c>
      <c r="O3148" t="s">
        <v>23</v>
      </c>
      <c r="P3148" t="s">
        <v>26</v>
      </c>
      <c r="Q3148" t="s">
        <v>2348</v>
      </c>
      <c r="R3148" s="13">
        <v>13</v>
      </c>
      <c r="S3148" s="13">
        <v>1</v>
      </c>
      <c r="T3148" s="21">
        <v>1</v>
      </c>
      <c r="V3148" t="s">
        <v>2154</v>
      </c>
      <c r="W3148" t="s">
        <v>17595</v>
      </c>
      <c r="X3148" s="20" t="str">
        <f>+IF(V3148="","-",CONCATENATE(V3148,"_",W3148))</f>
        <v>FINES_R19</v>
      </c>
      <c r="Y3148" s="59">
        <v>0.7158043384552002</v>
      </c>
      <c r="Z3148" t="s">
        <v>134</v>
      </c>
      <c r="AA3148" t="s">
        <v>2394</v>
      </c>
      <c r="AB3148" t="str">
        <f>+IF(W3148="","-",IF(W3148="UNICO","CENSO","MUESTRA"))</f>
        <v>MUESTRA</v>
      </c>
      <c r="AC3148" t="s">
        <v>2397</v>
      </c>
      <c r="AD3148" t="s">
        <v>4896</v>
      </c>
      <c r="AF3148">
        <f>+COUNTIF(Piloto!C:C,MARCO!A3148)</f>
        <v>0</v>
      </c>
    </row>
    <row r="3149" spans="1:32" x14ac:dyDescent="0.25">
      <c r="A3149" s="5" t="str">
        <f t="shared" si="49"/>
        <v>R 19 - D 43 - 451 - 3711</v>
      </c>
      <c r="B3149" s="23" t="s">
        <v>2347</v>
      </c>
      <c r="C3149" t="s">
        <v>161</v>
      </c>
      <c r="D3149" t="s">
        <v>677</v>
      </c>
      <c r="E3149" t="s">
        <v>678</v>
      </c>
      <c r="F3149" t="s">
        <v>134</v>
      </c>
      <c r="G3149" t="s">
        <v>134</v>
      </c>
      <c r="H3149" t="s">
        <v>11558</v>
      </c>
      <c r="I3149" t="s">
        <v>20</v>
      </c>
      <c r="J3149" t="s">
        <v>2349</v>
      </c>
      <c r="K3149" t="s">
        <v>21</v>
      </c>
      <c r="M3149" t="s">
        <v>11559</v>
      </c>
      <c r="N3149" t="s">
        <v>22</v>
      </c>
      <c r="O3149" t="s">
        <v>23</v>
      </c>
      <c r="P3149" t="s">
        <v>26</v>
      </c>
      <c r="Q3149" t="s">
        <v>2348</v>
      </c>
      <c r="R3149" s="13">
        <v>10</v>
      </c>
      <c r="S3149" s="13">
        <v>1</v>
      </c>
      <c r="T3149" s="21">
        <v>1</v>
      </c>
      <c r="V3149" t="s">
        <v>2154</v>
      </c>
      <c r="W3149" t="s">
        <v>17595</v>
      </c>
      <c r="X3149" s="20" t="str">
        <f>+IF(V3149="","-",CONCATENATE(V3149,"_",W3149))</f>
        <v>FINES_R19</v>
      </c>
      <c r="Y3149" s="59">
        <v>0.73253917694091797</v>
      </c>
      <c r="Z3149" t="s">
        <v>134</v>
      </c>
      <c r="AA3149" t="s">
        <v>2394</v>
      </c>
      <c r="AB3149" t="str">
        <f>+IF(W3149="","-",IF(W3149="UNICO","CENSO","MUESTRA"))</f>
        <v>MUESTRA</v>
      </c>
      <c r="AC3149" t="s">
        <v>2397</v>
      </c>
      <c r="AD3149" t="s">
        <v>11560</v>
      </c>
      <c r="AF3149">
        <f>+COUNTIF(Piloto!C:C,MARCO!A3149)</f>
        <v>0</v>
      </c>
    </row>
    <row r="3150" spans="1:32" x14ac:dyDescent="0.25">
      <c r="A3150" s="5" t="str">
        <f t="shared" si="49"/>
        <v>R 19 - D 43 - 451 - 4587</v>
      </c>
      <c r="B3150" s="23" t="s">
        <v>2347</v>
      </c>
      <c r="C3150" t="s">
        <v>161</v>
      </c>
      <c r="D3150" t="s">
        <v>677</v>
      </c>
      <c r="E3150" t="s">
        <v>678</v>
      </c>
      <c r="F3150" t="s">
        <v>134</v>
      </c>
      <c r="G3150" t="s">
        <v>134</v>
      </c>
      <c r="H3150" t="s">
        <v>4876</v>
      </c>
      <c r="I3150" t="s">
        <v>20</v>
      </c>
      <c r="J3150" t="s">
        <v>2349</v>
      </c>
      <c r="K3150" t="s">
        <v>21</v>
      </c>
      <c r="M3150" t="s">
        <v>4877</v>
      </c>
      <c r="N3150" t="s">
        <v>22</v>
      </c>
      <c r="O3150" t="s">
        <v>23</v>
      </c>
      <c r="P3150" t="s">
        <v>26</v>
      </c>
      <c r="Q3150" t="s">
        <v>2348</v>
      </c>
      <c r="R3150" s="13">
        <v>17</v>
      </c>
      <c r="S3150" s="13">
        <v>1</v>
      </c>
      <c r="T3150" s="21">
        <v>1</v>
      </c>
      <c r="V3150" t="s">
        <v>2154</v>
      </c>
      <c r="W3150" t="s">
        <v>17595</v>
      </c>
      <c r="X3150" s="20" t="str">
        <f>+IF(V3150="","-",CONCATENATE(V3150,"_",W3150))</f>
        <v>FINES_R19</v>
      </c>
      <c r="Y3150" s="59">
        <v>0.73399698734283447</v>
      </c>
      <c r="Z3150" t="s">
        <v>134</v>
      </c>
      <c r="AA3150" t="s">
        <v>2394</v>
      </c>
      <c r="AB3150" t="str">
        <f>+IF(W3150="","-",IF(W3150="UNICO","CENSO","MUESTRA"))</f>
        <v>MUESTRA</v>
      </c>
      <c r="AC3150" t="s">
        <v>2398</v>
      </c>
      <c r="AD3150" t="s">
        <v>4878</v>
      </c>
      <c r="AF3150">
        <f>+COUNTIF(Piloto!C:C,MARCO!A3150)</f>
        <v>0</v>
      </c>
    </row>
    <row r="3151" spans="1:32" x14ac:dyDescent="0.25">
      <c r="A3151" s="5" t="str">
        <f t="shared" si="49"/>
        <v>R 19 - D 43 - 451 - 4495</v>
      </c>
      <c r="B3151" s="23" t="s">
        <v>2347</v>
      </c>
      <c r="C3151" t="s">
        <v>161</v>
      </c>
      <c r="D3151" t="s">
        <v>677</v>
      </c>
      <c r="E3151" t="s">
        <v>678</v>
      </c>
      <c r="F3151" t="s">
        <v>134</v>
      </c>
      <c r="G3151" t="s">
        <v>134</v>
      </c>
      <c r="H3151" t="s">
        <v>11600</v>
      </c>
      <c r="I3151" t="s">
        <v>20</v>
      </c>
      <c r="J3151" t="s">
        <v>2349</v>
      </c>
      <c r="K3151" t="s">
        <v>21</v>
      </c>
      <c r="M3151" t="s">
        <v>11601</v>
      </c>
      <c r="N3151" t="s">
        <v>22</v>
      </c>
      <c r="O3151" t="s">
        <v>23</v>
      </c>
      <c r="P3151" t="s">
        <v>26</v>
      </c>
      <c r="Q3151" t="s">
        <v>2348</v>
      </c>
      <c r="R3151" s="13">
        <v>0</v>
      </c>
      <c r="S3151" s="13">
        <v>1</v>
      </c>
      <c r="T3151" s="21">
        <v>1</v>
      </c>
      <c r="V3151" t="s">
        <v>2154</v>
      </c>
      <c r="W3151" t="s">
        <v>17595</v>
      </c>
      <c r="X3151" s="20" t="str">
        <f>+IF(V3151="","-",CONCATENATE(V3151,"_",W3151))</f>
        <v>FINES_R19</v>
      </c>
      <c r="Y3151" s="59">
        <v>0.73399698734283447</v>
      </c>
      <c r="Z3151" t="s">
        <v>134</v>
      </c>
      <c r="AA3151" t="s">
        <v>2394</v>
      </c>
      <c r="AB3151" t="str">
        <f>+IF(W3151="","-",IF(W3151="UNICO","CENSO","MUESTRA"))</f>
        <v>MUESTRA</v>
      </c>
      <c r="AC3151" t="s">
        <v>2397</v>
      </c>
      <c r="AD3151" t="s">
        <v>11602</v>
      </c>
      <c r="AF3151">
        <f>+COUNTIF(Piloto!C:C,MARCO!A3151)</f>
        <v>0</v>
      </c>
    </row>
    <row r="3152" spans="1:32" x14ac:dyDescent="0.25">
      <c r="A3152" s="5" t="str">
        <f t="shared" si="49"/>
        <v>R 19 - D 43 - 451 - 3869</v>
      </c>
      <c r="B3152" s="23" t="s">
        <v>2347</v>
      </c>
      <c r="C3152" t="s">
        <v>161</v>
      </c>
      <c r="D3152" t="s">
        <v>677</v>
      </c>
      <c r="E3152" t="s">
        <v>678</v>
      </c>
      <c r="F3152" t="s">
        <v>134</v>
      </c>
      <c r="G3152" t="s">
        <v>134</v>
      </c>
      <c r="H3152" t="s">
        <v>5022</v>
      </c>
      <c r="I3152" t="s">
        <v>20</v>
      </c>
      <c r="J3152" t="s">
        <v>2349</v>
      </c>
      <c r="K3152" t="s">
        <v>21</v>
      </c>
      <c r="M3152" t="s">
        <v>5023</v>
      </c>
      <c r="N3152" t="s">
        <v>22</v>
      </c>
      <c r="O3152" t="s">
        <v>23</v>
      </c>
      <c r="P3152" t="s">
        <v>26</v>
      </c>
      <c r="Q3152" t="s">
        <v>2348</v>
      </c>
      <c r="R3152" s="13">
        <v>19</v>
      </c>
      <c r="S3152" s="13">
        <v>2</v>
      </c>
      <c r="T3152" s="21">
        <v>1</v>
      </c>
      <c r="V3152" t="s">
        <v>2154</v>
      </c>
      <c r="W3152" t="s">
        <v>17595</v>
      </c>
      <c r="X3152" s="20" t="str">
        <f>+IF(V3152="","-",CONCATENATE(V3152,"_",W3152))</f>
        <v>FINES_R19</v>
      </c>
      <c r="Y3152" s="59">
        <v>0.73693269491195679</v>
      </c>
      <c r="Z3152" t="s">
        <v>134</v>
      </c>
      <c r="AA3152" t="s">
        <v>2394</v>
      </c>
      <c r="AB3152" t="str">
        <f>+IF(W3152="","-",IF(W3152="UNICO","CENSO","MUESTRA"))</f>
        <v>MUESTRA</v>
      </c>
      <c r="AC3152" t="s">
        <v>2397</v>
      </c>
      <c r="AD3152" t="s">
        <v>5024</v>
      </c>
      <c r="AF3152">
        <f>+COUNTIF(Piloto!C:C,MARCO!A3152)</f>
        <v>0</v>
      </c>
    </row>
    <row r="3153" spans="1:32" x14ac:dyDescent="0.25">
      <c r="A3153" s="5" t="str">
        <f t="shared" si="49"/>
        <v>R 19 - D 43 - 451 - 3260</v>
      </c>
      <c r="B3153" s="23" t="s">
        <v>2347</v>
      </c>
      <c r="C3153" t="s">
        <v>161</v>
      </c>
      <c r="D3153" t="s">
        <v>677</v>
      </c>
      <c r="E3153" t="s">
        <v>678</v>
      </c>
      <c r="F3153" t="s">
        <v>134</v>
      </c>
      <c r="G3153" t="s">
        <v>134</v>
      </c>
      <c r="H3153" t="s">
        <v>5235</v>
      </c>
      <c r="I3153" t="s">
        <v>20</v>
      </c>
      <c r="J3153" t="s">
        <v>2349</v>
      </c>
      <c r="K3153" t="s">
        <v>21</v>
      </c>
      <c r="M3153" t="s">
        <v>5236</v>
      </c>
      <c r="N3153" t="s">
        <v>22</v>
      </c>
      <c r="O3153" t="s">
        <v>23</v>
      </c>
      <c r="P3153" t="s">
        <v>26</v>
      </c>
      <c r="Q3153" t="s">
        <v>2348</v>
      </c>
      <c r="R3153" s="13">
        <v>10</v>
      </c>
      <c r="S3153" s="13">
        <v>1</v>
      </c>
      <c r="T3153" s="21">
        <v>1</v>
      </c>
      <c r="V3153" t="s">
        <v>2154</v>
      </c>
      <c r="W3153" t="s">
        <v>17595</v>
      </c>
      <c r="X3153" s="20" t="str">
        <f>+IF(V3153="","-",CONCATENATE(V3153,"_",W3153))</f>
        <v>FINES_R19</v>
      </c>
      <c r="Y3153" s="59">
        <v>0.73693269491195679</v>
      </c>
      <c r="Z3153" t="s">
        <v>134</v>
      </c>
      <c r="AA3153" t="s">
        <v>2394</v>
      </c>
      <c r="AB3153" t="str">
        <f>+IF(W3153="","-",IF(W3153="UNICO","CENSO","MUESTRA"))</f>
        <v>MUESTRA</v>
      </c>
      <c r="AC3153" t="s">
        <v>2398</v>
      </c>
      <c r="AD3153" t="s">
        <v>5237</v>
      </c>
      <c r="AF3153">
        <f>+COUNTIF(Piloto!C:C,MARCO!A3153)</f>
        <v>0</v>
      </c>
    </row>
    <row r="3154" spans="1:32" x14ac:dyDescent="0.25">
      <c r="A3154" s="5" t="str">
        <f t="shared" si="49"/>
        <v>R 19 - D 43 - 451 - 2270</v>
      </c>
      <c r="B3154" s="23" t="s">
        <v>2347</v>
      </c>
      <c r="C3154" t="s">
        <v>161</v>
      </c>
      <c r="D3154" t="s">
        <v>677</v>
      </c>
      <c r="E3154" t="s">
        <v>678</v>
      </c>
      <c r="F3154" t="s">
        <v>134</v>
      </c>
      <c r="G3154" t="s">
        <v>134</v>
      </c>
      <c r="H3154" t="s">
        <v>4827</v>
      </c>
      <c r="I3154" t="s">
        <v>20</v>
      </c>
      <c r="J3154" t="s">
        <v>2349</v>
      </c>
      <c r="K3154" t="s">
        <v>21</v>
      </c>
      <c r="M3154" t="s">
        <v>4828</v>
      </c>
      <c r="N3154" t="s">
        <v>22</v>
      </c>
      <c r="O3154" t="s">
        <v>23</v>
      </c>
      <c r="P3154" t="s">
        <v>26</v>
      </c>
      <c r="Q3154" t="s">
        <v>2348</v>
      </c>
      <c r="R3154" s="13">
        <v>13</v>
      </c>
      <c r="S3154" s="13">
        <v>1</v>
      </c>
      <c r="T3154" s="21">
        <v>1</v>
      </c>
      <c r="V3154" t="s">
        <v>2154</v>
      </c>
      <c r="W3154" t="s">
        <v>17595</v>
      </c>
      <c r="X3154" s="20" t="str">
        <f>+IF(V3154="","-",CONCATENATE(V3154,"_",W3154))</f>
        <v>FINES_R19</v>
      </c>
      <c r="Y3154" s="59">
        <v>0.74614238739013672</v>
      </c>
      <c r="Z3154" t="s">
        <v>134</v>
      </c>
      <c r="AA3154" t="s">
        <v>2394</v>
      </c>
      <c r="AB3154" t="str">
        <f>+IF(W3154="","-",IF(W3154="UNICO","CENSO","MUESTRA"))</f>
        <v>MUESTRA</v>
      </c>
      <c r="AC3154" t="s">
        <v>2398</v>
      </c>
      <c r="AD3154" t="s">
        <v>4829</v>
      </c>
      <c r="AF3154">
        <f>+COUNTIF(Piloto!C:C,MARCO!A3154)</f>
        <v>0</v>
      </c>
    </row>
    <row r="3155" spans="1:32" x14ac:dyDescent="0.25">
      <c r="A3155" s="5" t="str">
        <f t="shared" si="49"/>
        <v>R 19 - D 43 - 451 - 3868</v>
      </c>
      <c r="B3155" s="23" t="s">
        <v>2347</v>
      </c>
      <c r="C3155" t="s">
        <v>161</v>
      </c>
      <c r="D3155" t="s">
        <v>677</v>
      </c>
      <c r="E3155" t="s">
        <v>678</v>
      </c>
      <c r="F3155" t="s">
        <v>134</v>
      </c>
      <c r="G3155" t="s">
        <v>134</v>
      </c>
      <c r="H3155" t="s">
        <v>5017</v>
      </c>
      <c r="I3155" t="s">
        <v>20</v>
      </c>
      <c r="J3155" t="s">
        <v>2349</v>
      </c>
      <c r="K3155" t="s">
        <v>21</v>
      </c>
      <c r="M3155" t="s">
        <v>5018</v>
      </c>
      <c r="N3155" t="s">
        <v>22</v>
      </c>
      <c r="O3155" t="s">
        <v>23</v>
      </c>
      <c r="P3155" t="s">
        <v>26</v>
      </c>
      <c r="Q3155" t="s">
        <v>2348</v>
      </c>
      <c r="R3155" s="13">
        <v>23</v>
      </c>
      <c r="S3155" s="13">
        <v>2</v>
      </c>
      <c r="T3155" s="21">
        <v>1</v>
      </c>
      <c r="V3155" t="s">
        <v>2154</v>
      </c>
      <c r="W3155" t="s">
        <v>17595</v>
      </c>
      <c r="X3155" s="20" t="str">
        <f>+IF(V3155="","-",CONCATENATE(V3155,"_",W3155))</f>
        <v>FINES_R19</v>
      </c>
      <c r="Y3155" s="59">
        <v>0.7586103081703186</v>
      </c>
      <c r="Z3155" t="s">
        <v>134</v>
      </c>
      <c r="AA3155" t="s">
        <v>2394</v>
      </c>
      <c r="AB3155" t="str">
        <f>+IF(W3155="","-",IF(W3155="UNICO","CENSO","MUESTRA"))</f>
        <v>MUESTRA</v>
      </c>
      <c r="AC3155" t="s">
        <v>2397</v>
      </c>
      <c r="AD3155" t="s">
        <v>5019</v>
      </c>
      <c r="AF3155">
        <f>+COUNTIF(Piloto!C:C,MARCO!A3155)</f>
        <v>0</v>
      </c>
    </row>
    <row r="3156" spans="1:32" x14ac:dyDescent="0.25">
      <c r="A3156" s="5" t="str">
        <f t="shared" si="49"/>
        <v>R 19 - D 43 - 451 - 0417</v>
      </c>
      <c r="B3156" s="23" t="s">
        <v>2347</v>
      </c>
      <c r="C3156" t="s">
        <v>161</v>
      </c>
      <c r="D3156" t="s">
        <v>677</v>
      </c>
      <c r="E3156" t="s">
        <v>678</v>
      </c>
      <c r="F3156" t="s">
        <v>134</v>
      </c>
      <c r="G3156" t="s">
        <v>134</v>
      </c>
      <c r="H3156" t="s">
        <v>4839</v>
      </c>
      <c r="I3156" t="s">
        <v>20</v>
      </c>
      <c r="J3156" t="s">
        <v>2349</v>
      </c>
      <c r="K3156" t="s">
        <v>21</v>
      </c>
      <c r="M3156" t="s">
        <v>4840</v>
      </c>
      <c r="N3156" t="s">
        <v>22</v>
      </c>
      <c r="O3156" t="s">
        <v>23</v>
      </c>
      <c r="P3156" t="s">
        <v>26</v>
      </c>
      <c r="Q3156" t="s">
        <v>2348</v>
      </c>
      <c r="R3156" s="13">
        <v>103</v>
      </c>
      <c r="S3156" s="13">
        <v>3</v>
      </c>
      <c r="T3156" s="21">
        <v>1</v>
      </c>
      <c r="V3156" t="s">
        <v>2154</v>
      </c>
      <c r="W3156" t="s">
        <v>17595</v>
      </c>
      <c r="X3156" s="20" t="str">
        <f>+IF(V3156="","-",CONCATENATE(V3156,"_",W3156))</f>
        <v>FINES_R19</v>
      </c>
      <c r="Y3156" s="59">
        <v>0.7588687539100647</v>
      </c>
      <c r="Z3156" t="s">
        <v>134</v>
      </c>
      <c r="AA3156" t="s">
        <v>2394</v>
      </c>
      <c r="AB3156" t="str">
        <f>+IF(W3156="","-",IF(W3156="UNICO","CENSO","MUESTRA"))</f>
        <v>MUESTRA</v>
      </c>
      <c r="AC3156" t="s">
        <v>2398</v>
      </c>
      <c r="AD3156" t="s">
        <v>4841</v>
      </c>
      <c r="AF3156">
        <f>+COUNTIF(Piloto!C:C,MARCO!A3156)</f>
        <v>0</v>
      </c>
    </row>
    <row r="3157" spans="1:32" x14ac:dyDescent="0.25">
      <c r="A3157" s="5" t="str">
        <f t="shared" si="49"/>
        <v>R 19 - D 43 - 451 - 3297</v>
      </c>
      <c r="B3157" s="23" t="s">
        <v>2347</v>
      </c>
      <c r="C3157" t="s">
        <v>161</v>
      </c>
      <c r="D3157" t="s">
        <v>677</v>
      </c>
      <c r="E3157" t="s">
        <v>678</v>
      </c>
      <c r="F3157" t="s">
        <v>134</v>
      </c>
      <c r="G3157" t="s">
        <v>134</v>
      </c>
      <c r="H3157" t="s">
        <v>11503</v>
      </c>
      <c r="I3157" t="s">
        <v>20</v>
      </c>
      <c r="J3157" t="s">
        <v>2349</v>
      </c>
      <c r="K3157" t="s">
        <v>21</v>
      </c>
      <c r="M3157" t="s">
        <v>11504</v>
      </c>
      <c r="N3157" t="s">
        <v>22</v>
      </c>
      <c r="O3157" t="s">
        <v>23</v>
      </c>
      <c r="P3157" t="s">
        <v>26</v>
      </c>
      <c r="Q3157" t="s">
        <v>2348</v>
      </c>
      <c r="R3157" s="13">
        <v>17</v>
      </c>
      <c r="S3157" s="13">
        <v>1</v>
      </c>
      <c r="T3157" s="21">
        <v>1</v>
      </c>
      <c r="V3157" t="s">
        <v>2154</v>
      </c>
      <c r="W3157" t="s">
        <v>17595</v>
      </c>
      <c r="X3157" s="20" t="str">
        <f>+IF(V3157="","-",CONCATENATE(V3157,"_",W3157))</f>
        <v>FINES_R19</v>
      </c>
      <c r="Y3157" s="59">
        <v>0.76037174463272095</v>
      </c>
      <c r="Z3157" t="s">
        <v>134</v>
      </c>
      <c r="AA3157" t="s">
        <v>2394</v>
      </c>
      <c r="AB3157" t="str">
        <f>+IF(W3157="","-",IF(W3157="UNICO","CENSO","MUESTRA"))</f>
        <v>MUESTRA</v>
      </c>
      <c r="AC3157" t="s">
        <v>2397</v>
      </c>
      <c r="AD3157" t="s">
        <v>11505</v>
      </c>
      <c r="AF3157">
        <f>+COUNTIF(Piloto!C:C,MARCO!A3157)</f>
        <v>0</v>
      </c>
    </row>
    <row r="3158" spans="1:32" x14ac:dyDescent="0.25">
      <c r="A3158" s="5" t="str">
        <f t="shared" si="49"/>
        <v>R 19 - D 43 - 451 - 4306</v>
      </c>
      <c r="B3158" s="23" t="s">
        <v>2347</v>
      </c>
      <c r="C3158" t="s">
        <v>161</v>
      </c>
      <c r="D3158" t="s">
        <v>677</v>
      </c>
      <c r="E3158" t="s">
        <v>678</v>
      </c>
      <c r="F3158" t="s">
        <v>134</v>
      </c>
      <c r="G3158" t="s">
        <v>134</v>
      </c>
      <c r="H3158" t="s">
        <v>5216</v>
      </c>
      <c r="I3158" t="s">
        <v>20</v>
      </c>
      <c r="J3158" t="s">
        <v>2349</v>
      </c>
      <c r="K3158" t="s">
        <v>21</v>
      </c>
      <c r="M3158" t="s">
        <v>5217</v>
      </c>
      <c r="N3158" t="s">
        <v>22</v>
      </c>
      <c r="O3158" t="s">
        <v>23</v>
      </c>
      <c r="P3158" t="s">
        <v>26</v>
      </c>
      <c r="Q3158" t="s">
        <v>2348</v>
      </c>
      <c r="R3158" s="13">
        <v>21</v>
      </c>
      <c r="S3158" s="13">
        <v>1</v>
      </c>
      <c r="T3158" s="21">
        <v>1</v>
      </c>
      <c r="V3158" t="s">
        <v>2154</v>
      </c>
      <c r="W3158" t="s">
        <v>17595</v>
      </c>
      <c r="X3158" s="20" t="str">
        <f>+IF(V3158="","-",CONCATENATE(V3158,"_",W3158))</f>
        <v>FINES_R19</v>
      </c>
      <c r="Y3158" s="59">
        <v>0.76273202896118164</v>
      </c>
      <c r="Z3158" t="s">
        <v>134</v>
      </c>
      <c r="AA3158" t="s">
        <v>2394</v>
      </c>
      <c r="AB3158" t="str">
        <f>+IF(W3158="","-",IF(W3158="UNICO","CENSO","MUESTRA"))</f>
        <v>MUESTRA</v>
      </c>
      <c r="AC3158" t="s">
        <v>2397</v>
      </c>
      <c r="AD3158" t="s">
        <v>5218</v>
      </c>
      <c r="AF3158">
        <f>+COUNTIF(Piloto!C:C,MARCO!A3158)</f>
        <v>0</v>
      </c>
    </row>
    <row r="3159" spans="1:32" x14ac:dyDescent="0.25">
      <c r="A3159" s="5" t="str">
        <f t="shared" si="49"/>
        <v>R 19 - D 43 - 451 - 2265</v>
      </c>
      <c r="B3159" s="23" t="s">
        <v>2347</v>
      </c>
      <c r="C3159" t="s">
        <v>161</v>
      </c>
      <c r="D3159" t="s">
        <v>677</v>
      </c>
      <c r="E3159" t="s">
        <v>678</v>
      </c>
      <c r="F3159" t="s">
        <v>134</v>
      </c>
      <c r="G3159" t="s">
        <v>134</v>
      </c>
      <c r="H3159" t="s">
        <v>5121</v>
      </c>
      <c r="I3159" t="s">
        <v>20</v>
      </c>
      <c r="J3159" t="s">
        <v>2349</v>
      </c>
      <c r="K3159" t="s">
        <v>21</v>
      </c>
      <c r="M3159" t="s">
        <v>5122</v>
      </c>
      <c r="N3159" t="s">
        <v>22</v>
      </c>
      <c r="O3159" t="s">
        <v>23</v>
      </c>
      <c r="P3159" t="s">
        <v>26</v>
      </c>
      <c r="Q3159" t="s">
        <v>2348</v>
      </c>
      <c r="R3159" s="13">
        <v>15</v>
      </c>
      <c r="S3159" s="13">
        <v>1</v>
      </c>
      <c r="T3159" s="21">
        <v>1</v>
      </c>
      <c r="V3159" t="s">
        <v>2154</v>
      </c>
      <c r="W3159" t="s">
        <v>17595</v>
      </c>
      <c r="X3159" s="20" t="str">
        <f>+IF(V3159="","-",CONCATENATE(V3159,"_",W3159))</f>
        <v>FINES_R19</v>
      </c>
      <c r="Y3159" s="59">
        <v>0.89883071184158325</v>
      </c>
      <c r="Z3159" t="s">
        <v>134</v>
      </c>
      <c r="AA3159" t="s">
        <v>2394</v>
      </c>
      <c r="AB3159" t="str">
        <f>+IF(W3159="","-",IF(W3159="UNICO","CENSO","MUESTRA"))</f>
        <v>MUESTRA</v>
      </c>
      <c r="AC3159" t="s">
        <v>2397</v>
      </c>
      <c r="AD3159" t="s">
        <v>5123</v>
      </c>
      <c r="AF3159">
        <f>+COUNTIF(Piloto!C:C,MARCO!A3159)</f>
        <v>0</v>
      </c>
    </row>
    <row r="3160" spans="1:32" x14ac:dyDescent="0.25">
      <c r="A3160" s="5" t="str">
        <f t="shared" si="49"/>
        <v>R 19 - D 43 - 451 - 0418</v>
      </c>
      <c r="B3160" s="23" t="s">
        <v>2347</v>
      </c>
      <c r="C3160" t="s">
        <v>161</v>
      </c>
      <c r="D3160" t="s">
        <v>677</v>
      </c>
      <c r="E3160" t="s">
        <v>678</v>
      </c>
      <c r="F3160" t="s">
        <v>134</v>
      </c>
      <c r="G3160" t="s">
        <v>134</v>
      </c>
      <c r="H3160" t="s">
        <v>11537</v>
      </c>
      <c r="I3160" t="s">
        <v>20</v>
      </c>
      <c r="J3160" t="s">
        <v>2349</v>
      </c>
      <c r="K3160" t="s">
        <v>21</v>
      </c>
      <c r="M3160" t="s">
        <v>11538</v>
      </c>
      <c r="N3160" t="s">
        <v>22</v>
      </c>
      <c r="O3160" t="s">
        <v>23</v>
      </c>
      <c r="P3160" t="s">
        <v>26</v>
      </c>
      <c r="Q3160" t="s">
        <v>2348</v>
      </c>
      <c r="R3160" s="13">
        <v>0</v>
      </c>
      <c r="S3160" s="13">
        <v>1</v>
      </c>
      <c r="T3160" s="21">
        <v>1</v>
      </c>
      <c r="V3160" t="s">
        <v>2154</v>
      </c>
      <c r="W3160" t="s">
        <v>17595</v>
      </c>
      <c r="X3160" s="20" t="str">
        <f>+IF(V3160="","-",CONCATENATE(V3160,"_",W3160))</f>
        <v>FINES_R19</v>
      </c>
      <c r="Y3160" s="59">
        <v>0.89883071184158325</v>
      </c>
      <c r="Z3160" t="s">
        <v>134</v>
      </c>
      <c r="AA3160" t="s">
        <v>2394</v>
      </c>
      <c r="AB3160" t="str">
        <f>+IF(W3160="","-",IF(W3160="UNICO","CENSO","MUESTRA"))</f>
        <v>MUESTRA</v>
      </c>
      <c r="AC3160" t="s">
        <v>2397</v>
      </c>
      <c r="AD3160" t="s">
        <v>11539</v>
      </c>
      <c r="AF3160">
        <f>+COUNTIF(Piloto!C:C,MARCO!A3160)</f>
        <v>0</v>
      </c>
    </row>
    <row r="3161" spans="1:32" x14ac:dyDescent="0.25">
      <c r="A3161" s="5" t="str">
        <f t="shared" si="49"/>
        <v>R 19 - D 43 - 451 - 3914</v>
      </c>
      <c r="B3161" s="23" t="s">
        <v>2347</v>
      </c>
      <c r="C3161" t="s">
        <v>161</v>
      </c>
      <c r="D3161" t="s">
        <v>677</v>
      </c>
      <c r="E3161" t="s">
        <v>678</v>
      </c>
      <c r="F3161" t="s">
        <v>134</v>
      </c>
      <c r="G3161" t="s">
        <v>134</v>
      </c>
      <c r="H3161" t="s">
        <v>5038</v>
      </c>
      <c r="I3161" t="s">
        <v>20</v>
      </c>
      <c r="J3161" t="s">
        <v>2349</v>
      </c>
      <c r="K3161" t="s">
        <v>21</v>
      </c>
      <c r="M3161" t="s">
        <v>2314</v>
      </c>
      <c r="N3161" t="s">
        <v>22</v>
      </c>
      <c r="O3161" t="s">
        <v>23</v>
      </c>
      <c r="P3161" t="s">
        <v>26</v>
      </c>
      <c r="Q3161" t="s">
        <v>2348</v>
      </c>
      <c r="R3161" s="13">
        <v>31</v>
      </c>
      <c r="S3161" s="13">
        <v>2</v>
      </c>
      <c r="T3161" s="21">
        <v>1</v>
      </c>
      <c r="V3161" t="s">
        <v>2154</v>
      </c>
      <c r="W3161" t="s">
        <v>17595</v>
      </c>
      <c r="X3161" s="20" t="str">
        <f>+IF(V3161="","-",CONCATENATE(V3161,"_",W3161))</f>
        <v>FINES_R19</v>
      </c>
      <c r="Y3161" s="59">
        <v>0.90323907136917114</v>
      </c>
      <c r="Z3161" t="s">
        <v>134</v>
      </c>
      <c r="AA3161" t="s">
        <v>2394</v>
      </c>
      <c r="AB3161" t="str">
        <f>+IF(W3161="","-",IF(W3161="UNICO","CENSO","MUESTRA"))</f>
        <v>MUESTRA</v>
      </c>
      <c r="AC3161" t="s">
        <v>2397</v>
      </c>
      <c r="AD3161" t="s">
        <v>5039</v>
      </c>
      <c r="AF3161">
        <f>+COUNTIF(Piloto!C:C,MARCO!A3161)</f>
        <v>0</v>
      </c>
    </row>
    <row r="3162" spans="1:32" x14ac:dyDescent="0.25">
      <c r="A3162" s="5" t="str">
        <f t="shared" si="49"/>
        <v>R 19 - D 43 - 451 - 4103</v>
      </c>
      <c r="B3162" s="23" t="s">
        <v>2347</v>
      </c>
      <c r="C3162" t="s">
        <v>161</v>
      </c>
      <c r="D3162" t="s">
        <v>677</v>
      </c>
      <c r="E3162" t="s">
        <v>678</v>
      </c>
      <c r="F3162" t="s">
        <v>134</v>
      </c>
      <c r="G3162" t="s">
        <v>134</v>
      </c>
      <c r="H3162" t="s">
        <v>5168</v>
      </c>
      <c r="I3162" t="s">
        <v>20</v>
      </c>
      <c r="J3162" t="s">
        <v>2349</v>
      </c>
      <c r="K3162" t="s">
        <v>21</v>
      </c>
      <c r="M3162" t="s">
        <v>5169</v>
      </c>
      <c r="N3162" t="s">
        <v>22</v>
      </c>
      <c r="O3162" t="s">
        <v>23</v>
      </c>
      <c r="P3162" t="s">
        <v>26</v>
      </c>
      <c r="Q3162" t="s">
        <v>2348</v>
      </c>
      <c r="R3162" s="13">
        <v>13</v>
      </c>
      <c r="S3162" s="13">
        <v>1</v>
      </c>
      <c r="T3162" s="21">
        <v>1</v>
      </c>
      <c r="V3162" t="s">
        <v>2154</v>
      </c>
      <c r="W3162" t="s">
        <v>17595</v>
      </c>
      <c r="X3162" s="20" t="str">
        <f>+IF(V3162="","-",CONCATENATE(V3162,"_",W3162))</f>
        <v>FINES_R19</v>
      </c>
      <c r="Y3162" s="59">
        <v>0.90439987182617188</v>
      </c>
      <c r="Z3162" t="s">
        <v>134</v>
      </c>
      <c r="AA3162" t="s">
        <v>2394</v>
      </c>
      <c r="AB3162" t="str">
        <f>+IF(W3162="","-",IF(W3162="UNICO","CENSO","MUESTRA"))</f>
        <v>MUESTRA</v>
      </c>
      <c r="AC3162" t="s">
        <v>2398</v>
      </c>
      <c r="AD3162" t="s">
        <v>5170</v>
      </c>
      <c r="AF3162">
        <f>+COUNTIF(Piloto!C:C,MARCO!A3162)</f>
        <v>0</v>
      </c>
    </row>
    <row r="3163" spans="1:32" x14ac:dyDescent="0.25">
      <c r="A3163" s="5" t="str">
        <f t="shared" si="49"/>
        <v>R 20 - D 102 - 451 - 1584</v>
      </c>
      <c r="B3163" s="23" t="s">
        <v>2347</v>
      </c>
      <c r="C3163" t="s">
        <v>242</v>
      </c>
      <c r="D3163" t="s">
        <v>239</v>
      </c>
      <c r="E3163" t="s">
        <v>1713</v>
      </c>
      <c r="F3163" t="s">
        <v>134</v>
      </c>
      <c r="G3163" t="s">
        <v>134</v>
      </c>
      <c r="H3163" t="s">
        <v>6059</v>
      </c>
      <c r="I3163" t="s">
        <v>20</v>
      </c>
      <c r="J3163" t="s">
        <v>2349</v>
      </c>
      <c r="K3163" t="s">
        <v>21</v>
      </c>
      <c r="M3163" t="s">
        <v>6060</v>
      </c>
      <c r="N3163" t="s">
        <v>22</v>
      </c>
      <c r="O3163" t="s">
        <v>23</v>
      </c>
      <c r="P3163" t="s">
        <v>26</v>
      </c>
      <c r="Q3163" t="s">
        <v>2348</v>
      </c>
      <c r="R3163" s="13">
        <v>18</v>
      </c>
      <c r="S3163" s="13">
        <v>1</v>
      </c>
      <c r="T3163" s="21">
        <v>1</v>
      </c>
      <c r="V3163" t="s">
        <v>2154</v>
      </c>
      <c r="W3163" t="s">
        <v>17597</v>
      </c>
      <c r="X3163" s="20" t="str">
        <f>+IF(V3163="","-",CONCATENATE(V3163,"_",W3163))</f>
        <v>FINES_R20</v>
      </c>
      <c r="Y3163" s="59">
        <v>3.4246902912855148E-2</v>
      </c>
      <c r="Z3163" t="s">
        <v>134</v>
      </c>
      <c r="AA3163" t="s">
        <v>2394</v>
      </c>
      <c r="AB3163" t="str">
        <f>+IF(W3163="","-",IF(W3163="UNICO","CENSO","MUESTRA"))</f>
        <v>MUESTRA</v>
      </c>
      <c r="AC3163" t="s">
        <v>2397</v>
      </c>
      <c r="AD3163" t="s">
        <v>6061</v>
      </c>
      <c r="AF3163">
        <f>+COUNTIF(Piloto!C:C,MARCO!A3163)</f>
        <v>0</v>
      </c>
    </row>
    <row r="3164" spans="1:32" x14ac:dyDescent="0.25">
      <c r="A3164" s="5" t="str">
        <f t="shared" si="49"/>
        <v>R 20 - D 102 - 451 - 1641</v>
      </c>
      <c r="B3164" s="23" t="s">
        <v>2347</v>
      </c>
      <c r="C3164" t="s">
        <v>242</v>
      </c>
      <c r="D3164" t="s">
        <v>239</v>
      </c>
      <c r="E3164" t="s">
        <v>1713</v>
      </c>
      <c r="F3164" t="s">
        <v>134</v>
      </c>
      <c r="G3164" t="s">
        <v>134</v>
      </c>
      <c r="H3164" t="s">
        <v>6048</v>
      </c>
      <c r="I3164" t="s">
        <v>20</v>
      </c>
      <c r="J3164" t="s">
        <v>2349</v>
      </c>
      <c r="K3164" t="s">
        <v>21</v>
      </c>
      <c r="M3164" t="s">
        <v>6049</v>
      </c>
      <c r="N3164" t="s">
        <v>22</v>
      </c>
      <c r="O3164" t="s">
        <v>23</v>
      </c>
      <c r="P3164" t="s">
        <v>26</v>
      </c>
      <c r="Q3164" t="s">
        <v>2348</v>
      </c>
      <c r="R3164" s="13">
        <v>43</v>
      </c>
      <c r="S3164" s="13">
        <v>2</v>
      </c>
      <c r="T3164" s="21">
        <v>1</v>
      </c>
      <c r="V3164" t="s">
        <v>2154</v>
      </c>
      <c r="W3164" t="s">
        <v>17597</v>
      </c>
      <c r="X3164" s="20" t="str">
        <f>+IF(V3164="","-",CONCATENATE(V3164,"_",W3164))</f>
        <v>FINES_R20</v>
      </c>
      <c r="Y3164" s="59">
        <v>5.6756362318992608E-2</v>
      </c>
      <c r="Z3164" t="s">
        <v>134</v>
      </c>
      <c r="AA3164" t="s">
        <v>2394</v>
      </c>
      <c r="AB3164" t="str">
        <f>+IF(W3164="","-",IF(W3164="UNICO","CENSO","MUESTRA"))</f>
        <v>MUESTRA</v>
      </c>
      <c r="AC3164" t="s">
        <v>2397</v>
      </c>
      <c r="AD3164" t="s">
        <v>6050</v>
      </c>
      <c r="AF3164">
        <f>+COUNTIF(Piloto!C:C,MARCO!A3164)</f>
        <v>0</v>
      </c>
    </row>
    <row r="3165" spans="1:32" x14ac:dyDescent="0.25">
      <c r="A3165" s="5" t="str">
        <f t="shared" si="49"/>
        <v>R 20 - D 102 - 451 - 0386</v>
      </c>
      <c r="B3165" s="23" t="s">
        <v>2347</v>
      </c>
      <c r="C3165" t="s">
        <v>242</v>
      </c>
      <c r="D3165" t="s">
        <v>239</v>
      </c>
      <c r="E3165" t="s">
        <v>1713</v>
      </c>
      <c r="F3165" t="s">
        <v>134</v>
      </c>
      <c r="G3165" t="s">
        <v>134</v>
      </c>
      <c r="H3165" t="s">
        <v>11828</v>
      </c>
      <c r="I3165" t="s">
        <v>20</v>
      </c>
      <c r="J3165" t="s">
        <v>2349</v>
      </c>
      <c r="K3165" t="s">
        <v>21</v>
      </c>
      <c r="M3165" t="s">
        <v>11829</v>
      </c>
      <c r="N3165" t="s">
        <v>22</v>
      </c>
      <c r="O3165" t="s">
        <v>23</v>
      </c>
      <c r="P3165" t="s">
        <v>26</v>
      </c>
      <c r="Q3165" t="s">
        <v>2348</v>
      </c>
      <c r="R3165" s="13">
        <v>31</v>
      </c>
      <c r="S3165" s="13">
        <v>1</v>
      </c>
      <c r="T3165" s="21">
        <v>1</v>
      </c>
      <c r="V3165" t="s">
        <v>2154</v>
      </c>
      <c r="W3165" t="s">
        <v>17597</v>
      </c>
      <c r="X3165" s="20" t="str">
        <f>+IF(V3165="","-",CONCATENATE(V3165,"_",W3165))</f>
        <v>FINES_R20</v>
      </c>
      <c r="Y3165" s="59">
        <v>9.7772933542728424E-2</v>
      </c>
      <c r="Z3165" t="s">
        <v>134</v>
      </c>
      <c r="AA3165" t="s">
        <v>2394</v>
      </c>
      <c r="AB3165" t="str">
        <f>+IF(W3165="","-",IF(W3165="UNICO","CENSO","MUESTRA"))</f>
        <v>MUESTRA</v>
      </c>
      <c r="AC3165" t="s">
        <v>2398</v>
      </c>
      <c r="AD3165" t="s">
        <v>11830</v>
      </c>
      <c r="AF3165">
        <f>+COUNTIF(Piloto!C:C,MARCO!A3165)</f>
        <v>0</v>
      </c>
    </row>
    <row r="3166" spans="1:32" x14ac:dyDescent="0.25">
      <c r="A3166" s="5" t="str">
        <f t="shared" si="49"/>
        <v>R 20 - D 102 - 451 - 1724</v>
      </c>
      <c r="B3166" s="23" t="s">
        <v>2347</v>
      </c>
      <c r="C3166" t="s">
        <v>242</v>
      </c>
      <c r="D3166" t="s">
        <v>239</v>
      </c>
      <c r="E3166" t="s">
        <v>1713</v>
      </c>
      <c r="F3166" t="s">
        <v>134</v>
      </c>
      <c r="G3166" t="s">
        <v>134</v>
      </c>
      <c r="H3166" t="s">
        <v>6024</v>
      </c>
      <c r="I3166" t="s">
        <v>20</v>
      </c>
      <c r="J3166" t="s">
        <v>2349</v>
      </c>
      <c r="K3166" t="s">
        <v>21</v>
      </c>
      <c r="M3166" t="s">
        <v>6025</v>
      </c>
      <c r="N3166" t="s">
        <v>22</v>
      </c>
      <c r="O3166" t="s">
        <v>23</v>
      </c>
      <c r="P3166" t="s">
        <v>26</v>
      </c>
      <c r="Q3166" t="s">
        <v>2348</v>
      </c>
      <c r="R3166" s="13">
        <v>139</v>
      </c>
      <c r="S3166" s="13">
        <v>6</v>
      </c>
      <c r="T3166" s="21">
        <v>1</v>
      </c>
      <c r="V3166" t="s">
        <v>2154</v>
      </c>
      <c r="W3166" t="s">
        <v>17597</v>
      </c>
      <c r="X3166" s="20" t="str">
        <f>+IF(V3166="","-",CONCATENATE(V3166,"_",W3166))</f>
        <v>FINES_R20</v>
      </c>
      <c r="Y3166" s="59">
        <v>0.1231837123632431</v>
      </c>
      <c r="Z3166" t="s">
        <v>134</v>
      </c>
      <c r="AA3166" t="s">
        <v>2394</v>
      </c>
      <c r="AB3166" t="str">
        <f>+IF(W3166="","-",IF(W3166="UNICO","CENSO","MUESTRA"))</f>
        <v>MUESTRA</v>
      </c>
      <c r="AC3166" t="s">
        <v>2398</v>
      </c>
      <c r="AD3166" t="s">
        <v>6026</v>
      </c>
      <c r="AF3166">
        <f>+COUNTIF(Piloto!C:C,MARCO!A3166)</f>
        <v>0</v>
      </c>
    </row>
    <row r="3167" spans="1:32" x14ac:dyDescent="0.25">
      <c r="A3167" s="5" t="str">
        <f t="shared" si="49"/>
        <v>R 20 - D 102 - 451 - 4261</v>
      </c>
      <c r="B3167" s="23" t="s">
        <v>2347</v>
      </c>
      <c r="C3167" t="s">
        <v>242</v>
      </c>
      <c r="D3167" t="s">
        <v>239</v>
      </c>
      <c r="E3167" t="s">
        <v>1713</v>
      </c>
      <c r="F3167" t="s">
        <v>134</v>
      </c>
      <c r="G3167" t="s">
        <v>134</v>
      </c>
      <c r="H3167" t="s">
        <v>11848</v>
      </c>
      <c r="I3167" t="s">
        <v>20</v>
      </c>
      <c r="J3167" t="s">
        <v>2349</v>
      </c>
      <c r="K3167" t="s">
        <v>21</v>
      </c>
      <c r="M3167" t="s">
        <v>11849</v>
      </c>
      <c r="N3167" t="s">
        <v>22</v>
      </c>
      <c r="O3167" t="s">
        <v>23</v>
      </c>
      <c r="P3167" t="s">
        <v>26</v>
      </c>
      <c r="Q3167" t="s">
        <v>2348</v>
      </c>
      <c r="R3167" s="13">
        <v>23</v>
      </c>
      <c r="S3167" s="13">
        <v>1</v>
      </c>
      <c r="T3167" s="21">
        <v>1</v>
      </c>
      <c r="V3167" t="s">
        <v>2154</v>
      </c>
      <c r="W3167" t="s">
        <v>17597</v>
      </c>
      <c r="X3167" s="20" t="str">
        <f>+IF(V3167="","-",CONCATENATE(V3167,"_",W3167))</f>
        <v>FINES_R20</v>
      </c>
      <c r="Y3167" s="59">
        <v>0.16226376593112951</v>
      </c>
      <c r="Z3167" t="s">
        <v>134</v>
      </c>
      <c r="AA3167" t="s">
        <v>2394</v>
      </c>
      <c r="AB3167" t="str">
        <f>+IF(W3167="","-",IF(W3167="UNICO","CENSO","MUESTRA"))</f>
        <v>MUESTRA</v>
      </c>
      <c r="AC3167" t="s">
        <v>2398</v>
      </c>
      <c r="AD3167" t="s">
        <v>11850</v>
      </c>
      <c r="AF3167">
        <f>+COUNTIF(Piloto!C:C,MARCO!A3167)</f>
        <v>0</v>
      </c>
    </row>
    <row r="3168" spans="1:32" x14ac:dyDescent="0.25">
      <c r="A3168" s="5" t="str">
        <f t="shared" si="49"/>
        <v>R 20 - D 102 - 451 - 2543</v>
      </c>
      <c r="B3168" s="23" t="s">
        <v>2347</v>
      </c>
      <c r="C3168" t="s">
        <v>242</v>
      </c>
      <c r="D3168" t="s">
        <v>239</v>
      </c>
      <c r="E3168" t="s">
        <v>1713</v>
      </c>
      <c r="F3168" t="s">
        <v>134</v>
      </c>
      <c r="G3168" t="s">
        <v>134</v>
      </c>
      <c r="H3168" t="s">
        <v>6041</v>
      </c>
      <c r="I3168" t="s">
        <v>20</v>
      </c>
      <c r="J3168" t="s">
        <v>2349</v>
      </c>
      <c r="K3168" t="s">
        <v>21</v>
      </c>
      <c r="M3168" t="s">
        <v>6042</v>
      </c>
      <c r="N3168" t="s">
        <v>22</v>
      </c>
      <c r="O3168" t="s">
        <v>23</v>
      </c>
      <c r="P3168" t="s">
        <v>26</v>
      </c>
      <c r="Q3168" t="s">
        <v>2348</v>
      </c>
      <c r="R3168" s="13">
        <v>17</v>
      </c>
      <c r="S3168" s="13">
        <v>1</v>
      </c>
      <c r="T3168" s="21">
        <v>1</v>
      </c>
      <c r="V3168" t="s">
        <v>2154</v>
      </c>
      <c r="W3168" t="s">
        <v>17597</v>
      </c>
      <c r="X3168" s="20" t="str">
        <f>+IF(V3168="","-",CONCATENATE(V3168,"_",W3168))</f>
        <v>FINES_R20</v>
      </c>
      <c r="Y3168" s="59">
        <v>0.1944231241941452</v>
      </c>
      <c r="Z3168" t="s">
        <v>134</v>
      </c>
      <c r="AA3168" t="s">
        <v>2394</v>
      </c>
      <c r="AB3168" t="str">
        <f>+IF(W3168="","-",IF(W3168="UNICO","CENSO","MUESTRA"))</f>
        <v>MUESTRA</v>
      </c>
      <c r="AC3168" t="s">
        <v>2397</v>
      </c>
      <c r="AD3168" t="s">
        <v>6043</v>
      </c>
      <c r="AF3168">
        <f>+COUNTIF(Piloto!C:C,MARCO!A3168)</f>
        <v>0</v>
      </c>
    </row>
    <row r="3169" spans="1:32" x14ac:dyDescent="0.25">
      <c r="A3169" s="5" t="str">
        <f t="shared" si="49"/>
        <v>R 20 - D 102 - 451 - 1493</v>
      </c>
      <c r="B3169" s="23" t="s">
        <v>2347</v>
      </c>
      <c r="C3169" t="s">
        <v>242</v>
      </c>
      <c r="D3169" t="s">
        <v>239</v>
      </c>
      <c r="E3169" t="s">
        <v>1713</v>
      </c>
      <c r="F3169" t="s">
        <v>134</v>
      </c>
      <c r="G3169" t="s">
        <v>134</v>
      </c>
      <c r="H3169" t="s">
        <v>6032</v>
      </c>
      <c r="I3169" t="s">
        <v>20</v>
      </c>
      <c r="J3169" t="s">
        <v>2349</v>
      </c>
      <c r="K3169" t="s">
        <v>21</v>
      </c>
      <c r="M3169" t="s">
        <v>6033</v>
      </c>
      <c r="N3169" t="s">
        <v>22</v>
      </c>
      <c r="O3169" t="s">
        <v>23</v>
      </c>
      <c r="P3169" t="s">
        <v>26</v>
      </c>
      <c r="Q3169" t="s">
        <v>2348</v>
      </c>
      <c r="R3169" s="13">
        <v>86</v>
      </c>
      <c r="S3169" s="13">
        <v>5</v>
      </c>
      <c r="T3169" s="21">
        <v>1</v>
      </c>
      <c r="V3169" t="s">
        <v>2154</v>
      </c>
      <c r="W3169" t="s">
        <v>17597</v>
      </c>
      <c r="X3169" s="20" t="str">
        <f>+IF(V3169="","-",CONCATENATE(V3169,"_",W3169))</f>
        <v>FINES_R20</v>
      </c>
      <c r="Y3169" s="59">
        <v>0.197513222694397</v>
      </c>
      <c r="Z3169" t="s">
        <v>134</v>
      </c>
      <c r="AA3169" t="s">
        <v>2394</v>
      </c>
      <c r="AB3169" t="str">
        <f>+IF(W3169="","-",IF(W3169="UNICO","CENSO","MUESTRA"))</f>
        <v>MUESTRA</v>
      </c>
      <c r="AC3169" t="s">
        <v>2397</v>
      </c>
      <c r="AD3169" t="s">
        <v>6034</v>
      </c>
      <c r="AF3169">
        <f>+COUNTIF(Piloto!C:C,MARCO!A3169)</f>
        <v>0</v>
      </c>
    </row>
    <row r="3170" spans="1:32" x14ac:dyDescent="0.25">
      <c r="A3170" s="5" t="str">
        <f t="shared" si="49"/>
        <v>R 20 - D 75 - 451 - 3809</v>
      </c>
      <c r="B3170" s="23" t="s">
        <v>2347</v>
      </c>
      <c r="C3170" t="s">
        <v>242</v>
      </c>
      <c r="D3170" t="s">
        <v>1350</v>
      </c>
      <c r="E3170" t="s">
        <v>1351</v>
      </c>
      <c r="F3170" t="s">
        <v>134</v>
      </c>
      <c r="G3170" t="s">
        <v>134</v>
      </c>
      <c r="H3170" t="s">
        <v>6103</v>
      </c>
      <c r="I3170" t="s">
        <v>20</v>
      </c>
      <c r="J3170" t="s">
        <v>2349</v>
      </c>
      <c r="K3170" t="s">
        <v>21</v>
      </c>
      <c r="M3170" t="s">
        <v>6104</v>
      </c>
      <c r="N3170" t="s">
        <v>22</v>
      </c>
      <c r="O3170" t="s">
        <v>23</v>
      </c>
      <c r="P3170" t="s">
        <v>26</v>
      </c>
      <c r="Q3170" t="s">
        <v>2348</v>
      </c>
      <c r="R3170" s="13">
        <v>29</v>
      </c>
      <c r="S3170" s="13">
        <v>1</v>
      </c>
      <c r="T3170" s="21">
        <v>1</v>
      </c>
      <c r="V3170" t="s">
        <v>2154</v>
      </c>
      <c r="W3170" t="s">
        <v>17597</v>
      </c>
      <c r="X3170" s="20" t="str">
        <f>+IF(V3170="","-",CONCATENATE(V3170,"_",W3170))</f>
        <v>FINES_R20</v>
      </c>
      <c r="Y3170" s="59">
        <v>0.212866336107254</v>
      </c>
      <c r="Z3170" t="s">
        <v>134</v>
      </c>
      <c r="AA3170" t="s">
        <v>2394</v>
      </c>
      <c r="AB3170" t="str">
        <f>+IF(W3170="","-",IF(W3170="UNICO","CENSO","MUESTRA"))</f>
        <v>MUESTRA</v>
      </c>
      <c r="AC3170" t="s">
        <v>2398</v>
      </c>
      <c r="AD3170" t="s">
        <v>6105</v>
      </c>
      <c r="AF3170">
        <f>+COUNTIF(Piloto!C:C,MARCO!A3170)</f>
        <v>0</v>
      </c>
    </row>
    <row r="3171" spans="1:32" x14ac:dyDescent="0.25">
      <c r="A3171" s="5" t="str">
        <f t="shared" si="49"/>
        <v>R 20 - D 75 - 451 - 0193</v>
      </c>
      <c r="B3171" s="23" t="s">
        <v>2347</v>
      </c>
      <c r="C3171" t="s">
        <v>242</v>
      </c>
      <c r="D3171" t="s">
        <v>1350</v>
      </c>
      <c r="E3171" t="s">
        <v>1351</v>
      </c>
      <c r="F3171" t="s">
        <v>134</v>
      </c>
      <c r="G3171" t="s">
        <v>134</v>
      </c>
      <c r="H3171" t="s">
        <v>6099</v>
      </c>
      <c r="I3171" t="s">
        <v>20</v>
      </c>
      <c r="J3171" t="s">
        <v>2349</v>
      </c>
      <c r="K3171" t="s">
        <v>21</v>
      </c>
      <c r="M3171" t="s">
        <v>6100</v>
      </c>
      <c r="N3171" t="s">
        <v>22</v>
      </c>
      <c r="O3171" t="s">
        <v>23</v>
      </c>
      <c r="P3171" t="s">
        <v>26</v>
      </c>
      <c r="Q3171" t="s">
        <v>2348</v>
      </c>
      <c r="R3171" s="13">
        <v>16</v>
      </c>
      <c r="S3171" s="13">
        <v>1</v>
      </c>
      <c r="T3171" s="21">
        <v>1</v>
      </c>
      <c r="V3171" t="s">
        <v>2154</v>
      </c>
      <c r="W3171" t="s">
        <v>17597</v>
      </c>
      <c r="X3171" s="20" t="str">
        <f>+IF(V3171="","-",CONCATENATE(V3171,"_",W3171))</f>
        <v>FINES_R20</v>
      </c>
      <c r="Y3171" s="59">
        <v>0.23189325630664831</v>
      </c>
      <c r="Z3171" t="s">
        <v>134</v>
      </c>
      <c r="AA3171" t="s">
        <v>2394</v>
      </c>
      <c r="AB3171" t="str">
        <f>+IF(W3171="","-",IF(W3171="UNICO","CENSO","MUESTRA"))</f>
        <v>MUESTRA</v>
      </c>
      <c r="AC3171" t="s">
        <v>2397</v>
      </c>
      <c r="AD3171" t="s">
        <v>6101</v>
      </c>
      <c r="AF3171">
        <f>+COUNTIF(Piloto!C:C,MARCO!A3171)</f>
        <v>0</v>
      </c>
    </row>
    <row r="3172" spans="1:32" x14ac:dyDescent="0.25">
      <c r="A3172" s="5" t="str">
        <f t="shared" si="49"/>
        <v>R 20 - D 60 - 451 - 2572</v>
      </c>
      <c r="B3172" s="23" t="s">
        <v>2347</v>
      </c>
      <c r="C3172" t="s">
        <v>242</v>
      </c>
      <c r="D3172" t="s">
        <v>943</v>
      </c>
      <c r="E3172" t="s">
        <v>944</v>
      </c>
      <c r="F3172" t="s">
        <v>134</v>
      </c>
      <c r="G3172" t="s">
        <v>134</v>
      </c>
      <c r="H3172" t="s">
        <v>6070</v>
      </c>
      <c r="I3172" t="s">
        <v>20</v>
      </c>
      <c r="J3172" t="s">
        <v>2349</v>
      </c>
      <c r="K3172" t="s">
        <v>21</v>
      </c>
      <c r="M3172" t="s">
        <v>6071</v>
      </c>
      <c r="N3172" t="s">
        <v>22</v>
      </c>
      <c r="O3172" t="s">
        <v>23</v>
      </c>
      <c r="P3172" t="s">
        <v>26</v>
      </c>
      <c r="Q3172" t="s">
        <v>2348</v>
      </c>
      <c r="R3172" s="13">
        <v>8</v>
      </c>
      <c r="S3172" s="13">
        <v>1</v>
      </c>
      <c r="T3172" s="21">
        <v>1</v>
      </c>
      <c r="V3172" t="s">
        <v>2154</v>
      </c>
      <c r="W3172" t="s">
        <v>17597</v>
      </c>
      <c r="X3172" s="20" t="str">
        <f>+IF(V3172="","-",CONCATENATE(V3172,"_",W3172))</f>
        <v>FINES_R20</v>
      </c>
      <c r="Y3172" s="59">
        <v>0.24321132898330691</v>
      </c>
      <c r="Z3172" t="s">
        <v>134</v>
      </c>
      <c r="AA3172" t="s">
        <v>2394</v>
      </c>
      <c r="AB3172" t="str">
        <f>+IF(W3172="","-",IF(W3172="UNICO","CENSO","MUESTRA"))</f>
        <v>MUESTRA</v>
      </c>
      <c r="AC3172" t="s">
        <v>2397</v>
      </c>
      <c r="AD3172" t="s">
        <v>6072</v>
      </c>
      <c r="AF3172">
        <f>+COUNTIF(Piloto!C:C,MARCO!A3172)</f>
        <v>0</v>
      </c>
    </row>
    <row r="3173" spans="1:32" x14ac:dyDescent="0.25">
      <c r="A3173" s="5" t="str">
        <f t="shared" si="49"/>
        <v>R 20 - D 102 - 451 - 2551</v>
      </c>
      <c r="B3173" s="23" t="s">
        <v>2347</v>
      </c>
      <c r="C3173" t="s">
        <v>242</v>
      </c>
      <c r="D3173" t="s">
        <v>239</v>
      </c>
      <c r="E3173" t="s">
        <v>1713</v>
      </c>
      <c r="F3173" t="s">
        <v>134</v>
      </c>
      <c r="G3173" t="s">
        <v>134</v>
      </c>
      <c r="H3173" t="s">
        <v>6028</v>
      </c>
      <c r="I3173" t="s">
        <v>20</v>
      </c>
      <c r="J3173" t="s">
        <v>2349</v>
      </c>
      <c r="K3173" t="s">
        <v>21</v>
      </c>
      <c r="M3173" t="s">
        <v>6029</v>
      </c>
      <c r="N3173" t="s">
        <v>22</v>
      </c>
      <c r="O3173" t="s">
        <v>23</v>
      </c>
      <c r="P3173" t="s">
        <v>26</v>
      </c>
      <c r="Q3173" t="s">
        <v>2348</v>
      </c>
      <c r="R3173" s="13">
        <v>20</v>
      </c>
      <c r="S3173" s="13">
        <v>1</v>
      </c>
      <c r="T3173" s="21">
        <v>1</v>
      </c>
      <c r="V3173" t="s">
        <v>2154</v>
      </c>
      <c r="W3173" t="s">
        <v>17597</v>
      </c>
      <c r="X3173" s="20" t="str">
        <f>+IF(V3173="","-",CONCATENATE(V3173,"_",W3173))</f>
        <v>FINES_R20</v>
      </c>
      <c r="Y3173" s="59">
        <v>0.26113218069076538</v>
      </c>
      <c r="Z3173" t="s">
        <v>134</v>
      </c>
      <c r="AA3173" t="s">
        <v>2394</v>
      </c>
      <c r="AB3173" t="str">
        <f>+IF(W3173="","-",IF(W3173="UNICO","CENSO","MUESTRA"))</f>
        <v>MUESTRA</v>
      </c>
      <c r="AC3173" t="s">
        <v>2397</v>
      </c>
      <c r="AD3173" t="s">
        <v>6030</v>
      </c>
      <c r="AF3173">
        <f>+COUNTIF(Piloto!C:C,MARCO!A3173)</f>
        <v>0</v>
      </c>
    </row>
    <row r="3174" spans="1:32" x14ac:dyDescent="0.25">
      <c r="A3174" s="5" t="str">
        <f t="shared" si="49"/>
        <v>R 20 - D 9 - 451 - 3791</v>
      </c>
      <c r="B3174" s="23" t="s">
        <v>2347</v>
      </c>
      <c r="C3174" t="s">
        <v>242</v>
      </c>
      <c r="D3174" t="s">
        <v>359</v>
      </c>
      <c r="E3174" t="s">
        <v>361</v>
      </c>
      <c r="F3174" t="s">
        <v>134</v>
      </c>
      <c r="G3174" t="s">
        <v>134</v>
      </c>
      <c r="H3174" t="s">
        <v>11890</v>
      </c>
      <c r="I3174" t="s">
        <v>20</v>
      </c>
      <c r="J3174" t="s">
        <v>2349</v>
      </c>
      <c r="K3174" t="s">
        <v>21</v>
      </c>
      <c r="M3174" t="s">
        <v>11891</v>
      </c>
      <c r="N3174" t="s">
        <v>22</v>
      </c>
      <c r="O3174" t="s">
        <v>23</v>
      </c>
      <c r="P3174" t="s">
        <v>26</v>
      </c>
      <c r="Q3174" t="s">
        <v>2348</v>
      </c>
      <c r="R3174" s="13">
        <v>9</v>
      </c>
      <c r="S3174" s="13">
        <v>1</v>
      </c>
      <c r="T3174" s="21">
        <v>1</v>
      </c>
      <c r="V3174" t="s">
        <v>2154</v>
      </c>
      <c r="W3174" t="s">
        <v>17597</v>
      </c>
      <c r="X3174" s="20" t="str">
        <f>+IF(V3174="","-",CONCATENATE(V3174,"_",W3174))</f>
        <v>FINES_R20</v>
      </c>
      <c r="Y3174" s="59">
        <v>0.2648460865020752</v>
      </c>
      <c r="Z3174" t="s">
        <v>134</v>
      </c>
      <c r="AA3174" t="s">
        <v>2394</v>
      </c>
      <c r="AB3174" t="str">
        <f>+IF(W3174="","-",IF(W3174="UNICO","CENSO","MUESTRA"))</f>
        <v>MUESTRA</v>
      </c>
      <c r="AC3174" t="s">
        <v>2398</v>
      </c>
      <c r="AD3174" t="s">
        <v>11892</v>
      </c>
      <c r="AF3174">
        <f>+COUNTIF(Piloto!C:C,MARCO!A3174)</f>
        <v>0</v>
      </c>
    </row>
    <row r="3175" spans="1:32" x14ac:dyDescent="0.25">
      <c r="A3175" s="5" t="str">
        <f t="shared" si="49"/>
        <v>R 20 - D 102 - 451 - 4263</v>
      </c>
      <c r="B3175" s="23" t="s">
        <v>2347</v>
      </c>
      <c r="C3175" t="s">
        <v>242</v>
      </c>
      <c r="D3175" t="s">
        <v>239</v>
      </c>
      <c r="E3175" t="s">
        <v>1713</v>
      </c>
      <c r="F3175" t="s">
        <v>134</v>
      </c>
      <c r="G3175" t="s">
        <v>134</v>
      </c>
      <c r="H3175" t="s">
        <v>11852</v>
      </c>
      <c r="I3175" t="s">
        <v>20</v>
      </c>
      <c r="J3175" t="s">
        <v>2349</v>
      </c>
      <c r="K3175" t="s">
        <v>21</v>
      </c>
      <c r="M3175" t="s">
        <v>11853</v>
      </c>
      <c r="N3175" t="s">
        <v>22</v>
      </c>
      <c r="O3175" t="s">
        <v>23</v>
      </c>
      <c r="P3175" t="s">
        <v>26</v>
      </c>
      <c r="Q3175" t="s">
        <v>2348</v>
      </c>
      <c r="R3175" s="13">
        <v>23</v>
      </c>
      <c r="S3175" s="13">
        <v>1</v>
      </c>
      <c r="T3175" s="21">
        <v>1</v>
      </c>
      <c r="V3175" t="s">
        <v>2154</v>
      </c>
      <c r="W3175" t="s">
        <v>17597</v>
      </c>
      <c r="X3175" s="20" t="str">
        <f>+IF(V3175="","-",CONCATENATE(V3175,"_",W3175))</f>
        <v>FINES_R20</v>
      </c>
      <c r="Y3175" s="59">
        <v>0.28665050864219671</v>
      </c>
      <c r="Z3175" t="s">
        <v>134</v>
      </c>
      <c r="AA3175" t="s">
        <v>2394</v>
      </c>
      <c r="AB3175" t="str">
        <f>+IF(W3175="","-",IF(W3175="UNICO","CENSO","MUESTRA"))</f>
        <v>MUESTRA</v>
      </c>
      <c r="AC3175" t="s">
        <v>2398</v>
      </c>
      <c r="AD3175" t="s">
        <v>11854</v>
      </c>
      <c r="AF3175">
        <f>+COUNTIF(Piloto!C:C,MARCO!A3175)</f>
        <v>0</v>
      </c>
    </row>
    <row r="3176" spans="1:32" x14ac:dyDescent="0.25">
      <c r="A3176" s="5" t="str">
        <f t="shared" si="49"/>
        <v>R 20 - D 75 - 451 - 2143</v>
      </c>
      <c r="B3176" s="23" t="s">
        <v>2347</v>
      </c>
      <c r="C3176" t="s">
        <v>242</v>
      </c>
      <c r="D3176" t="s">
        <v>1350</v>
      </c>
      <c r="E3176" t="s">
        <v>1351</v>
      </c>
      <c r="F3176" t="s">
        <v>134</v>
      </c>
      <c r="G3176" t="s">
        <v>134</v>
      </c>
      <c r="H3176" t="s">
        <v>6095</v>
      </c>
      <c r="I3176" t="s">
        <v>20</v>
      </c>
      <c r="J3176" t="s">
        <v>2349</v>
      </c>
      <c r="K3176" t="s">
        <v>21</v>
      </c>
      <c r="M3176" t="s">
        <v>6096</v>
      </c>
      <c r="N3176" t="s">
        <v>22</v>
      </c>
      <c r="O3176" t="s">
        <v>23</v>
      </c>
      <c r="P3176" t="s">
        <v>26</v>
      </c>
      <c r="Q3176" t="s">
        <v>2348</v>
      </c>
      <c r="R3176" s="13">
        <v>16</v>
      </c>
      <c r="S3176" s="13">
        <v>1</v>
      </c>
      <c r="T3176" s="21">
        <v>1</v>
      </c>
      <c r="V3176" t="s">
        <v>2154</v>
      </c>
      <c r="W3176" t="s">
        <v>17597</v>
      </c>
      <c r="X3176" s="20" t="str">
        <f>+IF(V3176="","-",CONCATENATE(V3176,"_",W3176))</f>
        <v>FINES_R20</v>
      </c>
      <c r="Y3176" s="59">
        <v>0.29164928197860718</v>
      </c>
      <c r="Z3176" t="s">
        <v>134</v>
      </c>
      <c r="AA3176" t="s">
        <v>2394</v>
      </c>
      <c r="AB3176" t="str">
        <f>+IF(W3176="","-",IF(W3176="UNICO","CENSO","MUESTRA"))</f>
        <v>MUESTRA</v>
      </c>
      <c r="AC3176" t="s">
        <v>2397</v>
      </c>
      <c r="AD3176" t="s">
        <v>6097</v>
      </c>
      <c r="AF3176">
        <f>+COUNTIF(Piloto!C:C,MARCO!A3176)</f>
        <v>0</v>
      </c>
    </row>
    <row r="3177" spans="1:32" x14ac:dyDescent="0.25">
      <c r="A3177" s="5" t="str">
        <f t="shared" si="49"/>
        <v>R 20 - D 102 - 451 - 1586</v>
      </c>
      <c r="B3177" s="23" t="s">
        <v>2347</v>
      </c>
      <c r="C3177" t="s">
        <v>242</v>
      </c>
      <c r="D3177" t="s">
        <v>239</v>
      </c>
      <c r="E3177" t="s">
        <v>1713</v>
      </c>
      <c r="F3177" t="s">
        <v>134</v>
      </c>
      <c r="G3177" t="s">
        <v>134</v>
      </c>
      <c r="H3177" t="s">
        <v>11865</v>
      </c>
      <c r="I3177" t="s">
        <v>20</v>
      </c>
      <c r="J3177" t="s">
        <v>2349</v>
      </c>
      <c r="K3177" t="s">
        <v>21</v>
      </c>
      <c r="M3177" t="s">
        <v>11866</v>
      </c>
      <c r="N3177" t="s">
        <v>22</v>
      </c>
      <c r="O3177" t="s">
        <v>23</v>
      </c>
      <c r="P3177" t="s">
        <v>26</v>
      </c>
      <c r="Q3177" t="s">
        <v>2348</v>
      </c>
      <c r="R3177" s="13">
        <v>20</v>
      </c>
      <c r="S3177" s="13">
        <v>1</v>
      </c>
      <c r="T3177" s="21">
        <v>1</v>
      </c>
      <c r="V3177" t="s">
        <v>2154</v>
      </c>
      <c r="W3177" t="s">
        <v>17597</v>
      </c>
      <c r="X3177" s="20" t="str">
        <f>+IF(V3177="","-",CONCATENATE(V3177,"_",W3177))</f>
        <v>FINES_R20</v>
      </c>
      <c r="Y3177" s="59">
        <v>0.29523327946662897</v>
      </c>
      <c r="Z3177" t="s">
        <v>134</v>
      </c>
      <c r="AA3177" t="s">
        <v>2394</v>
      </c>
      <c r="AB3177" t="str">
        <f>+IF(W3177="","-",IF(W3177="UNICO","CENSO","MUESTRA"))</f>
        <v>MUESTRA</v>
      </c>
      <c r="AC3177" t="s">
        <v>2397</v>
      </c>
      <c r="AD3177" t="s">
        <v>11867</v>
      </c>
      <c r="AF3177">
        <f>+COUNTIF(Piloto!C:C,MARCO!A3177)</f>
        <v>0</v>
      </c>
    </row>
    <row r="3178" spans="1:32" x14ac:dyDescent="0.25">
      <c r="A3178" s="5" t="str">
        <f t="shared" si="49"/>
        <v>R 20 - D 115 - 451 - 2698</v>
      </c>
      <c r="B3178" s="23" t="s">
        <v>2347</v>
      </c>
      <c r="C3178" t="s">
        <v>242</v>
      </c>
      <c r="D3178" t="s">
        <v>152</v>
      </c>
      <c r="E3178" t="s">
        <v>1866</v>
      </c>
      <c r="F3178" t="s">
        <v>134</v>
      </c>
      <c r="G3178" t="s">
        <v>134</v>
      </c>
      <c r="H3178" t="s">
        <v>6065</v>
      </c>
      <c r="I3178" t="s">
        <v>20</v>
      </c>
      <c r="J3178" t="s">
        <v>2349</v>
      </c>
      <c r="K3178" t="s">
        <v>21</v>
      </c>
      <c r="M3178" t="s">
        <v>6066</v>
      </c>
      <c r="N3178" t="s">
        <v>22</v>
      </c>
      <c r="O3178" t="s">
        <v>23</v>
      </c>
      <c r="P3178" t="s">
        <v>26</v>
      </c>
      <c r="Q3178" t="s">
        <v>2348</v>
      </c>
      <c r="R3178" s="13">
        <v>44</v>
      </c>
      <c r="S3178" s="13">
        <v>3</v>
      </c>
      <c r="T3178" s="21">
        <v>1</v>
      </c>
      <c r="V3178" t="s">
        <v>2154</v>
      </c>
      <c r="W3178" t="s">
        <v>17597</v>
      </c>
      <c r="X3178" s="20" t="str">
        <f>+IF(V3178="","-",CONCATENATE(V3178,"_",W3178))</f>
        <v>FINES_R20</v>
      </c>
      <c r="Y3178" s="59">
        <v>0.2981221079826355</v>
      </c>
      <c r="Z3178" t="s">
        <v>134</v>
      </c>
      <c r="AA3178" t="s">
        <v>2394</v>
      </c>
      <c r="AB3178" t="str">
        <f>+IF(W3178="","-",IF(W3178="UNICO","CENSO","MUESTRA"))</f>
        <v>MUESTRA</v>
      </c>
      <c r="AC3178" t="s">
        <v>2397</v>
      </c>
      <c r="AD3178" t="s">
        <v>6067</v>
      </c>
      <c r="AF3178">
        <f>+COUNTIF(Piloto!C:C,MARCO!A3178)</f>
        <v>0</v>
      </c>
    </row>
    <row r="3179" spans="1:32" x14ac:dyDescent="0.25">
      <c r="A3179" s="5" t="str">
        <f t="shared" si="49"/>
        <v>R 20 - D 102 - 451 - 4291</v>
      </c>
      <c r="B3179" s="23" t="s">
        <v>2347</v>
      </c>
      <c r="C3179" t="s">
        <v>242</v>
      </c>
      <c r="D3179" t="s">
        <v>239</v>
      </c>
      <c r="E3179" t="s">
        <v>1713</v>
      </c>
      <c r="F3179" t="s">
        <v>134</v>
      </c>
      <c r="G3179" t="s">
        <v>134</v>
      </c>
      <c r="H3179" t="s">
        <v>11856</v>
      </c>
      <c r="I3179" t="s">
        <v>20</v>
      </c>
      <c r="J3179" t="s">
        <v>2349</v>
      </c>
      <c r="K3179" t="s">
        <v>21</v>
      </c>
      <c r="M3179" t="s">
        <v>11857</v>
      </c>
      <c r="N3179" t="s">
        <v>22</v>
      </c>
      <c r="O3179" t="s">
        <v>23</v>
      </c>
      <c r="P3179" t="s">
        <v>26</v>
      </c>
      <c r="Q3179" t="s">
        <v>2348</v>
      </c>
      <c r="R3179" s="13">
        <v>14</v>
      </c>
      <c r="S3179" s="13">
        <v>1</v>
      </c>
      <c r="T3179" s="21">
        <v>1</v>
      </c>
      <c r="V3179" t="s">
        <v>2154</v>
      </c>
      <c r="W3179" t="s">
        <v>17597</v>
      </c>
      <c r="X3179" s="20" t="str">
        <f>+IF(V3179="","-",CONCATENATE(V3179,"_",W3179))</f>
        <v>FINES_R20</v>
      </c>
      <c r="Y3179" s="59">
        <v>0.33424457907676702</v>
      </c>
      <c r="Z3179" t="s">
        <v>134</v>
      </c>
      <c r="AA3179" t="s">
        <v>2394</v>
      </c>
      <c r="AB3179" t="str">
        <f>+IF(W3179="","-",IF(W3179="UNICO","CENSO","MUESTRA"))</f>
        <v>MUESTRA</v>
      </c>
      <c r="AC3179" t="s">
        <v>2398</v>
      </c>
      <c r="AD3179" t="s">
        <v>11858</v>
      </c>
      <c r="AF3179">
        <f>+COUNTIF(Piloto!C:C,MARCO!A3179)</f>
        <v>0</v>
      </c>
    </row>
    <row r="3180" spans="1:32" x14ac:dyDescent="0.25">
      <c r="A3180" s="5" t="str">
        <f t="shared" si="49"/>
        <v>R 20 - D 102 - 451 - 3805</v>
      </c>
      <c r="B3180" s="23" t="s">
        <v>2347</v>
      </c>
      <c r="C3180" t="s">
        <v>242</v>
      </c>
      <c r="D3180" t="s">
        <v>239</v>
      </c>
      <c r="E3180" t="s">
        <v>1713</v>
      </c>
      <c r="F3180" t="s">
        <v>134</v>
      </c>
      <c r="G3180" t="s">
        <v>134</v>
      </c>
      <c r="H3180" t="s">
        <v>11804</v>
      </c>
      <c r="I3180" t="s">
        <v>20</v>
      </c>
      <c r="J3180" t="s">
        <v>2349</v>
      </c>
      <c r="K3180" t="s">
        <v>21</v>
      </c>
      <c r="M3180" t="s">
        <v>11805</v>
      </c>
      <c r="N3180" t="s">
        <v>22</v>
      </c>
      <c r="O3180" t="s">
        <v>23</v>
      </c>
      <c r="P3180" t="s">
        <v>26</v>
      </c>
      <c r="Q3180" t="s">
        <v>2348</v>
      </c>
      <c r="R3180" s="13">
        <v>20</v>
      </c>
      <c r="S3180" s="13">
        <v>1</v>
      </c>
      <c r="T3180" s="21">
        <v>1</v>
      </c>
      <c r="V3180" t="s">
        <v>2154</v>
      </c>
      <c r="W3180" t="s">
        <v>17597</v>
      </c>
      <c r="X3180" s="20" t="str">
        <f>+IF(V3180="","-",CONCATENATE(V3180,"_",W3180))</f>
        <v>FINES_R20</v>
      </c>
      <c r="Y3180" s="59">
        <v>0.33471640944480902</v>
      </c>
      <c r="Z3180" t="s">
        <v>134</v>
      </c>
      <c r="AA3180" t="s">
        <v>2394</v>
      </c>
      <c r="AB3180" t="str">
        <f>+IF(W3180="","-",IF(W3180="UNICO","CENSO","MUESTRA"))</f>
        <v>MUESTRA</v>
      </c>
      <c r="AC3180" t="s">
        <v>2398</v>
      </c>
      <c r="AD3180" t="s">
        <v>11806</v>
      </c>
      <c r="AF3180">
        <f>+COUNTIF(Piloto!C:C,MARCO!A3180)</f>
        <v>0</v>
      </c>
    </row>
    <row r="3181" spans="1:32" x14ac:dyDescent="0.25">
      <c r="A3181" s="5" t="str">
        <f t="shared" si="49"/>
        <v>R 20 - D 75 - 451 - 3938</v>
      </c>
      <c r="B3181" s="23" t="s">
        <v>2347</v>
      </c>
      <c r="C3181" t="s">
        <v>242</v>
      </c>
      <c r="D3181" t="s">
        <v>1350</v>
      </c>
      <c r="E3181" t="s">
        <v>1351</v>
      </c>
      <c r="F3181" t="s">
        <v>134</v>
      </c>
      <c r="G3181" t="s">
        <v>134</v>
      </c>
      <c r="H3181" t="s">
        <v>6107</v>
      </c>
      <c r="I3181" t="s">
        <v>20</v>
      </c>
      <c r="J3181" t="s">
        <v>2349</v>
      </c>
      <c r="K3181" t="s">
        <v>21</v>
      </c>
      <c r="M3181" t="s">
        <v>6108</v>
      </c>
      <c r="N3181" t="s">
        <v>22</v>
      </c>
      <c r="O3181" t="s">
        <v>23</v>
      </c>
      <c r="P3181" t="s">
        <v>26</v>
      </c>
      <c r="Q3181" t="s">
        <v>2348</v>
      </c>
      <c r="R3181" s="13">
        <v>25</v>
      </c>
      <c r="S3181" s="13">
        <v>1</v>
      </c>
      <c r="T3181" s="21">
        <v>1</v>
      </c>
      <c r="V3181" t="s">
        <v>2154</v>
      </c>
      <c r="W3181" t="s">
        <v>17597</v>
      </c>
      <c r="X3181" s="20" t="str">
        <f>+IF(V3181="","-",CONCATENATE(V3181,"_",W3181))</f>
        <v>FINES_R20</v>
      </c>
      <c r="Y3181" s="59">
        <v>0.33722662925720209</v>
      </c>
      <c r="Z3181" t="s">
        <v>134</v>
      </c>
      <c r="AA3181" t="s">
        <v>2394</v>
      </c>
      <c r="AB3181" t="str">
        <f>+IF(W3181="","-",IF(W3181="UNICO","CENSO","MUESTRA"))</f>
        <v>MUESTRA</v>
      </c>
      <c r="AC3181" t="s">
        <v>2398</v>
      </c>
      <c r="AD3181" t="s">
        <v>6109</v>
      </c>
      <c r="AF3181">
        <f>+COUNTIF(Piloto!C:C,MARCO!A3181)</f>
        <v>0</v>
      </c>
    </row>
    <row r="3182" spans="1:32" x14ac:dyDescent="0.25">
      <c r="A3182" s="5" t="str">
        <f t="shared" si="49"/>
        <v>R 20 - D 9 - 451 - 4569</v>
      </c>
      <c r="B3182" s="23" t="s">
        <v>2347</v>
      </c>
      <c r="C3182" t="s">
        <v>242</v>
      </c>
      <c r="D3182" t="s">
        <v>359</v>
      </c>
      <c r="E3182" t="s">
        <v>361</v>
      </c>
      <c r="F3182" t="s">
        <v>134</v>
      </c>
      <c r="G3182" t="s">
        <v>134</v>
      </c>
      <c r="H3182" t="s">
        <v>11898</v>
      </c>
      <c r="I3182" t="s">
        <v>20</v>
      </c>
      <c r="J3182" t="s">
        <v>2349</v>
      </c>
      <c r="K3182" t="s">
        <v>21</v>
      </c>
      <c r="M3182" t="s">
        <v>11899</v>
      </c>
      <c r="N3182" t="s">
        <v>22</v>
      </c>
      <c r="O3182" t="s">
        <v>23</v>
      </c>
      <c r="P3182" t="s">
        <v>26</v>
      </c>
      <c r="Q3182" t="s">
        <v>2348</v>
      </c>
      <c r="R3182" s="13">
        <v>17</v>
      </c>
      <c r="S3182" s="13">
        <v>1</v>
      </c>
      <c r="T3182" s="21">
        <v>1</v>
      </c>
      <c r="V3182" t="s">
        <v>2154</v>
      </c>
      <c r="W3182" t="s">
        <v>17597</v>
      </c>
      <c r="X3182" s="20" t="str">
        <f>+IF(V3182="","-",CONCATENATE(V3182,"_",W3182))</f>
        <v>FINES_R20</v>
      </c>
      <c r="Y3182" s="59">
        <v>0.35704812407493591</v>
      </c>
      <c r="Z3182" t="s">
        <v>134</v>
      </c>
      <c r="AA3182" t="s">
        <v>2394</v>
      </c>
      <c r="AB3182" t="str">
        <f>+IF(W3182="","-",IF(W3182="UNICO","CENSO","MUESTRA"))</f>
        <v>MUESTRA</v>
      </c>
      <c r="AC3182" t="s">
        <v>2397</v>
      </c>
      <c r="AD3182" t="s">
        <v>11900</v>
      </c>
      <c r="AF3182">
        <f>+COUNTIF(Piloto!C:C,MARCO!A3182)</f>
        <v>0</v>
      </c>
    </row>
    <row r="3183" spans="1:32" x14ac:dyDescent="0.25">
      <c r="A3183" s="5" t="str">
        <f t="shared" si="49"/>
        <v>R 20 - D 75 - 451 - 2142</v>
      </c>
      <c r="B3183" s="23" t="s">
        <v>2347</v>
      </c>
      <c r="C3183" t="s">
        <v>242</v>
      </c>
      <c r="D3183" t="s">
        <v>1350</v>
      </c>
      <c r="E3183" t="s">
        <v>1351</v>
      </c>
      <c r="F3183" t="s">
        <v>134</v>
      </c>
      <c r="G3183" t="s">
        <v>134</v>
      </c>
      <c r="H3183" t="s">
        <v>6127</v>
      </c>
      <c r="I3183" t="s">
        <v>20</v>
      </c>
      <c r="J3183" t="s">
        <v>2349</v>
      </c>
      <c r="K3183" t="s">
        <v>21</v>
      </c>
      <c r="M3183" t="s">
        <v>3447</v>
      </c>
      <c r="N3183" t="s">
        <v>22</v>
      </c>
      <c r="O3183" t="s">
        <v>23</v>
      </c>
      <c r="P3183" t="s">
        <v>26</v>
      </c>
      <c r="Q3183" t="s">
        <v>2348</v>
      </c>
      <c r="R3183" s="13">
        <v>40</v>
      </c>
      <c r="S3183" s="13">
        <v>2</v>
      </c>
      <c r="T3183" s="21">
        <v>1</v>
      </c>
      <c r="V3183" t="s">
        <v>2154</v>
      </c>
      <c r="W3183" t="s">
        <v>17597</v>
      </c>
      <c r="X3183" s="20" t="str">
        <f>+IF(V3183="","-",CONCATENATE(V3183,"_",W3183))</f>
        <v>FINES_R20</v>
      </c>
      <c r="Y3183" s="59">
        <v>0.35981255769729609</v>
      </c>
      <c r="Z3183" t="s">
        <v>134</v>
      </c>
      <c r="AA3183" t="s">
        <v>2394</v>
      </c>
      <c r="AB3183" t="str">
        <f>+IF(W3183="","-",IF(W3183="UNICO","CENSO","MUESTRA"))</f>
        <v>MUESTRA</v>
      </c>
      <c r="AC3183" t="s">
        <v>2398</v>
      </c>
      <c r="AD3183" t="s">
        <v>6128</v>
      </c>
      <c r="AF3183">
        <f>+COUNTIF(Piloto!C:C,MARCO!A3183)</f>
        <v>0</v>
      </c>
    </row>
    <row r="3184" spans="1:32" x14ac:dyDescent="0.25">
      <c r="A3184" s="5" t="str">
        <f t="shared" si="49"/>
        <v>R 20 - D 75 - 451 - 3204</v>
      </c>
      <c r="B3184" s="23" t="s">
        <v>2347</v>
      </c>
      <c r="C3184" t="s">
        <v>242</v>
      </c>
      <c r="D3184" t="s">
        <v>1350</v>
      </c>
      <c r="E3184" t="s">
        <v>1351</v>
      </c>
      <c r="F3184" t="s">
        <v>134</v>
      </c>
      <c r="G3184" t="s">
        <v>134</v>
      </c>
      <c r="H3184" t="s">
        <v>6117</v>
      </c>
      <c r="I3184" t="s">
        <v>20</v>
      </c>
      <c r="J3184" t="s">
        <v>2349</v>
      </c>
      <c r="K3184" t="s">
        <v>21</v>
      </c>
      <c r="M3184" t="s">
        <v>2318</v>
      </c>
      <c r="N3184" t="s">
        <v>22</v>
      </c>
      <c r="O3184" t="s">
        <v>23</v>
      </c>
      <c r="P3184" t="s">
        <v>26</v>
      </c>
      <c r="Q3184" t="s">
        <v>2348</v>
      </c>
      <c r="R3184" s="13">
        <v>24</v>
      </c>
      <c r="S3184" s="13">
        <v>1</v>
      </c>
      <c r="T3184" s="21">
        <v>1</v>
      </c>
      <c r="V3184" t="s">
        <v>2154</v>
      </c>
      <c r="W3184" t="s">
        <v>17597</v>
      </c>
      <c r="X3184" s="20" t="str">
        <f>+IF(V3184="","-",CONCATENATE(V3184,"_",W3184))</f>
        <v>FINES_R20</v>
      </c>
      <c r="Y3184" s="59">
        <v>0.36207959055900568</v>
      </c>
      <c r="Z3184" t="s">
        <v>134</v>
      </c>
      <c r="AA3184" t="s">
        <v>2394</v>
      </c>
      <c r="AB3184" t="str">
        <f>+IF(W3184="","-",IF(W3184="UNICO","CENSO","MUESTRA"))</f>
        <v>MUESTRA</v>
      </c>
      <c r="AC3184" t="s">
        <v>2397</v>
      </c>
      <c r="AD3184" t="s">
        <v>6118</v>
      </c>
      <c r="AF3184">
        <f>+COUNTIF(Piloto!C:C,MARCO!A3184)</f>
        <v>0</v>
      </c>
    </row>
    <row r="3185" spans="1:32" x14ac:dyDescent="0.25">
      <c r="A3185" s="5" t="str">
        <f t="shared" si="49"/>
        <v>R 20 - D 60 - 451 - 3384</v>
      </c>
      <c r="B3185" s="23" t="s">
        <v>2347</v>
      </c>
      <c r="C3185" t="s">
        <v>242</v>
      </c>
      <c r="D3185" t="s">
        <v>943</v>
      </c>
      <c r="E3185" t="s">
        <v>944</v>
      </c>
      <c r="F3185" t="s">
        <v>134</v>
      </c>
      <c r="G3185" t="s">
        <v>134</v>
      </c>
      <c r="H3185" t="s">
        <v>6081</v>
      </c>
      <c r="I3185" t="s">
        <v>20</v>
      </c>
      <c r="J3185" t="s">
        <v>2349</v>
      </c>
      <c r="K3185" t="s">
        <v>21</v>
      </c>
      <c r="M3185" t="s">
        <v>2209</v>
      </c>
      <c r="N3185" t="s">
        <v>22</v>
      </c>
      <c r="O3185" t="s">
        <v>23</v>
      </c>
      <c r="P3185" t="s">
        <v>26</v>
      </c>
      <c r="Q3185" t="s">
        <v>2348</v>
      </c>
      <c r="R3185" s="13">
        <v>21</v>
      </c>
      <c r="S3185" s="13">
        <v>1</v>
      </c>
      <c r="T3185" s="21">
        <v>1</v>
      </c>
      <c r="V3185" t="s">
        <v>2154</v>
      </c>
      <c r="W3185" t="s">
        <v>17597</v>
      </c>
      <c r="X3185" s="20" t="str">
        <f>+IF(V3185="","-",CONCATENATE(V3185,"_",W3185))</f>
        <v>FINES_R20</v>
      </c>
      <c r="Y3185" s="59">
        <v>0.37730491161346441</v>
      </c>
      <c r="Z3185" t="s">
        <v>134</v>
      </c>
      <c r="AA3185" t="s">
        <v>2394</v>
      </c>
      <c r="AB3185" t="str">
        <f>+IF(W3185="","-",IF(W3185="UNICO","CENSO","MUESTRA"))</f>
        <v>MUESTRA</v>
      </c>
      <c r="AC3185" t="s">
        <v>2398</v>
      </c>
      <c r="AD3185" t="s">
        <v>6082</v>
      </c>
      <c r="AF3185">
        <f>+COUNTIF(Piloto!C:C,MARCO!A3185)</f>
        <v>0</v>
      </c>
    </row>
    <row r="3186" spans="1:32" x14ac:dyDescent="0.25">
      <c r="A3186" s="5" t="str">
        <f t="shared" si="49"/>
        <v>R 20 - D 60 - 451 - 2568</v>
      </c>
      <c r="B3186" s="23" t="s">
        <v>2347</v>
      </c>
      <c r="C3186" t="s">
        <v>242</v>
      </c>
      <c r="D3186" t="s">
        <v>943</v>
      </c>
      <c r="E3186" t="s">
        <v>944</v>
      </c>
      <c r="F3186" t="s">
        <v>134</v>
      </c>
      <c r="G3186" t="s">
        <v>134</v>
      </c>
      <c r="H3186" t="s">
        <v>11878</v>
      </c>
      <c r="I3186" t="s">
        <v>20</v>
      </c>
      <c r="J3186" t="s">
        <v>2349</v>
      </c>
      <c r="K3186" t="s">
        <v>21</v>
      </c>
      <c r="M3186" t="s">
        <v>11879</v>
      </c>
      <c r="N3186" t="s">
        <v>22</v>
      </c>
      <c r="O3186" t="s">
        <v>23</v>
      </c>
      <c r="P3186" t="s">
        <v>26</v>
      </c>
      <c r="Q3186" t="s">
        <v>2348</v>
      </c>
      <c r="R3186" s="13">
        <v>23</v>
      </c>
      <c r="S3186" s="13">
        <v>1</v>
      </c>
      <c r="T3186" s="21">
        <v>1</v>
      </c>
      <c r="V3186" t="s">
        <v>2154</v>
      </c>
      <c r="W3186" t="s">
        <v>17597</v>
      </c>
      <c r="X3186" s="20" t="str">
        <f>+IF(V3186="","-",CONCATENATE(V3186,"_",W3186))</f>
        <v>FINES_R20</v>
      </c>
      <c r="Y3186" s="59">
        <v>0.38270235061645508</v>
      </c>
      <c r="Z3186" t="s">
        <v>134</v>
      </c>
      <c r="AA3186" t="s">
        <v>2394</v>
      </c>
      <c r="AB3186" t="str">
        <f>+IF(W3186="","-",IF(W3186="UNICO","CENSO","MUESTRA"))</f>
        <v>MUESTRA</v>
      </c>
      <c r="AC3186" t="s">
        <v>2397</v>
      </c>
      <c r="AD3186" t="s">
        <v>11880</v>
      </c>
      <c r="AF3186">
        <f>+COUNTIF(Piloto!C:C,MARCO!A3186)</f>
        <v>0</v>
      </c>
    </row>
    <row r="3187" spans="1:32" x14ac:dyDescent="0.25">
      <c r="A3187" s="5" t="str">
        <f t="shared" si="49"/>
        <v>R 20 - D 102 - 451 - 1559</v>
      </c>
      <c r="B3187" s="23" t="s">
        <v>2347</v>
      </c>
      <c r="C3187" t="s">
        <v>242</v>
      </c>
      <c r="D3187" t="s">
        <v>239</v>
      </c>
      <c r="E3187" t="s">
        <v>1713</v>
      </c>
      <c r="F3187" t="s">
        <v>134</v>
      </c>
      <c r="G3187" t="s">
        <v>134</v>
      </c>
      <c r="H3187" t="s">
        <v>11832</v>
      </c>
      <c r="I3187" t="s">
        <v>20</v>
      </c>
      <c r="J3187" t="s">
        <v>2349</v>
      </c>
      <c r="K3187" t="s">
        <v>21</v>
      </c>
      <c r="M3187" t="s">
        <v>11833</v>
      </c>
      <c r="N3187" t="s">
        <v>22</v>
      </c>
      <c r="O3187" t="s">
        <v>23</v>
      </c>
      <c r="P3187" t="s">
        <v>26</v>
      </c>
      <c r="Q3187" t="s">
        <v>2348</v>
      </c>
      <c r="R3187" s="13">
        <v>17</v>
      </c>
      <c r="S3187" s="13">
        <v>1</v>
      </c>
      <c r="T3187" s="21">
        <v>1</v>
      </c>
      <c r="V3187" t="s">
        <v>2154</v>
      </c>
      <c r="W3187" t="s">
        <v>17597</v>
      </c>
      <c r="X3187" s="20" t="str">
        <f>+IF(V3187="","-",CONCATENATE(V3187,"_",W3187))</f>
        <v>FINES_R20</v>
      </c>
      <c r="Y3187" s="59">
        <v>0.38799753785133362</v>
      </c>
      <c r="Z3187" t="s">
        <v>134</v>
      </c>
      <c r="AA3187" t="s">
        <v>2394</v>
      </c>
      <c r="AB3187" t="str">
        <f>+IF(W3187="","-",IF(W3187="UNICO","CENSO","MUESTRA"))</f>
        <v>MUESTRA</v>
      </c>
      <c r="AC3187" t="s">
        <v>2398</v>
      </c>
      <c r="AD3187" t="s">
        <v>11834</v>
      </c>
      <c r="AF3187">
        <f>+COUNTIF(Piloto!C:C,MARCO!A3187)</f>
        <v>0</v>
      </c>
    </row>
    <row r="3188" spans="1:32" x14ac:dyDescent="0.25">
      <c r="A3188" s="5" t="str">
        <f t="shared" si="49"/>
        <v>R 20 - D 75 - 451 - 2141</v>
      </c>
      <c r="B3188" s="23" t="s">
        <v>2347</v>
      </c>
      <c r="C3188" t="s">
        <v>242</v>
      </c>
      <c r="D3188" t="s">
        <v>1350</v>
      </c>
      <c r="E3188" t="s">
        <v>1351</v>
      </c>
      <c r="F3188" t="s">
        <v>134</v>
      </c>
      <c r="G3188" t="s">
        <v>134</v>
      </c>
      <c r="H3188" t="s">
        <v>6087</v>
      </c>
      <c r="I3188" t="s">
        <v>20</v>
      </c>
      <c r="J3188" t="s">
        <v>2349</v>
      </c>
      <c r="K3188" t="s">
        <v>21</v>
      </c>
      <c r="M3188" t="s">
        <v>6088</v>
      </c>
      <c r="N3188" t="s">
        <v>22</v>
      </c>
      <c r="O3188" t="s">
        <v>23</v>
      </c>
      <c r="P3188" t="s">
        <v>26</v>
      </c>
      <c r="Q3188" t="s">
        <v>2348</v>
      </c>
      <c r="R3188" s="13">
        <v>87</v>
      </c>
      <c r="S3188" s="13">
        <v>3</v>
      </c>
      <c r="T3188" s="21">
        <v>1</v>
      </c>
      <c r="V3188" t="s">
        <v>2154</v>
      </c>
      <c r="W3188" t="s">
        <v>17597</v>
      </c>
      <c r="X3188" s="20" t="str">
        <f>+IF(V3188="","-",CONCATENATE(V3188,"_",W3188))</f>
        <v>FINES_R20</v>
      </c>
      <c r="Y3188" s="59">
        <v>0.39826691150665278</v>
      </c>
      <c r="Z3188" t="s">
        <v>134</v>
      </c>
      <c r="AA3188" t="s">
        <v>2394</v>
      </c>
      <c r="AB3188" t="str">
        <f>+IF(W3188="","-",IF(W3188="UNICO","CENSO","MUESTRA"))</f>
        <v>MUESTRA</v>
      </c>
      <c r="AC3188" t="s">
        <v>2398</v>
      </c>
      <c r="AD3188" t="s">
        <v>6089</v>
      </c>
      <c r="AF3188">
        <f>+COUNTIF(Piloto!C:C,MARCO!A3188)</f>
        <v>0</v>
      </c>
    </row>
    <row r="3189" spans="1:32" x14ac:dyDescent="0.25">
      <c r="A3189" s="5" t="str">
        <f t="shared" si="49"/>
        <v>R 20 - D 102 - 451 - 4607</v>
      </c>
      <c r="B3189" s="23" t="s">
        <v>2347</v>
      </c>
      <c r="C3189" t="s">
        <v>242</v>
      </c>
      <c r="D3189" t="s">
        <v>239</v>
      </c>
      <c r="E3189" t="s">
        <v>1713</v>
      </c>
      <c r="F3189" t="s">
        <v>134</v>
      </c>
      <c r="G3189" t="s">
        <v>134</v>
      </c>
      <c r="H3189" t="s">
        <v>11869</v>
      </c>
      <c r="I3189" t="s">
        <v>20</v>
      </c>
      <c r="J3189" t="s">
        <v>2349</v>
      </c>
      <c r="K3189" t="s">
        <v>21</v>
      </c>
      <c r="M3189" t="s">
        <v>11870</v>
      </c>
      <c r="N3189" t="s">
        <v>22</v>
      </c>
      <c r="O3189" t="s">
        <v>23</v>
      </c>
      <c r="P3189" t="s">
        <v>26</v>
      </c>
      <c r="Q3189" t="s">
        <v>2348</v>
      </c>
      <c r="R3189" s="13">
        <v>19</v>
      </c>
      <c r="S3189" s="13">
        <v>1</v>
      </c>
      <c r="T3189" s="21">
        <v>1</v>
      </c>
      <c r="V3189" t="s">
        <v>2154</v>
      </c>
      <c r="W3189" t="s">
        <v>17597</v>
      </c>
      <c r="X3189" s="20" t="str">
        <f>+IF(V3189="","-",CONCATENATE(V3189,"_",W3189))</f>
        <v>FINES_R20</v>
      </c>
      <c r="Y3189" s="59">
        <v>0.43267351388931269</v>
      </c>
      <c r="Z3189" t="s">
        <v>134</v>
      </c>
      <c r="AA3189" t="s">
        <v>2394</v>
      </c>
      <c r="AB3189" t="str">
        <f>+IF(W3189="","-",IF(W3189="UNICO","CENSO","MUESTRA"))</f>
        <v>MUESTRA</v>
      </c>
      <c r="AC3189" t="s">
        <v>2397</v>
      </c>
      <c r="AD3189" t="s">
        <v>11871</v>
      </c>
      <c r="AF3189">
        <f>+COUNTIF(Piloto!C:C,MARCO!A3189)</f>
        <v>0</v>
      </c>
    </row>
    <row r="3190" spans="1:32" x14ac:dyDescent="0.25">
      <c r="A3190" s="5" t="str">
        <f t="shared" si="49"/>
        <v>R 20 - D 75 - 451 - 4514</v>
      </c>
      <c r="B3190" s="23" t="s">
        <v>2347</v>
      </c>
      <c r="C3190" t="s">
        <v>242</v>
      </c>
      <c r="D3190" t="s">
        <v>1350</v>
      </c>
      <c r="E3190" t="s">
        <v>1351</v>
      </c>
      <c r="F3190" t="s">
        <v>134</v>
      </c>
      <c r="G3190" t="s">
        <v>134</v>
      </c>
      <c r="H3190" t="s">
        <v>6121</v>
      </c>
      <c r="I3190" t="s">
        <v>20</v>
      </c>
      <c r="J3190" t="s">
        <v>2349</v>
      </c>
      <c r="K3190" t="s">
        <v>21</v>
      </c>
      <c r="M3190" t="s">
        <v>6122</v>
      </c>
      <c r="N3190" t="s">
        <v>22</v>
      </c>
      <c r="O3190" t="s">
        <v>23</v>
      </c>
      <c r="P3190" t="s">
        <v>26</v>
      </c>
      <c r="Q3190" t="s">
        <v>2348</v>
      </c>
      <c r="R3190" s="13">
        <v>29</v>
      </c>
      <c r="S3190" s="13">
        <v>1</v>
      </c>
      <c r="T3190" s="21">
        <v>1</v>
      </c>
      <c r="V3190" t="s">
        <v>2154</v>
      </c>
      <c r="W3190" t="s">
        <v>17597</v>
      </c>
      <c r="X3190" s="20" t="str">
        <f>+IF(V3190="","-",CONCATENATE(V3190,"_",W3190))</f>
        <v>FINES_R20</v>
      </c>
      <c r="Y3190" s="59">
        <v>0.47825887799263</v>
      </c>
      <c r="Z3190" t="s">
        <v>134</v>
      </c>
      <c r="AA3190" t="s">
        <v>2394</v>
      </c>
      <c r="AB3190" t="str">
        <f>+IF(W3190="","-",IF(W3190="UNICO","CENSO","MUESTRA"))</f>
        <v>MUESTRA</v>
      </c>
      <c r="AC3190" t="s">
        <v>2397</v>
      </c>
      <c r="AD3190" t="s">
        <v>6123</v>
      </c>
      <c r="AF3190">
        <f>+COUNTIF(Piloto!C:C,MARCO!A3190)</f>
        <v>0</v>
      </c>
    </row>
    <row r="3191" spans="1:32" x14ac:dyDescent="0.25">
      <c r="A3191" s="5" t="str">
        <f t="shared" si="49"/>
        <v>R 20 - D 9 - 451 - 2590</v>
      </c>
      <c r="B3191" s="23" t="s">
        <v>2347</v>
      </c>
      <c r="C3191" t="s">
        <v>242</v>
      </c>
      <c r="D3191" t="s">
        <v>359</v>
      </c>
      <c r="E3191" t="s">
        <v>361</v>
      </c>
      <c r="F3191" t="s">
        <v>134</v>
      </c>
      <c r="G3191" t="s">
        <v>134</v>
      </c>
      <c r="H3191" t="s">
        <v>6131</v>
      </c>
      <c r="I3191" t="s">
        <v>20</v>
      </c>
      <c r="J3191" t="s">
        <v>2349</v>
      </c>
      <c r="K3191" t="s">
        <v>21</v>
      </c>
      <c r="M3191" t="s">
        <v>6132</v>
      </c>
      <c r="N3191" t="s">
        <v>22</v>
      </c>
      <c r="O3191" t="s">
        <v>23</v>
      </c>
      <c r="P3191" t="s">
        <v>26</v>
      </c>
      <c r="Q3191" t="s">
        <v>2348</v>
      </c>
      <c r="R3191" s="13">
        <v>99</v>
      </c>
      <c r="S3191" s="13">
        <v>3</v>
      </c>
      <c r="T3191" s="21">
        <v>1</v>
      </c>
      <c r="V3191" t="s">
        <v>2154</v>
      </c>
      <c r="W3191" t="s">
        <v>17597</v>
      </c>
      <c r="X3191" s="20" t="str">
        <f>+IF(V3191="","-",CONCATENATE(V3191,"_",W3191))</f>
        <v>FINES_R20</v>
      </c>
      <c r="Y3191" s="59">
        <v>0.4871860146522522</v>
      </c>
      <c r="Z3191" t="s">
        <v>134</v>
      </c>
      <c r="AA3191" t="s">
        <v>2394</v>
      </c>
      <c r="AB3191" t="str">
        <f>+IF(W3191="","-",IF(W3191="UNICO","CENSO","MUESTRA"))</f>
        <v>MUESTRA</v>
      </c>
      <c r="AC3191" t="s">
        <v>2398</v>
      </c>
      <c r="AD3191" t="s">
        <v>6133</v>
      </c>
      <c r="AF3191">
        <f>+COUNTIF(Piloto!C:C,MARCO!A3191)</f>
        <v>0</v>
      </c>
    </row>
    <row r="3192" spans="1:32" x14ac:dyDescent="0.25">
      <c r="A3192" s="5" t="str">
        <f t="shared" si="49"/>
        <v>R 20 - D 9 - 451 - 3792</v>
      </c>
      <c r="B3192" s="23" t="s">
        <v>2347</v>
      </c>
      <c r="C3192" t="s">
        <v>242</v>
      </c>
      <c r="D3192" t="s">
        <v>359</v>
      </c>
      <c r="E3192" t="s">
        <v>361</v>
      </c>
      <c r="F3192" t="s">
        <v>134</v>
      </c>
      <c r="G3192" t="s">
        <v>134</v>
      </c>
      <c r="H3192" t="s">
        <v>6136</v>
      </c>
      <c r="I3192" t="s">
        <v>20</v>
      </c>
      <c r="J3192" t="s">
        <v>2349</v>
      </c>
      <c r="K3192" t="s">
        <v>21</v>
      </c>
      <c r="M3192" t="s">
        <v>6132</v>
      </c>
      <c r="N3192" t="s">
        <v>22</v>
      </c>
      <c r="O3192" t="s">
        <v>23</v>
      </c>
      <c r="P3192" t="s">
        <v>26</v>
      </c>
      <c r="Q3192" t="s">
        <v>2348</v>
      </c>
      <c r="R3192" s="13">
        <v>15</v>
      </c>
      <c r="S3192" s="13">
        <v>1</v>
      </c>
      <c r="T3192" s="21">
        <v>1</v>
      </c>
      <c r="V3192" t="s">
        <v>2154</v>
      </c>
      <c r="W3192" t="s">
        <v>17597</v>
      </c>
      <c r="X3192" s="20" t="str">
        <f>+IF(V3192="","-",CONCATENATE(V3192,"_",W3192))</f>
        <v>FINES_R20</v>
      </c>
      <c r="Y3192" s="59">
        <v>0.4871860146522522</v>
      </c>
      <c r="Z3192" t="s">
        <v>134</v>
      </c>
      <c r="AA3192" t="s">
        <v>2394</v>
      </c>
      <c r="AB3192" t="str">
        <f>+IF(W3192="","-",IF(W3192="UNICO","CENSO","MUESTRA"))</f>
        <v>MUESTRA</v>
      </c>
      <c r="AC3192" t="s">
        <v>2398</v>
      </c>
      <c r="AD3192" t="s">
        <v>6137</v>
      </c>
      <c r="AF3192">
        <f>+COUNTIF(Piloto!C:C,MARCO!A3192)</f>
        <v>0</v>
      </c>
    </row>
    <row r="3193" spans="1:32" x14ac:dyDescent="0.25">
      <c r="A3193" s="5" t="str">
        <f t="shared" si="49"/>
        <v>R 20 - D 9 - 451 - 4568</v>
      </c>
      <c r="B3193" s="23" t="s">
        <v>2347</v>
      </c>
      <c r="C3193" t="s">
        <v>242</v>
      </c>
      <c r="D3193" t="s">
        <v>359</v>
      </c>
      <c r="E3193" t="s">
        <v>361</v>
      </c>
      <c r="F3193" t="s">
        <v>134</v>
      </c>
      <c r="G3193" t="s">
        <v>134</v>
      </c>
      <c r="H3193" t="s">
        <v>11894</v>
      </c>
      <c r="I3193" t="s">
        <v>20</v>
      </c>
      <c r="J3193" t="s">
        <v>2349</v>
      </c>
      <c r="K3193" t="s">
        <v>21</v>
      </c>
      <c r="M3193" t="s">
        <v>11895</v>
      </c>
      <c r="N3193" t="s">
        <v>22</v>
      </c>
      <c r="O3193" t="s">
        <v>23</v>
      </c>
      <c r="P3193" t="s">
        <v>26</v>
      </c>
      <c r="Q3193" t="s">
        <v>2348</v>
      </c>
      <c r="R3193" s="13">
        <v>21</v>
      </c>
      <c r="S3193" s="13">
        <v>1</v>
      </c>
      <c r="T3193" s="21">
        <v>1</v>
      </c>
      <c r="V3193" t="s">
        <v>2154</v>
      </c>
      <c r="W3193" t="s">
        <v>17597</v>
      </c>
      <c r="X3193" s="20" t="str">
        <f>+IF(V3193="","-",CONCATENATE(V3193,"_",W3193))</f>
        <v>FINES_R20</v>
      </c>
      <c r="Y3193" s="59">
        <v>0.4871860146522522</v>
      </c>
      <c r="Z3193" t="s">
        <v>134</v>
      </c>
      <c r="AA3193" t="s">
        <v>2394</v>
      </c>
      <c r="AB3193" t="str">
        <f>+IF(W3193="","-",IF(W3193="UNICO","CENSO","MUESTRA"))</f>
        <v>MUESTRA</v>
      </c>
      <c r="AC3193" t="s">
        <v>2397</v>
      </c>
      <c r="AD3193" t="s">
        <v>11896</v>
      </c>
      <c r="AF3193">
        <f>+COUNTIF(Piloto!C:C,MARCO!A3193)</f>
        <v>0</v>
      </c>
    </row>
    <row r="3194" spans="1:32" x14ac:dyDescent="0.25">
      <c r="A3194" s="5" t="str">
        <f t="shared" si="49"/>
        <v>R 20 - D 60 - 451 - 2518</v>
      </c>
      <c r="B3194" s="23" t="s">
        <v>2347</v>
      </c>
      <c r="C3194" t="s">
        <v>242</v>
      </c>
      <c r="D3194" t="s">
        <v>943</v>
      </c>
      <c r="E3194" t="s">
        <v>944</v>
      </c>
      <c r="F3194" t="s">
        <v>134</v>
      </c>
      <c r="G3194" t="s">
        <v>134</v>
      </c>
      <c r="H3194" t="s">
        <v>6078</v>
      </c>
      <c r="I3194" t="s">
        <v>20</v>
      </c>
      <c r="J3194" t="s">
        <v>2349</v>
      </c>
      <c r="K3194" t="s">
        <v>21</v>
      </c>
      <c r="M3194" t="s">
        <v>2317</v>
      </c>
      <c r="N3194" t="s">
        <v>22</v>
      </c>
      <c r="O3194" t="s">
        <v>23</v>
      </c>
      <c r="P3194" t="s">
        <v>26</v>
      </c>
      <c r="Q3194" t="s">
        <v>2348</v>
      </c>
      <c r="R3194" s="13">
        <v>20</v>
      </c>
      <c r="S3194" s="13">
        <v>1</v>
      </c>
      <c r="T3194" s="21">
        <v>1</v>
      </c>
      <c r="V3194" t="s">
        <v>2154</v>
      </c>
      <c r="W3194" t="s">
        <v>17597</v>
      </c>
      <c r="X3194" s="20" t="str">
        <f>+IF(V3194="","-",CONCATENATE(V3194,"_",W3194))</f>
        <v>FINES_R20</v>
      </c>
      <c r="Y3194" s="59">
        <v>0.48851439356803888</v>
      </c>
      <c r="Z3194" t="s">
        <v>134</v>
      </c>
      <c r="AA3194" t="s">
        <v>2394</v>
      </c>
      <c r="AB3194" t="str">
        <f>+IF(W3194="","-",IF(W3194="UNICO","CENSO","MUESTRA"))</f>
        <v>MUESTRA</v>
      </c>
      <c r="AC3194" t="s">
        <v>2398</v>
      </c>
      <c r="AD3194" t="s">
        <v>6079</v>
      </c>
      <c r="AF3194">
        <f>+COUNTIF(Piloto!C:C,MARCO!A3194)</f>
        <v>0</v>
      </c>
    </row>
    <row r="3195" spans="1:32" x14ac:dyDescent="0.25">
      <c r="A3195" s="5" t="str">
        <f t="shared" si="49"/>
        <v>R 20 - D 9 - 451 - 2587</v>
      </c>
      <c r="B3195" s="23" t="s">
        <v>2347</v>
      </c>
      <c r="C3195" t="s">
        <v>242</v>
      </c>
      <c r="D3195" t="s">
        <v>359</v>
      </c>
      <c r="E3195" t="s">
        <v>361</v>
      </c>
      <c r="F3195" t="s">
        <v>134</v>
      </c>
      <c r="G3195" t="s">
        <v>134</v>
      </c>
      <c r="H3195" t="s">
        <v>11886</v>
      </c>
      <c r="I3195" t="s">
        <v>20</v>
      </c>
      <c r="J3195" t="s">
        <v>2349</v>
      </c>
      <c r="K3195" t="s">
        <v>21</v>
      </c>
      <c r="M3195" t="s">
        <v>11887</v>
      </c>
      <c r="N3195" t="s">
        <v>22</v>
      </c>
      <c r="O3195" t="s">
        <v>23</v>
      </c>
      <c r="P3195" t="s">
        <v>26</v>
      </c>
      <c r="Q3195" t="s">
        <v>2348</v>
      </c>
      <c r="R3195" s="13">
        <v>17</v>
      </c>
      <c r="S3195" s="13">
        <v>1</v>
      </c>
      <c r="T3195" s="21">
        <v>1</v>
      </c>
      <c r="V3195" t="s">
        <v>2154</v>
      </c>
      <c r="W3195" t="s">
        <v>17597</v>
      </c>
      <c r="X3195" s="20" t="str">
        <f>+IF(V3195="","-",CONCATENATE(V3195,"_",W3195))</f>
        <v>FINES_R20</v>
      </c>
      <c r="Y3195" s="59">
        <v>0.50002944469451904</v>
      </c>
      <c r="Z3195" t="s">
        <v>134</v>
      </c>
      <c r="AA3195" t="s">
        <v>2394</v>
      </c>
      <c r="AB3195" t="str">
        <f>+IF(W3195="","-",IF(W3195="UNICO","CENSO","MUESTRA"))</f>
        <v>MUESTRA</v>
      </c>
      <c r="AC3195" t="s">
        <v>2398</v>
      </c>
      <c r="AD3195" t="s">
        <v>11888</v>
      </c>
      <c r="AF3195">
        <f>+COUNTIF(Piloto!C:C,MARCO!A3195)</f>
        <v>0</v>
      </c>
    </row>
    <row r="3196" spans="1:32" x14ac:dyDescent="0.25">
      <c r="A3196" s="5" t="str">
        <f t="shared" si="49"/>
        <v>R 20 - D 75 - 451 - 2893</v>
      </c>
      <c r="B3196" s="23" t="s">
        <v>2347</v>
      </c>
      <c r="C3196" t="s">
        <v>242</v>
      </c>
      <c r="D3196" t="s">
        <v>1350</v>
      </c>
      <c r="E3196" t="s">
        <v>1351</v>
      </c>
      <c r="F3196" t="s">
        <v>134</v>
      </c>
      <c r="G3196" t="s">
        <v>134</v>
      </c>
      <c r="H3196" t="s">
        <v>6084</v>
      </c>
      <c r="I3196" t="s">
        <v>20</v>
      </c>
      <c r="J3196" t="s">
        <v>2349</v>
      </c>
      <c r="K3196" t="s">
        <v>21</v>
      </c>
      <c r="M3196" t="s">
        <v>2209</v>
      </c>
      <c r="N3196" t="s">
        <v>22</v>
      </c>
      <c r="O3196" t="s">
        <v>23</v>
      </c>
      <c r="P3196" t="s">
        <v>26</v>
      </c>
      <c r="Q3196" t="s">
        <v>2348</v>
      </c>
      <c r="R3196" s="13">
        <v>19</v>
      </c>
      <c r="S3196" s="13">
        <v>1</v>
      </c>
      <c r="T3196" s="21">
        <v>1</v>
      </c>
      <c r="V3196" t="s">
        <v>2154</v>
      </c>
      <c r="W3196" t="s">
        <v>17597</v>
      </c>
      <c r="X3196" s="20" t="str">
        <f>+IF(V3196="","-",CONCATENATE(V3196,"_",W3196))</f>
        <v>FINES_R20</v>
      </c>
      <c r="Y3196" s="59">
        <v>0.51938813924789429</v>
      </c>
      <c r="Z3196" t="s">
        <v>134</v>
      </c>
      <c r="AA3196" t="s">
        <v>2394</v>
      </c>
      <c r="AB3196" t="str">
        <f>+IF(W3196="","-",IF(W3196="UNICO","CENSO","MUESTRA"))</f>
        <v>MUESTRA</v>
      </c>
      <c r="AC3196" t="s">
        <v>2398</v>
      </c>
      <c r="AD3196" t="s">
        <v>6085</v>
      </c>
      <c r="AF3196">
        <f>+COUNTIF(Piloto!C:C,MARCO!A3196)</f>
        <v>0</v>
      </c>
    </row>
    <row r="3197" spans="1:32" x14ac:dyDescent="0.25">
      <c r="A3197" s="5" t="str">
        <f t="shared" si="49"/>
        <v>R 20 - D 60 - 451 - 4454</v>
      </c>
      <c r="B3197" s="23" t="s">
        <v>2347</v>
      </c>
      <c r="C3197" t="s">
        <v>242</v>
      </c>
      <c r="D3197" t="s">
        <v>943</v>
      </c>
      <c r="E3197" t="s">
        <v>944</v>
      </c>
      <c r="F3197" t="s">
        <v>134</v>
      </c>
      <c r="G3197" t="s">
        <v>134</v>
      </c>
      <c r="H3197" t="s">
        <v>11874</v>
      </c>
      <c r="I3197" t="s">
        <v>20</v>
      </c>
      <c r="J3197" t="s">
        <v>2349</v>
      </c>
      <c r="K3197" t="s">
        <v>21</v>
      </c>
      <c r="M3197" t="s">
        <v>11875</v>
      </c>
      <c r="N3197" t="s">
        <v>22</v>
      </c>
      <c r="O3197" t="s">
        <v>23</v>
      </c>
      <c r="P3197" t="s">
        <v>26</v>
      </c>
      <c r="Q3197" t="s">
        <v>2348</v>
      </c>
      <c r="R3197" s="13">
        <v>17</v>
      </c>
      <c r="S3197" s="13">
        <v>1</v>
      </c>
      <c r="T3197" s="21">
        <v>1</v>
      </c>
      <c r="V3197" t="s">
        <v>2154</v>
      </c>
      <c r="W3197" t="s">
        <v>17597</v>
      </c>
      <c r="X3197" s="20" t="str">
        <f>+IF(V3197="","-",CONCATENATE(V3197,"_",W3197))</f>
        <v>FINES_R20</v>
      </c>
      <c r="Y3197" s="59">
        <v>0.53</v>
      </c>
      <c r="Z3197" t="s">
        <v>134</v>
      </c>
      <c r="AA3197" t="s">
        <v>2394</v>
      </c>
      <c r="AB3197" t="str">
        <f>+IF(W3197="","-",IF(W3197="UNICO","CENSO","MUESTRA"))</f>
        <v>MUESTRA</v>
      </c>
      <c r="AC3197" t="s">
        <v>2398</v>
      </c>
      <c r="AD3197" t="s">
        <v>11876</v>
      </c>
      <c r="AF3197">
        <f>+COUNTIF(Piloto!C:C,MARCO!A3197)</f>
        <v>0</v>
      </c>
    </row>
    <row r="3198" spans="1:32" x14ac:dyDescent="0.25">
      <c r="A3198" s="5" t="str">
        <f t="shared" si="49"/>
        <v>R 20 - D 102 - 451 - 0381</v>
      </c>
      <c r="B3198" s="23" t="s">
        <v>2347</v>
      </c>
      <c r="C3198" t="s">
        <v>242</v>
      </c>
      <c r="D3198" t="s">
        <v>239</v>
      </c>
      <c r="E3198" t="s">
        <v>1713</v>
      </c>
      <c r="F3198" t="s">
        <v>134</v>
      </c>
      <c r="G3198" t="s">
        <v>134</v>
      </c>
      <c r="H3198" t="s">
        <v>11812</v>
      </c>
      <c r="I3198" t="s">
        <v>20</v>
      </c>
      <c r="J3198" t="s">
        <v>2349</v>
      </c>
      <c r="K3198" t="s">
        <v>21</v>
      </c>
      <c r="M3198" t="s">
        <v>11813</v>
      </c>
      <c r="N3198" t="s">
        <v>22</v>
      </c>
      <c r="O3198" t="s">
        <v>23</v>
      </c>
      <c r="P3198" t="s">
        <v>26</v>
      </c>
      <c r="Q3198" t="s">
        <v>2348</v>
      </c>
      <c r="R3198" s="13">
        <v>19</v>
      </c>
      <c r="S3198" s="13">
        <v>1</v>
      </c>
      <c r="T3198" s="21">
        <v>1</v>
      </c>
      <c r="V3198" t="s">
        <v>2154</v>
      </c>
      <c r="W3198" t="s">
        <v>17597</v>
      </c>
      <c r="X3198" s="20" t="str">
        <f>+IF(V3198="","-",CONCATENATE(V3198,"_",W3198))</f>
        <v>FINES_R20</v>
      </c>
      <c r="Y3198" s="59">
        <v>0.53686267137527466</v>
      </c>
      <c r="Z3198" t="s">
        <v>134</v>
      </c>
      <c r="AA3198" t="s">
        <v>2394</v>
      </c>
      <c r="AB3198" t="str">
        <f>+IF(W3198="","-",IF(W3198="UNICO","CENSO","MUESTRA"))</f>
        <v>MUESTRA</v>
      </c>
      <c r="AC3198" t="s">
        <v>2398</v>
      </c>
      <c r="AD3198" t="s">
        <v>11814</v>
      </c>
      <c r="AF3198">
        <f>+COUNTIF(Piloto!C:C,MARCO!A3198)</f>
        <v>0</v>
      </c>
    </row>
    <row r="3199" spans="1:32" x14ac:dyDescent="0.25">
      <c r="A3199" s="5" t="str">
        <f t="shared" si="49"/>
        <v>R 20 - D 102 - 451 - 4314</v>
      </c>
      <c r="B3199" s="23" t="s">
        <v>2347</v>
      </c>
      <c r="C3199" t="s">
        <v>242</v>
      </c>
      <c r="D3199" t="s">
        <v>239</v>
      </c>
      <c r="E3199" t="s">
        <v>1713</v>
      </c>
      <c r="F3199" t="s">
        <v>134</v>
      </c>
      <c r="G3199" t="s">
        <v>134</v>
      </c>
      <c r="H3199" t="s">
        <v>11860</v>
      </c>
      <c r="I3199" t="s">
        <v>20</v>
      </c>
      <c r="J3199" t="s">
        <v>2349</v>
      </c>
      <c r="K3199" t="s">
        <v>21</v>
      </c>
      <c r="M3199" t="s">
        <v>11861</v>
      </c>
      <c r="N3199" t="s">
        <v>22</v>
      </c>
      <c r="O3199" t="s">
        <v>23</v>
      </c>
      <c r="P3199" t="s">
        <v>26</v>
      </c>
      <c r="Q3199" t="s">
        <v>2348</v>
      </c>
      <c r="R3199" s="13">
        <v>29</v>
      </c>
      <c r="S3199" s="13">
        <v>1</v>
      </c>
      <c r="T3199" s="21">
        <v>1</v>
      </c>
      <c r="V3199" t="s">
        <v>2154</v>
      </c>
      <c r="W3199" t="s">
        <v>17597</v>
      </c>
      <c r="X3199" s="20" t="str">
        <f>+IF(V3199="","-",CONCATENATE(V3199,"_",W3199))</f>
        <v>FINES_R20</v>
      </c>
      <c r="Y3199" s="59">
        <v>0.54065805673599243</v>
      </c>
      <c r="Z3199" t="s">
        <v>134</v>
      </c>
      <c r="AA3199" t="s">
        <v>2394</v>
      </c>
      <c r="AB3199" t="str">
        <f>+IF(W3199="","-",IF(W3199="UNICO","CENSO","MUESTRA"))</f>
        <v>MUESTRA</v>
      </c>
      <c r="AC3199" t="s">
        <v>2397</v>
      </c>
      <c r="AD3199" t="s">
        <v>11862</v>
      </c>
      <c r="AF3199">
        <f>+COUNTIF(Piloto!C:C,MARCO!A3199)</f>
        <v>0</v>
      </c>
    </row>
    <row r="3200" spans="1:32" x14ac:dyDescent="0.25">
      <c r="A3200" s="5" t="str">
        <f t="shared" si="49"/>
        <v>R 20 - D 102 - 451 - 3117</v>
      </c>
      <c r="B3200" s="23" t="s">
        <v>2347</v>
      </c>
      <c r="C3200" t="s">
        <v>242</v>
      </c>
      <c r="D3200" t="s">
        <v>239</v>
      </c>
      <c r="E3200" t="s">
        <v>1713</v>
      </c>
      <c r="F3200" t="s">
        <v>134</v>
      </c>
      <c r="G3200" t="s">
        <v>134</v>
      </c>
      <c r="H3200" t="s">
        <v>11816</v>
      </c>
      <c r="I3200" t="s">
        <v>20</v>
      </c>
      <c r="J3200" t="s">
        <v>2349</v>
      </c>
      <c r="K3200" t="s">
        <v>21</v>
      </c>
      <c r="M3200" t="s">
        <v>11817</v>
      </c>
      <c r="N3200" t="s">
        <v>22</v>
      </c>
      <c r="O3200" t="s">
        <v>23</v>
      </c>
      <c r="P3200" t="s">
        <v>26</v>
      </c>
      <c r="Q3200" t="s">
        <v>2348</v>
      </c>
      <c r="R3200" s="13">
        <v>31</v>
      </c>
      <c r="S3200" s="13">
        <v>1</v>
      </c>
      <c r="T3200" s="21">
        <v>1</v>
      </c>
      <c r="V3200" t="s">
        <v>2154</v>
      </c>
      <c r="W3200" t="s">
        <v>17597</v>
      </c>
      <c r="X3200" s="20" t="str">
        <f>+IF(V3200="","-",CONCATENATE(V3200,"_",W3200))</f>
        <v>FINES_R20</v>
      </c>
      <c r="Y3200" s="59">
        <v>0.54742705821990967</v>
      </c>
      <c r="Z3200" t="s">
        <v>134</v>
      </c>
      <c r="AA3200" t="s">
        <v>2394</v>
      </c>
      <c r="AB3200" t="str">
        <f>+IF(W3200="","-",IF(W3200="UNICO","CENSO","MUESTRA"))</f>
        <v>MUESTRA</v>
      </c>
      <c r="AC3200" t="s">
        <v>2398</v>
      </c>
      <c r="AD3200" t="s">
        <v>11818</v>
      </c>
      <c r="AF3200">
        <f>+COUNTIF(Piloto!C:C,MARCO!A3200)</f>
        <v>0</v>
      </c>
    </row>
    <row r="3201" spans="1:32" x14ac:dyDescent="0.25">
      <c r="A3201" s="5" t="str">
        <f t="shared" si="49"/>
        <v>R 20 - D 102 - 451 - 3115</v>
      </c>
      <c r="B3201" s="23" t="s">
        <v>2347</v>
      </c>
      <c r="C3201" t="s">
        <v>242</v>
      </c>
      <c r="D3201" t="s">
        <v>239</v>
      </c>
      <c r="E3201" t="s">
        <v>1713</v>
      </c>
      <c r="F3201" t="s">
        <v>134</v>
      </c>
      <c r="G3201" t="s">
        <v>134</v>
      </c>
      <c r="H3201" t="s">
        <v>11840</v>
      </c>
      <c r="I3201" t="s">
        <v>20</v>
      </c>
      <c r="J3201" t="s">
        <v>2349</v>
      </c>
      <c r="K3201" t="s">
        <v>21</v>
      </c>
      <c r="M3201" t="s">
        <v>11841</v>
      </c>
      <c r="N3201" t="s">
        <v>22</v>
      </c>
      <c r="O3201" t="s">
        <v>23</v>
      </c>
      <c r="P3201" t="s">
        <v>26</v>
      </c>
      <c r="Q3201" t="s">
        <v>2348</v>
      </c>
      <c r="R3201" s="13">
        <v>21</v>
      </c>
      <c r="S3201" s="13">
        <v>1</v>
      </c>
      <c r="T3201" s="21">
        <v>1</v>
      </c>
      <c r="V3201" t="s">
        <v>2154</v>
      </c>
      <c r="W3201" t="s">
        <v>17597</v>
      </c>
      <c r="X3201" s="20" t="str">
        <f>+IF(V3201="","-",CONCATENATE(V3201,"_",W3201))</f>
        <v>FINES_R20</v>
      </c>
      <c r="Y3201" s="59">
        <v>0.55060058832168579</v>
      </c>
      <c r="Z3201" t="s">
        <v>134</v>
      </c>
      <c r="AA3201" t="s">
        <v>2394</v>
      </c>
      <c r="AB3201" t="str">
        <f>+IF(W3201="","-",IF(W3201="UNICO","CENSO","MUESTRA"))</f>
        <v>MUESTRA</v>
      </c>
      <c r="AC3201" t="s">
        <v>2398</v>
      </c>
      <c r="AD3201" t="s">
        <v>11842</v>
      </c>
      <c r="AF3201">
        <f>+COUNTIF(Piloto!C:C,MARCO!A3201)</f>
        <v>0</v>
      </c>
    </row>
    <row r="3202" spans="1:32" x14ac:dyDescent="0.25">
      <c r="A3202" s="5" t="str">
        <f t="shared" si="49"/>
        <v>R 20 - D 102 - 451 - 3119</v>
      </c>
      <c r="B3202" s="23" t="s">
        <v>2347</v>
      </c>
      <c r="C3202" t="s">
        <v>242</v>
      </c>
      <c r="D3202" t="s">
        <v>239</v>
      </c>
      <c r="E3202" t="s">
        <v>1713</v>
      </c>
      <c r="F3202" t="s">
        <v>134</v>
      </c>
      <c r="G3202" t="s">
        <v>134</v>
      </c>
      <c r="H3202" t="s">
        <v>11820</v>
      </c>
      <c r="I3202" t="s">
        <v>20</v>
      </c>
      <c r="J3202" t="s">
        <v>2349</v>
      </c>
      <c r="K3202" t="s">
        <v>21</v>
      </c>
      <c r="M3202" t="s">
        <v>11821</v>
      </c>
      <c r="N3202" t="s">
        <v>22</v>
      </c>
      <c r="O3202" t="s">
        <v>23</v>
      </c>
      <c r="P3202" t="s">
        <v>26</v>
      </c>
      <c r="Q3202" t="s">
        <v>2348</v>
      </c>
      <c r="R3202" s="13">
        <v>26</v>
      </c>
      <c r="S3202" s="13">
        <v>1</v>
      </c>
      <c r="T3202" s="21">
        <v>1</v>
      </c>
      <c r="V3202" t="s">
        <v>2154</v>
      </c>
      <c r="W3202" t="s">
        <v>17597</v>
      </c>
      <c r="X3202" s="20" t="str">
        <f>+IF(V3202="","-",CONCATENATE(V3202,"_",W3202))</f>
        <v>FINES_R20</v>
      </c>
      <c r="Y3202" s="59">
        <v>0.55339831113815308</v>
      </c>
      <c r="Z3202" t="s">
        <v>134</v>
      </c>
      <c r="AA3202" t="s">
        <v>2394</v>
      </c>
      <c r="AB3202" t="str">
        <f>+IF(W3202="","-",IF(W3202="UNICO","CENSO","MUESTRA"))</f>
        <v>MUESTRA</v>
      </c>
      <c r="AC3202" t="s">
        <v>2398</v>
      </c>
      <c r="AD3202" t="s">
        <v>11822</v>
      </c>
      <c r="AF3202">
        <f>+COUNTIF(Piloto!C:C,MARCO!A3202)</f>
        <v>0</v>
      </c>
    </row>
    <row r="3203" spans="1:32" x14ac:dyDescent="0.25">
      <c r="A3203" s="5" t="str">
        <f t="shared" ref="A3203:A3212" si="50">+H3203</f>
        <v>R 20 - D 102 - 451 - 3807</v>
      </c>
      <c r="B3203" s="23" t="s">
        <v>2347</v>
      </c>
      <c r="C3203" t="s">
        <v>242</v>
      </c>
      <c r="D3203" t="s">
        <v>239</v>
      </c>
      <c r="E3203" t="s">
        <v>1713</v>
      </c>
      <c r="F3203" t="s">
        <v>134</v>
      </c>
      <c r="G3203" t="s">
        <v>134</v>
      </c>
      <c r="H3203" t="s">
        <v>11801</v>
      </c>
      <c r="I3203" t="s">
        <v>20</v>
      </c>
      <c r="J3203" t="s">
        <v>2349</v>
      </c>
      <c r="K3203" t="s">
        <v>21</v>
      </c>
      <c r="M3203" t="s">
        <v>4016</v>
      </c>
      <c r="N3203" t="s">
        <v>22</v>
      </c>
      <c r="O3203" t="s">
        <v>23</v>
      </c>
      <c r="P3203" t="s">
        <v>26</v>
      </c>
      <c r="Q3203" t="s">
        <v>2348</v>
      </c>
      <c r="R3203" s="13">
        <v>21</v>
      </c>
      <c r="S3203" s="13">
        <v>1</v>
      </c>
      <c r="T3203" s="21">
        <v>1</v>
      </c>
      <c r="V3203" t="s">
        <v>2154</v>
      </c>
      <c r="W3203" t="s">
        <v>17597</v>
      </c>
      <c r="X3203" s="20" t="str">
        <f>+IF(V3203="","-",CONCATENATE(V3203,"_",W3203))</f>
        <v>FINES_R20</v>
      </c>
      <c r="Y3203" s="59">
        <v>0.55533748865127563</v>
      </c>
      <c r="Z3203" t="s">
        <v>134</v>
      </c>
      <c r="AA3203" t="s">
        <v>2394</v>
      </c>
      <c r="AB3203" t="str">
        <f>+IF(W3203="","-",IF(W3203="UNICO","CENSO","MUESTRA"))</f>
        <v>MUESTRA</v>
      </c>
      <c r="AC3203" t="s">
        <v>2397</v>
      </c>
      <c r="AD3203" t="s">
        <v>11802</v>
      </c>
      <c r="AF3203">
        <f>+COUNTIF(Piloto!C:C,MARCO!A3203)</f>
        <v>0</v>
      </c>
    </row>
    <row r="3204" spans="1:32" x14ac:dyDescent="0.25">
      <c r="A3204" s="5" t="str">
        <f t="shared" si="50"/>
        <v>R 20 - D 60 - 451 - 3772</v>
      </c>
      <c r="B3204" s="23" t="s">
        <v>2347</v>
      </c>
      <c r="C3204" t="s">
        <v>242</v>
      </c>
      <c r="D3204" t="s">
        <v>943</v>
      </c>
      <c r="E3204" t="s">
        <v>944</v>
      </c>
      <c r="F3204" t="s">
        <v>134</v>
      </c>
      <c r="G3204" t="s">
        <v>134</v>
      </c>
      <c r="H3204" t="s">
        <v>6074</v>
      </c>
      <c r="I3204" t="s">
        <v>20</v>
      </c>
      <c r="J3204" t="s">
        <v>2349</v>
      </c>
      <c r="K3204" t="s">
        <v>21</v>
      </c>
      <c r="M3204" t="s">
        <v>6075</v>
      </c>
      <c r="N3204" t="s">
        <v>22</v>
      </c>
      <c r="O3204" t="s">
        <v>23</v>
      </c>
      <c r="P3204" t="s">
        <v>26</v>
      </c>
      <c r="Q3204" t="s">
        <v>2348</v>
      </c>
      <c r="R3204" s="13">
        <v>19</v>
      </c>
      <c r="S3204" s="13">
        <v>1</v>
      </c>
      <c r="T3204" s="21">
        <v>1</v>
      </c>
      <c r="V3204" t="s">
        <v>2154</v>
      </c>
      <c r="W3204" t="s">
        <v>17597</v>
      </c>
      <c r="X3204" s="20" t="str">
        <f>+IF(V3204="","-",CONCATENATE(V3204,"_",W3204))</f>
        <v>FINES_R20</v>
      </c>
      <c r="Y3204" s="59">
        <v>0.56258636713027954</v>
      </c>
      <c r="Z3204" t="s">
        <v>134</v>
      </c>
      <c r="AA3204" t="s">
        <v>2394</v>
      </c>
      <c r="AB3204" t="str">
        <f>+IF(W3204="","-",IF(W3204="UNICO","CENSO","MUESTRA"))</f>
        <v>MUESTRA</v>
      </c>
      <c r="AC3204" t="s">
        <v>2397</v>
      </c>
      <c r="AD3204" t="s">
        <v>6076</v>
      </c>
      <c r="AF3204">
        <f>+COUNTIF(Piloto!C:C,MARCO!A3204)</f>
        <v>0</v>
      </c>
    </row>
    <row r="3205" spans="1:32" x14ac:dyDescent="0.25">
      <c r="A3205" s="5" t="str">
        <f t="shared" si="50"/>
        <v>R 20 - D 75 - 451 - 2144</v>
      </c>
      <c r="B3205" s="23" t="s">
        <v>2347</v>
      </c>
      <c r="C3205" t="s">
        <v>242</v>
      </c>
      <c r="D3205" t="s">
        <v>1350</v>
      </c>
      <c r="E3205" t="s">
        <v>1351</v>
      </c>
      <c r="F3205" t="s">
        <v>134</v>
      </c>
      <c r="G3205" t="s">
        <v>134</v>
      </c>
      <c r="H3205" t="s">
        <v>6091</v>
      </c>
      <c r="I3205" t="s">
        <v>20</v>
      </c>
      <c r="J3205" t="s">
        <v>2349</v>
      </c>
      <c r="K3205" t="s">
        <v>21</v>
      </c>
      <c r="M3205" t="s">
        <v>6092</v>
      </c>
      <c r="N3205" t="s">
        <v>22</v>
      </c>
      <c r="O3205" t="s">
        <v>23</v>
      </c>
      <c r="P3205" t="s">
        <v>26</v>
      </c>
      <c r="Q3205" t="s">
        <v>2348</v>
      </c>
      <c r="R3205" s="13">
        <v>97</v>
      </c>
      <c r="S3205" s="13">
        <v>4</v>
      </c>
      <c r="T3205" s="21">
        <v>1</v>
      </c>
      <c r="V3205" t="s">
        <v>2154</v>
      </c>
      <c r="W3205" t="s">
        <v>17597</v>
      </c>
      <c r="X3205" s="20" t="str">
        <f>+IF(V3205="","-",CONCATENATE(V3205,"_",W3205))</f>
        <v>FINES_R20</v>
      </c>
      <c r="Y3205" s="59">
        <v>0.56447190046310425</v>
      </c>
      <c r="Z3205" t="s">
        <v>134</v>
      </c>
      <c r="AA3205" t="s">
        <v>2394</v>
      </c>
      <c r="AB3205" t="str">
        <f>+IF(W3205="","-",IF(W3205="UNICO","CENSO","MUESTRA"))</f>
        <v>MUESTRA</v>
      </c>
      <c r="AC3205" t="s">
        <v>2398</v>
      </c>
      <c r="AD3205" t="s">
        <v>6093</v>
      </c>
      <c r="AF3205">
        <f>+COUNTIF(Piloto!C:C,MARCO!A3205)</f>
        <v>0</v>
      </c>
    </row>
    <row r="3206" spans="1:32" x14ac:dyDescent="0.25">
      <c r="A3206" s="5" t="str">
        <f t="shared" si="50"/>
        <v>R 20 - D 102 - 451 - 3811</v>
      </c>
      <c r="B3206" s="23" t="s">
        <v>2347</v>
      </c>
      <c r="C3206" t="s">
        <v>242</v>
      </c>
      <c r="D3206" t="s">
        <v>239</v>
      </c>
      <c r="E3206" t="s">
        <v>1713</v>
      </c>
      <c r="F3206" t="s">
        <v>134</v>
      </c>
      <c r="G3206" t="s">
        <v>134</v>
      </c>
      <c r="H3206" t="s">
        <v>11808</v>
      </c>
      <c r="I3206" t="s">
        <v>20</v>
      </c>
      <c r="J3206" t="s">
        <v>2349</v>
      </c>
      <c r="K3206" t="s">
        <v>21</v>
      </c>
      <c r="M3206" t="s">
        <v>11809</v>
      </c>
      <c r="N3206" t="s">
        <v>22</v>
      </c>
      <c r="O3206" t="s">
        <v>23</v>
      </c>
      <c r="P3206" t="s">
        <v>26</v>
      </c>
      <c r="Q3206" t="s">
        <v>2348</v>
      </c>
      <c r="R3206" s="13">
        <v>21</v>
      </c>
      <c r="S3206" s="13">
        <v>1</v>
      </c>
      <c r="T3206" s="21">
        <v>1</v>
      </c>
      <c r="V3206" t="s">
        <v>2154</v>
      </c>
      <c r="W3206" t="s">
        <v>17597</v>
      </c>
      <c r="X3206" s="20" t="str">
        <f>+IF(V3206="","-",CONCATENATE(V3206,"_",W3206))</f>
        <v>FINES_R20</v>
      </c>
      <c r="Y3206" s="59">
        <v>0.59631305932998657</v>
      </c>
      <c r="Z3206" t="s">
        <v>134</v>
      </c>
      <c r="AA3206" t="s">
        <v>2394</v>
      </c>
      <c r="AB3206" t="str">
        <f>+IF(W3206="","-",IF(W3206="UNICO","CENSO","MUESTRA"))</f>
        <v>MUESTRA</v>
      </c>
      <c r="AC3206" t="s">
        <v>2397</v>
      </c>
      <c r="AD3206" t="s">
        <v>11810</v>
      </c>
      <c r="AF3206">
        <f>+COUNTIF(Piloto!C:C,MARCO!A3206)</f>
        <v>0</v>
      </c>
    </row>
    <row r="3207" spans="1:32" x14ac:dyDescent="0.25">
      <c r="A3207" s="5" t="str">
        <f t="shared" si="50"/>
        <v>R 20 - D 102 - 451 - 1575</v>
      </c>
      <c r="B3207" s="23" t="s">
        <v>2347</v>
      </c>
      <c r="C3207" t="s">
        <v>242</v>
      </c>
      <c r="D3207" t="s">
        <v>239</v>
      </c>
      <c r="E3207" t="s">
        <v>1713</v>
      </c>
      <c r="F3207" t="s">
        <v>134</v>
      </c>
      <c r="G3207" t="s">
        <v>134</v>
      </c>
      <c r="H3207" t="s">
        <v>6037</v>
      </c>
      <c r="I3207" t="s">
        <v>20</v>
      </c>
      <c r="J3207" t="s">
        <v>2349</v>
      </c>
      <c r="K3207" t="s">
        <v>21</v>
      </c>
      <c r="M3207" t="s">
        <v>6038</v>
      </c>
      <c r="N3207" t="s">
        <v>22</v>
      </c>
      <c r="O3207" t="s">
        <v>23</v>
      </c>
      <c r="P3207" t="s">
        <v>26</v>
      </c>
      <c r="Q3207" t="s">
        <v>2348</v>
      </c>
      <c r="R3207" s="13">
        <v>70</v>
      </c>
      <c r="S3207" s="13">
        <v>4</v>
      </c>
      <c r="T3207" s="21">
        <v>1</v>
      </c>
      <c r="V3207" t="s">
        <v>2154</v>
      </c>
      <c r="W3207" t="s">
        <v>17597</v>
      </c>
      <c r="X3207" s="20" t="str">
        <f>+IF(V3207="","-",CONCATENATE(V3207,"_",W3207))</f>
        <v>FINES_R20</v>
      </c>
      <c r="Y3207" s="59">
        <v>0.60482496023178101</v>
      </c>
      <c r="Z3207" t="s">
        <v>134</v>
      </c>
      <c r="AA3207" t="s">
        <v>2394</v>
      </c>
      <c r="AB3207" t="str">
        <f>+IF(W3207="","-",IF(W3207="UNICO","CENSO","MUESTRA"))</f>
        <v>MUESTRA</v>
      </c>
      <c r="AC3207" t="s">
        <v>2397</v>
      </c>
      <c r="AD3207" t="s">
        <v>6039</v>
      </c>
      <c r="AF3207">
        <f>+COUNTIF(Piloto!C:C,MARCO!A3207)</f>
        <v>0</v>
      </c>
    </row>
    <row r="3208" spans="1:32" x14ac:dyDescent="0.25">
      <c r="A3208" s="5" t="str">
        <f t="shared" si="50"/>
        <v>R 20 - D 102 - 451 - 4259</v>
      </c>
      <c r="B3208" s="23" t="s">
        <v>2347</v>
      </c>
      <c r="C3208" t="s">
        <v>242</v>
      </c>
      <c r="D3208" t="s">
        <v>239</v>
      </c>
      <c r="E3208" t="s">
        <v>1713</v>
      </c>
      <c r="F3208" t="s">
        <v>134</v>
      </c>
      <c r="G3208" t="s">
        <v>134</v>
      </c>
      <c r="H3208" t="s">
        <v>11844</v>
      </c>
      <c r="I3208" t="s">
        <v>20</v>
      </c>
      <c r="J3208" t="s">
        <v>2349</v>
      </c>
      <c r="K3208" t="s">
        <v>21</v>
      </c>
      <c r="M3208" t="s">
        <v>11845</v>
      </c>
      <c r="N3208" t="s">
        <v>22</v>
      </c>
      <c r="O3208" t="s">
        <v>23</v>
      </c>
      <c r="P3208" t="s">
        <v>26</v>
      </c>
      <c r="Q3208" t="s">
        <v>2348</v>
      </c>
      <c r="R3208" s="13">
        <v>18</v>
      </c>
      <c r="S3208" s="13">
        <v>1</v>
      </c>
      <c r="T3208" s="21">
        <v>1</v>
      </c>
      <c r="V3208" t="s">
        <v>2154</v>
      </c>
      <c r="W3208" t="s">
        <v>17597</v>
      </c>
      <c r="X3208" s="20" t="str">
        <f>+IF(V3208="","-",CONCATENATE(V3208,"_",W3208))</f>
        <v>FINES_R20</v>
      </c>
      <c r="Y3208" s="59">
        <v>0.64065492153167725</v>
      </c>
      <c r="Z3208" t="s">
        <v>134</v>
      </c>
      <c r="AA3208" t="s">
        <v>2394</v>
      </c>
      <c r="AB3208" t="str">
        <f>+IF(W3208="","-",IF(W3208="UNICO","CENSO","MUESTRA"))</f>
        <v>MUESTRA</v>
      </c>
      <c r="AC3208" t="s">
        <v>2397</v>
      </c>
      <c r="AD3208" t="s">
        <v>11846</v>
      </c>
      <c r="AF3208">
        <f>+COUNTIF(Piloto!C:C,MARCO!A3208)</f>
        <v>0</v>
      </c>
    </row>
    <row r="3209" spans="1:32" x14ac:dyDescent="0.25">
      <c r="A3209" s="5" t="str">
        <f t="shared" si="50"/>
        <v>R 20 - D 75 - 451 - 3934</v>
      </c>
      <c r="B3209" s="23" t="s">
        <v>2347</v>
      </c>
      <c r="C3209" t="s">
        <v>242</v>
      </c>
      <c r="D3209" t="s">
        <v>1350</v>
      </c>
      <c r="E3209" t="s">
        <v>1351</v>
      </c>
      <c r="F3209" t="s">
        <v>134</v>
      </c>
      <c r="G3209" t="s">
        <v>134</v>
      </c>
      <c r="H3209" t="s">
        <v>6111</v>
      </c>
      <c r="I3209" t="s">
        <v>20</v>
      </c>
      <c r="J3209" t="s">
        <v>2349</v>
      </c>
      <c r="K3209" t="s">
        <v>21</v>
      </c>
      <c r="M3209" t="s">
        <v>6112</v>
      </c>
      <c r="N3209" t="s">
        <v>22</v>
      </c>
      <c r="O3209" t="s">
        <v>23</v>
      </c>
      <c r="P3209" t="s">
        <v>26</v>
      </c>
      <c r="Q3209" t="s">
        <v>2348</v>
      </c>
      <c r="R3209" s="13">
        <v>23</v>
      </c>
      <c r="S3209" s="13">
        <v>1</v>
      </c>
      <c r="T3209" s="21">
        <v>1</v>
      </c>
      <c r="V3209" t="s">
        <v>2154</v>
      </c>
      <c r="W3209" t="s">
        <v>17597</v>
      </c>
      <c r="X3209" s="20" t="str">
        <f>+IF(V3209="","-",CONCATENATE(V3209,"_",W3209))</f>
        <v>FINES_R20</v>
      </c>
      <c r="Y3209" s="59">
        <v>0.64465230703353882</v>
      </c>
      <c r="Z3209" t="s">
        <v>134</v>
      </c>
      <c r="AA3209" t="s">
        <v>2394</v>
      </c>
      <c r="AB3209" t="str">
        <f>+IF(W3209="","-",IF(W3209="UNICO","CENSO","MUESTRA"))</f>
        <v>MUESTRA</v>
      </c>
      <c r="AC3209" t="s">
        <v>2397</v>
      </c>
      <c r="AD3209" t="s">
        <v>6113</v>
      </c>
      <c r="AF3209">
        <f>+COUNTIF(Piloto!C:C,MARCO!A3209)</f>
        <v>0</v>
      </c>
    </row>
    <row r="3210" spans="1:32" x14ac:dyDescent="0.25">
      <c r="A3210" s="5" t="str">
        <f t="shared" si="50"/>
        <v>R 20 - D 75 - 451 - 4677</v>
      </c>
      <c r="B3210" s="23" t="s">
        <v>2347</v>
      </c>
      <c r="C3210" t="s">
        <v>242</v>
      </c>
      <c r="D3210" t="s">
        <v>1350</v>
      </c>
      <c r="E3210" t="s">
        <v>1351</v>
      </c>
      <c r="F3210" t="s">
        <v>134</v>
      </c>
      <c r="G3210" t="s">
        <v>134</v>
      </c>
      <c r="H3210" t="s">
        <v>11882</v>
      </c>
      <c r="I3210" t="s">
        <v>20</v>
      </c>
      <c r="J3210" t="s">
        <v>2349</v>
      </c>
      <c r="K3210" t="s">
        <v>21</v>
      </c>
      <c r="M3210" t="s">
        <v>11883</v>
      </c>
      <c r="N3210" t="s">
        <v>22</v>
      </c>
      <c r="O3210" t="s">
        <v>23</v>
      </c>
      <c r="P3210" t="s">
        <v>26</v>
      </c>
      <c r="Q3210" t="s">
        <v>2348</v>
      </c>
      <c r="R3210" s="13">
        <v>24</v>
      </c>
      <c r="S3210" s="13">
        <v>1</v>
      </c>
      <c r="T3210" s="21">
        <v>1</v>
      </c>
      <c r="V3210" t="s">
        <v>2154</v>
      </c>
      <c r="W3210" t="s">
        <v>17597</v>
      </c>
      <c r="X3210" s="20" t="str">
        <f>+IF(V3210="","-",CONCATENATE(V3210,"_",W3210))</f>
        <v>FINES_R20</v>
      </c>
      <c r="Y3210" s="59">
        <v>0.72221720218658447</v>
      </c>
      <c r="Z3210" t="s">
        <v>134</v>
      </c>
      <c r="AA3210" t="s">
        <v>2394</v>
      </c>
      <c r="AB3210" t="str">
        <f>+IF(W3210="","-",IF(W3210="UNICO","CENSO","MUESTRA"))</f>
        <v>MUESTRA</v>
      </c>
      <c r="AC3210" t="s">
        <v>2397</v>
      </c>
      <c r="AD3210" t="s">
        <v>11884</v>
      </c>
      <c r="AF3210">
        <f>+COUNTIF(Piloto!C:C,MARCO!A3210)</f>
        <v>0</v>
      </c>
    </row>
    <row r="3211" spans="1:32" x14ac:dyDescent="0.25">
      <c r="A3211" s="5" t="str">
        <f t="shared" si="50"/>
        <v>R 20 - D 102 - 451 - 2949</v>
      </c>
      <c r="B3211" s="23" t="s">
        <v>2347</v>
      </c>
      <c r="C3211" t="s">
        <v>242</v>
      </c>
      <c r="D3211" t="s">
        <v>239</v>
      </c>
      <c r="E3211" t="s">
        <v>1713</v>
      </c>
      <c r="F3211" t="s">
        <v>134</v>
      </c>
      <c r="G3211" t="s">
        <v>134</v>
      </c>
      <c r="H3211" t="s">
        <v>11836</v>
      </c>
      <c r="I3211" t="s">
        <v>20</v>
      </c>
      <c r="J3211" t="s">
        <v>2349</v>
      </c>
      <c r="K3211" t="s">
        <v>21</v>
      </c>
      <c r="M3211" t="s">
        <v>11837</v>
      </c>
      <c r="N3211" t="s">
        <v>22</v>
      </c>
      <c r="O3211" t="s">
        <v>23</v>
      </c>
      <c r="P3211" t="s">
        <v>26</v>
      </c>
      <c r="Q3211" t="s">
        <v>2348</v>
      </c>
      <c r="R3211" s="13">
        <v>60</v>
      </c>
      <c r="S3211" s="13">
        <v>2</v>
      </c>
      <c r="T3211" s="21">
        <v>1</v>
      </c>
      <c r="V3211" t="s">
        <v>2154</v>
      </c>
      <c r="W3211" t="s">
        <v>17597</v>
      </c>
      <c r="X3211" s="20" t="str">
        <f>+IF(V3211="","-",CONCATENATE(V3211,"_",W3211))</f>
        <v>FINES_R20</v>
      </c>
      <c r="Y3211" s="59">
        <v>0.76296979188919067</v>
      </c>
      <c r="Z3211" t="s">
        <v>134</v>
      </c>
      <c r="AA3211" t="s">
        <v>2394</v>
      </c>
      <c r="AB3211" t="str">
        <f>+IF(W3211="","-",IF(W3211="UNICO","CENSO","MUESTRA"))</f>
        <v>MUESTRA</v>
      </c>
      <c r="AC3211" t="s">
        <v>2397</v>
      </c>
      <c r="AD3211" t="s">
        <v>11838</v>
      </c>
      <c r="AF3211">
        <f>+COUNTIF(Piloto!C:C,MARCO!A3211)</f>
        <v>0</v>
      </c>
    </row>
    <row r="3212" spans="1:32" x14ac:dyDescent="0.25">
      <c r="A3212" s="5" t="str">
        <f t="shared" si="50"/>
        <v>R 20 - D 102 - 451 - 3113</v>
      </c>
      <c r="B3212" s="23" t="s">
        <v>2347</v>
      </c>
      <c r="C3212" t="s">
        <v>242</v>
      </c>
      <c r="D3212" t="s">
        <v>239</v>
      </c>
      <c r="E3212" t="s">
        <v>1713</v>
      </c>
      <c r="F3212" t="s">
        <v>134</v>
      </c>
      <c r="G3212" t="s">
        <v>134</v>
      </c>
      <c r="H3212" t="s">
        <v>11824</v>
      </c>
      <c r="I3212" t="s">
        <v>20</v>
      </c>
      <c r="J3212" t="s">
        <v>2349</v>
      </c>
      <c r="K3212" t="s">
        <v>21</v>
      </c>
      <c r="M3212" t="s">
        <v>11825</v>
      </c>
      <c r="N3212" t="s">
        <v>22</v>
      </c>
      <c r="O3212" t="s">
        <v>23</v>
      </c>
      <c r="P3212" t="s">
        <v>26</v>
      </c>
      <c r="Q3212" t="s">
        <v>2348</v>
      </c>
      <c r="R3212" s="13">
        <v>19</v>
      </c>
      <c r="S3212" s="13">
        <v>1</v>
      </c>
      <c r="T3212" s="21">
        <v>1</v>
      </c>
      <c r="V3212" t="s">
        <v>2154</v>
      </c>
      <c r="W3212" t="s">
        <v>17597</v>
      </c>
      <c r="X3212" s="20" t="str">
        <f>+IF(V3212="","-",CONCATENATE(V3212,"_",W3212))</f>
        <v>FINES_R20</v>
      </c>
      <c r="Y3212" s="59">
        <v>0.85464459657669067</v>
      </c>
      <c r="Z3212" t="s">
        <v>134</v>
      </c>
      <c r="AA3212" t="s">
        <v>2394</v>
      </c>
      <c r="AB3212" t="str">
        <f>+IF(W3212="","-",IF(W3212="UNICO","CENSO","MUESTRA"))</f>
        <v>MUESTRA</v>
      </c>
      <c r="AC3212" t="s">
        <v>2398</v>
      </c>
      <c r="AD3212" t="s">
        <v>11826</v>
      </c>
      <c r="AF3212">
        <f>+COUNTIF(Piloto!C:C,MARCO!A3212)</f>
        <v>0</v>
      </c>
    </row>
  </sheetData>
  <autoFilter ref="A1:AI3212" xr:uid="{00000000-0001-0000-0000-000000000000}"/>
  <sortState xmlns:xlrd2="http://schemas.microsoft.com/office/spreadsheetml/2017/richdata2" ref="B2:AI3213">
    <sortCondition descending="1" ref="T2:T3213"/>
    <sortCondition ref="X2:X3213"/>
    <sortCondition ref="Y2:Y3213"/>
  </sortState>
  <pageMargins left="0.75" right="0.75" top="1" bottom="1" header="0.5" footer="0.5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topLeftCell="H1" workbookViewId="0">
      <selection activeCell="T9" sqref="T9"/>
    </sheetView>
  </sheetViews>
  <sheetFormatPr baseColWidth="10" defaultRowHeight="15" x14ac:dyDescent="0.25"/>
  <cols>
    <col min="1" max="1" width="14.140625" style="5" customWidth="1"/>
    <col min="2" max="7" width="14.140625" style="6" customWidth="1"/>
    <col min="8" max="8" width="11.5703125" style="4"/>
    <col min="9" max="9" width="17.28515625" style="6" customWidth="1"/>
    <col min="10" max="10" width="11.5703125"/>
    <col min="11" max="11" width="11.5703125" style="4"/>
    <col min="12" max="12" width="13.7109375" style="4" customWidth="1"/>
    <col min="13" max="13" width="11.5703125" style="4"/>
    <col min="14" max="14" width="10.140625" style="4" customWidth="1"/>
    <col min="15" max="16" width="11.5703125" style="4"/>
    <col min="17" max="17" width="10.7109375" customWidth="1"/>
  </cols>
  <sheetData>
    <row r="1" spans="1:19" ht="15" customHeight="1" x14ac:dyDescent="0.25">
      <c r="A1" s="5" t="s">
        <v>17611</v>
      </c>
      <c r="B1" s="6" t="s">
        <v>2146</v>
      </c>
      <c r="C1" s="6" t="s">
        <v>2148</v>
      </c>
      <c r="D1" s="6" t="s">
        <v>2147</v>
      </c>
      <c r="E1" s="6" t="s">
        <v>2149</v>
      </c>
      <c r="F1" s="6" t="s">
        <v>2353</v>
      </c>
      <c r="G1" s="7" t="s">
        <v>2151</v>
      </c>
      <c r="H1" s="6" t="s">
        <v>2146</v>
      </c>
      <c r="I1" s="7" t="s">
        <v>2150</v>
      </c>
      <c r="J1" s="6"/>
      <c r="K1" s="53" t="s">
        <v>2120</v>
      </c>
      <c r="L1" s="51" t="s">
        <v>2357</v>
      </c>
      <c r="M1" s="45" t="s">
        <v>2111</v>
      </c>
      <c r="N1" s="45"/>
      <c r="O1" s="45"/>
      <c r="P1" s="45" t="s">
        <v>2355</v>
      </c>
      <c r="Q1" s="45"/>
      <c r="R1" s="45"/>
    </row>
    <row r="2" spans="1:19" ht="30" x14ac:dyDescent="0.25">
      <c r="A2" s="5" t="s">
        <v>2127</v>
      </c>
      <c r="B2" s="9">
        <f>+COUNTIF(MARCO!X:X,A2)</f>
        <v>198</v>
      </c>
      <c r="C2" s="9">
        <f>+SUMIF(MARCO!X:X,A2,MARCO!S:S)</f>
        <v>1875</v>
      </c>
      <c r="D2" s="9">
        <f>+SUMIF(MARCO!X:X,A2,MARCO!R:R)</f>
        <v>24834</v>
      </c>
      <c r="E2" s="9">
        <v>3</v>
      </c>
      <c r="F2" s="14">
        <v>2</v>
      </c>
      <c r="G2" s="8">
        <f t="shared" ref="G2:G27" si="0">+MIN(C2,I2/5)</f>
        <v>291.84757628061288</v>
      </c>
      <c r="H2" s="11">
        <f t="shared" ref="H2:H27" si="1">MIN(B2,G2/C2*B2)</f>
        <v>30.819104055232721</v>
      </c>
      <c r="I2" s="9">
        <f t="shared" ref="I2:I27" si="2">+(D2*POWER(1.645,2)*(0.5*0.5))/(POWER(E2/100,2)*(D2-1)+POWER(1.645,2)*(0.5*0.5))*F2</f>
        <v>1459.2378814030644</v>
      </c>
      <c r="K2" s="54"/>
      <c r="L2" s="52"/>
      <c r="M2" s="10" t="s">
        <v>2156</v>
      </c>
      <c r="N2" s="10" t="s">
        <v>16</v>
      </c>
      <c r="O2" s="10" t="s">
        <v>2354</v>
      </c>
      <c r="P2" s="10" t="s">
        <v>2156</v>
      </c>
      <c r="Q2" s="10" t="s">
        <v>16</v>
      </c>
      <c r="R2" s="10" t="s">
        <v>2354</v>
      </c>
      <c r="S2" s="64" t="s">
        <v>18518</v>
      </c>
    </row>
    <row r="3" spans="1:19" x14ac:dyDescent="0.25">
      <c r="A3" s="5" t="s">
        <v>2128</v>
      </c>
      <c r="B3" s="9">
        <f>+COUNTIF(MARCO!X:X,A3)</f>
        <v>97</v>
      </c>
      <c r="C3" s="9">
        <f>+SUMIF(MARCO!X:X,A3,MARCO!S:S)</f>
        <v>543</v>
      </c>
      <c r="D3" s="9">
        <f>+SUMIF(MARCO!X:X,A3,MARCO!R:R)</f>
        <v>7654</v>
      </c>
      <c r="E3" s="9">
        <v>3</v>
      </c>
      <c r="F3" s="14">
        <v>2</v>
      </c>
      <c r="G3" s="8">
        <f t="shared" si="0"/>
        <v>273.81478856423303</v>
      </c>
      <c r="H3" s="11">
        <f t="shared" si="1"/>
        <v>48.913507349411795</v>
      </c>
      <c r="I3" s="9">
        <f t="shared" si="2"/>
        <v>1369.073942821165</v>
      </c>
      <c r="K3" s="15" t="s">
        <v>2115</v>
      </c>
      <c r="L3" s="16" t="s">
        <v>2152</v>
      </c>
      <c r="M3" s="17">
        <f>+COUNTIF(MARCO!V:V,Estratos!K3)</f>
        <v>295</v>
      </c>
      <c r="N3" s="17">
        <f>+SUMIF(MARCO!V:V,Estratos!K3,MARCO!S:S)</f>
        <v>2418</v>
      </c>
      <c r="O3" s="17">
        <f>+SUMIF(MARCO!V:V,Estratos!K3,MARCO!R:R)</f>
        <v>32488</v>
      </c>
      <c r="P3" s="17">
        <f>+H2+H3</f>
        <v>79.732611404644516</v>
      </c>
      <c r="Q3" s="17">
        <f>+G2+G3</f>
        <v>565.66236484484591</v>
      </c>
      <c r="R3" s="17">
        <f>+I2+I3</f>
        <v>2828.3118242242294</v>
      </c>
    </row>
    <row r="4" spans="1:19" x14ac:dyDescent="0.25">
      <c r="A4" s="5" t="s">
        <v>17609</v>
      </c>
      <c r="B4" s="9">
        <f>+COUNTIF(MARCO!X:X,A4)</f>
        <v>43</v>
      </c>
      <c r="C4" s="9">
        <f>+SUMIF(MARCO!X:X,A4,MARCO!S:S)</f>
        <v>513</v>
      </c>
      <c r="D4" s="9">
        <f>+SUMIF(MARCO!X:X,A4,MARCO!R:R)</f>
        <v>8677</v>
      </c>
      <c r="E4" s="9">
        <v>3</v>
      </c>
      <c r="F4" s="50">
        <v>1</v>
      </c>
      <c r="G4" s="8">
        <f>+C4</f>
        <v>513</v>
      </c>
      <c r="H4" s="11">
        <f t="shared" ref="H4:H5" si="3">+B4</f>
        <v>43</v>
      </c>
      <c r="I4" s="9">
        <f>+C4*3</f>
        <v>1539</v>
      </c>
      <c r="K4" s="55" t="s">
        <v>2391</v>
      </c>
      <c r="L4" s="16" t="s">
        <v>2153</v>
      </c>
      <c r="M4" s="17">
        <f>+COUNTIF(MARCO!V:V,Estratos!K4)</f>
        <v>43</v>
      </c>
      <c r="N4" s="17">
        <f>+SUMIF(MARCO!V:V,Estratos!K4,MARCO!S:S)</f>
        <v>513</v>
      </c>
      <c r="O4" s="17">
        <f>+SUMIF(MARCO!V:V,Estratos!K4,MARCO!R:R)</f>
        <v>8677</v>
      </c>
      <c r="P4" s="57">
        <f>+H4</f>
        <v>43</v>
      </c>
      <c r="Q4" s="57">
        <f>+C4</f>
        <v>513</v>
      </c>
      <c r="R4" s="57">
        <f>+I4</f>
        <v>1539</v>
      </c>
      <c r="S4" t="s">
        <v>18516</v>
      </c>
    </row>
    <row r="5" spans="1:19" x14ac:dyDescent="0.25">
      <c r="A5" s="5" t="s">
        <v>17610</v>
      </c>
      <c r="B5" s="9">
        <f>+COUNTIF(MARCO!X:X,A5)</f>
        <v>39</v>
      </c>
      <c r="C5" s="9">
        <f>+SUMIF(MARCO!X:X,A5,MARCO!S:S)</f>
        <v>469</v>
      </c>
      <c r="D5" s="9">
        <f>+SUMIF(MARCO!X:X,A5,MARCO!R:R)</f>
        <v>9960</v>
      </c>
      <c r="E5" s="9">
        <v>3</v>
      </c>
      <c r="F5" s="50">
        <v>1</v>
      </c>
      <c r="G5" s="8">
        <f t="shared" ref="G5:G6" si="4">+C5</f>
        <v>469</v>
      </c>
      <c r="H5" s="11">
        <f t="shared" si="3"/>
        <v>39</v>
      </c>
      <c r="I5" s="9">
        <f>+C5*3</f>
        <v>1407</v>
      </c>
      <c r="K5" s="55" t="s">
        <v>2392</v>
      </c>
      <c r="L5" s="16" t="s">
        <v>2153</v>
      </c>
      <c r="M5" s="17">
        <f>+COUNTIF(MARCO!V:V,Estratos!K5)</f>
        <v>39</v>
      </c>
      <c r="N5" s="17">
        <f>+SUMIF(MARCO!V:V,Estratos!K5,MARCO!S:S)</f>
        <v>469</v>
      </c>
      <c r="O5" s="17">
        <f>+SUMIF(MARCO!V:V,Estratos!K5,MARCO!R:R)</f>
        <v>9960</v>
      </c>
      <c r="P5" s="57">
        <f>+H5</f>
        <v>39</v>
      </c>
      <c r="Q5" s="57">
        <f>+C5</f>
        <v>469</v>
      </c>
      <c r="R5" s="57">
        <f>+I5</f>
        <v>1407</v>
      </c>
      <c r="S5" t="s">
        <v>18516</v>
      </c>
    </row>
    <row r="6" spans="1:19" x14ac:dyDescent="0.25">
      <c r="A6" s="5" t="s">
        <v>2124</v>
      </c>
      <c r="B6" s="9">
        <f>+COUNTIF(MARCO!X:X,A6)</f>
        <v>20</v>
      </c>
      <c r="C6" s="9">
        <f>+SUMIF(MARCO!X:X,A6,MARCO!S:S)</f>
        <v>90</v>
      </c>
      <c r="D6" s="9">
        <f>+SUMIF(MARCO!X:X,A6,MARCO!R:R)</f>
        <v>1590</v>
      </c>
      <c r="E6" s="9">
        <v>3</v>
      </c>
      <c r="F6" s="50">
        <v>1</v>
      </c>
      <c r="G6" s="8">
        <f t="shared" si="4"/>
        <v>90</v>
      </c>
      <c r="H6" s="11">
        <f>+B6</f>
        <v>20</v>
      </c>
      <c r="I6" s="9">
        <f t="shared" ref="I5:I6" si="5">+C6*5</f>
        <v>450</v>
      </c>
      <c r="K6" s="15" t="s">
        <v>2117</v>
      </c>
      <c r="L6" s="16" t="s">
        <v>2153</v>
      </c>
      <c r="M6" s="17">
        <f>+COUNTIF(MARCO!V:V,Estratos!K6)</f>
        <v>20</v>
      </c>
      <c r="N6" s="17">
        <f>+SUMIF(MARCO!V:V,Estratos!K6,MARCO!S:S)</f>
        <v>90</v>
      </c>
      <c r="O6" s="17">
        <f>+SUMIF(MARCO!V:V,Estratos!K6,MARCO!R:R)</f>
        <v>1590</v>
      </c>
      <c r="P6" s="17">
        <f>+H6</f>
        <v>20</v>
      </c>
      <c r="Q6" s="17">
        <f>+G6</f>
        <v>90</v>
      </c>
      <c r="R6" s="17">
        <f>+I6</f>
        <v>450</v>
      </c>
      <c r="S6" t="s">
        <v>18517</v>
      </c>
    </row>
    <row r="7" spans="1:19" x14ac:dyDescent="0.25">
      <c r="A7" s="5" t="s">
        <v>2125</v>
      </c>
      <c r="B7" s="9">
        <f>+COUNTIF(MARCO!X:X,A7)</f>
        <v>330</v>
      </c>
      <c r="C7" s="9">
        <f>+SUMIF(MARCO!X:X,A7,MARCO!S:S)</f>
        <v>2841</v>
      </c>
      <c r="D7" s="9">
        <f>+SUMIF(MARCO!X:X,A7,MARCO!R:R)</f>
        <v>51175</v>
      </c>
      <c r="E7" s="9">
        <v>3</v>
      </c>
      <c r="F7" s="14">
        <v>2</v>
      </c>
      <c r="G7" s="8">
        <f t="shared" si="0"/>
        <v>296.32275807688262</v>
      </c>
      <c r="H7" s="11">
        <f t="shared" si="1"/>
        <v>34.419750146206006</v>
      </c>
      <c r="I7" s="9">
        <f t="shared" si="2"/>
        <v>1481.6137903844131</v>
      </c>
      <c r="K7" s="15" t="s">
        <v>2116</v>
      </c>
      <c r="L7" s="16" t="s">
        <v>2152</v>
      </c>
      <c r="M7" s="17">
        <f>+COUNTIF(MARCO!V:V,Estratos!K7)</f>
        <v>495</v>
      </c>
      <c r="N7" s="17">
        <f>+SUMIF(MARCO!V:V,Estratos!K7,MARCO!S:S)</f>
        <v>3935</v>
      </c>
      <c r="O7" s="17">
        <f>+SUMIF(MARCO!V:V,Estratos!K7,MARCO!R:R)</f>
        <v>70833</v>
      </c>
      <c r="P7" s="17">
        <f>+H7+H8</f>
        <v>78.099532716606689</v>
      </c>
      <c r="Q7" s="17">
        <f>+G7+G8</f>
        <v>585.9329528163878</v>
      </c>
      <c r="R7" s="17">
        <f>+I7+I8</f>
        <v>2929.6647640819392</v>
      </c>
    </row>
    <row r="8" spans="1:19" ht="30" x14ac:dyDescent="0.25">
      <c r="A8" s="5" t="s">
        <v>2126</v>
      </c>
      <c r="B8" s="9">
        <f>+COUNTIF(MARCO!X:X,A8)</f>
        <v>165</v>
      </c>
      <c r="C8" s="9">
        <f>+SUMIF(MARCO!X:X,A8,MARCO!S:S)</f>
        <v>1094</v>
      </c>
      <c r="D8" s="9">
        <f>+SUMIF(MARCO!X:X,A8,MARCO!R:R)</f>
        <v>19658</v>
      </c>
      <c r="E8" s="9">
        <v>3</v>
      </c>
      <c r="F8" s="14">
        <v>2</v>
      </c>
      <c r="G8" s="8">
        <f t="shared" si="0"/>
        <v>289.61019473950518</v>
      </c>
      <c r="H8" s="11">
        <f t="shared" si="1"/>
        <v>43.679782570400683</v>
      </c>
      <c r="I8" s="9">
        <f t="shared" si="2"/>
        <v>1448.0509736975259</v>
      </c>
      <c r="K8" s="15" t="s">
        <v>2154</v>
      </c>
      <c r="L8" s="18" t="s">
        <v>2356</v>
      </c>
      <c r="M8" s="17">
        <f>+COUNTIF(MARCO!V:V,Estratos!K8)</f>
        <v>2319</v>
      </c>
      <c r="N8" s="17">
        <f>+SUMIF(MARCO!V:V,Estratos!K8,MARCO!S:S)</f>
        <v>3822</v>
      </c>
      <c r="O8" s="17">
        <f>+SUMIF(MARCO!V:V,Estratos!K8,MARCO!R:R)</f>
        <v>82280</v>
      </c>
      <c r="P8" s="17">
        <f>+SUM(H9:H27)</f>
        <v>937.16459935232297</v>
      </c>
      <c r="Q8" s="17">
        <f>+SUM(G9:G27)</f>
        <v>1479.3224007255719</v>
      </c>
      <c r="R8" s="17">
        <f>+SUM(I9:I27)</f>
        <v>7425.0756591059262</v>
      </c>
    </row>
    <row r="9" spans="1:19" x14ac:dyDescent="0.25">
      <c r="A9" s="5" t="s">
        <v>2129</v>
      </c>
      <c r="B9" s="9">
        <f>+COUNTIF(MARCO!X:X,A9)</f>
        <v>175</v>
      </c>
      <c r="C9" s="9">
        <f>+SUMIF(MARCO!X:X,A9,MARCO!S:S)</f>
        <v>254</v>
      </c>
      <c r="D9" s="9">
        <f>+SUMIF(MARCO!X:X,A9,MARCO!R:R)</f>
        <v>4816</v>
      </c>
      <c r="E9" s="9">
        <v>5</v>
      </c>
      <c r="F9" s="14">
        <v>1.5</v>
      </c>
      <c r="G9" s="8">
        <f t="shared" si="0"/>
        <v>76.877123605315177</v>
      </c>
      <c r="H9" s="11">
        <f t="shared" si="1"/>
        <v>52.966522169016365</v>
      </c>
      <c r="I9" s="9">
        <f t="shared" si="2"/>
        <v>384.38561802657591</v>
      </c>
      <c r="K9" s="15" t="s">
        <v>2155</v>
      </c>
      <c r="L9" s="15" t="s">
        <v>134</v>
      </c>
      <c r="M9" s="19">
        <f>+SUM(M3:M8)</f>
        <v>3211</v>
      </c>
      <c r="N9" s="19">
        <f>+SUM(N3:N8)</f>
        <v>11247</v>
      </c>
      <c r="O9" s="19">
        <f>+SUM(O3:O8)</f>
        <v>205828</v>
      </c>
      <c r="P9" s="19">
        <f>+SUM(P3:P8)</f>
        <v>1196.996743473574</v>
      </c>
      <c r="Q9" s="19">
        <f>+SUM(Q3:Q8)</f>
        <v>3702.917718386806</v>
      </c>
      <c r="R9" s="19">
        <f>+SUM(R3:R8)</f>
        <v>16579.052247412095</v>
      </c>
    </row>
    <row r="10" spans="1:19" x14ac:dyDescent="0.25">
      <c r="A10" s="5" t="s">
        <v>2130</v>
      </c>
      <c r="B10" s="9">
        <f>+COUNTIF(MARCO!X:X,A10)</f>
        <v>194</v>
      </c>
      <c r="C10" s="9">
        <f>+SUMIF(MARCO!X:X,A10,MARCO!S:S)</f>
        <v>327</v>
      </c>
      <c r="D10" s="9">
        <f>+SUMIF(MARCO!X:X,A10,MARCO!R:R)</f>
        <v>6113</v>
      </c>
      <c r="E10" s="9">
        <v>5</v>
      </c>
      <c r="F10" s="14">
        <v>1.5</v>
      </c>
      <c r="G10" s="8">
        <f t="shared" si="0"/>
        <v>77.751657689790321</v>
      </c>
      <c r="H10" s="11">
        <f t="shared" si="1"/>
        <v>46.127894776205878</v>
      </c>
      <c r="I10" s="9">
        <f t="shared" si="2"/>
        <v>388.75828844895159</v>
      </c>
    </row>
    <row r="11" spans="1:19" x14ac:dyDescent="0.25">
      <c r="A11" s="5" t="s">
        <v>2131</v>
      </c>
      <c r="B11" s="9">
        <f>+COUNTIF(MARCO!X:X,A11)</f>
        <v>289</v>
      </c>
      <c r="C11" s="9">
        <f>+SUMIF(MARCO!X:X,A11,MARCO!S:S)</f>
        <v>489</v>
      </c>
      <c r="D11" s="9">
        <f>+SUMIF(MARCO!X:X,A11,MARCO!R:R)</f>
        <v>11126</v>
      </c>
      <c r="E11" s="9">
        <v>5</v>
      </c>
      <c r="F11" s="14">
        <v>1.5</v>
      </c>
      <c r="G11" s="8">
        <f t="shared" si="0"/>
        <v>79.260137803156951</v>
      </c>
      <c r="H11" s="11">
        <f t="shared" si="1"/>
        <v>46.842903527837137</v>
      </c>
      <c r="I11" s="9">
        <f t="shared" si="2"/>
        <v>396.30068901578477</v>
      </c>
    </row>
    <row r="12" spans="1:19" x14ac:dyDescent="0.25">
      <c r="A12" s="5" t="s">
        <v>2132</v>
      </c>
      <c r="B12" s="9">
        <f>+COUNTIF(MARCO!X:X,A12)</f>
        <v>200</v>
      </c>
      <c r="C12" s="9">
        <f>+SUMIF(MARCO!X:X,A12,MARCO!S:S)</f>
        <v>322</v>
      </c>
      <c r="D12" s="9">
        <f>+SUMIF(MARCO!X:X,A12,MARCO!R:R)</f>
        <v>7498</v>
      </c>
      <c r="E12" s="9">
        <v>5</v>
      </c>
      <c r="F12" s="14">
        <v>1.5</v>
      </c>
      <c r="G12" s="8">
        <f t="shared" si="0"/>
        <v>78.363080950653696</v>
      </c>
      <c r="H12" s="11">
        <f t="shared" si="1"/>
        <v>48.67272108736254</v>
      </c>
      <c r="I12" s="9">
        <f t="shared" si="2"/>
        <v>391.81540475326847</v>
      </c>
    </row>
    <row r="13" spans="1:19" x14ac:dyDescent="0.25">
      <c r="A13" s="5" t="s">
        <v>2133</v>
      </c>
      <c r="B13" s="9">
        <f>+COUNTIF(MARCO!X:X,A13)</f>
        <v>223</v>
      </c>
      <c r="C13" s="9">
        <f>+SUMIF(MARCO!X:X,A13,MARCO!S:S)</f>
        <v>489</v>
      </c>
      <c r="D13" s="9">
        <f>+SUMIF(MARCO!X:X,A13,MARCO!R:R)</f>
        <v>11546</v>
      </c>
      <c r="E13" s="9">
        <v>5</v>
      </c>
      <c r="F13" s="14">
        <v>1.5</v>
      </c>
      <c r="G13" s="8">
        <f t="shared" si="0"/>
        <v>79.328408305881979</v>
      </c>
      <c r="H13" s="11">
        <f t="shared" si="1"/>
        <v>36.176349800023885</v>
      </c>
      <c r="I13" s="9">
        <f t="shared" si="2"/>
        <v>396.64204152940988</v>
      </c>
    </row>
    <row r="14" spans="1:19" x14ac:dyDescent="0.25">
      <c r="A14" s="5" t="s">
        <v>2134</v>
      </c>
      <c r="B14" s="9">
        <f>+COUNTIF(MARCO!X:X,A14)</f>
        <v>58</v>
      </c>
      <c r="C14" s="9">
        <f>+SUMIF(MARCO!X:X,A14,MARCO!S:S)</f>
        <v>88</v>
      </c>
      <c r="D14" s="9">
        <f>+SUMIF(MARCO!X:X,A14,MARCO!R:R)</f>
        <v>1915</v>
      </c>
      <c r="E14" s="9">
        <v>5</v>
      </c>
      <c r="F14" s="14">
        <v>1.5</v>
      </c>
      <c r="G14" s="8">
        <f t="shared" si="0"/>
        <v>71.162207426751536</v>
      </c>
      <c r="H14" s="11">
        <f t="shared" si="1"/>
        <v>46.902363985813516</v>
      </c>
      <c r="I14" s="9">
        <f t="shared" si="2"/>
        <v>355.81103713375768</v>
      </c>
    </row>
    <row r="15" spans="1:19" x14ac:dyDescent="0.25">
      <c r="A15" s="5" t="s">
        <v>2135</v>
      </c>
      <c r="B15" s="9">
        <f>+COUNTIF(MARCO!X:X,A15)</f>
        <v>95</v>
      </c>
      <c r="C15" s="9">
        <f>+SUMIF(MARCO!X:X,A15,MARCO!S:S)</f>
        <v>124</v>
      </c>
      <c r="D15" s="9">
        <f>+SUMIF(MARCO!X:X,A15,MARCO!R:R)</f>
        <v>2934</v>
      </c>
      <c r="E15" s="9">
        <v>5</v>
      </c>
      <c r="F15" s="14">
        <v>1.5</v>
      </c>
      <c r="G15" s="8">
        <f t="shared" si="0"/>
        <v>74.348899559168146</v>
      </c>
      <c r="H15" s="11">
        <f t="shared" si="1"/>
        <v>56.960850468717524</v>
      </c>
      <c r="I15" s="9">
        <f t="shared" si="2"/>
        <v>371.74449779584074</v>
      </c>
    </row>
    <row r="16" spans="1:19" x14ac:dyDescent="0.25">
      <c r="A16" s="5" t="s">
        <v>2136</v>
      </c>
      <c r="B16" s="9">
        <f>+COUNTIF(MARCO!X:X,A16)</f>
        <v>129</v>
      </c>
      <c r="C16" s="9">
        <f>+SUMIF(MARCO!X:X,A16,MARCO!S:S)</f>
        <v>222</v>
      </c>
      <c r="D16" s="9">
        <f>+SUMIF(MARCO!X:X,A16,MARCO!R:R)</f>
        <v>4690</v>
      </c>
      <c r="E16" s="9">
        <v>5</v>
      </c>
      <c r="F16" s="14">
        <v>1.5</v>
      </c>
      <c r="G16" s="8">
        <f t="shared" si="0"/>
        <v>76.767788850013659</v>
      </c>
      <c r="H16" s="11">
        <f t="shared" si="1"/>
        <v>44.608309737170096</v>
      </c>
      <c r="I16" s="9">
        <f t="shared" si="2"/>
        <v>383.83894425006832</v>
      </c>
    </row>
    <row r="17" spans="1:9" x14ac:dyDescent="0.25">
      <c r="A17" s="5" t="s">
        <v>2137</v>
      </c>
      <c r="B17" s="9">
        <f>+COUNTIF(MARCO!X:X,A17)</f>
        <v>121</v>
      </c>
      <c r="C17" s="9">
        <f>+SUMIF(MARCO!X:X,A17,MARCO!S:S)</f>
        <v>189</v>
      </c>
      <c r="D17" s="9">
        <f>+SUMIF(MARCO!X:X,A17,MARCO!R:R)</f>
        <v>5148</v>
      </c>
      <c r="E17" s="9">
        <v>5</v>
      </c>
      <c r="F17" s="14">
        <v>1.5</v>
      </c>
      <c r="G17" s="8">
        <f t="shared" si="0"/>
        <v>77.140857233434872</v>
      </c>
      <c r="H17" s="11">
        <f t="shared" si="1"/>
        <v>49.386474736749314</v>
      </c>
      <c r="I17" s="9">
        <f t="shared" si="2"/>
        <v>385.70428616717436</v>
      </c>
    </row>
    <row r="18" spans="1:9" x14ac:dyDescent="0.25">
      <c r="A18" s="5" t="s">
        <v>2138</v>
      </c>
      <c r="B18" s="9">
        <f>+COUNTIF(MARCO!X:X,A18)</f>
        <v>132</v>
      </c>
      <c r="C18" s="9">
        <f>+SUMIF(MARCO!X:X,A18,MARCO!S:S)</f>
        <v>189</v>
      </c>
      <c r="D18" s="9">
        <f>+SUMIF(MARCO!X:X,A18,MARCO!R:R)</f>
        <v>3532</v>
      </c>
      <c r="E18" s="9">
        <v>5</v>
      </c>
      <c r="F18" s="14">
        <v>1.5</v>
      </c>
      <c r="G18" s="8">
        <f t="shared" si="0"/>
        <v>75.423563878653795</v>
      </c>
      <c r="H18" s="11">
        <f t="shared" si="1"/>
        <v>52.676774772393124</v>
      </c>
      <c r="I18" s="9">
        <f t="shared" si="2"/>
        <v>377.11781939326897</v>
      </c>
    </row>
    <row r="19" spans="1:9" x14ac:dyDescent="0.25">
      <c r="A19" s="5" t="s">
        <v>2139</v>
      </c>
      <c r="B19" s="9">
        <f>+COUNTIF(MARCO!X:X,A19)</f>
        <v>111</v>
      </c>
      <c r="C19" s="9">
        <f>+SUMIF(MARCO!X:X,A19,MARCO!S:S)</f>
        <v>220</v>
      </c>
      <c r="D19" s="9">
        <f>+SUMIF(MARCO!X:X,A19,MARCO!R:R)</f>
        <v>5110</v>
      </c>
      <c r="E19" s="9">
        <v>5</v>
      </c>
      <c r="F19" s="14">
        <v>1.5</v>
      </c>
      <c r="G19" s="8">
        <f t="shared" si="0"/>
        <v>77.112320566435898</v>
      </c>
      <c r="H19" s="11">
        <f t="shared" si="1"/>
        <v>38.906670831247204</v>
      </c>
      <c r="I19" s="9">
        <f t="shared" si="2"/>
        <v>385.56160283217946</v>
      </c>
    </row>
    <row r="20" spans="1:9" x14ac:dyDescent="0.25">
      <c r="A20" s="5" t="s">
        <v>2140</v>
      </c>
      <c r="B20" s="9">
        <f>+COUNTIF(MARCO!X:X,A20)</f>
        <v>49</v>
      </c>
      <c r="C20" s="9">
        <f>+SUMIF(MARCO!X:X,A20,MARCO!S:S)</f>
        <v>71</v>
      </c>
      <c r="D20" s="9">
        <f>+SUMIF(MARCO!X:X,A20,MARCO!R:R)</f>
        <v>1568</v>
      </c>
      <c r="E20" s="9">
        <v>5</v>
      </c>
      <c r="F20" s="14">
        <v>1.5</v>
      </c>
      <c r="G20" s="8">
        <f t="shared" si="0"/>
        <v>69.270375938212965</v>
      </c>
      <c r="H20" s="11">
        <f t="shared" si="1"/>
        <v>47.806315788344165</v>
      </c>
      <c r="I20" s="9">
        <f t="shared" si="2"/>
        <v>346.35187969106482</v>
      </c>
    </row>
    <row r="21" spans="1:9" x14ac:dyDescent="0.25">
      <c r="A21" s="5" t="s">
        <v>2141</v>
      </c>
      <c r="B21" s="9">
        <f>+COUNTIF(MARCO!X:X,A21)</f>
        <v>37</v>
      </c>
      <c r="C21" s="9">
        <f>+SUMIF(MARCO!X:X,A21,MARCO!S:S)</f>
        <v>63</v>
      </c>
      <c r="D21" s="9">
        <f>+SUMIF(MARCO!X:X,A21,MARCO!R:R)</f>
        <v>1483</v>
      </c>
      <c r="E21" s="9">
        <v>5</v>
      </c>
      <c r="F21" s="14">
        <v>1.5</v>
      </c>
      <c r="G21" s="8">
        <f t="shared" si="0"/>
        <v>63</v>
      </c>
      <c r="H21" s="11">
        <f t="shared" si="1"/>
        <v>37</v>
      </c>
      <c r="I21" s="9">
        <f t="shared" si="2"/>
        <v>343.46365547806755</v>
      </c>
    </row>
    <row r="22" spans="1:9" x14ac:dyDescent="0.25">
      <c r="A22" s="5" t="s">
        <v>2142</v>
      </c>
      <c r="B22" s="9">
        <f>+COUNTIF(MARCO!X:X,A22)</f>
        <v>39</v>
      </c>
      <c r="C22" s="9">
        <f>+SUMIF(MARCO!X:X,A22,MARCO!S:S)</f>
        <v>71</v>
      </c>
      <c r="D22" s="9">
        <f>+SUMIF(MARCO!X:X,A22,MARCO!R:R)</f>
        <v>1293</v>
      </c>
      <c r="E22" s="9">
        <v>5</v>
      </c>
      <c r="F22" s="14">
        <v>1.5</v>
      </c>
      <c r="G22" s="8">
        <f t="shared" si="0"/>
        <v>67.174287606732975</v>
      </c>
      <c r="H22" s="11">
        <f t="shared" si="1"/>
        <v>36.898552347360365</v>
      </c>
      <c r="I22" s="9">
        <f t="shared" si="2"/>
        <v>335.8714380336649</v>
      </c>
    </row>
    <row r="23" spans="1:9" x14ac:dyDescent="0.25">
      <c r="A23" s="5" t="s">
        <v>2143</v>
      </c>
      <c r="B23" s="9">
        <f>+COUNTIF(MARCO!X:X,A23)</f>
        <v>56</v>
      </c>
      <c r="C23" s="9">
        <f>+SUMIF(MARCO!X:X,A23,MARCO!S:S)</f>
        <v>108</v>
      </c>
      <c r="D23" s="9">
        <f>+SUMIF(MARCO!X:X,A23,MARCO!R:R)</f>
        <v>2074</v>
      </c>
      <c r="E23" s="9">
        <v>5</v>
      </c>
      <c r="F23" s="14">
        <v>1.5</v>
      </c>
      <c r="G23" s="8">
        <f t="shared" si="0"/>
        <v>71.841908130751676</v>
      </c>
      <c r="H23" s="11">
        <f t="shared" si="1"/>
        <v>37.251359771500866</v>
      </c>
      <c r="I23" s="9">
        <f t="shared" si="2"/>
        <v>359.20954065375838</v>
      </c>
    </row>
    <row r="24" spans="1:9" x14ac:dyDescent="0.25">
      <c r="A24" s="5" t="s">
        <v>2144</v>
      </c>
      <c r="B24" s="9">
        <f>+COUNTIF(MARCO!X:X,A24)</f>
        <v>144</v>
      </c>
      <c r="C24" s="9">
        <f>+SUMIF(MARCO!X:X,A24,MARCO!S:S)</f>
        <v>231</v>
      </c>
      <c r="D24" s="9">
        <f>+SUMIF(MARCO!X:X,A24,MARCO!R:R)</f>
        <v>4602</v>
      </c>
      <c r="E24" s="9">
        <v>5</v>
      </c>
      <c r="F24" s="14">
        <v>1.5</v>
      </c>
      <c r="G24" s="8">
        <f t="shared" si="0"/>
        <v>76.688073688278124</v>
      </c>
      <c r="H24" s="11">
        <f t="shared" si="1"/>
        <v>47.80555242905649</v>
      </c>
      <c r="I24" s="9">
        <f t="shared" si="2"/>
        <v>383.4403684413906</v>
      </c>
    </row>
    <row r="25" spans="1:9" x14ac:dyDescent="0.25">
      <c r="A25" s="5" t="s">
        <v>2145</v>
      </c>
      <c r="B25" s="9">
        <f>+COUNTIF(MARCO!X:X,A25)</f>
        <v>50</v>
      </c>
      <c r="C25" s="9">
        <f>+SUMIF(MARCO!X:X,A25,MARCO!S:S)</f>
        <v>74</v>
      </c>
      <c r="D25" s="9">
        <f>+SUMIF(MARCO!X:X,A25,MARCO!R:R)</f>
        <v>1584</v>
      </c>
      <c r="E25" s="9">
        <v>5</v>
      </c>
      <c r="F25" s="14">
        <v>1.5</v>
      </c>
      <c r="G25" s="8">
        <f t="shared" si="0"/>
        <v>69.373184380146228</v>
      </c>
      <c r="H25" s="11">
        <f t="shared" si="1"/>
        <v>46.873773229828529</v>
      </c>
      <c r="I25" s="9">
        <f t="shared" si="2"/>
        <v>346.86592190073111</v>
      </c>
    </row>
    <row r="26" spans="1:9" x14ac:dyDescent="0.25">
      <c r="A26" t="s">
        <v>2351</v>
      </c>
      <c r="B26" s="9">
        <f>+COUNTIF(MARCO!X:X,A26)</f>
        <v>105</v>
      </c>
      <c r="C26" s="9">
        <f>+SUMIF(MARCO!X:X,A26,MARCO!S:S)</f>
        <v>135</v>
      </c>
      <c r="D26" s="9">
        <f>+SUMIF(MARCO!X:X,A26,MARCO!R:R)</f>
        <v>2448</v>
      </c>
      <c r="E26" s="9">
        <v>4</v>
      </c>
      <c r="F26" s="14">
        <v>1.5</v>
      </c>
      <c r="G26" s="8">
        <f t="shared" si="0"/>
        <v>108.2007783054502</v>
      </c>
      <c r="H26" s="11">
        <f t="shared" si="1"/>
        <v>84.156160904239044</v>
      </c>
      <c r="I26" s="9">
        <f t="shared" si="2"/>
        <v>541.00389152725097</v>
      </c>
    </row>
    <row r="27" spans="1:9" x14ac:dyDescent="0.25">
      <c r="A27" t="s">
        <v>2352</v>
      </c>
      <c r="B27" s="9">
        <f>+COUNTIF(MARCO!X:X,A27)</f>
        <v>112</v>
      </c>
      <c r="C27" s="9">
        <f>+SUMIF(MARCO!X:X,A27,MARCO!S:S)</f>
        <v>156</v>
      </c>
      <c r="D27" s="9">
        <f>+SUMIF(MARCO!X:X,A27,MARCO!R:R)</f>
        <v>2800</v>
      </c>
      <c r="E27" s="9">
        <v>4</v>
      </c>
      <c r="F27" s="14">
        <v>1.5</v>
      </c>
      <c r="G27" s="8">
        <f t="shared" si="0"/>
        <v>110.23774680674356</v>
      </c>
      <c r="H27" s="11">
        <f t="shared" si="1"/>
        <v>79.14504898945691</v>
      </c>
      <c r="I27" s="9">
        <f t="shared" si="2"/>
        <v>551.18873403371776</v>
      </c>
    </row>
  </sheetData>
  <mergeCells count="4">
    <mergeCell ref="K1:K2"/>
    <mergeCell ref="L1:L2"/>
    <mergeCell ref="P1:R1"/>
    <mergeCell ref="M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9F29F-57AD-404A-9FD5-61FED10496CD}">
  <dimension ref="A1:Z16"/>
  <sheetViews>
    <sheetView tabSelected="1" workbookViewId="0">
      <selection activeCell="D5" sqref="D5"/>
    </sheetView>
  </sheetViews>
  <sheetFormatPr baseColWidth="10" defaultRowHeight="15" x14ac:dyDescent="0.25"/>
  <cols>
    <col min="1" max="1" width="12" bestFit="1" customWidth="1"/>
    <col min="2" max="2" width="29.7109375" style="20" customWidth="1"/>
    <col min="3" max="3" width="21.28515625" bestFit="1" customWidth="1"/>
    <col min="4" max="4" width="22.28515625" bestFit="1" customWidth="1"/>
    <col min="5" max="5" width="11.85546875" bestFit="1" customWidth="1"/>
    <col min="8" max="8" width="34.5703125" bestFit="1" customWidth="1"/>
    <col min="11" max="12" width="10.28515625" customWidth="1"/>
    <col min="14" max="14" width="11.42578125" style="20"/>
    <col min="17" max="17" width="14.85546875" style="20" bestFit="1" customWidth="1"/>
    <col min="19" max="19" width="10.5703125" customWidth="1"/>
    <col min="20" max="20" width="10.7109375" customWidth="1"/>
    <col min="23" max="23" width="6.7109375" style="4" bestFit="1" customWidth="1"/>
    <col min="24" max="24" width="19" style="4" bestFit="1" customWidth="1"/>
    <col min="25" max="25" width="23.28515625" style="46" customWidth="1"/>
    <col min="26" max="26" width="12.7109375" style="4" bestFit="1" customWidth="1"/>
  </cols>
  <sheetData>
    <row r="1" spans="1:26" s="5" customFormat="1" ht="30" x14ac:dyDescent="0.25">
      <c r="A1" s="100" t="s">
        <v>17615</v>
      </c>
      <c r="B1" s="103" t="s">
        <v>17616</v>
      </c>
      <c r="C1" s="5" t="s">
        <v>2158</v>
      </c>
      <c r="D1" s="5" t="s">
        <v>18513</v>
      </c>
      <c r="E1" s="5" t="str">
        <f>+MARCO!C1</f>
        <v>Región Educativa</v>
      </c>
      <c r="F1" s="5" t="s">
        <v>18514</v>
      </c>
      <c r="G1" s="5" t="str">
        <f>+MARCO!E1</f>
        <v>Nombre de 
Distrito - Partido</v>
      </c>
      <c r="H1" s="5" t="str">
        <f>+MARCO!M1</f>
        <v>Nombre</v>
      </c>
      <c r="I1" s="5" t="str">
        <f>+MARCO!Q1</f>
        <v>Nivel</v>
      </c>
      <c r="J1" s="5" t="str">
        <f>+MARCO!R1</f>
        <v>Matricula Total</v>
      </c>
      <c r="K1" s="5" t="str">
        <f>+MARCO!S1</f>
        <v>Secciones</v>
      </c>
      <c r="L1" s="5" t="s">
        <v>18530</v>
      </c>
      <c r="M1" s="5" t="str">
        <f>+MARCO!T1</f>
        <v>Universo</v>
      </c>
      <c r="N1" s="97" t="str">
        <f>+MARCO!V1</f>
        <v>Estrato_Oferta</v>
      </c>
      <c r="O1" s="5" t="str">
        <f>+MARCO!W1</f>
        <v>Estrato_GEO</v>
      </c>
      <c r="P1" s="5" t="s">
        <v>2123</v>
      </c>
      <c r="Q1" s="97" t="str">
        <f>+MARCO!AA1</f>
        <v>Distrito _Boleto</v>
      </c>
      <c r="R1" s="5" t="str">
        <f>+MARCO!AC1</f>
        <v>Casos_Seleccionar_Lista</v>
      </c>
      <c r="S1" s="7" t="s">
        <v>18519</v>
      </c>
      <c r="T1" s="7" t="s">
        <v>18520</v>
      </c>
    </row>
    <row r="2" spans="1:26" x14ac:dyDescent="0.25">
      <c r="A2" s="101" t="s">
        <v>700</v>
      </c>
      <c r="B2" s="104" t="str">
        <f>+IF(N2&lt;&gt;"Fines",CONCATENATE("El código ",A2," corresponde a ",H2," de ",G2,". En cada sección se debe encuestar a lxs ",R2," ",S2," estudiantes de la lista."),CONCATENATE("El código ",A2," corresponde a la comisión de FinEs ",MID(A2,6,5)," de la sede ",H2," de ",G2,". Se debe encuestar a lxs ",R2," ",S2," estudiantes de la comisión."))</f>
        <v>El código 0043DE0705 corresponde a EEPA 705 "JUAN XXIII" de General Pueyrredón. En cada sección se debe encuestar a lxs ULTIMOS 4 estudiantes de la lista.</v>
      </c>
      <c r="C2" t="s">
        <v>700</v>
      </c>
      <c r="E2" t="str">
        <f>+VLOOKUP($C2,MARCO!$A:$M,3,FALSE)</f>
        <v>19</v>
      </c>
      <c r="F2" t="str">
        <f>+VLOOKUP($C2,MARCO!$A:$M,4,FALSE)</f>
        <v>043</v>
      </c>
      <c r="G2" t="str">
        <f>+VLOOKUP($C2,MARCO!$A:$M,5,FALSE)</f>
        <v>General Pueyrredón</v>
      </c>
      <c r="H2" t="str">
        <f>+VLOOKUP($C2,MARCO!$A:$M,13,FALSE)</f>
        <v>EEPA 705 "JUAN XXIII"</v>
      </c>
      <c r="I2" t="str">
        <f>+VLOOKUP($C2,MARCO!$A:$BA,17,FALSE)</f>
        <v>Nivel Primario</v>
      </c>
      <c r="J2">
        <f>+VLOOKUP($C2,MARCO!$A:$BA,18,FALSE)</f>
        <v>102</v>
      </c>
      <c r="K2">
        <f>+VLOOKUP($C2,MARCO!$A:$BA,19,FALSE)</f>
        <v>6</v>
      </c>
      <c r="M2">
        <f>+VLOOKUP($C2,MARCO!$A:$BA,20,FALSE)</f>
        <v>1</v>
      </c>
      <c r="N2" s="98" t="str">
        <f>+VLOOKUP($C2,MARCO!$A:$BA,22,FALSE)</f>
        <v>EPA</v>
      </c>
      <c r="O2" t="str">
        <f>+VLOOKUP($C2,MARCO!$A:$BA,23,FALSE)</f>
        <v>INTERIOR</v>
      </c>
      <c r="P2" t="str">
        <f>+VLOOKUP($C2,MARCO!$A:$BA,24,FALSE)</f>
        <v>EPA_INTERIOR</v>
      </c>
      <c r="Q2" s="98" t="str">
        <f>+VLOOKUP($C2,MARCO!$A:$BA,27,FALSE)</f>
        <v>SIN</v>
      </c>
      <c r="R2" t="str">
        <f>+IF(VLOOKUP($C2,MARCO!$A:$BA,29,FALSE)="PRIMEROS","ULTIMOS","PRIMEROS")</f>
        <v>ULTIMOS</v>
      </c>
      <c r="S2">
        <v>4</v>
      </c>
      <c r="T2">
        <f>+K2*S2</f>
        <v>24</v>
      </c>
    </row>
    <row r="3" spans="1:26" x14ac:dyDescent="0.25">
      <c r="A3" s="101" t="s">
        <v>1725</v>
      </c>
      <c r="B3" s="104" t="str">
        <f>+IF(N3&lt;&gt;"Fines",CONCATENATE("El código ",A3," corresponde a ",H3," de ",G3,". En cada sección se debe encuestar a lxs ",R3," ",S3," estudiantes de la lista."),CONCATENATE("El código ",A3," corresponde a la comisión de FinEs ",MID(A3,6,5)," de la sede ",H3," de ",G3,". Se debe encuestar a lxs ",R3," ",S3," estudiantes de la comisión."))</f>
        <v>El código 0102DE0705 corresponde a EEPA 705 de Tandil. En cada sección se debe encuestar a lxs ULTIMOS 8 estudiantes de la lista.</v>
      </c>
      <c r="C3" t="s">
        <v>1725</v>
      </c>
      <c r="E3" t="str">
        <f>+VLOOKUP($C3,MARCO!$A:$M,3,FALSE)</f>
        <v>20</v>
      </c>
      <c r="F3" t="str">
        <f>+VLOOKUP($C3,MARCO!$A:$M,4,FALSE)</f>
        <v>102</v>
      </c>
      <c r="G3" t="str">
        <f>+VLOOKUP($C3,MARCO!$A:$M,5,FALSE)</f>
        <v>Tandil</v>
      </c>
      <c r="H3" t="str">
        <f>+VLOOKUP($C3,MARCO!$A:$M,13,FALSE)</f>
        <v>EEPA 705</v>
      </c>
      <c r="I3" t="str">
        <f>+VLOOKUP($C3,MARCO!$A:$BA,17,FALSE)</f>
        <v>Nivel Primario</v>
      </c>
      <c r="J3">
        <f>+VLOOKUP($C3,MARCO!$A:$BA,18,FALSE)</f>
        <v>40</v>
      </c>
      <c r="K3">
        <f>+VLOOKUP($C3,MARCO!$A:$BA,19,FALSE)</f>
        <v>3</v>
      </c>
      <c r="M3">
        <f>+VLOOKUP($C3,MARCO!$A:$BA,20,FALSE)</f>
        <v>1</v>
      </c>
      <c r="N3" s="98" t="str">
        <f>+VLOOKUP($C3,MARCO!$A:$BA,22,FALSE)</f>
        <v>EPA</v>
      </c>
      <c r="O3" t="str">
        <f>+VLOOKUP($C3,MARCO!$A:$BA,23,FALSE)</f>
        <v>INTERIOR</v>
      </c>
      <c r="P3" t="str">
        <f>+VLOOKUP($C3,MARCO!$A:$BA,24,FALSE)</f>
        <v>EPA_INTERIOR</v>
      </c>
      <c r="Q3" s="98" t="str">
        <f>+VLOOKUP($C3,MARCO!$A:$BA,27,FALSE)</f>
        <v>SIN</v>
      </c>
      <c r="R3" t="str">
        <f>+IF(VLOOKUP($C3,MARCO!$A:$BA,29,FALSE)="PRIMEROS","ULTIMOS","PRIMEROS")</f>
        <v>ULTIMOS</v>
      </c>
      <c r="S3">
        <v>8</v>
      </c>
      <c r="T3">
        <f>+K3*S3</f>
        <v>24</v>
      </c>
    </row>
    <row r="4" spans="1:26" x14ac:dyDescent="0.25">
      <c r="A4" s="101" t="s">
        <v>2034</v>
      </c>
      <c r="B4" s="104" t="str">
        <f>+IF(N4&lt;&gt;"Fines",CONCATENATE("El código ",A4," corresponde a ",H4," de ",G4,". En cada sección se debe encuestar a lxs ",R4," ",S4," estudiantes de la lista."),CONCATENATE("El código ",A4," corresponde a la comisión de FinEs ",MID(A4,6,5)," de la sede ",H4," de ",G4,". Se debe encuestar a lxs ",R4," ",S4," estudiantes de la comisión."))</f>
        <v>El código 0132DE0702 corresponde a EEPA 702 de José C. Paz. En cada sección se debe encuestar a lxs ULTIMOS 3 estudiantes de la lista.</v>
      </c>
      <c r="C4" t="s">
        <v>2034</v>
      </c>
      <c r="E4" t="str">
        <f>+VLOOKUP($C4,MARCO!$A:$M,3,FALSE)</f>
        <v>09</v>
      </c>
      <c r="F4" t="str">
        <f>+VLOOKUP($C4,MARCO!$A:$M,4,FALSE)</f>
        <v>132</v>
      </c>
      <c r="G4" t="str">
        <f>+VLOOKUP($C4,MARCO!$A:$M,5,FALSE)</f>
        <v>José C. Paz</v>
      </c>
      <c r="H4" t="str">
        <f>+VLOOKUP($C4,MARCO!$A:$M,13,FALSE)</f>
        <v>EEPA 702</v>
      </c>
      <c r="I4" t="str">
        <f>+VLOOKUP($C4,MARCO!$A:$BA,17,FALSE)</f>
        <v>Nivel Primario</v>
      </c>
      <c r="J4">
        <f>+VLOOKUP($C4,MARCO!$A:$BA,18,FALSE)</f>
        <v>138</v>
      </c>
      <c r="K4">
        <f>+VLOOKUP($C4,MARCO!$A:$BA,19,FALSE)</f>
        <v>9</v>
      </c>
      <c r="M4">
        <f>+VLOOKUP($C4,MARCO!$A:$BA,20,FALSE)</f>
        <v>1</v>
      </c>
      <c r="N4" s="98" t="str">
        <f>+VLOOKUP($C4,MARCO!$A:$BA,22,FALSE)</f>
        <v>EPA</v>
      </c>
      <c r="O4" t="str">
        <f>+VLOOKUP($C4,MARCO!$A:$BA,23,FALSE)</f>
        <v>AMBA</v>
      </c>
      <c r="P4" t="str">
        <f>+VLOOKUP($C4,MARCO!$A:$BA,24,FALSE)</f>
        <v>EPA_AMBA</v>
      </c>
      <c r="Q4" s="98" t="str">
        <f>+VLOOKUP($C4,MARCO!$A:$BA,27,FALSE)</f>
        <v>CON</v>
      </c>
      <c r="R4" t="str">
        <f>+IF(VLOOKUP($C4,MARCO!$A:$BA,29,FALSE)="PRIMEROS","ULTIMOS","PRIMEROS")</f>
        <v>ULTIMOS</v>
      </c>
      <c r="S4">
        <v>3</v>
      </c>
      <c r="T4">
        <f>+K4*S4</f>
        <v>27</v>
      </c>
    </row>
    <row r="5" spans="1:26" x14ac:dyDescent="0.25">
      <c r="A5" s="101" t="s">
        <v>1742</v>
      </c>
      <c r="B5" s="104" t="str">
        <f>+IF(N5&lt;&gt;"Fines",CONCATENATE("El código ",A5," corresponde a ",H5," de ",G5,". En cada sección se debe encuestar a lxs ",R5," ",S5," estudiantes de la lista."),CONCATENATE("El código ",A5," corresponde a la comisión de FinEs ",MID(A5,6,5)," de la sede ",H5," de ",G5,". Se debe encuestar a lxs ",R5," ",S5," estudiantes de la comisión."))</f>
        <v>El código 0105DM0451 corresponde a CENS 451 de Tornquist. En cada sección se debe encuestar a lxs PRIMEROS 3 estudiantes de la lista.</v>
      </c>
      <c r="C5" t="s">
        <v>1742</v>
      </c>
      <c r="E5" t="str">
        <f>+VLOOKUP($C5,MARCO!$A:$M,3,FALSE)</f>
        <v>23</v>
      </c>
      <c r="F5" t="str">
        <f>+VLOOKUP($C5,MARCO!$A:$M,4,FALSE)</f>
        <v>105</v>
      </c>
      <c r="G5" t="str">
        <f>+VLOOKUP($C5,MARCO!$A:$M,5,FALSE)</f>
        <v>Tornquist</v>
      </c>
      <c r="H5" t="str">
        <f>+VLOOKUP($C5,MARCO!$A:$M,13,FALSE)</f>
        <v>CENS 451</v>
      </c>
      <c r="I5" t="str">
        <f>+VLOOKUP($C5,MARCO!$A:$BA,17,FALSE)</f>
        <v>Nivel Secundario</v>
      </c>
      <c r="J5">
        <f>+VLOOKUP($C5,MARCO!$A:$BA,18,FALSE)</f>
        <v>56</v>
      </c>
      <c r="K5">
        <f>+VLOOKUP($C5,MARCO!$A:$BA,19,FALSE)</f>
        <v>4</v>
      </c>
      <c r="M5">
        <f>+VLOOKUP($C5,MARCO!$A:$BA,20,FALSE)</f>
        <v>1</v>
      </c>
      <c r="N5" s="98" t="str">
        <f>+VLOOKUP($C5,MARCO!$A:$BA,22,FALSE)</f>
        <v>CENS</v>
      </c>
      <c r="O5" t="str">
        <f>+VLOOKUP($C5,MARCO!$A:$BA,23,FALSE)</f>
        <v>INTERIOR</v>
      </c>
      <c r="P5" t="str">
        <f>+VLOOKUP($C5,MARCO!$A:$BA,24,FALSE)</f>
        <v>CENS_INTERIOR</v>
      </c>
      <c r="Q5" s="98" t="str">
        <f>+VLOOKUP($C5,MARCO!$A:$BA,27,FALSE)</f>
        <v>SIN</v>
      </c>
      <c r="R5" t="str">
        <f>+IF(VLOOKUP($C5,MARCO!$A:$BA,29,FALSE)="PRIMEROS","ULTIMOS","PRIMEROS")</f>
        <v>PRIMEROS</v>
      </c>
      <c r="S5">
        <v>3</v>
      </c>
      <c r="T5">
        <f>+K5*S5</f>
        <v>12</v>
      </c>
    </row>
    <row r="6" spans="1:26" x14ac:dyDescent="0.25">
      <c r="A6" s="101" t="s">
        <v>2110</v>
      </c>
      <c r="B6" s="104" t="str">
        <f>+IF(N6&lt;&gt;"Fines",CONCATENATE("El código ",A6," corresponde a ",H6," de ",G6,". En cada sección se debe encuestar a lxs ",R6," ",S6," estudiantes de la lista."),CONCATENATE("El código ",A6," corresponde a la comisión de FinEs ",MID(A6,6,5)," de la sede ",H6," de ",G6,". Se debe encuestar a lxs ",R6," ",S6," estudiantes de la comisión."))</f>
        <v>El código 0137DM0451 corresponde a CENS 451 de Lezama. En cada sección se debe encuestar a lxs PRIMEROS 3 estudiantes de la lista.</v>
      </c>
      <c r="C6" t="s">
        <v>2110</v>
      </c>
      <c r="E6" t="str">
        <f>+VLOOKUP($C6,MARCO!$A:$M,3,FALSE)</f>
        <v>17</v>
      </c>
      <c r="F6" t="str">
        <f>+VLOOKUP($C6,MARCO!$A:$M,4,FALSE)</f>
        <v>137</v>
      </c>
      <c r="G6" t="str">
        <f>+VLOOKUP($C6,MARCO!$A:$M,5,FALSE)</f>
        <v>Lezama</v>
      </c>
      <c r="H6" t="str">
        <f>+VLOOKUP($C6,MARCO!$A:$M,13,FALSE)</f>
        <v>CENS 451</v>
      </c>
      <c r="I6" t="str">
        <f>+VLOOKUP($C6,MARCO!$A:$BA,17,FALSE)</f>
        <v>Nivel Secundario</v>
      </c>
      <c r="J6">
        <f>+VLOOKUP($C6,MARCO!$A:$BA,18,FALSE)</f>
        <v>69</v>
      </c>
      <c r="K6">
        <f>+VLOOKUP($C6,MARCO!$A:$BA,19,FALSE)</f>
        <v>4</v>
      </c>
      <c r="M6">
        <f>+VLOOKUP($C6,MARCO!$A:$BA,20,FALSE)</f>
        <v>1</v>
      </c>
      <c r="N6" s="98" t="str">
        <f>+VLOOKUP($C6,MARCO!$A:$BA,22,FALSE)</f>
        <v>CENS</v>
      </c>
      <c r="O6" t="str">
        <f>+VLOOKUP($C6,MARCO!$A:$BA,23,FALSE)</f>
        <v>INTERIOR</v>
      </c>
      <c r="P6" t="str">
        <f>+VLOOKUP($C6,MARCO!$A:$BA,24,FALSE)</f>
        <v>CENS_INTERIOR</v>
      </c>
      <c r="Q6" s="98" t="str">
        <f>+VLOOKUP($C6,MARCO!$A:$BA,27,FALSE)</f>
        <v>SIN</v>
      </c>
      <c r="R6" t="str">
        <f>+IF(VLOOKUP($C6,MARCO!$A:$BA,29,FALSE)="PRIMEROS","ULTIMOS","PRIMEROS")</f>
        <v>PRIMEROS</v>
      </c>
      <c r="S6">
        <v>3</v>
      </c>
      <c r="T6">
        <f>+K6*S6</f>
        <v>12</v>
      </c>
    </row>
    <row r="7" spans="1:26" x14ac:dyDescent="0.25">
      <c r="A7" s="101" t="s">
        <v>1942</v>
      </c>
      <c r="B7" s="104" t="str">
        <f>+IF(N7&lt;&gt;"Fines",CONCATENATE("El código ",A7," corresponde a ",H7," de ",G7,". En cada sección se debe encuestar a lxs ",R7," ",S7," estudiantes de la lista."),CONCATENATE("El código ",A7," corresponde a la comisión de FinEs ",MID(A7,6,5)," de la sede ",H7," de ",G7,". Se debe encuestar a lxs ",R7," ",S7," estudiantes de la comisión."))</f>
        <v>El código 0119DM0458 corresponde a CENS 458 de Berazategui. En cada sección se debe encuestar a lxs ULTIMOS 2 estudiantes de la lista.</v>
      </c>
      <c r="C7" t="s">
        <v>1942</v>
      </c>
      <c r="E7" t="str">
        <f>+VLOOKUP($C7,MARCO!$A:$M,3,FALSE)</f>
        <v>04</v>
      </c>
      <c r="F7" t="str">
        <f>+VLOOKUP($C7,MARCO!$A:$M,4,FALSE)</f>
        <v>119</v>
      </c>
      <c r="G7" t="str">
        <f>+VLOOKUP($C7,MARCO!$A:$M,5,FALSE)</f>
        <v>Berazategui</v>
      </c>
      <c r="H7" t="str">
        <f>+VLOOKUP($C7,MARCO!$A:$M,13,FALSE)</f>
        <v>CENS 458</v>
      </c>
      <c r="I7" t="str">
        <f>+VLOOKUP($C7,MARCO!$A:$BA,17,FALSE)</f>
        <v>Nivel Secundario</v>
      </c>
      <c r="J7">
        <f>+VLOOKUP($C7,MARCO!$A:$BA,18,FALSE)</f>
        <v>164</v>
      </c>
      <c r="K7">
        <f>+VLOOKUP($C7,MARCO!$A:$BA,19,FALSE)</f>
        <v>10</v>
      </c>
      <c r="M7">
        <f>+VLOOKUP($C7,MARCO!$A:$BA,20,FALSE)</f>
        <v>1</v>
      </c>
      <c r="N7" s="98" t="str">
        <f>+VLOOKUP($C7,MARCO!$A:$BA,22,FALSE)</f>
        <v>CENS</v>
      </c>
      <c r="O7" t="str">
        <f>+VLOOKUP($C7,MARCO!$A:$BA,23,FALSE)</f>
        <v>AMBA</v>
      </c>
      <c r="P7" t="str">
        <f>+VLOOKUP($C7,MARCO!$A:$BA,24,FALSE)</f>
        <v>CENS_AMBA</v>
      </c>
      <c r="Q7" s="98" t="str">
        <f>+VLOOKUP($C7,MARCO!$A:$BA,27,FALSE)</f>
        <v>CON</v>
      </c>
      <c r="R7" t="str">
        <f>+IF(VLOOKUP($C7,MARCO!$A:$BA,29,FALSE)="PRIMEROS","ULTIMOS","PRIMEROS")</f>
        <v>ULTIMOS</v>
      </c>
      <c r="S7">
        <v>2</v>
      </c>
      <c r="T7">
        <f>+K7*S7</f>
        <v>20</v>
      </c>
    </row>
    <row r="8" spans="1:26" x14ac:dyDescent="0.25">
      <c r="A8" s="101" t="s">
        <v>132</v>
      </c>
      <c r="B8" s="104" t="str">
        <f>+IF(N8&lt;&gt;"Fines",CONCATENATE("El código ",A8," corresponde a ",H8," de ",G8,". En cada sección se debe encuestar a lxs ",R8," ",S8," estudiantes de la lista."),CONCATENATE("El código ",A8," corresponde a la comisión de FinEs ",MID(A8,6,5)," de la sede ",H8," de ",G8,". Se debe encuestar a lxs ",R8," ",S8," estudiantes de la comisión."))</f>
        <v>El código 0001DS0048 corresponde a C.E.B.A.S. N 48 "DR. RENÉ FAVALORO" de La Plata. En cada sección se debe encuestar a lxs PRIMEROS 6 estudiantes de la lista.</v>
      </c>
      <c r="C8" t="s">
        <v>132</v>
      </c>
      <c r="E8" t="str">
        <f>+VLOOKUP($C8,MARCO!$A:$M,3,FALSE)</f>
        <v>01</v>
      </c>
      <c r="F8" t="str">
        <f>+VLOOKUP($C8,MARCO!$A:$M,4,FALSE)</f>
        <v>001</v>
      </c>
      <c r="G8" t="str">
        <f>+VLOOKUP($C8,MARCO!$A:$M,5,FALSE)</f>
        <v>La Plata</v>
      </c>
      <c r="H8" t="str">
        <f>+VLOOKUP($C8,MARCO!$A:$M,13,FALSE)</f>
        <v>C.E.B.A.S. N 48 "DR. RENÉ FAVALORO"</v>
      </c>
      <c r="I8" t="str">
        <f>+VLOOKUP($C8,MARCO!$A:$BA,17,FALSE)</f>
        <v>Nivel Secundario</v>
      </c>
      <c r="J8">
        <f>+VLOOKUP($C8,MARCO!$A:$BA,18,FALSE)</f>
        <v>16</v>
      </c>
      <c r="K8">
        <f>+VLOOKUP($C8,MARCO!$A:$BA,19,FALSE)</f>
        <v>1</v>
      </c>
      <c r="M8">
        <f>+VLOOKUP($C8,MARCO!$A:$BA,20,FALSE)</f>
        <v>1</v>
      </c>
      <c r="N8" s="98" t="str">
        <f>+VLOOKUP($C8,MARCO!$A:$BA,22,FALSE)</f>
        <v>CEBAS</v>
      </c>
      <c r="O8" t="str">
        <f>+VLOOKUP($C8,MARCO!$A:$BA,23,FALSE)</f>
        <v>UNICO</v>
      </c>
      <c r="P8" t="str">
        <f>+VLOOKUP($C8,MARCO!$A:$BA,24,FALSE)</f>
        <v>CEBAS_UNICO</v>
      </c>
      <c r="Q8" s="98" t="str">
        <f>+VLOOKUP($C8,MARCO!$A:$BA,27,FALSE)</f>
        <v>CON</v>
      </c>
      <c r="R8" t="str">
        <f>+IF(VLOOKUP($C8,MARCO!$A:$BA,29,FALSE)="PRIMEROS","ULTIMOS","PRIMEROS")</f>
        <v>PRIMEROS</v>
      </c>
      <c r="S8">
        <v>6</v>
      </c>
      <c r="T8">
        <f>+K8*S8</f>
        <v>6</v>
      </c>
    </row>
    <row r="9" spans="1:26" x14ac:dyDescent="0.25">
      <c r="A9" s="101" t="str">
        <f>+CONCATENATE("D",F9,"F",MID(D9,(LEN(D9)-4),5))</f>
        <v>D099F00134</v>
      </c>
      <c r="B9" s="104" t="str">
        <f>+IF(N9&lt;&gt;"Fines",CONCATENATE("El código ",A9," corresponde a ",H9," de ",G9,". En cada sección se debe encuestar a lxs ",R9," ",S9," estudiantes de la lista."),CONCATENATE("El código ",A9," corresponde a la comisión de FinEs ",MID(A9,6,5)," de la sede ",H9," de ",G9,". Se debe encuestar a lxs ",R9," ",S9," estudiantes de la comisión."))</f>
        <v>El código D099F00134 corresponde a la comisión de FinEs 00134 de la sede E.p. N 15 de San Vicente. Se debe encuestar a lxs ULTIMOS 8 estudiantes de la comisión.</v>
      </c>
      <c r="C9" t="s">
        <v>9369</v>
      </c>
      <c r="D9" t="s">
        <v>9387</v>
      </c>
      <c r="E9" t="str">
        <f>+VLOOKUP($C9,MARCO!$A:$M,3,FALSE)</f>
        <v>05</v>
      </c>
      <c r="F9" t="str">
        <f>+VLOOKUP($C9,MARCO!$A:$M,4,FALSE)</f>
        <v>099</v>
      </c>
      <c r="G9" t="str">
        <f>+VLOOKUP($C9,MARCO!$A:$M,5,FALSE)</f>
        <v>San Vicente</v>
      </c>
      <c r="H9" t="str">
        <f>+VLOOKUP($C9,MARCO!$A:$M,13,FALSE)</f>
        <v>E.p. N 15</v>
      </c>
      <c r="I9" t="str">
        <f>+VLOOKUP($C9,MARCO!$A:$BA,17,FALSE)</f>
        <v>Nivel Secundario (FINES)</v>
      </c>
      <c r="K9">
        <v>1</v>
      </c>
      <c r="M9">
        <f>+VLOOKUP($C9,MARCO!$A:$BA,20,FALSE)</f>
        <v>1</v>
      </c>
      <c r="N9" s="98" t="str">
        <f>+VLOOKUP($C9,MARCO!$A:$BA,22,FALSE)</f>
        <v>FINES</v>
      </c>
      <c r="O9" t="str">
        <f>+VLOOKUP($C9,MARCO!$A:$BA,23,FALSE)</f>
        <v>R05</v>
      </c>
      <c r="P9" t="str">
        <f>+VLOOKUP($C9,MARCO!$A:$BA,24,FALSE)</f>
        <v>FINES_R05</v>
      </c>
      <c r="Q9" s="98" t="str">
        <f>+VLOOKUP($C9,MARCO!$A:$BA,27,FALSE)</f>
        <v>CON</v>
      </c>
      <c r="R9" t="str">
        <f>+IF(VLOOKUP($C9,MARCO!$A:$BA,29,FALSE)="PRIMEROS","ULTIMOS","PRIMEROS")</f>
        <v>ULTIMOS</v>
      </c>
      <c r="S9">
        <v>8</v>
      </c>
      <c r="T9">
        <f t="shared" ref="T3:T16" si="0">+K9*S9</f>
        <v>8</v>
      </c>
    </row>
    <row r="10" spans="1:26" x14ac:dyDescent="0.25">
      <c r="A10" s="101" t="str">
        <f t="shared" ref="A10:A14" si="1">+CONCATENATE("D",F10,"F",MID(D10,(LEN(D10)-4),5))</f>
        <v>D108F00083</v>
      </c>
      <c r="B10" s="104" t="str">
        <f>+IF(N10&lt;&gt;"Fines",CONCATENATE("El código ",A10," corresponde a ",H10," de ",G10,". En cada sección se debe encuestar a lxs ",R10," ",S10," estudiantes de la lista."),CONCATENATE("El código ",A10," corresponde a la comisión de FinEs ",MID(A10,6,5)," de la sede ",H10," de ",G10,". Se debe encuestar a lxs ",R10," ",S10," estudiantes de la comisión."))</f>
        <v>El código D108F00083 corresponde a la comisión de FinEs 00083 de la sede E.p. N° 5 de 25 de Mayo. Se debe encuestar a lxs ULTIMOS 8 estudiantes de la comisión.</v>
      </c>
      <c r="C10" t="s">
        <v>6327</v>
      </c>
      <c r="D10" t="s">
        <v>6332</v>
      </c>
      <c r="E10" t="str">
        <f>+VLOOKUP($C10,MARCO!$A:$M,3,FALSE)</f>
        <v>24</v>
      </c>
      <c r="F10" t="str">
        <f>+VLOOKUP($C10,MARCO!$A:$M,4,FALSE)</f>
        <v>108</v>
      </c>
      <c r="G10" t="str">
        <f>+VLOOKUP($C10,MARCO!$A:$M,5,FALSE)</f>
        <v>25 de Mayo</v>
      </c>
      <c r="H10" t="str">
        <f>+VLOOKUP($C10,MARCO!$A:$M,13,FALSE)</f>
        <v>E.p. N° 5</v>
      </c>
      <c r="I10" t="str">
        <f>+VLOOKUP($C10,MARCO!$A:$BA,17,FALSE)</f>
        <v>Nivel Secundario (FINES)</v>
      </c>
      <c r="K10">
        <v>1</v>
      </c>
      <c r="M10">
        <f>+VLOOKUP($C10,MARCO!$A:$BA,20,FALSE)</f>
        <v>1</v>
      </c>
      <c r="N10" s="98" t="str">
        <f>+VLOOKUP($C10,MARCO!$A:$BA,22,FALSE)</f>
        <v>FINES</v>
      </c>
      <c r="O10" t="str">
        <f>+VLOOKUP($C10,MARCO!$A:$BA,23,FALSE)</f>
        <v>R15172425</v>
      </c>
      <c r="P10" t="str">
        <f>+VLOOKUP($C10,MARCO!$A:$BA,24,FALSE)</f>
        <v>FINES_R15172425</v>
      </c>
      <c r="Q10" s="98" t="str">
        <f>+VLOOKUP($C10,MARCO!$A:$BA,27,FALSE)</f>
        <v>SIN</v>
      </c>
      <c r="R10" t="str">
        <f>+IF(VLOOKUP($C10,MARCO!$A:$BA,29,FALSE)="PRIMEROS","ULTIMOS","PRIMEROS")</f>
        <v>ULTIMOS</v>
      </c>
      <c r="S10">
        <v>8</v>
      </c>
      <c r="T10">
        <f t="shared" si="0"/>
        <v>8</v>
      </c>
    </row>
    <row r="11" spans="1:26" x14ac:dyDescent="0.25">
      <c r="A11" s="101" t="str">
        <f t="shared" si="1"/>
        <v>D002F20002</v>
      </c>
      <c r="B11" s="104" t="str">
        <f>+IF(N11&lt;&gt;"Fines",CONCATENATE("El código ",A11," corresponde a ",H11," de ",G11,". En cada sección se debe encuestar a lxs ",R11," ",S11," estudiantes de la lista."),CONCATENATE("El código ",A11," corresponde a la comisión de FinEs ",MID(A11,6,5)," de la sede ",H11," de ",G11,". Se debe encuestar a lxs ",R11," ",S11," estudiantes de la comisión."))</f>
        <v>El código D002F20002 corresponde a la comisión de FinEs 20002 de la sede Ep 6 de Adolfo Alsina. Se debe encuestar a lxs ULTIMOS 8 estudiantes de la comisión.</v>
      </c>
      <c r="C11" t="s">
        <v>12031</v>
      </c>
      <c r="D11" t="s">
        <v>12033</v>
      </c>
      <c r="E11" t="str">
        <f>+VLOOKUP($C11,MARCO!$A:$M,3,FALSE)</f>
        <v>23</v>
      </c>
      <c r="F11" t="str">
        <f>+VLOOKUP($C11,MARCO!$A:$M,4,FALSE)</f>
        <v>002</v>
      </c>
      <c r="G11" t="str">
        <f>+VLOOKUP($C11,MARCO!$A:$M,5,FALSE)</f>
        <v>Adolfo Alsina</v>
      </c>
      <c r="H11" t="str">
        <f>+VLOOKUP($C11,MARCO!$A:$M,13,FALSE)</f>
        <v>Ep 6</v>
      </c>
      <c r="I11" t="str">
        <f>+VLOOKUP($C11,MARCO!$A:$BA,17,FALSE)</f>
        <v>Nivel Secundario (FINES)</v>
      </c>
      <c r="K11">
        <v>1</v>
      </c>
      <c r="M11">
        <f>+VLOOKUP($C11,MARCO!$A:$BA,20,FALSE)</f>
        <v>1</v>
      </c>
      <c r="N11" s="98" t="str">
        <f>+VLOOKUP($C11,MARCO!$A:$BA,22,FALSE)</f>
        <v>FINES</v>
      </c>
      <c r="O11" t="str">
        <f>+VLOOKUP($C11,MARCO!$A:$BA,23,FALSE)</f>
        <v>R16212223</v>
      </c>
      <c r="P11" t="str">
        <f>+VLOOKUP($C11,MARCO!$A:$BA,24,FALSE)</f>
        <v>FINES_R16212223</v>
      </c>
      <c r="Q11" s="98" t="str">
        <f>+VLOOKUP($C11,MARCO!$A:$BA,27,FALSE)</f>
        <v>SIN</v>
      </c>
      <c r="R11" t="str">
        <f>+IF(VLOOKUP($C11,MARCO!$A:$BA,29,FALSE)="PRIMEROS","ULTIMOS","PRIMEROS")</f>
        <v>ULTIMOS</v>
      </c>
      <c r="S11">
        <v>8</v>
      </c>
      <c r="T11">
        <f t="shared" si="0"/>
        <v>8</v>
      </c>
    </row>
    <row r="12" spans="1:26" x14ac:dyDescent="0.25">
      <c r="A12" s="101" t="str">
        <f t="shared" si="1"/>
        <v>D030F10059</v>
      </c>
      <c r="B12" s="104" t="str">
        <f>+IF(N12&lt;&gt;"Fines",CONCATENATE("El código ",A12," corresponde a ",H12," de ",G12,". En cada sección se debe encuestar a lxs ",R12," ",S12," estudiantes de la lista."),CONCATENATE("El código ",A12," corresponde a la comisión de FinEs ",MID(A12,6,5)," de la sede ",H12," de ",G12,". Se debe encuestar a lxs ",R12," ",S12," estudiantes de la comisión."))</f>
        <v>El código D030F10059 corresponde a la comisión de FinEs 10059 de la sede San Agustin de Esteban Echeverría. Se debe encuestar a lxs PRIMEROS 8 estudiantes de la comisión.</v>
      </c>
      <c r="C12" t="s">
        <v>8825</v>
      </c>
      <c r="D12" t="s">
        <v>8828</v>
      </c>
      <c r="E12" t="str">
        <f>+VLOOKUP($C12,MARCO!$A:$M,3,FALSE)</f>
        <v>05</v>
      </c>
      <c r="F12" t="str">
        <f>+VLOOKUP($C12,MARCO!$A:$M,4,FALSE)</f>
        <v>030</v>
      </c>
      <c r="G12" t="str">
        <f>+VLOOKUP($C12,MARCO!$A:$M,5,FALSE)</f>
        <v>Esteban Echeverría</v>
      </c>
      <c r="H12" t="str">
        <f>+VLOOKUP($C12,MARCO!$A:$M,13,FALSE)</f>
        <v>San Agustin</v>
      </c>
      <c r="I12" t="str">
        <f>+VLOOKUP($C12,MARCO!$A:$BA,17,FALSE)</f>
        <v>Nivel Secundario (FINES)</v>
      </c>
      <c r="K12">
        <v>1</v>
      </c>
      <c r="M12">
        <f>+VLOOKUP($C12,MARCO!$A:$BA,20,FALSE)</f>
        <v>1</v>
      </c>
      <c r="N12" s="98" t="str">
        <f>+VLOOKUP($C12,MARCO!$A:$BA,22,FALSE)</f>
        <v>FINES</v>
      </c>
      <c r="O12" t="str">
        <f>+VLOOKUP($C12,MARCO!$A:$BA,23,FALSE)</f>
        <v>R05</v>
      </c>
      <c r="P12" t="str">
        <f>+VLOOKUP($C12,MARCO!$A:$BA,24,FALSE)</f>
        <v>FINES_R05</v>
      </c>
      <c r="Q12" s="98" t="str">
        <f>+VLOOKUP($C12,MARCO!$A:$BA,27,FALSE)</f>
        <v>CON</v>
      </c>
      <c r="R12" t="str">
        <f>+IF(VLOOKUP($C12,MARCO!$A:$BA,29,FALSE)="PRIMEROS","ULTIMOS","PRIMEROS")</f>
        <v>PRIMEROS</v>
      </c>
      <c r="S12">
        <v>8</v>
      </c>
      <c r="T12">
        <f t="shared" si="0"/>
        <v>8</v>
      </c>
    </row>
    <row r="13" spans="1:26" x14ac:dyDescent="0.25">
      <c r="A13" s="101" t="str">
        <f t="shared" si="1"/>
        <v>D082F20001</v>
      </c>
      <c r="B13" s="104" t="str">
        <f>+IF(N13&lt;&gt;"Fines",CONCATENATE("El código ",A13," corresponde a ",H13," de ",G13,". En cada sección se debe encuestar a lxs ",R13," ",S13," estudiantes de la lista."),CONCATENATE("El código ",A13," corresponde a la comisión de FinEs ",MID(A13,6,5)," de la sede ",H13," de ",G13,". Se debe encuestar a lxs ",R13," ",S13," estudiantes de la comisión."))</f>
        <v>El código D082F20001 corresponde a la comisión de FinEs 20001 de la sede Escuela Primaria N°2 de Pila. Se debe encuestar a lxs PRIMEROS 8 estudiantes de la comisión.</v>
      </c>
      <c r="C13" t="s">
        <v>4583</v>
      </c>
      <c r="D13" t="s">
        <v>11388</v>
      </c>
      <c r="E13" t="str">
        <f>+VLOOKUP($C13,MARCO!$A:$M,3,FALSE)</f>
        <v>17</v>
      </c>
      <c r="F13" t="str">
        <f>+VLOOKUP($C13,MARCO!$A:$M,4,FALSE)</f>
        <v>082</v>
      </c>
      <c r="G13" t="str">
        <f>+VLOOKUP($C13,MARCO!$A:$M,5,FALSE)</f>
        <v>Pila</v>
      </c>
      <c r="H13" t="str">
        <f>+VLOOKUP($C13,MARCO!$A:$M,13,FALSE)</f>
        <v>Escuela Primaria N°2</v>
      </c>
      <c r="I13" t="str">
        <f>+VLOOKUP($C13,MARCO!$A:$BA,17,FALSE)</f>
        <v>Nivel Secundario (FINES)</v>
      </c>
      <c r="K13">
        <v>1</v>
      </c>
      <c r="M13">
        <f>+VLOOKUP($C13,MARCO!$A:$BA,20,FALSE)</f>
        <v>1</v>
      </c>
      <c r="N13" s="98" t="str">
        <f>+VLOOKUP($C13,MARCO!$A:$BA,22,FALSE)</f>
        <v>FINES</v>
      </c>
      <c r="O13" t="str">
        <f>+VLOOKUP($C13,MARCO!$A:$BA,23,FALSE)</f>
        <v>R15172425</v>
      </c>
      <c r="P13" t="str">
        <f>+VLOOKUP($C13,MARCO!$A:$BA,24,FALSE)</f>
        <v>FINES_R15172425</v>
      </c>
      <c r="Q13" s="98" t="str">
        <f>+VLOOKUP($C13,MARCO!$A:$BA,27,FALSE)</f>
        <v>SIN</v>
      </c>
      <c r="R13" t="str">
        <f>+IF(VLOOKUP($C13,MARCO!$A:$BA,29,FALSE)="PRIMEROS","ULTIMOS","PRIMEROS")</f>
        <v>PRIMEROS</v>
      </c>
      <c r="S13">
        <v>8</v>
      </c>
      <c r="T13">
        <f t="shared" si="0"/>
        <v>8</v>
      </c>
    </row>
    <row r="14" spans="1:26" x14ac:dyDescent="0.25">
      <c r="A14" s="101" t="str">
        <f t="shared" si="1"/>
        <v>D069F10197</v>
      </c>
      <c r="B14" s="104" t="str">
        <f>+IF(N14&lt;&gt;"Fines",CONCATENATE("El código ",A14," corresponde a ",H14," de ",G14,". En cada sección se debe encuestar a lxs ",R14," ",S14," estudiantes de la lista."),CONCATENATE("El código ",A14," corresponde a la comisión de FinEs ",MID(A14,6,5)," de la sede ",H14," de ",G14,". Se debe encuestar a lxs ",R14," ",S14," estudiantes de la comisión."))</f>
        <v>El código D069F10197 corresponde a la comisión de FinEs 10197 de la sede Caritas de La Matanza. Se debe encuestar a lxs ULTIMOS 8 estudiantes de la comisión.</v>
      </c>
      <c r="C14" t="s">
        <v>6605</v>
      </c>
      <c r="D14" t="s">
        <v>6661</v>
      </c>
      <c r="E14" t="str">
        <f>+VLOOKUP($C14,MARCO!$A:$M,3,FALSE)</f>
        <v>03</v>
      </c>
      <c r="F14" t="str">
        <f>+VLOOKUP($C14,MARCO!$A:$M,4,FALSE)</f>
        <v>069</v>
      </c>
      <c r="G14" t="str">
        <f>+VLOOKUP($C14,MARCO!$A:$M,5,FALSE)</f>
        <v>La Matanza</v>
      </c>
      <c r="H14" t="str">
        <f>+VLOOKUP($C14,MARCO!$A:$M,13,FALSE)</f>
        <v>Caritas</v>
      </c>
      <c r="I14" t="str">
        <f>+VLOOKUP($C14,MARCO!$A:$BA,17,FALSE)</f>
        <v>Nivel Secundario (FINES)</v>
      </c>
      <c r="K14">
        <v>1</v>
      </c>
      <c r="M14">
        <f>+VLOOKUP($C14,MARCO!$A:$BA,20,FALSE)</f>
        <v>1</v>
      </c>
      <c r="N14" s="98" t="str">
        <f>+VLOOKUP($C14,MARCO!$A:$BA,22,FALSE)</f>
        <v>FINES</v>
      </c>
      <c r="O14" t="str">
        <f>+VLOOKUP($C14,MARCO!$A:$BA,23,FALSE)</f>
        <v>R03</v>
      </c>
      <c r="P14" t="str">
        <f>+VLOOKUP($C14,MARCO!$A:$BA,24,FALSE)</f>
        <v>FINES_R03</v>
      </c>
      <c r="Q14" s="98" t="str">
        <f>+VLOOKUP($C14,MARCO!$A:$BA,27,FALSE)</f>
        <v>CON</v>
      </c>
      <c r="R14" t="str">
        <f>+IF(VLOOKUP($C14,MARCO!$A:$BA,29,FALSE)="PRIMEROS","ULTIMOS","PRIMEROS")</f>
        <v>ULTIMOS</v>
      </c>
      <c r="S14">
        <v>8</v>
      </c>
      <c r="T14">
        <f t="shared" si="0"/>
        <v>8</v>
      </c>
    </row>
    <row r="15" spans="1:26" s="12" customFormat="1" x14ac:dyDescent="0.25">
      <c r="A15" s="102" t="s">
        <v>1272</v>
      </c>
      <c r="B15" s="105" t="str">
        <f>+IF(N15&lt;&gt;"Fines",CONCATENATE("El código ",A15," corresponde a ",H15," de ",G15,". En cada sección se debe encuestar a lxs ",R15," ",S15," estudiantes de la lista."),CONCATENATE("El código ",A15," corresponde a la comisión de FinEs ",MID(A15,6,5)," de la sede ",H15," de ",G15,". Se debe encuestar a lxs ",R15," ",S15," estudiantes de la comisión."))</f>
        <v>El código 0071DE0722 corresponde a EEPA 722 de Merlo. En cada sección se debe encuestar a lxs PRIMEROS 3 estudiantes de la lista.</v>
      </c>
      <c r="C15" s="12" t="str">
        <f>+A15</f>
        <v>0071DE0722</v>
      </c>
      <c r="E15" s="12" t="str">
        <f>+VLOOKUP($C15,MARCO!$A:$M,3,FALSE)</f>
        <v>08</v>
      </c>
      <c r="F15" s="12" t="str">
        <f>+VLOOKUP($C15,MARCO!$A:$M,4,FALSE)</f>
        <v>071</v>
      </c>
      <c r="G15" s="12" t="str">
        <f>+VLOOKUP($C15,MARCO!$A:$M,5,FALSE)</f>
        <v>Merlo</v>
      </c>
      <c r="H15" s="12" t="str">
        <f>+VLOOKUP($C15,MARCO!$A:$M,13,FALSE)</f>
        <v>EEPA 722</v>
      </c>
      <c r="I15" s="12" t="str">
        <f>+VLOOKUP($C15,MARCO!$A:$BA,17,FALSE)</f>
        <v>Nivel Primario</v>
      </c>
      <c r="J15" s="12">
        <f>+VLOOKUP($C15,MARCO!$A:$BA,18,FALSE)</f>
        <v>200</v>
      </c>
      <c r="K15" s="12">
        <f>+VLOOKUP($C15,MARCO!$A:$BA,19,FALSE)</f>
        <v>10</v>
      </c>
      <c r="M15" s="12">
        <f>+VLOOKUP($C15,MARCO!$A:$BA,20,FALSE)</f>
        <v>1</v>
      </c>
      <c r="N15" s="99" t="str">
        <f>+VLOOKUP($C15,MARCO!$A:$BA,22,FALSE)</f>
        <v>ECE-EPA</v>
      </c>
      <c r="O15" s="12" t="str">
        <f>+VLOOKUP($C15,MARCO!$A:$BA,23,FALSE)</f>
        <v>UNICO</v>
      </c>
      <c r="P15" s="12" t="str">
        <f>+VLOOKUP($C15,MARCO!$A:$BA,24,FALSE)</f>
        <v>ECE-EPA_UNICO</v>
      </c>
      <c r="Q15" s="99" t="str">
        <f>+VLOOKUP($C15,MARCO!$A:$BA,27,FALSE)</f>
        <v>CON</v>
      </c>
      <c r="R15" s="12" t="str">
        <f>+IF(VLOOKUP($C15,MARCO!$A:$BA,29,FALSE)="PRIMEROS","ULTIMOS","PRIMEROS")</f>
        <v>PRIMEROS</v>
      </c>
      <c r="S15" s="12">
        <v>3</v>
      </c>
      <c r="T15" s="12">
        <f>+K15*S15</f>
        <v>30</v>
      </c>
      <c r="W15" s="95"/>
      <c r="X15" s="95"/>
      <c r="Y15" s="96"/>
      <c r="Z15" s="95"/>
    </row>
    <row r="16" spans="1:26" s="12" customFormat="1" x14ac:dyDescent="0.25">
      <c r="A16" s="102" t="s">
        <v>1291</v>
      </c>
      <c r="B16" s="105" t="str">
        <f>+IF(N16&lt;&gt;"Fines",CONCATENATE("El código ",A16," corresponde a ",H16," de ",G16,". En cada sección se debe encuestar a lxs ",R16," ",S16," estudiantes de la lista."),CONCATENATE("El código ",A16," corresponde a la comisión de FinEs ",MID(A16,6,5)," de la sede ",H16," de ",G16,". Se debe encuestar a lxs ",R16," ",S16," estudiantes de la comisión."))</f>
        <v>El código 0071DM0468 corresponde a CENS 468 de Merlo. En cada sección se debe encuestar a lxs ULTIMOS 3 estudiantes de la lista.</v>
      </c>
      <c r="C16" s="12" t="str">
        <f>+A16</f>
        <v>0071DM0468</v>
      </c>
      <c r="E16" s="12" t="str">
        <f>+VLOOKUP($C16,MARCO!$A:$M,3,FALSE)</f>
        <v>08</v>
      </c>
      <c r="F16" s="12" t="str">
        <f>+VLOOKUP($C16,MARCO!$A:$M,4,FALSE)</f>
        <v>071</v>
      </c>
      <c r="G16" s="12" t="str">
        <f>+VLOOKUP($C16,MARCO!$A:$M,5,FALSE)</f>
        <v>Merlo</v>
      </c>
      <c r="H16" s="12" t="str">
        <f>+VLOOKUP($C16,MARCO!$A:$M,13,FALSE)</f>
        <v>CENS 468</v>
      </c>
      <c r="I16" s="12" t="str">
        <f>+VLOOKUP($C16,MARCO!$A:$BA,17,FALSE)</f>
        <v>Nivel Secundario</v>
      </c>
      <c r="J16" s="12">
        <f>+VLOOKUP($C16,MARCO!$A:$BA,18,FALSE)</f>
        <v>240</v>
      </c>
      <c r="K16" s="12">
        <f>+VLOOKUP($C16,MARCO!$A:$BA,19,FALSE)</f>
        <v>12</v>
      </c>
      <c r="M16" s="12">
        <f>+VLOOKUP($C16,MARCO!$A:$BA,20,FALSE)</f>
        <v>1</v>
      </c>
      <c r="N16" s="99" t="str">
        <f>+VLOOKUP($C16,MARCO!$A:$BA,22,FALSE)</f>
        <v>ECE-CENS</v>
      </c>
      <c r="O16" s="12" t="str">
        <f>+VLOOKUP($C16,MARCO!$A:$BA,23,FALSE)</f>
        <v>UNICO</v>
      </c>
      <c r="P16" s="12" t="str">
        <f>+VLOOKUP($C16,MARCO!$A:$BA,24,FALSE)</f>
        <v>ECE-CENS_UNICO</v>
      </c>
      <c r="Q16" s="99" t="str">
        <f>+VLOOKUP($C16,MARCO!$A:$BA,27,FALSE)</f>
        <v>CON</v>
      </c>
      <c r="R16" s="12" t="str">
        <f>+IF(VLOOKUP($C16,MARCO!$A:$BA,29,FALSE)="PRIMEROS","ULTIMOS","PRIMEROS")</f>
        <v>ULTIMOS</v>
      </c>
      <c r="S16" s="12">
        <v>3</v>
      </c>
      <c r="T16" s="12">
        <f>+K16*S16</f>
        <v>36</v>
      </c>
      <c r="W16" s="95"/>
      <c r="X16" s="95"/>
      <c r="Y16" s="96"/>
      <c r="Z16" s="9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F62A3-3280-466D-9DD4-83FE836DCF38}">
  <dimension ref="A1:H14"/>
  <sheetViews>
    <sheetView workbookViewId="0">
      <selection activeCell="H14" sqref="A1:H14"/>
    </sheetView>
  </sheetViews>
  <sheetFormatPr baseColWidth="10" defaultRowHeight="15" x14ac:dyDescent="0.25"/>
  <cols>
    <col min="1" max="1" width="6.7109375" bestFit="1" customWidth="1"/>
    <col min="2" max="2" width="19" bestFit="1" customWidth="1"/>
    <col min="3" max="3" width="13.7109375" bestFit="1" customWidth="1"/>
    <col min="7" max="7" width="14.85546875" customWidth="1"/>
    <col min="8" max="8" width="16.140625" style="65" customWidth="1"/>
  </cols>
  <sheetData>
    <row r="1" spans="1:8" ht="45.75" thickBot="1" x14ac:dyDescent="0.3">
      <c r="A1" s="94" t="s">
        <v>2120</v>
      </c>
      <c r="B1" s="91" t="s">
        <v>2157</v>
      </c>
      <c r="C1" s="92" t="s">
        <v>18521</v>
      </c>
      <c r="D1" s="92" t="s">
        <v>18522</v>
      </c>
      <c r="E1" s="92" t="s">
        <v>18523</v>
      </c>
      <c r="F1" s="92" t="s">
        <v>18524</v>
      </c>
      <c r="G1" s="92" t="s">
        <v>18525</v>
      </c>
      <c r="H1" s="93" t="s">
        <v>18526</v>
      </c>
    </row>
    <row r="2" spans="1:8" ht="17.25" x14ac:dyDescent="0.25">
      <c r="A2" s="71" t="str">
        <f>+Piloto!N2</f>
        <v>EPA</v>
      </c>
      <c r="B2" s="72" t="str">
        <f>+Piloto!G2</f>
        <v>General Pueyrredón</v>
      </c>
      <c r="C2" s="73" t="str">
        <f>+MID(Piloto!H2,1,8)</f>
        <v>EEPA 705</v>
      </c>
      <c r="D2" s="74" t="str">
        <f>+IF(A2="FINES",MID(Piloto!A2,6,5),"TODAS")</f>
        <v>TODAS</v>
      </c>
      <c r="E2" s="74">
        <f>+Piloto!S2</f>
        <v>4</v>
      </c>
      <c r="F2" s="74">
        <f>+Piloto!T2</f>
        <v>24</v>
      </c>
      <c r="G2" s="75" t="str">
        <f>+Piloto!R2</f>
        <v>ULTIMOS</v>
      </c>
      <c r="H2" s="67" t="str">
        <f>+Piloto!A2</f>
        <v>0043DE0705</v>
      </c>
    </row>
    <row r="3" spans="1:8" ht="17.25" x14ac:dyDescent="0.25">
      <c r="A3" s="76" t="str">
        <f>+Piloto!N3</f>
        <v>EPA</v>
      </c>
      <c r="B3" s="77" t="str">
        <f>+Piloto!G3</f>
        <v>Tandil</v>
      </c>
      <c r="C3" s="66" t="str">
        <f>+Piloto!H3</f>
        <v>EEPA 705</v>
      </c>
      <c r="D3" s="56" t="str">
        <f>+IF(A3="FINES",MID(Piloto!A3,6,5),"TODAS")</f>
        <v>TODAS</v>
      </c>
      <c r="E3" s="56">
        <f>+Piloto!S3</f>
        <v>8</v>
      </c>
      <c r="F3" s="56">
        <f>+Piloto!T3</f>
        <v>24</v>
      </c>
      <c r="G3" s="78" t="str">
        <f>+Piloto!R3</f>
        <v>ULTIMOS</v>
      </c>
      <c r="H3" s="68" t="str">
        <f>+Piloto!A3</f>
        <v>0102DE0705</v>
      </c>
    </row>
    <row r="4" spans="1:8" ht="18" thickBot="1" x14ac:dyDescent="0.3">
      <c r="A4" s="79" t="str">
        <f>+Piloto!N4</f>
        <v>EPA</v>
      </c>
      <c r="B4" s="80" t="str">
        <f>+Piloto!G4</f>
        <v>José C. Paz</v>
      </c>
      <c r="C4" s="81" t="str">
        <f>+Piloto!H4</f>
        <v>EEPA 702</v>
      </c>
      <c r="D4" s="82" t="str">
        <f>+IF(A4="FINES",MID(Piloto!A4,6,5),"TODAS")</f>
        <v>TODAS</v>
      </c>
      <c r="E4" s="82">
        <f>+Piloto!S4</f>
        <v>3</v>
      </c>
      <c r="F4" s="82">
        <f>+Piloto!T4</f>
        <v>27</v>
      </c>
      <c r="G4" s="83" t="str">
        <f>+Piloto!R4</f>
        <v>ULTIMOS</v>
      </c>
      <c r="H4" s="69" t="str">
        <f>+Piloto!A4</f>
        <v>0132DE0702</v>
      </c>
    </row>
    <row r="5" spans="1:8" ht="17.25" x14ac:dyDescent="0.25">
      <c r="A5" s="71" t="str">
        <f>+Piloto!N5</f>
        <v>CENS</v>
      </c>
      <c r="B5" s="72" t="str">
        <f>+Piloto!G5</f>
        <v>Tornquist</v>
      </c>
      <c r="C5" s="73" t="str">
        <f>+Piloto!H5</f>
        <v>CENS 451</v>
      </c>
      <c r="D5" s="74" t="str">
        <f>+IF(A5="FINES",MID(Piloto!A5,6,5),"TODAS")</f>
        <v>TODAS</v>
      </c>
      <c r="E5" s="74">
        <f>+Piloto!S5</f>
        <v>3</v>
      </c>
      <c r="F5" s="74">
        <f>+Piloto!T5</f>
        <v>12</v>
      </c>
      <c r="G5" s="75" t="str">
        <f>+Piloto!R5</f>
        <v>PRIMEROS</v>
      </c>
      <c r="H5" s="67" t="str">
        <f>+Piloto!A5</f>
        <v>0105DM0451</v>
      </c>
    </row>
    <row r="6" spans="1:8" ht="17.25" x14ac:dyDescent="0.25">
      <c r="A6" s="76" t="str">
        <f>+Piloto!N6</f>
        <v>CENS</v>
      </c>
      <c r="B6" s="77" t="str">
        <f>+Piloto!G6</f>
        <v>Lezama</v>
      </c>
      <c r="C6" s="66" t="str">
        <f>+Piloto!H6</f>
        <v>CENS 451</v>
      </c>
      <c r="D6" s="56" t="str">
        <f>+IF(A6="FINES",MID(Piloto!A6,6,5),"TODAS")</f>
        <v>TODAS</v>
      </c>
      <c r="E6" s="56">
        <f>+Piloto!S6</f>
        <v>3</v>
      </c>
      <c r="F6" s="56">
        <f>+Piloto!T6</f>
        <v>12</v>
      </c>
      <c r="G6" s="78" t="str">
        <f>+Piloto!R6</f>
        <v>PRIMEROS</v>
      </c>
      <c r="H6" s="68" t="str">
        <f>+Piloto!A6</f>
        <v>0137DM0451</v>
      </c>
    </row>
    <row r="7" spans="1:8" ht="18" thickBot="1" x14ac:dyDescent="0.3">
      <c r="A7" s="79" t="str">
        <f>+Piloto!N7</f>
        <v>CENS</v>
      </c>
      <c r="B7" s="80" t="str">
        <f>+Piloto!G7</f>
        <v>Berazategui</v>
      </c>
      <c r="C7" s="81" t="str">
        <f>+Piloto!H7</f>
        <v>CENS 458</v>
      </c>
      <c r="D7" s="82" t="str">
        <f>+IF(A7="FINES",MID(Piloto!A7,6,5),"TODAS")</f>
        <v>TODAS</v>
      </c>
      <c r="E7" s="82">
        <f>+Piloto!S7</f>
        <v>2</v>
      </c>
      <c r="F7" s="82">
        <f>+Piloto!T7</f>
        <v>20</v>
      </c>
      <c r="G7" s="83" t="str">
        <f>+Piloto!R7</f>
        <v>ULTIMOS</v>
      </c>
      <c r="H7" s="69" t="str">
        <f>+Piloto!A7</f>
        <v>0119DM0458</v>
      </c>
    </row>
    <row r="8" spans="1:8" ht="18" thickBot="1" x14ac:dyDescent="0.3">
      <c r="A8" s="84" t="str">
        <f>+Piloto!N8</f>
        <v>CEBAS</v>
      </c>
      <c r="B8" s="85" t="str">
        <f>+Piloto!G8</f>
        <v>La Plata</v>
      </c>
      <c r="C8" s="86" t="s">
        <v>18527</v>
      </c>
      <c r="D8" s="87" t="str">
        <f>+IF(A8="FINES",MID(Piloto!A8,6,5),"TODAS")</f>
        <v>TODAS</v>
      </c>
      <c r="E8" s="87">
        <f>+Piloto!S8</f>
        <v>6</v>
      </c>
      <c r="F8" s="87">
        <f>+Piloto!T8</f>
        <v>6</v>
      </c>
      <c r="G8" s="88" t="str">
        <f>+Piloto!R8</f>
        <v>PRIMEROS</v>
      </c>
      <c r="H8" s="70" t="str">
        <f>+Piloto!A8</f>
        <v>0001DS0048</v>
      </c>
    </row>
    <row r="9" spans="1:8" ht="17.25" x14ac:dyDescent="0.25">
      <c r="A9" s="71" t="str">
        <f>+Piloto!N9</f>
        <v>FINES</v>
      </c>
      <c r="B9" s="72" t="str">
        <f>+Piloto!G9</f>
        <v>San Vicente</v>
      </c>
      <c r="C9" s="73" t="s">
        <v>18528</v>
      </c>
      <c r="D9" s="89" t="str">
        <f>+IF(A9="FINES",MID(Piloto!A9,6,5),"TODAS")</f>
        <v>00134</v>
      </c>
      <c r="E9" s="74">
        <f>+Piloto!S9</f>
        <v>8</v>
      </c>
      <c r="F9" s="74">
        <f>+Piloto!T9</f>
        <v>8</v>
      </c>
      <c r="G9" s="75" t="str">
        <f>+Piloto!R9</f>
        <v>ULTIMOS</v>
      </c>
      <c r="H9" s="67" t="str">
        <f>+Piloto!A9</f>
        <v>D099F00134</v>
      </c>
    </row>
    <row r="10" spans="1:8" ht="17.25" x14ac:dyDescent="0.25">
      <c r="A10" s="76" t="str">
        <f>+Piloto!N10</f>
        <v>FINES</v>
      </c>
      <c r="B10" s="77" t="str">
        <f>+Piloto!G10</f>
        <v>25 de Mayo</v>
      </c>
      <c r="C10" s="66" t="s">
        <v>2210</v>
      </c>
      <c r="D10" s="55" t="str">
        <f>+IF(A10="FINES",MID(Piloto!A10,6,5),"TODAS")</f>
        <v>00083</v>
      </c>
      <c r="E10" s="56">
        <f>+Piloto!S10</f>
        <v>8</v>
      </c>
      <c r="F10" s="56">
        <f>+Piloto!T10</f>
        <v>8</v>
      </c>
      <c r="G10" s="78" t="str">
        <f>+Piloto!R10</f>
        <v>ULTIMOS</v>
      </c>
      <c r="H10" s="68" t="str">
        <f>+Piloto!A10</f>
        <v>D108F00083</v>
      </c>
    </row>
    <row r="11" spans="1:8" ht="17.25" x14ac:dyDescent="0.25">
      <c r="A11" s="76" t="str">
        <f>+Piloto!N11</f>
        <v>FINES</v>
      </c>
      <c r="B11" s="77" t="str">
        <f>+Piloto!G11</f>
        <v>Adolfo Alsina</v>
      </c>
      <c r="C11" s="66" t="s">
        <v>2184</v>
      </c>
      <c r="D11" s="55" t="str">
        <f>+IF(A11="FINES",MID(Piloto!A11,6,5),"TODAS")</f>
        <v>20002</v>
      </c>
      <c r="E11" s="56">
        <f>+Piloto!S11</f>
        <v>8</v>
      </c>
      <c r="F11" s="56">
        <f>+Piloto!T11</f>
        <v>8</v>
      </c>
      <c r="G11" s="78" t="str">
        <f>+Piloto!R11</f>
        <v>ULTIMOS</v>
      </c>
      <c r="H11" s="68" t="str">
        <f>+Piloto!A11</f>
        <v>D002F20002</v>
      </c>
    </row>
    <row r="12" spans="1:8" ht="17.25" x14ac:dyDescent="0.25">
      <c r="A12" s="76" t="str">
        <f>+Piloto!N12</f>
        <v>FINES</v>
      </c>
      <c r="B12" s="77" t="str">
        <f>+Piloto!G12</f>
        <v>Esteban Echeverría</v>
      </c>
      <c r="C12" s="66" t="str">
        <f>+Piloto!H12</f>
        <v>San Agustin</v>
      </c>
      <c r="D12" s="55" t="str">
        <f>+IF(A12="FINES",MID(Piloto!A12,6,5),"TODAS")</f>
        <v>10059</v>
      </c>
      <c r="E12" s="56">
        <f>+Piloto!S12</f>
        <v>8</v>
      </c>
      <c r="F12" s="56">
        <f>+Piloto!T12</f>
        <v>8</v>
      </c>
      <c r="G12" s="78" t="str">
        <f>+Piloto!R12</f>
        <v>PRIMEROS</v>
      </c>
      <c r="H12" s="68" t="str">
        <f>+Piloto!A12</f>
        <v>D030F10059</v>
      </c>
    </row>
    <row r="13" spans="1:8" ht="17.25" x14ac:dyDescent="0.25">
      <c r="A13" s="76" t="str">
        <f>+Piloto!N13</f>
        <v>FINES</v>
      </c>
      <c r="B13" s="77" t="str">
        <f>+Piloto!G13</f>
        <v>Pila</v>
      </c>
      <c r="C13" s="66" t="s">
        <v>18529</v>
      </c>
      <c r="D13" s="55" t="str">
        <f>+IF(A13="FINES",MID(Piloto!A13,6,5),"TODAS")</f>
        <v>20001</v>
      </c>
      <c r="E13" s="56">
        <f>+Piloto!S13</f>
        <v>8</v>
      </c>
      <c r="F13" s="56">
        <f>+Piloto!T13</f>
        <v>8</v>
      </c>
      <c r="G13" s="78" t="str">
        <f>+Piloto!R13</f>
        <v>PRIMEROS</v>
      </c>
      <c r="H13" s="68" t="str">
        <f>+Piloto!A13</f>
        <v>D082F20001</v>
      </c>
    </row>
    <row r="14" spans="1:8" ht="18" thickBot="1" x14ac:dyDescent="0.3">
      <c r="A14" s="79" t="str">
        <f>+Piloto!N14</f>
        <v>FINES</v>
      </c>
      <c r="B14" s="80" t="str">
        <f>+Piloto!G14</f>
        <v>La Matanza</v>
      </c>
      <c r="C14" s="81" t="str">
        <f>+Piloto!H14</f>
        <v>Caritas</v>
      </c>
      <c r="D14" s="90" t="str">
        <f>+IF(A14="FINES",MID(Piloto!A14,6,5),"TODAS")</f>
        <v>10197</v>
      </c>
      <c r="E14" s="82">
        <f>+Piloto!S14</f>
        <v>8</v>
      </c>
      <c r="F14" s="82">
        <f>+Piloto!T14</f>
        <v>8</v>
      </c>
      <c r="G14" s="83" t="str">
        <f>+Piloto!R14</f>
        <v>ULTIMOS</v>
      </c>
      <c r="H14" s="69" t="str">
        <f>+Piloto!A14</f>
        <v>D069F10197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L3824"/>
  <sheetViews>
    <sheetView workbookViewId="0">
      <selection activeCell="F3834" sqref="F3834"/>
    </sheetView>
  </sheetViews>
  <sheetFormatPr baseColWidth="10" defaultRowHeight="15" x14ac:dyDescent="0.25"/>
  <cols>
    <col min="1" max="1" width="6.28515625" style="6" bestFit="1" customWidth="1"/>
    <col min="2" max="2" width="13.28515625" style="6" customWidth="1"/>
    <col min="3" max="3" width="5" style="6" bestFit="1" customWidth="1"/>
    <col min="4" max="4" width="20.42578125" style="6" bestFit="1" customWidth="1"/>
    <col min="5" max="5" width="45" style="44" bestFit="1" customWidth="1"/>
    <col min="6" max="6" width="45.7109375" style="6" bestFit="1" customWidth="1"/>
    <col min="7" max="7" width="21.5703125" style="6" bestFit="1" customWidth="1"/>
    <col min="8" max="8" width="17.5703125" style="6" bestFit="1" customWidth="1"/>
    <col min="9" max="9" width="22.7109375" style="6" bestFit="1" customWidth="1"/>
    <col min="10" max="10" width="7" style="6" bestFit="1" customWidth="1"/>
    <col min="11" max="11" width="8.28515625" style="6" bestFit="1" customWidth="1"/>
    <col min="12" max="12" width="44.28515625" style="6" bestFit="1" customWidth="1"/>
  </cols>
  <sheetData>
    <row r="1" spans="1:12" ht="15.75" thickBot="1" x14ac:dyDescent="0.3">
      <c r="A1" s="27" t="s">
        <v>2400</v>
      </c>
      <c r="B1" s="28" t="s">
        <v>2157</v>
      </c>
      <c r="C1" s="28" t="s">
        <v>2116</v>
      </c>
      <c r="D1" s="28" t="s">
        <v>2401</v>
      </c>
      <c r="E1" s="29" t="s">
        <v>2402</v>
      </c>
      <c r="F1" s="28" t="s">
        <v>2403</v>
      </c>
      <c r="G1" s="28" t="s">
        <v>2404</v>
      </c>
      <c r="H1" s="28" t="s">
        <v>2405</v>
      </c>
      <c r="I1" s="28" t="s">
        <v>2406</v>
      </c>
      <c r="J1" s="28" t="s">
        <v>2407</v>
      </c>
      <c r="K1" s="28" t="s">
        <v>2408</v>
      </c>
      <c r="L1" s="30" t="s">
        <v>2409</v>
      </c>
    </row>
    <row r="2" spans="1:12" ht="15.75" hidden="1" thickBot="1" x14ac:dyDescent="0.3">
      <c r="A2" s="31" t="s">
        <v>2375</v>
      </c>
      <c r="B2" s="32" t="s">
        <v>18</v>
      </c>
      <c r="C2" s="33" t="s">
        <v>2371</v>
      </c>
      <c r="D2" s="33" t="s">
        <v>2410</v>
      </c>
      <c r="E2" s="34" t="s">
        <v>2411</v>
      </c>
      <c r="F2" s="32" t="s">
        <v>2412</v>
      </c>
      <c r="G2" s="33" t="s">
        <v>2413</v>
      </c>
      <c r="H2" s="32" t="s">
        <v>2414</v>
      </c>
      <c r="I2" s="32" t="s">
        <v>2415</v>
      </c>
      <c r="J2" s="33" t="s">
        <v>2370</v>
      </c>
      <c r="K2" s="32">
        <v>19</v>
      </c>
      <c r="L2" s="35"/>
    </row>
    <row r="3" spans="1:12" ht="15.75" hidden="1" thickBot="1" x14ac:dyDescent="0.3">
      <c r="A3" s="31" t="s">
        <v>2375</v>
      </c>
      <c r="B3" s="32" t="s">
        <v>18</v>
      </c>
      <c r="C3" s="33" t="s">
        <v>2369</v>
      </c>
      <c r="D3" s="33" t="s">
        <v>2416</v>
      </c>
      <c r="E3" s="34" t="s">
        <v>2417</v>
      </c>
      <c r="F3" s="32" t="s">
        <v>2418</v>
      </c>
      <c r="G3" s="33" t="s">
        <v>2419</v>
      </c>
      <c r="H3" s="32" t="s">
        <v>2414</v>
      </c>
      <c r="I3" s="32" t="s">
        <v>2415</v>
      </c>
      <c r="J3" s="33" t="s">
        <v>2373</v>
      </c>
      <c r="K3" s="32">
        <v>10</v>
      </c>
      <c r="L3" s="35"/>
    </row>
    <row r="4" spans="1:12" ht="15.75" hidden="1" thickBot="1" x14ac:dyDescent="0.3">
      <c r="A4" s="31" t="s">
        <v>2375</v>
      </c>
      <c r="B4" s="32" t="s">
        <v>18</v>
      </c>
      <c r="C4" s="33" t="s">
        <v>2420</v>
      </c>
      <c r="D4" s="33" t="s">
        <v>2421</v>
      </c>
      <c r="E4" s="34" t="s">
        <v>2422</v>
      </c>
      <c r="F4" s="32" t="s">
        <v>2423</v>
      </c>
      <c r="G4" s="33" t="s">
        <v>2424</v>
      </c>
      <c r="H4" s="32" t="s">
        <v>2414</v>
      </c>
      <c r="I4" s="32" t="s">
        <v>2415</v>
      </c>
      <c r="J4" s="33" t="s">
        <v>2373</v>
      </c>
      <c r="K4" s="32">
        <v>38</v>
      </c>
      <c r="L4" s="35"/>
    </row>
    <row r="5" spans="1:12" ht="15.75" hidden="1" thickBot="1" x14ac:dyDescent="0.3">
      <c r="A5" s="31" t="s">
        <v>2375</v>
      </c>
      <c r="B5" s="32" t="s">
        <v>18</v>
      </c>
      <c r="C5" s="33" t="s">
        <v>2371</v>
      </c>
      <c r="D5" s="33" t="s">
        <v>2425</v>
      </c>
      <c r="E5" s="34" t="s">
        <v>2426</v>
      </c>
      <c r="F5" s="32" t="s">
        <v>2427</v>
      </c>
      <c r="G5" s="33" t="s">
        <v>2428</v>
      </c>
      <c r="H5" s="32" t="s">
        <v>2414</v>
      </c>
      <c r="I5" s="32" t="s">
        <v>2415</v>
      </c>
      <c r="J5" s="33" t="s">
        <v>2373</v>
      </c>
      <c r="K5" s="32">
        <v>16</v>
      </c>
      <c r="L5" s="35"/>
    </row>
    <row r="6" spans="1:12" ht="15.75" hidden="1" thickBot="1" x14ac:dyDescent="0.3">
      <c r="A6" s="31" t="s">
        <v>2375</v>
      </c>
      <c r="B6" s="32" t="s">
        <v>18</v>
      </c>
      <c r="C6" s="33" t="s">
        <v>2429</v>
      </c>
      <c r="D6" s="33" t="s">
        <v>2430</v>
      </c>
      <c r="E6" s="34" t="s">
        <v>2431</v>
      </c>
      <c r="F6" s="32" t="s">
        <v>2432</v>
      </c>
      <c r="G6" s="33" t="s">
        <v>2433</v>
      </c>
      <c r="H6" s="32" t="s">
        <v>2414</v>
      </c>
      <c r="I6" s="32" t="s">
        <v>2415</v>
      </c>
      <c r="J6" s="33" t="s">
        <v>2373</v>
      </c>
      <c r="K6" s="32">
        <v>10</v>
      </c>
      <c r="L6" s="35"/>
    </row>
    <row r="7" spans="1:12" ht="15.75" hidden="1" thickBot="1" x14ac:dyDescent="0.3">
      <c r="A7" s="31" t="s">
        <v>2375</v>
      </c>
      <c r="B7" s="32" t="s">
        <v>18</v>
      </c>
      <c r="C7" s="33" t="s">
        <v>2434</v>
      </c>
      <c r="D7" s="33" t="s">
        <v>2435</v>
      </c>
      <c r="E7" s="34" t="s">
        <v>2436</v>
      </c>
      <c r="F7" s="32" t="s">
        <v>2437</v>
      </c>
      <c r="G7" s="33" t="s">
        <v>2438</v>
      </c>
      <c r="H7" s="32" t="s">
        <v>2414</v>
      </c>
      <c r="I7" s="32" t="s">
        <v>2415</v>
      </c>
      <c r="J7" s="33" t="s">
        <v>2365</v>
      </c>
      <c r="K7" s="32">
        <v>13</v>
      </c>
      <c r="L7" s="35"/>
    </row>
    <row r="8" spans="1:12" ht="15.75" hidden="1" thickBot="1" x14ac:dyDescent="0.3">
      <c r="A8" s="31" t="s">
        <v>2375</v>
      </c>
      <c r="B8" s="32" t="s">
        <v>18</v>
      </c>
      <c r="C8" s="33" t="s">
        <v>2429</v>
      </c>
      <c r="D8" s="33" t="s">
        <v>2439</v>
      </c>
      <c r="E8" s="34" t="s">
        <v>2440</v>
      </c>
      <c r="F8" s="32" t="s">
        <v>2441</v>
      </c>
      <c r="G8" s="33" t="s">
        <v>2442</v>
      </c>
      <c r="H8" s="32" t="s">
        <v>2414</v>
      </c>
      <c r="I8" s="32" t="s">
        <v>2415</v>
      </c>
      <c r="J8" s="33" t="s">
        <v>2365</v>
      </c>
      <c r="K8" s="32">
        <v>8</v>
      </c>
      <c r="L8" s="36" t="s">
        <v>2443</v>
      </c>
    </row>
    <row r="9" spans="1:12" ht="15.75" hidden="1" thickBot="1" x14ac:dyDescent="0.3">
      <c r="A9" s="31" t="s">
        <v>2375</v>
      </c>
      <c r="B9" s="32" t="s">
        <v>18</v>
      </c>
      <c r="C9" s="33" t="s">
        <v>2420</v>
      </c>
      <c r="D9" s="33" t="s">
        <v>2421</v>
      </c>
      <c r="E9" s="34" t="s">
        <v>2422</v>
      </c>
      <c r="F9" s="32" t="s">
        <v>2423</v>
      </c>
      <c r="G9" s="33" t="s">
        <v>2444</v>
      </c>
      <c r="H9" s="32" t="s">
        <v>2414</v>
      </c>
      <c r="I9" s="32" t="s">
        <v>2415</v>
      </c>
      <c r="J9" s="33" t="s">
        <v>2368</v>
      </c>
      <c r="K9" s="32">
        <v>24</v>
      </c>
      <c r="L9" s="35"/>
    </row>
    <row r="10" spans="1:12" ht="15.75" hidden="1" thickBot="1" x14ac:dyDescent="0.3">
      <c r="A10" s="31" t="s">
        <v>2375</v>
      </c>
      <c r="B10" s="32" t="s">
        <v>18</v>
      </c>
      <c r="C10" s="33" t="s">
        <v>2369</v>
      </c>
      <c r="D10" s="33" t="s">
        <v>2445</v>
      </c>
      <c r="E10" s="34" t="s">
        <v>2446</v>
      </c>
      <c r="F10" s="32" t="s">
        <v>2447</v>
      </c>
      <c r="G10" s="33" t="s">
        <v>2448</v>
      </c>
      <c r="H10" s="32" t="s">
        <v>2414</v>
      </c>
      <c r="I10" s="32" t="s">
        <v>2415</v>
      </c>
      <c r="J10" s="33" t="s">
        <v>2368</v>
      </c>
      <c r="K10" s="32">
        <v>16</v>
      </c>
      <c r="L10" s="35"/>
    </row>
    <row r="11" spans="1:12" ht="15.75" hidden="1" thickBot="1" x14ac:dyDescent="0.3">
      <c r="A11" s="31" t="s">
        <v>2375</v>
      </c>
      <c r="B11" s="32" t="s">
        <v>18</v>
      </c>
      <c r="C11" s="33" t="s">
        <v>2434</v>
      </c>
      <c r="D11" s="33" t="s">
        <v>2449</v>
      </c>
      <c r="E11" s="34" t="s">
        <v>2450</v>
      </c>
      <c r="F11" s="32" t="s">
        <v>2451</v>
      </c>
      <c r="G11" s="33" t="s">
        <v>2452</v>
      </c>
      <c r="H11" s="32" t="s">
        <v>2414</v>
      </c>
      <c r="I11" s="32" t="s">
        <v>2415</v>
      </c>
      <c r="J11" s="33" t="s">
        <v>2373</v>
      </c>
      <c r="K11" s="32">
        <v>23</v>
      </c>
      <c r="L11" s="35"/>
    </row>
    <row r="12" spans="1:12" ht="15.75" hidden="1" thickBot="1" x14ac:dyDescent="0.3">
      <c r="A12" s="31" t="s">
        <v>2375</v>
      </c>
      <c r="B12" s="32" t="s">
        <v>18</v>
      </c>
      <c r="C12" s="33" t="s">
        <v>2374</v>
      </c>
      <c r="D12" s="33" t="s">
        <v>2453</v>
      </c>
      <c r="E12" s="34" t="s">
        <v>2454</v>
      </c>
      <c r="F12" s="32" t="s">
        <v>2455</v>
      </c>
      <c r="G12" s="33" t="s">
        <v>2456</v>
      </c>
      <c r="H12" s="32" t="s">
        <v>2414</v>
      </c>
      <c r="I12" s="32" t="s">
        <v>2415</v>
      </c>
      <c r="J12" s="33" t="s">
        <v>2367</v>
      </c>
      <c r="K12" s="32">
        <v>12</v>
      </c>
      <c r="L12" s="35"/>
    </row>
    <row r="13" spans="1:12" ht="15.75" hidden="1" thickBot="1" x14ac:dyDescent="0.3">
      <c r="A13" s="31" t="s">
        <v>2375</v>
      </c>
      <c r="B13" s="32" t="s">
        <v>18</v>
      </c>
      <c r="C13" s="33" t="s">
        <v>2420</v>
      </c>
      <c r="D13" s="33" t="s">
        <v>2421</v>
      </c>
      <c r="E13" s="34" t="s">
        <v>2422</v>
      </c>
      <c r="F13" s="32" t="s">
        <v>2423</v>
      </c>
      <c r="G13" s="33" t="s">
        <v>2457</v>
      </c>
      <c r="H13" s="32" t="s">
        <v>2414</v>
      </c>
      <c r="I13" s="32" t="s">
        <v>2415</v>
      </c>
      <c r="J13" s="33" t="s">
        <v>2375</v>
      </c>
      <c r="K13" s="32">
        <v>20</v>
      </c>
      <c r="L13" s="35"/>
    </row>
    <row r="14" spans="1:12" ht="15.75" hidden="1" thickBot="1" x14ac:dyDescent="0.3">
      <c r="A14" s="31" t="s">
        <v>2375</v>
      </c>
      <c r="B14" s="32" t="s">
        <v>18</v>
      </c>
      <c r="C14" s="33" t="s">
        <v>2371</v>
      </c>
      <c r="D14" s="33" t="s">
        <v>2458</v>
      </c>
      <c r="E14" s="34" t="s">
        <v>2436</v>
      </c>
      <c r="F14" s="32" t="s">
        <v>2437</v>
      </c>
      <c r="G14" s="33" t="s">
        <v>2459</v>
      </c>
      <c r="H14" s="32" t="s">
        <v>2414</v>
      </c>
      <c r="I14" s="32" t="s">
        <v>2415</v>
      </c>
      <c r="J14" s="33" t="s">
        <v>2375</v>
      </c>
      <c r="K14" s="32">
        <v>32</v>
      </c>
      <c r="L14" s="35"/>
    </row>
    <row r="15" spans="1:12" ht="15.75" hidden="1" thickBot="1" x14ac:dyDescent="0.3">
      <c r="A15" s="31" t="s">
        <v>2375</v>
      </c>
      <c r="B15" s="32" t="s">
        <v>18</v>
      </c>
      <c r="C15" s="33" t="s">
        <v>2371</v>
      </c>
      <c r="D15" s="33" t="s">
        <v>2460</v>
      </c>
      <c r="E15" s="34" t="s">
        <v>2450</v>
      </c>
      <c r="F15" s="32" t="s">
        <v>2451</v>
      </c>
      <c r="G15" s="33" t="s">
        <v>2461</v>
      </c>
      <c r="H15" s="32" t="s">
        <v>2414</v>
      </c>
      <c r="I15" s="32" t="s">
        <v>2415</v>
      </c>
      <c r="J15" s="33" t="s">
        <v>2375</v>
      </c>
      <c r="K15" s="32">
        <v>21</v>
      </c>
      <c r="L15" s="35"/>
    </row>
    <row r="16" spans="1:12" ht="15.75" hidden="1" thickBot="1" x14ac:dyDescent="0.3">
      <c r="A16" s="31" t="s">
        <v>2375</v>
      </c>
      <c r="B16" s="32" t="s">
        <v>18</v>
      </c>
      <c r="C16" s="33" t="s">
        <v>2371</v>
      </c>
      <c r="D16" s="33" t="s">
        <v>2462</v>
      </c>
      <c r="E16" s="34" t="s">
        <v>2463</v>
      </c>
      <c r="F16" s="32" t="s">
        <v>2464</v>
      </c>
      <c r="G16" s="33" t="s">
        <v>2465</v>
      </c>
      <c r="H16" s="32" t="s">
        <v>2414</v>
      </c>
      <c r="I16" s="32" t="s">
        <v>2415</v>
      </c>
      <c r="J16" s="33" t="s">
        <v>2373</v>
      </c>
      <c r="K16" s="32">
        <v>20</v>
      </c>
      <c r="L16" s="35"/>
    </row>
    <row r="17" spans="1:12" ht="15.75" hidden="1" thickBot="1" x14ac:dyDescent="0.3">
      <c r="A17" s="31" t="s">
        <v>2375</v>
      </c>
      <c r="B17" s="32" t="s">
        <v>18</v>
      </c>
      <c r="C17" s="33" t="s">
        <v>2371</v>
      </c>
      <c r="D17" s="33" t="s">
        <v>2460</v>
      </c>
      <c r="E17" s="34" t="s">
        <v>2450</v>
      </c>
      <c r="F17" s="32" t="s">
        <v>2451</v>
      </c>
      <c r="G17" s="33" t="s">
        <v>2466</v>
      </c>
      <c r="H17" s="32" t="s">
        <v>2414</v>
      </c>
      <c r="I17" s="32" t="s">
        <v>2415</v>
      </c>
      <c r="J17" s="33" t="s">
        <v>2368</v>
      </c>
      <c r="K17" s="32">
        <v>17</v>
      </c>
      <c r="L17" s="35"/>
    </row>
    <row r="18" spans="1:12" ht="15.75" hidden="1" thickBot="1" x14ac:dyDescent="0.3">
      <c r="A18" s="31" t="s">
        <v>2375</v>
      </c>
      <c r="B18" s="32" t="s">
        <v>18</v>
      </c>
      <c r="C18" s="33" t="s">
        <v>2369</v>
      </c>
      <c r="D18" s="33" t="s">
        <v>2467</v>
      </c>
      <c r="E18" s="34" t="s">
        <v>2468</v>
      </c>
      <c r="F18" s="32" t="s">
        <v>2469</v>
      </c>
      <c r="G18" s="33" t="s">
        <v>2470</v>
      </c>
      <c r="H18" s="32" t="s">
        <v>2414</v>
      </c>
      <c r="I18" s="32" t="s">
        <v>2415</v>
      </c>
      <c r="J18" s="33" t="s">
        <v>2375</v>
      </c>
      <c r="K18" s="32">
        <v>30</v>
      </c>
      <c r="L18" s="35"/>
    </row>
    <row r="19" spans="1:12" ht="15.75" hidden="1" thickBot="1" x14ac:dyDescent="0.3">
      <c r="A19" s="31" t="s">
        <v>2375</v>
      </c>
      <c r="B19" s="32" t="s">
        <v>18</v>
      </c>
      <c r="C19" s="33" t="s">
        <v>2371</v>
      </c>
      <c r="D19" s="33" t="s">
        <v>2471</v>
      </c>
      <c r="E19" s="34" t="s">
        <v>2472</v>
      </c>
      <c r="F19" s="32" t="s">
        <v>2473</v>
      </c>
      <c r="G19" s="33" t="s">
        <v>2474</v>
      </c>
      <c r="H19" s="32" t="s">
        <v>2475</v>
      </c>
      <c r="I19" s="32" t="s">
        <v>2415</v>
      </c>
      <c r="J19" s="33" t="s">
        <v>2370</v>
      </c>
      <c r="K19" s="32">
        <v>17</v>
      </c>
      <c r="L19" s="36" t="s">
        <v>2472</v>
      </c>
    </row>
    <row r="20" spans="1:12" ht="15.75" hidden="1" thickBot="1" x14ac:dyDescent="0.3">
      <c r="A20" s="31" t="s">
        <v>2375</v>
      </c>
      <c r="B20" s="32" t="s">
        <v>18</v>
      </c>
      <c r="C20" s="33" t="s">
        <v>2434</v>
      </c>
      <c r="D20" s="33" t="s">
        <v>2476</v>
      </c>
      <c r="E20" s="34" t="s">
        <v>2477</v>
      </c>
      <c r="F20" s="32" t="s">
        <v>2478</v>
      </c>
      <c r="G20" s="33" t="s">
        <v>2479</v>
      </c>
      <c r="H20" s="32" t="s">
        <v>2475</v>
      </c>
      <c r="I20" s="32" t="s">
        <v>2415</v>
      </c>
      <c r="J20" s="33" t="s">
        <v>2370</v>
      </c>
      <c r="K20" s="32">
        <v>8</v>
      </c>
      <c r="L20" s="35"/>
    </row>
    <row r="21" spans="1:12" ht="15.75" hidden="1" thickBot="1" x14ac:dyDescent="0.3">
      <c r="A21" s="31" t="s">
        <v>2375</v>
      </c>
      <c r="B21" s="32" t="s">
        <v>18</v>
      </c>
      <c r="C21" s="33" t="s">
        <v>2374</v>
      </c>
      <c r="D21" s="33" t="s">
        <v>2480</v>
      </c>
      <c r="E21" s="34" t="s">
        <v>2481</v>
      </c>
      <c r="F21" s="32" t="s">
        <v>2482</v>
      </c>
      <c r="G21" s="33" t="s">
        <v>2483</v>
      </c>
      <c r="H21" s="32" t="s">
        <v>2484</v>
      </c>
      <c r="I21" s="32" t="s">
        <v>2415</v>
      </c>
      <c r="J21" s="33" t="s">
        <v>2370</v>
      </c>
      <c r="K21" s="32">
        <v>12</v>
      </c>
      <c r="L21" s="36" t="s">
        <v>2485</v>
      </c>
    </row>
    <row r="22" spans="1:12" ht="26.25" hidden="1" thickBot="1" x14ac:dyDescent="0.3">
      <c r="A22" s="31" t="s">
        <v>2375</v>
      </c>
      <c r="B22" s="32" t="s">
        <v>18</v>
      </c>
      <c r="C22" s="33" t="s">
        <v>2486</v>
      </c>
      <c r="D22" s="33" t="s">
        <v>2487</v>
      </c>
      <c r="E22" s="34" t="s">
        <v>2488</v>
      </c>
      <c r="F22" s="32" t="s">
        <v>2489</v>
      </c>
      <c r="G22" s="33" t="s">
        <v>2490</v>
      </c>
      <c r="H22" s="32" t="s">
        <v>2475</v>
      </c>
      <c r="I22" s="32" t="s">
        <v>2415</v>
      </c>
      <c r="J22" s="33" t="s">
        <v>2370</v>
      </c>
      <c r="K22" s="32">
        <v>14</v>
      </c>
      <c r="L22" s="36" t="s">
        <v>2491</v>
      </c>
    </row>
    <row r="23" spans="1:12" ht="15.75" hidden="1" thickBot="1" x14ac:dyDescent="0.3">
      <c r="A23" s="31" t="s">
        <v>2375</v>
      </c>
      <c r="B23" s="32" t="s">
        <v>18</v>
      </c>
      <c r="C23" s="33" t="s">
        <v>2369</v>
      </c>
      <c r="D23" s="33" t="s">
        <v>2492</v>
      </c>
      <c r="E23" s="34" t="s">
        <v>2493</v>
      </c>
      <c r="F23" s="32" t="s">
        <v>2494</v>
      </c>
      <c r="G23" s="33" t="s">
        <v>2495</v>
      </c>
      <c r="H23" s="32" t="s">
        <v>2475</v>
      </c>
      <c r="I23" s="32" t="s">
        <v>2415</v>
      </c>
      <c r="J23" s="33" t="s">
        <v>2370</v>
      </c>
      <c r="K23" s="32">
        <v>17</v>
      </c>
      <c r="L23" s="36" t="s">
        <v>2496</v>
      </c>
    </row>
    <row r="24" spans="1:12" ht="15.75" hidden="1" thickBot="1" x14ac:dyDescent="0.3">
      <c r="A24" s="31" t="s">
        <v>2375</v>
      </c>
      <c r="B24" s="32" t="s">
        <v>18</v>
      </c>
      <c r="C24" s="33" t="s">
        <v>2497</v>
      </c>
      <c r="D24" s="33" t="s">
        <v>2498</v>
      </c>
      <c r="E24" s="34" t="s">
        <v>2499</v>
      </c>
      <c r="F24" s="32" t="s">
        <v>2500</v>
      </c>
      <c r="G24" s="33" t="s">
        <v>2501</v>
      </c>
      <c r="H24" s="32" t="s">
        <v>2475</v>
      </c>
      <c r="I24" s="32" t="s">
        <v>2415</v>
      </c>
      <c r="J24" s="33" t="s">
        <v>2370</v>
      </c>
      <c r="K24" s="32">
        <v>11</v>
      </c>
      <c r="L24" s="36" t="s">
        <v>2502</v>
      </c>
    </row>
    <row r="25" spans="1:12" ht="15.75" hidden="1" thickBot="1" x14ac:dyDescent="0.3">
      <c r="A25" s="31" t="s">
        <v>2375</v>
      </c>
      <c r="B25" s="32" t="s">
        <v>18</v>
      </c>
      <c r="C25" s="33" t="s">
        <v>2420</v>
      </c>
      <c r="D25" s="33" t="s">
        <v>2503</v>
      </c>
      <c r="E25" s="34" t="s">
        <v>2504</v>
      </c>
      <c r="F25" s="32" t="s">
        <v>2505</v>
      </c>
      <c r="G25" s="33" t="s">
        <v>2506</v>
      </c>
      <c r="H25" s="32" t="s">
        <v>2475</v>
      </c>
      <c r="I25" s="32" t="s">
        <v>2415</v>
      </c>
      <c r="J25" s="33" t="s">
        <v>2373</v>
      </c>
      <c r="K25" s="32">
        <v>31</v>
      </c>
      <c r="L25" s="36" t="s">
        <v>2504</v>
      </c>
    </row>
    <row r="26" spans="1:12" ht="15.75" hidden="1" thickBot="1" x14ac:dyDescent="0.3">
      <c r="A26" s="31" t="s">
        <v>2375</v>
      </c>
      <c r="B26" s="32" t="s">
        <v>18</v>
      </c>
      <c r="C26" s="33" t="s">
        <v>2371</v>
      </c>
      <c r="D26" s="33" t="s">
        <v>2507</v>
      </c>
      <c r="E26" s="34" t="s">
        <v>2508</v>
      </c>
      <c r="F26" s="32" t="s">
        <v>2509</v>
      </c>
      <c r="G26" s="33" t="s">
        <v>2510</v>
      </c>
      <c r="H26" s="32" t="s">
        <v>2475</v>
      </c>
      <c r="I26" s="32" t="s">
        <v>2415</v>
      </c>
      <c r="J26" s="33" t="s">
        <v>2373</v>
      </c>
      <c r="K26" s="32">
        <v>13</v>
      </c>
      <c r="L26" s="36" t="s">
        <v>2511</v>
      </c>
    </row>
    <row r="27" spans="1:12" ht="15.75" hidden="1" thickBot="1" x14ac:dyDescent="0.3">
      <c r="A27" s="31" t="s">
        <v>2375</v>
      </c>
      <c r="B27" s="32" t="s">
        <v>18</v>
      </c>
      <c r="C27" s="33" t="s">
        <v>2371</v>
      </c>
      <c r="D27" s="33" t="s">
        <v>2512</v>
      </c>
      <c r="E27" s="34" t="s">
        <v>2513</v>
      </c>
      <c r="F27" s="32" t="s">
        <v>2514</v>
      </c>
      <c r="G27" s="33" t="s">
        <v>2515</v>
      </c>
      <c r="H27" s="32" t="s">
        <v>2484</v>
      </c>
      <c r="I27" s="32" t="s">
        <v>2415</v>
      </c>
      <c r="J27" s="33" t="s">
        <v>2373</v>
      </c>
      <c r="K27" s="32">
        <v>17</v>
      </c>
      <c r="L27" s="36" t="s">
        <v>2513</v>
      </c>
    </row>
    <row r="28" spans="1:12" ht="15.75" hidden="1" thickBot="1" x14ac:dyDescent="0.3">
      <c r="A28" s="31" t="s">
        <v>2375</v>
      </c>
      <c r="B28" s="32" t="s">
        <v>18</v>
      </c>
      <c r="C28" s="33" t="s">
        <v>2369</v>
      </c>
      <c r="D28" s="33" t="s">
        <v>2492</v>
      </c>
      <c r="E28" s="34" t="s">
        <v>2493</v>
      </c>
      <c r="F28" s="32" t="s">
        <v>2494</v>
      </c>
      <c r="G28" s="33" t="s">
        <v>2516</v>
      </c>
      <c r="H28" s="32" t="s">
        <v>2475</v>
      </c>
      <c r="I28" s="32" t="s">
        <v>2415</v>
      </c>
      <c r="J28" s="33" t="s">
        <v>2373</v>
      </c>
      <c r="K28" s="32">
        <v>16</v>
      </c>
      <c r="L28" s="36" t="s">
        <v>2496</v>
      </c>
    </row>
    <row r="29" spans="1:12" ht="15.75" hidden="1" thickBot="1" x14ac:dyDescent="0.3">
      <c r="A29" s="31" t="s">
        <v>2375</v>
      </c>
      <c r="B29" s="32" t="s">
        <v>18</v>
      </c>
      <c r="C29" s="33" t="s">
        <v>2434</v>
      </c>
      <c r="D29" s="33" t="s">
        <v>2517</v>
      </c>
      <c r="E29" s="34" t="s">
        <v>2518</v>
      </c>
      <c r="F29" s="32" t="s">
        <v>2519</v>
      </c>
      <c r="G29" s="33" t="s">
        <v>2520</v>
      </c>
      <c r="H29" s="32" t="s">
        <v>2475</v>
      </c>
      <c r="I29" s="32" t="s">
        <v>2415</v>
      </c>
      <c r="J29" s="33" t="s">
        <v>2373</v>
      </c>
      <c r="K29" s="32">
        <v>24</v>
      </c>
      <c r="L29" s="36" t="s">
        <v>2518</v>
      </c>
    </row>
    <row r="30" spans="1:12" ht="15.75" hidden="1" thickBot="1" x14ac:dyDescent="0.3">
      <c r="A30" s="31" t="s">
        <v>2375</v>
      </c>
      <c r="B30" s="32" t="s">
        <v>18</v>
      </c>
      <c r="C30" s="33" t="s">
        <v>2374</v>
      </c>
      <c r="D30" s="33" t="s">
        <v>2521</v>
      </c>
      <c r="E30" s="34" t="s">
        <v>2522</v>
      </c>
      <c r="F30" s="32" t="s">
        <v>2523</v>
      </c>
      <c r="G30" s="33" t="s">
        <v>2524</v>
      </c>
      <c r="H30" s="32" t="s">
        <v>2475</v>
      </c>
      <c r="I30" s="32" t="s">
        <v>2415</v>
      </c>
      <c r="J30" s="33" t="s">
        <v>2373</v>
      </c>
      <c r="K30" s="32">
        <v>30</v>
      </c>
      <c r="L30" s="35"/>
    </row>
    <row r="31" spans="1:12" ht="15.75" hidden="1" thickBot="1" x14ac:dyDescent="0.3">
      <c r="A31" s="31" t="s">
        <v>2375</v>
      </c>
      <c r="B31" s="32" t="s">
        <v>18</v>
      </c>
      <c r="C31" s="33" t="s">
        <v>2374</v>
      </c>
      <c r="D31" s="33" t="s">
        <v>2525</v>
      </c>
      <c r="E31" s="34" t="s">
        <v>2526</v>
      </c>
      <c r="F31" s="32" t="s">
        <v>2527</v>
      </c>
      <c r="G31" s="33" t="s">
        <v>2528</v>
      </c>
      <c r="H31" s="32" t="s">
        <v>2475</v>
      </c>
      <c r="I31" s="32" t="s">
        <v>2415</v>
      </c>
      <c r="J31" s="33" t="s">
        <v>2373</v>
      </c>
      <c r="K31" s="32">
        <v>12</v>
      </c>
      <c r="L31" s="36" t="s">
        <v>2529</v>
      </c>
    </row>
    <row r="32" spans="1:12" ht="15.75" hidden="1" thickBot="1" x14ac:dyDescent="0.3">
      <c r="A32" s="31" t="s">
        <v>2375</v>
      </c>
      <c r="B32" s="32" t="s">
        <v>18</v>
      </c>
      <c r="C32" s="33" t="s">
        <v>2429</v>
      </c>
      <c r="D32" s="33" t="s">
        <v>2530</v>
      </c>
      <c r="E32" s="34" t="s">
        <v>2170</v>
      </c>
      <c r="F32" s="32" t="s">
        <v>2531</v>
      </c>
      <c r="G32" s="33" t="s">
        <v>2532</v>
      </c>
      <c r="H32" s="32" t="s">
        <v>2475</v>
      </c>
      <c r="I32" s="32" t="s">
        <v>2415</v>
      </c>
      <c r="J32" s="33" t="s">
        <v>2373</v>
      </c>
      <c r="K32" s="32">
        <v>26</v>
      </c>
      <c r="L32" s="36" t="s">
        <v>2533</v>
      </c>
    </row>
    <row r="33" spans="1:12" ht="15.75" hidden="1" thickBot="1" x14ac:dyDescent="0.3">
      <c r="A33" s="31" t="s">
        <v>2375</v>
      </c>
      <c r="B33" s="32" t="s">
        <v>18</v>
      </c>
      <c r="C33" s="33" t="s">
        <v>2497</v>
      </c>
      <c r="D33" s="33" t="s">
        <v>2534</v>
      </c>
      <c r="E33" s="34" t="s">
        <v>2167</v>
      </c>
      <c r="F33" s="32" t="s">
        <v>2535</v>
      </c>
      <c r="G33" s="33" t="s">
        <v>2536</v>
      </c>
      <c r="H33" s="32" t="s">
        <v>2475</v>
      </c>
      <c r="I33" s="32" t="s">
        <v>2415</v>
      </c>
      <c r="J33" s="33" t="s">
        <v>2373</v>
      </c>
      <c r="K33" s="32">
        <v>16</v>
      </c>
      <c r="L33" s="36" t="s">
        <v>2167</v>
      </c>
    </row>
    <row r="34" spans="1:12" ht="15.75" hidden="1" thickBot="1" x14ac:dyDescent="0.3">
      <c r="A34" s="31" t="s">
        <v>2375</v>
      </c>
      <c r="B34" s="32" t="s">
        <v>18</v>
      </c>
      <c r="C34" s="33" t="s">
        <v>2434</v>
      </c>
      <c r="D34" s="33" t="s">
        <v>2537</v>
      </c>
      <c r="E34" s="34" t="s">
        <v>2538</v>
      </c>
      <c r="F34" s="32" t="s">
        <v>2539</v>
      </c>
      <c r="G34" s="33" t="s">
        <v>2540</v>
      </c>
      <c r="H34" s="32" t="s">
        <v>2475</v>
      </c>
      <c r="I34" s="32" t="s">
        <v>2415</v>
      </c>
      <c r="J34" s="33" t="s">
        <v>2373</v>
      </c>
      <c r="K34" s="32">
        <v>16</v>
      </c>
      <c r="L34" s="36" t="s">
        <v>2541</v>
      </c>
    </row>
    <row r="35" spans="1:12" ht="15.75" hidden="1" thickBot="1" x14ac:dyDescent="0.3">
      <c r="A35" s="31" t="s">
        <v>2375</v>
      </c>
      <c r="B35" s="32" t="s">
        <v>18</v>
      </c>
      <c r="C35" s="33" t="s">
        <v>2497</v>
      </c>
      <c r="D35" s="33" t="s">
        <v>2498</v>
      </c>
      <c r="E35" s="34" t="s">
        <v>2499</v>
      </c>
      <c r="F35" s="32" t="s">
        <v>2500</v>
      </c>
      <c r="G35" s="33" t="s">
        <v>2542</v>
      </c>
      <c r="H35" s="32" t="s">
        <v>2475</v>
      </c>
      <c r="I35" s="32" t="s">
        <v>2415</v>
      </c>
      <c r="J35" s="33" t="s">
        <v>2373</v>
      </c>
      <c r="K35" s="32">
        <v>32</v>
      </c>
      <c r="L35" s="36" t="s">
        <v>2502</v>
      </c>
    </row>
    <row r="36" spans="1:12" ht="15.75" hidden="1" thickBot="1" x14ac:dyDescent="0.3">
      <c r="A36" s="31" t="s">
        <v>2375</v>
      </c>
      <c r="B36" s="32" t="s">
        <v>18</v>
      </c>
      <c r="C36" s="33" t="s">
        <v>2497</v>
      </c>
      <c r="D36" s="33" t="s">
        <v>2543</v>
      </c>
      <c r="E36" s="34" t="s">
        <v>2544</v>
      </c>
      <c r="F36" s="32" t="s">
        <v>2545</v>
      </c>
      <c r="G36" s="33" t="s">
        <v>2546</v>
      </c>
      <c r="H36" s="32" t="s">
        <v>2475</v>
      </c>
      <c r="I36" s="32" t="s">
        <v>2415</v>
      </c>
      <c r="J36" s="33" t="s">
        <v>2373</v>
      </c>
      <c r="K36" s="32">
        <v>19</v>
      </c>
      <c r="L36" s="36" t="s">
        <v>2547</v>
      </c>
    </row>
    <row r="37" spans="1:12" ht="15.75" hidden="1" thickBot="1" x14ac:dyDescent="0.3">
      <c r="A37" s="31" t="s">
        <v>2375</v>
      </c>
      <c r="B37" s="32" t="s">
        <v>18</v>
      </c>
      <c r="C37" s="33" t="s">
        <v>2497</v>
      </c>
      <c r="D37" s="33" t="s">
        <v>2548</v>
      </c>
      <c r="E37" s="34" t="s">
        <v>2549</v>
      </c>
      <c r="F37" s="32" t="s">
        <v>2550</v>
      </c>
      <c r="G37" s="33" t="s">
        <v>2551</v>
      </c>
      <c r="H37" s="32" t="s">
        <v>2475</v>
      </c>
      <c r="I37" s="32" t="s">
        <v>2415</v>
      </c>
      <c r="J37" s="33" t="s">
        <v>2373</v>
      </c>
      <c r="K37" s="32">
        <v>17</v>
      </c>
      <c r="L37" s="36" t="s">
        <v>2552</v>
      </c>
    </row>
    <row r="38" spans="1:12" ht="15.75" hidden="1" thickBot="1" x14ac:dyDescent="0.3">
      <c r="A38" s="31" t="s">
        <v>2375</v>
      </c>
      <c r="B38" s="32" t="s">
        <v>18</v>
      </c>
      <c r="C38" s="33" t="s">
        <v>2374</v>
      </c>
      <c r="D38" s="33" t="s">
        <v>2553</v>
      </c>
      <c r="E38" s="34" t="s">
        <v>2554</v>
      </c>
      <c r="F38" s="32" t="s">
        <v>2555</v>
      </c>
      <c r="G38" s="33" t="s">
        <v>2556</v>
      </c>
      <c r="H38" s="32" t="s">
        <v>2475</v>
      </c>
      <c r="I38" s="32" t="s">
        <v>2415</v>
      </c>
      <c r="J38" s="33" t="s">
        <v>2373</v>
      </c>
      <c r="K38" s="32">
        <v>47</v>
      </c>
      <c r="L38" s="36" t="s">
        <v>2554</v>
      </c>
    </row>
    <row r="39" spans="1:12" ht="15.75" hidden="1" thickBot="1" x14ac:dyDescent="0.3">
      <c r="A39" s="31" t="s">
        <v>2375</v>
      </c>
      <c r="B39" s="32" t="s">
        <v>18</v>
      </c>
      <c r="C39" s="33" t="s">
        <v>2429</v>
      </c>
      <c r="D39" s="33" t="s">
        <v>2557</v>
      </c>
      <c r="E39" s="34" t="s">
        <v>2558</v>
      </c>
      <c r="F39" s="32" t="s">
        <v>2559</v>
      </c>
      <c r="G39" s="33" t="s">
        <v>2560</v>
      </c>
      <c r="H39" s="32" t="s">
        <v>2475</v>
      </c>
      <c r="I39" s="32" t="s">
        <v>2415</v>
      </c>
      <c r="J39" s="33" t="s">
        <v>2365</v>
      </c>
      <c r="K39" s="32">
        <v>11</v>
      </c>
      <c r="L39" s="35"/>
    </row>
    <row r="40" spans="1:12" ht="15.75" hidden="1" thickBot="1" x14ac:dyDescent="0.3">
      <c r="A40" s="31" t="s">
        <v>2375</v>
      </c>
      <c r="B40" s="32" t="s">
        <v>18</v>
      </c>
      <c r="C40" s="33" t="s">
        <v>2429</v>
      </c>
      <c r="D40" s="33" t="s">
        <v>2561</v>
      </c>
      <c r="E40" s="34" t="s">
        <v>2168</v>
      </c>
      <c r="F40" s="32" t="s">
        <v>2562</v>
      </c>
      <c r="G40" s="33" t="s">
        <v>2563</v>
      </c>
      <c r="H40" s="32" t="s">
        <v>2475</v>
      </c>
      <c r="I40" s="32" t="s">
        <v>2415</v>
      </c>
      <c r="J40" s="33" t="s">
        <v>2365</v>
      </c>
      <c r="K40" s="32">
        <v>15</v>
      </c>
      <c r="L40" s="36" t="s">
        <v>2564</v>
      </c>
    </row>
    <row r="41" spans="1:12" ht="15.75" hidden="1" thickBot="1" x14ac:dyDescent="0.3">
      <c r="A41" s="31" t="s">
        <v>2375</v>
      </c>
      <c r="B41" s="32" t="s">
        <v>18</v>
      </c>
      <c r="C41" s="33" t="s">
        <v>2371</v>
      </c>
      <c r="D41" s="33" t="s">
        <v>2565</v>
      </c>
      <c r="E41" s="34" t="s">
        <v>2566</v>
      </c>
      <c r="F41" s="32" t="s">
        <v>2567</v>
      </c>
      <c r="G41" s="33" t="s">
        <v>2568</v>
      </c>
      <c r="H41" s="32" t="s">
        <v>2475</v>
      </c>
      <c r="I41" s="32" t="s">
        <v>2415</v>
      </c>
      <c r="J41" s="33" t="s">
        <v>2365</v>
      </c>
      <c r="K41" s="32">
        <v>5</v>
      </c>
      <c r="L41" s="36" t="s">
        <v>2569</v>
      </c>
    </row>
    <row r="42" spans="1:12" ht="15.75" hidden="1" thickBot="1" x14ac:dyDescent="0.3">
      <c r="A42" s="31" t="s">
        <v>2375</v>
      </c>
      <c r="B42" s="32" t="s">
        <v>18</v>
      </c>
      <c r="C42" s="33" t="s">
        <v>2374</v>
      </c>
      <c r="D42" s="33" t="s">
        <v>2570</v>
      </c>
      <c r="E42" s="34" t="s">
        <v>2571</v>
      </c>
      <c r="F42" s="32" t="s">
        <v>2572</v>
      </c>
      <c r="G42" s="33" t="s">
        <v>2573</v>
      </c>
      <c r="H42" s="32" t="s">
        <v>2475</v>
      </c>
      <c r="I42" s="32" t="s">
        <v>2415</v>
      </c>
      <c r="J42" s="33" t="s">
        <v>2365</v>
      </c>
      <c r="K42" s="32">
        <v>9</v>
      </c>
      <c r="L42" s="35"/>
    </row>
    <row r="43" spans="1:12" ht="15.75" hidden="1" thickBot="1" x14ac:dyDescent="0.3">
      <c r="A43" s="31" t="s">
        <v>2375</v>
      </c>
      <c r="B43" s="32" t="s">
        <v>18</v>
      </c>
      <c r="C43" s="33" t="s">
        <v>2374</v>
      </c>
      <c r="D43" s="33" t="s">
        <v>2574</v>
      </c>
      <c r="E43" s="34" t="s">
        <v>2575</v>
      </c>
      <c r="F43" s="32" t="s">
        <v>2576</v>
      </c>
      <c r="G43" s="33" t="s">
        <v>2577</v>
      </c>
      <c r="H43" s="32" t="s">
        <v>2475</v>
      </c>
      <c r="I43" s="32" t="s">
        <v>2415</v>
      </c>
      <c r="J43" s="33" t="s">
        <v>2370</v>
      </c>
      <c r="K43" s="32">
        <v>19</v>
      </c>
      <c r="L43" s="36" t="s">
        <v>2578</v>
      </c>
    </row>
    <row r="44" spans="1:12" ht="15.75" hidden="1" thickBot="1" x14ac:dyDescent="0.3">
      <c r="A44" s="31" t="s">
        <v>2375</v>
      </c>
      <c r="B44" s="32" t="s">
        <v>18</v>
      </c>
      <c r="C44" s="33" t="s">
        <v>2420</v>
      </c>
      <c r="D44" s="33" t="s">
        <v>2579</v>
      </c>
      <c r="E44" s="34" t="s">
        <v>2580</v>
      </c>
      <c r="F44" s="32" t="s">
        <v>2581</v>
      </c>
      <c r="G44" s="33" t="s">
        <v>2582</v>
      </c>
      <c r="H44" s="32" t="s">
        <v>2475</v>
      </c>
      <c r="I44" s="32" t="s">
        <v>2415</v>
      </c>
      <c r="J44" s="33" t="s">
        <v>2365</v>
      </c>
      <c r="K44" s="32">
        <v>4</v>
      </c>
      <c r="L44" s="36" t="s">
        <v>2583</v>
      </c>
    </row>
    <row r="45" spans="1:12" ht="15.75" hidden="1" thickBot="1" x14ac:dyDescent="0.3">
      <c r="A45" s="31" t="s">
        <v>2375</v>
      </c>
      <c r="B45" s="32" t="s">
        <v>18</v>
      </c>
      <c r="C45" s="33" t="s">
        <v>2434</v>
      </c>
      <c r="D45" s="33" t="s">
        <v>2584</v>
      </c>
      <c r="E45" s="37"/>
      <c r="F45" s="38"/>
      <c r="G45" s="33" t="s">
        <v>2585</v>
      </c>
      <c r="H45" s="32" t="s">
        <v>2475</v>
      </c>
      <c r="I45" s="32" t="s">
        <v>2415</v>
      </c>
      <c r="J45" s="33" t="s">
        <v>2365</v>
      </c>
      <c r="K45" s="32">
        <v>9</v>
      </c>
      <c r="L45" s="36" t="s">
        <v>2485</v>
      </c>
    </row>
    <row r="46" spans="1:12" ht="15.75" hidden="1" thickBot="1" x14ac:dyDescent="0.3">
      <c r="A46" s="31" t="s">
        <v>2375</v>
      </c>
      <c r="B46" s="32" t="s">
        <v>18</v>
      </c>
      <c r="C46" s="33" t="s">
        <v>2497</v>
      </c>
      <c r="D46" s="33" t="s">
        <v>2586</v>
      </c>
      <c r="E46" s="34" t="s">
        <v>2587</v>
      </c>
      <c r="F46" s="32" t="s">
        <v>2588</v>
      </c>
      <c r="G46" s="33" t="s">
        <v>2589</v>
      </c>
      <c r="H46" s="32" t="s">
        <v>2475</v>
      </c>
      <c r="I46" s="32" t="s">
        <v>2415</v>
      </c>
      <c r="J46" s="33" t="s">
        <v>2365</v>
      </c>
      <c r="K46" s="32">
        <v>8</v>
      </c>
      <c r="L46" s="36" t="s">
        <v>2587</v>
      </c>
    </row>
    <row r="47" spans="1:12" ht="15.75" hidden="1" thickBot="1" x14ac:dyDescent="0.3">
      <c r="A47" s="31" t="s">
        <v>2375</v>
      </c>
      <c r="B47" s="32" t="s">
        <v>18</v>
      </c>
      <c r="C47" s="33" t="s">
        <v>2369</v>
      </c>
      <c r="D47" s="33" t="s">
        <v>2590</v>
      </c>
      <c r="E47" s="34" t="s">
        <v>2591</v>
      </c>
      <c r="F47" s="32" t="s">
        <v>2592</v>
      </c>
      <c r="G47" s="33" t="s">
        <v>2593</v>
      </c>
      <c r="H47" s="32" t="s">
        <v>2475</v>
      </c>
      <c r="I47" s="32" t="s">
        <v>2415</v>
      </c>
      <c r="J47" s="33" t="s">
        <v>2370</v>
      </c>
      <c r="K47" s="32">
        <v>13</v>
      </c>
      <c r="L47" s="36" t="s">
        <v>2594</v>
      </c>
    </row>
    <row r="48" spans="1:12" ht="15.75" hidden="1" thickBot="1" x14ac:dyDescent="0.3">
      <c r="A48" s="31" t="s">
        <v>2375</v>
      </c>
      <c r="B48" s="32" t="s">
        <v>18</v>
      </c>
      <c r="C48" s="33" t="s">
        <v>2497</v>
      </c>
      <c r="D48" s="33" t="s">
        <v>2595</v>
      </c>
      <c r="E48" s="34" t="s">
        <v>2169</v>
      </c>
      <c r="F48" s="32" t="s">
        <v>2596</v>
      </c>
      <c r="G48" s="33" t="s">
        <v>2597</v>
      </c>
      <c r="H48" s="32" t="s">
        <v>2475</v>
      </c>
      <c r="I48" s="32" t="s">
        <v>2415</v>
      </c>
      <c r="J48" s="33" t="s">
        <v>2365</v>
      </c>
      <c r="K48" s="32">
        <v>11</v>
      </c>
      <c r="L48" s="36" t="s">
        <v>2502</v>
      </c>
    </row>
    <row r="49" spans="1:12" ht="15.75" hidden="1" thickBot="1" x14ac:dyDescent="0.3">
      <c r="A49" s="31" t="s">
        <v>2375</v>
      </c>
      <c r="B49" s="32" t="s">
        <v>18</v>
      </c>
      <c r="C49" s="33" t="s">
        <v>2371</v>
      </c>
      <c r="D49" s="33" t="s">
        <v>2512</v>
      </c>
      <c r="E49" s="34" t="s">
        <v>2513</v>
      </c>
      <c r="F49" s="32" t="s">
        <v>2514</v>
      </c>
      <c r="G49" s="33" t="s">
        <v>2598</v>
      </c>
      <c r="H49" s="32" t="s">
        <v>2475</v>
      </c>
      <c r="I49" s="32" t="s">
        <v>2415</v>
      </c>
      <c r="J49" s="33" t="s">
        <v>2368</v>
      </c>
      <c r="K49" s="32">
        <v>21</v>
      </c>
      <c r="L49" s="36" t="s">
        <v>2513</v>
      </c>
    </row>
    <row r="50" spans="1:12" ht="15.75" hidden="1" thickBot="1" x14ac:dyDescent="0.3">
      <c r="A50" s="31" t="s">
        <v>2375</v>
      </c>
      <c r="B50" s="32" t="s">
        <v>18</v>
      </c>
      <c r="C50" s="33" t="s">
        <v>2369</v>
      </c>
      <c r="D50" s="33" t="s">
        <v>2492</v>
      </c>
      <c r="E50" s="34" t="s">
        <v>2493</v>
      </c>
      <c r="F50" s="32" t="s">
        <v>2494</v>
      </c>
      <c r="G50" s="33" t="s">
        <v>2599</v>
      </c>
      <c r="H50" s="32" t="s">
        <v>2475</v>
      </c>
      <c r="I50" s="32" t="s">
        <v>2415</v>
      </c>
      <c r="J50" s="33" t="s">
        <v>2368</v>
      </c>
      <c r="K50" s="32">
        <v>25</v>
      </c>
      <c r="L50" s="36" t="s">
        <v>2496</v>
      </c>
    </row>
    <row r="51" spans="1:12" ht="15.75" hidden="1" thickBot="1" x14ac:dyDescent="0.3">
      <c r="A51" s="31" t="s">
        <v>2375</v>
      </c>
      <c r="B51" s="32" t="s">
        <v>18</v>
      </c>
      <c r="C51" s="33" t="s">
        <v>2429</v>
      </c>
      <c r="D51" s="33" t="s">
        <v>2600</v>
      </c>
      <c r="E51" s="34" t="s">
        <v>2601</v>
      </c>
      <c r="F51" s="32" t="s">
        <v>2602</v>
      </c>
      <c r="G51" s="33" t="s">
        <v>2603</v>
      </c>
      <c r="H51" s="32" t="s">
        <v>2475</v>
      </c>
      <c r="I51" s="32" t="s">
        <v>2415</v>
      </c>
      <c r="J51" s="33" t="s">
        <v>2368</v>
      </c>
      <c r="K51" s="32">
        <v>21</v>
      </c>
      <c r="L51" s="35"/>
    </row>
    <row r="52" spans="1:12" ht="15.75" hidden="1" thickBot="1" x14ac:dyDescent="0.3">
      <c r="A52" s="31" t="s">
        <v>2375</v>
      </c>
      <c r="B52" s="32" t="s">
        <v>18</v>
      </c>
      <c r="C52" s="33" t="s">
        <v>2429</v>
      </c>
      <c r="D52" s="33" t="s">
        <v>2604</v>
      </c>
      <c r="E52" s="34" t="s">
        <v>2171</v>
      </c>
      <c r="F52" s="32" t="s">
        <v>2605</v>
      </c>
      <c r="G52" s="33" t="s">
        <v>2606</v>
      </c>
      <c r="H52" s="32" t="s">
        <v>2475</v>
      </c>
      <c r="I52" s="32" t="s">
        <v>2415</v>
      </c>
      <c r="J52" s="33" t="s">
        <v>2373</v>
      </c>
      <c r="K52" s="32">
        <v>27</v>
      </c>
      <c r="L52" s="36" t="s">
        <v>2533</v>
      </c>
    </row>
    <row r="53" spans="1:12" ht="15.75" hidden="1" thickBot="1" x14ac:dyDescent="0.3">
      <c r="A53" s="31" t="s">
        <v>2375</v>
      </c>
      <c r="B53" s="32" t="s">
        <v>18</v>
      </c>
      <c r="C53" s="33" t="s">
        <v>2420</v>
      </c>
      <c r="D53" s="33" t="s">
        <v>2503</v>
      </c>
      <c r="E53" s="34" t="s">
        <v>2504</v>
      </c>
      <c r="F53" s="32" t="s">
        <v>2505</v>
      </c>
      <c r="G53" s="33" t="s">
        <v>2607</v>
      </c>
      <c r="H53" s="32" t="s">
        <v>2475</v>
      </c>
      <c r="I53" s="32" t="s">
        <v>2415</v>
      </c>
      <c r="J53" s="33" t="s">
        <v>2368</v>
      </c>
      <c r="K53" s="32">
        <v>33</v>
      </c>
      <c r="L53" s="36" t="s">
        <v>2504</v>
      </c>
    </row>
    <row r="54" spans="1:12" ht="15.75" hidden="1" thickBot="1" x14ac:dyDescent="0.3">
      <c r="A54" s="31" t="s">
        <v>2375</v>
      </c>
      <c r="B54" s="32" t="s">
        <v>18</v>
      </c>
      <c r="C54" s="33" t="s">
        <v>2420</v>
      </c>
      <c r="D54" s="33" t="s">
        <v>2503</v>
      </c>
      <c r="E54" s="34" t="s">
        <v>2504</v>
      </c>
      <c r="F54" s="32" t="s">
        <v>2505</v>
      </c>
      <c r="G54" s="33" t="s">
        <v>2608</v>
      </c>
      <c r="H54" s="32" t="s">
        <v>2475</v>
      </c>
      <c r="I54" s="32" t="s">
        <v>2415</v>
      </c>
      <c r="J54" s="33" t="s">
        <v>2373</v>
      </c>
      <c r="K54" s="32">
        <v>45</v>
      </c>
      <c r="L54" s="36" t="s">
        <v>2504</v>
      </c>
    </row>
    <row r="55" spans="1:12" ht="15.75" hidden="1" thickBot="1" x14ac:dyDescent="0.3">
      <c r="A55" s="31" t="s">
        <v>2375</v>
      </c>
      <c r="B55" s="32" t="s">
        <v>18</v>
      </c>
      <c r="C55" s="33" t="s">
        <v>2374</v>
      </c>
      <c r="D55" s="33" t="s">
        <v>2609</v>
      </c>
      <c r="E55" s="34" t="s">
        <v>2610</v>
      </c>
      <c r="F55" s="32" t="s">
        <v>2611</v>
      </c>
      <c r="G55" s="33" t="s">
        <v>2612</v>
      </c>
      <c r="H55" s="32" t="s">
        <v>2475</v>
      </c>
      <c r="I55" s="32" t="s">
        <v>2415</v>
      </c>
      <c r="J55" s="33" t="s">
        <v>2368</v>
      </c>
      <c r="K55" s="32">
        <v>11</v>
      </c>
      <c r="L55" s="36" t="s">
        <v>2613</v>
      </c>
    </row>
    <row r="56" spans="1:12" ht="15.75" hidden="1" thickBot="1" x14ac:dyDescent="0.3">
      <c r="A56" s="31" t="s">
        <v>2375</v>
      </c>
      <c r="B56" s="32" t="s">
        <v>18</v>
      </c>
      <c r="C56" s="33" t="s">
        <v>2374</v>
      </c>
      <c r="D56" s="33" t="s">
        <v>2614</v>
      </c>
      <c r="E56" s="34" t="s">
        <v>2615</v>
      </c>
      <c r="F56" s="32" t="s">
        <v>2616</v>
      </c>
      <c r="G56" s="33" t="s">
        <v>2617</v>
      </c>
      <c r="H56" s="32" t="s">
        <v>2475</v>
      </c>
      <c r="I56" s="32" t="s">
        <v>2415</v>
      </c>
      <c r="J56" s="33" t="s">
        <v>2373</v>
      </c>
      <c r="K56" s="32">
        <v>27</v>
      </c>
      <c r="L56" s="36" t="s">
        <v>2618</v>
      </c>
    </row>
    <row r="57" spans="1:12" ht="15.75" hidden="1" thickBot="1" x14ac:dyDescent="0.3">
      <c r="A57" s="31" t="s">
        <v>2375</v>
      </c>
      <c r="B57" s="32" t="s">
        <v>18</v>
      </c>
      <c r="C57" s="33" t="s">
        <v>2486</v>
      </c>
      <c r="D57" s="33" t="s">
        <v>2619</v>
      </c>
      <c r="E57" s="34" t="s">
        <v>2172</v>
      </c>
      <c r="F57" s="32" t="s">
        <v>2620</v>
      </c>
      <c r="G57" s="33" t="s">
        <v>2621</v>
      </c>
      <c r="H57" s="32" t="s">
        <v>2475</v>
      </c>
      <c r="I57" s="32" t="s">
        <v>2415</v>
      </c>
      <c r="J57" s="33" t="s">
        <v>2368</v>
      </c>
      <c r="K57" s="32">
        <v>29</v>
      </c>
      <c r="L57" s="36" t="s">
        <v>2578</v>
      </c>
    </row>
    <row r="58" spans="1:12" ht="15.75" hidden="1" thickBot="1" x14ac:dyDescent="0.3">
      <c r="A58" s="31" t="s">
        <v>2375</v>
      </c>
      <c r="B58" s="32" t="s">
        <v>18</v>
      </c>
      <c r="C58" s="33" t="s">
        <v>2371</v>
      </c>
      <c r="D58" s="33" t="s">
        <v>2622</v>
      </c>
      <c r="E58" s="34" t="s">
        <v>2623</v>
      </c>
      <c r="F58" s="32" t="s">
        <v>2624</v>
      </c>
      <c r="G58" s="33" t="s">
        <v>2625</v>
      </c>
      <c r="H58" s="32" t="s">
        <v>2475</v>
      </c>
      <c r="I58" s="32" t="s">
        <v>2415</v>
      </c>
      <c r="J58" s="33" t="s">
        <v>2368</v>
      </c>
      <c r="K58" s="32">
        <v>18</v>
      </c>
      <c r="L58" s="36" t="s">
        <v>2578</v>
      </c>
    </row>
    <row r="59" spans="1:12" ht="15.75" hidden="1" thickBot="1" x14ac:dyDescent="0.3">
      <c r="A59" s="31" t="s">
        <v>2375</v>
      </c>
      <c r="B59" s="32" t="s">
        <v>18</v>
      </c>
      <c r="C59" s="33" t="s">
        <v>2371</v>
      </c>
      <c r="D59" s="33" t="s">
        <v>2626</v>
      </c>
      <c r="E59" s="34" t="s">
        <v>2627</v>
      </c>
      <c r="F59" s="32" t="s">
        <v>2628</v>
      </c>
      <c r="G59" s="33" t="s">
        <v>2629</v>
      </c>
      <c r="H59" s="32" t="s">
        <v>2475</v>
      </c>
      <c r="I59" s="32" t="s">
        <v>2415</v>
      </c>
      <c r="J59" s="33" t="s">
        <v>2368</v>
      </c>
      <c r="K59" s="32">
        <v>23</v>
      </c>
      <c r="L59" s="36" t="s">
        <v>2578</v>
      </c>
    </row>
    <row r="60" spans="1:12" ht="15.75" hidden="1" thickBot="1" x14ac:dyDescent="0.3">
      <c r="A60" s="31" t="s">
        <v>2375</v>
      </c>
      <c r="B60" s="32" t="s">
        <v>18</v>
      </c>
      <c r="C60" s="33" t="s">
        <v>2429</v>
      </c>
      <c r="D60" s="33" t="s">
        <v>2630</v>
      </c>
      <c r="E60" s="34" t="s">
        <v>2166</v>
      </c>
      <c r="F60" s="32" t="s">
        <v>2631</v>
      </c>
      <c r="G60" s="33" t="s">
        <v>2632</v>
      </c>
      <c r="H60" s="32" t="s">
        <v>2475</v>
      </c>
      <c r="I60" s="32" t="s">
        <v>2415</v>
      </c>
      <c r="J60" s="33" t="s">
        <v>2368</v>
      </c>
      <c r="K60" s="32">
        <v>26</v>
      </c>
      <c r="L60" s="36" t="s">
        <v>2633</v>
      </c>
    </row>
    <row r="61" spans="1:12" ht="15.75" hidden="1" thickBot="1" x14ac:dyDescent="0.3">
      <c r="A61" s="31" t="s">
        <v>2375</v>
      </c>
      <c r="B61" s="32" t="s">
        <v>18</v>
      </c>
      <c r="C61" s="33" t="s">
        <v>2429</v>
      </c>
      <c r="D61" s="33" t="s">
        <v>2561</v>
      </c>
      <c r="E61" s="34" t="s">
        <v>2168</v>
      </c>
      <c r="F61" s="32" t="s">
        <v>2562</v>
      </c>
      <c r="G61" s="33" t="s">
        <v>2634</v>
      </c>
      <c r="H61" s="32" t="s">
        <v>2475</v>
      </c>
      <c r="I61" s="32" t="s">
        <v>2415</v>
      </c>
      <c r="J61" s="33" t="s">
        <v>2373</v>
      </c>
      <c r="K61" s="32">
        <v>19</v>
      </c>
      <c r="L61" s="36" t="s">
        <v>2633</v>
      </c>
    </row>
    <row r="62" spans="1:12" ht="15.75" hidden="1" thickBot="1" x14ac:dyDescent="0.3">
      <c r="A62" s="31" t="s">
        <v>2375</v>
      </c>
      <c r="B62" s="32" t="s">
        <v>18</v>
      </c>
      <c r="C62" s="33" t="s">
        <v>2429</v>
      </c>
      <c r="D62" s="33" t="s">
        <v>2635</v>
      </c>
      <c r="E62" s="34" t="s">
        <v>2636</v>
      </c>
      <c r="F62" s="32" t="s">
        <v>2637</v>
      </c>
      <c r="G62" s="33" t="s">
        <v>2638</v>
      </c>
      <c r="H62" s="32" t="s">
        <v>2475</v>
      </c>
      <c r="I62" s="32" t="s">
        <v>2415</v>
      </c>
      <c r="J62" s="33" t="s">
        <v>2368</v>
      </c>
      <c r="K62" s="32">
        <v>23</v>
      </c>
      <c r="L62" s="36" t="s">
        <v>2633</v>
      </c>
    </row>
    <row r="63" spans="1:12" ht="15.75" hidden="1" thickBot="1" x14ac:dyDescent="0.3">
      <c r="A63" s="31" t="s">
        <v>2375</v>
      </c>
      <c r="B63" s="32" t="s">
        <v>18</v>
      </c>
      <c r="C63" s="33" t="s">
        <v>2429</v>
      </c>
      <c r="D63" s="33" t="s">
        <v>2639</v>
      </c>
      <c r="E63" s="34" t="s">
        <v>2640</v>
      </c>
      <c r="F63" s="32" t="s">
        <v>2641</v>
      </c>
      <c r="G63" s="33" t="s">
        <v>2642</v>
      </c>
      <c r="H63" s="32" t="s">
        <v>2475</v>
      </c>
      <c r="I63" s="32" t="s">
        <v>2415</v>
      </c>
      <c r="J63" s="33" t="s">
        <v>2368</v>
      </c>
      <c r="K63" s="32">
        <v>27</v>
      </c>
      <c r="L63" s="36" t="s">
        <v>2633</v>
      </c>
    </row>
    <row r="64" spans="1:12" ht="15.75" hidden="1" thickBot="1" x14ac:dyDescent="0.3">
      <c r="A64" s="31" t="s">
        <v>2375</v>
      </c>
      <c r="B64" s="32" t="s">
        <v>18</v>
      </c>
      <c r="C64" s="33" t="s">
        <v>2429</v>
      </c>
      <c r="D64" s="33" t="s">
        <v>2639</v>
      </c>
      <c r="E64" s="34" t="s">
        <v>2640</v>
      </c>
      <c r="F64" s="32" t="s">
        <v>2641</v>
      </c>
      <c r="G64" s="33" t="s">
        <v>2643</v>
      </c>
      <c r="H64" s="32" t="s">
        <v>2475</v>
      </c>
      <c r="I64" s="32" t="s">
        <v>2415</v>
      </c>
      <c r="J64" s="33" t="s">
        <v>2373</v>
      </c>
      <c r="K64" s="32">
        <v>30</v>
      </c>
      <c r="L64" s="36" t="s">
        <v>2633</v>
      </c>
    </row>
    <row r="65" spans="1:12" ht="15.75" hidden="1" thickBot="1" x14ac:dyDescent="0.3">
      <c r="A65" s="31" t="s">
        <v>2375</v>
      </c>
      <c r="B65" s="32" t="s">
        <v>18</v>
      </c>
      <c r="C65" s="33" t="s">
        <v>2429</v>
      </c>
      <c r="D65" s="33" t="s">
        <v>2644</v>
      </c>
      <c r="E65" s="34" t="s">
        <v>2165</v>
      </c>
      <c r="F65" s="32" t="s">
        <v>2645</v>
      </c>
      <c r="G65" s="33" t="s">
        <v>2646</v>
      </c>
      <c r="H65" s="32" t="s">
        <v>2475</v>
      </c>
      <c r="I65" s="32" t="s">
        <v>2415</v>
      </c>
      <c r="J65" s="33" t="s">
        <v>2373</v>
      </c>
      <c r="K65" s="32">
        <v>24</v>
      </c>
      <c r="L65" s="36" t="s">
        <v>2633</v>
      </c>
    </row>
    <row r="66" spans="1:12" ht="15.75" hidden="1" thickBot="1" x14ac:dyDescent="0.3">
      <c r="A66" s="31" t="s">
        <v>2375</v>
      </c>
      <c r="B66" s="32" t="s">
        <v>18</v>
      </c>
      <c r="C66" s="33" t="s">
        <v>2429</v>
      </c>
      <c r="D66" s="33" t="s">
        <v>2530</v>
      </c>
      <c r="E66" s="34" t="s">
        <v>2170</v>
      </c>
      <c r="F66" s="32" t="s">
        <v>2531</v>
      </c>
      <c r="G66" s="33" t="s">
        <v>2647</v>
      </c>
      <c r="H66" s="32" t="s">
        <v>2475</v>
      </c>
      <c r="I66" s="32" t="s">
        <v>2415</v>
      </c>
      <c r="J66" s="33" t="s">
        <v>2368</v>
      </c>
      <c r="K66" s="32">
        <v>19</v>
      </c>
      <c r="L66" s="36" t="s">
        <v>2533</v>
      </c>
    </row>
    <row r="67" spans="1:12" ht="15.75" hidden="1" thickBot="1" x14ac:dyDescent="0.3">
      <c r="A67" s="31" t="s">
        <v>2375</v>
      </c>
      <c r="B67" s="32" t="s">
        <v>18</v>
      </c>
      <c r="C67" s="33" t="s">
        <v>2374</v>
      </c>
      <c r="D67" s="33" t="s">
        <v>2480</v>
      </c>
      <c r="E67" s="34" t="s">
        <v>2481</v>
      </c>
      <c r="F67" s="32" t="s">
        <v>2482</v>
      </c>
      <c r="G67" s="33" t="s">
        <v>2648</v>
      </c>
      <c r="H67" s="32" t="s">
        <v>2484</v>
      </c>
      <c r="I67" s="32" t="s">
        <v>2415</v>
      </c>
      <c r="J67" s="33" t="s">
        <v>2368</v>
      </c>
      <c r="K67" s="32">
        <v>12</v>
      </c>
      <c r="L67" s="36" t="s">
        <v>2485</v>
      </c>
    </row>
    <row r="68" spans="1:12" ht="15.75" hidden="1" thickBot="1" x14ac:dyDescent="0.3">
      <c r="A68" s="31" t="s">
        <v>2375</v>
      </c>
      <c r="B68" s="32" t="s">
        <v>18</v>
      </c>
      <c r="C68" s="33" t="s">
        <v>2371</v>
      </c>
      <c r="D68" s="33" t="s">
        <v>2507</v>
      </c>
      <c r="E68" s="34" t="s">
        <v>2508</v>
      </c>
      <c r="F68" s="32" t="s">
        <v>2509</v>
      </c>
      <c r="G68" s="33" t="s">
        <v>2649</v>
      </c>
      <c r="H68" s="32" t="s">
        <v>2475</v>
      </c>
      <c r="I68" s="32" t="s">
        <v>2415</v>
      </c>
      <c r="J68" s="33" t="s">
        <v>2368</v>
      </c>
      <c r="K68" s="32">
        <v>9</v>
      </c>
      <c r="L68" s="36" t="s">
        <v>2511</v>
      </c>
    </row>
    <row r="69" spans="1:12" ht="15.75" hidden="1" thickBot="1" x14ac:dyDescent="0.3">
      <c r="A69" s="31" t="s">
        <v>2375</v>
      </c>
      <c r="B69" s="32" t="s">
        <v>18</v>
      </c>
      <c r="C69" s="33" t="s">
        <v>2497</v>
      </c>
      <c r="D69" s="33" t="s">
        <v>2650</v>
      </c>
      <c r="E69" s="34" t="s">
        <v>2651</v>
      </c>
      <c r="F69" s="32" t="s">
        <v>2652</v>
      </c>
      <c r="G69" s="33" t="s">
        <v>2653</v>
      </c>
      <c r="H69" s="32" t="s">
        <v>2475</v>
      </c>
      <c r="I69" s="32" t="s">
        <v>2415</v>
      </c>
      <c r="J69" s="33" t="s">
        <v>2368</v>
      </c>
      <c r="K69" s="32">
        <v>13</v>
      </c>
      <c r="L69" s="36" t="s">
        <v>2654</v>
      </c>
    </row>
    <row r="70" spans="1:12" ht="15.75" hidden="1" thickBot="1" x14ac:dyDescent="0.3">
      <c r="A70" s="31" t="s">
        <v>2375</v>
      </c>
      <c r="B70" s="32" t="s">
        <v>18</v>
      </c>
      <c r="C70" s="33" t="s">
        <v>2374</v>
      </c>
      <c r="D70" s="33" t="s">
        <v>2655</v>
      </c>
      <c r="E70" s="34" t="s">
        <v>2656</v>
      </c>
      <c r="F70" s="32" t="s">
        <v>2657</v>
      </c>
      <c r="G70" s="33" t="s">
        <v>2658</v>
      </c>
      <c r="H70" s="32" t="s">
        <v>2475</v>
      </c>
      <c r="I70" s="32" t="s">
        <v>2415</v>
      </c>
      <c r="J70" s="33" t="s">
        <v>2373</v>
      </c>
      <c r="K70" s="32">
        <v>21</v>
      </c>
      <c r="L70" s="36" t="s">
        <v>2659</v>
      </c>
    </row>
    <row r="71" spans="1:12" ht="15.75" hidden="1" thickBot="1" x14ac:dyDescent="0.3">
      <c r="A71" s="31" t="s">
        <v>2375</v>
      </c>
      <c r="B71" s="32" t="s">
        <v>18</v>
      </c>
      <c r="C71" s="33" t="s">
        <v>2497</v>
      </c>
      <c r="D71" s="33" t="s">
        <v>2543</v>
      </c>
      <c r="E71" s="34" t="s">
        <v>2544</v>
      </c>
      <c r="F71" s="32" t="s">
        <v>2545</v>
      </c>
      <c r="G71" s="33" t="s">
        <v>2660</v>
      </c>
      <c r="H71" s="32" t="s">
        <v>2475</v>
      </c>
      <c r="I71" s="32" t="s">
        <v>2415</v>
      </c>
      <c r="J71" s="33" t="s">
        <v>2368</v>
      </c>
      <c r="K71" s="32">
        <v>16</v>
      </c>
      <c r="L71" s="36" t="s">
        <v>2547</v>
      </c>
    </row>
    <row r="72" spans="1:12" ht="15.75" hidden="1" thickBot="1" x14ac:dyDescent="0.3">
      <c r="A72" s="31" t="s">
        <v>2375</v>
      </c>
      <c r="B72" s="32" t="s">
        <v>18</v>
      </c>
      <c r="C72" s="33" t="s">
        <v>2497</v>
      </c>
      <c r="D72" s="33" t="s">
        <v>2661</v>
      </c>
      <c r="E72" s="34" t="s">
        <v>2662</v>
      </c>
      <c r="F72" s="32" t="s">
        <v>2663</v>
      </c>
      <c r="G72" s="33" t="s">
        <v>2664</v>
      </c>
      <c r="H72" s="32" t="s">
        <v>2475</v>
      </c>
      <c r="I72" s="32" t="s">
        <v>2415</v>
      </c>
      <c r="J72" s="33" t="s">
        <v>2368</v>
      </c>
      <c r="K72" s="32">
        <v>36</v>
      </c>
      <c r="L72" s="36" t="s">
        <v>2552</v>
      </c>
    </row>
    <row r="73" spans="1:12" ht="15.75" hidden="1" thickBot="1" x14ac:dyDescent="0.3">
      <c r="A73" s="31" t="s">
        <v>2375</v>
      </c>
      <c r="B73" s="32" t="s">
        <v>18</v>
      </c>
      <c r="C73" s="33" t="s">
        <v>2497</v>
      </c>
      <c r="D73" s="33" t="s">
        <v>2498</v>
      </c>
      <c r="E73" s="34" t="s">
        <v>2499</v>
      </c>
      <c r="F73" s="32" t="s">
        <v>2500</v>
      </c>
      <c r="G73" s="33" t="s">
        <v>2665</v>
      </c>
      <c r="H73" s="32" t="s">
        <v>2475</v>
      </c>
      <c r="I73" s="32" t="s">
        <v>2415</v>
      </c>
      <c r="J73" s="33" t="s">
        <v>2368</v>
      </c>
      <c r="K73" s="32">
        <v>22</v>
      </c>
      <c r="L73" s="36" t="s">
        <v>2502</v>
      </c>
    </row>
    <row r="74" spans="1:12" ht="15.75" hidden="1" thickBot="1" x14ac:dyDescent="0.3">
      <c r="A74" s="31" t="s">
        <v>2375</v>
      </c>
      <c r="B74" s="32" t="s">
        <v>18</v>
      </c>
      <c r="C74" s="33" t="s">
        <v>2369</v>
      </c>
      <c r="D74" s="33" t="s">
        <v>2492</v>
      </c>
      <c r="E74" s="34" t="s">
        <v>2493</v>
      </c>
      <c r="F74" s="32" t="s">
        <v>2494</v>
      </c>
      <c r="G74" s="33" t="s">
        <v>2666</v>
      </c>
      <c r="H74" s="32" t="s">
        <v>2475</v>
      </c>
      <c r="I74" s="32" t="s">
        <v>2415</v>
      </c>
      <c r="J74" s="33" t="s">
        <v>2373</v>
      </c>
      <c r="K74" s="32">
        <v>26</v>
      </c>
      <c r="L74" s="36" t="s">
        <v>2496</v>
      </c>
    </row>
    <row r="75" spans="1:12" ht="15.75" hidden="1" thickBot="1" x14ac:dyDescent="0.3">
      <c r="A75" s="31" t="s">
        <v>2375</v>
      </c>
      <c r="B75" s="32" t="s">
        <v>18</v>
      </c>
      <c r="C75" s="33" t="s">
        <v>2486</v>
      </c>
      <c r="D75" s="33" t="s">
        <v>2667</v>
      </c>
      <c r="E75" s="34" t="s">
        <v>2668</v>
      </c>
      <c r="F75" s="32" t="s">
        <v>2669</v>
      </c>
      <c r="G75" s="33" t="s">
        <v>2670</v>
      </c>
      <c r="H75" s="32" t="s">
        <v>2475</v>
      </c>
      <c r="I75" s="32" t="s">
        <v>2671</v>
      </c>
      <c r="J75" s="33" t="s">
        <v>2368</v>
      </c>
      <c r="K75" s="32">
        <v>16</v>
      </c>
      <c r="L75" s="36" t="s">
        <v>2672</v>
      </c>
    </row>
    <row r="76" spans="1:12" ht="15.75" hidden="1" thickBot="1" x14ac:dyDescent="0.3">
      <c r="A76" s="31" t="s">
        <v>2375</v>
      </c>
      <c r="B76" s="32" t="s">
        <v>18</v>
      </c>
      <c r="C76" s="33" t="s">
        <v>2434</v>
      </c>
      <c r="D76" s="33" t="s">
        <v>2517</v>
      </c>
      <c r="E76" s="34" t="s">
        <v>2518</v>
      </c>
      <c r="F76" s="32" t="s">
        <v>2519</v>
      </c>
      <c r="G76" s="33" t="s">
        <v>2673</v>
      </c>
      <c r="H76" s="32" t="s">
        <v>2475</v>
      </c>
      <c r="I76" s="32" t="s">
        <v>2415</v>
      </c>
      <c r="J76" s="33" t="s">
        <v>2367</v>
      </c>
      <c r="K76" s="32">
        <v>8</v>
      </c>
      <c r="L76" s="36" t="s">
        <v>2518</v>
      </c>
    </row>
    <row r="77" spans="1:12" ht="15.75" hidden="1" thickBot="1" x14ac:dyDescent="0.3">
      <c r="A77" s="31" t="s">
        <v>2375</v>
      </c>
      <c r="B77" s="32" t="s">
        <v>18</v>
      </c>
      <c r="C77" s="33" t="s">
        <v>2497</v>
      </c>
      <c r="D77" s="33" t="s">
        <v>2674</v>
      </c>
      <c r="E77" s="34" t="s">
        <v>2675</v>
      </c>
      <c r="F77" s="32" t="s">
        <v>2676</v>
      </c>
      <c r="G77" s="33" t="s">
        <v>2677</v>
      </c>
      <c r="H77" s="32" t="s">
        <v>2475</v>
      </c>
      <c r="I77" s="32" t="s">
        <v>2415</v>
      </c>
      <c r="J77" s="33" t="s">
        <v>2370</v>
      </c>
      <c r="K77" s="32">
        <v>7</v>
      </c>
      <c r="L77" s="36" t="s">
        <v>2678</v>
      </c>
    </row>
    <row r="78" spans="1:12" ht="15.75" hidden="1" thickBot="1" x14ac:dyDescent="0.3">
      <c r="A78" s="31" t="s">
        <v>2375</v>
      </c>
      <c r="B78" s="32" t="s">
        <v>18</v>
      </c>
      <c r="C78" s="33" t="s">
        <v>2369</v>
      </c>
      <c r="D78" s="33" t="s">
        <v>2679</v>
      </c>
      <c r="E78" s="34" t="s">
        <v>2680</v>
      </c>
      <c r="F78" s="32" t="s">
        <v>2681</v>
      </c>
      <c r="G78" s="33" t="s">
        <v>2682</v>
      </c>
      <c r="H78" s="32" t="s">
        <v>2475</v>
      </c>
      <c r="I78" s="32" t="s">
        <v>2415</v>
      </c>
      <c r="J78" s="33" t="s">
        <v>2368</v>
      </c>
      <c r="K78" s="32">
        <v>14</v>
      </c>
      <c r="L78" s="35"/>
    </row>
    <row r="79" spans="1:12" ht="15.75" hidden="1" thickBot="1" x14ac:dyDescent="0.3">
      <c r="A79" s="31" t="s">
        <v>2375</v>
      </c>
      <c r="B79" s="32" t="s">
        <v>18</v>
      </c>
      <c r="C79" s="33" t="s">
        <v>2369</v>
      </c>
      <c r="D79" s="33" t="s">
        <v>2492</v>
      </c>
      <c r="E79" s="34" t="s">
        <v>2493</v>
      </c>
      <c r="F79" s="32" t="s">
        <v>2494</v>
      </c>
      <c r="G79" s="33" t="s">
        <v>2683</v>
      </c>
      <c r="H79" s="32" t="s">
        <v>2475</v>
      </c>
      <c r="I79" s="32" t="s">
        <v>2415</v>
      </c>
      <c r="J79" s="33" t="s">
        <v>2367</v>
      </c>
      <c r="K79" s="32">
        <v>12</v>
      </c>
      <c r="L79" s="36" t="s">
        <v>2496</v>
      </c>
    </row>
    <row r="80" spans="1:12" ht="15.75" hidden="1" thickBot="1" x14ac:dyDescent="0.3">
      <c r="A80" s="31" t="s">
        <v>2375</v>
      </c>
      <c r="B80" s="32" t="s">
        <v>18</v>
      </c>
      <c r="C80" s="33" t="s">
        <v>2374</v>
      </c>
      <c r="D80" s="33" t="s">
        <v>2684</v>
      </c>
      <c r="E80" s="34" t="s">
        <v>2675</v>
      </c>
      <c r="F80" s="32" t="s">
        <v>2676</v>
      </c>
      <c r="G80" s="33" t="s">
        <v>2685</v>
      </c>
      <c r="H80" s="32" t="s">
        <v>2475</v>
      </c>
      <c r="I80" s="32" t="s">
        <v>2415</v>
      </c>
      <c r="J80" s="33" t="s">
        <v>2370</v>
      </c>
      <c r="K80" s="32">
        <v>15</v>
      </c>
      <c r="L80" s="36" t="s">
        <v>2678</v>
      </c>
    </row>
    <row r="81" spans="1:12" ht="15.75" hidden="1" thickBot="1" x14ac:dyDescent="0.3">
      <c r="A81" s="31" t="s">
        <v>2375</v>
      </c>
      <c r="B81" s="32" t="s">
        <v>18</v>
      </c>
      <c r="C81" s="33" t="s">
        <v>2374</v>
      </c>
      <c r="D81" s="33" t="s">
        <v>2574</v>
      </c>
      <c r="E81" s="34" t="s">
        <v>2575</v>
      </c>
      <c r="F81" s="32" t="s">
        <v>2576</v>
      </c>
      <c r="G81" s="33" t="s">
        <v>2686</v>
      </c>
      <c r="H81" s="32" t="s">
        <v>2475</v>
      </c>
      <c r="I81" s="32" t="s">
        <v>2415</v>
      </c>
      <c r="J81" s="33" t="s">
        <v>2365</v>
      </c>
      <c r="K81" s="32">
        <v>8</v>
      </c>
      <c r="L81" s="36" t="s">
        <v>2575</v>
      </c>
    </row>
    <row r="82" spans="1:12" ht="15.75" hidden="1" thickBot="1" x14ac:dyDescent="0.3">
      <c r="A82" s="31" t="s">
        <v>2375</v>
      </c>
      <c r="B82" s="32" t="s">
        <v>18</v>
      </c>
      <c r="C82" s="33" t="s">
        <v>2374</v>
      </c>
      <c r="D82" s="33" t="s">
        <v>2687</v>
      </c>
      <c r="E82" s="34" t="s">
        <v>2688</v>
      </c>
      <c r="F82" s="32" t="s">
        <v>2689</v>
      </c>
      <c r="G82" s="33" t="s">
        <v>2690</v>
      </c>
      <c r="H82" s="32" t="s">
        <v>2475</v>
      </c>
      <c r="I82" s="32" t="s">
        <v>2415</v>
      </c>
      <c r="J82" s="33" t="s">
        <v>2365</v>
      </c>
      <c r="K82" s="32">
        <v>9</v>
      </c>
      <c r="L82" s="36" t="s">
        <v>2691</v>
      </c>
    </row>
    <row r="83" spans="1:12" ht="15.75" hidden="1" thickBot="1" x14ac:dyDescent="0.3">
      <c r="A83" s="31" t="s">
        <v>2375</v>
      </c>
      <c r="B83" s="32" t="s">
        <v>18</v>
      </c>
      <c r="C83" s="33" t="s">
        <v>2374</v>
      </c>
      <c r="D83" s="33" t="s">
        <v>2687</v>
      </c>
      <c r="E83" s="34" t="s">
        <v>2688</v>
      </c>
      <c r="F83" s="32" t="s">
        <v>2689</v>
      </c>
      <c r="G83" s="33" t="s">
        <v>2692</v>
      </c>
      <c r="H83" s="32" t="s">
        <v>2475</v>
      </c>
      <c r="I83" s="32" t="s">
        <v>2415</v>
      </c>
      <c r="J83" s="33" t="s">
        <v>2370</v>
      </c>
      <c r="K83" s="32">
        <v>10</v>
      </c>
      <c r="L83" s="36" t="s">
        <v>2691</v>
      </c>
    </row>
    <row r="84" spans="1:12" ht="15.75" hidden="1" thickBot="1" x14ac:dyDescent="0.3">
      <c r="A84" s="31" t="s">
        <v>2375</v>
      </c>
      <c r="B84" s="32" t="s">
        <v>18</v>
      </c>
      <c r="C84" s="33" t="s">
        <v>2434</v>
      </c>
      <c r="D84" s="33" t="s">
        <v>2693</v>
      </c>
      <c r="E84" s="34" t="s">
        <v>2694</v>
      </c>
      <c r="F84" s="32" t="s">
        <v>2695</v>
      </c>
      <c r="G84" s="33" t="s">
        <v>2696</v>
      </c>
      <c r="H84" s="32" t="s">
        <v>2475</v>
      </c>
      <c r="I84" s="32" t="s">
        <v>2415</v>
      </c>
      <c r="J84" s="33" t="s">
        <v>2367</v>
      </c>
      <c r="K84" s="32">
        <v>7</v>
      </c>
      <c r="L84" s="36" t="s">
        <v>2278</v>
      </c>
    </row>
    <row r="85" spans="1:12" ht="15.75" hidden="1" thickBot="1" x14ac:dyDescent="0.3">
      <c r="A85" s="31" t="s">
        <v>2375</v>
      </c>
      <c r="B85" s="32" t="s">
        <v>18</v>
      </c>
      <c r="C85" s="33" t="s">
        <v>2486</v>
      </c>
      <c r="D85" s="33" t="s">
        <v>2697</v>
      </c>
      <c r="E85" s="34" t="s">
        <v>2698</v>
      </c>
      <c r="F85" s="32" t="s">
        <v>2699</v>
      </c>
      <c r="G85" s="33" t="s">
        <v>2700</v>
      </c>
      <c r="H85" s="32" t="s">
        <v>2475</v>
      </c>
      <c r="I85" s="32" t="s">
        <v>2415</v>
      </c>
      <c r="J85" s="33" t="s">
        <v>2367</v>
      </c>
      <c r="K85" s="32">
        <v>9</v>
      </c>
      <c r="L85" s="35"/>
    </row>
    <row r="86" spans="1:12" ht="15.75" hidden="1" thickBot="1" x14ac:dyDescent="0.3">
      <c r="A86" s="31" t="s">
        <v>2375</v>
      </c>
      <c r="B86" s="32" t="s">
        <v>18</v>
      </c>
      <c r="C86" s="33" t="s">
        <v>2374</v>
      </c>
      <c r="D86" s="33" t="s">
        <v>2701</v>
      </c>
      <c r="E86" s="34" t="s">
        <v>2702</v>
      </c>
      <c r="F86" s="32" t="s">
        <v>2703</v>
      </c>
      <c r="G86" s="33" t="s">
        <v>2704</v>
      </c>
      <c r="H86" s="32" t="s">
        <v>2475</v>
      </c>
      <c r="I86" s="32" t="s">
        <v>2415</v>
      </c>
      <c r="J86" s="33" t="s">
        <v>2373</v>
      </c>
      <c r="K86" s="32">
        <v>32</v>
      </c>
      <c r="L86" s="36" t="s">
        <v>2529</v>
      </c>
    </row>
    <row r="87" spans="1:12" ht="15.75" hidden="1" thickBot="1" x14ac:dyDescent="0.3">
      <c r="A87" s="31" t="s">
        <v>2375</v>
      </c>
      <c r="B87" s="32" t="s">
        <v>18</v>
      </c>
      <c r="C87" s="33" t="s">
        <v>2420</v>
      </c>
      <c r="D87" s="33" t="s">
        <v>2705</v>
      </c>
      <c r="E87" s="34" t="s">
        <v>2706</v>
      </c>
      <c r="F87" s="32" t="s">
        <v>2707</v>
      </c>
      <c r="G87" s="33" t="s">
        <v>2708</v>
      </c>
      <c r="H87" s="32" t="s">
        <v>2475</v>
      </c>
      <c r="I87" s="32" t="s">
        <v>2415</v>
      </c>
      <c r="J87" s="33" t="s">
        <v>2375</v>
      </c>
      <c r="K87" s="32">
        <v>26</v>
      </c>
      <c r="L87" s="36" t="s">
        <v>2709</v>
      </c>
    </row>
    <row r="88" spans="1:12" ht="15.75" hidden="1" thickBot="1" x14ac:dyDescent="0.3">
      <c r="A88" s="31" t="s">
        <v>2375</v>
      </c>
      <c r="B88" s="32" t="s">
        <v>18</v>
      </c>
      <c r="C88" s="33" t="s">
        <v>2497</v>
      </c>
      <c r="D88" s="33" t="s">
        <v>2548</v>
      </c>
      <c r="E88" s="34" t="s">
        <v>2549</v>
      </c>
      <c r="F88" s="32" t="s">
        <v>2550</v>
      </c>
      <c r="G88" s="33" t="s">
        <v>2710</v>
      </c>
      <c r="H88" s="32" t="s">
        <v>2475</v>
      </c>
      <c r="I88" s="32" t="s">
        <v>2415</v>
      </c>
      <c r="J88" s="33" t="s">
        <v>2373</v>
      </c>
      <c r="K88" s="32">
        <v>20</v>
      </c>
      <c r="L88" s="36" t="s">
        <v>2552</v>
      </c>
    </row>
    <row r="89" spans="1:12" ht="15.75" hidden="1" thickBot="1" x14ac:dyDescent="0.3">
      <c r="A89" s="31" t="s">
        <v>2375</v>
      </c>
      <c r="B89" s="32" t="s">
        <v>18</v>
      </c>
      <c r="C89" s="33" t="s">
        <v>2371</v>
      </c>
      <c r="D89" s="33" t="s">
        <v>2512</v>
      </c>
      <c r="E89" s="34" t="s">
        <v>2513</v>
      </c>
      <c r="F89" s="32" t="s">
        <v>2514</v>
      </c>
      <c r="G89" s="33" t="s">
        <v>2711</v>
      </c>
      <c r="H89" s="32" t="s">
        <v>2475</v>
      </c>
      <c r="I89" s="32" t="s">
        <v>2415</v>
      </c>
      <c r="J89" s="33" t="s">
        <v>2375</v>
      </c>
      <c r="K89" s="32">
        <v>18</v>
      </c>
      <c r="L89" s="36" t="s">
        <v>2594</v>
      </c>
    </row>
    <row r="90" spans="1:12" ht="15.75" hidden="1" thickBot="1" x14ac:dyDescent="0.3">
      <c r="A90" s="31" t="s">
        <v>2375</v>
      </c>
      <c r="B90" s="32" t="s">
        <v>18</v>
      </c>
      <c r="C90" s="33" t="s">
        <v>2374</v>
      </c>
      <c r="D90" s="33" t="s">
        <v>2684</v>
      </c>
      <c r="E90" s="34" t="s">
        <v>2675</v>
      </c>
      <c r="F90" s="32" t="s">
        <v>2676</v>
      </c>
      <c r="G90" s="33" t="s">
        <v>2712</v>
      </c>
      <c r="H90" s="32" t="s">
        <v>2475</v>
      </c>
      <c r="I90" s="32" t="s">
        <v>2415</v>
      </c>
      <c r="J90" s="33" t="s">
        <v>2373</v>
      </c>
      <c r="K90" s="32">
        <v>39</v>
      </c>
      <c r="L90" s="36" t="s">
        <v>2678</v>
      </c>
    </row>
    <row r="91" spans="1:12" ht="15.75" hidden="1" thickBot="1" x14ac:dyDescent="0.3">
      <c r="A91" s="31" t="s">
        <v>2375</v>
      </c>
      <c r="B91" s="32" t="s">
        <v>18</v>
      </c>
      <c r="C91" s="33" t="s">
        <v>2420</v>
      </c>
      <c r="D91" s="33" t="s">
        <v>2713</v>
      </c>
      <c r="E91" s="34" t="s">
        <v>2714</v>
      </c>
      <c r="F91" s="32" t="s">
        <v>2715</v>
      </c>
      <c r="G91" s="33" t="s">
        <v>2716</v>
      </c>
      <c r="H91" s="32" t="s">
        <v>2475</v>
      </c>
      <c r="I91" s="32" t="s">
        <v>2415</v>
      </c>
      <c r="J91" s="33" t="s">
        <v>2373</v>
      </c>
      <c r="K91" s="32">
        <v>32</v>
      </c>
      <c r="L91" s="36" t="s">
        <v>2709</v>
      </c>
    </row>
    <row r="92" spans="1:12" ht="15.75" hidden="1" thickBot="1" x14ac:dyDescent="0.3">
      <c r="A92" s="31" t="s">
        <v>2375</v>
      </c>
      <c r="B92" s="32" t="s">
        <v>18</v>
      </c>
      <c r="C92" s="33" t="s">
        <v>2369</v>
      </c>
      <c r="D92" s="33" t="s">
        <v>2717</v>
      </c>
      <c r="E92" s="34" t="s">
        <v>2718</v>
      </c>
      <c r="F92" s="32" t="s">
        <v>2719</v>
      </c>
      <c r="G92" s="33" t="s">
        <v>2720</v>
      </c>
      <c r="H92" s="32" t="s">
        <v>2475</v>
      </c>
      <c r="I92" s="32" t="s">
        <v>2415</v>
      </c>
      <c r="J92" s="33" t="s">
        <v>2375</v>
      </c>
      <c r="K92" s="32">
        <v>23</v>
      </c>
      <c r="L92" s="36" t="s">
        <v>2718</v>
      </c>
    </row>
    <row r="93" spans="1:12" ht="15.75" hidden="1" thickBot="1" x14ac:dyDescent="0.3">
      <c r="A93" s="31" t="s">
        <v>2375</v>
      </c>
      <c r="B93" s="32" t="s">
        <v>18</v>
      </c>
      <c r="C93" s="33" t="s">
        <v>2369</v>
      </c>
      <c r="D93" s="33" t="s">
        <v>2492</v>
      </c>
      <c r="E93" s="34" t="s">
        <v>2493</v>
      </c>
      <c r="F93" s="32" t="s">
        <v>2494</v>
      </c>
      <c r="G93" s="33" t="s">
        <v>2721</v>
      </c>
      <c r="H93" s="32" t="s">
        <v>2475</v>
      </c>
      <c r="I93" s="32" t="s">
        <v>2415</v>
      </c>
      <c r="J93" s="33" t="s">
        <v>2375</v>
      </c>
      <c r="K93" s="32">
        <v>28</v>
      </c>
      <c r="L93" s="36" t="s">
        <v>2496</v>
      </c>
    </row>
    <row r="94" spans="1:12" ht="15.75" hidden="1" thickBot="1" x14ac:dyDescent="0.3">
      <c r="A94" s="31" t="s">
        <v>2375</v>
      </c>
      <c r="B94" s="32" t="s">
        <v>18</v>
      </c>
      <c r="C94" s="33" t="s">
        <v>2374</v>
      </c>
      <c r="D94" s="33" t="s">
        <v>2574</v>
      </c>
      <c r="E94" s="34" t="s">
        <v>2575</v>
      </c>
      <c r="F94" s="32" t="s">
        <v>2576</v>
      </c>
      <c r="G94" s="33" t="s">
        <v>2722</v>
      </c>
      <c r="H94" s="32" t="s">
        <v>2475</v>
      </c>
      <c r="I94" s="32" t="s">
        <v>2415</v>
      </c>
      <c r="J94" s="33" t="s">
        <v>2373</v>
      </c>
      <c r="K94" s="32">
        <v>18</v>
      </c>
      <c r="L94" s="36" t="s">
        <v>2575</v>
      </c>
    </row>
    <row r="95" spans="1:12" ht="15.75" hidden="1" thickBot="1" x14ac:dyDescent="0.3">
      <c r="A95" s="31" t="s">
        <v>2375</v>
      </c>
      <c r="B95" s="32" t="s">
        <v>18</v>
      </c>
      <c r="C95" s="33" t="s">
        <v>2486</v>
      </c>
      <c r="D95" s="33" t="s">
        <v>2723</v>
      </c>
      <c r="E95" s="34" t="s">
        <v>2724</v>
      </c>
      <c r="F95" s="32" t="s">
        <v>2725</v>
      </c>
      <c r="G95" s="33" t="s">
        <v>2726</v>
      </c>
      <c r="H95" s="32" t="s">
        <v>2475</v>
      </c>
      <c r="I95" s="32" t="s">
        <v>2415</v>
      </c>
      <c r="J95" s="33" t="s">
        <v>2373</v>
      </c>
      <c r="K95" s="32">
        <v>21</v>
      </c>
      <c r="L95" s="36" t="s">
        <v>2727</v>
      </c>
    </row>
    <row r="96" spans="1:12" ht="15.75" hidden="1" thickBot="1" x14ac:dyDescent="0.3">
      <c r="A96" s="31" t="s">
        <v>2375</v>
      </c>
      <c r="B96" s="32" t="s">
        <v>18</v>
      </c>
      <c r="C96" s="33" t="s">
        <v>2371</v>
      </c>
      <c r="D96" s="33" t="s">
        <v>2728</v>
      </c>
      <c r="E96" s="34" t="s">
        <v>2729</v>
      </c>
      <c r="F96" s="32" t="s">
        <v>2730</v>
      </c>
      <c r="G96" s="33" t="s">
        <v>2731</v>
      </c>
      <c r="H96" s="32" t="s">
        <v>2475</v>
      </c>
      <c r="I96" s="32" t="s">
        <v>2415</v>
      </c>
      <c r="J96" s="33" t="s">
        <v>2375</v>
      </c>
      <c r="K96" s="32">
        <v>17</v>
      </c>
      <c r="L96" s="36" t="s">
        <v>2485</v>
      </c>
    </row>
    <row r="97" spans="1:12" ht="15.75" hidden="1" thickBot="1" x14ac:dyDescent="0.3">
      <c r="A97" s="31" t="s">
        <v>2375</v>
      </c>
      <c r="B97" s="32" t="s">
        <v>18</v>
      </c>
      <c r="C97" s="33" t="s">
        <v>2497</v>
      </c>
      <c r="D97" s="33" t="s">
        <v>2534</v>
      </c>
      <c r="E97" s="34" t="s">
        <v>2167</v>
      </c>
      <c r="F97" s="32" t="s">
        <v>2535</v>
      </c>
      <c r="G97" s="33" t="s">
        <v>2732</v>
      </c>
      <c r="H97" s="32" t="s">
        <v>2475</v>
      </c>
      <c r="I97" s="32" t="s">
        <v>2415</v>
      </c>
      <c r="J97" s="33" t="s">
        <v>2375</v>
      </c>
      <c r="K97" s="32">
        <v>17</v>
      </c>
      <c r="L97" s="36" t="s">
        <v>2167</v>
      </c>
    </row>
    <row r="98" spans="1:12" ht="15.75" hidden="1" thickBot="1" x14ac:dyDescent="0.3">
      <c r="A98" s="31" t="s">
        <v>2375</v>
      </c>
      <c r="B98" s="32" t="s">
        <v>18</v>
      </c>
      <c r="C98" s="33" t="s">
        <v>2429</v>
      </c>
      <c r="D98" s="33" t="s">
        <v>2733</v>
      </c>
      <c r="E98" s="34" t="s">
        <v>2734</v>
      </c>
      <c r="F98" s="32" t="s">
        <v>2735</v>
      </c>
      <c r="G98" s="33" t="s">
        <v>2736</v>
      </c>
      <c r="H98" s="32" t="s">
        <v>2475</v>
      </c>
      <c r="I98" s="32" t="s">
        <v>2415</v>
      </c>
      <c r="J98" s="33" t="s">
        <v>2373</v>
      </c>
      <c r="K98" s="32">
        <v>22</v>
      </c>
      <c r="L98" s="36" t="s">
        <v>2633</v>
      </c>
    </row>
    <row r="99" spans="1:12" ht="15.75" hidden="1" thickBot="1" x14ac:dyDescent="0.3">
      <c r="A99" s="31" t="s">
        <v>2375</v>
      </c>
      <c r="B99" s="32" t="s">
        <v>18</v>
      </c>
      <c r="C99" s="33" t="s">
        <v>2429</v>
      </c>
      <c r="D99" s="33" t="s">
        <v>2737</v>
      </c>
      <c r="E99" s="34" t="s">
        <v>2738</v>
      </c>
      <c r="F99" s="32" t="s">
        <v>2739</v>
      </c>
      <c r="G99" s="33" t="s">
        <v>2740</v>
      </c>
      <c r="H99" s="32" t="s">
        <v>2475</v>
      </c>
      <c r="I99" s="32" t="s">
        <v>2415</v>
      </c>
      <c r="J99" s="33" t="s">
        <v>2375</v>
      </c>
      <c r="K99" s="32">
        <v>27</v>
      </c>
      <c r="L99" s="36" t="s">
        <v>2633</v>
      </c>
    </row>
    <row r="100" spans="1:12" ht="15.75" hidden="1" thickBot="1" x14ac:dyDescent="0.3">
      <c r="A100" s="31" t="s">
        <v>2375</v>
      </c>
      <c r="B100" s="32" t="s">
        <v>18</v>
      </c>
      <c r="C100" s="33" t="s">
        <v>2429</v>
      </c>
      <c r="D100" s="33" t="s">
        <v>2604</v>
      </c>
      <c r="E100" s="34" t="s">
        <v>2171</v>
      </c>
      <c r="F100" s="32" t="s">
        <v>2605</v>
      </c>
      <c r="G100" s="33" t="s">
        <v>2741</v>
      </c>
      <c r="H100" s="32" t="s">
        <v>2475</v>
      </c>
      <c r="I100" s="32" t="s">
        <v>2415</v>
      </c>
      <c r="J100" s="33" t="s">
        <v>2375</v>
      </c>
      <c r="K100" s="32">
        <v>30</v>
      </c>
      <c r="L100" s="36" t="s">
        <v>2533</v>
      </c>
    </row>
    <row r="101" spans="1:12" ht="15.75" hidden="1" thickBot="1" x14ac:dyDescent="0.3">
      <c r="A101" s="31" t="s">
        <v>2375</v>
      </c>
      <c r="B101" s="32" t="s">
        <v>18</v>
      </c>
      <c r="C101" s="33" t="s">
        <v>2429</v>
      </c>
      <c r="D101" s="33" t="s">
        <v>2630</v>
      </c>
      <c r="E101" s="34" t="s">
        <v>2166</v>
      </c>
      <c r="F101" s="32" t="s">
        <v>2631</v>
      </c>
      <c r="G101" s="33" t="s">
        <v>2742</v>
      </c>
      <c r="H101" s="32" t="s">
        <v>2475</v>
      </c>
      <c r="I101" s="32" t="s">
        <v>2415</v>
      </c>
      <c r="J101" s="33" t="s">
        <v>2373</v>
      </c>
      <c r="K101" s="32">
        <v>22</v>
      </c>
      <c r="L101" s="36" t="s">
        <v>2633</v>
      </c>
    </row>
    <row r="102" spans="1:12" ht="15.75" hidden="1" thickBot="1" x14ac:dyDescent="0.3">
      <c r="A102" s="31" t="s">
        <v>2375</v>
      </c>
      <c r="B102" s="32" t="s">
        <v>18</v>
      </c>
      <c r="C102" s="33" t="s">
        <v>2369</v>
      </c>
      <c r="D102" s="33" t="s">
        <v>2492</v>
      </c>
      <c r="E102" s="34" t="s">
        <v>2493</v>
      </c>
      <c r="F102" s="32" t="s">
        <v>2494</v>
      </c>
      <c r="G102" s="33" t="s">
        <v>2743</v>
      </c>
      <c r="H102" s="32" t="s">
        <v>2475</v>
      </c>
      <c r="I102" s="32" t="s">
        <v>2415</v>
      </c>
      <c r="J102" s="33" t="s">
        <v>2375</v>
      </c>
      <c r="K102" s="32">
        <v>14</v>
      </c>
      <c r="L102" s="36" t="s">
        <v>2496</v>
      </c>
    </row>
    <row r="103" spans="1:12" ht="15.75" hidden="1" thickBot="1" x14ac:dyDescent="0.3">
      <c r="A103" s="31" t="s">
        <v>2375</v>
      </c>
      <c r="B103" s="32" t="s">
        <v>18</v>
      </c>
      <c r="C103" s="33" t="s">
        <v>2497</v>
      </c>
      <c r="D103" s="33" t="s">
        <v>2744</v>
      </c>
      <c r="E103" s="34" t="s">
        <v>2745</v>
      </c>
      <c r="F103" s="32" t="s">
        <v>2746</v>
      </c>
      <c r="G103" s="33" t="s">
        <v>2747</v>
      </c>
      <c r="H103" s="32" t="s">
        <v>2475</v>
      </c>
      <c r="I103" s="32" t="s">
        <v>2415</v>
      </c>
      <c r="J103" s="33" t="s">
        <v>2375</v>
      </c>
      <c r="K103" s="32">
        <v>19</v>
      </c>
      <c r="L103" s="36" t="s">
        <v>2678</v>
      </c>
    </row>
    <row r="104" spans="1:12" ht="15.75" hidden="1" thickBot="1" x14ac:dyDescent="0.3">
      <c r="A104" s="31" t="s">
        <v>2375</v>
      </c>
      <c r="B104" s="32" t="s">
        <v>18</v>
      </c>
      <c r="C104" s="33" t="s">
        <v>2429</v>
      </c>
      <c r="D104" s="33" t="s">
        <v>2635</v>
      </c>
      <c r="E104" s="34" t="s">
        <v>2636</v>
      </c>
      <c r="F104" s="32" t="s">
        <v>2637</v>
      </c>
      <c r="G104" s="33" t="s">
        <v>2748</v>
      </c>
      <c r="H104" s="32" t="s">
        <v>2475</v>
      </c>
      <c r="I104" s="32" t="s">
        <v>2415</v>
      </c>
      <c r="J104" s="33" t="s">
        <v>2375</v>
      </c>
      <c r="K104" s="32">
        <v>19</v>
      </c>
      <c r="L104" s="36" t="s">
        <v>2633</v>
      </c>
    </row>
    <row r="105" spans="1:12" ht="15.75" hidden="1" thickBot="1" x14ac:dyDescent="0.3">
      <c r="A105" s="31" t="s">
        <v>2375</v>
      </c>
      <c r="B105" s="32" t="s">
        <v>18</v>
      </c>
      <c r="C105" s="33" t="s">
        <v>2420</v>
      </c>
      <c r="D105" s="33" t="s">
        <v>2749</v>
      </c>
      <c r="E105" s="34" t="s">
        <v>2750</v>
      </c>
      <c r="F105" s="32" t="s">
        <v>2751</v>
      </c>
      <c r="G105" s="33" t="s">
        <v>2752</v>
      </c>
      <c r="H105" s="32" t="s">
        <v>2475</v>
      </c>
      <c r="I105" s="32" t="s">
        <v>2415</v>
      </c>
      <c r="J105" s="33" t="s">
        <v>2375</v>
      </c>
      <c r="K105" s="32">
        <v>21</v>
      </c>
      <c r="L105" s="36" t="s">
        <v>2583</v>
      </c>
    </row>
    <row r="106" spans="1:12" ht="15.75" hidden="1" thickBot="1" x14ac:dyDescent="0.3">
      <c r="A106" s="31" t="s">
        <v>2375</v>
      </c>
      <c r="B106" s="32" t="s">
        <v>18</v>
      </c>
      <c r="C106" s="33" t="s">
        <v>2429</v>
      </c>
      <c r="D106" s="33" t="s">
        <v>2530</v>
      </c>
      <c r="E106" s="34" t="s">
        <v>2170</v>
      </c>
      <c r="F106" s="32" t="s">
        <v>2531</v>
      </c>
      <c r="G106" s="33" t="s">
        <v>2753</v>
      </c>
      <c r="H106" s="32" t="s">
        <v>2475</v>
      </c>
      <c r="I106" s="32" t="s">
        <v>2415</v>
      </c>
      <c r="J106" s="33" t="s">
        <v>2375</v>
      </c>
      <c r="K106" s="32">
        <v>18</v>
      </c>
      <c r="L106" s="36" t="s">
        <v>2533</v>
      </c>
    </row>
    <row r="107" spans="1:12" ht="15.75" hidden="1" thickBot="1" x14ac:dyDescent="0.3">
      <c r="A107" s="31" t="s">
        <v>2375</v>
      </c>
      <c r="B107" s="32" t="s">
        <v>18</v>
      </c>
      <c r="C107" s="33" t="s">
        <v>2369</v>
      </c>
      <c r="D107" s="33" t="s">
        <v>2492</v>
      </c>
      <c r="E107" s="34" t="s">
        <v>2493</v>
      </c>
      <c r="F107" s="32" t="s">
        <v>2494</v>
      </c>
      <c r="G107" s="33" t="s">
        <v>2754</v>
      </c>
      <c r="H107" s="32" t="s">
        <v>2475</v>
      </c>
      <c r="I107" s="32" t="s">
        <v>2415</v>
      </c>
      <c r="J107" s="33" t="s">
        <v>2368</v>
      </c>
      <c r="K107" s="32">
        <v>15</v>
      </c>
      <c r="L107" s="36" t="s">
        <v>2496</v>
      </c>
    </row>
    <row r="108" spans="1:12" ht="15.75" hidden="1" thickBot="1" x14ac:dyDescent="0.3">
      <c r="A108" s="31" t="s">
        <v>2375</v>
      </c>
      <c r="B108" s="32" t="s">
        <v>18</v>
      </c>
      <c r="C108" s="33" t="s">
        <v>2486</v>
      </c>
      <c r="D108" s="33" t="s">
        <v>2723</v>
      </c>
      <c r="E108" s="34" t="s">
        <v>2724</v>
      </c>
      <c r="F108" s="32" t="s">
        <v>2725</v>
      </c>
      <c r="G108" s="33" t="s">
        <v>2755</v>
      </c>
      <c r="H108" s="32" t="s">
        <v>2475</v>
      </c>
      <c r="I108" s="32" t="s">
        <v>2415</v>
      </c>
      <c r="J108" s="33" t="s">
        <v>2375</v>
      </c>
      <c r="K108" s="32">
        <v>24</v>
      </c>
      <c r="L108" s="36" t="s">
        <v>2727</v>
      </c>
    </row>
    <row r="109" spans="1:12" ht="15.75" hidden="1" thickBot="1" x14ac:dyDescent="0.3">
      <c r="A109" s="31" t="s">
        <v>2375</v>
      </c>
      <c r="B109" s="32" t="s">
        <v>18</v>
      </c>
      <c r="C109" s="33" t="s">
        <v>2486</v>
      </c>
      <c r="D109" s="33" t="s">
        <v>2619</v>
      </c>
      <c r="E109" s="34" t="s">
        <v>2172</v>
      </c>
      <c r="F109" s="32" t="s">
        <v>2620</v>
      </c>
      <c r="G109" s="33" t="s">
        <v>2756</v>
      </c>
      <c r="H109" s="32" t="s">
        <v>2475</v>
      </c>
      <c r="I109" s="32" t="s">
        <v>2415</v>
      </c>
      <c r="J109" s="33" t="s">
        <v>2375</v>
      </c>
      <c r="K109" s="32">
        <v>26</v>
      </c>
      <c r="L109" s="36" t="s">
        <v>2578</v>
      </c>
    </row>
    <row r="110" spans="1:12" ht="15.75" hidden="1" thickBot="1" x14ac:dyDescent="0.3">
      <c r="A110" s="31" t="s">
        <v>2375</v>
      </c>
      <c r="B110" s="32" t="s">
        <v>18</v>
      </c>
      <c r="C110" s="33" t="s">
        <v>2486</v>
      </c>
      <c r="D110" s="33" t="s">
        <v>2723</v>
      </c>
      <c r="E110" s="34" t="s">
        <v>2724</v>
      </c>
      <c r="F110" s="32" t="s">
        <v>2725</v>
      </c>
      <c r="G110" s="33" t="s">
        <v>2757</v>
      </c>
      <c r="H110" s="32" t="s">
        <v>2475</v>
      </c>
      <c r="I110" s="32" t="s">
        <v>2415</v>
      </c>
      <c r="J110" s="33" t="s">
        <v>2368</v>
      </c>
      <c r="K110" s="32">
        <v>19</v>
      </c>
      <c r="L110" s="36" t="s">
        <v>2727</v>
      </c>
    </row>
    <row r="111" spans="1:12" ht="15.75" hidden="1" thickBot="1" x14ac:dyDescent="0.3">
      <c r="A111" s="31" t="s">
        <v>2375</v>
      </c>
      <c r="B111" s="32" t="s">
        <v>18</v>
      </c>
      <c r="C111" s="33" t="s">
        <v>2429</v>
      </c>
      <c r="D111" s="33" t="s">
        <v>2635</v>
      </c>
      <c r="E111" s="34" t="s">
        <v>2636</v>
      </c>
      <c r="F111" s="32" t="s">
        <v>2637</v>
      </c>
      <c r="G111" s="33" t="s">
        <v>2758</v>
      </c>
      <c r="H111" s="32" t="s">
        <v>2475</v>
      </c>
      <c r="I111" s="32" t="s">
        <v>2415</v>
      </c>
      <c r="J111" s="33" t="s">
        <v>2373</v>
      </c>
      <c r="K111" s="32">
        <v>19</v>
      </c>
      <c r="L111" s="36" t="s">
        <v>2633</v>
      </c>
    </row>
    <row r="112" spans="1:12" ht="15.75" hidden="1" thickBot="1" x14ac:dyDescent="0.3">
      <c r="A112" s="31" t="s">
        <v>2375</v>
      </c>
      <c r="B112" s="32" t="s">
        <v>18</v>
      </c>
      <c r="C112" s="33" t="s">
        <v>2429</v>
      </c>
      <c r="D112" s="33" t="s">
        <v>2644</v>
      </c>
      <c r="E112" s="34" t="s">
        <v>2165</v>
      </c>
      <c r="F112" s="32" t="s">
        <v>2645</v>
      </c>
      <c r="G112" s="33" t="s">
        <v>2759</v>
      </c>
      <c r="H112" s="32" t="s">
        <v>2475</v>
      </c>
      <c r="I112" s="32" t="s">
        <v>2415</v>
      </c>
      <c r="J112" s="33" t="s">
        <v>2373</v>
      </c>
      <c r="K112" s="32">
        <v>23</v>
      </c>
      <c r="L112" s="36" t="s">
        <v>2633</v>
      </c>
    </row>
    <row r="113" spans="1:12" ht="15.75" hidden="1" thickBot="1" x14ac:dyDescent="0.3">
      <c r="A113" s="31" t="s">
        <v>2375</v>
      </c>
      <c r="B113" s="32" t="s">
        <v>18</v>
      </c>
      <c r="C113" s="33" t="s">
        <v>2374</v>
      </c>
      <c r="D113" s="33" t="s">
        <v>2760</v>
      </c>
      <c r="E113" s="34" t="s">
        <v>2761</v>
      </c>
      <c r="F113" s="32" t="s">
        <v>2762</v>
      </c>
      <c r="G113" s="33" t="s">
        <v>2763</v>
      </c>
      <c r="H113" s="32" t="s">
        <v>2475</v>
      </c>
      <c r="I113" s="32" t="s">
        <v>2415</v>
      </c>
      <c r="J113" s="33" t="s">
        <v>2373</v>
      </c>
      <c r="K113" s="32">
        <v>16</v>
      </c>
      <c r="L113" s="36" t="s">
        <v>2764</v>
      </c>
    </row>
    <row r="114" spans="1:12" ht="15.75" hidden="1" thickBot="1" x14ac:dyDescent="0.3">
      <c r="A114" s="31" t="s">
        <v>2375</v>
      </c>
      <c r="B114" s="32" t="s">
        <v>18</v>
      </c>
      <c r="C114" s="33" t="s">
        <v>2374</v>
      </c>
      <c r="D114" s="33" t="s">
        <v>2760</v>
      </c>
      <c r="E114" s="34" t="s">
        <v>2761</v>
      </c>
      <c r="F114" s="32" t="s">
        <v>2762</v>
      </c>
      <c r="G114" s="33" t="s">
        <v>2765</v>
      </c>
      <c r="H114" s="32" t="s">
        <v>2475</v>
      </c>
      <c r="I114" s="32" t="s">
        <v>2415</v>
      </c>
      <c r="J114" s="33" t="s">
        <v>2368</v>
      </c>
      <c r="K114" s="32">
        <v>21</v>
      </c>
      <c r="L114" s="36" t="s">
        <v>2764</v>
      </c>
    </row>
    <row r="115" spans="1:12" ht="15.75" hidden="1" thickBot="1" x14ac:dyDescent="0.3">
      <c r="A115" s="31" t="s">
        <v>2375</v>
      </c>
      <c r="B115" s="32" t="s">
        <v>18</v>
      </c>
      <c r="C115" s="33" t="s">
        <v>2420</v>
      </c>
      <c r="D115" s="33" t="s">
        <v>2713</v>
      </c>
      <c r="E115" s="34" t="s">
        <v>2714</v>
      </c>
      <c r="F115" s="32" t="s">
        <v>2715</v>
      </c>
      <c r="G115" s="33" t="s">
        <v>2766</v>
      </c>
      <c r="H115" s="32" t="s">
        <v>2475</v>
      </c>
      <c r="I115" s="32" t="s">
        <v>2415</v>
      </c>
      <c r="J115" s="33" t="s">
        <v>2368</v>
      </c>
      <c r="K115" s="32">
        <v>20</v>
      </c>
      <c r="L115" s="36" t="s">
        <v>2709</v>
      </c>
    </row>
    <row r="116" spans="1:12" ht="15.75" hidden="1" thickBot="1" x14ac:dyDescent="0.3">
      <c r="A116" s="31" t="s">
        <v>2375</v>
      </c>
      <c r="B116" s="32" t="s">
        <v>18</v>
      </c>
      <c r="C116" s="33" t="s">
        <v>2420</v>
      </c>
      <c r="D116" s="33" t="s">
        <v>2713</v>
      </c>
      <c r="E116" s="34" t="s">
        <v>2714</v>
      </c>
      <c r="F116" s="32" t="s">
        <v>2715</v>
      </c>
      <c r="G116" s="33" t="s">
        <v>2767</v>
      </c>
      <c r="H116" s="32" t="s">
        <v>2475</v>
      </c>
      <c r="I116" s="32" t="s">
        <v>2415</v>
      </c>
      <c r="J116" s="33" t="s">
        <v>2375</v>
      </c>
      <c r="K116" s="32">
        <v>20</v>
      </c>
      <c r="L116" s="36" t="s">
        <v>2709</v>
      </c>
    </row>
    <row r="117" spans="1:12" ht="15.75" hidden="1" thickBot="1" x14ac:dyDescent="0.3">
      <c r="A117" s="31" t="s">
        <v>2375</v>
      </c>
      <c r="B117" s="32" t="s">
        <v>18</v>
      </c>
      <c r="C117" s="33" t="s">
        <v>2429</v>
      </c>
      <c r="D117" s="33" t="s">
        <v>2635</v>
      </c>
      <c r="E117" s="34" t="s">
        <v>2636</v>
      </c>
      <c r="F117" s="32" t="s">
        <v>2637</v>
      </c>
      <c r="G117" s="33" t="s">
        <v>2768</v>
      </c>
      <c r="H117" s="32" t="s">
        <v>2475</v>
      </c>
      <c r="I117" s="32" t="s">
        <v>2415</v>
      </c>
      <c r="J117" s="33" t="s">
        <v>2368</v>
      </c>
      <c r="K117" s="32">
        <v>50</v>
      </c>
      <c r="L117" s="36" t="s">
        <v>2633</v>
      </c>
    </row>
    <row r="118" spans="1:12" ht="15.75" hidden="1" thickBot="1" x14ac:dyDescent="0.3">
      <c r="A118" s="31" t="s">
        <v>2375</v>
      </c>
      <c r="B118" s="32" t="s">
        <v>18</v>
      </c>
      <c r="C118" s="33" t="s">
        <v>2429</v>
      </c>
      <c r="D118" s="33" t="s">
        <v>2639</v>
      </c>
      <c r="E118" s="34" t="s">
        <v>2640</v>
      </c>
      <c r="F118" s="32" t="s">
        <v>2641</v>
      </c>
      <c r="G118" s="33" t="s">
        <v>2769</v>
      </c>
      <c r="H118" s="32" t="s">
        <v>2475</v>
      </c>
      <c r="I118" s="32" t="s">
        <v>2415</v>
      </c>
      <c r="J118" s="33" t="s">
        <v>2375</v>
      </c>
      <c r="K118" s="32">
        <v>31</v>
      </c>
      <c r="L118" s="36" t="s">
        <v>2633</v>
      </c>
    </row>
    <row r="119" spans="1:12" ht="15.75" hidden="1" thickBot="1" x14ac:dyDescent="0.3">
      <c r="A119" s="31" t="s">
        <v>2375</v>
      </c>
      <c r="B119" s="32" t="s">
        <v>18</v>
      </c>
      <c r="C119" s="33" t="s">
        <v>2429</v>
      </c>
      <c r="D119" s="33" t="s">
        <v>2630</v>
      </c>
      <c r="E119" s="34" t="s">
        <v>2166</v>
      </c>
      <c r="F119" s="32" t="s">
        <v>2631</v>
      </c>
      <c r="G119" s="33" t="s">
        <v>2770</v>
      </c>
      <c r="H119" s="32" t="s">
        <v>2475</v>
      </c>
      <c r="I119" s="32" t="s">
        <v>2415</v>
      </c>
      <c r="J119" s="33" t="s">
        <v>2375</v>
      </c>
      <c r="K119" s="32">
        <v>15</v>
      </c>
      <c r="L119" s="36" t="s">
        <v>2633</v>
      </c>
    </row>
    <row r="120" spans="1:12" ht="15.75" hidden="1" thickBot="1" x14ac:dyDescent="0.3">
      <c r="A120" s="31" t="s">
        <v>2375</v>
      </c>
      <c r="B120" s="32" t="s">
        <v>18</v>
      </c>
      <c r="C120" s="33" t="s">
        <v>2374</v>
      </c>
      <c r="D120" s="33" t="s">
        <v>2553</v>
      </c>
      <c r="E120" s="34" t="s">
        <v>2554</v>
      </c>
      <c r="F120" s="32" t="s">
        <v>2555</v>
      </c>
      <c r="G120" s="33" t="s">
        <v>2771</v>
      </c>
      <c r="H120" s="32" t="s">
        <v>2475</v>
      </c>
      <c r="I120" s="32" t="s">
        <v>2415</v>
      </c>
      <c r="J120" s="33" t="s">
        <v>2375</v>
      </c>
      <c r="K120" s="32">
        <v>11</v>
      </c>
      <c r="L120" s="36" t="s">
        <v>2554</v>
      </c>
    </row>
    <row r="121" spans="1:12" ht="15.75" hidden="1" thickBot="1" x14ac:dyDescent="0.3">
      <c r="A121" s="31" t="s">
        <v>2375</v>
      </c>
      <c r="B121" s="32" t="s">
        <v>18</v>
      </c>
      <c r="C121" s="33" t="s">
        <v>2374</v>
      </c>
      <c r="D121" s="33" t="s">
        <v>2553</v>
      </c>
      <c r="E121" s="34" t="s">
        <v>2554</v>
      </c>
      <c r="F121" s="32" t="s">
        <v>2555</v>
      </c>
      <c r="G121" s="33" t="s">
        <v>2772</v>
      </c>
      <c r="H121" s="32" t="s">
        <v>2475</v>
      </c>
      <c r="I121" s="32" t="s">
        <v>2415</v>
      </c>
      <c r="J121" s="33" t="s">
        <v>2368</v>
      </c>
      <c r="K121" s="32">
        <v>14</v>
      </c>
      <c r="L121" s="36" t="s">
        <v>2554</v>
      </c>
    </row>
    <row r="122" spans="1:12" ht="15.75" hidden="1" thickBot="1" x14ac:dyDescent="0.3">
      <c r="A122" s="31" t="s">
        <v>2375</v>
      </c>
      <c r="B122" s="32" t="s">
        <v>18</v>
      </c>
      <c r="C122" s="33" t="s">
        <v>2497</v>
      </c>
      <c r="D122" s="33" t="s">
        <v>2773</v>
      </c>
      <c r="E122" s="34" t="s">
        <v>2774</v>
      </c>
      <c r="F122" s="32" t="s">
        <v>2775</v>
      </c>
      <c r="G122" s="33" t="s">
        <v>2776</v>
      </c>
      <c r="H122" s="32" t="s">
        <v>2475</v>
      </c>
      <c r="I122" s="32" t="s">
        <v>2415</v>
      </c>
      <c r="J122" s="33" t="s">
        <v>2373</v>
      </c>
      <c r="K122" s="32">
        <v>18</v>
      </c>
      <c r="L122" s="36" t="s">
        <v>2727</v>
      </c>
    </row>
    <row r="123" spans="1:12" ht="15.75" hidden="1" thickBot="1" x14ac:dyDescent="0.3">
      <c r="A123" s="31" t="s">
        <v>2375</v>
      </c>
      <c r="B123" s="32" t="s">
        <v>18</v>
      </c>
      <c r="C123" s="33" t="s">
        <v>2497</v>
      </c>
      <c r="D123" s="33" t="s">
        <v>2548</v>
      </c>
      <c r="E123" s="34" t="s">
        <v>2549</v>
      </c>
      <c r="F123" s="32" t="s">
        <v>2550</v>
      </c>
      <c r="G123" s="33" t="s">
        <v>2777</v>
      </c>
      <c r="H123" s="32" t="s">
        <v>2475</v>
      </c>
      <c r="I123" s="32" t="s">
        <v>2415</v>
      </c>
      <c r="J123" s="33" t="s">
        <v>2375</v>
      </c>
      <c r="K123" s="32">
        <v>22</v>
      </c>
      <c r="L123" s="36" t="s">
        <v>2552</v>
      </c>
    </row>
    <row r="124" spans="1:12" ht="15.75" hidden="1" thickBot="1" x14ac:dyDescent="0.3">
      <c r="A124" s="31" t="s">
        <v>2375</v>
      </c>
      <c r="B124" s="32" t="s">
        <v>18</v>
      </c>
      <c r="C124" s="33" t="s">
        <v>2420</v>
      </c>
      <c r="D124" s="33" t="s">
        <v>2778</v>
      </c>
      <c r="E124" s="34" t="s">
        <v>2779</v>
      </c>
      <c r="F124" s="32" t="s">
        <v>2780</v>
      </c>
      <c r="G124" s="33" t="s">
        <v>2781</v>
      </c>
      <c r="H124" s="32" t="s">
        <v>2475</v>
      </c>
      <c r="I124" s="32" t="s">
        <v>2415</v>
      </c>
      <c r="J124" s="33" t="s">
        <v>2373</v>
      </c>
      <c r="K124" s="32">
        <v>13</v>
      </c>
      <c r="L124" s="36" t="s">
        <v>2575</v>
      </c>
    </row>
    <row r="125" spans="1:12" ht="15.75" hidden="1" thickBot="1" x14ac:dyDescent="0.3">
      <c r="A125" s="31" t="s">
        <v>2375</v>
      </c>
      <c r="B125" s="32" t="s">
        <v>18</v>
      </c>
      <c r="C125" s="33" t="s">
        <v>2420</v>
      </c>
      <c r="D125" s="33" t="s">
        <v>2782</v>
      </c>
      <c r="E125" s="34" t="s">
        <v>2783</v>
      </c>
      <c r="F125" s="32" t="s">
        <v>2784</v>
      </c>
      <c r="G125" s="33" t="s">
        <v>2785</v>
      </c>
      <c r="H125" s="32" t="s">
        <v>2475</v>
      </c>
      <c r="I125" s="32" t="s">
        <v>2415</v>
      </c>
      <c r="J125" s="33" t="s">
        <v>2375</v>
      </c>
      <c r="K125" s="32">
        <v>10</v>
      </c>
      <c r="L125" s="36" t="s">
        <v>2575</v>
      </c>
    </row>
    <row r="126" spans="1:12" ht="15.75" hidden="1" thickBot="1" x14ac:dyDescent="0.3">
      <c r="A126" s="31" t="s">
        <v>2375</v>
      </c>
      <c r="B126" s="32" t="s">
        <v>18</v>
      </c>
      <c r="C126" s="33" t="s">
        <v>2371</v>
      </c>
      <c r="D126" s="33" t="s">
        <v>2507</v>
      </c>
      <c r="E126" s="34" t="s">
        <v>2508</v>
      </c>
      <c r="F126" s="32" t="s">
        <v>2509</v>
      </c>
      <c r="G126" s="33" t="s">
        <v>2786</v>
      </c>
      <c r="H126" s="32" t="s">
        <v>2475</v>
      </c>
      <c r="I126" s="32" t="s">
        <v>2415</v>
      </c>
      <c r="J126" s="33" t="s">
        <v>2375</v>
      </c>
      <c r="K126" s="32">
        <v>12</v>
      </c>
      <c r="L126" s="36" t="s">
        <v>2511</v>
      </c>
    </row>
    <row r="127" spans="1:12" ht="15.75" hidden="1" thickBot="1" x14ac:dyDescent="0.3">
      <c r="A127" s="31" t="s">
        <v>2375</v>
      </c>
      <c r="B127" s="32" t="s">
        <v>18</v>
      </c>
      <c r="C127" s="33" t="s">
        <v>2497</v>
      </c>
      <c r="D127" s="33" t="s">
        <v>2787</v>
      </c>
      <c r="E127" s="34" t="s">
        <v>2788</v>
      </c>
      <c r="F127" s="32" t="s">
        <v>2545</v>
      </c>
      <c r="G127" s="33" t="s">
        <v>2789</v>
      </c>
      <c r="H127" s="32" t="s">
        <v>2475</v>
      </c>
      <c r="I127" s="32" t="s">
        <v>2415</v>
      </c>
      <c r="J127" s="33" t="s">
        <v>2375</v>
      </c>
      <c r="K127" s="32">
        <v>13</v>
      </c>
      <c r="L127" s="36" t="s">
        <v>2788</v>
      </c>
    </row>
    <row r="128" spans="1:12" ht="15.75" hidden="1" thickBot="1" x14ac:dyDescent="0.3">
      <c r="A128" s="31" t="s">
        <v>2375</v>
      </c>
      <c r="B128" s="32" t="s">
        <v>1843</v>
      </c>
      <c r="C128" s="33" t="s">
        <v>2378</v>
      </c>
      <c r="D128" s="33" t="s">
        <v>2790</v>
      </c>
      <c r="E128" s="34" t="s">
        <v>2791</v>
      </c>
      <c r="F128" s="32" t="s">
        <v>2792</v>
      </c>
      <c r="G128" s="33" t="s">
        <v>2793</v>
      </c>
      <c r="H128" s="32" t="s">
        <v>2414</v>
      </c>
      <c r="I128" s="32" t="s">
        <v>2415</v>
      </c>
      <c r="J128" s="33" t="s">
        <v>2370</v>
      </c>
      <c r="K128" s="32">
        <v>19</v>
      </c>
      <c r="L128" s="35"/>
    </row>
    <row r="129" spans="1:12" ht="26.25" hidden="1" thickBot="1" x14ac:dyDescent="0.3">
      <c r="A129" s="31" t="s">
        <v>2375</v>
      </c>
      <c r="B129" s="32" t="s">
        <v>1843</v>
      </c>
      <c r="C129" s="33" t="s">
        <v>2378</v>
      </c>
      <c r="D129" s="33" t="s">
        <v>2794</v>
      </c>
      <c r="E129" s="34" t="s">
        <v>2795</v>
      </c>
      <c r="F129" s="32" t="s">
        <v>2796</v>
      </c>
      <c r="G129" s="33" t="s">
        <v>2797</v>
      </c>
      <c r="H129" s="32" t="s">
        <v>2414</v>
      </c>
      <c r="I129" s="32" t="s">
        <v>2415</v>
      </c>
      <c r="J129" s="33" t="s">
        <v>2373</v>
      </c>
      <c r="K129" s="32">
        <v>23</v>
      </c>
      <c r="L129" s="35"/>
    </row>
    <row r="130" spans="1:12" ht="15.75" hidden="1" thickBot="1" x14ac:dyDescent="0.3">
      <c r="A130" s="31" t="s">
        <v>2375</v>
      </c>
      <c r="B130" s="32" t="s">
        <v>1843</v>
      </c>
      <c r="C130" s="33" t="s">
        <v>2378</v>
      </c>
      <c r="D130" s="33" t="s">
        <v>2798</v>
      </c>
      <c r="E130" s="34" t="s">
        <v>2799</v>
      </c>
      <c r="F130" s="32" t="s">
        <v>2800</v>
      </c>
      <c r="G130" s="33" t="s">
        <v>2801</v>
      </c>
      <c r="H130" s="32" t="s">
        <v>2414</v>
      </c>
      <c r="I130" s="32" t="s">
        <v>2415</v>
      </c>
      <c r="J130" s="33" t="s">
        <v>2373</v>
      </c>
      <c r="K130" s="32">
        <v>33</v>
      </c>
      <c r="L130" s="35"/>
    </row>
    <row r="131" spans="1:12" ht="15.75" hidden="1" thickBot="1" x14ac:dyDescent="0.3">
      <c r="A131" s="31" t="s">
        <v>2375</v>
      </c>
      <c r="B131" s="32" t="s">
        <v>1843</v>
      </c>
      <c r="C131" s="33" t="s">
        <v>2378</v>
      </c>
      <c r="D131" s="33" t="s">
        <v>2802</v>
      </c>
      <c r="E131" s="34" t="s">
        <v>2803</v>
      </c>
      <c r="F131" s="32" t="s">
        <v>2804</v>
      </c>
      <c r="G131" s="33" t="s">
        <v>2805</v>
      </c>
      <c r="H131" s="32" t="s">
        <v>2414</v>
      </c>
      <c r="I131" s="32" t="s">
        <v>2415</v>
      </c>
      <c r="J131" s="33" t="s">
        <v>2373</v>
      </c>
      <c r="K131" s="32">
        <v>23</v>
      </c>
      <c r="L131" s="35"/>
    </row>
    <row r="132" spans="1:12" ht="15.75" hidden="1" thickBot="1" x14ac:dyDescent="0.3">
      <c r="A132" s="31" t="s">
        <v>2375</v>
      </c>
      <c r="B132" s="32" t="s">
        <v>1843</v>
      </c>
      <c r="C132" s="33" t="s">
        <v>2369</v>
      </c>
      <c r="D132" s="33" t="s">
        <v>2806</v>
      </c>
      <c r="E132" s="34" t="s">
        <v>2807</v>
      </c>
      <c r="F132" s="32" t="s">
        <v>2808</v>
      </c>
      <c r="G132" s="33" t="s">
        <v>2809</v>
      </c>
      <c r="H132" s="32" t="s">
        <v>2414</v>
      </c>
      <c r="I132" s="32" t="s">
        <v>2671</v>
      </c>
      <c r="J132" s="33" t="s">
        <v>2368</v>
      </c>
      <c r="K132" s="32">
        <v>22</v>
      </c>
      <c r="L132" s="35"/>
    </row>
    <row r="133" spans="1:12" ht="26.25" hidden="1" thickBot="1" x14ac:dyDescent="0.3">
      <c r="A133" s="31" t="s">
        <v>2375</v>
      </c>
      <c r="B133" s="32" t="s">
        <v>1843</v>
      </c>
      <c r="C133" s="33" t="s">
        <v>2369</v>
      </c>
      <c r="D133" s="33" t="s">
        <v>2810</v>
      </c>
      <c r="E133" s="34" t="s">
        <v>2795</v>
      </c>
      <c r="F133" s="32" t="s">
        <v>2796</v>
      </c>
      <c r="G133" s="33" t="s">
        <v>2811</v>
      </c>
      <c r="H133" s="32" t="s">
        <v>2414</v>
      </c>
      <c r="I133" s="32" t="s">
        <v>2671</v>
      </c>
      <c r="J133" s="33" t="s">
        <v>2368</v>
      </c>
      <c r="K133" s="32">
        <v>14</v>
      </c>
      <c r="L133" s="35"/>
    </row>
    <row r="134" spans="1:12" ht="15.75" hidden="1" thickBot="1" x14ac:dyDescent="0.3">
      <c r="A134" s="31" t="s">
        <v>2375</v>
      </c>
      <c r="B134" s="32" t="s">
        <v>1843</v>
      </c>
      <c r="C134" s="33" t="s">
        <v>2378</v>
      </c>
      <c r="D134" s="33" t="s">
        <v>2812</v>
      </c>
      <c r="E134" s="34" t="s">
        <v>2813</v>
      </c>
      <c r="F134" s="32" t="s">
        <v>2814</v>
      </c>
      <c r="G134" s="33" t="s">
        <v>2815</v>
      </c>
      <c r="H134" s="32" t="s">
        <v>2414</v>
      </c>
      <c r="I134" s="32" t="s">
        <v>2415</v>
      </c>
      <c r="J134" s="33" t="s">
        <v>2368</v>
      </c>
      <c r="K134" s="32">
        <v>14</v>
      </c>
      <c r="L134" s="35"/>
    </row>
    <row r="135" spans="1:12" ht="15.75" hidden="1" thickBot="1" x14ac:dyDescent="0.3">
      <c r="A135" s="31" t="s">
        <v>2375</v>
      </c>
      <c r="B135" s="32" t="s">
        <v>1843</v>
      </c>
      <c r="C135" s="33" t="s">
        <v>2369</v>
      </c>
      <c r="D135" s="33" t="s">
        <v>2816</v>
      </c>
      <c r="E135" s="34" t="s">
        <v>2817</v>
      </c>
      <c r="F135" s="32" t="s">
        <v>2818</v>
      </c>
      <c r="G135" s="33" t="s">
        <v>2819</v>
      </c>
      <c r="H135" s="32" t="s">
        <v>2414</v>
      </c>
      <c r="I135" s="32" t="s">
        <v>2671</v>
      </c>
      <c r="J135" s="33" t="s">
        <v>2368</v>
      </c>
      <c r="K135" s="32">
        <v>27</v>
      </c>
      <c r="L135" s="35"/>
    </row>
    <row r="136" spans="1:12" ht="15.75" hidden="1" thickBot="1" x14ac:dyDescent="0.3">
      <c r="A136" s="31" t="s">
        <v>2375</v>
      </c>
      <c r="B136" s="32" t="s">
        <v>1843</v>
      </c>
      <c r="C136" s="33" t="s">
        <v>2378</v>
      </c>
      <c r="D136" s="33" t="s">
        <v>2820</v>
      </c>
      <c r="E136" s="34" t="s">
        <v>2817</v>
      </c>
      <c r="F136" s="32" t="s">
        <v>2818</v>
      </c>
      <c r="G136" s="33" t="s">
        <v>2821</v>
      </c>
      <c r="H136" s="32" t="s">
        <v>2414</v>
      </c>
      <c r="I136" s="32" t="s">
        <v>2671</v>
      </c>
      <c r="J136" s="33" t="s">
        <v>2375</v>
      </c>
      <c r="K136" s="32">
        <v>17</v>
      </c>
      <c r="L136" s="35"/>
    </row>
    <row r="137" spans="1:12" ht="15.75" hidden="1" thickBot="1" x14ac:dyDescent="0.3">
      <c r="A137" s="31" t="s">
        <v>2375</v>
      </c>
      <c r="B137" s="32" t="s">
        <v>1843</v>
      </c>
      <c r="C137" s="33" t="s">
        <v>2369</v>
      </c>
      <c r="D137" s="33" t="s">
        <v>2822</v>
      </c>
      <c r="E137" s="34" t="s">
        <v>2823</v>
      </c>
      <c r="F137" s="32" t="s">
        <v>2824</v>
      </c>
      <c r="G137" s="33" t="s">
        <v>2825</v>
      </c>
      <c r="H137" s="32" t="s">
        <v>2414</v>
      </c>
      <c r="I137" s="32" t="s">
        <v>2415</v>
      </c>
      <c r="J137" s="33" t="s">
        <v>2375</v>
      </c>
      <c r="K137" s="32">
        <v>18</v>
      </c>
      <c r="L137" s="36" t="s">
        <v>2764</v>
      </c>
    </row>
    <row r="138" spans="1:12" ht="15.75" hidden="1" thickBot="1" x14ac:dyDescent="0.3">
      <c r="A138" s="31" t="s">
        <v>2375</v>
      </c>
      <c r="B138" s="32" t="s">
        <v>1843</v>
      </c>
      <c r="C138" s="33" t="s">
        <v>2369</v>
      </c>
      <c r="D138" s="33" t="s">
        <v>2826</v>
      </c>
      <c r="E138" s="34" t="s">
        <v>2827</v>
      </c>
      <c r="F138" s="32" t="s">
        <v>2828</v>
      </c>
      <c r="G138" s="33" t="s">
        <v>2829</v>
      </c>
      <c r="H138" s="32" t="s">
        <v>2414</v>
      </c>
      <c r="I138" s="32" t="s">
        <v>2671</v>
      </c>
      <c r="J138" s="33" t="s">
        <v>2375</v>
      </c>
      <c r="K138" s="32">
        <v>18</v>
      </c>
      <c r="L138" s="36" t="s">
        <v>2830</v>
      </c>
    </row>
    <row r="139" spans="1:12" ht="15.75" hidden="1" thickBot="1" x14ac:dyDescent="0.3">
      <c r="A139" s="31" t="s">
        <v>2375</v>
      </c>
      <c r="B139" s="32" t="s">
        <v>1843</v>
      </c>
      <c r="C139" s="33" t="s">
        <v>2369</v>
      </c>
      <c r="D139" s="33" t="s">
        <v>2826</v>
      </c>
      <c r="E139" s="34" t="s">
        <v>2827</v>
      </c>
      <c r="F139" s="32" t="s">
        <v>2828</v>
      </c>
      <c r="G139" s="33" t="s">
        <v>2831</v>
      </c>
      <c r="H139" s="32" t="s">
        <v>2414</v>
      </c>
      <c r="I139" s="32" t="s">
        <v>2671</v>
      </c>
      <c r="J139" s="33" t="s">
        <v>2368</v>
      </c>
      <c r="K139" s="32">
        <v>16</v>
      </c>
      <c r="L139" s="36" t="s">
        <v>2830</v>
      </c>
    </row>
    <row r="140" spans="1:12" ht="15.75" hidden="1" thickBot="1" x14ac:dyDescent="0.3">
      <c r="A140" s="31" t="s">
        <v>2375</v>
      </c>
      <c r="B140" s="32" t="s">
        <v>1843</v>
      </c>
      <c r="C140" s="33" t="s">
        <v>2378</v>
      </c>
      <c r="D140" s="33" t="s">
        <v>2832</v>
      </c>
      <c r="E140" s="34" t="s">
        <v>2162</v>
      </c>
      <c r="F140" s="32" t="s">
        <v>2833</v>
      </c>
      <c r="G140" s="33" t="s">
        <v>2834</v>
      </c>
      <c r="H140" s="32" t="s">
        <v>2475</v>
      </c>
      <c r="I140" s="32" t="s">
        <v>2415</v>
      </c>
      <c r="J140" s="33" t="s">
        <v>2370</v>
      </c>
      <c r="K140" s="32">
        <v>10</v>
      </c>
      <c r="L140" s="36" t="s">
        <v>2835</v>
      </c>
    </row>
    <row r="141" spans="1:12" ht="15.75" hidden="1" thickBot="1" x14ac:dyDescent="0.3">
      <c r="A141" s="31" t="s">
        <v>2375</v>
      </c>
      <c r="B141" s="32" t="s">
        <v>1843</v>
      </c>
      <c r="C141" s="33" t="s">
        <v>2378</v>
      </c>
      <c r="D141" s="33" t="s">
        <v>2832</v>
      </c>
      <c r="E141" s="34" t="s">
        <v>2162</v>
      </c>
      <c r="F141" s="32" t="s">
        <v>2833</v>
      </c>
      <c r="G141" s="33" t="s">
        <v>2836</v>
      </c>
      <c r="H141" s="32" t="s">
        <v>2475</v>
      </c>
      <c r="I141" s="32" t="s">
        <v>2415</v>
      </c>
      <c r="J141" s="33" t="s">
        <v>2368</v>
      </c>
      <c r="K141" s="32">
        <v>16</v>
      </c>
      <c r="L141" s="36" t="s">
        <v>2835</v>
      </c>
    </row>
    <row r="142" spans="1:12" ht="15.75" hidden="1" thickBot="1" x14ac:dyDescent="0.3">
      <c r="A142" s="31" t="s">
        <v>2375</v>
      </c>
      <c r="B142" s="32" t="s">
        <v>1843</v>
      </c>
      <c r="C142" s="33" t="s">
        <v>2378</v>
      </c>
      <c r="D142" s="33" t="s">
        <v>2837</v>
      </c>
      <c r="E142" s="34" t="s">
        <v>2159</v>
      </c>
      <c r="F142" s="32" t="s">
        <v>2838</v>
      </c>
      <c r="G142" s="33" t="s">
        <v>2839</v>
      </c>
      <c r="H142" s="32" t="s">
        <v>2475</v>
      </c>
      <c r="I142" s="32" t="s">
        <v>2415</v>
      </c>
      <c r="J142" s="33" t="s">
        <v>2368</v>
      </c>
      <c r="K142" s="32">
        <v>25</v>
      </c>
      <c r="L142" s="36" t="s">
        <v>2764</v>
      </c>
    </row>
    <row r="143" spans="1:12" ht="15.75" hidden="1" thickBot="1" x14ac:dyDescent="0.3">
      <c r="A143" s="31" t="s">
        <v>2375</v>
      </c>
      <c r="B143" s="32" t="s">
        <v>1843</v>
      </c>
      <c r="C143" s="33" t="s">
        <v>2369</v>
      </c>
      <c r="D143" s="33" t="s">
        <v>2840</v>
      </c>
      <c r="E143" s="34" t="s">
        <v>2841</v>
      </c>
      <c r="F143" s="32" t="s">
        <v>2842</v>
      </c>
      <c r="G143" s="33" t="s">
        <v>2843</v>
      </c>
      <c r="H143" s="32" t="s">
        <v>2475</v>
      </c>
      <c r="I143" s="32" t="s">
        <v>2415</v>
      </c>
      <c r="J143" s="33" t="s">
        <v>2373</v>
      </c>
      <c r="K143" s="32">
        <v>15</v>
      </c>
      <c r="L143" s="36" t="s">
        <v>2844</v>
      </c>
    </row>
    <row r="144" spans="1:12" ht="15.75" hidden="1" thickBot="1" x14ac:dyDescent="0.3">
      <c r="A144" s="31" t="s">
        <v>2375</v>
      </c>
      <c r="B144" s="32" t="s">
        <v>1843</v>
      </c>
      <c r="C144" s="33" t="s">
        <v>2378</v>
      </c>
      <c r="D144" s="33" t="s">
        <v>2845</v>
      </c>
      <c r="E144" s="34" t="s">
        <v>2846</v>
      </c>
      <c r="F144" s="32" t="s">
        <v>2847</v>
      </c>
      <c r="G144" s="33" t="s">
        <v>2848</v>
      </c>
      <c r="H144" s="32" t="s">
        <v>2475</v>
      </c>
      <c r="I144" s="32" t="s">
        <v>2415</v>
      </c>
      <c r="J144" s="33" t="s">
        <v>2367</v>
      </c>
      <c r="K144" s="32">
        <v>12</v>
      </c>
      <c r="L144" s="36" t="s">
        <v>2849</v>
      </c>
    </row>
    <row r="145" spans="1:12" ht="15.75" hidden="1" thickBot="1" x14ac:dyDescent="0.3">
      <c r="A145" s="31" t="s">
        <v>2375</v>
      </c>
      <c r="B145" s="32" t="s">
        <v>1843</v>
      </c>
      <c r="C145" s="33" t="s">
        <v>2378</v>
      </c>
      <c r="D145" s="33" t="s">
        <v>2850</v>
      </c>
      <c r="E145" s="34" t="s">
        <v>2851</v>
      </c>
      <c r="F145" s="32" t="s">
        <v>2852</v>
      </c>
      <c r="G145" s="33" t="s">
        <v>2853</v>
      </c>
      <c r="H145" s="32" t="s">
        <v>2475</v>
      </c>
      <c r="I145" s="32" t="s">
        <v>2415</v>
      </c>
      <c r="J145" s="33" t="s">
        <v>2370</v>
      </c>
      <c r="K145" s="32">
        <v>11</v>
      </c>
      <c r="L145" s="36" t="s">
        <v>2854</v>
      </c>
    </row>
    <row r="146" spans="1:12" ht="15.75" hidden="1" thickBot="1" x14ac:dyDescent="0.3">
      <c r="A146" s="31" t="s">
        <v>2375</v>
      </c>
      <c r="B146" s="32" t="s">
        <v>1843</v>
      </c>
      <c r="C146" s="33" t="s">
        <v>2378</v>
      </c>
      <c r="D146" s="33" t="s">
        <v>2855</v>
      </c>
      <c r="E146" s="34" t="s">
        <v>2160</v>
      </c>
      <c r="F146" s="32" t="s">
        <v>2856</v>
      </c>
      <c r="G146" s="33" t="s">
        <v>2857</v>
      </c>
      <c r="H146" s="32" t="s">
        <v>2475</v>
      </c>
      <c r="I146" s="32" t="s">
        <v>2415</v>
      </c>
      <c r="J146" s="33" t="s">
        <v>2370</v>
      </c>
      <c r="K146" s="32">
        <v>13</v>
      </c>
      <c r="L146" s="36" t="s">
        <v>2844</v>
      </c>
    </row>
    <row r="147" spans="1:12" ht="15.75" hidden="1" thickBot="1" x14ac:dyDescent="0.3">
      <c r="A147" s="31" t="s">
        <v>2375</v>
      </c>
      <c r="B147" s="32" t="s">
        <v>1843</v>
      </c>
      <c r="C147" s="33" t="s">
        <v>2378</v>
      </c>
      <c r="D147" s="33" t="s">
        <v>2837</v>
      </c>
      <c r="E147" s="34" t="s">
        <v>2159</v>
      </c>
      <c r="F147" s="32" t="s">
        <v>2838</v>
      </c>
      <c r="G147" s="33" t="s">
        <v>2858</v>
      </c>
      <c r="H147" s="32" t="s">
        <v>2475</v>
      </c>
      <c r="I147" s="32" t="s">
        <v>2415</v>
      </c>
      <c r="J147" s="33" t="s">
        <v>2375</v>
      </c>
      <c r="K147" s="32">
        <v>21</v>
      </c>
      <c r="L147" s="36" t="s">
        <v>2764</v>
      </c>
    </row>
    <row r="148" spans="1:12" ht="15.75" hidden="1" thickBot="1" x14ac:dyDescent="0.3">
      <c r="A148" s="31" t="s">
        <v>2375</v>
      </c>
      <c r="B148" s="32" t="s">
        <v>1843</v>
      </c>
      <c r="C148" s="33" t="s">
        <v>2378</v>
      </c>
      <c r="D148" s="33" t="s">
        <v>2837</v>
      </c>
      <c r="E148" s="34" t="s">
        <v>2159</v>
      </c>
      <c r="F148" s="32" t="s">
        <v>2838</v>
      </c>
      <c r="G148" s="33" t="s">
        <v>2859</v>
      </c>
      <c r="H148" s="32" t="s">
        <v>2475</v>
      </c>
      <c r="I148" s="32" t="s">
        <v>2415</v>
      </c>
      <c r="J148" s="33" t="s">
        <v>2373</v>
      </c>
      <c r="K148" s="32">
        <v>23</v>
      </c>
      <c r="L148" s="36" t="s">
        <v>2764</v>
      </c>
    </row>
    <row r="149" spans="1:12" ht="15.75" hidden="1" thickBot="1" x14ac:dyDescent="0.3">
      <c r="A149" s="31" t="s">
        <v>2375</v>
      </c>
      <c r="B149" s="32" t="s">
        <v>1843</v>
      </c>
      <c r="C149" s="33" t="s">
        <v>2378</v>
      </c>
      <c r="D149" s="33" t="s">
        <v>2860</v>
      </c>
      <c r="E149" s="34" t="s">
        <v>2830</v>
      </c>
      <c r="F149" s="32" t="s">
        <v>2861</v>
      </c>
      <c r="G149" s="33" t="s">
        <v>2862</v>
      </c>
      <c r="H149" s="32" t="s">
        <v>2475</v>
      </c>
      <c r="I149" s="32" t="s">
        <v>2415</v>
      </c>
      <c r="J149" s="33" t="s">
        <v>2373</v>
      </c>
      <c r="K149" s="32">
        <v>21</v>
      </c>
      <c r="L149" s="35"/>
    </row>
    <row r="150" spans="1:12" ht="15.75" hidden="1" thickBot="1" x14ac:dyDescent="0.3">
      <c r="A150" s="31" t="s">
        <v>2375</v>
      </c>
      <c r="B150" s="32" t="s">
        <v>1843</v>
      </c>
      <c r="C150" s="33" t="s">
        <v>2369</v>
      </c>
      <c r="D150" s="33" t="s">
        <v>2863</v>
      </c>
      <c r="E150" s="34" t="s">
        <v>2161</v>
      </c>
      <c r="F150" s="32" t="s">
        <v>2864</v>
      </c>
      <c r="G150" s="33" t="s">
        <v>2865</v>
      </c>
      <c r="H150" s="32" t="s">
        <v>2475</v>
      </c>
      <c r="I150" s="32" t="s">
        <v>2415</v>
      </c>
      <c r="J150" s="33" t="s">
        <v>2373</v>
      </c>
      <c r="K150" s="32">
        <v>18</v>
      </c>
      <c r="L150" s="36" t="s">
        <v>2830</v>
      </c>
    </row>
    <row r="151" spans="1:12" ht="15.75" hidden="1" thickBot="1" x14ac:dyDescent="0.3">
      <c r="A151" s="31" t="s">
        <v>2375</v>
      </c>
      <c r="B151" s="32" t="s">
        <v>1843</v>
      </c>
      <c r="C151" s="33" t="s">
        <v>2369</v>
      </c>
      <c r="D151" s="33" t="s">
        <v>2866</v>
      </c>
      <c r="E151" s="34" t="s">
        <v>2851</v>
      </c>
      <c r="F151" s="32" t="s">
        <v>2852</v>
      </c>
      <c r="G151" s="33" t="s">
        <v>2867</v>
      </c>
      <c r="H151" s="32" t="s">
        <v>2475</v>
      </c>
      <c r="I151" s="32" t="s">
        <v>2415</v>
      </c>
      <c r="J151" s="33" t="s">
        <v>2375</v>
      </c>
      <c r="K151" s="32">
        <v>22</v>
      </c>
      <c r="L151" s="36" t="s">
        <v>2854</v>
      </c>
    </row>
    <row r="152" spans="1:12" ht="26.25" hidden="1" thickBot="1" x14ac:dyDescent="0.3">
      <c r="A152" s="31" t="s">
        <v>2375</v>
      </c>
      <c r="B152" s="32" t="s">
        <v>1857</v>
      </c>
      <c r="C152" s="33" t="s">
        <v>2374</v>
      </c>
      <c r="D152" s="33" t="s">
        <v>2868</v>
      </c>
      <c r="E152" s="34" t="s">
        <v>2869</v>
      </c>
      <c r="F152" s="32" t="s">
        <v>2870</v>
      </c>
      <c r="G152" s="33" t="s">
        <v>2871</v>
      </c>
      <c r="H152" s="32" t="s">
        <v>2414</v>
      </c>
      <c r="I152" s="32" t="s">
        <v>2415</v>
      </c>
      <c r="J152" s="33" t="s">
        <v>2365</v>
      </c>
      <c r="K152" s="32">
        <v>11</v>
      </c>
      <c r="L152" s="35"/>
    </row>
    <row r="153" spans="1:12" ht="26.25" hidden="1" thickBot="1" x14ac:dyDescent="0.3">
      <c r="A153" s="31" t="s">
        <v>2375</v>
      </c>
      <c r="B153" s="32" t="s">
        <v>1857</v>
      </c>
      <c r="C153" s="33" t="s">
        <v>2378</v>
      </c>
      <c r="D153" s="33" t="s">
        <v>2872</v>
      </c>
      <c r="E153" s="34" t="s">
        <v>2873</v>
      </c>
      <c r="F153" s="32" t="s">
        <v>2874</v>
      </c>
      <c r="G153" s="33" t="s">
        <v>2875</v>
      </c>
      <c r="H153" s="32" t="s">
        <v>2414</v>
      </c>
      <c r="I153" s="32" t="s">
        <v>2415</v>
      </c>
      <c r="J153" s="33" t="s">
        <v>2370</v>
      </c>
      <c r="K153" s="32">
        <v>15</v>
      </c>
      <c r="L153" s="35"/>
    </row>
    <row r="154" spans="1:12" ht="26.25" hidden="1" thickBot="1" x14ac:dyDescent="0.3">
      <c r="A154" s="31" t="s">
        <v>2375</v>
      </c>
      <c r="B154" s="32" t="s">
        <v>1857</v>
      </c>
      <c r="C154" s="33" t="s">
        <v>2378</v>
      </c>
      <c r="D154" s="33" t="s">
        <v>2876</v>
      </c>
      <c r="E154" s="34" t="s">
        <v>2877</v>
      </c>
      <c r="F154" s="32" t="s">
        <v>2878</v>
      </c>
      <c r="G154" s="33" t="s">
        <v>2879</v>
      </c>
      <c r="H154" s="32" t="s">
        <v>2414</v>
      </c>
      <c r="I154" s="32" t="s">
        <v>2415</v>
      </c>
      <c r="J154" s="33" t="s">
        <v>2368</v>
      </c>
      <c r="K154" s="32">
        <v>21</v>
      </c>
      <c r="L154" s="35"/>
    </row>
    <row r="155" spans="1:12" ht="26.25" hidden="1" thickBot="1" x14ac:dyDescent="0.3">
      <c r="A155" s="31" t="s">
        <v>2375</v>
      </c>
      <c r="B155" s="32" t="s">
        <v>1857</v>
      </c>
      <c r="C155" s="33" t="s">
        <v>2374</v>
      </c>
      <c r="D155" s="33" t="s">
        <v>2880</v>
      </c>
      <c r="E155" s="34" t="s">
        <v>2881</v>
      </c>
      <c r="F155" s="32" t="s">
        <v>2882</v>
      </c>
      <c r="G155" s="33" t="s">
        <v>2883</v>
      </c>
      <c r="H155" s="32" t="s">
        <v>2414</v>
      </c>
      <c r="I155" s="32" t="s">
        <v>2415</v>
      </c>
      <c r="J155" s="33" t="s">
        <v>2373</v>
      </c>
      <c r="K155" s="32">
        <v>22</v>
      </c>
      <c r="L155" s="35"/>
    </row>
    <row r="156" spans="1:12" ht="26.25" hidden="1" thickBot="1" x14ac:dyDescent="0.3">
      <c r="A156" s="31" t="s">
        <v>2375</v>
      </c>
      <c r="B156" s="32" t="s">
        <v>1857</v>
      </c>
      <c r="C156" s="33" t="s">
        <v>2378</v>
      </c>
      <c r="D156" s="33" t="s">
        <v>2884</v>
      </c>
      <c r="E156" s="34" t="s">
        <v>2885</v>
      </c>
      <c r="F156" s="32" t="s">
        <v>2886</v>
      </c>
      <c r="G156" s="33" t="s">
        <v>2887</v>
      </c>
      <c r="H156" s="32" t="s">
        <v>2414</v>
      </c>
      <c r="I156" s="32" t="s">
        <v>2415</v>
      </c>
      <c r="J156" s="33" t="s">
        <v>2368</v>
      </c>
      <c r="K156" s="32">
        <v>33</v>
      </c>
      <c r="L156" s="35"/>
    </row>
    <row r="157" spans="1:12" ht="26.25" hidden="1" thickBot="1" x14ac:dyDescent="0.3">
      <c r="A157" s="31" t="s">
        <v>2375</v>
      </c>
      <c r="B157" s="32" t="s">
        <v>1857</v>
      </c>
      <c r="C157" s="33" t="s">
        <v>2369</v>
      </c>
      <c r="D157" s="33" t="s">
        <v>2888</v>
      </c>
      <c r="E157" s="34" t="s">
        <v>2889</v>
      </c>
      <c r="F157" s="32" t="s">
        <v>2890</v>
      </c>
      <c r="G157" s="33" t="s">
        <v>2891</v>
      </c>
      <c r="H157" s="32" t="s">
        <v>2475</v>
      </c>
      <c r="I157" s="32" t="s">
        <v>2415</v>
      </c>
      <c r="J157" s="33" t="s">
        <v>2373</v>
      </c>
      <c r="K157" s="32">
        <v>16</v>
      </c>
      <c r="L157" s="36" t="s">
        <v>2278</v>
      </c>
    </row>
    <row r="158" spans="1:12" ht="15.75" hidden="1" thickBot="1" x14ac:dyDescent="0.3">
      <c r="A158" s="31" t="s">
        <v>2375</v>
      </c>
      <c r="B158" s="32" t="s">
        <v>1857</v>
      </c>
      <c r="C158" s="33" t="s">
        <v>2374</v>
      </c>
      <c r="D158" s="33" t="s">
        <v>2892</v>
      </c>
      <c r="E158" s="34" t="s">
        <v>2893</v>
      </c>
      <c r="F158" s="32" t="s">
        <v>2894</v>
      </c>
      <c r="G158" s="33" t="s">
        <v>2895</v>
      </c>
      <c r="H158" s="32" t="s">
        <v>2475</v>
      </c>
      <c r="I158" s="32" t="s">
        <v>2415</v>
      </c>
      <c r="J158" s="33" t="s">
        <v>2373</v>
      </c>
      <c r="K158" s="32">
        <v>19</v>
      </c>
      <c r="L158" s="35"/>
    </row>
    <row r="159" spans="1:12" ht="26.25" hidden="1" thickBot="1" x14ac:dyDescent="0.3">
      <c r="A159" s="31" t="s">
        <v>2375</v>
      </c>
      <c r="B159" s="32" t="s">
        <v>1857</v>
      </c>
      <c r="C159" s="33" t="s">
        <v>2378</v>
      </c>
      <c r="D159" s="33" t="s">
        <v>2896</v>
      </c>
      <c r="E159" s="34" t="s">
        <v>2897</v>
      </c>
      <c r="F159" s="32" t="s">
        <v>2898</v>
      </c>
      <c r="G159" s="33" t="s">
        <v>2899</v>
      </c>
      <c r="H159" s="32" t="s">
        <v>2475</v>
      </c>
      <c r="I159" s="32" t="s">
        <v>2415</v>
      </c>
      <c r="J159" s="33" t="s">
        <v>2368</v>
      </c>
      <c r="K159" s="32">
        <v>19</v>
      </c>
      <c r="L159" s="36" t="s">
        <v>2764</v>
      </c>
    </row>
    <row r="160" spans="1:12" ht="15.75" hidden="1" thickBot="1" x14ac:dyDescent="0.3">
      <c r="A160" s="31" t="s">
        <v>2375</v>
      </c>
      <c r="B160" s="32" t="s">
        <v>1857</v>
      </c>
      <c r="C160" s="33" t="s">
        <v>2374</v>
      </c>
      <c r="D160" s="33" t="s">
        <v>2900</v>
      </c>
      <c r="E160" s="34" t="s">
        <v>2901</v>
      </c>
      <c r="F160" s="32" t="s">
        <v>2902</v>
      </c>
      <c r="G160" s="33" t="s">
        <v>2903</v>
      </c>
      <c r="H160" s="32" t="s">
        <v>2475</v>
      </c>
      <c r="I160" s="32" t="s">
        <v>2415</v>
      </c>
      <c r="J160" s="33" t="s">
        <v>2368</v>
      </c>
      <c r="K160" s="32">
        <v>30</v>
      </c>
      <c r="L160" s="36" t="s">
        <v>2904</v>
      </c>
    </row>
    <row r="161" spans="1:12" ht="26.25" hidden="1" thickBot="1" x14ac:dyDescent="0.3">
      <c r="A161" s="31" t="s">
        <v>2375</v>
      </c>
      <c r="B161" s="32" t="s">
        <v>1857</v>
      </c>
      <c r="C161" s="33" t="s">
        <v>2378</v>
      </c>
      <c r="D161" s="33" t="s">
        <v>2872</v>
      </c>
      <c r="E161" s="34" t="s">
        <v>2873</v>
      </c>
      <c r="F161" s="32" t="s">
        <v>2874</v>
      </c>
      <c r="G161" s="33" t="s">
        <v>2905</v>
      </c>
      <c r="H161" s="32" t="s">
        <v>2475</v>
      </c>
      <c r="I161" s="32" t="s">
        <v>2415</v>
      </c>
      <c r="J161" s="33" t="s">
        <v>2368</v>
      </c>
      <c r="K161" s="32">
        <v>10</v>
      </c>
      <c r="L161" s="36" t="s">
        <v>2906</v>
      </c>
    </row>
    <row r="162" spans="1:12" ht="26.25" hidden="1" thickBot="1" x14ac:dyDescent="0.3">
      <c r="A162" s="31" t="s">
        <v>2375</v>
      </c>
      <c r="B162" s="32" t="s">
        <v>1857</v>
      </c>
      <c r="C162" s="33" t="s">
        <v>2378</v>
      </c>
      <c r="D162" s="33" t="s">
        <v>2907</v>
      </c>
      <c r="E162" s="34" t="s">
        <v>2908</v>
      </c>
      <c r="F162" s="32" t="s">
        <v>2909</v>
      </c>
      <c r="G162" s="33" t="s">
        <v>2910</v>
      </c>
      <c r="H162" s="32" t="s">
        <v>2475</v>
      </c>
      <c r="I162" s="32" t="s">
        <v>2415</v>
      </c>
      <c r="J162" s="33" t="s">
        <v>2370</v>
      </c>
      <c r="K162" s="32">
        <v>12</v>
      </c>
      <c r="L162" s="36" t="s">
        <v>2908</v>
      </c>
    </row>
    <row r="163" spans="1:12" ht="26.25" hidden="1" thickBot="1" x14ac:dyDescent="0.3">
      <c r="A163" s="31" t="s">
        <v>2375</v>
      </c>
      <c r="B163" s="32" t="s">
        <v>1857</v>
      </c>
      <c r="C163" s="33" t="s">
        <v>2378</v>
      </c>
      <c r="D163" s="33" t="s">
        <v>2872</v>
      </c>
      <c r="E163" s="34" t="s">
        <v>2873</v>
      </c>
      <c r="F163" s="32" t="s">
        <v>2874</v>
      </c>
      <c r="G163" s="33" t="s">
        <v>2911</v>
      </c>
      <c r="H163" s="32" t="s">
        <v>2475</v>
      </c>
      <c r="I163" s="32" t="s">
        <v>2415</v>
      </c>
      <c r="J163" s="33" t="s">
        <v>2367</v>
      </c>
      <c r="K163" s="32">
        <v>12</v>
      </c>
      <c r="L163" s="36" t="s">
        <v>2904</v>
      </c>
    </row>
    <row r="164" spans="1:12" ht="26.25" hidden="1" thickBot="1" x14ac:dyDescent="0.3">
      <c r="A164" s="31" t="s">
        <v>2375</v>
      </c>
      <c r="B164" s="32" t="s">
        <v>1857</v>
      </c>
      <c r="C164" s="33" t="s">
        <v>2374</v>
      </c>
      <c r="D164" s="33" t="s">
        <v>2912</v>
      </c>
      <c r="E164" s="34" t="s">
        <v>2913</v>
      </c>
      <c r="F164" s="32" t="s">
        <v>2914</v>
      </c>
      <c r="G164" s="33" t="s">
        <v>2915</v>
      </c>
      <c r="H164" s="32" t="s">
        <v>2475</v>
      </c>
      <c r="I164" s="32" t="s">
        <v>2415</v>
      </c>
      <c r="J164" s="33" t="s">
        <v>2367</v>
      </c>
      <c r="K164" s="32">
        <v>8</v>
      </c>
      <c r="L164" s="36" t="s">
        <v>2916</v>
      </c>
    </row>
    <row r="165" spans="1:12" ht="15.75" hidden="1" thickBot="1" x14ac:dyDescent="0.3">
      <c r="A165" s="31" t="s">
        <v>2375</v>
      </c>
      <c r="B165" s="32" t="s">
        <v>1857</v>
      </c>
      <c r="C165" s="33" t="s">
        <v>2369</v>
      </c>
      <c r="D165" s="33" t="s">
        <v>2917</v>
      </c>
      <c r="E165" s="34" t="s">
        <v>2918</v>
      </c>
      <c r="F165" s="32" t="s">
        <v>2919</v>
      </c>
      <c r="G165" s="33" t="s">
        <v>2920</v>
      </c>
      <c r="H165" s="32" t="s">
        <v>2475</v>
      </c>
      <c r="I165" s="32" t="s">
        <v>2415</v>
      </c>
      <c r="J165" s="33" t="s">
        <v>2368</v>
      </c>
      <c r="K165" s="32">
        <v>14</v>
      </c>
      <c r="L165" s="36" t="s">
        <v>2904</v>
      </c>
    </row>
    <row r="166" spans="1:12" ht="15.75" hidden="1" thickBot="1" x14ac:dyDescent="0.3">
      <c r="A166" s="31" t="s">
        <v>2375</v>
      </c>
      <c r="B166" s="32" t="s">
        <v>1857</v>
      </c>
      <c r="C166" s="33" t="s">
        <v>2374</v>
      </c>
      <c r="D166" s="33" t="s">
        <v>2921</v>
      </c>
      <c r="E166" s="34" t="s">
        <v>2922</v>
      </c>
      <c r="F166" s="32" t="s">
        <v>2923</v>
      </c>
      <c r="G166" s="33" t="s">
        <v>2924</v>
      </c>
      <c r="H166" s="32" t="s">
        <v>2475</v>
      </c>
      <c r="I166" s="32" t="s">
        <v>2415</v>
      </c>
      <c r="J166" s="33" t="s">
        <v>2375</v>
      </c>
      <c r="K166" s="32">
        <v>22</v>
      </c>
      <c r="L166" s="36" t="s">
        <v>2925</v>
      </c>
    </row>
    <row r="167" spans="1:12" ht="15.75" hidden="1" thickBot="1" x14ac:dyDescent="0.3">
      <c r="A167" s="31" t="s">
        <v>2375</v>
      </c>
      <c r="B167" s="32" t="s">
        <v>1857</v>
      </c>
      <c r="C167" s="33" t="s">
        <v>2374</v>
      </c>
      <c r="D167" s="33" t="s">
        <v>2921</v>
      </c>
      <c r="E167" s="34" t="s">
        <v>2922</v>
      </c>
      <c r="F167" s="32" t="s">
        <v>2923</v>
      </c>
      <c r="G167" s="33" t="s">
        <v>2926</v>
      </c>
      <c r="H167" s="32" t="s">
        <v>2475</v>
      </c>
      <c r="I167" s="32" t="s">
        <v>2415</v>
      </c>
      <c r="J167" s="33" t="s">
        <v>2373</v>
      </c>
      <c r="K167" s="32">
        <v>23</v>
      </c>
      <c r="L167" s="36" t="s">
        <v>2925</v>
      </c>
    </row>
    <row r="168" spans="1:12" ht="26.25" hidden="1" thickBot="1" x14ac:dyDescent="0.3">
      <c r="A168" s="31" t="s">
        <v>2375</v>
      </c>
      <c r="B168" s="32" t="s">
        <v>1857</v>
      </c>
      <c r="C168" s="33" t="s">
        <v>2378</v>
      </c>
      <c r="D168" s="33" t="s">
        <v>2884</v>
      </c>
      <c r="E168" s="34" t="s">
        <v>2885</v>
      </c>
      <c r="F168" s="32" t="s">
        <v>2886</v>
      </c>
      <c r="G168" s="33" t="s">
        <v>2927</v>
      </c>
      <c r="H168" s="32" t="s">
        <v>2475</v>
      </c>
      <c r="I168" s="32" t="s">
        <v>2415</v>
      </c>
      <c r="J168" s="33" t="s">
        <v>2375</v>
      </c>
      <c r="K168" s="32">
        <v>34</v>
      </c>
      <c r="L168" s="36" t="s">
        <v>2278</v>
      </c>
    </row>
    <row r="169" spans="1:12" ht="26.25" hidden="1" thickBot="1" x14ac:dyDescent="0.3">
      <c r="A169" s="31" t="s">
        <v>2375</v>
      </c>
      <c r="B169" s="32" t="s">
        <v>1857</v>
      </c>
      <c r="C169" s="33" t="s">
        <v>2378</v>
      </c>
      <c r="D169" s="33" t="s">
        <v>2884</v>
      </c>
      <c r="E169" s="34" t="s">
        <v>2885</v>
      </c>
      <c r="F169" s="32" t="s">
        <v>2886</v>
      </c>
      <c r="G169" s="33" t="s">
        <v>2928</v>
      </c>
      <c r="H169" s="32" t="s">
        <v>2475</v>
      </c>
      <c r="I169" s="32" t="s">
        <v>2415</v>
      </c>
      <c r="J169" s="33" t="s">
        <v>2368</v>
      </c>
      <c r="K169" s="32">
        <v>27</v>
      </c>
      <c r="L169" s="36" t="s">
        <v>2278</v>
      </c>
    </row>
    <row r="170" spans="1:12" ht="26.25" hidden="1" thickBot="1" x14ac:dyDescent="0.3">
      <c r="A170" s="31" t="s">
        <v>2375</v>
      </c>
      <c r="B170" s="32" t="s">
        <v>1857</v>
      </c>
      <c r="C170" s="33" t="s">
        <v>2378</v>
      </c>
      <c r="D170" s="33" t="s">
        <v>2929</v>
      </c>
      <c r="E170" s="34" t="s">
        <v>2930</v>
      </c>
      <c r="F170" s="32" t="s">
        <v>2931</v>
      </c>
      <c r="G170" s="33" t="s">
        <v>2932</v>
      </c>
      <c r="H170" s="32" t="s">
        <v>2475</v>
      </c>
      <c r="I170" s="32" t="s">
        <v>2415</v>
      </c>
      <c r="J170" s="33" t="s">
        <v>2375</v>
      </c>
      <c r="K170" s="32">
        <v>23</v>
      </c>
      <c r="L170" s="36" t="s">
        <v>2764</v>
      </c>
    </row>
    <row r="171" spans="1:12" ht="26.25" hidden="1" thickBot="1" x14ac:dyDescent="0.3">
      <c r="A171" s="31" t="s">
        <v>2375</v>
      </c>
      <c r="B171" s="32" t="s">
        <v>1857</v>
      </c>
      <c r="C171" s="33" t="s">
        <v>2378</v>
      </c>
      <c r="D171" s="33" t="s">
        <v>2933</v>
      </c>
      <c r="E171" s="34" t="s">
        <v>2934</v>
      </c>
      <c r="F171" s="32" t="s">
        <v>2935</v>
      </c>
      <c r="G171" s="33" t="s">
        <v>2936</v>
      </c>
      <c r="H171" s="32" t="s">
        <v>2475</v>
      </c>
      <c r="I171" s="32" t="s">
        <v>2415</v>
      </c>
      <c r="J171" s="33" t="s">
        <v>2375</v>
      </c>
      <c r="K171" s="32">
        <v>18</v>
      </c>
      <c r="L171" s="36" t="s">
        <v>2904</v>
      </c>
    </row>
    <row r="172" spans="1:12" ht="26.25" hidden="1" thickBot="1" x14ac:dyDescent="0.3">
      <c r="A172" s="31" t="s">
        <v>2375</v>
      </c>
      <c r="B172" s="32" t="s">
        <v>1857</v>
      </c>
      <c r="C172" s="33" t="s">
        <v>2378</v>
      </c>
      <c r="D172" s="33" t="s">
        <v>2933</v>
      </c>
      <c r="E172" s="34" t="s">
        <v>2934</v>
      </c>
      <c r="F172" s="32" t="s">
        <v>2935</v>
      </c>
      <c r="G172" s="33" t="s">
        <v>2937</v>
      </c>
      <c r="H172" s="32" t="s">
        <v>2475</v>
      </c>
      <c r="I172" s="32" t="s">
        <v>2415</v>
      </c>
      <c r="J172" s="33" t="s">
        <v>2375</v>
      </c>
      <c r="K172" s="32">
        <v>18</v>
      </c>
      <c r="L172" s="36" t="s">
        <v>2904</v>
      </c>
    </row>
    <row r="173" spans="1:12" ht="15.75" hidden="1" thickBot="1" x14ac:dyDescent="0.3">
      <c r="A173" s="31" t="s">
        <v>2375</v>
      </c>
      <c r="B173" s="32" t="s">
        <v>1857</v>
      </c>
      <c r="C173" s="33" t="s">
        <v>2378</v>
      </c>
      <c r="D173" s="33" t="s">
        <v>2938</v>
      </c>
      <c r="E173" s="34" t="s">
        <v>2939</v>
      </c>
      <c r="F173" s="32" t="s">
        <v>2940</v>
      </c>
      <c r="G173" s="33" t="s">
        <v>2941</v>
      </c>
      <c r="H173" s="32" t="s">
        <v>2475</v>
      </c>
      <c r="I173" s="32" t="s">
        <v>2415</v>
      </c>
      <c r="J173" s="33" t="s">
        <v>2373</v>
      </c>
      <c r="K173" s="32">
        <v>20</v>
      </c>
      <c r="L173" s="36" t="s">
        <v>2904</v>
      </c>
    </row>
    <row r="174" spans="1:12" ht="15.75" hidden="1" thickBot="1" x14ac:dyDescent="0.3">
      <c r="A174" s="31" t="s">
        <v>2375</v>
      </c>
      <c r="B174" s="32" t="s">
        <v>1857</v>
      </c>
      <c r="C174" s="33" t="s">
        <v>2378</v>
      </c>
      <c r="D174" s="33" t="s">
        <v>2938</v>
      </c>
      <c r="E174" s="34" t="s">
        <v>2939</v>
      </c>
      <c r="F174" s="32" t="s">
        <v>2940</v>
      </c>
      <c r="G174" s="33" t="s">
        <v>2942</v>
      </c>
      <c r="H174" s="32" t="s">
        <v>2475</v>
      </c>
      <c r="I174" s="32" t="s">
        <v>2415</v>
      </c>
      <c r="J174" s="33" t="s">
        <v>2373</v>
      </c>
      <c r="K174" s="32">
        <v>26</v>
      </c>
      <c r="L174" s="36" t="s">
        <v>2904</v>
      </c>
    </row>
    <row r="175" spans="1:12" ht="15.75" hidden="1" thickBot="1" x14ac:dyDescent="0.3">
      <c r="A175" s="31" t="s">
        <v>2375</v>
      </c>
      <c r="B175" s="32" t="s">
        <v>1857</v>
      </c>
      <c r="C175" s="33" t="s">
        <v>2369</v>
      </c>
      <c r="D175" s="33" t="s">
        <v>2943</v>
      </c>
      <c r="E175" s="34" t="s">
        <v>2944</v>
      </c>
      <c r="F175" s="32" t="s">
        <v>2945</v>
      </c>
      <c r="G175" s="33" t="s">
        <v>2946</v>
      </c>
      <c r="H175" s="32" t="s">
        <v>2475</v>
      </c>
      <c r="I175" s="32" t="s">
        <v>2415</v>
      </c>
      <c r="J175" s="33" t="s">
        <v>2375</v>
      </c>
      <c r="K175" s="32">
        <v>20</v>
      </c>
      <c r="L175" s="36" t="s">
        <v>2764</v>
      </c>
    </row>
    <row r="176" spans="1:12" ht="26.25" hidden="1" thickBot="1" x14ac:dyDescent="0.3">
      <c r="A176" s="31" t="s">
        <v>2375</v>
      </c>
      <c r="B176" s="32" t="s">
        <v>1857</v>
      </c>
      <c r="C176" s="33" t="s">
        <v>2369</v>
      </c>
      <c r="D176" s="33" t="s">
        <v>2947</v>
      </c>
      <c r="E176" s="34" t="s">
        <v>2164</v>
      </c>
      <c r="F176" s="32" t="s">
        <v>2948</v>
      </c>
      <c r="G176" s="33" t="s">
        <v>2949</v>
      </c>
      <c r="H176" s="32" t="s">
        <v>2475</v>
      </c>
      <c r="I176" s="32" t="s">
        <v>2415</v>
      </c>
      <c r="J176" s="33" t="s">
        <v>2373</v>
      </c>
      <c r="K176" s="32">
        <v>17</v>
      </c>
      <c r="L176" s="36" t="s">
        <v>2764</v>
      </c>
    </row>
    <row r="177" spans="1:12" ht="26.25" hidden="1" thickBot="1" x14ac:dyDescent="0.3">
      <c r="A177" s="31" t="s">
        <v>2375</v>
      </c>
      <c r="B177" s="32" t="s">
        <v>1857</v>
      </c>
      <c r="C177" s="33" t="s">
        <v>2378</v>
      </c>
      <c r="D177" s="33" t="s">
        <v>2884</v>
      </c>
      <c r="E177" s="34" t="s">
        <v>2885</v>
      </c>
      <c r="F177" s="32" t="s">
        <v>2886</v>
      </c>
      <c r="G177" s="33" t="s">
        <v>2950</v>
      </c>
      <c r="H177" s="32" t="s">
        <v>2475</v>
      </c>
      <c r="I177" s="32" t="s">
        <v>2415</v>
      </c>
      <c r="J177" s="33" t="s">
        <v>2368</v>
      </c>
      <c r="K177" s="32">
        <v>17</v>
      </c>
      <c r="L177" s="36" t="s">
        <v>2278</v>
      </c>
    </row>
    <row r="178" spans="1:12" ht="15.75" hidden="1" thickBot="1" x14ac:dyDescent="0.3">
      <c r="A178" s="31" t="s">
        <v>2375</v>
      </c>
      <c r="B178" s="32" t="s">
        <v>2071</v>
      </c>
      <c r="C178" s="33" t="s">
        <v>2378</v>
      </c>
      <c r="D178" s="33" t="s">
        <v>2951</v>
      </c>
      <c r="E178" s="34" t="s">
        <v>2174</v>
      </c>
      <c r="F178" s="32" t="s">
        <v>2952</v>
      </c>
      <c r="G178" s="33" t="s">
        <v>2953</v>
      </c>
      <c r="H178" s="32" t="s">
        <v>2414</v>
      </c>
      <c r="I178" s="32" t="s">
        <v>2671</v>
      </c>
      <c r="J178" s="33" t="s">
        <v>2365</v>
      </c>
      <c r="K178" s="32">
        <v>7</v>
      </c>
      <c r="L178" s="35"/>
    </row>
    <row r="179" spans="1:12" ht="26.25" hidden="1" thickBot="1" x14ac:dyDescent="0.3">
      <c r="A179" s="31" t="s">
        <v>2375</v>
      </c>
      <c r="B179" s="32" t="s">
        <v>2071</v>
      </c>
      <c r="C179" s="33" t="s">
        <v>2378</v>
      </c>
      <c r="D179" s="33" t="s">
        <v>2954</v>
      </c>
      <c r="E179" s="34" t="s">
        <v>2955</v>
      </c>
      <c r="F179" s="32" t="s">
        <v>2956</v>
      </c>
      <c r="G179" s="33" t="s">
        <v>2957</v>
      </c>
      <c r="H179" s="32" t="s">
        <v>2475</v>
      </c>
      <c r="I179" s="32" t="s">
        <v>2415</v>
      </c>
      <c r="J179" s="33" t="s">
        <v>2373</v>
      </c>
      <c r="K179" s="32">
        <v>17</v>
      </c>
      <c r="L179" s="35"/>
    </row>
    <row r="180" spans="1:12" ht="26.25" hidden="1" thickBot="1" x14ac:dyDescent="0.3">
      <c r="A180" s="31" t="s">
        <v>2375</v>
      </c>
      <c r="B180" s="32" t="s">
        <v>2163</v>
      </c>
      <c r="C180" s="33" t="s">
        <v>2369</v>
      </c>
      <c r="D180" s="33" t="s">
        <v>2958</v>
      </c>
      <c r="E180" s="34" t="s">
        <v>2959</v>
      </c>
      <c r="F180" s="32" t="s">
        <v>2960</v>
      </c>
      <c r="G180" s="33" t="s">
        <v>2961</v>
      </c>
      <c r="H180" s="32" t="s">
        <v>2414</v>
      </c>
      <c r="I180" s="32" t="s">
        <v>2415</v>
      </c>
      <c r="J180" s="33" t="s">
        <v>2373</v>
      </c>
      <c r="K180" s="32">
        <v>15</v>
      </c>
      <c r="L180" s="36" t="s">
        <v>2962</v>
      </c>
    </row>
    <row r="181" spans="1:12" ht="26.25" hidden="1" thickBot="1" x14ac:dyDescent="0.3">
      <c r="A181" s="31" t="s">
        <v>2375</v>
      </c>
      <c r="B181" s="32" t="s">
        <v>2163</v>
      </c>
      <c r="C181" s="33" t="s">
        <v>2369</v>
      </c>
      <c r="D181" s="33" t="s">
        <v>2963</v>
      </c>
      <c r="E181" s="34" t="s">
        <v>2964</v>
      </c>
      <c r="F181" s="32" t="s">
        <v>2965</v>
      </c>
      <c r="G181" s="33" t="s">
        <v>2966</v>
      </c>
      <c r="H181" s="32" t="s">
        <v>2414</v>
      </c>
      <c r="I181" s="32" t="s">
        <v>2415</v>
      </c>
      <c r="J181" s="33" t="s">
        <v>2373</v>
      </c>
      <c r="K181" s="32">
        <v>14</v>
      </c>
      <c r="L181" s="35"/>
    </row>
    <row r="182" spans="1:12" ht="26.25" hidden="1" thickBot="1" x14ac:dyDescent="0.3">
      <c r="A182" s="31" t="s">
        <v>2375</v>
      </c>
      <c r="B182" s="32" t="s">
        <v>2163</v>
      </c>
      <c r="C182" s="33" t="s">
        <v>2378</v>
      </c>
      <c r="D182" s="33" t="s">
        <v>2967</v>
      </c>
      <c r="E182" s="34" t="s">
        <v>2968</v>
      </c>
      <c r="F182" s="32" t="s">
        <v>2969</v>
      </c>
      <c r="G182" s="33" t="s">
        <v>2970</v>
      </c>
      <c r="H182" s="32" t="s">
        <v>2414</v>
      </c>
      <c r="I182" s="32" t="s">
        <v>2415</v>
      </c>
      <c r="J182" s="33" t="s">
        <v>2368</v>
      </c>
      <c r="K182" s="32">
        <v>16</v>
      </c>
      <c r="L182" s="35"/>
    </row>
    <row r="183" spans="1:12" ht="26.25" hidden="1" thickBot="1" x14ac:dyDescent="0.3">
      <c r="A183" s="31" t="s">
        <v>2375</v>
      </c>
      <c r="B183" s="32" t="s">
        <v>2163</v>
      </c>
      <c r="C183" s="33" t="s">
        <v>2378</v>
      </c>
      <c r="D183" s="33" t="s">
        <v>2971</v>
      </c>
      <c r="E183" s="34" t="s">
        <v>2972</v>
      </c>
      <c r="F183" s="32" t="s">
        <v>2973</v>
      </c>
      <c r="G183" s="33" t="s">
        <v>2974</v>
      </c>
      <c r="H183" s="32" t="s">
        <v>2414</v>
      </c>
      <c r="I183" s="32" t="s">
        <v>2415</v>
      </c>
      <c r="J183" s="33" t="s">
        <v>2365</v>
      </c>
      <c r="K183" s="32">
        <v>11</v>
      </c>
      <c r="L183" s="35"/>
    </row>
    <row r="184" spans="1:12" ht="26.25" hidden="1" thickBot="1" x14ac:dyDescent="0.3">
      <c r="A184" s="31" t="s">
        <v>2375</v>
      </c>
      <c r="B184" s="32" t="s">
        <v>2163</v>
      </c>
      <c r="C184" s="33" t="s">
        <v>2369</v>
      </c>
      <c r="D184" s="33" t="s">
        <v>2975</v>
      </c>
      <c r="E184" s="34" t="s">
        <v>2968</v>
      </c>
      <c r="F184" s="32" t="s">
        <v>2969</v>
      </c>
      <c r="G184" s="33" t="s">
        <v>2976</v>
      </c>
      <c r="H184" s="32" t="s">
        <v>2414</v>
      </c>
      <c r="I184" s="32" t="s">
        <v>2415</v>
      </c>
      <c r="J184" s="33" t="s">
        <v>2370</v>
      </c>
      <c r="K184" s="32">
        <v>15</v>
      </c>
      <c r="L184" s="35"/>
    </row>
    <row r="185" spans="1:12" ht="26.25" hidden="1" thickBot="1" x14ac:dyDescent="0.3">
      <c r="A185" s="31" t="s">
        <v>2375</v>
      </c>
      <c r="B185" s="32" t="s">
        <v>2163</v>
      </c>
      <c r="C185" s="33" t="s">
        <v>2378</v>
      </c>
      <c r="D185" s="33" t="s">
        <v>2977</v>
      </c>
      <c r="E185" s="34" t="s">
        <v>2978</v>
      </c>
      <c r="F185" s="32" t="s">
        <v>2979</v>
      </c>
      <c r="G185" s="33" t="s">
        <v>2980</v>
      </c>
      <c r="H185" s="32" t="s">
        <v>2414</v>
      </c>
      <c r="I185" s="32" t="s">
        <v>2415</v>
      </c>
      <c r="J185" s="33" t="s">
        <v>2370</v>
      </c>
      <c r="K185" s="32">
        <v>15</v>
      </c>
      <c r="L185" s="35"/>
    </row>
    <row r="186" spans="1:12" ht="26.25" hidden="1" thickBot="1" x14ac:dyDescent="0.3">
      <c r="A186" s="31" t="s">
        <v>2375</v>
      </c>
      <c r="B186" s="32" t="s">
        <v>2163</v>
      </c>
      <c r="C186" s="33" t="s">
        <v>2378</v>
      </c>
      <c r="D186" s="33" t="s">
        <v>2981</v>
      </c>
      <c r="E186" s="34" t="s">
        <v>2959</v>
      </c>
      <c r="F186" s="32" t="s">
        <v>2960</v>
      </c>
      <c r="G186" s="33" t="s">
        <v>2982</v>
      </c>
      <c r="H186" s="32" t="s">
        <v>2414</v>
      </c>
      <c r="I186" s="32" t="s">
        <v>2415</v>
      </c>
      <c r="J186" s="33" t="s">
        <v>2373</v>
      </c>
      <c r="K186" s="32">
        <v>18</v>
      </c>
      <c r="L186" s="35"/>
    </row>
    <row r="187" spans="1:12" ht="26.25" hidden="1" thickBot="1" x14ac:dyDescent="0.3">
      <c r="A187" s="31" t="s">
        <v>2375</v>
      </c>
      <c r="B187" s="32" t="s">
        <v>2163</v>
      </c>
      <c r="C187" s="33" t="s">
        <v>2378</v>
      </c>
      <c r="D187" s="33" t="s">
        <v>2983</v>
      </c>
      <c r="E187" s="34" t="s">
        <v>2964</v>
      </c>
      <c r="F187" s="32" t="s">
        <v>2965</v>
      </c>
      <c r="G187" s="33" t="s">
        <v>2984</v>
      </c>
      <c r="H187" s="32" t="s">
        <v>2475</v>
      </c>
      <c r="I187" s="32" t="s">
        <v>2671</v>
      </c>
      <c r="J187" s="33" t="s">
        <v>2375</v>
      </c>
      <c r="K187" s="32">
        <v>15</v>
      </c>
      <c r="L187" s="36" t="s">
        <v>2962</v>
      </c>
    </row>
    <row r="188" spans="1:12" ht="26.25" hidden="1" thickBot="1" x14ac:dyDescent="0.3">
      <c r="A188" s="31" t="s">
        <v>2375</v>
      </c>
      <c r="B188" s="32" t="s">
        <v>2163</v>
      </c>
      <c r="C188" s="33" t="s">
        <v>2369</v>
      </c>
      <c r="D188" s="33" t="s">
        <v>2958</v>
      </c>
      <c r="E188" s="34" t="s">
        <v>2959</v>
      </c>
      <c r="F188" s="32" t="s">
        <v>2960</v>
      </c>
      <c r="G188" s="33" t="s">
        <v>2985</v>
      </c>
      <c r="H188" s="32" t="s">
        <v>2475</v>
      </c>
      <c r="I188" s="32" t="s">
        <v>2415</v>
      </c>
      <c r="J188" s="33" t="s">
        <v>2368</v>
      </c>
      <c r="K188" s="32">
        <v>13</v>
      </c>
      <c r="L188" s="36" t="s">
        <v>2962</v>
      </c>
    </row>
    <row r="189" spans="1:12" ht="15.75" hidden="1" thickBot="1" x14ac:dyDescent="0.3">
      <c r="A189" s="31" t="s">
        <v>2375</v>
      </c>
      <c r="B189" s="32" t="s">
        <v>1038</v>
      </c>
      <c r="C189" s="33" t="s">
        <v>2378</v>
      </c>
      <c r="D189" s="33" t="s">
        <v>2986</v>
      </c>
      <c r="E189" s="34" t="s">
        <v>2987</v>
      </c>
      <c r="F189" s="32" t="s">
        <v>2988</v>
      </c>
      <c r="G189" s="33" t="s">
        <v>2989</v>
      </c>
      <c r="H189" s="32" t="s">
        <v>2414</v>
      </c>
      <c r="I189" s="32" t="s">
        <v>2415</v>
      </c>
      <c r="J189" s="33" t="s">
        <v>2373</v>
      </c>
      <c r="K189" s="32">
        <v>18</v>
      </c>
      <c r="L189" s="35"/>
    </row>
    <row r="190" spans="1:12" ht="26.25" hidden="1" thickBot="1" x14ac:dyDescent="0.3">
      <c r="A190" s="31" t="s">
        <v>2375</v>
      </c>
      <c r="B190" s="32" t="s">
        <v>1038</v>
      </c>
      <c r="C190" s="33" t="s">
        <v>2378</v>
      </c>
      <c r="D190" s="33" t="s">
        <v>2990</v>
      </c>
      <c r="E190" s="34" t="s">
        <v>2991</v>
      </c>
      <c r="F190" s="32" t="s">
        <v>2992</v>
      </c>
      <c r="G190" s="33" t="s">
        <v>2993</v>
      </c>
      <c r="H190" s="32" t="s">
        <v>2414</v>
      </c>
      <c r="I190" s="32" t="s">
        <v>2415</v>
      </c>
      <c r="J190" s="33" t="s">
        <v>2373</v>
      </c>
      <c r="K190" s="32">
        <v>35</v>
      </c>
      <c r="L190" s="35"/>
    </row>
    <row r="191" spans="1:12" ht="26.25" hidden="1" thickBot="1" x14ac:dyDescent="0.3">
      <c r="A191" s="31" t="s">
        <v>2375</v>
      </c>
      <c r="B191" s="32" t="s">
        <v>1038</v>
      </c>
      <c r="C191" s="33" t="s">
        <v>2378</v>
      </c>
      <c r="D191" s="33" t="s">
        <v>2994</v>
      </c>
      <c r="E191" s="34" t="s">
        <v>2995</v>
      </c>
      <c r="F191" s="32" t="s">
        <v>2996</v>
      </c>
      <c r="G191" s="33" t="s">
        <v>2997</v>
      </c>
      <c r="H191" s="32" t="s">
        <v>2414</v>
      </c>
      <c r="I191" s="32" t="s">
        <v>2415</v>
      </c>
      <c r="J191" s="33" t="s">
        <v>2365</v>
      </c>
      <c r="K191" s="32">
        <v>7</v>
      </c>
      <c r="L191" s="35"/>
    </row>
    <row r="192" spans="1:12" ht="26.25" hidden="1" thickBot="1" x14ac:dyDescent="0.3">
      <c r="A192" s="31" t="s">
        <v>2375</v>
      </c>
      <c r="B192" s="32" t="s">
        <v>1038</v>
      </c>
      <c r="C192" s="33" t="s">
        <v>2378</v>
      </c>
      <c r="D192" s="33" t="s">
        <v>2990</v>
      </c>
      <c r="E192" s="34" t="s">
        <v>2991</v>
      </c>
      <c r="F192" s="32" t="s">
        <v>2992</v>
      </c>
      <c r="G192" s="33" t="s">
        <v>2998</v>
      </c>
      <c r="H192" s="32" t="s">
        <v>2414</v>
      </c>
      <c r="I192" s="32" t="s">
        <v>2415</v>
      </c>
      <c r="J192" s="33" t="s">
        <v>2365</v>
      </c>
      <c r="K192" s="32">
        <v>13</v>
      </c>
      <c r="L192" s="35"/>
    </row>
    <row r="193" spans="1:12" ht="26.25" hidden="1" thickBot="1" x14ac:dyDescent="0.3">
      <c r="A193" s="31" t="s">
        <v>2375</v>
      </c>
      <c r="B193" s="32" t="s">
        <v>1038</v>
      </c>
      <c r="C193" s="33" t="s">
        <v>2378</v>
      </c>
      <c r="D193" s="33" t="s">
        <v>2999</v>
      </c>
      <c r="E193" s="34" t="s">
        <v>3000</v>
      </c>
      <c r="F193" s="32" t="s">
        <v>3001</v>
      </c>
      <c r="G193" s="33" t="s">
        <v>3002</v>
      </c>
      <c r="H193" s="32" t="s">
        <v>2414</v>
      </c>
      <c r="I193" s="32" t="s">
        <v>2415</v>
      </c>
      <c r="J193" s="33" t="s">
        <v>2370</v>
      </c>
      <c r="K193" s="32">
        <v>13</v>
      </c>
      <c r="L193" s="35"/>
    </row>
    <row r="194" spans="1:12" ht="26.25" hidden="1" thickBot="1" x14ac:dyDescent="0.3">
      <c r="A194" s="31" t="s">
        <v>2375</v>
      </c>
      <c r="B194" s="32" t="s">
        <v>1038</v>
      </c>
      <c r="C194" s="33" t="s">
        <v>2378</v>
      </c>
      <c r="D194" s="33" t="s">
        <v>2990</v>
      </c>
      <c r="E194" s="34" t="s">
        <v>2991</v>
      </c>
      <c r="F194" s="32" t="s">
        <v>2992</v>
      </c>
      <c r="G194" s="33" t="s">
        <v>3003</v>
      </c>
      <c r="H194" s="32" t="s">
        <v>2414</v>
      </c>
      <c r="I194" s="32" t="s">
        <v>2415</v>
      </c>
      <c r="J194" s="33" t="s">
        <v>2368</v>
      </c>
      <c r="K194" s="32">
        <v>35</v>
      </c>
      <c r="L194" s="35"/>
    </row>
    <row r="195" spans="1:12" ht="26.25" hidden="1" thickBot="1" x14ac:dyDescent="0.3">
      <c r="A195" s="31" t="s">
        <v>2375</v>
      </c>
      <c r="B195" s="32" t="s">
        <v>1038</v>
      </c>
      <c r="C195" s="33" t="s">
        <v>2378</v>
      </c>
      <c r="D195" s="33" t="s">
        <v>3004</v>
      </c>
      <c r="E195" s="34" t="s">
        <v>3005</v>
      </c>
      <c r="F195" s="32" t="s">
        <v>3006</v>
      </c>
      <c r="G195" s="33" t="s">
        <v>3007</v>
      </c>
      <c r="H195" s="32" t="s">
        <v>2414</v>
      </c>
      <c r="I195" s="32" t="s">
        <v>2415</v>
      </c>
      <c r="J195" s="33" t="s">
        <v>2373</v>
      </c>
      <c r="K195" s="32">
        <v>6</v>
      </c>
      <c r="L195" s="35"/>
    </row>
    <row r="196" spans="1:12" ht="26.25" hidden="1" thickBot="1" x14ac:dyDescent="0.3">
      <c r="A196" s="31" t="s">
        <v>2375</v>
      </c>
      <c r="B196" s="32" t="s">
        <v>1038</v>
      </c>
      <c r="C196" s="33" t="s">
        <v>2378</v>
      </c>
      <c r="D196" s="33" t="s">
        <v>2999</v>
      </c>
      <c r="E196" s="34" t="s">
        <v>3000</v>
      </c>
      <c r="F196" s="32" t="s">
        <v>3001</v>
      </c>
      <c r="G196" s="33" t="s">
        <v>3008</v>
      </c>
      <c r="H196" s="32" t="s">
        <v>2414</v>
      </c>
      <c r="I196" s="32" t="s">
        <v>2415</v>
      </c>
      <c r="J196" s="33" t="s">
        <v>2370</v>
      </c>
      <c r="K196" s="32">
        <v>14</v>
      </c>
      <c r="L196" s="35"/>
    </row>
    <row r="197" spans="1:12" ht="26.25" hidden="1" thickBot="1" x14ac:dyDescent="0.3">
      <c r="A197" s="31" t="s">
        <v>2375</v>
      </c>
      <c r="B197" s="32" t="s">
        <v>1038</v>
      </c>
      <c r="C197" s="33" t="s">
        <v>2378</v>
      </c>
      <c r="D197" s="33" t="s">
        <v>2990</v>
      </c>
      <c r="E197" s="34" t="s">
        <v>2991</v>
      </c>
      <c r="F197" s="32" t="s">
        <v>2992</v>
      </c>
      <c r="G197" s="33" t="s">
        <v>3009</v>
      </c>
      <c r="H197" s="32" t="s">
        <v>2414</v>
      </c>
      <c r="I197" s="32" t="s">
        <v>2415</v>
      </c>
      <c r="J197" s="33" t="s">
        <v>2375</v>
      </c>
      <c r="K197" s="32">
        <v>15</v>
      </c>
      <c r="L197" s="35"/>
    </row>
    <row r="198" spans="1:12" ht="26.25" hidden="1" thickBot="1" x14ac:dyDescent="0.3">
      <c r="A198" s="31" t="s">
        <v>2375</v>
      </c>
      <c r="B198" s="32" t="s">
        <v>1038</v>
      </c>
      <c r="C198" s="33" t="s">
        <v>2378</v>
      </c>
      <c r="D198" s="33" t="s">
        <v>3004</v>
      </c>
      <c r="E198" s="34" t="s">
        <v>3005</v>
      </c>
      <c r="F198" s="32" t="s">
        <v>3006</v>
      </c>
      <c r="G198" s="33" t="s">
        <v>3010</v>
      </c>
      <c r="H198" s="32" t="s">
        <v>2414</v>
      </c>
      <c r="I198" s="32" t="s">
        <v>2415</v>
      </c>
      <c r="J198" s="33" t="s">
        <v>2368</v>
      </c>
      <c r="K198" s="32">
        <v>11</v>
      </c>
      <c r="L198" s="35"/>
    </row>
    <row r="199" spans="1:12" ht="26.25" hidden="1" thickBot="1" x14ac:dyDescent="0.3">
      <c r="A199" s="31" t="s">
        <v>2375</v>
      </c>
      <c r="B199" s="32" t="s">
        <v>1038</v>
      </c>
      <c r="C199" s="33" t="s">
        <v>2378</v>
      </c>
      <c r="D199" s="33" t="s">
        <v>3011</v>
      </c>
      <c r="E199" s="34" t="s">
        <v>3012</v>
      </c>
      <c r="F199" s="32" t="s">
        <v>3013</v>
      </c>
      <c r="G199" s="33" t="s">
        <v>3014</v>
      </c>
      <c r="H199" s="32" t="s">
        <v>2475</v>
      </c>
      <c r="I199" s="32" t="s">
        <v>2415</v>
      </c>
      <c r="J199" s="33" t="s">
        <v>2373</v>
      </c>
      <c r="K199" s="32">
        <v>10</v>
      </c>
      <c r="L199" s="36" t="s">
        <v>3015</v>
      </c>
    </row>
    <row r="200" spans="1:12" ht="15.75" hidden="1" thickBot="1" x14ac:dyDescent="0.3">
      <c r="A200" s="31" t="s">
        <v>2375</v>
      </c>
      <c r="B200" s="32" t="s">
        <v>1038</v>
      </c>
      <c r="C200" s="33" t="s">
        <v>2378</v>
      </c>
      <c r="D200" s="33" t="s">
        <v>3016</v>
      </c>
      <c r="E200" s="34" t="s">
        <v>3017</v>
      </c>
      <c r="F200" s="32" t="s">
        <v>3018</v>
      </c>
      <c r="G200" s="33" t="s">
        <v>3019</v>
      </c>
      <c r="H200" s="32" t="s">
        <v>2475</v>
      </c>
      <c r="I200" s="32" t="s">
        <v>2415</v>
      </c>
      <c r="J200" s="33" t="s">
        <v>2373</v>
      </c>
      <c r="K200" s="32">
        <v>16</v>
      </c>
      <c r="L200" s="36" t="s">
        <v>3020</v>
      </c>
    </row>
    <row r="201" spans="1:12" ht="15.75" hidden="1" thickBot="1" x14ac:dyDescent="0.3">
      <c r="A201" s="31" t="s">
        <v>2375</v>
      </c>
      <c r="B201" s="32" t="s">
        <v>1038</v>
      </c>
      <c r="C201" s="33" t="s">
        <v>2378</v>
      </c>
      <c r="D201" s="33" t="s">
        <v>3021</v>
      </c>
      <c r="E201" s="34" t="s">
        <v>2173</v>
      </c>
      <c r="F201" s="32" t="s">
        <v>3022</v>
      </c>
      <c r="G201" s="33" t="s">
        <v>3023</v>
      </c>
      <c r="H201" s="32" t="s">
        <v>2475</v>
      </c>
      <c r="I201" s="32" t="s">
        <v>2415</v>
      </c>
      <c r="J201" s="33" t="s">
        <v>2365</v>
      </c>
      <c r="K201" s="32">
        <v>13</v>
      </c>
      <c r="L201" s="36" t="s">
        <v>3020</v>
      </c>
    </row>
    <row r="202" spans="1:12" ht="15.75" hidden="1" thickBot="1" x14ac:dyDescent="0.3">
      <c r="A202" s="31" t="s">
        <v>2375</v>
      </c>
      <c r="B202" s="32" t="s">
        <v>1038</v>
      </c>
      <c r="C202" s="33" t="s">
        <v>2378</v>
      </c>
      <c r="D202" s="33" t="s">
        <v>3024</v>
      </c>
      <c r="E202" s="34" t="s">
        <v>3025</v>
      </c>
      <c r="F202" s="32" t="s">
        <v>3026</v>
      </c>
      <c r="G202" s="33" t="s">
        <v>3027</v>
      </c>
      <c r="H202" s="32" t="s">
        <v>2475</v>
      </c>
      <c r="I202" s="32" t="s">
        <v>2415</v>
      </c>
      <c r="J202" s="33" t="s">
        <v>2365</v>
      </c>
      <c r="K202" s="32">
        <v>15</v>
      </c>
      <c r="L202" s="36" t="s">
        <v>3028</v>
      </c>
    </row>
    <row r="203" spans="1:12" ht="15.75" hidden="1" thickBot="1" x14ac:dyDescent="0.3">
      <c r="A203" s="31" t="s">
        <v>2375</v>
      </c>
      <c r="B203" s="32" t="s">
        <v>1038</v>
      </c>
      <c r="C203" s="33" t="s">
        <v>2378</v>
      </c>
      <c r="D203" s="33" t="s">
        <v>3029</v>
      </c>
      <c r="E203" s="34" t="s">
        <v>3030</v>
      </c>
      <c r="F203" s="32" t="s">
        <v>3031</v>
      </c>
      <c r="G203" s="33" t="s">
        <v>3032</v>
      </c>
      <c r="H203" s="32" t="s">
        <v>2475</v>
      </c>
      <c r="I203" s="32" t="s">
        <v>2415</v>
      </c>
      <c r="J203" s="33" t="s">
        <v>2365</v>
      </c>
      <c r="K203" s="32">
        <v>5</v>
      </c>
      <c r="L203" s="36" t="s">
        <v>3020</v>
      </c>
    </row>
    <row r="204" spans="1:12" ht="15.75" hidden="1" thickBot="1" x14ac:dyDescent="0.3">
      <c r="A204" s="31" t="s">
        <v>2375</v>
      </c>
      <c r="B204" s="32" t="s">
        <v>1038</v>
      </c>
      <c r="C204" s="33" t="s">
        <v>2378</v>
      </c>
      <c r="D204" s="33" t="s">
        <v>3033</v>
      </c>
      <c r="E204" s="34" t="s">
        <v>3034</v>
      </c>
      <c r="F204" s="32" t="s">
        <v>3035</v>
      </c>
      <c r="G204" s="33" t="s">
        <v>3036</v>
      </c>
      <c r="H204" s="32" t="s">
        <v>2475</v>
      </c>
      <c r="I204" s="32" t="s">
        <v>2415</v>
      </c>
      <c r="J204" s="33" t="s">
        <v>2368</v>
      </c>
      <c r="K204" s="32">
        <v>9</v>
      </c>
      <c r="L204" s="36" t="s">
        <v>3020</v>
      </c>
    </row>
    <row r="205" spans="1:12" ht="15.75" hidden="1" thickBot="1" x14ac:dyDescent="0.3">
      <c r="A205" s="31" t="s">
        <v>2375</v>
      </c>
      <c r="B205" s="32" t="s">
        <v>1038</v>
      </c>
      <c r="C205" s="33" t="s">
        <v>2378</v>
      </c>
      <c r="D205" s="33" t="s">
        <v>3037</v>
      </c>
      <c r="E205" s="34" t="s">
        <v>3038</v>
      </c>
      <c r="F205" s="32" t="s">
        <v>3039</v>
      </c>
      <c r="G205" s="33" t="s">
        <v>3040</v>
      </c>
      <c r="H205" s="32" t="s">
        <v>2475</v>
      </c>
      <c r="I205" s="32" t="s">
        <v>2415</v>
      </c>
      <c r="J205" s="33" t="s">
        <v>2368</v>
      </c>
      <c r="K205" s="32">
        <v>10</v>
      </c>
      <c r="L205" s="36" t="s">
        <v>3020</v>
      </c>
    </row>
    <row r="206" spans="1:12" ht="15.75" hidden="1" thickBot="1" x14ac:dyDescent="0.3">
      <c r="A206" s="31" t="s">
        <v>2375</v>
      </c>
      <c r="B206" s="32" t="s">
        <v>1038</v>
      </c>
      <c r="C206" s="33" t="s">
        <v>2378</v>
      </c>
      <c r="D206" s="33" t="s">
        <v>2986</v>
      </c>
      <c r="E206" s="34" t="s">
        <v>2987</v>
      </c>
      <c r="F206" s="32" t="s">
        <v>2988</v>
      </c>
      <c r="G206" s="33" t="s">
        <v>3041</v>
      </c>
      <c r="H206" s="32" t="s">
        <v>2475</v>
      </c>
      <c r="I206" s="32" t="s">
        <v>2415</v>
      </c>
      <c r="J206" s="33" t="s">
        <v>2368</v>
      </c>
      <c r="K206" s="32">
        <v>15</v>
      </c>
      <c r="L206" s="35"/>
    </row>
    <row r="207" spans="1:12" ht="15.75" hidden="1" thickBot="1" x14ac:dyDescent="0.3">
      <c r="A207" s="31" t="s">
        <v>2375</v>
      </c>
      <c r="B207" s="32" t="s">
        <v>1038</v>
      </c>
      <c r="C207" s="33" t="s">
        <v>2378</v>
      </c>
      <c r="D207" s="33" t="s">
        <v>3016</v>
      </c>
      <c r="E207" s="34" t="s">
        <v>3017</v>
      </c>
      <c r="F207" s="32" t="s">
        <v>3018</v>
      </c>
      <c r="G207" s="33" t="s">
        <v>3042</v>
      </c>
      <c r="H207" s="32" t="s">
        <v>2475</v>
      </c>
      <c r="I207" s="32" t="s">
        <v>2415</v>
      </c>
      <c r="J207" s="33" t="s">
        <v>2375</v>
      </c>
      <c r="K207" s="32">
        <v>15</v>
      </c>
      <c r="L207" s="36" t="s">
        <v>3020</v>
      </c>
    </row>
    <row r="208" spans="1:12" ht="15.75" hidden="1" thickBot="1" x14ac:dyDescent="0.3">
      <c r="A208" s="31" t="s">
        <v>2375</v>
      </c>
      <c r="B208" s="32" t="s">
        <v>1038</v>
      </c>
      <c r="C208" s="33" t="s">
        <v>2378</v>
      </c>
      <c r="D208" s="33" t="s">
        <v>3043</v>
      </c>
      <c r="E208" s="34" t="s">
        <v>3044</v>
      </c>
      <c r="F208" s="32" t="s">
        <v>3045</v>
      </c>
      <c r="G208" s="33" t="s">
        <v>3046</v>
      </c>
      <c r="H208" s="32" t="s">
        <v>2475</v>
      </c>
      <c r="I208" s="32" t="s">
        <v>2415</v>
      </c>
      <c r="J208" s="33" t="s">
        <v>2375</v>
      </c>
      <c r="K208" s="32">
        <v>10</v>
      </c>
      <c r="L208" s="36" t="s">
        <v>3015</v>
      </c>
    </row>
    <row r="209" spans="1:12" ht="15.75" hidden="1" thickBot="1" x14ac:dyDescent="0.3">
      <c r="A209" s="31" t="s">
        <v>86</v>
      </c>
      <c r="B209" s="32" t="s">
        <v>1709</v>
      </c>
      <c r="C209" s="33" t="s">
        <v>2378</v>
      </c>
      <c r="D209" s="33" t="s">
        <v>3047</v>
      </c>
      <c r="E209" s="34" t="s">
        <v>3048</v>
      </c>
      <c r="F209" s="32" t="s">
        <v>3049</v>
      </c>
      <c r="G209" s="33" t="s">
        <v>3050</v>
      </c>
      <c r="H209" s="32" t="s">
        <v>2414</v>
      </c>
      <c r="I209" s="32" t="s">
        <v>2415</v>
      </c>
      <c r="J209" s="33" t="s">
        <v>2365</v>
      </c>
      <c r="K209" s="32">
        <v>9</v>
      </c>
      <c r="L209" s="35"/>
    </row>
    <row r="210" spans="1:12" ht="26.25" hidden="1" thickBot="1" x14ac:dyDescent="0.3">
      <c r="A210" s="31" t="s">
        <v>86</v>
      </c>
      <c r="B210" s="32" t="s">
        <v>1709</v>
      </c>
      <c r="C210" s="33" t="s">
        <v>2378</v>
      </c>
      <c r="D210" s="33" t="s">
        <v>3051</v>
      </c>
      <c r="E210" s="34" t="s">
        <v>3052</v>
      </c>
      <c r="F210" s="32" t="s">
        <v>3053</v>
      </c>
      <c r="G210" s="33" t="s">
        <v>3054</v>
      </c>
      <c r="H210" s="32" t="s">
        <v>2414</v>
      </c>
      <c r="I210" s="32" t="s">
        <v>2415</v>
      </c>
      <c r="J210" s="33" t="s">
        <v>2373</v>
      </c>
      <c r="K210" s="32">
        <v>20</v>
      </c>
      <c r="L210" s="35"/>
    </row>
    <row r="211" spans="1:12" ht="26.25" hidden="1" thickBot="1" x14ac:dyDescent="0.3">
      <c r="A211" s="31" t="s">
        <v>86</v>
      </c>
      <c r="B211" s="32" t="s">
        <v>1709</v>
      </c>
      <c r="C211" s="33" t="s">
        <v>2378</v>
      </c>
      <c r="D211" s="33" t="s">
        <v>3051</v>
      </c>
      <c r="E211" s="34" t="s">
        <v>3052</v>
      </c>
      <c r="F211" s="32" t="s">
        <v>3053</v>
      </c>
      <c r="G211" s="33" t="s">
        <v>3055</v>
      </c>
      <c r="H211" s="32" t="s">
        <v>2414</v>
      </c>
      <c r="I211" s="32" t="s">
        <v>2415</v>
      </c>
      <c r="J211" s="33" t="s">
        <v>2370</v>
      </c>
      <c r="K211" s="32">
        <v>8</v>
      </c>
      <c r="L211" s="35"/>
    </row>
    <row r="212" spans="1:12" ht="26.25" hidden="1" thickBot="1" x14ac:dyDescent="0.3">
      <c r="A212" s="31" t="s">
        <v>86</v>
      </c>
      <c r="B212" s="32" t="s">
        <v>1709</v>
      </c>
      <c r="C212" s="33" t="s">
        <v>2378</v>
      </c>
      <c r="D212" s="33" t="s">
        <v>3051</v>
      </c>
      <c r="E212" s="34" t="s">
        <v>3052</v>
      </c>
      <c r="F212" s="32" t="s">
        <v>3053</v>
      </c>
      <c r="G212" s="33" t="s">
        <v>3056</v>
      </c>
      <c r="H212" s="32" t="s">
        <v>2414</v>
      </c>
      <c r="I212" s="32" t="s">
        <v>2415</v>
      </c>
      <c r="J212" s="33" t="s">
        <v>2368</v>
      </c>
      <c r="K212" s="32">
        <v>21</v>
      </c>
      <c r="L212" s="35"/>
    </row>
    <row r="213" spans="1:12" ht="15.75" hidden="1" thickBot="1" x14ac:dyDescent="0.3">
      <c r="A213" s="31" t="s">
        <v>86</v>
      </c>
      <c r="B213" s="32" t="s">
        <v>1709</v>
      </c>
      <c r="C213" s="33" t="s">
        <v>2378</v>
      </c>
      <c r="D213" s="33" t="s">
        <v>3057</v>
      </c>
      <c r="E213" s="34" t="s">
        <v>3058</v>
      </c>
      <c r="F213" s="32" t="s">
        <v>3059</v>
      </c>
      <c r="G213" s="33" t="s">
        <v>3060</v>
      </c>
      <c r="H213" s="32" t="s">
        <v>2414</v>
      </c>
      <c r="I213" s="32" t="s">
        <v>2415</v>
      </c>
      <c r="J213" s="33" t="s">
        <v>2373</v>
      </c>
      <c r="K213" s="32">
        <v>17</v>
      </c>
      <c r="L213" s="35"/>
    </row>
    <row r="214" spans="1:12" ht="15.75" hidden="1" thickBot="1" x14ac:dyDescent="0.3">
      <c r="A214" s="31" t="s">
        <v>86</v>
      </c>
      <c r="B214" s="32" t="s">
        <v>1709</v>
      </c>
      <c r="C214" s="33" t="s">
        <v>2378</v>
      </c>
      <c r="D214" s="33" t="s">
        <v>3061</v>
      </c>
      <c r="E214" s="34" t="s">
        <v>3062</v>
      </c>
      <c r="F214" s="32" t="s">
        <v>3063</v>
      </c>
      <c r="G214" s="33" t="s">
        <v>3064</v>
      </c>
      <c r="H214" s="32" t="s">
        <v>2414</v>
      </c>
      <c r="I214" s="32" t="s">
        <v>2415</v>
      </c>
      <c r="J214" s="33" t="s">
        <v>2375</v>
      </c>
      <c r="K214" s="32">
        <v>17</v>
      </c>
      <c r="L214" s="35"/>
    </row>
    <row r="215" spans="1:12" ht="26.25" hidden="1" thickBot="1" x14ac:dyDescent="0.3">
      <c r="A215" s="31" t="s">
        <v>86</v>
      </c>
      <c r="B215" s="32" t="s">
        <v>453</v>
      </c>
      <c r="C215" s="33" t="s">
        <v>2378</v>
      </c>
      <c r="D215" s="33" t="s">
        <v>3065</v>
      </c>
      <c r="E215" s="34" t="s">
        <v>3066</v>
      </c>
      <c r="F215" s="32" t="s">
        <v>3067</v>
      </c>
      <c r="G215" s="33" t="s">
        <v>3068</v>
      </c>
      <c r="H215" s="32" t="s">
        <v>2414</v>
      </c>
      <c r="I215" s="32" t="s">
        <v>2415</v>
      </c>
      <c r="J215" s="33" t="s">
        <v>2365</v>
      </c>
      <c r="K215" s="32">
        <v>19</v>
      </c>
      <c r="L215" s="35"/>
    </row>
    <row r="216" spans="1:12" ht="26.25" hidden="1" thickBot="1" x14ac:dyDescent="0.3">
      <c r="A216" s="31" t="s">
        <v>86</v>
      </c>
      <c r="B216" s="32" t="s">
        <v>453</v>
      </c>
      <c r="C216" s="33" t="s">
        <v>2378</v>
      </c>
      <c r="D216" s="33" t="s">
        <v>3069</v>
      </c>
      <c r="E216" s="34" t="s">
        <v>3070</v>
      </c>
      <c r="F216" s="32" t="s">
        <v>3071</v>
      </c>
      <c r="G216" s="33" t="s">
        <v>3072</v>
      </c>
      <c r="H216" s="32" t="s">
        <v>2414</v>
      </c>
      <c r="I216" s="32" t="s">
        <v>2415</v>
      </c>
      <c r="J216" s="33" t="s">
        <v>2368</v>
      </c>
      <c r="K216" s="32">
        <v>33</v>
      </c>
      <c r="L216" s="35"/>
    </row>
    <row r="217" spans="1:12" ht="26.25" hidden="1" thickBot="1" x14ac:dyDescent="0.3">
      <c r="A217" s="31" t="s">
        <v>86</v>
      </c>
      <c r="B217" s="32" t="s">
        <v>453</v>
      </c>
      <c r="C217" s="33" t="s">
        <v>2378</v>
      </c>
      <c r="D217" s="33" t="s">
        <v>3069</v>
      </c>
      <c r="E217" s="34" t="s">
        <v>3070</v>
      </c>
      <c r="F217" s="32" t="s">
        <v>3071</v>
      </c>
      <c r="G217" s="33" t="s">
        <v>3073</v>
      </c>
      <c r="H217" s="32" t="s">
        <v>2414</v>
      </c>
      <c r="I217" s="32" t="s">
        <v>2415</v>
      </c>
      <c r="J217" s="33" t="s">
        <v>2373</v>
      </c>
      <c r="K217" s="32">
        <v>30</v>
      </c>
      <c r="L217" s="36" t="s">
        <v>3074</v>
      </c>
    </row>
    <row r="218" spans="1:12" ht="26.25" hidden="1" thickBot="1" x14ac:dyDescent="0.3">
      <c r="A218" s="31" t="s">
        <v>86</v>
      </c>
      <c r="B218" s="32" t="s">
        <v>453</v>
      </c>
      <c r="C218" s="33" t="s">
        <v>2378</v>
      </c>
      <c r="D218" s="33" t="s">
        <v>3075</v>
      </c>
      <c r="E218" s="34" t="s">
        <v>3076</v>
      </c>
      <c r="F218" s="32" t="s">
        <v>3077</v>
      </c>
      <c r="G218" s="33" t="s">
        <v>3078</v>
      </c>
      <c r="H218" s="32" t="s">
        <v>2414</v>
      </c>
      <c r="I218" s="32" t="s">
        <v>2415</v>
      </c>
      <c r="J218" s="33" t="s">
        <v>2373</v>
      </c>
      <c r="K218" s="32">
        <v>29</v>
      </c>
      <c r="L218" s="35"/>
    </row>
    <row r="219" spans="1:12" ht="15.75" hidden="1" thickBot="1" x14ac:dyDescent="0.3">
      <c r="A219" s="31" t="s">
        <v>86</v>
      </c>
      <c r="B219" s="32" t="s">
        <v>453</v>
      </c>
      <c r="C219" s="33" t="s">
        <v>2378</v>
      </c>
      <c r="D219" s="33" t="s">
        <v>3079</v>
      </c>
      <c r="E219" s="34" t="s">
        <v>3080</v>
      </c>
      <c r="F219" s="32" t="s">
        <v>3081</v>
      </c>
      <c r="G219" s="33" t="s">
        <v>3082</v>
      </c>
      <c r="H219" s="32" t="s">
        <v>2414</v>
      </c>
      <c r="I219" s="32" t="s">
        <v>2415</v>
      </c>
      <c r="J219" s="33" t="s">
        <v>2373</v>
      </c>
      <c r="K219" s="32">
        <v>18</v>
      </c>
      <c r="L219" s="35"/>
    </row>
    <row r="220" spans="1:12" ht="26.25" hidden="1" thickBot="1" x14ac:dyDescent="0.3">
      <c r="A220" s="31" t="s">
        <v>86</v>
      </c>
      <c r="B220" s="32" t="s">
        <v>453</v>
      </c>
      <c r="C220" s="33" t="s">
        <v>2378</v>
      </c>
      <c r="D220" s="33" t="s">
        <v>3083</v>
      </c>
      <c r="E220" s="34" t="s">
        <v>3084</v>
      </c>
      <c r="F220" s="32" t="s">
        <v>3085</v>
      </c>
      <c r="G220" s="33" t="s">
        <v>3086</v>
      </c>
      <c r="H220" s="32" t="s">
        <v>2414</v>
      </c>
      <c r="I220" s="32" t="s">
        <v>2415</v>
      </c>
      <c r="J220" s="33" t="s">
        <v>2370</v>
      </c>
      <c r="K220" s="32">
        <v>18</v>
      </c>
      <c r="L220" s="35"/>
    </row>
    <row r="221" spans="1:12" ht="26.25" hidden="1" thickBot="1" x14ac:dyDescent="0.3">
      <c r="A221" s="31" t="s">
        <v>86</v>
      </c>
      <c r="B221" s="32" t="s">
        <v>453</v>
      </c>
      <c r="C221" s="33" t="s">
        <v>2378</v>
      </c>
      <c r="D221" s="33" t="s">
        <v>3075</v>
      </c>
      <c r="E221" s="34" t="s">
        <v>3076</v>
      </c>
      <c r="F221" s="32" t="s">
        <v>3077</v>
      </c>
      <c r="G221" s="33" t="s">
        <v>3087</v>
      </c>
      <c r="H221" s="32" t="s">
        <v>2414</v>
      </c>
      <c r="I221" s="32" t="s">
        <v>2415</v>
      </c>
      <c r="J221" s="33" t="s">
        <v>2367</v>
      </c>
      <c r="K221" s="32">
        <v>21</v>
      </c>
      <c r="L221" s="35"/>
    </row>
    <row r="222" spans="1:12" ht="15.75" hidden="1" thickBot="1" x14ac:dyDescent="0.3">
      <c r="A222" s="31" t="s">
        <v>86</v>
      </c>
      <c r="B222" s="32" t="s">
        <v>453</v>
      </c>
      <c r="C222" s="33" t="s">
        <v>2378</v>
      </c>
      <c r="D222" s="33" t="s">
        <v>3088</v>
      </c>
      <c r="E222" s="34" t="s">
        <v>3089</v>
      </c>
      <c r="F222" s="32" t="s">
        <v>3090</v>
      </c>
      <c r="G222" s="33" t="s">
        <v>3091</v>
      </c>
      <c r="H222" s="32" t="s">
        <v>2414</v>
      </c>
      <c r="I222" s="32" t="s">
        <v>2415</v>
      </c>
      <c r="J222" s="33" t="s">
        <v>2365</v>
      </c>
      <c r="K222" s="32">
        <v>16</v>
      </c>
      <c r="L222" s="35"/>
    </row>
    <row r="223" spans="1:12" ht="26.25" hidden="1" thickBot="1" x14ac:dyDescent="0.3">
      <c r="A223" s="31" t="s">
        <v>86</v>
      </c>
      <c r="B223" s="32" t="s">
        <v>453</v>
      </c>
      <c r="C223" s="33" t="s">
        <v>2378</v>
      </c>
      <c r="D223" s="33" t="s">
        <v>3069</v>
      </c>
      <c r="E223" s="34" t="s">
        <v>3070</v>
      </c>
      <c r="F223" s="32" t="s">
        <v>3071</v>
      </c>
      <c r="G223" s="33" t="s">
        <v>3092</v>
      </c>
      <c r="H223" s="32" t="s">
        <v>2414</v>
      </c>
      <c r="I223" s="32" t="s">
        <v>2415</v>
      </c>
      <c r="J223" s="33" t="s">
        <v>2375</v>
      </c>
      <c r="K223" s="32">
        <v>24</v>
      </c>
      <c r="L223" s="35"/>
    </row>
    <row r="224" spans="1:12" ht="15.75" hidden="1" thickBot="1" x14ac:dyDescent="0.3">
      <c r="A224" s="31" t="s">
        <v>86</v>
      </c>
      <c r="B224" s="32" t="s">
        <v>453</v>
      </c>
      <c r="C224" s="33" t="s">
        <v>2378</v>
      </c>
      <c r="D224" s="33" t="s">
        <v>3088</v>
      </c>
      <c r="E224" s="34" t="s">
        <v>3089</v>
      </c>
      <c r="F224" s="32" t="s">
        <v>3090</v>
      </c>
      <c r="G224" s="33" t="s">
        <v>3093</v>
      </c>
      <c r="H224" s="32" t="s">
        <v>2414</v>
      </c>
      <c r="I224" s="32" t="s">
        <v>2415</v>
      </c>
      <c r="J224" s="33" t="s">
        <v>2368</v>
      </c>
      <c r="K224" s="32">
        <v>24</v>
      </c>
      <c r="L224" s="35"/>
    </row>
    <row r="225" spans="1:12" ht="26.25" hidden="1" thickBot="1" x14ac:dyDescent="0.3">
      <c r="A225" s="31" t="s">
        <v>86</v>
      </c>
      <c r="B225" s="32" t="s">
        <v>453</v>
      </c>
      <c r="C225" s="33" t="s">
        <v>2378</v>
      </c>
      <c r="D225" s="33" t="s">
        <v>3083</v>
      </c>
      <c r="E225" s="34" t="s">
        <v>3084</v>
      </c>
      <c r="F225" s="32" t="s">
        <v>3085</v>
      </c>
      <c r="G225" s="33" t="s">
        <v>3094</v>
      </c>
      <c r="H225" s="32" t="s">
        <v>2414</v>
      </c>
      <c r="I225" s="32" t="s">
        <v>2415</v>
      </c>
      <c r="J225" s="33" t="s">
        <v>2368</v>
      </c>
      <c r="K225" s="32">
        <v>18</v>
      </c>
      <c r="L225" s="35"/>
    </row>
    <row r="226" spans="1:12" ht="26.25" hidden="1" thickBot="1" x14ac:dyDescent="0.3">
      <c r="A226" s="31" t="s">
        <v>86</v>
      </c>
      <c r="B226" s="32" t="s">
        <v>453</v>
      </c>
      <c r="C226" s="33" t="s">
        <v>2378</v>
      </c>
      <c r="D226" s="33" t="s">
        <v>3083</v>
      </c>
      <c r="E226" s="34" t="s">
        <v>3084</v>
      </c>
      <c r="F226" s="32" t="s">
        <v>3085</v>
      </c>
      <c r="G226" s="33" t="s">
        <v>3095</v>
      </c>
      <c r="H226" s="32" t="s">
        <v>2414</v>
      </c>
      <c r="I226" s="32" t="s">
        <v>2415</v>
      </c>
      <c r="J226" s="33" t="s">
        <v>2373</v>
      </c>
      <c r="K226" s="32">
        <v>8</v>
      </c>
      <c r="L226" s="35"/>
    </row>
    <row r="227" spans="1:12" ht="26.25" hidden="1" thickBot="1" x14ac:dyDescent="0.3">
      <c r="A227" s="31" t="s">
        <v>86</v>
      </c>
      <c r="B227" s="32" t="s">
        <v>453</v>
      </c>
      <c r="C227" s="33" t="s">
        <v>2378</v>
      </c>
      <c r="D227" s="33" t="s">
        <v>3096</v>
      </c>
      <c r="E227" s="34" t="s">
        <v>3097</v>
      </c>
      <c r="F227" s="32" t="s">
        <v>3098</v>
      </c>
      <c r="G227" s="33" t="s">
        <v>3099</v>
      </c>
      <c r="H227" s="32" t="s">
        <v>2475</v>
      </c>
      <c r="I227" s="32" t="s">
        <v>2415</v>
      </c>
      <c r="J227" s="33" t="s">
        <v>2370</v>
      </c>
      <c r="K227" s="32">
        <v>18</v>
      </c>
      <c r="L227" s="36" t="s">
        <v>3100</v>
      </c>
    </row>
    <row r="228" spans="1:12" ht="15.75" hidden="1" thickBot="1" x14ac:dyDescent="0.3">
      <c r="A228" s="31" t="s">
        <v>86</v>
      </c>
      <c r="B228" s="32" t="s">
        <v>453</v>
      </c>
      <c r="C228" s="33" t="s">
        <v>2378</v>
      </c>
      <c r="D228" s="33" t="s">
        <v>3101</v>
      </c>
      <c r="E228" s="34" t="s">
        <v>2250</v>
      </c>
      <c r="F228" s="32" t="s">
        <v>3102</v>
      </c>
      <c r="G228" s="33" t="s">
        <v>3103</v>
      </c>
      <c r="H228" s="32" t="s">
        <v>2475</v>
      </c>
      <c r="I228" s="32" t="s">
        <v>2415</v>
      </c>
      <c r="J228" s="33" t="s">
        <v>2370</v>
      </c>
      <c r="K228" s="32">
        <v>6</v>
      </c>
      <c r="L228" s="36" t="s">
        <v>2258</v>
      </c>
    </row>
    <row r="229" spans="1:12" ht="26.25" hidden="1" thickBot="1" x14ac:dyDescent="0.3">
      <c r="A229" s="31" t="s">
        <v>86</v>
      </c>
      <c r="B229" s="32" t="s">
        <v>453</v>
      </c>
      <c r="C229" s="33" t="s">
        <v>2378</v>
      </c>
      <c r="D229" s="33" t="s">
        <v>3104</v>
      </c>
      <c r="E229" s="34" t="s">
        <v>2249</v>
      </c>
      <c r="F229" s="32" t="s">
        <v>3105</v>
      </c>
      <c r="G229" s="33" t="s">
        <v>3106</v>
      </c>
      <c r="H229" s="32" t="s">
        <v>2475</v>
      </c>
      <c r="I229" s="32" t="s">
        <v>2415</v>
      </c>
      <c r="J229" s="33" t="s">
        <v>2370</v>
      </c>
      <c r="K229" s="32">
        <v>9</v>
      </c>
      <c r="L229" s="36" t="s">
        <v>2258</v>
      </c>
    </row>
    <row r="230" spans="1:12" ht="26.25" hidden="1" thickBot="1" x14ac:dyDescent="0.3">
      <c r="A230" s="31" t="s">
        <v>86</v>
      </c>
      <c r="B230" s="32" t="s">
        <v>453</v>
      </c>
      <c r="C230" s="33" t="s">
        <v>2378</v>
      </c>
      <c r="D230" s="33" t="s">
        <v>3104</v>
      </c>
      <c r="E230" s="34" t="s">
        <v>2249</v>
      </c>
      <c r="F230" s="32" t="s">
        <v>3105</v>
      </c>
      <c r="G230" s="33" t="s">
        <v>3107</v>
      </c>
      <c r="H230" s="32" t="s">
        <v>2475</v>
      </c>
      <c r="I230" s="32" t="s">
        <v>2415</v>
      </c>
      <c r="J230" s="33" t="s">
        <v>2365</v>
      </c>
      <c r="K230" s="32">
        <v>5</v>
      </c>
      <c r="L230" s="36" t="s">
        <v>2258</v>
      </c>
    </row>
    <row r="231" spans="1:12" ht="26.25" hidden="1" thickBot="1" x14ac:dyDescent="0.3">
      <c r="A231" s="31" t="s">
        <v>86</v>
      </c>
      <c r="B231" s="32" t="s">
        <v>453</v>
      </c>
      <c r="C231" s="33" t="s">
        <v>2378</v>
      </c>
      <c r="D231" s="33" t="s">
        <v>3108</v>
      </c>
      <c r="E231" s="34" t="s">
        <v>3109</v>
      </c>
      <c r="F231" s="32" t="s">
        <v>3110</v>
      </c>
      <c r="G231" s="33" t="s">
        <v>3111</v>
      </c>
      <c r="H231" s="32" t="s">
        <v>2475</v>
      </c>
      <c r="I231" s="32" t="s">
        <v>2415</v>
      </c>
      <c r="J231" s="33" t="s">
        <v>2373</v>
      </c>
      <c r="K231" s="32">
        <v>20</v>
      </c>
      <c r="L231" s="36" t="s">
        <v>3109</v>
      </c>
    </row>
    <row r="232" spans="1:12" ht="26.25" hidden="1" thickBot="1" x14ac:dyDescent="0.3">
      <c r="A232" s="31" t="s">
        <v>86</v>
      </c>
      <c r="B232" s="32" t="s">
        <v>453</v>
      </c>
      <c r="C232" s="33" t="s">
        <v>2378</v>
      </c>
      <c r="D232" s="33" t="s">
        <v>3112</v>
      </c>
      <c r="E232" s="34" t="s">
        <v>3113</v>
      </c>
      <c r="F232" s="32" t="s">
        <v>3114</v>
      </c>
      <c r="G232" s="33" t="s">
        <v>3115</v>
      </c>
      <c r="H232" s="32" t="s">
        <v>2475</v>
      </c>
      <c r="I232" s="32" t="s">
        <v>2415</v>
      </c>
      <c r="J232" s="33" t="s">
        <v>2368</v>
      </c>
      <c r="K232" s="32">
        <v>21</v>
      </c>
      <c r="L232" s="36" t="s">
        <v>3015</v>
      </c>
    </row>
    <row r="233" spans="1:12" ht="15.75" hidden="1" thickBot="1" x14ac:dyDescent="0.3">
      <c r="A233" s="31" t="s">
        <v>86</v>
      </c>
      <c r="B233" s="32" t="s">
        <v>453</v>
      </c>
      <c r="C233" s="33" t="s">
        <v>2378</v>
      </c>
      <c r="D233" s="33" t="s">
        <v>3116</v>
      </c>
      <c r="E233" s="34" t="s">
        <v>3117</v>
      </c>
      <c r="F233" s="32" t="s">
        <v>3118</v>
      </c>
      <c r="G233" s="33" t="s">
        <v>3119</v>
      </c>
      <c r="H233" s="32" t="s">
        <v>2475</v>
      </c>
      <c r="I233" s="32" t="s">
        <v>2415</v>
      </c>
      <c r="J233" s="33" t="s">
        <v>2373</v>
      </c>
      <c r="K233" s="32">
        <v>26</v>
      </c>
      <c r="L233" s="36" t="s">
        <v>3015</v>
      </c>
    </row>
    <row r="234" spans="1:12" ht="26.25" hidden="1" thickBot="1" x14ac:dyDescent="0.3">
      <c r="A234" s="31" t="s">
        <v>86</v>
      </c>
      <c r="B234" s="32" t="s">
        <v>453</v>
      </c>
      <c r="C234" s="33" t="s">
        <v>2378</v>
      </c>
      <c r="D234" s="33" t="s">
        <v>3108</v>
      </c>
      <c r="E234" s="34" t="s">
        <v>3109</v>
      </c>
      <c r="F234" s="32" t="s">
        <v>3110</v>
      </c>
      <c r="G234" s="33" t="s">
        <v>3120</v>
      </c>
      <c r="H234" s="32" t="s">
        <v>2475</v>
      </c>
      <c r="I234" s="32" t="s">
        <v>2415</v>
      </c>
      <c r="J234" s="33" t="s">
        <v>2370</v>
      </c>
      <c r="K234" s="32">
        <v>19</v>
      </c>
      <c r="L234" s="36" t="s">
        <v>3109</v>
      </c>
    </row>
    <row r="235" spans="1:12" ht="26.25" hidden="1" thickBot="1" x14ac:dyDescent="0.3">
      <c r="A235" s="31" t="s">
        <v>86</v>
      </c>
      <c r="B235" s="32" t="s">
        <v>453</v>
      </c>
      <c r="C235" s="33" t="s">
        <v>2378</v>
      </c>
      <c r="D235" s="33" t="s">
        <v>3121</v>
      </c>
      <c r="E235" s="34" t="s">
        <v>2251</v>
      </c>
      <c r="F235" s="32" t="s">
        <v>3122</v>
      </c>
      <c r="G235" s="33" t="s">
        <v>3123</v>
      </c>
      <c r="H235" s="32" t="s">
        <v>2475</v>
      </c>
      <c r="I235" s="32" t="s">
        <v>2415</v>
      </c>
      <c r="J235" s="33" t="s">
        <v>2370</v>
      </c>
      <c r="K235" s="32">
        <v>18</v>
      </c>
      <c r="L235" s="36" t="s">
        <v>3074</v>
      </c>
    </row>
    <row r="236" spans="1:12" ht="26.25" hidden="1" thickBot="1" x14ac:dyDescent="0.3">
      <c r="A236" s="31" t="s">
        <v>86</v>
      </c>
      <c r="B236" s="32" t="s">
        <v>453</v>
      </c>
      <c r="C236" s="33" t="s">
        <v>2378</v>
      </c>
      <c r="D236" s="33" t="s">
        <v>3124</v>
      </c>
      <c r="E236" s="34" t="s">
        <v>3125</v>
      </c>
      <c r="F236" s="32" t="s">
        <v>3126</v>
      </c>
      <c r="G236" s="33" t="s">
        <v>3127</v>
      </c>
      <c r="H236" s="32" t="s">
        <v>2475</v>
      </c>
      <c r="I236" s="32" t="s">
        <v>2415</v>
      </c>
      <c r="J236" s="33" t="s">
        <v>2375</v>
      </c>
      <c r="K236" s="32">
        <v>31</v>
      </c>
      <c r="L236" s="36" t="s">
        <v>3074</v>
      </c>
    </row>
    <row r="237" spans="1:12" ht="26.25" hidden="1" thickBot="1" x14ac:dyDescent="0.3">
      <c r="A237" s="31" t="s">
        <v>86</v>
      </c>
      <c r="B237" s="32" t="s">
        <v>453</v>
      </c>
      <c r="C237" s="33" t="s">
        <v>2378</v>
      </c>
      <c r="D237" s="33" t="s">
        <v>3128</v>
      </c>
      <c r="E237" s="34" t="s">
        <v>2209</v>
      </c>
      <c r="F237" s="32" t="s">
        <v>3129</v>
      </c>
      <c r="G237" s="33" t="s">
        <v>3130</v>
      </c>
      <c r="H237" s="32" t="s">
        <v>2475</v>
      </c>
      <c r="I237" s="32" t="s">
        <v>2415</v>
      </c>
      <c r="J237" s="33" t="s">
        <v>2373</v>
      </c>
      <c r="K237" s="32">
        <v>24</v>
      </c>
      <c r="L237" s="36" t="s">
        <v>3074</v>
      </c>
    </row>
    <row r="238" spans="1:12" ht="26.25" hidden="1" thickBot="1" x14ac:dyDescent="0.3">
      <c r="A238" s="31" t="s">
        <v>86</v>
      </c>
      <c r="B238" s="32" t="s">
        <v>2253</v>
      </c>
      <c r="C238" s="33" t="s">
        <v>2378</v>
      </c>
      <c r="D238" s="33" t="s">
        <v>3131</v>
      </c>
      <c r="E238" s="34" t="s">
        <v>3132</v>
      </c>
      <c r="F238" s="32" t="s">
        <v>3133</v>
      </c>
      <c r="G238" s="33" t="s">
        <v>3134</v>
      </c>
      <c r="H238" s="32" t="s">
        <v>2414</v>
      </c>
      <c r="I238" s="32" t="s">
        <v>2415</v>
      </c>
      <c r="J238" s="33" t="s">
        <v>2368</v>
      </c>
      <c r="K238" s="32">
        <v>23</v>
      </c>
      <c r="L238" s="35"/>
    </row>
    <row r="239" spans="1:12" ht="26.25" hidden="1" thickBot="1" x14ac:dyDescent="0.3">
      <c r="A239" s="31" t="s">
        <v>86</v>
      </c>
      <c r="B239" s="32" t="s">
        <v>2253</v>
      </c>
      <c r="C239" s="33" t="s">
        <v>2378</v>
      </c>
      <c r="D239" s="33" t="s">
        <v>3135</v>
      </c>
      <c r="E239" s="34" t="s">
        <v>3136</v>
      </c>
      <c r="F239" s="32" t="s">
        <v>3137</v>
      </c>
      <c r="G239" s="33" t="s">
        <v>3138</v>
      </c>
      <c r="H239" s="32" t="s">
        <v>2414</v>
      </c>
      <c r="I239" s="32" t="s">
        <v>2415</v>
      </c>
      <c r="J239" s="33" t="s">
        <v>2368</v>
      </c>
      <c r="K239" s="32">
        <v>41</v>
      </c>
      <c r="L239" s="35"/>
    </row>
    <row r="240" spans="1:12" ht="26.25" hidden="1" thickBot="1" x14ac:dyDescent="0.3">
      <c r="A240" s="31" t="s">
        <v>86</v>
      </c>
      <c r="B240" s="32" t="s">
        <v>2253</v>
      </c>
      <c r="C240" s="33" t="s">
        <v>2378</v>
      </c>
      <c r="D240" s="33" t="s">
        <v>3139</v>
      </c>
      <c r="E240" s="34" t="s">
        <v>3140</v>
      </c>
      <c r="F240" s="32" t="s">
        <v>3141</v>
      </c>
      <c r="G240" s="33" t="s">
        <v>3142</v>
      </c>
      <c r="H240" s="32" t="s">
        <v>2414</v>
      </c>
      <c r="I240" s="32" t="s">
        <v>2415</v>
      </c>
      <c r="J240" s="33" t="s">
        <v>2373</v>
      </c>
      <c r="K240" s="32">
        <v>22</v>
      </c>
      <c r="L240" s="35"/>
    </row>
    <row r="241" spans="1:12" ht="26.25" hidden="1" thickBot="1" x14ac:dyDescent="0.3">
      <c r="A241" s="31" t="s">
        <v>86</v>
      </c>
      <c r="B241" s="32" t="s">
        <v>2253</v>
      </c>
      <c r="C241" s="33" t="s">
        <v>2378</v>
      </c>
      <c r="D241" s="33" t="s">
        <v>3143</v>
      </c>
      <c r="E241" s="34" t="s">
        <v>3144</v>
      </c>
      <c r="F241" s="32" t="s">
        <v>3145</v>
      </c>
      <c r="G241" s="33" t="s">
        <v>3146</v>
      </c>
      <c r="H241" s="32" t="s">
        <v>2414</v>
      </c>
      <c r="I241" s="32" t="s">
        <v>2415</v>
      </c>
      <c r="J241" s="33" t="s">
        <v>2370</v>
      </c>
      <c r="K241" s="32">
        <v>20</v>
      </c>
      <c r="L241" s="35"/>
    </row>
    <row r="242" spans="1:12" ht="26.25" hidden="1" thickBot="1" x14ac:dyDescent="0.3">
      <c r="A242" s="31" t="s">
        <v>86</v>
      </c>
      <c r="B242" s="32" t="s">
        <v>2253</v>
      </c>
      <c r="C242" s="33" t="s">
        <v>2378</v>
      </c>
      <c r="D242" s="33" t="s">
        <v>3147</v>
      </c>
      <c r="E242" s="34" t="s">
        <v>2259</v>
      </c>
      <c r="F242" s="32" t="s">
        <v>3148</v>
      </c>
      <c r="G242" s="33" t="s">
        <v>3149</v>
      </c>
      <c r="H242" s="32" t="s">
        <v>2414</v>
      </c>
      <c r="I242" s="32" t="s">
        <v>2415</v>
      </c>
      <c r="J242" s="33" t="s">
        <v>2373</v>
      </c>
      <c r="K242" s="32">
        <v>26</v>
      </c>
      <c r="L242" s="35"/>
    </row>
    <row r="243" spans="1:12" ht="26.25" hidden="1" thickBot="1" x14ac:dyDescent="0.3">
      <c r="A243" s="31" t="s">
        <v>86</v>
      </c>
      <c r="B243" s="32" t="s">
        <v>2253</v>
      </c>
      <c r="C243" s="33" t="s">
        <v>2378</v>
      </c>
      <c r="D243" s="33" t="s">
        <v>3150</v>
      </c>
      <c r="E243" s="34" t="s">
        <v>3151</v>
      </c>
      <c r="F243" s="32" t="s">
        <v>3152</v>
      </c>
      <c r="G243" s="33" t="s">
        <v>3153</v>
      </c>
      <c r="H243" s="32" t="s">
        <v>2414</v>
      </c>
      <c r="I243" s="32" t="s">
        <v>2415</v>
      </c>
      <c r="J243" s="33" t="s">
        <v>2373</v>
      </c>
      <c r="K243" s="32">
        <v>18</v>
      </c>
      <c r="L243" s="35"/>
    </row>
    <row r="244" spans="1:12" ht="26.25" hidden="1" thickBot="1" x14ac:dyDescent="0.3">
      <c r="A244" s="31" t="s">
        <v>86</v>
      </c>
      <c r="B244" s="32" t="s">
        <v>2253</v>
      </c>
      <c r="C244" s="33" t="s">
        <v>2378</v>
      </c>
      <c r="D244" s="33" t="s">
        <v>3131</v>
      </c>
      <c r="E244" s="34" t="s">
        <v>3132</v>
      </c>
      <c r="F244" s="32" t="s">
        <v>3133</v>
      </c>
      <c r="G244" s="33" t="s">
        <v>3154</v>
      </c>
      <c r="H244" s="32" t="s">
        <v>2414</v>
      </c>
      <c r="I244" s="32" t="s">
        <v>2415</v>
      </c>
      <c r="J244" s="33" t="s">
        <v>2373</v>
      </c>
      <c r="K244" s="32">
        <v>34</v>
      </c>
      <c r="L244" s="35"/>
    </row>
    <row r="245" spans="1:12" ht="26.25" hidden="1" thickBot="1" x14ac:dyDescent="0.3">
      <c r="A245" s="31" t="s">
        <v>86</v>
      </c>
      <c r="B245" s="32" t="s">
        <v>2253</v>
      </c>
      <c r="C245" s="33" t="s">
        <v>2378</v>
      </c>
      <c r="D245" s="33" t="s">
        <v>3155</v>
      </c>
      <c r="E245" s="34" t="s">
        <v>2254</v>
      </c>
      <c r="F245" s="32" t="s">
        <v>3156</v>
      </c>
      <c r="G245" s="33" t="s">
        <v>3157</v>
      </c>
      <c r="H245" s="32" t="s">
        <v>2414</v>
      </c>
      <c r="I245" s="32" t="s">
        <v>2415</v>
      </c>
      <c r="J245" s="33" t="s">
        <v>2370</v>
      </c>
      <c r="K245" s="32">
        <v>14</v>
      </c>
      <c r="L245" s="35"/>
    </row>
    <row r="246" spans="1:12" ht="26.25" hidden="1" thickBot="1" x14ac:dyDescent="0.3">
      <c r="A246" s="31" t="s">
        <v>86</v>
      </c>
      <c r="B246" s="32" t="s">
        <v>2253</v>
      </c>
      <c r="C246" s="33" t="s">
        <v>2378</v>
      </c>
      <c r="D246" s="33" t="s">
        <v>3158</v>
      </c>
      <c r="E246" s="34" t="s">
        <v>2257</v>
      </c>
      <c r="F246" s="32" t="s">
        <v>3159</v>
      </c>
      <c r="G246" s="33" t="s">
        <v>3160</v>
      </c>
      <c r="H246" s="32" t="s">
        <v>2414</v>
      </c>
      <c r="I246" s="32" t="s">
        <v>2415</v>
      </c>
      <c r="J246" s="33" t="s">
        <v>2370</v>
      </c>
      <c r="K246" s="32">
        <v>11</v>
      </c>
      <c r="L246" s="35"/>
    </row>
    <row r="247" spans="1:12" ht="26.25" hidden="1" thickBot="1" x14ac:dyDescent="0.3">
      <c r="A247" s="31" t="s">
        <v>86</v>
      </c>
      <c r="B247" s="32" t="s">
        <v>2253</v>
      </c>
      <c r="C247" s="33" t="s">
        <v>2378</v>
      </c>
      <c r="D247" s="33" t="s">
        <v>3161</v>
      </c>
      <c r="E247" s="34" t="s">
        <v>3162</v>
      </c>
      <c r="F247" s="32" t="s">
        <v>3163</v>
      </c>
      <c r="G247" s="33" t="s">
        <v>3164</v>
      </c>
      <c r="H247" s="32" t="s">
        <v>2414</v>
      </c>
      <c r="I247" s="32" t="s">
        <v>2415</v>
      </c>
      <c r="J247" s="33" t="s">
        <v>2373</v>
      </c>
      <c r="K247" s="32">
        <v>21</v>
      </c>
      <c r="L247" s="36" t="s">
        <v>3165</v>
      </c>
    </row>
    <row r="248" spans="1:12" ht="26.25" hidden="1" thickBot="1" x14ac:dyDescent="0.3">
      <c r="A248" s="31" t="s">
        <v>86</v>
      </c>
      <c r="B248" s="32" t="s">
        <v>2253</v>
      </c>
      <c r="C248" s="33" t="s">
        <v>2378</v>
      </c>
      <c r="D248" s="33" t="s">
        <v>3143</v>
      </c>
      <c r="E248" s="34" t="s">
        <v>3144</v>
      </c>
      <c r="F248" s="32" t="s">
        <v>3145</v>
      </c>
      <c r="G248" s="33" t="s">
        <v>3166</v>
      </c>
      <c r="H248" s="32" t="s">
        <v>2414</v>
      </c>
      <c r="I248" s="32" t="s">
        <v>2415</v>
      </c>
      <c r="J248" s="33" t="s">
        <v>2367</v>
      </c>
      <c r="K248" s="32">
        <v>16</v>
      </c>
      <c r="L248" s="35"/>
    </row>
    <row r="249" spans="1:12" ht="26.25" hidden="1" thickBot="1" x14ac:dyDescent="0.3">
      <c r="A249" s="31" t="s">
        <v>86</v>
      </c>
      <c r="B249" s="32" t="s">
        <v>2253</v>
      </c>
      <c r="C249" s="33" t="s">
        <v>2378</v>
      </c>
      <c r="D249" s="33" t="s">
        <v>3143</v>
      </c>
      <c r="E249" s="34" t="s">
        <v>3144</v>
      </c>
      <c r="F249" s="32" t="s">
        <v>3145</v>
      </c>
      <c r="G249" s="33" t="s">
        <v>3167</v>
      </c>
      <c r="H249" s="32" t="s">
        <v>2414</v>
      </c>
      <c r="I249" s="32" t="s">
        <v>2415</v>
      </c>
      <c r="J249" s="33" t="s">
        <v>2370</v>
      </c>
      <c r="K249" s="32">
        <v>12</v>
      </c>
      <c r="L249" s="35"/>
    </row>
    <row r="250" spans="1:12" ht="26.25" hidden="1" thickBot="1" x14ac:dyDescent="0.3">
      <c r="A250" s="31" t="s">
        <v>86</v>
      </c>
      <c r="B250" s="32" t="s">
        <v>2253</v>
      </c>
      <c r="C250" s="33" t="s">
        <v>2378</v>
      </c>
      <c r="D250" s="33" t="s">
        <v>3135</v>
      </c>
      <c r="E250" s="34" t="s">
        <v>3136</v>
      </c>
      <c r="F250" s="32" t="s">
        <v>3137</v>
      </c>
      <c r="G250" s="33" t="s">
        <v>3168</v>
      </c>
      <c r="H250" s="32" t="s">
        <v>2414</v>
      </c>
      <c r="I250" s="32" t="s">
        <v>2415</v>
      </c>
      <c r="J250" s="33" t="s">
        <v>2375</v>
      </c>
      <c r="K250" s="32">
        <v>27</v>
      </c>
      <c r="L250" s="35"/>
    </row>
    <row r="251" spans="1:12" ht="26.25" hidden="1" thickBot="1" x14ac:dyDescent="0.3">
      <c r="A251" s="31" t="s">
        <v>86</v>
      </c>
      <c r="B251" s="32" t="s">
        <v>2253</v>
      </c>
      <c r="C251" s="33" t="s">
        <v>2378</v>
      </c>
      <c r="D251" s="33" t="s">
        <v>3135</v>
      </c>
      <c r="E251" s="34" t="s">
        <v>3136</v>
      </c>
      <c r="F251" s="32" t="s">
        <v>3137</v>
      </c>
      <c r="G251" s="33" t="s">
        <v>3169</v>
      </c>
      <c r="H251" s="32" t="s">
        <v>2414</v>
      </c>
      <c r="I251" s="32" t="s">
        <v>2415</v>
      </c>
      <c r="J251" s="33" t="s">
        <v>2373</v>
      </c>
      <c r="K251" s="32">
        <v>34</v>
      </c>
      <c r="L251" s="35"/>
    </row>
    <row r="252" spans="1:12" ht="26.25" hidden="1" thickBot="1" x14ac:dyDescent="0.3">
      <c r="A252" s="31" t="s">
        <v>86</v>
      </c>
      <c r="B252" s="32" t="s">
        <v>2253</v>
      </c>
      <c r="C252" s="33" t="s">
        <v>2378</v>
      </c>
      <c r="D252" s="33" t="s">
        <v>3143</v>
      </c>
      <c r="E252" s="34" t="s">
        <v>3144</v>
      </c>
      <c r="F252" s="32" t="s">
        <v>3145</v>
      </c>
      <c r="G252" s="33" t="s">
        <v>3170</v>
      </c>
      <c r="H252" s="32" t="s">
        <v>2414</v>
      </c>
      <c r="I252" s="32" t="s">
        <v>2415</v>
      </c>
      <c r="J252" s="33" t="s">
        <v>2368</v>
      </c>
      <c r="K252" s="32">
        <v>16</v>
      </c>
      <c r="L252" s="35"/>
    </row>
    <row r="253" spans="1:12" ht="26.25" hidden="1" thickBot="1" x14ac:dyDescent="0.3">
      <c r="A253" s="31" t="s">
        <v>86</v>
      </c>
      <c r="B253" s="32" t="s">
        <v>2253</v>
      </c>
      <c r="C253" s="33" t="s">
        <v>2378</v>
      </c>
      <c r="D253" s="33" t="s">
        <v>3139</v>
      </c>
      <c r="E253" s="34" t="s">
        <v>3140</v>
      </c>
      <c r="F253" s="32" t="s">
        <v>3141</v>
      </c>
      <c r="G253" s="33" t="s">
        <v>3171</v>
      </c>
      <c r="H253" s="32" t="s">
        <v>2414</v>
      </c>
      <c r="I253" s="32" t="s">
        <v>2415</v>
      </c>
      <c r="J253" s="33" t="s">
        <v>2368</v>
      </c>
      <c r="K253" s="32">
        <v>17</v>
      </c>
      <c r="L253" s="35"/>
    </row>
    <row r="254" spans="1:12" ht="26.25" hidden="1" thickBot="1" x14ac:dyDescent="0.3">
      <c r="A254" s="31" t="s">
        <v>86</v>
      </c>
      <c r="B254" s="32" t="s">
        <v>2253</v>
      </c>
      <c r="C254" s="33" t="s">
        <v>2378</v>
      </c>
      <c r="D254" s="33" t="s">
        <v>3172</v>
      </c>
      <c r="E254" s="34" t="s">
        <v>2255</v>
      </c>
      <c r="F254" s="32" t="s">
        <v>3173</v>
      </c>
      <c r="G254" s="33" t="s">
        <v>3174</v>
      </c>
      <c r="H254" s="32" t="s">
        <v>2475</v>
      </c>
      <c r="I254" s="32" t="s">
        <v>2415</v>
      </c>
      <c r="J254" s="33" t="s">
        <v>2365</v>
      </c>
      <c r="K254" s="32">
        <v>20</v>
      </c>
      <c r="L254" s="36" t="s">
        <v>2255</v>
      </c>
    </row>
    <row r="255" spans="1:12" ht="26.25" hidden="1" thickBot="1" x14ac:dyDescent="0.3">
      <c r="A255" s="31" t="s">
        <v>86</v>
      </c>
      <c r="B255" s="32" t="s">
        <v>2253</v>
      </c>
      <c r="C255" s="33" t="s">
        <v>2378</v>
      </c>
      <c r="D255" s="33" t="s">
        <v>3175</v>
      </c>
      <c r="E255" s="34" t="s">
        <v>3176</v>
      </c>
      <c r="F255" s="32" t="s">
        <v>3177</v>
      </c>
      <c r="G255" s="33" t="s">
        <v>3178</v>
      </c>
      <c r="H255" s="32" t="s">
        <v>2475</v>
      </c>
      <c r="I255" s="32" t="s">
        <v>2415</v>
      </c>
      <c r="J255" s="33" t="s">
        <v>2368</v>
      </c>
      <c r="K255" s="32">
        <v>20</v>
      </c>
      <c r="L255" s="36" t="s">
        <v>3179</v>
      </c>
    </row>
    <row r="256" spans="1:12" ht="26.25" hidden="1" thickBot="1" x14ac:dyDescent="0.3">
      <c r="A256" s="31" t="s">
        <v>86</v>
      </c>
      <c r="B256" s="32" t="s">
        <v>2253</v>
      </c>
      <c r="C256" s="33" t="s">
        <v>2378</v>
      </c>
      <c r="D256" s="33" t="s">
        <v>3180</v>
      </c>
      <c r="E256" s="34" t="s">
        <v>3181</v>
      </c>
      <c r="F256" s="32" t="s">
        <v>3182</v>
      </c>
      <c r="G256" s="33" t="s">
        <v>3183</v>
      </c>
      <c r="H256" s="32" t="s">
        <v>2475</v>
      </c>
      <c r="I256" s="32" t="s">
        <v>2415</v>
      </c>
      <c r="J256" s="33" t="s">
        <v>2367</v>
      </c>
      <c r="K256" s="32">
        <v>30</v>
      </c>
      <c r="L256" s="36" t="s">
        <v>3165</v>
      </c>
    </row>
    <row r="257" spans="1:12" ht="26.25" hidden="1" thickBot="1" x14ac:dyDescent="0.3">
      <c r="A257" s="31" t="s">
        <v>86</v>
      </c>
      <c r="B257" s="32" t="s">
        <v>2253</v>
      </c>
      <c r="C257" s="33" t="s">
        <v>2378</v>
      </c>
      <c r="D257" s="33" t="s">
        <v>3184</v>
      </c>
      <c r="E257" s="34" t="s">
        <v>2256</v>
      </c>
      <c r="F257" s="32" t="s">
        <v>3185</v>
      </c>
      <c r="G257" s="33" t="s">
        <v>3186</v>
      </c>
      <c r="H257" s="32" t="s">
        <v>2475</v>
      </c>
      <c r="I257" s="32" t="s">
        <v>2415</v>
      </c>
      <c r="J257" s="33" t="s">
        <v>2375</v>
      </c>
      <c r="K257" s="32">
        <v>23</v>
      </c>
      <c r="L257" s="36" t="s">
        <v>3187</v>
      </c>
    </row>
    <row r="258" spans="1:12" ht="26.25" hidden="1" thickBot="1" x14ac:dyDescent="0.3">
      <c r="A258" s="31" t="s">
        <v>86</v>
      </c>
      <c r="B258" s="32" t="s">
        <v>2253</v>
      </c>
      <c r="C258" s="33" t="s">
        <v>2378</v>
      </c>
      <c r="D258" s="33" t="s">
        <v>3184</v>
      </c>
      <c r="E258" s="34" t="s">
        <v>2256</v>
      </c>
      <c r="F258" s="32" t="s">
        <v>3185</v>
      </c>
      <c r="G258" s="33" t="s">
        <v>3188</v>
      </c>
      <c r="H258" s="32" t="s">
        <v>2475</v>
      </c>
      <c r="I258" s="32" t="s">
        <v>2415</v>
      </c>
      <c r="J258" s="33" t="s">
        <v>2373</v>
      </c>
      <c r="K258" s="32">
        <v>27</v>
      </c>
      <c r="L258" s="36" t="s">
        <v>3187</v>
      </c>
    </row>
    <row r="259" spans="1:12" ht="26.25" hidden="1" thickBot="1" x14ac:dyDescent="0.3">
      <c r="A259" s="31" t="s">
        <v>86</v>
      </c>
      <c r="B259" s="32" t="s">
        <v>2253</v>
      </c>
      <c r="C259" s="33" t="s">
        <v>2378</v>
      </c>
      <c r="D259" s="33" t="s">
        <v>3189</v>
      </c>
      <c r="E259" s="34" t="s">
        <v>3190</v>
      </c>
      <c r="F259" s="32" t="s">
        <v>3191</v>
      </c>
      <c r="G259" s="33" t="s">
        <v>3192</v>
      </c>
      <c r="H259" s="32" t="s">
        <v>2475</v>
      </c>
      <c r="I259" s="32" t="s">
        <v>2415</v>
      </c>
      <c r="J259" s="33" t="s">
        <v>2375</v>
      </c>
      <c r="K259" s="32">
        <v>13</v>
      </c>
      <c r="L259" s="36" t="s">
        <v>3190</v>
      </c>
    </row>
    <row r="260" spans="1:12" ht="26.25" hidden="1" thickBot="1" x14ac:dyDescent="0.3">
      <c r="A260" s="31" t="s">
        <v>86</v>
      </c>
      <c r="B260" s="32" t="s">
        <v>2253</v>
      </c>
      <c r="C260" s="33" t="s">
        <v>2378</v>
      </c>
      <c r="D260" s="33" t="s">
        <v>3193</v>
      </c>
      <c r="E260" s="34" t="s">
        <v>3194</v>
      </c>
      <c r="F260" s="32" t="s">
        <v>3195</v>
      </c>
      <c r="G260" s="33" t="s">
        <v>3196</v>
      </c>
      <c r="H260" s="32" t="s">
        <v>2475</v>
      </c>
      <c r="I260" s="32" t="s">
        <v>2415</v>
      </c>
      <c r="J260" s="33" t="s">
        <v>2373</v>
      </c>
      <c r="K260" s="32">
        <v>28</v>
      </c>
      <c r="L260" s="36" t="s">
        <v>3194</v>
      </c>
    </row>
    <row r="261" spans="1:12" ht="26.25" hidden="1" thickBot="1" x14ac:dyDescent="0.3">
      <c r="A261" s="31" t="s">
        <v>86</v>
      </c>
      <c r="B261" s="32" t="s">
        <v>2253</v>
      </c>
      <c r="C261" s="33" t="s">
        <v>2378</v>
      </c>
      <c r="D261" s="33" t="s">
        <v>3197</v>
      </c>
      <c r="E261" s="34" t="s">
        <v>2261</v>
      </c>
      <c r="F261" s="32" t="s">
        <v>3198</v>
      </c>
      <c r="G261" s="33" t="s">
        <v>3199</v>
      </c>
      <c r="H261" s="32" t="s">
        <v>2475</v>
      </c>
      <c r="I261" s="32" t="s">
        <v>2415</v>
      </c>
      <c r="J261" s="33" t="s">
        <v>2375</v>
      </c>
      <c r="K261" s="32">
        <v>18</v>
      </c>
      <c r="L261" s="36" t="s">
        <v>2261</v>
      </c>
    </row>
    <row r="262" spans="1:12" ht="26.25" hidden="1" thickBot="1" x14ac:dyDescent="0.3">
      <c r="A262" s="31" t="s">
        <v>86</v>
      </c>
      <c r="B262" s="32" t="s">
        <v>2253</v>
      </c>
      <c r="C262" s="33" t="s">
        <v>2378</v>
      </c>
      <c r="D262" s="33" t="s">
        <v>3200</v>
      </c>
      <c r="E262" s="34" t="s">
        <v>2258</v>
      </c>
      <c r="F262" s="32" t="s">
        <v>3201</v>
      </c>
      <c r="G262" s="33" t="s">
        <v>3202</v>
      </c>
      <c r="H262" s="32" t="s">
        <v>2475</v>
      </c>
      <c r="I262" s="32" t="s">
        <v>2415</v>
      </c>
      <c r="J262" s="33" t="s">
        <v>2373</v>
      </c>
      <c r="K262" s="32">
        <v>20</v>
      </c>
      <c r="L262" s="36" t="s">
        <v>2258</v>
      </c>
    </row>
    <row r="263" spans="1:12" ht="26.25" hidden="1" thickBot="1" x14ac:dyDescent="0.3">
      <c r="A263" s="31" t="s">
        <v>86</v>
      </c>
      <c r="B263" s="32" t="s">
        <v>2253</v>
      </c>
      <c r="C263" s="33" t="s">
        <v>2378</v>
      </c>
      <c r="D263" s="33" t="s">
        <v>3180</v>
      </c>
      <c r="E263" s="34" t="s">
        <v>3181</v>
      </c>
      <c r="F263" s="32" t="s">
        <v>3182</v>
      </c>
      <c r="G263" s="33" t="s">
        <v>3203</v>
      </c>
      <c r="H263" s="32" t="s">
        <v>2475</v>
      </c>
      <c r="I263" s="32" t="s">
        <v>2415</v>
      </c>
      <c r="J263" s="33" t="s">
        <v>2373</v>
      </c>
      <c r="K263" s="32">
        <v>23</v>
      </c>
      <c r="L263" s="36" t="s">
        <v>3165</v>
      </c>
    </row>
    <row r="264" spans="1:12" ht="26.25" hidden="1" thickBot="1" x14ac:dyDescent="0.3">
      <c r="A264" s="31" t="s">
        <v>86</v>
      </c>
      <c r="B264" s="32" t="s">
        <v>2253</v>
      </c>
      <c r="C264" s="33" t="s">
        <v>2378</v>
      </c>
      <c r="D264" s="33" t="s">
        <v>3204</v>
      </c>
      <c r="E264" s="34" t="s">
        <v>2260</v>
      </c>
      <c r="F264" s="32" t="s">
        <v>3205</v>
      </c>
      <c r="G264" s="33" t="s">
        <v>3206</v>
      </c>
      <c r="H264" s="32" t="s">
        <v>2475</v>
      </c>
      <c r="I264" s="32" t="s">
        <v>2415</v>
      </c>
      <c r="J264" s="33" t="s">
        <v>2368</v>
      </c>
      <c r="K264" s="32">
        <v>34</v>
      </c>
      <c r="L264" s="36" t="s">
        <v>3207</v>
      </c>
    </row>
    <row r="265" spans="1:12" ht="26.25" hidden="1" thickBot="1" x14ac:dyDescent="0.3">
      <c r="A265" s="31" t="s">
        <v>86</v>
      </c>
      <c r="B265" s="32" t="s">
        <v>2253</v>
      </c>
      <c r="C265" s="33" t="s">
        <v>2378</v>
      </c>
      <c r="D265" s="33" t="s">
        <v>3204</v>
      </c>
      <c r="E265" s="34" t="s">
        <v>2260</v>
      </c>
      <c r="F265" s="32" t="s">
        <v>3205</v>
      </c>
      <c r="G265" s="33" t="s">
        <v>3208</v>
      </c>
      <c r="H265" s="32" t="s">
        <v>2475</v>
      </c>
      <c r="I265" s="32" t="s">
        <v>2415</v>
      </c>
      <c r="J265" s="33" t="s">
        <v>2373</v>
      </c>
      <c r="K265" s="32">
        <v>31</v>
      </c>
      <c r="L265" s="36" t="s">
        <v>3207</v>
      </c>
    </row>
    <row r="266" spans="1:12" ht="26.25" hidden="1" thickBot="1" x14ac:dyDescent="0.3">
      <c r="A266" s="31" t="s">
        <v>86</v>
      </c>
      <c r="B266" s="32" t="s">
        <v>2253</v>
      </c>
      <c r="C266" s="33" t="s">
        <v>2378</v>
      </c>
      <c r="D266" s="33" t="s">
        <v>3209</v>
      </c>
      <c r="E266" s="34" t="s">
        <v>2262</v>
      </c>
      <c r="F266" s="32" t="s">
        <v>3210</v>
      </c>
      <c r="G266" s="33" t="s">
        <v>3211</v>
      </c>
      <c r="H266" s="32" t="s">
        <v>2475</v>
      </c>
      <c r="I266" s="32" t="s">
        <v>2415</v>
      </c>
      <c r="J266" s="33" t="s">
        <v>2375</v>
      </c>
      <c r="K266" s="32">
        <v>18</v>
      </c>
      <c r="L266" s="36" t="s">
        <v>3207</v>
      </c>
    </row>
    <row r="267" spans="1:12" ht="26.25" hidden="1" thickBot="1" x14ac:dyDescent="0.3">
      <c r="A267" s="31" t="s">
        <v>86</v>
      </c>
      <c r="B267" s="32" t="s">
        <v>2253</v>
      </c>
      <c r="C267" s="33" t="s">
        <v>2378</v>
      </c>
      <c r="D267" s="33" t="s">
        <v>3209</v>
      </c>
      <c r="E267" s="34" t="s">
        <v>2262</v>
      </c>
      <c r="F267" s="32" t="s">
        <v>3210</v>
      </c>
      <c r="G267" s="33" t="s">
        <v>3212</v>
      </c>
      <c r="H267" s="32" t="s">
        <v>2475</v>
      </c>
      <c r="I267" s="32" t="s">
        <v>2415</v>
      </c>
      <c r="J267" s="33" t="s">
        <v>2373</v>
      </c>
      <c r="K267" s="32">
        <v>10</v>
      </c>
      <c r="L267" s="36" t="s">
        <v>3207</v>
      </c>
    </row>
    <row r="268" spans="1:12" ht="26.25" hidden="1" thickBot="1" x14ac:dyDescent="0.3">
      <c r="A268" s="31" t="s">
        <v>86</v>
      </c>
      <c r="B268" s="32" t="s">
        <v>928</v>
      </c>
      <c r="C268" s="33" t="s">
        <v>2378</v>
      </c>
      <c r="D268" s="33" t="s">
        <v>3213</v>
      </c>
      <c r="E268" s="34" t="s">
        <v>3214</v>
      </c>
      <c r="F268" s="32" t="s">
        <v>3215</v>
      </c>
      <c r="G268" s="33" t="s">
        <v>3216</v>
      </c>
      <c r="H268" s="32" t="s">
        <v>2414</v>
      </c>
      <c r="I268" s="32" t="s">
        <v>2415</v>
      </c>
      <c r="J268" s="33" t="s">
        <v>2375</v>
      </c>
      <c r="K268" s="32">
        <v>17</v>
      </c>
      <c r="L268" s="35"/>
    </row>
    <row r="269" spans="1:12" ht="26.25" hidden="1" thickBot="1" x14ac:dyDescent="0.3">
      <c r="A269" s="31" t="s">
        <v>86</v>
      </c>
      <c r="B269" s="32" t="s">
        <v>928</v>
      </c>
      <c r="C269" s="33" t="s">
        <v>2378</v>
      </c>
      <c r="D269" s="33" t="s">
        <v>3217</v>
      </c>
      <c r="E269" s="34" t="s">
        <v>2252</v>
      </c>
      <c r="F269" s="32" t="s">
        <v>3218</v>
      </c>
      <c r="G269" s="33" t="s">
        <v>3219</v>
      </c>
      <c r="H269" s="32" t="s">
        <v>2414</v>
      </c>
      <c r="I269" s="32" t="s">
        <v>2415</v>
      </c>
      <c r="J269" s="33" t="s">
        <v>2373</v>
      </c>
      <c r="K269" s="32">
        <v>15</v>
      </c>
      <c r="L269" s="35"/>
    </row>
    <row r="270" spans="1:12" ht="26.25" hidden="1" thickBot="1" x14ac:dyDescent="0.3">
      <c r="A270" s="31" t="s">
        <v>86</v>
      </c>
      <c r="B270" s="32" t="s">
        <v>928</v>
      </c>
      <c r="C270" s="33" t="s">
        <v>2378</v>
      </c>
      <c r="D270" s="33" t="s">
        <v>3220</v>
      </c>
      <c r="E270" s="34" t="s">
        <v>3221</v>
      </c>
      <c r="F270" s="32" t="s">
        <v>3222</v>
      </c>
      <c r="G270" s="33" t="s">
        <v>3223</v>
      </c>
      <c r="H270" s="32" t="s">
        <v>2414</v>
      </c>
      <c r="I270" s="32" t="s">
        <v>2415</v>
      </c>
      <c r="J270" s="33" t="s">
        <v>2373</v>
      </c>
      <c r="K270" s="32">
        <v>15</v>
      </c>
      <c r="L270" s="35"/>
    </row>
    <row r="271" spans="1:12" ht="26.25" hidden="1" thickBot="1" x14ac:dyDescent="0.3">
      <c r="A271" s="31" t="s">
        <v>86</v>
      </c>
      <c r="B271" s="32" t="s">
        <v>928</v>
      </c>
      <c r="C271" s="33" t="s">
        <v>2378</v>
      </c>
      <c r="D271" s="33" t="s">
        <v>3213</v>
      </c>
      <c r="E271" s="34" t="s">
        <v>3214</v>
      </c>
      <c r="F271" s="32" t="s">
        <v>3215</v>
      </c>
      <c r="G271" s="33" t="s">
        <v>3224</v>
      </c>
      <c r="H271" s="32" t="s">
        <v>2414</v>
      </c>
      <c r="I271" s="32" t="s">
        <v>2415</v>
      </c>
      <c r="J271" s="33" t="s">
        <v>2375</v>
      </c>
      <c r="K271" s="32">
        <v>13</v>
      </c>
      <c r="L271" s="35"/>
    </row>
    <row r="272" spans="1:12" ht="26.25" hidden="1" thickBot="1" x14ac:dyDescent="0.3">
      <c r="A272" s="31" t="s">
        <v>86</v>
      </c>
      <c r="B272" s="32" t="s">
        <v>928</v>
      </c>
      <c r="C272" s="33" t="s">
        <v>2378</v>
      </c>
      <c r="D272" s="33" t="s">
        <v>3217</v>
      </c>
      <c r="E272" s="34" t="s">
        <v>2252</v>
      </c>
      <c r="F272" s="32" t="s">
        <v>3218</v>
      </c>
      <c r="G272" s="33" t="s">
        <v>3225</v>
      </c>
      <c r="H272" s="32" t="s">
        <v>2414</v>
      </c>
      <c r="I272" s="32" t="s">
        <v>2415</v>
      </c>
      <c r="J272" s="33" t="s">
        <v>2368</v>
      </c>
      <c r="K272" s="32">
        <v>9</v>
      </c>
      <c r="L272" s="35"/>
    </row>
    <row r="273" spans="1:12" ht="26.25" hidden="1" thickBot="1" x14ac:dyDescent="0.3">
      <c r="A273" s="31" t="s">
        <v>86</v>
      </c>
      <c r="B273" s="32" t="s">
        <v>928</v>
      </c>
      <c r="C273" s="33" t="s">
        <v>2378</v>
      </c>
      <c r="D273" s="33" t="s">
        <v>3220</v>
      </c>
      <c r="E273" s="34" t="s">
        <v>3221</v>
      </c>
      <c r="F273" s="32" t="s">
        <v>3222</v>
      </c>
      <c r="G273" s="33" t="s">
        <v>3226</v>
      </c>
      <c r="H273" s="32" t="s">
        <v>2414</v>
      </c>
      <c r="I273" s="32" t="s">
        <v>2415</v>
      </c>
      <c r="J273" s="33" t="s">
        <v>2368</v>
      </c>
      <c r="K273" s="32">
        <v>11</v>
      </c>
      <c r="L273" s="35"/>
    </row>
    <row r="274" spans="1:12" ht="26.25" hidden="1" thickBot="1" x14ac:dyDescent="0.3">
      <c r="A274" s="31" t="s">
        <v>86</v>
      </c>
      <c r="B274" s="32" t="s">
        <v>928</v>
      </c>
      <c r="C274" s="33" t="s">
        <v>2378</v>
      </c>
      <c r="D274" s="33" t="s">
        <v>3217</v>
      </c>
      <c r="E274" s="34" t="s">
        <v>2252</v>
      </c>
      <c r="F274" s="32" t="s">
        <v>3218</v>
      </c>
      <c r="G274" s="33" t="s">
        <v>3227</v>
      </c>
      <c r="H274" s="32" t="s">
        <v>2414</v>
      </c>
      <c r="I274" s="32" t="s">
        <v>2415</v>
      </c>
      <c r="J274" s="33" t="s">
        <v>2375</v>
      </c>
      <c r="K274" s="32">
        <v>13</v>
      </c>
      <c r="L274" s="35"/>
    </row>
    <row r="275" spans="1:12" ht="15.75" hidden="1" thickBot="1" x14ac:dyDescent="0.3">
      <c r="A275" s="31" t="s">
        <v>86</v>
      </c>
      <c r="B275" s="32" t="s">
        <v>1027</v>
      </c>
      <c r="C275" s="33" t="s">
        <v>2378</v>
      </c>
      <c r="D275" s="33" t="s">
        <v>3228</v>
      </c>
      <c r="E275" s="34" t="s">
        <v>3229</v>
      </c>
      <c r="F275" s="32" t="s">
        <v>3230</v>
      </c>
      <c r="G275" s="33" t="s">
        <v>3231</v>
      </c>
      <c r="H275" s="32" t="s">
        <v>2414</v>
      </c>
      <c r="I275" s="32" t="s">
        <v>2415</v>
      </c>
      <c r="J275" s="33" t="s">
        <v>2370</v>
      </c>
      <c r="K275" s="32">
        <v>10</v>
      </c>
      <c r="L275" s="35"/>
    </row>
    <row r="276" spans="1:12" ht="26.25" hidden="1" thickBot="1" x14ac:dyDescent="0.3">
      <c r="A276" s="31" t="s">
        <v>86</v>
      </c>
      <c r="B276" s="32" t="s">
        <v>1027</v>
      </c>
      <c r="C276" s="33" t="s">
        <v>2378</v>
      </c>
      <c r="D276" s="33" t="s">
        <v>3232</v>
      </c>
      <c r="E276" s="34" t="s">
        <v>3233</v>
      </c>
      <c r="F276" s="32" t="s">
        <v>3234</v>
      </c>
      <c r="G276" s="33" t="s">
        <v>3235</v>
      </c>
      <c r="H276" s="32" t="s">
        <v>2414</v>
      </c>
      <c r="I276" s="32" t="s">
        <v>2415</v>
      </c>
      <c r="J276" s="33" t="s">
        <v>2373</v>
      </c>
      <c r="K276" s="32">
        <v>16</v>
      </c>
      <c r="L276" s="35"/>
    </row>
    <row r="277" spans="1:12" ht="15.75" hidden="1" thickBot="1" x14ac:dyDescent="0.3">
      <c r="A277" s="31" t="s">
        <v>86</v>
      </c>
      <c r="B277" s="32" t="s">
        <v>1027</v>
      </c>
      <c r="C277" s="33" t="s">
        <v>2378</v>
      </c>
      <c r="D277" s="33" t="s">
        <v>3236</v>
      </c>
      <c r="E277" s="34" t="s">
        <v>3237</v>
      </c>
      <c r="F277" s="32" t="s">
        <v>3238</v>
      </c>
      <c r="G277" s="33" t="s">
        <v>3239</v>
      </c>
      <c r="H277" s="32" t="s">
        <v>2414</v>
      </c>
      <c r="I277" s="32" t="s">
        <v>2415</v>
      </c>
      <c r="J277" s="33" t="s">
        <v>2373</v>
      </c>
      <c r="K277" s="32">
        <v>14</v>
      </c>
      <c r="L277" s="35"/>
    </row>
    <row r="278" spans="1:12" ht="15.75" hidden="1" thickBot="1" x14ac:dyDescent="0.3">
      <c r="A278" s="31" t="s">
        <v>86</v>
      </c>
      <c r="B278" s="32" t="s">
        <v>1027</v>
      </c>
      <c r="C278" s="33" t="s">
        <v>2378</v>
      </c>
      <c r="D278" s="33" t="s">
        <v>3240</v>
      </c>
      <c r="E278" s="34" t="s">
        <v>3241</v>
      </c>
      <c r="F278" s="32" t="s">
        <v>3242</v>
      </c>
      <c r="G278" s="33" t="s">
        <v>3243</v>
      </c>
      <c r="H278" s="32" t="s">
        <v>2414</v>
      </c>
      <c r="I278" s="32" t="s">
        <v>2415</v>
      </c>
      <c r="J278" s="33" t="s">
        <v>2373</v>
      </c>
      <c r="K278" s="32">
        <v>18</v>
      </c>
      <c r="L278" s="35"/>
    </row>
    <row r="279" spans="1:12" ht="15.75" hidden="1" thickBot="1" x14ac:dyDescent="0.3">
      <c r="A279" s="31" t="s">
        <v>86</v>
      </c>
      <c r="B279" s="32" t="s">
        <v>1027</v>
      </c>
      <c r="C279" s="33" t="s">
        <v>2378</v>
      </c>
      <c r="D279" s="33" t="s">
        <v>3244</v>
      </c>
      <c r="E279" s="34" t="s">
        <v>3245</v>
      </c>
      <c r="F279" s="32" t="s">
        <v>3246</v>
      </c>
      <c r="G279" s="33" t="s">
        <v>3247</v>
      </c>
      <c r="H279" s="32" t="s">
        <v>2414</v>
      </c>
      <c r="I279" s="32" t="s">
        <v>2415</v>
      </c>
      <c r="J279" s="33" t="s">
        <v>2373</v>
      </c>
      <c r="K279" s="32">
        <v>28</v>
      </c>
      <c r="L279" s="35"/>
    </row>
    <row r="280" spans="1:12" ht="26.25" hidden="1" thickBot="1" x14ac:dyDescent="0.3">
      <c r="A280" s="31" t="s">
        <v>86</v>
      </c>
      <c r="B280" s="32" t="s">
        <v>1027</v>
      </c>
      <c r="C280" s="33" t="s">
        <v>2378</v>
      </c>
      <c r="D280" s="33" t="s">
        <v>3248</v>
      </c>
      <c r="E280" s="34" t="s">
        <v>3249</v>
      </c>
      <c r="F280" s="32" t="s">
        <v>3250</v>
      </c>
      <c r="G280" s="33" t="s">
        <v>3251</v>
      </c>
      <c r="H280" s="32" t="s">
        <v>2414</v>
      </c>
      <c r="I280" s="32" t="s">
        <v>2415</v>
      </c>
      <c r="J280" s="33" t="s">
        <v>2365</v>
      </c>
      <c r="K280" s="32">
        <v>7</v>
      </c>
      <c r="L280" s="35"/>
    </row>
    <row r="281" spans="1:12" ht="15.75" hidden="1" thickBot="1" x14ac:dyDescent="0.3">
      <c r="A281" s="31" t="s">
        <v>86</v>
      </c>
      <c r="B281" s="32" t="s">
        <v>1027</v>
      </c>
      <c r="C281" s="33" t="s">
        <v>2378</v>
      </c>
      <c r="D281" s="33" t="s">
        <v>3240</v>
      </c>
      <c r="E281" s="34" t="s">
        <v>3241</v>
      </c>
      <c r="F281" s="32" t="s">
        <v>3242</v>
      </c>
      <c r="G281" s="33" t="s">
        <v>3252</v>
      </c>
      <c r="H281" s="32" t="s">
        <v>2414</v>
      </c>
      <c r="I281" s="32" t="s">
        <v>2415</v>
      </c>
      <c r="J281" s="33" t="s">
        <v>2368</v>
      </c>
      <c r="K281" s="32">
        <v>21</v>
      </c>
      <c r="L281" s="36" t="s">
        <v>2295</v>
      </c>
    </row>
    <row r="282" spans="1:12" ht="15.75" hidden="1" thickBot="1" x14ac:dyDescent="0.3">
      <c r="A282" s="31" t="s">
        <v>86</v>
      </c>
      <c r="B282" s="32" t="s">
        <v>1027</v>
      </c>
      <c r="C282" s="33" t="s">
        <v>2378</v>
      </c>
      <c r="D282" s="33" t="s">
        <v>3253</v>
      </c>
      <c r="E282" s="34" t="s">
        <v>3254</v>
      </c>
      <c r="F282" s="32" t="s">
        <v>3255</v>
      </c>
      <c r="G282" s="33" t="s">
        <v>3256</v>
      </c>
      <c r="H282" s="32" t="s">
        <v>2414</v>
      </c>
      <c r="I282" s="32" t="s">
        <v>2671</v>
      </c>
      <c r="J282" s="33" t="s">
        <v>2370</v>
      </c>
      <c r="K282" s="32">
        <v>24</v>
      </c>
      <c r="L282" s="35"/>
    </row>
    <row r="283" spans="1:12" ht="15.75" hidden="1" thickBot="1" x14ac:dyDescent="0.3">
      <c r="A283" s="31" t="s">
        <v>86</v>
      </c>
      <c r="B283" s="32" t="s">
        <v>1027</v>
      </c>
      <c r="C283" s="33" t="s">
        <v>2378</v>
      </c>
      <c r="D283" s="33" t="s">
        <v>3244</v>
      </c>
      <c r="E283" s="34" t="s">
        <v>3245</v>
      </c>
      <c r="F283" s="32" t="s">
        <v>3246</v>
      </c>
      <c r="G283" s="33" t="s">
        <v>3257</v>
      </c>
      <c r="H283" s="32" t="s">
        <v>2414</v>
      </c>
      <c r="I283" s="32" t="s">
        <v>2415</v>
      </c>
      <c r="J283" s="33" t="s">
        <v>2373</v>
      </c>
      <c r="K283" s="32">
        <v>24</v>
      </c>
      <c r="L283" s="35"/>
    </row>
    <row r="284" spans="1:12" ht="26.25" hidden="1" thickBot="1" x14ac:dyDescent="0.3">
      <c r="A284" s="31" t="s">
        <v>86</v>
      </c>
      <c r="B284" s="32" t="s">
        <v>1027</v>
      </c>
      <c r="C284" s="33" t="s">
        <v>2378</v>
      </c>
      <c r="D284" s="33" t="s">
        <v>3258</v>
      </c>
      <c r="E284" s="34" t="s">
        <v>3259</v>
      </c>
      <c r="F284" s="32" t="s">
        <v>3260</v>
      </c>
      <c r="G284" s="33" t="s">
        <v>3261</v>
      </c>
      <c r="H284" s="32" t="s">
        <v>2475</v>
      </c>
      <c r="I284" s="32" t="s">
        <v>2415</v>
      </c>
      <c r="J284" s="33" t="s">
        <v>2370</v>
      </c>
      <c r="K284" s="32">
        <v>16</v>
      </c>
      <c r="L284" s="36" t="s">
        <v>3262</v>
      </c>
    </row>
    <row r="285" spans="1:12" ht="26.25" hidden="1" thickBot="1" x14ac:dyDescent="0.3">
      <c r="A285" s="31" t="s">
        <v>86</v>
      </c>
      <c r="B285" s="32" t="s">
        <v>1027</v>
      </c>
      <c r="C285" s="33" t="s">
        <v>2378</v>
      </c>
      <c r="D285" s="33" t="s">
        <v>3263</v>
      </c>
      <c r="E285" s="34" t="s">
        <v>3264</v>
      </c>
      <c r="F285" s="32" t="s">
        <v>3265</v>
      </c>
      <c r="G285" s="33" t="s">
        <v>3266</v>
      </c>
      <c r="H285" s="32" t="s">
        <v>2475</v>
      </c>
      <c r="I285" s="32" t="s">
        <v>2415</v>
      </c>
      <c r="J285" s="33" t="s">
        <v>2373</v>
      </c>
      <c r="K285" s="32">
        <v>24</v>
      </c>
      <c r="L285" s="36" t="s">
        <v>2278</v>
      </c>
    </row>
    <row r="286" spans="1:12" ht="15.75" hidden="1" thickBot="1" x14ac:dyDescent="0.3">
      <c r="A286" s="31" t="s">
        <v>86</v>
      </c>
      <c r="B286" s="32" t="s">
        <v>1027</v>
      </c>
      <c r="C286" s="33" t="s">
        <v>2378</v>
      </c>
      <c r="D286" s="33" t="s">
        <v>3267</v>
      </c>
      <c r="E286" s="34" t="s">
        <v>3268</v>
      </c>
      <c r="F286" s="32" t="s">
        <v>3269</v>
      </c>
      <c r="G286" s="33" t="s">
        <v>3270</v>
      </c>
      <c r="H286" s="32" t="s">
        <v>2475</v>
      </c>
      <c r="I286" s="32" t="s">
        <v>2415</v>
      </c>
      <c r="J286" s="33" t="s">
        <v>2373</v>
      </c>
      <c r="K286" s="32">
        <v>13</v>
      </c>
      <c r="L286" s="36" t="s">
        <v>3271</v>
      </c>
    </row>
    <row r="287" spans="1:12" ht="15.75" hidden="1" thickBot="1" x14ac:dyDescent="0.3">
      <c r="A287" s="31" t="s">
        <v>86</v>
      </c>
      <c r="B287" s="32" t="s">
        <v>1027</v>
      </c>
      <c r="C287" s="33" t="s">
        <v>2378</v>
      </c>
      <c r="D287" s="33" t="s">
        <v>3272</v>
      </c>
      <c r="E287" s="34" t="s">
        <v>2264</v>
      </c>
      <c r="F287" s="32" t="s">
        <v>3273</v>
      </c>
      <c r="G287" s="33" t="s">
        <v>3274</v>
      </c>
      <c r="H287" s="32" t="s">
        <v>2475</v>
      </c>
      <c r="I287" s="32" t="s">
        <v>2415</v>
      </c>
      <c r="J287" s="33" t="s">
        <v>2373</v>
      </c>
      <c r="K287" s="32">
        <v>22</v>
      </c>
      <c r="L287" s="36" t="s">
        <v>3275</v>
      </c>
    </row>
    <row r="288" spans="1:12" ht="15.75" hidden="1" thickBot="1" x14ac:dyDescent="0.3">
      <c r="A288" s="31" t="s">
        <v>86</v>
      </c>
      <c r="B288" s="32" t="s">
        <v>1027</v>
      </c>
      <c r="C288" s="33" t="s">
        <v>2378</v>
      </c>
      <c r="D288" s="33" t="s">
        <v>3276</v>
      </c>
      <c r="E288" s="34" t="s">
        <v>2263</v>
      </c>
      <c r="F288" s="32" t="s">
        <v>3277</v>
      </c>
      <c r="G288" s="33" t="s">
        <v>3278</v>
      </c>
      <c r="H288" s="32" t="s">
        <v>2475</v>
      </c>
      <c r="I288" s="32" t="s">
        <v>2415</v>
      </c>
      <c r="J288" s="33" t="s">
        <v>2368</v>
      </c>
      <c r="K288" s="32">
        <v>14</v>
      </c>
      <c r="L288" s="36" t="s">
        <v>2278</v>
      </c>
    </row>
    <row r="289" spans="1:12" ht="15.75" hidden="1" thickBot="1" x14ac:dyDescent="0.3">
      <c r="A289" s="31" t="s">
        <v>86</v>
      </c>
      <c r="B289" s="32" t="s">
        <v>1027</v>
      </c>
      <c r="C289" s="33" t="s">
        <v>2378</v>
      </c>
      <c r="D289" s="33" t="s">
        <v>3279</v>
      </c>
      <c r="E289" s="34" t="s">
        <v>2265</v>
      </c>
      <c r="F289" s="32" t="s">
        <v>3280</v>
      </c>
      <c r="G289" s="33" t="s">
        <v>3281</v>
      </c>
      <c r="H289" s="32" t="s">
        <v>2475</v>
      </c>
      <c r="I289" s="32" t="s">
        <v>2415</v>
      </c>
      <c r="J289" s="33" t="s">
        <v>2368</v>
      </c>
      <c r="K289" s="32">
        <v>12</v>
      </c>
      <c r="L289" s="36" t="s">
        <v>2295</v>
      </c>
    </row>
    <row r="290" spans="1:12" ht="15.75" hidden="1" thickBot="1" x14ac:dyDescent="0.3">
      <c r="A290" s="31" t="s">
        <v>86</v>
      </c>
      <c r="B290" s="32" t="s">
        <v>1027</v>
      </c>
      <c r="C290" s="33" t="s">
        <v>2378</v>
      </c>
      <c r="D290" s="33" t="s">
        <v>3267</v>
      </c>
      <c r="E290" s="34" t="s">
        <v>3268</v>
      </c>
      <c r="F290" s="32" t="s">
        <v>3269</v>
      </c>
      <c r="G290" s="33" t="s">
        <v>3282</v>
      </c>
      <c r="H290" s="32" t="s">
        <v>2475</v>
      </c>
      <c r="I290" s="32" t="s">
        <v>2415</v>
      </c>
      <c r="J290" s="33" t="s">
        <v>2368</v>
      </c>
      <c r="K290" s="32">
        <v>18</v>
      </c>
      <c r="L290" s="36" t="s">
        <v>2295</v>
      </c>
    </row>
    <row r="291" spans="1:12" ht="26.25" hidden="1" thickBot="1" x14ac:dyDescent="0.3">
      <c r="A291" s="31" t="s">
        <v>86</v>
      </c>
      <c r="B291" s="32" t="s">
        <v>1027</v>
      </c>
      <c r="C291" s="33" t="s">
        <v>2378</v>
      </c>
      <c r="D291" s="33" t="s">
        <v>3263</v>
      </c>
      <c r="E291" s="34" t="s">
        <v>3264</v>
      </c>
      <c r="F291" s="32" t="s">
        <v>3265</v>
      </c>
      <c r="G291" s="33" t="s">
        <v>3283</v>
      </c>
      <c r="H291" s="32" t="s">
        <v>2475</v>
      </c>
      <c r="I291" s="32" t="s">
        <v>2415</v>
      </c>
      <c r="J291" s="33" t="s">
        <v>2375</v>
      </c>
      <c r="K291" s="32">
        <v>12</v>
      </c>
      <c r="L291" s="36" t="s">
        <v>2278</v>
      </c>
    </row>
    <row r="292" spans="1:12" ht="15.75" hidden="1" thickBot="1" x14ac:dyDescent="0.3">
      <c r="A292" s="31" t="s">
        <v>86</v>
      </c>
      <c r="B292" s="32" t="s">
        <v>1027</v>
      </c>
      <c r="C292" s="33" t="s">
        <v>2378</v>
      </c>
      <c r="D292" s="33" t="s">
        <v>3284</v>
      </c>
      <c r="E292" s="34" t="s">
        <v>3285</v>
      </c>
      <c r="F292" s="32" t="s">
        <v>3286</v>
      </c>
      <c r="G292" s="33" t="s">
        <v>3287</v>
      </c>
      <c r="H292" s="32" t="s">
        <v>2475</v>
      </c>
      <c r="I292" s="32" t="s">
        <v>2415</v>
      </c>
      <c r="J292" s="33" t="s">
        <v>2375</v>
      </c>
      <c r="K292" s="32">
        <v>15</v>
      </c>
      <c r="L292" s="36" t="s">
        <v>2443</v>
      </c>
    </row>
    <row r="293" spans="1:12" ht="15.75" hidden="1" thickBot="1" x14ac:dyDescent="0.3">
      <c r="A293" s="31" t="s">
        <v>86</v>
      </c>
      <c r="B293" s="32" t="s">
        <v>1027</v>
      </c>
      <c r="C293" s="33" t="s">
        <v>2378</v>
      </c>
      <c r="D293" s="33" t="s">
        <v>3267</v>
      </c>
      <c r="E293" s="34" t="s">
        <v>3268</v>
      </c>
      <c r="F293" s="32" t="s">
        <v>3269</v>
      </c>
      <c r="G293" s="33" t="s">
        <v>3288</v>
      </c>
      <c r="H293" s="32" t="s">
        <v>2475</v>
      </c>
      <c r="I293" s="32" t="s">
        <v>2415</v>
      </c>
      <c r="J293" s="33" t="s">
        <v>2375</v>
      </c>
      <c r="K293" s="32">
        <v>12</v>
      </c>
      <c r="L293" s="36" t="s">
        <v>2443</v>
      </c>
    </row>
    <row r="294" spans="1:12" ht="15.75" hidden="1" thickBot="1" x14ac:dyDescent="0.3">
      <c r="A294" s="31" t="s">
        <v>86</v>
      </c>
      <c r="B294" s="32" t="s">
        <v>1027</v>
      </c>
      <c r="C294" s="33" t="s">
        <v>2378</v>
      </c>
      <c r="D294" s="33" t="s">
        <v>3289</v>
      </c>
      <c r="E294" s="34" t="s">
        <v>3290</v>
      </c>
      <c r="F294" s="32" t="s">
        <v>3291</v>
      </c>
      <c r="G294" s="33" t="s">
        <v>3292</v>
      </c>
      <c r="H294" s="32" t="s">
        <v>2475</v>
      </c>
      <c r="I294" s="32" t="s">
        <v>2415</v>
      </c>
      <c r="J294" s="33" t="s">
        <v>2373</v>
      </c>
      <c r="K294" s="32">
        <v>16</v>
      </c>
      <c r="L294" s="36" t="s">
        <v>3290</v>
      </c>
    </row>
    <row r="295" spans="1:12" ht="15.75" hidden="1" thickBot="1" x14ac:dyDescent="0.3">
      <c r="A295" s="31" t="s">
        <v>86</v>
      </c>
      <c r="B295" s="32" t="s">
        <v>1027</v>
      </c>
      <c r="C295" s="33" t="s">
        <v>2378</v>
      </c>
      <c r="D295" s="33" t="s">
        <v>3240</v>
      </c>
      <c r="E295" s="34" t="s">
        <v>3241</v>
      </c>
      <c r="F295" s="32" t="s">
        <v>3242</v>
      </c>
      <c r="G295" s="33" t="s">
        <v>3293</v>
      </c>
      <c r="H295" s="32" t="s">
        <v>2475</v>
      </c>
      <c r="I295" s="32" t="s">
        <v>2415</v>
      </c>
      <c r="J295" s="33" t="s">
        <v>2375</v>
      </c>
      <c r="K295" s="32">
        <v>25</v>
      </c>
      <c r="L295" s="36" t="s">
        <v>2578</v>
      </c>
    </row>
    <row r="296" spans="1:12" ht="15.75" hidden="1" thickBot="1" x14ac:dyDescent="0.3">
      <c r="A296" s="31" t="s">
        <v>86</v>
      </c>
      <c r="B296" s="32" t="s">
        <v>1060</v>
      </c>
      <c r="C296" s="33" t="s">
        <v>2369</v>
      </c>
      <c r="D296" s="33" t="s">
        <v>3294</v>
      </c>
      <c r="E296" s="34" t="s">
        <v>3295</v>
      </c>
      <c r="F296" s="32" t="s">
        <v>3296</v>
      </c>
      <c r="G296" s="33" t="s">
        <v>3297</v>
      </c>
      <c r="H296" s="32" t="s">
        <v>2414</v>
      </c>
      <c r="I296" s="32" t="s">
        <v>2415</v>
      </c>
      <c r="J296" s="33" t="s">
        <v>2370</v>
      </c>
      <c r="K296" s="32">
        <v>15</v>
      </c>
      <c r="L296" s="35"/>
    </row>
    <row r="297" spans="1:12" ht="26.25" hidden="1" thickBot="1" x14ac:dyDescent="0.3">
      <c r="A297" s="31" t="s">
        <v>86</v>
      </c>
      <c r="B297" s="32" t="s">
        <v>1060</v>
      </c>
      <c r="C297" s="33" t="s">
        <v>2369</v>
      </c>
      <c r="D297" s="33" t="s">
        <v>3298</v>
      </c>
      <c r="E297" s="34" t="s">
        <v>2268</v>
      </c>
      <c r="F297" s="32" t="s">
        <v>3299</v>
      </c>
      <c r="G297" s="33" t="s">
        <v>3300</v>
      </c>
      <c r="H297" s="32" t="s">
        <v>2414</v>
      </c>
      <c r="I297" s="32" t="s">
        <v>2415</v>
      </c>
      <c r="J297" s="33" t="s">
        <v>2370</v>
      </c>
      <c r="K297" s="32">
        <v>6</v>
      </c>
      <c r="L297" s="35"/>
    </row>
    <row r="298" spans="1:12" ht="15.75" hidden="1" thickBot="1" x14ac:dyDescent="0.3">
      <c r="A298" s="31" t="s">
        <v>86</v>
      </c>
      <c r="B298" s="32" t="s">
        <v>1060</v>
      </c>
      <c r="C298" s="33" t="s">
        <v>2369</v>
      </c>
      <c r="D298" s="33" t="s">
        <v>3301</v>
      </c>
      <c r="E298" s="34" t="s">
        <v>3249</v>
      </c>
      <c r="F298" s="32" t="s">
        <v>3302</v>
      </c>
      <c r="G298" s="33" t="s">
        <v>3303</v>
      </c>
      <c r="H298" s="32" t="s">
        <v>2414</v>
      </c>
      <c r="I298" s="32" t="s">
        <v>2415</v>
      </c>
      <c r="J298" s="33" t="s">
        <v>2373</v>
      </c>
      <c r="K298" s="32">
        <v>35</v>
      </c>
      <c r="L298" s="35"/>
    </row>
    <row r="299" spans="1:12" ht="26.25" hidden="1" thickBot="1" x14ac:dyDescent="0.3">
      <c r="A299" s="31" t="s">
        <v>86</v>
      </c>
      <c r="B299" s="32" t="s">
        <v>1060</v>
      </c>
      <c r="C299" s="33" t="s">
        <v>2369</v>
      </c>
      <c r="D299" s="33" t="s">
        <v>3304</v>
      </c>
      <c r="E299" s="34" t="s">
        <v>3305</v>
      </c>
      <c r="F299" s="32" t="s">
        <v>3306</v>
      </c>
      <c r="G299" s="33" t="s">
        <v>3307</v>
      </c>
      <c r="H299" s="32" t="s">
        <v>2414</v>
      </c>
      <c r="I299" s="32" t="s">
        <v>2415</v>
      </c>
      <c r="J299" s="33" t="s">
        <v>2373</v>
      </c>
      <c r="K299" s="32">
        <v>38</v>
      </c>
      <c r="L299" s="35"/>
    </row>
    <row r="300" spans="1:12" ht="15.75" hidden="1" thickBot="1" x14ac:dyDescent="0.3">
      <c r="A300" s="31" t="s">
        <v>86</v>
      </c>
      <c r="B300" s="32" t="s">
        <v>1060</v>
      </c>
      <c r="C300" s="33" t="s">
        <v>2369</v>
      </c>
      <c r="D300" s="33" t="s">
        <v>3308</v>
      </c>
      <c r="E300" s="34" t="s">
        <v>3305</v>
      </c>
      <c r="F300" s="32" t="s">
        <v>3309</v>
      </c>
      <c r="G300" s="33" t="s">
        <v>3310</v>
      </c>
      <c r="H300" s="32" t="s">
        <v>2414</v>
      </c>
      <c r="I300" s="32" t="s">
        <v>2415</v>
      </c>
      <c r="J300" s="33" t="s">
        <v>2365</v>
      </c>
      <c r="K300" s="32">
        <v>18</v>
      </c>
      <c r="L300" s="35"/>
    </row>
    <row r="301" spans="1:12" ht="26.25" hidden="1" thickBot="1" x14ac:dyDescent="0.3">
      <c r="A301" s="31" t="s">
        <v>86</v>
      </c>
      <c r="B301" s="32" t="s">
        <v>1060</v>
      </c>
      <c r="C301" s="33" t="s">
        <v>2369</v>
      </c>
      <c r="D301" s="33" t="s">
        <v>3311</v>
      </c>
      <c r="E301" s="34" t="s">
        <v>3312</v>
      </c>
      <c r="F301" s="32" t="s">
        <v>3313</v>
      </c>
      <c r="G301" s="33" t="s">
        <v>3314</v>
      </c>
      <c r="H301" s="32" t="s">
        <v>2414</v>
      </c>
      <c r="I301" s="32" t="s">
        <v>2415</v>
      </c>
      <c r="J301" s="33" t="s">
        <v>2368</v>
      </c>
      <c r="K301" s="32">
        <v>14</v>
      </c>
      <c r="L301" s="35"/>
    </row>
    <row r="302" spans="1:12" ht="26.25" hidden="1" thickBot="1" x14ac:dyDescent="0.3">
      <c r="A302" s="31" t="s">
        <v>86</v>
      </c>
      <c r="B302" s="32" t="s">
        <v>1060</v>
      </c>
      <c r="C302" s="33" t="s">
        <v>2369</v>
      </c>
      <c r="D302" s="33" t="s">
        <v>3311</v>
      </c>
      <c r="E302" s="34" t="s">
        <v>3312</v>
      </c>
      <c r="F302" s="32" t="s">
        <v>3313</v>
      </c>
      <c r="G302" s="33" t="s">
        <v>3315</v>
      </c>
      <c r="H302" s="32" t="s">
        <v>2414</v>
      </c>
      <c r="I302" s="32" t="s">
        <v>2415</v>
      </c>
      <c r="J302" s="33" t="s">
        <v>2373</v>
      </c>
      <c r="K302" s="32">
        <v>21</v>
      </c>
      <c r="L302" s="35"/>
    </row>
    <row r="303" spans="1:12" ht="15.75" hidden="1" thickBot="1" x14ac:dyDescent="0.3">
      <c r="A303" s="31" t="s">
        <v>86</v>
      </c>
      <c r="B303" s="32" t="s">
        <v>1060</v>
      </c>
      <c r="C303" s="33" t="s">
        <v>2369</v>
      </c>
      <c r="D303" s="33" t="s">
        <v>3308</v>
      </c>
      <c r="E303" s="34" t="s">
        <v>3305</v>
      </c>
      <c r="F303" s="32" t="s">
        <v>3309</v>
      </c>
      <c r="G303" s="33" t="s">
        <v>3316</v>
      </c>
      <c r="H303" s="32" t="s">
        <v>2414</v>
      </c>
      <c r="I303" s="32" t="s">
        <v>2415</v>
      </c>
      <c r="J303" s="33" t="s">
        <v>2368</v>
      </c>
      <c r="K303" s="32">
        <v>39</v>
      </c>
      <c r="L303" s="35"/>
    </row>
    <row r="304" spans="1:12" ht="26.25" hidden="1" thickBot="1" x14ac:dyDescent="0.3">
      <c r="A304" s="31" t="s">
        <v>86</v>
      </c>
      <c r="B304" s="32" t="s">
        <v>1060</v>
      </c>
      <c r="C304" s="33" t="s">
        <v>2369</v>
      </c>
      <c r="D304" s="33" t="s">
        <v>3317</v>
      </c>
      <c r="E304" s="34" t="s">
        <v>2266</v>
      </c>
      <c r="F304" s="32" t="s">
        <v>3318</v>
      </c>
      <c r="G304" s="33" t="s">
        <v>3319</v>
      </c>
      <c r="H304" s="32" t="s">
        <v>2414</v>
      </c>
      <c r="I304" s="32" t="s">
        <v>2415</v>
      </c>
      <c r="J304" s="33" t="s">
        <v>2367</v>
      </c>
      <c r="K304" s="32">
        <v>17</v>
      </c>
      <c r="L304" s="35"/>
    </row>
    <row r="305" spans="1:12" ht="26.25" hidden="1" thickBot="1" x14ac:dyDescent="0.3">
      <c r="A305" s="31" t="s">
        <v>86</v>
      </c>
      <c r="B305" s="32" t="s">
        <v>1060</v>
      </c>
      <c r="C305" s="33" t="s">
        <v>2369</v>
      </c>
      <c r="D305" s="33" t="s">
        <v>3320</v>
      </c>
      <c r="E305" s="34" t="s">
        <v>2267</v>
      </c>
      <c r="F305" s="32" t="s">
        <v>3321</v>
      </c>
      <c r="G305" s="33" t="s">
        <v>3322</v>
      </c>
      <c r="H305" s="32" t="s">
        <v>2414</v>
      </c>
      <c r="I305" s="32" t="s">
        <v>2415</v>
      </c>
      <c r="J305" s="33" t="s">
        <v>2367</v>
      </c>
      <c r="K305" s="32">
        <v>6</v>
      </c>
      <c r="L305" s="35"/>
    </row>
    <row r="306" spans="1:12" ht="26.25" hidden="1" thickBot="1" x14ac:dyDescent="0.3">
      <c r="A306" s="31" t="s">
        <v>86</v>
      </c>
      <c r="B306" s="32" t="s">
        <v>1060</v>
      </c>
      <c r="C306" s="33" t="s">
        <v>2369</v>
      </c>
      <c r="D306" s="33" t="s">
        <v>3323</v>
      </c>
      <c r="E306" s="34" t="s">
        <v>3324</v>
      </c>
      <c r="F306" s="32" t="s">
        <v>3325</v>
      </c>
      <c r="G306" s="33" t="s">
        <v>3326</v>
      </c>
      <c r="H306" s="32" t="s">
        <v>2414</v>
      </c>
      <c r="I306" s="32" t="s">
        <v>2415</v>
      </c>
      <c r="J306" s="33" t="s">
        <v>2370</v>
      </c>
      <c r="K306" s="32">
        <v>10</v>
      </c>
      <c r="L306" s="35"/>
    </row>
    <row r="307" spans="1:12" ht="26.25" hidden="1" thickBot="1" x14ac:dyDescent="0.3">
      <c r="A307" s="31" t="s">
        <v>86</v>
      </c>
      <c r="B307" s="32" t="s">
        <v>1060</v>
      </c>
      <c r="C307" s="33" t="s">
        <v>2369</v>
      </c>
      <c r="D307" s="33" t="s">
        <v>3327</v>
      </c>
      <c r="E307" s="34" t="s">
        <v>3328</v>
      </c>
      <c r="F307" s="32" t="s">
        <v>3329</v>
      </c>
      <c r="G307" s="33" t="s">
        <v>3330</v>
      </c>
      <c r="H307" s="32" t="s">
        <v>2414</v>
      </c>
      <c r="I307" s="32" t="s">
        <v>2415</v>
      </c>
      <c r="J307" s="33" t="s">
        <v>2375</v>
      </c>
      <c r="K307" s="32">
        <v>22</v>
      </c>
      <c r="L307" s="35"/>
    </row>
    <row r="308" spans="1:12" ht="26.25" hidden="1" thickBot="1" x14ac:dyDescent="0.3">
      <c r="A308" s="31" t="s">
        <v>86</v>
      </c>
      <c r="B308" s="32" t="s">
        <v>1060</v>
      </c>
      <c r="C308" s="33" t="s">
        <v>2369</v>
      </c>
      <c r="D308" s="33" t="s">
        <v>3331</v>
      </c>
      <c r="E308" s="34" t="s">
        <v>3332</v>
      </c>
      <c r="F308" s="32" t="s">
        <v>3333</v>
      </c>
      <c r="G308" s="33" t="s">
        <v>3334</v>
      </c>
      <c r="H308" s="32" t="s">
        <v>2475</v>
      </c>
      <c r="I308" s="32" t="s">
        <v>2415</v>
      </c>
      <c r="J308" s="33" t="s">
        <v>2370</v>
      </c>
      <c r="K308" s="32">
        <v>9</v>
      </c>
      <c r="L308" s="36" t="s">
        <v>3335</v>
      </c>
    </row>
    <row r="309" spans="1:12" ht="26.25" hidden="1" thickBot="1" x14ac:dyDescent="0.3">
      <c r="A309" s="31" t="s">
        <v>86</v>
      </c>
      <c r="B309" s="32" t="s">
        <v>1060</v>
      </c>
      <c r="C309" s="33" t="s">
        <v>2369</v>
      </c>
      <c r="D309" s="33" t="s">
        <v>3327</v>
      </c>
      <c r="E309" s="34" t="s">
        <v>3328</v>
      </c>
      <c r="F309" s="32" t="s">
        <v>3329</v>
      </c>
      <c r="G309" s="33" t="s">
        <v>3336</v>
      </c>
      <c r="H309" s="32" t="s">
        <v>2475</v>
      </c>
      <c r="I309" s="32" t="s">
        <v>2415</v>
      </c>
      <c r="J309" s="33" t="s">
        <v>2365</v>
      </c>
      <c r="K309" s="32">
        <v>11</v>
      </c>
      <c r="L309" s="36" t="s">
        <v>3337</v>
      </c>
    </row>
    <row r="310" spans="1:12" ht="26.25" hidden="1" thickBot="1" x14ac:dyDescent="0.3">
      <c r="A310" s="31" t="s">
        <v>86</v>
      </c>
      <c r="B310" s="32" t="s">
        <v>1060</v>
      </c>
      <c r="C310" s="33" t="s">
        <v>2369</v>
      </c>
      <c r="D310" s="33" t="s">
        <v>3338</v>
      </c>
      <c r="E310" s="34" t="s">
        <v>3339</v>
      </c>
      <c r="F310" s="32" t="s">
        <v>3340</v>
      </c>
      <c r="G310" s="33" t="s">
        <v>3341</v>
      </c>
      <c r="H310" s="32" t="s">
        <v>2475</v>
      </c>
      <c r="I310" s="32" t="s">
        <v>2415</v>
      </c>
      <c r="J310" s="33" t="s">
        <v>2365</v>
      </c>
      <c r="K310" s="32">
        <v>20</v>
      </c>
      <c r="L310" s="36" t="s">
        <v>3342</v>
      </c>
    </row>
    <row r="311" spans="1:12" ht="15.75" hidden="1" thickBot="1" x14ac:dyDescent="0.3">
      <c r="A311" s="31" t="s">
        <v>86</v>
      </c>
      <c r="B311" s="32" t="s">
        <v>1060</v>
      </c>
      <c r="C311" s="33" t="s">
        <v>2369</v>
      </c>
      <c r="D311" s="33" t="s">
        <v>3343</v>
      </c>
      <c r="E311" s="34" t="s">
        <v>3344</v>
      </c>
      <c r="F311" s="32" t="s">
        <v>3345</v>
      </c>
      <c r="G311" s="33" t="s">
        <v>3346</v>
      </c>
      <c r="H311" s="32" t="s">
        <v>2475</v>
      </c>
      <c r="I311" s="32" t="s">
        <v>2415</v>
      </c>
      <c r="J311" s="33" t="s">
        <v>2365</v>
      </c>
      <c r="K311" s="32">
        <v>14</v>
      </c>
      <c r="L311" s="36" t="s">
        <v>3347</v>
      </c>
    </row>
    <row r="312" spans="1:12" ht="26.25" hidden="1" thickBot="1" x14ac:dyDescent="0.3">
      <c r="A312" s="31" t="s">
        <v>86</v>
      </c>
      <c r="B312" s="32" t="s">
        <v>1060</v>
      </c>
      <c r="C312" s="33" t="s">
        <v>2369</v>
      </c>
      <c r="D312" s="33" t="s">
        <v>3348</v>
      </c>
      <c r="E312" s="34" t="s">
        <v>3349</v>
      </c>
      <c r="F312" s="32" t="s">
        <v>3350</v>
      </c>
      <c r="G312" s="33" t="s">
        <v>3351</v>
      </c>
      <c r="H312" s="32" t="s">
        <v>2475</v>
      </c>
      <c r="I312" s="32" t="s">
        <v>2415</v>
      </c>
      <c r="J312" s="33" t="s">
        <v>2368</v>
      </c>
      <c r="K312" s="32">
        <v>10</v>
      </c>
      <c r="L312" s="36" t="s">
        <v>3335</v>
      </c>
    </row>
    <row r="313" spans="1:12" ht="15.75" hidden="1" thickBot="1" x14ac:dyDescent="0.3">
      <c r="A313" s="31" t="s">
        <v>86</v>
      </c>
      <c r="B313" s="32" t="s">
        <v>1060</v>
      </c>
      <c r="C313" s="33" t="s">
        <v>2369</v>
      </c>
      <c r="D313" s="33" t="s">
        <v>3352</v>
      </c>
      <c r="E313" s="34" t="s">
        <v>3353</v>
      </c>
      <c r="F313" s="32" t="s">
        <v>3354</v>
      </c>
      <c r="G313" s="33" t="s">
        <v>3355</v>
      </c>
      <c r="H313" s="32" t="s">
        <v>2475</v>
      </c>
      <c r="I313" s="32" t="s">
        <v>2415</v>
      </c>
      <c r="J313" s="33" t="s">
        <v>2373</v>
      </c>
      <c r="K313" s="32">
        <v>27</v>
      </c>
      <c r="L313" s="36" t="s">
        <v>3356</v>
      </c>
    </row>
    <row r="314" spans="1:12" ht="15.75" hidden="1" thickBot="1" x14ac:dyDescent="0.3">
      <c r="A314" s="31" t="s">
        <v>86</v>
      </c>
      <c r="B314" s="32" t="s">
        <v>1060</v>
      </c>
      <c r="C314" s="33" t="s">
        <v>2369</v>
      </c>
      <c r="D314" s="33" t="s">
        <v>3357</v>
      </c>
      <c r="E314" s="34" t="s">
        <v>3358</v>
      </c>
      <c r="F314" s="32" t="s">
        <v>3359</v>
      </c>
      <c r="G314" s="33" t="s">
        <v>3360</v>
      </c>
      <c r="H314" s="32" t="s">
        <v>2475</v>
      </c>
      <c r="I314" s="32" t="s">
        <v>2415</v>
      </c>
      <c r="J314" s="33" t="s">
        <v>2375</v>
      </c>
      <c r="K314" s="32">
        <v>26</v>
      </c>
      <c r="L314" s="36" t="s">
        <v>3358</v>
      </c>
    </row>
    <row r="315" spans="1:12" ht="26.25" hidden="1" thickBot="1" x14ac:dyDescent="0.3">
      <c r="A315" s="31" t="s">
        <v>86</v>
      </c>
      <c r="B315" s="32" t="s">
        <v>1060</v>
      </c>
      <c r="C315" s="33" t="s">
        <v>2369</v>
      </c>
      <c r="D315" s="33" t="s">
        <v>3361</v>
      </c>
      <c r="E315" s="34" t="s">
        <v>3362</v>
      </c>
      <c r="F315" s="32" t="s">
        <v>3363</v>
      </c>
      <c r="G315" s="33" t="s">
        <v>3364</v>
      </c>
      <c r="H315" s="32" t="s">
        <v>2475</v>
      </c>
      <c r="I315" s="32" t="s">
        <v>2415</v>
      </c>
      <c r="J315" s="33" t="s">
        <v>2375</v>
      </c>
      <c r="K315" s="32">
        <v>6</v>
      </c>
      <c r="L315" s="36" t="s">
        <v>3362</v>
      </c>
    </row>
    <row r="316" spans="1:12" ht="15.75" hidden="1" thickBot="1" x14ac:dyDescent="0.3">
      <c r="A316" s="31" t="s">
        <v>86</v>
      </c>
      <c r="B316" s="32" t="s">
        <v>1060</v>
      </c>
      <c r="C316" s="33" t="s">
        <v>2369</v>
      </c>
      <c r="D316" s="33" t="s">
        <v>3365</v>
      </c>
      <c r="E316" s="34" t="s">
        <v>3366</v>
      </c>
      <c r="F316" s="32" t="s">
        <v>3367</v>
      </c>
      <c r="G316" s="33" t="s">
        <v>3368</v>
      </c>
      <c r="H316" s="32" t="s">
        <v>2475</v>
      </c>
      <c r="I316" s="32" t="s">
        <v>2415</v>
      </c>
      <c r="J316" s="33" t="s">
        <v>2375</v>
      </c>
      <c r="K316" s="32">
        <v>13</v>
      </c>
      <c r="L316" s="36" t="s">
        <v>3366</v>
      </c>
    </row>
    <row r="317" spans="1:12" ht="15.75" hidden="1" thickBot="1" x14ac:dyDescent="0.3">
      <c r="A317" s="31" t="s">
        <v>86</v>
      </c>
      <c r="B317" s="32" t="s">
        <v>1233</v>
      </c>
      <c r="C317" s="33" t="s">
        <v>2378</v>
      </c>
      <c r="D317" s="33" t="s">
        <v>3369</v>
      </c>
      <c r="E317" s="34" t="s">
        <v>3370</v>
      </c>
      <c r="F317" s="32" t="s">
        <v>3371</v>
      </c>
      <c r="G317" s="33" t="s">
        <v>3372</v>
      </c>
      <c r="H317" s="32" t="s">
        <v>2414</v>
      </c>
      <c r="I317" s="32" t="s">
        <v>2415</v>
      </c>
      <c r="J317" s="33" t="s">
        <v>2370</v>
      </c>
      <c r="K317" s="32">
        <v>12</v>
      </c>
      <c r="L317" s="35"/>
    </row>
    <row r="318" spans="1:12" ht="15.75" hidden="1" thickBot="1" x14ac:dyDescent="0.3">
      <c r="A318" s="31" t="s">
        <v>86</v>
      </c>
      <c r="B318" s="32" t="s">
        <v>1233</v>
      </c>
      <c r="C318" s="33" t="s">
        <v>2378</v>
      </c>
      <c r="D318" s="33" t="s">
        <v>3373</v>
      </c>
      <c r="E318" s="34" t="s">
        <v>3374</v>
      </c>
      <c r="F318" s="32" t="s">
        <v>3375</v>
      </c>
      <c r="G318" s="33" t="s">
        <v>3376</v>
      </c>
      <c r="H318" s="32" t="s">
        <v>2414</v>
      </c>
      <c r="I318" s="32" t="s">
        <v>2415</v>
      </c>
      <c r="J318" s="33" t="s">
        <v>2373</v>
      </c>
      <c r="K318" s="32">
        <v>18</v>
      </c>
      <c r="L318" s="35"/>
    </row>
    <row r="319" spans="1:12" ht="15.75" hidden="1" thickBot="1" x14ac:dyDescent="0.3">
      <c r="A319" s="31" t="s">
        <v>86</v>
      </c>
      <c r="B319" s="32" t="s">
        <v>1233</v>
      </c>
      <c r="C319" s="33" t="s">
        <v>2378</v>
      </c>
      <c r="D319" s="33" t="s">
        <v>3377</v>
      </c>
      <c r="E319" s="34" t="s">
        <v>3378</v>
      </c>
      <c r="F319" s="32" t="s">
        <v>3379</v>
      </c>
      <c r="G319" s="33" t="s">
        <v>3380</v>
      </c>
      <c r="H319" s="32" t="s">
        <v>2414</v>
      </c>
      <c r="I319" s="32" t="s">
        <v>2415</v>
      </c>
      <c r="J319" s="33" t="s">
        <v>2373</v>
      </c>
      <c r="K319" s="32">
        <v>21</v>
      </c>
      <c r="L319" s="35"/>
    </row>
    <row r="320" spans="1:12" ht="15.75" hidden="1" thickBot="1" x14ac:dyDescent="0.3">
      <c r="A320" s="31" t="s">
        <v>86</v>
      </c>
      <c r="B320" s="32" t="s">
        <v>1233</v>
      </c>
      <c r="C320" s="33" t="s">
        <v>2378</v>
      </c>
      <c r="D320" s="33" t="s">
        <v>3369</v>
      </c>
      <c r="E320" s="34" t="s">
        <v>3370</v>
      </c>
      <c r="F320" s="32" t="s">
        <v>3371</v>
      </c>
      <c r="G320" s="33" t="s">
        <v>3381</v>
      </c>
      <c r="H320" s="32" t="s">
        <v>2414</v>
      </c>
      <c r="I320" s="32" t="s">
        <v>2415</v>
      </c>
      <c r="J320" s="33" t="s">
        <v>2365</v>
      </c>
      <c r="K320" s="32">
        <v>15</v>
      </c>
      <c r="L320" s="35"/>
    </row>
    <row r="321" spans="1:12" ht="15.75" hidden="1" thickBot="1" x14ac:dyDescent="0.3">
      <c r="A321" s="31" t="s">
        <v>86</v>
      </c>
      <c r="B321" s="32" t="s">
        <v>1233</v>
      </c>
      <c r="C321" s="33" t="s">
        <v>2378</v>
      </c>
      <c r="D321" s="33" t="s">
        <v>3382</v>
      </c>
      <c r="E321" s="34" t="s">
        <v>3383</v>
      </c>
      <c r="F321" s="32" t="s">
        <v>3384</v>
      </c>
      <c r="G321" s="33" t="s">
        <v>3385</v>
      </c>
      <c r="H321" s="32" t="s">
        <v>2414</v>
      </c>
      <c r="I321" s="32" t="s">
        <v>2415</v>
      </c>
      <c r="J321" s="33" t="s">
        <v>2373</v>
      </c>
      <c r="K321" s="32">
        <v>30</v>
      </c>
      <c r="L321" s="35"/>
    </row>
    <row r="322" spans="1:12" ht="15.75" hidden="1" thickBot="1" x14ac:dyDescent="0.3">
      <c r="A322" s="31" t="s">
        <v>86</v>
      </c>
      <c r="B322" s="32" t="s">
        <v>1233</v>
      </c>
      <c r="C322" s="33" t="s">
        <v>2378</v>
      </c>
      <c r="D322" s="33" t="s">
        <v>3386</v>
      </c>
      <c r="E322" s="34" t="s">
        <v>3387</v>
      </c>
      <c r="F322" s="32" t="s">
        <v>3388</v>
      </c>
      <c r="G322" s="33" t="s">
        <v>3389</v>
      </c>
      <c r="H322" s="32" t="s">
        <v>2414</v>
      </c>
      <c r="I322" s="32" t="s">
        <v>2415</v>
      </c>
      <c r="J322" s="33" t="s">
        <v>2368</v>
      </c>
      <c r="K322" s="32">
        <v>17</v>
      </c>
      <c r="L322" s="35"/>
    </row>
    <row r="323" spans="1:12" ht="15.75" hidden="1" thickBot="1" x14ac:dyDescent="0.3">
      <c r="A323" s="31" t="s">
        <v>86</v>
      </c>
      <c r="B323" s="32" t="s">
        <v>1233</v>
      </c>
      <c r="C323" s="33" t="s">
        <v>2378</v>
      </c>
      <c r="D323" s="33" t="s">
        <v>3382</v>
      </c>
      <c r="E323" s="34" t="s">
        <v>3383</v>
      </c>
      <c r="F323" s="32" t="s">
        <v>3384</v>
      </c>
      <c r="G323" s="33" t="s">
        <v>3390</v>
      </c>
      <c r="H323" s="32" t="s">
        <v>2414</v>
      </c>
      <c r="I323" s="32" t="s">
        <v>2415</v>
      </c>
      <c r="J323" s="33" t="s">
        <v>2367</v>
      </c>
      <c r="K323" s="32">
        <v>24</v>
      </c>
      <c r="L323" s="35"/>
    </row>
    <row r="324" spans="1:12" ht="15.75" hidden="1" thickBot="1" x14ac:dyDescent="0.3">
      <c r="A324" s="31" t="s">
        <v>86</v>
      </c>
      <c r="B324" s="32" t="s">
        <v>1233</v>
      </c>
      <c r="C324" s="33" t="s">
        <v>2378</v>
      </c>
      <c r="D324" s="33" t="s">
        <v>3391</v>
      </c>
      <c r="E324" s="34" t="s">
        <v>3392</v>
      </c>
      <c r="F324" s="32" t="s">
        <v>3393</v>
      </c>
      <c r="G324" s="33" t="s">
        <v>3394</v>
      </c>
      <c r="H324" s="32" t="s">
        <v>2414</v>
      </c>
      <c r="I324" s="32" t="s">
        <v>2415</v>
      </c>
      <c r="J324" s="33" t="s">
        <v>2370</v>
      </c>
      <c r="K324" s="32">
        <v>20</v>
      </c>
      <c r="L324" s="35"/>
    </row>
    <row r="325" spans="1:12" ht="15.75" hidden="1" thickBot="1" x14ac:dyDescent="0.3">
      <c r="A325" s="31" t="s">
        <v>86</v>
      </c>
      <c r="B325" s="32" t="s">
        <v>1233</v>
      </c>
      <c r="C325" s="33" t="s">
        <v>2378</v>
      </c>
      <c r="D325" s="33" t="s">
        <v>3369</v>
      </c>
      <c r="E325" s="34" t="s">
        <v>3370</v>
      </c>
      <c r="F325" s="32" t="s">
        <v>3371</v>
      </c>
      <c r="G325" s="33" t="s">
        <v>3395</v>
      </c>
      <c r="H325" s="32" t="s">
        <v>2414</v>
      </c>
      <c r="I325" s="32" t="s">
        <v>2415</v>
      </c>
      <c r="J325" s="33" t="s">
        <v>2375</v>
      </c>
      <c r="K325" s="32">
        <v>12</v>
      </c>
      <c r="L325" s="35"/>
    </row>
    <row r="326" spans="1:12" ht="26.25" hidden="1" thickBot="1" x14ac:dyDescent="0.3">
      <c r="A326" s="31" t="s">
        <v>86</v>
      </c>
      <c r="B326" s="32" t="s">
        <v>1347</v>
      </c>
      <c r="C326" s="33" t="s">
        <v>2378</v>
      </c>
      <c r="D326" s="33" t="s">
        <v>3396</v>
      </c>
      <c r="E326" s="34" t="s">
        <v>3397</v>
      </c>
      <c r="F326" s="32" t="s">
        <v>3398</v>
      </c>
      <c r="G326" s="33" t="s">
        <v>3399</v>
      </c>
      <c r="H326" s="32" t="s">
        <v>2414</v>
      </c>
      <c r="I326" s="32" t="s">
        <v>2415</v>
      </c>
      <c r="J326" s="33" t="s">
        <v>2373</v>
      </c>
      <c r="K326" s="32">
        <v>20</v>
      </c>
      <c r="L326" s="35"/>
    </row>
    <row r="327" spans="1:12" ht="26.25" hidden="1" thickBot="1" x14ac:dyDescent="0.3">
      <c r="A327" s="31" t="s">
        <v>86</v>
      </c>
      <c r="B327" s="32" t="s">
        <v>1347</v>
      </c>
      <c r="C327" s="33" t="s">
        <v>2378</v>
      </c>
      <c r="D327" s="33" t="s">
        <v>3396</v>
      </c>
      <c r="E327" s="34" t="s">
        <v>3397</v>
      </c>
      <c r="F327" s="32" t="s">
        <v>3398</v>
      </c>
      <c r="G327" s="33" t="s">
        <v>3400</v>
      </c>
      <c r="H327" s="32" t="s">
        <v>2414</v>
      </c>
      <c r="I327" s="32" t="s">
        <v>2415</v>
      </c>
      <c r="J327" s="33" t="s">
        <v>2368</v>
      </c>
      <c r="K327" s="32">
        <v>26</v>
      </c>
      <c r="L327" s="35"/>
    </row>
    <row r="328" spans="1:12" ht="15.75" hidden="1" thickBot="1" x14ac:dyDescent="0.3">
      <c r="A328" s="31" t="s">
        <v>86</v>
      </c>
      <c r="B328" s="32" t="s">
        <v>1347</v>
      </c>
      <c r="C328" s="33" t="s">
        <v>2378</v>
      </c>
      <c r="D328" s="33" t="s">
        <v>3401</v>
      </c>
      <c r="E328" s="34" t="s">
        <v>3402</v>
      </c>
      <c r="F328" s="32" t="s">
        <v>3403</v>
      </c>
      <c r="G328" s="33" t="s">
        <v>3404</v>
      </c>
      <c r="H328" s="32" t="s">
        <v>2414</v>
      </c>
      <c r="I328" s="32" t="s">
        <v>2415</v>
      </c>
      <c r="J328" s="33" t="s">
        <v>2368</v>
      </c>
      <c r="K328" s="32">
        <v>27</v>
      </c>
      <c r="L328" s="35"/>
    </row>
    <row r="329" spans="1:12" ht="15.75" hidden="1" thickBot="1" x14ac:dyDescent="0.3">
      <c r="A329" s="31" t="s">
        <v>86</v>
      </c>
      <c r="B329" s="32" t="s">
        <v>1347</v>
      </c>
      <c r="C329" s="33" t="s">
        <v>2378</v>
      </c>
      <c r="D329" s="33" t="s">
        <v>3401</v>
      </c>
      <c r="E329" s="34" t="s">
        <v>3402</v>
      </c>
      <c r="F329" s="32" t="s">
        <v>3403</v>
      </c>
      <c r="G329" s="33" t="s">
        <v>3405</v>
      </c>
      <c r="H329" s="32" t="s">
        <v>2414</v>
      </c>
      <c r="I329" s="32" t="s">
        <v>2415</v>
      </c>
      <c r="J329" s="33" t="s">
        <v>2373</v>
      </c>
      <c r="K329" s="32">
        <v>17</v>
      </c>
      <c r="L329" s="35"/>
    </row>
    <row r="330" spans="1:12" ht="26.25" hidden="1" thickBot="1" x14ac:dyDescent="0.3">
      <c r="A330" s="31" t="s">
        <v>86</v>
      </c>
      <c r="B330" s="32" t="s">
        <v>1347</v>
      </c>
      <c r="C330" s="33" t="s">
        <v>2378</v>
      </c>
      <c r="D330" s="33" t="s">
        <v>3396</v>
      </c>
      <c r="E330" s="34" t="s">
        <v>3397</v>
      </c>
      <c r="F330" s="32" t="s">
        <v>3398</v>
      </c>
      <c r="G330" s="33" t="s">
        <v>3406</v>
      </c>
      <c r="H330" s="32" t="s">
        <v>2414</v>
      </c>
      <c r="I330" s="32" t="s">
        <v>2415</v>
      </c>
      <c r="J330" s="33" t="s">
        <v>2375</v>
      </c>
      <c r="K330" s="32">
        <v>27</v>
      </c>
      <c r="L330" s="35"/>
    </row>
    <row r="331" spans="1:12" ht="26.25" hidden="1" thickBot="1" x14ac:dyDescent="0.3">
      <c r="A331" s="31" t="s">
        <v>86</v>
      </c>
      <c r="B331" s="32" t="s">
        <v>3407</v>
      </c>
      <c r="C331" s="33" t="s">
        <v>2378</v>
      </c>
      <c r="D331" s="33" t="s">
        <v>3408</v>
      </c>
      <c r="E331" s="34" t="s">
        <v>2578</v>
      </c>
      <c r="F331" s="32" t="s">
        <v>3409</v>
      </c>
      <c r="G331" s="33" t="s">
        <v>3410</v>
      </c>
      <c r="H331" s="32" t="s">
        <v>2414</v>
      </c>
      <c r="I331" s="32" t="s">
        <v>2415</v>
      </c>
      <c r="J331" s="33" t="s">
        <v>2368</v>
      </c>
      <c r="K331" s="32">
        <v>21</v>
      </c>
      <c r="L331" s="35"/>
    </row>
    <row r="332" spans="1:12" ht="26.25" hidden="1" thickBot="1" x14ac:dyDescent="0.3">
      <c r="A332" s="31" t="s">
        <v>86</v>
      </c>
      <c r="B332" s="32" t="s">
        <v>3407</v>
      </c>
      <c r="C332" s="33" t="s">
        <v>2378</v>
      </c>
      <c r="D332" s="33" t="s">
        <v>3411</v>
      </c>
      <c r="E332" s="34" t="s">
        <v>3412</v>
      </c>
      <c r="F332" s="32" t="s">
        <v>3413</v>
      </c>
      <c r="G332" s="33" t="s">
        <v>3414</v>
      </c>
      <c r="H332" s="32" t="s">
        <v>2414</v>
      </c>
      <c r="I332" s="32" t="s">
        <v>2415</v>
      </c>
      <c r="J332" s="33" t="s">
        <v>2373</v>
      </c>
      <c r="K332" s="32">
        <v>22</v>
      </c>
      <c r="L332" s="35"/>
    </row>
    <row r="333" spans="1:12" ht="26.25" hidden="1" thickBot="1" x14ac:dyDescent="0.3">
      <c r="A333" s="31" t="s">
        <v>86</v>
      </c>
      <c r="B333" s="32" t="s">
        <v>3407</v>
      </c>
      <c r="C333" s="33" t="s">
        <v>2378</v>
      </c>
      <c r="D333" s="33" t="s">
        <v>3415</v>
      </c>
      <c r="E333" s="34" t="s">
        <v>3416</v>
      </c>
      <c r="F333" s="32" t="s">
        <v>3417</v>
      </c>
      <c r="G333" s="33" t="s">
        <v>3418</v>
      </c>
      <c r="H333" s="32" t="s">
        <v>2414</v>
      </c>
      <c r="I333" s="32" t="s">
        <v>2415</v>
      </c>
      <c r="J333" s="33" t="s">
        <v>2368</v>
      </c>
      <c r="K333" s="32">
        <v>21</v>
      </c>
      <c r="L333" s="35"/>
    </row>
    <row r="334" spans="1:12" ht="26.25" hidden="1" thickBot="1" x14ac:dyDescent="0.3">
      <c r="A334" s="31" t="s">
        <v>86</v>
      </c>
      <c r="B334" s="32" t="s">
        <v>3407</v>
      </c>
      <c r="C334" s="33" t="s">
        <v>2378</v>
      </c>
      <c r="D334" s="33" t="s">
        <v>3419</v>
      </c>
      <c r="E334" s="34" t="s">
        <v>3420</v>
      </c>
      <c r="F334" s="32" t="s">
        <v>3421</v>
      </c>
      <c r="G334" s="33" t="s">
        <v>3422</v>
      </c>
      <c r="H334" s="32" t="s">
        <v>2414</v>
      </c>
      <c r="I334" s="32" t="s">
        <v>2415</v>
      </c>
      <c r="J334" s="33" t="s">
        <v>2373</v>
      </c>
      <c r="K334" s="32">
        <v>17</v>
      </c>
      <c r="L334" s="35"/>
    </row>
    <row r="335" spans="1:12" ht="26.25" hidden="1" thickBot="1" x14ac:dyDescent="0.3">
      <c r="A335" s="31" t="s">
        <v>86</v>
      </c>
      <c r="B335" s="32" t="s">
        <v>3407</v>
      </c>
      <c r="C335" s="33" t="s">
        <v>2378</v>
      </c>
      <c r="D335" s="33" t="s">
        <v>3423</v>
      </c>
      <c r="E335" s="34" t="s">
        <v>3424</v>
      </c>
      <c r="F335" s="32" t="s">
        <v>3425</v>
      </c>
      <c r="G335" s="33" t="s">
        <v>3426</v>
      </c>
      <c r="H335" s="32" t="s">
        <v>2414</v>
      </c>
      <c r="I335" s="32" t="s">
        <v>2415</v>
      </c>
      <c r="J335" s="33" t="s">
        <v>2373</v>
      </c>
      <c r="K335" s="32">
        <v>27</v>
      </c>
      <c r="L335" s="35"/>
    </row>
    <row r="336" spans="1:12" ht="26.25" hidden="1" thickBot="1" x14ac:dyDescent="0.3">
      <c r="A336" s="31" t="s">
        <v>86</v>
      </c>
      <c r="B336" s="32" t="s">
        <v>3407</v>
      </c>
      <c r="C336" s="33" t="s">
        <v>2378</v>
      </c>
      <c r="D336" s="33" t="s">
        <v>3423</v>
      </c>
      <c r="E336" s="34" t="s">
        <v>3424</v>
      </c>
      <c r="F336" s="32" t="s">
        <v>3425</v>
      </c>
      <c r="G336" s="33" t="s">
        <v>3427</v>
      </c>
      <c r="H336" s="32" t="s">
        <v>2414</v>
      </c>
      <c r="I336" s="32" t="s">
        <v>2415</v>
      </c>
      <c r="J336" s="33" t="s">
        <v>2373</v>
      </c>
      <c r="K336" s="32">
        <v>22</v>
      </c>
      <c r="L336" s="35"/>
    </row>
    <row r="337" spans="1:12" ht="26.25" hidden="1" thickBot="1" x14ac:dyDescent="0.3">
      <c r="A337" s="31" t="s">
        <v>86</v>
      </c>
      <c r="B337" s="32" t="s">
        <v>3407</v>
      </c>
      <c r="C337" s="33" t="s">
        <v>2378</v>
      </c>
      <c r="D337" s="33" t="s">
        <v>3415</v>
      </c>
      <c r="E337" s="34" t="s">
        <v>3416</v>
      </c>
      <c r="F337" s="32" t="s">
        <v>3417</v>
      </c>
      <c r="G337" s="33" t="s">
        <v>3428</v>
      </c>
      <c r="H337" s="32" t="s">
        <v>2414</v>
      </c>
      <c r="I337" s="32" t="s">
        <v>2415</v>
      </c>
      <c r="J337" s="33" t="s">
        <v>2368</v>
      </c>
      <c r="K337" s="32">
        <v>24</v>
      </c>
      <c r="L337" s="35"/>
    </row>
    <row r="338" spans="1:12" ht="26.25" hidden="1" thickBot="1" x14ac:dyDescent="0.3">
      <c r="A338" s="31" t="s">
        <v>86</v>
      </c>
      <c r="B338" s="32" t="s">
        <v>3407</v>
      </c>
      <c r="C338" s="33" t="s">
        <v>2378</v>
      </c>
      <c r="D338" s="33" t="s">
        <v>3411</v>
      </c>
      <c r="E338" s="34" t="s">
        <v>3412</v>
      </c>
      <c r="F338" s="32" t="s">
        <v>3413</v>
      </c>
      <c r="G338" s="33" t="s">
        <v>3429</v>
      </c>
      <c r="H338" s="32" t="s">
        <v>2414</v>
      </c>
      <c r="I338" s="32" t="s">
        <v>2415</v>
      </c>
      <c r="J338" s="33" t="s">
        <v>2368</v>
      </c>
      <c r="K338" s="32">
        <v>27</v>
      </c>
      <c r="L338" s="35"/>
    </row>
    <row r="339" spans="1:12" ht="26.25" hidden="1" thickBot="1" x14ac:dyDescent="0.3">
      <c r="A339" s="31" t="s">
        <v>86</v>
      </c>
      <c r="B339" s="32" t="s">
        <v>3407</v>
      </c>
      <c r="C339" s="33" t="s">
        <v>2378</v>
      </c>
      <c r="D339" s="33" t="s">
        <v>3423</v>
      </c>
      <c r="E339" s="34" t="s">
        <v>3424</v>
      </c>
      <c r="F339" s="32" t="s">
        <v>3425</v>
      </c>
      <c r="G339" s="33" t="s">
        <v>3430</v>
      </c>
      <c r="H339" s="32" t="s">
        <v>2414</v>
      </c>
      <c r="I339" s="32" t="s">
        <v>2415</v>
      </c>
      <c r="J339" s="33" t="s">
        <v>2375</v>
      </c>
      <c r="K339" s="32">
        <v>23</v>
      </c>
      <c r="L339" s="35"/>
    </row>
    <row r="340" spans="1:12" ht="26.25" hidden="1" thickBot="1" x14ac:dyDescent="0.3">
      <c r="A340" s="31" t="s">
        <v>86</v>
      </c>
      <c r="B340" s="32" t="s">
        <v>3407</v>
      </c>
      <c r="C340" s="33" t="s">
        <v>2378</v>
      </c>
      <c r="D340" s="33" t="s">
        <v>3431</v>
      </c>
      <c r="E340" s="34" t="s">
        <v>3416</v>
      </c>
      <c r="F340" s="32" t="s">
        <v>3417</v>
      </c>
      <c r="G340" s="33" t="s">
        <v>3432</v>
      </c>
      <c r="H340" s="32" t="s">
        <v>2414</v>
      </c>
      <c r="I340" s="32" t="s">
        <v>2415</v>
      </c>
      <c r="J340" s="33" t="s">
        <v>2373</v>
      </c>
      <c r="K340" s="32">
        <v>8</v>
      </c>
      <c r="L340" s="35"/>
    </row>
    <row r="341" spans="1:12" ht="26.25" hidden="1" thickBot="1" x14ac:dyDescent="0.3">
      <c r="A341" s="31" t="s">
        <v>86</v>
      </c>
      <c r="B341" s="32" t="s">
        <v>3407</v>
      </c>
      <c r="C341" s="33" t="s">
        <v>2378</v>
      </c>
      <c r="D341" s="33" t="s">
        <v>3408</v>
      </c>
      <c r="E341" s="34" t="s">
        <v>2578</v>
      </c>
      <c r="F341" s="32" t="s">
        <v>3409</v>
      </c>
      <c r="G341" s="33" t="s">
        <v>3433</v>
      </c>
      <c r="H341" s="32" t="s">
        <v>2475</v>
      </c>
      <c r="I341" s="32" t="s">
        <v>2415</v>
      </c>
      <c r="J341" s="33" t="s">
        <v>2365</v>
      </c>
      <c r="K341" s="32">
        <v>15</v>
      </c>
      <c r="L341" s="36" t="s">
        <v>2578</v>
      </c>
    </row>
    <row r="342" spans="1:12" ht="26.25" hidden="1" thickBot="1" x14ac:dyDescent="0.3">
      <c r="A342" s="31" t="s">
        <v>158</v>
      </c>
      <c r="B342" s="32" t="s">
        <v>1868</v>
      </c>
      <c r="C342" s="33" t="s">
        <v>2376</v>
      </c>
      <c r="D342" s="33" t="s">
        <v>3434</v>
      </c>
      <c r="E342" s="34" t="s">
        <v>3328</v>
      </c>
      <c r="F342" s="32" t="s">
        <v>3435</v>
      </c>
      <c r="G342" s="33" t="s">
        <v>3436</v>
      </c>
      <c r="H342" s="32" t="s">
        <v>2414</v>
      </c>
      <c r="I342" s="32" t="s">
        <v>2415</v>
      </c>
      <c r="J342" s="33" t="s">
        <v>2373</v>
      </c>
      <c r="K342" s="32">
        <v>24</v>
      </c>
      <c r="L342" s="35"/>
    </row>
    <row r="343" spans="1:12" ht="26.25" hidden="1" thickBot="1" x14ac:dyDescent="0.3">
      <c r="A343" s="31" t="s">
        <v>158</v>
      </c>
      <c r="B343" s="32" t="s">
        <v>1868</v>
      </c>
      <c r="C343" s="33" t="s">
        <v>3437</v>
      </c>
      <c r="D343" s="33" t="s">
        <v>3438</v>
      </c>
      <c r="E343" s="34" t="s">
        <v>3439</v>
      </c>
      <c r="F343" s="32" t="s">
        <v>3440</v>
      </c>
      <c r="G343" s="33" t="s">
        <v>3441</v>
      </c>
      <c r="H343" s="32" t="s">
        <v>2414</v>
      </c>
      <c r="I343" s="32" t="s">
        <v>2415</v>
      </c>
      <c r="J343" s="33" t="s">
        <v>2373</v>
      </c>
      <c r="K343" s="32">
        <v>32</v>
      </c>
      <c r="L343" s="35"/>
    </row>
    <row r="344" spans="1:12" ht="15.75" hidden="1" thickBot="1" x14ac:dyDescent="0.3">
      <c r="A344" s="31" t="s">
        <v>158</v>
      </c>
      <c r="B344" s="32" t="s">
        <v>1868</v>
      </c>
      <c r="C344" s="33" t="s">
        <v>2378</v>
      </c>
      <c r="D344" s="33" t="s">
        <v>3442</v>
      </c>
      <c r="E344" s="34" t="s">
        <v>3443</v>
      </c>
      <c r="F344" s="32" t="s">
        <v>3444</v>
      </c>
      <c r="G344" s="33" t="s">
        <v>3445</v>
      </c>
      <c r="H344" s="32" t="s">
        <v>2414</v>
      </c>
      <c r="I344" s="32" t="s">
        <v>2415</v>
      </c>
      <c r="J344" s="33" t="s">
        <v>2373</v>
      </c>
      <c r="K344" s="32">
        <v>22</v>
      </c>
      <c r="L344" s="35"/>
    </row>
    <row r="345" spans="1:12" ht="26.25" hidden="1" thickBot="1" x14ac:dyDescent="0.3">
      <c r="A345" s="31" t="s">
        <v>158</v>
      </c>
      <c r="B345" s="32" t="s">
        <v>1868</v>
      </c>
      <c r="C345" s="33" t="s">
        <v>2378</v>
      </c>
      <c r="D345" s="33" t="s">
        <v>3446</v>
      </c>
      <c r="E345" s="34" t="s">
        <v>3447</v>
      </c>
      <c r="F345" s="32" t="s">
        <v>3448</v>
      </c>
      <c r="G345" s="33" t="s">
        <v>3449</v>
      </c>
      <c r="H345" s="32" t="s">
        <v>2414</v>
      </c>
      <c r="I345" s="32" t="s">
        <v>2671</v>
      </c>
      <c r="J345" s="33" t="s">
        <v>2373</v>
      </c>
      <c r="K345" s="32">
        <v>17</v>
      </c>
      <c r="L345" s="35"/>
    </row>
    <row r="346" spans="1:12" ht="26.25" hidden="1" thickBot="1" x14ac:dyDescent="0.3">
      <c r="A346" s="31" t="s">
        <v>158</v>
      </c>
      <c r="B346" s="32" t="s">
        <v>1868</v>
      </c>
      <c r="C346" s="33" t="s">
        <v>3437</v>
      </c>
      <c r="D346" s="33" t="s">
        <v>3438</v>
      </c>
      <c r="E346" s="34" t="s">
        <v>3439</v>
      </c>
      <c r="F346" s="32" t="s">
        <v>3440</v>
      </c>
      <c r="G346" s="33" t="s">
        <v>3450</v>
      </c>
      <c r="H346" s="32" t="s">
        <v>2414</v>
      </c>
      <c r="I346" s="32" t="s">
        <v>2415</v>
      </c>
      <c r="J346" s="33" t="s">
        <v>2370</v>
      </c>
      <c r="K346" s="32">
        <v>20</v>
      </c>
      <c r="L346" s="36" t="s">
        <v>3451</v>
      </c>
    </row>
    <row r="347" spans="1:12" ht="26.25" hidden="1" thickBot="1" x14ac:dyDescent="0.3">
      <c r="A347" s="31" t="s">
        <v>158</v>
      </c>
      <c r="B347" s="32" t="s">
        <v>1868</v>
      </c>
      <c r="C347" s="33" t="s">
        <v>2374</v>
      </c>
      <c r="D347" s="33" t="s">
        <v>3452</v>
      </c>
      <c r="E347" s="34" t="s">
        <v>3453</v>
      </c>
      <c r="F347" s="32" t="s">
        <v>3454</v>
      </c>
      <c r="G347" s="33" t="s">
        <v>3455</v>
      </c>
      <c r="H347" s="32" t="s">
        <v>2414</v>
      </c>
      <c r="I347" s="32" t="s">
        <v>2415</v>
      </c>
      <c r="J347" s="33" t="s">
        <v>2370</v>
      </c>
      <c r="K347" s="32">
        <v>18</v>
      </c>
      <c r="L347" s="35"/>
    </row>
    <row r="348" spans="1:12" ht="26.25" hidden="1" thickBot="1" x14ac:dyDescent="0.3">
      <c r="A348" s="31" t="s">
        <v>158</v>
      </c>
      <c r="B348" s="32" t="s">
        <v>1868</v>
      </c>
      <c r="C348" s="33" t="s">
        <v>2385</v>
      </c>
      <c r="D348" s="33" t="s">
        <v>3456</v>
      </c>
      <c r="E348" s="34" t="s">
        <v>3457</v>
      </c>
      <c r="F348" s="32" t="s">
        <v>3458</v>
      </c>
      <c r="G348" s="33" t="s">
        <v>3459</v>
      </c>
      <c r="H348" s="32" t="s">
        <v>2414</v>
      </c>
      <c r="I348" s="32" t="s">
        <v>2415</v>
      </c>
      <c r="J348" s="33" t="s">
        <v>2370</v>
      </c>
      <c r="K348" s="32">
        <v>16</v>
      </c>
      <c r="L348" s="35"/>
    </row>
    <row r="349" spans="1:12" ht="26.25" hidden="1" thickBot="1" x14ac:dyDescent="0.3">
      <c r="A349" s="31" t="s">
        <v>158</v>
      </c>
      <c r="B349" s="32" t="s">
        <v>1868</v>
      </c>
      <c r="C349" s="33" t="s">
        <v>2378</v>
      </c>
      <c r="D349" s="33" t="s">
        <v>3460</v>
      </c>
      <c r="E349" s="34" t="s">
        <v>3461</v>
      </c>
      <c r="F349" s="32" t="s">
        <v>3462</v>
      </c>
      <c r="G349" s="33" t="s">
        <v>3463</v>
      </c>
      <c r="H349" s="32" t="s">
        <v>2414</v>
      </c>
      <c r="I349" s="32" t="s">
        <v>2415</v>
      </c>
      <c r="J349" s="33" t="s">
        <v>2365</v>
      </c>
      <c r="K349" s="32">
        <v>11</v>
      </c>
      <c r="L349" s="35"/>
    </row>
    <row r="350" spans="1:12" ht="26.25" hidden="1" thickBot="1" x14ac:dyDescent="0.3">
      <c r="A350" s="31" t="s">
        <v>158</v>
      </c>
      <c r="B350" s="32" t="s">
        <v>1868</v>
      </c>
      <c r="C350" s="33" t="s">
        <v>2385</v>
      </c>
      <c r="D350" s="33" t="s">
        <v>3456</v>
      </c>
      <c r="E350" s="34" t="s">
        <v>3457</v>
      </c>
      <c r="F350" s="32" t="s">
        <v>3458</v>
      </c>
      <c r="G350" s="33" t="s">
        <v>3464</v>
      </c>
      <c r="H350" s="32" t="s">
        <v>2414</v>
      </c>
      <c r="I350" s="32" t="s">
        <v>2415</v>
      </c>
      <c r="J350" s="33" t="s">
        <v>2373</v>
      </c>
      <c r="K350" s="32">
        <v>23</v>
      </c>
      <c r="L350" s="35"/>
    </row>
    <row r="351" spans="1:12" ht="26.25" hidden="1" thickBot="1" x14ac:dyDescent="0.3">
      <c r="A351" s="31" t="s">
        <v>158</v>
      </c>
      <c r="B351" s="32" t="s">
        <v>1868</v>
      </c>
      <c r="C351" s="33" t="s">
        <v>2374</v>
      </c>
      <c r="D351" s="33" t="s">
        <v>3452</v>
      </c>
      <c r="E351" s="34" t="s">
        <v>3453</v>
      </c>
      <c r="F351" s="32" t="s">
        <v>3454</v>
      </c>
      <c r="G351" s="33" t="s">
        <v>3465</v>
      </c>
      <c r="H351" s="32" t="s">
        <v>2414</v>
      </c>
      <c r="I351" s="32" t="s">
        <v>2415</v>
      </c>
      <c r="J351" s="33" t="s">
        <v>2365</v>
      </c>
      <c r="K351" s="32">
        <v>16</v>
      </c>
      <c r="L351" s="35"/>
    </row>
    <row r="352" spans="1:12" ht="26.25" hidden="1" thickBot="1" x14ac:dyDescent="0.3">
      <c r="A352" s="31" t="s">
        <v>158</v>
      </c>
      <c r="B352" s="32" t="s">
        <v>1868</v>
      </c>
      <c r="C352" s="33" t="s">
        <v>2376</v>
      </c>
      <c r="D352" s="33" t="s">
        <v>3434</v>
      </c>
      <c r="E352" s="34" t="s">
        <v>3328</v>
      </c>
      <c r="F352" s="32" t="s">
        <v>3435</v>
      </c>
      <c r="G352" s="33" t="s">
        <v>3466</v>
      </c>
      <c r="H352" s="32" t="s">
        <v>2414</v>
      </c>
      <c r="I352" s="32" t="s">
        <v>2415</v>
      </c>
      <c r="J352" s="33" t="s">
        <v>2370</v>
      </c>
      <c r="K352" s="32">
        <v>15</v>
      </c>
      <c r="L352" s="35"/>
    </row>
    <row r="353" spans="1:12" ht="26.25" hidden="1" thickBot="1" x14ac:dyDescent="0.3">
      <c r="A353" s="31" t="s">
        <v>158</v>
      </c>
      <c r="B353" s="32" t="s">
        <v>1868</v>
      </c>
      <c r="C353" s="33" t="s">
        <v>2378</v>
      </c>
      <c r="D353" s="33" t="s">
        <v>3460</v>
      </c>
      <c r="E353" s="34" t="s">
        <v>3461</v>
      </c>
      <c r="F353" s="32" t="s">
        <v>3462</v>
      </c>
      <c r="G353" s="33" t="s">
        <v>3467</v>
      </c>
      <c r="H353" s="32" t="s">
        <v>2414</v>
      </c>
      <c r="I353" s="32" t="s">
        <v>2415</v>
      </c>
      <c r="J353" s="33" t="s">
        <v>2370</v>
      </c>
      <c r="K353" s="32">
        <v>8</v>
      </c>
      <c r="L353" s="35"/>
    </row>
    <row r="354" spans="1:12" ht="26.25" hidden="1" thickBot="1" x14ac:dyDescent="0.3">
      <c r="A354" s="31" t="s">
        <v>158</v>
      </c>
      <c r="B354" s="32" t="s">
        <v>1868</v>
      </c>
      <c r="C354" s="33" t="s">
        <v>2378</v>
      </c>
      <c r="D354" s="33" t="s">
        <v>3460</v>
      </c>
      <c r="E354" s="34" t="s">
        <v>3461</v>
      </c>
      <c r="F354" s="32" t="s">
        <v>3462</v>
      </c>
      <c r="G354" s="33" t="s">
        <v>3468</v>
      </c>
      <c r="H354" s="32" t="s">
        <v>2414</v>
      </c>
      <c r="I354" s="32" t="s">
        <v>2415</v>
      </c>
      <c r="J354" s="33" t="s">
        <v>2373</v>
      </c>
      <c r="K354" s="32">
        <v>22</v>
      </c>
      <c r="L354" s="35"/>
    </row>
    <row r="355" spans="1:12" ht="26.25" hidden="1" thickBot="1" x14ac:dyDescent="0.3">
      <c r="A355" s="31" t="s">
        <v>158</v>
      </c>
      <c r="B355" s="32" t="s">
        <v>1868</v>
      </c>
      <c r="C355" s="33" t="s">
        <v>2374</v>
      </c>
      <c r="D355" s="33" t="s">
        <v>3452</v>
      </c>
      <c r="E355" s="34" t="s">
        <v>3453</v>
      </c>
      <c r="F355" s="32" t="s">
        <v>3454</v>
      </c>
      <c r="G355" s="33" t="s">
        <v>3469</v>
      </c>
      <c r="H355" s="32" t="s">
        <v>2414</v>
      </c>
      <c r="I355" s="32" t="s">
        <v>2415</v>
      </c>
      <c r="J355" s="33" t="s">
        <v>2368</v>
      </c>
      <c r="K355" s="32">
        <v>39</v>
      </c>
      <c r="L355" s="35"/>
    </row>
    <row r="356" spans="1:12" ht="26.25" hidden="1" thickBot="1" x14ac:dyDescent="0.3">
      <c r="A356" s="31" t="s">
        <v>158</v>
      </c>
      <c r="B356" s="32" t="s">
        <v>1868</v>
      </c>
      <c r="C356" s="33" t="s">
        <v>2385</v>
      </c>
      <c r="D356" s="33" t="s">
        <v>3456</v>
      </c>
      <c r="E356" s="34" t="s">
        <v>3457</v>
      </c>
      <c r="F356" s="32" t="s">
        <v>3458</v>
      </c>
      <c r="G356" s="33" t="s">
        <v>3470</v>
      </c>
      <c r="H356" s="32" t="s">
        <v>2414</v>
      </c>
      <c r="I356" s="32" t="s">
        <v>2415</v>
      </c>
      <c r="J356" s="33" t="s">
        <v>2368</v>
      </c>
      <c r="K356" s="32">
        <v>33</v>
      </c>
      <c r="L356" s="35"/>
    </row>
    <row r="357" spans="1:12" ht="26.25" hidden="1" thickBot="1" x14ac:dyDescent="0.3">
      <c r="A357" s="31" t="s">
        <v>158</v>
      </c>
      <c r="B357" s="32" t="s">
        <v>1868</v>
      </c>
      <c r="C357" s="33" t="s">
        <v>2376</v>
      </c>
      <c r="D357" s="33" t="s">
        <v>3434</v>
      </c>
      <c r="E357" s="34" t="s">
        <v>3328</v>
      </c>
      <c r="F357" s="32" t="s">
        <v>3435</v>
      </c>
      <c r="G357" s="33" t="s">
        <v>3471</v>
      </c>
      <c r="H357" s="32" t="s">
        <v>2414</v>
      </c>
      <c r="I357" s="32" t="s">
        <v>2415</v>
      </c>
      <c r="J357" s="33" t="s">
        <v>2368</v>
      </c>
      <c r="K357" s="32">
        <v>17</v>
      </c>
      <c r="L357" s="35"/>
    </row>
    <row r="358" spans="1:12" ht="26.25" hidden="1" thickBot="1" x14ac:dyDescent="0.3">
      <c r="A358" s="31" t="s">
        <v>158</v>
      </c>
      <c r="B358" s="32" t="s">
        <v>1868</v>
      </c>
      <c r="C358" s="33" t="s">
        <v>2378</v>
      </c>
      <c r="D358" s="33" t="s">
        <v>3460</v>
      </c>
      <c r="E358" s="34" t="s">
        <v>3461</v>
      </c>
      <c r="F358" s="32" t="s">
        <v>3462</v>
      </c>
      <c r="G358" s="33" t="s">
        <v>3472</v>
      </c>
      <c r="H358" s="32" t="s">
        <v>2414</v>
      </c>
      <c r="I358" s="32" t="s">
        <v>2415</v>
      </c>
      <c r="J358" s="33" t="s">
        <v>2368</v>
      </c>
      <c r="K358" s="32">
        <v>20</v>
      </c>
      <c r="L358" s="35"/>
    </row>
    <row r="359" spans="1:12" ht="26.25" hidden="1" thickBot="1" x14ac:dyDescent="0.3">
      <c r="A359" s="31" t="s">
        <v>158</v>
      </c>
      <c r="B359" s="32" t="s">
        <v>1868</v>
      </c>
      <c r="C359" s="33" t="s">
        <v>2374</v>
      </c>
      <c r="D359" s="33" t="s">
        <v>3452</v>
      </c>
      <c r="E359" s="34" t="s">
        <v>3453</v>
      </c>
      <c r="F359" s="32" t="s">
        <v>3454</v>
      </c>
      <c r="G359" s="33" t="s">
        <v>3473</v>
      </c>
      <c r="H359" s="32" t="s">
        <v>2414</v>
      </c>
      <c r="I359" s="32" t="s">
        <v>2415</v>
      </c>
      <c r="J359" s="33" t="s">
        <v>2373</v>
      </c>
      <c r="K359" s="32">
        <v>37</v>
      </c>
      <c r="L359" s="35"/>
    </row>
    <row r="360" spans="1:12" ht="26.25" hidden="1" thickBot="1" x14ac:dyDescent="0.3">
      <c r="A360" s="31" t="s">
        <v>158</v>
      </c>
      <c r="B360" s="32" t="s">
        <v>1868</v>
      </c>
      <c r="C360" s="33" t="s">
        <v>3437</v>
      </c>
      <c r="D360" s="33" t="s">
        <v>3474</v>
      </c>
      <c r="E360" s="34" t="s">
        <v>3439</v>
      </c>
      <c r="F360" s="32" t="s">
        <v>3440</v>
      </c>
      <c r="G360" s="33" t="s">
        <v>3475</v>
      </c>
      <c r="H360" s="32" t="s">
        <v>2414</v>
      </c>
      <c r="I360" s="32" t="s">
        <v>2415</v>
      </c>
      <c r="J360" s="33" t="s">
        <v>2365</v>
      </c>
      <c r="K360" s="32">
        <v>13</v>
      </c>
      <c r="L360" s="35"/>
    </row>
    <row r="361" spans="1:12" ht="26.25" hidden="1" thickBot="1" x14ac:dyDescent="0.3">
      <c r="A361" s="31" t="s">
        <v>158</v>
      </c>
      <c r="B361" s="32" t="s">
        <v>1868</v>
      </c>
      <c r="C361" s="33" t="s">
        <v>3437</v>
      </c>
      <c r="D361" s="33" t="s">
        <v>3474</v>
      </c>
      <c r="E361" s="34" t="s">
        <v>3439</v>
      </c>
      <c r="F361" s="32" t="s">
        <v>3440</v>
      </c>
      <c r="G361" s="33" t="s">
        <v>3476</v>
      </c>
      <c r="H361" s="32" t="s">
        <v>2414</v>
      </c>
      <c r="I361" s="32" t="s">
        <v>2415</v>
      </c>
      <c r="J361" s="33" t="s">
        <v>2367</v>
      </c>
      <c r="K361" s="32">
        <v>16</v>
      </c>
      <c r="L361" s="35"/>
    </row>
    <row r="362" spans="1:12" ht="26.25" hidden="1" thickBot="1" x14ac:dyDescent="0.3">
      <c r="A362" s="31" t="s">
        <v>158</v>
      </c>
      <c r="B362" s="32" t="s">
        <v>1868</v>
      </c>
      <c r="C362" s="33" t="s">
        <v>2378</v>
      </c>
      <c r="D362" s="33" t="s">
        <v>3460</v>
      </c>
      <c r="E362" s="34" t="s">
        <v>3461</v>
      </c>
      <c r="F362" s="32" t="s">
        <v>3462</v>
      </c>
      <c r="G362" s="33" t="s">
        <v>3477</v>
      </c>
      <c r="H362" s="32" t="s">
        <v>2414</v>
      </c>
      <c r="I362" s="32" t="s">
        <v>2415</v>
      </c>
      <c r="J362" s="33" t="s">
        <v>2367</v>
      </c>
      <c r="K362" s="32">
        <v>8</v>
      </c>
      <c r="L362" s="35"/>
    </row>
    <row r="363" spans="1:12" ht="26.25" hidden="1" thickBot="1" x14ac:dyDescent="0.3">
      <c r="A363" s="31" t="s">
        <v>158</v>
      </c>
      <c r="B363" s="32" t="s">
        <v>1868</v>
      </c>
      <c r="C363" s="33" t="s">
        <v>2385</v>
      </c>
      <c r="D363" s="33" t="s">
        <v>3456</v>
      </c>
      <c r="E363" s="34" t="s">
        <v>3457</v>
      </c>
      <c r="F363" s="32" t="s">
        <v>3458</v>
      </c>
      <c r="G363" s="33" t="s">
        <v>3478</v>
      </c>
      <c r="H363" s="32" t="s">
        <v>2414</v>
      </c>
      <c r="I363" s="32" t="s">
        <v>2415</v>
      </c>
      <c r="J363" s="33" t="s">
        <v>2373</v>
      </c>
      <c r="K363" s="32">
        <v>19</v>
      </c>
      <c r="L363" s="35"/>
    </row>
    <row r="364" spans="1:12" ht="26.25" hidden="1" thickBot="1" x14ac:dyDescent="0.3">
      <c r="A364" s="31" t="s">
        <v>158</v>
      </c>
      <c r="B364" s="32" t="s">
        <v>1868</v>
      </c>
      <c r="C364" s="33" t="s">
        <v>2385</v>
      </c>
      <c r="D364" s="33" t="s">
        <v>3456</v>
      </c>
      <c r="E364" s="34" t="s">
        <v>3457</v>
      </c>
      <c r="F364" s="32" t="s">
        <v>3458</v>
      </c>
      <c r="G364" s="33" t="s">
        <v>3479</v>
      </c>
      <c r="H364" s="32" t="s">
        <v>2414</v>
      </c>
      <c r="I364" s="32" t="s">
        <v>2415</v>
      </c>
      <c r="J364" s="33" t="s">
        <v>2375</v>
      </c>
      <c r="K364" s="32">
        <v>17</v>
      </c>
      <c r="L364" s="35"/>
    </row>
    <row r="365" spans="1:12" ht="26.25" hidden="1" thickBot="1" x14ac:dyDescent="0.3">
      <c r="A365" s="31" t="s">
        <v>158</v>
      </c>
      <c r="B365" s="32" t="s">
        <v>1868</v>
      </c>
      <c r="C365" s="33" t="s">
        <v>2374</v>
      </c>
      <c r="D365" s="33" t="s">
        <v>3452</v>
      </c>
      <c r="E365" s="34" t="s">
        <v>3453</v>
      </c>
      <c r="F365" s="32" t="s">
        <v>3454</v>
      </c>
      <c r="G365" s="33" t="s">
        <v>3480</v>
      </c>
      <c r="H365" s="32" t="s">
        <v>2414</v>
      </c>
      <c r="I365" s="32" t="s">
        <v>2415</v>
      </c>
      <c r="J365" s="33" t="s">
        <v>2375</v>
      </c>
      <c r="K365" s="32">
        <v>40</v>
      </c>
      <c r="L365" s="35"/>
    </row>
    <row r="366" spans="1:12" ht="15.75" hidden="1" thickBot="1" x14ac:dyDescent="0.3">
      <c r="A366" s="31" t="s">
        <v>158</v>
      </c>
      <c r="B366" s="32" t="s">
        <v>1868</v>
      </c>
      <c r="C366" s="33" t="s">
        <v>2378</v>
      </c>
      <c r="D366" s="33" t="s">
        <v>3442</v>
      </c>
      <c r="E366" s="34" t="s">
        <v>3443</v>
      </c>
      <c r="F366" s="32" t="s">
        <v>3444</v>
      </c>
      <c r="G366" s="33" t="s">
        <v>3481</v>
      </c>
      <c r="H366" s="32" t="s">
        <v>2414</v>
      </c>
      <c r="I366" s="32" t="s">
        <v>2415</v>
      </c>
      <c r="J366" s="33" t="s">
        <v>2375</v>
      </c>
      <c r="K366" s="32">
        <v>26</v>
      </c>
      <c r="L366" s="35"/>
    </row>
    <row r="367" spans="1:12" ht="15.75" hidden="1" thickBot="1" x14ac:dyDescent="0.3">
      <c r="A367" s="31" t="s">
        <v>158</v>
      </c>
      <c r="B367" s="32" t="s">
        <v>1868</v>
      </c>
      <c r="C367" s="33" t="s">
        <v>2374</v>
      </c>
      <c r="D367" s="33" t="s">
        <v>3482</v>
      </c>
      <c r="E367" s="34" t="s">
        <v>3483</v>
      </c>
      <c r="F367" s="32" t="s">
        <v>3484</v>
      </c>
      <c r="G367" s="33" t="s">
        <v>3485</v>
      </c>
      <c r="H367" s="32" t="s">
        <v>2475</v>
      </c>
      <c r="I367" s="32" t="s">
        <v>2415</v>
      </c>
      <c r="J367" s="33" t="s">
        <v>2370</v>
      </c>
      <c r="K367" s="32">
        <v>29</v>
      </c>
      <c r="L367" s="36" t="s">
        <v>3486</v>
      </c>
    </row>
    <row r="368" spans="1:12" ht="15.75" hidden="1" thickBot="1" x14ac:dyDescent="0.3">
      <c r="A368" s="31" t="s">
        <v>158</v>
      </c>
      <c r="B368" s="32" t="s">
        <v>1868</v>
      </c>
      <c r="C368" s="33" t="s">
        <v>2378</v>
      </c>
      <c r="D368" s="33" t="s">
        <v>3487</v>
      </c>
      <c r="E368" s="34" t="s">
        <v>3488</v>
      </c>
      <c r="F368" s="32" t="s">
        <v>3489</v>
      </c>
      <c r="G368" s="33" t="s">
        <v>3490</v>
      </c>
      <c r="H368" s="32" t="s">
        <v>2475</v>
      </c>
      <c r="I368" s="32" t="s">
        <v>2415</v>
      </c>
      <c r="J368" s="33" t="s">
        <v>2373</v>
      </c>
      <c r="K368" s="32">
        <v>22</v>
      </c>
      <c r="L368" s="36" t="s">
        <v>3486</v>
      </c>
    </row>
    <row r="369" spans="1:12" ht="15.75" hidden="1" thickBot="1" x14ac:dyDescent="0.3">
      <c r="A369" s="31" t="s">
        <v>158</v>
      </c>
      <c r="B369" s="32" t="s">
        <v>1868</v>
      </c>
      <c r="C369" s="33" t="s">
        <v>2374</v>
      </c>
      <c r="D369" s="33" t="s">
        <v>3491</v>
      </c>
      <c r="E369" s="34" t="s">
        <v>2273</v>
      </c>
      <c r="F369" s="32" t="s">
        <v>3492</v>
      </c>
      <c r="G369" s="33" t="s">
        <v>3493</v>
      </c>
      <c r="H369" s="32" t="s">
        <v>2475</v>
      </c>
      <c r="I369" s="32" t="s">
        <v>2415</v>
      </c>
      <c r="J369" s="33" t="s">
        <v>2373</v>
      </c>
      <c r="K369" s="32">
        <v>17</v>
      </c>
      <c r="L369" s="36" t="s">
        <v>3486</v>
      </c>
    </row>
    <row r="370" spans="1:12" ht="26.25" hidden="1" thickBot="1" x14ac:dyDescent="0.3">
      <c r="A370" s="31" t="s">
        <v>158</v>
      </c>
      <c r="B370" s="32" t="s">
        <v>1868</v>
      </c>
      <c r="C370" s="33" t="s">
        <v>2374</v>
      </c>
      <c r="D370" s="33" t="s">
        <v>3494</v>
      </c>
      <c r="E370" s="34" t="s">
        <v>3495</v>
      </c>
      <c r="F370" s="32" t="s">
        <v>3496</v>
      </c>
      <c r="G370" s="33" t="s">
        <v>3497</v>
      </c>
      <c r="H370" s="32" t="s">
        <v>2475</v>
      </c>
      <c r="I370" s="32" t="s">
        <v>2415</v>
      </c>
      <c r="J370" s="33" t="s">
        <v>2365</v>
      </c>
      <c r="K370" s="32">
        <v>16</v>
      </c>
      <c r="L370" s="36" t="s">
        <v>3486</v>
      </c>
    </row>
    <row r="371" spans="1:12" ht="15.75" hidden="1" thickBot="1" x14ac:dyDescent="0.3">
      <c r="A371" s="31" t="s">
        <v>158</v>
      </c>
      <c r="B371" s="32" t="s">
        <v>1868</v>
      </c>
      <c r="C371" s="33" t="s">
        <v>2374</v>
      </c>
      <c r="D371" s="33" t="s">
        <v>3498</v>
      </c>
      <c r="E371" s="34" t="s">
        <v>2270</v>
      </c>
      <c r="F371" s="32" t="s">
        <v>3499</v>
      </c>
      <c r="G371" s="33" t="s">
        <v>3500</v>
      </c>
      <c r="H371" s="32" t="s">
        <v>2475</v>
      </c>
      <c r="I371" s="32" t="s">
        <v>2415</v>
      </c>
      <c r="J371" s="33" t="s">
        <v>2365</v>
      </c>
      <c r="K371" s="32">
        <v>16</v>
      </c>
      <c r="L371" s="36" t="s">
        <v>3501</v>
      </c>
    </row>
    <row r="372" spans="1:12" ht="26.25" hidden="1" thickBot="1" x14ac:dyDescent="0.3">
      <c r="A372" s="31" t="s">
        <v>158</v>
      </c>
      <c r="B372" s="32" t="s">
        <v>1868</v>
      </c>
      <c r="C372" s="33" t="s">
        <v>2376</v>
      </c>
      <c r="D372" s="33" t="s">
        <v>3502</v>
      </c>
      <c r="E372" s="34" t="s">
        <v>2271</v>
      </c>
      <c r="F372" s="32" t="s">
        <v>3503</v>
      </c>
      <c r="G372" s="33" t="s">
        <v>3504</v>
      </c>
      <c r="H372" s="32" t="s">
        <v>2475</v>
      </c>
      <c r="I372" s="32" t="s">
        <v>2415</v>
      </c>
      <c r="J372" s="33" t="s">
        <v>2368</v>
      </c>
      <c r="K372" s="32">
        <v>11</v>
      </c>
      <c r="L372" s="35"/>
    </row>
    <row r="373" spans="1:12" ht="15.75" hidden="1" thickBot="1" x14ac:dyDescent="0.3">
      <c r="A373" s="31" t="s">
        <v>158</v>
      </c>
      <c r="B373" s="32" t="s">
        <v>1868</v>
      </c>
      <c r="C373" s="33" t="s">
        <v>2374</v>
      </c>
      <c r="D373" s="33" t="s">
        <v>3505</v>
      </c>
      <c r="E373" s="34" t="s">
        <v>3506</v>
      </c>
      <c r="F373" s="32" t="s">
        <v>3507</v>
      </c>
      <c r="G373" s="33" t="s">
        <v>3508</v>
      </c>
      <c r="H373" s="32" t="s">
        <v>2475</v>
      </c>
      <c r="I373" s="32" t="s">
        <v>2415</v>
      </c>
      <c r="J373" s="33" t="s">
        <v>2365</v>
      </c>
      <c r="K373" s="32">
        <v>20</v>
      </c>
      <c r="L373" s="36" t="s">
        <v>3506</v>
      </c>
    </row>
    <row r="374" spans="1:12" ht="15.75" hidden="1" thickBot="1" x14ac:dyDescent="0.3">
      <c r="A374" s="31" t="s">
        <v>158</v>
      </c>
      <c r="B374" s="32" t="s">
        <v>1868</v>
      </c>
      <c r="C374" s="33" t="s">
        <v>2374</v>
      </c>
      <c r="D374" s="33" t="s">
        <v>3509</v>
      </c>
      <c r="E374" s="34" t="s">
        <v>2272</v>
      </c>
      <c r="F374" s="32" t="s">
        <v>3510</v>
      </c>
      <c r="G374" s="33" t="s">
        <v>3511</v>
      </c>
      <c r="H374" s="32" t="s">
        <v>2475</v>
      </c>
      <c r="I374" s="32" t="s">
        <v>2415</v>
      </c>
      <c r="J374" s="33" t="s">
        <v>2367</v>
      </c>
      <c r="K374" s="32">
        <v>22</v>
      </c>
      <c r="L374" s="36" t="s">
        <v>3486</v>
      </c>
    </row>
    <row r="375" spans="1:12" ht="15.75" hidden="1" thickBot="1" x14ac:dyDescent="0.3">
      <c r="A375" s="31" t="s">
        <v>158</v>
      </c>
      <c r="B375" s="32" t="s">
        <v>1868</v>
      </c>
      <c r="C375" s="33" t="s">
        <v>2374</v>
      </c>
      <c r="D375" s="33" t="s">
        <v>3498</v>
      </c>
      <c r="E375" s="34" t="s">
        <v>2270</v>
      </c>
      <c r="F375" s="32" t="s">
        <v>3499</v>
      </c>
      <c r="G375" s="33" t="s">
        <v>3512</v>
      </c>
      <c r="H375" s="32" t="s">
        <v>2475</v>
      </c>
      <c r="I375" s="32" t="s">
        <v>2415</v>
      </c>
      <c r="J375" s="33" t="s">
        <v>2375</v>
      </c>
      <c r="K375" s="32">
        <v>20</v>
      </c>
      <c r="L375" s="36" t="s">
        <v>3501</v>
      </c>
    </row>
    <row r="376" spans="1:12" ht="15.75" hidden="1" thickBot="1" x14ac:dyDescent="0.3">
      <c r="A376" s="31" t="s">
        <v>158</v>
      </c>
      <c r="B376" s="32" t="s">
        <v>1868</v>
      </c>
      <c r="C376" s="33" t="s">
        <v>2374</v>
      </c>
      <c r="D376" s="33" t="s">
        <v>3482</v>
      </c>
      <c r="E376" s="34" t="s">
        <v>3483</v>
      </c>
      <c r="F376" s="32" t="s">
        <v>3484</v>
      </c>
      <c r="G376" s="33" t="s">
        <v>3513</v>
      </c>
      <c r="H376" s="32" t="s">
        <v>2475</v>
      </c>
      <c r="I376" s="32" t="s">
        <v>2415</v>
      </c>
      <c r="J376" s="33" t="s">
        <v>2373</v>
      </c>
      <c r="K376" s="32">
        <v>32</v>
      </c>
      <c r="L376" s="36" t="s">
        <v>3486</v>
      </c>
    </row>
    <row r="377" spans="1:12" ht="26.25" hidden="1" thickBot="1" x14ac:dyDescent="0.3">
      <c r="A377" s="31" t="s">
        <v>158</v>
      </c>
      <c r="B377" s="32" t="s">
        <v>1868</v>
      </c>
      <c r="C377" s="33" t="s">
        <v>2378</v>
      </c>
      <c r="D377" s="33" t="s">
        <v>3514</v>
      </c>
      <c r="E377" s="34" t="s">
        <v>3488</v>
      </c>
      <c r="F377" s="32" t="s">
        <v>3515</v>
      </c>
      <c r="G377" s="33" t="s">
        <v>3516</v>
      </c>
      <c r="H377" s="32" t="s">
        <v>2475</v>
      </c>
      <c r="I377" s="32" t="s">
        <v>2415</v>
      </c>
      <c r="J377" s="33" t="s">
        <v>2375</v>
      </c>
      <c r="K377" s="32">
        <v>21</v>
      </c>
      <c r="L377" s="36" t="s">
        <v>3517</v>
      </c>
    </row>
    <row r="378" spans="1:12" ht="15.75" hidden="1" thickBot="1" x14ac:dyDescent="0.3">
      <c r="A378" s="31" t="s">
        <v>158</v>
      </c>
      <c r="B378" s="32" t="s">
        <v>1868</v>
      </c>
      <c r="C378" s="33" t="s">
        <v>2374</v>
      </c>
      <c r="D378" s="33" t="s">
        <v>3518</v>
      </c>
      <c r="E378" s="34" t="s">
        <v>3519</v>
      </c>
      <c r="F378" s="32" t="s">
        <v>3520</v>
      </c>
      <c r="G378" s="33" t="s">
        <v>3521</v>
      </c>
      <c r="H378" s="32" t="s">
        <v>2475</v>
      </c>
      <c r="I378" s="32" t="s">
        <v>2415</v>
      </c>
      <c r="J378" s="33" t="s">
        <v>2373</v>
      </c>
      <c r="K378" s="32">
        <v>22</v>
      </c>
      <c r="L378" s="36" t="s">
        <v>3519</v>
      </c>
    </row>
    <row r="379" spans="1:12" ht="15.75" hidden="1" thickBot="1" x14ac:dyDescent="0.3">
      <c r="A379" s="31" t="s">
        <v>158</v>
      </c>
      <c r="B379" s="32" t="s">
        <v>428</v>
      </c>
      <c r="C379" s="33" t="s">
        <v>2378</v>
      </c>
      <c r="D379" s="33" t="s">
        <v>3522</v>
      </c>
      <c r="E379" s="34" t="s">
        <v>3523</v>
      </c>
      <c r="F379" s="32" t="s">
        <v>3524</v>
      </c>
      <c r="G379" s="33" t="s">
        <v>3525</v>
      </c>
      <c r="H379" s="32" t="s">
        <v>2414</v>
      </c>
      <c r="I379" s="32" t="s">
        <v>2415</v>
      </c>
      <c r="J379" s="33" t="s">
        <v>2373</v>
      </c>
      <c r="K379" s="32">
        <v>24</v>
      </c>
      <c r="L379" s="36" t="s">
        <v>3526</v>
      </c>
    </row>
    <row r="380" spans="1:12" ht="15.75" hidden="1" thickBot="1" x14ac:dyDescent="0.3">
      <c r="A380" s="31" t="s">
        <v>158</v>
      </c>
      <c r="B380" s="32" t="s">
        <v>428</v>
      </c>
      <c r="C380" s="33" t="s">
        <v>2376</v>
      </c>
      <c r="D380" s="33" t="s">
        <v>3527</v>
      </c>
      <c r="E380" s="34" t="s">
        <v>3328</v>
      </c>
      <c r="F380" s="32" t="s">
        <v>3528</v>
      </c>
      <c r="G380" s="33" t="s">
        <v>3529</v>
      </c>
      <c r="H380" s="32" t="s">
        <v>2414</v>
      </c>
      <c r="I380" s="32" t="s">
        <v>2415</v>
      </c>
      <c r="J380" s="33" t="s">
        <v>2373</v>
      </c>
      <c r="K380" s="32">
        <v>14</v>
      </c>
      <c r="L380" s="36" t="s">
        <v>3526</v>
      </c>
    </row>
    <row r="381" spans="1:12" ht="15.75" hidden="1" thickBot="1" x14ac:dyDescent="0.3">
      <c r="A381" s="31" t="s">
        <v>158</v>
      </c>
      <c r="B381" s="32" t="s">
        <v>428</v>
      </c>
      <c r="C381" s="33" t="s">
        <v>2369</v>
      </c>
      <c r="D381" s="33" t="s">
        <v>3530</v>
      </c>
      <c r="E381" s="34" t="s">
        <v>3531</v>
      </c>
      <c r="F381" s="32" t="s">
        <v>3532</v>
      </c>
      <c r="G381" s="33" t="s">
        <v>3533</v>
      </c>
      <c r="H381" s="32" t="s">
        <v>2414</v>
      </c>
      <c r="I381" s="32" t="s">
        <v>2415</v>
      </c>
      <c r="J381" s="33" t="s">
        <v>2373</v>
      </c>
      <c r="K381" s="32">
        <v>19</v>
      </c>
      <c r="L381" s="36" t="s">
        <v>3526</v>
      </c>
    </row>
    <row r="382" spans="1:12" ht="15.75" hidden="1" thickBot="1" x14ac:dyDescent="0.3">
      <c r="A382" s="31" t="s">
        <v>158</v>
      </c>
      <c r="B382" s="32" t="s">
        <v>428</v>
      </c>
      <c r="C382" s="33" t="s">
        <v>2369</v>
      </c>
      <c r="D382" s="33" t="s">
        <v>3534</v>
      </c>
      <c r="E382" s="34" t="s">
        <v>3535</v>
      </c>
      <c r="F382" s="32" t="s">
        <v>3536</v>
      </c>
      <c r="G382" s="33" t="s">
        <v>3537</v>
      </c>
      <c r="H382" s="32" t="s">
        <v>2414</v>
      </c>
      <c r="I382" s="32" t="s">
        <v>2415</v>
      </c>
      <c r="J382" s="33" t="s">
        <v>2373</v>
      </c>
      <c r="K382" s="32">
        <v>34</v>
      </c>
      <c r="L382" s="36" t="s">
        <v>3526</v>
      </c>
    </row>
    <row r="383" spans="1:12" ht="15.75" hidden="1" thickBot="1" x14ac:dyDescent="0.3">
      <c r="A383" s="31" t="s">
        <v>158</v>
      </c>
      <c r="B383" s="32" t="s">
        <v>428</v>
      </c>
      <c r="C383" s="33" t="s">
        <v>2376</v>
      </c>
      <c r="D383" s="33" t="s">
        <v>3527</v>
      </c>
      <c r="E383" s="34" t="s">
        <v>3328</v>
      </c>
      <c r="F383" s="32" t="s">
        <v>3528</v>
      </c>
      <c r="G383" s="33" t="s">
        <v>3538</v>
      </c>
      <c r="H383" s="32" t="s">
        <v>2414</v>
      </c>
      <c r="I383" s="32" t="s">
        <v>2415</v>
      </c>
      <c r="J383" s="33" t="s">
        <v>2368</v>
      </c>
      <c r="K383" s="32">
        <v>13</v>
      </c>
      <c r="L383" s="35"/>
    </row>
    <row r="384" spans="1:12" ht="15.75" hidden="1" thickBot="1" x14ac:dyDescent="0.3">
      <c r="A384" s="31" t="s">
        <v>158</v>
      </c>
      <c r="B384" s="32" t="s">
        <v>428</v>
      </c>
      <c r="C384" s="33" t="s">
        <v>2369</v>
      </c>
      <c r="D384" s="33" t="s">
        <v>3530</v>
      </c>
      <c r="E384" s="34" t="s">
        <v>3531</v>
      </c>
      <c r="F384" s="32" t="s">
        <v>3532</v>
      </c>
      <c r="G384" s="33" t="s">
        <v>3539</v>
      </c>
      <c r="H384" s="32" t="s">
        <v>2414</v>
      </c>
      <c r="I384" s="32" t="s">
        <v>2415</v>
      </c>
      <c r="J384" s="33" t="s">
        <v>2368</v>
      </c>
      <c r="K384" s="32">
        <v>16</v>
      </c>
      <c r="L384" s="35"/>
    </row>
    <row r="385" spans="1:12" ht="15.75" hidden="1" thickBot="1" x14ac:dyDescent="0.3">
      <c r="A385" s="31" t="s">
        <v>158</v>
      </c>
      <c r="B385" s="32" t="s">
        <v>428</v>
      </c>
      <c r="C385" s="33" t="s">
        <v>2369</v>
      </c>
      <c r="D385" s="33" t="s">
        <v>3534</v>
      </c>
      <c r="E385" s="34" t="s">
        <v>3535</v>
      </c>
      <c r="F385" s="32" t="s">
        <v>3536</v>
      </c>
      <c r="G385" s="33" t="s">
        <v>3540</v>
      </c>
      <c r="H385" s="32" t="s">
        <v>2414</v>
      </c>
      <c r="I385" s="32" t="s">
        <v>2415</v>
      </c>
      <c r="J385" s="33" t="s">
        <v>2368</v>
      </c>
      <c r="K385" s="32">
        <v>22</v>
      </c>
      <c r="L385" s="35"/>
    </row>
    <row r="386" spans="1:12" ht="15.75" hidden="1" thickBot="1" x14ac:dyDescent="0.3">
      <c r="A386" s="31" t="s">
        <v>158</v>
      </c>
      <c r="B386" s="32" t="s">
        <v>428</v>
      </c>
      <c r="C386" s="33" t="s">
        <v>2378</v>
      </c>
      <c r="D386" s="33" t="s">
        <v>3522</v>
      </c>
      <c r="E386" s="34" t="s">
        <v>3523</v>
      </c>
      <c r="F386" s="32" t="s">
        <v>3524</v>
      </c>
      <c r="G386" s="33" t="s">
        <v>3541</v>
      </c>
      <c r="H386" s="32" t="s">
        <v>2414</v>
      </c>
      <c r="I386" s="32" t="s">
        <v>2415</v>
      </c>
      <c r="J386" s="33" t="s">
        <v>2368</v>
      </c>
      <c r="K386" s="32">
        <v>11</v>
      </c>
      <c r="L386" s="35"/>
    </row>
    <row r="387" spans="1:12" ht="15.75" hidden="1" thickBot="1" x14ac:dyDescent="0.3">
      <c r="A387" s="31" t="s">
        <v>158</v>
      </c>
      <c r="B387" s="32" t="s">
        <v>428</v>
      </c>
      <c r="C387" s="33" t="s">
        <v>2378</v>
      </c>
      <c r="D387" s="33" t="s">
        <v>3522</v>
      </c>
      <c r="E387" s="34" t="s">
        <v>3523</v>
      </c>
      <c r="F387" s="32" t="s">
        <v>3524</v>
      </c>
      <c r="G387" s="33" t="s">
        <v>3542</v>
      </c>
      <c r="H387" s="32" t="s">
        <v>2414</v>
      </c>
      <c r="I387" s="32" t="s">
        <v>2415</v>
      </c>
      <c r="J387" s="33" t="s">
        <v>2375</v>
      </c>
      <c r="K387" s="32">
        <v>14</v>
      </c>
      <c r="L387" s="35"/>
    </row>
    <row r="388" spans="1:12" ht="15.75" hidden="1" thickBot="1" x14ac:dyDescent="0.3">
      <c r="A388" s="31" t="s">
        <v>158</v>
      </c>
      <c r="B388" s="32" t="s">
        <v>428</v>
      </c>
      <c r="C388" s="33" t="s">
        <v>2376</v>
      </c>
      <c r="D388" s="33" t="s">
        <v>3527</v>
      </c>
      <c r="E388" s="34" t="s">
        <v>3328</v>
      </c>
      <c r="F388" s="32" t="s">
        <v>3528</v>
      </c>
      <c r="G388" s="33" t="s">
        <v>3543</v>
      </c>
      <c r="H388" s="32" t="s">
        <v>2414</v>
      </c>
      <c r="I388" s="32" t="s">
        <v>2415</v>
      </c>
      <c r="J388" s="33" t="s">
        <v>2375</v>
      </c>
      <c r="K388" s="32">
        <v>14</v>
      </c>
      <c r="L388" s="35"/>
    </row>
    <row r="389" spans="1:12" ht="15.75" hidden="1" thickBot="1" x14ac:dyDescent="0.3">
      <c r="A389" s="31" t="s">
        <v>158</v>
      </c>
      <c r="B389" s="32" t="s">
        <v>428</v>
      </c>
      <c r="C389" s="33" t="s">
        <v>2369</v>
      </c>
      <c r="D389" s="33" t="s">
        <v>3530</v>
      </c>
      <c r="E389" s="34" t="s">
        <v>3531</v>
      </c>
      <c r="F389" s="32" t="s">
        <v>3532</v>
      </c>
      <c r="G389" s="33" t="s">
        <v>3544</v>
      </c>
      <c r="H389" s="32" t="s">
        <v>2414</v>
      </c>
      <c r="I389" s="32" t="s">
        <v>2415</v>
      </c>
      <c r="J389" s="33" t="s">
        <v>2375</v>
      </c>
      <c r="K389" s="32">
        <v>18</v>
      </c>
      <c r="L389" s="35"/>
    </row>
    <row r="390" spans="1:12" ht="15.75" hidden="1" thickBot="1" x14ac:dyDescent="0.3">
      <c r="A390" s="31" t="s">
        <v>158</v>
      </c>
      <c r="B390" s="32" t="s">
        <v>428</v>
      </c>
      <c r="C390" s="33" t="s">
        <v>2369</v>
      </c>
      <c r="D390" s="33" t="s">
        <v>3534</v>
      </c>
      <c r="E390" s="34" t="s">
        <v>3535</v>
      </c>
      <c r="F390" s="32" t="s">
        <v>3536</v>
      </c>
      <c r="G390" s="33" t="s">
        <v>3545</v>
      </c>
      <c r="H390" s="32" t="s">
        <v>2414</v>
      </c>
      <c r="I390" s="32" t="s">
        <v>2415</v>
      </c>
      <c r="J390" s="33" t="s">
        <v>2375</v>
      </c>
      <c r="K390" s="32">
        <v>21</v>
      </c>
      <c r="L390" s="35"/>
    </row>
    <row r="391" spans="1:12" ht="15.75" hidden="1" thickBot="1" x14ac:dyDescent="0.3">
      <c r="A391" s="31" t="s">
        <v>158</v>
      </c>
      <c r="B391" s="32" t="s">
        <v>428</v>
      </c>
      <c r="C391" s="33" t="s">
        <v>2374</v>
      </c>
      <c r="D391" s="33" t="s">
        <v>3546</v>
      </c>
      <c r="E391" s="34" t="s">
        <v>3547</v>
      </c>
      <c r="F391" s="32" t="s">
        <v>3548</v>
      </c>
      <c r="G391" s="33" t="s">
        <v>3549</v>
      </c>
      <c r="H391" s="32" t="s">
        <v>2475</v>
      </c>
      <c r="I391" s="32" t="s">
        <v>2415</v>
      </c>
      <c r="J391" s="33" t="s">
        <v>2370</v>
      </c>
      <c r="K391" s="32">
        <v>19</v>
      </c>
      <c r="L391" s="36" t="s">
        <v>3526</v>
      </c>
    </row>
    <row r="392" spans="1:12" ht="15.75" hidden="1" thickBot="1" x14ac:dyDescent="0.3">
      <c r="A392" s="31" t="s">
        <v>158</v>
      </c>
      <c r="B392" s="32" t="s">
        <v>428</v>
      </c>
      <c r="C392" s="33" t="s">
        <v>2378</v>
      </c>
      <c r="D392" s="33" t="s">
        <v>3550</v>
      </c>
      <c r="E392" s="34" t="s">
        <v>3551</v>
      </c>
      <c r="F392" s="32" t="s">
        <v>3552</v>
      </c>
      <c r="G392" s="33" t="s">
        <v>3553</v>
      </c>
      <c r="H392" s="32" t="s">
        <v>2475</v>
      </c>
      <c r="I392" s="32" t="s">
        <v>2415</v>
      </c>
      <c r="J392" s="33" t="s">
        <v>2373</v>
      </c>
      <c r="K392" s="32">
        <v>66</v>
      </c>
      <c r="L392" s="36" t="s">
        <v>3554</v>
      </c>
    </row>
    <row r="393" spans="1:12" ht="15.75" hidden="1" thickBot="1" x14ac:dyDescent="0.3">
      <c r="A393" s="31" t="s">
        <v>158</v>
      </c>
      <c r="B393" s="32" t="s">
        <v>428</v>
      </c>
      <c r="C393" s="33" t="s">
        <v>2378</v>
      </c>
      <c r="D393" s="33" t="s">
        <v>3550</v>
      </c>
      <c r="E393" s="34" t="s">
        <v>3551</v>
      </c>
      <c r="F393" s="32" t="s">
        <v>3552</v>
      </c>
      <c r="G393" s="33" t="s">
        <v>3555</v>
      </c>
      <c r="H393" s="32" t="s">
        <v>2475</v>
      </c>
      <c r="I393" s="32" t="s">
        <v>2415</v>
      </c>
      <c r="J393" s="33" t="s">
        <v>2373</v>
      </c>
      <c r="K393" s="32">
        <v>63</v>
      </c>
      <c r="L393" s="36" t="s">
        <v>3554</v>
      </c>
    </row>
    <row r="394" spans="1:12" ht="15.75" hidden="1" thickBot="1" x14ac:dyDescent="0.3">
      <c r="A394" s="31" t="s">
        <v>158</v>
      </c>
      <c r="B394" s="32" t="s">
        <v>428</v>
      </c>
      <c r="C394" s="33" t="s">
        <v>2374</v>
      </c>
      <c r="D394" s="33" t="s">
        <v>3546</v>
      </c>
      <c r="E394" s="34" t="s">
        <v>3547</v>
      </c>
      <c r="F394" s="32" t="s">
        <v>3548</v>
      </c>
      <c r="G394" s="33" t="s">
        <v>3556</v>
      </c>
      <c r="H394" s="32" t="s">
        <v>2475</v>
      </c>
      <c r="I394" s="32" t="s">
        <v>2415</v>
      </c>
      <c r="J394" s="33" t="s">
        <v>2365</v>
      </c>
      <c r="K394" s="32">
        <v>13</v>
      </c>
      <c r="L394" s="36" t="s">
        <v>3557</v>
      </c>
    </row>
    <row r="395" spans="1:12" ht="15.75" hidden="1" thickBot="1" x14ac:dyDescent="0.3">
      <c r="A395" s="31" t="s">
        <v>158</v>
      </c>
      <c r="B395" s="32" t="s">
        <v>428</v>
      </c>
      <c r="C395" s="33" t="s">
        <v>2378</v>
      </c>
      <c r="D395" s="33" t="s">
        <v>3558</v>
      </c>
      <c r="E395" s="34" t="s">
        <v>3559</v>
      </c>
      <c r="F395" s="32" t="s">
        <v>3560</v>
      </c>
      <c r="G395" s="33" t="s">
        <v>3561</v>
      </c>
      <c r="H395" s="32" t="s">
        <v>2475</v>
      </c>
      <c r="I395" s="32" t="s">
        <v>2415</v>
      </c>
      <c r="J395" s="33" t="s">
        <v>2365</v>
      </c>
      <c r="K395" s="32">
        <v>14</v>
      </c>
      <c r="L395" s="36" t="s">
        <v>3526</v>
      </c>
    </row>
    <row r="396" spans="1:12" ht="15.75" hidden="1" thickBot="1" x14ac:dyDescent="0.3">
      <c r="A396" s="31" t="s">
        <v>158</v>
      </c>
      <c r="B396" s="32" t="s">
        <v>428</v>
      </c>
      <c r="C396" s="33" t="s">
        <v>2378</v>
      </c>
      <c r="D396" s="33" t="s">
        <v>3550</v>
      </c>
      <c r="E396" s="34" t="s">
        <v>3551</v>
      </c>
      <c r="F396" s="32" t="s">
        <v>3552</v>
      </c>
      <c r="G396" s="33" t="s">
        <v>3562</v>
      </c>
      <c r="H396" s="32" t="s">
        <v>2475</v>
      </c>
      <c r="I396" s="32" t="s">
        <v>2415</v>
      </c>
      <c r="J396" s="33" t="s">
        <v>2368</v>
      </c>
      <c r="K396" s="32">
        <v>28</v>
      </c>
      <c r="L396" s="36" t="s">
        <v>3526</v>
      </c>
    </row>
    <row r="397" spans="1:12" ht="15.75" hidden="1" thickBot="1" x14ac:dyDescent="0.3">
      <c r="A397" s="31" t="s">
        <v>158</v>
      </c>
      <c r="B397" s="32" t="s">
        <v>428</v>
      </c>
      <c r="C397" s="33" t="s">
        <v>2378</v>
      </c>
      <c r="D397" s="33" t="s">
        <v>3550</v>
      </c>
      <c r="E397" s="34" t="s">
        <v>3551</v>
      </c>
      <c r="F397" s="32" t="s">
        <v>3552</v>
      </c>
      <c r="G397" s="33" t="s">
        <v>3563</v>
      </c>
      <c r="H397" s="32" t="s">
        <v>2475</v>
      </c>
      <c r="I397" s="32" t="s">
        <v>2415</v>
      </c>
      <c r="J397" s="33" t="s">
        <v>2368</v>
      </c>
      <c r="K397" s="32">
        <v>28</v>
      </c>
      <c r="L397" s="36" t="s">
        <v>3526</v>
      </c>
    </row>
    <row r="398" spans="1:12" ht="15.75" hidden="1" thickBot="1" x14ac:dyDescent="0.3">
      <c r="A398" s="31" t="s">
        <v>158</v>
      </c>
      <c r="B398" s="32" t="s">
        <v>428</v>
      </c>
      <c r="C398" s="33" t="s">
        <v>2378</v>
      </c>
      <c r="D398" s="33" t="s">
        <v>3558</v>
      </c>
      <c r="E398" s="34" t="s">
        <v>3559</v>
      </c>
      <c r="F398" s="32" t="s">
        <v>3560</v>
      </c>
      <c r="G398" s="33" t="s">
        <v>3564</v>
      </c>
      <c r="H398" s="32" t="s">
        <v>2475</v>
      </c>
      <c r="I398" s="32" t="s">
        <v>2415</v>
      </c>
      <c r="J398" s="33" t="s">
        <v>2368</v>
      </c>
      <c r="K398" s="32">
        <v>21</v>
      </c>
      <c r="L398" s="36" t="s">
        <v>3207</v>
      </c>
    </row>
    <row r="399" spans="1:12" ht="15.75" hidden="1" thickBot="1" x14ac:dyDescent="0.3">
      <c r="A399" s="31" t="s">
        <v>158</v>
      </c>
      <c r="B399" s="32" t="s">
        <v>428</v>
      </c>
      <c r="C399" s="33" t="s">
        <v>2378</v>
      </c>
      <c r="D399" s="33" t="s">
        <v>3558</v>
      </c>
      <c r="E399" s="34" t="s">
        <v>3559</v>
      </c>
      <c r="F399" s="32" t="s">
        <v>3560</v>
      </c>
      <c r="G399" s="33" t="s">
        <v>3565</v>
      </c>
      <c r="H399" s="32" t="s">
        <v>2475</v>
      </c>
      <c r="I399" s="32" t="s">
        <v>2415</v>
      </c>
      <c r="J399" s="33" t="s">
        <v>2373</v>
      </c>
      <c r="K399" s="32">
        <v>19</v>
      </c>
      <c r="L399" s="36" t="s">
        <v>3207</v>
      </c>
    </row>
    <row r="400" spans="1:12" ht="15.75" hidden="1" thickBot="1" x14ac:dyDescent="0.3">
      <c r="A400" s="31" t="s">
        <v>158</v>
      </c>
      <c r="B400" s="32" t="s">
        <v>428</v>
      </c>
      <c r="C400" s="33" t="s">
        <v>2374</v>
      </c>
      <c r="D400" s="33" t="s">
        <v>3546</v>
      </c>
      <c r="E400" s="34" t="s">
        <v>3547</v>
      </c>
      <c r="F400" s="32" t="s">
        <v>3548</v>
      </c>
      <c r="G400" s="33" t="s">
        <v>3566</v>
      </c>
      <c r="H400" s="32" t="s">
        <v>2475</v>
      </c>
      <c r="I400" s="32" t="s">
        <v>2415</v>
      </c>
      <c r="J400" s="33" t="s">
        <v>2367</v>
      </c>
      <c r="K400" s="32">
        <v>16</v>
      </c>
      <c r="L400" s="36" t="s">
        <v>3567</v>
      </c>
    </row>
    <row r="401" spans="1:12" ht="15.75" hidden="1" thickBot="1" x14ac:dyDescent="0.3">
      <c r="A401" s="31" t="s">
        <v>158</v>
      </c>
      <c r="B401" s="32" t="s">
        <v>428</v>
      </c>
      <c r="C401" s="33" t="s">
        <v>2378</v>
      </c>
      <c r="D401" s="33" t="s">
        <v>3558</v>
      </c>
      <c r="E401" s="34" t="s">
        <v>3559</v>
      </c>
      <c r="F401" s="32" t="s">
        <v>3560</v>
      </c>
      <c r="G401" s="33" t="s">
        <v>3568</v>
      </c>
      <c r="H401" s="32" t="s">
        <v>2475</v>
      </c>
      <c r="I401" s="32" t="s">
        <v>2415</v>
      </c>
      <c r="J401" s="33" t="s">
        <v>2375</v>
      </c>
      <c r="K401" s="32">
        <v>23</v>
      </c>
      <c r="L401" s="36" t="s">
        <v>3207</v>
      </c>
    </row>
    <row r="402" spans="1:12" ht="15.75" hidden="1" thickBot="1" x14ac:dyDescent="0.3">
      <c r="A402" s="31" t="s">
        <v>158</v>
      </c>
      <c r="B402" s="32" t="s">
        <v>428</v>
      </c>
      <c r="C402" s="33" t="s">
        <v>2378</v>
      </c>
      <c r="D402" s="33" t="s">
        <v>3550</v>
      </c>
      <c r="E402" s="34" t="s">
        <v>3551</v>
      </c>
      <c r="F402" s="32" t="s">
        <v>3552</v>
      </c>
      <c r="G402" s="33" t="s">
        <v>3569</v>
      </c>
      <c r="H402" s="32" t="s">
        <v>2475</v>
      </c>
      <c r="I402" s="32" t="s">
        <v>2415</v>
      </c>
      <c r="J402" s="33" t="s">
        <v>2375</v>
      </c>
      <c r="K402" s="32">
        <v>28</v>
      </c>
      <c r="L402" s="36" t="s">
        <v>3554</v>
      </c>
    </row>
    <row r="403" spans="1:12" ht="15.75" hidden="1" thickBot="1" x14ac:dyDescent="0.3">
      <c r="A403" s="31" t="s">
        <v>158</v>
      </c>
      <c r="B403" s="32" t="s">
        <v>428</v>
      </c>
      <c r="C403" s="33" t="s">
        <v>2378</v>
      </c>
      <c r="D403" s="33" t="s">
        <v>3550</v>
      </c>
      <c r="E403" s="34" t="s">
        <v>3551</v>
      </c>
      <c r="F403" s="32" t="s">
        <v>3552</v>
      </c>
      <c r="G403" s="33" t="s">
        <v>3570</v>
      </c>
      <c r="H403" s="32" t="s">
        <v>2475</v>
      </c>
      <c r="I403" s="32" t="s">
        <v>2415</v>
      </c>
      <c r="J403" s="33" t="s">
        <v>2375</v>
      </c>
      <c r="K403" s="32">
        <v>35</v>
      </c>
      <c r="L403" s="36" t="s">
        <v>3554</v>
      </c>
    </row>
    <row r="404" spans="1:12" ht="26.25" hidden="1" thickBot="1" x14ac:dyDescent="0.3">
      <c r="A404" s="31" t="s">
        <v>158</v>
      </c>
      <c r="B404" s="32" t="s">
        <v>3571</v>
      </c>
      <c r="C404" s="33" t="s">
        <v>2369</v>
      </c>
      <c r="D404" s="33" t="s">
        <v>3572</v>
      </c>
      <c r="E404" s="34" t="s">
        <v>3573</v>
      </c>
      <c r="F404" s="32" t="s">
        <v>3574</v>
      </c>
      <c r="G404" s="33" t="s">
        <v>3575</v>
      </c>
      <c r="H404" s="32" t="s">
        <v>2414</v>
      </c>
      <c r="I404" s="32" t="s">
        <v>2415</v>
      </c>
      <c r="J404" s="33" t="s">
        <v>2373</v>
      </c>
      <c r="K404" s="32">
        <v>24</v>
      </c>
      <c r="L404" s="35"/>
    </row>
    <row r="405" spans="1:12" ht="26.25" hidden="1" thickBot="1" x14ac:dyDescent="0.3">
      <c r="A405" s="31" t="s">
        <v>158</v>
      </c>
      <c r="B405" s="32" t="s">
        <v>3571</v>
      </c>
      <c r="C405" s="33" t="s">
        <v>2369</v>
      </c>
      <c r="D405" s="33" t="s">
        <v>3576</v>
      </c>
      <c r="E405" s="34" t="s">
        <v>3577</v>
      </c>
      <c r="F405" s="32" t="s">
        <v>3578</v>
      </c>
      <c r="G405" s="33" t="s">
        <v>3579</v>
      </c>
      <c r="H405" s="32" t="s">
        <v>2414</v>
      </c>
      <c r="I405" s="32" t="s">
        <v>2415</v>
      </c>
      <c r="J405" s="33" t="s">
        <v>2373</v>
      </c>
      <c r="K405" s="32">
        <v>38</v>
      </c>
      <c r="L405" s="35"/>
    </row>
    <row r="406" spans="1:12" ht="26.25" hidden="1" thickBot="1" x14ac:dyDescent="0.3">
      <c r="A406" s="31" t="s">
        <v>158</v>
      </c>
      <c r="B406" s="32" t="s">
        <v>3571</v>
      </c>
      <c r="C406" s="33" t="s">
        <v>2369</v>
      </c>
      <c r="D406" s="33" t="s">
        <v>3580</v>
      </c>
      <c r="E406" s="34" t="s">
        <v>3581</v>
      </c>
      <c r="F406" s="32" t="s">
        <v>3582</v>
      </c>
      <c r="G406" s="33" t="s">
        <v>3583</v>
      </c>
      <c r="H406" s="32" t="s">
        <v>2414</v>
      </c>
      <c r="I406" s="32" t="s">
        <v>2415</v>
      </c>
      <c r="J406" s="33" t="s">
        <v>2373</v>
      </c>
      <c r="K406" s="32">
        <v>22</v>
      </c>
      <c r="L406" s="35"/>
    </row>
    <row r="407" spans="1:12" ht="26.25" hidden="1" thickBot="1" x14ac:dyDescent="0.3">
      <c r="A407" s="31" t="s">
        <v>158</v>
      </c>
      <c r="B407" s="32" t="s">
        <v>3571</v>
      </c>
      <c r="C407" s="33" t="s">
        <v>2369</v>
      </c>
      <c r="D407" s="33" t="s">
        <v>3580</v>
      </c>
      <c r="E407" s="34" t="s">
        <v>3581</v>
      </c>
      <c r="F407" s="32" t="s">
        <v>3582</v>
      </c>
      <c r="G407" s="33" t="s">
        <v>3584</v>
      </c>
      <c r="H407" s="32" t="s">
        <v>2414</v>
      </c>
      <c r="I407" s="32" t="s">
        <v>2415</v>
      </c>
      <c r="J407" s="33" t="s">
        <v>2368</v>
      </c>
      <c r="K407" s="32">
        <v>31</v>
      </c>
      <c r="L407" s="35"/>
    </row>
    <row r="408" spans="1:12" ht="26.25" hidden="1" thickBot="1" x14ac:dyDescent="0.3">
      <c r="A408" s="31" t="s">
        <v>158</v>
      </c>
      <c r="B408" s="32" t="s">
        <v>3571</v>
      </c>
      <c r="C408" s="33" t="s">
        <v>2369</v>
      </c>
      <c r="D408" s="33" t="s">
        <v>3572</v>
      </c>
      <c r="E408" s="34" t="s">
        <v>3573</v>
      </c>
      <c r="F408" s="32" t="s">
        <v>3574</v>
      </c>
      <c r="G408" s="33" t="s">
        <v>3585</v>
      </c>
      <c r="H408" s="32" t="s">
        <v>2414</v>
      </c>
      <c r="I408" s="32" t="s">
        <v>2415</v>
      </c>
      <c r="J408" s="33" t="s">
        <v>2368</v>
      </c>
      <c r="K408" s="32">
        <v>31</v>
      </c>
      <c r="L408" s="35"/>
    </row>
    <row r="409" spans="1:12" ht="26.25" hidden="1" thickBot="1" x14ac:dyDescent="0.3">
      <c r="A409" s="31" t="s">
        <v>158</v>
      </c>
      <c r="B409" s="32" t="s">
        <v>3571</v>
      </c>
      <c r="C409" s="33" t="s">
        <v>2369</v>
      </c>
      <c r="D409" s="33" t="s">
        <v>3576</v>
      </c>
      <c r="E409" s="34" t="s">
        <v>3577</v>
      </c>
      <c r="F409" s="32" t="s">
        <v>3578</v>
      </c>
      <c r="G409" s="33" t="s">
        <v>3586</v>
      </c>
      <c r="H409" s="32" t="s">
        <v>2414</v>
      </c>
      <c r="I409" s="32" t="s">
        <v>2415</v>
      </c>
      <c r="J409" s="33" t="s">
        <v>2368</v>
      </c>
      <c r="K409" s="32">
        <v>24</v>
      </c>
      <c r="L409" s="35"/>
    </row>
    <row r="410" spans="1:12" ht="26.25" hidden="1" thickBot="1" x14ac:dyDescent="0.3">
      <c r="A410" s="31" t="s">
        <v>158</v>
      </c>
      <c r="B410" s="32" t="s">
        <v>3571</v>
      </c>
      <c r="C410" s="33" t="s">
        <v>2369</v>
      </c>
      <c r="D410" s="33" t="s">
        <v>3587</v>
      </c>
      <c r="E410" s="34" t="s">
        <v>3588</v>
      </c>
      <c r="F410" s="32" t="s">
        <v>3589</v>
      </c>
      <c r="G410" s="33" t="s">
        <v>3590</v>
      </c>
      <c r="H410" s="32" t="s">
        <v>2414</v>
      </c>
      <c r="I410" s="32" t="s">
        <v>2415</v>
      </c>
      <c r="J410" s="33" t="s">
        <v>2365</v>
      </c>
      <c r="K410" s="32">
        <v>12</v>
      </c>
      <c r="L410" s="36" t="s">
        <v>3591</v>
      </c>
    </row>
    <row r="411" spans="1:12" ht="26.25" hidden="1" thickBot="1" x14ac:dyDescent="0.3">
      <c r="A411" s="31" t="s">
        <v>158</v>
      </c>
      <c r="B411" s="32" t="s">
        <v>3571</v>
      </c>
      <c r="C411" s="33" t="s">
        <v>2369</v>
      </c>
      <c r="D411" s="33" t="s">
        <v>3576</v>
      </c>
      <c r="E411" s="34" t="s">
        <v>3577</v>
      </c>
      <c r="F411" s="32" t="s">
        <v>3578</v>
      </c>
      <c r="G411" s="33" t="s">
        <v>3592</v>
      </c>
      <c r="H411" s="32" t="s">
        <v>2414</v>
      </c>
      <c r="I411" s="32" t="s">
        <v>2415</v>
      </c>
      <c r="J411" s="33" t="s">
        <v>2375</v>
      </c>
      <c r="K411" s="32">
        <v>24</v>
      </c>
      <c r="L411" s="35"/>
    </row>
    <row r="412" spans="1:12" ht="26.25" hidden="1" thickBot="1" x14ac:dyDescent="0.3">
      <c r="A412" s="31" t="s">
        <v>158</v>
      </c>
      <c r="B412" s="32" t="s">
        <v>3571</v>
      </c>
      <c r="C412" s="33" t="s">
        <v>2369</v>
      </c>
      <c r="D412" s="33" t="s">
        <v>3587</v>
      </c>
      <c r="E412" s="34" t="s">
        <v>3588</v>
      </c>
      <c r="F412" s="32" t="s">
        <v>3589</v>
      </c>
      <c r="G412" s="33" t="s">
        <v>3593</v>
      </c>
      <c r="H412" s="32" t="s">
        <v>2414</v>
      </c>
      <c r="I412" s="32" t="s">
        <v>2415</v>
      </c>
      <c r="J412" s="33" t="s">
        <v>2375</v>
      </c>
      <c r="K412" s="32">
        <v>20</v>
      </c>
      <c r="L412" s="35"/>
    </row>
    <row r="413" spans="1:12" ht="26.25" hidden="1" thickBot="1" x14ac:dyDescent="0.3">
      <c r="A413" s="31" t="s">
        <v>158</v>
      </c>
      <c r="B413" s="32" t="s">
        <v>3571</v>
      </c>
      <c r="C413" s="33" t="s">
        <v>2369</v>
      </c>
      <c r="D413" s="33" t="s">
        <v>3587</v>
      </c>
      <c r="E413" s="34" t="s">
        <v>3588</v>
      </c>
      <c r="F413" s="32" t="s">
        <v>3589</v>
      </c>
      <c r="G413" s="33" t="s">
        <v>3594</v>
      </c>
      <c r="H413" s="32" t="s">
        <v>2414</v>
      </c>
      <c r="I413" s="32" t="s">
        <v>2415</v>
      </c>
      <c r="J413" s="33" t="s">
        <v>2370</v>
      </c>
      <c r="K413" s="32">
        <v>24</v>
      </c>
      <c r="L413" s="35"/>
    </row>
    <row r="414" spans="1:12" ht="26.25" hidden="1" thickBot="1" x14ac:dyDescent="0.3">
      <c r="A414" s="31" t="s">
        <v>158</v>
      </c>
      <c r="B414" s="32" t="s">
        <v>3571</v>
      </c>
      <c r="C414" s="33" t="s">
        <v>2369</v>
      </c>
      <c r="D414" s="33" t="s">
        <v>3580</v>
      </c>
      <c r="E414" s="34" t="s">
        <v>3581</v>
      </c>
      <c r="F414" s="32" t="s">
        <v>3582</v>
      </c>
      <c r="G414" s="33" t="s">
        <v>3595</v>
      </c>
      <c r="H414" s="32" t="s">
        <v>2414</v>
      </c>
      <c r="I414" s="32" t="s">
        <v>2415</v>
      </c>
      <c r="J414" s="33" t="s">
        <v>2375</v>
      </c>
      <c r="K414" s="32">
        <v>20</v>
      </c>
      <c r="L414" s="35"/>
    </row>
    <row r="415" spans="1:12" ht="26.25" hidden="1" thickBot="1" x14ac:dyDescent="0.3">
      <c r="A415" s="31" t="s">
        <v>158</v>
      </c>
      <c r="B415" s="32" t="s">
        <v>3571</v>
      </c>
      <c r="C415" s="33" t="s">
        <v>2369</v>
      </c>
      <c r="D415" s="33" t="s">
        <v>3572</v>
      </c>
      <c r="E415" s="34" t="s">
        <v>3573</v>
      </c>
      <c r="F415" s="32" t="s">
        <v>3574</v>
      </c>
      <c r="G415" s="33" t="s">
        <v>3596</v>
      </c>
      <c r="H415" s="32" t="s">
        <v>2414</v>
      </c>
      <c r="I415" s="32" t="s">
        <v>2415</v>
      </c>
      <c r="J415" s="33" t="s">
        <v>2375</v>
      </c>
      <c r="K415" s="32">
        <v>15</v>
      </c>
      <c r="L415" s="35"/>
    </row>
    <row r="416" spans="1:12" ht="26.25" hidden="1" thickBot="1" x14ac:dyDescent="0.3">
      <c r="A416" s="31" t="s">
        <v>158</v>
      </c>
      <c r="B416" s="32" t="s">
        <v>3571</v>
      </c>
      <c r="C416" s="33" t="s">
        <v>2369</v>
      </c>
      <c r="D416" s="33" t="s">
        <v>3572</v>
      </c>
      <c r="E416" s="34" t="s">
        <v>3573</v>
      </c>
      <c r="F416" s="32" t="s">
        <v>3574</v>
      </c>
      <c r="G416" s="33" t="s">
        <v>3597</v>
      </c>
      <c r="H416" s="32" t="s">
        <v>2414</v>
      </c>
      <c r="I416" s="32" t="s">
        <v>2415</v>
      </c>
      <c r="J416" s="33" t="s">
        <v>2370</v>
      </c>
      <c r="K416" s="32">
        <v>22</v>
      </c>
      <c r="L416" s="35"/>
    </row>
    <row r="417" spans="1:12" ht="26.25" hidden="1" thickBot="1" x14ac:dyDescent="0.3">
      <c r="A417" s="31" t="s">
        <v>158</v>
      </c>
      <c r="B417" s="32" t="s">
        <v>3571</v>
      </c>
      <c r="C417" s="33" t="s">
        <v>2369</v>
      </c>
      <c r="D417" s="33" t="s">
        <v>3598</v>
      </c>
      <c r="E417" s="34" t="s">
        <v>3599</v>
      </c>
      <c r="F417" s="32" t="s">
        <v>3600</v>
      </c>
      <c r="G417" s="33" t="s">
        <v>3601</v>
      </c>
      <c r="H417" s="32" t="s">
        <v>2475</v>
      </c>
      <c r="I417" s="32" t="s">
        <v>2415</v>
      </c>
      <c r="J417" s="33" t="s">
        <v>2370</v>
      </c>
      <c r="K417" s="32">
        <v>17</v>
      </c>
      <c r="L417" s="36" t="s">
        <v>3602</v>
      </c>
    </row>
    <row r="418" spans="1:12" ht="26.25" hidden="1" thickBot="1" x14ac:dyDescent="0.3">
      <c r="A418" s="31" t="s">
        <v>158</v>
      </c>
      <c r="B418" s="32" t="s">
        <v>3571</v>
      </c>
      <c r="C418" s="33" t="s">
        <v>2369</v>
      </c>
      <c r="D418" s="33" t="s">
        <v>3603</v>
      </c>
      <c r="E418" s="34" t="s">
        <v>3604</v>
      </c>
      <c r="F418" s="32" t="s">
        <v>3605</v>
      </c>
      <c r="G418" s="33" t="s">
        <v>3606</v>
      </c>
      <c r="H418" s="32" t="s">
        <v>2475</v>
      </c>
      <c r="I418" s="32" t="s">
        <v>2415</v>
      </c>
      <c r="J418" s="33" t="s">
        <v>2373</v>
      </c>
      <c r="K418" s="32">
        <v>17</v>
      </c>
      <c r="L418" s="36" t="s">
        <v>3557</v>
      </c>
    </row>
    <row r="419" spans="1:12" ht="26.25" hidden="1" thickBot="1" x14ac:dyDescent="0.3">
      <c r="A419" s="31" t="s">
        <v>158</v>
      </c>
      <c r="B419" s="32" t="s">
        <v>3571</v>
      </c>
      <c r="C419" s="33" t="s">
        <v>2369</v>
      </c>
      <c r="D419" s="33" t="s">
        <v>3607</v>
      </c>
      <c r="E419" s="34" t="s">
        <v>3608</v>
      </c>
      <c r="F419" s="32" t="s">
        <v>3609</v>
      </c>
      <c r="G419" s="33" t="s">
        <v>3610</v>
      </c>
      <c r="H419" s="32" t="s">
        <v>2475</v>
      </c>
      <c r="I419" s="32" t="s">
        <v>2671</v>
      </c>
      <c r="J419" s="33" t="s">
        <v>2368</v>
      </c>
      <c r="K419" s="32">
        <v>23</v>
      </c>
      <c r="L419" s="36" t="s">
        <v>3557</v>
      </c>
    </row>
    <row r="420" spans="1:12" ht="15.75" hidden="1" thickBot="1" x14ac:dyDescent="0.3">
      <c r="A420" s="31" t="s">
        <v>158</v>
      </c>
      <c r="B420" s="32" t="s">
        <v>2274</v>
      </c>
      <c r="C420" s="33" t="s">
        <v>2378</v>
      </c>
      <c r="D420" s="33" t="s">
        <v>3611</v>
      </c>
      <c r="E420" s="34" t="s">
        <v>3194</v>
      </c>
      <c r="F420" s="32" t="s">
        <v>3612</v>
      </c>
      <c r="G420" s="33" t="s">
        <v>3613</v>
      </c>
      <c r="H420" s="32" t="s">
        <v>2414</v>
      </c>
      <c r="I420" s="32" t="s">
        <v>2415</v>
      </c>
      <c r="J420" s="33" t="s">
        <v>2373</v>
      </c>
      <c r="K420" s="32">
        <v>33</v>
      </c>
      <c r="L420" s="35"/>
    </row>
    <row r="421" spans="1:12" ht="15.75" hidden="1" thickBot="1" x14ac:dyDescent="0.3">
      <c r="A421" s="31" t="s">
        <v>158</v>
      </c>
      <c r="B421" s="32" t="s">
        <v>2274</v>
      </c>
      <c r="C421" s="33" t="s">
        <v>2378</v>
      </c>
      <c r="D421" s="33" t="s">
        <v>3611</v>
      </c>
      <c r="E421" s="34" t="s">
        <v>3194</v>
      </c>
      <c r="F421" s="32" t="s">
        <v>3612</v>
      </c>
      <c r="G421" s="33" t="s">
        <v>3614</v>
      </c>
      <c r="H421" s="32" t="s">
        <v>2414</v>
      </c>
      <c r="I421" s="32" t="s">
        <v>2415</v>
      </c>
      <c r="J421" s="33" t="s">
        <v>2368</v>
      </c>
      <c r="K421" s="32">
        <v>38</v>
      </c>
      <c r="L421" s="35"/>
    </row>
    <row r="422" spans="1:12" ht="15.75" hidden="1" thickBot="1" x14ac:dyDescent="0.3">
      <c r="A422" s="31" t="s">
        <v>158</v>
      </c>
      <c r="B422" s="32" t="s">
        <v>2274</v>
      </c>
      <c r="C422" s="33" t="s">
        <v>2378</v>
      </c>
      <c r="D422" s="33" t="s">
        <v>3611</v>
      </c>
      <c r="E422" s="34" t="s">
        <v>3194</v>
      </c>
      <c r="F422" s="32" t="s">
        <v>3612</v>
      </c>
      <c r="G422" s="33" t="s">
        <v>3615</v>
      </c>
      <c r="H422" s="32" t="s">
        <v>2414</v>
      </c>
      <c r="I422" s="32" t="s">
        <v>2415</v>
      </c>
      <c r="J422" s="33" t="s">
        <v>2375</v>
      </c>
      <c r="K422" s="32">
        <v>28</v>
      </c>
      <c r="L422" s="35"/>
    </row>
    <row r="423" spans="1:12" ht="15.75" hidden="1" thickBot="1" x14ac:dyDescent="0.3">
      <c r="A423" s="31" t="s">
        <v>158</v>
      </c>
      <c r="B423" s="32" t="s">
        <v>2274</v>
      </c>
      <c r="C423" s="33" t="s">
        <v>2378</v>
      </c>
      <c r="D423" s="33" t="s">
        <v>3616</v>
      </c>
      <c r="E423" s="34" t="s">
        <v>3617</v>
      </c>
      <c r="F423" s="32" t="s">
        <v>3618</v>
      </c>
      <c r="G423" s="33" t="s">
        <v>3619</v>
      </c>
      <c r="H423" s="32" t="s">
        <v>2475</v>
      </c>
      <c r="I423" s="32" t="s">
        <v>2415</v>
      </c>
      <c r="J423" s="33" t="s">
        <v>2370</v>
      </c>
      <c r="K423" s="32">
        <v>28</v>
      </c>
      <c r="L423" s="36" t="s">
        <v>3617</v>
      </c>
    </row>
    <row r="424" spans="1:12" ht="15.75" hidden="1" thickBot="1" x14ac:dyDescent="0.3">
      <c r="A424" s="31" t="s">
        <v>158</v>
      </c>
      <c r="B424" s="32" t="s">
        <v>2274</v>
      </c>
      <c r="C424" s="33" t="s">
        <v>2378</v>
      </c>
      <c r="D424" s="33" t="s">
        <v>3616</v>
      </c>
      <c r="E424" s="34" t="s">
        <v>3617</v>
      </c>
      <c r="F424" s="32" t="s">
        <v>3618</v>
      </c>
      <c r="G424" s="33" t="s">
        <v>3620</v>
      </c>
      <c r="H424" s="32" t="s">
        <v>2475</v>
      </c>
      <c r="I424" s="32" t="s">
        <v>2415</v>
      </c>
      <c r="J424" s="33" t="s">
        <v>2365</v>
      </c>
      <c r="K424" s="32">
        <v>20</v>
      </c>
      <c r="L424" s="36" t="s">
        <v>3617</v>
      </c>
    </row>
    <row r="425" spans="1:12" ht="15.75" hidden="1" thickBot="1" x14ac:dyDescent="0.3">
      <c r="A425" s="31" t="s">
        <v>158</v>
      </c>
      <c r="B425" s="32" t="s">
        <v>2274</v>
      </c>
      <c r="C425" s="33" t="s">
        <v>2378</v>
      </c>
      <c r="D425" s="33" t="s">
        <v>3621</v>
      </c>
      <c r="E425" s="34" t="s">
        <v>3622</v>
      </c>
      <c r="F425" s="32" t="s">
        <v>3623</v>
      </c>
      <c r="G425" s="33" t="s">
        <v>3624</v>
      </c>
      <c r="H425" s="32" t="s">
        <v>2475</v>
      </c>
      <c r="I425" s="32" t="s">
        <v>2415</v>
      </c>
      <c r="J425" s="33" t="s">
        <v>2373</v>
      </c>
      <c r="K425" s="32">
        <v>18</v>
      </c>
      <c r="L425" s="35"/>
    </row>
    <row r="426" spans="1:12" ht="15.75" hidden="1" thickBot="1" x14ac:dyDescent="0.3">
      <c r="A426" s="31" t="s">
        <v>158</v>
      </c>
      <c r="B426" s="32" t="s">
        <v>2274</v>
      </c>
      <c r="C426" s="33" t="s">
        <v>2378</v>
      </c>
      <c r="D426" s="33" t="s">
        <v>3625</v>
      </c>
      <c r="E426" s="34" t="s">
        <v>3626</v>
      </c>
      <c r="F426" s="32" t="s">
        <v>3627</v>
      </c>
      <c r="G426" s="33" t="s">
        <v>3628</v>
      </c>
      <c r="H426" s="32" t="s">
        <v>2475</v>
      </c>
      <c r="I426" s="32" t="s">
        <v>2415</v>
      </c>
      <c r="J426" s="33" t="s">
        <v>2365</v>
      </c>
      <c r="K426" s="32">
        <v>10</v>
      </c>
      <c r="L426" s="36" t="s">
        <v>3629</v>
      </c>
    </row>
    <row r="427" spans="1:12" ht="15.75" hidden="1" thickBot="1" x14ac:dyDescent="0.3">
      <c r="A427" s="31" t="s">
        <v>158</v>
      </c>
      <c r="B427" s="32" t="s">
        <v>2274</v>
      </c>
      <c r="C427" s="33" t="s">
        <v>2378</v>
      </c>
      <c r="D427" s="33" t="s">
        <v>3630</v>
      </c>
      <c r="E427" s="34" t="s">
        <v>3631</v>
      </c>
      <c r="F427" s="32" t="s">
        <v>3632</v>
      </c>
      <c r="G427" s="33" t="s">
        <v>3633</v>
      </c>
      <c r="H427" s="32" t="s">
        <v>2475</v>
      </c>
      <c r="I427" s="32" t="s">
        <v>2415</v>
      </c>
      <c r="J427" s="33" t="s">
        <v>2368</v>
      </c>
      <c r="K427" s="32">
        <v>33</v>
      </c>
      <c r="L427" s="35"/>
    </row>
    <row r="428" spans="1:12" ht="15.75" hidden="1" thickBot="1" x14ac:dyDescent="0.3">
      <c r="A428" s="31" t="s">
        <v>158</v>
      </c>
      <c r="B428" s="32" t="s">
        <v>2274</v>
      </c>
      <c r="C428" s="33" t="s">
        <v>2378</v>
      </c>
      <c r="D428" s="33" t="s">
        <v>3630</v>
      </c>
      <c r="E428" s="34" t="s">
        <v>3631</v>
      </c>
      <c r="F428" s="32" t="s">
        <v>3632</v>
      </c>
      <c r="G428" s="33" t="s">
        <v>3634</v>
      </c>
      <c r="H428" s="32" t="s">
        <v>2475</v>
      </c>
      <c r="I428" s="32" t="s">
        <v>2415</v>
      </c>
      <c r="J428" s="33" t="s">
        <v>2373</v>
      </c>
      <c r="K428" s="32">
        <v>41</v>
      </c>
      <c r="L428" s="36" t="s">
        <v>3635</v>
      </c>
    </row>
    <row r="429" spans="1:12" ht="15.75" hidden="1" thickBot="1" x14ac:dyDescent="0.3">
      <c r="A429" s="31" t="s">
        <v>158</v>
      </c>
      <c r="B429" s="32" t="s">
        <v>2274</v>
      </c>
      <c r="C429" s="33" t="s">
        <v>2369</v>
      </c>
      <c r="D429" s="33" t="s">
        <v>3636</v>
      </c>
      <c r="E429" s="34" t="s">
        <v>3637</v>
      </c>
      <c r="F429" s="32" t="s">
        <v>3638</v>
      </c>
      <c r="G429" s="33" t="s">
        <v>3639</v>
      </c>
      <c r="H429" s="32" t="s">
        <v>2475</v>
      </c>
      <c r="I429" s="32" t="s">
        <v>2415</v>
      </c>
      <c r="J429" s="33" t="s">
        <v>2368</v>
      </c>
      <c r="K429" s="32">
        <v>12</v>
      </c>
      <c r="L429" s="36" t="s">
        <v>3637</v>
      </c>
    </row>
    <row r="430" spans="1:12" ht="15.75" hidden="1" thickBot="1" x14ac:dyDescent="0.3">
      <c r="A430" s="31" t="s">
        <v>158</v>
      </c>
      <c r="B430" s="32" t="s">
        <v>2274</v>
      </c>
      <c r="C430" s="33" t="s">
        <v>2378</v>
      </c>
      <c r="D430" s="33" t="s">
        <v>3640</v>
      </c>
      <c r="E430" s="34" t="s">
        <v>3641</v>
      </c>
      <c r="F430" s="32" t="s">
        <v>3642</v>
      </c>
      <c r="G430" s="33" t="s">
        <v>3643</v>
      </c>
      <c r="H430" s="32" t="s">
        <v>2475</v>
      </c>
      <c r="I430" s="32" t="s">
        <v>2415</v>
      </c>
      <c r="J430" s="33" t="s">
        <v>2368</v>
      </c>
      <c r="K430" s="32">
        <v>31</v>
      </c>
      <c r="L430" s="36" t="s">
        <v>3644</v>
      </c>
    </row>
    <row r="431" spans="1:12" ht="15.75" hidden="1" thickBot="1" x14ac:dyDescent="0.3">
      <c r="A431" s="31" t="s">
        <v>158</v>
      </c>
      <c r="B431" s="32" t="s">
        <v>2274</v>
      </c>
      <c r="C431" s="33" t="s">
        <v>2378</v>
      </c>
      <c r="D431" s="33" t="s">
        <v>3645</v>
      </c>
      <c r="E431" s="34" t="s">
        <v>3646</v>
      </c>
      <c r="F431" s="32" t="s">
        <v>3647</v>
      </c>
      <c r="G431" s="33" t="s">
        <v>3648</v>
      </c>
      <c r="H431" s="32" t="s">
        <v>2475</v>
      </c>
      <c r="I431" s="32" t="s">
        <v>2415</v>
      </c>
      <c r="J431" s="33" t="s">
        <v>2365</v>
      </c>
      <c r="K431" s="32">
        <v>12</v>
      </c>
      <c r="L431" s="36" t="s">
        <v>3646</v>
      </c>
    </row>
    <row r="432" spans="1:12" ht="15.75" hidden="1" thickBot="1" x14ac:dyDescent="0.3">
      <c r="A432" s="31" t="s">
        <v>158</v>
      </c>
      <c r="B432" s="32" t="s">
        <v>2274</v>
      </c>
      <c r="C432" s="33" t="s">
        <v>2378</v>
      </c>
      <c r="D432" s="33" t="s">
        <v>3649</v>
      </c>
      <c r="E432" s="34" t="s">
        <v>3650</v>
      </c>
      <c r="F432" s="32" t="s">
        <v>3651</v>
      </c>
      <c r="G432" s="33" t="s">
        <v>3652</v>
      </c>
      <c r="H432" s="32" t="s">
        <v>2475</v>
      </c>
      <c r="I432" s="32" t="s">
        <v>2415</v>
      </c>
      <c r="J432" s="33" t="s">
        <v>2370</v>
      </c>
      <c r="K432" s="32">
        <v>16</v>
      </c>
      <c r="L432" s="36" t="s">
        <v>3650</v>
      </c>
    </row>
    <row r="433" spans="1:12" ht="15.75" hidden="1" thickBot="1" x14ac:dyDescent="0.3">
      <c r="A433" s="31" t="s">
        <v>158</v>
      </c>
      <c r="B433" s="32" t="s">
        <v>2274</v>
      </c>
      <c r="C433" s="33" t="s">
        <v>2378</v>
      </c>
      <c r="D433" s="33" t="s">
        <v>3653</v>
      </c>
      <c r="E433" s="34" t="s">
        <v>3654</v>
      </c>
      <c r="F433" s="32" t="s">
        <v>3655</v>
      </c>
      <c r="G433" s="33" t="s">
        <v>3656</v>
      </c>
      <c r="H433" s="32" t="s">
        <v>2475</v>
      </c>
      <c r="I433" s="32" t="s">
        <v>2415</v>
      </c>
      <c r="J433" s="33" t="s">
        <v>2365</v>
      </c>
      <c r="K433" s="32">
        <v>29</v>
      </c>
      <c r="L433" s="36" t="s">
        <v>3654</v>
      </c>
    </row>
    <row r="434" spans="1:12" ht="15.75" hidden="1" thickBot="1" x14ac:dyDescent="0.3">
      <c r="A434" s="31" t="s">
        <v>158</v>
      </c>
      <c r="B434" s="32" t="s">
        <v>2274</v>
      </c>
      <c r="C434" s="33" t="s">
        <v>2378</v>
      </c>
      <c r="D434" s="33" t="s">
        <v>3657</v>
      </c>
      <c r="E434" s="34" t="s">
        <v>3194</v>
      </c>
      <c r="F434" s="32" t="s">
        <v>3658</v>
      </c>
      <c r="G434" s="33" t="s">
        <v>3659</v>
      </c>
      <c r="H434" s="32" t="s">
        <v>2475</v>
      </c>
      <c r="I434" s="32" t="s">
        <v>2415</v>
      </c>
      <c r="J434" s="33" t="s">
        <v>2370</v>
      </c>
      <c r="K434" s="32">
        <v>22</v>
      </c>
      <c r="L434" s="36" t="s">
        <v>3194</v>
      </c>
    </row>
    <row r="435" spans="1:12" ht="15.75" hidden="1" thickBot="1" x14ac:dyDescent="0.3">
      <c r="A435" s="31" t="s">
        <v>158</v>
      </c>
      <c r="B435" s="32" t="s">
        <v>2274</v>
      </c>
      <c r="C435" s="33" t="s">
        <v>2378</v>
      </c>
      <c r="D435" s="33" t="s">
        <v>3653</v>
      </c>
      <c r="E435" s="34" t="s">
        <v>3654</v>
      </c>
      <c r="F435" s="32" t="s">
        <v>3655</v>
      </c>
      <c r="G435" s="33" t="s">
        <v>3660</v>
      </c>
      <c r="H435" s="32" t="s">
        <v>2475</v>
      </c>
      <c r="I435" s="32" t="s">
        <v>2415</v>
      </c>
      <c r="J435" s="33" t="s">
        <v>2367</v>
      </c>
      <c r="K435" s="32">
        <v>27</v>
      </c>
      <c r="L435" s="36" t="s">
        <v>3654</v>
      </c>
    </row>
    <row r="436" spans="1:12" ht="15.75" hidden="1" thickBot="1" x14ac:dyDescent="0.3">
      <c r="A436" s="31" t="s">
        <v>158</v>
      </c>
      <c r="B436" s="32" t="s">
        <v>2274</v>
      </c>
      <c r="C436" s="33" t="s">
        <v>2378</v>
      </c>
      <c r="D436" s="33" t="s">
        <v>3640</v>
      </c>
      <c r="E436" s="34" t="s">
        <v>3641</v>
      </c>
      <c r="F436" s="32" t="s">
        <v>3642</v>
      </c>
      <c r="G436" s="33" t="s">
        <v>3661</v>
      </c>
      <c r="H436" s="32" t="s">
        <v>2475</v>
      </c>
      <c r="I436" s="32" t="s">
        <v>2415</v>
      </c>
      <c r="J436" s="33" t="s">
        <v>2375</v>
      </c>
      <c r="K436" s="32">
        <v>29</v>
      </c>
      <c r="L436" s="36" t="s">
        <v>3644</v>
      </c>
    </row>
    <row r="437" spans="1:12" ht="15.75" hidden="1" thickBot="1" x14ac:dyDescent="0.3">
      <c r="A437" s="31" t="s">
        <v>158</v>
      </c>
      <c r="B437" s="32" t="s">
        <v>2274</v>
      </c>
      <c r="C437" s="33" t="s">
        <v>2378</v>
      </c>
      <c r="D437" s="33" t="s">
        <v>3630</v>
      </c>
      <c r="E437" s="34" t="s">
        <v>3631</v>
      </c>
      <c r="F437" s="32" t="s">
        <v>3632</v>
      </c>
      <c r="G437" s="33" t="s">
        <v>3662</v>
      </c>
      <c r="H437" s="32" t="s">
        <v>2475</v>
      </c>
      <c r="I437" s="32" t="s">
        <v>2415</v>
      </c>
      <c r="J437" s="33" t="s">
        <v>2375</v>
      </c>
      <c r="K437" s="32">
        <v>35</v>
      </c>
      <c r="L437" s="36" t="s">
        <v>3631</v>
      </c>
    </row>
    <row r="438" spans="1:12" ht="15.75" hidden="1" thickBot="1" x14ac:dyDescent="0.3">
      <c r="A438" s="31" t="s">
        <v>158</v>
      </c>
      <c r="B438" s="32" t="s">
        <v>2274</v>
      </c>
      <c r="C438" s="33" t="s">
        <v>2369</v>
      </c>
      <c r="D438" s="33" t="s">
        <v>3663</v>
      </c>
      <c r="E438" s="34" t="s">
        <v>3664</v>
      </c>
      <c r="F438" s="32" t="s">
        <v>3665</v>
      </c>
      <c r="G438" s="33" t="s">
        <v>3666</v>
      </c>
      <c r="H438" s="32" t="s">
        <v>2475</v>
      </c>
      <c r="I438" s="32" t="s">
        <v>2415</v>
      </c>
      <c r="J438" s="33" t="s">
        <v>2375</v>
      </c>
      <c r="K438" s="32">
        <v>16</v>
      </c>
      <c r="L438" s="36" t="s">
        <v>3667</v>
      </c>
    </row>
    <row r="439" spans="1:12" ht="15.75" hidden="1" thickBot="1" x14ac:dyDescent="0.3">
      <c r="A439" s="31" t="s">
        <v>158</v>
      </c>
      <c r="B439" s="32" t="s">
        <v>2274</v>
      </c>
      <c r="C439" s="33" t="s">
        <v>2378</v>
      </c>
      <c r="D439" s="33" t="s">
        <v>3630</v>
      </c>
      <c r="E439" s="34" t="s">
        <v>3631</v>
      </c>
      <c r="F439" s="32" t="s">
        <v>3632</v>
      </c>
      <c r="G439" s="33" t="s">
        <v>3668</v>
      </c>
      <c r="H439" s="32" t="s">
        <v>2475</v>
      </c>
      <c r="I439" s="32" t="s">
        <v>2415</v>
      </c>
      <c r="J439" s="33" t="s">
        <v>2373</v>
      </c>
      <c r="K439" s="32">
        <v>37</v>
      </c>
      <c r="L439" s="36" t="s">
        <v>3631</v>
      </c>
    </row>
    <row r="440" spans="1:12" ht="15.75" hidden="1" thickBot="1" x14ac:dyDescent="0.3">
      <c r="A440" s="31" t="s">
        <v>158</v>
      </c>
      <c r="B440" s="32" t="s">
        <v>2274</v>
      </c>
      <c r="C440" s="33" t="s">
        <v>2378</v>
      </c>
      <c r="D440" s="33" t="s">
        <v>3669</v>
      </c>
      <c r="E440" s="34" t="s">
        <v>3670</v>
      </c>
      <c r="F440" s="32" t="s">
        <v>3623</v>
      </c>
      <c r="G440" s="33" t="s">
        <v>3671</v>
      </c>
      <c r="H440" s="32" t="s">
        <v>2475</v>
      </c>
      <c r="I440" s="32" t="s">
        <v>2415</v>
      </c>
      <c r="J440" s="33" t="s">
        <v>2375</v>
      </c>
      <c r="K440" s="32">
        <v>23</v>
      </c>
      <c r="L440" s="36" t="s">
        <v>3672</v>
      </c>
    </row>
    <row r="441" spans="1:12" ht="15.75" hidden="1" thickBot="1" x14ac:dyDescent="0.3">
      <c r="A441" s="31" t="s">
        <v>158</v>
      </c>
      <c r="B441" s="32" t="s">
        <v>1446</v>
      </c>
      <c r="C441" s="33" t="s">
        <v>2378</v>
      </c>
      <c r="D441" s="33" t="s">
        <v>3673</v>
      </c>
      <c r="E441" s="34" t="s">
        <v>3194</v>
      </c>
      <c r="F441" s="32" t="s">
        <v>3674</v>
      </c>
      <c r="G441" s="33" t="s">
        <v>3675</v>
      </c>
      <c r="H441" s="32" t="s">
        <v>2414</v>
      </c>
      <c r="I441" s="32" t="s">
        <v>2415</v>
      </c>
      <c r="J441" s="33" t="s">
        <v>2370</v>
      </c>
      <c r="K441" s="32">
        <v>26</v>
      </c>
      <c r="L441" s="35"/>
    </row>
    <row r="442" spans="1:12" ht="15.75" hidden="1" thickBot="1" x14ac:dyDescent="0.3">
      <c r="A442" s="31" t="s">
        <v>158</v>
      </c>
      <c r="B442" s="32" t="s">
        <v>1446</v>
      </c>
      <c r="C442" s="33" t="s">
        <v>2374</v>
      </c>
      <c r="D442" s="33" t="s">
        <v>3676</v>
      </c>
      <c r="E442" s="34" t="s">
        <v>3677</v>
      </c>
      <c r="F442" s="32" t="s">
        <v>3678</v>
      </c>
      <c r="G442" s="33" t="s">
        <v>3679</v>
      </c>
      <c r="H442" s="32" t="s">
        <v>2414</v>
      </c>
      <c r="I442" s="32" t="s">
        <v>2415</v>
      </c>
      <c r="J442" s="33" t="s">
        <v>2370</v>
      </c>
      <c r="K442" s="32">
        <v>16</v>
      </c>
      <c r="L442" s="35"/>
    </row>
    <row r="443" spans="1:12" ht="15.75" hidden="1" thickBot="1" x14ac:dyDescent="0.3">
      <c r="A443" s="31" t="s">
        <v>158</v>
      </c>
      <c r="B443" s="32" t="s">
        <v>1446</v>
      </c>
      <c r="C443" s="33" t="s">
        <v>2374</v>
      </c>
      <c r="D443" s="33" t="s">
        <v>3680</v>
      </c>
      <c r="E443" s="34" t="s">
        <v>3681</v>
      </c>
      <c r="F443" s="32" t="s">
        <v>3682</v>
      </c>
      <c r="G443" s="33" t="s">
        <v>3683</v>
      </c>
      <c r="H443" s="32" t="s">
        <v>2414</v>
      </c>
      <c r="I443" s="32" t="s">
        <v>2415</v>
      </c>
      <c r="J443" s="33" t="s">
        <v>2370</v>
      </c>
      <c r="K443" s="32">
        <v>21</v>
      </c>
      <c r="L443" s="35"/>
    </row>
    <row r="444" spans="1:12" ht="15.75" hidden="1" thickBot="1" x14ac:dyDescent="0.3">
      <c r="A444" s="31" t="s">
        <v>158</v>
      </c>
      <c r="B444" s="32" t="s">
        <v>1446</v>
      </c>
      <c r="C444" s="33" t="s">
        <v>2376</v>
      </c>
      <c r="D444" s="33" t="s">
        <v>3684</v>
      </c>
      <c r="E444" s="34" t="s">
        <v>3685</v>
      </c>
      <c r="F444" s="32" t="s">
        <v>3686</v>
      </c>
      <c r="G444" s="33" t="s">
        <v>3687</v>
      </c>
      <c r="H444" s="32" t="s">
        <v>2414</v>
      </c>
      <c r="I444" s="32" t="s">
        <v>2415</v>
      </c>
      <c r="J444" s="33" t="s">
        <v>2370</v>
      </c>
      <c r="K444" s="32">
        <v>16</v>
      </c>
      <c r="L444" s="35"/>
    </row>
    <row r="445" spans="1:12" ht="15.75" hidden="1" thickBot="1" x14ac:dyDescent="0.3">
      <c r="A445" s="31" t="s">
        <v>158</v>
      </c>
      <c r="B445" s="32" t="s">
        <v>1446</v>
      </c>
      <c r="C445" s="33" t="s">
        <v>2385</v>
      </c>
      <c r="D445" s="33" t="s">
        <v>3688</v>
      </c>
      <c r="E445" s="34" t="s">
        <v>3689</v>
      </c>
      <c r="F445" s="32" t="s">
        <v>3690</v>
      </c>
      <c r="G445" s="33" t="s">
        <v>3691</v>
      </c>
      <c r="H445" s="32" t="s">
        <v>2414</v>
      </c>
      <c r="I445" s="32" t="s">
        <v>2415</v>
      </c>
      <c r="J445" s="33" t="s">
        <v>2370</v>
      </c>
      <c r="K445" s="32">
        <v>18</v>
      </c>
      <c r="L445" s="35"/>
    </row>
    <row r="446" spans="1:12" ht="15.75" hidden="1" thickBot="1" x14ac:dyDescent="0.3">
      <c r="A446" s="31" t="s">
        <v>158</v>
      </c>
      <c r="B446" s="32" t="s">
        <v>1446</v>
      </c>
      <c r="C446" s="33" t="s">
        <v>2369</v>
      </c>
      <c r="D446" s="33" t="s">
        <v>3692</v>
      </c>
      <c r="E446" s="34" t="s">
        <v>3693</v>
      </c>
      <c r="F446" s="32" t="s">
        <v>3694</v>
      </c>
      <c r="G446" s="33" t="s">
        <v>3695</v>
      </c>
      <c r="H446" s="32" t="s">
        <v>2414</v>
      </c>
      <c r="I446" s="32" t="s">
        <v>2415</v>
      </c>
      <c r="J446" s="33" t="s">
        <v>2373</v>
      </c>
      <c r="K446" s="32">
        <v>49</v>
      </c>
      <c r="L446" s="35"/>
    </row>
    <row r="447" spans="1:12" ht="26.25" hidden="1" thickBot="1" x14ac:dyDescent="0.3">
      <c r="A447" s="31" t="s">
        <v>158</v>
      </c>
      <c r="B447" s="32" t="s">
        <v>1446</v>
      </c>
      <c r="C447" s="33" t="s">
        <v>2374</v>
      </c>
      <c r="D447" s="33" t="s">
        <v>3696</v>
      </c>
      <c r="E447" s="34" t="s">
        <v>3697</v>
      </c>
      <c r="F447" s="32" t="s">
        <v>3698</v>
      </c>
      <c r="G447" s="33" t="s">
        <v>3699</v>
      </c>
      <c r="H447" s="32" t="s">
        <v>2414</v>
      </c>
      <c r="I447" s="32" t="s">
        <v>2415</v>
      </c>
      <c r="J447" s="33" t="s">
        <v>2373</v>
      </c>
      <c r="K447" s="32">
        <v>36</v>
      </c>
      <c r="L447" s="36" t="s">
        <v>3700</v>
      </c>
    </row>
    <row r="448" spans="1:12" ht="15.75" hidden="1" thickBot="1" x14ac:dyDescent="0.3">
      <c r="A448" s="31" t="s">
        <v>158</v>
      </c>
      <c r="B448" s="32" t="s">
        <v>1446</v>
      </c>
      <c r="C448" s="33" t="s">
        <v>2378</v>
      </c>
      <c r="D448" s="33" t="s">
        <v>3673</v>
      </c>
      <c r="E448" s="34" t="s">
        <v>3194</v>
      </c>
      <c r="F448" s="32" t="s">
        <v>3674</v>
      </c>
      <c r="G448" s="33" t="s">
        <v>3701</v>
      </c>
      <c r="H448" s="32" t="s">
        <v>2414</v>
      </c>
      <c r="I448" s="32" t="s">
        <v>2415</v>
      </c>
      <c r="J448" s="33" t="s">
        <v>2373</v>
      </c>
      <c r="K448" s="32">
        <v>37</v>
      </c>
      <c r="L448" s="35"/>
    </row>
    <row r="449" spans="1:12" ht="15.75" hidden="1" thickBot="1" x14ac:dyDescent="0.3">
      <c r="A449" s="31" t="s">
        <v>158</v>
      </c>
      <c r="B449" s="32" t="s">
        <v>1446</v>
      </c>
      <c r="C449" s="33" t="s">
        <v>2378</v>
      </c>
      <c r="D449" s="33" t="s">
        <v>3702</v>
      </c>
      <c r="E449" s="34" t="s">
        <v>3703</v>
      </c>
      <c r="F449" s="32" t="s">
        <v>3704</v>
      </c>
      <c r="G449" s="33" t="s">
        <v>3705</v>
      </c>
      <c r="H449" s="32" t="s">
        <v>2414</v>
      </c>
      <c r="I449" s="32" t="s">
        <v>2415</v>
      </c>
      <c r="J449" s="33" t="s">
        <v>2373</v>
      </c>
      <c r="K449" s="32">
        <v>25</v>
      </c>
      <c r="L449" s="36" t="s">
        <v>3706</v>
      </c>
    </row>
    <row r="450" spans="1:12" ht="15.75" hidden="1" thickBot="1" x14ac:dyDescent="0.3">
      <c r="A450" s="31" t="s">
        <v>158</v>
      </c>
      <c r="B450" s="32" t="s">
        <v>1446</v>
      </c>
      <c r="C450" s="33" t="s">
        <v>2376</v>
      </c>
      <c r="D450" s="33" t="s">
        <v>3707</v>
      </c>
      <c r="E450" s="34" t="s">
        <v>3708</v>
      </c>
      <c r="F450" s="32" t="s">
        <v>3709</v>
      </c>
      <c r="G450" s="33" t="s">
        <v>3710</v>
      </c>
      <c r="H450" s="32" t="s">
        <v>2414</v>
      </c>
      <c r="I450" s="32" t="s">
        <v>2415</v>
      </c>
      <c r="J450" s="33" t="s">
        <v>2373</v>
      </c>
      <c r="K450" s="32">
        <v>43</v>
      </c>
      <c r="L450" s="36" t="s">
        <v>3711</v>
      </c>
    </row>
    <row r="451" spans="1:12" ht="15.75" hidden="1" thickBot="1" x14ac:dyDescent="0.3">
      <c r="A451" s="31" t="s">
        <v>158</v>
      </c>
      <c r="B451" s="32" t="s">
        <v>1446</v>
      </c>
      <c r="C451" s="33" t="s">
        <v>2385</v>
      </c>
      <c r="D451" s="33" t="s">
        <v>3688</v>
      </c>
      <c r="E451" s="34" t="s">
        <v>3689</v>
      </c>
      <c r="F451" s="32" t="s">
        <v>3690</v>
      </c>
      <c r="G451" s="33" t="s">
        <v>3712</v>
      </c>
      <c r="H451" s="32" t="s">
        <v>2414</v>
      </c>
      <c r="I451" s="32" t="s">
        <v>2415</v>
      </c>
      <c r="J451" s="33" t="s">
        <v>2373</v>
      </c>
      <c r="K451" s="32">
        <v>35</v>
      </c>
      <c r="L451" s="36" t="s">
        <v>3713</v>
      </c>
    </row>
    <row r="452" spans="1:12" ht="15.75" hidden="1" thickBot="1" x14ac:dyDescent="0.3">
      <c r="A452" s="31" t="s">
        <v>158</v>
      </c>
      <c r="B452" s="32" t="s">
        <v>1446</v>
      </c>
      <c r="C452" s="33" t="s">
        <v>3437</v>
      </c>
      <c r="D452" s="33" t="s">
        <v>3714</v>
      </c>
      <c r="E452" s="34" t="s">
        <v>3715</v>
      </c>
      <c r="F452" s="32" t="s">
        <v>3716</v>
      </c>
      <c r="G452" s="33" t="s">
        <v>3717</v>
      </c>
      <c r="H452" s="32" t="s">
        <v>2414</v>
      </c>
      <c r="I452" s="32" t="s">
        <v>2415</v>
      </c>
      <c r="J452" s="33" t="s">
        <v>2373</v>
      </c>
      <c r="K452" s="32">
        <v>36</v>
      </c>
      <c r="L452" s="36" t="s">
        <v>3706</v>
      </c>
    </row>
    <row r="453" spans="1:12" ht="15.75" hidden="1" thickBot="1" x14ac:dyDescent="0.3">
      <c r="A453" s="31" t="s">
        <v>158</v>
      </c>
      <c r="B453" s="32" t="s">
        <v>1446</v>
      </c>
      <c r="C453" s="33" t="s">
        <v>2369</v>
      </c>
      <c r="D453" s="33" t="s">
        <v>3718</v>
      </c>
      <c r="E453" s="34" t="s">
        <v>3719</v>
      </c>
      <c r="F453" s="32" t="s">
        <v>3720</v>
      </c>
      <c r="G453" s="33" t="s">
        <v>3721</v>
      </c>
      <c r="H453" s="32" t="s">
        <v>2414</v>
      </c>
      <c r="I453" s="32" t="s">
        <v>2415</v>
      </c>
      <c r="J453" s="33" t="s">
        <v>2373</v>
      </c>
      <c r="K453" s="32">
        <v>34</v>
      </c>
      <c r="L453" s="35"/>
    </row>
    <row r="454" spans="1:12" ht="15.75" hidden="1" thickBot="1" x14ac:dyDescent="0.3">
      <c r="A454" s="31" t="s">
        <v>158</v>
      </c>
      <c r="B454" s="32" t="s">
        <v>1446</v>
      </c>
      <c r="C454" s="33" t="s">
        <v>2369</v>
      </c>
      <c r="D454" s="33" t="s">
        <v>3722</v>
      </c>
      <c r="E454" s="34" t="s">
        <v>3723</v>
      </c>
      <c r="F454" s="32" t="s">
        <v>3724</v>
      </c>
      <c r="G454" s="33" t="s">
        <v>3725</v>
      </c>
      <c r="H454" s="32" t="s">
        <v>2414</v>
      </c>
      <c r="I454" s="32" t="s">
        <v>2415</v>
      </c>
      <c r="J454" s="33" t="s">
        <v>2373</v>
      </c>
      <c r="K454" s="32">
        <v>32</v>
      </c>
      <c r="L454" s="35"/>
    </row>
    <row r="455" spans="1:12" ht="15.75" hidden="1" thickBot="1" x14ac:dyDescent="0.3">
      <c r="A455" s="31" t="s">
        <v>158</v>
      </c>
      <c r="B455" s="32" t="s">
        <v>1446</v>
      </c>
      <c r="C455" s="33" t="s">
        <v>2369</v>
      </c>
      <c r="D455" s="33" t="s">
        <v>3726</v>
      </c>
      <c r="E455" s="34" t="s">
        <v>3727</v>
      </c>
      <c r="F455" s="32" t="s">
        <v>3728</v>
      </c>
      <c r="G455" s="33" t="s">
        <v>3729</v>
      </c>
      <c r="H455" s="32" t="s">
        <v>2414</v>
      </c>
      <c r="I455" s="32" t="s">
        <v>2415</v>
      </c>
      <c r="J455" s="33" t="s">
        <v>2373</v>
      </c>
      <c r="K455" s="32">
        <v>32</v>
      </c>
      <c r="L455" s="35"/>
    </row>
    <row r="456" spans="1:12" ht="15.75" hidden="1" thickBot="1" x14ac:dyDescent="0.3">
      <c r="A456" s="31" t="s">
        <v>158</v>
      </c>
      <c r="B456" s="32" t="s">
        <v>1446</v>
      </c>
      <c r="C456" s="33" t="s">
        <v>2369</v>
      </c>
      <c r="D456" s="33" t="s">
        <v>3692</v>
      </c>
      <c r="E456" s="34" t="s">
        <v>3693</v>
      </c>
      <c r="F456" s="32" t="s">
        <v>3694</v>
      </c>
      <c r="G456" s="33" t="s">
        <v>3730</v>
      </c>
      <c r="H456" s="32" t="s">
        <v>2414</v>
      </c>
      <c r="I456" s="32" t="s">
        <v>2415</v>
      </c>
      <c r="J456" s="33" t="s">
        <v>2365</v>
      </c>
      <c r="K456" s="32">
        <v>17</v>
      </c>
      <c r="L456" s="35"/>
    </row>
    <row r="457" spans="1:12" ht="15.75" hidden="1" thickBot="1" x14ac:dyDescent="0.3">
      <c r="A457" s="31" t="s">
        <v>158</v>
      </c>
      <c r="B457" s="32" t="s">
        <v>1446</v>
      </c>
      <c r="C457" s="33" t="s">
        <v>2385</v>
      </c>
      <c r="D457" s="33" t="s">
        <v>3688</v>
      </c>
      <c r="E457" s="34" t="s">
        <v>3689</v>
      </c>
      <c r="F457" s="32" t="s">
        <v>3690</v>
      </c>
      <c r="G457" s="33" t="s">
        <v>3731</v>
      </c>
      <c r="H457" s="32" t="s">
        <v>2414</v>
      </c>
      <c r="I457" s="32" t="s">
        <v>2415</v>
      </c>
      <c r="J457" s="33" t="s">
        <v>2365</v>
      </c>
      <c r="K457" s="32">
        <v>11</v>
      </c>
      <c r="L457" s="35"/>
    </row>
    <row r="458" spans="1:12" ht="15.75" hidden="1" thickBot="1" x14ac:dyDescent="0.3">
      <c r="A458" s="31" t="s">
        <v>158</v>
      </c>
      <c r="B458" s="32" t="s">
        <v>1446</v>
      </c>
      <c r="C458" s="33" t="s">
        <v>2376</v>
      </c>
      <c r="D458" s="33" t="s">
        <v>3707</v>
      </c>
      <c r="E458" s="34" t="s">
        <v>3708</v>
      </c>
      <c r="F458" s="32" t="s">
        <v>3709</v>
      </c>
      <c r="G458" s="33" t="s">
        <v>3732</v>
      </c>
      <c r="H458" s="32" t="s">
        <v>2414</v>
      </c>
      <c r="I458" s="32" t="s">
        <v>2415</v>
      </c>
      <c r="J458" s="33" t="s">
        <v>2365</v>
      </c>
      <c r="K458" s="32">
        <v>16</v>
      </c>
      <c r="L458" s="35"/>
    </row>
    <row r="459" spans="1:12" ht="15.75" hidden="1" thickBot="1" x14ac:dyDescent="0.3">
      <c r="A459" s="31" t="s">
        <v>158</v>
      </c>
      <c r="B459" s="32" t="s">
        <v>1446</v>
      </c>
      <c r="C459" s="33" t="s">
        <v>2378</v>
      </c>
      <c r="D459" s="33" t="s">
        <v>3733</v>
      </c>
      <c r="E459" s="34" t="s">
        <v>3734</v>
      </c>
      <c r="F459" s="32" t="s">
        <v>3735</v>
      </c>
      <c r="G459" s="33" t="s">
        <v>3736</v>
      </c>
      <c r="H459" s="32" t="s">
        <v>2414</v>
      </c>
      <c r="I459" s="32" t="s">
        <v>2415</v>
      </c>
      <c r="J459" s="33" t="s">
        <v>2368</v>
      </c>
      <c r="K459" s="32">
        <v>16</v>
      </c>
      <c r="L459" s="35"/>
    </row>
    <row r="460" spans="1:12" ht="26.25" hidden="1" thickBot="1" x14ac:dyDescent="0.3">
      <c r="A460" s="31" t="s">
        <v>158</v>
      </c>
      <c r="B460" s="32" t="s">
        <v>1446</v>
      </c>
      <c r="C460" s="33" t="s">
        <v>2374</v>
      </c>
      <c r="D460" s="33" t="s">
        <v>3696</v>
      </c>
      <c r="E460" s="34" t="s">
        <v>3697</v>
      </c>
      <c r="F460" s="32" t="s">
        <v>3698</v>
      </c>
      <c r="G460" s="33" t="s">
        <v>3737</v>
      </c>
      <c r="H460" s="32" t="s">
        <v>2414</v>
      </c>
      <c r="I460" s="32" t="s">
        <v>2415</v>
      </c>
      <c r="J460" s="33" t="s">
        <v>2368</v>
      </c>
      <c r="K460" s="32">
        <v>25</v>
      </c>
      <c r="L460" s="35"/>
    </row>
    <row r="461" spans="1:12" ht="15.75" hidden="1" thickBot="1" x14ac:dyDescent="0.3">
      <c r="A461" s="31" t="s">
        <v>158</v>
      </c>
      <c r="B461" s="32" t="s">
        <v>1446</v>
      </c>
      <c r="C461" s="33" t="s">
        <v>2376</v>
      </c>
      <c r="D461" s="33" t="s">
        <v>3684</v>
      </c>
      <c r="E461" s="34" t="s">
        <v>3685</v>
      </c>
      <c r="F461" s="32" t="s">
        <v>3686</v>
      </c>
      <c r="G461" s="33" t="s">
        <v>3738</v>
      </c>
      <c r="H461" s="32" t="s">
        <v>2414</v>
      </c>
      <c r="I461" s="32" t="s">
        <v>2415</v>
      </c>
      <c r="J461" s="33" t="s">
        <v>2373</v>
      </c>
      <c r="K461" s="32">
        <v>19</v>
      </c>
      <c r="L461" s="35"/>
    </row>
    <row r="462" spans="1:12" ht="15.75" hidden="1" thickBot="1" x14ac:dyDescent="0.3">
      <c r="A462" s="31" t="s">
        <v>158</v>
      </c>
      <c r="B462" s="32" t="s">
        <v>1446</v>
      </c>
      <c r="C462" s="33" t="s">
        <v>2376</v>
      </c>
      <c r="D462" s="33" t="s">
        <v>3707</v>
      </c>
      <c r="E462" s="34" t="s">
        <v>3708</v>
      </c>
      <c r="F462" s="32" t="s">
        <v>3709</v>
      </c>
      <c r="G462" s="33" t="s">
        <v>3739</v>
      </c>
      <c r="H462" s="32" t="s">
        <v>2414</v>
      </c>
      <c r="I462" s="32" t="s">
        <v>2415</v>
      </c>
      <c r="J462" s="33" t="s">
        <v>2368</v>
      </c>
      <c r="K462" s="32">
        <v>30</v>
      </c>
      <c r="L462" s="35"/>
    </row>
    <row r="463" spans="1:12" ht="15.75" hidden="1" thickBot="1" x14ac:dyDescent="0.3">
      <c r="A463" s="31" t="s">
        <v>158</v>
      </c>
      <c r="B463" s="32" t="s">
        <v>1446</v>
      </c>
      <c r="C463" s="33" t="s">
        <v>2385</v>
      </c>
      <c r="D463" s="33" t="s">
        <v>3688</v>
      </c>
      <c r="E463" s="34" t="s">
        <v>3689</v>
      </c>
      <c r="F463" s="32" t="s">
        <v>3690</v>
      </c>
      <c r="G463" s="33" t="s">
        <v>3740</v>
      </c>
      <c r="H463" s="32" t="s">
        <v>2414</v>
      </c>
      <c r="I463" s="32" t="s">
        <v>2415</v>
      </c>
      <c r="J463" s="33" t="s">
        <v>2368</v>
      </c>
      <c r="K463" s="32">
        <v>19</v>
      </c>
      <c r="L463" s="35"/>
    </row>
    <row r="464" spans="1:12" ht="15.75" hidden="1" thickBot="1" x14ac:dyDescent="0.3">
      <c r="A464" s="31" t="s">
        <v>158</v>
      </c>
      <c r="B464" s="32" t="s">
        <v>1446</v>
      </c>
      <c r="C464" s="33" t="s">
        <v>2378</v>
      </c>
      <c r="D464" s="33" t="s">
        <v>3733</v>
      </c>
      <c r="E464" s="34" t="s">
        <v>3734</v>
      </c>
      <c r="F464" s="32" t="s">
        <v>3735</v>
      </c>
      <c r="G464" s="33" t="s">
        <v>3741</v>
      </c>
      <c r="H464" s="32" t="s">
        <v>2414</v>
      </c>
      <c r="I464" s="32" t="s">
        <v>2415</v>
      </c>
      <c r="J464" s="33" t="s">
        <v>2370</v>
      </c>
      <c r="K464" s="32">
        <v>15</v>
      </c>
      <c r="L464" s="35"/>
    </row>
    <row r="465" spans="1:12" ht="15.75" hidden="1" thickBot="1" x14ac:dyDescent="0.3">
      <c r="A465" s="31" t="s">
        <v>158</v>
      </c>
      <c r="B465" s="32" t="s">
        <v>1446</v>
      </c>
      <c r="C465" s="33" t="s">
        <v>2369</v>
      </c>
      <c r="D465" s="33" t="s">
        <v>3692</v>
      </c>
      <c r="E465" s="34" t="s">
        <v>3693</v>
      </c>
      <c r="F465" s="32" t="s">
        <v>3694</v>
      </c>
      <c r="G465" s="33" t="s">
        <v>3742</v>
      </c>
      <c r="H465" s="32" t="s">
        <v>2414</v>
      </c>
      <c r="I465" s="32" t="s">
        <v>2415</v>
      </c>
      <c r="J465" s="33" t="s">
        <v>2370</v>
      </c>
      <c r="K465" s="32">
        <v>18</v>
      </c>
      <c r="L465" s="35"/>
    </row>
    <row r="466" spans="1:12" ht="15.75" hidden="1" thickBot="1" x14ac:dyDescent="0.3">
      <c r="A466" s="31" t="s">
        <v>158</v>
      </c>
      <c r="B466" s="32" t="s">
        <v>1446</v>
      </c>
      <c r="C466" s="33" t="s">
        <v>2376</v>
      </c>
      <c r="D466" s="33" t="s">
        <v>3707</v>
      </c>
      <c r="E466" s="34" t="s">
        <v>3708</v>
      </c>
      <c r="F466" s="32" t="s">
        <v>3709</v>
      </c>
      <c r="G466" s="33" t="s">
        <v>3743</v>
      </c>
      <c r="H466" s="32" t="s">
        <v>2414</v>
      </c>
      <c r="I466" s="32" t="s">
        <v>2415</v>
      </c>
      <c r="J466" s="33" t="s">
        <v>2370</v>
      </c>
      <c r="K466" s="32">
        <v>18</v>
      </c>
      <c r="L466" s="35"/>
    </row>
    <row r="467" spans="1:12" ht="15.75" hidden="1" thickBot="1" x14ac:dyDescent="0.3">
      <c r="A467" s="31" t="s">
        <v>158</v>
      </c>
      <c r="B467" s="32" t="s">
        <v>1446</v>
      </c>
      <c r="C467" s="33" t="s">
        <v>2369</v>
      </c>
      <c r="D467" s="33" t="s">
        <v>3718</v>
      </c>
      <c r="E467" s="34" t="s">
        <v>3719</v>
      </c>
      <c r="F467" s="32" t="s">
        <v>3720</v>
      </c>
      <c r="G467" s="33" t="s">
        <v>3744</v>
      </c>
      <c r="H467" s="32" t="s">
        <v>2414</v>
      </c>
      <c r="I467" s="32" t="s">
        <v>2415</v>
      </c>
      <c r="J467" s="33" t="s">
        <v>2367</v>
      </c>
      <c r="K467" s="32">
        <v>17</v>
      </c>
      <c r="L467" s="35"/>
    </row>
    <row r="468" spans="1:12" ht="15.75" hidden="1" thickBot="1" x14ac:dyDescent="0.3">
      <c r="A468" s="31" t="s">
        <v>158</v>
      </c>
      <c r="B468" s="32" t="s">
        <v>1446</v>
      </c>
      <c r="C468" s="33" t="s">
        <v>2385</v>
      </c>
      <c r="D468" s="33" t="s">
        <v>3688</v>
      </c>
      <c r="E468" s="34" t="s">
        <v>3689</v>
      </c>
      <c r="F468" s="32" t="s">
        <v>3690</v>
      </c>
      <c r="G468" s="33" t="s">
        <v>3745</v>
      </c>
      <c r="H468" s="32" t="s">
        <v>2414</v>
      </c>
      <c r="I468" s="32" t="s">
        <v>2415</v>
      </c>
      <c r="J468" s="33" t="s">
        <v>2367</v>
      </c>
      <c r="K468" s="32">
        <v>10</v>
      </c>
      <c r="L468" s="35"/>
    </row>
    <row r="469" spans="1:12" ht="15.75" hidden="1" thickBot="1" x14ac:dyDescent="0.3">
      <c r="A469" s="31" t="s">
        <v>158</v>
      </c>
      <c r="B469" s="32" t="s">
        <v>1446</v>
      </c>
      <c r="C469" s="33" t="s">
        <v>2369</v>
      </c>
      <c r="D469" s="33" t="s">
        <v>3726</v>
      </c>
      <c r="E469" s="34" t="s">
        <v>3727</v>
      </c>
      <c r="F469" s="32" t="s">
        <v>3728</v>
      </c>
      <c r="G469" s="33" t="s">
        <v>3746</v>
      </c>
      <c r="H469" s="32" t="s">
        <v>2414</v>
      </c>
      <c r="I469" s="32" t="s">
        <v>2415</v>
      </c>
      <c r="J469" s="33" t="s">
        <v>2367</v>
      </c>
      <c r="K469" s="32">
        <v>16</v>
      </c>
      <c r="L469" s="35"/>
    </row>
    <row r="470" spans="1:12" ht="15.75" hidden="1" thickBot="1" x14ac:dyDescent="0.3">
      <c r="A470" s="31" t="s">
        <v>158</v>
      </c>
      <c r="B470" s="32" t="s">
        <v>1446</v>
      </c>
      <c r="C470" s="33" t="s">
        <v>2369</v>
      </c>
      <c r="D470" s="33" t="s">
        <v>3692</v>
      </c>
      <c r="E470" s="34" t="s">
        <v>3693</v>
      </c>
      <c r="F470" s="32" t="s">
        <v>3694</v>
      </c>
      <c r="G470" s="33" t="s">
        <v>3747</v>
      </c>
      <c r="H470" s="32" t="s">
        <v>2414</v>
      </c>
      <c r="I470" s="32" t="s">
        <v>2415</v>
      </c>
      <c r="J470" s="33" t="s">
        <v>2368</v>
      </c>
      <c r="K470" s="32">
        <v>23</v>
      </c>
      <c r="L470" s="35"/>
    </row>
    <row r="471" spans="1:12" ht="15.75" hidden="1" thickBot="1" x14ac:dyDescent="0.3">
      <c r="A471" s="31" t="s">
        <v>158</v>
      </c>
      <c r="B471" s="32" t="s">
        <v>1446</v>
      </c>
      <c r="C471" s="33" t="s">
        <v>2378</v>
      </c>
      <c r="D471" s="33" t="s">
        <v>3673</v>
      </c>
      <c r="E471" s="34" t="s">
        <v>3194</v>
      </c>
      <c r="F471" s="32" t="s">
        <v>3674</v>
      </c>
      <c r="G471" s="33" t="s">
        <v>3748</v>
      </c>
      <c r="H471" s="32" t="s">
        <v>2414</v>
      </c>
      <c r="I471" s="32" t="s">
        <v>2415</v>
      </c>
      <c r="J471" s="33" t="s">
        <v>2368</v>
      </c>
      <c r="K471" s="32">
        <v>24</v>
      </c>
      <c r="L471" s="35"/>
    </row>
    <row r="472" spans="1:12" ht="15.75" hidden="1" thickBot="1" x14ac:dyDescent="0.3">
      <c r="A472" s="31" t="s">
        <v>158</v>
      </c>
      <c r="B472" s="32" t="s">
        <v>1446</v>
      </c>
      <c r="C472" s="33" t="s">
        <v>2378</v>
      </c>
      <c r="D472" s="33" t="s">
        <v>3702</v>
      </c>
      <c r="E472" s="34" t="s">
        <v>3703</v>
      </c>
      <c r="F472" s="32" t="s">
        <v>3704</v>
      </c>
      <c r="G472" s="33" t="s">
        <v>3749</v>
      </c>
      <c r="H472" s="32" t="s">
        <v>2414</v>
      </c>
      <c r="I472" s="32" t="s">
        <v>2415</v>
      </c>
      <c r="J472" s="33" t="s">
        <v>2375</v>
      </c>
      <c r="K472" s="32">
        <v>25</v>
      </c>
      <c r="L472" s="35"/>
    </row>
    <row r="473" spans="1:12" ht="15.75" hidden="1" thickBot="1" x14ac:dyDescent="0.3">
      <c r="A473" s="31" t="s">
        <v>158</v>
      </c>
      <c r="B473" s="32" t="s">
        <v>1446</v>
      </c>
      <c r="C473" s="33" t="s">
        <v>2369</v>
      </c>
      <c r="D473" s="33" t="s">
        <v>3718</v>
      </c>
      <c r="E473" s="34" t="s">
        <v>3719</v>
      </c>
      <c r="F473" s="32" t="s">
        <v>3720</v>
      </c>
      <c r="G473" s="33" t="s">
        <v>3750</v>
      </c>
      <c r="H473" s="32" t="s">
        <v>2414</v>
      </c>
      <c r="I473" s="32" t="s">
        <v>2415</v>
      </c>
      <c r="J473" s="33" t="s">
        <v>2368</v>
      </c>
      <c r="K473" s="32">
        <v>20</v>
      </c>
      <c r="L473" s="35"/>
    </row>
    <row r="474" spans="1:12" ht="26.25" hidden="1" thickBot="1" x14ac:dyDescent="0.3">
      <c r="A474" s="31" t="s">
        <v>158</v>
      </c>
      <c r="B474" s="32" t="s">
        <v>1446</v>
      </c>
      <c r="C474" s="33" t="s">
        <v>2374</v>
      </c>
      <c r="D474" s="33" t="s">
        <v>3696</v>
      </c>
      <c r="E474" s="34" t="s">
        <v>3697</v>
      </c>
      <c r="F474" s="32" t="s">
        <v>3698</v>
      </c>
      <c r="G474" s="33" t="s">
        <v>3751</v>
      </c>
      <c r="H474" s="32" t="s">
        <v>2414</v>
      </c>
      <c r="I474" s="32" t="s">
        <v>2415</v>
      </c>
      <c r="J474" s="33" t="s">
        <v>2375</v>
      </c>
      <c r="K474" s="32">
        <v>38</v>
      </c>
      <c r="L474" s="35"/>
    </row>
    <row r="475" spans="1:12" ht="15.75" hidden="1" thickBot="1" x14ac:dyDescent="0.3">
      <c r="A475" s="31" t="s">
        <v>158</v>
      </c>
      <c r="B475" s="32" t="s">
        <v>1446</v>
      </c>
      <c r="C475" s="33" t="s">
        <v>2385</v>
      </c>
      <c r="D475" s="33" t="s">
        <v>3688</v>
      </c>
      <c r="E475" s="34" t="s">
        <v>3689</v>
      </c>
      <c r="F475" s="32" t="s">
        <v>3690</v>
      </c>
      <c r="G475" s="33" t="s">
        <v>3752</v>
      </c>
      <c r="H475" s="32" t="s">
        <v>2414</v>
      </c>
      <c r="I475" s="32" t="s">
        <v>2415</v>
      </c>
      <c r="J475" s="33" t="s">
        <v>2375</v>
      </c>
      <c r="K475" s="32">
        <v>19</v>
      </c>
      <c r="L475" s="35"/>
    </row>
    <row r="476" spans="1:12" ht="15.75" hidden="1" thickBot="1" x14ac:dyDescent="0.3">
      <c r="A476" s="31" t="s">
        <v>158</v>
      </c>
      <c r="B476" s="32" t="s">
        <v>1446</v>
      </c>
      <c r="C476" s="33" t="s">
        <v>3437</v>
      </c>
      <c r="D476" s="33" t="s">
        <v>3714</v>
      </c>
      <c r="E476" s="34" t="s">
        <v>3715</v>
      </c>
      <c r="F476" s="32" t="s">
        <v>3716</v>
      </c>
      <c r="G476" s="33" t="s">
        <v>3753</v>
      </c>
      <c r="H476" s="32" t="s">
        <v>2414</v>
      </c>
      <c r="I476" s="32" t="s">
        <v>2415</v>
      </c>
      <c r="J476" s="33" t="s">
        <v>2375</v>
      </c>
      <c r="K476" s="32">
        <v>36</v>
      </c>
      <c r="L476" s="35"/>
    </row>
    <row r="477" spans="1:12" ht="15.75" hidden="1" thickBot="1" x14ac:dyDescent="0.3">
      <c r="A477" s="31" t="s">
        <v>158</v>
      </c>
      <c r="B477" s="32" t="s">
        <v>1446</v>
      </c>
      <c r="C477" s="33" t="s">
        <v>2369</v>
      </c>
      <c r="D477" s="33" t="s">
        <v>3692</v>
      </c>
      <c r="E477" s="34" t="s">
        <v>3693</v>
      </c>
      <c r="F477" s="32" t="s">
        <v>3694</v>
      </c>
      <c r="G477" s="33" t="s">
        <v>3754</v>
      </c>
      <c r="H477" s="32" t="s">
        <v>2414</v>
      </c>
      <c r="I477" s="32" t="s">
        <v>2415</v>
      </c>
      <c r="J477" s="33" t="s">
        <v>2375</v>
      </c>
      <c r="K477" s="32">
        <v>25</v>
      </c>
      <c r="L477" s="35"/>
    </row>
    <row r="478" spans="1:12" ht="15.75" hidden="1" thickBot="1" x14ac:dyDescent="0.3">
      <c r="A478" s="31" t="s">
        <v>158</v>
      </c>
      <c r="B478" s="32" t="s">
        <v>1446</v>
      </c>
      <c r="C478" s="33" t="s">
        <v>2369</v>
      </c>
      <c r="D478" s="33" t="s">
        <v>3722</v>
      </c>
      <c r="E478" s="34" t="s">
        <v>3723</v>
      </c>
      <c r="F478" s="32" t="s">
        <v>3724</v>
      </c>
      <c r="G478" s="33" t="s">
        <v>3755</v>
      </c>
      <c r="H478" s="32" t="s">
        <v>2414</v>
      </c>
      <c r="I478" s="32" t="s">
        <v>2415</v>
      </c>
      <c r="J478" s="33" t="s">
        <v>2375</v>
      </c>
      <c r="K478" s="32">
        <v>25</v>
      </c>
      <c r="L478" s="35"/>
    </row>
    <row r="479" spans="1:12" ht="15.75" hidden="1" thickBot="1" x14ac:dyDescent="0.3">
      <c r="A479" s="31" t="s">
        <v>158</v>
      </c>
      <c r="B479" s="32" t="s">
        <v>1446</v>
      </c>
      <c r="C479" s="33" t="s">
        <v>2369</v>
      </c>
      <c r="D479" s="33" t="s">
        <v>3722</v>
      </c>
      <c r="E479" s="34" t="s">
        <v>3723</v>
      </c>
      <c r="F479" s="32" t="s">
        <v>3724</v>
      </c>
      <c r="G479" s="33" t="s">
        <v>3756</v>
      </c>
      <c r="H479" s="32" t="s">
        <v>2414</v>
      </c>
      <c r="I479" s="32" t="s">
        <v>2415</v>
      </c>
      <c r="J479" s="33" t="s">
        <v>2368</v>
      </c>
      <c r="K479" s="32">
        <v>15</v>
      </c>
      <c r="L479" s="36" t="s">
        <v>3757</v>
      </c>
    </row>
    <row r="480" spans="1:12" ht="15.75" hidden="1" thickBot="1" x14ac:dyDescent="0.3">
      <c r="A480" s="31" t="s">
        <v>158</v>
      </c>
      <c r="B480" s="32" t="s">
        <v>1446</v>
      </c>
      <c r="C480" s="33" t="s">
        <v>2486</v>
      </c>
      <c r="D480" s="33" t="s">
        <v>3758</v>
      </c>
      <c r="E480" s="34" t="s">
        <v>3759</v>
      </c>
      <c r="F480" s="32" t="s">
        <v>3760</v>
      </c>
      <c r="G480" s="33" t="s">
        <v>3761</v>
      </c>
      <c r="H480" s="32" t="s">
        <v>2475</v>
      </c>
      <c r="I480" s="32" t="s">
        <v>2415</v>
      </c>
      <c r="J480" s="33" t="s">
        <v>2373</v>
      </c>
      <c r="K480" s="32">
        <v>47</v>
      </c>
      <c r="L480" s="36" t="s">
        <v>3762</v>
      </c>
    </row>
    <row r="481" spans="1:12" ht="15.75" hidden="1" thickBot="1" x14ac:dyDescent="0.3">
      <c r="A481" s="31" t="s">
        <v>158</v>
      </c>
      <c r="B481" s="32" t="s">
        <v>1446</v>
      </c>
      <c r="C481" s="33" t="s">
        <v>2376</v>
      </c>
      <c r="D481" s="33" t="s">
        <v>3763</v>
      </c>
      <c r="E481" s="34" t="s">
        <v>3764</v>
      </c>
      <c r="F481" s="32" t="s">
        <v>3765</v>
      </c>
      <c r="G481" s="33" t="s">
        <v>3766</v>
      </c>
      <c r="H481" s="32" t="s">
        <v>2475</v>
      </c>
      <c r="I481" s="32" t="s">
        <v>2415</v>
      </c>
      <c r="J481" s="33" t="s">
        <v>2373</v>
      </c>
      <c r="K481" s="32">
        <v>27</v>
      </c>
      <c r="L481" s="36" t="s">
        <v>3764</v>
      </c>
    </row>
    <row r="482" spans="1:12" ht="15.75" hidden="1" thickBot="1" x14ac:dyDescent="0.3">
      <c r="A482" s="31" t="s">
        <v>158</v>
      </c>
      <c r="B482" s="32" t="s">
        <v>1446</v>
      </c>
      <c r="C482" s="33" t="s">
        <v>2486</v>
      </c>
      <c r="D482" s="33" t="s">
        <v>3767</v>
      </c>
      <c r="E482" s="34" t="s">
        <v>3768</v>
      </c>
      <c r="F482" s="32" t="s">
        <v>3769</v>
      </c>
      <c r="G482" s="33" t="s">
        <v>3770</v>
      </c>
      <c r="H482" s="32" t="s">
        <v>2475</v>
      </c>
      <c r="I482" s="32" t="s">
        <v>2415</v>
      </c>
      <c r="J482" s="33" t="s">
        <v>2373</v>
      </c>
      <c r="K482" s="32">
        <v>16</v>
      </c>
      <c r="L482" s="36" t="s">
        <v>3768</v>
      </c>
    </row>
    <row r="483" spans="1:12" ht="15.75" hidden="1" thickBot="1" x14ac:dyDescent="0.3">
      <c r="A483" s="31" t="s">
        <v>158</v>
      </c>
      <c r="B483" s="32" t="s">
        <v>1446</v>
      </c>
      <c r="C483" s="33" t="s">
        <v>2486</v>
      </c>
      <c r="D483" s="33" t="s">
        <v>3771</v>
      </c>
      <c r="E483" s="34" t="s">
        <v>3700</v>
      </c>
      <c r="F483" s="32" t="s">
        <v>3772</v>
      </c>
      <c r="G483" s="33" t="s">
        <v>3773</v>
      </c>
      <c r="H483" s="32" t="s">
        <v>2475</v>
      </c>
      <c r="I483" s="32" t="s">
        <v>2415</v>
      </c>
      <c r="J483" s="33" t="s">
        <v>2373</v>
      </c>
      <c r="K483" s="32">
        <v>33</v>
      </c>
      <c r="L483" s="36" t="s">
        <v>3700</v>
      </c>
    </row>
    <row r="484" spans="1:12" ht="15.75" hidden="1" thickBot="1" x14ac:dyDescent="0.3">
      <c r="A484" s="31" t="s">
        <v>158</v>
      </c>
      <c r="B484" s="32" t="s">
        <v>1446</v>
      </c>
      <c r="C484" s="33" t="s">
        <v>2378</v>
      </c>
      <c r="D484" s="33" t="s">
        <v>3774</v>
      </c>
      <c r="E484" s="34" t="s">
        <v>3775</v>
      </c>
      <c r="F484" s="32" t="s">
        <v>3776</v>
      </c>
      <c r="G484" s="33" t="s">
        <v>3777</v>
      </c>
      <c r="H484" s="32" t="s">
        <v>2475</v>
      </c>
      <c r="I484" s="32" t="s">
        <v>2415</v>
      </c>
      <c r="J484" s="33" t="s">
        <v>2373</v>
      </c>
      <c r="K484" s="32">
        <v>29</v>
      </c>
      <c r="L484" s="36" t="s">
        <v>3711</v>
      </c>
    </row>
    <row r="485" spans="1:12" ht="15.75" hidden="1" thickBot="1" x14ac:dyDescent="0.3">
      <c r="A485" s="31" t="s">
        <v>158</v>
      </c>
      <c r="B485" s="32" t="s">
        <v>1446</v>
      </c>
      <c r="C485" s="33" t="s">
        <v>2374</v>
      </c>
      <c r="D485" s="33" t="s">
        <v>3778</v>
      </c>
      <c r="E485" s="34" t="s">
        <v>3713</v>
      </c>
      <c r="F485" s="32" t="s">
        <v>3779</v>
      </c>
      <c r="G485" s="33" t="s">
        <v>3780</v>
      </c>
      <c r="H485" s="32" t="s">
        <v>2475</v>
      </c>
      <c r="I485" s="32" t="s">
        <v>2415</v>
      </c>
      <c r="J485" s="33" t="s">
        <v>2373</v>
      </c>
      <c r="K485" s="32">
        <v>36</v>
      </c>
      <c r="L485" s="36" t="s">
        <v>3713</v>
      </c>
    </row>
    <row r="486" spans="1:12" ht="15.75" hidden="1" thickBot="1" x14ac:dyDescent="0.3">
      <c r="A486" s="31" t="s">
        <v>158</v>
      </c>
      <c r="B486" s="32" t="s">
        <v>1446</v>
      </c>
      <c r="C486" s="33" t="s">
        <v>2376</v>
      </c>
      <c r="D486" s="33" t="s">
        <v>3781</v>
      </c>
      <c r="E486" s="34" t="s">
        <v>3782</v>
      </c>
      <c r="F486" s="32" t="s">
        <v>3783</v>
      </c>
      <c r="G486" s="33" t="s">
        <v>3784</v>
      </c>
      <c r="H486" s="32" t="s">
        <v>2475</v>
      </c>
      <c r="I486" s="32" t="s">
        <v>2415</v>
      </c>
      <c r="J486" s="33" t="s">
        <v>2373</v>
      </c>
      <c r="K486" s="32">
        <v>21</v>
      </c>
      <c r="L486" s="36" t="s">
        <v>3785</v>
      </c>
    </row>
    <row r="487" spans="1:12" ht="15.75" hidden="1" thickBot="1" x14ac:dyDescent="0.3">
      <c r="A487" s="31" t="s">
        <v>158</v>
      </c>
      <c r="B487" s="32" t="s">
        <v>1446</v>
      </c>
      <c r="C487" s="33" t="s">
        <v>2378</v>
      </c>
      <c r="D487" s="33" t="s">
        <v>3786</v>
      </c>
      <c r="E487" s="34" t="s">
        <v>3787</v>
      </c>
      <c r="F487" s="32" t="s">
        <v>3788</v>
      </c>
      <c r="G487" s="33" t="s">
        <v>3789</v>
      </c>
      <c r="H487" s="32" t="s">
        <v>2475</v>
      </c>
      <c r="I487" s="32" t="s">
        <v>2415</v>
      </c>
      <c r="J487" s="33" t="s">
        <v>2365</v>
      </c>
      <c r="K487" s="32">
        <v>18</v>
      </c>
      <c r="L487" s="36" t="s">
        <v>3787</v>
      </c>
    </row>
    <row r="488" spans="1:12" ht="15.75" hidden="1" thickBot="1" x14ac:dyDescent="0.3">
      <c r="A488" s="31" t="s">
        <v>158</v>
      </c>
      <c r="B488" s="32" t="s">
        <v>1446</v>
      </c>
      <c r="C488" s="33" t="s">
        <v>2374</v>
      </c>
      <c r="D488" s="33" t="s">
        <v>3790</v>
      </c>
      <c r="E488" s="34" t="s">
        <v>3791</v>
      </c>
      <c r="F488" s="32" t="s">
        <v>3792</v>
      </c>
      <c r="G488" s="33" t="s">
        <v>3793</v>
      </c>
      <c r="H488" s="32" t="s">
        <v>2475</v>
      </c>
      <c r="I488" s="32" t="s">
        <v>2415</v>
      </c>
      <c r="J488" s="33" t="s">
        <v>2365</v>
      </c>
      <c r="K488" s="32">
        <v>16</v>
      </c>
      <c r="L488" s="36" t="s">
        <v>3757</v>
      </c>
    </row>
    <row r="489" spans="1:12" ht="15.75" hidden="1" thickBot="1" x14ac:dyDescent="0.3">
      <c r="A489" s="31" t="s">
        <v>158</v>
      </c>
      <c r="B489" s="32" t="s">
        <v>1446</v>
      </c>
      <c r="C489" s="33" t="s">
        <v>2376</v>
      </c>
      <c r="D489" s="33" t="s">
        <v>3794</v>
      </c>
      <c r="E489" s="34" t="s">
        <v>3795</v>
      </c>
      <c r="F489" s="32" t="s">
        <v>3796</v>
      </c>
      <c r="G489" s="33" t="s">
        <v>3797</v>
      </c>
      <c r="H489" s="32" t="s">
        <v>2475</v>
      </c>
      <c r="I489" s="32" t="s">
        <v>2415</v>
      </c>
      <c r="J489" s="33" t="s">
        <v>2365</v>
      </c>
      <c r="K489" s="32">
        <v>18</v>
      </c>
      <c r="L489" s="36" t="s">
        <v>3757</v>
      </c>
    </row>
    <row r="490" spans="1:12" ht="15.75" hidden="1" thickBot="1" x14ac:dyDescent="0.3">
      <c r="A490" s="31" t="s">
        <v>158</v>
      </c>
      <c r="B490" s="32" t="s">
        <v>1446</v>
      </c>
      <c r="C490" s="33" t="s">
        <v>2369</v>
      </c>
      <c r="D490" s="33" t="s">
        <v>3798</v>
      </c>
      <c r="E490" s="34" t="s">
        <v>3799</v>
      </c>
      <c r="F490" s="32" t="s">
        <v>3800</v>
      </c>
      <c r="G490" s="33" t="s">
        <v>3801</v>
      </c>
      <c r="H490" s="32" t="s">
        <v>2475</v>
      </c>
      <c r="I490" s="32" t="s">
        <v>2415</v>
      </c>
      <c r="J490" s="33" t="s">
        <v>2365</v>
      </c>
      <c r="K490" s="32">
        <v>19</v>
      </c>
      <c r="L490" s="36" t="s">
        <v>3757</v>
      </c>
    </row>
    <row r="491" spans="1:12" ht="15.75" hidden="1" thickBot="1" x14ac:dyDescent="0.3">
      <c r="A491" s="31" t="s">
        <v>158</v>
      </c>
      <c r="B491" s="32" t="s">
        <v>1446</v>
      </c>
      <c r="C491" s="33" t="s">
        <v>2376</v>
      </c>
      <c r="D491" s="33" t="s">
        <v>3763</v>
      </c>
      <c r="E491" s="34" t="s">
        <v>3764</v>
      </c>
      <c r="F491" s="32" t="s">
        <v>3765</v>
      </c>
      <c r="G491" s="33" t="s">
        <v>3802</v>
      </c>
      <c r="H491" s="32" t="s">
        <v>2475</v>
      </c>
      <c r="I491" s="32" t="s">
        <v>2415</v>
      </c>
      <c r="J491" s="33" t="s">
        <v>2368</v>
      </c>
      <c r="K491" s="32">
        <v>18</v>
      </c>
      <c r="L491" s="36" t="s">
        <v>3764</v>
      </c>
    </row>
    <row r="492" spans="1:12" ht="15.75" hidden="1" thickBot="1" x14ac:dyDescent="0.3">
      <c r="A492" s="31" t="s">
        <v>158</v>
      </c>
      <c r="B492" s="32" t="s">
        <v>1446</v>
      </c>
      <c r="C492" s="33" t="s">
        <v>2486</v>
      </c>
      <c r="D492" s="33" t="s">
        <v>3758</v>
      </c>
      <c r="E492" s="34" t="s">
        <v>3759</v>
      </c>
      <c r="F492" s="32" t="s">
        <v>3760</v>
      </c>
      <c r="G492" s="33" t="s">
        <v>3803</v>
      </c>
      <c r="H492" s="32" t="s">
        <v>2475</v>
      </c>
      <c r="I492" s="32" t="s">
        <v>2415</v>
      </c>
      <c r="J492" s="33" t="s">
        <v>2368</v>
      </c>
      <c r="K492" s="32">
        <v>23</v>
      </c>
      <c r="L492" s="36" t="s">
        <v>3762</v>
      </c>
    </row>
    <row r="493" spans="1:12" ht="26.25" hidden="1" thickBot="1" x14ac:dyDescent="0.3">
      <c r="A493" s="31" t="s">
        <v>158</v>
      </c>
      <c r="B493" s="32" t="s">
        <v>1446</v>
      </c>
      <c r="C493" s="33" t="s">
        <v>2376</v>
      </c>
      <c r="D493" s="33" t="s">
        <v>3804</v>
      </c>
      <c r="E493" s="34" t="s">
        <v>3805</v>
      </c>
      <c r="F493" s="32" t="s">
        <v>3806</v>
      </c>
      <c r="G493" s="33" t="s">
        <v>3807</v>
      </c>
      <c r="H493" s="32" t="s">
        <v>2475</v>
      </c>
      <c r="I493" s="32" t="s">
        <v>2415</v>
      </c>
      <c r="J493" s="33" t="s">
        <v>2368</v>
      </c>
      <c r="K493" s="32">
        <v>26</v>
      </c>
      <c r="L493" s="36" t="s">
        <v>3805</v>
      </c>
    </row>
    <row r="494" spans="1:12" ht="15.75" hidden="1" thickBot="1" x14ac:dyDescent="0.3">
      <c r="A494" s="31" t="s">
        <v>158</v>
      </c>
      <c r="B494" s="32" t="s">
        <v>1446</v>
      </c>
      <c r="C494" s="33" t="s">
        <v>2369</v>
      </c>
      <c r="D494" s="33" t="s">
        <v>3798</v>
      </c>
      <c r="E494" s="34" t="s">
        <v>3799</v>
      </c>
      <c r="F494" s="32" t="s">
        <v>3800</v>
      </c>
      <c r="G494" s="33" t="s">
        <v>3808</v>
      </c>
      <c r="H494" s="32" t="s">
        <v>2475</v>
      </c>
      <c r="I494" s="32" t="s">
        <v>2415</v>
      </c>
      <c r="J494" s="33" t="s">
        <v>2368</v>
      </c>
      <c r="K494" s="32">
        <v>20</v>
      </c>
      <c r="L494" s="36" t="s">
        <v>3757</v>
      </c>
    </row>
    <row r="495" spans="1:12" ht="15.75" hidden="1" thickBot="1" x14ac:dyDescent="0.3">
      <c r="A495" s="31" t="s">
        <v>158</v>
      </c>
      <c r="B495" s="32" t="s">
        <v>1446</v>
      </c>
      <c r="C495" s="33" t="s">
        <v>2374</v>
      </c>
      <c r="D495" s="33" t="s">
        <v>3809</v>
      </c>
      <c r="E495" s="34" t="s">
        <v>3706</v>
      </c>
      <c r="F495" s="32" t="s">
        <v>3810</v>
      </c>
      <c r="G495" s="33" t="s">
        <v>3811</v>
      </c>
      <c r="H495" s="32" t="s">
        <v>2475</v>
      </c>
      <c r="I495" s="32" t="s">
        <v>2415</v>
      </c>
      <c r="J495" s="33" t="s">
        <v>2373</v>
      </c>
      <c r="K495" s="32">
        <v>34</v>
      </c>
      <c r="L495" s="36" t="s">
        <v>3706</v>
      </c>
    </row>
    <row r="496" spans="1:12" ht="15.75" hidden="1" thickBot="1" x14ac:dyDescent="0.3">
      <c r="A496" s="31" t="s">
        <v>158</v>
      </c>
      <c r="B496" s="32" t="s">
        <v>1446</v>
      </c>
      <c r="C496" s="33" t="s">
        <v>2486</v>
      </c>
      <c r="D496" s="33" t="s">
        <v>3767</v>
      </c>
      <c r="E496" s="34" t="s">
        <v>3768</v>
      </c>
      <c r="F496" s="32" t="s">
        <v>3769</v>
      </c>
      <c r="G496" s="33" t="s">
        <v>3812</v>
      </c>
      <c r="H496" s="32" t="s">
        <v>2475</v>
      </c>
      <c r="I496" s="32" t="s">
        <v>2415</v>
      </c>
      <c r="J496" s="33" t="s">
        <v>2368</v>
      </c>
      <c r="K496" s="32">
        <v>24</v>
      </c>
      <c r="L496" s="36" t="s">
        <v>3768</v>
      </c>
    </row>
    <row r="497" spans="1:12" ht="15.75" hidden="1" thickBot="1" x14ac:dyDescent="0.3">
      <c r="A497" s="31" t="s">
        <v>158</v>
      </c>
      <c r="B497" s="32" t="s">
        <v>1446</v>
      </c>
      <c r="C497" s="33" t="s">
        <v>2486</v>
      </c>
      <c r="D497" s="33" t="s">
        <v>3771</v>
      </c>
      <c r="E497" s="34" t="s">
        <v>3700</v>
      </c>
      <c r="F497" s="32" t="s">
        <v>3772</v>
      </c>
      <c r="G497" s="33" t="s">
        <v>3813</v>
      </c>
      <c r="H497" s="32" t="s">
        <v>2475</v>
      </c>
      <c r="I497" s="32" t="s">
        <v>2415</v>
      </c>
      <c r="J497" s="33" t="s">
        <v>2368</v>
      </c>
      <c r="K497" s="32">
        <v>24</v>
      </c>
      <c r="L497" s="36" t="s">
        <v>3700</v>
      </c>
    </row>
    <row r="498" spans="1:12" ht="15.75" hidden="1" thickBot="1" x14ac:dyDescent="0.3">
      <c r="A498" s="31" t="s">
        <v>158</v>
      </c>
      <c r="B498" s="32" t="s">
        <v>1446</v>
      </c>
      <c r="C498" s="33" t="s">
        <v>2374</v>
      </c>
      <c r="D498" s="33" t="s">
        <v>3680</v>
      </c>
      <c r="E498" s="34" t="s">
        <v>3681</v>
      </c>
      <c r="F498" s="32" t="s">
        <v>3682</v>
      </c>
      <c r="G498" s="33" t="s">
        <v>3814</v>
      </c>
      <c r="H498" s="32" t="s">
        <v>2475</v>
      </c>
      <c r="I498" s="32" t="s">
        <v>2415</v>
      </c>
      <c r="J498" s="33" t="s">
        <v>2368</v>
      </c>
      <c r="K498" s="32">
        <v>27</v>
      </c>
      <c r="L498" s="36" t="s">
        <v>3713</v>
      </c>
    </row>
    <row r="499" spans="1:12" ht="15.75" hidden="1" thickBot="1" x14ac:dyDescent="0.3">
      <c r="A499" s="31" t="s">
        <v>158</v>
      </c>
      <c r="B499" s="32" t="s">
        <v>1446</v>
      </c>
      <c r="C499" s="33" t="s">
        <v>2378</v>
      </c>
      <c r="D499" s="33" t="s">
        <v>3786</v>
      </c>
      <c r="E499" s="34" t="s">
        <v>3787</v>
      </c>
      <c r="F499" s="32" t="s">
        <v>3788</v>
      </c>
      <c r="G499" s="33" t="s">
        <v>3815</v>
      </c>
      <c r="H499" s="32" t="s">
        <v>2475</v>
      </c>
      <c r="I499" s="32" t="s">
        <v>2415</v>
      </c>
      <c r="J499" s="33" t="s">
        <v>2368</v>
      </c>
      <c r="K499" s="32">
        <v>29</v>
      </c>
      <c r="L499" s="35"/>
    </row>
    <row r="500" spans="1:12" ht="26.25" hidden="1" thickBot="1" x14ac:dyDescent="0.3">
      <c r="A500" s="31" t="s">
        <v>158</v>
      </c>
      <c r="B500" s="32" t="s">
        <v>1446</v>
      </c>
      <c r="C500" s="33" t="s">
        <v>2369</v>
      </c>
      <c r="D500" s="33" t="s">
        <v>3816</v>
      </c>
      <c r="E500" s="34" t="s">
        <v>3817</v>
      </c>
      <c r="F500" s="32" t="s">
        <v>3818</v>
      </c>
      <c r="G500" s="33" t="s">
        <v>3819</v>
      </c>
      <c r="H500" s="32" t="s">
        <v>2475</v>
      </c>
      <c r="I500" s="32" t="s">
        <v>2415</v>
      </c>
      <c r="J500" s="33" t="s">
        <v>2368</v>
      </c>
      <c r="K500" s="32">
        <v>28</v>
      </c>
      <c r="L500" s="36" t="s">
        <v>3757</v>
      </c>
    </row>
    <row r="501" spans="1:12" ht="15.75" hidden="1" thickBot="1" x14ac:dyDescent="0.3">
      <c r="A501" s="31" t="s">
        <v>158</v>
      </c>
      <c r="B501" s="32" t="s">
        <v>1446</v>
      </c>
      <c r="C501" s="33" t="s">
        <v>2378</v>
      </c>
      <c r="D501" s="33" t="s">
        <v>3820</v>
      </c>
      <c r="E501" s="34" t="s">
        <v>3821</v>
      </c>
      <c r="F501" s="32" t="s">
        <v>3822</v>
      </c>
      <c r="G501" s="33" t="s">
        <v>3823</v>
      </c>
      <c r="H501" s="32" t="s">
        <v>2475</v>
      </c>
      <c r="I501" s="32" t="s">
        <v>2415</v>
      </c>
      <c r="J501" s="33" t="s">
        <v>2368</v>
      </c>
      <c r="K501" s="32">
        <v>17</v>
      </c>
      <c r="L501" s="36" t="s">
        <v>3711</v>
      </c>
    </row>
    <row r="502" spans="1:12" ht="26.25" hidden="1" thickBot="1" x14ac:dyDescent="0.3">
      <c r="A502" s="31" t="s">
        <v>158</v>
      </c>
      <c r="B502" s="32" t="s">
        <v>1446</v>
      </c>
      <c r="C502" s="33" t="s">
        <v>2369</v>
      </c>
      <c r="D502" s="33" t="s">
        <v>3824</v>
      </c>
      <c r="E502" s="34" t="s">
        <v>3825</v>
      </c>
      <c r="F502" s="32" t="s">
        <v>3826</v>
      </c>
      <c r="G502" s="33" t="s">
        <v>3827</v>
      </c>
      <c r="H502" s="32" t="s">
        <v>2475</v>
      </c>
      <c r="I502" s="32" t="s">
        <v>2415</v>
      </c>
      <c r="J502" s="33" t="s">
        <v>2368</v>
      </c>
      <c r="K502" s="32">
        <v>16</v>
      </c>
      <c r="L502" s="36" t="s">
        <v>3828</v>
      </c>
    </row>
    <row r="503" spans="1:12" ht="26.25" hidden="1" thickBot="1" x14ac:dyDescent="0.3">
      <c r="A503" s="31" t="s">
        <v>158</v>
      </c>
      <c r="B503" s="32" t="s">
        <v>1446</v>
      </c>
      <c r="C503" s="33" t="s">
        <v>2369</v>
      </c>
      <c r="D503" s="33" t="s">
        <v>3829</v>
      </c>
      <c r="E503" s="34" t="s">
        <v>3830</v>
      </c>
      <c r="F503" s="32" t="s">
        <v>3831</v>
      </c>
      <c r="G503" s="33" t="s">
        <v>3832</v>
      </c>
      <c r="H503" s="32" t="s">
        <v>2475</v>
      </c>
      <c r="I503" s="32" t="s">
        <v>2415</v>
      </c>
      <c r="J503" s="33" t="s">
        <v>2368</v>
      </c>
      <c r="K503" s="32">
        <v>15</v>
      </c>
      <c r="L503" s="36" t="s">
        <v>3828</v>
      </c>
    </row>
    <row r="504" spans="1:12" ht="26.25" hidden="1" thickBot="1" x14ac:dyDescent="0.3">
      <c r="A504" s="31" t="s">
        <v>158</v>
      </c>
      <c r="B504" s="32" t="s">
        <v>1446</v>
      </c>
      <c r="C504" s="33" t="s">
        <v>2378</v>
      </c>
      <c r="D504" s="33" t="s">
        <v>3833</v>
      </c>
      <c r="E504" s="34" t="s">
        <v>3834</v>
      </c>
      <c r="F504" s="32" t="s">
        <v>3835</v>
      </c>
      <c r="G504" s="33" t="s">
        <v>3836</v>
      </c>
      <c r="H504" s="32" t="s">
        <v>2475</v>
      </c>
      <c r="I504" s="32" t="s">
        <v>2415</v>
      </c>
      <c r="J504" s="33" t="s">
        <v>2368</v>
      </c>
      <c r="K504" s="32">
        <v>18</v>
      </c>
      <c r="L504" s="36" t="s">
        <v>3757</v>
      </c>
    </row>
    <row r="505" spans="1:12" ht="15.75" hidden="1" thickBot="1" x14ac:dyDescent="0.3">
      <c r="A505" s="31" t="s">
        <v>158</v>
      </c>
      <c r="B505" s="32" t="s">
        <v>1446</v>
      </c>
      <c r="C505" s="33" t="s">
        <v>2376</v>
      </c>
      <c r="D505" s="33" t="s">
        <v>3837</v>
      </c>
      <c r="E505" s="34" t="s">
        <v>3838</v>
      </c>
      <c r="F505" s="32" t="s">
        <v>3839</v>
      </c>
      <c r="G505" s="33" t="s">
        <v>3840</v>
      </c>
      <c r="H505" s="32" t="s">
        <v>2475</v>
      </c>
      <c r="I505" s="32" t="s">
        <v>2415</v>
      </c>
      <c r="J505" s="33" t="s">
        <v>2368</v>
      </c>
      <c r="K505" s="32">
        <v>16</v>
      </c>
      <c r="L505" s="36" t="s">
        <v>3757</v>
      </c>
    </row>
    <row r="506" spans="1:12" ht="26.25" hidden="1" thickBot="1" x14ac:dyDescent="0.3">
      <c r="A506" s="31" t="s">
        <v>158</v>
      </c>
      <c r="B506" s="32" t="s">
        <v>1446</v>
      </c>
      <c r="C506" s="33" t="s">
        <v>2374</v>
      </c>
      <c r="D506" s="33" t="s">
        <v>3841</v>
      </c>
      <c r="E506" s="34" t="s">
        <v>3842</v>
      </c>
      <c r="F506" s="32" t="s">
        <v>3843</v>
      </c>
      <c r="G506" s="33" t="s">
        <v>3844</v>
      </c>
      <c r="H506" s="32" t="s">
        <v>2475</v>
      </c>
      <c r="I506" s="32" t="s">
        <v>2415</v>
      </c>
      <c r="J506" s="33" t="s">
        <v>2368</v>
      </c>
      <c r="K506" s="32">
        <v>18</v>
      </c>
      <c r="L506" s="36" t="s">
        <v>3757</v>
      </c>
    </row>
    <row r="507" spans="1:12" ht="15.75" hidden="1" thickBot="1" x14ac:dyDescent="0.3">
      <c r="A507" s="31" t="s">
        <v>158</v>
      </c>
      <c r="B507" s="32" t="s">
        <v>1446</v>
      </c>
      <c r="C507" s="33" t="s">
        <v>2376</v>
      </c>
      <c r="D507" s="33" t="s">
        <v>3845</v>
      </c>
      <c r="E507" s="34" t="s">
        <v>3846</v>
      </c>
      <c r="F507" s="32" t="s">
        <v>3847</v>
      </c>
      <c r="G507" s="33" t="s">
        <v>3848</v>
      </c>
      <c r="H507" s="32" t="s">
        <v>2475</v>
      </c>
      <c r="I507" s="32" t="s">
        <v>2415</v>
      </c>
      <c r="J507" s="33" t="s">
        <v>2368</v>
      </c>
      <c r="K507" s="32">
        <v>23</v>
      </c>
      <c r="L507" s="36" t="s">
        <v>3757</v>
      </c>
    </row>
    <row r="508" spans="1:12" ht="15.75" hidden="1" thickBot="1" x14ac:dyDescent="0.3">
      <c r="A508" s="31" t="s">
        <v>158</v>
      </c>
      <c r="B508" s="32" t="s">
        <v>1446</v>
      </c>
      <c r="C508" s="33" t="s">
        <v>2376</v>
      </c>
      <c r="D508" s="33" t="s">
        <v>3781</v>
      </c>
      <c r="E508" s="34" t="s">
        <v>3782</v>
      </c>
      <c r="F508" s="32" t="s">
        <v>3783</v>
      </c>
      <c r="G508" s="33" t="s">
        <v>3849</v>
      </c>
      <c r="H508" s="32" t="s">
        <v>2475</v>
      </c>
      <c r="I508" s="32" t="s">
        <v>2415</v>
      </c>
      <c r="J508" s="33" t="s">
        <v>2367</v>
      </c>
      <c r="K508" s="32">
        <v>15</v>
      </c>
      <c r="L508" s="36" t="s">
        <v>3785</v>
      </c>
    </row>
    <row r="509" spans="1:12" ht="15.75" hidden="1" thickBot="1" x14ac:dyDescent="0.3">
      <c r="A509" s="31" t="s">
        <v>158</v>
      </c>
      <c r="B509" s="32" t="s">
        <v>1446</v>
      </c>
      <c r="C509" s="33" t="s">
        <v>2374</v>
      </c>
      <c r="D509" s="33" t="s">
        <v>3676</v>
      </c>
      <c r="E509" s="34" t="s">
        <v>3677</v>
      </c>
      <c r="F509" s="32" t="s">
        <v>3678</v>
      </c>
      <c r="G509" s="33" t="s">
        <v>3850</v>
      </c>
      <c r="H509" s="32" t="s">
        <v>2475</v>
      </c>
      <c r="I509" s="32" t="s">
        <v>2415</v>
      </c>
      <c r="J509" s="33" t="s">
        <v>2367</v>
      </c>
      <c r="K509" s="32">
        <v>15</v>
      </c>
      <c r="L509" s="36" t="s">
        <v>3828</v>
      </c>
    </row>
    <row r="510" spans="1:12" ht="15.75" hidden="1" thickBot="1" x14ac:dyDescent="0.3">
      <c r="A510" s="31" t="s">
        <v>158</v>
      </c>
      <c r="B510" s="32" t="s">
        <v>1446</v>
      </c>
      <c r="C510" s="33" t="s">
        <v>2486</v>
      </c>
      <c r="D510" s="33" t="s">
        <v>3767</v>
      </c>
      <c r="E510" s="34" t="s">
        <v>3768</v>
      </c>
      <c r="F510" s="32" t="s">
        <v>3769</v>
      </c>
      <c r="G510" s="33" t="s">
        <v>3851</v>
      </c>
      <c r="H510" s="32" t="s">
        <v>2475</v>
      </c>
      <c r="I510" s="32" t="s">
        <v>2415</v>
      </c>
      <c r="J510" s="33" t="s">
        <v>2370</v>
      </c>
      <c r="K510" s="32">
        <v>19</v>
      </c>
      <c r="L510" s="36" t="s">
        <v>3768</v>
      </c>
    </row>
    <row r="511" spans="1:12" ht="26.25" hidden="1" thickBot="1" x14ac:dyDescent="0.3">
      <c r="A511" s="31" t="s">
        <v>158</v>
      </c>
      <c r="B511" s="32" t="s">
        <v>1446</v>
      </c>
      <c r="C511" s="33" t="s">
        <v>2369</v>
      </c>
      <c r="D511" s="33" t="s">
        <v>3852</v>
      </c>
      <c r="E511" s="34" t="s">
        <v>3853</v>
      </c>
      <c r="F511" s="32" t="s">
        <v>3854</v>
      </c>
      <c r="G511" s="33" t="s">
        <v>3855</v>
      </c>
      <c r="H511" s="32" t="s">
        <v>2475</v>
      </c>
      <c r="I511" s="32" t="s">
        <v>2415</v>
      </c>
      <c r="J511" s="33" t="s">
        <v>2367</v>
      </c>
      <c r="K511" s="32">
        <v>18</v>
      </c>
      <c r="L511" s="36" t="s">
        <v>3856</v>
      </c>
    </row>
    <row r="512" spans="1:12" ht="15.75" hidden="1" thickBot="1" x14ac:dyDescent="0.3">
      <c r="A512" s="31" t="s">
        <v>158</v>
      </c>
      <c r="B512" s="32" t="s">
        <v>1446</v>
      </c>
      <c r="C512" s="33" t="s">
        <v>2376</v>
      </c>
      <c r="D512" s="33" t="s">
        <v>3794</v>
      </c>
      <c r="E512" s="34" t="s">
        <v>3795</v>
      </c>
      <c r="F512" s="32" t="s">
        <v>3796</v>
      </c>
      <c r="G512" s="33" t="s">
        <v>3857</v>
      </c>
      <c r="H512" s="32" t="s">
        <v>2475</v>
      </c>
      <c r="I512" s="32" t="s">
        <v>2415</v>
      </c>
      <c r="J512" s="33" t="s">
        <v>2367</v>
      </c>
      <c r="K512" s="32">
        <v>13</v>
      </c>
      <c r="L512" s="36" t="s">
        <v>3757</v>
      </c>
    </row>
    <row r="513" spans="1:12" ht="15.75" hidden="1" thickBot="1" x14ac:dyDescent="0.3">
      <c r="A513" s="31" t="s">
        <v>158</v>
      </c>
      <c r="B513" s="32" t="s">
        <v>1446</v>
      </c>
      <c r="C513" s="33" t="s">
        <v>2376</v>
      </c>
      <c r="D513" s="33" t="s">
        <v>3858</v>
      </c>
      <c r="E513" s="34" t="s">
        <v>3859</v>
      </c>
      <c r="F513" s="32" t="s">
        <v>3860</v>
      </c>
      <c r="G513" s="33" t="s">
        <v>3861</v>
      </c>
      <c r="H513" s="32" t="s">
        <v>2475</v>
      </c>
      <c r="I513" s="32" t="s">
        <v>2415</v>
      </c>
      <c r="J513" s="33" t="s">
        <v>2367</v>
      </c>
      <c r="K513" s="32">
        <v>16</v>
      </c>
      <c r="L513" s="36" t="s">
        <v>3757</v>
      </c>
    </row>
    <row r="514" spans="1:12" ht="15.75" hidden="1" thickBot="1" x14ac:dyDescent="0.3">
      <c r="A514" s="31" t="s">
        <v>158</v>
      </c>
      <c r="B514" s="32" t="s">
        <v>1446</v>
      </c>
      <c r="C514" s="33" t="s">
        <v>2385</v>
      </c>
      <c r="D514" s="33" t="s">
        <v>3862</v>
      </c>
      <c r="E514" s="34" t="s">
        <v>3863</v>
      </c>
      <c r="F514" s="32" t="s">
        <v>3864</v>
      </c>
      <c r="G514" s="33" t="s">
        <v>3865</v>
      </c>
      <c r="H514" s="32" t="s">
        <v>2475</v>
      </c>
      <c r="I514" s="32" t="s">
        <v>2415</v>
      </c>
      <c r="J514" s="33" t="s">
        <v>2367</v>
      </c>
      <c r="K514" s="32">
        <v>22</v>
      </c>
      <c r="L514" s="36" t="s">
        <v>3757</v>
      </c>
    </row>
    <row r="515" spans="1:12" ht="15.75" hidden="1" thickBot="1" x14ac:dyDescent="0.3">
      <c r="A515" s="31" t="s">
        <v>158</v>
      </c>
      <c r="B515" s="32" t="s">
        <v>1446</v>
      </c>
      <c r="C515" s="33" t="s">
        <v>2378</v>
      </c>
      <c r="D515" s="33" t="s">
        <v>3866</v>
      </c>
      <c r="E515" s="34" t="s">
        <v>3867</v>
      </c>
      <c r="F515" s="32" t="s">
        <v>3868</v>
      </c>
      <c r="G515" s="33" t="s">
        <v>3869</v>
      </c>
      <c r="H515" s="32" t="s">
        <v>2475</v>
      </c>
      <c r="I515" s="32" t="s">
        <v>2415</v>
      </c>
      <c r="J515" s="33" t="s">
        <v>2367</v>
      </c>
      <c r="K515" s="32">
        <v>14</v>
      </c>
      <c r="L515" s="35"/>
    </row>
    <row r="516" spans="1:12" ht="15.75" hidden="1" thickBot="1" x14ac:dyDescent="0.3">
      <c r="A516" s="31" t="s">
        <v>158</v>
      </c>
      <c r="B516" s="32" t="s">
        <v>1446</v>
      </c>
      <c r="C516" s="33" t="s">
        <v>2486</v>
      </c>
      <c r="D516" s="33" t="s">
        <v>3758</v>
      </c>
      <c r="E516" s="34" t="s">
        <v>3759</v>
      </c>
      <c r="F516" s="32" t="s">
        <v>3760</v>
      </c>
      <c r="G516" s="33" t="s">
        <v>3870</v>
      </c>
      <c r="H516" s="32" t="s">
        <v>2475</v>
      </c>
      <c r="I516" s="32" t="s">
        <v>2415</v>
      </c>
      <c r="J516" s="33" t="s">
        <v>2375</v>
      </c>
      <c r="K516" s="32">
        <v>46</v>
      </c>
      <c r="L516" s="36" t="s">
        <v>3762</v>
      </c>
    </row>
    <row r="517" spans="1:12" ht="15.75" hidden="1" thickBot="1" x14ac:dyDescent="0.3">
      <c r="A517" s="31" t="s">
        <v>158</v>
      </c>
      <c r="B517" s="32" t="s">
        <v>1446</v>
      </c>
      <c r="C517" s="33" t="s">
        <v>2378</v>
      </c>
      <c r="D517" s="33" t="s">
        <v>3774</v>
      </c>
      <c r="E517" s="34" t="s">
        <v>3775</v>
      </c>
      <c r="F517" s="32" t="s">
        <v>3776</v>
      </c>
      <c r="G517" s="33" t="s">
        <v>3871</v>
      </c>
      <c r="H517" s="32" t="s">
        <v>2475</v>
      </c>
      <c r="I517" s="32" t="s">
        <v>2415</v>
      </c>
      <c r="J517" s="33" t="s">
        <v>2375</v>
      </c>
      <c r="K517" s="32">
        <v>33</v>
      </c>
      <c r="L517" s="36" t="s">
        <v>3711</v>
      </c>
    </row>
    <row r="518" spans="1:12" ht="15.75" hidden="1" thickBot="1" x14ac:dyDescent="0.3">
      <c r="A518" s="31" t="s">
        <v>158</v>
      </c>
      <c r="B518" s="32" t="s">
        <v>1446</v>
      </c>
      <c r="C518" s="33" t="s">
        <v>2378</v>
      </c>
      <c r="D518" s="33" t="s">
        <v>3786</v>
      </c>
      <c r="E518" s="34" t="s">
        <v>3787</v>
      </c>
      <c r="F518" s="32" t="s">
        <v>3788</v>
      </c>
      <c r="G518" s="33" t="s">
        <v>3872</v>
      </c>
      <c r="H518" s="32" t="s">
        <v>2475</v>
      </c>
      <c r="I518" s="32" t="s">
        <v>2415</v>
      </c>
      <c r="J518" s="33" t="s">
        <v>2373</v>
      </c>
      <c r="K518" s="32">
        <v>43</v>
      </c>
      <c r="L518" s="36" t="s">
        <v>3787</v>
      </c>
    </row>
    <row r="519" spans="1:12" ht="15.75" hidden="1" thickBot="1" x14ac:dyDescent="0.3">
      <c r="A519" s="31" t="s">
        <v>158</v>
      </c>
      <c r="B519" s="32" t="s">
        <v>1446</v>
      </c>
      <c r="C519" s="33" t="s">
        <v>2378</v>
      </c>
      <c r="D519" s="33" t="s">
        <v>3774</v>
      </c>
      <c r="E519" s="34" t="s">
        <v>3775</v>
      </c>
      <c r="F519" s="32" t="s">
        <v>3776</v>
      </c>
      <c r="G519" s="33" t="s">
        <v>3873</v>
      </c>
      <c r="H519" s="32" t="s">
        <v>2475</v>
      </c>
      <c r="I519" s="32" t="s">
        <v>2415</v>
      </c>
      <c r="J519" s="33" t="s">
        <v>2375</v>
      </c>
      <c r="K519" s="32">
        <v>21</v>
      </c>
      <c r="L519" s="36" t="s">
        <v>3711</v>
      </c>
    </row>
    <row r="520" spans="1:12" ht="26.25" hidden="1" thickBot="1" x14ac:dyDescent="0.3">
      <c r="A520" s="31" t="s">
        <v>158</v>
      </c>
      <c r="B520" s="32" t="s">
        <v>1446</v>
      </c>
      <c r="C520" s="33" t="s">
        <v>2369</v>
      </c>
      <c r="D520" s="33" t="s">
        <v>3874</v>
      </c>
      <c r="E520" s="34" t="s">
        <v>3875</v>
      </c>
      <c r="F520" s="32" t="s">
        <v>3876</v>
      </c>
      <c r="G520" s="33" t="s">
        <v>3877</v>
      </c>
      <c r="H520" s="32" t="s">
        <v>2475</v>
      </c>
      <c r="I520" s="32" t="s">
        <v>2415</v>
      </c>
      <c r="J520" s="33" t="s">
        <v>2375</v>
      </c>
      <c r="K520" s="32">
        <v>23</v>
      </c>
      <c r="L520" s="36" t="s">
        <v>3878</v>
      </c>
    </row>
    <row r="521" spans="1:12" ht="26.25" hidden="1" thickBot="1" x14ac:dyDescent="0.3">
      <c r="A521" s="31" t="s">
        <v>158</v>
      </c>
      <c r="B521" s="32" t="s">
        <v>1446</v>
      </c>
      <c r="C521" s="33" t="s">
        <v>2369</v>
      </c>
      <c r="D521" s="33" t="s">
        <v>3829</v>
      </c>
      <c r="E521" s="34" t="s">
        <v>3830</v>
      </c>
      <c r="F521" s="32" t="s">
        <v>3831</v>
      </c>
      <c r="G521" s="33" t="s">
        <v>3879</v>
      </c>
      <c r="H521" s="32" t="s">
        <v>2475</v>
      </c>
      <c r="I521" s="32" t="s">
        <v>2415</v>
      </c>
      <c r="J521" s="33" t="s">
        <v>2375</v>
      </c>
      <c r="K521" s="32">
        <v>23</v>
      </c>
      <c r="L521" s="36" t="s">
        <v>3828</v>
      </c>
    </row>
    <row r="522" spans="1:12" ht="26.25" hidden="1" thickBot="1" x14ac:dyDescent="0.3">
      <c r="A522" s="31" t="s">
        <v>158</v>
      </c>
      <c r="B522" s="32" t="s">
        <v>1446</v>
      </c>
      <c r="C522" s="33" t="s">
        <v>2369</v>
      </c>
      <c r="D522" s="33" t="s">
        <v>3880</v>
      </c>
      <c r="E522" s="34" t="s">
        <v>3881</v>
      </c>
      <c r="F522" s="32" t="s">
        <v>3882</v>
      </c>
      <c r="G522" s="33" t="s">
        <v>3883</v>
      </c>
      <c r="H522" s="32" t="s">
        <v>2475</v>
      </c>
      <c r="I522" s="32" t="s">
        <v>2415</v>
      </c>
      <c r="J522" s="33" t="s">
        <v>2375</v>
      </c>
      <c r="K522" s="32">
        <v>22</v>
      </c>
      <c r="L522" s="36" t="s">
        <v>3878</v>
      </c>
    </row>
    <row r="523" spans="1:12" ht="15.75" hidden="1" thickBot="1" x14ac:dyDescent="0.3">
      <c r="A523" s="31" t="s">
        <v>158</v>
      </c>
      <c r="B523" s="32" t="s">
        <v>1446</v>
      </c>
      <c r="C523" s="33" t="s">
        <v>2486</v>
      </c>
      <c r="D523" s="33" t="s">
        <v>3771</v>
      </c>
      <c r="E523" s="34" t="s">
        <v>3700</v>
      </c>
      <c r="F523" s="32" t="s">
        <v>3772</v>
      </c>
      <c r="G523" s="33" t="s">
        <v>3884</v>
      </c>
      <c r="H523" s="32" t="s">
        <v>2475</v>
      </c>
      <c r="I523" s="32" t="s">
        <v>2415</v>
      </c>
      <c r="J523" s="33" t="s">
        <v>2375</v>
      </c>
      <c r="K523" s="32">
        <v>21</v>
      </c>
      <c r="L523" s="36" t="s">
        <v>3700</v>
      </c>
    </row>
    <row r="524" spans="1:12" ht="15.75" hidden="1" thickBot="1" x14ac:dyDescent="0.3">
      <c r="A524" s="31" t="s">
        <v>158</v>
      </c>
      <c r="B524" s="32" t="s">
        <v>1446</v>
      </c>
      <c r="C524" s="33" t="s">
        <v>2486</v>
      </c>
      <c r="D524" s="33" t="s">
        <v>3767</v>
      </c>
      <c r="E524" s="34" t="s">
        <v>3768</v>
      </c>
      <c r="F524" s="32" t="s">
        <v>3769</v>
      </c>
      <c r="G524" s="33" t="s">
        <v>3885</v>
      </c>
      <c r="H524" s="32" t="s">
        <v>2475</v>
      </c>
      <c r="I524" s="32" t="s">
        <v>2415</v>
      </c>
      <c r="J524" s="33" t="s">
        <v>2375</v>
      </c>
      <c r="K524" s="32">
        <v>24</v>
      </c>
      <c r="L524" s="36" t="s">
        <v>3768</v>
      </c>
    </row>
    <row r="525" spans="1:12" ht="15.75" hidden="1" thickBot="1" x14ac:dyDescent="0.3">
      <c r="A525" s="31" t="s">
        <v>158</v>
      </c>
      <c r="B525" s="32" t="s">
        <v>1446</v>
      </c>
      <c r="C525" s="33" t="s">
        <v>2369</v>
      </c>
      <c r="D525" s="33" t="s">
        <v>3886</v>
      </c>
      <c r="E525" s="34" t="s">
        <v>3887</v>
      </c>
      <c r="F525" s="32" t="s">
        <v>3888</v>
      </c>
      <c r="G525" s="33" t="s">
        <v>3889</v>
      </c>
      <c r="H525" s="32" t="s">
        <v>2475</v>
      </c>
      <c r="I525" s="32" t="s">
        <v>2415</v>
      </c>
      <c r="J525" s="33" t="s">
        <v>2375</v>
      </c>
      <c r="K525" s="32">
        <v>23</v>
      </c>
      <c r="L525" s="36" t="s">
        <v>3828</v>
      </c>
    </row>
    <row r="526" spans="1:12" ht="15.75" hidden="1" thickBot="1" x14ac:dyDescent="0.3">
      <c r="A526" s="31" t="s">
        <v>158</v>
      </c>
      <c r="B526" s="32" t="s">
        <v>1446</v>
      </c>
      <c r="C526" s="33" t="s">
        <v>2374</v>
      </c>
      <c r="D526" s="33" t="s">
        <v>3809</v>
      </c>
      <c r="E526" s="34" t="s">
        <v>3706</v>
      </c>
      <c r="F526" s="32" t="s">
        <v>3810</v>
      </c>
      <c r="G526" s="33" t="s">
        <v>3890</v>
      </c>
      <c r="H526" s="32" t="s">
        <v>2475</v>
      </c>
      <c r="I526" s="32" t="s">
        <v>2415</v>
      </c>
      <c r="J526" s="33" t="s">
        <v>2375</v>
      </c>
      <c r="K526" s="32">
        <v>26</v>
      </c>
      <c r="L526" s="36" t="s">
        <v>3706</v>
      </c>
    </row>
    <row r="527" spans="1:12" ht="15.75" hidden="1" thickBot="1" x14ac:dyDescent="0.3">
      <c r="A527" s="31" t="s">
        <v>158</v>
      </c>
      <c r="B527" s="32" t="s">
        <v>1446</v>
      </c>
      <c r="C527" s="33" t="s">
        <v>2374</v>
      </c>
      <c r="D527" s="33" t="s">
        <v>3891</v>
      </c>
      <c r="E527" s="34" t="s">
        <v>3706</v>
      </c>
      <c r="F527" s="32" t="s">
        <v>3810</v>
      </c>
      <c r="G527" s="33" t="s">
        <v>3892</v>
      </c>
      <c r="H527" s="32" t="s">
        <v>2475</v>
      </c>
      <c r="I527" s="32" t="s">
        <v>2415</v>
      </c>
      <c r="J527" s="33" t="s">
        <v>2368</v>
      </c>
      <c r="K527" s="32">
        <v>18</v>
      </c>
      <c r="L527" s="36" t="s">
        <v>3706</v>
      </c>
    </row>
    <row r="528" spans="1:12" ht="26.25" hidden="1" thickBot="1" x14ac:dyDescent="0.3">
      <c r="A528" s="31" t="s">
        <v>158</v>
      </c>
      <c r="B528" s="32" t="s">
        <v>1446</v>
      </c>
      <c r="C528" s="33" t="s">
        <v>2369</v>
      </c>
      <c r="D528" s="33" t="s">
        <v>3816</v>
      </c>
      <c r="E528" s="34" t="s">
        <v>3817</v>
      </c>
      <c r="F528" s="32" t="s">
        <v>3818</v>
      </c>
      <c r="G528" s="33" t="s">
        <v>3893</v>
      </c>
      <c r="H528" s="32" t="s">
        <v>2475</v>
      </c>
      <c r="I528" s="32" t="s">
        <v>2415</v>
      </c>
      <c r="J528" s="33" t="s">
        <v>2375</v>
      </c>
      <c r="K528" s="32">
        <v>12</v>
      </c>
      <c r="L528" s="36" t="s">
        <v>3828</v>
      </c>
    </row>
    <row r="529" spans="1:12" ht="15.75" hidden="1" thickBot="1" x14ac:dyDescent="0.3">
      <c r="A529" s="31" t="s">
        <v>158</v>
      </c>
      <c r="B529" s="32" t="s">
        <v>1446</v>
      </c>
      <c r="C529" s="33" t="s">
        <v>2369</v>
      </c>
      <c r="D529" s="33" t="s">
        <v>3894</v>
      </c>
      <c r="E529" s="34" t="s">
        <v>3895</v>
      </c>
      <c r="F529" s="32" t="s">
        <v>3896</v>
      </c>
      <c r="G529" s="33" t="s">
        <v>3897</v>
      </c>
      <c r="H529" s="32" t="s">
        <v>2475</v>
      </c>
      <c r="I529" s="32" t="s">
        <v>2415</v>
      </c>
      <c r="J529" s="33" t="s">
        <v>2375</v>
      </c>
      <c r="K529" s="32">
        <v>23</v>
      </c>
      <c r="L529" s="36" t="s">
        <v>3828</v>
      </c>
    </row>
    <row r="530" spans="1:12" ht="26.25" hidden="1" thickBot="1" x14ac:dyDescent="0.3">
      <c r="A530" s="31" t="s">
        <v>158</v>
      </c>
      <c r="B530" s="32" t="s">
        <v>1446</v>
      </c>
      <c r="C530" s="33" t="s">
        <v>2378</v>
      </c>
      <c r="D530" s="33" t="s">
        <v>3898</v>
      </c>
      <c r="E530" s="34" t="s">
        <v>3899</v>
      </c>
      <c r="F530" s="32" t="s">
        <v>3900</v>
      </c>
      <c r="G530" s="33" t="s">
        <v>3901</v>
      </c>
      <c r="H530" s="32" t="s">
        <v>2475</v>
      </c>
      <c r="I530" s="32" t="s">
        <v>2415</v>
      </c>
      <c r="J530" s="33" t="s">
        <v>2375</v>
      </c>
      <c r="K530" s="32">
        <v>24</v>
      </c>
      <c r="L530" s="36" t="s">
        <v>3902</v>
      </c>
    </row>
    <row r="531" spans="1:12" ht="26.25" hidden="1" thickBot="1" x14ac:dyDescent="0.3">
      <c r="A531" s="31" t="s">
        <v>158</v>
      </c>
      <c r="B531" s="32" t="s">
        <v>1446</v>
      </c>
      <c r="C531" s="33" t="s">
        <v>2378</v>
      </c>
      <c r="D531" s="33" t="s">
        <v>3898</v>
      </c>
      <c r="E531" s="34" t="s">
        <v>3899</v>
      </c>
      <c r="F531" s="32" t="s">
        <v>3900</v>
      </c>
      <c r="G531" s="33" t="s">
        <v>3903</v>
      </c>
      <c r="H531" s="32" t="s">
        <v>2475</v>
      </c>
      <c r="I531" s="32" t="s">
        <v>2415</v>
      </c>
      <c r="J531" s="33" t="s">
        <v>2373</v>
      </c>
      <c r="K531" s="32">
        <v>38</v>
      </c>
      <c r="L531" s="36" t="s">
        <v>3902</v>
      </c>
    </row>
    <row r="532" spans="1:12" ht="15.75" hidden="1" thickBot="1" x14ac:dyDescent="0.3">
      <c r="A532" s="31" t="s">
        <v>158</v>
      </c>
      <c r="B532" s="32" t="s">
        <v>1446</v>
      </c>
      <c r="C532" s="33" t="s">
        <v>2376</v>
      </c>
      <c r="D532" s="33" t="s">
        <v>3904</v>
      </c>
      <c r="E532" s="34" t="s">
        <v>3905</v>
      </c>
      <c r="F532" s="32" t="s">
        <v>3906</v>
      </c>
      <c r="G532" s="33" t="s">
        <v>3907</v>
      </c>
      <c r="H532" s="32" t="s">
        <v>2475</v>
      </c>
      <c r="I532" s="32" t="s">
        <v>2415</v>
      </c>
      <c r="J532" s="33" t="s">
        <v>2375</v>
      </c>
      <c r="K532" s="32">
        <v>21</v>
      </c>
      <c r="L532" s="36" t="s">
        <v>3905</v>
      </c>
    </row>
    <row r="533" spans="1:12" ht="15.75" hidden="1" thickBot="1" x14ac:dyDescent="0.3">
      <c r="A533" s="31" t="s">
        <v>158</v>
      </c>
      <c r="B533" s="32" t="s">
        <v>1446</v>
      </c>
      <c r="C533" s="33" t="s">
        <v>2376</v>
      </c>
      <c r="D533" s="33" t="s">
        <v>3904</v>
      </c>
      <c r="E533" s="34" t="s">
        <v>3905</v>
      </c>
      <c r="F533" s="32" t="s">
        <v>3906</v>
      </c>
      <c r="G533" s="33" t="s">
        <v>3908</v>
      </c>
      <c r="H533" s="32" t="s">
        <v>2475</v>
      </c>
      <c r="I533" s="32" t="s">
        <v>2415</v>
      </c>
      <c r="J533" s="33" t="s">
        <v>2373</v>
      </c>
      <c r="K533" s="32">
        <v>16</v>
      </c>
      <c r="L533" s="36" t="s">
        <v>3905</v>
      </c>
    </row>
    <row r="534" spans="1:12" ht="15.75" hidden="1" thickBot="1" x14ac:dyDescent="0.3">
      <c r="A534" s="31" t="s">
        <v>158</v>
      </c>
      <c r="B534" s="32" t="s">
        <v>1446</v>
      </c>
      <c r="C534" s="33" t="s">
        <v>2486</v>
      </c>
      <c r="D534" s="33" t="s">
        <v>3909</v>
      </c>
      <c r="E534" s="34" t="s">
        <v>3910</v>
      </c>
      <c r="F534" s="32" t="s">
        <v>3911</v>
      </c>
      <c r="G534" s="33" t="s">
        <v>3912</v>
      </c>
      <c r="H534" s="32" t="s">
        <v>2475</v>
      </c>
      <c r="I534" s="32" t="s">
        <v>2415</v>
      </c>
      <c r="J534" s="33" t="s">
        <v>2375</v>
      </c>
      <c r="K534" s="32">
        <v>19</v>
      </c>
      <c r="L534" s="36" t="s">
        <v>3757</v>
      </c>
    </row>
    <row r="535" spans="1:12" ht="15.75" hidden="1" thickBot="1" x14ac:dyDescent="0.3">
      <c r="A535" s="31" t="s">
        <v>158</v>
      </c>
      <c r="B535" s="32" t="s">
        <v>1446</v>
      </c>
      <c r="C535" s="33" t="s">
        <v>2486</v>
      </c>
      <c r="D535" s="33" t="s">
        <v>3909</v>
      </c>
      <c r="E535" s="34" t="s">
        <v>3910</v>
      </c>
      <c r="F535" s="32" t="s">
        <v>3911</v>
      </c>
      <c r="G535" s="33" t="s">
        <v>3913</v>
      </c>
      <c r="H535" s="32" t="s">
        <v>2475</v>
      </c>
      <c r="I535" s="32" t="s">
        <v>2415</v>
      </c>
      <c r="J535" s="33" t="s">
        <v>2375</v>
      </c>
      <c r="K535" s="32">
        <v>15</v>
      </c>
      <c r="L535" s="36" t="s">
        <v>3757</v>
      </c>
    </row>
    <row r="536" spans="1:12" ht="15.75" hidden="1" thickBot="1" x14ac:dyDescent="0.3">
      <c r="A536" s="31" t="s">
        <v>158</v>
      </c>
      <c r="B536" s="32" t="s">
        <v>1446</v>
      </c>
      <c r="C536" s="33" t="s">
        <v>2376</v>
      </c>
      <c r="D536" s="33" t="s">
        <v>3794</v>
      </c>
      <c r="E536" s="34" t="s">
        <v>3795</v>
      </c>
      <c r="F536" s="32" t="s">
        <v>3796</v>
      </c>
      <c r="G536" s="33" t="s">
        <v>3914</v>
      </c>
      <c r="H536" s="32" t="s">
        <v>2475</v>
      </c>
      <c r="I536" s="32" t="s">
        <v>2415</v>
      </c>
      <c r="J536" s="33" t="s">
        <v>2375</v>
      </c>
      <c r="K536" s="32">
        <v>21</v>
      </c>
      <c r="L536" s="36" t="s">
        <v>3757</v>
      </c>
    </row>
    <row r="537" spans="1:12" ht="15.75" hidden="1" thickBot="1" x14ac:dyDescent="0.3">
      <c r="A537" s="31" t="s">
        <v>158</v>
      </c>
      <c r="B537" s="32" t="s">
        <v>1446</v>
      </c>
      <c r="C537" s="33" t="s">
        <v>2376</v>
      </c>
      <c r="D537" s="33" t="s">
        <v>3794</v>
      </c>
      <c r="E537" s="34" t="s">
        <v>3795</v>
      </c>
      <c r="F537" s="32" t="s">
        <v>3796</v>
      </c>
      <c r="G537" s="33" t="s">
        <v>3915</v>
      </c>
      <c r="H537" s="32" t="s">
        <v>2475</v>
      </c>
      <c r="I537" s="32" t="s">
        <v>2415</v>
      </c>
      <c r="J537" s="33" t="s">
        <v>2375</v>
      </c>
      <c r="K537" s="32">
        <v>16</v>
      </c>
      <c r="L537" s="36" t="s">
        <v>3757</v>
      </c>
    </row>
    <row r="538" spans="1:12" ht="15.75" hidden="1" thickBot="1" x14ac:dyDescent="0.3">
      <c r="A538" s="31" t="s">
        <v>158</v>
      </c>
      <c r="B538" s="32" t="s">
        <v>1446</v>
      </c>
      <c r="C538" s="33" t="s">
        <v>2378</v>
      </c>
      <c r="D538" s="33" t="s">
        <v>3916</v>
      </c>
      <c r="E538" s="34" t="s">
        <v>3917</v>
      </c>
      <c r="F538" s="32" t="s">
        <v>3918</v>
      </c>
      <c r="G538" s="33" t="s">
        <v>3919</v>
      </c>
      <c r="H538" s="32" t="s">
        <v>2475</v>
      </c>
      <c r="I538" s="32" t="s">
        <v>2415</v>
      </c>
      <c r="J538" s="33" t="s">
        <v>2375</v>
      </c>
      <c r="K538" s="32">
        <v>37</v>
      </c>
      <c r="L538" s="36" t="s">
        <v>3757</v>
      </c>
    </row>
    <row r="539" spans="1:12" ht="26.25" hidden="1" thickBot="1" x14ac:dyDescent="0.3">
      <c r="A539" s="31" t="s">
        <v>158</v>
      </c>
      <c r="B539" s="32" t="s">
        <v>1446</v>
      </c>
      <c r="C539" s="33" t="s">
        <v>3437</v>
      </c>
      <c r="D539" s="33" t="s">
        <v>3920</v>
      </c>
      <c r="E539" s="34" t="s">
        <v>3863</v>
      </c>
      <c r="F539" s="32" t="s">
        <v>3921</v>
      </c>
      <c r="G539" s="33" t="s">
        <v>3922</v>
      </c>
      <c r="H539" s="32" t="s">
        <v>2475</v>
      </c>
      <c r="I539" s="32" t="s">
        <v>2415</v>
      </c>
      <c r="J539" s="33" t="s">
        <v>2375</v>
      </c>
      <c r="K539" s="32">
        <v>33</v>
      </c>
      <c r="L539" s="36" t="s">
        <v>3757</v>
      </c>
    </row>
    <row r="540" spans="1:12" ht="26.25" hidden="1" thickBot="1" x14ac:dyDescent="0.3">
      <c r="A540" s="31" t="s">
        <v>158</v>
      </c>
      <c r="B540" s="32" t="s">
        <v>1446</v>
      </c>
      <c r="C540" s="33" t="s">
        <v>2374</v>
      </c>
      <c r="D540" s="33" t="s">
        <v>3841</v>
      </c>
      <c r="E540" s="34" t="s">
        <v>3842</v>
      </c>
      <c r="F540" s="32" t="s">
        <v>3843</v>
      </c>
      <c r="G540" s="33" t="s">
        <v>3923</v>
      </c>
      <c r="H540" s="32" t="s">
        <v>2475</v>
      </c>
      <c r="I540" s="32" t="s">
        <v>2415</v>
      </c>
      <c r="J540" s="33" t="s">
        <v>2375</v>
      </c>
      <c r="K540" s="32">
        <v>32</v>
      </c>
      <c r="L540" s="36" t="s">
        <v>3757</v>
      </c>
    </row>
    <row r="541" spans="1:12" ht="15.75" hidden="1" thickBot="1" x14ac:dyDescent="0.3">
      <c r="A541" s="31" t="s">
        <v>158</v>
      </c>
      <c r="B541" s="32" t="s">
        <v>1446</v>
      </c>
      <c r="C541" s="33" t="s">
        <v>2376</v>
      </c>
      <c r="D541" s="33" t="s">
        <v>3924</v>
      </c>
      <c r="E541" s="34" t="s">
        <v>3925</v>
      </c>
      <c r="F541" s="32" t="s">
        <v>3926</v>
      </c>
      <c r="G541" s="33" t="s">
        <v>3927</v>
      </c>
      <c r="H541" s="32" t="s">
        <v>2475</v>
      </c>
      <c r="I541" s="32" t="s">
        <v>2415</v>
      </c>
      <c r="J541" s="33" t="s">
        <v>2375</v>
      </c>
      <c r="K541" s="32">
        <v>29</v>
      </c>
      <c r="L541" s="36" t="s">
        <v>3757</v>
      </c>
    </row>
    <row r="542" spans="1:12" ht="15.75" hidden="1" thickBot="1" x14ac:dyDescent="0.3">
      <c r="A542" s="31" t="s">
        <v>158</v>
      </c>
      <c r="B542" s="32" t="s">
        <v>1446</v>
      </c>
      <c r="C542" s="33" t="s">
        <v>2385</v>
      </c>
      <c r="D542" s="33" t="s">
        <v>3862</v>
      </c>
      <c r="E542" s="34" t="s">
        <v>3863</v>
      </c>
      <c r="F542" s="32" t="s">
        <v>3864</v>
      </c>
      <c r="G542" s="33" t="s">
        <v>3928</v>
      </c>
      <c r="H542" s="32" t="s">
        <v>2475</v>
      </c>
      <c r="I542" s="32" t="s">
        <v>2415</v>
      </c>
      <c r="J542" s="33" t="s">
        <v>2375</v>
      </c>
      <c r="K542" s="32">
        <v>33</v>
      </c>
      <c r="L542" s="36" t="s">
        <v>3757</v>
      </c>
    </row>
    <row r="543" spans="1:12" ht="26.25" hidden="1" thickBot="1" x14ac:dyDescent="0.3">
      <c r="A543" s="31" t="s">
        <v>158</v>
      </c>
      <c r="B543" s="32" t="s">
        <v>1446</v>
      </c>
      <c r="C543" s="33" t="s">
        <v>2376</v>
      </c>
      <c r="D543" s="33" t="s">
        <v>3929</v>
      </c>
      <c r="E543" s="34" t="s">
        <v>3930</v>
      </c>
      <c r="F543" s="32" t="s">
        <v>3931</v>
      </c>
      <c r="G543" s="33" t="s">
        <v>3932</v>
      </c>
      <c r="H543" s="32" t="s">
        <v>2475</v>
      </c>
      <c r="I543" s="32" t="s">
        <v>2415</v>
      </c>
      <c r="J543" s="33" t="s">
        <v>2375</v>
      </c>
      <c r="K543" s="32">
        <v>55</v>
      </c>
      <c r="L543" s="36" t="s">
        <v>3757</v>
      </c>
    </row>
    <row r="544" spans="1:12" ht="15.75" hidden="1" thickBot="1" x14ac:dyDescent="0.3">
      <c r="A544" s="31" t="s">
        <v>158</v>
      </c>
      <c r="B544" s="32" t="s">
        <v>1446</v>
      </c>
      <c r="C544" s="33" t="s">
        <v>2369</v>
      </c>
      <c r="D544" s="33" t="s">
        <v>3933</v>
      </c>
      <c r="E544" s="34" t="s">
        <v>3934</v>
      </c>
      <c r="F544" s="32" t="s">
        <v>3935</v>
      </c>
      <c r="G544" s="33" t="s">
        <v>3936</v>
      </c>
      <c r="H544" s="32" t="s">
        <v>2475</v>
      </c>
      <c r="I544" s="32" t="s">
        <v>2415</v>
      </c>
      <c r="J544" s="33" t="s">
        <v>2375</v>
      </c>
      <c r="K544" s="32">
        <v>22</v>
      </c>
      <c r="L544" s="36" t="s">
        <v>3757</v>
      </c>
    </row>
    <row r="545" spans="1:12" ht="15.75" hidden="1" thickBot="1" x14ac:dyDescent="0.3">
      <c r="A545" s="31" t="s">
        <v>158</v>
      </c>
      <c r="B545" s="32" t="s">
        <v>1446</v>
      </c>
      <c r="C545" s="33" t="s">
        <v>2369</v>
      </c>
      <c r="D545" s="33" t="s">
        <v>3937</v>
      </c>
      <c r="E545" s="34" t="s">
        <v>3938</v>
      </c>
      <c r="F545" s="32" t="s">
        <v>3939</v>
      </c>
      <c r="G545" s="33" t="s">
        <v>3940</v>
      </c>
      <c r="H545" s="32" t="s">
        <v>2475</v>
      </c>
      <c r="I545" s="32" t="s">
        <v>2415</v>
      </c>
      <c r="J545" s="33" t="s">
        <v>2375</v>
      </c>
      <c r="K545" s="32">
        <v>21</v>
      </c>
      <c r="L545" s="36" t="s">
        <v>3757</v>
      </c>
    </row>
    <row r="546" spans="1:12" ht="15.75" hidden="1" thickBot="1" x14ac:dyDescent="0.3">
      <c r="A546" s="31" t="s">
        <v>158</v>
      </c>
      <c r="B546" s="32" t="s">
        <v>1446</v>
      </c>
      <c r="C546" s="33" t="s">
        <v>2369</v>
      </c>
      <c r="D546" s="33" t="s">
        <v>3798</v>
      </c>
      <c r="E546" s="34" t="s">
        <v>3799</v>
      </c>
      <c r="F546" s="32" t="s">
        <v>3800</v>
      </c>
      <c r="G546" s="33" t="s">
        <v>3941</v>
      </c>
      <c r="H546" s="32" t="s">
        <v>2475</v>
      </c>
      <c r="I546" s="32" t="s">
        <v>2415</v>
      </c>
      <c r="J546" s="33" t="s">
        <v>2375</v>
      </c>
      <c r="K546" s="32">
        <v>18</v>
      </c>
      <c r="L546" s="36" t="s">
        <v>3757</v>
      </c>
    </row>
    <row r="547" spans="1:12" ht="15.75" hidden="1" thickBot="1" x14ac:dyDescent="0.3">
      <c r="A547" s="31" t="s">
        <v>158</v>
      </c>
      <c r="B547" s="32" t="s">
        <v>1446</v>
      </c>
      <c r="C547" s="33" t="s">
        <v>2369</v>
      </c>
      <c r="D547" s="33" t="s">
        <v>3942</v>
      </c>
      <c r="E547" s="34" t="s">
        <v>3943</v>
      </c>
      <c r="F547" s="32" t="s">
        <v>3944</v>
      </c>
      <c r="G547" s="33" t="s">
        <v>3945</v>
      </c>
      <c r="H547" s="32" t="s">
        <v>2475</v>
      </c>
      <c r="I547" s="32" t="s">
        <v>2415</v>
      </c>
      <c r="J547" s="33" t="s">
        <v>2375</v>
      </c>
      <c r="K547" s="32">
        <v>34</v>
      </c>
      <c r="L547" s="36" t="s">
        <v>3757</v>
      </c>
    </row>
    <row r="548" spans="1:12" ht="26.25" hidden="1" thickBot="1" x14ac:dyDescent="0.3">
      <c r="A548" s="31" t="s">
        <v>88</v>
      </c>
      <c r="B548" s="32" t="s">
        <v>373</v>
      </c>
      <c r="C548" s="33" t="s">
        <v>2369</v>
      </c>
      <c r="D548" s="33" t="s">
        <v>3946</v>
      </c>
      <c r="E548" s="34" t="s">
        <v>3947</v>
      </c>
      <c r="F548" s="32" t="s">
        <v>3948</v>
      </c>
      <c r="G548" s="33" t="s">
        <v>3949</v>
      </c>
      <c r="H548" s="32" t="s">
        <v>2475</v>
      </c>
      <c r="I548" s="32" t="s">
        <v>2671</v>
      </c>
      <c r="J548" s="33" t="s">
        <v>2373</v>
      </c>
      <c r="K548" s="32">
        <v>7</v>
      </c>
      <c r="L548" s="35"/>
    </row>
    <row r="549" spans="1:12" ht="26.25" hidden="1" thickBot="1" x14ac:dyDescent="0.3">
      <c r="A549" s="31" t="s">
        <v>88</v>
      </c>
      <c r="B549" s="32" t="s">
        <v>373</v>
      </c>
      <c r="C549" s="33" t="s">
        <v>2369</v>
      </c>
      <c r="D549" s="33" t="s">
        <v>3946</v>
      </c>
      <c r="E549" s="34" t="s">
        <v>3947</v>
      </c>
      <c r="F549" s="32" t="s">
        <v>3948</v>
      </c>
      <c r="G549" s="33" t="s">
        <v>3950</v>
      </c>
      <c r="H549" s="32" t="s">
        <v>2475</v>
      </c>
      <c r="I549" s="32" t="s">
        <v>2671</v>
      </c>
      <c r="J549" s="33" t="s">
        <v>2370</v>
      </c>
      <c r="K549" s="32">
        <v>9</v>
      </c>
      <c r="L549" s="36" t="s">
        <v>3951</v>
      </c>
    </row>
    <row r="550" spans="1:12" ht="26.25" hidden="1" thickBot="1" x14ac:dyDescent="0.3">
      <c r="A550" s="31" t="s">
        <v>88</v>
      </c>
      <c r="B550" s="32" t="s">
        <v>373</v>
      </c>
      <c r="C550" s="33" t="s">
        <v>2369</v>
      </c>
      <c r="D550" s="33" t="s">
        <v>3952</v>
      </c>
      <c r="E550" s="34" t="s">
        <v>3457</v>
      </c>
      <c r="F550" s="32" t="s">
        <v>3953</v>
      </c>
      <c r="G550" s="33" t="s">
        <v>3954</v>
      </c>
      <c r="H550" s="32" t="s">
        <v>2414</v>
      </c>
      <c r="I550" s="32" t="s">
        <v>2415</v>
      </c>
      <c r="J550" s="33" t="s">
        <v>2373</v>
      </c>
      <c r="K550" s="32">
        <v>26</v>
      </c>
      <c r="L550" s="35"/>
    </row>
    <row r="551" spans="1:12" ht="26.25" hidden="1" thickBot="1" x14ac:dyDescent="0.3">
      <c r="A551" s="31" t="s">
        <v>88</v>
      </c>
      <c r="B551" s="32" t="s">
        <v>373</v>
      </c>
      <c r="C551" s="33" t="s">
        <v>2369</v>
      </c>
      <c r="D551" s="33" t="s">
        <v>3955</v>
      </c>
      <c r="E551" s="34" t="s">
        <v>3956</v>
      </c>
      <c r="F551" s="32" t="s">
        <v>3957</v>
      </c>
      <c r="G551" s="33" t="s">
        <v>3958</v>
      </c>
      <c r="H551" s="32" t="s">
        <v>2414</v>
      </c>
      <c r="I551" s="32" t="s">
        <v>2415</v>
      </c>
      <c r="J551" s="33" t="s">
        <v>2373</v>
      </c>
      <c r="K551" s="32">
        <v>31</v>
      </c>
      <c r="L551" s="35"/>
    </row>
    <row r="552" spans="1:12" ht="26.25" hidden="1" thickBot="1" x14ac:dyDescent="0.3">
      <c r="A552" s="31" t="s">
        <v>88</v>
      </c>
      <c r="B552" s="32" t="s">
        <v>373</v>
      </c>
      <c r="C552" s="33" t="s">
        <v>2369</v>
      </c>
      <c r="D552" s="33" t="s">
        <v>3952</v>
      </c>
      <c r="E552" s="34" t="s">
        <v>3457</v>
      </c>
      <c r="F552" s="32" t="s">
        <v>3953</v>
      </c>
      <c r="G552" s="33" t="s">
        <v>3959</v>
      </c>
      <c r="H552" s="32" t="s">
        <v>2414</v>
      </c>
      <c r="I552" s="32" t="s">
        <v>2415</v>
      </c>
      <c r="J552" s="33" t="s">
        <v>2368</v>
      </c>
      <c r="K552" s="32">
        <v>27</v>
      </c>
      <c r="L552" s="35"/>
    </row>
    <row r="553" spans="1:12" ht="26.25" hidden="1" thickBot="1" x14ac:dyDescent="0.3">
      <c r="A553" s="31" t="s">
        <v>88</v>
      </c>
      <c r="B553" s="32" t="s">
        <v>373</v>
      </c>
      <c r="C553" s="33" t="s">
        <v>2369</v>
      </c>
      <c r="D553" s="33" t="s">
        <v>3960</v>
      </c>
      <c r="E553" s="34" t="s">
        <v>3961</v>
      </c>
      <c r="F553" s="32" t="s">
        <v>3962</v>
      </c>
      <c r="G553" s="33" t="s">
        <v>3963</v>
      </c>
      <c r="H553" s="32" t="s">
        <v>2475</v>
      </c>
      <c r="I553" s="32" t="s">
        <v>2415</v>
      </c>
      <c r="J553" s="33" t="s">
        <v>2368</v>
      </c>
      <c r="K553" s="32">
        <v>19</v>
      </c>
      <c r="L553" s="36" t="s">
        <v>3961</v>
      </c>
    </row>
    <row r="554" spans="1:12" ht="26.25" hidden="1" thickBot="1" x14ac:dyDescent="0.3">
      <c r="A554" s="31" t="s">
        <v>88</v>
      </c>
      <c r="B554" s="32" t="s">
        <v>373</v>
      </c>
      <c r="C554" s="33" t="s">
        <v>2369</v>
      </c>
      <c r="D554" s="33" t="s">
        <v>3952</v>
      </c>
      <c r="E554" s="34" t="s">
        <v>3457</v>
      </c>
      <c r="F554" s="32" t="s">
        <v>3953</v>
      </c>
      <c r="G554" s="33" t="s">
        <v>3964</v>
      </c>
      <c r="H554" s="32" t="s">
        <v>2475</v>
      </c>
      <c r="I554" s="32" t="s">
        <v>2671</v>
      </c>
      <c r="J554" s="33" t="s">
        <v>2375</v>
      </c>
      <c r="K554" s="32">
        <v>24</v>
      </c>
      <c r="L554" s="36" t="s">
        <v>3951</v>
      </c>
    </row>
    <row r="555" spans="1:12" ht="15.75" hidden="1" thickBot="1" x14ac:dyDescent="0.3">
      <c r="A555" s="31" t="s">
        <v>88</v>
      </c>
      <c r="B555" s="32" t="s">
        <v>388</v>
      </c>
      <c r="C555" s="33" t="s">
        <v>2378</v>
      </c>
      <c r="D555" s="33" t="s">
        <v>3965</v>
      </c>
      <c r="E555" s="34" t="s">
        <v>3966</v>
      </c>
      <c r="F555" s="32" t="s">
        <v>3967</v>
      </c>
      <c r="G555" s="33" t="s">
        <v>3968</v>
      </c>
      <c r="H555" s="32" t="s">
        <v>2414</v>
      </c>
      <c r="I555" s="32" t="s">
        <v>2415</v>
      </c>
      <c r="J555" s="33" t="s">
        <v>2373</v>
      </c>
      <c r="K555" s="32">
        <v>18</v>
      </c>
      <c r="L555" s="35"/>
    </row>
    <row r="556" spans="1:12" ht="15.75" hidden="1" thickBot="1" x14ac:dyDescent="0.3">
      <c r="A556" s="31" t="s">
        <v>88</v>
      </c>
      <c r="B556" s="32" t="s">
        <v>388</v>
      </c>
      <c r="C556" s="33" t="s">
        <v>2378</v>
      </c>
      <c r="D556" s="33" t="s">
        <v>3965</v>
      </c>
      <c r="E556" s="34" t="s">
        <v>3966</v>
      </c>
      <c r="F556" s="32" t="s">
        <v>3967</v>
      </c>
      <c r="G556" s="33" t="s">
        <v>3969</v>
      </c>
      <c r="H556" s="32" t="s">
        <v>2414</v>
      </c>
      <c r="I556" s="32" t="s">
        <v>2415</v>
      </c>
      <c r="J556" s="33" t="s">
        <v>2370</v>
      </c>
      <c r="K556" s="32">
        <v>36</v>
      </c>
      <c r="L556" s="35"/>
    </row>
    <row r="557" spans="1:12" ht="26.25" hidden="1" thickBot="1" x14ac:dyDescent="0.3">
      <c r="A557" s="31" t="s">
        <v>88</v>
      </c>
      <c r="B557" s="32" t="s">
        <v>388</v>
      </c>
      <c r="C557" s="33" t="s">
        <v>2378</v>
      </c>
      <c r="D557" s="33" t="s">
        <v>3970</v>
      </c>
      <c r="E557" s="34" t="s">
        <v>3971</v>
      </c>
      <c r="F557" s="32" t="s">
        <v>3972</v>
      </c>
      <c r="G557" s="33" t="s">
        <v>3973</v>
      </c>
      <c r="H557" s="32" t="s">
        <v>2414</v>
      </c>
      <c r="I557" s="32" t="s">
        <v>2415</v>
      </c>
      <c r="J557" s="33" t="s">
        <v>2368</v>
      </c>
      <c r="K557" s="32">
        <v>27</v>
      </c>
      <c r="L557" s="35"/>
    </row>
    <row r="558" spans="1:12" ht="15.75" hidden="1" thickBot="1" x14ac:dyDescent="0.3">
      <c r="A558" s="31" t="s">
        <v>88</v>
      </c>
      <c r="B558" s="32" t="s">
        <v>388</v>
      </c>
      <c r="C558" s="33" t="s">
        <v>2378</v>
      </c>
      <c r="D558" s="33" t="s">
        <v>3974</v>
      </c>
      <c r="E558" s="34" t="s">
        <v>3975</v>
      </c>
      <c r="F558" s="32" t="s">
        <v>3976</v>
      </c>
      <c r="G558" s="33" t="s">
        <v>3977</v>
      </c>
      <c r="H558" s="32" t="s">
        <v>2414</v>
      </c>
      <c r="I558" s="32" t="s">
        <v>2415</v>
      </c>
      <c r="J558" s="33" t="s">
        <v>2373</v>
      </c>
      <c r="K558" s="32">
        <v>36</v>
      </c>
      <c r="L558" s="35"/>
    </row>
    <row r="559" spans="1:12" ht="15.75" hidden="1" thickBot="1" x14ac:dyDescent="0.3">
      <c r="A559" s="31" t="s">
        <v>88</v>
      </c>
      <c r="B559" s="32" t="s">
        <v>388</v>
      </c>
      <c r="C559" s="33" t="s">
        <v>2378</v>
      </c>
      <c r="D559" s="33" t="s">
        <v>3978</v>
      </c>
      <c r="E559" s="34" t="s">
        <v>3979</v>
      </c>
      <c r="F559" s="32" t="s">
        <v>3980</v>
      </c>
      <c r="G559" s="33" t="s">
        <v>3981</v>
      </c>
      <c r="H559" s="32" t="s">
        <v>2414</v>
      </c>
      <c r="I559" s="32" t="s">
        <v>2415</v>
      </c>
      <c r="J559" s="33" t="s">
        <v>2373</v>
      </c>
      <c r="K559" s="32">
        <v>16</v>
      </c>
      <c r="L559" s="35"/>
    </row>
    <row r="560" spans="1:12" ht="15.75" hidden="1" thickBot="1" x14ac:dyDescent="0.3">
      <c r="A560" s="31" t="s">
        <v>88</v>
      </c>
      <c r="B560" s="32" t="s">
        <v>388</v>
      </c>
      <c r="C560" s="33" t="s">
        <v>2378</v>
      </c>
      <c r="D560" s="33" t="s">
        <v>3965</v>
      </c>
      <c r="E560" s="34" t="s">
        <v>3966</v>
      </c>
      <c r="F560" s="32" t="s">
        <v>3967</v>
      </c>
      <c r="G560" s="33" t="s">
        <v>3982</v>
      </c>
      <c r="H560" s="32" t="s">
        <v>2414</v>
      </c>
      <c r="I560" s="32" t="s">
        <v>2415</v>
      </c>
      <c r="J560" s="33" t="s">
        <v>2375</v>
      </c>
      <c r="K560" s="32">
        <v>34</v>
      </c>
      <c r="L560" s="35"/>
    </row>
    <row r="561" spans="1:12" ht="15.75" hidden="1" thickBot="1" x14ac:dyDescent="0.3">
      <c r="A561" s="31" t="s">
        <v>88</v>
      </c>
      <c r="B561" s="32" t="s">
        <v>388</v>
      </c>
      <c r="C561" s="33" t="s">
        <v>2378</v>
      </c>
      <c r="D561" s="33" t="s">
        <v>3965</v>
      </c>
      <c r="E561" s="34" t="s">
        <v>3966</v>
      </c>
      <c r="F561" s="32" t="s">
        <v>3967</v>
      </c>
      <c r="G561" s="33" t="s">
        <v>3983</v>
      </c>
      <c r="H561" s="32" t="s">
        <v>2414</v>
      </c>
      <c r="I561" s="32" t="s">
        <v>2415</v>
      </c>
      <c r="J561" s="33" t="s">
        <v>2368</v>
      </c>
      <c r="K561" s="32">
        <v>42</v>
      </c>
      <c r="L561" s="35"/>
    </row>
    <row r="562" spans="1:12" ht="15.75" hidden="1" thickBot="1" x14ac:dyDescent="0.3">
      <c r="A562" s="31" t="s">
        <v>88</v>
      </c>
      <c r="B562" s="32" t="s">
        <v>388</v>
      </c>
      <c r="C562" s="33" t="s">
        <v>2378</v>
      </c>
      <c r="D562" s="33" t="s">
        <v>3984</v>
      </c>
      <c r="E562" s="34" t="s">
        <v>3985</v>
      </c>
      <c r="F562" s="32" t="s">
        <v>3986</v>
      </c>
      <c r="G562" s="33" t="s">
        <v>3987</v>
      </c>
      <c r="H562" s="32" t="s">
        <v>2414</v>
      </c>
      <c r="I562" s="32" t="s">
        <v>2415</v>
      </c>
      <c r="J562" s="33" t="s">
        <v>2375</v>
      </c>
      <c r="K562" s="32">
        <v>20</v>
      </c>
      <c r="L562" s="35"/>
    </row>
    <row r="563" spans="1:12" ht="15.75" hidden="1" thickBot="1" x14ac:dyDescent="0.3">
      <c r="A563" s="31" t="s">
        <v>88</v>
      </c>
      <c r="B563" s="32" t="s">
        <v>388</v>
      </c>
      <c r="C563" s="33" t="s">
        <v>2378</v>
      </c>
      <c r="D563" s="33" t="s">
        <v>3965</v>
      </c>
      <c r="E563" s="34" t="s">
        <v>3966</v>
      </c>
      <c r="F563" s="32" t="s">
        <v>3967</v>
      </c>
      <c r="G563" s="33" t="s">
        <v>3988</v>
      </c>
      <c r="H563" s="32" t="s">
        <v>2414</v>
      </c>
      <c r="I563" s="32" t="s">
        <v>2415</v>
      </c>
      <c r="J563" s="33" t="s">
        <v>2373</v>
      </c>
      <c r="K563" s="32">
        <v>51</v>
      </c>
      <c r="L563" s="35"/>
    </row>
    <row r="564" spans="1:12" ht="26.25" hidden="1" thickBot="1" x14ac:dyDescent="0.3">
      <c r="A564" s="31" t="s">
        <v>88</v>
      </c>
      <c r="B564" s="32" t="s">
        <v>388</v>
      </c>
      <c r="C564" s="33" t="s">
        <v>2378</v>
      </c>
      <c r="D564" s="33" t="s">
        <v>3989</v>
      </c>
      <c r="E564" s="34" t="s">
        <v>3990</v>
      </c>
      <c r="F564" s="32" t="s">
        <v>3991</v>
      </c>
      <c r="G564" s="33" t="s">
        <v>3992</v>
      </c>
      <c r="H564" s="32" t="s">
        <v>2475</v>
      </c>
      <c r="I564" s="32" t="s">
        <v>2415</v>
      </c>
      <c r="J564" s="33" t="s">
        <v>2368</v>
      </c>
      <c r="K564" s="32">
        <v>47</v>
      </c>
      <c r="L564" s="36" t="s">
        <v>3993</v>
      </c>
    </row>
    <row r="565" spans="1:12" ht="26.25" hidden="1" thickBot="1" x14ac:dyDescent="0.3">
      <c r="A565" s="31" t="s">
        <v>88</v>
      </c>
      <c r="B565" s="32" t="s">
        <v>1948</v>
      </c>
      <c r="C565" s="33" t="s">
        <v>2378</v>
      </c>
      <c r="D565" s="33" t="s">
        <v>3994</v>
      </c>
      <c r="E565" s="34" t="s">
        <v>2275</v>
      </c>
      <c r="F565" s="32" t="s">
        <v>3995</v>
      </c>
      <c r="G565" s="33" t="s">
        <v>3996</v>
      </c>
      <c r="H565" s="32" t="s">
        <v>2414</v>
      </c>
      <c r="I565" s="32" t="s">
        <v>2671</v>
      </c>
      <c r="J565" s="33" t="s">
        <v>2373</v>
      </c>
      <c r="K565" s="32">
        <v>19</v>
      </c>
      <c r="L565" s="35"/>
    </row>
    <row r="566" spans="1:12" ht="26.25" hidden="1" thickBot="1" x14ac:dyDescent="0.3">
      <c r="A566" s="31" t="s">
        <v>88</v>
      </c>
      <c r="B566" s="32" t="s">
        <v>1948</v>
      </c>
      <c r="C566" s="33" t="s">
        <v>2378</v>
      </c>
      <c r="D566" s="33" t="s">
        <v>3994</v>
      </c>
      <c r="E566" s="34" t="s">
        <v>2275</v>
      </c>
      <c r="F566" s="32" t="s">
        <v>3995</v>
      </c>
      <c r="G566" s="33" t="s">
        <v>3997</v>
      </c>
      <c r="H566" s="32" t="s">
        <v>2414</v>
      </c>
      <c r="I566" s="32" t="s">
        <v>2671</v>
      </c>
      <c r="J566" s="33" t="s">
        <v>2370</v>
      </c>
      <c r="K566" s="32">
        <v>11</v>
      </c>
      <c r="L566" s="35"/>
    </row>
    <row r="567" spans="1:12" ht="15.75" hidden="1" thickBot="1" x14ac:dyDescent="0.3">
      <c r="A567" s="31" t="s">
        <v>88</v>
      </c>
      <c r="B567" s="32" t="s">
        <v>1521</v>
      </c>
      <c r="C567" s="33" t="s">
        <v>2378</v>
      </c>
      <c r="D567" s="33" t="s">
        <v>3998</v>
      </c>
      <c r="E567" s="34" t="s">
        <v>3999</v>
      </c>
      <c r="F567" s="32" t="s">
        <v>4000</v>
      </c>
      <c r="G567" s="33" t="s">
        <v>4001</v>
      </c>
      <c r="H567" s="32" t="s">
        <v>2414</v>
      </c>
      <c r="I567" s="32" t="s">
        <v>2415</v>
      </c>
      <c r="J567" s="33" t="s">
        <v>2370</v>
      </c>
      <c r="K567" s="32">
        <v>22</v>
      </c>
      <c r="L567" s="35"/>
    </row>
    <row r="568" spans="1:12" ht="15.75" hidden="1" thickBot="1" x14ac:dyDescent="0.3">
      <c r="A568" s="31" t="s">
        <v>88</v>
      </c>
      <c r="B568" s="32" t="s">
        <v>1521</v>
      </c>
      <c r="C568" s="33" t="s">
        <v>2378</v>
      </c>
      <c r="D568" s="33" t="s">
        <v>4002</v>
      </c>
      <c r="E568" s="34" t="s">
        <v>4003</v>
      </c>
      <c r="F568" s="32" t="s">
        <v>4004</v>
      </c>
      <c r="G568" s="33" t="s">
        <v>4005</v>
      </c>
      <c r="H568" s="32" t="s">
        <v>2414</v>
      </c>
      <c r="I568" s="32" t="s">
        <v>2415</v>
      </c>
      <c r="J568" s="33" t="s">
        <v>2373</v>
      </c>
      <c r="K568" s="32">
        <v>18</v>
      </c>
      <c r="L568" s="36" t="s">
        <v>2209</v>
      </c>
    </row>
    <row r="569" spans="1:12" ht="15.75" hidden="1" thickBot="1" x14ac:dyDescent="0.3">
      <c r="A569" s="31" t="s">
        <v>88</v>
      </c>
      <c r="B569" s="32" t="s">
        <v>1521</v>
      </c>
      <c r="C569" s="33" t="s">
        <v>2378</v>
      </c>
      <c r="D569" s="33" t="s">
        <v>4006</v>
      </c>
      <c r="E569" s="34" t="s">
        <v>4007</v>
      </c>
      <c r="F569" s="32" t="s">
        <v>4008</v>
      </c>
      <c r="G569" s="33" t="s">
        <v>4009</v>
      </c>
      <c r="H569" s="32" t="s">
        <v>2414</v>
      </c>
      <c r="I569" s="32" t="s">
        <v>2415</v>
      </c>
      <c r="J569" s="33" t="s">
        <v>2373</v>
      </c>
      <c r="K569" s="32">
        <v>23</v>
      </c>
      <c r="L569" s="36" t="s">
        <v>2496</v>
      </c>
    </row>
    <row r="570" spans="1:12" ht="15.75" hidden="1" thickBot="1" x14ac:dyDescent="0.3">
      <c r="A570" s="31" t="s">
        <v>88</v>
      </c>
      <c r="B570" s="32" t="s">
        <v>1521</v>
      </c>
      <c r="C570" s="33" t="s">
        <v>2378</v>
      </c>
      <c r="D570" s="33" t="s">
        <v>4010</v>
      </c>
      <c r="E570" s="34" t="s">
        <v>2209</v>
      </c>
      <c r="F570" s="32" t="s">
        <v>4011</v>
      </c>
      <c r="G570" s="33" t="s">
        <v>4012</v>
      </c>
      <c r="H570" s="32" t="s">
        <v>2414</v>
      </c>
      <c r="I570" s="32" t="s">
        <v>2415</v>
      </c>
      <c r="J570" s="33" t="s">
        <v>2368</v>
      </c>
      <c r="K570" s="32">
        <v>26</v>
      </c>
      <c r="L570" s="35"/>
    </row>
    <row r="571" spans="1:12" ht="15.75" hidden="1" thickBot="1" x14ac:dyDescent="0.3">
      <c r="A571" s="31" t="s">
        <v>88</v>
      </c>
      <c r="B571" s="32" t="s">
        <v>1521</v>
      </c>
      <c r="C571" s="33" t="s">
        <v>2378</v>
      </c>
      <c r="D571" s="33" t="s">
        <v>4013</v>
      </c>
      <c r="E571" s="34" t="s">
        <v>4003</v>
      </c>
      <c r="F571" s="32" t="s">
        <v>4004</v>
      </c>
      <c r="G571" s="33" t="s">
        <v>4014</v>
      </c>
      <c r="H571" s="32" t="s">
        <v>2414</v>
      </c>
      <c r="I571" s="32" t="s">
        <v>2415</v>
      </c>
      <c r="J571" s="33" t="s">
        <v>2368</v>
      </c>
      <c r="K571" s="32">
        <v>15</v>
      </c>
      <c r="L571" s="35"/>
    </row>
    <row r="572" spans="1:12" ht="15.75" hidden="1" thickBot="1" x14ac:dyDescent="0.3">
      <c r="A572" s="31" t="s">
        <v>88</v>
      </c>
      <c r="B572" s="32" t="s">
        <v>1521</v>
      </c>
      <c r="C572" s="33" t="s">
        <v>2378</v>
      </c>
      <c r="D572" s="33" t="s">
        <v>4015</v>
      </c>
      <c r="E572" s="34" t="s">
        <v>4016</v>
      </c>
      <c r="F572" s="32" t="s">
        <v>4017</v>
      </c>
      <c r="G572" s="33" t="s">
        <v>4018</v>
      </c>
      <c r="H572" s="32" t="s">
        <v>2414</v>
      </c>
      <c r="I572" s="32" t="s">
        <v>2415</v>
      </c>
      <c r="J572" s="33" t="s">
        <v>2365</v>
      </c>
      <c r="K572" s="32">
        <v>13</v>
      </c>
      <c r="L572" s="35"/>
    </row>
    <row r="573" spans="1:12" ht="15.75" hidden="1" thickBot="1" x14ac:dyDescent="0.3">
      <c r="A573" s="31" t="s">
        <v>88</v>
      </c>
      <c r="B573" s="32" t="s">
        <v>1521</v>
      </c>
      <c r="C573" s="33" t="s">
        <v>2378</v>
      </c>
      <c r="D573" s="33" t="s">
        <v>3998</v>
      </c>
      <c r="E573" s="34" t="s">
        <v>3999</v>
      </c>
      <c r="F573" s="32" t="s">
        <v>4000</v>
      </c>
      <c r="G573" s="33" t="s">
        <v>4019</v>
      </c>
      <c r="H573" s="32" t="s">
        <v>2414</v>
      </c>
      <c r="I573" s="32" t="s">
        <v>2415</v>
      </c>
      <c r="J573" s="33" t="s">
        <v>2367</v>
      </c>
      <c r="K573" s="32">
        <v>22</v>
      </c>
      <c r="L573" s="35"/>
    </row>
    <row r="574" spans="1:12" ht="15.75" hidden="1" thickBot="1" x14ac:dyDescent="0.3">
      <c r="A574" s="31" t="s">
        <v>88</v>
      </c>
      <c r="B574" s="32" t="s">
        <v>1521</v>
      </c>
      <c r="C574" s="33" t="s">
        <v>2378</v>
      </c>
      <c r="D574" s="33" t="s">
        <v>3998</v>
      </c>
      <c r="E574" s="34" t="s">
        <v>3999</v>
      </c>
      <c r="F574" s="32" t="s">
        <v>4000</v>
      </c>
      <c r="G574" s="33" t="s">
        <v>4020</v>
      </c>
      <c r="H574" s="32" t="s">
        <v>2414</v>
      </c>
      <c r="I574" s="32" t="s">
        <v>2415</v>
      </c>
      <c r="J574" s="33" t="s">
        <v>2373</v>
      </c>
      <c r="K574" s="32">
        <v>22</v>
      </c>
      <c r="L574" s="35"/>
    </row>
    <row r="575" spans="1:12" ht="26.25" hidden="1" thickBot="1" x14ac:dyDescent="0.3">
      <c r="A575" s="31" t="s">
        <v>88</v>
      </c>
      <c r="B575" s="32" t="s">
        <v>1621</v>
      </c>
      <c r="C575" s="33" t="s">
        <v>2376</v>
      </c>
      <c r="D575" s="33" t="s">
        <v>4021</v>
      </c>
      <c r="E575" s="34" t="s">
        <v>4022</v>
      </c>
      <c r="F575" s="32" t="s">
        <v>4023</v>
      </c>
      <c r="G575" s="33" t="s">
        <v>4024</v>
      </c>
      <c r="H575" s="32" t="s">
        <v>2414</v>
      </c>
      <c r="I575" s="32" t="s">
        <v>2671</v>
      </c>
      <c r="J575" s="33" t="s">
        <v>2370</v>
      </c>
      <c r="K575" s="32">
        <v>18</v>
      </c>
      <c r="L575" s="35"/>
    </row>
    <row r="576" spans="1:12" ht="26.25" hidden="1" thickBot="1" x14ac:dyDescent="0.3">
      <c r="A576" s="31" t="s">
        <v>88</v>
      </c>
      <c r="B576" s="32" t="s">
        <v>1621</v>
      </c>
      <c r="C576" s="33" t="s">
        <v>2385</v>
      </c>
      <c r="D576" s="33" t="s">
        <v>4025</v>
      </c>
      <c r="E576" s="34" t="s">
        <v>4022</v>
      </c>
      <c r="F576" s="32" t="s">
        <v>4023</v>
      </c>
      <c r="G576" s="33" t="s">
        <v>4026</v>
      </c>
      <c r="H576" s="32" t="s">
        <v>2414</v>
      </c>
      <c r="I576" s="32" t="s">
        <v>2415</v>
      </c>
      <c r="J576" s="33" t="s">
        <v>2373</v>
      </c>
      <c r="K576" s="32">
        <v>23</v>
      </c>
      <c r="L576" s="35"/>
    </row>
    <row r="577" spans="1:12" ht="26.25" hidden="1" thickBot="1" x14ac:dyDescent="0.3">
      <c r="A577" s="31" t="s">
        <v>88</v>
      </c>
      <c r="B577" s="32" t="s">
        <v>1621</v>
      </c>
      <c r="C577" s="33" t="s">
        <v>2376</v>
      </c>
      <c r="D577" s="33" t="s">
        <v>4027</v>
      </c>
      <c r="E577" s="34" t="s">
        <v>4028</v>
      </c>
      <c r="F577" s="32" t="s">
        <v>4029</v>
      </c>
      <c r="G577" s="33" t="s">
        <v>4030</v>
      </c>
      <c r="H577" s="32" t="s">
        <v>2414</v>
      </c>
      <c r="I577" s="32" t="s">
        <v>2415</v>
      </c>
      <c r="J577" s="33" t="s">
        <v>2373</v>
      </c>
      <c r="K577" s="32">
        <v>29</v>
      </c>
      <c r="L577" s="35"/>
    </row>
    <row r="578" spans="1:12" ht="15.75" hidden="1" thickBot="1" x14ac:dyDescent="0.3">
      <c r="A578" s="31" t="s">
        <v>88</v>
      </c>
      <c r="B578" s="32" t="s">
        <v>1621</v>
      </c>
      <c r="C578" s="33" t="s">
        <v>2378</v>
      </c>
      <c r="D578" s="33" t="s">
        <v>4031</v>
      </c>
      <c r="E578" s="34" t="s">
        <v>4032</v>
      </c>
      <c r="F578" s="32" t="s">
        <v>4033</v>
      </c>
      <c r="G578" s="33" t="s">
        <v>4034</v>
      </c>
      <c r="H578" s="32" t="s">
        <v>2414</v>
      </c>
      <c r="I578" s="32" t="s">
        <v>2415</v>
      </c>
      <c r="J578" s="33" t="s">
        <v>2373</v>
      </c>
      <c r="K578" s="32">
        <v>9</v>
      </c>
      <c r="L578" s="35"/>
    </row>
    <row r="579" spans="1:12" ht="26.25" hidden="1" thickBot="1" x14ac:dyDescent="0.3">
      <c r="A579" s="31" t="s">
        <v>88</v>
      </c>
      <c r="B579" s="32" t="s">
        <v>1621</v>
      </c>
      <c r="C579" s="33" t="s">
        <v>2376</v>
      </c>
      <c r="D579" s="33" t="s">
        <v>4035</v>
      </c>
      <c r="E579" s="34" t="s">
        <v>4036</v>
      </c>
      <c r="F579" s="32" t="s">
        <v>4037</v>
      </c>
      <c r="G579" s="33" t="s">
        <v>4038</v>
      </c>
      <c r="H579" s="32" t="s">
        <v>2414</v>
      </c>
      <c r="I579" s="32" t="s">
        <v>2415</v>
      </c>
      <c r="J579" s="33" t="s">
        <v>2365</v>
      </c>
      <c r="K579" s="32">
        <v>8</v>
      </c>
      <c r="L579" s="35"/>
    </row>
    <row r="580" spans="1:12" ht="26.25" hidden="1" thickBot="1" x14ac:dyDescent="0.3">
      <c r="A580" s="31" t="s">
        <v>88</v>
      </c>
      <c r="B580" s="32" t="s">
        <v>1621</v>
      </c>
      <c r="C580" s="33" t="s">
        <v>2376</v>
      </c>
      <c r="D580" s="33" t="s">
        <v>4039</v>
      </c>
      <c r="E580" s="34" t="s">
        <v>4040</v>
      </c>
      <c r="F580" s="32" t="s">
        <v>4041</v>
      </c>
      <c r="G580" s="33" t="s">
        <v>4042</v>
      </c>
      <c r="H580" s="32" t="s">
        <v>2414</v>
      </c>
      <c r="I580" s="32" t="s">
        <v>2415</v>
      </c>
      <c r="J580" s="33" t="s">
        <v>2365</v>
      </c>
      <c r="K580" s="32">
        <v>14</v>
      </c>
      <c r="L580" s="35"/>
    </row>
    <row r="581" spans="1:12" ht="26.25" hidden="1" thickBot="1" x14ac:dyDescent="0.3">
      <c r="A581" s="31" t="s">
        <v>88</v>
      </c>
      <c r="B581" s="32" t="s">
        <v>1621</v>
      </c>
      <c r="C581" s="33" t="s">
        <v>3437</v>
      </c>
      <c r="D581" s="33" t="s">
        <v>4043</v>
      </c>
      <c r="E581" s="34" t="s">
        <v>4022</v>
      </c>
      <c r="F581" s="32" t="s">
        <v>4023</v>
      </c>
      <c r="G581" s="33" t="s">
        <v>4044</v>
      </c>
      <c r="H581" s="32" t="s">
        <v>2414</v>
      </c>
      <c r="I581" s="32" t="s">
        <v>2671</v>
      </c>
      <c r="J581" s="33" t="s">
        <v>2375</v>
      </c>
      <c r="K581" s="32">
        <v>29</v>
      </c>
      <c r="L581" s="35"/>
    </row>
    <row r="582" spans="1:12" ht="26.25" hidden="1" thickBot="1" x14ac:dyDescent="0.3">
      <c r="A582" s="31" t="s">
        <v>88</v>
      </c>
      <c r="B582" s="32" t="s">
        <v>1621</v>
      </c>
      <c r="C582" s="33" t="s">
        <v>3437</v>
      </c>
      <c r="D582" s="33" t="s">
        <v>4045</v>
      </c>
      <c r="E582" s="34" t="s">
        <v>4046</v>
      </c>
      <c r="F582" s="32" t="s">
        <v>4047</v>
      </c>
      <c r="G582" s="33" t="s">
        <v>4048</v>
      </c>
      <c r="H582" s="32" t="s">
        <v>2414</v>
      </c>
      <c r="I582" s="32" t="s">
        <v>2415</v>
      </c>
      <c r="J582" s="33" t="s">
        <v>2375</v>
      </c>
      <c r="K582" s="32">
        <v>14</v>
      </c>
      <c r="L582" s="35"/>
    </row>
    <row r="583" spans="1:12" ht="26.25" hidden="1" thickBot="1" x14ac:dyDescent="0.3">
      <c r="A583" s="31" t="s">
        <v>88</v>
      </c>
      <c r="B583" s="32" t="s">
        <v>1621</v>
      </c>
      <c r="C583" s="33" t="s">
        <v>3437</v>
      </c>
      <c r="D583" s="33" t="s">
        <v>4043</v>
      </c>
      <c r="E583" s="34" t="s">
        <v>4022</v>
      </c>
      <c r="F583" s="32" t="s">
        <v>4023</v>
      </c>
      <c r="G583" s="33" t="s">
        <v>4049</v>
      </c>
      <c r="H583" s="32" t="s">
        <v>2414</v>
      </c>
      <c r="I583" s="32" t="s">
        <v>2415</v>
      </c>
      <c r="J583" s="33" t="s">
        <v>2368</v>
      </c>
      <c r="K583" s="32">
        <v>27</v>
      </c>
      <c r="L583" s="35"/>
    </row>
    <row r="584" spans="1:12" ht="26.25" hidden="1" thickBot="1" x14ac:dyDescent="0.3">
      <c r="A584" s="31" t="s">
        <v>88</v>
      </c>
      <c r="B584" s="32" t="s">
        <v>1621</v>
      </c>
      <c r="C584" s="33" t="s">
        <v>3437</v>
      </c>
      <c r="D584" s="33" t="s">
        <v>4043</v>
      </c>
      <c r="E584" s="34" t="s">
        <v>4022</v>
      </c>
      <c r="F584" s="32" t="s">
        <v>4023</v>
      </c>
      <c r="G584" s="33" t="s">
        <v>4050</v>
      </c>
      <c r="H584" s="32" t="s">
        <v>2414</v>
      </c>
      <c r="I584" s="32" t="s">
        <v>2415</v>
      </c>
      <c r="J584" s="33" t="s">
        <v>2373</v>
      </c>
      <c r="K584" s="32">
        <v>32</v>
      </c>
      <c r="L584" s="35"/>
    </row>
    <row r="585" spans="1:12" ht="26.25" hidden="1" thickBot="1" x14ac:dyDescent="0.3">
      <c r="A585" s="31" t="s">
        <v>88</v>
      </c>
      <c r="B585" s="32" t="s">
        <v>1621</v>
      </c>
      <c r="C585" s="33" t="s">
        <v>2378</v>
      </c>
      <c r="D585" s="33" t="s">
        <v>4051</v>
      </c>
      <c r="E585" s="34" t="s">
        <v>4052</v>
      </c>
      <c r="F585" s="32" t="s">
        <v>4053</v>
      </c>
      <c r="G585" s="33" t="s">
        <v>4054</v>
      </c>
      <c r="H585" s="32" t="s">
        <v>2475</v>
      </c>
      <c r="I585" s="32" t="s">
        <v>2415</v>
      </c>
      <c r="J585" s="33" t="s">
        <v>2365</v>
      </c>
      <c r="K585" s="32">
        <v>9</v>
      </c>
      <c r="L585" s="36" t="s">
        <v>4052</v>
      </c>
    </row>
    <row r="586" spans="1:12" ht="26.25" hidden="1" thickBot="1" x14ac:dyDescent="0.3">
      <c r="A586" s="31" t="s">
        <v>88</v>
      </c>
      <c r="B586" s="32" t="s">
        <v>1621</v>
      </c>
      <c r="C586" s="33" t="s">
        <v>3437</v>
      </c>
      <c r="D586" s="33" t="s">
        <v>4043</v>
      </c>
      <c r="E586" s="34" t="s">
        <v>4022</v>
      </c>
      <c r="F586" s="32" t="s">
        <v>4023</v>
      </c>
      <c r="G586" s="33" t="s">
        <v>4055</v>
      </c>
      <c r="H586" s="32" t="s">
        <v>2475</v>
      </c>
      <c r="I586" s="32" t="s">
        <v>2415</v>
      </c>
      <c r="J586" s="33" t="s">
        <v>2368</v>
      </c>
      <c r="K586" s="32">
        <v>15</v>
      </c>
      <c r="L586" s="36" t="s">
        <v>4056</v>
      </c>
    </row>
    <row r="587" spans="1:12" ht="26.25" hidden="1" thickBot="1" x14ac:dyDescent="0.3">
      <c r="A587" s="31" t="s">
        <v>88</v>
      </c>
      <c r="B587" s="32" t="s">
        <v>1621</v>
      </c>
      <c r="C587" s="33" t="s">
        <v>3437</v>
      </c>
      <c r="D587" s="33" t="s">
        <v>4043</v>
      </c>
      <c r="E587" s="34" t="s">
        <v>4022</v>
      </c>
      <c r="F587" s="32" t="s">
        <v>4023</v>
      </c>
      <c r="G587" s="33" t="s">
        <v>4057</v>
      </c>
      <c r="H587" s="32" t="s">
        <v>2475</v>
      </c>
      <c r="I587" s="32" t="s">
        <v>2415</v>
      </c>
      <c r="J587" s="33" t="s">
        <v>2375</v>
      </c>
      <c r="K587" s="32">
        <v>20</v>
      </c>
      <c r="L587" s="36" t="s">
        <v>4056</v>
      </c>
    </row>
    <row r="588" spans="1:12" ht="15.75" hidden="1" thickBot="1" x14ac:dyDescent="0.3">
      <c r="A588" s="31" t="s">
        <v>88</v>
      </c>
      <c r="B588" s="32" t="s">
        <v>1653</v>
      </c>
      <c r="C588" s="33" t="s">
        <v>2369</v>
      </c>
      <c r="D588" s="33" t="s">
        <v>4058</v>
      </c>
      <c r="E588" s="34" t="s">
        <v>4059</v>
      </c>
      <c r="F588" s="32" t="s">
        <v>4060</v>
      </c>
      <c r="G588" s="33" t="s">
        <v>4061</v>
      </c>
      <c r="H588" s="32" t="s">
        <v>2414</v>
      </c>
      <c r="I588" s="32" t="s">
        <v>2415</v>
      </c>
      <c r="J588" s="33" t="s">
        <v>2370</v>
      </c>
      <c r="K588" s="32">
        <v>13</v>
      </c>
      <c r="L588" s="35"/>
    </row>
    <row r="589" spans="1:12" ht="26.25" hidden="1" thickBot="1" x14ac:dyDescent="0.3">
      <c r="A589" s="31" t="s">
        <v>88</v>
      </c>
      <c r="B589" s="32" t="s">
        <v>1653</v>
      </c>
      <c r="C589" s="33" t="s">
        <v>2369</v>
      </c>
      <c r="D589" s="33" t="s">
        <v>4062</v>
      </c>
      <c r="E589" s="34" t="s">
        <v>2277</v>
      </c>
      <c r="F589" s="32" t="s">
        <v>4063</v>
      </c>
      <c r="G589" s="33" t="s">
        <v>4064</v>
      </c>
      <c r="H589" s="32" t="s">
        <v>2414</v>
      </c>
      <c r="I589" s="32" t="s">
        <v>2415</v>
      </c>
      <c r="J589" s="33" t="s">
        <v>2368</v>
      </c>
      <c r="K589" s="32">
        <v>15</v>
      </c>
      <c r="L589" s="35"/>
    </row>
    <row r="590" spans="1:12" ht="15.75" hidden="1" thickBot="1" x14ac:dyDescent="0.3">
      <c r="A590" s="31" t="s">
        <v>88</v>
      </c>
      <c r="B590" s="32" t="s">
        <v>1653</v>
      </c>
      <c r="C590" s="33" t="s">
        <v>2369</v>
      </c>
      <c r="D590" s="33" t="s">
        <v>4065</v>
      </c>
      <c r="E590" s="34" t="s">
        <v>2276</v>
      </c>
      <c r="F590" s="32" t="s">
        <v>4066</v>
      </c>
      <c r="G590" s="33" t="s">
        <v>4067</v>
      </c>
      <c r="H590" s="32" t="s">
        <v>2414</v>
      </c>
      <c r="I590" s="32" t="s">
        <v>2415</v>
      </c>
      <c r="J590" s="33" t="s">
        <v>2373</v>
      </c>
      <c r="K590" s="32">
        <v>31</v>
      </c>
      <c r="L590" s="35"/>
    </row>
    <row r="591" spans="1:12" ht="15.75" hidden="1" thickBot="1" x14ac:dyDescent="0.3">
      <c r="A591" s="31" t="s">
        <v>88</v>
      </c>
      <c r="B591" s="32" t="s">
        <v>1653</v>
      </c>
      <c r="C591" s="33" t="s">
        <v>2369</v>
      </c>
      <c r="D591" s="33" t="s">
        <v>4068</v>
      </c>
      <c r="E591" s="34" t="s">
        <v>2276</v>
      </c>
      <c r="F591" s="32" t="s">
        <v>4069</v>
      </c>
      <c r="G591" s="33" t="s">
        <v>4070</v>
      </c>
      <c r="H591" s="32" t="s">
        <v>2414</v>
      </c>
      <c r="I591" s="32" t="s">
        <v>2415</v>
      </c>
      <c r="J591" s="33" t="s">
        <v>2368</v>
      </c>
      <c r="K591" s="32">
        <v>33</v>
      </c>
      <c r="L591" s="35"/>
    </row>
    <row r="592" spans="1:12" ht="26.25" hidden="1" thickBot="1" x14ac:dyDescent="0.3">
      <c r="A592" s="31" t="s">
        <v>88</v>
      </c>
      <c r="B592" s="32" t="s">
        <v>1653</v>
      </c>
      <c r="C592" s="33" t="s">
        <v>2369</v>
      </c>
      <c r="D592" s="33" t="s">
        <v>4071</v>
      </c>
      <c r="E592" s="34" t="s">
        <v>2278</v>
      </c>
      <c r="F592" s="32" t="s">
        <v>4072</v>
      </c>
      <c r="G592" s="33" t="s">
        <v>4073</v>
      </c>
      <c r="H592" s="32" t="s">
        <v>2475</v>
      </c>
      <c r="I592" s="32" t="s">
        <v>2415</v>
      </c>
      <c r="J592" s="33" t="s">
        <v>2373</v>
      </c>
      <c r="K592" s="32">
        <v>34</v>
      </c>
      <c r="L592" s="36" t="s">
        <v>2278</v>
      </c>
    </row>
    <row r="593" spans="1:12" ht="26.25" hidden="1" thickBot="1" x14ac:dyDescent="0.3">
      <c r="A593" s="31" t="s">
        <v>88</v>
      </c>
      <c r="B593" s="32" t="s">
        <v>1653</v>
      </c>
      <c r="C593" s="33" t="s">
        <v>2369</v>
      </c>
      <c r="D593" s="33" t="s">
        <v>4071</v>
      </c>
      <c r="E593" s="34" t="s">
        <v>2278</v>
      </c>
      <c r="F593" s="32" t="s">
        <v>4072</v>
      </c>
      <c r="G593" s="33" t="s">
        <v>4074</v>
      </c>
      <c r="H593" s="32" t="s">
        <v>2475</v>
      </c>
      <c r="I593" s="32" t="s">
        <v>2415</v>
      </c>
      <c r="J593" s="33" t="s">
        <v>2368</v>
      </c>
      <c r="K593" s="32">
        <v>24</v>
      </c>
      <c r="L593" s="36" t="s">
        <v>2278</v>
      </c>
    </row>
    <row r="594" spans="1:12" ht="26.25" hidden="1" thickBot="1" x14ac:dyDescent="0.3">
      <c r="A594" s="31" t="s">
        <v>88</v>
      </c>
      <c r="B594" s="32" t="s">
        <v>1653</v>
      </c>
      <c r="C594" s="33" t="s">
        <v>2369</v>
      </c>
      <c r="D594" s="33" t="s">
        <v>4071</v>
      </c>
      <c r="E594" s="34" t="s">
        <v>2278</v>
      </c>
      <c r="F594" s="32" t="s">
        <v>4072</v>
      </c>
      <c r="G594" s="33" t="s">
        <v>4075</v>
      </c>
      <c r="H594" s="32" t="s">
        <v>2475</v>
      </c>
      <c r="I594" s="32" t="s">
        <v>2415</v>
      </c>
      <c r="J594" s="33" t="s">
        <v>2370</v>
      </c>
      <c r="K594" s="32">
        <v>15</v>
      </c>
      <c r="L594" s="36" t="s">
        <v>2278</v>
      </c>
    </row>
    <row r="595" spans="1:12" ht="15.75" hidden="1" thickBot="1" x14ac:dyDescent="0.3">
      <c r="A595" s="31" t="s">
        <v>88</v>
      </c>
      <c r="B595" s="32" t="s">
        <v>1653</v>
      </c>
      <c r="C595" s="33" t="s">
        <v>2369</v>
      </c>
      <c r="D595" s="33" t="s">
        <v>4076</v>
      </c>
      <c r="E595" s="34" t="s">
        <v>4077</v>
      </c>
      <c r="F595" s="32" t="s">
        <v>4078</v>
      </c>
      <c r="G595" s="33" t="s">
        <v>4079</v>
      </c>
      <c r="H595" s="32" t="s">
        <v>2475</v>
      </c>
      <c r="I595" s="32" t="s">
        <v>2415</v>
      </c>
      <c r="J595" s="33" t="s">
        <v>2367</v>
      </c>
      <c r="K595" s="32">
        <v>17</v>
      </c>
      <c r="L595" s="36" t="s">
        <v>4080</v>
      </c>
    </row>
    <row r="596" spans="1:12" ht="15.75" hidden="1" thickBot="1" x14ac:dyDescent="0.3">
      <c r="A596" s="31" t="s">
        <v>88</v>
      </c>
      <c r="B596" s="32" t="s">
        <v>1653</v>
      </c>
      <c r="C596" s="33" t="s">
        <v>2369</v>
      </c>
      <c r="D596" s="33" t="s">
        <v>4081</v>
      </c>
      <c r="E596" s="34" t="s">
        <v>4082</v>
      </c>
      <c r="F596" s="32" t="s">
        <v>4083</v>
      </c>
      <c r="G596" s="33" t="s">
        <v>4084</v>
      </c>
      <c r="H596" s="32" t="s">
        <v>2475</v>
      </c>
      <c r="I596" s="32" t="s">
        <v>2415</v>
      </c>
      <c r="J596" s="33" t="s">
        <v>2375</v>
      </c>
      <c r="K596" s="32">
        <v>25</v>
      </c>
      <c r="L596" s="36" t="s">
        <v>4080</v>
      </c>
    </row>
    <row r="597" spans="1:12" ht="26.25" hidden="1" thickBot="1" x14ac:dyDescent="0.3">
      <c r="A597" s="31" t="s">
        <v>153</v>
      </c>
      <c r="B597" s="32" t="s">
        <v>4085</v>
      </c>
      <c r="C597" s="33" t="s">
        <v>2378</v>
      </c>
      <c r="D597" s="33" t="s">
        <v>4086</v>
      </c>
      <c r="E597" s="34" t="s">
        <v>4087</v>
      </c>
      <c r="F597" s="32" t="s">
        <v>4088</v>
      </c>
      <c r="G597" s="33" t="s">
        <v>4089</v>
      </c>
      <c r="H597" s="32" t="s">
        <v>2414</v>
      </c>
      <c r="I597" s="32" t="s">
        <v>2415</v>
      </c>
      <c r="J597" s="33" t="s">
        <v>2370</v>
      </c>
      <c r="K597" s="32">
        <v>14</v>
      </c>
      <c r="L597" s="35"/>
    </row>
    <row r="598" spans="1:12" ht="26.25" hidden="1" thickBot="1" x14ac:dyDescent="0.3">
      <c r="A598" s="31" t="s">
        <v>153</v>
      </c>
      <c r="B598" s="32" t="s">
        <v>4085</v>
      </c>
      <c r="C598" s="33" t="s">
        <v>2378</v>
      </c>
      <c r="D598" s="33" t="s">
        <v>4090</v>
      </c>
      <c r="E598" s="34" t="s">
        <v>4091</v>
      </c>
      <c r="F598" s="32" t="s">
        <v>4092</v>
      </c>
      <c r="G598" s="33" t="s">
        <v>4093</v>
      </c>
      <c r="H598" s="32" t="s">
        <v>2414</v>
      </c>
      <c r="I598" s="32" t="s">
        <v>2415</v>
      </c>
      <c r="J598" s="33" t="s">
        <v>2373</v>
      </c>
      <c r="K598" s="32">
        <v>34</v>
      </c>
      <c r="L598" s="36" t="s">
        <v>4094</v>
      </c>
    </row>
    <row r="599" spans="1:12" ht="26.25" hidden="1" thickBot="1" x14ac:dyDescent="0.3">
      <c r="A599" s="31" t="s">
        <v>153</v>
      </c>
      <c r="B599" s="32" t="s">
        <v>4085</v>
      </c>
      <c r="C599" s="33" t="s">
        <v>2378</v>
      </c>
      <c r="D599" s="33" t="s">
        <v>4086</v>
      </c>
      <c r="E599" s="34" t="s">
        <v>4087</v>
      </c>
      <c r="F599" s="32" t="s">
        <v>4088</v>
      </c>
      <c r="G599" s="33" t="s">
        <v>4095</v>
      </c>
      <c r="H599" s="32" t="s">
        <v>2414</v>
      </c>
      <c r="I599" s="32" t="s">
        <v>2415</v>
      </c>
      <c r="J599" s="33" t="s">
        <v>2368</v>
      </c>
      <c r="K599" s="32">
        <v>22</v>
      </c>
      <c r="L599" s="35"/>
    </row>
    <row r="600" spans="1:12" ht="26.25" hidden="1" thickBot="1" x14ac:dyDescent="0.3">
      <c r="A600" s="31" t="s">
        <v>153</v>
      </c>
      <c r="B600" s="32" t="s">
        <v>4085</v>
      </c>
      <c r="C600" s="33" t="s">
        <v>2378</v>
      </c>
      <c r="D600" s="33" t="s">
        <v>4096</v>
      </c>
      <c r="E600" s="34" t="s">
        <v>4097</v>
      </c>
      <c r="F600" s="32" t="s">
        <v>4098</v>
      </c>
      <c r="G600" s="33" t="s">
        <v>4099</v>
      </c>
      <c r="H600" s="32" t="s">
        <v>2475</v>
      </c>
      <c r="I600" s="32" t="s">
        <v>2415</v>
      </c>
      <c r="J600" s="33" t="s">
        <v>2375</v>
      </c>
      <c r="K600" s="32">
        <v>11</v>
      </c>
      <c r="L600" s="36" t="s">
        <v>4100</v>
      </c>
    </row>
    <row r="601" spans="1:12" ht="26.25" hidden="1" thickBot="1" x14ac:dyDescent="0.3">
      <c r="A601" s="31" t="s">
        <v>153</v>
      </c>
      <c r="B601" s="32" t="s">
        <v>4085</v>
      </c>
      <c r="C601" s="33" t="s">
        <v>2378</v>
      </c>
      <c r="D601" s="33" t="s">
        <v>4101</v>
      </c>
      <c r="E601" s="34" t="s">
        <v>4087</v>
      </c>
      <c r="F601" s="32" t="s">
        <v>4102</v>
      </c>
      <c r="G601" s="33" t="s">
        <v>4103</v>
      </c>
      <c r="H601" s="32" t="s">
        <v>2475</v>
      </c>
      <c r="I601" s="32" t="s">
        <v>2415</v>
      </c>
      <c r="J601" s="33" t="s">
        <v>2375</v>
      </c>
      <c r="K601" s="32">
        <v>23</v>
      </c>
      <c r="L601" s="36" t="s">
        <v>4104</v>
      </c>
    </row>
    <row r="602" spans="1:12" ht="15.75" hidden="1" thickBot="1" x14ac:dyDescent="0.3">
      <c r="A602" s="31" t="s">
        <v>153</v>
      </c>
      <c r="B602" s="32" t="s">
        <v>490</v>
      </c>
      <c r="C602" s="33" t="s">
        <v>2378</v>
      </c>
      <c r="D602" s="33" t="s">
        <v>4105</v>
      </c>
      <c r="E602" s="34" t="s">
        <v>4106</v>
      </c>
      <c r="F602" s="32" t="s">
        <v>4107</v>
      </c>
      <c r="G602" s="33" t="s">
        <v>4108</v>
      </c>
      <c r="H602" s="32" t="s">
        <v>2414</v>
      </c>
      <c r="I602" s="32" t="s">
        <v>2415</v>
      </c>
      <c r="J602" s="33" t="s">
        <v>2370</v>
      </c>
      <c r="K602" s="32">
        <v>23</v>
      </c>
      <c r="L602" s="35"/>
    </row>
    <row r="603" spans="1:12" ht="15.75" hidden="1" thickBot="1" x14ac:dyDescent="0.3">
      <c r="A603" s="31" t="s">
        <v>153</v>
      </c>
      <c r="B603" s="32" t="s">
        <v>490</v>
      </c>
      <c r="C603" s="33" t="s">
        <v>2378</v>
      </c>
      <c r="D603" s="33" t="s">
        <v>4105</v>
      </c>
      <c r="E603" s="34" t="s">
        <v>4106</v>
      </c>
      <c r="F603" s="32" t="s">
        <v>4107</v>
      </c>
      <c r="G603" s="33" t="s">
        <v>4109</v>
      </c>
      <c r="H603" s="32" t="s">
        <v>2414</v>
      </c>
      <c r="I603" s="32" t="s">
        <v>2415</v>
      </c>
      <c r="J603" s="33" t="s">
        <v>2373</v>
      </c>
      <c r="K603" s="32">
        <v>27</v>
      </c>
      <c r="L603" s="35"/>
    </row>
    <row r="604" spans="1:12" ht="15.75" hidden="1" thickBot="1" x14ac:dyDescent="0.3">
      <c r="A604" s="31" t="s">
        <v>153</v>
      </c>
      <c r="B604" s="32" t="s">
        <v>490</v>
      </c>
      <c r="C604" s="33" t="s">
        <v>2378</v>
      </c>
      <c r="D604" s="33" t="s">
        <v>4110</v>
      </c>
      <c r="E604" s="34" t="s">
        <v>4111</v>
      </c>
      <c r="F604" s="32" t="s">
        <v>4112</v>
      </c>
      <c r="G604" s="33" t="s">
        <v>4113</v>
      </c>
      <c r="H604" s="32" t="s">
        <v>2414</v>
      </c>
      <c r="I604" s="32" t="s">
        <v>2415</v>
      </c>
      <c r="J604" s="33" t="s">
        <v>2370</v>
      </c>
      <c r="K604" s="32">
        <v>11</v>
      </c>
      <c r="L604" s="35"/>
    </row>
    <row r="605" spans="1:12" ht="15.75" hidden="1" thickBot="1" x14ac:dyDescent="0.3">
      <c r="A605" s="31" t="s">
        <v>153</v>
      </c>
      <c r="B605" s="32" t="s">
        <v>490</v>
      </c>
      <c r="C605" s="33" t="s">
        <v>2378</v>
      </c>
      <c r="D605" s="33" t="s">
        <v>4105</v>
      </c>
      <c r="E605" s="34" t="s">
        <v>4106</v>
      </c>
      <c r="F605" s="32" t="s">
        <v>4107</v>
      </c>
      <c r="G605" s="33" t="s">
        <v>4114</v>
      </c>
      <c r="H605" s="32" t="s">
        <v>2414</v>
      </c>
      <c r="I605" s="32" t="s">
        <v>2415</v>
      </c>
      <c r="J605" s="33" t="s">
        <v>2365</v>
      </c>
      <c r="K605" s="32">
        <v>10</v>
      </c>
      <c r="L605" s="35"/>
    </row>
    <row r="606" spans="1:12" ht="15.75" hidden="1" thickBot="1" x14ac:dyDescent="0.3">
      <c r="A606" s="31" t="s">
        <v>153</v>
      </c>
      <c r="B606" s="32" t="s">
        <v>490</v>
      </c>
      <c r="C606" s="33" t="s">
        <v>2378</v>
      </c>
      <c r="D606" s="33" t="s">
        <v>4105</v>
      </c>
      <c r="E606" s="34" t="s">
        <v>4106</v>
      </c>
      <c r="F606" s="32" t="s">
        <v>4107</v>
      </c>
      <c r="G606" s="33" t="s">
        <v>4115</v>
      </c>
      <c r="H606" s="32" t="s">
        <v>2414</v>
      </c>
      <c r="I606" s="32" t="s">
        <v>2415</v>
      </c>
      <c r="J606" s="33" t="s">
        <v>2373</v>
      </c>
      <c r="K606" s="32">
        <v>33</v>
      </c>
      <c r="L606" s="35"/>
    </row>
    <row r="607" spans="1:12" ht="15.75" hidden="1" thickBot="1" x14ac:dyDescent="0.3">
      <c r="A607" s="31" t="s">
        <v>153</v>
      </c>
      <c r="B607" s="32" t="s">
        <v>490</v>
      </c>
      <c r="C607" s="33" t="s">
        <v>2378</v>
      </c>
      <c r="D607" s="33" t="s">
        <v>4105</v>
      </c>
      <c r="E607" s="34" t="s">
        <v>4106</v>
      </c>
      <c r="F607" s="32" t="s">
        <v>4107</v>
      </c>
      <c r="G607" s="33" t="s">
        <v>4116</v>
      </c>
      <c r="H607" s="32" t="s">
        <v>2414</v>
      </c>
      <c r="I607" s="32" t="s">
        <v>2415</v>
      </c>
      <c r="J607" s="33" t="s">
        <v>2368</v>
      </c>
      <c r="K607" s="32">
        <v>26</v>
      </c>
      <c r="L607" s="35"/>
    </row>
    <row r="608" spans="1:12" ht="15.75" hidden="1" thickBot="1" x14ac:dyDescent="0.3">
      <c r="A608" s="31" t="s">
        <v>153</v>
      </c>
      <c r="B608" s="32" t="s">
        <v>490</v>
      </c>
      <c r="C608" s="33" t="s">
        <v>2378</v>
      </c>
      <c r="D608" s="33" t="s">
        <v>4117</v>
      </c>
      <c r="E608" s="34" t="s">
        <v>4118</v>
      </c>
      <c r="F608" s="32" t="s">
        <v>4119</v>
      </c>
      <c r="G608" s="33" t="s">
        <v>4120</v>
      </c>
      <c r="H608" s="32" t="s">
        <v>2475</v>
      </c>
      <c r="I608" s="32" t="s">
        <v>2671</v>
      </c>
      <c r="J608" s="33" t="s">
        <v>2368</v>
      </c>
      <c r="K608" s="32">
        <v>8</v>
      </c>
      <c r="L608" s="35"/>
    </row>
    <row r="609" spans="1:12" ht="15.75" hidden="1" thickBot="1" x14ac:dyDescent="0.3">
      <c r="A609" s="31" t="s">
        <v>153</v>
      </c>
      <c r="B609" s="32" t="s">
        <v>1053</v>
      </c>
      <c r="C609" s="33" t="s">
        <v>2378</v>
      </c>
      <c r="D609" s="33" t="s">
        <v>4121</v>
      </c>
      <c r="E609" s="34" t="s">
        <v>4122</v>
      </c>
      <c r="F609" s="32" t="s">
        <v>4123</v>
      </c>
      <c r="G609" s="33" t="s">
        <v>4124</v>
      </c>
      <c r="H609" s="32" t="s">
        <v>2414</v>
      </c>
      <c r="I609" s="32" t="s">
        <v>2415</v>
      </c>
      <c r="J609" s="33" t="s">
        <v>2370</v>
      </c>
      <c r="K609" s="32">
        <v>20</v>
      </c>
      <c r="L609" s="35"/>
    </row>
    <row r="610" spans="1:12" ht="15.75" hidden="1" thickBot="1" x14ac:dyDescent="0.3">
      <c r="A610" s="31" t="s">
        <v>153</v>
      </c>
      <c r="B610" s="32" t="s">
        <v>1053</v>
      </c>
      <c r="C610" s="33" t="s">
        <v>2378</v>
      </c>
      <c r="D610" s="33" t="s">
        <v>4121</v>
      </c>
      <c r="E610" s="34" t="s">
        <v>4122</v>
      </c>
      <c r="F610" s="32" t="s">
        <v>4123</v>
      </c>
      <c r="G610" s="33" t="s">
        <v>4125</v>
      </c>
      <c r="H610" s="32" t="s">
        <v>2414</v>
      </c>
      <c r="I610" s="32" t="s">
        <v>2671</v>
      </c>
      <c r="J610" s="33" t="s">
        <v>2373</v>
      </c>
      <c r="K610" s="32">
        <v>39</v>
      </c>
      <c r="L610" s="35"/>
    </row>
    <row r="611" spans="1:12" ht="15.75" hidden="1" thickBot="1" x14ac:dyDescent="0.3">
      <c r="A611" s="31" t="s">
        <v>153</v>
      </c>
      <c r="B611" s="32" t="s">
        <v>1053</v>
      </c>
      <c r="C611" s="33" t="s">
        <v>2378</v>
      </c>
      <c r="D611" s="33" t="s">
        <v>4121</v>
      </c>
      <c r="E611" s="34" t="s">
        <v>4122</v>
      </c>
      <c r="F611" s="32" t="s">
        <v>4123</v>
      </c>
      <c r="G611" s="33" t="s">
        <v>4126</v>
      </c>
      <c r="H611" s="32" t="s">
        <v>2414</v>
      </c>
      <c r="I611" s="32" t="s">
        <v>2671</v>
      </c>
      <c r="J611" s="33" t="s">
        <v>2365</v>
      </c>
      <c r="K611" s="32">
        <v>46</v>
      </c>
      <c r="L611" s="35"/>
    </row>
    <row r="612" spans="1:12" ht="15.75" hidden="1" thickBot="1" x14ac:dyDescent="0.3">
      <c r="A612" s="31" t="s">
        <v>153</v>
      </c>
      <c r="B612" s="32" t="s">
        <v>1053</v>
      </c>
      <c r="C612" s="33" t="s">
        <v>2378</v>
      </c>
      <c r="D612" s="33" t="s">
        <v>4127</v>
      </c>
      <c r="E612" s="34" t="s">
        <v>4128</v>
      </c>
      <c r="F612" s="32" t="s">
        <v>4129</v>
      </c>
      <c r="G612" s="33" t="s">
        <v>4130</v>
      </c>
      <c r="H612" s="32" t="s">
        <v>2414</v>
      </c>
      <c r="I612" s="32" t="s">
        <v>2671</v>
      </c>
      <c r="J612" s="33" t="s">
        <v>2368</v>
      </c>
      <c r="K612" s="32">
        <v>61</v>
      </c>
      <c r="L612" s="35"/>
    </row>
    <row r="613" spans="1:12" ht="15.75" hidden="1" thickBot="1" x14ac:dyDescent="0.3">
      <c r="A613" s="31" t="s">
        <v>153</v>
      </c>
      <c r="B613" s="32" t="s">
        <v>1053</v>
      </c>
      <c r="C613" s="33" t="s">
        <v>2378</v>
      </c>
      <c r="D613" s="33" t="s">
        <v>4121</v>
      </c>
      <c r="E613" s="34" t="s">
        <v>4122</v>
      </c>
      <c r="F613" s="32" t="s">
        <v>4123</v>
      </c>
      <c r="G613" s="33" t="s">
        <v>4131</v>
      </c>
      <c r="H613" s="32" t="s">
        <v>2414</v>
      </c>
      <c r="I613" s="32" t="s">
        <v>2415</v>
      </c>
      <c r="J613" s="33" t="s">
        <v>2370</v>
      </c>
      <c r="K613" s="32">
        <v>21</v>
      </c>
      <c r="L613" s="35"/>
    </row>
    <row r="614" spans="1:12" ht="15.75" hidden="1" thickBot="1" x14ac:dyDescent="0.3">
      <c r="A614" s="31" t="s">
        <v>153</v>
      </c>
      <c r="B614" s="32" t="s">
        <v>1053</v>
      </c>
      <c r="C614" s="33" t="s">
        <v>2378</v>
      </c>
      <c r="D614" s="33" t="s">
        <v>4127</v>
      </c>
      <c r="E614" s="34" t="s">
        <v>4128</v>
      </c>
      <c r="F614" s="32" t="s">
        <v>4129</v>
      </c>
      <c r="G614" s="33" t="s">
        <v>4132</v>
      </c>
      <c r="H614" s="32" t="s">
        <v>2414</v>
      </c>
      <c r="I614" s="32" t="s">
        <v>2671</v>
      </c>
      <c r="J614" s="33" t="s">
        <v>2367</v>
      </c>
      <c r="K614" s="32">
        <v>32</v>
      </c>
      <c r="L614" s="35"/>
    </row>
    <row r="615" spans="1:12" ht="15.75" hidden="1" thickBot="1" x14ac:dyDescent="0.3">
      <c r="A615" s="31" t="s">
        <v>153</v>
      </c>
      <c r="B615" s="32" t="s">
        <v>1053</v>
      </c>
      <c r="C615" s="33" t="s">
        <v>2378</v>
      </c>
      <c r="D615" s="33" t="s">
        <v>4127</v>
      </c>
      <c r="E615" s="34" t="s">
        <v>4128</v>
      </c>
      <c r="F615" s="32" t="s">
        <v>4129</v>
      </c>
      <c r="G615" s="33" t="s">
        <v>4133</v>
      </c>
      <c r="H615" s="32" t="s">
        <v>2414</v>
      </c>
      <c r="I615" s="32" t="s">
        <v>2671</v>
      </c>
      <c r="J615" s="33" t="s">
        <v>2365</v>
      </c>
      <c r="K615" s="32">
        <v>30</v>
      </c>
      <c r="L615" s="35"/>
    </row>
    <row r="616" spans="1:12" ht="15.75" hidden="1" thickBot="1" x14ac:dyDescent="0.3">
      <c r="A616" s="31" t="s">
        <v>153</v>
      </c>
      <c r="B616" s="32" t="s">
        <v>1053</v>
      </c>
      <c r="C616" s="33" t="s">
        <v>2378</v>
      </c>
      <c r="D616" s="33" t="s">
        <v>4134</v>
      </c>
      <c r="E616" s="34" t="s">
        <v>4135</v>
      </c>
      <c r="F616" s="32" t="s">
        <v>4136</v>
      </c>
      <c r="G616" s="33" t="s">
        <v>4137</v>
      </c>
      <c r="H616" s="32" t="s">
        <v>2414</v>
      </c>
      <c r="I616" s="32" t="s">
        <v>2671</v>
      </c>
      <c r="J616" s="33" t="s">
        <v>2367</v>
      </c>
      <c r="K616" s="32">
        <v>12</v>
      </c>
      <c r="L616" s="35"/>
    </row>
    <row r="617" spans="1:12" ht="15.75" hidden="1" thickBot="1" x14ac:dyDescent="0.3">
      <c r="A617" s="31" t="s">
        <v>153</v>
      </c>
      <c r="B617" s="32" t="s">
        <v>1053</v>
      </c>
      <c r="C617" s="33" t="s">
        <v>2378</v>
      </c>
      <c r="D617" s="33" t="s">
        <v>4138</v>
      </c>
      <c r="E617" s="34" t="s">
        <v>4139</v>
      </c>
      <c r="F617" s="32" t="s">
        <v>4140</v>
      </c>
      <c r="G617" s="33" t="s">
        <v>4141</v>
      </c>
      <c r="H617" s="32" t="s">
        <v>2414</v>
      </c>
      <c r="I617" s="32" t="s">
        <v>2415</v>
      </c>
      <c r="J617" s="33" t="s">
        <v>2375</v>
      </c>
      <c r="K617" s="32">
        <v>27</v>
      </c>
      <c r="L617" s="35"/>
    </row>
    <row r="618" spans="1:12" ht="15.75" hidden="1" thickBot="1" x14ac:dyDescent="0.3">
      <c r="A618" s="31" t="s">
        <v>153</v>
      </c>
      <c r="B618" s="32" t="s">
        <v>1053</v>
      </c>
      <c r="C618" s="33" t="s">
        <v>2378</v>
      </c>
      <c r="D618" s="33" t="s">
        <v>4142</v>
      </c>
      <c r="E618" s="34" t="s">
        <v>4143</v>
      </c>
      <c r="F618" s="32" t="s">
        <v>4144</v>
      </c>
      <c r="G618" s="33" t="s">
        <v>4145</v>
      </c>
      <c r="H618" s="32" t="s">
        <v>2414</v>
      </c>
      <c r="I618" s="32" t="s">
        <v>2415</v>
      </c>
      <c r="J618" s="33" t="s">
        <v>2373</v>
      </c>
      <c r="K618" s="32">
        <v>39</v>
      </c>
      <c r="L618" s="35"/>
    </row>
    <row r="619" spans="1:12" ht="26.25" hidden="1" thickBot="1" x14ac:dyDescent="0.3">
      <c r="A619" s="31" t="s">
        <v>153</v>
      </c>
      <c r="B619" s="32" t="s">
        <v>1428</v>
      </c>
      <c r="C619" s="33" t="s">
        <v>2378</v>
      </c>
      <c r="D619" s="33" t="s">
        <v>4146</v>
      </c>
      <c r="E619" s="34" t="s">
        <v>4147</v>
      </c>
      <c r="F619" s="32" t="s">
        <v>4148</v>
      </c>
      <c r="G619" s="33" t="s">
        <v>4149</v>
      </c>
      <c r="H619" s="32" t="s">
        <v>2414</v>
      </c>
      <c r="I619" s="32" t="s">
        <v>2415</v>
      </c>
      <c r="J619" s="33" t="s">
        <v>2370</v>
      </c>
      <c r="K619" s="32">
        <v>29</v>
      </c>
      <c r="L619" s="35"/>
    </row>
    <row r="620" spans="1:12" ht="15.75" hidden="1" thickBot="1" x14ac:dyDescent="0.3">
      <c r="A620" s="31" t="s">
        <v>153</v>
      </c>
      <c r="B620" s="32" t="s">
        <v>1428</v>
      </c>
      <c r="C620" s="33" t="s">
        <v>2378</v>
      </c>
      <c r="D620" s="33" t="s">
        <v>4150</v>
      </c>
      <c r="E620" s="34" t="s">
        <v>4151</v>
      </c>
      <c r="F620" s="32" t="s">
        <v>4152</v>
      </c>
      <c r="G620" s="33" t="s">
        <v>4153</v>
      </c>
      <c r="H620" s="32" t="s">
        <v>2414</v>
      </c>
      <c r="I620" s="32" t="s">
        <v>2415</v>
      </c>
      <c r="J620" s="33" t="s">
        <v>2373</v>
      </c>
      <c r="K620" s="32">
        <v>33</v>
      </c>
      <c r="L620" s="35"/>
    </row>
    <row r="621" spans="1:12" ht="15.75" hidden="1" thickBot="1" x14ac:dyDescent="0.3">
      <c r="A621" s="31" t="s">
        <v>153</v>
      </c>
      <c r="B621" s="32" t="s">
        <v>1428</v>
      </c>
      <c r="C621" s="33" t="s">
        <v>2378</v>
      </c>
      <c r="D621" s="33" t="s">
        <v>4154</v>
      </c>
      <c r="E621" s="34" t="s">
        <v>4155</v>
      </c>
      <c r="F621" s="32" t="s">
        <v>4156</v>
      </c>
      <c r="G621" s="33" t="s">
        <v>4157</v>
      </c>
      <c r="H621" s="32" t="s">
        <v>2414</v>
      </c>
      <c r="I621" s="32" t="s">
        <v>2415</v>
      </c>
      <c r="J621" s="33" t="s">
        <v>2373</v>
      </c>
      <c r="K621" s="32">
        <v>17</v>
      </c>
      <c r="L621" s="35"/>
    </row>
    <row r="622" spans="1:12" ht="15.75" hidden="1" thickBot="1" x14ac:dyDescent="0.3">
      <c r="A622" s="31" t="s">
        <v>153</v>
      </c>
      <c r="B622" s="32" t="s">
        <v>1428</v>
      </c>
      <c r="C622" s="33" t="s">
        <v>2378</v>
      </c>
      <c r="D622" s="33" t="s">
        <v>4158</v>
      </c>
      <c r="E622" s="34" t="s">
        <v>4159</v>
      </c>
      <c r="F622" s="32" t="s">
        <v>4160</v>
      </c>
      <c r="G622" s="33" t="s">
        <v>4161</v>
      </c>
      <c r="H622" s="32" t="s">
        <v>2475</v>
      </c>
      <c r="I622" s="32" t="s">
        <v>2415</v>
      </c>
      <c r="J622" s="33" t="s">
        <v>2373</v>
      </c>
      <c r="K622" s="32">
        <v>21</v>
      </c>
      <c r="L622" s="35"/>
    </row>
    <row r="623" spans="1:12" ht="26.25" hidden="1" thickBot="1" x14ac:dyDescent="0.3">
      <c r="A623" s="31" t="s">
        <v>153</v>
      </c>
      <c r="B623" s="32" t="s">
        <v>1428</v>
      </c>
      <c r="C623" s="33" t="s">
        <v>2378</v>
      </c>
      <c r="D623" s="33" t="s">
        <v>4162</v>
      </c>
      <c r="E623" s="34" t="s">
        <v>4163</v>
      </c>
      <c r="F623" s="32" t="s">
        <v>4164</v>
      </c>
      <c r="G623" s="33" t="s">
        <v>4165</v>
      </c>
      <c r="H623" s="32" t="s">
        <v>2414</v>
      </c>
      <c r="I623" s="32" t="s">
        <v>2415</v>
      </c>
      <c r="J623" s="33" t="s">
        <v>2365</v>
      </c>
      <c r="K623" s="32">
        <v>14</v>
      </c>
      <c r="L623" s="35"/>
    </row>
    <row r="624" spans="1:12" ht="26.25" hidden="1" thickBot="1" x14ac:dyDescent="0.3">
      <c r="A624" s="31" t="s">
        <v>153</v>
      </c>
      <c r="B624" s="32" t="s">
        <v>1428</v>
      </c>
      <c r="C624" s="33" t="s">
        <v>2378</v>
      </c>
      <c r="D624" s="33" t="s">
        <v>4146</v>
      </c>
      <c r="E624" s="34" t="s">
        <v>4147</v>
      </c>
      <c r="F624" s="32" t="s">
        <v>4148</v>
      </c>
      <c r="G624" s="33" t="s">
        <v>4166</v>
      </c>
      <c r="H624" s="32" t="s">
        <v>2414</v>
      </c>
      <c r="I624" s="32" t="s">
        <v>2415</v>
      </c>
      <c r="J624" s="33" t="s">
        <v>2365</v>
      </c>
      <c r="K624" s="32">
        <v>24</v>
      </c>
      <c r="L624" s="35"/>
    </row>
    <row r="625" spans="1:12" ht="15.75" hidden="1" thickBot="1" x14ac:dyDescent="0.3">
      <c r="A625" s="31" t="s">
        <v>153</v>
      </c>
      <c r="B625" s="32" t="s">
        <v>1428</v>
      </c>
      <c r="C625" s="33" t="s">
        <v>2378</v>
      </c>
      <c r="D625" s="33" t="s">
        <v>4154</v>
      </c>
      <c r="E625" s="34" t="s">
        <v>4155</v>
      </c>
      <c r="F625" s="32" t="s">
        <v>4156</v>
      </c>
      <c r="G625" s="33" t="s">
        <v>4167</v>
      </c>
      <c r="H625" s="32" t="s">
        <v>2414</v>
      </c>
      <c r="I625" s="32" t="s">
        <v>2415</v>
      </c>
      <c r="J625" s="33" t="s">
        <v>2368</v>
      </c>
      <c r="K625" s="32">
        <v>29</v>
      </c>
      <c r="L625" s="35"/>
    </row>
    <row r="626" spans="1:12" ht="15.75" hidden="1" thickBot="1" x14ac:dyDescent="0.3">
      <c r="A626" s="31" t="s">
        <v>153</v>
      </c>
      <c r="B626" s="32" t="s">
        <v>1428</v>
      </c>
      <c r="C626" s="33" t="s">
        <v>2378</v>
      </c>
      <c r="D626" s="33" t="s">
        <v>4150</v>
      </c>
      <c r="E626" s="34" t="s">
        <v>4151</v>
      </c>
      <c r="F626" s="32" t="s">
        <v>4152</v>
      </c>
      <c r="G626" s="33" t="s">
        <v>4168</v>
      </c>
      <c r="H626" s="32" t="s">
        <v>2414</v>
      </c>
      <c r="I626" s="32" t="s">
        <v>2415</v>
      </c>
      <c r="J626" s="33" t="s">
        <v>2368</v>
      </c>
      <c r="K626" s="32">
        <v>48</v>
      </c>
      <c r="L626" s="35"/>
    </row>
    <row r="627" spans="1:12" ht="26.25" hidden="1" thickBot="1" x14ac:dyDescent="0.3">
      <c r="A627" s="31" t="s">
        <v>153</v>
      </c>
      <c r="B627" s="32" t="s">
        <v>1428</v>
      </c>
      <c r="C627" s="33" t="s">
        <v>2378</v>
      </c>
      <c r="D627" s="33" t="s">
        <v>4146</v>
      </c>
      <c r="E627" s="34" t="s">
        <v>4147</v>
      </c>
      <c r="F627" s="32" t="s">
        <v>4148</v>
      </c>
      <c r="G627" s="33" t="s">
        <v>4169</v>
      </c>
      <c r="H627" s="32" t="s">
        <v>2414</v>
      </c>
      <c r="I627" s="32" t="s">
        <v>2415</v>
      </c>
      <c r="J627" s="33" t="s">
        <v>2368</v>
      </c>
      <c r="K627" s="32">
        <v>40</v>
      </c>
      <c r="L627" s="35"/>
    </row>
    <row r="628" spans="1:12" ht="26.25" hidden="1" thickBot="1" x14ac:dyDescent="0.3">
      <c r="A628" s="31" t="s">
        <v>153</v>
      </c>
      <c r="B628" s="32" t="s">
        <v>1428</v>
      </c>
      <c r="C628" s="33" t="s">
        <v>2378</v>
      </c>
      <c r="D628" s="33" t="s">
        <v>4146</v>
      </c>
      <c r="E628" s="34" t="s">
        <v>4147</v>
      </c>
      <c r="F628" s="32" t="s">
        <v>4148</v>
      </c>
      <c r="G628" s="33" t="s">
        <v>4170</v>
      </c>
      <c r="H628" s="32" t="s">
        <v>2414</v>
      </c>
      <c r="I628" s="32" t="s">
        <v>2415</v>
      </c>
      <c r="J628" s="33" t="s">
        <v>2373</v>
      </c>
      <c r="K628" s="32">
        <v>32</v>
      </c>
      <c r="L628" s="35"/>
    </row>
    <row r="629" spans="1:12" ht="15.75" hidden="1" thickBot="1" x14ac:dyDescent="0.3">
      <c r="A629" s="31" t="s">
        <v>153</v>
      </c>
      <c r="B629" s="32" t="s">
        <v>1428</v>
      </c>
      <c r="C629" s="33" t="s">
        <v>2378</v>
      </c>
      <c r="D629" s="33" t="s">
        <v>4171</v>
      </c>
      <c r="E629" s="34" t="s">
        <v>4172</v>
      </c>
      <c r="F629" s="32" t="s">
        <v>4173</v>
      </c>
      <c r="G629" s="33" t="s">
        <v>4174</v>
      </c>
      <c r="H629" s="32" t="s">
        <v>2414</v>
      </c>
      <c r="I629" s="32" t="s">
        <v>2415</v>
      </c>
      <c r="J629" s="33" t="s">
        <v>2367</v>
      </c>
      <c r="K629" s="32">
        <v>7</v>
      </c>
      <c r="L629" s="35"/>
    </row>
    <row r="630" spans="1:12" ht="15.75" hidden="1" thickBot="1" x14ac:dyDescent="0.3">
      <c r="A630" s="31" t="s">
        <v>153</v>
      </c>
      <c r="B630" s="32" t="s">
        <v>1428</v>
      </c>
      <c r="C630" s="33" t="s">
        <v>2378</v>
      </c>
      <c r="D630" s="33" t="s">
        <v>4175</v>
      </c>
      <c r="E630" s="34" t="s">
        <v>4176</v>
      </c>
      <c r="F630" s="32" t="s">
        <v>4177</v>
      </c>
      <c r="G630" s="33" t="s">
        <v>4178</v>
      </c>
      <c r="H630" s="32" t="s">
        <v>2414</v>
      </c>
      <c r="I630" s="32" t="s">
        <v>2415</v>
      </c>
      <c r="J630" s="33" t="s">
        <v>2367</v>
      </c>
      <c r="K630" s="32">
        <v>25</v>
      </c>
      <c r="L630" s="35"/>
    </row>
    <row r="631" spans="1:12" ht="15.75" hidden="1" thickBot="1" x14ac:dyDescent="0.3">
      <c r="A631" s="31" t="s">
        <v>153</v>
      </c>
      <c r="B631" s="32" t="s">
        <v>1428</v>
      </c>
      <c r="C631" s="33" t="s">
        <v>2378</v>
      </c>
      <c r="D631" s="33" t="s">
        <v>4150</v>
      </c>
      <c r="E631" s="34" t="s">
        <v>4151</v>
      </c>
      <c r="F631" s="32" t="s">
        <v>4152</v>
      </c>
      <c r="G631" s="33" t="s">
        <v>4179</v>
      </c>
      <c r="H631" s="32" t="s">
        <v>2414</v>
      </c>
      <c r="I631" s="32" t="s">
        <v>2415</v>
      </c>
      <c r="J631" s="33" t="s">
        <v>2370</v>
      </c>
      <c r="K631" s="32">
        <v>28</v>
      </c>
      <c r="L631" s="35"/>
    </row>
    <row r="632" spans="1:12" ht="15.75" hidden="1" thickBot="1" x14ac:dyDescent="0.3">
      <c r="A632" s="31" t="s">
        <v>153</v>
      </c>
      <c r="B632" s="32" t="s">
        <v>1428</v>
      </c>
      <c r="C632" s="33" t="s">
        <v>2378</v>
      </c>
      <c r="D632" s="33" t="s">
        <v>4154</v>
      </c>
      <c r="E632" s="34" t="s">
        <v>4155</v>
      </c>
      <c r="F632" s="32" t="s">
        <v>4156</v>
      </c>
      <c r="G632" s="33" t="s">
        <v>4180</v>
      </c>
      <c r="H632" s="32" t="s">
        <v>2414</v>
      </c>
      <c r="I632" s="32" t="s">
        <v>2415</v>
      </c>
      <c r="J632" s="33" t="s">
        <v>2370</v>
      </c>
      <c r="K632" s="32">
        <v>13</v>
      </c>
      <c r="L632" s="35"/>
    </row>
    <row r="633" spans="1:12" ht="26.25" hidden="1" thickBot="1" x14ac:dyDescent="0.3">
      <c r="A633" s="31" t="s">
        <v>153</v>
      </c>
      <c r="B633" s="32" t="s">
        <v>1428</v>
      </c>
      <c r="C633" s="33" t="s">
        <v>2378</v>
      </c>
      <c r="D633" s="33" t="s">
        <v>4146</v>
      </c>
      <c r="E633" s="34" t="s">
        <v>4147</v>
      </c>
      <c r="F633" s="32" t="s">
        <v>4148</v>
      </c>
      <c r="G633" s="33" t="s">
        <v>4181</v>
      </c>
      <c r="H633" s="32" t="s">
        <v>2414</v>
      </c>
      <c r="I633" s="32" t="s">
        <v>2415</v>
      </c>
      <c r="J633" s="33" t="s">
        <v>2367</v>
      </c>
      <c r="K633" s="32">
        <v>19</v>
      </c>
      <c r="L633" s="35"/>
    </row>
    <row r="634" spans="1:12" ht="26.25" hidden="1" thickBot="1" x14ac:dyDescent="0.3">
      <c r="A634" s="31" t="s">
        <v>153</v>
      </c>
      <c r="B634" s="32" t="s">
        <v>1428</v>
      </c>
      <c r="C634" s="33" t="s">
        <v>2378</v>
      </c>
      <c r="D634" s="33" t="s">
        <v>4146</v>
      </c>
      <c r="E634" s="34" t="s">
        <v>4147</v>
      </c>
      <c r="F634" s="32" t="s">
        <v>4148</v>
      </c>
      <c r="G634" s="33" t="s">
        <v>4182</v>
      </c>
      <c r="H634" s="32" t="s">
        <v>2414</v>
      </c>
      <c r="I634" s="32" t="s">
        <v>2415</v>
      </c>
      <c r="J634" s="33" t="s">
        <v>2375</v>
      </c>
      <c r="K634" s="32">
        <v>37</v>
      </c>
      <c r="L634" s="35"/>
    </row>
    <row r="635" spans="1:12" ht="15.75" hidden="1" thickBot="1" x14ac:dyDescent="0.3">
      <c r="A635" s="31" t="s">
        <v>153</v>
      </c>
      <c r="B635" s="32" t="s">
        <v>1428</v>
      </c>
      <c r="C635" s="33" t="s">
        <v>2378</v>
      </c>
      <c r="D635" s="33" t="s">
        <v>4183</v>
      </c>
      <c r="E635" s="34" t="s">
        <v>4184</v>
      </c>
      <c r="F635" s="32" t="s">
        <v>4185</v>
      </c>
      <c r="G635" s="33" t="s">
        <v>4186</v>
      </c>
      <c r="H635" s="32" t="s">
        <v>2414</v>
      </c>
      <c r="I635" s="32" t="s">
        <v>2415</v>
      </c>
      <c r="J635" s="33" t="s">
        <v>2375</v>
      </c>
      <c r="K635" s="32">
        <v>27</v>
      </c>
      <c r="L635" s="35"/>
    </row>
    <row r="636" spans="1:12" ht="15.75" hidden="1" thickBot="1" x14ac:dyDescent="0.3">
      <c r="A636" s="31" t="s">
        <v>153</v>
      </c>
      <c r="B636" s="32" t="s">
        <v>1428</v>
      </c>
      <c r="C636" s="33" t="s">
        <v>2378</v>
      </c>
      <c r="D636" s="33" t="s">
        <v>4154</v>
      </c>
      <c r="E636" s="34" t="s">
        <v>4155</v>
      </c>
      <c r="F636" s="32" t="s">
        <v>4156</v>
      </c>
      <c r="G636" s="33" t="s">
        <v>4187</v>
      </c>
      <c r="H636" s="32" t="s">
        <v>2414</v>
      </c>
      <c r="I636" s="32" t="s">
        <v>2415</v>
      </c>
      <c r="J636" s="33" t="s">
        <v>2375</v>
      </c>
      <c r="K636" s="32">
        <v>23</v>
      </c>
      <c r="L636" s="35"/>
    </row>
    <row r="637" spans="1:12" ht="15.75" hidden="1" thickBot="1" x14ac:dyDescent="0.3">
      <c r="A637" s="31" t="s">
        <v>153</v>
      </c>
      <c r="B637" s="32" t="s">
        <v>1428</v>
      </c>
      <c r="C637" s="33" t="s">
        <v>2378</v>
      </c>
      <c r="D637" s="33" t="s">
        <v>4154</v>
      </c>
      <c r="E637" s="34" t="s">
        <v>4155</v>
      </c>
      <c r="F637" s="32" t="s">
        <v>4156</v>
      </c>
      <c r="G637" s="33" t="s">
        <v>4188</v>
      </c>
      <c r="H637" s="32" t="s">
        <v>2414</v>
      </c>
      <c r="I637" s="32" t="s">
        <v>2415</v>
      </c>
      <c r="J637" s="33" t="s">
        <v>2373</v>
      </c>
      <c r="K637" s="32">
        <v>28</v>
      </c>
      <c r="L637" s="35"/>
    </row>
    <row r="638" spans="1:12" ht="15.75" hidden="1" thickBot="1" x14ac:dyDescent="0.3">
      <c r="A638" s="31" t="s">
        <v>153</v>
      </c>
      <c r="B638" s="32" t="s">
        <v>1428</v>
      </c>
      <c r="C638" s="33" t="s">
        <v>2378</v>
      </c>
      <c r="D638" s="33" t="s">
        <v>4150</v>
      </c>
      <c r="E638" s="34" t="s">
        <v>4151</v>
      </c>
      <c r="F638" s="32" t="s">
        <v>4152</v>
      </c>
      <c r="G638" s="33" t="s">
        <v>4189</v>
      </c>
      <c r="H638" s="32" t="s">
        <v>2414</v>
      </c>
      <c r="I638" s="32" t="s">
        <v>2415</v>
      </c>
      <c r="J638" s="33" t="s">
        <v>2375</v>
      </c>
      <c r="K638" s="32">
        <v>36</v>
      </c>
      <c r="L638" s="35"/>
    </row>
    <row r="639" spans="1:12" ht="15.75" hidden="1" thickBot="1" x14ac:dyDescent="0.3">
      <c r="A639" s="31" t="s">
        <v>153</v>
      </c>
      <c r="B639" s="32" t="s">
        <v>1428</v>
      </c>
      <c r="C639" s="33" t="s">
        <v>2378</v>
      </c>
      <c r="D639" s="33" t="s">
        <v>4190</v>
      </c>
      <c r="E639" s="34" t="s">
        <v>4191</v>
      </c>
      <c r="F639" s="32" t="s">
        <v>4192</v>
      </c>
      <c r="G639" s="33" t="s">
        <v>4193</v>
      </c>
      <c r="H639" s="32" t="s">
        <v>2475</v>
      </c>
      <c r="I639" s="32" t="s">
        <v>2415</v>
      </c>
      <c r="J639" s="33" t="s">
        <v>2367</v>
      </c>
      <c r="K639" s="32">
        <v>15</v>
      </c>
      <c r="L639" s="36" t="s">
        <v>4194</v>
      </c>
    </row>
    <row r="640" spans="1:12" ht="15.75" hidden="1" thickBot="1" x14ac:dyDescent="0.3">
      <c r="A640" s="31" t="s">
        <v>153</v>
      </c>
      <c r="B640" s="32" t="s">
        <v>1428</v>
      </c>
      <c r="C640" s="33" t="s">
        <v>2378</v>
      </c>
      <c r="D640" s="33" t="s">
        <v>4195</v>
      </c>
      <c r="E640" s="34" t="s">
        <v>4196</v>
      </c>
      <c r="F640" s="32" t="s">
        <v>4197</v>
      </c>
      <c r="G640" s="33" t="s">
        <v>4198</v>
      </c>
      <c r="H640" s="32" t="s">
        <v>2475</v>
      </c>
      <c r="I640" s="32" t="s">
        <v>2415</v>
      </c>
      <c r="J640" s="33" t="s">
        <v>2373</v>
      </c>
      <c r="K640" s="32">
        <v>19</v>
      </c>
      <c r="L640" s="36" t="s">
        <v>4199</v>
      </c>
    </row>
    <row r="641" spans="1:12" ht="15.75" hidden="1" thickBot="1" x14ac:dyDescent="0.3">
      <c r="A641" s="31" t="s">
        <v>153</v>
      </c>
      <c r="B641" s="32" t="s">
        <v>1428</v>
      </c>
      <c r="C641" s="33" t="s">
        <v>2378</v>
      </c>
      <c r="D641" s="33" t="s">
        <v>4200</v>
      </c>
      <c r="E641" s="34" t="s">
        <v>4201</v>
      </c>
      <c r="F641" s="32" t="s">
        <v>4202</v>
      </c>
      <c r="G641" s="33" t="s">
        <v>4203</v>
      </c>
      <c r="H641" s="32" t="s">
        <v>2414</v>
      </c>
      <c r="I641" s="32" t="s">
        <v>2415</v>
      </c>
      <c r="J641" s="33" t="s">
        <v>2373</v>
      </c>
      <c r="K641" s="32">
        <v>33</v>
      </c>
      <c r="L641" s="36" t="s">
        <v>4204</v>
      </c>
    </row>
    <row r="642" spans="1:12" ht="15.75" hidden="1" thickBot="1" x14ac:dyDescent="0.3">
      <c r="A642" s="31" t="s">
        <v>153</v>
      </c>
      <c r="B642" s="32" t="s">
        <v>1428</v>
      </c>
      <c r="C642" s="33" t="s">
        <v>2378</v>
      </c>
      <c r="D642" s="33" t="s">
        <v>4205</v>
      </c>
      <c r="E642" s="34" t="s">
        <v>4206</v>
      </c>
      <c r="F642" s="32" t="s">
        <v>4207</v>
      </c>
      <c r="G642" s="33" t="s">
        <v>4208</v>
      </c>
      <c r="H642" s="32" t="s">
        <v>2475</v>
      </c>
      <c r="I642" s="32" t="s">
        <v>2415</v>
      </c>
      <c r="J642" s="33" t="s">
        <v>2373</v>
      </c>
      <c r="K642" s="32">
        <v>17</v>
      </c>
      <c r="L642" s="36" t="s">
        <v>4206</v>
      </c>
    </row>
    <row r="643" spans="1:12" ht="15.75" hidden="1" thickBot="1" x14ac:dyDescent="0.3">
      <c r="A643" s="31" t="s">
        <v>153</v>
      </c>
      <c r="B643" s="32" t="s">
        <v>1428</v>
      </c>
      <c r="C643" s="33" t="s">
        <v>2378</v>
      </c>
      <c r="D643" s="33" t="s">
        <v>4209</v>
      </c>
      <c r="E643" s="34" t="s">
        <v>4210</v>
      </c>
      <c r="F643" s="32" t="s">
        <v>4211</v>
      </c>
      <c r="G643" s="33" t="s">
        <v>4212</v>
      </c>
      <c r="H643" s="32" t="s">
        <v>2475</v>
      </c>
      <c r="I643" s="32" t="s">
        <v>2415</v>
      </c>
      <c r="J643" s="33" t="s">
        <v>2373</v>
      </c>
      <c r="K643" s="32">
        <v>18</v>
      </c>
      <c r="L643" s="36" t="s">
        <v>4210</v>
      </c>
    </row>
    <row r="644" spans="1:12" ht="15.75" hidden="1" thickBot="1" x14ac:dyDescent="0.3">
      <c r="A644" s="31" t="s">
        <v>153</v>
      </c>
      <c r="B644" s="32" t="s">
        <v>1428</v>
      </c>
      <c r="C644" s="33" t="s">
        <v>2378</v>
      </c>
      <c r="D644" s="33" t="s">
        <v>4150</v>
      </c>
      <c r="E644" s="34" t="s">
        <v>4151</v>
      </c>
      <c r="F644" s="32" t="s">
        <v>4152</v>
      </c>
      <c r="G644" s="33" t="s">
        <v>4213</v>
      </c>
      <c r="H644" s="32" t="s">
        <v>2414</v>
      </c>
      <c r="I644" s="32" t="s">
        <v>2415</v>
      </c>
      <c r="J644" s="33" t="s">
        <v>2373</v>
      </c>
      <c r="K644" s="32">
        <v>34</v>
      </c>
      <c r="L644" s="36" t="s">
        <v>4210</v>
      </c>
    </row>
    <row r="645" spans="1:12" ht="15.75" hidden="1" thickBot="1" x14ac:dyDescent="0.3">
      <c r="A645" s="31" t="s">
        <v>153</v>
      </c>
      <c r="B645" s="32" t="s">
        <v>1428</v>
      </c>
      <c r="C645" s="33" t="s">
        <v>2378</v>
      </c>
      <c r="D645" s="33" t="s">
        <v>4214</v>
      </c>
      <c r="E645" s="34" t="s">
        <v>4215</v>
      </c>
      <c r="F645" s="32" t="s">
        <v>4216</v>
      </c>
      <c r="G645" s="33" t="s">
        <v>4217</v>
      </c>
      <c r="H645" s="32" t="s">
        <v>2475</v>
      </c>
      <c r="I645" s="32" t="s">
        <v>2415</v>
      </c>
      <c r="J645" s="33" t="s">
        <v>2373</v>
      </c>
      <c r="K645" s="32">
        <v>20</v>
      </c>
      <c r="L645" s="36" t="s">
        <v>4215</v>
      </c>
    </row>
    <row r="646" spans="1:12" ht="15.75" hidden="1" thickBot="1" x14ac:dyDescent="0.3">
      <c r="A646" s="31" t="s">
        <v>153</v>
      </c>
      <c r="B646" s="32" t="s">
        <v>1428</v>
      </c>
      <c r="C646" s="33" t="s">
        <v>2378</v>
      </c>
      <c r="D646" s="33" t="s">
        <v>4218</v>
      </c>
      <c r="E646" s="34" t="s">
        <v>4219</v>
      </c>
      <c r="F646" s="32" t="s">
        <v>4207</v>
      </c>
      <c r="G646" s="33" t="s">
        <v>4220</v>
      </c>
      <c r="H646" s="32" t="s">
        <v>2475</v>
      </c>
      <c r="I646" s="32" t="s">
        <v>2415</v>
      </c>
      <c r="J646" s="33" t="s">
        <v>2365</v>
      </c>
      <c r="K646" s="32">
        <v>14</v>
      </c>
      <c r="L646" s="36" t="s">
        <v>4219</v>
      </c>
    </row>
    <row r="647" spans="1:12" ht="15.75" hidden="1" thickBot="1" x14ac:dyDescent="0.3">
      <c r="A647" s="31" t="s">
        <v>153</v>
      </c>
      <c r="B647" s="32" t="s">
        <v>1428</v>
      </c>
      <c r="C647" s="33" t="s">
        <v>2378</v>
      </c>
      <c r="D647" s="33" t="s">
        <v>4221</v>
      </c>
      <c r="E647" s="34" t="s">
        <v>4222</v>
      </c>
      <c r="F647" s="32" t="s">
        <v>4223</v>
      </c>
      <c r="G647" s="33" t="s">
        <v>4224</v>
      </c>
      <c r="H647" s="32" t="s">
        <v>2475</v>
      </c>
      <c r="I647" s="32" t="s">
        <v>2415</v>
      </c>
      <c r="J647" s="33" t="s">
        <v>2375</v>
      </c>
      <c r="K647" s="32">
        <v>15</v>
      </c>
      <c r="L647" s="36" t="s">
        <v>4222</v>
      </c>
    </row>
    <row r="648" spans="1:12" ht="15.75" hidden="1" thickBot="1" x14ac:dyDescent="0.3">
      <c r="A648" s="31" t="s">
        <v>153</v>
      </c>
      <c r="B648" s="32" t="s">
        <v>1428</v>
      </c>
      <c r="C648" s="33" t="s">
        <v>2378</v>
      </c>
      <c r="D648" s="33" t="s">
        <v>4225</v>
      </c>
      <c r="E648" s="34" t="s">
        <v>4226</v>
      </c>
      <c r="F648" s="32" t="s">
        <v>4227</v>
      </c>
      <c r="G648" s="33" t="s">
        <v>4228</v>
      </c>
      <c r="H648" s="32" t="s">
        <v>2475</v>
      </c>
      <c r="I648" s="32" t="s">
        <v>2415</v>
      </c>
      <c r="J648" s="33" t="s">
        <v>2375</v>
      </c>
      <c r="K648" s="32">
        <v>16</v>
      </c>
      <c r="L648" s="36" t="s">
        <v>4226</v>
      </c>
    </row>
    <row r="649" spans="1:12" ht="15.75" hidden="1" thickBot="1" x14ac:dyDescent="0.3">
      <c r="A649" s="31" t="s">
        <v>153</v>
      </c>
      <c r="B649" s="32" t="s">
        <v>1428</v>
      </c>
      <c r="C649" s="33" t="s">
        <v>2378</v>
      </c>
      <c r="D649" s="33" t="s">
        <v>4229</v>
      </c>
      <c r="E649" s="34" t="s">
        <v>2279</v>
      </c>
      <c r="F649" s="32" t="s">
        <v>4230</v>
      </c>
      <c r="G649" s="33" t="s">
        <v>4231</v>
      </c>
      <c r="H649" s="32" t="s">
        <v>2475</v>
      </c>
      <c r="I649" s="32" t="s">
        <v>2415</v>
      </c>
      <c r="J649" s="33" t="s">
        <v>2375</v>
      </c>
      <c r="K649" s="32">
        <v>27</v>
      </c>
      <c r="L649" s="36" t="s">
        <v>4232</v>
      </c>
    </row>
    <row r="650" spans="1:12" ht="26.25" hidden="1" thickBot="1" x14ac:dyDescent="0.3">
      <c r="A650" s="31" t="s">
        <v>153</v>
      </c>
      <c r="B650" s="32" t="s">
        <v>1428</v>
      </c>
      <c r="C650" s="33" t="s">
        <v>2378</v>
      </c>
      <c r="D650" s="33" t="s">
        <v>4233</v>
      </c>
      <c r="E650" s="34" t="s">
        <v>4204</v>
      </c>
      <c r="F650" s="32" t="s">
        <v>4234</v>
      </c>
      <c r="G650" s="33" t="s">
        <v>4235</v>
      </c>
      <c r="H650" s="32" t="s">
        <v>2475</v>
      </c>
      <c r="I650" s="32" t="s">
        <v>2415</v>
      </c>
      <c r="J650" s="33" t="s">
        <v>2375</v>
      </c>
      <c r="K650" s="32">
        <v>16</v>
      </c>
      <c r="L650" s="36" t="s">
        <v>4204</v>
      </c>
    </row>
    <row r="651" spans="1:12" ht="26.25" hidden="1" thickBot="1" x14ac:dyDescent="0.3">
      <c r="A651" s="31" t="s">
        <v>153</v>
      </c>
      <c r="B651" s="32" t="s">
        <v>1542</v>
      </c>
      <c r="C651" s="33" t="s">
        <v>2378</v>
      </c>
      <c r="D651" s="33" t="s">
        <v>4236</v>
      </c>
      <c r="E651" s="34" t="s">
        <v>4237</v>
      </c>
      <c r="F651" s="32" t="s">
        <v>4238</v>
      </c>
      <c r="G651" s="33" t="s">
        <v>4239</v>
      </c>
      <c r="H651" s="32" t="s">
        <v>2414</v>
      </c>
      <c r="I651" s="32" t="s">
        <v>2415</v>
      </c>
      <c r="J651" s="33" t="s">
        <v>2370</v>
      </c>
      <c r="K651" s="32">
        <v>20</v>
      </c>
      <c r="L651" s="35"/>
    </row>
    <row r="652" spans="1:12" ht="26.25" hidden="1" thickBot="1" x14ac:dyDescent="0.3">
      <c r="A652" s="31" t="s">
        <v>153</v>
      </c>
      <c r="B652" s="32" t="s">
        <v>1542</v>
      </c>
      <c r="C652" s="33" t="s">
        <v>2378</v>
      </c>
      <c r="D652" s="33" t="s">
        <v>4236</v>
      </c>
      <c r="E652" s="34" t="s">
        <v>4237</v>
      </c>
      <c r="F652" s="32" t="s">
        <v>4238</v>
      </c>
      <c r="G652" s="33" t="s">
        <v>4240</v>
      </c>
      <c r="H652" s="32" t="s">
        <v>2414</v>
      </c>
      <c r="I652" s="32" t="s">
        <v>2415</v>
      </c>
      <c r="J652" s="33" t="s">
        <v>2370</v>
      </c>
      <c r="K652" s="32">
        <v>19</v>
      </c>
      <c r="L652" s="35"/>
    </row>
    <row r="653" spans="1:12" ht="26.25" hidden="1" thickBot="1" x14ac:dyDescent="0.3">
      <c r="A653" s="31" t="s">
        <v>153</v>
      </c>
      <c r="B653" s="32" t="s">
        <v>1542</v>
      </c>
      <c r="C653" s="33" t="s">
        <v>2378</v>
      </c>
      <c r="D653" s="33" t="s">
        <v>4241</v>
      </c>
      <c r="E653" s="34" t="s">
        <v>4242</v>
      </c>
      <c r="F653" s="32" t="s">
        <v>4243</v>
      </c>
      <c r="G653" s="33" t="s">
        <v>4244</v>
      </c>
      <c r="H653" s="32" t="s">
        <v>2414</v>
      </c>
      <c r="I653" s="32" t="s">
        <v>2415</v>
      </c>
      <c r="J653" s="33" t="s">
        <v>2373</v>
      </c>
      <c r="K653" s="32">
        <v>13</v>
      </c>
      <c r="L653" s="35"/>
    </row>
    <row r="654" spans="1:12" ht="26.25" hidden="1" thickBot="1" x14ac:dyDescent="0.3">
      <c r="A654" s="31" t="s">
        <v>153</v>
      </c>
      <c r="B654" s="32" t="s">
        <v>1542</v>
      </c>
      <c r="C654" s="33" t="s">
        <v>2378</v>
      </c>
      <c r="D654" s="33" t="s">
        <v>4236</v>
      </c>
      <c r="E654" s="34" t="s">
        <v>4237</v>
      </c>
      <c r="F654" s="32" t="s">
        <v>4238</v>
      </c>
      <c r="G654" s="33" t="s">
        <v>4245</v>
      </c>
      <c r="H654" s="32" t="s">
        <v>2414</v>
      </c>
      <c r="I654" s="32" t="s">
        <v>2415</v>
      </c>
      <c r="J654" s="33" t="s">
        <v>2373</v>
      </c>
      <c r="K654" s="32">
        <v>23</v>
      </c>
      <c r="L654" s="35"/>
    </row>
    <row r="655" spans="1:12" ht="26.25" hidden="1" thickBot="1" x14ac:dyDescent="0.3">
      <c r="A655" s="31" t="s">
        <v>153</v>
      </c>
      <c r="B655" s="32" t="s">
        <v>1542</v>
      </c>
      <c r="C655" s="33" t="s">
        <v>2378</v>
      </c>
      <c r="D655" s="33" t="s">
        <v>4236</v>
      </c>
      <c r="E655" s="34" t="s">
        <v>4237</v>
      </c>
      <c r="F655" s="32" t="s">
        <v>4238</v>
      </c>
      <c r="G655" s="33" t="s">
        <v>4246</v>
      </c>
      <c r="H655" s="32" t="s">
        <v>2414</v>
      </c>
      <c r="I655" s="32" t="s">
        <v>2415</v>
      </c>
      <c r="J655" s="33" t="s">
        <v>2368</v>
      </c>
      <c r="K655" s="32">
        <v>23</v>
      </c>
      <c r="L655" s="35"/>
    </row>
    <row r="656" spans="1:12" ht="26.25" hidden="1" thickBot="1" x14ac:dyDescent="0.3">
      <c r="A656" s="31" t="s">
        <v>153</v>
      </c>
      <c r="B656" s="32" t="s">
        <v>4247</v>
      </c>
      <c r="C656" s="33" t="s">
        <v>2378</v>
      </c>
      <c r="D656" s="33" t="s">
        <v>4248</v>
      </c>
      <c r="E656" s="34" t="s">
        <v>2280</v>
      </c>
      <c r="F656" s="32" t="s">
        <v>4249</v>
      </c>
      <c r="G656" s="33" t="s">
        <v>4250</v>
      </c>
      <c r="H656" s="32" t="s">
        <v>2414</v>
      </c>
      <c r="I656" s="32" t="s">
        <v>2415</v>
      </c>
      <c r="J656" s="33" t="s">
        <v>2370</v>
      </c>
      <c r="K656" s="32">
        <v>13</v>
      </c>
      <c r="L656" s="35"/>
    </row>
    <row r="657" spans="1:12" ht="26.25" hidden="1" thickBot="1" x14ac:dyDescent="0.3">
      <c r="A657" s="31" t="s">
        <v>83</v>
      </c>
      <c r="B657" s="32" t="s">
        <v>1981</v>
      </c>
      <c r="C657" s="33" t="s">
        <v>2378</v>
      </c>
      <c r="D657" s="33" t="s">
        <v>4251</v>
      </c>
      <c r="E657" s="34" t="s">
        <v>4252</v>
      </c>
      <c r="F657" s="32" t="s">
        <v>4253</v>
      </c>
      <c r="G657" s="33" t="s">
        <v>4254</v>
      </c>
      <c r="H657" s="32" t="s">
        <v>2414</v>
      </c>
      <c r="I657" s="32" t="s">
        <v>2415</v>
      </c>
      <c r="J657" s="33" t="s">
        <v>2367</v>
      </c>
      <c r="K657" s="32">
        <v>12</v>
      </c>
      <c r="L657" s="35"/>
    </row>
    <row r="658" spans="1:12" ht="26.25" hidden="1" thickBot="1" x14ac:dyDescent="0.3">
      <c r="A658" s="31" t="s">
        <v>83</v>
      </c>
      <c r="B658" s="32" t="s">
        <v>1981</v>
      </c>
      <c r="C658" s="33" t="s">
        <v>2378</v>
      </c>
      <c r="D658" s="33" t="s">
        <v>4251</v>
      </c>
      <c r="E658" s="34" t="s">
        <v>4252</v>
      </c>
      <c r="F658" s="32" t="s">
        <v>4253</v>
      </c>
      <c r="G658" s="33" t="s">
        <v>4255</v>
      </c>
      <c r="H658" s="32" t="s">
        <v>2414</v>
      </c>
      <c r="I658" s="32" t="s">
        <v>2415</v>
      </c>
      <c r="J658" s="33" t="s">
        <v>2373</v>
      </c>
      <c r="K658" s="32">
        <v>15</v>
      </c>
      <c r="L658" s="35"/>
    </row>
    <row r="659" spans="1:12" ht="26.25" hidden="1" thickBot="1" x14ac:dyDescent="0.3">
      <c r="A659" s="31" t="s">
        <v>83</v>
      </c>
      <c r="B659" s="32" t="s">
        <v>1981</v>
      </c>
      <c r="C659" s="33" t="s">
        <v>2378</v>
      </c>
      <c r="D659" s="33" t="s">
        <v>4256</v>
      </c>
      <c r="E659" s="34" t="s">
        <v>2275</v>
      </c>
      <c r="F659" s="32" t="s">
        <v>4257</v>
      </c>
      <c r="G659" s="33" t="s">
        <v>4258</v>
      </c>
      <c r="H659" s="32" t="s">
        <v>2414</v>
      </c>
      <c r="I659" s="32" t="s">
        <v>2415</v>
      </c>
      <c r="J659" s="33" t="s">
        <v>2365</v>
      </c>
      <c r="K659" s="32">
        <v>15</v>
      </c>
      <c r="L659" s="35"/>
    </row>
    <row r="660" spans="1:12" ht="26.25" hidden="1" thickBot="1" x14ac:dyDescent="0.3">
      <c r="A660" s="31" t="s">
        <v>83</v>
      </c>
      <c r="B660" s="32" t="s">
        <v>517</v>
      </c>
      <c r="C660" s="33" t="s">
        <v>2378</v>
      </c>
      <c r="D660" s="33" t="s">
        <v>4259</v>
      </c>
      <c r="E660" s="34" t="s">
        <v>4260</v>
      </c>
      <c r="F660" s="32" t="s">
        <v>4261</v>
      </c>
      <c r="G660" s="33" t="s">
        <v>4262</v>
      </c>
      <c r="H660" s="32" t="s">
        <v>2414</v>
      </c>
      <c r="I660" s="32" t="s">
        <v>2415</v>
      </c>
      <c r="J660" s="33" t="s">
        <v>2370</v>
      </c>
      <c r="K660" s="32">
        <v>7</v>
      </c>
      <c r="L660" s="35"/>
    </row>
    <row r="661" spans="1:12" ht="26.25" hidden="1" thickBot="1" x14ac:dyDescent="0.3">
      <c r="A661" s="31" t="s">
        <v>83</v>
      </c>
      <c r="B661" s="32" t="s">
        <v>517</v>
      </c>
      <c r="C661" s="33" t="s">
        <v>2378</v>
      </c>
      <c r="D661" s="33" t="s">
        <v>4263</v>
      </c>
      <c r="E661" s="34" t="s">
        <v>4264</v>
      </c>
      <c r="F661" s="32" t="s">
        <v>4265</v>
      </c>
      <c r="G661" s="33" t="s">
        <v>4266</v>
      </c>
      <c r="H661" s="32" t="s">
        <v>2414</v>
      </c>
      <c r="I661" s="32" t="s">
        <v>2415</v>
      </c>
      <c r="J661" s="33" t="s">
        <v>2373</v>
      </c>
      <c r="K661" s="32">
        <v>26</v>
      </c>
      <c r="L661" s="35"/>
    </row>
    <row r="662" spans="1:12" ht="26.25" hidden="1" thickBot="1" x14ac:dyDescent="0.3">
      <c r="A662" s="31" t="s">
        <v>83</v>
      </c>
      <c r="B662" s="32" t="s">
        <v>517</v>
      </c>
      <c r="C662" s="33" t="s">
        <v>2378</v>
      </c>
      <c r="D662" s="33" t="s">
        <v>4267</v>
      </c>
      <c r="E662" s="34" t="s">
        <v>4268</v>
      </c>
      <c r="F662" s="32" t="s">
        <v>4269</v>
      </c>
      <c r="G662" s="33" t="s">
        <v>4270</v>
      </c>
      <c r="H662" s="32" t="s">
        <v>2414</v>
      </c>
      <c r="I662" s="32" t="s">
        <v>2415</v>
      </c>
      <c r="J662" s="33" t="s">
        <v>2373</v>
      </c>
      <c r="K662" s="32">
        <v>16</v>
      </c>
      <c r="L662" s="35"/>
    </row>
    <row r="663" spans="1:12" ht="26.25" hidden="1" thickBot="1" x14ac:dyDescent="0.3">
      <c r="A663" s="31" t="s">
        <v>83</v>
      </c>
      <c r="B663" s="32" t="s">
        <v>517</v>
      </c>
      <c r="C663" s="33" t="s">
        <v>2378</v>
      </c>
      <c r="D663" s="33" t="s">
        <v>4267</v>
      </c>
      <c r="E663" s="34" t="s">
        <v>4268</v>
      </c>
      <c r="F663" s="32" t="s">
        <v>4269</v>
      </c>
      <c r="G663" s="33" t="s">
        <v>4271</v>
      </c>
      <c r="H663" s="32" t="s">
        <v>2414</v>
      </c>
      <c r="I663" s="32" t="s">
        <v>2415</v>
      </c>
      <c r="J663" s="33" t="s">
        <v>2365</v>
      </c>
      <c r="K663" s="32">
        <v>8</v>
      </c>
      <c r="L663" s="35"/>
    </row>
    <row r="664" spans="1:12" ht="26.25" hidden="1" thickBot="1" x14ac:dyDescent="0.3">
      <c r="A664" s="31" t="s">
        <v>83</v>
      </c>
      <c r="B664" s="32" t="s">
        <v>517</v>
      </c>
      <c r="C664" s="33" t="s">
        <v>2378</v>
      </c>
      <c r="D664" s="33" t="s">
        <v>4263</v>
      </c>
      <c r="E664" s="34" t="s">
        <v>4264</v>
      </c>
      <c r="F664" s="32" t="s">
        <v>4265</v>
      </c>
      <c r="G664" s="33" t="s">
        <v>4272</v>
      </c>
      <c r="H664" s="32" t="s">
        <v>2414</v>
      </c>
      <c r="I664" s="32" t="s">
        <v>2415</v>
      </c>
      <c r="J664" s="33" t="s">
        <v>2370</v>
      </c>
      <c r="K664" s="32">
        <v>10</v>
      </c>
      <c r="L664" s="35"/>
    </row>
    <row r="665" spans="1:12" ht="26.25" hidden="1" thickBot="1" x14ac:dyDescent="0.3">
      <c r="A665" s="31" t="s">
        <v>83</v>
      </c>
      <c r="B665" s="32" t="s">
        <v>517</v>
      </c>
      <c r="C665" s="33" t="s">
        <v>2378</v>
      </c>
      <c r="D665" s="33" t="s">
        <v>4263</v>
      </c>
      <c r="E665" s="34" t="s">
        <v>4264</v>
      </c>
      <c r="F665" s="32" t="s">
        <v>4265</v>
      </c>
      <c r="G665" s="33" t="s">
        <v>4273</v>
      </c>
      <c r="H665" s="32" t="s">
        <v>2414</v>
      </c>
      <c r="I665" s="32" t="s">
        <v>2415</v>
      </c>
      <c r="J665" s="33" t="s">
        <v>2368</v>
      </c>
      <c r="K665" s="32">
        <v>22</v>
      </c>
      <c r="L665" s="35"/>
    </row>
    <row r="666" spans="1:12" ht="26.25" hidden="1" thickBot="1" x14ac:dyDescent="0.3">
      <c r="A666" s="31" t="s">
        <v>83</v>
      </c>
      <c r="B666" s="32" t="s">
        <v>517</v>
      </c>
      <c r="C666" s="33" t="s">
        <v>2378</v>
      </c>
      <c r="D666" s="33" t="s">
        <v>4259</v>
      </c>
      <c r="E666" s="34" t="s">
        <v>4260</v>
      </c>
      <c r="F666" s="32" t="s">
        <v>4261</v>
      </c>
      <c r="G666" s="33" t="s">
        <v>4274</v>
      </c>
      <c r="H666" s="32" t="s">
        <v>2414</v>
      </c>
      <c r="I666" s="32" t="s">
        <v>2415</v>
      </c>
      <c r="J666" s="33" t="s">
        <v>2373</v>
      </c>
      <c r="K666" s="32">
        <v>21</v>
      </c>
      <c r="L666" s="35"/>
    </row>
    <row r="667" spans="1:12" ht="15.75" hidden="1" thickBot="1" x14ac:dyDescent="0.3">
      <c r="A667" s="31" t="s">
        <v>83</v>
      </c>
      <c r="B667" s="32" t="s">
        <v>517</v>
      </c>
      <c r="C667" s="33" t="s">
        <v>2378</v>
      </c>
      <c r="D667" s="33" t="s">
        <v>4275</v>
      </c>
      <c r="E667" s="34" t="s">
        <v>4276</v>
      </c>
      <c r="F667" s="32" t="s">
        <v>4277</v>
      </c>
      <c r="G667" s="33" t="s">
        <v>4278</v>
      </c>
      <c r="H667" s="32" t="s">
        <v>2414</v>
      </c>
      <c r="I667" s="32" t="s">
        <v>2415</v>
      </c>
      <c r="J667" s="33" t="s">
        <v>2368</v>
      </c>
      <c r="K667" s="32">
        <v>14</v>
      </c>
      <c r="L667" s="35"/>
    </row>
    <row r="668" spans="1:12" ht="26.25" hidden="1" thickBot="1" x14ac:dyDescent="0.3">
      <c r="A668" s="31" t="s">
        <v>83</v>
      </c>
      <c r="B668" s="32" t="s">
        <v>517</v>
      </c>
      <c r="C668" s="33" t="s">
        <v>2378</v>
      </c>
      <c r="D668" s="33" t="s">
        <v>4259</v>
      </c>
      <c r="E668" s="34" t="s">
        <v>4260</v>
      </c>
      <c r="F668" s="32" t="s">
        <v>4261</v>
      </c>
      <c r="G668" s="33" t="s">
        <v>4279</v>
      </c>
      <c r="H668" s="32" t="s">
        <v>2414</v>
      </c>
      <c r="I668" s="32" t="s">
        <v>2415</v>
      </c>
      <c r="J668" s="33" t="s">
        <v>2375</v>
      </c>
      <c r="K668" s="32">
        <v>31</v>
      </c>
      <c r="L668" s="35"/>
    </row>
    <row r="669" spans="1:12" ht="26.25" hidden="1" thickBot="1" x14ac:dyDescent="0.3">
      <c r="A669" s="31" t="s">
        <v>83</v>
      </c>
      <c r="B669" s="32" t="s">
        <v>517</v>
      </c>
      <c r="C669" s="33" t="s">
        <v>2378</v>
      </c>
      <c r="D669" s="33" t="s">
        <v>4263</v>
      </c>
      <c r="E669" s="34" t="s">
        <v>4264</v>
      </c>
      <c r="F669" s="32" t="s">
        <v>4265</v>
      </c>
      <c r="G669" s="33" t="s">
        <v>4280</v>
      </c>
      <c r="H669" s="32" t="s">
        <v>2414</v>
      </c>
      <c r="I669" s="32" t="s">
        <v>2415</v>
      </c>
      <c r="J669" s="33" t="s">
        <v>2368</v>
      </c>
      <c r="K669" s="32">
        <v>23</v>
      </c>
      <c r="L669" s="35"/>
    </row>
    <row r="670" spans="1:12" ht="15.75" hidden="1" thickBot="1" x14ac:dyDescent="0.3">
      <c r="A670" s="31" t="s">
        <v>83</v>
      </c>
      <c r="B670" s="32" t="s">
        <v>517</v>
      </c>
      <c r="C670" s="33" t="s">
        <v>2378</v>
      </c>
      <c r="D670" s="33" t="s">
        <v>4275</v>
      </c>
      <c r="E670" s="34" t="s">
        <v>4276</v>
      </c>
      <c r="F670" s="32" t="s">
        <v>4277</v>
      </c>
      <c r="G670" s="33" t="s">
        <v>4281</v>
      </c>
      <c r="H670" s="32" t="s">
        <v>2414</v>
      </c>
      <c r="I670" s="32" t="s">
        <v>2415</v>
      </c>
      <c r="J670" s="33" t="s">
        <v>2375</v>
      </c>
      <c r="K670" s="32">
        <v>17</v>
      </c>
      <c r="L670" s="35"/>
    </row>
    <row r="671" spans="1:12" ht="26.25" hidden="1" thickBot="1" x14ac:dyDescent="0.3">
      <c r="A671" s="31" t="s">
        <v>83</v>
      </c>
      <c r="B671" s="32" t="s">
        <v>517</v>
      </c>
      <c r="C671" s="33" t="s">
        <v>2378</v>
      </c>
      <c r="D671" s="33" t="s">
        <v>4267</v>
      </c>
      <c r="E671" s="34" t="s">
        <v>4268</v>
      </c>
      <c r="F671" s="32" t="s">
        <v>4269</v>
      </c>
      <c r="G671" s="33" t="s">
        <v>4282</v>
      </c>
      <c r="H671" s="32" t="s">
        <v>2414</v>
      </c>
      <c r="I671" s="32" t="s">
        <v>2415</v>
      </c>
      <c r="J671" s="33" t="s">
        <v>2373</v>
      </c>
      <c r="K671" s="32">
        <v>14</v>
      </c>
      <c r="L671" s="35"/>
    </row>
    <row r="672" spans="1:12" ht="26.25" hidden="1" thickBot="1" x14ac:dyDescent="0.3">
      <c r="A672" s="31" t="s">
        <v>83</v>
      </c>
      <c r="B672" s="32" t="s">
        <v>637</v>
      </c>
      <c r="C672" s="33" t="s">
        <v>2378</v>
      </c>
      <c r="D672" s="33" t="s">
        <v>4283</v>
      </c>
      <c r="E672" s="34" t="s">
        <v>4284</v>
      </c>
      <c r="F672" s="32" t="s">
        <v>4285</v>
      </c>
      <c r="G672" s="33" t="s">
        <v>4286</v>
      </c>
      <c r="H672" s="32" t="s">
        <v>2414</v>
      </c>
      <c r="I672" s="32" t="s">
        <v>2415</v>
      </c>
      <c r="J672" s="33" t="s">
        <v>2373</v>
      </c>
      <c r="K672" s="32">
        <v>18</v>
      </c>
      <c r="L672" s="35"/>
    </row>
    <row r="673" spans="1:12" ht="26.25" hidden="1" thickBot="1" x14ac:dyDescent="0.3">
      <c r="A673" s="31" t="s">
        <v>83</v>
      </c>
      <c r="B673" s="32" t="s">
        <v>637</v>
      </c>
      <c r="C673" s="33" t="s">
        <v>2378</v>
      </c>
      <c r="D673" s="33" t="s">
        <v>4287</v>
      </c>
      <c r="E673" s="34" t="s">
        <v>4288</v>
      </c>
      <c r="F673" s="32" t="s">
        <v>4289</v>
      </c>
      <c r="G673" s="33" t="s">
        <v>4290</v>
      </c>
      <c r="H673" s="32" t="s">
        <v>2414</v>
      </c>
      <c r="I673" s="32" t="s">
        <v>2415</v>
      </c>
      <c r="J673" s="33" t="s">
        <v>2368</v>
      </c>
      <c r="K673" s="32">
        <v>10</v>
      </c>
      <c r="L673" s="35"/>
    </row>
    <row r="674" spans="1:12" ht="26.25" hidden="1" thickBot="1" x14ac:dyDescent="0.3">
      <c r="A674" s="31" t="s">
        <v>83</v>
      </c>
      <c r="B674" s="32" t="s">
        <v>637</v>
      </c>
      <c r="C674" s="33" t="s">
        <v>2378</v>
      </c>
      <c r="D674" s="33" t="s">
        <v>4291</v>
      </c>
      <c r="E674" s="34" t="s">
        <v>4292</v>
      </c>
      <c r="F674" s="32" t="s">
        <v>4293</v>
      </c>
      <c r="G674" s="33" t="s">
        <v>4294</v>
      </c>
      <c r="H674" s="32" t="s">
        <v>2414</v>
      </c>
      <c r="I674" s="32" t="s">
        <v>2415</v>
      </c>
      <c r="J674" s="33" t="s">
        <v>2373</v>
      </c>
      <c r="K674" s="32">
        <v>18</v>
      </c>
      <c r="L674" s="35"/>
    </row>
    <row r="675" spans="1:12" ht="26.25" hidden="1" thickBot="1" x14ac:dyDescent="0.3">
      <c r="A675" s="31" t="s">
        <v>83</v>
      </c>
      <c r="B675" s="32" t="s">
        <v>637</v>
      </c>
      <c r="C675" s="33" t="s">
        <v>2378</v>
      </c>
      <c r="D675" s="33" t="s">
        <v>4287</v>
      </c>
      <c r="E675" s="34" t="s">
        <v>4288</v>
      </c>
      <c r="F675" s="32" t="s">
        <v>4289</v>
      </c>
      <c r="G675" s="33" t="s">
        <v>4295</v>
      </c>
      <c r="H675" s="32" t="s">
        <v>2414</v>
      </c>
      <c r="I675" s="32" t="s">
        <v>2415</v>
      </c>
      <c r="J675" s="33" t="s">
        <v>2373</v>
      </c>
      <c r="K675" s="32">
        <v>11</v>
      </c>
      <c r="L675" s="35"/>
    </row>
    <row r="676" spans="1:12" ht="26.25" hidden="1" thickBot="1" x14ac:dyDescent="0.3">
      <c r="A676" s="31" t="s">
        <v>83</v>
      </c>
      <c r="B676" s="32" t="s">
        <v>673</v>
      </c>
      <c r="C676" s="33" t="s">
        <v>2378</v>
      </c>
      <c r="D676" s="33" t="s">
        <v>4296</v>
      </c>
      <c r="E676" s="34" t="s">
        <v>2281</v>
      </c>
      <c r="F676" s="32" t="s">
        <v>4297</v>
      </c>
      <c r="G676" s="33" t="s">
        <v>4298</v>
      </c>
      <c r="H676" s="32" t="s">
        <v>2414</v>
      </c>
      <c r="I676" s="32" t="s">
        <v>2415</v>
      </c>
      <c r="J676" s="33" t="s">
        <v>2367</v>
      </c>
      <c r="K676" s="32">
        <v>14</v>
      </c>
      <c r="L676" s="35"/>
    </row>
    <row r="677" spans="1:12" ht="26.25" hidden="1" thickBot="1" x14ac:dyDescent="0.3">
      <c r="A677" s="31" t="s">
        <v>83</v>
      </c>
      <c r="B677" s="32" t="s">
        <v>673</v>
      </c>
      <c r="C677" s="33" t="s">
        <v>2378</v>
      </c>
      <c r="D677" s="33" t="s">
        <v>4296</v>
      </c>
      <c r="E677" s="34" t="s">
        <v>2281</v>
      </c>
      <c r="F677" s="32" t="s">
        <v>4297</v>
      </c>
      <c r="G677" s="33" t="s">
        <v>4299</v>
      </c>
      <c r="H677" s="32" t="s">
        <v>2414</v>
      </c>
      <c r="I677" s="32" t="s">
        <v>2415</v>
      </c>
      <c r="J677" s="33" t="s">
        <v>2365</v>
      </c>
      <c r="K677" s="32">
        <v>16</v>
      </c>
      <c r="L677" s="35"/>
    </row>
    <row r="678" spans="1:12" ht="26.25" hidden="1" thickBot="1" x14ac:dyDescent="0.3">
      <c r="A678" s="31" t="s">
        <v>83</v>
      </c>
      <c r="B678" s="32" t="s">
        <v>673</v>
      </c>
      <c r="C678" s="33" t="s">
        <v>2378</v>
      </c>
      <c r="D678" s="33" t="s">
        <v>4296</v>
      </c>
      <c r="E678" s="34" t="s">
        <v>2281</v>
      </c>
      <c r="F678" s="32" t="s">
        <v>4297</v>
      </c>
      <c r="G678" s="33" t="s">
        <v>4300</v>
      </c>
      <c r="H678" s="32" t="s">
        <v>2414</v>
      </c>
      <c r="I678" s="32" t="s">
        <v>2415</v>
      </c>
      <c r="J678" s="33" t="s">
        <v>2370</v>
      </c>
      <c r="K678" s="32">
        <v>14</v>
      </c>
      <c r="L678" s="35"/>
    </row>
    <row r="679" spans="1:12" ht="26.25" hidden="1" thickBot="1" x14ac:dyDescent="0.3">
      <c r="A679" s="31" t="s">
        <v>83</v>
      </c>
      <c r="B679" s="32" t="s">
        <v>829</v>
      </c>
      <c r="C679" s="33" t="s">
        <v>2378</v>
      </c>
      <c r="D679" s="33" t="s">
        <v>4301</v>
      </c>
      <c r="E679" s="34" t="s">
        <v>2282</v>
      </c>
      <c r="F679" s="32" t="s">
        <v>4302</v>
      </c>
      <c r="G679" s="33" t="s">
        <v>4303</v>
      </c>
      <c r="H679" s="32" t="s">
        <v>2414</v>
      </c>
      <c r="I679" s="32" t="s">
        <v>2415</v>
      </c>
      <c r="J679" s="33" t="s">
        <v>2365</v>
      </c>
      <c r="K679" s="32">
        <v>24</v>
      </c>
      <c r="L679" s="35"/>
    </row>
    <row r="680" spans="1:12" ht="26.25" hidden="1" thickBot="1" x14ac:dyDescent="0.3">
      <c r="A680" s="31" t="s">
        <v>83</v>
      </c>
      <c r="B680" s="32" t="s">
        <v>829</v>
      </c>
      <c r="C680" s="33" t="s">
        <v>2378</v>
      </c>
      <c r="D680" s="33" t="s">
        <v>4304</v>
      </c>
      <c r="E680" s="34" t="s">
        <v>4305</v>
      </c>
      <c r="F680" s="32" t="s">
        <v>4306</v>
      </c>
      <c r="G680" s="33" t="s">
        <v>4307</v>
      </c>
      <c r="H680" s="32" t="s">
        <v>2414</v>
      </c>
      <c r="I680" s="32" t="s">
        <v>2415</v>
      </c>
      <c r="J680" s="33" t="s">
        <v>2368</v>
      </c>
      <c r="K680" s="32">
        <v>10</v>
      </c>
      <c r="L680" s="35"/>
    </row>
    <row r="681" spans="1:12" ht="26.25" hidden="1" thickBot="1" x14ac:dyDescent="0.3">
      <c r="A681" s="31" t="s">
        <v>83</v>
      </c>
      <c r="B681" s="32" t="s">
        <v>829</v>
      </c>
      <c r="C681" s="33" t="s">
        <v>2378</v>
      </c>
      <c r="D681" s="33" t="s">
        <v>4308</v>
      </c>
      <c r="E681" s="34" t="s">
        <v>4309</v>
      </c>
      <c r="F681" s="32" t="s">
        <v>4310</v>
      </c>
      <c r="G681" s="33" t="s">
        <v>4311</v>
      </c>
      <c r="H681" s="32" t="s">
        <v>2414</v>
      </c>
      <c r="I681" s="32" t="s">
        <v>2415</v>
      </c>
      <c r="J681" s="33" t="s">
        <v>2367</v>
      </c>
      <c r="K681" s="32">
        <v>12</v>
      </c>
      <c r="L681" s="35"/>
    </row>
    <row r="682" spans="1:12" ht="26.25" hidden="1" thickBot="1" x14ac:dyDescent="0.3">
      <c r="A682" s="31" t="s">
        <v>83</v>
      </c>
      <c r="B682" s="32" t="s">
        <v>829</v>
      </c>
      <c r="C682" s="33" t="s">
        <v>2378</v>
      </c>
      <c r="D682" s="33" t="s">
        <v>4308</v>
      </c>
      <c r="E682" s="34" t="s">
        <v>4309</v>
      </c>
      <c r="F682" s="32" t="s">
        <v>4310</v>
      </c>
      <c r="G682" s="33" t="s">
        <v>4312</v>
      </c>
      <c r="H682" s="32" t="s">
        <v>2414</v>
      </c>
      <c r="I682" s="32" t="s">
        <v>2415</v>
      </c>
      <c r="J682" s="33" t="s">
        <v>2370</v>
      </c>
      <c r="K682" s="32">
        <v>11</v>
      </c>
      <c r="L682" s="35"/>
    </row>
    <row r="683" spans="1:12" ht="26.25" hidden="1" thickBot="1" x14ac:dyDescent="0.3">
      <c r="A683" s="31" t="s">
        <v>83</v>
      </c>
      <c r="B683" s="32" t="s">
        <v>829</v>
      </c>
      <c r="C683" s="33" t="s">
        <v>2378</v>
      </c>
      <c r="D683" s="33" t="s">
        <v>4301</v>
      </c>
      <c r="E683" s="34" t="s">
        <v>2282</v>
      </c>
      <c r="F683" s="32" t="s">
        <v>4302</v>
      </c>
      <c r="G683" s="33" t="s">
        <v>4313</v>
      </c>
      <c r="H683" s="32" t="s">
        <v>2414</v>
      </c>
      <c r="I683" s="32" t="s">
        <v>2415</v>
      </c>
      <c r="J683" s="33" t="s">
        <v>2370</v>
      </c>
      <c r="K683" s="32">
        <v>14</v>
      </c>
      <c r="L683" s="35"/>
    </row>
    <row r="684" spans="1:12" ht="26.25" hidden="1" thickBot="1" x14ac:dyDescent="0.3">
      <c r="A684" s="31" t="s">
        <v>83</v>
      </c>
      <c r="B684" s="32" t="s">
        <v>829</v>
      </c>
      <c r="C684" s="33" t="s">
        <v>2378</v>
      </c>
      <c r="D684" s="33" t="s">
        <v>4301</v>
      </c>
      <c r="E684" s="34" t="s">
        <v>2282</v>
      </c>
      <c r="F684" s="32" t="s">
        <v>4302</v>
      </c>
      <c r="G684" s="33" t="s">
        <v>4314</v>
      </c>
      <c r="H684" s="32" t="s">
        <v>2414</v>
      </c>
      <c r="I684" s="32" t="s">
        <v>2415</v>
      </c>
      <c r="J684" s="33" t="s">
        <v>2375</v>
      </c>
      <c r="K684" s="32">
        <v>20</v>
      </c>
      <c r="L684" s="35"/>
    </row>
    <row r="685" spans="1:12" ht="26.25" hidden="1" thickBot="1" x14ac:dyDescent="0.3">
      <c r="A685" s="31" t="s">
        <v>83</v>
      </c>
      <c r="B685" s="32" t="s">
        <v>829</v>
      </c>
      <c r="C685" s="33" t="s">
        <v>2378</v>
      </c>
      <c r="D685" s="33" t="s">
        <v>4315</v>
      </c>
      <c r="E685" s="34" t="s">
        <v>4316</v>
      </c>
      <c r="F685" s="32" t="s">
        <v>4317</v>
      </c>
      <c r="G685" s="33" t="s">
        <v>4318</v>
      </c>
      <c r="H685" s="32" t="s">
        <v>2414</v>
      </c>
      <c r="I685" s="32" t="s">
        <v>2415</v>
      </c>
      <c r="J685" s="33" t="s">
        <v>2375</v>
      </c>
      <c r="K685" s="32">
        <v>15</v>
      </c>
      <c r="L685" s="35"/>
    </row>
    <row r="686" spans="1:12" ht="26.25" hidden="1" thickBot="1" x14ac:dyDescent="0.3">
      <c r="A686" s="31" t="s">
        <v>83</v>
      </c>
      <c r="B686" s="32" t="s">
        <v>829</v>
      </c>
      <c r="C686" s="33" t="s">
        <v>2378</v>
      </c>
      <c r="D686" s="33" t="s">
        <v>4308</v>
      </c>
      <c r="E686" s="34" t="s">
        <v>4309</v>
      </c>
      <c r="F686" s="32" t="s">
        <v>4310</v>
      </c>
      <c r="G686" s="33" t="s">
        <v>4319</v>
      </c>
      <c r="H686" s="32" t="s">
        <v>2414</v>
      </c>
      <c r="I686" s="32" t="s">
        <v>2415</v>
      </c>
      <c r="J686" s="33" t="s">
        <v>2375</v>
      </c>
      <c r="K686" s="32">
        <v>24</v>
      </c>
      <c r="L686" s="35"/>
    </row>
    <row r="687" spans="1:12" ht="26.25" hidden="1" thickBot="1" x14ac:dyDescent="0.3">
      <c r="A687" s="31" t="s">
        <v>83</v>
      </c>
      <c r="B687" s="32" t="s">
        <v>857</v>
      </c>
      <c r="C687" s="33" t="s">
        <v>2378</v>
      </c>
      <c r="D687" s="33" t="s">
        <v>4320</v>
      </c>
      <c r="E687" s="34" t="s">
        <v>4321</v>
      </c>
      <c r="F687" s="32" t="s">
        <v>4322</v>
      </c>
      <c r="G687" s="33" t="s">
        <v>4323</v>
      </c>
      <c r="H687" s="32" t="s">
        <v>2414</v>
      </c>
      <c r="I687" s="32" t="s">
        <v>2415</v>
      </c>
      <c r="J687" s="33" t="s">
        <v>2373</v>
      </c>
      <c r="K687" s="32">
        <v>24</v>
      </c>
      <c r="L687" s="35"/>
    </row>
    <row r="688" spans="1:12" ht="26.25" hidden="1" thickBot="1" x14ac:dyDescent="0.3">
      <c r="A688" s="31" t="s">
        <v>83</v>
      </c>
      <c r="B688" s="32" t="s">
        <v>857</v>
      </c>
      <c r="C688" s="33" t="s">
        <v>2378</v>
      </c>
      <c r="D688" s="33" t="s">
        <v>4324</v>
      </c>
      <c r="E688" s="34" t="s">
        <v>4325</v>
      </c>
      <c r="F688" s="32" t="s">
        <v>4326</v>
      </c>
      <c r="G688" s="33" t="s">
        <v>4327</v>
      </c>
      <c r="H688" s="32" t="s">
        <v>2414</v>
      </c>
      <c r="I688" s="32" t="s">
        <v>2415</v>
      </c>
      <c r="J688" s="33" t="s">
        <v>2373</v>
      </c>
      <c r="K688" s="32">
        <v>19</v>
      </c>
      <c r="L688" s="35"/>
    </row>
    <row r="689" spans="1:12" ht="26.25" hidden="1" thickBot="1" x14ac:dyDescent="0.3">
      <c r="A689" s="31" t="s">
        <v>83</v>
      </c>
      <c r="B689" s="32" t="s">
        <v>857</v>
      </c>
      <c r="C689" s="33" t="s">
        <v>2378</v>
      </c>
      <c r="D689" s="33" t="s">
        <v>4328</v>
      </c>
      <c r="E689" s="34" t="s">
        <v>2283</v>
      </c>
      <c r="F689" s="32" t="s">
        <v>4329</v>
      </c>
      <c r="G689" s="33" t="s">
        <v>4330</v>
      </c>
      <c r="H689" s="32" t="s">
        <v>2414</v>
      </c>
      <c r="I689" s="32" t="s">
        <v>2415</v>
      </c>
      <c r="J689" s="33" t="s">
        <v>2370</v>
      </c>
      <c r="K689" s="32">
        <v>17</v>
      </c>
      <c r="L689" s="35"/>
    </row>
    <row r="690" spans="1:12" ht="26.25" hidden="1" thickBot="1" x14ac:dyDescent="0.3">
      <c r="A690" s="31" t="s">
        <v>83</v>
      </c>
      <c r="B690" s="32" t="s">
        <v>857</v>
      </c>
      <c r="C690" s="33" t="s">
        <v>2378</v>
      </c>
      <c r="D690" s="33" t="s">
        <v>4320</v>
      </c>
      <c r="E690" s="34" t="s">
        <v>4321</v>
      </c>
      <c r="F690" s="32" t="s">
        <v>4322</v>
      </c>
      <c r="G690" s="33" t="s">
        <v>4331</v>
      </c>
      <c r="H690" s="32" t="s">
        <v>2414</v>
      </c>
      <c r="I690" s="32" t="s">
        <v>2415</v>
      </c>
      <c r="J690" s="33" t="s">
        <v>2370</v>
      </c>
      <c r="K690" s="32">
        <v>16</v>
      </c>
      <c r="L690" s="35"/>
    </row>
    <row r="691" spans="1:12" ht="26.25" hidden="1" thickBot="1" x14ac:dyDescent="0.3">
      <c r="A691" s="31" t="s">
        <v>83</v>
      </c>
      <c r="B691" s="32" t="s">
        <v>857</v>
      </c>
      <c r="C691" s="33" t="s">
        <v>2378</v>
      </c>
      <c r="D691" s="33" t="s">
        <v>4324</v>
      </c>
      <c r="E691" s="34" t="s">
        <v>4325</v>
      </c>
      <c r="F691" s="32" t="s">
        <v>4326</v>
      </c>
      <c r="G691" s="33" t="s">
        <v>4332</v>
      </c>
      <c r="H691" s="32" t="s">
        <v>2414</v>
      </c>
      <c r="I691" s="32" t="s">
        <v>2415</v>
      </c>
      <c r="J691" s="33" t="s">
        <v>2370</v>
      </c>
      <c r="K691" s="32">
        <v>19</v>
      </c>
      <c r="L691" s="35"/>
    </row>
    <row r="692" spans="1:12" ht="26.25" hidden="1" thickBot="1" x14ac:dyDescent="0.3">
      <c r="A692" s="31" t="s">
        <v>83</v>
      </c>
      <c r="B692" s="32" t="s">
        <v>857</v>
      </c>
      <c r="C692" s="33" t="s">
        <v>2378</v>
      </c>
      <c r="D692" s="33" t="s">
        <v>4320</v>
      </c>
      <c r="E692" s="34" t="s">
        <v>4321</v>
      </c>
      <c r="F692" s="32" t="s">
        <v>4322</v>
      </c>
      <c r="G692" s="33" t="s">
        <v>4333</v>
      </c>
      <c r="H692" s="32" t="s">
        <v>2414</v>
      </c>
      <c r="I692" s="32" t="s">
        <v>2415</v>
      </c>
      <c r="J692" s="33" t="s">
        <v>2368</v>
      </c>
      <c r="K692" s="32">
        <v>21</v>
      </c>
      <c r="L692" s="35"/>
    </row>
    <row r="693" spans="1:12" ht="15.75" hidden="1" thickBot="1" x14ac:dyDescent="0.3">
      <c r="A693" s="31" t="s">
        <v>83</v>
      </c>
      <c r="B693" s="32" t="s">
        <v>857</v>
      </c>
      <c r="C693" s="33" t="s">
        <v>2378</v>
      </c>
      <c r="D693" s="33" t="s">
        <v>4334</v>
      </c>
      <c r="E693" s="34" t="s">
        <v>4335</v>
      </c>
      <c r="F693" s="32" t="s">
        <v>4336</v>
      </c>
      <c r="G693" s="33" t="s">
        <v>4337</v>
      </c>
      <c r="H693" s="32" t="s">
        <v>2414</v>
      </c>
      <c r="I693" s="32" t="s">
        <v>2415</v>
      </c>
      <c r="J693" s="33" t="s">
        <v>2375</v>
      </c>
      <c r="K693" s="32">
        <v>24</v>
      </c>
      <c r="L693" s="35"/>
    </row>
    <row r="694" spans="1:12" ht="15.75" hidden="1" thickBot="1" x14ac:dyDescent="0.3">
      <c r="A694" s="31" t="s">
        <v>83</v>
      </c>
      <c r="B694" s="32" t="s">
        <v>857</v>
      </c>
      <c r="C694" s="33" t="s">
        <v>2378</v>
      </c>
      <c r="D694" s="33" t="s">
        <v>4338</v>
      </c>
      <c r="E694" s="34" t="s">
        <v>4339</v>
      </c>
      <c r="F694" s="32" t="s">
        <v>4340</v>
      </c>
      <c r="G694" s="33" t="s">
        <v>4341</v>
      </c>
      <c r="H694" s="32" t="s">
        <v>2414</v>
      </c>
      <c r="I694" s="32" t="s">
        <v>2415</v>
      </c>
      <c r="J694" s="33" t="s">
        <v>2368</v>
      </c>
      <c r="K694" s="32">
        <v>20</v>
      </c>
      <c r="L694" s="35"/>
    </row>
    <row r="695" spans="1:12" ht="26.25" hidden="1" thickBot="1" x14ac:dyDescent="0.3">
      <c r="A695" s="31" t="s">
        <v>83</v>
      </c>
      <c r="B695" s="32" t="s">
        <v>857</v>
      </c>
      <c r="C695" s="33" t="s">
        <v>2378</v>
      </c>
      <c r="D695" s="33" t="s">
        <v>4342</v>
      </c>
      <c r="E695" s="34" t="s">
        <v>4343</v>
      </c>
      <c r="F695" s="32" t="s">
        <v>4344</v>
      </c>
      <c r="G695" s="33" t="s">
        <v>4345</v>
      </c>
      <c r="H695" s="32" t="s">
        <v>2414</v>
      </c>
      <c r="I695" s="32" t="s">
        <v>2415</v>
      </c>
      <c r="J695" s="33" t="s">
        <v>2373</v>
      </c>
      <c r="K695" s="32">
        <v>19</v>
      </c>
      <c r="L695" s="35"/>
    </row>
    <row r="696" spans="1:12" ht="26.25" hidden="1" thickBot="1" x14ac:dyDescent="0.3">
      <c r="A696" s="31" t="s">
        <v>83</v>
      </c>
      <c r="B696" s="32" t="s">
        <v>857</v>
      </c>
      <c r="C696" s="33" t="s">
        <v>2378</v>
      </c>
      <c r="D696" s="33" t="s">
        <v>4346</v>
      </c>
      <c r="E696" s="34" t="s">
        <v>4347</v>
      </c>
      <c r="F696" s="32" t="s">
        <v>4348</v>
      </c>
      <c r="G696" s="33" t="s">
        <v>4349</v>
      </c>
      <c r="H696" s="32" t="s">
        <v>2475</v>
      </c>
      <c r="I696" s="32" t="s">
        <v>2415</v>
      </c>
      <c r="J696" s="33" t="s">
        <v>2365</v>
      </c>
      <c r="K696" s="32">
        <v>7</v>
      </c>
      <c r="L696" s="36" t="s">
        <v>2305</v>
      </c>
    </row>
    <row r="697" spans="1:12" ht="15.75" hidden="1" thickBot="1" x14ac:dyDescent="0.3">
      <c r="A697" s="31" t="s">
        <v>83</v>
      </c>
      <c r="B697" s="32" t="s">
        <v>2284</v>
      </c>
      <c r="C697" s="33" t="s">
        <v>2378</v>
      </c>
      <c r="D697" s="33" t="s">
        <v>4350</v>
      </c>
      <c r="E697" s="34" t="s">
        <v>4351</v>
      </c>
      <c r="F697" s="32" t="s">
        <v>4352</v>
      </c>
      <c r="G697" s="33" t="s">
        <v>4353</v>
      </c>
      <c r="H697" s="32" t="s">
        <v>2414</v>
      </c>
      <c r="I697" s="32" t="s">
        <v>2415</v>
      </c>
      <c r="J697" s="33" t="s">
        <v>2373</v>
      </c>
      <c r="K697" s="32">
        <v>30</v>
      </c>
      <c r="L697" s="35"/>
    </row>
    <row r="698" spans="1:12" ht="15.75" hidden="1" thickBot="1" x14ac:dyDescent="0.3">
      <c r="A698" s="31" t="s">
        <v>83</v>
      </c>
      <c r="B698" s="32" t="s">
        <v>2284</v>
      </c>
      <c r="C698" s="33" t="s">
        <v>2378</v>
      </c>
      <c r="D698" s="33" t="s">
        <v>4354</v>
      </c>
      <c r="E698" s="34" t="s">
        <v>2286</v>
      </c>
      <c r="F698" s="32" t="s">
        <v>4355</v>
      </c>
      <c r="G698" s="33" t="s">
        <v>4356</v>
      </c>
      <c r="H698" s="32" t="s">
        <v>2414</v>
      </c>
      <c r="I698" s="32" t="s">
        <v>2415</v>
      </c>
      <c r="J698" s="33" t="s">
        <v>2373</v>
      </c>
      <c r="K698" s="32">
        <v>30</v>
      </c>
      <c r="L698" s="35"/>
    </row>
    <row r="699" spans="1:12" ht="15.75" hidden="1" thickBot="1" x14ac:dyDescent="0.3">
      <c r="A699" s="31" t="s">
        <v>83</v>
      </c>
      <c r="B699" s="32" t="s">
        <v>2284</v>
      </c>
      <c r="C699" s="33" t="s">
        <v>2378</v>
      </c>
      <c r="D699" s="33" t="s">
        <v>4357</v>
      </c>
      <c r="E699" s="34" t="s">
        <v>4358</v>
      </c>
      <c r="F699" s="32" t="s">
        <v>4359</v>
      </c>
      <c r="G699" s="33" t="s">
        <v>4360</v>
      </c>
      <c r="H699" s="32" t="s">
        <v>2414</v>
      </c>
      <c r="I699" s="32" t="s">
        <v>2415</v>
      </c>
      <c r="J699" s="33" t="s">
        <v>2365</v>
      </c>
      <c r="K699" s="32">
        <v>19</v>
      </c>
      <c r="L699" s="35"/>
    </row>
    <row r="700" spans="1:12" ht="26.25" hidden="1" thickBot="1" x14ac:dyDescent="0.3">
      <c r="A700" s="31" t="s">
        <v>83</v>
      </c>
      <c r="B700" s="32" t="s">
        <v>2284</v>
      </c>
      <c r="C700" s="33" t="s">
        <v>2378</v>
      </c>
      <c r="D700" s="33" t="s">
        <v>4361</v>
      </c>
      <c r="E700" s="34" t="s">
        <v>2285</v>
      </c>
      <c r="F700" s="32" t="s">
        <v>4362</v>
      </c>
      <c r="G700" s="33" t="s">
        <v>4363</v>
      </c>
      <c r="H700" s="32" t="s">
        <v>2414</v>
      </c>
      <c r="I700" s="32" t="s">
        <v>2415</v>
      </c>
      <c r="J700" s="33" t="s">
        <v>2365</v>
      </c>
      <c r="K700" s="32">
        <v>26</v>
      </c>
      <c r="L700" s="35"/>
    </row>
    <row r="701" spans="1:12" ht="15.75" hidden="1" thickBot="1" x14ac:dyDescent="0.3">
      <c r="A701" s="31" t="s">
        <v>83</v>
      </c>
      <c r="B701" s="32" t="s">
        <v>2284</v>
      </c>
      <c r="C701" s="33" t="s">
        <v>2378</v>
      </c>
      <c r="D701" s="33" t="s">
        <v>4364</v>
      </c>
      <c r="E701" s="34" t="s">
        <v>2261</v>
      </c>
      <c r="F701" s="32" t="s">
        <v>4365</v>
      </c>
      <c r="G701" s="33" t="s">
        <v>4366</v>
      </c>
      <c r="H701" s="32" t="s">
        <v>2414</v>
      </c>
      <c r="I701" s="32" t="s">
        <v>2415</v>
      </c>
      <c r="J701" s="33" t="s">
        <v>2367</v>
      </c>
      <c r="K701" s="32">
        <v>30</v>
      </c>
      <c r="L701" s="35"/>
    </row>
    <row r="702" spans="1:12" ht="26.25" hidden="1" thickBot="1" x14ac:dyDescent="0.3">
      <c r="A702" s="31" t="s">
        <v>83</v>
      </c>
      <c r="B702" s="32" t="s">
        <v>936</v>
      </c>
      <c r="C702" s="33" t="s">
        <v>2378</v>
      </c>
      <c r="D702" s="33" t="s">
        <v>4367</v>
      </c>
      <c r="E702" s="34" t="s">
        <v>4368</v>
      </c>
      <c r="F702" s="32" t="s">
        <v>4369</v>
      </c>
      <c r="G702" s="33" t="s">
        <v>4370</v>
      </c>
      <c r="H702" s="32" t="s">
        <v>2414</v>
      </c>
      <c r="I702" s="32" t="s">
        <v>2415</v>
      </c>
      <c r="J702" s="33" t="s">
        <v>2373</v>
      </c>
      <c r="K702" s="32">
        <v>36</v>
      </c>
      <c r="L702" s="35"/>
    </row>
    <row r="703" spans="1:12" ht="26.25" hidden="1" thickBot="1" x14ac:dyDescent="0.3">
      <c r="A703" s="31" t="s">
        <v>83</v>
      </c>
      <c r="B703" s="32" t="s">
        <v>936</v>
      </c>
      <c r="C703" s="33" t="s">
        <v>2378</v>
      </c>
      <c r="D703" s="33" t="s">
        <v>4367</v>
      </c>
      <c r="E703" s="34" t="s">
        <v>4368</v>
      </c>
      <c r="F703" s="32" t="s">
        <v>4369</v>
      </c>
      <c r="G703" s="33" t="s">
        <v>4371</v>
      </c>
      <c r="H703" s="32" t="s">
        <v>2414</v>
      </c>
      <c r="I703" s="32" t="s">
        <v>2415</v>
      </c>
      <c r="J703" s="33" t="s">
        <v>2370</v>
      </c>
      <c r="K703" s="32">
        <v>6</v>
      </c>
      <c r="L703" s="35"/>
    </row>
    <row r="704" spans="1:12" ht="26.25" hidden="1" thickBot="1" x14ac:dyDescent="0.3">
      <c r="A704" s="31" t="s">
        <v>83</v>
      </c>
      <c r="B704" s="32" t="s">
        <v>936</v>
      </c>
      <c r="C704" s="33" t="s">
        <v>2378</v>
      </c>
      <c r="D704" s="33" t="s">
        <v>4367</v>
      </c>
      <c r="E704" s="34" t="s">
        <v>4368</v>
      </c>
      <c r="F704" s="32" t="s">
        <v>4369</v>
      </c>
      <c r="G704" s="33" t="s">
        <v>4372</v>
      </c>
      <c r="H704" s="32" t="s">
        <v>2414</v>
      </c>
      <c r="I704" s="32" t="s">
        <v>2415</v>
      </c>
      <c r="J704" s="33" t="s">
        <v>2368</v>
      </c>
      <c r="K704" s="32">
        <v>17</v>
      </c>
      <c r="L704" s="35"/>
    </row>
    <row r="705" spans="1:12" ht="26.25" hidden="1" thickBot="1" x14ac:dyDescent="0.3">
      <c r="A705" s="31" t="s">
        <v>83</v>
      </c>
      <c r="B705" s="32" t="s">
        <v>936</v>
      </c>
      <c r="C705" s="33" t="s">
        <v>2378</v>
      </c>
      <c r="D705" s="33" t="s">
        <v>4367</v>
      </c>
      <c r="E705" s="34" t="s">
        <v>4368</v>
      </c>
      <c r="F705" s="32" t="s">
        <v>4369</v>
      </c>
      <c r="G705" s="33" t="s">
        <v>4373</v>
      </c>
      <c r="H705" s="32" t="s">
        <v>2414</v>
      </c>
      <c r="I705" s="32" t="s">
        <v>2415</v>
      </c>
      <c r="J705" s="33" t="s">
        <v>2368</v>
      </c>
      <c r="K705" s="32">
        <v>19</v>
      </c>
      <c r="L705" s="35"/>
    </row>
    <row r="706" spans="1:12" ht="26.25" hidden="1" thickBot="1" x14ac:dyDescent="0.3">
      <c r="A706" s="31" t="s">
        <v>83</v>
      </c>
      <c r="B706" s="32" t="s">
        <v>936</v>
      </c>
      <c r="C706" s="33" t="s">
        <v>2378</v>
      </c>
      <c r="D706" s="33" t="s">
        <v>4367</v>
      </c>
      <c r="E706" s="34" t="s">
        <v>4368</v>
      </c>
      <c r="F706" s="32" t="s">
        <v>4369</v>
      </c>
      <c r="G706" s="33" t="s">
        <v>4374</v>
      </c>
      <c r="H706" s="32" t="s">
        <v>2414</v>
      </c>
      <c r="I706" s="32" t="s">
        <v>2415</v>
      </c>
      <c r="J706" s="33" t="s">
        <v>2373</v>
      </c>
      <c r="K706" s="32">
        <v>23</v>
      </c>
      <c r="L706" s="35"/>
    </row>
    <row r="707" spans="1:12" ht="26.25" hidden="1" thickBot="1" x14ac:dyDescent="0.3">
      <c r="A707" s="31" t="s">
        <v>83</v>
      </c>
      <c r="B707" s="32" t="s">
        <v>936</v>
      </c>
      <c r="C707" s="33" t="s">
        <v>2378</v>
      </c>
      <c r="D707" s="33" t="s">
        <v>4367</v>
      </c>
      <c r="E707" s="34" t="s">
        <v>4368</v>
      </c>
      <c r="F707" s="32" t="s">
        <v>4369</v>
      </c>
      <c r="G707" s="33" t="s">
        <v>4375</v>
      </c>
      <c r="H707" s="32" t="s">
        <v>2414</v>
      </c>
      <c r="I707" s="32" t="s">
        <v>2415</v>
      </c>
      <c r="J707" s="33" t="s">
        <v>2375</v>
      </c>
      <c r="K707" s="32">
        <v>26</v>
      </c>
      <c r="L707" s="35"/>
    </row>
    <row r="708" spans="1:12" ht="26.25" hidden="1" thickBot="1" x14ac:dyDescent="0.3">
      <c r="A708" s="31" t="s">
        <v>141</v>
      </c>
      <c r="B708" s="32" t="s">
        <v>2290</v>
      </c>
      <c r="C708" s="33" t="s">
        <v>2378</v>
      </c>
      <c r="D708" s="33" t="s">
        <v>4376</v>
      </c>
      <c r="E708" s="34" t="s">
        <v>4377</v>
      </c>
      <c r="F708" s="32" t="s">
        <v>4378</v>
      </c>
      <c r="G708" s="33" t="s">
        <v>4379</v>
      </c>
      <c r="H708" s="32" t="s">
        <v>2414</v>
      </c>
      <c r="I708" s="32" t="s">
        <v>2671</v>
      </c>
      <c r="J708" s="33" t="s">
        <v>2373</v>
      </c>
      <c r="K708" s="32">
        <v>21</v>
      </c>
      <c r="L708" s="35"/>
    </row>
    <row r="709" spans="1:12" ht="26.25" hidden="1" thickBot="1" x14ac:dyDescent="0.3">
      <c r="A709" s="31" t="s">
        <v>141</v>
      </c>
      <c r="B709" s="32" t="s">
        <v>2290</v>
      </c>
      <c r="C709" s="33" t="s">
        <v>2378</v>
      </c>
      <c r="D709" s="33" t="s">
        <v>4380</v>
      </c>
      <c r="E709" s="34" t="s">
        <v>4381</v>
      </c>
      <c r="F709" s="32" t="s">
        <v>4382</v>
      </c>
      <c r="G709" s="33" t="s">
        <v>4383</v>
      </c>
      <c r="H709" s="32" t="s">
        <v>2414</v>
      </c>
      <c r="I709" s="32" t="s">
        <v>2671</v>
      </c>
      <c r="J709" s="33" t="s">
        <v>2368</v>
      </c>
      <c r="K709" s="32">
        <v>5</v>
      </c>
      <c r="L709" s="35"/>
    </row>
    <row r="710" spans="1:12" ht="26.25" hidden="1" thickBot="1" x14ac:dyDescent="0.3">
      <c r="A710" s="31" t="s">
        <v>141</v>
      </c>
      <c r="B710" s="32" t="s">
        <v>2290</v>
      </c>
      <c r="C710" s="33" t="s">
        <v>2378</v>
      </c>
      <c r="D710" s="33" t="s">
        <v>4384</v>
      </c>
      <c r="E710" s="34" t="s">
        <v>4106</v>
      </c>
      <c r="F710" s="32" t="s">
        <v>4385</v>
      </c>
      <c r="G710" s="33" t="s">
        <v>4386</v>
      </c>
      <c r="H710" s="32" t="s">
        <v>2414</v>
      </c>
      <c r="I710" s="32" t="s">
        <v>2671</v>
      </c>
      <c r="J710" s="33" t="s">
        <v>2367</v>
      </c>
      <c r="K710" s="32">
        <v>10</v>
      </c>
      <c r="L710" s="35"/>
    </row>
    <row r="711" spans="1:12" ht="26.25" hidden="1" thickBot="1" x14ac:dyDescent="0.3">
      <c r="A711" s="31" t="s">
        <v>141</v>
      </c>
      <c r="B711" s="32" t="s">
        <v>411</v>
      </c>
      <c r="C711" s="33" t="s">
        <v>2369</v>
      </c>
      <c r="D711" s="33" t="s">
        <v>4387</v>
      </c>
      <c r="E711" s="34" t="s">
        <v>4388</v>
      </c>
      <c r="F711" s="32" t="s">
        <v>4389</v>
      </c>
      <c r="G711" s="33" t="s">
        <v>4390</v>
      </c>
      <c r="H711" s="32" t="s">
        <v>2414</v>
      </c>
      <c r="I711" s="32" t="s">
        <v>2671</v>
      </c>
      <c r="J711" s="33" t="s">
        <v>2373</v>
      </c>
      <c r="K711" s="32">
        <v>17</v>
      </c>
      <c r="L711" s="35"/>
    </row>
    <row r="712" spans="1:12" ht="26.25" hidden="1" thickBot="1" x14ac:dyDescent="0.3">
      <c r="A712" s="31" t="s">
        <v>141</v>
      </c>
      <c r="B712" s="32" t="s">
        <v>411</v>
      </c>
      <c r="C712" s="33" t="s">
        <v>2369</v>
      </c>
      <c r="D712" s="33" t="s">
        <v>4391</v>
      </c>
      <c r="E712" s="34" t="s">
        <v>4392</v>
      </c>
      <c r="F712" s="32" t="s">
        <v>4393</v>
      </c>
      <c r="G712" s="33" t="s">
        <v>4394</v>
      </c>
      <c r="H712" s="32" t="s">
        <v>2414</v>
      </c>
      <c r="I712" s="32" t="s">
        <v>2671</v>
      </c>
      <c r="J712" s="33" t="s">
        <v>2365</v>
      </c>
      <c r="K712" s="32">
        <v>9</v>
      </c>
      <c r="L712" s="35"/>
    </row>
    <row r="713" spans="1:12" ht="26.25" hidden="1" thickBot="1" x14ac:dyDescent="0.3">
      <c r="A713" s="31" t="s">
        <v>141</v>
      </c>
      <c r="B713" s="32" t="s">
        <v>411</v>
      </c>
      <c r="C713" s="33" t="s">
        <v>2369</v>
      </c>
      <c r="D713" s="33" t="s">
        <v>4395</v>
      </c>
      <c r="E713" s="34" t="s">
        <v>4396</v>
      </c>
      <c r="F713" s="32" t="s">
        <v>4397</v>
      </c>
      <c r="G713" s="33" t="s">
        <v>4398</v>
      </c>
      <c r="H713" s="32" t="s">
        <v>2414</v>
      </c>
      <c r="I713" s="32" t="s">
        <v>2671</v>
      </c>
      <c r="J713" s="33" t="s">
        <v>2365</v>
      </c>
      <c r="K713" s="32">
        <v>10</v>
      </c>
      <c r="L713" s="35"/>
    </row>
    <row r="714" spans="1:12" ht="26.25" hidden="1" thickBot="1" x14ac:dyDescent="0.3">
      <c r="A714" s="31" t="s">
        <v>141</v>
      </c>
      <c r="B714" s="32" t="s">
        <v>411</v>
      </c>
      <c r="C714" s="33" t="s">
        <v>2369</v>
      </c>
      <c r="D714" s="33" t="s">
        <v>4399</v>
      </c>
      <c r="E714" s="34" t="s">
        <v>4400</v>
      </c>
      <c r="F714" s="32" t="s">
        <v>4401</v>
      </c>
      <c r="G714" s="33" t="s">
        <v>4402</v>
      </c>
      <c r="H714" s="32" t="s">
        <v>2414</v>
      </c>
      <c r="I714" s="32" t="s">
        <v>2671</v>
      </c>
      <c r="J714" s="33" t="s">
        <v>2368</v>
      </c>
      <c r="K714" s="32">
        <v>9</v>
      </c>
      <c r="L714" s="35"/>
    </row>
    <row r="715" spans="1:12" ht="26.25" hidden="1" thickBot="1" x14ac:dyDescent="0.3">
      <c r="A715" s="31" t="s">
        <v>141</v>
      </c>
      <c r="B715" s="32" t="s">
        <v>411</v>
      </c>
      <c r="C715" s="33" t="s">
        <v>2369</v>
      </c>
      <c r="D715" s="33" t="s">
        <v>4403</v>
      </c>
      <c r="E715" s="34" t="s">
        <v>4404</v>
      </c>
      <c r="F715" s="32" t="s">
        <v>4405</v>
      </c>
      <c r="G715" s="33" t="s">
        <v>4406</v>
      </c>
      <c r="H715" s="32" t="s">
        <v>2414</v>
      </c>
      <c r="I715" s="32" t="s">
        <v>2671</v>
      </c>
      <c r="J715" s="33" t="s">
        <v>2368</v>
      </c>
      <c r="K715" s="32">
        <v>5</v>
      </c>
      <c r="L715" s="35"/>
    </row>
    <row r="716" spans="1:12" ht="26.25" hidden="1" thickBot="1" x14ac:dyDescent="0.3">
      <c r="A716" s="31" t="s">
        <v>141</v>
      </c>
      <c r="B716" s="32" t="s">
        <v>411</v>
      </c>
      <c r="C716" s="33" t="s">
        <v>2369</v>
      </c>
      <c r="D716" s="33" t="s">
        <v>4407</v>
      </c>
      <c r="E716" s="34" t="s">
        <v>4408</v>
      </c>
      <c r="F716" s="32" t="s">
        <v>4409</v>
      </c>
      <c r="G716" s="33" t="s">
        <v>4410</v>
      </c>
      <c r="H716" s="32" t="s">
        <v>2414</v>
      </c>
      <c r="I716" s="32" t="s">
        <v>2671</v>
      </c>
      <c r="J716" s="33" t="s">
        <v>2368</v>
      </c>
      <c r="K716" s="32">
        <v>9</v>
      </c>
      <c r="L716" s="35"/>
    </row>
    <row r="717" spans="1:12" ht="26.25" hidden="1" thickBot="1" x14ac:dyDescent="0.3">
      <c r="A717" s="31" t="s">
        <v>141</v>
      </c>
      <c r="B717" s="32" t="s">
        <v>411</v>
      </c>
      <c r="C717" s="33" t="s">
        <v>2369</v>
      </c>
      <c r="D717" s="33" t="s">
        <v>4387</v>
      </c>
      <c r="E717" s="34" t="s">
        <v>4388</v>
      </c>
      <c r="F717" s="32" t="s">
        <v>4389</v>
      </c>
      <c r="G717" s="33" t="s">
        <v>4411</v>
      </c>
      <c r="H717" s="32" t="s">
        <v>2414</v>
      </c>
      <c r="I717" s="32" t="s">
        <v>2671</v>
      </c>
      <c r="J717" s="33" t="s">
        <v>2370</v>
      </c>
      <c r="K717" s="32">
        <v>31</v>
      </c>
      <c r="L717" s="35"/>
    </row>
    <row r="718" spans="1:12" ht="15.75" hidden="1" thickBot="1" x14ac:dyDescent="0.3">
      <c r="A718" s="31" t="s">
        <v>141</v>
      </c>
      <c r="B718" s="32" t="s">
        <v>411</v>
      </c>
      <c r="C718" s="33" t="s">
        <v>2369</v>
      </c>
      <c r="D718" s="33" t="s">
        <v>4412</v>
      </c>
      <c r="E718" s="34" t="s">
        <v>4413</v>
      </c>
      <c r="F718" s="32" t="s">
        <v>4414</v>
      </c>
      <c r="G718" s="33" t="s">
        <v>4415</v>
      </c>
      <c r="H718" s="32" t="s">
        <v>2414</v>
      </c>
      <c r="I718" s="32" t="s">
        <v>2671</v>
      </c>
      <c r="J718" s="33" t="s">
        <v>2367</v>
      </c>
      <c r="K718" s="32">
        <v>8</v>
      </c>
      <c r="L718" s="35"/>
    </row>
    <row r="719" spans="1:12" ht="26.25" hidden="1" thickBot="1" x14ac:dyDescent="0.3">
      <c r="A719" s="31" t="s">
        <v>141</v>
      </c>
      <c r="B719" s="32" t="s">
        <v>411</v>
      </c>
      <c r="C719" s="33" t="s">
        <v>2369</v>
      </c>
      <c r="D719" s="33" t="s">
        <v>4416</v>
      </c>
      <c r="E719" s="34" t="s">
        <v>4417</v>
      </c>
      <c r="F719" s="32" t="s">
        <v>4418</v>
      </c>
      <c r="G719" s="33" t="s">
        <v>4419</v>
      </c>
      <c r="H719" s="32" t="s">
        <v>2414</v>
      </c>
      <c r="I719" s="32" t="s">
        <v>2671</v>
      </c>
      <c r="J719" s="33" t="s">
        <v>2367</v>
      </c>
      <c r="K719" s="32">
        <v>9</v>
      </c>
      <c r="L719" s="35"/>
    </row>
    <row r="720" spans="1:12" ht="26.25" hidden="1" thickBot="1" x14ac:dyDescent="0.3">
      <c r="A720" s="31" t="s">
        <v>141</v>
      </c>
      <c r="B720" s="32" t="s">
        <v>411</v>
      </c>
      <c r="C720" s="33" t="s">
        <v>2369</v>
      </c>
      <c r="D720" s="33" t="s">
        <v>4387</v>
      </c>
      <c r="E720" s="34" t="s">
        <v>4388</v>
      </c>
      <c r="F720" s="32" t="s">
        <v>4389</v>
      </c>
      <c r="G720" s="33" t="s">
        <v>4420</v>
      </c>
      <c r="H720" s="32" t="s">
        <v>2414</v>
      </c>
      <c r="I720" s="32" t="s">
        <v>2671</v>
      </c>
      <c r="J720" s="33" t="s">
        <v>2375</v>
      </c>
      <c r="K720" s="32">
        <v>16</v>
      </c>
      <c r="L720" s="35"/>
    </row>
    <row r="721" spans="1:12" ht="26.25" hidden="1" thickBot="1" x14ac:dyDescent="0.3">
      <c r="A721" s="31" t="s">
        <v>141</v>
      </c>
      <c r="B721" s="32" t="s">
        <v>460</v>
      </c>
      <c r="C721" s="33" t="s">
        <v>2378</v>
      </c>
      <c r="D721" s="33" t="s">
        <v>4421</v>
      </c>
      <c r="E721" s="34" t="s">
        <v>3644</v>
      </c>
      <c r="F721" s="32" t="s">
        <v>4422</v>
      </c>
      <c r="G721" s="33" t="s">
        <v>4423</v>
      </c>
      <c r="H721" s="32" t="s">
        <v>2414</v>
      </c>
      <c r="I721" s="32" t="s">
        <v>2671</v>
      </c>
      <c r="J721" s="33" t="s">
        <v>2370</v>
      </c>
      <c r="K721" s="32">
        <v>6</v>
      </c>
      <c r="L721" s="35"/>
    </row>
    <row r="722" spans="1:12" ht="26.25" hidden="1" thickBot="1" x14ac:dyDescent="0.3">
      <c r="A722" s="31" t="s">
        <v>141</v>
      </c>
      <c r="B722" s="32" t="s">
        <v>460</v>
      </c>
      <c r="C722" s="33" t="s">
        <v>2378</v>
      </c>
      <c r="D722" s="33" t="s">
        <v>4424</v>
      </c>
      <c r="E722" s="34" t="s">
        <v>4425</v>
      </c>
      <c r="F722" s="32" t="s">
        <v>4426</v>
      </c>
      <c r="G722" s="33" t="s">
        <v>4427</v>
      </c>
      <c r="H722" s="32" t="s">
        <v>2414</v>
      </c>
      <c r="I722" s="32" t="s">
        <v>2415</v>
      </c>
      <c r="J722" s="33" t="s">
        <v>2368</v>
      </c>
      <c r="K722" s="32">
        <v>2</v>
      </c>
      <c r="L722" s="35"/>
    </row>
    <row r="723" spans="1:12" ht="26.25" hidden="1" thickBot="1" x14ac:dyDescent="0.3">
      <c r="A723" s="31" t="s">
        <v>141</v>
      </c>
      <c r="B723" s="32" t="s">
        <v>460</v>
      </c>
      <c r="C723" s="33" t="s">
        <v>2378</v>
      </c>
      <c r="D723" s="33" t="s">
        <v>4428</v>
      </c>
      <c r="E723" s="34" t="s">
        <v>4429</v>
      </c>
      <c r="F723" s="32" t="s">
        <v>4430</v>
      </c>
      <c r="G723" s="33" t="s">
        <v>4431</v>
      </c>
      <c r="H723" s="32" t="s">
        <v>2414</v>
      </c>
      <c r="I723" s="32" t="s">
        <v>2671</v>
      </c>
      <c r="J723" s="33" t="s">
        <v>2368</v>
      </c>
      <c r="K723" s="32">
        <v>3</v>
      </c>
      <c r="L723" s="35"/>
    </row>
    <row r="724" spans="1:12" ht="15.75" hidden="1" thickBot="1" x14ac:dyDescent="0.3">
      <c r="A724" s="31" t="s">
        <v>141</v>
      </c>
      <c r="B724" s="32" t="s">
        <v>460</v>
      </c>
      <c r="C724" s="33" t="s">
        <v>2378</v>
      </c>
      <c r="D724" s="33" t="s">
        <v>4432</v>
      </c>
      <c r="E724" s="34" t="s">
        <v>4433</v>
      </c>
      <c r="F724" s="32" t="s">
        <v>4434</v>
      </c>
      <c r="G724" s="33" t="s">
        <v>4435</v>
      </c>
      <c r="H724" s="32" t="s">
        <v>2414</v>
      </c>
      <c r="I724" s="32" t="s">
        <v>2671</v>
      </c>
      <c r="J724" s="33" t="s">
        <v>2368</v>
      </c>
      <c r="K724" s="32">
        <v>4</v>
      </c>
      <c r="L724" s="35"/>
    </row>
    <row r="725" spans="1:12" ht="26.25" hidden="1" thickBot="1" x14ac:dyDescent="0.3">
      <c r="A725" s="31" t="s">
        <v>141</v>
      </c>
      <c r="B725" s="32" t="s">
        <v>460</v>
      </c>
      <c r="C725" s="33" t="s">
        <v>2378</v>
      </c>
      <c r="D725" s="33" t="s">
        <v>4436</v>
      </c>
      <c r="E725" s="34" t="s">
        <v>3825</v>
      </c>
      <c r="F725" s="32" t="s">
        <v>4437</v>
      </c>
      <c r="G725" s="33" t="s">
        <v>4438</v>
      </c>
      <c r="H725" s="32" t="s">
        <v>2414</v>
      </c>
      <c r="I725" s="32" t="s">
        <v>2415</v>
      </c>
      <c r="J725" s="33" t="s">
        <v>2368</v>
      </c>
      <c r="K725" s="32">
        <v>26</v>
      </c>
      <c r="L725" s="35"/>
    </row>
    <row r="726" spans="1:12" ht="15.75" hidden="1" thickBot="1" x14ac:dyDescent="0.3">
      <c r="A726" s="31" t="s">
        <v>141</v>
      </c>
      <c r="B726" s="32" t="s">
        <v>534</v>
      </c>
      <c r="C726" s="33" t="s">
        <v>2369</v>
      </c>
      <c r="D726" s="33" t="s">
        <v>4439</v>
      </c>
      <c r="E726" s="34" t="s">
        <v>4440</v>
      </c>
      <c r="F726" s="32" t="s">
        <v>4441</v>
      </c>
      <c r="G726" s="33" t="s">
        <v>4442</v>
      </c>
      <c r="H726" s="32" t="s">
        <v>2414</v>
      </c>
      <c r="I726" s="32" t="s">
        <v>2415</v>
      </c>
      <c r="J726" s="33" t="s">
        <v>2370</v>
      </c>
      <c r="K726" s="32">
        <v>15</v>
      </c>
      <c r="L726" s="35"/>
    </row>
    <row r="727" spans="1:12" ht="15.75" hidden="1" thickBot="1" x14ac:dyDescent="0.3">
      <c r="A727" s="31" t="s">
        <v>141</v>
      </c>
      <c r="B727" s="32" t="s">
        <v>534</v>
      </c>
      <c r="C727" s="33" t="s">
        <v>2369</v>
      </c>
      <c r="D727" s="33" t="s">
        <v>4439</v>
      </c>
      <c r="E727" s="34" t="s">
        <v>4440</v>
      </c>
      <c r="F727" s="32" t="s">
        <v>4441</v>
      </c>
      <c r="G727" s="33" t="s">
        <v>4443</v>
      </c>
      <c r="H727" s="32" t="s">
        <v>2414</v>
      </c>
      <c r="I727" s="32" t="s">
        <v>2415</v>
      </c>
      <c r="J727" s="33" t="s">
        <v>2373</v>
      </c>
      <c r="K727" s="32">
        <v>40</v>
      </c>
      <c r="L727" s="35"/>
    </row>
    <row r="728" spans="1:12" ht="15.75" hidden="1" thickBot="1" x14ac:dyDescent="0.3">
      <c r="A728" s="31" t="s">
        <v>141</v>
      </c>
      <c r="B728" s="32" t="s">
        <v>534</v>
      </c>
      <c r="C728" s="33" t="s">
        <v>2369</v>
      </c>
      <c r="D728" s="33" t="s">
        <v>4439</v>
      </c>
      <c r="E728" s="34" t="s">
        <v>4440</v>
      </c>
      <c r="F728" s="32" t="s">
        <v>4441</v>
      </c>
      <c r="G728" s="33" t="s">
        <v>4444</v>
      </c>
      <c r="H728" s="32" t="s">
        <v>2414</v>
      </c>
      <c r="I728" s="32" t="s">
        <v>2415</v>
      </c>
      <c r="J728" s="33" t="s">
        <v>2365</v>
      </c>
      <c r="K728" s="32">
        <v>10</v>
      </c>
      <c r="L728" s="35"/>
    </row>
    <row r="729" spans="1:12" ht="15.75" hidden="1" thickBot="1" x14ac:dyDescent="0.3">
      <c r="A729" s="31" t="s">
        <v>141</v>
      </c>
      <c r="B729" s="32" t="s">
        <v>534</v>
      </c>
      <c r="C729" s="33" t="s">
        <v>2369</v>
      </c>
      <c r="D729" s="33" t="s">
        <v>4439</v>
      </c>
      <c r="E729" s="34" t="s">
        <v>4440</v>
      </c>
      <c r="F729" s="32" t="s">
        <v>4441</v>
      </c>
      <c r="G729" s="33" t="s">
        <v>4445</v>
      </c>
      <c r="H729" s="32" t="s">
        <v>2414</v>
      </c>
      <c r="I729" s="32" t="s">
        <v>2415</v>
      </c>
      <c r="J729" s="33" t="s">
        <v>2368</v>
      </c>
      <c r="K729" s="32">
        <v>54</v>
      </c>
      <c r="L729" s="35"/>
    </row>
    <row r="730" spans="1:12" ht="15.75" hidden="1" thickBot="1" x14ac:dyDescent="0.3">
      <c r="A730" s="31" t="s">
        <v>141</v>
      </c>
      <c r="B730" s="32" t="s">
        <v>534</v>
      </c>
      <c r="C730" s="33" t="s">
        <v>2369</v>
      </c>
      <c r="D730" s="33" t="s">
        <v>4439</v>
      </c>
      <c r="E730" s="34" t="s">
        <v>4440</v>
      </c>
      <c r="F730" s="32" t="s">
        <v>4441</v>
      </c>
      <c r="G730" s="33" t="s">
        <v>4446</v>
      </c>
      <c r="H730" s="32" t="s">
        <v>2414</v>
      </c>
      <c r="I730" s="32" t="s">
        <v>2671</v>
      </c>
      <c r="J730" s="33" t="s">
        <v>2370</v>
      </c>
      <c r="K730" s="32">
        <v>14</v>
      </c>
      <c r="L730" s="35"/>
    </row>
    <row r="731" spans="1:12" ht="15.75" hidden="1" thickBot="1" x14ac:dyDescent="0.3">
      <c r="A731" s="31" t="s">
        <v>141</v>
      </c>
      <c r="B731" s="32" t="s">
        <v>534</v>
      </c>
      <c r="C731" s="33" t="s">
        <v>2369</v>
      </c>
      <c r="D731" s="33" t="s">
        <v>4439</v>
      </c>
      <c r="E731" s="34" t="s">
        <v>4440</v>
      </c>
      <c r="F731" s="32" t="s">
        <v>4441</v>
      </c>
      <c r="G731" s="33" t="s">
        <v>4447</v>
      </c>
      <c r="H731" s="32" t="s">
        <v>2414</v>
      </c>
      <c r="I731" s="32" t="s">
        <v>2415</v>
      </c>
      <c r="J731" s="33" t="s">
        <v>2367</v>
      </c>
      <c r="K731" s="32">
        <v>12</v>
      </c>
      <c r="L731" s="35"/>
    </row>
    <row r="732" spans="1:12" ht="15.75" hidden="1" thickBot="1" x14ac:dyDescent="0.3">
      <c r="A732" s="31" t="s">
        <v>141</v>
      </c>
      <c r="B732" s="32" t="s">
        <v>534</v>
      </c>
      <c r="C732" s="33" t="s">
        <v>2369</v>
      </c>
      <c r="D732" s="33" t="s">
        <v>4439</v>
      </c>
      <c r="E732" s="34" t="s">
        <v>4440</v>
      </c>
      <c r="F732" s="32" t="s">
        <v>4441</v>
      </c>
      <c r="G732" s="33" t="s">
        <v>4448</v>
      </c>
      <c r="H732" s="32" t="s">
        <v>2414</v>
      </c>
      <c r="I732" s="32" t="s">
        <v>2415</v>
      </c>
      <c r="J732" s="33" t="s">
        <v>2375</v>
      </c>
      <c r="K732" s="32">
        <v>48</v>
      </c>
      <c r="L732" s="35"/>
    </row>
    <row r="733" spans="1:12" ht="15.75" hidden="1" thickBot="1" x14ac:dyDescent="0.3">
      <c r="A733" s="31" t="s">
        <v>141</v>
      </c>
      <c r="B733" s="32" t="s">
        <v>534</v>
      </c>
      <c r="C733" s="33" t="s">
        <v>2369</v>
      </c>
      <c r="D733" s="33" t="s">
        <v>4439</v>
      </c>
      <c r="E733" s="34" t="s">
        <v>4440</v>
      </c>
      <c r="F733" s="32" t="s">
        <v>4441</v>
      </c>
      <c r="G733" s="33" t="s">
        <v>4449</v>
      </c>
      <c r="H733" s="32" t="s">
        <v>2414</v>
      </c>
      <c r="I733" s="32" t="s">
        <v>2671</v>
      </c>
      <c r="J733" s="33" t="s">
        <v>2373</v>
      </c>
      <c r="K733" s="32">
        <v>52</v>
      </c>
      <c r="L733" s="35"/>
    </row>
    <row r="734" spans="1:12" ht="15.75" hidden="1" thickBot="1" x14ac:dyDescent="0.3">
      <c r="A734" s="31" t="s">
        <v>141</v>
      </c>
      <c r="B734" s="32" t="s">
        <v>176</v>
      </c>
      <c r="C734" s="33" t="s">
        <v>2378</v>
      </c>
      <c r="D734" s="33" t="s">
        <v>4450</v>
      </c>
      <c r="E734" s="34" t="s">
        <v>2288</v>
      </c>
      <c r="F734" s="32" t="s">
        <v>4451</v>
      </c>
      <c r="G734" s="33" t="s">
        <v>4452</v>
      </c>
      <c r="H734" s="32" t="s">
        <v>2414</v>
      </c>
      <c r="I734" s="32" t="s">
        <v>2671</v>
      </c>
      <c r="J734" s="33" t="s">
        <v>2370</v>
      </c>
      <c r="K734" s="32">
        <v>15</v>
      </c>
      <c r="L734" s="36" t="s">
        <v>2386</v>
      </c>
    </row>
    <row r="735" spans="1:12" ht="15.75" hidden="1" thickBot="1" x14ac:dyDescent="0.3">
      <c r="A735" s="31" t="s">
        <v>141</v>
      </c>
      <c r="B735" s="32" t="s">
        <v>176</v>
      </c>
      <c r="C735" s="33" t="s">
        <v>2378</v>
      </c>
      <c r="D735" s="33" t="s">
        <v>4453</v>
      </c>
      <c r="E735" s="34" t="s">
        <v>4454</v>
      </c>
      <c r="F735" s="32" t="s">
        <v>4455</v>
      </c>
      <c r="G735" s="33" t="s">
        <v>4456</v>
      </c>
      <c r="H735" s="32" t="s">
        <v>2414</v>
      </c>
      <c r="I735" s="32" t="s">
        <v>2415</v>
      </c>
      <c r="J735" s="33" t="s">
        <v>2368</v>
      </c>
      <c r="K735" s="32">
        <v>23</v>
      </c>
      <c r="L735" s="35"/>
    </row>
    <row r="736" spans="1:12" ht="15.75" hidden="1" thickBot="1" x14ac:dyDescent="0.3">
      <c r="A736" s="31" t="s">
        <v>141</v>
      </c>
      <c r="B736" s="32" t="s">
        <v>176</v>
      </c>
      <c r="C736" s="33" t="s">
        <v>2378</v>
      </c>
      <c r="D736" s="33" t="s">
        <v>4457</v>
      </c>
      <c r="E736" s="34" t="s">
        <v>2287</v>
      </c>
      <c r="F736" s="32" t="s">
        <v>4458</v>
      </c>
      <c r="G736" s="33" t="s">
        <v>4459</v>
      </c>
      <c r="H736" s="32" t="s">
        <v>2414</v>
      </c>
      <c r="I736" s="32" t="s">
        <v>2671</v>
      </c>
      <c r="J736" s="33" t="s">
        <v>2368</v>
      </c>
      <c r="K736" s="32">
        <v>13</v>
      </c>
      <c r="L736" s="35"/>
    </row>
    <row r="737" spans="1:12" ht="15.75" hidden="1" thickBot="1" x14ac:dyDescent="0.3">
      <c r="A737" s="31" t="s">
        <v>141</v>
      </c>
      <c r="B737" s="32" t="s">
        <v>4460</v>
      </c>
      <c r="C737" s="33" t="s">
        <v>2378</v>
      </c>
      <c r="D737" s="33" t="s">
        <v>4461</v>
      </c>
      <c r="E737" s="34" t="s">
        <v>4462</v>
      </c>
      <c r="F737" s="32" t="s">
        <v>4463</v>
      </c>
      <c r="G737" s="33" t="s">
        <v>4464</v>
      </c>
      <c r="H737" s="32" t="s">
        <v>2414</v>
      </c>
      <c r="I737" s="32" t="s">
        <v>2671</v>
      </c>
      <c r="J737" s="33" t="s">
        <v>2370</v>
      </c>
      <c r="K737" s="32">
        <v>7</v>
      </c>
      <c r="L737" s="35"/>
    </row>
    <row r="738" spans="1:12" ht="15.75" hidden="1" thickBot="1" x14ac:dyDescent="0.3">
      <c r="A738" s="31" t="s">
        <v>141</v>
      </c>
      <c r="B738" s="32" t="s">
        <v>4460</v>
      </c>
      <c r="C738" s="33" t="s">
        <v>2378</v>
      </c>
      <c r="D738" s="33" t="s">
        <v>4465</v>
      </c>
      <c r="E738" s="34" t="s">
        <v>4466</v>
      </c>
      <c r="F738" s="32" t="s">
        <v>4467</v>
      </c>
      <c r="G738" s="33" t="s">
        <v>4468</v>
      </c>
      <c r="H738" s="32" t="s">
        <v>2414</v>
      </c>
      <c r="I738" s="32" t="s">
        <v>2671</v>
      </c>
      <c r="J738" s="33" t="s">
        <v>2365</v>
      </c>
      <c r="K738" s="32">
        <v>10</v>
      </c>
      <c r="L738" s="35"/>
    </row>
    <row r="739" spans="1:12" ht="15.75" hidden="1" thickBot="1" x14ac:dyDescent="0.3">
      <c r="A739" s="31" t="s">
        <v>141</v>
      </c>
      <c r="B739" s="32" t="s">
        <v>4460</v>
      </c>
      <c r="C739" s="33" t="s">
        <v>2378</v>
      </c>
      <c r="D739" s="33" t="s">
        <v>4469</v>
      </c>
      <c r="E739" s="34" t="s">
        <v>4470</v>
      </c>
      <c r="F739" s="32" t="s">
        <v>4471</v>
      </c>
      <c r="G739" s="33" t="s">
        <v>4472</v>
      </c>
      <c r="H739" s="32" t="s">
        <v>2414</v>
      </c>
      <c r="I739" s="32" t="s">
        <v>2671</v>
      </c>
      <c r="J739" s="33" t="s">
        <v>2368</v>
      </c>
      <c r="K739" s="32">
        <v>8</v>
      </c>
      <c r="L739" s="35"/>
    </row>
    <row r="740" spans="1:12" ht="15.75" hidden="1" thickBot="1" x14ac:dyDescent="0.3">
      <c r="A740" s="31" t="s">
        <v>141</v>
      </c>
      <c r="B740" s="32" t="s">
        <v>4460</v>
      </c>
      <c r="C740" s="33" t="s">
        <v>2378</v>
      </c>
      <c r="D740" s="33" t="s">
        <v>4473</v>
      </c>
      <c r="E740" s="34" t="s">
        <v>4474</v>
      </c>
      <c r="F740" s="32" t="s">
        <v>4475</v>
      </c>
      <c r="G740" s="33" t="s">
        <v>4476</v>
      </c>
      <c r="H740" s="32" t="s">
        <v>2414</v>
      </c>
      <c r="I740" s="32" t="s">
        <v>2671</v>
      </c>
      <c r="J740" s="33" t="s">
        <v>2368</v>
      </c>
      <c r="K740" s="32">
        <v>21</v>
      </c>
      <c r="L740" s="35"/>
    </row>
    <row r="741" spans="1:12" ht="15.75" hidden="1" thickBot="1" x14ac:dyDescent="0.3">
      <c r="A741" s="31" t="s">
        <v>141</v>
      </c>
      <c r="B741" s="32" t="s">
        <v>4460</v>
      </c>
      <c r="C741" s="33" t="s">
        <v>2378</v>
      </c>
      <c r="D741" s="33" t="s">
        <v>4477</v>
      </c>
      <c r="E741" s="34" t="s">
        <v>4478</v>
      </c>
      <c r="F741" s="32" t="s">
        <v>4479</v>
      </c>
      <c r="G741" s="33" t="s">
        <v>4480</v>
      </c>
      <c r="H741" s="32" t="s">
        <v>2414</v>
      </c>
      <c r="I741" s="32" t="s">
        <v>2671</v>
      </c>
      <c r="J741" s="33" t="s">
        <v>2375</v>
      </c>
      <c r="K741" s="32">
        <v>17</v>
      </c>
      <c r="L741" s="35"/>
    </row>
    <row r="742" spans="1:12" ht="15.75" hidden="1" thickBot="1" x14ac:dyDescent="0.3">
      <c r="A742" s="31" t="s">
        <v>141</v>
      </c>
      <c r="B742" s="32" t="s">
        <v>2291</v>
      </c>
      <c r="C742" s="33" t="s">
        <v>2378</v>
      </c>
      <c r="D742" s="33" t="s">
        <v>4481</v>
      </c>
      <c r="E742" s="34" t="s">
        <v>4482</v>
      </c>
      <c r="F742" s="32" t="s">
        <v>4483</v>
      </c>
      <c r="G742" s="33" t="s">
        <v>4484</v>
      </c>
      <c r="H742" s="32" t="s">
        <v>2414</v>
      </c>
      <c r="I742" s="32" t="s">
        <v>2671</v>
      </c>
      <c r="J742" s="33" t="s">
        <v>2370</v>
      </c>
      <c r="K742" s="32">
        <v>5</v>
      </c>
      <c r="L742" s="35"/>
    </row>
    <row r="743" spans="1:12" ht="15.75" hidden="1" thickBot="1" x14ac:dyDescent="0.3">
      <c r="A743" s="31" t="s">
        <v>141</v>
      </c>
      <c r="B743" s="32" t="s">
        <v>2291</v>
      </c>
      <c r="C743" s="33" t="s">
        <v>2378</v>
      </c>
      <c r="D743" s="33" t="s">
        <v>4485</v>
      </c>
      <c r="E743" s="34" t="s">
        <v>4486</v>
      </c>
      <c r="F743" s="32" t="s">
        <v>4487</v>
      </c>
      <c r="G743" s="33" t="s">
        <v>4488</v>
      </c>
      <c r="H743" s="32" t="s">
        <v>2414</v>
      </c>
      <c r="I743" s="32" t="s">
        <v>2671</v>
      </c>
      <c r="J743" s="33" t="s">
        <v>2370</v>
      </c>
      <c r="K743" s="32">
        <v>9</v>
      </c>
      <c r="L743" s="35"/>
    </row>
    <row r="744" spans="1:12" ht="26.25" hidden="1" thickBot="1" x14ac:dyDescent="0.3">
      <c r="A744" s="31" t="s">
        <v>141</v>
      </c>
      <c r="B744" s="32" t="s">
        <v>2291</v>
      </c>
      <c r="C744" s="33" t="s">
        <v>2378</v>
      </c>
      <c r="D744" s="33" t="s">
        <v>4489</v>
      </c>
      <c r="E744" s="34" t="s">
        <v>2292</v>
      </c>
      <c r="F744" s="32" t="s">
        <v>4490</v>
      </c>
      <c r="G744" s="33" t="s">
        <v>4491</v>
      </c>
      <c r="H744" s="32" t="s">
        <v>2414</v>
      </c>
      <c r="I744" s="32" t="s">
        <v>2671</v>
      </c>
      <c r="J744" s="33" t="s">
        <v>2368</v>
      </c>
      <c r="K744" s="32">
        <v>14</v>
      </c>
      <c r="L744" s="35"/>
    </row>
    <row r="745" spans="1:12" ht="15.75" hidden="1" thickBot="1" x14ac:dyDescent="0.3">
      <c r="A745" s="31" t="s">
        <v>141</v>
      </c>
      <c r="B745" s="32" t="s">
        <v>2291</v>
      </c>
      <c r="C745" s="33" t="s">
        <v>2378</v>
      </c>
      <c r="D745" s="33" t="s">
        <v>4492</v>
      </c>
      <c r="E745" s="34" t="s">
        <v>2276</v>
      </c>
      <c r="F745" s="32" t="s">
        <v>4493</v>
      </c>
      <c r="G745" s="33" t="s">
        <v>4494</v>
      </c>
      <c r="H745" s="32" t="s">
        <v>2414</v>
      </c>
      <c r="I745" s="32" t="s">
        <v>2671</v>
      </c>
      <c r="J745" s="33" t="s">
        <v>2373</v>
      </c>
      <c r="K745" s="32">
        <v>18</v>
      </c>
      <c r="L745" s="35"/>
    </row>
    <row r="746" spans="1:12" ht="15.75" hidden="1" thickBot="1" x14ac:dyDescent="0.3">
      <c r="A746" s="31" t="s">
        <v>141</v>
      </c>
      <c r="B746" s="32" t="s">
        <v>2291</v>
      </c>
      <c r="C746" s="33" t="s">
        <v>2378</v>
      </c>
      <c r="D746" s="33" t="s">
        <v>4495</v>
      </c>
      <c r="E746" s="34" t="s">
        <v>4496</v>
      </c>
      <c r="F746" s="32" t="s">
        <v>4497</v>
      </c>
      <c r="G746" s="33" t="s">
        <v>4498</v>
      </c>
      <c r="H746" s="32" t="s">
        <v>2414</v>
      </c>
      <c r="I746" s="32" t="s">
        <v>2671</v>
      </c>
      <c r="J746" s="33" t="s">
        <v>2367</v>
      </c>
      <c r="K746" s="32">
        <v>6</v>
      </c>
      <c r="L746" s="35"/>
    </row>
    <row r="747" spans="1:12" ht="15.75" hidden="1" thickBot="1" x14ac:dyDescent="0.3">
      <c r="A747" s="31" t="s">
        <v>141</v>
      </c>
      <c r="B747" s="32" t="s">
        <v>2291</v>
      </c>
      <c r="C747" s="33" t="s">
        <v>2378</v>
      </c>
      <c r="D747" s="33" t="s">
        <v>4485</v>
      </c>
      <c r="E747" s="34" t="s">
        <v>4486</v>
      </c>
      <c r="F747" s="32" t="s">
        <v>4487</v>
      </c>
      <c r="G747" s="33" t="s">
        <v>4499</v>
      </c>
      <c r="H747" s="32" t="s">
        <v>2414</v>
      </c>
      <c r="I747" s="32" t="s">
        <v>2671</v>
      </c>
      <c r="J747" s="33" t="s">
        <v>2365</v>
      </c>
      <c r="K747" s="32">
        <v>11</v>
      </c>
      <c r="L747" s="35"/>
    </row>
    <row r="748" spans="1:12" ht="15.75" hidden="1" thickBot="1" x14ac:dyDescent="0.3">
      <c r="A748" s="31" t="s">
        <v>141</v>
      </c>
      <c r="B748" s="32" t="s">
        <v>2291</v>
      </c>
      <c r="C748" s="33" t="s">
        <v>2378</v>
      </c>
      <c r="D748" s="33" t="s">
        <v>4485</v>
      </c>
      <c r="E748" s="34" t="s">
        <v>4486</v>
      </c>
      <c r="F748" s="32" t="s">
        <v>4487</v>
      </c>
      <c r="G748" s="33" t="s">
        <v>4500</v>
      </c>
      <c r="H748" s="32" t="s">
        <v>2414</v>
      </c>
      <c r="I748" s="32" t="s">
        <v>2671</v>
      </c>
      <c r="J748" s="33" t="s">
        <v>2368</v>
      </c>
      <c r="K748" s="32">
        <v>16</v>
      </c>
      <c r="L748" s="35"/>
    </row>
    <row r="749" spans="1:12" ht="26.25" hidden="1" thickBot="1" x14ac:dyDescent="0.3">
      <c r="A749" s="31" t="s">
        <v>156</v>
      </c>
      <c r="B749" s="32" t="s">
        <v>1743</v>
      </c>
      <c r="C749" s="33" t="s">
        <v>2378</v>
      </c>
      <c r="D749" s="33" t="s">
        <v>4501</v>
      </c>
      <c r="E749" s="34" t="s">
        <v>4502</v>
      </c>
      <c r="F749" s="32" t="s">
        <v>4503</v>
      </c>
      <c r="G749" s="33" t="s">
        <v>4504</v>
      </c>
      <c r="H749" s="32" t="s">
        <v>2414</v>
      </c>
      <c r="I749" s="32" t="s">
        <v>2415</v>
      </c>
      <c r="J749" s="33" t="s">
        <v>2370</v>
      </c>
      <c r="K749" s="32">
        <v>11</v>
      </c>
      <c r="L749" s="35"/>
    </row>
    <row r="750" spans="1:12" ht="26.25" hidden="1" thickBot="1" x14ac:dyDescent="0.3">
      <c r="A750" s="31" t="s">
        <v>156</v>
      </c>
      <c r="B750" s="32" t="s">
        <v>1743</v>
      </c>
      <c r="C750" s="33" t="s">
        <v>2378</v>
      </c>
      <c r="D750" s="33" t="s">
        <v>4501</v>
      </c>
      <c r="E750" s="34" t="s">
        <v>4502</v>
      </c>
      <c r="F750" s="32" t="s">
        <v>4503</v>
      </c>
      <c r="G750" s="33" t="s">
        <v>4505</v>
      </c>
      <c r="H750" s="32" t="s">
        <v>2414</v>
      </c>
      <c r="I750" s="32" t="s">
        <v>2415</v>
      </c>
      <c r="J750" s="33" t="s">
        <v>2373</v>
      </c>
      <c r="K750" s="32">
        <v>36</v>
      </c>
      <c r="L750" s="35"/>
    </row>
    <row r="751" spans="1:12" ht="26.25" hidden="1" thickBot="1" x14ac:dyDescent="0.3">
      <c r="A751" s="31" t="s">
        <v>156</v>
      </c>
      <c r="B751" s="32" t="s">
        <v>1743</v>
      </c>
      <c r="C751" s="33" t="s">
        <v>2378</v>
      </c>
      <c r="D751" s="33" t="s">
        <v>4501</v>
      </c>
      <c r="E751" s="34" t="s">
        <v>4502</v>
      </c>
      <c r="F751" s="32" t="s">
        <v>4503</v>
      </c>
      <c r="G751" s="33" t="s">
        <v>4506</v>
      </c>
      <c r="H751" s="32" t="s">
        <v>2414</v>
      </c>
      <c r="I751" s="32" t="s">
        <v>2415</v>
      </c>
      <c r="J751" s="33" t="s">
        <v>2368</v>
      </c>
      <c r="K751" s="32">
        <v>27</v>
      </c>
      <c r="L751" s="36" t="s">
        <v>4507</v>
      </c>
    </row>
    <row r="752" spans="1:12" ht="26.25" hidden="1" thickBot="1" x14ac:dyDescent="0.3">
      <c r="A752" s="31" t="s">
        <v>156</v>
      </c>
      <c r="B752" s="32" t="s">
        <v>1743</v>
      </c>
      <c r="C752" s="33" t="s">
        <v>2378</v>
      </c>
      <c r="D752" s="33" t="s">
        <v>4508</v>
      </c>
      <c r="E752" s="34" t="s">
        <v>2295</v>
      </c>
      <c r="F752" s="32" t="s">
        <v>4509</v>
      </c>
      <c r="G752" s="33" t="s">
        <v>4510</v>
      </c>
      <c r="H752" s="32" t="s">
        <v>2475</v>
      </c>
      <c r="I752" s="32" t="s">
        <v>2415</v>
      </c>
      <c r="J752" s="33" t="s">
        <v>2373</v>
      </c>
      <c r="K752" s="32">
        <v>17</v>
      </c>
      <c r="L752" s="36" t="s">
        <v>4511</v>
      </c>
    </row>
    <row r="753" spans="1:12" ht="26.25" hidden="1" thickBot="1" x14ac:dyDescent="0.3">
      <c r="A753" s="31" t="s">
        <v>156</v>
      </c>
      <c r="B753" s="32" t="s">
        <v>1743</v>
      </c>
      <c r="C753" s="33" t="s">
        <v>2378</v>
      </c>
      <c r="D753" s="33" t="s">
        <v>4512</v>
      </c>
      <c r="E753" s="34" t="s">
        <v>4513</v>
      </c>
      <c r="F753" s="32" t="s">
        <v>4514</v>
      </c>
      <c r="G753" s="33" t="s">
        <v>4515</v>
      </c>
      <c r="H753" s="32" t="s">
        <v>2475</v>
      </c>
      <c r="I753" s="32" t="s">
        <v>2415</v>
      </c>
      <c r="J753" s="33" t="s">
        <v>2373</v>
      </c>
      <c r="K753" s="32">
        <v>16</v>
      </c>
      <c r="L753" s="36" t="s">
        <v>4513</v>
      </c>
    </row>
    <row r="754" spans="1:12" ht="26.25" hidden="1" thickBot="1" x14ac:dyDescent="0.3">
      <c r="A754" s="31" t="s">
        <v>156</v>
      </c>
      <c r="B754" s="32" t="s">
        <v>1977</v>
      </c>
      <c r="C754" s="33" t="s">
        <v>2378</v>
      </c>
      <c r="D754" s="33" t="s">
        <v>4516</v>
      </c>
      <c r="E754" s="34" t="s">
        <v>4517</v>
      </c>
      <c r="F754" s="32" t="s">
        <v>4518</v>
      </c>
      <c r="G754" s="33" t="s">
        <v>4519</v>
      </c>
      <c r="H754" s="32" t="s">
        <v>2414</v>
      </c>
      <c r="I754" s="32" t="s">
        <v>2671</v>
      </c>
      <c r="J754" s="33" t="s">
        <v>2368</v>
      </c>
      <c r="K754" s="32">
        <v>17</v>
      </c>
      <c r="L754" s="35"/>
    </row>
    <row r="755" spans="1:12" ht="26.25" hidden="1" thickBot="1" x14ac:dyDescent="0.3">
      <c r="A755" s="31" t="s">
        <v>156</v>
      </c>
      <c r="B755" s="32" t="s">
        <v>470</v>
      </c>
      <c r="C755" s="33" t="s">
        <v>2378</v>
      </c>
      <c r="D755" s="33" t="s">
        <v>4520</v>
      </c>
      <c r="E755" s="34" t="s">
        <v>4521</v>
      </c>
      <c r="F755" s="32" t="s">
        <v>4522</v>
      </c>
      <c r="G755" s="33" t="s">
        <v>4523</v>
      </c>
      <c r="H755" s="32" t="s">
        <v>2414</v>
      </c>
      <c r="I755" s="32" t="s">
        <v>2415</v>
      </c>
      <c r="J755" s="33" t="s">
        <v>2373</v>
      </c>
      <c r="K755" s="32">
        <v>17</v>
      </c>
      <c r="L755" s="35"/>
    </row>
    <row r="756" spans="1:12" ht="26.25" hidden="1" thickBot="1" x14ac:dyDescent="0.3">
      <c r="A756" s="31" t="s">
        <v>156</v>
      </c>
      <c r="B756" s="32" t="s">
        <v>470</v>
      </c>
      <c r="C756" s="33" t="s">
        <v>2378</v>
      </c>
      <c r="D756" s="33" t="s">
        <v>4524</v>
      </c>
      <c r="E756" s="34" t="s">
        <v>2293</v>
      </c>
      <c r="F756" s="32" t="s">
        <v>4525</v>
      </c>
      <c r="G756" s="33" t="s">
        <v>4526</v>
      </c>
      <c r="H756" s="32" t="s">
        <v>2414</v>
      </c>
      <c r="I756" s="32" t="s">
        <v>2415</v>
      </c>
      <c r="J756" s="33" t="s">
        <v>2375</v>
      </c>
      <c r="K756" s="32">
        <v>19</v>
      </c>
      <c r="L756" s="35"/>
    </row>
    <row r="757" spans="1:12" ht="26.25" hidden="1" thickBot="1" x14ac:dyDescent="0.3">
      <c r="A757" s="31" t="s">
        <v>156</v>
      </c>
      <c r="B757" s="32" t="s">
        <v>833</v>
      </c>
      <c r="C757" s="33" t="s">
        <v>2378</v>
      </c>
      <c r="D757" s="33" t="s">
        <v>4527</v>
      </c>
      <c r="E757" s="34" t="s">
        <v>4528</v>
      </c>
      <c r="F757" s="32" t="s">
        <v>4529</v>
      </c>
      <c r="G757" s="33" t="s">
        <v>4530</v>
      </c>
      <c r="H757" s="32" t="s">
        <v>2414</v>
      </c>
      <c r="I757" s="32" t="s">
        <v>2415</v>
      </c>
      <c r="J757" s="33" t="s">
        <v>2370</v>
      </c>
      <c r="K757" s="32">
        <v>20</v>
      </c>
      <c r="L757" s="35"/>
    </row>
    <row r="758" spans="1:12" ht="26.25" hidden="1" thickBot="1" x14ac:dyDescent="0.3">
      <c r="A758" s="31" t="s">
        <v>156</v>
      </c>
      <c r="B758" s="32" t="s">
        <v>833</v>
      </c>
      <c r="C758" s="33" t="s">
        <v>2378</v>
      </c>
      <c r="D758" s="33" t="s">
        <v>4531</v>
      </c>
      <c r="E758" s="34" t="s">
        <v>4532</v>
      </c>
      <c r="F758" s="32" t="s">
        <v>4533</v>
      </c>
      <c r="G758" s="33" t="s">
        <v>4534</v>
      </c>
      <c r="H758" s="32" t="s">
        <v>2414</v>
      </c>
      <c r="I758" s="32" t="s">
        <v>2671</v>
      </c>
      <c r="J758" s="33" t="s">
        <v>2373</v>
      </c>
      <c r="K758" s="32">
        <v>36</v>
      </c>
      <c r="L758" s="35"/>
    </row>
    <row r="759" spans="1:12" ht="26.25" hidden="1" thickBot="1" x14ac:dyDescent="0.3">
      <c r="A759" s="31" t="s">
        <v>156</v>
      </c>
      <c r="B759" s="32" t="s">
        <v>833</v>
      </c>
      <c r="C759" s="33" t="s">
        <v>2378</v>
      </c>
      <c r="D759" s="33" t="s">
        <v>4531</v>
      </c>
      <c r="E759" s="34" t="s">
        <v>4532</v>
      </c>
      <c r="F759" s="32" t="s">
        <v>4533</v>
      </c>
      <c r="G759" s="33" t="s">
        <v>4535</v>
      </c>
      <c r="H759" s="32" t="s">
        <v>2414</v>
      </c>
      <c r="I759" s="32" t="s">
        <v>2671</v>
      </c>
      <c r="J759" s="33" t="s">
        <v>2370</v>
      </c>
      <c r="K759" s="32">
        <v>16</v>
      </c>
      <c r="L759" s="35"/>
    </row>
    <row r="760" spans="1:12" ht="26.25" hidden="1" thickBot="1" x14ac:dyDescent="0.3">
      <c r="A760" s="31" t="s">
        <v>156</v>
      </c>
      <c r="B760" s="32" t="s">
        <v>833</v>
      </c>
      <c r="C760" s="33" t="s">
        <v>2378</v>
      </c>
      <c r="D760" s="33" t="s">
        <v>4531</v>
      </c>
      <c r="E760" s="34" t="s">
        <v>4532</v>
      </c>
      <c r="F760" s="32" t="s">
        <v>4533</v>
      </c>
      <c r="G760" s="33" t="s">
        <v>4536</v>
      </c>
      <c r="H760" s="32" t="s">
        <v>2414</v>
      </c>
      <c r="I760" s="32" t="s">
        <v>2415</v>
      </c>
      <c r="J760" s="33" t="s">
        <v>2375</v>
      </c>
      <c r="K760" s="32">
        <v>17</v>
      </c>
      <c r="L760" s="35"/>
    </row>
    <row r="761" spans="1:12" ht="15.75" hidden="1" thickBot="1" x14ac:dyDescent="0.3">
      <c r="A761" s="31" t="s">
        <v>156</v>
      </c>
      <c r="B761" s="32" t="s">
        <v>1537</v>
      </c>
      <c r="C761" s="33" t="s">
        <v>2378</v>
      </c>
      <c r="D761" s="33" t="s">
        <v>4537</v>
      </c>
      <c r="E761" s="34" t="s">
        <v>4538</v>
      </c>
      <c r="F761" s="32" t="s">
        <v>4539</v>
      </c>
      <c r="G761" s="33" t="s">
        <v>4540</v>
      </c>
      <c r="H761" s="32" t="s">
        <v>2414</v>
      </c>
      <c r="I761" s="32" t="s">
        <v>2671</v>
      </c>
      <c r="J761" s="33" t="s">
        <v>2365</v>
      </c>
      <c r="K761" s="32">
        <v>11</v>
      </c>
      <c r="L761" s="35"/>
    </row>
    <row r="762" spans="1:12" ht="15.75" hidden="1" thickBot="1" x14ac:dyDescent="0.3">
      <c r="A762" s="31" t="s">
        <v>156</v>
      </c>
      <c r="B762" s="32" t="s">
        <v>1537</v>
      </c>
      <c r="C762" s="33" t="s">
        <v>2378</v>
      </c>
      <c r="D762" s="33" t="s">
        <v>4541</v>
      </c>
      <c r="E762" s="34" t="s">
        <v>4542</v>
      </c>
      <c r="F762" s="32" t="s">
        <v>4543</v>
      </c>
      <c r="G762" s="33" t="s">
        <v>4544</v>
      </c>
      <c r="H762" s="32" t="s">
        <v>2414</v>
      </c>
      <c r="I762" s="32" t="s">
        <v>2415</v>
      </c>
      <c r="J762" s="33" t="s">
        <v>2365</v>
      </c>
      <c r="K762" s="32">
        <v>19</v>
      </c>
      <c r="L762" s="35"/>
    </row>
    <row r="763" spans="1:12" ht="26.25" hidden="1" thickBot="1" x14ac:dyDescent="0.3">
      <c r="A763" s="31" t="s">
        <v>142</v>
      </c>
      <c r="B763" s="32" t="s">
        <v>526</v>
      </c>
      <c r="C763" s="33" t="s">
        <v>2378</v>
      </c>
      <c r="D763" s="33" t="s">
        <v>4545</v>
      </c>
      <c r="E763" s="34" t="s">
        <v>4546</v>
      </c>
      <c r="F763" s="32" t="s">
        <v>4547</v>
      </c>
      <c r="G763" s="33" t="s">
        <v>4548</v>
      </c>
      <c r="H763" s="32" t="s">
        <v>2414</v>
      </c>
      <c r="I763" s="32" t="s">
        <v>2415</v>
      </c>
      <c r="J763" s="33" t="s">
        <v>2370</v>
      </c>
      <c r="K763" s="32">
        <v>11</v>
      </c>
      <c r="L763" s="35"/>
    </row>
    <row r="764" spans="1:12" ht="15.75" hidden="1" thickBot="1" x14ac:dyDescent="0.3">
      <c r="A764" s="31" t="s">
        <v>142</v>
      </c>
      <c r="B764" s="32" t="s">
        <v>526</v>
      </c>
      <c r="C764" s="33" t="s">
        <v>2378</v>
      </c>
      <c r="D764" s="33" t="s">
        <v>4549</v>
      </c>
      <c r="E764" s="34" t="s">
        <v>2296</v>
      </c>
      <c r="F764" s="32" t="s">
        <v>4550</v>
      </c>
      <c r="G764" s="33" t="s">
        <v>4551</v>
      </c>
      <c r="H764" s="32" t="s">
        <v>2414</v>
      </c>
      <c r="I764" s="32" t="s">
        <v>2415</v>
      </c>
      <c r="J764" s="33" t="s">
        <v>2373</v>
      </c>
      <c r="K764" s="32">
        <v>31</v>
      </c>
      <c r="L764" s="35"/>
    </row>
    <row r="765" spans="1:12" ht="15.75" hidden="1" thickBot="1" x14ac:dyDescent="0.3">
      <c r="A765" s="31" t="s">
        <v>142</v>
      </c>
      <c r="B765" s="32" t="s">
        <v>526</v>
      </c>
      <c r="C765" s="33" t="s">
        <v>2378</v>
      </c>
      <c r="D765" s="33" t="s">
        <v>4552</v>
      </c>
      <c r="E765" s="34" t="s">
        <v>2297</v>
      </c>
      <c r="F765" s="32" t="s">
        <v>4553</v>
      </c>
      <c r="G765" s="33" t="s">
        <v>4554</v>
      </c>
      <c r="H765" s="32" t="s">
        <v>2414</v>
      </c>
      <c r="I765" s="32" t="s">
        <v>2415</v>
      </c>
      <c r="J765" s="33" t="s">
        <v>2365</v>
      </c>
      <c r="K765" s="32">
        <v>10</v>
      </c>
      <c r="L765" s="35"/>
    </row>
    <row r="766" spans="1:12" ht="26.25" hidden="1" thickBot="1" x14ac:dyDescent="0.3">
      <c r="A766" s="31" t="s">
        <v>142</v>
      </c>
      <c r="B766" s="32" t="s">
        <v>644</v>
      </c>
      <c r="C766" s="33" t="s">
        <v>2378</v>
      </c>
      <c r="D766" s="33" t="s">
        <v>4555</v>
      </c>
      <c r="E766" s="34" t="s">
        <v>4556</v>
      </c>
      <c r="F766" s="32" t="s">
        <v>4557</v>
      </c>
      <c r="G766" s="33" t="s">
        <v>4558</v>
      </c>
      <c r="H766" s="32" t="s">
        <v>2414</v>
      </c>
      <c r="I766" s="32" t="s">
        <v>2415</v>
      </c>
      <c r="J766" s="33" t="s">
        <v>2370</v>
      </c>
      <c r="K766" s="32">
        <v>13</v>
      </c>
      <c r="L766" s="35"/>
    </row>
    <row r="767" spans="1:12" ht="26.25" hidden="1" thickBot="1" x14ac:dyDescent="0.3">
      <c r="A767" s="31" t="s">
        <v>142</v>
      </c>
      <c r="B767" s="32" t="s">
        <v>644</v>
      </c>
      <c r="C767" s="33" t="s">
        <v>2378</v>
      </c>
      <c r="D767" s="33" t="s">
        <v>4559</v>
      </c>
      <c r="E767" s="34" t="s">
        <v>4560</v>
      </c>
      <c r="F767" s="32" t="s">
        <v>4561</v>
      </c>
      <c r="G767" s="33" t="s">
        <v>4562</v>
      </c>
      <c r="H767" s="32" t="s">
        <v>2414</v>
      </c>
      <c r="I767" s="32" t="s">
        <v>2415</v>
      </c>
      <c r="J767" s="33" t="s">
        <v>2365</v>
      </c>
      <c r="K767" s="32">
        <v>16</v>
      </c>
      <c r="L767" s="35"/>
    </row>
    <row r="768" spans="1:12" ht="26.25" hidden="1" thickBot="1" x14ac:dyDescent="0.3">
      <c r="A768" s="31" t="s">
        <v>142</v>
      </c>
      <c r="B768" s="32" t="s">
        <v>644</v>
      </c>
      <c r="C768" s="33" t="s">
        <v>2378</v>
      </c>
      <c r="D768" s="33" t="s">
        <v>4563</v>
      </c>
      <c r="E768" s="34" t="s">
        <v>4564</v>
      </c>
      <c r="F768" s="32" t="s">
        <v>4565</v>
      </c>
      <c r="G768" s="33" t="s">
        <v>4566</v>
      </c>
      <c r="H768" s="32" t="s">
        <v>2414</v>
      </c>
      <c r="I768" s="32" t="s">
        <v>2415</v>
      </c>
      <c r="J768" s="33" t="s">
        <v>2373</v>
      </c>
      <c r="K768" s="32">
        <v>17</v>
      </c>
      <c r="L768" s="35"/>
    </row>
    <row r="769" spans="1:12" ht="26.25" hidden="1" thickBot="1" x14ac:dyDescent="0.3">
      <c r="A769" s="31" t="s">
        <v>142</v>
      </c>
      <c r="B769" s="32" t="s">
        <v>644</v>
      </c>
      <c r="C769" s="33" t="s">
        <v>2378</v>
      </c>
      <c r="D769" s="33" t="s">
        <v>4559</v>
      </c>
      <c r="E769" s="34" t="s">
        <v>4560</v>
      </c>
      <c r="F769" s="32" t="s">
        <v>4561</v>
      </c>
      <c r="G769" s="33" t="s">
        <v>4567</v>
      </c>
      <c r="H769" s="32" t="s">
        <v>2414</v>
      </c>
      <c r="I769" s="32" t="s">
        <v>2415</v>
      </c>
      <c r="J769" s="33" t="s">
        <v>2367</v>
      </c>
      <c r="K769" s="32">
        <v>17</v>
      </c>
      <c r="L769" s="35"/>
    </row>
    <row r="770" spans="1:12" ht="15.75" hidden="1" thickBot="1" x14ac:dyDescent="0.3">
      <c r="A770" s="31" t="s">
        <v>142</v>
      </c>
      <c r="B770" s="32" t="s">
        <v>1295</v>
      </c>
      <c r="C770" s="33" t="s">
        <v>2378</v>
      </c>
      <c r="D770" s="33" t="s">
        <v>4568</v>
      </c>
      <c r="E770" s="34" t="s">
        <v>4569</v>
      </c>
      <c r="F770" s="32" t="s">
        <v>4570</v>
      </c>
      <c r="G770" s="33" t="s">
        <v>4571</v>
      </c>
      <c r="H770" s="32" t="s">
        <v>2414</v>
      </c>
      <c r="I770" s="32" t="s">
        <v>2415</v>
      </c>
      <c r="J770" s="33" t="s">
        <v>2373</v>
      </c>
      <c r="K770" s="32">
        <v>22</v>
      </c>
      <c r="L770" s="35"/>
    </row>
    <row r="771" spans="1:12" ht="15.75" hidden="1" thickBot="1" x14ac:dyDescent="0.3">
      <c r="A771" s="31" t="s">
        <v>142</v>
      </c>
      <c r="B771" s="32" t="s">
        <v>1295</v>
      </c>
      <c r="C771" s="33" t="s">
        <v>2378</v>
      </c>
      <c r="D771" s="33" t="s">
        <v>4572</v>
      </c>
      <c r="E771" s="34" t="s">
        <v>4573</v>
      </c>
      <c r="F771" s="32" t="s">
        <v>4574</v>
      </c>
      <c r="G771" s="33" t="s">
        <v>4575</v>
      </c>
      <c r="H771" s="32" t="s">
        <v>2414</v>
      </c>
      <c r="I771" s="32" t="s">
        <v>2671</v>
      </c>
      <c r="J771" s="33" t="s">
        <v>2368</v>
      </c>
      <c r="K771" s="32">
        <v>16</v>
      </c>
      <c r="L771" s="35"/>
    </row>
    <row r="772" spans="1:12" ht="15.75" hidden="1" thickBot="1" x14ac:dyDescent="0.3">
      <c r="A772" s="31" t="s">
        <v>142</v>
      </c>
      <c r="B772" s="32" t="s">
        <v>1295</v>
      </c>
      <c r="C772" s="33" t="s">
        <v>2378</v>
      </c>
      <c r="D772" s="33" t="s">
        <v>4572</v>
      </c>
      <c r="E772" s="34" t="s">
        <v>4573</v>
      </c>
      <c r="F772" s="32" t="s">
        <v>4574</v>
      </c>
      <c r="G772" s="33" t="s">
        <v>4576</v>
      </c>
      <c r="H772" s="32" t="s">
        <v>2414</v>
      </c>
      <c r="I772" s="32" t="s">
        <v>2415</v>
      </c>
      <c r="J772" s="33" t="s">
        <v>2373</v>
      </c>
      <c r="K772" s="32">
        <v>17</v>
      </c>
      <c r="L772" s="35"/>
    </row>
    <row r="773" spans="1:12" ht="15.75" hidden="1" thickBot="1" x14ac:dyDescent="0.3">
      <c r="A773" s="31" t="s">
        <v>142</v>
      </c>
      <c r="B773" s="32" t="s">
        <v>1295</v>
      </c>
      <c r="C773" s="33" t="s">
        <v>2378</v>
      </c>
      <c r="D773" s="33" t="s">
        <v>4572</v>
      </c>
      <c r="E773" s="34" t="s">
        <v>4573</v>
      </c>
      <c r="F773" s="32" t="s">
        <v>4574</v>
      </c>
      <c r="G773" s="33" t="s">
        <v>4577</v>
      </c>
      <c r="H773" s="32" t="s">
        <v>2414</v>
      </c>
      <c r="I773" s="32" t="s">
        <v>2415</v>
      </c>
      <c r="J773" s="33" t="s">
        <v>2375</v>
      </c>
      <c r="K773" s="32">
        <v>22</v>
      </c>
      <c r="L773" s="35"/>
    </row>
    <row r="774" spans="1:12" ht="26.25" hidden="1" thickBot="1" x14ac:dyDescent="0.3">
      <c r="A774" s="31" t="s">
        <v>142</v>
      </c>
      <c r="B774" s="32" t="s">
        <v>1295</v>
      </c>
      <c r="C774" s="33" t="s">
        <v>2378</v>
      </c>
      <c r="D774" s="33" t="s">
        <v>4578</v>
      </c>
      <c r="E774" s="34" t="s">
        <v>4579</v>
      </c>
      <c r="F774" s="32" t="s">
        <v>4580</v>
      </c>
      <c r="G774" s="33" t="s">
        <v>4581</v>
      </c>
      <c r="H774" s="32" t="s">
        <v>2475</v>
      </c>
      <c r="I774" s="32" t="s">
        <v>2415</v>
      </c>
      <c r="J774" s="33" t="s">
        <v>2365</v>
      </c>
      <c r="K774" s="32">
        <v>8</v>
      </c>
      <c r="L774" s="36" t="s">
        <v>4582</v>
      </c>
    </row>
    <row r="775" spans="1:12" ht="15.75" hidden="1" thickBot="1" x14ac:dyDescent="0.3">
      <c r="A775" s="31" t="s">
        <v>142</v>
      </c>
      <c r="B775" s="32" t="s">
        <v>1442</v>
      </c>
      <c r="C775" s="33" t="s">
        <v>2378</v>
      </c>
      <c r="D775" s="33" t="s">
        <v>4583</v>
      </c>
      <c r="E775" s="34" t="s">
        <v>4584</v>
      </c>
      <c r="F775" s="32" t="s">
        <v>4585</v>
      </c>
      <c r="G775" s="33" t="s">
        <v>4586</v>
      </c>
      <c r="H775" s="32" t="s">
        <v>2414</v>
      </c>
      <c r="I775" s="32" t="s">
        <v>2415</v>
      </c>
      <c r="J775" s="33" t="s">
        <v>2370</v>
      </c>
      <c r="K775" s="32">
        <v>10</v>
      </c>
      <c r="L775" s="35"/>
    </row>
    <row r="776" spans="1:12" ht="15.75" hidden="1" thickBot="1" x14ac:dyDescent="0.3">
      <c r="A776" s="31" t="s">
        <v>142</v>
      </c>
      <c r="B776" s="32" t="s">
        <v>1532</v>
      </c>
      <c r="C776" s="33" t="s">
        <v>2378</v>
      </c>
      <c r="D776" s="33" t="s">
        <v>4587</v>
      </c>
      <c r="E776" s="34" t="s">
        <v>4588</v>
      </c>
      <c r="F776" s="32" t="s">
        <v>4589</v>
      </c>
      <c r="G776" s="33" t="s">
        <v>4590</v>
      </c>
      <c r="H776" s="32" t="s">
        <v>2414</v>
      </c>
      <c r="I776" s="32" t="s">
        <v>2415</v>
      </c>
      <c r="J776" s="33" t="s">
        <v>2368</v>
      </c>
      <c r="K776" s="32">
        <v>11</v>
      </c>
      <c r="L776" s="35"/>
    </row>
    <row r="777" spans="1:12" ht="15.75" hidden="1" thickBot="1" x14ac:dyDescent="0.3">
      <c r="A777" s="31" t="s">
        <v>142</v>
      </c>
      <c r="B777" s="32" t="s">
        <v>1532</v>
      </c>
      <c r="C777" s="33" t="s">
        <v>2378</v>
      </c>
      <c r="D777" s="33" t="s">
        <v>4591</v>
      </c>
      <c r="E777" s="34" t="s">
        <v>2298</v>
      </c>
      <c r="F777" s="32" t="s">
        <v>4592</v>
      </c>
      <c r="G777" s="33" t="s">
        <v>4593</v>
      </c>
      <c r="H777" s="32" t="s">
        <v>2414</v>
      </c>
      <c r="I777" s="32" t="s">
        <v>2415</v>
      </c>
      <c r="J777" s="33" t="s">
        <v>2375</v>
      </c>
      <c r="K777" s="32">
        <v>13</v>
      </c>
      <c r="L777" s="35"/>
    </row>
    <row r="778" spans="1:12" ht="15.75" hidden="1" thickBot="1" x14ac:dyDescent="0.3">
      <c r="A778" s="31" t="s">
        <v>142</v>
      </c>
      <c r="B778" s="32" t="s">
        <v>1532</v>
      </c>
      <c r="C778" s="33" t="s">
        <v>2378</v>
      </c>
      <c r="D778" s="33" t="s">
        <v>4587</v>
      </c>
      <c r="E778" s="34" t="s">
        <v>4588</v>
      </c>
      <c r="F778" s="32" t="s">
        <v>4589</v>
      </c>
      <c r="G778" s="33" t="s">
        <v>4594</v>
      </c>
      <c r="H778" s="32" t="s">
        <v>2414</v>
      </c>
      <c r="I778" s="32" t="s">
        <v>2415</v>
      </c>
      <c r="J778" s="33" t="s">
        <v>2373</v>
      </c>
      <c r="K778" s="32">
        <v>25</v>
      </c>
      <c r="L778" s="35"/>
    </row>
    <row r="779" spans="1:12" ht="26.25" hidden="1" thickBot="1" x14ac:dyDescent="0.3">
      <c r="A779" s="31" t="s">
        <v>280</v>
      </c>
      <c r="B779" s="32" t="s">
        <v>1737</v>
      </c>
      <c r="C779" s="33" t="s">
        <v>2378</v>
      </c>
      <c r="D779" s="33" t="s">
        <v>4595</v>
      </c>
      <c r="E779" s="34" t="s">
        <v>2252</v>
      </c>
      <c r="F779" s="32" t="s">
        <v>4596</v>
      </c>
      <c r="G779" s="33" t="s">
        <v>4597</v>
      </c>
      <c r="H779" s="32" t="s">
        <v>2414</v>
      </c>
      <c r="I779" s="32" t="s">
        <v>2415</v>
      </c>
      <c r="J779" s="33" t="s">
        <v>2370</v>
      </c>
      <c r="K779" s="32">
        <v>10</v>
      </c>
      <c r="L779" s="35"/>
    </row>
    <row r="780" spans="1:12" ht="26.25" hidden="1" thickBot="1" x14ac:dyDescent="0.3">
      <c r="A780" s="31" t="s">
        <v>280</v>
      </c>
      <c r="B780" s="32" t="s">
        <v>4598</v>
      </c>
      <c r="C780" s="33" t="s">
        <v>2378</v>
      </c>
      <c r="D780" s="33" t="s">
        <v>4599</v>
      </c>
      <c r="E780" s="34" t="s">
        <v>4600</v>
      </c>
      <c r="F780" s="32" t="s">
        <v>4601</v>
      </c>
      <c r="G780" s="33" t="s">
        <v>4602</v>
      </c>
      <c r="H780" s="32" t="s">
        <v>2414</v>
      </c>
      <c r="I780" s="32" t="s">
        <v>2415</v>
      </c>
      <c r="J780" s="33" t="s">
        <v>2370</v>
      </c>
      <c r="K780" s="32">
        <v>16</v>
      </c>
      <c r="L780" s="35"/>
    </row>
    <row r="781" spans="1:12" ht="26.25" hidden="1" thickBot="1" x14ac:dyDescent="0.3">
      <c r="A781" s="31" t="s">
        <v>280</v>
      </c>
      <c r="B781" s="32" t="s">
        <v>4598</v>
      </c>
      <c r="C781" s="33" t="s">
        <v>2378</v>
      </c>
      <c r="D781" s="33" t="s">
        <v>4603</v>
      </c>
      <c r="E781" s="34" t="s">
        <v>4604</v>
      </c>
      <c r="F781" s="32" t="s">
        <v>4605</v>
      </c>
      <c r="G781" s="33" t="s">
        <v>4606</v>
      </c>
      <c r="H781" s="32" t="s">
        <v>2414</v>
      </c>
      <c r="I781" s="32" t="s">
        <v>2415</v>
      </c>
      <c r="J781" s="33" t="s">
        <v>2370</v>
      </c>
      <c r="K781" s="32">
        <v>13</v>
      </c>
      <c r="L781" s="35"/>
    </row>
    <row r="782" spans="1:12" ht="26.25" hidden="1" thickBot="1" x14ac:dyDescent="0.3">
      <c r="A782" s="31" t="s">
        <v>280</v>
      </c>
      <c r="B782" s="32" t="s">
        <v>4598</v>
      </c>
      <c r="C782" s="33" t="s">
        <v>2369</v>
      </c>
      <c r="D782" s="33" t="s">
        <v>4607</v>
      </c>
      <c r="E782" s="34" t="s">
        <v>4608</v>
      </c>
      <c r="F782" s="32" t="s">
        <v>4609</v>
      </c>
      <c r="G782" s="33" t="s">
        <v>4610</v>
      </c>
      <c r="H782" s="32" t="s">
        <v>2414</v>
      </c>
      <c r="I782" s="32" t="s">
        <v>2415</v>
      </c>
      <c r="J782" s="33" t="s">
        <v>2370</v>
      </c>
      <c r="K782" s="32">
        <v>20</v>
      </c>
      <c r="L782" s="35"/>
    </row>
    <row r="783" spans="1:12" ht="26.25" hidden="1" thickBot="1" x14ac:dyDescent="0.3">
      <c r="A783" s="31" t="s">
        <v>280</v>
      </c>
      <c r="B783" s="32" t="s">
        <v>4598</v>
      </c>
      <c r="C783" s="33" t="s">
        <v>2369</v>
      </c>
      <c r="D783" s="33" t="s">
        <v>4611</v>
      </c>
      <c r="E783" s="34" t="s">
        <v>4143</v>
      </c>
      <c r="F783" s="32" t="s">
        <v>4612</v>
      </c>
      <c r="G783" s="33" t="s">
        <v>4613</v>
      </c>
      <c r="H783" s="32" t="s">
        <v>2414</v>
      </c>
      <c r="I783" s="32" t="s">
        <v>2415</v>
      </c>
      <c r="J783" s="33" t="s">
        <v>2373</v>
      </c>
      <c r="K783" s="32">
        <v>21</v>
      </c>
      <c r="L783" s="35"/>
    </row>
    <row r="784" spans="1:12" ht="26.25" hidden="1" thickBot="1" x14ac:dyDescent="0.3">
      <c r="A784" s="31" t="s">
        <v>280</v>
      </c>
      <c r="B784" s="32" t="s">
        <v>4598</v>
      </c>
      <c r="C784" s="33" t="s">
        <v>2369</v>
      </c>
      <c r="D784" s="33" t="s">
        <v>4607</v>
      </c>
      <c r="E784" s="34" t="s">
        <v>4608</v>
      </c>
      <c r="F784" s="32" t="s">
        <v>4609</v>
      </c>
      <c r="G784" s="33" t="s">
        <v>4614</v>
      </c>
      <c r="H784" s="32" t="s">
        <v>2414</v>
      </c>
      <c r="I784" s="32" t="s">
        <v>2415</v>
      </c>
      <c r="J784" s="33" t="s">
        <v>2373</v>
      </c>
      <c r="K784" s="32">
        <v>25</v>
      </c>
      <c r="L784" s="35"/>
    </row>
    <row r="785" spans="1:12" ht="26.25" hidden="1" thickBot="1" x14ac:dyDescent="0.3">
      <c r="A785" s="31" t="s">
        <v>280</v>
      </c>
      <c r="B785" s="32" t="s">
        <v>4598</v>
      </c>
      <c r="C785" s="33" t="s">
        <v>2378</v>
      </c>
      <c r="D785" s="33" t="s">
        <v>4615</v>
      </c>
      <c r="E785" s="34" t="s">
        <v>4616</v>
      </c>
      <c r="F785" s="32" t="s">
        <v>4617</v>
      </c>
      <c r="G785" s="33" t="s">
        <v>4618</v>
      </c>
      <c r="H785" s="32" t="s">
        <v>2414</v>
      </c>
      <c r="I785" s="32" t="s">
        <v>2415</v>
      </c>
      <c r="J785" s="33" t="s">
        <v>2373</v>
      </c>
      <c r="K785" s="32">
        <v>32</v>
      </c>
      <c r="L785" s="35"/>
    </row>
    <row r="786" spans="1:12" ht="26.25" hidden="1" thickBot="1" x14ac:dyDescent="0.3">
      <c r="A786" s="31" t="s">
        <v>280</v>
      </c>
      <c r="B786" s="32" t="s">
        <v>4598</v>
      </c>
      <c r="C786" s="33" t="s">
        <v>2378</v>
      </c>
      <c r="D786" s="33" t="s">
        <v>4615</v>
      </c>
      <c r="E786" s="34" t="s">
        <v>4616</v>
      </c>
      <c r="F786" s="32" t="s">
        <v>4617</v>
      </c>
      <c r="G786" s="33" t="s">
        <v>4619</v>
      </c>
      <c r="H786" s="32" t="s">
        <v>2414</v>
      </c>
      <c r="I786" s="32" t="s">
        <v>2415</v>
      </c>
      <c r="J786" s="33" t="s">
        <v>2365</v>
      </c>
      <c r="K786" s="32">
        <v>23</v>
      </c>
      <c r="L786" s="35"/>
    </row>
    <row r="787" spans="1:12" ht="26.25" hidden="1" thickBot="1" x14ac:dyDescent="0.3">
      <c r="A787" s="31" t="s">
        <v>280</v>
      </c>
      <c r="B787" s="32" t="s">
        <v>4598</v>
      </c>
      <c r="C787" s="33" t="s">
        <v>2378</v>
      </c>
      <c r="D787" s="33" t="s">
        <v>4599</v>
      </c>
      <c r="E787" s="34" t="s">
        <v>4600</v>
      </c>
      <c r="F787" s="32" t="s">
        <v>4601</v>
      </c>
      <c r="G787" s="33" t="s">
        <v>4620</v>
      </c>
      <c r="H787" s="32" t="s">
        <v>2414</v>
      </c>
      <c r="I787" s="32" t="s">
        <v>2415</v>
      </c>
      <c r="J787" s="33" t="s">
        <v>2365</v>
      </c>
      <c r="K787" s="32">
        <v>15</v>
      </c>
      <c r="L787" s="35"/>
    </row>
    <row r="788" spans="1:12" ht="26.25" hidden="1" thickBot="1" x14ac:dyDescent="0.3">
      <c r="A788" s="31" t="s">
        <v>280</v>
      </c>
      <c r="B788" s="32" t="s">
        <v>4598</v>
      </c>
      <c r="C788" s="33" t="s">
        <v>2369</v>
      </c>
      <c r="D788" s="33" t="s">
        <v>4611</v>
      </c>
      <c r="E788" s="34" t="s">
        <v>4143</v>
      </c>
      <c r="F788" s="32" t="s">
        <v>4612</v>
      </c>
      <c r="G788" s="33" t="s">
        <v>4621</v>
      </c>
      <c r="H788" s="32" t="s">
        <v>2414</v>
      </c>
      <c r="I788" s="32" t="s">
        <v>2415</v>
      </c>
      <c r="J788" s="33" t="s">
        <v>2365</v>
      </c>
      <c r="K788" s="32">
        <v>16</v>
      </c>
      <c r="L788" s="35"/>
    </row>
    <row r="789" spans="1:12" ht="26.25" hidden="1" thickBot="1" x14ac:dyDescent="0.3">
      <c r="A789" s="31" t="s">
        <v>280</v>
      </c>
      <c r="B789" s="32" t="s">
        <v>4598</v>
      </c>
      <c r="C789" s="33" t="s">
        <v>2378</v>
      </c>
      <c r="D789" s="33" t="s">
        <v>4599</v>
      </c>
      <c r="E789" s="34" t="s">
        <v>4600</v>
      </c>
      <c r="F789" s="32" t="s">
        <v>4601</v>
      </c>
      <c r="G789" s="33" t="s">
        <v>4622</v>
      </c>
      <c r="H789" s="32" t="s">
        <v>2414</v>
      </c>
      <c r="I789" s="32" t="s">
        <v>2415</v>
      </c>
      <c r="J789" s="33" t="s">
        <v>2373</v>
      </c>
      <c r="K789" s="32">
        <v>22</v>
      </c>
      <c r="L789" s="35"/>
    </row>
    <row r="790" spans="1:12" ht="26.25" hidden="1" thickBot="1" x14ac:dyDescent="0.3">
      <c r="A790" s="31" t="s">
        <v>280</v>
      </c>
      <c r="B790" s="32" t="s">
        <v>4598</v>
      </c>
      <c r="C790" s="33" t="s">
        <v>2378</v>
      </c>
      <c r="D790" s="33" t="s">
        <v>4599</v>
      </c>
      <c r="E790" s="34" t="s">
        <v>4600</v>
      </c>
      <c r="F790" s="32" t="s">
        <v>4601</v>
      </c>
      <c r="G790" s="33" t="s">
        <v>4623</v>
      </c>
      <c r="H790" s="32" t="s">
        <v>2414</v>
      </c>
      <c r="I790" s="32" t="s">
        <v>2415</v>
      </c>
      <c r="J790" s="33" t="s">
        <v>2368</v>
      </c>
      <c r="K790" s="32">
        <v>35</v>
      </c>
      <c r="L790" s="35"/>
    </row>
    <row r="791" spans="1:12" ht="26.25" hidden="1" thickBot="1" x14ac:dyDescent="0.3">
      <c r="A791" s="31" t="s">
        <v>280</v>
      </c>
      <c r="B791" s="32" t="s">
        <v>4598</v>
      </c>
      <c r="C791" s="33" t="s">
        <v>2378</v>
      </c>
      <c r="D791" s="33" t="s">
        <v>4615</v>
      </c>
      <c r="E791" s="34" t="s">
        <v>4616</v>
      </c>
      <c r="F791" s="32" t="s">
        <v>4617</v>
      </c>
      <c r="G791" s="33" t="s">
        <v>4624</v>
      </c>
      <c r="H791" s="32" t="s">
        <v>2414</v>
      </c>
      <c r="I791" s="32" t="s">
        <v>2415</v>
      </c>
      <c r="J791" s="33" t="s">
        <v>2368</v>
      </c>
      <c r="K791" s="32">
        <v>32</v>
      </c>
      <c r="L791" s="35"/>
    </row>
    <row r="792" spans="1:12" ht="26.25" hidden="1" thickBot="1" x14ac:dyDescent="0.3">
      <c r="A792" s="31" t="s">
        <v>280</v>
      </c>
      <c r="B792" s="32" t="s">
        <v>4598</v>
      </c>
      <c r="C792" s="33" t="s">
        <v>2378</v>
      </c>
      <c r="D792" s="33" t="s">
        <v>4615</v>
      </c>
      <c r="E792" s="34" t="s">
        <v>4616</v>
      </c>
      <c r="F792" s="32" t="s">
        <v>4617</v>
      </c>
      <c r="G792" s="33" t="s">
        <v>4625</v>
      </c>
      <c r="H792" s="32" t="s">
        <v>2414</v>
      </c>
      <c r="I792" s="32" t="s">
        <v>2415</v>
      </c>
      <c r="J792" s="33" t="s">
        <v>2370</v>
      </c>
      <c r="K792" s="32">
        <v>15</v>
      </c>
      <c r="L792" s="35"/>
    </row>
    <row r="793" spans="1:12" ht="26.25" hidden="1" thickBot="1" x14ac:dyDescent="0.3">
      <c r="A793" s="31" t="s">
        <v>280</v>
      </c>
      <c r="B793" s="32" t="s">
        <v>4598</v>
      </c>
      <c r="C793" s="33" t="s">
        <v>2378</v>
      </c>
      <c r="D793" s="33" t="s">
        <v>4615</v>
      </c>
      <c r="E793" s="34" t="s">
        <v>4616</v>
      </c>
      <c r="F793" s="32" t="s">
        <v>4617</v>
      </c>
      <c r="G793" s="33" t="s">
        <v>4626</v>
      </c>
      <c r="H793" s="32" t="s">
        <v>2414</v>
      </c>
      <c r="I793" s="32" t="s">
        <v>2415</v>
      </c>
      <c r="J793" s="33" t="s">
        <v>2367</v>
      </c>
      <c r="K793" s="32">
        <v>17</v>
      </c>
      <c r="L793" s="35"/>
    </row>
    <row r="794" spans="1:12" ht="26.25" hidden="1" thickBot="1" x14ac:dyDescent="0.3">
      <c r="A794" s="31" t="s">
        <v>280</v>
      </c>
      <c r="B794" s="32" t="s">
        <v>4598</v>
      </c>
      <c r="C794" s="33" t="s">
        <v>2369</v>
      </c>
      <c r="D794" s="33" t="s">
        <v>4611</v>
      </c>
      <c r="E794" s="34" t="s">
        <v>4143</v>
      </c>
      <c r="F794" s="32" t="s">
        <v>4612</v>
      </c>
      <c r="G794" s="33" t="s">
        <v>4627</v>
      </c>
      <c r="H794" s="32" t="s">
        <v>2414</v>
      </c>
      <c r="I794" s="32" t="s">
        <v>2415</v>
      </c>
      <c r="J794" s="33" t="s">
        <v>2367</v>
      </c>
      <c r="K794" s="32">
        <v>9</v>
      </c>
      <c r="L794" s="35"/>
    </row>
    <row r="795" spans="1:12" ht="26.25" hidden="1" thickBot="1" x14ac:dyDescent="0.3">
      <c r="A795" s="31" t="s">
        <v>280</v>
      </c>
      <c r="B795" s="32" t="s">
        <v>4598</v>
      </c>
      <c r="C795" s="33" t="s">
        <v>2369</v>
      </c>
      <c r="D795" s="33" t="s">
        <v>4628</v>
      </c>
      <c r="E795" s="34" t="s">
        <v>4629</v>
      </c>
      <c r="F795" s="32" t="s">
        <v>4630</v>
      </c>
      <c r="G795" s="33" t="s">
        <v>4631</v>
      </c>
      <c r="H795" s="32" t="s">
        <v>2475</v>
      </c>
      <c r="I795" s="32" t="s">
        <v>2415</v>
      </c>
      <c r="J795" s="33" t="s">
        <v>2370</v>
      </c>
      <c r="K795" s="32">
        <v>19</v>
      </c>
      <c r="L795" s="36" t="s">
        <v>4632</v>
      </c>
    </row>
    <row r="796" spans="1:12" ht="26.25" hidden="1" thickBot="1" x14ac:dyDescent="0.3">
      <c r="A796" s="31" t="s">
        <v>280</v>
      </c>
      <c r="B796" s="32" t="s">
        <v>4598</v>
      </c>
      <c r="C796" s="33" t="s">
        <v>2369</v>
      </c>
      <c r="D796" s="33" t="s">
        <v>4633</v>
      </c>
      <c r="E796" s="34" t="s">
        <v>4634</v>
      </c>
      <c r="F796" s="32" t="s">
        <v>4635</v>
      </c>
      <c r="G796" s="33" t="s">
        <v>4636</v>
      </c>
      <c r="H796" s="32" t="s">
        <v>2475</v>
      </c>
      <c r="I796" s="32" t="s">
        <v>2415</v>
      </c>
      <c r="J796" s="33" t="s">
        <v>2370</v>
      </c>
      <c r="K796" s="32">
        <v>20</v>
      </c>
      <c r="L796" s="36" t="s">
        <v>2578</v>
      </c>
    </row>
    <row r="797" spans="1:12" ht="26.25" hidden="1" thickBot="1" x14ac:dyDescent="0.3">
      <c r="A797" s="31" t="s">
        <v>280</v>
      </c>
      <c r="B797" s="32" t="s">
        <v>4598</v>
      </c>
      <c r="C797" s="33" t="s">
        <v>2369</v>
      </c>
      <c r="D797" s="33" t="s">
        <v>4637</v>
      </c>
      <c r="E797" s="34" t="s">
        <v>4638</v>
      </c>
      <c r="F797" s="32" t="s">
        <v>4639</v>
      </c>
      <c r="G797" s="33" t="s">
        <v>4640</v>
      </c>
      <c r="H797" s="32" t="s">
        <v>2475</v>
      </c>
      <c r="I797" s="32" t="s">
        <v>2415</v>
      </c>
      <c r="J797" s="33" t="s">
        <v>2370</v>
      </c>
      <c r="K797" s="32">
        <v>7</v>
      </c>
      <c r="L797" s="36" t="s">
        <v>4638</v>
      </c>
    </row>
    <row r="798" spans="1:12" ht="26.25" hidden="1" thickBot="1" x14ac:dyDescent="0.3">
      <c r="A798" s="31" t="s">
        <v>280</v>
      </c>
      <c r="B798" s="32" t="s">
        <v>4598</v>
      </c>
      <c r="C798" s="33" t="s">
        <v>2378</v>
      </c>
      <c r="D798" s="33" t="s">
        <v>4641</v>
      </c>
      <c r="E798" s="34" t="s">
        <v>4642</v>
      </c>
      <c r="F798" s="32" t="s">
        <v>4643</v>
      </c>
      <c r="G798" s="33" t="s">
        <v>4644</v>
      </c>
      <c r="H798" s="32" t="s">
        <v>2475</v>
      </c>
      <c r="I798" s="32" t="s">
        <v>2415</v>
      </c>
      <c r="J798" s="33" t="s">
        <v>2373</v>
      </c>
      <c r="K798" s="32">
        <v>33</v>
      </c>
      <c r="L798" s="36" t="s">
        <v>4642</v>
      </c>
    </row>
    <row r="799" spans="1:12" ht="26.25" hidden="1" thickBot="1" x14ac:dyDescent="0.3">
      <c r="A799" s="31" t="s">
        <v>280</v>
      </c>
      <c r="B799" s="32" t="s">
        <v>4598</v>
      </c>
      <c r="C799" s="33" t="s">
        <v>2378</v>
      </c>
      <c r="D799" s="33" t="s">
        <v>4641</v>
      </c>
      <c r="E799" s="34" t="s">
        <v>4642</v>
      </c>
      <c r="F799" s="32" t="s">
        <v>4643</v>
      </c>
      <c r="G799" s="33" t="s">
        <v>4645</v>
      </c>
      <c r="H799" s="32" t="s">
        <v>2475</v>
      </c>
      <c r="I799" s="32" t="s">
        <v>2415</v>
      </c>
      <c r="J799" s="33" t="s">
        <v>2365</v>
      </c>
      <c r="K799" s="32">
        <v>11</v>
      </c>
      <c r="L799" s="36" t="s">
        <v>4642</v>
      </c>
    </row>
    <row r="800" spans="1:12" ht="26.25" hidden="1" thickBot="1" x14ac:dyDescent="0.3">
      <c r="A800" s="31" t="s">
        <v>280</v>
      </c>
      <c r="B800" s="32" t="s">
        <v>4598</v>
      </c>
      <c r="C800" s="33" t="s">
        <v>2378</v>
      </c>
      <c r="D800" s="33" t="s">
        <v>4641</v>
      </c>
      <c r="E800" s="34" t="s">
        <v>4642</v>
      </c>
      <c r="F800" s="32" t="s">
        <v>4643</v>
      </c>
      <c r="G800" s="33" t="s">
        <v>4646</v>
      </c>
      <c r="H800" s="32" t="s">
        <v>2475</v>
      </c>
      <c r="I800" s="32" t="s">
        <v>2415</v>
      </c>
      <c r="J800" s="33" t="s">
        <v>2370</v>
      </c>
      <c r="K800" s="32">
        <v>15</v>
      </c>
      <c r="L800" s="35"/>
    </row>
    <row r="801" spans="1:12" ht="26.25" hidden="1" thickBot="1" x14ac:dyDescent="0.3">
      <c r="A801" s="31" t="s">
        <v>280</v>
      </c>
      <c r="B801" s="32" t="s">
        <v>4598</v>
      </c>
      <c r="C801" s="33" t="s">
        <v>2369</v>
      </c>
      <c r="D801" s="33" t="s">
        <v>4633</v>
      </c>
      <c r="E801" s="34" t="s">
        <v>4634</v>
      </c>
      <c r="F801" s="32" t="s">
        <v>4635</v>
      </c>
      <c r="G801" s="33" t="s">
        <v>4647</v>
      </c>
      <c r="H801" s="32" t="s">
        <v>2475</v>
      </c>
      <c r="I801" s="32" t="s">
        <v>2415</v>
      </c>
      <c r="J801" s="33" t="s">
        <v>2365</v>
      </c>
      <c r="K801" s="32">
        <v>9</v>
      </c>
      <c r="L801" s="36" t="s">
        <v>2578</v>
      </c>
    </row>
    <row r="802" spans="1:12" ht="26.25" hidden="1" thickBot="1" x14ac:dyDescent="0.3">
      <c r="A802" s="31" t="s">
        <v>280</v>
      </c>
      <c r="B802" s="32" t="s">
        <v>4598</v>
      </c>
      <c r="C802" s="33" t="s">
        <v>2374</v>
      </c>
      <c r="D802" s="33" t="s">
        <v>4648</v>
      </c>
      <c r="E802" s="34" t="s">
        <v>4649</v>
      </c>
      <c r="F802" s="32" t="s">
        <v>4650</v>
      </c>
      <c r="G802" s="33" t="s">
        <v>4651</v>
      </c>
      <c r="H802" s="32" t="s">
        <v>2475</v>
      </c>
      <c r="I802" s="32" t="s">
        <v>2415</v>
      </c>
      <c r="J802" s="33" t="s">
        <v>2365</v>
      </c>
      <c r="K802" s="32">
        <v>8</v>
      </c>
      <c r="L802" s="36" t="s">
        <v>4632</v>
      </c>
    </row>
    <row r="803" spans="1:12" ht="26.25" hidden="1" thickBot="1" x14ac:dyDescent="0.3">
      <c r="A803" s="31" t="s">
        <v>280</v>
      </c>
      <c r="B803" s="32" t="s">
        <v>4598</v>
      </c>
      <c r="C803" s="33" t="s">
        <v>2378</v>
      </c>
      <c r="D803" s="33" t="s">
        <v>4641</v>
      </c>
      <c r="E803" s="34" t="s">
        <v>4642</v>
      </c>
      <c r="F803" s="32" t="s">
        <v>4643</v>
      </c>
      <c r="G803" s="33" t="s">
        <v>4652</v>
      </c>
      <c r="H803" s="32" t="s">
        <v>2475</v>
      </c>
      <c r="I803" s="32" t="s">
        <v>2415</v>
      </c>
      <c r="J803" s="33" t="s">
        <v>2368</v>
      </c>
      <c r="K803" s="32">
        <v>51</v>
      </c>
      <c r="L803" s="36" t="s">
        <v>4642</v>
      </c>
    </row>
    <row r="804" spans="1:12" ht="26.25" hidden="1" thickBot="1" x14ac:dyDescent="0.3">
      <c r="A804" s="31" t="s">
        <v>280</v>
      </c>
      <c r="B804" s="32" t="s">
        <v>4598</v>
      </c>
      <c r="C804" s="33" t="s">
        <v>2369</v>
      </c>
      <c r="D804" s="33" t="s">
        <v>4628</v>
      </c>
      <c r="E804" s="34" t="s">
        <v>4629</v>
      </c>
      <c r="F804" s="32" t="s">
        <v>4630</v>
      </c>
      <c r="G804" s="33" t="s">
        <v>4653</v>
      </c>
      <c r="H804" s="32" t="s">
        <v>2475</v>
      </c>
      <c r="I804" s="32" t="s">
        <v>2415</v>
      </c>
      <c r="J804" s="33" t="s">
        <v>2368</v>
      </c>
      <c r="K804" s="32">
        <v>18</v>
      </c>
      <c r="L804" s="36" t="s">
        <v>4632</v>
      </c>
    </row>
    <row r="805" spans="1:12" ht="26.25" hidden="1" thickBot="1" x14ac:dyDescent="0.3">
      <c r="A805" s="31" t="s">
        <v>280</v>
      </c>
      <c r="B805" s="32" t="s">
        <v>4598</v>
      </c>
      <c r="C805" s="33" t="s">
        <v>2374</v>
      </c>
      <c r="D805" s="33" t="s">
        <v>4654</v>
      </c>
      <c r="E805" s="34" t="s">
        <v>4655</v>
      </c>
      <c r="F805" s="32" t="s">
        <v>4656</v>
      </c>
      <c r="G805" s="33" t="s">
        <v>4657</v>
      </c>
      <c r="H805" s="32" t="s">
        <v>2475</v>
      </c>
      <c r="I805" s="32" t="s">
        <v>2415</v>
      </c>
      <c r="J805" s="33" t="s">
        <v>2368</v>
      </c>
      <c r="K805" s="32">
        <v>9</v>
      </c>
      <c r="L805" s="36" t="s">
        <v>4658</v>
      </c>
    </row>
    <row r="806" spans="1:12" ht="26.25" hidden="1" thickBot="1" x14ac:dyDescent="0.3">
      <c r="A806" s="31" t="s">
        <v>280</v>
      </c>
      <c r="B806" s="32" t="s">
        <v>4598</v>
      </c>
      <c r="C806" s="33" t="s">
        <v>2374</v>
      </c>
      <c r="D806" s="33" t="s">
        <v>4659</v>
      </c>
      <c r="E806" s="34" t="s">
        <v>4660</v>
      </c>
      <c r="F806" s="32" t="s">
        <v>4661</v>
      </c>
      <c r="G806" s="33" t="s">
        <v>4662</v>
      </c>
      <c r="H806" s="32" t="s">
        <v>2475</v>
      </c>
      <c r="I806" s="32" t="s">
        <v>2415</v>
      </c>
      <c r="J806" s="33" t="s">
        <v>2368</v>
      </c>
      <c r="K806" s="32">
        <v>7</v>
      </c>
      <c r="L806" s="36" t="s">
        <v>4663</v>
      </c>
    </row>
    <row r="807" spans="1:12" ht="26.25" hidden="1" thickBot="1" x14ac:dyDescent="0.3">
      <c r="A807" s="31" t="s">
        <v>280</v>
      </c>
      <c r="B807" s="32" t="s">
        <v>4598</v>
      </c>
      <c r="C807" s="33" t="s">
        <v>2369</v>
      </c>
      <c r="D807" s="33" t="s">
        <v>4664</v>
      </c>
      <c r="E807" s="34" t="s">
        <v>4665</v>
      </c>
      <c r="F807" s="32" t="s">
        <v>4666</v>
      </c>
      <c r="G807" s="33" t="s">
        <v>4667</v>
      </c>
      <c r="H807" s="32" t="s">
        <v>2475</v>
      </c>
      <c r="I807" s="32" t="s">
        <v>2415</v>
      </c>
      <c r="J807" s="33" t="s">
        <v>2368</v>
      </c>
      <c r="K807" s="32">
        <v>20</v>
      </c>
      <c r="L807" s="36" t="s">
        <v>4663</v>
      </c>
    </row>
    <row r="808" spans="1:12" ht="26.25" hidden="1" thickBot="1" x14ac:dyDescent="0.3">
      <c r="A808" s="31" t="s">
        <v>280</v>
      </c>
      <c r="B808" s="32" t="s">
        <v>4598</v>
      </c>
      <c r="C808" s="33" t="s">
        <v>2369</v>
      </c>
      <c r="D808" s="33" t="s">
        <v>4611</v>
      </c>
      <c r="E808" s="34" t="s">
        <v>4143</v>
      </c>
      <c r="F808" s="32" t="s">
        <v>4612</v>
      </c>
      <c r="G808" s="33" t="s">
        <v>4668</v>
      </c>
      <c r="H808" s="32" t="s">
        <v>2475</v>
      </c>
      <c r="I808" s="32" t="s">
        <v>2415</v>
      </c>
      <c r="J808" s="33" t="s">
        <v>2368</v>
      </c>
      <c r="K808" s="32">
        <v>28</v>
      </c>
      <c r="L808" s="36" t="s">
        <v>4663</v>
      </c>
    </row>
    <row r="809" spans="1:12" ht="26.25" hidden="1" thickBot="1" x14ac:dyDescent="0.3">
      <c r="A809" s="31" t="s">
        <v>280</v>
      </c>
      <c r="B809" s="32" t="s">
        <v>4598</v>
      </c>
      <c r="C809" s="33" t="s">
        <v>2378</v>
      </c>
      <c r="D809" s="33" t="s">
        <v>4641</v>
      </c>
      <c r="E809" s="34" t="s">
        <v>4642</v>
      </c>
      <c r="F809" s="32" t="s">
        <v>4643</v>
      </c>
      <c r="G809" s="33" t="s">
        <v>4669</v>
      </c>
      <c r="H809" s="32" t="s">
        <v>2475</v>
      </c>
      <c r="I809" s="32" t="s">
        <v>2415</v>
      </c>
      <c r="J809" s="33" t="s">
        <v>2367</v>
      </c>
      <c r="K809" s="32">
        <v>12</v>
      </c>
      <c r="L809" s="36" t="s">
        <v>4642</v>
      </c>
    </row>
    <row r="810" spans="1:12" ht="26.25" hidden="1" thickBot="1" x14ac:dyDescent="0.3">
      <c r="A810" s="31" t="s">
        <v>280</v>
      </c>
      <c r="B810" s="32" t="s">
        <v>4598</v>
      </c>
      <c r="C810" s="33" t="s">
        <v>2378</v>
      </c>
      <c r="D810" s="33" t="s">
        <v>4641</v>
      </c>
      <c r="E810" s="34" t="s">
        <v>4642</v>
      </c>
      <c r="F810" s="32" t="s">
        <v>4643</v>
      </c>
      <c r="G810" s="33" t="s">
        <v>4670</v>
      </c>
      <c r="H810" s="32" t="s">
        <v>2475</v>
      </c>
      <c r="I810" s="32" t="s">
        <v>2415</v>
      </c>
      <c r="J810" s="33" t="s">
        <v>2370</v>
      </c>
      <c r="K810" s="32">
        <v>11</v>
      </c>
      <c r="L810" s="36" t="s">
        <v>4642</v>
      </c>
    </row>
    <row r="811" spans="1:12" ht="26.25" hidden="1" thickBot="1" x14ac:dyDescent="0.3">
      <c r="A811" s="31" t="s">
        <v>280</v>
      </c>
      <c r="B811" s="32" t="s">
        <v>4598</v>
      </c>
      <c r="C811" s="33" t="s">
        <v>2369</v>
      </c>
      <c r="D811" s="33" t="s">
        <v>4637</v>
      </c>
      <c r="E811" s="34" t="s">
        <v>4638</v>
      </c>
      <c r="F811" s="32" t="s">
        <v>4639</v>
      </c>
      <c r="G811" s="33" t="s">
        <v>4671</v>
      </c>
      <c r="H811" s="32" t="s">
        <v>2475</v>
      </c>
      <c r="I811" s="32" t="s">
        <v>2415</v>
      </c>
      <c r="J811" s="33" t="s">
        <v>2367</v>
      </c>
      <c r="K811" s="32">
        <v>8</v>
      </c>
      <c r="L811" s="36" t="s">
        <v>4638</v>
      </c>
    </row>
    <row r="812" spans="1:12" ht="26.25" hidden="1" thickBot="1" x14ac:dyDescent="0.3">
      <c r="A812" s="31" t="s">
        <v>280</v>
      </c>
      <c r="B812" s="32" t="s">
        <v>4598</v>
      </c>
      <c r="C812" s="33" t="s">
        <v>2369</v>
      </c>
      <c r="D812" s="33" t="s">
        <v>4633</v>
      </c>
      <c r="E812" s="34" t="s">
        <v>4634</v>
      </c>
      <c r="F812" s="32" t="s">
        <v>4635</v>
      </c>
      <c r="G812" s="33" t="s">
        <v>4672</v>
      </c>
      <c r="H812" s="32" t="s">
        <v>2475</v>
      </c>
      <c r="I812" s="32" t="s">
        <v>2415</v>
      </c>
      <c r="J812" s="33" t="s">
        <v>2367</v>
      </c>
      <c r="K812" s="32">
        <v>13</v>
      </c>
      <c r="L812" s="36" t="s">
        <v>2578</v>
      </c>
    </row>
    <row r="813" spans="1:12" ht="26.25" hidden="1" thickBot="1" x14ac:dyDescent="0.3">
      <c r="A813" s="31" t="s">
        <v>280</v>
      </c>
      <c r="B813" s="32" t="s">
        <v>4598</v>
      </c>
      <c r="C813" s="33" t="s">
        <v>2378</v>
      </c>
      <c r="D813" s="33" t="s">
        <v>4673</v>
      </c>
      <c r="E813" s="34" t="s">
        <v>4674</v>
      </c>
      <c r="F813" s="32" t="s">
        <v>4675</v>
      </c>
      <c r="G813" s="33" t="s">
        <v>4676</v>
      </c>
      <c r="H813" s="32" t="s">
        <v>2475</v>
      </c>
      <c r="I813" s="32" t="s">
        <v>2415</v>
      </c>
      <c r="J813" s="33" t="s">
        <v>2367</v>
      </c>
      <c r="K813" s="32">
        <v>19</v>
      </c>
      <c r="L813" s="36" t="s">
        <v>4677</v>
      </c>
    </row>
    <row r="814" spans="1:12" ht="26.25" hidden="1" thickBot="1" x14ac:dyDescent="0.3">
      <c r="A814" s="31" t="s">
        <v>280</v>
      </c>
      <c r="B814" s="32" t="s">
        <v>4598</v>
      </c>
      <c r="C814" s="33" t="s">
        <v>2374</v>
      </c>
      <c r="D814" s="33" t="s">
        <v>4678</v>
      </c>
      <c r="E814" s="34" t="s">
        <v>4679</v>
      </c>
      <c r="F814" s="32" t="s">
        <v>4680</v>
      </c>
      <c r="G814" s="33" t="s">
        <v>4681</v>
      </c>
      <c r="H814" s="32" t="s">
        <v>2475</v>
      </c>
      <c r="I814" s="32" t="s">
        <v>2415</v>
      </c>
      <c r="J814" s="33" t="s">
        <v>2367</v>
      </c>
      <c r="K814" s="32">
        <v>10</v>
      </c>
      <c r="L814" s="36" t="s">
        <v>4682</v>
      </c>
    </row>
    <row r="815" spans="1:12" ht="26.25" hidden="1" thickBot="1" x14ac:dyDescent="0.3">
      <c r="A815" s="31" t="s">
        <v>280</v>
      </c>
      <c r="B815" s="32" t="s">
        <v>4598</v>
      </c>
      <c r="C815" s="33" t="s">
        <v>2369</v>
      </c>
      <c r="D815" s="33" t="s">
        <v>4628</v>
      </c>
      <c r="E815" s="34" t="s">
        <v>4629</v>
      </c>
      <c r="F815" s="32" t="s">
        <v>4630</v>
      </c>
      <c r="G815" s="33" t="s">
        <v>4683</v>
      </c>
      <c r="H815" s="32" t="s">
        <v>2475</v>
      </c>
      <c r="I815" s="32" t="s">
        <v>2415</v>
      </c>
      <c r="J815" s="33" t="s">
        <v>2367</v>
      </c>
      <c r="K815" s="32">
        <v>14</v>
      </c>
      <c r="L815" s="36" t="s">
        <v>4632</v>
      </c>
    </row>
    <row r="816" spans="1:12" ht="26.25" hidden="1" thickBot="1" x14ac:dyDescent="0.3">
      <c r="A816" s="31" t="s">
        <v>280</v>
      </c>
      <c r="B816" s="32" t="s">
        <v>4598</v>
      </c>
      <c r="C816" s="33" t="s">
        <v>2369</v>
      </c>
      <c r="D816" s="33" t="s">
        <v>4628</v>
      </c>
      <c r="E816" s="34" t="s">
        <v>4629</v>
      </c>
      <c r="F816" s="32" t="s">
        <v>4630</v>
      </c>
      <c r="G816" s="33" t="s">
        <v>4684</v>
      </c>
      <c r="H816" s="32" t="s">
        <v>2475</v>
      </c>
      <c r="I816" s="32" t="s">
        <v>2415</v>
      </c>
      <c r="J816" s="33" t="s">
        <v>2365</v>
      </c>
      <c r="K816" s="32">
        <v>10</v>
      </c>
      <c r="L816" s="36" t="s">
        <v>4632</v>
      </c>
    </row>
    <row r="817" spans="1:12" ht="26.25" hidden="1" thickBot="1" x14ac:dyDescent="0.3">
      <c r="A817" s="31" t="s">
        <v>280</v>
      </c>
      <c r="B817" s="32" t="s">
        <v>4598</v>
      </c>
      <c r="C817" s="33" t="s">
        <v>2374</v>
      </c>
      <c r="D817" s="33" t="s">
        <v>4648</v>
      </c>
      <c r="E817" s="34" t="s">
        <v>4649</v>
      </c>
      <c r="F817" s="32" t="s">
        <v>4650</v>
      </c>
      <c r="G817" s="33" t="s">
        <v>4685</v>
      </c>
      <c r="H817" s="32" t="s">
        <v>2475</v>
      </c>
      <c r="I817" s="32" t="s">
        <v>2415</v>
      </c>
      <c r="J817" s="33" t="s">
        <v>2367</v>
      </c>
      <c r="K817" s="32">
        <v>5</v>
      </c>
      <c r="L817" s="36" t="s">
        <v>4632</v>
      </c>
    </row>
    <row r="818" spans="1:12" ht="26.25" hidden="1" thickBot="1" x14ac:dyDescent="0.3">
      <c r="A818" s="31" t="s">
        <v>280</v>
      </c>
      <c r="B818" s="32" t="s">
        <v>4598</v>
      </c>
      <c r="C818" s="33" t="s">
        <v>2374</v>
      </c>
      <c r="D818" s="33" t="s">
        <v>4648</v>
      </c>
      <c r="E818" s="34" t="s">
        <v>4649</v>
      </c>
      <c r="F818" s="32" t="s">
        <v>4650</v>
      </c>
      <c r="G818" s="33" t="s">
        <v>4686</v>
      </c>
      <c r="H818" s="32" t="s">
        <v>2475</v>
      </c>
      <c r="I818" s="32" t="s">
        <v>2415</v>
      </c>
      <c r="J818" s="33" t="s">
        <v>2370</v>
      </c>
      <c r="K818" s="32">
        <v>5</v>
      </c>
      <c r="L818" s="36" t="s">
        <v>4632</v>
      </c>
    </row>
    <row r="819" spans="1:12" ht="26.25" hidden="1" thickBot="1" x14ac:dyDescent="0.3">
      <c r="A819" s="31" t="s">
        <v>280</v>
      </c>
      <c r="B819" s="32" t="s">
        <v>4598</v>
      </c>
      <c r="C819" s="33" t="s">
        <v>2378</v>
      </c>
      <c r="D819" s="33" t="s">
        <v>4687</v>
      </c>
      <c r="E819" s="34" t="s">
        <v>4688</v>
      </c>
      <c r="F819" s="32" t="s">
        <v>4689</v>
      </c>
      <c r="G819" s="33" t="s">
        <v>4690</v>
      </c>
      <c r="H819" s="32" t="s">
        <v>2475</v>
      </c>
      <c r="I819" s="32" t="s">
        <v>2415</v>
      </c>
      <c r="J819" s="33" t="s">
        <v>2375</v>
      </c>
      <c r="K819" s="32">
        <v>16</v>
      </c>
      <c r="L819" s="36" t="s">
        <v>4691</v>
      </c>
    </row>
    <row r="820" spans="1:12" ht="26.25" hidden="1" thickBot="1" x14ac:dyDescent="0.3">
      <c r="A820" s="31" t="s">
        <v>280</v>
      </c>
      <c r="B820" s="32" t="s">
        <v>4598</v>
      </c>
      <c r="C820" s="33" t="s">
        <v>2374</v>
      </c>
      <c r="D820" s="33" t="s">
        <v>4678</v>
      </c>
      <c r="E820" s="34" t="s">
        <v>4679</v>
      </c>
      <c r="F820" s="32" t="s">
        <v>4680</v>
      </c>
      <c r="G820" s="33" t="s">
        <v>4692</v>
      </c>
      <c r="H820" s="32" t="s">
        <v>2475</v>
      </c>
      <c r="I820" s="32" t="s">
        <v>2415</v>
      </c>
      <c r="J820" s="33" t="s">
        <v>2375</v>
      </c>
      <c r="K820" s="32">
        <v>19</v>
      </c>
      <c r="L820" s="36" t="s">
        <v>4682</v>
      </c>
    </row>
    <row r="821" spans="1:12" ht="26.25" hidden="1" thickBot="1" x14ac:dyDescent="0.3">
      <c r="A821" s="31" t="s">
        <v>280</v>
      </c>
      <c r="B821" s="32" t="s">
        <v>4598</v>
      </c>
      <c r="C821" s="33" t="s">
        <v>2369</v>
      </c>
      <c r="D821" s="33" t="s">
        <v>4628</v>
      </c>
      <c r="E821" s="34" t="s">
        <v>4629</v>
      </c>
      <c r="F821" s="32" t="s">
        <v>4630</v>
      </c>
      <c r="G821" s="33" t="s">
        <v>4693</v>
      </c>
      <c r="H821" s="32" t="s">
        <v>2475</v>
      </c>
      <c r="I821" s="32" t="s">
        <v>2415</v>
      </c>
      <c r="J821" s="33" t="s">
        <v>2375</v>
      </c>
      <c r="K821" s="32">
        <v>20</v>
      </c>
      <c r="L821" s="36" t="s">
        <v>4632</v>
      </c>
    </row>
    <row r="822" spans="1:12" ht="26.25" hidden="1" thickBot="1" x14ac:dyDescent="0.3">
      <c r="A822" s="31" t="s">
        <v>280</v>
      </c>
      <c r="B822" s="32" t="s">
        <v>4598</v>
      </c>
      <c r="C822" s="33" t="s">
        <v>2369</v>
      </c>
      <c r="D822" s="33" t="s">
        <v>4633</v>
      </c>
      <c r="E822" s="34" t="s">
        <v>4634</v>
      </c>
      <c r="F822" s="32" t="s">
        <v>4635</v>
      </c>
      <c r="G822" s="33" t="s">
        <v>4694</v>
      </c>
      <c r="H822" s="32" t="s">
        <v>2475</v>
      </c>
      <c r="I822" s="32" t="s">
        <v>2415</v>
      </c>
      <c r="J822" s="33" t="s">
        <v>2375</v>
      </c>
      <c r="K822" s="32">
        <v>26</v>
      </c>
      <c r="L822" s="36" t="s">
        <v>2578</v>
      </c>
    </row>
    <row r="823" spans="1:12" ht="26.25" hidden="1" thickBot="1" x14ac:dyDescent="0.3">
      <c r="A823" s="31" t="s">
        <v>280</v>
      </c>
      <c r="B823" s="32" t="s">
        <v>4598</v>
      </c>
      <c r="C823" s="33" t="s">
        <v>2369</v>
      </c>
      <c r="D823" s="33" t="s">
        <v>4607</v>
      </c>
      <c r="E823" s="34" t="s">
        <v>4608</v>
      </c>
      <c r="F823" s="32" t="s">
        <v>4609</v>
      </c>
      <c r="G823" s="33" t="s">
        <v>4695</v>
      </c>
      <c r="H823" s="32" t="s">
        <v>2475</v>
      </c>
      <c r="I823" s="32" t="s">
        <v>2415</v>
      </c>
      <c r="J823" s="33" t="s">
        <v>2375</v>
      </c>
      <c r="K823" s="32">
        <v>33</v>
      </c>
      <c r="L823" s="36" t="s">
        <v>4663</v>
      </c>
    </row>
    <row r="824" spans="1:12" ht="26.25" hidden="1" thickBot="1" x14ac:dyDescent="0.3">
      <c r="A824" s="31" t="s">
        <v>280</v>
      </c>
      <c r="B824" s="32" t="s">
        <v>4598</v>
      </c>
      <c r="C824" s="33" t="s">
        <v>2378</v>
      </c>
      <c r="D824" s="33" t="s">
        <v>4641</v>
      </c>
      <c r="E824" s="34" t="s">
        <v>4642</v>
      </c>
      <c r="F824" s="32" t="s">
        <v>4643</v>
      </c>
      <c r="G824" s="33" t="s">
        <v>4696</v>
      </c>
      <c r="H824" s="32" t="s">
        <v>2475</v>
      </c>
      <c r="I824" s="32" t="s">
        <v>2415</v>
      </c>
      <c r="J824" s="33" t="s">
        <v>2375</v>
      </c>
      <c r="K824" s="32">
        <v>22</v>
      </c>
      <c r="L824" s="36" t="s">
        <v>4642</v>
      </c>
    </row>
    <row r="825" spans="1:12" ht="26.25" hidden="1" thickBot="1" x14ac:dyDescent="0.3">
      <c r="A825" s="31" t="s">
        <v>280</v>
      </c>
      <c r="B825" s="32" t="s">
        <v>4598</v>
      </c>
      <c r="C825" s="33" t="s">
        <v>2378</v>
      </c>
      <c r="D825" s="33" t="s">
        <v>4641</v>
      </c>
      <c r="E825" s="34" t="s">
        <v>4642</v>
      </c>
      <c r="F825" s="32" t="s">
        <v>4643</v>
      </c>
      <c r="G825" s="33" t="s">
        <v>4697</v>
      </c>
      <c r="H825" s="32" t="s">
        <v>2475</v>
      </c>
      <c r="I825" s="32" t="s">
        <v>2415</v>
      </c>
      <c r="J825" s="33" t="s">
        <v>2373</v>
      </c>
      <c r="K825" s="32">
        <v>21</v>
      </c>
      <c r="L825" s="36" t="s">
        <v>4642</v>
      </c>
    </row>
    <row r="826" spans="1:12" ht="26.25" hidden="1" thickBot="1" x14ac:dyDescent="0.3">
      <c r="A826" s="31" t="s">
        <v>280</v>
      </c>
      <c r="B826" s="32" t="s">
        <v>4598</v>
      </c>
      <c r="C826" s="33" t="s">
        <v>2378</v>
      </c>
      <c r="D826" s="33" t="s">
        <v>4599</v>
      </c>
      <c r="E826" s="34" t="s">
        <v>4600</v>
      </c>
      <c r="F826" s="32" t="s">
        <v>4601</v>
      </c>
      <c r="G826" s="33" t="s">
        <v>4698</v>
      </c>
      <c r="H826" s="32" t="s">
        <v>2475</v>
      </c>
      <c r="I826" s="32" t="s">
        <v>2415</v>
      </c>
      <c r="J826" s="33" t="s">
        <v>2375</v>
      </c>
      <c r="K826" s="32">
        <v>33</v>
      </c>
      <c r="L826" s="36" t="s">
        <v>4663</v>
      </c>
    </row>
    <row r="827" spans="1:12" ht="15.75" hidden="1" thickBot="1" x14ac:dyDescent="0.3">
      <c r="A827" s="31" t="s">
        <v>280</v>
      </c>
      <c r="B827" s="32" t="s">
        <v>1963</v>
      </c>
      <c r="C827" s="33" t="s">
        <v>2369</v>
      </c>
      <c r="D827" s="33" t="s">
        <v>4699</v>
      </c>
      <c r="E827" s="34" t="s">
        <v>4700</v>
      </c>
      <c r="F827" s="32" t="s">
        <v>4701</v>
      </c>
      <c r="G827" s="33" t="s">
        <v>4702</v>
      </c>
      <c r="H827" s="32" t="s">
        <v>2414</v>
      </c>
      <c r="I827" s="32" t="s">
        <v>2415</v>
      </c>
      <c r="J827" s="33" t="s">
        <v>2370</v>
      </c>
      <c r="K827" s="32">
        <v>20</v>
      </c>
      <c r="L827" s="36" t="s">
        <v>2386</v>
      </c>
    </row>
    <row r="828" spans="1:12" ht="15.75" hidden="1" thickBot="1" x14ac:dyDescent="0.3">
      <c r="A828" s="31" t="s">
        <v>280</v>
      </c>
      <c r="B828" s="32" t="s">
        <v>1963</v>
      </c>
      <c r="C828" s="33" t="s">
        <v>2369</v>
      </c>
      <c r="D828" s="33" t="s">
        <v>4703</v>
      </c>
      <c r="E828" s="34" t="s">
        <v>4704</v>
      </c>
      <c r="F828" s="32" t="s">
        <v>4705</v>
      </c>
      <c r="G828" s="33" t="s">
        <v>4706</v>
      </c>
      <c r="H828" s="32" t="s">
        <v>2414</v>
      </c>
      <c r="I828" s="32" t="s">
        <v>2415</v>
      </c>
      <c r="J828" s="33" t="s">
        <v>2373</v>
      </c>
      <c r="K828" s="32">
        <v>30</v>
      </c>
      <c r="L828" s="36" t="s">
        <v>2386</v>
      </c>
    </row>
    <row r="829" spans="1:12" ht="15.75" hidden="1" thickBot="1" x14ac:dyDescent="0.3">
      <c r="A829" s="31" t="s">
        <v>280</v>
      </c>
      <c r="B829" s="32" t="s">
        <v>1963</v>
      </c>
      <c r="C829" s="33" t="s">
        <v>2369</v>
      </c>
      <c r="D829" s="33" t="s">
        <v>4703</v>
      </c>
      <c r="E829" s="34" t="s">
        <v>4704</v>
      </c>
      <c r="F829" s="32" t="s">
        <v>4705</v>
      </c>
      <c r="G829" s="33" t="s">
        <v>4707</v>
      </c>
      <c r="H829" s="32" t="s">
        <v>2414</v>
      </c>
      <c r="I829" s="32" t="s">
        <v>2415</v>
      </c>
      <c r="J829" s="33" t="s">
        <v>2365</v>
      </c>
      <c r="K829" s="32">
        <v>14</v>
      </c>
      <c r="L829" s="35"/>
    </row>
    <row r="830" spans="1:12" ht="15.75" hidden="1" thickBot="1" x14ac:dyDescent="0.3">
      <c r="A830" s="31" t="s">
        <v>280</v>
      </c>
      <c r="B830" s="32" t="s">
        <v>1963</v>
      </c>
      <c r="C830" s="33" t="s">
        <v>2369</v>
      </c>
      <c r="D830" s="33" t="s">
        <v>4703</v>
      </c>
      <c r="E830" s="34" t="s">
        <v>4704</v>
      </c>
      <c r="F830" s="32" t="s">
        <v>4705</v>
      </c>
      <c r="G830" s="33" t="s">
        <v>4708</v>
      </c>
      <c r="H830" s="32" t="s">
        <v>2414</v>
      </c>
      <c r="I830" s="32" t="s">
        <v>2415</v>
      </c>
      <c r="J830" s="33" t="s">
        <v>2368</v>
      </c>
      <c r="K830" s="32">
        <v>27</v>
      </c>
      <c r="L830" s="35"/>
    </row>
    <row r="831" spans="1:12" ht="15.75" hidden="1" thickBot="1" x14ac:dyDescent="0.3">
      <c r="A831" s="31" t="s">
        <v>280</v>
      </c>
      <c r="B831" s="32" t="s">
        <v>1963</v>
      </c>
      <c r="C831" s="33" t="s">
        <v>2369</v>
      </c>
      <c r="D831" s="33" t="s">
        <v>4699</v>
      </c>
      <c r="E831" s="34" t="s">
        <v>4700</v>
      </c>
      <c r="F831" s="32" t="s">
        <v>4701</v>
      </c>
      <c r="G831" s="33" t="s">
        <v>4709</v>
      </c>
      <c r="H831" s="32" t="s">
        <v>2414</v>
      </c>
      <c r="I831" s="32" t="s">
        <v>2415</v>
      </c>
      <c r="J831" s="33" t="s">
        <v>2370</v>
      </c>
      <c r="K831" s="32">
        <v>18</v>
      </c>
      <c r="L831" s="35"/>
    </row>
    <row r="832" spans="1:12" ht="15.75" hidden="1" thickBot="1" x14ac:dyDescent="0.3">
      <c r="A832" s="31" t="s">
        <v>280</v>
      </c>
      <c r="B832" s="32" t="s">
        <v>1963</v>
      </c>
      <c r="C832" s="33" t="s">
        <v>2369</v>
      </c>
      <c r="D832" s="33" t="s">
        <v>4699</v>
      </c>
      <c r="E832" s="34" t="s">
        <v>4700</v>
      </c>
      <c r="F832" s="32" t="s">
        <v>4701</v>
      </c>
      <c r="G832" s="33" t="s">
        <v>4710</v>
      </c>
      <c r="H832" s="32" t="s">
        <v>2414</v>
      </c>
      <c r="I832" s="32" t="s">
        <v>2415</v>
      </c>
      <c r="J832" s="33" t="s">
        <v>2367</v>
      </c>
      <c r="K832" s="32">
        <v>8</v>
      </c>
      <c r="L832" s="35"/>
    </row>
    <row r="833" spans="1:12" ht="15.75" hidden="1" thickBot="1" x14ac:dyDescent="0.3">
      <c r="A833" s="31" t="s">
        <v>280</v>
      </c>
      <c r="B833" s="32" t="s">
        <v>1963</v>
      </c>
      <c r="C833" s="33" t="s">
        <v>2369</v>
      </c>
      <c r="D833" s="33" t="s">
        <v>4703</v>
      </c>
      <c r="E833" s="34" t="s">
        <v>4704</v>
      </c>
      <c r="F833" s="32" t="s">
        <v>4705</v>
      </c>
      <c r="G833" s="33" t="s">
        <v>4711</v>
      </c>
      <c r="H833" s="32" t="s">
        <v>2414</v>
      </c>
      <c r="I833" s="32" t="s">
        <v>2415</v>
      </c>
      <c r="J833" s="33" t="s">
        <v>2375</v>
      </c>
      <c r="K833" s="32">
        <v>25</v>
      </c>
      <c r="L833" s="35"/>
    </row>
    <row r="834" spans="1:12" ht="15.75" hidden="1" thickBot="1" x14ac:dyDescent="0.3">
      <c r="A834" s="31" t="s">
        <v>280</v>
      </c>
      <c r="B834" s="32" t="s">
        <v>1963</v>
      </c>
      <c r="C834" s="33" t="s">
        <v>2369</v>
      </c>
      <c r="D834" s="33" t="s">
        <v>4699</v>
      </c>
      <c r="E834" s="34" t="s">
        <v>4700</v>
      </c>
      <c r="F834" s="32" t="s">
        <v>4701</v>
      </c>
      <c r="G834" s="33" t="s">
        <v>4712</v>
      </c>
      <c r="H834" s="32" t="s">
        <v>2414</v>
      </c>
      <c r="I834" s="32" t="s">
        <v>2415</v>
      </c>
      <c r="J834" s="33" t="s">
        <v>2373</v>
      </c>
      <c r="K834" s="32">
        <v>42</v>
      </c>
      <c r="L834" s="35"/>
    </row>
    <row r="835" spans="1:12" ht="15.75" hidden="1" thickBot="1" x14ac:dyDescent="0.3">
      <c r="A835" s="31" t="s">
        <v>280</v>
      </c>
      <c r="B835" s="32" t="s">
        <v>1969</v>
      </c>
      <c r="C835" s="33" t="s">
        <v>2378</v>
      </c>
      <c r="D835" s="33" t="s">
        <v>4713</v>
      </c>
      <c r="E835" s="34" t="s">
        <v>4714</v>
      </c>
      <c r="F835" s="32" t="s">
        <v>4715</v>
      </c>
      <c r="G835" s="33" t="s">
        <v>4716</v>
      </c>
      <c r="H835" s="32" t="s">
        <v>2414</v>
      </c>
      <c r="I835" s="32" t="s">
        <v>2415</v>
      </c>
      <c r="J835" s="33" t="s">
        <v>2365</v>
      </c>
      <c r="K835" s="32">
        <v>16</v>
      </c>
      <c r="L835" s="35"/>
    </row>
    <row r="836" spans="1:12" ht="15.75" hidden="1" thickBot="1" x14ac:dyDescent="0.3">
      <c r="A836" s="31" t="s">
        <v>280</v>
      </c>
      <c r="B836" s="32" t="s">
        <v>1969</v>
      </c>
      <c r="C836" s="33" t="s">
        <v>2378</v>
      </c>
      <c r="D836" s="33" t="s">
        <v>4717</v>
      </c>
      <c r="E836" s="34" t="s">
        <v>4718</v>
      </c>
      <c r="F836" s="32" t="s">
        <v>4719</v>
      </c>
      <c r="G836" s="33" t="s">
        <v>4720</v>
      </c>
      <c r="H836" s="32" t="s">
        <v>2414</v>
      </c>
      <c r="I836" s="32" t="s">
        <v>2415</v>
      </c>
      <c r="J836" s="33" t="s">
        <v>2370</v>
      </c>
      <c r="K836" s="32">
        <v>26</v>
      </c>
      <c r="L836" s="35"/>
    </row>
    <row r="837" spans="1:12" ht="26.25" hidden="1" thickBot="1" x14ac:dyDescent="0.3">
      <c r="A837" s="31" t="s">
        <v>280</v>
      </c>
      <c r="B837" s="32" t="s">
        <v>1969</v>
      </c>
      <c r="C837" s="33" t="s">
        <v>2378</v>
      </c>
      <c r="D837" s="33" t="s">
        <v>4721</v>
      </c>
      <c r="E837" s="34" t="s">
        <v>4722</v>
      </c>
      <c r="F837" s="32" t="s">
        <v>4723</v>
      </c>
      <c r="G837" s="33" t="s">
        <v>4724</v>
      </c>
      <c r="H837" s="32" t="s">
        <v>2475</v>
      </c>
      <c r="I837" s="32" t="s">
        <v>2415</v>
      </c>
      <c r="J837" s="33" t="s">
        <v>2370</v>
      </c>
      <c r="K837" s="32">
        <v>10</v>
      </c>
      <c r="L837" s="36" t="s">
        <v>4632</v>
      </c>
    </row>
    <row r="838" spans="1:12" ht="15.75" hidden="1" thickBot="1" x14ac:dyDescent="0.3">
      <c r="A838" s="31" t="s">
        <v>280</v>
      </c>
      <c r="B838" s="32" t="s">
        <v>1969</v>
      </c>
      <c r="C838" s="33" t="s">
        <v>2378</v>
      </c>
      <c r="D838" s="33" t="s">
        <v>4725</v>
      </c>
      <c r="E838" s="34" t="s">
        <v>2305</v>
      </c>
      <c r="F838" s="32" t="s">
        <v>4726</v>
      </c>
      <c r="G838" s="33" t="s">
        <v>4727</v>
      </c>
      <c r="H838" s="32" t="s">
        <v>2475</v>
      </c>
      <c r="I838" s="32" t="s">
        <v>2415</v>
      </c>
      <c r="J838" s="33" t="s">
        <v>2365</v>
      </c>
      <c r="K838" s="32">
        <v>10</v>
      </c>
      <c r="L838" s="36" t="s">
        <v>2578</v>
      </c>
    </row>
    <row r="839" spans="1:12" ht="15.75" hidden="1" thickBot="1" x14ac:dyDescent="0.3">
      <c r="A839" s="31" t="s">
        <v>280</v>
      </c>
      <c r="B839" s="32" t="s">
        <v>486</v>
      </c>
      <c r="C839" s="33" t="s">
        <v>2378</v>
      </c>
      <c r="D839" s="33" t="s">
        <v>4728</v>
      </c>
      <c r="E839" s="34" t="s">
        <v>2301</v>
      </c>
      <c r="F839" s="32" t="s">
        <v>4729</v>
      </c>
      <c r="G839" s="33" t="s">
        <v>4730</v>
      </c>
      <c r="H839" s="32" t="s">
        <v>2414</v>
      </c>
      <c r="I839" s="32" t="s">
        <v>2415</v>
      </c>
      <c r="J839" s="33" t="s">
        <v>2373</v>
      </c>
      <c r="K839" s="32">
        <v>13</v>
      </c>
      <c r="L839" s="35"/>
    </row>
    <row r="840" spans="1:12" ht="15.75" hidden="1" thickBot="1" x14ac:dyDescent="0.3">
      <c r="A840" s="31" t="s">
        <v>280</v>
      </c>
      <c r="B840" s="32" t="s">
        <v>486</v>
      </c>
      <c r="C840" s="33" t="s">
        <v>2378</v>
      </c>
      <c r="D840" s="33" t="s">
        <v>4728</v>
      </c>
      <c r="E840" s="34" t="s">
        <v>2301</v>
      </c>
      <c r="F840" s="32" t="s">
        <v>4729</v>
      </c>
      <c r="G840" s="33" t="s">
        <v>4731</v>
      </c>
      <c r="H840" s="32" t="s">
        <v>2414</v>
      </c>
      <c r="I840" s="32" t="s">
        <v>2415</v>
      </c>
      <c r="J840" s="33" t="s">
        <v>2370</v>
      </c>
      <c r="K840" s="32">
        <v>8</v>
      </c>
      <c r="L840" s="35"/>
    </row>
    <row r="841" spans="1:12" ht="26.25" hidden="1" thickBot="1" x14ac:dyDescent="0.3">
      <c r="A841" s="31" t="s">
        <v>280</v>
      </c>
      <c r="B841" s="32" t="s">
        <v>486</v>
      </c>
      <c r="C841" s="33" t="s">
        <v>2378</v>
      </c>
      <c r="D841" s="33" t="s">
        <v>4732</v>
      </c>
      <c r="E841" s="34" t="s">
        <v>4733</v>
      </c>
      <c r="F841" s="32" t="s">
        <v>4734</v>
      </c>
      <c r="G841" s="33" t="s">
        <v>4735</v>
      </c>
      <c r="H841" s="32" t="s">
        <v>2475</v>
      </c>
      <c r="I841" s="32" t="s">
        <v>2415</v>
      </c>
      <c r="J841" s="33" t="s">
        <v>2368</v>
      </c>
      <c r="K841" s="32">
        <v>14</v>
      </c>
      <c r="L841" s="36" t="s">
        <v>4736</v>
      </c>
    </row>
    <row r="842" spans="1:12" ht="15.75" hidden="1" thickBot="1" x14ac:dyDescent="0.3">
      <c r="A842" s="31" t="s">
        <v>280</v>
      </c>
      <c r="B842" s="32" t="s">
        <v>543</v>
      </c>
      <c r="C842" s="33" t="s">
        <v>2378</v>
      </c>
      <c r="D842" s="33" t="s">
        <v>4737</v>
      </c>
      <c r="E842" s="34" t="s">
        <v>4738</v>
      </c>
      <c r="F842" s="32" t="s">
        <v>4739</v>
      </c>
      <c r="G842" s="33" t="s">
        <v>4740</v>
      </c>
      <c r="H842" s="32" t="s">
        <v>2414</v>
      </c>
      <c r="I842" s="32" t="s">
        <v>2415</v>
      </c>
      <c r="J842" s="33" t="s">
        <v>2373</v>
      </c>
      <c r="K842" s="32">
        <v>27</v>
      </c>
      <c r="L842" s="35"/>
    </row>
    <row r="843" spans="1:12" ht="15.75" hidden="1" thickBot="1" x14ac:dyDescent="0.3">
      <c r="A843" s="31" t="s">
        <v>280</v>
      </c>
      <c r="B843" s="32" t="s">
        <v>543</v>
      </c>
      <c r="C843" s="33" t="s">
        <v>2378</v>
      </c>
      <c r="D843" s="33" t="s">
        <v>4737</v>
      </c>
      <c r="E843" s="34" t="s">
        <v>4738</v>
      </c>
      <c r="F843" s="32" t="s">
        <v>4739</v>
      </c>
      <c r="G843" s="33" t="s">
        <v>4741</v>
      </c>
      <c r="H843" s="32" t="s">
        <v>2414</v>
      </c>
      <c r="I843" s="32" t="s">
        <v>2415</v>
      </c>
      <c r="J843" s="33" t="s">
        <v>2368</v>
      </c>
      <c r="K843" s="32">
        <v>20</v>
      </c>
      <c r="L843" s="35"/>
    </row>
    <row r="844" spans="1:12" ht="15.75" hidden="1" thickBot="1" x14ac:dyDescent="0.3">
      <c r="A844" s="31" t="s">
        <v>280</v>
      </c>
      <c r="B844" s="32" t="s">
        <v>543</v>
      </c>
      <c r="C844" s="33" t="s">
        <v>2378</v>
      </c>
      <c r="D844" s="33" t="s">
        <v>4742</v>
      </c>
      <c r="E844" s="34" t="s">
        <v>4743</v>
      </c>
      <c r="F844" s="32" t="s">
        <v>4744</v>
      </c>
      <c r="G844" s="33" t="s">
        <v>4745</v>
      </c>
      <c r="H844" s="32" t="s">
        <v>2475</v>
      </c>
      <c r="I844" s="32" t="s">
        <v>2415</v>
      </c>
      <c r="J844" s="33" t="s">
        <v>2365</v>
      </c>
      <c r="K844" s="32">
        <v>14</v>
      </c>
      <c r="L844" s="36" t="s">
        <v>4743</v>
      </c>
    </row>
    <row r="845" spans="1:12" ht="26.25" hidden="1" thickBot="1" x14ac:dyDescent="0.3">
      <c r="A845" s="31" t="s">
        <v>280</v>
      </c>
      <c r="B845" s="32" t="s">
        <v>543</v>
      </c>
      <c r="C845" s="33" t="s">
        <v>2378</v>
      </c>
      <c r="D845" s="33" t="s">
        <v>4746</v>
      </c>
      <c r="E845" s="34" t="s">
        <v>2295</v>
      </c>
      <c r="F845" s="32" t="s">
        <v>4747</v>
      </c>
      <c r="G845" s="33" t="s">
        <v>4748</v>
      </c>
      <c r="H845" s="32" t="s">
        <v>2475</v>
      </c>
      <c r="I845" s="32" t="s">
        <v>2415</v>
      </c>
      <c r="J845" s="33" t="s">
        <v>2370</v>
      </c>
      <c r="K845" s="32">
        <v>14</v>
      </c>
      <c r="L845" s="36" t="s">
        <v>4749</v>
      </c>
    </row>
    <row r="846" spans="1:12" ht="15.75" hidden="1" thickBot="1" x14ac:dyDescent="0.3">
      <c r="A846" s="31" t="s">
        <v>280</v>
      </c>
      <c r="B846" s="32" t="s">
        <v>543</v>
      </c>
      <c r="C846" s="33" t="s">
        <v>2378</v>
      </c>
      <c r="D846" s="33" t="s">
        <v>4742</v>
      </c>
      <c r="E846" s="34" t="s">
        <v>4743</v>
      </c>
      <c r="F846" s="32" t="s">
        <v>4744</v>
      </c>
      <c r="G846" s="33" t="s">
        <v>4750</v>
      </c>
      <c r="H846" s="32" t="s">
        <v>2475</v>
      </c>
      <c r="I846" s="32" t="s">
        <v>2415</v>
      </c>
      <c r="J846" s="33" t="s">
        <v>2375</v>
      </c>
      <c r="K846" s="32">
        <v>16</v>
      </c>
      <c r="L846" s="36" t="s">
        <v>4743</v>
      </c>
    </row>
    <row r="847" spans="1:12" ht="15.75" hidden="1" thickBot="1" x14ac:dyDescent="0.3">
      <c r="A847" s="31" t="s">
        <v>280</v>
      </c>
      <c r="B847" s="32" t="s">
        <v>2303</v>
      </c>
      <c r="C847" s="33" t="s">
        <v>2378</v>
      </c>
      <c r="D847" s="33" t="s">
        <v>4751</v>
      </c>
      <c r="E847" s="34" t="s">
        <v>4752</v>
      </c>
      <c r="F847" s="32" t="s">
        <v>4753</v>
      </c>
      <c r="G847" s="33" t="s">
        <v>4754</v>
      </c>
      <c r="H847" s="32" t="s">
        <v>2414</v>
      </c>
      <c r="I847" s="32" t="s">
        <v>2415</v>
      </c>
      <c r="J847" s="33" t="s">
        <v>2365</v>
      </c>
      <c r="K847" s="32">
        <v>9</v>
      </c>
      <c r="L847" s="35"/>
    </row>
    <row r="848" spans="1:12" ht="15.75" hidden="1" thickBot="1" x14ac:dyDescent="0.3">
      <c r="A848" s="31" t="s">
        <v>280</v>
      </c>
      <c r="B848" s="32" t="s">
        <v>2303</v>
      </c>
      <c r="C848" s="33" t="s">
        <v>2378</v>
      </c>
      <c r="D848" s="33" t="s">
        <v>4751</v>
      </c>
      <c r="E848" s="34" t="s">
        <v>4752</v>
      </c>
      <c r="F848" s="32" t="s">
        <v>4753</v>
      </c>
      <c r="G848" s="33" t="s">
        <v>4755</v>
      </c>
      <c r="H848" s="32" t="s">
        <v>2475</v>
      </c>
      <c r="I848" s="32" t="s">
        <v>2415</v>
      </c>
      <c r="J848" s="33" t="s">
        <v>2368</v>
      </c>
      <c r="K848" s="32">
        <v>10</v>
      </c>
      <c r="L848" s="35"/>
    </row>
    <row r="849" spans="1:12" ht="15.75" hidden="1" thickBot="1" x14ac:dyDescent="0.3">
      <c r="A849" s="31" t="s">
        <v>280</v>
      </c>
      <c r="B849" s="32" t="s">
        <v>2303</v>
      </c>
      <c r="C849" s="33" t="s">
        <v>2378</v>
      </c>
      <c r="D849" s="33" t="s">
        <v>4751</v>
      </c>
      <c r="E849" s="34" t="s">
        <v>4752</v>
      </c>
      <c r="F849" s="32" t="s">
        <v>4753</v>
      </c>
      <c r="G849" s="33" t="s">
        <v>4756</v>
      </c>
      <c r="H849" s="32" t="s">
        <v>2475</v>
      </c>
      <c r="I849" s="32" t="s">
        <v>2415</v>
      </c>
      <c r="J849" s="33" t="s">
        <v>2375</v>
      </c>
      <c r="K849" s="32">
        <v>7</v>
      </c>
      <c r="L849" s="36" t="s">
        <v>4757</v>
      </c>
    </row>
    <row r="850" spans="1:12" ht="26.25" hidden="1" thickBot="1" x14ac:dyDescent="0.3">
      <c r="A850" s="31" t="s">
        <v>280</v>
      </c>
      <c r="B850" s="32" t="s">
        <v>2302</v>
      </c>
      <c r="C850" s="33" t="s">
        <v>2378</v>
      </c>
      <c r="D850" s="33" t="s">
        <v>4758</v>
      </c>
      <c r="E850" s="34" t="s">
        <v>4759</v>
      </c>
      <c r="F850" s="32" t="s">
        <v>4760</v>
      </c>
      <c r="G850" s="33" t="s">
        <v>4761</v>
      </c>
      <c r="H850" s="32" t="s">
        <v>2414</v>
      </c>
      <c r="I850" s="32" t="s">
        <v>2415</v>
      </c>
      <c r="J850" s="33" t="s">
        <v>2368</v>
      </c>
      <c r="K850" s="32">
        <v>11</v>
      </c>
      <c r="L850" s="35"/>
    </row>
    <row r="851" spans="1:12" ht="26.25" hidden="1" thickBot="1" x14ac:dyDescent="0.3">
      <c r="A851" s="31" t="s">
        <v>280</v>
      </c>
      <c r="B851" s="32" t="s">
        <v>2302</v>
      </c>
      <c r="C851" s="33" t="s">
        <v>2378</v>
      </c>
      <c r="D851" s="33" t="s">
        <v>4762</v>
      </c>
      <c r="E851" s="34" t="s">
        <v>4763</v>
      </c>
      <c r="F851" s="32" t="s">
        <v>4764</v>
      </c>
      <c r="G851" s="33" t="s">
        <v>4765</v>
      </c>
      <c r="H851" s="32" t="s">
        <v>2414</v>
      </c>
      <c r="I851" s="32" t="s">
        <v>2415</v>
      </c>
      <c r="J851" s="33" t="s">
        <v>2373</v>
      </c>
      <c r="K851" s="32">
        <v>21</v>
      </c>
      <c r="L851" s="35"/>
    </row>
    <row r="852" spans="1:12" ht="15.75" hidden="1" thickBot="1" x14ac:dyDescent="0.3">
      <c r="A852" s="31" t="s">
        <v>280</v>
      </c>
      <c r="B852" s="32" t="s">
        <v>295</v>
      </c>
      <c r="C852" s="33" t="s">
        <v>2378</v>
      </c>
      <c r="D852" s="33" t="s">
        <v>4766</v>
      </c>
      <c r="E852" s="34" t="s">
        <v>2300</v>
      </c>
      <c r="F852" s="32" t="s">
        <v>4767</v>
      </c>
      <c r="G852" s="33" t="s">
        <v>4768</v>
      </c>
      <c r="H852" s="32" t="s">
        <v>2414</v>
      </c>
      <c r="I852" s="32" t="s">
        <v>2415</v>
      </c>
      <c r="J852" s="33" t="s">
        <v>2370</v>
      </c>
      <c r="K852" s="32">
        <v>7</v>
      </c>
      <c r="L852" s="35"/>
    </row>
    <row r="853" spans="1:12" ht="26.25" hidden="1" thickBot="1" x14ac:dyDescent="0.3">
      <c r="A853" s="31" t="s">
        <v>280</v>
      </c>
      <c r="B853" s="32" t="s">
        <v>295</v>
      </c>
      <c r="C853" s="33" t="s">
        <v>2378</v>
      </c>
      <c r="D853" s="33" t="s">
        <v>4769</v>
      </c>
      <c r="E853" s="34" t="s">
        <v>4770</v>
      </c>
      <c r="F853" s="32" t="s">
        <v>4771</v>
      </c>
      <c r="G853" s="33" t="s">
        <v>4772</v>
      </c>
      <c r="H853" s="32" t="s">
        <v>2475</v>
      </c>
      <c r="I853" s="32" t="s">
        <v>2415</v>
      </c>
      <c r="J853" s="33" t="s">
        <v>2373</v>
      </c>
      <c r="K853" s="32">
        <v>32</v>
      </c>
      <c r="L853" s="36" t="s">
        <v>2209</v>
      </c>
    </row>
    <row r="854" spans="1:12" ht="15.75" hidden="1" thickBot="1" x14ac:dyDescent="0.3">
      <c r="A854" s="31" t="s">
        <v>280</v>
      </c>
      <c r="B854" s="32" t="s">
        <v>295</v>
      </c>
      <c r="C854" s="33" t="s">
        <v>2378</v>
      </c>
      <c r="D854" s="33" t="s">
        <v>4773</v>
      </c>
      <c r="E854" s="34" t="s">
        <v>2299</v>
      </c>
      <c r="F854" s="32" t="s">
        <v>4774</v>
      </c>
      <c r="G854" s="33" t="s">
        <v>4775</v>
      </c>
      <c r="H854" s="32" t="s">
        <v>2475</v>
      </c>
      <c r="I854" s="32" t="s">
        <v>2415</v>
      </c>
      <c r="J854" s="33" t="s">
        <v>2368</v>
      </c>
      <c r="K854" s="32">
        <v>12</v>
      </c>
      <c r="L854" s="36" t="s">
        <v>2209</v>
      </c>
    </row>
    <row r="855" spans="1:12" ht="15.75" hidden="1" thickBot="1" x14ac:dyDescent="0.3">
      <c r="A855" s="31" t="s">
        <v>280</v>
      </c>
      <c r="B855" s="32" t="s">
        <v>2304</v>
      </c>
      <c r="C855" s="33" t="s">
        <v>2378</v>
      </c>
      <c r="D855" s="33" t="s">
        <v>4776</v>
      </c>
      <c r="E855" s="34" t="s">
        <v>4777</v>
      </c>
      <c r="F855" s="32" t="s">
        <v>4778</v>
      </c>
      <c r="G855" s="33" t="s">
        <v>4779</v>
      </c>
      <c r="H855" s="32" t="s">
        <v>2414</v>
      </c>
      <c r="I855" s="32" t="s">
        <v>2415</v>
      </c>
      <c r="J855" s="33" t="s">
        <v>2375</v>
      </c>
      <c r="K855" s="32">
        <v>18</v>
      </c>
      <c r="L855" s="35"/>
    </row>
    <row r="856" spans="1:12" ht="15.75" hidden="1" thickBot="1" x14ac:dyDescent="0.3">
      <c r="A856" s="31" t="s">
        <v>280</v>
      </c>
      <c r="B856" s="32" t="s">
        <v>2304</v>
      </c>
      <c r="C856" s="33" t="s">
        <v>2378</v>
      </c>
      <c r="D856" s="33" t="s">
        <v>4776</v>
      </c>
      <c r="E856" s="34" t="s">
        <v>4777</v>
      </c>
      <c r="F856" s="32" t="s">
        <v>4778</v>
      </c>
      <c r="G856" s="33" t="s">
        <v>4780</v>
      </c>
      <c r="H856" s="32" t="s">
        <v>2414</v>
      </c>
      <c r="I856" s="32" t="s">
        <v>2415</v>
      </c>
      <c r="J856" s="33" t="s">
        <v>2373</v>
      </c>
      <c r="K856" s="32">
        <v>22</v>
      </c>
      <c r="L856" s="35"/>
    </row>
    <row r="857" spans="1:12" ht="15.75" hidden="1" thickBot="1" x14ac:dyDescent="0.3">
      <c r="A857" s="31" t="s">
        <v>280</v>
      </c>
      <c r="B857" s="32" t="s">
        <v>2304</v>
      </c>
      <c r="C857" s="33" t="s">
        <v>2378</v>
      </c>
      <c r="D857" s="33" t="s">
        <v>4776</v>
      </c>
      <c r="E857" s="34" t="s">
        <v>4777</v>
      </c>
      <c r="F857" s="32" t="s">
        <v>4778</v>
      </c>
      <c r="G857" s="33" t="s">
        <v>4781</v>
      </c>
      <c r="H857" s="32" t="s">
        <v>2414</v>
      </c>
      <c r="I857" s="32" t="s">
        <v>2415</v>
      </c>
      <c r="J857" s="33" t="s">
        <v>2368</v>
      </c>
      <c r="K857" s="32">
        <v>21</v>
      </c>
      <c r="L857" s="35"/>
    </row>
    <row r="858" spans="1:12" ht="26.25" hidden="1" thickBot="1" x14ac:dyDescent="0.3">
      <c r="A858" s="31" t="s">
        <v>161</v>
      </c>
      <c r="B858" s="32" t="s">
        <v>621</v>
      </c>
      <c r="C858" s="33" t="s">
        <v>2378</v>
      </c>
      <c r="D858" s="33" t="s">
        <v>4782</v>
      </c>
      <c r="E858" s="34" t="s">
        <v>4783</v>
      </c>
      <c r="F858" s="32" t="s">
        <v>4784</v>
      </c>
      <c r="G858" s="33" t="s">
        <v>4785</v>
      </c>
      <c r="H858" s="32" t="s">
        <v>2414</v>
      </c>
      <c r="I858" s="32" t="s">
        <v>2415</v>
      </c>
      <c r="J858" s="33" t="s">
        <v>2365</v>
      </c>
      <c r="K858" s="32">
        <v>18</v>
      </c>
      <c r="L858" s="36" t="s">
        <v>4786</v>
      </c>
    </row>
    <row r="859" spans="1:12" ht="26.25" hidden="1" thickBot="1" x14ac:dyDescent="0.3">
      <c r="A859" s="31" t="s">
        <v>161</v>
      </c>
      <c r="B859" s="32" t="s">
        <v>621</v>
      </c>
      <c r="C859" s="33" t="s">
        <v>2378</v>
      </c>
      <c r="D859" s="33" t="s">
        <v>4787</v>
      </c>
      <c r="E859" s="34" t="s">
        <v>2209</v>
      </c>
      <c r="F859" s="32" t="s">
        <v>4788</v>
      </c>
      <c r="G859" s="33" t="s">
        <v>4789</v>
      </c>
      <c r="H859" s="32" t="s">
        <v>2414</v>
      </c>
      <c r="I859" s="32" t="s">
        <v>2415</v>
      </c>
      <c r="J859" s="33" t="s">
        <v>2375</v>
      </c>
      <c r="K859" s="32">
        <v>19</v>
      </c>
      <c r="L859" s="35"/>
    </row>
    <row r="860" spans="1:12" ht="26.25" hidden="1" thickBot="1" x14ac:dyDescent="0.3">
      <c r="A860" s="31" t="s">
        <v>161</v>
      </c>
      <c r="B860" s="32" t="s">
        <v>621</v>
      </c>
      <c r="C860" s="33" t="s">
        <v>2378</v>
      </c>
      <c r="D860" s="33" t="s">
        <v>4790</v>
      </c>
      <c r="E860" s="34" t="s">
        <v>4791</v>
      </c>
      <c r="F860" s="32" t="s">
        <v>4792</v>
      </c>
      <c r="G860" s="33" t="s">
        <v>4793</v>
      </c>
      <c r="H860" s="32" t="s">
        <v>2414</v>
      </c>
      <c r="I860" s="32" t="s">
        <v>2415</v>
      </c>
      <c r="J860" s="33" t="s">
        <v>2370</v>
      </c>
      <c r="K860" s="32">
        <v>12</v>
      </c>
      <c r="L860" s="35"/>
    </row>
    <row r="861" spans="1:12" ht="26.25" hidden="1" thickBot="1" x14ac:dyDescent="0.3">
      <c r="A861" s="31" t="s">
        <v>161</v>
      </c>
      <c r="B861" s="32" t="s">
        <v>621</v>
      </c>
      <c r="C861" s="33" t="s">
        <v>2378</v>
      </c>
      <c r="D861" s="33" t="s">
        <v>4794</v>
      </c>
      <c r="E861" s="34" t="s">
        <v>4795</v>
      </c>
      <c r="F861" s="32" t="s">
        <v>4796</v>
      </c>
      <c r="G861" s="33" t="s">
        <v>4797</v>
      </c>
      <c r="H861" s="32" t="s">
        <v>2414</v>
      </c>
      <c r="I861" s="32" t="s">
        <v>2415</v>
      </c>
      <c r="J861" s="33" t="s">
        <v>2370</v>
      </c>
      <c r="K861" s="32">
        <v>14</v>
      </c>
      <c r="L861" s="35"/>
    </row>
    <row r="862" spans="1:12" ht="26.25" hidden="1" thickBot="1" x14ac:dyDescent="0.3">
      <c r="A862" s="31" t="s">
        <v>161</v>
      </c>
      <c r="B862" s="32" t="s">
        <v>621</v>
      </c>
      <c r="C862" s="33" t="s">
        <v>2378</v>
      </c>
      <c r="D862" s="33" t="s">
        <v>4790</v>
      </c>
      <c r="E862" s="34" t="s">
        <v>4791</v>
      </c>
      <c r="F862" s="32" t="s">
        <v>4792</v>
      </c>
      <c r="G862" s="33" t="s">
        <v>4798</v>
      </c>
      <c r="H862" s="32" t="s">
        <v>2414</v>
      </c>
      <c r="I862" s="32" t="s">
        <v>2415</v>
      </c>
      <c r="J862" s="33" t="s">
        <v>2365</v>
      </c>
      <c r="K862" s="32">
        <v>18</v>
      </c>
      <c r="L862" s="35"/>
    </row>
    <row r="863" spans="1:12" ht="26.25" hidden="1" thickBot="1" x14ac:dyDescent="0.3">
      <c r="A863" s="31" t="s">
        <v>161</v>
      </c>
      <c r="B863" s="32" t="s">
        <v>621</v>
      </c>
      <c r="C863" s="33" t="s">
        <v>2378</v>
      </c>
      <c r="D863" s="33" t="s">
        <v>4799</v>
      </c>
      <c r="E863" s="34" t="s">
        <v>2306</v>
      </c>
      <c r="F863" s="32" t="s">
        <v>4800</v>
      </c>
      <c r="G863" s="33" t="s">
        <v>4801</v>
      </c>
      <c r="H863" s="32" t="s">
        <v>2414</v>
      </c>
      <c r="I863" s="32" t="s">
        <v>2415</v>
      </c>
      <c r="J863" s="33" t="s">
        <v>2368</v>
      </c>
      <c r="K863" s="32">
        <v>12</v>
      </c>
      <c r="L863" s="35"/>
    </row>
    <row r="864" spans="1:12" ht="26.25" hidden="1" thickBot="1" x14ac:dyDescent="0.3">
      <c r="A864" s="31" t="s">
        <v>161</v>
      </c>
      <c r="B864" s="32" t="s">
        <v>621</v>
      </c>
      <c r="C864" s="33" t="s">
        <v>2378</v>
      </c>
      <c r="D864" s="33" t="s">
        <v>4799</v>
      </c>
      <c r="E864" s="34" t="s">
        <v>2306</v>
      </c>
      <c r="F864" s="32" t="s">
        <v>4800</v>
      </c>
      <c r="G864" s="33" t="s">
        <v>4802</v>
      </c>
      <c r="H864" s="32" t="s">
        <v>2414</v>
      </c>
      <c r="I864" s="32" t="s">
        <v>2415</v>
      </c>
      <c r="J864" s="33" t="s">
        <v>2373</v>
      </c>
      <c r="K864" s="32">
        <v>20</v>
      </c>
      <c r="L864" s="35"/>
    </row>
    <row r="865" spans="1:12" ht="26.25" hidden="1" thickBot="1" x14ac:dyDescent="0.3">
      <c r="A865" s="31" t="s">
        <v>161</v>
      </c>
      <c r="B865" s="32" t="s">
        <v>621</v>
      </c>
      <c r="C865" s="33" t="s">
        <v>2378</v>
      </c>
      <c r="D865" s="33" t="s">
        <v>4803</v>
      </c>
      <c r="E865" s="34" t="s">
        <v>4804</v>
      </c>
      <c r="F865" s="32" t="s">
        <v>4805</v>
      </c>
      <c r="G865" s="33" t="s">
        <v>4806</v>
      </c>
      <c r="H865" s="32" t="s">
        <v>2475</v>
      </c>
      <c r="I865" s="32" t="s">
        <v>2415</v>
      </c>
      <c r="J865" s="33" t="s">
        <v>2370</v>
      </c>
      <c r="K865" s="32">
        <v>0</v>
      </c>
      <c r="L865" s="36" t="s">
        <v>4786</v>
      </c>
    </row>
    <row r="866" spans="1:12" ht="26.25" hidden="1" thickBot="1" x14ac:dyDescent="0.3">
      <c r="A866" s="31" t="s">
        <v>161</v>
      </c>
      <c r="B866" s="32" t="s">
        <v>621</v>
      </c>
      <c r="C866" s="33" t="s">
        <v>2378</v>
      </c>
      <c r="D866" s="33" t="s">
        <v>4782</v>
      </c>
      <c r="E866" s="34" t="s">
        <v>4783</v>
      </c>
      <c r="F866" s="32" t="s">
        <v>4784</v>
      </c>
      <c r="G866" s="33" t="s">
        <v>4807</v>
      </c>
      <c r="H866" s="32" t="s">
        <v>2475</v>
      </c>
      <c r="I866" s="32" t="s">
        <v>2415</v>
      </c>
      <c r="J866" s="33" t="s">
        <v>2373</v>
      </c>
      <c r="K866" s="32">
        <v>20</v>
      </c>
      <c r="L866" s="35"/>
    </row>
    <row r="867" spans="1:12" ht="26.25" hidden="1" thickBot="1" x14ac:dyDescent="0.3">
      <c r="A867" s="31" t="s">
        <v>161</v>
      </c>
      <c r="B867" s="32" t="s">
        <v>621</v>
      </c>
      <c r="C867" s="33" t="s">
        <v>2378</v>
      </c>
      <c r="D867" s="33" t="s">
        <v>4808</v>
      </c>
      <c r="E867" s="34" t="s">
        <v>4809</v>
      </c>
      <c r="F867" s="32" t="s">
        <v>4810</v>
      </c>
      <c r="G867" s="33" t="s">
        <v>4811</v>
      </c>
      <c r="H867" s="32" t="s">
        <v>2475</v>
      </c>
      <c r="I867" s="32" t="s">
        <v>2415</v>
      </c>
      <c r="J867" s="33" t="s">
        <v>2365</v>
      </c>
      <c r="K867" s="32">
        <v>11</v>
      </c>
      <c r="L867" s="36" t="s">
        <v>4629</v>
      </c>
    </row>
    <row r="868" spans="1:12" ht="26.25" hidden="1" thickBot="1" x14ac:dyDescent="0.3">
      <c r="A868" s="31" t="s">
        <v>161</v>
      </c>
      <c r="B868" s="32" t="s">
        <v>621</v>
      </c>
      <c r="C868" s="33" t="s">
        <v>2378</v>
      </c>
      <c r="D868" s="33" t="s">
        <v>4812</v>
      </c>
      <c r="E868" s="34" t="s">
        <v>4813</v>
      </c>
      <c r="F868" s="32" t="s">
        <v>4814</v>
      </c>
      <c r="G868" s="33" t="s">
        <v>4815</v>
      </c>
      <c r="H868" s="32" t="s">
        <v>2475</v>
      </c>
      <c r="I868" s="32" t="s">
        <v>2415</v>
      </c>
      <c r="J868" s="33" t="s">
        <v>2365</v>
      </c>
      <c r="K868" s="32">
        <v>13</v>
      </c>
      <c r="L868" s="36" t="s">
        <v>4813</v>
      </c>
    </row>
    <row r="869" spans="1:12" ht="26.25" hidden="1" thickBot="1" x14ac:dyDescent="0.3">
      <c r="A869" s="31" t="s">
        <v>161</v>
      </c>
      <c r="B869" s="32" t="s">
        <v>621</v>
      </c>
      <c r="C869" s="33" t="s">
        <v>2378</v>
      </c>
      <c r="D869" s="33" t="s">
        <v>4782</v>
      </c>
      <c r="E869" s="34" t="s">
        <v>4783</v>
      </c>
      <c r="F869" s="32" t="s">
        <v>4784</v>
      </c>
      <c r="G869" s="33" t="s">
        <v>4816</v>
      </c>
      <c r="H869" s="32" t="s">
        <v>2475</v>
      </c>
      <c r="I869" s="32" t="s">
        <v>2415</v>
      </c>
      <c r="J869" s="33" t="s">
        <v>2368</v>
      </c>
      <c r="K869" s="32">
        <v>19</v>
      </c>
      <c r="L869" s="35"/>
    </row>
    <row r="870" spans="1:12" ht="26.25" hidden="1" thickBot="1" x14ac:dyDescent="0.3">
      <c r="A870" s="31" t="s">
        <v>161</v>
      </c>
      <c r="B870" s="32" t="s">
        <v>621</v>
      </c>
      <c r="C870" s="33" t="s">
        <v>2378</v>
      </c>
      <c r="D870" s="33" t="s">
        <v>4812</v>
      </c>
      <c r="E870" s="34" t="s">
        <v>4813</v>
      </c>
      <c r="F870" s="32" t="s">
        <v>4814</v>
      </c>
      <c r="G870" s="33" t="s">
        <v>4817</v>
      </c>
      <c r="H870" s="32" t="s">
        <v>2475</v>
      </c>
      <c r="I870" s="32" t="s">
        <v>2415</v>
      </c>
      <c r="J870" s="33" t="s">
        <v>2368</v>
      </c>
      <c r="K870" s="32">
        <v>15</v>
      </c>
      <c r="L870" s="36" t="s">
        <v>4813</v>
      </c>
    </row>
    <row r="871" spans="1:12" ht="26.25" hidden="1" thickBot="1" x14ac:dyDescent="0.3">
      <c r="A871" s="31" t="s">
        <v>161</v>
      </c>
      <c r="B871" s="32" t="s">
        <v>621</v>
      </c>
      <c r="C871" s="33" t="s">
        <v>2378</v>
      </c>
      <c r="D871" s="33" t="s">
        <v>4812</v>
      </c>
      <c r="E871" s="34" t="s">
        <v>4813</v>
      </c>
      <c r="F871" s="32" t="s">
        <v>4814</v>
      </c>
      <c r="G871" s="33" t="s">
        <v>4818</v>
      </c>
      <c r="H871" s="32" t="s">
        <v>2475</v>
      </c>
      <c r="I871" s="32" t="s">
        <v>2415</v>
      </c>
      <c r="J871" s="33" t="s">
        <v>2373</v>
      </c>
      <c r="K871" s="32">
        <v>17</v>
      </c>
      <c r="L871" s="36" t="s">
        <v>4813</v>
      </c>
    </row>
    <row r="872" spans="1:12" ht="26.25" hidden="1" thickBot="1" x14ac:dyDescent="0.3">
      <c r="A872" s="31" t="s">
        <v>161</v>
      </c>
      <c r="B872" s="32" t="s">
        <v>621</v>
      </c>
      <c r="C872" s="33" t="s">
        <v>2378</v>
      </c>
      <c r="D872" s="33" t="s">
        <v>4819</v>
      </c>
      <c r="E872" s="34" t="s">
        <v>4820</v>
      </c>
      <c r="F872" s="32" t="s">
        <v>4821</v>
      </c>
      <c r="G872" s="33" t="s">
        <v>4822</v>
      </c>
      <c r="H872" s="32" t="s">
        <v>2475</v>
      </c>
      <c r="I872" s="32" t="s">
        <v>2415</v>
      </c>
      <c r="J872" s="33" t="s">
        <v>2373</v>
      </c>
      <c r="K872" s="32">
        <v>8</v>
      </c>
      <c r="L872" s="36" t="s">
        <v>4786</v>
      </c>
    </row>
    <row r="873" spans="1:12" ht="26.25" hidden="1" thickBot="1" x14ac:dyDescent="0.3">
      <c r="A873" s="31" t="s">
        <v>161</v>
      </c>
      <c r="B873" s="32" t="s">
        <v>2307</v>
      </c>
      <c r="C873" s="33" t="s">
        <v>2378</v>
      </c>
      <c r="D873" s="33" t="s">
        <v>4823</v>
      </c>
      <c r="E873" s="34" t="s">
        <v>4824</v>
      </c>
      <c r="F873" s="32" t="s">
        <v>4825</v>
      </c>
      <c r="G873" s="33" t="s">
        <v>4826</v>
      </c>
      <c r="H873" s="32" t="s">
        <v>2414</v>
      </c>
      <c r="I873" s="32" t="s">
        <v>2415</v>
      </c>
      <c r="J873" s="33" t="s">
        <v>2370</v>
      </c>
      <c r="K873" s="32">
        <v>30</v>
      </c>
      <c r="L873" s="35"/>
    </row>
    <row r="874" spans="1:12" ht="26.25" hidden="1" thickBot="1" x14ac:dyDescent="0.3">
      <c r="A874" s="31" t="s">
        <v>161</v>
      </c>
      <c r="B874" s="32" t="s">
        <v>2307</v>
      </c>
      <c r="C874" s="33" t="s">
        <v>2378</v>
      </c>
      <c r="D874" s="33" t="s">
        <v>4827</v>
      </c>
      <c r="E874" s="34" t="s">
        <v>4828</v>
      </c>
      <c r="F874" s="32" t="s">
        <v>4829</v>
      </c>
      <c r="G874" s="33" t="s">
        <v>4830</v>
      </c>
      <c r="H874" s="32" t="s">
        <v>2414</v>
      </c>
      <c r="I874" s="32" t="s">
        <v>2415</v>
      </c>
      <c r="J874" s="33" t="s">
        <v>2370</v>
      </c>
      <c r="K874" s="32">
        <v>13</v>
      </c>
      <c r="L874" s="35"/>
    </row>
    <row r="875" spans="1:12" ht="26.25" hidden="1" thickBot="1" x14ac:dyDescent="0.3">
      <c r="A875" s="31" t="s">
        <v>161</v>
      </c>
      <c r="B875" s="32" t="s">
        <v>2307</v>
      </c>
      <c r="C875" s="33" t="s">
        <v>2378</v>
      </c>
      <c r="D875" s="33" t="s">
        <v>4831</v>
      </c>
      <c r="E875" s="34" t="s">
        <v>4832</v>
      </c>
      <c r="F875" s="32" t="s">
        <v>4833</v>
      </c>
      <c r="G875" s="33" t="s">
        <v>4834</v>
      </c>
      <c r="H875" s="32" t="s">
        <v>2414</v>
      </c>
      <c r="I875" s="32" t="s">
        <v>2415</v>
      </c>
      <c r="J875" s="33" t="s">
        <v>2373</v>
      </c>
      <c r="K875" s="32">
        <v>14</v>
      </c>
      <c r="L875" s="35"/>
    </row>
    <row r="876" spans="1:12" ht="26.25" hidden="1" thickBot="1" x14ac:dyDescent="0.3">
      <c r="A876" s="31" t="s">
        <v>161</v>
      </c>
      <c r="B876" s="32" t="s">
        <v>2307</v>
      </c>
      <c r="C876" s="33" t="s">
        <v>2378</v>
      </c>
      <c r="D876" s="33" t="s">
        <v>4835</v>
      </c>
      <c r="E876" s="34" t="s">
        <v>4836</v>
      </c>
      <c r="F876" s="32" t="s">
        <v>4837</v>
      </c>
      <c r="G876" s="33" t="s">
        <v>4838</v>
      </c>
      <c r="H876" s="32" t="s">
        <v>2414</v>
      </c>
      <c r="I876" s="32" t="s">
        <v>2415</v>
      </c>
      <c r="J876" s="33" t="s">
        <v>2373</v>
      </c>
      <c r="K876" s="32">
        <v>20</v>
      </c>
      <c r="L876" s="35"/>
    </row>
    <row r="877" spans="1:12" ht="26.25" hidden="1" thickBot="1" x14ac:dyDescent="0.3">
      <c r="A877" s="31" t="s">
        <v>161</v>
      </c>
      <c r="B877" s="32" t="s">
        <v>2307</v>
      </c>
      <c r="C877" s="33" t="s">
        <v>2378</v>
      </c>
      <c r="D877" s="33" t="s">
        <v>4839</v>
      </c>
      <c r="E877" s="34" t="s">
        <v>4840</v>
      </c>
      <c r="F877" s="32" t="s">
        <v>4841</v>
      </c>
      <c r="G877" s="33" t="s">
        <v>4842</v>
      </c>
      <c r="H877" s="32" t="s">
        <v>2414</v>
      </c>
      <c r="I877" s="32" t="s">
        <v>2415</v>
      </c>
      <c r="J877" s="33" t="s">
        <v>2373</v>
      </c>
      <c r="K877" s="32">
        <v>44</v>
      </c>
      <c r="L877" s="35"/>
    </row>
    <row r="878" spans="1:12" ht="26.25" hidden="1" thickBot="1" x14ac:dyDescent="0.3">
      <c r="A878" s="31" t="s">
        <v>161</v>
      </c>
      <c r="B878" s="32" t="s">
        <v>2307</v>
      </c>
      <c r="C878" s="33" t="s">
        <v>2378</v>
      </c>
      <c r="D878" s="33" t="s">
        <v>4843</v>
      </c>
      <c r="E878" s="34" t="s">
        <v>4844</v>
      </c>
      <c r="F878" s="32" t="s">
        <v>4845</v>
      </c>
      <c r="G878" s="33" t="s">
        <v>4846</v>
      </c>
      <c r="H878" s="32" t="s">
        <v>2414</v>
      </c>
      <c r="I878" s="32" t="s">
        <v>2415</v>
      </c>
      <c r="J878" s="33" t="s">
        <v>2373</v>
      </c>
      <c r="K878" s="32">
        <v>47</v>
      </c>
      <c r="L878" s="35"/>
    </row>
    <row r="879" spans="1:12" ht="26.25" hidden="1" thickBot="1" x14ac:dyDescent="0.3">
      <c r="A879" s="31" t="s">
        <v>161</v>
      </c>
      <c r="B879" s="32" t="s">
        <v>2307</v>
      </c>
      <c r="C879" s="33" t="s">
        <v>2378</v>
      </c>
      <c r="D879" s="33" t="s">
        <v>4847</v>
      </c>
      <c r="E879" s="34" t="s">
        <v>4848</v>
      </c>
      <c r="F879" s="32" t="s">
        <v>4849</v>
      </c>
      <c r="G879" s="33" t="s">
        <v>4850</v>
      </c>
      <c r="H879" s="32" t="s">
        <v>2414</v>
      </c>
      <c r="I879" s="32" t="s">
        <v>2415</v>
      </c>
      <c r="J879" s="33" t="s">
        <v>2373</v>
      </c>
      <c r="K879" s="32">
        <v>13</v>
      </c>
      <c r="L879" s="35"/>
    </row>
    <row r="880" spans="1:12" ht="26.25" hidden="1" thickBot="1" x14ac:dyDescent="0.3">
      <c r="A880" s="31" t="s">
        <v>161</v>
      </c>
      <c r="B880" s="32" t="s">
        <v>2307</v>
      </c>
      <c r="C880" s="33" t="s">
        <v>2378</v>
      </c>
      <c r="D880" s="33" t="s">
        <v>4851</v>
      </c>
      <c r="E880" s="34" t="s">
        <v>4852</v>
      </c>
      <c r="F880" s="32" t="s">
        <v>4853</v>
      </c>
      <c r="G880" s="33" t="s">
        <v>4854</v>
      </c>
      <c r="H880" s="32" t="s">
        <v>2414</v>
      </c>
      <c r="I880" s="32" t="s">
        <v>2415</v>
      </c>
      <c r="J880" s="33" t="s">
        <v>2373</v>
      </c>
      <c r="K880" s="32">
        <v>39</v>
      </c>
      <c r="L880" s="35"/>
    </row>
    <row r="881" spans="1:12" ht="26.25" hidden="1" thickBot="1" x14ac:dyDescent="0.3">
      <c r="A881" s="31" t="s">
        <v>161</v>
      </c>
      <c r="B881" s="32" t="s">
        <v>2307</v>
      </c>
      <c r="C881" s="33" t="s">
        <v>2378</v>
      </c>
      <c r="D881" s="33" t="s">
        <v>4855</v>
      </c>
      <c r="E881" s="34" t="s">
        <v>4856</v>
      </c>
      <c r="F881" s="32" t="s">
        <v>4857</v>
      </c>
      <c r="G881" s="33" t="s">
        <v>4858</v>
      </c>
      <c r="H881" s="32" t="s">
        <v>2414</v>
      </c>
      <c r="I881" s="32" t="s">
        <v>2415</v>
      </c>
      <c r="J881" s="33" t="s">
        <v>2373</v>
      </c>
      <c r="K881" s="32">
        <v>39</v>
      </c>
      <c r="L881" s="35"/>
    </row>
    <row r="882" spans="1:12" ht="26.25" hidden="1" thickBot="1" x14ac:dyDescent="0.3">
      <c r="A882" s="31" t="s">
        <v>161</v>
      </c>
      <c r="B882" s="32" t="s">
        <v>2307</v>
      </c>
      <c r="C882" s="33" t="s">
        <v>2378</v>
      </c>
      <c r="D882" s="33" t="s">
        <v>4859</v>
      </c>
      <c r="E882" s="34" t="s">
        <v>4860</v>
      </c>
      <c r="F882" s="32" t="s">
        <v>4861</v>
      </c>
      <c r="G882" s="33" t="s">
        <v>4862</v>
      </c>
      <c r="H882" s="32" t="s">
        <v>2414</v>
      </c>
      <c r="I882" s="32" t="s">
        <v>2415</v>
      </c>
      <c r="J882" s="33" t="s">
        <v>2373</v>
      </c>
      <c r="K882" s="32">
        <v>35</v>
      </c>
      <c r="L882" s="36" t="s">
        <v>4863</v>
      </c>
    </row>
    <row r="883" spans="1:12" ht="26.25" hidden="1" thickBot="1" x14ac:dyDescent="0.3">
      <c r="A883" s="31" t="s">
        <v>161</v>
      </c>
      <c r="B883" s="32" t="s">
        <v>2307</v>
      </c>
      <c r="C883" s="33" t="s">
        <v>2378</v>
      </c>
      <c r="D883" s="33" t="s">
        <v>4864</v>
      </c>
      <c r="E883" s="34" t="s">
        <v>4865</v>
      </c>
      <c r="F883" s="32" t="s">
        <v>4866</v>
      </c>
      <c r="G883" s="33" t="s">
        <v>4867</v>
      </c>
      <c r="H883" s="32" t="s">
        <v>2414</v>
      </c>
      <c r="I883" s="32" t="s">
        <v>2415</v>
      </c>
      <c r="J883" s="33" t="s">
        <v>2373</v>
      </c>
      <c r="K883" s="32">
        <v>20</v>
      </c>
      <c r="L883" s="36" t="s">
        <v>4863</v>
      </c>
    </row>
    <row r="884" spans="1:12" ht="26.25" hidden="1" thickBot="1" x14ac:dyDescent="0.3">
      <c r="A884" s="31" t="s">
        <v>161</v>
      </c>
      <c r="B884" s="32" t="s">
        <v>2307</v>
      </c>
      <c r="C884" s="33" t="s">
        <v>2378</v>
      </c>
      <c r="D884" s="33" t="s">
        <v>4868</v>
      </c>
      <c r="E884" s="34" t="s">
        <v>4869</v>
      </c>
      <c r="F884" s="32" t="s">
        <v>4870</v>
      </c>
      <c r="G884" s="33" t="s">
        <v>4871</v>
      </c>
      <c r="H884" s="32" t="s">
        <v>2414</v>
      </c>
      <c r="I884" s="32" t="s">
        <v>2415</v>
      </c>
      <c r="J884" s="33" t="s">
        <v>2373</v>
      </c>
      <c r="K884" s="32">
        <v>28</v>
      </c>
      <c r="L884" s="36" t="s">
        <v>4863</v>
      </c>
    </row>
    <row r="885" spans="1:12" ht="26.25" hidden="1" thickBot="1" x14ac:dyDescent="0.3">
      <c r="A885" s="31" t="s">
        <v>161</v>
      </c>
      <c r="B885" s="32" t="s">
        <v>2307</v>
      </c>
      <c r="C885" s="33" t="s">
        <v>2378</v>
      </c>
      <c r="D885" s="33" t="s">
        <v>4872</v>
      </c>
      <c r="E885" s="34" t="s">
        <v>4873</v>
      </c>
      <c r="F885" s="32" t="s">
        <v>4874</v>
      </c>
      <c r="G885" s="33" t="s">
        <v>4875</v>
      </c>
      <c r="H885" s="32" t="s">
        <v>2414</v>
      </c>
      <c r="I885" s="32" t="s">
        <v>2415</v>
      </c>
      <c r="J885" s="33" t="s">
        <v>2373</v>
      </c>
      <c r="K885" s="32">
        <v>9</v>
      </c>
      <c r="L885" s="36" t="s">
        <v>4863</v>
      </c>
    </row>
    <row r="886" spans="1:12" ht="26.25" hidden="1" thickBot="1" x14ac:dyDescent="0.3">
      <c r="A886" s="31" t="s">
        <v>161</v>
      </c>
      <c r="B886" s="32" t="s">
        <v>2307</v>
      </c>
      <c r="C886" s="33" t="s">
        <v>2378</v>
      </c>
      <c r="D886" s="33" t="s">
        <v>4876</v>
      </c>
      <c r="E886" s="34" t="s">
        <v>4877</v>
      </c>
      <c r="F886" s="32" t="s">
        <v>4878</v>
      </c>
      <c r="G886" s="33" t="s">
        <v>4879</v>
      </c>
      <c r="H886" s="32" t="s">
        <v>2414</v>
      </c>
      <c r="I886" s="32" t="s">
        <v>2415</v>
      </c>
      <c r="J886" s="33" t="s">
        <v>2373</v>
      </c>
      <c r="K886" s="32">
        <v>17</v>
      </c>
      <c r="L886" s="36" t="s">
        <v>4863</v>
      </c>
    </row>
    <row r="887" spans="1:12" ht="26.25" hidden="1" thickBot="1" x14ac:dyDescent="0.3">
      <c r="A887" s="31" t="s">
        <v>161</v>
      </c>
      <c r="B887" s="32" t="s">
        <v>2307</v>
      </c>
      <c r="C887" s="33" t="s">
        <v>2378</v>
      </c>
      <c r="D887" s="33" t="s">
        <v>4880</v>
      </c>
      <c r="E887" s="34" t="s">
        <v>4881</v>
      </c>
      <c r="F887" s="32" t="s">
        <v>4882</v>
      </c>
      <c r="G887" s="33" t="s">
        <v>4883</v>
      </c>
      <c r="H887" s="32" t="s">
        <v>2414</v>
      </c>
      <c r="I887" s="32" t="s">
        <v>2415</v>
      </c>
      <c r="J887" s="33" t="s">
        <v>2373</v>
      </c>
      <c r="K887" s="32">
        <v>27</v>
      </c>
      <c r="L887" s="36" t="s">
        <v>4863</v>
      </c>
    </row>
    <row r="888" spans="1:12" ht="26.25" hidden="1" thickBot="1" x14ac:dyDescent="0.3">
      <c r="A888" s="31" t="s">
        <v>161</v>
      </c>
      <c r="B888" s="32" t="s">
        <v>2307</v>
      </c>
      <c r="C888" s="33" t="s">
        <v>2378</v>
      </c>
      <c r="D888" s="33" t="s">
        <v>4859</v>
      </c>
      <c r="E888" s="34" t="s">
        <v>4860</v>
      </c>
      <c r="F888" s="32" t="s">
        <v>4861</v>
      </c>
      <c r="G888" s="33" t="s">
        <v>4884</v>
      </c>
      <c r="H888" s="32" t="s">
        <v>2414</v>
      </c>
      <c r="I888" s="32" t="s">
        <v>2415</v>
      </c>
      <c r="J888" s="33" t="s">
        <v>2368</v>
      </c>
      <c r="K888" s="32">
        <v>21</v>
      </c>
      <c r="L888" s="36" t="s">
        <v>4885</v>
      </c>
    </row>
    <row r="889" spans="1:12" ht="26.25" hidden="1" thickBot="1" x14ac:dyDescent="0.3">
      <c r="A889" s="31" t="s">
        <v>161</v>
      </c>
      <c r="B889" s="32" t="s">
        <v>2307</v>
      </c>
      <c r="C889" s="33" t="s">
        <v>2378</v>
      </c>
      <c r="D889" s="33" t="s">
        <v>4886</v>
      </c>
      <c r="E889" s="34" t="s">
        <v>4887</v>
      </c>
      <c r="F889" s="32" t="s">
        <v>4888</v>
      </c>
      <c r="G889" s="33" t="s">
        <v>4889</v>
      </c>
      <c r="H889" s="32" t="s">
        <v>2414</v>
      </c>
      <c r="I889" s="32" t="s">
        <v>2415</v>
      </c>
      <c r="J889" s="33" t="s">
        <v>2368</v>
      </c>
      <c r="K889" s="32">
        <v>23</v>
      </c>
      <c r="L889" s="35"/>
    </row>
    <row r="890" spans="1:12" ht="26.25" hidden="1" thickBot="1" x14ac:dyDescent="0.3">
      <c r="A890" s="31" t="s">
        <v>161</v>
      </c>
      <c r="B890" s="32" t="s">
        <v>2307</v>
      </c>
      <c r="C890" s="33" t="s">
        <v>2378</v>
      </c>
      <c r="D890" s="33" t="s">
        <v>4890</v>
      </c>
      <c r="E890" s="34" t="s">
        <v>4891</v>
      </c>
      <c r="F890" s="32" t="s">
        <v>4892</v>
      </c>
      <c r="G890" s="33" t="s">
        <v>4893</v>
      </c>
      <c r="H890" s="32" t="s">
        <v>2414</v>
      </c>
      <c r="I890" s="32" t="s">
        <v>2415</v>
      </c>
      <c r="J890" s="33" t="s">
        <v>2368</v>
      </c>
      <c r="K890" s="32">
        <v>20</v>
      </c>
      <c r="L890" s="35"/>
    </row>
    <row r="891" spans="1:12" ht="26.25" hidden="1" thickBot="1" x14ac:dyDescent="0.3">
      <c r="A891" s="31" t="s">
        <v>161</v>
      </c>
      <c r="B891" s="32" t="s">
        <v>2307</v>
      </c>
      <c r="C891" s="33" t="s">
        <v>2378</v>
      </c>
      <c r="D891" s="33" t="s">
        <v>4894</v>
      </c>
      <c r="E891" s="34" t="s">
        <v>4895</v>
      </c>
      <c r="F891" s="32" t="s">
        <v>4896</v>
      </c>
      <c r="G891" s="33" t="s">
        <v>4897</v>
      </c>
      <c r="H891" s="32" t="s">
        <v>2414</v>
      </c>
      <c r="I891" s="32" t="s">
        <v>2415</v>
      </c>
      <c r="J891" s="33" t="s">
        <v>2368</v>
      </c>
      <c r="K891" s="32">
        <v>13</v>
      </c>
      <c r="L891" s="35"/>
    </row>
    <row r="892" spans="1:12" ht="26.25" hidden="1" thickBot="1" x14ac:dyDescent="0.3">
      <c r="A892" s="31" t="s">
        <v>161</v>
      </c>
      <c r="B892" s="32" t="s">
        <v>2307</v>
      </c>
      <c r="C892" s="33" t="s">
        <v>2378</v>
      </c>
      <c r="D892" s="33" t="s">
        <v>4898</v>
      </c>
      <c r="E892" s="34" t="s">
        <v>4899</v>
      </c>
      <c r="F892" s="32" t="s">
        <v>4900</v>
      </c>
      <c r="G892" s="33" t="s">
        <v>4901</v>
      </c>
      <c r="H892" s="32" t="s">
        <v>2414</v>
      </c>
      <c r="I892" s="32" t="s">
        <v>2415</v>
      </c>
      <c r="J892" s="33" t="s">
        <v>2368</v>
      </c>
      <c r="K892" s="32">
        <v>27</v>
      </c>
      <c r="L892" s="35"/>
    </row>
    <row r="893" spans="1:12" ht="26.25" hidden="1" thickBot="1" x14ac:dyDescent="0.3">
      <c r="A893" s="31" t="s">
        <v>161</v>
      </c>
      <c r="B893" s="32" t="s">
        <v>2307</v>
      </c>
      <c r="C893" s="33" t="s">
        <v>2378</v>
      </c>
      <c r="D893" s="33" t="s">
        <v>4902</v>
      </c>
      <c r="E893" s="34" t="s">
        <v>4903</v>
      </c>
      <c r="F893" s="32" t="s">
        <v>4904</v>
      </c>
      <c r="G893" s="33" t="s">
        <v>4905</v>
      </c>
      <c r="H893" s="32" t="s">
        <v>2414</v>
      </c>
      <c r="I893" s="32" t="s">
        <v>2415</v>
      </c>
      <c r="J893" s="33" t="s">
        <v>2368</v>
      </c>
      <c r="K893" s="32">
        <v>14</v>
      </c>
      <c r="L893" s="35"/>
    </row>
    <row r="894" spans="1:12" ht="26.25" hidden="1" thickBot="1" x14ac:dyDescent="0.3">
      <c r="A894" s="31" t="s">
        <v>161</v>
      </c>
      <c r="B894" s="32" t="s">
        <v>2307</v>
      </c>
      <c r="C894" s="33" t="s">
        <v>2378</v>
      </c>
      <c r="D894" s="33" t="s">
        <v>4906</v>
      </c>
      <c r="E894" s="34" t="s">
        <v>4907</v>
      </c>
      <c r="F894" s="32" t="s">
        <v>4908</v>
      </c>
      <c r="G894" s="33" t="s">
        <v>4909</v>
      </c>
      <c r="H894" s="32" t="s">
        <v>2414</v>
      </c>
      <c r="I894" s="32" t="s">
        <v>2415</v>
      </c>
      <c r="J894" s="33" t="s">
        <v>2368</v>
      </c>
      <c r="K894" s="32">
        <v>21</v>
      </c>
      <c r="L894" s="35"/>
    </row>
    <row r="895" spans="1:12" ht="26.25" hidden="1" thickBot="1" x14ac:dyDescent="0.3">
      <c r="A895" s="31" t="s">
        <v>161</v>
      </c>
      <c r="B895" s="32" t="s">
        <v>2307</v>
      </c>
      <c r="C895" s="33" t="s">
        <v>2378</v>
      </c>
      <c r="D895" s="33" t="s">
        <v>4859</v>
      </c>
      <c r="E895" s="34" t="s">
        <v>4860</v>
      </c>
      <c r="F895" s="32" t="s">
        <v>4861</v>
      </c>
      <c r="G895" s="33" t="s">
        <v>4910</v>
      </c>
      <c r="H895" s="32" t="s">
        <v>2414</v>
      </c>
      <c r="I895" s="32" t="s">
        <v>2415</v>
      </c>
      <c r="J895" s="33" t="s">
        <v>2368</v>
      </c>
      <c r="K895" s="32">
        <v>27</v>
      </c>
      <c r="L895" s="35"/>
    </row>
    <row r="896" spans="1:12" ht="26.25" hidden="1" thickBot="1" x14ac:dyDescent="0.3">
      <c r="A896" s="31" t="s">
        <v>161</v>
      </c>
      <c r="B896" s="32" t="s">
        <v>2307</v>
      </c>
      <c r="C896" s="33" t="s">
        <v>2378</v>
      </c>
      <c r="D896" s="33" t="s">
        <v>4911</v>
      </c>
      <c r="E896" s="34" t="s">
        <v>4912</v>
      </c>
      <c r="F896" s="32" t="s">
        <v>4913</v>
      </c>
      <c r="G896" s="33" t="s">
        <v>4914</v>
      </c>
      <c r="H896" s="32" t="s">
        <v>2414</v>
      </c>
      <c r="I896" s="32" t="s">
        <v>2415</v>
      </c>
      <c r="J896" s="33" t="s">
        <v>2368</v>
      </c>
      <c r="K896" s="32">
        <v>25</v>
      </c>
      <c r="L896" s="36" t="s">
        <v>4915</v>
      </c>
    </row>
    <row r="897" spans="1:12" ht="26.25" hidden="1" thickBot="1" x14ac:dyDescent="0.3">
      <c r="A897" s="31" t="s">
        <v>161</v>
      </c>
      <c r="B897" s="32" t="s">
        <v>2307</v>
      </c>
      <c r="C897" s="33" t="s">
        <v>2378</v>
      </c>
      <c r="D897" s="33" t="s">
        <v>4839</v>
      </c>
      <c r="E897" s="34" t="s">
        <v>4840</v>
      </c>
      <c r="F897" s="32" t="s">
        <v>4841</v>
      </c>
      <c r="G897" s="33" t="s">
        <v>4916</v>
      </c>
      <c r="H897" s="32" t="s">
        <v>2414</v>
      </c>
      <c r="I897" s="32" t="s">
        <v>2415</v>
      </c>
      <c r="J897" s="33" t="s">
        <v>2368</v>
      </c>
      <c r="K897" s="32">
        <v>33</v>
      </c>
      <c r="L897" s="36" t="s">
        <v>4917</v>
      </c>
    </row>
    <row r="898" spans="1:12" ht="26.25" hidden="1" thickBot="1" x14ac:dyDescent="0.3">
      <c r="A898" s="31" t="s">
        <v>161</v>
      </c>
      <c r="B898" s="32" t="s">
        <v>2307</v>
      </c>
      <c r="C898" s="33" t="s">
        <v>2378</v>
      </c>
      <c r="D898" s="33" t="s">
        <v>4918</v>
      </c>
      <c r="E898" s="34" t="s">
        <v>4919</v>
      </c>
      <c r="F898" s="32" t="s">
        <v>4920</v>
      </c>
      <c r="G898" s="33" t="s">
        <v>4921</v>
      </c>
      <c r="H898" s="32" t="s">
        <v>2414</v>
      </c>
      <c r="I898" s="32" t="s">
        <v>2415</v>
      </c>
      <c r="J898" s="33" t="s">
        <v>2370</v>
      </c>
      <c r="K898" s="32">
        <v>12</v>
      </c>
      <c r="L898" s="35"/>
    </row>
    <row r="899" spans="1:12" ht="26.25" hidden="1" thickBot="1" x14ac:dyDescent="0.3">
      <c r="A899" s="31" t="s">
        <v>161</v>
      </c>
      <c r="B899" s="32" t="s">
        <v>2307</v>
      </c>
      <c r="C899" s="33" t="s">
        <v>2378</v>
      </c>
      <c r="D899" s="33" t="s">
        <v>4851</v>
      </c>
      <c r="E899" s="34" t="s">
        <v>4852</v>
      </c>
      <c r="F899" s="32" t="s">
        <v>4853</v>
      </c>
      <c r="G899" s="33" t="s">
        <v>4922</v>
      </c>
      <c r="H899" s="32" t="s">
        <v>2414</v>
      </c>
      <c r="I899" s="32" t="s">
        <v>2415</v>
      </c>
      <c r="J899" s="33" t="s">
        <v>2370</v>
      </c>
      <c r="K899" s="32">
        <v>20</v>
      </c>
      <c r="L899" s="35"/>
    </row>
    <row r="900" spans="1:12" ht="26.25" hidden="1" thickBot="1" x14ac:dyDescent="0.3">
      <c r="A900" s="31" t="s">
        <v>161</v>
      </c>
      <c r="B900" s="32" t="s">
        <v>2307</v>
      </c>
      <c r="C900" s="33" t="s">
        <v>2378</v>
      </c>
      <c r="D900" s="33" t="s">
        <v>4886</v>
      </c>
      <c r="E900" s="34" t="s">
        <v>4887</v>
      </c>
      <c r="F900" s="32" t="s">
        <v>4888</v>
      </c>
      <c r="G900" s="33" t="s">
        <v>4923</v>
      </c>
      <c r="H900" s="32" t="s">
        <v>2414</v>
      </c>
      <c r="I900" s="32" t="s">
        <v>2415</v>
      </c>
      <c r="J900" s="33" t="s">
        <v>2370</v>
      </c>
      <c r="K900" s="32">
        <v>16</v>
      </c>
      <c r="L900" s="35"/>
    </row>
    <row r="901" spans="1:12" ht="26.25" hidden="1" thickBot="1" x14ac:dyDescent="0.3">
      <c r="A901" s="31" t="s">
        <v>161</v>
      </c>
      <c r="B901" s="32" t="s">
        <v>2307</v>
      </c>
      <c r="C901" s="33" t="s">
        <v>2378</v>
      </c>
      <c r="D901" s="33" t="s">
        <v>4924</v>
      </c>
      <c r="E901" s="34" t="s">
        <v>4925</v>
      </c>
      <c r="F901" s="32" t="s">
        <v>4926</v>
      </c>
      <c r="G901" s="33" t="s">
        <v>4927</v>
      </c>
      <c r="H901" s="32" t="s">
        <v>2414</v>
      </c>
      <c r="I901" s="32" t="s">
        <v>2415</v>
      </c>
      <c r="J901" s="33" t="s">
        <v>2367</v>
      </c>
      <c r="K901" s="32">
        <v>18</v>
      </c>
      <c r="L901" s="35"/>
    </row>
    <row r="902" spans="1:12" ht="26.25" hidden="1" thickBot="1" x14ac:dyDescent="0.3">
      <c r="A902" s="31" t="s">
        <v>161</v>
      </c>
      <c r="B902" s="32" t="s">
        <v>2307</v>
      </c>
      <c r="C902" s="33" t="s">
        <v>2378</v>
      </c>
      <c r="D902" s="33" t="s">
        <v>4928</v>
      </c>
      <c r="E902" s="34" t="s">
        <v>4929</v>
      </c>
      <c r="F902" s="32" t="s">
        <v>4930</v>
      </c>
      <c r="G902" s="33" t="s">
        <v>4931</v>
      </c>
      <c r="H902" s="32" t="s">
        <v>2414</v>
      </c>
      <c r="I902" s="32" t="s">
        <v>2415</v>
      </c>
      <c r="J902" s="33" t="s">
        <v>2367</v>
      </c>
      <c r="K902" s="32">
        <v>22</v>
      </c>
      <c r="L902" s="35"/>
    </row>
    <row r="903" spans="1:12" ht="26.25" hidden="1" thickBot="1" x14ac:dyDescent="0.3">
      <c r="A903" s="31" t="s">
        <v>161</v>
      </c>
      <c r="B903" s="32" t="s">
        <v>2307</v>
      </c>
      <c r="C903" s="33" t="s">
        <v>2378</v>
      </c>
      <c r="D903" s="33" t="s">
        <v>4859</v>
      </c>
      <c r="E903" s="34" t="s">
        <v>4860</v>
      </c>
      <c r="F903" s="32" t="s">
        <v>4861</v>
      </c>
      <c r="G903" s="33" t="s">
        <v>4932</v>
      </c>
      <c r="H903" s="32" t="s">
        <v>2414</v>
      </c>
      <c r="I903" s="32" t="s">
        <v>2415</v>
      </c>
      <c r="J903" s="33" t="s">
        <v>2375</v>
      </c>
      <c r="K903" s="32">
        <v>39</v>
      </c>
      <c r="L903" s="36" t="s">
        <v>4933</v>
      </c>
    </row>
    <row r="904" spans="1:12" ht="26.25" hidden="1" thickBot="1" x14ac:dyDescent="0.3">
      <c r="A904" s="31" t="s">
        <v>161</v>
      </c>
      <c r="B904" s="32" t="s">
        <v>2307</v>
      </c>
      <c r="C904" s="33" t="s">
        <v>2378</v>
      </c>
      <c r="D904" s="33" t="s">
        <v>4934</v>
      </c>
      <c r="E904" s="34" t="s">
        <v>4935</v>
      </c>
      <c r="F904" s="32" t="s">
        <v>4936</v>
      </c>
      <c r="G904" s="33" t="s">
        <v>4937</v>
      </c>
      <c r="H904" s="32" t="s">
        <v>2414</v>
      </c>
      <c r="I904" s="32" t="s">
        <v>2415</v>
      </c>
      <c r="J904" s="33" t="s">
        <v>2373</v>
      </c>
      <c r="K904" s="32">
        <v>31</v>
      </c>
      <c r="L904" s="35"/>
    </row>
    <row r="905" spans="1:12" ht="26.25" hidden="1" thickBot="1" x14ac:dyDescent="0.3">
      <c r="A905" s="31" t="s">
        <v>161</v>
      </c>
      <c r="B905" s="32" t="s">
        <v>2307</v>
      </c>
      <c r="C905" s="33" t="s">
        <v>2378</v>
      </c>
      <c r="D905" s="33" t="s">
        <v>4851</v>
      </c>
      <c r="E905" s="34" t="s">
        <v>4852</v>
      </c>
      <c r="F905" s="32" t="s">
        <v>4853</v>
      </c>
      <c r="G905" s="33" t="s">
        <v>4938</v>
      </c>
      <c r="H905" s="32" t="s">
        <v>2414</v>
      </c>
      <c r="I905" s="32" t="s">
        <v>2415</v>
      </c>
      <c r="J905" s="33" t="s">
        <v>2368</v>
      </c>
      <c r="K905" s="32">
        <v>18</v>
      </c>
      <c r="L905" s="35"/>
    </row>
    <row r="906" spans="1:12" ht="26.25" hidden="1" thickBot="1" x14ac:dyDescent="0.3">
      <c r="A906" s="31" t="s">
        <v>161</v>
      </c>
      <c r="B906" s="32" t="s">
        <v>2307</v>
      </c>
      <c r="C906" s="33" t="s">
        <v>2378</v>
      </c>
      <c r="D906" s="33" t="s">
        <v>4839</v>
      </c>
      <c r="E906" s="34" t="s">
        <v>4840</v>
      </c>
      <c r="F906" s="32" t="s">
        <v>4841</v>
      </c>
      <c r="G906" s="33" t="s">
        <v>4939</v>
      </c>
      <c r="H906" s="32" t="s">
        <v>2414</v>
      </c>
      <c r="I906" s="32" t="s">
        <v>2415</v>
      </c>
      <c r="J906" s="33" t="s">
        <v>2375</v>
      </c>
      <c r="K906" s="32">
        <v>26</v>
      </c>
      <c r="L906" s="35"/>
    </row>
    <row r="907" spans="1:12" ht="26.25" hidden="1" thickBot="1" x14ac:dyDescent="0.3">
      <c r="A907" s="31" t="s">
        <v>161</v>
      </c>
      <c r="B907" s="32" t="s">
        <v>2307</v>
      </c>
      <c r="C907" s="33" t="s">
        <v>2378</v>
      </c>
      <c r="D907" s="33" t="s">
        <v>4880</v>
      </c>
      <c r="E907" s="34" t="s">
        <v>4881</v>
      </c>
      <c r="F907" s="32" t="s">
        <v>4882</v>
      </c>
      <c r="G907" s="33" t="s">
        <v>4940</v>
      </c>
      <c r="H907" s="32" t="s">
        <v>2414</v>
      </c>
      <c r="I907" s="32" t="s">
        <v>2415</v>
      </c>
      <c r="J907" s="33" t="s">
        <v>2368</v>
      </c>
      <c r="K907" s="32">
        <v>20</v>
      </c>
      <c r="L907" s="35"/>
    </row>
    <row r="908" spans="1:12" ht="26.25" hidden="1" thickBot="1" x14ac:dyDescent="0.3">
      <c r="A908" s="31" t="s">
        <v>161</v>
      </c>
      <c r="B908" s="32" t="s">
        <v>2307</v>
      </c>
      <c r="C908" s="33" t="s">
        <v>2378</v>
      </c>
      <c r="D908" s="33" t="s">
        <v>4941</v>
      </c>
      <c r="E908" s="34" t="s">
        <v>4942</v>
      </c>
      <c r="F908" s="32" t="s">
        <v>4943</v>
      </c>
      <c r="G908" s="33" t="s">
        <v>4944</v>
      </c>
      <c r="H908" s="32" t="s">
        <v>2414</v>
      </c>
      <c r="I908" s="32" t="s">
        <v>2415</v>
      </c>
      <c r="J908" s="33" t="s">
        <v>2375</v>
      </c>
      <c r="K908" s="32">
        <v>13</v>
      </c>
      <c r="L908" s="35"/>
    </row>
    <row r="909" spans="1:12" ht="26.25" hidden="1" thickBot="1" x14ac:dyDescent="0.3">
      <c r="A909" s="31" t="s">
        <v>161</v>
      </c>
      <c r="B909" s="32" t="s">
        <v>2307</v>
      </c>
      <c r="C909" s="33" t="s">
        <v>2378</v>
      </c>
      <c r="D909" s="33" t="s">
        <v>4868</v>
      </c>
      <c r="E909" s="34" t="s">
        <v>4869</v>
      </c>
      <c r="F909" s="32" t="s">
        <v>4870</v>
      </c>
      <c r="G909" s="33" t="s">
        <v>4945</v>
      </c>
      <c r="H909" s="32" t="s">
        <v>2414</v>
      </c>
      <c r="I909" s="32" t="s">
        <v>2415</v>
      </c>
      <c r="J909" s="33" t="s">
        <v>2368</v>
      </c>
      <c r="K909" s="32">
        <v>31</v>
      </c>
      <c r="L909" s="35"/>
    </row>
    <row r="910" spans="1:12" ht="26.25" hidden="1" thickBot="1" x14ac:dyDescent="0.3">
      <c r="A910" s="31" t="s">
        <v>161</v>
      </c>
      <c r="B910" s="32" t="s">
        <v>2307</v>
      </c>
      <c r="C910" s="33" t="s">
        <v>2378</v>
      </c>
      <c r="D910" s="33" t="s">
        <v>4946</v>
      </c>
      <c r="E910" s="34" t="s">
        <v>4947</v>
      </c>
      <c r="F910" s="32" t="s">
        <v>4948</v>
      </c>
      <c r="G910" s="33" t="s">
        <v>4949</v>
      </c>
      <c r="H910" s="32" t="s">
        <v>2414</v>
      </c>
      <c r="I910" s="32" t="s">
        <v>2415</v>
      </c>
      <c r="J910" s="33" t="s">
        <v>2373</v>
      </c>
      <c r="K910" s="32">
        <v>26</v>
      </c>
      <c r="L910" s="35"/>
    </row>
    <row r="911" spans="1:12" ht="26.25" hidden="1" thickBot="1" x14ac:dyDescent="0.3">
      <c r="A911" s="31" t="s">
        <v>161</v>
      </c>
      <c r="B911" s="32" t="s">
        <v>2307</v>
      </c>
      <c r="C911" s="33" t="s">
        <v>2378</v>
      </c>
      <c r="D911" s="33" t="s">
        <v>4851</v>
      </c>
      <c r="E911" s="34" t="s">
        <v>4852</v>
      </c>
      <c r="F911" s="32" t="s">
        <v>4853</v>
      </c>
      <c r="G911" s="33" t="s">
        <v>4950</v>
      </c>
      <c r="H911" s="32" t="s">
        <v>2414</v>
      </c>
      <c r="I911" s="32" t="s">
        <v>2415</v>
      </c>
      <c r="J911" s="33" t="s">
        <v>2375</v>
      </c>
      <c r="K911" s="32">
        <v>24</v>
      </c>
      <c r="L911" s="35"/>
    </row>
    <row r="912" spans="1:12" ht="26.25" hidden="1" thickBot="1" x14ac:dyDescent="0.3">
      <c r="A912" s="31" t="s">
        <v>161</v>
      </c>
      <c r="B912" s="32" t="s">
        <v>2307</v>
      </c>
      <c r="C912" s="33" t="s">
        <v>2378</v>
      </c>
      <c r="D912" s="33" t="s">
        <v>4911</v>
      </c>
      <c r="E912" s="34" t="s">
        <v>4912</v>
      </c>
      <c r="F912" s="32" t="s">
        <v>4913</v>
      </c>
      <c r="G912" s="33" t="s">
        <v>4951</v>
      </c>
      <c r="H912" s="32" t="s">
        <v>2414</v>
      </c>
      <c r="I912" s="32" t="s">
        <v>2415</v>
      </c>
      <c r="J912" s="33" t="s">
        <v>2375</v>
      </c>
      <c r="K912" s="32">
        <v>23</v>
      </c>
      <c r="L912" s="35"/>
    </row>
    <row r="913" spans="1:12" ht="26.25" hidden="1" thickBot="1" x14ac:dyDescent="0.3">
      <c r="A913" s="31" t="s">
        <v>161</v>
      </c>
      <c r="B913" s="32" t="s">
        <v>2307</v>
      </c>
      <c r="C913" s="33" t="s">
        <v>2378</v>
      </c>
      <c r="D913" s="33" t="s">
        <v>4952</v>
      </c>
      <c r="E913" s="34" t="s">
        <v>4953</v>
      </c>
      <c r="F913" s="32" t="s">
        <v>4954</v>
      </c>
      <c r="G913" s="33" t="s">
        <v>4955</v>
      </c>
      <c r="H913" s="32" t="s">
        <v>2414</v>
      </c>
      <c r="I913" s="32" t="s">
        <v>2415</v>
      </c>
      <c r="J913" s="33" t="s">
        <v>2373</v>
      </c>
      <c r="K913" s="32">
        <v>14</v>
      </c>
      <c r="L913" s="35"/>
    </row>
    <row r="914" spans="1:12" ht="26.25" hidden="1" thickBot="1" x14ac:dyDescent="0.3">
      <c r="A914" s="31" t="s">
        <v>161</v>
      </c>
      <c r="B914" s="32" t="s">
        <v>2307</v>
      </c>
      <c r="C914" s="33" t="s">
        <v>2378</v>
      </c>
      <c r="D914" s="33" t="s">
        <v>4956</v>
      </c>
      <c r="E914" s="34" t="s">
        <v>4957</v>
      </c>
      <c r="F914" s="32" t="s">
        <v>4958</v>
      </c>
      <c r="G914" s="33" t="s">
        <v>4959</v>
      </c>
      <c r="H914" s="32" t="s">
        <v>2414</v>
      </c>
      <c r="I914" s="32" t="s">
        <v>2415</v>
      </c>
      <c r="J914" s="33" t="s">
        <v>2375</v>
      </c>
      <c r="K914" s="32">
        <v>25</v>
      </c>
      <c r="L914" s="35"/>
    </row>
    <row r="915" spans="1:12" ht="26.25" hidden="1" thickBot="1" x14ac:dyDescent="0.3">
      <c r="A915" s="31" t="s">
        <v>161</v>
      </c>
      <c r="B915" s="32" t="s">
        <v>2307</v>
      </c>
      <c r="C915" s="33" t="s">
        <v>2378</v>
      </c>
      <c r="D915" s="33" t="s">
        <v>4960</v>
      </c>
      <c r="E915" s="34" t="s">
        <v>4961</v>
      </c>
      <c r="F915" s="32" t="s">
        <v>4962</v>
      </c>
      <c r="G915" s="33" t="s">
        <v>4963</v>
      </c>
      <c r="H915" s="32" t="s">
        <v>2475</v>
      </c>
      <c r="I915" s="32" t="s">
        <v>2415</v>
      </c>
      <c r="J915" s="33" t="s">
        <v>2370</v>
      </c>
      <c r="K915" s="32">
        <v>21</v>
      </c>
      <c r="L915" s="36" t="s">
        <v>4964</v>
      </c>
    </row>
    <row r="916" spans="1:12" ht="26.25" hidden="1" thickBot="1" x14ac:dyDescent="0.3">
      <c r="A916" s="31" t="s">
        <v>161</v>
      </c>
      <c r="B916" s="32" t="s">
        <v>2307</v>
      </c>
      <c r="C916" s="33" t="s">
        <v>2378</v>
      </c>
      <c r="D916" s="33" t="s">
        <v>4965</v>
      </c>
      <c r="E916" s="34" t="s">
        <v>4966</v>
      </c>
      <c r="F916" s="32" t="s">
        <v>4967</v>
      </c>
      <c r="G916" s="33" t="s">
        <v>4968</v>
      </c>
      <c r="H916" s="32" t="s">
        <v>2475</v>
      </c>
      <c r="I916" s="32" t="s">
        <v>2415</v>
      </c>
      <c r="J916" s="33" t="s">
        <v>2370</v>
      </c>
      <c r="K916" s="32">
        <v>20</v>
      </c>
      <c r="L916" s="36" t="s">
        <v>4964</v>
      </c>
    </row>
    <row r="917" spans="1:12" ht="26.25" hidden="1" thickBot="1" x14ac:dyDescent="0.3">
      <c r="A917" s="31" t="s">
        <v>161</v>
      </c>
      <c r="B917" s="32" t="s">
        <v>2307</v>
      </c>
      <c r="C917" s="33" t="s">
        <v>2378</v>
      </c>
      <c r="D917" s="33" t="s">
        <v>4969</v>
      </c>
      <c r="E917" s="34" t="s">
        <v>4970</v>
      </c>
      <c r="F917" s="32" t="s">
        <v>4971</v>
      </c>
      <c r="G917" s="33" t="s">
        <v>4972</v>
      </c>
      <c r="H917" s="32" t="s">
        <v>2475</v>
      </c>
      <c r="I917" s="32" t="s">
        <v>2415</v>
      </c>
      <c r="J917" s="33" t="s">
        <v>2370</v>
      </c>
      <c r="K917" s="32">
        <v>11</v>
      </c>
      <c r="L917" s="36" t="s">
        <v>2578</v>
      </c>
    </row>
    <row r="918" spans="1:12" ht="26.25" hidden="1" thickBot="1" x14ac:dyDescent="0.3">
      <c r="A918" s="31" t="s">
        <v>161</v>
      </c>
      <c r="B918" s="32" t="s">
        <v>2307</v>
      </c>
      <c r="C918" s="33" t="s">
        <v>2378</v>
      </c>
      <c r="D918" s="33" t="s">
        <v>4973</v>
      </c>
      <c r="E918" s="34" t="s">
        <v>4974</v>
      </c>
      <c r="F918" s="32" t="s">
        <v>4975</v>
      </c>
      <c r="G918" s="33" t="s">
        <v>4976</v>
      </c>
      <c r="H918" s="32" t="s">
        <v>2475</v>
      </c>
      <c r="I918" s="32" t="s">
        <v>2415</v>
      </c>
      <c r="J918" s="33" t="s">
        <v>2370</v>
      </c>
      <c r="K918" s="32">
        <v>16</v>
      </c>
      <c r="L918" s="36" t="s">
        <v>4977</v>
      </c>
    </row>
    <row r="919" spans="1:12" ht="26.25" hidden="1" thickBot="1" x14ac:dyDescent="0.3">
      <c r="A919" s="31" t="s">
        <v>161</v>
      </c>
      <c r="B919" s="32" t="s">
        <v>2307</v>
      </c>
      <c r="C919" s="33" t="s">
        <v>2378</v>
      </c>
      <c r="D919" s="33" t="s">
        <v>4973</v>
      </c>
      <c r="E919" s="34" t="s">
        <v>4974</v>
      </c>
      <c r="F919" s="32" t="s">
        <v>4975</v>
      </c>
      <c r="G919" s="33" t="s">
        <v>4978</v>
      </c>
      <c r="H919" s="32" t="s">
        <v>2475</v>
      </c>
      <c r="I919" s="32" t="s">
        <v>2415</v>
      </c>
      <c r="J919" s="33" t="s">
        <v>2370</v>
      </c>
      <c r="K919" s="32">
        <v>16</v>
      </c>
      <c r="L919" s="36" t="s">
        <v>4977</v>
      </c>
    </row>
    <row r="920" spans="1:12" ht="26.25" hidden="1" thickBot="1" x14ac:dyDescent="0.3">
      <c r="A920" s="31" t="s">
        <v>161</v>
      </c>
      <c r="B920" s="32" t="s">
        <v>2307</v>
      </c>
      <c r="C920" s="33" t="s">
        <v>2378</v>
      </c>
      <c r="D920" s="33" t="s">
        <v>4979</v>
      </c>
      <c r="E920" s="34" t="s">
        <v>4980</v>
      </c>
      <c r="F920" s="32" t="s">
        <v>4981</v>
      </c>
      <c r="G920" s="33" t="s">
        <v>4982</v>
      </c>
      <c r="H920" s="32" t="s">
        <v>2475</v>
      </c>
      <c r="I920" s="32" t="s">
        <v>2415</v>
      </c>
      <c r="J920" s="33" t="s">
        <v>2370</v>
      </c>
      <c r="K920" s="32">
        <v>15</v>
      </c>
      <c r="L920" s="36" t="s">
        <v>4977</v>
      </c>
    </row>
    <row r="921" spans="1:12" ht="26.25" hidden="1" thickBot="1" x14ac:dyDescent="0.3">
      <c r="A921" s="31" t="s">
        <v>161</v>
      </c>
      <c r="B921" s="32" t="s">
        <v>2307</v>
      </c>
      <c r="C921" s="33" t="s">
        <v>2378</v>
      </c>
      <c r="D921" s="33" t="s">
        <v>4983</v>
      </c>
      <c r="E921" s="34" t="s">
        <v>4984</v>
      </c>
      <c r="F921" s="32" t="s">
        <v>4985</v>
      </c>
      <c r="G921" s="33" t="s">
        <v>4986</v>
      </c>
      <c r="H921" s="32" t="s">
        <v>2475</v>
      </c>
      <c r="I921" s="32" t="s">
        <v>2415</v>
      </c>
      <c r="J921" s="33" t="s">
        <v>2370</v>
      </c>
      <c r="K921" s="32">
        <v>15</v>
      </c>
      <c r="L921" s="36" t="s">
        <v>4977</v>
      </c>
    </row>
    <row r="922" spans="1:12" ht="26.25" hidden="1" thickBot="1" x14ac:dyDescent="0.3">
      <c r="A922" s="31" t="s">
        <v>161</v>
      </c>
      <c r="B922" s="32" t="s">
        <v>2307</v>
      </c>
      <c r="C922" s="33" t="s">
        <v>2378</v>
      </c>
      <c r="D922" s="33" t="s">
        <v>4987</v>
      </c>
      <c r="E922" s="34" t="s">
        <v>4988</v>
      </c>
      <c r="F922" s="32" t="s">
        <v>4989</v>
      </c>
      <c r="G922" s="33" t="s">
        <v>4990</v>
      </c>
      <c r="H922" s="32" t="s">
        <v>2475</v>
      </c>
      <c r="I922" s="32" t="s">
        <v>2415</v>
      </c>
      <c r="J922" s="33" t="s">
        <v>2370</v>
      </c>
      <c r="K922" s="32">
        <v>13</v>
      </c>
      <c r="L922" s="36" t="s">
        <v>4915</v>
      </c>
    </row>
    <row r="923" spans="1:12" ht="26.25" hidden="1" thickBot="1" x14ac:dyDescent="0.3">
      <c r="A923" s="31" t="s">
        <v>161</v>
      </c>
      <c r="B923" s="32" t="s">
        <v>2307</v>
      </c>
      <c r="C923" s="33" t="s">
        <v>2378</v>
      </c>
      <c r="D923" s="33" t="s">
        <v>4991</v>
      </c>
      <c r="E923" s="34" t="s">
        <v>4992</v>
      </c>
      <c r="F923" s="32" t="s">
        <v>4993</v>
      </c>
      <c r="G923" s="33" t="s">
        <v>4994</v>
      </c>
      <c r="H923" s="32" t="s">
        <v>2475</v>
      </c>
      <c r="I923" s="32" t="s">
        <v>2415</v>
      </c>
      <c r="J923" s="33" t="s">
        <v>2373</v>
      </c>
      <c r="K923" s="32">
        <v>31</v>
      </c>
      <c r="L923" s="36" t="s">
        <v>4977</v>
      </c>
    </row>
    <row r="924" spans="1:12" ht="26.25" hidden="1" thickBot="1" x14ac:dyDescent="0.3">
      <c r="A924" s="31" t="s">
        <v>161</v>
      </c>
      <c r="B924" s="32" t="s">
        <v>2307</v>
      </c>
      <c r="C924" s="33" t="s">
        <v>2378</v>
      </c>
      <c r="D924" s="33" t="s">
        <v>4973</v>
      </c>
      <c r="E924" s="34" t="s">
        <v>4974</v>
      </c>
      <c r="F924" s="32" t="s">
        <v>4975</v>
      </c>
      <c r="G924" s="33" t="s">
        <v>4995</v>
      </c>
      <c r="H924" s="32" t="s">
        <v>2475</v>
      </c>
      <c r="I924" s="32" t="s">
        <v>2415</v>
      </c>
      <c r="J924" s="33" t="s">
        <v>2373</v>
      </c>
      <c r="K924" s="32">
        <v>24</v>
      </c>
      <c r="L924" s="36" t="s">
        <v>4977</v>
      </c>
    </row>
    <row r="925" spans="1:12" ht="26.25" hidden="1" thickBot="1" x14ac:dyDescent="0.3">
      <c r="A925" s="31" t="s">
        <v>161</v>
      </c>
      <c r="B925" s="32" t="s">
        <v>2307</v>
      </c>
      <c r="C925" s="33" t="s">
        <v>2378</v>
      </c>
      <c r="D925" s="33" t="s">
        <v>4996</v>
      </c>
      <c r="E925" s="34" t="s">
        <v>4997</v>
      </c>
      <c r="F925" s="32" t="s">
        <v>4998</v>
      </c>
      <c r="G925" s="33" t="s">
        <v>4999</v>
      </c>
      <c r="H925" s="32" t="s">
        <v>2475</v>
      </c>
      <c r="I925" s="32" t="s">
        <v>2415</v>
      </c>
      <c r="J925" s="33" t="s">
        <v>2373</v>
      </c>
      <c r="K925" s="32">
        <v>18</v>
      </c>
      <c r="L925" s="36" t="s">
        <v>4977</v>
      </c>
    </row>
    <row r="926" spans="1:12" ht="26.25" hidden="1" thickBot="1" x14ac:dyDescent="0.3">
      <c r="A926" s="31" t="s">
        <v>161</v>
      </c>
      <c r="B926" s="32" t="s">
        <v>2307</v>
      </c>
      <c r="C926" s="33" t="s">
        <v>2378</v>
      </c>
      <c r="D926" s="33" t="s">
        <v>4973</v>
      </c>
      <c r="E926" s="34" t="s">
        <v>4974</v>
      </c>
      <c r="F926" s="32" t="s">
        <v>4975</v>
      </c>
      <c r="G926" s="33" t="s">
        <v>5000</v>
      </c>
      <c r="H926" s="32" t="s">
        <v>2475</v>
      </c>
      <c r="I926" s="32" t="s">
        <v>2415</v>
      </c>
      <c r="J926" s="33" t="s">
        <v>2373</v>
      </c>
      <c r="K926" s="32">
        <v>24</v>
      </c>
      <c r="L926" s="36" t="s">
        <v>4977</v>
      </c>
    </row>
    <row r="927" spans="1:12" ht="26.25" hidden="1" thickBot="1" x14ac:dyDescent="0.3">
      <c r="A927" s="31" t="s">
        <v>161</v>
      </c>
      <c r="B927" s="32" t="s">
        <v>2307</v>
      </c>
      <c r="C927" s="33" t="s">
        <v>2378</v>
      </c>
      <c r="D927" s="33" t="s">
        <v>5001</v>
      </c>
      <c r="E927" s="34" t="s">
        <v>4964</v>
      </c>
      <c r="F927" s="32" t="s">
        <v>5002</v>
      </c>
      <c r="G927" s="33" t="s">
        <v>5003</v>
      </c>
      <c r="H927" s="32" t="s">
        <v>2475</v>
      </c>
      <c r="I927" s="32" t="s">
        <v>2415</v>
      </c>
      <c r="J927" s="33" t="s">
        <v>2373</v>
      </c>
      <c r="K927" s="32">
        <v>33</v>
      </c>
      <c r="L927" s="36" t="s">
        <v>4964</v>
      </c>
    </row>
    <row r="928" spans="1:12" ht="26.25" hidden="1" thickBot="1" x14ac:dyDescent="0.3">
      <c r="A928" s="31" t="s">
        <v>161</v>
      </c>
      <c r="B928" s="32" t="s">
        <v>2307</v>
      </c>
      <c r="C928" s="33" t="s">
        <v>2378</v>
      </c>
      <c r="D928" s="33" t="s">
        <v>5004</v>
      </c>
      <c r="E928" s="34" t="s">
        <v>5005</v>
      </c>
      <c r="F928" s="32" t="s">
        <v>5006</v>
      </c>
      <c r="G928" s="33" t="s">
        <v>5007</v>
      </c>
      <c r="H928" s="32" t="s">
        <v>2475</v>
      </c>
      <c r="I928" s="32" t="s">
        <v>2415</v>
      </c>
      <c r="J928" s="33" t="s">
        <v>2373</v>
      </c>
      <c r="K928" s="32">
        <v>40</v>
      </c>
      <c r="L928" s="36" t="s">
        <v>4885</v>
      </c>
    </row>
    <row r="929" spans="1:12" ht="26.25" hidden="1" thickBot="1" x14ac:dyDescent="0.3">
      <c r="A929" s="31" t="s">
        <v>161</v>
      </c>
      <c r="B929" s="32" t="s">
        <v>2307</v>
      </c>
      <c r="C929" s="33" t="s">
        <v>2378</v>
      </c>
      <c r="D929" s="33" t="s">
        <v>5008</v>
      </c>
      <c r="E929" s="34" t="s">
        <v>5009</v>
      </c>
      <c r="F929" s="32" t="s">
        <v>5010</v>
      </c>
      <c r="G929" s="33" t="s">
        <v>5011</v>
      </c>
      <c r="H929" s="32" t="s">
        <v>2475</v>
      </c>
      <c r="I929" s="32" t="s">
        <v>2415</v>
      </c>
      <c r="J929" s="33" t="s">
        <v>2373</v>
      </c>
      <c r="K929" s="32">
        <v>17</v>
      </c>
      <c r="L929" s="36" t="s">
        <v>2242</v>
      </c>
    </row>
    <row r="930" spans="1:12" ht="26.25" hidden="1" thickBot="1" x14ac:dyDescent="0.3">
      <c r="A930" s="31" t="s">
        <v>161</v>
      </c>
      <c r="B930" s="32" t="s">
        <v>2307</v>
      </c>
      <c r="C930" s="33" t="s">
        <v>2378</v>
      </c>
      <c r="D930" s="33" t="s">
        <v>5012</v>
      </c>
      <c r="E930" s="34" t="s">
        <v>5013</v>
      </c>
      <c r="F930" s="32" t="s">
        <v>5014</v>
      </c>
      <c r="G930" s="33" t="s">
        <v>5015</v>
      </c>
      <c r="H930" s="32" t="s">
        <v>2475</v>
      </c>
      <c r="I930" s="32" t="s">
        <v>2415</v>
      </c>
      <c r="J930" s="33" t="s">
        <v>2373</v>
      </c>
      <c r="K930" s="32">
        <v>21</v>
      </c>
      <c r="L930" s="36" t="s">
        <v>5016</v>
      </c>
    </row>
    <row r="931" spans="1:12" ht="26.25" hidden="1" thickBot="1" x14ac:dyDescent="0.3">
      <c r="A931" s="31" t="s">
        <v>161</v>
      </c>
      <c r="B931" s="32" t="s">
        <v>2307</v>
      </c>
      <c r="C931" s="33" t="s">
        <v>2378</v>
      </c>
      <c r="D931" s="33" t="s">
        <v>5017</v>
      </c>
      <c r="E931" s="34" t="s">
        <v>5018</v>
      </c>
      <c r="F931" s="32" t="s">
        <v>5019</v>
      </c>
      <c r="G931" s="33" t="s">
        <v>5020</v>
      </c>
      <c r="H931" s="32" t="s">
        <v>2475</v>
      </c>
      <c r="I931" s="32" t="s">
        <v>2415</v>
      </c>
      <c r="J931" s="33" t="s">
        <v>2373</v>
      </c>
      <c r="K931" s="32">
        <v>15</v>
      </c>
      <c r="L931" s="36" t="s">
        <v>5021</v>
      </c>
    </row>
    <row r="932" spans="1:12" ht="26.25" hidden="1" thickBot="1" x14ac:dyDescent="0.3">
      <c r="A932" s="31" t="s">
        <v>161</v>
      </c>
      <c r="B932" s="32" t="s">
        <v>2307</v>
      </c>
      <c r="C932" s="33" t="s">
        <v>2378</v>
      </c>
      <c r="D932" s="33" t="s">
        <v>5022</v>
      </c>
      <c r="E932" s="34" t="s">
        <v>5023</v>
      </c>
      <c r="F932" s="32" t="s">
        <v>5024</v>
      </c>
      <c r="G932" s="33" t="s">
        <v>5025</v>
      </c>
      <c r="H932" s="32" t="s">
        <v>2475</v>
      </c>
      <c r="I932" s="32" t="s">
        <v>2415</v>
      </c>
      <c r="J932" s="33" t="s">
        <v>2373</v>
      </c>
      <c r="K932" s="32">
        <v>15</v>
      </c>
      <c r="L932" s="36" t="s">
        <v>5021</v>
      </c>
    </row>
    <row r="933" spans="1:12" ht="26.25" hidden="1" thickBot="1" x14ac:dyDescent="0.3">
      <c r="A933" s="31" t="s">
        <v>161</v>
      </c>
      <c r="B933" s="32" t="s">
        <v>2307</v>
      </c>
      <c r="C933" s="33" t="s">
        <v>2378</v>
      </c>
      <c r="D933" s="33" t="s">
        <v>5026</v>
      </c>
      <c r="E933" s="34" t="s">
        <v>5027</v>
      </c>
      <c r="F933" s="32" t="s">
        <v>5028</v>
      </c>
      <c r="G933" s="33" t="s">
        <v>5029</v>
      </c>
      <c r="H933" s="32" t="s">
        <v>2475</v>
      </c>
      <c r="I933" s="32" t="s">
        <v>2415</v>
      </c>
      <c r="J933" s="33" t="s">
        <v>2373</v>
      </c>
      <c r="K933" s="32">
        <v>15</v>
      </c>
      <c r="L933" s="36" t="s">
        <v>5030</v>
      </c>
    </row>
    <row r="934" spans="1:12" ht="26.25" hidden="1" thickBot="1" x14ac:dyDescent="0.3">
      <c r="A934" s="31" t="s">
        <v>161</v>
      </c>
      <c r="B934" s="32" t="s">
        <v>2307</v>
      </c>
      <c r="C934" s="33" t="s">
        <v>2378</v>
      </c>
      <c r="D934" s="33" t="s">
        <v>5031</v>
      </c>
      <c r="E934" s="34" t="s">
        <v>2313</v>
      </c>
      <c r="F934" s="32" t="s">
        <v>5032</v>
      </c>
      <c r="G934" s="33" t="s">
        <v>5033</v>
      </c>
      <c r="H934" s="32" t="s">
        <v>2475</v>
      </c>
      <c r="I934" s="32" t="s">
        <v>2415</v>
      </c>
      <c r="J934" s="33" t="s">
        <v>2373</v>
      </c>
      <c r="K934" s="32">
        <v>15</v>
      </c>
      <c r="L934" s="36" t="s">
        <v>5030</v>
      </c>
    </row>
    <row r="935" spans="1:12" ht="26.25" hidden="1" thickBot="1" x14ac:dyDescent="0.3">
      <c r="A935" s="31" t="s">
        <v>161</v>
      </c>
      <c r="B935" s="32" t="s">
        <v>2307</v>
      </c>
      <c r="C935" s="33" t="s">
        <v>2378</v>
      </c>
      <c r="D935" s="33" t="s">
        <v>5034</v>
      </c>
      <c r="E935" s="34" t="s">
        <v>5035</v>
      </c>
      <c r="F935" s="32" t="s">
        <v>5036</v>
      </c>
      <c r="G935" s="33" t="s">
        <v>5037</v>
      </c>
      <c r="H935" s="32" t="s">
        <v>2475</v>
      </c>
      <c r="I935" s="32" t="s">
        <v>2415</v>
      </c>
      <c r="J935" s="33" t="s">
        <v>2373</v>
      </c>
      <c r="K935" s="32">
        <v>20</v>
      </c>
      <c r="L935" s="36" t="s">
        <v>2678</v>
      </c>
    </row>
    <row r="936" spans="1:12" ht="26.25" hidden="1" thickBot="1" x14ac:dyDescent="0.3">
      <c r="A936" s="31" t="s">
        <v>161</v>
      </c>
      <c r="B936" s="32" t="s">
        <v>2307</v>
      </c>
      <c r="C936" s="33" t="s">
        <v>2378</v>
      </c>
      <c r="D936" s="33" t="s">
        <v>5038</v>
      </c>
      <c r="E936" s="34" t="s">
        <v>2314</v>
      </c>
      <c r="F936" s="32" t="s">
        <v>5039</v>
      </c>
      <c r="G936" s="33" t="s">
        <v>5040</v>
      </c>
      <c r="H936" s="32" t="s">
        <v>2475</v>
      </c>
      <c r="I936" s="32" t="s">
        <v>2415</v>
      </c>
      <c r="J936" s="33" t="s">
        <v>2373</v>
      </c>
      <c r="K936" s="32">
        <v>16</v>
      </c>
      <c r="L936" s="35"/>
    </row>
    <row r="937" spans="1:12" ht="26.25" hidden="1" thickBot="1" x14ac:dyDescent="0.3">
      <c r="A937" s="31" t="s">
        <v>161</v>
      </c>
      <c r="B937" s="32" t="s">
        <v>2307</v>
      </c>
      <c r="C937" s="33" t="s">
        <v>2378</v>
      </c>
      <c r="D937" s="33" t="s">
        <v>5041</v>
      </c>
      <c r="E937" s="34" t="s">
        <v>5042</v>
      </c>
      <c r="F937" s="32" t="s">
        <v>5043</v>
      </c>
      <c r="G937" s="33" t="s">
        <v>5044</v>
      </c>
      <c r="H937" s="32" t="s">
        <v>2475</v>
      </c>
      <c r="I937" s="32" t="s">
        <v>2415</v>
      </c>
      <c r="J937" s="33" t="s">
        <v>2373</v>
      </c>
      <c r="K937" s="32">
        <v>30</v>
      </c>
      <c r="L937" s="36" t="s">
        <v>2962</v>
      </c>
    </row>
    <row r="938" spans="1:12" ht="26.25" hidden="1" thickBot="1" x14ac:dyDescent="0.3">
      <c r="A938" s="31" t="s">
        <v>161</v>
      </c>
      <c r="B938" s="32" t="s">
        <v>2307</v>
      </c>
      <c r="C938" s="33" t="s">
        <v>2378</v>
      </c>
      <c r="D938" s="33" t="s">
        <v>4987</v>
      </c>
      <c r="E938" s="34" t="s">
        <v>4988</v>
      </c>
      <c r="F938" s="32" t="s">
        <v>4989</v>
      </c>
      <c r="G938" s="33" t="s">
        <v>5045</v>
      </c>
      <c r="H938" s="32" t="s">
        <v>2475</v>
      </c>
      <c r="I938" s="32" t="s">
        <v>2415</v>
      </c>
      <c r="J938" s="33" t="s">
        <v>2373</v>
      </c>
      <c r="K938" s="32">
        <v>28</v>
      </c>
      <c r="L938" s="36" t="s">
        <v>4915</v>
      </c>
    </row>
    <row r="939" spans="1:12" ht="26.25" hidden="1" thickBot="1" x14ac:dyDescent="0.3">
      <c r="A939" s="31" t="s">
        <v>161</v>
      </c>
      <c r="B939" s="32" t="s">
        <v>2307</v>
      </c>
      <c r="C939" s="33" t="s">
        <v>2378</v>
      </c>
      <c r="D939" s="33" t="s">
        <v>5046</v>
      </c>
      <c r="E939" s="34" t="s">
        <v>4933</v>
      </c>
      <c r="F939" s="32" t="s">
        <v>5047</v>
      </c>
      <c r="G939" s="33" t="s">
        <v>5048</v>
      </c>
      <c r="H939" s="32" t="s">
        <v>2475</v>
      </c>
      <c r="I939" s="32" t="s">
        <v>2415</v>
      </c>
      <c r="J939" s="33" t="s">
        <v>2365</v>
      </c>
      <c r="K939" s="32">
        <v>19</v>
      </c>
      <c r="L939" s="36" t="s">
        <v>4933</v>
      </c>
    </row>
    <row r="940" spans="1:12" ht="26.25" hidden="1" thickBot="1" x14ac:dyDescent="0.3">
      <c r="A940" s="31" t="s">
        <v>161</v>
      </c>
      <c r="B940" s="32" t="s">
        <v>2307</v>
      </c>
      <c r="C940" s="33" t="s">
        <v>2378</v>
      </c>
      <c r="D940" s="33" t="s">
        <v>5049</v>
      </c>
      <c r="E940" s="34" t="s">
        <v>5050</v>
      </c>
      <c r="F940" s="32" t="s">
        <v>5051</v>
      </c>
      <c r="G940" s="33" t="s">
        <v>5052</v>
      </c>
      <c r="H940" s="32" t="s">
        <v>2475</v>
      </c>
      <c r="I940" s="32" t="s">
        <v>2415</v>
      </c>
      <c r="J940" s="33" t="s">
        <v>2370</v>
      </c>
      <c r="K940" s="32">
        <v>13</v>
      </c>
      <c r="L940" s="35"/>
    </row>
    <row r="941" spans="1:12" ht="26.25" hidden="1" thickBot="1" x14ac:dyDescent="0.3">
      <c r="A941" s="31" t="s">
        <v>161</v>
      </c>
      <c r="B941" s="32" t="s">
        <v>2307</v>
      </c>
      <c r="C941" s="33" t="s">
        <v>2378</v>
      </c>
      <c r="D941" s="33" t="s">
        <v>5053</v>
      </c>
      <c r="E941" s="34" t="s">
        <v>2312</v>
      </c>
      <c r="F941" s="32" t="s">
        <v>5054</v>
      </c>
      <c r="G941" s="33" t="s">
        <v>5055</v>
      </c>
      <c r="H941" s="32" t="s">
        <v>2475</v>
      </c>
      <c r="I941" s="32" t="s">
        <v>2415</v>
      </c>
      <c r="J941" s="33" t="s">
        <v>2370</v>
      </c>
      <c r="K941" s="32">
        <v>21</v>
      </c>
      <c r="L941" s="36" t="s">
        <v>4964</v>
      </c>
    </row>
    <row r="942" spans="1:12" ht="26.25" hidden="1" thickBot="1" x14ac:dyDescent="0.3">
      <c r="A942" s="31" t="s">
        <v>161</v>
      </c>
      <c r="B942" s="32" t="s">
        <v>2307</v>
      </c>
      <c r="C942" s="33" t="s">
        <v>2378</v>
      </c>
      <c r="D942" s="33" t="s">
        <v>5056</v>
      </c>
      <c r="E942" s="34" t="s">
        <v>5057</v>
      </c>
      <c r="F942" s="32" t="s">
        <v>5058</v>
      </c>
      <c r="G942" s="33" t="s">
        <v>5059</v>
      </c>
      <c r="H942" s="32" t="s">
        <v>2475</v>
      </c>
      <c r="I942" s="32" t="s">
        <v>2415</v>
      </c>
      <c r="J942" s="33" t="s">
        <v>2370</v>
      </c>
      <c r="K942" s="32">
        <v>21</v>
      </c>
      <c r="L942" s="36" t="s">
        <v>5060</v>
      </c>
    </row>
    <row r="943" spans="1:12" ht="26.25" hidden="1" thickBot="1" x14ac:dyDescent="0.3">
      <c r="A943" s="31" t="s">
        <v>161</v>
      </c>
      <c r="B943" s="32" t="s">
        <v>2307</v>
      </c>
      <c r="C943" s="33" t="s">
        <v>2378</v>
      </c>
      <c r="D943" s="33" t="s">
        <v>5061</v>
      </c>
      <c r="E943" s="34" t="s">
        <v>5062</v>
      </c>
      <c r="F943" s="32" t="s">
        <v>5063</v>
      </c>
      <c r="G943" s="33" t="s">
        <v>5064</v>
      </c>
      <c r="H943" s="32" t="s">
        <v>2475</v>
      </c>
      <c r="I943" s="32" t="s">
        <v>2415</v>
      </c>
      <c r="J943" s="33" t="s">
        <v>2365</v>
      </c>
      <c r="K943" s="32">
        <v>23</v>
      </c>
      <c r="L943" s="35"/>
    </row>
    <row r="944" spans="1:12" ht="26.25" hidden="1" thickBot="1" x14ac:dyDescent="0.3">
      <c r="A944" s="31" t="s">
        <v>161</v>
      </c>
      <c r="B944" s="32" t="s">
        <v>2307</v>
      </c>
      <c r="C944" s="33" t="s">
        <v>2378</v>
      </c>
      <c r="D944" s="33" t="s">
        <v>5065</v>
      </c>
      <c r="E944" s="34" t="s">
        <v>5066</v>
      </c>
      <c r="F944" s="32" t="s">
        <v>5067</v>
      </c>
      <c r="G944" s="33" t="s">
        <v>5068</v>
      </c>
      <c r="H944" s="32" t="s">
        <v>2475</v>
      </c>
      <c r="I944" s="32" t="s">
        <v>2415</v>
      </c>
      <c r="J944" s="33" t="s">
        <v>2365</v>
      </c>
      <c r="K944" s="32">
        <v>14</v>
      </c>
      <c r="L944" s="36" t="s">
        <v>5069</v>
      </c>
    </row>
    <row r="945" spans="1:12" ht="26.25" hidden="1" thickBot="1" x14ac:dyDescent="0.3">
      <c r="A945" s="31" t="s">
        <v>161</v>
      </c>
      <c r="B945" s="32" t="s">
        <v>2307</v>
      </c>
      <c r="C945" s="33" t="s">
        <v>2378</v>
      </c>
      <c r="D945" s="33" t="s">
        <v>5065</v>
      </c>
      <c r="E945" s="34" t="s">
        <v>5066</v>
      </c>
      <c r="F945" s="32" t="s">
        <v>5067</v>
      </c>
      <c r="G945" s="33" t="s">
        <v>5070</v>
      </c>
      <c r="H945" s="32" t="s">
        <v>2475</v>
      </c>
      <c r="I945" s="32" t="s">
        <v>2415</v>
      </c>
      <c r="J945" s="33" t="s">
        <v>2370</v>
      </c>
      <c r="K945" s="32">
        <v>29</v>
      </c>
      <c r="L945" s="35"/>
    </row>
    <row r="946" spans="1:12" ht="26.25" hidden="1" thickBot="1" x14ac:dyDescent="0.3">
      <c r="A946" s="31" t="s">
        <v>161</v>
      </c>
      <c r="B946" s="32" t="s">
        <v>2307</v>
      </c>
      <c r="C946" s="33" t="s">
        <v>2378</v>
      </c>
      <c r="D946" s="33" t="s">
        <v>5071</v>
      </c>
      <c r="E946" s="34" t="s">
        <v>5072</v>
      </c>
      <c r="F946" s="32" t="s">
        <v>5073</v>
      </c>
      <c r="G946" s="33" t="s">
        <v>5074</v>
      </c>
      <c r="H946" s="32" t="s">
        <v>2475</v>
      </c>
      <c r="I946" s="32" t="s">
        <v>2415</v>
      </c>
      <c r="J946" s="33" t="s">
        <v>2368</v>
      </c>
      <c r="K946" s="32">
        <v>31</v>
      </c>
      <c r="L946" s="36" t="s">
        <v>4964</v>
      </c>
    </row>
    <row r="947" spans="1:12" ht="26.25" hidden="1" thickBot="1" x14ac:dyDescent="0.3">
      <c r="A947" s="31" t="s">
        <v>161</v>
      </c>
      <c r="B947" s="32" t="s">
        <v>2307</v>
      </c>
      <c r="C947" s="33" t="s">
        <v>2378</v>
      </c>
      <c r="D947" s="33" t="s">
        <v>5071</v>
      </c>
      <c r="E947" s="34" t="s">
        <v>5072</v>
      </c>
      <c r="F947" s="32" t="s">
        <v>5073</v>
      </c>
      <c r="G947" s="33" t="s">
        <v>5075</v>
      </c>
      <c r="H947" s="32" t="s">
        <v>2475</v>
      </c>
      <c r="I947" s="32" t="s">
        <v>2415</v>
      </c>
      <c r="J947" s="33" t="s">
        <v>2373</v>
      </c>
      <c r="K947" s="32">
        <v>33</v>
      </c>
      <c r="L947" s="36" t="s">
        <v>4964</v>
      </c>
    </row>
    <row r="948" spans="1:12" ht="26.25" hidden="1" thickBot="1" x14ac:dyDescent="0.3">
      <c r="A948" s="31" t="s">
        <v>161</v>
      </c>
      <c r="B948" s="32" t="s">
        <v>2307</v>
      </c>
      <c r="C948" s="33" t="s">
        <v>2378</v>
      </c>
      <c r="D948" s="33" t="s">
        <v>4843</v>
      </c>
      <c r="E948" s="34" t="s">
        <v>4844</v>
      </c>
      <c r="F948" s="32" t="s">
        <v>4845</v>
      </c>
      <c r="G948" s="33" t="s">
        <v>5076</v>
      </c>
      <c r="H948" s="32" t="s">
        <v>2475</v>
      </c>
      <c r="I948" s="32" t="s">
        <v>2415</v>
      </c>
      <c r="J948" s="33" t="s">
        <v>2368</v>
      </c>
      <c r="K948" s="32">
        <v>33</v>
      </c>
      <c r="L948" s="36" t="s">
        <v>4964</v>
      </c>
    </row>
    <row r="949" spans="1:12" ht="26.25" hidden="1" thickBot="1" x14ac:dyDescent="0.3">
      <c r="A949" s="31" t="s">
        <v>161</v>
      </c>
      <c r="B949" s="32" t="s">
        <v>2307</v>
      </c>
      <c r="C949" s="33" t="s">
        <v>2378</v>
      </c>
      <c r="D949" s="33" t="s">
        <v>5077</v>
      </c>
      <c r="E949" s="34" t="s">
        <v>5078</v>
      </c>
      <c r="F949" s="32" t="s">
        <v>5079</v>
      </c>
      <c r="G949" s="33" t="s">
        <v>5080</v>
      </c>
      <c r="H949" s="32" t="s">
        <v>2475</v>
      </c>
      <c r="I949" s="32" t="s">
        <v>2415</v>
      </c>
      <c r="J949" s="33" t="s">
        <v>2368</v>
      </c>
      <c r="K949" s="32">
        <v>30</v>
      </c>
      <c r="L949" s="36" t="s">
        <v>4964</v>
      </c>
    </row>
    <row r="950" spans="1:12" ht="26.25" hidden="1" thickBot="1" x14ac:dyDescent="0.3">
      <c r="A950" s="31" t="s">
        <v>161</v>
      </c>
      <c r="B950" s="32" t="s">
        <v>2307</v>
      </c>
      <c r="C950" s="33" t="s">
        <v>2378</v>
      </c>
      <c r="D950" s="33" t="s">
        <v>5081</v>
      </c>
      <c r="E950" s="34" t="s">
        <v>5082</v>
      </c>
      <c r="F950" s="32" t="s">
        <v>5083</v>
      </c>
      <c r="G950" s="33" t="s">
        <v>5084</v>
      </c>
      <c r="H950" s="32" t="s">
        <v>2475</v>
      </c>
      <c r="I950" s="32" t="s">
        <v>2415</v>
      </c>
      <c r="J950" s="33" t="s">
        <v>2373</v>
      </c>
      <c r="K950" s="32">
        <v>24</v>
      </c>
      <c r="L950" s="36" t="s">
        <v>5085</v>
      </c>
    </row>
    <row r="951" spans="1:12" ht="26.25" hidden="1" thickBot="1" x14ac:dyDescent="0.3">
      <c r="A951" s="31" t="s">
        <v>161</v>
      </c>
      <c r="B951" s="32" t="s">
        <v>2307</v>
      </c>
      <c r="C951" s="33" t="s">
        <v>2378</v>
      </c>
      <c r="D951" s="33" t="s">
        <v>4886</v>
      </c>
      <c r="E951" s="34" t="s">
        <v>4887</v>
      </c>
      <c r="F951" s="32" t="s">
        <v>4888</v>
      </c>
      <c r="G951" s="33" t="s">
        <v>5086</v>
      </c>
      <c r="H951" s="32" t="s">
        <v>2475</v>
      </c>
      <c r="I951" s="32" t="s">
        <v>2415</v>
      </c>
      <c r="J951" s="33" t="s">
        <v>2373</v>
      </c>
      <c r="K951" s="32">
        <v>38</v>
      </c>
      <c r="L951" s="36" t="s">
        <v>4933</v>
      </c>
    </row>
    <row r="952" spans="1:12" ht="26.25" hidden="1" thickBot="1" x14ac:dyDescent="0.3">
      <c r="A952" s="31" t="s">
        <v>161</v>
      </c>
      <c r="B952" s="32" t="s">
        <v>2307</v>
      </c>
      <c r="C952" s="33" t="s">
        <v>2378</v>
      </c>
      <c r="D952" s="33" t="s">
        <v>5004</v>
      </c>
      <c r="E952" s="34" t="s">
        <v>5005</v>
      </c>
      <c r="F952" s="32" t="s">
        <v>5006</v>
      </c>
      <c r="G952" s="33" t="s">
        <v>5087</v>
      </c>
      <c r="H952" s="32" t="s">
        <v>2475</v>
      </c>
      <c r="I952" s="32" t="s">
        <v>2415</v>
      </c>
      <c r="J952" s="33" t="s">
        <v>2368</v>
      </c>
      <c r="K952" s="32">
        <v>28</v>
      </c>
      <c r="L952" s="36" t="s">
        <v>4885</v>
      </c>
    </row>
    <row r="953" spans="1:12" ht="26.25" hidden="1" thickBot="1" x14ac:dyDescent="0.3">
      <c r="A953" s="31" t="s">
        <v>161</v>
      </c>
      <c r="B953" s="32" t="s">
        <v>2307</v>
      </c>
      <c r="C953" s="33" t="s">
        <v>2378</v>
      </c>
      <c r="D953" s="33" t="s">
        <v>5088</v>
      </c>
      <c r="E953" s="34" t="s">
        <v>5089</v>
      </c>
      <c r="F953" s="32" t="s">
        <v>5090</v>
      </c>
      <c r="G953" s="33" t="s">
        <v>5091</v>
      </c>
      <c r="H953" s="32" t="s">
        <v>2475</v>
      </c>
      <c r="I953" s="32" t="s">
        <v>2415</v>
      </c>
      <c r="J953" s="33" t="s">
        <v>2373</v>
      </c>
      <c r="K953" s="32">
        <v>32</v>
      </c>
      <c r="L953" s="36" t="s">
        <v>5089</v>
      </c>
    </row>
    <row r="954" spans="1:12" ht="26.25" hidden="1" thickBot="1" x14ac:dyDescent="0.3">
      <c r="A954" s="31" t="s">
        <v>161</v>
      </c>
      <c r="B954" s="32" t="s">
        <v>2307</v>
      </c>
      <c r="C954" s="33" t="s">
        <v>2378</v>
      </c>
      <c r="D954" s="33" t="s">
        <v>5092</v>
      </c>
      <c r="E954" s="34" t="s">
        <v>5093</v>
      </c>
      <c r="F954" s="32" t="s">
        <v>5094</v>
      </c>
      <c r="G954" s="33" t="s">
        <v>5095</v>
      </c>
      <c r="H954" s="32" t="s">
        <v>2475</v>
      </c>
      <c r="I954" s="32" t="s">
        <v>2415</v>
      </c>
      <c r="J954" s="33" t="s">
        <v>2368</v>
      </c>
      <c r="K954" s="32">
        <v>26</v>
      </c>
      <c r="L954" s="36" t="s">
        <v>5060</v>
      </c>
    </row>
    <row r="955" spans="1:12" ht="26.25" hidden="1" thickBot="1" x14ac:dyDescent="0.3">
      <c r="A955" s="31" t="s">
        <v>161</v>
      </c>
      <c r="B955" s="32" t="s">
        <v>2307</v>
      </c>
      <c r="C955" s="33" t="s">
        <v>2378</v>
      </c>
      <c r="D955" s="33" t="s">
        <v>4987</v>
      </c>
      <c r="E955" s="34" t="s">
        <v>4988</v>
      </c>
      <c r="F955" s="32" t="s">
        <v>4989</v>
      </c>
      <c r="G955" s="33" t="s">
        <v>5096</v>
      </c>
      <c r="H955" s="32" t="s">
        <v>2475</v>
      </c>
      <c r="I955" s="32" t="s">
        <v>2415</v>
      </c>
      <c r="J955" s="33" t="s">
        <v>2368</v>
      </c>
      <c r="K955" s="32">
        <v>22</v>
      </c>
      <c r="L955" s="36" t="s">
        <v>4915</v>
      </c>
    </row>
    <row r="956" spans="1:12" ht="26.25" hidden="1" thickBot="1" x14ac:dyDescent="0.3">
      <c r="A956" s="31" t="s">
        <v>161</v>
      </c>
      <c r="B956" s="32" t="s">
        <v>2307</v>
      </c>
      <c r="C956" s="33" t="s">
        <v>2378</v>
      </c>
      <c r="D956" s="33" t="s">
        <v>5017</v>
      </c>
      <c r="E956" s="34" t="s">
        <v>5018</v>
      </c>
      <c r="F956" s="32" t="s">
        <v>5019</v>
      </c>
      <c r="G956" s="33" t="s">
        <v>5097</v>
      </c>
      <c r="H956" s="32" t="s">
        <v>2475</v>
      </c>
      <c r="I956" s="32" t="s">
        <v>2415</v>
      </c>
      <c r="J956" s="33" t="s">
        <v>2368</v>
      </c>
      <c r="K956" s="32">
        <v>8</v>
      </c>
      <c r="L956" s="36" t="s">
        <v>5021</v>
      </c>
    </row>
    <row r="957" spans="1:12" ht="26.25" hidden="1" thickBot="1" x14ac:dyDescent="0.3">
      <c r="A957" s="31" t="s">
        <v>161</v>
      </c>
      <c r="B957" s="32" t="s">
        <v>2307</v>
      </c>
      <c r="C957" s="33" t="s">
        <v>2378</v>
      </c>
      <c r="D957" s="33" t="s">
        <v>5022</v>
      </c>
      <c r="E957" s="34" t="s">
        <v>5023</v>
      </c>
      <c r="F957" s="32" t="s">
        <v>5024</v>
      </c>
      <c r="G957" s="33" t="s">
        <v>5098</v>
      </c>
      <c r="H957" s="32" t="s">
        <v>2475</v>
      </c>
      <c r="I957" s="32" t="s">
        <v>2415</v>
      </c>
      <c r="J957" s="33" t="s">
        <v>2368</v>
      </c>
      <c r="K957" s="32">
        <v>4</v>
      </c>
      <c r="L957" s="36" t="s">
        <v>5021</v>
      </c>
    </row>
    <row r="958" spans="1:12" ht="26.25" hidden="1" thickBot="1" x14ac:dyDescent="0.3">
      <c r="A958" s="31" t="s">
        <v>161</v>
      </c>
      <c r="B958" s="32" t="s">
        <v>2307</v>
      </c>
      <c r="C958" s="33" t="s">
        <v>2378</v>
      </c>
      <c r="D958" s="33" t="s">
        <v>5099</v>
      </c>
      <c r="E958" s="34" t="s">
        <v>5100</v>
      </c>
      <c r="F958" s="32" t="s">
        <v>5101</v>
      </c>
      <c r="G958" s="33" t="s">
        <v>5102</v>
      </c>
      <c r="H958" s="32" t="s">
        <v>2475</v>
      </c>
      <c r="I958" s="32" t="s">
        <v>2415</v>
      </c>
      <c r="J958" s="33" t="s">
        <v>2368</v>
      </c>
      <c r="K958" s="32">
        <v>26</v>
      </c>
      <c r="L958" s="36" t="s">
        <v>4915</v>
      </c>
    </row>
    <row r="959" spans="1:12" ht="26.25" hidden="1" thickBot="1" x14ac:dyDescent="0.3">
      <c r="A959" s="31" t="s">
        <v>161</v>
      </c>
      <c r="B959" s="32" t="s">
        <v>2307</v>
      </c>
      <c r="C959" s="33" t="s">
        <v>2378</v>
      </c>
      <c r="D959" s="33" t="s">
        <v>5103</v>
      </c>
      <c r="E959" s="34" t="s">
        <v>5104</v>
      </c>
      <c r="F959" s="32" t="s">
        <v>5105</v>
      </c>
      <c r="G959" s="33" t="s">
        <v>5106</v>
      </c>
      <c r="H959" s="32" t="s">
        <v>2475</v>
      </c>
      <c r="I959" s="32" t="s">
        <v>2415</v>
      </c>
      <c r="J959" s="33" t="s">
        <v>2368</v>
      </c>
      <c r="K959" s="32">
        <v>16</v>
      </c>
      <c r="L959" s="36" t="s">
        <v>4915</v>
      </c>
    </row>
    <row r="960" spans="1:12" ht="26.25" hidden="1" thickBot="1" x14ac:dyDescent="0.3">
      <c r="A960" s="31" t="s">
        <v>161</v>
      </c>
      <c r="B960" s="32" t="s">
        <v>2307</v>
      </c>
      <c r="C960" s="33" t="s">
        <v>2378</v>
      </c>
      <c r="D960" s="33" t="s">
        <v>5061</v>
      </c>
      <c r="E960" s="34" t="s">
        <v>5062</v>
      </c>
      <c r="F960" s="32" t="s">
        <v>5063</v>
      </c>
      <c r="G960" s="33" t="s">
        <v>5107</v>
      </c>
      <c r="H960" s="32" t="s">
        <v>2475</v>
      </c>
      <c r="I960" s="32" t="s">
        <v>2415</v>
      </c>
      <c r="J960" s="33" t="s">
        <v>2373</v>
      </c>
      <c r="K960" s="32">
        <v>18</v>
      </c>
      <c r="L960" s="36" t="s">
        <v>4915</v>
      </c>
    </row>
    <row r="961" spans="1:12" ht="26.25" hidden="1" thickBot="1" x14ac:dyDescent="0.3">
      <c r="A961" s="31" t="s">
        <v>161</v>
      </c>
      <c r="B961" s="32" t="s">
        <v>2307</v>
      </c>
      <c r="C961" s="33" t="s">
        <v>2378</v>
      </c>
      <c r="D961" s="33" t="s">
        <v>5108</v>
      </c>
      <c r="E961" s="34" t="s">
        <v>5109</v>
      </c>
      <c r="F961" s="32" t="s">
        <v>5110</v>
      </c>
      <c r="G961" s="33" t="s">
        <v>5111</v>
      </c>
      <c r="H961" s="32" t="s">
        <v>2475</v>
      </c>
      <c r="I961" s="32" t="s">
        <v>2415</v>
      </c>
      <c r="J961" s="33" t="s">
        <v>2368</v>
      </c>
      <c r="K961" s="32">
        <v>23</v>
      </c>
      <c r="L961" s="36" t="s">
        <v>4915</v>
      </c>
    </row>
    <row r="962" spans="1:12" ht="26.25" hidden="1" thickBot="1" x14ac:dyDescent="0.3">
      <c r="A962" s="31" t="s">
        <v>161</v>
      </c>
      <c r="B962" s="32" t="s">
        <v>2307</v>
      </c>
      <c r="C962" s="33" t="s">
        <v>2378</v>
      </c>
      <c r="D962" s="33" t="s">
        <v>5031</v>
      </c>
      <c r="E962" s="34" t="s">
        <v>2313</v>
      </c>
      <c r="F962" s="32" t="s">
        <v>5032</v>
      </c>
      <c r="G962" s="33" t="s">
        <v>5112</v>
      </c>
      <c r="H962" s="32" t="s">
        <v>2475</v>
      </c>
      <c r="I962" s="32" t="s">
        <v>2415</v>
      </c>
      <c r="J962" s="33" t="s">
        <v>2368</v>
      </c>
      <c r="K962" s="32">
        <v>15</v>
      </c>
      <c r="L962" s="36" t="s">
        <v>5030</v>
      </c>
    </row>
    <row r="963" spans="1:12" ht="26.25" hidden="1" thickBot="1" x14ac:dyDescent="0.3">
      <c r="A963" s="31" t="s">
        <v>161</v>
      </c>
      <c r="B963" s="32" t="s">
        <v>2307</v>
      </c>
      <c r="C963" s="33" t="s">
        <v>2378</v>
      </c>
      <c r="D963" s="33" t="s">
        <v>5113</v>
      </c>
      <c r="E963" s="34" t="s">
        <v>5114</v>
      </c>
      <c r="F963" s="32" t="s">
        <v>5115</v>
      </c>
      <c r="G963" s="33" t="s">
        <v>5116</v>
      </c>
      <c r="H963" s="32" t="s">
        <v>2475</v>
      </c>
      <c r="I963" s="32" t="s">
        <v>2415</v>
      </c>
      <c r="J963" s="33" t="s">
        <v>2368</v>
      </c>
      <c r="K963" s="32">
        <v>15</v>
      </c>
      <c r="L963" s="36" t="s">
        <v>5030</v>
      </c>
    </row>
    <row r="964" spans="1:12" ht="26.25" hidden="1" thickBot="1" x14ac:dyDescent="0.3">
      <c r="A964" s="31" t="s">
        <v>161</v>
      </c>
      <c r="B964" s="32" t="s">
        <v>2307</v>
      </c>
      <c r="C964" s="33" t="s">
        <v>2378</v>
      </c>
      <c r="D964" s="33" t="s">
        <v>5117</v>
      </c>
      <c r="E964" s="34" t="s">
        <v>2308</v>
      </c>
      <c r="F964" s="32" t="s">
        <v>5118</v>
      </c>
      <c r="G964" s="33" t="s">
        <v>5119</v>
      </c>
      <c r="H964" s="32" t="s">
        <v>2475</v>
      </c>
      <c r="I964" s="32" t="s">
        <v>2415</v>
      </c>
      <c r="J964" s="33" t="s">
        <v>2368</v>
      </c>
      <c r="K964" s="32">
        <v>14</v>
      </c>
      <c r="L964" s="36" t="s">
        <v>4915</v>
      </c>
    </row>
    <row r="965" spans="1:12" ht="26.25" hidden="1" thickBot="1" x14ac:dyDescent="0.3">
      <c r="A965" s="31" t="s">
        <v>161</v>
      </c>
      <c r="B965" s="32" t="s">
        <v>2307</v>
      </c>
      <c r="C965" s="33" t="s">
        <v>2378</v>
      </c>
      <c r="D965" s="33" t="s">
        <v>5041</v>
      </c>
      <c r="E965" s="34" t="s">
        <v>5042</v>
      </c>
      <c r="F965" s="32" t="s">
        <v>5043</v>
      </c>
      <c r="G965" s="33" t="s">
        <v>5120</v>
      </c>
      <c r="H965" s="32" t="s">
        <v>2475</v>
      </c>
      <c r="I965" s="32" t="s">
        <v>2415</v>
      </c>
      <c r="J965" s="33" t="s">
        <v>2368</v>
      </c>
      <c r="K965" s="32">
        <v>13</v>
      </c>
      <c r="L965" s="36" t="s">
        <v>2962</v>
      </c>
    </row>
    <row r="966" spans="1:12" ht="26.25" hidden="1" thickBot="1" x14ac:dyDescent="0.3">
      <c r="A966" s="31" t="s">
        <v>161</v>
      </c>
      <c r="B966" s="32" t="s">
        <v>2307</v>
      </c>
      <c r="C966" s="33" t="s">
        <v>2378</v>
      </c>
      <c r="D966" s="33" t="s">
        <v>5121</v>
      </c>
      <c r="E966" s="34" t="s">
        <v>5122</v>
      </c>
      <c r="F966" s="32" t="s">
        <v>5123</v>
      </c>
      <c r="G966" s="33" t="s">
        <v>5124</v>
      </c>
      <c r="H966" s="32" t="s">
        <v>2475</v>
      </c>
      <c r="I966" s="32" t="s">
        <v>2415</v>
      </c>
      <c r="J966" s="33" t="s">
        <v>2368</v>
      </c>
      <c r="K966" s="32">
        <v>15</v>
      </c>
      <c r="L966" s="36" t="s">
        <v>2962</v>
      </c>
    </row>
    <row r="967" spans="1:12" ht="26.25" hidden="1" thickBot="1" x14ac:dyDescent="0.3">
      <c r="A967" s="31" t="s">
        <v>161</v>
      </c>
      <c r="B967" s="32" t="s">
        <v>2307</v>
      </c>
      <c r="C967" s="33" t="s">
        <v>2378</v>
      </c>
      <c r="D967" s="33" t="s">
        <v>5125</v>
      </c>
      <c r="E967" s="34" t="s">
        <v>5126</v>
      </c>
      <c r="F967" s="32" t="s">
        <v>5127</v>
      </c>
      <c r="G967" s="33" t="s">
        <v>5128</v>
      </c>
      <c r="H967" s="32" t="s">
        <v>2475</v>
      </c>
      <c r="I967" s="32" t="s">
        <v>2415</v>
      </c>
      <c r="J967" s="33" t="s">
        <v>2368</v>
      </c>
      <c r="K967" s="32">
        <v>27</v>
      </c>
      <c r="L967" s="36" t="s">
        <v>2962</v>
      </c>
    </row>
    <row r="968" spans="1:12" ht="26.25" hidden="1" thickBot="1" x14ac:dyDescent="0.3">
      <c r="A968" s="31" t="s">
        <v>161</v>
      </c>
      <c r="B968" s="32" t="s">
        <v>2307</v>
      </c>
      <c r="C968" s="33" t="s">
        <v>2378</v>
      </c>
      <c r="D968" s="33" t="s">
        <v>5129</v>
      </c>
      <c r="E968" s="34" t="s">
        <v>5130</v>
      </c>
      <c r="F968" s="32" t="s">
        <v>5131</v>
      </c>
      <c r="G968" s="33" t="s">
        <v>5132</v>
      </c>
      <c r="H968" s="32" t="s">
        <v>2475</v>
      </c>
      <c r="I968" s="32" t="s">
        <v>2415</v>
      </c>
      <c r="J968" s="33" t="s">
        <v>2373</v>
      </c>
      <c r="K968" s="32">
        <v>32</v>
      </c>
      <c r="L968" s="36" t="s">
        <v>2962</v>
      </c>
    </row>
    <row r="969" spans="1:12" ht="26.25" hidden="1" thickBot="1" x14ac:dyDescent="0.3">
      <c r="A969" s="31" t="s">
        <v>161</v>
      </c>
      <c r="B969" s="32" t="s">
        <v>2307</v>
      </c>
      <c r="C969" s="33" t="s">
        <v>2378</v>
      </c>
      <c r="D969" s="33" t="s">
        <v>4973</v>
      </c>
      <c r="E969" s="34" t="s">
        <v>4974</v>
      </c>
      <c r="F969" s="32" t="s">
        <v>4975</v>
      </c>
      <c r="G969" s="33" t="s">
        <v>5133</v>
      </c>
      <c r="H969" s="32" t="s">
        <v>2475</v>
      </c>
      <c r="I969" s="32" t="s">
        <v>2415</v>
      </c>
      <c r="J969" s="33" t="s">
        <v>2368</v>
      </c>
      <c r="K969" s="32">
        <v>16</v>
      </c>
      <c r="L969" s="36" t="s">
        <v>4977</v>
      </c>
    </row>
    <row r="970" spans="1:12" ht="26.25" hidden="1" thickBot="1" x14ac:dyDescent="0.3">
      <c r="A970" s="31" t="s">
        <v>161</v>
      </c>
      <c r="B970" s="32" t="s">
        <v>2307</v>
      </c>
      <c r="C970" s="33" t="s">
        <v>2378</v>
      </c>
      <c r="D970" s="33" t="s">
        <v>4973</v>
      </c>
      <c r="E970" s="34" t="s">
        <v>4974</v>
      </c>
      <c r="F970" s="32" t="s">
        <v>4975</v>
      </c>
      <c r="G970" s="33" t="s">
        <v>5134</v>
      </c>
      <c r="H970" s="32" t="s">
        <v>2475</v>
      </c>
      <c r="I970" s="32" t="s">
        <v>2415</v>
      </c>
      <c r="J970" s="33" t="s">
        <v>2368</v>
      </c>
      <c r="K970" s="32">
        <v>38</v>
      </c>
      <c r="L970" s="36" t="s">
        <v>4977</v>
      </c>
    </row>
    <row r="971" spans="1:12" ht="26.25" hidden="1" thickBot="1" x14ac:dyDescent="0.3">
      <c r="A971" s="31" t="s">
        <v>161</v>
      </c>
      <c r="B971" s="32" t="s">
        <v>2307</v>
      </c>
      <c r="C971" s="33" t="s">
        <v>2378</v>
      </c>
      <c r="D971" s="33" t="s">
        <v>5135</v>
      </c>
      <c r="E971" s="34" t="s">
        <v>5136</v>
      </c>
      <c r="F971" s="32" t="s">
        <v>5137</v>
      </c>
      <c r="G971" s="33" t="s">
        <v>5138</v>
      </c>
      <c r="H971" s="32" t="s">
        <v>2475</v>
      </c>
      <c r="I971" s="32" t="s">
        <v>2415</v>
      </c>
      <c r="J971" s="33" t="s">
        <v>2368</v>
      </c>
      <c r="K971" s="32">
        <v>18</v>
      </c>
      <c r="L971" s="36" t="s">
        <v>4977</v>
      </c>
    </row>
    <row r="972" spans="1:12" ht="26.25" hidden="1" thickBot="1" x14ac:dyDescent="0.3">
      <c r="A972" s="31" t="s">
        <v>161</v>
      </c>
      <c r="B972" s="32" t="s">
        <v>2307</v>
      </c>
      <c r="C972" s="33" t="s">
        <v>2378</v>
      </c>
      <c r="D972" s="33" t="s">
        <v>5071</v>
      </c>
      <c r="E972" s="34" t="s">
        <v>5072</v>
      </c>
      <c r="F972" s="32" t="s">
        <v>5073</v>
      </c>
      <c r="G972" s="33" t="s">
        <v>5139</v>
      </c>
      <c r="H972" s="32" t="s">
        <v>2475</v>
      </c>
      <c r="I972" s="32" t="s">
        <v>2415</v>
      </c>
      <c r="J972" s="33" t="s">
        <v>2368</v>
      </c>
      <c r="K972" s="32">
        <v>27</v>
      </c>
      <c r="L972" s="36" t="s">
        <v>4964</v>
      </c>
    </row>
    <row r="973" spans="1:12" ht="26.25" hidden="1" thickBot="1" x14ac:dyDescent="0.3">
      <c r="A973" s="31" t="s">
        <v>161</v>
      </c>
      <c r="B973" s="32" t="s">
        <v>2307</v>
      </c>
      <c r="C973" s="33" t="s">
        <v>2378</v>
      </c>
      <c r="D973" s="33" t="s">
        <v>5140</v>
      </c>
      <c r="E973" s="34" t="s">
        <v>5141</v>
      </c>
      <c r="F973" s="32" t="s">
        <v>5142</v>
      </c>
      <c r="G973" s="33" t="s">
        <v>5143</v>
      </c>
      <c r="H973" s="32" t="s">
        <v>2475</v>
      </c>
      <c r="I973" s="32" t="s">
        <v>2415</v>
      </c>
      <c r="J973" s="33" t="s">
        <v>2373</v>
      </c>
      <c r="K973" s="32">
        <v>37</v>
      </c>
      <c r="L973" s="36" t="s">
        <v>2278</v>
      </c>
    </row>
    <row r="974" spans="1:12" ht="26.25" hidden="1" thickBot="1" x14ac:dyDescent="0.3">
      <c r="A974" s="31" t="s">
        <v>161</v>
      </c>
      <c r="B974" s="32" t="s">
        <v>2307</v>
      </c>
      <c r="C974" s="33" t="s">
        <v>2378</v>
      </c>
      <c r="D974" s="33" t="s">
        <v>4973</v>
      </c>
      <c r="E974" s="34" t="s">
        <v>4974</v>
      </c>
      <c r="F974" s="32" t="s">
        <v>4975</v>
      </c>
      <c r="G974" s="33" t="s">
        <v>5144</v>
      </c>
      <c r="H974" s="32" t="s">
        <v>2475</v>
      </c>
      <c r="I974" s="32" t="s">
        <v>2415</v>
      </c>
      <c r="J974" s="33" t="s">
        <v>2368</v>
      </c>
      <c r="K974" s="32">
        <v>17</v>
      </c>
      <c r="L974" s="36" t="s">
        <v>4977</v>
      </c>
    </row>
    <row r="975" spans="1:12" ht="26.25" hidden="1" thickBot="1" x14ac:dyDescent="0.3">
      <c r="A975" s="31" t="s">
        <v>161</v>
      </c>
      <c r="B975" s="32" t="s">
        <v>2307</v>
      </c>
      <c r="C975" s="33" t="s">
        <v>2378</v>
      </c>
      <c r="D975" s="33" t="s">
        <v>4880</v>
      </c>
      <c r="E975" s="34" t="s">
        <v>4881</v>
      </c>
      <c r="F975" s="32" t="s">
        <v>4882</v>
      </c>
      <c r="G975" s="33" t="s">
        <v>5145</v>
      </c>
      <c r="H975" s="32" t="s">
        <v>2475</v>
      </c>
      <c r="I975" s="32" t="s">
        <v>2415</v>
      </c>
      <c r="J975" s="33" t="s">
        <v>2368</v>
      </c>
      <c r="K975" s="32">
        <v>16</v>
      </c>
      <c r="L975" s="36" t="s">
        <v>4977</v>
      </c>
    </row>
    <row r="976" spans="1:12" ht="26.25" hidden="1" thickBot="1" x14ac:dyDescent="0.3">
      <c r="A976" s="31" t="s">
        <v>161</v>
      </c>
      <c r="B976" s="32" t="s">
        <v>2307</v>
      </c>
      <c r="C976" s="33" t="s">
        <v>2378</v>
      </c>
      <c r="D976" s="33" t="s">
        <v>5146</v>
      </c>
      <c r="E976" s="34" t="s">
        <v>5147</v>
      </c>
      <c r="F976" s="32" t="s">
        <v>5148</v>
      </c>
      <c r="G976" s="33" t="s">
        <v>5149</v>
      </c>
      <c r="H976" s="32" t="s">
        <v>2475</v>
      </c>
      <c r="I976" s="32" t="s">
        <v>2415</v>
      </c>
      <c r="J976" s="33" t="s">
        <v>2368</v>
      </c>
      <c r="K976" s="32">
        <v>19</v>
      </c>
      <c r="L976" s="36" t="s">
        <v>4977</v>
      </c>
    </row>
    <row r="977" spans="1:12" ht="26.25" hidden="1" thickBot="1" x14ac:dyDescent="0.3">
      <c r="A977" s="31" t="s">
        <v>161</v>
      </c>
      <c r="B977" s="32" t="s">
        <v>2307</v>
      </c>
      <c r="C977" s="33" t="s">
        <v>2378</v>
      </c>
      <c r="D977" s="33" t="s">
        <v>5150</v>
      </c>
      <c r="E977" s="34" t="s">
        <v>2311</v>
      </c>
      <c r="F977" s="32" t="s">
        <v>5151</v>
      </c>
      <c r="G977" s="33" t="s">
        <v>5152</v>
      </c>
      <c r="H977" s="32" t="s">
        <v>2475</v>
      </c>
      <c r="I977" s="32" t="s">
        <v>2415</v>
      </c>
      <c r="J977" s="33" t="s">
        <v>2370</v>
      </c>
      <c r="K977" s="32">
        <v>24</v>
      </c>
      <c r="L977" s="36" t="s">
        <v>4964</v>
      </c>
    </row>
    <row r="978" spans="1:12" ht="26.25" hidden="1" thickBot="1" x14ac:dyDescent="0.3">
      <c r="A978" s="31" t="s">
        <v>161</v>
      </c>
      <c r="B978" s="32" t="s">
        <v>2307</v>
      </c>
      <c r="C978" s="33" t="s">
        <v>2378</v>
      </c>
      <c r="D978" s="33" t="s">
        <v>5053</v>
      </c>
      <c r="E978" s="34" t="s">
        <v>2312</v>
      </c>
      <c r="F978" s="32" t="s">
        <v>5054</v>
      </c>
      <c r="G978" s="33" t="s">
        <v>5153</v>
      </c>
      <c r="H978" s="32" t="s">
        <v>2475</v>
      </c>
      <c r="I978" s="32" t="s">
        <v>2415</v>
      </c>
      <c r="J978" s="33" t="s">
        <v>2365</v>
      </c>
      <c r="K978" s="32">
        <v>19</v>
      </c>
      <c r="L978" s="36" t="s">
        <v>4964</v>
      </c>
    </row>
    <row r="979" spans="1:12" ht="26.25" hidden="1" thickBot="1" x14ac:dyDescent="0.3">
      <c r="A979" s="31" t="s">
        <v>161</v>
      </c>
      <c r="B979" s="32" t="s">
        <v>2307</v>
      </c>
      <c r="C979" s="33" t="s">
        <v>2378</v>
      </c>
      <c r="D979" s="33" t="s">
        <v>5071</v>
      </c>
      <c r="E979" s="34" t="s">
        <v>5072</v>
      </c>
      <c r="F979" s="32" t="s">
        <v>5073</v>
      </c>
      <c r="G979" s="33" t="s">
        <v>5154</v>
      </c>
      <c r="H979" s="32" t="s">
        <v>2475</v>
      </c>
      <c r="I979" s="32" t="s">
        <v>2415</v>
      </c>
      <c r="J979" s="33" t="s">
        <v>2365</v>
      </c>
      <c r="K979" s="32">
        <v>21</v>
      </c>
      <c r="L979" s="36" t="s">
        <v>4964</v>
      </c>
    </row>
    <row r="980" spans="1:12" ht="26.25" hidden="1" thickBot="1" x14ac:dyDescent="0.3">
      <c r="A980" s="31" t="s">
        <v>161</v>
      </c>
      <c r="B980" s="32" t="s">
        <v>2307</v>
      </c>
      <c r="C980" s="33" t="s">
        <v>2378</v>
      </c>
      <c r="D980" s="33" t="s">
        <v>5071</v>
      </c>
      <c r="E980" s="34" t="s">
        <v>5072</v>
      </c>
      <c r="F980" s="32" t="s">
        <v>5073</v>
      </c>
      <c r="G980" s="33" t="s">
        <v>5155</v>
      </c>
      <c r="H980" s="32" t="s">
        <v>2475</v>
      </c>
      <c r="I980" s="32" t="s">
        <v>2415</v>
      </c>
      <c r="J980" s="33" t="s">
        <v>2370</v>
      </c>
      <c r="K980" s="32">
        <v>21</v>
      </c>
      <c r="L980" s="36" t="s">
        <v>4964</v>
      </c>
    </row>
    <row r="981" spans="1:12" ht="26.25" hidden="1" thickBot="1" x14ac:dyDescent="0.3">
      <c r="A981" s="31" t="s">
        <v>161</v>
      </c>
      <c r="B981" s="32" t="s">
        <v>2307</v>
      </c>
      <c r="C981" s="33" t="s">
        <v>2378</v>
      </c>
      <c r="D981" s="33" t="s">
        <v>5056</v>
      </c>
      <c r="E981" s="34" t="s">
        <v>5057</v>
      </c>
      <c r="F981" s="32" t="s">
        <v>5058</v>
      </c>
      <c r="G981" s="33" t="s">
        <v>5156</v>
      </c>
      <c r="H981" s="32" t="s">
        <v>2475</v>
      </c>
      <c r="I981" s="32" t="s">
        <v>2415</v>
      </c>
      <c r="J981" s="33" t="s">
        <v>2367</v>
      </c>
      <c r="K981" s="32">
        <v>16</v>
      </c>
      <c r="L981" s="36" t="s">
        <v>5157</v>
      </c>
    </row>
    <row r="982" spans="1:12" ht="26.25" hidden="1" thickBot="1" x14ac:dyDescent="0.3">
      <c r="A982" s="31" t="s">
        <v>161</v>
      </c>
      <c r="B982" s="32" t="s">
        <v>2307</v>
      </c>
      <c r="C982" s="33" t="s">
        <v>2378</v>
      </c>
      <c r="D982" s="33" t="s">
        <v>5158</v>
      </c>
      <c r="E982" s="34" t="s">
        <v>5159</v>
      </c>
      <c r="F982" s="32" t="s">
        <v>5160</v>
      </c>
      <c r="G982" s="33" t="s">
        <v>5161</v>
      </c>
      <c r="H982" s="32" t="s">
        <v>2475</v>
      </c>
      <c r="I982" s="32" t="s">
        <v>2415</v>
      </c>
      <c r="J982" s="33" t="s">
        <v>2365</v>
      </c>
      <c r="K982" s="32">
        <v>18</v>
      </c>
      <c r="L982" s="36" t="s">
        <v>5157</v>
      </c>
    </row>
    <row r="983" spans="1:12" ht="26.25" hidden="1" thickBot="1" x14ac:dyDescent="0.3">
      <c r="A983" s="31" t="s">
        <v>161</v>
      </c>
      <c r="B983" s="32" t="s">
        <v>2307</v>
      </c>
      <c r="C983" s="33" t="s">
        <v>2378</v>
      </c>
      <c r="D983" s="33" t="s">
        <v>5162</v>
      </c>
      <c r="E983" s="34" t="s">
        <v>2310</v>
      </c>
      <c r="F983" s="32" t="s">
        <v>5163</v>
      </c>
      <c r="G983" s="33" t="s">
        <v>5164</v>
      </c>
      <c r="H983" s="32" t="s">
        <v>2475</v>
      </c>
      <c r="I983" s="32" t="s">
        <v>2415</v>
      </c>
      <c r="J983" s="33" t="s">
        <v>2370</v>
      </c>
      <c r="K983" s="32">
        <v>17</v>
      </c>
      <c r="L983" s="36" t="s">
        <v>5060</v>
      </c>
    </row>
    <row r="984" spans="1:12" ht="26.25" hidden="1" thickBot="1" x14ac:dyDescent="0.3">
      <c r="A984" s="31" t="s">
        <v>161</v>
      </c>
      <c r="B984" s="32" t="s">
        <v>2307</v>
      </c>
      <c r="C984" s="33" t="s">
        <v>2378</v>
      </c>
      <c r="D984" s="33" t="s">
        <v>5061</v>
      </c>
      <c r="E984" s="34" t="s">
        <v>5062</v>
      </c>
      <c r="F984" s="32" t="s">
        <v>5063</v>
      </c>
      <c r="G984" s="33" t="s">
        <v>5165</v>
      </c>
      <c r="H984" s="32" t="s">
        <v>2475</v>
      </c>
      <c r="I984" s="32" t="s">
        <v>2415</v>
      </c>
      <c r="J984" s="33" t="s">
        <v>2370</v>
      </c>
      <c r="K984" s="32">
        <v>20</v>
      </c>
      <c r="L984" s="36" t="s">
        <v>4915</v>
      </c>
    </row>
    <row r="985" spans="1:12" ht="26.25" hidden="1" thickBot="1" x14ac:dyDescent="0.3">
      <c r="A985" s="31" t="s">
        <v>161</v>
      </c>
      <c r="B985" s="32" t="s">
        <v>2307</v>
      </c>
      <c r="C985" s="33" t="s">
        <v>2378</v>
      </c>
      <c r="D985" s="33" t="s">
        <v>5108</v>
      </c>
      <c r="E985" s="34" t="s">
        <v>5109</v>
      </c>
      <c r="F985" s="32" t="s">
        <v>5110</v>
      </c>
      <c r="G985" s="33" t="s">
        <v>5166</v>
      </c>
      <c r="H985" s="32" t="s">
        <v>2475</v>
      </c>
      <c r="I985" s="32" t="s">
        <v>2415</v>
      </c>
      <c r="J985" s="33" t="s">
        <v>2370</v>
      </c>
      <c r="K985" s="32">
        <v>21</v>
      </c>
      <c r="L985" s="36" t="s">
        <v>4915</v>
      </c>
    </row>
    <row r="986" spans="1:12" ht="26.25" hidden="1" thickBot="1" x14ac:dyDescent="0.3">
      <c r="A986" s="31" t="s">
        <v>161</v>
      </c>
      <c r="B986" s="32" t="s">
        <v>2307</v>
      </c>
      <c r="C986" s="33" t="s">
        <v>2378</v>
      </c>
      <c r="D986" s="33" t="s">
        <v>5077</v>
      </c>
      <c r="E986" s="34" t="s">
        <v>5078</v>
      </c>
      <c r="F986" s="32" t="s">
        <v>5079</v>
      </c>
      <c r="G986" s="33" t="s">
        <v>5167</v>
      </c>
      <c r="H986" s="32" t="s">
        <v>2475</v>
      </c>
      <c r="I986" s="32" t="s">
        <v>2415</v>
      </c>
      <c r="J986" s="33" t="s">
        <v>2365</v>
      </c>
      <c r="K986" s="32">
        <v>20</v>
      </c>
      <c r="L986" s="36" t="s">
        <v>4964</v>
      </c>
    </row>
    <row r="987" spans="1:12" ht="26.25" hidden="1" thickBot="1" x14ac:dyDescent="0.3">
      <c r="A987" s="31" t="s">
        <v>161</v>
      </c>
      <c r="B987" s="32" t="s">
        <v>2307</v>
      </c>
      <c r="C987" s="33" t="s">
        <v>2378</v>
      </c>
      <c r="D987" s="33" t="s">
        <v>5168</v>
      </c>
      <c r="E987" s="34" t="s">
        <v>5169</v>
      </c>
      <c r="F987" s="32" t="s">
        <v>5170</v>
      </c>
      <c r="G987" s="33" t="s">
        <v>5171</v>
      </c>
      <c r="H987" s="32" t="s">
        <v>2475</v>
      </c>
      <c r="I987" s="32" t="s">
        <v>2415</v>
      </c>
      <c r="J987" s="33" t="s">
        <v>2370</v>
      </c>
      <c r="K987" s="32">
        <v>13</v>
      </c>
      <c r="L987" s="36" t="s">
        <v>2278</v>
      </c>
    </row>
    <row r="988" spans="1:12" ht="26.25" hidden="1" thickBot="1" x14ac:dyDescent="0.3">
      <c r="A988" s="31" t="s">
        <v>161</v>
      </c>
      <c r="B988" s="32" t="s">
        <v>2307</v>
      </c>
      <c r="C988" s="33" t="s">
        <v>2378</v>
      </c>
      <c r="D988" s="33" t="s">
        <v>5071</v>
      </c>
      <c r="E988" s="34" t="s">
        <v>5072</v>
      </c>
      <c r="F988" s="32" t="s">
        <v>5073</v>
      </c>
      <c r="G988" s="33" t="s">
        <v>5172</v>
      </c>
      <c r="H988" s="32" t="s">
        <v>2475</v>
      </c>
      <c r="I988" s="32" t="s">
        <v>2415</v>
      </c>
      <c r="J988" s="33" t="s">
        <v>2375</v>
      </c>
      <c r="K988" s="32">
        <v>42</v>
      </c>
      <c r="L988" s="36" t="s">
        <v>4964</v>
      </c>
    </row>
    <row r="989" spans="1:12" ht="26.25" hidden="1" thickBot="1" x14ac:dyDescent="0.3">
      <c r="A989" s="31" t="s">
        <v>161</v>
      </c>
      <c r="B989" s="32" t="s">
        <v>2307</v>
      </c>
      <c r="C989" s="33" t="s">
        <v>2378</v>
      </c>
      <c r="D989" s="33" t="s">
        <v>4843</v>
      </c>
      <c r="E989" s="34" t="s">
        <v>4844</v>
      </c>
      <c r="F989" s="32" t="s">
        <v>4845</v>
      </c>
      <c r="G989" s="33" t="s">
        <v>5173</v>
      </c>
      <c r="H989" s="32" t="s">
        <v>2475</v>
      </c>
      <c r="I989" s="32" t="s">
        <v>2415</v>
      </c>
      <c r="J989" s="33" t="s">
        <v>2375</v>
      </c>
      <c r="K989" s="32">
        <v>34</v>
      </c>
      <c r="L989" s="36" t="s">
        <v>4964</v>
      </c>
    </row>
    <row r="990" spans="1:12" ht="26.25" hidden="1" thickBot="1" x14ac:dyDescent="0.3">
      <c r="A990" s="31" t="s">
        <v>161</v>
      </c>
      <c r="B990" s="32" t="s">
        <v>2307</v>
      </c>
      <c r="C990" s="33" t="s">
        <v>2378</v>
      </c>
      <c r="D990" s="33" t="s">
        <v>5077</v>
      </c>
      <c r="E990" s="34" t="s">
        <v>5078</v>
      </c>
      <c r="F990" s="32" t="s">
        <v>5079</v>
      </c>
      <c r="G990" s="33" t="s">
        <v>5174</v>
      </c>
      <c r="H990" s="32" t="s">
        <v>2475</v>
      </c>
      <c r="I990" s="32" t="s">
        <v>2415</v>
      </c>
      <c r="J990" s="33" t="s">
        <v>2375</v>
      </c>
      <c r="K990" s="32">
        <v>21</v>
      </c>
      <c r="L990" s="36" t="s">
        <v>4964</v>
      </c>
    </row>
    <row r="991" spans="1:12" ht="26.25" hidden="1" thickBot="1" x14ac:dyDescent="0.3">
      <c r="A991" s="31" t="s">
        <v>161</v>
      </c>
      <c r="B991" s="32" t="s">
        <v>2307</v>
      </c>
      <c r="C991" s="33" t="s">
        <v>2378</v>
      </c>
      <c r="D991" s="33" t="s">
        <v>5001</v>
      </c>
      <c r="E991" s="34" t="s">
        <v>4964</v>
      </c>
      <c r="F991" s="32" t="s">
        <v>5002</v>
      </c>
      <c r="G991" s="33" t="s">
        <v>5175</v>
      </c>
      <c r="H991" s="32" t="s">
        <v>2475</v>
      </c>
      <c r="I991" s="32" t="s">
        <v>2415</v>
      </c>
      <c r="J991" s="33" t="s">
        <v>2368</v>
      </c>
      <c r="K991" s="32">
        <v>28</v>
      </c>
      <c r="L991" s="36" t="s">
        <v>4964</v>
      </c>
    </row>
    <row r="992" spans="1:12" ht="26.25" hidden="1" thickBot="1" x14ac:dyDescent="0.3">
      <c r="A992" s="31" t="s">
        <v>161</v>
      </c>
      <c r="B992" s="32" t="s">
        <v>2307</v>
      </c>
      <c r="C992" s="33" t="s">
        <v>2378</v>
      </c>
      <c r="D992" s="33" t="s">
        <v>4960</v>
      </c>
      <c r="E992" s="34" t="s">
        <v>4961</v>
      </c>
      <c r="F992" s="32" t="s">
        <v>4962</v>
      </c>
      <c r="G992" s="33" t="s">
        <v>5176</v>
      </c>
      <c r="H992" s="32" t="s">
        <v>2475</v>
      </c>
      <c r="I992" s="32" t="s">
        <v>2415</v>
      </c>
      <c r="J992" s="33" t="s">
        <v>2368</v>
      </c>
      <c r="K992" s="32">
        <v>27</v>
      </c>
      <c r="L992" s="36" t="s">
        <v>4964</v>
      </c>
    </row>
    <row r="993" spans="1:12" ht="26.25" hidden="1" thickBot="1" x14ac:dyDescent="0.3">
      <c r="A993" s="31" t="s">
        <v>161</v>
      </c>
      <c r="B993" s="32" t="s">
        <v>2307</v>
      </c>
      <c r="C993" s="33" t="s">
        <v>2378</v>
      </c>
      <c r="D993" s="33" t="s">
        <v>4898</v>
      </c>
      <c r="E993" s="34" t="s">
        <v>4899</v>
      </c>
      <c r="F993" s="32" t="s">
        <v>4900</v>
      </c>
      <c r="G993" s="33" t="s">
        <v>5177</v>
      </c>
      <c r="H993" s="32" t="s">
        <v>2475</v>
      </c>
      <c r="I993" s="32" t="s">
        <v>2415</v>
      </c>
      <c r="J993" s="33" t="s">
        <v>2373</v>
      </c>
      <c r="K993" s="32">
        <v>26</v>
      </c>
      <c r="L993" s="36" t="s">
        <v>4964</v>
      </c>
    </row>
    <row r="994" spans="1:12" ht="26.25" hidden="1" thickBot="1" x14ac:dyDescent="0.3">
      <c r="A994" s="31" t="s">
        <v>161</v>
      </c>
      <c r="B994" s="32" t="s">
        <v>2307</v>
      </c>
      <c r="C994" s="33" t="s">
        <v>2378</v>
      </c>
      <c r="D994" s="33" t="s">
        <v>5178</v>
      </c>
      <c r="E994" s="34" t="s">
        <v>5179</v>
      </c>
      <c r="F994" s="32" t="s">
        <v>5180</v>
      </c>
      <c r="G994" s="33" t="s">
        <v>5181</v>
      </c>
      <c r="H994" s="32" t="s">
        <v>2475</v>
      </c>
      <c r="I994" s="32" t="s">
        <v>2415</v>
      </c>
      <c r="J994" s="33" t="s">
        <v>2368</v>
      </c>
      <c r="K994" s="32">
        <v>20</v>
      </c>
      <c r="L994" s="36" t="s">
        <v>4964</v>
      </c>
    </row>
    <row r="995" spans="1:12" ht="26.25" hidden="1" thickBot="1" x14ac:dyDescent="0.3">
      <c r="A995" s="31" t="s">
        <v>161</v>
      </c>
      <c r="B995" s="32" t="s">
        <v>2307</v>
      </c>
      <c r="C995" s="33" t="s">
        <v>2378</v>
      </c>
      <c r="D995" s="33" t="s">
        <v>5178</v>
      </c>
      <c r="E995" s="34" t="s">
        <v>5179</v>
      </c>
      <c r="F995" s="32" t="s">
        <v>5180</v>
      </c>
      <c r="G995" s="33" t="s">
        <v>5182</v>
      </c>
      <c r="H995" s="32" t="s">
        <v>2475</v>
      </c>
      <c r="I995" s="32" t="s">
        <v>2415</v>
      </c>
      <c r="J995" s="33" t="s">
        <v>2373</v>
      </c>
      <c r="K995" s="32">
        <v>32</v>
      </c>
      <c r="L995" s="36" t="s">
        <v>4964</v>
      </c>
    </row>
    <row r="996" spans="1:12" ht="26.25" hidden="1" thickBot="1" x14ac:dyDescent="0.3">
      <c r="A996" s="31" t="s">
        <v>161</v>
      </c>
      <c r="B996" s="32" t="s">
        <v>2307</v>
      </c>
      <c r="C996" s="33" t="s">
        <v>2378</v>
      </c>
      <c r="D996" s="33" t="s">
        <v>5183</v>
      </c>
      <c r="E996" s="34" t="s">
        <v>5184</v>
      </c>
      <c r="F996" s="32" t="s">
        <v>5185</v>
      </c>
      <c r="G996" s="33" t="s">
        <v>5186</v>
      </c>
      <c r="H996" s="32" t="s">
        <v>2475</v>
      </c>
      <c r="I996" s="32" t="s">
        <v>2415</v>
      </c>
      <c r="J996" s="33" t="s">
        <v>2373</v>
      </c>
      <c r="K996" s="32">
        <v>21</v>
      </c>
      <c r="L996" s="36" t="s">
        <v>5184</v>
      </c>
    </row>
    <row r="997" spans="1:12" ht="26.25" hidden="1" thickBot="1" x14ac:dyDescent="0.3">
      <c r="A997" s="31" t="s">
        <v>161</v>
      </c>
      <c r="B997" s="32" t="s">
        <v>2307</v>
      </c>
      <c r="C997" s="33" t="s">
        <v>2378</v>
      </c>
      <c r="D997" s="33" t="s">
        <v>5187</v>
      </c>
      <c r="E997" s="34" t="s">
        <v>5188</v>
      </c>
      <c r="F997" s="32" t="s">
        <v>5189</v>
      </c>
      <c r="G997" s="33" t="s">
        <v>5190</v>
      </c>
      <c r="H997" s="32" t="s">
        <v>2475</v>
      </c>
      <c r="I997" s="32" t="s">
        <v>2415</v>
      </c>
      <c r="J997" s="33" t="s">
        <v>2375</v>
      </c>
      <c r="K997" s="32">
        <v>25</v>
      </c>
      <c r="L997" s="36" t="s">
        <v>4964</v>
      </c>
    </row>
    <row r="998" spans="1:12" ht="26.25" hidden="1" thickBot="1" x14ac:dyDescent="0.3">
      <c r="A998" s="31" t="s">
        <v>161</v>
      </c>
      <c r="B998" s="32" t="s">
        <v>2307</v>
      </c>
      <c r="C998" s="33" t="s">
        <v>2378</v>
      </c>
      <c r="D998" s="33" t="s">
        <v>5178</v>
      </c>
      <c r="E998" s="34" t="s">
        <v>5179</v>
      </c>
      <c r="F998" s="32" t="s">
        <v>5180</v>
      </c>
      <c r="G998" s="33" t="s">
        <v>5191</v>
      </c>
      <c r="H998" s="32" t="s">
        <v>2475</v>
      </c>
      <c r="I998" s="32" t="s">
        <v>2415</v>
      </c>
      <c r="J998" s="33" t="s">
        <v>2373</v>
      </c>
      <c r="K998" s="32">
        <v>35</v>
      </c>
      <c r="L998" s="36" t="s">
        <v>4964</v>
      </c>
    </row>
    <row r="999" spans="1:12" ht="26.25" hidden="1" thickBot="1" x14ac:dyDescent="0.3">
      <c r="A999" s="31" t="s">
        <v>161</v>
      </c>
      <c r="B999" s="32" t="s">
        <v>2307</v>
      </c>
      <c r="C999" s="33" t="s">
        <v>2378</v>
      </c>
      <c r="D999" s="33" t="s">
        <v>5125</v>
      </c>
      <c r="E999" s="34" t="s">
        <v>5126</v>
      </c>
      <c r="F999" s="32" t="s">
        <v>5127</v>
      </c>
      <c r="G999" s="33" t="s">
        <v>5192</v>
      </c>
      <c r="H999" s="32" t="s">
        <v>2475</v>
      </c>
      <c r="I999" s="32" t="s">
        <v>2415</v>
      </c>
      <c r="J999" s="33" t="s">
        <v>2373</v>
      </c>
      <c r="K999" s="32">
        <v>31</v>
      </c>
      <c r="L999" s="36" t="s">
        <v>2962</v>
      </c>
    </row>
    <row r="1000" spans="1:12" ht="26.25" hidden="1" thickBot="1" x14ac:dyDescent="0.3">
      <c r="A1000" s="31" t="s">
        <v>161</v>
      </c>
      <c r="B1000" s="32" t="s">
        <v>2307</v>
      </c>
      <c r="C1000" s="33" t="s">
        <v>2378</v>
      </c>
      <c r="D1000" s="33" t="s">
        <v>5193</v>
      </c>
      <c r="E1000" s="34" t="s">
        <v>5194</v>
      </c>
      <c r="F1000" s="32" t="s">
        <v>5195</v>
      </c>
      <c r="G1000" s="33" t="s">
        <v>5196</v>
      </c>
      <c r="H1000" s="32" t="s">
        <v>2475</v>
      </c>
      <c r="I1000" s="32" t="s">
        <v>2415</v>
      </c>
      <c r="J1000" s="33" t="s">
        <v>2375</v>
      </c>
      <c r="K1000" s="32">
        <v>17</v>
      </c>
      <c r="L1000" s="36" t="s">
        <v>2962</v>
      </c>
    </row>
    <row r="1001" spans="1:12" ht="26.25" hidden="1" thickBot="1" x14ac:dyDescent="0.3">
      <c r="A1001" s="31" t="s">
        <v>161</v>
      </c>
      <c r="B1001" s="32" t="s">
        <v>2307</v>
      </c>
      <c r="C1001" s="33" t="s">
        <v>2378</v>
      </c>
      <c r="D1001" s="33" t="s">
        <v>5193</v>
      </c>
      <c r="E1001" s="34" t="s">
        <v>5194</v>
      </c>
      <c r="F1001" s="32" t="s">
        <v>5195</v>
      </c>
      <c r="G1001" s="33" t="s">
        <v>5197</v>
      </c>
      <c r="H1001" s="32" t="s">
        <v>2475</v>
      </c>
      <c r="I1001" s="32" t="s">
        <v>2415</v>
      </c>
      <c r="J1001" s="33" t="s">
        <v>2373</v>
      </c>
      <c r="K1001" s="32">
        <v>18</v>
      </c>
      <c r="L1001" s="36" t="s">
        <v>2962</v>
      </c>
    </row>
    <row r="1002" spans="1:12" ht="26.25" hidden="1" thickBot="1" x14ac:dyDescent="0.3">
      <c r="A1002" s="31" t="s">
        <v>161</v>
      </c>
      <c r="B1002" s="32" t="s">
        <v>2307</v>
      </c>
      <c r="C1002" s="33" t="s">
        <v>2378</v>
      </c>
      <c r="D1002" s="33" t="s">
        <v>5038</v>
      </c>
      <c r="E1002" s="34" t="s">
        <v>2314</v>
      </c>
      <c r="F1002" s="32" t="s">
        <v>5039</v>
      </c>
      <c r="G1002" s="33" t="s">
        <v>5198</v>
      </c>
      <c r="H1002" s="32" t="s">
        <v>2475</v>
      </c>
      <c r="I1002" s="32" t="s">
        <v>2415</v>
      </c>
      <c r="J1002" s="33" t="s">
        <v>2375</v>
      </c>
      <c r="K1002" s="32">
        <v>15</v>
      </c>
      <c r="L1002" s="36" t="s">
        <v>2962</v>
      </c>
    </row>
    <row r="1003" spans="1:12" ht="26.25" hidden="1" thickBot="1" x14ac:dyDescent="0.3">
      <c r="A1003" s="31" t="s">
        <v>161</v>
      </c>
      <c r="B1003" s="32" t="s">
        <v>2307</v>
      </c>
      <c r="C1003" s="33" t="s">
        <v>2378</v>
      </c>
      <c r="D1003" s="33" t="s">
        <v>5129</v>
      </c>
      <c r="E1003" s="34" t="s">
        <v>5130</v>
      </c>
      <c r="F1003" s="32" t="s">
        <v>5131</v>
      </c>
      <c r="G1003" s="33" t="s">
        <v>5199</v>
      </c>
      <c r="H1003" s="32" t="s">
        <v>2475</v>
      </c>
      <c r="I1003" s="32" t="s">
        <v>2415</v>
      </c>
      <c r="J1003" s="33" t="s">
        <v>2368</v>
      </c>
      <c r="K1003" s="32">
        <v>23</v>
      </c>
      <c r="L1003" s="36" t="s">
        <v>2962</v>
      </c>
    </row>
    <row r="1004" spans="1:12" ht="26.25" hidden="1" thickBot="1" x14ac:dyDescent="0.3">
      <c r="A1004" s="31" t="s">
        <v>161</v>
      </c>
      <c r="B1004" s="32" t="s">
        <v>2307</v>
      </c>
      <c r="C1004" s="33" t="s">
        <v>2378</v>
      </c>
      <c r="D1004" s="33" t="s">
        <v>5200</v>
      </c>
      <c r="E1004" s="34" t="s">
        <v>5201</v>
      </c>
      <c r="F1004" s="32" t="s">
        <v>5202</v>
      </c>
      <c r="G1004" s="33" t="s">
        <v>5203</v>
      </c>
      <c r="H1004" s="32" t="s">
        <v>2475</v>
      </c>
      <c r="I1004" s="32" t="s">
        <v>2415</v>
      </c>
      <c r="J1004" s="33" t="s">
        <v>2373</v>
      </c>
      <c r="K1004" s="32">
        <v>18</v>
      </c>
      <c r="L1004" s="36" t="s">
        <v>2278</v>
      </c>
    </row>
    <row r="1005" spans="1:12" ht="26.25" hidden="1" thickBot="1" x14ac:dyDescent="0.3">
      <c r="A1005" s="31" t="s">
        <v>161</v>
      </c>
      <c r="B1005" s="32" t="s">
        <v>2307</v>
      </c>
      <c r="C1005" s="33" t="s">
        <v>2378</v>
      </c>
      <c r="D1005" s="33" t="s">
        <v>5140</v>
      </c>
      <c r="E1005" s="34" t="s">
        <v>5141</v>
      </c>
      <c r="F1005" s="32" t="s">
        <v>5142</v>
      </c>
      <c r="G1005" s="33" t="s">
        <v>5204</v>
      </c>
      <c r="H1005" s="32" t="s">
        <v>2475</v>
      </c>
      <c r="I1005" s="32" t="s">
        <v>2415</v>
      </c>
      <c r="J1005" s="33" t="s">
        <v>2368</v>
      </c>
      <c r="K1005" s="32">
        <v>22</v>
      </c>
      <c r="L1005" s="36" t="s">
        <v>2278</v>
      </c>
    </row>
    <row r="1006" spans="1:12" ht="26.25" hidden="1" thickBot="1" x14ac:dyDescent="0.3">
      <c r="A1006" s="31" t="s">
        <v>161</v>
      </c>
      <c r="B1006" s="32" t="s">
        <v>2307</v>
      </c>
      <c r="C1006" s="33" t="s">
        <v>2378</v>
      </c>
      <c r="D1006" s="33" t="s">
        <v>5071</v>
      </c>
      <c r="E1006" s="34" t="s">
        <v>5072</v>
      </c>
      <c r="F1006" s="32" t="s">
        <v>5073</v>
      </c>
      <c r="G1006" s="33" t="s">
        <v>5205</v>
      </c>
      <c r="H1006" s="32" t="s">
        <v>2475</v>
      </c>
      <c r="I1006" s="32" t="s">
        <v>2415</v>
      </c>
      <c r="J1006" s="33" t="s">
        <v>2373</v>
      </c>
      <c r="K1006" s="32">
        <v>45</v>
      </c>
      <c r="L1006" s="36" t="s">
        <v>4964</v>
      </c>
    </row>
    <row r="1007" spans="1:12" ht="26.25" hidden="1" thickBot="1" x14ac:dyDescent="0.3">
      <c r="A1007" s="31" t="s">
        <v>161</v>
      </c>
      <c r="B1007" s="32" t="s">
        <v>2307</v>
      </c>
      <c r="C1007" s="33" t="s">
        <v>2378</v>
      </c>
      <c r="D1007" s="33" t="s">
        <v>5034</v>
      </c>
      <c r="E1007" s="34" t="s">
        <v>5035</v>
      </c>
      <c r="F1007" s="32" t="s">
        <v>5036</v>
      </c>
      <c r="G1007" s="33" t="s">
        <v>5206</v>
      </c>
      <c r="H1007" s="32" t="s">
        <v>2475</v>
      </c>
      <c r="I1007" s="32" t="s">
        <v>2415</v>
      </c>
      <c r="J1007" s="33" t="s">
        <v>2375</v>
      </c>
      <c r="K1007" s="32">
        <v>25</v>
      </c>
      <c r="L1007" s="36" t="s">
        <v>2678</v>
      </c>
    </row>
    <row r="1008" spans="1:12" ht="26.25" hidden="1" thickBot="1" x14ac:dyDescent="0.3">
      <c r="A1008" s="31" t="s">
        <v>161</v>
      </c>
      <c r="B1008" s="32" t="s">
        <v>2307</v>
      </c>
      <c r="C1008" s="33" t="s">
        <v>2378</v>
      </c>
      <c r="D1008" s="33" t="s">
        <v>5034</v>
      </c>
      <c r="E1008" s="34" t="s">
        <v>5035</v>
      </c>
      <c r="F1008" s="32" t="s">
        <v>5036</v>
      </c>
      <c r="G1008" s="33" t="s">
        <v>5207</v>
      </c>
      <c r="H1008" s="32" t="s">
        <v>2475</v>
      </c>
      <c r="I1008" s="32" t="s">
        <v>2415</v>
      </c>
      <c r="J1008" s="33" t="s">
        <v>2368</v>
      </c>
      <c r="K1008" s="32">
        <v>33</v>
      </c>
      <c r="L1008" s="36" t="s">
        <v>2678</v>
      </c>
    </row>
    <row r="1009" spans="1:12" ht="26.25" hidden="1" thickBot="1" x14ac:dyDescent="0.3">
      <c r="A1009" s="31" t="s">
        <v>161</v>
      </c>
      <c r="B1009" s="32" t="s">
        <v>2307</v>
      </c>
      <c r="C1009" s="33" t="s">
        <v>2378</v>
      </c>
      <c r="D1009" s="33" t="s">
        <v>5034</v>
      </c>
      <c r="E1009" s="34" t="s">
        <v>5035</v>
      </c>
      <c r="F1009" s="32" t="s">
        <v>5036</v>
      </c>
      <c r="G1009" s="33" t="s">
        <v>5208</v>
      </c>
      <c r="H1009" s="32" t="s">
        <v>2475</v>
      </c>
      <c r="I1009" s="32" t="s">
        <v>2415</v>
      </c>
      <c r="J1009" s="33" t="s">
        <v>2373</v>
      </c>
      <c r="K1009" s="32">
        <v>26</v>
      </c>
      <c r="L1009" s="36" t="s">
        <v>2678</v>
      </c>
    </row>
    <row r="1010" spans="1:12" ht="26.25" hidden="1" thickBot="1" x14ac:dyDescent="0.3">
      <c r="A1010" s="31" t="s">
        <v>161</v>
      </c>
      <c r="B1010" s="32" t="s">
        <v>2307</v>
      </c>
      <c r="C1010" s="33" t="s">
        <v>2378</v>
      </c>
      <c r="D1010" s="33" t="s">
        <v>5209</v>
      </c>
      <c r="E1010" s="34" t="s">
        <v>5210</v>
      </c>
      <c r="F1010" s="32" t="s">
        <v>5211</v>
      </c>
      <c r="G1010" s="33" t="s">
        <v>5212</v>
      </c>
      <c r="H1010" s="32" t="s">
        <v>2475</v>
      </c>
      <c r="I1010" s="32" t="s">
        <v>2415</v>
      </c>
      <c r="J1010" s="33" t="s">
        <v>2373</v>
      </c>
      <c r="K1010" s="32">
        <v>42</v>
      </c>
      <c r="L1010" s="36" t="s">
        <v>5213</v>
      </c>
    </row>
    <row r="1011" spans="1:12" ht="26.25" hidden="1" thickBot="1" x14ac:dyDescent="0.3">
      <c r="A1011" s="31" t="s">
        <v>161</v>
      </c>
      <c r="B1011" s="32" t="s">
        <v>2307</v>
      </c>
      <c r="C1011" s="33" t="s">
        <v>2378</v>
      </c>
      <c r="D1011" s="33" t="s">
        <v>5026</v>
      </c>
      <c r="E1011" s="34" t="s">
        <v>5027</v>
      </c>
      <c r="F1011" s="32" t="s">
        <v>5028</v>
      </c>
      <c r="G1011" s="33" t="s">
        <v>5214</v>
      </c>
      <c r="H1011" s="32" t="s">
        <v>2475</v>
      </c>
      <c r="I1011" s="32" t="s">
        <v>2415</v>
      </c>
      <c r="J1011" s="33" t="s">
        <v>2375</v>
      </c>
      <c r="K1011" s="32">
        <v>15</v>
      </c>
      <c r="L1011" s="36" t="s">
        <v>5030</v>
      </c>
    </row>
    <row r="1012" spans="1:12" ht="26.25" hidden="1" thickBot="1" x14ac:dyDescent="0.3">
      <c r="A1012" s="31" t="s">
        <v>161</v>
      </c>
      <c r="B1012" s="32" t="s">
        <v>2307</v>
      </c>
      <c r="C1012" s="33" t="s">
        <v>2378</v>
      </c>
      <c r="D1012" s="33" t="s">
        <v>5031</v>
      </c>
      <c r="E1012" s="34" t="s">
        <v>2313</v>
      </c>
      <c r="F1012" s="32" t="s">
        <v>5032</v>
      </c>
      <c r="G1012" s="33" t="s">
        <v>5215</v>
      </c>
      <c r="H1012" s="32" t="s">
        <v>2475</v>
      </c>
      <c r="I1012" s="32" t="s">
        <v>2415</v>
      </c>
      <c r="J1012" s="33" t="s">
        <v>2375</v>
      </c>
      <c r="K1012" s="32">
        <v>15</v>
      </c>
      <c r="L1012" s="36" t="s">
        <v>5030</v>
      </c>
    </row>
    <row r="1013" spans="1:12" ht="26.25" hidden="1" thickBot="1" x14ac:dyDescent="0.3">
      <c r="A1013" s="31" t="s">
        <v>161</v>
      </c>
      <c r="B1013" s="32" t="s">
        <v>2307</v>
      </c>
      <c r="C1013" s="33" t="s">
        <v>2378</v>
      </c>
      <c r="D1013" s="33" t="s">
        <v>5216</v>
      </c>
      <c r="E1013" s="34" t="s">
        <v>5217</v>
      </c>
      <c r="F1013" s="32" t="s">
        <v>5218</v>
      </c>
      <c r="G1013" s="33" t="s">
        <v>5219</v>
      </c>
      <c r="H1013" s="32" t="s">
        <v>2475</v>
      </c>
      <c r="I1013" s="32" t="s">
        <v>2415</v>
      </c>
      <c r="J1013" s="33" t="s">
        <v>2375</v>
      </c>
      <c r="K1013" s="32">
        <v>21</v>
      </c>
      <c r="L1013" s="36" t="s">
        <v>5220</v>
      </c>
    </row>
    <row r="1014" spans="1:12" ht="26.25" hidden="1" thickBot="1" x14ac:dyDescent="0.3">
      <c r="A1014" s="31" t="s">
        <v>161</v>
      </c>
      <c r="B1014" s="32" t="s">
        <v>2307</v>
      </c>
      <c r="C1014" s="33" t="s">
        <v>2378</v>
      </c>
      <c r="D1014" s="33" t="s">
        <v>5221</v>
      </c>
      <c r="E1014" s="34" t="s">
        <v>5222</v>
      </c>
      <c r="F1014" s="32" t="s">
        <v>5223</v>
      </c>
      <c r="G1014" s="33" t="s">
        <v>5224</v>
      </c>
      <c r="H1014" s="32" t="s">
        <v>2475</v>
      </c>
      <c r="I1014" s="32" t="s">
        <v>2415</v>
      </c>
      <c r="J1014" s="33" t="s">
        <v>2373</v>
      </c>
      <c r="K1014" s="32">
        <v>17</v>
      </c>
      <c r="L1014" s="36" t="s">
        <v>4915</v>
      </c>
    </row>
    <row r="1015" spans="1:12" ht="26.25" hidden="1" thickBot="1" x14ac:dyDescent="0.3">
      <c r="A1015" s="31" t="s">
        <v>161</v>
      </c>
      <c r="B1015" s="32" t="s">
        <v>2307</v>
      </c>
      <c r="C1015" s="33" t="s">
        <v>2378</v>
      </c>
      <c r="D1015" s="33" t="s">
        <v>5117</v>
      </c>
      <c r="E1015" s="34" t="s">
        <v>2308</v>
      </c>
      <c r="F1015" s="32" t="s">
        <v>5118</v>
      </c>
      <c r="G1015" s="33" t="s">
        <v>5225</v>
      </c>
      <c r="H1015" s="32" t="s">
        <v>2475</v>
      </c>
      <c r="I1015" s="32" t="s">
        <v>2415</v>
      </c>
      <c r="J1015" s="33" t="s">
        <v>2373</v>
      </c>
      <c r="K1015" s="32">
        <v>16</v>
      </c>
      <c r="L1015" s="36" t="s">
        <v>4915</v>
      </c>
    </row>
    <row r="1016" spans="1:12" ht="26.25" hidden="1" thickBot="1" x14ac:dyDescent="0.3">
      <c r="A1016" s="31" t="s">
        <v>161</v>
      </c>
      <c r="B1016" s="32" t="s">
        <v>2307</v>
      </c>
      <c r="C1016" s="33" t="s">
        <v>2378</v>
      </c>
      <c r="D1016" s="33" t="s">
        <v>5226</v>
      </c>
      <c r="E1016" s="34" t="s">
        <v>5227</v>
      </c>
      <c r="F1016" s="32" t="s">
        <v>5228</v>
      </c>
      <c r="G1016" s="33" t="s">
        <v>5229</v>
      </c>
      <c r="H1016" s="32" t="s">
        <v>2475</v>
      </c>
      <c r="I1016" s="32" t="s">
        <v>2415</v>
      </c>
      <c r="J1016" s="33" t="s">
        <v>2375</v>
      </c>
      <c r="K1016" s="32">
        <v>38</v>
      </c>
      <c r="L1016" s="36" t="s">
        <v>5230</v>
      </c>
    </row>
    <row r="1017" spans="1:12" ht="26.25" hidden="1" thickBot="1" x14ac:dyDescent="0.3">
      <c r="A1017" s="31" t="s">
        <v>161</v>
      </c>
      <c r="B1017" s="32" t="s">
        <v>2307</v>
      </c>
      <c r="C1017" s="33" t="s">
        <v>2378</v>
      </c>
      <c r="D1017" s="33" t="s">
        <v>5231</v>
      </c>
      <c r="E1017" s="34" t="s">
        <v>5232</v>
      </c>
      <c r="F1017" s="32" t="s">
        <v>5233</v>
      </c>
      <c r="G1017" s="33" t="s">
        <v>5234</v>
      </c>
      <c r="H1017" s="32" t="s">
        <v>2475</v>
      </c>
      <c r="I1017" s="32" t="s">
        <v>2415</v>
      </c>
      <c r="J1017" s="33" t="s">
        <v>2375</v>
      </c>
      <c r="K1017" s="32">
        <v>21</v>
      </c>
      <c r="L1017" s="36" t="s">
        <v>5021</v>
      </c>
    </row>
    <row r="1018" spans="1:12" ht="26.25" hidden="1" thickBot="1" x14ac:dyDescent="0.3">
      <c r="A1018" s="31" t="s">
        <v>161</v>
      </c>
      <c r="B1018" s="32" t="s">
        <v>2307</v>
      </c>
      <c r="C1018" s="33" t="s">
        <v>2378</v>
      </c>
      <c r="D1018" s="33" t="s">
        <v>5235</v>
      </c>
      <c r="E1018" s="34" t="s">
        <v>5236</v>
      </c>
      <c r="F1018" s="32" t="s">
        <v>5237</v>
      </c>
      <c r="G1018" s="33" t="s">
        <v>5238</v>
      </c>
      <c r="H1018" s="32" t="s">
        <v>2475</v>
      </c>
      <c r="I1018" s="32" t="s">
        <v>2415</v>
      </c>
      <c r="J1018" s="33" t="s">
        <v>2375</v>
      </c>
      <c r="K1018" s="32">
        <v>10</v>
      </c>
      <c r="L1018" s="36" t="s">
        <v>5021</v>
      </c>
    </row>
    <row r="1019" spans="1:12" ht="26.25" hidden="1" thickBot="1" x14ac:dyDescent="0.3">
      <c r="A1019" s="31" t="s">
        <v>161</v>
      </c>
      <c r="B1019" s="32" t="s">
        <v>2307</v>
      </c>
      <c r="C1019" s="33" t="s">
        <v>2378</v>
      </c>
      <c r="D1019" s="33" t="s">
        <v>4973</v>
      </c>
      <c r="E1019" s="34" t="s">
        <v>4974</v>
      </c>
      <c r="F1019" s="32" t="s">
        <v>4975</v>
      </c>
      <c r="G1019" s="33" t="s">
        <v>5239</v>
      </c>
      <c r="H1019" s="32" t="s">
        <v>2475</v>
      </c>
      <c r="I1019" s="32" t="s">
        <v>2415</v>
      </c>
      <c r="J1019" s="33" t="s">
        <v>2375</v>
      </c>
      <c r="K1019" s="32">
        <v>19</v>
      </c>
      <c r="L1019" s="36" t="s">
        <v>4977</v>
      </c>
    </row>
    <row r="1020" spans="1:12" ht="26.25" hidden="1" thickBot="1" x14ac:dyDescent="0.3">
      <c r="A1020" s="31" t="s">
        <v>161</v>
      </c>
      <c r="B1020" s="32" t="s">
        <v>2307</v>
      </c>
      <c r="C1020" s="33" t="s">
        <v>2378</v>
      </c>
      <c r="D1020" s="33" t="s">
        <v>4973</v>
      </c>
      <c r="E1020" s="34" t="s">
        <v>4974</v>
      </c>
      <c r="F1020" s="32" t="s">
        <v>4975</v>
      </c>
      <c r="G1020" s="33" t="s">
        <v>5240</v>
      </c>
      <c r="H1020" s="32" t="s">
        <v>2475</v>
      </c>
      <c r="I1020" s="32" t="s">
        <v>2415</v>
      </c>
      <c r="J1020" s="33" t="s">
        <v>2375</v>
      </c>
      <c r="K1020" s="32">
        <v>14</v>
      </c>
      <c r="L1020" s="36" t="s">
        <v>4977</v>
      </c>
    </row>
    <row r="1021" spans="1:12" ht="26.25" hidden="1" thickBot="1" x14ac:dyDescent="0.3">
      <c r="A1021" s="31" t="s">
        <v>161</v>
      </c>
      <c r="B1021" s="32" t="s">
        <v>2307</v>
      </c>
      <c r="C1021" s="33" t="s">
        <v>2378</v>
      </c>
      <c r="D1021" s="33" t="s">
        <v>4973</v>
      </c>
      <c r="E1021" s="34" t="s">
        <v>4974</v>
      </c>
      <c r="F1021" s="32" t="s">
        <v>4975</v>
      </c>
      <c r="G1021" s="33" t="s">
        <v>5241</v>
      </c>
      <c r="H1021" s="32" t="s">
        <v>2475</v>
      </c>
      <c r="I1021" s="32" t="s">
        <v>2415</v>
      </c>
      <c r="J1021" s="33" t="s">
        <v>2373</v>
      </c>
      <c r="K1021" s="32">
        <v>38</v>
      </c>
      <c r="L1021" s="36" t="s">
        <v>4977</v>
      </c>
    </row>
    <row r="1022" spans="1:12" ht="26.25" hidden="1" thickBot="1" x14ac:dyDescent="0.3">
      <c r="A1022" s="31" t="s">
        <v>161</v>
      </c>
      <c r="B1022" s="32" t="s">
        <v>2307</v>
      </c>
      <c r="C1022" s="33" t="s">
        <v>2378</v>
      </c>
      <c r="D1022" s="33" t="s">
        <v>4996</v>
      </c>
      <c r="E1022" s="34" t="s">
        <v>4997</v>
      </c>
      <c r="F1022" s="32" t="s">
        <v>4998</v>
      </c>
      <c r="G1022" s="33" t="s">
        <v>5242</v>
      </c>
      <c r="H1022" s="32" t="s">
        <v>2475</v>
      </c>
      <c r="I1022" s="32" t="s">
        <v>2415</v>
      </c>
      <c r="J1022" s="33" t="s">
        <v>2375</v>
      </c>
      <c r="K1022" s="32">
        <v>20</v>
      </c>
      <c r="L1022" s="36" t="s">
        <v>4977</v>
      </c>
    </row>
    <row r="1023" spans="1:12" ht="26.25" hidden="1" thickBot="1" x14ac:dyDescent="0.3">
      <c r="A1023" s="31" t="s">
        <v>161</v>
      </c>
      <c r="B1023" s="32" t="s">
        <v>2307</v>
      </c>
      <c r="C1023" s="33" t="s">
        <v>2378</v>
      </c>
      <c r="D1023" s="33" t="s">
        <v>5065</v>
      </c>
      <c r="E1023" s="34" t="s">
        <v>5066</v>
      </c>
      <c r="F1023" s="32" t="s">
        <v>5067</v>
      </c>
      <c r="G1023" s="33" t="s">
        <v>5243</v>
      </c>
      <c r="H1023" s="32" t="s">
        <v>2475</v>
      </c>
      <c r="I1023" s="32" t="s">
        <v>2415</v>
      </c>
      <c r="J1023" s="33" t="s">
        <v>2375</v>
      </c>
      <c r="K1023" s="32">
        <v>22</v>
      </c>
      <c r="L1023" s="36" t="s">
        <v>5066</v>
      </c>
    </row>
    <row r="1024" spans="1:12" ht="15.75" hidden="1" thickBot="1" x14ac:dyDescent="0.3">
      <c r="A1024" s="31" t="s">
        <v>161</v>
      </c>
      <c r="B1024" s="32" t="s">
        <v>1070</v>
      </c>
      <c r="C1024" s="33" t="s">
        <v>2378</v>
      </c>
      <c r="D1024" s="33" t="s">
        <v>5244</v>
      </c>
      <c r="E1024" s="34" t="s">
        <v>3966</v>
      </c>
      <c r="F1024" s="32" t="s">
        <v>5245</v>
      </c>
      <c r="G1024" s="33" t="s">
        <v>5246</v>
      </c>
      <c r="H1024" s="32" t="s">
        <v>2414</v>
      </c>
      <c r="I1024" s="32" t="s">
        <v>2415</v>
      </c>
      <c r="J1024" s="33" t="s">
        <v>2373</v>
      </c>
      <c r="K1024" s="32">
        <v>26</v>
      </c>
      <c r="L1024" s="36" t="s">
        <v>5247</v>
      </c>
    </row>
    <row r="1025" spans="1:12" ht="15.75" hidden="1" thickBot="1" x14ac:dyDescent="0.3">
      <c r="A1025" s="31" t="s">
        <v>161</v>
      </c>
      <c r="B1025" s="32" t="s">
        <v>1070</v>
      </c>
      <c r="C1025" s="33" t="s">
        <v>2378</v>
      </c>
      <c r="D1025" s="33" t="s">
        <v>5248</v>
      </c>
      <c r="E1025" s="34" t="s">
        <v>5249</v>
      </c>
      <c r="F1025" s="32" t="s">
        <v>5250</v>
      </c>
      <c r="G1025" s="33" t="s">
        <v>5251</v>
      </c>
      <c r="H1025" s="32" t="s">
        <v>2414</v>
      </c>
      <c r="I1025" s="32" t="s">
        <v>2415</v>
      </c>
      <c r="J1025" s="33" t="s">
        <v>2370</v>
      </c>
      <c r="K1025" s="32">
        <v>16</v>
      </c>
      <c r="L1025" s="35"/>
    </row>
    <row r="1026" spans="1:12" ht="15.75" hidden="1" thickBot="1" x14ac:dyDescent="0.3">
      <c r="A1026" s="31" t="s">
        <v>161</v>
      </c>
      <c r="B1026" s="32" t="s">
        <v>1070</v>
      </c>
      <c r="C1026" s="33" t="s">
        <v>2378</v>
      </c>
      <c r="D1026" s="33" t="s">
        <v>5248</v>
      </c>
      <c r="E1026" s="34" t="s">
        <v>5249</v>
      </c>
      <c r="F1026" s="32" t="s">
        <v>5250</v>
      </c>
      <c r="G1026" s="33" t="s">
        <v>5252</v>
      </c>
      <c r="H1026" s="32" t="s">
        <v>2414</v>
      </c>
      <c r="I1026" s="32" t="s">
        <v>2415</v>
      </c>
      <c r="J1026" s="33" t="s">
        <v>2370</v>
      </c>
      <c r="K1026" s="32">
        <v>34</v>
      </c>
      <c r="L1026" s="35"/>
    </row>
    <row r="1027" spans="1:12" ht="15.75" hidden="1" thickBot="1" x14ac:dyDescent="0.3">
      <c r="A1027" s="31" t="s">
        <v>161</v>
      </c>
      <c r="B1027" s="32" t="s">
        <v>1070</v>
      </c>
      <c r="C1027" s="33" t="s">
        <v>2378</v>
      </c>
      <c r="D1027" s="33" t="s">
        <v>5244</v>
      </c>
      <c r="E1027" s="34" t="s">
        <v>3966</v>
      </c>
      <c r="F1027" s="32" t="s">
        <v>5245</v>
      </c>
      <c r="G1027" s="33" t="s">
        <v>5253</v>
      </c>
      <c r="H1027" s="32" t="s">
        <v>2414</v>
      </c>
      <c r="I1027" s="32" t="s">
        <v>2415</v>
      </c>
      <c r="J1027" s="33" t="s">
        <v>2370</v>
      </c>
      <c r="K1027" s="32">
        <v>17</v>
      </c>
      <c r="L1027" s="35"/>
    </row>
    <row r="1028" spans="1:12" ht="15.75" hidden="1" thickBot="1" x14ac:dyDescent="0.3">
      <c r="A1028" s="31" t="s">
        <v>161</v>
      </c>
      <c r="B1028" s="32" t="s">
        <v>1070</v>
      </c>
      <c r="C1028" s="33" t="s">
        <v>2378</v>
      </c>
      <c r="D1028" s="33" t="s">
        <v>5254</v>
      </c>
      <c r="E1028" s="34" t="s">
        <v>5255</v>
      </c>
      <c r="F1028" s="32" t="s">
        <v>5256</v>
      </c>
      <c r="G1028" s="33" t="s">
        <v>5257</v>
      </c>
      <c r="H1028" s="32" t="s">
        <v>2414</v>
      </c>
      <c r="I1028" s="32" t="s">
        <v>2415</v>
      </c>
      <c r="J1028" s="33" t="s">
        <v>2373</v>
      </c>
      <c r="K1028" s="32">
        <v>24</v>
      </c>
      <c r="L1028" s="35"/>
    </row>
    <row r="1029" spans="1:12" ht="15.75" hidden="1" thickBot="1" x14ac:dyDescent="0.3">
      <c r="A1029" s="31" t="s">
        <v>161</v>
      </c>
      <c r="B1029" s="32" t="s">
        <v>1070</v>
      </c>
      <c r="C1029" s="33" t="s">
        <v>2378</v>
      </c>
      <c r="D1029" s="33" t="s">
        <v>5258</v>
      </c>
      <c r="E1029" s="34" t="s">
        <v>2316</v>
      </c>
      <c r="F1029" s="32" t="s">
        <v>5259</v>
      </c>
      <c r="G1029" s="33" t="s">
        <v>5260</v>
      </c>
      <c r="H1029" s="32" t="s">
        <v>2414</v>
      </c>
      <c r="I1029" s="32" t="s">
        <v>2415</v>
      </c>
      <c r="J1029" s="33" t="s">
        <v>2373</v>
      </c>
      <c r="K1029" s="32">
        <v>21</v>
      </c>
      <c r="L1029" s="35"/>
    </row>
    <row r="1030" spans="1:12" ht="15.75" hidden="1" thickBot="1" x14ac:dyDescent="0.3">
      <c r="A1030" s="31" t="s">
        <v>161</v>
      </c>
      <c r="B1030" s="32" t="s">
        <v>1070</v>
      </c>
      <c r="C1030" s="33" t="s">
        <v>2378</v>
      </c>
      <c r="D1030" s="33" t="s">
        <v>5261</v>
      </c>
      <c r="E1030" s="34" t="s">
        <v>2315</v>
      </c>
      <c r="F1030" s="32" t="s">
        <v>5262</v>
      </c>
      <c r="G1030" s="33" t="s">
        <v>5263</v>
      </c>
      <c r="H1030" s="32" t="s">
        <v>2484</v>
      </c>
      <c r="I1030" s="32" t="s">
        <v>2415</v>
      </c>
      <c r="J1030" s="33" t="s">
        <v>2368</v>
      </c>
      <c r="K1030" s="32">
        <v>16</v>
      </c>
      <c r="L1030" s="36" t="s">
        <v>5247</v>
      </c>
    </row>
    <row r="1031" spans="1:12" ht="15.75" hidden="1" thickBot="1" x14ac:dyDescent="0.3">
      <c r="A1031" s="31" t="s">
        <v>161</v>
      </c>
      <c r="B1031" s="32" t="s">
        <v>1070</v>
      </c>
      <c r="C1031" s="33" t="s">
        <v>2378</v>
      </c>
      <c r="D1031" s="33" t="s">
        <v>5264</v>
      </c>
      <c r="E1031" s="34" t="s">
        <v>5265</v>
      </c>
      <c r="F1031" s="32" t="s">
        <v>5266</v>
      </c>
      <c r="G1031" s="33" t="s">
        <v>5267</v>
      </c>
      <c r="H1031" s="32" t="s">
        <v>2475</v>
      </c>
      <c r="I1031" s="32" t="s">
        <v>2415</v>
      </c>
      <c r="J1031" s="33" t="s">
        <v>2368</v>
      </c>
      <c r="K1031" s="32">
        <v>18</v>
      </c>
      <c r="L1031" s="36" t="s">
        <v>5265</v>
      </c>
    </row>
    <row r="1032" spans="1:12" ht="15.75" hidden="1" thickBot="1" x14ac:dyDescent="0.3">
      <c r="A1032" s="31" t="s">
        <v>161</v>
      </c>
      <c r="B1032" s="32" t="s">
        <v>1070</v>
      </c>
      <c r="C1032" s="33" t="s">
        <v>2378</v>
      </c>
      <c r="D1032" s="33" t="s">
        <v>5261</v>
      </c>
      <c r="E1032" s="34" t="s">
        <v>2315</v>
      </c>
      <c r="F1032" s="32" t="s">
        <v>5262</v>
      </c>
      <c r="G1032" s="33" t="s">
        <v>5268</v>
      </c>
      <c r="H1032" s="32" t="s">
        <v>2475</v>
      </c>
      <c r="I1032" s="32" t="s">
        <v>2415</v>
      </c>
      <c r="J1032" s="33" t="s">
        <v>2373</v>
      </c>
      <c r="K1032" s="32">
        <v>24</v>
      </c>
      <c r="L1032" s="35"/>
    </row>
    <row r="1033" spans="1:12" ht="26.25" hidden="1" thickBot="1" x14ac:dyDescent="0.3">
      <c r="A1033" s="31" t="s">
        <v>2367</v>
      </c>
      <c r="B1033" s="32" t="s">
        <v>1794</v>
      </c>
      <c r="C1033" s="33" t="s">
        <v>2376</v>
      </c>
      <c r="D1033" s="33" t="s">
        <v>5269</v>
      </c>
      <c r="E1033" s="34" t="s">
        <v>5270</v>
      </c>
      <c r="F1033" s="32" t="s">
        <v>5271</v>
      </c>
      <c r="G1033" s="33" t="s">
        <v>5272</v>
      </c>
      <c r="H1033" s="32" t="s">
        <v>2414</v>
      </c>
      <c r="I1033" s="32" t="s">
        <v>2415</v>
      </c>
      <c r="J1033" s="33" t="s">
        <v>2370</v>
      </c>
      <c r="K1033" s="32">
        <v>19</v>
      </c>
      <c r="L1033" s="35"/>
    </row>
    <row r="1034" spans="1:12" ht="15.75" hidden="1" thickBot="1" x14ac:dyDescent="0.3">
      <c r="A1034" s="31" t="s">
        <v>2367</v>
      </c>
      <c r="B1034" s="32" t="s">
        <v>1794</v>
      </c>
      <c r="C1034" s="33" t="s">
        <v>2374</v>
      </c>
      <c r="D1034" s="33" t="s">
        <v>5273</v>
      </c>
      <c r="E1034" s="34" t="s">
        <v>5274</v>
      </c>
      <c r="F1034" s="32" t="s">
        <v>5275</v>
      </c>
      <c r="G1034" s="33" t="s">
        <v>5276</v>
      </c>
      <c r="H1034" s="32" t="s">
        <v>2414</v>
      </c>
      <c r="I1034" s="32" t="s">
        <v>2671</v>
      </c>
      <c r="J1034" s="33" t="s">
        <v>2370</v>
      </c>
      <c r="K1034" s="32">
        <v>15</v>
      </c>
      <c r="L1034" s="35"/>
    </row>
    <row r="1035" spans="1:12" ht="26.25" hidden="1" thickBot="1" x14ac:dyDescent="0.3">
      <c r="A1035" s="31" t="s">
        <v>2367</v>
      </c>
      <c r="B1035" s="32" t="s">
        <v>1794</v>
      </c>
      <c r="C1035" s="33" t="s">
        <v>2376</v>
      </c>
      <c r="D1035" s="33" t="s">
        <v>5277</v>
      </c>
      <c r="E1035" s="34" t="s">
        <v>5278</v>
      </c>
      <c r="F1035" s="32" t="s">
        <v>5279</v>
      </c>
      <c r="G1035" s="33" t="s">
        <v>5280</v>
      </c>
      <c r="H1035" s="32" t="s">
        <v>2414</v>
      </c>
      <c r="I1035" s="32" t="s">
        <v>2415</v>
      </c>
      <c r="J1035" s="33" t="s">
        <v>2370</v>
      </c>
      <c r="K1035" s="32">
        <v>16</v>
      </c>
      <c r="L1035" s="35"/>
    </row>
    <row r="1036" spans="1:12" ht="26.25" hidden="1" thickBot="1" x14ac:dyDescent="0.3">
      <c r="A1036" s="31" t="s">
        <v>2367</v>
      </c>
      <c r="B1036" s="32" t="s">
        <v>1794</v>
      </c>
      <c r="C1036" s="33" t="s">
        <v>2376</v>
      </c>
      <c r="D1036" s="33" t="s">
        <v>5281</v>
      </c>
      <c r="E1036" s="34" t="s">
        <v>5282</v>
      </c>
      <c r="F1036" s="32" t="s">
        <v>5283</v>
      </c>
      <c r="G1036" s="33" t="s">
        <v>5284</v>
      </c>
      <c r="H1036" s="32" t="s">
        <v>2414</v>
      </c>
      <c r="I1036" s="32" t="s">
        <v>2415</v>
      </c>
      <c r="J1036" s="33" t="s">
        <v>2373</v>
      </c>
      <c r="K1036" s="32">
        <v>14</v>
      </c>
      <c r="L1036" s="35"/>
    </row>
    <row r="1037" spans="1:12" ht="26.25" hidden="1" thickBot="1" x14ac:dyDescent="0.3">
      <c r="A1037" s="31" t="s">
        <v>2367</v>
      </c>
      <c r="B1037" s="32" t="s">
        <v>1794</v>
      </c>
      <c r="C1037" s="33" t="s">
        <v>2376</v>
      </c>
      <c r="D1037" s="33" t="s">
        <v>5277</v>
      </c>
      <c r="E1037" s="34" t="s">
        <v>5278</v>
      </c>
      <c r="F1037" s="32" t="s">
        <v>5279</v>
      </c>
      <c r="G1037" s="33" t="s">
        <v>5285</v>
      </c>
      <c r="H1037" s="32" t="s">
        <v>2414</v>
      </c>
      <c r="I1037" s="32" t="s">
        <v>2671</v>
      </c>
      <c r="J1037" s="33" t="s">
        <v>2373</v>
      </c>
      <c r="K1037" s="32">
        <v>38</v>
      </c>
      <c r="L1037" s="35"/>
    </row>
    <row r="1038" spans="1:12" ht="26.25" hidden="1" thickBot="1" x14ac:dyDescent="0.3">
      <c r="A1038" s="31" t="s">
        <v>2367</v>
      </c>
      <c r="B1038" s="32" t="s">
        <v>1794</v>
      </c>
      <c r="C1038" s="33" t="s">
        <v>2376</v>
      </c>
      <c r="D1038" s="33" t="s">
        <v>5277</v>
      </c>
      <c r="E1038" s="34" t="s">
        <v>5278</v>
      </c>
      <c r="F1038" s="32" t="s">
        <v>5279</v>
      </c>
      <c r="G1038" s="33" t="s">
        <v>5286</v>
      </c>
      <c r="H1038" s="32" t="s">
        <v>2414</v>
      </c>
      <c r="I1038" s="32" t="s">
        <v>2415</v>
      </c>
      <c r="J1038" s="33" t="s">
        <v>2373</v>
      </c>
      <c r="K1038" s="32">
        <v>55</v>
      </c>
      <c r="L1038" s="35"/>
    </row>
    <row r="1039" spans="1:12" ht="26.25" hidden="1" thickBot="1" x14ac:dyDescent="0.3">
      <c r="A1039" s="31" t="s">
        <v>2367</v>
      </c>
      <c r="B1039" s="32" t="s">
        <v>1794</v>
      </c>
      <c r="C1039" s="33" t="s">
        <v>2376</v>
      </c>
      <c r="D1039" s="33" t="s">
        <v>5269</v>
      </c>
      <c r="E1039" s="34" t="s">
        <v>5270</v>
      </c>
      <c r="F1039" s="32" t="s">
        <v>5271</v>
      </c>
      <c r="G1039" s="33" t="s">
        <v>5287</v>
      </c>
      <c r="H1039" s="32" t="s">
        <v>2414</v>
      </c>
      <c r="I1039" s="32" t="s">
        <v>2415</v>
      </c>
      <c r="J1039" s="33" t="s">
        <v>2373</v>
      </c>
      <c r="K1039" s="32">
        <v>37</v>
      </c>
      <c r="L1039" s="35"/>
    </row>
    <row r="1040" spans="1:12" ht="26.25" hidden="1" thickBot="1" x14ac:dyDescent="0.3">
      <c r="A1040" s="31" t="s">
        <v>2367</v>
      </c>
      <c r="B1040" s="32" t="s">
        <v>1794</v>
      </c>
      <c r="C1040" s="33" t="s">
        <v>2369</v>
      </c>
      <c r="D1040" s="33" t="s">
        <v>5288</v>
      </c>
      <c r="E1040" s="34" t="s">
        <v>5289</v>
      </c>
      <c r="F1040" s="32" t="s">
        <v>5290</v>
      </c>
      <c r="G1040" s="33" t="s">
        <v>5291</v>
      </c>
      <c r="H1040" s="32" t="s">
        <v>2414</v>
      </c>
      <c r="I1040" s="32" t="s">
        <v>2671</v>
      </c>
      <c r="J1040" s="33" t="s">
        <v>2373</v>
      </c>
      <c r="K1040" s="32">
        <v>30</v>
      </c>
      <c r="L1040" s="35"/>
    </row>
    <row r="1041" spans="1:12" ht="26.25" hidden="1" thickBot="1" x14ac:dyDescent="0.3">
      <c r="A1041" s="31" t="s">
        <v>2367</v>
      </c>
      <c r="B1041" s="32" t="s">
        <v>1794</v>
      </c>
      <c r="C1041" s="33" t="s">
        <v>2376</v>
      </c>
      <c r="D1041" s="33" t="s">
        <v>5277</v>
      </c>
      <c r="E1041" s="34" t="s">
        <v>5278</v>
      </c>
      <c r="F1041" s="32" t="s">
        <v>5279</v>
      </c>
      <c r="G1041" s="33" t="s">
        <v>5292</v>
      </c>
      <c r="H1041" s="32" t="s">
        <v>2414</v>
      </c>
      <c r="I1041" s="32" t="s">
        <v>2671</v>
      </c>
      <c r="J1041" s="33" t="s">
        <v>2365</v>
      </c>
      <c r="K1041" s="32">
        <v>15</v>
      </c>
      <c r="L1041" s="35"/>
    </row>
    <row r="1042" spans="1:12" ht="26.25" hidden="1" thickBot="1" x14ac:dyDescent="0.3">
      <c r="A1042" s="31" t="s">
        <v>2367</v>
      </c>
      <c r="B1042" s="32" t="s">
        <v>1794</v>
      </c>
      <c r="C1042" s="33" t="s">
        <v>2376</v>
      </c>
      <c r="D1042" s="33" t="s">
        <v>5277</v>
      </c>
      <c r="E1042" s="34" t="s">
        <v>5278</v>
      </c>
      <c r="F1042" s="32" t="s">
        <v>5279</v>
      </c>
      <c r="G1042" s="33" t="s">
        <v>5293</v>
      </c>
      <c r="H1042" s="32" t="s">
        <v>2414</v>
      </c>
      <c r="I1042" s="32" t="s">
        <v>2671</v>
      </c>
      <c r="J1042" s="33" t="s">
        <v>2370</v>
      </c>
      <c r="K1042" s="32">
        <v>13</v>
      </c>
      <c r="L1042" s="35"/>
    </row>
    <row r="1043" spans="1:12" ht="15.75" hidden="1" thickBot="1" x14ac:dyDescent="0.3">
      <c r="A1043" s="31" t="s">
        <v>2367</v>
      </c>
      <c r="B1043" s="32" t="s">
        <v>1794</v>
      </c>
      <c r="C1043" s="33" t="s">
        <v>2374</v>
      </c>
      <c r="D1043" s="33" t="s">
        <v>5273</v>
      </c>
      <c r="E1043" s="34" t="s">
        <v>5274</v>
      </c>
      <c r="F1043" s="32" t="s">
        <v>5275</v>
      </c>
      <c r="G1043" s="33" t="s">
        <v>5294</v>
      </c>
      <c r="H1043" s="32" t="s">
        <v>2414</v>
      </c>
      <c r="I1043" s="32" t="s">
        <v>2671</v>
      </c>
      <c r="J1043" s="33" t="s">
        <v>2365</v>
      </c>
      <c r="K1043" s="32">
        <v>1</v>
      </c>
      <c r="L1043" s="35"/>
    </row>
    <row r="1044" spans="1:12" ht="26.25" hidden="1" thickBot="1" x14ac:dyDescent="0.3">
      <c r="A1044" s="31" t="s">
        <v>2367</v>
      </c>
      <c r="B1044" s="32" t="s">
        <v>1794</v>
      </c>
      <c r="C1044" s="33" t="s">
        <v>2369</v>
      </c>
      <c r="D1044" s="33" t="s">
        <v>5295</v>
      </c>
      <c r="E1044" s="34" t="s">
        <v>5296</v>
      </c>
      <c r="F1044" s="32" t="s">
        <v>5297</v>
      </c>
      <c r="G1044" s="33" t="s">
        <v>5298</v>
      </c>
      <c r="H1044" s="32" t="s">
        <v>2414</v>
      </c>
      <c r="I1044" s="32" t="s">
        <v>2671</v>
      </c>
      <c r="J1044" s="33" t="s">
        <v>2373</v>
      </c>
      <c r="K1044" s="32">
        <v>21</v>
      </c>
      <c r="L1044" s="35"/>
    </row>
    <row r="1045" spans="1:12" ht="26.25" hidden="1" thickBot="1" x14ac:dyDescent="0.3">
      <c r="A1045" s="31" t="s">
        <v>2367</v>
      </c>
      <c r="B1045" s="32" t="s">
        <v>1794</v>
      </c>
      <c r="C1045" s="33" t="s">
        <v>2369</v>
      </c>
      <c r="D1045" s="33" t="s">
        <v>5299</v>
      </c>
      <c r="E1045" s="34" t="s">
        <v>5300</v>
      </c>
      <c r="F1045" s="32" t="s">
        <v>5301</v>
      </c>
      <c r="G1045" s="33" t="s">
        <v>5302</v>
      </c>
      <c r="H1045" s="32" t="s">
        <v>2414</v>
      </c>
      <c r="I1045" s="32" t="s">
        <v>2415</v>
      </c>
      <c r="J1045" s="33" t="s">
        <v>2368</v>
      </c>
      <c r="K1045" s="32">
        <v>18</v>
      </c>
      <c r="L1045" s="35"/>
    </row>
    <row r="1046" spans="1:12" ht="26.25" hidden="1" thickBot="1" x14ac:dyDescent="0.3">
      <c r="A1046" s="31" t="s">
        <v>2367</v>
      </c>
      <c r="B1046" s="32" t="s">
        <v>1794</v>
      </c>
      <c r="C1046" s="33" t="s">
        <v>2376</v>
      </c>
      <c r="D1046" s="33" t="s">
        <v>5303</v>
      </c>
      <c r="E1046" s="34" t="s">
        <v>5304</v>
      </c>
      <c r="F1046" s="32" t="s">
        <v>5305</v>
      </c>
      <c r="G1046" s="33" t="s">
        <v>5306</v>
      </c>
      <c r="H1046" s="32" t="s">
        <v>2414</v>
      </c>
      <c r="I1046" s="32" t="s">
        <v>2415</v>
      </c>
      <c r="J1046" s="33" t="s">
        <v>2368</v>
      </c>
      <c r="K1046" s="32">
        <v>18</v>
      </c>
      <c r="L1046" s="35"/>
    </row>
    <row r="1047" spans="1:12" ht="26.25" hidden="1" thickBot="1" x14ac:dyDescent="0.3">
      <c r="A1047" s="31" t="s">
        <v>2367</v>
      </c>
      <c r="B1047" s="32" t="s">
        <v>1794</v>
      </c>
      <c r="C1047" s="33" t="s">
        <v>2376</v>
      </c>
      <c r="D1047" s="33" t="s">
        <v>5269</v>
      </c>
      <c r="E1047" s="34" t="s">
        <v>5270</v>
      </c>
      <c r="F1047" s="32" t="s">
        <v>5271</v>
      </c>
      <c r="G1047" s="33" t="s">
        <v>5307</v>
      </c>
      <c r="H1047" s="32" t="s">
        <v>2414</v>
      </c>
      <c r="I1047" s="32" t="s">
        <v>2415</v>
      </c>
      <c r="J1047" s="33" t="s">
        <v>2368</v>
      </c>
      <c r="K1047" s="32">
        <v>35</v>
      </c>
      <c r="L1047" s="35"/>
    </row>
    <row r="1048" spans="1:12" ht="26.25" hidden="1" thickBot="1" x14ac:dyDescent="0.3">
      <c r="A1048" s="31" t="s">
        <v>2367</v>
      </c>
      <c r="B1048" s="32" t="s">
        <v>1794</v>
      </c>
      <c r="C1048" s="33" t="s">
        <v>2376</v>
      </c>
      <c r="D1048" s="33" t="s">
        <v>5269</v>
      </c>
      <c r="E1048" s="34" t="s">
        <v>5270</v>
      </c>
      <c r="F1048" s="32" t="s">
        <v>5271</v>
      </c>
      <c r="G1048" s="33" t="s">
        <v>5308</v>
      </c>
      <c r="H1048" s="32" t="s">
        <v>2414</v>
      </c>
      <c r="I1048" s="32" t="s">
        <v>2415</v>
      </c>
      <c r="J1048" s="33" t="s">
        <v>2375</v>
      </c>
      <c r="K1048" s="32">
        <v>27</v>
      </c>
      <c r="L1048" s="35"/>
    </row>
    <row r="1049" spans="1:12" ht="26.25" hidden="1" thickBot="1" x14ac:dyDescent="0.3">
      <c r="A1049" s="31" t="s">
        <v>2367</v>
      </c>
      <c r="B1049" s="32" t="s">
        <v>1794</v>
      </c>
      <c r="C1049" s="33" t="s">
        <v>2376</v>
      </c>
      <c r="D1049" s="33" t="s">
        <v>5269</v>
      </c>
      <c r="E1049" s="34" t="s">
        <v>5270</v>
      </c>
      <c r="F1049" s="32" t="s">
        <v>5271</v>
      </c>
      <c r="G1049" s="33" t="s">
        <v>5309</v>
      </c>
      <c r="H1049" s="32" t="s">
        <v>2414</v>
      </c>
      <c r="I1049" s="32" t="s">
        <v>2415</v>
      </c>
      <c r="J1049" s="33" t="s">
        <v>2370</v>
      </c>
      <c r="K1049" s="32">
        <v>0</v>
      </c>
      <c r="L1049" s="35"/>
    </row>
    <row r="1050" spans="1:12" ht="26.25" hidden="1" thickBot="1" x14ac:dyDescent="0.3">
      <c r="A1050" s="31" t="s">
        <v>2367</v>
      </c>
      <c r="B1050" s="32" t="s">
        <v>1794</v>
      </c>
      <c r="C1050" s="33" t="s">
        <v>2376</v>
      </c>
      <c r="D1050" s="33" t="s">
        <v>5281</v>
      </c>
      <c r="E1050" s="34" t="s">
        <v>5282</v>
      </c>
      <c r="F1050" s="32" t="s">
        <v>5283</v>
      </c>
      <c r="G1050" s="33" t="s">
        <v>5310</v>
      </c>
      <c r="H1050" s="32" t="s">
        <v>2414</v>
      </c>
      <c r="I1050" s="32" t="s">
        <v>2415</v>
      </c>
      <c r="J1050" s="33" t="s">
        <v>2370</v>
      </c>
      <c r="K1050" s="32">
        <v>18</v>
      </c>
      <c r="L1050" s="35"/>
    </row>
    <row r="1051" spans="1:12" ht="15.75" hidden="1" thickBot="1" x14ac:dyDescent="0.3">
      <c r="A1051" s="31" t="s">
        <v>2367</v>
      </c>
      <c r="B1051" s="32" t="s">
        <v>1794</v>
      </c>
      <c r="C1051" s="33" t="s">
        <v>2374</v>
      </c>
      <c r="D1051" s="33" t="s">
        <v>5273</v>
      </c>
      <c r="E1051" s="34" t="s">
        <v>5274</v>
      </c>
      <c r="F1051" s="32" t="s">
        <v>5275</v>
      </c>
      <c r="G1051" s="33" t="s">
        <v>5311</v>
      </c>
      <c r="H1051" s="32" t="s">
        <v>2414</v>
      </c>
      <c r="I1051" s="32" t="s">
        <v>2671</v>
      </c>
      <c r="J1051" s="33" t="s">
        <v>2368</v>
      </c>
      <c r="K1051" s="32">
        <v>17</v>
      </c>
      <c r="L1051" s="35"/>
    </row>
    <row r="1052" spans="1:12" ht="15.75" hidden="1" thickBot="1" x14ac:dyDescent="0.3">
      <c r="A1052" s="31" t="s">
        <v>2367</v>
      </c>
      <c r="B1052" s="32" t="s">
        <v>1794</v>
      </c>
      <c r="C1052" s="33" t="s">
        <v>2374</v>
      </c>
      <c r="D1052" s="33" t="s">
        <v>5273</v>
      </c>
      <c r="E1052" s="34" t="s">
        <v>5274</v>
      </c>
      <c r="F1052" s="32" t="s">
        <v>5275</v>
      </c>
      <c r="G1052" s="33" t="s">
        <v>5312</v>
      </c>
      <c r="H1052" s="32" t="s">
        <v>2414</v>
      </c>
      <c r="I1052" s="32" t="s">
        <v>2671</v>
      </c>
      <c r="J1052" s="33" t="s">
        <v>2373</v>
      </c>
      <c r="K1052" s="32">
        <v>19</v>
      </c>
      <c r="L1052" s="35"/>
    </row>
    <row r="1053" spans="1:12" ht="26.25" hidden="1" thickBot="1" x14ac:dyDescent="0.3">
      <c r="A1053" s="31" t="s">
        <v>2367</v>
      </c>
      <c r="B1053" s="32" t="s">
        <v>1794</v>
      </c>
      <c r="C1053" s="33" t="s">
        <v>2374</v>
      </c>
      <c r="D1053" s="33" t="s">
        <v>5313</v>
      </c>
      <c r="E1053" s="34" t="s">
        <v>5314</v>
      </c>
      <c r="F1053" s="32" t="s">
        <v>5315</v>
      </c>
      <c r="G1053" s="33" t="s">
        <v>5316</v>
      </c>
      <c r="H1053" s="32" t="s">
        <v>2414</v>
      </c>
      <c r="I1053" s="32" t="s">
        <v>2415</v>
      </c>
      <c r="J1053" s="33" t="s">
        <v>2368</v>
      </c>
      <c r="K1053" s="32">
        <v>18</v>
      </c>
      <c r="L1053" s="35"/>
    </row>
    <row r="1054" spans="1:12" ht="26.25" hidden="1" thickBot="1" x14ac:dyDescent="0.3">
      <c r="A1054" s="31" t="s">
        <v>2367</v>
      </c>
      <c r="B1054" s="32" t="s">
        <v>1794</v>
      </c>
      <c r="C1054" s="33" t="s">
        <v>2376</v>
      </c>
      <c r="D1054" s="33" t="s">
        <v>5317</v>
      </c>
      <c r="E1054" s="34" t="s">
        <v>4206</v>
      </c>
      <c r="F1054" s="32" t="s">
        <v>5318</v>
      </c>
      <c r="G1054" s="33" t="s">
        <v>5319</v>
      </c>
      <c r="H1054" s="32" t="s">
        <v>2414</v>
      </c>
      <c r="I1054" s="32" t="s">
        <v>2415</v>
      </c>
      <c r="J1054" s="33" t="s">
        <v>2365</v>
      </c>
      <c r="K1054" s="32">
        <v>14</v>
      </c>
      <c r="L1054" s="35"/>
    </row>
    <row r="1055" spans="1:12" ht="26.25" hidden="1" thickBot="1" x14ac:dyDescent="0.3">
      <c r="A1055" s="31" t="s">
        <v>2367</v>
      </c>
      <c r="B1055" s="32" t="s">
        <v>1794</v>
      </c>
      <c r="C1055" s="33" t="s">
        <v>2376</v>
      </c>
      <c r="D1055" s="33" t="s">
        <v>5320</v>
      </c>
      <c r="E1055" s="34" t="s">
        <v>5321</v>
      </c>
      <c r="F1055" s="32" t="s">
        <v>5322</v>
      </c>
      <c r="G1055" s="33" t="s">
        <v>5323</v>
      </c>
      <c r="H1055" s="32" t="s">
        <v>2414</v>
      </c>
      <c r="I1055" s="32" t="s">
        <v>2415</v>
      </c>
      <c r="J1055" s="33" t="s">
        <v>2365</v>
      </c>
      <c r="K1055" s="32">
        <v>14</v>
      </c>
      <c r="L1055" s="35"/>
    </row>
    <row r="1056" spans="1:12" ht="26.25" hidden="1" thickBot="1" x14ac:dyDescent="0.3">
      <c r="A1056" s="31" t="s">
        <v>2367</v>
      </c>
      <c r="B1056" s="32" t="s">
        <v>1794</v>
      </c>
      <c r="C1056" s="33" t="s">
        <v>2376</v>
      </c>
      <c r="D1056" s="33" t="s">
        <v>5277</v>
      </c>
      <c r="E1056" s="34" t="s">
        <v>5278</v>
      </c>
      <c r="F1056" s="32" t="s">
        <v>5279</v>
      </c>
      <c r="G1056" s="33" t="s">
        <v>5324</v>
      </c>
      <c r="H1056" s="32" t="s">
        <v>2414</v>
      </c>
      <c r="I1056" s="32" t="s">
        <v>2415</v>
      </c>
      <c r="J1056" s="33" t="s">
        <v>2368</v>
      </c>
      <c r="K1056" s="32">
        <v>26</v>
      </c>
      <c r="L1056" s="35"/>
    </row>
    <row r="1057" spans="1:12" ht="26.25" hidden="1" thickBot="1" x14ac:dyDescent="0.3">
      <c r="A1057" s="31" t="s">
        <v>2367</v>
      </c>
      <c r="B1057" s="32" t="s">
        <v>1794</v>
      </c>
      <c r="C1057" s="33" t="s">
        <v>2376</v>
      </c>
      <c r="D1057" s="33" t="s">
        <v>5277</v>
      </c>
      <c r="E1057" s="34" t="s">
        <v>5278</v>
      </c>
      <c r="F1057" s="32" t="s">
        <v>5279</v>
      </c>
      <c r="G1057" s="33" t="s">
        <v>5325</v>
      </c>
      <c r="H1057" s="32" t="s">
        <v>2414</v>
      </c>
      <c r="I1057" s="32" t="s">
        <v>2671</v>
      </c>
      <c r="J1057" s="33" t="s">
        <v>2368</v>
      </c>
      <c r="K1057" s="32">
        <v>35</v>
      </c>
      <c r="L1057" s="35"/>
    </row>
    <row r="1058" spans="1:12" ht="26.25" hidden="1" thickBot="1" x14ac:dyDescent="0.3">
      <c r="A1058" s="31" t="s">
        <v>2367</v>
      </c>
      <c r="B1058" s="32" t="s">
        <v>1794</v>
      </c>
      <c r="C1058" s="33" t="s">
        <v>2369</v>
      </c>
      <c r="D1058" s="33" t="s">
        <v>5295</v>
      </c>
      <c r="E1058" s="34" t="s">
        <v>5296</v>
      </c>
      <c r="F1058" s="32" t="s">
        <v>5297</v>
      </c>
      <c r="G1058" s="33" t="s">
        <v>5326</v>
      </c>
      <c r="H1058" s="32" t="s">
        <v>2414</v>
      </c>
      <c r="I1058" s="32" t="s">
        <v>2671</v>
      </c>
      <c r="J1058" s="33" t="s">
        <v>2375</v>
      </c>
      <c r="K1058" s="32">
        <v>17</v>
      </c>
      <c r="L1058" s="35"/>
    </row>
    <row r="1059" spans="1:12" ht="26.25" hidden="1" thickBot="1" x14ac:dyDescent="0.3">
      <c r="A1059" s="31" t="s">
        <v>2367</v>
      </c>
      <c r="B1059" s="32" t="s">
        <v>1794</v>
      </c>
      <c r="C1059" s="33" t="s">
        <v>2369</v>
      </c>
      <c r="D1059" s="33" t="s">
        <v>5295</v>
      </c>
      <c r="E1059" s="34" t="s">
        <v>5296</v>
      </c>
      <c r="F1059" s="32" t="s">
        <v>5297</v>
      </c>
      <c r="G1059" s="33" t="s">
        <v>5327</v>
      </c>
      <c r="H1059" s="32" t="s">
        <v>2414</v>
      </c>
      <c r="I1059" s="32" t="s">
        <v>2671</v>
      </c>
      <c r="J1059" s="33" t="s">
        <v>2368</v>
      </c>
      <c r="K1059" s="32">
        <v>19</v>
      </c>
      <c r="L1059" s="35"/>
    </row>
    <row r="1060" spans="1:12" ht="26.25" hidden="1" thickBot="1" x14ac:dyDescent="0.3">
      <c r="A1060" s="31" t="s">
        <v>2367</v>
      </c>
      <c r="B1060" s="32" t="s">
        <v>1794</v>
      </c>
      <c r="C1060" s="33" t="s">
        <v>2376</v>
      </c>
      <c r="D1060" s="33" t="s">
        <v>5277</v>
      </c>
      <c r="E1060" s="34" t="s">
        <v>5278</v>
      </c>
      <c r="F1060" s="32" t="s">
        <v>5279</v>
      </c>
      <c r="G1060" s="33" t="s">
        <v>5328</v>
      </c>
      <c r="H1060" s="32" t="s">
        <v>2414</v>
      </c>
      <c r="I1060" s="32" t="s">
        <v>2415</v>
      </c>
      <c r="J1060" s="33" t="s">
        <v>2375</v>
      </c>
      <c r="K1060" s="32">
        <v>25</v>
      </c>
      <c r="L1060" s="35"/>
    </row>
    <row r="1061" spans="1:12" ht="26.25" hidden="1" thickBot="1" x14ac:dyDescent="0.3">
      <c r="A1061" s="31" t="s">
        <v>2367</v>
      </c>
      <c r="B1061" s="32" t="s">
        <v>1794</v>
      </c>
      <c r="C1061" s="33" t="s">
        <v>2376</v>
      </c>
      <c r="D1061" s="33" t="s">
        <v>5277</v>
      </c>
      <c r="E1061" s="34" t="s">
        <v>5278</v>
      </c>
      <c r="F1061" s="32" t="s">
        <v>5279</v>
      </c>
      <c r="G1061" s="33" t="s">
        <v>5329</v>
      </c>
      <c r="H1061" s="32" t="s">
        <v>2414</v>
      </c>
      <c r="I1061" s="32" t="s">
        <v>2671</v>
      </c>
      <c r="J1061" s="33" t="s">
        <v>2375</v>
      </c>
      <c r="K1061" s="32">
        <v>26</v>
      </c>
      <c r="L1061" s="35"/>
    </row>
    <row r="1062" spans="1:12" ht="26.25" hidden="1" thickBot="1" x14ac:dyDescent="0.3">
      <c r="A1062" s="31" t="s">
        <v>2367</v>
      </c>
      <c r="B1062" s="32" t="s">
        <v>1794</v>
      </c>
      <c r="C1062" s="33" t="s">
        <v>2376</v>
      </c>
      <c r="D1062" s="33" t="s">
        <v>5330</v>
      </c>
      <c r="E1062" s="34" t="s">
        <v>5331</v>
      </c>
      <c r="F1062" s="32" t="s">
        <v>5332</v>
      </c>
      <c r="G1062" s="33" t="s">
        <v>5333</v>
      </c>
      <c r="H1062" s="32" t="s">
        <v>2414</v>
      </c>
      <c r="I1062" s="32" t="s">
        <v>2415</v>
      </c>
      <c r="J1062" s="33" t="s">
        <v>2375</v>
      </c>
      <c r="K1062" s="32">
        <v>15</v>
      </c>
      <c r="L1062" s="35"/>
    </row>
    <row r="1063" spans="1:12" ht="26.25" hidden="1" thickBot="1" x14ac:dyDescent="0.3">
      <c r="A1063" s="31" t="s">
        <v>2367</v>
      </c>
      <c r="B1063" s="32" t="s">
        <v>1794</v>
      </c>
      <c r="C1063" s="33" t="s">
        <v>2376</v>
      </c>
      <c r="D1063" s="33" t="s">
        <v>5330</v>
      </c>
      <c r="E1063" s="34" t="s">
        <v>5331</v>
      </c>
      <c r="F1063" s="32" t="s">
        <v>5332</v>
      </c>
      <c r="G1063" s="33" t="s">
        <v>5334</v>
      </c>
      <c r="H1063" s="32" t="s">
        <v>2414</v>
      </c>
      <c r="I1063" s="32" t="s">
        <v>2415</v>
      </c>
      <c r="J1063" s="33" t="s">
        <v>2373</v>
      </c>
      <c r="K1063" s="32">
        <v>15</v>
      </c>
      <c r="L1063" s="35"/>
    </row>
    <row r="1064" spans="1:12" ht="26.25" hidden="1" thickBot="1" x14ac:dyDescent="0.3">
      <c r="A1064" s="31" t="s">
        <v>2367</v>
      </c>
      <c r="B1064" s="32" t="s">
        <v>1794</v>
      </c>
      <c r="C1064" s="33" t="s">
        <v>2376</v>
      </c>
      <c r="D1064" s="33" t="s">
        <v>5335</v>
      </c>
      <c r="E1064" s="34" t="s">
        <v>5336</v>
      </c>
      <c r="F1064" s="32" t="s">
        <v>5337</v>
      </c>
      <c r="G1064" s="33" t="s">
        <v>5338</v>
      </c>
      <c r="H1064" s="32" t="s">
        <v>2414</v>
      </c>
      <c r="I1064" s="32" t="s">
        <v>2415</v>
      </c>
      <c r="J1064" s="33" t="s">
        <v>2375</v>
      </c>
      <c r="K1064" s="32">
        <v>18</v>
      </c>
      <c r="L1064" s="35"/>
    </row>
    <row r="1065" spans="1:12" ht="26.25" hidden="1" thickBot="1" x14ac:dyDescent="0.3">
      <c r="A1065" s="31" t="s">
        <v>2367</v>
      </c>
      <c r="B1065" s="32" t="s">
        <v>1794</v>
      </c>
      <c r="C1065" s="33" t="s">
        <v>2376</v>
      </c>
      <c r="D1065" s="33" t="s">
        <v>5339</v>
      </c>
      <c r="E1065" s="34" t="s">
        <v>5340</v>
      </c>
      <c r="F1065" s="32" t="s">
        <v>5341</v>
      </c>
      <c r="G1065" s="33" t="s">
        <v>5342</v>
      </c>
      <c r="H1065" s="32" t="s">
        <v>2414</v>
      </c>
      <c r="I1065" s="32" t="s">
        <v>2415</v>
      </c>
      <c r="J1065" s="33" t="s">
        <v>2375</v>
      </c>
      <c r="K1065" s="32">
        <v>21</v>
      </c>
      <c r="L1065" s="35"/>
    </row>
    <row r="1066" spans="1:12" ht="26.25" hidden="1" thickBot="1" x14ac:dyDescent="0.3">
      <c r="A1066" s="31" t="s">
        <v>2367</v>
      </c>
      <c r="B1066" s="32" t="s">
        <v>1794</v>
      </c>
      <c r="C1066" s="33" t="s">
        <v>2376</v>
      </c>
      <c r="D1066" s="33" t="s">
        <v>5277</v>
      </c>
      <c r="E1066" s="34" t="s">
        <v>5278</v>
      </c>
      <c r="F1066" s="32" t="s">
        <v>5279</v>
      </c>
      <c r="G1066" s="33" t="s">
        <v>5343</v>
      </c>
      <c r="H1066" s="32" t="s">
        <v>2414</v>
      </c>
      <c r="I1066" s="32" t="s">
        <v>2671</v>
      </c>
      <c r="J1066" s="33" t="s">
        <v>2367</v>
      </c>
      <c r="K1066" s="32">
        <v>15</v>
      </c>
      <c r="L1066" s="35"/>
    </row>
    <row r="1067" spans="1:12" ht="15.75" hidden="1" thickBot="1" x14ac:dyDescent="0.3">
      <c r="A1067" s="31" t="s">
        <v>2367</v>
      </c>
      <c r="B1067" s="32" t="s">
        <v>1794</v>
      </c>
      <c r="C1067" s="33" t="s">
        <v>2376</v>
      </c>
      <c r="D1067" s="33" t="s">
        <v>5344</v>
      </c>
      <c r="E1067" s="34" t="s">
        <v>5345</v>
      </c>
      <c r="F1067" s="32" t="s">
        <v>5346</v>
      </c>
      <c r="G1067" s="33" t="s">
        <v>5347</v>
      </c>
      <c r="H1067" s="32" t="s">
        <v>2475</v>
      </c>
      <c r="I1067" s="32" t="s">
        <v>2415</v>
      </c>
      <c r="J1067" s="33" t="s">
        <v>2370</v>
      </c>
      <c r="K1067" s="32">
        <v>11</v>
      </c>
      <c r="L1067" s="36" t="s">
        <v>5345</v>
      </c>
    </row>
    <row r="1068" spans="1:12" ht="39" hidden="1" thickBot="1" x14ac:dyDescent="0.3">
      <c r="A1068" s="31" t="s">
        <v>2367</v>
      </c>
      <c r="B1068" s="32" t="s">
        <v>1794</v>
      </c>
      <c r="C1068" s="33" t="s">
        <v>2369</v>
      </c>
      <c r="D1068" s="33" t="s">
        <v>5348</v>
      </c>
      <c r="E1068" s="34" t="s">
        <v>5349</v>
      </c>
      <c r="F1068" s="32" t="s">
        <v>5350</v>
      </c>
      <c r="G1068" s="33" t="s">
        <v>5351</v>
      </c>
      <c r="H1068" s="32" t="s">
        <v>2475</v>
      </c>
      <c r="I1068" s="32" t="s">
        <v>2415</v>
      </c>
      <c r="J1068" s="33" t="s">
        <v>2373</v>
      </c>
      <c r="K1068" s="32">
        <v>37</v>
      </c>
      <c r="L1068" s="36" t="s">
        <v>5349</v>
      </c>
    </row>
    <row r="1069" spans="1:12" ht="26.25" hidden="1" thickBot="1" x14ac:dyDescent="0.3">
      <c r="A1069" s="31" t="s">
        <v>2367</v>
      </c>
      <c r="B1069" s="32" t="s">
        <v>1794</v>
      </c>
      <c r="C1069" s="33" t="s">
        <v>2369</v>
      </c>
      <c r="D1069" s="33" t="s">
        <v>5352</v>
      </c>
      <c r="E1069" s="34" t="s">
        <v>2305</v>
      </c>
      <c r="F1069" s="32" t="s">
        <v>5353</v>
      </c>
      <c r="G1069" s="33" t="s">
        <v>5354</v>
      </c>
      <c r="H1069" s="32" t="s">
        <v>2475</v>
      </c>
      <c r="I1069" s="32" t="s">
        <v>2415</v>
      </c>
      <c r="J1069" s="33" t="s">
        <v>2373</v>
      </c>
      <c r="K1069" s="32">
        <v>7</v>
      </c>
      <c r="L1069" s="36" t="s">
        <v>2305</v>
      </c>
    </row>
    <row r="1070" spans="1:12" ht="15.75" hidden="1" thickBot="1" x14ac:dyDescent="0.3">
      <c r="A1070" s="31" t="s">
        <v>2367</v>
      </c>
      <c r="B1070" s="32" t="s">
        <v>1794</v>
      </c>
      <c r="C1070" s="33" t="s">
        <v>2374</v>
      </c>
      <c r="D1070" s="33" t="s">
        <v>5355</v>
      </c>
      <c r="E1070" s="34" t="s">
        <v>5356</v>
      </c>
      <c r="F1070" s="32" t="s">
        <v>5357</v>
      </c>
      <c r="G1070" s="33" t="s">
        <v>5358</v>
      </c>
      <c r="H1070" s="32" t="s">
        <v>2475</v>
      </c>
      <c r="I1070" s="32" t="s">
        <v>2415</v>
      </c>
      <c r="J1070" s="33" t="s">
        <v>2373</v>
      </c>
      <c r="K1070" s="32">
        <v>18</v>
      </c>
      <c r="L1070" s="36" t="s">
        <v>2533</v>
      </c>
    </row>
    <row r="1071" spans="1:12" ht="26.25" hidden="1" thickBot="1" x14ac:dyDescent="0.3">
      <c r="A1071" s="31" t="s">
        <v>2367</v>
      </c>
      <c r="B1071" s="32" t="s">
        <v>1794</v>
      </c>
      <c r="C1071" s="33" t="s">
        <v>2376</v>
      </c>
      <c r="D1071" s="33" t="s">
        <v>5359</v>
      </c>
      <c r="E1071" s="34" t="s">
        <v>5360</v>
      </c>
      <c r="F1071" s="32" t="s">
        <v>5361</v>
      </c>
      <c r="G1071" s="33" t="s">
        <v>5362</v>
      </c>
      <c r="H1071" s="32" t="s">
        <v>2475</v>
      </c>
      <c r="I1071" s="32" t="s">
        <v>2415</v>
      </c>
      <c r="J1071" s="33" t="s">
        <v>2365</v>
      </c>
      <c r="K1071" s="32">
        <v>12</v>
      </c>
      <c r="L1071" s="36" t="s">
        <v>5360</v>
      </c>
    </row>
    <row r="1072" spans="1:12" ht="15.75" hidden="1" thickBot="1" x14ac:dyDescent="0.3">
      <c r="A1072" s="31" t="s">
        <v>2367</v>
      </c>
      <c r="B1072" s="32" t="s">
        <v>1794</v>
      </c>
      <c r="C1072" s="33" t="s">
        <v>2376</v>
      </c>
      <c r="D1072" s="33" t="s">
        <v>5363</v>
      </c>
      <c r="E1072" s="34" t="s">
        <v>5364</v>
      </c>
      <c r="F1072" s="32" t="s">
        <v>5365</v>
      </c>
      <c r="G1072" s="33" t="s">
        <v>5366</v>
      </c>
      <c r="H1072" s="32" t="s">
        <v>2475</v>
      </c>
      <c r="I1072" s="32" t="s">
        <v>2415</v>
      </c>
      <c r="J1072" s="33" t="s">
        <v>2370</v>
      </c>
      <c r="K1072" s="32">
        <v>12</v>
      </c>
      <c r="L1072" s="35"/>
    </row>
    <row r="1073" spans="1:12" ht="26.25" hidden="1" thickBot="1" x14ac:dyDescent="0.3">
      <c r="A1073" s="31" t="s">
        <v>2367</v>
      </c>
      <c r="B1073" s="32" t="s">
        <v>1794</v>
      </c>
      <c r="C1073" s="33" t="s">
        <v>2376</v>
      </c>
      <c r="D1073" s="33" t="s">
        <v>5367</v>
      </c>
      <c r="E1073" s="34" t="s">
        <v>5368</v>
      </c>
      <c r="F1073" s="32" t="s">
        <v>5369</v>
      </c>
      <c r="G1073" s="33" t="s">
        <v>5370</v>
      </c>
      <c r="H1073" s="32" t="s">
        <v>2475</v>
      </c>
      <c r="I1073" s="32" t="s">
        <v>2415</v>
      </c>
      <c r="J1073" s="33" t="s">
        <v>2368</v>
      </c>
      <c r="K1073" s="32">
        <v>17</v>
      </c>
      <c r="L1073" s="36" t="s">
        <v>5368</v>
      </c>
    </row>
    <row r="1074" spans="1:12" ht="15.75" hidden="1" thickBot="1" x14ac:dyDescent="0.3">
      <c r="A1074" s="31" t="s">
        <v>2367</v>
      </c>
      <c r="B1074" s="32" t="s">
        <v>1794</v>
      </c>
      <c r="C1074" s="33" t="s">
        <v>2374</v>
      </c>
      <c r="D1074" s="33" t="s">
        <v>5371</v>
      </c>
      <c r="E1074" s="34" t="s">
        <v>5372</v>
      </c>
      <c r="F1074" s="32" t="s">
        <v>5373</v>
      </c>
      <c r="G1074" s="33" t="s">
        <v>5374</v>
      </c>
      <c r="H1074" s="32" t="s">
        <v>2475</v>
      </c>
      <c r="I1074" s="32" t="s">
        <v>2415</v>
      </c>
      <c r="J1074" s="33" t="s">
        <v>2368</v>
      </c>
      <c r="K1074" s="32">
        <v>19</v>
      </c>
      <c r="L1074" s="36" t="s">
        <v>2564</v>
      </c>
    </row>
    <row r="1075" spans="1:12" ht="26.25" hidden="1" thickBot="1" x14ac:dyDescent="0.3">
      <c r="A1075" s="31" t="s">
        <v>2367</v>
      </c>
      <c r="B1075" s="32" t="s">
        <v>1794</v>
      </c>
      <c r="C1075" s="33" t="s">
        <v>2369</v>
      </c>
      <c r="D1075" s="33" t="s">
        <v>5375</v>
      </c>
      <c r="E1075" s="34" t="s">
        <v>5376</v>
      </c>
      <c r="F1075" s="32" t="s">
        <v>5377</v>
      </c>
      <c r="G1075" s="33" t="s">
        <v>5378</v>
      </c>
      <c r="H1075" s="32" t="s">
        <v>2475</v>
      </c>
      <c r="I1075" s="32" t="s">
        <v>2415</v>
      </c>
      <c r="J1075" s="33" t="s">
        <v>2368</v>
      </c>
      <c r="K1075" s="32">
        <v>27</v>
      </c>
      <c r="L1075" s="36" t="s">
        <v>5376</v>
      </c>
    </row>
    <row r="1076" spans="1:12" ht="39" hidden="1" thickBot="1" x14ac:dyDescent="0.3">
      <c r="A1076" s="31" t="s">
        <v>2367</v>
      </c>
      <c r="B1076" s="32" t="s">
        <v>1794</v>
      </c>
      <c r="C1076" s="33" t="s">
        <v>2369</v>
      </c>
      <c r="D1076" s="33" t="s">
        <v>5348</v>
      </c>
      <c r="E1076" s="34" t="s">
        <v>5349</v>
      </c>
      <c r="F1076" s="32" t="s">
        <v>5350</v>
      </c>
      <c r="G1076" s="33" t="s">
        <v>5379</v>
      </c>
      <c r="H1076" s="32" t="s">
        <v>2475</v>
      </c>
      <c r="I1076" s="32" t="s">
        <v>2415</v>
      </c>
      <c r="J1076" s="33" t="s">
        <v>2368</v>
      </c>
      <c r="K1076" s="32">
        <v>15</v>
      </c>
      <c r="L1076" s="36" t="s">
        <v>5349</v>
      </c>
    </row>
    <row r="1077" spans="1:12" ht="26.25" hidden="1" thickBot="1" x14ac:dyDescent="0.3">
      <c r="A1077" s="31" t="s">
        <v>2367</v>
      </c>
      <c r="B1077" s="32" t="s">
        <v>1794</v>
      </c>
      <c r="C1077" s="33" t="s">
        <v>2369</v>
      </c>
      <c r="D1077" s="33" t="s">
        <v>5380</v>
      </c>
      <c r="E1077" s="34" t="s">
        <v>5381</v>
      </c>
      <c r="F1077" s="32" t="s">
        <v>5382</v>
      </c>
      <c r="G1077" s="33" t="s">
        <v>5383</v>
      </c>
      <c r="H1077" s="32" t="s">
        <v>2475</v>
      </c>
      <c r="I1077" s="32" t="s">
        <v>2415</v>
      </c>
      <c r="J1077" s="33" t="s">
        <v>2368</v>
      </c>
      <c r="K1077" s="32">
        <v>15</v>
      </c>
      <c r="L1077" s="36" t="s">
        <v>5384</v>
      </c>
    </row>
    <row r="1078" spans="1:12" ht="26.25" hidden="1" thickBot="1" x14ac:dyDescent="0.3">
      <c r="A1078" s="31" t="s">
        <v>2367</v>
      </c>
      <c r="B1078" s="32" t="s">
        <v>1794</v>
      </c>
      <c r="C1078" s="33" t="s">
        <v>2369</v>
      </c>
      <c r="D1078" s="33" t="s">
        <v>5385</v>
      </c>
      <c r="E1078" s="34" t="s">
        <v>5386</v>
      </c>
      <c r="F1078" s="32" t="s">
        <v>5387</v>
      </c>
      <c r="G1078" s="33" t="s">
        <v>5388</v>
      </c>
      <c r="H1078" s="32" t="s">
        <v>2475</v>
      </c>
      <c r="I1078" s="32" t="s">
        <v>2415</v>
      </c>
      <c r="J1078" s="33" t="s">
        <v>2368</v>
      </c>
      <c r="K1078" s="32">
        <v>16</v>
      </c>
      <c r="L1078" s="36" t="s">
        <v>5389</v>
      </c>
    </row>
    <row r="1079" spans="1:12" ht="26.25" hidden="1" thickBot="1" x14ac:dyDescent="0.3">
      <c r="A1079" s="31" t="s">
        <v>2367</v>
      </c>
      <c r="B1079" s="32" t="s">
        <v>1794</v>
      </c>
      <c r="C1079" s="33" t="s">
        <v>2369</v>
      </c>
      <c r="D1079" s="33" t="s">
        <v>5375</v>
      </c>
      <c r="E1079" s="34" t="s">
        <v>5376</v>
      </c>
      <c r="F1079" s="32" t="s">
        <v>5377</v>
      </c>
      <c r="G1079" s="33" t="s">
        <v>5390</v>
      </c>
      <c r="H1079" s="32" t="s">
        <v>2475</v>
      </c>
      <c r="I1079" s="32" t="s">
        <v>2415</v>
      </c>
      <c r="J1079" s="33" t="s">
        <v>2367</v>
      </c>
      <c r="K1079" s="32">
        <v>20</v>
      </c>
      <c r="L1079" s="36" t="s">
        <v>5376</v>
      </c>
    </row>
    <row r="1080" spans="1:12" ht="15.75" hidden="1" thickBot="1" x14ac:dyDescent="0.3">
      <c r="A1080" s="31" t="s">
        <v>2367</v>
      </c>
      <c r="B1080" s="32" t="s">
        <v>1794</v>
      </c>
      <c r="C1080" s="33" t="s">
        <v>2376</v>
      </c>
      <c r="D1080" s="33" t="s">
        <v>5363</v>
      </c>
      <c r="E1080" s="34" t="s">
        <v>5364</v>
      </c>
      <c r="F1080" s="32" t="s">
        <v>5365</v>
      </c>
      <c r="G1080" s="33" t="s">
        <v>5391</v>
      </c>
      <c r="H1080" s="32" t="s">
        <v>2475</v>
      </c>
      <c r="I1080" s="32" t="s">
        <v>2415</v>
      </c>
      <c r="J1080" s="33" t="s">
        <v>2367</v>
      </c>
      <c r="K1080" s="32">
        <v>7</v>
      </c>
      <c r="L1080" s="36" t="s">
        <v>2678</v>
      </c>
    </row>
    <row r="1081" spans="1:12" ht="26.25" hidden="1" thickBot="1" x14ac:dyDescent="0.3">
      <c r="A1081" s="31" t="s">
        <v>2367</v>
      </c>
      <c r="B1081" s="32" t="s">
        <v>1794</v>
      </c>
      <c r="C1081" s="33" t="s">
        <v>2369</v>
      </c>
      <c r="D1081" s="33" t="s">
        <v>5392</v>
      </c>
      <c r="E1081" s="34" t="s">
        <v>5393</v>
      </c>
      <c r="F1081" s="32" t="s">
        <v>5394</v>
      </c>
      <c r="G1081" s="33" t="s">
        <v>5395</v>
      </c>
      <c r="H1081" s="32" t="s">
        <v>2475</v>
      </c>
      <c r="I1081" s="32" t="s">
        <v>2415</v>
      </c>
      <c r="J1081" s="33" t="s">
        <v>2370</v>
      </c>
      <c r="K1081" s="32">
        <v>11</v>
      </c>
      <c r="L1081" s="36" t="s">
        <v>5393</v>
      </c>
    </row>
    <row r="1082" spans="1:12" ht="26.25" hidden="1" thickBot="1" x14ac:dyDescent="0.3">
      <c r="A1082" s="31" t="s">
        <v>2367</v>
      </c>
      <c r="B1082" s="32" t="s">
        <v>1794</v>
      </c>
      <c r="C1082" s="33" t="s">
        <v>2369</v>
      </c>
      <c r="D1082" s="33" t="s">
        <v>5375</v>
      </c>
      <c r="E1082" s="34" t="s">
        <v>5376</v>
      </c>
      <c r="F1082" s="32" t="s">
        <v>5377</v>
      </c>
      <c r="G1082" s="33" t="s">
        <v>5396</v>
      </c>
      <c r="H1082" s="32" t="s">
        <v>2475</v>
      </c>
      <c r="I1082" s="32" t="s">
        <v>2415</v>
      </c>
      <c r="J1082" s="33" t="s">
        <v>2375</v>
      </c>
      <c r="K1082" s="32">
        <v>18</v>
      </c>
      <c r="L1082" s="36" t="s">
        <v>5376</v>
      </c>
    </row>
    <row r="1083" spans="1:12" ht="26.25" hidden="1" thickBot="1" x14ac:dyDescent="0.3">
      <c r="A1083" s="31" t="s">
        <v>2367</v>
      </c>
      <c r="B1083" s="32" t="s">
        <v>1794</v>
      </c>
      <c r="C1083" s="33" t="s">
        <v>2369</v>
      </c>
      <c r="D1083" s="33" t="s">
        <v>5397</v>
      </c>
      <c r="E1083" s="34" t="s">
        <v>5398</v>
      </c>
      <c r="F1083" s="32" t="s">
        <v>5399</v>
      </c>
      <c r="G1083" s="33" t="s">
        <v>5400</v>
      </c>
      <c r="H1083" s="32" t="s">
        <v>2475</v>
      </c>
      <c r="I1083" s="32" t="s">
        <v>2415</v>
      </c>
      <c r="J1083" s="33" t="s">
        <v>2375</v>
      </c>
      <c r="K1083" s="32">
        <v>19</v>
      </c>
      <c r="L1083" s="36" t="s">
        <v>5398</v>
      </c>
    </row>
    <row r="1084" spans="1:12" ht="39" hidden="1" thickBot="1" x14ac:dyDescent="0.3">
      <c r="A1084" s="31" t="s">
        <v>2367</v>
      </c>
      <c r="B1084" s="32" t="s">
        <v>1794</v>
      </c>
      <c r="C1084" s="33" t="s">
        <v>2369</v>
      </c>
      <c r="D1084" s="33" t="s">
        <v>5348</v>
      </c>
      <c r="E1084" s="34" t="s">
        <v>5349</v>
      </c>
      <c r="F1084" s="32" t="s">
        <v>5350</v>
      </c>
      <c r="G1084" s="33" t="s">
        <v>5401</v>
      </c>
      <c r="H1084" s="32" t="s">
        <v>2475</v>
      </c>
      <c r="I1084" s="32" t="s">
        <v>2415</v>
      </c>
      <c r="J1084" s="33" t="s">
        <v>2375</v>
      </c>
      <c r="K1084" s="32">
        <v>16</v>
      </c>
      <c r="L1084" s="36" t="s">
        <v>5349</v>
      </c>
    </row>
    <row r="1085" spans="1:12" ht="26.25" hidden="1" thickBot="1" x14ac:dyDescent="0.3">
      <c r="A1085" s="31" t="s">
        <v>2367</v>
      </c>
      <c r="B1085" s="32" t="s">
        <v>1794</v>
      </c>
      <c r="C1085" s="33" t="s">
        <v>2376</v>
      </c>
      <c r="D1085" s="33" t="s">
        <v>5317</v>
      </c>
      <c r="E1085" s="34" t="s">
        <v>4206</v>
      </c>
      <c r="F1085" s="32" t="s">
        <v>5318</v>
      </c>
      <c r="G1085" s="33" t="s">
        <v>5402</v>
      </c>
      <c r="H1085" s="32" t="s">
        <v>2475</v>
      </c>
      <c r="I1085" s="32" t="s">
        <v>2415</v>
      </c>
      <c r="J1085" s="33" t="s">
        <v>2373</v>
      </c>
      <c r="K1085" s="32">
        <v>20</v>
      </c>
      <c r="L1085" s="36" t="s">
        <v>4206</v>
      </c>
    </row>
    <row r="1086" spans="1:12" ht="26.25" hidden="1" thickBot="1" x14ac:dyDescent="0.3">
      <c r="A1086" s="31" t="s">
        <v>2367</v>
      </c>
      <c r="B1086" s="32" t="s">
        <v>1794</v>
      </c>
      <c r="C1086" s="33" t="s">
        <v>2376</v>
      </c>
      <c r="D1086" s="33" t="s">
        <v>5317</v>
      </c>
      <c r="E1086" s="34" t="s">
        <v>4206</v>
      </c>
      <c r="F1086" s="32" t="s">
        <v>5318</v>
      </c>
      <c r="G1086" s="33" t="s">
        <v>5403</v>
      </c>
      <c r="H1086" s="32" t="s">
        <v>2475</v>
      </c>
      <c r="I1086" s="32" t="s">
        <v>2415</v>
      </c>
      <c r="J1086" s="33" t="s">
        <v>2373</v>
      </c>
      <c r="K1086" s="32">
        <v>19</v>
      </c>
      <c r="L1086" s="36" t="s">
        <v>4206</v>
      </c>
    </row>
    <row r="1087" spans="1:12" ht="26.25" hidden="1" thickBot="1" x14ac:dyDescent="0.3">
      <c r="A1087" s="31" t="s">
        <v>2367</v>
      </c>
      <c r="B1087" s="32" t="s">
        <v>1794</v>
      </c>
      <c r="C1087" s="33" t="s">
        <v>2376</v>
      </c>
      <c r="D1087" s="33" t="s">
        <v>5367</v>
      </c>
      <c r="E1087" s="34" t="s">
        <v>5368</v>
      </c>
      <c r="F1087" s="32" t="s">
        <v>5369</v>
      </c>
      <c r="G1087" s="33" t="s">
        <v>5404</v>
      </c>
      <c r="H1087" s="32" t="s">
        <v>2475</v>
      </c>
      <c r="I1087" s="32" t="s">
        <v>2415</v>
      </c>
      <c r="J1087" s="33" t="s">
        <v>2375</v>
      </c>
      <c r="K1087" s="32">
        <v>17</v>
      </c>
      <c r="L1087" s="36" t="s">
        <v>5368</v>
      </c>
    </row>
    <row r="1088" spans="1:12" ht="26.25" hidden="1" thickBot="1" x14ac:dyDescent="0.3">
      <c r="A1088" s="31" t="s">
        <v>2367</v>
      </c>
      <c r="B1088" s="32" t="s">
        <v>1794</v>
      </c>
      <c r="C1088" s="33" t="s">
        <v>2376</v>
      </c>
      <c r="D1088" s="33" t="s">
        <v>5320</v>
      </c>
      <c r="E1088" s="34" t="s">
        <v>5321</v>
      </c>
      <c r="F1088" s="32" t="s">
        <v>5322</v>
      </c>
      <c r="G1088" s="33" t="s">
        <v>5405</v>
      </c>
      <c r="H1088" s="32" t="s">
        <v>2475</v>
      </c>
      <c r="I1088" s="32" t="s">
        <v>2415</v>
      </c>
      <c r="J1088" s="33" t="s">
        <v>2375</v>
      </c>
      <c r="K1088" s="32">
        <v>18</v>
      </c>
      <c r="L1088" s="36" t="s">
        <v>5321</v>
      </c>
    </row>
    <row r="1089" spans="1:12" ht="26.25" hidden="1" thickBot="1" x14ac:dyDescent="0.3">
      <c r="A1089" s="31" t="s">
        <v>2367</v>
      </c>
      <c r="B1089" s="32" t="s">
        <v>1794</v>
      </c>
      <c r="C1089" s="33" t="s">
        <v>2369</v>
      </c>
      <c r="D1089" s="33" t="s">
        <v>5385</v>
      </c>
      <c r="E1089" s="34" t="s">
        <v>5386</v>
      </c>
      <c r="F1089" s="32" t="s">
        <v>5387</v>
      </c>
      <c r="G1089" s="33" t="s">
        <v>5406</v>
      </c>
      <c r="H1089" s="32" t="s">
        <v>2475</v>
      </c>
      <c r="I1089" s="32" t="s">
        <v>2415</v>
      </c>
      <c r="J1089" s="33" t="s">
        <v>2375</v>
      </c>
      <c r="K1089" s="32">
        <v>15</v>
      </c>
      <c r="L1089" s="36" t="s">
        <v>5389</v>
      </c>
    </row>
    <row r="1090" spans="1:12" ht="15.75" hidden="1" thickBot="1" x14ac:dyDescent="0.3">
      <c r="A1090" s="31" t="s">
        <v>2367</v>
      </c>
      <c r="B1090" s="32" t="s">
        <v>1794</v>
      </c>
      <c r="C1090" s="33" t="s">
        <v>2376</v>
      </c>
      <c r="D1090" s="33" t="s">
        <v>5407</v>
      </c>
      <c r="E1090" s="34" t="s">
        <v>5408</v>
      </c>
      <c r="F1090" s="32" t="s">
        <v>5409</v>
      </c>
      <c r="G1090" s="33" t="s">
        <v>5410</v>
      </c>
      <c r="H1090" s="32" t="s">
        <v>2475</v>
      </c>
      <c r="I1090" s="32" t="s">
        <v>2415</v>
      </c>
      <c r="J1090" s="33" t="s">
        <v>2373</v>
      </c>
      <c r="K1090" s="32">
        <v>21</v>
      </c>
      <c r="L1090" s="36" t="s">
        <v>5411</v>
      </c>
    </row>
    <row r="1091" spans="1:12" ht="15.75" hidden="1" thickBot="1" x14ac:dyDescent="0.3">
      <c r="A1091" s="31" t="s">
        <v>2367</v>
      </c>
      <c r="B1091" s="32" t="s">
        <v>1794</v>
      </c>
      <c r="C1091" s="33" t="s">
        <v>2376</v>
      </c>
      <c r="D1091" s="33" t="s">
        <v>5412</v>
      </c>
      <c r="E1091" s="34" t="s">
        <v>5356</v>
      </c>
      <c r="F1091" s="32" t="s">
        <v>5357</v>
      </c>
      <c r="G1091" s="33" t="s">
        <v>5413</v>
      </c>
      <c r="H1091" s="32" t="s">
        <v>2475</v>
      </c>
      <c r="I1091" s="32" t="s">
        <v>2415</v>
      </c>
      <c r="J1091" s="33" t="s">
        <v>2375</v>
      </c>
      <c r="K1091" s="32">
        <v>19</v>
      </c>
      <c r="L1091" s="36" t="s">
        <v>5411</v>
      </c>
    </row>
    <row r="1092" spans="1:12" ht="26.25" hidden="1" thickBot="1" x14ac:dyDescent="0.3">
      <c r="A1092" s="31" t="s">
        <v>2367</v>
      </c>
      <c r="B1092" s="32" t="s">
        <v>1794</v>
      </c>
      <c r="C1092" s="33" t="s">
        <v>2376</v>
      </c>
      <c r="D1092" s="33" t="s">
        <v>5414</v>
      </c>
      <c r="E1092" s="34" t="s">
        <v>2939</v>
      </c>
      <c r="F1092" s="32" t="s">
        <v>5415</v>
      </c>
      <c r="G1092" s="33" t="s">
        <v>5416</v>
      </c>
      <c r="H1092" s="32" t="s">
        <v>2475</v>
      </c>
      <c r="I1092" s="32" t="s">
        <v>2415</v>
      </c>
      <c r="J1092" s="33" t="s">
        <v>2375</v>
      </c>
      <c r="K1092" s="32">
        <v>12</v>
      </c>
      <c r="L1092" s="36" t="s">
        <v>2491</v>
      </c>
    </row>
    <row r="1093" spans="1:12" ht="15.75" hidden="1" thickBot="1" x14ac:dyDescent="0.3">
      <c r="A1093" s="31" t="s">
        <v>2367</v>
      </c>
      <c r="B1093" s="32" t="s">
        <v>1794</v>
      </c>
      <c r="C1093" s="33" t="s">
        <v>2376</v>
      </c>
      <c r="D1093" s="33" t="s">
        <v>5417</v>
      </c>
      <c r="E1093" s="34" t="s">
        <v>5418</v>
      </c>
      <c r="F1093" s="32" t="s">
        <v>5419</v>
      </c>
      <c r="G1093" s="33" t="s">
        <v>5420</v>
      </c>
      <c r="H1093" s="32" t="s">
        <v>2475</v>
      </c>
      <c r="I1093" s="32" t="s">
        <v>2415</v>
      </c>
      <c r="J1093" s="33" t="s">
        <v>2373</v>
      </c>
      <c r="K1093" s="32">
        <v>20</v>
      </c>
      <c r="L1093" s="36" t="s">
        <v>5418</v>
      </c>
    </row>
    <row r="1094" spans="1:12" ht="15.75" hidden="1" thickBot="1" x14ac:dyDescent="0.3">
      <c r="A1094" s="31" t="s">
        <v>2367</v>
      </c>
      <c r="B1094" s="32" t="s">
        <v>245</v>
      </c>
      <c r="C1094" s="33" t="s">
        <v>2378</v>
      </c>
      <c r="D1094" s="33" t="s">
        <v>5421</v>
      </c>
      <c r="E1094" s="34" t="s">
        <v>5422</v>
      </c>
      <c r="F1094" s="32" t="s">
        <v>5423</v>
      </c>
      <c r="G1094" s="33" t="s">
        <v>5424</v>
      </c>
      <c r="H1094" s="32" t="s">
        <v>2414</v>
      </c>
      <c r="I1094" s="32" t="s">
        <v>2415</v>
      </c>
      <c r="J1094" s="33" t="s">
        <v>2370</v>
      </c>
      <c r="K1094" s="32">
        <v>23</v>
      </c>
      <c r="L1094" s="35"/>
    </row>
    <row r="1095" spans="1:12" ht="15.75" hidden="1" thickBot="1" x14ac:dyDescent="0.3">
      <c r="A1095" s="31" t="s">
        <v>2367</v>
      </c>
      <c r="B1095" s="32" t="s">
        <v>245</v>
      </c>
      <c r="C1095" s="33" t="s">
        <v>2486</v>
      </c>
      <c r="D1095" s="33" t="s">
        <v>5425</v>
      </c>
      <c r="E1095" s="34" t="s">
        <v>4891</v>
      </c>
      <c r="F1095" s="32" t="s">
        <v>5426</v>
      </c>
      <c r="G1095" s="33" t="s">
        <v>5427</v>
      </c>
      <c r="H1095" s="32" t="s">
        <v>2414</v>
      </c>
      <c r="I1095" s="32" t="s">
        <v>2415</v>
      </c>
      <c r="J1095" s="33" t="s">
        <v>2370</v>
      </c>
      <c r="K1095" s="32">
        <v>17</v>
      </c>
      <c r="L1095" s="35"/>
    </row>
    <row r="1096" spans="1:12" ht="15.75" hidden="1" thickBot="1" x14ac:dyDescent="0.3">
      <c r="A1096" s="31" t="s">
        <v>2367</v>
      </c>
      <c r="B1096" s="32" t="s">
        <v>245</v>
      </c>
      <c r="C1096" s="33" t="s">
        <v>2486</v>
      </c>
      <c r="D1096" s="33" t="s">
        <v>5428</v>
      </c>
      <c r="E1096" s="34" t="s">
        <v>5429</v>
      </c>
      <c r="F1096" s="32" t="s">
        <v>5430</v>
      </c>
      <c r="G1096" s="33" t="s">
        <v>5431</v>
      </c>
      <c r="H1096" s="32" t="s">
        <v>2414</v>
      </c>
      <c r="I1096" s="32" t="s">
        <v>2415</v>
      </c>
      <c r="J1096" s="33" t="s">
        <v>2373</v>
      </c>
      <c r="K1096" s="32">
        <v>16</v>
      </c>
      <c r="L1096" s="35"/>
    </row>
    <row r="1097" spans="1:12" ht="15.75" hidden="1" thickBot="1" x14ac:dyDescent="0.3">
      <c r="A1097" s="31" t="s">
        <v>2367</v>
      </c>
      <c r="B1097" s="32" t="s">
        <v>245</v>
      </c>
      <c r="C1097" s="33" t="s">
        <v>2378</v>
      </c>
      <c r="D1097" s="33" t="s">
        <v>5421</v>
      </c>
      <c r="E1097" s="34" t="s">
        <v>5422</v>
      </c>
      <c r="F1097" s="32" t="s">
        <v>5423</v>
      </c>
      <c r="G1097" s="33" t="s">
        <v>5432</v>
      </c>
      <c r="H1097" s="32" t="s">
        <v>2414</v>
      </c>
      <c r="I1097" s="32" t="s">
        <v>2415</v>
      </c>
      <c r="J1097" s="33" t="s">
        <v>2373</v>
      </c>
      <c r="K1097" s="32">
        <v>28</v>
      </c>
      <c r="L1097" s="35"/>
    </row>
    <row r="1098" spans="1:12" ht="15.75" hidden="1" thickBot="1" x14ac:dyDescent="0.3">
      <c r="A1098" s="31" t="s">
        <v>2367</v>
      </c>
      <c r="B1098" s="32" t="s">
        <v>245</v>
      </c>
      <c r="C1098" s="33" t="s">
        <v>5433</v>
      </c>
      <c r="D1098" s="33" t="s">
        <v>5434</v>
      </c>
      <c r="E1098" s="34" t="s">
        <v>5435</v>
      </c>
      <c r="F1098" s="32" t="s">
        <v>5436</v>
      </c>
      <c r="G1098" s="33" t="s">
        <v>5437</v>
      </c>
      <c r="H1098" s="32" t="s">
        <v>2414</v>
      </c>
      <c r="I1098" s="32" t="s">
        <v>2415</v>
      </c>
      <c r="J1098" s="33" t="s">
        <v>2373</v>
      </c>
      <c r="K1098" s="32">
        <v>18</v>
      </c>
      <c r="L1098" s="35"/>
    </row>
    <row r="1099" spans="1:12" ht="15.75" hidden="1" thickBot="1" x14ac:dyDescent="0.3">
      <c r="A1099" s="31" t="s">
        <v>2367</v>
      </c>
      <c r="B1099" s="32" t="s">
        <v>245</v>
      </c>
      <c r="C1099" s="33" t="s">
        <v>2378</v>
      </c>
      <c r="D1099" s="33" t="s">
        <v>5421</v>
      </c>
      <c r="E1099" s="34" t="s">
        <v>5422</v>
      </c>
      <c r="F1099" s="32" t="s">
        <v>5423</v>
      </c>
      <c r="G1099" s="33" t="s">
        <v>5438</v>
      </c>
      <c r="H1099" s="32" t="s">
        <v>2414</v>
      </c>
      <c r="I1099" s="32" t="s">
        <v>2415</v>
      </c>
      <c r="J1099" s="33" t="s">
        <v>2365</v>
      </c>
      <c r="K1099" s="32">
        <v>17</v>
      </c>
      <c r="L1099" s="35"/>
    </row>
    <row r="1100" spans="1:12" ht="26.25" hidden="1" thickBot="1" x14ac:dyDescent="0.3">
      <c r="A1100" s="31" t="s">
        <v>2367</v>
      </c>
      <c r="B1100" s="32" t="s">
        <v>245</v>
      </c>
      <c r="C1100" s="33" t="s">
        <v>2378</v>
      </c>
      <c r="D1100" s="33" t="s">
        <v>5439</v>
      </c>
      <c r="E1100" s="34" t="s">
        <v>5440</v>
      </c>
      <c r="F1100" s="32" t="s">
        <v>5441</v>
      </c>
      <c r="G1100" s="33" t="s">
        <v>5442</v>
      </c>
      <c r="H1100" s="32" t="s">
        <v>2414</v>
      </c>
      <c r="I1100" s="32" t="s">
        <v>2415</v>
      </c>
      <c r="J1100" s="33" t="s">
        <v>2368</v>
      </c>
      <c r="K1100" s="32">
        <v>15</v>
      </c>
      <c r="L1100" s="35"/>
    </row>
    <row r="1101" spans="1:12" ht="15.75" hidden="1" thickBot="1" x14ac:dyDescent="0.3">
      <c r="A1101" s="31" t="s">
        <v>2367</v>
      </c>
      <c r="B1101" s="32" t="s">
        <v>245</v>
      </c>
      <c r="C1101" s="33" t="s">
        <v>2486</v>
      </c>
      <c r="D1101" s="33" t="s">
        <v>5443</v>
      </c>
      <c r="E1101" s="34" t="s">
        <v>2180</v>
      </c>
      <c r="F1101" s="32" t="s">
        <v>5444</v>
      </c>
      <c r="G1101" s="33" t="s">
        <v>5445</v>
      </c>
      <c r="H1101" s="32" t="s">
        <v>2414</v>
      </c>
      <c r="I1101" s="32" t="s">
        <v>2415</v>
      </c>
      <c r="J1101" s="33" t="s">
        <v>2368</v>
      </c>
      <c r="K1101" s="32">
        <v>16</v>
      </c>
      <c r="L1101" s="35"/>
    </row>
    <row r="1102" spans="1:12" ht="15.75" hidden="1" thickBot="1" x14ac:dyDescent="0.3">
      <c r="A1102" s="31" t="s">
        <v>2367</v>
      </c>
      <c r="B1102" s="32" t="s">
        <v>245</v>
      </c>
      <c r="C1102" s="33" t="s">
        <v>2378</v>
      </c>
      <c r="D1102" s="33" t="s">
        <v>5421</v>
      </c>
      <c r="E1102" s="34" t="s">
        <v>5422</v>
      </c>
      <c r="F1102" s="32" t="s">
        <v>5423</v>
      </c>
      <c r="G1102" s="33" t="s">
        <v>5446</v>
      </c>
      <c r="H1102" s="32" t="s">
        <v>2414</v>
      </c>
      <c r="I1102" s="32" t="s">
        <v>2415</v>
      </c>
      <c r="J1102" s="33" t="s">
        <v>2368</v>
      </c>
      <c r="K1102" s="32">
        <v>21</v>
      </c>
      <c r="L1102" s="36" t="s">
        <v>5447</v>
      </c>
    </row>
    <row r="1103" spans="1:12" ht="15.75" hidden="1" thickBot="1" x14ac:dyDescent="0.3">
      <c r="A1103" s="31" t="s">
        <v>2367</v>
      </c>
      <c r="B1103" s="32" t="s">
        <v>245</v>
      </c>
      <c r="C1103" s="33" t="s">
        <v>5433</v>
      </c>
      <c r="D1103" s="33" t="s">
        <v>5448</v>
      </c>
      <c r="E1103" s="34" t="s">
        <v>5449</v>
      </c>
      <c r="F1103" s="32" t="s">
        <v>5450</v>
      </c>
      <c r="G1103" s="33" t="s">
        <v>5451</v>
      </c>
      <c r="H1103" s="32" t="s">
        <v>2475</v>
      </c>
      <c r="I1103" s="32" t="s">
        <v>2415</v>
      </c>
      <c r="J1103" s="33" t="s">
        <v>2370</v>
      </c>
      <c r="K1103" s="32">
        <v>15</v>
      </c>
      <c r="L1103" s="36" t="s">
        <v>3557</v>
      </c>
    </row>
    <row r="1104" spans="1:12" ht="15.75" hidden="1" thickBot="1" x14ac:dyDescent="0.3">
      <c r="A1104" s="31" t="s">
        <v>2367</v>
      </c>
      <c r="B1104" s="32" t="s">
        <v>245</v>
      </c>
      <c r="C1104" s="33" t="s">
        <v>5433</v>
      </c>
      <c r="D1104" s="33" t="s">
        <v>5452</v>
      </c>
      <c r="E1104" s="34" t="s">
        <v>5453</v>
      </c>
      <c r="F1104" s="32" t="s">
        <v>5454</v>
      </c>
      <c r="G1104" s="33" t="s">
        <v>5455</v>
      </c>
      <c r="H1104" s="32" t="s">
        <v>2475</v>
      </c>
      <c r="I1104" s="32" t="s">
        <v>2415</v>
      </c>
      <c r="J1104" s="33" t="s">
        <v>2370</v>
      </c>
      <c r="K1104" s="32">
        <v>28</v>
      </c>
      <c r="L1104" s="36" t="s">
        <v>5456</v>
      </c>
    </row>
    <row r="1105" spans="1:12" ht="15.75" hidden="1" thickBot="1" x14ac:dyDescent="0.3">
      <c r="A1105" s="31" t="s">
        <v>2367</v>
      </c>
      <c r="B1105" s="32" t="s">
        <v>245</v>
      </c>
      <c r="C1105" s="33" t="s">
        <v>5433</v>
      </c>
      <c r="D1105" s="33" t="s">
        <v>5452</v>
      </c>
      <c r="E1105" s="34" t="s">
        <v>5453</v>
      </c>
      <c r="F1105" s="32" t="s">
        <v>5454</v>
      </c>
      <c r="G1105" s="33" t="s">
        <v>5457</v>
      </c>
      <c r="H1105" s="32" t="s">
        <v>2475</v>
      </c>
      <c r="I1105" s="32" t="s">
        <v>2415</v>
      </c>
      <c r="J1105" s="33" t="s">
        <v>2370</v>
      </c>
      <c r="K1105" s="32">
        <v>17</v>
      </c>
      <c r="L1105" s="36" t="s">
        <v>5456</v>
      </c>
    </row>
    <row r="1106" spans="1:12" ht="15.75" hidden="1" thickBot="1" x14ac:dyDescent="0.3">
      <c r="A1106" s="31" t="s">
        <v>2367</v>
      </c>
      <c r="B1106" s="32" t="s">
        <v>245</v>
      </c>
      <c r="C1106" s="33" t="s">
        <v>5433</v>
      </c>
      <c r="D1106" s="33" t="s">
        <v>5458</v>
      </c>
      <c r="E1106" s="34" t="s">
        <v>2187</v>
      </c>
      <c r="F1106" s="32" t="s">
        <v>5459</v>
      </c>
      <c r="G1106" s="33" t="s">
        <v>5460</v>
      </c>
      <c r="H1106" s="32" t="s">
        <v>2475</v>
      </c>
      <c r="I1106" s="32" t="s">
        <v>2415</v>
      </c>
      <c r="J1106" s="33" t="s">
        <v>2370</v>
      </c>
      <c r="K1106" s="32">
        <v>30</v>
      </c>
      <c r="L1106" s="36" t="s">
        <v>5461</v>
      </c>
    </row>
    <row r="1107" spans="1:12" ht="15.75" hidden="1" thickBot="1" x14ac:dyDescent="0.3">
      <c r="A1107" s="31" t="s">
        <v>2367</v>
      </c>
      <c r="B1107" s="32" t="s">
        <v>245</v>
      </c>
      <c r="C1107" s="33" t="s">
        <v>5433</v>
      </c>
      <c r="D1107" s="33" t="s">
        <v>5462</v>
      </c>
      <c r="E1107" s="34" t="s">
        <v>2188</v>
      </c>
      <c r="F1107" s="32" t="s">
        <v>5463</v>
      </c>
      <c r="G1107" s="33" t="s">
        <v>5464</v>
      </c>
      <c r="H1107" s="32" t="s">
        <v>2475</v>
      </c>
      <c r="I1107" s="32" t="s">
        <v>2415</v>
      </c>
      <c r="J1107" s="33" t="s">
        <v>2370</v>
      </c>
      <c r="K1107" s="32">
        <v>26</v>
      </c>
      <c r="L1107" s="35"/>
    </row>
    <row r="1108" spans="1:12" ht="26.25" hidden="1" thickBot="1" x14ac:dyDescent="0.3">
      <c r="A1108" s="31" t="s">
        <v>2367</v>
      </c>
      <c r="B1108" s="32" t="s">
        <v>245</v>
      </c>
      <c r="C1108" s="33" t="s">
        <v>5433</v>
      </c>
      <c r="D1108" s="33" t="s">
        <v>5465</v>
      </c>
      <c r="E1108" s="34" t="s">
        <v>2190</v>
      </c>
      <c r="F1108" s="32" t="s">
        <v>5466</v>
      </c>
      <c r="G1108" s="33" t="s">
        <v>5467</v>
      </c>
      <c r="H1108" s="32" t="s">
        <v>2475</v>
      </c>
      <c r="I1108" s="32" t="s">
        <v>2415</v>
      </c>
      <c r="J1108" s="33" t="s">
        <v>2373</v>
      </c>
      <c r="K1108" s="32">
        <v>20</v>
      </c>
      <c r="L1108" s="36" t="s">
        <v>3557</v>
      </c>
    </row>
    <row r="1109" spans="1:12" ht="15.75" hidden="1" thickBot="1" x14ac:dyDescent="0.3">
      <c r="A1109" s="31" t="s">
        <v>2367</v>
      </c>
      <c r="B1109" s="32" t="s">
        <v>245</v>
      </c>
      <c r="C1109" s="33" t="s">
        <v>5433</v>
      </c>
      <c r="D1109" s="33" t="s">
        <v>5468</v>
      </c>
      <c r="E1109" s="34" t="s">
        <v>2189</v>
      </c>
      <c r="F1109" s="32" t="s">
        <v>5469</v>
      </c>
      <c r="G1109" s="33" t="s">
        <v>5470</v>
      </c>
      <c r="H1109" s="32" t="s">
        <v>2475</v>
      </c>
      <c r="I1109" s="32" t="s">
        <v>2415</v>
      </c>
      <c r="J1109" s="33" t="s">
        <v>2373</v>
      </c>
      <c r="K1109" s="32">
        <v>18</v>
      </c>
      <c r="L1109" s="36" t="s">
        <v>5461</v>
      </c>
    </row>
    <row r="1110" spans="1:12" ht="15.75" hidden="1" thickBot="1" x14ac:dyDescent="0.3">
      <c r="A1110" s="31" t="s">
        <v>2367</v>
      </c>
      <c r="B1110" s="32" t="s">
        <v>245</v>
      </c>
      <c r="C1110" s="33" t="s">
        <v>5433</v>
      </c>
      <c r="D1110" s="33" t="s">
        <v>5471</v>
      </c>
      <c r="E1110" s="34" t="s">
        <v>5472</v>
      </c>
      <c r="F1110" s="32" t="s">
        <v>5473</v>
      </c>
      <c r="G1110" s="33" t="s">
        <v>5474</v>
      </c>
      <c r="H1110" s="32" t="s">
        <v>2475</v>
      </c>
      <c r="I1110" s="32" t="s">
        <v>2415</v>
      </c>
      <c r="J1110" s="33" t="s">
        <v>2373</v>
      </c>
      <c r="K1110" s="32">
        <v>18</v>
      </c>
      <c r="L1110" s="36" t="s">
        <v>5461</v>
      </c>
    </row>
    <row r="1111" spans="1:12" ht="26.25" hidden="1" thickBot="1" x14ac:dyDescent="0.3">
      <c r="A1111" s="31" t="s">
        <v>2367</v>
      </c>
      <c r="B1111" s="32" t="s">
        <v>245</v>
      </c>
      <c r="C1111" s="33" t="s">
        <v>5433</v>
      </c>
      <c r="D1111" s="33" t="s">
        <v>5475</v>
      </c>
      <c r="E1111" s="34" t="s">
        <v>5476</v>
      </c>
      <c r="F1111" s="32" t="s">
        <v>5477</v>
      </c>
      <c r="G1111" s="33" t="s">
        <v>5478</v>
      </c>
      <c r="H1111" s="32" t="s">
        <v>2475</v>
      </c>
      <c r="I1111" s="32" t="s">
        <v>2415</v>
      </c>
      <c r="J1111" s="33" t="s">
        <v>2373</v>
      </c>
      <c r="K1111" s="32">
        <v>15</v>
      </c>
      <c r="L1111" s="36" t="s">
        <v>5456</v>
      </c>
    </row>
    <row r="1112" spans="1:12" ht="15.75" hidden="1" thickBot="1" x14ac:dyDescent="0.3">
      <c r="A1112" s="31" t="s">
        <v>2367</v>
      </c>
      <c r="B1112" s="32" t="s">
        <v>245</v>
      </c>
      <c r="C1112" s="33" t="s">
        <v>5433</v>
      </c>
      <c r="D1112" s="33" t="s">
        <v>5479</v>
      </c>
      <c r="E1112" s="34" t="s">
        <v>5480</v>
      </c>
      <c r="F1112" s="32" t="s">
        <v>5481</v>
      </c>
      <c r="G1112" s="33" t="s">
        <v>5482</v>
      </c>
      <c r="H1112" s="32" t="s">
        <v>2475</v>
      </c>
      <c r="I1112" s="32" t="s">
        <v>2415</v>
      </c>
      <c r="J1112" s="33" t="s">
        <v>2373</v>
      </c>
      <c r="K1112" s="32">
        <v>19</v>
      </c>
      <c r="L1112" s="36" t="s">
        <v>5483</v>
      </c>
    </row>
    <row r="1113" spans="1:12" ht="26.25" hidden="1" thickBot="1" x14ac:dyDescent="0.3">
      <c r="A1113" s="31" t="s">
        <v>2367</v>
      </c>
      <c r="B1113" s="32" t="s">
        <v>245</v>
      </c>
      <c r="C1113" s="33" t="s">
        <v>5433</v>
      </c>
      <c r="D1113" s="33" t="s">
        <v>5484</v>
      </c>
      <c r="E1113" s="34" t="s">
        <v>2177</v>
      </c>
      <c r="F1113" s="32" t="s">
        <v>5485</v>
      </c>
      <c r="G1113" s="33" t="s">
        <v>5486</v>
      </c>
      <c r="H1113" s="32" t="s">
        <v>2475</v>
      </c>
      <c r="I1113" s="32" t="s">
        <v>2415</v>
      </c>
      <c r="J1113" s="33" t="s">
        <v>2373</v>
      </c>
      <c r="K1113" s="32">
        <v>19</v>
      </c>
      <c r="L1113" s="36" t="s">
        <v>5447</v>
      </c>
    </row>
    <row r="1114" spans="1:12" ht="15.75" hidden="1" thickBot="1" x14ac:dyDescent="0.3">
      <c r="A1114" s="31" t="s">
        <v>2367</v>
      </c>
      <c r="B1114" s="32" t="s">
        <v>245</v>
      </c>
      <c r="C1114" s="33" t="s">
        <v>5433</v>
      </c>
      <c r="D1114" s="33" t="s">
        <v>5487</v>
      </c>
      <c r="E1114" s="34" t="s">
        <v>5488</v>
      </c>
      <c r="F1114" s="32" t="s">
        <v>5489</v>
      </c>
      <c r="G1114" s="33" t="s">
        <v>5490</v>
      </c>
      <c r="H1114" s="32" t="s">
        <v>2475</v>
      </c>
      <c r="I1114" s="32" t="s">
        <v>2415</v>
      </c>
      <c r="J1114" s="33" t="s">
        <v>2373</v>
      </c>
      <c r="K1114" s="32">
        <v>19</v>
      </c>
      <c r="L1114" s="36" t="s">
        <v>5447</v>
      </c>
    </row>
    <row r="1115" spans="1:12" ht="15.75" hidden="1" thickBot="1" x14ac:dyDescent="0.3">
      <c r="A1115" s="31" t="s">
        <v>2367</v>
      </c>
      <c r="B1115" s="32" t="s">
        <v>245</v>
      </c>
      <c r="C1115" s="33" t="s">
        <v>5433</v>
      </c>
      <c r="D1115" s="33" t="s">
        <v>5491</v>
      </c>
      <c r="E1115" s="34" t="s">
        <v>5492</v>
      </c>
      <c r="F1115" s="32" t="s">
        <v>5493</v>
      </c>
      <c r="G1115" s="33" t="s">
        <v>5494</v>
      </c>
      <c r="H1115" s="32" t="s">
        <v>2475</v>
      </c>
      <c r="I1115" s="32" t="s">
        <v>2415</v>
      </c>
      <c r="J1115" s="33" t="s">
        <v>2373</v>
      </c>
      <c r="K1115" s="32">
        <v>18</v>
      </c>
      <c r="L1115" s="36" t="s">
        <v>5447</v>
      </c>
    </row>
    <row r="1116" spans="1:12" ht="26.25" hidden="1" thickBot="1" x14ac:dyDescent="0.3">
      <c r="A1116" s="31" t="s">
        <v>2367</v>
      </c>
      <c r="B1116" s="32" t="s">
        <v>245</v>
      </c>
      <c r="C1116" s="33" t="s">
        <v>5433</v>
      </c>
      <c r="D1116" s="33" t="s">
        <v>5495</v>
      </c>
      <c r="E1116" s="34" t="s">
        <v>5496</v>
      </c>
      <c r="F1116" s="32" t="s">
        <v>5497</v>
      </c>
      <c r="G1116" s="33" t="s">
        <v>5498</v>
      </c>
      <c r="H1116" s="32" t="s">
        <v>2475</v>
      </c>
      <c r="I1116" s="32" t="s">
        <v>2415</v>
      </c>
      <c r="J1116" s="33" t="s">
        <v>2373</v>
      </c>
      <c r="K1116" s="32">
        <v>29</v>
      </c>
      <c r="L1116" s="36" t="s">
        <v>5447</v>
      </c>
    </row>
    <row r="1117" spans="1:12" ht="15.75" hidden="1" thickBot="1" x14ac:dyDescent="0.3">
      <c r="A1117" s="31" t="s">
        <v>2367</v>
      </c>
      <c r="B1117" s="32" t="s">
        <v>245</v>
      </c>
      <c r="C1117" s="33" t="s">
        <v>5433</v>
      </c>
      <c r="D1117" s="33" t="s">
        <v>5499</v>
      </c>
      <c r="E1117" s="34" t="s">
        <v>2186</v>
      </c>
      <c r="F1117" s="32" t="s">
        <v>5500</v>
      </c>
      <c r="G1117" s="33" t="s">
        <v>5501</v>
      </c>
      <c r="H1117" s="32" t="s">
        <v>2475</v>
      </c>
      <c r="I1117" s="32" t="s">
        <v>2415</v>
      </c>
      <c r="J1117" s="33" t="s">
        <v>2373</v>
      </c>
      <c r="K1117" s="32">
        <v>23</v>
      </c>
      <c r="L1117" s="36" t="s">
        <v>5447</v>
      </c>
    </row>
    <row r="1118" spans="1:12" ht="15.75" hidden="1" thickBot="1" x14ac:dyDescent="0.3">
      <c r="A1118" s="31" t="s">
        <v>2367</v>
      </c>
      <c r="B1118" s="32" t="s">
        <v>245</v>
      </c>
      <c r="C1118" s="33" t="s">
        <v>5433</v>
      </c>
      <c r="D1118" s="33" t="s">
        <v>5502</v>
      </c>
      <c r="E1118" s="34" t="s">
        <v>3162</v>
      </c>
      <c r="F1118" s="32" t="s">
        <v>5503</v>
      </c>
      <c r="G1118" s="33" t="s">
        <v>5504</v>
      </c>
      <c r="H1118" s="32" t="s">
        <v>2475</v>
      </c>
      <c r="I1118" s="32" t="s">
        <v>2415</v>
      </c>
      <c r="J1118" s="33" t="s">
        <v>2373</v>
      </c>
      <c r="K1118" s="32">
        <v>17</v>
      </c>
      <c r="L1118" s="36" t="s">
        <v>5505</v>
      </c>
    </row>
    <row r="1119" spans="1:12" ht="15.75" hidden="1" thickBot="1" x14ac:dyDescent="0.3">
      <c r="A1119" s="31" t="s">
        <v>2367</v>
      </c>
      <c r="B1119" s="32" t="s">
        <v>245</v>
      </c>
      <c r="C1119" s="33" t="s">
        <v>5433</v>
      </c>
      <c r="D1119" s="33" t="s">
        <v>5448</v>
      </c>
      <c r="E1119" s="34" t="s">
        <v>5449</v>
      </c>
      <c r="F1119" s="32" t="s">
        <v>5450</v>
      </c>
      <c r="G1119" s="33" t="s">
        <v>5506</v>
      </c>
      <c r="H1119" s="32" t="s">
        <v>2475</v>
      </c>
      <c r="I1119" s="32" t="s">
        <v>2415</v>
      </c>
      <c r="J1119" s="33" t="s">
        <v>2365</v>
      </c>
      <c r="K1119" s="32">
        <v>18</v>
      </c>
      <c r="L1119" s="36" t="s">
        <v>3557</v>
      </c>
    </row>
    <row r="1120" spans="1:12" ht="15.75" hidden="1" thickBot="1" x14ac:dyDescent="0.3">
      <c r="A1120" s="31" t="s">
        <v>2367</v>
      </c>
      <c r="B1120" s="32" t="s">
        <v>245</v>
      </c>
      <c r="C1120" s="33" t="s">
        <v>5433</v>
      </c>
      <c r="D1120" s="33" t="s">
        <v>5507</v>
      </c>
      <c r="E1120" s="34" t="s">
        <v>5508</v>
      </c>
      <c r="F1120" s="32" t="s">
        <v>5509</v>
      </c>
      <c r="G1120" s="33" t="s">
        <v>5510</v>
      </c>
      <c r="H1120" s="32" t="s">
        <v>2475</v>
      </c>
      <c r="I1120" s="32" t="s">
        <v>2415</v>
      </c>
      <c r="J1120" s="33" t="s">
        <v>2365</v>
      </c>
      <c r="K1120" s="32">
        <v>23</v>
      </c>
      <c r="L1120" s="36" t="s">
        <v>5447</v>
      </c>
    </row>
    <row r="1121" spans="1:12" ht="26.25" hidden="1" thickBot="1" x14ac:dyDescent="0.3">
      <c r="A1121" s="31" t="s">
        <v>2367</v>
      </c>
      <c r="B1121" s="32" t="s">
        <v>245</v>
      </c>
      <c r="C1121" s="33" t="s">
        <v>5433</v>
      </c>
      <c r="D1121" s="33" t="s">
        <v>5511</v>
      </c>
      <c r="E1121" s="34" t="s">
        <v>5512</v>
      </c>
      <c r="F1121" s="32" t="s">
        <v>5513</v>
      </c>
      <c r="G1121" s="33" t="s">
        <v>5514</v>
      </c>
      <c r="H1121" s="32" t="s">
        <v>2475</v>
      </c>
      <c r="I1121" s="32" t="s">
        <v>2415</v>
      </c>
      <c r="J1121" s="33" t="s">
        <v>2365</v>
      </c>
      <c r="K1121" s="32">
        <v>22</v>
      </c>
      <c r="L1121" s="36" t="s">
        <v>5447</v>
      </c>
    </row>
    <row r="1122" spans="1:12" ht="26.25" hidden="1" thickBot="1" x14ac:dyDescent="0.3">
      <c r="A1122" s="31" t="s">
        <v>2367</v>
      </c>
      <c r="B1122" s="32" t="s">
        <v>245</v>
      </c>
      <c r="C1122" s="33" t="s">
        <v>5433</v>
      </c>
      <c r="D1122" s="33" t="s">
        <v>5484</v>
      </c>
      <c r="E1122" s="34" t="s">
        <v>2177</v>
      </c>
      <c r="F1122" s="32" t="s">
        <v>5485</v>
      </c>
      <c r="G1122" s="33" t="s">
        <v>5515</v>
      </c>
      <c r="H1122" s="32" t="s">
        <v>2475</v>
      </c>
      <c r="I1122" s="32" t="s">
        <v>2415</v>
      </c>
      <c r="J1122" s="33" t="s">
        <v>2365</v>
      </c>
      <c r="K1122" s="32">
        <v>23</v>
      </c>
      <c r="L1122" s="35"/>
    </row>
    <row r="1123" spans="1:12" ht="15.75" hidden="1" thickBot="1" x14ac:dyDescent="0.3">
      <c r="A1123" s="31" t="s">
        <v>2367</v>
      </c>
      <c r="B1123" s="32" t="s">
        <v>245</v>
      </c>
      <c r="C1123" s="33" t="s">
        <v>5433</v>
      </c>
      <c r="D1123" s="33" t="s">
        <v>5452</v>
      </c>
      <c r="E1123" s="34" t="s">
        <v>5453</v>
      </c>
      <c r="F1123" s="32" t="s">
        <v>5454</v>
      </c>
      <c r="G1123" s="33" t="s">
        <v>5516</v>
      </c>
      <c r="H1123" s="32" t="s">
        <v>2475</v>
      </c>
      <c r="I1123" s="32" t="s">
        <v>2415</v>
      </c>
      <c r="J1123" s="33" t="s">
        <v>2365</v>
      </c>
      <c r="K1123" s="32">
        <v>23</v>
      </c>
      <c r="L1123" s="36" t="s">
        <v>5456</v>
      </c>
    </row>
    <row r="1124" spans="1:12" ht="15.75" hidden="1" thickBot="1" x14ac:dyDescent="0.3">
      <c r="A1124" s="31" t="s">
        <v>2367</v>
      </c>
      <c r="B1124" s="32" t="s">
        <v>245</v>
      </c>
      <c r="C1124" s="33" t="s">
        <v>5433</v>
      </c>
      <c r="D1124" s="33" t="s">
        <v>5517</v>
      </c>
      <c r="E1124" s="34" t="s">
        <v>5518</v>
      </c>
      <c r="F1124" s="32" t="s">
        <v>5519</v>
      </c>
      <c r="G1124" s="33" t="s">
        <v>5520</v>
      </c>
      <c r="H1124" s="32" t="s">
        <v>2475</v>
      </c>
      <c r="I1124" s="32" t="s">
        <v>2415</v>
      </c>
      <c r="J1124" s="33" t="s">
        <v>2365</v>
      </c>
      <c r="K1124" s="32">
        <v>20</v>
      </c>
      <c r="L1124" s="36" t="s">
        <v>5456</v>
      </c>
    </row>
    <row r="1125" spans="1:12" ht="26.25" hidden="1" thickBot="1" x14ac:dyDescent="0.3">
      <c r="A1125" s="31" t="s">
        <v>2367</v>
      </c>
      <c r="B1125" s="32" t="s">
        <v>245</v>
      </c>
      <c r="C1125" s="33" t="s">
        <v>5433</v>
      </c>
      <c r="D1125" s="33" t="s">
        <v>5521</v>
      </c>
      <c r="E1125" s="34" t="s">
        <v>5522</v>
      </c>
      <c r="F1125" s="32" t="s">
        <v>5523</v>
      </c>
      <c r="G1125" s="33" t="s">
        <v>5524</v>
      </c>
      <c r="H1125" s="32" t="s">
        <v>2475</v>
      </c>
      <c r="I1125" s="32" t="s">
        <v>2415</v>
      </c>
      <c r="J1125" s="33" t="s">
        <v>2365</v>
      </c>
      <c r="K1125" s="32">
        <v>15</v>
      </c>
      <c r="L1125" s="36" t="s">
        <v>3557</v>
      </c>
    </row>
    <row r="1126" spans="1:12" ht="15.75" hidden="1" thickBot="1" x14ac:dyDescent="0.3">
      <c r="A1126" s="31" t="s">
        <v>2367</v>
      </c>
      <c r="B1126" s="32" t="s">
        <v>245</v>
      </c>
      <c r="C1126" s="33" t="s">
        <v>5433</v>
      </c>
      <c r="D1126" s="33" t="s">
        <v>5525</v>
      </c>
      <c r="E1126" s="34" t="s">
        <v>5526</v>
      </c>
      <c r="F1126" s="32" t="s">
        <v>5527</v>
      </c>
      <c r="G1126" s="33" t="s">
        <v>5528</v>
      </c>
      <c r="H1126" s="32" t="s">
        <v>2475</v>
      </c>
      <c r="I1126" s="32" t="s">
        <v>2415</v>
      </c>
      <c r="J1126" s="33" t="s">
        <v>2365</v>
      </c>
      <c r="K1126" s="32">
        <v>19</v>
      </c>
      <c r="L1126" s="36" t="s">
        <v>5483</v>
      </c>
    </row>
    <row r="1127" spans="1:12" ht="26.25" hidden="1" thickBot="1" x14ac:dyDescent="0.3">
      <c r="A1127" s="31" t="s">
        <v>2367</v>
      </c>
      <c r="B1127" s="32" t="s">
        <v>245</v>
      </c>
      <c r="C1127" s="33" t="s">
        <v>5433</v>
      </c>
      <c r="D1127" s="33" t="s">
        <v>5484</v>
      </c>
      <c r="E1127" s="34" t="s">
        <v>2177</v>
      </c>
      <c r="F1127" s="32" t="s">
        <v>5485</v>
      </c>
      <c r="G1127" s="33" t="s">
        <v>5529</v>
      </c>
      <c r="H1127" s="32" t="s">
        <v>2475</v>
      </c>
      <c r="I1127" s="32" t="s">
        <v>2415</v>
      </c>
      <c r="J1127" s="33" t="s">
        <v>2368</v>
      </c>
      <c r="K1127" s="32">
        <v>29</v>
      </c>
      <c r="L1127" s="36" t="s">
        <v>5447</v>
      </c>
    </row>
    <row r="1128" spans="1:12" ht="26.25" hidden="1" thickBot="1" x14ac:dyDescent="0.3">
      <c r="A1128" s="31" t="s">
        <v>2367</v>
      </c>
      <c r="B1128" s="32" t="s">
        <v>245</v>
      </c>
      <c r="C1128" s="33" t="s">
        <v>5433</v>
      </c>
      <c r="D1128" s="33" t="s">
        <v>5530</v>
      </c>
      <c r="E1128" s="34" t="s">
        <v>5531</v>
      </c>
      <c r="F1128" s="32" t="s">
        <v>5532</v>
      </c>
      <c r="G1128" s="33" t="s">
        <v>5533</v>
      </c>
      <c r="H1128" s="32" t="s">
        <v>2475</v>
      </c>
      <c r="I1128" s="32" t="s">
        <v>2415</v>
      </c>
      <c r="J1128" s="33" t="s">
        <v>2368</v>
      </c>
      <c r="K1128" s="32">
        <v>18</v>
      </c>
      <c r="L1128" s="36" t="s">
        <v>5447</v>
      </c>
    </row>
    <row r="1129" spans="1:12" ht="15.75" hidden="1" thickBot="1" x14ac:dyDescent="0.3">
      <c r="A1129" s="31" t="s">
        <v>2367</v>
      </c>
      <c r="B1129" s="32" t="s">
        <v>245</v>
      </c>
      <c r="C1129" s="33" t="s">
        <v>5433</v>
      </c>
      <c r="D1129" s="33" t="s">
        <v>5479</v>
      </c>
      <c r="E1129" s="34" t="s">
        <v>5480</v>
      </c>
      <c r="F1129" s="32" t="s">
        <v>5481</v>
      </c>
      <c r="G1129" s="33" t="s">
        <v>5534</v>
      </c>
      <c r="H1129" s="32" t="s">
        <v>2475</v>
      </c>
      <c r="I1129" s="32" t="s">
        <v>2415</v>
      </c>
      <c r="J1129" s="33" t="s">
        <v>2368</v>
      </c>
      <c r="K1129" s="32">
        <v>16</v>
      </c>
      <c r="L1129" s="36" t="s">
        <v>5535</v>
      </c>
    </row>
    <row r="1130" spans="1:12" ht="15.75" hidden="1" thickBot="1" x14ac:dyDescent="0.3">
      <c r="A1130" s="31" t="s">
        <v>2367</v>
      </c>
      <c r="B1130" s="32" t="s">
        <v>245</v>
      </c>
      <c r="C1130" s="33" t="s">
        <v>5433</v>
      </c>
      <c r="D1130" s="33" t="s">
        <v>5536</v>
      </c>
      <c r="E1130" s="34" t="s">
        <v>5537</v>
      </c>
      <c r="F1130" s="32" t="s">
        <v>5538</v>
      </c>
      <c r="G1130" s="33" t="s">
        <v>5539</v>
      </c>
      <c r="H1130" s="32" t="s">
        <v>2475</v>
      </c>
      <c r="I1130" s="32" t="s">
        <v>2415</v>
      </c>
      <c r="J1130" s="33" t="s">
        <v>2368</v>
      </c>
      <c r="K1130" s="32">
        <v>18</v>
      </c>
      <c r="L1130" s="36" t="s">
        <v>5447</v>
      </c>
    </row>
    <row r="1131" spans="1:12" ht="26.25" hidden="1" thickBot="1" x14ac:dyDescent="0.3">
      <c r="A1131" s="31" t="s">
        <v>2367</v>
      </c>
      <c r="B1131" s="32" t="s">
        <v>245</v>
      </c>
      <c r="C1131" s="33" t="s">
        <v>5433</v>
      </c>
      <c r="D1131" s="33" t="s">
        <v>5484</v>
      </c>
      <c r="E1131" s="34" t="s">
        <v>2177</v>
      </c>
      <c r="F1131" s="32" t="s">
        <v>5485</v>
      </c>
      <c r="G1131" s="33" t="s">
        <v>5540</v>
      </c>
      <c r="H1131" s="32" t="s">
        <v>2475</v>
      </c>
      <c r="I1131" s="32" t="s">
        <v>2415</v>
      </c>
      <c r="J1131" s="33" t="s">
        <v>2368</v>
      </c>
      <c r="K1131" s="32">
        <v>24</v>
      </c>
      <c r="L1131" s="36" t="s">
        <v>5447</v>
      </c>
    </row>
    <row r="1132" spans="1:12" ht="15.75" hidden="1" thickBot="1" x14ac:dyDescent="0.3">
      <c r="A1132" s="31" t="s">
        <v>2367</v>
      </c>
      <c r="B1132" s="32" t="s">
        <v>245</v>
      </c>
      <c r="C1132" s="33" t="s">
        <v>5433</v>
      </c>
      <c r="D1132" s="33" t="s">
        <v>5448</v>
      </c>
      <c r="E1132" s="34" t="s">
        <v>5449</v>
      </c>
      <c r="F1132" s="32" t="s">
        <v>5450</v>
      </c>
      <c r="G1132" s="33" t="s">
        <v>5541</v>
      </c>
      <c r="H1132" s="32" t="s">
        <v>2475</v>
      </c>
      <c r="I1132" s="32" t="s">
        <v>2415</v>
      </c>
      <c r="J1132" s="33" t="s">
        <v>2368</v>
      </c>
      <c r="K1132" s="32">
        <v>22</v>
      </c>
      <c r="L1132" s="36" t="s">
        <v>3557</v>
      </c>
    </row>
    <row r="1133" spans="1:12" ht="26.25" hidden="1" thickBot="1" x14ac:dyDescent="0.3">
      <c r="A1133" s="31" t="s">
        <v>2367</v>
      </c>
      <c r="B1133" s="32" t="s">
        <v>245</v>
      </c>
      <c r="C1133" s="33" t="s">
        <v>5433</v>
      </c>
      <c r="D1133" s="33" t="s">
        <v>5542</v>
      </c>
      <c r="E1133" s="34" t="s">
        <v>5543</v>
      </c>
      <c r="F1133" s="32" t="s">
        <v>5544</v>
      </c>
      <c r="G1133" s="33" t="s">
        <v>5545</v>
      </c>
      <c r="H1133" s="32" t="s">
        <v>2475</v>
      </c>
      <c r="I1133" s="32" t="s">
        <v>2415</v>
      </c>
      <c r="J1133" s="33" t="s">
        <v>2368</v>
      </c>
      <c r="K1133" s="32">
        <v>21</v>
      </c>
      <c r="L1133" s="36" t="s">
        <v>5447</v>
      </c>
    </row>
    <row r="1134" spans="1:12" ht="26.25" hidden="1" thickBot="1" x14ac:dyDescent="0.3">
      <c r="A1134" s="31" t="s">
        <v>2367</v>
      </c>
      <c r="B1134" s="32" t="s">
        <v>245</v>
      </c>
      <c r="C1134" s="33" t="s">
        <v>5433</v>
      </c>
      <c r="D1134" s="33" t="s">
        <v>5546</v>
      </c>
      <c r="E1134" s="34" t="s">
        <v>5547</v>
      </c>
      <c r="F1134" s="32" t="s">
        <v>5548</v>
      </c>
      <c r="G1134" s="33" t="s">
        <v>5549</v>
      </c>
      <c r="H1134" s="32" t="s">
        <v>2475</v>
      </c>
      <c r="I1134" s="32" t="s">
        <v>2415</v>
      </c>
      <c r="J1134" s="33" t="s">
        <v>2368</v>
      </c>
      <c r="K1134" s="32">
        <v>30</v>
      </c>
      <c r="L1134" s="36" t="s">
        <v>5447</v>
      </c>
    </row>
    <row r="1135" spans="1:12" ht="26.25" hidden="1" thickBot="1" x14ac:dyDescent="0.3">
      <c r="A1135" s="31" t="s">
        <v>2367</v>
      </c>
      <c r="B1135" s="32" t="s">
        <v>245</v>
      </c>
      <c r="C1135" s="33" t="s">
        <v>5433</v>
      </c>
      <c r="D1135" s="33" t="s">
        <v>5550</v>
      </c>
      <c r="E1135" s="34" t="s">
        <v>5551</v>
      </c>
      <c r="F1135" s="32" t="s">
        <v>5552</v>
      </c>
      <c r="G1135" s="33" t="s">
        <v>5553</v>
      </c>
      <c r="H1135" s="32" t="s">
        <v>2475</v>
      </c>
      <c r="I1135" s="32" t="s">
        <v>2415</v>
      </c>
      <c r="J1135" s="33" t="s">
        <v>2368</v>
      </c>
      <c r="K1135" s="32">
        <v>36</v>
      </c>
      <c r="L1135" s="36" t="s">
        <v>5447</v>
      </c>
    </row>
    <row r="1136" spans="1:12" ht="26.25" hidden="1" thickBot="1" x14ac:dyDescent="0.3">
      <c r="A1136" s="31" t="s">
        <v>2367</v>
      </c>
      <c r="B1136" s="32" t="s">
        <v>245</v>
      </c>
      <c r="C1136" s="33" t="s">
        <v>5433</v>
      </c>
      <c r="D1136" s="33" t="s">
        <v>5554</v>
      </c>
      <c r="E1136" s="34" t="s">
        <v>5555</v>
      </c>
      <c r="F1136" s="32" t="s">
        <v>5556</v>
      </c>
      <c r="G1136" s="33" t="s">
        <v>5557</v>
      </c>
      <c r="H1136" s="32" t="s">
        <v>2475</v>
      </c>
      <c r="I1136" s="32" t="s">
        <v>2415</v>
      </c>
      <c r="J1136" s="33" t="s">
        <v>2368</v>
      </c>
      <c r="K1136" s="32">
        <v>24</v>
      </c>
      <c r="L1136" s="36" t="s">
        <v>5447</v>
      </c>
    </row>
    <row r="1137" spans="1:12" ht="26.25" hidden="1" thickBot="1" x14ac:dyDescent="0.3">
      <c r="A1137" s="31" t="s">
        <v>2367</v>
      </c>
      <c r="B1137" s="32" t="s">
        <v>245</v>
      </c>
      <c r="C1137" s="33" t="s">
        <v>5433</v>
      </c>
      <c r="D1137" s="33" t="s">
        <v>5558</v>
      </c>
      <c r="E1137" s="34" t="s">
        <v>5559</v>
      </c>
      <c r="F1137" s="32" t="s">
        <v>5560</v>
      </c>
      <c r="G1137" s="33" t="s">
        <v>5561</v>
      </c>
      <c r="H1137" s="32" t="s">
        <v>2475</v>
      </c>
      <c r="I1137" s="32" t="s">
        <v>2415</v>
      </c>
      <c r="J1137" s="33" t="s">
        <v>2368</v>
      </c>
      <c r="K1137" s="32">
        <v>22</v>
      </c>
      <c r="L1137" s="36" t="s">
        <v>5447</v>
      </c>
    </row>
    <row r="1138" spans="1:12" ht="15.75" hidden="1" thickBot="1" x14ac:dyDescent="0.3">
      <c r="A1138" s="31" t="s">
        <v>2367</v>
      </c>
      <c r="B1138" s="32" t="s">
        <v>245</v>
      </c>
      <c r="C1138" s="33" t="s">
        <v>5433</v>
      </c>
      <c r="D1138" s="33" t="s">
        <v>5562</v>
      </c>
      <c r="E1138" s="34" t="s">
        <v>2181</v>
      </c>
      <c r="F1138" s="32" t="s">
        <v>5563</v>
      </c>
      <c r="G1138" s="33" t="s">
        <v>5564</v>
      </c>
      <c r="H1138" s="32" t="s">
        <v>2475</v>
      </c>
      <c r="I1138" s="32" t="s">
        <v>2415</v>
      </c>
      <c r="J1138" s="33" t="s">
        <v>2367</v>
      </c>
      <c r="K1138" s="32">
        <v>15</v>
      </c>
      <c r="L1138" s="36" t="s">
        <v>3557</v>
      </c>
    </row>
    <row r="1139" spans="1:12" ht="15.75" hidden="1" thickBot="1" x14ac:dyDescent="0.3">
      <c r="A1139" s="31" t="s">
        <v>2367</v>
      </c>
      <c r="B1139" s="32" t="s">
        <v>245</v>
      </c>
      <c r="C1139" s="33" t="s">
        <v>5433</v>
      </c>
      <c r="D1139" s="33" t="s">
        <v>5562</v>
      </c>
      <c r="E1139" s="34" t="s">
        <v>2181</v>
      </c>
      <c r="F1139" s="32" t="s">
        <v>5563</v>
      </c>
      <c r="G1139" s="33" t="s">
        <v>5565</v>
      </c>
      <c r="H1139" s="32" t="s">
        <v>2475</v>
      </c>
      <c r="I1139" s="32" t="s">
        <v>2415</v>
      </c>
      <c r="J1139" s="33" t="s">
        <v>2367</v>
      </c>
      <c r="K1139" s="32">
        <v>20</v>
      </c>
      <c r="L1139" s="36" t="s">
        <v>3557</v>
      </c>
    </row>
    <row r="1140" spans="1:12" ht="26.25" hidden="1" thickBot="1" x14ac:dyDescent="0.3">
      <c r="A1140" s="31" t="s">
        <v>2367</v>
      </c>
      <c r="B1140" s="32" t="s">
        <v>245</v>
      </c>
      <c r="C1140" s="33" t="s">
        <v>5433</v>
      </c>
      <c r="D1140" s="33" t="s">
        <v>5542</v>
      </c>
      <c r="E1140" s="34" t="s">
        <v>5543</v>
      </c>
      <c r="F1140" s="32" t="s">
        <v>5544</v>
      </c>
      <c r="G1140" s="33" t="s">
        <v>5566</v>
      </c>
      <c r="H1140" s="32" t="s">
        <v>2475</v>
      </c>
      <c r="I1140" s="32" t="s">
        <v>2415</v>
      </c>
      <c r="J1140" s="33" t="s">
        <v>2373</v>
      </c>
      <c r="K1140" s="32">
        <v>18</v>
      </c>
      <c r="L1140" s="36" t="s">
        <v>5447</v>
      </c>
    </row>
    <row r="1141" spans="1:12" ht="15.75" hidden="1" thickBot="1" x14ac:dyDescent="0.3">
      <c r="A1141" s="31" t="s">
        <v>2367</v>
      </c>
      <c r="B1141" s="32" t="s">
        <v>245</v>
      </c>
      <c r="C1141" s="33" t="s">
        <v>5433</v>
      </c>
      <c r="D1141" s="33" t="s">
        <v>5567</v>
      </c>
      <c r="E1141" s="34" t="s">
        <v>5568</v>
      </c>
      <c r="F1141" s="32" t="s">
        <v>5569</v>
      </c>
      <c r="G1141" s="33" t="s">
        <v>5570</v>
      </c>
      <c r="H1141" s="32" t="s">
        <v>2475</v>
      </c>
      <c r="I1141" s="32" t="s">
        <v>2415</v>
      </c>
      <c r="J1141" s="33" t="s">
        <v>2367</v>
      </c>
      <c r="K1141" s="32">
        <v>18</v>
      </c>
      <c r="L1141" s="36" t="s">
        <v>5447</v>
      </c>
    </row>
    <row r="1142" spans="1:12" ht="15.75" hidden="1" thickBot="1" x14ac:dyDescent="0.3">
      <c r="A1142" s="31" t="s">
        <v>2367</v>
      </c>
      <c r="B1142" s="32" t="s">
        <v>245</v>
      </c>
      <c r="C1142" s="33" t="s">
        <v>5433</v>
      </c>
      <c r="D1142" s="33" t="s">
        <v>5525</v>
      </c>
      <c r="E1142" s="34" t="s">
        <v>5526</v>
      </c>
      <c r="F1142" s="32" t="s">
        <v>5527</v>
      </c>
      <c r="G1142" s="33" t="s">
        <v>5571</v>
      </c>
      <c r="H1142" s="32" t="s">
        <v>2475</v>
      </c>
      <c r="I1142" s="32" t="s">
        <v>2415</v>
      </c>
      <c r="J1142" s="33" t="s">
        <v>2367</v>
      </c>
      <c r="K1142" s="32">
        <v>17</v>
      </c>
      <c r="L1142" s="35"/>
    </row>
    <row r="1143" spans="1:12" ht="26.25" hidden="1" thickBot="1" x14ac:dyDescent="0.3">
      <c r="A1143" s="31" t="s">
        <v>2367</v>
      </c>
      <c r="B1143" s="32" t="s">
        <v>245</v>
      </c>
      <c r="C1143" s="33" t="s">
        <v>5433</v>
      </c>
      <c r="D1143" s="33" t="s">
        <v>5572</v>
      </c>
      <c r="E1143" s="34" t="s">
        <v>2182</v>
      </c>
      <c r="F1143" s="32" t="s">
        <v>5573</v>
      </c>
      <c r="G1143" s="33" t="s">
        <v>5574</v>
      </c>
      <c r="H1143" s="32" t="s">
        <v>2475</v>
      </c>
      <c r="I1143" s="32" t="s">
        <v>2415</v>
      </c>
      <c r="J1143" s="33" t="s">
        <v>2367</v>
      </c>
      <c r="K1143" s="32">
        <v>28</v>
      </c>
      <c r="L1143" s="36" t="s">
        <v>5447</v>
      </c>
    </row>
    <row r="1144" spans="1:12" ht="15.75" hidden="1" thickBot="1" x14ac:dyDescent="0.3">
      <c r="A1144" s="31" t="s">
        <v>2367</v>
      </c>
      <c r="B1144" s="32" t="s">
        <v>245</v>
      </c>
      <c r="C1144" s="33" t="s">
        <v>5433</v>
      </c>
      <c r="D1144" s="33" t="s">
        <v>5575</v>
      </c>
      <c r="E1144" s="34" t="s">
        <v>5576</v>
      </c>
      <c r="F1144" s="32" t="s">
        <v>5577</v>
      </c>
      <c r="G1144" s="33" t="s">
        <v>5578</v>
      </c>
      <c r="H1144" s="32" t="s">
        <v>2475</v>
      </c>
      <c r="I1144" s="32" t="s">
        <v>2415</v>
      </c>
      <c r="J1144" s="33" t="s">
        <v>2367</v>
      </c>
      <c r="K1144" s="32">
        <v>22</v>
      </c>
      <c r="L1144" s="36" t="s">
        <v>5447</v>
      </c>
    </row>
    <row r="1145" spans="1:12" ht="15.75" hidden="1" thickBot="1" x14ac:dyDescent="0.3">
      <c r="A1145" s="31" t="s">
        <v>2367</v>
      </c>
      <c r="B1145" s="32" t="s">
        <v>245</v>
      </c>
      <c r="C1145" s="33" t="s">
        <v>5433</v>
      </c>
      <c r="D1145" s="33" t="s">
        <v>5579</v>
      </c>
      <c r="E1145" s="34" t="s">
        <v>5580</v>
      </c>
      <c r="F1145" s="32" t="s">
        <v>5581</v>
      </c>
      <c r="G1145" s="33" t="s">
        <v>5582</v>
      </c>
      <c r="H1145" s="32" t="s">
        <v>2475</v>
      </c>
      <c r="I1145" s="32" t="s">
        <v>2415</v>
      </c>
      <c r="J1145" s="33" t="s">
        <v>2367</v>
      </c>
      <c r="K1145" s="32">
        <v>23</v>
      </c>
      <c r="L1145" s="36" t="s">
        <v>5447</v>
      </c>
    </row>
    <row r="1146" spans="1:12" ht="15.75" hidden="1" thickBot="1" x14ac:dyDescent="0.3">
      <c r="A1146" s="31" t="s">
        <v>2367</v>
      </c>
      <c r="B1146" s="32" t="s">
        <v>245</v>
      </c>
      <c r="C1146" s="33" t="s">
        <v>5433</v>
      </c>
      <c r="D1146" s="33" t="s">
        <v>5583</v>
      </c>
      <c r="E1146" s="34" t="s">
        <v>5584</v>
      </c>
      <c r="F1146" s="32" t="s">
        <v>5585</v>
      </c>
      <c r="G1146" s="33" t="s">
        <v>5586</v>
      </c>
      <c r="H1146" s="32" t="s">
        <v>2475</v>
      </c>
      <c r="I1146" s="32" t="s">
        <v>2415</v>
      </c>
      <c r="J1146" s="33" t="s">
        <v>2368</v>
      </c>
      <c r="K1146" s="32">
        <v>28</v>
      </c>
      <c r="L1146" s="36" t="s">
        <v>5447</v>
      </c>
    </row>
    <row r="1147" spans="1:12" ht="15.75" hidden="1" thickBot="1" x14ac:dyDescent="0.3">
      <c r="A1147" s="31" t="s">
        <v>2367</v>
      </c>
      <c r="B1147" s="32" t="s">
        <v>245</v>
      </c>
      <c r="C1147" s="33" t="s">
        <v>5433</v>
      </c>
      <c r="D1147" s="33" t="s">
        <v>5525</v>
      </c>
      <c r="E1147" s="34" t="s">
        <v>5526</v>
      </c>
      <c r="F1147" s="32" t="s">
        <v>5527</v>
      </c>
      <c r="G1147" s="33" t="s">
        <v>5587</v>
      </c>
      <c r="H1147" s="32" t="s">
        <v>2475</v>
      </c>
      <c r="I1147" s="32" t="s">
        <v>2415</v>
      </c>
      <c r="J1147" s="33" t="s">
        <v>2370</v>
      </c>
      <c r="K1147" s="32">
        <v>14</v>
      </c>
      <c r="L1147" s="36" t="s">
        <v>5483</v>
      </c>
    </row>
    <row r="1148" spans="1:12" ht="15.75" hidden="1" thickBot="1" x14ac:dyDescent="0.3">
      <c r="A1148" s="31" t="s">
        <v>2367</v>
      </c>
      <c r="B1148" s="32" t="s">
        <v>245</v>
      </c>
      <c r="C1148" s="33" t="s">
        <v>5433</v>
      </c>
      <c r="D1148" s="33" t="s">
        <v>5588</v>
      </c>
      <c r="E1148" s="34" t="s">
        <v>2178</v>
      </c>
      <c r="F1148" s="32" t="s">
        <v>5589</v>
      </c>
      <c r="G1148" s="33" t="s">
        <v>5590</v>
      </c>
      <c r="H1148" s="32" t="s">
        <v>2475</v>
      </c>
      <c r="I1148" s="32" t="s">
        <v>2415</v>
      </c>
      <c r="J1148" s="33" t="s">
        <v>2370</v>
      </c>
      <c r="K1148" s="32">
        <v>17</v>
      </c>
      <c r="L1148" s="36" t="s">
        <v>5456</v>
      </c>
    </row>
    <row r="1149" spans="1:12" ht="15.75" hidden="1" thickBot="1" x14ac:dyDescent="0.3">
      <c r="A1149" s="31" t="s">
        <v>2367</v>
      </c>
      <c r="B1149" s="32" t="s">
        <v>245</v>
      </c>
      <c r="C1149" s="33" t="s">
        <v>5433</v>
      </c>
      <c r="D1149" s="33" t="s">
        <v>5591</v>
      </c>
      <c r="E1149" s="34" t="s">
        <v>5592</v>
      </c>
      <c r="F1149" s="32" t="s">
        <v>5593</v>
      </c>
      <c r="G1149" s="33" t="s">
        <v>5594</v>
      </c>
      <c r="H1149" s="32" t="s">
        <v>2475</v>
      </c>
      <c r="I1149" s="32" t="s">
        <v>2415</v>
      </c>
      <c r="J1149" s="33" t="s">
        <v>2370</v>
      </c>
      <c r="K1149" s="32">
        <v>14</v>
      </c>
      <c r="L1149" s="36" t="s">
        <v>5456</v>
      </c>
    </row>
    <row r="1150" spans="1:12" ht="15.75" hidden="1" thickBot="1" x14ac:dyDescent="0.3">
      <c r="A1150" s="31" t="s">
        <v>2367</v>
      </c>
      <c r="B1150" s="32" t="s">
        <v>245</v>
      </c>
      <c r="C1150" s="33" t="s">
        <v>5433</v>
      </c>
      <c r="D1150" s="33" t="s">
        <v>5595</v>
      </c>
      <c r="E1150" s="34" t="s">
        <v>5596</v>
      </c>
      <c r="F1150" s="32" t="s">
        <v>5597</v>
      </c>
      <c r="G1150" s="33" t="s">
        <v>5598</v>
      </c>
      <c r="H1150" s="32" t="s">
        <v>2475</v>
      </c>
      <c r="I1150" s="32" t="s">
        <v>2415</v>
      </c>
      <c r="J1150" s="33" t="s">
        <v>2367</v>
      </c>
      <c r="K1150" s="32">
        <v>18</v>
      </c>
      <c r="L1150" s="36" t="s">
        <v>5456</v>
      </c>
    </row>
    <row r="1151" spans="1:12" ht="15.75" hidden="1" thickBot="1" x14ac:dyDescent="0.3">
      <c r="A1151" s="31" t="s">
        <v>2367</v>
      </c>
      <c r="B1151" s="32" t="s">
        <v>245</v>
      </c>
      <c r="C1151" s="33" t="s">
        <v>5433</v>
      </c>
      <c r="D1151" s="33" t="s">
        <v>5599</v>
      </c>
      <c r="E1151" s="34" t="s">
        <v>5600</v>
      </c>
      <c r="F1151" s="32" t="s">
        <v>5601</v>
      </c>
      <c r="G1151" s="33" t="s">
        <v>5602</v>
      </c>
      <c r="H1151" s="32" t="s">
        <v>2475</v>
      </c>
      <c r="I1151" s="32" t="s">
        <v>2415</v>
      </c>
      <c r="J1151" s="33" t="s">
        <v>2375</v>
      </c>
      <c r="K1151" s="32">
        <v>33</v>
      </c>
      <c r="L1151" s="36" t="s">
        <v>5447</v>
      </c>
    </row>
    <row r="1152" spans="1:12" ht="15.75" hidden="1" thickBot="1" x14ac:dyDescent="0.3">
      <c r="A1152" s="31" t="s">
        <v>2367</v>
      </c>
      <c r="B1152" s="32" t="s">
        <v>245</v>
      </c>
      <c r="C1152" s="33" t="s">
        <v>5433</v>
      </c>
      <c r="D1152" s="33" t="s">
        <v>5603</v>
      </c>
      <c r="E1152" s="34" t="s">
        <v>5604</v>
      </c>
      <c r="F1152" s="32" t="s">
        <v>5605</v>
      </c>
      <c r="G1152" s="33" t="s">
        <v>5606</v>
      </c>
      <c r="H1152" s="32" t="s">
        <v>2475</v>
      </c>
      <c r="I1152" s="32" t="s">
        <v>2415</v>
      </c>
      <c r="J1152" s="33" t="s">
        <v>2375</v>
      </c>
      <c r="K1152" s="32">
        <v>16</v>
      </c>
      <c r="L1152" s="36" t="s">
        <v>5447</v>
      </c>
    </row>
    <row r="1153" spans="1:12" ht="15.75" hidden="1" thickBot="1" x14ac:dyDescent="0.3">
      <c r="A1153" s="31" t="s">
        <v>2367</v>
      </c>
      <c r="B1153" s="32" t="s">
        <v>245</v>
      </c>
      <c r="C1153" s="33" t="s">
        <v>5433</v>
      </c>
      <c r="D1153" s="33" t="s">
        <v>5607</v>
      </c>
      <c r="E1153" s="34" t="s">
        <v>5608</v>
      </c>
      <c r="F1153" s="32" t="s">
        <v>5609</v>
      </c>
      <c r="G1153" s="33" t="s">
        <v>5610</v>
      </c>
      <c r="H1153" s="32" t="s">
        <v>2475</v>
      </c>
      <c r="I1153" s="32" t="s">
        <v>2415</v>
      </c>
      <c r="J1153" s="33" t="s">
        <v>2375</v>
      </c>
      <c r="K1153" s="32">
        <v>16</v>
      </c>
      <c r="L1153" s="36" t="s">
        <v>5447</v>
      </c>
    </row>
    <row r="1154" spans="1:12" ht="26.25" hidden="1" thickBot="1" x14ac:dyDescent="0.3">
      <c r="A1154" s="31" t="s">
        <v>2367</v>
      </c>
      <c r="B1154" s="32" t="s">
        <v>245</v>
      </c>
      <c r="C1154" s="33" t="s">
        <v>5433</v>
      </c>
      <c r="D1154" s="33" t="s">
        <v>5484</v>
      </c>
      <c r="E1154" s="34" t="s">
        <v>2177</v>
      </c>
      <c r="F1154" s="32" t="s">
        <v>5485</v>
      </c>
      <c r="G1154" s="33" t="s">
        <v>5611</v>
      </c>
      <c r="H1154" s="32" t="s">
        <v>2475</v>
      </c>
      <c r="I1154" s="32" t="s">
        <v>2415</v>
      </c>
      <c r="J1154" s="33" t="s">
        <v>2375</v>
      </c>
      <c r="K1154" s="32">
        <v>27</v>
      </c>
      <c r="L1154" s="36" t="s">
        <v>5447</v>
      </c>
    </row>
    <row r="1155" spans="1:12" ht="15.75" hidden="1" thickBot="1" x14ac:dyDescent="0.3">
      <c r="A1155" s="31" t="s">
        <v>2367</v>
      </c>
      <c r="B1155" s="32" t="s">
        <v>245</v>
      </c>
      <c r="C1155" s="33" t="s">
        <v>5433</v>
      </c>
      <c r="D1155" s="33" t="s">
        <v>5612</v>
      </c>
      <c r="E1155" s="34" t="s">
        <v>5613</v>
      </c>
      <c r="F1155" s="32" t="s">
        <v>5614</v>
      </c>
      <c r="G1155" s="33" t="s">
        <v>5615</v>
      </c>
      <c r="H1155" s="32" t="s">
        <v>2475</v>
      </c>
      <c r="I1155" s="32" t="s">
        <v>2415</v>
      </c>
      <c r="J1155" s="33" t="s">
        <v>2373</v>
      </c>
      <c r="K1155" s="32">
        <v>20</v>
      </c>
      <c r="L1155" s="36" t="s">
        <v>5447</v>
      </c>
    </row>
    <row r="1156" spans="1:12" ht="26.25" hidden="1" thickBot="1" x14ac:dyDescent="0.3">
      <c r="A1156" s="31" t="s">
        <v>2367</v>
      </c>
      <c r="B1156" s="32" t="s">
        <v>245</v>
      </c>
      <c r="C1156" s="33" t="s">
        <v>5433</v>
      </c>
      <c r="D1156" s="33" t="s">
        <v>5616</v>
      </c>
      <c r="E1156" s="34" t="s">
        <v>2185</v>
      </c>
      <c r="F1156" s="32" t="s">
        <v>5617</v>
      </c>
      <c r="G1156" s="33" t="s">
        <v>5618</v>
      </c>
      <c r="H1156" s="32" t="s">
        <v>2475</v>
      </c>
      <c r="I1156" s="32" t="s">
        <v>2415</v>
      </c>
      <c r="J1156" s="33" t="s">
        <v>2375</v>
      </c>
      <c r="K1156" s="32">
        <v>32</v>
      </c>
      <c r="L1156" s="36" t="s">
        <v>5447</v>
      </c>
    </row>
    <row r="1157" spans="1:12" ht="15.75" hidden="1" thickBot="1" x14ac:dyDescent="0.3">
      <c r="A1157" s="31" t="s">
        <v>2367</v>
      </c>
      <c r="B1157" s="32" t="s">
        <v>245</v>
      </c>
      <c r="C1157" s="33" t="s">
        <v>5433</v>
      </c>
      <c r="D1157" s="33" t="s">
        <v>5536</v>
      </c>
      <c r="E1157" s="34" t="s">
        <v>5537</v>
      </c>
      <c r="F1157" s="32" t="s">
        <v>5538</v>
      </c>
      <c r="G1157" s="33" t="s">
        <v>5619</v>
      </c>
      <c r="H1157" s="32" t="s">
        <v>2475</v>
      </c>
      <c r="I1157" s="32" t="s">
        <v>2415</v>
      </c>
      <c r="J1157" s="33" t="s">
        <v>2375</v>
      </c>
      <c r="K1157" s="32">
        <v>16</v>
      </c>
      <c r="L1157" s="36" t="s">
        <v>5447</v>
      </c>
    </row>
    <row r="1158" spans="1:12" ht="26.25" hidden="1" thickBot="1" x14ac:dyDescent="0.3">
      <c r="A1158" s="31" t="s">
        <v>2367</v>
      </c>
      <c r="B1158" s="32" t="s">
        <v>245</v>
      </c>
      <c r="C1158" s="33" t="s">
        <v>5433</v>
      </c>
      <c r="D1158" s="33" t="s">
        <v>5620</v>
      </c>
      <c r="E1158" s="34" t="s">
        <v>5621</v>
      </c>
      <c r="F1158" s="32" t="s">
        <v>5622</v>
      </c>
      <c r="G1158" s="33" t="s">
        <v>5623</v>
      </c>
      <c r="H1158" s="32" t="s">
        <v>2475</v>
      </c>
      <c r="I1158" s="32" t="s">
        <v>2415</v>
      </c>
      <c r="J1158" s="33" t="s">
        <v>2373</v>
      </c>
      <c r="K1158" s="32">
        <v>18</v>
      </c>
      <c r="L1158" s="36" t="s">
        <v>5447</v>
      </c>
    </row>
    <row r="1159" spans="1:12" ht="26.25" hidden="1" thickBot="1" x14ac:dyDescent="0.3">
      <c r="A1159" s="31" t="s">
        <v>2367</v>
      </c>
      <c r="B1159" s="32" t="s">
        <v>245</v>
      </c>
      <c r="C1159" s="33" t="s">
        <v>5433</v>
      </c>
      <c r="D1159" s="33" t="s">
        <v>5624</v>
      </c>
      <c r="E1159" s="34" t="s">
        <v>5625</v>
      </c>
      <c r="F1159" s="32" t="s">
        <v>5626</v>
      </c>
      <c r="G1159" s="33" t="s">
        <v>5627</v>
      </c>
      <c r="H1159" s="32" t="s">
        <v>2475</v>
      </c>
      <c r="I1159" s="32" t="s">
        <v>2415</v>
      </c>
      <c r="J1159" s="33" t="s">
        <v>2373</v>
      </c>
      <c r="K1159" s="32">
        <v>23</v>
      </c>
      <c r="L1159" s="36" t="s">
        <v>5447</v>
      </c>
    </row>
    <row r="1160" spans="1:12" ht="26.25" hidden="1" thickBot="1" x14ac:dyDescent="0.3">
      <c r="A1160" s="31" t="s">
        <v>2367</v>
      </c>
      <c r="B1160" s="32" t="s">
        <v>245</v>
      </c>
      <c r="C1160" s="33" t="s">
        <v>5433</v>
      </c>
      <c r="D1160" s="33" t="s">
        <v>5628</v>
      </c>
      <c r="E1160" s="34" t="s">
        <v>5629</v>
      </c>
      <c r="F1160" s="32" t="s">
        <v>5630</v>
      </c>
      <c r="G1160" s="33" t="s">
        <v>5631</v>
      </c>
      <c r="H1160" s="32" t="s">
        <v>2475</v>
      </c>
      <c r="I1160" s="32" t="s">
        <v>2415</v>
      </c>
      <c r="J1160" s="33" t="s">
        <v>2375</v>
      </c>
      <c r="K1160" s="32">
        <v>17</v>
      </c>
      <c r="L1160" s="36" t="s">
        <v>5447</v>
      </c>
    </row>
    <row r="1161" spans="1:12" ht="15.75" hidden="1" thickBot="1" x14ac:dyDescent="0.3">
      <c r="A1161" s="31" t="s">
        <v>2367</v>
      </c>
      <c r="B1161" s="32" t="s">
        <v>245</v>
      </c>
      <c r="C1161" s="33" t="s">
        <v>5433</v>
      </c>
      <c r="D1161" s="33" t="s">
        <v>5632</v>
      </c>
      <c r="E1161" s="34" t="s">
        <v>5633</v>
      </c>
      <c r="F1161" s="32" t="s">
        <v>5634</v>
      </c>
      <c r="G1161" s="33" t="s">
        <v>5635</v>
      </c>
      <c r="H1161" s="32" t="s">
        <v>2475</v>
      </c>
      <c r="I1161" s="32" t="s">
        <v>2415</v>
      </c>
      <c r="J1161" s="33" t="s">
        <v>2375</v>
      </c>
      <c r="K1161" s="32">
        <v>28</v>
      </c>
      <c r="L1161" s="36" t="s">
        <v>5447</v>
      </c>
    </row>
    <row r="1162" spans="1:12" ht="15.75" hidden="1" thickBot="1" x14ac:dyDescent="0.3">
      <c r="A1162" s="31" t="s">
        <v>2367</v>
      </c>
      <c r="B1162" s="32" t="s">
        <v>245</v>
      </c>
      <c r="C1162" s="33" t="s">
        <v>5433</v>
      </c>
      <c r="D1162" s="33" t="s">
        <v>5632</v>
      </c>
      <c r="E1162" s="34" t="s">
        <v>5633</v>
      </c>
      <c r="F1162" s="32" t="s">
        <v>5634</v>
      </c>
      <c r="G1162" s="33" t="s">
        <v>5636</v>
      </c>
      <c r="H1162" s="32" t="s">
        <v>2475</v>
      </c>
      <c r="I1162" s="32" t="s">
        <v>2415</v>
      </c>
      <c r="J1162" s="33" t="s">
        <v>2368</v>
      </c>
      <c r="K1162" s="32">
        <v>20</v>
      </c>
      <c r="L1162" s="36" t="s">
        <v>5447</v>
      </c>
    </row>
    <row r="1163" spans="1:12" ht="15.75" hidden="1" thickBot="1" x14ac:dyDescent="0.3">
      <c r="A1163" s="31" t="s">
        <v>2367</v>
      </c>
      <c r="B1163" s="32" t="s">
        <v>245</v>
      </c>
      <c r="C1163" s="33" t="s">
        <v>5433</v>
      </c>
      <c r="D1163" s="33" t="s">
        <v>5632</v>
      </c>
      <c r="E1163" s="34" t="s">
        <v>5633</v>
      </c>
      <c r="F1163" s="32" t="s">
        <v>5634</v>
      </c>
      <c r="G1163" s="33" t="s">
        <v>5637</v>
      </c>
      <c r="H1163" s="32" t="s">
        <v>2475</v>
      </c>
      <c r="I1163" s="32" t="s">
        <v>2415</v>
      </c>
      <c r="J1163" s="33" t="s">
        <v>2373</v>
      </c>
      <c r="K1163" s="32">
        <v>39</v>
      </c>
      <c r="L1163" s="36" t="s">
        <v>5447</v>
      </c>
    </row>
    <row r="1164" spans="1:12" ht="26.25" hidden="1" thickBot="1" x14ac:dyDescent="0.3">
      <c r="A1164" s="31" t="s">
        <v>2367</v>
      </c>
      <c r="B1164" s="32" t="s">
        <v>245</v>
      </c>
      <c r="C1164" s="33" t="s">
        <v>5433</v>
      </c>
      <c r="D1164" s="33" t="s">
        <v>5546</v>
      </c>
      <c r="E1164" s="34" t="s">
        <v>5547</v>
      </c>
      <c r="F1164" s="32" t="s">
        <v>5548</v>
      </c>
      <c r="G1164" s="33" t="s">
        <v>5638</v>
      </c>
      <c r="H1164" s="32" t="s">
        <v>2475</v>
      </c>
      <c r="I1164" s="32" t="s">
        <v>2415</v>
      </c>
      <c r="J1164" s="33" t="s">
        <v>2373</v>
      </c>
      <c r="K1164" s="32">
        <v>14</v>
      </c>
      <c r="L1164" s="36" t="s">
        <v>5447</v>
      </c>
    </row>
    <row r="1165" spans="1:12" ht="26.25" hidden="1" thickBot="1" x14ac:dyDescent="0.3">
      <c r="A1165" s="31" t="s">
        <v>2367</v>
      </c>
      <c r="B1165" s="32" t="s">
        <v>245</v>
      </c>
      <c r="C1165" s="33" t="s">
        <v>5433</v>
      </c>
      <c r="D1165" s="33" t="s">
        <v>5542</v>
      </c>
      <c r="E1165" s="34" t="s">
        <v>5543</v>
      </c>
      <c r="F1165" s="32" t="s">
        <v>5544</v>
      </c>
      <c r="G1165" s="33" t="s">
        <v>5639</v>
      </c>
      <c r="H1165" s="32" t="s">
        <v>2475</v>
      </c>
      <c r="I1165" s="32" t="s">
        <v>2415</v>
      </c>
      <c r="J1165" s="33" t="s">
        <v>2375</v>
      </c>
      <c r="K1165" s="32">
        <v>20</v>
      </c>
      <c r="L1165" s="36" t="s">
        <v>5447</v>
      </c>
    </row>
    <row r="1166" spans="1:12" ht="26.25" hidden="1" thickBot="1" x14ac:dyDescent="0.3">
      <c r="A1166" s="31" t="s">
        <v>2367</v>
      </c>
      <c r="B1166" s="32" t="s">
        <v>245</v>
      </c>
      <c r="C1166" s="33" t="s">
        <v>5433</v>
      </c>
      <c r="D1166" s="33" t="s">
        <v>5542</v>
      </c>
      <c r="E1166" s="34" t="s">
        <v>5543</v>
      </c>
      <c r="F1166" s="32" t="s">
        <v>5544</v>
      </c>
      <c r="G1166" s="33" t="s">
        <v>5640</v>
      </c>
      <c r="H1166" s="32" t="s">
        <v>2475</v>
      </c>
      <c r="I1166" s="32" t="s">
        <v>2415</v>
      </c>
      <c r="J1166" s="33" t="s">
        <v>2368</v>
      </c>
      <c r="K1166" s="32">
        <v>16</v>
      </c>
      <c r="L1166" s="36" t="s">
        <v>5447</v>
      </c>
    </row>
    <row r="1167" spans="1:12" ht="26.25" hidden="1" thickBot="1" x14ac:dyDescent="0.3">
      <c r="A1167" s="31" t="s">
        <v>2367</v>
      </c>
      <c r="B1167" s="32" t="s">
        <v>245</v>
      </c>
      <c r="C1167" s="33" t="s">
        <v>5433</v>
      </c>
      <c r="D1167" s="33" t="s">
        <v>5542</v>
      </c>
      <c r="E1167" s="34" t="s">
        <v>5543</v>
      </c>
      <c r="F1167" s="32" t="s">
        <v>5544</v>
      </c>
      <c r="G1167" s="33" t="s">
        <v>5641</v>
      </c>
      <c r="H1167" s="32" t="s">
        <v>2475</v>
      </c>
      <c r="I1167" s="32" t="s">
        <v>2415</v>
      </c>
      <c r="J1167" s="33" t="s">
        <v>2373</v>
      </c>
      <c r="K1167" s="32">
        <v>22</v>
      </c>
      <c r="L1167" s="36" t="s">
        <v>5447</v>
      </c>
    </row>
    <row r="1168" spans="1:12" ht="26.25" hidden="1" thickBot="1" x14ac:dyDescent="0.3">
      <c r="A1168" s="31" t="s">
        <v>2367</v>
      </c>
      <c r="B1168" s="32" t="s">
        <v>245</v>
      </c>
      <c r="C1168" s="33" t="s">
        <v>5433</v>
      </c>
      <c r="D1168" s="33" t="s">
        <v>5542</v>
      </c>
      <c r="E1168" s="34" t="s">
        <v>5543</v>
      </c>
      <c r="F1168" s="32" t="s">
        <v>5544</v>
      </c>
      <c r="G1168" s="33" t="s">
        <v>5642</v>
      </c>
      <c r="H1168" s="32" t="s">
        <v>2475</v>
      </c>
      <c r="I1168" s="32" t="s">
        <v>2415</v>
      </c>
      <c r="J1168" s="33" t="s">
        <v>2375</v>
      </c>
      <c r="K1168" s="32">
        <v>24</v>
      </c>
      <c r="L1168" s="36" t="s">
        <v>5447</v>
      </c>
    </row>
    <row r="1169" spans="1:12" ht="15.75" hidden="1" thickBot="1" x14ac:dyDescent="0.3">
      <c r="A1169" s="31" t="s">
        <v>2367</v>
      </c>
      <c r="B1169" s="32" t="s">
        <v>245</v>
      </c>
      <c r="C1169" s="33" t="s">
        <v>5433</v>
      </c>
      <c r="D1169" s="33" t="s">
        <v>5643</v>
      </c>
      <c r="E1169" s="34" t="s">
        <v>5644</v>
      </c>
      <c r="F1169" s="32" t="s">
        <v>5645</v>
      </c>
      <c r="G1169" s="33" t="s">
        <v>5646</v>
      </c>
      <c r="H1169" s="32" t="s">
        <v>2475</v>
      </c>
      <c r="I1169" s="32" t="s">
        <v>2415</v>
      </c>
      <c r="J1169" s="33" t="s">
        <v>2375</v>
      </c>
      <c r="K1169" s="32">
        <v>21</v>
      </c>
      <c r="L1169" s="36" t="s">
        <v>5447</v>
      </c>
    </row>
    <row r="1170" spans="1:12" ht="26.25" hidden="1" thickBot="1" x14ac:dyDescent="0.3">
      <c r="A1170" s="31" t="s">
        <v>2367</v>
      </c>
      <c r="B1170" s="32" t="s">
        <v>245</v>
      </c>
      <c r="C1170" s="33" t="s">
        <v>5433</v>
      </c>
      <c r="D1170" s="33" t="s">
        <v>5530</v>
      </c>
      <c r="E1170" s="34" t="s">
        <v>5531</v>
      </c>
      <c r="F1170" s="32" t="s">
        <v>5532</v>
      </c>
      <c r="G1170" s="33" t="s">
        <v>5647</v>
      </c>
      <c r="H1170" s="32" t="s">
        <v>2475</v>
      </c>
      <c r="I1170" s="32" t="s">
        <v>2415</v>
      </c>
      <c r="J1170" s="33" t="s">
        <v>2375</v>
      </c>
      <c r="K1170" s="32">
        <v>18</v>
      </c>
      <c r="L1170" s="36" t="s">
        <v>5447</v>
      </c>
    </row>
    <row r="1171" spans="1:12" ht="15.75" hidden="1" thickBot="1" x14ac:dyDescent="0.3">
      <c r="A1171" s="31" t="s">
        <v>2367</v>
      </c>
      <c r="B1171" s="32" t="s">
        <v>245</v>
      </c>
      <c r="C1171" s="33" t="s">
        <v>5433</v>
      </c>
      <c r="D1171" s="33" t="s">
        <v>5499</v>
      </c>
      <c r="E1171" s="34" t="s">
        <v>2186</v>
      </c>
      <c r="F1171" s="32" t="s">
        <v>5500</v>
      </c>
      <c r="G1171" s="33" t="s">
        <v>5648</v>
      </c>
      <c r="H1171" s="32" t="s">
        <v>2475</v>
      </c>
      <c r="I1171" s="32" t="s">
        <v>2415</v>
      </c>
      <c r="J1171" s="33" t="s">
        <v>2375</v>
      </c>
      <c r="K1171" s="32">
        <v>27</v>
      </c>
      <c r="L1171" s="36" t="s">
        <v>5447</v>
      </c>
    </row>
    <row r="1172" spans="1:12" ht="26.25" hidden="1" thickBot="1" x14ac:dyDescent="0.3">
      <c r="A1172" s="31" t="s">
        <v>2367</v>
      </c>
      <c r="B1172" s="32" t="s">
        <v>245</v>
      </c>
      <c r="C1172" s="33" t="s">
        <v>5433</v>
      </c>
      <c r="D1172" s="33" t="s">
        <v>5465</v>
      </c>
      <c r="E1172" s="34" t="s">
        <v>2190</v>
      </c>
      <c r="F1172" s="32" t="s">
        <v>5466</v>
      </c>
      <c r="G1172" s="33" t="s">
        <v>5649</v>
      </c>
      <c r="H1172" s="32" t="s">
        <v>2475</v>
      </c>
      <c r="I1172" s="32" t="s">
        <v>2415</v>
      </c>
      <c r="J1172" s="33" t="s">
        <v>2368</v>
      </c>
      <c r="K1172" s="32">
        <v>37</v>
      </c>
      <c r="L1172" s="36" t="s">
        <v>3557</v>
      </c>
    </row>
    <row r="1173" spans="1:12" ht="26.25" hidden="1" thickBot="1" x14ac:dyDescent="0.3">
      <c r="A1173" s="31" t="s">
        <v>2367</v>
      </c>
      <c r="B1173" s="32" t="s">
        <v>245</v>
      </c>
      <c r="C1173" s="33" t="s">
        <v>5433</v>
      </c>
      <c r="D1173" s="33" t="s">
        <v>5475</v>
      </c>
      <c r="E1173" s="34" t="s">
        <v>5476</v>
      </c>
      <c r="F1173" s="32" t="s">
        <v>5477</v>
      </c>
      <c r="G1173" s="33" t="s">
        <v>5650</v>
      </c>
      <c r="H1173" s="32" t="s">
        <v>2475</v>
      </c>
      <c r="I1173" s="32" t="s">
        <v>2415</v>
      </c>
      <c r="J1173" s="33" t="s">
        <v>2375</v>
      </c>
      <c r="K1173" s="32">
        <v>15</v>
      </c>
      <c r="L1173" s="36" t="s">
        <v>5651</v>
      </c>
    </row>
    <row r="1174" spans="1:12" ht="26.25" hidden="1" thickBot="1" x14ac:dyDescent="0.3">
      <c r="A1174" s="31" t="s">
        <v>2367</v>
      </c>
      <c r="B1174" s="32" t="s">
        <v>245</v>
      </c>
      <c r="C1174" s="33" t="s">
        <v>5433</v>
      </c>
      <c r="D1174" s="33" t="s">
        <v>5475</v>
      </c>
      <c r="E1174" s="34" t="s">
        <v>5476</v>
      </c>
      <c r="F1174" s="32" t="s">
        <v>5477</v>
      </c>
      <c r="G1174" s="33" t="s">
        <v>5652</v>
      </c>
      <c r="H1174" s="32" t="s">
        <v>2475</v>
      </c>
      <c r="I1174" s="32" t="s">
        <v>2415</v>
      </c>
      <c r="J1174" s="33" t="s">
        <v>2368</v>
      </c>
      <c r="K1174" s="32">
        <v>17</v>
      </c>
      <c r="L1174" s="36" t="s">
        <v>5651</v>
      </c>
    </row>
    <row r="1175" spans="1:12" ht="15.75" hidden="1" thickBot="1" x14ac:dyDescent="0.3">
      <c r="A1175" s="31" t="s">
        <v>2367</v>
      </c>
      <c r="B1175" s="32" t="s">
        <v>245</v>
      </c>
      <c r="C1175" s="33" t="s">
        <v>5433</v>
      </c>
      <c r="D1175" s="33" t="s">
        <v>5653</v>
      </c>
      <c r="E1175" s="34" t="s">
        <v>2179</v>
      </c>
      <c r="F1175" s="32" t="s">
        <v>5654</v>
      </c>
      <c r="G1175" s="33" t="s">
        <v>5655</v>
      </c>
      <c r="H1175" s="32" t="s">
        <v>2475</v>
      </c>
      <c r="I1175" s="32" t="s">
        <v>2415</v>
      </c>
      <c r="J1175" s="33" t="s">
        <v>2373</v>
      </c>
      <c r="K1175" s="32">
        <v>18</v>
      </c>
      <c r="L1175" s="36" t="s">
        <v>2491</v>
      </c>
    </row>
    <row r="1176" spans="1:12" ht="15.75" hidden="1" thickBot="1" x14ac:dyDescent="0.3">
      <c r="A1176" s="31" t="s">
        <v>2367</v>
      </c>
      <c r="B1176" s="32" t="s">
        <v>245</v>
      </c>
      <c r="C1176" s="33" t="s">
        <v>5433</v>
      </c>
      <c r="D1176" s="33" t="s">
        <v>5656</v>
      </c>
      <c r="E1176" s="34" t="s">
        <v>5657</v>
      </c>
      <c r="F1176" s="32" t="s">
        <v>5658</v>
      </c>
      <c r="G1176" s="33" t="s">
        <v>5659</v>
      </c>
      <c r="H1176" s="32" t="s">
        <v>2475</v>
      </c>
      <c r="I1176" s="32" t="s">
        <v>2415</v>
      </c>
      <c r="J1176" s="33" t="s">
        <v>2375</v>
      </c>
      <c r="K1176" s="32">
        <v>34</v>
      </c>
      <c r="L1176" s="36" t="s">
        <v>5456</v>
      </c>
    </row>
    <row r="1177" spans="1:12" ht="15.75" hidden="1" thickBot="1" x14ac:dyDescent="0.3">
      <c r="A1177" s="31" t="s">
        <v>2367</v>
      </c>
      <c r="B1177" s="32" t="s">
        <v>245</v>
      </c>
      <c r="C1177" s="33" t="s">
        <v>5433</v>
      </c>
      <c r="D1177" s="33" t="s">
        <v>5660</v>
      </c>
      <c r="E1177" s="34" t="s">
        <v>2176</v>
      </c>
      <c r="F1177" s="32" t="s">
        <v>5661</v>
      </c>
      <c r="G1177" s="33" t="s">
        <v>5662</v>
      </c>
      <c r="H1177" s="32" t="s">
        <v>2475</v>
      </c>
      <c r="I1177" s="32" t="s">
        <v>2415</v>
      </c>
      <c r="J1177" s="33" t="s">
        <v>2375</v>
      </c>
      <c r="K1177" s="32">
        <v>19</v>
      </c>
      <c r="L1177" s="36" t="s">
        <v>5456</v>
      </c>
    </row>
    <row r="1178" spans="1:12" ht="15.75" hidden="1" thickBot="1" x14ac:dyDescent="0.3">
      <c r="A1178" s="31" t="s">
        <v>2367</v>
      </c>
      <c r="B1178" s="32" t="s">
        <v>245</v>
      </c>
      <c r="C1178" s="33" t="s">
        <v>5433</v>
      </c>
      <c r="D1178" s="33" t="s">
        <v>5663</v>
      </c>
      <c r="E1178" s="34" t="s">
        <v>5422</v>
      </c>
      <c r="F1178" s="32" t="s">
        <v>5423</v>
      </c>
      <c r="G1178" s="33" t="s">
        <v>5664</v>
      </c>
      <c r="H1178" s="32" t="s">
        <v>2475</v>
      </c>
      <c r="I1178" s="32" t="s">
        <v>2415</v>
      </c>
      <c r="J1178" s="33" t="s">
        <v>2375</v>
      </c>
      <c r="K1178" s="32">
        <v>29</v>
      </c>
      <c r="L1178" s="36" t="s">
        <v>5447</v>
      </c>
    </row>
    <row r="1179" spans="1:12" ht="15.75" hidden="1" thickBot="1" x14ac:dyDescent="0.3">
      <c r="A1179" s="31" t="s">
        <v>2367</v>
      </c>
      <c r="B1179" s="32" t="s">
        <v>245</v>
      </c>
      <c r="C1179" s="33" t="s">
        <v>5433</v>
      </c>
      <c r="D1179" s="33" t="s">
        <v>5665</v>
      </c>
      <c r="E1179" s="34" t="s">
        <v>5666</v>
      </c>
      <c r="F1179" s="32" t="s">
        <v>5667</v>
      </c>
      <c r="G1179" s="33" t="s">
        <v>5668</v>
      </c>
      <c r="H1179" s="32" t="s">
        <v>2475</v>
      </c>
      <c r="I1179" s="32" t="s">
        <v>2415</v>
      </c>
      <c r="J1179" s="33" t="s">
        <v>2373</v>
      </c>
      <c r="K1179" s="32">
        <v>15</v>
      </c>
      <c r="L1179" s="36" t="s">
        <v>2491</v>
      </c>
    </row>
    <row r="1180" spans="1:12" ht="15.75" hidden="1" thickBot="1" x14ac:dyDescent="0.3">
      <c r="A1180" s="31" t="s">
        <v>2367</v>
      </c>
      <c r="B1180" s="32" t="s">
        <v>245</v>
      </c>
      <c r="C1180" s="33" t="s">
        <v>5433</v>
      </c>
      <c r="D1180" s="33" t="s">
        <v>5669</v>
      </c>
      <c r="E1180" s="34" t="s">
        <v>5670</v>
      </c>
      <c r="F1180" s="32" t="s">
        <v>5671</v>
      </c>
      <c r="G1180" s="33" t="s">
        <v>5672</v>
      </c>
      <c r="H1180" s="32" t="s">
        <v>2475</v>
      </c>
      <c r="I1180" s="32" t="s">
        <v>2415</v>
      </c>
      <c r="J1180" s="33" t="s">
        <v>2368</v>
      </c>
      <c r="K1180" s="32">
        <v>25</v>
      </c>
      <c r="L1180" s="36" t="s">
        <v>5447</v>
      </c>
    </row>
    <row r="1181" spans="1:12" ht="26.25" hidden="1" thickBot="1" x14ac:dyDescent="0.3">
      <c r="A1181" s="31" t="s">
        <v>2367</v>
      </c>
      <c r="B1181" s="32" t="s">
        <v>245</v>
      </c>
      <c r="C1181" s="33" t="s">
        <v>5433</v>
      </c>
      <c r="D1181" s="33" t="s">
        <v>5530</v>
      </c>
      <c r="E1181" s="34" t="s">
        <v>5531</v>
      </c>
      <c r="F1181" s="32" t="s">
        <v>5532</v>
      </c>
      <c r="G1181" s="33" t="s">
        <v>5673</v>
      </c>
      <c r="H1181" s="32" t="s">
        <v>2475</v>
      </c>
      <c r="I1181" s="32" t="s">
        <v>2415</v>
      </c>
      <c r="J1181" s="33" t="s">
        <v>2373</v>
      </c>
      <c r="K1181" s="32">
        <v>27</v>
      </c>
      <c r="L1181" s="36" t="s">
        <v>5447</v>
      </c>
    </row>
    <row r="1182" spans="1:12" ht="15.75" hidden="1" thickBot="1" x14ac:dyDescent="0.3">
      <c r="A1182" s="31" t="s">
        <v>2367</v>
      </c>
      <c r="B1182" s="32" t="s">
        <v>245</v>
      </c>
      <c r="C1182" s="33" t="s">
        <v>5433</v>
      </c>
      <c r="D1182" s="33" t="s">
        <v>5674</v>
      </c>
      <c r="E1182" s="34" t="s">
        <v>5675</v>
      </c>
      <c r="F1182" s="32" t="s">
        <v>5676</v>
      </c>
      <c r="G1182" s="33" t="s">
        <v>5677</v>
      </c>
      <c r="H1182" s="32" t="s">
        <v>2475</v>
      </c>
      <c r="I1182" s="32" t="s">
        <v>2415</v>
      </c>
      <c r="J1182" s="33" t="s">
        <v>2375</v>
      </c>
      <c r="K1182" s="32">
        <v>24</v>
      </c>
      <c r="L1182" s="36" t="s">
        <v>5447</v>
      </c>
    </row>
    <row r="1183" spans="1:12" ht="15.75" hidden="1" thickBot="1" x14ac:dyDescent="0.3">
      <c r="A1183" s="31" t="s">
        <v>2367</v>
      </c>
      <c r="B1183" s="32" t="s">
        <v>245</v>
      </c>
      <c r="C1183" s="33" t="s">
        <v>5433</v>
      </c>
      <c r="D1183" s="33" t="s">
        <v>5678</v>
      </c>
      <c r="E1183" s="34" t="s">
        <v>5679</v>
      </c>
      <c r="F1183" s="32" t="s">
        <v>5680</v>
      </c>
      <c r="G1183" s="33" t="s">
        <v>5681</v>
      </c>
      <c r="H1183" s="32" t="s">
        <v>2475</v>
      </c>
      <c r="I1183" s="32" t="s">
        <v>2415</v>
      </c>
      <c r="J1183" s="33" t="s">
        <v>2375</v>
      </c>
      <c r="K1183" s="32">
        <v>23</v>
      </c>
      <c r="L1183" s="36" t="s">
        <v>5447</v>
      </c>
    </row>
    <row r="1184" spans="1:12" ht="15.75" hidden="1" thickBot="1" x14ac:dyDescent="0.3">
      <c r="A1184" s="31" t="s">
        <v>2367</v>
      </c>
      <c r="B1184" s="32" t="s">
        <v>245</v>
      </c>
      <c r="C1184" s="33" t="s">
        <v>5433</v>
      </c>
      <c r="D1184" s="33" t="s">
        <v>5612</v>
      </c>
      <c r="E1184" s="34" t="s">
        <v>5613</v>
      </c>
      <c r="F1184" s="32" t="s">
        <v>5614</v>
      </c>
      <c r="G1184" s="33" t="s">
        <v>5682</v>
      </c>
      <c r="H1184" s="32" t="s">
        <v>2475</v>
      </c>
      <c r="I1184" s="32" t="s">
        <v>2415</v>
      </c>
      <c r="J1184" s="33" t="s">
        <v>2373</v>
      </c>
      <c r="K1184" s="32">
        <v>25</v>
      </c>
      <c r="L1184" s="36" t="s">
        <v>5447</v>
      </c>
    </row>
    <row r="1185" spans="1:12" ht="15.75" hidden="1" thickBot="1" x14ac:dyDescent="0.3">
      <c r="A1185" s="31" t="s">
        <v>2367</v>
      </c>
      <c r="B1185" s="32" t="s">
        <v>245</v>
      </c>
      <c r="C1185" s="33" t="s">
        <v>5433</v>
      </c>
      <c r="D1185" s="33" t="s">
        <v>5683</v>
      </c>
      <c r="E1185" s="34" t="s">
        <v>5684</v>
      </c>
      <c r="F1185" s="32" t="s">
        <v>5685</v>
      </c>
      <c r="G1185" s="33" t="s">
        <v>5686</v>
      </c>
      <c r="H1185" s="32" t="s">
        <v>2475</v>
      </c>
      <c r="I1185" s="32" t="s">
        <v>2415</v>
      </c>
      <c r="J1185" s="33" t="s">
        <v>2373</v>
      </c>
      <c r="K1185" s="32">
        <v>24</v>
      </c>
      <c r="L1185" s="36" t="s">
        <v>3557</v>
      </c>
    </row>
    <row r="1186" spans="1:12" ht="15.75" hidden="1" thickBot="1" x14ac:dyDescent="0.3">
      <c r="A1186" s="31" t="s">
        <v>2367</v>
      </c>
      <c r="B1186" s="32" t="s">
        <v>245</v>
      </c>
      <c r="C1186" s="33" t="s">
        <v>5433</v>
      </c>
      <c r="D1186" s="33" t="s">
        <v>5687</v>
      </c>
      <c r="E1186" s="34" t="s">
        <v>2183</v>
      </c>
      <c r="F1186" s="32" t="s">
        <v>5688</v>
      </c>
      <c r="G1186" s="33" t="s">
        <v>5689</v>
      </c>
      <c r="H1186" s="32" t="s">
        <v>2475</v>
      </c>
      <c r="I1186" s="32" t="s">
        <v>2415</v>
      </c>
      <c r="J1186" s="33" t="s">
        <v>2373</v>
      </c>
      <c r="K1186" s="32">
        <v>25</v>
      </c>
      <c r="L1186" s="36" t="s">
        <v>5447</v>
      </c>
    </row>
    <row r="1187" spans="1:12" ht="26.25" hidden="1" thickBot="1" x14ac:dyDescent="0.3">
      <c r="A1187" s="31" t="s">
        <v>2367</v>
      </c>
      <c r="B1187" s="32" t="s">
        <v>245</v>
      </c>
      <c r="C1187" s="33" t="s">
        <v>5433</v>
      </c>
      <c r="D1187" s="33" t="s">
        <v>5616</v>
      </c>
      <c r="E1187" s="34" t="s">
        <v>2185</v>
      </c>
      <c r="F1187" s="32" t="s">
        <v>5617</v>
      </c>
      <c r="G1187" s="33" t="s">
        <v>5690</v>
      </c>
      <c r="H1187" s="32" t="s">
        <v>2475</v>
      </c>
      <c r="I1187" s="32" t="s">
        <v>2415</v>
      </c>
      <c r="J1187" s="33" t="s">
        <v>2375</v>
      </c>
      <c r="K1187" s="32">
        <v>35</v>
      </c>
      <c r="L1187" s="36" t="s">
        <v>5447</v>
      </c>
    </row>
    <row r="1188" spans="1:12" ht="26.25" hidden="1" thickBot="1" x14ac:dyDescent="0.3">
      <c r="A1188" s="31" t="s">
        <v>2367</v>
      </c>
      <c r="B1188" s="32" t="s">
        <v>5691</v>
      </c>
      <c r="C1188" s="33" t="s">
        <v>2376</v>
      </c>
      <c r="D1188" s="33" t="s">
        <v>5692</v>
      </c>
      <c r="E1188" s="34" t="s">
        <v>5693</v>
      </c>
      <c r="F1188" s="32" t="s">
        <v>5694</v>
      </c>
      <c r="G1188" s="33" t="s">
        <v>5695</v>
      </c>
      <c r="H1188" s="32" t="s">
        <v>2414</v>
      </c>
      <c r="I1188" s="32" t="s">
        <v>2415</v>
      </c>
      <c r="J1188" s="33" t="s">
        <v>2373</v>
      </c>
      <c r="K1188" s="32">
        <v>12</v>
      </c>
      <c r="L1188" s="35"/>
    </row>
    <row r="1189" spans="1:12" ht="26.25" hidden="1" thickBot="1" x14ac:dyDescent="0.3">
      <c r="A1189" s="31" t="s">
        <v>2367</v>
      </c>
      <c r="B1189" s="32" t="s">
        <v>5691</v>
      </c>
      <c r="C1189" s="33" t="s">
        <v>2420</v>
      </c>
      <c r="D1189" s="33" t="s">
        <v>5696</v>
      </c>
      <c r="E1189" s="34" t="s">
        <v>5697</v>
      </c>
      <c r="F1189" s="32" t="s">
        <v>5698</v>
      </c>
      <c r="G1189" s="33" t="s">
        <v>5699</v>
      </c>
      <c r="H1189" s="32" t="s">
        <v>2414</v>
      </c>
      <c r="I1189" s="32" t="s">
        <v>2415</v>
      </c>
      <c r="J1189" s="33" t="s">
        <v>2373</v>
      </c>
      <c r="K1189" s="32">
        <v>7</v>
      </c>
      <c r="L1189" s="35"/>
    </row>
    <row r="1190" spans="1:12" ht="26.25" hidden="1" thickBot="1" x14ac:dyDescent="0.3">
      <c r="A1190" s="31" t="s">
        <v>2367</v>
      </c>
      <c r="B1190" s="32" t="s">
        <v>5691</v>
      </c>
      <c r="C1190" s="33" t="s">
        <v>2420</v>
      </c>
      <c r="D1190" s="33" t="s">
        <v>5700</v>
      </c>
      <c r="E1190" s="34" t="s">
        <v>5701</v>
      </c>
      <c r="F1190" s="32" t="s">
        <v>5702</v>
      </c>
      <c r="G1190" s="33" t="s">
        <v>5703</v>
      </c>
      <c r="H1190" s="32" t="s">
        <v>2414</v>
      </c>
      <c r="I1190" s="32" t="s">
        <v>2415</v>
      </c>
      <c r="J1190" s="33" t="s">
        <v>2373</v>
      </c>
      <c r="K1190" s="32">
        <v>13</v>
      </c>
      <c r="L1190" s="35"/>
    </row>
    <row r="1191" spans="1:12" ht="26.25" hidden="1" thickBot="1" x14ac:dyDescent="0.3">
      <c r="A1191" s="31" t="s">
        <v>2367</v>
      </c>
      <c r="B1191" s="32" t="s">
        <v>5691</v>
      </c>
      <c r="C1191" s="33" t="s">
        <v>2385</v>
      </c>
      <c r="D1191" s="33" t="s">
        <v>5704</v>
      </c>
      <c r="E1191" s="34" t="s">
        <v>5705</v>
      </c>
      <c r="F1191" s="32" t="s">
        <v>5706</v>
      </c>
      <c r="G1191" s="33" t="s">
        <v>5707</v>
      </c>
      <c r="H1191" s="32" t="s">
        <v>2414</v>
      </c>
      <c r="I1191" s="32" t="s">
        <v>2415</v>
      </c>
      <c r="J1191" s="33" t="s">
        <v>2370</v>
      </c>
      <c r="K1191" s="32">
        <v>7</v>
      </c>
      <c r="L1191" s="35"/>
    </row>
    <row r="1192" spans="1:12" ht="26.25" hidden="1" thickBot="1" x14ac:dyDescent="0.3">
      <c r="A1192" s="31" t="s">
        <v>2367</v>
      </c>
      <c r="B1192" s="32" t="s">
        <v>5691</v>
      </c>
      <c r="C1192" s="33" t="s">
        <v>2420</v>
      </c>
      <c r="D1192" s="33" t="s">
        <v>5708</v>
      </c>
      <c r="E1192" s="34" t="s">
        <v>5709</v>
      </c>
      <c r="F1192" s="32" t="s">
        <v>5710</v>
      </c>
      <c r="G1192" s="33" t="s">
        <v>5711</v>
      </c>
      <c r="H1192" s="32" t="s">
        <v>2414</v>
      </c>
      <c r="I1192" s="32" t="s">
        <v>2415</v>
      </c>
      <c r="J1192" s="33" t="s">
        <v>2368</v>
      </c>
      <c r="K1192" s="32">
        <v>8</v>
      </c>
      <c r="L1192" s="35"/>
    </row>
    <row r="1193" spans="1:12" ht="26.25" hidden="1" thickBot="1" x14ac:dyDescent="0.3">
      <c r="A1193" s="31" t="s">
        <v>2367</v>
      </c>
      <c r="B1193" s="32" t="s">
        <v>5691</v>
      </c>
      <c r="C1193" s="33" t="s">
        <v>2420</v>
      </c>
      <c r="D1193" s="33" t="s">
        <v>5712</v>
      </c>
      <c r="E1193" s="34" t="s">
        <v>5713</v>
      </c>
      <c r="F1193" s="32" t="s">
        <v>5714</v>
      </c>
      <c r="G1193" s="33" t="s">
        <v>5715</v>
      </c>
      <c r="H1193" s="32" t="s">
        <v>2414</v>
      </c>
      <c r="I1193" s="32" t="s">
        <v>2415</v>
      </c>
      <c r="J1193" s="33" t="s">
        <v>2368</v>
      </c>
      <c r="K1193" s="32">
        <v>8</v>
      </c>
      <c r="L1193" s="35"/>
    </row>
    <row r="1194" spans="1:12" ht="26.25" hidden="1" thickBot="1" x14ac:dyDescent="0.3">
      <c r="A1194" s="31" t="s">
        <v>2367</v>
      </c>
      <c r="B1194" s="32" t="s">
        <v>5691</v>
      </c>
      <c r="C1194" s="33" t="s">
        <v>2420</v>
      </c>
      <c r="D1194" s="33" t="s">
        <v>5712</v>
      </c>
      <c r="E1194" s="34" t="s">
        <v>5713</v>
      </c>
      <c r="F1194" s="32" t="s">
        <v>5714</v>
      </c>
      <c r="G1194" s="33" t="s">
        <v>5716</v>
      </c>
      <c r="H1194" s="32" t="s">
        <v>2414</v>
      </c>
      <c r="I1194" s="32" t="s">
        <v>2415</v>
      </c>
      <c r="J1194" s="33" t="s">
        <v>2375</v>
      </c>
      <c r="K1194" s="32">
        <v>14</v>
      </c>
      <c r="L1194" s="35"/>
    </row>
    <row r="1195" spans="1:12" ht="26.25" hidden="1" thickBot="1" x14ac:dyDescent="0.3">
      <c r="A1195" s="31" t="s">
        <v>2367</v>
      </c>
      <c r="B1195" s="32" t="s">
        <v>5691</v>
      </c>
      <c r="C1195" s="33" t="s">
        <v>5717</v>
      </c>
      <c r="D1195" s="33" t="s">
        <v>5718</v>
      </c>
      <c r="E1195" s="34" t="s">
        <v>2191</v>
      </c>
      <c r="F1195" s="32" t="s">
        <v>5719</v>
      </c>
      <c r="G1195" s="33" t="s">
        <v>5720</v>
      </c>
      <c r="H1195" s="32" t="s">
        <v>2414</v>
      </c>
      <c r="I1195" s="32" t="s">
        <v>2415</v>
      </c>
      <c r="J1195" s="33" t="s">
        <v>2373</v>
      </c>
      <c r="K1195" s="32">
        <v>33</v>
      </c>
      <c r="L1195" s="35"/>
    </row>
    <row r="1196" spans="1:12" ht="26.25" hidden="1" thickBot="1" x14ac:dyDescent="0.3">
      <c r="A1196" s="31" t="s">
        <v>2367</v>
      </c>
      <c r="B1196" s="32" t="s">
        <v>5691</v>
      </c>
      <c r="C1196" s="33" t="s">
        <v>2420</v>
      </c>
      <c r="D1196" s="33" t="s">
        <v>5721</v>
      </c>
      <c r="E1196" s="34" t="s">
        <v>5722</v>
      </c>
      <c r="F1196" s="32" t="s">
        <v>5723</v>
      </c>
      <c r="G1196" s="33" t="s">
        <v>5724</v>
      </c>
      <c r="H1196" s="32" t="s">
        <v>2475</v>
      </c>
      <c r="I1196" s="32" t="s">
        <v>2415</v>
      </c>
      <c r="J1196" s="33" t="s">
        <v>2370</v>
      </c>
      <c r="K1196" s="32">
        <v>14</v>
      </c>
      <c r="L1196" s="36" t="s">
        <v>5725</v>
      </c>
    </row>
    <row r="1197" spans="1:12" ht="26.25" hidden="1" thickBot="1" x14ac:dyDescent="0.3">
      <c r="A1197" s="31" t="s">
        <v>2367</v>
      </c>
      <c r="B1197" s="32" t="s">
        <v>5691</v>
      </c>
      <c r="C1197" s="33" t="s">
        <v>2385</v>
      </c>
      <c r="D1197" s="33" t="s">
        <v>5726</v>
      </c>
      <c r="E1197" s="34" t="s">
        <v>5727</v>
      </c>
      <c r="F1197" s="32" t="s">
        <v>5728</v>
      </c>
      <c r="G1197" s="33" t="s">
        <v>5729</v>
      </c>
      <c r="H1197" s="32" t="s">
        <v>2475</v>
      </c>
      <c r="I1197" s="32" t="s">
        <v>2415</v>
      </c>
      <c r="J1197" s="33" t="s">
        <v>2370</v>
      </c>
      <c r="K1197" s="32">
        <v>12</v>
      </c>
      <c r="L1197" s="36" t="s">
        <v>5730</v>
      </c>
    </row>
    <row r="1198" spans="1:12" ht="26.25" hidden="1" thickBot="1" x14ac:dyDescent="0.3">
      <c r="A1198" s="31" t="s">
        <v>2367</v>
      </c>
      <c r="B1198" s="32" t="s">
        <v>5691</v>
      </c>
      <c r="C1198" s="33" t="s">
        <v>2385</v>
      </c>
      <c r="D1198" s="33" t="s">
        <v>5726</v>
      </c>
      <c r="E1198" s="34" t="s">
        <v>5727</v>
      </c>
      <c r="F1198" s="32" t="s">
        <v>5728</v>
      </c>
      <c r="G1198" s="33" t="s">
        <v>5731</v>
      </c>
      <c r="H1198" s="32" t="s">
        <v>2475</v>
      </c>
      <c r="I1198" s="32" t="s">
        <v>2415</v>
      </c>
      <c r="J1198" s="33" t="s">
        <v>2370</v>
      </c>
      <c r="K1198" s="32">
        <v>5</v>
      </c>
      <c r="L1198" s="36" t="s">
        <v>5730</v>
      </c>
    </row>
    <row r="1199" spans="1:12" ht="26.25" hidden="1" thickBot="1" x14ac:dyDescent="0.3">
      <c r="A1199" s="31" t="s">
        <v>2367</v>
      </c>
      <c r="B1199" s="32" t="s">
        <v>5691</v>
      </c>
      <c r="C1199" s="33" t="s">
        <v>2420</v>
      </c>
      <c r="D1199" s="33" t="s">
        <v>5732</v>
      </c>
      <c r="E1199" s="34" t="s">
        <v>5733</v>
      </c>
      <c r="F1199" s="32" t="s">
        <v>5734</v>
      </c>
      <c r="G1199" s="33" t="s">
        <v>5735</v>
      </c>
      <c r="H1199" s="32" t="s">
        <v>2475</v>
      </c>
      <c r="I1199" s="32" t="s">
        <v>2415</v>
      </c>
      <c r="J1199" s="33" t="s">
        <v>2370</v>
      </c>
      <c r="K1199" s="32">
        <v>7</v>
      </c>
      <c r="L1199" s="35"/>
    </row>
    <row r="1200" spans="1:12" ht="26.25" hidden="1" thickBot="1" x14ac:dyDescent="0.3">
      <c r="A1200" s="31" t="s">
        <v>2367</v>
      </c>
      <c r="B1200" s="32" t="s">
        <v>5691</v>
      </c>
      <c r="C1200" s="33" t="s">
        <v>2385</v>
      </c>
      <c r="D1200" s="33" t="s">
        <v>5736</v>
      </c>
      <c r="E1200" s="34" t="s">
        <v>5737</v>
      </c>
      <c r="F1200" s="32" t="s">
        <v>5738</v>
      </c>
      <c r="G1200" s="33" t="s">
        <v>5739</v>
      </c>
      <c r="H1200" s="32" t="s">
        <v>2475</v>
      </c>
      <c r="I1200" s="32" t="s">
        <v>2415</v>
      </c>
      <c r="J1200" s="33" t="s">
        <v>2370</v>
      </c>
      <c r="K1200" s="32">
        <v>15</v>
      </c>
      <c r="L1200" s="36" t="s">
        <v>2678</v>
      </c>
    </row>
    <row r="1201" spans="1:12" ht="26.25" hidden="1" thickBot="1" x14ac:dyDescent="0.3">
      <c r="A1201" s="31" t="s">
        <v>2367</v>
      </c>
      <c r="B1201" s="32" t="s">
        <v>5691</v>
      </c>
      <c r="C1201" s="33" t="s">
        <v>2369</v>
      </c>
      <c r="D1201" s="33" t="s">
        <v>5740</v>
      </c>
      <c r="E1201" s="34" t="s">
        <v>5741</v>
      </c>
      <c r="F1201" s="32" t="s">
        <v>5742</v>
      </c>
      <c r="G1201" s="33" t="s">
        <v>5743</v>
      </c>
      <c r="H1201" s="32" t="s">
        <v>2475</v>
      </c>
      <c r="I1201" s="32" t="s">
        <v>2415</v>
      </c>
      <c r="J1201" s="33" t="s">
        <v>2370</v>
      </c>
      <c r="K1201" s="32">
        <v>12</v>
      </c>
      <c r="L1201" s="36" t="s">
        <v>2278</v>
      </c>
    </row>
    <row r="1202" spans="1:12" ht="26.25" hidden="1" thickBot="1" x14ac:dyDescent="0.3">
      <c r="A1202" s="31" t="s">
        <v>2367</v>
      </c>
      <c r="B1202" s="32" t="s">
        <v>5691</v>
      </c>
      <c r="C1202" s="33" t="s">
        <v>2420</v>
      </c>
      <c r="D1202" s="33" t="s">
        <v>5744</v>
      </c>
      <c r="E1202" s="34" t="s">
        <v>5745</v>
      </c>
      <c r="F1202" s="32" t="s">
        <v>5746</v>
      </c>
      <c r="G1202" s="33" t="s">
        <v>5747</v>
      </c>
      <c r="H1202" s="32" t="s">
        <v>2475</v>
      </c>
      <c r="I1202" s="32" t="s">
        <v>2415</v>
      </c>
      <c r="J1202" s="33" t="s">
        <v>2370</v>
      </c>
      <c r="K1202" s="32">
        <v>13</v>
      </c>
      <c r="L1202" s="36" t="s">
        <v>5748</v>
      </c>
    </row>
    <row r="1203" spans="1:12" ht="26.25" hidden="1" thickBot="1" x14ac:dyDescent="0.3">
      <c r="A1203" s="31" t="s">
        <v>2367</v>
      </c>
      <c r="B1203" s="32" t="s">
        <v>5691</v>
      </c>
      <c r="C1203" s="33" t="s">
        <v>2420</v>
      </c>
      <c r="D1203" s="33" t="s">
        <v>5749</v>
      </c>
      <c r="E1203" s="34" t="s">
        <v>5750</v>
      </c>
      <c r="F1203" s="32" t="s">
        <v>5751</v>
      </c>
      <c r="G1203" s="33" t="s">
        <v>5752</v>
      </c>
      <c r="H1203" s="32" t="s">
        <v>2475</v>
      </c>
      <c r="I1203" s="32" t="s">
        <v>2415</v>
      </c>
      <c r="J1203" s="33" t="s">
        <v>2370</v>
      </c>
      <c r="K1203" s="32">
        <v>16</v>
      </c>
      <c r="L1203" s="36" t="s">
        <v>5753</v>
      </c>
    </row>
    <row r="1204" spans="1:12" ht="26.25" hidden="1" thickBot="1" x14ac:dyDescent="0.3">
      <c r="A1204" s="31" t="s">
        <v>2367</v>
      </c>
      <c r="B1204" s="32" t="s">
        <v>5691</v>
      </c>
      <c r="C1204" s="33" t="s">
        <v>2497</v>
      </c>
      <c r="D1204" s="33" t="s">
        <v>5754</v>
      </c>
      <c r="E1204" s="34" t="s">
        <v>5755</v>
      </c>
      <c r="F1204" s="32" t="s">
        <v>5756</v>
      </c>
      <c r="G1204" s="33" t="s">
        <v>5757</v>
      </c>
      <c r="H1204" s="32" t="s">
        <v>2475</v>
      </c>
      <c r="I1204" s="32" t="s">
        <v>2415</v>
      </c>
      <c r="J1204" s="33" t="s">
        <v>2370</v>
      </c>
      <c r="K1204" s="32">
        <v>16</v>
      </c>
      <c r="L1204" s="36" t="s">
        <v>5758</v>
      </c>
    </row>
    <row r="1205" spans="1:12" ht="26.25" hidden="1" thickBot="1" x14ac:dyDescent="0.3">
      <c r="A1205" s="31" t="s">
        <v>2367</v>
      </c>
      <c r="B1205" s="32" t="s">
        <v>5691</v>
      </c>
      <c r="C1205" s="33" t="s">
        <v>2369</v>
      </c>
      <c r="D1205" s="33" t="s">
        <v>5759</v>
      </c>
      <c r="E1205" s="34" t="s">
        <v>5760</v>
      </c>
      <c r="F1205" s="32" t="s">
        <v>5761</v>
      </c>
      <c r="G1205" s="33" t="s">
        <v>5762</v>
      </c>
      <c r="H1205" s="32" t="s">
        <v>2475</v>
      </c>
      <c r="I1205" s="32" t="s">
        <v>2415</v>
      </c>
      <c r="J1205" s="33" t="s">
        <v>2370</v>
      </c>
      <c r="K1205" s="32">
        <v>8</v>
      </c>
      <c r="L1205" s="36" t="s">
        <v>5763</v>
      </c>
    </row>
    <row r="1206" spans="1:12" ht="26.25" hidden="1" thickBot="1" x14ac:dyDescent="0.3">
      <c r="A1206" s="31" t="s">
        <v>2367</v>
      </c>
      <c r="B1206" s="32" t="s">
        <v>5691</v>
      </c>
      <c r="C1206" s="33" t="s">
        <v>2369</v>
      </c>
      <c r="D1206" s="33" t="s">
        <v>5764</v>
      </c>
      <c r="E1206" s="34" t="s">
        <v>5765</v>
      </c>
      <c r="F1206" s="32" t="s">
        <v>5766</v>
      </c>
      <c r="G1206" s="33" t="s">
        <v>5767</v>
      </c>
      <c r="H1206" s="32" t="s">
        <v>2475</v>
      </c>
      <c r="I1206" s="32" t="s">
        <v>2415</v>
      </c>
      <c r="J1206" s="33" t="s">
        <v>2373</v>
      </c>
      <c r="K1206" s="32">
        <v>15</v>
      </c>
      <c r="L1206" s="36" t="s">
        <v>5768</v>
      </c>
    </row>
    <row r="1207" spans="1:12" ht="26.25" hidden="1" thickBot="1" x14ac:dyDescent="0.3">
      <c r="A1207" s="31" t="s">
        <v>2367</v>
      </c>
      <c r="B1207" s="32" t="s">
        <v>5691</v>
      </c>
      <c r="C1207" s="33" t="s">
        <v>2369</v>
      </c>
      <c r="D1207" s="33" t="s">
        <v>5740</v>
      </c>
      <c r="E1207" s="34" t="s">
        <v>5741</v>
      </c>
      <c r="F1207" s="32" t="s">
        <v>5742</v>
      </c>
      <c r="G1207" s="33" t="s">
        <v>5769</v>
      </c>
      <c r="H1207" s="32" t="s">
        <v>2475</v>
      </c>
      <c r="I1207" s="32" t="s">
        <v>2415</v>
      </c>
      <c r="J1207" s="33" t="s">
        <v>2373</v>
      </c>
      <c r="K1207" s="32">
        <v>23</v>
      </c>
      <c r="L1207" s="36" t="s">
        <v>2278</v>
      </c>
    </row>
    <row r="1208" spans="1:12" ht="26.25" hidden="1" thickBot="1" x14ac:dyDescent="0.3">
      <c r="A1208" s="31" t="s">
        <v>2367</v>
      </c>
      <c r="B1208" s="32" t="s">
        <v>5691</v>
      </c>
      <c r="C1208" s="33" t="s">
        <v>2376</v>
      </c>
      <c r="D1208" s="33" t="s">
        <v>5770</v>
      </c>
      <c r="E1208" s="34" t="s">
        <v>5771</v>
      </c>
      <c r="F1208" s="32" t="s">
        <v>5772</v>
      </c>
      <c r="G1208" s="33" t="s">
        <v>5773</v>
      </c>
      <c r="H1208" s="32" t="s">
        <v>2475</v>
      </c>
      <c r="I1208" s="32" t="s">
        <v>2415</v>
      </c>
      <c r="J1208" s="33" t="s">
        <v>2373</v>
      </c>
      <c r="K1208" s="32">
        <v>13</v>
      </c>
      <c r="L1208" s="36" t="s">
        <v>5774</v>
      </c>
    </row>
    <row r="1209" spans="1:12" ht="26.25" hidden="1" thickBot="1" x14ac:dyDescent="0.3">
      <c r="A1209" s="31" t="s">
        <v>2367</v>
      </c>
      <c r="B1209" s="32" t="s">
        <v>5691</v>
      </c>
      <c r="C1209" s="33" t="s">
        <v>2376</v>
      </c>
      <c r="D1209" s="33" t="s">
        <v>5775</v>
      </c>
      <c r="E1209" s="34" t="s">
        <v>5776</v>
      </c>
      <c r="F1209" s="32" t="s">
        <v>5777</v>
      </c>
      <c r="G1209" s="33" t="s">
        <v>5778</v>
      </c>
      <c r="H1209" s="32" t="s">
        <v>2475</v>
      </c>
      <c r="I1209" s="32" t="s">
        <v>2415</v>
      </c>
      <c r="J1209" s="33" t="s">
        <v>2373</v>
      </c>
      <c r="K1209" s="32">
        <v>19</v>
      </c>
      <c r="L1209" s="36" t="s">
        <v>5779</v>
      </c>
    </row>
    <row r="1210" spans="1:12" ht="26.25" hidden="1" thickBot="1" x14ac:dyDescent="0.3">
      <c r="A1210" s="31" t="s">
        <v>2367</v>
      </c>
      <c r="B1210" s="32" t="s">
        <v>5691</v>
      </c>
      <c r="C1210" s="33" t="s">
        <v>2385</v>
      </c>
      <c r="D1210" s="33" t="s">
        <v>5780</v>
      </c>
      <c r="E1210" s="34" t="s">
        <v>5781</v>
      </c>
      <c r="F1210" s="32" t="s">
        <v>5782</v>
      </c>
      <c r="G1210" s="33" t="s">
        <v>5783</v>
      </c>
      <c r="H1210" s="32" t="s">
        <v>2475</v>
      </c>
      <c r="I1210" s="32" t="s">
        <v>2415</v>
      </c>
      <c r="J1210" s="33" t="s">
        <v>2373</v>
      </c>
      <c r="K1210" s="32">
        <v>16</v>
      </c>
      <c r="L1210" s="36" t="s">
        <v>5730</v>
      </c>
    </row>
    <row r="1211" spans="1:12" ht="26.25" hidden="1" thickBot="1" x14ac:dyDescent="0.3">
      <c r="A1211" s="31" t="s">
        <v>2367</v>
      </c>
      <c r="B1211" s="32" t="s">
        <v>5691</v>
      </c>
      <c r="C1211" s="33" t="s">
        <v>2385</v>
      </c>
      <c r="D1211" s="33" t="s">
        <v>5726</v>
      </c>
      <c r="E1211" s="34" t="s">
        <v>5727</v>
      </c>
      <c r="F1211" s="32" t="s">
        <v>5728</v>
      </c>
      <c r="G1211" s="33" t="s">
        <v>5784</v>
      </c>
      <c r="H1211" s="32" t="s">
        <v>2475</v>
      </c>
      <c r="I1211" s="32" t="s">
        <v>2415</v>
      </c>
      <c r="J1211" s="33" t="s">
        <v>2373</v>
      </c>
      <c r="K1211" s="32">
        <v>24</v>
      </c>
      <c r="L1211" s="36" t="s">
        <v>5730</v>
      </c>
    </row>
    <row r="1212" spans="1:12" ht="26.25" hidden="1" thickBot="1" x14ac:dyDescent="0.3">
      <c r="A1212" s="31" t="s">
        <v>2367</v>
      </c>
      <c r="B1212" s="32" t="s">
        <v>5691</v>
      </c>
      <c r="C1212" s="33" t="s">
        <v>3437</v>
      </c>
      <c r="D1212" s="33" t="s">
        <v>5785</v>
      </c>
      <c r="E1212" s="34" t="s">
        <v>5786</v>
      </c>
      <c r="F1212" s="32" t="s">
        <v>5787</v>
      </c>
      <c r="G1212" s="33" t="s">
        <v>5788</v>
      </c>
      <c r="H1212" s="32" t="s">
        <v>2475</v>
      </c>
      <c r="I1212" s="32" t="s">
        <v>2415</v>
      </c>
      <c r="J1212" s="33" t="s">
        <v>2373</v>
      </c>
      <c r="K1212" s="32">
        <v>21</v>
      </c>
      <c r="L1212" s="36" t="s">
        <v>5730</v>
      </c>
    </row>
    <row r="1213" spans="1:12" ht="26.25" hidden="1" thickBot="1" x14ac:dyDescent="0.3">
      <c r="A1213" s="31" t="s">
        <v>2367</v>
      </c>
      <c r="B1213" s="32" t="s">
        <v>5691</v>
      </c>
      <c r="C1213" s="33" t="s">
        <v>3437</v>
      </c>
      <c r="D1213" s="33" t="s">
        <v>5789</v>
      </c>
      <c r="E1213" s="34" t="s">
        <v>5790</v>
      </c>
      <c r="F1213" s="32" t="s">
        <v>5791</v>
      </c>
      <c r="G1213" s="33" t="s">
        <v>5792</v>
      </c>
      <c r="H1213" s="32" t="s">
        <v>2475</v>
      </c>
      <c r="I1213" s="32" t="s">
        <v>2415</v>
      </c>
      <c r="J1213" s="33" t="s">
        <v>2373</v>
      </c>
      <c r="K1213" s="32">
        <v>17</v>
      </c>
      <c r="L1213" s="36" t="s">
        <v>5793</v>
      </c>
    </row>
    <row r="1214" spans="1:12" ht="26.25" hidden="1" thickBot="1" x14ac:dyDescent="0.3">
      <c r="A1214" s="31" t="s">
        <v>2367</v>
      </c>
      <c r="B1214" s="32" t="s">
        <v>5691</v>
      </c>
      <c r="C1214" s="33" t="s">
        <v>3437</v>
      </c>
      <c r="D1214" s="33" t="s">
        <v>5794</v>
      </c>
      <c r="E1214" s="34" t="s">
        <v>5795</v>
      </c>
      <c r="F1214" s="32" t="s">
        <v>5796</v>
      </c>
      <c r="G1214" s="33" t="s">
        <v>5797</v>
      </c>
      <c r="H1214" s="32" t="s">
        <v>2475</v>
      </c>
      <c r="I1214" s="32" t="s">
        <v>2415</v>
      </c>
      <c r="J1214" s="33" t="s">
        <v>2370</v>
      </c>
      <c r="K1214" s="32">
        <v>20</v>
      </c>
      <c r="L1214" s="36" t="s">
        <v>5798</v>
      </c>
    </row>
    <row r="1215" spans="1:12" ht="26.25" hidden="1" thickBot="1" x14ac:dyDescent="0.3">
      <c r="A1215" s="31" t="s">
        <v>2367</v>
      </c>
      <c r="B1215" s="32" t="s">
        <v>5691</v>
      </c>
      <c r="C1215" s="33" t="s">
        <v>2420</v>
      </c>
      <c r="D1215" s="33" t="s">
        <v>5799</v>
      </c>
      <c r="E1215" s="34" t="s">
        <v>5800</v>
      </c>
      <c r="F1215" s="32" t="s">
        <v>5801</v>
      </c>
      <c r="G1215" s="33" t="s">
        <v>5802</v>
      </c>
      <c r="H1215" s="32" t="s">
        <v>2475</v>
      </c>
      <c r="I1215" s="32" t="s">
        <v>2415</v>
      </c>
      <c r="J1215" s="33" t="s">
        <v>2373</v>
      </c>
      <c r="K1215" s="32">
        <v>9</v>
      </c>
      <c r="L1215" s="36" t="s">
        <v>5774</v>
      </c>
    </row>
    <row r="1216" spans="1:12" ht="26.25" hidden="1" thickBot="1" x14ac:dyDescent="0.3">
      <c r="A1216" s="31" t="s">
        <v>2367</v>
      </c>
      <c r="B1216" s="32" t="s">
        <v>5691</v>
      </c>
      <c r="C1216" s="33" t="s">
        <v>2497</v>
      </c>
      <c r="D1216" s="33" t="s">
        <v>5803</v>
      </c>
      <c r="E1216" s="34" t="s">
        <v>5804</v>
      </c>
      <c r="F1216" s="32" t="s">
        <v>5805</v>
      </c>
      <c r="G1216" s="33" t="s">
        <v>5806</v>
      </c>
      <c r="H1216" s="32" t="s">
        <v>2475</v>
      </c>
      <c r="I1216" s="32" t="s">
        <v>2415</v>
      </c>
      <c r="J1216" s="33" t="s">
        <v>2373</v>
      </c>
      <c r="K1216" s="32">
        <v>17</v>
      </c>
      <c r="L1216" s="36" t="s">
        <v>5768</v>
      </c>
    </row>
    <row r="1217" spans="1:12" ht="26.25" hidden="1" thickBot="1" x14ac:dyDescent="0.3">
      <c r="A1217" s="31" t="s">
        <v>2367</v>
      </c>
      <c r="B1217" s="32" t="s">
        <v>5691</v>
      </c>
      <c r="C1217" s="33" t="s">
        <v>2497</v>
      </c>
      <c r="D1217" s="33" t="s">
        <v>5754</v>
      </c>
      <c r="E1217" s="34" t="s">
        <v>5755</v>
      </c>
      <c r="F1217" s="32" t="s">
        <v>5756</v>
      </c>
      <c r="G1217" s="33" t="s">
        <v>5807</v>
      </c>
      <c r="H1217" s="32" t="s">
        <v>2475</v>
      </c>
      <c r="I1217" s="32" t="s">
        <v>2415</v>
      </c>
      <c r="J1217" s="33" t="s">
        <v>2373</v>
      </c>
      <c r="K1217" s="32">
        <v>10</v>
      </c>
      <c r="L1217" s="36" t="s">
        <v>5758</v>
      </c>
    </row>
    <row r="1218" spans="1:12" ht="26.25" hidden="1" thickBot="1" x14ac:dyDescent="0.3">
      <c r="A1218" s="31" t="s">
        <v>2367</v>
      </c>
      <c r="B1218" s="32" t="s">
        <v>5691</v>
      </c>
      <c r="C1218" s="33" t="s">
        <v>2376</v>
      </c>
      <c r="D1218" s="33" t="s">
        <v>5775</v>
      </c>
      <c r="E1218" s="34" t="s">
        <v>5776</v>
      </c>
      <c r="F1218" s="32" t="s">
        <v>5777</v>
      </c>
      <c r="G1218" s="33" t="s">
        <v>5808</v>
      </c>
      <c r="H1218" s="32" t="s">
        <v>2475</v>
      </c>
      <c r="I1218" s="32" t="s">
        <v>2671</v>
      </c>
      <c r="J1218" s="33" t="s">
        <v>2373</v>
      </c>
      <c r="K1218" s="32">
        <v>13</v>
      </c>
      <c r="L1218" s="36" t="s">
        <v>5779</v>
      </c>
    </row>
    <row r="1219" spans="1:12" ht="26.25" hidden="1" thickBot="1" x14ac:dyDescent="0.3">
      <c r="A1219" s="31" t="s">
        <v>2367</v>
      </c>
      <c r="B1219" s="32" t="s">
        <v>5691</v>
      </c>
      <c r="C1219" s="33" t="s">
        <v>2385</v>
      </c>
      <c r="D1219" s="33" t="s">
        <v>5809</v>
      </c>
      <c r="E1219" s="34" t="s">
        <v>5810</v>
      </c>
      <c r="F1219" s="32" t="s">
        <v>5811</v>
      </c>
      <c r="G1219" s="33" t="s">
        <v>5812</v>
      </c>
      <c r="H1219" s="32" t="s">
        <v>2475</v>
      </c>
      <c r="I1219" s="32" t="s">
        <v>2415</v>
      </c>
      <c r="J1219" s="33" t="s">
        <v>2373</v>
      </c>
      <c r="K1219" s="32">
        <v>39</v>
      </c>
      <c r="L1219" s="36" t="s">
        <v>5793</v>
      </c>
    </row>
    <row r="1220" spans="1:12" ht="26.25" hidden="1" thickBot="1" x14ac:dyDescent="0.3">
      <c r="A1220" s="31" t="s">
        <v>2367</v>
      </c>
      <c r="B1220" s="32" t="s">
        <v>5691</v>
      </c>
      <c r="C1220" s="33" t="s">
        <v>2497</v>
      </c>
      <c r="D1220" s="33" t="s">
        <v>5813</v>
      </c>
      <c r="E1220" s="34" t="s">
        <v>5814</v>
      </c>
      <c r="F1220" s="32" t="s">
        <v>5815</v>
      </c>
      <c r="G1220" s="33" t="s">
        <v>5816</v>
      </c>
      <c r="H1220" s="32" t="s">
        <v>2475</v>
      </c>
      <c r="I1220" s="32" t="s">
        <v>2415</v>
      </c>
      <c r="J1220" s="33" t="s">
        <v>2365</v>
      </c>
      <c r="K1220" s="32">
        <v>12</v>
      </c>
      <c r="L1220" s="36" t="s">
        <v>5768</v>
      </c>
    </row>
    <row r="1221" spans="1:12" ht="26.25" hidden="1" thickBot="1" x14ac:dyDescent="0.3">
      <c r="A1221" s="31" t="s">
        <v>2367</v>
      </c>
      <c r="B1221" s="32" t="s">
        <v>5691</v>
      </c>
      <c r="C1221" s="33" t="s">
        <v>3437</v>
      </c>
      <c r="D1221" s="33" t="s">
        <v>5817</v>
      </c>
      <c r="E1221" s="34" t="s">
        <v>5818</v>
      </c>
      <c r="F1221" s="32" t="s">
        <v>5819</v>
      </c>
      <c r="G1221" s="33" t="s">
        <v>5820</v>
      </c>
      <c r="H1221" s="32" t="s">
        <v>2475</v>
      </c>
      <c r="I1221" s="32" t="s">
        <v>2415</v>
      </c>
      <c r="J1221" s="33" t="s">
        <v>2365</v>
      </c>
      <c r="K1221" s="32">
        <v>16</v>
      </c>
      <c r="L1221" s="36" t="s">
        <v>2678</v>
      </c>
    </row>
    <row r="1222" spans="1:12" ht="26.25" hidden="1" thickBot="1" x14ac:dyDescent="0.3">
      <c r="A1222" s="31" t="s">
        <v>2367</v>
      </c>
      <c r="B1222" s="32" t="s">
        <v>5691</v>
      </c>
      <c r="C1222" s="33" t="s">
        <v>2420</v>
      </c>
      <c r="D1222" s="33" t="s">
        <v>5821</v>
      </c>
      <c r="E1222" s="34" t="s">
        <v>5822</v>
      </c>
      <c r="F1222" s="32" t="s">
        <v>5823</v>
      </c>
      <c r="G1222" s="33" t="s">
        <v>5824</v>
      </c>
      <c r="H1222" s="32" t="s">
        <v>2475</v>
      </c>
      <c r="I1222" s="32" t="s">
        <v>2415</v>
      </c>
      <c r="J1222" s="33" t="s">
        <v>2365</v>
      </c>
      <c r="K1222" s="32">
        <v>8</v>
      </c>
      <c r="L1222" s="36" t="s">
        <v>5825</v>
      </c>
    </row>
    <row r="1223" spans="1:12" ht="26.25" hidden="1" thickBot="1" x14ac:dyDescent="0.3">
      <c r="A1223" s="31" t="s">
        <v>2367</v>
      </c>
      <c r="B1223" s="32" t="s">
        <v>5691</v>
      </c>
      <c r="C1223" s="33" t="s">
        <v>2385</v>
      </c>
      <c r="D1223" s="33" t="s">
        <v>5726</v>
      </c>
      <c r="E1223" s="34" t="s">
        <v>5727</v>
      </c>
      <c r="F1223" s="32" t="s">
        <v>5728</v>
      </c>
      <c r="G1223" s="33" t="s">
        <v>5826</v>
      </c>
      <c r="H1223" s="32" t="s">
        <v>2475</v>
      </c>
      <c r="I1223" s="32" t="s">
        <v>2415</v>
      </c>
      <c r="J1223" s="33" t="s">
        <v>2365</v>
      </c>
      <c r="K1223" s="32">
        <v>11</v>
      </c>
      <c r="L1223" s="36" t="s">
        <v>5730</v>
      </c>
    </row>
    <row r="1224" spans="1:12" ht="26.25" hidden="1" thickBot="1" x14ac:dyDescent="0.3">
      <c r="A1224" s="31" t="s">
        <v>2367</v>
      </c>
      <c r="B1224" s="32" t="s">
        <v>5691</v>
      </c>
      <c r="C1224" s="33" t="s">
        <v>2385</v>
      </c>
      <c r="D1224" s="33" t="s">
        <v>5726</v>
      </c>
      <c r="E1224" s="34" t="s">
        <v>5727</v>
      </c>
      <c r="F1224" s="32" t="s">
        <v>5728</v>
      </c>
      <c r="G1224" s="33" t="s">
        <v>5827</v>
      </c>
      <c r="H1224" s="32" t="s">
        <v>2475</v>
      </c>
      <c r="I1224" s="32" t="s">
        <v>2415</v>
      </c>
      <c r="J1224" s="33" t="s">
        <v>2365</v>
      </c>
      <c r="K1224" s="32">
        <v>11</v>
      </c>
      <c r="L1224" s="36" t="s">
        <v>5730</v>
      </c>
    </row>
    <row r="1225" spans="1:12" ht="26.25" hidden="1" thickBot="1" x14ac:dyDescent="0.3">
      <c r="A1225" s="31" t="s">
        <v>2367</v>
      </c>
      <c r="B1225" s="32" t="s">
        <v>5691</v>
      </c>
      <c r="C1225" s="33" t="s">
        <v>2497</v>
      </c>
      <c r="D1225" s="33" t="s">
        <v>5754</v>
      </c>
      <c r="E1225" s="34" t="s">
        <v>5755</v>
      </c>
      <c r="F1225" s="32" t="s">
        <v>5756</v>
      </c>
      <c r="G1225" s="33" t="s">
        <v>5828</v>
      </c>
      <c r="H1225" s="32" t="s">
        <v>2475</v>
      </c>
      <c r="I1225" s="32" t="s">
        <v>2415</v>
      </c>
      <c r="J1225" s="33" t="s">
        <v>2365</v>
      </c>
      <c r="K1225" s="32">
        <v>10</v>
      </c>
      <c r="L1225" s="36" t="s">
        <v>5758</v>
      </c>
    </row>
    <row r="1226" spans="1:12" ht="26.25" hidden="1" thickBot="1" x14ac:dyDescent="0.3">
      <c r="A1226" s="31" t="s">
        <v>2367</v>
      </c>
      <c r="B1226" s="32" t="s">
        <v>5691</v>
      </c>
      <c r="C1226" s="33" t="s">
        <v>2420</v>
      </c>
      <c r="D1226" s="33" t="s">
        <v>5829</v>
      </c>
      <c r="E1226" s="34" t="s">
        <v>5830</v>
      </c>
      <c r="F1226" s="32" t="s">
        <v>5831</v>
      </c>
      <c r="G1226" s="33" t="s">
        <v>5832</v>
      </c>
      <c r="H1226" s="32" t="s">
        <v>2475</v>
      </c>
      <c r="I1226" s="32" t="s">
        <v>2415</v>
      </c>
      <c r="J1226" s="33" t="s">
        <v>2365</v>
      </c>
      <c r="K1226" s="32">
        <v>9</v>
      </c>
      <c r="L1226" s="36" t="s">
        <v>5833</v>
      </c>
    </row>
    <row r="1227" spans="1:12" ht="26.25" hidden="1" thickBot="1" x14ac:dyDescent="0.3">
      <c r="A1227" s="31" t="s">
        <v>2367</v>
      </c>
      <c r="B1227" s="32" t="s">
        <v>5691</v>
      </c>
      <c r="C1227" s="33" t="s">
        <v>2420</v>
      </c>
      <c r="D1227" s="33" t="s">
        <v>5834</v>
      </c>
      <c r="E1227" s="34" t="s">
        <v>5835</v>
      </c>
      <c r="F1227" s="32" t="s">
        <v>5836</v>
      </c>
      <c r="G1227" s="33" t="s">
        <v>5837</v>
      </c>
      <c r="H1227" s="32" t="s">
        <v>2475</v>
      </c>
      <c r="I1227" s="32" t="s">
        <v>2415</v>
      </c>
      <c r="J1227" s="33" t="s">
        <v>2365</v>
      </c>
      <c r="K1227" s="32">
        <v>9</v>
      </c>
      <c r="L1227" s="36" t="s">
        <v>5833</v>
      </c>
    </row>
    <row r="1228" spans="1:12" ht="26.25" hidden="1" thickBot="1" x14ac:dyDescent="0.3">
      <c r="A1228" s="31" t="s">
        <v>2367</v>
      </c>
      <c r="B1228" s="32" t="s">
        <v>5691</v>
      </c>
      <c r="C1228" s="33" t="s">
        <v>2497</v>
      </c>
      <c r="D1228" s="33" t="s">
        <v>5838</v>
      </c>
      <c r="E1228" s="34" t="s">
        <v>2176</v>
      </c>
      <c r="F1228" s="32" t="s">
        <v>5839</v>
      </c>
      <c r="G1228" s="33" t="s">
        <v>5840</v>
      </c>
      <c r="H1228" s="32" t="s">
        <v>2475</v>
      </c>
      <c r="I1228" s="32" t="s">
        <v>2415</v>
      </c>
      <c r="J1228" s="33" t="s">
        <v>2365</v>
      </c>
      <c r="K1228" s="32">
        <v>20</v>
      </c>
      <c r="L1228" s="36" t="s">
        <v>5833</v>
      </c>
    </row>
    <row r="1229" spans="1:12" ht="26.25" hidden="1" thickBot="1" x14ac:dyDescent="0.3">
      <c r="A1229" s="31" t="s">
        <v>2367</v>
      </c>
      <c r="B1229" s="32" t="s">
        <v>5691</v>
      </c>
      <c r="C1229" s="33" t="s">
        <v>2369</v>
      </c>
      <c r="D1229" s="33" t="s">
        <v>5759</v>
      </c>
      <c r="E1229" s="34" t="s">
        <v>5760</v>
      </c>
      <c r="F1229" s="32" t="s">
        <v>5761</v>
      </c>
      <c r="G1229" s="33" t="s">
        <v>5841</v>
      </c>
      <c r="H1229" s="32" t="s">
        <v>2475</v>
      </c>
      <c r="I1229" s="32" t="s">
        <v>2415</v>
      </c>
      <c r="J1229" s="33" t="s">
        <v>2365</v>
      </c>
      <c r="K1229" s="32">
        <v>11</v>
      </c>
      <c r="L1229" s="36" t="s">
        <v>5763</v>
      </c>
    </row>
    <row r="1230" spans="1:12" ht="26.25" hidden="1" thickBot="1" x14ac:dyDescent="0.3">
      <c r="A1230" s="31" t="s">
        <v>2367</v>
      </c>
      <c r="B1230" s="32" t="s">
        <v>5691</v>
      </c>
      <c r="C1230" s="33" t="s">
        <v>2385</v>
      </c>
      <c r="D1230" s="33" t="s">
        <v>5842</v>
      </c>
      <c r="E1230" s="34" t="s">
        <v>5843</v>
      </c>
      <c r="F1230" s="32" t="s">
        <v>5844</v>
      </c>
      <c r="G1230" s="33" t="s">
        <v>5845</v>
      </c>
      <c r="H1230" s="32" t="s">
        <v>2475</v>
      </c>
      <c r="I1230" s="32" t="s">
        <v>2415</v>
      </c>
      <c r="J1230" s="33" t="s">
        <v>2365</v>
      </c>
      <c r="K1230" s="32">
        <v>13</v>
      </c>
      <c r="L1230" s="36" t="s">
        <v>5793</v>
      </c>
    </row>
    <row r="1231" spans="1:12" ht="26.25" hidden="1" thickBot="1" x14ac:dyDescent="0.3">
      <c r="A1231" s="31" t="s">
        <v>2367</v>
      </c>
      <c r="B1231" s="32" t="s">
        <v>5691</v>
      </c>
      <c r="C1231" s="33" t="s">
        <v>2497</v>
      </c>
      <c r="D1231" s="33" t="s">
        <v>5846</v>
      </c>
      <c r="E1231" s="34" t="s">
        <v>5847</v>
      </c>
      <c r="F1231" s="32" t="s">
        <v>5848</v>
      </c>
      <c r="G1231" s="33" t="s">
        <v>5849</v>
      </c>
      <c r="H1231" s="32" t="s">
        <v>2475</v>
      </c>
      <c r="I1231" s="32" t="s">
        <v>2415</v>
      </c>
      <c r="J1231" s="33" t="s">
        <v>2365</v>
      </c>
      <c r="K1231" s="32">
        <v>18</v>
      </c>
      <c r="L1231" s="36" t="s">
        <v>5763</v>
      </c>
    </row>
    <row r="1232" spans="1:12" ht="26.25" hidden="1" thickBot="1" x14ac:dyDescent="0.3">
      <c r="A1232" s="31" t="s">
        <v>2367</v>
      </c>
      <c r="B1232" s="32" t="s">
        <v>5691</v>
      </c>
      <c r="C1232" s="33" t="s">
        <v>2369</v>
      </c>
      <c r="D1232" s="33" t="s">
        <v>5850</v>
      </c>
      <c r="E1232" s="34" t="s">
        <v>5851</v>
      </c>
      <c r="F1232" s="32" t="s">
        <v>5852</v>
      </c>
      <c r="G1232" s="33" t="s">
        <v>5853</v>
      </c>
      <c r="H1232" s="32" t="s">
        <v>2475</v>
      </c>
      <c r="I1232" s="32" t="s">
        <v>2415</v>
      </c>
      <c r="J1232" s="33" t="s">
        <v>2368</v>
      </c>
      <c r="K1232" s="32">
        <v>15</v>
      </c>
      <c r="L1232" s="36" t="s">
        <v>5763</v>
      </c>
    </row>
    <row r="1233" spans="1:12" ht="26.25" hidden="1" thickBot="1" x14ac:dyDescent="0.3">
      <c r="A1233" s="31" t="s">
        <v>2367</v>
      </c>
      <c r="B1233" s="32" t="s">
        <v>5691</v>
      </c>
      <c r="C1233" s="33" t="s">
        <v>3437</v>
      </c>
      <c r="D1233" s="33" t="s">
        <v>5854</v>
      </c>
      <c r="E1233" s="34" t="s">
        <v>5851</v>
      </c>
      <c r="F1233" s="32" t="s">
        <v>5852</v>
      </c>
      <c r="G1233" s="33" t="s">
        <v>5855</v>
      </c>
      <c r="H1233" s="32" t="s">
        <v>2475</v>
      </c>
      <c r="I1233" s="32" t="s">
        <v>2415</v>
      </c>
      <c r="J1233" s="33" t="s">
        <v>2368</v>
      </c>
      <c r="K1233" s="32">
        <v>11</v>
      </c>
      <c r="L1233" s="35"/>
    </row>
    <row r="1234" spans="1:12" ht="26.25" hidden="1" thickBot="1" x14ac:dyDescent="0.3">
      <c r="A1234" s="31" t="s">
        <v>2367</v>
      </c>
      <c r="B1234" s="32" t="s">
        <v>5691</v>
      </c>
      <c r="C1234" s="33" t="s">
        <v>2385</v>
      </c>
      <c r="D1234" s="33" t="s">
        <v>5842</v>
      </c>
      <c r="E1234" s="34" t="s">
        <v>5843</v>
      </c>
      <c r="F1234" s="32" t="s">
        <v>5844</v>
      </c>
      <c r="G1234" s="33" t="s">
        <v>5856</v>
      </c>
      <c r="H1234" s="32" t="s">
        <v>2475</v>
      </c>
      <c r="I1234" s="32" t="s">
        <v>2415</v>
      </c>
      <c r="J1234" s="33" t="s">
        <v>2368</v>
      </c>
      <c r="K1234" s="32">
        <v>19</v>
      </c>
      <c r="L1234" s="36" t="s">
        <v>5793</v>
      </c>
    </row>
    <row r="1235" spans="1:12" ht="26.25" hidden="1" thickBot="1" x14ac:dyDescent="0.3">
      <c r="A1235" s="31" t="s">
        <v>2367</v>
      </c>
      <c r="B1235" s="32" t="s">
        <v>5691</v>
      </c>
      <c r="C1235" s="33" t="s">
        <v>2385</v>
      </c>
      <c r="D1235" s="33" t="s">
        <v>5809</v>
      </c>
      <c r="E1235" s="34" t="s">
        <v>5810</v>
      </c>
      <c r="F1235" s="32" t="s">
        <v>5811</v>
      </c>
      <c r="G1235" s="33" t="s">
        <v>5857</v>
      </c>
      <c r="H1235" s="32" t="s">
        <v>2475</v>
      </c>
      <c r="I1235" s="32" t="s">
        <v>2415</v>
      </c>
      <c r="J1235" s="33" t="s">
        <v>2368</v>
      </c>
      <c r="K1235" s="32">
        <v>32</v>
      </c>
      <c r="L1235" s="36" t="s">
        <v>5793</v>
      </c>
    </row>
    <row r="1236" spans="1:12" ht="26.25" hidden="1" thickBot="1" x14ac:dyDescent="0.3">
      <c r="A1236" s="31" t="s">
        <v>2367</v>
      </c>
      <c r="B1236" s="32" t="s">
        <v>5691</v>
      </c>
      <c r="C1236" s="33" t="s">
        <v>2420</v>
      </c>
      <c r="D1236" s="33" t="s">
        <v>5858</v>
      </c>
      <c r="E1236" s="34" t="s">
        <v>5771</v>
      </c>
      <c r="F1236" s="32" t="s">
        <v>5772</v>
      </c>
      <c r="G1236" s="33" t="s">
        <v>5859</v>
      </c>
      <c r="H1236" s="32" t="s">
        <v>2475</v>
      </c>
      <c r="I1236" s="32" t="s">
        <v>2415</v>
      </c>
      <c r="J1236" s="33" t="s">
        <v>2368</v>
      </c>
      <c r="K1236" s="32">
        <v>15</v>
      </c>
      <c r="L1236" s="35"/>
    </row>
    <row r="1237" spans="1:12" ht="26.25" hidden="1" thickBot="1" x14ac:dyDescent="0.3">
      <c r="A1237" s="31" t="s">
        <v>2367</v>
      </c>
      <c r="B1237" s="32" t="s">
        <v>5691</v>
      </c>
      <c r="C1237" s="33" t="s">
        <v>2369</v>
      </c>
      <c r="D1237" s="33" t="s">
        <v>5740</v>
      </c>
      <c r="E1237" s="34" t="s">
        <v>5741</v>
      </c>
      <c r="F1237" s="32" t="s">
        <v>5742</v>
      </c>
      <c r="G1237" s="33" t="s">
        <v>5860</v>
      </c>
      <c r="H1237" s="32" t="s">
        <v>2475</v>
      </c>
      <c r="I1237" s="32" t="s">
        <v>2415</v>
      </c>
      <c r="J1237" s="33" t="s">
        <v>2368</v>
      </c>
      <c r="K1237" s="32">
        <v>14</v>
      </c>
      <c r="L1237" s="36" t="s">
        <v>2278</v>
      </c>
    </row>
    <row r="1238" spans="1:12" ht="26.25" hidden="1" thickBot="1" x14ac:dyDescent="0.3">
      <c r="A1238" s="31" t="s">
        <v>2367</v>
      </c>
      <c r="B1238" s="32" t="s">
        <v>5691</v>
      </c>
      <c r="C1238" s="33" t="s">
        <v>2376</v>
      </c>
      <c r="D1238" s="33" t="s">
        <v>5861</v>
      </c>
      <c r="E1238" s="34" t="s">
        <v>5862</v>
      </c>
      <c r="F1238" s="32" t="s">
        <v>5863</v>
      </c>
      <c r="G1238" s="33" t="s">
        <v>5864</v>
      </c>
      <c r="H1238" s="32" t="s">
        <v>2475</v>
      </c>
      <c r="I1238" s="32" t="s">
        <v>2415</v>
      </c>
      <c r="J1238" s="33" t="s">
        <v>2373</v>
      </c>
      <c r="K1238" s="32">
        <v>16</v>
      </c>
      <c r="L1238" s="36" t="s">
        <v>5768</v>
      </c>
    </row>
    <row r="1239" spans="1:12" ht="26.25" hidden="1" thickBot="1" x14ac:dyDescent="0.3">
      <c r="A1239" s="31" t="s">
        <v>2367</v>
      </c>
      <c r="B1239" s="32" t="s">
        <v>5691</v>
      </c>
      <c r="C1239" s="33" t="s">
        <v>2385</v>
      </c>
      <c r="D1239" s="33" t="s">
        <v>5726</v>
      </c>
      <c r="E1239" s="34" t="s">
        <v>5727</v>
      </c>
      <c r="F1239" s="32" t="s">
        <v>5728</v>
      </c>
      <c r="G1239" s="33" t="s">
        <v>5865</v>
      </c>
      <c r="H1239" s="32" t="s">
        <v>2475</v>
      </c>
      <c r="I1239" s="32" t="s">
        <v>2415</v>
      </c>
      <c r="J1239" s="33" t="s">
        <v>2368</v>
      </c>
      <c r="K1239" s="32">
        <v>21</v>
      </c>
      <c r="L1239" s="36" t="s">
        <v>5730</v>
      </c>
    </row>
    <row r="1240" spans="1:12" ht="26.25" hidden="1" thickBot="1" x14ac:dyDescent="0.3">
      <c r="A1240" s="31" t="s">
        <v>2367</v>
      </c>
      <c r="B1240" s="32" t="s">
        <v>5691</v>
      </c>
      <c r="C1240" s="33" t="s">
        <v>2385</v>
      </c>
      <c r="D1240" s="33" t="s">
        <v>5726</v>
      </c>
      <c r="E1240" s="34" t="s">
        <v>5727</v>
      </c>
      <c r="F1240" s="32" t="s">
        <v>5728</v>
      </c>
      <c r="G1240" s="33" t="s">
        <v>5866</v>
      </c>
      <c r="H1240" s="32" t="s">
        <v>2475</v>
      </c>
      <c r="I1240" s="32" t="s">
        <v>2415</v>
      </c>
      <c r="J1240" s="33" t="s">
        <v>2373</v>
      </c>
      <c r="K1240" s="32">
        <v>13</v>
      </c>
      <c r="L1240" s="36" t="s">
        <v>5730</v>
      </c>
    </row>
    <row r="1241" spans="1:12" ht="26.25" hidden="1" thickBot="1" x14ac:dyDescent="0.3">
      <c r="A1241" s="31" t="s">
        <v>2367</v>
      </c>
      <c r="B1241" s="32" t="s">
        <v>5691</v>
      </c>
      <c r="C1241" s="33" t="s">
        <v>2385</v>
      </c>
      <c r="D1241" s="33" t="s">
        <v>5726</v>
      </c>
      <c r="E1241" s="34" t="s">
        <v>5727</v>
      </c>
      <c r="F1241" s="32" t="s">
        <v>5728</v>
      </c>
      <c r="G1241" s="33" t="s">
        <v>5867</v>
      </c>
      <c r="H1241" s="32" t="s">
        <v>2475</v>
      </c>
      <c r="I1241" s="32" t="s">
        <v>2415</v>
      </c>
      <c r="J1241" s="33" t="s">
        <v>2368</v>
      </c>
      <c r="K1241" s="32">
        <v>27</v>
      </c>
      <c r="L1241" s="36" t="s">
        <v>5730</v>
      </c>
    </row>
    <row r="1242" spans="1:12" ht="26.25" hidden="1" thickBot="1" x14ac:dyDescent="0.3">
      <c r="A1242" s="31" t="s">
        <v>2367</v>
      </c>
      <c r="B1242" s="32" t="s">
        <v>5691</v>
      </c>
      <c r="C1242" s="33" t="s">
        <v>3437</v>
      </c>
      <c r="D1242" s="33" t="s">
        <v>5785</v>
      </c>
      <c r="E1242" s="34" t="s">
        <v>5786</v>
      </c>
      <c r="F1242" s="32" t="s">
        <v>5787</v>
      </c>
      <c r="G1242" s="33" t="s">
        <v>5868</v>
      </c>
      <c r="H1242" s="32" t="s">
        <v>2475</v>
      </c>
      <c r="I1242" s="32" t="s">
        <v>2415</v>
      </c>
      <c r="J1242" s="33" t="s">
        <v>2368</v>
      </c>
      <c r="K1242" s="32">
        <v>11</v>
      </c>
      <c r="L1242" s="36" t="s">
        <v>5730</v>
      </c>
    </row>
    <row r="1243" spans="1:12" ht="26.25" hidden="1" thickBot="1" x14ac:dyDescent="0.3">
      <c r="A1243" s="31" t="s">
        <v>2367</v>
      </c>
      <c r="B1243" s="32" t="s">
        <v>5691</v>
      </c>
      <c r="C1243" s="33" t="s">
        <v>3437</v>
      </c>
      <c r="D1243" s="33" t="s">
        <v>5869</v>
      </c>
      <c r="E1243" s="34" t="s">
        <v>5870</v>
      </c>
      <c r="F1243" s="32" t="s">
        <v>5871</v>
      </c>
      <c r="G1243" s="33" t="s">
        <v>5872</v>
      </c>
      <c r="H1243" s="32" t="s">
        <v>2475</v>
      </c>
      <c r="I1243" s="32" t="s">
        <v>2415</v>
      </c>
      <c r="J1243" s="33" t="s">
        <v>2368</v>
      </c>
      <c r="K1243" s="32">
        <v>26</v>
      </c>
      <c r="L1243" s="36" t="s">
        <v>2678</v>
      </c>
    </row>
    <row r="1244" spans="1:12" ht="26.25" hidden="1" thickBot="1" x14ac:dyDescent="0.3">
      <c r="A1244" s="31" t="s">
        <v>2367</v>
      </c>
      <c r="B1244" s="32" t="s">
        <v>5691</v>
      </c>
      <c r="C1244" s="33" t="s">
        <v>2376</v>
      </c>
      <c r="D1244" s="33" t="s">
        <v>5775</v>
      </c>
      <c r="E1244" s="34" t="s">
        <v>5776</v>
      </c>
      <c r="F1244" s="32" t="s">
        <v>5777</v>
      </c>
      <c r="G1244" s="33" t="s">
        <v>5873</v>
      </c>
      <c r="H1244" s="32" t="s">
        <v>2475</v>
      </c>
      <c r="I1244" s="32" t="s">
        <v>2671</v>
      </c>
      <c r="J1244" s="33" t="s">
        <v>2368</v>
      </c>
      <c r="K1244" s="32">
        <v>24</v>
      </c>
      <c r="L1244" s="36" t="s">
        <v>5833</v>
      </c>
    </row>
    <row r="1245" spans="1:12" ht="26.25" hidden="1" thickBot="1" x14ac:dyDescent="0.3">
      <c r="A1245" s="31" t="s">
        <v>2367</v>
      </c>
      <c r="B1245" s="32" t="s">
        <v>5691</v>
      </c>
      <c r="C1245" s="33" t="s">
        <v>2376</v>
      </c>
      <c r="D1245" s="33" t="s">
        <v>5874</v>
      </c>
      <c r="E1245" s="34" t="s">
        <v>5875</v>
      </c>
      <c r="F1245" s="32" t="s">
        <v>5876</v>
      </c>
      <c r="G1245" s="33" t="s">
        <v>5877</v>
      </c>
      <c r="H1245" s="32" t="s">
        <v>2475</v>
      </c>
      <c r="I1245" s="32" t="s">
        <v>2415</v>
      </c>
      <c r="J1245" s="33" t="s">
        <v>2368</v>
      </c>
      <c r="K1245" s="32">
        <v>18</v>
      </c>
      <c r="L1245" s="36" t="s">
        <v>5878</v>
      </c>
    </row>
    <row r="1246" spans="1:12" ht="26.25" hidden="1" thickBot="1" x14ac:dyDescent="0.3">
      <c r="A1246" s="31" t="s">
        <v>2367</v>
      </c>
      <c r="B1246" s="32" t="s">
        <v>5691</v>
      </c>
      <c r="C1246" s="33" t="s">
        <v>2376</v>
      </c>
      <c r="D1246" s="33" t="s">
        <v>5874</v>
      </c>
      <c r="E1246" s="34" t="s">
        <v>5875</v>
      </c>
      <c r="F1246" s="32" t="s">
        <v>5876</v>
      </c>
      <c r="G1246" s="33" t="s">
        <v>5879</v>
      </c>
      <c r="H1246" s="32" t="s">
        <v>2475</v>
      </c>
      <c r="I1246" s="32" t="s">
        <v>2415</v>
      </c>
      <c r="J1246" s="33" t="s">
        <v>2373</v>
      </c>
      <c r="K1246" s="32">
        <v>23</v>
      </c>
      <c r="L1246" s="36" t="s">
        <v>5878</v>
      </c>
    </row>
    <row r="1247" spans="1:12" ht="26.25" hidden="1" thickBot="1" x14ac:dyDescent="0.3">
      <c r="A1247" s="31" t="s">
        <v>2367</v>
      </c>
      <c r="B1247" s="32" t="s">
        <v>5691</v>
      </c>
      <c r="C1247" s="33" t="s">
        <v>2497</v>
      </c>
      <c r="D1247" s="33" t="s">
        <v>5803</v>
      </c>
      <c r="E1247" s="34" t="s">
        <v>5804</v>
      </c>
      <c r="F1247" s="32" t="s">
        <v>5805</v>
      </c>
      <c r="G1247" s="33" t="s">
        <v>5880</v>
      </c>
      <c r="H1247" s="32" t="s">
        <v>2475</v>
      </c>
      <c r="I1247" s="32" t="s">
        <v>2415</v>
      </c>
      <c r="J1247" s="33" t="s">
        <v>2373</v>
      </c>
      <c r="K1247" s="32">
        <v>28</v>
      </c>
      <c r="L1247" s="36" t="s">
        <v>5768</v>
      </c>
    </row>
    <row r="1248" spans="1:12" ht="26.25" hidden="1" thickBot="1" x14ac:dyDescent="0.3">
      <c r="A1248" s="31" t="s">
        <v>2367</v>
      </c>
      <c r="B1248" s="32" t="s">
        <v>5691</v>
      </c>
      <c r="C1248" s="33" t="s">
        <v>3437</v>
      </c>
      <c r="D1248" s="33" t="s">
        <v>5881</v>
      </c>
      <c r="E1248" s="34" t="s">
        <v>5882</v>
      </c>
      <c r="F1248" s="32" t="s">
        <v>5883</v>
      </c>
      <c r="G1248" s="33" t="s">
        <v>5884</v>
      </c>
      <c r="H1248" s="32" t="s">
        <v>2475</v>
      </c>
      <c r="I1248" s="32" t="s">
        <v>2415</v>
      </c>
      <c r="J1248" s="33" t="s">
        <v>2368</v>
      </c>
      <c r="K1248" s="32">
        <v>11</v>
      </c>
      <c r="L1248" s="36" t="s">
        <v>5763</v>
      </c>
    </row>
    <row r="1249" spans="1:12" ht="26.25" hidden="1" thickBot="1" x14ac:dyDescent="0.3">
      <c r="A1249" s="31" t="s">
        <v>2367</v>
      </c>
      <c r="B1249" s="32" t="s">
        <v>5691</v>
      </c>
      <c r="C1249" s="33" t="s">
        <v>2497</v>
      </c>
      <c r="D1249" s="33" t="s">
        <v>5754</v>
      </c>
      <c r="E1249" s="34" t="s">
        <v>5755</v>
      </c>
      <c r="F1249" s="32" t="s">
        <v>5756</v>
      </c>
      <c r="G1249" s="33" t="s">
        <v>5885</v>
      </c>
      <c r="H1249" s="32" t="s">
        <v>2475</v>
      </c>
      <c r="I1249" s="32" t="s">
        <v>2415</v>
      </c>
      <c r="J1249" s="33" t="s">
        <v>2368</v>
      </c>
      <c r="K1249" s="32">
        <v>12</v>
      </c>
      <c r="L1249" s="36" t="s">
        <v>5758</v>
      </c>
    </row>
    <row r="1250" spans="1:12" ht="26.25" hidden="1" thickBot="1" x14ac:dyDescent="0.3">
      <c r="A1250" s="31" t="s">
        <v>2367</v>
      </c>
      <c r="B1250" s="32" t="s">
        <v>5691</v>
      </c>
      <c r="C1250" s="33" t="s">
        <v>2420</v>
      </c>
      <c r="D1250" s="33" t="s">
        <v>5749</v>
      </c>
      <c r="E1250" s="34" t="s">
        <v>5750</v>
      </c>
      <c r="F1250" s="32" t="s">
        <v>5751</v>
      </c>
      <c r="G1250" s="33" t="s">
        <v>5886</v>
      </c>
      <c r="H1250" s="32" t="s">
        <v>2475</v>
      </c>
      <c r="I1250" s="32" t="s">
        <v>2415</v>
      </c>
      <c r="J1250" s="33" t="s">
        <v>2373</v>
      </c>
      <c r="K1250" s="32">
        <v>11</v>
      </c>
      <c r="L1250" s="36" t="s">
        <v>5758</v>
      </c>
    </row>
    <row r="1251" spans="1:12" ht="26.25" hidden="1" thickBot="1" x14ac:dyDescent="0.3">
      <c r="A1251" s="31" t="s">
        <v>2367</v>
      </c>
      <c r="B1251" s="32" t="s">
        <v>5691</v>
      </c>
      <c r="C1251" s="33" t="s">
        <v>2420</v>
      </c>
      <c r="D1251" s="33" t="s">
        <v>5749</v>
      </c>
      <c r="E1251" s="34" t="s">
        <v>5750</v>
      </c>
      <c r="F1251" s="32" t="s">
        <v>5751</v>
      </c>
      <c r="G1251" s="33" t="s">
        <v>5887</v>
      </c>
      <c r="H1251" s="32" t="s">
        <v>2475</v>
      </c>
      <c r="I1251" s="32" t="s">
        <v>2415</v>
      </c>
      <c r="J1251" s="33" t="s">
        <v>2368</v>
      </c>
      <c r="K1251" s="32">
        <v>8</v>
      </c>
      <c r="L1251" s="36" t="s">
        <v>5758</v>
      </c>
    </row>
    <row r="1252" spans="1:12" ht="26.25" hidden="1" thickBot="1" x14ac:dyDescent="0.3">
      <c r="A1252" s="31" t="s">
        <v>2367</v>
      </c>
      <c r="B1252" s="32" t="s">
        <v>5691</v>
      </c>
      <c r="C1252" s="33" t="s">
        <v>2420</v>
      </c>
      <c r="D1252" s="33" t="s">
        <v>5888</v>
      </c>
      <c r="E1252" s="34" t="s">
        <v>5889</v>
      </c>
      <c r="F1252" s="32" t="s">
        <v>5890</v>
      </c>
      <c r="G1252" s="33" t="s">
        <v>5891</v>
      </c>
      <c r="H1252" s="32" t="s">
        <v>2475</v>
      </c>
      <c r="I1252" s="32" t="s">
        <v>2415</v>
      </c>
      <c r="J1252" s="33" t="s">
        <v>2368</v>
      </c>
      <c r="K1252" s="32">
        <v>10</v>
      </c>
      <c r="L1252" s="36" t="s">
        <v>5825</v>
      </c>
    </row>
    <row r="1253" spans="1:12" ht="26.25" hidden="1" thickBot="1" x14ac:dyDescent="0.3">
      <c r="A1253" s="31" t="s">
        <v>2367</v>
      </c>
      <c r="B1253" s="32" t="s">
        <v>5691</v>
      </c>
      <c r="C1253" s="33" t="s">
        <v>2420</v>
      </c>
      <c r="D1253" s="33" t="s">
        <v>5892</v>
      </c>
      <c r="E1253" s="34" t="s">
        <v>5893</v>
      </c>
      <c r="F1253" s="32" t="s">
        <v>5894</v>
      </c>
      <c r="G1253" s="33" t="s">
        <v>5895</v>
      </c>
      <c r="H1253" s="32" t="s">
        <v>2475</v>
      </c>
      <c r="I1253" s="32" t="s">
        <v>2415</v>
      </c>
      <c r="J1253" s="33" t="s">
        <v>2368</v>
      </c>
      <c r="K1253" s="32">
        <v>15</v>
      </c>
      <c r="L1253" s="36" t="s">
        <v>5833</v>
      </c>
    </row>
    <row r="1254" spans="1:12" ht="26.25" hidden="1" thickBot="1" x14ac:dyDescent="0.3">
      <c r="A1254" s="31" t="s">
        <v>2367</v>
      </c>
      <c r="B1254" s="32" t="s">
        <v>5691</v>
      </c>
      <c r="C1254" s="33" t="s">
        <v>3437</v>
      </c>
      <c r="D1254" s="33" t="s">
        <v>5896</v>
      </c>
      <c r="E1254" s="34" t="s">
        <v>5897</v>
      </c>
      <c r="F1254" s="32" t="s">
        <v>5898</v>
      </c>
      <c r="G1254" s="33" t="s">
        <v>5899</v>
      </c>
      <c r="H1254" s="32" t="s">
        <v>2475</v>
      </c>
      <c r="I1254" s="32" t="s">
        <v>2415</v>
      </c>
      <c r="J1254" s="33" t="s">
        <v>2367</v>
      </c>
      <c r="K1254" s="32">
        <v>17</v>
      </c>
      <c r="L1254" s="36" t="s">
        <v>5763</v>
      </c>
    </row>
    <row r="1255" spans="1:12" ht="26.25" hidden="1" thickBot="1" x14ac:dyDescent="0.3">
      <c r="A1255" s="31" t="s">
        <v>2367</v>
      </c>
      <c r="B1255" s="32" t="s">
        <v>5691</v>
      </c>
      <c r="C1255" s="33" t="s">
        <v>3437</v>
      </c>
      <c r="D1255" s="33" t="s">
        <v>5896</v>
      </c>
      <c r="E1255" s="34" t="s">
        <v>5897</v>
      </c>
      <c r="F1255" s="32" t="s">
        <v>5898</v>
      </c>
      <c r="G1255" s="33" t="s">
        <v>5900</v>
      </c>
      <c r="H1255" s="32" t="s">
        <v>2475</v>
      </c>
      <c r="I1255" s="32" t="s">
        <v>2671</v>
      </c>
      <c r="J1255" s="33" t="s">
        <v>2367</v>
      </c>
      <c r="K1255" s="32">
        <v>10</v>
      </c>
      <c r="L1255" s="36" t="s">
        <v>5763</v>
      </c>
    </row>
    <row r="1256" spans="1:12" ht="26.25" hidden="1" thickBot="1" x14ac:dyDescent="0.3">
      <c r="A1256" s="31" t="s">
        <v>2367</v>
      </c>
      <c r="B1256" s="32" t="s">
        <v>5691</v>
      </c>
      <c r="C1256" s="33" t="s">
        <v>3437</v>
      </c>
      <c r="D1256" s="33" t="s">
        <v>5901</v>
      </c>
      <c r="E1256" s="34" t="s">
        <v>5902</v>
      </c>
      <c r="F1256" s="32" t="s">
        <v>5903</v>
      </c>
      <c r="G1256" s="33" t="s">
        <v>5904</v>
      </c>
      <c r="H1256" s="32" t="s">
        <v>2475</v>
      </c>
      <c r="I1256" s="32" t="s">
        <v>2415</v>
      </c>
      <c r="J1256" s="33" t="s">
        <v>2368</v>
      </c>
      <c r="K1256" s="32">
        <v>8</v>
      </c>
      <c r="L1256" s="36" t="s">
        <v>5833</v>
      </c>
    </row>
    <row r="1257" spans="1:12" ht="26.25" hidden="1" thickBot="1" x14ac:dyDescent="0.3">
      <c r="A1257" s="31" t="s">
        <v>2367</v>
      </c>
      <c r="B1257" s="32" t="s">
        <v>5691</v>
      </c>
      <c r="C1257" s="33" t="s">
        <v>2376</v>
      </c>
      <c r="D1257" s="33" t="s">
        <v>5775</v>
      </c>
      <c r="E1257" s="34" t="s">
        <v>5776</v>
      </c>
      <c r="F1257" s="32" t="s">
        <v>5777</v>
      </c>
      <c r="G1257" s="33" t="s">
        <v>5905</v>
      </c>
      <c r="H1257" s="32" t="s">
        <v>2475</v>
      </c>
      <c r="I1257" s="32" t="s">
        <v>2415</v>
      </c>
      <c r="J1257" s="33" t="s">
        <v>2367</v>
      </c>
      <c r="K1257" s="32">
        <v>11</v>
      </c>
      <c r="L1257" s="36" t="s">
        <v>5833</v>
      </c>
    </row>
    <row r="1258" spans="1:12" ht="26.25" hidden="1" thickBot="1" x14ac:dyDescent="0.3">
      <c r="A1258" s="31" t="s">
        <v>2367</v>
      </c>
      <c r="B1258" s="32" t="s">
        <v>5691</v>
      </c>
      <c r="C1258" s="33" t="s">
        <v>2385</v>
      </c>
      <c r="D1258" s="33" t="s">
        <v>5906</v>
      </c>
      <c r="E1258" s="34" t="s">
        <v>5907</v>
      </c>
      <c r="F1258" s="32" t="s">
        <v>5908</v>
      </c>
      <c r="G1258" s="33" t="s">
        <v>5909</v>
      </c>
      <c r="H1258" s="32" t="s">
        <v>2475</v>
      </c>
      <c r="I1258" s="32" t="s">
        <v>2415</v>
      </c>
      <c r="J1258" s="33" t="s">
        <v>2367</v>
      </c>
      <c r="K1258" s="32">
        <v>12</v>
      </c>
      <c r="L1258" s="36" t="s">
        <v>5768</v>
      </c>
    </row>
    <row r="1259" spans="1:12" ht="26.25" hidden="1" thickBot="1" x14ac:dyDescent="0.3">
      <c r="A1259" s="31" t="s">
        <v>2367</v>
      </c>
      <c r="B1259" s="32" t="s">
        <v>5691</v>
      </c>
      <c r="C1259" s="33" t="s">
        <v>2376</v>
      </c>
      <c r="D1259" s="33" t="s">
        <v>5775</v>
      </c>
      <c r="E1259" s="34" t="s">
        <v>5776</v>
      </c>
      <c r="F1259" s="32" t="s">
        <v>5777</v>
      </c>
      <c r="G1259" s="33" t="s">
        <v>5910</v>
      </c>
      <c r="H1259" s="32" t="s">
        <v>2475</v>
      </c>
      <c r="I1259" s="32" t="s">
        <v>2671</v>
      </c>
      <c r="J1259" s="33" t="s">
        <v>2370</v>
      </c>
      <c r="K1259" s="32">
        <v>15</v>
      </c>
      <c r="L1259" s="36" t="s">
        <v>5833</v>
      </c>
    </row>
    <row r="1260" spans="1:12" ht="26.25" hidden="1" thickBot="1" x14ac:dyDescent="0.3">
      <c r="A1260" s="31" t="s">
        <v>2367</v>
      </c>
      <c r="B1260" s="32" t="s">
        <v>5691</v>
      </c>
      <c r="C1260" s="33" t="s">
        <v>2420</v>
      </c>
      <c r="D1260" s="33" t="s">
        <v>5911</v>
      </c>
      <c r="E1260" s="34" t="s">
        <v>5912</v>
      </c>
      <c r="F1260" s="32" t="s">
        <v>5913</v>
      </c>
      <c r="G1260" s="33" t="s">
        <v>5914</v>
      </c>
      <c r="H1260" s="32" t="s">
        <v>2475</v>
      </c>
      <c r="I1260" s="32" t="s">
        <v>2415</v>
      </c>
      <c r="J1260" s="33" t="s">
        <v>2373</v>
      </c>
      <c r="K1260" s="32">
        <v>11</v>
      </c>
      <c r="L1260" s="35"/>
    </row>
    <row r="1261" spans="1:12" ht="26.25" hidden="1" thickBot="1" x14ac:dyDescent="0.3">
      <c r="A1261" s="31" t="s">
        <v>2367</v>
      </c>
      <c r="B1261" s="32" t="s">
        <v>5691</v>
      </c>
      <c r="C1261" s="33" t="s">
        <v>3437</v>
      </c>
      <c r="D1261" s="33" t="s">
        <v>5915</v>
      </c>
      <c r="E1261" s="34" t="s">
        <v>5916</v>
      </c>
      <c r="F1261" s="32" t="s">
        <v>5917</v>
      </c>
      <c r="G1261" s="33" t="s">
        <v>5918</v>
      </c>
      <c r="H1261" s="32" t="s">
        <v>2475</v>
      </c>
      <c r="I1261" s="32" t="s">
        <v>2415</v>
      </c>
      <c r="J1261" s="33" t="s">
        <v>2370</v>
      </c>
      <c r="K1261" s="32">
        <v>8</v>
      </c>
      <c r="L1261" s="36" t="s">
        <v>5763</v>
      </c>
    </row>
    <row r="1262" spans="1:12" ht="26.25" hidden="1" thickBot="1" x14ac:dyDescent="0.3">
      <c r="A1262" s="31" t="s">
        <v>2367</v>
      </c>
      <c r="B1262" s="32" t="s">
        <v>5691</v>
      </c>
      <c r="C1262" s="33" t="s">
        <v>2376</v>
      </c>
      <c r="D1262" s="33" t="s">
        <v>5919</v>
      </c>
      <c r="E1262" s="34" t="s">
        <v>5920</v>
      </c>
      <c r="F1262" s="32" t="s">
        <v>5921</v>
      </c>
      <c r="G1262" s="33" t="s">
        <v>5922</v>
      </c>
      <c r="H1262" s="32" t="s">
        <v>2475</v>
      </c>
      <c r="I1262" s="32" t="s">
        <v>2415</v>
      </c>
      <c r="J1262" s="33" t="s">
        <v>2370</v>
      </c>
      <c r="K1262" s="32">
        <v>21</v>
      </c>
      <c r="L1262" s="36" t="s">
        <v>5920</v>
      </c>
    </row>
    <row r="1263" spans="1:12" ht="26.25" hidden="1" thickBot="1" x14ac:dyDescent="0.3">
      <c r="A1263" s="31" t="s">
        <v>2367</v>
      </c>
      <c r="B1263" s="32" t="s">
        <v>5691</v>
      </c>
      <c r="C1263" s="33" t="s">
        <v>2369</v>
      </c>
      <c r="D1263" s="33" t="s">
        <v>5923</v>
      </c>
      <c r="E1263" s="34" t="s">
        <v>5924</v>
      </c>
      <c r="F1263" s="32" t="s">
        <v>5925</v>
      </c>
      <c r="G1263" s="33" t="s">
        <v>5926</v>
      </c>
      <c r="H1263" s="32" t="s">
        <v>2475</v>
      </c>
      <c r="I1263" s="32" t="s">
        <v>2415</v>
      </c>
      <c r="J1263" s="33" t="s">
        <v>2370</v>
      </c>
      <c r="K1263" s="32">
        <v>13</v>
      </c>
      <c r="L1263" s="36" t="s">
        <v>5763</v>
      </c>
    </row>
    <row r="1264" spans="1:12" ht="26.25" hidden="1" thickBot="1" x14ac:dyDescent="0.3">
      <c r="A1264" s="31" t="s">
        <v>2367</v>
      </c>
      <c r="B1264" s="32" t="s">
        <v>5691</v>
      </c>
      <c r="C1264" s="33" t="s">
        <v>2420</v>
      </c>
      <c r="D1264" s="33" t="s">
        <v>5927</v>
      </c>
      <c r="E1264" s="34" t="s">
        <v>5928</v>
      </c>
      <c r="F1264" s="32" t="s">
        <v>5929</v>
      </c>
      <c r="G1264" s="33" t="s">
        <v>5930</v>
      </c>
      <c r="H1264" s="32" t="s">
        <v>2475</v>
      </c>
      <c r="I1264" s="32" t="s">
        <v>2415</v>
      </c>
      <c r="J1264" s="33" t="s">
        <v>2367</v>
      </c>
      <c r="K1264" s="32">
        <v>13</v>
      </c>
      <c r="L1264" s="36" t="s">
        <v>5833</v>
      </c>
    </row>
    <row r="1265" spans="1:12" ht="26.25" hidden="1" thickBot="1" x14ac:dyDescent="0.3">
      <c r="A1265" s="31" t="s">
        <v>2367</v>
      </c>
      <c r="B1265" s="32" t="s">
        <v>5691</v>
      </c>
      <c r="C1265" s="33" t="s">
        <v>2385</v>
      </c>
      <c r="D1265" s="33" t="s">
        <v>5780</v>
      </c>
      <c r="E1265" s="34" t="s">
        <v>5781</v>
      </c>
      <c r="F1265" s="32" t="s">
        <v>5782</v>
      </c>
      <c r="G1265" s="33" t="s">
        <v>5931</v>
      </c>
      <c r="H1265" s="32" t="s">
        <v>2475</v>
      </c>
      <c r="I1265" s="32" t="s">
        <v>2415</v>
      </c>
      <c r="J1265" s="33" t="s">
        <v>2370</v>
      </c>
      <c r="K1265" s="32">
        <v>4</v>
      </c>
      <c r="L1265" s="36" t="s">
        <v>5730</v>
      </c>
    </row>
    <row r="1266" spans="1:12" ht="26.25" hidden="1" thickBot="1" x14ac:dyDescent="0.3">
      <c r="A1266" s="31" t="s">
        <v>2367</v>
      </c>
      <c r="B1266" s="32" t="s">
        <v>5691</v>
      </c>
      <c r="C1266" s="33" t="s">
        <v>3437</v>
      </c>
      <c r="D1266" s="33" t="s">
        <v>5794</v>
      </c>
      <c r="E1266" s="34" t="s">
        <v>5795</v>
      </c>
      <c r="F1266" s="32" t="s">
        <v>5796</v>
      </c>
      <c r="G1266" s="33" t="s">
        <v>5932</v>
      </c>
      <c r="H1266" s="32" t="s">
        <v>2475</v>
      </c>
      <c r="I1266" s="32" t="s">
        <v>2415</v>
      </c>
      <c r="J1266" s="33" t="s">
        <v>2373</v>
      </c>
      <c r="K1266" s="32">
        <v>21</v>
      </c>
      <c r="L1266" s="36" t="s">
        <v>5798</v>
      </c>
    </row>
    <row r="1267" spans="1:12" ht="26.25" hidden="1" thickBot="1" x14ac:dyDescent="0.3">
      <c r="A1267" s="31" t="s">
        <v>2367</v>
      </c>
      <c r="B1267" s="32" t="s">
        <v>5691</v>
      </c>
      <c r="C1267" s="33" t="s">
        <v>2497</v>
      </c>
      <c r="D1267" s="33" t="s">
        <v>5754</v>
      </c>
      <c r="E1267" s="34" t="s">
        <v>5755</v>
      </c>
      <c r="F1267" s="32" t="s">
        <v>5756</v>
      </c>
      <c r="G1267" s="33" t="s">
        <v>5933</v>
      </c>
      <c r="H1267" s="32" t="s">
        <v>2475</v>
      </c>
      <c r="I1267" s="32" t="s">
        <v>2415</v>
      </c>
      <c r="J1267" s="33" t="s">
        <v>2367</v>
      </c>
      <c r="K1267" s="32">
        <v>14</v>
      </c>
      <c r="L1267" s="36" t="s">
        <v>5753</v>
      </c>
    </row>
    <row r="1268" spans="1:12" ht="26.25" hidden="1" thickBot="1" x14ac:dyDescent="0.3">
      <c r="A1268" s="31" t="s">
        <v>2367</v>
      </c>
      <c r="B1268" s="32" t="s">
        <v>5691</v>
      </c>
      <c r="C1268" s="33" t="s">
        <v>2376</v>
      </c>
      <c r="D1268" s="33" t="s">
        <v>5775</v>
      </c>
      <c r="E1268" s="34" t="s">
        <v>5776</v>
      </c>
      <c r="F1268" s="32" t="s">
        <v>5777</v>
      </c>
      <c r="G1268" s="33" t="s">
        <v>5934</v>
      </c>
      <c r="H1268" s="32" t="s">
        <v>2475</v>
      </c>
      <c r="I1268" s="32" t="s">
        <v>2415</v>
      </c>
      <c r="J1268" s="33" t="s">
        <v>2373</v>
      </c>
      <c r="K1268" s="32">
        <v>20</v>
      </c>
      <c r="L1268" s="36" t="s">
        <v>5833</v>
      </c>
    </row>
    <row r="1269" spans="1:12" ht="26.25" hidden="1" thickBot="1" x14ac:dyDescent="0.3">
      <c r="A1269" s="31" t="s">
        <v>2367</v>
      </c>
      <c r="B1269" s="32" t="s">
        <v>5691</v>
      </c>
      <c r="C1269" s="33" t="s">
        <v>2376</v>
      </c>
      <c r="D1269" s="33" t="s">
        <v>5775</v>
      </c>
      <c r="E1269" s="34" t="s">
        <v>5776</v>
      </c>
      <c r="F1269" s="32" t="s">
        <v>5777</v>
      </c>
      <c r="G1269" s="33" t="s">
        <v>5935</v>
      </c>
      <c r="H1269" s="32" t="s">
        <v>2475</v>
      </c>
      <c r="I1269" s="32" t="s">
        <v>2415</v>
      </c>
      <c r="J1269" s="33" t="s">
        <v>2375</v>
      </c>
      <c r="K1269" s="32">
        <v>24</v>
      </c>
      <c r="L1269" s="36" t="s">
        <v>5833</v>
      </c>
    </row>
    <row r="1270" spans="1:12" ht="26.25" hidden="1" thickBot="1" x14ac:dyDescent="0.3">
      <c r="A1270" s="31" t="s">
        <v>2367</v>
      </c>
      <c r="B1270" s="32" t="s">
        <v>5691</v>
      </c>
      <c r="C1270" s="33" t="s">
        <v>2497</v>
      </c>
      <c r="D1270" s="33" t="s">
        <v>5813</v>
      </c>
      <c r="E1270" s="34" t="s">
        <v>5814</v>
      </c>
      <c r="F1270" s="32" t="s">
        <v>5815</v>
      </c>
      <c r="G1270" s="33" t="s">
        <v>5936</v>
      </c>
      <c r="H1270" s="32" t="s">
        <v>2475</v>
      </c>
      <c r="I1270" s="32" t="s">
        <v>2415</v>
      </c>
      <c r="J1270" s="33" t="s">
        <v>2375</v>
      </c>
      <c r="K1270" s="32">
        <v>22</v>
      </c>
      <c r="L1270" s="36" t="s">
        <v>5768</v>
      </c>
    </row>
    <row r="1271" spans="1:12" ht="26.25" hidden="1" thickBot="1" x14ac:dyDescent="0.3">
      <c r="A1271" s="31" t="s">
        <v>2367</v>
      </c>
      <c r="B1271" s="32" t="s">
        <v>5691</v>
      </c>
      <c r="C1271" s="33" t="s">
        <v>2385</v>
      </c>
      <c r="D1271" s="33" t="s">
        <v>5842</v>
      </c>
      <c r="E1271" s="34" t="s">
        <v>5843</v>
      </c>
      <c r="F1271" s="32" t="s">
        <v>5844</v>
      </c>
      <c r="G1271" s="33" t="s">
        <v>5937</v>
      </c>
      <c r="H1271" s="32" t="s">
        <v>2475</v>
      </c>
      <c r="I1271" s="32" t="s">
        <v>2415</v>
      </c>
      <c r="J1271" s="33" t="s">
        <v>2375</v>
      </c>
      <c r="K1271" s="32">
        <v>20</v>
      </c>
      <c r="L1271" s="36" t="s">
        <v>5793</v>
      </c>
    </row>
    <row r="1272" spans="1:12" ht="26.25" hidden="1" thickBot="1" x14ac:dyDescent="0.3">
      <c r="A1272" s="31" t="s">
        <v>2367</v>
      </c>
      <c r="B1272" s="32" t="s">
        <v>5691</v>
      </c>
      <c r="C1272" s="33" t="s">
        <v>2385</v>
      </c>
      <c r="D1272" s="33" t="s">
        <v>5842</v>
      </c>
      <c r="E1272" s="34" t="s">
        <v>5843</v>
      </c>
      <c r="F1272" s="32" t="s">
        <v>5844</v>
      </c>
      <c r="G1272" s="33" t="s">
        <v>5938</v>
      </c>
      <c r="H1272" s="32" t="s">
        <v>2475</v>
      </c>
      <c r="I1272" s="32" t="s">
        <v>2415</v>
      </c>
      <c r="J1272" s="33" t="s">
        <v>2373</v>
      </c>
      <c r="K1272" s="32">
        <v>20</v>
      </c>
      <c r="L1272" s="36" t="s">
        <v>5793</v>
      </c>
    </row>
    <row r="1273" spans="1:12" ht="26.25" hidden="1" thickBot="1" x14ac:dyDescent="0.3">
      <c r="A1273" s="31" t="s">
        <v>2367</v>
      </c>
      <c r="B1273" s="32" t="s">
        <v>5691</v>
      </c>
      <c r="C1273" s="33" t="s">
        <v>2369</v>
      </c>
      <c r="D1273" s="33" t="s">
        <v>5939</v>
      </c>
      <c r="E1273" s="34" t="s">
        <v>5916</v>
      </c>
      <c r="F1273" s="32" t="s">
        <v>5917</v>
      </c>
      <c r="G1273" s="33" t="s">
        <v>5940</v>
      </c>
      <c r="H1273" s="32" t="s">
        <v>2475</v>
      </c>
      <c r="I1273" s="32" t="s">
        <v>2415</v>
      </c>
      <c r="J1273" s="33" t="s">
        <v>2373</v>
      </c>
      <c r="K1273" s="32">
        <v>24</v>
      </c>
      <c r="L1273" s="36" t="s">
        <v>5763</v>
      </c>
    </row>
    <row r="1274" spans="1:12" ht="26.25" hidden="1" thickBot="1" x14ac:dyDescent="0.3">
      <c r="A1274" s="31" t="s">
        <v>2367</v>
      </c>
      <c r="B1274" s="32" t="s">
        <v>5691</v>
      </c>
      <c r="C1274" s="33" t="s">
        <v>2369</v>
      </c>
      <c r="D1274" s="33" t="s">
        <v>5939</v>
      </c>
      <c r="E1274" s="34" t="s">
        <v>5916</v>
      </c>
      <c r="F1274" s="32" t="s">
        <v>5917</v>
      </c>
      <c r="G1274" s="33" t="s">
        <v>5941</v>
      </c>
      <c r="H1274" s="32" t="s">
        <v>2475</v>
      </c>
      <c r="I1274" s="32" t="s">
        <v>2415</v>
      </c>
      <c r="J1274" s="33" t="s">
        <v>2375</v>
      </c>
      <c r="K1274" s="32">
        <v>14</v>
      </c>
      <c r="L1274" s="36" t="s">
        <v>5763</v>
      </c>
    </row>
    <row r="1275" spans="1:12" ht="26.25" hidden="1" thickBot="1" x14ac:dyDescent="0.3">
      <c r="A1275" s="31" t="s">
        <v>2367</v>
      </c>
      <c r="B1275" s="32" t="s">
        <v>5691</v>
      </c>
      <c r="C1275" s="33" t="s">
        <v>2385</v>
      </c>
      <c r="D1275" s="33" t="s">
        <v>5942</v>
      </c>
      <c r="E1275" s="34" t="s">
        <v>5943</v>
      </c>
      <c r="F1275" s="32" t="s">
        <v>5944</v>
      </c>
      <c r="G1275" s="33" t="s">
        <v>5945</v>
      </c>
      <c r="H1275" s="32" t="s">
        <v>2475</v>
      </c>
      <c r="I1275" s="32" t="s">
        <v>2415</v>
      </c>
      <c r="J1275" s="33" t="s">
        <v>2375</v>
      </c>
      <c r="K1275" s="32">
        <v>23</v>
      </c>
      <c r="L1275" s="36" t="s">
        <v>5946</v>
      </c>
    </row>
    <row r="1276" spans="1:12" ht="26.25" hidden="1" thickBot="1" x14ac:dyDescent="0.3">
      <c r="A1276" s="31" t="s">
        <v>2367</v>
      </c>
      <c r="B1276" s="32" t="s">
        <v>5691</v>
      </c>
      <c r="C1276" s="33" t="s">
        <v>2385</v>
      </c>
      <c r="D1276" s="33" t="s">
        <v>5726</v>
      </c>
      <c r="E1276" s="34" t="s">
        <v>5727</v>
      </c>
      <c r="F1276" s="32" t="s">
        <v>5728</v>
      </c>
      <c r="G1276" s="33" t="s">
        <v>5947</v>
      </c>
      <c r="H1276" s="32" t="s">
        <v>2475</v>
      </c>
      <c r="I1276" s="32" t="s">
        <v>2415</v>
      </c>
      <c r="J1276" s="33" t="s">
        <v>2375</v>
      </c>
      <c r="K1276" s="32">
        <v>14</v>
      </c>
      <c r="L1276" s="36" t="s">
        <v>5730</v>
      </c>
    </row>
    <row r="1277" spans="1:12" ht="26.25" hidden="1" thickBot="1" x14ac:dyDescent="0.3">
      <c r="A1277" s="31" t="s">
        <v>2367</v>
      </c>
      <c r="B1277" s="32" t="s">
        <v>5691</v>
      </c>
      <c r="C1277" s="33" t="s">
        <v>2385</v>
      </c>
      <c r="D1277" s="33" t="s">
        <v>5726</v>
      </c>
      <c r="E1277" s="34" t="s">
        <v>5727</v>
      </c>
      <c r="F1277" s="32" t="s">
        <v>5728</v>
      </c>
      <c r="G1277" s="33" t="s">
        <v>5948</v>
      </c>
      <c r="H1277" s="32" t="s">
        <v>2475</v>
      </c>
      <c r="I1277" s="32" t="s">
        <v>2415</v>
      </c>
      <c r="J1277" s="33" t="s">
        <v>2375</v>
      </c>
      <c r="K1277" s="32">
        <v>20</v>
      </c>
      <c r="L1277" s="36" t="s">
        <v>5730</v>
      </c>
    </row>
    <row r="1278" spans="1:12" ht="26.25" hidden="1" thickBot="1" x14ac:dyDescent="0.3">
      <c r="A1278" s="31" t="s">
        <v>2367</v>
      </c>
      <c r="B1278" s="32" t="s">
        <v>5691</v>
      </c>
      <c r="C1278" s="33" t="s">
        <v>2369</v>
      </c>
      <c r="D1278" s="33" t="s">
        <v>5740</v>
      </c>
      <c r="E1278" s="34" t="s">
        <v>5741</v>
      </c>
      <c r="F1278" s="32" t="s">
        <v>5742</v>
      </c>
      <c r="G1278" s="33" t="s">
        <v>5949</v>
      </c>
      <c r="H1278" s="32" t="s">
        <v>2475</v>
      </c>
      <c r="I1278" s="32" t="s">
        <v>2415</v>
      </c>
      <c r="J1278" s="33" t="s">
        <v>2375</v>
      </c>
      <c r="K1278" s="32">
        <v>24</v>
      </c>
      <c r="L1278" s="36" t="s">
        <v>2278</v>
      </c>
    </row>
    <row r="1279" spans="1:12" ht="26.25" hidden="1" thickBot="1" x14ac:dyDescent="0.3">
      <c r="A1279" s="31" t="s">
        <v>2367</v>
      </c>
      <c r="B1279" s="32" t="s">
        <v>5691</v>
      </c>
      <c r="C1279" s="33" t="s">
        <v>2385</v>
      </c>
      <c r="D1279" s="33" t="s">
        <v>5950</v>
      </c>
      <c r="E1279" s="34" t="s">
        <v>5951</v>
      </c>
      <c r="F1279" s="32" t="s">
        <v>5952</v>
      </c>
      <c r="G1279" s="33" t="s">
        <v>5953</v>
      </c>
      <c r="H1279" s="32" t="s">
        <v>2475</v>
      </c>
      <c r="I1279" s="32" t="s">
        <v>2415</v>
      </c>
      <c r="J1279" s="33" t="s">
        <v>2375</v>
      </c>
      <c r="K1279" s="32">
        <v>15</v>
      </c>
      <c r="L1279" s="36" t="s">
        <v>5730</v>
      </c>
    </row>
    <row r="1280" spans="1:12" ht="26.25" hidden="1" thickBot="1" x14ac:dyDescent="0.3">
      <c r="A1280" s="31" t="s">
        <v>2367</v>
      </c>
      <c r="B1280" s="32" t="s">
        <v>5691</v>
      </c>
      <c r="C1280" s="33" t="s">
        <v>2376</v>
      </c>
      <c r="D1280" s="33" t="s">
        <v>5954</v>
      </c>
      <c r="E1280" s="34" t="s">
        <v>5955</v>
      </c>
      <c r="F1280" s="32" t="s">
        <v>5956</v>
      </c>
      <c r="G1280" s="33" t="s">
        <v>5957</v>
      </c>
      <c r="H1280" s="32" t="s">
        <v>2475</v>
      </c>
      <c r="I1280" s="32" t="s">
        <v>2415</v>
      </c>
      <c r="J1280" s="33" t="s">
        <v>2375</v>
      </c>
      <c r="K1280" s="32">
        <v>20</v>
      </c>
      <c r="L1280" s="36" t="s">
        <v>5958</v>
      </c>
    </row>
    <row r="1281" spans="1:12" ht="26.25" hidden="1" thickBot="1" x14ac:dyDescent="0.3">
      <c r="A1281" s="31" t="s">
        <v>2367</v>
      </c>
      <c r="B1281" s="32" t="s">
        <v>5691</v>
      </c>
      <c r="C1281" s="33" t="s">
        <v>2369</v>
      </c>
      <c r="D1281" s="33" t="s">
        <v>5959</v>
      </c>
      <c r="E1281" s="34" t="s">
        <v>5786</v>
      </c>
      <c r="F1281" s="32" t="s">
        <v>5787</v>
      </c>
      <c r="G1281" s="33" t="s">
        <v>5960</v>
      </c>
      <c r="H1281" s="32" t="s">
        <v>2475</v>
      </c>
      <c r="I1281" s="32" t="s">
        <v>2415</v>
      </c>
      <c r="J1281" s="33" t="s">
        <v>2375</v>
      </c>
      <c r="K1281" s="32">
        <v>12</v>
      </c>
      <c r="L1281" s="36" t="s">
        <v>5768</v>
      </c>
    </row>
    <row r="1282" spans="1:12" ht="26.25" hidden="1" thickBot="1" x14ac:dyDescent="0.3">
      <c r="A1282" s="31" t="s">
        <v>2367</v>
      </c>
      <c r="B1282" s="32" t="s">
        <v>5691</v>
      </c>
      <c r="C1282" s="33" t="s">
        <v>2369</v>
      </c>
      <c r="D1282" s="33" t="s">
        <v>5961</v>
      </c>
      <c r="E1282" s="34" t="s">
        <v>5897</v>
      </c>
      <c r="F1282" s="32" t="s">
        <v>5898</v>
      </c>
      <c r="G1282" s="33" t="s">
        <v>5962</v>
      </c>
      <c r="H1282" s="32" t="s">
        <v>2475</v>
      </c>
      <c r="I1282" s="32" t="s">
        <v>2415</v>
      </c>
      <c r="J1282" s="33" t="s">
        <v>2375</v>
      </c>
      <c r="K1282" s="32">
        <v>18</v>
      </c>
      <c r="L1282" s="36" t="s">
        <v>5763</v>
      </c>
    </row>
    <row r="1283" spans="1:12" ht="26.25" hidden="1" thickBot="1" x14ac:dyDescent="0.3">
      <c r="A1283" s="31" t="s">
        <v>2367</v>
      </c>
      <c r="B1283" s="32" t="s">
        <v>5691</v>
      </c>
      <c r="C1283" s="33" t="s">
        <v>2497</v>
      </c>
      <c r="D1283" s="33" t="s">
        <v>5963</v>
      </c>
      <c r="E1283" s="34" t="s">
        <v>5964</v>
      </c>
      <c r="F1283" s="32" t="s">
        <v>5965</v>
      </c>
      <c r="G1283" s="33" t="s">
        <v>5966</v>
      </c>
      <c r="H1283" s="32" t="s">
        <v>2475</v>
      </c>
      <c r="I1283" s="32" t="s">
        <v>2415</v>
      </c>
      <c r="J1283" s="33" t="s">
        <v>2375</v>
      </c>
      <c r="K1283" s="32">
        <v>15</v>
      </c>
      <c r="L1283" s="36" t="s">
        <v>5967</v>
      </c>
    </row>
    <row r="1284" spans="1:12" ht="26.25" hidden="1" thickBot="1" x14ac:dyDescent="0.3">
      <c r="A1284" s="31" t="s">
        <v>2367</v>
      </c>
      <c r="B1284" s="32" t="s">
        <v>5691</v>
      </c>
      <c r="C1284" s="33" t="s">
        <v>2497</v>
      </c>
      <c r="D1284" s="33" t="s">
        <v>5803</v>
      </c>
      <c r="E1284" s="34" t="s">
        <v>5804</v>
      </c>
      <c r="F1284" s="32" t="s">
        <v>5805</v>
      </c>
      <c r="G1284" s="33" t="s">
        <v>5968</v>
      </c>
      <c r="H1284" s="32" t="s">
        <v>2475</v>
      </c>
      <c r="I1284" s="32" t="s">
        <v>2415</v>
      </c>
      <c r="J1284" s="33" t="s">
        <v>2375</v>
      </c>
      <c r="K1284" s="32">
        <v>23</v>
      </c>
      <c r="L1284" s="36" t="s">
        <v>5768</v>
      </c>
    </row>
    <row r="1285" spans="1:12" ht="26.25" hidden="1" thickBot="1" x14ac:dyDescent="0.3">
      <c r="A1285" s="31" t="s">
        <v>2367</v>
      </c>
      <c r="B1285" s="32" t="s">
        <v>5691</v>
      </c>
      <c r="C1285" s="33" t="s">
        <v>2376</v>
      </c>
      <c r="D1285" s="33" t="s">
        <v>5874</v>
      </c>
      <c r="E1285" s="34" t="s">
        <v>5875</v>
      </c>
      <c r="F1285" s="32" t="s">
        <v>5876</v>
      </c>
      <c r="G1285" s="33" t="s">
        <v>5969</v>
      </c>
      <c r="H1285" s="32" t="s">
        <v>2475</v>
      </c>
      <c r="I1285" s="32" t="s">
        <v>2415</v>
      </c>
      <c r="J1285" s="33" t="s">
        <v>2375</v>
      </c>
      <c r="K1285" s="32">
        <v>16</v>
      </c>
      <c r="L1285" s="36" t="s">
        <v>5878</v>
      </c>
    </row>
    <row r="1286" spans="1:12" ht="26.25" hidden="1" thickBot="1" x14ac:dyDescent="0.3">
      <c r="A1286" s="31" t="s">
        <v>2367</v>
      </c>
      <c r="B1286" s="32" t="s">
        <v>5691</v>
      </c>
      <c r="C1286" s="33" t="s">
        <v>2369</v>
      </c>
      <c r="D1286" s="33" t="s">
        <v>5759</v>
      </c>
      <c r="E1286" s="34" t="s">
        <v>5760</v>
      </c>
      <c r="F1286" s="32" t="s">
        <v>5761</v>
      </c>
      <c r="G1286" s="33" t="s">
        <v>5970</v>
      </c>
      <c r="H1286" s="32" t="s">
        <v>2475</v>
      </c>
      <c r="I1286" s="32" t="s">
        <v>2415</v>
      </c>
      <c r="J1286" s="33" t="s">
        <v>2375</v>
      </c>
      <c r="K1286" s="32">
        <v>19</v>
      </c>
      <c r="L1286" s="36" t="s">
        <v>5763</v>
      </c>
    </row>
    <row r="1287" spans="1:12" ht="26.25" hidden="1" thickBot="1" x14ac:dyDescent="0.3">
      <c r="A1287" s="31" t="s">
        <v>2367</v>
      </c>
      <c r="B1287" s="32" t="s">
        <v>5691</v>
      </c>
      <c r="C1287" s="33" t="s">
        <v>2420</v>
      </c>
      <c r="D1287" s="33" t="s">
        <v>5892</v>
      </c>
      <c r="E1287" s="34" t="s">
        <v>5893</v>
      </c>
      <c r="F1287" s="32" t="s">
        <v>5894</v>
      </c>
      <c r="G1287" s="33" t="s">
        <v>5971</v>
      </c>
      <c r="H1287" s="32" t="s">
        <v>2475</v>
      </c>
      <c r="I1287" s="32" t="s">
        <v>2415</v>
      </c>
      <c r="J1287" s="33" t="s">
        <v>2375</v>
      </c>
      <c r="K1287" s="32">
        <v>13</v>
      </c>
      <c r="L1287" s="36" t="s">
        <v>5833</v>
      </c>
    </row>
    <row r="1288" spans="1:12" ht="26.25" hidden="1" thickBot="1" x14ac:dyDescent="0.3">
      <c r="A1288" s="31" t="s">
        <v>2367</v>
      </c>
      <c r="B1288" s="32" t="s">
        <v>5691</v>
      </c>
      <c r="C1288" s="33" t="s">
        <v>2420</v>
      </c>
      <c r="D1288" s="33" t="s">
        <v>5972</v>
      </c>
      <c r="E1288" s="34" t="s">
        <v>5973</v>
      </c>
      <c r="F1288" s="32" t="s">
        <v>5974</v>
      </c>
      <c r="G1288" s="33" t="s">
        <v>5975</v>
      </c>
      <c r="H1288" s="32" t="s">
        <v>2475</v>
      </c>
      <c r="I1288" s="32" t="s">
        <v>2415</v>
      </c>
      <c r="J1288" s="33" t="s">
        <v>2375</v>
      </c>
      <c r="K1288" s="32">
        <v>15</v>
      </c>
      <c r="L1288" s="36" t="s">
        <v>5833</v>
      </c>
    </row>
    <row r="1289" spans="1:12" ht="26.25" hidden="1" thickBot="1" x14ac:dyDescent="0.3">
      <c r="A1289" s="31" t="s">
        <v>2367</v>
      </c>
      <c r="B1289" s="32" t="s">
        <v>5691</v>
      </c>
      <c r="C1289" s="33" t="s">
        <v>2420</v>
      </c>
      <c r="D1289" s="33" t="s">
        <v>5976</v>
      </c>
      <c r="E1289" s="34" t="s">
        <v>5977</v>
      </c>
      <c r="F1289" s="32" t="s">
        <v>5978</v>
      </c>
      <c r="G1289" s="33" t="s">
        <v>5979</v>
      </c>
      <c r="H1289" s="32" t="s">
        <v>2475</v>
      </c>
      <c r="I1289" s="32" t="s">
        <v>2415</v>
      </c>
      <c r="J1289" s="33" t="s">
        <v>2373</v>
      </c>
      <c r="K1289" s="32">
        <v>17</v>
      </c>
      <c r="L1289" s="36" t="s">
        <v>2278</v>
      </c>
    </row>
    <row r="1290" spans="1:12" ht="26.25" hidden="1" thickBot="1" x14ac:dyDescent="0.3">
      <c r="A1290" s="31" t="s">
        <v>2367</v>
      </c>
      <c r="B1290" s="32" t="s">
        <v>5691</v>
      </c>
      <c r="C1290" s="33" t="s">
        <v>2376</v>
      </c>
      <c r="D1290" s="33" t="s">
        <v>5980</v>
      </c>
      <c r="E1290" s="34" t="s">
        <v>5981</v>
      </c>
      <c r="F1290" s="32" t="s">
        <v>5982</v>
      </c>
      <c r="G1290" s="33" t="s">
        <v>5983</v>
      </c>
      <c r="H1290" s="32" t="s">
        <v>2475</v>
      </c>
      <c r="I1290" s="32" t="s">
        <v>2415</v>
      </c>
      <c r="J1290" s="33" t="s">
        <v>2375</v>
      </c>
      <c r="K1290" s="32">
        <v>12</v>
      </c>
      <c r="L1290" s="35"/>
    </row>
    <row r="1291" spans="1:12" ht="26.25" hidden="1" thickBot="1" x14ac:dyDescent="0.3">
      <c r="A1291" s="31" t="s">
        <v>2367</v>
      </c>
      <c r="B1291" s="32" t="s">
        <v>5691</v>
      </c>
      <c r="C1291" s="33" t="s">
        <v>2420</v>
      </c>
      <c r="D1291" s="33" t="s">
        <v>5984</v>
      </c>
      <c r="E1291" s="34" t="s">
        <v>5985</v>
      </c>
      <c r="F1291" s="32" t="s">
        <v>5986</v>
      </c>
      <c r="G1291" s="33" t="s">
        <v>5987</v>
      </c>
      <c r="H1291" s="32" t="s">
        <v>2475</v>
      </c>
      <c r="I1291" s="32" t="s">
        <v>2415</v>
      </c>
      <c r="J1291" s="33" t="s">
        <v>2375</v>
      </c>
      <c r="K1291" s="32">
        <v>19</v>
      </c>
      <c r="L1291" s="36" t="s">
        <v>2678</v>
      </c>
    </row>
    <row r="1292" spans="1:12" ht="26.25" hidden="1" thickBot="1" x14ac:dyDescent="0.3">
      <c r="A1292" s="31" t="s">
        <v>2367</v>
      </c>
      <c r="B1292" s="32" t="s">
        <v>5691</v>
      </c>
      <c r="C1292" s="33" t="s">
        <v>2420</v>
      </c>
      <c r="D1292" s="33" t="s">
        <v>5988</v>
      </c>
      <c r="E1292" s="34" t="s">
        <v>5989</v>
      </c>
      <c r="F1292" s="32" t="s">
        <v>5990</v>
      </c>
      <c r="G1292" s="33" t="s">
        <v>5991</v>
      </c>
      <c r="H1292" s="32" t="s">
        <v>2475</v>
      </c>
      <c r="I1292" s="32" t="s">
        <v>2415</v>
      </c>
      <c r="J1292" s="33" t="s">
        <v>2373</v>
      </c>
      <c r="K1292" s="32">
        <v>21</v>
      </c>
      <c r="L1292" s="36" t="s">
        <v>5833</v>
      </c>
    </row>
    <row r="1293" spans="1:12" ht="26.25" hidden="1" thickBot="1" x14ac:dyDescent="0.3">
      <c r="A1293" s="31" t="s">
        <v>2367</v>
      </c>
      <c r="B1293" s="32" t="s">
        <v>5691</v>
      </c>
      <c r="C1293" s="33" t="s">
        <v>2420</v>
      </c>
      <c r="D1293" s="33" t="s">
        <v>5992</v>
      </c>
      <c r="E1293" s="34" t="s">
        <v>5993</v>
      </c>
      <c r="F1293" s="32" t="s">
        <v>5994</v>
      </c>
      <c r="G1293" s="33" t="s">
        <v>5995</v>
      </c>
      <c r="H1293" s="32" t="s">
        <v>2475</v>
      </c>
      <c r="I1293" s="32" t="s">
        <v>2415</v>
      </c>
      <c r="J1293" s="33" t="s">
        <v>2373</v>
      </c>
      <c r="K1293" s="32">
        <v>30</v>
      </c>
      <c r="L1293" s="36" t="s">
        <v>5774</v>
      </c>
    </row>
    <row r="1294" spans="1:12" ht="26.25" hidden="1" thickBot="1" x14ac:dyDescent="0.3">
      <c r="A1294" s="31" t="s">
        <v>2367</v>
      </c>
      <c r="B1294" s="32" t="s">
        <v>5691</v>
      </c>
      <c r="C1294" s="33" t="s">
        <v>2420</v>
      </c>
      <c r="D1294" s="33" t="s">
        <v>5996</v>
      </c>
      <c r="E1294" s="34" t="s">
        <v>5997</v>
      </c>
      <c r="F1294" s="32" t="s">
        <v>5998</v>
      </c>
      <c r="G1294" s="33" t="s">
        <v>5999</v>
      </c>
      <c r="H1294" s="32" t="s">
        <v>2475</v>
      </c>
      <c r="I1294" s="32" t="s">
        <v>2415</v>
      </c>
      <c r="J1294" s="33" t="s">
        <v>2375</v>
      </c>
      <c r="K1294" s="32">
        <v>10</v>
      </c>
      <c r="L1294" s="36" t="s">
        <v>5774</v>
      </c>
    </row>
    <row r="1295" spans="1:12" ht="26.25" hidden="1" thickBot="1" x14ac:dyDescent="0.3">
      <c r="A1295" s="31" t="s">
        <v>2367</v>
      </c>
      <c r="B1295" s="32" t="s">
        <v>5691</v>
      </c>
      <c r="C1295" s="33" t="s">
        <v>2497</v>
      </c>
      <c r="D1295" s="33" t="s">
        <v>5846</v>
      </c>
      <c r="E1295" s="34" t="s">
        <v>5847</v>
      </c>
      <c r="F1295" s="32" t="s">
        <v>5848</v>
      </c>
      <c r="G1295" s="33" t="s">
        <v>6000</v>
      </c>
      <c r="H1295" s="32" t="s">
        <v>2475</v>
      </c>
      <c r="I1295" s="32" t="s">
        <v>2671</v>
      </c>
      <c r="J1295" s="33" t="s">
        <v>2375</v>
      </c>
      <c r="K1295" s="32">
        <v>15</v>
      </c>
      <c r="L1295" s="36" t="s">
        <v>5763</v>
      </c>
    </row>
    <row r="1296" spans="1:12" ht="26.25" hidden="1" thickBot="1" x14ac:dyDescent="0.3">
      <c r="A1296" s="31" t="s">
        <v>2367</v>
      </c>
      <c r="B1296" s="32" t="s">
        <v>5691</v>
      </c>
      <c r="C1296" s="33" t="s">
        <v>2420</v>
      </c>
      <c r="D1296" s="33" t="s">
        <v>6001</v>
      </c>
      <c r="E1296" s="34" t="s">
        <v>6002</v>
      </c>
      <c r="F1296" s="32" t="s">
        <v>6003</v>
      </c>
      <c r="G1296" s="33" t="s">
        <v>6004</v>
      </c>
      <c r="H1296" s="32" t="s">
        <v>2475</v>
      </c>
      <c r="I1296" s="32" t="s">
        <v>2415</v>
      </c>
      <c r="J1296" s="33" t="s">
        <v>2375</v>
      </c>
      <c r="K1296" s="32">
        <v>16</v>
      </c>
      <c r="L1296" s="36" t="s">
        <v>5833</v>
      </c>
    </row>
    <row r="1297" spans="1:12" ht="26.25" hidden="1" thickBot="1" x14ac:dyDescent="0.3">
      <c r="A1297" s="31" t="s">
        <v>2367</v>
      </c>
      <c r="B1297" s="32" t="s">
        <v>5691</v>
      </c>
      <c r="C1297" s="33" t="s">
        <v>2420</v>
      </c>
      <c r="D1297" s="33" t="s">
        <v>6005</v>
      </c>
      <c r="E1297" s="34" t="s">
        <v>6006</v>
      </c>
      <c r="F1297" s="32" t="s">
        <v>6007</v>
      </c>
      <c r="G1297" s="33" t="s">
        <v>6008</v>
      </c>
      <c r="H1297" s="32" t="s">
        <v>2475</v>
      </c>
      <c r="I1297" s="32" t="s">
        <v>2415</v>
      </c>
      <c r="J1297" s="33" t="s">
        <v>2375</v>
      </c>
      <c r="K1297" s="32">
        <v>15</v>
      </c>
      <c r="L1297" s="36" t="s">
        <v>2578</v>
      </c>
    </row>
    <row r="1298" spans="1:12" ht="26.25" hidden="1" thickBot="1" x14ac:dyDescent="0.3">
      <c r="A1298" s="31" t="s">
        <v>2367</v>
      </c>
      <c r="B1298" s="32" t="s">
        <v>5691</v>
      </c>
      <c r="C1298" s="33" t="s">
        <v>2420</v>
      </c>
      <c r="D1298" s="33" t="s">
        <v>6005</v>
      </c>
      <c r="E1298" s="34" t="s">
        <v>6006</v>
      </c>
      <c r="F1298" s="32" t="s">
        <v>6007</v>
      </c>
      <c r="G1298" s="33" t="s">
        <v>6009</v>
      </c>
      <c r="H1298" s="32" t="s">
        <v>2475</v>
      </c>
      <c r="I1298" s="32" t="s">
        <v>2415</v>
      </c>
      <c r="J1298" s="33" t="s">
        <v>2368</v>
      </c>
      <c r="K1298" s="32">
        <v>15</v>
      </c>
      <c r="L1298" s="36" t="s">
        <v>2578</v>
      </c>
    </row>
    <row r="1299" spans="1:12" ht="26.25" hidden="1" thickBot="1" x14ac:dyDescent="0.3">
      <c r="A1299" s="31" t="s">
        <v>2367</v>
      </c>
      <c r="B1299" s="32" t="s">
        <v>5691</v>
      </c>
      <c r="C1299" s="33" t="s">
        <v>2420</v>
      </c>
      <c r="D1299" s="33" t="s">
        <v>6010</v>
      </c>
      <c r="E1299" s="34" t="s">
        <v>6011</v>
      </c>
      <c r="F1299" s="32" t="s">
        <v>6012</v>
      </c>
      <c r="G1299" s="33" t="s">
        <v>6013</v>
      </c>
      <c r="H1299" s="32" t="s">
        <v>2475</v>
      </c>
      <c r="I1299" s="32" t="s">
        <v>2415</v>
      </c>
      <c r="J1299" s="33" t="s">
        <v>2375</v>
      </c>
      <c r="K1299" s="32">
        <v>16</v>
      </c>
      <c r="L1299" s="36" t="s">
        <v>5748</v>
      </c>
    </row>
    <row r="1300" spans="1:12" ht="26.25" hidden="1" thickBot="1" x14ac:dyDescent="0.3">
      <c r="A1300" s="31" t="s">
        <v>2367</v>
      </c>
      <c r="B1300" s="32" t="s">
        <v>5691</v>
      </c>
      <c r="C1300" s="33" t="s">
        <v>2420</v>
      </c>
      <c r="D1300" s="33" t="s">
        <v>6010</v>
      </c>
      <c r="E1300" s="34" t="s">
        <v>6011</v>
      </c>
      <c r="F1300" s="32" t="s">
        <v>6012</v>
      </c>
      <c r="G1300" s="33" t="s">
        <v>6014</v>
      </c>
      <c r="H1300" s="32" t="s">
        <v>2475</v>
      </c>
      <c r="I1300" s="32" t="s">
        <v>2415</v>
      </c>
      <c r="J1300" s="33" t="s">
        <v>2368</v>
      </c>
      <c r="K1300" s="32">
        <v>23</v>
      </c>
      <c r="L1300" s="36" t="s">
        <v>5748</v>
      </c>
    </row>
    <row r="1301" spans="1:12" ht="26.25" hidden="1" thickBot="1" x14ac:dyDescent="0.3">
      <c r="A1301" s="31" t="s">
        <v>2367</v>
      </c>
      <c r="B1301" s="32" t="s">
        <v>5691</v>
      </c>
      <c r="C1301" s="33" t="s">
        <v>2420</v>
      </c>
      <c r="D1301" s="33" t="s">
        <v>6010</v>
      </c>
      <c r="E1301" s="34" t="s">
        <v>6011</v>
      </c>
      <c r="F1301" s="32" t="s">
        <v>6012</v>
      </c>
      <c r="G1301" s="33" t="s">
        <v>6015</v>
      </c>
      <c r="H1301" s="32" t="s">
        <v>2475</v>
      </c>
      <c r="I1301" s="32" t="s">
        <v>2415</v>
      </c>
      <c r="J1301" s="33" t="s">
        <v>2373</v>
      </c>
      <c r="K1301" s="32">
        <v>25</v>
      </c>
      <c r="L1301" s="36" t="s">
        <v>5748</v>
      </c>
    </row>
    <row r="1302" spans="1:12" ht="26.25" hidden="1" thickBot="1" x14ac:dyDescent="0.3">
      <c r="A1302" s="31" t="s">
        <v>2367</v>
      </c>
      <c r="B1302" s="32" t="s">
        <v>5691</v>
      </c>
      <c r="C1302" s="33" t="s">
        <v>2420</v>
      </c>
      <c r="D1302" s="33" t="s">
        <v>6016</v>
      </c>
      <c r="E1302" s="34" t="s">
        <v>3285</v>
      </c>
      <c r="F1302" s="32" t="s">
        <v>6017</v>
      </c>
      <c r="G1302" s="33" t="s">
        <v>6018</v>
      </c>
      <c r="H1302" s="32" t="s">
        <v>2475</v>
      </c>
      <c r="I1302" s="32" t="s">
        <v>2415</v>
      </c>
      <c r="J1302" s="33" t="s">
        <v>2375</v>
      </c>
      <c r="K1302" s="32">
        <v>13</v>
      </c>
      <c r="L1302" s="36" t="s">
        <v>2678</v>
      </c>
    </row>
    <row r="1303" spans="1:12" ht="26.25" hidden="1" thickBot="1" x14ac:dyDescent="0.3">
      <c r="A1303" s="31" t="s">
        <v>2367</v>
      </c>
      <c r="B1303" s="32" t="s">
        <v>5691</v>
      </c>
      <c r="C1303" s="33" t="s">
        <v>2376</v>
      </c>
      <c r="D1303" s="33" t="s">
        <v>5980</v>
      </c>
      <c r="E1303" s="34" t="s">
        <v>5981</v>
      </c>
      <c r="F1303" s="32" t="s">
        <v>5982</v>
      </c>
      <c r="G1303" s="33" t="s">
        <v>6019</v>
      </c>
      <c r="H1303" s="32" t="s">
        <v>2475</v>
      </c>
      <c r="I1303" s="32" t="s">
        <v>2415</v>
      </c>
      <c r="J1303" s="33" t="s">
        <v>2373</v>
      </c>
      <c r="K1303" s="32">
        <v>17</v>
      </c>
      <c r="L1303" s="36" t="s">
        <v>5958</v>
      </c>
    </row>
    <row r="1304" spans="1:12" ht="26.25" hidden="1" thickBot="1" x14ac:dyDescent="0.3">
      <c r="A1304" s="31" t="s">
        <v>2367</v>
      </c>
      <c r="B1304" s="32" t="s">
        <v>5691</v>
      </c>
      <c r="C1304" s="33" t="s">
        <v>2497</v>
      </c>
      <c r="D1304" s="33" t="s">
        <v>6020</v>
      </c>
      <c r="E1304" s="34" t="s">
        <v>6021</v>
      </c>
      <c r="F1304" s="32" t="s">
        <v>6022</v>
      </c>
      <c r="G1304" s="33" t="s">
        <v>6023</v>
      </c>
      <c r="H1304" s="32" t="s">
        <v>2475</v>
      </c>
      <c r="I1304" s="32" t="s">
        <v>2415</v>
      </c>
      <c r="J1304" s="33" t="s">
        <v>2373</v>
      </c>
      <c r="K1304" s="32">
        <v>22</v>
      </c>
      <c r="L1304" s="36" t="s">
        <v>5768</v>
      </c>
    </row>
    <row r="1305" spans="1:12" ht="26.25" hidden="1" thickBot="1" x14ac:dyDescent="0.3">
      <c r="A1305" s="31" t="s">
        <v>242</v>
      </c>
      <c r="B1305" s="32" t="s">
        <v>1713</v>
      </c>
      <c r="C1305" s="33" t="s">
        <v>2378</v>
      </c>
      <c r="D1305" s="33" t="s">
        <v>6024</v>
      </c>
      <c r="E1305" s="34" t="s">
        <v>6025</v>
      </c>
      <c r="F1305" s="32" t="s">
        <v>6026</v>
      </c>
      <c r="G1305" s="33" t="s">
        <v>6027</v>
      </c>
      <c r="H1305" s="32" t="s">
        <v>2414</v>
      </c>
      <c r="I1305" s="32" t="s">
        <v>2415</v>
      </c>
      <c r="J1305" s="33" t="s">
        <v>2370</v>
      </c>
      <c r="K1305" s="32">
        <v>18</v>
      </c>
      <c r="L1305" s="35"/>
    </row>
    <row r="1306" spans="1:12" ht="15.75" hidden="1" thickBot="1" x14ac:dyDescent="0.3">
      <c r="A1306" s="31" t="s">
        <v>242</v>
      </c>
      <c r="B1306" s="32" t="s">
        <v>1713</v>
      </c>
      <c r="C1306" s="33" t="s">
        <v>2378</v>
      </c>
      <c r="D1306" s="33" t="s">
        <v>6028</v>
      </c>
      <c r="E1306" s="34" t="s">
        <v>6029</v>
      </c>
      <c r="F1306" s="32" t="s">
        <v>6030</v>
      </c>
      <c r="G1306" s="33" t="s">
        <v>6031</v>
      </c>
      <c r="H1306" s="32" t="s">
        <v>2414</v>
      </c>
      <c r="I1306" s="32" t="s">
        <v>2415</v>
      </c>
      <c r="J1306" s="33" t="s">
        <v>2370</v>
      </c>
      <c r="K1306" s="32">
        <v>20</v>
      </c>
      <c r="L1306" s="35"/>
    </row>
    <row r="1307" spans="1:12" ht="15.75" hidden="1" thickBot="1" x14ac:dyDescent="0.3">
      <c r="A1307" s="31" t="s">
        <v>242</v>
      </c>
      <c r="B1307" s="32" t="s">
        <v>1713</v>
      </c>
      <c r="C1307" s="33" t="s">
        <v>2378</v>
      </c>
      <c r="D1307" s="33" t="s">
        <v>6032</v>
      </c>
      <c r="E1307" s="34" t="s">
        <v>6033</v>
      </c>
      <c r="F1307" s="32" t="s">
        <v>6034</v>
      </c>
      <c r="G1307" s="33" t="s">
        <v>6035</v>
      </c>
      <c r="H1307" s="32" t="s">
        <v>2414</v>
      </c>
      <c r="I1307" s="32" t="s">
        <v>2415</v>
      </c>
      <c r="J1307" s="33" t="s">
        <v>2373</v>
      </c>
      <c r="K1307" s="32">
        <v>18</v>
      </c>
      <c r="L1307" s="35"/>
    </row>
    <row r="1308" spans="1:12" ht="26.25" hidden="1" thickBot="1" x14ac:dyDescent="0.3">
      <c r="A1308" s="31" t="s">
        <v>242</v>
      </c>
      <c r="B1308" s="32" t="s">
        <v>1713</v>
      </c>
      <c r="C1308" s="33" t="s">
        <v>2378</v>
      </c>
      <c r="D1308" s="33" t="s">
        <v>6024</v>
      </c>
      <c r="E1308" s="34" t="s">
        <v>6025</v>
      </c>
      <c r="F1308" s="32" t="s">
        <v>6026</v>
      </c>
      <c r="G1308" s="33" t="s">
        <v>6036</v>
      </c>
      <c r="H1308" s="32" t="s">
        <v>2414</v>
      </c>
      <c r="I1308" s="32" t="s">
        <v>2415</v>
      </c>
      <c r="J1308" s="33" t="s">
        <v>2373</v>
      </c>
      <c r="K1308" s="32">
        <v>22</v>
      </c>
      <c r="L1308" s="35"/>
    </row>
    <row r="1309" spans="1:12" ht="26.25" hidden="1" thickBot="1" x14ac:dyDescent="0.3">
      <c r="A1309" s="31" t="s">
        <v>242</v>
      </c>
      <c r="B1309" s="32" t="s">
        <v>1713</v>
      </c>
      <c r="C1309" s="33" t="s">
        <v>2378</v>
      </c>
      <c r="D1309" s="33" t="s">
        <v>6037</v>
      </c>
      <c r="E1309" s="34" t="s">
        <v>6038</v>
      </c>
      <c r="F1309" s="32" t="s">
        <v>6039</v>
      </c>
      <c r="G1309" s="33" t="s">
        <v>6040</v>
      </c>
      <c r="H1309" s="32" t="s">
        <v>2414</v>
      </c>
      <c r="I1309" s="32" t="s">
        <v>2415</v>
      </c>
      <c r="J1309" s="33" t="s">
        <v>2373</v>
      </c>
      <c r="K1309" s="32">
        <v>19</v>
      </c>
      <c r="L1309" s="35"/>
    </row>
    <row r="1310" spans="1:12" ht="15.75" hidden="1" thickBot="1" x14ac:dyDescent="0.3">
      <c r="A1310" s="31" t="s">
        <v>242</v>
      </c>
      <c r="B1310" s="32" t="s">
        <v>1713</v>
      </c>
      <c r="C1310" s="33" t="s">
        <v>2378</v>
      </c>
      <c r="D1310" s="33" t="s">
        <v>6041</v>
      </c>
      <c r="E1310" s="34" t="s">
        <v>6042</v>
      </c>
      <c r="F1310" s="32" t="s">
        <v>6043</v>
      </c>
      <c r="G1310" s="33" t="s">
        <v>6044</v>
      </c>
      <c r="H1310" s="32" t="s">
        <v>2414</v>
      </c>
      <c r="I1310" s="32" t="s">
        <v>2415</v>
      </c>
      <c r="J1310" s="33" t="s">
        <v>2373</v>
      </c>
      <c r="K1310" s="32">
        <v>17</v>
      </c>
      <c r="L1310" s="35"/>
    </row>
    <row r="1311" spans="1:12" ht="15.75" hidden="1" thickBot="1" x14ac:dyDescent="0.3">
      <c r="A1311" s="31" t="s">
        <v>242</v>
      </c>
      <c r="B1311" s="32" t="s">
        <v>1713</v>
      </c>
      <c r="C1311" s="33" t="s">
        <v>2378</v>
      </c>
      <c r="D1311" s="33" t="s">
        <v>6032</v>
      </c>
      <c r="E1311" s="34" t="s">
        <v>6033</v>
      </c>
      <c r="F1311" s="32" t="s">
        <v>6034</v>
      </c>
      <c r="G1311" s="33" t="s">
        <v>6045</v>
      </c>
      <c r="H1311" s="32" t="s">
        <v>2414</v>
      </c>
      <c r="I1311" s="32" t="s">
        <v>2415</v>
      </c>
      <c r="J1311" s="33" t="s">
        <v>2368</v>
      </c>
      <c r="K1311" s="32">
        <v>18</v>
      </c>
      <c r="L1311" s="35"/>
    </row>
    <row r="1312" spans="1:12" ht="26.25" hidden="1" thickBot="1" x14ac:dyDescent="0.3">
      <c r="A1312" s="31" t="s">
        <v>242</v>
      </c>
      <c r="B1312" s="32" t="s">
        <v>1713</v>
      </c>
      <c r="C1312" s="33" t="s">
        <v>2378</v>
      </c>
      <c r="D1312" s="33" t="s">
        <v>6024</v>
      </c>
      <c r="E1312" s="34" t="s">
        <v>6025</v>
      </c>
      <c r="F1312" s="32" t="s">
        <v>6026</v>
      </c>
      <c r="G1312" s="33" t="s">
        <v>6046</v>
      </c>
      <c r="H1312" s="32" t="s">
        <v>2414</v>
      </c>
      <c r="I1312" s="32" t="s">
        <v>2415</v>
      </c>
      <c r="J1312" s="33" t="s">
        <v>2368</v>
      </c>
      <c r="K1312" s="32">
        <v>19</v>
      </c>
      <c r="L1312" s="35"/>
    </row>
    <row r="1313" spans="1:12" ht="26.25" hidden="1" thickBot="1" x14ac:dyDescent="0.3">
      <c r="A1313" s="31" t="s">
        <v>242</v>
      </c>
      <c r="B1313" s="32" t="s">
        <v>1713</v>
      </c>
      <c r="C1313" s="33" t="s">
        <v>2378</v>
      </c>
      <c r="D1313" s="33" t="s">
        <v>6037</v>
      </c>
      <c r="E1313" s="34" t="s">
        <v>6038</v>
      </c>
      <c r="F1313" s="32" t="s">
        <v>6039</v>
      </c>
      <c r="G1313" s="33" t="s">
        <v>6047</v>
      </c>
      <c r="H1313" s="32" t="s">
        <v>2414</v>
      </c>
      <c r="I1313" s="32" t="s">
        <v>2415</v>
      </c>
      <c r="J1313" s="33" t="s">
        <v>2368</v>
      </c>
      <c r="K1313" s="32">
        <v>17</v>
      </c>
      <c r="L1313" s="35"/>
    </row>
    <row r="1314" spans="1:12" ht="15.75" hidden="1" thickBot="1" x14ac:dyDescent="0.3">
      <c r="A1314" s="31" t="s">
        <v>242</v>
      </c>
      <c r="B1314" s="32" t="s">
        <v>1713</v>
      </c>
      <c r="C1314" s="33" t="s">
        <v>2378</v>
      </c>
      <c r="D1314" s="33" t="s">
        <v>6048</v>
      </c>
      <c r="E1314" s="34" t="s">
        <v>6049</v>
      </c>
      <c r="F1314" s="32" t="s">
        <v>6050</v>
      </c>
      <c r="G1314" s="33" t="s">
        <v>6051</v>
      </c>
      <c r="H1314" s="32" t="s">
        <v>2414</v>
      </c>
      <c r="I1314" s="32" t="s">
        <v>2415</v>
      </c>
      <c r="J1314" s="33" t="s">
        <v>2368</v>
      </c>
      <c r="K1314" s="32">
        <v>19</v>
      </c>
      <c r="L1314" s="35"/>
    </row>
    <row r="1315" spans="1:12" ht="26.25" hidden="1" thickBot="1" x14ac:dyDescent="0.3">
      <c r="A1315" s="31" t="s">
        <v>242</v>
      </c>
      <c r="B1315" s="32" t="s">
        <v>1713</v>
      </c>
      <c r="C1315" s="33" t="s">
        <v>2378</v>
      </c>
      <c r="D1315" s="33" t="s">
        <v>6024</v>
      </c>
      <c r="E1315" s="34" t="s">
        <v>6025</v>
      </c>
      <c r="F1315" s="32" t="s">
        <v>6026</v>
      </c>
      <c r="G1315" s="33" t="s">
        <v>6052</v>
      </c>
      <c r="H1315" s="32" t="s">
        <v>2414</v>
      </c>
      <c r="I1315" s="32" t="s">
        <v>2415</v>
      </c>
      <c r="J1315" s="33" t="s">
        <v>2365</v>
      </c>
      <c r="K1315" s="32">
        <v>22</v>
      </c>
      <c r="L1315" s="35"/>
    </row>
    <row r="1316" spans="1:12" ht="15.75" hidden="1" thickBot="1" x14ac:dyDescent="0.3">
      <c r="A1316" s="31" t="s">
        <v>242</v>
      </c>
      <c r="B1316" s="32" t="s">
        <v>1713</v>
      </c>
      <c r="C1316" s="33" t="s">
        <v>2378</v>
      </c>
      <c r="D1316" s="33" t="s">
        <v>6032</v>
      </c>
      <c r="E1316" s="34" t="s">
        <v>6033</v>
      </c>
      <c r="F1316" s="32" t="s">
        <v>6034</v>
      </c>
      <c r="G1316" s="33" t="s">
        <v>6053</v>
      </c>
      <c r="H1316" s="32" t="s">
        <v>2414</v>
      </c>
      <c r="I1316" s="32" t="s">
        <v>2415</v>
      </c>
      <c r="J1316" s="33" t="s">
        <v>2370</v>
      </c>
      <c r="K1316" s="32">
        <v>16</v>
      </c>
      <c r="L1316" s="35"/>
    </row>
    <row r="1317" spans="1:12" ht="15.75" hidden="1" thickBot="1" x14ac:dyDescent="0.3">
      <c r="A1317" s="31" t="s">
        <v>242</v>
      </c>
      <c r="B1317" s="32" t="s">
        <v>1713</v>
      </c>
      <c r="C1317" s="33" t="s">
        <v>2378</v>
      </c>
      <c r="D1317" s="33" t="s">
        <v>6048</v>
      </c>
      <c r="E1317" s="34" t="s">
        <v>6049</v>
      </c>
      <c r="F1317" s="32" t="s">
        <v>6050</v>
      </c>
      <c r="G1317" s="33" t="s">
        <v>6054</v>
      </c>
      <c r="H1317" s="32" t="s">
        <v>2414</v>
      </c>
      <c r="I1317" s="32" t="s">
        <v>2415</v>
      </c>
      <c r="J1317" s="33" t="s">
        <v>2373</v>
      </c>
      <c r="K1317" s="32">
        <v>24</v>
      </c>
      <c r="L1317" s="35"/>
    </row>
    <row r="1318" spans="1:12" ht="15.75" hidden="1" thickBot="1" x14ac:dyDescent="0.3">
      <c r="A1318" s="31" t="s">
        <v>242</v>
      </c>
      <c r="B1318" s="32" t="s">
        <v>1713</v>
      </c>
      <c r="C1318" s="33" t="s">
        <v>2378</v>
      </c>
      <c r="D1318" s="33" t="s">
        <v>6032</v>
      </c>
      <c r="E1318" s="34" t="s">
        <v>6033</v>
      </c>
      <c r="F1318" s="32" t="s">
        <v>6034</v>
      </c>
      <c r="G1318" s="33" t="s">
        <v>6055</v>
      </c>
      <c r="H1318" s="32" t="s">
        <v>2414</v>
      </c>
      <c r="I1318" s="32" t="s">
        <v>2415</v>
      </c>
      <c r="J1318" s="33" t="s">
        <v>2373</v>
      </c>
      <c r="K1318" s="32">
        <v>20</v>
      </c>
      <c r="L1318" s="35"/>
    </row>
    <row r="1319" spans="1:12" ht="26.25" hidden="1" thickBot="1" x14ac:dyDescent="0.3">
      <c r="A1319" s="31" t="s">
        <v>242</v>
      </c>
      <c r="B1319" s="32" t="s">
        <v>1713</v>
      </c>
      <c r="C1319" s="33" t="s">
        <v>2378</v>
      </c>
      <c r="D1319" s="33" t="s">
        <v>6037</v>
      </c>
      <c r="E1319" s="34" t="s">
        <v>6038</v>
      </c>
      <c r="F1319" s="32" t="s">
        <v>6039</v>
      </c>
      <c r="G1319" s="33" t="s">
        <v>6056</v>
      </c>
      <c r="H1319" s="32" t="s">
        <v>2414</v>
      </c>
      <c r="I1319" s="32" t="s">
        <v>2415</v>
      </c>
      <c r="J1319" s="33" t="s">
        <v>2375</v>
      </c>
      <c r="K1319" s="32">
        <v>15</v>
      </c>
      <c r="L1319" s="35"/>
    </row>
    <row r="1320" spans="1:12" ht="26.25" hidden="1" thickBot="1" x14ac:dyDescent="0.3">
      <c r="A1320" s="31" t="s">
        <v>242</v>
      </c>
      <c r="B1320" s="32" t="s">
        <v>1713</v>
      </c>
      <c r="C1320" s="33" t="s">
        <v>2378</v>
      </c>
      <c r="D1320" s="33" t="s">
        <v>6024</v>
      </c>
      <c r="E1320" s="34" t="s">
        <v>6025</v>
      </c>
      <c r="F1320" s="32" t="s">
        <v>6026</v>
      </c>
      <c r="G1320" s="33" t="s">
        <v>6057</v>
      </c>
      <c r="H1320" s="32" t="s">
        <v>2414</v>
      </c>
      <c r="I1320" s="32" t="s">
        <v>2415</v>
      </c>
      <c r="J1320" s="33" t="s">
        <v>2373</v>
      </c>
      <c r="K1320" s="32">
        <v>29</v>
      </c>
      <c r="L1320" s="35"/>
    </row>
    <row r="1321" spans="1:12" ht="26.25" hidden="1" thickBot="1" x14ac:dyDescent="0.3">
      <c r="A1321" s="31" t="s">
        <v>242</v>
      </c>
      <c r="B1321" s="32" t="s">
        <v>1713</v>
      </c>
      <c r="C1321" s="33" t="s">
        <v>2378</v>
      </c>
      <c r="D1321" s="33" t="s">
        <v>6024</v>
      </c>
      <c r="E1321" s="34" t="s">
        <v>6025</v>
      </c>
      <c r="F1321" s="32" t="s">
        <v>6026</v>
      </c>
      <c r="G1321" s="33" t="s">
        <v>6058</v>
      </c>
      <c r="H1321" s="32" t="s">
        <v>2414</v>
      </c>
      <c r="I1321" s="32" t="s">
        <v>2415</v>
      </c>
      <c r="J1321" s="33" t="s">
        <v>2375</v>
      </c>
      <c r="K1321" s="32">
        <v>29</v>
      </c>
      <c r="L1321" s="35"/>
    </row>
    <row r="1322" spans="1:12" ht="15.75" hidden="1" thickBot="1" x14ac:dyDescent="0.3">
      <c r="A1322" s="31" t="s">
        <v>242</v>
      </c>
      <c r="B1322" s="32" t="s">
        <v>1713</v>
      </c>
      <c r="C1322" s="33" t="s">
        <v>2378</v>
      </c>
      <c r="D1322" s="33" t="s">
        <v>6059</v>
      </c>
      <c r="E1322" s="34" t="s">
        <v>6060</v>
      </c>
      <c r="F1322" s="32" t="s">
        <v>6061</v>
      </c>
      <c r="G1322" s="33" t="s">
        <v>6062</v>
      </c>
      <c r="H1322" s="32" t="s">
        <v>2414</v>
      </c>
      <c r="I1322" s="32" t="s">
        <v>2415</v>
      </c>
      <c r="J1322" s="33" t="s">
        <v>2373</v>
      </c>
      <c r="K1322" s="32">
        <v>18</v>
      </c>
      <c r="L1322" s="35"/>
    </row>
    <row r="1323" spans="1:12" ht="26.25" hidden="1" thickBot="1" x14ac:dyDescent="0.3">
      <c r="A1323" s="31" t="s">
        <v>242</v>
      </c>
      <c r="B1323" s="32" t="s">
        <v>1713</v>
      </c>
      <c r="C1323" s="33" t="s">
        <v>2378</v>
      </c>
      <c r="D1323" s="33" t="s">
        <v>6037</v>
      </c>
      <c r="E1323" s="34" t="s">
        <v>6038</v>
      </c>
      <c r="F1323" s="32" t="s">
        <v>6039</v>
      </c>
      <c r="G1323" s="33" t="s">
        <v>6063</v>
      </c>
      <c r="H1323" s="32" t="s">
        <v>2414</v>
      </c>
      <c r="I1323" s="32" t="s">
        <v>2415</v>
      </c>
      <c r="J1323" s="33" t="s">
        <v>2373</v>
      </c>
      <c r="K1323" s="32">
        <v>19</v>
      </c>
      <c r="L1323" s="35"/>
    </row>
    <row r="1324" spans="1:12" ht="15.75" hidden="1" thickBot="1" x14ac:dyDescent="0.3">
      <c r="A1324" s="31" t="s">
        <v>242</v>
      </c>
      <c r="B1324" s="32" t="s">
        <v>1713</v>
      </c>
      <c r="C1324" s="33" t="s">
        <v>2378</v>
      </c>
      <c r="D1324" s="33" t="s">
        <v>6032</v>
      </c>
      <c r="E1324" s="34" t="s">
        <v>6033</v>
      </c>
      <c r="F1324" s="32" t="s">
        <v>6034</v>
      </c>
      <c r="G1324" s="33" t="s">
        <v>6064</v>
      </c>
      <c r="H1324" s="32" t="s">
        <v>2414</v>
      </c>
      <c r="I1324" s="32" t="s">
        <v>2415</v>
      </c>
      <c r="J1324" s="33" t="s">
        <v>2368</v>
      </c>
      <c r="K1324" s="32">
        <v>14</v>
      </c>
      <c r="L1324" s="35"/>
    </row>
    <row r="1325" spans="1:12" ht="39" hidden="1" thickBot="1" x14ac:dyDescent="0.3">
      <c r="A1325" s="31" t="s">
        <v>242</v>
      </c>
      <c r="B1325" s="32" t="s">
        <v>1866</v>
      </c>
      <c r="C1325" s="33" t="s">
        <v>2378</v>
      </c>
      <c r="D1325" s="33" t="s">
        <v>6065</v>
      </c>
      <c r="E1325" s="34" t="s">
        <v>6066</v>
      </c>
      <c r="F1325" s="32" t="s">
        <v>6067</v>
      </c>
      <c r="G1325" s="33" t="s">
        <v>6068</v>
      </c>
      <c r="H1325" s="32" t="s">
        <v>2414</v>
      </c>
      <c r="I1325" s="32" t="s">
        <v>2415</v>
      </c>
      <c r="J1325" s="33" t="s">
        <v>2370</v>
      </c>
      <c r="K1325" s="32">
        <v>9</v>
      </c>
      <c r="L1325" s="35"/>
    </row>
    <row r="1326" spans="1:12" ht="39" hidden="1" thickBot="1" x14ac:dyDescent="0.3">
      <c r="A1326" s="31" t="s">
        <v>242</v>
      </c>
      <c r="B1326" s="32" t="s">
        <v>1866</v>
      </c>
      <c r="C1326" s="33" t="s">
        <v>2378</v>
      </c>
      <c r="D1326" s="33" t="s">
        <v>6065</v>
      </c>
      <c r="E1326" s="34" t="s">
        <v>6066</v>
      </c>
      <c r="F1326" s="32" t="s">
        <v>6067</v>
      </c>
      <c r="G1326" s="33" t="s">
        <v>6069</v>
      </c>
      <c r="H1326" s="32" t="s">
        <v>2414</v>
      </c>
      <c r="I1326" s="32" t="s">
        <v>2415</v>
      </c>
      <c r="J1326" s="33" t="s">
        <v>2373</v>
      </c>
      <c r="K1326" s="32">
        <v>23</v>
      </c>
      <c r="L1326" s="35"/>
    </row>
    <row r="1327" spans="1:12" ht="26.25" hidden="1" thickBot="1" x14ac:dyDescent="0.3">
      <c r="A1327" s="31" t="s">
        <v>242</v>
      </c>
      <c r="B1327" s="32" t="s">
        <v>944</v>
      </c>
      <c r="C1327" s="33" t="s">
        <v>2378</v>
      </c>
      <c r="D1327" s="33" t="s">
        <v>6070</v>
      </c>
      <c r="E1327" s="34" t="s">
        <v>6071</v>
      </c>
      <c r="F1327" s="32" t="s">
        <v>6072</v>
      </c>
      <c r="G1327" s="33" t="s">
        <v>6073</v>
      </c>
      <c r="H1327" s="32" t="s">
        <v>2414</v>
      </c>
      <c r="I1327" s="32" t="s">
        <v>2671</v>
      </c>
      <c r="J1327" s="33" t="s">
        <v>2370</v>
      </c>
      <c r="K1327" s="32">
        <v>8</v>
      </c>
      <c r="L1327" s="35"/>
    </row>
    <row r="1328" spans="1:12" ht="15.75" hidden="1" thickBot="1" x14ac:dyDescent="0.3">
      <c r="A1328" s="31" t="s">
        <v>242</v>
      </c>
      <c r="B1328" s="32" t="s">
        <v>944</v>
      </c>
      <c r="C1328" s="33" t="s">
        <v>2378</v>
      </c>
      <c r="D1328" s="33" t="s">
        <v>6074</v>
      </c>
      <c r="E1328" s="34" t="s">
        <v>6075</v>
      </c>
      <c r="F1328" s="32" t="s">
        <v>6076</v>
      </c>
      <c r="G1328" s="33" t="s">
        <v>6077</v>
      </c>
      <c r="H1328" s="32" t="s">
        <v>2414</v>
      </c>
      <c r="I1328" s="32" t="s">
        <v>2671</v>
      </c>
      <c r="J1328" s="33" t="s">
        <v>2368</v>
      </c>
      <c r="K1328" s="32">
        <v>19</v>
      </c>
      <c r="L1328" s="35"/>
    </row>
    <row r="1329" spans="1:12" ht="26.25" hidden="1" thickBot="1" x14ac:dyDescent="0.3">
      <c r="A1329" s="31" t="s">
        <v>242</v>
      </c>
      <c r="B1329" s="32" t="s">
        <v>944</v>
      </c>
      <c r="C1329" s="33" t="s">
        <v>2378</v>
      </c>
      <c r="D1329" s="33" t="s">
        <v>6078</v>
      </c>
      <c r="E1329" s="34" t="s">
        <v>2317</v>
      </c>
      <c r="F1329" s="32" t="s">
        <v>6079</v>
      </c>
      <c r="G1329" s="33" t="s">
        <v>6080</v>
      </c>
      <c r="H1329" s="32" t="s">
        <v>2414</v>
      </c>
      <c r="I1329" s="32" t="s">
        <v>2671</v>
      </c>
      <c r="J1329" s="33" t="s">
        <v>2373</v>
      </c>
      <c r="K1329" s="32">
        <v>20</v>
      </c>
      <c r="L1329" s="35"/>
    </row>
    <row r="1330" spans="1:12" ht="26.25" hidden="1" thickBot="1" x14ac:dyDescent="0.3">
      <c r="A1330" s="31" t="s">
        <v>242</v>
      </c>
      <c r="B1330" s="32" t="s">
        <v>944</v>
      </c>
      <c r="C1330" s="33" t="s">
        <v>2378</v>
      </c>
      <c r="D1330" s="33" t="s">
        <v>6081</v>
      </c>
      <c r="E1330" s="34" t="s">
        <v>2209</v>
      </c>
      <c r="F1330" s="32" t="s">
        <v>6082</v>
      </c>
      <c r="G1330" s="33" t="s">
        <v>6083</v>
      </c>
      <c r="H1330" s="32" t="s">
        <v>2414</v>
      </c>
      <c r="I1330" s="32" t="s">
        <v>2671</v>
      </c>
      <c r="J1330" s="33" t="s">
        <v>2375</v>
      </c>
      <c r="K1330" s="32">
        <v>21</v>
      </c>
      <c r="L1330" s="35"/>
    </row>
    <row r="1331" spans="1:12" ht="15.75" hidden="1" thickBot="1" x14ac:dyDescent="0.3">
      <c r="A1331" s="31" t="s">
        <v>242</v>
      </c>
      <c r="B1331" s="32" t="s">
        <v>1351</v>
      </c>
      <c r="C1331" s="33" t="s">
        <v>2378</v>
      </c>
      <c r="D1331" s="33" t="s">
        <v>6084</v>
      </c>
      <c r="E1331" s="34" t="s">
        <v>2209</v>
      </c>
      <c r="F1331" s="32" t="s">
        <v>6085</v>
      </c>
      <c r="G1331" s="33" t="s">
        <v>6086</v>
      </c>
      <c r="H1331" s="32" t="s">
        <v>2414</v>
      </c>
      <c r="I1331" s="32" t="s">
        <v>2415</v>
      </c>
      <c r="J1331" s="33" t="s">
        <v>2373</v>
      </c>
      <c r="K1331" s="32">
        <v>19</v>
      </c>
      <c r="L1331" s="35"/>
    </row>
    <row r="1332" spans="1:12" ht="15.75" hidden="1" thickBot="1" x14ac:dyDescent="0.3">
      <c r="A1332" s="31" t="s">
        <v>242</v>
      </c>
      <c r="B1332" s="32" t="s">
        <v>1351</v>
      </c>
      <c r="C1332" s="33" t="s">
        <v>2378</v>
      </c>
      <c r="D1332" s="33" t="s">
        <v>6087</v>
      </c>
      <c r="E1332" s="34" t="s">
        <v>6088</v>
      </c>
      <c r="F1332" s="32" t="s">
        <v>6089</v>
      </c>
      <c r="G1332" s="33" t="s">
        <v>6090</v>
      </c>
      <c r="H1332" s="32" t="s">
        <v>2414</v>
      </c>
      <c r="I1332" s="32" t="s">
        <v>2415</v>
      </c>
      <c r="J1332" s="33" t="s">
        <v>2373</v>
      </c>
      <c r="K1332" s="32">
        <v>27</v>
      </c>
      <c r="L1332" s="35"/>
    </row>
    <row r="1333" spans="1:12" ht="15.75" hidden="1" thickBot="1" x14ac:dyDescent="0.3">
      <c r="A1333" s="31" t="s">
        <v>242</v>
      </c>
      <c r="B1333" s="32" t="s">
        <v>1351</v>
      </c>
      <c r="C1333" s="33" t="s">
        <v>2378</v>
      </c>
      <c r="D1333" s="33" t="s">
        <v>6091</v>
      </c>
      <c r="E1333" s="34" t="s">
        <v>6092</v>
      </c>
      <c r="F1333" s="32" t="s">
        <v>6093</v>
      </c>
      <c r="G1333" s="33" t="s">
        <v>6094</v>
      </c>
      <c r="H1333" s="32" t="s">
        <v>2414</v>
      </c>
      <c r="I1333" s="32" t="s">
        <v>2671</v>
      </c>
      <c r="J1333" s="33" t="s">
        <v>2365</v>
      </c>
      <c r="K1333" s="32">
        <v>24</v>
      </c>
      <c r="L1333" s="35"/>
    </row>
    <row r="1334" spans="1:12" ht="15.75" hidden="1" thickBot="1" x14ac:dyDescent="0.3">
      <c r="A1334" s="31" t="s">
        <v>242</v>
      </c>
      <c r="B1334" s="32" t="s">
        <v>1351</v>
      </c>
      <c r="C1334" s="33" t="s">
        <v>2378</v>
      </c>
      <c r="D1334" s="33" t="s">
        <v>6095</v>
      </c>
      <c r="E1334" s="34" t="s">
        <v>6096</v>
      </c>
      <c r="F1334" s="32" t="s">
        <v>6097</v>
      </c>
      <c r="G1334" s="33" t="s">
        <v>6098</v>
      </c>
      <c r="H1334" s="32" t="s">
        <v>2414</v>
      </c>
      <c r="I1334" s="32" t="s">
        <v>2671</v>
      </c>
      <c r="J1334" s="33" t="s">
        <v>2370</v>
      </c>
      <c r="K1334" s="32">
        <v>16</v>
      </c>
      <c r="L1334" s="35"/>
    </row>
    <row r="1335" spans="1:12" ht="26.25" hidden="1" thickBot="1" x14ac:dyDescent="0.3">
      <c r="A1335" s="31" t="s">
        <v>242</v>
      </c>
      <c r="B1335" s="32" t="s">
        <v>1351</v>
      </c>
      <c r="C1335" s="33" t="s">
        <v>2378</v>
      </c>
      <c r="D1335" s="33" t="s">
        <v>6099</v>
      </c>
      <c r="E1335" s="34" t="s">
        <v>6100</v>
      </c>
      <c r="F1335" s="32" t="s">
        <v>6101</v>
      </c>
      <c r="G1335" s="33" t="s">
        <v>6102</v>
      </c>
      <c r="H1335" s="32" t="s">
        <v>2414</v>
      </c>
      <c r="I1335" s="32" t="s">
        <v>2415</v>
      </c>
      <c r="J1335" s="33" t="s">
        <v>2368</v>
      </c>
      <c r="K1335" s="32">
        <v>16</v>
      </c>
      <c r="L1335" s="35"/>
    </row>
    <row r="1336" spans="1:12" ht="15.75" hidden="1" thickBot="1" x14ac:dyDescent="0.3">
      <c r="A1336" s="31" t="s">
        <v>242</v>
      </c>
      <c r="B1336" s="32" t="s">
        <v>1351</v>
      </c>
      <c r="C1336" s="33" t="s">
        <v>2378</v>
      </c>
      <c r="D1336" s="33" t="s">
        <v>6103</v>
      </c>
      <c r="E1336" s="34" t="s">
        <v>6104</v>
      </c>
      <c r="F1336" s="32" t="s">
        <v>6105</v>
      </c>
      <c r="G1336" s="33" t="s">
        <v>6106</v>
      </c>
      <c r="H1336" s="32" t="s">
        <v>2414</v>
      </c>
      <c r="I1336" s="32" t="s">
        <v>2415</v>
      </c>
      <c r="J1336" s="33" t="s">
        <v>2373</v>
      </c>
      <c r="K1336" s="32">
        <v>29</v>
      </c>
      <c r="L1336" s="35"/>
    </row>
    <row r="1337" spans="1:12" ht="15.75" hidden="1" thickBot="1" x14ac:dyDescent="0.3">
      <c r="A1337" s="31" t="s">
        <v>242</v>
      </c>
      <c r="B1337" s="32" t="s">
        <v>1351</v>
      </c>
      <c r="C1337" s="33" t="s">
        <v>2378</v>
      </c>
      <c r="D1337" s="33" t="s">
        <v>6107</v>
      </c>
      <c r="E1337" s="34" t="s">
        <v>6108</v>
      </c>
      <c r="F1337" s="32" t="s">
        <v>6109</v>
      </c>
      <c r="G1337" s="33" t="s">
        <v>6110</v>
      </c>
      <c r="H1337" s="32" t="s">
        <v>2414</v>
      </c>
      <c r="I1337" s="32" t="s">
        <v>2415</v>
      </c>
      <c r="J1337" s="33" t="s">
        <v>2368</v>
      </c>
      <c r="K1337" s="32">
        <v>25</v>
      </c>
      <c r="L1337" s="35"/>
    </row>
    <row r="1338" spans="1:12" ht="15.75" hidden="1" thickBot="1" x14ac:dyDescent="0.3">
      <c r="A1338" s="31" t="s">
        <v>242</v>
      </c>
      <c r="B1338" s="32" t="s">
        <v>1351</v>
      </c>
      <c r="C1338" s="33" t="s">
        <v>2378</v>
      </c>
      <c r="D1338" s="33" t="s">
        <v>6111</v>
      </c>
      <c r="E1338" s="34" t="s">
        <v>6112</v>
      </c>
      <c r="F1338" s="32" t="s">
        <v>6113</v>
      </c>
      <c r="G1338" s="33" t="s">
        <v>6114</v>
      </c>
      <c r="H1338" s="32" t="s">
        <v>2414</v>
      </c>
      <c r="I1338" s="32" t="s">
        <v>2415</v>
      </c>
      <c r="J1338" s="33" t="s">
        <v>2368</v>
      </c>
      <c r="K1338" s="32">
        <v>23</v>
      </c>
      <c r="L1338" s="35"/>
    </row>
    <row r="1339" spans="1:12" ht="15.75" hidden="1" thickBot="1" x14ac:dyDescent="0.3">
      <c r="A1339" s="31" t="s">
        <v>242</v>
      </c>
      <c r="B1339" s="32" t="s">
        <v>1351</v>
      </c>
      <c r="C1339" s="33" t="s">
        <v>2378</v>
      </c>
      <c r="D1339" s="33" t="s">
        <v>6091</v>
      </c>
      <c r="E1339" s="34" t="s">
        <v>6092</v>
      </c>
      <c r="F1339" s="32" t="s">
        <v>6093</v>
      </c>
      <c r="G1339" s="33" t="s">
        <v>6115</v>
      </c>
      <c r="H1339" s="32" t="s">
        <v>2414</v>
      </c>
      <c r="I1339" s="32" t="s">
        <v>2415</v>
      </c>
      <c r="J1339" s="33" t="s">
        <v>2373</v>
      </c>
      <c r="K1339" s="32">
        <v>28</v>
      </c>
      <c r="L1339" s="35"/>
    </row>
    <row r="1340" spans="1:12" ht="15.75" hidden="1" thickBot="1" x14ac:dyDescent="0.3">
      <c r="A1340" s="31" t="s">
        <v>242</v>
      </c>
      <c r="B1340" s="32" t="s">
        <v>1351</v>
      </c>
      <c r="C1340" s="33" t="s">
        <v>2378</v>
      </c>
      <c r="D1340" s="33" t="s">
        <v>6091</v>
      </c>
      <c r="E1340" s="34" t="s">
        <v>6092</v>
      </c>
      <c r="F1340" s="32" t="s">
        <v>6093</v>
      </c>
      <c r="G1340" s="33" t="s">
        <v>6116</v>
      </c>
      <c r="H1340" s="32" t="s">
        <v>2414</v>
      </c>
      <c r="I1340" s="32" t="s">
        <v>2671</v>
      </c>
      <c r="J1340" s="33" t="s">
        <v>2375</v>
      </c>
      <c r="K1340" s="32">
        <v>25</v>
      </c>
      <c r="L1340" s="35"/>
    </row>
    <row r="1341" spans="1:12" ht="15.75" hidden="1" thickBot="1" x14ac:dyDescent="0.3">
      <c r="A1341" s="31" t="s">
        <v>242</v>
      </c>
      <c r="B1341" s="32" t="s">
        <v>1351</v>
      </c>
      <c r="C1341" s="33" t="s">
        <v>2378</v>
      </c>
      <c r="D1341" s="33" t="s">
        <v>6117</v>
      </c>
      <c r="E1341" s="34" t="s">
        <v>2318</v>
      </c>
      <c r="F1341" s="32" t="s">
        <v>6118</v>
      </c>
      <c r="G1341" s="33" t="s">
        <v>6119</v>
      </c>
      <c r="H1341" s="32" t="s">
        <v>2414</v>
      </c>
      <c r="I1341" s="32" t="s">
        <v>2671</v>
      </c>
      <c r="J1341" s="33" t="s">
        <v>2375</v>
      </c>
      <c r="K1341" s="32">
        <v>24</v>
      </c>
      <c r="L1341" s="35"/>
    </row>
    <row r="1342" spans="1:12" ht="15.75" hidden="1" thickBot="1" x14ac:dyDescent="0.3">
      <c r="A1342" s="31" t="s">
        <v>242</v>
      </c>
      <c r="B1342" s="32" t="s">
        <v>1351</v>
      </c>
      <c r="C1342" s="33" t="s">
        <v>2378</v>
      </c>
      <c r="D1342" s="33" t="s">
        <v>6087</v>
      </c>
      <c r="E1342" s="34" t="s">
        <v>6088</v>
      </c>
      <c r="F1342" s="32" t="s">
        <v>6089</v>
      </c>
      <c r="G1342" s="33" t="s">
        <v>6120</v>
      </c>
      <c r="H1342" s="32" t="s">
        <v>2414</v>
      </c>
      <c r="I1342" s="32" t="s">
        <v>2415</v>
      </c>
      <c r="J1342" s="33" t="s">
        <v>2373</v>
      </c>
      <c r="K1342" s="32">
        <v>35</v>
      </c>
      <c r="L1342" s="35"/>
    </row>
    <row r="1343" spans="1:12" ht="15.75" hidden="1" thickBot="1" x14ac:dyDescent="0.3">
      <c r="A1343" s="31" t="s">
        <v>242</v>
      </c>
      <c r="B1343" s="32" t="s">
        <v>1351</v>
      </c>
      <c r="C1343" s="33" t="s">
        <v>2378</v>
      </c>
      <c r="D1343" s="33" t="s">
        <v>6121</v>
      </c>
      <c r="E1343" s="34" t="s">
        <v>6122</v>
      </c>
      <c r="F1343" s="32" t="s">
        <v>6123</v>
      </c>
      <c r="G1343" s="33" t="s">
        <v>6124</v>
      </c>
      <c r="H1343" s="32" t="s">
        <v>2414</v>
      </c>
      <c r="I1343" s="32" t="s">
        <v>2671</v>
      </c>
      <c r="J1343" s="33" t="s">
        <v>2373</v>
      </c>
      <c r="K1343" s="32">
        <v>29</v>
      </c>
      <c r="L1343" s="35"/>
    </row>
    <row r="1344" spans="1:12" ht="15.75" hidden="1" thickBot="1" x14ac:dyDescent="0.3">
      <c r="A1344" s="31" t="s">
        <v>242</v>
      </c>
      <c r="B1344" s="32" t="s">
        <v>1351</v>
      </c>
      <c r="C1344" s="33" t="s">
        <v>2378</v>
      </c>
      <c r="D1344" s="33" t="s">
        <v>6091</v>
      </c>
      <c r="E1344" s="34" t="s">
        <v>6092</v>
      </c>
      <c r="F1344" s="32" t="s">
        <v>6093</v>
      </c>
      <c r="G1344" s="33" t="s">
        <v>6125</v>
      </c>
      <c r="H1344" s="32" t="s">
        <v>2414</v>
      </c>
      <c r="I1344" s="32" t="s">
        <v>2415</v>
      </c>
      <c r="J1344" s="33" t="s">
        <v>2373</v>
      </c>
      <c r="K1344" s="32">
        <v>20</v>
      </c>
      <c r="L1344" s="35"/>
    </row>
    <row r="1345" spans="1:12" ht="15.75" hidden="1" thickBot="1" x14ac:dyDescent="0.3">
      <c r="A1345" s="31" t="s">
        <v>242</v>
      </c>
      <c r="B1345" s="32" t="s">
        <v>1351</v>
      </c>
      <c r="C1345" s="33" t="s">
        <v>2378</v>
      </c>
      <c r="D1345" s="33" t="s">
        <v>6087</v>
      </c>
      <c r="E1345" s="34" t="s">
        <v>6088</v>
      </c>
      <c r="F1345" s="32" t="s">
        <v>6089</v>
      </c>
      <c r="G1345" s="33" t="s">
        <v>6126</v>
      </c>
      <c r="H1345" s="32" t="s">
        <v>2414</v>
      </c>
      <c r="I1345" s="32" t="s">
        <v>2671</v>
      </c>
      <c r="J1345" s="33" t="s">
        <v>2370</v>
      </c>
      <c r="K1345" s="32">
        <v>25</v>
      </c>
      <c r="L1345" s="35"/>
    </row>
    <row r="1346" spans="1:12" ht="15.75" hidden="1" thickBot="1" x14ac:dyDescent="0.3">
      <c r="A1346" s="31" t="s">
        <v>242</v>
      </c>
      <c r="B1346" s="32" t="s">
        <v>1351</v>
      </c>
      <c r="C1346" s="33" t="s">
        <v>2378</v>
      </c>
      <c r="D1346" s="33" t="s">
        <v>6127</v>
      </c>
      <c r="E1346" s="34" t="s">
        <v>3447</v>
      </c>
      <c r="F1346" s="32" t="s">
        <v>6128</v>
      </c>
      <c r="G1346" s="33" t="s">
        <v>6129</v>
      </c>
      <c r="H1346" s="32" t="s">
        <v>2475</v>
      </c>
      <c r="I1346" s="32" t="s">
        <v>2671</v>
      </c>
      <c r="J1346" s="33" t="s">
        <v>2368</v>
      </c>
      <c r="K1346" s="32">
        <v>23</v>
      </c>
      <c r="L1346" s="35"/>
    </row>
    <row r="1347" spans="1:12" ht="15.75" hidden="1" thickBot="1" x14ac:dyDescent="0.3">
      <c r="A1347" s="31" t="s">
        <v>242</v>
      </c>
      <c r="B1347" s="32" t="s">
        <v>1351</v>
      </c>
      <c r="C1347" s="33" t="s">
        <v>2378</v>
      </c>
      <c r="D1347" s="33" t="s">
        <v>6127</v>
      </c>
      <c r="E1347" s="34" t="s">
        <v>3447</v>
      </c>
      <c r="F1347" s="32" t="s">
        <v>6128</v>
      </c>
      <c r="G1347" s="33" t="s">
        <v>6130</v>
      </c>
      <c r="H1347" s="32" t="s">
        <v>2475</v>
      </c>
      <c r="I1347" s="32" t="s">
        <v>2671</v>
      </c>
      <c r="J1347" s="33" t="s">
        <v>2368</v>
      </c>
      <c r="K1347" s="32">
        <v>17</v>
      </c>
      <c r="L1347" s="36" t="s">
        <v>3447</v>
      </c>
    </row>
    <row r="1348" spans="1:12" ht="15.75" hidden="1" thickBot="1" x14ac:dyDescent="0.3">
      <c r="A1348" s="31" t="s">
        <v>242</v>
      </c>
      <c r="B1348" s="32" t="s">
        <v>361</v>
      </c>
      <c r="C1348" s="33" t="s">
        <v>2378</v>
      </c>
      <c r="D1348" s="33" t="s">
        <v>6131</v>
      </c>
      <c r="E1348" s="34" t="s">
        <v>6132</v>
      </c>
      <c r="F1348" s="32" t="s">
        <v>6133</v>
      </c>
      <c r="G1348" s="33" t="s">
        <v>6134</v>
      </c>
      <c r="H1348" s="32" t="s">
        <v>2414</v>
      </c>
      <c r="I1348" s="32" t="s">
        <v>2671</v>
      </c>
      <c r="J1348" s="33" t="s">
        <v>2373</v>
      </c>
      <c r="K1348" s="32">
        <v>53</v>
      </c>
      <c r="L1348" s="35"/>
    </row>
    <row r="1349" spans="1:12" ht="15.75" hidden="1" thickBot="1" x14ac:dyDescent="0.3">
      <c r="A1349" s="31" t="s">
        <v>242</v>
      </c>
      <c r="B1349" s="32" t="s">
        <v>361</v>
      </c>
      <c r="C1349" s="33" t="s">
        <v>2378</v>
      </c>
      <c r="D1349" s="33" t="s">
        <v>6131</v>
      </c>
      <c r="E1349" s="34" t="s">
        <v>6132</v>
      </c>
      <c r="F1349" s="32" t="s">
        <v>6133</v>
      </c>
      <c r="G1349" s="33" t="s">
        <v>6135</v>
      </c>
      <c r="H1349" s="32" t="s">
        <v>2414</v>
      </c>
      <c r="I1349" s="32" t="s">
        <v>2671</v>
      </c>
      <c r="J1349" s="33" t="s">
        <v>2368</v>
      </c>
      <c r="K1349" s="32">
        <v>23</v>
      </c>
      <c r="L1349" s="35"/>
    </row>
    <row r="1350" spans="1:12" ht="15.75" hidden="1" thickBot="1" x14ac:dyDescent="0.3">
      <c r="A1350" s="31" t="s">
        <v>242</v>
      </c>
      <c r="B1350" s="32" t="s">
        <v>361</v>
      </c>
      <c r="C1350" s="33" t="s">
        <v>2378</v>
      </c>
      <c r="D1350" s="33" t="s">
        <v>6136</v>
      </c>
      <c r="E1350" s="34" t="s">
        <v>6132</v>
      </c>
      <c r="F1350" s="32" t="s">
        <v>6137</v>
      </c>
      <c r="G1350" s="33" t="s">
        <v>6138</v>
      </c>
      <c r="H1350" s="32" t="s">
        <v>2414</v>
      </c>
      <c r="I1350" s="32" t="s">
        <v>2671</v>
      </c>
      <c r="J1350" s="33" t="s">
        <v>2370</v>
      </c>
      <c r="K1350" s="32">
        <v>15</v>
      </c>
      <c r="L1350" s="35"/>
    </row>
    <row r="1351" spans="1:12" ht="15.75" hidden="1" thickBot="1" x14ac:dyDescent="0.3">
      <c r="A1351" s="31" t="s">
        <v>242</v>
      </c>
      <c r="B1351" s="32" t="s">
        <v>361</v>
      </c>
      <c r="C1351" s="33" t="s">
        <v>2378</v>
      </c>
      <c r="D1351" s="33" t="s">
        <v>6131</v>
      </c>
      <c r="E1351" s="34" t="s">
        <v>6132</v>
      </c>
      <c r="F1351" s="32" t="s">
        <v>6133</v>
      </c>
      <c r="G1351" s="33" t="s">
        <v>6139</v>
      </c>
      <c r="H1351" s="32" t="s">
        <v>2414</v>
      </c>
      <c r="I1351" s="32" t="s">
        <v>2671</v>
      </c>
      <c r="J1351" s="33" t="s">
        <v>2375</v>
      </c>
      <c r="K1351" s="32">
        <v>23</v>
      </c>
      <c r="L1351" s="35"/>
    </row>
    <row r="1352" spans="1:12" ht="26.25" hidden="1" thickBot="1" x14ac:dyDescent="0.3">
      <c r="A1352" s="31" t="s">
        <v>417</v>
      </c>
      <c r="B1352" s="32" t="s">
        <v>1757</v>
      </c>
      <c r="C1352" s="33" t="s">
        <v>2378</v>
      </c>
      <c r="D1352" s="33" t="s">
        <v>6140</v>
      </c>
      <c r="E1352" s="34" t="s">
        <v>2209</v>
      </c>
      <c r="F1352" s="32" t="s">
        <v>6141</v>
      </c>
      <c r="G1352" s="33" t="s">
        <v>6142</v>
      </c>
      <c r="H1352" s="32" t="s">
        <v>2414</v>
      </c>
      <c r="I1352" s="32" t="s">
        <v>2415</v>
      </c>
      <c r="J1352" s="33" t="s">
        <v>2373</v>
      </c>
      <c r="K1352" s="32">
        <v>13</v>
      </c>
      <c r="L1352" s="35"/>
    </row>
    <row r="1353" spans="1:12" ht="26.25" hidden="1" thickBot="1" x14ac:dyDescent="0.3">
      <c r="A1353" s="31" t="s">
        <v>417</v>
      </c>
      <c r="B1353" s="32" t="s">
        <v>1757</v>
      </c>
      <c r="C1353" s="33" t="s">
        <v>2378</v>
      </c>
      <c r="D1353" s="33" t="s">
        <v>6143</v>
      </c>
      <c r="E1353" s="34" t="s">
        <v>6144</v>
      </c>
      <c r="F1353" s="32" t="s">
        <v>6145</v>
      </c>
      <c r="G1353" s="33" t="s">
        <v>6146</v>
      </c>
      <c r="H1353" s="32" t="s">
        <v>2414</v>
      </c>
      <c r="I1353" s="32" t="s">
        <v>2415</v>
      </c>
      <c r="J1353" s="33" t="s">
        <v>2368</v>
      </c>
      <c r="K1353" s="32">
        <v>19</v>
      </c>
      <c r="L1353" s="35"/>
    </row>
    <row r="1354" spans="1:12" ht="26.25" hidden="1" thickBot="1" x14ac:dyDescent="0.3">
      <c r="A1354" s="31" t="s">
        <v>417</v>
      </c>
      <c r="B1354" s="32" t="s">
        <v>1757</v>
      </c>
      <c r="C1354" s="33" t="s">
        <v>2378</v>
      </c>
      <c r="D1354" s="33" t="s">
        <v>6143</v>
      </c>
      <c r="E1354" s="34" t="s">
        <v>6144</v>
      </c>
      <c r="F1354" s="32" t="s">
        <v>6145</v>
      </c>
      <c r="G1354" s="33" t="s">
        <v>6147</v>
      </c>
      <c r="H1354" s="32" t="s">
        <v>2414</v>
      </c>
      <c r="I1354" s="32" t="s">
        <v>2415</v>
      </c>
      <c r="J1354" s="33" t="s">
        <v>2373</v>
      </c>
      <c r="K1354" s="32">
        <v>17</v>
      </c>
      <c r="L1354" s="35"/>
    </row>
    <row r="1355" spans="1:12" ht="26.25" hidden="1" thickBot="1" x14ac:dyDescent="0.3">
      <c r="A1355" s="31" t="s">
        <v>417</v>
      </c>
      <c r="B1355" s="32" t="s">
        <v>496</v>
      </c>
      <c r="C1355" s="33" t="s">
        <v>2378</v>
      </c>
      <c r="D1355" s="33" t="s">
        <v>6148</v>
      </c>
      <c r="E1355" s="34" t="s">
        <v>3644</v>
      </c>
      <c r="F1355" s="32" t="s">
        <v>6149</v>
      </c>
      <c r="G1355" s="33" t="s">
        <v>6150</v>
      </c>
      <c r="H1355" s="32" t="s">
        <v>2414</v>
      </c>
      <c r="I1355" s="32" t="s">
        <v>2671</v>
      </c>
      <c r="J1355" s="33" t="s">
        <v>2373</v>
      </c>
      <c r="K1355" s="32">
        <v>26</v>
      </c>
      <c r="L1355" s="35"/>
    </row>
    <row r="1356" spans="1:12" ht="26.25" hidden="1" thickBot="1" x14ac:dyDescent="0.3">
      <c r="A1356" s="31" t="s">
        <v>417</v>
      </c>
      <c r="B1356" s="32" t="s">
        <v>496</v>
      </c>
      <c r="C1356" s="33" t="s">
        <v>2378</v>
      </c>
      <c r="D1356" s="33" t="s">
        <v>6148</v>
      </c>
      <c r="E1356" s="34" t="s">
        <v>3644</v>
      </c>
      <c r="F1356" s="32" t="s">
        <v>6149</v>
      </c>
      <c r="G1356" s="33" t="s">
        <v>6151</v>
      </c>
      <c r="H1356" s="32" t="s">
        <v>2414</v>
      </c>
      <c r="I1356" s="32" t="s">
        <v>2671</v>
      </c>
      <c r="J1356" s="33" t="s">
        <v>2368</v>
      </c>
      <c r="K1356" s="32">
        <v>20</v>
      </c>
      <c r="L1356" s="35"/>
    </row>
    <row r="1357" spans="1:12" ht="26.25" hidden="1" thickBot="1" x14ac:dyDescent="0.3">
      <c r="A1357" s="31" t="s">
        <v>417</v>
      </c>
      <c r="B1357" s="32" t="s">
        <v>496</v>
      </c>
      <c r="C1357" s="33" t="s">
        <v>2378</v>
      </c>
      <c r="D1357" s="33" t="s">
        <v>6148</v>
      </c>
      <c r="E1357" s="34" t="s">
        <v>3644</v>
      </c>
      <c r="F1357" s="32" t="s">
        <v>6149</v>
      </c>
      <c r="G1357" s="33" t="s">
        <v>6152</v>
      </c>
      <c r="H1357" s="32" t="s">
        <v>2414</v>
      </c>
      <c r="I1357" s="32" t="s">
        <v>2671</v>
      </c>
      <c r="J1357" s="33" t="s">
        <v>2375</v>
      </c>
      <c r="K1357" s="32">
        <v>13</v>
      </c>
      <c r="L1357" s="35"/>
    </row>
    <row r="1358" spans="1:12" ht="26.25" hidden="1" thickBot="1" x14ac:dyDescent="0.3">
      <c r="A1358" s="31" t="s">
        <v>417</v>
      </c>
      <c r="B1358" s="32" t="s">
        <v>503</v>
      </c>
      <c r="C1358" s="33" t="s">
        <v>2378</v>
      </c>
      <c r="D1358" s="33" t="s">
        <v>6153</v>
      </c>
      <c r="E1358" s="34" t="s">
        <v>6154</v>
      </c>
      <c r="F1358" s="32" t="s">
        <v>6155</v>
      </c>
      <c r="G1358" s="33" t="s">
        <v>6156</v>
      </c>
      <c r="H1358" s="32" t="s">
        <v>2414</v>
      </c>
      <c r="I1358" s="32" t="s">
        <v>2671</v>
      </c>
      <c r="J1358" s="33" t="s">
        <v>2370</v>
      </c>
      <c r="K1358" s="32">
        <v>10</v>
      </c>
      <c r="L1358" s="35"/>
    </row>
    <row r="1359" spans="1:12" ht="26.25" hidden="1" thickBot="1" x14ac:dyDescent="0.3">
      <c r="A1359" s="31" t="s">
        <v>417</v>
      </c>
      <c r="B1359" s="32" t="s">
        <v>503</v>
      </c>
      <c r="C1359" s="33" t="s">
        <v>2378</v>
      </c>
      <c r="D1359" s="33" t="s">
        <v>6157</v>
      </c>
      <c r="E1359" s="34" t="s">
        <v>6158</v>
      </c>
      <c r="F1359" s="32" t="s">
        <v>6159</v>
      </c>
      <c r="G1359" s="33" t="s">
        <v>6160</v>
      </c>
      <c r="H1359" s="32" t="s">
        <v>2414</v>
      </c>
      <c r="I1359" s="32" t="s">
        <v>2415</v>
      </c>
      <c r="J1359" s="33" t="s">
        <v>2365</v>
      </c>
      <c r="K1359" s="32">
        <v>8</v>
      </c>
      <c r="L1359" s="35"/>
    </row>
    <row r="1360" spans="1:12" ht="26.25" hidden="1" thickBot="1" x14ac:dyDescent="0.3">
      <c r="A1360" s="31" t="s">
        <v>417</v>
      </c>
      <c r="B1360" s="32" t="s">
        <v>503</v>
      </c>
      <c r="C1360" s="33" t="s">
        <v>2378</v>
      </c>
      <c r="D1360" s="33" t="s">
        <v>6161</v>
      </c>
      <c r="E1360" s="34" t="s">
        <v>2320</v>
      </c>
      <c r="F1360" s="32" t="s">
        <v>6162</v>
      </c>
      <c r="G1360" s="33" t="s">
        <v>6163</v>
      </c>
      <c r="H1360" s="32" t="s">
        <v>2414</v>
      </c>
      <c r="I1360" s="32" t="s">
        <v>2671</v>
      </c>
      <c r="J1360" s="33" t="s">
        <v>2373</v>
      </c>
      <c r="K1360" s="32">
        <v>12</v>
      </c>
      <c r="L1360" s="35"/>
    </row>
    <row r="1361" spans="1:12" ht="26.25" hidden="1" thickBot="1" x14ac:dyDescent="0.3">
      <c r="A1361" s="31" t="s">
        <v>417</v>
      </c>
      <c r="B1361" s="32" t="s">
        <v>503</v>
      </c>
      <c r="C1361" s="33" t="s">
        <v>2378</v>
      </c>
      <c r="D1361" s="33" t="s">
        <v>6153</v>
      </c>
      <c r="E1361" s="34" t="s">
        <v>6154</v>
      </c>
      <c r="F1361" s="32" t="s">
        <v>6155</v>
      </c>
      <c r="G1361" s="33" t="s">
        <v>6164</v>
      </c>
      <c r="H1361" s="32" t="s">
        <v>2414</v>
      </c>
      <c r="I1361" s="32" t="s">
        <v>2415</v>
      </c>
      <c r="J1361" s="33" t="s">
        <v>2368</v>
      </c>
      <c r="K1361" s="32">
        <v>19</v>
      </c>
      <c r="L1361" s="35"/>
    </row>
    <row r="1362" spans="1:12" ht="26.25" hidden="1" thickBot="1" x14ac:dyDescent="0.3">
      <c r="A1362" s="31" t="s">
        <v>417</v>
      </c>
      <c r="B1362" s="32" t="s">
        <v>503</v>
      </c>
      <c r="C1362" s="33" t="s">
        <v>2378</v>
      </c>
      <c r="D1362" s="33" t="s">
        <v>6165</v>
      </c>
      <c r="E1362" s="34" t="s">
        <v>6166</v>
      </c>
      <c r="F1362" s="32" t="s">
        <v>6167</v>
      </c>
      <c r="G1362" s="33" t="s">
        <v>6168</v>
      </c>
      <c r="H1362" s="32" t="s">
        <v>2414</v>
      </c>
      <c r="I1362" s="32" t="s">
        <v>2415</v>
      </c>
      <c r="J1362" s="33" t="s">
        <v>2373</v>
      </c>
      <c r="K1362" s="32">
        <v>11</v>
      </c>
      <c r="L1362" s="35"/>
    </row>
    <row r="1363" spans="1:12" ht="39" hidden="1" thickBot="1" x14ac:dyDescent="0.3">
      <c r="A1363" s="31" t="s">
        <v>417</v>
      </c>
      <c r="B1363" s="32" t="s">
        <v>839</v>
      </c>
      <c r="C1363" s="33" t="s">
        <v>2378</v>
      </c>
      <c r="D1363" s="33" t="s">
        <v>6169</v>
      </c>
      <c r="E1363" s="34" t="s">
        <v>6170</v>
      </c>
      <c r="F1363" s="32" t="s">
        <v>6171</v>
      </c>
      <c r="G1363" s="33" t="s">
        <v>6172</v>
      </c>
      <c r="H1363" s="32" t="s">
        <v>2414</v>
      </c>
      <c r="I1363" s="32" t="s">
        <v>2671</v>
      </c>
      <c r="J1363" s="33" t="s">
        <v>2370</v>
      </c>
      <c r="K1363" s="32">
        <v>10</v>
      </c>
      <c r="L1363" s="35"/>
    </row>
    <row r="1364" spans="1:12" ht="26.25" hidden="1" thickBot="1" x14ac:dyDescent="0.3">
      <c r="A1364" s="31" t="s">
        <v>417</v>
      </c>
      <c r="B1364" s="32" t="s">
        <v>2319</v>
      </c>
      <c r="C1364" s="33" t="s">
        <v>2369</v>
      </c>
      <c r="D1364" s="33" t="s">
        <v>6173</v>
      </c>
      <c r="E1364" s="34" t="s">
        <v>6174</v>
      </c>
      <c r="F1364" s="32" t="s">
        <v>6175</v>
      </c>
      <c r="G1364" s="33" t="s">
        <v>6176</v>
      </c>
      <c r="H1364" s="32" t="s">
        <v>2414</v>
      </c>
      <c r="I1364" s="32" t="s">
        <v>2671</v>
      </c>
      <c r="J1364" s="33" t="s">
        <v>2370</v>
      </c>
      <c r="K1364" s="32">
        <v>18</v>
      </c>
      <c r="L1364" s="35"/>
    </row>
    <row r="1365" spans="1:12" ht="15.75" hidden="1" thickBot="1" x14ac:dyDescent="0.3">
      <c r="A1365" s="31" t="s">
        <v>417</v>
      </c>
      <c r="B1365" s="32" t="s">
        <v>2319</v>
      </c>
      <c r="C1365" s="33" t="s">
        <v>2369</v>
      </c>
      <c r="D1365" s="33" t="s">
        <v>6177</v>
      </c>
      <c r="E1365" s="34" t="s">
        <v>6178</v>
      </c>
      <c r="F1365" s="32" t="s">
        <v>6179</v>
      </c>
      <c r="G1365" s="33" t="s">
        <v>6180</v>
      </c>
      <c r="H1365" s="32" t="s">
        <v>2414</v>
      </c>
      <c r="I1365" s="32" t="s">
        <v>2415</v>
      </c>
      <c r="J1365" s="33" t="s">
        <v>2370</v>
      </c>
      <c r="K1365" s="32">
        <v>17</v>
      </c>
      <c r="L1365" s="35"/>
    </row>
    <row r="1366" spans="1:12" ht="15.75" hidden="1" thickBot="1" x14ac:dyDescent="0.3">
      <c r="A1366" s="31" t="s">
        <v>417</v>
      </c>
      <c r="B1366" s="32" t="s">
        <v>2319</v>
      </c>
      <c r="C1366" s="33" t="s">
        <v>2369</v>
      </c>
      <c r="D1366" s="33" t="s">
        <v>6181</v>
      </c>
      <c r="E1366" s="34" t="s">
        <v>6182</v>
      </c>
      <c r="F1366" s="32" t="s">
        <v>6183</v>
      </c>
      <c r="G1366" s="33" t="s">
        <v>6184</v>
      </c>
      <c r="H1366" s="32" t="s">
        <v>2414</v>
      </c>
      <c r="I1366" s="32" t="s">
        <v>2415</v>
      </c>
      <c r="J1366" s="33" t="s">
        <v>2368</v>
      </c>
      <c r="K1366" s="32">
        <v>23</v>
      </c>
      <c r="L1366" s="35"/>
    </row>
    <row r="1367" spans="1:12" ht="26.25" hidden="1" thickBot="1" x14ac:dyDescent="0.3">
      <c r="A1367" s="31" t="s">
        <v>417</v>
      </c>
      <c r="B1367" s="32" t="s">
        <v>2319</v>
      </c>
      <c r="C1367" s="33" t="s">
        <v>2369</v>
      </c>
      <c r="D1367" s="33" t="s">
        <v>6185</v>
      </c>
      <c r="E1367" s="34" t="s">
        <v>6186</v>
      </c>
      <c r="F1367" s="32" t="s">
        <v>6187</v>
      </c>
      <c r="G1367" s="33" t="s">
        <v>6188</v>
      </c>
      <c r="H1367" s="32" t="s">
        <v>2414</v>
      </c>
      <c r="I1367" s="32" t="s">
        <v>2671</v>
      </c>
      <c r="J1367" s="33" t="s">
        <v>2368</v>
      </c>
      <c r="K1367" s="32">
        <v>9</v>
      </c>
      <c r="L1367" s="35"/>
    </row>
    <row r="1368" spans="1:12" ht="26.25" hidden="1" thickBot="1" x14ac:dyDescent="0.3">
      <c r="A1368" s="31" t="s">
        <v>417</v>
      </c>
      <c r="B1368" s="32" t="s">
        <v>2319</v>
      </c>
      <c r="C1368" s="33" t="s">
        <v>2369</v>
      </c>
      <c r="D1368" s="33" t="s">
        <v>6189</v>
      </c>
      <c r="E1368" s="34" t="s">
        <v>6190</v>
      </c>
      <c r="F1368" s="32" t="s">
        <v>6191</v>
      </c>
      <c r="G1368" s="33" t="s">
        <v>6192</v>
      </c>
      <c r="H1368" s="32" t="s">
        <v>2414</v>
      </c>
      <c r="I1368" s="32" t="s">
        <v>2671</v>
      </c>
      <c r="J1368" s="33" t="s">
        <v>2368</v>
      </c>
      <c r="K1368" s="32">
        <v>15</v>
      </c>
      <c r="L1368" s="35"/>
    </row>
    <row r="1369" spans="1:12" ht="15.75" hidden="1" thickBot="1" x14ac:dyDescent="0.3">
      <c r="A1369" s="31" t="s">
        <v>417</v>
      </c>
      <c r="B1369" s="32" t="s">
        <v>2319</v>
      </c>
      <c r="C1369" s="33" t="s">
        <v>2369</v>
      </c>
      <c r="D1369" s="33" t="s">
        <v>6193</v>
      </c>
      <c r="E1369" s="34" t="s">
        <v>6194</v>
      </c>
      <c r="F1369" s="32" t="s">
        <v>6195</v>
      </c>
      <c r="G1369" s="33" t="s">
        <v>6196</v>
      </c>
      <c r="H1369" s="32" t="s">
        <v>2414</v>
      </c>
      <c r="I1369" s="32" t="s">
        <v>2415</v>
      </c>
      <c r="J1369" s="33" t="s">
        <v>2375</v>
      </c>
      <c r="K1369" s="32">
        <v>31</v>
      </c>
      <c r="L1369" s="35"/>
    </row>
    <row r="1370" spans="1:12" ht="26.25" hidden="1" thickBot="1" x14ac:dyDescent="0.3">
      <c r="A1370" s="31" t="s">
        <v>417</v>
      </c>
      <c r="B1370" s="32" t="s">
        <v>2319</v>
      </c>
      <c r="C1370" s="33" t="s">
        <v>2369</v>
      </c>
      <c r="D1370" s="33" t="s">
        <v>6197</v>
      </c>
      <c r="E1370" s="34" t="s">
        <v>6198</v>
      </c>
      <c r="F1370" s="32" t="s">
        <v>6199</v>
      </c>
      <c r="G1370" s="33" t="s">
        <v>6200</v>
      </c>
      <c r="H1370" s="32" t="s">
        <v>2414</v>
      </c>
      <c r="I1370" s="32" t="s">
        <v>2671</v>
      </c>
      <c r="J1370" s="33" t="s">
        <v>2375</v>
      </c>
      <c r="K1370" s="32">
        <v>15</v>
      </c>
      <c r="L1370" s="35"/>
    </row>
    <row r="1371" spans="1:12" ht="15.75" hidden="1" thickBot="1" x14ac:dyDescent="0.3">
      <c r="A1371" s="31" t="s">
        <v>417</v>
      </c>
      <c r="B1371" s="32" t="s">
        <v>2319</v>
      </c>
      <c r="C1371" s="33" t="s">
        <v>2369</v>
      </c>
      <c r="D1371" s="33" t="s">
        <v>6201</v>
      </c>
      <c r="E1371" s="34" t="s">
        <v>6202</v>
      </c>
      <c r="F1371" s="32" t="s">
        <v>6203</v>
      </c>
      <c r="G1371" s="33" t="s">
        <v>6204</v>
      </c>
      <c r="H1371" s="32" t="s">
        <v>2414</v>
      </c>
      <c r="I1371" s="32" t="s">
        <v>2671</v>
      </c>
      <c r="J1371" s="33" t="s">
        <v>2375</v>
      </c>
      <c r="K1371" s="32">
        <v>15</v>
      </c>
      <c r="L1371" s="35"/>
    </row>
    <row r="1372" spans="1:12" ht="26.25" hidden="1" thickBot="1" x14ac:dyDescent="0.3">
      <c r="A1372" s="31" t="s">
        <v>417</v>
      </c>
      <c r="B1372" s="32" t="s">
        <v>878</v>
      </c>
      <c r="C1372" s="33" t="s">
        <v>2378</v>
      </c>
      <c r="D1372" s="33" t="s">
        <v>6205</v>
      </c>
      <c r="E1372" s="34" t="s">
        <v>2321</v>
      </c>
      <c r="F1372" s="32" t="s">
        <v>6206</v>
      </c>
      <c r="G1372" s="33" t="s">
        <v>6207</v>
      </c>
      <c r="H1372" s="32" t="s">
        <v>2414</v>
      </c>
      <c r="I1372" s="32" t="s">
        <v>2415</v>
      </c>
      <c r="J1372" s="33" t="s">
        <v>2373</v>
      </c>
      <c r="K1372" s="32">
        <v>22</v>
      </c>
      <c r="L1372" s="35"/>
    </row>
    <row r="1373" spans="1:12" ht="26.25" hidden="1" thickBot="1" x14ac:dyDescent="0.3">
      <c r="A1373" s="31" t="s">
        <v>417</v>
      </c>
      <c r="B1373" s="32" t="s">
        <v>878</v>
      </c>
      <c r="C1373" s="33" t="s">
        <v>2378</v>
      </c>
      <c r="D1373" s="33" t="s">
        <v>6205</v>
      </c>
      <c r="E1373" s="34" t="s">
        <v>2321</v>
      </c>
      <c r="F1373" s="32" t="s">
        <v>6206</v>
      </c>
      <c r="G1373" s="33" t="s">
        <v>6208</v>
      </c>
      <c r="H1373" s="32" t="s">
        <v>2414</v>
      </c>
      <c r="I1373" s="32" t="s">
        <v>2415</v>
      </c>
      <c r="J1373" s="33" t="s">
        <v>2373</v>
      </c>
      <c r="K1373" s="32">
        <v>17</v>
      </c>
      <c r="L1373" s="35"/>
    </row>
    <row r="1374" spans="1:12" ht="26.25" hidden="1" thickBot="1" x14ac:dyDescent="0.3">
      <c r="A1374" s="31" t="s">
        <v>417</v>
      </c>
      <c r="B1374" s="32" t="s">
        <v>878</v>
      </c>
      <c r="C1374" s="33" t="s">
        <v>2378</v>
      </c>
      <c r="D1374" s="33" t="s">
        <v>6209</v>
      </c>
      <c r="E1374" s="34" t="s">
        <v>6210</v>
      </c>
      <c r="F1374" s="32" t="s">
        <v>6211</v>
      </c>
      <c r="G1374" s="33" t="s">
        <v>6212</v>
      </c>
      <c r="H1374" s="32" t="s">
        <v>2414</v>
      </c>
      <c r="I1374" s="32" t="s">
        <v>2415</v>
      </c>
      <c r="J1374" s="33" t="s">
        <v>2373</v>
      </c>
      <c r="K1374" s="32">
        <v>5</v>
      </c>
      <c r="L1374" s="35"/>
    </row>
    <row r="1375" spans="1:12" ht="26.25" hidden="1" thickBot="1" x14ac:dyDescent="0.3">
      <c r="A1375" s="31" t="s">
        <v>417</v>
      </c>
      <c r="B1375" s="32" t="s">
        <v>878</v>
      </c>
      <c r="C1375" s="33" t="s">
        <v>2378</v>
      </c>
      <c r="D1375" s="33" t="s">
        <v>6205</v>
      </c>
      <c r="E1375" s="34" t="s">
        <v>2321</v>
      </c>
      <c r="F1375" s="32" t="s">
        <v>6206</v>
      </c>
      <c r="G1375" s="33" t="s">
        <v>6213</v>
      </c>
      <c r="H1375" s="32" t="s">
        <v>2414</v>
      </c>
      <c r="I1375" s="32" t="s">
        <v>2415</v>
      </c>
      <c r="J1375" s="33" t="s">
        <v>2368</v>
      </c>
      <c r="K1375" s="32">
        <v>10</v>
      </c>
      <c r="L1375" s="35"/>
    </row>
    <row r="1376" spans="1:12" ht="15.75" hidden="1" thickBot="1" x14ac:dyDescent="0.3">
      <c r="A1376" s="31" t="s">
        <v>139</v>
      </c>
      <c r="B1376" s="32" t="s">
        <v>1788</v>
      </c>
      <c r="C1376" s="33" t="s">
        <v>2378</v>
      </c>
      <c r="D1376" s="33" t="s">
        <v>6214</v>
      </c>
      <c r="E1376" s="34" t="s">
        <v>6215</v>
      </c>
      <c r="F1376" s="32" t="s">
        <v>6216</v>
      </c>
      <c r="G1376" s="33" t="s">
        <v>6217</v>
      </c>
      <c r="H1376" s="32" t="s">
        <v>2414</v>
      </c>
      <c r="I1376" s="32" t="s">
        <v>2671</v>
      </c>
      <c r="J1376" s="33" t="s">
        <v>2373</v>
      </c>
      <c r="K1376" s="32">
        <v>29</v>
      </c>
      <c r="L1376" s="35"/>
    </row>
    <row r="1377" spans="1:12" ht="15.75" hidden="1" thickBot="1" x14ac:dyDescent="0.3">
      <c r="A1377" s="31" t="s">
        <v>139</v>
      </c>
      <c r="B1377" s="32" t="s">
        <v>1788</v>
      </c>
      <c r="C1377" s="33" t="s">
        <v>2378</v>
      </c>
      <c r="D1377" s="33" t="s">
        <v>6218</v>
      </c>
      <c r="E1377" s="34" t="s">
        <v>6219</v>
      </c>
      <c r="F1377" s="32" t="s">
        <v>6220</v>
      </c>
      <c r="G1377" s="33" t="s">
        <v>6221</v>
      </c>
      <c r="H1377" s="32" t="s">
        <v>2414</v>
      </c>
      <c r="I1377" s="32" t="s">
        <v>2671</v>
      </c>
      <c r="J1377" s="33" t="s">
        <v>2373</v>
      </c>
      <c r="K1377" s="32">
        <v>12</v>
      </c>
      <c r="L1377" s="35"/>
    </row>
    <row r="1378" spans="1:12" ht="15.75" hidden="1" thickBot="1" x14ac:dyDescent="0.3">
      <c r="A1378" s="31" t="s">
        <v>139</v>
      </c>
      <c r="B1378" s="32" t="s">
        <v>1788</v>
      </c>
      <c r="C1378" s="33" t="s">
        <v>2378</v>
      </c>
      <c r="D1378" s="33" t="s">
        <v>6222</v>
      </c>
      <c r="E1378" s="34" t="s">
        <v>6215</v>
      </c>
      <c r="F1378" s="32" t="s">
        <v>6223</v>
      </c>
      <c r="G1378" s="33" t="s">
        <v>6224</v>
      </c>
      <c r="H1378" s="32" t="s">
        <v>2414</v>
      </c>
      <c r="I1378" s="32" t="s">
        <v>2671</v>
      </c>
      <c r="J1378" s="33" t="s">
        <v>2368</v>
      </c>
      <c r="K1378" s="32">
        <v>20</v>
      </c>
      <c r="L1378" s="35"/>
    </row>
    <row r="1379" spans="1:12" ht="15.75" hidden="1" thickBot="1" x14ac:dyDescent="0.3">
      <c r="A1379" s="31" t="s">
        <v>139</v>
      </c>
      <c r="B1379" s="32" t="s">
        <v>1788</v>
      </c>
      <c r="C1379" s="33" t="s">
        <v>2378</v>
      </c>
      <c r="D1379" s="33" t="s">
        <v>6225</v>
      </c>
      <c r="E1379" s="34" t="s">
        <v>6219</v>
      </c>
      <c r="F1379" s="32" t="s">
        <v>6220</v>
      </c>
      <c r="G1379" s="33" t="s">
        <v>6226</v>
      </c>
      <c r="H1379" s="32" t="s">
        <v>2414</v>
      </c>
      <c r="I1379" s="32" t="s">
        <v>2671</v>
      </c>
      <c r="J1379" s="33" t="s">
        <v>2368</v>
      </c>
      <c r="K1379" s="32">
        <v>8</v>
      </c>
      <c r="L1379" s="35"/>
    </row>
    <row r="1380" spans="1:12" ht="26.25" hidden="1" thickBot="1" x14ac:dyDescent="0.3">
      <c r="A1380" s="31" t="s">
        <v>139</v>
      </c>
      <c r="B1380" s="32" t="s">
        <v>2323</v>
      </c>
      <c r="C1380" s="33" t="s">
        <v>2369</v>
      </c>
      <c r="D1380" s="33" t="s">
        <v>6227</v>
      </c>
      <c r="E1380" s="34" t="s">
        <v>6228</v>
      </c>
      <c r="F1380" s="32" t="s">
        <v>6229</v>
      </c>
      <c r="G1380" s="33" t="s">
        <v>6230</v>
      </c>
      <c r="H1380" s="32" t="s">
        <v>2414</v>
      </c>
      <c r="I1380" s="32" t="s">
        <v>2415</v>
      </c>
      <c r="J1380" s="33" t="s">
        <v>2370</v>
      </c>
      <c r="K1380" s="32">
        <v>13</v>
      </c>
      <c r="L1380" s="35"/>
    </row>
    <row r="1381" spans="1:12" ht="26.25" hidden="1" thickBot="1" x14ac:dyDescent="0.3">
      <c r="A1381" s="31" t="s">
        <v>139</v>
      </c>
      <c r="B1381" s="32" t="s">
        <v>2323</v>
      </c>
      <c r="C1381" s="33" t="s">
        <v>2369</v>
      </c>
      <c r="D1381" s="33" t="s">
        <v>6227</v>
      </c>
      <c r="E1381" s="34" t="s">
        <v>6228</v>
      </c>
      <c r="F1381" s="32" t="s">
        <v>6229</v>
      </c>
      <c r="G1381" s="33" t="s">
        <v>6231</v>
      </c>
      <c r="H1381" s="32" t="s">
        <v>2414</v>
      </c>
      <c r="I1381" s="32" t="s">
        <v>2415</v>
      </c>
      <c r="J1381" s="33" t="s">
        <v>2365</v>
      </c>
      <c r="K1381" s="32">
        <v>14</v>
      </c>
      <c r="L1381" s="35"/>
    </row>
    <row r="1382" spans="1:12" ht="26.25" hidden="1" thickBot="1" x14ac:dyDescent="0.3">
      <c r="A1382" s="31" t="s">
        <v>139</v>
      </c>
      <c r="B1382" s="32" t="s">
        <v>2323</v>
      </c>
      <c r="C1382" s="33" t="s">
        <v>2369</v>
      </c>
      <c r="D1382" s="33" t="s">
        <v>6232</v>
      </c>
      <c r="E1382" s="34" t="s">
        <v>2295</v>
      </c>
      <c r="F1382" s="32" t="s">
        <v>6233</v>
      </c>
      <c r="G1382" s="33" t="s">
        <v>6234</v>
      </c>
      <c r="H1382" s="32" t="s">
        <v>2414</v>
      </c>
      <c r="I1382" s="32" t="s">
        <v>2415</v>
      </c>
      <c r="J1382" s="33" t="s">
        <v>2373</v>
      </c>
      <c r="K1382" s="32">
        <v>21</v>
      </c>
      <c r="L1382" s="35"/>
    </row>
    <row r="1383" spans="1:12" ht="26.25" hidden="1" thickBot="1" x14ac:dyDescent="0.3">
      <c r="A1383" s="31" t="s">
        <v>139</v>
      </c>
      <c r="B1383" s="32" t="s">
        <v>6235</v>
      </c>
      <c r="C1383" s="33" t="s">
        <v>2369</v>
      </c>
      <c r="D1383" s="33" t="s">
        <v>6236</v>
      </c>
      <c r="E1383" s="34" t="s">
        <v>2252</v>
      </c>
      <c r="F1383" s="32" t="s">
        <v>6237</v>
      </c>
      <c r="G1383" s="33" t="s">
        <v>6238</v>
      </c>
      <c r="H1383" s="32" t="s">
        <v>2414</v>
      </c>
      <c r="I1383" s="32" t="s">
        <v>2671</v>
      </c>
      <c r="J1383" s="33" t="s">
        <v>2373</v>
      </c>
      <c r="K1383" s="32">
        <v>24</v>
      </c>
      <c r="L1383" s="35"/>
    </row>
    <row r="1384" spans="1:12" ht="26.25" hidden="1" thickBot="1" x14ac:dyDescent="0.3">
      <c r="A1384" s="31" t="s">
        <v>139</v>
      </c>
      <c r="B1384" s="32" t="s">
        <v>6235</v>
      </c>
      <c r="C1384" s="33" t="s">
        <v>2369</v>
      </c>
      <c r="D1384" s="33" t="s">
        <v>6239</v>
      </c>
      <c r="E1384" s="34" t="s">
        <v>3249</v>
      </c>
      <c r="F1384" s="32" t="s">
        <v>6240</v>
      </c>
      <c r="G1384" s="33" t="s">
        <v>6241</v>
      </c>
      <c r="H1384" s="32" t="s">
        <v>2414</v>
      </c>
      <c r="I1384" s="32" t="s">
        <v>2671</v>
      </c>
      <c r="J1384" s="33" t="s">
        <v>2368</v>
      </c>
      <c r="K1384" s="32">
        <v>21</v>
      </c>
      <c r="L1384" s="35"/>
    </row>
    <row r="1385" spans="1:12" ht="26.25" hidden="1" thickBot="1" x14ac:dyDescent="0.3">
      <c r="A1385" s="31" t="s">
        <v>139</v>
      </c>
      <c r="B1385" s="32" t="s">
        <v>6235</v>
      </c>
      <c r="C1385" s="33" t="s">
        <v>2369</v>
      </c>
      <c r="D1385" s="33" t="s">
        <v>6242</v>
      </c>
      <c r="E1385" s="34" t="s">
        <v>6243</v>
      </c>
      <c r="F1385" s="32" t="s">
        <v>6244</v>
      </c>
      <c r="G1385" s="33" t="s">
        <v>6245</v>
      </c>
      <c r="H1385" s="32" t="s">
        <v>2414</v>
      </c>
      <c r="I1385" s="32" t="s">
        <v>2671</v>
      </c>
      <c r="J1385" s="33" t="s">
        <v>2373</v>
      </c>
      <c r="K1385" s="32">
        <v>29</v>
      </c>
      <c r="L1385" s="35"/>
    </row>
    <row r="1386" spans="1:12" ht="26.25" hidden="1" thickBot="1" x14ac:dyDescent="0.3">
      <c r="A1386" s="31" t="s">
        <v>139</v>
      </c>
      <c r="B1386" s="32" t="s">
        <v>6235</v>
      </c>
      <c r="C1386" s="33" t="s">
        <v>2369</v>
      </c>
      <c r="D1386" s="33" t="s">
        <v>6236</v>
      </c>
      <c r="E1386" s="34" t="s">
        <v>2252</v>
      </c>
      <c r="F1386" s="32" t="s">
        <v>6237</v>
      </c>
      <c r="G1386" s="33" t="s">
        <v>6246</v>
      </c>
      <c r="H1386" s="32" t="s">
        <v>2414</v>
      </c>
      <c r="I1386" s="32" t="s">
        <v>2671</v>
      </c>
      <c r="J1386" s="33" t="s">
        <v>2370</v>
      </c>
      <c r="K1386" s="32">
        <v>15</v>
      </c>
      <c r="L1386" s="35"/>
    </row>
    <row r="1387" spans="1:12" ht="26.25" hidden="1" thickBot="1" x14ac:dyDescent="0.3">
      <c r="A1387" s="31" t="s">
        <v>139</v>
      </c>
      <c r="B1387" s="32" t="s">
        <v>6235</v>
      </c>
      <c r="C1387" s="33" t="s">
        <v>2369</v>
      </c>
      <c r="D1387" s="33" t="s">
        <v>6236</v>
      </c>
      <c r="E1387" s="34" t="s">
        <v>2252</v>
      </c>
      <c r="F1387" s="32" t="s">
        <v>6237</v>
      </c>
      <c r="G1387" s="33" t="s">
        <v>6247</v>
      </c>
      <c r="H1387" s="32" t="s">
        <v>2414</v>
      </c>
      <c r="I1387" s="32" t="s">
        <v>2671</v>
      </c>
      <c r="J1387" s="33" t="s">
        <v>2375</v>
      </c>
      <c r="K1387" s="32">
        <v>13</v>
      </c>
      <c r="L1387" s="35"/>
    </row>
    <row r="1388" spans="1:12" ht="26.25" hidden="1" thickBot="1" x14ac:dyDescent="0.3">
      <c r="A1388" s="31" t="s">
        <v>139</v>
      </c>
      <c r="B1388" s="32" t="s">
        <v>6235</v>
      </c>
      <c r="C1388" s="33" t="s">
        <v>2369</v>
      </c>
      <c r="D1388" s="33" t="s">
        <v>6248</v>
      </c>
      <c r="E1388" s="34" t="s">
        <v>6249</v>
      </c>
      <c r="F1388" s="32" t="s">
        <v>6250</v>
      </c>
      <c r="G1388" s="33" t="s">
        <v>6251</v>
      </c>
      <c r="H1388" s="32" t="s">
        <v>2414</v>
      </c>
      <c r="I1388" s="32" t="s">
        <v>2671</v>
      </c>
      <c r="J1388" s="33" t="s">
        <v>2373</v>
      </c>
      <c r="K1388" s="32">
        <v>17</v>
      </c>
      <c r="L1388" s="35"/>
    </row>
    <row r="1389" spans="1:12" ht="15.75" hidden="1" thickBot="1" x14ac:dyDescent="0.3">
      <c r="A1389" s="31" t="s">
        <v>139</v>
      </c>
      <c r="B1389" s="32" t="s">
        <v>2322</v>
      </c>
      <c r="C1389" s="33" t="s">
        <v>3437</v>
      </c>
      <c r="D1389" s="33" t="s">
        <v>6252</v>
      </c>
      <c r="E1389" s="34" t="s">
        <v>6253</v>
      </c>
      <c r="F1389" s="32" t="s">
        <v>6254</v>
      </c>
      <c r="G1389" s="33" t="s">
        <v>6255</v>
      </c>
      <c r="H1389" s="32" t="s">
        <v>2414</v>
      </c>
      <c r="I1389" s="32" t="s">
        <v>2415</v>
      </c>
      <c r="J1389" s="33" t="s">
        <v>2373</v>
      </c>
      <c r="K1389" s="32">
        <v>33</v>
      </c>
      <c r="L1389" s="35"/>
    </row>
    <row r="1390" spans="1:12" ht="15.75" hidden="1" thickBot="1" x14ac:dyDescent="0.3">
      <c r="A1390" s="31" t="s">
        <v>139</v>
      </c>
      <c r="B1390" s="32" t="s">
        <v>2322</v>
      </c>
      <c r="C1390" s="33" t="s">
        <v>2497</v>
      </c>
      <c r="D1390" s="33" t="s">
        <v>6256</v>
      </c>
      <c r="E1390" s="34" t="s">
        <v>6257</v>
      </c>
      <c r="F1390" s="32" t="s">
        <v>6258</v>
      </c>
      <c r="G1390" s="33" t="s">
        <v>6259</v>
      </c>
      <c r="H1390" s="32" t="s">
        <v>2414</v>
      </c>
      <c r="I1390" s="32" t="s">
        <v>2415</v>
      </c>
      <c r="J1390" s="33" t="s">
        <v>2370</v>
      </c>
      <c r="K1390" s="32">
        <v>14</v>
      </c>
      <c r="L1390" s="35"/>
    </row>
    <row r="1391" spans="1:12" ht="15.75" hidden="1" thickBot="1" x14ac:dyDescent="0.3">
      <c r="A1391" s="31" t="s">
        <v>139</v>
      </c>
      <c r="B1391" s="32" t="s">
        <v>2322</v>
      </c>
      <c r="C1391" s="33" t="s">
        <v>2497</v>
      </c>
      <c r="D1391" s="33" t="s">
        <v>6260</v>
      </c>
      <c r="E1391" s="34" t="s">
        <v>6261</v>
      </c>
      <c r="F1391" s="32" t="s">
        <v>6262</v>
      </c>
      <c r="G1391" s="33" t="s">
        <v>6263</v>
      </c>
      <c r="H1391" s="32" t="s">
        <v>2414</v>
      </c>
      <c r="I1391" s="32" t="s">
        <v>2415</v>
      </c>
      <c r="J1391" s="33" t="s">
        <v>2370</v>
      </c>
      <c r="K1391" s="32">
        <v>16</v>
      </c>
      <c r="L1391" s="35"/>
    </row>
    <row r="1392" spans="1:12" ht="15.75" hidden="1" thickBot="1" x14ac:dyDescent="0.3">
      <c r="A1392" s="31" t="s">
        <v>139</v>
      </c>
      <c r="B1392" s="32" t="s">
        <v>2322</v>
      </c>
      <c r="C1392" s="33" t="s">
        <v>2497</v>
      </c>
      <c r="D1392" s="33" t="s">
        <v>6264</v>
      </c>
      <c r="E1392" s="34" t="s">
        <v>6265</v>
      </c>
      <c r="F1392" s="32" t="s">
        <v>6266</v>
      </c>
      <c r="G1392" s="33" t="s">
        <v>6267</v>
      </c>
      <c r="H1392" s="32" t="s">
        <v>2414</v>
      </c>
      <c r="I1392" s="32" t="s">
        <v>2415</v>
      </c>
      <c r="J1392" s="33" t="s">
        <v>2370</v>
      </c>
      <c r="K1392" s="32">
        <v>15</v>
      </c>
      <c r="L1392" s="35"/>
    </row>
    <row r="1393" spans="1:12" ht="26.25" hidden="1" thickBot="1" x14ac:dyDescent="0.3">
      <c r="A1393" s="31" t="s">
        <v>139</v>
      </c>
      <c r="B1393" s="32" t="s">
        <v>2322</v>
      </c>
      <c r="C1393" s="33" t="s">
        <v>3437</v>
      </c>
      <c r="D1393" s="33" t="s">
        <v>6268</v>
      </c>
      <c r="E1393" s="34" t="s">
        <v>6269</v>
      </c>
      <c r="F1393" s="32" t="s">
        <v>6270</v>
      </c>
      <c r="G1393" s="33" t="s">
        <v>6271</v>
      </c>
      <c r="H1393" s="32" t="s">
        <v>2414</v>
      </c>
      <c r="I1393" s="32" t="s">
        <v>2415</v>
      </c>
      <c r="J1393" s="33" t="s">
        <v>2370</v>
      </c>
      <c r="K1393" s="32">
        <v>16</v>
      </c>
      <c r="L1393" s="35"/>
    </row>
    <row r="1394" spans="1:12" ht="15.75" hidden="1" thickBot="1" x14ac:dyDescent="0.3">
      <c r="A1394" s="31" t="s">
        <v>139</v>
      </c>
      <c r="B1394" s="32" t="s">
        <v>2322</v>
      </c>
      <c r="C1394" s="33" t="s">
        <v>2378</v>
      </c>
      <c r="D1394" s="33" t="s">
        <v>6272</v>
      </c>
      <c r="E1394" s="34" t="s">
        <v>6273</v>
      </c>
      <c r="F1394" s="32" t="s">
        <v>6274</v>
      </c>
      <c r="G1394" s="33" t="s">
        <v>6275</v>
      </c>
      <c r="H1394" s="32" t="s">
        <v>2475</v>
      </c>
      <c r="I1394" s="32" t="s">
        <v>2415</v>
      </c>
      <c r="J1394" s="33" t="s">
        <v>2370</v>
      </c>
      <c r="K1394" s="32">
        <v>22</v>
      </c>
      <c r="L1394" s="36" t="s">
        <v>6276</v>
      </c>
    </row>
    <row r="1395" spans="1:12" ht="15.75" hidden="1" thickBot="1" x14ac:dyDescent="0.3">
      <c r="A1395" s="31" t="s">
        <v>139</v>
      </c>
      <c r="B1395" s="32" t="s">
        <v>2322</v>
      </c>
      <c r="C1395" s="33" t="s">
        <v>2378</v>
      </c>
      <c r="D1395" s="33" t="s">
        <v>6272</v>
      </c>
      <c r="E1395" s="34" t="s">
        <v>6273</v>
      </c>
      <c r="F1395" s="32" t="s">
        <v>6274</v>
      </c>
      <c r="G1395" s="33" t="s">
        <v>6277</v>
      </c>
      <c r="H1395" s="32" t="s">
        <v>2475</v>
      </c>
      <c r="I1395" s="32" t="s">
        <v>2415</v>
      </c>
      <c r="J1395" s="33" t="s">
        <v>2365</v>
      </c>
      <c r="K1395" s="32">
        <v>8</v>
      </c>
      <c r="L1395" s="36" t="s">
        <v>6276</v>
      </c>
    </row>
    <row r="1396" spans="1:12" ht="15.75" hidden="1" thickBot="1" x14ac:dyDescent="0.3">
      <c r="A1396" s="31" t="s">
        <v>139</v>
      </c>
      <c r="B1396" s="32" t="s">
        <v>2322</v>
      </c>
      <c r="C1396" s="33" t="s">
        <v>2378</v>
      </c>
      <c r="D1396" s="33" t="s">
        <v>6272</v>
      </c>
      <c r="E1396" s="34" t="s">
        <v>6273</v>
      </c>
      <c r="F1396" s="32" t="s">
        <v>6274</v>
      </c>
      <c r="G1396" s="33" t="s">
        <v>6278</v>
      </c>
      <c r="H1396" s="32" t="s">
        <v>2475</v>
      </c>
      <c r="I1396" s="32" t="s">
        <v>2415</v>
      </c>
      <c r="J1396" s="33" t="s">
        <v>2373</v>
      </c>
      <c r="K1396" s="32">
        <v>41</v>
      </c>
      <c r="L1396" s="36" t="s">
        <v>6276</v>
      </c>
    </row>
    <row r="1397" spans="1:12" ht="15.75" hidden="1" thickBot="1" x14ac:dyDescent="0.3">
      <c r="A1397" s="31" t="s">
        <v>139</v>
      </c>
      <c r="B1397" s="32" t="s">
        <v>2322</v>
      </c>
      <c r="C1397" s="33" t="s">
        <v>2378</v>
      </c>
      <c r="D1397" s="33" t="s">
        <v>6272</v>
      </c>
      <c r="E1397" s="34" t="s">
        <v>6273</v>
      </c>
      <c r="F1397" s="32" t="s">
        <v>6274</v>
      </c>
      <c r="G1397" s="33" t="s">
        <v>6279</v>
      </c>
      <c r="H1397" s="32" t="s">
        <v>2475</v>
      </c>
      <c r="I1397" s="32" t="s">
        <v>2415</v>
      </c>
      <c r="J1397" s="33" t="s">
        <v>2370</v>
      </c>
      <c r="K1397" s="32">
        <v>26</v>
      </c>
      <c r="L1397" s="36" t="s">
        <v>6276</v>
      </c>
    </row>
    <row r="1398" spans="1:12" ht="15.75" hidden="1" thickBot="1" x14ac:dyDescent="0.3">
      <c r="A1398" s="31" t="s">
        <v>139</v>
      </c>
      <c r="B1398" s="32" t="s">
        <v>2322</v>
      </c>
      <c r="C1398" s="33" t="s">
        <v>2378</v>
      </c>
      <c r="D1398" s="33" t="s">
        <v>6272</v>
      </c>
      <c r="E1398" s="34" t="s">
        <v>6273</v>
      </c>
      <c r="F1398" s="32" t="s">
        <v>6274</v>
      </c>
      <c r="G1398" s="33" t="s">
        <v>6280</v>
      </c>
      <c r="H1398" s="32" t="s">
        <v>2475</v>
      </c>
      <c r="I1398" s="32" t="s">
        <v>2415</v>
      </c>
      <c r="J1398" s="33" t="s">
        <v>2368</v>
      </c>
      <c r="K1398" s="32">
        <v>31</v>
      </c>
      <c r="L1398" s="36" t="s">
        <v>6276</v>
      </c>
    </row>
    <row r="1399" spans="1:12" ht="26.25" hidden="1" thickBot="1" x14ac:dyDescent="0.3">
      <c r="A1399" s="31" t="s">
        <v>159</v>
      </c>
      <c r="B1399" s="32" t="s">
        <v>1740</v>
      </c>
      <c r="C1399" s="33" t="s">
        <v>2378</v>
      </c>
      <c r="D1399" s="33" t="s">
        <v>6281</v>
      </c>
      <c r="E1399" s="34" t="s">
        <v>2332</v>
      </c>
      <c r="F1399" s="32" t="s">
        <v>6282</v>
      </c>
      <c r="G1399" s="33" t="s">
        <v>6283</v>
      </c>
      <c r="H1399" s="32" t="s">
        <v>2414</v>
      </c>
      <c r="I1399" s="32" t="s">
        <v>2671</v>
      </c>
      <c r="J1399" s="33" t="s">
        <v>2370</v>
      </c>
      <c r="K1399" s="32">
        <v>23</v>
      </c>
      <c r="L1399" s="36" t="s">
        <v>6284</v>
      </c>
    </row>
    <row r="1400" spans="1:12" ht="26.25" hidden="1" thickBot="1" x14ac:dyDescent="0.3">
      <c r="A1400" s="31" t="s">
        <v>159</v>
      </c>
      <c r="B1400" s="32" t="s">
        <v>1740</v>
      </c>
      <c r="C1400" s="33" t="s">
        <v>2378</v>
      </c>
      <c r="D1400" s="33" t="s">
        <v>6281</v>
      </c>
      <c r="E1400" s="34" t="s">
        <v>2332</v>
      </c>
      <c r="F1400" s="32" t="s">
        <v>6282</v>
      </c>
      <c r="G1400" s="33" t="s">
        <v>6285</v>
      </c>
      <c r="H1400" s="32" t="s">
        <v>2414</v>
      </c>
      <c r="I1400" s="32" t="s">
        <v>2671</v>
      </c>
      <c r="J1400" s="33" t="s">
        <v>2368</v>
      </c>
      <c r="K1400" s="32">
        <v>23</v>
      </c>
      <c r="L1400" s="35"/>
    </row>
    <row r="1401" spans="1:12" ht="26.25" hidden="1" thickBot="1" x14ac:dyDescent="0.3">
      <c r="A1401" s="31" t="s">
        <v>159</v>
      </c>
      <c r="B1401" s="32" t="s">
        <v>1740</v>
      </c>
      <c r="C1401" s="33" t="s">
        <v>2378</v>
      </c>
      <c r="D1401" s="33" t="s">
        <v>6286</v>
      </c>
      <c r="E1401" s="34" t="s">
        <v>6287</v>
      </c>
      <c r="F1401" s="32" t="s">
        <v>6288</v>
      </c>
      <c r="G1401" s="33" t="s">
        <v>6289</v>
      </c>
      <c r="H1401" s="32" t="s">
        <v>2475</v>
      </c>
      <c r="I1401" s="32" t="s">
        <v>2415</v>
      </c>
      <c r="J1401" s="33" t="s">
        <v>2373</v>
      </c>
      <c r="K1401" s="32">
        <v>26</v>
      </c>
      <c r="L1401" s="36" t="s">
        <v>6284</v>
      </c>
    </row>
    <row r="1402" spans="1:12" ht="26.25" hidden="1" thickBot="1" x14ac:dyDescent="0.3">
      <c r="A1402" s="31" t="s">
        <v>159</v>
      </c>
      <c r="B1402" s="32" t="s">
        <v>166</v>
      </c>
      <c r="C1402" s="33" t="s">
        <v>2378</v>
      </c>
      <c r="D1402" s="33" t="s">
        <v>6290</v>
      </c>
      <c r="E1402" s="34" t="s">
        <v>6291</v>
      </c>
      <c r="F1402" s="32" t="s">
        <v>6292</v>
      </c>
      <c r="G1402" s="33" t="s">
        <v>6293</v>
      </c>
      <c r="H1402" s="32" t="s">
        <v>2475</v>
      </c>
      <c r="I1402" s="32" t="s">
        <v>2415</v>
      </c>
      <c r="J1402" s="33" t="s">
        <v>2368</v>
      </c>
      <c r="K1402" s="32">
        <v>9</v>
      </c>
      <c r="L1402" s="36" t="s">
        <v>6291</v>
      </c>
    </row>
    <row r="1403" spans="1:12" ht="26.25" hidden="1" thickBot="1" x14ac:dyDescent="0.3">
      <c r="A1403" s="31" t="s">
        <v>159</v>
      </c>
      <c r="B1403" s="32" t="s">
        <v>482</v>
      </c>
      <c r="C1403" s="33" t="s">
        <v>2378</v>
      </c>
      <c r="D1403" s="33" t="s">
        <v>6294</v>
      </c>
      <c r="E1403" s="34" t="s">
        <v>2327</v>
      </c>
      <c r="F1403" s="32" t="s">
        <v>6295</v>
      </c>
      <c r="G1403" s="33" t="s">
        <v>6296</v>
      </c>
      <c r="H1403" s="32" t="s">
        <v>2414</v>
      </c>
      <c r="I1403" s="32" t="s">
        <v>2415</v>
      </c>
      <c r="J1403" s="33" t="s">
        <v>2373</v>
      </c>
      <c r="K1403" s="32">
        <v>6</v>
      </c>
      <c r="L1403" s="35"/>
    </row>
    <row r="1404" spans="1:12" ht="26.25" hidden="1" thickBot="1" x14ac:dyDescent="0.3">
      <c r="A1404" s="31" t="s">
        <v>159</v>
      </c>
      <c r="B1404" s="32" t="s">
        <v>2325</v>
      </c>
      <c r="C1404" s="33" t="s">
        <v>2374</v>
      </c>
      <c r="D1404" s="33" t="s">
        <v>6297</v>
      </c>
      <c r="E1404" s="34" t="s">
        <v>2326</v>
      </c>
      <c r="F1404" s="32" t="s">
        <v>6298</v>
      </c>
      <c r="G1404" s="33" t="s">
        <v>6299</v>
      </c>
      <c r="H1404" s="32" t="s">
        <v>2414</v>
      </c>
      <c r="I1404" s="32" t="s">
        <v>2671</v>
      </c>
      <c r="J1404" s="33" t="s">
        <v>2373</v>
      </c>
      <c r="K1404" s="32">
        <v>37</v>
      </c>
      <c r="L1404" s="35"/>
    </row>
    <row r="1405" spans="1:12" ht="26.25" hidden="1" thickBot="1" x14ac:dyDescent="0.3">
      <c r="A1405" s="31" t="s">
        <v>159</v>
      </c>
      <c r="B1405" s="32" t="s">
        <v>2325</v>
      </c>
      <c r="C1405" s="33" t="s">
        <v>2374</v>
      </c>
      <c r="D1405" s="33" t="s">
        <v>6297</v>
      </c>
      <c r="E1405" s="34" t="s">
        <v>2326</v>
      </c>
      <c r="F1405" s="32" t="s">
        <v>6298</v>
      </c>
      <c r="G1405" s="33" t="s">
        <v>6300</v>
      </c>
      <c r="H1405" s="32" t="s">
        <v>2414</v>
      </c>
      <c r="I1405" s="32" t="s">
        <v>2671</v>
      </c>
      <c r="J1405" s="33" t="s">
        <v>2365</v>
      </c>
      <c r="K1405" s="32">
        <v>15</v>
      </c>
      <c r="L1405" s="35"/>
    </row>
    <row r="1406" spans="1:12" ht="26.25" hidden="1" thickBot="1" x14ac:dyDescent="0.3">
      <c r="A1406" s="31" t="s">
        <v>159</v>
      </c>
      <c r="B1406" s="32" t="s">
        <v>2325</v>
      </c>
      <c r="C1406" s="33" t="s">
        <v>2374</v>
      </c>
      <c r="D1406" s="33" t="s">
        <v>6297</v>
      </c>
      <c r="E1406" s="34" t="s">
        <v>2326</v>
      </c>
      <c r="F1406" s="32" t="s">
        <v>6298</v>
      </c>
      <c r="G1406" s="33" t="s">
        <v>6301</v>
      </c>
      <c r="H1406" s="32" t="s">
        <v>2414</v>
      </c>
      <c r="I1406" s="32" t="s">
        <v>2671</v>
      </c>
      <c r="J1406" s="33" t="s">
        <v>2370</v>
      </c>
      <c r="K1406" s="32">
        <v>11</v>
      </c>
      <c r="L1406" s="35"/>
    </row>
    <row r="1407" spans="1:12" ht="26.25" hidden="1" thickBot="1" x14ac:dyDescent="0.3">
      <c r="A1407" s="31" t="s">
        <v>159</v>
      </c>
      <c r="B1407" s="32" t="s">
        <v>2325</v>
      </c>
      <c r="C1407" s="33" t="s">
        <v>2374</v>
      </c>
      <c r="D1407" s="33" t="s">
        <v>6297</v>
      </c>
      <c r="E1407" s="34" t="s">
        <v>2326</v>
      </c>
      <c r="F1407" s="32" t="s">
        <v>6298</v>
      </c>
      <c r="G1407" s="33" t="s">
        <v>6302</v>
      </c>
      <c r="H1407" s="32" t="s">
        <v>2414</v>
      </c>
      <c r="I1407" s="32" t="s">
        <v>2671</v>
      </c>
      <c r="J1407" s="33" t="s">
        <v>2368</v>
      </c>
      <c r="K1407" s="32">
        <v>27</v>
      </c>
      <c r="L1407" s="35"/>
    </row>
    <row r="1408" spans="1:12" ht="26.25" hidden="1" thickBot="1" x14ac:dyDescent="0.3">
      <c r="A1408" s="31" t="s">
        <v>159</v>
      </c>
      <c r="B1408" s="32" t="s">
        <v>2328</v>
      </c>
      <c r="C1408" s="33" t="s">
        <v>2378</v>
      </c>
      <c r="D1408" s="33" t="s">
        <v>6303</v>
      </c>
      <c r="E1408" s="34" t="s">
        <v>2329</v>
      </c>
      <c r="F1408" s="32" t="s">
        <v>6304</v>
      </c>
      <c r="G1408" s="33" t="s">
        <v>6305</v>
      </c>
      <c r="H1408" s="32" t="s">
        <v>2414</v>
      </c>
      <c r="I1408" s="32" t="s">
        <v>2671</v>
      </c>
      <c r="J1408" s="33" t="s">
        <v>2368</v>
      </c>
      <c r="K1408" s="32">
        <v>14</v>
      </c>
      <c r="L1408" s="35"/>
    </row>
    <row r="1409" spans="1:12" ht="15.75" hidden="1" thickBot="1" x14ac:dyDescent="0.3">
      <c r="A1409" s="31" t="s">
        <v>159</v>
      </c>
      <c r="B1409" s="32" t="s">
        <v>2330</v>
      </c>
      <c r="C1409" s="33" t="s">
        <v>2378</v>
      </c>
      <c r="D1409" s="33" t="s">
        <v>6306</v>
      </c>
      <c r="E1409" s="34" t="s">
        <v>6307</v>
      </c>
      <c r="F1409" s="32" t="s">
        <v>6308</v>
      </c>
      <c r="G1409" s="33" t="s">
        <v>6309</v>
      </c>
      <c r="H1409" s="32" t="s">
        <v>2414</v>
      </c>
      <c r="I1409" s="32" t="s">
        <v>2415</v>
      </c>
      <c r="J1409" s="33" t="s">
        <v>2368</v>
      </c>
      <c r="K1409" s="32">
        <v>16</v>
      </c>
      <c r="L1409" s="35"/>
    </row>
    <row r="1410" spans="1:12" ht="15.75" hidden="1" thickBot="1" x14ac:dyDescent="0.3">
      <c r="A1410" s="31" t="s">
        <v>159</v>
      </c>
      <c r="B1410" s="32" t="s">
        <v>2330</v>
      </c>
      <c r="C1410" s="33" t="s">
        <v>2378</v>
      </c>
      <c r="D1410" s="33" t="s">
        <v>6310</v>
      </c>
      <c r="E1410" s="34" t="s">
        <v>6311</v>
      </c>
      <c r="F1410" s="32" t="s">
        <v>6312</v>
      </c>
      <c r="G1410" s="33" t="s">
        <v>6313</v>
      </c>
      <c r="H1410" s="32" t="s">
        <v>2414</v>
      </c>
      <c r="I1410" s="32" t="s">
        <v>2415</v>
      </c>
      <c r="J1410" s="33" t="s">
        <v>2368</v>
      </c>
      <c r="K1410" s="32">
        <v>14</v>
      </c>
      <c r="L1410" s="35"/>
    </row>
    <row r="1411" spans="1:12" ht="15.75" hidden="1" thickBot="1" x14ac:dyDescent="0.3">
      <c r="A1411" s="31" t="s">
        <v>159</v>
      </c>
      <c r="B1411" s="32" t="s">
        <v>1469</v>
      </c>
      <c r="C1411" s="33" t="s">
        <v>2378</v>
      </c>
      <c r="D1411" s="33" t="s">
        <v>6314</v>
      </c>
      <c r="E1411" s="34" t="s">
        <v>6315</v>
      </c>
      <c r="F1411" s="32" t="s">
        <v>6316</v>
      </c>
      <c r="G1411" s="33" t="s">
        <v>6317</v>
      </c>
      <c r="H1411" s="32" t="s">
        <v>2414</v>
      </c>
      <c r="I1411" s="32" t="s">
        <v>2671</v>
      </c>
      <c r="J1411" s="33" t="s">
        <v>2370</v>
      </c>
      <c r="K1411" s="32">
        <v>10</v>
      </c>
      <c r="L1411" s="35"/>
    </row>
    <row r="1412" spans="1:12" ht="15.75" hidden="1" thickBot="1" x14ac:dyDescent="0.3">
      <c r="A1412" s="31" t="s">
        <v>159</v>
      </c>
      <c r="B1412" s="32" t="s">
        <v>1469</v>
      </c>
      <c r="C1412" s="33" t="s">
        <v>2378</v>
      </c>
      <c r="D1412" s="33" t="s">
        <v>6314</v>
      </c>
      <c r="E1412" s="34" t="s">
        <v>6315</v>
      </c>
      <c r="F1412" s="32" t="s">
        <v>6316</v>
      </c>
      <c r="G1412" s="33" t="s">
        <v>6318</v>
      </c>
      <c r="H1412" s="32" t="s">
        <v>2414</v>
      </c>
      <c r="I1412" s="32" t="s">
        <v>2671</v>
      </c>
      <c r="J1412" s="33" t="s">
        <v>2368</v>
      </c>
      <c r="K1412" s="32">
        <v>14</v>
      </c>
      <c r="L1412" s="35"/>
    </row>
    <row r="1413" spans="1:12" ht="15.75" hidden="1" thickBot="1" x14ac:dyDescent="0.3">
      <c r="A1413" s="31" t="s">
        <v>159</v>
      </c>
      <c r="B1413" s="32" t="s">
        <v>1552</v>
      </c>
      <c r="C1413" s="33" t="s">
        <v>2369</v>
      </c>
      <c r="D1413" s="33" t="s">
        <v>6319</v>
      </c>
      <c r="E1413" s="34" t="s">
        <v>2331</v>
      </c>
      <c r="F1413" s="32" t="s">
        <v>6320</v>
      </c>
      <c r="G1413" s="33" t="s">
        <v>6321</v>
      </c>
      <c r="H1413" s="32" t="s">
        <v>2414</v>
      </c>
      <c r="I1413" s="32" t="s">
        <v>2415</v>
      </c>
      <c r="J1413" s="33" t="s">
        <v>2373</v>
      </c>
      <c r="K1413" s="32">
        <v>20</v>
      </c>
      <c r="L1413" s="35"/>
    </row>
    <row r="1414" spans="1:12" ht="15.75" hidden="1" thickBot="1" x14ac:dyDescent="0.3">
      <c r="A1414" s="31" t="s">
        <v>159</v>
      </c>
      <c r="B1414" s="32" t="s">
        <v>1552</v>
      </c>
      <c r="C1414" s="33" t="s">
        <v>2369</v>
      </c>
      <c r="D1414" s="33" t="s">
        <v>6322</v>
      </c>
      <c r="E1414" s="34" t="s">
        <v>6323</v>
      </c>
      <c r="F1414" s="32" t="s">
        <v>6324</v>
      </c>
      <c r="G1414" s="33" t="s">
        <v>6325</v>
      </c>
      <c r="H1414" s="32" t="s">
        <v>2414</v>
      </c>
      <c r="I1414" s="32" t="s">
        <v>2671</v>
      </c>
      <c r="J1414" s="33" t="s">
        <v>2368</v>
      </c>
      <c r="K1414" s="32">
        <v>12</v>
      </c>
      <c r="L1414" s="35"/>
    </row>
    <row r="1415" spans="1:12" ht="15.75" hidden="1" thickBot="1" x14ac:dyDescent="0.3">
      <c r="A1415" s="31" t="s">
        <v>354</v>
      </c>
      <c r="B1415" s="32" t="s">
        <v>6326</v>
      </c>
      <c r="C1415" s="33" t="s">
        <v>2378</v>
      </c>
      <c r="D1415" s="33" t="s">
        <v>6327</v>
      </c>
      <c r="E1415" s="34" t="s">
        <v>6328</v>
      </c>
      <c r="F1415" s="32" t="s">
        <v>6329</v>
      </c>
      <c r="G1415" s="33" t="s">
        <v>6330</v>
      </c>
      <c r="H1415" s="32" t="s">
        <v>2414</v>
      </c>
      <c r="I1415" s="32" t="s">
        <v>2415</v>
      </c>
      <c r="J1415" s="33" t="s">
        <v>2370</v>
      </c>
      <c r="K1415" s="32">
        <v>25</v>
      </c>
      <c r="L1415" s="35"/>
    </row>
    <row r="1416" spans="1:12" ht="15.75" hidden="1" thickBot="1" x14ac:dyDescent="0.3">
      <c r="A1416" s="31" t="s">
        <v>354</v>
      </c>
      <c r="B1416" s="32" t="s">
        <v>6326</v>
      </c>
      <c r="C1416" s="33" t="s">
        <v>2378</v>
      </c>
      <c r="D1416" s="33" t="s">
        <v>6327</v>
      </c>
      <c r="E1416" s="34" t="s">
        <v>6328</v>
      </c>
      <c r="F1416" s="32" t="s">
        <v>6329</v>
      </c>
      <c r="G1416" s="33" t="s">
        <v>6331</v>
      </c>
      <c r="H1416" s="32" t="s">
        <v>2414</v>
      </c>
      <c r="I1416" s="32" t="s">
        <v>2415</v>
      </c>
      <c r="J1416" s="33" t="s">
        <v>2365</v>
      </c>
      <c r="K1416" s="32">
        <v>30</v>
      </c>
      <c r="L1416" s="35"/>
    </row>
    <row r="1417" spans="1:12" ht="15.75" hidden="1" thickBot="1" x14ac:dyDescent="0.3">
      <c r="A1417" s="31" t="s">
        <v>354</v>
      </c>
      <c r="B1417" s="32" t="s">
        <v>6326</v>
      </c>
      <c r="C1417" s="33" t="s">
        <v>2378</v>
      </c>
      <c r="D1417" s="33" t="s">
        <v>6327</v>
      </c>
      <c r="E1417" s="34" t="s">
        <v>6328</v>
      </c>
      <c r="F1417" s="32" t="s">
        <v>6329</v>
      </c>
      <c r="G1417" s="33" t="s">
        <v>6332</v>
      </c>
      <c r="H1417" s="32" t="s">
        <v>2414</v>
      </c>
      <c r="I1417" s="32" t="s">
        <v>2415</v>
      </c>
      <c r="J1417" s="33" t="s">
        <v>2373</v>
      </c>
      <c r="K1417" s="32">
        <v>30</v>
      </c>
      <c r="L1417" s="35"/>
    </row>
    <row r="1418" spans="1:12" ht="26.25" hidden="1" thickBot="1" x14ac:dyDescent="0.3">
      <c r="A1418" s="31" t="s">
        <v>354</v>
      </c>
      <c r="B1418" s="32" t="s">
        <v>6326</v>
      </c>
      <c r="C1418" s="33" t="s">
        <v>2378</v>
      </c>
      <c r="D1418" s="33" t="s">
        <v>6333</v>
      </c>
      <c r="E1418" s="34" t="s">
        <v>6334</v>
      </c>
      <c r="F1418" s="32" t="s">
        <v>6335</v>
      </c>
      <c r="G1418" s="33" t="s">
        <v>6336</v>
      </c>
      <c r="H1418" s="32" t="s">
        <v>2414</v>
      </c>
      <c r="I1418" s="32" t="s">
        <v>2415</v>
      </c>
      <c r="J1418" s="33" t="s">
        <v>2370</v>
      </c>
      <c r="K1418" s="32">
        <v>14</v>
      </c>
      <c r="L1418" s="35"/>
    </row>
    <row r="1419" spans="1:12" ht="15.75" hidden="1" thickBot="1" x14ac:dyDescent="0.3">
      <c r="A1419" s="31" t="s">
        <v>354</v>
      </c>
      <c r="B1419" s="32" t="s">
        <v>6326</v>
      </c>
      <c r="C1419" s="33" t="s">
        <v>2378</v>
      </c>
      <c r="D1419" s="33" t="s">
        <v>6327</v>
      </c>
      <c r="E1419" s="34" t="s">
        <v>6328</v>
      </c>
      <c r="F1419" s="32" t="s">
        <v>6329</v>
      </c>
      <c r="G1419" s="33" t="s">
        <v>6337</v>
      </c>
      <c r="H1419" s="32" t="s">
        <v>2414</v>
      </c>
      <c r="I1419" s="32" t="s">
        <v>2415</v>
      </c>
      <c r="J1419" s="33" t="s">
        <v>2367</v>
      </c>
      <c r="K1419" s="32">
        <v>16</v>
      </c>
      <c r="L1419" s="35"/>
    </row>
    <row r="1420" spans="1:12" ht="26.25" hidden="1" thickBot="1" x14ac:dyDescent="0.3">
      <c r="A1420" s="31" t="s">
        <v>354</v>
      </c>
      <c r="B1420" s="32" t="s">
        <v>633</v>
      </c>
      <c r="C1420" s="33" t="s">
        <v>2378</v>
      </c>
      <c r="D1420" s="33" t="s">
        <v>6338</v>
      </c>
      <c r="E1420" s="34" t="s">
        <v>6339</v>
      </c>
      <c r="F1420" s="32" t="s">
        <v>6340</v>
      </c>
      <c r="G1420" s="33" t="s">
        <v>6341</v>
      </c>
      <c r="H1420" s="32" t="s">
        <v>2414</v>
      </c>
      <c r="I1420" s="32" t="s">
        <v>2415</v>
      </c>
      <c r="J1420" s="33" t="s">
        <v>2373</v>
      </c>
      <c r="K1420" s="32">
        <v>6</v>
      </c>
      <c r="L1420" s="35"/>
    </row>
    <row r="1421" spans="1:12" ht="26.25" hidden="1" thickBot="1" x14ac:dyDescent="0.3">
      <c r="A1421" s="31" t="s">
        <v>354</v>
      </c>
      <c r="B1421" s="32" t="s">
        <v>923</v>
      </c>
      <c r="C1421" s="33" t="s">
        <v>2378</v>
      </c>
      <c r="D1421" s="33" t="s">
        <v>6342</v>
      </c>
      <c r="E1421" s="34" t="s">
        <v>6343</v>
      </c>
      <c r="F1421" s="32" t="s">
        <v>6344</v>
      </c>
      <c r="G1421" s="33" t="s">
        <v>6345</v>
      </c>
      <c r="H1421" s="32" t="s">
        <v>2414</v>
      </c>
      <c r="I1421" s="32" t="s">
        <v>2415</v>
      </c>
      <c r="J1421" s="33" t="s">
        <v>2370</v>
      </c>
      <c r="K1421" s="32">
        <v>25</v>
      </c>
      <c r="L1421" s="35"/>
    </row>
    <row r="1422" spans="1:12" ht="26.25" hidden="1" thickBot="1" x14ac:dyDescent="0.3">
      <c r="A1422" s="31" t="s">
        <v>354</v>
      </c>
      <c r="B1422" s="32" t="s">
        <v>923</v>
      </c>
      <c r="C1422" s="33" t="s">
        <v>2378</v>
      </c>
      <c r="D1422" s="33" t="s">
        <v>6342</v>
      </c>
      <c r="E1422" s="34" t="s">
        <v>6343</v>
      </c>
      <c r="F1422" s="32" t="s">
        <v>6344</v>
      </c>
      <c r="G1422" s="33" t="s">
        <v>6346</v>
      </c>
      <c r="H1422" s="32" t="s">
        <v>2414</v>
      </c>
      <c r="I1422" s="32" t="s">
        <v>2415</v>
      </c>
      <c r="J1422" s="33" t="s">
        <v>2373</v>
      </c>
      <c r="K1422" s="32">
        <v>42</v>
      </c>
      <c r="L1422" s="35"/>
    </row>
    <row r="1423" spans="1:12" ht="26.25" hidden="1" thickBot="1" x14ac:dyDescent="0.3">
      <c r="A1423" s="31" t="s">
        <v>354</v>
      </c>
      <c r="B1423" s="32" t="s">
        <v>923</v>
      </c>
      <c r="C1423" s="33" t="s">
        <v>2378</v>
      </c>
      <c r="D1423" s="33" t="s">
        <v>6342</v>
      </c>
      <c r="E1423" s="34" t="s">
        <v>6343</v>
      </c>
      <c r="F1423" s="32" t="s">
        <v>6344</v>
      </c>
      <c r="G1423" s="33" t="s">
        <v>6347</v>
      </c>
      <c r="H1423" s="32" t="s">
        <v>2414</v>
      </c>
      <c r="I1423" s="32" t="s">
        <v>2415</v>
      </c>
      <c r="J1423" s="33" t="s">
        <v>2368</v>
      </c>
      <c r="K1423" s="32">
        <v>39</v>
      </c>
      <c r="L1423" s="35"/>
    </row>
    <row r="1424" spans="1:12" ht="15.75" hidden="1" thickBot="1" x14ac:dyDescent="0.3">
      <c r="A1424" s="31" t="s">
        <v>354</v>
      </c>
      <c r="B1424" s="32" t="s">
        <v>923</v>
      </c>
      <c r="C1424" s="33" t="s">
        <v>2378</v>
      </c>
      <c r="D1424" s="33" t="s">
        <v>6348</v>
      </c>
      <c r="E1424" s="34" t="s">
        <v>6349</v>
      </c>
      <c r="F1424" s="32" t="s">
        <v>6350</v>
      </c>
      <c r="G1424" s="33" t="s">
        <v>6351</v>
      </c>
      <c r="H1424" s="32" t="s">
        <v>2414</v>
      </c>
      <c r="I1424" s="32" t="s">
        <v>2415</v>
      </c>
      <c r="J1424" s="33" t="s">
        <v>2373</v>
      </c>
      <c r="K1424" s="32">
        <v>24</v>
      </c>
      <c r="L1424" s="35"/>
    </row>
    <row r="1425" spans="1:12" ht="26.25" hidden="1" thickBot="1" x14ac:dyDescent="0.3">
      <c r="A1425" s="31" t="s">
        <v>354</v>
      </c>
      <c r="B1425" s="32" t="s">
        <v>923</v>
      </c>
      <c r="C1425" s="33" t="s">
        <v>2378</v>
      </c>
      <c r="D1425" s="33" t="s">
        <v>6342</v>
      </c>
      <c r="E1425" s="34" t="s">
        <v>6343</v>
      </c>
      <c r="F1425" s="32" t="s">
        <v>6344</v>
      </c>
      <c r="G1425" s="33" t="s">
        <v>6352</v>
      </c>
      <c r="H1425" s="32" t="s">
        <v>2414</v>
      </c>
      <c r="I1425" s="32" t="s">
        <v>2415</v>
      </c>
      <c r="J1425" s="33" t="s">
        <v>2375</v>
      </c>
      <c r="K1425" s="32">
        <v>28</v>
      </c>
      <c r="L1425" s="35"/>
    </row>
    <row r="1426" spans="1:12" ht="15.75" hidden="1" thickBot="1" x14ac:dyDescent="0.3">
      <c r="A1426" s="31" t="s">
        <v>354</v>
      </c>
      <c r="B1426" s="32" t="s">
        <v>923</v>
      </c>
      <c r="C1426" s="33" t="s">
        <v>2378</v>
      </c>
      <c r="D1426" s="33" t="s">
        <v>6348</v>
      </c>
      <c r="E1426" s="34" t="s">
        <v>6349</v>
      </c>
      <c r="F1426" s="32" t="s">
        <v>6350</v>
      </c>
      <c r="G1426" s="33" t="s">
        <v>6353</v>
      </c>
      <c r="H1426" s="32" t="s">
        <v>2414</v>
      </c>
      <c r="I1426" s="32" t="s">
        <v>2415</v>
      </c>
      <c r="J1426" s="33" t="s">
        <v>2368</v>
      </c>
      <c r="K1426" s="32">
        <v>17</v>
      </c>
      <c r="L1426" s="35"/>
    </row>
    <row r="1427" spans="1:12" ht="15.75" hidden="1" thickBot="1" x14ac:dyDescent="0.3">
      <c r="A1427" s="31" t="s">
        <v>354</v>
      </c>
      <c r="B1427" s="32" t="s">
        <v>951</v>
      </c>
      <c r="C1427" s="33" t="s">
        <v>2378</v>
      </c>
      <c r="D1427" s="33" t="s">
        <v>6354</v>
      </c>
      <c r="E1427" s="34" t="s">
        <v>6355</v>
      </c>
      <c r="F1427" s="32" t="s">
        <v>6356</v>
      </c>
      <c r="G1427" s="33" t="s">
        <v>6357</v>
      </c>
      <c r="H1427" s="32" t="s">
        <v>2414</v>
      </c>
      <c r="I1427" s="32" t="s">
        <v>2415</v>
      </c>
      <c r="J1427" s="33" t="s">
        <v>2370</v>
      </c>
      <c r="K1427" s="32">
        <v>14</v>
      </c>
      <c r="L1427" s="35"/>
    </row>
    <row r="1428" spans="1:12" ht="15.75" hidden="1" thickBot="1" x14ac:dyDescent="0.3">
      <c r="A1428" s="31" t="s">
        <v>354</v>
      </c>
      <c r="B1428" s="32" t="s">
        <v>951</v>
      </c>
      <c r="C1428" s="33" t="s">
        <v>2378</v>
      </c>
      <c r="D1428" s="33" t="s">
        <v>6358</v>
      </c>
      <c r="E1428" s="34" t="s">
        <v>6359</v>
      </c>
      <c r="F1428" s="32" t="s">
        <v>6360</v>
      </c>
      <c r="G1428" s="33" t="s">
        <v>6361</v>
      </c>
      <c r="H1428" s="32" t="s">
        <v>2414</v>
      </c>
      <c r="I1428" s="32" t="s">
        <v>2415</v>
      </c>
      <c r="J1428" s="33" t="s">
        <v>2373</v>
      </c>
      <c r="K1428" s="32">
        <v>20</v>
      </c>
      <c r="L1428" s="35"/>
    </row>
    <row r="1429" spans="1:12" ht="15.75" hidden="1" thickBot="1" x14ac:dyDescent="0.3">
      <c r="A1429" s="31" t="s">
        <v>354</v>
      </c>
      <c r="B1429" s="32" t="s">
        <v>951</v>
      </c>
      <c r="C1429" s="33" t="s">
        <v>2378</v>
      </c>
      <c r="D1429" s="33" t="s">
        <v>6354</v>
      </c>
      <c r="E1429" s="34" t="s">
        <v>6355</v>
      </c>
      <c r="F1429" s="32" t="s">
        <v>6356</v>
      </c>
      <c r="G1429" s="33" t="s">
        <v>6362</v>
      </c>
      <c r="H1429" s="32" t="s">
        <v>2414</v>
      </c>
      <c r="I1429" s="32" t="s">
        <v>2415</v>
      </c>
      <c r="J1429" s="33" t="s">
        <v>2373</v>
      </c>
      <c r="K1429" s="32">
        <v>19</v>
      </c>
      <c r="L1429" s="35"/>
    </row>
    <row r="1430" spans="1:12" ht="15.75" hidden="1" thickBot="1" x14ac:dyDescent="0.3">
      <c r="A1430" s="31" t="s">
        <v>354</v>
      </c>
      <c r="B1430" s="32" t="s">
        <v>951</v>
      </c>
      <c r="C1430" s="33" t="s">
        <v>2378</v>
      </c>
      <c r="D1430" s="33" t="s">
        <v>6363</v>
      </c>
      <c r="E1430" s="34" t="s">
        <v>6364</v>
      </c>
      <c r="F1430" s="32" t="s">
        <v>6365</v>
      </c>
      <c r="G1430" s="33" t="s">
        <v>6366</v>
      </c>
      <c r="H1430" s="32" t="s">
        <v>2414</v>
      </c>
      <c r="I1430" s="32" t="s">
        <v>2415</v>
      </c>
      <c r="J1430" s="33" t="s">
        <v>2365</v>
      </c>
      <c r="K1430" s="32">
        <v>19</v>
      </c>
      <c r="L1430" s="35"/>
    </row>
    <row r="1431" spans="1:12" ht="15.75" hidden="1" thickBot="1" x14ac:dyDescent="0.3">
      <c r="A1431" s="31" t="s">
        <v>354</v>
      </c>
      <c r="B1431" s="32" t="s">
        <v>951</v>
      </c>
      <c r="C1431" s="33" t="s">
        <v>2378</v>
      </c>
      <c r="D1431" s="33" t="s">
        <v>6354</v>
      </c>
      <c r="E1431" s="34" t="s">
        <v>6355</v>
      </c>
      <c r="F1431" s="32" t="s">
        <v>6356</v>
      </c>
      <c r="G1431" s="33" t="s">
        <v>6367</v>
      </c>
      <c r="H1431" s="32" t="s">
        <v>2414</v>
      </c>
      <c r="I1431" s="32" t="s">
        <v>2415</v>
      </c>
      <c r="J1431" s="33" t="s">
        <v>2365</v>
      </c>
      <c r="K1431" s="32">
        <v>20</v>
      </c>
      <c r="L1431" s="35"/>
    </row>
    <row r="1432" spans="1:12" ht="15.75" hidden="1" thickBot="1" x14ac:dyDescent="0.3">
      <c r="A1432" s="31" t="s">
        <v>354</v>
      </c>
      <c r="B1432" s="32" t="s">
        <v>951</v>
      </c>
      <c r="C1432" s="33" t="s">
        <v>2378</v>
      </c>
      <c r="D1432" s="33" t="s">
        <v>6358</v>
      </c>
      <c r="E1432" s="34" t="s">
        <v>6359</v>
      </c>
      <c r="F1432" s="32" t="s">
        <v>6360</v>
      </c>
      <c r="G1432" s="33" t="s">
        <v>6368</v>
      </c>
      <c r="H1432" s="32" t="s">
        <v>2414</v>
      </c>
      <c r="I1432" s="32" t="s">
        <v>2415</v>
      </c>
      <c r="J1432" s="33" t="s">
        <v>2370</v>
      </c>
      <c r="K1432" s="32">
        <v>7</v>
      </c>
      <c r="L1432" s="35"/>
    </row>
    <row r="1433" spans="1:12" ht="15.75" hidden="1" thickBot="1" x14ac:dyDescent="0.3">
      <c r="A1433" s="31" t="s">
        <v>354</v>
      </c>
      <c r="B1433" s="32" t="s">
        <v>951</v>
      </c>
      <c r="C1433" s="33" t="s">
        <v>2378</v>
      </c>
      <c r="D1433" s="33" t="s">
        <v>6358</v>
      </c>
      <c r="E1433" s="34" t="s">
        <v>6359</v>
      </c>
      <c r="F1433" s="32" t="s">
        <v>6360</v>
      </c>
      <c r="G1433" s="33" t="s">
        <v>6369</v>
      </c>
      <c r="H1433" s="32" t="s">
        <v>2414</v>
      </c>
      <c r="I1433" s="32" t="s">
        <v>2415</v>
      </c>
      <c r="J1433" s="33" t="s">
        <v>2368</v>
      </c>
      <c r="K1433" s="32">
        <v>20</v>
      </c>
      <c r="L1433" s="35"/>
    </row>
    <row r="1434" spans="1:12" ht="15.75" hidden="1" thickBot="1" x14ac:dyDescent="0.3">
      <c r="A1434" s="31" t="s">
        <v>354</v>
      </c>
      <c r="B1434" s="32" t="s">
        <v>951</v>
      </c>
      <c r="C1434" s="33" t="s">
        <v>2378</v>
      </c>
      <c r="D1434" s="33" t="s">
        <v>6370</v>
      </c>
      <c r="E1434" s="34" t="s">
        <v>6371</v>
      </c>
      <c r="F1434" s="32" t="s">
        <v>6372</v>
      </c>
      <c r="G1434" s="33" t="s">
        <v>6373</v>
      </c>
      <c r="H1434" s="32" t="s">
        <v>2414</v>
      </c>
      <c r="I1434" s="32" t="s">
        <v>2415</v>
      </c>
      <c r="J1434" s="33" t="s">
        <v>2368</v>
      </c>
      <c r="K1434" s="32">
        <v>14</v>
      </c>
      <c r="L1434" s="35"/>
    </row>
    <row r="1435" spans="1:12" ht="15.75" hidden="1" thickBot="1" x14ac:dyDescent="0.3">
      <c r="A1435" s="31" t="s">
        <v>354</v>
      </c>
      <c r="B1435" s="32" t="s">
        <v>951</v>
      </c>
      <c r="C1435" s="33" t="s">
        <v>2378</v>
      </c>
      <c r="D1435" s="33" t="s">
        <v>6370</v>
      </c>
      <c r="E1435" s="34" t="s">
        <v>6371</v>
      </c>
      <c r="F1435" s="32" t="s">
        <v>6372</v>
      </c>
      <c r="G1435" s="33" t="s">
        <v>6374</v>
      </c>
      <c r="H1435" s="32" t="s">
        <v>2414</v>
      </c>
      <c r="I1435" s="32" t="s">
        <v>2415</v>
      </c>
      <c r="J1435" s="33" t="s">
        <v>2373</v>
      </c>
      <c r="K1435" s="32">
        <v>7</v>
      </c>
      <c r="L1435" s="35"/>
    </row>
    <row r="1436" spans="1:12" ht="15.75" hidden="1" thickBot="1" x14ac:dyDescent="0.3">
      <c r="A1436" s="31" t="s">
        <v>354</v>
      </c>
      <c r="B1436" s="32" t="s">
        <v>2333</v>
      </c>
      <c r="C1436" s="33" t="s">
        <v>2378</v>
      </c>
      <c r="D1436" s="33" t="s">
        <v>6375</v>
      </c>
      <c r="E1436" s="34" t="s">
        <v>2334</v>
      </c>
      <c r="F1436" s="32" t="s">
        <v>6376</v>
      </c>
      <c r="G1436" s="33" t="s">
        <v>6377</v>
      </c>
      <c r="H1436" s="32" t="s">
        <v>2414</v>
      </c>
      <c r="I1436" s="32" t="s">
        <v>2415</v>
      </c>
      <c r="J1436" s="33" t="s">
        <v>2368</v>
      </c>
      <c r="K1436" s="32">
        <v>5</v>
      </c>
      <c r="L1436" s="35"/>
    </row>
    <row r="1437" spans="1:12" ht="26.25" hidden="1" thickBot="1" x14ac:dyDescent="0.3">
      <c r="A1437" s="31" t="s">
        <v>354</v>
      </c>
      <c r="B1437" s="32" t="s">
        <v>1559</v>
      </c>
      <c r="C1437" s="33" t="s">
        <v>2378</v>
      </c>
      <c r="D1437" s="33" t="s">
        <v>6378</v>
      </c>
      <c r="E1437" s="34" t="s">
        <v>6379</v>
      </c>
      <c r="F1437" s="32" t="s">
        <v>6380</v>
      </c>
      <c r="G1437" s="33" t="s">
        <v>6381</v>
      </c>
      <c r="H1437" s="32" t="s">
        <v>2414</v>
      </c>
      <c r="I1437" s="32" t="s">
        <v>2415</v>
      </c>
      <c r="J1437" s="33" t="s">
        <v>2368</v>
      </c>
      <c r="K1437" s="32">
        <v>23</v>
      </c>
      <c r="L1437" s="35"/>
    </row>
    <row r="1438" spans="1:12" ht="26.25" hidden="1" thickBot="1" x14ac:dyDescent="0.3">
      <c r="A1438" s="31" t="s">
        <v>354</v>
      </c>
      <c r="B1438" s="32" t="s">
        <v>1559</v>
      </c>
      <c r="C1438" s="33" t="s">
        <v>2378</v>
      </c>
      <c r="D1438" s="33" t="s">
        <v>6378</v>
      </c>
      <c r="E1438" s="34" t="s">
        <v>6379</v>
      </c>
      <c r="F1438" s="32" t="s">
        <v>6380</v>
      </c>
      <c r="G1438" s="33" t="s">
        <v>6382</v>
      </c>
      <c r="H1438" s="32" t="s">
        <v>2414</v>
      </c>
      <c r="I1438" s="32" t="s">
        <v>2415</v>
      </c>
      <c r="J1438" s="33" t="s">
        <v>2375</v>
      </c>
      <c r="K1438" s="32">
        <v>20</v>
      </c>
      <c r="L1438" s="35"/>
    </row>
    <row r="1439" spans="1:12" ht="26.25" hidden="1" thickBot="1" x14ac:dyDescent="0.3">
      <c r="A1439" s="31" t="s">
        <v>354</v>
      </c>
      <c r="B1439" s="32" t="s">
        <v>1559</v>
      </c>
      <c r="C1439" s="33" t="s">
        <v>2378</v>
      </c>
      <c r="D1439" s="33" t="s">
        <v>6383</v>
      </c>
      <c r="E1439" s="34" t="s">
        <v>6384</v>
      </c>
      <c r="F1439" s="32" t="s">
        <v>6385</v>
      </c>
      <c r="G1439" s="33" t="s">
        <v>6386</v>
      </c>
      <c r="H1439" s="32" t="s">
        <v>2414</v>
      </c>
      <c r="I1439" s="32" t="s">
        <v>2415</v>
      </c>
      <c r="J1439" s="33" t="s">
        <v>2373</v>
      </c>
      <c r="K1439" s="32">
        <v>32</v>
      </c>
      <c r="L1439" s="35"/>
    </row>
    <row r="1440" spans="1:12" ht="26.25" hidden="1" thickBot="1" x14ac:dyDescent="0.3">
      <c r="A1440" s="31" t="s">
        <v>354</v>
      </c>
      <c r="B1440" s="32" t="s">
        <v>1559</v>
      </c>
      <c r="C1440" s="33" t="s">
        <v>2378</v>
      </c>
      <c r="D1440" s="33" t="s">
        <v>6383</v>
      </c>
      <c r="E1440" s="34" t="s">
        <v>6384</v>
      </c>
      <c r="F1440" s="32" t="s">
        <v>6385</v>
      </c>
      <c r="G1440" s="33" t="s">
        <v>6387</v>
      </c>
      <c r="H1440" s="32" t="s">
        <v>2414</v>
      </c>
      <c r="I1440" s="32" t="s">
        <v>2415</v>
      </c>
      <c r="J1440" s="33" t="s">
        <v>2370</v>
      </c>
      <c r="K1440" s="32">
        <v>11</v>
      </c>
      <c r="L1440" s="35"/>
    </row>
    <row r="1441" spans="1:12" ht="26.25" hidden="1" thickBot="1" x14ac:dyDescent="0.3">
      <c r="A1441" s="31" t="s">
        <v>354</v>
      </c>
      <c r="B1441" s="32" t="s">
        <v>1559</v>
      </c>
      <c r="C1441" s="33" t="s">
        <v>2378</v>
      </c>
      <c r="D1441" s="33" t="s">
        <v>6383</v>
      </c>
      <c r="E1441" s="34" t="s">
        <v>6384</v>
      </c>
      <c r="F1441" s="32" t="s">
        <v>6385</v>
      </c>
      <c r="G1441" s="33" t="s">
        <v>6388</v>
      </c>
      <c r="H1441" s="32" t="s">
        <v>2414</v>
      </c>
      <c r="I1441" s="32" t="s">
        <v>2415</v>
      </c>
      <c r="J1441" s="33" t="s">
        <v>2365</v>
      </c>
      <c r="K1441" s="32">
        <v>21</v>
      </c>
      <c r="L1441" s="35"/>
    </row>
    <row r="1442" spans="1:12" ht="26.25" hidden="1" thickBot="1" x14ac:dyDescent="0.3">
      <c r="A1442" s="31" t="s">
        <v>354</v>
      </c>
      <c r="B1442" s="32" t="s">
        <v>1559</v>
      </c>
      <c r="C1442" s="33" t="s">
        <v>2378</v>
      </c>
      <c r="D1442" s="33" t="s">
        <v>6378</v>
      </c>
      <c r="E1442" s="34" t="s">
        <v>6379</v>
      </c>
      <c r="F1442" s="32" t="s">
        <v>6380</v>
      </c>
      <c r="G1442" s="33" t="s">
        <v>6389</v>
      </c>
      <c r="H1442" s="32" t="s">
        <v>2414</v>
      </c>
      <c r="I1442" s="32" t="s">
        <v>2415</v>
      </c>
      <c r="J1442" s="33" t="s">
        <v>2370</v>
      </c>
      <c r="K1442" s="32">
        <v>15</v>
      </c>
      <c r="L1442" s="35"/>
    </row>
    <row r="1443" spans="1:12" ht="26.25" hidden="1" thickBot="1" x14ac:dyDescent="0.3">
      <c r="A1443" s="31" t="s">
        <v>354</v>
      </c>
      <c r="B1443" s="32" t="s">
        <v>1559</v>
      </c>
      <c r="C1443" s="33" t="s">
        <v>2378</v>
      </c>
      <c r="D1443" s="33" t="s">
        <v>6390</v>
      </c>
      <c r="E1443" s="34" t="s">
        <v>6391</v>
      </c>
      <c r="F1443" s="32" t="s">
        <v>6392</v>
      </c>
      <c r="G1443" s="33" t="s">
        <v>6393</v>
      </c>
      <c r="H1443" s="32" t="s">
        <v>2414</v>
      </c>
      <c r="I1443" s="32" t="s">
        <v>2415</v>
      </c>
      <c r="J1443" s="33" t="s">
        <v>2368</v>
      </c>
      <c r="K1443" s="32">
        <v>9</v>
      </c>
      <c r="L1443" s="35"/>
    </row>
    <row r="1444" spans="1:12" ht="15.75" hidden="1" thickBot="1" x14ac:dyDescent="0.3">
      <c r="A1444" s="31" t="s">
        <v>157</v>
      </c>
      <c r="B1444" s="32" t="s">
        <v>2344</v>
      </c>
      <c r="C1444" s="33" t="s">
        <v>2378</v>
      </c>
      <c r="D1444" s="33" t="s">
        <v>6394</v>
      </c>
      <c r="E1444" s="34" t="s">
        <v>2345</v>
      </c>
      <c r="F1444" s="32" t="s">
        <v>6395</v>
      </c>
      <c r="G1444" s="33" t="s">
        <v>6396</v>
      </c>
      <c r="H1444" s="32" t="s">
        <v>2414</v>
      </c>
      <c r="I1444" s="32" t="s">
        <v>2415</v>
      </c>
      <c r="J1444" s="33" t="s">
        <v>2365</v>
      </c>
      <c r="K1444" s="32">
        <v>9</v>
      </c>
      <c r="L1444" s="35"/>
    </row>
    <row r="1445" spans="1:12" ht="15.75" hidden="1" thickBot="1" x14ac:dyDescent="0.3">
      <c r="A1445" s="31" t="s">
        <v>157</v>
      </c>
      <c r="B1445" s="32" t="s">
        <v>2344</v>
      </c>
      <c r="C1445" s="33" t="s">
        <v>2378</v>
      </c>
      <c r="D1445" s="33" t="s">
        <v>6397</v>
      </c>
      <c r="E1445" s="34" t="s">
        <v>2209</v>
      </c>
      <c r="F1445" s="32" t="s">
        <v>6398</v>
      </c>
      <c r="G1445" s="33" t="s">
        <v>6399</v>
      </c>
      <c r="H1445" s="32" t="s">
        <v>2475</v>
      </c>
      <c r="I1445" s="32" t="s">
        <v>2415</v>
      </c>
      <c r="J1445" s="33" t="s">
        <v>2365</v>
      </c>
      <c r="K1445" s="32">
        <v>8</v>
      </c>
      <c r="L1445" s="35"/>
    </row>
    <row r="1446" spans="1:12" ht="15.75" hidden="1" thickBot="1" x14ac:dyDescent="0.3">
      <c r="A1446" s="31" t="s">
        <v>157</v>
      </c>
      <c r="B1446" s="32" t="s">
        <v>2344</v>
      </c>
      <c r="C1446" s="33" t="s">
        <v>2378</v>
      </c>
      <c r="D1446" s="33" t="s">
        <v>6397</v>
      </c>
      <c r="E1446" s="34" t="s">
        <v>2209</v>
      </c>
      <c r="F1446" s="32" t="s">
        <v>6398</v>
      </c>
      <c r="G1446" s="33" t="s">
        <v>6400</v>
      </c>
      <c r="H1446" s="32" t="s">
        <v>2475</v>
      </c>
      <c r="I1446" s="32" t="s">
        <v>2415</v>
      </c>
      <c r="J1446" s="33" t="s">
        <v>2368</v>
      </c>
      <c r="K1446" s="32">
        <v>17</v>
      </c>
      <c r="L1446" s="36" t="s">
        <v>3557</v>
      </c>
    </row>
    <row r="1447" spans="1:12" ht="26.25" hidden="1" thickBot="1" x14ac:dyDescent="0.3">
      <c r="A1447" s="31" t="s">
        <v>157</v>
      </c>
      <c r="B1447" s="32" t="s">
        <v>2340</v>
      </c>
      <c r="C1447" s="33" t="s">
        <v>2378</v>
      </c>
      <c r="D1447" s="33" t="s">
        <v>6401</v>
      </c>
      <c r="E1447" s="34" t="s">
        <v>6402</v>
      </c>
      <c r="F1447" s="32" t="s">
        <v>6403</v>
      </c>
      <c r="G1447" s="33" t="s">
        <v>6404</v>
      </c>
      <c r="H1447" s="32" t="s">
        <v>2414</v>
      </c>
      <c r="I1447" s="32" t="s">
        <v>2415</v>
      </c>
      <c r="J1447" s="33" t="s">
        <v>2373</v>
      </c>
      <c r="K1447" s="32">
        <v>19</v>
      </c>
      <c r="L1447" s="35"/>
    </row>
    <row r="1448" spans="1:12" ht="15.75" hidden="1" thickBot="1" x14ac:dyDescent="0.3">
      <c r="A1448" s="31" t="s">
        <v>157</v>
      </c>
      <c r="B1448" s="32" t="s">
        <v>300</v>
      </c>
      <c r="C1448" s="33" t="s">
        <v>2378</v>
      </c>
      <c r="D1448" s="33" t="s">
        <v>6405</v>
      </c>
      <c r="E1448" s="34" t="s">
        <v>2336</v>
      </c>
      <c r="F1448" s="32" t="s">
        <v>6406</v>
      </c>
      <c r="G1448" s="33" t="s">
        <v>6407</v>
      </c>
      <c r="H1448" s="32" t="s">
        <v>2414</v>
      </c>
      <c r="I1448" s="32" t="s">
        <v>2415</v>
      </c>
      <c r="J1448" s="33" t="s">
        <v>2373</v>
      </c>
      <c r="K1448" s="32">
        <v>17</v>
      </c>
      <c r="L1448" s="35"/>
    </row>
    <row r="1449" spans="1:12" ht="15.75" hidden="1" thickBot="1" x14ac:dyDescent="0.3">
      <c r="A1449" s="31" t="s">
        <v>157</v>
      </c>
      <c r="B1449" s="32" t="s">
        <v>300</v>
      </c>
      <c r="C1449" s="33" t="s">
        <v>2378</v>
      </c>
      <c r="D1449" s="33" t="s">
        <v>6408</v>
      </c>
      <c r="E1449" s="34" t="s">
        <v>6409</v>
      </c>
      <c r="F1449" s="32" t="s">
        <v>6410</v>
      </c>
      <c r="G1449" s="33" t="s">
        <v>6411</v>
      </c>
      <c r="H1449" s="32" t="s">
        <v>2414</v>
      </c>
      <c r="I1449" s="32" t="s">
        <v>2415</v>
      </c>
      <c r="J1449" s="33" t="s">
        <v>2373</v>
      </c>
      <c r="K1449" s="32">
        <v>10</v>
      </c>
      <c r="L1449" s="35"/>
    </row>
    <row r="1450" spans="1:12" ht="15.75" hidden="1" thickBot="1" x14ac:dyDescent="0.3">
      <c r="A1450" s="31" t="s">
        <v>157</v>
      </c>
      <c r="B1450" s="32" t="s">
        <v>300</v>
      </c>
      <c r="C1450" s="33" t="s">
        <v>2378</v>
      </c>
      <c r="D1450" s="33" t="s">
        <v>6412</v>
      </c>
      <c r="E1450" s="34" t="s">
        <v>2339</v>
      </c>
      <c r="F1450" s="32" t="s">
        <v>6413</v>
      </c>
      <c r="G1450" s="33" t="s">
        <v>6414</v>
      </c>
      <c r="H1450" s="32" t="s">
        <v>2414</v>
      </c>
      <c r="I1450" s="32" t="s">
        <v>2671</v>
      </c>
      <c r="J1450" s="33" t="s">
        <v>2365</v>
      </c>
      <c r="K1450" s="32">
        <v>18</v>
      </c>
      <c r="L1450" s="35"/>
    </row>
    <row r="1451" spans="1:12" ht="15.75" hidden="1" thickBot="1" x14ac:dyDescent="0.3">
      <c r="A1451" s="31" t="s">
        <v>157</v>
      </c>
      <c r="B1451" s="32" t="s">
        <v>300</v>
      </c>
      <c r="C1451" s="33" t="s">
        <v>2378</v>
      </c>
      <c r="D1451" s="33" t="s">
        <v>6415</v>
      </c>
      <c r="E1451" s="34" t="s">
        <v>6416</v>
      </c>
      <c r="F1451" s="32" t="s">
        <v>6417</v>
      </c>
      <c r="G1451" s="33" t="s">
        <v>6418</v>
      </c>
      <c r="H1451" s="32" t="s">
        <v>2414</v>
      </c>
      <c r="I1451" s="32" t="s">
        <v>2415</v>
      </c>
      <c r="J1451" s="33" t="s">
        <v>2368</v>
      </c>
      <c r="K1451" s="32">
        <v>19</v>
      </c>
      <c r="L1451" s="35"/>
    </row>
    <row r="1452" spans="1:12" ht="15.75" hidden="1" thickBot="1" x14ac:dyDescent="0.3">
      <c r="A1452" s="31" t="s">
        <v>157</v>
      </c>
      <c r="B1452" s="32" t="s">
        <v>300</v>
      </c>
      <c r="C1452" s="33" t="s">
        <v>2378</v>
      </c>
      <c r="D1452" s="33" t="s">
        <v>6419</v>
      </c>
      <c r="E1452" s="34" t="s">
        <v>2335</v>
      </c>
      <c r="F1452" s="32" t="s">
        <v>6420</v>
      </c>
      <c r="G1452" s="33" t="s">
        <v>6421</v>
      </c>
      <c r="H1452" s="32" t="s">
        <v>2414</v>
      </c>
      <c r="I1452" s="32" t="s">
        <v>2415</v>
      </c>
      <c r="J1452" s="33" t="s">
        <v>2373</v>
      </c>
      <c r="K1452" s="32">
        <v>26</v>
      </c>
      <c r="L1452" s="35"/>
    </row>
    <row r="1453" spans="1:12" ht="15.75" hidden="1" thickBot="1" x14ac:dyDescent="0.3">
      <c r="A1453" s="31" t="s">
        <v>157</v>
      </c>
      <c r="B1453" s="32" t="s">
        <v>300</v>
      </c>
      <c r="C1453" s="33" t="s">
        <v>2378</v>
      </c>
      <c r="D1453" s="33" t="s">
        <v>6405</v>
      </c>
      <c r="E1453" s="34" t="s">
        <v>2336</v>
      </c>
      <c r="F1453" s="32" t="s">
        <v>6406</v>
      </c>
      <c r="G1453" s="33" t="s">
        <v>6422</v>
      </c>
      <c r="H1453" s="32" t="s">
        <v>2414</v>
      </c>
      <c r="I1453" s="32" t="s">
        <v>2415</v>
      </c>
      <c r="J1453" s="33" t="s">
        <v>2368</v>
      </c>
      <c r="K1453" s="32">
        <v>19</v>
      </c>
      <c r="L1453" s="35"/>
    </row>
    <row r="1454" spans="1:12" ht="15.75" hidden="1" thickBot="1" x14ac:dyDescent="0.3">
      <c r="A1454" s="31" t="s">
        <v>157</v>
      </c>
      <c r="B1454" s="32" t="s">
        <v>300</v>
      </c>
      <c r="C1454" s="33" t="s">
        <v>2378</v>
      </c>
      <c r="D1454" s="33" t="s">
        <v>6423</v>
      </c>
      <c r="E1454" s="34" t="s">
        <v>6424</v>
      </c>
      <c r="F1454" s="32" t="s">
        <v>6425</v>
      </c>
      <c r="G1454" s="33" t="s">
        <v>6426</v>
      </c>
      <c r="H1454" s="32" t="s">
        <v>2414</v>
      </c>
      <c r="I1454" s="32" t="s">
        <v>2415</v>
      </c>
      <c r="J1454" s="33" t="s">
        <v>2368</v>
      </c>
      <c r="K1454" s="32">
        <v>12</v>
      </c>
      <c r="L1454" s="35"/>
    </row>
    <row r="1455" spans="1:12" ht="15.75" hidden="1" thickBot="1" x14ac:dyDescent="0.3">
      <c r="A1455" s="31" t="s">
        <v>157</v>
      </c>
      <c r="B1455" s="32" t="s">
        <v>300</v>
      </c>
      <c r="C1455" s="33" t="s">
        <v>2378</v>
      </c>
      <c r="D1455" s="33" t="s">
        <v>6427</v>
      </c>
      <c r="E1455" s="34" t="s">
        <v>2338</v>
      </c>
      <c r="F1455" s="32" t="s">
        <v>6428</v>
      </c>
      <c r="G1455" s="33" t="s">
        <v>6429</v>
      </c>
      <c r="H1455" s="32" t="s">
        <v>2414</v>
      </c>
      <c r="I1455" s="32" t="s">
        <v>2671</v>
      </c>
      <c r="J1455" s="33" t="s">
        <v>2370</v>
      </c>
      <c r="K1455" s="32">
        <v>20</v>
      </c>
      <c r="L1455" s="35"/>
    </row>
    <row r="1456" spans="1:12" ht="15.75" hidden="1" thickBot="1" x14ac:dyDescent="0.3">
      <c r="A1456" s="31" t="s">
        <v>157</v>
      </c>
      <c r="B1456" s="32" t="s">
        <v>300</v>
      </c>
      <c r="C1456" s="33" t="s">
        <v>2378</v>
      </c>
      <c r="D1456" s="33" t="s">
        <v>6430</v>
      </c>
      <c r="E1456" s="34" t="s">
        <v>2337</v>
      </c>
      <c r="F1456" s="32" t="s">
        <v>6431</v>
      </c>
      <c r="G1456" s="33" t="s">
        <v>6432</v>
      </c>
      <c r="H1456" s="32" t="s">
        <v>2414</v>
      </c>
      <c r="I1456" s="32" t="s">
        <v>2415</v>
      </c>
      <c r="J1456" s="33" t="s">
        <v>2370</v>
      </c>
      <c r="K1456" s="32">
        <v>12</v>
      </c>
      <c r="L1456" s="35"/>
    </row>
    <row r="1457" spans="1:12" ht="15.75" hidden="1" thickBot="1" x14ac:dyDescent="0.3">
      <c r="A1457" s="31" t="s">
        <v>157</v>
      </c>
      <c r="B1457" s="32" t="s">
        <v>300</v>
      </c>
      <c r="C1457" s="33" t="s">
        <v>2378</v>
      </c>
      <c r="D1457" s="33" t="s">
        <v>6433</v>
      </c>
      <c r="E1457" s="34" t="s">
        <v>5526</v>
      </c>
      <c r="F1457" s="32" t="s">
        <v>6434</v>
      </c>
      <c r="G1457" s="33" t="s">
        <v>6435</v>
      </c>
      <c r="H1457" s="32" t="s">
        <v>2414</v>
      </c>
      <c r="I1457" s="32" t="s">
        <v>2415</v>
      </c>
      <c r="J1457" s="33" t="s">
        <v>2370</v>
      </c>
      <c r="K1457" s="32">
        <v>19</v>
      </c>
      <c r="L1457" s="35"/>
    </row>
    <row r="1458" spans="1:12" ht="15.75" hidden="1" thickBot="1" x14ac:dyDescent="0.3">
      <c r="A1458" s="31" t="s">
        <v>157</v>
      </c>
      <c r="B1458" s="32" t="s">
        <v>300</v>
      </c>
      <c r="C1458" s="33" t="s">
        <v>2378</v>
      </c>
      <c r="D1458" s="33" t="s">
        <v>6436</v>
      </c>
      <c r="E1458" s="34" t="s">
        <v>6437</v>
      </c>
      <c r="F1458" s="32" t="s">
        <v>6438</v>
      </c>
      <c r="G1458" s="33" t="s">
        <v>6439</v>
      </c>
      <c r="H1458" s="32" t="s">
        <v>2414</v>
      </c>
      <c r="I1458" s="32" t="s">
        <v>2415</v>
      </c>
      <c r="J1458" s="33" t="s">
        <v>2373</v>
      </c>
      <c r="K1458" s="32">
        <v>24</v>
      </c>
      <c r="L1458" s="35"/>
    </row>
    <row r="1459" spans="1:12" ht="15.75" hidden="1" thickBot="1" x14ac:dyDescent="0.3">
      <c r="A1459" s="31" t="s">
        <v>157</v>
      </c>
      <c r="B1459" s="32" t="s">
        <v>300</v>
      </c>
      <c r="C1459" s="33" t="s">
        <v>2378</v>
      </c>
      <c r="D1459" s="33" t="s">
        <v>6405</v>
      </c>
      <c r="E1459" s="34" t="s">
        <v>2336</v>
      </c>
      <c r="F1459" s="32" t="s">
        <v>6406</v>
      </c>
      <c r="G1459" s="33" t="s">
        <v>6440</v>
      </c>
      <c r="H1459" s="32" t="s">
        <v>2414</v>
      </c>
      <c r="I1459" s="32" t="s">
        <v>2415</v>
      </c>
      <c r="J1459" s="33" t="s">
        <v>2373</v>
      </c>
      <c r="K1459" s="32">
        <v>26</v>
      </c>
      <c r="L1459" s="35"/>
    </row>
    <row r="1460" spans="1:12" ht="15.75" hidden="1" thickBot="1" x14ac:dyDescent="0.3">
      <c r="A1460" s="31" t="s">
        <v>157</v>
      </c>
      <c r="B1460" s="32" t="s">
        <v>300</v>
      </c>
      <c r="C1460" s="33" t="s">
        <v>2378</v>
      </c>
      <c r="D1460" s="33" t="s">
        <v>6408</v>
      </c>
      <c r="E1460" s="34" t="s">
        <v>6409</v>
      </c>
      <c r="F1460" s="32" t="s">
        <v>6410</v>
      </c>
      <c r="G1460" s="33" t="s">
        <v>6441</v>
      </c>
      <c r="H1460" s="32" t="s">
        <v>2414</v>
      </c>
      <c r="I1460" s="32" t="s">
        <v>2415</v>
      </c>
      <c r="J1460" s="33" t="s">
        <v>2373</v>
      </c>
      <c r="K1460" s="32">
        <v>34</v>
      </c>
      <c r="L1460" s="35"/>
    </row>
    <row r="1461" spans="1:12" ht="15.75" hidden="1" thickBot="1" x14ac:dyDescent="0.3">
      <c r="A1461" s="31" t="s">
        <v>157</v>
      </c>
      <c r="B1461" s="32" t="s">
        <v>300</v>
      </c>
      <c r="C1461" s="33" t="s">
        <v>2378</v>
      </c>
      <c r="D1461" s="33" t="s">
        <v>6419</v>
      </c>
      <c r="E1461" s="34" t="s">
        <v>2335</v>
      </c>
      <c r="F1461" s="32" t="s">
        <v>6420</v>
      </c>
      <c r="G1461" s="33" t="s">
        <v>6442</v>
      </c>
      <c r="H1461" s="32" t="s">
        <v>2414</v>
      </c>
      <c r="I1461" s="32" t="s">
        <v>2415</v>
      </c>
      <c r="J1461" s="33" t="s">
        <v>2375</v>
      </c>
      <c r="K1461" s="32">
        <v>32</v>
      </c>
      <c r="L1461" s="35"/>
    </row>
    <row r="1462" spans="1:12" ht="15.75" hidden="1" thickBot="1" x14ac:dyDescent="0.3">
      <c r="A1462" s="31" t="s">
        <v>157</v>
      </c>
      <c r="B1462" s="32" t="s">
        <v>300</v>
      </c>
      <c r="C1462" s="33" t="s">
        <v>2378</v>
      </c>
      <c r="D1462" s="33" t="s">
        <v>6443</v>
      </c>
      <c r="E1462" s="34" t="s">
        <v>6444</v>
      </c>
      <c r="F1462" s="32" t="s">
        <v>6445</v>
      </c>
      <c r="G1462" s="33" t="s">
        <v>6446</v>
      </c>
      <c r="H1462" s="32" t="s">
        <v>2475</v>
      </c>
      <c r="I1462" s="32" t="s">
        <v>2415</v>
      </c>
      <c r="J1462" s="33" t="s">
        <v>2373</v>
      </c>
      <c r="K1462" s="32">
        <v>22</v>
      </c>
      <c r="L1462" s="36" t="s">
        <v>6447</v>
      </c>
    </row>
    <row r="1463" spans="1:12" ht="15.75" hidden="1" thickBot="1" x14ac:dyDescent="0.3">
      <c r="A1463" s="31" t="s">
        <v>157</v>
      </c>
      <c r="B1463" s="32" t="s">
        <v>2341</v>
      </c>
      <c r="C1463" s="33" t="s">
        <v>2378</v>
      </c>
      <c r="D1463" s="33" t="s">
        <v>6448</v>
      </c>
      <c r="E1463" s="34" t="s">
        <v>2343</v>
      </c>
      <c r="F1463" s="32" t="s">
        <v>6449</v>
      </c>
      <c r="G1463" s="33" t="s">
        <v>6450</v>
      </c>
      <c r="H1463" s="32" t="s">
        <v>2414</v>
      </c>
      <c r="I1463" s="32" t="s">
        <v>2671</v>
      </c>
      <c r="J1463" s="33" t="s">
        <v>2370</v>
      </c>
      <c r="K1463" s="32">
        <v>31</v>
      </c>
      <c r="L1463" s="35"/>
    </row>
    <row r="1464" spans="1:12" ht="15.75" hidden="1" thickBot="1" x14ac:dyDescent="0.3">
      <c r="A1464" s="31" t="s">
        <v>157</v>
      </c>
      <c r="B1464" s="32" t="s">
        <v>2341</v>
      </c>
      <c r="C1464" s="33" t="s">
        <v>2378</v>
      </c>
      <c r="D1464" s="33" t="s">
        <v>6451</v>
      </c>
      <c r="E1464" s="34" t="s">
        <v>6452</v>
      </c>
      <c r="F1464" s="32" t="s">
        <v>6453</v>
      </c>
      <c r="G1464" s="33" t="s">
        <v>6454</v>
      </c>
      <c r="H1464" s="32" t="s">
        <v>2414</v>
      </c>
      <c r="I1464" s="32" t="s">
        <v>2415</v>
      </c>
      <c r="J1464" s="33" t="s">
        <v>2373</v>
      </c>
      <c r="K1464" s="32">
        <v>41</v>
      </c>
      <c r="L1464" s="35"/>
    </row>
    <row r="1465" spans="1:12" ht="15.75" hidden="1" thickBot="1" x14ac:dyDescent="0.3">
      <c r="A1465" s="31" t="s">
        <v>157</v>
      </c>
      <c r="B1465" s="32" t="s">
        <v>2341</v>
      </c>
      <c r="C1465" s="33" t="s">
        <v>2378</v>
      </c>
      <c r="D1465" s="33" t="s">
        <v>6455</v>
      </c>
      <c r="E1465" s="34" t="s">
        <v>6456</v>
      </c>
      <c r="F1465" s="32" t="s">
        <v>6457</v>
      </c>
      <c r="G1465" s="33" t="s">
        <v>6458</v>
      </c>
      <c r="H1465" s="32" t="s">
        <v>2414</v>
      </c>
      <c r="I1465" s="32" t="s">
        <v>2415</v>
      </c>
      <c r="J1465" s="33" t="s">
        <v>2373</v>
      </c>
      <c r="K1465" s="32">
        <v>31</v>
      </c>
      <c r="L1465" s="35"/>
    </row>
    <row r="1466" spans="1:12" ht="26.25" hidden="1" thickBot="1" x14ac:dyDescent="0.3">
      <c r="A1466" s="31" t="s">
        <v>157</v>
      </c>
      <c r="B1466" s="32" t="s">
        <v>2341</v>
      </c>
      <c r="C1466" s="33" t="s">
        <v>2378</v>
      </c>
      <c r="D1466" s="33" t="s">
        <v>6459</v>
      </c>
      <c r="E1466" s="34" t="s">
        <v>5030</v>
      </c>
      <c r="F1466" s="32" t="s">
        <v>6460</v>
      </c>
      <c r="G1466" s="33" t="s">
        <v>6461</v>
      </c>
      <c r="H1466" s="32" t="s">
        <v>2414</v>
      </c>
      <c r="I1466" s="32" t="s">
        <v>2415</v>
      </c>
      <c r="J1466" s="33" t="s">
        <v>2368</v>
      </c>
      <c r="K1466" s="32">
        <v>23</v>
      </c>
      <c r="L1466" s="35"/>
    </row>
    <row r="1467" spans="1:12" ht="26.25" hidden="1" thickBot="1" x14ac:dyDescent="0.3">
      <c r="A1467" s="31" t="s">
        <v>157</v>
      </c>
      <c r="B1467" s="32" t="s">
        <v>2341</v>
      </c>
      <c r="C1467" s="33" t="s">
        <v>2378</v>
      </c>
      <c r="D1467" s="33" t="s">
        <v>6462</v>
      </c>
      <c r="E1467" s="34" t="s">
        <v>2342</v>
      </c>
      <c r="F1467" s="32" t="s">
        <v>6463</v>
      </c>
      <c r="G1467" s="33" t="s">
        <v>6464</v>
      </c>
      <c r="H1467" s="32" t="s">
        <v>2414</v>
      </c>
      <c r="I1467" s="32" t="s">
        <v>2415</v>
      </c>
      <c r="J1467" s="33" t="s">
        <v>2368</v>
      </c>
      <c r="K1467" s="32">
        <v>31</v>
      </c>
      <c r="L1467" s="35"/>
    </row>
    <row r="1468" spans="1:12" ht="15.75" hidden="1" thickBot="1" x14ac:dyDescent="0.3">
      <c r="A1468" s="31" t="s">
        <v>157</v>
      </c>
      <c r="B1468" s="32" t="s">
        <v>2341</v>
      </c>
      <c r="C1468" s="33" t="s">
        <v>2378</v>
      </c>
      <c r="D1468" s="33" t="s">
        <v>6465</v>
      </c>
      <c r="E1468" s="34" t="s">
        <v>2342</v>
      </c>
      <c r="F1468" s="32" t="s">
        <v>6466</v>
      </c>
      <c r="G1468" s="33" t="s">
        <v>6467</v>
      </c>
      <c r="H1468" s="32" t="s">
        <v>2414</v>
      </c>
      <c r="I1468" s="32" t="s">
        <v>2415</v>
      </c>
      <c r="J1468" s="33" t="s">
        <v>2365</v>
      </c>
      <c r="K1468" s="32">
        <v>18</v>
      </c>
      <c r="L1468" s="35"/>
    </row>
    <row r="1469" spans="1:12" ht="26.25" hidden="1" thickBot="1" x14ac:dyDescent="0.3">
      <c r="A1469" s="31" t="s">
        <v>157</v>
      </c>
      <c r="B1469" s="32" t="s">
        <v>2341</v>
      </c>
      <c r="C1469" s="33" t="s">
        <v>2378</v>
      </c>
      <c r="D1469" s="33" t="s">
        <v>6468</v>
      </c>
      <c r="E1469" s="34" t="s">
        <v>6469</v>
      </c>
      <c r="F1469" s="32" t="s">
        <v>6470</v>
      </c>
      <c r="G1469" s="33" t="s">
        <v>6471</v>
      </c>
      <c r="H1469" s="32" t="s">
        <v>2475</v>
      </c>
      <c r="I1469" s="32" t="s">
        <v>2415</v>
      </c>
      <c r="J1469" s="33" t="s">
        <v>2367</v>
      </c>
      <c r="K1469" s="32">
        <v>17</v>
      </c>
      <c r="L1469" s="36" t="s">
        <v>6469</v>
      </c>
    </row>
    <row r="1470" spans="1:12" ht="26.25" hidden="1" thickBot="1" x14ac:dyDescent="0.3">
      <c r="A1470" s="31" t="s">
        <v>157</v>
      </c>
      <c r="B1470" s="32" t="s">
        <v>2341</v>
      </c>
      <c r="C1470" s="33" t="s">
        <v>2378</v>
      </c>
      <c r="D1470" s="33" t="s">
        <v>6468</v>
      </c>
      <c r="E1470" s="34" t="s">
        <v>6469</v>
      </c>
      <c r="F1470" s="32" t="s">
        <v>6470</v>
      </c>
      <c r="G1470" s="33" t="s">
        <v>6472</v>
      </c>
      <c r="H1470" s="32" t="s">
        <v>2475</v>
      </c>
      <c r="I1470" s="32" t="s">
        <v>2415</v>
      </c>
      <c r="J1470" s="33" t="s">
        <v>2370</v>
      </c>
      <c r="K1470" s="32">
        <v>17</v>
      </c>
      <c r="L1470" s="36" t="s">
        <v>6469</v>
      </c>
    </row>
    <row r="1471" spans="1:12" ht="26.25" hidden="1" thickBot="1" x14ac:dyDescent="0.3">
      <c r="A1471" s="31" t="s">
        <v>2368</v>
      </c>
      <c r="B1471" s="32" t="s">
        <v>2192</v>
      </c>
      <c r="C1471" s="33" t="s">
        <v>2486</v>
      </c>
      <c r="D1471" s="33" t="s">
        <v>6473</v>
      </c>
      <c r="E1471" s="34" t="s">
        <v>6474</v>
      </c>
      <c r="F1471" s="32" t="s">
        <v>6475</v>
      </c>
      <c r="G1471" s="33" t="s">
        <v>6476</v>
      </c>
      <c r="H1471" s="32" t="s">
        <v>2475</v>
      </c>
      <c r="I1471" s="32" t="s">
        <v>2415</v>
      </c>
      <c r="J1471" s="33" t="s">
        <v>2370</v>
      </c>
      <c r="K1471" s="32">
        <v>16</v>
      </c>
      <c r="L1471" s="35"/>
    </row>
    <row r="1472" spans="1:12" ht="15.75" hidden="1" thickBot="1" x14ac:dyDescent="0.3">
      <c r="A1472" s="31" t="s">
        <v>2368</v>
      </c>
      <c r="B1472" s="32" t="s">
        <v>2192</v>
      </c>
      <c r="C1472" s="33" t="s">
        <v>2372</v>
      </c>
      <c r="D1472" s="33" t="s">
        <v>6477</v>
      </c>
      <c r="E1472" s="34" t="s">
        <v>6478</v>
      </c>
      <c r="F1472" s="32" t="s">
        <v>6479</v>
      </c>
      <c r="G1472" s="33" t="s">
        <v>6480</v>
      </c>
      <c r="H1472" s="32" t="s">
        <v>2475</v>
      </c>
      <c r="I1472" s="32" t="s">
        <v>2415</v>
      </c>
      <c r="J1472" s="33" t="s">
        <v>2370</v>
      </c>
      <c r="K1472" s="32">
        <v>14</v>
      </c>
      <c r="L1472" s="36" t="s">
        <v>6481</v>
      </c>
    </row>
    <row r="1473" spans="1:12" ht="15.75" hidden="1" thickBot="1" x14ac:dyDescent="0.3">
      <c r="A1473" s="31" t="s">
        <v>2368</v>
      </c>
      <c r="B1473" s="32" t="s">
        <v>2192</v>
      </c>
      <c r="C1473" s="33" t="s">
        <v>2361</v>
      </c>
      <c r="D1473" s="33" t="s">
        <v>6482</v>
      </c>
      <c r="E1473" s="34" t="s">
        <v>2193</v>
      </c>
      <c r="F1473" s="32" t="s">
        <v>6483</v>
      </c>
      <c r="G1473" s="33" t="s">
        <v>6484</v>
      </c>
      <c r="H1473" s="32" t="s">
        <v>2475</v>
      </c>
      <c r="I1473" s="32" t="s">
        <v>2415</v>
      </c>
      <c r="J1473" s="33" t="s">
        <v>2368</v>
      </c>
      <c r="K1473" s="32">
        <v>19</v>
      </c>
      <c r="L1473" s="36" t="s">
        <v>6485</v>
      </c>
    </row>
    <row r="1474" spans="1:12" ht="26.25" hidden="1" thickBot="1" x14ac:dyDescent="0.3">
      <c r="A1474" s="31" t="s">
        <v>2368</v>
      </c>
      <c r="B1474" s="32" t="s">
        <v>2192</v>
      </c>
      <c r="C1474" s="33" t="s">
        <v>6486</v>
      </c>
      <c r="D1474" s="33" t="s">
        <v>6487</v>
      </c>
      <c r="E1474" s="34" t="s">
        <v>6488</v>
      </c>
      <c r="F1474" s="32" t="s">
        <v>6489</v>
      </c>
      <c r="G1474" s="33" t="s">
        <v>6490</v>
      </c>
      <c r="H1474" s="32" t="s">
        <v>2475</v>
      </c>
      <c r="I1474" s="32" t="s">
        <v>2415</v>
      </c>
      <c r="J1474" s="33" t="s">
        <v>2370</v>
      </c>
      <c r="K1474" s="32">
        <v>16</v>
      </c>
      <c r="L1474" s="36" t="s">
        <v>6491</v>
      </c>
    </row>
    <row r="1475" spans="1:12" ht="26.25" hidden="1" thickBot="1" x14ac:dyDescent="0.3">
      <c r="A1475" s="31" t="s">
        <v>2368</v>
      </c>
      <c r="B1475" s="32" t="s">
        <v>2192</v>
      </c>
      <c r="C1475" s="33" t="s">
        <v>6492</v>
      </c>
      <c r="D1475" s="33" t="s">
        <v>6493</v>
      </c>
      <c r="E1475" s="34" t="s">
        <v>6494</v>
      </c>
      <c r="F1475" s="32" t="s">
        <v>6495</v>
      </c>
      <c r="G1475" s="33" t="s">
        <v>6496</v>
      </c>
      <c r="H1475" s="32" t="s">
        <v>2475</v>
      </c>
      <c r="I1475" s="32" t="s">
        <v>2415</v>
      </c>
      <c r="J1475" s="33" t="s">
        <v>2370</v>
      </c>
      <c r="K1475" s="32">
        <v>22</v>
      </c>
      <c r="L1475" s="36" t="s">
        <v>6497</v>
      </c>
    </row>
    <row r="1476" spans="1:12" ht="15.75" hidden="1" thickBot="1" x14ac:dyDescent="0.3">
      <c r="A1476" s="31" t="s">
        <v>2368</v>
      </c>
      <c r="B1476" s="32" t="s">
        <v>2192</v>
      </c>
      <c r="C1476" s="33" t="s">
        <v>6498</v>
      </c>
      <c r="D1476" s="33" t="s">
        <v>6499</v>
      </c>
      <c r="E1476" s="34" t="s">
        <v>6500</v>
      </c>
      <c r="F1476" s="32" t="s">
        <v>6501</v>
      </c>
      <c r="G1476" s="33" t="s">
        <v>6502</v>
      </c>
      <c r="H1476" s="32" t="s">
        <v>2475</v>
      </c>
      <c r="I1476" s="32" t="s">
        <v>2671</v>
      </c>
      <c r="J1476" s="33" t="s">
        <v>2370</v>
      </c>
      <c r="K1476" s="32">
        <v>14</v>
      </c>
      <c r="L1476" s="36" t="s">
        <v>6503</v>
      </c>
    </row>
    <row r="1477" spans="1:12" ht="26.25" hidden="1" thickBot="1" x14ac:dyDescent="0.3">
      <c r="A1477" s="31" t="s">
        <v>2368</v>
      </c>
      <c r="B1477" s="32" t="s">
        <v>2192</v>
      </c>
      <c r="C1477" s="33" t="s">
        <v>2376</v>
      </c>
      <c r="D1477" s="33" t="s">
        <v>6504</v>
      </c>
      <c r="E1477" s="34" t="s">
        <v>6505</v>
      </c>
      <c r="F1477" s="32" t="s">
        <v>6506</v>
      </c>
      <c r="G1477" s="33" t="s">
        <v>6507</v>
      </c>
      <c r="H1477" s="32" t="s">
        <v>2475</v>
      </c>
      <c r="I1477" s="32" t="s">
        <v>2415</v>
      </c>
      <c r="J1477" s="33" t="s">
        <v>2370</v>
      </c>
      <c r="K1477" s="32">
        <v>14</v>
      </c>
      <c r="L1477" s="36" t="s">
        <v>2962</v>
      </c>
    </row>
    <row r="1478" spans="1:12" ht="26.25" hidden="1" thickBot="1" x14ac:dyDescent="0.3">
      <c r="A1478" s="31" t="s">
        <v>2368</v>
      </c>
      <c r="B1478" s="32" t="s">
        <v>2192</v>
      </c>
      <c r="C1478" s="33" t="s">
        <v>6486</v>
      </c>
      <c r="D1478" s="33" t="s">
        <v>6508</v>
      </c>
      <c r="E1478" s="34" t="s">
        <v>6509</v>
      </c>
      <c r="F1478" s="32" t="s">
        <v>6510</v>
      </c>
      <c r="G1478" s="33" t="s">
        <v>6511</v>
      </c>
      <c r="H1478" s="32" t="s">
        <v>2475</v>
      </c>
      <c r="I1478" s="32" t="s">
        <v>2415</v>
      </c>
      <c r="J1478" s="33" t="s">
        <v>2373</v>
      </c>
      <c r="K1478" s="32">
        <v>20</v>
      </c>
      <c r="L1478" s="36" t="s">
        <v>6509</v>
      </c>
    </row>
    <row r="1479" spans="1:12" ht="15.75" hidden="1" thickBot="1" x14ac:dyDescent="0.3">
      <c r="A1479" s="31" t="s">
        <v>2368</v>
      </c>
      <c r="B1479" s="32" t="s">
        <v>2192</v>
      </c>
      <c r="C1479" s="33" t="s">
        <v>2384</v>
      </c>
      <c r="D1479" s="33" t="s">
        <v>6512</v>
      </c>
      <c r="E1479" s="34" t="s">
        <v>6513</v>
      </c>
      <c r="F1479" s="32" t="s">
        <v>6514</v>
      </c>
      <c r="G1479" s="33" t="s">
        <v>6515</v>
      </c>
      <c r="H1479" s="32" t="s">
        <v>2475</v>
      </c>
      <c r="I1479" s="32" t="s">
        <v>2415</v>
      </c>
      <c r="J1479" s="33" t="s">
        <v>2373</v>
      </c>
      <c r="K1479" s="32">
        <v>41</v>
      </c>
      <c r="L1479" s="36" t="s">
        <v>6516</v>
      </c>
    </row>
    <row r="1480" spans="1:12" ht="15.75" hidden="1" thickBot="1" x14ac:dyDescent="0.3">
      <c r="A1480" s="31" t="s">
        <v>2368</v>
      </c>
      <c r="B1480" s="32" t="s">
        <v>2192</v>
      </c>
      <c r="C1480" s="33" t="s">
        <v>6517</v>
      </c>
      <c r="D1480" s="33" t="s">
        <v>6518</v>
      </c>
      <c r="E1480" s="34" t="s">
        <v>6519</v>
      </c>
      <c r="F1480" s="32" t="s">
        <v>6520</v>
      </c>
      <c r="G1480" s="33" t="s">
        <v>6521</v>
      </c>
      <c r="H1480" s="32" t="s">
        <v>2475</v>
      </c>
      <c r="I1480" s="32" t="s">
        <v>2415</v>
      </c>
      <c r="J1480" s="33" t="s">
        <v>2373</v>
      </c>
      <c r="K1480" s="32">
        <v>20</v>
      </c>
      <c r="L1480" s="36" t="s">
        <v>6522</v>
      </c>
    </row>
    <row r="1481" spans="1:12" ht="15.75" hidden="1" thickBot="1" x14ac:dyDescent="0.3">
      <c r="A1481" s="31" t="s">
        <v>2368</v>
      </c>
      <c r="B1481" s="32" t="s">
        <v>2192</v>
      </c>
      <c r="C1481" s="33" t="s">
        <v>6517</v>
      </c>
      <c r="D1481" s="33" t="s">
        <v>6523</v>
      </c>
      <c r="E1481" s="34" t="s">
        <v>6524</v>
      </c>
      <c r="F1481" s="32" t="s">
        <v>6525</v>
      </c>
      <c r="G1481" s="33" t="s">
        <v>6526</v>
      </c>
      <c r="H1481" s="32" t="s">
        <v>2475</v>
      </c>
      <c r="I1481" s="32" t="s">
        <v>2415</v>
      </c>
      <c r="J1481" s="33" t="s">
        <v>2373</v>
      </c>
      <c r="K1481" s="32">
        <v>21</v>
      </c>
      <c r="L1481" s="36" t="s">
        <v>6522</v>
      </c>
    </row>
    <row r="1482" spans="1:12" ht="15.75" hidden="1" thickBot="1" x14ac:dyDescent="0.3">
      <c r="A1482" s="31" t="s">
        <v>2368</v>
      </c>
      <c r="B1482" s="32" t="s">
        <v>2192</v>
      </c>
      <c r="C1482" s="33" t="s">
        <v>2387</v>
      </c>
      <c r="D1482" s="33" t="s">
        <v>6527</v>
      </c>
      <c r="E1482" s="34" t="s">
        <v>6528</v>
      </c>
      <c r="F1482" s="32" t="s">
        <v>6529</v>
      </c>
      <c r="G1482" s="33" t="s">
        <v>6530</v>
      </c>
      <c r="H1482" s="32" t="s">
        <v>2475</v>
      </c>
      <c r="I1482" s="32" t="s">
        <v>2415</v>
      </c>
      <c r="J1482" s="33" t="s">
        <v>2373</v>
      </c>
      <c r="K1482" s="32">
        <v>27</v>
      </c>
      <c r="L1482" s="36" t="s">
        <v>6531</v>
      </c>
    </row>
    <row r="1483" spans="1:12" ht="15.75" hidden="1" thickBot="1" x14ac:dyDescent="0.3">
      <c r="A1483" s="31" t="s">
        <v>2368</v>
      </c>
      <c r="B1483" s="32" t="s">
        <v>2192</v>
      </c>
      <c r="C1483" s="33" t="s">
        <v>6486</v>
      </c>
      <c r="D1483" s="33" t="s">
        <v>6532</v>
      </c>
      <c r="E1483" s="34" t="s">
        <v>6533</v>
      </c>
      <c r="F1483" s="32" t="s">
        <v>6534</v>
      </c>
      <c r="G1483" s="33" t="s">
        <v>6535</v>
      </c>
      <c r="H1483" s="32" t="s">
        <v>2475</v>
      </c>
      <c r="I1483" s="32" t="s">
        <v>2415</v>
      </c>
      <c r="J1483" s="33" t="s">
        <v>2373</v>
      </c>
      <c r="K1483" s="32">
        <v>33</v>
      </c>
      <c r="L1483" s="35"/>
    </row>
    <row r="1484" spans="1:12" ht="15.75" hidden="1" thickBot="1" x14ac:dyDescent="0.3">
      <c r="A1484" s="31" t="s">
        <v>2368</v>
      </c>
      <c r="B1484" s="32" t="s">
        <v>2192</v>
      </c>
      <c r="C1484" s="33" t="s">
        <v>6498</v>
      </c>
      <c r="D1484" s="33" t="s">
        <v>6499</v>
      </c>
      <c r="E1484" s="34" t="s">
        <v>6500</v>
      </c>
      <c r="F1484" s="32" t="s">
        <v>6501</v>
      </c>
      <c r="G1484" s="33" t="s">
        <v>6536</v>
      </c>
      <c r="H1484" s="32" t="s">
        <v>2475</v>
      </c>
      <c r="I1484" s="32" t="s">
        <v>2415</v>
      </c>
      <c r="J1484" s="33" t="s">
        <v>2373</v>
      </c>
      <c r="K1484" s="32">
        <v>17</v>
      </c>
      <c r="L1484" s="36" t="s">
        <v>6503</v>
      </c>
    </row>
    <row r="1485" spans="1:12" ht="15.75" hidden="1" thickBot="1" x14ac:dyDescent="0.3">
      <c r="A1485" s="31" t="s">
        <v>2368</v>
      </c>
      <c r="B1485" s="32" t="s">
        <v>2192</v>
      </c>
      <c r="C1485" s="33" t="s">
        <v>6517</v>
      </c>
      <c r="D1485" s="33" t="s">
        <v>6537</v>
      </c>
      <c r="E1485" s="34" t="s">
        <v>6538</v>
      </c>
      <c r="F1485" s="32" t="s">
        <v>6539</v>
      </c>
      <c r="G1485" s="33" t="s">
        <v>6540</v>
      </c>
      <c r="H1485" s="32" t="s">
        <v>2475</v>
      </c>
      <c r="I1485" s="32" t="s">
        <v>2415</v>
      </c>
      <c r="J1485" s="33" t="s">
        <v>2373</v>
      </c>
      <c r="K1485" s="32">
        <v>39</v>
      </c>
      <c r="L1485" s="36" t="s">
        <v>6541</v>
      </c>
    </row>
    <row r="1486" spans="1:12" ht="15.75" hidden="1" thickBot="1" x14ac:dyDescent="0.3">
      <c r="A1486" s="31" t="s">
        <v>2368</v>
      </c>
      <c r="B1486" s="32" t="s">
        <v>2192</v>
      </c>
      <c r="C1486" s="33" t="s">
        <v>2361</v>
      </c>
      <c r="D1486" s="33" t="s">
        <v>6542</v>
      </c>
      <c r="E1486" s="34" t="s">
        <v>6543</v>
      </c>
      <c r="F1486" s="32" t="s">
        <v>6544</v>
      </c>
      <c r="G1486" s="33" t="s">
        <v>6545</v>
      </c>
      <c r="H1486" s="32" t="s">
        <v>2475</v>
      </c>
      <c r="I1486" s="32" t="s">
        <v>2415</v>
      </c>
      <c r="J1486" s="33" t="s">
        <v>2373</v>
      </c>
      <c r="K1486" s="32">
        <v>19</v>
      </c>
      <c r="L1486" s="35"/>
    </row>
    <row r="1487" spans="1:12" ht="15.75" hidden="1" thickBot="1" x14ac:dyDescent="0.3">
      <c r="A1487" s="31" t="s">
        <v>2368</v>
      </c>
      <c r="B1487" s="32" t="s">
        <v>2192</v>
      </c>
      <c r="C1487" s="33" t="s">
        <v>2384</v>
      </c>
      <c r="D1487" s="33" t="s">
        <v>6546</v>
      </c>
      <c r="E1487" s="34" t="s">
        <v>6547</v>
      </c>
      <c r="F1487" s="32" t="s">
        <v>6548</v>
      </c>
      <c r="G1487" s="33" t="s">
        <v>6549</v>
      </c>
      <c r="H1487" s="32" t="s">
        <v>2475</v>
      </c>
      <c r="I1487" s="32" t="s">
        <v>2415</v>
      </c>
      <c r="J1487" s="33" t="s">
        <v>2373</v>
      </c>
      <c r="K1487" s="32">
        <v>28</v>
      </c>
      <c r="L1487" s="36" t="s">
        <v>6550</v>
      </c>
    </row>
    <row r="1488" spans="1:12" ht="15.75" hidden="1" thickBot="1" x14ac:dyDescent="0.3">
      <c r="A1488" s="31" t="s">
        <v>2368</v>
      </c>
      <c r="B1488" s="32" t="s">
        <v>2192</v>
      </c>
      <c r="C1488" s="33" t="s">
        <v>6551</v>
      </c>
      <c r="D1488" s="33" t="s">
        <v>6552</v>
      </c>
      <c r="E1488" s="34" t="s">
        <v>6553</v>
      </c>
      <c r="F1488" s="32" t="s">
        <v>6554</v>
      </c>
      <c r="G1488" s="33" t="s">
        <v>6555</v>
      </c>
      <c r="H1488" s="32" t="s">
        <v>2475</v>
      </c>
      <c r="I1488" s="32" t="s">
        <v>2415</v>
      </c>
      <c r="J1488" s="33" t="s">
        <v>2373</v>
      </c>
      <c r="K1488" s="32">
        <v>20</v>
      </c>
      <c r="L1488" s="36" t="s">
        <v>6556</v>
      </c>
    </row>
    <row r="1489" spans="1:12" ht="26.25" hidden="1" thickBot="1" x14ac:dyDescent="0.3">
      <c r="A1489" s="31" t="s">
        <v>2368</v>
      </c>
      <c r="B1489" s="32" t="s">
        <v>2192</v>
      </c>
      <c r="C1489" s="33" t="s">
        <v>2385</v>
      </c>
      <c r="D1489" s="33" t="s">
        <v>6557</v>
      </c>
      <c r="E1489" s="34" t="s">
        <v>6558</v>
      </c>
      <c r="F1489" s="32" t="s">
        <v>6559</v>
      </c>
      <c r="G1489" s="33" t="s">
        <v>6560</v>
      </c>
      <c r="H1489" s="32" t="s">
        <v>2475</v>
      </c>
      <c r="I1489" s="32" t="s">
        <v>2415</v>
      </c>
      <c r="J1489" s="33" t="s">
        <v>2373</v>
      </c>
      <c r="K1489" s="32">
        <v>25</v>
      </c>
      <c r="L1489" s="36" t="s">
        <v>6497</v>
      </c>
    </row>
    <row r="1490" spans="1:12" ht="15.75" hidden="1" thickBot="1" x14ac:dyDescent="0.3">
      <c r="A1490" s="31" t="s">
        <v>2368</v>
      </c>
      <c r="B1490" s="32" t="s">
        <v>2192</v>
      </c>
      <c r="C1490" s="33" t="s">
        <v>2372</v>
      </c>
      <c r="D1490" s="33" t="s">
        <v>6561</v>
      </c>
      <c r="E1490" s="34" t="s">
        <v>6562</v>
      </c>
      <c r="F1490" s="32" t="s">
        <v>6563</v>
      </c>
      <c r="G1490" s="33" t="s">
        <v>6564</v>
      </c>
      <c r="H1490" s="32" t="s">
        <v>2475</v>
      </c>
      <c r="I1490" s="32" t="s">
        <v>2415</v>
      </c>
      <c r="J1490" s="33" t="s">
        <v>2365</v>
      </c>
      <c r="K1490" s="32">
        <v>19</v>
      </c>
      <c r="L1490" s="36" t="s">
        <v>6565</v>
      </c>
    </row>
    <row r="1491" spans="1:12" ht="26.25" hidden="1" thickBot="1" x14ac:dyDescent="0.3">
      <c r="A1491" s="31" t="s">
        <v>2368</v>
      </c>
      <c r="B1491" s="32" t="s">
        <v>2192</v>
      </c>
      <c r="C1491" s="33" t="s">
        <v>2376</v>
      </c>
      <c r="D1491" s="33" t="s">
        <v>6504</v>
      </c>
      <c r="E1491" s="34" t="s">
        <v>6505</v>
      </c>
      <c r="F1491" s="32" t="s">
        <v>6506</v>
      </c>
      <c r="G1491" s="33" t="s">
        <v>6566</v>
      </c>
      <c r="H1491" s="32" t="s">
        <v>2475</v>
      </c>
      <c r="I1491" s="32" t="s">
        <v>2415</v>
      </c>
      <c r="J1491" s="33" t="s">
        <v>2365</v>
      </c>
      <c r="K1491" s="32">
        <v>9</v>
      </c>
      <c r="L1491" s="36" t="s">
        <v>6567</v>
      </c>
    </row>
    <row r="1492" spans="1:12" ht="15.75" hidden="1" thickBot="1" x14ac:dyDescent="0.3">
      <c r="A1492" s="31" t="s">
        <v>2368</v>
      </c>
      <c r="B1492" s="32" t="s">
        <v>2192</v>
      </c>
      <c r="C1492" s="33" t="s">
        <v>2387</v>
      </c>
      <c r="D1492" s="33" t="s">
        <v>6568</v>
      </c>
      <c r="E1492" s="34" t="s">
        <v>6569</v>
      </c>
      <c r="F1492" s="32" t="s">
        <v>6570</v>
      </c>
      <c r="G1492" s="33" t="s">
        <v>6571</v>
      </c>
      <c r="H1492" s="32" t="s">
        <v>2475</v>
      </c>
      <c r="I1492" s="32" t="s">
        <v>2415</v>
      </c>
      <c r="J1492" s="33" t="s">
        <v>2365</v>
      </c>
      <c r="K1492" s="32">
        <v>24</v>
      </c>
      <c r="L1492" s="36" t="s">
        <v>6497</v>
      </c>
    </row>
    <row r="1493" spans="1:12" ht="15.75" hidden="1" thickBot="1" x14ac:dyDescent="0.3">
      <c r="A1493" s="31" t="s">
        <v>2368</v>
      </c>
      <c r="B1493" s="32" t="s">
        <v>2192</v>
      </c>
      <c r="C1493" s="33" t="s">
        <v>2384</v>
      </c>
      <c r="D1493" s="33" t="s">
        <v>6512</v>
      </c>
      <c r="E1493" s="34" t="s">
        <v>6513</v>
      </c>
      <c r="F1493" s="32" t="s">
        <v>6514</v>
      </c>
      <c r="G1493" s="33" t="s">
        <v>6572</v>
      </c>
      <c r="H1493" s="32" t="s">
        <v>2475</v>
      </c>
      <c r="I1493" s="32" t="s">
        <v>2671</v>
      </c>
      <c r="J1493" s="33" t="s">
        <v>2365</v>
      </c>
      <c r="K1493" s="32">
        <v>26</v>
      </c>
      <c r="L1493" s="36" t="s">
        <v>6516</v>
      </c>
    </row>
    <row r="1494" spans="1:12" ht="15.75" hidden="1" thickBot="1" x14ac:dyDescent="0.3">
      <c r="A1494" s="31" t="s">
        <v>2368</v>
      </c>
      <c r="B1494" s="32" t="s">
        <v>2192</v>
      </c>
      <c r="C1494" s="33" t="s">
        <v>6498</v>
      </c>
      <c r="D1494" s="33" t="s">
        <v>6499</v>
      </c>
      <c r="E1494" s="34" t="s">
        <v>6500</v>
      </c>
      <c r="F1494" s="32" t="s">
        <v>6501</v>
      </c>
      <c r="G1494" s="33" t="s">
        <v>6573</v>
      </c>
      <c r="H1494" s="32" t="s">
        <v>2475</v>
      </c>
      <c r="I1494" s="32" t="s">
        <v>2415</v>
      </c>
      <c r="J1494" s="33" t="s">
        <v>2365</v>
      </c>
      <c r="K1494" s="32">
        <v>14</v>
      </c>
      <c r="L1494" s="36" t="s">
        <v>6503</v>
      </c>
    </row>
    <row r="1495" spans="1:12" ht="15.75" hidden="1" thickBot="1" x14ac:dyDescent="0.3">
      <c r="A1495" s="31" t="s">
        <v>2368</v>
      </c>
      <c r="B1495" s="32" t="s">
        <v>2192</v>
      </c>
      <c r="C1495" s="33" t="s">
        <v>2384</v>
      </c>
      <c r="D1495" s="33" t="s">
        <v>6546</v>
      </c>
      <c r="E1495" s="34" t="s">
        <v>6547</v>
      </c>
      <c r="F1495" s="32" t="s">
        <v>6548</v>
      </c>
      <c r="G1495" s="33" t="s">
        <v>6574</v>
      </c>
      <c r="H1495" s="32" t="s">
        <v>2475</v>
      </c>
      <c r="I1495" s="32" t="s">
        <v>2415</v>
      </c>
      <c r="J1495" s="33" t="s">
        <v>2370</v>
      </c>
      <c r="K1495" s="32">
        <v>28</v>
      </c>
      <c r="L1495" s="35"/>
    </row>
    <row r="1496" spans="1:12" ht="26.25" hidden="1" thickBot="1" x14ac:dyDescent="0.3">
      <c r="A1496" s="31" t="s">
        <v>2368</v>
      </c>
      <c r="B1496" s="32" t="s">
        <v>2192</v>
      </c>
      <c r="C1496" s="33" t="s">
        <v>2385</v>
      </c>
      <c r="D1496" s="33" t="s">
        <v>6575</v>
      </c>
      <c r="E1496" s="34" t="s">
        <v>6576</v>
      </c>
      <c r="F1496" s="32" t="s">
        <v>6577</v>
      </c>
      <c r="G1496" s="33" t="s">
        <v>6578</v>
      </c>
      <c r="H1496" s="32" t="s">
        <v>2475</v>
      </c>
      <c r="I1496" s="32" t="s">
        <v>2415</v>
      </c>
      <c r="J1496" s="33" t="s">
        <v>2370</v>
      </c>
      <c r="K1496" s="32">
        <v>26</v>
      </c>
      <c r="L1496" s="36" t="s">
        <v>6576</v>
      </c>
    </row>
    <row r="1497" spans="1:12" ht="26.25" hidden="1" thickBot="1" x14ac:dyDescent="0.3">
      <c r="A1497" s="31" t="s">
        <v>2368</v>
      </c>
      <c r="B1497" s="32" t="s">
        <v>2192</v>
      </c>
      <c r="C1497" s="33" t="s">
        <v>6486</v>
      </c>
      <c r="D1497" s="33" t="s">
        <v>6508</v>
      </c>
      <c r="E1497" s="34" t="s">
        <v>6509</v>
      </c>
      <c r="F1497" s="32" t="s">
        <v>6510</v>
      </c>
      <c r="G1497" s="33" t="s">
        <v>6579</v>
      </c>
      <c r="H1497" s="32" t="s">
        <v>2475</v>
      </c>
      <c r="I1497" s="32" t="s">
        <v>2415</v>
      </c>
      <c r="J1497" s="33" t="s">
        <v>2368</v>
      </c>
      <c r="K1497" s="32">
        <v>23</v>
      </c>
      <c r="L1497" s="36" t="s">
        <v>6509</v>
      </c>
    </row>
    <row r="1498" spans="1:12" ht="26.25" hidden="1" thickBot="1" x14ac:dyDescent="0.3">
      <c r="A1498" s="31" t="s">
        <v>2368</v>
      </c>
      <c r="B1498" s="32" t="s">
        <v>2192</v>
      </c>
      <c r="C1498" s="33" t="s">
        <v>6492</v>
      </c>
      <c r="D1498" s="33" t="s">
        <v>6493</v>
      </c>
      <c r="E1498" s="34" t="s">
        <v>6494</v>
      </c>
      <c r="F1498" s="32" t="s">
        <v>6495</v>
      </c>
      <c r="G1498" s="33" t="s">
        <v>6580</v>
      </c>
      <c r="H1498" s="32" t="s">
        <v>2475</v>
      </c>
      <c r="I1498" s="32" t="s">
        <v>2415</v>
      </c>
      <c r="J1498" s="33" t="s">
        <v>2368</v>
      </c>
      <c r="K1498" s="32">
        <v>18</v>
      </c>
      <c r="L1498" s="36" t="s">
        <v>6497</v>
      </c>
    </row>
    <row r="1499" spans="1:12" ht="15.75" hidden="1" thickBot="1" x14ac:dyDescent="0.3">
      <c r="A1499" s="31" t="s">
        <v>2368</v>
      </c>
      <c r="B1499" s="32" t="s">
        <v>2192</v>
      </c>
      <c r="C1499" s="33" t="s">
        <v>6517</v>
      </c>
      <c r="D1499" s="33" t="s">
        <v>6523</v>
      </c>
      <c r="E1499" s="34" t="s">
        <v>6524</v>
      </c>
      <c r="F1499" s="32" t="s">
        <v>6525</v>
      </c>
      <c r="G1499" s="33" t="s">
        <v>6581</v>
      </c>
      <c r="H1499" s="32" t="s">
        <v>2475</v>
      </c>
      <c r="I1499" s="32" t="s">
        <v>2415</v>
      </c>
      <c r="J1499" s="33" t="s">
        <v>2368</v>
      </c>
      <c r="K1499" s="32">
        <v>15</v>
      </c>
      <c r="L1499" s="36" t="s">
        <v>6522</v>
      </c>
    </row>
    <row r="1500" spans="1:12" ht="15.75" hidden="1" thickBot="1" x14ac:dyDescent="0.3">
      <c r="A1500" s="31" t="s">
        <v>2368</v>
      </c>
      <c r="B1500" s="32" t="s">
        <v>2192</v>
      </c>
      <c r="C1500" s="33" t="s">
        <v>6517</v>
      </c>
      <c r="D1500" s="33" t="s">
        <v>6518</v>
      </c>
      <c r="E1500" s="34" t="s">
        <v>6519</v>
      </c>
      <c r="F1500" s="32" t="s">
        <v>6520</v>
      </c>
      <c r="G1500" s="33" t="s">
        <v>6582</v>
      </c>
      <c r="H1500" s="32" t="s">
        <v>2475</v>
      </c>
      <c r="I1500" s="32" t="s">
        <v>2415</v>
      </c>
      <c r="J1500" s="33" t="s">
        <v>2368</v>
      </c>
      <c r="K1500" s="32">
        <v>19</v>
      </c>
      <c r="L1500" s="36" t="s">
        <v>6522</v>
      </c>
    </row>
    <row r="1501" spans="1:12" ht="15.75" hidden="1" thickBot="1" x14ac:dyDescent="0.3">
      <c r="A1501" s="31" t="s">
        <v>2368</v>
      </c>
      <c r="B1501" s="32" t="s">
        <v>2192</v>
      </c>
      <c r="C1501" s="33" t="s">
        <v>6486</v>
      </c>
      <c r="D1501" s="33" t="s">
        <v>6583</v>
      </c>
      <c r="E1501" s="34" t="s">
        <v>6584</v>
      </c>
      <c r="F1501" s="32" t="s">
        <v>6585</v>
      </c>
      <c r="G1501" s="33" t="s">
        <v>6586</v>
      </c>
      <c r="H1501" s="32" t="s">
        <v>2475</v>
      </c>
      <c r="I1501" s="32" t="s">
        <v>2415</v>
      </c>
      <c r="J1501" s="33" t="s">
        <v>2368</v>
      </c>
      <c r="K1501" s="32">
        <v>27</v>
      </c>
      <c r="L1501" s="36" t="s">
        <v>6587</v>
      </c>
    </row>
    <row r="1502" spans="1:12" ht="15.75" hidden="1" thickBot="1" x14ac:dyDescent="0.3">
      <c r="A1502" s="31" t="s">
        <v>2368</v>
      </c>
      <c r="B1502" s="32" t="s">
        <v>2192</v>
      </c>
      <c r="C1502" s="33" t="s">
        <v>6486</v>
      </c>
      <c r="D1502" s="33" t="s">
        <v>6588</v>
      </c>
      <c r="E1502" s="34" t="s">
        <v>6589</v>
      </c>
      <c r="F1502" s="32" t="s">
        <v>6590</v>
      </c>
      <c r="G1502" s="33" t="s">
        <v>6591</v>
      </c>
      <c r="H1502" s="32" t="s">
        <v>2475</v>
      </c>
      <c r="I1502" s="32" t="s">
        <v>2415</v>
      </c>
      <c r="J1502" s="33" t="s">
        <v>2368</v>
      </c>
      <c r="K1502" s="32">
        <v>22</v>
      </c>
      <c r="L1502" s="36" t="s">
        <v>6587</v>
      </c>
    </row>
    <row r="1503" spans="1:12" ht="15.75" hidden="1" thickBot="1" x14ac:dyDescent="0.3">
      <c r="A1503" s="31" t="s">
        <v>2368</v>
      </c>
      <c r="B1503" s="32" t="s">
        <v>2192</v>
      </c>
      <c r="C1503" s="33" t="s">
        <v>2388</v>
      </c>
      <c r="D1503" s="33" t="s">
        <v>6592</v>
      </c>
      <c r="E1503" s="34" t="s">
        <v>6593</v>
      </c>
      <c r="F1503" s="32" t="s">
        <v>6594</v>
      </c>
      <c r="G1503" s="33" t="s">
        <v>6595</v>
      </c>
      <c r="H1503" s="32" t="s">
        <v>2475</v>
      </c>
      <c r="I1503" s="32" t="s">
        <v>2415</v>
      </c>
      <c r="J1503" s="33" t="s">
        <v>2373</v>
      </c>
      <c r="K1503" s="32">
        <v>48</v>
      </c>
      <c r="L1503" s="36" t="s">
        <v>6550</v>
      </c>
    </row>
    <row r="1504" spans="1:12" ht="15.75" hidden="1" thickBot="1" x14ac:dyDescent="0.3">
      <c r="A1504" s="31" t="s">
        <v>2368</v>
      </c>
      <c r="B1504" s="32" t="s">
        <v>2192</v>
      </c>
      <c r="C1504" s="33" t="s">
        <v>6551</v>
      </c>
      <c r="D1504" s="33" t="s">
        <v>6596</v>
      </c>
      <c r="E1504" s="34" t="s">
        <v>6597</v>
      </c>
      <c r="F1504" s="32" t="s">
        <v>6598</v>
      </c>
      <c r="G1504" s="33" t="s">
        <v>6599</v>
      </c>
      <c r="H1504" s="32" t="s">
        <v>2475</v>
      </c>
      <c r="I1504" s="32" t="s">
        <v>2415</v>
      </c>
      <c r="J1504" s="33" t="s">
        <v>2368</v>
      </c>
      <c r="K1504" s="32">
        <v>19</v>
      </c>
      <c r="L1504" s="36" t="s">
        <v>3447</v>
      </c>
    </row>
    <row r="1505" spans="1:12" ht="15.75" hidden="1" thickBot="1" x14ac:dyDescent="0.3">
      <c r="A1505" s="31" t="s">
        <v>2368</v>
      </c>
      <c r="B1505" s="32" t="s">
        <v>2192</v>
      </c>
      <c r="C1505" s="33" t="s">
        <v>2388</v>
      </c>
      <c r="D1505" s="33" t="s">
        <v>6592</v>
      </c>
      <c r="E1505" s="34" t="s">
        <v>6593</v>
      </c>
      <c r="F1505" s="32" t="s">
        <v>6594</v>
      </c>
      <c r="G1505" s="33" t="s">
        <v>6600</v>
      </c>
      <c r="H1505" s="32" t="s">
        <v>2475</v>
      </c>
      <c r="I1505" s="32" t="s">
        <v>2415</v>
      </c>
      <c r="J1505" s="33" t="s">
        <v>2368</v>
      </c>
      <c r="K1505" s="32">
        <v>31</v>
      </c>
      <c r="L1505" s="36" t="s">
        <v>6550</v>
      </c>
    </row>
    <row r="1506" spans="1:12" ht="26.25" hidden="1" thickBot="1" x14ac:dyDescent="0.3">
      <c r="A1506" s="31" t="s">
        <v>2368</v>
      </c>
      <c r="B1506" s="32" t="s">
        <v>2192</v>
      </c>
      <c r="C1506" s="33" t="s">
        <v>5717</v>
      </c>
      <c r="D1506" s="33" t="s">
        <v>6601</v>
      </c>
      <c r="E1506" s="34" t="s">
        <v>6602</v>
      </c>
      <c r="F1506" s="32" t="s">
        <v>6603</v>
      </c>
      <c r="G1506" s="33" t="s">
        <v>6604</v>
      </c>
      <c r="H1506" s="32" t="s">
        <v>2475</v>
      </c>
      <c r="I1506" s="32" t="s">
        <v>2415</v>
      </c>
      <c r="J1506" s="33" t="s">
        <v>2368</v>
      </c>
      <c r="K1506" s="32">
        <v>29</v>
      </c>
      <c r="L1506" s="36" t="s">
        <v>3447</v>
      </c>
    </row>
    <row r="1507" spans="1:12" ht="15.75" hidden="1" thickBot="1" x14ac:dyDescent="0.3">
      <c r="A1507" s="31" t="s">
        <v>2368</v>
      </c>
      <c r="B1507" s="32" t="s">
        <v>2192</v>
      </c>
      <c r="C1507" s="33" t="s">
        <v>6492</v>
      </c>
      <c r="D1507" s="33" t="s">
        <v>6605</v>
      </c>
      <c r="E1507" s="34" t="s">
        <v>6606</v>
      </c>
      <c r="F1507" s="32" t="s">
        <v>6607</v>
      </c>
      <c r="G1507" s="33" t="s">
        <v>6608</v>
      </c>
      <c r="H1507" s="32" t="s">
        <v>2475</v>
      </c>
      <c r="I1507" s="32" t="s">
        <v>2415</v>
      </c>
      <c r="J1507" s="33" t="s">
        <v>2368</v>
      </c>
      <c r="K1507" s="32">
        <v>21</v>
      </c>
      <c r="L1507" s="36" t="s">
        <v>6497</v>
      </c>
    </row>
    <row r="1508" spans="1:12" ht="15.75" hidden="1" thickBot="1" x14ac:dyDescent="0.3">
      <c r="A1508" s="31" t="s">
        <v>2368</v>
      </c>
      <c r="B1508" s="32" t="s">
        <v>2192</v>
      </c>
      <c r="C1508" s="33" t="s">
        <v>2376</v>
      </c>
      <c r="D1508" s="33" t="s">
        <v>6609</v>
      </c>
      <c r="E1508" s="34" t="s">
        <v>6610</v>
      </c>
      <c r="F1508" s="32" t="s">
        <v>6611</v>
      </c>
      <c r="G1508" s="33" t="s">
        <v>6612</v>
      </c>
      <c r="H1508" s="32" t="s">
        <v>2475</v>
      </c>
      <c r="I1508" s="32" t="s">
        <v>2415</v>
      </c>
      <c r="J1508" s="33" t="s">
        <v>2368</v>
      </c>
      <c r="K1508" s="32">
        <v>13</v>
      </c>
      <c r="L1508" s="36" t="s">
        <v>6613</v>
      </c>
    </row>
    <row r="1509" spans="1:12" ht="15.75" hidden="1" thickBot="1" x14ac:dyDescent="0.3">
      <c r="A1509" s="31" t="s">
        <v>2368</v>
      </c>
      <c r="B1509" s="32" t="s">
        <v>2192</v>
      </c>
      <c r="C1509" s="33" t="s">
        <v>2387</v>
      </c>
      <c r="D1509" s="33" t="s">
        <v>6527</v>
      </c>
      <c r="E1509" s="34" t="s">
        <v>6528</v>
      </c>
      <c r="F1509" s="32" t="s">
        <v>6529</v>
      </c>
      <c r="G1509" s="33" t="s">
        <v>6614</v>
      </c>
      <c r="H1509" s="32" t="s">
        <v>2475</v>
      </c>
      <c r="I1509" s="32" t="s">
        <v>2415</v>
      </c>
      <c r="J1509" s="33" t="s">
        <v>2368</v>
      </c>
      <c r="K1509" s="32">
        <v>38</v>
      </c>
      <c r="L1509" s="36" t="s">
        <v>6531</v>
      </c>
    </row>
    <row r="1510" spans="1:12" ht="26.25" hidden="1" thickBot="1" x14ac:dyDescent="0.3">
      <c r="A1510" s="31" t="s">
        <v>2368</v>
      </c>
      <c r="B1510" s="32" t="s">
        <v>2192</v>
      </c>
      <c r="C1510" s="33" t="s">
        <v>2385</v>
      </c>
      <c r="D1510" s="33" t="s">
        <v>6575</v>
      </c>
      <c r="E1510" s="34" t="s">
        <v>6576</v>
      </c>
      <c r="F1510" s="32" t="s">
        <v>6577</v>
      </c>
      <c r="G1510" s="33" t="s">
        <v>6615</v>
      </c>
      <c r="H1510" s="32" t="s">
        <v>2475</v>
      </c>
      <c r="I1510" s="32" t="s">
        <v>2415</v>
      </c>
      <c r="J1510" s="33" t="s">
        <v>2368</v>
      </c>
      <c r="K1510" s="32">
        <v>21</v>
      </c>
      <c r="L1510" s="35"/>
    </row>
    <row r="1511" spans="1:12" ht="15.75" hidden="1" thickBot="1" x14ac:dyDescent="0.3">
      <c r="A1511" s="31" t="s">
        <v>2368</v>
      </c>
      <c r="B1511" s="32" t="s">
        <v>2192</v>
      </c>
      <c r="C1511" s="33" t="s">
        <v>6492</v>
      </c>
      <c r="D1511" s="33" t="s">
        <v>6616</v>
      </c>
      <c r="E1511" s="34">
        <v>504</v>
      </c>
      <c r="F1511" s="32" t="s">
        <v>6617</v>
      </c>
      <c r="G1511" s="33" t="s">
        <v>6618</v>
      </c>
      <c r="H1511" s="32" t="s">
        <v>2475</v>
      </c>
      <c r="I1511" s="32" t="s">
        <v>2415</v>
      </c>
      <c r="J1511" s="33" t="s">
        <v>2368</v>
      </c>
      <c r="K1511" s="32">
        <v>27</v>
      </c>
      <c r="L1511" s="36" t="s">
        <v>2962</v>
      </c>
    </row>
    <row r="1512" spans="1:12" ht="15.75" hidden="1" thickBot="1" x14ac:dyDescent="0.3">
      <c r="A1512" s="31" t="s">
        <v>2368</v>
      </c>
      <c r="B1512" s="32" t="s">
        <v>2192</v>
      </c>
      <c r="C1512" s="33" t="s">
        <v>6517</v>
      </c>
      <c r="D1512" s="33" t="s">
        <v>6537</v>
      </c>
      <c r="E1512" s="34" t="s">
        <v>6538</v>
      </c>
      <c r="F1512" s="32" t="s">
        <v>6539</v>
      </c>
      <c r="G1512" s="33" t="s">
        <v>6619</v>
      </c>
      <c r="H1512" s="32" t="s">
        <v>2475</v>
      </c>
      <c r="I1512" s="32" t="s">
        <v>2415</v>
      </c>
      <c r="J1512" s="33" t="s">
        <v>2368</v>
      </c>
      <c r="K1512" s="32">
        <v>27</v>
      </c>
      <c r="L1512" s="36" t="s">
        <v>6541</v>
      </c>
    </row>
    <row r="1513" spans="1:12" ht="26.25" hidden="1" thickBot="1" x14ac:dyDescent="0.3">
      <c r="A1513" s="31" t="s">
        <v>2368</v>
      </c>
      <c r="B1513" s="32" t="s">
        <v>2192</v>
      </c>
      <c r="C1513" s="33" t="s">
        <v>2388</v>
      </c>
      <c r="D1513" s="33" t="s">
        <v>6620</v>
      </c>
      <c r="E1513" s="34" t="s">
        <v>6488</v>
      </c>
      <c r="F1513" s="32" t="s">
        <v>6489</v>
      </c>
      <c r="G1513" s="33" t="s">
        <v>6621</v>
      </c>
      <c r="H1513" s="32" t="s">
        <v>2475</v>
      </c>
      <c r="I1513" s="32" t="s">
        <v>2415</v>
      </c>
      <c r="J1513" s="33" t="s">
        <v>2368</v>
      </c>
      <c r="K1513" s="32">
        <v>21</v>
      </c>
      <c r="L1513" s="36" t="s">
        <v>6491</v>
      </c>
    </row>
    <row r="1514" spans="1:12" ht="15.75" hidden="1" thickBot="1" x14ac:dyDescent="0.3">
      <c r="A1514" s="31" t="s">
        <v>2368</v>
      </c>
      <c r="B1514" s="32" t="s">
        <v>2192</v>
      </c>
      <c r="C1514" s="33" t="s">
        <v>2384</v>
      </c>
      <c r="D1514" s="33" t="s">
        <v>6512</v>
      </c>
      <c r="E1514" s="34" t="s">
        <v>6513</v>
      </c>
      <c r="F1514" s="32" t="s">
        <v>6514</v>
      </c>
      <c r="G1514" s="33" t="s">
        <v>6622</v>
      </c>
      <c r="H1514" s="32" t="s">
        <v>2475</v>
      </c>
      <c r="I1514" s="32" t="s">
        <v>2415</v>
      </c>
      <c r="J1514" s="33" t="s">
        <v>2373</v>
      </c>
      <c r="K1514" s="32">
        <v>42</v>
      </c>
      <c r="L1514" s="36" t="s">
        <v>6516</v>
      </c>
    </row>
    <row r="1515" spans="1:12" ht="15.75" hidden="1" thickBot="1" x14ac:dyDescent="0.3">
      <c r="A1515" s="31" t="s">
        <v>2368</v>
      </c>
      <c r="B1515" s="32" t="s">
        <v>2192</v>
      </c>
      <c r="C1515" s="33" t="s">
        <v>6486</v>
      </c>
      <c r="D1515" s="33" t="s">
        <v>6532</v>
      </c>
      <c r="E1515" s="34" t="s">
        <v>6533</v>
      </c>
      <c r="F1515" s="32" t="s">
        <v>6534</v>
      </c>
      <c r="G1515" s="33" t="s">
        <v>6623</v>
      </c>
      <c r="H1515" s="32" t="s">
        <v>2475</v>
      </c>
      <c r="I1515" s="32" t="s">
        <v>2415</v>
      </c>
      <c r="J1515" s="33" t="s">
        <v>2370</v>
      </c>
      <c r="K1515" s="32">
        <v>31</v>
      </c>
      <c r="L1515" s="36" t="s">
        <v>6587</v>
      </c>
    </row>
    <row r="1516" spans="1:12" ht="15.75" hidden="1" thickBot="1" x14ac:dyDescent="0.3">
      <c r="A1516" s="31" t="s">
        <v>2368</v>
      </c>
      <c r="B1516" s="32" t="s">
        <v>2192</v>
      </c>
      <c r="C1516" s="33" t="s">
        <v>6486</v>
      </c>
      <c r="D1516" s="33" t="s">
        <v>6624</v>
      </c>
      <c r="E1516" s="34" t="s">
        <v>6625</v>
      </c>
      <c r="F1516" s="32" t="s">
        <v>6626</v>
      </c>
      <c r="G1516" s="33" t="s">
        <v>6627</v>
      </c>
      <c r="H1516" s="32" t="s">
        <v>2475</v>
      </c>
      <c r="I1516" s="32" t="s">
        <v>2415</v>
      </c>
      <c r="J1516" s="33" t="s">
        <v>2367</v>
      </c>
      <c r="K1516" s="32">
        <v>25</v>
      </c>
      <c r="L1516" s="36" t="s">
        <v>6587</v>
      </c>
    </row>
    <row r="1517" spans="1:12" ht="15.75" hidden="1" thickBot="1" x14ac:dyDescent="0.3">
      <c r="A1517" s="31" t="s">
        <v>2368</v>
      </c>
      <c r="B1517" s="32" t="s">
        <v>2192</v>
      </c>
      <c r="C1517" s="33" t="s">
        <v>6498</v>
      </c>
      <c r="D1517" s="33" t="s">
        <v>6499</v>
      </c>
      <c r="E1517" s="34" t="s">
        <v>6500</v>
      </c>
      <c r="F1517" s="32" t="s">
        <v>6501</v>
      </c>
      <c r="G1517" s="33" t="s">
        <v>6628</v>
      </c>
      <c r="H1517" s="32" t="s">
        <v>2475</v>
      </c>
      <c r="I1517" s="32" t="s">
        <v>2415</v>
      </c>
      <c r="J1517" s="33" t="s">
        <v>2367</v>
      </c>
      <c r="K1517" s="32">
        <v>35</v>
      </c>
      <c r="L1517" s="36" t="s">
        <v>6503</v>
      </c>
    </row>
    <row r="1518" spans="1:12" ht="15.75" hidden="1" thickBot="1" x14ac:dyDescent="0.3">
      <c r="A1518" s="31" t="s">
        <v>2368</v>
      </c>
      <c r="B1518" s="32" t="s">
        <v>2192</v>
      </c>
      <c r="C1518" s="33" t="s">
        <v>6498</v>
      </c>
      <c r="D1518" s="33" t="s">
        <v>6499</v>
      </c>
      <c r="E1518" s="34" t="s">
        <v>6500</v>
      </c>
      <c r="F1518" s="32" t="s">
        <v>6501</v>
      </c>
      <c r="G1518" s="33" t="s">
        <v>6629</v>
      </c>
      <c r="H1518" s="32" t="s">
        <v>2475</v>
      </c>
      <c r="I1518" s="32" t="s">
        <v>2415</v>
      </c>
      <c r="J1518" s="33" t="s">
        <v>2370</v>
      </c>
      <c r="K1518" s="32">
        <v>16</v>
      </c>
      <c r="L1518" s="36" t="s">
        <v>6503</v>
      </c>
    </row>
    <row r="1519" spans="1:12" ht="15.75" hidden="1" thickBot="1" x14ac:dyDescent="0.3">
      <c r="A1519" s="31" t="s">
        <v>2368</v>
      </c>
      <c r="B1519" s="32" t="s">
        <v>2192</v>
      </c>
      <c r="C1519" s="33" t="s">
        <v>2361</v>
      </c>
      <c r="D1519" s="33" t="s">
        <v>6630</v>
      </c>
      <c r="E1519" s="34" t="s">
        <v>6631</v>
      </c>
      <c r="F1519" s="32" t="s">
        <v>6632</v>
      </c>
      <c r="G1519" s="33" t="s">
        <v>6633</v>
      </c>
      <c r="H1519" s="32" t="s">
        <v>2475</v>
      </c>
      <c r="I1519" s="32" t="s">
        <v>2415</v>
      </c>
      <c r="J1519" s="33" t="s">
        <v>2370</v>
      </c>
      <c r="K1519" s="32">
        <v>17</v>
      </c>
      <c r="L1519" s="36" t="s">
        <v>2224</v>
      </c>
    </row>
    <row r="1520" spans="1:12" ht="26.25" hidden="1" thickBot="1" x14ac:dyDescent="0.3">
      <c r="A1520" s="31" t="s">
        <v>2368</v>
      </c>
      <c r="B1520" s="32" t="s">
        <v>2192</v>
      </c>
      <c r="C1520" s="33" t="s">
        <v>5717</v>
      </c>
      <c r="D1520" s="33" t="s">
        <v>6601</v>
      </c>
      <c r="E1520" s="34" t="s">
        <v>6602</v>
      </c>
      <c r="F1520" s="32" t="s">
        <v>6603</v>
      </c>
      <c r="G1520" s="33" t="s">
        <v>6634</v>
      </c>
      <c r="H1520" s="32" t="s">
        <v>2475</v>
      </c>
      <c r="I1520" s="32" t="s">
        <v>2415</v>
      </c>
      <c r="J1520" s="33" t="s">
        <v>2370</v>
      </c>
      <c r="K1520" s="32">
        <v>29</v>
      </c>
      <c r="L1520" s="36" t="s">
        <v>2238</v>
      </c>
    </row>
    <row r="1521" spans="1:12" ht="15.75" hidden="1" thickBot="1" x14ac:dyDescent="0.3">
      <c r="A1521" s="31" t="s">
        <v>2368</v>
      </c>
      <c r="B1521" s="32" t="s">
        <v>2192</v>
      </c>
      <c r="C1521" s="33" t="s">
        <v>2387</v>
      </c>
      <c r="D1521" s="33" t="s">
        <v>6635</v>
      </c>
      <c r="E1521" s="34" t="s">
        <v>6636</v>
      </c>
      <c r="F1521" s="32" t="s">
        <v>6637</v>
      </c>
      <c r="G1521" s="33" t="s">
        <v>6638</v>
      </c>
      <c r="H1521" s="32" t="s">
        <v>2475</v>
      </c>
      <c r="I1521" s="32" t="s">
        <v>2415</v>
      </c>
      <c r="J1521" s="33" t="s">
        <v>2367</v>
      </c>
      <c r="K1521" s="32">
        <v>26</v>
      </c>
      <c r="L1521" s="36" t="s">
        <v>6100</v>
      </c>
    </row>
    <row r="1522" spans="1:12" ht="15.75" hidden="1" thickBot="1" x14ac:dyDescent="0.3">
      <c r="A1522" s="31" t="s">
        <v>2368</v>
      </c>
      <c r="B1522" s="32" t="s">
        <v>2192</v>
      </c>
      <c r="C1522" s="33" t="s">
        <v>6492</v>
      </c>
      <c r="D1522" s="33" t="s">
        <v>6605</v>
      </c>
      <c r="E1522" s="34" t="s">
        <v>6606</v>
      </c>
      <c r="F1522" s="32" t="s">
        <v>6607</v>
      </c>
      <c r="G1522" s="33" t="s">
        <v>6639</v>
      </c>
      <c r="H1522" s="32" t="s">
        <v>2475</v>
      </c>
      <c r="I1522" s="32" t="s">
        <v>2415</v>
      </c>
      <c r="J1522" s="33" t="s">
        <v>2370</v>
      </c>
      <c r="K1522" s="32">
        <v>14</v>
      </c>
      <c r="L1522" s="36" t="s">
        <v>6497</v>
      </c>
    </row>
    <row r="1523" spans="1:12" ht="15.75" hidden="1" thickBot="1" x14ac:dyDescent="0.3">
      <c r="A1523" s="31" t="s">
        <v>2368</v>
      </c>
      <c r="B1523" s="32" t="s">
        <v>2192</v>
      </c>
      <c r="C1523" s="33" t="s">
        <v>2384</v>
      </c>
      <c r="D1523" s="33" t="s">
        <v>6512</v>
      </c>
      <c r="E1523" s="34" t="s">
        <v>6513</v>
      </c>
      <c r="F1523" s="32" t="s">
        <v>6514</v>
      </c>
      <c r="G1523" s="33" t="s">
        <v>6640</v>
      </c>
      <c r="H1523" s="32" t="s">
        <v>2475</v>
      </c>
      <c r="I1523" s="32" t="s">
        <v>2415</v>
      </c>
      <c r="J1523" s="33" t="s">
        <v>2367</v>
      </c>
      <c r="K1523" s="32">
        <v>16</v>
      </c>
      <c r="L1523" s="36" t="s">
        <v>6516</v>
      </c>
    </row>
    <row r="1524" spans="1:12" ht="15.75" hidden="1" thickBot="1" x14ac:dyDescent="0.3">
      <c r="A1524" s="31" t="s">
        <v>2368</v>
      </c>
      <c r="B1524" s="32" t="s">
        <v>2192</v>
      </c>
      <c r="C1524" s="33" t="s">
        <v>2384</v>
      </c>
      <c r="D1524" s="33" t="s">
        <v>6512</v>
      </c>
      <c r="E1524" s="34" t="s">
        <v>6513</v>
      </c>
      <c r="F1524" s="32" t="s">
        <v>6514</v>
      </c>
      <c r="G1524" s="33" t="s">
        <v>6641</v>
      </c>
      <c r="H1524" s="32" t="s">
        <v>2475</v>
      </c>
      <c r="I1524" s="32" t="s">
        <v>2415</v>
      </c>
      <c r="J1524" s="33" t="s">
        <v>2370</v>
      </c>
      <c r="K1524" s="32">
        <v>18</v>
      </c>
      <c r="L1524" s="36" t="s">
        <v>6516</v>
      </c>
    </row>
    <row r="1525" spans="1:12" ht="15.75" hidden="1" thickBot="1" x14ac:dyDescent="0.3">
      <c r="A1525" s="31" t="s">
        <v>2368</v>
      </c>
      <c r="B1525" s="32" t="s">
        <v>2192</v>
      </c>
      <c r="C1525" s="33" t="s">
        <v>2388</v>
      </c>
      <c r="D1525" s="33" t="s">
        <v>6592</v>
      </c>
      <c r="E1525" s="34" t="s">
        <v>6593</v>
      </c>
      <c r="F1525" s="32" t="s">
        <v>6594</v>
      </c>
      <c r="G1525" s="33" t="s">
        <v>6642</v>
      </c>
      <c r="H1525" s="32" t="s">
        <v>2475</v>
      </c>
      <c r="I1525" s="32" t="s">
        <v>2671</v>
      </c>
      <c r="J1525" s="33" t="s">
        <v>2367</v>
      </c>
      <c r="K1525" s="32">
        <v>25</v>
      </c>
      <c r="L1525" s="36" t="s">
        <v>6550</v>
      </c>
    </row>
    <row r="1526" spans="1:12" ht="15.75" hidden="1" thickBot="1" x14ac:dyDescent="0.3">
      <c r="A1526" s="31" t="s">
        <v>2368</v>
      </c>
      <c r="B1526" s="32" t="s">
        <v>2192</v>
      </c>
      <c r="C1526" s="33" t="s">
        <v>2388</v>
      </c>
      <c r="D1526" s="33" t="s">
        <v>6592</v>
      </c>
      <c r="E1526" s="34" t="s">
        <v>6593</v>
      </c>
      <c r="F1526" s="32" t="s">
        <v>6594</v>
      </c>
      <c r="G1526" s="33" t="s">
        <v>6643</v>
      </c>
      <c r="H1526" s="32" t="s">
        <v>2475</v>
      </c>
      <c r="I1526" s="32" t="s">
        <v>2415</v>
      </c>
      <c r="J1526" s="33" t="s">
        <v>2370</v>
      </c>
      <c r="K1526" s="32">
        <v>24</v>
      </c>
      <c r="L1526" s="36" t="s">
        <v>6550</v>
      </c>
    </row>
    <row r="1527" spans="1:12" ht="15.75" hidden="1" thickBot="1" x14ac:dyDescent="0.3">
      <c r="A1527" s="31" t="s">
        <v>2368</v>
      </c>
      <c r="B1527" s="32" t="s">
        <v>2192</v>
      </c>
      <c r="C1527" s="33" t="s">
        <v>2388</v>
      </c>
      <c r="D1527" s="33" t="s">
        <v>6592</v>
      </c>
      <c r="E1527" s="34" t="s">
        <v>6593</v>
      </c>
      <c r="F1527" s="32" t="s">
        <v>6594</v>
      </c>
      <c r="G1527" s="33" t="s">
        <v>6644</v>
      </c>
      <c r="H1527" s="32" t="s">
        <v>2475</v>
      </c>
      <c r="I1527" s="32" t="s">
        <v>2671</v>
      </c>
      <c r="J1527" s="33" t="s">
        <v>2365</v>
      </c>
      <c r="K1527" s="32">
        <v>19</v>
      </c>
      <c r="L1527" s="36" t="s">
        <v>6550</v>
      </c>
    </row>
    <row r="1528" spans="1:12" ht="15.75" hidden="1" thickBot="1" x14ac:dyDescent="0.3">
      <c r="A1528" s="31" t="s">
        <v>2368</v>
      </c>
      <c r="B1528" s="32" t="s">
        <v>2192</v>
      </c>
      <c r="C1528" s="33" t="s">
        <v>2372</v>
      </c>
      <c r="D1528" s="33" t="s">
        <v>6645</v>
      </c>
      <c r="E1528" s="34" t="s">
        <v>6646</v>
      </c>
      <c r="F1528" s="32" t="s">
        <v>6647</v>
      </c>
      <c r="G1528" s="33" t="s">
        <v>6648</v>
      </c>
      <c r="H1528" s="32" t="s">
        <v>2475</v>
      </c>
      <c r="I1528" s="32" t="s">
        <v>2415</v>
      </c>
      <c r="J1528" s="33" t="s">
        <v>2367</v>
      </c>
      <c r="K1528" s="32">
        <v>11</v>
      </c>
      <c r="L1528" s="36" t="s">
        <v>6497</v>
      </c>
    </row>
    <row r="1529" spans="1:12" ht="15.75" hidden="1" thickBot="1" x14ac:dyDescent="0.3">
      <c r="A1529" s="31" t="s">
        <v>2368</v>
      </c>
      <c r="B1529" s="32" t="s">
        <v>2192</v>
      </c>
      <c r="C1529" s="33" t="s">
        <v>2376</v>
      </c>
      <c r="D1529" s="33" t="s">
        <v>6609</v>
      </c>
      <c r="E1529" s="34" t="s">
        <v>6610</v>
      </c>
      <c r="F1529" s="32" t="s">
        <v>6611</v>
      </c>
      <c r="G1529" s="33" t="s">
        <v>6649</v>
      </c>
      <c r="H1529" s="32" t="s">
        <v>2475</v>
      </c>
      <c r="I1529" s="32" t="s">
        <v>2415</v>
      </c>
      <c r="J1529" s="33" t="s">
        <v>2370</v>
      </c>
      <c r="K1529" s="32">
        <v>16</v>
      </c>
      <c r="L1529" s="36" t="s">
        <v>6481</v>
      </c>
    </row>
    <row r="1530" spans="1:12" ht="15.75" hidden="1" thickBot="1" x14ac:dyDescent="0.3">
      <c r="A1530" s="31" t="s">
        <v>2368</v>
      </c>
      <c r="B1530" s="32" t="s">
        <v>2192</v>
      </c>
      <c r="C1530" s="33" t="s">
        <v>6650</v>
      </c>
      <c r="D1530" s="33" t="s">
        <v>6651</v>
      </c>
      <c r="E1530" s="34" t="s">
        <v>6478</v>
      </c>
      <c r="F1530" s="32" t="s">
        <v>6479</v>
      </c>
      <c r="G1530" s="33" t="s">
        <v>6652</v>
      </c>
      <c r="H1530" s="32" t="s">
        <v>2475</v>
      </c>
      <c r="I1530" s="32" t="s">
        <v>2415</v>
      </c>
      <c r="J1530" s="33" t="s">
        <v>2367</v>
      </c>
      <c r="K1530" s="32">
        <v>22</v>
      </c>
      <c r="L1530" s="35"/>
    </row>
    <row r="1531" spans="1:12" ht="15.75" hidden="1" thickBot="1" x14ac:dyDescent="0.3">
      <c r="A1531" s="31" t="s">
        <v>2368</v>
      </c>
      <c r="B1531" s="32" t="s">
        <v>2192</v>
      </c>
      <c r="C1531" s="33" t="s">
        <v>6650</v>
      </c>
      <c r="D1531" s="33" t="s">
        <v>6651</v>
      </c>
      <c r="E1531" s="34" t="s">
        <v>6478</v>
      </c>
      <c r="F1531" s="32" t="s">
        <v>6479</v>
      </c>
      <c r="G1531" s="33" t="s">
        <v>6653</v>
      </c>
      <c r="H1531" s="32" t="s">
        <v>2475</v>
      </c>
      <c r="I1531" s="32" t="s">
        <v>2415</v>
      </c>
      <c r="J1531" s="33" t="s">
        <v>2365</v>
      </c>
      <c r="K1531" s="32">
        <v>22</v>
      </c>
      <c r="L1531" s="36" t="s">
        <v>6481</v>
      </c>
    </row>
    <row r="1532" spans="1:12" ht="26.25" hidden="1" thickBot="1" x14ac:dyDescent="0.3">
      <c r="A1532" s="31" t="s">
        <v>2368</v>
      </c>
      <c r="B1532" s="32" t="s">
        <v>2192</v>
      </c>
      <c r="C1532" s="33" t="s">
        <v>6650</v>
      </c>
      <c r="D1532" s="33" t="s">
        <v>6654</v>
      </c>
      <c r="E1532" s="34" t="s">
        <v>6474</v>
      </c>
      <c r="F1532" s="32" t="s">
        <v>6475</v>
      </c>
      <c r="G1532" s="33" t="s">
        <v>6655</v>
      </c>
      <c r="H1532" s="32" t="s">
        <v>2475</v>
      </c>
      <c r="I1532" s="32" t="s">
        <v>2415</v>
      </c>
      <c r="J1532" s="33" t="s">
        <v>2375</v>
      </c>
      <c r="K1532" s="32">
        <v>17</v>
      </c>
      <c r="L1532" s="36" t="s">
        <v>6656</v>
      </c>
    </row>
    <row r="1533" spans="1:12" ht="15.75" hidden="1" thickBot="1" x14ac:dyDescent="0.3">
      <c r="A1533" s="31" t="s">
        <v>2368</v>
      </c>
      <c r="B1533" s="32" t="s">
        <v>2192</v>
      </c>
      <c r="C1533" s="33" t="s">
        <v>6486</v>
      </c>
      <c r="D1533" s="33" t="s">
        <v>6657</v>
      </c>
      <c r="E1533" s="34" t="s">
        <v>6658</v>
      </c>
      <c r="F1533" s="32" t="s">
        <v>6659</v>
      </c>
      <c r="G1533" s="33" t="s">
        <v>6660</v>
      </c>
      <c r="H1533" s="32" t="s">
        <v>2475</v>
      </c>
      <c r="I1533" s="32" t="s">
        <v>2415</v>
      </c>
      <c r="J1533" s="33" t="s">
        <v>2375</v>
      </c>
      <c r="K1533" s="32">
        <v>28</v>
      </c>
      <c r="L1533" s="36" t="s">
        <v>6587</v>
      </c>
    </row>
    <row r="1534" spans="1:12" ht="15.75" thickBot="1" x14ac:dyDescent="0.3">
      <c r="A1534" s="31" t="s">
        <v>2368</v>
      </c>
      <c r="B1534" s="32" t="s">
        <v>2192</v>
      </c>
      <c r="C1534" s="33" t="s">
        <v>6492</v>
      </c>
      <c r="D1534" s="33" t="s">
        <v>6605</v>
      </c>
      <c r="E1534" s="34" t="s">
        <v>6606</v>
      </c>
      <c r="F1534" s="32" t="s">
        <v>6607</v>
      </c>
      <c r="G1534" s="33" t="s">
        <v>6661</v>
      </c>
      <c r="H1534" s="32" t="s">
        <v>2475</v>
      </c>
      <c r="I1534" s="32" t="s">
        <v>2415</v>
      </c>
      <c r="J1534" s="33" t="s">
        <v>2375</v>
      </c>
      <c r="K1534" s="32">
        <v>26</v>
      </c>
      <c r="L1534" s="36" t="s">
        <v>6497</v>
      </c>
    </row>
    <row r="1535" spans="1:12" ht="15.75" hidden="1" thickBot="1" x14ac:dyDescent="0.3">
      <c r="A1535" s="31" t="s">
        <v>2368</v>
      </c>
      <c r="B1535" s="32" t="s">
        <v>2192</v>
      </c>
      <c r="C1535" s="33" t="s">
        <v>6492</v>
      </c>
      <c r="D1535" s="33" t="s">
        <v>6605</v>
      </c>
      <c r="E1535" s="34" t="s">
        <v>6606</v>
      </c>
      <c r="F1535" s="32" t="s">
        <v>6607</v>
      </c>
      <c r="G1535" s="33" t="s">
        <v>6662</v>
      </c>
      <c r="H1535" s="32" t="s">
        <v>2475</v>
      </c>
      <c r="I1535" s="32" t="s">
        <v>2671</v>
      </c>
      <c r="J1535" s="33" t="s">
        <v>2375</v>
      </c>
      <c r="K1535" s="32">
        <v>25</v>
      </c>
      <c r="L1535" s="36" t="s">
        <v>6497</v>
      </c>
    </row>
    <row r="1536" spans="1:12" ht="15.75" hidden="1" thickBot="1" x14ac:dyDescent="0.3">
      <c r="A1536" s="31" t="s">
        <v>2368</v>
      </c>
      <c r="B1536" s="32" t="s">
        <v>2192</v>
      </c>
      <c r="C1536" s="33" t="s">
        <v>6492</v>
      </c>
      <c r="D1536" s="33" t="s">
        <v>6605</v>
      </c>
      <c r="E1536" s="34" t="s">
        <v>6606</v>
      </c>
      <c r="F1536" s="32" t="s">
        <v>6607</v>
      </c>
      <c r="G1536" s="33" t="s">
        <v>6663</v>
      </c>
      <c r="H1536" s="32" t="s">
        <v>2475</v>
      </c>
      <c r="I1536" s="32" t="s">
        <v>2671</v>
      </c>
      <c r="J1536" s="33" t="s">
        <v>2373</v>
      </c>
      <c r="K1536" s="32">
        <v>31</v>
      </c>
      <c r="L1536" s="36" t="s">
        <v>6497</v>
      </c>
    </row>
    <row r="1537" spans="1:12" ht="26.25" hidden="1" thickBot="1" x14ac:dyDescent="0.3">
      <c r="A1537" s="31" t="s">
        <v>2368</v>
      </c>
      <c r="B1537" s="32" t="s">
        <v>2192</v>
      </c>
      <c r="C1537" s="33" t="s">
        <v>6650</v>
      </c>
      <c r="D1537" s="33" t="s">
        <v>6664</v>
      </c>
      <c r="E1537" s="34" t="s">
        <v>6558</v>
      </c>
      <c r="F1537" s="32" t="s">
        <v>6559</v>
      </c>
      <c r="G1537" s="33" t="s">
        <v>6665</v>
      </c>
      <c r="H1537" s="32" t="s">
        <v>2475</v>
      </c>
      <c r="I1537" s="32" t="s">
        <v>2415</v>
      </c>
      <c r="J1537" s="33" t="s">
        <v>2375</v>
      </c>
      <c r="K1537" s="32">
        <v>18</v>
      </c>
      <c r="L1537" s="36" t="s">
        <v>6497</v>
      </c>
    </row>
    <row r="1538" spans="1:12" ht="26.25" hidden="1" thickBot="1" x14ac:dyDescent="0.3">
      <c r="A1538" s="31" t="s">
        <v>2368</v>
      </c>
      <c r="B1538" s="32" t="s">
        <v>2192</v>
      </c>
      <c r="C1538" s="33" t="s">
        <v>2376</v>
      </c>
      <c r="D1538" s="33" t="s">
        <v>6504</v>
      </c>
      <c r="E1538" s="34" t="s">
        <v>6505</v>
      </c>
      <c r="F1538" s="32" t="s">
        <v>6506</v>
      </c>
      <c r="G1538" s="33" t="s">
        <v>6666</v>
      </c>
      <c r="H1538" s="32" t="s">
        <v>2475</v>
      </c>
      <c r="I1538" s="32" t="s">
        <v>2415</v>
      </c>
      <c r="J1538" s="33" t="s">
        <v>2375</v>
      </c>
      <c r="K1538" s="32">
        <v>11</v>
      </c>
      <c r="L1538" s="36" t="s">
        <v>6567</v>
      </c>
    </row>
    <row r="1539" spans="1:12" ht="15.75" hidden="1" thickBot="1" x14ac:dyDescent="0.3">
      <c r="A1539" s="31" t="s">
        <v>2368</v>
      </c>
      <c r="B1539" s="32" t="s">
        <v>2192</v>
      </c>
      <c r="C1539" s="33" t="s">
        <v>6498</v>
      </c>
      <c r="D1539" s="33" t="s">
        <v>6667</v>
      </c>
      <c r="E1539" s="34" t="s">
        <v>6668</v>
      </c>
      <c r="F1539" s="32" t="s">
        <v>6669</v>
      </c>
      <c r="G1539" s="33" t="s">
        <v>6670</v>
      </c>
      <c r="H1539" s="32" t="s">
        <v>2475</v>
      </c>
      <c r="I1539" s="32" t="s">
        <v>2415</v>
      </c>
      <c r="J1539" s="33" t="s">
        <v>2373</v>
      </c>
      <c r="K1539" s="32">
        <v>22</v>
      </c>
      <c r="L1539" s="36" t="s">
        <v>4933</v>
      </c>
    </row>
    <row r="1540" spans="1:12" ht="26.25" hidden="1" thickBot="1" x14ac:dyDescent="0.3">
      <c r="A1540" s="31" t="s">
        <v>2368</v>
      </c>
      <c r="B1540" s="32" t="s">
        <v>2192</v>
      </c>
      <c r="C1540" s="33" t="s">
        <v>2385</v>
      </c>
      <c r="D1540" s="33" t="s">
        <v>6575</v>
      </c>
      <c r="E1540" s="34" t="s">
        <v>6576</v>
      </c>
      <c r="F1540" s="32" t="s">
        <v>6577</v>
      </c>
      <c r="G1540" s="33" t="s">
        <v>6671</v>
      </c>
      <c r="H1540" s="32" t="s">
        <v>2475</v>
      </c>
      <c r="I1540" s="32" t="s">
        <v>2415</v>
      </c>
      <c r="J1540" s="33" t="s">
        <v>2373</v>
      </c>
      <c r="K1540" s="32">
        <v>30</v>
      </c>
      <c r="L1540" s="36" t="s">
        <v>6576</v>
      </c>
    </row>
    <row r="1541" spans="1:12" ht="15.75" hidden="1" thickBot="1" x14ac:dyDescent="0.3">
      <c r="A1541" s="31" t="s">
        <v>2368</v>
      </c>
      <c r="B1541" s="32" t="s">
        <v>2192</v>
      </c>
      <c r="C1541" s="33" t="s">
        <v>2372</v>
      </c>
      <c r="D1541" s="33" t="s">
        <v>6672</v>
      </c>
      <c r="E1541" s="34" t="s">
        <v>6673</v>
      </c>
      <c r="F1541" s="32" t="s">
        <v>6674</v>
      </c>
      <c r="G1541" s="33" t="s">
        <v>6675</v>
      </c>
      <c r="H1541" s="32" t="s">
        <v>2475</v>
      </c>
      <c r="I1541" s="32" t="s">
        <v>2415</v>
      </c>
      <c r="J1541" s="33" t="s">
        <v>2375</v>
      </c>
      <c r="K1541" s="32">
        <v>26</v>
      </c>
      <c r="L1541" s="36" t="s">
        <v>6676</v>
      </c>
    </row>
    <row r="1542" spans="1:12" ht="15.75" hidden="1" thickBot="1" x14ac:dyDescent="0.3">
      <c r="A1542" s="31" t="s">
        <v>2368</v>
      </c>
      <c r="B1542" s="32" t="s">
        <v>2192</v>
      </c>
      <c r="C1542" s="33" t="s">
        <v>2372</v>
      </c>
      <c r="D1542" s="33" t="s">
        <v>6672</v>
      </c>
      <c r="E1542" s="34" t="s">
        <v>6673</v>
      </c>
      <c r="F1542" s="32" t="s">
        <v>6674</v>
      </c>
      <c r="G1542" s="33" t="s">
        <v>6677</v>
      </c>
      <c r="H1542" s="32" t="s">
        <v>2475</v>
      </c>
      <c r="I1542" s="32" t="s">
        <v>2415</v>
      </c>
      <c r="J1542" s="33" t="s">
        <v>2373</v>
      </c>
      <c r="K1542" s="32">
        <v>35</v>
      </c>
      <c r="L1542" s="36" t="s">
        <v>6676</v>
      </c>
    </row>
    <row r="1543" spans="1:12" ht="15.75" hidden="1" thickBot="1" x14ac:dyDescent="0.3">
      <c r="A1543" s="31" t="s">
        <v>2368</v>
      </c>
      <c r="B1543" s="32" t="s">
        <v>2192</v>
      </c>
      <c r="C1543" s="33" t="s">
        <v>2372</v>
      </c>
      <c r="D1543" s="33" t="s">
        <v>6678</v>
      </c>
      <c r="E1543" s="34" t="s">
        <v>6679</v>
      </c>
      <c r="F1543" s="32" t="s">
        <v>6680</v>
      </c>
      <c r="G1543" s="33" t="s">
        <v>6681</v>
      </c>
      <c r="H1543" s="32" t="s">
        <v>2475</v>
      </c>
      <c r="I1543" s="32" t="s">
        <v>2415</v>
      </c>
      <c r="J1543" s="33" t="s">
        <v>2375</v>
      </c>
      <c r="K1543" s="32">
        <v>21</v>
      </c>
      <c r="L1543" s="36" t="s">
        <v>6676</v>
      </c>
    </row>
    <row r="1544" spans="1:12" ht="15.75" hidden="1" thickBot="1" x14ac:dyDescent="0.3">
      <c r="A1544" s="31" t="s">
        <v>2368</v>
      </c>
      <c r="B1544" s="32" t="s">
        <v>2192</v>
      </c>
      <c r="C1544" s="33" t="s">
        <v>2361</v>
      </c>
      <c r="D1544" s="33" t="s">
        <v>6542</v>
      </c>
      <c r="E1544" s="34" t="s">
        <v>6543</v>
      </c>
      <c r="F1544" s="32" t="s">
        <v>6544</v>
      </c>
      <c r="G1544" s="33" t="s">
        <v>6682</v>
      </c>
      <c r="H1544" s="32" t="s">
        <v>2475</v>
      </c>
      <c r="I1544" s="32" t="s">
        <v>2415</v>
      </c>
      <c r="J1544" s="33" t="s">
        <v>2375</v>
      </c>
      <c r="K1544" s="32">
        <v>29</v>
      </c>
      <c r="L1544" s="36" t="s">
        <v>2224</v>
      </c>
    </row>
    <row r="1545" spans="1:12" ht="15.75" hidden="1" thickBot="1" x14ac:dyDescent="0.3">
      <c r="A1545" s="31" t="s">
        <v>2368</v>
      </c>
      <c r="B1545" s="32" t="s">
        <v>2192</v>
      </c>
      <c r="C1545" s="33" t="s">
        <v>2361</v>
      </c>
      <c r="D1545" s="33" t="s">
        <v>6542</v>
      </c>
      <c r="E1545" s="34" t="s">
        <v>6543</v>
      </c>
      <c r="F1545" s="32" t="s">
        <v>6544</v>
      </c>
      <c r="G1545" s="33" t="s">
        <v>6683</v>
      </c>
      <c r="H1545" s="32" t="s">
        <v>2475</v>
      </c>
      <c r="I1545" s="32" t="s">
        <v>2415</v>
      </c>
      <c r="J1545" s="33" t="s">
        <v>2368</v>
      </c>
      <c r="K1545" s="32">
        <v>24</v>
      </c>
      <c r="L1545" s="36" t="s">
        <v>2224</v>
      </c>
    </row>
    <row r="1546" spans="1:12" ht="15.75" hidden="1" thickBot="1" x14ac:dyDescent="0.3">
      <c r="A1546" s="31" t="s">
        <v>2368</v>
      </c>
      <c r="B1546" s="32" t="s">
        <v>2192</v>
      </c>
      <c r="C1546" s="33" t="s">
        <v>2361</v>
      </c>
      <c r="D1546" s="33" t="s">
        <v>6542</v>
      </c>
      <c r="E1546" s="34" t="s">
        <v>6543</v>
      </c>
      <c r="F1546" s="32" t="s">
        <v>6544</v>
      </c>
      <c r="G1546" s="33" t="s">
        <v>6684</v>
      </c>
      <c r="H1546" s="32" t="s">
        <v>2475</v>
      </c>
      <c r="I1546" s="32" t="s">
        <v>2415</v>
      </c>
      <c r="J1546" s="33" t="s">
        <v>2373</v>
      </c>
      <c r="K1546" s="32">
        <v>27</v>
      </c>
      <c r="L1546" s="36" t="s">
        <v>2224</v>
      </c>
    </row>
    <row r="1547" spans="1:12" ht="15.75" hidden="1" thickBot="1" x14ac:dyDescent="0.3">
      <c r="A1547" s="31" t="s">
        <v>2368</v>
      </c>
      <c r="B1547" s="32" t="s">
        <v>2192</v>
      </c>
      <c r="C1547" s="33" t="s">
        <v>6486</v>
      </c>
      <c r="D1547" s="33" t="s">
        <v>6657</v>
      </c>
      <c r="E1547" s="34" t="s">
        <v>6658</v>
      </c>
      <c r="F1547" s="32" t="s">
        <v>6659</v>
      </c>
      <c r="G1547" s="33" t="s">
        <v>6685</v>
      </c>
      <c r="H1547" s="32" t="s">
        <v>2475</v>
      </c>
      <c r="I1547" s="32" t="s">
        <v>2415</v>
      </c>
      <c r="J1547" s="33" t="s">
        <v>2375</v>
      </c>
      <c r="K1547" s="32">
        <v>29</v>
      </c>
      <c r="L1547" s="36" t="s">
        <v>6587</v>
      </c>
    </row>
    <row r="1548" spans="1:12" ht="15.75" hidden="1" thickBot="1" x14ac:dyDescent="0.3">
      <c r="A1548" s="31" t="s">
        <v>2368</v>
      </c>
      <c r="B1548" s="32" t="s">
        <v>2192</v>
      </c>
      <c r="C1548" s="33" t="s">
        <v>6486</v>
      </c>
      <c r="D1548" s="33" t="s">
        <v>6657</v>
      </c>
      <c r="E1548" s="34" t="s">
        <v>6658</v>
      </c>
      <c r="F1548" s="32" t="s">
        <v>6659</v>
      </c>
      <c r="G1548" s="33" t="s">
        <v>6686</v>
      </c>
      <c r="H1548" s="32" t="s">
        <v>2475</v>
      </c>
      <c r="I1548" s="32" t="s">
        <v>2415</v>
      </c>
      <c r="J1548" s="33" t="s">
        <v>2375</v>
      </c>
      <c r="K1548" s="32">
        <v>28</v>
      </c>
      <c r="L1548" s="36" t="s">
        <v>6587</v>
      </c>
    </row>
    <row r="1549" spans="1:12" ht="26.25" hidden="1" thickBot="1" x14ac:dyDescent="0.3">
      <c r="A1549" s="31" t="s">
        <v>2368</v>
      </c>
      <c r="B1549" s="32" t="s">
        <v>2192</v>
      </c>
      <c r="C1549" s="33" t="s">
        <v>6486</v>
      </c>
      <c r="D1549" s="33" t="s">
        <v>6508</v>
      </c>
      <c r="E1549" s="34" t="s">
        <v>6509</v>
      </c>
      <c r="F1549" s="32" t="s">
        <v>6510</v>
      </c>
      <c r="G1549" s="33" t="s">
        <v>6687</v>
      </c>
      <c r="H1549" s="32" t="s">
        <v>2475</v>
      </c>
      <c r="I1549" s="32" t="s">
        <v>2415</v>
      </c>
      <c r="J1549" s="33" t="s">
        <v>2375</v>
      </c>
      <c r="K1549" s="32">
        <v>21</v>
      </c>
      <c r="L1549" s="36" t="s">
        <v>6509</v>
      </c>
    </row>
    <row r="1550" spans="1:12" ht="26.25" hidden="1" thickBot="1" x14ac:dyDescent="0.3">
      <c r="A1550" s="31" t="s">
        <v>2368</v>
      </c>
      <c r="B1550" s="32" t="s">
        <v>2192</v>
      </c>
      <c r="C1550" s="33" t="s">
        <v>6486</v>
      </c>
      <c r="D1550" s="33" t="s">
        <v>6508</v>
      </c>
      <c r="E1550" s="34" t="s">
        <v>6509</v>
      </c>
      <c r="F1550" s="32" t="s">
        <v>6510</v>
      </c>
      <c r="G1550" s="33" t="s">
        <v>6688</v>
      </c>
      <c r="H1550" s="32" t="s">
        <v>2475</v>
      </c>
      <c r="I1550" s="32" t="s">
        <v>2415</v>
      </c>
      <c r="J1550" s="33" t="s">
        <v>2373</v>
      </c>
      <c r="K1550" s="32">
        <v>22</v>
      </c>
      <c r="L1550" s="36" t="s">
        <v>6509</v>
      </c>
    </row>
    <row r="1551" spans="1:12" ht="15.75" hidden="1" thickBot="1" x14ac:dyDescent="0.3">
      <c r="A1551" s="31" t="s">
        <v>2368</v>
      </c>
      <c r="B1551" s="32" t="s">
        <v>2192</v>
      </c>
      <c r="C1551" s="33" t="s">
        <v>2372</v>
      </c>
      <c r="D1551" s="33" t="s">
        <v>6561</v>
      </c>
      <c r="E1551" s="34" t="s">
        <v>6562</v>
      </c>
      <c r="F1551" s="32" t="s">
        <v>6563</v>
      </c>
      <c r="G1551" s="33" t="s">
        <v>6689</v>
      </c>
      <c r="H1551" s="32" t="s">
        <v>2475</v>
      </c>
      <c r="I1551" s="32" t="s">
        <v>2415</v>
      </c>
      <c r="J1551" s="33" t="s">
        <v>2375</v>
      </c>
      <c r="K1551" s="32">
        <v>17</v>
      </c>
      <c r="L1551" s="36" t="s">
        <v>6565</v>
      </c>
    </row>
    <row r="1552" spans="1:12" ht="15.75" hidden="1" thickBot="1" x14ac:dyDescent="0.3">
      <c r="A1552" s="31" t="s">
        <v>2368</v>
      </c>
      <c r="B1552" s="32" t="s">
        <v>2192</v>
      </c>
      <c r="C1552" s="33" t="s">
        <v>2385</v>
      </c>
      <c r="D1552" s="33" t="s">
        <v>6690</v>
      </c>
      <c r="E1552" s="34" t="s">
        <v>6597</v>
      </c>
      <c r="F1552" s="32" t="s">
        <v>6598</v>
      </c>
      <c r="G1552" s="33" t="s">
        <v>6691</v>
      </c>
      <c r="H1552" s="32" t="s">
        <v>2475</v>
      </c>
      <c r="I1552" s="32" t="s">
        <v>2415</v>
      </c>
      <c r="J1552" s="33" t="s">
        <v>2373</v>
      </c>
      <c r="K1552" s="32">
        <v>26</v>
      </c>
      <c r="L1552" s="36" t="s">
        <v>3447</v>
      </c>
    </row>
    <row r="1553" spans="1:12" ht="15.75" hidden="1" thickBot="1" x14ac:dyDescent="0.3">
      <c r="A1553" s="31" t="s">
        <v>2368</v>
      </c>
      <c r="B1553" s="32" t="s">
        <v>2192</v>
      </c>
      <c r="C1553" s="33" t="s">
        <v>6517</v>
      </c>
      <c r="D1553" s="33" t="s">
        <v>6523</v>
      </c>
      <c r="E1553" s="34" t="s">
        <v>6524</v>
      </c>
      <c r="F1553" s="32" t="s">
        <v>6525</v>
      </c>
      <c r="G1553" s="33" t="s">
        <v>6692</v>
      </c>
      <c r="H1553" s="32" t="s">
        <v>2475</v>
      </c>
      <c r="I1553" s="32" t="s">
        <v>2415</v>
      </c>
      <c r="J1553" s="33" t="s">
        <v>2375</v>
      </c>
      <c r="K1553" s="32">
        <v>18</v>
      </c>
      <c r="L1553" s="36" t="s">
        <v>6522</v>
      </c>
    </row>
    <row r="1554" spans="1:12" ht="15.75" hidden="1" thickBot="1" x14ac:dyDescent="0.3">
      <c r="A1554" s="31" t="s">
        <v>2368</v>
      </c>
      <c r="B1554" s="32" t="s">
        <v>2192</v>
      </c>
      <c r="C1554" s="33" t="s">
        <v>2384</v>
      </c>
      <c r="D1554" s="33" t="s">
        <v>6512</v>
      </c>
      <c r="E1554" s="34" t="s">
        <v>6513</v>
      </c>
      <c r="F1554" s="32" t="s">
        <v>6514</v>
      </c>
      <c r="G1554" s="33" t="s">
        <v>6693</v>
      </c>
      <c r="H1554" s="32" t="s">
        <v>2475</v>
      </c>
      <c r="I1554" s="32" t="s">
        <v>2415</v>
      </c>
      <c r="J1554" s="33" t="s">
        <v>2375</v>
      </c>
      <c r="K1554" s="32">
        <v>45</v>
      </c>
      <c r="L1554" s="36" t="s">
        <v>6516</v>
      </c>
    </row>
    <row r="1555" spans="1:12" ht="15.75" hidden="1" thickBot="1" x14ac:dyDescent="0.3">
      <c r="A1555" s="31" t="s">
        <v>2368</v>
      </c>
      <c r="B1555" s="32" t="s">
        <v>2192</v>
      </c>
      <c r="C1555" s="33" t="s">
        <v>2372</v>
      </c>
      <c r="D1555" s="33" t="s">
        <v>6678</v>
      </c>
      <c r="E1555" s="34" t="s">
        <v>6679</v>
      </c>
      <c r="F1555" s="32" t="s">
        <v>6680</v>
      </c>
      <c r="G1555" s="33" t="s">
        <v>6694</v>
      </c>
      <c r="H1555" s="32" t="s">
        <v>2475</v>
      </c>
      <c r="I1555" s="32" t="s">
        <v>2415</v>
      </c>
      <c r="J1555" s="33" t="s">
        <v>2373</v>
      </c>
      <c r="K1555" s="32">
        <v>26</v>
      </c>
      <c r="L1555" s="36" t="s">
        <v>6676</v>
      </c>
    </row>
    <row r="1556" spans="1:12" ht="15.75" hidden="1" thickBot="1" x14ac:dyDescent="0.3">
      <c r="A1556" s="31" t="s">
        <v>2368</v>
      </c>
      <c r="B1556" s="32" t="s">
        <v>2192</v>
      </c>
      <c r="C1556" s="33" t="s">
        <v>2372</v>
      </c>
      <c r="D1556" s="33" t="s">
        <v>6672</v>
      </c>
      <c r="E1556" s="34" t="s">
        <v>6673</v>
      </c>
      <c r="F1556" s="32" t="s">
        <v>6674</v>
      </c>
      <c r="G1556" s="33" t="s">
        <v>6695</v>
      </c>
      <c r="H1556" s="32" t="s">
        <v>2475</v>
      </c>
      <c r="I1556" s="32" t="s">
        <v>2415</v>
      </c>
      <c r="J1556" s="33" t="s">
        <v>2368</v>
      </c>
      <c r="K1556" s="32">
        <v>21</v>
      </c>
      <c r="L1556" s="36" t="s">
        <v>6676</v>
      </c>
    </row>
    <row r="1557" spans="1:12" ht="15.75" hidden="1" thickBot="1" x14ac:dyDescent="0.3">
      <c r="A1557" s="31" t="s">
        <v>2368</v>
      </c>
      <c r="B1557" s="32" t="s">
        <v>2192</v>
      </c>
      <c r="C1557" s="33" t="s">
        <v>6498</v>
      </c>
      <c r="D1557" s="33" t="s">
        <v>6499</v>
      </c>
      <c r="E1557" s="34" t="s">
        <v>6500</v>
      </c>
      <c r="F1557" s="32" t="s">
        <v>6501</v>
      </c>
      <c r="G1557" s="33" t="s">
        <v>6696</v>
      </c>
      <c r="H1557" s="32" t="s">
        <v>2475</v>
      </c>
      <c r="I1557" s="32" t="s">
        <v>2415</v>
      </c>
      <c r="J1557" s="33" t="s">
        <v>2368</v>
      </c>
      <c r="K1557" s="32">
        <v>23</v>
      </c>
      <c r="L1557" s="36" t="s">
        <v>6503</v>
      </c>
    </row>
    <row r="1558" spans="1:12" ht="15.75" hidden="1" thickBot="1" x14ac:dyDescent="0.3">
      <c r="A1558" s="31" t="s">
        <v>2368</v>
      </c>
      <c r="B1558" s="32" t="s">
        <v>2192</v>
      </c>
      <c r="C1558" s="33" t="s">
        <v>6498</v>
      </c>
      <c r="D1558" s="33" t="s">
        <v>6499</v>
      </c>
      <c r="E1558" s="34" t="s">
        <v>6500</v>
      </c>
      <c r="F1558" s="32" t="s">
        <v>6501</v>
      </c>
      <c r="G1558" s="33" t="s">
        <v>6697</v>
      </c>
      <c r="H1558" s="32" t="s">
        <v>2475</v>
      </c>
      <c r="I1558" s="32" t="s">
        <v>2415</v>
      </c>
      <c r="J1558" s="33" t="s">
        <v>2373</v>
      </c>
      <c r="K1558" s="32">
        <v>21</v>
      </c>
      <c r="L1558" s="36" t="s">
        <v>6503</v>
      </c>
    </row>
    <row r="1559" spans="1:12" ht="26.25" hidden="1" thickBot="1" x14ac:dyDescent="0.3">
      <c r="A1559" s="31" t="s">
        <v>2368</v>
      </c>
      <c r="B1559" s="32" t="s">
        <v>2192</v>
      </c>
      <c r="C1559" s="33" t="s">
        <v>2385</v>
      </c>
      <c r="D1559" s="33" t="s">
        <v>6575</v>
      </c>
      <c r="E1559" s="34" t="s">
        <v>6576</v>
      </c>
      <c r="F1559" s="32" t="s">
        <v>6577</v>
      </c>
      <c r="G1559" s="33" t="s">
        <v>6698</v>
      </c>
      <c r="H1559" s="32" t="s">
        <v>2475</v>
      </c>
      <c r="I1559" s="32" t="s">
        <v>2415</v>
      </c>
      <c r="J1559" s="33" t="s">
        <v>2375</v>
      </c>
      <c r="K1559" s="32">
        <v>20</v>
      </c>
      <c r="L1559" s="36" t="s">
        <v>6576</v>
      </c>
    </row>
    <row r="1560" spans="1:12" ht="15.75" hidden="1" thickBot="1" x14ac:dyDescent="0.3">
      <c r="A1560" s="31" t="s">
        <v>2368</v>
      </c>
      <c r="B1560" s="32" t="s">
        <v>2192</v>
      </c>
      <c r="C1560" s="33" t="s">
        <v>2387</v>
      </c>
      <c r="D1560" s="33" t="s">
        <v>6527</v>
      </c>
      <c r="E1560" s="34" t="s">
        <v>6528</v>
      </c>
      <c r="F1560" s="32" t="s">
        <v>6529</v>
      </c>
      <c r="G1560" s="33" t="s">
        <v>6699</v>
      </c>
      <c r="H1560" s="32" t="s">
        <v>2475</v>
      </c>
      <c r="I1560" s="32" t="s">
        <v>2671</v>
      </c>
      <c r="J1560" s="33" t="s">
        <v>2375</v>
      </c>
      <c r="K1560" s="32">
        <v>24</v>
      </c>
      <c r="L1560" s="36" t="s">
        <v>6531</v>
      </c>
    </row>
    <row r="1561" spans="1:12" ht="15.75" hidden="1" thickBot="1" x14ac:dyDescent="0.3">
      <c r="A1561" s="31" t="s">
        <v>2368</v>
      </c>
      <c r="B1561" s="32" t="s">
        <v>2192</v>
      </c>
      <c r="C1561" s="33" t="s">
        <v>2387</v>
      </c>
      <c r="D1561" s="33" t="s">
        <v>6527</v>
      </c>
      <c r="E1561" s="34" t="s">
        <v>6528</v>
      </c>
      <c r="F1561" s="32" t="s">
        <v>6529</v>
      </c>
      <c r="G1561" s="33" t="s">
        <v>6700</v>
      </c>
      <c r="H1561" s="32" t="s">
        <v>2475</v>
      </c>
      <c r="I1561" s="32" t="s">
        <v>2415</v>
      </c>
      <c r="J1561" s="33" t="s">
        <v>2373</v>
      </c>
      <c r="K1561" s="32">
        <v>29</v>
      </c>
      <c r="L1561" s="36" t="s">
        <v>6531</v>
      </c>
    </row>
    <row r="1562" spans="1:12" ht="15.75" hidden="1" thickBot="1" x14ac:dyDescent="0.3">
      <c r="A1562" s="31" t="s">
        <v>2368</v>
      </c>
      <c r="B1562" s="32" t="s">
        <v>2192</v>
      </c>
      <c r="C1562" s="33" t="s">
        <v>6551</v>
      </c>
      <c r="D1562" s="33" t="s">
        <v>6701</v>
      </c>
      <c r="E1562" s="34" t="s">
        <v>6702</v>
      </c>
      <c r="F1562" s="32" t="s">
        <v>6703</v>
      </c>
      <c r="G1562" s="33" t="s">
        <v>6704</v>
      </c>
      <c r="H1562" s="32" t="s">
        <v>2475</v>
      </c>
      <c r="I1562" s="32" t="s">
        <v>2415</v>
      </c>
      <c r="J1562" s="33" t="s">
        <v>2375</v>
      </c>
      <c r="K1562" s="32">
        <v>20</v>
      </c>
      <c r="L1562" s="36" t="s">
        <v>6497</v>
      </c>
    </row>
    <row r="1563" spans="1:12" ht="15.75" hidden="1" thickBot="1" x14ac:dyDescent="0.3">
      <c r="A1563" s="31" t="s">
        <v>2368</v>
      </c>
      <c r="B1563" s="32" t="s">
        <v>2192</v>
      </c>
      <c r="C1563" s="33" t="s">
        <v>6650</v>
      </c>
      <c r="D1563" s="33" t="s">
        <v>6651</v>
      </c>
      <c r="E1563" s="34" t="s">
        <v>6478</v>
      </c>
      <c r="F1563" s="32" t="s">
        <v>6479</v>
      </c>
      <c r="G1563" s="33" t="s">
        <v>6705</v>
      </c>
      <c r="H1563" s="32" t="s">
        <v>2475</v>
      </c>
      <c r="I1563" s="32" t="s">
        <v>2671</v>
      </c>
      <c r="J1563" s="33" t="s">
        <v>2373</v>
      </c>
      <c r="K1563" s="32">
        <v>24</v>
      </c>
      <c r="L1563" s="36" t="s">
        <v>6481</v>
      </c>
    </row>
    <row r="1564" spans="1:12" ht="15.75" hidden="1" thickBot="1" x14ac:dyDescent="0.3">
      <c r="A1564" s="31" t="s">
        <v>2368</v>
      </c>
      <c r="B1564" s="32" t="s">
        <v>2192</v>
      </c>
      <c r="C1564" s="33" t="s">
        <v>2388</v>
      </c>
      <c r="D1564" s="33" t="s">
        <v>6592</v>
      </c>
      <c r="E1564" s="34" t="s">
        <v>6593</v>
      </c>
      <c r="F1564" s="32" t="s">
        <v>6594</v>
      </c>
      <c r="G1564" s="33" t="s">
        <v>6706</v>
      </c>
      <c r="H1564" s="32" t="s">
        <v>2475</v>
      </c>
      <c r="I1564" s="32" t="s">
        <v>2671</v>
      </c>
      <c r="J1564" s="33" t="s">
        <v>2375</v>
      </c>
      <c r="K1564" s="32">
        <v>22</v>
      </c>
      <c r="L1564" s="36" t="s">
        <v>6550</v>
      </c>
    </row>
    <row r="1565" spans="1:12" ht="15.75" hidden="1" thickBot="1" x14ac:dyDescent="0.3">
      <c r="A1565" s="31" t="s">
        <v>2368</v>
      </c>
      <c r="B1565" s="32" t="s">
        <v>2192</v>
      </c>
      <c r="C1565" s="33" t="s">
        <v>6517</v>
      </c>
      <c r="D1565" s="33" t="s">
        <v>6537</v>
      </c>
      <c r="E1565" s="34" t="s">
        <v>6538</v>
      </c>
      <c r="F1565" s="32" t="s">
        <v>6539</v>
      </c>
      <c r="G1565" s="33" t="s">
        <v>6707</v>
      </c>
      <c r="H1565" s="32" t="s">
        <v>2475</v>
      </c>
      <c r="I1565" s="32" t="s">
        <v>2671</v>
      </c>
      <c r="J1565" s="33" t="s">
        <v>2375</v>
      </c>
      <c r="K1565" s="32">
        <v>20</v>
      </c>
      <c r="L1565" s="36" t="s">
        <v>6541</v>
      </c>
    </row>
    <row r="1566" spans="1:12" ht="15.75" hidden="1" thickBot="1" x14ac:dyDescent="0.3">
      <c r="A1566" s="31" t="s">
        <v>2368</v>
      </c>
      <c r="B1566" s="32" t="s">
        <v>2192</v>
      </c>
      <c r="C1566" s="33" t="s">
        <v>6498</v>
      </c>
      <c r="D1566" s="33" t="s">
        <v>6499</v>
      </c>
      <c r="E1566" s="34" t="s">
        <v>6500</v>
      </c>
      <c r="F1566" s="32" t="s">
        <v>6501</v>
      </c>
      <c r="G1566" s="33" t="s">
        <v>6708</v>
      </c>
      <c r="H1566" s="32" t="s">
        <v>2475</v>
      </c>
      <c r="I1566" s="32" t="s">
        <v>2415</v>
      </c>
      <c r="J1566" s="33" t="s">
        <v>2373</v>
      </c>
      <c r="K1566" s="32">
        <v>25</v>
      </c>
      <c r="L1566" s="36" t="s">
        <v>6503</v>
      </c>
    </row>
    <row r="1567" spans="1:12" ht="15.75" hidden="1" thickBot="1" x14ac:dyDescent="0.3">
      <c r="A1567" s="31" t="s">
        <v>2368</v>
      </c>
      <c r="B1567" s="32" t="s">
        <v>2192</v>
      </c>
      <c r="C1567" s="33" t="s">
        <v>6551</v>
      </c>
      <c r="D1567" s="33" t="s">
        <v>6709</v>
      </c>
      <c r="E1567" s="34" t="s">
        <v>6606</v>
      </c>
      <c r="F1567" s="32" t="s">
        <v>6607</v>
      </c>
      <c r="G1567" s="33" t="s">
        <v>6710</v>
      </c>
      <c r="H1567" s="32" t="s">
        <v>2475</v>
      </c>
      <c r="I1567" s="32" t="s">
        <v>2415</v>
      </c>
      <c r="J1567" s="33" t="s">
        <v>2373</v>
      </c>
      <c r="K1567" s="32">
        <v>22</v>
      </c>
      <c r="L1567" s="35"/>
    </row>
    <row r="1568" spans="1:12" ht="15.75" hidden="1" thickBot="1" x14ac:dyDescent="0.3">
      <c r="A1568" s="31" t="s">
        <v>2368</v>
      </c>
      <c r="B1568" s="32" t="s">
        <v>2192</v>
      </c>
      <c r="C1568" s="33" t="s">
        <v>2384</v>
      </c>
      <c r="D1568" s="33" t="s">
        <v>6512</v>
      </c>
      <c r="E1568" s="34" t="s">
        <v>6513</v>
      </c>
      <c r="F1568" s="32" t="s">
        <v>6514</v>
      </c>
      <c r="G1568" s="33" t="s">
        <v>6711</v>
      </c>
      <c r="H1568" s="32" t="s">
        <v>2475</v>
      </c>
      <c r="I1568" s="32" t="s">
        <v>2415</v>
      </c>
      <c r="J1568" s="33" t="s">
        <v>2368</v>
      </c>
      <c r="K1568" s="32">
        <v>28</v>
      </c>
      <c r="L1568" s="36" t="s">
        <v>6516</v>
      </c>
    </row>
    <row r="1569" spans="1:12" ht="15.75" hidden="1" thickBot="1" x14ac:dyDescent="0.3">
      <c r="A1569" s="31" t="s">
        <v>2368</v>
      </c>
      <c r="B1569" s="32" t="s">
        <v>2192</v>
      </c>
      <c r="C1569" s="33" t="s">
        <v>2384</v>
      </c>
      <c r="D1569" s="33" t="s">
        <v>6712</v>
      </c>
      <c r="E1569" s="34" t="s">
        <v>6713</v>
      </c>
      <c r="F1569" s="32" t="s">
        <v>6714</v>
      </c>
      <c r="G1569" s="33" t="s">
        <v>6715</v>
      </c>
      <c r="H1569" s="32" t="s">
        <v>2475</v>
      </c>
      <c r="I1569" s="32" t="s">
        <v>2415</v>
      </c>
      <c r="J1569" s="33" t="s">
        <v>2373</v>
      </c>
      <c r="K1569" s="32">
        <v>17</v>
      </c>
      <c r="L1569" s="36" t="s">
        <v>6497</v>
      </c>
    </row>
    <row r="1570" spans="1:12" ht="26.25" hidden="1" thickBot="1" x14ac:dyDescent="0.3">
      <c r="A1570" s="31" t="s">
        <v>2368</v>
      </c>
      <c r="B1570" s="32" t="s">
        <v>2194</v>
      </c>
      <c r="C1570" s="33" t="s">
        <v>2420</v>
      </c>
      <c r="D1570" s="33" t="s">
        <v>6716</v>
      </c>
      <c r="E1570" s="34" t="s">
        <v>6717</v>
      </c>
      <c r="F1570" s="32" t="s">
        <v>6718</v>
      </c>
      <c r="G1570" s="33" t="s">
        <v>6719</v>
      </c>
      <c r="H1570" s="32" t="s">
        <v>2475</v>
      </c>
      <c r="I1570" s="32" t="s">
        <v>2415</v>
      </c>
      <c r="J1570" s="33" t="s">
        <v>2370</v>
      </c>
      <c r="K1570" s="32">
        <v>16</v>
      </c>
      <c r="L1570" s="36" t="s">
        <v>6720</v>
      </c>
    </row>
    <row r="1571" spans="1:12" ht="15.75" hidden="1" thickBot="1" x14ac:dyDescent="0.3">
      <c r="A1571" s="31" t="s">
        <v>2368</v>
      </c>
      <c r="B1571" s="32" t="s">
        <v>2194</v>
      </c>
      <c r="C1571" s="33" t="s">
        <v>6721</v>
      </c>
      <c r="D1571" s="33" t="s">
        <v>6722</v>
      </c>
      <c r="E1571" s="34" t="s">
        <v>6723</v>
      </c>
      <c r="F1571" s="32" t="s">
        <v>6724</v>
      </c>
      <c r="G1571" s="33" t="s">
        <v>6725</v>
      </c>
      <c r="H1571" s="32" t="s">
        <v>2475</v>
      </c>
      <c r="I1571" s="32" t="s">
        <v>2415</v>
      </c>
      <c r="J1571" s="33" t="s">
        <v>2370</v>
      </c>
      <c r="K1571" s="32">
        <v>14</v>
      </c>
      <c r="L1571" s="36" t="s">
        <v>6726</v>
      </c>
    </row>
    <row r="1572" spans="1:12" ht="15.75" hidden="1" thickBot="1" x14ac:dyDescent="0.3">
      <c r="A1572" s="31" t="s">
        <v>2368</v>
      </c>
      <c r="B1572" s="32" t="s">
        <v>2194</v>
      </c>
      <c r="C1572" s="33" t="s">
        <v>3437</v>
      </c>
      <c r="D1572" s="33" t="s">
        <v>6727</v>
      </c>
      <c r="E1572" s="34" t="s">
        <v>6728</v>
      </c>
      <c r="F1572" s="32" t="s">
        <v>6729</v>
      </c>
      <c r="G1572" s="33" t="s">
        <v>6730</v>
      </c>
      <c r="H1572" s="32" t="s">
        <v>2475</v>
      </c>
      <c r="I1572" s="32" t="s">
        <v>2415</v>
      </c>
      <c r="J1572" s="33" t="s">
        <v>2370</v>
      </c>
      <c r="K1572" s="32">
        <v>21</v>
      </c>
      <c r="L1572" s="36" t="s">
        <v>6731</v>
      </c>
    </row>
    <row r="1573" spans="1:12" ht="15.75" hidden="1" thickBot="1" x14ac:dyDescent="0.3">
      <c r="A1573" s="31" t="s">
        <v>2368</v>
      </c>
      <c r="B1573" s="32" t="s">
        <v>2194</v>
      </c>
      <c r="C1573" s="33" t="s">
        <v>3437</v>
      </c>
      <c r="D1573" s="33" t="s">
        <v>6732</v>
      </c>
      <c r="E1573" s="34" t="s">
        <v>6733</v>
      </c>
      <c r="F1573" s="32" t="s">
        <v>6734</v>
      </c>
      <c r="G1573" s="33" t="s">
        <v>6735</v>
      </c>
      <c r="H1573" s="32" t="s">
        <v>2475</v>
      </c>
      <c r="I1573" s="32" t="s">
        <v>2415</v>
      </c>
      <c r="J1573" s="33" t="s">
        <v>2370</v>
      </c>
      <c r="K1573" s="32">
        <v>22</v>
      </c>
      <c r="L1573" s="36" t="s">
        <v>6731</v>
      </c>
    </row>
    <row r="1574" spans="1:12" ht="15.75" hidden="1" thickBot="1" x14ac:dyDescent="0.3">
      <c r="A1574" s="31" t="s">
        <v>2368</v>
      </c>
      <c r="B1574" s="32" t="s">
        <v>2194</v>
      </c>
      <c r="C1574" s="33" t="s">
        <v>6736</v>
      </c>
      <c r="D1574" s="33" t="s">
        <v>6737</v>
      </c>
      <c r="E1574" s="34" t="s">
        <v>6738</v>
      </c>
      <c r="F1574" s="32" t="s">
        <v>6739</v>
      </c>
      <c r="G1574" s="33" t="s">
        <v>6740</v>
      </c>
      <c r="H1574" s="32" t="s">
        <v>2475</v>
      </c>
      <c r="I1574" s="32" t="s">
        <v>2415</v>
      </c>
      <c r="J1574" s="33" t="s">
        <v>2370</v>
      </c>
      <c r="K1574" s="32">
        <v>20</v>
      </c>
      <c r="L1574" s="36" t="s">
        <v>6741</v>
      </c>
    </row>
    <row r="1575" spans="1:12" ht="15.75" hidden="1" thickBot="1" x14ac:dyDescent="0.3">
      <c r="A1575" s="31" t="s">
        <v>2368</v>
      </c>
      <c r="B1575" s="32" t="s">
        <v>2194</v>
      </c>
      <c r="C1575" s="33" t="s">
        <v>6742</v>
      </c>
      <c r="D1575" s="33" t="s">
        <v>6743</v>
      </c>
      <c r="E1575" s="34" t="s">
        <v>6744</v>
      </c>
      <c r="F1575" s="32" t="s">
        <v>6745</v>
      </c>
      <c r="G1575" s="33" t="s">
        <v>6746</v>
      </c>
      <c r="H1575" s="32" t="s">
        <v>2475</v>
      </c>
      <c r="I1575" s="32" t="s">
        <v>2415</v>
      </c>
      <c r="J1575" s="33" t="s">
        <v>2370</v>
      </c>
      <c r="K1575" s="32">
        <v>21</v>
      </c>
      <c r="L1575" s="36" t="s">
        <v>6747</v>
      </c>
    </row>
    <row r="1576" spans="1:12" ht="15.75" hidden="1" thickBot="1" x14ac:dyDescent="0.3">
      <c r="A1576" s="31" t="s">
        <v>2368</v>
      </c>
      <c r="B1576" s="32" t="s">
        <v>2194</v>
      </c>
      <c r="C1576" s="33" t="s">
        <v>2371</v>
      </c>
      <c r="D1576" s="33" t="s">
        <v>6748</v>
      </c>
      <c r="E1576" s="34" t="s">
        <v>6749</v>
      </c>
      <c r="F1576" s="32" t="s">
        <v>6750</v>
      </c>
      <c r="G1576" s="33" t="s">
        <v>6751</v>
      </c>
      <c r="H1576" s="32" t="s">
        <v>2475</v>
      </c>
      <c r="I1576" s="32" t="s">
        <v>2415</v>
      </c>
      <c r="J1576" s="33" t="s">
        <v>2370</v>
      </c>
      <c r="K1576" s="32">
        <v>18</v>
      </c>
      <c r="L1576" s="36" t="s">
        <v>2962</v>
      </c>
    </row>
    <row r="1577" spans="1:12" ht="15.75" hidden="1" thickBot="1" x14ac:dyDescent="0.3">
      <c r="A1577" s="31" t="s">
        <v>2368</v>
      </c>
      <c r="B1577" s="32" t="s">
        <v>2194</v>
      </c>
      <c r="C1577" s="33" t="s">
        <v>6752</v>
      </c>
      <c r="D1577" s="33" t="s">
        <v>6753</v>
      </c>
      <c r="E1577" s="34" t="s">
        <v>6754</v>
      </c>
      <c r="F1577" s="32" t="s">
        <v>6755</v>
      </c>
      <c r="G1577" s="33" t="s">
        <v>6756</v>
      </c>
      <c r="H1577" s="32" t="s">
        <v>2475</v>
      </c>
      <c r="I1577" s="32" t="s">
        <v>2415</v>
      </c>
      <c r="J1577" s="33" t="s">
        <v>2370</v>
      </c>
      <c r="K1577" s="32">
        <v>26</v>
      </c>
      <c r="L1577" s="35"/>
    </row>
    <row r="1578" spans="1:12" ht="15.75" hidden="1" thickBot="1" x14ac:dyDescent="0.3">
      <c r="A1578" s="31" t="s">
        <v>2368</v>
      </c>
      <c r="B1578" s="32" t="s">
        <v>2194</v>
      </c>
      <c r="C1578" s="33" t="s">
        <v>3437</v>
      </c>
      <c r="D1578" s="33" t="s">
        <v>6757</v>
      </c>
      <c r="E1578" s="34" t="s">
        <v>6758</v>
      </c>
      <c r="F1578" s="32" t="s">
        <v>6759</v>
      </c>
      <c r="G1578" s="33" t="s">
        <v>6760</v>
      </c>
      <c r="H1578" s="32" t="s">
        <v>2475</v>
      </c>
      <c r="I1578" s="32" t="s">
        <v>2671</v>
      </c>
      <c r="J1578" s="33" t="s">
        <v>2370</v>
      </c>
      <c r="K1578" s="32">
        <v>21</v>
      </c>
      <c r="L1578" s="36" t="s">
        <v>6761</v>
      </c>
    </row>
    <row r="1579" spans="1:12" ht="26.25" hidden="1" thickBot="1" x14ac:dyDescent="0.3">
      <c r="A1579" s="31" t="s">
        <v>2368</v>
      </c>
      <c r="B1579" s="32" t="s">
        <v>2194</v>
      </c>
      <c r="C1579" s="33" t="s">
        <v>6742</v>
      </c>
      <c r="D1579" s="33" t="s">
        <v>6762</v>
      </c>
      <c r="E1579" s="34" t="s">
        <v>6763</v>
      </c>
      <c r="F1579" s="32" t="s">
        <v>6764</v>
      </c>
      <c r="G1579" s="33" t="s">
        <v>6765</v>
      </c>
      <c r="H1579" s="32" t="s">
        <v>2475</v>
      </c>
      <c r="I1579" s="32" t="s">
        <v>2415</v>
      </c>
      <c r="J1579" s="33" t="s">
        <v>2370</v>
      </c>
      <c r="K1579" s="32">
        <v>21</v>
      </c>
      <c r="L1579" s="36" t="s">
        <v>6766</v>
      </c>
    </row>
    <row r="1580" spans="1:12" ht="15.75" hidden="1" thickBot="1" x14ac:dyDescent="0.3">
      <c r="A1580" s="31" t="s">
        <v>2368</v>
      </c>
      <c r="B1580" s="32" t="s">
        <v>2194</v>
      </c>
      <c r="C1580" s="33" t="s">
        <v>6742</v>
      </c>
      <c r="D1580" s="33" t="s">
        <v>6767</v>
      </c>
      <c r="E1580" s="34" t="s">
        <v>6768</v>
      </c>
      <c r="F1580" s="32" t="s">
        <v>6769</v>
      </c>
      <c r="G1580" s="33" t="s">
        <v>6770</v>
      </c>
      <c r="H1580" s="32" t="s">
        <v>2475</v>
      </c>
      <c r="I1580" s="32" t="s">
        <v>2415</v>
      </c>
      <c r="J1580" s="33" t="s">
        <v>2370</v>
      </c>
      <c r="K1580" s="32">
        <v>22</v>
      </c>
      <c r="L1580" s="36" t="s">
        <v>6766</v>
      </c>
    </row>
    <row r="1581" spans="1:12" ht="15.75" hidden="1" thickBot="1" x14ac:dyDescent="0.3">
      <c r="A1581" s="31" t="s">
        <v>2368</v>
      </c>
      <c r="B1581" s="32" t="s">
        <v>2194</v>
      </c>
      <c r="C1581" s="33" t="s">
        <v>2369</v>
      </c>
      <c r="D1581" s="33" t="s">
        <v>6771</v>
      </c>
      <c r="E1581" s="34" t="s">
        <v>6772</v>
      </c>
      <c r="F1581" s="32" t="s">
        <v>6773</v>
      </c>
      <c r="G1581" s="33" t="s">
        <v>6774</v>
      </c>
      <c r="H1581" s="32" t="s">
        <v>2475</v>
      </c>
      <c r="I1581" s="32" t="s">
        <v>2415</v>
      </c>
      <c r="J1581" s="33" t="s">
        <v>2373</v>
      </c>
      <c r="K1581" s="32">
        <v>28</v>
      </c>
      <c r="L1581" s="36" t="s">
        <v>6775</v>
      </c>
    </row>
    <row r="1582" spans="1:12" ht="15.75" hidden="1" thickBot="1" x14ac:dyDescent="0.3">
      <c r="A1582" s="31" t="s">
        <v>2368</v>
      </c>
      <c r="B1582" s="32" t="s">
        <v>2194</v>
      </c>
      <c r="C1582" s="33" t="s">
        <v>6721</v>
      </c>
      <c r="D1582" s="33" t="s">
        <v>6722</v>
      </c>
      <c r="E1582" s="34" t="s">
        <v>6723</v>
      </c>
      <c r="F1582" s="32" t="s">
        <v>6724</v>
      </c>
      <c r="G1582" s="33" t="s">
        <v>6776</v>
      </c>
      <c r="H1582" s="32" t="s">
        <v>2475</v>
      </c>
      <c r="I1582" s="32" t="s">
        <v>2415</v>
      </c>
      <c r="J1582" s="33" t="s">
        <v>2373</v>
      </c>
      <c r="K1582" s="32">
        <v>36</v>
      </c>
      <c r="L1582" s="36" t="s">
        <v>6726</v>
      </c>
    </row>
    <row r="1583" spans="1:12" ht="15.75" hidden="1" thickBot="1" x14ac:dyDescent="0.3">
      <c r="A1583" s="31" t="s">
        <v>2368</v>
      </c>
      <c r="B1583" s="32" t="s">
        <v>2194</v>
      </c>
      <c r="C1583" s="33" t="s">
        <v>2369</v>
      </c>
      <c r="D1583" s="33" t="s">
        <v>6777</v>
      </c>
      <c r="E1583" s="34" t="s">
        <v>6565</v>
      </c>
      <c r="F1583" s="32" t="s">
        <v>6778</v>
      </c>
      <c r="G1583" s="33" t="s">
        <v>6779</v>
      </c>
      <c r="H1583" s="32" t="s">
        <v>2475</v>
      </c>
      <c r="I1583" s="32" t="s">
        <v>2415</v>
      </c>
      <c r="J1583" s="33" t="s">
        <v>2373</v>
      </c>
      <c r="K1583" s="32">
        <v>16</v>
      </c>
      <c r="L1583" s="36" t="s">
        <v>6550</v>
      </c>
    </row>
    <row r="1584" spans="1:12" ht="15.75" hidden="1" thickBot="1" x14ac:dyDescent="0.3">
      <c r="A1584" s="31" t="s">
        <v>2368</v>
      </c>
      <c r="B1584" s="32" t="s">
        <v>2194</v>
      </c>
      <c r="C1584" s="33" t="s">
        <v>2369</v>
      </c>
      <c r="D1584" s="33" t="s">
        <v>6780</v>
      </c>
      <c r="E1584" s="34" t="s">
        <v>6781</v>
      </c>
      <c r="F1584" s="32" t="s">
        <v>6782</v>
      </c>
      <c r="G1584" s="33" t="s">
        <v>6783</v>
      </c>
      <c r="H1584" s="32" t="s">
        <v>2475</v>
      </c>
      <c r="I1584" s="32" t="s">
        <v>2415</v>
      </c>
      <c r="J1584" s="33" t="s">
        <v>2373</v>
      </c>
      <c r="K1584" s="32">
        <v>13</v>
      </c>
      <c r="L1584" s="35"/>
    </row>
    <row r="1585" spans="1:12" ht="15.75" hidden="1" thickBot="1" x14ac:dyDescent="0.3">
      <c r="A1585" s="31" t="s">
        <v>2368</v>
      </c>
      <c r="B1585" s="32" t="s">
        <v>2194</v>
      </c>
      <c r="C1585" s="33" t="s">
        <v>3437</v>
      </c>
      <c r="D1585" s="33" t="s">
        <v>6784</v>
      </c>
      <c r="E1585" s="34" t="s">
        <v>6785</v>
      </c>
      <c r="F1585" s="32" t="s">
        <v>6786</v>
      </c>
      <c r="G1585" s="33" t="s">
        <v>6787</v>
      </c>
      <c r="H1585" s="32" t="s">
        <v>2475</v>
      </c>
      <c r="I1585" s="32" t="s">
        <v>2415</v>
      </c>
      <c r="J1585" s="33" t="s">
        <v>2373</v>
      </c>
      <c r="K1585" s="32">
        <v>29</v>
      </c>
      <c r="L1585" s="36" t="s">
        <v>6731</v>
      </c>
    </row>
    <row r="1586" spans="1:12" ht="26.25" hidden="1" thickBot="1" x14ac:dyDescent="0.3">
      <c r="A1586" s="31" t="s">
        <v>2368</v>
      </c>
      <c r="B1586" s="32" t="s">
        <v>2194</v>
      </c>
      <c r="C1586" s="33" t="s">
        <v>2371</v>
      </c>
      <c r="D1586" s="33" t="s">
        <v>6788</v>
      </c>
      <c r="E1586" s="34" t="s">
        <v>6789</v>
      </c>
      <c r="F1586" s="32" t="s">
        <v>6790</v>
      </c>
      <c r="G1586" s="33" t="s">
        <v>6791</v>
      </c>
      <c r="H1586" s="32" t="s">
        <v>2475</v>
      </c>
      <c r="I1586" s="32" t="s">
        <v>2415</v>
      </c>
      <c r="J1586" s="33" t="s">
        <v>2373</v>
      </c>
      <c r="K1586" s="32">
        <v>20</v>
      </c>
      <c r="L1586" s="36" t="s">
        <v>6100</v>
      </c>
    </row>
    <row r="1587" spans="1:12" ht="15.75" hidden="1" thickBot="1" x14ac:dyDescent="0.3">
      <c r="A1587" s="31" t="s">
        <v>2368</v>
      </c>
      <c r="B1587" s="32" t="s">
        <v>2194</v>
      </c>
      <c r="C1587" s="33" t="s">
        <v>3437</v>
      </c>
      <c r="D1587" s="33" t="s">
        <v>6792</v>
      </c>
      <c r="E1587" s="34" t="s">
        <v>6793</v>
      </c>
      <c r="F1587" s="32" t="s">
        <v>6794</v>
      </c>
      <c r="G1587" s="33" t="s">
        <v>6795</v>
      </c>
      <c r="H1587" s="32" t="s">
        <v>2475</v>
      </c>
      <c r="I1587" s="32" t="s">
        <v>2415</v>
      </c>
      <c r="J1587" s="33" t="s">
        <v>2373</v>
      </c>
      <c r="K1587" s="32">
        <v>31</v>
      </c>
      <c r="L1587" s="36" t="s">
        <v>6731</v>
      </c>
    </row>
    <row r="1588" spans="1:12" ht="26.25" hidden="1" thickBot="1" x14ac:dyDescent="0.3">
      <c r="A1588" s="31" t="s">
        <v>2368</v>
      </c>
      <c r="B1588" s="32" t="s">
        <v>2194</v>
      </c>
      <c r="C1588" s="33" t="s">
        <v>6752</v>
      </c>
      <c r="D1588" s="33" t="s">
        <v>6796</v>
      </c>
      <c r="E1588" s="34" t="s">
        <v>6797</v>
      </c>
      <c r="F1588" s="32" t="s">
        <v>6798</v>
      </c>
      <c r="G1588" s="33" t="s">
        <v>6799</v>
      </c>
      <c r="H1588" s="32" t="s">
        <v>2475</v>
      </c>
      <c r="I1588" s="32" t="s">
        <v>2415</v>
      </c>
      <c r="J1588" s="33" t="s">
        <v>2373</v>
      </c>
      <c r="K1588" s="32">
        <v>25</v>
      </c>
      <c r="L1588" s="36" t="s">
        <v>6797</v>
      </c>
    </row>
    <row r="1589" spans="1:12" ht="15.75" hidden="1" thickBot="1" x14ac:dyDescent="0.3">
      <c r="A1589" s="31" t="s">
        <v>2368</v>
      </c>
      <c r="B1589" s="32" t="s">
        <v>2194</v>
      </c>
      <c r="C1589" s="33" t="s">
        <v>6742</v>
      </c>
      <c r="D1589" s="33" t="s">
        <v>6800</v>
      </c>
      <c r="E1589" s="34" t="s">
        <v>2196</v>
      </c>
      <c r="F1589" s="32" t="s">
        <v>6801</v>
      </c>
      <c r="G1589" s="33" t="s">
        <v>6802</v>
      </c>
      <c r="H1589" s="32" t="s">
        <v>2475</v>
      </c>
      <c r="I1589" s="32" t="s">
        <v>2415</v>
      </c>
      <c r="J1589" s="33" t="s">
        <v>2373</v>
      </c>
      <c r="K1589" s="32">
        <v>24</v>
      </c>
      <c r="L1589" s="36" t="s">
        <v>6803</v>
      </c>
    </row>
    <row r="1590" spans="1:12" ht="15.75" hidden="1" thickBot="1" x14ac:dyDescent="0.3">
      <c r="A1590" s="31" t="s">
        <v>2368</v>
      </c>
      <c r="B1590" s="32" t="s">
        <v>2194</v>
      </c>
      <c r="C1590" s="33" t="s">
        <v>2420</v>
      </c>
      <c r="D1590" s="33" t="s">
        <v>6804</v>
      </c>
      <c r="E1590" s="34" t="s">
        <v>6805</v>
      </c>
      <c r="F1590" s="32" t="s">
        <v>6806</v>
      </c>
      <c r="G1590" s="33" t="s">
        <v>6807</v>
      </c>
      <c r="H1590" s="32" t="s">
        <v>2475</v>
      </c>
      <c r="I1590" s="32" t="s">
        <v>2671</v>
      </c>
      <c r="J1590" s="33" t="s">
        <v>2373</v>
      </c>
      <c r="K1590" s="32">
        <v>31</v>
      </c>
      <c r="L1590" s="36" t="s">
        <v>6720</v>
      </c>
    </row>
    <row r="1591" spans="1:12" ht="26.25" hidden="1" thickBot="1" x14ac:dyDescent="0.3">
      <c r="A1591" s="31" t="s">
        <v>2368</v>
      </c>
      <c r="B1591" s="32" t="s">
        <v>2194</v>
      </c>
      <c r="C1591" s="33" t="s">
        <v>3437</v>
      </c>
      <c r="D1591" s="33" t="s">
        <v>6808</v>
      </c>
      <c r="E1591" s="34" t="s">
        <v>6809</v>
      </c>
      <c r="F1591" s="32" t="s">
        <v>6810</v>
      </c>
      <c r="G1591" s="33" t="s">
        <v>6811</v>
      </c>
      <c r="H1591" s="32" t="s">
        <v>2475</v>
      </c>
      <c r="I1591" s="32" t="s">
        <v>2415</v>
      </c>
      <c r="J1591" s="33" t="s">
        <v>2373</v>
      </c>
      <c r="K1591" s="32">
        <v>14</v>
      </c>
      <c r="L1591" s="36" t="s">
        <v>6761</v>
      </c>
    </row>
    <row r="1592" spans="1:12" ht="15.75" hidden="1" thickBot="1" x14ac:dyDescent="0.3">
      <c r="A1592" s="31" t="s">
        <v>2368</v>
      </c>
      <c r="B1592" s="32" t="s">
        <v>2194</v>
      </c>
      <c r="C1592" s="33" t="s">
        <v>6752</v>
      </c>
      <c r="D1592" s="33" t="s">
        <v>6812</v>
      </c>
      <c r="E1592" s="34" t="s">
        <v>6813</v>
      </c>
      <c r="F1592" s="32" t="s">
        <v>6814</v>
      </c>
      <c r="G1592" s="33" t="s">
        <v>6815</v>
      </c>
      <c r="H1592" s="32" t="s">
        <v>2475</v>
      </c>
      <c r="I1592" s="32" t="s">
        <v>2415</v>
      </c>
      <c r="J1592" s="33" t="s">
        <v>2373</v>
      </c>
      <c r="K1592" s="32">
        <v>29</v>
      </c>
      <c r="L1592" s="35"/>
    </row>
    <row r="1593" spans="1:12" ht="15.75" hidden="1" thickBot="1" x14ac:dyDescent="0.3">
      <c r="A1593" s="31" t="s">
        <v>2368</v>
      </c>
      <c r="B1593" s="32" t="s">
        <v>2194</v>
      </c>
      <c r="C1593" s="33" t="s">
        <v>6736</v>
      </c>
      <c r="D1593" s="33" t="s">
        <v>6816</v>
      </c>
      <c r="E1593" s="34" t="s">
        <v>6817</v>
      </c>
      <c r="F1593" s="32" t="s">
        <v>6818</v>
      </c>
      <c r="G1593" s="33" t="s">
        <v>6819</v>
      </c>
      <c r="H1593" s="32" t="s">
        <v>2475</v>
      </c>
      <c r="I1593" s="32" t="s">
        <v>2415</v>
      </c>
      <c r="J1593" s="33" t="s">
        <v>2373</v>
      </c>
      <c r="K1593" s="32">
        <v>28</v>
      </c>
      <c r="L1593" s="35"/>
    </row>
    <row r="1594" spans="1:12" ht="15.75" hidden="1" thickBot="1" x14ac:dyDescent="0.3">
      <c r="A1594" s="31" t="s">
        <v>2368</v>
      </c>
      <c r="B1594" s="32" t="s">
        <v>2194</v>
      </c>
      <c r="C1594" s="33" t="s">
        <v>6736</v>
      </c>
      <c r="D1594" s="33" t="s">
        <v>6820</v>
      </c>
      <c r="E1594" s="34" t="s">
        <v>6821</v>
      </c>
      <c r="F1594" s="32" t="s">
        <v>6822</v>
      </c>
      <c r="G1594" s="33" t="s">
        <v>6823</v>
      </c>
      <c r="H1594" s="32" t="s">
        <v>2475</v>
      </c>
      <c r="I1594" s="32" t="s">
        <v>2415</v>
      </c>
      <c r="J1594" s="33" t="s">
        <v>2373</v>
      </c>
      <c r="K1594" s="32">
        <v>49</v>
      </c>
      <c r="L1594" s="35"/>
    </row>
    <row r="1595" spans="1:12" ht="15.75" hidden="1" thickBot="1" x14ac:dyDescent="0.3">
      <c r="A1595" s="31" t="s">
        <v>2368</v>
      </c>
      <c r="B1595" s="32" t="s">
        <v>2194</v>
      </c>
      <c r="C1595" s="33" t="s">
        <v>6752</v>
      </c>
      <c r="D1595" s="33" t="s">
        <v>6824</v>
      </c>
      <c r="E1595" s="34" t="s">
        <v>6825</v>
      </c>
      <c r="F1595" s="32" t="s">
        <v>6826</v>
      </c>
      <c r="G1595" s="33" t="s">
        <v>6827</v>
      </c>
      <c r="H1595" s="32" t="s">
        <v>2475</v>
      </c>
      <c r="I1595" s="32" t="s">
        <v>2415</v>
      </c>
      <c r="J1595" s="33" t="s">
        <v>2373</v>
      </c>
      <c r="K1595" s="32">
        <v>32</v>
      </c>
      <c r="L1595" s="36" t="s">
        <v>6825</v>
      </c>
    </row>
    <row r="1596" spans="1:12" ht="15.75" hidden="1" thickBot="1" x14ac:dyDescent="0.3">
      <c r="A1596" s="31" t="s">
        <v>2368</v>
      </c>
      <c r="B1596" s="32" t="s">
        <v>2194</v>
      </c>
      <c r="C1596" s="33" t="s">
        <v>2371</v>
      </c>
      <c r="D1596" s="33" t="s">
        <v>6828</v>
      </c>
      <c r="E1596" s="34" t="s">
        <v>6829</v>
      </c>
      <c r="F1596" s="32" t="s">
        <v>6830</v>
      </c>
      <c r="G1596" s="33" t="s">
        <v>6831</v>
      </c>
      <c r="H1596" s="32" t="s">
        <v>2475</v>
      </c>
      <c r="I1596" s="32" t="s">
        <v>2415</v>
      </c>
      <c r="J1596" s="33" t="s">
        <v>2373</v>
      </c>
      <c r="K1596" s="32">
        <v>38</v>
      </c>
      <c r="L1596" s="36" t="s">
        <v>6832</v>
      </c>
    </row>
    <row r="1597" spans="1:12" ht="15.75" hidden="1" thickBot="1" x14ac:dyDescent="0.3">
      <c r="A1597" s="31" t="s">
        <v>2368</v>
      </c>
      <c r="B1597" s="32" t="s">
        <v>2194</v>
      </c>
      <c r="C1597" s="33" t="s">
        <v>6752</v>
      </c>
      <c r="D1597" s="33" t="s">
        <v>6833</v>
      </c>
      <c r="E1597" s="34" t="s">
        <v>6834</v>
      </c>
      <c r="F1597" s="32" t="s">
        <v>6835</v>
      </c>
      <c r="G1597" s="33" t="s">
        <v>6836</v>
      </c>
      <c r="H1597" s="32" t="s">
        <v>2475</v>
      </c>
      <c r="I1597" s="32" t="s">
        <v>2415</v>
      </c>
      <c r="J1597" s="33" t="s">
        <v>2373</v>
      </c>
      <c r="K1597" s="32">
        <v>22</v>
      </c>
      <c r="L1597" s="36" t="s">
        <v>6837</v>
      </c>
    </row>
    <row r="1598" spans="1:12" ht="26.25" hidden="1" thickBot="1" x14ac:dyDescent="0.3">
      <c r="A1598" s="31" t="s">
        <v>2368</v>
      </c>
      <c r="B1598" s="32" t="s">
        <v>2194</v>
      </c>
      <c r="C1598" s="33" t="s">
        <v>2371</v>
      </c>
      <c r="D1598" s="33" t="s">
        <v>6838</v>
      </c>
      <c r="E1598" s="34" t="s">
        <v>6789</v>
      </c>
      <c r="F1598" s="32" t="s">
        <v>6839</v>
      </c>
      <c r="G1598" s="33" t="s">
        <v>6840</v>
      </c>
      <c r="H1598" s="32" t="s">
        <v>2475</v>
      </c>
      <c r="I1598" s="32" t="s">
        <v>2415</v>
      </c>
      <c r="J1598" s="33" t="s">
        <v>2365</v>
      </c>
      <c r="K1598" s="32">
        <v>18</v>
      </c>
      <c r="L1598" s="36" t="s">
        <v>6100</v>
      </c>
    </row>
    <row r="1599" spans="1:12" ht="15.75" hidden="1" thickBot="1" x14ac:dyDescent="0.3">
      <c r="A1599" s="31" t="s">
        <v>2368</v>
      </c>
      <c r="B1599" s="32" t="s">
        <v>2194</v>
      </c>
      <c r="C1599" s="33" t="s">
        <v>2371</v>
      </c>
      <c r="D1599" s="33" t="s">
        <v>6748</v>
      </c>
      <c r="E1599" s="34" t="s">
        <v>6749</v>
      </c>
      <c r="F1599" s="32" t="s">
        <v>6750</v>
      </c>
      <c r="G1599" s="33" t="s">
        <v>6841</v>
      </c>
      <c r="H1599" s="32" t="s">
        <v>2475</v>
      </c>
      <c r="I1599" s="32" t="s">
        <v>2415</v>
      </c>
      <c r="J1599" s="33" t="s">
        <v>2365</v>
      </c>
      <c r="K1599" s="32">
        <v>22</v>
      </c>
      <c r="L1599" s="36" t="s">
        <v>6842</v>
      </c>
    </row>
    <row r="1600" spans="1:12" ht="26.25" hidden="1" thickBot="1" x14ac:dyDescent="0.3">
      <c r="A1600" s="31" t="s">
        <v>2368</v>
      </c>
      <c r="B1600" s="32" t="s">
        <v>2194</v>
      </c>
      <c r="C1600" s="33" t="s">
        <v>2371</v>
      </c>
      <c r="D1600" s="33" t="s">
        <v>6843</v>
      </c>
      <c r="E1600" s="34" t="s">
        <v>6844</v>
      </c>
      <c r="F1600" s="32" t="s">
        <v>6845</v>
      </c>
      <c r="G1600" s="33" t="s">
        <v>6846</v>
      </c>
      <c r="H1600" s="32" t="s">
        <v>2475</v>
      </c>
      <c r="I1600" s="32" t="s">
        <v>2415</v>
      </c>
      <c r="J1600" s="33" t="s">
        <v>2365</v>
      </c>
      <c r="K1600" s="32">
        <v>20</v>
      </c>
      <c r="L1600" s="36" t="s">
        <v>6837</v>
      </c>
    </row>
    <row r="1601" spans="1:12" ht="15.75" hidden="1" thickBot="1" x14ac:dyDescent="0.3">
      <c r="A1601" s="31" t="s">
        <v>2368</v>
      </c>
      <c r="B1601" s="32" t="s">
        <v>2194</v>
      </c>
      <c r="C1601" s="33" t="s">
        <v>6736</v>
      </c>
      <c r="D1601" s="33" t="s">
        <v>6847</v>
      </c>
      <c r="E1601" s="34" t="s">
        <v>6848</v>
      </c>
      <c r="F1601" s="32" t="s">
        <v>6739</v>
      </c>
      <c r="G1601" s="33" t="s">
        <v>6849</v>
      </c>
      <c r="H1601" s="32" t="s">
        <v>2475</v>
      </c>
      <c r="I1601" s="32" t="s">
        <v>2415</v>
      </c>
      <c r="J1601" s="33" t="s">
        <v>2365</v>
      </c>
      <c r="K1601" s="32">
        <v>23</v>
      </c>
      <c r="L1601" s="36" t="s">
        <v>6741</v>
      </c>
    </row>
    <row r="1602" spans="1:12" ht="15.75" hidden="1" thickBot="1" x14ac:dyDescent="0.3">
      <c r="A1602" s="31" t="s">
        <v>2368</v>
      </c>
      <c r="B1602" s="32" t="s">
        <v>2194</v>
      </c>
      <c r="C1602" s="33" t="s">
        <v>6736</v>
      </c>
      <c r="D1602" s="33" t="s">
        <v>6850</v>
      </c>
      <c r="E1602" s="34" t="s">
        <v>6851</v>
      </c>
      <c r="F1602" s="32" t="s">
        <v>6852</v>
      </c>
      <c r="G1602" s="33" t="s">
        <v>6853</v>
      </c>
      <c r="H1602" s="32" t="s">
        <v>2475</v>
      </c>
      <c r="I1602" s="32" t="s">
        <v>2415</v>
      </c>
      <c r="J1602" s="33" t="s">
        <v>2365</v>
      </c>
      <c r="K1602" s="32">
        <v>26</v>
      </c>
      <c r="L1602" s="36" t="s">
        <v>3519</v>
      </c>
    </row>
    <row r="1603" spans="1:12" ht="26.25" hidden="1" thickBot="1" x14ac:dyDescent="0.3">
      <c r="A1603" s="31" t="s">
        <v>2368</v>
      </c>
      <c r="B1603" s="32" t="s">
        <v>2194</v>
      </c>
      <c r="C1603" s="33" t="s">
        <v>3437</v>
      </c>
      <c r="D1603" s="33" t="s">
        <v>6854</v>
      </c>
      <c r="E1603" s="34" t="s">
        <v>6855</v>
      </c>
      <c r="F1603" s="32" t="s">
        <v>6856</v>
      </c>
      <c r="G1603" s="33" t="s">
        <v>6857</v>
      </c>
      <c r="H1603" s="32" t="s">
        <v>2475</v>
      </c>
      <c r="I1603" s="32" t="s">
        <v>2415</v>
      </c>
      <c r="J1603" s="33" t="s">
        <v>2365</v>
      </c>
      <c r="K1603" s="32">
        <v>28</v>
      </c>
      <c r="L1603" s="36" t="s">
        <v>6731</v>
      </c>
    </row>
    <row r="1604" spans="1:12" ht="26.25" hidden="1" thickBot="1" x14ac:dyDescent="0.3">
      <c r="A1604" s="31" t="s">
        <v>2368</v>
      </c>
      <c r="B1604" s="32" t="s">
        <v>2194</v>
      </c>
      <c r="C1604" s="33" t="s">
        <v>2369</v>
      </c>
      <c r="D1604" s="33" t="s">
        <v>6858</v>
      </c>
      <c r="E1604" s="34" t="s">
        <v>6859</v>
      </c>
      <c r="F1604" s="32" t="s">
        <v>6860</v>
      </c>
      <c r="G1604" s="33" t="s">
        <v>6861</v>
      </c>
      <c r="H1604" s="32" t="s">
        <v>2475</v>
      </c>
      <c r="I1604" s="32" t="s">
        <v>2415</v>
      </c>
      <c r="J1604" s="33" t="s">
        <v>2370</v>
      </c>
      <c r="K1604" s="32">
        <v>27</v>
      </c>
      <c r="L1604" s="36" t="s">
        <v>6862</v>
      </c>
    </row>
    <row r="1605" spans="1:12" ht="26.25" hidden="1" thickBot="1" x14ac:dyDescent="0.3">
      <c r="A1605" s="31" t="s">
        <v>2368</v>
      </c>
      <c r="B1605" s="32" t="s">
        <v>2194</v>
      </c>
      <c r="C1605" s="33" t="s">
        <v>2369</v>
      </c>
      <c r="D1605" s="33" t="s">
        <v>6858</v>
      </c>
      <c r="E1605" s="34" t="s">
        <v>6859</v>
      </c>
      <c r="F1605" s="32" t="s">
        <v>6860</v>
      </c>
      <c r="G1605" s="33" t="s">
        <v>6863</v>
      </c>
      <c r="H1605" s="32" t="s">
        <v>2475</v>
      </c>
      <c r="I1605" s="32" t="s">
        <v>2415</v>
      </c>
      <c r="J1605" s="33" t="s">
        <v>2365</v>
      </c>
      <c r="K1605" s="32">
        <v>19</v>
      </c>
      <c r="L1605" s="36" t="s">
        <v>6862</v>
      </c>
    </row>
    <row r="1606" spans="1:12" ht="26.25" hidden="1" thickBot="1" x14ac:dyDescent="0.3">
      <c r="A1606" s="31" t="s">
        <v>2368</v>
      </c>
      <c r="B1606" s="32" t="s">
        <v>2194</v>
      </c>
      <c r="C1606" s="33" t="s">
        <v>2369</v>
      </c>
      <c r="D1606" s="33" t="s">
        <v>6858</v>
      </c>
      <c r="E1606" s="34" t="s">
        <v>6859</v>
      </c>
      <c r="F1606" s="32" t="s">
        <v>6860</v>
      </c>
      <c r="G1606" s="33" t="s">
        <v>6864</v>
      </c>
      <c r="H1606" s="32" t="s">
        <v>2475</v>
      </c>
      <c r="I1606" s="32" t="s">
        <v>2415</v>
      </c>
      <c r="J1606" s="33" t="s">
        <v>2365</v>
      </c>
      <c r="K1606" s="32">
        <v>27</v>
      </c>
      <c r="L1606" s="36" t="s">
        <v>6862</v>
      </c>
    </row>
    <row r="1607" spans="1:12" ht="26.25" hidden="1" thickBot="1" x14ac:dyDescent="0.3">
      <c r="A1607" s="31" t="s">
        <v>2368</v>
      </c>
      <c r="B1607" s="32" t="s">
        <v>2194</v>
      </c>
      <c r="C1607" s="33" t="s">
        <v>2369</v>
      </c>
      <c r="D1607" s="33" t="s">
        <v>6858</v>
      </c>
      <c r="E1607" s="34" t="s">
        <v>6859</v>
      </c>
      <c r="F1607" s="32" t="s">
        <v>6860</v>
      </c>
      <c r="G1607" s="33" t="s">
        <v>6865</v>
      </c>
      <c r="H1607" s="32" t="s">
        <v>2475</v>
      </c>
      <c r="I1607" s="32" t="s">
        <v>2415</v>
      </c>
      <c r="J1607" s="33" t="s">
        <v>2370</v>
      </c>
      <c r="K1607" s="32">
        <v>22</v>
      </c>
      <c r="L1607" s="36" t="s">
        <v>6862</v>
      </c>
    </row>
    <row r="1608" spans="1:12" ht="26.25" hidden="1" thickBot="1" x14ac:dyDescent="0.3">
      <c r="A1608" s="31" t="s">
        <v>2368</v>
      </c>
      <c r="B1608" s="32" t="s">
        <v>2194</v>
      </c>
      <c r="C1608" s="33" t="s">
        <v>6752</v>
      </c>
      <c r="D1608" s="33" t="s">
        <v>6866</v>
      </c>
      <c r="E1608" s="34" t="s">
        <v>6867</v>
      </c>
      <c r="F1608" s="32" t="s">
        <v>6868</v>
      </c>
      <c r="G1608" s="33" t="s">
        <v>6869</v>
      </c>
      <c r="H1608" s="32" t="s">
        <v>2475</v>
      </c>
      <c r="I1608" s="32" t="s">
        <v>2415</v>
      </c>
      <c r="J1608" s="33" t="s">
        <v>2365</v>
      </c>
      <c r="K1608" s="32">
        <v>16</v>
      </c>
      <c r="L1608" s="36" t="s">
        <v>6797</v>
      </c>
    </row>
    <row r="1609" spans="1:12" ht="26.25" hidden="1" thickBot="1" x14ac:dyDescent="0.3">
      <c r="A1609" s="31" t="s">
        <v>2368</v>
      </c>
      <c r="B1609" s="32" t="s">
        <v>2194</v>
      </c>
      <c r="C1609" s="33" t="s">
        <v>2420</v>
      </c>
      <c r="D1609" s="33" t="s">
        <v>6716</v>
      </c>
      <c r="E1609" s="34" t="s">
        <v>6717</v>
      </c>
      <c r="F1609" s="32" t="s">
        <v>6718</v>
      </c>
      <c r="G1609" s="33" t="s">
        <v>6870</v>
      </c>
      <c r="H1609" s="32" t="s">
        <v>2475</v>
      </c>
      <c r="I1609" s="32" t="s">
        <v>2415</v>
      </c>
      <c r="J1609" s="33" t="s">
        <v>2365</v>
      </c>
      <c r="K1609" s="32">
        <v>20</v>
      </c>
      <c r="L1609" s="36" t="s">
        <v>6720</v>
      </c>
    </row>
    <row r="1610" spans="1:12" ht="26.25" hidden="1" thickBot="1" x14ac:dyDescent="0.3">
      <c r="A1610" s="31" t="s">
        <v>2368</v>
      </c>
      <c r="B1610" s="32" t="s">
        <v>2194</v>
      </c>
      <c r="C1610" s="33" t="s">
        <v>2420</v>
      </c>
      <c r="D1610" s="33" t="s">
        <v>6871</v>
      </c>
      <c r="E1610" s="34" t="s">
        <v>6872</v>
      </c>
      <c r="F1610" s="32" t="s">
        <v>6873</v>
      </c>
      <c r="G1610" s="33" t="s">
        <v>6874</v>
      </c>
      <c r="H1610" s="32" t="s">
        <v>2475</v>
      </c>
      <c r="I1610" s="32" t="s">
        <v>2415</v>
      </c>
      <c r="J1610" s="33" t="s">
        <v>2365</v>
      </c>
      <c r="K1610" s="32">
        <v>20</v>
      </c>
      <c r="L1610" s="36" t="s">
        <v>6720</v>
      </c>
    </row>
    <row r="1611" spans="1:12" ht="15.75" hidden="1" thickBot="1" x14ac:dyDescent="0.3">
      <c r="A1611" s="31" t="s">
        <v>2368</v>
      </c>
      <c r="B1611" s="32" t="s">
        <v>2194</v>
      </c>
      <c r="C1611" s="33" t="s">
        <v>2371</v>
      </c>
      <c r="D1611" s="33" t="s">
        <v>6875</v>
      </c>
      <c r="E1611" s="34" t="s">
        <v>6876</v>
      </c>
      <c r="F1611" s="32" t="s">
        <v>6877</v>
      </c>
      <c r="G1611" s="33" t="s">
        <v>6878</v>
      </c>
      <c r="H1611" s="32" t="s">
        <v>2475</v>
      </c>
      <c r="I1611" s="32" t="s">
        <v>2415</v>
      </c>
      <c r="J1611" s="33" t="s">
        <v>2365</v>
      </c>
      <c r="K1611" s="32">
        <v>15</v>
      </c>
      <c r="L1611" s="36" t="s">
        <v>2962</v>
      </c>
    </row>
    <row r="1612" spans="1:12" ht="15.75" hidden="1" thickBot="1" x14ac:dyDescent="0.3">
      <c r="A1612" s="31" t="s">
        <v>2368</v>
      </c>
      <c r="B1612" s="32" t="s">
        <v>2194</v>
      </c>
      <c r="C1612" s="33" t="s">
        <v>2369</v>
      </c>
      <c r="D1612" s="33" t="s">
        <v>6879</v>
      </c>
      <c r="E1612" s="34" t="s">
        <v>6880</v>
      </c>
      <c r="F1612" s="32" t="s">
        <v>6881</v>
      </c>
      <c r="G1612" s="33" t="s">
        <v>6882</v>
      </c>
      <c r="H1612" s="32" t="s">
        <v>2475</v>
      </c>
      <c r="I1612" s="32" t="s">
        <v>2415</v>
      </c>
      <c r="J1612" s="33" t="s">
        <v>2365</v>
      </c>
      <c r="K1612" s="32">
        <v>30</v>
      </c>
      <c r="L1612" s="36" t="s">
        <v>6883</v>
      </c>
    </row>
    <row r="1613" spans="1:12" ht="26.25" hidden="1" thickBot="1" x14ac:dyDescent="0.3">
      <c r="A1613" s="31" t="s">
        <v>2368</v>
      </c>
      <c r="B1613" s="32" t="s">
        <v>2194</v>
      </c>
      <c r="C1613" s="33" t="s">
        <v>6752</v>
      </c>
      <c r="D1613" s="33" t="s">
        <v>6884</v>
      </c>
      <c r="E1613" s="34" t="s">
        <v>6885</v>
      </c>
      <c r="F1613" s="32" t="s">
        <v>6886</v>
      </c>
      <c r="G1613" s="33" t="s">
        <v>6887</v>
      </c>
      <c r="H1613" s="32" t="s">
        <v>2475</v>
      </c>
      <c r="I1613" s="32" t="s">
        <v>2415</v>
      </c>
      <c r="J1613" s="33" t="s">
        <v>2365</v>
      </c>
      <c r="K1613" s="32">
        <v>26</v>
      </c>
      <c r="L1613" s="36" t="s">
        <v>6550</v>
      </c>
    </row>
    <row r="1614" spans="1:12" ht="15.75" hidden="1" thickBot="1" x14ac:dyDescent="0.3">
      <c r="A1614" s="31" t="s">
        <v>2368</v>
      </c>
      <c r="B1614" s="32" t="s">
        <v>2194</v>
      </c>
      <c r="C1614" s="33" t="s">
        <v>6721</v>
      </c>
      <c r="D1614" s="33" t="s">
        <v>6722</v>
      </c>
      <c r="E1614" s="34" t="s">
        <v>6723</v>
      </c>
      <c r="F1614" s="32" t="s">
        <v>6724</v>
      </c>
      <c r="G1614" s="33" t="s">
        <v>6888</v>
      </c>
      <c r="H1614" s="32" t="s">
        <v>2475</v>
      </c>
      <c r="I1614" s="32" t="s">
        <v>2415</v>
      </c>
      <c r="J1614" s="33" t="s">
        <v>2365</v>
      </c>
      <c r="K1614" s="32">
        <v>26</v>
      </c>
      <c r="L1614" s="36" t="s">
        <v>6726</v>
      </c>
    </row>
    <row r="1615" spans="1:12" ht="15.75" hidden="1" thickBot="1" x14ac:dyDescent="0.3">
      <c r="A1615" s="31" t="s">
        <v>2368</v>
      </c>
      <c r="B1615" s="32" t="s">
        <v>2194</v>
      </c>
      <c r="C1615" s="33" t="s">
        <v>2369</v>
      </c>
      <c r="D1615" s="33" t="s">
        <v>6879</v>
      </c>
      <c r="E1615" s="34" t="s">
        <v>6880</v>
      </c>
      <c r="F1615" s="32" t="s">
        <v>6881</v>
      </c>
      <c r="G1615" s="33" t="s">
        <v>6889</v>
      </c>
      <c r="H1615" s="32" t="s">
        <v>2475</v>
      </c>
      <c r="I1615" s="32" t="s">
        <v>2415</v>
      </c>
      <c r="J1615" s="33" t="s">
        <v>2365</v>
      </c>
      <c r="K1615" s="32">
        <v>25</v>
      </c>
      <c r="L1615" s="36" t="s">
        <v>6862</v>
      </c>
    </row>
    <row r="1616" spans="1:12" ht="15.75" hidden="1" thickBot="1" x14ac:dyDescent="0.3">
      <c r="A1616" s="31" t="s">
        <v>2368</v>
      </c>
      <c r="B1616" s="32" t="s">
        <v>2194</v>
      </c>
      <c r="C1616" s="33" t="s">
        <v>3437</v>
      </c>
      <c r="D1616" s="33" t="s">
        <v>6757</v>
      </c>
      <c r="E1616" s="34" t="s">
        <v>6758</v>
      </c>
      <c r="F1616" s="32" t="s">
        <v>6759</v>
      </c>
      <c r="G1616" s="33" t="s">
        <v>6890</v>
      </c>
      <c r="H1616" s="32" t="s">
        <v>2475</v>
      </c>
      <c r="I1616" s="32" t="s">
        <v>2671</v>
      </c>
      <c r="J1616" s="33" t="s">
        <v>2365</v>
      </c>
      <c r="K1616" s="32">
        <v>20</v>
      </c>
      <c r="L1616" s="36" t="s">
        <v>6761</v>
      </c>
    </row>
    <row r="1617" spans="1:12" ht="15.75" hidden="1" thickBot="1" x14ac:dyDescent="0.3">
      <c r="A1617" s="31" t="s">
        <v>2368</v>
      </c>
      <c r="B1617" s="32" t="s">
        <v>2194</v>
      </c>
      <c r="C1617" s="33" t="s">
        <v>3437</v>
      </c>
      <c r="D1617" s="33" t="s">
        <v>6891</v>
      </c>
      <c r="E1617" s="34" t="s">
        <v>6892</v>
      </c>
      <c r="F1617" s="32" t="s">
        <v>6893</v>
      </c>
      <c r="G1617" s="33" t="s">
        <v>6894</v>
      </c>
      <c r="H1617" s="32" t="s">
        <v>2475</v>
      </c>
      <c r="I1617" s="32" t="s">
        <v>2415</v>
      </c>
      <c r="J1617" s="33" t="s">
        <v>2365</v>
      </c>
      <c r="K1617" s="32">
        <v>21</v>
      </c>
      <c r="L1617" s="36" t="s">
        <v>6550</v>
      </c>
    </row>
    <row r="1618" spans="1:12" ht="15.75" hidden="1" thickBot="1" x14ac:dyDescent="0.3">
      <c r="A1618" s="31" t="s">
        <v>2368</v>
      </c>
      <c r="B1618" s="32" t="s">
        <v>2194</v>
      </c>
      <c r="C1618" s="33" t="s">
        <v>2371</v>
      </c>
      <c r="D1618" s="33" t="s">
        <v>6895</v>
      </c>
      <c r="E1618" s="34" t="s">
        <v>6896</v>
      </c>
      <c r="F1618" s="32" t="s">
        <v>6897</v>
      </c>
      <c r="G1618" s="33" t="s">
        <v>6898</v>
      </c>
      <c r="H1618" s="32" t="s">
        <v>2475</v>
      </c>
      <c r="I1618" s="32" t="s">
        <v>2415</v>
      </c>
      <c r="J1618" s="33" t="s">
        <v>2370</v>
      </c>
      <c r="K1618" s="32">
        <v>27</v>
      </c>
      <c r="L1618" s="35"/>
    </row>
    <row r="1619" spans="1:12" ht="15.75" hidden="1" thickBot="1" x14ac:dyDescent="0.3">
      <c r="A1619" s="31" t="s">
        <v>2368</v>
      </c>
      <c r="B1619" s="32" t="s">
        <v>2194</v>
      </c>
      <c r="C1619" s="33" t="s">
        <v>6721</v>
      </c>
      <c r="D1619" s="33" t="s">
        <v>6899</v>
      </c>
      <c r="E1619" s="34" t="s">
        <v>6900</v>
      </c>
      <c r="F1619" s="32" t="s">
        <v>6901</v>
      </c>
      <c r="G1619" s="33" t="s">
        <v>6902</v>
      </c>
      <c r="H1619" s="32" t="s">
        <v>2475</v>
      </c>
      <c r="I1619" s="32" t="s">
        <v>2415</v>
      </c>
      <c r="J1619" s="33" t="s">
        <v>2368</v>
      </c>
      <c r="K1619" s="32">
        <v>24</v>
      </c>
      <c r="L1619" s="36" t="s">
        <v>6726</v>
      </c>
    </row>
    <row r="1620" spans="1:12" ht="15.75" hidden="1" thickBot="1" x14ac:dyDescent="0.3">
      <c r="A1620" s="31" t="s">
        <v>2368</v>
      </c>
      <c r="B1620" s="32" t="s">
        <v>2194</v>
      </c>
      <c r="C1620" s="33" t="s">
        <v>3437</v>
      </c>
      <c r="D1620" s="33" t="s">
        <v>6784</v>
      </c>
      <c r="E1620" s="34" t="s">
        <v>6785</v>
      </c>
      <c r="F1620" s="32" t="s">
        <v>6786</v>
      </c>
      <c r="G1620" s="33" t="s">
        <v>6903</v>
      </c>
      <c r="H1620" s="32" t="s">
        <v>2475</v>
      </c>
      <c r="I1620" s="32" t="s">
        <v>2671</v>
      </c>
      <c r="J1620" s="33" t="s">
        <v>2368</v>
      </c>
      <c r="K1620" s="32">
        <v>20</v>
      </c>
      <c r="L1620" s="36" t="s">
        <v>6731</v>
      </c>
    </row>
    <row r="1621" spans="1:12" ht="15.75" hidden="1" thickBot="1" x14ac:dyDescent="0.3">
      <c r="A1621" s="31" t="s">
        <v>2368</v>
      </c>
      <c r="B1621" s="32" t="s">
        <v>2194</v>
      </c>
      <c r="C1621" s="33" t="s">
        <v>3437</v>
      </c>
      <c r="D1621" s="33" t="s">
        <v>6784</v>
      </c>
      <c r="E1621" s="34" t="s">
        <v>6785</v>
      </c>
      <c r="F1621" s="32" t="s">
        <v>6786</v>
      </c>
      <c r="G1621" s="33" t="s">
        <v>6904</v>
      </c>
      <c r="H1621" s="32" t="s">
        <v>2475</v>
      </c>
      <c r="I1621" s="32" t="s">
        <v>2415</v>
      </c>
      <c r="J1621" s="33" t="s">
        <v>2368</v>
      </c>
      <c r="K1621" s="32">
        <v>31</v>
      </c>
      <c r="L1621" s="36" t="s">
        <v>6731</v>
      </c>
    </row>
    <row r="1622" spans="1:12" ht="15.75" hidden="1" thickBot="1" x14ac:dyDescent="0.3">
      <c r="A1622" s="31" t="s">
        <v>2368</v>
      </c>
      <c r="B1622" s="32" t="s">
        <v>2194</v>
      </c>
      <c r="C1622" s="33" t="s">
        <v>6736</v>
      </c>
      <c r="D1622" s="33" t="s">
        <v>6905</v>
      </c>
      <c r="E1622" s="34" t="s">
        <v>2196</v>
      </c>
      <c r="F1622" s="32" t="s">
        <v>6801</v>
      </c>
      <c r="G1622" s="33" t="s">
        <v>6906</v>
      </c>
      <c r="H1622" s="32" t="s">
        <v>2475</v>
      </c>
      <c r="I1622" s="32" t="s">
        <v>2415</v>
      </c>
      <c r="J1622" s="33" t="s">
        <v>2368</v>
      </c>
      <c r="K1622" s="32">
        <v>24</v>
      </c>
      <c r="L1622" s="36" t="s">
        <v>6803</v>
      </c>
    </row>
    <row r="1623" spans="1:12" ht="26.25" hidden="1" thickBot="1" x14ac:dyDescent="0.3">
      <c r="A1623" s="31" t="s">
        <v>2368</v>
      </c>
      <c r="B1623" s="32" t="s">
        <v>2194</v>
      </c>
      <c r="C1623" s="33" t="s">
        <v>6736</v>
      </c>
      <c r="D1623" s="33" t="s">
        <v>6907</v>
      </c>
      <c r="E1623" s="34" t="s">
        <v>6908</v>
      </c>
      <c r="F1623" s="32" t="s">
        <v>6909</v>
      </c>
      <c r="G1623" s="33" t="s">
        <v>6910</v>
      </c>
      <c r="H1623" s="32" t="s">
        <v>2475</v>
      </c>
      <c r="I1623" s="32" t="s">
        <v>2415</v>
      </c>
      <c r="J1623" s="33" t="s">
        <v>2368</v>
      </c>
      <c r="K1623" s="32">
        <v>23</v>
      </c>
      <c r="L1623" s="36" t="s">
        <v>6908</v>
      </c>
    </row>
    <row r="1624" spans="1:12" ht="15.75" hidden="1" thickBot="1" x14ac:dyDescent="0.3">
      <c r="A1624" s="31" t="s">
        <v>2368</v>
      </c>
      <c r="B1624" s="32" t="s">
        <v>2194</v>
      </c>
      <c r="C1624" s="33" t="s">
        <v>3437</v>
      </c>
      <c r="D1624" s="33" t="s">
        <v>6792</v>
      </c>
      <c r="E1624" s="34" t="s">
        <v>6793</v>
      </c>
      <c r="F1624" s="32" t="s">
        <v>6794</v>
      </c>
      <c r="G1624" s="33" t="s">
        <v>6911</v>
      </c>
      <c r="H1624" s="32" t="s">
        <v>2475</v>
      </c>
      <c r="I1624" s="32" t="s">
        <v>2415</v>
      </c>
      <c r="J1624" s="33" t="s">
        <v>2368</v>
      </c>
      <c r="K1624" s="32">
        <v>29</v>
      </c>
      <c r="L1624" s="36" t="s">
        <v>6731</v>
      </c>
    </row>
    <row r="1625" spans="1:12" ht="15.75" hidden="1" thickBot="1" x14ac:dyDescent="0.3">
      <c r="A1625" s="31" t="s">
        <v>2368</v>
      </c>
      <c r="B1625" s="32" t="s">
        <v>2194</v>
      </c>
      <c r="C1625" s="33" t="s">
        <v>3437</v>
      </c>
      <c r="D1625" s="33" t="s">
        <v>6784</v>
      </c>
      <c r="E1625" s="34" t="s">
        <v>6785</v>
      </c>
      <c r="F1625" s="32" t="s">
        <v>6786</v>
      </c>
      <c r="G1625" s="33" t="s">
        <v>6912</v>
      </c>
      <c r="H1625" s="32" t="s">
        <v>2475</v>
      </c>
      <c r="I1625" s="32" t="s">
        <v>2671</v>
      </c>
      <c r="J1625" s="33" t="s">
        <v>2373</v>
      </c>
      <c r="K1625" s="32">
        <v>30</v>
      </c>
      <c r="L1625" s="36" t="s">
        <v>6731</v>
      </c>
    </row>
    <row r="1626" spans="1:12" ht="15.75" hidden="1" thickBot="1" x14ac:dyDescent="0.3">
      <c r="A1626" s="31" t="s">
        <v>2368</v>
      </c>
      <c r="B1626" s="32" t="s">
        <v>2194</v>
      </c>
      <c r="C1626" s="33" t="s">
        <v>2369</v>
      </c>
      <c r="D1626" s="33" t="s">
        <v>6777</v>
      </c>
      <c r="E1626" s="34" t="s">
        <v>6565</v>
      </c>
      <c r="F1626" s="32" t="s">
        <v>6778</v>
      </c>
      <c r="G1626" s="33" t="s">
        <v>6913</v>
      </c>
      <c r="H1626" s="32" t="s">
        <v>2475</v>
      </c>
      <c r="I1626" s="32" t="s">
        <v>2415</v>
      </c>
      <c r="J1626" s="33" t="s">
        <v>2368</v>
      </c>
      <c r="K1626" s="32">
        <v>20</v>
      </c>
      <c r="L1626" s="36" t="s">
        <v>6550</v>
      </c>
    </row>
    <row r="1627" spans="1:12" ht="15.75" hidden="1" thickBot="1" x14ac:dyDescent="0.3">
      <c r="A1627" s="31" t="s">
        <v>2368</v>
      </c>
      <c r="B1627" s="32" t="s">
        <v>2194</v>
      </c>
      <c r="C1627" s="33" t="s">
        <v>6721</v>
      </c>
      <c r="D1627" s="33" t="s">
        <v>6914</v>
      </c>
      <c r="E1627" s="34" t="s">
        <v>6915</v>
      </c>
      <c r="F1627" s="32" t="s">
        <v>6916</v>
      </c>
      <c r="G1627" s="33" t="s">
        <v>6917</v>
      </c>
      <c r="H1627" s="32" t="s">
        <v>2475</v>
      </c>
      <c r="I1627" s="32" t="s">
        <v>2415</v>
      </c>
      <c r="J1627" s="33" t="s">
        <v>2368</v>
      </c>
      <c r="K1627" s="32">
        <v>18</v>
      </c>
      <c r="L1627" s="36" t="s">
        <v>6918</v>
      </c>
    </row>
    <row r="1628" spans="1:12" ht="15.75" hidden="1" thickBot="1" x14ac:dyDescent="0.3">
      <c r="A1628" s="31" t="s">
        <v>2368</v>
      </c>
      <c r="B1628" s="32" t="s">
        <v>2194</v>
      </c>
      <c r="C1628" s="33" t="s">
        <v>6721</v>
      </c>
      <c r="D1628" s="33" t="s">
        <v>6919</v>
      </c>
      <c r="E1628" s="34" t="s">
        <v>6821</v>
      </c>
      <c r="F1628" s="32" t="s">
        <v>6822</v>
      </c>
      <c r="G1628" s="33" t="s">
        <v>6920</v>
      </c>
      <c r="H1628" s="32" t="s">
        <v>2475</v>
      </c>
      <c r="I1628" s="32" t="s">
        <v>2415</v>
      </c>
      <c r="J1628" s="33" t="s">
        <v>2368</v>
      </c>
      <c r="K1628" s="32">
        <v>30</v>
      </c>
      <c r="L1628" s="36" t="s">
        <v>6550</v>
      </c>
    </row>
    <row r="1629" spans="1:12" ht="15.75" hidden="1" thickBot="1" x14ac:dyDescent="0.3">
      <c r="A1629" s="31" t="s">
        <v>2368</v>
      </c>
      <c r="B1629" s="32" t="s">
        <v>2194</v>
      </c>
      <c r="C1629" s="33" t="s">
        <v>6721</v>
      </c>
      <c r="D1629" s="33" t="s">
        <v>6921</v>
      </c>
      <c r="E1629" s="34" t="s">
        <v>6813</v>
      </c>
      <c r="F1629" s="32" t="s">
        <v>6814</v>
      </c>
      <c r="G1629" s="33" t="s">
        <v>6922</v>
      </c>
      <c r="H1629" s="32" t="s">
        <v>2475</v>
      </c>
      <c r="I1629" s="32" t="s">
        <v>2415</v>
      </c>
      <c r="J1629" s="33" t="s">
        <v>2368</v>
      </c>
      <c r="K1629" s="32">
        <v>35</v>
      </c>
      <c r="L1629" s="36" t="s">
        <v>6550</v>
      </c>
    </row>
    <row r="1630" spans="1:12" ht="26.25" hidden="1" thickBot="1" x14ac:dyDescent="0.3">
      <c r="A1630" s="31" t="s">
        <v>2368</v>
      </c>
      <c r="B1630" s="32" t="s">
        <v>2194</v>
      </c>
      <c r="C1630" s="33" t="s">
        <v>6721</v>
      </c>
      <c r="D1630" s="33" t="s">
        <v>6923</v>
      </c>
      <c r="E1630" s="34" t="s">
        <v>6924</v>
      </c>
      <c r="F1630" s="32" t="s">
        <v>6925</v>
      </c>
      <c r="G1630" s="33" t="s">
        <v>6926</v>
      </c>
      <c r="H1630" s="32" t="s">
        <v>2475</v>
      </c>
      <c r="I1630" s="32" t="s">
        <v>2415</v>
      </c>
      <c r="J1630" s="33" t="s">
        <v>2373</v>
      </c>
      <c r="K1630" s="32">
        <v>17</v>
      </c>
      <c r="L1630" s="36" t="s">
        <v>6927</v>
      </c>
    </row>
    <row r="1631" spans="1:12" ht="15.75" hidden="1" thickBot="1" x14ac:dyDescent="0.3">
      <c r="A1631" s="31" t="s">
        <v>2368</v>
      </c>
      <c r="B1631" s="32" t="s">
        <v>2194</v>
      </c>
      <c r="C1631" s="33" t="s">
        <v>6742</v>
      </c>
      <c r="D1631" s="33" t="s">
        <v>6928</v>
      </c>
      <c r="E1631" s="34" t="s">
        <v>6929</v>
      </c>
      <c r="F1631" s="32" t="s">
        <v>6930</v>
      </c>
      <c r="G1631" s="33" t="s">
        <v>6931</v>
      </c>
      <c r="H1631" s="32" t="s">
        <v>2475</v>
      </c>
      <c r="I1631" s="32" t="s">
        <v>2671</v>
      </c>
      <c r="J1631" s="33" t="s">
        <v>2368</v>
      </c>
      <c r="K1631" s="32">
        <v>10</v>
      </c>
      <c r="L1631" s="36" t="s">
        <v>6929</v>
      </c>
    </row>
    <row r="1632" spans="1:12" ht="15.75" hidden="1" thickBot="1" x14ac:dyDescent="0.3">
      <c r="A1632" s="31" t="s">
        <v>2368</v>
      </c>
      <c r="B1632" s="32" t="s">
        <v>2194</v>
      </c>
      <c r="C1632" s="33" t="s">
        <v>6742</v>
      </c>
      <c r="D1632" s="33" t="s">
        <v>6932</v>
      </c>
      <c r="E1632" s="34" t="s">
        <v>6933</v>
      </c>
      <c r="F1632" s="32" t="s">
        <v>6934</v>
      </c>
      <c r="G1632" s="33" t="s">
        <v>6935</v>
      </c>
      <c r="H1632" s="32" t="s">
        <v>2475</v>
      </c>
      <c r="I1632" s="32" t="s">
        <v>2415</v>
      </c>
      <c r="J1632" s="33" t="s">
        <v>2368</v>
      </c>
      <c r="K1632" s="32">
        <v>20</v>
      </c>
      <c r="L1632" s="36" t="s">
        <v>6936</v>
      </c>
    </row>
    <row r="1633" spans="1:12" ht="15.75" hidden="1" thickBot="1" x14ac:dyDescent="0.3">
      <c r="A1633" s="31" t="s">
        <v>2368</v>
      </c>
      <c r="B1633" s="32" t="s">
        <v>2194</v>
      </c>
      <c r="C1633" s="33" t="s">
        <v>6736</v>
      </c>
      <c r="D1633" s="33" t="s">
        <v>6816</v>
      </c>
      <c r="E1633" s="34" t="s">
        <v>6817</v>
      </c>
      <c r="F1633" s="32" t="s">
        <v>6818</v>
      </c>
      <c r="G1633" s="33" t="s">
        <v>6937</v>
      </c>
      <c r="H1633" s="32" t="s">
        <v>2475</v>
      </c>
      <c r="I1633" s="32" t="s">
        <v>2415</v>
      </c>
      <c r="J1633" s="33" t="s">
        <v>2368</v>
      </c>
      <c r="K1633" s="32">
        <v>18</v>
      </c>
      <c r="L1633" s="36" t="s">
        <v>6550</v>
      </c>
    </row>
    <row r="1634" spans="1:12" ht="15.75" hidden="1" thickBot="1" x14ac:dyDescent="0.3">
      <c r="A1634" s="31" t="s">
        <v>2368</v>
      </c>
      <c r="B1634" s="32" t="s">
        <v>2194</v>
      </c>
      <c r="C1634" s="33" t="s">
        <v>6721</v>
      </c>
      <c r="D1634" s="33" t="s">
        <v>6938</v>
      </c>
      <c r="E1634" s="34" t="s">
        <v>6939</v>
      </c>
      <c r="F1634" s="32" t="s">
        <v>6940</v>
      </c>
      <c r="G1634" s="33" t="s">
        <v>6941</v>
      </c>
      <c r="H1634" s="32" t="s">
        <v>2475</v>
      </c>
      <c r="I1634" s="32" t="s">
        <v>2415</v>
      </c>
      <c r="J1634" s="33" t="s">
        <v>2368</v>
      </c>
      <c r="K1634" s="32">
        <v>19</v>
      </c>
      <c r="L1634" s="36" t="s">
        <v>4933</v>
      </c>
    </row>
    <row r="1635" spans="1:12" ht="15.75" hidden="1" thickBot="1" x14ac:dyDescent="0.3">
      <c r="A1635" s="31" t="s">
        <v>2368</v>
      </c>
      <c r="B1635" s="32" t="s">
        <v>2194</v>
      </c>
      <c r="C1635" s="33" t="s">
        <v>6721</v>
      </c>
      <c r="D1635" s="33" t="s">
        <v>6942</v>
      </c>
      <c r="E1635" s="34" t="s">
        <v>6943</v>
      </c>
      <c r="F1635" s="32" t="s">
        <v>6944</v>
      </c>
      <c r="G1635" s="33" t="s">
        <v>6945</v>
      </c>
      <c r="H1635" s="32" t="s">
        <v>2475</v>
      </c>
      <c r="I1635" s="32" t="s">
        <v>2415</v>
      </c>
      <c r="J1635" s="33" t="s">
        <v>2368</v>
      </c>
      <c r="K1635" s="32">
        <v>19</v>
      </c>
      <c r="L1635" s="36" t="s">
        <v>6946</v>
      </c>
    </row>
    <row r="1636" spans="1:12" ht="26.25" hidden="1" thickBot="1" x14ac:dyDescent="0.3">
      <c r="A1636" s="31" t="s">
        <v>2368</v>
      </c>
      <c r="B1636" s="32" t="s">
        <v>2194</v>
      </c>
      <c r="C1636" s="33" t="s">
        <v>2371</v>
      </c>
      <c r="D1636" s="33" t="s">
        <v>6947</v>
      </c>
      <c r="E1636" s="34" t="s">
        <v>6948</v>
      </c>
      <c r="F1636" s="32" t="s">
        <v>6949</v>
      </c>
      <c r="G1636" s="33" t="s">
        <v>6950</v>
      </c>
      <c r="H1636" s="32" t="s">
        <v>2475</v>
      </c>
      <c r="I1636" s="32" t="s">
        <v>2415</v>
      </c>
      <c r="J1636" s="33" t="s">
        <v>2368</v>
      </c>
      <c r="K1636" s="32">
        <v>23</v>
      </c>
      <c r="L1636" s="36" t="s">
        <v>6951</v>
      </c>
    </row>
    <row r="1637" spans="1:12" ht="15.75" hidden="1" thickBot="1" x14ac:dyDescent="0.3">
      <c r="A1637" s="31" t="s">
        <v>2368</v>
      </c>
      <c r="B1637" s="32" t="s">
        <v>2194</v>
      </c>
      <c r="C1637" s="33" t="s">
        <v>6721</v>
      </c>
      <c r="D1637" s="33" t="s">
        <v>6952</v>
      </c>
      <c r="E1637" s="34" t="s">
        <v>6829</v>
      </c>
      <c r="F1637" s="32" t="s">
        <v>6830</v>
      </c>
      <c r="G1637" s="33" t="s">
        <v>6953</v>
      </c>
      <c r="H1637" s="32" t="s">
        <v>2475</v>
      </c>
      <c r="I1637" s="32" t="s">
        <v>2415</v>
      </c>
      <c r="J1637" s="33" t="s">
        <v>2368</v>
      </c>
      <c r="K1637" s="32">
        <v>32</v>
      </c>
      <c r="L1637" s="36" t="s">
        <v>6954</v>
      </c>
    </row>
    <row r="1638" spans="1:12" ht="26.25" hidden="1" thickBot="1" x14ac:dyDescent="0.3">
      <c r="A1638" s="31" t="s">
        <v>2368</v>
      </c>
      <c r="B1638" s="32" t="s">
        <v>2194</v>
      </c>
      <c r="C1638" s="33" t="s">
        <v>2371</v>
      </c>
      <c r="D1638" s="33" t="s">
        <v>6788</v>
      </c>
      <c r="E1638" s="34" t="s">
        <v>6789</v>
      </c>
      <c r="F1638" s="32" t="s">
        <v>6790</v>
      </c>
      <c r="G1638" s="33" t="s">
        <v>6955</v>
      </c>
      <c r="H1638" s="32" t="s">
        <v>2475</v>
      </c>
      <c r="I1638" s="32" t="s">
        <v>2415</v>
      </c>
      <c r="J1638" s="33" t="s">
        <v>2368</v>
      </c>
      <c r="K1638" s="32">
        <v>18</v>
      </c>
      <c r="L1638" s="36" t="s">
        <v>6100</v>
      </c>
    </row>
    <row r="1639" spans="1:12" ht="15.75" hidden="1" thickBot="1" x14ac:dyDescent="0.3">
      <c r="A1639" s="31" t="s">
        <v>2368</v>
      </c>
      <c r="B1639" s="32" t="s">
        <v>2194</v>
      </c>
      <c r="C1639" s="33" t="s">
        <v>3437</v>
      </c>
      <c r="D1639" s="33" t="s">
        <v>6784</v>
      </c>
      <c r="E1639" s="34" t="s">
        <v>6785</v>
      </c>
      <c r="F1639" s="32" t="s">
        <v>6786</v>
      </c>
      <c r="G1639" s="33" t="s">
        <v>6956</v>
      </c>
      <c r="H1639" s="32" t="s">
        <v>2475</v>
      </c>
      <c r="I1639" s="32" t="s">
        <v>2671</v>
      </c>
      <c r="J1639" s="33" t="s">
        <v>2370</v>
      </c>
      <c r="K1639" s="32">
        <v>24</v>
      </c>
      <c r="L1639" s="36" t="s">
        <v>6731</v>
      </c>
    </row>
    <row r="1640" spans="1:12" ht="15.75" hidden="1" thickBot="1" x14ac:dyDescent="0.3">
      <c r="A1640" s="31" t="s">
        <v>2368</v>
      </c>
      <c r="B1640" s="32" t="s">
        <v>2194</v>
      </c>
      <c r="C1640" s="33" t="s">
        <v>3437</v>
      </c>
      <c r="D1640" s="33" t="s">
        <v>6784</v>
      </c>
      <c r="E1640" s="34" t="s">
        <v>6785</v>
      </c>
      <c r="F1640" s="32" t="s">
        <v>6786</v>
      </c>
      <c r="G1640" s="33" t="s">
        <v>6957</v>
      </c>
      <c r="H1640" s="32" t="s">
        <v>2475</v>
      </c>
      <c r="I1640" s="32" t="s">
        <v>2415</v>
      </c>
      <c r="J1640" s="33" t="s">
        <v>2367</v>
      </c>
      <c r="K1640" s="32">
        <v>30</v>
      </c>
      <c r="L1640" s="36" t="s">
        <v>6731</v>
      </c>
    </row>
    <row r="1641" spans="1:12" ht="15.75" hidden="1" thickBot="1" x14ac:dyDescent="0.3">
      <c r="A1641" s="31" t="s">
        <v>2368</v>
      </c>
      <c r="B1641" s="32" t="s">
        <v>2194</v>
      </c>
      <c r="C1641" s="33" t="s">
        <v>3437</v>
      </c>
      <c r="D1641" s="33" t="s">
        <v>6784</v>
      </c>
      <c r="E1641" s="34" t="s">
        <v>6785</v>
      </c>
      <c r="F1641" s="32" t="s">
        <v>6786</v>
      </c>
      <c r="G1641" s="33" t="s">
        <v>6958</v>
      </c>
      <c r="H1641" s="32" t="s">
        <v>2475</v>
      </c>
      <c r="I1641" s="32" t="s">
        <v>2415</v>
      </c>
      <c r="J1641" s="33" t="s">
        <v>2370</v>
      </c>
      <c r="K1641" s="32">
        <v>23</v>
      </c>
      <c r="L1641" s="36" t="s">
        <v>6731</v>
      </c>
    </row>
    <row r="1642" spans="1:12" ht="15.75" hidden="1" thickBot="1" x14ac:dyDescent="0.3">
      <c r="A1642" s="31" t="s">
        <v>2368</v>
      </c>
      <c r="B1642" s="32" t="s">
        <v>2194</v>
      </c>
      <c r="C1642" s="33" t="s">
        <v>6742</v>
      </c>
      <c r="D1642" s="33" t="s">
        <v>6959</v>
      </c>
      <c r="E1642" s="34" t="s">
        <v>6960</v>
      </c>
      <c r="F1642" s="32" t="s">
        <v>6961</v>
      </c>
      <c r="G1642" s="33" t="s">
        <v>6962</v>
      </c>
      <c r="H1642" s="32" t="s">
        <v>2475</v>
      </c>
      <c r="I1642" s="32" t="s">
        <v>2415</v>
      </c>
      <c r="J1642" s="33" t="s">
        <v>2367</v>
      </c>
      <c r="K1642" s="32">
        <v>16</v>
      </c>
      <c r="L1642" s="36" t="s">
        <v>6747</v>
      </c>
    </row>
    <row r="1643" spans="1:12" ht="26.25" hidden="1" thickBot="1" x14ac:dyDescent="0.3">
      <c r="A1643" s="31" t="s">
        <v>2368</v>
      </c>
      <c r="B1643" s="32" t="s">
        <v>2194</v>
      </c>
      <c r="C1643" s="33" t="s">
        <v>2420</v>
      </c>
      <c r="D1643" s="33" t="s">
        <v>6871</v>
      </c>
      <c r="E1643" s="34" t="s">
        <v>6872</v>
      </c>
      <c r="F1643" s="32" t="s">
        <v>6873</v>
      </c>
      <c r="G1643" s="33" t="s">
        <v>6963</v>
      </c>
      <c r="H1643" s="32" t="s">
        <v>2475</v>
      </c>
      <c r="I1643" s="32" t="s">
        <v>2671</v>
      </c>
      <c r="J1643" s="33" t="s">
        <v>2370</v>
      </c>
      <c r="K1643" s="32">
        <v>18</v>
      </c>
      <c r="L1643" s="36" t="s">
        <v>6720</v>
      </c>
    </row>
    <row r="1644" spans="1:12" ht="15.75" hidden="1" thickBot="1" x14ac:dyDescent="0.3">
      <c r="A1644" s="31" t="s">
        <v>2368</v>
      </c>
      <c r="B1644" s="32" t="s">
        <v>2194</v>
      </c>
      <c r="C1644" s="33" t="s">
        <v>2420</v>
      </c>
      <c r="D1644" s="33" t="s">
        <v>6804</v>
      </c>
      <c r="E1644" s="34" t="s">
        <v>6805</v>
      </c>
      <c r="F1644" s="32" t="s">
        <v>6806</v>
      </c>
      <c r="G1644" s="33" t="s">
        <v>6964</v>
      </c>
      <c r="H1644" s="32" t="s">
        <v>2475</v>
      </c>
      <c r="I1644" s="32" t="s">
        <v>2415</v>
      </c>
      <c r="J1644" s="33" t="s">
        <v>2370</v>
      </c>
      <c r="K1644" s="32">
        <v>19</v>
      </c>
      <c r="L1644" s="36" t="s">
        <v>6720</v>
      </c>
    </row>
    <row r="1645" spans="1:12" ht="15.75" hidden="1" thickBot="1" x14ac:dyDescent="0.3">
      <c r="A1645" s="31" t="s">
        <v>2368</v>
      </c>
      <c r="B1645" s="32" t="s">
        <v>2194</v>
      </c>
      <c r="C1645" s="33" t="s">
        <v>2420</v>
      </c>
      <c r="D1645" s="33" t="s">
        <v>6804</v>
      </c>
      <c r="E1645" s="34" t="s">
        <v>6805</v>
      </c>
      <c r="F1645" s="32" t="s">
        <v>6806</v>
      </c>
      <c r="G1645" s="33" t="s">
        <v>6965</v>
      </c>
      <c r="H1645" s="32" t="s">
        <v>2475</v>
      </c>
      <c r="I1645" s="32" t="s">
        <v>2415</v>
      </c>
      <c r="J1645" s="33" t="s">
        <v>2367</v>
      </c>
      <c r="K1645" s="32">
        <v>21</v>
      </c>
      <c r="L1645" s="36" t="s">
        <v>6720</v>
      </c>
    </row>
    <row r="1646" spans="1:12" ht="26.25" hidden="1" thickBot="1" x14ac:dyDescent="0.3">
      <c r="A1646" s="31" t="s">
        <v>2368</v>
      </c>
      <c r="B1646" s="32" t="s">
        <v>2194</v>
      </c>
      <c r="C1646" s="33" t="s">
        <v>2371</v>
      </c>
      <c r="D1646" s="33" t="s">
        <v>6838</v>
      </c>
      <c r="E1646" s="34" t="s">
        <v>6789</v>
      </c>
      <c r="F1646" s="32" t="s">
        <v>6839</v>
      </c>
      <c r="G1646" s="33" t="s">
        <v>6966</v>
      </c>
      <c r="H1646" s="32" t="s">
        <v>2475</v>
      </c>
      <c r="I1646" s="32" t="s">
        <v>2415</v>
      </c>
      <c r="J1646" s="33" t="s">
        <v>2367</v>
      </c>
      <c r="K1646" s="32">
        <v>19</v>
      </c>
      <c r="L1646" s="36" t="s">
        <v>6100</v>
      </c>
    </row>
    <row r="1647" spans="1:12" ht="15.75" hidden="1" thickBot="1" x14ac:dyDescent="0.3">
      <c r="A1647" s="31" t="s">
        <v>2368</v>
      </c>
      <c r="B1647" s="32" t="s">
        <v>2194</v>
      </c>
      <c r="C1647" s="33" t="s">
        <v>6742</v>
      </c>
      <c r="D1647" s="33" t="s">
        <v>6932</v>
      </c>
      <c r="E1647" s="34" t="s">
        <v>6933</v>
      </c>
      <c r="F1647" s="32" t="s">
        <v>6934</v>
      </c>
      <c r="G1647" s="33" t="s">
        <v>6967</v>
      </c>
      <c r="H1647" s="32" t="s">
        <v>2475</v>
      </c>
      <c r="I1647" s="32" t="s">
        <v>2415</v>
      </c>
      <c r="J1647" s="33" t="s">
        <v>2370</v>
      </c>
      <c r="K1647" s="32">
        <v>27</v>
      </c>
      <c r="L1647" s="36" t="s">
        <v>6936</v>
      </c>
    </row>
    <row r="1648" spans="1:12" ht="15.75" hidden="1" thickBot="1" x14ac:dyDescent="0.3">
      <c r="A1648" s="31" t="s">
        <v>2368</v>
      </c>
      <c r="B1648" s="32" t="s">
        <v>2194</v>
      </c>
      <c r="C1648" s="33" t="s">
        <v>6968</v>
      </c>
      <c r="D1648" s="33" t="s">
        <v>6969</v>
      </c>
      <c r="E1648" s="34" t="s">
        <v>6970</v>
      </c>
      <c r="F1648" s="32" t="s">
        <v>6971</v>
      </c>
      <c r="G1648" s="33" t="s">
        <v>6972</v>
      </c>
      <c r="H1648" s="32" t="s">
        <v>2475</v>
      </c>
      <c r="I1648" s="32" t="s">
        <v>2415</v>
      </c>
      <c r="J1648" s="33" t="s">
        <v>2370</v>
      </c>
      <c r="K1648" s="32">
        <v>14</v>
      </c>
      <c r="L1648" s="35"/>
    </row>
    <row r="1649" spans="1:12" ht="15.75" hidden="1" thickBot="1" x14ac:dyDescent="0.3">
      <c r="A1649" s="31" t="s">
        <v>2368</v>
      </c>
      <c r="B1649" s="32" t="s">
        <v>2194</v>
      </c>
      <c r="C1649" s="33" t="s">
        <v>6968</v>
      </c>
      <c r="D1649" s="33" t="s">
        <v>6973</v>
      </c>
      <c r="E1649" s="34" t="s">
        <v>6974</v>
      </c>
      <c r="F1649" s="32" t="s">
        <v>6975</v>
      </c>
      <c r="G1649" s="33" t="s">
        <v>6976</v>
      </c>
      <c r="H1649" s="32" t="s">
        <v>2475</v>
      </c>
      <c r="I1649" s="32" t="s">
        <v>2415</v>
      </c>
      <c r="J1649" s="33" t="s">
        <v>2367</v>
      </c>
      <c r="K1649" s="32">
        <v>29</v>
      </c>
      <c r="L1649" s="36" t="s">
        <v>2272</v>
      </c>
    </row>
    <row r="1650" spans="1:12" ht="15.75" hidden="1" thickBot="1" x14ac:dyDescent="0.3">
      <c r="A1650" s="31" t="s">
        <v>2368</v>
      </c>
      <c r="B1650" s="32" t="s">
        <v>2194</v>
      </c>
      <c r="C1650" s="33" t="s">
        <v>6968</v>
      </c>
      <c r="D1650" s="33" t="s">
        <v>6977</v>
      </c>
      <c r="E1650" s="34" t="s">
        <v>6749</v>
      </c>
      <c r="F1650" s="32" t="s">
        <v>6750</v>
      </c>
      <c r="G1650" s="33" t="s">
        <v>6978</v>
      </c>
      <c r="H1650" s="32" t="s">
        <v>2475</v>
      </c>
      <c r="I1650" s="32" t="s">
        <v>2415</v>
      </c>
      <c r="J1650" s="33" t="s">
        <v>2370</v>
      </c>
      <c r="K1650" s="32">
        <v>18</v>
      </c>
      <c r="L1650" s="36" t="s">
        <v>2272</v>
      </c>
    </row>
    <row r="1651" spans="1:12" ht="15.75" hidden="1" thickBot="1" x14ac:dyDescent="0.3">
      <c r="A1651" s="31" t="s">
        <v>2368</v>
      </c>
      <c r="B1651" s="32" t="s">
        <v>2194</v>
      </c>
      <c r="C1651" s="33" t="s">
        <v>6968</v>
      </c>
      <c r="D1651" s="33" t="s">
        <v>6979</v>
      </c>
      <c r="E1651" s="34" t="s">
        <v>6980</v>
      </c>
      <c r="F1651" s="32" t="s">
        <v>6981</v>
      </c>
      <c r="G1651" s="33" t="s">
        <v>6982</v>
      </c>
      <c r="H1651" s="32" t="s">
        <v>2475</v>
      </c>
      <c r="I1651" s="32" t="s">
        <v>2415</v>
      </c>
      <c r="J1651" s="33" t="s">
        <v>2367</v>
      </c>
      <c r="K1651" s="32">
        <v>32</v>
      </c>
      <c r="L1651" s="36" t="s">
        <v>6775</v>
      </c>
    </row>
    <row r="1652" spans="1:12" ht="15.75" hidden="1" thickBot="1" x14ac:dyDescent="0.3">
      <c r="A1652" s="31" t="s">
        <v>2368</v>
      </c>
      <c r="B1652" s="32" t="s">
        <v>2194</v>
      </c>
      <c r="C1652" s="33" t="s">
        <v>6721</v>
      </c>
      <c r="D1652" s="33" t="s">
        <v>6722</v>
      </c>
      <c r="E1652" s="34" t="s">
        <v>6723</v>
      </c>
      <c r="F1652" s="32" t="s">
        <v>6724</v>
      </c>
      <c r="G1652" s="33" t="s">
        <v>6983</v>
      </c>
      <c r="H1652" s="32" t="s">
        <v>2475</v>
      </c>
      <c r="I1652" s="32" t="s">
        <v>2415</v>
      </c>
      <c r="J1652" s="33" t="s">
        <v>2367</v>
      </c>
      <c r="K1652" s="32">
        <v>17</v>
      </c>
      <c r="L1652" s="36" t="s">
        <v>6726</v>
      </c>
    </row>
    <row r="1653" spans="1:12" ht="15.75" hidden="1" thickBot="1" x14ac:dyDescent="0.3">
      <c r="A1653" s="31" t="s">
        <v>2368</v>
      </c>
      <c r="B1653" s="32" t="s">
        <v>2194</v>
      </c>
      <c r="C1653" s="33" t="s">
        <v>2369</v>
      </c>
      <c r="D1653" s="33" t="s">
        <v>6984</v>
      </c>
      <c r="E1653" s="34" t="s">
        <v>6985</v>
      </c>
      <c r="F1653" s="32" t="s">
        <v>6986</v>
      </c>
      <c r="G1653" s="33" t="s">
        <v>6987</v>
      </c>
      <c r="H1653" s="32" t="s">
        <v>2475</v>
      </c>
      <c r="I1653" s="32" t="s">
        <v>2415</v>
      </c>
      <c r="J1653" s="33" t="s">
        <v>2370</v>
      </c>
      <c r="K1653" s="32">
        <v>13</v>
      </c>
      <c r="L1653" s="36" t="s">
        <v>6988</v>
      </c>
    </row>
    <row r="1654" spans="1:12" ht="26.25" hidden="1" thickBot="1" x14ac:dyDescent="0.3">
      <c r="A1654" s="31" t="s">
        <v>2368</v>
      </c>
      <c r="B1654" s="32" t="s">
        <v>2194</v>
      </c>
      <c r="C1654" s="33" t="s">
        <v>2369</v>
      </c>
      <c r="D1654" s="33" t="s">
        <v>6858</v>
      </c>
      <c r="E1654" s="34" t="s">
        <v>6859</v>
      </c>
      <c r="F1654" s="32" t="s">
        <v>6860</v>
      </c>
      <c r="G1654" s="33" t="s">
        <v>6989</v>
      </c>
      <c r="H1654" s="32" t="s">
        <v>2475</v>
      </c>
      <c r="I1654" s="32" t="s">
        <v>2415</v>
      </c>
      <c r="J1654" s="33" t="s">
        <v>2367</v>
      </c>
      <c r="K1654" s="32">
        <v>22</v>
      </c>
      <c r="L1654" s="35"/>
    </row>
    <row r="1655" spans="1:12" ht="15.75" hidden="1" thickBot="1" x14ac:dyDescent="0.3">
      <c r="A1655" s="31" t="s">
        <v>2368</v>
      </c>
      <c r="B1655" s="32" t="s">
        <v>2194</v>
      </c>
      <c r="C1655" s="33" t="s">
        <v>2369</v>
      </c>
      <c r="D1655" s="33" t="s">
        <v>6990</v>
      </c>
      <c r="E1655" s="34" t="s">
        <v>6991</v>
      </c>
      <c r="F1655" s="32" t="s">
        <v>6992</v>
      </c>
      <c r="G1655" s="33" t="s">
        <v>6993</v>
      </c>
      <c r="H1655" s="32" t="s">
        <v>2475</v>
      </c>
      <c r="I1655" s="32" t="s">
        <v>2415</v>
      </c>
      <c r="J1655" s="33" t="s">
        <v>2367</v>
      </c>
      <c r="K1655" s="32">
        <v>22</v>
      </c>
      <c r="L1655" s="36" t="s">
        <v>6832</v>
      </c>
    </row>
    <row r="1656" spans="1:12" ht="15.75" hidden="1" thickBot="1" x14ac:dyDescent="0.3">
      <c r="A1656" s="31" t="s">
        <v>2368</v>
      </c>
      <c r="B1656" s="32" t="s">
        <v>2194</v>
      </c>
      <c r="C1656" s="33" t="s">
        <v>6742</v>
      </c>
      <c r="D1656" s="33" t="s">
        <v>6994</v>
      </c>
      <c r="E1656" s="34" t="s">
        <v>6995</v>
      </c>
      <c r="F1656" s="32" t="s">
        <v>6996</v>
      </c>
      <c r="G1656" s="33" t="s">
        <v>6997</v>
      </c>
      <c r="H1656" s="32" t="s">
        <v>2475</v>
      </c>
      <c r="I1656" s="32" t="s">
        <v>2415</v>
      </c>
      <c r="J1656" s="33" t="s">
        <v>2367</v>
      </c>
      <c r="K1656" s="32">
        <v>20</v>
      </c>
      <c r="L1656" s="36" t="s">
        <v>6998</v>
      </c>
    </row>
    <row r="1657" spans="1:12" ht="15.75" hidden="1" thickBot="1" x14ac:dyDescent="0.3">
      <c r="A1657" s="31" t="s">
        <v>2368</v>
      </c>
      <c r="B1657" s="32" t="s">
        <v>2194</v>
      </c>
      <c r="C1657" s="33" t="s">
        <v>6742</v>
      </c>
      <c r="D1657" s="33" t="s">
        <v>6999</v>
      </c>
      <c r="E1657" s="34" t="s">
        <v>6988</v>
      </c>
      <c r="F1657" s="32" t="s">
        <v>7000</v>
      </c>
      <c r="G1657" s="33" t="s">
        <v>7001</v>
      </c>
      <c r="H1657" s="32" t="s">
        <v>2475</v>
      </c>
      <c r="I1657" s="32" t="s">
        <v>2415</v>
      </c>
      <c r="J1657" s="33" t="s">
        <v>2367</v>
      </c>
      <c r="K1657" s="32">
        <v>28</v>
      </c>
      <c r="L1657" s="35"/>
    </row>
    <row r="1658" spans="1:12" ht="15.75" hidden="1" thickBot="1" x14ac:dyDescent="0.3">
      <c r="A1658" s="31" t="s">
        <v>2368</v>
      </c>
      <c r="B1658" s="32" t="s">
        <v>2194</v>
      </c>
      <c r="C1658" s="33" t="s">
        <v>6968</v>
      </c>
      <c r="D1658" s="33" t="s">
        <v>7002</v>
      </c>
      <c r="E1658" s="34" t="s">
        <v>7003</v>
      </c>
      <c r="F1658" s="32" t="s">
        <v>7004</v>
      </c>
      <c r="G1658" s="33" t="s">
        <v>7005</v>
      </c>
      <c r="H1658" s="32" t="s">
        <v>2475</v>
      </c>
      <c r="I1658" s="32" t="s">
        <v>2415</v>
      </c>
      <c r="J1658" s="33" t="s">
        <v>2370</v>
      </c>
      <c r="K1658" s="32">
        <v>7</v>
      </c>
      <c r="L1658" s="36" t="s">
        <v>7006</v>
      </c>
    </row>
    <row r="1659" spans="1:12" ht="26.25" hidden="1" thickBot="1" x14ac:dyDescent="0.3">
      <c r="A1659" s="31" t="s">
        <v>2368</v>
      </c>
      <c r="B1659" s="32" t="s">
        <v>2194</v>
      </c>
      <c r="C1659" s="33" t="s">
        <v>6742</v>
      </c>
      <c r="D1659" s="33" t="s">
        <v>7007</v>
      </c>
      <c r="E1659" s="34" t="s">
        <v>7008</v>
      </c>
      <c r="F1659" s="32" t="s">
        <v>7009</v>
      </c>
      <c r="G1659" s="33" t="s">
        <v>7010</v>
      </c>
      <c r="H1659" s="32" t="s">
        <v>2475</v>
      </c>
      <c r="I1659" s="32" t="s">
        <v>2671</v>
      </c>
      <c r="J1659" s="33" t="s">
        <v>2367</v>
      </c>
      <c r="K1659" s="32">
        <v>21</v>
      </c>
      <c r="L1659" s="36" t="s">
        <v>6550</v>
      </c>
    </row>
    <row r="1660" spans="1:12" ht="26.25" hidden="1" thickBot="1" x14ac:dyDescent="0.3">
      <c r="A1660" s="31" t="s">
        <v>2368</v>
      </c>
      <c r="B1660" s="32" t="s">
        <v>2194</v>
      </c>
      <c r="C1660" s="33" t="s">
        <v>6742</v>
      </c>
      <c r="D1660" s="33" t="s">
        <v>7011</v>
      </c>
      <c r="E1660" s="34" t="s">
        <v>7012</v>
      </c>
      <c r="F1660" s="32" t="s">
        <v>7013</v>
      </c>
      <c r="G1660" s="33" t="s">
        <v>7014</v>
      </c>
      <c r="H1660" s="32" t="s">
        <v>2475</v>
      </c>
      <c r="I1660" s="32" t="s">
        <v>2415</v>
      </c>
      <c r="J1660" s="33" t="s">
        <v>2367</v>
      </c>
      <c r="K1660" s="32">
        <v>29</v>
      </c>
      <c r="L1660" s="36" t="s">
        <v>6550</v>
      </c>
    </row>
    <row r="1661" spans="1:12" ht="15.75" hidden="1" thickBot="1" x14ac:dyDescent="0.3">
      <c r="A1661" s="31" t="s">
        <v>2368</v>
      </c>
      <c r="B1661" s="32" t="s">
        <v>2194</v>
      </c>
      <c r="C1661" s="33" t="s">
        <v>6736</v>
      </c>
      <c r="D1661" s="33" t="s">
        <v>7015</v>
      </c>
      <c r="E1661" s="34" t="s">
        <v>7016</v>
      </c>
      <c r="F1661" s="32" t="s">
        <v>7017</v>
      </c>
      <c r="G1661" s="33" t="s">
        <v>7018</v>
      </c>
      <c r="H1661" s="32" t="s">
        <v>2475</v>
      </c>
      <c r="I1661" s="32" t="s">
        <v>2415</v>
      </c>
      <c r="J1661" s="33" t="s">
        <v>2370</v>
      </c>
      <c r="K1661" s="32">
        <v>20</v>
      </c>
      <c r="L1661" s="36" t="s">
        <v>6550</v>
      </c>
    </row>
    <row r="1662" spans="1:12" ht="15.75" hidden="1" thickBot="1" x14ac:dyDescent="0.3">
      <c r="A1662" s="31" t="s">
        <v>2368</v>
      </c>
      <c r="B1662" s="32" t="s">
        <v>2194</v>
      </c>
      <c r="C1662" s="33" t="s">
        <v>6736</v>
      </c>
      <c r="D1662" s="33" t="s">
        <v>7019</v>
      </c>
      <c r="E1662" s="34" t="s">
        <v>7020</v>
      </c>
      <c r="F1662" s="32" t="s">
        <v>7021</v>
      </c>
      <c r="G1662" s="33" t="s">
        <v>7022</v>
      </c>
      <c r="H1662" s="32" t="s">
        <v>2475</v>
      </c>
      <c r="I1662" s="32" t="s">
        <v>2415</v>
      </c>
      <c r="J1662" s="33" t="s">
        <v>2367</v>
      </c>
      <c r="K1662" s="32">
        <v>17</v>
      </c>
      <c r="L1662" s="36" t="s">
        <v>6550</v>
      </c>
    </row>
    <row r="1663" spans="1:12" ht="15.75" hidden="1" thickBot="1" x14ac:dyDescent="0.3">
      <c r="A1663" s="31" t="s">
        <v>2368</v>
      </c>
      <c r="B1663" s="32" t="s">
        <v>2194</v>
      </c>
      <c r="C1663" s="33" t="s">
        <v>6736</v>
      </c>
      <c r="D1663" s="33" t="s">
        <v>7023</v>
      </c>
      <c r="E1663" s="34" t="s">
        <v>7024</v>
      </c>
      <c r="F1663" s="32" t="s">
        <v>7025</v>
      </c>
      <c r="G1663" s="33" t="s">
        <v>7026</v>
      </c>
      <c r="H1663" s="32" t="s">
        <v>2475</v>
      </c>
      <c r="I1663" s="32" t="s">
        <v>2671</v>
      </c>
      <c r="J1663" s="33" t="s">
        <v>2370</v>
      </c>
      <c r="K1663" s="32">
        <v>21</v>
      </c>
      <c r="L1663" s="36" t="s">
        <v>6550</v>
      </c>
    </row>
    <row r="1664" spans="1:12" ht="26.25" hidden="1" thickBot="1" x14ac:dyDescent="0.3">
      <c r="A1664" s="31" t="s">
        <v>2368</v>
      </c>
      <c r="B1664" s="32" t="s">
        <v>2194</v>
      </c>
      <c r="C1664" s="33" t="s">
        <v>6968</v>
      </c>
      <c r="D1664" s="33" t="s">
        <v>7027</v>
      </c>
      <c r="E1664" s="34" t="s">
        <v>7028</v>
      </c>
      <c r="F1664" s="32" t="s">
        <v>7029</v>
      </c>
      <c r="G1664" s="33" t="s">
        <v>7030</v>
      </c>
      <c r="H1664" s="32" t="s">
        <v>2475</v>
      </c>
      <c r="I1664" s="32" t="s">
        <v>2415</v>
      </c>
      <c r="J1664" s="33" t="s">
        <v>2367</v>
      </c>
      <c r="K1664" s="32">
        <v>34</v>
      </c>
      <c r="L1664" s="36" t="s">
        <v>6775</v>
      </c>
    </row>
    <row r="1665" spans="1:12" ht="15.75" hidden="1" thickBot="1" x14ac:dyDescent="0.3">
      <c r="A1665" s="31" t="s">
        <v>2368</v>
      </c>
      <c r="B1665" s="32" t="s">
        <v>2194</v>
      </c>
      <c r="C1665" s="33" t="s">
        <v>2371</v>
      </c>
      <c r="D1665" s="33" t="s">
        <v>7031</v>
      </c>
      <c r="E1665" s="34" t="s">
        <v>7032</v>
      </c>
      <c r="F1665" s="32" t="s">
        <v>7033</v>
      </c>
      <c r="G1665" s="33" t="s">
        <v>7034</v>
      </c>
      <c r="H1665" s="32" t="s">
        <v>2475</v>
      </c>
      <c r="I1665" s="32" t="s">
        <v>2415</v>
      </c>
      <c r="J1665" s="33" t="s">
        <v>2375</v>
      </c>
      <c r="K1665" s="32">
        <v>21</v>
      </c>
      <c r="L1665" s="36" t="s">
        <v>6954</v>
      </c>
    </row>
    <row r="1666" spans="1:12" ht="26.25" hidden="1" thickBot="1" x14ac:dyDescent="0.3">
      <c r="A1666" s="31" t="s">
        <v>2368</v>
      </c>
      <c r="B1666" s="32" t="s">
        <v>2194</v>
      </c>
      <c r="C1666" s="33" t="s">
        <v>2420</v>
      </c>
      <c r="D1666" s="33" t="s">
        <v>6716</v>
      </c>
      <c r="E1666" s="34" t="s">
        <v>6717</v>
      </c>
      <c r="F1666" s="32" t="s">
        <v>6718</v>
      </c>
      <c r="G1666" s="33" t="s">
        <v>7035</v>
      </c>
      <c r="H1666" s="32" t="s">
        <v>2475</v>
      </c>
      <c r="I1666" s="32" t="s">
        <v>2415</v>
      </c>
      <c r="J1666" s="33" t="s">
        <v>2375</v>
      </c>
      <c r="K1666" s="32">
        <v>27</v>
      </c>
      <c r="L1666" s="36" t="s">
        <v>6720</v>
      </c>
    </row>
    <row r="1667" spans="1:12" ht="26.25" hidden="1" thickBot="1" x14ac:dyDescent="0.3">
      <c r="A1667" s="31" t="s">
        <v>2368</v>
      </c>
      <c r="B1667" s="32" t="s">
        <v>2194</v>
      </c>
      <c r="C1667" s="33" t="s">
        <v>3437</v>
      </c>
      <c r="D1667" s="33" t="s">
        <v>7036</v>
      </c>
      <c r="E1667" s="34" t="s">
        <v>7037</v>
      </c>
      <c r="F1667" s="32" t="s">
        <v>7038</v>
      </c>
      <c r="G1667" s="33" t="s">
        <v>7039</v>
      </c>
      <c r="H1667" s="32" t="s">
        <v>2475</v>
      </c>
      <c r="I1667" s="32" t="s">
        <v>2415</v>
      </c>
      <c r="J1667" s="33" t="s">
        <v>2375</v>
      </c>
      <c r="K1667" s="32">
        <v>31</v>
      </c>
      <c r="L1667" s="36" t="s">
        <v>7040</v>
      </c>
    </row>
    <row r="1668" spans="1:12" ht="15.75" hidden="1" thickBot="1" x14ac:dyDescent="0.3">
      <c r="A1668" s="31" t="s">
        <v>2368</v>
      </c>
      <c r="B1668" s="32" t="s">
        <v>2194</v>
      </c>
      <c r="C1668" s="33" t="s">
        <v>6721</v>
      </c>
      <c r="D1668" s="33" t="s">
        <v>7041</v>
      </c>
      <c r="E1668" s="34" t="s">
        <v>7042</v>
      </c>
      <c r="F1668" s="32" t="s">
        <v>7043</v>
      </c>
      <c r="G1668" s="33" t="s">
        <v>7044</v>
      </c>
      <c r="H1668" s="32" t="s">
        <v>2475</v>
      </c>
      <c r="I1668" s="32" t="s">
        <v>2415</v>
      </c>
      <c r="J1668" s="33" t="s">
        <v>2373</v>
      </c>
      <c r="K1668" s="32">
        <v>23</v>
      </c>
      <c r="L1668" s="36" t="s">
        <v>7045</v>
      </c>
    </row>
    <row r="1669" spans="1:12" ht="15.75" hidden="1" thickBot="1" x14ac:dyDescent="0.3">
      <c r="A1669" s="31" t="s">
        <v>2368</v>
      </c>
      <c r="B1669" s="32" t="s">
        <v>2194</v>
      </c>
      <c r="C1669" s="33" t="s">
        <v>6721</v>
      </c>
      <c r="D1669" s="33" t="s">
        <v>7046</v>
      </c>
      <c r="E1669" s="34" t="s">
        <v>7047</v>
      </c>
      <c r="F1669" s="32" t="s">
        <v>7048</v>
      </c>
      <c r="G1669" s="33" t="s">
        <v>7049</v>
      </c>
      <c r="H1669" s="32" t="s">
        <v>2475</v>
      </c>
      <c r="I1669" s="32" t="s">
        <v>2415</v>
      </c>
      <c r="J1669" s="33" t="s">
        <v>2373</v>
      </c>
      <c r="K1669" s="32">
        <v>24</v>
      </c>
      <c r="L1669" s="36" t="s">
        <v>7045</v>
      </c>
    </row>
    <row r="1670" spans="1:12" ht="15.75" hidden="1" thickBot="1" x14ac:dyDescent="0.3">
      <c r="A1670" s="31" t="s">
        <v>2368</v>
      </c>
      <c r="B1670" s="32" t="s">
        <v>2194</v>
      </c>
      <c r="C1670" s="33" t="s">
        <v>6721</v>
      </c>
      <c r="D1670" s="33" t="s">
        <v>7050</v>
      </c>
      <c r="E1670" s="34" t="s">
        <v>7051</v>
      </c>
      <c r="F1670" s="32" t="s">
        <v>7052</v>
      </c>
      <c r="G1670" s="33" t="s">
        <v>7053</v>
      </c>
      <c r="H1670" s="32" t="s">
        <v>2475</v>
      </c>
      <c r="I1670" s="32" t="s">
        <v>2415</v>
      </c>
      <c r="J1670" s="33" t="s">
        <v>2368</v>
      </c>
      <c r="K1670" s="32">
        <v>16</v>
      </c>
      <c r="L1670" s="36" t="s">
        <v>7045</v>
      </c>
    </row>
    <row r="1671" spans="1:12" ht="15.75" hidden="1" thickBot="1" x14ac:dyDescent="0.3">
      <c r="A1671" s="31" t="s">
        <v>2368</v>
      </c>
      <c r="B1671" s="32" t="s">
        <v>2194</v>
      </c>
      <c r="C1671" s="33" t="s">
        <v>6721</v>
      </c>
      <c r="D1671" s="33" t="s">
        <v>7054</v>
      </c>
      <c r="E1671" s="34" t="s">
        <v>7055</v>
      </c>
      <c r="F1671" s="32" t="s">
        <v>7056</v>
      </c>
      <c r="G1671" s="33" t="s">
        <v>7057</v>
      </c>
      <c r="H1671" s="32" t="s">
        <v>2475</v>
      </c>
      <c r="I1671" s="32" t="s">
        <v>2415</v>
      </c>
      <c r="J1671" s="33" t="s">
        <v>2373</v>
      </c>
      <c r="K1671" s="32">
        <v>27</v>
      </c>
      <c r="L1671" s="36" t="s">
        <v>7045</v>
      </c>
    </row>
    <row r="1672" spans="1:12" ht="15.75" hidden="1" thickBot="1" x14ac:dyDescent="0.3">
      <c r="A1672" s="31" t="s">
        <v>2368</v>
      </c>
      <c r="B1672" s="32" t="s">
        <v>2194</v>
      </c>
      <c r="C1672" s="33" t="s">
        <v>2369</v>
      </c>
      <c r="D1672" s="33" t="s">
        <v>7058</v>
      </c>
      <c r="E1672" s="34" t="s">
        <v>7059</v>
      </c>
      <c r="F1672" s="32" t="s">
        <v>7060</v>
      </c>
      <c r="G1672" s="33" t="s">
        <v>7061</v>
      </c>
      <c r="H1672" s="32" t="s">
        <v>2475</v>
      </c>
      <c r="I1672" s="32" t="s">
        <v>2415</v>
      </c>
      <c r="J1672" s="33" t="s">
        <v>2373</v>
      </c>
      <c r="K1672" s="32">
        <v>26</v>
      </c>
      <c r="L1672" s="36" t="s">
        <v>7062</v>
      </c>
    </row>
    <row r="1673" spans="1:12" ht="15.75" hidden="1" thickBot="1" x14ac:dyDescent="0.3">
      <c r="A1673" s="31" t="s">
        <v>2368</v>
      </c>
      <c r="B1673" s="32" t="s">
        <v>2194</v>
      </c>
      <c r="C1673" s="33" t="s">
        <v>6742</v>
      </c>
      <c r="D1673" s="33" t="s">
        <v>7063</v>
      </c>
      <c r="E1673" s="34" t="s">
        <v>7064</v>
      </c>
      <c r="F1673" s="32" t="s">
        <v>7065</v>
      </c>
      <c r="G1673" s="33" t="s">
        <v>7066</v>
      </c>
      <c r="H1673" s="32" t="s">
        <v>2475</v>
      </c>
      <c r="I1673" s="32" t="s">
        <v>2415</v>
      </c>
      <c r="J1673" s="33" t="s">
        <v>2373</v>
      </c>
      <c r="K1673" s="32">
        <v>26</v>
      </c>
      <c r="L1673" s="36" t="s">
        <v>6803</v>
      </c>
    </row>
    <row r="1674" spans="1:12" ht="15.75" hidden="1" thickBot="1" x14ac:dyDescent="0.3">
      <c r="A1674" s="31" t="s">
        <v>2368</v>
      </c>
      <c r="B1674" s="32" t="s">
        <v>2194</v>
      </c>
      <c r="C1674" s="33" t="s">
        <v>6742</v>
      </c>
      <c r="D1674" s="33" t="s">
        <v>7067</v>
      </c>
      <c r="E1674" s="34" t="s">
        <v>7068</v>
      </c>
      <c r="F1674" s="32" t="s">
        <v>7069</v>
      </c>
      <c r="G1674" s="33" t="s">
        <v>7070</v>
      </c>
      <c r="H1674" s="32" t="s">
        <v>2475</v>
      </c>
      <c r="I1674" s="32" t="s">
        <v>2415</v>
      </c>
      <c r="J1674" s="33" t="s">
        <v>2375</v>
      </c>
      <c r="K1674" s="32">
        <v>31</v>
      </c>
      <c r="L1674" s="36" t="s">
        <v>6803</v>
      </c>
    </row>
    <row r="1675" spans="1:12" ht="15.75" hidden="1" thickBot="1" x14ac:dyDescent="0.3">
      <c r="A1675" s="31" t="s">
        <v>2368</v>
      </c>
      <c r="B1675" s="32" t="s">
        <v>2194</v>
      </c>
      <c r="C1675" s="33" t="s">
        <v>6742</v>
      </c>
      <c r="D1675" s="33" t="s">
        <v>6959</v>
      </c>
      <c r="E1675" s="34" t="s">
        <v>6960</v>
      </c>
      <c r="F1675" s="32" t="s">
        <v>6961</v>
      </c>
      <c r="G1675" s="33" t="s">
        <v>7071</v>
      </c>
      <c r="H1675" s="32" t="s">
        <v>2475</v>
      </c>
      <c r="I1675" s="32" t="s">
        <v>2415</v>
      </c>
      <c r="J1675" s="33" t="s">
        <v>2373</v>
      </c>
      <c r="K1675" s="32">
        <v>22</v>
      </c>
      <c r="L1675" s="36" t="s">
        <v>6747</v>
      </c>
    </row>
    <row r="1676" spans="1:12" ht="26.25" hidden="1" thickBot="1" x14ac:dyDescent="0.3">
      <c r="A1676" s="31" t="s">
        <v>2368</v>
      </c>
      <c r="B1676" s="32" t="s">
        <v>2194</v>
      </c>
      <c r="C1676" s="33" t="s">
        <v>3437</v>
      </c>
      <c r="D1676" s="33" t="s">
        <v>6854</v>
      </c>
      <c r="E1676" s="34" t="s">
        <v>6855</v>
      </c>
      <c r="F1676" s="32" t="s">
        <v>6856</v>
      </c>
      <c r="G1676" s="33" t="s">
        <v>7072</v>
      </c>
      <c r="H1676" s="32" t="s">
        <v>2475</v>
      </c>
      <c r="I1676" s="32" t="s">
        <v>2415</v>
      </c>
      <c r="J1676" s="33" t="s">
        <v>2368</v>
      </c>
      <c r="K1676" s="32">
        <v>22</v>
      </c>
      <c r="L1676" s="36" t="s">
        <v>6731</v>
      </c>
    </row>
    <row r="1677" spans="1:12" ht="26.25" hidden="1" thickBot="1" x14ac:dyDescent="0.3">
      <c r="A1677" s="31" t="s">
        <v>2368</v>
      </c>
      <c r="B1677" s="32" t="s">
        <v>2194</v>
      </c>
      <c r="C1677" s="33" t="s">
        <v>3437</v>
      </c>
      <c r="D1677" s="33" t="s">
        <v>6854</v>
      </c>
      <c r="E1677" s="34" t="s">
        <v>6855</v>
      </c>
      <c r="F1677" s="32" t="s">
        <v>6856</v>
      </c>
      <c r="G1677" s="33" t="s">
        <v>7073</v>
      </c>
      <c r="H1677" s="32" t="s">
        <v>2475</v>
      </c>
      <c r="I1677" s="32" t="s">
        <v>2415</v>
      </c>
      <c r="J1677" s="33" t="s">
        <v>2373</v>
      </c>
      <c r="K1677" s="32">
        <v>36</v>
      </c>
      <c r="L1677" s="36" t="s">
        <v>6731</v>
      </c>
    </row>
    <row r="1678" spans="1:12" ht="26.25" hidden="1" thickBot="1" x14ac:dyDescent="0.3">
      <c r="A1678" s="31" t="s">
        <v>2368</v>
      </c>
      <c r="B1678" s="32" t="s">
        <v>2194</v>
      </c>
      <c r="C1678" s="33" t="s">
        <v>3437</v>
      </c>
      <c r="D1678" s="33" t="s">
        <v>6854</v>
      </c>
      <c r="E1678" s="34" t="s">
        <v>6855</v>
      </c>
      <c r="F1678" s="32" t="s">
        <v>6856</v>
      </c>
      <c r="G1678" s="33" t="s">
        <v>7074</v>
      </c>
      <c r="H1678" s="32" t="s">
        <v>2475</v>
      </c>
      <c r="I1678" s="32" t="s">
        <v>2415</v>
      </c>
      <c r="J1678" s="33" t="s">
        <v>2373</v>
      </c>
      <c r="K1678" s="32">
        <v>32</v>
      </c>
      <c r="L1678" s="36" t="s">
        <v>6731</v>
      </c>
    </row>
    <row r="1679" spans="1:12" ht="26.25" hidden="1" thickBot="1" x14ac:dyDescent="0.3">
      <c r="A1679" s="31" t="s">
        <v>2368</v>
      </c>
      <c r="B1679" s="32" t="s">
        <v>2194</v>
      </c>
      <c r="C1679" s="33" t="s">
        <v>3437</v>
      </c>
      <c r="D1679" s="33" t="s">
        <v>6854</v>
      </c>
      <c r="E1679" s="34" t="s">
        <v>6855</v>
      </c>
      <c r="F1679" s="32" t="s">
        <v>6856</v>
      </c>
      <c r="G1679" s="33" t="s">
        <v>7075</v>
      </c>
      <c r="H1679" s="32" t="s">
        <v>2475</v>
      </c>
      <c r="I1679" s="32" t="s">
        <v>2415</v>
      </c>
      <c r="J1679" s="33" t="s">
        <v>2368</v>
      </c>
      <c r="K1679" s="32">
        <v>22</v>
      </c>
      <c r="L1679" s="36" t="s">
        <v>6731</v>
      </c>
    </row>
    <row r="1680" spans="1:12" ht="15.75" hidden="1" thickBot="1" x14ac:dyDescent="0.3">
      <c r="A1680" s="31" t="s">
        <v>2368</v>
      </c>
      <c r="B1680" s="32" t="s">
        <v>2194</v>
      </c>
      <c r="C1680" s="33" t="s">
        <v>3437</v>
      </c>
      <c r="D1680" s="33" t="s">
        <v>6732</v>
      </c>
      <c r="E1680" s="34" t="s">
        <v>6733</v>
      </c>
      <c r="F1680" s="32" t="s">
        <v>6734</v>
      </c>
      <c r="G1680" s="33" t="s">
        <v>7076</v>
      </c>
      <c r="H1680" s="32" t="s">
        <v>2475</v>
      </c>
      <c r="I1680" s="32" t="s">
        <v>2415</v>
      </c>
      <c r="J1680" s="33" t="s">
        <v>2375</v>
      </c>
      <c r="K1680" s="32">
        <v>38</v>
      </c>
      <c r="L1680" s="36" t="s">
        <v>6731</v>
      </c>
    </row>
    <row r="1681" spans="1:12" ht="15.75" hidden="1" thickBot="1" x14ac:dyDescent="0.3">
      <c r="A1681" s="31" t="s">
        <v>2368</v>
      </c>
      <c r="B1681" s="32" t="s">
        <v>2194</v>
      </c>
      <c r="C1681" s="33" t="s">
        <v>6968</v>
      </c>
      <c r="D1681" s="33" t="s">
        <v>6979</v>
      </c>
      <c r="E1681" s="34" t="s">
        <v>6980</v>
      </c>
      <c r="F1681" s="32" t="s">
        <v>6981</v>
      </c>
      <c r="G1681" s="33" t="s">
        <v>7077</v>
      </c>
      <c r="H1681" s="32" t="s">
        <v>2475</v>
      </c>
      <c r="I1681" s="32" t="s">
        <v>2415</v>
      </c>
      <c r="J1681" s="33" t="s">
        <v>2373</v>
      </c>
      <c r="K1681" s="32">
        <v>43</v>
      </c>
      <c r="L1681" s="36" t="s">
        <v>6775</v>
      </c>
    </row>
    <row r="1682" spans="1:12" ht="26.25" hidden="1" thickBot="1" x14ac:dyDescent="0.3">
      <c r="A1682" s="31" t="s">
        <v>2368</v>
      </c>
      <c r="B1682" s="32" t="s">
        <v>2194</v>
      </c>
      <c r="C1682" s="33" t="s">
        <v>3437</v>
      </c>
      <c r="D1682" s="33" t="s">
        <v>6854</v>
      </c>
      <c r="E1682" s="34" t="s">
        <v>6855</v>
      </c>
      <c r="F1682" s="32" t="s">
        <v>6856</v>
      </c>
      <c r="G1682" s="33" t="s">
        <v>7078</v>
      </c>
      <c r="H1682" s="32" t="s">
        <v>2475</v>
      </c>
      <c r="I1682" s="32" t="s">
        <v>2415</v>
      </c>
      <c r="J1682" s="33" t="s">
        <v>2375</v>
      </c>
      <c r="K1682" s="32">
        <v>23</v>
      </c>
      <c r="L1682" s="36" t="s">
        <v>6731</v>
      </c>
    </row>
    <row r="1683" spans="1:12" ht="26.25" hidden="1" thickBot="1" x14ac:dyDescent="0.3">
      <c r="A1683" s="31" t="s">
        <v>2368</v>
      </c>
      <c r="B1683" s="32" t="s">
        <v>2194</v>
      </c>
      <c r="C1683" s="33" t="s">
        <v>3437</v>
      </c>
      <c r="D1683" s="33" t="s">
        <v>6854</v>
      </c>
      <c r="E1683" s="34" t="s">
        <v>6855</v>
      </c>
      <c r="F1683" s="32" t="s">
        <v>6856</v>
      </c>
      <c r="G1683" s="33" t="s">
        <v>7079</v>
      </c>
      <c r="H1683" s="32" t="s">
        <v>2475</v>
      </c>
      <c r="I1683" s="32" t="s">
        <v>2415</v>
      </c>
      <c r="J1683" s="33" t="s">
        <v>2368</v>
      </c>
      <c r="K1683" s="32">
        <v>27</v>
      </c>
      <c r="L1683" s="36" t="s">
        <v>6731</v>
      </c>
    </row>
    <row r="1684" spans="1:12" ht="26.25" hidden="1" thickBot="1" x14ac:dyDescent="0.3">
      <c r="A1684" s="31" t="s">
        <v>2368</v>
      </c>
      <c r="B1684" s="32" t="s">
        <v>2194</v>
      </c>
      <c r="C1684" s="33" t="s">
        <v>3437</v>
      </c>
      <c r="D1684" s="33" t="s">
        <v>6854</v>
      </c>
      <c r="E1684" s="34" t="s">
        <v>6855</v>
      </c>
      <c r="F1684" s="32" t="s">
        <v>6856</v>
      </c>
      <c r="G1684" s="33" t="s">
        <v>7080</v>
      </c>
      <c r="H1684" s="32" t="s">
        <v>2475</v>
      </c>
      <c r="I1684" s="32" t="s">
        <v>2415</v>
      </c>
      <c r="J1684" s="33" t="s">
        <v>2373</v>
      </c>
      <c r="K1684" s="32">
        <v>34</v>
      </c>
      <c r="L1684" s="36" t="s">
        <v>6731</v>
      </c>
    </row>
    <row r="1685" spans="1:12" ht="26.25" hidden="1" thickBot="1" x14ac:dyDescent="0.3">
      <c r="A1685" s="31" t="s">
        <v>2368</v>
      </c>
      <c r="B1685" s="32" t="s">
        <v>2194</v>
      </c>
      <c r="C1685" s="33" t="s">
        <v>3437</v>
      </c>
      <c r="D1685" s="33" t="s">
        <v>6854</v>
      </c>
      <c r="E1685" s="34" t="s">
        <v>6855</v>
      </c>
      <c r="F1685" s="32" t="s">
        <v>6856</v>
      </c>
      <c r="G1685" s="33" t="s">
        <v>7081</v>
      </c>
      <c r="H1685" s="32" t="s">
        <v>2475</v>
      </c>
      <c r="I1685" s="32" t="s">
        <v>2415</v>
      </c>
      <c r="J1685" s="33" t="s">
        <v>2375</v>
      </c>
      <c r="K1685" s="32">
        <v>25</v>
      </c>
      <c r="L1685" s="36" t="s">
        <v>6731</v>
      </c>
    </row>
    <row r="1686" spans="1:12" ht="26.25" hidden="1" thickBot="1" x14ac:dyDescent="0.3">
      <c r="A1686" s="31" t="s">
        <v>2368</v>
      </c>
      <c r="B1686" s="32" t="s">
        <v>2194</v>
      </c>
      <c r="C1686" s="33" t="s">
        <v>2369</v>
      </c>
      <c r="D1686" s="33" t="s">
        <v>6858</v>
      </c>
      <c r="E1686" s="34" t="s">
        <v>6859</v>
      </c>
      <c r="F1686" s="32" t="s">
        <v>6860</v>
      </c>
      <c r="G1686" s="33" t="s">
        <v>7082</v>
      </c>
      <c r="H1686" s="32" t="s">
        <v>2475</v>
      </c>
      <c r="I1686" s="32" t="s">
        <v>2415</v>
      </c>
      <c r="J1686" s="33" t="s">
        <v>2375</v>
      </c>
      <c r="K1686" s="32">
        <v>25</v>
      </c>
      <c r="L1686" s="36" t="s">
        <v>6832</v>
      </c>
    </row>
    <row r="1687" spans="1:12" ht="15.75" hidden="1" thickBot="1" x14ac:dyDescent="0.3">
      <c r="A1687" s="31" t="s">
        <v>2368</v>
      </c>
      <c r="B1687" s="32" t="s">
        <v>2194</v>
      </c>
      <c r="C1687" s="33" t="s">
        <v>6736</v>
      </c>
      <c r="D1687" s="33" t="s">
        <v>6737</v>
      </c>
      <c r="E1687" s="34" t="s">
        <v>6738</v>
      </c>
      <c r="F1687" s="32" t="s">
        <v>6739</v>
      </c>
      <c r="G1687" s="33" t="s">
        <v>7083</v>
      </c>
      <c r="H1687" s="32" t="s">
        <v>2475</v>
      </c>
      <c r="I1687" s="32" t="s">
        <v>2415</v>
      </c>
      <c r="J1687" s="33" t="s">
        <v>2373</v>
      </c>
      <c r="K1687" s="32">
        <v>24</v>
      </c>
      <c r="L1687" s="36" t="s">
        <v>7084</v>
      </c>
    </row>
    <row r="1688" spans="1:12" ht="15.75" hidden="1" thickBot="1" x14ac:dyDescent="0.3">
      <c r="A1688" s="31" t="s">
        <v>2368</v>
      </c>
      <c r="B1688" s="32" t="s">
        <v>2194</v>
      </c>
      <c r="C1688" s="33" t="s">
        <v>6736</v>
      </c>
      <c r="D1688" s="33" t="s">
        <v>7085</v>
      </c>
      <c r="E1688" s="34" t="s">
        <v>6896</v>
      </c>
      <c r="F1688" s="32" t="s">
        <v>6897</v>
      </c>
      <c r="G1688" s="33" t="s">
        <v>7086</v>
      </c>
      <c r="H1688" s="32" t="s">
        <v>2475</v>
      </c>
      <c r="I1688" s="32" t="s">
        <v>2415</v>
      </c>
      <c r="J1688" s="33" t="s">
        <v>2375</v>
      </c>
      <c r="K1688" s="32">
        <v>22</v>
      </c>
      <c r="L1688" s="36" t="s">
        <v>7040</v>
      </c>
    </row>
    <row r="1689" spans="1:12" ht="15.75" hidden="1" thickBot="1" x14ac:dyDescent="0.3">
      <c r="A1689" s="31" t="s">
        <v>2368</v>
      </c>
      <c r="B1689" s="32" t="s">
        <v>2194</v>
      </c>
      <c r="C1689" s="33" t="s">
        <v>2420</v>
      </c>
      <c r="D1689" s="33" t="s">
        <v>7087</v>
      </c>
      <c r="E1689" s="34" t="s">
        <v>7088</v>
      </c>
      <c r="F1689" s="32" t="s">
        <v>7089</v>
      </c>
      <c r="G1689" s="33" t="s">
        <v>7090</v>
      </c>
      <c r="H1689" s="32" t="s">
        <v>2475</v>
      </c>
      <c r="I1689" s="32" t="s">
        <v>2415</v>
      </c>
      <c r="J1689" s="33" t="s">
        <v>2375</v>
      </c>
      <c r="K1689" s="32">
        <v>22</v>
      </c>
      <c r="L1689" s="36" t="s">
        <v>6908</v>
      </c>
    </row>
    <row r="1690" spans="1:12" ht="15.75" hidden="1" thickBot="1" x14ac:dyDescent="0.3">
      <c r="A1690" s="31" t="s">
        <v>2368</v>
      </c>
      <c r="B1690" s="32" t="s">
        <v>2194</v>
      </c>
      <c r="C1690" s="33" t="s">
        <v>2420</v>
      </c>
      <c r="D1690" s="33" t="s">
        <v>7087</v>
      </c>
      <c r="E1690" s="34" t="s">
        <v>7088</v>
      </c>
      <c r="F1690" s="32" t="s">
        <v>7089</v>
      </c>
      <c r="G1690" s="33" t="s">
        <v>7091</v>
      </c>
      <c r="H1690" s="32" t="s">
        <v>2475</v>
      </c>
      <c r="I1690" s="32" t="s">
        <v>2415</v>
      </c>
      <c r="J1690" s="33" t="s">
        <v>2373</v>
      </c>
      <c r="K1690" s="32">
        <v>28</v>
      </c>
      <c r="L1690" s="36" t="s">
        <v>6908</v>
      </c>
    </row>
    <row r="1691" spans="1:12" ht="15.75" hidden="1" thickBot="1" x14ac:dyDescent="0.3">
      <c r="A1691" s="31" t="s">
        <v>2368</v>
      </c>
      <c r="B1691" s="32" t="s">
        <v>2194</v>
      </c>
      <c r="C1691" s="33" t="s">
        <v>2420</v>
      </c>
      <c r="D1691" s="33" t="s">
        <v>7087</v>
      </c>
      <c r="E1691" s="34" t="s">
        <v>7088</v>
      </c>
      <c r="F1691" s="32" t="s">
        <v>7089</v>
      </c>
      <c r="G1691" s="33" t="s">
        <v>7092</v>
      </c>
      <c r="H1691" s="32" t="s">
        <v>2475</v>
      </c>
      <c r="I1691" s="32" t="s">
        <v>2415</v>
      </c>
      <c r="J1691" s="33" t="s">
        <v>2373</v>
      </c>
      <c r="K1691" s="32">
        <v>27</v>
      </c>
      <c r="L1691" s="36" t="s">
        <v>6908</v>
      </c>
    </row>
    <row r="1692" spans="1:12" ht="15.75" hidden="1" thickBot="1" x14ac:dyDescent="0.3">
      <c r="A1692" s="31" t="s">
        <v>2368</v>
      </c>
      <c r="B1692" s="32" t="s">
        <v>2194</v>
      </c>
      <c r="C1692" s="33" t="s">
        <v>2371</v>
      </c>
      <c r="D1692" s="33" t="s">
        <v>7093</v>
      </c>
      <c r="E1692" s="34" t="s">
        <v>7042</v>
      </c>
      <c r="F1692" s="32" t="s">
        <v>7094</v>
      </c>
      <c r="G1692" s="33" t="s">
        <v>7095</v>
      </c>
      <c r="H1692" s="32" t="s">
        <v>2475</v>
      </c>
      <c r="I1692" s="32" t="s">
        <v>2415</v>
      </c>
      <c r="J1692" s="33" t="s">
        <v>2365</v>
      </c>
      <c r="K1692" s="32">
        <v>23</v>
      </c>
      <c r="L1692" s="36" t="s">
        <v>7096</v>
      </c>
    </row>
    <row r="1693" spans="1:12" ht="15.75" hidden="1" thickBot="1" x14ac:dyDescent="0.3">
      <c r="A1693" s="31" t="s">
        <v>2368</v>
      </c>
      <c r="B1693" s="32" t="s">
        <v>2194</v>
      </c>
      <c r="C1693" s="33" t="s">
        <v>2371</v>
      </c>
      <c r="D1693" s="33" t="s">
        <v>7093</v>
      </c>
      <c r="E1693" s="34" t="s">
        <v>7042</v>
      </c>
      <c r="F1693" s="32" t="s">
        <v>7094</v>
      </c>
      <c r="G1693" s="33" t="s">
        <v>7097</v>
      </c>
      <c r="H1693" s="32" t="s">
        <v>2475</v>
      </c>
      <c r="I1693" s="32" t="s">
        <v>2415</v>
      </c>
      <c r="J1693" s="33" t="s">
        <v>2370</v>
      </c>
      <c r="K1693" s="32">
        <v>10</v>
      </c>
      <c r="L1693" s="36" t="s">
        <v>7096</v>
      </c>
    </row>
    <row r="1694" spans="1:12" ht="15.75" hidden="1" thickBot="1" x14ac:dyDescent="0.3">
      <c r="A1694" s="31" t="s">
        <v>2368</v>
      </c>
      <c r="B1694" s="32" t="s">
        <v>2194</v>
      </c>
      <c r="C1694" s="33" t="s">
        <v>6721</v>
      </c>
      <c r="D1694" s="33" t="s">
        <v>7098</v>
      </c>
      <c r="E1694" s="34" t="s">
        <v>7099</v>
      </c>
      <c r="F1694" s="32" t="s">
        <v>6852</v>
      </c>
      <c r="G1694" s="33" t="s">
        <v>7100</v>
      </c>
      <c r="H1694" s="32" t="s">
        <v>2475</v>
      </c>
      <c r="I1694" s="32" t="s">
        <v>2415</v>
      </c>
      <c r="J1694" s="33" t="s">
        <v>2375</v>
      </c>
      <c r="K1694" s="32">
        <v>24</v>
      </c>
      <c r="L1694" s="36" t="s">
        <v>7101</v>
      </c>
    </row>
    <row r="1695" spans="1:12" ht="15.75" hidden="1" thickBot="1" x14ac:dyDescent="0.3">
      <c r="A1695" s="31" t="s">
        <v>2368</v>
      </c>
      <c r="B1695" s="32" t="s">
        <v>2194</v>
      </c>
      <c r="C1695" s="33" t="s">
        <v>6721</v>
      </c>
      <c r="D1695" s="33" t="s">
        <v>7098</v>
      </c>
      <c r="E1695" s="34" t="s">
        <v>7099</v>
      </c>
      <c r="F1695" s="32" t="s">
        <v>6852</v>
      </c>
      <c r="G1695" s="33" t="s">
        <v>7102</v>
      </c>
      <c r="H1695" s="32" t="s">
        <v>2475</v>
      </c>
      <c r="I1695" s="32" t="s">
        <v>2415</v>
      </c>
      <c r="J1695" s="33" t="s">
        <v>2373</v>
      </c>
      <c r="K1695" s="32">
        <v>40</v>
      </c>
      <c r="L1695" s="36" t="s">
        <v>7101</v>
      </c>
    </row>
    <row r="1696" spans="1:12" ht="15.75" hidden="1" thickBot="1" x14ac:dyDescent="0.3">
      <c r="A1696" s="31" t="s">
        <v>2368</v>
      </c>
      <c r="B1696" s="32" t="s">
        <v>2194</v>
      </c>
      <c r="C1696" s="33" t="s">
        <v>6752</v>
      </c>
      <c r="D1696" s="33" t="s">
        <v>7103</v>
      </c>
      <c r="E1696" s="34" t="s">
        <v>2195</v>
      </c>
      <c r="F1696" s="32" t="s">
        <v>7104</v>
      </c>
      <c r="G1696" s="33" t="s">
        <v>7105</v>
      </c>
      <c r="H1696" s="32" t="s">
        <v>2475</v>
      </c>
      <c r="I1696" s="32" t="s">
        <v>2415</v>
      </c>
      <c r="J1696" s="33" t="s">
        <v>2375</v>
      </c>
      <c r="K1696" s="32">
        <v>30</v>
      </c>
      <c r="L1696" s="36" t="s">
        <v>7106</v>
      </c>
    </row>
    <row r="1697" spans="1:12" ht="15.75" hidden="1" thickBot="1" x14ac:dyDescent="0.3">
      <c r="A1697" s="31" t="s">
        <v>2368</v>
      </c>
      <c r="B1697" s="32" t="s">
        <v>2194</v>
      </c>
      <c r="C1697" s="33" t="s">
        <v>6752</v>
      </c>
      <c r="D1697" s="33" t="s">
        <v>7103</v>
      </c>
      <c r="E1697" s="34" t="s">
        <v>2195</v>
      </c>
      <c r="F1697" s="32" t="s">
        <v>7104</v>
      </c>
      <c r="G1697" s="33" t="s">
        <v>7107</v>
      </c>
      <c r="H1697" s="32" t="s">
        <v>2475</v>
      </c>
      <c r="I1697" s="32" t="s">
        <v>2415</v>
      </c>
      <c r="J1697" s="33" t="s">
        <v>2368</v>
      </c>
      <c r="K1697" s="32">
        <v>25</v>
      </c>
      <c r="L1697" s="36" t="s">
        <v>7106</v>
      </c>
    </row>
    <row r="1698" spans="1:12" ht="26.25" hidden="1" thickBot="1" x14ac:dyDescent="0.3">
      <c r="A1698" s="31" t="s">
        <v>2368</v>
      </c>
      <c r="B1698" s="32" t="s">
        <v>2194</v>
      </c>
      <c r="C1698" s="33" t="s">
        <v>6752</v>
      </c>
      <c r="D1698" s="33" t="s">
        <v>7108</v>
      </c>
      <c r="E1698" s="34" t="s">
        <v>7109</v>
      </c>
      <c r="F1698" s="32" t="s">
        <v>7110</v>
      </c>
      <c r="G1698" s="33" t="s">
        <v>7111</v>
      </c>
      <c r="H1698" s="32" t="s">
        <v>2475</v>
      </c>
      <c r="I1698" s="32" t="s">
        <v>2415</v>
      </c>
      <c r="J1698" s="33" t="s">
        <v>2368</v>
      </c>
      <c r="K1698" s="32">
        <v>22</v>
      </c>
      <c r="L1698" s="36" t="s">
        <v>7106</v>
      </c>
    </row>
    <row r="1699" spans="1:12" ht="15.75" hidden="1" thickBot="1" x14ac:dyDescent="0.3">
      <c r="A1699" s="31" t="s">
        <v>2368</v>
      </c>
      <c r="B1699" s="32" t="s">
        <v>2194</v>
      </c>
      <c r="C1699" s="33" t="s">
        <v>6752</v>
      </c>
      <c r="D1699" s="33" t="s">
        <v>7112</v>
      </c>
      <c r="E1699" s="34" t="s">
        <v>7113</v>
      </c>
      <c r="F1699" s="32" t="s">
        <v>7114</v>
      </c>
      <c r="G1699" s="33" t="s">
        <v>7115</v>
      </c>
      <c r="H1699" s="32" t="s">
        <v>2475</v>
      </c>
      <c r="I1699" s="32" t="s">
        <v>2671</v>
      </c>
      <c r="J1699" s="33" t="s">
        <v>2375</v>
      </c>
      <c r="K1699" s="32">
        <v>22</v>
      </c>
      <c r="L1699" s="36" t="s">
        <v>7116</v>
      </c>
    </row>
    <row r="1700" spans="1:12" ht="15.75" hidden="1" thickBot="1" x14ac:dyDescent="0.3">
      <c r="A1700" s="31" t="s">
        <v>2368</v>
      </c>
      <c r="B1700" s="32" t="s">
        <v>2194</v>
      </c>
      <c r="C1700" s="33" t="s">
        <v>6742</v>
      </c>
      <c r="D1700" s="33" t="s">
        <v>7117</v>
      </c>
      <c r="E1700" s="34" t="s">
        <v>7118</v>
      </c>
      <c r="F1700" s="32" t="s">
        <v>7119</v>
      </c>
      <c r="G1700" s="33" t="s">
        <v>7120</v>
      </c>
      <c r="H1700" s="32" t="s">
        <v>2475</v>
      </c>
      <c r="I1700" s="32" t="s">
        <v>2415</v>
      </c>
      <c r="J1700" s="33" t="s">
        <v>2375</v>
      </c>
      <c r="K1700" s="32">
        <v>21</v>
      </c>
      <c r="L1700" s="36" t="s">
        <v>6936</v>
      </c>
    </row>
    <row r="1701" spans="1:12" ht="15.75" hidden="1" thickBot="1" x14ac:dyDescent="0.3">
      <c r="A1701" s="31" t="s">
        <v>2368</v>
      </c>
      <c r="B1701" s="32" t="s">
        <v>2194</v>
      </c>
      <c r="C1701" s="33" t="s">
        <v>6742</v>
      </c>
      <c r="D1701" s="33" t="s">
        <v>7117</v>
      </c>
      <c r="E1701" s="34" t="s">
        <v>7118</v>
      </c>
      <c r="F1701" s="32" t="s">
        <v>7119</v>
      </c>
      <c r="G1701" s="33" t="s">
        <v>7121</v>
      </c>
      <c r="H1701" s="32" t="s">
        <v>2475</v>
      </c>
      <c r="I1701" s="32" t="s">
        <v>2415</v>
      </c>
      <c r="J1701" s="33" t="s">
        <v>2368</v>
      </c>
      <c r="K1701" s="32">
        <v>18</v>
      </c>
      <c r="L1701" s="36" t="s">
        <v>6936</v>
      </c>
    </row>
    <row r="1702" spans="1:12" ht="15.75" hidden="1" thickBot="1" x14ac:dyDescent="0.3">
      <c r="A1702" s="31" t="s">
        <v>2368</v>
      </c>
      <c r="B1702" s="32" t="s">
        <v>2194</v>
      </c>
      <c r="C1702" s="33" t="s">
        <v>6742</v>
      </c>
      <c r="D1702" s="33" t="s">
        <v>7117</v>
      </c>
      <c r="E1702" s="34" t="s">
        <v>7118</v>
      </c>
      <c r="F1702" s="32" t="s">
        <v>7119</v>
      </c>
      <c r="G1702" s="33" t="s">
        <v>7122</v>
      </c>
      <c r="H1702" s="32" t="s">
        <v>2475</v>
      </c>
      <c r="I1702" s="32" t="s">
        <v>2415</v>
      </c>
      <c r="J1702" s="33" t="s">
        <v>2373</v>
      </c>
      <c r="K1702" s="32">
        <v>26</v>
      </c>
      <c r="L1702" s="36" t="s">
        <v>6936</v>
      </c>
    </row>
    <row r="1703" spans="1:12" ht="15.75" hidden="1" thickBot="1" x14ac:dyDescent="0.3">
      <c r="A1703" s="31" t="s">
        <v>2368</v>
      </c>
      <c r="B1703" s="32" t="s">
        <v>2194</v>
      </c>
      <c r="C1703" s="33" t="s">
        <v>6742</v>
      </c>
      <c r="D1703" s="33" t="s">
        <v>7123</v>
      </c>
      <c r="E1703" s="34" t="s">
        <v>7124</v>
      </c>
      <c r="F1703" s="32" t="s">
        <v>7125</v>
      </c>
      <c r="G1703" s="33" t="s">
        <v>7126</v>
      </c>
      <c r="H1703" s="32" t="s">
        <v>2475</v>
      </c>
      <c r="I1703" s="32" t="s">
        <v>2415</v>
      </c>
      <c r="J1703" s="33" t="s">
        <v>2375</v>
      </c>
      <c r="K1703" s="32">
        <v>16</v>
      </c>
      <c r="L1703" s="36" t="s">
        <v>6936</v>
      </c>
    </row>
    <row r="1704" spans="1:12" ht="15.75" hidden="1" thickBot="1" x14ac:dyDescent="0.3">
      <c r="A1704" s="31" t="s">
        <v>2368</v>
      </c>
      <c r="B1704" s="32" t="s">
        <v>2194</v>
      </c>
      <c r="C1704" s="33" t="s">
        <v>6968</v>
      </c>
      <c r="D1704" s="33" t="s">
        <v>7127</v>
      </c>
      <c r="E1704" s="34" t="s">
        <v>7128</v>
      </c>
      <c r="F1704" s="32" t="s">
        <v>6893</v>
      </c>
      <c r="G1704" s="33" t="s">
        <v>7129</v>
      </c>
      <c r="H1704" s="32" t="s">
        <v>2475</v>
      </c>
      <c r="I1704" s="32" t="s">
        <v>2671</v>
      </c>
      <c r="J1704" s="33" t="s">
        <v>2375</v>
      </c>
      <c r="K1704" s="32">
        <v>34</v>
      </c>
      <c r="L1704" s="36" t="s">
        <v>6550</v>
      </c>
    </row>
    <row r="1705" spans="1:12" ht="15.75" hidden="1" thickBot="1" x14ac:dyDescent="0.3">
      <c r="A1705" s="31" t="s">
        <v>2368</v>
      </c>
      <c r="B1705" s="32" t="s">
        <v>2194</v>
      </c>
      <c r="C1705" s="33" t="s">
        <v>6968</v>
      </c>
      <c r="D1705" s="33" t="s">
        <v>7127</v>
      </c>
      <c r="E1705" s="34" t="s">
        <v>7128</v>
      </c>
      <c r="F1705" s="32" t="s">
        <v>6893</v>
      </c>
      <c r="G1705" s="33" t="s">
        <v>7130</v>
      </c>
      <c r="H1705" s="32" t="s">
        <v>2475</v>
      </c>
      <c r="I1705" s="32" t="s">
        <v>2415</v>
      </c>
      <c r="J1705" s="33" t="s">
        <v>2373</v>
      </c>
      <c r="K1705" s="32">
        <v>22</v>
      </c>
      <c r="L1705" s="36" t="s">
        <v>6550</v>
      </c>
    </row>
    <row r="1706" spans="1:12" ht="15.75" hidden="1" thickBot="1" x14ac:dyDescent="0.3">
      <c r="A1706" s="31" t="s">
        <v>2368</v>
      </c>
      <c r="B1706" s="32" t="s">
        <v>2194</v>
      </c>
      <c r="C1706" s="33" t="s">
        <v>6721</v>
      </c>
      <c r="D1706" s="33" t="s">
        <v>6921</v>
      </c>
      <c r="E1706" s="34" t="s">
        <v>6813</v>
      </c>
      <c r="F1706" s="32" t="s">
        <v>6814</v>
      </c>
      <c r="G1706" s="33" t="s">
        <v>7131</v>
      </c>
      <c r="H1706" s="32" t="s">
        <v>2475</v>
      </c>
      <c r="I1706" s="32" t="s">
        <v>2671</v>
      </c>
      <c r="J1706" s="33" t="s">
        <v>2375</v>
      </c>
      <c r="K1706" s="32">
        <v>38</v>
      </c>
      <c r="L1706" s="36" t="s">
        <v>6550</v>
      </c>
    </row>
    <row r="1707" spans="1:12" ht="26.25" hidden="1" thickBot="1" x14ac:dyDescent="0.3">
      <c r="A1707" s="31" t="s">
        <v>2368</v>
      </c>
      <c r="B1707" s="32" t="s">
        <v>2194</v>
      </c>
      <c r="C1707" s="33" t="s">
        <v>6736</v>
      </c>
      <c r="D1707" s="33" t="s">
        <v>7132</v>
      </c>
      <c r="E1707" s="34" t="s">
        <v>7133</v>
      </c>
      <c r="F1707" s="32" t="s">
        <v>7134</v>
      </c>
      <c r="G1707" s="33" t="s">
        <v>7135</v>
      </c>
      <c r="H1707" s="32" t="s">
        <v>2475</v>
      </c>
      <c r="I1707" s="32" t="s">
        <v>2415</v>
      </c>
      <c r="J1707" s="33" t="s">
        <v>2373</v>
      </c>
      <c r="K1707" s="32">
        <v>26</v>
      </c>
      <c r="L1707" s="36" t="s">
        <v>7084</v>
      </c>
    </row>
    <row r="1708" spans="1:12" ht="15.75" hidden="1" thickBot="1" x14ac:dyDescent="0.3">
      <c r="A1708" s="31" t="s">
        <v>2368</v>
      </c>
      <c r="B1708" s="32" t="s">
        <v>2194</v>
      </c>
      <c r="C1708" s="33" t="s">
        <v>6721</v>
      </c>
      <c r="D1708" s="33" t="s">
        <v>7136</v>
      </c>
      <c r="E1708" s="34" t="s">
        <v>7137</v>
      </c>
      <c r="F1708" s="32" t="s">
        <v>7138</v>
      </c>
      <c r="G1708" s="33" t="s">
        <v>7139</v>
      </c>
      <c r="H1708" s="32" t="s">
        <v>2475</v>
      </c>
      <c r="I1708" s="32" t="s">
        <v>2415</v>
      </c>
      <c r="J1708" s="33" t="s">
        <v>2373</v>
      </c>
      <c r="K1708" s="32">
        <v>31</v>
      </c>
      <c r="L1708" s="36" t="s">
        <v>6550</v>
      </c>
    </row>
    <row r="1709" spans="1:12" ht="15.75" hidden="1" thickBot="1" x14ac:dyDescent="0.3">
      <c r="A1709" s="31" t="s">
        <v>2368</v>
      </c>
      <c r="B1709" s="32" t="s">
        <v>2194</v>
      </c>
      <c r="C1709" s="33" t="s">
        <v>2369</v>
      </c>
      <c r="D1709" s="33" t="s">
        <v>6777</v>
      </c>
      <c r="E1709" s="34" t="s">
        <v>6565</v>
      </c>
      <c r="F1709" s="32" t="s">
        <v>6778</v>
      </c>
      <c r="G1709" s="33" t="s">
        <v>7140</v>
      </c>
      <c r="H1709" s="32" t="s">
        <v>2475</v>
      </c>
      <c r="I1709" s="32" t="s">
        <v>2671</v>
      </c>
      <c r="J1709" s="33" t="s">
        <v>2368</v>
      </c>
      <c r="K1709" s="32">
        <v>27</v>
      </c>
      <c r="L1709" s="35"/>
    </row>
    <row r="1710" spans="1:12" ht="26.25" hidden="1" thickBot="1" x14ac:dyDescent="0.3">
      <c r="A1710" s="31" t="s">
        <v>2368</v>
      </c>
      <c r="B1710" s="32" t="s">
        <v>2194</v>
      </c>
      <c r="C1710" s="33" t="s">
        <v>6721</v>
      </c>
      <c r="D1710" s="33" t="s">
        <v>7141</v>
      </c>
      <c r="E1710" s="34" t="s">
        <v>7142</v>
      </c>
      <c r="F1710" s="32" t="s">
        <v>7143</v>
      </c>
      <c r="G1710" s="33" t="s">
        <v>7144</v>
      </c>
      <c r="H1710" s="32" t="s">
        <v>2475</v>
      </c>
      <c r="I1710" s="32" t="s">
        <v>2671</v>
      </c>
      <c r="J1710" s="33" t="s">
        <v>2375</v>
      </c>
      <c r="K1710" s="32">
        <v>23</v>
      </c>
      <c r="L1710" s="36" t="s">
        <v>6550</v>
      </c>
    </row>
    <row r="1711" spans="1:12" ht="15.75" hidden="1" thickBot="1" x14ac:dyDescent="0.3">
      <c r="A1711" s="31" t="s">
        <v>2368</v>
      </c>
      <c r="B1711" s="32" t="s">
        <v>2194</v>
      </c>
      <c r="C1711" s="33" t="s">
        <v>6721</v>
      </c>
      <c r="D1711" s="33" t="s">
        <v>6899</v>
      </c>
      <c r="E1711" s="34" t="s">
        <v>6900</v>
      </c>
      <c r="F1711" s="32" t="s">
        <v>6901</v>
      </c>
      <c r="G1711" s="33" t="s">
        <v>7145</v>
      </c>
      <c r="H1711" s="32" t="s">
        <v>2475</v>
      </c>
      <c r="I1711" s="32" t="s">
        <v>2415</v>
      </c>
      <c r="J1711" s="33" t="s">
        <v>2375</v>
      </c>
      <c r="K1711" s="32">
        <v>21</v>
      </c>
      <c r="L1711" s="36" t="s">
        <v>6726</v>
      </c>
    </row>
    <row r="1712" spans="1:12" ht="26.25" hidden="1" thickBot="1" x14ac:dyDescent="0.3">
      <c r="A1712" s="31" t="s">
        <v>2368</v>
      </c>
      <c r="B1712" s="32" t="s">
        <v>2194</v>
      </c>
      <c r="C1712" s="33" t="s">
        <v>6752</v>
      </c>
      <c r="D1712" s="33" t="s">
        <v>7146</v>
      </c>
      <c r="E1712" s="34" t="s">
        <v>7147</v>
      </c>
      <c r="F1712" s="32" t="s">
        <v>7148</v>
      </c>
      <c r="G1712" s="33" t="s">
        <v>7149</v>
      </c>
      <c r="H1712" s="32" t="s">
        <v>2475</v>
      </c>
      <c r="I1712" s="32" t="s">
        <v>2415</v>
      </c>
      <c r="J1712" s="33" t="s">
        <v>2375</v>
      </c>
      <c r="K1712" s="32">
        <v>30</v>
      </c>
      <c r="L1712" s="36" t="s">
        <v>7150</v>
      </c>
    </row>
    <row r="1713" spans="1:12" ht="15.75" hidden="1" thickBot="1" x14ac:dyDescent="0.3">
      <c r="A1713" s="31" t="s">
        <v>2368</v>
      </c>
      <c r="B1713" s="32" t="s">
        <v>2194</v>
      </c>
      <c r="C1713" s="33" t="s">
        <v>3437</v>
      </c>
      <c r="D1713" s="33" t="s">
        <v>7151</v>
      </c>
      <c r="E1713" s="34" t="s">
        <v>7152</v>
      </c>
      <c r="F1713" s="32" t="s">
        <v>7153</v>
      </c>
      <c r="G1713" s="33" t="s">
        <v>7154</v>
      </c>
      <c r="H1713" s="32" t="s">
        <v>2475</v>
      </c>
      <c r="I1713" s="32" t="s">
        <v>2415</v>
      </c>
      <c r="J1713" s="33" t="s">
        <v>2373</v>
      </c>
      <c r="K1713" s="32">
        <v>26</v>
      </c>
      <c r="L1713" s="36" t="s">
        <v>2170</v>
      </c>
    </row>
    <row r="1714" spans="1:12" ht="15.75" hidden="1" thickBot="1" x14ac:dyDescent="0.3">
      <c r="A1714" s="31" t="s">
        <v>2368</v>
      </c>
      <c r="B1714" s="32" t="s">
        <v>2194</v>
      </c>
      <c r="C1714" s="33" t="s">
        <v>3437</v>
      </c>
      <c r="D1714" s="33" t="s">
        <v>7151</v>
      </c>
      <c r="E1714" s="34" t="s">
        <v>7152</v>
      </c>
      <c r="F1714" s="32" t="s">
        <v>7153</v>
      </c>
      <c r="G1714" s="33" t="s">
        <v>7155</v>
      </c>
      <c r="H1714" s="32" t="s">
        <v>2475</v>
      </c>
      <c r="I1714" s="32" t="s">
        <v>2415</v>
      </c>
      <c r="J1714" s="33" t="s">
        <v>2367</v>
      </c>
      <c r="K1714" s="32">
        <v>20</v>
      </c>
      <c r="L1714" s="36" t="s">
        <v>2170</v>
      </c>
    </row>
    <row r="1715" spans="1:12" ht="15.75" hidden="1" thickBot="1" x14ac:dyDescent="0.3">
      <c r="A1715" s="31" t="s">
        <v>2368</v>
      </c>
      <c r="B1715" s="32" t="s">
        <v>2194</v>
      </c>
      <c r="C1715" s="33" t="s">
        <v>6742</v>
      </c>
      <c r="D1715" s="33" t="s">
        <v>7156</v>
      </c>
      <c r="E1715" s="34" t="s">
        <v>7020</v>
      </c>
      <c r="F1715" s="32" t="s">
        <v>7021</v>
      </c>
      <c r="G1715" s="33" t="s">
        <v>7157</v>
      </c>
      <c r="H1715" s="32" t="s">
        <v>2475</v>
      </c>
      <c r="I1715" s="32" t="s">
        <v>2415</v>
      </c>
      <c r="J1715" s="33" t="s">
        <v>2373</v>
      </c>
      <c r="K1715" s="32">
        <v>34</v>
      </c>
      <c r="L1715" s="36" t="s">
        <v>6550</v>
      </c>
    </row>
    <row r="1716" spans="1:12" ht="15.75" hidden="1" thickBot="1" x14ac:dyDescent="0.3">
      <c r="A1716" s="31" t="s">
        <v>2368</v>
      </c>
      <c r="B1716" s="32" t="s">
        <v>2194</v>
      </c>
      <c r="C1716" s="33" t="s">
        <v>6742</v>
      </c>
      <c r="D1716" s="33" t="s">
        <v>7158</v>
      </c>
      <c r="E1716" s="34" t="s">
        <v>7159</v>
      </c>
      <c r="F1716" s="32" t="s">
        <v>7160</v>
      </c>
      <c r="G1716" s="33" t="s">
        <v>7161</v>
      </c>
      <c r="H1716" s="32" t="s">
        <v>2475</v>
      </c>
      <c r="I1716" s="32" t="s">
        <v>2671</v>
      </c>
      <c r="J1716" s="33" t="s">
        <v>2373</v>
      </c>
      <c r="K1716" s="32">
        <v>21</v>
      </c>
      <c r="L1716" s="36" t="s">
        <v>6550</v>
      </c>
    </row>
    <row r="1717" spans="1:12" ht="26.25" hidden="1" thickBot="1" x14ac:dyDescent="0.3">
      <c r="A1717" s="31" t="s">
        <v>2368</v>
      </c>
      <c r="B1717" s="32" t="s">
        <v>2197</v>
      </c>
      <c r="C1717" s="33" t="s">
        <v>7162</v>
      </c>
      <c r="D1717" s="33" t="s">
        <v>7163</v>
      </c>
      <c r="E1717" s="34" t="s">
        <v>7164</v>
      </c>
      <c r="F1717" s="32" t="s">
        <v>7165</v>
      </c>
      <c r="G1717" s="33" t="s">
        <v>7166</v>
      </c>
      <c r="H1717" s="32" t="s">
        <v>2475</v>
      </c>
      <c r="I1717" s="32" t="s">
        <v>2415</v>
      </c>
      <c r="J1717" s="33" t="s">
        <v>2370</v>
      </c>
      <c r="K1717" s="32">
        <v>17</v>
      </c>
      <c r="L1717" s="36" t="s">
        <v>2170</v>
      </c>
    </row>
    <row r="1718" spans="1:12" ht="26.25" hidden="1" thickBot="1" x14ac:dyDescent="0.3">
      <c r="A1718" s="31" t="s">
        <v>2368</v>
      </c>
      <c r="B1718" s="32" t="s">
        <v>2197</v>
      </c>
      <c r="C1718" s="33" t="s">
        <v>7162</v>
      </c>
      <c r="D1718" s="33" t="s">
        <v>7167</v>
      </c>
      <c r="E1718" s="34" t="s">
        <v>7168</v>
      </c>
      <c r="F1718" s="32" t="s">
        <v>7169</v>
      </c>
      <c r="G1718" s="33" t="s">
        <v>7170</v>
      </c>
      <c r="H1718" s="32" t="s">
        <v>2475</v>
      </c>
      <c r="I1718" s="32" t="s">
        <v>2415</v>
      </c>
      <c r="J1718" s="33" t="s">
        <v>2373</v>
      </c>
      <c r="K1718" s="32">
        <v>20</v>
      </c>
      <c r="L1718" s="35"/>
    </row>
    <row r="1719" spans="1:12" ht="26.25" hidden="1" thickBot="1" x14ac:dyDescent="0.3">
      <c r="A1719" s="31" t="s">
        <v>2368</v>
      </c>
      <c r="B1719" s="32" t="s">
        <v>2197</v>
      </c>
      <c r="C1719" s="33" t="s">
        <v>2377</v>
      </c>
      <c r="D1719" s="33" t="s">
        <v>7171</v>
      </c>
      <c r="E1719" s="34" t="s">
        <v>2198</v>
      </c>
      <c r="F1719" s="32" t="s">
        <v>7172</v>
      </c>
      <c r="G1719" s="33" t="s">
        <v>7173</v>
      </c>
      <c r="H1719" s="32" t="s">
        <v>2475</v>
      </c>
      <c r="I1719" s="32" t="s">
        <v>2415</v>
      </c>
      <c r="J1719" s="33" t="s">
        <v>2373</v>
      </c>
      <c r="K1719" s="32">
        <v>22</v>
      </c>
      <c r="L1719" s="35"/>
    </row>
    <row r="1720" spans="1:12" ht="26.25" hidden="1" thickBot="1" x14ac:dyDescent="0.3">
      <c r="A1720" s="31" t="s">
        <v>2368</v>
      </c>
      <c r="B1720" s="32" t="s">
        <v>2197</v>
      </c>
      <c r="C1720" s="33" t="s">
        <v>7162</v>
      </c>
      <c r="D1720" s="33" t="s">
        <v>7174</v>
      </c>
      <c r="E1720" s="34" t="s">
        <v>7175</v>
      </c>
      <c r="F1720" s="32" t="s">
        <v>7176</v>
      </c>
      <c r="G1720" s="33" t="s">
        <v>7177</v>
      </c>
      <c r="H1720" s="32" t="s">
        <v>2475</v>
      </c>
      <c r="I1720" s="32" t="s">
        <v>2671</v>
      </c>
      <c r="J1720" s="33" t="s">
        <v>2373</v>
      </c>
      <c r="K1720" s="32">
        <v>11</v>
      </c>
      <c r="L1720" s="35"/>
    </row>
    <row r="1721" spans="1:12" ht="26.25" hidden="1" thickBot="1" x14ac:dyDescent="0.3">
      <c r="A1721" s="31" t="s">
        <v>2368</v>
      </c>
      <c r="B1721" s="32" t="s">
        <v>2197</v>
      </c>
      <c r="C1721" s="33" t="s">
        <v>7178</v>
      </c>
      <c r="D1721" s="33" t="s">
        <v>7179</v>
      </c>
      <c r="E1721" s="34" t="s">
        <v>7180</v>
      </c>
      <c r="F1721" s="32" t="s">
        <v>7181</v>
      </c>
      <c r="G1721" s="33" t="s">
        <v>7182</v>
      </c>
      <c r="H1721" s="32" t="s">
        <v>2475</v>
      </c>
      <c r="I1721" s="32" t="s">
        <v>2415</v>
      </c>
      <c r="J1721" s="33" t="s">
        <v>2368</v>
      </c>
      <c r="K1721" s="32">
        <v>16</v>
      </c>
      <c r="L1721" s="36" t="s">
        <v>2170</v>
      </c>
    </row>
    <row r="1722" spans="1:12" ht="15.75" hidden="1" thickBot="1" x14ac:dyDescent="0.3">
      <c r="A1722" s="31" t="s">
        <v>2368</v>
      </c>
      <c r="B1722" s="32" t="s">
        <v>2197</v>
      </c>
      <c r="C1722" s="33" t="s">
        <v>2364</v>
      </c>
      <c r="D1722" s="33" t="s">
        <v>7183</v>
      </c>
      <c r="E1722" s="34" t="s">
        <v>7184</v>
      </c>
      <c r="F1722" s="32" t="s">
        <v>7185</v>
      </c>
      <c r="G1722" s="33" t="s">
        <v>7186</v>
      </c>
      <c r="H1722" s="32" t="s">
        <v>2475</v>
      </c>
      <c r="I1722" s="32" t="s">
        <v>2415</v>
      </c>
      <c r="J1722" s="33" t="s">
        <v>2370</v>
      </c>
      <c r="K1722" s="32">
        <v>26</v>
      </c>
      <c r="L1722" s="36" t="s">
        <v>7187</v>
      </c>
    </row>
    <row r="1723" spans="1:12" ht="15.75" hidden="1" thickBot="1" x14ac:dyDescent="0.3">
      <c r="A1723" s="31" t="s">
        <v>2368</v>
      </c>
      <c r="B1723" s="32" t="s">
        <v>2197</v>
      </c>
      <c r="C1723" s="33" t="s">
        <v>2364</v>
      </c>
      <c r="D1723" s="33" t="s">
        <v>7188</v>
      </c>
      <c r="E1723" s="34" t="s">
        <v>7189</v>
      </c>
      <c r="F1723" s="32" t="s">
        <v>7190</v>
      </c>
      <c r="G1723" s="33" t="s">
        <v>7191</v>
      </c>
      <c r="H1723" s="32" t="s">
        <v>2475</v>
      </c>
      <c r="I1723" s="32" t="s">
        <v>2415</v>
      </c>
      <c r="J1723" s="33" t="s">
        <v>2370</v>
      </c>
      <c r="K1723" s="32">
        <v>19</v>
      </c>
      <c r="L1723" s="36" t="s">
        <v>7187</v>
      </c>
    </row>
    <row r="1724" spans="1:12" ht="15.75" hidden="1" thickBot="1" x14ac:dyDescent="0.3">
      <c r="A1724" s="31" t="s">
        <v>2368</v>
      </c>
      <c r="B1724" s="32" t="s">
        <v>2197</v>
      </c>
      <c r="C1724" s="33" t="s">
        <v>2364</v>
      </c>
      <c r="D1724" s="33" t="s">
        <v>7192</v>
      </c>
      <c r="E1724" s="34" t="s">
        <v>7193</v>
      </c>
      <c r="F1724" s="32" t="s">
        <v>7194</v>
      </c>
      <c r="G1724" s="33" t="s">
        <v>7195</v>
      </c>
      <c r="H1724" s="32" t="s">
        <v>2475</v>
      </c>
      <c r="I1724" s="32" t="s">
        <v>2415</v>
      </c>
      <c r="J1724" s="33" t="s">
        <v>2370</v>
      </c>
      <c r="K1724" s="32">
        <v>29</v>
      </c>
      <c r="L1724" s="36" t="s">
        <v>7187</v>
      </c>
    </row>
    <row r="1725" spans="1:12" ht="15.75" hidden="1" thickBot="1" x14ac:dyDescent="0.3">
      <c r="A1725" s="31" t="s">
        <v>2368</v>
      </c>
      <c r="B1725" s="32" t="s">
        <v>2197</v>
      </c>
      <c r="C1725" s="33" t="s">
        <v>2364</v>
      </c>
      <c r="D1725" s="33" t="s">
        <v>7196</v>
      </c>
      <c r="E1725" s="34" t="s">
        <v>7197</v>
      </c>
      <c r="F1725" s="32" t="s">
        <v>7198</v>
      </c>
      <c r="G1725" s="33" t="s">
        <v>7199</v>
      </c>
      <c r="H1725" s="32" t="s">
        <v>2475</v>
      </c>
      <c r="I1725" s="32" t="s">
        <v>2415</v>
      </c>
      <c r="J1725" s="33" t="s">
        <v>2370</v>
      </c>
      <c r="K1725" s="32">
        <v>23</v>
      </c>
      <c r="L1725" s="36" t="s">
        <v>7187</v>
      </c>
    </row>
    <row r="1726" spans="1:12" ht="15.75" hidden="1" thickBot="1" x14ac:dyDescent="0.3">
      <c r="A1726" s="31" t="s">
        <v>2368</v>
      </c>
      <c r="B1726" s="32" t="s">
        <v>2197</v>
      </c>
      <c r="C1726" s="33" t="s">
        <v>2364</v>
      </c>
      <c r="D1726" s="33" t="s">
        <v>7200</v>
      </c>
      <c r="E1726" s="34" t="s">
        <v>3387</v>
      </c>
      <c r="F1726" s="32" t="s">
        <v>7201</v>
      </c>
      <c r="G1726" s="33" t="s">
        <v>7202</v>
      </c>
      <c r="H1726" s="32" t="s">
        <v>2475</v>
      </c>
      <c r="I1726" s="32" t="s">
        <v>2415</v>
      </c>
      <c r="J1726" s="33" t="s">
        <v>2370</v>
      </c>
      <c r="K1726" s="32">
        <v>22</v>
      </c>
      <c r="L1726" s="36" t="s">
        <v>7187</v>
      </c>
    </row>
    <row r="1727" spans="1:12" ht="15.75" hidden="1" thickBot="1" x14ac:dyDescent="0.3">
      <c r="A1727" s="31" t="s">
        <v>2368</v>
      </c>
      <c r="B1727" s="32" t="s">
        <v>2197</v>
      </c>
      <c r="C1727" s="33" t="s">
        <v>2364</v>
      </c>
      <c r="D1727" s="33" t="s">
        <v>7203</v>
      </c>
      <c r="E1727" s="34" t="s">
        <v>7204</v>
      </c>
      <c r="F1727" s="32" t="s">
        <v>7205</v>
      </c>
      <c r="G1727" s="33" t="s">
        <v>7206</v>
      </c>
      <c r="H1727" s="32" t="s">
        <v>2475</v>
      </c>
      <c r="I1727" s="32" t="s">
        <v>2415</v>
      </c>
      <c r="J1727" s="33" t="s">
        <v>2370</v>
      </c>
      <c r="K1727" s="32">
        <v>22</v>
      </c>
      <c r="L1727" s="36" t="s">
        <v>7187</v>
      </c>
    </row>
    <row r="1728" spans="1:12" ht="15.75" hidden="1" thickBot="1" x14ac:dyDescent="0.3">
      <c r="A1728" s="31" t="s">
        <v>2368</v>
      </c>
      <c r="B1728" s="32" t="s">
        <v>2197</v>
      </c>
      <c r="C1728" s="33" t="s">
        <v>2364</v>
      </c>
      <c r="D1728" s="33" t="s">
        <v>7207</v>
      </c>
      <c r="E1728" s="34" t="s">
        <v>7208</v>
      </c>
      <c r="F1728" s="32" t="s">
        <v>7209</v>
      </c>
      <c r="G1728" s="33" t="s">
        <v>7210</v>
      </c>
      <c r="H1728" s="32" t="s">
        <v>2475</v>
      </c>
      <c r="I1728" s="32" t="s">
        <v>2415</v>
      </c>
      <c r="J1728" s="33" t="s">
        <v>2370</v>
      </c>
      <c r="K1728" s="32">
        <v>19</v>
      </c>
      <c r="L1728" s="36" t="s">
        <v>7187</v>
      </c>
    </row>
    <row r="1729" spans="1:12" ht="15.75" hidden="1" thickBot="1" x14ac:dyDescent="0.3">
      <c r="A1729" s="31" t="s">
        <v>2368</v>
      </c>
      <c r="B1729" s="32" t="s">
        <v>2197</v>
      </c>
      <c r="C1729" s="33" t="s">
        <v>2364</v>
      </c>
      <c r="D1729" s="33" t="s">
        <v>7211</v>
      </c>
      <c r="E1729" s="34" t="s">
        <v>7212</v>
      </c>
      <c r="F1729" s="32" t="s">
        <v>7213</v>
      </c>
      <c r="G1729" s="33" t="s">
        <v>7214</v>
      </c>
      <c r="H1729" s="32" t="s">
        <v>2475</v>
      </c>
      <c r="I1729" s="32" t="s">
        <v>2415</v>
      </c>
      <c r="J1729" s="33" t="s">
        <v>2370</v>
      </c>
      <c r="K1729" s="32">
        <v>22</v>
      </c>
      <c r="L1729" s="36" t="s">
        <v>7187</v>
      </c>
    </row>
    <row r="1730" spans="1:12" ht="15.75" hidden="1" thickBot="1" x14ac:dyDescent="0.3">
      <c r="A1730" s="31" t="s">
        <v>2368</v>
      </c>
      <c r="B1730" s="32" t="s">
        <v>2197</v>
      </c>
      <c r="C1730" s="33" t="s">
        <v>2364</v>
      </c>
      <c r="D1730" s="33" t="s">
        <v>7215</v>
      </c>
      <c r="E1730" s="34" t="s">
        <v>7216</v>
      </c>
      <c r="F1730" s="32" t="s">
        <v>7217</v>
      </c>
      <c r="G1730" s="33" t="s">
        <v>7218</v>
      </c>
      <c r="H1730" s="32" t="s">
        <v>2475</v>
      </c>
      <c r="I1730" s="32" t="s">
        <v>2415</v>
      </c>
      <c r="J1730" s="33" t="s">
        <v>2370</v>
      </c>
      <c r="K1730" s="32">
        <v>22</v>
      </c>
      <c r="L1730" s="36" t="s">
        <v>7187</v>
      </c>
    </row>
    <row r="1731" spans="1:12" ht="15.75" hidden="1" thickBot="1" x14ac:dyDescent="0.3">
      <c r="A1731" s="31" t="s">
        <v>2368</v>
      </c>
      <c r="B1731" s="32" t="s">
        <v>2197</v>
      </c>
      <c r="C1731" s="33" t="s">
        <v>2364</v>
      </c>
      <c r="D1731" s="33" t="s">
        <v>7219</v>
      </c>
      <c r="E1731" s="34" t="s">
        <v>7220</v>
      </c>
      <c r="F1731" s="32" t="s">
        <v>7221</v>
      </c>
      <c r="G1731" s="33" t="s">
        <v>7222</v>
      </c>
      <c r="H1731" s="32" t="s">
        <v>2475</v>
      </c>
      <c r="I1731" s="32" t="s">
        <v>2415</v>
      </c>
      <c r="J1731" s="33" t="s">
        <v>2370</v>
      </c>
      <c r="K1731" s="32">
        <v>12</v>
      </c>
      <c r="L1731" s="36" t="s">
        <v>7187</v>
      </c>
    </row>
    <row r="1732" spans="1:12" ht="26.25" hidden="1" thickBot="1" x14ac:dyDescent="0.3">
      <c r="A1732" s="31" t="s">
        <v>2368</v>
      </c>
      <c r="B1732" s="32" t="s">
        <v>2197</v>
      </c>
      <c r="C1732" s="33" t="s">
        <v>2377</v>
      </c>
      <c r="D1732" s="33" t="s">
        <v>7223</v>
      </c>
      <c r="E1732" s="34" t="s">
        <v>7224</v>
      </c>
      <c r="F1732" s="32" t="s">
        <v>7225</v>
      </c>
      <c r="G1732" s="33" t="s">
        <v>7226</v>
      </c>
      <c r="H1732" s="32" t="s">
        <v>2475</v>
      </c>
      <c r="I1732" s="32" t="s">
        <v>2415</v>
      </c>
      <c r="J1732" s="33" t="s">
        <v>2370</v>
      </c>
      <c r="K1732" s="32">
        <v>17</v>
      </c>
      <c r="L1732" s="36" t="s">
        <v>2170</v>
      </c>
    </row>
    <row r="1733" spans="1:12" ht="15.75" hidden="1" thickBot="1" x14ac:dyDescent="0.3">
      <c r="A1733" s="31" t="s">
        <v>2368</v>
      </c>
      <c r="B1733" s="32" t="s">
        <v>2197</v>
      </c>
      <c r="C1733" s="33" t="s">
        <v>2377</v>
      </c>
      <c r="D1733" s="33" t="s">
        <v>7227</v>
      </c>
      <c r="E1733" s="34" t="s">
        <v>7228</v>
      </c>
      <c r="F1733" s="32" t="s">
        <v>7229</v>
      </c>
      <c r="G1733" s="33" t="s">
        <v>7230</v>
      </c>
      <c r="H1733" s="32" t="s">
        <v>2475</v>
      </c>
      <c r="I1733" s="32" t="s">
        <v>2415</v>
      </c>
      <c r="J1733" s="33" t="s">
        <v>2370</v>
      </c>
      <c r="K1733" s="32">
        <v>16</v>
      </c>
      <c r="L1733" s="36" t="s">
        <v>2170</v>
      </c>
    </row>
    <row r="1734" spans="1:12" ht="26.25" hidden="1" thickBot="1" x14ac:dyDescent="0.3">
      <c r="A1734" s="31" t="s">
        <v>2368</v>
      </c>
      <c r="B1734" s="32" t="s">
        <v>2197</v>
      </c>
      <c r="C1734" s="33" t="s">
        <v>2377</v>
      </c>
      <c r="D1734" s="33" t="s">
        <v>7223</v>
      </c>
      <c r="E1734" s="34" t="s">
        <v>7224</v>
      </c>
      <c r="F1734" s="32" t="s">
        <v>7225</v>
      </c>
      <c r="G1734" s="33" t="s">
        <v>7231</v>
      </c>
      <c r="H1734" s="32" t="s">
        <v>2475</v>
      </c>
      <c r="I1734" s="32" t="s">
        <v>2415</v>
      </c>
      <c r="J1734" s="33" t="s">
        <v>2370</v>
      </c>
      <c r="K1734" s="32">
        <v>17</v>
      </c>
      <c r="L1734" s="36" t="s">
        <v>2170</v>
      </c>
    </row>
    <row r="1735" spans="1:12" ht="15.75" hidden="1" thickBot="1" x14ac:dyDescent="0.3">
      <c r="A1735" s="31" t="s">
        <v>2368</v>
      </c>
      <c r="B1735" s="32" t="s">
        <v>2197</v>
      </c>
      <c r="C1735" s="33" t="s">
        <v>7232</v>
      </c>
      <c r="D1735" s="33" t="s">
        <v>7233</v>
      </c>
      <c r="E1735" s="34" t="s">
        <v>7234</v>
      </c>
      <c r="F1735" s="32" t="s">
        <v>7235</v>
      </c>
      <c r="G1735" s="33" t="s">
        <v>7236</v>
      </c>
      <c r="H1735" s="32" t="s">
        <v>2475</v>
      </c>
      <c r="I1735" s="32" t="s">
        <v>2415</v>
      </c>
      <c r="J1735" s="33" t="s">
        <v>2370</v>
      </c>
      <c r="K1735" s="32">
        <v>12</v>
      </c>
      <c r="L1735" s="36" t="s">
        <v>7062</v>
      </c>
    </row>
    <row r="1736" spans="1:12" ht="15.75" hidden="1" thickBot="1" x14ac:dyDescent="0.3">
      <c r="A1736" s="31" t="s">
        <v>2368</v>
      </c>
      <c r="B1736" s="32" t="s">
        <v>2197</v>
      </c>
      <c r="C1736" s="33" t="s">
        <v>7232</v>
      </c>
      <c r="D1736" s="33" t="s">
        <v>7237</v>
      </c>
      <c r="E1736" s="34" t="s">
        <v>2199</v>
      </c>
      <c r="F1736" s="32" t="s">
        <v>7238</v>
      </c>
      <c r="G1736" s="33" t="s">
        <v>7239</v>
      </c>
      <c r="H1736" s="32" t="s">
        <v>2475</v>
      </c>
      <c r="I1736" s="32" t="s">
        <v>2415</v>
      </c>
      <c r="J1736" s="33" t="s">
        <v>2370</v>
      </c>
      <c r="K1736" s="32">
        <v>20</v>
      </c>
      <c r="L1736" s="36" t="s">
        <v>7240</v>
      </c>
    </row>
    <row r="1737" spans="1:12" ht="15.75" thickBot="1" x14ac:dyDescent="0.3">
      <c r="A1737" s="31" t="s">
        <v>2368</v>
      </c>
      <c r="B1737" s="32" t="s">
        <v>2197</v>
      </c>
      <c r="C1737" s="33" t="s">
        <v>7232</v>
      </c>
      <c r="D1737" s="33" t="s">
        <v>7241</v>
      </c>
      <c r="E1737" s="34" t="s">
        <v>7242</v>
      </c>
      <c r="F1737" s="32" t="s">
        <v>7243</v>
      </c>
      <c r="G1737" s="33" t="s">
        <v>7244</v>
      </c>
      <c r="H1737" s="32" t="s">
        <v>2475</v>
      </c>
      <c r="I1737" s="32" t="s">
        <v>2671</v>
      </c>
      <c r="J1737" s="33" t="s">
        <v>2370</v>
      </c>
      <c r="K1737" s="32">
        <v>16</v>
      </c>
      <c r="L1737" s="36" t="s">
        <v>2491</v>
      </c>
    </row>
    <row r="1738" spans="1:12" ht="15.75" hidden="1" thickBot="1" x14ac:dyDescent="0.3">
      <c r="A1738" s="31" t="s">
        <v>2368</v>
      </c>
      <c r="B1738" s="32" t="s">
        <v>2197</v>
      </c>
      <c r="C1738" s="33" t="s">
        <v>7232</v>
      </c>
      <c r="D1738" s="33" t="s">
        <v>7245</v>
      </c>
      <c r="E1738" s="34" t="s">
        <v>7246</v>
      </c>
      <c r="F1738" s="32" t="s">
        <v>7247</v>
      </c>
      <c r="G1738" s="33" t="s">
        <v>7248</v>
      </c>
      <c r="H1738" s="32" t="s">
        <v>2475</v>
      </c>
      <c r="I1738" s="32" t="s">
        <v>2415</v>
      </c>
      <c r="J1738" s="33" t="s">
        <v>2370</v>
      </c>
      <c r="K1738" s="32">
        <v>29</v>
      </c>
      <c r="L1738" s="35"/>
    </row>
    <row r="1739" spans="1:12" ht="15.75" hidden="1" thickBot="1" x14ac:dyDescent="0.3">
      <c r="A1739" s="31" t="s">
        <v>2368</v>
      </c>
      <c r="B1739" s="32" t="s">
        <v>2197</v>
      </c>
      <c r="C1739" s="33" t="s">
        <v>7162</v>
      </c>
      <c r="D1739" s="33" t="s">
        <v>7249</v>
      </c>
      <c r="E1739" s="34" t="s">
        <v>7250</v>
      </c>
      <c r="F1739" s="32" t="s">
        <v>7251</v>
      </c>
      <c r="G1739" s="33" t="s">
        <v>7252</v>
      </c>
      <c r="H1739" s="32" t="s">
        <v>2475</v>
      </c>
      <c r="I1739" s="32" t="s">
        <v>2415</v>
      </c>
      <c r="J1739" s="33" t="s">
        <v>2370</v>
      </c>
      <c r="K1739" s="32">
        <v>26</v>
      </c>
      <c r="L1739" s="36" t="s">
        <v>7253</v>
      </c>
    </row>
    <row r="1740" spans="1:12" ht="15.75" hidden="1" thickBot="1" x14ac:dyDescent="0.3">
      <c r="A1740" s="31" t="s">
        <v>2368</v>
      </c>
      <c r="B1740" s="32" t="s">
        <v>2197</v>
      </c>
      <c r="C1740" s="33" t="s">
        <v>7232</v>
      </c>
      <c r="D1740" s="33" t="s">
        <v>7254</v>
      </c>
      <c r="E1740" s="34" t="s">
        <v>7255</v>
      </c>
      <c r="F1740" s="32" t="s">
        <v>7256</v>
      </c>
      <c r="G1740" s="33" t="s">
        <v>7257</v>
      </c>
      <c r="H1740" s="32" t="s">
        <v>2475</v>
      </c>
      <c r="I1740" s="32" t="s">
        <v>2415</v>
      </c>
      <c r="J1740" s="33" t="s">
        <v>2370</v>
      </c>
      <c r="K1740" s="32">
        <v>32</v>
      </c>
      <c r="L1740" s="36" t="s">
        <v>7258</v>
      </c>
    </row>
    <row r="1741" spans="1:12" ht="15.75" hidden="1" thickBot="1" x14ac:dyDescent="0.3">
      <c r="A1741" s="31" t="s">
        <v>2368</v>
      </c>
      <c r="B1741" s="32" t="s">
        <v>2197</v>
      </c>
      <c r="C1741" s="33" t="s">
        <v>7232</v>
      </c>
      <c r="D1741" s="33" t="s">
        <v>7237</v>
      </c>
      <c r="E1741" s="34" t="s">
        <v>2199</v>
      </c>
      <c r="F1741" s="32" t="s">
        <v>7238</v>
      </c>
      <c r="G1741" s="33" t="s">
        <v>7259</v>
      </c>
      <c r="H1741" s="32" t="s">
        <v>2475</v>
      </c>
      <c r="I1741" s="32" t="s">
        <v>2415</v>
      </c>
      <c r="J1741" s="33" t="s">
        <v>2373</v>
      </c>
      <c r="K1741" s="32">
        <v>38</v>
      </c>
      <c r="L1741" s="36" t="s">
        <v>7240</v>
      </c>
    </row>
    <row r="1742" spans="1:12" ht="15.75" hidden="1" thickBot="1" x14ac:dyDescent="0.3">
      <c r="A1742" s="31" t="s">
        <v>2368</v>
      </c>
      <c r="B1742" s="32" t="s">
        <v>2197</v>
      </c>
      <c r="C1742" s="33" t="s">
        <v>7178</v>
      </c>
      <c r="D1742" s="33" t="s">
        <v>7260</v>
      </c>
      <c r="E1742" s="34" t="s">
        <v>7261</v>
      </c>
      <c r="F1742" s="32" t="s">
        <v>7262</v>
      </c>
      <c r="G1742" s="33" t="s">
        <v>7263</v>
      </c>
      <c r="H1742" s="32" t="s">
        <v>2475</v>
      </c>
      <c r="I1742" s="32" t="s">
        <v>2415</v>
      </c>
      <c r="J1742" s="33" t="s">
        <v>2373</v>
      </c>
      <c r="K1742" s="32">
        <v>23</v>
      </c>
      <c r="L1742" s="36" t="s">
        <v>7264</v>
      </c>
    </row>
    <row r="1743" spans="1:12" ht="26.25" hidden="1" thickBot="1" x14ac:dyDescent="0.3">
      <c r="A1743" s="31" t="s">
        <v>2368</v>
      </c>
      <c r="B1743" s="32" t="s">
        <v>2197</v>
      </c>
      <c r="C1743" s="33" t="s">
        <v>7232</v>
      </c>
      <c r="D1743" s="33" t="s">
        <v>7265</v>
      </c>
      <c r="E1743" s="34" t="s">
        <v>7266</v>
      </c>
      <c r="F1743" s="32" t="s">
        <v>7267</v>
      </c>
      <c r="G1743" s="33" t="s">
        <v>7268</v>
      </c>
      <c r="H1743" s="32" t="s">
        <v>2475</v>
      </c>
      <c r="I1743" s="32" t="s">
        <v>2415</v>
      </c>
      <c r="J1743" s="33" t="s">
        <v>2373</v>
      </c>
      <c r="K1743" s="32">
        <v>24</v>
      </c>
      <c r="L1743" s="36" t="s">
        <v>7264</v>
      </c>
    </row>
    <row r="1744" spans="1:12" ht="26.25" hidden="1" thickBot="1" x14ac:dyDescent="0.3">
      <c r="A1744" s="31" t="s">
        <v>2368</v>
      </c>
      <c r="B1744" s="32" t="s">
        <v>2197</v>
      </c>
      <c r="C1744" s="33" t="s">
        <v>7232</v>
      </c>
      <c r="D1744" s="33" t="s">
        <v>7269</v>
      </c>
      <c r="E1744" s="34" t="s">
        <v>7270</v>
      </c>
      <c r="F1744" s="32" t="s">
        <v>7271</v>
      </c>
      <c r="G1744" s="33" t="s">
        <v>7272</v>
      </c>
      <c r="H1744" s="32" t="s">
        <v>2475</v>
      </c>
      <c r="I1744" s="32" t="s">
        <v>2415</v>
      </c>
      <c r="J1744" s="33" t="s">
        <v>2373</v>
      </c>
      <c r="K1744" s="32">
        <v>28</v>
      </c>
      <c r="L1744" s="36" t="s">
        <v>7264</v>
      </c>
    </row>
    <row r="1745" spans="1:12" ht="15.75" hidden="1" thickBot="1" x14ac:dyDescent="0.3">
      <c r="A1745" s="31" t="s">
        <v>2368</v>
      </c>
      <c r="B1745" s="32" t="s">
        <v>2197</v>
      </c>
      <c r="C1745" s="33" t="s">
        <v>2389</v>
      </c>
      <c r="D1745" s="33" t="s">
        <v>7273</v>
      </c>
      <c r="E1745" s="34" t="s">
        <v>7274</v>
      </c>
      <c r="F1745" s="32" t="s">
        <v>7275</v>
      </c>
      <c r="G1745" s="33" t="s">
        <v>7276</v>
      </c>
      <c r="H1745" s="32" t="s">
        <v>2475</v>
      </c>
      <c r="I1745" s="32" t="s">
        <v>2415</v>
      </c>
      <c r="J1745" s="33" t="s">
        <v>2373</v>
      </c>
      <c r="K1745" s="32">
        <v>19</v>
      </c>
      <c r="L1745" s="36" t="s">
        <v>6100</v>
      </c>
    </row>
    <row r="1746" spans="1:12" ht="15.75" hidden="1" thickBot="1" x14ac:dyDescent="0.3">
      <c r="A1746" s="31" t="s">
        <v>2368</v>
      </c>
      <c r="B1746" s="32" t="s">
        <v>2197</v>
      </c>
      <c r="C1746" s="33" t="s">
        <v>2377</v>
      </c>
      <c r="D1746" s="33" t="s">
        <v>7277</v>
      </c>
      <c r="E1746" s="34" t="s">
        <v>7278</v>
      </c>
      <c r="F1746" s="32" t="s">
        <v>7279</v>
      </c>
      <c r="G1746" s="33" t="s">
        <v>7280</v>
      </c>
      <c r="H1746" s="32" t="s">
        <v>2475</v>
      </c>
      <c r="I1746" s="32" t="s">
        <v>2415</v>
      </c>
      <c r="J1746" s="33" t="s">
        <v>2373</v>
      </c>
      <c r="K1746" s="32">
        <v>56</v>
      </c>
      <c r="L1746" s="35"/>
    </row>
    <row r="1747" spans="1:12" ht="15.75" hidden="1" thickBot="1" x14ac:dyDescent="0.3">
      <c r="A1747" s="31" t="s">
        <v>2368</v>
      </c>
      <c r="B1747" s="32" t="s">
        <v>2197</v>
      </c>
      <c r="C1747" s="33" t="s">
        <v>2389</v>
      </c>
      <c r="D1747" s="33" t="s">
        <v>7281</v>
      </c>
      <c r="E1747" s="34" t="s">
        <v>7282</v>
      </c>
      <c r="F1747" s="32" t="s">
        <v>7283</v>
      </c>
      <c r="G1747" s="33" t="s">
        <v>7284</v>
      </c>
      <c r="H1747" s="32" t="s">
        <v>2475</v>
      </c>
      <c r="I1747" s="32" t="s">
        <v>2415</v>
      </c>
      <c r="J1747" s="33" t="s">
        <v>2373</v>
      </c>
      <c r="K1747" s="32">
        <v>35</v>
      </c>
      <c r="L1747" s="36" t="s">
        <v>6497</v>
      </c>
    </row>
    <row r="1748" spans="1:12" ht="15.75" hidden="1" thickBot="1" x14ac:dyDescent="0.3">
      <c r="A1748" s="31" t="s">
        <v>2368</v>
      </c>
      <c r="B1748" s="32" t="s">
        <v>2197</v>
      </c>
      <c r="C1748" s="33" t="s">
        <v>7178</v>
      </c>
      <c r="D1748" s="33" t="s">
        <v>7285</v>
      </c>
      <c r="E1748" s="34" t="s">
        <v>7286</v>
      </c>
      <c r="F1748" s="32" t="s">
        <v>7287</v>
      </c>
      <c r="G1748" s="33" t="s">
        <v>7288</v>
      </c>
      <c r="H1748" s="32" t="s">
        <v>2475</v>
      </c>
      <c r="I1748" s="32" t="s">
        <v>2415</v>
      </c>
      <c r="J1748" s="33" t="s">
        <v>2373</v>
      </c>
      <c r="K1748" s="32">
        <v>37</v>
      </c>
      <c r="L1748" s="36" t="s">
        <v>7289</v>
      </c>
    </row>
    <row r="1749" spans="1:12" ht="26.25" hidden="1" thickBot="1" x14ac:dyDescent="0.3">
      <c r="A1749" s="31" t="s">
        <v>2368</v>
      </c>
      <c r="B1749" s="32" t="s">
        <v>2197</v>
      </c>
      <c r="C1749" s="33" t="s">
        <v>2374</v>
      </c>
      <c r="D1749" s="33" t="s">
        <v>7290</v>
      </c>
      <c r="E1749" s="34" t="s">
        <v>7224</v>
      </c>
      <c r="F1749" s="32" t="s">
        <v>7225</v>
      </c>
      <c r="G1749" s="33" t="s">
        <v>7291</v>
      </c>
      <c r="H1749" s="32" t="s">
        <v>2475</v>
      </c>
      <c r="I1749" s="32" t="s">
        <v>2415</v>
      </c>
      <c r="J1749" s="33" t="s">
        <v>2373</v>
      </c>
      <c r="K1749" s="32">
        <v>28</v>
      </c>
      <c r="L1749" s="36" t="s">
        <v>2170</v>
      </c>
    </row>
    <row r="1750" spans="1:12" ht="15.75" hidden="1" thickBot="1" x14ac:dyDescent="0.3">
      <c r="A1750" s="31" t="s">
        <v>2368</v>
      </c>
      <c r="B1750" s="32" t="s">
        <v>2197</v>
      </c>
      <c r="C1750" s="33" t="s">
        <v>2374</v>
      </c>
      <c r="D1750" s="33" t="s">
        <v>7292</v>
      </c>
      <c r="E1750" s="34" t="s">
        <v>7293</v>
      </c>
      <c r="F1750" s="32" t="s">
        <v>7294</v>
      </c>
      <c r="G1750" s="33" t="s">
        <v>7295</v>
      </c>
      <c r="H1750" s="32" t="s">
        <v>2475</v>
      </c>
      <c r="I1750" s="32" t="s">
        <v>2415</v>
      </c>
      <c r="J1750" s="33" t="s">
        <v>2373</v>
      </c>
      <c r="K1750" s="32">
        <v>19</v>
      </c>
      <c r="L1750" s="36" t="s">
        <v>2170</v>
      </c>
    </row>
    <row r="1751" spans="1:12" ht="15.75" hidden="1" thickBot="1" x14ac:dyDescent="0.3">
      <c r="A1751" s="31" t="s">
        <v>2368</v>
      </c>
      <c r="B1751" s="32" t="s">
        <v>2197</v>
      </c>
      <c r="C1751" s="33" t="s">
        <v>2374</v>
      </c>
      <c r="D1751" s="33" t="s">
        <v>7296</v>
      </c>
      <c r="E1751" s="34" t="s">
        <v>7297</v>
      </c>
      <c r="F1751" s="32" t="s">
        <v>7298</v>
      </c>
      <c r="G1751" s="33" t="s">
        <v>7299</v>
      </c>
      <c r="H1751" s="32" t="s">
        <v>2475</v>
      </c>
      <c r="I1751" s="32" t="s">
        <v>2415</v>
      </c>
      <c r="J1751" s="33" t="s">
        <v>2373</v>
      </c>
      <c r="K1751" s="32">
        <v>25</v>
      </c>
      <c r="L1751" s="36" t="s">
        <v>7187</v>
      </c>
    </row>
    <row r="1752" spans="1:12" ht="15.75" hidden="1" thickBot="1" x14ac:dyDescent="0.3">
      <c r="A1752" s="31" t="s">
        <v>2368</v>
      </c>
      <c r="B1752" s="32" t="s">
        <v>2197</v>
      </c>
      <c r="C1752" s="33" t="s">
        <v>2374</v>
      </c>
      <c r="D1752" s="33" t="s">
        <v>7300</v>
      </c>
      <c r="E1752" s="34" t="s">
        <v>7301</v>
      </c>
      <c r="F1752" s="32" t="s">
        <v>7302</v>
      </c>
      <c r="G1752" s="33" t="s">
        <v>7303</v>
      </c>
      <c r="H1752" s="32" t="s">
        <v>2475</v>
      </c>
      <c r="I1752" s="32" t="s">
        <v>2415</v>
      </c>
      <c r="J1752" s="33" t="s">
        <v>2373</v>
      </c>
      <c r="K1752" s="32">
        <v>21</v>
      </c>
      <c r="L1752" s="36" t="s">
        <v>7187</v>
      </c>
    </row>
    <row r="1753" spans="1:12" ht="15.75" hidden="1" thickBot="1" x14ac:dyDescent="0.3">
      <c r="A1753" s="31" t="s">
        <v>2368</v>
      </c>
      <c r="B1753" s="32" t="s">
        <v>2197</v>
      </c>
      <c r="C1753" s="33" t="s">
        <v>2374</v>
      </c>
      <c r="D1753" s="33" t="s">
        <v>7304</v>
      </c>
      <c r="E1753" s="34" t="s">
        <v>7305</v>
      </c>
      <c r="F1753" s="32" t="s">
        <v>7306</v>
      </c>
      <c r="G1753" s="33" t="s">
        <v>7307</v>
      </c>
      <c r="H1753" s="32" t="s">
        <v>2475</v>
      </c>
      <c r="I1753" s="32" t="s">
        <v>2415</v>
      </c>
      <c r="J1753" s="33" t="s">
        <v>2373</v>
      </c>
      <c r="K1753" s="32">
        <v>28</v>
      </c>
      <c r="L1753" s="36" t="s">
        <v>7187</v>
      </c>
    </row>
    <row r="1754" spans="1:12" ht="15.75" hidden="1" thickBot="1" x14ac:dyDescent="0.3">
      <c r="A1754" s="31" t="s">
        <v>2368</v>
      </c>
      <c r="B1754" s="32" t="s">
        <v>2197</v>
      </c>
      <c r="C1754" s="33" t="s">
        <v>2374</v>
      </c>
      <c r="D1754" s="33" t="s">
        <v>7308</v>
      </c>
      <c r="E1754" s="34" t="s">
        <v>7309</v>
      </c>
      <c r="F1754" s="32" t="s">
        <v>7310</v>
      </c>
      <c r="G1754" s="33" t="s">
        <v>7311</v>
      </c>
      <c r="H1754" s="32" t="s">
        <v>2475</v>
      </c>
      <c r="I1754" s="32" t="s">
        <v>2415</v>
      </c>
      <c r="J1754" s="33" t="s">
        <v>2373</v>
      </c>
      <c r="K1754" s="32">
        <v>16</v>
      </c>
      <c r="L1754" s="36" t="s">
        <v>7187</v>
      </c>
    </row>
    <row r="1755" spans="1:12" ht="15.75" hidden="1" thickBot="1" x14ac:dyDescent="0.3">
      <c r="A1755" s="31" t="s">
        <v>2368</v>
      </c>
      <c r="B1755" s="32" t="s">
        <v>2197</v>
      </c>
      <c r="C1755" s="33" t="s">
        <v>2374</v>
      </c>
      <c r="D1755" s="33" t="s">
        <v>7312</v>
      </c>
      <c r="E1755" s="34" t="s">
        <v>7212</v>
      </c>
      <c r="F1755" s="32" t="s">
        <v>7213</v>
      </c>
      <c r="G1755" s="33" t="s">
        <v>7313</v>
      </c>
      <c r="H1755" s="32" t="s">
        <v>2475</v>
      </c>
      <c r="I1755" s="32" t="s">
        <v>2415</v>
      </c>
      <c r="J1755" s="33" t="s">
        <v>2373</v>
      </c>
      <c r="K1755" s="32">
        <v>32</v>
      </c>
      <c r="L1755" s="36" t="s">
        <v>7187</v>
      </c>
    </row>
    <row r="1756" spans="1:12" ht="15.75" hidden="1" thickBot="1" x14ac:dyDescent="0.3">
      <c r="A1756" s="31" t="s">
        <v>2368</v>
      </c>
      <c r="B1756" s="32" t="s">
        <v>2197</v>
      </c>
      <c r="C1756" s="33" t="s">
        <v>2374</v>
      </c>
      <c r="D1756" s="33" t="s">
        <v>7314</v>
      </c>
      <c r="E1756" s="34" t="s">
        <v>7315</v>
      </c>
      <c r="F1756" s="32" t="s">
        <v>7316</v>
      </c>
      <c r="G1756" s="33" t="s">
        <v>7317</v>
      </c>
      <c r="H1756" s="32" t="s">
        <v>2475</v>
      </c>
      <c r="I1756" s="32" t="s">
        <v>2415</v>
      </c>
      <c r="J1756" s="33" t="s">
        <v>2373</v>
      </c>
      <c r="K1756" s="32">
        <v>22</v>
      </c>
      <c r="L1756" s="36" t="s">
        <v>7187</v>
      </c>
    </row>
    <row r="1757" spans="1:12" ht="15.75" hidden="1" thickBot="1" x14ac:dyDescent="0.3">
      <c r="A1757" s="31" t="s">
        <v>2368</v>
      </c>
      <c r="B1757" s="32" t="s">
        <v>2197</v>
      </c>
      <c r="C1757" s="33" t="s">
        <v>2374</v>
      </c>
      <c r="D1757" s="33" t="s">
        <v>7318</v>
      </c>
      <c r="E1757" s="34" t="s">
        <v>7319</v>
      </c>
      <c r="F1757" s="32" t="s">
        <v>7320</v>
      </c>
      <c r="G1757" s="33" t="s">
        <v>7321</v>
      </c>
      <c r="H1757" s="32" t="s">
        <v>2475</v>
      </c>
      <c r="I1757" s="32" t="s">
        <v>2415</v>
      </c>
      <c r="J1757" s="33" t="s">
        <v>2373</v>
      </c>
      <c r="K1757" s="32">
        <v>16</v>
      </c>
      <c r="L1757" s="35"/>
    </row>
    <row r="1758" spans="1:12" ht="15.75" hidden="1" thickBot="1" x14ac:dyDescent="0.3">
      <c r="A1758" s="31" t="s">
        <v>2368</v>
      </c>
      <c r="B1758" s="32" t="s">
        <v>2197</v>
      </c>
      <c r="C1758" s="33" t="s">
        <v>2374</v>
      </c>
      <c r="D1758" s="33" t="s">
        <v>7322</v>
      </c>
      <c r="E1758" s="34" t="s">
        <v>7323</v>
      </c>
      <c r="F1758" s="32" t="s">
        <v>7324</v>
      </c>
      <c r="G1758" s="33" t="s">
        <v>7325</v>
      </c>
      <c r="H1758" s="32" t="s">
        <v>2475</v>
      </c>
      <c r="I1758" s="32" t="s">
        <v>2415</v>
      </c>
      <c r="J1758" s="33" t="s">
        <v>2373</v>
      </c>
      <c r="K1758" s="32">
        <v>14</v>
      </c>
      <c r="L1758" s="36" t="s">
        <v>2170</v>
      </c>
    </row>
    <row r="1759" spans="1:12" ht="26.25" hidden="1" thickBot="1" x14ac:dyDescent="0.3">
      <c r="A1759" s="31" t="s">
        <v>2368</v>
      </c>
      <c r="B1759" s="32" t="s">
        <v>2197</v>
      </c>
      <c r="C1759" s="33" t="s">
        <v>2374</v>
      </c>
      <c r="D1759" s="33" t="s">
        <v>7326</v>
      </c>
      <c r="E1759" s="34" t="s">
        <v>2200</v>
      </c>
      <c r="F1759" s="32" t="s">
        <v>7327</v>
      </c>
      <c r="G1759" s="33" t="s">
        <v>7328</v>
      </c>
      <c r="H1759" s="32" t="s">
        <v>2475</v>
      </c>
      <c r="I1759" s="32" t="s">
        <v>2415</v>
      </c>
      <c r="J1759" s="33" t="s">
        <v>2373</v>
      </c>
      <c r="K1759" s="32">
        <v>19</v>
      </c>
      <c r="L1759" s="36" t="s">
        <v>2170</v>
      </c>
    </row>
    <row r="1760" spans="1:12" ht="15.75" hidden="1" thickBot="1" x14ac:dyDescent="0.3">
      <c r="A1760" s="31" t="s">
        <v>2368</v>
      </c>
      <c r="B1760" s="32" t="s">
        <v>2197</v>
      </c>
      <c r="C1760" s="33" t="s">
        <v>7162</v>
      </c>
      <c r="D1760" s="33" t="s">
        <v>7329</v>
      </c>
      <c r="E1760" s="34" t="s">
        <v>7330</v>
      </c>
      <c r="F1760" s="32" t="s">
        <v>7331</v>
      </c>
      <c r="G1760" s="33" t="s">
        <v>7332</v>
      </c>
      <c r="H1760" s="32" t="s">
        <v>2475</v>
      </c>
      <c r="I1760" s="32" t="s">
        <v>2415</v>
      </c>
      <c r="J1760" s="33" t="s">
        <v>2373</v>
      </c>
      <c r="K1760" s="32">
        <v>33</v>
      </c>
      <c r="L1760" s="36" t="s">
        <v>2278</v>
      </c>
    </row>
    <row r="1761" spans="1:12" ht="15.75" hidden="1" thickBot="1" x14ac:dyDescent="0.3">
      <c r="A1761" s="31" t="s">
        <v>2368</v>
      </c>
      <c r="B1761" s="32" t="s">
        <v>2197</v>
      </c>
      <c r="C1761" s="33" t="s">
        <v>7162</v>
      </c>
      <c r="D1761" s="33" t="s">
        <v>7249</v>
      </c>
      <c r="E1761" s="34" t="s">
        <v>7250</v>
      </c>
      <c r="F1761" s="32" t="s">
        <v>7251</v>
      </c>
      <c r="G1761" s="33" t="s">
        <v>7333</v>
      </c>
      <c r="H1761" s="32" t="s">
        <v>2475</v>
      </c>
      <c r="I1761" s="32" t="s">
        <v>2415</v>
      </c>
      <c r="J1761" s="33" t="s">
        <v>2365</v>
      </c>
      <c r="K1761" s="32">
        <v>34</v>
      </c>
      <c r="L1761" s="36" t="s">
        <v>6550</v>
      </c>
    </row>
    <row r="1762" spans="1:12" ht="15.75" hidden="1" thickBot="1" x14ac:dyDescent="0.3">
      <c r="A1762" s="31" t="s">
        <v>2368</v>
      </c>
      <c r="B1762" s="32" t="s">
        <v>2197</v>
      </c>
      <c r="C1762" s="33" t="s">
        <v>7162</v>
      </c>
      <c r="D1762" s="33" t="s">
        <v>7334</v>
      </c>
      <c r="E1762" s="34" t="s">
        <v>7335</v>
      </c>
      <c r="F1762" s="32" t="s">
        <v>7336</v>
      </c>
      <c r="G1762" s="33" t="s">
        <v>7337</v>
      </c>
      <c r="H1762" s="32" t="s">
        <v>2475</v>
      </c>
      <c r="I1762" s="32" t="s">
        <v>2671</v>
      </c>
      <c r="J1762" s="33" t="s">
        <v>2365</v>
      </c>
      <c r="K1762" s="32">
        <v>37</v>
      </c>
      <c r="L1762" s="36" t="s">
        <v>6550</v>
      </c>
    </row>
    <row r="1763" spans="1:12" ht="15.75" hidden="1" thickBot="1" x14ac:dyDescent="0.3">
      <c r="A1763" s="31" t="s">
        <v>2368</v>
      </c>
      <c r="B1763" s="32" t="s">
        <v>2197</v>
      </c>
      <c r="C1763" s="33" t="s">
        <v>7162</v>
      </c>
      <c r="D1763" s="33" t="s">
        <v>7338</v>
      </c>
      <c r="E1763" s="34" t="s">
        <v>7339</v>
      </c>
      <c r="F1763" s="32" t="s">
        <v>7340</v>
      </c>
      <c r="G1763" s="33" t="s">
        <v>7341</v>
      </c>
      <c r="H1763" s="32" t="s">
        <v>2475</v>
      </c>
      <c r="I1763" s="32" t="s">
        <v>2415</v>
      </c>
      <c r="J1763" s="33" t="s">
        <v>2365</v>
      </c>
      <c r="K1763" s="32">
        <v>25</v>
      </c>
      <c r="L1763" s="36" t="s">
        <v>6550</v>
      </c>
    </row>
    <row r="1764" spans="1:12" ht="15.75" hidden="1" thickBot="1" x14ac:dyDescent="0.3">
      <c r="A1764" s="31" t="s">
        <v>2368</v>
      </c>
      <c r="B1764" s="32" t="s">
        <v>2197</v>
      </c>
      <c r="C1764" s="33" t="s">
        <v>2389</v>
      </c>
      <c r="D1764" s="33" t="s">
        <v>7342</v>
      </c>
      <c r="E1764" s="34" t="s">
        <v>7242</v>
      </c>
      <c r="F1764" s="32" t="s">
        <v>7243</v>
      </c>
      <c r="G1764" s="33" t="s">
        <v>7343</v>
      </c>
      <c r="H1764" s="32" t="s">
        <v>2475</v>
      </c>
      <c r="I1764" s="32" t="s">
        <v>2671</v>
      </c>
      <c r="J1764" s="33" t="s">
        <v>2365</v>
      </c>
      <c r="K1764" s="32">
        <v>20</v>
      </c>
      <c r="L1764" s="36" t="s">
        <v>2491</v>
      </c>
    </row>
    <row r="1765" spans="1:12" ht="26.25" hidden="1" thickBot="1" x14ac:dyDescent="0.3">
      <c r="A1765" s="31" t="s">
        <v>2368</v>
      </c>
      <c r="B1765" s="32" t="s">
        <v>2197</v>
      </c>
      <c r="C1765" s="33" t="s">
        <v>7232</v>
      </c>
      <c r="D1765" s="33" t="s">
        <v>7265</v>
      </c>
      <c r="E1765" s="34" t="s">
        <v>7266</v>
      </c>
      <c r="F1765" s="32" t="s">
        <v>7267</v>
      </c>
      <c r="G1765" s="33" t="s">
        <v>7344</v>
      </c>
      <c r="H1765" s="32" t="s">
        <v>2475</v>
      </c>
      <c r="I1765" s="32" t="s">
        <v>2415</v>
      </c>
      <c r="J1765" s="33" t="s">
        <v>2365</v>
      </c>
      <c r="K1765" s="32">
        <v>20</v>
      </c>
      <c r="L1765" s="36" t="s">
        <v>7264</v>
      </c>
    </row>
    <row r="1766" spans="1:12" ht="15.75" hidden="1" thickBot="1" x14ac:dyDescent="0.3">
      <c r="A1766" s="31" t="s">
        <v>2368</v>
      </c>
      <c r="B1766" s="32" t="s">
        <v>2197</v>
      </c>
      <c r="C1766" s="33" t="s">
        <v>2377</v>
      </c>
      <c r="D1766" s="33" t="s">
        <v>7345</v>
      </c>
      <c r="E1766" s="34" t="s">
        <v>7246</v>
      </c>
      <c r="F1766" s="32" t="s">
        <v>7247</v>
      </c>
      <c r="G1766" s="33" t="s">
        <v>7346</v>
      </c>
      <c r="H1766" s="32" t="s">
        <v>2475</v>
      </c>
      <c r="I1766" s="32" t="s">
        <v>2415</v>
      </c>
      <c r="J1766" s="33" t="s">
        <v>2365</v>
      </c>
      <c r="K1766" s="32">
        <v>21</v>
      </c>
      <c r="L1766" s="35"/>
    </row>
    <row r="1767" spans="1:12" ht="15.75" hidden="1" thickBot="1" x14ac:dyDescent="0.3">
      <c r="A1767" s="31" t="s">
        <v>2368</v>
      </c>
      <c r="B1767" s="32" t="s">
        <v>2197</v>
      </c>
      <c r="C1767" s="33" t="s">
        <v>2377</v>
      </c>
      <c r="D1767" s="33" t="s">
        <v>7347</v>
      </c>
      <c r="E1767" s="34" t="s">
        <v>7348</v>
      </c>
      <c r="F1767" s="32" t="s">
        <v>7349</v>
      </c>
      <c r="G1767" s="33" t="s">
        <v>7350</v>
      </c>
      <c r="H1767" s="32" t="s">
        <v>2475</v>
      </c>
      <c r="I1767" s="32" t="s">
        <v>2415</v>
      </c>
      <c r="J1767" s="33" t="s">
        <v>2373</v>
      </c>
      <c r="K1767" s="32">
        <v>19</v>
      </c>
      <c r="L1767" s="36" t="s">
        <v>6100</v>
      </c>
    </row>
    <row r="1768" spans="1:12" ht="15.75" hidden="1" thickBot="1" x14ac:dyDescent="0.3">
      <c r="A1768" s="31" t="s">
        <v>2368</v>
      </c>
      <c r="B1768" s="32" t="s">
        <v>2197</v>
      </c>
      <c r="C1768" s="33" t="s">
        <v>7351</v>
      </c>
      <c r="D1768" s="33" t="s">
        <v>7352</v>
      </c>
      <c r="E1768" s="34" t="s">
        <v>7353</v>
      </c>
      <c r="F1768" s="32" t="s">
        <v>7354</v>
      </c>
      <c r="G1768" s="33" t="s">
        <v>7355</v>
      </c>
      <c r="H1768" s="32" t="s">
        <v>2475</v>
      </c>
      <c r="I1768" s="32" t="s">
        <v>2415</v>
      </c>
      <c r="J1768" s="33" t="s">
        <v>2365</v>
      </c>
      <c r="K1768" s="32">
        <v>17</v>
      </c>
      <c r="L1768" s="36" t="s">
        <v>7187</v>
      </c>
    </row>
    <row r="1769" spans="1:12" ht="15.75" hidden="1" thickBot="1" x14ac:dyDescent="0.3">
      <c r="A1769" s="31" t="s">
        <v>2368</v>
      </c>
      <c r="B1769" s="32" t="s">
        <v>2197</v>
      </c>
      <c r="C1769" s="33" t="s">
        <v>7351</v>
      </c>
      <c r="D1769" s="33" t="s">
        <v>7356</v>
      </c>
      <c r="E1769" s="34" t="s">
        <v>7305</v>
      </c>
      <c r="F1769" s="32" t="s">
        <v>7306</v>
      </c>
      <c r="G1769" s="33" t="s">
        <v>7357</v>
      </c>
      <c r="H1769" s="32" t="s">
        <v>2475</v>
      </c>
      <c r="I1769" s="32" t="s">
        <v>2415</v>
      </c>
      <c r="J1769" s="33" t="s">
        <v>2365</v>
      </c>
      <c r="K1769" s="32">
        <v>24</v>
      </c>
      <c r="L1769" s="36" t="s">
        <v>7187</v>
      </c>
    </row>
    <row r="1770" spans="1:12" ht="15.75" hidden="1" thickBot="1" x14ac:dyDescent="0.3">
      <c r="A1770" s="31" t="s">
        <v>2368</v>
      </c>
      <c r="B1770" s="32" t="s">
        <v>2197</v>
      </c>
      <c r="C1770" s="33" t="s">
        <v>7351</v>
      </c>
      <c r="D1770" s="33" t="s">
        <v>7358</v>
      </c>
      <c r="E1770" s="34" t="s">
        <v>7359</v>
      </c>
      <c r="F1770" s="32" t="s">
        <v>7360</v>
      </c>
      <c r="G1770" s="33" t="s">
        <v>7361</v>
      </c>
      <c r="H1770" s="32" t="s">
        <v>2475</v>
      </c>
      <c r="I1770" s="32" t="s">
        <v>2415</v>
      </c>
      <c r="J1770" s="33" t="s">
        <v>2365</v>
      </c>
      <c r="K1770" s="32">
        <v>20</v>
      </c>
      <c r="L1770" s="36" t="s">
        <v>7187</v>
      </c>
    </row>
    <row r="1771" spans="1:12" ht="15.75" hidden="1" thickBot="1" x14ac:dyDescent="0.3">
      <c r="A1771" s="31" t="s">
        <v>2368</v>
      </c>
      <c r="B1771" s="32" t="s">
        <v>2197</v>
      </c>
      <c r="C1771" s="33" t="s">
        <v>7351</v>
      </c>
      <c r="D1771" s="33" t="s">
        <v>7362</v>
      </c>
      <c r="E1771" s="34" t="s">
        <v>7197</v>
      </c>
      <c r="F1771" s="32" t="s">
        <v>7198</v>
      </c>
      <c r="G1771" s="33" t="s">
        <v>7363</v>
      </c>
      <c r="H1771" s="32" t="s">
        <v>2475</v>
      </c>
      <c r="I1771" s="32" t="s">
        <v>2415</v>
      </c>
      <c r="J1771" s="33" t="s">
        <v>2365</v>
      </c>
      <c r="K1771" s="32">
        <v>21</v>
      </c>
      <c r="L1771" s="36" t="s">
        <v>7187</v>
      </c>
    </row>
    <row r="1772" spans="1:12" ht="15.75" hidden="1" thickBot="1" x14ac:dyDescent="0.3">
      <c r="A1772" s="31" t="s">
        <v>2368</v>
      </c>
      <c r="B1772" s="32" t="s">
        <v>2197</v>
      </c>
      <c r="C1772" s="33" t="s">
        <v>7351</v>
      </c>
      <c r="D1772" s="33" t="s">
        <v>7364</v>
      </c>
      <c r="E1772" s="34" t="s">
        <v>7204</v>
      </c>
      <c r="F1772" s="32" t="s">
        <v>7205</v>
      </c>
      <c r="G1772" s="33" t="s">
        <v>7365</v>
      </c>
      <c r="H1772" s="32" t="s">
        <v>2475</v>
      </c>
      <c r="I1772" s="32" t="s">
        <v>2415</v>
      </c>
      <c r="J1772" s="33" t="s">
        <v>2365</v>
      </c>
      <c r="K1772" s="32">
        <v>15</v>
      </c>
      <c r="L1772" s="35"/>
    </row>
    <row r="1773" spans="1:12" ht="15.75" hidden="1" thickBot="1" x14ac:dyDescent="0.3">
      <c r="A1773" s="31" t="s">
        <v>2368</v>
      </c>
      <c r="B1773" s="32" t="s">
        <v>2197</v>
      </c>
      <c r="C1773" s="33" t="s">
        <v>7351</v>
      </c>
      <c r="D1773" s="33" t="s">
        <v>7366</v>
      </c>
      <c r="E1773" s="34" t="s">
        <v>7367</v>
      </c>
      <c r="F1773" s="32" t="s">
        <v>7368</v>
      </c>
      <c r="G1773" s="33" t="s">
        <v>7369</v>
      </c>
      <c r="H1773" s="32" t="s">
        <v>2475</v>
      </c>
      <c r="I1773" s="32" t="s">
        <v>2415</v>
      </c>
      <c r="J1773" s="33" t="s">
        <v>2365</v>
      </c>
      <c r="K1773" s="32">
        <v>26</v>
      </c>
      <c r="L1773" s="36" t="s">
        <v>7187</v>
      </c>
    </row>
    <row r="1774" spans="1:12" ht="15.75" hidden="1" thickBot="1" x14ac:dyDescent="0.3">
      <c r="A1774" s="31" t="s">
        <v>2368</v>
      </c>
      <c r="B1774" s="32" t="s">
        <v>2197</v>
      </c>
      <c r="C1774" s="33" t="s">
        <v>7351</v>
      </c>
      <c r="D1774" s="33" t="s">
        <v>7370</v>
      </c>
      <c r="E1774" s="34" t="s">
        <v>3387</v>
      </c>
      <c r="F1774" s="32" t="s">
        <v>7201</v>
      </c>
      <c r="G1774" s="33" t="s">
        <v>7371</v>
      </c>
      <c r="H1774" s="32" t="s">
        <v>2475</v>
      </c>
      <c r="I1774" s="32" t="s">
        <v>2415</v>
      </c>
      <c r="J1774" s="33" t="s">
        <v>2365</v>
      </c>
      <c r="K1774" s="32">
        <v>21</v>
      </c>
      <c r="L1774" s="36" t="s">
        <v>7187</v>
      </c>
    </row>
    <row r="1775" spans="1:12" ht="15.75" hidden="1" thickBot="1" x14ac:dyDescent="0.3">
      <c r="A1775" s="31" t="s">
        <v>2368</v>
      </c>
      <c r="B1775" s="32" t="s">
        <v>2197</v>
      </c>
      <c r="C1775" s="33" t="s">
        <v>7351</v>
      </c>
      <c r="D1775" s="33" t="s">
        <v>7372</v>
      </c>
      <c r="E1775" s="34" t="s">
        <v>7373</v>
      </c>
      <c r="F1775" s="32" t="s">
        <v>7374</v>
      </c>
      <c r="G1775" s="33" t="s">
        <v>7375</v>
      </c>
      <c r="H1775" s="32" t="s">
        <v>2475</v>
      </c>
      <c r="I1775" s="32" t="s">
        <v>2415</v>
      </c>
      <c r="J1775" s="33" t="s">
        <v>2365</v>
      </c>
      <c r="K1775" s="32">
        <v>16</v>
      </c>
      <c r="L1775" s="36" t="s">
        <v>7187</v>
      </c>
    </row>
    <row r="1776" spans="1:12" ht="15.75" hidden="1" thickBot="1" x14ac:dyDescent="0.3">
      <c r="A1776" s="31" t="s">
        <v>2368</v>
      </c>
      <c r="B1776" s="32" t="s">
        <v>2197</v>
      </c>
      <c r="C1776" s="33" t="s">
        <v>7232</v>
      </c>
      <c r="D1776" s="33" t="s">
        <v>7376</v>
      </c>
      <c r="E1776" s="34" t="s">
        <v>7377</v>
      </c>
      <c r="F1776" s="32" t="s">
        <v>7378</v>
      </c>
      <c r="G1776" s="33" t="s">
        <v>7379</v>
      </c>
      <c r="H1776" s="32" t="s">
        <v>2475</v>
      </c>
      <c r="I1776" s="32" t="s">
        <v>2415</v>
      </c>
      <c r="J1776" s="33" t="s">
        <v>2365</v>
      </c>
      <c r="K1776" s="32">
        <v>12</v>
      </c>
      <c r="L1776" s="36" t="s">
        <v>6567</v>
      </c>
    </row>
    <row r="1777" spans="1:12" ht="26.25" hidden="1" thickBot="1" x14ac:dyDescent="0.3">
      <c r="A1777" s="31" t="s">
        <v>2368</v>
      </c>
      <c r="B1777" s="32" t="s">
        <v>2197</v>
      </c>
      <c r="C1777" s="33" t="s">
        <v>2374</v>
      </c>
      <c r="D1777" s="33" t="s">
        <v>7290</v>
      </c>
      <c r="E1777" s="34" t="s">
        <v>7224</v>
      </c>
      <c r="F1777" s="32" t="s">
        <v>7225</v>
      </c>
      <c r="G1777" s="33" t="s">
        <v>7380</v>
      </c>
      <c r="H1777" s="32" t="s">
        <v>2475</v>
      </c>
      <c r="I1777" s="32" t="s">
        <v>2415</v>
      </c>
      <c r="J1777" s="33" t="s">
        <v>2365</v>
      </c>
      <c r="K1777" s="32">
        <v>17</v>
      </c>
      <c r="L1777" s="36" t="s">
        <v>2170</v>
      </c>
    </row>
    <row r="1778" spans="1:12" ht="15.75" hidden="1" thickBot="1" x14ac:dyDescent="0.3">
      <c r="A1778" s="31" t="s">
        <v>2368</v>
      </c>
      <c r="B1778" s="32" t="s">
        <v>2197</v>
      </c>
      <c r="C1778" s="33" t="s">
        <v>7351</v>
      </c>
      <c r="D1778" s="33" t="s">
        <v>7381</v>
      </c>
      <c r="E1778" s="34" t="s">
        <v>7293</v>
      </c>
      <c r="F1778" s="32" t="s">
        <v>7294</v>
      </c>
      <c r="G1778" s="33" t="s">
        <v>7382</v>
      </c>
      <c r="H1778" s="32" t="s">
        <v>2475</v>
      </c>
      <c r="I1778" s="32" t="s">
        <v>2415</v>
      </c>
      <c r="J1778" s="33" t="s">
        <v>2365</v>
      </c>
      <c r="K1778" s="32">
        <v>19</v>
      </c>
      <c r="L1778" s="36" t="s">
        <v>2170</v>
      </c>
    </row>
    <row r="1779" spans="1:12" ht="15.75" hidden="1" thickBot="1" x14ac:dyDescent="0.3">
      <c r="A1779" s="31" t="s">
        <v>2368</v>
      </c>
      <c r="B1779" s="32" t="s">
        <v>2197</v>
      </c>
      <c r="C1779" s="33" t="s">
        <v>2377</v>
      </c>
      <c r="D1779" s="33" t="s">
        <v>7383</v>
      </c>
      <c r="E1779" s="34" t="s">
        <v>7323</v>
      </c>
      <c r="F1779" s="32" t="s">
        <v>7324</v>
      </c>
      <c r="G1779" s="33" t="s">
        <v>7384</v>
      </c>
      <c r="H1779" s="32" t="s">
        <v>2475</v>
      </c>
      <c r="I1779" s="32" t="s">
        <v>2415</v>
      </c>
      <c r="J1779" s="33" t="s">
        <v>2365</v>
      </c>
      <c r="K1779" s="32">
        <v>16</v>
      </c>
      <c r="L1779" s="35"/>
    </row>
    <row r="1780" spans="1:12" ht="15.75" hidden="1" thickBot="1" x14ac:dyDescent="0.3">
      <c r="A1780" s="31" t="s">
        <v>2368</v>
      </c>
      <c r="B1780" s="32" t="s">
        <v>2197</v>
      </c>
      <c r="C1780" s="33" t="s">
        <v>7351</v>
      </c>
      <c r="D1780" s="33" t="s">
        <v>7385</v>
      </c>
      <c r="E1780" s="34" t="s">
        <v>7386</v>
      </c>
      <c r="F1780" s="32" t="s">
        <v>7387</v>
      </c>
      <c r="G1780" s="33" t="s">
        <v>7388</v>
      </c>
      <c r="H1780" s="32" t="s">
        <v>2475</v>
      </c>
      <c r="I1780" s="32" t="s">
        <v>2415</v>
      </c>
      <c r="J1780" s="33" t="s">
        <v>2365</v>
      </c>
      <c r="K1780" s="32">
        <v>15</v>
      </c>
      <c r="L1780" s="36" t="s">
        <v>2170</v>
      </c>
    </row>
    <row r="1781" spans="1:12" ht="15.75" hidden="1" thickBot="1" x14ac:dyDescent="0.3">
      <c r="A1781" s="31" t="s">
        <v>2368</v>
      </c>
      <c r="B1781" s="32" t="s">
        <v>2197</v>
      </c>
      <c r="C1781" s="33" t="s">
        <v>7351</v>
      </c>
      <c r="D1781" s="33" t="s">
        <v>7389</v>
      </c>
      <c r="E1781" s="34" t="s">
        <v>7319</v>
      </c>
      <c r="F1781" s="32" t="s">
        <v>7320</v>
      </c>
      <c r="G1781" s="33" t="s">
        <v>7390</v>
      </c>
      <c r="H1781" s="32" t="s">
        <v>2475</v>
      </c>
      <c r="I1781" s="32" t="s">
        <v>2415</v>
      </c>
      <c r="J1781" s="33" t="s">
        <v>2365</v>
      </c>
      <c r="K1781" s="32">
        <v>15</v>
      </c>
      <c r="L1781" s="36" t="s">
        <v>2170</v>
      </c>
    </row>
    <row r="1782" spans="1:12" ht="15.75" hidden="1" thickBot="1" x14ac:dyDescent="0.3">
      <c r="A1782" s="31" t="s">
        <v>2368</v>
      </c>
      <c r="B1782" s="32" t="s">
        <v>2197</v>
      </c>
      <c r="C1782" s="33" t="s">
        <v>2374</v>
      </c>
      <c r="D1782" s="33" t="s">
        <v>7318</v>
      </c>
      <c r="E1782" s="34" t="s">
        <v>7319</v>
      </c>
      <c r="F1782" s="32" t="s">
        <v>7320</v>
      </c>
      <c r="G1782" s="33" t="s">
        <v>7391</v>
      </c>
      <c r="H1782" s="32" t="s">
        <v>2475</v>
      </c>
      <c r="I1782" s="32" t="s">
        <v>2415</v>
      </c>
      <c r="J1782" s="33" t="s">
        <v>2370</v>
      </c>
      <c r="K1782" s="32">
        <v>20</v>
      </c>
      <c r="L1782" s="36" t="s">
        <v>2170</v>
      </c>
    </row>
    <row r="1783" spans="1:12" ht="26.25" hidden="1" thickBot="1" x14ac:dyDescent="0.3">
      <c r="A1783" s="31" t="s">
        <v>2368</v>
      </c>
      <c r="B1783" s="32" t="s">
        <v>2197</v>
      </c>
      <c r="C1783" s="33" t="s">
        <v>7351</v>
      </c>
      <c r="D1783" s="33" t="s">
        <v>7392</v>
      </c>
      <c r="E1783" s="34" t="s">
        <v>7393</v>
      </c>
      <c r="F1783" s="32" t="s">
        <v>7394</v>
      </c>
      <c r="G1783" s="33" t="s">
        <v>7395</v>
      </c>
      <c r="H1783" s="32" t="s">
        <v>2475</v>
      </c>
      <c r="I1783" s="32" t="s">
        <v>2415</v>
      </c>
      <c r="J1783" s="33" t="s">
        <v>2365</v>
      </c>
      <c r="K1783" s="32">
        <v>15</v>
      </c>
      <c r="L1783" s="36" t="s">
        <v>2170</v>
      </c>
    </row>
    <row r="1784" spans="1:12" ht="15.75" hidden="1" thickBot="1" x14ac:dyDescent="0.3">
      <c r="A1784" s="31" t="s">
        <v>2368</v>
      </c>
      <c r="B1784" s="32" t="s">
        <v>2197</v>
      </c>
      <c r="C1784" s="33" t="s">
        <v>2374</v>
      </c>
      <c r="D1784" s="33" t="s">
        <v>7292</v>
      </c>
      <c r="E1784" s="34" t="s">
        <v>7293</v>
      </c>
      <c r="F1784" s="32" t="s">
        <v>7294</v>
      </c>
      <c r="G1784" s="33" t="s">
        <v>7396</v>
      </c>
      <c r="H1784" s="32" t="s">
        <v>2475</v>
      </c>
      <c r="I1784" s="32" t="s">
        <v>2415</v>
      </c>
      <c r="J1784" s="33" t="s">
        <v>2370</v>
      </c>
      <c r="K1784" s="32">
        <v>15</v>
      </c>
      <c r="L1784" s="36" t="s">
        <v>2170</v>
      </c>
    </row>
    <row r="1785" spans="1:12" ht="15.75" hidden="1" thickBot="1" x14ac:dyDescent="0.3">
      <c r="A1785" s="31" t="s">
        <v>2368</v>
      </c>
      <c r="B1785" s="32" t="s">
        <v>2197</v>
      </c>
      <c r="C1785" s="33" t="s">
        <v>7351</v>
      </c>
      <c r="D1785" s="33" t="s">
        <v>7397</v>
      </c>
      <c r="E1785" s="34" t="s">
        <v>7212</v>
      </c>
      <c r="F1785" s="32" t="s">
        <v>7213</v>
      </c>
      <c r="G1785" s="33" t="s">
        <v>7398</v>
      </c>
      <c r="H1785" s="32" t="s">
        <v>2475</v>
      </c>
      <c r="I1785" s="32" t="s">
        <v>2415</v>
      </c>
      <c r="J1785" s="33" t="s">
        <v>2365</v>
      </c>
      <c r="K1785" s="32">
        <v>16</v>
      </c>
      <c r="L1785" s="36" t="s">
        <v>7187</v>
      </c>
    </row>
    <row r="1786" spans="1:12" ht="15.75" hidden="1" thickBot="1" x14ac:dyDescent="0.3">
      <c r="A1786" s="31" t="s">
        <v>2368</v>
      </c>
      <c r="B1786" s="32" t="s">
        <v>2197</v>
      </c>
      <c r="C1786" s="33" t="s">
        <v>7351</v>
      </c>
      <c r="D1786" s="33" t="s">
        <v>7399</v>
      </c>
      <c r="E1786" s="34" t="s">
        <v>7400</v>
      </c>
      <c r="F1786" s="32" t="s">
        <v>7401</v>
      </c>
      <c r="G1786" s="33" t="s">
        <v>7402</v>
      </c>
      <c r="H1786" s="32" t="s">
        <v>2475</v>
      </c>
      <c r="I1786" s="32" t="s">
        <v>2415</v>
      </c>
      <c r="J1786" s="33" t="s">
        <v>2365</v>
      </c>
      <c r="K1786" s="32">
        <v>21</v>
      </c>
      <c r="L1786" s="36" t="s">
        <v>7187</v>
      </c>
    </row>
    <row r="1787" spans="1:12" ht="15.75" hidden="1" thickBot="1" x14ac:dyDescent="0.3">
      <c r="A1787" s="31" t="s">
        <v>2368</v>
      </c>
      <c r="B1787" s="32" t="s">
        <v>2197</v>
      </c>
      <c r="C1787" s="33" t="s">
        <v>2377</v>
      </c>
      <c r="D1787" s="33" t="s">
        <v>7403</v>
      </c>
      <c r="E1787" s="34" t="s">
        <v>7404</v>
      </c>
      <c r="F1787" s="32" t="s">
        <v>7405</v>
      </c>
      <c r="G1787" s="33" t="s">
        <v>7406</v>
      </c>
      <c r="H1787" s="32" t="s">
        <v>2475</v>
      </c>
      <c r="I1787" s="32" t="s">
        <v>2671</v>
      </c>
      <c r="J1787" s="33" t="s">
        <v>2365</v>
      </c>
      <c r="K1787" s="32">
        <v>18</v>
      </c>
      <c r="L1787" s="36" t="s">
        <v>6676</v>
      </c>
    </row>
    <row r="1788" spans="1:12" ht="15.75" hidden="1" thickBot="1" x14ac:dyDescent="0.3">
      <c r="A1788" s="31" t="s">
        <v>2368</v>
      </c>
      <c r="B1788" s="32" t="s">
        <v>2197</v>
      </c>
      <c r="C1788" s="33" t="s">
        <v>7407</v>
      </c>
      <c r="D1788" s="33" t="s">
        <v>7408</v>
      </c>
      <c r="E1788" s="34" t="s">
        <v>7409</v>
      </c>
      <c r="F1788" s="32" t="s">
        <v>7410</v>
      </c>
      <c r="G1788" s="33" t="s">
        <v>7411</v>
      </c>
      <c r="H1788" s="32" t="s">
        <v>2475</v>
      </c>
      <c r="I1788" s="32" t="s">
        <v>2415</v>
      </c>
      <c r="J1788" s="33" t="s">
        <v>2368</v>
      </c>
      <c r="K1788" s="32">
        <v>21</v>
      </c>
      <c r="L1788" s="36" t="s">
        <v>6676</v>
      </c>
    </row>
    <row r="1789" spans="1:12" ht="15.75" hidden="1" thickBot="1" x14ac:dyDescent="0.3">
      <c r="A1789" s="31" t="s">
        <v>2368</v>
      </c>
      <c r="B1789" s="32" t="s">
        <v>2197</v>
      </c>
      <c r="C1789" s="33" t="s">
        <v>2389</v>
      </c>
      <c r="D1789" s="33" t="s">
        <v>7412</v>
      </c>
      <c r="E1789" s="34" t="s">
        <v>7413</v>
      </c>
      <c r="F1789" s="32" t="s">
        <v>7414</v>
      </c>
      <c r="G1789" s="33" t="s">
        <v>7415</v>
      </c>
      <c r="H1789" s="32" t="s">
        <v>2475</v>
      </c>
      <c r="I1789" s="32" t="s">
        <v>2415</v>
      </c>
      <c r="J1789" s="33" t="s">
        <v>2368</v>
      </c>
      <c r="K1789" s="32">
        <v>21</v>
      </c>
      <c r="L1789" s="36" t="s">
        <v>7264</v>
      </c>
    </row>
    <row r="1790" spans="1:12" ht="15.75" hidden="1" thickBot="1" x14ac:dyDescent="0.3">
      <c r="A1790" s="31" t="s">
        <v>2368</v>
      </c>
      <c r="B1790" s="32" t="s">
        <v>2197</v>
      </c>
      <c r="C1790" s="33" t="s">
        <v>7178</v>
      </c>
      <c r="D1790" s="33" t="s">
        <v>7285</v>
      </c>
      <c r="E1790" s="34" t="s">
        <v>7286</v>
      </c>
      <c r="F1790" s="32" t="s">
        <v>7287</v>
      </c>
      <c r="G1790" s="33" t="s">
        <v>7416</v>
      </c>
      <c r="H1790" s="32" t="s">
        <v>2475</v>
      </c>
      <c r="I1790" s="32" t="s">
        <v>2415</v>
      </c>
      <c r="J1790" s="33" t="s">
        <v>2368</v>
      </c>
      <c r="K1790" s="32">
        <v>21</v>
      </c>
      <c r="L1790" s="36" t="s">
        <v>7289</v>
      </c>
    </row>
    <row r="1791" spans="1:12" ht="15.75" hidden="1" thickBot="1" x14ac:dyDescent="0.3">
      <c r="A1791" s="31" t="s">
        <v>2368</v>
      </c>
      <c r="B1791" s="32" t="s">
        <v>2197</v>
      </c>
      <c r="C1791" s="33" t="s">
        <v>7407</v>
      </c>
      <c r="D1791" s="33" t="s">
        <v>7417</v>
      </c>
      <c r="E1791" s="34" t="s">
        <v>7418</v>
      </c>
      <c r="F1791" s="32" t="s">
        <v>7419</v>
      </c>
      <c r="G1791" s="33" t="s">
        <v>7420</v>
      </c>
      <c r="H1791" s="32" t="s">
        <v>2475</v>
      </c>
      <c r="I1791" s="32" t="s">
        <v>2415</v>
      </c>
      <c r="J1791" s="33" t="s">
        <v>2368</v>
      </c>
      <c r="K1791" s="32">
        <v>21</v>
      </c>
      <c r="L1791" s="36" t="s">
        <v>6100</v>
      </c>
    </row>
    <row r="1792" spans="1:12" ht="15.75" hidden="1" thickBot="1" x14ac:dyDescent="0.3">
      <c r="A1792" s="31" t="s">
        <v>2368</v>
      </c>
      <c r="B1792" s="32" t="s">
        <v>2197</v>
      </c>
      <c r="C1792" s="33" t="s">
        <v>2389</v>
      </c>
      <c r="D1792" s="33" t="s">
        <v>7421</v>
      </c>
      <c r="E1792" s="34" t="s">
        <v>7422</v>
      </c>
      <c r="F1792" s="32" t="s">
        <v>7423</v>
      </c>
      <c r="G1792" s="33" t="s">
        <v>7424</v>
      </c>
      <c r="H1792" s="32" t="s">
        <v>2475</v>
      </c>
      <c r="I1792" s="32" t="s">
        <v>2415</v>
      </c>
      <c r="J1792" s="33" t="s">
        <v>2373</v>
      </c>
      <c r="K1792" s="32">
        <v>36</v>
      </c>
      <c r="L1792" s="36" t="s">
        <v>7240</v>
      </c>
    </row>
    <row r="1793" spans="1:12" ht="15.75" hidden="1" thickBot="1" x14ac:dyDescent="0.3">
      <c r="A1793" s="31" t="s">
        <v>2368</v>
      </c>
      <c r="B1793" s="32" t="s">
        <v>2197</v>
      </c>
      <c r="C1793" s="33" t="s">
        <v>7178</v>
      </c>
      <c r="D1793" s="33" t="s">
        <v>7425</v>
      </c>
      <c r="E1793" s="34" t="s">
        <v>7301</v>
      </c>
      <c r="F1793" s="32" t="s">
        <v>7302</v>
      </c>
      <c r="G1793" s="33" t="s">
        <v>7426</v>
      </c>
      <c r="H1793" s="32" t="s">
        <v>2475</v>
      </c>
      <c r="I1793" s="32" t="s">
        <v>2415</v>
      </c>
      <c r="J1793" s="33" t="s">
        <v>2368</v>
      </c>
      <c r="K1793" s="32">
        <v>17</v>
      </c>
      <c r="L1793" s="36" t="s">
        <v>7427</v>
      </c>
    </row>
    <row r="1794" spans="1:12" ht="15.75" hidden="1" thickBot="1" x14ac:dyDescent="0.3">
      <c r="A1794" s="31" t="s">
        <v>2368</v>
      </c>
      <c r="B1794" s="32" t="s">
        <v>2197</v>
      </c>
      <c r="C1794" s="33" t="s">
        <v>7178</v>
      </c>
      <c r="D1794" s="33" t="s">
        <v>7428</v>
      </c>
      <c r="E1794" s="34" t="s">
        <v>7305</v>
      </c>
      <c r="F1794" s="32" t="s">
        <v>7306</v>
      </c>
      <c r="G1794" s="33" t="s">
        <v>7429</v>
      </c>
      <c r="H1794" s="32" t="s">
        <v>2475</v>
      </c>
      <c r="I1794" s="32" t="s">
        <v>2415</v>
      </c>
      <c r="J1794" s="33" t="s">
        <v>2368</v>
      </c>
      <c r="K1794" s="32">
        <v>18</v>
      </c>
      <c r="L1794" s="36" t="s">
        <v>7427</v>
      </c>
    </row>
    <row r="1795" spans="1:12" ht="15.75" hidden="1" thickBot="1" x14ac:dyDescent="0.3">
      <c r="A1795" s="31" t="s">
        <v>2368</v>
      </c>
      <c r="B1795" s="32" t="s">
        <v>2197</v>
      </c>
      <c r="C1795" s="33" t="s">
        <v>7407</v>
      </c>
      <c r="D1795" s="33" t="s">
        <v>7430</v>
      </c>
      <c r="E1795" s="34" t="s">
        <v>7404</v>
      </c>
      <c r="F1795" s="32" t="s">
        <v>7405</v>
      </c>
      <c r="G1795" s="33" t="s">
        <v>7431</v>
      </c>
      <c r="H1795" s="32" t="s">
        <v>2475</v>
      </c>
      <c r="I1795" s="32" t="s">
        <v>2415</v>
      </c>
      <c r="J1795" s="33" t="s">
        <v>2373</v>
      </c>
      <c r="K1795" s="32">
        <v>36</v>
      </c>
      <c r="L1795" s="36" t="s">
        <v>7258</v>
      </c>
    </row>
    <row r="1796" spans="1:12" ht="26.25" hidden="1" thickBot="1" x14ac:dyDescent="0.3">
      <c r="A1796" s="31" t="s">
        <v>2368</v>
      </c>
      <c r="B1796" s="32" t="s">
        <v>2197</v>
      </c>
      <c r="C1796" s="33" t="s">
        <v>7178</v>
      </c>
      <c r="D1796" s="33" t="s">
        <v>7432</v>
      </c>
      <c r="E1796" s="34" t="s">
        <v>2201</v>
      </c>
      <c r="F1796" s="32" t="s">
        <v>7433</v>
      </c>
      <c r="G1796" s="33" t="s">
        <v>7434</v>
      </c>
      <c r="H1796" s="32" t="s">
        <v>2475</v>
      </c>
      <c r="I1796" s="32" t="s">
        <v>2415</v>
      </c>
      <c r="J1796" s="33" t="s">
        <v>2368</v>
      </c>
      <c r="K1796" s="32">
        <v>19</v>
      </c>
      <c r="L1796" s="36" t="s">
        <v>2201</v>
      </c>
    </row>
    <row r="1797" spans="1:12" ht="15.75" hidden="1" thickBot="1" x14ac:dyDescent="0.3">
      <c r="A1797" s="31" t="s">
        <v>2368</v>
      </c>
      <c r="B1797" s="32" t="s">
        <v>2197</v>
      </c>
      <c r="C1797" s="33" t="s">
        <v>2389</v>
      </c>
      <c r="D1797" s="33" t="s">
        <v>7281</v>
      </c>
      <c r="E1797" s="34" t="s">
        <v>7282</v>
      </c>
      <c r="F1797" s="32" t="s">
        <v>7283</v>
      </c>
      <c r="G1797" s="33" t="s">
        <v>7435</v>
      </c>
      <c r="H1797" s="32" t="s">
        <v>2475</v>
      </c>
      <c r="I1797" s="32" t="s">
        <v>2415</v>
      </c>
      <c r="J1797" s="33" t="s">
        <v>2368</v>
      </c>
      <c r="K1797" s="32">
        <v>19</v>
      </c>
      <c r="L1797" s="36" t="s">
        <v>6497</v>
      </c>
    </row>
    <row r="1798" spans="1:12" ht="15.75" hidden="1" thickBot="1" x14ac:dyDescent="0.3">
      <c r="A1798" s="31" t="s">
        <v>2368</v>
      </c>
      <c r="B1798" s="32" t="s">
        <v>2197</v>
      </c>
      <c r="C1798" s="33" t="s">
        <v>2389</v>
      </c>
      <c r="D1798" s="33" t="s">
        <v>7342</v>
      </c>
      <c r="E1798" s="34" t="s">
        <v>7242</v>
      </c>
      <c r="F1798" s="32" t="s">
        <v>7243</v>
      </c>
      <c r="G1798" s="33" t="s">
        <v>7436</v>
      </c>
      <c r="H1798" s="32" t="s">
        <v>2475</v>
      </c>
      <c r="I1798" s="32" t="s">
        <v>2671</v>
      </c>
      <c r="J1798" s="33" t="s">
        <v>2373</v>
      </c>
      <c r="K1798" s="32">
        <v>37</v>
      </c>
      <c r="L1798" s="36" t="s">
        <v>2491</v>
      </c>
    </row>
    <row r="1799" spans="1:12" ht="15.75" hidden="1" thickBot="1" x14ac:dyDescent="0.3">
      <c r="A1799" s="31" t="s">
        <v>2368</v>
      </c>
      <c r="B1799" s="32" t="s">
        <v>2197</v>
      </c>
      <c r="C1799" s="33" t="s">
        <v>7178</v>
      </c>
      <c r="D1799" s="33" t="s">
        <v>7437</v>
      </c>
      <c r="E1799" s="34" t="s">
        <v>7438</v>
      </c>
      <c r="F1799" s="32" t="s">
        <v>7439</v>
      </c>
      <c r="G1799" s="33" t="s">
        <v>7440</v>
      </c>
      <c r="H1799" s="32" t="s">
        <v>2475</v>
      </c>
      <c r="I1799" s="32" t="s">
        <v>2415</v>
      </c>
      <c r="J1799" s="33" t="s">
        <v>2368</v>
      </c>
      <c r="K1799" s="32">
        <v>20</v>
      </c>
      <c r="L1799" s="36" t="s">
        <v>7187</v>
      </c>
    </row>
    <row r="1800" spans="1:12" ht="15.75" hidden="1" thickBot="1" x14ac:dyDescent="0.3">
      <c r="A1800" s="31" t="s">
        <v>2368</v>
      </c>
      <c r="B1800" s="32" t="s">
        <v>2197</v>
      </c>
      <c r="C1800" s="33" t="s">
        <v>7178</v>
      </c>
      <c r="D1800" s="33" t="s">
        <v>7441</v>
      </c>
      <c r="E1800" s="34" t="s">
        <v>7442</v>
      </c>
      <c r="F1800" s="32" t="s">
        <v>7443</v>
      </c>
      <c r="G1800" s="33" t="s">
        <v>7444</v>
      </c>
      <c r="H1800" s="32" t="s">
        <v>2475</v>
      </c>
      <c r="I1800" s="32" t="s">
        <v>2415</v>
      </c>
      <c r="J1800" s="33" t="s">
        <v>2368</v>
      </c>
      <c r="K1800" s="32">
        <v>15</v>
      </c>
      <c r="L1800" s="36" t="s">
        <v>7187</v>
      </c>
    </row>
    <row r="1801" spans="1:12" ht="15.75" hidden="1" thickBot="1" x14ac:dyDescent="0.3">
      <c r="A1801" s="31" t="s">
        <v>2368</v>
      </c>
      <c r="B1801" s="32" t="s">
        <v>2197</v>
      </c>
      <c r="C1801" s="33" t="s">
        <v>7178</v>
      </c>
      <c r="D1801" s="33" t="s">
        <v>7441</v>
      </c>
      <c r="E1801" s="34" t="s">
        <v>7442</v>
      </c>
      <c r="F1801" s="32" t="s">
        <v>7443</v>
      </c>
      <c r="G1801" s="33" t="s">
        <v>7445</v>
      </c>
      <c r="H1801" s="32" t="s">
        <v>2475</v>
      </c>
      <c r="I1801" s="32" t="s">
        <v>2415</v>
      </c>
      <c r="J1801" s="33" t="s">
        <v>2373</v>
      </c>
      <c r="K1801" s="32">
        <v>20</v>
      </c>
      <c r="L1801" s="36" t="s">
        <v>7187</v>
      </c>
    </row>
    <row r="1802" spans="1:12" ht="15.75" hidden="1" thickBot="1" x14ac:dyDescent="0.3">
      <c r="A1802" s="31" t="s">
        <v>2368</v>
      </c>
      <c r="B1802" s="32" t="s">
        <v>2197</v>
      </c>
      <c r="C1802" s="33" t="s">
        <v>2364</v>
      </c>
      <c r="D1802" s="33" t="s">
        <v>7446</v>
      </c>
      <c r="E1802" s="34" t="s">
        <v>7447</v>
      </c>
      <c r="F1802" s="32" t="s">
        <v>7448</v>
      </c>
      <c r="G1802" s="33" t="s">
        <v>7449</v>
      </c>
      <c r="H1802" s="32" t="s">
        <v>2475</v>
      </c>
      <c r="I1802" s="32" t="s">
        <v>2415</v>
      </c>
      <c r="J1802" s="33" t="s">
        <v>2368</v>
      </c>
      <c r="K1802" s="32">
        <v>17</v>
      </c>
      <c r="L1802" s="36" t="s">
        <v>7187</v>
      </c>
    </row>
    <row r="1803" spans="1:12" ht="15.75" hidden="1" thickBot="1" x14ac:dyDescent="0.3">
      <c r="A1803" s="31" t="s">
        <v>2368</v>
      </c>
      <c r="B1803" s="32" t="s">
        <v>2197</v>
      </c>
      <c r="C1803" s="33" t="s">
        <v>2364</v>
      </c>
      <c r="D1803" s="33" t="s">
        <v>7203</v>
      </c>
      <c r="E1803" s="34" t="s">
        <v>7204</v>
      </c>
      <c r="F1803" s="32" t="s">
        <v>7205</v>
      </c>
      <c r="G1803" s="33" t="s">
        <v>7450</v>
      </c>
      <c r="H1803" s="32" t="s">
        <v>2475</v>
      </c>
      <c r="I1803" s="32" t="s">
        <v>2415</v>
      </c>
      <c r="J1803" s="33" t="s">
        <v>2373</v>
      </c>
      <c r="K1803" s="32">
        <v>29</v>
      </c>
      <c r="L1803" s="36" t="s">
        <v>7187</v>
      </c>
    </row>
    <row r="1804" spans="1:12" ht="15.75" hidden="1" thickBot="1" x14ac:dyDescent="0.3">
      <c r="A1804" s="31" t="s">
        <v>2368</v>
      </c>
      <c r="B1804" s="32" t="s">
        <v>2197</v>
      </c>
      <c r="C1804" s="33" t="s">
        <v>7407</v>
      </c>
      <c r="D1804" s="33" t="s">
        <v>7451</v>
      </c>
      <c r="E1804" s="34" t="s">
        <v>7353</v>
      </c>
      <c r="F1804" s="32" t="s">
        <v>7354</v>
      </c>
      <c r="G1804" s="33" t="s">
        <v>7452</v>
      </c>
      <c r="H1804" s="32" t="s">
        <v>2475</v>
      </c>
      <c r="I1804" s="32" t="s">
        <v>2415</v>
      </c>
      <c r="J1804" s="33" t="s">
        <v>2368</v>
      </c>
      <c r="K1804" s="32">
        <v>17</v>
      </c>
      <c r="L1804" s="36" t="s">
        <v>7187</v>
      </c>
    </row>
    <row r="1805" spans="1:12" ht="15.75" hidden="1" thickBot="1" x14ac:dyDescent="0.3">
      <c r="A1805" s="31" t="s">
        <v>2368</v>
      </c>
      <c r="B1805" s="32" t="s">
        <v>2197</v>
      </c>
      <c r="C1805" s="33" t="s">
        <v>2364</v>
      </c>
      <c r="D1805" s="33" t="s">
        <v>7215</v>
      </c>
      <c r="E1805" s="34" t="s">
        <v>7216</v>
      </c>
      <c r="F1805" s="32" t="s">
        <v>7217</v>
      </c>
      <c r="G1805" s="33" t="s">
        <v>7453</v>
      </c>
      <c r="H1805" s="32" t="s">
        <v>2475</v>
      </c>
      <c r="I1805" s="32" t="s">
        <v>2415</v>
      </c>
      <c r="J1805" s="33" t="s">
        <v>2368</v>
      </c>
      <c r="K1805" s="32">
        <v>16</v>
      </c>
      <c r="L1805" s="36" t="s">
        <v>7187</v>
      </c>
    </row>
    <row r="1806" spans="1:12" ht="15.75" hidden="1" thickBot="1" x14ac:dyDescent="0.3">
      <c r="A1806" s="31" t="s">
        <v>2368</v>
      </c>
      <c r="B1806" s="32" t="s">
        <v>2197</v>
      </c>
      <c r="C1806" s="33" t="s">
        <v>7407</v>
      </c>
      <c r="D1806" s="33" t="s">
        <v>7454</v>
      </c>
      <c r="E1806" s="34" t="s">
        <v>7212</v>
      </c>
      <c r="F1806" s="32" t="s">
        <v>7213</v>
      </c>
      <c r="G1806" s="33" t="s">
        <v>7455</v>
      </c>
      <c r="H1806" s="32" t="s">
        <v>2475</v>
      </c>
      <c r="I1806" s="32" t="s">
        <v>2415</v>
      </c>
      <c r="J1806" s="33" t="s">
        <v>2368</v>
      </c>
      <c r="K1806" s="32">
        <v>26</v>
      </c>
      <c r="L1806" s="36" t="s">
        <v>7187</v>
      </c>
    </row>
    <row r="1807" spans="1:12" ht="15.75" hidden="1" thickBot="1" x14ac:dyDescent="0.3">
      <c r="A1807" s="31" t="s">
        <v>2368</v>
      </c>
      <c r="B1807" s="32" t="s">
        <v>2197</v>
      </c>
      <c r="C1807" s="33" t="s">
        <v>7407</v>
      </c>
      <c r="D1807" s="33" t="s">
        <v>7456</v>
      </c>
      <c r="E1807" s="34" t="s">
        <v>7457</v>
      </c>
      <c r="F1807" s="32" t="s">
        <v>7458</v>
      </c>
      <c r="G1807" s="33" t="s">
        <v>7459</v>
      </c>
      <c r="H1807" s="32" t="s">
        <v>2475</v>
      </c>
      <c r="I1807" s="32" t="s">
        <v>2415</v>
      </c>
      <c r="J1807" s="33" t="s">
        <v>2368</v>
      </c>
      <c r="K1807" s="32">
        <v>28</v>
      </c>
      <c r="L1807" s="36" t="s">
        <v>7187</v>
      </c>
    </row>
    <row r="1808" spans="1:12" ht="15.75" hidden="1" thickBot="1" x14ac:dyDescent="0.3">
      <c r="A1808" s="31" t="s">
        <v>2368</v>
      </c>
      <c r="B1808" s="32" t="s">
        <v>2197</v>
      </c>
      <c r="C1808" s="33" t="s">
        <v>7178</v>
      </c>
      <c r="D1808" s="33" t="s">
        <v>7460</v>
      </c>
      <c r="E1808" s="34" t="s">
        <v>7461</v>
      </c>
      <c r="F1808" s="32" t="s">
        <v>7462</v>
      </c>
      <c r="G1808" s="33" t="s">
        <v>7463</v>
      </c>
      <c r="H1808" s="32" t="s">
        <v>2475</v>
      </c>
      <c r="I1808" s="32" t="s">
        <v>2415</v>
      </c>
      <c r="J1808" s="33" t="s">
        <v>2368</v>
      </c>
      <c r="K1808" s="32">
        <v>16</v>
      </c>
      <c r="L1808" s="36" t="s">
        <v>7464</v>
      </c>
    </row>
    <row r="1809" spans="1:12" ht="15.75" hidden="1" thickBot="1" x14ac:dyDescent="0.3">
      <c r="A1809" s="31" t="s">
        <v>2368</v>
      </c>
      <c r="B1809" s="32" t="s">
        <v>2197</v>
      </c>
      <c r="C1809" s="33" t="s">
        <v>7178</v>
      </c>
      <c r="D1809" s="33" t="s">
        <v>7460</v>
      </c>
      <c r="E1809" s="34" t="s">
        <v>7461</v>
      </c>
      <c r="F1809" s="32" t="s">
        <v>7462</v>
      </c>
      <c r="G1809" s="33" t="s">
        <v>7465</v>
      </c>
      <c r="H1809" s="32" t="s">
        <v>2475</v>
      </c>
      <c r="I1809" s="32" t="s">
        <v>2415</v>
      </c>
      <c r="J1809" s="33" t="s">
        <v>2373</v>
      </c>
      <c r="K1809" s="32">
        <v>18</v>
      </c>
      <c r="L1809" s="36" t="s">
        <v>7464</v>
      </c>
    </row>
    <row r="1810" spans="1:12" ht="26.25" hidden="1" thickBot="1" x14ac:dyDescent="0.3">
      <c r="A1810" s="31" t="s">
        <v>2368</v>
      </c>
      <c r="B1810" s="32" t="s">
        <v>2197</v>
      </c>
      <c r="C1810" s="33" t="s">
        <v>2377</v>
      </c>
      <c r="D1810" s="33" t="s">
        <v>7466</v>
      </c>
      <c r="E1810" s="34" t="s">
        <v>7393</v>
      </c>
      <c r="F1810" s="32" t="s">
        <v>7394</v>
      </c>
      <c r="G1810" s="33" t="s">
        <v>7467</v>
      </c>
      <c r="H1810" s="32" t="s">
        <v>2475</v>
      </c>
      <c r="I1810" s="32" t="s">
        <v>2415</v>
      </c>
      <c r="J1810" s="33" t="s">
        <v>2373</v>
      </c>
      <c r="K1810" s="32">
        <v>30</v>
      </c>
      <c r="L1810" s="36" t="s">
        <v>2170</v>
      </c>
    </row>
    <row r="1811" spans="1:12" ht="26.25" hidden="1" thickBot="1" x14ac:dyDescent="0.3">
      <c r="A1811" s="31" t="s">
        <v>2368</v>
      </c>
      <c r="B1811" s="32" t="s">
        <v>2197</v>
      </c>
      <c r="C1811" s="33" t="s">
        <v>2377</v>
      </c>
      <c r="D1811" s="33" t="s">
        <v>7466</v>
      </c>
      <c r="E1811" s="34" t="s">
        <v>7393</v>
      </c>
      <c r="F1811" s="32" t="s">
        <v>7394</v>
      </c>
      <c r="G1811" s="33" t="s">
        <v>7468</v>
      </c>
      <c r="H1811" s="32" t="s">
        <v>2475</v>
      </c>
      <c r="I1811" s="32" t="s">
        <v>2415</v>
      </c>
      <c r="J1811" s="33" t="s">
        <v>2368</v>
      </c>
      <c r="K1811" s="32">
        <v>21</v>
      </c>
      <c r="L1811" s="36" t="s">
        <v>2170</v>
      </c>
    </row>
    <row r="1812" spans="1:12" ht="26.25" hidden="1" thickBot="1" x14ac:dyDescent="0.3">
      <c r="A1812" s="31" t="s">
        <v>2368</v>
      </c>
      <c r="B1812" s="32" t="s">
        <v>2197</v>
      </c>
      <c r="C1812" s="33" t="s">
        <v>2374</v>
      </c>
      <c r="D1812" s="33" t="s">
        <v>7469</v>
      </c>
      <c r="E1812" s="34" t="s">
        <v>7164</v>
      </c>
      <c r="F1812" s="32" t="s">
        <v>7165</v>
      </c>
      <c r="G1812" s="33" t="s">
        <v>7470</v>
      </c>
      <c r="H1812" s="32" t="s">
        <v>2475</v>
      </c>
      <c r="I1812" s="32" t="s">
        <v>2415</v>
      </c>
      <c r="J1812" s="33" t="s">
        <v>2368</v>
      </c>
      <c r="K1812" s="32">
        <v>19</v>
      </c>
      <c r="L1812" s="36" t="s">
        <v>2170</v>
      </c>
    </row>
    <row r="1813" spans="1:12" ht="15.75" hidden="1" thickBot="1" x14ac:dyDescent="0.3">
      <c r="A1813" s="31" t="s">
        <v>2368</v>
      </c>
      <c r="B1813" s="32" t="s">
        <v>2197</v>
      </c>
      <c r="C1813" s="33" t="s">
        <v>2374</v>
      </c>
      <c r="D1813" s="33" t="s">
        <v>7471</v>
      </c>
      <c r="E1813" s="34" t="s">
        <v>7228</v>
      </c>
      <c r="F1813" s="32" t="s">
        <v>7229</v>
      </c>
      <c r="G1813" s="33" t="s">
        <v>7472</v>
      </c>
      <c r="H1813" s="32" t="s">
        <v>2475</v>
      </c>
      <c r="I1813" s="32" t="s">
        <v>2415</v>
      </c>
      <c r="J1813" s="33" t="s">
        <v>2373</v>
      </c>
      <c r="K1813" s="32">
        <v>20</v>
      </c>
      <c r="L1813" s="36" t="s">
        <v>2170</v>
      </c>
    </row>
    <row r="1814" spans="1:12" ht="15.75" hidden="1" thickBot="1" x14ac:dyDescent="0.3">
      <c r="A1814" s="31" t="s">
        <v>2368</v>
      </c>
      <c r="B1814" s="32" t="s">
        <v>2197</v>
      </c>
      <c r="C1814" s="33" t="s">
        <v>2374</v>
      </c>
      <c r="D1814" s="33" t="s">
        <v>7471</v>
      </c>
      <c r="E1814" s="34" t="s">
        <v>7228</v>
      </c>
      <c r="F1814" s="32" t="s">
        <v>7229</v>
      </c>
      <c r="G1814" s="33" t="s">
        <v>7473</v>
      </c>
      <c r="H1814" s="32" t="s">
        <v>2475</v>
      </c>
      <c r="I1814" s="32" t="s">
        <v>2415</v>
      </c>
      <c r="J1814" s="33" t="s">
        <v>2368</v>
      </c>
      <c r="K1814" s="32">
        <v>18</v>
      </c>
      <c r="L1814" s="36" t="s">
        <v>2170</v>
      </c>
    </row>
    <row r="1815" spans="1:12" ht="15.75" hidden="1" thickBot="1" x14ac:dyDescent="0.3">
      <c r="A1815" s="31" t="s">
        <v>2368</v>
      </c>
      <c r="B1815" s="32" t="s">
        <v>2197</v>
      </c>
      <c r="C1815" s="33" t="s">
        <v>7407</v>
      </c>
      <c r="D1815" s="33" t="s">
        <v>7474</v>
      </c>
      <c r="E1815" s="34" t="s">
        <v>7475</v>
      </c>
      <c r="F1815" s="32" t="s">
        <v>7476</v>
      </c>
      <c r="G1815" s="33" t="s">
        <v>7477</v>
      </c>
      <c r="H1815" s="32" t="s">
        <v>2475</v>
      </c>
      <c r="I1815" s="32" t="s">
        <v>2415</v>
      </c>
      <c r="J1815" s="33" t="s">
        <v>2368</v>
      </c>
      <c r="K1815" s="32">
        <v>17</v>
      </c>
      <c r="L1815" s="36" t="s">
        <v>7258</v>
      </c>
    </row>
    <row r="1816" spans="1:12" ht="26.25" hidden="1" thickBot="1" x14ac:dyDescent="0.3">
      <c r="A1816" s="31" t="s">
        <v>2368</v>
      </c>
      <c r="B1816" s="32" t="s">
        <v>2197</v>
      </c>
      <c r="C1816" s="33" t="s">
        <v>2377</v>
      </c>
      <c r="D1816" s="33" t="s">
        <v>7223</v>
      </c>
      <c r="E1816" s="34" t="s">
        <v>7224</v>
      </c>
      <c r="F1816" s="32" t="s">
        <v>7225</v>
      </c>
      <c r="G1816" s="33" t="s">
        <v>7478</v>
      </c>
      <c r="H1816" s="32" t="s">
        <v>2475</v>
      </c>
      <c r="I1816" s="32" t="s">
        <v>2671</v>
      </c>
      <c r="J1816" s="33" t="s">
        <v>2373</v>
      </c>
      <c r="K1816" s="32">
        <v>31</v>
      </c>
      <c r="L1816" s="36" t="s">
        <v>2170</v>
      </c>
    </row>
    <row r="1817" spans="1:12" ht="15.75" hidden="1" thickBot="1" x14ac:dyDescent="0.3">
      <c r="A1817" s="31" t="s">
        <v>2368</v>
      </c>
      <c r="B1817" s="32" t="s">
        <v>2197</v>
      </c>
      <c r="C1817" s="33" t="s">
        <v>2377</v>
      </c>
      <c r="D1817" s="33" t="s">
        <v>7383</v>
      </c>
      <c r="E1817" s="34" t="s">
        <v>7323</v>
      </c>
      <c r="F1817" s="32" t="s">
        <v>7324</v>
      </c>
      <c r="G1817" s="33" t="s">
        <v>7479</v>
      </c>
      <c r="H1817" s="32" t="s">
        <v>2475</v>
      </c>
      <c r="I1817" s="32" t="s">
        <v>2415</v>
      </c>
      <c r="J1817" s="33" t="s">
        <v>2368</v>
      </c>
      <c r="K1817" s="32">
        <v>14</v>
      </c>
      <c r="L1817" s="36" t="s">
        <v>2170</v>
      </c>
    </row>
    <row r="1818" spans="1:12" ht="15.75" hidden="1" thickBot="1" x14ac:dyDescent="0.3">
      <c r="A1818" s="31" t="s">
        <v>2368</v>
      </c>
      <c r="B1818" s="32" t="s">
        <v>2197</v>
      </c>
      <c r="C1818" s="33" t="s">
        <v>2374</v>
      </c>
      <c r="D1818" s="33" t="s">
        <v>7292</v>
      </c>
      <c r="E1818" s="34" t="s">
        <v>7293</v>
      </c>
      <c r="F1818" s="32" t="s">
        <v>7294</v>
      </c>
      <c r="G1818" s="33" t="s">
        <v>7480</v>
      </c>
      <c r="H1818" s="32" t="s">
        <v>2475</v>
      </c>
      <c r="I1818" s="32" t="s">
        <v>2415</v>
      </c>
      <c r="J1818" s="33" t="s">
        <v>2368</v>
      </c>
      <c r="K1818" s="32">
        <v>21</v>
      </c>
      <c r="L1818" s="36" t="s">
        <v>2170</v>
      </c>
    </row>
    <row r="1819" spans="1:12" ht="15.75" hidden="1" thickBot="1" x14ac:dyDescent="0.3">
      <c r="A1819" s="31" t="s">
        <v>2368</v>
      </c>
      <c r="B1819" s="32" t="s">
        <v>2197</v>
      </c>
      <c r="C1819" s="33" t="s">
        <v>2374</v>
      </c>
      <c r="D1819" s="33" t="s">
        <v>7318</v>
      </c>
      <c r="E1819" s="34" t="s">
        <v>7319</v>
      </c>
      <c r="F1819" s="32" t="s">
        <v>7320</v>
      </c>
      <c r="G1819" s="33" t="s">
        <v>7481</v>
      </c>
      <c r="H1819" s="32" t="s">
        <v>2475</v>
      </c>
      <c r="I1819" s="32" t="s">
        <v>2415</v>
      </c>
      <c r="J1819" s="33" t="s">
        <v>2373</v>
      </c>
      <c r="K1819" s="32">
        <v>25</v>
      </c>
      <c r="L1819" s="36" t="s">
        <v>2170</v>
      </c>
    </row>
    <row r="1820" spans="1:12" ht="15.75" hidden="1" thickBot="1" x14ac:dyDescent="0.3">
      <c r="A1820" s="31" t="s">
        <v>2368</v>
      </c>
      <c r="B1820" s="32" t="s">
        <v>2197</v>
      </c>
      <c r="C1820" s="33" t="s">
        <v>2374</v>
      </c>
      <c r="D1820" s="33" t="s">
        <v>7318</v>
      </c>
      <c r="E1820" s="34" t="s">
        <v>7319</v>
      </c>
      <c r="F1820" s="32" t="s">
        <v>7320</v>
      </c>
      <c r="G1820" s="33" t="s">
        <v>7482</v>
      </c>
      <c r="H1820" s="32" t="s">
        <v>2475</v>
      </c>
      <c r="I1820" s="32" t="s">
        <v>2415</v>
      </c>
      <c r="J1820" s="33" t="s">
        <v>2368</v>
      </c>
      <c r="K1820" s="32">
        <v>22</v>
      </c>
      <c r="L1820" s="36" t="s">
        <v>2170</v>
      </c>
    </row>
    <row r="1821" spans="1:12" ht="15.75" hidden="1" thickBot="1" x14ac:dyDescent="0.3">
      <c r="A1821" s="31" t="s">
        <v>2368</v>
      </c>
      <c r="B1821" s="32" t="s">
        <v>2197</v>
      </c>
      <c r="C1821" s="33" t="s">
        <v>2364</v>
      </c>
      <c r="D1821" s="33" t="s">
        <v>7483</v>
      </c>
      <c r="E1821" s="34" t="s">
        <v>7457</v>
      </c>
      <c r="F1821" s="32" t="s">
        <v>7458</v>
      </c>
      <c r="G1821" s="33" t="s">
        <v>7484</v>
      </c>
      <c r="H1821" s="32" t="s">
        <v>2475</v>
      </c>
      <c r="I1821" s="32" t="s">
        <v>2415</v>
      </c>
      <c r="J1821" s="33" t="s">
        <v>2373</v>
      </c>
      <c r="K1821" s="32">
        <v>27</v>
      </c>
      <c r="L1821" s="36" t="s">
        <v>7187</v>
      </c>
    </row>
    <row r="1822" spans="1:12" ht="15.75" hidden="1" thickBot="1" x14ac:dyDescent="0.3">
      <c r="A1822" s="31" t="s">
        <v>2368</v>
      </c>
      <c r="B1822" s="32" t="s">
        <v>2197</v>
      </c>
      <c r="C1822" s="33" t="s">
        <v>2374</v>
      </c>
      <c r="D1822" s="33" t="s">
        <v>7485</v>
      </c>
      <c r="E1822" s="34" t="s">
        <v>7486</v>
      </c>
      <c r="F1822" s="32" t="s">
        <v>7487</v>
      </c>
      <c r="G1822" s="33" t="s">
        <v>7488</v>
      </c>
      <c r="H1822" s="32" t="s">
        <v>2475</v>
      </c>
      <c r="I1822" s="32" t="s">
        <v>2415</v>
      </c>
      <c r="J1822" s="33" t="s">
        <v>2368</v>
      </c>
      <c r="K1822" s="32">
        <v>17</v>
      </c>
      <c r="L1822" s="36" t="s">
        <v>2170</v>
      </c>
    </row>
    <row r="1823" spans="1:12" ht="15.75" hidden="1" thickBot="1" x14ac:dyDescent="0.3">
      <c r="A1823" s="31" t="s">
        <v>2368</v>
      </c>
      <c r="B1823" s="32" t="s">
        <v>2197</v>
      </c>
      <c r="C1823" s="33" t="s">
        <v>7407</v>
      </c>
      <c r="D1823" s="33" t="s">
        <v>7489</v>
      </c>
      <c r="E1823" s="34" t="s">
        <v>7278</v>
      </c>
      <c r="F1823" s="32" t="s">
        <v>7279</v>
      </c>
      <c r="G1823" s="33" t="s">
        <v>7490</v>
      </c>
      <c r="H1823" s="32" t="s">
        <v>2475</v>
      </c>
      <c r="I1823" s="32" t="s">
        <v>2415</v>
      </c>
      <c r="J1823" s="33" t="s">
        <v>2368</v>
      </c>
      <c r="K1823" s="32">
        <v>30</v>
      </c>
      <c r="L1823" s="36" t="s">
        <v>6676</v>
      </c>
    </row>
    <row r="1824" spans="1:12" ht="15.75" hidden="1" thickBot="1" x14ac:dyDescent="0.3">
      <c r="A1824" s="31" t="s">
        <v>2368</v>
      </c>
      <c r="B1824" s="32" t="s">
        <v>2197</v>
      </c>
      <c r="C1824" s="33" t="s">
        <v>7407</v>
      </c>
      <c r="D1824" s="33" t="s">
        <v>7408</v>
      </c>
      <c r="E1824" s="34" t="s">
        <v>7409</v>
      </c>
      <c r="F1824" s="32" t="s">
        <v>7410</v>
      </c>
      <c r="G1824" s="33" t="s">
        <v>7491</v>
      </c>
      <c r="H1824" s="32" t="s">
        <v>2475</v>
      </c>
      <c r="I1824" s="32" t="s">
        <v>2415</v>
      </c>
      <c r="J1824" s="33" t="s">
        <v>2373</v>
      </c>
      <c r="K1824" s="32">
        <v>24</v>
      </c>
      <c r="L1824" s="36" t="s">
        <v>6676</v>
      </c>
    </row>
    <row r="1825" spans="1:12" ht="15.75" hidden="1" thickBot="1" x14ac:dyDescent="0.3">
      <c r="A1825" s="31" t="s">
        <v>2368</v>
      </c>
      <c r="B1825" s="32" t="s">
        <v>2197</v>
      </c>
      <c r="C1825" s="33" t="s">
        <v>7178</v>
      </c>
      <c r="D1825" s="33" t="s">
        <v>7492</v>
      </c>
      <c r="E1825" s="34" t="s">
        <v>7367</v>
      </c>
      <c r="F1825" s="32" t="s">
        <v>7368</v>
      </c>
      <c r="G1825" s="33" t="s">
        <v>7493</v>
      </c>
      <c r="H1825" s="32" t="s">
        <v>2475</v>
      </c>
      <c r="I1825" s="32" t="s">
        <v>2415</v>
      </c>
      <c r="J1825" s="33" t="s">
        <v>2368</v>
      </c>
      <c r="K1825" s="32">
        <v>17</v>
      </c>
      <c r="L1825" s="36" t="s">
        <v>7427</v>
      </c>
    </row>
    <row r="1826" spans="1:12" ht="15.75" hidden="1" thickBot="1" x14ac:dyDescent="0.3">
      <c r="A1826" s="31" t="s">
        <v>2368</v>
      </c>
      <c r="B1826" s="32" t="s">
        <v>2197</v>
      </c>
      <c r="C1826" s="33" t="s">
        <v>7178</v>
      </c>
      <c r="D1826" s="33" t="s">
        <v>7494</v>
      </c>
      <c r="E1826" s="34" t="s">
        <v>7495</v>
      </c>
      <c r="F1826" s="32" t="s">
        <v>7496</v>
      </c>
      <c r="G1826" s="33" t="s">
        <v>7497</v>
      </c>
      <c r="H1826" s="32" t="s">
        <v>2475</v>
      </c>
      <c r="I1826" s="32" t="s">
        <v>2415</v>
      </c>
      <c r="J1826" s="33" t="s">
        <v>2368</v>
      </c>
      <c r="K1826" s="32">
        <v>23</v>
      </c>
      <c r="L1826" s="36" t="s">
        <v>6100</v>
      </c>
    </row>
    <row r="1827" spans="1:12" ht="15.75" hidden="1" thickBot="1" x14ac:dyDescent="0.3">
      <c r="A1827" s="31" t="s">
        <v>2368</v>
      </c>
      <c r="B1827" s="32" t="s">
        <v>2197</v>
      </c>
      <c r="C1827" s="33" t="s">
        <v>7178</v>
      </c>
      <c r="D1827" s="33" t="s">
        <v>7260</v>
      </c>
      <c r="E1827" s="34" t="s">
        <v>7261</v>
      </c>
      <c r="F1827" s="32" t="s">
        <v>7262</v>
      </c>
      <c r="G1827" s="33" t="s">
        <v>7498</v>
      </c>
      <c r="H1827" s="32" t="s">
        <v>2475</v>
      </c>
      <c r="I1827" s="32" t="s">
        <v>2415</v>
      </c>
      <c r="J1827" s="33" t="s">
        <v>2368</v>
      </c>
      <c r="K1827" s="32">
        <v>21</v>
      </c>
      <c r="L1827" s="36" t="s">
        <v>7264</v>
      </c>
    </row>
    <row r="1828" spans="1:12" ht="26.25" hidden="1" thickBot="1" x14ac:dyDescent="0.3">
      <c r="A1828" s="31" t="s">
        <v>2368</v>
      </c>
      <c r="B1828" s="32" t="s">
        <v>2197</v>
      </c>
      <c r="C1828" s="33" t="s">
        <v>2389</v>
      </c>
      <c r="D1828" s="33" t="s">
        <v>7499</v>
      </c>
      <c r="E1828" s="34" t="s">
        <v>7500</v>
      </c>
      <c r="F1828" s="32" t="s">
        <v>7501</v>
      </c>
      <c r="G1828" s="33" t="s">
        <v>7502</v>
      </c>
      <c r="H1828" s="32" t="s">
        <v>2475</v>
      </c>
      <c r="I1828" s="32" t="s">
        <v>2415</v>
      </c>
      <c r="J1828" s="33" t="s">
        <v>2368</v>
      </c>
      <c r="K1828" s="32">
        <v>21</v>
      </c>
      <c r="L1828" s="36" t="s">
        <v>7264</v>
      </c>
    </row>
    <row r="1829" spans="1:12" ht="26.25" hidden="1" thickBot="1" x14ac:dyDescent="0.3">
      <c r="A1829" s="31" t="s">
        <v>2368</v>
      </c>
      <c r="B1829" s="32" t="s">
        <v>2197</v>
      </c>
      <c r="C1829" s="33" t="s">
        <v>7407</v>
      </c>
      <c r="D1829" s="33" t="s">
        <v>7503</v>
      </c>
      <c r="E1829" s="34" t="s">
        <v>7500</v>
      </c>
      <c r="F1829" s="32" t="s">
        <v>7501</v>
      </c>
      <c r="G1829" s="33" t="s">
        <v>7504</v>
      </c>
      <c r="H1829" s="32" t="s">
        <v>2475</v>
      </c>
      <c r="I1829" s="32" t="s">
        <v>2415</v>
      </c>
      <c r="J1829" s="33" t="s">
        <v>2368</v>
      </c>
      <c r="K1829" s="32">
        <v>17</v>
      </c>
      <c r="L1829" s="36" t="s">
        <v>7264</v>
      </c>
    </row>
    <row r="1830" spans="1:12" ht="15.75" hidden="1" thickBot="1" x14ac:dyDescent="0.3">
      <c r="A1830" s="31" t="s">
        <v>2368</v>
      </c>
      <c r="B1830" s="32" t="s">
        <v>2197</v>
      </c>
      <c r="C1830" s="33" t="s">
        <v>7232</v>
      </c>
      <c r="D1830" s="33" t="s">
        <v>7245</v>
      </c>
      <c r="E1830" s="34" t="s">
        <v>7246</v>
      </c>
      <c r="F1830" s="32" t="s">
        <v>7247</v>
      </c>
      <c r="G1830" s="33" t="s">
        <v>7505</v>
      </c>
      <c r="H1830" s="32" t="s">
        <v>2475</v>
      </c>
      <c r="I1830" s="32" t="s">
        <v>2415</v>
      </c>
      <c r="J1830" s="33" t="s">
        <v>2367</v>
      </c>
      <c r="K1830" s="32">
        <v>31</v>
      </c>
      <c r="L1830" s="36" t="s">
        <v>4632</v>
      </c>
    </row>
    <row r="1831" spans="1:12" ht="26.25" hidden="1" thickBot="1" x14ac:dyDescent="0.3">
      <c r="A1831" s="31" t="s">
        <v>2368</v>
      </c>
      <c r="B1831" s="32" t="s">
        <v>2197</v>
      </c>
      <c r="C1831" s="33" t="s">
        <v>7232</v>
      </c>
      <c r="D1831" s="33" t="s">
        <v>7506</v>
      </c>
      <c r="E1831" s="34" t="s">
        <v>7500</v>
      </c>
      <c r="F1831" s="32" t="s">
        <v>7501</v>
      </c>
      <c r="G1831" s="33" t="s">
        <v>7507</v>
      </c>
      <c r="H1831" s="32" t="s">
        <v>2475</v>
      </c>
      <c r="I1831" s="32" t="s">
        <v>2415</v>
      </c>
      <c r="J1831" s="33" t="s">
        <v>2367</v>
      </c>
      <c r="K1831" s="32">
        <v>21</v>
      </c>
      <c r="L1831" s="36" t="s">
        <v>7264</v>
      </c>
    </row>
    <row r="1832" spans="1:12" ht="26.25" hidden="1" thickBot="1" x14ac:dyDescent="0.3">
      <c r="A1832" s="31" t="s">
        <v>2368</v>
      </c>
      <c r="B1832" s="32" t="s">
        <v>2197</v>
      </c>
      <c r="C1832" s="33" t="s">
        <v>7232</v>
      </c>
      <c r="D1832" s="33" t="s">
        <v>7269</v>
      </c>
      <c r="E1832" s="34" t="s">
        <v>7270</v>
      </c>
      <c r="F1832" s="32" t="s">
        <v>7271</v>
      </c>
      <c r="G1832" s="33" t="s">
        <v>7508</v>
      </c>
      <c r="H1832" s="32" t="s">
        <v>2475</v>
      </c>
      <c r="I1832" s="32" t="s">
        <v>2415</v>
      </c>
      <c r="J1832" s="33" t="s">
        <v>2367</v>
      </c>
      <c r="K1832" s="32">
        <v>23</v>
      </c>
      <c r="L1832" s="36" t="s">
        <v>7264</v>
      </c>
    </row>
    <row r="1833" spans="1:12" ht="15.75" hidden="1" thickBot="1" x14ac:dyDescent="0.3">
      <c r="A1833" s="31" t="s">
        <v>2368</v>
      </c>
      <c r="B1833" s="32" t="s">
        <v>2197</v>
      </c>
      <c r="C1833" s="33" t="s">
        <v>7232</v>
      </c>
      <c r="D1833" s="33" t="s">
        <v>7254</v>
      </c>
      <c r="E1833" s="34" t="s">
        <v>7255</v>
      </c>
      <c r="F1833" s="32" t="s">
        <v>7256</v>
      </c>
      <c r="G1833" s="33" t="s">
        <v>7509</v>
      </c>
      <c r="H1833" s="32" t="s">
        <v>2475</v>
      </c>
      <c r="I1833" s="32" t="s">
        <v>2415</v>
      </c>
      <c r="J1833" s="33" t="s">
        <v>2367</v>
      </c>
      <c r="K1833" s="32">
        <v>30</v>
      </c>
      <c r="L1833" s="35"/>
    </row>
    <row r="1834" spans="1:12" ht="15.75" hidden="1" thickBot="1" x14ac:dyDescent="0.3">
      <c r="A1834" s="31" t="s">
        <v>2368</v>
      </c>
      <c r="B1834" s="32" t="s">
        <v>2197</v>
      </c>
      <c r="C1834" s="33" t="s">
        <v>7232</v>
      </c>
      <c r="D1834" s="33" t="s">
        <v>7510</v>
      </c>
      <c r="E1834" s="34" t="s">
        <v>7511</v>
      </c>
      <c r="F1834" s="32" t="s">
        <v>7512</v>
      </c>
      <c r="G1834" s="33" t="s">
        <v>7513</v>
      </c>
      <c r="H1834" s="32" t="s">
        <v>2475</v>
      </c>
      <c r="I1834" s="32" t="s">
        <v>2671</v>
      </c>
      <c r="J1834" s="33" t="s">
        <v>2367</v>
      </c>
      <c r="K1834" s="32">
        <v>20</v>
      </c>
      <c r="L1834" s="36" t="s">
        <v>7264</v>
      </c>
    </row>
    <row r="1835" spans="1:12" ht="15.75" hidden="1" thickBot="1" x14ac:dyDescent="0.3">
      <c r="A1835" s="31" t="s">
        <v>2368</v>
      </c>
      <c r="B1835" s="32" t="s">
        <v>2197</v>
      </c>
      <c r="C1835" s="33" t="s">
        <v>7232</v>
      </c>
      <c r="D1835" s="33" t="s">
        <v>7514</v>
      </c>
      <c r="E1835" s="34" t="s">
        <v>7515</v>
      </c>
      <c r="F1835" s="32" t="s">
        <v>7516</v>
      </c>
      <c r="G1835" s="33" t="s">
        <v>7517</v>
      </c>
      <c r="H1835" s="32" t="s">
        <v>2475</v>
      </c>
      <c r="I1835" s="32" t="s">
        <v>2415</v>
      </c>
      <c r="J1835" s="33" t="s">
        <v>2367</v>
      </c>
      <c r="K1835" s="32">
        <v>19</v>
      </c>
      <c r="L1835" s="36" t="s">
        <v>6567</v>
      </c>
    </row>
    <row r="1836" spans="1:12" ht="15.75" hidden="1" thickBot="1" x14ac:dyDescent="0.3">
      <c r="A1836" s="31" t="s">
        <v>2368</v>
      </c>
      <c r="B1836" s="32" t="s">
        <v>2197</v>
      </c>
      <c r="C1836" s="33" t="s">
        <v>2389</v>
      </c>
      <c r="D1836" s="33" t="s">
        <v>7518</v>
      </c>
      <c r="E1836" s="34" t="s">
        <v>2199</v>
      </c>
      <c r="F1836" s="32" t="s">
        <v>7238</v>
      </c>
      <c r="G1836" s="33" t="s">
        <v>7519</v>
      </c>
      <c r="H1836" s="32" t="s">
        <v>2475</v>
      </c>
      <c r="I1836" s="32" t="s">
        <v>2415</v>
      </c>
      <c r="J1836" s="33" t="s">
        <v>2365</v>
      </c>
      <c r="K1836" s="32">
        <v>17</v>
      </c>
      <c r="L1836" s="36" t="s">
        <v>7240</v>
      </c>
    </row>
    <row r="1837" spans="1:12" ht="15.75" hidden="1" thickBot="1" x14ac:dyDescent="0.3">
      <c r="A1837" s="31" t="s">
        <v>2368</v>
      </c>
      <c r="B1837" s="32" t="s">
        <v>2197</v>
      </c>
      <c r="C1837" s="33" t="s">
        <v>2389</v>
      </c>
      <c r="D1837" s="33" t="s">
        <v>7421</v>
      </c>
      <c r="E1837" s="34" t="s">
        <v>7422</v>
      </c>
      <c r="F1837" s="32" t="s">
        <v>7423</v>
      </c>
      <c r="G1837" s="33" t="s">
        <v>7520</v>
      </c>
      <c r="H1837" s="32" t="s">
        <v>2475</v>
      </c>
      <c r="I1837" s="32" t="s">
        <v>2415</v>
      </c>
      <c r="J1837" s="33" t="s">
        <v>2367</v>
      </c>
      <c r="K1837" s="32">
        <v>33</v>
      </c>
      <c r="L1837" s="36" t="s">
        <v>7240</v>
      </c>
    </row>
    <row r="1838" spans="1:12" ht="15.75" hidden="1" thickBot="1" x14ac:dyDescent="0.3">
      <c r="A1838" s="31" t="s">
        <v>2368</v>
      </c>
      <c r="B1838" s="32" t="s">
        <v>2197</v>
      </c>
      <c r="C1838" s="33" t="s">
        <v>2389</v>
      </c>
      <c r="D1838" s="33" t="s">
        <v>7421</v>
      </c>
      <c r="E1838" s="34" t="s">
        <v>7422</v>
      </c>
      <c r="F1838" s="32" t="s">
        <v>7423</v>
      </c>
      <c r="G1838" s="33" t="s">
        <v>7521</v>
      </c>
      <c r="H1838" s="32" t="s">
        <v>2475</v>
      </c>
      <c r="I1838" s="32" t="s">
        <v>2415</v>
      </c>
      <c r="J1838" s="33" t="s">
        <v>2370</v>
      </c>
      <c r="K1838" s="32">
        <v>13</v>
      </c>
      <c r="L1838" s="36" t="s">
        <v>7240</v>
      </c>
    </row>
    <row r="1839" spans="1:12" ht="15.75" hidden="1" thickBot="1" x14ac:dyDescent="0.3">
      <c r="A1839" s="31" t="s">
        <v>2368</v>
      </c>
      <c r="B1839" s="32" t="s">
        <v>2197</v>
      </c>
      <c r="C1839" s="33" t="s">
        <v>7232</v>
      </c>
      <c r="D1839" s="33" t="s">
        <v>7241</v>
      </c>
      <c r="E1839" s="34" t="s">
        <v>7242</v>
      </c>
      <c r="F1839" s="32" t="s">
        <v>7243</v>
      </c>
      <c r="G1839" s="33" t="s">
        <v>7522</v>
      </c>
      <c r="H1839" s="32" t="s">
        <v>2475</v>
      </c>
      <c r="I1839" s="32" t="s">
        <v>2671</v>
      </c>
      <c r="J1839" s="33" t="s">
        <v>2367</v>
      </c>
      <c r="K1839" s="32">
        <v>26</v>
      </c>
      <c r="L1839" s="36" t="s">
        <v>2491</v>
      </c>
    </row>
    <row r="1840" spans="1:12" ht="15.75" hidden="1" thickBot="1" x14ac:dyDescent="0.3">
      <c r="A1840" s="31" t="s">
        <v>2368</v>
      </c>
      <c r="B1840" s="32" t="s">
        <v>2197</v>
      </c>
      <c r="C1840" s="33" t="s">
        <v>7178</v>
      </c>
      <c r="D1840" s="33" t="s">
        <v>7460</v>
      </c>
      <c r="E1840" s="34" t="s">
        <v>7461</v>
      </c>
      <c r="F1840" s="32" t="s">
        <v>7462</v>
      </c>
      <c r="G1840" s="33" t="s">
        <v>7523</v>
      </c>
      <c r="H1840" s="32" t="s">
        <v>2475</v>
      </c>
      <c r="I1840" s="32" t="s">
        <v>2415</v>
      </c>
      <c r="J1840" s="33" t="s">
        <v>2370</v>
      </c>
      <c r="K1840" s="32">
        <v>22</v>
      </c>
      <c r="L1840" s="36" t="s">
        <v>7464</v>
      </c>
    </row>
    <row r="1841" spans="1:12" ht="15.75" hidden="1" thickBot="1" x14ac:dyDescent="0.3">
      <c r="A1841" s="31" t="s">
        <v>2368</v>
      </c>
      <c r="B1841" s="32" t="s">
        <v>2197</v>
      </c>
      <c r="C1841" s="33" t="s">
        <v>2364</v>
      </c>
      <c r="D1841" s="33" t="s">
        <v>7524</v>
      </c>
      <c r="E1841" s="34" t="s">
        <v>7305</v>
      </c>
      <c r="F1841" s="32" t="s">
        <v>7306</v>
      </c>
      <c r="G1841" s="33" t="s">
        <v>7525</v>
      </c>
      <c r="H1841" s="32" t="s">
        <v>2475</v>
      </c>
      <c r="I1841" s="32" t="s">
        <v>2415</v>
      </c>
      <c r="J1841" s="33" t="s">
        <v>2370</v>
      </c>
      <c r="K1841" s="32">
        <v>14</v>
      </c>
      <c r="L1841" s="36" t="s">
        <v>7427</v>
      </c>
    </row>
    <row r="1842" spans="1:12" ht="15.75" hidden="1" thickBot="1" x14ac:dyDescent="0.3">
      <c r="A1842" s="31" t="s">
        <v>2368</v>
      </c>
      <c r="B1842" s="32" t="s">
        <v>2197</v>
      </c>
      <c r="C1842" s="33" t="s">
        <v>2364</v>
      </c>
      <c r="D1842" s="33" t="s">
        <v>7526</v>
      </c>
      <c r="E1842" s="34" t="s">
        <v>7367</v>
      </c>
      <c r="F1842" s="32" t="s">
        <v>7368</v>
      </c>
      <c r="G1842" s="33" t="s">
        <v>7527</v>
      </c>
      <c r="H1842" s="32" t="s">
        <v>2475</v>
      </c>
      <c r="I1842" s="32" t="s">
        <v>2415</v>
      </c>
      <c r="J1842" s="33" t="s">
        <v>2370</v>
      </c>
      <c r="K1842" s="32">
        <v>14</v>
      </c>
      <c r="L1842" s="36" t="s">
        <v>7427</v>
      </c>
    </row>
    <row r="1843" spans="1:12" ht="15.75" hidden="1" thickBot="1" x14ac:dyDescent="0.3">
      <c r="A1843" s="31" t="s">
        <v>2368</v>
      </c>
      <c r="B1843" s="32" t="s">
        <v>2197</v>
      </c>
      <c r="C1843" s="33" t="s">
        <v>7351</v>
      </c>
      <c r="D1843" s="33" t="s">
        <v>7362</v>
      </c>
      <c r="E1843" s="34" t="s">
        <v>7197</v>
      </c>
      <c r="F1843" s="32" t="s">
        <v>7198</v>
      </c>
      <c r="G1843" s="33" t="s">
        <v>7528</v>
      </c>
      <c r="H1843" s="32" t="s">
        <v>2475</v>
      </c>
      <c r="I1843" s="32" t="s">
        <v>2415</v>
      </c>
      <c r="J1843" s="33" t="s">
        <v>2367</v>
      </c>
      <c r="K1843" s="32">
        <v>19</v>
      </c>
      <c r="L1843" s="36" t="s">
        <v>7427</v>
      </c>
    </row>
    <row r="1844" spans="1:12" ht="15.75" hidden="1" thickBot="1" x14ac:dyDescent="0.3">
      <c r="A1844" s="31" t="s">
        <v>2368</v>
      </c>
      <c r="B1844" s="32" t="s">
        <v>2197</v>
      </c>
      <c r="C1844" s="33" t="s">
        <v>7351</v>
      </c>
      <c r="D1844" s="33" t="s">
        <v>7529</v>
      </c>
      <c r="E1844" s="34" t="s">
        <v>7189</v>
      </c>
      <c r="F1844" s="32" t="s">
        <v>7190</v>
      </c>
      <c r="G1844" s="33" t="s">
        <v>7530</v>
      </c>
      <c r="H1844" s="32" t="s">
        <v>2475</v>
      </c>
      <c r="I1844" s="32" t="s">
        <v>2415</v>
      </c>
      <c r="J1844" s="33" t="s">
        <v>2367</v>
      </c>
      <c r="K1844" s="32">
        <v>15</v>
      </c>
      <c r="L1844" s="36" t="s">
        <v>7427</v>
      </c>
    </row>
    <row r="1845" spans="1:12" ht="15.75" hidden="1" thickBot="1" x14ac:dyDescent="0.3">
      <c r="A1845" s="31" t="s">
        <v>2368</v>
      </c>
      <c r="B1845" s="32" t="s">
        <v>2197</v>
      </c>
      <c r="C1845" s="33" t="s">
        <v>2377</v>
      </c>
      <c r="D1845" s="33" t="s">
        <v>7531</v>
      </c>
      <c r="E1845" s="34" t="s">
        <v>7532</v>
      </c>
      <c r="F1845" s="32" t="s">
        <v>7533</v>
      </c>
      <c r="G1845" s="33" t="s">
        <v>7534</v>
      </c>
      <c r="H1845" s="32" t="s">
        <v>2475</v>
      </c>
      <c r="I1845" s="32" t="s">
        <v>2415</v>
      </c>
      <c r="J1845" s="33" t="s">
        <v>2370</v>
      </c>
      <c r="K1845" s="32">
        <v>34</v>
      </c>
      <c r="L1845" s="36" t="s">
        <v>6676</v>
      </c>
    </row>
    <row r="1846" spans="1:12" ht="15.75" hidden="1" thickBot="1" x14ac:dyDescent="0.3">
      <c r="A1846" s="31" t="s">
        <v>2368</v>
      </c>
      <c r="B1846" s="32" t="s">
        <v>2197</v>
      </c>
      <c r="C1846" s="33" t="s">
        <v>7178</v>
      </c>
      <c r="D1846" s="33" t="s">
        <v>7285</v>
      </c>
      <c r="E1846" s="34" t="s">
        <v>7286</v>
      </c>
      <c r="F1846" s="32" t="s">
        <v>7287</v>
      </c>
      <c r="G1846" s="33" t="s">
        <v>7535</v>
      </c>
      <c r="H1846" s="32" t="s">
        <v>2475</v>
      </c>
      <c r="I1846" s="32" t="s">
        <v>2415</v>
      </c>
      <c r="J1846" s="33" t="s">
        <v>2370</v>
      </c>
      <c r="K1846" s="32">
        <v>20</v>
      </c>
      <c r="L1846" s="36" t="s">
        <v>7289</v>
      </c>
    </row>
    <row r="1847" spans="1:12" ht="15.75" hidden="1" thickBot="1" x14ac:dyDescent="0.3">
      <c r="A1847" s="31" t="s">
        <v>2368</v>
      </c>
      <c r="B1847" s="32" t="s">
        <v>2197</v>
      </c>
      <c r="C1847" s="33" t="s">
        <v>7178</v>
      </c>
      <c r="D1847" s="33" t="s">
        <v>7437</v>
      </c>
      <c r="E1847" s="34" t="s">
        <v>7438</v>
      </c>
      <c r="F1847" s="32" t="s">
        <v>7439</v>
      </c>
      <c r="G1847" s="33" t="s">
        <v>7536</v>
      </c>
      <c r="H1847" s="32" t="s">
        <v>2475</v>
      </c>
      <c r="I1847" s="32" t="s">
        <v>2415</v>
      </c>
      <c r="J1847" s="33" t="s">
        <v>2370</v>
      </c>
      <c r="K1847" s="32">
        <v>20</v>
      </c>
      <c r="L1847" s="36" t="s">
        <v>7187</v>
      </c>
    </row>
    <row r="1848" spans="1:12" ht="15.75" hidden="1" thickBot="1" x14ac:dyDescent="0.3">
      <c r="A1848" s="31" t="s">
        <v>2368</v>
      </c>
      <c r="B1848" s="32" t="s">
        <v>2197</v>
      </c>
      <c r="C1848" s="33" t="s">
        <v>2364</v>
      </c>
      <c r="D1848" s="33" t="s">
        <v>7192</v>
      </c>
      <c r="E1848" s="34" t="s">
        <v>7193</v>
      </c>
      <c r="F1848" s="32" t="s">
        <v>7194</v>
      </c>
      <c r="G1848" s="33" t="s">
        <v>7537</v>
      </c>
      <c r="H1848" s="32" t="s">
        <v>2475</v>
      </c>
      <c r="I1848" s="32" t="s">
        <v>2415</v>
      </c>
      <c r="J1848" s="33" t="s">
        <v>2370</v>
      </c>
      <c r="K1848" s="32">
        <v>22</v>
      </c>
      <c r="L1848" s="36" t="s">
        <v>7187</v>
      </c>
    </row>
    <row r="1849" spans="1:12" ht="15.75" hidden="1" thickBot="1" x14ac:dyDescent="0.3">
      <c r="A1849" s="31" t="s">
        <v>2368</v>
      </c>
      <c r="B1849" s="32" t="s">
        <v>2197</v>
      </c>
      <c r="C1849" s="33" t="s">
        <v>7351</v>
      </c>
      <c r="D1849" s="33" t="s">
        <v>7538</v>
      </c>
      <c r="E1849" s="34" t="s">
        <v>7193</v>
      </c>
      <c r="F1849" s="32" t="s">
        <v>7194</v>
      </c>
      <c r="G1849" s="33" t="s">
        <v>7539</v>
      </c>
      <c r="H1849" s="32" t="s">
        <v>2475</v>
      </c>
      <c r="I1849" s="32" t="s">
        <v>2415</v>
      </c>
      <c r="J1849" s="33" t="s">
        <v>2367</v>
      </c>
      <c r="K1849" s="32">
        <v>23</v>
      </c>
      <c r="L1849" s="36" t="s">
        <v>7187</v>
      </c>
    </row>
    <row r="1850" spans="1:12" ht="15.75" hidden="1" thickBot="1" x14ac:dyDescent="0.3">
      <c r="A1850" s="31" t="s">
        <v>2368</v>
      </c>
      <c r="B1850" s="32" t="s">
        <v>2197</v>
      </c>
      <c r="C1850" s="33" t="s">
        <v>2364</v>
      </c>
      <c r="D1850" s="33" t="s">
        <v>7540</v>
      </c>
      <c r="E1850" s="34" t="s">
        <v>7297</v>
      </c>
      <c r="F1850" s="32" t="s">
        <v>7298</v>
      </c>
      <c r="G1850" s="33" t="s">
        <v>7541</v>
      </c>
      <c r="H1850" s="32" t="s">
        <v>2475</v>
      </c>
      <c r="I1850" s="32" t="s">
        <v>2415</v>
      </c>
      <c r="J1850" s="33" t="s">
        <v>2370</v>
      </c>
      <c r="K1850" s="32">
        <v>15</v>
      </c>
      <c r="L1850" s="36" t="s">
        <v>7187</v>
      </c>
    </row>
    <row r="1851" spans="1:12" ht="15.75" hidden="1" thickBot="1" x14ac:dyDescent="0.3">
      <c r="A1851" s="31" t="s">
        <v>2368</v>
      </c>
      <c r="B1851" s="32" t="s">
        <v>2197</v>
      </c>
      <c r="C1851" s="33" t="s">
        <v>7407</v>
      </c>
      <c r="D1851" s="33" t="s">
        <v>7542</v>
      </c>
      <c r="E1851" s="34" t="s">
        <v>7543</v>
      </c>
      <c r="F1851" s="32" t="s">
        <v>7544</v>
      </c>
      <c r="G1851" s="33" t="s">
        <v>7545</v>
      </c>
      <c r="H1851" s="32" t="s">
        <v>2475</v>
      </c>
      <c r="I1851" s="32" t="s">
        <v>2415</v>
      </c>
      <c r="J1851" s="33" t="s">
        <v>2367</v>
      </c>
      <c r="K1851" s="32">
        <v>21</v>
      </c>
      <c r="L1851" s="36" t="s">
        <v>7187</v>
      </c>
    </row>
    <row r="1852" spans="1:12" ht="15.75" hidden="1" thickBot="1" x14ac:dyDescent="0.3">
      <c r="A1852" s="31" t="s">
        <v>2368</v>
      </c>
      <c r="B1852" s="32" t="s">
        <v>2197</v>
      </c>
      <c r="C1852" s="33" t="s">
        <v>7162</v>
      </c>
      <c r="D1852" s="33" t="s">
        <v>7546</v>
      </c>
      <c r="E1852" s="34" t="s">
        <v>7547</v>
      </c>
      <c r="F1852" s="32" t="s">
        <v>7548</v>
      </c>
      <c r="G1852" s="33" t="s">
        <v>7549</v>
      </c>
      <c r="H1852" s="32" t="s">
        <v>2475</v>
      </c>
      <c r="I1852" s="32" t="s">
        <v>2415</v>
      </c>
      <c r="J1852" s="33" t="s">
        <v>2367</v>
      </c>
      <c r="K1852" s="32">
        <v>17</v>
      </c>
      <c r="L1852" s="36" t="s">
        <v>7187</v>
      </c>
    </row>
    <row r="1853" spans="1:12" ht="15.75" hidden="1" thickBot="1" x14ac:dyDescent="0.3">
      <c r="A1853" s="31" t="s">
        <v>2368</v>
      </c>
      <c r="B1853" s="32" t="s">
        <v>2197</v>
      </c>
      <c r="C1853" s="33" t="s">
        <v>7162</v>
      </c>
      <c r="D1853" s="33" t="s">
        <v>7546</v>
      </c>
      <c r="E1853" s="34" t="s">
        <v>7547</v>
      </c>
      <c r="F1853" s="32" t="s">
        <v>7548</v>
      </c>
      <c r="G1853" s="33" t="s">
        <v>7550</v>
      </c>
      <c r="H1853" s="32" t="s">
        <v>2475</v>
      </c>
      <c r="I1853" s="32" t="s">
        <v>2415</v>
      </c>
      <c r="J1853" s="33" t="s">
        <v>2370</v>
      </c>
      <c r="K1853" s="32">
        <v>16</v>
      </c>
      <c r="L1853" s="36" t="s">
        <v>7187</v>
      </c>
    </row>
    <row r="1854" spans="1:12" ht="15.75" hidden="1" thickBot="1" x14ac:dyDescent="0.3">
      <c r="A1854" s="31" t="s">
        <v>2368</v>
      </c>
      <c r="B1854" s="32" t="s">
        <v>2197</v>
      </c>
      <c r="C1854" s="33" t="s">
        <v>7351</v>
      </c>
      <c r="D1854" s="33" t="s">
        <v>7364</v>
      </c>
      <c r="E1854" s="34" t="s">
        <v>7204</v>
      </c>
      <c r="F1854" s="32" t="s">
        <v>7205</v>
      </c>
      <c r="G1854" s="33" t="s">
        <v>7551</v>
      </c>
      <c r="H1854" s="32" t="s">
        <v>2475</v>
      </c>
      <c r="I1854" s="32" t="s">
        <v>2415</v>
      </c>
      <c r="J1854" s="33" t="s">
        <v>2367</v>
      </c>
      <c r="K1854" s="32">
        <v>19</v>
      </c>
      <c r="L1854" s="36" t="s">
        <v>7187</v>
      </c>
    </row>
    <row r="1855" spans="1:12" ht="15.75" hidden="1" thickBot="1" x14ac:dyDescent="0.3">
      <c r="A1855" s="31" t="s">
        <v>2368</v>
      </c>
      <c r="B1855" s="32" t="s">
        <v>2197</v>
      </c>
      <c r="C1855" s="33" t="s">
        <v>7351</v>
      </c>
      <c r="D1855" s="33" t="s">
        <v>7399</v>
      </c>
      <c r="E1855" s="34" t="s">
        <v>7400</v>
      </c>
      <c r="F1855" s="32" t="s">
        <v>7401</v>
      </c>
      <c r="G1855" s="33" t="s">
        <v>7552</v>
      </c>
      <c r="H1855" s="32" t="s">
        <v>2475</v>
      </c>
      <c r="I1855" s="32" t="s">
        <v>2415</v>
      </c>
      <c r="J1855" s="33" t="s">
        <v>2367</v>
      </c>
      <c r="K1855" s="32">
        <v>11</v>
      </c>
      <c r="L1855" s="36" t="s">
        <v>7187</v>
      </c>
    </row>
    <row r="1856" spans="1:12" ht="15.75" hidden="1" thickBot="1" x14ac:dyDescent="0.3">
      <c r="A1856" s="31" t="s">
        <v>2368</v>
      </c>
      <c r="B1856" s="32" t="s">
        <v>2197</v>
      </c>
      <c r="C1856" s="33" t="s">
        <v>7351</v>
      </c>
      <c r="D1856" s="33" t="s">
        <v>7370</v>
      </c>
      <c r="E1856" s="34" t="s">
        <v>3387</v>
      </c>
      <c r="F1856" s="32" t="s">
        <v>7201</v>
      </c>
      <c r="G1856" s="33" t="s">
        <v>7553</v>
      </c>
      <c r="H1856" s="32" t="s">
        <v>2475</v>
      </c>
      <c r="I1856" s="32" t="s">
        <v>2415</v>
      </c>
      <c r="J1856" s="33" t="s">
        <v>2367</v>
      </c>
      <c r="K1856" s="32">
        <v>27</v>
      </c>
      <c r="L1856" s="36" t="s">
        <v>7187</v>
      </c>
    </row>
    <row r="1857" spans="1:12" ht="15.75" hidden="1" thickBot="1" x14ac:dyDescent="0.3">
      <c r="A1857" s="31" t="s">
        <v>2368</v>
      </c>
      <c r="B1857" s="32" t="s">
        <v>2197</v>
      </c>
      <c r="C1857" s="33" t="s">
        <v>2364</v>
      </c>
      <c r="D1857" s="33" t="s">
        <v>7183</v>
      </c>
      <c r="E1857" s="34" t="s">
        <v>7184</v>
      </c>
      <c r="F1857" s="32" t="s">
        <v>7185</v>
      </c>
      <c r="G1857" s="33" t="s">
        <v>7554</v>
      </c>
      <c r="H1857" s="32" t="s">
        <v>2475</v>
      </c>
      <c r="I1857" s="32" t="s">
        <v>2415</v>
      </c>
      <c r="J1857" s="33" t="s">
        <v>2367</v>
      </c>
      <c r="K1857" s="32">
        <v>21</v>
      </c>
      <c r="L1857" s="36" t="s">
        <v>7187</v>
      </c>
    </row>
    <row r="1858" spans="1:12" ht="26.25" hidden="1" thickBot="1" x14ac:dyDescent="0.3">
      <c r="A1858" s="31" t="s">
        <v>2368</v>
      </c>
      <c r="B1858" s="32" t="s">
        <v>2197</v>
      </c>
      <c r="C1858" s="33" t="s">
        <v>2374</v>
      </c>
      <c r="D1858" s="33" t="s">
        <v>7290</v>
      </c>
      <c r="E1858" s="34" t="s">
        <v>7224</v>
      </c>
      <c r="F1858" s="32" t="s">
        <v>7225</v>
      </c>
      <c r="G1858" s="33" t="s">
        <v>7555</v>
      </c>
      <c r="H1858" s="32" t="s">
        <v>2475</v>
      </c>
      <c r="I1858" s="32" t="s">
        <v>2415</v>
      </c>
      <c r="J1858" s="33" t="s">
        <v>2367</v>
      </c>
      <c r="K1858" s="32">
        <v>21</v>
      </c>
      <c r="L1858" s="36" t="s">
        <v>2170</v>
      </c>
    </row>
    <row r="1859" spans="1:12" ht="15.75" hidden="1" thickBot="1" x14ac:dyDescent="0.3">
      <c r="A1859" s="31" t="s">
        <v>2368</v>
      </c>
      <c r="B1859" s="32" t="s">
        <v>2197</v>
      </c>
      <c r="C1859" s="33" t="s">
        <v>7162</v>
      </c>
      <c r="D1859" s="33" t="s">
        <v>7556</v>
      </c>
      <c r="E1859" s="34" t="s">
        <v>7557</v>
      </c>
      <c r="F1859" s="32" t="s">
        <v>7558</v>
      </c>
      <c r="G1859" s="33" t="s">
        <v>7559</v>
      </c>
      <c r="H1859" s="32" t="s">
        <v>2475</v>
      </c>
      <c r="I1859" s="32" t="s">
        <v>2415</v>
      </c>
      <c r="J1859" s="33" t="s">
        <v>2370</v>
      </c>
      <c r="K1859" s="32">
        <v>22</v>
      </c>
      <c r="L1859" s="36" t="s">
        <v>6550</v>
      </c>
    </row>
    <row r="1860" spans="1:12" ht="15.75" hidden="1" thickBot="1" x14ac:dyDescent="0.3">
      <c r="A1860" s="31" t="s">
        <v>2368</v>
      </c>
      <c r="B1860" s="32" t="s">
        <v>2197</v>
      </c>
      <c r="C1860" s="33" t="s">
        <v>7162</v>
      </c>
      <c r="D1860" s="33" t="s">
        <v>7560</v>
      </c>
      <c r="E1860" s="34" t="s">
        <v>7561</v>
      </c>
      <c r="F1860" s="32" t="s">
        <v>7562</v>
      </c>
      <c r="G1860" s="33" t="s">
        <v>7563</v>
      </c>
      <c r="H1860" s="32" t="s">
        <v>2475</v>
      </c>
      <c r="I1860" s="32" t="s">
        <v>2415</v>
      </c>
      <c r="J1860" s="33" t="s">
        <v>2370</v>
      </c>
      <c r="K1860" s="32">
        <v>20</v>
      </c>
      <c r="L1860" s="36" t="s">
        <v>6550</v>
      </c>
    </row>
    <row r="1861" spans="1:12" ht="15.75" hidden="1" thickBot="1" x14ac:dyDescent="0.3">
      <c r="A1861" s="31" t="s">
        <v>2368</v>
      </c>
      <c r="B1861" s="32" t="s">
        <v>2197</v>
      </c>
      <c r="C1861" s="33" t="s">
        <v>7162</v>
      </c>
      <c r="D1861" s="33" t="s">
        <v>7334</v>
      </c>
      <c r="E1861" s="34" t="s">
        <v>7335</v>
      </c>
      <c r="F1861" s="32" t="s">
        <v>7336</v>
      </c>
      <c r="G1861" s="33" t="s">
        <v>7564</v>
      </c>
      <c r="H1861" s="32" t="s">
        <v>2475</v>
      </c>
      <c r="I1861" s="32" t="s">
        <v>2671</v>
      </c>
      <c r="J1861" s="33" t="s">
        <v>2367</v>
      </c>
      <c r="K1861" s="32">
        <v>25</v>
      </c>
      <c r="L1861" s="36" t="s">
        <v>6550</v>
      </c>
    </row>
    <row r="1862" spans="1:12" ht="15.75" hidden="1" thickBot="1" x14ac:dyDescent="0.3">
      <c r="A1862" s="31" t="s">
        <v>2368</v>
      </c>
      <c r="B1862" s="32" t="s">
        <v>2197</v>
      </c>
      <c r="C1862" s="33" t="s">
        <v>7162</v>
      </c>
      <c r="D1862" s="33" t="s">
        <v>7556</v>
      </c>
      <c r="E1862" s="34" t="s">
        <v>7557</v>
      </c>
      <c r="F1862" s="32" t="s">
        <v>7558</v>
      </c>
      <c r="G1862" s="33" t="s">
        <v>7565</v>
      </c>
      <c r="H1862" s="32" t="s">
        <v>2475</v>
      </c>
      <c r="I1862" s="32" t="s">
        <v>2415</v>
      </c>
      <c r="J1862" s="33" t="s">
        <v>2367</v>
      </c>
      <c r="K1862" s="32">
        <v>42</v>
      </c>
      <c r="L1862" s="35"/>
    </row>
    <row r="1863" spans="1:12" ht="15.75" hidden="1" thickBot="1" x14ac:dyDescent="0.3">
      <c r="A1863" s="31" t="s">
        <v>2368</v>
      </c>
      <c r="B1863" s="32" t="s">
        <v>2197</v>
      </c>
      <c r="C1863" s="33" t="s">
        <v>7162</v>
      </c>
      <c r="D1863" s="33" t="s">
        <v>7338</v>
      </c>
      <c r="E1863" s="34" t="s">
        <v>7339</v>
      </c>
      <c r="F1863" s="32" t="s">
        <v>7340</v>
      </c>
      <c r="G1863" s="33" t="s">
        <v>7566</v>
      </c>
      <c r="H1863" s="32" t="s">
        <v>2475</v>
      </c>
      <c r="I1863" s="32" t="s">
        <v>2415</v>
      </c>
      <c r="J1863" s="33" t="s">
        <v>2367</v>
      </c>
      <c r="K1863" s="32">
        <v>16</v>
      </c>
      <c r="L1863" s="36" t="s">
        <v>6550</v>
      </c>
    </row>
    <row r="1864" spans="1:12" ht="15.75" hidden="1" thickBot="1" x14ac:dyDescent="0.3">
      <c r="A1864" s="31" t="s">
        <v>2368</v>
      </c>
      <c r="B1864" s="32" t="s">
        <v>2197</v>
      </c>
      <c r="C1864" s="33" t="s">
        <v>2377</v>
      </c>
      <c r="D1864" s="33" t="s">
        <v>7383</v>
      </c>
      <c r="E1864" s="34" t="s">
        <v>7323</v>
      </c>
      <c r="F1864" s="32" t="s">
        <v>7324</v>
      </c>
      <c r="G1864" s="33" t="s">
        <v>7567</v>
      </c>
      <c r="H1864" s="32" t="s">
        <v>2475</v>
      </c>
      <c r="I1864" s="32" t="s">
        <v>2415</v>
      </c>
      <c r="J1864" s="33" t="s">
        <v>2370</v>
      </c>
      <c r="K1864" s="32">
        <v>20</v>
      </c>
      <c r="L1864" s="36" t="s">
        <v>2170</v>
      </c>
    </row>
    <row r="1865" spans="1:12" ht="26.25" hidden="1" thickBot="1" x14ac:dyDescent="0.3">
      <c r="A1865" s="31" t="s">
        <v>2368</v>
      </c>
      <c r="B1865" s="32" t="s">
        <v>2197</v>
      </c>
      <c r="C1865" s="33" t="s">
        <v>2374</v>
      </c>
      <c r="D1865" s="33" t="s">
        <v>7568</v>
      </c>
      <c r="E1865" s="34" t="s">
        <v>7393</v>
      </c>
      <c r="F1865" s="32" t="s">
        <v>7394</v>
      </c>
      <c r="G1865" s="33" t="s">
        <v>7569</v>
      </c>
      <c r="H1865" s="32" t="s">
        <v>2475</v>
      </c>
      <c r="I1865" s="32" t="s">
        <v>2415</v>
      </c>
      <c r="J1865" s="33" t="s">
        <v>2370</v>
      </c>
      <c r="K1865" s="32">
        <v>11</v>
      </c>
      <c r="L1865" s="36" t="s">
        <v>2170</v>
      </c>
    </row>
    <row r="1866" spans="1:12" ht="15.75" hidden="1" thickBot="1" x14ac:dyDescent="0.3">
      <c r="A1866" s="31" t="s">
        <v>2368</v>
      </c>
      <c r="B1866" s="32" t="s">
        <v>2197</v>
      </c>
      <c r="C1866" s="33" t="s">
        <v>2374</v>
      </c>
      <c r="D1866" s="33" t="s">
        <v>7570</v>
      </c>
      <c r="E1866" s="34" t="s">
        <v>7386</v>
      </c>
      <c r="F1866" s="32" t="s">
        <v>7387</v>
      </c>
      <c r="G1866" s="33" t="s">
        <v>7571</v>
      </c>
      <c r="H1866" s="32" t="s">
        <v>2475</v>
      </c>
      <c r="I1866" s="32" t="s">
        <v>2671</v>
      </c>
      <c r="J1866" s="33" t="s">
        <v>2370</v>
      </c>
      <c r="K1866" s="32">
        <v>19</v>
      </c>
      <c r="L1866" s="36" t="s">
        <v>2170</v>
      </c>
    </row>
    <row r="1867" spans="1:12" ht="26.25" hidden="1" thickBot="1" x14ac:dyDescent="0.3">
      <c r="A1867" s="31" t="s">
        <v>2368</v>
      </c>
      <c r="B1867" s="32" t="s">
        <v>2197</v>
      </c>
      <c r="C1867" s="33" t="s">
        <v>2374</v>
      </c>
      <c r="D1867" s="33" t="s">
        <v>7568</v>
      </c>
      <c r="E1867" s="34" t="s">
        <v>7393</v>
      </c>
      <c r="F1867" s="32" t="s">
        <v>7394</v>
      </c>
      <c r="G1867" s="33" t="s">
        <v>7572</v>
      </c>
      <c r="H1867" s="32" t="s">
        <v>2475</v>
      </c>
      <c r="I1867" s="32" t="s">
        <v>2415</v>
      </c>
      <c r="J1867" s="33" t="s">
        <v>2367</v>
      </c>
      <c r="K1867" s="32">
        <v>19</v>
      </c>
      <c r="L1867" s="36" t="s">
        <v>2170</v>
      </c>
    </row>
    <row r="1868" spans="1:12" ht="15.75" hidden="1" thickBot="1" x14ac:dyDescent="0.3">
      <c r="A1868" s="31" t="s">
        <v>2368</v>
      </c>
      <c r="B1868" s="32" t="s">
        <v>2197</v>
      </c>
      <c r="C1868" s="33" t="s">
        <v>2377</v>
      </c>
      <c r="D1868" s="33" t="s">
        <v>7573</v>
      </c>
      <c r="E1868" s="34" t="s">
        <v>7486</v>
      </c>
      <c r="F1868" s="32" t="s">
        <v>7487</v>
      </c>
      <c r="G1868" s="33" t="s">
        <v>7574</v>
      </c>
      <c r="H1868" s="32" t="s">
        <v>2475</v>
      </c>
      <c r="I1868" s="32" t="s">
        <v>2671</v>
      </c>
      <c r="J1868" s="33" t="s">
        <v>2370</v>
      </c>
      <c r="K1868" s="32">
        <v>16</v>
      </c>
      <c r="L1868" s="36" t="s">
        <v>2170</v>
      </c>
    </row>
    <row r="1869" spans="1:12" ht="15.75" hidden="1" thickBot="1" x14ac:dyDescent="0.3">
      <c r="A1869" s="31" t="s">
        <v>2368</v>
      </c>
      <c r="B1869" s="32" t="s">
        <v>2197</v>
      </c>
      <c r="C1869" s="33" t="s">
        <v>2377</v>
      </c>
      <c r="D1869" s="33" t="s">
        <v>7573</v>
      </c>
      <c r="E1869" s="34" t="s">
        <v>7486</v>
      </c>
      <c r="F1869" s="32" t="s">
        <v>7487</v>
      </c>
      <c r="G1869" s="33" t="s">
        <v>7575</v>
      </c>
      <c r="H1869" s="32" t="s">
        <v>2475</v>
      </c>
      <c r="I1869" s="32" t="s">
        <v>2671</v>
      </c>
      <c r="J1869" s="33" t="s">
        <v>2365</v>
      </c>
      <c r="K1869" s="32">
        <v>18</v>
      </c>
      <c r="L1869" s="36" t="s">
        <v>2170</v>
      </c>
    </row>
    <row r="1870" spans="1:12" ht="15.75" hidden="1" thickBot="1" x14ac:dyDescent="0.3">
      <c r="A1870" s="31" t="s">
        <v>2368</v>
      </c>
      <c r="B1870" s="32" t="s">
        <v>2197</v>
      </c>
      <c r="C1870" s="33" t="s">
        <v>2377</v>
      </c>
      <c r="D1870" s="33" t="s">
        <v>7383</v>
      </c>
      <c r="E1870" s="34" t="s">
        <v>7323</v>
      </c>
      <c r="F1870" s="32" t="s">
        <v>7324</v>
      </c>
      <c r="G1870" s="33" t="s">
        <v>7576</v>
      </c>
      <c r="H1870" s="32" t="s">
        <v>2475</v>
      </c>
      <c r="I1870" s="32" t="s">
        <v>2671</v>
      </c>
      <c r="J1870" s="33" t="s">
        <v>2367</v>
      </c>
      <c r="K1870" s="32">
        <v>16</v>
      </c>
      <c r="L1870" s="36" t="s">
        <v>2170</v>
      </c>
    </row>
    <row r="1871" spans="1:12" ht="15.75" hidden="1" thickBot="1" x14ac:dyDescent="0.3">
      <c r="A1871" s="31" t="s">
        <v>2368</v>
      </c>
      <c r="B1871" s="32" t="s">
        <v>2197</v>
      </c>
      <c r="C1871" s="33" t="s">
        <v>2374</v>
      </c>
      <c r="D1871" s="33" t="s">
        <v>7292</v>
      </c>
      <c r="E1871" s="34" t="s">
        <v>7293</v>
      </c>
      <c r="F1871" s="32" t="s">
        <v>7294</v>
      </c>
      <c r="G1871" s="33" t="s">
        <v>7577</v>
      </c>
      <c r="H1871" s="32" t="s">
        <v>2475</v>
      </c>
      <c r="I1871" s="32" t="s">
        <v>2415</v>
      </c>
      <c r="J1871" s="33" t="s">
        <v>2370</v>
      </c>
      <c r="K1871" s="32">
        <v>20</v>
      </c>
      <c r="L1871" s="35"/>
    </row>
    <row r="1872" spans="1:12" ht="15.75" hidden="1" thickBot="1" x14ac:dyDescent="0.3">
      <c r="A1872" s="31" t="s">
        <v>2368</v>
      </c>
      <c r="B1872" s="32" t="s">
        <v>2197</v>
      </c>
      <c r="C1872" s="33" t="s">
        <v>2374</v>
      </c>
      <c r="D1872" s="33" t="s">
        <v>7292</v>
      </c>
      <c r="E1872" s="34" t="s">
        <v>7293</v>
      </c>
      <c r="F1872" s="32" t="s">
        <v>7294</v>
      </c>
      <c r="G1872" s="33" t="s">
        <v>7578</v>
      </c>
      <c r="H1872" s="32" t="s">
        <v>2475</v>
      </c>
      <c r="I1872" s="32" t="s">
        <v>2671</v>
      </c>
      <c r="J1872" s="33" t="s">
        <v>2367</v>
      </c>
      <c r="K1872" s="32">
        <v>18</v>
      </c>
      <c r="L1872" s="36" t="s">
        <v>2170</v>
      </c>
    </row>
    <row r="1873" spans="1:12" ht="15.75" hidden="1" thickBot="1" x14ac:dyDescent="0.3">
      <c r="A1873" s="31" t="s">
        <v>2368</v>
      </c>
      <c r="B1873" s="32" t="s">
        <v>2197</v>
      </c>
      <c r="C1873" s="33" t="s">
        <v>2377</v>
      </c>
      <c r="D1873" s="33" t="s">
        <v>7383</v>
      </c>
      <c r="E1873" s="34" t="s">
        <v>7323</v>
      </c>
      <c r="F1873" s="32" t="s">
        <v>7324</v>
      </c>
      <c r="G1873" s="33" t="s">
        <v>7579</v>
      </c>
      <c r="H1873" s="32" t="s">
        <v>2475</v>
      </c>
      <c r="I1873" s="32" t="s">
        <v>2415</v>
      </c>
      <c r="J1873" s="33" t="s">
        <v>2365</v>
      </c>
      <c r="K1873" s="32">
        <v>29</v>
      </c>
      <c r="L1873" s="35"/>
    </row>
    <row r="1874" spans="1:12" ht="15.75" hidden="1" thickBot="1" x14ac:dyDescent="0.3">
      <c r="A1874" s="31" t="s">
        <v>2368</v>
      </c>
      <c r="B1874" s="32" t="s">
        <v>2197</v>
      </c>
      <c r="C1874" s="33" t="s">
        <v>2389</v>
      </c>
      <c r="D1874" s="33" t="s">
        <v>7281</v>
      </c>
      <c r="E1874" s="34" t="s">
        <v>7282</v>
      </c>
      <c r="F1874" s="32" t="s">
        <v>7283</v>
      </c>
      <c r="G1874" s="33" t="s">
        <v>7580</v>
      </c>
      <c r="H1874" s="32" t="s">
        <v>2475</v>
      </c>
      <c r="I1874" s="32" t="s">
        <v>2415</v>
      </c>
      <c r="J1874" s="33" t="s">
        <v>2375</v>
      </c>
      <c r="K1874" s="32">
        <v>23</v>
      </c>
      <c r="L1874" s="36" t="s">
        <v>6497</v>
      </c>
    </row>
    <row r="1875" spans="1:12" ht="15.75" hidden="1" thickBot="1" x14ac:dyDescent="0.3">
      <c r="A1875" s="31" t="s">
        <v>2368</v>
      </c>
      <c r="B1875" s="32" t="s">
        <v>2197</v>
      </c>
      <c r="C1875" s="33" t="s">
        <v>7407</v>
      </c>
      <c r="D1875" s="33" t="s">
        <v>7417</v>
      </c>
      <c r="E1875" s="34" t="s">
        <v>7418</v>
      </c>
      <c r="F1875" s="32" t="s">
        <v>7419</v>
      </c>
      <c r="G1875" s="33" t="s">
        <v>7581</v>
      </c>
      <c r="H1875" s="32" t="s">
        <v>2475</v>
      </c>
      <c r="I1875" s="32" t="s">
        <v>2415</v>
      </c>
      <c r="J1875" s="33" t="s">
        <v>2373</v>
      </c>
      <c r="K1875" s="32">
        <v>23</v>
      </c>
      <c r="L1875" s="36" t="s">
        <v>6100</v>
      </c>
    </row>
    <row r="1876" spans="1:12" ht="15.75" hidden="1" thickBot="1" x14ac:dyDescent="0.3">
      <c r="A1876" s="31" t="s">
        <v>2368</v>
      </c>
      <c r="B1876" s="32" t="s">
        <v>2197</v>
      </c>
      <c r="C1876" s="33" t="s">
        <v>7178</v>
      </c>
      <c r="D1876" s="33" t="s">
        <v>7492</v>
      </c>
      <c r="E1876" s="34" t="s">
        <v>7367</v>
      </c>
      <c r="F1876" s="32" t="s">
        <v>7368</v>
      </c>
      <c r="G1876" s="33" t="s">
        <v>7582</v>
      </c>
      <c r="H1876" s="32" t="s">
        <v>2475</v>
      </c>
      <c r="I1876" s="32" t="s">
        <v>2415</v>
      </c>
      <c r="J1876" s="33" t="s">
        <v>2373</v>
      </c>
      <c r="K1876" s="32">
        <v>21</v>
      </c>
      <c r="L1876" s="36" t="s">
        <v>7427</v>
      </c>
    </row>
    <row r="1877" spans="1:12" ht="15.75" hidden="1" thickBot="1" x14ac:dyDescent="0.3">
      <c r="A1877" s="31" t="s">
        <v>2368</v>
      </c>
      <c r="B1877" s="32" t="s">
        <v>2197</v>
      </c>
      <c r="C1877" s="33" t="s">
        <v>7232</v>
      </c>
      <c r="D1877" s="33" t="s">
        <v>7583</v>
      </c>
      <c r="E1877" s="34" t="s">
        <v>7584</v>
      </c>
      <c r="F1877" s="32" t="s">
        <v>7585</v>
      </c>
      <c r="G1877" s="33" t="s">
        <v>7586</v>
      </c>
      <c r="H1877" s="32" t="s">
        <v>2475</v>
      </c>
      <c r="I1877" s="32" t="s">
        <v>2415</v>
      </c>
      <c r="J1877" s="33" t="s">
        <v>2375</v>
      </c>
      <c r="K1877" s="32">
        <v>27</v>
      </c>
      <c r="L1877" s="36" t="s">
        <v>3557</v>
      </c>
    </row>
    <row r="1878" spans="1:12" ht="15.75" hidden="1" thickBot="1" x14ac:dyDescent="0.3">
      <c r="A1878" s="31" t="s">
        <v>2368</v>
      </c>
      <c r="B1878" s="32" t="s">
        <v>2197</v>
      </c>
      <c r="C1878" s="33" t="s">
        <v>2364</v>
      </c>
      <c r="D1878" s="33" t="s">
        <v>7524</v>
      </c>
      <c r="E1878" s="34" t="s">
        <v>7305</v>
      </c>
      <c r="F1878" s="32" t="s">
        <v>7306</v>
      </c>
      <c r="G1878" s="33" t="s">
        <v>7587</v>
      </c>
      <c r="H1878" s="32" t="s">
        <v>2475</v>
      </c>
      <c r="I1878" s="32" t="s">
        <v>2415</v>
      </c>
      <c r="J1878" s="33" t="s">
        <v>2373</v>
      </c>
      <c r="K1878" s="32">
        <v>18</v>
      </c>
      <c r="L1878" s="36" t="s">
        <v>7427</v>
      </c>
    </row>
    <row r="1879" spans="1:12" ht="15.75" hidden="1" thickBot="1" x14ac:dyDescent="0.3">
      <c r="A1879" s="31" t="s">
        <v>2368</v>
      </c>
      <c r="B1879" s="32" t="s">
        <v>2197</v>
      </c>
      <c r="C1879" s="33" t="s">
        <v>2364</v>
      </c>
      <c r="D1879" s="33" t="s">
        <v>7588</v>
      </c>
      <c r="E1879" s="34" t="s">
        <v>7301</v>
      </c>
      <c r="F1879" s="32" t="s">
        <v>7302</v>
      </c>
      <c r="G1879" s="33" t="s">
        <v>7589</v>
      </c>
      <c r="H1879" s="32" t="s">
        <v>2475</v>
      </c>
      <c r="I1879" s="32" t="s">
        <v>2415</v>
      </c>
      <c r="J1879" s="33" t="s">
        <v>2375</v>
      </c>
      <c r="K1879" s="32">
        <v>18</v>
      </c>
      <c r="L1879" s="36" t="s">
        <v>7427</v>
      </c>
    </row>
    <row r="1880" spans="1:12" ht="15.75" hidden="1" thickBot="1" x14ac:dyDescent="0.3">
      <c r="A1880" s="31" t="s">
        <v>2368</v>
      </c>
      <c r="B1880" s="32" t="s">
        <v>2197</v>
      </c>
      <c r="C1880" s="33" t="s">
        <v>7178</v>
      </c>
      <c r="D1880" s="33" t="s">
        <v>7494</v>
      </c>
      <c r="E1880" s="34" t="s">
        <v>7495</v>
      </c>
      <c r="F1880" s="32" t="s">
        <v>7496</v>
      </c>
      <c r="G1880" s="33" t="s">
        <v>7590</v>
      </c>
      <c r="H1880" s="32" t="s">
        <v>2475</v>
      </c>
      <c r="I1880" s="32" t="s">
        <v>2415</v>
      </c>
      <c r="J1880" s="33" t="s">
        <v>2375</v>
      </c>
      <c r="K1880" s="32">
        <v>25</v>
      </c>
      <c r="L1880" s="35"/>
    </row>
    <row r="1881" spans="1:12" ht="15.75" hidden="1" thickBot="1" x14ac:dyDescent="0.3">
      <c r="A1881" s="31" t="s">
        <v>2368</v>
      </c>
      <c r="B1881" s="32" t="s">
        <v>2197</v>
      </c>
      <c r="C1881" s="33" t="s">
        <v>2389</v>
      </c>
      <c r="D1881" s="33" t="s">
        <v>7518</v>
      </c>
      <c r="E1881" s="34" t="s">
        <v>2199</v>
      </c>
      <c r="F1881" s="32" t="s">
        <v>7238</v>
      </c>
      <c r="G1881" s="33" t="s">
        <v>7591</v>
      </c>
      <c r="H1881" s="32" t="s">
        <v>2475</v>
      </c>
      <c r="I1881" s="32" t="s">
        <v>2415</v>
      </c>
      <c r="J1881" s="33" t="s">
        <v>2375</v>
      </c>
      <c r="K1881" s="32">
        <v>31</v>
      </c>
      <c r="L1881" s="36" t="s">
        <v>7240</v>
      </c>
    </row>
    <row r="1882" spans="1:12" ht="15.75" hidden="1" thickBot="1" x14ac:dyDescent="0.3">
      <c r="A1882" s="31" t="s">
        <v>2368</v>
      </c>
      <c r="B1882" s="32" t="s">
        <v>2197</v>
      </c>
      <c r="C1882" s="33" t="s">
        <v>7407</v>
      </c>
      <c r="D1882" s="33" t="s">
        <v>7592</v>
      </c>
      <c r="E1882" s="34" t="s">
        <v>7593</v>
      </c>
      <c r="F1882" s="32" t="s">
        <v>7594</v>
      </c>
      <c r="G1882" s="33" t="s">
        <v>7595</v>
      </c>
      <c r="H1882" s="32" t="s">
        <v>2475</v>
      </c>
      <c r="I1882" s="32" t="s">
        <v>2415</v>
      </c>
      <c r="J1882" s="33" t="s">
        <v>2375</v>
      </c>
      <c r="K1882" s="32">
        <v>16</v>
      </c>
      <c r="L1882" s="36" t="s">
        <v>7427</v>
      </c>
    </row>
    <row r="1883" spans="1:12" ht="15.75" hidden="1" thickBot="1" x14ac:dyDescent="0.3">
      <c r="A1883" s="31" t="s">
        <v>2368</v>
      </c>
      <c r="B1883" s="32" t="s">
        <v>2197</v>
      </c>
      <c r="C1883" s="33" t="s">
        <v>7407</v>
      </c>
      <c r="D1883" s="33" t="s">
        <v>7596</v>
      </c>
      <c r="E1883" s="34" t="s">
        <v>7597</v>
      </c>
      <c r="F1883" s="32" t="s">
        <v>7598</v>
      </c>
      <c r="G1883" s="33" t="s">
        <v>7599</v>
      </c>
      <c r="H1883" s="32" t="s">
        <v>2475</v>
      </c>
      <c r="I1883" s="32" t="s">
        <v>2415</v>
      </c>
      <c r="J1883" s="33" t="s">
        <v>2375</v>
      </c>
      <c r="K1883" s="32">
        <v>27</v>
      </c>
      <c r="L1883" s="36" t="s">
        <v>6676</v>
      </c>
    </row>
    <row r="1884" spans="1:12" ht="15.75" hidden="1" thickBot="1" x14ac:dyDescent="0.3">
      <c r="A1884" s="31" t="s">
        <v>2368</v>
      </c>
      <c r="B1884" s="32" t="s">
        <v>2197</v>
      </c>
      <c r="C1884" s="33" t="s">
        <v>2389</v>
      </c>
      <c r="D1884" s="33" t="s">
        <v>7421</v>
      </c>
      <c r="E1884" s="34" t="s">
        <v>7422</v>
      </c>
      <c r="F1884" s="32" t="s">
        <v>7423</v>
      </c>
      <c r="G1884" s="33" t="s">
        <v>7600</v>
      </c>
      <c r="H1884" s="32" t="s">
        <v>2475</v>
      </c>
      <c r="I1884" s="32" t="s">
        <v>2415</v>
      </c>
      <c r="J1884" s="33" t="s">
        <v>2368</v>
      </c>
      <c r="K1884" s="32">
        <v>34</v>
      </c>
      <c r="L1884" s="36" t="s">
        <v>7240</v>
      </c>
    </row>
    <row r="1885" spans="1:12" ht="15.75" hidden="1" thickBot="1" x14ac:dyDescent="0.3">
      <c r="A1885" s="31" t="s">
        <v>2368</v>
      </c>
      <c r="B1885" s="32" t="s">
        <v>2197</v>
      </c>
      <c r="C1885" s="33" t="s">
        <v>2389</v>
      </c>
      <c r="D1885" s="33" t="s">
        <v>7342</v>
      </c>
      <c r="E1885" s="34" t="s">
        <v>7242</v>
      </c>
      <c r="F1885" s="32" t="s">
        <v>7243</v>
      </c>
      <c r="G1885" s="33" t="s">
        <v>7601</v>
      </c>
      <c r="H1885" s="32" t="s">
        <v>2475</v>
      </c>
      <c r="I1885" s="32" t="s">
        <v>2671</v>
      </c>
      <c r="J1885" s="33" t="s">
        <v>2368</v>
      </c>
      <c r="K1885" s="32">
        <v>33</v>
      </c>
      <c r="L1885" s="36" t="s">
        <v>2491</v>
      </c>
    </row>
    <row r="1886" spans="1:12" ht="15.75" hidden="1" thickBot="1" x14ac:dyDescent="0.3">
      <c r="A1886" s="31" t="s">
        <v>2368</v>
      </c>
      <c r="B1886" s="32" t="s">
        <v>2197</v>
      </c>
      <c r="C1886" s="33" t="s">
        <v>7407</v>
      </c>
      <c r="D1886" s="33" t="s">
        <v>7430</v>
      </c>
      <c r="E1886" s="34" t="s">
        <v>7404</v>
      </c>
      <c r="F1886" s="32" t="s">
        <v>7405</v>
      </c>
      <c r="G1886" s="33" t="s">
        <v>7602</v>
      </c>
      <c r="H1886" s="32" t="s">
        <v>2475</v>
      </c>
      <c r="I1886" s="32" t="s">
        <v>2415</v>
      </c>
      <c r="J1886" s="33" t="s">
        <v>2375</v>
      </c>
      <c r="K1886" s="32">
        <v>32</v>
      </c>
      <c r="L1886" s="36" t="s">
        <v>2962</v>
      </c>
    </row>
    <row r="1887" spans="1:12" ht="15.75" hidden="1" thickBot="1" x14ac:dyDescent="0.3">
      <c r="A1887" s="31" t="s">
        <v>2368</v>
      </c>
      <c r="B1887" s="32" t="s">
        <v>2197</v>
      </c>
      <c r="C1887" s="33" t="s">
        <v>7407</v>
      </c>
      <c r="D1887" s="33" t="s">
        <v>7603</v>
      </c>
      <c r="E1887" s="34" t="s">
        <v>7604</v>
      </c>
      <c r="F1887" s="32" t="s">
        <v>7605</v>
      </c>
      <c r="G1887" s="33" t="s">
        <v>7606</v>
      </c>
      <c r="H1887" s="32" t="s">
        <v>2475</v>
      </c>
      <c r="I1887" s="32" t="s">
        <v>2415</v>
      </c>
      <c r="J1887" s="33" t="s">
        <v>2375</v>
      </c>
      <c r="K1887" s="32">
        <v>18</v>
      </c>
      <c r="L1887" s="36" t="s">
        <v>6676</v>
      </c>
    </row>
    <row r="1888" spans="1:12" ht="15.75" hidden="1" thickBot="1" x14ac:dyDescent="0.3">
      <c r="A1888" s="31" t="s">
        <v>2368</v>
      </c>
      <c r="B1888" s="32" t="s">
        <v>2197</v>
      </c>
      <c r="C1888" s="33" t="s">
        <v>7407</v>
      </c>
      <c r="D1888" s="33" t="s">
        <v>7607</v>
      </c>
      <c r="E1888" s="34" t="s">
        <v>7608</v>
      </c>
      <c r="F1888" s="32" t="s">
        <v>7609</v>
      </c>
      <c r="G1888" s="33" t="s">
        <v>7610</v>
      </c>
      <c r="H1888" s="32" t="s">
        <v>2475</v>
      </c>
      <c r="I1888" s="32" t="s">
        <v>2415</v>
      </c>
      <c r="J1888" s="33" t="s">
        <v>2375</v>
      </c>
      <c r="K1888" s="32">
        <v>17</v>
      </c>
      <c r="L1888" s="36" t="s">
        <v>2962</v>
      </c>
    </row>
    <row r="1889" spans="1:12" ht="15.75" hidden="1" thickBot="1" x14ac:dyDescent="0.3">
      <c r="A1889" s="31" t="s">
        <v>2368</v>
      </c>
      <c r="B1889" s="32" t="s">
        <v>2197</v>
      </c>
      <c r="C1889" s="33" t="s">
        <v>2364</v>
      </c>
      <c r="D1889" s="33" t="s">
        <v>7524</v>
      </c>
      <c r="E1889" s="34" t="s">
        <v>7305</v>
      </c>
      <c r="F1889" s="32" t="s">
        <v>7306</v>
      </c>
      <c r="G1889" s="33" t="s">
        <v>7611</v>
      </c>
      <c r="H1889" s="32" t="s">
        <v>2475</v>
      </c>
      <c r="I1889" s="32" t="s">
        <v>2415</v>
      </c>
      <c r="J1889" s="33" t="s">
        <v>2375</v>
      </c>
      <c r="K1889" s="32">
        <v>23</v>
      </c>
      <c r="L1889" s="36" t="s">
        <v>7427</v>
      </c>
    </row>
    <row r="1890" spans="1:12" ht="15.75" hidden="1" thickBot="1" x14ac:dyDescent="0.3">
      <c r="A1890" s="31" t="s">
        <v>2368</v>
      </c>
      <c r="B1890" s="32" t="s">
        <v>2197</v>
      </c>
      <c r="C1890" s="33" t="s">
        <v>7178</v>
      </c>
      <c r="D1890" s="33" t="s">
        <v>7285</v>
      </c>
      <c r="E1890" s="34" t="s">
        <v>7286</v>
      </c>
      <c r="F1890" s="32" t="s">
        <v>7287</v>
      </c>
      <c r="G1890" s="33" t="s">
        <v>7612</v>
      </c>
      <c r="H1890" s="32" t="s">
        <v>2475</v>
      </c>
      <c r="I1890" s="32" t="s">
        <v>2415</v>
      </c>
      <c r="J1890" s="33" t="s">
        <v>2375</v>
      </c>
      <c r="K1890" s="32">
        <v>38</v>
      </c>
      <c r="L1890" s="36" t="s">
        <v>7062</v>
      </c>
    </row>
    <row r="1891" spans="1:12" ht="15.75" hidden="1" thickBot="1" x14ac:dyDescent="0.3">
      <c r="A1891" s="31" t="s">
        <v>2368</v>
      </c>
      <c r="B1891" s="32" t="s">
        <v>2197</v>
      </c>
      <c r="C1891" s="33" t="s">
        <v>2389</v>
      </c>
      <c r="D1891" s="33" t="s">
        <v>7613</v>
      </c>
      <c r="E1891" s="34" t="s">
        <v>7614</v>
      </c>
      <c r="F1891" s="32" t="s">
        <v>7615</v>
      </c>
      <c r="G1891" s="33" t="s">
        <v>7616</v>
      </c>
      <c r="H1891" s="32" t="s">
        <v>2475</v>
      </c>
      <c r="I1891" s="32" t="s">
        <v>2415</v>
      </c>
      <c r="J1891" s="33" t="s">
        <v>2375</v>
      </c>
      <c r="K1891" s="32">
        <v>20</v>
      </c>
      <c r="L1891" s="36" t="s">
        <v>6497</v>
      </c>
    </row>
    <row r="1892" spans="1:12" ht="15.75" hidden="1" thickBot="1" x14ac:dyDescent="0.3">
      <c r="A1892" s="31" t="s">
        <v>2368</v>
      </c>
      <c r="B1892" s="32" t="s">
        <v>2197</v>
      </c>
      <c r="C1892" s="33" t="s">
        <v>2389</v>
      </c>
      <c r="D1892" s="33" t="s">
        <v>7613</v>
      </c>
      <c r="E1892" s="34" t="s">
        <v>7614</v>
      </c>
      <c r="F1892" s="32" t="s">
        <v>7615</v>
      </c>
      <c r="G1892" s="33" t="s">
        <v>7617</v>
      </c>
      <c r="H1892" s="32" t="s">
        <v>2475</v>
      </c>
      <c r="I1892" s="32" t="s">
        <v>2415</v>
      </c>
      <c r="J1892" s="33" t="s">
        <v>2373</v>
      </c>
      <c r="K1892" s="32">
        <v>32</v>
      </c>
      <c r="L1892" s="36" t="s">
        <v>6497</v>
      </c>
    </row>
    <row r="1893" spans="1:12" ht="15.75" hidden="1" thickBot="1" x14ac:dyDescent="0.3">
      <c r="A1893" s="31" t="s">
        <v>2368</v>
      </c>
      <c r="B1893" s="32" t="s">
        <v>2197</v>
      </c>
      <c r="C1893" s="33" t="s">
        <v>5433</v>
      </c>
      <c r="D1893" s="33" t="s">
        <v>7618</v>
      </c>
      <c r="E1893" s="34" t="s">
        <v>7619</v>
      </c>
      <c r="F1893" s="32" t="s">
        <v>7620</v>
      </c>
      <c r="G1893" s="33" t="s">
        <v>7621</v>
      </c>
      <c r="H1893" s="32" t="s">
        <v>2475</v>
      </c>
      <c r="I1893" s="32" t="s">
        <v>2415</v>
      </c>
      <c r="J1893" s="33" t="s">
        <v>2373</v>
      </c>
      <c r="K1893" s="32">
        <v>22</v>
      </c>
      <c r="L1893" s="36" t="s">
        <v>7622</v>
      </c>
    </row>
    <row r="1894" spans="1:12" ht="26.25" hidden="1" thickBot="1" x14ac:dyDescent="0.3">
      <c r="A1894" s="31" t="s">
        <v>2368</v>
      </c>
      <c r="B1894" s="32" t="s">
        <v>2197</v>
      </c>
      <c r="C1894" s="33" t="s">
        <v>2374</v>
      </c>
      <c r="D1894" s="33" t="s">
        <v>7290</v>
      </c>
      <c r="E1894" s="34" t="s">
        <v>7224</v>
      </c>
      <c r="F1894" s="32" t="s">
        <v>7225</v>
      </c>
      <c r="G1894" s="33" t="s">
        <v>7623</v>
      </c>
      <c r="H1894" s="32" t="s">
        <v>2475</v>
      </c>
      <c r="I1894" s="32" t="s">
        <v>2415</v>
      </c>
      <c r="J1894" s="33" t="s">
        <v>2368</v>
      </c>
      <c r="K1894" s="32">
        <v>26</v>
      </c>
      <c r="L1894" s="36" t="s">
        <v>2170</v>
      </c>
    </row>
    <row r="1895" spans="1:12" ht="15.75" hidden="1" thickBot="1" x14ac:dyDescent="0.3">
      <c r="A1895" s="31" t="s">
        <v>2368</v>
      </c>
      <c r="B1895" s="32" t="s">
        <v>2197</v>
      </c>
      <c r="C1895" s="33" t="s">
        <v>2374</v>
      </c>
      <c r="D1895" s="33" t="s">
        <v>7318</v>
      </c>
      <c r="E1895" s="34" t="s">
        <v>7319</v>
      </c>
      <c r="F1895" s="32" t="s">
        <v>7320</v>
      </c>
      <c r="G1895" s="33" t="s">
        <v>7624</v>
      </c>
      <c r="H1895" s="32" t="s">
        <v>2475</v>
      </c>
      <c r="I1895" s="32" t="s">
        <v>2415</v>
      </c>
      <c r="J1895" s="33" t="s">
        <v>2375</v>
      </c>
      <c r="K1895" s="32">
        <v>23</v>
      </c>
      <c r="L1895" s="36" t="s">
        <v>2170</v>
      </c>
    </row>
    <row r="1896" spans="1:12" ht="15.75" hidden="1" thickBot="1" x14ac:dyDescent="0.3">
      <c r="A1896" s="31" t="s">
        <v>2368</v>
      </c>
      <c r="B1896" s="32" t="s">
        <v>2197</v>
      </c>
      <c r="C1896" s="33" t="s">
        <v>7162</v>
      </c>
      <c r="D1896" s="33" t="s">
        <v>7329</v>
      </c>
      <c r="E1896" s="34" t="s">
        <v>7330</v>
      </c>
      <c r="F1896" s="32" t="s">
        <v>7331</v>
      </c>
      <c r="G1896" s="33" t="s">
        <v>7625</v>
      </c>
      <c r="H1896" s="32" t="s">
        <v>2475</v>
      </c>
      <c r="I1896" s="32" t="s">
        <v>2415</v>
      </c>
      <c r="J1896" s="33" t="s">
        <v>2375</v>
      </c>
      <c r="K1896" s="32">
        <v>27</v>
      </c>
      <c r="L1896" s="36" t="s">
        <v>2491</v>
      </c>
    </row>
    <row r="1897" spans="1:12" ht="15.75" hidden="1" thickBot="1" x14ac:dyDescent="0.3">
      <c r="A1897" s="31" t="s">
        <v>2368</v>
      </c>
      <c r="B1897" s="32" t="s">
        <v>2197</v>
      </c>
      <c r="C1897" s="33" t="s">
        <v>2374</v>
      </c>
      <c r="D1897" s="33" t="s">
        <v>7318</v>
      </c>
      <c r="E1897" s="34" t="s">
        <v>7319</v>
      </c>
      <c r="F1897" s="32" t="s">
        <v>7320</v>
      </c>
      <c r="G1897" s="33" t="s">
        <v>7626</v>
      </c>
      <c r="H1897" s="32" t="s">
        <v>2475</v>
      </c>
      <c r="I1897" s="32" t="s">
        <v>2415</v>
      </c>
      <c r="J1897" s="33" t="s">
        <v>2368</v>
      </c>
      <c r="K1897" s="32">
        <v>22</v>
      </c>
      <c r="L1897" s="36" t="s">
        <v>2170</v>
      </c>
    </row>
    <row r="1898" spans="1:12" ht="26.25" hidden="1" thickBot="1" x14ac:dyDescent="0.3">
      <c r="A1898" s="31" t="s">
        <v>2368</v>
      </c>
      <c r="B1898" s="32" t="s">
        <v>2197</v>
      </c>
      <c r="C1898" s="33" t="s">
        <v>2374</v>
      </c>
      <c r="D1898" s="33" t="s">
        <v>7568</v>
      </c>
      <c r="E1898" s="34" t="s">
        <v>7393</v>
      </c>
      <c r="F1898" s="32" t="s">
        <v>7394</v>
      </c>
      <c r="G1898" s="33" t="s">
        <v>7627</v>
      </c>
      <c r="H1898" s="32" t="s">
        <v>2475</v>
      </c>
      <c r="I1898" s="32" t="s">
        <v>2415</v>
      </c>
      <c r="J1898" s="33" t="s">
        <v>2375</v>
      </c>
      <c r="K1898" s="32">
        <v>16</v>
      </c>
      <c r="L1898" s="36" t="s">
        <v>2170</v>
      </c>
    </row>
    <row r="1899" spans="1:12" ht="15.75" hidden="1" thickBot="1" x14ac:dyDescent="0.3">
      <c r="A1899" s="31" t="s">
        <v>2368</v>
      </c>
      <c r="B1899" s="32" t="s">
        <v>2197</v>
      </c>
      <c r="C1899" s="33" t="s">
        <v>2364</v>
      </c>
      <c r="D1899" s="33" t="s">
        <v>7628</v>
      </c>
      <c r="E1899" s="34" t="s">
        <v>7629</v>
      </c>
      <c r="F1899" s="32" t="s">
        <v>7630</v>
      </c>
      <c r="G1899" s="33" t="s">
        <v>7631</v>
      </c>
      <c r="H1899" s="32" t="s">
        <v>2475</v>
      </c>
      <c r="I1899" s="32" t="s">
        <v>2415</v>
      </c>
      <c r="J1899" s="33" t="s">
        <v>2368</v>
      </c>
      <c r="K1899" s="32">
        <v>21</v>
      </c>
      <c r="L1899" s="36" t="s">
        <v>7187</v>
      </c>
    </row>
    <row r="1900" spans="1:12" ht="15.75" hidden="1" thickBot="1" x14ac:dyDescent="0.3">
      <c r="A1900" s="31" t="s">
        <v>2368</v>
      </c>
      <c r="B1900" s="32" t="s">
        <v>2197</v>
      </c>
      <c r="C1900" s="33" t="s">
        <v>2364</v>
      </c>
      <c r="D1900" s="33" t="s">
        <v>7215</v>
      </c>
      <c r="E1900" s="34" t="s">
        <v>7216</v>
      </c>
      <c r="F1900" s="32" t="s">
        <v>7217</v>
      </c>
      <c r="G1900" s="33" t="s">
        <v>7632</v>
      </c>
      <c r="H1900" s="32" t="s">
        <v>2475</v>
      </c>
      <c r="I1900" s="32" t="s">
        <v>2415</v>
      </c>
      <c r="J1900" s="33" t="s">
        <v>2375</v>
      </c>
      <c r="K1900" s="32">
        <v>19</v>
      </c>
      <c r="L1900" s="36" t="s">
        <v>7187</v>
      </c>
    </row>
    <row r="1901" spans="1:12" ht="15.75" hidden="1" thickBot="1" x14ac:dyDescent="0.3">
      <c r="A1901" s="31" t="s">
        <v>2368</v>
      </c>
      <c r="B1901" s="32" t="s">
        <v>2197</v>
      </c>
      <c r="C1901" s="33" t="s">
        <v>2364</v>
      </c>
      <c r="D1901" s="33" t="s">
        <v>7200</v>
      </c>
      <c r="E1901" s="34" t="s">
        <v>3387</v>
      </c>
      <c r="F1901" s="32" t="s">
        <v>7201</v>
      </c>
      <c r="G1901" s="33" t="s">
        <v>7633</v>
      </c>
      <c r="H1901" s="32" t="s">
        <v>2475</v>
      </c>
      <c r="I1901" s="32" t="s">
        <v>2415</v>
      </c>
      <c r="J1901" s="33" t="s">
        <v>2373</v>
      </c>
      <c r="K1901" s="32">
        <v>20</v>
      </c>
      <c r="L1901" s="36" t="s">
        <v>7187</v>
      </c>
    </row>
    <row r="1902" spans="1:12" ht="15.75" hidden="1" thickBot="1" x14ac:dyDescent="0.3">
      <c r="A1902" s="31" t="s">
        <v>2368</v>
      </c>
      <c r="B1902" s="32" t="s">
        <v>2197</v>
      </c>
      <c r="C1902" s="33" t="s">
        <v>2364</v>
      </c>
      <c r="D1902" s="33" t="s">
        <v>7634</v>
      </c>
      <c r="E1902" s="34" t="s">
        <v>7635</v>
      </c>
      <c r="F1902" s="32" t="s">
        <v>7636</v>
      </c>
      <c r="G1902" s="33" t="s">
        <v>7637</v>
      </c>
      <c r="H1902" s="32" t="s">
        <v>2475</v>
      </c>
      <c r="I1902" s="32" t="s">
        <v>2415</v>
      </c>
      <c r="J1902" s="33" t="s">
        <v>2373</v>
      </c>
      <c r="K1902" s="32">
        <v>8</v>
      </c>
      <c r="L1902" s="36" t="s">
        <v>7187</v>
      </c>
    </row>
    <row r="1903" spans="1:12" ht="26.25" hidden="1" thickBot="1" x14ac:dyDescent="0.3">
      <c r="A1903" s="31" t="s">
        <v>2368</v>
      </c>
      <c r="B1903" s="32" t="s">
        <v>2197</v>
      </c>
      <c r="C1903" s="33" t="s">
        <v>2389</v>
      </c>
      <c r="D1903" s="33" t="s">
        <v>7499</v>
      </c>
      <c r="E1903" s="34" t="s">
        <v>7500</v>
      </c>
      <c r="F1903" s="32" t="s">
        <v>7501</v>
      </c>
      <c r="G1903" s="33" t="s">
        <v>7638</v>
      </c>
      <c r="H1903" s="32" t="s">
        <v>2475</v>
      </c>
      <c r="I1903" s="32" t="s">
        <v>2415</v>
      </c>
      <c r="J1903" s="33" t="s">
        <v>2375</v>
      </c>
      <c r="K1903" s="32">
        <v>22</v>
      </c>
      <c r="L1903" s="36" t="s">
        <v>7264</v>
      </c>
    </row>
    <row r="1904" spans="1:12" ht="15.75" hidden="1" thickBot="1" x14ac:dyDescent="0.3">
      <c r="A1904" s="31" t="s">
        <v>2368</v>
      </c>
      <c r="B1904" s="32" t="s">
        <v>2197</v>
      </c>
      <c r="C1904" s="33" t="s">
        <v>2364</v>
      </c>
      <c r="D1904" s="33" t="s">
        <v>7446</v>
      </c>
      <c r="E1904" s="34" t="s">
        <v>7447</v>
      </c>
      <c r="F1904" s="32" t="s">
        <v>7448</v>
      </c>
      <c r="G1904" s="33" t="s">
        <v>7639</v>
      </c>
      <c r="H1904" s="32" t="s">
        <v>2475</v>
      </c>
      <c r="I1904" s="32" t="s">
        <v>2415</v>
      </c>
      <c r="J1904" s="33" t="s">
        <v>2373</v>
      </c>
      <c r="K1904" s="32">
        <v>16</v>
      </c>
      <c r="L1904" s="36" t="s">
        <v>7187</v>
      </c>
    </row>
    <row r="1905" spans="1:12" ht="26.25" hidden="1" thickBot="1" x14ac:dyDescent="0.3">
      <c r="A1905" s="31" t="s">
        <v>2368</v>
      </c>
      <c r="B1905" s="32" t="s">
        <v>2197</v>
      </c>
      <c r="C1905" s="33" t="s">
        <v>2389</v>
      </c>
      <c r="D1905" s="33" t="s">
        <v>7499</v>
      </c>
      <c r="E1905" s="34" t="s">
        <v>7500</v>
      </c>
      <c r="F1905" s="32" t="s">
        <v>7501</v>
      </c>
      <c r="G1905" s="33" t="s">
        <v>7640</v>
      </c>
      <c r="H1905" s="32" t="s">
        <v>2475</v>
      </c>
      <c r="I1905" s="32" t="s">
        <v>2415</v>
      </c>
      <c r="J1905" s="33" t="s">
        <v>2375</v>
      </c>
      <c r="K1905" s="32">
        <v>19</v>
      </c>
      <c r="L1905" s="36" t="s">
        <v>7264</v>
      </c>
    </row>
    <row r="1906" spans="1:12" ht="15.75" hidden="1" thickBot="1" x14ac:dyDescent="0.3">
      <c r="A1906" s="31" t="s">
        <v>2368</v>
      </c>
      <c r="B1906" s="32" t="s">
        <v>2197</v>
      </c>
      <c r="C1906" s="33" t="s">
        <v>7407</v>
      </c>
      <c r="D1906" s="33" t="s">
        <v>7454</v>
      </c>
      <c r="E1906" s="34" t="s">
        <v>7212</v>
      </c>
      <c r="F1906" s="32" t="s">
        <v>7213</v>
      </c>
      <c r="G1906" s="33" t="s">
        <v>7641</v>
      </c>
      <c r="H1906" s="32" t="s">
        <v>2475</v>
      </c>
      <c r="I1906" s="32" t="s">
        <v>2415</v>
      </c>
      <c r="J1906" s="33" t="s">
        <v>2375</v>
      </c>
      <c r="K1906" s="32">
        <v>31</v>
      </c>
      <c r="L1906" s="36" t="s">
        <v>7187</v>
      </c>
    </row>
    <row r="1907" spans="1:12" ht="15.75" hidden="1" thickBot="1" x14ac:dyDescent="0.3">
      <c r="A1907" s="31" t="s">
        <v>2368</v>
      </c>
      <c r="B1907" s="32" t="s">
        <v>2197</v>
      </c>
      <c r="C1907" s="33" t="s">
        <v>2389</v>
      </c>
      <c r="D1907" s="33" t="s">
        <v>7642</v>
      </c>
      <c r="E1907" s="34" t="s">
        <v>7643</v>
      </c>
      <c r="F1907" s="32" t="s">
        <v>7401</v>
      </c>
      <c r="G1907" s="33" t="s">
        <v>7644</v>
      </c>
      <c r="H1907" s="32" t="s">
        <v>2475</v>
      </c>
      <c r="I1907" s="32" t="s">
        <v>2415</v>
      </c>
      <c r="J1907" s="33" t="s">
        <v>2373</v>
      </c>
      <c r="K1907" s="32">
        <v>26</v>
      </c>
      <c r="L1907" s="36" t="s">
        <v>7187</v>
      </c>
    </row>
    <row r="1908" spans="1:12" ht="15.75" hidden="1" thickBot="1" x14ac:dyDescent="0.3">
      <c r="A1908" s="31" t="s">
        <v>2368</v>
      </c>
      <c r="B1908" s="32" t="s">
        <v>2197</v>
      </c>
      <c r="C1908" s="33" t="s">
        <v>2389</v>
      </c>
      <c r="D1908" s="33" t="s">
        <v>7645</v>
      </c>
      <c r="E1908" s="34" t="s">
        <v>7220</v>
      </c>
      <c r="F1908" s="32" t="s">
        <v>7221</v>
      </c>
      <c r="G1908" s="33" t="s">
        <v>7646</v>
      </c>
      <c r="H1908" s="32" t="s">
        <v>2475</v>
      </c>
      <c r="I1908" s="32" t="s">
        <v>2415</v>
      </c>
      <c r="J1908" s="33" t="s">
        <v>2375</v>
      </c>
      <c r="K1908" s="32">
        <v>22</v>
      </c>
      <c r="L1908" s="36" t="s">
        <v>7187</v>
      </c>
    </row>
    <row r="1909" spans="1:12" ht="15.75" hidden="1" thickBot="1" x14ac:dyDescent="0.3">
      <c r="A1909" s="31" t="s">
        <v>2368</v>
      </c>
      <c r="B1909" s="32" t="s">
        <v>2197</v>
      </c>
      <c r="C1909" s="33" t="s">
        <v>2389</v>
      </c>
      <c r="D1909" s="33" t="s">
        <v>7645</v>
      </c>
      <c r="E1909" s="34" t="s">
        <v>7220</v>
      </c>
      <c r="F1909" s="32" t="s">
        <v>7221</v>
      </c>
      <c r="G1909" s="33" t="s">
        <v>7647</v>
      </c>
      <c r="H1909" s="32" t="s">
        <v>2475</v>
      </c>
      <c r="I1909" s="32" t="s">
        <v>2415</v>
      </c>
      <c r="J1909" s="33" t="s">
        <v>2373</v>
      </c>
      <c r="K1909" s="32">
        <v>28</v>
      </c>
      <c r="L1909" s="36" t="s">
        <v>7187</v>
      </c>
    </row>
    <row r="1910" spans="1:12" ht="15.75" hidden="1" thickBot="1" x14ac:dyDescent="0.3">
      <c r="A1910" s="31" t="s">
        <v>2368</v>
      </c>
      <c r="B1910" s="32" t="s">
        <v>2197</v>
      </c>
      <c r="C1910" s="33" t="s">
        <v>2389</v>
      </c>
      <c r="D1910" s="33" t="s">
        <v>7648</v>
      </c>
      <c r="E1910" s="34" t="s">
        <v>7649</v>
      </c>
      <c r="F1910" s="32" t="s">
        <v>7650</v>
      </c>
      <c r="G1910" s="33" t="s">
        <v>7651</v>
      </c>
      <c r="H1910" s="32" t="s">
        <v>2475</v>
      </c>
      <c r="I1910" s="32" t="s">
        <v>2671</v>
      </c>
      <c r="J1910" s="33" t="s">
        <v>2375</v>
      </c>
      <c r="K1910" s="32">
        <v>25</v>
      </c>
      <c r="L1910" s="36" t="s">
        <v>7187</v>
      </c>
    </row>
    <row r="1911" spans="1:12" ht="15.75" hidden="1" thickBot="1" x14ac:dyDescent="0.3">
      <c r="A1911" s="31" t="s">
        <v>2368</v>
      </c>
      <c r="B1911" s="32" t="s">
        <v>2197</v>
      </c>
      <c r="C1911" s="33" t="s">
        <v>2389</v>
      </c>
      <c r="D1911" s="33" t="s">
        <v>7648</v>
      </c>
      <c r="E1911" s="34" t="s">
        <v>7649</v>
      </c>
      <c r="F1911" s="32" t="s">
        <v>7650</v>
      </c>
      <c r="G1911" s="33" t="s">
        <v>7652</v>
      </c>
      <c r="H1911" s="32" t="s">
        <v>2475</v>
      </c>
      <c r="I1911" s="32" t="s">
        <v>2415</v>
      </c>
      <c r="J1911" s="33" t="s">
        <v>2368</v>
      </c>
      <c r="K1911" s="32">
        <v>15</v>
      </c>
      <c r="L1911" s="36" t="s">
        <v>7187</v>
      </c>
    </row>
    <row r="1912" spans="1:12" ht="15.75" hidden="1" thickBot="1" x14ac:dyDescent="0.3">
      <c r="A1912" s="31" t="s">
        <v>2368</v>
      </c>
      <c r="B1912" s="32" t="s">
        <v>2197</v>
      </c>
      <c r="C1912" s="33" t="s">
        <v>2389</v>
      </c>
      <c r="D1912" s="33" t="s">
        <v>7648</v>
      </c>
      <c r="E1912" s="34" t="s">
        <v>7649</v>
      </c>
      <c r="F1912" s="32" t="s">
        <v>7650</v>
      </c>
      <c r="G1912" s="33" t="s">
        <v>7653</v>
      </c>
      <c r="H1912" s="32" t="s">
        <v>2475</v>
      </c>
      <c r="I1912" s="32" t="s">
        <v>2671</v>
      </c>
      <c r="J1912" s="33" t="s">
        <v>2373</v>
      </c>
      <c r="K1912" s="32">
        <v>28</v>
      </c>
      <c r="L1912" s="36" t="s">
        <v>7187</v>
      </c>
    </row>
    <row r="1913" spans="1:12" ht="15.75" hidden="1" thickBot="1" x14ac:dyDescent="0.3">
      <c r="A1913" s="31" t="s">
        <v>2368</v>
      </c>
      <c r="B1913" s="32" t="s">
        <v>2197</v>
      </c>
      <c r="C1913" s="33" t="s">
        <v>7407</v>
      </c>
      <c r="D1913" s="33" t="s">
        <v>7451</v>
      </c>
      <c r="E1913" s="34" t="s">
        <v>7353</v>
      </c>
      <c r="F1913" s="32" t="s">
        <v>7354</v>
      </c>
      <c r="G1913" s="33" t="s">
        <v>7654</v>
      </c>
      <c r="H1913" s="32" t="s">
        <v>2475</v>
      </c>
      <c r="I1913" s="32" t="s">
        <v>2415</v>
      </c>
      <c r="J1913" s="33" t="s">
        <v>2373</v>
      </c>
      <c r="K1913" s="32">
        <v>26</v>
      </c>
      <c r="L1913" s="36" t="s">
        <v>7187</v>
      </c>
    </row>
    <row r="1914" spans="1:12" ht="15.75" hidden="1" thickBot="1" x14ac:dyDescent="0.3">
      <c r="A1914" s="31" t="s">
        <v>2368</v>
      </c>
      <c r="B1914" s="32" t="s">
        <v>2197</v>
      </c>
      <c r="C1914" s="33" t="s">
        <v>7407</v>
      </c>
      <c r="D1914" s="33" t="s">
        <v>7655</v>
      </c>
      <c r="E1914" s="34" t="s">
        <v>7656</v>
      </c>
      <c r="F1914" s="32" t="s">
        <v>7657</v>
      </c>
      <c r="G1914" s="33" t="s">
        <v>7658</v>
      </c>
      <c r="H1914" s="32" t="s">
        <v>2475</v>
      </c>
      <c r="I1914" s="32" t="s">
        <v>2415</v>
      </c>
      <c r="J1914" s="33" t="s">
        <v>2375</v>
      </c>
      <c r="K1914" s="32">
        <v>13</v>
      </c>
      <c r="L1914" s="36" t="s">
        <v>7187</v>
      </c>
    </row>
    <row r="1915" spans="1:12" ht="15.75" hidden="1" thickBot="1" x14ac:dyDescent="0.3">
      <c r="A1915" s="31" t="s">
        <v>2368</v>
      </c>
      <c r="B1915" s="32" t="s">
        <v>2197</v>
      </c>
      <c r="C1915" s="33" t="s">
        <v>7407</v>
      </c>
      <c r="D1915" s="33" t="s">
        <v>7655</v>
      </c>
      <c r="E1915" s="34" t="s">
        <v>7656</v>
      </c>
      <c r="F1915" s="32" t="s">
        <v>7657</v>
      </c>
      <c r="G1915" s="33" t="s">
        <v>7659</v>
      </c>
      <c r="H1915" s="32" t="s">
        <v>2475</v>
      </c>
      <c r="I1915" s="32" t="s">
        <v>2671</v>
      </c>
      <c r="J1915" s="33" t="s">
        <v>2373</v>
      </c>
      <c r="K1915" s="32">
        <v>17</v>
      </c>
      <c r="L1915" s="36" t="s">
        <v>7187</v>
      </c>
    </row>
    <row r="1916" spans="1:12" ht="15.75" hidden="1" thickBot="1" x14ac:dyDescent="0.3">
      <c r="A1916" s="31" t="s">
        <v>2368</v>
      </c>
      <c r="B1916" s="32" t="s">
        <v>2197</v>
      </c>
      <c r="C1916" s="33" t="s">
        <v>7351</v>
      </c>
      <c r="D1916" s="33" t="s">
        <v>7660</v>
      </c>
      <c r="E1916" s="34" t="s">
        <v>7359</v>
      </c>
      <c r="F1916" s="32" t="s">
        <v>7360</v>
      </c>
      <c r="G1916" s="33" t="s">
        <v>7661</v>
      </c>
      <c r="H1916" s="32" t="s">
        <v>2475</v>
      </c>
      <c r="I1916" s="32" t="s">
        <v>2415</v>
      </c>
      <c r="J1916" s="33" t="s">
        <v>2375</v>
      </c>
      <c r="K1916" s="32">
        <v>30</v>
      </c>
      <c r="L1916" s="36" t="s">
        <v>7187</v>
      </c>
    </row>
    <row r="1917" spans="1:12" ht="15.75" hidden="1" thickBot="1" x14ac:dyDescent="0.3">
      <c r="A1917" s="31" t="s">
        <v>2368</v>
      </c>
      <c r="B1917" s="32" t="s">
        <v>2197</v>
      </c>
      <c r="C1917" s="33" t="s">
        <v>7407</v>
      </c>
      <c r="D1917" s="33" t="s">
        <v>7662</v>
      </c>
      <c r="E1917" s="34" t="s">
        <v>7663</v>
      </c>
      <c r="F1917" s="32" t="s">
        <v>7664</v>
      </c>
      <c r="G1917" s="33" t="s">
        <v>7665</v>
      </c>
      <c r="H1917" s="32" t="s">
        <v>2475</v>
      </c>
      <c r="I1917" s="32" t="s">
        <v>2415</v>
      </c>
      <c r="J1917" s="33" t="s">
        <v>2375</v>
      </c>
      <c r="K1917" s="32">
        <v>18</v>
      </c>
      <c r="L1917" s="36" t="s">
        <v>7264</v>
      </c>
    </row>
    <row r="1918" spans="1:12" ht="15.75" hidden="1" thickBot="1" x14ac:dyDescent="0.3">
      <c r="A1918" s="31" t="s">
        <v>2368</v>
      </c>
      <c r="B1918" s="32" t="s">
        <v>2197</v>
      </c>
      <c r="C1918" s="33" t="s">
        <v>7407</v>
      </c>
      <c r="D1918" s="33" t="s">
        <v>7666</v>
      </c>
      <c r="E1918" s="34" t="s">
        <v>7667</v>
      </c>
      <c r="F1918" s="32" t="s">
        <v>7668</v>
      </c>
      <c r="G1918" s="33" t="s">
        <v>7669</v>
      </c>
      <c r="H1918" s="32" t="s">
        <v>2475</v>
      </c>
      <c r="I1918" s="32" t="s">
        <v>2415</v>
      </c>
      <c r="J1918" s="33" t="s">
        <v>2375</v>
      </c>
      <c r="K1918" s="32">
        <v>20</v>
      </c>
      <c r="L1918" s="36" t="s">
        <v>7264</v>
      </c>
    </row>
    <row r="1919" spans="1:12" ht="15.75" hidden="1" thickBot="1" x14ac:dyDescent="0.3">
      <c r="A1919" s="31" t="s">
        <v>2368</v>
      </c>
      <c r="B1919" s="32" t="s">
        <v>2197</v>
      </c>
      <c r="C1919" s="33" t="s">
        <v>2389</v>
      </c>
      <c r="D1919" s="33" t="s">
        <v>7670</v>
      </c>
      <c r="E1919" s="34" t="s">
        <v>7671</v>
      </c>
      <c r="F1919" s="32" t="s">
        <v>7672</v>
      </c>
      <c r="G1919" s="33" t="s">
        <v>7673</v>
      </c>
      <c r="H1919" s="32" t="s">
        <v>2475</v>
      </c>
      <c r="I1919" s="32" t="s">
        <v>2415</v>
      </c>
      <c r="J1919" s="33" t="s">
        <v>2375</v>
      </c>
      <c r="K1919" s="32">
        <v>22</v>
      </c>
      <c r="L1919" s="36" t="s">
        <v>7264</v>
      </c>
    </row>
    <row r="1920" spans="1:12" ht="15.75" hidden="1" thickBot="1" x14ac:dyDescent="0.3">
      <c r="A1920" s="31" t="s">
        <v>2368</v>
      </c>
      <c r="B1920" s="32" t="s">
        <v>2197</v>
      </c>
      <c r="C1920" s="33" t="s">
        <v>7178</v>
      </c>
      <c r="D1920" s="33" t="s">
        <v>7260</v>
      </c>
      <c r="E1920" s="34" t="s">
        <v>7261</v>
      </c>
      <c r="F1920" s="32" t="s">
        <v>7262</v>
      </c>
      <c r="G1920" s="33" t="s">
        <v>7674</v>
      </c>
      <c r="H1920" s="32" t="s">
        <v>2475</v>
      </c>
      <c r="I1920" s="32" t="s">
        <v>2415</v>
      </c>
      <c r="J1920" s="33" t="s">
        <v>2375</v>
      </c>
      <c r="K1920" s="32">
        <v>23</v>
      </c>
      <c r="L1920" s="36" t="s">
        <v>7264</v>
      </c>
    </row>
    <row r="1921" spans="1:12" ht="15.75" hidden="1" thickBot="1" x14ac:dyDescent="0.3">
      <c r="A1921" s="31" t="s">
        <v>2368</v>
      </c>
      <c r="B1921" s="32" t="s">
        <v>2197</v>
      </c>
      <c r="C1921" s="33" t="s">
        <v>2389</v>
      </c>
      <c r="D1921" s="33" t="s">
        <v>7670</v>
      </c>
      <c r="E1921" s="34" t="s">
        <v>7671</v>
      </c>
      <c r="F1921" s="32" t="s">
        <v>7672</v>
      </c>
      <c r="G1921" s="33" t="s">
        <v>7675</v>
      </c>
      <c r="H1921" s="32" t="s">
        <v>2475</v>
      </c>
      <c r="I1921" s="32" t="s">
        <v>2415</v>
      </c>
      <c r="J1921" s="33" t="s">
        <v>2375</v>
      </c>
      <c r="K1921" s="32">
        <v>22</v>
      </c>
      <c r="L1921" s="36" t="s">
        <v>7264</v>
      </c>
    </row>
    <row r="1922" spans="1:12" ht="15.75" hidden="1" thickBot="1" x14ac:dyDescent="0.3">
      <c r="A1922" s="31" t="s">
        <v>2368</v>
      </c>
      <c r="B1922" s="32" t="s">
        <v>2197</v>
      </c>
      <c r="C1922" s="33" t="s">
        <v>2389</v>
      </c>
      <c r="D1922" s="33" t="s">
        <v>7412</v>
      </c>
      <c r="E1922" s="34" t="s">
        <v>7413</v>
      </c>
      <c r="F1922" s="32" t="s">
        <v>7414</v>
      </c>
      <c r="G1922" s="33" t="s">
        <v>7676</v>
      </c>
      <c r="H1922" s="32" t="s">
        <v>2475</v>
      </c>
      <c r="I1922" s="32" t="s">
        <v>2415</v>
      </c>
      <c r="J1922" s="33" t="s">
        <v>2375</v>
      </c>
      <c r="K1922" s="32">
        <v>16</v>
      </c>
      <c r="L1922" s="36" t="s">
        <v>7264</v>
      </c>
    </row>
    <row r="1923" spans="1:12" ht="26.25" hidden="1" thickBot="1" x14ac:dyDescent="0.3">
      <c r="A1923" s="31" t="s">
        <v>2368</v>
      </c>
      <c r="B1923" s="32" t="s">
        <v>2197</v>
      </c>
      <c r="C1923" s="33" t="s">
        <v>2377</v>
      </c>
      <c r="D1923" s="33" t="s">
        <v>7677</v>
      </c>
      <c r="E1923" s="34" t="s">
        <v>7678</v>
      </c>
      <c r="F1923" s="32" t="s">
        <v>7679</v>
      </c>
      <c r="G1923" s="33" t="s">
        <v>7680</v>
      </c>
      <c r="H1923" s="32" t="s">
        <v>2475</v>
      </c>
      <c r="I1923" s="32" t="s">
        <v>2415</v>
      </c>
      <c r="J1923" s="33" t="s">
        <v>2375</v>
      </c>
      <c r="K1923" s="32">
        <v>25</v>
      </c>
      <c r="L1923" s="36" t="s">
        <v>2170</v>
      </c>
    </row>
    <row r="1924" spans="1:12" ht="26.25" hidden="1" thickBot="1" x14ac:dyDescent="0.3">
      <c r="A1924" s="31" t="s">
        <v>2368</v>
      </c>
      <c r="B1924" s="32" t="s">
        <v>2197</v>
      </c>
      <c r="C1924" s="33" t="s">
        <v>2377</v>
      </c>
      <c r="D1924" s="33" t="s">
        <v>7677</v>
      </c>
      <c r="E1924" s="34" t="s">
        <v>7678</v>
      </c>
      <c r="F1924" s="32" t="s">
        <v>7679</v>
      </c>
      <c r="G1924" s="33" t="s">
        <v>7681</v>
      </c>
      <c r="H1924" s="32" t="s">
        <v>2475</v>
      </c>
      <c r="I1924" s="32" t="s">
        <v>2415</v>
      </c>
      <c r="J1924" s="33" t="s">
        <v>2373</v>
      </c>
      <c r="K1924" s="32">
        <v>18</v>
      </c>
      <c r="L1924" s="36" t="s">
        <v>2170</v>
      </c>
    </row>
    <row r="1925" spans="1:12" ht="15.75" hidden="1" thickBot="1" x14ac:dyDescent="0.3">
      <c r="A1925" s="31" t="s">
        <v>2368</v>
      </c>
      <c r="B1925" s="32" t="s">
        <v>2197</v>
      </c>
      <c r="C1925" s="33" t="s">
        <v>2374</v>
      </c>
      <c r="D1925" s="33" t="s">
        <v>7471</v>
      </c>
      <c r="E1925" s="34" t="s">
        <v>7228</v>
      </c>
      <c r="F1925" s="32" t="s">
        <v>7229</v>
      </c>
      <c r="G1925" s="33" t="s">
        <v>7682</v>
      </c>
      <c r="H1925" s="32" t="s">
        <v>2475</v>
      </c>
      <c r="I1925" s="32" t="s">
        <v>2415</v>
      </c>
      <c r="J1925" s="33" t="s">
        <v>2373</v>
      </c>
      <c r="K1925" s="32">
        <v>20</v>
      </c>
      <c r="L1925" s="36" t="s">
        <v>2170</v>
      </c>
    </row>
    <row r="1926" spans="1:12" ht="15.75" hidden="1" thickBot="1" x14ac:dyDescent="0.3">
      <c r="A1926" s="31" t="s">
        <v>2368</v>
      </c>
      <c r="B1926" s="32" t="s">
        <v>2197</v>
      </c>
      <c r="C1926" s="33" t="s">
        <v>2374</v>
      </c>
      <c r="D1926" s="33" t="s">
        <v>7471</v>
      </c>
      <c r="E1926" s="34" t="s">
        <v>7228</v>
      </c>
      <c r="F1926" s="32" t="s">
        <v>7229</v>
      </c>
      <c r="G1926" s="33" t="s">
        <v>7683</v>
      </c>
      <c r="H1926" s="32" t="s">
        <v>2475</v>
      </c>
      <c r="I1926" s="32" t="s">
        <v>2415</v>
      </c>
      <c r="J1926" s="33" t="s">
        <v>2368</v>
      </c>
      <c r="K1926" s="32">
        <v>16</v>
      </c>
      <c r="L1926" s="36" t="s">
        <v>2170</v>
      </c>
    </row>
    <row r="1927" spans="1:12" ht="15.75" hidden="1" thickBot="1" x14ac:dyDescent="0.3">
      <c r="A1927" s="31" t="s">
        <v>2368</v>
      </c>
      <c r="B1927" s="32" t="s">
        <v>2197</v>
      </c>
      <c r="C1927" s="33" t="s">
        <v>2377</v>
      </c>
      <c r="D1927" s="33" t="s">
        <v>7383</v>
      </c>
      <c r="E1927" s="34" t="s">
        <v>7323</v>
      </c>
      <c r="F1927" s="32" t="s">
        <v>7324</v>
      </c>
      <c r="G1927" s="33" t="s">
        <v>7684</v>
      </c>
      <c r="H1927" s="32" t="s">
        <v>2475</v>
      </c>
      <c r="I1927" s="32" t="s">
        <v>2415</v>
      </c>
      <c r="J1927" s="33" t="s">
        <v>2373</v>
      </c>
      <c r="K1927" s="32">
        <v>33</v>
      </c>
      <c r="L1927" s="36" t="s">
        <v>2170</v>
      </c>
    </row>
    <row r="1928" spans="1:12" ht="15.75" hidden="1" thickBot="1" x14ac:dyDescent="0.3">
      <c r="A1928" s="31" t="s">
        <v>2368</v>
      </c>
      <c r="B1928" s="32" t="s">
        <v>2197</v>
      </c>
      <c r="C1928" s="33" t="s">
        <v>2377</v>
      </c>
      <c r="D1928" s="33" t="s">
        <v>7383</v>
      </c>
      <c r="E1928" s="34" t="s">
        <v>7323</v>
      </c>
      <c r="F1928" s="32" t="s">
        <v>7324</v>
      </c>
      <c r="G1928" s="33" t="s">
        <v>7685</v>
      </c>
      <c r="H1928" s="32" t="s">
        <v>2475</v>
      </c>
      <c r="I1928" s="32" t="s">
        <v>2671</v>
      </c>
      <c r="J1928" s="33" t="s">
        <v>2375</v>
      </c>
      <c r="K1928" s="32">
        <v>26</v>
      </c>
      <c r="L1928" s="36" t="s">
        <v>2170</v>
      </c>
    </row>
    <row r="1929" spans="1:12" ht="15.75" hidden="1" thickBot="1" x14ac:dyDescent="0.3">
      <c r="A1929" s="31" t="s">
        <v>2368</v>
      </c>
      <c r="B1929" s="32" t="s">
        <v>2197</v>
      </c>
      <c r="C1929" s="33" t="s">
        <v>7162</v>
      </c>
      <c r="D1929" s="33" t="s">
        <v>7338</v>
      </c>
      <c r="E1929" s="34" t="s">
        <v>7339</v>
      </c>
      <c r="F1929" s="32" t="s">
        <v>7340</v>
      </c>
      <c r="G1929" s="33" t="s">
        <v>7686</v>
      </c>
      <c r="H1929" s="32" t="s">
        <v>2475</v>
      </c>
      <c r="I1929" s="32" t="s">
        <v>2415</v>
      </c>
      <c r="J1929" s="33" t="s">
        <v>2373</v>
      </c>
      <c r="K1929" s="32">
        <v>15</v>
      </c>
      <c r="L1929" s="36" t="s">
        <v>6550</v>
      </c>
    </row>
    <row r="1930" spans="1:12" ht="15.75" hidden="1" thickBot="1" x14ac:dyDescent="0.3">
      <c r="A1930" s="31" t="s">
        <v>2368</v>
      </c>
      <c r="B1930" s="32" t="s">
        <v>2197</v>
      </c>
      <c r="C1930" s="33" t="s">
        <v>7162</v>
      </c>
      <c r="D1930" s="33" t="s">
        <v>7687</v>
      </c>
      <c r="E1930" s="34" t="s">
        <v>7688</v>
      </c>
      <c r="F1930" s="32" t="s">
        <v>7689</v>
      </c>
      <c r="G1930" s="33" t="s">
        <v>7690</v>
      </c>
      <c r="H1930" s="32" t="s">
        <v>2475</v>
      </c>
      <c r="I1930" s="32" t="s">
        <v>2415</v>
      </c>
      <c r="J1930" s="33" t="s">
        <v>2375</v>
      </c>
      <c r="K1930" s="32">
        <v>26</v>
      </c>
      <c r="L1930" s="36" t="s">
        <v>6550</v>
      </c>
    </row>
    <row r="1931" spans="1:12" ht="15.75" hidden="1" thickBot="1" x14ac:dyDescent="0.3">
      <c r="A1931" s="31" t="s">
        <v>2368</v>
      </c>
      <c r="B1931" s="32" t="s">
        <v>2197</v>
      </c>
      <c r="C1931" s="33" t="s">
        <v>2374</v>
      </c>
      <c r="D1931" s="33" t="s">
        <v>7292</v>
      </c>
      <c r="E1931" s="34" t="s">
        <v>7293</v>
      </c>
      <c r="F1931" s="32" t="s">
        <v>7294</v>
      </c>
      <c r="G1931" s="33" t="s">
        <v>7691</v>
      </c>
      <c r="H1931" s="32" t="s">
        <v>2475</v>
      </c>
      <c r="I1931" s="32" t="s">
        <v>2415</v>
      </c>
      <c r="J1931" s="33" t="s">
        <v>2373</v>
      </c>
      <c r="K1931" s="32">
        <v>31</v>
      </c>
      <c r="L1931" s="36" t="s">
        <v>2170</v>
      </c>
    </row>
    <row r="1932" spans="1:12" ht="15.75" hidden="1" thickBot="1" x14ac:dyDescent="0.3">
      <c r="A1932" s="31" t="s">
        <v>2368</v>
      </c>
      <c r="B1932" s="32" t="s">
        <v>2197</v>
      </c>
      <c r="C1932" s="33" t="s">
        <v>2377</v>
      </c>
      <c r="D1932" s="33" t="s">
        <v>7692</v>
      </c>
      <c r="E1932" s="34" t="s">
        <v>7693</v>
      </c>
      <c r="F1932" s="32" t="s">
        <v>7694</v>
      </c>
      <c r="G1932" s="33" t="s">
        <v>7695</v>
      </c>
      <c r="H1932" s="32" t="s">
        <v>2475</v>
      </c>
      <c r="I1932" s="32" t="s">
        <v>2415</v>
      </c>
      <c r="J1932" s="33" t="s">
        <v>2373</v>
      </c>
      <c r="K1932" s="32">
        <v>19</v>
      </c>
      <c r="L1932" s="36" t="s">
        <v>2170</v>
      </c>
    </row>
    <row r="1933" spans="1:12" ht="15.75" hidden="1" thickBot="1" x14ac:dyDescent="0.3">
      <c r="A1933" s="31" t="s">
        <v>2368</v>
      </c>
      <c r="B1933" s="32" t="s">
        <v>2197</v>
      </c>
      <c r="C1933" s="33" t="s">
        <v>2377</v>
      </c>
      <c r="D1933" s="33" t="s">
        <v>7573</v>
      </c>
      <c r="E1933" s="34" t="s">
        <v>7486</v>
      </c>
      <c r="F1933" s="32" t="s">
        <v>7487</v>
      </c>
      <c r="G1933" s="33" t="s">
        <v>7696</v>
      </c>
      <c r="H1933" s="32" t="s">
        <v>2475</v>
      </c>
      <c r="I1933" s="32" t="s">
        <v>2415</v>
      </c>
      <c r="J1933" s="33" t="s">
        <v>2373</v>
      </c>
      <c r="K1933" s="32">
        <v>16</v>
      </c>
      <c r="L1933" s="36" t="s">
        <v>2170</v>
      </c>
    </row>
    <row r="1934" spans="1:12" ht="15.75" hidden="1" thickBot="1" x14ac:dyDescent="0.3">
      <c r="A1934" s="31" t="s">
        <v>2368</v>
      </c>
      <c r="B1934" s="32" t="s">
        <v>2197</v>
      </c>
      <c r="C1934" s="33" t="s">
        <v>2374</v>
      </c>
      <c r="D1934" s="33" t="s">
        <v>7292</v>
      </c>
      <c r="E1934" s="34" t="s">
        <v>7293</v>
      </c>
      <c r="F1934" s="32" t="s">
        <v>7294</v>
      </c>
      <c r="G1934" s="33" t="s">
        <v>7697</v>
      </c>
      <c r="H1934" s="32" t="s">
        <v>2475</v>
      </c>
      <c r="I1934" s="32" t="s">
        <v>2415</v>
      </c>
      <c r="J1934" s="33" t="s">
        <v>2373</v>
      </c>
      <c r="K1934" s="32">
        <v>17</v>
      </c>
      <c r="L1934" s="36" t="s">
        <v>2170</v>
      </c>
    </row>
    <row r="1935" spans="1:12" ht="26.25" hidden="1" thickBot="1" x14ac:dyDescent="0.3">
      <c r="A1935" s="31" t="s">
        <v>2365</v>
      </c>
      <c r="B1935" s="32" t="s">
        <v>1915</v>
      </c>
      <c r="C1935" s="33" t="s">
        <v>2378</v>
      </c>
      <c r="D1935" s="33" t="s">
        <v>7698</v>
      </c>
      <c r="E1935" s="34" t="s">
        <v>7699</v>
      </c>
      <c r="F1935" s="32" t="s">
        <v>7700</v>
      </c>
      <c r="G1935" s="33" t="s">
        <v>7701</v>
      </c>
      <c r="H1935" s="32" t="s">
        <v>2414</v>
      </c>
      <c r="I1935" s="32" t="s">
        <v>2415</v>
      </c>
      <c r="J1935" s="33" t="s">
        <v>2370</v>
      </c>
      <c r="K1935" s="32">
        <v>20</v>
      </c>
      <c r="L1935" s="35"/>
    </row>
    <row r="1936" spans="1:12" ht="15.75" hidden="1" thickBot="1" x14ac:dyDescent="0.3">
      <c r="A1936" s="31" t="s">
        <v>2365</v>
      </c>
      <c r="B1936" s="32" t="s">
        <v>1915</v>
      </c>
      <c r="C1936" s="33" t="s">
        <v>2378</v>
      </c>
      <c r="D1936" s="33" t="s">
        <v>7702</v>
      </c>
      <c r="E1936" s="34" t="s">
        <v>7703</v>
      </c>
      <c r="F1936" s="32" t="s">
        <v>7704</v>
      </c>
      <c r="G1936" s="33" t="s">
        <v>7705</v>
      </c>
      <c r="H1936" s="32" t="s">
        <v>2414</v>
      </c>
      <c r="I1936" s="32" t="s">
        <v>2415</v>
      </c>
      <c r="J1936" s="33" t="s">
        <v>2370</v>
      </c>
      <c r="K1936" s="32">
        <v>27</v>
      </c>
      <c r="L1936" s="35"/>
    </row>
    <row r="1937" spans="1:12" ht="15.75" hidden="1" thickBot="1" x14ac:dyDescent="0.3">
      <c r="A1937" s="31" t="s">
        <v>2365</v>
      </c>
      <c r="B1937" s="32" t="s">
        <v>1915</v>
      </c>
      <c r="C1937" s="33" t="s">
        <v>2378</v>
      </c>
      <c r="D1937" s="33" t="s">
        <v>7706</v>
      </c>
      <c r="E1937" s="34" t="s">
        <v>7707</v>
      </c>
      <c r="F1937" s="32" t="s">
        <v>7708</v>
      </c>
      <c r="G1937" s="33" t="s">
        <v>7709</v>
      </c>
      <c r="H1937" s="32" t="s">
        <v>2414</v>
      </c>
      <c r="I1937" s="32" t="s">
        <v>2415</v>
      </c>
      <c r="J1937" s="33" t="s">
        <v>2370</v>
      </c>
      <c r="K1937" s="32">
        <v>17</v>
      </c>
      <c r="L1937" s="35"/>
    </row>
    <row r="1938" spans="1:12" ht="26.25" hidden="1" thickBot="1" x14ac:dyDescent="0.3">
      <c r="A1938" s="31" t="s">
        <v>2365</v>
      </c>
      <c r="B1938" s="32" t="s">
        <v>1915</v>
      </c>
      <c r="C1938" s="33" t="s">
        <v>2378</v>
      </c>
      <c r="D1938" s="33" t="s">
        <v>7710</v>
      </c>
      <c r="E1938" s="34" t="s">
        <v>7711</v>
      </c>
      <c r="F1938" s="32" t="s">
        <v>7712</v>
      </c>
      <c r="G1938" s="33" t="s">
        <v>7713</v>
      </c>
      <c r="H1938" s="32" t="s">
        <v>2414</v>
      </c>
      <c r="I1938" s="32" t="s">
        <v>2415</v>
      </c>
      <c r="J1938" s="33" t="s">
        <v>2370</v>
      </c>
      <c r="K1938" s="32">
        <v>22</v>
      </c>
      <c r="L1938" s="35"/>
    </row>
    <row r="1939" spans="1:12" ht="15.75" hidden="1" thickBot="1" x14ac:dyDescent="0.3">
      <c r="A1939" s="31" t="s">
        <v>2365</v>
      </c>
      <c r="B1939" s="32" t="s">
        <v>1915</v>
      </c>
      <c r="C1939" s="33" t="s">
        <v>2378</v>
      </c>
      <c r="D1939" s="33" t="s">
        <v>7714</v>
      </c>
      <c r="E1939" s="34" t="s">
        <v>7715</v>
      </c>
      <c r="F1939" s="32" t="s">
        <v>7716</v>
      </c>
      <c r="G1939" s="33" t="s">
        <v>7717</v>
      </c>
      <c r="H1939" s="32" t="s">
        <v>2414</v>
      </c>
      <c r="I1939" s="32" t="s">
        <v>2415</v>
      </c>
      <c r="J1939" s="33" t="s">
        <v>2370</v>
      </c>
      <c r="K1939" s="32">
        <v>14</v>
      </c>
      <c r="L1939" s="35"/>
    </row>
    <row r="1940" spans="1:12" ht="15.75" hidden="1" thickBot="1" x14ac:dyDescent="0.3">
      <c r="A1940" s="31" t="s">
        <v>2365</v>
      </c>
      <c r="B1940" s="32" t="s">
        <v>1915</v>
      </c>
      <c r="C1940" s="33" t="s">
        <v>2378</v>
      </c>
      <c r="D1940" s="33" t="s">
        <v>7718</v>
      </c>
      <c r="E1940" s="34" t="s">
        <v>7719</v>
      </c>
      <c r="F1940" s="32" t="s">
        <v>7720</v>
      </c>
      <c r="G1940" s="33" t="s">
        <v>7721</v>
      </c>
      <c r="H1940" s="32" t="s">
        <v>2414</v>
      </c>
      <c r="I1940" s="32" t="s">
        <v>2671</v>
      </c>
      <c r="J1940" s="33" t="s">
        <v>2370</v>
      </c>
      <c r="K1940" s="32">
        <v>20</v>
      </c>
      <c r="L1940" s="36" t="s">
        <v>7722</v>
      </c>
    </row>
    <row r="1941" spans="1:12" ht="26.25" hidden="1" thickBot="1" x14ac:dyDescent="0.3">
      <c r="A1941" s="31" t="s">
        <v>2365</v>
      </c>
      <c r="B1941" s="32" t="s">
        <v>1915</v>
      </c>
      <c r="C1941" s="33" t="s">
        <v>2378</v>
      </c>
      <c r="D1941" s="33" t="s">
        <v>7723</v>
      </c>
      <c r="E1941" s="34" t="s">
        <v>7724</v>
      </c>
      <c r="F1941" s="32" t="s">
        <v>7725</v>
      </c>
      <c r="G1941" s="33" t="s">
        <v>7726</v>
      </c>
      <c r="H1941" s="32" t="s">
        <v>2414</v>
      </c>
      <c r="I1941" s="32" t="s">
        <v>2415</v>
      </c>
      <c r="J1941" s="33" t="s">
        <v>2370</v>
      </c>
      <c r="K1941" s="32">
        <v>15</v>
      </c>
      <c r="L1941" s="36" t="s">
        <v>7722</v>
      </c>
    </row>
    <row r="1942" spans="1:12" ht="15.75" hidden="1" thickBot="1" x14ac:dyDescent="0.3">
      <c r="A1942" s="31" t="s">
        <v>2365</v>
      </c>
      <c r="B1942" s="32" t="s">
        <v>1915</v>
      </c>
      <c r="C1942" s="33" t="s">
        <v>2378</v>
      </c>
      <c r="D1942" s="33" t="s">
        <v>7727</v>
      </c>
      <c r="E1942" s="34" t="s">
        <v>4933</v>
      </c>
      <c r="F1942" s="32" t="s">
        <v>7728</v>
      </c>
      <c r="G1942" s="33" t="s">
        <v>7729</v>
      </c>
      <c r="H1942" s="32" t="s">
        <v>2414</v>
      </c>
      <c r="I1942" s="32" t="s">
        <v>2671</v>
      </c>
      <c r="J1942" s="33" t="s">
        <v>2370</v>
      </c>
      <c r="K1942" s="32">
        <v>23</v>
      </c>
      <c r="L1942" s="36" t="s">
        <v>7722</v>
      </c>
    </row>
    <row r="1943" spans="1:12" ht="15.75" hidden="1" thickBot="1" x14ac:dyDescent="0.3">
      <c r="A1943" s="31" t="s">
        <v>2365</v>
      </c>
      <c r="B1943" s="32" t="s">
        <v>1915</v>
      </c>
      <c r="C1943" s="33" t="s">
        <v>2378</v>
      </c>
      <c r="D1943" s="33" t="s">
        <v>7702</v>
      </c>
      <c r="E1943" s="34" t="s">
        <v>7703</v>
      </c>
      <c r="F1943" s="32" t="s">
        <v>7704</v>
      </c>
      <c r="G1943" s="33" t="s">
        <v>7730</v>
      </c>
      <c r="H1943" s="32" t="s">
        <v>2414</v>
      </c>
      <c r="I1943" s="32" t="s">
        <v>2671</v>
      </c>
      <c r="J1943" s="33" t="s">
        <v>2370</v>
      </c>
      <c r="K1943" s="32">
        <v>19</v>
      </c>
      <c r="L1943" s="36" t="s">
        <v>7722</v>
      </c>
    </row>
    <row r="1944" spans="1:12" ht="15.75" hidden="1" thickBot="1" x14ac:dyDescent="0.3">
      <c r="A1944" s="31" t="s">
        <v>2365</v>
      </c>
      <c r="B1944" s="32" t="s">
        <v>1915</v>
      </c>
      <c r="C1944" s="33" t="s">
        <v>2378</v>
      </c>
      <c r="D1944" s="33" t="s">
        <v>7731</v>
      </c>
      <c r="E1944" s="34" t="s">
        <v>7732</v>
      </c>
      <c r="F1944" s="32" t="s">
        <v>7733</v>
      </c>
      <c r="G1944" s="33" t="s">
        <v>7734</v>
      </c>
      <c r="H1944" s="32" t="s">
        <v>2414</v>
      </c>
      <c r="I1944" s="32" t="s">
        <v>2671</v>
      </c>
      <c r="J1944" s="33" t="s">
        <v>2370</v>
      </c>
      <c r="K1944" s="32">
        <v>15</v>
      </c>
      <c r="L1944" s="36" t="s">
        <v>7722</v>
      </c>
    </row>
    <row r="1945" spans="1:12" ht="26.25" hidden="1" thickBot="1" x14ac:dyDescent="0.3">
      <c r="A1945" s="31" t="s">
        <v>2365</v>
      </c>
      <c r="B1945" s="32" t="s">
        <v>1915</v>
      </c>
      <c r="C1945" s="33" t="s">
        <v>2378</v>
      </c>
      <c r="D1945" s="33" t="s">
        <v>7735</v>
      </c>
      <c r="E1945" s="34" t="s">
        <v>7736</v>
      </c>
      <c r="F1945" s="32" t="s">
        <v>7737</v>
      </c>
      <c r="G1945" s="33" t="s">
        <v>7738</v>
      </c>
      <c r="H1945" s="32" t="s">
        <v>2414</v>
      </c>
      <c r="I1945" s="32" t="s">
        <v>2671</v>
      </c>
      <c r="J1945" s="33" t="s">
        <v>2370</v>
      </c>
      <c r="K1945" s="32">
        <v>15</v>
      </c>
      <c r="L1945" s="35"/>
    </row>
    <row r="1946" spans="1:12" ht="15.75" hidden="1" thickBot="1" x14ac:dyDescent="0.3">
      <c r="A1946" s="31" t="s">
        <v>2365</v>
      </c>
      <c r="B1946" s="32" t="s">
        <v>1915</v>
      </c>
      <c r="C1946" s="33" t="s">
        <v>2374</v>
      </c>
      <c r="D1946" s="33" t="s">
        <v>7739</v>
      </c>
      <c r="E1946" s="34" t="s">
        <v>7740</v>
      </c>
      <c r="F1946" s="32" t="s">
        <v>7741</v>
      </c>
      <c r="G1946" s="33" t="s">
        <v>7742</v>
      </c>
      <c r="H1946" s="32" t="s">
        <v>2414</v>
      </c>
      <c r="I1946" s="32" t="s">
        <v>2671</v>
      </c>
      <c r="J1946" s="33" t="s">
        <v>2373</v>
      </c>
      <c r="K1946" s="32">
        <v>21</v>
      </c>
      <c r="L1946" s="35"/>
    </row>
    <row r="1947" spans="1:12" ht="26.25" hidden="1" thickBot="1" x14ac:dyDescent="0.3">
      <c r="A1947" s="31" t="s">
        <v>2365</v>
      </c>
      <c r="B1947" s="32" t="s">
        <v>1915</v>
      </c>
      <c r="C1947" s="33" t="s">
        <v>2374</v>
      </c>
      <c r="D1947" s="33" t="s">
        <v>7743</v>
      </c>
      <c r="E1947" s="34" t="s">
        <v>7744</v>
      </c>
      <c r="F1947" s="32" t="s">
        <v>7745</v>
      </c>
      <c r="G1947" s="33" t="s">
        <v>7746</v>
      </c>
      <c r="H1947" s="32" t="s">
        <v>2414</v>
      </c>
      <c r="I1947" s="32" t="s">
        <v>2415</v>
      </c>
      <c r="J1947" s="33" t="s">
        <v>2373</v>
      </c>
      <c r="K1947" s="32">
        <v>29</v>
      </c>
      <c r="L1947" s="35"/>
    </row>
    <row r="1948" spans="1:12" ht="26.25" hidden="1" thickBot="1" x14ac:dyDescent="0.3">
      <c r="A1948" s="31" t="s">
        <v>2365</v>
      </c>
      <c r="B1948" s="32" t="s">
        <v>1915</v>
      </c>
      <c r="C1948" s="33" t="s">
        <v>2378</v>
      </c>
      <c r="D1948" s="33" t="s">
        <v>7747</v>
      </c>
      <c r="E1948" s="34" t="s">
        <v>5526</v>
      </c>
      <c r="F1948" s="32" t="s">
        <v>7748</v>
      </c>
      <c r="G1948" s="33" t="s">
        <v>7749</v>
      </c>
      <c r="H1948" s="32" t="s">
        <v>2414</v>
      </c>
      <c r="I1948" s="32" t="s">
        <v>2671</v>
      </c>
      <c r="J1948" s="33" t="s">
        <v>2373</v>
      </c>
      <c r="K1948" s="32">
        <v>26</v>
      </c>
      <c r="L1948" s="35"/>
    </row>
    <row r="1949" spans="1:12" ht="15.75" hidden="1" thickBot="1" x14ac:dyDescent="0.3">
      <c r="A1949" s="31" t="s">
        <v>2365</v>
      </c>
      <c r="B1949" s="32" t="s">
        <v>1915</v>
      </c>
      <c r="C1949" s="33" t="s">
        <v>2374</v>
      </c>
      <c r="D1949" s="33" t="s">
        <v>7750</v>
      </c>
      <c r="E1949" s="34" t="s">
        <v>7703</v>
      </c>
      <c r="F1949" s="32" t="s">
        <v>7704</v>
      </c>
      <c r="G1949" s="33" t="s">
        <v>7751</v>
      </c>
      <c r="H1949" s="32" t="s">
        <v>2414</v>
      </c>
      <c r="I1949" s="32" t="s">
        <v>2415</v>
      </c>
      <c r="J1949" s="33" t="s">
        <v>2373</v>
      </c>
      <c r="K1949" s="32">
        <v>31</v>
      </c>
      <c r="L1949" s="35"/>
    </row>
    <row r="1950" spans="1:12" ht="26.25" hidden="1" thickBot="1" x14ac:dyDescent="0.3">
      <c r="A1950" s="31" t="s">
        <v>2365</v>
      </c>
      <c r="B1950" s="32" t="s">
        <v>1915</v>
      </c>
      <c r="C1950" s="33" t="s">
        <v>2374</v>
      </c>
      <c r="D1950" s="33" t="s">
        <v>7752</v>
      </c>
      <c r="E1950" s="34" t="s">
        <v>7753</v>
      </c>
      <c r="F1950" s="32" t="s">
        <v>7754</v>
      </c>
      <c r="G1950" s="33" t="s">
        <v>7755</v>
      </c>
      <c r="H1950" s="32" t="s">
        <v>2414</v>
      </c>
      <c r="I1950" s="32" t="s">
        <v>2671</v>
      </c>
      <c r="J1950" s="33" t="s">
        <v>2373</v>
      </c>
      <c r="K1950" s="32">
        <v>25</v>
      </c>
      <c r="L1950" s="35"/>
    </row>
    <row r="1951" spans="1:12" ht="15.75" hidden="1" thickBot="1" x14ac:dyDescent="0.3">
      <c r="A1951" s="31" t="s">
        <v>2365</v>
      </c>
      <c r="B1951" s="32" t="s">
        <v>1915</v>
      </c>
      <c r="C1951" s="33" t="s">
        <v>2374</v>
      </c>
      <c r="D1951" s="33" t="s">
        <v>7756</v>
      </c>
      <c r="E1951" s="34" t="s">
        <v>4933</v>
      </c>
      <c r="F1951" s="32" t="s">
        <v>7728</v>
      </c>
      <c r="G1951" s="33" t="s">
        <v>7757</v>
      </c>
      <c r="H1951" s="32" t="s">
        <v>2414</v>
      </c>
      <c r="I1951" s="32" t="s">
        <v>2415</v>
      </c>
      <c r="J1951" s="33" t="s">
        <v>2373</v>
      </c>
      <c r="K1951" s="32">
        <v>34</v>
      </c>
      <c r="L1951" s="35"/>
    </row>
    <row r="1952" spans="1:12" ht="26.25" hidden="1" thickBot="1" x14ac:dyDescent="0.3">
      <c r="A1952" s="31" t="s">
        <v>2365</v>
      </c>
      <c r="B1952" s="32" t="s">
        <v>1915</v>
      </c>
      <c r="C1952" s="33" t="s">
        <v>2374</v>
      </c>
      <c r="D1952" s="33" t="s">
        <v>7758</v>
      </c>
      <c r="E1952" s="34" t="s">
        <v>7759</v>
      </c>
      <c r="F1952" s="32" t="s">
        <v>7760</v>
      </c>
      <c r="G1952" s="33" t="s">
        <v>7761</v>
      </c>
      <c r="H1952" s="32" t="s">
        <v>2414</v>
      </c>
      <c r="I1952" s="32" t="s">
        <v>2671</v>
      </c>
      <c r="J1952" s="33" t="s">
        <v>2373</v>
      </c>
      <c r="K1952" s="32">
        <v>29</v>
      </c>
      <c r="L1952" s="35"/>
    </row>
    <row r="1953" spans="1:12" ht="15.75" hidden="1" thickBot="1" x14ac:dyDescent="0.3">
      <c r="A1953" s="31" t="s">
        <v>2365</v>
      </c>
      <c r="B1953" s="32" t="s">
        <v>1915</v>
      </c>
      <c r="C1953" s="33" t="s">
        <v>2374</v>
      </c>
      <c r="D1953" s="33" t="s">
        <v>7762</v>
      </c>
      <c r="E1953" s="34" t="s">
        <v>7763</v>
      </c>
      <c r="F1953" s="32" t="s">
        <v>7764</v>
      </c>
      <c r="G1953" s="33" t="s">
        <v>7765</v>
      </c>
      <c r="H1953" s="32" t="s">
        <v>2414</v>
      </c>
      <c r="I1953" s="32" t="s">
        <v>2671</v>
      </c>
      <c r="J1953" s="33" t="s">
        <v>2373</v>
      </c>
      <c r="K1953" s="32">
        <v>28</v>
      </c>
      <c r="L1953" s="35"/>
    </row>
    <row r="1954" spans="1:12" ht="26.25" hidden="1" thickBot="1" x14ac:dyDescent="0.3">
      <c r="A1954" s="31" t="s">
        <v>2365</v>
      </c>
      <c r="B1954" s="32" t="s">
        <v>1915</v>
      </c>
      <c r="C1954" s="33" t="s">
        <v>2374</v>
      </c>
      <c r="D1954" s="33" t="s">
        <v>7766</v>
      </c>
      <c r="E1954" s="34" t="s">
        <v>7767</v>
      </c>
      <c r="F1954" s="32" t="s">
        <v>7768</v>
      </c>
      <c r="G1954" s="33" t="s">
        <v>7769</v>
      </c>
      <c r="H1954" s="32" t="s">
        <v>2414</v>
      </c>
      <c r="I1954" s="32" t="s">
        <v>2415</v>
      </c>
      <c r="J1954" s="33" t="s">
        <v>2373</v>
      </c>
      <c r="K1954" s="32">
        <v>19</v>
      </c>
      <c r="L1954" s="35"/>
    </row>
    <row r="1955" spans="1:12" ht="26.25" hidden="1" thickBot="1" x14ac:dyDescent="0.3">
      <c r="A1955" s="31" t="s">
        <v>2365</v>
      </c>
      <c r="B1955" s="32" t="s">
        <v>1915</v>
      </c>
      <c r="C1955" s="33" t="s">
        <v>2374</v>
      </c>
      <c r="D1955" s="33" t="s">
        <v>7770</v>
      </c>
      <c r="E1955" s="34" t="s">
        <v>7771</v>
      </c>
      <c r="F1955" s="32" t="s">
        <v>7772</v>
      </c>
      <c r="G1955" s="33" t="s">
        <v>7773</v>
      </c>
      <c r="H1955" s="32" t="s">
        <v>2414</v>
      </c>
      <c r="I1955" s="32" t="s">
        <v>2415</v>
      </c>
      <c r="J1955" s="33" t="s">
        <v>2373</v>
      </c>
      <c r="K1955" s="32">
        <v>36</v>
      </c>
      <c r="L1955" s="35"/>
    </row>
    <row r="1956" spans="1:12" ht="26.25" hidden="1" thickBot="1" x14ac:dyDescent="0.3">
      <c r="A1956" s="31" t="s">
        <v>2365</v>
      </c>
      <c r="B1956" s="32" t="s">
        <v>1915</v>
      </c>
      <c r="C1956" s="33" t="s">
        <v>2374</v>
      </c>
      <c r="D1956" s="33" t="s">
        <v>7774</v>
      </c>
      <c r="E1956" s="34" t="s">
        <v>7775</v>
      </c>
      <c r="F1956" s="32" t="s">
        <v>7776</v>
      </c>
      <c r="G1956" s="33" t="s">
        <v>7777</v>
      </c>
      <c r="H1956" s="32" t="s">
        <v>2414</v>
      </c>
      <c r="I1956" s="32" t="s">
        <v>2671</v>
      </c>
      <c r="J1956" s="33" t="s">
        <v>2373</v>
      </c>
      <c r="K1956" s="32">
        <v>33</v>
      </c>
      <c r="L1956" s="35"/>
    </row>
    <row r="1957" spans="1:12" ht="15.75" hidden="1" thickBot="1" x14ac:dyDescent="0.3">
      <c r="A1957" s="31" t="s">
        <v>2365</v>
      </c>
      <c r="B1957" s="32" t="s">
        <v>1915</v>
      </c>
      <c r="C1957" s="33" t="s">
        <v>2374</v>
      </c>
      <c r="D1957" s="33" t="s">
        <v>7778</v>
      </c>
      <c r="E1957" s="34" t="s">
        <v>7779</v>
      </c>
      <c r="F1957" s="32" t="s">
        <v>7780</v>
      </c>
      <c r="G1957" s="33" t="s">
        <v>7781</v>
      </c>
      <c r="H1957" s="32" t="s">
        <v>2414</v>
      </c>
      <c r="I1957" s="32" t="s">
        <v>2671</v>
      </c>
      <c r="J1957" s="33" t="s">
        <v>2373</v>
      </c>
      <c r="K1957" s="32">
        <v>14</v>
      </c>
      <c r="L1957" s="35"/>
    </row>
    <row r="1958" spans="1:12" ht="26.25" hidden="1" thickBot="1" x14ac:dyDescent="0.3">
      <c r="A1958" s="31" t="s">
        <v>2365</v>
      </c>
      <c r="B1958" s="32" t="s">
        <v>1915</v>
      </c>
      <c r="C1958" s="33" t="s">
        <v>2374</v>
      </c>
      <c r="D1958" s="33" t="s">
        <v>7782</v>
      </c>
      <c r="E1958" s="34" t="s">
        <v>7783</v>
      </c>
      <c r="F1958" s="32" t="s">
        <v>7784</v>
      </c>
      <c r="G1958" s="33" t="s">
        <v>7785</v>
      </c>
      <c r="H1958" s="32" t="s">
        <v>2414</v>
      </c>
      <c r="I1958" s="32" t="s">
        <v>2415</v>
      </c>
      <c r="J1958" s="33" t="s">
        <v>2373</v>
      </c>
      <c r="K1958" s="32">
        <v>22</v>
      </c>
      <c r="L1958" s="35"/>
    </row>
    <row r="1959" spans="1:12" ht="15.75" hidden="1" thickBot="1" x14ac:dyDescent="0.3">
      <c r="A1959" s="31" t="s">
        <v>2365</v>
      </c>
      <c r="B1959" s="32" t="s">
        <v>1915</v>
      </c>
      <c r="C1959" s="33" t="s">
        <v>2374</v>
      </c>
      <c r="D1959" s="33" t="s">
        <v>7786</v>
      </c>
      <c r="E1959" s="34" t="s">
        <v>7787</v>
      </c>
      <c r="F1959" s="32" t="s">
        <v>7788</v>
      </c>
      <c r="G1959" s="33" t="s">
        <v>7789</v>
      </c>
      <c r="H1959" s="32" t="s">
        <v>2414</v>
      </c>
      <c r="I1959" s="32" t="s">
        <v>2415</v>
      </c>
      <c r="J1959" s="33" t="s">
        <v>2373</v>
      </c>
      <c r="K1959" s="32">
        <v>23</v>
      </c>
      <c r="L1959" s="35"/>
    </row>
    <row r="1960" spans="1:12" ht="15.75" hidden="1" thickBot="1" x14ac:dyDescent="0.3">
      <c r="A1960" s="31" t="s">
        <v>2365</v>
      </c>
      <c r="B1960" s="32" t="s">
        <v>1915</v>
      </c>
      <c r="C1960" s="33" t="s">
        <v>2374</v>
      </c>
      <c r="D1960" s="33" t="s">
        <v>7790</v>
      </c>
      <c r="E1960" s="34" t="s">
        <v>7791</v>
      </c>
      <c r="F1960" s="32" t="s">
        <v>7792</v>
      </c>
      <c r="G1960" s="33" t="s">
        <v>7793</v>
      </c>
      <c r="H1960" s="32" t="s">
        <v>2414</v>
      </c>
      <c r="I1960" s="32" t="s">
        <v>2671</v>
      </c>
      <c r="J1960" s="33" t="s">
        <v>2373</v>
      </c>
      <c r="K1960" s="32">
        <v>20</v>
      </c>
      <c r="L1960" s="36" t="s">
        <v>2278</v>
      </c>
    </row>
    <row r="1961" spans="1:12" ht="26.25" hidden="1" thickBot="1" x14ac:dyDescent="0.3">
      <c r="A1961" s="31" t="s">
        <v>2365</v>
      </c>
      <c r="B1961" s="32" t="s">
        <v>1915</v>
      </c>
      <c r="C1961" s="33" t="s">
        <v>2374</v>
      </c>
      <c r="D1961" s="33" t="s">
        <v>7794</v>
      </c>
      <c r="E1961" s="34" t="s">
        <v>7795</v>
      </c>
      <c r="F1961" s="32" t="s">
        <v>7796</v>
      </c>
      <c r="G1961" s="33" t="s">
        <v>7797</v>
      </c>
      <c r="H1961" s="32" t="s">
        <v>2414</v>
      </c>
      <c r="I1961" s="32" t="s">
        <v>2671</v>
      </c>
      <c r="J1961" s="33" t="s">
        <v>2373</v>
      </c>
      <c r="K1961" s="32">
        <v>22</v>
      </c>
      <c r="L1961" s="36" t="s">
        <v>2278</v>
      </c>
    </row>
    <row r="1962" spans="1:12" ht="15.75" hidden="1" thickBot="1" x14ac:dyDescent="0.3">
      <c r="A1962" s="31" t="s">
        <v>2365</v>
      </c>
      <c r="B1962" s="32" t="s">
        <v>1915</v>
      </c>
      <c r="C1962" s="33" t="s">
        <v>2374</v>
      </c>
      <c r="D1962" s="33" t="s">
        <v>7798</v>
      </c>
      <c r="E1962" s="34" t="s">
        <v>7799</v>
      </c>
      <c r="F1962" s="32" t="s">
        <v>7800</v>
      </c>
      <c r="G1962" s="33" t="s">
        <v>7801</v>
      </c>
      <c r="H1962" s="32" t="s">
        <v>2414</v>
      </c>
      <c r="I1962" s="32" t="s">
        <v>2415</v>
      </c>
      <c r="J1962" s="33" t="s">
        <v>2373</v>
      </c>
      <c r="K1962" s="32">
        <v>33</v>
      </c>
      <c r="L1962" s="36" t="s">
        <v>2278</v>
      </c>
    </row>
    <row r="1963" spans="1:12" ht="15.75" hidden="1" thickBot="1" x14ac:dyDescent="0.3">
      <c r="A1963" s="31" t="s">
        <v>2365</v>
      </c>
      <c r="B1963" s="32" t="s">
        <v>1915</v>
      </c>
      <c r="C1963" s="33" t="s">
        <v>2374</v>
      </c>
      <c r="D1963" s="33" t="s">
        <v>7802</v>
      </c>
      <c r="E1963" s="34" t="s">
        <v>7803</v>
      </c>
      <c r="F1963" s="32" t="s">
        <v>7804</v>
      </c>
      <c r="G1963" s="33" t="s">
        <v>7805</v>
      </c>
      <c r="H1963" s="32" t="s">
        <v>2414</v>
      </c>
      <c r="I1963" s="32" t="s">
        <v>2415</v>
      </c>
      <c r="J1963" s="33" t="s">
        <v>2373</v>
      </c>
      <c r="K1963" s="32">
        <v>23</v>
      </c>
      <c r="L1963" s="36" t="s">
        <v>2278</v>
      </c>
    </row>
    <row r="1964" spans="1:12" ht="15.75" hidden="1" thickBot="1" x14ac:dyDescent="0.3">
      <c r="A1964" s="31" t="s">
        <v>2365</v>
      </c>
      <c r="B1964" s="32" t="s">
        <v>1915</v>
      </c>
      <c r="C1964" s="33" t="s">
        <v>2374</v>
      </c>
      <c r="D1964" s="33" t="s">
        <v>7806</v>
      </c>
      <c r="E1964" s="34" t="s">
        <v>7807</v>
      </c>
      <c r="F1964" s="32" t="s">
        <v>7808</v>
      </c>
      <c r="G1964" s="33" t="s">
        <v>7809</v>
      </c>
      <c r="H1964" s="32" t="s">
        <v>2414</v>
      </c>
      <c r="I1964" s="32" t="s">
        <v>2671</v>
      </c>
      <c r="J1964" s="33" t="s">
        <v>2373</v>
      </c>
      <c r="K1964" s="32">
        <v>19</v>
      </c>
      <c r="L1964" s="36" t="s">
        <v>2278</v>
      </c>
    </row>
    <row r="1965" spans="1:12" ht="15.75" hidden="1" thickBot="1" x14ac:dyDescent="0.3">
      <c r="A1965" s="31" t="s">
        <v>2365</v>
      </c>
      <c r="B1965" s="32" t="s">
        <v>1915</v>
      </c>
      <c r="C1965" s="33" t="s">
        <v>2374</v>
      </c>
      <c r="D1965" s="33" t="s">
        <v>7810</v>
      </c>
      <c r="E1965" s="34" t="s">
        <v>7811</v>
      </c>
      <c r="F1965" s="32" t="s">
        <v>7812</v>
      </c>
      <c r="G1965" s="33" t="s">
        <v>7813</v>
      </c>
      <c r="H1965" s="32" t="s">
        <v>2414</v>
      </c>
      <c r="I1965" s="32" t="s">
        <v>2671</v>
      </c>
      <c r="J1965" s="33" t="s">
        <v>2373</v>
      </c>
      <c r="K1965" s="32">
        <v>20</v>
      </c>
      <c r="L1965" s="36" t="s">
        <v>2278</v>
      </c>
    </row>
    <row r="1966" spans="1:12" ht="15.75" hidden="1" thickBot="1" x14ac:dyDescent="0.3">
      <c r="A1966" s="31" t="s">
        <v>2365</v>
      </c>
      <c r="B1966" s="32" t="s">
        <v>1915</v>
      </c>
      <c r="C1966" s="33" t="s">
        <v>2374</v>
      </c>
      <c r="D1966" s="33" t="s">
        <v>7750</v>
      </c>
      <c r="E1966" s="34" t="s">
        <v>7703</v>
      </c>
      <c r="F1966" s="32" t="s">
        <v>7704</v>
      </c>
      <c r="G1966" s="33" t="s">
        <v>7814</v>
      </c>
      <c r="H1966" s="32" t="s">
        <v>2414</v>
      </c>
      <c r="I1966" s="32" t="s">
        <v>2671</v>
      </c>
      <c r="J1966" s="33" t="s">
        <v>2365</v>
      </c>
      <c r="K1966" s="32">
        <v>18</v>
      </c>
      <c r="L1966" s="35"/>
    </row>
    <row r="1967" spans="1:12" ht="15.75" hidden="1" thickBot="1" x14ac:dyDescent="0.3">
      <c r="A1967" s="31" t="s">
        <v>2365</v>
      </c>
      <c r="B1967" s="32" t="s">
        <v>1915</v>
      </c>
      <c r="C1967" s="33" t="s">
        <v>2374</v>
      </c>
      <c r="D1967" s="33" t="s">
        <v>7815</v>
      </c>
      <c r="E1967" s="34" t="s">
        <v>7816</v>
      </c>
      <c r="F1967" s="32" t="s">
        <v>7817</v>
      </c>
      <c r="G1967" s="33" t="s">
        <v>7818</v>
      </c>
      <c r="H1967" s="32" t="s">
        <v>2414</v>
      </c>
      <c r="I1967" s="32" t="s">
        <v>2415</v>
      </c>
      <c r="J1967" s="33" t="s">
        <v>2365</v>
      </c>
      <c r="K1967" s="32">
        <v>15</v>
      </c>
      <c r="L1967" s="35"/>
    </row>
    <row r="1968" spans="1:12" ht="15.75" hidden="1" thickBot="1" x14ac:dyDescent="0.3">
      <c r="A1968" s="31" t="s">
        <v>2365</v>
      </c>
      <c r="B1968" s="32" t="s">
        <v>1915</v>
      </c>
      <c r="C1968" s="33" t="s">
        <v>3437</v>
      </c>
      <c r="D1968" s="33" t="s">
        <v>7819</v>
      </c>
      <c r="E1968" s="34" t="s">
        <v>2202</v>
      </c>
      <c r="F1968" s="32" t="s">
        <v>7820</v>
      </c>
      <c r="G1968" s="33" t="s">
        <v>7821</v>
      </c>
      <c r="H1968" s="32" t="s">
        <v>2414</v>
      </c>
      <c r="I1968" s="32" t="s">
        <v>2415</v>
      </c>
      <c r="J1968" s="33" t="s">
        <v>2368</v>
      </c>
      <c r="K1968" s="32">
        <v>15</v>
      </c>
      <c r="L1968" s="35"/>
    </row>
    <row r="1969" spans="1:12" ht="26.25" hidden="1" thickBot="1" x14ac:dyDescent="0.3">
      <c r="A1969" s="31" t="s">
        <v>2365</v>
      </c>
      <c r="B1969" s="32" t="s">
        <v>1915</v>
      </c>
      <c r="C1969" s="33" t="s">
        <v>3437</v>
      </c>
      <c r="D1969" s="33" t="s">
        <v>7822</v>
      </c>
      <c r="E1969" s="34" t="s">
        <v>7823</v>
      </c>
      <c r="F1969" s="32" t="s">
        <v>7824</v>
      </c>
      <c r="G1969" s="33" t="s">
        <v>7825</v>
      </c>
      <c r="H1969" s="32" t="s">
        <v>2414</v>
      </c>
      <c r="I1969" s="32" t="s">
        <v>2415</v>
      </c>
      <c r="J1969" s="33" t="s">
        <v>2368</v>
      </c>
      <c r="K1969" s="32">
        <v>29</v>
      </c>
      <c r="L1969" s="35"/>
    </row>
    <row r="1970" spans="1:12" ht="15.75" hidden="1" thickBot="1" x14ac:dyDescent="0.3">
      <c r="A1970" s="31" t="s">
        <v>2365</v>
      </c>
      <c r="B1970" s="32" t="s">
        <v>1915</v>
      </c>
      <c r="C1970" s="33" t="s">
        <v>3437</v>
      </c>
      <c r="D1970" s="33" t="s">
        <v>7826</v>
      </c>
      <c r="E1970" s="34" t="s">
        <v>4933</v>
      </c>
      <c r="F1970" s="32" t="s">
        <v>7728</v>
      </c>
      <c r="G1970" s="33" t="s">
        <v>7827</v>
      </c>
      <c r="H1970" s="32" t="s">
        <v>2414</v>
      </c>
      <c r="I1970" s="32" t="s">
        <v>2671</v>
      </c>
      <c r="J1970" s="33" t="s">
        <v>2368</v>
      </c>
      <c r="K1970" s="32">
        <v>28</v>
      </c>
      <c r="L1970" s="35"/>
    </row>
    <row r="1971" spans="1:12" ht="15.75" hidden="1" thickBot="1" x14ac:dyDescent="0.3">
      <c r="A1971" s="31" t="s">
        <v>2365</v>
      </c>
      <c r="B1971" s="32" t="s">
        <v>1915</v>
      </c>
      <c r="C1971" s="33" t="s">
        <v>2374</v>
      </c>
      <c r="D1971" s="33" t="s">
        <v>7750</v>
      </c>
      <c r="E1971" s="34" t="s">
        <v>7703</v>
      </c>
      <c r="F1971" s="32" t="s">
        <v>7704</v>
      </c>
      <c r="G1971" s="33" t="s">
        <v>7828</v>
      </c>
      <c r="H1971" s="32" t="s">
        <v>2414</v>
      </c>
      <c r="I1971" s="32" t="s">
        <v>2671</v>
      </c>
      <c r="J1971" s="33" t="s">
        <v>2368</v>
      </c>
      <c r="K1971" s="32">
        <v>28</v>
      </c>
      <c r="L1971" s="35"/>
    </row>
    <row r="1972" spans="1:12" ht="26.25" hidden="1" thickBot="1" x14ac:dyDescent="0.3">
      <c r="A1972" s="31" t="s">
        <v>2365</v>
      </c>
      <c r="B1972" s="32" t="s">
        <v>1915</v>
      </c>
      <c r="C1972" s="33" t="s">
        <v>3437</v>
      </c>
      <c r="D1972" s="33" t="s">
        <v>7829</v>
      </c>
      <c r="E1972" s="34" t="s">
        <v>7771</v>
      </c>
      <c r="F1972" s="32" t="s">
        <v>7772</v>
      </c>
      <c r="G1972" s="33" t="s">
        <v>7830</v>
      </c>
      <c r="H1972" s="32" t="s">
        <v>2414</v>
      </c>
      <c r="I1972" s="32" t="s">
        <v>2415</v>
      </c>
      <c r="J1972" s="33" t="s">
        <v>2368</v>
      </c>
      <c r="K1972" s="32">
        <v>22</v>
      </c>
      <c r="L1972" s="35"/>
    </row>
    <row r="1973" spans="1:12" ht="15.75" hidden="1" thickBot="1" x14ac:dyDescent="0.3">
      <c r="A1973" s="31" t="s">
        <v>2365</v>
      </c>
      <c r="B1973" s="32" t="s">
        <v>1915</v>
      </c>
      <c r="C1973" s="33" t="s">
        <v>3437</v>
      </c>
      <c r="D1973" s="33" t="s">
        <v>7831</v>
      </c>
      <c r="E1973" s="34" t="s">
        <v>7832</v>
      </c>
      <c r="F1973" s="32" t="s">
        <v>7833</v>
      </c>
      <c r="G1973" s="33" t="s">
        <v>7834</v>
      </c>
      <c r="H1973" s="32" t="s">
        <v>2414</v>
      </c>
      <c r="I1973" s="32" t="s">
        <v>2415</v>
      </c>
      <c r="J1973" s="33" t="s">
        <v>2368</v>
      </c>
      <c r="K1973" s="32">
        <v>23</v>
      </c>
      <c r="L1973" s="35"/>
    </row>
    <row r="1974" spans="1:12" ht="26.25" hidden="1" thickBot="1" x14ac:dyDescent="0.3">
      <c r="A1974" s="31" t="s">
        <v>2365</v>
      </c>
      <c r="B1974" s="32" t="s">
        <v>1915</v>
      </c>
      <c r="C1974" s="33" t="s">
        <v>3437</v>
      </c>
      <c r="D1974" s="33" t="s">
        <v>7835</v>
      </c>
      <c r="E1974" s="34" t="s">
        <v>7836</v>
      </c>
      <c r="F1974" s="32" t="s">
        <v>7837</v>
      </c>
      <c r="G1974" s="33" t="s">
        <v>7838</v>
      </c>
      <c r="H1974" s="32" t="s">
        <v>2414</v>
      </c>
      <c r="I1974" s="32" t="s">
        <v>2671</v>
      </c>
      <c r="J1974" s="33" t="s">
        <v>2368</v>
      </c>
      <c r="K1974" s="32">
        <v>32</v>
      </c>
      <c r="L1974" s="35"/>
    </row>
    <row r="1975" spans="1:12" ht="26.25" hidden="1" thickBot="1" x14ac:dyDescent="0.3">
      <c r="A1975" s="31" t="s">
        <v>2365</v>
      </c>
      <c r="B1975" s="32" t="s">
        <v>1915</v>
      </c>
      <c r="C1975" s="33" t="s">
        <v>3437</v>
      </c>
      <c r="D1975" s="33" t="s">
        <v>7839</v>
      </c>
      <c r="E1975" s="34" t="s">
        <v>7775</v>
      </c>
      <c r="F1975" s="32" t="s">
        <v>7776</v>
      </c>
      <c r="G1975" s="33" t="s">
        <v>7840</v>
      </c>
      <c r="H1975" s="32" t="s">
        <v>2414</v>
      </c>
      <c r="I1975" s="32" t="s">
        <v>2671</v>
      </c>
      <c r="J1975" s="33" t="s">
        <v>2365</v>
      </c>
      <c r="K1975" s="32">
        <v>31</v>
      </c>
      <c r="L1975" s="36" t="s">
        <v>2278</v>
      </c>
    </row>
    <row r="1976" spans="1:12" ht="15.75" hidden="1" thickBot="1" x14ac:dyDescent="0.3">
      <c r="A1976" s="31" t="s">
        <v>2365</v>
      </c>
      <c r="B1976" s="32" t="s">
        <v>1915</v>
      </c>
      <c r="C1976" s="33" t="s">
        <v>3437</v>
      </c>
      <c r="D1976" s="33" t="s">
        <v>7841</v>
      </c>
      <c r="E1976" s="34" t="s">
        <v>7703</v>
      </c>
      <c r="F1976" s="32" t="s">
        <v>7704</v>
      </c>
      <c r="G1976" s="33" t="s">
        <v>7842</v>
      </c>
      <c r="H1976" s="32" t="s">
        <v>2414</v>
      </c>
      <c r="I1976" s="32" t="s">
        <v>2671</v>
      </c>
      <c r="J1976" s="33" t="s">
        <v>2367</v>
      </c>
      <c r="K1976" s="32">
        <v>17</v>
      </c>
      <c r="L1976" s="35"/>
    </row>
    <row r="1977" spans="1:12" ht="26.25" hidden="1" thickBot="1" x14ac:dyDescent="0.3">
      <c r="A1977" s="31" t="s">
        <v>2365</v>
      </c>
      <c r="B1977" s="32" t="s">
        <v>1915</v>
      </c>
      <c r="C1977" s="33" t="s">
        <v>3437</v>
      </c>
      <c r="D1977" s="33" t="s">
        <v>7843</v>
      </c>
      <c r="E1977" s="34" t="s">
        <v>7844</v>
      </c>
      <c r="F1977" s="32" t="s">
        <v>7845</v>
      </c>
      <c r="G1977" s="33" t="s">
        <v>7846</v>
      </c>
      <c r="H1977" s="32" t="s">
        <v>2414</v>
      </c>
      <c r="I1977" s="32" t="s">
        <v>2671</v>
      </c>
      <c r="J1977" s="33" t="s">
        <v>2367</v>
      </c>
      <c r="K1977" s="32">
        <v>20</v>
      </c>
      <c r="L1977" s="35"/>
    </row>
    <row r="1978" spans="1:12" ht="15.75" hidden="1" thickBot="1" x14ac:dyDescent="0.3">
      <c r="A1978" s="31" t="s">
        <v>2365</v>
      </c>
      <c r="B1978" s="32" t="s">
        <v>1915</v>
      </c>
      <c r="C1978" s="33" t="s">
        <v>3437</v>
      </c>
      <c r="D1978" s="33" t="s">
        <v>7847</v>
      </c>
      <c r="E1978" s="34" t="s">
        <v>7848</v>
      </c>
      <c r="F1978" s="32" t="s">
        <v>7849</v>
      </c>
      <c r="G1978" s="33" t="s">
        <v>7850</v>
      </c>
      <c r="H1978" s="32" t="s">
        <v>2414</v>
      </c>
      <c r="I1978" s="32" t="s">
        <v>2415</v>
      </c>
      <c r="J1978" s="33" t="s">
        <v>2367</v>
      </c>
      <c r="K1978" s="32">
        <v>18</v>
      </c>
      <c r="L1978" s="35"/>
    </row>
    <row r="1979" spans="1:12" ht="15.75" hidden="1" thickBot="1" x14ac:dyDescent="0.3">
      <c r="A1979" s="31" t="s">
        <v>2365</v>
      </c>
      <c r="B1979" s="32" t="s">
        <v>1915</v>
      </c>
      <c r="C1979" s="33" t="s">
        <v>2378</v>
      </c>
      <c r="D1979" s="33" t="s">
        <v>7851</v>
      </c>
      <c r="E1979" s="34" t="s">
        <v>7740</v>
      </c>
      <c r="F1979" s="32" t="s">
        <v>7741</v>
      </c>
      <c r="G1979" s="33" t="s">
        <v>7852</v>
      </c>
      <c r="H1979" s="32" t="s">
        <v>2414</v>
      </c>
      <c r="I1979" s="32" t="s">
        <v>2415</v>
      </c>
      <c r="J1979" s="33" t="s">
        <v>2375</v>
      </c>
      <c r="K1979" s="32">
        <v>20</v>
      </c>
      <c r="L1979" s="35"/>
    </row>
    <row r="1980" spans="1:12" ht="26.25" hidden="1" thickBot="1" x14ac:dyDescent="0.3">
      <c r="A1980" s="31" t="s">
        <v>2365</v>
      </c>
      <c r="B1980" s="32" t="s">
        <v>1915</v>
      </c>
      <c r="C1980" s="33" t="s">
        <v>2378</v>
      </c>
      <c r="D1980" s="33" t="s">
        <v>7853</v>
      </c>
      <c r="E1980" s="34" t="s">
        <v>7854</v>
      </c>
      <c r="F1980" s="32" t="s">
        <v>7855</v>
      </c>
      <c r="G1980" s="33" t="s">
        <v>7856</v>
      </c>
      <c r="H1980" s="32" t="s">
        <v>2414</v>
      </c>
      <c r="I1980" s="32" t="s">
        <v>2671</v>
      </c>
      <c r="J1980" s="33" t="s">
        <v>2375</v>
      </c>
      <c r="K1980" s="32">
        <v>24</v>
      </c>
      <c r="L1980" s="35"/>
    </row>
    <row r="1981" spans="1:12" ht="15.75" hidden="1" thickBot="1" x14ac:dyDescent="0.3">
      <c r="A1981" s="31" t="s">
        <v>2365</v>
      </c>
      <c r="B1981" s="32" t="s">
        <v>1915</v>
      </c>
      <c r="C1981" s="33" t="s">
        <v>2378</v>
      </c>
      <c r="D1981" s="33" t="s">
        <v>7857</v>
      </c>
      <c r="E1981" s="34" t="s">
        <v>7858</v>
      </c>
      <c r="F1981" s="32" t="s">
        <v>7859</v>
      </c>
      <c r="G1981" s="33" t="s">
        <v>7860</v>
      </c>
      <c r="H1981" s="32" t="s">
        <v>2414</v>
      </c>
      <c r="I1981" s="32" t="s">
        <v>2671</v>
      </c>
      <c r="J1981" s="33" t="s">
        <v>2375</v>
      </c>
      <c r="K1981" s="32">
        <v>24</v>
      </c>
      <c r="L1981" s="35"/>
    </row>
    <row r="1982" spans="1:12" ht="15.75" hidden="1" thickBot="1" x14ac:dyDescent="0.3">
      <c r="A1982" s="31" t="s">
        <v>2365</v>
      </c>
      <c r="B1982" s="32" t="s">
        <v>1915</v>
      </c>
      <c r="C1982" s="33" t="s">
        <v>2378</v>
      </c>
      <c r="D1982" s="33" t="s">
        <v>7861</v>
      </c>
      <c r="E1982" s="34" t="s">
        <v>7862</v>
      </c>
      <c r="F1982" s="32" t="s">
        <v>7863</v>
      </c>
      <c r="G1982" s="33" t="s">
        <v>7864</v>
      </c>
      <c r="H1982" s="32" t="s">
        <v>2414</v>
      </c>
      <c r="I1982" s="32" t="s">
        <v>2415</v>
      </c>
      <c r="J1982" s="33" t="s">
        <v>2375</v>
      </c>
      <c r="K1982" s="32">
        <v>22</v>
      </c>
      <c r="L1982" s="35"/>
    </row>
    <row r="1983" spans="1:12" ht="15.75" hidden="1" thickBot="1" x14ac:dyDescent="0.3">
      <c r="A1983" s="31" t="s">
        <v>2365</v>
      </c>
      <c r="B1983" s="32" t="s">
        <v>1915</v>
      </c>
      <c r="C1983" s="33" t="s">
        <v>2378</v>
      </c>
      <c r="D1983" s="33" t="s">
        <v>7865</v>
      </c>
      <c r="E1983" s="34" t="s">
        <v>7866</v>
      </c>
      <c r="F1983" s="32" t="s">
        <v>7867</v>
      </c>
      <c r="G1983" s="33" t="s">
        <v>7868</v>
      </c>
      <c r="H1983" s="32" t="s">
        <v>2414</v>
      </c>
      <c r="I1983" s="32" t="s">
        <v>2671</v>
      </c>
      <c r="J1983" s="33" t="s">
        <v>2375</v>
      </c>
      <c r="K1983" s="32">
        <v>28</v>
      </c>
      <c r="L1983" s="35"/>
    </row>
    <row r="1984" spans="1:12" ht="15.75" hidden="1" thickBot="1" x14ac:dyDescent="0.3">
      <c r="A1984" s="31" t="s">
        <v>2365</v>
      </c>
      <c r="B1984" s="32" t="s">
        <v>1915</v>
      </c>
      <c r="C1984" s="33" t="s">
        <v>2378</v>
      </c>
      <c r="D1984" s="33" t="s">
        <v>7869</v>
      </c>
      <c r="E1984" s="34" t="s">
        <v>7870</v>
      </c>
      <c r="F1984" s="32" t="s">
        <v>7871</v>
      </c>
      <c r="G1984" s="33" t="s">
        <v>7872</v>
      </c>
      <c r="H1984" s="32" t="s">
        <v>2414</v>
      </c>
      <c r="I1984" s="32" t="s">
        <v>2671</v>
      </c>
      <c r="J1984" s="33" t="s">
        <v>2375</v>
      </c>
      <c r="K1984" s="32">
        <v>11</v>
      </c>
      <c r="L1984" s="35"/>
    </row>
    <row r="1985" spans="1:12" ht="15.75" hidden="1" thickBot="1" x14ac:dyDescent="0.3">
      <c r="A1985" s="31" t="s">
        <v>2365</v>
      </c>
      <c r="B1985" s="32" t="s">
        <v>1915</v>
      </c>
      <c r="C1985" s="33" t="s">
        <v>2369</v>
      </c>
      <c r="D1985" s="33" t="s">
        <v>7873</v>
      </c>
      <c r="E1985" s="34" t="s">
        <v>7874</v>
      </c>
      <c r="F1985" s="32" t="s">
        <v>7875</v>
      </c>
      <c r="G1985" s="33" t="s">
        <v>7876</v>
      </c>
      <c r="H1985" s="32" t="s">
        <v>2475</v>
      </c>
      <c r="I1985" s="32" t="s">
        <v>2671</v>
      </c>
      <c r="J1985" s="33" t="s">
        <v>2373</v>
      </c>
      <c r="K1985" s="32">
        <v>31</v>
      </c>
      <c r="L1985" s="35"/>
    </row>
    <row r="1986" spans="1:12" ht="15.75" hidden="1" thickBot="1" x14ac:dyDescent="0.3">
      <c r="A1986" s="31" t="s">
        <v>2365</v>
      </c>
      <c r="B1986" s="32" t="s">
        <v>1915</v>
      </c>
      <c r="C1986" s="33" t="s">
        <v>2374</v>
      </c>
      <c r="D1986" s="33" t="s">
        <v>7877</v>
      </c>
      <c r="E1986" s="34" t="s">
        <v>7878</v>
      </c>
      <c r="F1986" s="32" t="s">
        <v>7879</v>
      </c>
      <c r="G1986" s="33" t="s">
        <v>7880</v>
      </c>
      <c r="H1986" s="32" t="s">
        <v>2475</v>
      </c>
      <c r="I1986" s="32" t="s">
        <v>2415</v>
      </c>
      <c r="J1986" s="33" t="s">
        <v>2373</v>
      </c>
      <c r="K1986" s="32">
        <v>22</v>
      </c>
      <c r="L1986" s="35"/>
    </row>
    <row r="1987" spans="1:12" ht="15.75" hidden="1" thickBot="1" x14ac:dyDescent="0.3">
      <c r="A1987" s="31" t="s">
        <v>2365</v>
      </c>
      <c r="B1987" s="32" t="s">
        <v>1915</v>
      </c>
      <c r="C1987" s="33" t="s">
        <v>2369</v>
      </c>
      <c r="D1987" s="33" t="s">
        <v>7881</v>
      </c>
      <c r="E1987" s="34" t="s">
        <v>7882</v>
      </c>
      <c r="F1987" s="32" t="s">
        <v>7883</v>
      </c>
      <c r="G1987" s="33" t="s">
        <v>7884</v>
      </c>
      <c r="H1987" s="32" t="s">
        <v>2475</v>
      </c>
      <c r="I1987" s="32" t="s">
        <v>2415</v>
      </c>
      <c r="J1987" s="33" t="s">
        <v>2373</v>
      </c>
      <c r="K1987" s="32">
        <v>31</v>
      </c>
      <c r="L1987" s="36" t="s">
        <v>2962</v>
      </c>
    </row>
    <row r="1988" spans="1:12" ht="26.25" hidden="1" thickBot="1" x14ac:dyDescent="0.3">
      <c r="A1988" s="31" t="s">
        <v>2365</v>
      </c>
      <c r="B1988" s="32" t="s">
        <v>1915</v>
      </c>
      <c r="C1988" s="33" t="s">
        <v>2369</v>
      </c>
      <c r="D1988" s="33" t="s">
        <v>7885</v>
      </c>
      <c r="E1988" s="34" t="s">
        <v>7886</v>
      </c>
      <c r="F1988" s="32" t="s">
        <v>7887</v>
      </c>
      <c r="G1988" s="33" t="s">
        <v>7888</v>
      </c>
      <c r="H1988" s="32" t="s">
        <v>2475</v>
      </c>
      <c r="I1988" s="32" t="s">
        <v>2671</v>
      </c>
      <c r="J1988" s="33" t="s">
        <v>2373</v>
      </c>
      <c r="K1988" s="32">
        <v>38</v>
      </c>
      <c r="L1988" s="36" t="s">
        <v>7889</v>
      </c>
    </row>
    <row r="1989" spans="1:12" ht="15.75" hidden="1" thickBot="1" x14ac:dyDescent="0.3">
      <c r="A1989" s="31" t="s">
        <v>2365</v>
      </c>
      <c r="B1989" s="32" t="s">
        <v>1915</v>
      </c>
      <c r="C1989" s="33" t="s">
        <v>2369</v>
      </c>
      <c r="D1989" s="33" t="s">
        <v>7890</v>
      </c>
      <c r="E1989" s="34" t="s">
        <v>7891</v>
      </c>
      <c r="F1989" s="32" t="s">
        <v>7892</v>
      </c>
      <c r="G1989" s="33" t="s">
        <v>7893</v>
      </c>
      <c r="H1989" s="32" t="s">
        <v>2475</v>
      </c>
      <c r="I1989" s="32" t="s">
        <v>2671</v>
      </c>
      <c r="J1989" s="33" t="s">
        <v>2370</v>
      </c>
      <c r="K1989" s="32">
        <v>15</v>
      </c>
      <c r="L1989" s="36" t="s">
        <v>7722</v>
      </c>
    </row>
    <row r="1990" spans="1:12" ht="15.75" hidden="1" thickBot="1" x14ac:dyDescent="0.3">
      <c r="A1990" s="31" t="s">
        <v>2365</v>
      </c>
      <c r="B1990" s="32" t="s">
        <v>1915</v>
      </c>
      <c r="C1990" s="33" t="s">
        <v>2369</v>
      </c>
      <c r="D1990" s="33" t="s">
        <v>7881</v>
      </c>
      <c r="E1990" s="34" t="s">
        <v>7882</v>
      </c>
      <c r="F1990" s="32" t="s">
        <v>7883</v>
      </c>
      <c r="G1990" s="33" t="s">
        <v>7894</v>
      </c>
      <c r="H1990" s="32" t="s">
        <v>2475</v>
      </c>
      <c r="I1990" s="32" t="s">
        <v>2415</v>
      </c>
      <c r="J1990" s="33" t="s">
        <v>2365</v>
      </c>
      <c r="K1990" s="32">
        <v>21</v>
      </c>
      <c r="L1990" s="36" t="s">
        <v>2962</v>
      </c>
    </row>
    <row r="1991" spans="1:12" ht="26.25" hidden="1" thickBot="1" x14ac:dyDescent="0.3">
      <c r="A1991" s="31" t="s">
        <v>2365</v>
      </c>
      <c r="B1991" s="32" t="s">
        <v>1915</v>
      </c>
      <c r="C1991" s="33" t="s">
        <v>2369</v>
      </c>
      <c r="D1991" s="33" t="s">
        <v>7895</v>
      </c>
      <c r="E1991" s="34" t="s">
        <v>7896</v>
      </c>
      <c r="F1991" s="32" t="s">
        <v>7897</v>
      </c>
      <c r="G1991" s="33" t="s">
        <v>7898</v>
      </c>
      <c r="H1991" s="32" t="s">
        <v>2475</v>
      </c>
      <c r="I1991" s="32" t="s">
        <v>2415</v>
      </c>
      <c r="J1991" s="33" t="s">
        <v>2368</v>
      </c>
      <c r="K1991" s="32">
        <v>25</v>
      </c>
      <c r="L1991" s="36" t="s">
        <v>7896</v>
      </c>
    </row>
    <row r="1992" spans="1:12" ht="15.75" hidden="1" thickBot="1" x14ac:dyDescent="0.3">
      <c r="A1992" s="31" t="s">
        <v>2365</v>
      </c>
      <c r="B1992" s="32" t="s">
        <v>1915</v>
      </c>
      <c r="C1992" s="33" t="s">
        <v>2369</v>
      </c>
      <c r="D1992" s="33" t="s">
        <v>7890</v>
      </c>
      <c r="E1992" s="34" t="s">
        <v>7891</v>
      </c>
      <c r="F1992" s="32" t="s">
        <v>7892</v>
      </c>
      <c r="G1992" s="33" t="s">
        <v>7899</v>
      </c>
      <c r="H1992" s="32" t="s">
        <v>2475</v>
      </c>
      <c r="I1992" s="32" t="s">
        <v>2415</v>
      </c>
      <c r="J1992" s="33" t="s">
        <v>2368</v>
      </c>
      <c r="K1992" s="32">
        <v>26</v>
      </c>
      <c r="L1992" s="36" t="s">
        <v>7722</v>
      </c>
    </row>
    <row r="1993" spans="1:12" ht="15.75" hidden="1" thickBot="1" x14ac:dyDescent="0.3">
      <c r="A1993" s="31" t="s">
        <v>2365</v>
      </c>
      <c r="B1993" s="32" t="s">
        <v>1915</v>
      </c>
      <c r="C1993" s="33" t="s">
        <v>2369</v>
      </c>
      <c r="D1993" s="33" t="s">
        <v>7873</v>
      </c>
      <c r="E1993" s="34" t="s">
        <v>7874</v>
      </c>
      <c r="F1993" s="32" t="s">
        <v>7875</v>
      </c>
      <c r="G1993" s="33" t="s">
        <v>7900</v>
      </c>
      <c r="H1993" s="32" t="s">
        <v>2475</v>
      </c>
      <c r="I1993" s="32" t="s">
        <v>2671</v>
      </c>
      <c r="J1993" s="33" t="s">
        <v>2368</v>
      </c>
      <c r="K1993" s="32">
        <v>28</v>
      </c>
      <c r="L1993" s="36" t="s">
        <v>7901</v>
      </c>
    </row>
    <row r="1994" spans="1:12" ht="15.75" hidden="1" thickBot="1" x14ac:dyDescent="0.3">
      <c r="A1994" s="31" t="s">
        <v>2365</v>
      </c>
      <c r="B1994" s="32" t="s">
        <v>1915</v>
      </c>
      <c r="C1994" s="33" t="s">
        <v>2369</v>
      </c>
      <c r="D1994" s="33" t="s">
        <v>7902</v>
      </c>
      <c r="E1994" s="34" t="s">
        <v>7903</v>
      </c>
      <c r="F1994" s="32" t="s">
        <v>7904</v>
      </c>
      <c r="G1994" s="33" t="s">
        <v>7905</v>
      </c>
      <c r="H1994" s="32" t="s">
        <v>2475</v>
      </c>
      <c r="I1994" s="32" t="s">
        <v>2415</v>
      </c>
      <c r="J1994" s="33" t="s">
        <v>2368</v>
      </c>
      <c r="K1994" s="32">
        <v>19</v>
      </c>
      <c r="L1994" s="36" t="s">
        <v>7901</v>
      </c>
    </row>
    <row r="1995" spans="1:12" ht="15.75" hidden="1" thickBot="1" x14ac:dyDescent="0.3">
      <c r="A1995" s="31" t="s">
        <v>2365</v>
      </c>
      <c r="B1995" s="32" t="s">
        <v>1915</v>
      </c>
      <c r="C1995" s="33" t="s">
        <v>2369</v>
      </c>
      <c r="D1995" s="33" t="s">
        <v>7906</v>
      </c>
      <c r="E1995" s="34" t="s">
        <v>7907</v>
      </c>
      <c r="F1995" s="32" t="s">
        <v>7908</v>
      </c>
      <c r="G1995" s="33" t="s">
        <v>7909</v>
      </c>
      <c r="H1995" s="32" t="s">
        <v>2475</v>
      </c>
      <c r="I1995" s="32" t="s">
        <v>2415</v>
      </c>
      <c r="J1995" s="33" t="s">
        <v>2368</v>
      </c>
      <c r="K1995" s="32">
        <v>18</v>
      </c>
      <c r="L1995" s="36" t="s">
        <v>2764</v>
      </c>
    </row>
    <row r="1996" spans="1:12" ht="15.75" hidden="1" thickBot="1" x14ac:dyDescent="0.3">
      <c r="A1996" s="31" t="s">
        <v>2365</v>
      </c>
      <c r="B1996" s="32" t="s">
        <v>1915</v>
      </c>
      <c r="C1996" s="33" t="s">
        <v>2369</v>
      </c>
      <c r="D1996" s="33" t="s">
        <v>7881</v>
      </c>
      <c r="E1996" s="34" t="s">
        <v>7882</v>
      </c>
      <c r="F1996" s="32" t="s">
        <v>7883</v>
      </c>
      <c r="G1996" s="33" t="s">
        <v>7910</v>
      </c>
      <c r="H1996" s="32" t="s">
        <v>2475</v>
      </c>
      <c r="I1996" s="32" t="s">
        <v>2415</v>
      </c>
      <c r="J1996" s="33" t="s">
        <v>2368</v>
      </c>
      <c r="K1996" s="32">
        <v>32</v>
      </c>
      <c r="L1996" s="36" t="s">
        <v>2962</v>
      </c>
    </row>
    <row r="1997" spans="1:12" ht="15.75" hidden="1" thickBot="1" x14ac:dyDescent="0.3">
      <c r="A1997" s="31" t="s">
        <v>2365</v>
      </c>
      <c r="B1997" s="32" t="s">
        <v>1915</v>
      </c>
      <c r="C1997" s="33" t="s">
        <v>2369</v>
      </c>
      <c r="D1997" s="33" t="s">
        <v>7881</v>
      </c>
      <c r="E1997" s="34" t="s">
        <v>7882</v>
      </c>
      <c r="F1997" s="32" t="s">
        <v>7883</v>
      </c>
      <c r="G1997" s="33" t="s">
        <v>7911</v>
      </c>
      <c r="H1997" s="32" t="s">
        <v>2475</v>
      </c>
      <c r="I1997" s="32" t="s">
        <v>2415</v>
      </c>
      <c r="J1997" s="33" t="s">
        <v>2368</v>
      </c>
      <c r="K1997" s="32">
        <v>28</v>
      </c>
      <c r="L1997" s="36" t="s">
        <v>2962</v>
      </c>
    </row>
    <row r="1998" spans="1:12" ht="15.75" hidden="1" thickBot="1" x14ac:dyDescent="0.3">
      <c r="A1998" s="31" t="s">
        <v>2365</v>
      </c>
      <c r="B1998" s="32" t="s">
        <v>1915</v>
      </c>
      <c r="C1998" s="33" t="s">
        <v>2369</v>
      </c>
      <c r="D1998" s="33" t="s">
        <v>7881</v>
      </c>
      <c r="E1998" s="34" t="s">
        <v>7882</v>
      </c>
      <c r="F1998" s="32" t="s">
        <v>7883</v>
      </c>
      <c r="G1998" s="33" t="s">
        <v>7912</v>
      </c>
      <c r="H1998" s="32" t="s">
        <v>2475</v>
      </c>
      <c r="I1998" s="32" t="s">
        <v>2415</v>
      </c>
      <c r="J1998" s="33" t="s">
        <v>2373</v>
      </c>
      <c r="K1998" s="32">
        <v>35</v>
      </c>
      <c r="L1998" s="36" t="s">
        <v>2962</v>
      </c>
    </row>
    <row r="1999" spans="1:12" ht="15.75" hidden="1" thickBot="1" x14ac:dyDescent="0.3">
      <c r="A1999" s="31" t="s">
        <v>2365</v>
      </c>
      <c r="B1999" s="32" t="s">
        <v>1915</v>
      </c>
      <c r="C1999" s="33" t="s">
        <v>2369</v>
      </c>
      <c r="D1999" s="33" t="s">
        <v>7881</v>
      </c>
      <c r="E1999" s="34" t="s">
        <v>7882</v>
      </c>
      <c r="F1999" s="32" t="s">
        <v>7883</v>
      </c>
      <c r="G1999" s="33" t="s">
        <v>7913</v>
      </c>
      <c r="H1999" s="32" t="s">
        <v>2475</v>
      </c>
      <c r="I1999" s="32" t="s">
        <v>2415</v>
      </c>
      <c r="J1999" s="33" t="s">
        <v>2370</v>
      </c>
      <c r="K1999" s="32">
        <v>17</v>
      </c>
      <c r="L1999" s="36" t="s">
        <v>2962</v>
      </c>
    </row>
    <row r="2000" spans="1:12" ht="15.75" hidden="1" thickBot="1" x14ac:dyDescent="0.3">
      <c r="A2000" s="31" t="s">
        <v>2365</v>
      </c>
      <c r="B2000" s="32" t="s">
        <v>1915</v>
      </c>
      <c r="C2000" s="33" t="s">
        <v>2369</v>
      </c>
      <c r="D2000" s="33" t="s">
        <v>7881</v>
      </c>
      <c r="E2000" s="34" t="s">
        <v>7882</v>
      </c>
      <c r="F2000" s="32" t="s">
        <v>7883</v>
      </c>
      <c r="G2000" s="33" t="s">
        <v>7914</v>
      </c>
      <c r="H2000" s="32" t="s">
        <v>2475</v>
      </c>
      <c r="I2000" s="32" t="s">
        <v>2415</v>
      </c>
      <c r="J2000" s="33" t="s">
        <v>2370</v>
      </c>
      <c r="K2000" s="32">
        <v>19</v>
      </c>
      <c r="L2000" s="36" t="s">
        <v>2962</v>
      </c>
    </row>
    <row r="2001" spans="1:12" ht="26.25" hidden="1" thickBot="1" x14ac:dyDescent="0.3">
      <c r="A2001" s="31" t="s">
        <v>2365</v>
      </c>
      <c r="B2001" s="32" t="s">
        <v>1915</v>
      </c>
      <c r="C2001" s="33" t="s">
        <v>2369</v>
      </c>
      <c r="D2001" s="33" t="s">
        <v>7885</v>
      </c>
      <c r="E2001" s="34" t="s">
        <v>7886</v>
      </c>
      <c r="F2001" s="32" t="s">
        <v>7887</v>
      </c>
      <c r="G2001" s="33" t="s">
        <v>7915</v>
      </c>
      <c r="H2001" s="32" t="s">
        <v>2475</v>
      </c>
      <c r="I2001" s="32" t="s">
        <v>2415</v>
      </c>
      <c r="J2001" s="33" t="s">
        <v>2365</v>
      </c>
      <c r="K2001" s="32">
        <v>19</v>
      </c>
      <c r="L2001" s="35"/>
    </row>
    <row r="2002" spans="1:12" ht="26.25" hidden="1" thickBot="1" x14ac:dyDescent="0.3">
      <c r="A2002" s="31" t="s">
        <v>2365</v>
      </c>
      <c r="B2002" s="32" t="s">
        <v>1915</v>
      </c>
      <c r="C2002" s="33" t="s">
        <v>2369</v>
      </c>
      <c r="D2002" s="33" t="s">
        <v>7885</v>
      </c>
      <c r="E2002" s="34" t="s">
        <v>7886</v>
      </c>
      <c r="F2002" s="32" t="s">
        <v>7887</v>
      </c>
      <c r="G2002" s="33" t="s">
        <v>7916</v>
      </c>
      <c r="H2002" s="32" t="s">
        <v>2475</v>
      </c>
      <c r="I2002" s="32" t="s">
        <v>2415</v>
      </c>
      <c r="J2002" s="33" t="s">
        <v>2370</v>
      </c>
      <c r="K2002" s="32">
        <v>18</v>
      </c>
      <c r="L2002" s="36" t="s">
        <v>7889</v>
      </c>
    </row>
    <row r="2003" spans="1:12" ht="26.25" hidden="1" thickBot="1" x14ac:dyDescent="0.3">
      <c r="A2003" s="31" t="s">
        <v>2365</v>
      </c>
      <c r="B2003" s="32" t="s">
        <v>1915</v>
      </c>
      <c r="C2003" s="33" t="s">
        <v>2378</v>
      </c>
      <c r="D2003" s="33" t="s">
        <v>7917</v>
      </c>
      <c r="E2003" s="34" t="s">
        <v>7886</v>
      </c>
      <c r="F2003" s="32" t="s">
        <v>7887</v>
      </c>
      <c r="G2003" s="33" t="s">
        <v>7918</v>
      </c>
      <c r="H2003" s="32" t="s">
        <v>2475</v>
      </c>
      <c r="I2003" s="32" t="s">
        <v>2415</v>
      </c>
      <c r="J2003" s="33" t="s">
        <v>2368</v>
      </c>
      <c r="K2003" s="32">
        <v>47</v>
      </c>
      <c r="L2003" s="36" t="s">
        <v>7889</v>
      </c>
    </row>
    <row r="2004" spans="1:12" ht="15.75" hidden="1" thickBot="1" x14ac:dyDescent="0.3">
      <c r="A2004" s="31" t="s">
        <v>2365</v>
      </c>
      <c r="B2004" s="32" t="s">
        <v>1915</v>
      </c>
      <c r="C2004" s="33" t="s">
        <v>2378</v>
      </c>
      <c r="D2004" s="33" t="s">
        <v>7919</v>
      </c>
      <c r="E2004" s="34" t="s">
        <v>7920</v>
      </c>
      <c r="F2004" s="32" t="s">
        <v>7921</v>
      </c>
      <c r="G2004" s="33" t="s">
        <v>7922</v>
      </c>
      <c r="H2004" s="32" t="s">
        <v>2475</v>
      </c>
      <c r="I2004" s="32" t="s">
        <v>2415</v>
      </c>
      <c r="J2004" s="33" t="s">
        <v>2375</v>
      </c>
      <c r="K2004" s="32">
        <v>34</v>
      </c>
      <c r="L2004" s="36" t="s">
        <v>2278</v>
      </c>
    </row>
    <row r="2005" spans="1:12" ht="26.25" hidden="1" thickBot="1" x14ac:dyDescent="0.3">
      <c r="A2005" s="31" t="s">
        <v>2365</v>
      </c>
      <c r="B2005" s="32" t="s">
        <v>1915</v>
      </c>
      <c r="C2005" s="33" t="s">
        <v>3437</v>
      </c>
      <c r="D2005" s="33" t="s">
        <v>7923</v>
      </c>
      <c r="E2005" s="34" t="s">
        <v>7886</v>
      </c>
      <c r="F2005" s="32" t="s">
        <v>7887</v>
      </c>
      <c r="G2005" s="33" t="s">
        <v>7924</v>
      </c>
      <c r="H2005" s="32" t="s">
        <v>2475</v>
      </c>
      <c r="I2005" s="32" t="s">
        <v>2415</v>
      </c>
      <c r="J2005" s="33" t="s">
        <v>2375</v>
      </c>
      <c r="K2005" s="32">
        <v>30</v>
      </c>
      <c r="L2005" s="36" t="s">
        <v>7889</v>
      </c>
    </row>
    <row r="2006" spans="1:12" ht="15.75" hidden="1" thickBot="1" x14ac:dyDescent="0.3">
      <c r="A2006" s="31" t="s">
        <v>2365</v>
      </c>
      <c r="B2006" s="32" t="s">
        <v>1915</v>
      </c>
      <c r="C2006" s="33" t="s">
        <v>2374</v>
      </c>
      <c r="D2006" s="33" t="s">
        <v>7925</v>
      </c>
      <c r="E2006" s="34" t="s">
        <v>7920</v>
      </c>
      <c r="F2006" s="32" t="s">
        <v>7921</v>
      </c>
      <c r="G2006" s="33" t="s">
        <v>7926</v>
      </c>
      <c r="H2006" s="32" t="s">
        <v>2475</v>
      </c>
      <c r="I2006" s="32" t="s">
        <v>2671</v>
      </c>
      <c r="J2006" s="33" t="s">
        <v>2373</v>
      </c>
      <c r="K2006" s="32">
        <v>32</v>
      </c>
      <c r="L2006" s="36" t="s">
        <v>2278</v>
      </c>
    </row>
    <row r="2007" spans="1:12" ht="15.75" hidden="1" thickBot="1" x14ac:dyDescent="0.3">
      <c r="A2007" s="31" t="s">
        <v>2365</v>
      </c>
      <c r="B2007" s="32" t="s">
        <v>1915</v>
      </c>
      <c r="C2007" s="33" t="s">
        <v>2378</v>
      </c>
      <c r="D2007" s="33" t="s">
        <v>7927</v>
      </c>
      <c r="E2007" s="34" t="s">
        <v>7928</v>
      </c>
      <c r="F2007" s="32" t="s">
        <v>7929</v>
      </c>
      <c r="G2007" s="33" t="s">
        <v>7930</v>
      </c>
      <c r="H2007" s="32" t="s">
        <v>2475</v>
      </c>
      <c r="I2007" s="32" t="s">
        <v>2415</v>
      </c>
      <c r="J2007" s="33" t="s">
        <v>2375</v>
      </c>
      <c r="K2007" s="32">
        <v>31</v>
      </c>
      <c r="L2007" s="36" t="s">
        <v>7889</v>
      </c>
    </row>
    <row r="2008" spans="1:12" ht="26.25" hidden="1" thickBot="1" x14ac:dyDescent="0.3">
      <c r="A2008" s="31" t="s">
        <v>2365</v>
      </c>
      <c r="B2008" s="32" t="s">
        <v>1915</v>
      </c>
      <c r="C2008" s="33" t="s">
        <v>3437</v>
      </c>
      <c r="D2008" s="33" t="s">
        <v>7931</v>
      </c>
      <c r="E2008" s="34" t="s">
        <v>7932</v>
      </c>
      <c r="F2008" s="32" t="s">
        <v>7933</v>
      </c>
      <c r="G2008" s="33" t="s">
        <v>7934</v>
      </c>
      <c r="H2008" s="32" t="s">
        <v>2475</v>
      </c>
      <c r="I2008" s="32" t="s">
        <v>2671</v>
      </c>
      <c r="J2008" s="33" t="s">
        <v>2368</v>
      </c>
      <c r="K2008" s="32">
        <v>32</v>
      </c>
      <c r="L2008" s="36" t="s">
        <v>7722</v>
      </c>
    </row>
    <row r="2009" spans="1:12" ht="26.25" hidden="1" thickBot="1" x14ac:dyDescent="0.3">
      <c r="A2009" s="31" t="s">
        <v>2365</v>
      </c>
      <c r="B2009" s="32" t="s">
        <v>1915</v>
      </c>
      <c r="C2009" s="33" t="s">
        <v>2369</v>
      </c>
      <c r="D2009" s="33" t="s">
        <v>7885</v>
      </c>
      <c r="E2009" s="34" t="s">
        <v>7886</v>
      </c>
      <c r="F2009" s="32" t="s">
        <v>7887</v>
      </c>
      <c r="G2009" s="33" t="s">
        <v>7935</v>
      </c>
      <c r="H2009" s="32" t="s">
        <v>2475</v>
      </c>
      <c r="I2009" s="32" t="s">
        <v>2415</v>
      </c>
      <c r="J2009" s="33" t="s">
        <v>2368</v>
      </c>
      <c r="K2009" s="32">
        <v>23</v>
      </c>
      <c r="L2009" s="35"/>
    </row>
    <row r="2010" spans="1:12" ht="26.25" hidden="1" thickBot="1" x14ac:dyDescent="0.3">
      <c r="A2010" s="31" t="s">
        <v>2365</v>
      </c>
      <c r="B2010" s="32" t="s">
        <v>1915</v>
      </c>
      <c r="C2010" s="33" t="s">
        <v>2374</v>
      </c>
      <c r="D2010" s="33" t="s">
        <v>7936</v>
      </c>
      <c r="E2010" s="34" t="s">
        <v>7937</v>
      </c>
      <c r="F2010" s="32" t="s">
        <v>7938</v>
      </c>
      <c r="G2010" s="33" t="s">
        <v>7939</v>
      </c>
      <c r="H2010" s="32" t="s">
        <v>2475</v>
      </c>
      <c r="I2010" s="32" t="s">
        <v>2415</v>
      </c>
      <c r="J2010" s="33" t="s">
        <v>2373</v>
      </c>
      <c r="K2010" s="32">
        <v>30</v>
      </c>
      <c r="L2010" s="36" t="s">
        <v>2764</v>
      </c>
    </row>
    <row r="2011" spans="1:12" ht="15.75" hidden="1" thickBot="1" x14ac:dyDescent="0.3">
      <c r="A2011" s="31" t="s">
        <v>2365</v>
      </c>
      <c r="B2011" s="32" t="s">
        <v>1915</v>
      </c>
      <c r="C2011" s="33" t="s">
        <v>2374</v>
      </c>
      <c r="D2011" s="33" t="s">
        <v>7940</v>
      </c>
      <c r="E2011" s="34" t="s">
        <v>7907</v>
      </c>
      <c r="F2011" s="32" t="s">
        <v>7908</v>
      </c>
      <c r="G2011" s="33" t="s">
        <v>7941</v>
      </c>
      <c r="H2011" s="32" t="s">
        <v>2475</v>
      </c>
      <c r="I2011" s="32" t="s">
        <v>2415</v>
      </c>
      <c r="J2011" s="33" t="s">
        <v>2373</v>
      </c>
      <c r="K2011" s="32">
        <v>18</v>
      </c>
      <c r="L2011" s="36" t="s">
        <v>2764</v>
      </c>
    </row>
    <row r="2012" spans="1:12" ht="26.25" hidden="1" thickBot="1" x14ac:dyDescent="0.3">
      <c r="A2012" s="31" t="s">
        <v>2365</v>
      </c>
      <c r="B2012" s="32" t="s">
        <v>1915</v>
      </c>
      <c r="C2012" s="33" t="s">
        <v>2374</v>
      </c>
      <c r="D2012" s="33" t="s">
        <v>7942</v>
      </c>
      <c r="E2012" s="34" t="s">
        <v>7943</v>
      </c>
      <c r="F2012" s="32" t="s">
        <v>7944</v>
      </c>
      <c r="G2012" s="33" t="s">
        <v>7945</v>
      </c>
      <c r="H2012" s="32" t="s">
        <v>2475</v>
      </c>
      <c r="I2012" s="32" t="s">
        <v>2415</v>
      </c>
      <c r="J2012" s="33" t="s">
        <v>2373</v>
      </c>
      <c r="K2012" s="32">
        <v>39</v>
      </c>
      <c r="L2012" s="35"/>
    </row>
    <row r="2013" spans="1:12" ht="15.75" hidden="1" thickBot="1" x14ac:dyDescent="0.3">
      <c r="A2013" s="31" t="s">
        <v>2365</v>
      </c>
      <c r="B2013" s="32" t="s">
        <v>1915</v>
      </c>
      <c r="C2013" s="33" t="s">
        <v>2378</v>
      </c>
      <c r="D2013" s="33" t="s">
        <v>7946</v>
      </c>
      <c r="E2013" s="34" t="s">
        <v>7882</v>
      </c>
      <c r="F2013" s="32" t="s">
        <v>7883</v>
      </c>
      <c r="G2013" s="33" t="s">
        <v>7947</v>
      </c>
      <c r="H2013" s="32" t="s">
        <v>2475</v>
      </c>
      <c r="I2013" s="32" t="s">
        <v>2415</v>
      </c>
      <c r="J2013" s="33" t="s">
        <v>2375</v>
      </c>
      <c r="K2013" s="32">
        <v>26</v>
      </c>
      <c r="L2013" s="36" t="s">
        <v>2962</v>
      </c>
    </row>
    <row r="2014" spans="1:12" ht="15.75" hidden="1" thickBot="1" x14ac:dyDescent="0.3">
      <c r="A2014" s="31" t="s">
        <v>2365</v>
      </c>
      <c r="B2014" s="32" t="s">
        <v>1915</v>
      </c>
      <c r="C2014" s="33" t="s">
        <v>2378</v>
      </c>
      <c r="D2014" s="33" t="s">
        <v>7948</v>
      </c>
      <c r="E2014" s="34" t="s">
        <v>7787</v>
      </c>
      <c r="F2014" s="32" t="s">
        <v>7788</v>
      </c>
      <c r="G2014" s="33" t="s">
        <v>7949</v>
      </c>
      <c r="H2014" s="32" t="s">
        <v>2475</v>
      </c>
      <c r="I2014" s="32" t="s">
        <v>2415</v>
      </c>
      <c r="J2014" s="33" t="s">
        <v>2375</v>
      </c>
      <c r="K2014" s="32">
        <v>26</v>
      </c>
      <c r="L2014" s="36" t="s">
        <v>7901</v>
      </c>
    </row>
    <row r="2015" spans="1:12" ht="15.75" hidden="1" thickBot="1" x14ac:dyDescent="0.3">
      <c r="A2015" s="31" t="s">
        <v>2365</v>
      </c>
      <c r="B2015" s="32" t="s">
        <v>1915</v>
      </c>
      <c r="C2015" s="33" t="s">
        <v>2378</v>
      </c>
      <c r="D2015" s="33" t="s">
        <v>7950</v>
      </c>
      <c r="E2015" s="34" t="s">
        <v>7874</v>
      </c>
      <c r="F2015" s="32" t="s">
        <v>7875</v>
      </c>
      <c r="G2015" s="33" t="s">
        <v>7951</v>
      </c>
      <c r="H2015" s="32" t="s">
        <v>2475</v>
      </c>
      <c r="I2015" s="32" t="s">
        <v>2415</v>
      </c>
      <c r="J2015" s="33" t="s">
        <v>2375</v>
      </c>
      <c r="K2015" s="32">
        <v>26</v>
      </c>
      <c r="L2015" s="36" t="s">
        <v>7901</v>
      </c>
    </row>
    <row r="2016" spans="1:12" ht="15.75" hidden="1" thickBot="1" x14ac:dyDescent="0.3">
      <c r="A2016" s="31" t="s">
        <v>2365</v>
      </c>
      <c r="B2016" s="32" t="s">
        <v>1915</v>
      </c>
      <c r="C2016" s="33" t="s">
        <v>2374</v>
      </c>
      <c r="D2016" s="33" t="s">
        <v>7952</v>
      </c>
      <c r="E2016" s="34" t="s">
        <v>7882</v>
      </c>
      <c r="F2016" s="32" t="s">
        <v>7883</v>
      </c>
      <c r="G2016" s="33" t="s">
        <v>7953</v>
      </c>
      <c r="H2016" s="32" t="s">
        <v>2475</v>
      </c>
      <c r="I2016" s="32" t="s">
        <v>2415</v>
      </c>
      <c r="J2016" s="33" t="s">
        <v>2373</v>
      </c>
      <c r="K2016" s="32">
        <v>31</v>
      </c>
      <c r="L2016" s="36" t="s">
        <v>2962</v>
      </c>
    </row>
    <row r="2017" spans="1:12" ht="15.75" hidden="1" thickBot="1" x14ac:dyDescent="0.3">
      <c r="A2017" s="31" t="s">
        <v>2365</v>
      </c>
      <c r="B2017" s="32" t="s">
        <v>1915</v>
      </c>
      <c r="C2017" s="33" t="s">
        <v>2378</v>
      </c>
      <c r="D2017" s="33" t="s">
        <v>7946</v>
      </c>
      <c r="E2017" s="34" t="s">
        <v>7882</v>
      </c>
      <c r="F2017" s="32" t="s">
        <v>7883</v>
      </c>
      <c r="G2017" s="33" t="s">
        <v>7954</v>
      </c>
      <c r="H2017" s="32" t="s">
        <v>2475</v>
      </c>
      <c r="I2017" s="32" t="s">
        <v>2415</v>
      </c>
      <c r="J2017" s="33" t="s">
        <v>2375</v>
      </c>
      <c r="K2017" s="32">
        <v>19</v>
      </c>
      <c r="L2017" s="36" t="s">
        <v>2962</v>
      </c>
    </row>
    <row r="2018" spans="1:12" ht="26.25" hidden="1" thickBot="1" x14ac:dyDescent="0.3">
      <c r="A2018" s="31" t="s">
        <v>2365</v>
      </c>
      <c r="B2018" s="32" t="s">
        <v>583</v>
      </c>
      <c r="C2018" s="33" t="s">
        <v>2374</v>
      </c>
      <c r="D2018" s="33" t="s">
        <v>7955</v>
      </c>
      <c r="E2018" s="34" t="s">
        <v>7956</v>
      </c>
      <c r="F2018" s="32" t="s">
        <v>7957</v>
      </c>
      <c r="G2018" s="33" t="s">
        <v>7958</v>
      </c>
      <c r="H2018" s="32" t="s">
        <v>2414</v>
      </c>
      <c r="I2018" s="32" t="s">
        <v>2671</v>
      </c>
      <c r="J2018" s="33" t="s">
        <v>2370</v>
      </c>
      <c r="K2018" s="32">
        <v>28</v>
      </c>
      <c r="L2018" s="36" t="s">
        <v>7956</v>
      </c>
    </row>
    <row r="2019" spans="1:12" ht="26.25" hidden="1" thickBot="1" x14ac:dyDescent="0.3">
      <c r="A2019" s="31" t="s">
        <v>2365</v>
      </c>
      <c r="B2019" s="32" t="s">
        <v>583</v>
      </c>
      <c r="C2019" s="33" t="s">
        <v>2374</v>
      </c>
      <c r="D2019" s="33" t="s">
        <v>7959</v>
      </c>
      <c r="E2019" s="34" t="s">
        <v>7960</v>
      </c>
      <c r="F2019" s="32" t="s">
        <v>7961</v>
      </c>
      <c r="G2019" s="33" t="s">
        <v>7962</v>
      </c>
      <c r="H2019" s="32" t="s">
        <v>2414</v>
      </c>
      <c r="I2019" s="32" t="s">
        <v>2671</v>
      </c>
      <c r="J2019" s="33" t="s">
        <v>2370</v>
      </c>
      <c r="K2019" s="32">
        <v>27</v>
      </c>
      <c r="L2019" s="36" t="s">
        <v>7963</v>
      </c>
    </row>
    <row r="2020" spans="1:12" ht="26.25" hidden="1" thickBot="1" x14ac:dyDescent="0.3">
      <c r="A2020" s="31" t="s">
        <v>2365</v>
      </c>
      <c r="B2020" s="32" t="s">
        <v>583</v>
      </c>
      <c r="C2020" s="33" t="s">
        <v>2374</v>
      </c>
      <c r="D2020" s="33" t="s">
        <v>7964</v>
      </c>
      <c r="E2020" s="34" t="s">
        <v>7965</v>
      </c>
      <c r="F2020" s="32" t="s">
        <v>7966</v>
      </c>
      <c r="G2020" s="33" t="s">
        <v>7967</v>
      </c>
      <c r="H2020" s="32" t="s">
        <v>2414</v>
      </c>
      <c r="I2020" s="32" t="s">
        <v>2671</v>
      </c>
      <c r="J2020" s="33" t="s">
        <v>2370</v>
      </c>
      <c r="K2020" s="32">
        <v>20</v>
      </c>
      <c r="L2020" s="35"/>
    </row>
    <row r="2021" spans="1:12" ht="26.25" hidden="1" thickBot="1" x14ac:dyDescent="0.3">
      <c r="A2021" s="31" t="s">
        <v>2365</v>
      </c>
      <c r="B2021" s="32" t="s">
        <v>583</v>
      </c>
      <c r="C2021" s="33" t="s">
        <v>2374</v>
      </c>
      <c r="D2021" s="33" t="s">
        <v>7955</v>
      </c>
      <c r="E2021" s="34" t="s">
        <v>7956</v>
      </c>
      <c r="F2021" s="32" t="s">
        <v>7957</v>
      </c>
      <c r="G2021" s="33" t="s">
        <v>7968</v>
      </c>
      <c r="H2021" s="32" t="s">
        <v>2414</v>
      </c>
      <c r="I2021" s="32" t="s">
        <v>2415</v>
      </c>
      <c r="J2021" s="33" t="s">
        <v>2373</v>
      </c>
      <c r="K2021" s="32">
        <v>26</v>
      </c>
      <c r="L2021" s="35"/>
    </row>
    <row r="2022" spans="1:12" ht="26.25" hidden="1" thickBot="1" x14ac:dyDescent="0.3">
      <c r="A2022" s="31" t="s">
        <v>2365</v>
      </c>
      <c r="B2022" s="32" t="s">
        <v>583</v>
      </c>
      <c r="C2022" s="33" t="s">
        <v>2374</v>
      </c>
      <c r="D2022" s="33" t="s">
        <v>7955</v>
      </c>
      <c r="E2022" s="34" t="s">
        <v>7956</v>
      </c>
      <c r="F2022" s="32" t="s">
        <v>7957</v>
      </c>
      <c r="G2022" s="33" t="s">
        <v>7969</v>
      </c>
      <c r="H2022" s="32" t="s">
        <v>2414</v>
      </c>
      <c r="I2022" s="32" t="s">
        <v>2415</v>
      </c>
      <c r="J2022" s="33" t="s">
        <v>2373</v>
      </c>
      <c r="K2022" s="32">
        <v>28</v>
      </c>
      <c r="L2022" s="35"/>
    </row>
    <row r="2023" spans="1:12" ht="26.25" hidden="1" thickBot="1" x14ac:dyDescent="0.3">
      <c r="A2023" s="31" t="s">
        <v>2365</v>
      </c>
      <c r="B2023" s="32" t="s">
        <v>583</v>
      </c>
      <c r="C2023" s="33" t="s">
        <v>2374</v>
      </c>
      <c r="D2023" s="33" t="s">
        <v>7955</v>
      </c>
      <c r="E2023" s="34" t="s">
        <v>7956</v>
      </c>
      <c r="F2023" s="32" t="s">
        <v>7957</v>
      </c>
      <c r="G2023" s="33" t="s">
        <v>7970</v>
      </c>
      <c r="H2023" s="32" t="s">
        <v>2414</v>
      </c>
      <c r="I2023" s="32" t="s">
        <v>2415</v>
      </c>
      <c r="J2023" s="33" t="s">
        <v>2373</v>
      </c>
      <c r="K2023" s="32">
        <v>27</v>
      </c>
      <c r="L2023" s="35"/>
    </row>
    <row r="2024" spans="1:12" ht="26.25" hidden="1" thickBot="1" x14ac:dyDescent="0.3">
      <c r="A2024" s="31" t="s">
        <v>2365</v>
      </c>
      <c r="B2024" s="32" t="s">
        <v>583</v>
      </c>
      <c r="C2024" s="33" t="s">
        <v>2374</v>
      </c>
      <c r="D2024" s="33" t="s">
        <v>7971</v>
      </c>
      <c r="E2024" s="34" t="s">
        <v>2203</v>
      </c>
      <c r="F2024" s="32" t="s">
        <v>7972</v>
      </c>
      <c r="G2024" s="33" t="s">
        <v>7973</v>
      </c>
      <c r="H2024" s="32" t="s">
        <v>2414</v>
      </c>
      <c r="I2024" s="32" t="s">
        <v>2415</v>
      </c>
      <c r="J2024" s="33" t="s">
        <v>2373</v>
      </c>
      <c r="K2024" s="32">
        <v>20</v>
      </c>
      <c r="L2024" s="35"/>
    </row>
    <row r="2025" spans="1:12" ht="26.25" hidden="1" thickBot="1" x14ac:dyDescent="0.3">
      <c r="A2025" s="31" t="s">
        <v>2365</v>
      </c>
      <c r="B2025" s="32" t="s">
        <v>583</v>
      </c>
      <c r="C2025" s="33" t="s">
        <v>2374</v>
      </c>
      <c r="D2025" s="33" t="s">
        <v>7974</v>
      </c>
      <c r="E2025" s="34" t="s">
        <v>2205</v>
      </c>
      <c r="F2025" s="32" t="s">
        <v>7975</v>
      </c>
      <c r="G2025" s="33" t="s">
        <v>7976</v>
      </c>
      <c r="H2025" s="32" t="s">
        <v>2414</v>
      </c>
      <c r="I2025" s="32" t="s">
        <v>2415</v>
      </c>
      <c r="J2025" s="33" t="s">
        <v>2373</v>
      </c>
      <c r="K2025" s="32">
        <v>22</v>
      </c>
      <c r="L2025" s="35"/>
    </row>
    <row r="2026" spans="1:12" ht="26.25" hidden="1" thickBot="1" x14ac:dyDescent="0.3">
      <c r="A2026" s="31" t="s">
        <v>2365</v>
      </c>
      <c r="B2026" s="32" t="s">
        <v>583</v>
      </c>
      <c r="C2026" s="33" t="s">
        <v>2374</v>
      </c>
      <c r="D2026" s="33" t="s">
        <v>7977</v>
      </c>
      <c r="E2026" s="34" t="s">
        <v>7963</v>
      </c>
      <c r="F2026" s="32" t="s">
        <v>7978</v>
      </c>
      <c r="G2026" s="33" t="s">
        <v>7979</v>
      </c>
      <c r="H2026" s="32" t="s">
        <v>2414</v>
      </c>
      <c r="I2026" s="32" t="s">
        <v>2415</v>
      </c>
      <c r="J2026" s="33" t="s">
        <v>2373</v>
      </c>
      <c r="K2026" s="32">
        <v>33</v>
      </c>
      <c r="L2026" s="35"/>
    </row>
    <row r="2027" spans="1:12" ht="26.25" hidden="1" thickBot="1" x14ac:dyDescent="0.3">
      <c r="A2027" s="31" t="s">
        <v>2365</v>
      </c>
      <c r="B2027" s="32" t="s">
        <v>583</v>
      </c>
      <c r="C2027" s="33" t="s">
        <v>2385</v>
      </c>
      <c r="D2027" s="33" t="s">
        <v>7980</v>
      </c>
      <c r="E2027" s="34" t="s">
        <v>7981</v>
      </c>
      <c r="F2027" s="32" t="s">
        <v>7982</v>
      </c>
      <c r="G2027" s="33" t="s">
        <v>7983</v>
      </c>
      <c r="H2027" s="32" t="s">
        <v>2414</v>
      </c>
      <c r="I2027" s="32" t="s">
        <v>2415</v>
      </c>
      <c r="J2027" s="33" t="s">
        <v>2365</v>
      </c>
      <c r="K2027" s="32">
        <v>15</v>
      </c>
      <c r="L2027" s="35"/>
    </row>
    <row r="2028" spans="1:12" ht="26.25" hidden="1" thickBot="1" x14ac:dyDescent="0.3">
      <c r="A2028" s="31" t="s">
        <v>2365</v>
      </c>
      <c r="B2028" s="32" t="s">
        <v>583</v>
      </c>
      <c r="C2028" s="33" t="s">
        <v>2374</v>
      </c>
      <c r="D2028" s="33" t="s">
        <v>7955</v>
      </c>
      <c r="E2028" s="34" t="s">
        <v>7956</v>
      </c>
      <c r="F2028" s="32" t="s">
        <v>7957</v>
      </c>
      <c r="G2028" s="33" t="s">
        <v>7984</v>
      </c>
      <c r="H2028" s="32" t="s">
        <v>2414</v>
      </c>
      <c r="I2028" s="32" t="s">
        <v>2415</v>
      </c>
      <c r="J2028" s="33" t="s">
        <v>2365</v>
      </c>
      <c r="K2028" s="32">
        <v>20</v>
      </c>
      <c r="L2028" s="35"/>
    </row>
    <row r="2029" spans="1:12" ht="26.25" hidden="1" thickBot="1" x14ac:dyDescent="0.3">
      <c r="A2029" s="31" t="s">
        <v>2365</v>
      </c>
      <c r="B2029" s="32" t="s">
        <v>583</v>
      </c>
      <c r="C2029" s="33" t="s">
        <v>2385</v>
      </c>
      <c r="D2029" s="33" t="s">
        <v>7985</v>
      </c>
      <c r="E2029" s="34" t="s">
        <v>7986</v>
      </c>
      <c r="F2029" s="32" t="s">
        <v>7987</v>
      </c>
      <c r="G2029" s="33" t="s">
        <v>7988</v>
      </c>
      <c r="H2029" s="32" t="s">
        <v>2414</v>
      </c>
      <c r="I2029" s="32" t="s">
        <v>2415</v>
      </c>
      <c r="J2029" s="33" t="s">
        <v>2368</v>
      </c>
      <c r="K2029" s="32">
        <v>25</v>
      </c>
      <c r="L2029" s="35"/>
    </row>
    <row r="2030" spans="1:12" ht="26.25" hidden="1" thickBot="1" x14ac:dyDescent="0.3">
      <c r="A2030" s="31" t="s">
        <v>2365</v>
      </c>
      <c r="B2030" s="32" t="s">
        <v>583</v>
      </c>
      <c r="C2030" s="33" t="s">
        <v>2385</v>
      </c>
      <c r="D2030" s="33" t="s">
        <v>7985</v>
      </c>
      <c r="E2030" s="34" t="s">
        <v>7986</v>
      </c>
      <c r="F2030" s="32" t="s">
        <v>7987</v>
      </c>
      <c r="G2030" s="33" t="s">
        <v>7989</v>
      </c>
      <c r="H2030" s="32" t="s">
        <v>2414</v>
      </c>
      <c r="I2030" s="32" t="s">
        <v>2671</v>
      </c>
      <c r="J2030" s="33" t="s">
        <v>2368</v>
      </c>
      <c r="K2030" s="32">
        <v>20</v>
      </c>
      <c r="L2030" s="35"/>
    </row>
    <row r="2031" spans="1:12" ht="26.25" hidden="1" thickBot="1" x14ac:dyDescent="0.3">
      <c r="A2031" s="31" t="s">
        <v>2365</v>
      </c>
      <c r="B2031" s="32" t="s">
        <v>583</v>
      </c>
      <c r="C2031" s="33" t="s">
        <v>2374</v>
      </c>
      <c r="D2031" s="33" t="s">
        <v>7990</v>
      </c>
      <c r="E2031" s="34" t="s">
        <v>7991</v>
      </c>
      <c r="F2031" s="32" t="s">
        <v>7992</v>
      </c>
      <c r="G2031" s="33" t="s">
        <v>7993</v>
      </c>
      <c r="H2031" s="32" t="s">
        <v>2414</v>
      </c>
      <c r="I2031" s="32" t="s">
        <v>2415</v>
      </c>
      <c r="J2031" s="33" t="s">
        <v>2368</v>
      </c>
      <c r="K2031" s="32">
        <v>34</v>
      </c>
      <c r="L2031" s="35"/>
    </row>
    <row r="2032" spans="1:12" ht="26.25" hidden="1" thickBot="1" x14ac:dyDescent="0.3">
      <c r="A2032" s="31" t="s">
        <v>2365</v>
      </c>
      <c r="B2032" s="32" t="s">
        <v>583</v>
      </c>
      <c r="C2032" s="33" t="s">
        <v>2385</v>
      </c>
      <c r="D2032" s="33" t="s">
        <v>7980</v>
      </c>
      <c r="E2032" s="34" t="s">
        <v>7981</v>
      </c>
      <c r="F2032" s="32" t="s">
        <v>7982</v>
      </c>
      <c r="G2032" s="33" t="s">
        <v>7994</v>
      </c>
      <c r="H2032" s="32" t="s">
        <v>2414</v>
      </c>
      <c r="I2032" s="32" t="s">
        <v>2415</v>
      </c>
      <c r="J2032" s="33" t="s">
        <v>2368</v>
      </c>
      <c r="K2032" s="32">
        <v>21</v>
      </c>
      <c r="L2032" s="35"/>
    </row>
    <row r="2033" spans="1:12" ht="26.25" hidden="1" thickBot="1" x14ac:dyDescent="0.3">
      <c r="A2033" s="31" t="s">
        <v>2365</v>
      </c>
      <c r="B2033" s="32" t="s">
        <v>583</v>
      </c>
      <c r="C2033" s="33" t="s">
        <v>2385</v>
      </c>
      <c r="D2033" s="33" t="s">
        <v>7980</v>
      </c>
      <c r="E2033" s="34" t="s">
        <v>7981</v>
      </c>
      <c r="F2033" s="32" t="s">
        <v>7982</v>
      </c>
      <c r="G2033" s="33" t="s">
        <v>7995</v>
      </c>
      <c r="H2033" s="32" t="s">
        <v>2414</v>
      </c>
      <c r="I2033" s="32" t="s">
        <v>2671</v>
      </c>
      <c r="J2033" s="33" t="s">
        <v>2373</v>
      </c>
      <c r="K2033" s="32">
        <v>20</v>
      </c>
      <c r="L2033" s="35"/>
    </row>
    <row r="2034" spans="1:12" ht="26.25" hidden="1" thickBot="1" x14ac:dyDescent="0.3">
      <c r="A2034" s="31" t="s">
        <v>2365</v>
      </c>
      <c r="B2034" s="32" t="s">
        <v>583</v>
      </c>
      <c r="C2034" s="33" t="s">
        <v>2374</v>
      </c>
      <c r="D2034" s="33" t="s">
        <v>7977</v>
      </c>
      <c r="E2034" s="34" t="s">
        <v>7963</v>
      </c>
      <c r="F2034" s="32" t="s">
        <v>7978</v>
      </c>
      <c r="G2034" s="33" t="s">
        <v>7996</v>
      </c>
      <c r="H2034" s="32" t="s">
        <v>2414</v>
      </c>
      <c r="I2034" s="32" t="s">
        <v>2415</v>
      </c>
      <c r="J2034" s="33" t="s">
        <v>2368</v>
      </c>
      <c r="K2034" s="32">
        <v>20</v>
      </c>
      <c r="L2034" s="35"/>
    </row>
    <row r="2035" spans="1:12" ht="26.25" hidden="1" thickBot="1" x14ac:dyDescent="0.3">
      <c r="A2035" s="31" t="s">
        <v>2365</v>
      </c>
      <c r="B2035" s="32" t="s">
        <v>583</v>
      </c>
      <c r="C2035" s="33" t="s">
        <v>2374</v>
      </c>
      <c r="D2035" s="33" t="s">
        <v>7997</v>
      </c>
      <c r="E2035" s="34" t="s">
        <v>7998</v>
      </c>
      <c r="F2035" s="32" t="s">
        <v>7999</v>
      </c>
      <c r="G2035" s="33" t="s">
        <v>8000</v>
      </c>
      <c r="H2035" s="32" t="s">
        <v>2414</v>
      </c>
      <c r="I2035" s="32" t="s">
        <v>2415</v>
      </c>
      <c r="J2035" s="33" t="s">
        <v>2368</v>
      </c>
      <c r="K2035" s="32">
        <v>19</v>
      </c>
      <c r="L2035" s="35"/>
    </row>
    <row r="2036" spans="1:12" ht="26.25" hidden="1" thickBot="1" x14ac:dyDescent="0.3">
      <c r="A2036" s="31" t="s">
        <v>2365</v>
      </c>
      <c r="B2036" s="32" t="s">
        <v>583</v>
      </c>
      <c r="C2036" s="33" t="s">
        <v>2374</v>
      </c>
      <c r="D2036" s="33" t="s">
        <v>8001</v>
      </c>
      <c r="E2036" s="34" t="s">
        <v>8002</v>
      </c>
      <c r="F2036" s="32" t="s">
        <v>8003</v>
      </c>
      <c r="G2036" s="33" t="s">
        <v>8004</v>
      </c>
      <c r="H2036" s="32" t="s">
        <v>2414</v>
      </c>
      <c r="I2036" s="32" t="s">
        <v>2415</v>
      </c>
      <c r="J2036" s="33" t="s">
        <v>2373</v>
      </c>
      <c r="K2036" s="32">
        <v>16</v>
      </c>
      <c r="L2036" s="35"/>
    </row>
    <row r="2037" spans="1:12" ht="26.25" hidden="1" thickBot="1" x14ac:dyDescent="0.3">
      <c r="A2037" s="31" t="s">
        <v>2365</v>
      </c>
      <c r="B2037" s="32" t="s">
        <v>583</v>
      </c>
      <c r="C2037" s="33" t="s">
        <v>2385</v>
      </c>
      <c r="D2037" s="33" t="s">
        <v>8005</v>
      </c>
      <c r="E2037" s="34" t="s">
        <v>8006</v>
      </c>
      <c r="F2037" s="32" t="s">
        <v>8007</v>
      </c>
      <c r="G2037" s="33" t="s">
        <v>8008</v>
      </c>
      <c r="H2037" s="32" t="s">
        <v>2414</v>
      </c>
      <c r="I2037" s="32" t="s">
        <v>2415</v>
      </c>
      <c r="J2037" s="33" t="s">
        <v>2368</v>
      </c>
      <c r="K2037" s="32">
        <v>23</v>
      </c>
      <c r="L2037" s="35"/>
    </row>
    <row r="2038" spans="1:12" ht="26.25" hidden="1" thickBot="1" x14ac:dyDescent="0.3">
      <c r="A2038" s="31" t="s">
        <v>2365</v>
      </c>
      <c r="B2038" s="32" t="s">
        <v>583</v>
      </c>
      <c r="C2038" s="33" t="s">
        <v>2385</v>
      </c>
      <c r="D2038" s="33" t="s">
        <v>8005</v>
      </c>
      <c r="E2038" s="34" t="s">
        <v>8006</v>
      </c>
      <c r="F2038" s="32" t="s">
        <v>8007</v>
      </c>
      <c r="G2038" s="33" t="s">
        <v>8009</v>
      </c>
      <c r="H2038" s="32" t="s">
        <v>2414</v>
      </c>
      <c r="I2038" s="32" t="s">
        <v>2415</v>
      </c>
      <c r="J2038" s="33" t="s">
        <v>2373</v>
      </c>
      <c r="K2038" s="32">
        <v>37</v>
      </c>
      <c r="L2038" s="35"/>
    </row>
    <row r="2039" spans="1:12" ht="26.25" hidden="1" thickBot="1" x14ac:dyDescent="0.3">
      <c r="A2039" s="31" t="s">
        <v>2365</v>
      </c>
      <c r="B2039" s="32" t="s">
        <v>583</v>
      </c>
      <c r="C2039" s="33" t="s">
        <v>2374</v>
      </c>
      <c r="D2039" s="33" t="s">
        <v>8010</v>
      </c>
      <c r="E2039" s="34" t="s">
        <v>8011</v>
      </c>
      <c r="F2039" s="32" t="s">
        <v>8012</v>
      </c>
      <c r="G2039" s="33" t="s">
        <v>8013</v>
      </c>
      <c r="H2039" s="32" t="s">
        <v>2414</v>
      </c>
      <c r="I2039" s="32" t="s">
        <v>2415</v>
      </c>
      <c r="J2039" s="33" t="s">
        <v>2368</v>
      </c>
      <c r="K2039" s="32">
        <v>10</v>
      </c>
      <c r="L2039" s="35"/>
    </row>
    <row r="2040" spans="1:12" ht="26.25" hidden="1" thickBot="1" x14ac:dyDescent="0.3">
      <c r="A2040" s="31" t="s">
        <v>2365</v>
      </c>
      <c r="B2040" s="32" t="s">
        <v>583</v>
      </c>
      <c r="C2040" s="33" t="s">
        <v>2374</v>
      </c>
      <c r="D2040" s="33" t="s">
        <v>8014</v>
      </c>
      <c r="E2040" s="34" t="s">
        <v>8015</v>
      </c>
      <c r="F2040" s="32" t="s">
        <v>8016</v>
      </c>
      <c r="G2040" s="33" t="s">
        <v>8017</v>
      </c>
      <c r="H2040" s="32" t="s">
        <v>2414</v>
      </c>
      <c r="I2040" s="32" t="s">
        <v>2415</v>
      </c>
      <c r="J2040" s="33" t="s">
        <v>2368</v>
      </c>
      <c r="K2040" s="32">
        <v>34</v>
      </c>
      <c r="L2040" s="35"/>
    </row>
    <row r="2041" spans="1:12" ht="26.25" hidden="1" thickBot="1" x14ac:dyDescent="0.3">
      <c r="A2041" s="31" t="s">
        <v>2365</v>
      </c>
      <c r="B2041" s="32" t="s">
        <v>583</v>
      </c>
      <c r="C2041" s="33" t="s">
        <v>2374</v>
      </c>
      <c r="D2041" s="33" t="s">
        <v>8014</v>
      </c>
      <c r="E2041" s="34" t="s">
        <v>8015</v>
      </c>
      <c r="F2041" s="32" t="s">
        <v>8016</v>
      </c>
      <c r="G2041" s="33" t="s">
        <v>8018</v>
      </c>
      <c r="H2041" s="32" t="s">
        <v>2414</v>
      </c>
      <c r="I2041" s="32" t="s">
        <v>2415</v>
      </c>
      <c r="J2041" s="33" t="s">
        <v>2373</v>
      </c>
      <c r="K2041" s="32">
        <v>35</v>
      </c>
      <c r="L2041" s="35"/>
    </row>
    <row r="2042" spans="1:12" ht="26.25" hidden="1" thickBot="1" x14ac:dyDescent="0.3">
      <c r="A2042" s="31" t="s">
        <v>2365</v>
      </c>
      <c r="B2042" s="32" t="s">
        <v>583</v>
      </c>
      <c r="C2042" s="33" t="s">
        <v>2374</v>
      </c>
      <c r="D2042" s="33" t="s">
        <v>8019</v>
      </c>
      <c r="E2042" s="34" t="s">
        <v>2962</v>
      </c>
      <c r="F2042" s="32" t="s">
        <v>8020</v>
      </c>
      <c r="G2042" s="33" t="s">
        <v>8021</v>
      </c>
      <c r="H2042" s="32" t="s">
        <v>2414</v>
      </c>
      <c r="I2042" s="32" t="s">
        <v>2415</v>
      </c>
      <c r="J2042" s="33" t="s">
        <v>2368</v>
      </c>
      <c r="K2042" s="32">
        <v>21</v>
      </c>
      <c r="L2042" s="35"/>
    </row>
    <row r="2043" spans="1:12" ht="26.25" hidden="1" thickBot="1" x14ac:dyDescent="0.3">
      <c r="A2043" s="31" t="s">
        <v>2365</v>
      </c>
      <c r="B2043" s="32" t="s">
        <v>583</v>
      </c>
      <c r="C2043" s="33" t="s">
        <v>2374</v>
      </c>
      <c r="D2043" s="33" t="s">
        <v>8022</v>
      </c>
      <c r="E2043" s="34" t="s">
        <v>8023</v>
      </c>
      <c r="F2043" s="32" t="s">
        <v>8024</v>
      </c>
      <c r="G2043" s="33" t="s">
        <v>8025</v>
      </c>
      <c r="H2043" s="32" t="s">
        <v>2414</v>
      </c>
      <c r="I2043" s="32" t="s">
        <v>2415</v>
      </c>
      <c r="J2043" s="33" t="s">
        <v>2373</v>
      </c>
      <c r="K2043" s="32">
        <v>31</v>
      </c>
      <c r="L2043" s="35"/>
    </row>
    <row r="2044" spans="1:12" ht="26.25" hidden="1" thickBot="1" x14ac:dyDescent="0.3">
      <c r="A2044" s="31" t="s">
        <v>2365</v>
      </c>
      <c r="B2044" s="32" t="s">
        <v>583</v>
      </c>
      <c r="C2044" s="33" t="s">
        <v>2374</v>
      </c>
      <c r="D2044" s="33" t="s">
        <v>8026</v>
      </c>
      <c r="E2044" s="34" t="s">
        <v>8027</v>
      </c>
      <c r="F2044" s="32" t="s">
        <v>8028</v>
      </c>
      <c r="G2044" s="33" t="s">
        <v>8029</v>
      </c>
      <c r="H2044" s="32" t="s">
        <v>2414</v>
      </c>
      <c r="I2044" s="32" t="s">
        <v>2415</v>
      </c>
      <c r="J2044" s="33" t="s">
        <v>2368</v>
      </c>
      <c r="K2044" s="32">
        <v>12</v>
      </c>
      <c r="L2044" s="35"/>
    </row>
    <row r="2045" spans="1:12" ht="26.25" hidden="1" thickBot="1" x14ac:dyDescent="0.3">
      <c r="A2045" s="31" t="s">
        <v>2365</v>
      </c>
      <c r="B2045" s="32" t="s">
        <v>583</v>
      </c>
      <c r="C2045" s="33" t="s">
        <v>2374</v>
      </c>
      <c r="D2045" s="33" t="s">
        <v>8030</v>
      </c>
      <c r="E2045" s="34" t="s">
        <v>3136</v>
      </c>
      <c r="F2045" s="32" t="s">
        <v>8031</v>
      </c>
      <c r="G2045" s="33" t="s">
        <v>8032</v>
      </c>
      <c r="H2045" s="32" t="s">
        <v>2414</v>
      </c>
      <c r="I2045" s="32" t="s">
        <v>2415</v>
      </c>
      <c r="J2045" s="33" t="s">
        <v>2368</v>
      </c>
      <c r="K2045" s="32">
        <v>25</v>
      </c>
      <c r="L2045" s="35"/>
    </row>
    <row r="2046" spans="1:12" ht="26.25" hidden="1" thickBot="1" x14ac:dyDescent="0.3">
      <c r="A2046" s="31" t="s">
        <v>2365</v>
      </c>
      <c r="B2046" s="32" t="s">
        <v>583</v>
      </c>
      <c r="C2046" s="33" t="s">
        <v>2374</v>
      </c>
      <c r="D2046" s="33" t="s">
        <v>8033</v>
      </c>
      <c r="E2046" s="34" t="s">
        <v>8034</v>
      </c>
      <c r="F2046" s="32" t="s">
        <v>8035</v>
      </c>
      <c r="G2046" s="33" t="s">
        <v>8036</v>
      </c>
      <c r="H2046" s="32" t="s">
        <v>2414</v>
      </c>
      <c r="I2046" s="32" t="s">
        <v>2671</v>
      </c>
      <c r="J2046" s="33" t="s">
        <v>2370</v>
      </c>
      <c r="K2046" s="32">
        <v>17</v>
      </c>
      <c r="L2046" s="35"/>
    </row>
    <row r="2047" spans="1:12" ht="26.25" hidden="1" thickBot="1" x14ac:dyDescent="0.3">
      <c r="A2047" s="31" t="s">
        <v>2365</v>
      </c>
      <c r="B2047" s="32" t="s">
        <v>583</v>
      </c>
      <c r="C2047" s="33" t="s">
        <v>2374</v>
      </c>
      <c r="D2047" s="33" t="s">
        <v>7955</v>
      </c>
      <c r="E2047" s="34" t="s">
        <v>7956</v>
      </c>
      <c r="F2047" s="32" t="s">
        <v>7957</v>
      </c>
      <c r="G2047" s="33" t="s">
        <v>8037</v>
      </c>
      <c r="H2047" s="32" t="s">
        <v>2414</v>
      </c>
      <c r="I2047" s="32" t="s">
        <v>2415</v>
      </c>
      <c r="J2047" s="33" t="s">
        <v>2368</v>
      </c>
      <c r="K2047" s="32">
        <v>25</v>
      </c>
      <c r="L2047" s="35"/>
    </row>
    <row r="2048" spans="1:12" ht="26.25" hidden="1" thickBot="1" x14ac:dyDescent="0.3">
      <c r="A2048" s="31" t="s">
        <v>2365</v>
      </c>
      <c r="B2048" s="32" t="s">
        <v>583</v>
      </c>
      <c r="C2048" s="33" t="s">
        <v>2374</v>
      </c>
      <c r="D2048" s="33" t="s">
        <v>7974</v>
      </c>
      <c r="E2048" s="34" t="s">
        <v>2205</v>
      </c>
      <c r="F2048" s="32" t="s">
        <v>7975</v>
      </c>
      <c r="G2048" s="33" t="s">
        <v>8038</v>
      </c>
      <c r="H2048" s="32" t="s">
        <v>2414</v>
      </c>
      <c r="I2048" s="32" t="s">
        <v>2415</v>
      </c>
      <c r="J2048" s="33" t="s">
        <v>2373</v>
      </c>
      <c r="K2048" s="32">
        <v>38</v>
      </c>
      <c r="L2048" s="35"/>
    </row>
    <row r="2049" spans="1:12" ht="26.25" hidden="1" thickBot="1" x14ac:dyDescent="0.3">
      <c r="A2049" s="31" t="s">
        <v>2365</v>
      </c>
      <c r="B2049" s="32" t="s">
        <v>583</v>
      </c>
      <c r="C2049" s="33" t="s">
        <v>2374</v>
      </c>
      <c r="D2049" s="33" t="s">
        <v>8039</v>
      </c>
      <c r="E2049" s="34" t="s">
        <v>8040</v>
      </c>
      <c r="F2049" s="32" t="s">
        <v>8041</v>
      </c>
      <c r="G2049" s="33" t="s">
        <v>8042</v>
      </c>
      <c r="H2049" s="32" t="s">
        <v>2414</v>
      </c>
      <c r="I2049" s="32" t="s">
        <v>2415</v>
      </c>
      <c r="J2049" s="33" t="s">
        <v>2368</v>
      </c>
      <c r="K2049" s="32">
        <v>19</v>
      </c>
      <c r="L2049" s="35"/>
    </row>
    <row r="2050" spans="1:12" ht="26.25" hidden="1" thickBot="1" x14ac:dyDescent="0.3">
      <c r="A2050" s="31" t="s">
        <v>2365</v>
      </c>
      <c r="B2050" s="32" t="s">
        <v>583</v>
      </c>
      <c r="C2050" s="33" t="s">
        <v>2374</v>
      </c>
      <c r="D2050" s="33" t="s">
        <v>8043</v>
      </c>
      <c r="E2050" s="34" t="s">
        <v>8044</v>
      </c>
      <c r="F2050" s="32" t="s">
        <v>8045</v>
      </c>
      <c r="G2050" s="33" t="s">
        <v>8046</v>
      </c>
      <c r="H2050" s="32" t="s">
        <v>2414</v>
      </c>
      <c r="I2050" s="32" t="s">
        <v>2671</v>
      </c>
      <c r="J2050" s="33" t="s">
        <v>2368</v>
      </c>
      <c r="K2050" s="32">
        <v>21</v>
      </c>
      <c r="L2050" s="35"/>
    </row>
    <row r="2051" spans="1:12" ht="26.25" hidden="1" thickBot="1" x14ac:dyDescent="0.3">
      <c r="A2051" s="31" t="s">
        <v>2365</v>
      </c>
      <c r="B2051" s="32" t="s">
        <v>583</v>
      </c>
      <c r="C2051" s="33" t="s">
        <v>2374</v>
      </c>
      <c r="D2051" s="33" t="s">
        <v>8043</v>
      </c>
      <c r="E2051" s="34" t="s">
        <v>8044</v>
      </c>
      <c r="F2051" s="32" t="s">
        <v>8045</v>
      </c>
      <c r="G2051" s="33" t="s">
        <v>8047</v>
      </c>
      <c r="H2051" s="32" t="s">
        <v>2414</v>
      </c>
      <c r="I2051" s="32" t="s">
        <v>2415</v>
      </c>
      <c r="J2051" s="33" t="s">
        <v>2373</v>
      </c>
      <c r="K2051" s="32">
        <v>20</v>
      </c>
      <c r="L2051" s="35"/>
    </row>
    <row r="2052" spans="1:12" ht="26.25" hidden="1" thickBot="1" x14ac:dyDescent="0.3">
      <c r="A2052" s="31" t="s">
        <v>2365</v>
      </c>
      <c r="B2052" s="32" t="s">
        <v>583</v>
      </c>
      <c r="C2052" s="33" t="s">
        <v>2374</v>
      </c>
      <c r="D2052" s="33" t="s">
        <v>8048</v>
      </c>
      <c r="E2052" s="34" t="s">
        <v>7986</v>
      </c>
      <c r="F2052" s="32" t="s">
        <v>7987</v>
      </c>
      <c r="G2052" s="33" t="s">
        <v>8049</v>
      </c>
      <c r="H2052" s="32" t="s">
        <v>2414</v>
      </c>
      <c r="I2052" s="32" t="s">
        <v>2415</v>
      </c>
      <c r="J2052" s="33" t="s">
        <v>2373</v>
      </c>
      <c r="K2052" s="32">
        <v>32</v>
      </c>
      <c r="L2052" s="35"/>
    </row>
    <row r="2053" spans="1:12" ht="26.25" hidden="1" thickBot="1" x14ac:dyDescent="0.3">
      <c r="A2053" s="31" t="s">
        <v>2365</v>
      </c>
      <c r="B2053" s="32" t="s">
        <v>583</v>
      </c>
      <c r="C2053" s="33" t="s">
        <v>2385</v>
      </c>
      <c r="D2053" s="33" t="s">
        <v>8050</v>
      </c>
      <c r="E2053" s="34" t="s">
        <v>8051</v>
      </c>
      <c r="F2053" s="32" t="s">
        <v>8052</v>
      </c>
      <c r="G2053" s="33" t="s">
        <v>8053</v>
      </c>
      <c r="H2053" s="32" t="s">
        <v>2414</v>
      </c>
      <c r="I2053" s="32" t="s">
        <v>2415</v>
      </c>
      <c r="J2053" s="33" t="s">
        <v>2373</v>
      </c>
      <c r="K2053" s="32">
        <v>15</v>
      </c>
      <c r="L2053" s="35"/>
    </row>
    <row r="2054" spans="1:12" ht="26.25" hidden="1" thickBot="1" x14ac:dyDescent="0.3">
      <c r="A2054" s="31" t="s">
        <v>2365</v>
      </c>
      <c r="B2054" s="32" t="s">
        <v>583</v>
      </c>
      <c r="C2054" s="33" t="s">
        <v>2374</v>
      </c>
      <c r="D2054" s="33" t="s">
        <v>7974</v>
      </c>
      <c r="E2054" s="34" t="s">
        <v>2205</v>
      </c>
      <c r="F2054" s="32" t="s">
        <v>7975</v>
      </c>
      <c r="G2054" s="33" t="s">
        <v>8054</v>
      </c>
      <c r="H2054" s="32" t="s">
        <v>2414</v>
      </c>
      <c r="I2054" s="32" t="s">
        <v>2415</v>
      </c>
      <c r="J2054" s="33" t="s">
        <v>2368</v>
      </c>
      <c r="K2054" s="32">
        <v>26</v>
      </c>
      <c r="L2054" s="35"/>
    </row>
    <row r="2055" spans="1:12" ht="26.25" hidden="1" thickBot="1" x14ac:dyDescent="0.3">
      <c r="A2055" s="31" t="s">
        <v>2365</v>
      </c>
      <c r="B2055" s="32" t="s">
        <v>583</v>
      </c>
      <c r="C2055" s="33" t="s">
        <v>2385</v>
      </c>
      <c r="D2055" s="33" t="s">
        <v>8055</v>
      </c>
      <c r="E2055" s="34" t="s">
        <v>8056</v>
      </c>
      <c r="F2055" s="32" t="s">
        <v>8057</v>
      </c>
      <c r="G2055" s="33" t="s">
        <v>8058</v>
      </c>
      <c r="H2055" s="32" t="s">
        <v>2414</v>
      </c>
      <c r="I2055" s="32" t="s">
        <v>2671</v>
      </c>
      <c r="J2055" s="33" t="s">
        <v>2368</v>
      </c>
      <c r="K2055" s="32">
        <v>21</v>
      </c>
      <c r="L2055" s="35"/>
    </row>
    <row r="2056" spans="1:12" ht="26.25" hidden="1" thickBot="1" x14ac:dyDescent="0.3">
      <c r="A2056" s="31" t="s">
        <v>2365</v>
      </c>
      <c r="B2056" s="32" t="s">
        <v>583</v>
      </c>
      <c r="C2056" s="33" t="s">
        <v>2374</v>
      </c>
      <c r="D2056" s="33" t="s">
        <v>8059</v>
      </c>
      <c r="E2056" s="34" t="s">
        <v>8060</v>
      </c>
      <c r="F2056" s="32" t="s">
        <v>8061</v>
      </c>
      <c r="G2056" s="33" t="s">
        <v>8062</v>
      </c>
      <c r="H2056" s="32" t="s">
        <v>2414</v>
      </c>
      <c r="I2056" s="32" t="s">
        <v>2415</v>
      </c>
      <c r="J2056" s="33" t="s">
        <v>2368</v>
      </c>
      <c r="K2056" s="32">
        <v>22</v>
      </c>
      <c r="L2056" s="35"/>
    </row>
    <row r="2057" spans="1:12" ht="26.25" hidden="1" thickBot="1" x14ac:dyDescent="0.3">
      <c r="A2057" s="31" t="s">
        <v>2365</v>
      </c>
      <c r="B2057" s="32" t="s">
        <v>583</v>
      </c>
      <c r="C2057" s="33" t="s">
        <v>2374</v>
      </c>
      <c r="D2057" s="33" t="s">
        <v>7955</v>
      </c>
      <c r="E2057" s="34" t="s">
        <v>7956</v>
      </c>
      <c r="F2057" s="32" t="s">
        <v>7957</v>
      </c>
      <c r="G2057" s="33" t="s">
        <v>8063</v>
      </c>
      <c r="H2057" s="32" t="s">
        <v>2414</v>
      </c>
      <c r="I2057" s="32" t="s">
        <v>2671</v>
      </c>
      <c r="J2057" s="33" t="s">
        <v>2365</v>
      </c>
      <c r="K2057" s="32">
        <v>11</v>
      </c>
      <c r="L2057" s="35"/>
    </row>
    <row r="2058" spans="1:12" ht="26.25" hidden="1" thickBot="1" x14ac:dyDescent="0.3">
      <c r="A2058" s="31" t="s">
        <v>2365</v>
      </c>
      <c r="B2058" s="32" t="s">
        <v>583</v>
      </c>
      <c r="C2058" s="33" t="s">
        <v>2374</v>
      </c>
      <c r="D2058" s="33" t="s">
        <v>8064</v>
      </c>
      <c r="E2058" s="34" t="s">
        <v>8065</v>
      </c>
      <c r="F2058" s="32" t="s">
        <v>8066</v>
      </c>
      <c r="G2058" s="33" t="s">
        <v>8067</v>
      </c>
      <c r="H2058" s="32" t="s">
        <v>2414</v>
      </c>
      <c r="I2058" s="32" t="s">
        <v>2415</v>
      </c>
      <c r="J2058" s="33" t="s">
        <v>2365</v>
      </c>
      <c r="K2058" s="32">
        <v>8</v>
      </c>
      <c r="L2058" s="35"/>
    </row>
    <row r="2059" spans="1:12" ht="26.25" hidden="1" thickBot="1" x14ac:dyDescent="0.3">
      <c r="A2059" s="31" t="s">
        <v>2365</v>
      </c>
      <c r="B2059" s="32" t="s">
        <v>583</v>
      </c>
      <c r="C2059" s="33" t="s">
        <v>2385</v>
      </c>
      <c r="D2059" s="33" t="s">
        <v>7985</v>
      </c>
      <c r="E2059" s="34" t="s">
        <v>7986</v>
      </c>
      <c r="F2059" s="32" t="s">
        <v>7987</v>
      </c>
      <c r="G2059" s="33" t="s">
        <v>8068</v>
      </c>
      <c r="H2059" s="32" t="s">
        <v>2414</v>
      </c>
      <c r="I2059" s="32" t="s">
        <v>2415</v>
      </c>
      <c r="J2059" s="33" t="s">
        <v>2370</v>
      </c>
      <c r="K2059" s="32">
        <v>33</v>
      </c>
      <c r="L2059" s="35"/>
    </row>
    <row r="2060" spans="1:12" ht="26.25" hidden="1" thickBot="1" x14ac:dyDescent="0.3">
      <c r="A2060" s="31" t="s">
        <v>2365</v>
      </c>
      <c r="B2060" s="32" t="s">
        <v>583</v>
      </c>
      <c r="C2060" s="33" t="s">
        <v>2374</v>
      </c>
      <c r="D2060" s="33" t="s">
        <v>8069</v>
      </c>
      <c r="E2060" s="34" t="s">
        <v>8006</v>
      </c>
      <c r="F2060" s="32" t="s">
        <v>8007</v>
      </c>
      <c r="G2060" s="33" t="s">
        <v>8070</v>
      </c>
      <c r="H2060" s="32" t="s">
        <v>2414</v>
      </c>
      <c r="I2060" s="32" t="s">
        <v>2415</v>
      </c>
      <c r="J2060" s="33" t="s">
        <v>2375</v>
      </c>
      <c r="K2060" s="32">
        <v>21</v>
      </c>
      <c r="L2060" s="35"/>
    </row>
    <row r="2061" spans="1:12" ht="26.25" hidden="1" thickBot="1" x14ac:dyDescent="0.3">
      <c r="A2061" s="31" t="s">
        <v>2365</v>
      </c>
      <c r="B2061" s="32" t="s">
        <v>583</v>
      </c>
      <c r="C2061" s="33" t="s">
        <v>2374</v>
      </c>
      <c r="D2061" s="33" t="s">
        <v>8048</v>
      </c>
      <c r="E2061" s="34" t="s">
        <v>7986</v>
      </c>
      <c r="F2061" s="32" t="s">
        <v>7987</v>
      </c>
      <c r="G2061" s="33" t="s">
        <v>8071</v>
      </c>
      <c r="H2061" s="32" t="s">
        <v>2414</v>
      </c>
      <c r="I2061" s="32" t="s">
        <v>2415</v>
      </c>
      <c r="J2061" s="33" t="s">
        <v>2375</v>
      </c>
      <c r="K2061" s="32">
        <v>28</v>
      </c>
      <c r="L2061" s="35"/>
    </row>
    <row r="2062" spans="1:12" ht="26.25" hidden="1" thickBot="1" x14ac:dyDescent="0.3">
      <c r="A2062" s="31" t="s">
        <v>2365</v>
      </c>
      <c r="B2062" s="32" t="s">
        <v>583</v>
      </c>
      <c r="C2062" s="33" t="s">
        <v>2374</v>
      </c>
      <c r="D2062" s="33" t="s">
        <v>8072</v>
      </c>
      <c r="E2062" s="34" t="s">
        <v>8056</v>
      </c>
      <c r="F2062" s="32" t="s">
        <v>8057</v>
      </c>
      <c r="G2062" s="33" t="s">
        <v>8073</v>
      </c>
      <c r="H2062" s="32" t="s">
        <v>2414</v>
      </c>
      <c r="I2062" s="32" t="s">
        <v>2415</v>
      </c>
      <c r="J2062" s="33" t="s">
        <v>2373</v>
      </c>
      <c r="K2062" s="32">
        <v>18</v>
      </c>
      <c r="L2062" s="35"/>
    </row>
    <row r="2063" spans="1:12" ht="26.25" hidden="1" thickBot="1" x14ac:dyDescent="0.3">
      <c r="A2063" s="31" t="s">
        <v>2365</v>
      </c>
      <c r="B2063" s="32" t="s">
        <v>583</v>
      </c>
      <c r="C2063" s="33" t="s">
        <v>2374</v>
      </c>
      <c r="D2063" s="33" t="s">
        <v>8074</v>
      </c>
      <c r="E2063" s="34" t="s">
        <v>8075</v>
      </c>
      <c r="F2063" s="32" t="s">
        <v>8076</v>
      </c>
      <c r="G2063" s="33" t="s">
        <v>8077</v>
      </c>
      <c r="H2063" s="32" t="s">
        <v>2414</v>
      </c>
      <c r="I2063" s="32" t="s">
        <v>2415</v>
      </c>
      <c r="J2063" s="33" t="s">
        <v>2375</v>
      </c>
      <c r="K2063" s="32">
        <v>17</v>
      </c>
      <c r="L2063" s="35"/>
    </row>
    <row r="2064" spans="1:12" ht="26.25" hidden="1" thickBot="1" x14ac:dyDescent="0.3">
      <c r="A2064" s="31" t="s">
        <v>2365</v>
      </c>
      <c r="B2064" s="32" t="s">
        <v>583</v>
      </c>
      <c r="C2064" s="33" t="s">
        <v>2374</v>
      </c>
      <c r="D2064" s="33" t="s">
        <v>8043</v>
      </c>
      <c r="E2064" s="34" t="s">
        <v>8044</v>
      </c>
      <c r="F2064" s="32" t="s">
        <v>8045</v>
      </c>
      <c r="G2064" s="33" t="s">
        <v>8078</v>
      </c>
      <c r="H2064" s="32" t="s">
        <v>2414</v>
      </c>
      <c r="I2064" s="32" t="s">
        <v>2415</v>
      </c>
      <c r="J2064" s="33" t="s">
        <v>2375</v>
      </c>
      <c r="K2064" s="32">
        <v>17</v>
      </c>
      <c r="L2064" s="35"/>
    </row>
    <row r="2065" spans="1:12" ht="26.25" hidden="1" thickBot="1" x14ac:dyDescent="0.3">
      <c r="A2065" s="31" t="s">
        <v>2365</v>
      </c>
      <c r="B2065" s="32" t="s">
        <v>583</v>
      </c>
      <c r="C2065" s="33" t="s">
        <v>2374</v>
      </c>
      <c r="D2065" s="33" t="s">
        <v>7974</v>
      </c>
      <c r="E2065" s="34" t="s">
        <v>2205</v>
      </c>
      <c r="F2065" s="32" t="s">
        <v>7975</v>
      </c>
      <c r="G2065" s="33" t="s">
        <v>8079</v>
      </c>
      <c r="H2065" s="32" t="s">
        <v>2414</v>
      </c>
      <c r="I2065" s="32" t="s">
        <v>2415</v>
      </c>
      <c r="J2065" s="33" t="s">
        <v>2375</v>
      </c>
      <c r="K2065" s="32">
        <v>23</v>
      </c>
      <c r="L2065" s="35"/>
    </row>
    <row r="2066" spans="1:12" ht="26.25" hidden="1" thickBot="1" x14ac:dyDescent="0.3">
      <c r="A2066" s="31" t="s">
        <v>2365</v>
      </c>
      <c r="B2066" s="32" t="s">
        <v>583</v>
      </c>
      <c r="C2066" s="33" t="s">
        <v>2374</v>
      </c>
      <c r="D2066" s="33" t="s">
        <v>8080</v>
      </c>
      <c r="E2066" s="34" t="s">
        <v>8081</v>
      </c>
      <c r="F2066" s="32" t="s">
        <v>8082</v>
      </c>
      <c r="G2066" s="33" t="s">
        <v>8083</v>
      </c>
      <c r="H2066" s="32" t="s">
        <v>2414</v>
      </c>
      <c r="I2066" s="32" t="s">
        <v>2671</v>
      </c>
      <c r="J2066" s="33" t="s">
        <v>2373</v>
      </c>
      <c r="K2066" s="32">
        <v>18</v>
      </c>
      <c r="L2066" s="35"/>
    </row>
    <row r="2067" spans="1:12" ht="26.25" hidden="1" thickBot="1" x14ac:dyDescent="0.3">
      <c r="A2067" s="31" t="s">
        <v>2365</v>
      </c>
      <c r="B2067" s="32" t="s">
        <v>583</v>
      </c>
      <c r="C2067" s="33" t="s">
        <v>2374</v>
      </c>
      <c r="D2067" s="33" t="s">
        <v>8084</v>
      </c>
      <c r="E2067" s="34" t="s">
        <v>8085</v>
      </c>
      <c r="F2067" s="32" t="s">
        <v>8086</v>
      </c>
      <c r="G2067" s="33" t="s">
        <v>8087</v>
      </c>
      <c r="H2067" s="32" t="s">
        <v>2414</v>
      </c>
      <c r="I2067" s="32" t="s">
        <v>2415</v>
      </c>
      <c r="J2067" s="33" t="s">
        <v>2375</v>
      </c>
      <c r="K2067" s="32">
        <v>16</v>
      </c>
      <c r="L2067" s="35"/>
    </row>
    <row r="2068" spans="1:12" ht="26.25" hidden="1" thickBot="1" x14ac:dyDescent="0.3">
      <c r="A2068" s="31" t="s">
        <v>2365</v>
      </c>
      <c r="B2068" s="32" t="s">
        <v>583</v>
      </c>
      <c r="C2068" s="33" t="s">
        <v>2374</v>
      </c>
      <c r="D2068" s="33" t="s">
        <v>7990</v>
      </c>
      <c r="E2068" s="34" t="s">
        <v>7991</v>
      </c>
      <c r="F2068" s="32" t="s">
        <v>7992</v>
      </c>
      <c r="G2068" s="33" t="s">
        <v>8088</v>
      </c>
      <c r="H2068" s="32" t="s">
        <v>2414</v>
      </c>
      <c r="I2068" s="32" t="s">
        <v>2671</v>
      </c>
      <c r="J2068" s="33" t="s">
        <v>2375</v>
      </c>
      <c r="K2068" s="32">
        <v>34</v>
      </c>
      <c r="L2068" s="35"/>
    </row>
    <row r="2069" spans="1:12" ht="26.25" hidden="1" thickBot="1" x14ac:dyDescent="0.3">
      <c r="A2069" s="31" t="s">
        <v>2365</v>
      </c>
      <c r="B2069" s="32" t="s">
        <v>583</v>
      </c>
      <c r="C2069" s="33" t="s">
        <v>2374</v>
      </c>
      <c r="D2069" s="33" t="s">
        <v>8059</v>
      </c>
      <c r="E2069" s="34" t="s">
        <v>8060</v>
      </c>
      <c r="F2069" s="32" t="s">
        <v>8061</v>
      </c>
      <c r="G2069" s="33" t="s">
        <v>8089</v>
      </c>
      <c r="H2069" s="32" t="s">
        <v>2414</v>
      </c>
      <c r="I2069" s="32" t="s">
        <v>2671</v>
      </c>
      <c r="J2069" s="33" t="s">
        <v>2375</v>
      </c>
      <c r="K2069" s="32">
        <v>18</v>
      </c>
      <c r="L2069" s="35"/>
    </row>
    <row r="2070" spans="1:12" ht="26.25" hidden="1" thickBot="1" x14ac:dyDescent="0.3">
      <c r="A2070" s="31" t="s">
        <v>2365</v>
      </c>
      <c r="B2070" s="32" t="s">
        <v>583</v>
      </c>
      <c r="C2070" s="33" t="s">
        <v>2374</v>
      </c>
      <c r="D2070" s="33" t="s">
        <v>8059</v>
      </c>
      <c r="E2070" s="34" t="s">
        <v>8060</v>
      </c>
      <c r="F2070" s="32" t="s">
        <v>8061</v>
      </c>
      <c r="G2070" s="33" t="s">
        <v>8090</v>
      </c>
      <c r="H2070" s="32" t="s">
        <v>2414</v>
      </c>
      <c r="I2070" s="32" t="s">
        <v>2415</v>
      </c>
      <c r="J2070" s="33" t="s">
        <v>2375</v>
      </c>
      <c r="K2070" s="32">
        <v>18</v>
      </c>
      <c r="L2070" s="35"/>
    </row>
    <row r="2071" spans="1:12" ht="26.25" hidden="1" thickBot="1" x14ac:dyDescent="0.3">
      <c r="A2071" s="31" t="s">
        <v>2365</v>
      </c>
      <c r="B2071" s="32" t="s">
        <v>583</v>
      </c>
      <c r="C2071" s="33" t="s">
        <v>2374</v>
      </c>
      <c r="D2071" s="33" t="s">
        <v>8091</v>
      </c>
      <c r="E2071" s="34" t="s">
        <v>8092</v>
      </c>
      <c r="F2071" s="32" t="s">
        <v>8093</v>
      </c>
      <c r="G2071" s="33" t="s">
        <v>8094</v>
      </c>
      <c r="H2071" s="32" t="s">
        <v>2414</v>
      </c>
      <c r="I2071" s="32" t="s">
        <v>2671</v>
      </c>
      <c r="J2071" s="33" t="s">
        <v>2375</v>
      </c>
      <c r="K2071" s="32">
        <v>17</v>
      </c>
      <c r="L2071" s="35"/>
    </row>
    <row r="2072" spans="1:12" ht="26.25" hidden="1" thickBot="1" x14ac:dyDescent="0.3">
      <c r="A2072" s="31" t="s">
        <v>2365</v>
      </c>
      <c r="B2072" s="32" t="s">
        <v>583</v>
      </c>
      <c r="C2072" s="33" t="s">
        <v>2374</v>
      </c>
      <c r="D2072" s="33" t="s">
        <v>8030</v>
      </c>
      <c r="E2072" s="34" t="s">
        <v>3136</v>
      </c>
      <c r="F2072" s="32" t="s">
        <v>8031</v>
      </c>
      <c r="G2072" s="33" t="s">
        <v>8095</v>
      </c>
      <c r="H2072" s="32" t="s">
        <v>2414</v>
      </c>
      <c r="I2072" s="32" t="s">
        <v>2415</v>
      </c>
      <c r="J2072" s="33" t="s">
        <v>2375</v>
      </c>
      <c r="K2072" s="32">
        <v>18</v>
      </c>
      <c r="L2072" s="35"/>
    </row>
    <row r="2073" spans="1:12" ht="26.25" hidden="1" thickBot="1" x14ac:dyDescent="0.3">
      <c r="A2073" s="31" t="s">
        <v>2365</v>
      </c>
      <c r="B2073" s="32" t="s">
        <v>583</v>
      </c>
      <c r="C2073" s="33" t="s">
        <v>2374</v>
      </c>
      <c r="D2073" s="33" t="s">
        <v>8096</v>
      </c>
      <c r="E2073" s="34" t="s">
        <v>8097</v>
      </c>
      <c r="F2073" s="32" t="s">
        <v>8098</v>
      </c>
      <c r="G2073" s="33" t="s">
        <v>8099</v>
      </c>
      <c r="H2073" s="32" t="s">
        <v>2475</v>
      </c>
      <c r="I2073" s="32" t="s">
        <v>2415</v>
      </c>
      <c r="J2073" s="33" t="s">
        <v>2370</v>
      </c>
      <c r="K2073" s="32">
        <v>28</v>
      </c>
      <c r="L2073" s="36" t="s">
        <v>8097</v>
      </c>
    </row>
    <row r="2074" spans="1:12" ht="26.25" hidden="1" thickBot="1" x14ac:dyDescent="0.3">
      <c r="A2074" s="31" t="s">
        <v>2365</v>
      </c>
      <c r="B2074" s="32" t="s">
        <v>583</v>
      </c>
      <c r="C2074" s="33" t="s">
        <v>2374</v>
      </c>
      <c r="D2074" s="33" t="s">
        <v>8096</v>
      </c>
      <c r="E2074" s="34" t="s">
        <v>8097</v>
      </c>
      <c r="F2074" s="32" t="s">
        <v>8098</v>
      </c>
      <c r="G2074" s="33" t="s">
        <v>8100</v>
      </c>
      <c r="H2074" s="32" t="s">
        <v>2475</v>
      </c>
      <c r="I2074" s="32" t="s">
        <v>2415</v>
      </c>
      <c r="J2074" s="33" t="s">
        <v>2373</v>
      </c>
      <c r="K2074" s="32">
        <v>50</v>
      </c>
      <c r="L2074" s="36" t="s">
        <v>8097</v>
      </c>
    </row>
    <row r="2075" spans="1:12" ht="26.25" hidden="1" thickBot="1" x14ac:dyDescent="0.3">
      <c r="A2075" s="31" t="s">
        <v>2365</v>
      </c>
      <c r="B2075" s="32" t="s">
        <v>583</v>
      </c>
      <c r="C2075" s="33" t="s">
        <v>2374</v>
      </c>
      <c r="D2075" s="33" t="s">
        <v>8101</v>
      </c>
      <c r="E2075" s="34" t="s">
        <v>2208</v>
      </c>
      <c r="F2075" s="32" t="s">
        <v>8102</v>
      </c>
      <c r="G2075" s="33" t="s">
        <v>8103</v>
      </c>
      <c r="H2075" s="32" t="s">
        <v>2475</v>
      </c>
      <c r="I2075" s="32" t="s">
        <v>2415</v>
      </c>
      <c r="J2075" s="33" t="s">
        <v>2370</v>
      </c>
      <c r="K2075" s="32">
        <v>25</v>
      </c>
      <c r="L2075" s="36" t="s">
        <v>8104</v>
      </c>
    </row>
    <row r="2076" spans="1:12" ht="26.25" hidden="1" thickBot="1" x14ac:dyDescent="0.3">
      <c r="A2076" s="31" t="s">
        <v>2365</v>
      </c>
      <c r="B2076" s="32" t="s">
        <v>583</v>
      </c>
      <c r="C2076" s="33" t="s">
        <v>2374</v>
      </c>
      <c r="D2076" s="33" t="s">
        <v>8105</v>
      </c>
      <c r="E2076" s="34" t="s">
        <v>8106</v>
      </c>
      <c r="F2076" s="32" t="s">
        <v>8107</v>
      </c>
      <c r="G2076" s="33" t="s">
        <v>8108</v>
      </c>
      <c r="H2076" s="32" t="s">
        <v>2475</v>
      </c>
      <c r="I2076" s="32" t="s">
        <v>2415</v>
      </c>
      <c r="J2076" s="33" t="s">
        <v>2373</v>
      </c>
      <c r="K2076" s="32">
        <v>18</v>
      </c>
      <c r="L2076" s="36" t="s">
        <v>8109</v>
      </c>
    </row>
    <row r="2077" spans="1:12" ht="26.25" hidden="1" thickBot="1" x14ac:dyDescent="0.3">
      <c r="A2077" s="31" t="s">
        <v>2365</v>
      </c>
      <c r="B2077" s="32" t="s">
        <v>583</v>
      </c>
      <c r="C2077" s="33" t="s">
        <v>2374</v>
      </c>
      <c r="D2077" s="33" t="s">
        <v>8110</v>
      </c>
      <c r="E2077" s="34" t="s">
        <v>8111</v>
      </c>
      <c r="F2077" s="32" t="s">
        <v>8112</v>
      </c>
      <c r="G2077" s="33" t="s">
        <v>8113</v>
      </c>
      <c r="H2077" s="32" t="s">
        <v>2475</v>
      </c>
      <c r="I2077" s="32" t="s">
        <v>2415</v>
      </c>
      <c r="J2077" s="33" t="s">
        <v>2373</v>
      </c>
      <c r="K2077" s="32">
        <v>14</v>
      </c>
      <c r="L2077" s="36" t="s">
        <v>8109</v>
      </c>
    </row>
    <row r="2078" spans="1:12" ht="26.25" hidden="1" thickBot="1" x14ac:dyDescent="0.3">
      <c r="A2078" s="31" t="s">
        <v>2365</v>
      </c>
      <c r="B2078" s="32" t="s">
        <v>583</v>
      </c>
      <c r="C2078" s="33" t="s">
        <v>2374</v>
      </c>
      <c r="D2078" s="33" t="s">
        <v>8114</v>
      </c>
      <c r="E2078" s="34" t="s">
        <v>8115</v>
      </c>
      <c r="F2078" s="32" t="s">
        <v>8116</v>
      </c>
      <c r="G2078" s="33" t="s">
        <v>8117</v>
      </c>
      <c r="H2078" s="32" t="s">
        <v>2475</v>
      </c>
      <c r="I2078" s="32" t="s">
        <v>2415</v>
      </c>
      <c r="J2078" s="33" t="s">
        <v>2365</v>
      </c>
      <c r="K2078" s="32">
        <v>20</v>
      </c>
      <c r="L2078" s="36" t="s">
        <v>8118</v>
      </c>
    </row>
    <row r="2079" spans="1:12" ht="26.25" hidden="1" thickBot="1" x14ac:dyDescent="0.3">
      <c r="A2079" s="31" t="s">
        <v>2365</v>
      </c>
      <c r="B2079" s="32" t="s">
        <v>583</v>
      </c>
      <c r="C2079" s="33" t="s">
        <v>2374</v>
      </c>
      <c r="D2079" s="33" t="s">
        <v>8119</v>
      </c>
      <c r="E2079" s="34" t="s">
        <v>8120</v>
      </c>
      <c r="F2079" s="32" t="s">
        <v>8121</v>
      </c>
      <c r="G2079" s="33" t="s">
        <v>8122</v>
      </c>
      <c r="H2079" s="32" t="s">
        <v>2475</v>
      </c>
      <c r="I2079" s="32" t="s">
        <v>2415</v>
      </c>
      <c r="J2079" s="33" t="s">
        <v>2365</v>
      </c>
      <c r="K2079" s="32">
        <v>50</v>
      </c>
      <c r="L2079" s="36" t="s">
        <v>2962</v>
      </c>
    </row>
    <row r="2080" spans="1:12" ht="26.25" hidden="1" thickBot="1" x14ac:dyDescent="0.3">
      <c r="A2080" s="31" t="s">
        <v>2365</v>
      </c>
      <c r="B2080" s="32" t="s">
        <v>583</v>
      </c>
      <c r="C2080" s="33" t="s">
        <v>2374</v>
      </c>
      <c r="D2080" s="33" t="s">
        <v>8119</v>
      </c>
      <c r="E2080" s="34" t="s">
        <v>8120</v>
      </c>
      <c r="F2080" s="32" t="s">
        <v>8121</v>
      </c>
      <c r="G2080" s="33" t="s">
        <v>8123</v>
      </c>
      <c r="H2080" s="32" t="s">
        <v>2475</v>
      </c>
      <c r="I2080" s="32" t="s">
        <v>2415</v>
      </c>
      <c r="J2080" s="33" t="s">
        <v>2370</v>
      </c>
      <c r="K2080" s="32">
        <v>35</v>
      </c>
      <c r="L2080" s="36" t="s">
        <v>2962</v>
      </c>
    </row>
    <row r="2081" spans="1:12" ht="26.25" hidden="1" thickBot="1" x14ac:dyDescent="0.3">
      <c r="A2081" s="31" t="s">
        <v>2365</v>
      </c>
      <c r="B2081" s="32" t="s">
        <v>583</v>
      </c>
      <c r="C2081" s="33" t="s">
        <v>2374</v>
      </c>
      <c r="D2081" s="33" t="s">
        <v>8124</v>
      </c>
      <c r="E2081" s="34" t="s">
        <v>8125</v>
      </c>
      <c r="F2081" s="32" t="s">
        <v>8126</v>
      </c>
      <c r="G2081" s="33" t="s">
        <v>8127</v>
      </c>
      <c r="H2081" s="32" t="s">
        <v>2475</v>
      </c>
      <c r="I2081" s="32" t="s">
        <v>2671</v>
      </c>
      <c r="J2081" s="33" t="s">
        <v>2370</v>
      </c>
      <c r="K2081" s="32">
        <v>14</v>
      </c>
      <c r="L2081" s="36" t="s">
        <v>8097</v>
      </c>
    </row>
    <row r="2082" spans="1:12" ht="26.25" hidden="1" thickBot="1" x14ac:dyDescent="0.3">
      <c r="A2082" s="31" t="s">
        <v>2365</v>
      </c>
      <c r="B2082" s="32" t="s">
        <v>583</v>
      </c>
      <c r="C2082" s="33" t="s">
        <v>2374</v>
      </c>
      <c r="D2082" s="33" t="s">
        <v>8128</v>
      </c>
      <c r="E2082" s="34" t="s">
        <v>8129</v>
      </c>
      <c r="F2082" s="32" t="s">
        <v>8130</v>
      </c>
      <c r="G2082" s="33" t="s">
        <v>8131</v>
      </c>
      <c r="H2082" s="32" t="s">
        <v>2475</v>
      </c>
      <c r="I2082" s="32" t="s">
        <v>2415</v>
      </c>
      <c r="J2082" s="33" t="s">
        <v>2365</v>
      </c>
      <c r="K2082" s="32">
        <v>14</v>
      </c>
      <c r="L2082" s="36" t="s">
        <v>8132</v>
      </c>
    </row>
    <row r="2083" spans="1:12" ht="26.25" hidden="1" thickBot="1" x14ac:dyDescent="0.3">
      <c r="A2083" s="31" t="s">
        <v>2365</v>
      </c>
      <c r="B2083" s="32" t="s">
        <v>583</v>
      </c>
      <c r="C2083" s="33" t="s">
        <v>2374</v>
      </c>
      <c r="D2083" s="33" t="s">
        <v>8133</v>
      </c>
      <c r="E2083" s="34" t="s">
        <v>8134</v>
      </c>
      <c r="F2083" s="32" t="s">
        <v>8135</v>
      </c>
      <c r="G2083" s="33" t="s">
        <v>8136</v>
      </c>
      <c r="H2083" s="32" t="s">
        <v>2475</v>
      </c>
      <c r="I2083" s="32" t="s">
        <v>2415</v>
      </c>
      <c r="J2083" s="33" t="s">
        <v>2365</v>
      </c>
      <c r="K2083" s="32">
        <v>25</v>
      </c>
      <c r="L2083" s="36" t="s">
        <v>8109</v>
      </c>
    </row>
    <row r="2084" spans="1:12" ht="26.25" hidden="1" thickBot="1" x14ac:dyDescent="0.3">
      <c r="A2084" s="31" t="s">
        <v>2365</v>
      </c>
      <c r="B2084" s="32" t="s">
        <v>583</v>
      </c>
      <c r="C2084" s="33" t="s">
        <v>2374</v>
      </c>
      <c r="D2084" s="33" t="s">
        <v>8137</v>
      </c>
      <c r="E2084" s="34" t="s">
        <v>8138</v>
      </c>
      <c r="F2084" s="32" t="s">
        <v>8139</v>
      </c>
      <c r="G2084" s="33" t="s">
        <v>8140</v>
      </c>
      <c r="H2084" s="32" t="s">
        <v>2475</v>
      </c>
      <c r="I2084" s="32" t="s">
        <v>2415</v>
      </c>
      <c r="J2084" s="33" t="s">
        <v>2370</v>
      </c>
      <c r="K2084" s="32">
        <v>15</v>
      </c>
      <c r="L2084" s="36" t="s">
        <v>8109</v>
      </c>
    </row>
    <row r="2085" spans="1:12" ht="26.25" hidden="1" thickBot="1" x14ac:dyDescent="0.3">
      <c r="A2085" s="31" t="s">
        <v>2365</v>
      </c>
      <c r="B2085" s="32" t="s">
        <v>583</v>
      </c>
      <c r="C2085" s="33" t="s">
        <v>2374</v>
      </c>
      <c r="D2085" s="33" t="s">
        <v>8141</v>
      </c>
      <c r="E2085" s="34" t="s">
        <v>2204</v>
      </c>
      <c r="F2085" s="32" t="s">
        <v>8142</v>
      </c>
      <c r="G2085" s="33" t="s">
        <v>8143</v>
      </c>
      <c r="H2085" s="32" t="s">
        <v>2475</v>
      </c>
      <c r="I2085" s="32" t="s">
        <v>2415</v>
      </c>
      <c r="J2085" s="33" t="s">
        <v>2365</v>
      </c>
      <c r="K2085" s="32">
        <v>19</v>
      </c>
      <c r="L2085" s="36" t="s">
        <v>8109</v>
      </c>
    </row>
    <row r="2086" spans="1:12" ht="26.25" hidden="1" thickBot="1" x14ac:dyDescent="0.3">
      <c r="A2086" s="31" t="s">
        <v>2365</v>
      </c>
      <c r="B2086" s="32" t="s">
        <v>583</v>
      </c>
      <c r="C2086" s="33" t="s">
        <v>2374</v>
      </c>
      <c r="D2086" s="33" t="s">
        <v>8144</v>
      </c>
      <c r="E2086" s="34" t="s">
        <v>8145</v>
      </c>
      <c r="F2086" s="32" t="s">
        <v>8146</v>
      </c>
      <c r="G2086" s="33" t="s">
        <v>8147</v>
      </c>
      <c r="H2086" s="32" t="s">
        <v>2475</v>
      </c>
      <c r="I2086" s="32" t="s">
        <v>2415</v>
      </c>
      <c r="J2086" s="33" t="s">
        <v>2365</v>
      </c>
      <c r="K2086" s="32">
        <v>15</v>
      </c>
      <c r="L2086" s="36" t="s">
        <v>8109</v>
      </c>
    </row>
    <row r="2087" spans="1:12" ht="26.25" hidden="1" thickBot="1" x14ac:dyDescent="0.3">
      <c r="A2087" s="31" t="s">
        <v>2365</v>
      </c>
      <c r="B2087" s="32" t="s">
        <v>583</v>
      </c>
      <c r="C2087" s="33" t="s">
        <v>2374</v>
      </c>
      <c r="D2087" s="33" t="s">
        <v>7959</v>
      </c>
      <c r="E2087" s="34" t="s">
        <v>7960</v>
      </c>
      <c r="F2087" s="32" t="s">
        <v>7961</v>
      </c>
      <c r="G2087" s="33" t="s">
        <v>8148</v>
      </c>
      <c r="H2087" s="32" t="s">
        <v>2475</v>
      </c>
      <c r="I2087" s="32" t="s">
        <v>2415</v>
      </c>
      <c r="J2087" s="33" t="s">
        <v>2365</v>
      </c>
      <c r="K2087" s="32">
        <v>28</v>
      </c>
      <c r="L2087" s="35"/>
    </row>
    <row r="2088" spans="1:12" ht="26.25" hidden="1" thickBot="1" x14ac:dyDescent="0.3">
      <c r="A2088" s="31" t="s">
        <v>2365</v>
      </c>
      <c r="B2088" s="32" t="s">
        <v>583</v>
      </c>
      <c r="C2088" s="33" t="s">
        <v>2374</v>
      </c>
      <c r="D2088" s="33" t="s">
        <v>8149</v>
      </c>
      <c r="E2088" s="34" t="s">
        <v>7960</v>
      </c>
      <c r="F2088" s="32" t="s">
        <v>7961</v>
      </c>
      <c r="G2088" s="33" t="s">
        <v>8150</v>
      </c>
      <c r="H2088" s="32" t="s">
        <v>2475</v>
      </c>
      <c r="I2088" s="32" t="s">
        <v>2415</v>
      </c>
      <c r="J2088" s="33" t="s">
        <v>2365</v>
      </c>
      <c r="K2088" s="32">
        <v>20</v>
      </c>
      <c r="L2088" s="36" t="s">
        <v>7960</v>
      </c>
    </row>
    <row r="2089" spans="1:12" ht="26.25" hidden="1" thickBot="1" x14ac:dyDescent="0.3">
      <c r="A2089" s="31" t="s">
        <v>2365</v>
      </c>
      <c r="B2089" s="32" t="s">
        <v>583</v>
      </c>
      <c r="C2089" s="33" t="s">
        <v>2374</v>
      </c>
      <c r="D2089" s="33" t="s">
        <v>8149</v>
      </c>
      <c r="E2089" s="34" t="s">
        <v>7960</v>
      </c>
      <c r="F2089" s="32" t="s">
        <v>7961</v>
      </c>
      <c r="G2089" s="33" t="s">
        <v>8151</v>
      </c>
      <c r="H2089" s="32" t="s">
        <v>2475</v>
      </c>
      <c r="I2089" s="32" t="s">
        <v>2415</v>
      </c>
      <c r="J2089" s="33" t="s">
        <v>2365</v>
      </c>
      <c r="K2089" s="32">
        <v>17</v>
      </c>
      <c r="L2089" s="36" t="s">
        <v>7960</v>
      </c>
    </row>
    <row r="2090" spans="1:12" ht="26.25" hidden="1" thickBot="1" x14ac:dyDescent="0.3">
      <c r="A2090" s="31" t="s">
        <v>2365</v>
      </c>
      <c r="B2090" s="32" t="s">
        <v>583</v>
      </c>
      <c r="C2090" s="33" t="s">
        <v>2374</v>
      </c>
      <c r="D2090" s="33" t="s">
        <v>8149</v>
      </c>
      <c r="E2090" s="34" t="s">
        <v>7960</v>
      </c>
      <c r="F2090" s="32" t="s">
        <v>7961</v>
      </c>
      <c r="G2090" s="33" t="s">
        <v>8152</v>
      </c>
      <c r="H2090" s="32" t="s">
        <v>2475</v>
      </c>
      <c r="I2090" s="32" t="s">
        <v>2415</v>
      </c>
      <c r="J2090" s="33" t="s">
        <v>2370</v>
      </c>
      <c r="K2090" s="32">
        <v>16</v>
      </c>
      <c r="L2090" s="36" t="s">
        <v>7960</v>
      </c>
    </row>
    <row r="2091" spans="1:12" ht="26.25" hidden="1" thickBot="1" x14ac:dyDescent="0.3">
      <c r="A2091" s="31" t="s">
        <v>2365</v>
      </c>
      <c r="B2091" s="32" t="s">
        <v>583</v>
      </c>
      <c r="C2091" s="33" t="s">
        <v>2374</v>
      </c>
      <c r="D2091" s="33" t="s">
        <v>8153</v>
      </c>
      <c r="E2091" s="34" t="s">
        <v>8154</v>
      </c>
      <c r="F2091" s="32" t="s">
        <v>8155</v>
      </c>
      <c r="G2091" s="33" t="s">
        <v>8156</v>
      </c>
      <c r="H2091" s="32" t="s">
        <v>2475</v>
      </c>
      <c r="I2091" s="32" t="s">
        <v>2415</v>
      </c>
      <c r="J2091" s="33" t="s">
        <v>2368</v>
      </c>
      <c r="K2091" s="32">
        <v>17</v>
      </c>
      <c r="L2091" s="36" t="s">
        <v>8109</v>
      </c>
    </row>
    <row r="2092" spans="1:12" ht="26.25" hidden="1" thickBot="1" x14ac:dyDescent="0.3">
      <c r="A2092" s="31" t="s">
        <v>2365</v>
      </c>
      <c r="B2092" s="32" t="s">
        <v>583</v>
      </c>
      <c r="C2092" s="33" t="s">
        <v>2374</v>
      </c>
      <c r="D2092" s="33" t="s">
        <v>8157</v>
      </c>
      <c r="E2092" s="34" t="s">
        <v>8158</v>
      </c>
      <c r="F2092" s="32" t="s">
        <v>8159</v>
      </c>
      <c r="G2092" s="33" t="s">
        <v>8160</v>
      </c>
      <c r="H2092" s="32" t="s">
        <v>2475</v>
      </c>
      <c r="I2092" s="32" t="s">
        <v>2415</v>
      </c>
      <c r="J2092" s="33" t="s">
        <v>2368</v>
      </c>
      <c r="K2092" s="32">
        <v>20</v>
      </c>
      <c r="L2092" s="36" t="s">
        <v>8109</v>
      </c>
    </row>
    <row r="2093" spans="1:12" ht="26.25" hidden="1" thickBot="1" x14ac:dyDescent="0.3">
      <c r="A2093" s="31" t="s">
        <v>2365</v>
      </c>
      <c r="B2093" s="32" t="s">
        <v>583</v>
      </c>
      <c r="C2093" s="33" t="s">
        <v>2374</v>
      </c>
      <c r="D2093" s="33" t="s">
        <v>8161</v>
      </c>
      <c r="E2093" s="34" t="s">
        <v>8162</v>
      </c>
      <c r="F2093" s="32" t="s">
        <v>8163</v>
      </c>
      <c r="G2093" s="33" t="s">
        <v>8164</v>
      </c>
      <c r="H2093" s="32" t="s">
        <v>2475</v>
      </c>
      <c r="I2093" s="32" t="s">
        <v>2415</v>
      </c>
      <c r="J2093" s="33" t="s">
        <v>2368</v>
      </c>
      <c r="K2093" s="32">
        <v>21</v>
      </c>
      <c r="L2093" s="36" t="s">
        <v>8109</v>
      </c>
    </row>
    <row r="2094" spans="1:12" ht="26.25" hidden="1" thickBot="1" x14ac:dyDescent="0.3">
      <c r="A2094" s="31" t="s">
        <v>2365</v>
      </c>
      <c r="B2094" s="32" t="s">
        <v>583</v>
      </c>
      <c r="C2094" s="33" t="s">
        <v>2374</v>
      </c>
      <c r="D2094" s="33" t="s">
        <v>8161</v>
      </c>
      <c r="E2094" s="34" t="s">
        <v>8162</v>
      </c>
      <c r="F2094" s="32" t="s">
        <v>8163</v>
      </c>
      <c r="G2094" s="33" t="s">
        <v>8165</v>
      </c>
      <c r="H2094" s="32" t="s">
        <v>2475</v>
      </c>
      <c r="I2094" s="32" t="s">
        <v>2415</v>
      </c>
      <c r="J2094" s="33" t="s">
        <v>2368</v>
      </c>
      <c r="K2094" s="32">
        <v>24</v>
      </c>
      <c r="L2094" s="36" t="s">
        <v>8109</v>
      </c>
    </row>
    <row r="2095" spans="1:12" ht="26.25" hidden="1" thickBot="1" x14ac:dyDescent="0.3">
      <c r="A2095" s="31" t="s">
        <v>2365</v>
      </c>
      <c r="B2095" s="32" t="s">
        <v>583</v>
      </c>
      <c r="C2095" s="33" t="s">
        <v>2374</v>
      </c>
      <c r="D2095" s="33" t="s">
        <v>8096</v>
      </c>
      <c r="E2095" s="34" t="s">
        <v>8097</v>
      </c>
      <c r="F2095" s="32" t="s">
        <v>8098</v>
      </c>
      <c r="G2095" s="33" t="s">
        <v>8166</v>
      </c>
      <c r="H2095" s="32" t="s">
        <v>2475</v>
      </c>
      <c r="I2095" s="32" t="s">
        <v>2415</v>
      </c>
      <c r="J2095" s="33" t="s">
        <v>2368</v>
      </c>
      <c r="K2095" s="32">
        <v>59</v>
      </c>
      <c r="L2095" s="36" t="s">
        <v>8097</v>
      </c>
    </row>
    <row r="2096" spans="1:12" ht="26.25" hidden="1" thickBot="1" x14ac:dyDescent="0.3">
      <c r="A2096" s="31" t="s">
        <v>2365</v>
      </c>
      <c r="B2096" s="32" t="s">
        <v>583</v>
      </c>
      <c r="C2096" s="33" t="s">
        <v>2374</v>
      </c>
      <c r="D2096" s="33" t="s">
        <v>8167</v>
      </c>
      <c r="E2096" s="34" t="s">
        <v>2206</v>
      </c>
      <c r="F2096" s="32" t="s">
        <v>8168</v>
      </c>
      <c r="G2096" s="33" t="s">
        <v>8169</v>
      </c>
      <c r="H2096" s="32" t="s">
        <v>2475</v>
      </c>
      <c r="I2096" s="32" t="s">
        <v>2415</v>
      </c>
      <c r="J2096" s="33" t="s">
        <v>2368</v>
      </c>
      <c r="K2096" s="32">
        <v>17</v>
      </c>
      <c r="L2096" s="36" t="s">
        <v>8170</v>
      </c>
    </row>
    <row r="2097" spans="1:12" ht="26.25" hidden="1" thickBot="1" x14ac:dyDescent="0.3">
      <c r="A2097" s="31" t="s">
        <v>2365</v>
      </c>
      <c r="B2097" s="32" t="s">
        <v>583</v>
      </c>
      <c r="C2097" s="33" t="s">
        <v>2374</v>
      </c>
      <c r="D2097" s="33" t="s">
        <v>8171</v>
      </c>
      <c r="E2097" s="34" t="s">
        <v>8172</v>
      </c>
      <c r="F2097" s="32" t="s">
        <v>8173</v>
      </c>
      <c r="G2097" s="33" t="s">
        <v>8174</v>
      </c>
      <c r="H2097" s="32" t="s">
        <v>2475</v>
      </c>
      <c r="I2097" s="32" t="s">
        <v>2415</v>
      </c>
      <c r="J2097" s="33" t="s">
        <v>2368</v>
      </c>
      <c r="K2097" s="32">
        <v>21</v>
      </c>
      <c r="L2097" s="36" t="s">
        <v>2962</v>
      </c>
    </row>
    <row r="2098" spans="1:12" ht="26.25" hidden="1" thickBot="1" x14ac:dyDescent="0.3">
      <c r="A2098" s="31" t="s">
        <v>2365</v>
      </c>
      <c r="B2098" s="32" t="s">
        <v>583</v>
      </c>
      <c r="C2098" s="33" t="s">
        <v>2374</v>
      </c>
      <c r="D2098" s="33" t="s">
        <v>7959</v>
      </c>
      <c r="E2098" s="34" t="s">
        <v>7960</v>
      </c>
      <c r="F2098" s="32" t="s">
        <v>7961</v>
      </c>
      <c r="G2098" s="33" t="s">
        <v>8175</v>
      </c>
      <c r="H2098" s="32" t="s">
        <v>2475</v>
      </c>
      <c r="I2098" s="32" t="s">
        <v>2415</v>
      </c>
      <c r="J2098" s="33" t="s">
        <v>2367</v>
      </c>
      <c r="K2098" s="32">
        <v>26</v>
      </c>
      <c r="L2098" s="36" t="s">
        <v>7960</v>
      </c>
    </row>
    <row r="2099" spans="1:12" ht="26.25" hidden="1" thickBot="1" x14ac:dyDescent="0.3">
      <c r="A2099" s="31" t="s">
        <v>2365</v>
      </c>
      <c r="B2099" s="32" t="s">
        <v>583</v>
      </c>
      <c r="C2099" s="33" t="s">
        <v>2374</v>
      </c>
      <c r="D2099" s="33" t="s">
        <v>7959</v>
      </c>
      <c r="E2099" s="34" t="s">
        <v>7960</v>
      </c>
      <c r="F2099" s="32" t="s">
        <v>7961</v>
      </c>
      <c r="G2099" s="33" t="s">
        <v>8176</v>
      </c>
      <c r="H2099" s="32" t="s">
        <v>2475</v>
      </c>
      <c r="I2099" s="32" t="s">
        <v>2415</v>
      </c>
      <c r="J2099" s="33" t="s">
        <v>2367</v>
      </c>
      <c r="K2099" s="32">
        <v>17</v>
      </c>
      <c r="L2099" s="36" t="s">
        <v>7960</v>
      </c>
    </row>
    <row r="2100" spans="1:12" ht="26.25" hidden="1" thickBot="1" x14ac:dyDescent="0.3">
      <c r="A2100" s="31" t="s">
        <v>2365</v>
      </c>
      <c r="B2100" s="32" t="s">
        <v>583</v>
      </c>
      <c r="C2100" s="33" t="s">
        <v>2374</v>
      </c>
      <c r="D2100" s="33" t="s">
        <v>7959</v>
      </c>
      <c r="E2100" s="34" t="s">
        <v>7960</v>
      </c>
      <c r="F2100" s="32" t="s">
        <v>7961</v>
      </c>
      <c r="G2100" s="33" t="s">
        <v>8177</v>
      </c>
      <c r="H2100" s="32" t="s">
        <v>2475</v>
      </c>
      <c r="I2100" s="32" t="s">
        <v>2415</v>
      </c>
      <c r="J2100" s="33" t="s">
        <v>2367</v>
      </c>
      <c r="K2100" s="32">
        <v>20</v>
      </c>
      <c r="L2100" s="36" t="s">
        <v>7960</v>
      </c>
    </row>
    <row r="2101" spans="1:12" ht="26.25" hidden="1" thickBot="1" x14ac:dyDescent="0.3">
      <c r="A2101" s="31" t="s">
        <v>2365</v>
      </c>
      <c r="B2101" s="32" t="s">
        <v>583</v>
      </c>
      <c r="C2101" s="33" t="s">
        <v>2374</v>
      </c>
      <c r="D2101" s="33" t="s">
        <v>8096</v>
      </c>
      <c r="E2101" s="34" t="s">
        <v>8097</v>
      </c>
      <c r="F2101" s="32" t="s">
        <v>8098</v>
      </c>
      <c r="G2101" s="33" t="s">
        <v>8178</v>
      </c>
      <c r="H2101" s="32" t="s">
        <v>2475</v>
      </c>
      <c r="I2101" s="32" t="s">
        <v>2415</v>
      </c>
      <c r="J2101" s="33" t="s">
        <v>2367</v>
      </c>
      <c r="K2101" s="32">
        <v>52</v>
      </c>
      <c r="L2101" s="36" t="s">
        <v>8097</v>
      </c>
    </row>
    <row r="2102" spans="1:12" ht="26.25" hidden="1" thickBot="1" x14ac:dyDescent="0.3">
      <c r="A2102" s="31" t="s">
        <v>2365</v>
      </c>
      <c r="B2102" s="32" t="s">
        <v>583</v>
      </c>
      <c r="C2102" s="33" t="s">
        <v>2374</v>
      </c>
      <c r="D2102" s="33" t="s">
        <v>8096</v>
      </c>
      <c r="E2102" s="34" t="s">
        <v>8097</v>
      </c>
      <c r="F2102" s="32" t="s">
        <v>8098</v>
      </c>
      <c r="G2102" s="33" t="s">
        <v>8179</v>
      </c>
      <c r="H2102" s="32" t="s">
        <v>2475</v>
      </c>
      <c r="I2102" s="32" t="s">
        <v>2415</v>
      </c>
      <c r="J2102" s="33" t="s">
        <v>2370</v>
      </c>
      <c r="K2102" s="32">
        <v>16</v>
      </c>
      <c r="L2102" s="36" t="s">
        <v>8097</v>
      </c>
    </row>
    <row r="2103" spans="1:12" ht="26.25" hidden="1" thickBot="1" x14ac:dyDescent="0.3">
      <c r="A2103" s="31" t="s">
        <v>2365</v>
      </c>
      <c r="B2103" s="32" t="s">
        <v>583</v>
      </c>
      <c r="C2103" s="33" t="s">
        <v>2374</v>
      </c>
      <c r="D2103" s="33" t="s">
        <v>8180</v>
      </c>
      <c r="E2103" s="34" t="s">
        <v>8158</v>
      </c>
      <c r="F2103" s="32" t="s">
        <v>8181</v>
      </c>
      <c r="G2103" s="33" t="s">
        <v>8182</v>
      </c>
      <c r="H2103" s="32" t="s">
        <v>2475</v>
      </c>
      <c r="I2103" s="32" t="s">
        <v>2415</v>
      </c>
      <c r="J2103" s="33" t="s">
        <v>2365</v>
      </c>
      <c r="K2103" s="32">
        <v>20</v>
      </c>
      <c r="L2103" s="36" t="s">
        <v>8109</v>
      </c>
    </row>
    <row r="2104" spans="1:12" ht="26.25" hidden="1" thickBot="1" x14ac:dyDescent="0.3">
      <c r="A2104" s="31" t="s">
        <v>2365</v>
      </c>
      <c r="B2104" s="32" t="s">
        <v>583</v>
      </c>
      <c r="C2104" s="33" t="s">
        <v>2374</v>
      </c>
      <c r="D2104" s="33" t="s">
        <v>8183</v>
      </c>
      <c r="E2104" s="34" t="s">
        <v>8184</v>
      </c>
      <c r="F2104" s="32" t="s">
        <v>8185</v>
      </c>
      <c r="G2104" s="33" t="s">
        <v>8186</v>
      </c>
      <c r="H2104" s="32" t="s">
        <v>2475</v>
      </c>
      <c r="I2104" s="32" t="s">
        <v>2415</v>
      </c>
      <c r="J2104" s="33" t="s">
        <v>2367</v>
      </c>
      <c r="K2104" s="32">
        <v>20</v>
      </c>
      <c r="L2104" s="36" t="s">
        <v>8109</v>
      </c>
    </row>
    <row r="2105" spans="1:12" ht="26.25" hidden="1" thickBot="1" x14ac:dyDescent="0.3">
      <c r="A2105" s="31" t="s">
        <v>2365</v>
      </c>
      <c r="B2105" s="32" t="s">
        <v>583</v>
      </c>
      <c r="C2105" s="33" t="s">
        <v>2374</v>
      </c>
      <c r="D2105" s="33" t="s">
        <v>8110</v>
      </c>
      <c r="E2105" s="34" t="s">
        <v>8111</v>
      </c>
      <c r="F2105" s="32" t="s">
        <v>8112</v>
      </c>
      <c r="G2105" s="33" t="s">
        <v>8187</v>
      </c>
      <c r="H2105" s="32" t="s">
        <v>2475</v>
      </c>
      <c r="I2105" s="32" t="s">
        <v>2415</v>
      </c>
      <c r="J2105" s="33" t="s">
        <v>2367</v>
      </c>
      <c r="K2105" s="32">
        <v>26</v>
      </c>
      <c r="L2105" s="36" t="s">
        <v>8109</v>
      </c>
    </row>
    <row r="2106" spans="1:12" ht="26.25" hidden="1" thickBot="1" x14ac:dyDescent="0.3">
      <c r="A2106" s="31" t="s">
        <v>2365</v>
      </c>
      <c r="B2106" s="32" t="s">
        <v>583</v>
      </c>
      <c r="C2106" s="33" t="s">
        <v>2374</v>
      </c>
      <c r="D2106" s="33" t="s">
        <v>8144</v>
      </c>
      <c r="E2106" s="34" t="s">
        <v>8145</v>
      </c>
      <c r="F2106" s="32" t="s">
        <v>8146</v>
      </c>
      <c r="G2106" s="33" t="s">
        <v>8188</v>
      </c>
      <c r="H2106" s="32" t="s">
        <v>2475</v>
      </c>
      <c r="I2106" s="32" t="s">
        <v>2415</v>
      </c>
      <c r="J2106" s="33" t="s">
        <v>2367</v>
      </c>
      <c r="K2106" s="32">
        <v>22</v>
      </c>
      <c r="L2106" s="36" t="s">
        <v>8109</v>
      </c>
    </row>
    <row r="2107" spans="1:12" ht="26.25" hidden="1" thickBot="1" x14ac:dyDescent="0.3">
      <c r="A2107" s="31" t="s">
        <v>2365</v>
      </c>
      <c r="B2107" s="32" t="s">
        <v>583</v>
      </c>
      <c r="C2107" s="33" t="s">
        <v>2374</v>
      </c>
      <c r="D2107" s="33" t="s">
        <v>8189</v>
      </c>
      <c r="E2107" s="34" t="s">
        <v>8190</v>
      </c>
      <c r="F2107" s="32" t="s">
        <v>8191</v>
      </c>
      <c r="G2107" s="33" t="s">
        <v>8192</v>
      </c>
      <c r="H2107" s="32" t="s">
        <v>2475</v>
      </c>
      <c r="I2107" s="32" t="s">
        <v>2415</v>
      </c>
      <c r="J2107" s="33" t="s">
        <v>2367</v>
      </c>
      <c r="K2107" s="32">
        <v>15</v>
      </c>
      <c r="L2107" s="36" t="s">
        <v>8109</v>
      </c>
    </row>
    <row r="2108" spans="1:12" ht="26.25" hidden="1" thickBot="1" x14ac:dyDescent="0.3">
      <c r="A2108" s="31" t="s">
        <v>2365</v>
      </c>
      <c r="B2108" s="32" t="s">
        <v>583</v>
      </c>
      <c r="C2108" s="33" t="s">
        <v>2374</v>
      </c>
      <c r="D2108" s="33" t="s">
        <v>8114</v>
      </c>
      <c r="E2108" s="34" t="s">
        <v>8115</v>
      </c>
      <c r="F2108" s="32" t="s">
        <v>8116</v>
      </c>
      <c r="G2108" s="33" t="s">
        <v>8193</v>
      </c>
      <c r="H2108" s="32" t="s">
        <v>2475</v>
      </c>
      <c r="I2108" s="32" t="s">
        <v>2415</v>
      </c>
      <c r="J2108" s="33" t="s">
        <v>2365</v>
      </c>
      <c r="K2108" s="32">
        <v>20</v>
      </c>
      <c r="L2108" s="36" t="s">
        <v>8118</v>
      </c>
    </row>
    <row r="2109" spans="1:12" ht="26.25" hidden="1" thickBot="1" x14ac:dyDescent="0.3">
      <c r="A2109" s="31" t="s">
        <v>2365</v>
      </c>
      <c r="B2109" s="32" t="s">
        <v>583</v>
      </c>
      <c r="C2109" s="33" t="s">
        <v>2374</v>
      </c>
      <c r="D2109" s="33" t="s">
        <v>8133</v>
      </c>
      <c r="E2109" s="34" t="s">
        <v>8134</v>
      </c>
      <c r="F2109" s="32" t="s">
        <v>8135</v>
      </c>
      <c r="G2109" s="33" t="s">
        <v>8194</v>
      </c>
      <c r="H2109" s="32" t="s">
        <v>2475</v>
      </c>
      <c r="I2109" s="32" t="s">
        <v>2415</v>
      </c>
      <c r="J2109" s="33" t="s">
        <v>2370</v>
      </c>
      <c r="K2109" s="32">
        <v>20</v>
      </c>
      <c r="L2109" s="36" t="s">
        <v>8109</v>
      </c>
    </row>
    <row r="2110" spans="1:12" ht="26.25" hidden="1" thickBot="1" x14ac:dyDescent="0.3">
      <c r="A2110" s="31" t="s">
        <v>2365</v>
      </c>
      <c r="B2110" s="32" t="s">
        <v>583</v>
      </c>
      <c r="C2110" s="33" t="s">
        <v>2374</v>
      </c>
      <c r="D2110" s="33" t="s">
        <v>8189</v>
      </c>
      <c r="E2110" s="34" t="s">
        <v>8190</v>
      </c>
      <c r="F2110" s="32" t="s">
        <v>8191</v>
      </c>
      <c r="G2110" s="33" t="s">
        <v>8195</v>
      </c>
      <c r="H2110" s="32" t="s">
        <v>2475</v>
      </c>
      <c r="I2110" s="32" t="s">
        <v>2415</v>
      </c>
      <c r="J2110" s="33" t="s">
        <v>2367</v>
      </c>
      <c r="K2110" s="32">
        <v>20</v>
      </c>
      <c r="L2110" s="36" t="s">
        <v>8109</v>
      </c>
    </row>
    <row r="2111" spans="1:12" ht="26.25" hidden="1" thickBot="1" x14ac:dyDescent="0.3">
      <c r="A2111" s="31" t="s">
        <v>2365</v>
      </c>
      <c r="B2111" s="32" t="s">
        <v>583</v>
      </c>
      <c r="C2111" s="33" t="s">
        <v>2374</v>
      </c>
      <c r="D2111" s="33" t="s">
        <v>8064</v>
      </c>
      <c r="E2111" s="34" t="s">
        <v>8065</v>
      </c>
      <c r="F2111" s="32" t="s">
        <v>8066</v>
      </c>
      <c r="G2111" s="33" t="s">
        <v>8196</v>
      </c>
      <c r="H2111" s="32" t="s">
        <v>2475</v>
      </c>
      <c r="I2111" s="32" t="s">
        <v>2415</v>
      </c>
      <c r="J2111" s="33" t="s">
        <v>2367</v>
      </c>
      <c r="K2111" s="32">
        <v>17</v>
      </c>
      <c r="L2111" s="36" t="s">
        <v>8109</v>
      </c>
    </row>
    <row r="2112" spans="1:12" ht="26.25" hidden="1" thickBot="1" x14ac:dyDescent="0.3">
      <c r="A2112" s="31" t="s">
        <v>2365</v>
      </c>
      <c r="B2112" s="32" t="s">
        <v>583</v>
      </c>
      <c r="C2112" s="33" t="s">
        <v>2374</v>
      </c>
      <c r="D2112" s="33" t="s">
        <v>8119</v>
      </c>
      <c r="E2112" s="34" t="s">
        <v>8120</v>
      </c>
      <c r="F2112" s="32" t="s">
        <v>8121</v>
      </c>
      <c r="G2112" s="33" t="s">
        <v>8197</v>
      </c>
      <c r="H2112" s="32" t="s">
        <v>2475</v>
      </c>
      <c r="I2112" s="32" t="s">
        <v>2415</v>
      </c>
      <c r="J2112" s="33" t="s">
        <v>2370</v>
      </c>
      <c r="K2112" s="32">
        <v>29</v>
      </c>
      <c r="L2112" s="36" t="s">
        <v>2962</v>
      </c>
    </row>
    <row r="2113" spans="1:12" ht="26.25" hidden="1" thickBot="1" x14ac:dyDescent="0.3">
      <c r="A2113" s="31" t="s">
        <v>2365</v>
      </c>
      <c r="B2113" s="32" t="s">
        <v>583</v>
      </c>
      <c r="C2113" s="33" t="s">
        <v>2374</v>
      </c>
      <c r="D2113" s="33" t="s">
        <v>8119</v>
      </c>
      <c r="E2113" s="34" t="s">
        <v>8120</v>
      </c>
      <c r="F2113" s="32" t="s">
        <v>8121</v>
      </c>
      <c r="G2113" s="33" t="s">
        <v>8198</v>
      </c>
      <c r="H2113" s="32" t="s">
        <v>2475</v>
      </c>
      <c r="I2113" s="32" t="s">
        <v>2415</v>
      </c>
      <c r="J2113" s="33" t="s">
        <v>2370</v>
      </c>
      <c r="K2113" s="32">
        <v>34</v>
      </c>
      <c r="L2113" s="36" t="s">
        <v>2962</v>
      </c>
    </row>
    <row r="2114" spans="1:12" ht="26.25" hidden="1" thickBot="1" x14ac:dyDescent="0.3">
      <c r="A2114" s="31" t="s">
        <v>2365</v>
      </c>
      <c r="B2114" s="32" t="s">
        <v>583</v>
      </c>
      <c r="C2114" s="33" t="s">
        <v>2385</v>
      </c>
      <c r="D2114" s="33" t="s">
        <v>8199</v>
      </c>
      <c r="E2114" s="34" t="s">
        <v>8200</v>
      </c>
      <c r="F2114" s="32" t="s">
        <v>8201</v>
      </c>
      <c r="G2114" s="33" t="s">
        <v>8202</v>
      </c>
      <c r="H2114" s="32" t="s">
        <v>2475</v>
      </c>
      <c r="I2114" s="32" t="s">
        <v>2415</v>
      </c>
      <c r="J2114" s="33" t="s">
        <v>2367</v>
      </c>
      <c r="K2114" s="32">
        <v>22</v>
      </c>
      <c r="L2114" s="36" t="s">
        <v>8200</v>
      </c>
    </row>
    <row r="2115" spans="1:12" ht="26.25" hidden="1" thickBot="1" x14ac:dyDescent="0.3">
      <c r="A2115" s="31" t="s">
        <v>2365</v>
      </c>
      <c r="B2115" s="32" t="s">
        <v>583</v>
      </c>
      <c r="C2115" s="33" t="s">
        <v>2374</v>
      </c>
      <c r="D2115" s="33" t="s">
        <v>8203</v>
      </c>
      <c r="E2115" s="34" t="s">
        <v>2207</v>
      </c>
      <c r="F2115" s="32" t="s">
        <v>8204</v>
      </c>
      <c r="G2115" s="33" t="s">
        <v>8205</v>
      </c>
      <c r="H2115" s="32" t="s">
        <v>2475</v>
      </c>
      <c r="I2115" s="32" t="s">
        <v>2415</v>
      </c>
      <c r="J2115" s="33" t="s">
        <v>2375</v>
      </c>
      <c r="K2115" s="32">
        <v>21</v>
      </c>
      <c r="L2115" s="36" t="s">
        <v>8109</v>
      </c>
    </row>
    <row r="2116" spans="1:12" ht="26.25" hidden="1" thickBot="1" x14ac:dyDescent="0.3">
      <c r="A2116" s="31" t="s">
        <v>2365</v>
      </c>
      <c r="B2116" s="32" t="s">
        <v>583</v>
      </c>
      <c r="C2116" s="33" t="s">
        <v>2374</v>
      </c>
      <c r="D2116" s="33" t="s">
        <v>8161</v>
      </c>
      <c r="E2116" s="34" t="s">
        <v>8162</v>
      </c>
      <c r="F2116" s="32" t="s">
        <v>8163</v>
      </c>
      <c r="G2116" s="33" t="s">
        <v>8206</v>
      </c>
      <c r="H2116" s="32" t="s">
        <v>2475</v>
      </c>
      <c r="I2116" s="32" t="s">
        <v>2415</v>
      </c>
      <c r="J2116" s="33" t="s">
        <v>2375</v>
      </c>
      <c r="K2116" s="32">
        <v>23</v>
      </c>
      <c r="L2116" s="36" t="s">
        <v>8109</v>
      </c>
    </row>
    <row r="2117" spans="1:12" ht="26.25" hidden="1" thickBot="1" x14ac:dyDescent="0.3">
      <c r="A2117" s="31" t="s">
        <v>2365</v>
      </c>
      <c r="B2117" s="32" t="s">
        <v>583</v>
      </c>
      <c r="C2117" s="33" t="s">
        <v>2374</v>
      </c>
      <c r="D2117" s="33" t="s">
        <v>7959</v>
      </c>
      <c r="E2117" s="34" t="s">
        <v>7960</v>
      </c>
      <c r="F2117" s="32" t="s">
        <v>7961</v>
      </c>
      <c r="G2117" s="33" t="s">
        <v>8207</v>
      </c>
      <c r="H2117" s="32" t="s">
        <v>2475</v>
      </c>
      <c r="I2117" s="32" t="s">
        <v>2415</v>
      </c>
      <c r="J2117" s="33" t="s">
        <v>2373</v>
      </c>
      <c r="K2117" s="32">
        <v>27</v>
      </c>
      <c r="L2117" s="36" t="s">
        <v>7960</v>
      </c>
    </row>
    <row r="2118" spans="1:12" ht="26.25" hidden="1" thickBot="1" x14ac:dyDescent="0.3">
      <c r="A2118" s="31" t="s">
        <v>2365</v>
      </c>
      <c r="B2118" s="32" t="s">
        <v>583</v>
      </c>
      <c r="C2118" s="33" t="s">
        <v>2374</v>
      </c>
      <c r="D2118" s="33" t="s">
        <v>7959</v>
      </c>
      <c r="E2118" s="34" t="s">
        <v>7960</v>
      </c>
      <c r="F2118" s="32" t="s">
        <v>7961</v>
      </c>
      <c r="G2118" s="33" t="s">
        <v>8208</v>
      </c>
      <c r="H2118" s="32" t="s">
        <v>2475</v>
      </c>
      <c r="I2118" s="32" t="s">
        <v>2415</v>
      </c>
      <c r="J2118" s="33" t="s">
        <v>2375</v>
      </c>
      <c r="K2118" s="32">
        <v>17</v>
      </c>
      <c r="L2118" s="36" t="s">
        <v>7960</v>
      </c>
    </row>
    <row r="2119" spans="1:12" ht="26.25" hidden="1" thickBot="1" x14ac:dyDescent="0.3">
      <c r="A2119" s="31" t="s">
        <v>2365</v>
      </c>
      <c r="B2119" s="32" t="s">
        <v>583</v>
      </c>
      <c r="C2119" s="33" t="s">
        <v>2374</v>
      </c>
      <c r="D2119" s="33" t="s">
        <v>7959</v>
      </c>
      <c r="E2119" s="34" t="s">
        <v>7960</v>
      </c>
      <c r="F2119" s="32" t="s">
        <v>7961</v>
      </c>
      <c r="G2119" s="33" t="s">
        <v>8209</v>
      </c>
      <c r="H2119" s="32" t="s">
        <v>2475</v>
      </c>
      <c r="I2119" s="32" t="s">
        <v>2415</v>
      </c>
      <c r="J2119" s="33" t="s">
        <v>2375</v>
      </c>
      <c r="K2119" s="32">
        <v>24</v>
      </c>
      <c r="L2119" s="36" t="s">
        <v>7960</v>
      </c>
    </row>
    <row r="2120" spans="1:12" ht="26.25" hidden="1" thickBot="1" x14ac:dyDescent="0.3">
      <c r="A2120" s="31" t="s">
        <v>2365</v>
      </c>
      <c r="B2120" s="32" t="s">
        <v>583</v>
      </c>
      <c r="C2120" s="33" t="s">
        <v>2374</v>
      </c>
      <c r="D2120" s="33" t="s">
        <v>8096</v>
      </c>
      <c r="E2120" s="34" t="s">
        <v>8097</v>
      </c>
      <c r="F2120" s="32" t="s">
        <v>8098</v>
      </c>
      <c r="G2120" s="33" t="s">
        <v>8210</v>
      </c>
      <c r="H2120" s="32" t="s">
        <v>2475</v>
      </c>
      <c r="I2120" s="32" t="s">
        <v>2415</v>
      </c>
      <c r="J2120" s="33" t="s">
        <v>2373</v>
      </c>
      <c r="K2120" s="32">
        <v>52</v>
      </c>
      <c r="L2120" s="36" t="s">
        <v>8097</v>
      </c>
    </row>
    <row r="2121" spans="1:12" ht="26.25" hidden="1" thickBot="1" x14ac:dyDescent="0.3">
      <c r="A2121" s="31" t="s">
        <v>2365</v>
      </c>
      <c r="B2121" s="32" t="s">
        <v>1475</v>
      </c>
      <c r="C2121" s="33" t="s">
        <v>2378</v>
      </c>
      <c r="D2121" s="33" t="s">
        <v>8211</v>
      </c>
      <c r="E2121" s="34" t="s">
        <v>8212</v>
      </c>
      <c r="F2121" s="32" t="s">
        <v>8213</v>
      </c>
      <c r="G2121" s="33" t="s">
        <v>8214</v>
      </c>
      <c r="H2121" s="32" t="s">
        <v>2414</v>
      </c>
      <c r="I2121" s="32" t="s">
        <v>2415</v>
      </c>
      <c r="J2121" s="33" t="s">
        <v>2370</v>
      </c>
      <c r="K2121" s="32">
        <v>18</v>
      </c>
      <c r="L2121" s="35"/>
    </row>
    <row r="2122" spans="1:12" ht="15.75" hidden="1" thickBot="1" x14ac:dyDescent="0.3">
      <c r="A2122" s="31" t="s">
        <v>2365</v>
      </c>
      <c r="B2122" s="32" t="s">
        <v>1475</v>
      </c>
      <c r="C2122" s="33" t="s">
        <v>2369</v>
      </c>
      <c r="D2122" s="33" t="s">
        <v>8215</v>
      </c>
      <c r="E2122" s="34" t="s">
        <v>8216</v>
      </c>
      <c r="F2122" s="32" t="s">
        <v>8217</v>
      </c>
      <c r="G2122" s="33" t="s">
        <v>8218</v>
      </c>
      <c r="H2122" s="32" t="s">
        <v>2414</v>
      </c>
      <c r="I2122" s="32" t="s">
        <v>2415</v>
      </c>
      <c r="J2122" s="33" t="s">
        <v>2370</v>
      </c>
      <c r="K2122" s="32">
        <v>25</v>
      </c>
      <c r="L2122" s="35"/>
    </row>
    <row r="2123" spans="1:12" ht="15.75" hidden="1" thickBot="1" x14ac:dyDescent="0.3">
      <c r="A2123" s="31" t="s">
        <v>2365</v>
      </c>
      <c r="B2123" s="32" t="s">
        <v>1475</v>
      </c>
      <c r="C2123" s="33" t="s">
        <v>2378</v>
      </c>
      <c r="D2123" s="33" t="s">
        <v>8219</v>
      </c>
      <c r="E2123" s="34" t="s">
        <v>8220</v>
      </c>
      <c r="F2123" s="32" t="s">
        <v>8221</v>
      </c>
      <c r="G2123" s="33" t="s">
        <v>8222</v>
      </c>
      <c r="H2123" s="32" t="s">
        <v>2414</v>
      </c>
      <c r="I2123" s="32" t="s">
        <v>2415</v>
      </c>
      <c r="J2123" s="33" t="s">
        <v>2370</v>
      </c>
      <c r="K2123" s="32">
        <v>18</v>
      </c>
      <c r="L2123" s="35"/>
    </row>
    <row r="2124" spans="1:12" ht="26.25" hidden="1" thickBot="1" x14ac:dyDescent="0.3">
      <c r="A2124" s="31" t="s">
        <v>2365</v>
      </c>
      <c r="B2124" s="32" t="s">
        <v>1475</v>
      </c>
      <c r="C2124" s="33" t="s">
        <v>2378</v>
      </c>
      <c r="D2124" s="33" t="s">
        <v>8223</v>
      </c>
      <c r="E2124" s="34" t="s">
        <v>8224</v>
      </c>
      <c r="F2124" s="32" t="s">
        <v>8225</v>
      </c>
      <c r="G2124" s="33" t="s">
        <v>8226</v>
      </c>
      <c r="H2124" s="32" t="s">
        <v>2414</v>
      </c>
      <c r="I2124" s="32" t="s">
        <v>2415</v>
      </c>
      <c r="J2124" s="33" t="s">
        <v>2370</v>
      </c>
      <c r="K2124" s="32">
        <v>26</v>
      </c>
      <c r="L2124" s="35"/>
    </row>
    <row r="2125" spans="1:12" ht="26.25" hidden="1" thickBot="1" x14ac:dyDescent="0.3">
      <c r="A2125" s="31" t="s">
        <v>2365</v>
      </c>
      <c r="B2125" s="32" t="s">
        <v>1475</v>
      </c>
      <c r="C2125" s="33" t="s">
        <v>2369</v>
      </c>
      <c r="D2125" s="33" t="s">
        <v>8227</v>
      </c>
      <c r="E2125" s="34" t="s">
        <v>8228</v>
      </c>
      <c r="F2125" s="32" t="s">
        <v>8229</v>
      </c>
      <c r="G2125" s="33" t="s">
        <v>8230</v>
      </c>
      <c r="H2125" s="32" t="s">
        <v>2414</v>
      </c>
      <c r="I2125" s="32" t="s">
        <v>2415</v>
      </c>
      <c r="J2125" s="33" t="s">
        <v>2370</v>
      </c>
      <c r="K2125" s="32">
        <v>33</v>
      </c>
      <c r="L2125" s="35"/>
    </row>
    <row r="2126" spans="1:12" ht="26.25" hidden="1" thickBot="1" x14ac:dyDescent="0.3">
      <c r="A2126" s="31" t="s">
        <v>2365</v>
      </c>
      <c r="B2126" s="32" t="s">
        <v>1475</v>
      </c>
      <c r="C2126" s="33" t="s">
        <v>2378</v>
      </c>
      <c r="D2126" s="33" t="s">
        <v>8211</v>
      </c>
      <c r="E2126" s="34" t="s">
        <v>8212</v>
      </c>
      <c r="F2126" s="32" t="s">
        <v>8213</v>
      </c>
      <c r="G2126" s="33" t="s">
        <v>8231</v>
      </c>
      <c r="H2126" s="32" t="s">
        <v>2414</v>
      </c>
      <c r="I2126" s="32" t="s">
        <v>2415</v>
      </c>
      <c r="J2126" s="33" t="s">
        <v>2370</v>
      </c>
      <c r="K2126" s="32">
        <v>22</v>
      </c>
      <c r="L2126" s="35"/>
    </row>
    <row r="2127" spans="1:12" ht="15.75" hidden="1" thickBot="1" x14ac:dyDescent="0.3">
      <c r="A2127" s="31" t="s">
        <v>2365</v>
      </c>
      <c r="B2127" s="32" t="s">
        <v>1475</v>
      </c>
      <c r="C2127" s="33" t="s">
        <v>2486</v>
      </c>
      <c r="D2127" s="33" t="s">
        <v>8232</v>
      </c>
      <c r="E2127" s="34" t="s">
        <v>8233</v>
      </c>
      <c r="F2127" s="32" t="s">
        <v>8234</v>
      </c>
      <c r="G2127" s="33" t="s">
        <v>8235</v>
      </c>
      <c r="H2127" s="32" t="s">
        <v>2414</v>
      </c>
      <c r="I2127" s="32" t="s">
        <v>2415</v>
      </c>
      <c r="J2127" s="33" t="s">
        <v>2370</v>
      </c>
      <c r="K2127" s="32">
        <v>20</v>
      </c>
      <c r="L2127" s="35"/>
    </row>
    <row r="2128" spans="1:12" ht="15.75" hidden="1" thickBot="1" x14ac:dyDescent="0.3">
      <c r="A2128" s="31" t="s">
        <v>2365</v>
      </c>
      <c r="B2128" s="32" t="s">
        <v>1475</v>
      </c>
      <c r="C2128" s="33" t="s">
        <v>2369</v>
      </c>
      <c r="D2128" s="33" t="s">
        <v>8236</v>
      </c>
      <c r="E2128" s="34" t="s">
        <v>8237</v>
      </c>
      <c r="F2128" s="32" t="s">
        <v>8238</v>
      </c>
      <c r="G2128" s="33" t="s">
        <v>8239</v>
      </c>
      <c r="H2128" s="32" t="s">
        <v>2414</v>
      </c>
      <c r="I2128" s="32" t="s">
        <v>2415</v>
      </c>
      <c r="J2128" s="33" t="s">
        <v>2370</v>
      </c>
      <c r="K2128" s="32">
        <v>16</v>
      </c>
      <c r="L2128" s="35"/>
    </row>
    <row r="2129" spans="1:12" ht="15.75" hidden="1" thickBot="1" x14ac:dyDescent="0.3">
      <c r="A2129" s="31" t="s">
        <v>2365</v>
      </c>
      <c r="B2129" s="32" t="s">
        <v>1475</v>
      </c>
      <c r="C2129" s="33" t="s">
        <v>2369</v>
      </c>
      <c r="D2129" s="33" t="s">
        <v>8236</v>
      </c>
      <c r="E2129" s="34" t="s">
        <v>8237</v>
      </c>
      <c r="F2129" s="32" t="s">
        <v>8238</v>
      </c>
      <c r="G2129" s="33" t="s">
        <v>8240</v>
      </c>
      <c r="H2129" s="32" t="s">
        <v>2414</v>
      </c>
      <c r="I2129" s="32" t="s">
        <v>2415</v>
      </c>
      <c r="J2129" s="33" t="s">
        <v>2370</v>
      </c>
      <c r="K2129" s="32">
        <v>16</v>
      </c>
      <c r="L2129" s="35"/>
    </row>
    <row r="2130" spans="1:12" ht="15.75" hidden="1" thickBot="1" x14ac:dyDescent="0.3">
      <c r="A2130" s="31" t="s">
        <v>2365</v>
      </c>
      <c r="B2130" s="32" t="s">
        <v>1475</v>
      </c>
      <c r="C2130" s="33" t="s">
        <v>2369</v>
      </c>
      <c r="D2130" s="33" t="s">
        <v>8241</v>
      </c>
      <c r="E2130" s="34" t="s">
        <v>8242</v>
      </c>
      <c r="F2130" s="32" t="s">
        <v>8243</v>
      </c>
      <c r="G2130" s="33" t="s">
        <v>8244</v>
      </c>
      <c r="H2130" s="32" t="s">
        <v>2414</v>
      </c>
      <c r="I2130" s="32" t="s">
        <v>2415</v>
      </c>
      <c r="J2130" s="33" t="s">
        <v>2370</v>
      </c>
      <c r="K2130" s="32">
        <v>26</v>
      </c>
      <c r="L2130" s="35"/>
    </row>
    <row r="2131" spans="1:12" ht="15.75" hidden="1" thickBot="1" x14ac:dyDescent="0.3">
      <c r="A2131" s="31" t="s">
        <v>2365</v>
      </c>
      <c r="B2131" s="32" t="s">
        <v>1475</v>
      </c>
      <c r="C2131" s="33" t="s">
        <v>2369</v>
      </c>
      <c r="D2131" s="33" t="s">
        <v>8245</v>
      </c>
      <c r="E2131" s="34" t="s">
        <v>8246</v>
      </c>
      <c r="F2131" s="32" t="s">
        <v>8247</v>
      </c>
      <c r="G2131" s="33" t="s">
        <v>8248</v>
      </c>
      <c r="H2131" s="32" t="s">
        <v>2414</v>
      </c>
      <c r="I2131" s="32" t="s">
        <v>2415</v>
      </c>
      <c r="J2131" s="33" t="s">
        <v>2370</v>
      </c>
      <c r="K2131" s="32">
        <v>16</v>
      </c>
      <c r="L2131" s="35"/>
    </row>
    <row r="2132" spans="1:12" ht="15.75" hidden="1" thickBot="1" x14ac:dyDescent="0.3">
      <c r="A2132" s="31" t="s">
        <v>2365</v>
      </c>
      <c r="B2132" s="32" t="s">
        <v>1475</v>
      </c>
      <c r="C2132" s="33" t="s">
        <v>2378</v>
      </c>
      <c r="D2132" s="33" t="s">
        <v>8249</v>
      </c>
      <c r="E2132" s="34" t="s">
        <v>8250</v>
      </c>
      <c r="F2132" s="32" t="s">
        <v>8251</v>
      </c>
      <c r="G2132" s="33" t="s">
        <v>8252</v>
      </c>
      <c r="H2132" s="32" t="s">
        <v>2414</v>
      </c>
      <c r="I2132" s="32" t="s">
        <v>2415</v>
      </c>
      <c r="J2132" s="33" t="s">
        <v>2370</v>
      </c>
      <c r="K2132" s="32">
        <v>17</v>
      </c>
      <c r="L2132" s="35"/>
    </row>
    <row r="2133" spans="1:12" ht="15.75" hidden="1" thickBot="1" x14ac:dyDescent="0.3">
      <c r="A2133" s="31" t="s">
        <v>2365</v>
      </c>
      <c r="B2133" s="32" t="s">
        <v>1475</v>
      </c>
      <c r="C2133" s="33" t="s">
        <v>2369</v>
      </c>
      <c r="D2133" s="33" t="s">
        <v>8253</v>
      </c>
      <c r="E2133" s="34" t="s">
        <v>8254</v>
      </c>
      <c r="F2133" s="32" t="s">
        <v>8255</v>
      </c>
      <c r="G2133" s="33" t="s">
        <v>8256</v>
      </c>
      <c r="H2133" s="32" t="s">
        <v>2414</v>
      </c>
      <c r="I2133" s="32" t="s">
        <v>2415</v>
      </c>
      <c r="J2133" s="33" t="s">
        <v>2373</v>
      </c>
      <c r="K2133" s="32">
        <v>21</v>
      </c>
      <c r="L2133" s="35"/>
    </row>
    <row r="2134" spans="1:12" ht="15.75" hidden="1" thickBot="1" x14ac:dyDescent="0.3">
      <c r="A2134" s="31" t="s">
        <v>2365</v>
      </c>
      <c r="B2134" s="32" t="s">
        <v>1475</v>
      </c>
      <c r="C2134" s="33" t="s">
        <v>2378</v>
      </c>
      <c r="D2134" s="33" t="s">
        <v>8249</v>
      </c>
      <c r="E2134" s="34" t="s">
        <v>8250</v>
      </c>
      <c r="F2134" s="32" t="s">
        <v>8251</v>
      </c>
      <c r="G2134" s="33" t="s">
        <v>8257</v>
      </c>
      <c r="H2134" s="32" t="s">
        <v>2414</v>
      </c>
      <c r="I2134" s="32" t="s">
        <v>2415</v>
      </c>
      <c r="J2134" s="33" t="s">
        <v>2373</v>
      </c>
      <c r="K2134" s="32">
        <v>26</v>
      </c>
      <c r="L2134" s="35"/>
    </row>
    <row r="2135" spans="1:12" ht="15.75" hidden="1" thickBot="1" x14ac:dyDescent="0.3">
      <c r="A2135" s="31" t="s">
        <v>2365</v>
      </c>
      <c r="B2135" s="32" t="s">
        <v>1475</v>
      </c>
      <c r="C2135" s="33" t="s">
        <v>2369</v>
      </c>
      <c r="D2135" s="33" t="s">
        <v>8258</v>
      </c>
      <c r="E2135" s="34" t="s">
        <v>8259</v>
      </c>
      <c r="F2135" s="32" t="s">
        <v>8260</v>
      </c>
      <c r="G2135" s="33" t="s">
        <v>8261</v>
      </c>
      <c r="H2135" s="32" t="s">
        <v>2414</v>
      </c>
      <c r="I2135" s="32" t="s">
        <v>2415</v>
      </c>
      <c r="J2135" s="33" t="s">
        <v>2373</v>
      </c>
      <c r="K2135" s="32">
        <v>50</v>
      </c>
      <c r="L2135" s="35"/>
    </row>
    <row r="2136" spans="1:12" ht="26.25" hidden="1" thickBot="1" x14ac:dyDescent="0.3">
      <c r="A2136" s="31" t="s">
        <v>2365</v>
      </c>
      <c r="B2136" s="32" t="s">
        <v>1475</v>
      </c>
      <c r="C2136" s="33" t="s">
        <v>2369</v>
      </c>
      <c r="D2136" s="33" t="s">
        <v>8227</v>
      </c>
      <c r="E2136" s="34" t="s">
        <v>8228</v>
      </c>
      <c r="F2136" s="32" t="s">
        <v>8229</v>
      </c>
      <c r="G2136" s="33" t="s">
        <v>8262</v>
      </c>
      <c r="H2136" s="32" t="s">
        <v>2414</v>
      </c>
      <c r="I2136" s="32" t="s">
        <v>2415</v>
      </c>
      <c r="J2136" s="33" t="s">
        <v>2373</v>
      </c>
      <c r="K2136" s="32">
        <v>39</v>
      </c>
      <c r="L2136" s="35"/>
    </row>
    <row r="2137" spans="1:12" ht="15.75" hidden="1" thickBot="1" x14ac:dyDescent="0.3">
      <c r="A2137" s="31" t="s">
        <v>2365</v>
      </c>
      <c r="B2137" s="32" t="s">
        <v>1475</v>
      </c>
      <c r="C2137" s="33" t="s">
        <v>2369</v>
      </c>
      <c r="D2137" s="33" t="s">
        <v>8263</v>
      </c>
      <c r="E2137" s="34" t="s">
        <v>8264</v>
      </c>
      <c r="F2137" s="32" t="s">
        <v>8265</v>
      </c>
      <c r="G2137" s="33" t="s">
        <v>8266</v>
      </c>
      <c r="H2137" s="32" t="s">
        <v>2414</v>
      </c>
      <c r="I2137" s="32" t="s">
        <v>2415</v>
      </c>
      <c r="J2137" s="33" t="s">
        <v>2373</v>
      </c>
      <c r="K2137" s="32">
        <v>30</v>
      </c>
      <c r="L2137" s="35"/>
    </row>
    <row r="2138" spans="1:12" ht="15.75" hidden="1" thickBot="1" x14ac:dyDescent="0.3">
      <c r="A2138" s="31" t="s">
        <v>2365</v>
      </c>
      <c r="B2138" s="32" t="s">
        <v>1475</v>
      </c>
      <c r="C2138" s="33" t="s">
        <v>2486</v>
      </c>
      <c r="D2138" s="33" t="s">
        <v>8232</v>
      </c>
      <c r="E2138" s="34" t="s">
        <v>8233</v>
      </c>
      <c r="F2138" s="32" t="s">
        <v>8234</v>
      </c>
      <c r="G2138" s="33" t="s">
        <v>8267</v>
      </c>
      <c r="H2138" s="32" t="s">
        <v>2414</v>
      </c>
      <c r="I2138" s="32" t="s">
        <v>2415</v>
      </c>
      <c r="J2138" s="33" t="s">
        <v>2373</v>
      </c>
      <c r="K2138" s="32">
        <v>25</v>
      </c>
      <c r="L2138" s="35"/>
    </row>
    <row r="2139" spans="1:12" ht="15.75" hidden="1" thickBot="1" x14ac:dyDescent="0.3">
      <c r="A2139" s="31" t="s">
        <v>2365</v>
      </c>
      <c r="B2139" s="32" t="s">
        <v>1475</v>
      </c>
      <c r="C2139" s="33" t="s">
        <v>2369</v>
      </c>
      <c r="D2139" s="33" t="s">
        <v>8215</v>
      </c>
      <c r="E2139" s="34" t="s">
        <v>8216</v>
      </c>
      <c r="F2139" s="32" t="s">
        <v>8217</v>
      </c>
      <c r="G2139" s="33" t="s">
        <v>8268</v>
      </c>
      <c r="H2139" s="32" t="s">
        <v>2414</v>
      </c>
      <c r="I2139" s="32" t="s">
        <v>2415</v>
      </c>
      <c r="J2139" s="33" t="s">
        <v>2373</v>
      </c>
      <c r="K2139" s="32">
        <v>53</v>
      </c>
      <c r="L2139" s="35"/>
    </row>
    <row r="2140" spans="1:12" ht="15.75" hidden="1" thickBot="1" x14ac:dyDescent="0.3">
      <c r="A2140" s="31" t="s">
        <v>2365</v>
      </c>
      <c r="B2140" s="32" t="s">
        <v>1475</v>
      </c>
      <c r="C2140" s="33" t="s">
        <v>2369</v>
      </c>
      <c r="D2140" s="33" t="s">
        <v>8263</v>
      </c>
      <c r="E2140" s="34" t="s">
        <v>8264</v>
      </c>
      <c r="F2140" s="32" t="s">
        <v>8265</v>
      </c>
      <c r="G2140" s="33" t="s">
        <v>8269</v>
      </c>
      <c r="H2140" s="32" t="s">
        <v>2414</v>
      </c>
      <c r="I2140" s="32" t="s">
        <v>2415</v>
      </c>
      <c r="J2140" s="33" t="s">
        <v>2373</v>
      </c>
      <c r="K2140" s="32">
        <v>20</v>
      </c>
      <c r="L2140" s="35"/>
    </row>
    <row r="2141" spans="1:12" ht="26.25" hidden="1" thickBot="1" x14ac:dyDescent="0.3">
      <c r="A2141" s="31" t="s">
        <v>2365</v>
      </c>
      <c r="B2141" s="32" t="s">
        <v>1475</v>
      </c>
      <c r="C2141" s="33" t="s">
        <v>2378</v>
      </c>
      <c r="D2141" s="33" t="s">
        <v>8270</v>
      </c>
      <c r="E2141" s="34" t="s">
        <v>8271</v>
      </c>
      <c r="F2141" s="32" t="s">
        <v>8272</v>
      </c>
      <c r="G2141" s="33" t="s">
        <v>8273</v>
      </c>
      <c r="H2141" s="32" t="s">
        <v>2414</v>
      </c>
      <c r="I2141" s="32" t="s">
        <v>2415</v>
      </c>
      <c r="J2141" s="33" t="s">
        <v>2373</v>
      </c>
      <c r="K2141" s="32">
        <v>37</v>
      </c>
      <c r="L2141" s="35"/>
    </row>
    <row r="2142" spans="1:12" ht="26.25" hidden="1" thickBot="1" x14ac:dyDescent="0.3">
      <c r="A2142" s="31" t="s">
        <v>2365</v>
      </c>
      <c r="B2142" s="32" t="s">
        <v>1475</v>
      </c>
      <c r="C2142" s="33" t="s">
        <v>2378</v>
      </c>
      <c r="D2142" s="33" t="s">
        <v>8211</v>
      </c>
      <c r="E2142" s="34" t="s">
        <v>8212</v>
      </c>
      <c r="F2142" s="32" t="s">
        <v>8213</v>
      </c>
      <c r="G2142" s="33" t="s">
        <v>8274</v>
      </c>
      <c r="H2142" s="32" t="s">
        <v>2414</v>
      </c>
      <c r="I2142" s="32" t="s">
        <v>2415</v>
      </c>
      <c r="J2142" s="33" t="s">
        <v>2373</v>
      </c>
      <c r="K2142" s="32">
        <v>37</v>
      </c>
      <c r="L2142" s="35"/>
    </row>
    <row r="2143" spans="1:12" ht="26.25" hidden="1" thickBot="1" x14ac:dyDescent="0.3">
      <c r="A2143" s="31" t="s">
        <v>2365</v>
      </c>
      <c r="B2143" s="32" t="s">
        <v>1475</v>
      </c>
      <c r="C2143" s="33" t="s">
        <v>2369</v>
      </c>
      <c r="D2143" s="33" t="s">
        <v>8275</v>
      </c>
      <c r="E2143" s="34" t="s">
        <v>8276</v>
      </c>
      <c r="F2143" s="32" t="s">
        <v>8277</v>
      </c>
      <c r="G2143" s="33" t="s">
        <v>8278</v>
      </c>
      <c r="H2143" s="32" t="s">
        <v>2414</v>
      </c>
      <c r="I2143" s="32" t="s">
        <v>2415</v>
      </c>
      <c r="J2143" s="33" t="s">
        <v>2373</v>
      </c>
      <c r="K2143" s="32">
        <v>23</v>
      </c>
      <c r="L2143" s="35"/>
    </row>
    <row r="2144" spans="1:12" ht="15.75" hidden="1" thickBot="1" x14ac:dyDescent="0.3">
      <c r="A2144" s="31" t="s">
        <v>2365</v>
      </c>
      <c r="B2144" s="32" t="s">
        <v>1475</v>
      </c>
      <c r="C2144" s="33" t="s">
        <v>2378</v>
      </c>
      <c r="D2144" s="33" t="s">
        <v>8279</v>
      </c>
      <c r="E2144" s="34" t="s">
        <v>8280</v>
      </c>
      <c r="F2144" s="32" t="s">
        <v>8281</v>
      </c>
      <c r="G2144" s="33" t="s">
        <v>8282</v>
      </c>
      <c r="H2144" s="32" t="s">
        <v>2414</v>
      </c>
      <c r="I2144" s="32" t="s">
        <v>2415</v>
      </c>
      <c r="J2144" s="33" t="s">
        <v>2373</v>
      </c>
      <c r="K2144" s="32">
        <v>37</v>
      </c>
      <c r="L2144" s="35"/>
    </row>
    <row r="2145" spans="1:12" ht="15.75" hidden="1" thickBot="1" x14ac:dyDescent="0.3">
      <c r="A2145" s="31" t="s">
        <v>2365</v>
      </c>
      <c r="B2145" s="32" t="s">
        <v>1475</v>
      </c>
      <c r="C2145" s="33" t="s">
        <v>2378</v>
      </c>
      <c r="D2145" s="33" t="s">
        <v>8249</v>
      </c>
      <c r="E2145" s="34" t="s">
        <v>8250</v>
      </c>
      <c r="F2145" s="32" t="s">
        <v>8251</v>
      </c>
      <c r="G2145" s="33" t="s">
        <v>8283</v>
      </c>
      <c r="H2145" s="32" t="s">
        <v>2414</v>
      </c>
      <c r="I2145" s="32" t="s">
        <v>2415</v>
      </c>
      <c r="J2145" s="33" t="s">
        <v>2373</v>
      </c>
      <c r="K2145" s="32">
        <v>26</v>
      </c>
      <c r="L2145" s="35"/>
    </row>
    <row r="2146" spans="1:12" ht="26.25" hidden="1" thickBot="1" x14ac:dyDescent="0.3">
      <c r="A2146" s="31" t="s">
        <v>2365</v>
      </c>
      <c r="B2146" s="32" t="s">
        <v>1475</v>
      </c>
      <c r="C2146" s="33" t="s">
        <v>2369</v>
      </c>
      <c r="D2146" s="33" t="s">
        <v>8284</v>
      </c>
      <c r="E2146" s="34" t="s">
        <v>8285</v>
      </c>
      <c r="F2146" s="32" t="s">
        <v>8286</v>
      </c>
      <c r="G2146" s="33" t="s">
        <v>8287</v>
      </c>
      <c r="H2146" s="32" t="s">
        <v>2414</v>
      </c>
      <c r="I2146" s="32" t="s">
        <v>2415</v>
      </c>
      <c r="J2146" s="33" t="s">
        <v>2373</v>
      </c>
      <c r="K2146" s="32">
        <v>23</v>
      </c>
      <c r="L2146" s="35"/>
    </row>
    <row r="2147" spans="1:12" ht="26.25" hidden="1" thickBot="1" x14ac:dyDescent="0.3">
      <c r="A2147" s="31" t="s">
        <v>2365</v>
      </c>
      <c r="B2147" s="32" t="s">
        <v>1475</v>
      </c>
      <c r="C2147" s="33" t="s">
        <v>2369</v>
      </c>
      <c r="D2147" s="33" t="s">
        <v>8227</v>
      </c>
      <c r="E2147" s="34" t="s">
        <v>8228</v>
      </c>
      <c r="F2147" s="32" t="s">
        <v>8229</v>
      </c>
      <c r="G2147" s="33" t="s">
        <v>8288</v>
      </c>
      <c r="H2147" s="32" t="s">
        <v>2414</v>
      </c>
      <c r="I2147" s="32" t="s">
        <v>2415</v>
      </c>
      <c r="J2147" s="33" t="s">
        <v>2373</v>
      </c>
      <c r="K2147" s="32">
        <v>40</v>
      </c>
      <c r="L2147" s="35"/>
    </row>
    <row r="2148" spans="1:12" ht="26.25" hidden="1" thickBot="1" x14ac:dyDescent="0.3">
      <c r="A2148" s="31" t="s">
        <v>2365</v>
      </c>
      <c r="B2148" s="32" t="s">
        <v>1475</v>
      </c>
      <c r="C2148" s="33" t="s">
        <v>2369</v>
      </c>
      <c r="D2148" s="33" t="s">
        <v>8289</v>
      </c>
      <c r="E2148" s="34" t="s">
        <v>8290</v>
      </c>
      <c r="F2148" s="32" t="s">
        <v>8291</v>
      </c>
      <c r="G2148" s="33" t="s">
        <v>8292</v>
      </c>
      <c r="H2148" s="32" t="s">
        <v>2414</v>
      </c>
      <c r="I2148" s="32" t="s">
        <v>2415</v>
      </c>
      <c r="J2148" s="33" t="s">
        <v>2373</v>
      </c>
      <c r="K2148" s="32">
        <v>25</v>
      </c>
      <c r="L2148" s="35"/>
    </row>
    <row r="2149" spans="1:12" ht="15.75" hidden="1" thickBot="1" x14ac:dyDescent="0.3">
      <c r="A2149" s="31" t="s">
        <v>2365</v>
      </c>
      <c r="B2149" s="32" t="s">
        <v>1475</v>
      </c>
      <c r="C2149" s="33" t="s">
        <v>2369</v>
      </c>
      <c r="D2149" s="33" t="s">
        <v>8263</v>
      </c>
      <c r="E2149" s="34" t="s">
        <v>8264</v>
      </c>
      <c r="F2149" s="32" t="s">
        <v>8265</v>
      </c>
      <c r="G2149" s="33" t="s">
        <v>8293</v>
      </c>
      <c r="H2149" s="32" t="s">
        <v>2414</v>
      </c>
      <c r="I2149" s="32" t="s">
        <v>2415</v>
      </c>
      <c r="J2149" s="33" t="s">
        <v>2373</v>
      </c>
      <c r="K2149" s="32">
        <v>24</v>
      </c>
      <c r="L2149" s="35"/>
    </row>
    <row r="2150" spans="1:12" ht="26.25" hidden="1" thickBot="1" x14ac:dyDescent="0.3">
      <c r="A2150" s="31" t="s">
        <v>2365</v>
      </c>
      <c r="B2150" s="32" t="s">
        <v>1475</v>
      </c>
      <c r="C2150" s="33" t="s">
        <v>2369</v>
      </c>
      <c r="D2150" s="33" t="s">
        <v>8294</v>
      </c>
      <c r="E2150" s="34" t="s">
        <v>8295</v>
      </c>
      <c r="F2150" s="32" t="s">
        <v>8296</v>
      </c>
      <c r="G2150" s="33" t="s">
        <v>8297</v>
      </c>
      <c r="H2150" s="32" t="s">
        <v>2414</v>
      </c>
      <c r="I2150" s="32" t="s">
        <v>2415</v>
      </c>
      <c r="J2150" s="33" t="s">
        <v>2373</v>
      </c>
      <c r="K2150" s="32">
        <v>15</v>
      </c>
      <c r="L2150" s="35"/>
    </row>
    <row r="2151" spans="1:12" ht="26.25" hidden="1" thickBot="1" x14ac:dyDescent="0.3">
      <c r="A2151" s="31" t="s">
        <v>2365</v>
      </c>
      <c r="B2151" s="32" t="s">
        <v>1475</v>
      </c>
      <c r="C2151" s="33" t="s">
        <v>2369</v>
      </c>
      <c r="D2151" s="33" t="s">
        <v>8298</v>
      </c>
      <c r="E2151" s="34" t="s">
        <v>8299</v>
      </c>
      <c r="F2151" s="32" t="s">
        <v>8300</v>
      </c>
      <c r="G2151" s="33" t="s">
        <v>8301</v>
      </c>
      <c r="H2151" s="32" t="s">
        <v>2414</v>
      </c>
      <c r="I2151" s="32" t="s">
        <v>2415</v>
      </c>
      <c r="J2151" s="33" t="s">
        <v>2373</v>
      </c>
      <c r="K2151" s="32">
        <v>25</v>
      </c>
      <c r="L2151" s="35"/>
    </row>
    <row r="2152" spans="1:12" ht="26.25" hidden="1" thickBot="1" x14ac:dyDescent="0.3">
      <c r="A2152" s="31" t="s">
        <v>2365</v>
      </c>
      <c r="B2152" s="32" t="s">
        <v>1475</v>
      </c>
      <c r="C2152" s="33" t="s">
        <v>2378</v>
      </c>
      <c r="D2152" s="33" t="s">
        <v>8211</v>
      </c>
      <c r="E2152" s="34" t="s">
        <v>8212</v>
      </c>
      <c r="F2152" s="32" t="s">
        <v>8213</v>
      </c>
      <c r="G2152" s="33" t="s">
        <v>8302</v>
      </c>
      <c r="H2152" s="32" t="s">
        <v>2414</v>
      </c>
      <c r="I2152" s="32" t="s">
        <v>2415</v>
      </c>
      <c r="J2152" s="33" t="s">
        <v>2373</v>
      </c>
      <c r="K2152" s="32">
        <v>40</v>
      </c>
      <c r="L2152" s="35"/>
    </row>
    <row r="2153" spans="1:12" ht="26.25" hidden="1" thickBot="1" x14ac:dyDescent="0.3">
      <c r="A2153" s="31" t="s">
        <v>2365</v>
      </c>
      <c r="B2153" s="32" t="s">
        <v>1475</v>
      </c>
      <c r="C2153" s="33" t="s">
        <v>2369</v>
      </c>
      <c r="D2153" s="33" t="s">
        <v>8303</v>
      </c>
      <c r="E2153" s="34" t="s">
        <v>8304</v>
      </c>
      <c r="F2153" s="32" t="s">
        <v>8305</v>
      </c>
      <c r="G2153" s="33" t="s">
        <v>8306</v>
      </c>
      <c r="H2153" s="32" t="s">
        <v>2414</v>
      </c>
      <c r="I2153" s="32" t="s">
        <v>2415</v>
      </c>
      <c r="J2153" s="33" t="s">
        <v>2373</v>
      </c>
      <c r="K2153" s="32">
        <v>20</v>
      </c>
      <c r="L2153" s="36" t="s">
        <v>8307</v>
      </c>
    </row>
    <row r="2154" spans="1:12" ht="15.75" hidden="1" thickBot="1" x14ac:dyDescent="0.3">
      <c r="A2154" s="31" t="s">
        <v>2365</v>
      </c>
      <c r="B2154" s="32" t="s">
        <v>1475</v>
      </c>
      <c r="C2154" s="33" t="s">
        <v>2486</v>
      </c>
      <c r="D2154" s="33" t="s">
        <v>8232</v>
      </c>
      <c r="E2154" s="34" t="s">
        <v>8233</v>
      </c>
      <c r="F2154" s="32" t="s">
        <v>8234</v>
      </c>
      <c r="G2154" s="33" t="s">
        <v>8308</v>
      </c>
      <c r="H2154" s="32" t="s">
        <v>2414</v>
      </c>
      <c r="I2154" s="32" t="s">
        <v>2415</v>
      </c>
      <c r="J2154" s="33" t="s">
        <v>2373</v>
      </c>
      <c r="K2154" s="32">
        <v>37</v>
      </c>
      <c r="L2154" s="35"/>
    </row>
    <row r="2155" spans="1:12" ht="26.25" hidden="1" thickBot="1" x14ac:dyDescent="0.3">
      <c r="A2155" s="31" t="s">
        <v>2365</v>
      </c>
      <c r="B2155" s="32" t="s">
        <v>1475</v>
      </c>
      <c r="C2155" s="33" t="s">
        <v>2369</v>
      </c>
      <c r="D2155" s="33" t="s">
        <v>8309</v>
      </c>
      <c r="E2155" s="34" t="s">
        <v>8310</v>
      </c>
      <c r="F2155" s="32" t="s">
        <v>8311</v>
      </c>
      <c r="G2155" s="33" t="s">
        <v>8312</v>
      </c>
      <c r="H2155" s="32" t="s">
        <v>2414</v>
      </c>
      <c r="I2155" s="32" t="s">
        <v>2415</v>
      </c>
      <c r="J2155" s="33" t="s">
        <v>2373</v>
      </c>
      <c r="K2155" s="32">
        <v>24</v>
      </c>
      <c r="L2155" s="35"/>
    </row>
    <row r="2156" spans="1:12" ht="26.25" hidden="1" thickBot="1" x14ac:dyDescent="0.3">
      <c r="A2156" s="31" t="s">
        <v>2365</v>
      </c>
      <c r="B2156" s="32" t="s">
        <v>1475</v>
      </c>
      <c r="C2156" s="33" t="s">
        <v>2378</v>
      </c>
      <c r="D2156" s="33" t="s">
        <v>8313</v>
      </c>
      <c r="E2156" s="34" t="s">
        <v>8285</v>
      </c>
      <c r="F2156" s="32" t="s">
        <v>8286</v>
      </c>
      <c r="G2156" s="33" t="s">
        <v>8314</v>
      </c>
      <c r="H2156" s="32" t="s">
        <v>2414</v>
      </c>
      <c r="I2156" s="32" t="s">
        <v>2415</v>
      </c>
      <c r="J2156" s="33" t="s">
        <v>2373</v>
      </c>
      <c r="K2156" s="32">
        <v>19</v>
      </c>
      <c r="L2156" s="35"/>
    </row>
    <row r="2157" spans="1:12" ht="15.75" hidden="1" thickBot="1" x14ac:dyDescent="0.3">
      <c r="A2157" s="31" t="s">
        <v>2365</v>
      </c>
      <c r="B2157" s="32" t="s">
        <v>1475</v>
      </c>
      <c r="C2157" s="33" t="s">
        <v>2486</v>
      </c>
      <c r="D2157" s="33" t="s">
        <v>8315</v>
      </c>
      <c r="E2157" s="34" t="s">
        <v>8316</v>
      </c>
      <c r="F2157" s="32" t="s">
        <v>8317</v>
      </c>
      <c r="G2157" s="33" t="s">
        <v>8318</v>
      </c>
      <c r="H2157" s="32" t="s">
        <v>2414</v>
      </c>
      <c r="I2157" s="32" t="s">
        <v>2415</v>
      </c>
      <c r="J2157" s="33" t="s">
        <v>2373</v>
      </c>
      <c r="K2157" s="32">
        <v>25</v>
      </c>
      <c r="L2157" s="35"/>
    </row>
    <row r="2158" spans="1:12" ht="26.25" hidden="1" thickBot="1" x14ac:dyDescent="0.3">
      <c r="A2158" s="31" t="s">
        <v>2365</v>
      </c>
      <c r="B2158" s="32" t="s">
        <v>1475</v>
      </c>
      <c r="C2158" s="33" t="s">
        <v>2378</v>
      </c>
      <c r="D2158" s="33" t="s">
        <v>8211</v>
      </c>
      <c r="E2158" s="34" t="s">
        <v>8212</v>
      </c>
      <c r="F2158" s="32" t="s">
        <v>8213</v>
      </c>
      <c r="G2158" s="33" t="s">
        <v>8319</v>
      </c>
      <c r="H2158" s="32" t="s">
        <v>2414</v>
      </c>
      <c r="I2158" s="32" t="s">
        <v>2415</v>
      </c>
      <c r="J2158" s="33" t="s">
        <v>2365</v>
      </c>
      <c r="K2158" s="32">
        <v>21</v>
      </c>
      <c r="L2158" s="35"/>
    </row>
    <row r="2159" spans="1:12" ht="15.75" hidden="1" thickBot="1" x14ac:dyDescent="0.3">
      <c r="A2159" s="31" t="s">
        <v>2365</v>
      </c>
      <c r="B2159" s="32" t="s">
        <v>1475</v>
      </c>
      <c r="C2159" s="33" t="s">
        <v>2369</v>
      </c>
      <c r="D2159" s="33" t="s">
        <v>8236</v>
      </c>
      <c r="E2159" s="34" t="s">
        <v>8237</v>
      </c>
      <c r="F2159" s="32" t="s">
        <v>8238</v>
      </c>
      <c r="G2159" s="33" t="s">
        <v>8320</v>
      </c>
      <c r="H2159" s="32" t="s">
        <v>2414</v>
      </c>
      <c r="I2159" s="32" t="s">
        <v>2415</v>
      </c>
      <c r="J2159" s="33" t="s">
        <v>2365</v>
      </c>
      <c r="K2159" s="32">
        <v>25</v>
      </c>
      <c r="L2159" s="35"/>
    </row>
    <row r="2160" spans="1:12" ht="15.75" hidden="1" thickBot="1" x14ac:dyDescent="0.3">
      <c r="A2160" s="31" t="s">
        <v>2365</v>
      </c>
      <c r="B2160" s="32" t="s">
        <v>1475</v>
      </c>
      <c r="C2160" s="33" t="s">
        <v>2369</v>
      </c>
      <c r="D2160" s="33" t="s">
        <v>8241</v>
      </c>
      <c r="E2160" s="34" t="s">
        <v>8242</v>
      </c>
      <c r="F2160" s="32" t="s">
        <v>8243</v>
      </c>
      <c r="G2160" s="33" t="s">
        <v>8321</v>
      </c>
      <c r="H2160" s="32" t="s">
        <v>2414</v>
      </c>
      <c r="I2160" s="32" t="s">
        <v>2415</v>
      </c>
      <c r="J2160" s="33" t="s">
        <v>2365</v>
      </c>
      <c r="K2160" s="32">
        <v>14</v>
      </c>
      <c r="L2160" s="35"/>
    </row>
    <row r="2161" spans="1:12" ht="26.25" hidden="1" thickBot="1" x14ac:dyDescent="0.3">
      <c r="A2161" s="31" t="s">
        <v>2365</v>
      </c>
      <c r="B2161" s="32" t="s">
        <v>1475</v>
      </c>
      <c r="C2161" s="33" t="s">
        <v>2486</v>
      </c>
      <c r="D2161" s="33" t="s">
        <v>8322</v>
      </c>
      <c r="E2161" s="34" t="s">
        <v>8323</v>
      </c>
      <c r="F2161" s="32" t="s">
        <v>8324</v>
      </c>
      <c r="G2161" s="33" t="s">
        <v>8325</v>
      </c>
      <c r="H2161" s="32" t="s">
        <v>2414</v>
      </c>
      <c r="I2161" s="32" t="s">
        <v>2415</v>
      </c>
      <c r="J2161" s="33" t="s">
        <v>2365</v>
      </c>
      <c r="K2161" s="32">
        <v>8</v>
      </c>
      <c r="L2161" s="35"/>
    </row>
    <row r="2162" spans="1:12" ht="26.25" hidden="1" thickBot="1" x14ac:dyDescent="0.3">
      <c r="A2162" s="31" t="s">
        <v>2365</v>
      </c>
      <c r="B2162" s="32" t="s">
        <v>1475</v>
      </c>
      <c r="C2162" s="33" t="s">
        <v>2369</v>
      </c>
      <c r="D2162" s="33" t="s">
        <v>8326</v>
      </c>
      <c r="E2162" s="34" t="s">
        <v>8327</v>
      </c>
      <c r="F2162" s="32" t="s">
        <v>8328</v>
      </c>
      <c r="G2162" s="33" t="s">
        <v>8329</v>
      </c>
      <c r="H2162" s="32" t="s">
        <v>2414</v>
      </c>
      <c r="I2162" s="32" t="s">
        <v>2415</v>
      </c>
      <c r="J2162" s="33" t="s">
        <v>2365</v>
      </c>
      <c r="K2162" s="32">
        <v>19</v>
      </c>
      <c r="L2162" s="35"/>
    </row>
    <row r="2163" spans="1:12" ht="26.25" hidden="1" thickBot="1" x14ac:dyDescent="0.3">
      <c r="A2163" s="31" t="s">
        <v>2365</v>
      </c>
      <c r="B2163" s="32" t="s">
        <v>1475</v>
      </c>
      <c r="C2163" s="33" t="s">
        <v>2369</v>
      </c>
      <c r="D2163" s="33" t="s">
        <v>8284</v>
      </c>
      <c r="E2163" s="34" t="s">
        <v>8285</v>
      </c>
      <c r="F2163" s="32" t="s">
        <v>8286</v>
      </c>
      <c r="G2163" s="33" t="s">
        <v>8330</v>
      </c>
      <c r="H2163" s="32" t="s">
        <v>2414</v>
      </c>
      <c r="I2163" s="32" t="s">
        <v>2415</v>
      </c>
      <c r="J2163" s="33" t="s">
        <v>2365</v>
      </c>
      <c r="K2163" s="32">
        <v>16</v>
      </c>
      <c r="L2163" s="35"/>
    </row>
    <row r="2164" spans="1:12" ht="15.75" hidden="1" thickBot="1" x14ac:dyDescent="0.3">
      <c r="A2164" s="31" t="s">
        <v>2365</v>
      </c>
      <c r="B2164" s="32" t="s">
        <v>1475</v>
      </c>
      <c r="C2164" s="33" t="s">
        <v>2378</v>
      </c>
      <c r="D2164" s="33" t="s">
        <v>8249</v>
      </c>
      <c r="E2164" s="34" t="s">
        <v>8250</v>
      </c>
      <c r="F2164" s="32" t="s">
        <v>8251</v>
      </c>
      <c r="G2164" s="33" t="s">
        <v>8331</v>
      </c>
      <c r="H2164" s="32" t="s">
        <v>2414</v>
      </c>
      <c r="I2164" s="32" t="s">
        <v>2415</v>
      </c>
      <c r="J2164" s="33" t="s">
        <v>2365</v>
      </c>
      <c r="K2164" s="32">
        <v>12</v>
      </c>
      <c r="L2164" s="35"/>
    </row>
    <row r="2165" spans="1:12" ht="26.25" hidden="1" thickBot="1" x14ac:dyDescent="0.3">
      <c r="A2165" s="31" t="s">
        <v>2365</v>
      </c>
      <c r="B2165" s="32" t="s">
        <v>1475</v>
      </c>
      <c r="C2165" s="33" t="s">
        <v>2369</v>
      </c>
      <c r="D2165" s="33" t="s">
        <v>8227</v>
      </c>
      <c r="E2165" s="34" t="s">
        <v>8228</v>
      </c>
      <c r="F2165" s="32" t="s">
        <v>8229</v>
      </c>
      <c r="G2165" s="33" t="s">
        <v>8332</v>
      </c>
      <c r="H2165" s="32" t="s">
        <v>2414</v>
      </c>
      <c r="I2165" s="32" t="s">
        <v>2415</v>
      </c>
      <c r="J2165" s="33" t="s">
        <v>2365</v>
      </c>
      <c r="K2165" s="32">
        <v>16</v>
      </c>
      <c r="L2165" s="35"/>
    </row>
    <row r="2166" spans="1:12" ht="26.25" hidden="1" thickBot="1" x14ac:dyDescent="0.3">
      <c r="A2166" s="31" t="s">
        <v>2365</v>
      </c>
      <c r="B2166" s="32" t="s">
        <v>1475</v>
      </c>
      <c r="C2166" s="33" t="s">
        <v>2369</v>
      </c>
      <c r="D2166" s="33" t="s">
        <v>8294</v>
      </c>
      <c r="E2166" s="34" t="s">
        <v>8295</v>
      </c>
      <c r="F2166" s="32" t="s">
        <v>8296</v>
      </c>
      <c r="G2166" s="33" t="s">
        <v>8333</v>
      </c>
      <c r="H2166" s="32" t="s">
        <v>2414</v>
      </c>
      <c r="I2166" s="32" t="s">
        <v>2415</v>
      </c>
      <c r="J2166" s="33" t="s">
        <v>2368</v>
      </c>
      <c r="K2166" s="32">
        <v>24</v>
      </c>
      <c r="L2166" s="35"/>
    </row>
    <row r="2167" spans="1:12" ht="15.75" hidden="1" thickBot="1" x14ac:dyDescent="0.3">
      <c r="A2167" s="31" t="s">
        <v>2365</v>
      </c>
      <c r="B2167" s="32" t="s">
        <v>1475</v>
      </c>
      <c r="C2167" s="33" t="s">
        <v>2369</v>
      </c>
      <c r="D2167" s="33" t="s">
        <v>8334</v>
      </c>
      <c r="E2167" s="34" t="s">
        <v>8335</v>
      </c>
      <c r="F2167" s="32" t="s">
        <v>8336</v>
      </c>
      <c r="G2167" s="33" t="s">
        <v>8337</v>
      </c>
      <c r="H2167" s="32" t="s">
        <v>2414</v>
      </c>
      <c r="I2167" s="32" t="s">
        <v>2415</v>
      </c>
      <c r="J2167" s="33" t="s">
        <v>2368</v>
      </c>
      <c r="K2167" s="32">
        <v>20</v>
      </c>
      <c r="L2167" s="35"/>
    </row>
    <row r="2168" spans="1:12" ht="15.75" hidden="1" thickBot="1" x14ac:dyDescent="0.3">
      <c r="A2168" s="31" t="s">
        <v>2365</v>
      </c>
      <c r="B2168" s="32" t="s">
        <v>1475</v>
      </c>
      <c r="C2168" s="33" t="s">
        <v>2369</v>
      </c>
      <c r="D2168" s="33" t="s">
        <v>8258</v>
      </c>
      <c r="E2168" s="34" t="s">
        <v>8259</v>
      </c>
      <c r="F2168" s="32" t="s">
        <v>8260</v>
      </c>
      <c r="G2168" s="33" t="s">
        <v>8338</v>
      </c>
      <c r="H2168" s="32" t="s">
        <v>2414</v>
      </c>
      <c r="I2168" s="32" t="s">
        <v>2415</v>
      </c>
      <c r="J2168" s="33" t="s">
        <v>2368</v>
      </c>
      <c r="K2168" s="32">
        <v>47</v>
      </c>
      <c r="L2168" s="35"/>
    </row>
    <row r="2169" spans="1:12" ht="15.75" hidden="1" thickBot="1" x14ac:dyDescent="0.3">
      <c r="A2169" s="31" t="s">
        <v>2365</v>
      </c>
      <c r="B2169" s="32" t="s">
        <v>1475</v>
      </c>
      <c r="C2169" s="33" t="s">
        <v>2378</v>
      </c>
      <c r="D2169" s="33" t="s">
        <v>8279</v>
      </c>
      <c r="E2169" s="34" t="s">
        <v>8280</v>
      </c>
      <c r="F2169" s="32" t="s">
        <v>8281</v>
      </c>
      <c r="G2169" s="33" t="s">
        <v>8339</v>
      </c>
      <c r="H2169" s="32" t="s">
        <v>2414</v>
      </c>
      <c r="I2169" s="32" t="s">
        <v>2415</v>
      </c>
      <c r="J2169" s="33" t="s">
        <v>2368</v>
      </c>
      <c r="K2169" s="32">
        <v>24</v>
      </c>
      <c r="L2169" s="35"/>
    </row>
    <row r="2170" spans="1:12" ht="15.75" hidden="1" thickBot="1" x14ac:dyDescent="0.3">
      <c r="A2170" s="31" t="s">
        <v>2365</v>
      </c>
      <c r="B2170" s="32" t="s">
        <v>1475</v>
      </c>
      <c r="C2170" s="33" t="s">
        <v>2369</v>
      </c>
      <c r="D2170" s="33" t="s">
        <v>8215</v>
      </c>
      <c r="E2170" s="34" t="s">
        <v>8216</v>
      </c>
      <c r="F2170" s="32" t="s">
        <v>8217</v>
      </c>
      <c r="G2170" s="33" t="s">
        <v>8340</v>
      </c>
      <c r="H2170" s="32" t="s">
        <v>2414</v>
      </c>
      <c r="I2170" s="32" t="s">
        <v>2415</v>
      </c>
      <c r="J2170" s="33" t="s">
        <v>2368</v>
      </c>
      <c r="K2170" s="32">
        <v>35</v>
      </c>
      <c r="L2170" s="35"/>
    </row>
    <row r="2171" spans="1:12" ht="15.75" hidden="1" thickBot="1" x14ac:dyDescent="0.3">
      <c r="A2171" s="31" t="s">
        <v>2365</v>
      </c>
      <c r="B2171" s="32" t="s">
        <v>1475</v>
      </c>
      <c r="C2171" s="33" t="s">
        <v>2369</v>
      </c>
      <c r="D2171" s="33" t="s">
        <v>8263</v>
      </c>
      <c r="E2171" s="34" t="s">
        <v>8264</v>
      </c>
      <c r="F2171" s="32" t="s">
        <v>8265</v>
      </c>
      <c r="G2171" s="33" t="s">
        <v>8341</v>
      </c>
      <c r="H2171" s="32" t="s">
        <v>2414</v>
      </c>
      <c r="I2171" s="32" t="s">
        <v>2415</v>
      </c>
      <c r="J2171" s="33" t="s">
        <v>2368</v>
      </c>
      <c r="K2171" s="32">
        <v>29</v>
      </c>
      <c r="L2171" s="35"/>
    </row>
    <row r="2172" spans="1:12" ht="15.75" hidden="1" thickBot="1" x14ac:dyDescent="0.3">
      <c r="A2172" s="31" t="s">
        <v>2365</v>
      </c>
      <c r="B2172" s="32" t="s">
        <v>1475</v>
      </c>
      <c r="C2172" s="33" t="s">
        <v>2369</v>
      </c>
      <c r="D2172" s="33" t="s">
        <v>8342</v>
      </c>
      <c r="E2172" s="34" t="s">
        <v>8343</v>
      </c>
      <c r="F2172" s="32" t="s">
        <v>8344</v>
      </c>
      <c r="G2172" s="33" t="s">
        <v>8345</v>
      </c>
      <c r="H2172" s="32" t="s">
        <v>2414</v>
      </c>
      <c r="I2172" s="32" t="s">
        <v>2415</v>
      </c>
      <c r="J2172" s="33" t="s">
        <v>2368</v>
      </c>
      <c r="K2172" s="32">
        <v>20</v>
      </c>
      <c r="L2172" s="35"/>
    </row>
    <row r="2173" spans="1:12" ht="26.25" hidden="1" thickBot="1" x14ac:dyDescent="0.3">
      <c r="A2173" s="31" t="s">
        <v>2365</v>
      </c>
      <c r="B2173" s="32" t="s">
        <v>1475</v>
      </c>
      <c r="C2173" s="33" t="s">
        <v>2486</v>
      </c>
      <c r="D2173" s="33" t="s">
        <v>8322</v>
      </c>
      <c r="E2173" s="34" t="s">
        <v>8323</v>
      </c>
      <c r="F2173" s="32" t="s">
        <v>8324</v>
      </c>
      <c r="G2173" s="33" t="s">
        <v>8346</v>
      </c>
      <c r="H2173" s="32" t="s">
        <v>2414</v>
      </c>
      <c r="I2173" s="32" t="s">
        <v>2415</v>
      </c>
      <c r="J2173" s="33" t="s">
        <v>2368</v>
      </c>
      <c r="K2173" s="32">
        <v>18</v>
      </c>
      <c r="L2173" s="35"/>
    </row>
    <row r="2174" spans="1:12" ht="15.75" hidden="1" thickBot="1" x14ac:dyDescent="0.3">
      <c r="A2174" s="31" t="s">
        <v>2365</v>
      </c>
      <c r="B2174" s="32" t="s">
        <v>1475</v>
      </c>
      <c r="C2174" s="33" t="s">
        <v>2486</v>
      </c>
      <c r="D2174" s="33" t="s">
        <v>8232</v>
      </c>
      <c r="E2174" s="34" t="s">
        <v>8233</v>
      </c>
      <c r="F2174" s="32" t="s">
        <v>8234</v>
      </c>
      <c r="G2174" s="33" t="s">
        <v>8347</v>
      </c>
      <c r="H2174" s="32" t="s">
        <v>2414</v>
      </c>
      <c r="I2174" s="32" t="s">
        <v>2415</v>
      </c>
      <c r="J2174" s="33" t="s">
        <v>2368</v>
      </c>
      <c r="K2174" s="32">
        <v>37</v>
      </c>
      <c r="L2174" s="35"/>
    </row>
    <row r="2175" spans="1:12" ht="15.75" hidden="1" thickBot="1" x14ac:dyDescent="0.3">
      <c r="A2175" s="31" t="s">
        <v>2365</v>
      </c>
      <c r="B2175" s="32" t="s">
        <v>1475</v>
      </c>
      <c r="C2175" s="33" t="s">
        <v>2369</v>
      </c>
      <c r="D2175" s="33" t="s">
        <v>8348</v>
      </c>
      <c r="E2175" s="34" t="s">
        <v>8349</v>
      </c>
      <c r="F2175" s="32" t="s">
        <v>8350</v>
      </c>
      <c r="G2175" s="33" t="s">
        <v>8351</v>
      </c>
      <c r="H2175" s="32" t="s">
        <v>2414</v>
      </c>
      <c r="I2175" s="32" t="s">
        <v>2415</v>
      </c>
      <c r="J2175" s="33" t="s">
        <v>2368</v>
      </c>
      <c r="K2175" s="32">
        <v>16</v>
      </c>
      <c r="L2175" s="35"/>
    </row>
    <row r="2176" spans="1:12" ht="15.75" hidden="1" thickBot="1" x14ac:dyDescent="0.3">
      <c r="A2176" s="31" t="s">
        <v>2365</v>
      </c>
      <c r="B2176" s="32" t="s">
        <v>1475</v>
      </c>
      <c r="C2176" s="33" t="s">
        <v>2369</v>
      </c>
      <c r="D2176" s="33" t="s">
        <v>8352</v>
      </c>
      <c r="E2176" s="34" t="s">
        <v>8353</v>
      </c>
      <c r="F2176" s="32" t="s">
        <v>8354</v>
      </c>
      <c r="G2176" s="33" t="s">
        <v>8355</v>
      </c>
      <c r="H2176" s="32" t="s">
        <v>2414</v>
      </c>
      <c r="I2176" s="32" t="s">
        <v>2415</v>
      </c>
      <c r="J2176" s="33" t="s">
        <v>2368</v>
      </c>
      <c r="K2176" s="32">
        <v>29</v>
      </c>
      <c r="L2176" s="35"/>
    </row>
    <row r="2177" spans="1:12" ht="26.25" hidden="1" thickBot="1" x14ac:dyDescent="0.3">
      <c r="A2177" s="31" t="s">
        <v>2365</v>
      </c>
      <c r="B2177" s="32" t="s">
        <v>1475</v>
      </c>
      <c r="C2177" s="33" t="s">
        <v>2369</v>
      </c>
      <c r="D2177" s="33" t="s">
        <v>8284</v>
      </c>
      <c r="E2177" s="34" t="s">
        <v>8285</v>
      </c>
      <c r="F2177" s="32" t="s">
        <v>8286</v>
      </c>
      <c r="G2177" s="33" t="s">
        <v>8356</v>
      </c>
      <c r="H2177" s="32" t="s">
        <v>2414</v>
      </c>
      <c r="I2177" s="32" t="s">
        <v>2415</v>
      </c>
      <c r="J2177" s="33" t="s">
        <v>2368</v>
      </c>
      <c r="K2177" s="32">
        <v>17</v>
      </c>
      <c r="L2177" s="35"/>
    </row>
    <row r="2178" spans="1:12" ht="26.25" hidden="1" thickBot="1" x14ac:dyDescent="0.3">
      <c r="A2178" s="31" t="s">
        <v>2365</v>
      </c>
      <c r="B2178" s="32" t="s">
        <v>1475</v>
      </c>
      <c r="C2178" s="33" t="s">
        <v>2378</v>
      </c>
      <c r="D2178" s="33" t="s">
        <v>8211</v>
      </c>
      <c r="E2178" s="34" t="s">
        <v>8212</v>
      </c>
      <c r="F2178" s="32" t="s">
        <v>8213</v>
      </c>
      <c r="G2178" s="33" t="s">
        <v>8357</v>
      </c>
      <c r="H2178" s="32" t="s">
        <v>2414</v>
      </c>
      <c r="I2178" s="32" t="s">
        <v>2415</v>
      </c>
      <c r="J2178" s="33" t="s">
        <v>2368</v>
      </c>
      <c r="K2178" s="32">
        <v>45</v>
      </c>
      <c r="L2178" s="35"/>
    </row>
    <row r="2179" spans="1:12" ht="26.25" hidden="1" thickBot="1" x14ac:dyDescent="0.3">
      <c r="A2179" s="31" t="s">
        <v>2365</v>
      </c>
      <c r="B2179" s="32" t="s">
        <v>1475</v>
      </c>
      <c r="C2179" s="33" t="s">
        <v>2369</v>
      </c>
      <c r="D2179" s="33" t="s">
        <v>8227</v>
      </c>
      <c r="E2179" s="34" t="s">
        <v>8228</v>
      </c>
      <c r="F2179" s="32" t="s">
        <v>8229</v>
      </c>
      <c r="G2179" s="33" t="s">
        <v>8358</v>
      </c>
      <c r="H2179" s="32" t="s">
        <v>2414</v>
      </c>
      <c r="I2179" s="32" t="s">
        <v>2415</v>
      </c>
      <c r="J2179" s="33" t="s">
        <v>2368</v>
      </c>
      <c r="K2179" s="32">
        <v>40</v>
      </c>
      <c r="L2179" s="35"/>
    </row>
    <row r="2180" spans="1:12" ht="26.25" hidden="1" thickBot="1" x14ac:dyDescent="0.3">
      <c r="A2180" s="31" t="s">
        <v>2365</v>
      </c>
      <c r="B2180" s="32" t="s">
        <v>1475</v>
      </c>
      <c r="C2180" s="33" t="s">
        <v>2369</v>
      </c>
      <c r="D2180" s="33" t="s">
        <v>8289</v>
      </c>
      <c r="E2180" s="34" t="s">
        <v>8290</v>
      </c>
      <c r="F2180" s="32" t="s">
        <v>8291</v>
      </c>
      <c r="G2180" s="33" t="s">
        <v>8359</v>
      </c>
      <c r="H2180" s="32" t="s">
        <v>2414</v>
      </c>
      <c r="I2180" s="32" t="s">
        <v>2415</v>
      </c>
      <c r="J2180" s="33" t="s">
        <v>2368</v>
      </c>
      <c r="K2180" s="32">
        <v>34</v>
      </c>
      <c r="L2180" s="35"/>
    </row>
    <row r="2181" spans="1:12" ht="26.25" hidden="1" thickBot="1" x14ac:dyDescent="0.3">
      <c r="A2181" s="31" t="s">
        <v>2365</v>
      </c>
      <c r="B2181" s="32" t="s">
        <v>1475</v>
      </c>
      <c r="C2181" s="33" t="s">
        <v>2378</v>
      </c>
      <c r="D2181" s="33" t="s">
        <v>8313</v>
      </c>
      <c r="E2181" s="34" t="s">
        <v>8285</v>
      </c>
      <c r="F2181" s="32" t="s">
        <v>8286</v>
      </c>
      <c r="G2181" s="33" t="s">
        <v>8360</v>
      </c>
      <c r="H2181" s="32" t="s">
        <v>2414</v>
      </c>
      <c r="I2181" s="32" t="s">
        <v>2415</v>
      </c>
      <c r="J2181" s="33" t="s">
        <v>2368</v>
      </c>
      <c r="K2181" s="32">
        <v>29</v>
      </c>
      <c r="L2181" s="35"/>
    </row>
    <row r="2182" spans="1:12" ht="26.25" hidden="1" thickBot="1" x14ac:dyDescent="0.3">
      <c r="A2182" s="31" t="s">
        <v>2365</v>
      </c>
      <c r="B2182" s="32" t="s">
        <v>1475</v>
      </c>
      <c r="C2182" s="33" t="s">
        <v>2378</v>
      </c>
      <c r="D2182" s="33" t="s">
        <v>8361</v>
      </c>
      <c r="E2182" s="34" t="s">
        <v>8271</v>
      </c>
      <c r="F2182" s="32" t="s">
        <v>8362</v>
      </c>
      <c r="G2182" s="33" t="s">
        <v>8363</v>
      </c>
      <c r="H2182" s="32" t="s">
        <v>2414</v>
      </c>
      <c r="I2182" s="32" t="s">
        <v>2415</v>
      </c>
      <c r="J2182" s="33" t="s">
        <v>2367</v>
      </c>
      <c r="K2182" s="32">
        <v>11</v>
      </c>
      <c r="L2182" s="35"/>
    </row>
    <row r="2183" spans="1:12" ht="15.75" hidden="1" thickBot="1" x14ac:dyDescent="0.3">
      <c r="A2183" s="31" t="s">
        <v>2365</v>
      </c>
      <c r="B2183" s="32" t="s">
        <v>1475</v>
      </c>
      <c r="C2183" s="33" t="s">
        <v>2369</v>
      </c>
      <c r="D2183" s="33" t="s">
        <v>8364</v>
      </c>
      <c r="E2183" s="34" t="s">
        <v>8365</v>
      </c>
      <c r="F2183" s="32" t="s">
        <v>8366</v>
      </c>
      <c r="G2183" s="33" t="s">
        <v>8367</v>
      </c>
      <c r="H2183" s="32" t="s">
        <v>2414</v>
      </c>
      <c r="I2183" s="32" t="s">
        <v>2415</v>
      </c>
      <c r="J2183" s="33" t="s">
        <v>2367</v>
      </c>
      <c r="K2183" s="32">
        <v>15</v>
      </c>
      <c r="L2183" s="35"/>
    </row>
    <row r="2184" spans="1:12" ht="15.75" hidden="1" thickBot="1" x14ac:dyDescent="0.3">
      <c r="A2184" s="31" t="s">
        <v>2365</v>
      </c>
      <c r="B2184" s="32" t="s">
        <v>1475</v>
      </c>
      <c r="C2184" s="33" t="s">
        <v>2369</v>
      </c>
      <c r="D2184" s="33" t="s">
        <v>8368</v>
      </c>
      <c r="E2184" s="34" t="s">
        <v>8369</v>
      </c>
      <c r="F2184" s="32" t="s">
        <v>8370</v>
      </c>
      <c r="G2184" s="33" t="s">
        <v>8371</v>
      </c>
      <c r="H2184" s="32" t="s">
        <v>2414</v>
      </c>
      <c r="I2184" s="32" t="s">
        <v>2415</v>
      </c>
      <c r="J2184" s="33" t="s">
        <v>2367</v>
      </c>
      <c r="K2184" s="32">
        <v>17</v>
      </c>
      <c r="L2184" s="35"/>
    </row>
    <row r="2185" spans="1:12" ht="26.25" hidden="1" thickBot="1" x14ac:dyDescent="0.3">
      <c r="A2185" s="31" t="s">
        <v>2365</v>
      </c>
      <c r="B2185" s="32" t="s">
        <v>1475</v>
      </c>
      <c r="C2185" s="33" t="s">
        <v>2378</v>
      </c>
      <c r="D2185" s="33" t="s">
        <v>8372</v>
      </c>
      <c r="E2185" s="34" t="s">
        <v>8373</v>
      </c>
      <c r="F2185" s="32" t="s">
        <v>8374</v>
      </c>
      <c r="G2185" s="33" t="s">
        <v>8375</v>
      </c>
      <c r="H2185" s="32" t="s">
        <v>2414</v>
      </c>
      <c r="I2185" s="32" t="s">
        <v>2415</v>
      </c>
      <c r="J2185" s="33" t="s">
        <v>2375</v>
      </c>
      <c r="K2185" s="32">
        <v>19</v>
      </c>
      <c r="L2185" s="35"/>
    </row>
    <row r="2186" spans="1:12" ht="15.75" hidden="1" thickBot="1" x14ac:dyDescent="0.3">
      <c r="A2186" s="31" t="s">
        <v>2365</v>
      </c>
      <c r="B2186" s="32" t="s">
        <v>1475</v>
      </c>
      <c r="C2186" s="33" t="s">
        <v>2378</v>
      </c>
      <c r="D2186" s="33" t="s">
        <v>8279</v>
      </c>
      <c r="E2186" s="34" t="s">
        <v>8280</v>
      </c>
      <c r="F2186" s="32" t="s">
        <v>8281</v>
      </c>
      <c r="G2186" s="33" t="s">
        <v>8376</v>
      </c>
      <c r="H2186" s="32" t="s">
        <v>2414</v>
      </c>
      <c r="I2186" s="32" t="s">
        <v>2415</v>
      </c>
      <c r="J2186" s="33" t="s">
        <v>2375</v>
      </c>
      <c r="K2186" s="32">
        <v>25</v>
      </c>
      <c r="L2186" s="35"/>
    </row>
    <row r="2187" spans="1:12" ht="15.75" hidden="1" thickBot="1" x14ac:dyDescent="0.3">
      <c r="A2187" s="31" t="s">
        <v>2365</v>
      </c>
      <c r="B2187" s="32" t="s">
        <v>1475</v>
      </c>
      <c r="C2187" s="33" t="s">
        <v>2378</v>
      </c>
      <c r="D2187" s="33" t="s">
        <v>8249</v>
      </c>
      <c r="E2187" s="34" t="s">
        <v>8250</v>
      </c>
      <c r="F2187" s="32" t="s">
        <v>8251</v>
      </c>
      <c r="G2187" s="33" t="s">
        <v>8377</v>
      </c>
      <c r="H2187" s="32" t="s">
        <v>2414</v>
      </c>
      <c r="I2187" s="32" t="s">
        <v>2415</v>
      </c>
      <c r="J2187" s="33" t="s">
        <v>2375</v>
      </c>
      <c r="K2187" s="32">
        <v>31</v>
      </c>
      <c r="L2187" s="35"/>
    </row>
    <row r="2188" spans="1:12" ht="26.25" hidden="1" thickBot="1" x14ac:dyDescent="0.3">
      <c r="A2188" s="31" t="s">
        <v>2365</v>
      </c>
      <c r="B2188" s="32" t="s">
        <v>1475</v>
      </c>
      <c r="C2188" s="33" t="s">
        <v>2378</v>
      </c>
      <c r="D2188" s="33" t="s">
        <v>8378</v>
      </c>
      <c r="E2188" s="34" t="s">
        <v>8290</v>
      </c>
      <c r="F2188" s="32" t="s">
        <v>8291</v>
      </c>
      <c r="G2188" s="33" t="s">
        <v>8379</v>
      </c>
      <c r="H2188" s="32" t="s">
        <v>2414</v>
      </c>
      <c r="I2188" s="32" t="s">
        <v>2415</v>
      </c>
      <c r="J2188" s="33" t="s">
        <v>2375</v>
      </c>
      <c r="K2188" s="32">
        <v>31</v>
      </c>
      <c r="L2188" s="35"/>
    </row>
    <row r="2189" spans="1:12" ht="26.25" hidden="1" thickBot="1" x14ac:dyDescent="0.3">
      <c r="A2189" s="31" t="s">
        <v>2365</v>
      </c>
      <c r="B2189" s="32" t="s">
        <v>1475</v>
      </c>
      <c r="C2189" s="33" t="s">
        <v>2378</v>
      </c>
      <c r="D2189" s="33" t="s">
        <v>8313</v>
      </c>
      <c r="E2189" s="34" t="s">
        <v>8285</v>
      </c>
      <c r="F2189" s="32" t="s">
        <v>8286</v>
      </c>
      <c r="G2189" s="33" t="s">
        <v>8380</v>
      </c>
      <c r="H2189" s="32" t="s">
        <v>2414</v>
      </c>
      <c r="I2189" s="32" t="s">
        <v>2415</v>
      </c>
      <c r="J2189" s="33" t="s">
        <v>2375</v>
      </c>
      <c r="K2189" s="32">
        <v>33</v>
      </c>
      <c r="L2189" s="35"/>
    </row>
    <row r="2190" spans="1:12" ht="15.75" hidden="1" thickBot="1" x14ac:dyDescent="0.3">
      <c r="A2190" s="31" t="s">
        <v>2365</v>
      </c>
      <c r="B2190" s="32" t="s">
        <v>1475</v>
      </c>
      <c r="C2190" s="33" t="s">
        <v>2369</v>
      </c>
      <c r="D2190" s="33" t="s">
        <v>8381</v>
      </c>
      <c r="E2190" s="34" t="s">
        <v>8382</v>
      </c>
      <c r="F2190" s="32" t="s">
        <v>8383</v>
      </c>
      <c r="G2190" s="33" t="s">
        <v>8384</v>
      </c>
      <c r="H2190" s="32" t="s">
        <v>2414</v>
      </c>
      <c r="I2190" s="32" t="s">
        <v>2415</v>
      </c>
      <c r="J2190" s="33" t="s">
        <v>2375</v>
      </c>
      <c r="K2190" s="32">
        <v>17</v>
      </c>
      <c r="L2190" s="35"/>
    </row>
    <row r="2191" spans="1:12" ht="26.25" hidden="1" thickBot="1" x14ac:dyDescent="0.3">
      <c r="A2191" s="31" t="s">
        <v>2365</v>
      </c>
      <c r="B2191" s="32" t="s">
        <v>1475</v>
      </c>
      <c r="C2191" s="33" t="s">
        <v>2369</v>
      </c>
      <c r="D2191" s="33" t="s">
        <v>8227</v>
      </c>
      <c r="E2191" s="34" t="s">
        <v>8228</v>
      </c>
      <c r="F2191" s="32" t="s">
        <v>8229</v>
      </c>
      <c r="G2191" s="33" t="s">
        <v>8385</v>
      </c>
      <c r="H2191" s="32" t="s">
        <v>2414</v>
      </c>
      <c r="I2191" s="32" t="s">
        <v>2415</v>
      </c>
      <c r="J2191" s="33" t="s">
        <v>2375</v>
      </c>
      <c r="K2191" s="32">
        <v>24</v>
      </c>
      <c r="L2191" s="35"/>
    </row>
    <row r="2192" spans="1:12" ht="15.75" hidden="1" thickBot="1" x14ac:dyDescent="0.3">
      <c r="A2192" s="31" t="s">
        <v>2365</v>
      </c>
      <c r="B2192" s="32" t="s">
        <v>1475</v>
      </c>
      <c r="C2192" s="33" t="s">
        <v>2369</v>
      </c>
      <c r="D2192" s="33" t="s">
        <v>8258</v>
      </c>
      <c r="E2192" s="34" t="s">
        <v>8259</v>
      </c>
      <c r="F2192" s="32" t="s">
        <v>8260</v>
      </c>
      <c r="G2192" s="33" t="s">
        <v>8386</v>
      </c>
      <c r="H2192" s="32" t="s">
        <v>2414</v>
      </c>
      <c r="I2192" s="32" t="s">
        <v>2415</v>
      </c>
      <c r="J2192" s="33" t="s">
        <v>2375</v>
      </c>
      <c r="K2192" s="32">
        <v>22</v>
      </c>
      <c r="L2192" s="35"/>
    </row>
    <row r="2193" spans="1:12" ht="15.75" hidden="1" thickBot="1" x14ac:dyDescent="0.3">
      <c r="A2193" s="31" t="s">
        <v>2365</v>
      </c>
      <c r="B2193" s="32" t="s">
        <v>1475</v>
      </c>
      <c r="C2193" s="33" t="s">
        <v>2369</v>
      </c>
      <c r="D2193" s="33" t="s">
        <v>8348</v>
      </c>
      <c r="E2193" s="34" t="s">
        <v>8349</v>
      </c>
      <c r="F2193" s="32" t="s">
        <v>8350</v>
      </c>
      <c r="G2193" s="33" t="s">
        <v>8387</v>
      </c>
      <c r="H2193" s="32" t="s">
        <v>2414</v>
      </c>
      <c r="I2193" s="32" t="s">
        <v>2415</v>
      </c>
      <c r="J2193" s="33" t="s">
        <v>2375</v>
      </c>
      <c r="K2193" s="32">
        <v>16</v>
      </c>
      <c r="L2193" s="35"/>
    </row>
    <row r="2194" spans="1:12" ht="26.25" hidden="1" thickBot="1" x14ac:dyDescent="0.3">
      <c r="A2194" s="31" t="s">
        <v>2365</v>
      </c>
      <c r="B2194" s="32" t="s">
        <v>1475</v>
      </c>
      <c r="C2194" s="33" t="s">
        <v>2378</v>
      </c>
      <c r="D2194" s="33" t="s">
        <v>8388</v>
      </c>
      <c r="E2194" s="34" t="s">
        <v>8389</v>
      </c>
      <c r="F2194" s="32" t="s">
        <v>8390</v>
      </c>
      <c r="G2194" s="33" t="s">
        <v>8391</v>
      </c>
      <c r="H2194" s="32" t="s">
        <v>2475</v>
      </c>
      <c r="I2194" s="32" t="s">
        <v>2415</v>
      </c>
      <c r="J2194" s="33" t="s">
        <v>2373</v>
      </c>
      <c r="K2194" s="32">
        <v>38</v>
      </c>
      <c r="L2194" s="36" t="s">
        <v>8392</v>
      </c>
    </row>
    <row r="2195" spans="1:12" ht="15.75" hidden="1" thickBot="1" x14ac:dyDescent="0.3">
      <c r="A2195" s="31" t="s">
        <v>2365</v>
      </c>
      <c r="B2195" s="32" t="s">
        <v>1475</v>
      </c>
      <c r="C2195" s="33" t="s">
        <v>2378</v>
      </c>
      <c r="D2195" s="33" t="s">
        <v>8393</v>
      </c>
      <c r="E2195" s="34" t="s">
        <v>8394</v>
      </c>
      <c r="F2195" s="32" t="s">
        <v>8395</v>
      </c>
      <c r="G2195" s="33" t="s">
        <v>8396</v>
      </c>
      <c r="H2195" s="32" t="s">
        <v>2475</v>
      </c>
      <c r="I2195" s="32" t="s">
        <v>2415</v>
      </c>
      <c r="J2195" s="33" t="s">
        <v>2373</v>
      </c>
      <c r="K2195" s="32">
        <v>17</v>
      </c>
      <c r="L2195" s="36" t="s">
        <v>8397</v>
      </c>
    </row>
    <row r="2196" spans="1:12" ht="26.25" hidden="1" thickBot="1" x14ac:dyDescent="0.3">
      <c r="A2196" s="31" t="s">
        <v>2365</v>
      </c>
      <c r="B2196" s="32" t="s">
        <v>1475</v>
      </c>
      <c r="C2196" s="33" t="s">
        <v>2378</v>
      </c>
      <c r="D2196" s="33" t="s">
        <v>8398</v>
      </c>
      <c r="E2196" s="34" t="s">
        <v>8399</v>
      </c>
      <c r="F2196" s="32" t="s">
        <v>8400</v>
      </c>
      <c r="G2196" s="33" t="s">
        <v>8401</v>
      </c>
      <c r="H2196" s="32" t="s">
        <v>2475</v>
      </c>
      <c r="I2196" s="32" t="s">
        <v>2415</v>
      </c>
      <c r="J2196" s="33" t="s">
        <v>2373</v>
      </c>
      <c r="K2196" s="32">
        <v>11</v>
      </c>
      <c r="L2196" s="36" t="s">
        <v>2305</v>
      </c>
    </row>
    <row r="2197" spans="1:12" ht="15.75" hidden="1" thickBot="1" x14ac:dyDescent="0.3">
      <c r="A2197" s="31" t="s">
        <v>2365</v>
      </c>
      <c r="B2197" s="32" t="s">
        <v>1475</v>
      </c>
      <c r="C2197" s="33" t="s">
        <v>2378</v>
      </c>
      <c r="D2197" s="33" t="s">
        <v>8402</v>
      </c>
      <c r="E2197" s="34" t="s">
        <v>2182</v>
      </c>
      <c r="F2197" s="32" t="s">
        <v>8403</v>
      </c>
      <c r="G2197" s="33" t="s">
        <v>8404</v>
      </c>
      <c r="H2197" s="32" t="s">
        <v>2475</v>
      </c>
      <c r="I2197" s="32" t="s">
        <v>2415</v>
      </c>
      <c r="J2197" s="33" t="s">
        <v>2373</v>
      </c>
      <c r="K2197" s="32">
        <v>19</v>
      </c>
      <c r="L2197" s="36" t="s">
        <v>8405</v>
      </c>
    </row>
    <row r="2198" spans="1:12" ht="26.25" hidden="1" thickBot="1" x14ac:dyDescent="0.3">
      <c r="A2198" s="31" t="s">
        <v>2365</v>
      </c>
      <c r="B2198" s="32" t="s">
        <v>1475</v>
      </c>
      <c r="C2198" s="33" t="s">
        <v>2378</v>
      </c>
      <c r="D2198" s="33" t="s">
        <v>8406</v>
      </c>
      <c r="E2198" s="34" t="s">
        <v>8407</v>
      </c>
      <c r="F2198" s="32" t="s">
        <v>8408</v>
      </c>
      <c r="G2198" s="33" t="s">
        <v>8409</v>
      </c>
      <c r="H2198" s="32" t="s">
        <v>2475</v>
      </c>
      <c r="I2198" s="32" t="s">
        <v>2415</v>
      </c>
      <c r="J2198" s="33" t="s">
        <v>2373</v>
      </c>
      <c r="K2198" s="32">
        <v>10</v>
      </c>
      <c r="L2198" s="36" t="s">
        <v>8410</v>
      </c>
    </row>
    <row r="2199" spans="1:12" ht="15.75" hidden="1" thickBot="1" x14ac:dyDescent="0.3">
      <c r="A2199" s="31" t="s">
        <v>2365</v>
      </c>
      <c r="B2199" s="32" t="s">
        <v>1475</v>
      </c>
      <c r="C2199" s="33" t="s">
        <v>2378</v>
      </c>
      <c r="D2199" s="33" t="s">
        <v>8411</v>
      </c>
      <c r="E2199" s="34" t="s">
        <v>8412</v>
      </c>
      <c r="F2199" s="32" t="s">
        <v>8413</v>
      </c>
      <c r="G2199" s="33" t="s">
        <v>8414</v>
      </c>
      <c r="H2199" s="32" t="s">
        <v>2475</v>
      </c>
      <c r="I2199" s="32" t="s">
        <v>2415</v>
      </c>
      <c r="J2199" s="33" t="s">
        <v>2373</v>
      </c>
      <c r="K2199" s="32">
        <v>0</v>
      </c>
      <c r="L2199" s="36" t="s">
        <v>8307</v>
      </c>
    </row>
    <row r="2200" spans="1:12" ht="26.25" hidden="1" thickBot="1" x14ac:dyDescent="0.3">
      <c r="A2200" s="31" t="s">
        <v>2365</v>
      </c>
      <c r="B2200" s="32" t="s">
        <v>1475</v>
      </c>
      <c r="C2200" s="33" t="s">
        <v>2378</v>
      </c>
      <c r="D2200" s="33" t="s">
        <v>8415</v>
      </c>
      <c r="E2200" s="34" t="s">
        <v>8416</v>
      </c>
      <c r="F2200" s="32" t="s">
        <v>8417</v>
      </c>
      <c r="G2200" s="33" t="s">
        <v>8418</v>
      </c>
      <c r="H2200" s="32" t="s">
        <v>2475</v>
      </c>
      <c r="I2200" s="32" t="s">
        <v>2415</v>
      </c>
      <c r="J2200" s="33" t="s">
        <v>2365</v>
      </c>
      <c r="K2200" s="32">
        <v>13</v>
      </c>
      <c r="L2200" s="36" t="s">
        <v>8416</v>
      </c>
    </row>
    <row r="2201" spans="1:12" ht="26.25" hidden="1" thickBot="1" x14ac:dyDescent="0.3">
      <c r="A2201" s="31" t="s">
        <v>2365</v>
      </c>
      <c r="B2201" s="32" t="s">
        <v>1475</v>
      </c>
      <c r="C2201" s="33" t="s">
        <v>2378</v>
      </c>
      <c r="D2201" s="33" t="s">
        <v>8388</v>
      </c>
      <c r="E2201" s="34" t="s">
        <v>8389</v>
      </c>
      <c r="F2201" s="32" t="s">
        <v>8390</v>
      </c>
      <c r="G2201" s="33" t="s">
        <v>8419</v>
      </c>
      <c r="H2201" s="32" t="s">
        <v>2475</v>
      </c>
      <c r="I2201" s="32" t="s">
        <v>2415</v>
      </c>
      <c r="J2201" s="33" t="s">
        <v>2368</v>
      </c>
      <c r="K2201" s="32">
        <v>19</v>
      </c>
      <c r="L2201" s="36" t="s">
        <v>8392</v>
      </c>
    </row>
    <row r="2202" spans="1:12" ht="15.75" hidden="1" thickBot="1" x14ac:dyDescent="0.3">
      <c r="A2202" s="31" t="s">
        <v>2365</v>
      </c>
      <c r="B2202" s="32" t="s">
        <v>1475</v>
      </c>
      <c r="C2202" s="33" t="s">
        <v>2378</v>
      </c>
      <c r="D2202" s="33" t="s">
        <v>8420</v>
      </c>
      <c r="E2202" s="34" t="s">
        <v>8307</v>
      </c>
      <c r="F2202" s="32" t="s">
        <v>8421</v>
      </c>
      <c r="G2202" s="33" t="s">
        <v>8422</v>
      </c>
      <c r="H2202" s="32" t="s">
        <v>2475</v>
      </c>
      <c r="I2202" s="32" t="s">
        <v>2415</v>
      </c>
      <c r="J2202" s="33" t="s">
        <v>2368</v>
      </c>
      <c r="K2202" s="32">
        <v>5</v>
      </c>
      <c r="L2202" s="36" t="s">
        <v>8307</v>
      </c>
    </row>
    <row r="2203" spans="1:12" ht="26.25" hidden="1" thickBot="1" x14ac:dyDescent="0.3">
      <c r="A2203" s="31" t="s">
        <v>2365</v>
      </c>
      <c r="B2203" s="32" t="s">
        <v>1475</v>
      </c>
      <c r="C2203" s="33" t="s">
        <v>2378</v>
      </c>
      <c r="D2203" s="33" t="s">
        <v>8406</v>
      </c>
      <c r="E2203" s="34" t="s">
        <v>8407</v>
      </c>
      <c r="F2203" s="32" t="s">
        <v>8408</v>
      </c>
      <c r="G2203" s="33" t="s">
        <v>8423</v>
      </c>
      <c r="H2203" s="32" t="s">
        <v>2475</v>
      </c>
      <c r="I2203" s="32" t="s">
        <v>2415</v>
      </c>
      <c r="J2203" s="33" t="s">
        <v>2368</v>
      </c>
      <c r="K2203" s="32">
        <v>14</v>
      </c>
      <c r="L2203" s="36" t="s">
        <v>8410</v>
      </c>
    </row>
    <row r="2204" spans="1:12" ht="15.75" hidden="1" thickBot="1" x14ac:dyDescent="0.3">
      <c r="A2204" s="31" t="s">
        <v>2365</v>
      </c>
      <c r="B2204" s="32" t="s">
        <v>1475</v>
      </c>
      <c r="C2204" s="33" t="s">
        <v>2378</v>
      </c>
      <c r="D2204" s="33" t="s">
        <v>8424</v>
      </c>
      <c r="E2204" s="34" t="s">
        <v>8425</v>
      </c>
      <c r="F2204" s="32" t="s">
        <v>8426</v>
      </c>
      <c r="G2204" s="33" t="s">
        <v>8427</v>
      </c>
      <c r="H2204" s="32" t="s">
        <v>2475</v>
      </c>
      <c r="I2204" s="32" t="s">
        <v>2415</v>
      </c>
      <c r="J2204" s="33" t="s">
        <v>2368</v>
      </c>
      <c r="K2204" s="32">
        <v>25</v>
      </c>
      <c r="L2204" s="36" t="s">
        <v>8428</v>
      </c>
    </row>
    <row r="2205" spans="1:12" ht="15.75" hidden="1" thickBot="1" x14ac:dyDescent="0.3">
      <c r="A2205" s="31" t="s">
        <v>2365</v>
      </c>
      <c r="B2205" s="32" t="s">
        <v>1475</v>
      </c>
      <c r="C2205" s="33" t="s">
        <v>2378</v>
      </c>
      <c r="D2205" s="33" t="s">
        <v>8429</v>
      </c>
      <c r="E2205" s="34" t="s">
        <v>8430</v>
      </c>
      <c r="F2205" s="32" t="s">
        <v>8431</v>
      </c>
      <c r="G2205" s="33" t="s">
        <v>8432</v>
      </c>
      <c r="H2205" s="32" t="s">
        <v>2475</v>
      </c>
      <c r="I2205" s="32" t="s">
        <v>2415</v>
      </c>
      <c r="J2205" s="33" t="s">
        <v>2373</v>
      </c>
      <c r="K2205" s="32">
        <v>26</v>
      </c>
      <c r="L2205" s="36" t="s">
        <v>2578</v>
      </c>
    </row>
    <row r="2206" spans="1:12" ht="26.25" hidden="1" thickBot="1" x14ac:dyDescent="0.3">
      <c r="A2206" s="31" t="s">
        <v>2365</v>
      </c>
      <c r="B2206" s="32" t="s">
        <v>1475</v>
      </c>
      <c r="C2206" s="33" t="s">
        <v>2378</v>
      </c>
      <c r="D2206" s="33" t="s">
        <v>8415</v>
      </c>
      <c r="E2206" s="34" t="s">
        <v>8416</v>
      </c>
      <c r="F2206" s="32" t="s">
        <v>8417</v>
      </c>
      <c r="G2206" s="33" t="s">
        <v>8433</v>
      </c>
      <c r="H2206" s="32" t="s">
        <v>2475</v>
      </c>
      <c r="I2206" s="32" t="s">
        <v>2415</v>
      </c>
      <c r="J2206" s="33" t="s">
        <v>2368</v>
      </c>
      <c r="K2206" s="32">
        <v>15</v>
      </c>
      <c r="L2206" s="36" t="s">
        <v>8416</v>
      </c>
    </row>
    <row r="2207" spans="1:12" ht="26.25" hidden="1" thickBot="1" x14ac:dyDescent="0.3">
      <c r="A2207" s="31" t="s">
        <v>2365</v>
      </c>
      <c r="B2207" s="32" t="s">
        <v>1475</v>
      </c>
      <c r="C2207" s="33" t="s">
        <v>2378</v>
      </c>
      <c r="D2207" s="33" t="s">
        <v>8388</v>
      </c>
      <c r="E2207" s="34" t="s">
        <v>8389</v>
      </c>
      <c r="F2207" s="32" t="s">
        <v>8390</v>
      </c>
      <c r="G2207" s="33" t="s">
        <v>8434</v>
      </c>
      <c r="H2207" s="32" t="s">
        <v>2475</v>
      </c>
      <c r="I2207" s="32" t="s">
        <v>2415</v>
      </c>
      <c r="J2207" s="33" t="s">
        <v>2375</v>
      </c>
      <c r="K2207" s="32">
        <v>23</v>
      </c>
      <c r="L2207" s="36" t="s">
        <v>8392</v>
      </c>
    </row>
    <row r="2208" spans="1:12" ht="15.75" hidden="1" thickBot="1" x14ac:dyDescent="0.3">
      <c r="A2208" s="31" t="s">
        <v>2365</v>
      </c>
      <c r="B2208" s="32" t="s">
        <v>1475</v>
      </c>
      <c r="C2208" s="33" t="s">
        <v>2378</v>
      </c>
      <c r="D2208" s="33" t="s">
        <v>8420</v>
      </c>
      <c r="E2208" s="34" t="s">
        <v>8307</v>
      </c>
      <c r="F2208" s="32" t="s">
        <v>8421</v>
      </c>
      <c r="G2208" s="33" t="s">
        <v>8435</v>
      </c>
      <c r="H2208" s="32" t="s">
        <v>2475</v>
      </c>
      <c r="I2208" s="32" t="s">
        <v>2415</v>
      </c>
      <c r="J2208" s="33" t="s">
        <v>2375</v>
      </c>
      <c r="K2208" s="32">
        <v>0</v>
      </c>
      <c r="L2208" s="36" t="s">
        <v>8307</v>
      </c>
    </row>
    <row r="2209" spans="1:12" ht="15.75" hidden="1" thickBot="1" x14ac:dyDescent="0.3">
      <c r="A2209" s="31" t="s">
        <v>2365</v>
      </c>
      <c r="B2209" s="32" t="s">
        <v>1475</v>
      </c>
      <c r="C2209" s="33" t="s">
        <v>2378</v>
      </c>
      <c r="D2209" s="33" t="s">
        <v>8436</v>
      </c>
      <c r="E2209" s="34" t="s">
        <v>8437</v>
      </c>
      <c r="F2209" s="32" t="s">
        <v>8438</v>
      </c>
      <c r="G2209" s="33" t="s">
        <v>8439</v>
      </c>
      <c r="H2209" s="32" t="s">
        <v>2475</v>
      </c>
      <c r="I2209" s="32" t="s">
        <v>2415</v>
      </c>
      <c r="J2209" s="33" t="s">
        <v>2373</v>
      </c>
      <c r="K2209" s="32">
        <v>17</v>
      </c>
      <c r="L2209" s="36" t="s">
        <v>8440</v>
      </c>
    </row>
    <row r="2210" spans="1:12" ht="15.75" hidden="1" thickBot="1" x14ac:dyDescent="0.3">
      <c r="A2210" s="31" t="s">
        <v>2365</v>
      </c>
      <c r="B2210" s="32" t="s">
        <v>1475</v>
      </c>
      <c r="C2210" s="33" t="s">
        <v>2378</v>
      </c>
      <c r="D2210" s="33" t="s">
        <v>8436</v>
      </c>
      <c r="E2210" s="34" t="s">
        <v>8437</v>
      </c>
      <c r="F2210" s="32" t="s">
        <v>8438</v>
      </c>
      <c r="G2210" s="33" t="s">
        <v>8441</v>
      </c>
      <c r="H2210" s="32" t="s">
        <v>2475</v>
      </c>
      <c r="I2210" s="32" t="s">
        <v>2415</v>
      </c>
      <c r="J2210" s="33" t="s">
        <v>2375</v>
      </c>
      <c r="K2210" s="32">
        <v>16</v>
      </c>
      <c r="L2210" s="36" t="s">
        <v>8440</v>
      </c>
    </row>
    <row r="2211" spans="1:12" ht="15.75" hidden="1" thickBot="1" x14ac:dyDescent="0.3">
      <c r="A2211" s="31" t="s">
        <v>2365</v>
      </c>
      <c r="B2211" s="32" t="s">
        <v>1475</v>
      </c>
      <c r="C2211" s="33" t="s">
        <v>2378</v>
      </c>
      <c r="D2211" s="33" t="s">
        <v>8424</v>
      </c>
      <c r="E2211" s="34" t="s">
        <v>8425</v>
      </c>
      <c r="F2211" s="32" t="s">
        <v>8426</v>
      </c>
      <c r="G2211" s="33" t="s">
        <v>8442</v>
      </c>
      <c r="H2211" s="32" t="s">
        <v>2475</v>
      </c>
      <c r="I2211" s="32" t="s">
        <v>2415</v>
      </c>
      <c r="J2211" s="33" t="s">
        <v>2373</v>
      </c>
      <c r="K2211" s="32">
        <v>18</v>
      </c>
      <c r="L2211" s="36" t="s">
        <v>8428</v>
      </c>
    </row>
    <row r="2212" spans="1:12" ht="15.75" hidden="1" thickBot="1" x14ac:dyDescent="0.3">
      <c r="A2212" s="31" t="s">
        <v>2365</v>
      </c>
      <c r="B2212" s="32" t="s">
        <v>1475</v>
      </c>
      <c r="C2212" s="33" t="s">
        <v>2378</v>
      </c>
      <c r="D2212" s="33" t="s">
        <v>8443</v>
      </c>
      <c r="E2212" s="34" t="s">
        <v>8444</v>
      </c>
      <c r="F2212" s="32" t="s">
        <v>8445</v>
      </c>
      <c r="G2212" s="33" t="s">
        <v>8446</v>
      </c>
      <c r="H2212" s="32" t="s">
        <v>2475</v>
      </c>
      <c r="I2212" s="32" t="s">
        <v>2415</v>
      </c>
      <c r="J2212" s="33" t="s">
        <v>2373</v>
      </c>
      <c r="K2212" s="32">
        <v>17</v>
      </c>
      <c r="L2212" s="36" t="s">
        <v>8447</v>
      </c>
    </row>
    <row r="2213" spans="1:12" ht="15.75" hidden="1" thickBot="1" x14ac:dyDescent="0.3">
      <c r="A2213" s="31" t="s">
        <v>2365</v>
      </c>
      <c r="B2213" s="32" t="s">
        <v>1475</v>
      </c>
      <c r="C2213" s="33" t="s">
        <v>2378</v>
      </c>
      <c r="D2213" s="33" t="s">
        <v>8424</v>
      </c>
      <c r="E2213" s="34" t="s">
        <v>8425</v>
      </c>
      <c r="F2213" s="32" t="s">
        <v>8426</v>
      </c>
      <c r="G2213" s="33" t="s">
        <v>8448</v>
      </c>
      <c r="H2213" s="32" t="s">
        <v>2475</v>
      </c>
      <c r="I2213" s="32" t="s">
        <v>2415</v>
      </c>
      <c r="J2213" s="33" t="s">
        <v>2375</v>
      </c>
      <c r="K2213" s="32">
        <v>16</v>
      </c>
      <c r="L2213" s="36" t="s">
        <v>8428</v>
      </c>
    </row>
    <row r="2214" spans="1:12" ht="15.75" hidden="1" thickBot="1" x14ac:dyDescent="0.3">
      <c r="A2214" s="31" t="s">
        <v>2365</v>
      </c>
      <c r="B2214" s="32" t="s">
        <v>1475</v>
      </c>
      <c r="C2214" s="33" t="s">
        <v>2378</v>
      </c>
      <c r="D2214" s="33" t="s">
        <v>8420</v>
      </c>
      <c r="E2214" s="34" t="s">
        <v>8307</v>
      </c>
      <c r="F2214" s="32" t="s">
        <v>8421</v>
      </c>
      <c r="G2214" s="33" t="s">
        <v>8449</v>
      </c>
      <c r="H2214" s="32" t="s">
        <v>2475</v>
      </c>
      <c r="I2214" s="32" t="s">
        <v>2415</v>
      </c>
      <c r="J2214" s="33" t="s">
        <v>2375</v>
      </c>
      <c r="K2214" s="32">
        <v>18</v>
      </c>
      <c r="L2214" s="36" t="s">
        <v>8307</v>
      </c>
    </row>
    <row r="2215" spans="1:12" ht="15.75" hidden="1" thickBot="1" x14ac:dyDescent="0.3">
      <c r="A2215" s="31" t="s">
        <v>2365</v>
      </c>
      <c r="B2215" s="32" t="s">
        <v>1475</v>
      </c>
      <c r="C2215" s="33" t="s">
        <v>2378</v>
      </c>
      <c r="D2215" s="33" t="s">
        <v>8420</v>
      </c>
      <c r="E2215" s="34" t="s">
        <v>8307</v>
      </c>
      <c r="F2215" s="32" t="s">
        <v>8421</v>
      </c>
      <c r="G2215" s="33" t="s">
        <v>8450</v>
      </c>
      <c r="H2215" s="32" t="s">
        <v>2475</v>
      </c>
      <c r="I2215" s="32" t="s">
        <v>2415</v>
      </c>
      <c r="J2215" s="33" t="s">
        <v>2368</v>
      </c>
      <c r="K2215" s="32">
        <v>16</v>
      </c>
      <c r="L2215" s="36" t="s">
        <v>8307</v>
      </c>
    </row>
    <row r="2216" spans="1:12" ht="15.75" hidden="1" thickBot="1" x14ac:dyDescent="0.3">
      <c r="A2216" s="31" t="s">
        <v>2365</v>
      </c>
      <c r="B2216" s="32" t="s">
        <v>1475</v>
      </c>
      <c r="C2216" s="33" t="s">
        <v>2378</v>
      </c>
      <c r="D2216" s="33" t="s">
        <v>8420</v>
      </c>
      <c r="E2216" s="34" t="s">
        <v>8307</v>
      </c>
      <c r="F2216" s="32" t="s">
        <v>8421</v>
      </c>
      <c r="G2216" s="33" t="s">
        <v>8451</v>
      </c>
      <c r="H2216" s="32" t="s">
        <v>2475</v>
      </c>
      <c r="I2216" s="32" t="s">
        <v>2415</v>
      </c>
      <c r="J2216" s="33" t="s">
        <v>2373</v>
      </c>
      <c r="K2216" s="32">
        <v>14</v>
      </c>
      <c r="L2216" s="36" t="s">
        <v>8307</v>
      </c>
    </row>
    <row r="2217" spans="1:12" ht="26.25" hidden="1" thickBot="1" x14ac:dyDescent="0.3">
      <c r="A2217" s="31" t="s">
        <v>2373</v>
      </c>
      <c r="B2217" s="32" t="s">
        <v>1985</v>
      </c>
      <c r="C2217" s="33" t="s">
        <v>2369</v>
      </c>
      <c r="D2217" s="33" t="s">
        <v>8452</v>
      </c>
      <c r="E2217" s="34" t="s">
        <v>8453</v>
      </c>
      <c r="F2217" s="32" t="s">
        <v>8454</v>
      </c>
      <c r="G2217" s="33" t="s">
        <v>8455</v>
      </c>
      <c r="H2217" s="32" t="s">
        <v>2414</v>
      </c>
      <c r="I2217" s="32" t="s">
        <v>2415</v>
      </c>
      <c r="J2217" s="33" t="s">
        <v>2370</v>
      </c>
      <c r="K2217" s="32">
        <v>18</v>
      </c>
      <c r="L2217" s="36" t="s">
        <v>8456</v>
      </c>
    </row>
    <row r="2218" spans="1:12" ht="26.25" hidden="1" thickBot="1" x14ac:dyDescent="0.3">
      <c r="A2218" s="31" t="s">
        <v>2373</v>
      </c>
      <c r="B2218" s="32" t="s">
        <v>1985</v>
      </c>
      <c r="C2218" s="33" t="s">
        <v>2378</v>
      </c>
      <c r="D2218" s="33" t="s">
        <v>8457</v>
      </c>
      <c r="E2218" s="34" t="s">
        <v>8458</v>
      </c>
      <c r="F2218" s="32" t="s">
        <v>8459</v>
      </c>
      <c r="G2218" s="33" t="s">
        <v>8460</v>
      </c>
      <c r="H2218" s="32" t="s">
        <v>2414</v>
      </c>
      <c r="I2218" s="32" t="s">
        <v>2415</v>
      </c>
      <c r="J2218" s="33" t="s">
        <v>2370</v>
      </c>
      <c r="K2218" s="32">
        <v>16</v>
      </c>
      <c r="L2218" s="35"/>
    </row>
    <row r="2219" spans="1:12" ht="26.25" hidden="1" thickBot="1" x14ac:dyDescent="0.3">
      <c r="A2219" s="31" t="s">
        <v>2373</v>
      </c>
      <c r="B2219" s="32" t="s">
        <v>1985</v>
      </c>
      <c r="C2219" s="33" t="s">
        <v>2378</v>
      </c>
      <c r="D2219" s="33" t="s">
        <v>8461</v>
      </c>
      <c r="E2219" s="34" t="s">
        <v>8462</v>
      </c>
      <c r="F2219" s="32" t="s">
        <v>8463</v>
      </c>
      <c r="G2219" s="33" t="s">
        <v>8464</v>
      </c>
      <c r="H2219" s="32" t="s">
        <v>2414</v>
      </c>
      <c r="I2219" s="32" t="s">
        <v>2415</v>
      </c>
      <c r="J2219" s="33" t="s">
        <v>2373</v>
      </c>
      <c r="K2219" s="32">
        <v>38</v>
      </c>
      <c r="L2219" s="35"/>
    </row>
    <row r="2220" spans="1:12" ht="26.25" hidden="1" thickBot="1" x14ac:dyDescent="0.3">
      <c r="A2220" s="31" t="s">
        <v>2373</v>
      </c>
      <c r="B2220" s="32" t="s">
        <v>1985</v>
      </c>
      <c r="C2220" s="33" t="s">
        <v>2378</v>
      </c>
      <c r="D2220" s="33" t="s">
        <v>8465</v>
      </c>
      <c r="E2220" s="34" t="s">
        <v>8466</v>
      </c>
      <c r="F2220" s="32" t="s">
        <v>8467</v>
      </c>
      <c r="G2220" s="33" t="s">
        <v>8468</v>
      </c>
      <c r="H2220" s="32" t="s">
        <v>2414</v>
      </c>
      <c r="I2220" s="32" t="s">
        <v>2415</v>
      </c>
      <c r="J2220" s="33" t="s">
        <v>2373</v>
      </c>
      <c r="K2220" s="32">
        <v>25</v>
      </c>
      <c r="L2220" s="35"/>
    </row>
    <row r="2221" spans="1:12" ht="26.25" hidden="1" thickBot="1" x14ac:dyDescent="0.3">
      <c r="A2221" s="31" t="s">
        <v>2373</v>
      </c>
      <c r="B2221" s="32" t="s">
        <v>1985</v>
      </c>
      <c r="C2221" s="33" t="s">
        <v>2378</v>
      </c>
      <c r="D2221" s="33" t="s">
        <v>8457</v>
      </c>
      <c r="E2221" s="34" t="s">
        <v>8458</v>
      </c>
      <c r="F2221" s="32" t="s">
        <v>8459</v>
      </c>
      <c r="G2221" s="33" t="s">
        <v>8469</v>
      </c>
      <c r="H2221" s="32" t="s">
        <v>2414</v>
      </c>
      <c r="I2221" s="32" t="s">
        <v>2415</v>
      </c>
      <c r="J2221" s="33" t="s">
        <v>2373</v>
      </c>
      <c r="K2221" s="32">
        <v>32</v>
      </c>
      <c r="L2221" s="35"/>
    </row>
    <row r="2222" spans="1:12" ht="26.25" hidden="1" thickBot="1" x14ac:dyDescent="0.3">
      <c r="A2222" s="31" t="s">
        <v>2373</v>
      </c>
      <c r="B2222" s="32" t="s">
        <v>1985</v>
      </c>
      <c r="C2222" s="33" t="s">
        <v>2369</v>
      </c>
      <c r="D2222" s="33" t="s">
        <v>8470</v>
      </c>
      <c r="E2222" s="34" t="s">
        <v>8471</v>
      </c>
      <c r="F2222" s="32" t="s">
        <v>8472</v>
      </c>
      <c r="G2222" s="33" t="s">
        <v>8473</v>
      </c>
      <c r="H2222" s="32" t="s">
        <v>2414</v>
      </c>
      <c r="I2222" s="32" t="s">
        <v>2415</v>
      </c>
      <c r="J2222" s="33" t="s">
        <v>2373</v>
      </c>
      <c r="K2222" s="32">
        <v>48</v>
      </c>
      <c r="L2222" s="36" t="s">
        <v>8456</v>
      </c>
    </row>
    <row r="2223" spans="1:12" ht="26.25" hidden="1" thickBot="1" x14ac:dyDescent="0.3">
      <c r="A2223" s="31" t="s">
        <v>2373</v>
      </c>
      <c r="B2223" s="32" t="s">
        <v>1985</v>
      </c>
      <c r="C2223" s="33" t="s">
        <v>2369</v>
      </c>
      <c r="D2223" s="33" t="s">
        <v>8474</v>
      </c>
      <c r="E2223" s="34" t="s">
        <v>4147</v>
      </c>
      <c r="F2223" s="32" t="s">
        <v>8475</v>
      </c>
      <c r="G2223" s="33" t="s">
        <v>8476</v>
      </c>
      <c r="H2223" s="32" t="s">
        <v>2414</v>
      </c>
      <c r="I2223" s="32" t="s">
        <v>2415</v>
      </c>
      <c r="J2223" s="33" t="s">
        <v>2373</v>
      </c>
      <c r="K2223" s="32">
        <v>38</v>
      </c>
      <c r="L2223" s="36" t="s">
        <v>8456</v>
      </c>
    </row>
    <row r="2224" spans="1:12" ht="26.25" hidden="1" thickBot="1" x14ac:dyDescent="0.3">
      <c r="A2224" s="31" t="s">
        <v>2373</v>
      </c>
      <c r="B2224" s="32" t="s">
        <v>1985</v>
      </c>
      <c r="C2224" s="33" t="s">
        <v>2369</v>
      </c>
      <c r="D2224" s="33" t="s">
        <v>8452</v>
      </c>
      <c r="E2224" s="34" t="s">
        <v>8453</v>
      </c>
      <c r="F2224" s="32" t="s">
        <v>8454</v>
      </c>
      <c r="G2224" s="33" t="s">
        <v>8477</v>
      </c>
      <c r="H2224" s="32" t="s">
        <v>2414</v>
      </c>
      <c r="I2224" s="32" t="s">
        <v>2415</v>
      </c>
      <c r="J2224" s="33" t="s">
        <v>2373</v>
      </c>
      <c r="K2224" s="32">
        <v>40</v>
      </c>
      <c r="L2224" s="36" t="s">
        <v>8456</v>
      </c>
    </row>
    <row r="2225" spans="1:12" ht="26.25" hidden="1" thickBot="1" x14ac:dyDescent="0.3">
      <c r="A2225" s="31" t="s">
        <v>2373</v>
      </c>
      <c r="B2225" s="32" t="s">
        <v>1985</v>
      </c>
      <c r="C2225" s="33" t="s">
        <v>2378</v>
      </c>
      <c r="D2225" s="33" t="s">
        <v>8478</v>
      </c>
      <c r="E2225" s="34" t="s">
        <v>8479</v>
      </c>
      <c r="F2225" s="32" t="s">
        <v>8480</v>
      </c>
      <c r="G2225" s="33" t="s">
        <v>8481</v>
      </c>
      <c r="H2225" s="32" t="s">
        <v>2414</v>
      </c>
      <c r="I2225" s="32" t="s">
        <v>2415</v>
      </c>
      <c r="J2225" s="33" t="s">
        <v>2373</v>
      </c>
      <c r="K2225" s="32">
        <v>25</v>
      </c>
      <c r="L2225" s="35"/>
    </row>
    <row r="2226" spans="1:12" ht="26.25" hidden="1" thickBot="1" x14ac:dyDescent="0.3">
      <c r="A2226" s="31" t="s">
        <v>2373</v>
      </c>
      <c r="B2226" s="32" t="s">
        <v>1985</v>
      </c>
      <c r="C2226" s="33" t="s">
        <v>2369</v>
      </c>
      <c r="D2226" s="33" t="s">
        <v>8452</v>
      </c>
      <c r="E2226" s="34" t="s">
        <v>8453</v>
      </c>
      <c r="F2226" s="32" t="s">
        <v>8454</v>
      </c>
      <c r="G2226" s="33" t="s">
        <v>8482</v>
      </c>
      <c r="H2226" s="32" t="s">
        <v>2414</v>
      </c>
      <c r="I2226" s="32" t="s">
        <v>2415</v>
      </c>
      <c r="J2226" s="33" t="s">
        <v>2365</v>
      </c>
      <c r="K2226" s="32">
        <v>16</v>
      </c>
      <c r="L2226" s="35"/>
    </row>
    <row r="2227" spans="1:12" ht="26.25" hidden="1" thickBot="1" x14ac:dyDescent="0.3">
      <c r="A2227" s="31" t="s">
        <v>2373</v>
      </c>
      <c r="B2227" s="32" t="s">
        <v>1985</v>
      </c>
      <c r="C2227" s="33" t="s">
        <v>2369</v>
      </c>
      <c r="D2227" s="33" t="s">
        <v>8474</v>
      </c>
      <c r="E2227" s="34" t="s">
        <v>4147</v>
      </c>
      <c r="F2227" s="32" t="s">
        <v>8475</v>
      </c>
      <c r="G2227" s="33" t="s">
        <v>8483</v>
      </c>
      <c r="H2227" s="32" t="s">
        <v>2414</v>
      </c>
      <c r="I2227" s="32" t="s">
        <v>2415</v>
      </c>
      <c r="J2227" s="33" t="s">
        <v>2365</v>
      </c>
      <c r="K2227" s="32">
        <v>15</v>
      </c>
      <c r="L2227" s="35"/>
    </row>
    <row r="2228" spans="1:12" ht="26.25" hidden="1" thickBot="1" x14ac:dyDescent="0.3">
      <c r="A2228" s="31" t="s">
        <v>2373</v>
      </c>
      <c r="B2228" s="32" t="s">
        <v>1985</v>
      </c>
      <c r="C2228" s="33" t="s">
        <v>2378</v>
      </c>
      <c r="D2228" s="33" t="s">
        <v>8465</v>
      </c>
      <c r="E2228" s="34" t="s">
        <v>8466</v>
      </c>
      <c r="F2228" s="32" t="s">
        <v>8467</v>
      </c>
      <c r="G2228" s="33" t="s">
        <v>8484</v>
      </c>
      <c r="H2228" s="32" t="s">
        <v>2414</v>
      </c>
      <c r="I2228" s="32" t="s">
        <v>2415</v>
      </c>
      <c r="J2228" s="33" t="s">
        <v>2365</v>
      </c>
      <c r="K2228" s="32">
        <v>20</v>
      </c>
      <c r="L2228" s="35"/>
    </row>
    <row r="2229" spans="1:12" ht="26.25" hidden="1" thickBot="1" x14ac:dyDescent="0.3">
      <c r="A2229" s="31" t="s">
        <v>2373</v>
      </c>
      <c r="B2229" s="32" t="s">
        <v>1985</v>
      </c>
      <c r="C2229" s="33" t="s">
        <v>2369</v>
      </c>
      <c r="D2229" s="33" t="s">
        <v>8474</v>
      </c>
      <c r="E2229" s="34" t="s">
        <v>4147</v>
      </c>
      <c r="F2229" s="32" t="s">
        <v>8475</v>
      </c>
      <c r="G2229" s="33" t="s">
        <v>8485</v>
      </c>
      <c r="H2229" s="32" t="s">
        <v>2414</v>
      </c>
      <c r="I2229" s="32" t="s">
        <v>2415</v>
      </c>
      <c r="J2229" s="33" t="s">
        <v>2370</v>
      </c>
      <c r="K2229" s="32">
        <v>19</v>
      </c>
      <c r="L2229" s="35"/>
    </row>
    <row r="2230" spans="1:12" ht="26.25" hidden="1" thickBot="1" x14ac:dyDescent="0.3">
      <c r="A2230" s="31" t="s">
        <v>2373</v>
      </c>
      <c r="B2230" s="32" t="s">
        <v>1985</v>
      </c>
      <c r="C2230" s="33" t="s">
        <v>2378</v>
      </c>
      <c r="D2230" s="33" t="s">
        <v>8461</v>
      </c>
      <c r="E2230" s="34" t="s">
        <v>8462</v>
      </c>
      <c r="F2230" s="32" t="s">
        <v>8463</v>
      </c>
      <c r="G2230" s="33" t="s">
        <v>8486</v>
      </c>
      <c r="H2230" s="32" t="s">
        <v>2414</v>
      </c>
      <c r="I2230" s="32" t="s">
        <v>2415</v>
      </c>
      <c r="J2230" s="33" t="s">
        <v>2365</v>
      </c>
      <c r="K2230" s="32">
        <v>17</v>
      </c>
      <c r="L2230" s="35"/>
    </row>
    <row r="2231" spans="1:12" ht="26.25" hidden="1" thickBot="1" x14ac:dyDescent="0.3">
      <c r="A2231" s="31" t="s">
        <v>2373</v>
      </c>
      <c r="B2231" s="32" t="s">
        <v>1985</v>
      </c>
      <c r="C2231" s="33" t="s">
        <v>2369</v>
      </c>
      <c r="D2231" s="33" t="s">
        <v>8474</v>
      </c>
      <c r="E2231" s="34" t="s">
        <v>4147</v>
      </c>
      <c r="F2231" s="32" t="s">
        <v>8475</v>
      </c>
      <c r="G2231" s="33" t="s">
        <v>8487</v>
      </c>
      <c r="H2231" s="32" t="s">
        <v>2414</v>
      </c>
      <c r="I2231" s="32" t="s">
        <v>2415</v>
      </c>
      <c r="J2231" s="33" t="s">
        <v>2368</v>
      </c>
      <c r="K2231" s="32">
        <v>28</v>
      </c>
      <c r="L2231" s="35"/>
    </row>
    <row r="2232" spans="1:12" ht="26.25" hidden="1" thickBot="1" x14ac:dyDescent="0.3">
      <c r="A2232" s="31" t="s">
        <v>2373</v>
      </c>
      <c r="B2232" s="32" t="s">
        <v>1985</v>
      </c>
      <c r="C2232" s="33" t="s">
        <v>2369</v>
      </c>
      <c r="D2232" s="33" t="s">
        <v>8452</v>
      </c>
      <c r="E2232" s="34" t="s">
        <v>8453</v>
      </c>
      <c r="F2232" s="32" t="s">
        <v>8454</v>
      </c>
      <c r="G2232" s="33" t="s">
        <v>8488</v>
      </c>
      <c r="H2232" s="32" t="s">
        <v>2414</v>
      </c>
      <c r="I2232" s="32" t="s">
        <v>2415</v>
      </c>
      <c r="J2232" s="33" t="s">
        <v>2368</v>
      </c>
      <c r="K2232" s="32">
        <v>35</v>
      </c>
      <c r="L2232" s="35"/>
    </row>
    <row r="2233" spans="1:12" ht="26.25" hidden="1" thickBot="1" x14ac:dyDescent="0.3">
      <c r="A2233" s="31" t="s">
        <v>2373</v>
      </c>
      <c r="B2233" s="32" t="s">
        <v>1985</v>
      </c>
      <c r="C2233" s="33" t="s">
        <v>2369</v>
      </c>
      <c r="D2233" s="33" t="s">
        <v>8470</v>
      </c>
      <c r="E2233" s="34" t="s">
        <v>8471</v>
      </c>
      <c r="F2233" s="32" t="s">
        <v>8472</v>
      </c>
      <c r="G2233" s="33" t="s">
        <v>8489</v>
      </c>
      <c r="H2233" s="32" t="s">
        <v>2414</v>
      </c>
      <c r="I2233" s="32" t="s">
        <v>2415</v>
      </c>
      <c r="J2233" s="33" t="s">
        <v>2368</v>
      </c>
      <c r="K2233" s="32">
        <v>46</v>
      </c>
      <c r="L2233" s="35"/>
    </row>
    <row r="2234" spans="1:12" ht="26.25" hidden="1" thickBot="1" x14ac:dyDescent="0.3">
      <c r="A2234" s="31" t="s">
        <v>2373</v>
      </c>
      <c r="B2234" s="32" t="s">
        <v>1985</v>
      </c>
      <c r="C2234" s="33" t="s">
        <v>2378</v>
      </c>
      <c r="D2234" s="33" t="s">
        <v>8461</v>
      </c>
      <c r="E2234" s="34" t="s">
        <v>8462</v>
      </c>
      <c r="F2234" s="32" t="s">
        <v>8463</v>
      </c>
      <c r="G2234" s="33" t="s">
        <v>8490</v>
      </c>
      <c r="H2234" s="32" t="s">
        <v>2414</v>
      </c>
      <c r="I2234" s="32" t="s">
        <v>2415</v>
      </c>
      <c r="J2234" s="33" t="s">
        <v>2368</v>
      </c>
      <c r="K2234" s="32">
        <v>29</v>
      </c>
      <c r="L2234" s="35"/>
    </row>
    <row r="2235" spans="1:12" ht="26.25" hidden="1" thickBot="1" x14ac:dyDescent="0.3">
      <c r="A2235" s="31" t="s">
        <v>2373</v>
      </c>
      <c r="B2235" s="32" t="s">
        <v>1985</v>
      </c>
      <c r="C2235" s="33" t="s">
        <v>2378</v>
      </c>
      <c r="D2235" s="33" t="s">
        <v>8478</v>
      </c>
      <c r="E2235" s="34" t="s">
        <v>8479</v>
      </c>
      <c r="F2235" s="32" t="s">
        <v>8480</v>
      </c>
      <c r="G2235" s="33" t="s">
        <v>8491</v>
      </c>
      <c r="H2235" s="32" t="s">
        <v>2414</v>
      </c>
      <c r="I2235" s="32" t="s">
        <v>2415</v>
      </c>
      <c r="J2235" s="33" t="s">
        <v>2368</v>
      </c>
      <c r="K2235" s="32">
        <v>28</v>
      </c>
      <c r="L2235" s="35"/>
    </row>
    <row r="2236" spans="1:12" ht="26.25" hidden="1" thickBot="1" x14ac:dyDescent="0.3">
      <c r="A2236" s="31" t="s">
        <v>2373</v>
      </c>
      <c r="B2236" s="32" t="s">
        <v>1985</v>
      </c>
      <c r="C2236" s="33" t="s">
        <v>2378</v>
      </c>
      <c r="D2236" s="33" t="s">
        <v>8465</v>
      </c>
      <c r="E2236" s="34" t="s">
        <v>8466</v>
      </c>
      <c r="F2236" s="32" t="s">
        <v>8467</v>
      </c>
      <c r="G2236" s="33" t="s">
        <v>8492</v>
      </c>
      <c r="H2236" s="32" t="s">
        <v>2414</v>
      </c>
      <c r="I2236" s="32" t="s">
        <v>2415</v>
      </c>
      <c r="J2236" s="33" t="s">
        <v>2368</v>
      </c>
      <c r="K2236" s="32">
        <v>26</v>
      </c>
      <c r="L2236" s="35"/>
    </row>
    <row r="2237" spans="1:12" ht="26.25" hidden="1" thickBot="1" x14ac:dyDescent="0.3">
      <c r="A2237" s="31" t="s">
        <v>2373</v>
      </c>
      <c r="B2237" s="32" t="s">
        <v>1985</v>
      </c>
      <c r="C2237" s="33" t="s">
        <v>2378</v>
      </c>
      <c r="D2237" s="33" t="s">
        <v>8457</v>
      </c>
      <c r="E2237" s="34" t="s">
        <v>8458</v>
      </c>
      <c r="F2237" s="32" t="s">
        <v>8459</v>
      </c>
      <c r="G2237" s="33" t="s">
        <v>8493</v>
      </c>
      <c r="H2237" s="32" t="s">
        <v>2414</v>
      </c>
      <c r="I2237" s="32" t="s">
        <v>2415</v>
      </c>
      <c r="J2237" s="33" t="s">
        <v>2368</v>
      </c>
      <c r="K2237" s="32">
        <v>21</v>
      </c>
      <c r="L2237" s="35"/>
    </row>
    <row r="2238" spans="1:12" ht="26.25" hidden="1" thickBot="1" x14ac:dyDescent="0.3">
      <c r="A2238" s="31" t="s">
        <v>2373</v>
      </c>
      <c r="B2238" s="32" t="s">
        <v>1985</v>
      </c>
      <c r="C2238" s="33" t="s">
        <v>2378</v>
      </c>
      <c r="D2238" s="33" t="s">
        <v>8494</v>
      </c>
      <c r="E2238" s="34" t="s">
        <v>3577</v>
      </c>
      <c r="F2238" s="32" t="s">
        <v>8495</v>
      </c>
      <c r="G2238" s="33" t="s">
        <v>8496</v>
      </c>
      <c r="H2238" s="32" t="s">
        <v>2414</v>
      </c>
      <c r="I2238" s="32" t="s">
        <v>2415</v>
      </c>
      <c r="J2238" s="33" t="s">
        <v>2368</v>
      </c>
      <c r="K2238" s="32">
        <v>18</v>
      </c>
      <c r="L2238" s="35"/>
    </row>
    <row r="2239" spans="1:12" ht="26.25" hidden="1" thickBot="1" x14ac:dyDescent="0.3">
      <c r="A2239" s="31" t="s">
        <v>2373</v>
      </c>
      <c r="B2239" s="32" t="s">
        <v>1985</v>
      </c>
      <c r="C2239" s="33" t="s">
        <v>2378</v>
      </c>
      <c r="D2239" s="33" t="s">
        <v>8494</v>
      </c>
      <c r="E2239" s="34" t="s">
        <v>3577</v>
      </c>
      <c r="F2239" s="32" t="s">
        <v>8495</v>
      </c>
      <c r="G2239" s="33" t="s">
        <v>8497</v>
      </c>
      <c r="H2239" s="32" t="s">
        <v>2414</v>
      </c>
      <c r="I2239" s="32" t="s">
        <v>2415</v>
      </c>
      <c r="J2239" s="33" t="s">
        <v>2370</v>
      </c>
      <c r="K2239" s="32">
        <v>13</v>
      </c>
      <c r="L2239" s="35"/>
    </row>
    <row r="2240" spans="1:12" ht="26.25" hidden="1" thickBot="1" x14ac:dyDescent="0.3">
      <c r="A2240" s="31" t="s">
        <v>2373</v>
      </c>
      <c r="B2240" s="32" t="s">
        <v>1985</v>
      </c>
      <c r="C2240" s="33" t="s">
        <v>2369</v>
      </c>
      <c r="D2240" s="33" t="s">
        <v>8470</v>
      </c>
      <c r="E2240" s="34" t="s">
        <v>8471</v>
      </c>
      <c r="F2240" s="32" t="s">
        <v>8472</v>
      </c>
      <c r="G2240" s="33" t="s">
        <v>8498</v>
      </c>
      <c r="H2240" s="32" t="s">
        <v>2414</v>
      </c>
      <c r="I2240" s="32" t="s">
        <v>2415</v>
      </c>
      <c r="J2240" s="33" t="s">
        <v>2365</v>
      </c>
      <c r="K2240" s="32">
        <v>19</v>
      </c>
      <c r="L2240" s="35"/>
    </row>
    <row r="2241" spans="1:12" ht="26.25" hidden="1" thickBot="1" x14ac:dyDescent="0.3">
      <c r="A2241" s="31" t="s">
        <v>2373</v>
      </c>
      <c r="B2241" s="32" t="s">
        <v>1985</v>
      </c>
      <c r="C2241" s="33" t="s">
        <v>2378</v>
      </c>
      <c r="D2241" s="33" t="s">
        <v>8494</v>
      </c>
      <c r="E2241" s="34" t="s">
        <v>3577</v>
      </c>
      <c r="F2241" s="32" t="s">
        <v>8495</v>
      </c>
      <c r="G2241" s="33" t="s">
        <v>8499</v>
      </c>
      <c r="H2241" s="32" t="s">
        <v>2414</v>
      </c>
      <c r="I2241" s="32" t="s">
        <v>2415</v>
      </c>
      <c r="J2241" s="33" t="s">
        <v>2365</v>
      </c>
      <c r="K2241" s="32">
        <v>16</v>
      </c>
      <c r="L2241" s="35"/>
    </row>
    <row r="2242" spans="1:12" ht="26.25" hidden="1" thickBot="1" x14ac:dyDescent="0.3">
      <c r="A2242" s="31" t="s">
        <v>2373</v>
      </c>
      <c r="B2242" s="32" t="s">
        <v>1985</v>
      </c>
      <c r="C2242" s="33" t="s">
        <v>2369</v>
      </c>
      <c r="D2242" s="33" t="s">
        <v>8470</v>
      </c>
      <c r="E2242" s="34" t="s">
        <v>8471</v>
      </c>
      <c r="F2242" s="32" t="s">
        <v>8472</v>
      </c>
      <c r="G2242" s="33" t="s">
        <v>8500</v>
      </c>
      <c r="H2242" s="32" t="s">
        <v>2414</v>
      </c>
      <c r="I2242" s="32" t="s">
        <v>2415</v>
      </c>
      <c r="J2242" s="33" t="s">
        <v>2370</v>
      </c>
      <c r="K2242" s="32">
        <v>20</v>
      </c>
      <c r="L2242" s="35"/>
    </row>
    <row r="2243" spans="1:12" ht="26.25" hidden="1" thickBot="1" x14ac:dyDescent="0.3">
      <c r="A2243" s="31" t="s">
        <v>2373</v>
      </c>
      <c r="B2243" s="32" t="s">
        <v>1985</v>
      </c>
      <c r="C2243" s="33" t="s">
        <v>2378</v>
      </c>
      <c r="D2243" s="33" t="s">
        <v>8457</v>
      </c>
      <c r="E2243" s="34" t="s">
        <v>8458</v>
      </c>
      <c r="F2243" s="32" t="s">
        <v>8459</v>
      </c>
      <c r="G2243" s="33" t="s">
        <v>8501</v>
      </c>
      <c r="H2243" s="32" t="s">
        <v>2414</v>
      </c>
      <c r="I2243" s="32" t="s">
        <v>2415</v>
      </c>
      <c r="J2243" s="33" t="s">
        <v>2367</v>
      </c>
      <c r="K2243" s="32">
        <v>15</v>
      </c>
      <c r="L2243" s="35"/>
    </row>
    <row r="2244" spans="1:12" ht="26.25" hidden="1" thickBot="1" x14ac:dyDescent="0.3">
      <c r="A2244" s="31" t="s">
        <v>2373</v>
      </c>
      <c r="B2244" s="32" t="s">
        <v>1985</v>
      </c>
      <c r="C2244" s="33" t="s">
        <v>2378</v>
      </c>
      <c r="D2244" s="33" t="s">
        <v>8461</v>
      </c>
      <c r="E2244" s="34" t="s">
        <v>8462</v>
      </c>
      <c r="F2244" s="32" t="s">
        <v>8463</v>
      </c>
      <c r="G2244" s="33" t="s">
        <v>8502</v>
      </c>
      <c r="H2244" s="32" t="s">
        <v>2414</v>
      </c>
      <c r="I2244" s="32" t="s">
        <v>2415</v>
      </c>
      <c r="J2244" s="33" t="s">
        <v>2370</v>
      </c>
      <c r="K2244" s="32">
        <v>22</v>
      </c>
      <c r="L2244" s="35"/>
    </row>
    <row r="2245" spans="1:12" ht="26.25" hidden="1" thickBot="1" x14ac:dyDescent="0.3">
      <c r="A2245" s="31" t="s">
        <v>2373</v>
      </c>
      <c r="B2245" s="32" t="s">
        <v>1985</v>
      </c>
      <c r="C2245" s="33" t="s">
        <v>2369</v>
      </c>
      <c r="D2245" s="33" t="s">
        <v>8470</v>
      </c>
      <c r="E2245" s="34" t="s">
        <v>8471</v>
      </c>
      <c r="F2245" s="32" t="s">
        <v>8472</v>
      </c>
      <c r="G2245" s="33" t="s">
        <v>8503</v>
      </c>
      <c r="H2245" s="32" t="s">
        <v>2414</v>
      </c>
      <c r="I2245" s="32" t="s">
        <v>2415</v>
      </c>
      <c r="J2245" s="33" t="s">
        <v>2367</v>
      </c>
      <c r="K2245" s="32">
        <v>15</v>
      </c>
      <c r="L2245" s="35"/>
    </row>
    <row r="2246" spans="1:12" ht="26.25" hidden="1" thickBot="1" x14ac:dyDescent="0.3">
      <c r="A2246" s="31" t="s">
        <v>2373</v>
      </c>
      <c r="B2246" s="32" t="s">
        <v>1985</v>
      </c>
      <c r="C2246" s="33" t="s">
        <v>2369</v>
      </c>
      <c r="D2246" s="33" t="s">
        <v>8470</v>
      </c>
      <c r="E2246" s="34" t="s">
        <v>8471</v>
      </c>
      <c r="F2246" s="32" t="s">
        <v>8472</v>
      </c>
      <c r="G2246" s="33" t="s">
        <v>8504</v>
      </c>
      <c r="H2246" s="32" t="s">
        <v>2414</v>
      </c>
      <c r="I2246" s="32" t="s">
        <v>2415</v>
      </c>
      <c r="J2246" s="33" t="s">
        <v>2375</v>
      </c>
      <c r="K2246" s="32">
        <v>39</v>
      </c>
      <c r="L2246" s="35"/>
    </row>
    <row r="2247" spans="1:12" ht="26.25" hidden="1" thickBot="1" x14ac:dyDescent="0.3">
      <c r="A2247" s="31" t="s">
        <v>2373</v>
      </c>
      <c r="B2247" s="32" t="s">
        <v>1985</v>
      </c>
      <c r="C2247" s="33" t="s">
        <v>2378</v>
      </c>
      <c r="D2247" s="33" t="s">
        <v>8461</v>
      </c>
      <c r="E2247" s="34" t="s">
        <v>8462</v>
      </c>
      <c r="F2247" s="32" t="s">
        <v>8463</v>
      </c>
      <c r="G2247" s="33" t="s">
        <v>8505</v>
      </c>
      <c r="H2247" s="32" t="s">
        <v>2414</v>
      </c>
      <c r="I2247" s="32" t="s">
        <v>2415</v>
      </c>
      <c r="J2247" s="33" t="s">
        <v>2375</v>
      </c>
      <c r="K2247" s="32">
        <v>19</v>
      </c>
      <c r="L2247" s="35"/>
    </row>
    <row r="2248" spans="1:12" ht="26.25" hidden="1" thickBot="1" x14ac:dyDescent="0.3">
      <c r="A2248" s="31" t="s">
        <v>2373</v>
      </c>
      <c r="B2248" s="32" t="s">
        <v>1985</v>
      </c>
      <c r="C2248" s="33" t="s">
        <v>2378</v>
      </c>
      <c r="D2248" s="33" t="s">
        <v>8478</v>
      </c>
      <c r="E2248" s="34" t="s">
        <v>8479</v>
      </c>
      <c r="F2248" s="32" t="s">
        <v>8480</v>
      </c>
      <c r="G2248" s="33" t="s">
        <v>8506</v>
      </c>
      <c r="H2248" s="32" t="s">
        <v>2414</v>
      </c>
      <c r="I2248" s="32" t="s">
        <v>2415</v>
      </c>
      <c r="J2248" s="33" t="s">
        <v>2375</v>
      </c>
      <c r="K2248" s="32">
        <v>20</v>
      </c>
      <c r="L2248" s="35"/>
    </row>
    <row r="2249" spans="1:12" ht="26.25" hidden="1" thickBot="1" x14ac:dyDescent="0.3">
      <c r="A2249" s="31" t="s">
        <v>2373</v>
      </c>
      <c r="B2249" s="32" t="s">
        <v>1985</v>
      </c>
      <c r="C2249" s="33" t="s">
        <v>2378</v>
      </c>
      <c r="D2249" s="33" t="s">
        <v>8465</v>
      </c>
      <c r="E2249" s="34" t="s">
        <v>8466</v>
      </c>
      <c r="F2249" s="32" t="s">
        <v>8467</v>
      </c>
      <c r="G2249" s="33" t="s">
        <v>8507</v>
      </c>
      <c r="H2249" s="32" t="s">
        <v>2414</v>
      </c>
      <c r="I2249" s="32" t="s">
        <v>2415</v>
      </c>
      <c r="J2249" s="33" t="s">
        <v>2375</v>
      </c>
      <c r="K2249" s="32">
        <v>26</v>
      </c>
      <c r="L2249" s="35"/>
    </row>
    <row r="2250" spans="1:12" ht="26.25" hidden="1" thickBot="1" x14ac:dyDescent="0.3">
      <c r="A2250" s="31" t="s">
        <v>2373</v>
      </c>
      <c r="B2250" s="32" t="s">
        <v>1985</v>
      </c>
      <c r="C2250" s="33" t="s">
        <v>2369</v>
      </c>
      <c r="D2250" s="33" t="s">
        <v>8474</v>
      </c>
      <c r="E2250" s="34" t="s">
        <v>4147</v>
      </c>
      <c r="F2250" s="32" t="s">
        <v>8475</v>
      </c>
      <c r="G2250" s="33" t="s">
        <v>8508</v>
      </c>
      <c r="H2250" s="32" t="s">
        <v>2414</v>
      </c>
      <c r="I2250" s="32" t="s">
        <v>2415</v>
      </c>
      <c r="J2250" s="33" t="s">
        <v>2375</v>
      </c>
      <c r="K2250" s="32">
        <v>26</v>
      </c>
      <c r="L2250" s="35"/>
    </row>
    <row r="2251" spans="1:12" ht="26.25" hidden="1" thickBot="1" x14ac:dyDescent="0.3">
      <c r="A2251" s="31" t="s">
        <v>2373</v>
      </c>
      <c r="B2251" s="32" t="s">
        <v>1985</v>
      </c>
      <c r="C2251" s="33" t="s">
        <v>2378</v>
      </c>
      <c r="D2251" s="33" t="s">
        <v>8457</v>
      </c>
      <c r="E2251" s="34" t="s">
        <v>8458</v>
      </c>
      <c r="F2251" s="32" t="s">
        <v>8459</v>
      </c>
      <c r="G2251" s="33" t="s">
        <v>8509</v>
      </c>
      <c r="H2251" s="32" t="s">
        <v>2414</v>
      </c>
      <c r="I2251" s="32" t="s">
        <v>2415</v>
      </c>
      <c r="J2251" s="33" t="s">
        <v>2375</v>
      </c>
      <c r="K2251" s="32">
        <v>19</v>
      </c>
      <c r="L2251" s="35"/>
    </row>
    <row r="2252" spans="1:12" ht="26.25" hidden="1" thickBot="1" x14ac:dyDescent="0.3">
      <c r="A2252" s="31" t="s">
        <v>2373</v>
      </c>
      <c r="B2252" s="32" t="s">
        <v>1985</v>
      </c>
      <c r="C2252" s="33" t="s">
        <v>2369</v>
      </c>
      <c r="D2252" s="33" t="s">
        <v>8452</v>
      </c>
      <c r="E2252" s="34" t="s">
        <v>8453</v>
      </c>
      <c r="F2252" s="32" t="s">
        <v>8454</v>
      </c>
      <c r="G2252" s="33" t="s">
        <v>8510</v>
      </c>
      <c r="H2252" s="32" t="s">
        <v>2414</v>
      </c>
      <c r="I2252" s="32" t="s">
        <v>2415</v>
      </c>
      <c r="J2252" s="33" t="s">
        <v>2375</v>
      </c>
      <c r="K2252" s="32">
        <v>44</v>
      </c>
      <c r="L2252" s="35"/>
    </row>
    <row r="2253" spans="1:12" ht="26.25" hidden="1" thickBot="1" x14ac:dyDescent="0.3">
      <c r="A2253" s="31" t="s">
        <v>2373</v>
      </c>
      <c r="B2253" s="32" t="s">
        <v>1985</v>
      </c>
      <c r="C2253" s="33" t="s">
        <v>2378</v>
      </c>
      <c r="D2253" s="33" t="s">
        <v>8494</v>
      </c>
      <c r="E2253" s="34" t="s">
        <v>3577</v>
      </c>
      <c r="F2253" s="32" t="s">
        <v>8495</v>
      </c>
      <c r="G2253" s="33" t="s">
        <v>8511</v>
      </c>
      <c r="H2253" s="32" t="s">
        <v>2414</v>
      </c>
      <c r="I2253" s="32" t="s">
        <v>2415</v>
      </c>
      <c r="J2253" s="33" t="s">
        <v>2375</v>
      </c>
      <c r="K2253" s="32">
        <v>16</v>
      </c>
      <c r="L2253" s="35"/>
    </row>
    <row r="2254" spans="1:12" ht="26.25" hidden="1" thickBot="1" x14ac:dyDescent="0.3">
      <c r="A2254" s="31" t="s">
        <v>2373</v>
      </c>
      <c r="B2254" s="32" t="s">
        <v>1985</v>
      </c>
      <c r="C2254" s="33" t="s">
        <v>2378</v>
      </c>
      <c r="D2254" s="33" t="s">
        <v>8494</v>
      </c>
      <c r="E2254" s="34" t="s">
        <v>3577</v>
      </c>
      <c r="F2254" s="32" t="s">
        <v>8495</v>
      </c>
      <c r="G2254" s="33" t="s">
        <v>8512</v>
      </c>
      <c r="H2254" s="32" t="s">
        <v>2414</v>
      </c>
      <c r="I2254" s="32" t="s">
        <v>2415</v>
      </c>
      <c r="J2254" s="33" t="s">
        <v>2373</v>
      </c>
      <c r="K2254" s="32">
        <v>18</v>
      </c>
      <c r="L2254" s="35"/>
    </row>
    <row r="2255" spans="1:12" ht="26.25" hidden="1" thickBot="1" x14ac:dyDescent="0.3">
      <c r="A2255" s="31" t="s">
        <v>2373</v>
      </c>
      <c r="B2255" s="32" t="s">
        <v>1985</v>
      </c>
      <c r="C2255" s="33" t="s">
        <v>2378</v>
      </c>
      <c r="D2255" s="33" t="s">
        <v>8513</v>
      </c>
      <c r="E2255" s="34" t="s">
        <v>8514</v>
      </c>
      <c r="F2255" s="32" t="s">
        <v>8515</v>
      </c>
      <c r="G2255" s="33" t="s">
        <v>8516</v>
      </c>
      <c r="H2255" s="32" t="s">
        <v>2475</v>
      </c>
      <c r="I2255" s="32" t="s">
        <v>2415</v>
      </c>
      <c r="J2255" s="33" t="s">
        <v>2370</v>
      </c>
      <c r="K2255" s="32">
        <v>15</v>
      </c>
      <c r="L2255" s="36" t="s">
        <v>8514</v>
      </c>
    </row>
    <row r="2256" spans="1:12" ht="26.25" hidden="1" thickBot="1" x14ac:dyDescent="0.3">
      <c r="A2256" s="31" t="s">
        <v>2373</v>
      </c>
      <c r="B2256" s="32" t="s">
        <v>1985</v>
      </c>
      <c r="C2256" s="33" t="s">
        <v>2378</v>
      </c>
      <c r="D2256" s="33" t="s">
        <v>8517</v>
      </c>
      <c r="E2256" s="34" t="s">
        <v>8518</v>
      </c>
      <c r="F2256" s="32" t="s">
        <v>8519</v>
      </c>
      <c r="G2256" s="33" t="s">
        <v>8520</v>
      </c>
      <c r="H2256" s="32" t="s">
        <v>2475</v>
      </c>
      <c r="I2256" s="32" t="s">
        <v>2415</v>
      </c>
      <c r="J2256" s="33" t="s">
        <v>2373</v>
      </c>
      <c r="K2256" s="32">
        <v>16</v>
      </c>
      <c r="L2256" s="36" t="s">
        <v>8521</v>
      </c>
    </row>
    <row r="2257" spans="1:12" ht="26.25" hidden="1" thickBot="1" x14ac:dyDescent="0.3">
      <c r="A2257" s="31" t="s">
        <v>2373</v>
      </c>
      <c r="B2257" s="32" t="s">
        <v>1985</v>
      </c>
      <c r="C2257" s="33" t="s">
        <v>2378</v>
      </c>
      <c r="D2257" s="33" t="s">
        <v>8522</v>
      </c>
      <c r="E2257" s="34" t="s">
        <v>8523</v>
      </c>
      <c r="F2257" s="32" t="s">
        <v>8524</v>
      </c>
      <c r="G2257" s="33" t="s">
        <v>8525</v>
      </c>
      <c r="H2257" s="32" t="s">
        <v>2475</v>
      </c>
      <c r="I2257" s="32" t="s">
        <v>2415</v>
      </c>
      <c r="J2257" s="33" t="s">
        <v>2365</v>
      </c>
      <c r="K2257" s="32">
        <v>15</v>
      </c>
      <c r="L2257" s="36" t="s">
        <v>6132</v>
      </c>
    </row>
    <row r="2258" spans="1:12" ht="26.25" hidden="1" thickBot="1" x14ac:dyDescent="0.3">
      <c r="A2258" s="31" t="s">
        <v>2373</v>
      </c>
      <c r="B2258" s="32" t="s">
        <v>1985</v>
      </c>
      <c r="C2258" s="33" t="s">
        <v>2378</v>
      </c>
      <c r="D2258" s="33" t="s">
        <v>8526</v>
      </c>
      <c r="E2258" s="34" t="s">
        <v>8527</v>
      </c>
      <c r="F2258" s="32" t="s">
        <v>8528</v>
      </c>
      <c r="G2258" s="33" t="s">
        <v>8529</v>
      </c>
      <c r="H2258" s="32" t="s">
        <v>2475</v>
      </c>
      <c r="I2258" s="32" t="s">
        <v>2415</v>
      </c>
      <c r="J2258" s="33" t="s">
        <v>2365</v>
      </c>
      <c r="K2258" s="32">
        <v>16</v>
      </c>
      <c r="L2258" s="36" t="s">
        <v>6132</v>
      </c>
    </row>
    <row r="2259" spans="1:12" ht="26.25" hidden="1" thickBot="1" x14ac:dyDescent="0.3">
      <c r="A2259" s="31" t="s">
        <v>2373</v>
      </c>
      <c r="B2259" s="32" t="s">
        <v>1985</v>
      </c>
      <c r="C2259" s="33" t="s">
        <v>2378</v>
      </c>
      <c r="D2259" s="33" t="s">
        <v>8530</v>
      </c>
      <c r="E2259" s="34" t="s">
        <v>4632</v>
      </c>
      <c r="F2259" s="32" t="s">
        <v>8531</v>
      </c>
      <c r="G2259" s="33" t="s">
        <v>8532</v>
      </c>
      <c r="H2259" s="32" t="s">
        <v>2475</v>
      </c>
      <c r="I2259" s="32" t="s">
        <v>2415</v>
      </c>
      <c r="J2259" s="33" t="s">
        <v>2373</v>
      </c>
      <c r="K2259" s="32">
        <v>27</v>
      </c>
      <c r="L2259" s="36" t="s">
        <v>4632</v>
      </c>
    </row>
    <row r="2260" spans="1:12" ht="26.25" hidden="1" thickBot="1" x14ac:dyDescent="0.3">
      <c r="A2260" s="31" t="s">
        <v>2373</v>
      </c>
      <c r="B2260" s="32" t="s">
        <v>1985</v>
      </c>
      <c r="C2260" s="33" t="s">
        <v>2378</v>
      </c>
      <c r="D2260" s="33" t="s">
        <v>8533</v>
      </c>
      <c r="E2260" s="34" t="s">
        <v>8534</v>
      </c>
      <c r="F2260" s="32" t="s">
        <v>8535</v>
      </c>
      <c r="G2260" s="33" t="s">
        <v>8536</v>
      </c>
      <c r="H2260" s="32" t="s">
        <v>2475</v>
      </c>
      <c r="I2260" s="32" t="s">
        <v>2415</v>
      </c>
      <c r="J2260" s="33" t="s">
        <v>2368</v>
      </c>
      <c r="K2260" s="32">
        <v>22</v>
      </c>
      <c r="L2260" s="36" t="s">
        <v>8534</v>
      </c>
    </row>
    <row r="2261" spans="1:12" ht="26.25" hidden="1" thickBot="1" x14ac:dyDescent="0.3">
      <c r="A2261" s="31" t="s">
        <v>2373</v>
      </c>
      <c r="B2261" s="32" t="s">
        <v>1985</v>
      </c>
      <c r="C2261" s="33" t="s">
        <v>2378</v>
      </c>
      <c r="D2261" s="33" t="s">
        <v>8522</v>
      </c>
      <c r="E2261" s="34" t="s">
        <v>8523</v>
      </c>
      <c r="F2261" s="32" t="s">
        <v>8524</v>
      </c>
      <c r="G2261" s="33" t="s">
        <v>8537</v>
      </c>
      <c r="H2261" s="32" t="s">
        <v>2475</v>
      </c>
      <c r="I2261" s="32" t="s">
        <v>2415</v>
      </c>
      <c r="J2261" s="33" t="s">
        <v>2368</v>
      </c>
      <c r="K2261" s="32">
        <v>20</v>
      </c>
      <c r="L2261" s="36" t="s">
        <v>6132</v>
      </c>
    </row>
    <row r="2262" spans="1:12" ht="26.25" hidden="1" thickBot="1" x14ac:dyDescent="0.3">
      <c r="A2262" s="31" t="s">
        <v>2373</v>
      </c>
      <c r="B2262" s="32" t="s">
        <v>1985</v>
      </c>
      <c r="C2262" s="33" t="s">
        <v>2378</v>
      </c>
      <c r="D2262" s="33" t="s">
        <v>8538</v>
      </c>
      <c r="E2262" s="34" t="s">
        <v>8539</v>
      </c>
      <c r="F2262" s="32" t="s">
        <v>8540</v>
      </c>
      <c r="G2262" s="33" t="s">
        <v>8541</v>
      </c>
      <c r="H2262" s="32" t="s">
        <v>2475</v>
      </c>
      <c r="I2262" s="32" t="s">
        <v>2415</v>
      </c>
      <c r="J2262" s="33" t="s">
        <v>2368</v>
      </c>
      <c r="K2262" s="32">
        <v>18</v>
      </c>
      <c r="L2262" s="36" t="s">
        <v>8521</v>
      </c>
    </row>
    <row r="2263" spans="1:12" ht="26.25" hidden="1" thickBot="1" x14ac:dyDescent="0.3">
      <c r="A2263" s="31" t="s">
        <v>2373</v>
      </c>
      <c r="B2263" s="32" t="s">
        <v>1985</v>
      </c>
      <c r="C2263" s="33" t="s">
        <v>2378</v>
      </c>
      <c r="D2263" s="33" t="s">
        <v>8530</v>
      </c>
      <c r="E2263" s="34" t="s">
        <v>4632</v>
      </c>
      <c r="F2263" s="32" t="s">
        <v>8531</v>
      </c>
      <c r="G2263" s="33" t="s">
        <v>8542</v>
      </c>
      <c r="H2263" s="32" t="s">
        <v>2475</v>
      </c>
      <c r="I2263" s="32" t="s">
        <v>2415</v>
      </c>
      <c r="J2263" s="33" t="s">
        <v>2368</v>
      </c>
      <c r="K2263" s="32">
        <v>24</v>
      </c>
      <c r="L2263" s="36" t="s">
        <v>4632</v>
      </c>
    </row>
    <row r="2264" spans="1:12" ht="26.25" hidden="1" thickBot="1" x14ac:dyDescent="0.3">
      <c r="A2264" s="31" t="s">
        <v>2373</v>
      </c>
      <c r="B2264" s="32" t="s">
        <v>1985</v>
      </c>
      <c r="C2264" s="33" t="s">
        <v>2378</v>
      </c>
      <c r="D2264" s="33" t="s">
        <v>8543</v>
      </c>
      <c r="E2264" s="34" t="s">
        <v>8544</v>
      </c>
      <c r="F2264" s="32" t="s">
        <v>8545</v>
      </c>
      <c r="G2264" s="33" t="s">
        <v>8546</v>
      </c>
      <c r="H2264" s="32" t="s">
        <v>2475</v>
      </c>
      <c r="I2264" s="32" t="s">
        <v>2415</v>
      </c>
      <c r="J2264" s="33" t="s">
        <v>2367</v>
      </c>
      <c r="K2264" s="32">
        <v>20</v>
      </c>
      <c r="L2264" s="36" t="s">
        <v>6132</v>
      </c>
    </row>
    <row r="2265" spans="1:12" ht="26.25" hidden="1" thickBot="1" x14ac:dyDescent="0.3">
      <c r="A2265" s="31" t="s">
        <v>2373</v>
      </c>
      <c r="B2265" s="32" t="s">
        <v>1985</v>
      </c>
      <c r="C2265" s="33" t="s">
        <v>2378</v>
      </c>
      <c r="D2265" s="33" t="s">
        <v>8547</v>
      </c>
      <c r="E2265" s="34" t="s">
        <v>8548</v>
      </c>
      <c r="F2265" s="32" t="s">
        <v>8549</v>
      </c>
      <c r="G2265" s="33" t="s">
        <v>8550</v>
      </c>
      <c r="H2265" s="32" t="s">
        <v>2475</v>
      </c>
      <c r="I2265" s="32" t="s">
        <v>2415</v>
      </c>
      <c r="J2265" s="33" t="s">
        <v>2367</v>
      </c>
      <c r="K2265" s="32">
        <v>20</v>
      </c>
      <c r="L2265" s="36" t="s">
        <v>6132</v>
      </c>
    </row>
    <row r="2266" spans="1:12" ht="26.25" hidden="1" thickBot="1" x14ac:dyDescent="0.3">
      <c r="A2266" s="31" t="s">
        <v>2373</v>
      </c>
      <c r="B2266" s="32" t="s">
        <v>1985</v>
      </c>
      <c r="C2266" s="33" t="s">
        <v>2378</v>
      </c>
      <c r="D2266" s="33" t="s">
        <v>8543</v>
      </c>
      <c r="E2266" s="34" t="s">
        <v>8544</v>
      </c>
      <c r="F2266" s="32" t="s">
        <v>8545</v>
      </c>
      <c r="G2266" s="33" t="s">
        <v>8551</v>
      </c>
      <c r="H2266" s="32" t="s">
        <v>2475</v>
      </c>
      <c r="I2266" s="32" t="s">
        <v>2415</v>
      </c>
      <c r="J2266" s="33" t="s">
        <v>2370</v>
      </c>
      <c r="K2266" s="32">
        <v>20</v>
      </c>
      <c r="L2266" s="36" t="s">
        <v>6132</v>
      </c>
    </row>
    <row r="2267" spans="1:12" ht="26.25" hidden="1" thickBot="1" x14ac:dyDescent="0.3">
      <c r="A2267" s="31" t="s">
        <v>2373</v>
      </c>
      <c r="B2267" s="32" t="s">
        <v>1985</v>
      </c>
      <c r="C2267" s="33" t="s">
        <v>2378</v>
      </c>
      <c r="D2267" s="33" t="s">
        <v>8530</v>
      </c>
      <c r="E2267" s="34" t="s">
        <v>4632</v>
      </c>
      <c r="F2267" s="32" t="s">
        <v>8531</v>
      </c>
      <c r="G2267" s="33" t="s">
        <v>8552</v>
      </c>
      <c r="H2267" s="32" t="s">
        <v>2475</v>
      </c>
      <c r="I2267" s="32" t="s">
        <v>2415</v>
      </c>
      <c r="J2267" s="33" t="s">
        <v>2375</v>
      </c>
      <c r="K2267" s="32">
        <v>11</v>
      </c>
      <c r="L2267" s="36" t="s">
        <v>4632</v>
      </c>
    </row>
    <row r="2268" spans="1:12" ht="26.25" hidden="1" thickBot="1" x14ac:dyDescent="0.3">
      <c r="A2268" s="31" t="s">
        <v>2373</v>
      </c>
      <c r="B2268" s="32" t="s">
        <v>1985</v>
      </c>
      <c r="C2268" s="33" t="s">
        <v>2378</v>
      </c>
      <c r="D2268" s="33" t="s">
        <v>8530</v>
      </c>
      <c r="E2268" s="34" t="s">
        <v>4632</v>
      </c>
      <c r="F2268" s="32" t="s">
        <v>8531</v>
      </c>
      <c r="G2268" s="33" t="s">
        <v>8553</v>
      </c>
      <c r="H2268" s="32" t="s">
        <v>2475</v>
      </c>
      <c r="I2268" s="32" t="s">
        <v>2415</v>
      </c>
      <c r="J2268" s="33" t="s">
        <v>2375</v>
      </c>
      <c r="K2268" s="32">
        <v>7</v>
      </c>
      <c r="L2268" s="36" t="s">
        <v>4632</v>
      </c>
    </row>
    <row r="2269" spans="1:12" ht="26.25" hidden="1" thickBot="1" x14ac:dyDescent="0.3">
      <c r="A2269" s="31" t="s">
        <v>2373</v>
      </c>
      <c r="B2269" s="32" t="s">
        <v>1985</v>
      </c>
      <c r="C2269" s="33" t="s">
        <v>2378</v>
      </c>
      <c r="D2269" s="33" t="s">
        <v>8554</v>
      </c>
      <c r="E2269" s="34" t="s">
        <v>6803</v>
      </c>
      <c r="F2269" s="32" t="s">
        <v>8555</v>
      </c>
      <c r="G2269" s="33" t="s">
        <v>8556</v>
      </c>
      <c r="H2269" s="32" t="s">
        <v>2475</v>
      </c>
      <c r="I2269" s="32" t="s">
        <v>2415</v>
      </c>
      <c r="J2269" s="33" t="s">
        <v>2375</v>
      </c>
      <c r="K2269" s="32">
        <v>18</v>
      </c>
      <c r="L2269" s="36" t="s">
        <v>6803</v>
      </c>
    </row>
    <row r="2270" spans="1:12" ht="26.25" hidden="1" thickBot="1" x14ac:dyDescent="0.3">
      <c r="A2270" s="31" t="s">
        <v>2373</v>
      </c>
      <c r="B2270" s="32" t="s">
        <v>1985</v>
      </c>
      <c r="C2270" s="33" t="s">
        <v>2378</v>
      </c>
      <c r="D2270" s="33" t="s">
        <v>8554</v>
      </c>
      <c r="E2270" s="34" t="s">
        <v>6803</v>
      </c>
      <c r="F2270" s="32" t="s">
        <v>8555</v>
      </c>
      <c r="G2270" s="33" t="s">
        <v>8557</v>
      </c>
      <c r="H2270" s="32" t="s">
        <v>2475</v>
      </c>
      <c r="I2270" s="32" t="s">
        <v>2415</v>
      </c>
      <c r="J2270" s="33" t="s">
        <v>2373</v>
      </c>
      <c r="K2270" s="32">
        <v>32</v>
      </c>
      <c r="L2270" s="36" t="s">
        <v>6803</v>
      </c>
    </row>
    <row r="2271" spans="1:12" ht="26.25" hidden="1" thickBot="1" x14ac:dyDescent="0.3">
      <c r="A2271" s="31" t="s">
        <v>2373</v>
      </c>
      <c r="B2271" s="32" t="s">
        <v>1985</v>
      </c>
      <c r="C2271" s="33" t="s">
        <v>2378</v>
      </c>
      <c r="D2271" s="33" t="s">
        <v>8526</v>
      </c>
      <c r="E2271" s="34" t="s">
        <v>8527</v>
      </c>
      <c r="F2271" s="32" t="s">
        <v>8528</v>
      </c>
      <c r="G2271" s="33" t="s">
        <v>8558</v>
      </c>
      <c r="H2271" s="32" t="s">
        <v>2475</v>
      </c>
      <c r="I2271" s="32" t="s">
        <v>2415</v>
      </c>
      <c r="J2271" s="33" t="s">
        <v>2375</v>
      </c>
      <c r="K2271" s="32">
        <v>22</v>
      </c>
      <c r="L2271" s="36" t="s">
        <v>6132</v>
      </c>
    </row>
    <row r="2272" spans="1:12" ht="26.25" hidden="1" thickBot="1" x14ac:dyDescent="0.3">
      <c r="A2272" s="31" t="s">
        <v>2373</v>
      </c>
      <c r="B2272" s="32" t="s">
        <v>1985</v>
      </c>
      <c r="C2272" s="33" t="s">
        <v>2378</v>
      </c>
      <c r="D2272" s="33" t="s">
        <v>8517</v>
      </c>
      <c r="E2272" s="34" t="s">
        <v>8518</v>
      </c>
      <c r="F2272" s="32" t="s">
        <v>8519</v>
      </c>
      <c r="G2272" s="33" t="s">
        <v>8559</v>
      </c>
      <c r="H2272" s="32" t="s">
        <v>2475</v>
      </c>
      <c r="I2272" s="32" t="s">
        <v>2415</v>
      </c>
      <c r="J2272" s="33" t="s">
        <v>2375</v>
      </c>
      <c r="K2272" s="32">
        <v>18</v>
      </c>
      <c r="L2272" s="36" t="s">
        <v>8518</v>
      </c>
    </row>
    <row r="2273" spans="1:12" ht="26.25" hidden="1" thickBot="1" x14ac:dyDescent="0.3">
      <c r="A2273" s="31" t="s">
        <v>2373</v>
      </c>
      <c r="B2273" s="32" t="s">
        <v>1985</v>
      </c>
      <c r="C2273" s="33" t="s">
        <v>2369</v>
      </c>
      <c r="D2273" s="33" t="s">
        <v>8560</v>
      </c>
      <c r="E2273" s="34" t="s">
        <v>8534</v>
      </c>
      <c r="F2273" s="32" t="s">
        <v>8535</v>
      </c>
      <c r="G2273" s="33" t="s">
        <v>8561</v>
      </c>
      <c r="H2273" s="32" t="s">
        <v>2475</v>
      </c>
      <c r="I2273" s="32" t="s">
        <v>2415</v>
      </c>
      <c r="J2273" s="33" t="s">
        <v>2375</v>
      </c>
      <c r="K2273" s="32">
        <v>18</v>
      </c>
      <c r="L2273" s="36" t="s">
        <v>8534</v>
      </c>
    </row>
    <row r="2274" spans="1:12" ht="26.25" hidden="1" thickBot="1" x14ac:dyDescent="0.3">
      <c r="A2274" s="31" t="s">
        <v>2373</v>
      </c>
      <c r="B2274" s="32" t="s">
        <v>1985</v>
      </c>
      <c r="C2274" s="33" t="s">
        <v>2369</v>
      </c>
      <c r="D2274" s="33" t="s">
        <v>8560</v>
      </c>
      <c r="E2274" s="34" t="s">
        <v>8534</v>
      </c>
      <c r="F2274" s="32" t="s">
        <v>8535</v>
      </c>
      <c r="G2274" s="33" t="s">
        <v>8562</v>
      </c>
      <c r="H2274" s="32" t="s">
        <v>2475</v>
      </c>
      <c r="I2274" s="32" t="s">
        <v>2415</v>
      </c>
      <c r="J2274" s="33" t="s">
        <v>2375</v>
      </c>
      <c r="K2274" s="32">
        <v>17</v>
      </c>
      <c r="L2274" s="36" t="s">
        <v>8534</v>
      </c>
    </row>
    <row r="2275" spans="1:12" ht="26.25" hidden="1" thickBot="1" x14ac:dyDescent="0.3">
      <c r="A2275" s="31" t="s">
        <v>2373</v>
      </c>
      <c r="B2275" s="32" t="s">
        <v>1985</v>
      </c>
      <c r="C2275" s="33" t="s">
        <v>2369</v>
      </c>
      <c r="D2275" s="33" t="s">
        <v>8560</v>
      </c>
      <c r="E2275" s="34" t="s">
        <v>8534</v>
      </c>
      <c r="F2275" s="32" t="s">
        <v>8535</v>
      </c>
      <c r="G2275" s="33" t="s">
        <v>8563</v>
      </c>
      <c r="H2275" s="32" t="s">
        <v>2475</v>
      </c>
      <c r="I2275" s="32" t="s">
        <v>2415</v>
      </c>
      <c r="J2275" s="33" t="s">
        <v>2373</v>
      </c>
      <c r="K2275" s="32">
        <v>16</v>
      </c>
      <c r="L2275" s="36" t="s">
        <v>8534</v>
      </c>
    </row>
    <row r="2276" spans="1:12" ht="26.25" hidden="1" thickBot="1" x14ac:dyDescent="0.3">
      <c r="A2276" s="31" t="s">
        <v>2373</v>
      </c>
      <c r="B2276" s="32" t="s">
        <v>1985</v>
      </c>
      <c r="C2276" s="33" t="s">
        <v>2369</v>
      </c>
      <c r="D2276" s="33" t="s">
        <v>8560</v>
      </c>
      <c r="E2276" s="34" t="s">
        <v>8534</v>
      </c>
      <c r="F2276" s="32" t="s">
        <v>8535</v>
      </c>
      <c r="G2276" s="33" t="s">
        <v>8564</v>
      </c>
      <c r="H2276" s="32" t="s">
        <v>2475</v>
      </c>
      <c r="I2276" s="32" t="s">
        <v>2415</v>
      </c>
      <c r="J2276" s="33" t="s">
        <v>2373</v>
      </c>
      <c r="K2276" s="32">
        <v>20</v>
      </c>
      <c r="L2276" s="36" t="s">
        <v>8534</v>
      </c>
    </row>
    <row r="2277" spans="1:12" ht="26.25" hidden="1" thickBot="1" x14ac:dyDescent="0.3">
      <c r="A2277" s="31" t="s">
        <v>2373</v>
      </c>
      <c r="B2277" s="32" t="s">
        <v>1985</v>
      </c>
      <c r="C2277" s="33" t="s">
        <v>2378</v>
      </c>
      <c r="D2277" s="33" t="s">
        <v>8565</v>
      </c>
      <c r="E2277" s="34" t="s">
        <v>8566</v>
      </c>
      <c r="F2277" s="32" t="s">
        <v>8567</v>
      </c>
      <c r="G2277" s="33" t="s">
        <v>8568</v>
      </c>
      <c r="H2277" s="32" t="s">
        <v>2475</v>
      </c>
      <c r="I2277" s="32" t="s">
        <v>2415</v>
      </c>
      <c r="J2277" s="33" t="s">
        <v>2375</v>
      </c>
      <c r="K2277" s="32">
        <v>17</v>
      </c>
      <c r="L2277" s="36" t="s">
        <v>8521</v>
      </c>
    </row>
    <row r="2278" spans="1:12" ht="15.75" hidden="1" thickBot="1" x14ac:dyDescent="0.3">
      <c r="A2278" s="31" t="s">
        <v>2373</v>
      </c>
      <c r="B2278" s="32" t="s">
        <v>1994</v>
      </c>
      <c r="C2278" s="33" t="s">
        <v>2385</v>
      </c>
      <c r="D2278" s="33" t="s">
        <v>8569</v>
      </c>
      <c r="E2278" s="34" t="s">
        <v>8570</v>
      </c>
      <c r="F2278" s="32" t="s">
        <v>8571</v>
      </c>
      <c r="G2278" s="33" t="s">
        <v>8572</v>
      </c>
      <c r="H2278" s="32" t="s">
        <v>2414</v>
      </c>
      <c r="I2278" s="32" t="s">
        <v>2415</v>
      </c>
      <c r="J2278" s="33" t="s">
        <v>2370</v>
      </c>
      <c r="K2278" s="32">
        <v>0</v>
      </c>
      <c r="L2278" s="35"/>
    </row>
    <row r="2279" spans="1:12" ht="15.75" hidden="1" thickBot="1" x14ac:dyDescent="0.3">
      <c r="A2279" s="31" t="s">
        <v>2373</v>
      </c>
      <c r="B2279" s="32" t="s">
        <v>1994</v>
      </c>
      <c r="C2279" s="33" t="s">
        <v>2378</v>
      </c>
      <c r="D2279" s="33" t="s">
        <v>8573</v>
      </c>
      <c r="E2279" s="34" t="s">
        <v>3878</v>
      </c>
      <c r="F2279" s="32" t="s">
        <v>8574</v>
      </c>
      <c r="G2279" s="33" t="s">
        <v>8575</v>
      </c>
      <c r="H2279" s="32" t="s">
        <v>2414</v>
      </c>
      <c r="I2279" s="32" t="s">
        <v>2415</v>
      </c>
      <c r="J2279" s="33" t="s">
        <v>2370</v>
      </c>
      <c r="K2279" s="32">
        <v>19</v>
      </c>
      <c r="L2279" s="35"/>
    </row>
    <row r="2280" spans="1:12" ht="15.75" hidden="1" thickBot="1" x14ac:dyDescent="0.3">
      <c r="A2280" s="31" t="s">
        <v>2373</v>
      </c>
      <c r="B2280" s="32" t="s">
        <v>1994</v>
      </c>
      <c r="C2280" s="33" t="s">
        <v>3437</v>
      </c>
      <c r="D2280" s="33" t="s">
        <v>8576</v>
      </c>
      <c r="E2280" s="34" t="s">
        <v>8577</v>
      </c>
      <c r="F2280" s="32" t="s">
        <v>8578</v>
      </c>
      <c r="G2280" s="33" t="s">
        <v>8579</v>
      </c>
      <c r="H2280" s="32" t="s">
        <v>2414</v>
      </c>
      <c r="I2280" s="32" t="s">
        <v>2415</v>
      </c>
      <c r="J2280" s="33" t="s">
        <v>2370</v>
      </c>
      <c r="K2280" s="32">
        <v>27</v>
      </c>
      <c r="L2280" s="35"/>
    </row>
    <row r="2281" spans="1:12" ht="15.75" hidden="1" thickBot="1" x14ac:dyDescent="0.3">
      <c r="A2281" s="31" t="s">
        <v>2373</v>
      </c>
      <c r="B2281" s="32" t="s">
        <v>1994</v>
      </c>
      <c r="C2281" s="33" t="s">
        <v>2374</v>
      </c>
      <c r="D2281" s="33" t="s">
        <v>8580</v>
      </c>
      <c r="E2281" s="34" t="s">
        <v>3641</v>
      </c>
      <c r="F2281" s="32" t="s">
        <v>8581</v>
      </c>
      <c r="G2281" s="33" t="s">
        <v>8582</v>
      </c>
      <c r="H2281" s="32" t="s">
        <v>2414</v>
      </c>
      <c r="I2281" s="32" t="s">
        <v>2415</v>
      </c>
      <c r="J2281" s="33" t="s">
        <v>2370</v>
      </c>
      <c r="K2281" s="32">
        <v>28</v>
      </c>
      <c r="L2281" s="35"/>
    </row>
    <row r="2282" spans="1:12" ht="15.75" hidden="1" thickBot="1" x14ac:dyDescent="0.3">
      <c r="A2282" s="31" t="s">
        <v>2373</v>
      </c>
      <c r="B2282" s="32" t="s">
        <v>1994</v>
      </c>
      <c r="C2282" s="33" t="s">
        <v>2385</v>
      </c>
      <c r="D2282" s="33" t="s">
        <v>8569</v>
      </c>
      <c r="E2282" s="34" t="s">
        <v>8570</v>
      </c>
      <c r="F2282" s="32" t="s">
        <v>8571</v>
      </c>
      <c r="G2282" s="33" t="s">
        <v>8583</v>
      </c>
      <c r="H2282" s="32" t="s">
        <v>2414</v>
      </c>
      <c r="I2282" s="32" t="s">
        <v>2415</v>
      </c>
      <c r="J2282" s="33" t="s">
        <v>2370</v>
      </c>
      <c r="K2282" s="32">
        <v>31</v>
      </c>
      <c r="L2282" s="35"/>
    </row>
    <row r="2283" spans="1:12" ht="15.75" hidden="1" thickBot="1" x14ac:dyDescent="0.3">
      <c r="A2283" s="31" t="s">
        <v>2373</v>
      </c>
      <c r="B2283" s="32" t="s">
        <v>1994</v>
      </c>
      <c r="C2283" s="33" t="s">
        <v>2378</v>
      </c>
      <c r="D2283" s="33" t="s">
        <v>8584</v>
      </c>
      <c r="E2283" s="34" t="s">
        <v>8585</v>
      </c>
      <c r="F2283" s="32" t="s">
        <v>8586</v>
      </c>
      <c r="G2283" s="33" t="s">
        <v>8587</v>
      </c>
      <c r="H2283" s="32" t="s">
        <v>2414</v>
      </c>
      <c r="I2283" s="32" t="s">
        <v>2415</v>
      </c>
      <c r="J2283" s="33" t="s">
        <v>2373</v>
      </c>
      <c r="K2283" s="32">
        <v>34</v>
      </c>
      <c r="L2283" s="35"/>
    </row>
    <row r="2284" spans="1:12" ht="15.75" hidden="1" thickBot="1" x14ac:dyDescent="0.3">
      <c r="A2284" s="31" t="s">
        <v>2373</v>
      </c>
      <c r="B2284" s="32" t="s">
        <v>1994</v>
      </c>
      <c r="C2284" s="33" t="s">
        <v>3437</v>
      </c>
      <c r="D2284" s="33" t="s">
        <v>8588</v>
      </c>
      <c r="E2284" s="34" t="s">
        <v>8589</v>
      </c>
      <c r="F2284" s="32" t="s">
        <v>8590</v>
      </c>
      <c r="G2284" s="33" t="s">
        <v>8591</v>
      </c>
      <c r="H2284" s="32" t="s">
        <v>2414</v>
      </c>
      <c r="I2284" s="32" t="s">
        <v>2415</v>
      </c>
      <c r="J2284" s="33" t="s">
        <v>2373</v>
      </c>
      <c r="K2284" s="32">
        <v>33</v>
      </c>
      <c r="L2284" s="35"/>
    </row>
    <row r="2285" spans="1:12" ht="15.75" hidden="1" thickBot="1" x14ac:dyDescent="0.3">
      <c r="A2285" s="31" t="s">
        <v>2373</v>
      </c>
      <c r="B2285" s="32" t="s">
        <v>1994</v>
      </c>
      <c r="C2285" s="33" t="s">
        <v>2374</v>
      </c>
      <c r="D2285" s="33" t="s">
        <v>8580</v>
      </c>
      <c r="E2285" s="34" t="s">
        <v>3641</v>
      </c>
      <c r="F2285" s="32" t="s">
        <v>8581</v>
      </c>
      <c r="G2285" s="33" t="s">
        <v>8592</v>
      </c>
      <c r="H2285" s="32" t="s">
        <v>2414</v>
      </c>
      <c r="I2285" s="32" t="s">
        <v>2415</v>
      </c>
      <c r="J2285" s="33" t="s">
        <v>2373</v>
      </c>
      <c r="K2285" s="32">
        <v>30</v>
      </c>
      <c r="L2285" s="35"/>
    </row>
    <row r="2286" spans="1:12" ht="15.75" hidden="1" thickBot="1" x14ac:dyDescent="0.3">
      <c r="A2286" s="31" t="s">
        <v>2373</v>
      </c>
      <c r="B2286" s="32" t="s">
        <v>1994</v>
      </c>
      <c r="C2286" s="33" t="s">
        <v>2374</v>
      </c>
      <c r="D2286" s="33" t="s">
        <v>8593</v>
      </c>
      <c r="E2286" s="34" t="s">
        <v>8594</v>
      </c>
      <c r="F2286" s="32" t="s">
        <v>8595</v>
      </c>
      <c r="G2286" s="33" t="s">
        <v>8596</v>
      </c>
      <c r="H2286" s="32" t="s">
        <v>2414</v>
      </c>
      <c r="I2286" s="32" t="s">
        <v>2415</v>
      </c>
      <c r="J2286" s="33" t="s">
        <v>2373</v>
      </c>
      <c r="K2286" s="32">
        <v>21</v>
      </c>
      <c r="L2286" s="35"/>
    </row>
    <row r="2287" spans="1:12" ht="15.75" hidden="1" thickBot="1" x14ac:dyDescent="0.3">
      <c r="A2287" s="31" t="s">
        <v>2373</v>
      </c>
      <c r="B2287" s="32" t="s">
        <v>1994</v>
      </c>
      <c r="C2287" s="33" t="s">
        <v>2376</v>
      </c>
      <c r="D2287" s="33" t="s">
        <v>8597</v>
      </c>
      <c r="E2287" s="34" t="s">
        <v>8598</v>
      </c>
      <c r="F2287" s="32" t="s">
        <v>8599</v>
      </c>
      <c r="G2287" s="33" t="s">
        <v>8600</v>
      </c>
      <c r="H2287" s="32" t="s">
        <v>2414</v>
      </c>
      <c r="I2287" s="32" t="s">
        <v>2415</v>
      </c>
      <c r="J2287" s="33" t="s">
        <v>2373</v>
      </c>
      <c r="K2287" s="32">
        <v>38</v>
      </c>
      <c r="L2287" s="35"/>
    </row>
    <row r="2288" spans="1:12" ht="15.75" hidden="1" thickBot="1" x14ac:dyDescent="0.3">
      <c r="A2288" s="31" t="s">
        <v>2373</v>
      </c>
      <c r="B2288" s="32" t="s">
        <v>1994</v>
      </c>
      <c r="C2288" s="33" t="s">
        <v>2385</v>
      </c>
      <c r="D2288" s="33" t="s">
        <v>8569</v>
      </c>
      <c r="E2288" s="34" t="s">
        <v>8570</v>
      </c>
      <c r="F2288" s="32" t="s">
        <v>8571</v>
      </c>
      <c r="G2288" s="33" t="s">
        <v>8601</v>
      </c>
      <c r="H2288" s="32" t="s">
        <v>2414</v>
      </c>
      <c r="I2288" s="32" t="s">
        <v>2415</v>
      </c>
      <c r="J2288" s="33" t="s">
        <v>2373</v>
      </c>
      <c r="K2288" s="32">
        <v>40</v>
      </c>
      <c r="L2288" s="35"/>
    </row>
    <row r="2289" spans="1:12" ht="15.75" hidden="1" thickBot="1" x14ac:dyDescent="0.3">
      <c r="A2289" s="31" t="s">
        <v>2373</v>
      </c>
      <c r="B2289" s="32" t="s">
        <v>1994</v>
      </c>
      <c r="C2289" s="33" t="s">
        <v>2376</v>
      </c>
      <c r="D2289" s="33" t="s">
        <v>8602</v>
      </c>
      <c r="E2289" s="34" t="s">
        <v>4184</v>
      </c>
      <c r="F2289" s="32" t="s">
        <v>8603</v>
      </c>
      <c r="G2289" s="33" t="s">
        <v>8604</v>
      </c>
      <c r="H2289" s="32" t="s">
        <v>2414</v>
      </c>
      <c r="I2289" s="32" t="s">
        <v>2415</v>
      </c>
      <c r="J2289" s="33" t="s">
        <v>2373</v>
      </c>
      <c r="K2289" s="32">
        <v>46</v>
      </c>
      <c r="L2289" s="35"/>
    </row>
    <row r="2290" spans="1:12" ht="15.75" hidden="1" thickBot="1" x14ac:dyDescent="0.3">
      <c r="A2290" s="31" t="s">
        <v>2373</v>
      </c>
      <c r="B2290" s="32" t="s">
        <v>1994</v>
      </c>
      <c r="C2290" s="33" t="s">
        <v>2378</v>
      </c>
      <c r="D2290" s="33" t="s">
        <v>8584</v>
      </c>
      <c r="E2290" s="34" t="s">
        <v>8585</v>
      </c>
      <c r="F2290" s="32" t="s">
        <v>8586</v>
      </c>
      <c r="G2290" s="33" t="s">
        <v>8605</v>
      </c>
      <c r="H2290" s="32" t="s">
        <v>2414</v>
      </c>
      <c r="I2290" s="32" t="s">
        <v>2415</v>
      </c>
      <c r="J2290" s="33" t="s">
        <v>2365</v>
      </c>
      <c r="K2290" s="32">
        <v>22</v>
      </c>
      <c r="L2290" s="35"/>
    </row>
    <row r="2291" spans="1:12" ht="15.75" hidden="1" thickBot="1" x14ac:dyDescent="0.3">
      <c r="A2291" s="31" t="s">
        <v>2373</v>
      </c>
      <c r="B2291" s="32" t="s">
        <v>1994</v>
      </c>
      <c r="C2291" s="33" t="s">
        <v>3437</v>
      </c>
      <c r="D2291" s="33" t="s">
        <v>8576</v>
      </c>
      <c r="E2291" s="34" t="s">
        <v>8577</v>
      </c>
      <c r="F2291" s="32" t="s">
        <v>8578</v>
      </c>
      <c r="G2291" s="33" t="s">
        <v>8606</v>
      </c>
      <c r="H2291" s="32" t="s">
        <v>2414</v>
      </c>
      <c r="I2291" s="32" t="s">
        <v>2415</v>
      </c>
      <c r="J2291" s="33" t="s">
        <v>2365</v>
      </c>
      <c r="K2291" s="32">
        <v>23</v>
      </c>
      <c r="L2291" s="35"/>
    </row>
    <row r="2292" spans="1:12" ht="15.75" hidden="1" thickBot="1" x14ac:dyDescent="0.3">
      <c r="A2292" s="31" t="s">
        <v>2373</v>
      </c>
      <c r="B2292" s="32" t="s">
        <v>1994</v>
      </c>
      <c r="C2292" s="33" t="s">
        <v>2376</v>
      </c>
      <c r="D2292" s="33" t="s">
        <v>8597</v>
      </c>
      <c r="E2292" s="34" t="s">
        <v>8598</v>
      </c>
      <c r="F2292" s="32" t="s">
        <v>8599</v>
      </c>
      <c r="G2292" s="33" t="s">
        <v>8607</v>
      </c>
      <c r="H2292" s="32" t="s">
        <v>2414</v>
      </c>
      <c r="I2292" s="32" t="s">
        <v>2415</v>
      </c>
      <c r="J2292" s="33" t="s">
        <v>2365</v>
      </c>
      <c r="K2292" s="32">
        <v>19</v>
      </c>
      <c r="L2292" s="35"/>
    </row>
    <row r="2293" spans="1:12" ht="26.25" hidden="1" thickBot="1" x14ac:dyDescent="0.3">
      <c r="A2293" s="31" t="s">
        <v>2373</v>
      </c>
      <c r="B2293" s="32" t="s">
        <v>1994</v>
      </c>
      <c r="C2293" s="33" t="s">
        <v>2374</v>
      </c>
      <c r="D2293" s="33" t="s">
        <v>8608</v>
      </c>
      <c r="E2293" s="34" t="s">
        <v>8609</v>
      </c>
      <c r="F2293" s="32" t="s">
        <v>8610</v>
      </c>
      <c r="G2293" s="33" t="s">
        <v>8611</v>
      </c>
      <c r="H2293" s="32" t="s">
        <v>2414</v>
      </c>
      <c r="I2293" s="32" t="s">
        <v>2415</v>
      </c>
      <c r="J2293" s="33" t="s">
        <v>2375</v>
      </c>
      <c r="K2293" s="32">
        <v>9</v>
      </c>
      <c r="L2293" s="35"/>
    </row>
    <row r="2294" spans="1:12" ht="15.75" hidden="1" thickBot="1" x14ac:dyDescent="0.3">
      <c r="A2294" s="31" t="s">
        <v>2373</v>
      </c>
      <c r="B2294" s="32" t="s">
        <v>1994</v>
      </c>
      <c r="C2294" s="33" t="s">
        <v>3437</v>
      </c>
      <c r="D2294" s="33" t="s">
        <v>8576</v>
      </c>
      <c r="E2294" s="34" t="s">
        <v>8577</v>
      </c>
      <c r="F2294" s="32" t="s">
        <v>8578</v>
      </c>
      <c r="G2294" s="33" t="s">
        <v>8612</v>
      </c>
      <c r="H2294" s="32" t="s">
        <v>2414</v>
      </c>
      <c r="I2294" s="32" t="s">
        <v>2671</v>
      </c>
      <c r="J2294" s="33" t="s">
        <v>2368</v>
      </c>
      <c r="K2294" s="32">
        <v>40</v>
      </c>
      <c r="L2294" s="35"/>
    </row>
    <row r="2295" spans="1:12" ht="15.75" hidden="1" thickBot="1" x14ac:dyDescent="0.3">
      <c r="A2295" s="31" t="s">
        <v>2373</v>
      </c>
      <c r="B2295" s="32" t="s">
        <v>1994</v>
      </c>
      <c r="C2295" s="33" t="s">
        <v>3437</v>
      </c>
      <c r="D2295" s="33" t="s">
        <v>8588</v>
      </c>
      <c r="E2295" s="34" t="s">
        <v>8589</v>
      </c>
      <c r="F2295" s="32" t="s">
        <v>8590</v>
      </c>
      <c r="G2295" s="33" t="s">
        <v>8613</v>
      </c>
      <c r="H2295" s="32" t="s">
        <v>2414</v>
      </c>
      <c r="I2295" s="32" t="s">
        <v>2415</v>
      </c>
      <c r="J2295" s="33" t="s">
        <v>2368</v>
      </c>
      <c r="K2295" s="32">
        <v>35</v>
      </c>
      <c r="L2295" s="35"/>
    </row>
    <row r="2296" spans="1:12" ht="15.75" hidden="1" thickBot="1" x14ac:dyDescent="0.3">
      <c r="A2296" s="31" t="s">
        <v>2373</v>
      </c>
      <c r="B2296" s="32" t="s">
        <v>1994</v>
      </c>
      <c r="C2296" s="33" t="s">
        <v>2374</v>
      </c>
      <c r="D2296" s="33" t="s">
        <v>8580</v>
      </c>
      <c r="E2296" s="34" t="s">
        <v>3641</v>
      </c>
      <c r="F2296" s="32" t="s">
        <v>8581</v>
      </c>
      <c r="G2296" s="33" t="s">
        <v>8614</v>
      </c>
      <c r="H2296" s="32" t="s">
        <v>2414</v>
      </c>
      <c r="I2296" s="32" t="s">
        <v>2415</v>
      </c>
      <c r="J2296" s="33" t="s">
        <v>2368</v>
      </c>
      <c r="K2296" s="32">
        <v>33</v>
      </c>
      <c r="L2296" s="35"/>
    </row>
    <row r="2297" spans="1:12" ht="15.75" hidden="1" thickBot="1" x14ac:dyDescent="0.3">
      <c r="A2297" s="31" t="s">
        <v>2373</v>
      </c>
      <c r="B2297" s="32" t="s">
        <v>1994</v>
      </c>
      <c r="C2297" s="33" t="s">
        <v>2385</v>
      </c>
      <c r="D2297" s="33" t="s">
        <v>8569</v>
      </c>
      <c r="E2297" s="34" t="s">
        <v>8570</v>
      </c>
      <c r="F2297" s="32" t="s">
        <v>8571</v>
      </c>
      <c r="G2297" s="33" t="s">
        <v>8615</v>
      </c>
      <c r="H2297" s="32" t="s">
        <v>2414</v>
      </c>
      <c r="I2297" s="32" t="s">
        <v>2671</v>
      </c>
      <c r="J2297" s="33" t="s">
        <v>2368</v>
      </c>
      <c r="K2297" s="32">
        <v>52</v>
      </c>
      <c r="L2297" s="35"/>
    </row>
    <row r="2298" spans="1:12" ht="15.75" hidden="1" thickBot="1" x14ac:dyDescent="0.3">
      <c r="A2298" s="31" t="s">
        <v>2373</v>
      </c>
      <c r="B2298" s="32" t="s">
        <v>1994</v>
      </c>
      <c r="C2298" s="33" t="s">
        <v>2376</v>
      </c>
      <c r="D2298" s="33" t="s">
        <v>8602</v>
      </c>
      <c r="E2298" s="34" t="s">
        <v>4184</v>
      </c>
      <c r="F2298" s="32" t="s">
        <v>8603</v>
      </c>
      <c r="G2298" s="33" t="s">
        <v>8616</v>
      </c>
      <c r="H2298" s="32" t="s">
        <v>2414</v>
      </c>
      <c r="I2298" s="32" t="s">
        <v>2415</v>
      </c>
      <c r="J2298" s="33" t="s">
        <v>2368</v>
      </c>
      <c r="K2298" s="32">
        <v>41</v>
      </c>
      <c r="L2298" s="35"/>
    </row>
    <row r="2299" spans="1:12" ht="15.75" hidden="1" thickBot="1" x14ac:dyDescent="0.3">
      <c r="A2299" s="31" t="s">
        <v>2373</v>
      </c>
      <c r="B2299" s="32" t="s">
        <v>1994</v>
      </c>
      <c r="C2299" s="33" t="s">
        <v>2378</v>
      </c>
      <c r="D2299" s="33" t="s">
        <v>8617</v>
      </c>
      <c r="E2299" s="34" t="s">
        <v>8618</v>
      </c>
      <c r="F2299" s="32" t="s">
        <v>8619</v>
      </c>
      <c r="G2299" s="33" t="s">
        <v>8620</v>
      </c>
      <c r="H2299" s="32" t="s">
        <v>2414</v>
      </c>
      <c r="I2299" s="32" t="s">
        <v>2415</v>
      </c>
      <c r="J2299" s="33" t="s">
        <v>2368</v>
      </c>
      <c r="K2299" s="32">
        <v>30</v>
      </c>
      <c r="L2299" s="35"/>
    </row>
    <row r="2300" spans="1:12" ht="15.75" hidden="1" thickBot="1" x14ac:dyDescent="0.3">
      <c r="A2300" s="31" t="s">
        <v>2373</v>
      </c>
      <c r="B2300" s="32" t="s">
        <v>1994</v>
      </c>
      <c r="C2300" s="33" t="s">
        <v>3437</v>
      </c>
      <c r="D2300" s="33" t="s">
        <v>8576</v>
      </c>
      <c r="E2300" s="34" t="s">
        <v>8577</v>
      </c>
      <c r="F2300" s="32" t="s">
        <v>8578</v>
      </c>
      <c r="G2300" s="33" t="s">
        <v>8621</v>
      </c>
      <c r="H2300" s="32" t="s">
        <v>2414</v>
      </c>
      <c r="I2300" s="32" t="s">
        <v>2415</v>
      </c>
      <c r="J2300" s="33" t="s">
        <v>2367</v>
      </c>
      <c r="K2300" s="32">
        <v>15</v>
      </c>
      <c r="L2300" s="35"/>
    </row>
    <row r="2301" spans="1:12" ht="15.75" hidden="1" thickBot="1" x14ac:dyDescent="0.3">
      <c r="A2301" s="31" t="s">
        <v>2373</v>
      </c>
      <c r="B2301" s="32" t="s">
        <v>1994</v>
      </c>
      <c r="C2301" s="33" t="s">
        <v>2374</v>
      </c>
      <c r="D2301" s="33" t="s">
        <v>8580</v>
      </c>
      <c r="E2301" s="34" t="s">
        <v>3641</v>
      </c>
      <c r="F2301" s="32" t="s">
        <v>8581</v>
      </c>
      <c r="G2301" s="33" t="s">
        <v>8622</v>
      </c>
      <c r="H2301" s="32" t="s">
        <v>2414</v>
      </c>
      <c r="I2301" s="32" t="s">
        <v>2415</v>
      </c>
      <c r="J2301" s="33" t="s">
        <v>2367</v>
      </c>
      <c r="K2301" s="32">
        <v>18</v>
      </c>
      <c r="L2301" s="35"/>
    </row>
    <row r="2302" spans="1:12" ht="15.75" hidden="1" thickBot="1" x14ac:dyDescent="0.3">
      <c r="A2302" s="31" t="s">
        <v>2373</v>
      </c>
      <c r="B2302" s="32" t="s">
        <v>1994</v>
      </c>
      <c r="C2302" s="33" t="s">
        <v>2374</v>
      </c>
      <c r="D2302" s="33" t="s">
        <v>8593</v>
      </c>
      <c r="E2302" s="34" t="s">
        <v>8594</v>
      </c>
      <c r="F2302" s="32" t="s">
        <v>8595</v>
      </c>
      <c r="G2302" s="33" t="s">
        <v>8623</v>
      </c>
      <c r="H2302" s="32" t="s">
        <v>2414</v>
      </c>
      <c r="I2302" s="32" t="s">
        <v>2415</v>
      </c>
      <c r="J2302" s="33" t="s">
        <v>2367</v>
      </c>
      <c r="K2302" s="32">
        <v>10</v>
      </c>
      <c r="L2302" s="35"/>
    </row>
    <row r="2303" spans="1:12" ht="15.75" hidden="1" thickBot="1" x14ac:dyDescent="0.3">
      <c r="A2303" s="31" t="s">
        <v>2373</v>
      </c>
      <c r="B2303" s="32" t="s">
        <v>1994</v>
      </c>
      <c r="C2303" s="33" t="s">
        <v>2385</v>
      </c>
      <c r="D2303" s="33" t="s">
        <v>8569</v>
      </c>
      <c r="E2303" s="34" t="s">
        <v>8570</v>
      </c>
      <c r="F2303" s="32" t="s">
        <v>8571</v>
      </c>
      <c r="G2303" s="33" t="s">
        <v>8624</v>
      </c>
      <c r="H2303" s="32" t="s">
        <v>2414</v>
      </c>
      <c r="I2303" s="32" t="s">
        <v>2415</v>
      </c>
      <c r="J2303" s="33" t="s">
        <v>2367</v>
      </c>
      <c r="K2303" s="32">
        <v>20</v>
      </c>
      <c r="L2303" s="35"/>
    </row>
    <row r="2304" spans="1:12" ht="15.75" hidden="1" thickBot="1" x14ac:dyDescent="0.3">
      <c r="A2304" s="31" t="s">
        <v>2373</v>
      </c>
      <c r="B2304" s="32" t="s">
        <v>1994</v>
      </c>
      <c r="C2304" s="33" t="s">
        <v>3437</v>
      </c>
      <c r="D2304" s="33" t="s">
        <v>8588</v>
      </c>
      <c r="E2304" s="34" t="s">
        <v>8589</v>
      </c>
      <c r="F2304" s="32" t="s">
        <v>8590</v>
      </c>
      <c r="G2304" s="33" t="s">
        <v>8625</v>
      </c>
      <c r="H2304" s="32" t="s">
        <v>2414</v>
      </c>
      <c r="I2304" s="32" t="s">
        <v>2415</v>
      </c>
      <c r="J2304" s="33" t="s">
        <v>2370</v>
      </c>
      <c r="K2304" s="32">
        <v>12</v>
      </c>
      <c r="L2304" s="35"/>
    </row>
    <row r="2305" spans="1:12" ht="15.75" hidden="1" thickBot="1" x14ac:dyDescent="0.3">
      <c r="A2305" s="31" t="s">
        <v>2373</v>
      </c>
      <c r="B2305" s="32" t="s">
        <v>1994</v>
      </c>
      <c r="C2305" s="33" t="s">
        <v>2376</v>
      </c>
      <c r="D2305" s="33" t="s">
        <v>8602</v>
      </c>
      <c r="E2305" s="34" t="s">
        <v>4184</v>
      </c>
      <c r="F2305" s="32" t="s">
        <v>8603</v>
      </c>
      <c r="G2305" s="33" t="s">
        <v>8626</v>
      </c>
      <c r="H2305" s="32" t="s">
        <v>2414</v>
      </c>
      <c r="I2305" s="32" t="s">
        <v>2415</v>
      </c>
      <c r="J2305" s="33" t="s">
        <v>2370</v>
      </c>
      <c r="K2305" s="32">
        <v>24</v>
      </c>
      <c r="L2305" s="35"/>
    </row>
    <row r="2306" spans="1:12" ht="15.75" hidden="1" thickBot="1" x14ac:dyDescent="0.3">
      <c r="A2306" s="31" t="s">
        <v>2373</v>
      </c>
      <c r="B2306" s="32" t="s">
        <v>1994</v>
      </c>
      <c r="C2306" s="33" t="s">
        <v>2378</v>
      </c>
      <c r="D2306" s="33" t="s">
        <v>8627</v>
      </c>
      <c r="E2306" s="34" t="s">
        <v>2238</v>
      </c>
      <c r="F2306" s="32" t="s">
        <v>8628</v>
      </c>
      <c r="G2306" s="33" t="s">
        <v>8629</v>
      </c>
      <c r="H2306" s="32" t="s">
        <v>2414</v>
      </c>
      <c r="I2306" s="32" t="s">
        <v>2415</v>
      </c>
      <c r="J2306" s="33" t="s">
        <v>2370</v>
      </c>
      <c r="K2306" s="32">
        <v>17</v>
      </c>
      <c r="L2306" s="35"/>
    </row>
    <row r="2307" spans="1:12" ht="15.75" hidden="1" thickBot="1" x14ac:dyDescent="0.3">
      <c r="A2307" s="31" t="s">
        <v>2373</v>
      </c>
      <c r="B2307" s="32" t="s">
        <v>1994</v>
      </c>
      <c r="C2307" s="33" t="s">
        <v>2376</v>
      </c>
      <c r="D2307" s="33" t="s">
        <v>8602</v>
      </c>
      <c r="E2307" s="34" t="s">
        <v>4184</v>
      </c>
      <c r="F2307" s="32" t="s">
        <v>8603</v>
      </c>
      <c r="G2307" s="33" t="s">
        <v>8630</v>
      </c>
      <c r="H2307" s="32" t="s">
        <v>2414</v>
      </c>
      <c r="I2307" s="32" t="s">
        <v>2415</v>
      </c>
      <c r="J2307" s="33" t="s">
        <v>2375</v>
      </c>
      <c r="K2307" s="32">
        <v>38</v>
      </c>
      <c r="L2307" s="35"/>
    </row>
    <row r="2308" spans="1:12" ht="15.75" hidden="1" thickBot="1" x14ac:dyDescent="0.3">
      <c r="A2308" s="31" t="s">
        <v>2373</v>
      </c>
      <c r="B2308" s="32" t="s">
        <v>1994</v>
      </c>
      <c r="C2308" s="33" t="s">
        <v>2374</v>
      </c>
      <c r="D2308" s="33" t="s">
        <v>8580</v>
      </c>
      <c r="E2308" s="34" t="s">
        <v>3641</v>
      </c>
      <c r="F2308" s="32" t="s">
        <v>8581</v>
      </c>
      <c r="G2308" s="33" t="s">
        <v>8631</v>
      </c>
      <c r="H2308" s="32" t="s">
        <v>2414</v>
      </c>
      <c r="I2308" s="32" t="s">
        <v>2415</v>
      </c>
      <c r="J2308" s="33" t="s">
        <v>2375</v>
      </c>
      <c r="K2308" s="32">
        <v>30</v>
      </c>
      <c r="L2308" s="35"/>
    </row>
    <row r="2309" spans="1:12" ht="15.75" hidden="1" thickBot="1" x14ac:dyDescent="0.3">
      <c r="A2309" s="31" t="s">
        <v>2373</v>
      </c>
      <c r="B2309" s="32" t="s">
        <v>1994</v>
      </c>
      <c r="C2309" s="33" t="s">
        <v>2374</v>
      </c>
      <c r="D2309" s="33" t="s">
        <v>8593</v>
      </c>
      <c r="E2309" s="34" t="s">
        <v>8594</v>
      </c>
      <c r="F2309" s="32" t="s">
        <v>8595</v>
      </c>
      <c r="G2309" s="33" t="s">
        <v>8632</v>
      </c>
      <c r="H2309" s="32" t="s">
        <v>2414</v>
      </c>
      <c r="I2309" s="32" t="s">
        <v>2415</v>
      </c>
      <c r="J2309" s="33" t="s">
        <v>2375</v>
      </c>
      <c r="K2309" s="32">
        <v>20</v>
      </c>
      <c r="L2309" s="35"/>
    </row>
    <row r="2310" spans="1:12" ht="15.75" hidden="1" thickBot="1" x14ac:dyDescent="0.3">
      <c r="A2310" s="31" t="s">
        <v>2373</v>
      </c>
      <c r="B2310" s="32" t="s">
        <v>1994</v>
      </c>
      <c r="C2310" s="33" t="s">
        <v>2385</v>
      </c>
      <c r="D2310" s="33" t="s">
        <v>8569</v>
      </c>
      <c r="E2310" s="34" t="s">
        <v>8570</v>
      </c>
      <c r="F2310" s="32" t="s">
        <v>8571</v>
      </c>
      <c r="G2310" s="33" t="s">
        <v>8633</v>
      </c>
      <c r="H2310" s="32" t="s">
        <v>2414</v>
      </c>
      <c r="I2310" s="32" t="s">
        <v>2415</v>
      </c>
      <c r="J2310" s="33" t="s">
        <v>2375</v>
      </c>
      <c r="K2310" s="32">
        <v>42</v>
      </c>
      <c r="L2310" s="35"/>
    </row>
    <row r="2311" spans="1:12" ht="15.75" hidden="1" thickBot="1" x14ac:dyDescent="0.3">
      <c r="A2311" s="31" t="s">
        <v>2373</v>
      </c>
      <c r="B2311" s="32" t="s">
        <v>1994</v>
      </c>
      <c r="C2311" s="33" t="s">
        <v>3437</v>
      </c>
      <c r="D2311" s="33" t="s">
        <v>8588</v>
      </c>
      <c r="E2311" s="34" t="s">
        <v>8589</v>
      </c>
      <c r="F2311" s="32" t="s">
        <v>8590</v>
      </c>
      <c r="G2311" s="33" t="s">
        <v>8634</v>
      </c>
      <c r="H2311" s="32" t="s">
        <v>2414</v>
      </c>
      <c r="I2311" s="32" t="s">
        <v>2415</v>
      </c>
      <c r="J2311" s="33" t="s">
        <v>2375</v>
      </c>
      <c r="K2311" s="32">
        <v>31</v>
      </c>
      <c r="L2311" s="35"/>
    </row>
    <row r="2312" spans="1:12" ht="15.75" hidden="1" thickBot="1" x14ac:dyDescent="0.3">
      <c r="A2312" s="31" t="s">
        <v>2373</v>
      </c>
      <c r="B2312" s="32" t="s">
        <v>1994</v>
      </c>
      <c r="C2312" s="33" t="s">
        <v>2376</v>
      </c>
      <c r="D2312" s="33" t="s">
        <v>8597</v>
      </c>
      <c r="E2312" s="34" t="s">
        <v>8598</v>
      </c>
      <c r="F2312" s="32" t="s">
        <v>8599</v>
      </c>
      <c r="G2312" s="33" t="s">
        <v>8635</v>
      </c>
      <c r="H2312" s="32" t="s">
        <v>2414</v>
      </c>
      <c r="I2312" s="32" t="s">
        <v>2415</v>
      </c>
      <c r="J2312" s="33" t="s">
        <v>2375</v>
      </c>
      <c r="K2312" s="32">
        <v>35</v>
      </c>
      <c r="L2312" s="35"/>
    </row>
    <row r="2313" spans="1:12" ht="15.75" hidden="1" thickBot="1" x14ac:dyDescent="0.3">
      <c r="A2313" s="31" t="s">
        <v>2373</v>
      </c>
      <c r="B2313" s="32" t="s">
        <v>1994</v>
      </c>
      <c r="C2313" s="33" t="s">
        <v>2378</v>
      </c>
      <c r="D2313" s="33" t="s">
        <v>8584</v>
      </c>
      <c r="E2313" s="34" t="s">
        <v>8585</v>
      </c>
      <c r="F2313" s="32" t="s">
        <v>8586</v>
      </c>
      <c r="G2313" s="33" t="s">
        <v>8636</v>
      </c>
      <c r="H2313" s="32" t="s">
        <v>2414</v>
      </c>
      <c r="I2313" s="32" t="s">
        <v>2415</v>
      </c>
      <c r="J2313" s="33" t="s">
        <v>2375</v>
      </c>
      <c r="K2313" s="32">
        <v>27</v>
      </c>
      <c r="L2313" s="35"/>
    </row>
    <row r="2314" spans="1:12" ht="15.75" hidden="1" thickBot="1" x14ac:dyDescent="0.3">
      <c r="A2314" s="31" t="s">
        <v>2373</v>
      </c>
      <c r="B2314" s="32" t="s">
        <v>1994</v>
      </c>
      <c r="C2314" s="33" t="s">
        <v>2378</v>
      </c>
      <c r="D2314" s="33" t="s">
        <v>8637</v>
      </c>
      <c r="E2314" s="34" t="s">
        <v>8638</v>
      </c>
      <c r="F2314" s="32" t="s">
        <v>8639</v>
      </c>
      <c r="G2314" s="33" t="s">
        <v>8640</v>
      </c>
      <c r="H2314" s="32" t="s">
        <v>2414</v>
      </c>
      <c r="I2314" s="32" t="s">
        <v>2415</v>
      </c>
      <c r="J2314" s="33" t="s">
        <v>2375</v>
      </c>
      <c r="K2314" s="32">
        <v>26</v>
      </c>
      <c r="L2314" s="35"/>
    </row>
    <row r="2315" spans="1:12" ht="15.75" hidden="1" thickBot="1" x14ac:dyDescent="0.3">
      <c r="A2315" s="31" t="s">
        <v>2373</v>
      </c>
      <c r="B2315" s="32" t="s">
        <v>1994</v>
      </c>
      <c r="C2315" s="33" t="s">
        <v>3437</v>
      </c>
      <c r="D2315" s="33" t="s">
        <v>8576</v>
      </c>
      <c r="E2315" s="34" t="s">
        <v>8577</v>
      </c>
      <c r="F2315" s="32" t="s">
        <v>8578</v>
      </c>
      <c r="G2315" s="33" t="s">
        <v>8641</v>
      </c>
      <c r="H2315" s="32" t="s">
        <v>2414</v>
      </c>
      <c r="I2315" s="32" t="s">
        <v>2415</v>
      </c>
      <c r="J2315" s="33" t="s">
        <v>2373</v>
      </c>
      <c r="K2315" s="32">
        <v>28</v>
      </c>
      <c r="L2315" s="35"/>
    </row>
    <row r="2316" spans="1:12" ht="15.75" hidden="1" thickBot="1" x14ac:dyDescent="0.3">
      <c r="A2316" s="31" t="s">
        <v>2373</v>
      </c>
      <c r="B2316" s="32" t="s">
        <v>1994</v>
      </c>
      <c r="C2316" s="33" t="s">
        <v>2378</v>
      </c>
      <c r="D2316" s="33" t="s">
        <v>8627</v>
      </c>
      <c r="E2316" s="34" t="s">
        <v>2238</v>
      </c>
      <c r="F2316" s="32" t="s">
        <v>8628</v>
      </c>
      <c r="G2316" s="33" t="s">
        <v>8642</v>
      </c>
      <c r="H2316" s="32" t="s">
        <v>2414</v>
      </c>
      <c r="I2316" s="32" t="s">
        <v>2415</v>
      </c>
      <c r="J2316" s="33" t="s">
        <v>2373</v>
      </c>
      <c r="K2316" s="32">
        <v>30</v>
      </c>
      <c r="L2316" s="35"/>
    </row>
    <row r="2317" spans="1:12" ht="15.75" hidden="1" thickBot="1" x14ac:dyDescent="0.3">
      <c r="A2317" s="31" t="s">
        <v>2373</v>
      </c>
      <c r="B2317" s="32" t="s">
        <v>1994</v>
      </c>
      <c r="C2317" s="33" t="s">
        <v>2378</v>
      </c>
      <c r="D2317" s="33" t="s">
        <v>8643</v>
      </c>
      <c r="E2317" s="34" t="s">
        <v>8644</v>
      </c>
      <c r="F2317" s="32" t="s">
        <v>8645</v>
      </c>
      <c r="G2317" s="33" t="s">
        <v>8646</v>
      </c>
      <c r="H2317" s="32" t="s">
        <v>2414</v>
      </c>
      <c r="I2317" s="32" t="s">
        <v>2415</v>
      </c>
      <c r="J2317" s="33" t="s">
        <v>2373</v>
      </c>
      <c r="K2317" s="32">
        <v>25</v>
      </c>
      <c r="L2317" s="35"/>
    </row>
    <row r="2318" spans="1:12" ht="26.25" hidden="1" thickBot="1" x14ac:dyDescent="0.3">
      <c r="A2318" s="31" t="s">
        <v>2373</v>
      </c>
      <c r="B2318" s="32" t="s">
        <v>1994</v>
      </c>
      <c r="C2318" s="33" t="s">
        <v>2374</v>
      </c>
      <c r="D2318" s="33" t="s">
        <v>8608</v>
      </c>
      <c r="E2318" s="34" t="s">
        <v>8609</v>
      </c>
      <c r="F2318" s="32" t="s">
        <v>8610</v>
      </c>
      <c r="G2318" s="33" t="s">
        <v>8647</v>
      </c>
      <c r="H2318" s="32" t="s">
        <v>2414</v>
      </c>
      <c r="I2318" s="32" t="s">
        <v>2415</v>
      </c>
      <c r="J2318" s="33" t="s">
        <v>2375</v>
      </c>
      <c r="K2318" s="32">
        <v>30</v>
      </c>
      <c r="L2318" s="35"/>
    </row>
    <row r="2319" spans="1:12" ht="26.25" hidden="1" thickBot="1" x14ac:dyDescent="0.3">
      <c r="A2319" s="31" t="s">
        <v>2373</v>
      </c>
      <c r="B2319" s="32" t="s">
        <v>1994</v>
      </c>
      <c r="C2319" s="33" t="s">
        <v>2385</v>
      </c>
      <c r="D2319" s="33" t="s">
        <v>8648</v>
      </c>
      <c r="E2319" s="34" t="s">
        <v>8649</v>
      </c>
      <c r="F2319" s="32" t="s">
        <v>8650</v>
      </c>
      <c r="G2319" s="33" t="s">
        <v>8651</v>
      </c>
      <c r="H2319" s="32" t="s">
        <v>2475</v>
      </c>
      <c r="I2319" s="32" t="s">
        <v>2671</v>
      </c>
      <c r="J2319" s="33" t="s">
        <v>2370</v>
      </c>
      <c r="K2319" s="32">
        <v>7</v>
      </c>
      <c r="L2319" s="35"/>
    </row>
    <row r="2320" spans="1:12" ht="15.75" hidden="1" thickBot="1" x14ac:dyDescent="0.3">
      <c r="A2320" s="31" t="s">
        <v>2373</v>
      </c>
      <c r="B2320" s="32" t="s">
        <v>1994</v>
      </c>
      <c r="C2320" s="33" t="s">
        <v>2385</v>
      </c>
      <c r="D2320" s="33" t="s">
        <v>8652</v>
      </c>
      <c r="E2320" s="34" t="s">
        <v>8653</v>
      </c>
      <c r="F2320" s="32" t="s">
        <v>8654</v>
      </c>
      <c r="G2320" s="33" t="s">
        <v>8655</v>
      </c>
      <c r="H2320" s="32" t="s">
        <v>2475</v>
      </c>
      <c r="I2320" s="32" t="s">
        <v>2415</v>
      </c>
      <c r="J2320" s="33" t="s">
        <v>2370</v>
      </c>
      <c r="K2320" s="32">
        <v>16</v>
      </c>
      <c r="L2320" s="36" t="s">
        <v>2578</v>
      </c>
    </row>
    <row r="2321" spans="1:12" ht="15.75" hidden="1" thickBot="1" x14ac:dyDescent="0.3">
      <c r="A2321" s="31" t="s">
        <v>2373</v>
      </c>
      <c r="B2321" s="32" t="s">
        <v>1994</v>
      </c>
      <c r="C2321" s="33" t="s">
        <v>2385</v>
      </c>
      <c r="D2321" s="33" t="s">
        <v>8656</v>
      </c>
      <c r="E2321" s="34" t="s">
        <v>8657</v>
      </c>
      <c r="F2321" s="32" t="s">
        <v>8658</v>
      </c>
      <c r="G2321" s="33" t="s">
        <v>8659</v>
      </c>
      <c r="H2321" s="32" t="s">
        <v>2475</v>
      </c>
      <c r="I2321" s="32" t="s">
        <v>2415</v>
      </c>
      <c r="J2321" s="33" t="s">
        <v>2365</v>
      </c>
      <c r="K2321" s="32">
        <v>15</v>
      </c>
      <c r="L2321" s="35"/>
    </row>
    <row r="2322" spans="1:12" ht="15.75" hidden="1" thickBot="1" x14ac:dyDescent="0.3">
      <c r="A2322" s="31" t="s">
        <v>2373</v>
      </c>
      <c r="B2322" s="32" t="s">
        <v>1994</v>
      </c>
      <c r="C2322" s="33" t="s">
        <v>3437</v>
      </c>
      <c r="D2322" s="33" t="s">
        <v>8660</v>
      </c>
      <c r="E2322" s="34" t="s">
        <v>8657</v>
      </c>
      <c r="F2322" s="32" t="s">
        <v>8658</v>
      </c>
      <c r="G2322" s="33" t="s">
        <v>8661</v>
      </c>
      <c r="H2322" s="32" t="s">
        <v>2475</v>
      </c>
      <c r="I2322" s="32" t="s">
        <v>2415</v>
      </c>
      <c r="J2322" s="33" t="s">
        <v>2373</v>
      </c>
      <c r="K2322" s="32">
        <v>27</v>
      </c>
      <c r="L2322" s="35"/>
    </row>
    <row r="2323" spans="1:12" ht="15.75" hidden="1" thickBot="1" x14ac:dyDescent="0.3">
      <c r="A2323" s="31" t="s">
        <v>2373</v>
      </c>
      <c r="B2323" s="32" t="s">
        <v>1994</v>
      </c>
      <c r="C2323" s="33" t="s">
        <v>2385</v>
      </c>
      <c r="D2323" s="33" t="s">
        <v>8662</v>
      </c>
      <c r="E2323" s="34" t="s">
        <v>8663</v>
      </c>
      <c r="F2323" s="32" t="s">
        <v>8664</v>
      </c>
      <c r="G2323" s="33" t="s">
        <v>8665</v>
      </c>
      <c r="H2323" s="32" t="s">
        <v>2475</v>
      </c>
      <c r="I2323" s="32" t="s">
        <v>2415</v>
      </c>
      <c r="J2323" s="33" t="s">
        <v>2368</v>
      </c>
      <c r="K2323" s="32">
        <v>19</v>
      </c>
      <c r="L2323" s="36" t="s">
        <v>2962</v>
      </c>
    </row>
    <row r="2324" spans="1:12" ht="15.75" hidden="1" thickBot="1" x14ac:dyDescent="0.3">
      <c r="A2324" s="31" t="s">
        <v>2373</v>
      </c>
      <c r="B2324" s="32" t="s">
        <v>1994</v>
      </c>
      <c r="C2324" s="33" t="s">
        <v>2385</v>
      </c>
      <c r="D2324" s="33" t="s">
        <v>8652</v>
      </c>
      <c r="E2324" s="34" t="s">
        <v>8653</v>
      </c>
      <c r="F2324" s="32" t="s">
        <v>8654</v>
      </c>
      <c r="G2324" s="33" t="s">
        <v>8666</v>
      </c>
      <c r="H2324" s="32" t="s">
        <v>2475</v>
      </c>
      <c r="I2324" s="32" t="s">
        <v>2415</v>
      </c>
      <c r="J2324" s="33" t="s">
        <v>2367</v>
      </c>
      <c r="K2324" s="32">
        <v>18</v>
      </c>
      <c r="L2324" s="36" t="s">
        <v>2578</v>
      </c>
    </row>
    <row r="2325" spans="1:12" ht="15.75" hidden="1" thickBot="1" x14ac:dyDescent="0.3">
      <c r="A2325" s="31" t="s">
        <v>2373</v>
      </c>
      <c r="B2325" s="32" t="s">
        <v>1994</v>
      </c>
      <c r="C2325" s="33" t="s">
        <v>2385</v>
      </c>
      <c r="D2325" s="33" t="s">
        <v>8656</v>
      </c>
      <c r="E2325" s="34" t="s">
        <v>8657</v>
      </c>
      <c r="F2325" s="32" t="s">
        <v>8658</v>
      </c>
      <c r="G2325" s="33" t="s">
        <v>8667</v>
      </c>
      <c r="H2325" s="32" t="s">
        <v>2475</v>
      </c>
      <c r="I2325" s="32" t="s">
        <v>2415</v>
      </c>
      <c r="J2325" s="33" t="s">
        <v>2370</v>
      </c>
      <c r="K2325" s="32">
        <v>11</v>
      </c>
      <c r="L2325" s="36" t="s">
        <v>2578</v>
      </c>
    </row>
    <row r="2326" spans="1:12" ht="15.75" hidden="1" thickBot="1" x14ac:dyDescent="0.3">
      <c r="A2326" s="31" t="s">
        <v>2373</v>
      </c>
      <c r="B2326" s="32" t="s">
        <v>1994</v>
      </c>
      <c r="C2326" s="33" t="s">
        <v>2385</v>
      </c>
      <c r="D2326" s="33" t="s">
        <v>8656</v>
      </c>
      <c r="E2326" s="34" t="s">
        <v>8657</v>
      </c>
      <c r="F2326" s="32" t="s">
        <v>8658</v>
      </c>
      <c r="G2326" s="33" t="s">
        <v>8668</v>
      </c>
      <c r="H2326" s="32" t="s">
        <v>2475</v>
      </c>
      <c r="I2326" s="32" t="s">
        <v>2415</v>
      </c>
      <c r="J2326" s="33" t="s">
        <v>2375</v>
      </c>
      <c r="K2326" s="32">
        <v>30</v>
      </c>
      <c r="L2326" s="36" t="s">
        <v>2578</v>
      </c>
    </row>
    <row r="2327" spans="1:12" ht="15.75" hidden="1" thickBot="1" x14ac:dyDescent="0.3">
      <c r="A2327" s="31" t="s">
        <v>2373</v>
      </c>
      <c r="B2327" s="32" t="s">
        <v>1994</v>
      </c>
      <c r="C2327" s="33" t="s">
        <v>2385</v>
      </c>
      <c r="D2327" s="33" t="s">
        <v>8669</v>
      </c>
      <c r="E2327" s="34" t="s">
        <v>8653</v>
      </c>
      <c r="F2327" s="32" t="s">
        <v>8670</v>
      </c>
      <c r="G2327" s="33" t="s">
        <v>8671</v>
      </c>
      <c r="H2327" s="32" t="s">
        <v>2475</v>
      </c>
      <c r="I2327" s="32" t="s">
        <v>2415</v>
      </c>
      <c r="J2327" s="33" t="s">
        <v>2368</v>
      </c>
      <c r="K2327" s="32">
        <v>24</v>
      </c>
      <c r="L2327" s="36" t="s">
        <v>2578</v>
      </c>
    </row>
    <row r="2328" spans="1:12" ht="26.25" hidden="1" thickBot="1" x14ac:dyDescent="0.3">
      <c r="A2328" s="31" t="s">
        <v>2373</v>
      </c>
      <c r="B2328" s="32" t="s">
        <v>1994</v>
      </c>
      <c r="C2328" s="33" t="s">
        <v>2378</v>
      </c>
      <c r="D2328" s="33" t="s">
        <v>8672</v>
      </c>
      <c r="E2328" s="34" t="s">
        <v>8673</v>
      </c>
      <c r="F2328" s="32" t="s">
        <v>8674</v>
      </c>
      <c r="G2328" s="33" t="s">
        <v>8675</v>
      </c>
      <c r="H2328" s="32" t="s">
        <v>2475</v>
      </c>
      <c r="I2328" s="32" t="s">
        <v>2415</v>
      </c>
      <c r="J2328" s="33" t="s">
        <v>2375</v>
      </c>
      <c r="K2328" s="32">
        <v>7</v>
      </c>
      <c r="L2328" s="36" t="s">
        <v>8673</v>
      </c>
    </row>
    <row r="2329" spans="1:12" ht="26.25" hidden="1" thickBot="1" x14ac:dyDescent="0.3">
      <c r="A2329" s="31" t="s">
        <v>2373</v>
      </c>
      <c r="B2329" s="32" t="s">
        <v>1994</v>
      </c>
      <c r="C2329" s="33" t="s">
        <v>2378</v>
      </c>
      <c r="D2329" s="33" t="s">
        <v>8676</v>
      </c>
      <c r="E2329" s="34" t="s">
        <v>8677</v>
      </c>
      <c r="F2329" s="32" t="s">
        <v>8678</v>
      </c>
      <c r="G2329" s="33" t="s">
        <v>8679</v>
      </c>
      <c r="H2329" s="32" t="s">
        <v>2475</v>
      </c>
      <c r="I2329" s="32" t="s">
        <v>2415</v>
      </c>
      <c r="J2329" s="33" t="s">
        <v>2375</v>
      </c>
      <c r="K2329" s="32">
        <v>19</v>
      </c>
      <c r="L2329" s="36" t="s">
        <v>8677</v>
      </c>
    </row>
    <row r="2330" spans="1:12" ht="26.25" hidden="1" thickBot="1" x14ac:dyDescent="0.3">
      <c r="A2330" s="31" t="s">
        <v>2373</v>
      </c>
      <c r="B2330" s="32" t="s">
        <v>1994</v>
      </c>
      <c r="C2330" s="33" t="s">
        <v>2378</v>
      </c>
      <c r="D2330" s="33" t="s">
        <v>8676</v>
      </c>
      <c r="E2330" s="34" t="s">
        <v>8677</v>
      </c>
      <c r="F2330" s="32" t="s">
        <v>8678</v>
      </c>
      <c r="G2330" s="33" t="s">
        <v>8680</v>
      </c>
      <c r="H2330" s="32" t="s">
        <v>2475</v>
      </c>
      <c r="I2330" s="32" t="s">
        <v>2415</v>
      </c>
      <c r="J2330" s="33" t="s">
        <v>2373</v>
      </c>
      <c r="K2330" s="32">
        <v>25</v>
      </c>
      <c r="L2330" s="36" t="s">
        <v>8677</v>
      </c>
    </row>
    <row r="2331" spans="1:12" ht="26.25" hidden="1" thickBot="1" x14ac:dyDescent="0.3">
      <c r="A2331" s="31" t="s">
        <v>2373</v>
      </c>
      <c r="B2331" s="32" t="s">
        <v>552</v>
      </c>
      <c r="C2331" s="33" t="s">
        <v>2369</v>
      </c>
      <c r="D2331" s="33" t="s">
        <v>8681</v>
      </c>
      <c r="E2331" s="34" t="s">
        <v>8682</v>
      </c>
      <c r="F2331" s="32" t="s">
        <v>8683</v>
      </c>
      <c r="G2331" s="33" t="s">
        <v>8684</v>
      </c>
      <c r="H2331" s="32" t="s">
        <v>2414</v>
      </c>
      <c r="I2331" s="32" t="s">
        <v>2415</v>
      </c>
      <c r="J2331" s="33" t="s">
        <v>2370</v>
      </c>
      <c r="K2331" s="32">
        <v>19</v>
      </c>
      <c r="L2331" s="35"/>
    </row>
    <row r="2332" spans="1:12" ht="26.25" hidden="1" thickBot="1" x14ac:dyDescent="0.3">
      <c r="A2332" s="31" t="s">
        <v>2373</v>
      </c>
      <c r="B2332" s="32" t="s">
        <v>552</v>
      </c>
      <c r="C2332" s="33" t="s">
        <v>2369</v>
      </c>
      <c r="D2332" s="33" t="s">
        <v>8685</v>
      </c>
      <c r="E2332" s="34" t="s">
        <v>8686</v>
      </c>
      <c r="F2332" s="32" t="s">
        <v>8687</v>
      </c>
      <c r="G2332" s="33" t="s">
        <v>8688</v>
      </c>
      <c r="H2332" s="32" t="s">
        <v>2414</v>
      </c>
      <c r="I2332" s="32" t="s">
        <v>2415</v>
      </c>
      <c r="J2332" s="33" t="s">
        <v>2370</v>
      </c>
      <c r="K2332" s="32">
        <v>15</v>
      </c>
      <c r="L2332" s="35"/>
    </row>
    <row r="2333" spans="1:12" ht="26.25" hidden="1" thickBot="1" x14ac:dyDescent="0.3">
      <c r="A2333" s="31" t="s">
        <v>2373</v>
      </c>
      <c r="B2333" s="32" t="s">
        <v>552</v>
      </c>
      <c r="C2333" s="33" t="s">
        <v>2369</v>
      </c>
      <c r="D2333" s="33" t="s">
        <v>8689</v>
      </c>
      <c r="E2333" s="34" t="s">
        <v>8690</v>
      </c>
      <c r="F2333" s="32" t="s">
        <v>8691</v>
      </c>
      <c r="G2333" s="33" t="s">
        <v>8692</v>
      </c>
      <c r="H2333" s="32" t="s">
        <v>2414</v>
      </c>
      <c r="I2333" s="32" t="s">
        <v>2415</v>
      </c>
      <c r="J2333" s="33" t="s">
        <v>2370</v>
      </c>
      <c r="K2333" s="32">
        <v>14</v>
      </c>
      <c r="L2333" s="35"/>
    </row>
    <row r="2334" spans="1:12" ht="26.25" hidden="1" thickBot="1" x14ac:dyDescent="0.3">
      <c r="A2334" s="31" t="s">
        <v>2373</v>
      </c>
      <c r="B2334" s="32" t="s">
        <v>552</v>
      </c>
      <c r="C2334" s="33" t="s">
        <v>2376</v>
      </c>
      <c r="D2334" s="33" t="s">
        <v>8693</v>
      </c>
      <c r="E2334" s="34" t="s">
        <v>8694</v>
      </c>
      <c r="F2334" s="32" t="s">
        <v>8695</v>
      </c>
      <c r="G2334" s="33" t="s">
        <v>8696</v>
      </c>
      <c r="H2334" s="32" t="s">
        <v>2414</v>
      </c>
      <c r="I2334" s="32" t="s">
        <v>2415</v>
      </c>
      <c r="J2334" s="33" t="s">
        <v>2370</v>
      </c>
      <c r="K2334" s="32">
        <v>27</v>
      </c>
      <c r="L2334" s="35"/>
    </row>
    <row r="2335" spans="1:12" ht="26.25" hidden="1" thickBot="1" x14ac:dyDescent="0.3">
      <c r="A2335" s="31" t="s">
        <v>2373</v>
      </c>
      <c r="B2335" s="32" t="s">
        <v>552</v>
      </c>
      <c r="C2335" s="33" t="s">
        <v>2376</v>
      </c>
      <c r="D2335" s="33" t="s">
        <v>8697</v>
      </c>
      <c r="E2335" s="34" t="s">
        <v>8698</v>
      </c>
      <c r="F2335" s="32" t="s">
        <v>8699</v>
      </c>
      <c r="G2335" s="33" t="s">
        <v>8700</v>
      </c>
      <c r="H2335" s="32" t="s">
        <v>2414</v>
      </c>
      <c r="I2335" s="32" t="s">
        <v>2415</v>
      </c>
      <c r="J2335" s="33" t="s">
        <v>2373</v>
      </c>
      <c r="K2335" s="32">
        <v>38</v>
      </c>
      <c r="L2335" s="35"/>
    </row>
    <row r="2336" spans="1:12" ht="26.25" hidden="1" thickBot="1" x14ac:dyDescent="0.3">
      <c r="A2336" s="31" t="s">
        <v>2373</v>
      </c>
      <c r="B2336" s="32" t="s">
        <v>552</v>
      </c>
      <c r="C2336" s="33" t="s">
        <v>2376</v>
      </c>
      <c r="D2336" s="33" t="s">
        <v>8701</v>
      </c>
      <c r="E2336" s="34" t="s">
        <v>8702</v>
      </c>
      <c r="F2336" s="32" t="s">
        <v>8703</v>
      </c>
      <c r="G2336" s="33" t="s">
        <v>8704</v>
      </c>
      <c r="H2336" s="32" t="s">
        <v>2414</v>
      </c>
      <c r="I2336" s="32" t="s">
        <v>2671</v>
      </c>
      <c r="J2336" s="33" t="s">
        <v>2373</v>
      </c>
      <c r="K2336" s="32">
        <v>24</v>
      </c>
      <c r="L2336" s="35"/>
    </row>
    <row r="2337" spans="1:12" ht="26.25" hidden="1" thickBot="1" x14ac:dyDescent="0.3">
      <c r="A2337" s="31" t="s">
        <v>2373</v>
      </c>
      <c r="B2337" s="32" t="s">
        <v>552</v>
      </c>
      <c r="C2337" s="33" t="s">
        <v>2376</v>
      </c>
      <c r="D2337" s="33" t="s">
        <v>8705</v>
      </c>
      <c r="E2337" s="34" t="s">
        <v>8706</v>
      </c>
      <c r="F2337" s="32" t="s">
        <v>8707</v>
      </c>
      <c r="G2337" s="33" t="s">
        <v>8708</v>
      </c>
      <c r="H2337" s="32" t="s">
        <v>2414</v>
      </c>
      <c r="I2337" s="32" t="s">
        <v>2671</v>
      </c>
      <c r="J2337" s="33" t="s">
        <v>2373</v>
      </c>
      <c r="K2337" s="32">
        <v>19</v>
      </c>
      <c r="L2337" s="35"/>
    </row>
    <row r="2338" spans="1:12" ht="26.25" hidden="1" thickBot="1" x14ac:dyDescent="0.3">
      <c r="A2338" s="31" t="s">
        <v>2373</v>
      </c>
      <c r="B2338" s="32" t="s">
        <v>552</v>
      </c>
      <c r="C2338" s="33" t="s">
        <v>2376</v>
      </c>
      <c r="D2338" s="33" t="s">
        <v>8709</v>
      </c>
      <c r="E2338" s="34" t="s">
        <v>4122</v>
      </c>
      <c r="F2338" s="32" t="s">
        <v>8710</v>
      </c>
      <c r="G2338" s="33" t="s">
        <v>8711</v>
      </c>
      <c r="H2338" s="32" t="s">
        <v>2414</v>
      </c>
      <c r="I2338" s="32" t="s">
        <v>2671</v>
      </c>
      <c r="J2338" s="33" t="s">
        <v>2373</v>
      </c>
      <c r="K2338" s="32">
        <v>40</v>
      </c>
      <c r="L2338" s="35"/>
    </row>
    <row r="2339" spans="1:12" ht="26.25" hidden="1" thickBot="1" x14ac:dyDescent="0.3">
      <c r="A2339" s="31" t="s">
        <v>2373</v>
      </c>
      <c r="B2339" s="32" t="s">
        <v>552</v>
      </c>
      <c r="C2339" s="33" t="s">
        <v>2369</v>
      </c>
      <c r="D2339" s="33" t="s">
        <v>8712</v>
      </c>
      <c r="E2339" s="34" t="s">
        <v>8713</v>
      </c>
      <c r="F2339" s="32" t="s">
        <v>8714</v>
      </c>
      <c r="G2339" s="33" t="s">
        <v>8715</v>
      </c>
      <c r="H2339" s="32" t="s">
        <v>2414</v>
      </c>
      <c r="I2339" s="32" t="s">
        <v>2415</v>
      </c>
      <c r="J2339" s="33" t="s">
        <v>2373</v>
      </c>
      <c r="K2339" s="32">
        <v>31</v>
      </c>
      <c r="L2339" s="35"/>
    </row>
    <row r="2340" spans="1:12" ht="26.25" hidden="1" thickBot="1" x14ac:dyDescent="0.3">
      <c r="A2340" s="31" t="s">
        <v>2373</v>
      </c>
      <c r="B2340" s="32" t="s">
        <v>552</v>
      </c>
      <c r="C2340" s="33" t="s">
        <v>2376</v>
      </c>
      <c r="D2340" s="33" t="s">
        <v>8716</v>
      </c>
      <c r="E2340" s="34" t="s">
        <v>8717</v>
      </c>
      <c r="F2340" s="32" t="s">
        <v>8718</v>
      </c>
      <c r="G2340" s="33" t="s">
        <v>8719</v>
      </c>
      <c r="H2340" s="32" t="s">
        <v>2414</v>
      </c>
      <c r="I2340" s="32" t="s">
        <v>2671</v>
      </c>
      <c r="J2340" s="33" t="s">
        <v>2373</v>
      </c>
      <c r="K2340" s="32">
        <v>30</v>
      </c>
      <c r="L2340" s="35"/>
    </row>
    <row r="2341" spans="1:12" ht="26.25" hidden="1" thickBot="1" x14ac:dyDescent="0.3">
      <c r="A2341" s="31" t="s">
        <v>2373</v>
      </c>
      <c r="B2341" s="32" t="s">
        <v>552</v>
      </c>
      <c r="C2341" s="33" t="s">
        <v>2376</v>
      </c>
      <c r="D2341" s="33" t="s">
        <v>8720</v>
      </c>
      <c r="E2341" s="34" t="s">
        <v>8721</v>
      </c>
      <c r="F2341" s="32" t="s">
        <v>8722</v>
      </c>
      <c r="G2341" s="33" t="s">
        <v>8723</v>
      </c>
      <c r="H2341" s="32" t="s">
        <v>2414</v>
      </c>
      <c r="I2341" s="32" t="s">
        <v>2671</v>
      </c>
      <c r="J2341" s="33" t="s">
        <v>2373</v>
      </c>
      <c r="K2341" s="32">
        <v>41</v>
      </c>
      <c r="L2341" s="35"/>
    </row>
    <row r="2342" spans="1:12" ht="26.25" hidden="1" thickBot="1" x14ac:dyDescent="0.3">
      <c r="A2342" s="31" t="s">
        <v>2373</v>
      </c>
      <c r="B2342" s="32" t="s">
        <v>552</v>
      </c>
      <c r="C2342" s="33" t="s">
        <v>2369</v>
      </c>
      <c r="D2342" s="33" t="s">
        <v>8681</v>
      </c>
      <c r="E2342" s="34" t="s">
        <v>8682</v>
      </c>
      <c r="F2342" s="32" t="s">
        <v>8683</v>
      </c>
      <c r="G2342" s="33" t="s">
        <v>8724</v>
      </c>
      <c r="H2342" s="32" t="s">
        <v>2414</v>
      </c>
      <c r="I2342" s="32" t="s">
        <v>2415</v>
      </c>
      <c r="J2342" s="33" t="s">
        <v>2373</v>
      </c>
      <c r="K2342" s="32">
        <v>33</v>
      </c>
      <c r="L2342" s="35"/>
    </row>
    <row r="2343" spans="1:12" ht="26.25" hidden="1" thickBot="1" x14ac:dyDescent="0.3">
      <c r="A2343" s="31" t="s">
        <v>2373</v>
      </c>
      <c r="B2343" s="32" t="s">
        <v>552</v>
      </c>
      <c r="C2343" s="33" t="s">
        <v>2369</v>
      </c>
      <c r="D2343" s="33" t="s">
        <v>8681</v>
      </c>
      <c r="E2343" s="34" t="s">
        <v>8682</v>
      </c>
      <c r="F2343" s="32" t="s">
        <v>8683</v>
      </c>
      <c r="G2343" s="33" t="s">
        <v>8725</v>
      </c>
      <c r="H2343" s="32" t="s">
        <v>2414</v>
      </c>
      <c r="I2343" s="32" t="s">
        <v>2415</v>
      </c>
      <c r="J2343" s="33" t="s">
        <v>2373</v>
      </c>
      <c r="K2343" s="32">
        <v>42</v>
      </c>
      <c r="L2343" s="35"/>
    </row>
    <row r="2344" spans="1:12" ht="26.25" hidden="1" thickBot="1" x14ac:dyDescent="0.3">
      <c r="A2344" s="31" t="s">
        <v>2373</v>
      </c>
      <c r="B2344" s="32" t="s">
        <v>552</v>
      </c>
      <c r="C2344" s="33" t="s">
        <v>2376</v>
      </c>
      <c r="D2344" s="33" t="s">
        <v>8701</v>
      </c>
      <c r="E2344" s="34" t="s">
        <v>8702</v>
      </c>
      <c r="F2344" s="32" t="s">
        <v>8703</v>
      </c>
      <c r="G2344" s="33" t="s">
        <v>8726</v>
      </c>
      <c r="H2344" s="32" t="s">
        <v>2414</v>
      </c>
      <c r="I2344" s="32" t="s">
        <v>2415</v>
      </c>
      <c r="J2344" s="33" t="s">
        <v>2365</v>
      </c>
      <c r="K2344" s="32">
        <v>21</v>
      </c>
      <c r="L2344" s="35"/>
    </row>
    <row r="2345" spans="1:12" ht="26.25" hidden="1" thickBot="1" x14ac:dyDescent="0.3">
      <c r="A2345" s="31" t="s">
        <v>2373</v>
      </c>
      <c r="B2345" s="32" t="s">
        <v>552</v>
      </c>
      <c r="C2345" s="33" t="s">
        <v>2376</v>
      </c>
      <c r="D2345" s="33" t="s">
        <v>8693</v>
      </c>
      <c r="E2345" s="34" t="s">
        <v>8694</v>
      </c>
      <c r="F2345" s="32" t="s">
        <v>8695</v>
      </c>
      <c r="G2345" s="33" t="s">
        <v>8727</v>
      </c>
      <c r="H2345" s="32" t="s">
        <v>2414</v>
      </c>
      <c r="I2345" s="32" t="s">
        <v>2671</v>
      </c>
      <c r="J2345" s="33" t="s">
        <v>2365</v>
      </c>
      <c r="K2345" s="32">
        <v>27</v>
      </c>
      <c r="L2345" s="35"/>
    </row>
    <row r="2346" spans="1:12" ht="26.25" hidden="1" thickBot="1" x14ac:dyDescent="0.3">
      <c r="A2346" s="31" t="s">
        <v>2373</v>
      </c>
      <c r="B2346" s="32" t="s">
        <v>552</v>
      </c>
      <c r="C2346" s="33" t="s">
        <v>2376</v>
      </c>
      <c r="D2346" s="33" t="s">
        <v>8701</v>
      </c>
      <c r="E2346" s="34" t="s">
        <v>8702</v>
      </c>
      <c r="F2346" s="32" t="s">
        <v>8703</v>
      </c>
      <c r="G2346" s="33" t="s">
        <v>8728</v>
      </c>
      <c r="H2346" s="32" t="s">
        <v>2414</v>
      </c>
      <c r="I2346" s="32" t="s">
        <v>2415</v>
      </c>
      <c r="J2346" s="33" t="s">
        <v>2370</v>
      </c>
      <c r="K2346" s="32">
        <v>12</v>
      </c>
      <c r="L2346" s="35"/>
    </row>
    <row r="2347" spans="1:12" ht="26.25" hidden="1" thickBot="1" x14ac:dyDescent="0.3">
      <c r="A2347" s="31" t="s">
        <v>2373</v>
      </c>
      <c r="B2347" s="32" t="s">
        <v>552</v>
      </c>
      <c r="C2347" s="33" t="s">
        <v>2369</v>
      </c>
      <c r="D2347" s="33" t="s">
        <v>8729</v>
      </c>
      <c r="E2347" s="34" t="s">
        <v>8730</v>
      </c>
      <c r="F2347" s="32" t="s">
        <v>8731</v>
      </c>
      <c r="G2347" s="33" t="s">
        <v>8732</v>
      </c>
      <c r="H2347" s="32" t="s">
        <v>2414</v>
      </c>
      <c r="I2347" s="32" t="s">
        <v>2415</v>
      </c>
      <c r="J2347" s="33" t="s">
        <v>2370</v>
      </c>
      <c r="K2347" s="32">
        <v>17</v>
      </c>
      <c r="L2347" s="35"/>
    </row>
    <row r="2348" spans="1:12" ht="26.25" hidden="1" thickBot="1" x14ac:dyDescent="0.3">
      <c r="A2348" s="31" t="s">
        <v>2373</v>
      </c>
      <c r="B2348" s="32" t="s">
        <v>552</v>
      </c>
      <c r="C2348" s="33" t="s">
        <v>2376</v>
      </c>
      <c r="D2348" s="33" t="s">
        <v>8697</v>
      </c>
      <c r="E2348" s="34" t="s">
        <v>8698</v>
      </c>
      <c r="F2348" s="32" t="s">
        <v>8699</v>
      </c>
      <c r="G2348" s="33" t="s">
        <v>8733</v>
      </c>
      <c r="H2348" s="32" t="s">
        <v>2414</v>
      </c>
      <c r="I2348" s="32" t="s">
        <v>2671</v>
      </c>
      <c r="J2348" s="33" t="s">
        <v>2370</v>
      </c>
      <c r="K2348" s="32">
        <v>10</v>
      </c>
      <c r="L2348" s="35"/>
    </row>
    <row r="2349" spans="1:12" ht="26.25" hidden="1" thickBot="1" x14ac:dyDescent="0.3">
      <c r="A2349" s="31" t="s">
        <v>2373</v>
      </c>
      <c r="B2349" s="32" t="s">
        <v>552</v>
      </c>
      <c r="C2349" s="33" t="s">
        <v>2376</v>
      </c>
      <c r="D2349" s="33" t="s">
        <v>8720</v>
      </c>
      <c r="E2349" s="34" t="s">
        <v>8721</v>
      </c>
      <c r="F2349" s="32" t="s">
        <v>8722</v>
      </c>
      <c r="G2349" s="33" t="s">
        <v>8734</v>
      </c>
      <c r="H2349" s="32" t="s">
        <v>2414</v>
      </c>
      <c r="I2349" s="32" t="s">
        <v>2671</v>
      </c>
      <c r="J2349" s="33" t="s">
        <v>2373</v>
      </c>
      <c r="K2349" s="32">
        <v>35</v>
      </c>
      <c r="L2349" s="35"/>
    </row>
    <row r="2350" spans="1:12" ht="26.25" hidden="1" thickBot="1" x14ac:dyDescent="0.3">
      <c r="A2350" s="31" t="s">
        <v>2373</v>
      </c>
      <c r="B2350" s="32" t="s">
        <v>552</v>
      </c>
      <c r="C2350" s="33" t="s">
        <v>2376</v>
      </c>
      <c r="D2350" s="33" t="s">
        <v>8701</v>
      </c>
      <c r="E2350" s="34" t="s">
        <v>8702</v>
      </c>
      <c r="F2350" s="32" t="s">
        <v>8703</v>
      </c>
      <c r="G2350" s="33" t="s">
        <v>8735</v>
      </c>
      <c r="H2350" s="32" t="s">
        <v>2414</v>
      </c>
      <c r="I2350" s="32" t="s">
        <v>2671</v>
      </c>
      <c r="J2350" s="33" t="s">
        <v>2373</v>
      </c>
      <c r="K2350" s="32">
        <v>24</v>
      </c>
      <c r="L2350" s="35"/>
    </row>
    <row r="2351" spans="1:12" ht="26.25" hidden="1" thickBot="1" x14ac:dyDescent="0.3">
      <c r="A2351" s="31" t="s">
        <v>2373</v>
      </c>
      <c r="B2351" s="32" t="s">
        <v>552</v>
      </c>
      <c r="C2351" s="33" t="s">
        <v>2369</v>
      </c>
      <c r="D2351" s="33" t="s">
        <v>8712</v>
      </c>
      <c r="E2351" s="34" t="s">
        <v>8713</v>
      </c>
      <c r="F2351" s="32" t="s">
        <v>8714</v>
      </c>
      <c r="G2351" s="33" t="s">
        <v>8736</v>
      </c>
      <c r="H2351" s="32" t="s">
        <v>2414</v>
      </c>
      <c r="I2351" s="32" t="s">
        <v>2415</v>
      </c>
      <c r="J2351" s="33" t="s">
        <v>2368</v>
      </c>
      <c r="K2351" s="32">
        <v>42</v>
      </c>
      <c r="L2351" s="35"/>
    </row>
    <row r="2352" spans="1:12" ht="26.25" hidden="1" thickBot="1" x14ac:dyDescent="0.3">
      <c r="A2352" s="31" t="s">
        <v>2373</v>
      </c>
      <c r="B2352" s="32" t="s">
        <v>552</v>
      </c>
      <c r="C2352" s="33" t="s">
        <v>2376</v>
      </c>
      <c r="D2352" s="33" t="s">
        <v>8701</v>
      </c>
      <c r="E2352" s="34" t="s">
        <v>8702</v>
      </c>
      <c r="F2352" s="32" t="s">
        <v>8703</v>
      </c>
      <c r="G2352" s="33" t="s">
        <v>8737</v>
      </c>
      <c r="H2352" s="32" t="s">
        <v>2414</v>
      </c>
      <c r="I2352" s="32" t="s">
        <v>2415</v>
      </c>
      <c r="J2352" s="33" t="s">
        <v>2368</v>
      </c>
      <c r="K2352" s="32">
        <v>29</v>
      </c>
      <c r="L2352" s="35"/>
    </row>
    <row r="2353" spans="1:12" ht="26.25" hidden="1" thickBot="1" x14ac:dyDescent="0.3">
      <c r="A2353" s="31" t="s">
        <v>2373</v>
      </c>
      <c r="B2353" s="32" t="s">
        <v>552</v>
      </c>
      <c r="C2353" s="33" t="s">
        <v>2376</v>
      </c>
      <c r="D2353" s="33" t="s">
        <v>8709</v>
      </c>
      <c r="E2353" s="34" t="s">
        <v>4122</v>
      </c>
      <c r="F2353" s="32" t="s">
        <v>8710</v>
      </c>
      <c r="G2353" s="33" t="s">
        <v>8738</v>
      </c>
      <c r="H2353" s="32" t="s">
        <v>2414</v>
      </c>
      <c r="I2353" s="32" t="s">
        <v>2671</v>
      </c>
      <c r="J2353" s="33" t="s">
        <v>2368</v>
      </c>
      <c r="K2353" s="32">
        <v>36</v>
      </c>
      <c r="L2353" s="35"/>
    </row>
    <row r="2354" spans="1:12" ht="26.25" hidden="1" thickBot="1" x14ac:dyDescent="0.3">
      <c r="A2354" s="31" t="s">
        <v>2373</v>
      </c>
      <c r="B2354" s="32" t="s">
        <v>552</v>
      </c>
      <c r="C2354" s="33" t="s">
        <v>2376</v>
      </c>
      <c r="D2354" s="33" t="s">
        <v>8720</v>
      </c>
      <c r="E2354" s="34" t="s">
        <v>8721</v>
      </c>
      <c r="F2354" s="32" t="s">
        <v>8722</v>
      </c>
      <c r="G2354" s="33" t="s">
        <v>8739</v>
      </c>
      <c r="H2354" s="32" t="s">
        <v>2414</v>
      </c>
      <c r="I2354" s="32" t="s">
        <v>2671</v>
      </c>
      <c r="J2354" s="33" t="s">
        <v>2368</v>
      </c>
      <c r="K2354" s="32">
        <v>32</v>
      </c>
      <c r="L2354" s="35"/>
    </row>
    <row r="2355" spans="1:12" ht="26.25" hidden="1" thickBot="1" x14ac:dyDescent="0.3">
      <c r="A2355" s="31" t="s">
        <v>2373</v>
      </c>
      <c r="B2355" s="32" t="s">
        <v>552</v>
      </c>
      <c r="C2355" s="33" t="s">
        <v>2376</v>
      </c>
      <c r="D2355" s="33" t="s">
        <v>8705</v>
      </c>
      <c r="E2355" s="34" t="s">
        <v>8706</v>
      </c>
      <c r="F2355" s="32" t="s">
        <v>8707</v>
      </c>
      <c r="G2355" s="33" t="s">
        <v>8740</v>
      </c>
      <c r="H2355" s="32" t="s">
        <v>2414</v>
      </c>
      <c r="I2355" s="32" t="s">
        <v>2415</v>
      </c>
      <c r="J2355" s="33" t="s">
        <v>2368</v>
      </c>
      <c r="K2355" s="32">
        <v>35</v>
      </c>
      <c r="L2355" s="35"/>
    </row>
    <row r="2356" spans="1:12" ht="26.25" hidden="1" thickBot="1" x14ac:dyDescent="0.3">
      <c r="A2356" s="31" t="s">
        <v>2373</v>
      </c>
      <c r="B2356" s="32" t="s">
        <v>552</v>
      </c>
      <c r="C2356" s="33" t="s">
        <v>2369</v>
      </c>
      <c r="D2356" s="33" t="s">
        <v>8681</v>
      </c>
      <c r="E2356" s="34" t="s">
        <v>8682</v>
      </c>
      <c r="F2356" s="32" t="s">
        <v>8683</v>
      </c>
      <c r="G2356" s="33" t="s">
        <v>8741</v>
      </c>
      <c r="H2356" s="32" t="s">
        <v>2414</v>
      </c>
      <c r="I2356" s="32" t="s">
        <v>2415</v>
      </c>
      <c r="J2356" s="33" t="s">
        <v>2368</v>
      </c>
      <c r="K2356" s="32">
        <v>37</v>
      </c>
      <c r="L2356" s="35"/>
    </row>
    <row r="2357" spans="1:12" ht="26.25" hidden="1" thickBot="1" x14ac:dyDescent="0.3">
      <c r="A2357" s="31" t="s">
        <v>2373</v>
      </c>
      <c r="B2357" s="32" t="s">
        <v>552</v>
      </c>
      <c r="C2357" s="33" t="s">
        <v>2369</v>
      </c>
      <c r="D2357" s="33" t="s">
        <v>8742</v>
      </c>
      <c r="E2357" s="34" t="s">
        <v>5030</v>
      </c>
      <c r="F2357" s="32" t="s">
        <v>8743</v>
      </c>
      <c r="G2357" s="33" t="s">
        <v>8744</v>
      </c>
      <c r="H2357" s="32" t="s">
        <v>2414</v>
      </c>
      <c r="I2357" s="32" t="s">
        <v>2415</v>
      </c>
      <c r="J2357" s="33" t="s">
        <v>2373</v>
      </c>
      <c r="K2357" s="32">
        <v>31</v>
      </c>
      <c r="L2357" s="35"/>
    </row>
    <row r="2358" spans="1:12" ht="26.25" hidden="1" thickBot="1" x14ac:dyDescent="0.3">
      <c r="A2358" s="31" t="s">
        <v>2373</v>
      </c>
      <c r="B2358" s="32" t="s">
        <v>552</v>
      </c>
      <c r="C2358" s="33" t="s">
        <v>2376</v>
      </c>
      <c r="D2358" s="33" t="s">
        <v>8745</v>
      </c>
      <c r="E2358" s="34" t="s">
        <v>2209</v>
      </c>
      <c r="F2358" s="32" t="s">
        <v>8746</v>
      </c>
      <c r="G2358" s="33" t="s">
        <v>8747</v>
      </c>
      <c r="H2358" s="32" t="s">
        <v>2414</v>
      </c>
      <c r="I2358" s="32" t="s">
        <v>2415</v>
      </c>
      <c r="J2358" s="33" t="s">
        <v>2368</v>
      </c>
      <c r="K2358" s="32">
        <v>33</v>
      </c>
      <c r="L2358" s="35"/>
    </row>
    <row r="2359" spans="1:12" ht="26.25" hidden="1" thickBot="1" x14ac:dyDescent="0.3">
      <c r="A2359" s="31" t="s">
        <v>2373</v>
      </c>
      <c r="B2359" s="32" t="s">
        <v>552</v>
      </c>
      <c r="C2359" s="33" t="s">
        <v>2369</v>
      </c>
      <c r="D2359" s="33" t="s">
        <v>8748</v>
      </c>
      <c r="E2359" s="34" t="s">
        <v>8749</v>
      </c>
      <c r="F2359" s="32" t="s">
        <v>8750</v>
      </c>
      <c r="G2359" s="33" t="s">
        <v>8751</v>
      </c>
      <c r="H2359" s="32" t="s">
        <v>2414</v>
      </c>
      <c r="I2359" s="32" t="s">
        <v>2415</v>
      </c>
      <c r="J2359" s="33" t="s">
        <v>2368</v>
      </c>
      <c r="K2359" s="32">
        <v>22</v>
      </c>
      <c r="L2359" s="35"/>
    </row>
    <row r="2360" spans="1:12" ht="26.25" hidden="1" thickBot="1" x14ac:dyDescent="0.3">
      <c r="A2360" s="31" t="s">
        <v>2373</v>
      </c>
      <c r="B2360" s="32" t="s">
        <v>552</v>
      </c>
      <c r="C2360" s="33" t="s">
        <v>2376</v>
      </c>
      <c r="D2360" s="33" t="s">
        <v>8705</v>
      </c>
      <c r="E2360" s="34" t="s">
        <v>8706</v>
      </c>
      <c r="F2360" s="32" t="s">
        <v>8707</v>
      </c>
      <c r="G2360" s="33" t="s">
        <v>8752</v>
      </c>
      <c r="H2360" s="32" t="s">
        <v>2414</v>
      </c>
      <c r="I2360" s="32" t="s">
        <v>2671</v>
      </c>
      <c r="J2360" s="33" t="s">
        <v>2370</v>
      </c>
      <c r="K2360" s="32">
        <v>14</v>
      </c>
      <c r="L2360" s="35"/>
    </row>
    <row r="2361" spans="1:12" ht="26.25" hidden="1" thickBot="1" x14ac:dyDescent="0.3">
      <c r="A2361" s="31" t="s">
        <v>2373</v>
      </c>
      <c r="B2361" s="32" t="s">
        <v>552</v>
      </c>
      <c r="C2361" s="33" t="s">
        <v>2376</v>
      </c>
      <c r="D2361" s="33" t="s">
        <v>8720</v>
      </c>
      <c r="E2361" s="34" t="s">
        <v>8721</v>
      </c>
      <c r="F2361" s="32" t="s">
        <v>8722</v>
      </c>
      <c r="G2361" s="33" t="s">
        <v>8753</v>
      </c>
      <c r="H2361" s="32" t="s">
        <v>2414</v>
      </c>
      <c r="I2361" s="32" t="s">
        <v>2415</v>
      </c>
      <c r="J2361" s="33" t="s">
        <v>2370</v>
      </c>
      <c r="K2361" s="32">
        <v>20</v>
      </c>
      <c r="L2361" s="35"/>
    </row>
    <row r="2362" spans="1:12" ht="26.25" hidden="1" thickBot="1" x14ac:dyDescent="0.3">
      <c r="A2362" s="31" t="s">
        <v>2373</v>
      </c>
      <c r="B2362" s="32" t="s">
        <v>552</v>
      </c>
      <c r="C2362" s="33" t="s">
        <v>2369</v>
      </c>
      <c r="D2362" s="33" t="s">
        <v>8712</v>
      </c>
      <c r="E2362" s="34" t="s">
        <v>8713</v>
      </c>
      <c r="F2362" s="32" t="s">
        <v>8714</v>
      </c>
      <c r="G2362" s="33" t="s">
        <v>8754</v>
      </c>
      <c r="H2362" s="32" t="s">
        <v>2414</v>
      </c>
      <c r="I2362" s="32" t="s">
        <v>2415</v>
      </c>
      <c r="J2362" s="33" t="s">
        <v>2370</v>
      </c>
      <c r="K2362" s="32">
        <v>16</v>
      </c>
      <c r="L2362" s="35"/>
    </row>
    <row r="2363" spans="1:12" ht="26.25" hidden="1" thickBot="1" x14ac:dyDescent="0.3">
      <c r="A2363" s="31" t="s">
        <v>2373</v>
      </c>
      <c r="B2363" s="32" t="s">
        <v>552</v>
      </c>
      <c r="C2363" s="33" t="s">
        <v>2376</v>
      </c>
      <c r="D2363" s="33" t="s">
        <v>8720</v>
      </c>
      <c r="E2363" s="34" t="s">
        <v>8721</v>
      </c>
      <c r="F2363" s="32" t="s">
        <v>8722</v>
      </c>
      <c r="G2363" s="33" t="s">
        <v>8755</v>
      </c>
      <c r="H2363" s="32" t="s">
        <v>2414</v>
      </c>
      <c r="I2363" s="32" t="s">
        <v>2671</v>
      </c>
      <c r="J2363" s="33" t="s">
        <v>2365</v>
      </c>
      <c r="K2363" s="32">
        <v>13</v>
      </c>
      <c r="L2363" s="35"/>
    </row>
    <row r="2364" spans="1:12" ht="26.25" hidden="1" thickBot="1" x14ac:dyDescent="0.3">
      <c r="A2364" s="31" t="s">
        <v>2373</v>
      </c>
      <c r="B2364" s="32" t="s">
        <v>552</v>
      </c>
      <c r="C2364" s="33" t="s">
        <v>2369</v>
      </c>
      <c r="D2364" s="33" t="s">
        <v>8681</v>
      </c>
      <c r="E2364" s="34" t="s">
        <v>8682</v>
      </c>
      <c r="F2364" s="32" t="s">
        <v>8683</v>
      </c>
      <c r="G2364" s="33" t="s">
        <v>8756</v>
      </c>
      <c r="H2364" s="32" t="s">
        <v>2414</v>
      </c>
      <c r="I2364" s="32" t="s">
        <v>2415</v>
      </c>
      <c r="J2364" s="33" t="s">
        <v>2365</v>
      </c>
      <c r="K2364" s="32">
        <v>15</v>
      </c>
      <c r="L2364" s="35"/>
    </row>
    <row r="2365" spans="1:12" ht="26.25" hidden="1" thickBot="1" x14ac:dyDescent="0.3">
      <c r="A2365" s="31" t="s">
        <v>2373</v>
      </c>
      <c r="B2365" s="32" t="s">
        <v>552</v>
      </c>
      <c r="C2365" s="33" t="s">
        <v>2376</v>
      </c>
      <c r="D2365" s="33" t="s">
        <v>8720</v>
      </c>
      <c r="E2365" s="34" t="s">
        <v>8721</v>
      </c>
      <c r="F2365" s="32" t="s">
        <v>8722</v>
      </c>
      <c r="G2365" s="33" t="s">
        <v>8757</v>
      </c>
      <c r="H2365" s="32" t="s">
        <v>2414</v>
      </c>
      <c r="I2365" s="32" t="s">
        <v>2671</v>
      </c>
      <c r="J2365" s="33" t="s">
        <v>2367</v>
      </c>
      <c r="K2365" s="32">
        <v>16</v>
      </c>
      <c r="L2365" s="35"/>
    </row>
    <row r="2366" spans="1:12" ht="26.25" hidden="1" thickBot="1" x14ac:dyDescent="0.3">
      <c r="A2366" s="31" t="s">
        <v>2373</v>
      </c>
      <c r="B2366" s="32" t="s">
        <v>552</v>
      </c>
      <c r="C2366" s="33" t="s">
        <v>2369</v>
      </c>
      <c r="D2366" s="33" t="s">
        <v>8712</v>
      </c>
      <c r="E2366" s="34" t="s">
        <v>8713</v>
      </c>
      <c r="F2366" s="32" t="s">
        <v>8714</v>
      </c>
      <c r="G2366" s="33" t="s">
        <v>8758</v>
      </c>
      <c r="H2366" s="32" t="s">
        <v>2414</v>
      </c>
      <c r="I2366" s="32" t="s">
        <v>2415</v>
      </c>
      <c r="J2366" s="33" t="s">
        <v>2367</v>
      </c>
      <c r="K2366" s="32">
        <v>9</v>
      </c>
      <c r="L2366" s="35"/>
    </row>
    <row r="2367" spans="1:12" ht="26.25" hidden="1" thickBot="1" x14ac:dyDescent="0.3">
      <c r="A2367" s="31" t="s">
        <v>2373</v>
      </c>
      <c r="B2367" s="32" t="s">
        <v>552</v>
      </c>
      <c r="C2367" s="33" t="s">
        <v>2376</v>
      </c>
      <c r="D2367" s="33" t="s">
        <v>8701</v>
      </c>
      <c r="E2367" s="34" t="s">
        <v>8702</v>
      </c>
      <c r="F2367" s="32" t="s">
        <v>8703</v>
      </c>
      <c r="G2367" s="33" t="s">
        <v>8759</v>
      </c>
      <c r="H2367" s="32" t="s">
        <v>2414</v>
      </c>
      <c r="I2367" s="32" t="s">
        <v>2415</v>
      </c>
      <c r="J2367" s="33" t="s">
        <v>2367</v>
      </c>
      <c r="K2367" s="32">
        <v>9</v>
      </c>
      <c r="L2367" s="35"/>
    </row>
    <row r="2368" spans="1:12" ht="26.25" hidden="1" thickBot="1" x14ac:dyDescent="0.3">
      <c r="A2368" s="31" t="s">
        <v>2373</v>
      </c>
      <c r="B2368" s="32" t="s">
        <v>552</v>
      </c>
      <c r="C2368" s="33" t="s">
        <v>2376</v>
      </c>
      <c r="D2368" s="33" t="s">
        <v>8701</v>
      </c>
      <c r="E2368" s="34" t="s">
        <v>8702</v>
      </c>
      <c r="F2368" s="32" t="s">
        <v>8703</v>
      </c>
      <c r="G2368" s="33" t="s">
        <v>8760</v>
      </c>
      <c r="H2368" s="32" t="s">
        <v>2414</v>
      </c>
      <c r="I2368" s="32" t="s">
        <v>2671</v>
      </c>
      <c r="J2368" s="33" t="s">
        <v>2373</v>
      </c>
      <c r="K2368" s="32">
        <v>34</v>
      </c>
      <c r="L2368" s="35"/>
    </row>
    <row r="2369" spans="1:12" ht="26.25" hidden="1" thickBot="1" x14ac:dyDescent="0.3">
      <c r="A2369" s="31" t="s">
        <v>2373</v>
      </c>
      <c r="B2369" s="32" t="s">
        <v>552</v>
      </c>
      <c r="C2369" s="33" t="s">
        <v>2376</v>
      </c>
      <c r="D2369" s="33" t="s">
        <v>8720</v>
      </c>
      <c r="E2369" s="34" t="s">
        <v>8721</v>
      </c>
      <c r="F2369" s="32" t="s">
        <v>8722</v>
      </c>
      <c r="G2369" s="33" t="s">
        <v>8761</v>
      </c>
      <c r="H2369" s="32" t="s">
        <v>2414</v>
      </c>
      <c r="I2369" s="32" t="s">
        <v>2671</v>
      </c>
      <c r="J2369" s="33" t="s">
        <v>2373</v>
      </c>
      <c r="K2369" s="32">
        <v>37</v>
      </c>
      <c r="L2369" s="35"/>
    </row>
    <row r="2370" spans="1:12" ht="26.25" hidden="1" thickBot="1" x14ac:dyDescent="0.3">
      <c r="A2370" s="31" t="s">
        <v>2373</v>
      </c>
      <c r="B2370" s="32" t="s">
        <v>552</v>
      </c>
      <c r="C2370" s="33" t="s">
        <v>2376</v>
      </c>
      <c r="D2370" s="33" t="s">
        <v>8701</v>
      </c>
      <c r="E2370" s="34" t="s">
        <v>8702</v>
      </c>
      <c r="F2370" s="32" t="s">
        <v>8703</v>
      </c>
      <c r="G2370" s="33" t="s">
        <v>8762</v>
      </c>
      <c r="H2370" s="32" t="s">
        <v>2414</v>
      </c>
      <c r="I2370" s="32" t="s">
        <v>2415</v>
      </c>
      <c r="J2370" s="33" t="s">
        <v>2368</v>
      </c>
      <c r="K2370" s="32">
        <v>30</v>
      </c>
      <c r="L2370" s="35"/>
    </row>
    <row r="2371" spans="1:12" ht="26.25" hidden="1" thickBot="1" x14ac:dyDescent="0.3">
      <c r="A2371" s="31" t="s">
        <v>2373</v>
      </c>
      <c r="B2371" s="32" t="s">
        <v>552</v>
      </c>
      <c r="C2371" s="33" t="s">
        <v>2376</v>
      </c>
      <c r="D2371" s="33" t="s">
        <v>8720</v>
      </c>
      <c r="E2371" s="34" t="s">
        <v>8721</v>
      </c>
      <c r="F2371" s="32" t="s">
        <v>8722</v>
      </c>
      <c r="G2371" s="33" t="s">
        <v>8763</v>
      </c>
      <c r="H2371" s="32" t="s">
        <v>2414</v>
      </c>
      <c r="I2371" s="32" t="s">
        <v>2671</v>
      </c>
      <c r="J2371" s="33" t="s">
        <v>2368</v>
      </c>
      <c r="K2371" s="32">
        <v>36</v>
      </c>
      <c r="L2371" s="35"/>
    </row>
    <row r="2372" spans="1:12" ht="26.25" hidden="1" thickBot="1" x14ac:dyDescent="0.3">
      <c r="A2372" s="31" t="s">
        <v>2373</v>
      </c>
      <c r="B2372" s="32" t="s">
        <v>552</v>
      </c>
      <c r="C2372" s="33" t="s">
        <v>2376</v>
      </c>
      <c r="D2372" s="33" t="s">
        <v>8716</v>
      </c>
      <c r="E2372" s="34" t="s">
        <v>8717</v>
      </c>
      <c r="F2372" s="32" t="s">
        <v>8718</v>
      </c>
      <c r="G2372" s="33" t="s">
        <v>8764</v>
      </c>
      <c r="H2372" s="32" t="s">
        <v>2414</v>
      </c>
      <c r="I2372" s="32" t="s">
        <v>2415</v>
      </c>
      <c r="J2372" s="33" t="s">
        <v>2368</v>
      </c>
      <c r="K2372" s="32">
        <v>25</v>
      </c>
      <c r="L2372" s="35"/>
    </row>
    <row r="2373" spans="1:12" ht="26.25" hidden="1" thickBot="1" x14ac:dyDescent="0.3">
      <c r="A2373" s="31" t="s">
        <v>2373</v>
      </c>
      <c r="B2373" s="32" t="s">
        <v>552</v>
      </c>
      <c r="C2373" s="33" t="s">
        <v>2376</v>
      </c>
      <c r="D2373" s="33" t="s">
        <v>8720</v>
      </c>
      <c r="E2373" s="34" t="s">
        <v>8721</v>
      </c>
      <c r="F2373" s="32" t="s">
        <v>8722</v>
      </c>
      <c r="G2373" s="33" t="s">
        <v>8765</v>
      </c>
      <c r="H2373" s="32" t="s">
        <v>2414</v>
      </c>
      <c r="I2373" s="32" t="s">
        <v>2671</v>
      </c>
      <c r="J2373" s="33" t="s">
        <v>2375</v>
      </c>
      <c r="K2373" s="32">
        <v>40</v>
      </c>
      <c r="L2373" s="35"/>
    </row>
    <row r="2374" spans="1:12" ht="26.25" hidden="1" thickBot="1" x14ac:dyDescent="0.3">
      <c r="A2374" s="31" t="s">
        <v>2373</v>
      </c>
      <c r="B2374" s="32" t="s">
        <v>552</v>
      </c>
      <c r="C2374" s="33" t="s">
        <v>2369</v>
      </c>
      <c r="D2374" s="33" t="s">
        <v>8681</v>
      </c>
      <c r="E2374" s="34" t="s">
        <v>8682</v>
      </c>
      <c r="F2374" s="32" t="s">
        <v>8683</v>
      </c>
      <c r="G2374" s="33" t="s">
        <v>8766</v>
      </c>
      <c r="H2374" s="32" t="s">
        <v>2414</v>
      </c>
      <c r="I2374" s="32" t="s">
        <v>2415</v>
      </c>
      <c r="J2374" s="33" t="s">
        <v>2375</v>
      </c>
      <c r="K2374" s="32">
        <v>40</v>
      </c>
      <c r="L2374" s="35"/>
    </row>
    <row r="2375" spans="1:12" ht="26.25" hidden="1" thickBot="1" x14ac:dyDescent="0.3">
      <c r="A2375" s="31" t="s">
        <v>2373</v>
      </c>
      <c r="B2375" s="32" t="s">
        <v>552</v>
      </c>
      <c r="C2375" s="33" t="s">
        <v>2376</v>
      </c>
      <c r="D2375" s="33" t="s">
        <v>8705</v>
      </c>
      <c r="E2375" s="34" t="s">
        <v>8706</v>
      </c>
      <c r="F2375" s="32" t="s">
        <v>8707</v>
      </c>
      <c r="G2375" s="33" t="s">
        <v>8767</v>
      </c>
      <c r="H2375" s="32" t="s">
        <v>2414</v>
      </c>
      <c r="I2375" s="32" t="s">
        <v>2415</v>
      </c>
      <c r="J2375" s="33" t="s">
        <v>2375</v>
      </c>
      <c r="K2375" s="32">
        <v>43</v>
      </c>
      <c r="L2375" s="35"/>
    </row>
    <row r="2376" spans="1:12" ht="26.25" hidden="1" thickBot="1" x14ac:dyDescent="0.3">
      <c r="A2376" s="31" t="s">
        <v>2373</v>
      </c>
      <c r="B2376" s="32" t="s">
        <v>552</v>
      </c>
      <c r="C2376" s="33" t="s">
        <v>2376</v>
      </c>
      <c r="D2376" s="33" t="s">
        <v>8701</v>
      </c>
      <c r="E2376" s="34" t="s">
        <v>8702</v>
      </c>
      <c r="F2376" s="32" t="s">
        <v>8703</v>
      </c>
      <c r="G2376" s="33" t="s">
        <v>8768</v>
      </c>
      <c r="H2376" s="32" t="s">
        <v>2414</v>
      </c>
      <c r="I2376" s="32" t="s">
        <v>2415</v>
      </c>
      <c r="J2376" s="33" t="s">
        <v>2375</v>
      </c>
      <c r="K2376" s="32">
        <v>39</v>
      </c>
      <c r="L2376" s="35"/>
    </row>
    <row r="2377" spans="1:12" ht="26.25" hidden="1" thickBot="1" x14ac:dyDescent="0.3">
      <c r="A2377" s="31" t="s">
        <v>2373</v>
      </c>
      <c r="B2377" s="32" t="s">
        <v>552</v>
      </c>
      <c r="C2377" s="33" t="s">
        <v>2369</v>
      </c>
      <c r="D2377" s="33" t="s">
        <v>8769</v>
      </c>
      <c r="E2377" s="34" t="s">
        <v>8770</v>
      </c>
      <c r="F2377" s="32" t="s">
        <v>8771</v>
      </c>
      <c r="G2377" s="33" t="s">
        <v>8772</v>
      </c>
      <c r="H2377" s="32" t="s">
        <v>2414</v>
      </c>
      <c r="I2377" s="32" t="s">
        <v>2415</v>
      </c>
      <c r="J2377" s="33" t="s">
        <v>2375</v>
      </c>
      <c r="K2377" s="32">
        <v>33</v>
      </c>
      <c r="L2377" s="35"/>
    </row>
    <row r="2378" spans="1:12" ht="26.25" hidden="1" thickBot="1" x14ac:dyDescent="0.3">
      <c r="A2378" s="31" t="s">
        <v>2373</v>
      </c>
      <c r="B2378" s="32" t="s">
        <v>552</v>
      </c>
      <c r="C2378" s="33" t="s">
        <v>2369</v>
      </c>
      <c r="D2378" s="33" t="s">
        <v>8773</v>
      </c>
      <c r="E2378" s="34" t="s">
        <v>8774</v>
      </c>
      <c r="F2378" s="32" t="s">
        <v>8775</v>
      </c>
      <c r="G2378" s="33" t="s">
        <v>8776</v>
      </c>
      <c r="H2378" s="32" t="s">
        <v>2414</v>
      </c>
      <c r="I2378" s="32" t="s">
        <v>2415</v>
      </c>
      <c r="J2378" s="33" t="s">
        <v>2375</v>
      </c>
      <c r="K2378" s="32">
        <v>35</v>
      </c>
      <c r="L2378" s="35"/>
    </row>
    <row r="2379" spans="1:12" ht="26.25" hidden="1" thickBot="1" x14ac:dyDescent="0.3">
      <c r="A2379" s="31" t="s">
        <v>2373</v>
      </c>
      <c r="B2379" s="32" t="s">
        <v>552</v>
      </c>
      <c r="C2379" s="33" t="s">
        <v>2369</v>
      </c>
      <c r="D2379" s="33" t="s">
        <v>8712</v>
      </c>
      <c r="E2379" s="34" t="s">
        <v>8713</v>
      </c>
      <c r="F2379" s="32" t="s">
        <v>8714</v>
      </c>
      <c r="G2379" s="33" t="s">
        <v>8777</v>
      </c>
      <c r="H2379" s="32" t="s">
        <v>2414</v>
      </c>
      <c r="I2379" s="32" t="s">
        <v>2415</v>
      </c>
      <c r="J2379" s="33" t="s">
        <v>2373</v>
      </c>
      <c r="K2379" s="32">
        <v>28</v>
      </c>
      <c r="L2379" s="35"/>
    </row>
    <row r="2380" spans="1:12" ht="26.25" hidden="1" thickBot="1" x14ac:dyDescent="0.3">
      <c r="A2380" s="31" t="s">
        <v>2373</v>
      </c>
      <c r="B2380" s="32" t="s">
        <v>552</v>
      </c>
      <c r="C2380" s="33" t="s">
        <v>2376</v>
      </c>
      <c r="D2380" s="33" t="s">
        <v>8705</v>
      </c>
      <c r="E2380" s="34" t="s">
        <v>8706</v>
      </c>
      <c r="F2380" s="32" t="s">
        <v>8707</v>
      </c>
      <c r="G2380" s="33" t="s">
        <v>8778</v>
      </c>
      <c r="H2380" s="32" t="s">
        <v>2414</v>
      </c>
      <c r="I2380" s="32" t="s">
        <v>2671</v>
      </c>
      <c r="J2380" s="33" t="s">
        <v>2373</v>
      </c>
      <c r="K2380" s="32">
        <v>19</v>
      </c>
      <c r="L2380" s="35"/>
    </row>
    <row r="2381" spans="1:12" ht="26.25" hidden="1" thickBot="1" x14ac:dyDescent="0.3">
      <c r="A2381" s="31" t="s">
        <v>2373</v>
      </c>
      <c r="B2381" s="32" t="s">
        <v>552</v>
      </c>
      <c r="C2381" s="33" t="s">
        <v>2369</v>
      </c>
      <c r="D2381" s="33" t="s">
        <v>8779</v>
      </c>
      <c r="E2381" s="34" t="s">
        <v>8780</v>
      </c>
      <c r="F2381" s="32" t="s">
        <v>8781</v>
      </c>
      <c r="G2381" s="33" t="s">
        <v>8782</v>
      </c>
      <c r="H2381" s="32" t="s">
        <v>2475</v>
      </c>
      <c r="I2381" s="32" t="s">
        <v>2415</v>
      </c>
      <c r="J2381" s="33" t="s">
        <v>2370</v>
      </c>
      <c r="K2381" s="32">
        <v>11</v>
      </c>
      <c r="L2381" s="35"/>
    </row>
    <row r="2382" spans="1:12" ht="26.25" hidden="1" thickBot="1" x14ac:dyDescent="0.3">
      <c r="A2382" s="31" t="s">
        <v>2373</v>
      </c>
      <c r="B2382" s="32" t="s">
        <v>552</v>
      </c>
      <c r="C2382" s="33" t="s">
        <v>2369</v>
      </c>
      <c r="D2382" s="33" t="s">
        <v>8783</v>
      </c>
      <c r="E2382" s="34" t="s">
        <v>8784</v>
      </c>
      <c r="F2382" s="32" t="s">
        <v>8785</v>
      </c>
      <c r="G2382" s="33" t="s">
        <v>8786</v>
      </c>
      <c r="H2382" s="32" t="s">
        <v>2475</v>
      </c>
      <c r="I2382" s="32" t="s">
        <v>2415</v>
      </c>
      <c r="J2382" s="33" t="s">
        <v>2370</v>
      </c>
      <c r="K2382" s="32">
        <v>13</v>
      </c>
      <c r="L2382" s="36" t="s">
        <v>8787</v>
      </c>
    </row>
    <row r="2383" spans="1:12" ht="26.25" hidden="1" thickBot="1" x14ac:dyDescent="0.3">
      <c r="A2383" s="31" t="s">
        <v>2373</v>
      </c>
      <c r="B2383" s="32" t="s">
        <v>552</v>
      </c>
      <c r="C2383" s="33" t="s">
        <v>2369</v>
      </c>
      <c r="D2383" s="33" t="s">
        <v>8788</v>
      </c>
      <c r="E2383" s="34" t="s">
        <v>8789</v>
      </c>
      <c r="F2383" s="32" t="s">
        <v>8790</v>
      </c>
      <c r="G2383" s="33" t="s">
        <v>8791</v>
      </c>
      <c r="H2383" s="32" t="s">
        <v>2475</v>
      </c>
      <c r="I2383" s="32" t="s">
        <v>2415</v>
      </c>
      <c r="J2383" s="33" t="s">
        <v>2373</v>
      </c>
      <c r="K2383" s="32">
        <v>35</v>
      </c>
      <c r="L2383" s="36" t="s">
        <v>6803</v>
      </c>
    </row>
    <row r="2384" spans="1:12" ht="26.25" hidden="1" thickBot="1" x14ac:dyDescent="0.3">
      <c r="A2384" s="31" t="s">
        <v>2373</v>
      </c>
      <c r="B2384" s="32" t="s">
        <v>552</v>
      </c>
      <c r="C2384" s="33" t="s">
        <v>2369</v>
      </c>
      <c r="D2384" s="33" t="s">
        <v>8792</v>
      </c>
      <c r="E2384" s="34" t="s">
        <v>8793</v>
      </c>
      <c r="F2384" s="32" t="s">
        <v>8794</v>
      </c>
      <c r="G2384" s="33" t="s">
        <v>8795</v>
      </c>
      <c r="H2384" s="32" t="s">
        <v>2475</v>
      </c>
      <c r="I2384" s="32" t="s">
        <v>2415</v>
      </c>
      <c r="J2384" s="33" t="s">
        <v>2373</v>
      </c>
      <c r="K2384" s="32">
        <v>24</v>
      </c>
      <c r="L2384" s="36" t="s">
        <v>8796</v>
      </c>
    </row>
    <row r="2385" spans="1:12" ht="26.25" hidden="1" thickBot="1" x14ac:dyDescent="0.3">
      <c r="A2385" s="31" t="s">
        <v>2373</v>
      </c>
      <c r="B2385" s="32" t="s">
        <v>552</v>
      </c>
      <c r="C2385" s="33" t="s">
        <v>2369</v>
      </c>
      <c r="D2385" s="33" t="s">
        <v>8783</v>
      </c>
      <c r="E2385" s="34" t="s">
        <v>8784</v>
      </c>
      <c r="F2385" s="32" t="s">
        <v>8785</v>
      </c>
      <c r="G2385" s="33" t="s">
        <v>8797</v>
      </c>
      <c r="H2385" s="32" t="s">
        <v>2475</v>
      </c>
      <c r="I2385" s="32" t="s">
        <v>2415</v>
      </c>
      <c r="J2385" s="33" t="s">
        <v>2368</v>
      </c>
      <c r="K2385" s="32">
        <v>14</v>
      </c>
      <c r="L2385" s="36" t="s">
        <v>7901</v>
      </c>
    </row>
    <row r="2386" spans="1:12" ht="26.25" hidden="1" thickBot="1" x14ac:dyDescent="0.3">
      <c r="A2386" s="31" t="s">
        <v>2373</v>
      </c>
      <c r="B2386" s="32" t="s">
        <v>552</v>
      </c>
      <c r="C2386" s="33" t="s">
        <v>2369</v>
      </c>
      <c r="D2386" s="33" t="s">
        <v>8798</v>
      </c>
      <c r="E2386" s="34" t="s">
        <v>8799</v>
      </c>
      <c r="F2386" s="32" t="s">
        <v>8800</v>
      </c>
      <c r="G2386" s="33" t="s">
        <v>8801</v>
      </c>
      <c r="H2386" s="32" t="s">
        <v>2475</v>
      </c>
      <c r="I2386" s="32" t="s">
        <v>2415</v>
      </c>
      <c r="J2386" s="33" t="s">
        <v>2368</v>
      </c>
      <c r="K2386" s="32">
        <v>27</v>
      </c>
      <c r="L2386" s="36" t="s">
        <v>7901</v>
      </c>
    </row>
    <row r="2387" spans="1:12" ht="26.25" hidden="1" thickBot="1" x14ac:dyDescent="0.3">
      <c r="A2387" s="31" t="s">
        <v>2373</v>
      </c>
      <c r="B2387" s="32" t="s">
        <v>552</v>
      </c>
      <c r="C2387" s="33" t="s">
        <v>2369</v>
      </c>
      <c r="D2387" s="33" t="s">
        <v>8802</v>
      </c>
      <c r="E2387" s="34" t="s">
        <v>8803</v>
      </c>
      <c r="F2387" s="32" t="s">
        <v>8804</v>
      </c>
      <c r="G2387" s="33" t="s">
        <v>8805</v>
      </c>
      <c r="H2387" s="32" t="s">
        <v>2475</v>
      </c>
      <c r="I2387" s="32" t="s">
        <v>2415</v>
      </c>
      <c r="J2387" s="33" t="s">
        <v>2368</v>
      </c>
      <c r="K2387" s="32">
        <v>13</v>
      </c>
      <c r="L2387" s="36" t="s">
        <v>2962</v>
      </c>
    </row>
    <row r="2388" spans="1:12" ht="26.25" hidden="1" thickBot="1" x14ac:dyDescent="0.3">
      <c r="A2388" s="31" t="s">
        <v>2373</v>
      </c>
      <c r="B2388" s="32" t="s">
        <v>552</v>
      </c>
      <c r="C2388" s="33" t="s">
        <v>2369</v>
      </c>
      <c r="D2388" s="33" t="s">
        <v>8806</v>
      </c>
      <c r="E2388" s="34" t="s">
        <v>8807</v>
      </c>
      <c r="F2388" s="32" t="s">
        <v>8808</v>
      </c>
      <c r="G2388" s="33" t="s">
        <v>8809</v>
      </c>
      <c r="H2388" s="32" t="s">
        <v>2475</v>
      </c>
      <c r="I2388" s="32" t="s">
        <v>2415</v>
      </c>
      <c r="J2388" s="33" t="s">
        <v>2373</v>
      </c>
      <c r="K2388" s="32">
        <v>24</v>
      </c>
      <c r="L2388" s="36" t="s">
        <v>2962</v>
      </c>
    </row>
    <row r="2389" spans="1:12" ht="26.25" hidden="1" thickBot="1" x14ac:dyDescent="0.3">
      <c r="A2389" s="31" t="s">
        <v>2373</v>
      </c>
      <c r="B2389" s="32" t="s">
        <v>552</v>
      </c>
      <c r="C2389" s="33" t="s">
        <v>2369</v>
      </c>
      <c r="D2389" s="33" t="s">
        <v>8810</v>
      </c>
      <c r="E2389" s="34" t="s">
        <v>8811</v>
      </c>
      <c r="F2389" s="32" t="s">
        <v>8812</v>
      </c>
      <c r="G2389" s="33" t="s">
        <v>8813</v>
      </c>
      <c r="H2389" s="32" t="s">
        <v>2475</v>
      </c>
      <c r="I2389" s="32" t="s">
        <v>2415</v>
      </c>
      <c r="J2389" s="33" t="s">
        <v>2368</v>
      </c>
      <c r="K2389" s="32">
        <v>19</v>
      </c>
      <c r="L2389" s="36" t="s">
        <v>2278</v>
      </c>
    </row>
    <row r="2390" spans="1:12" ht="26.25" hidden="1" thickBot="1" x14ac:dyDescent="0.3">
      <c r="A2390" s="31" t="s">
        <v>2373</v>
      </c>
      <c r="B2390" s="32" t="s">
        <v>552</v>
      </c>
      <c r="C2390" s="33" t="s">
        <v>2369</v>
      </c>
      <c r="D2390" s="33" t="s">
        <v>8814</v>
      </c>
      <c r="E2390" s="34" t="s">
        <v>2171</v>
      </c>
      <c r="F2390" s="32" t="s">
        <v>8815</v>
      </c>
      <c r="G2390" s="33" t="s">
        <v>8816</v>
      </c>
      <c r="H2390" s="32" t="s">
        <v>2475</v>
      </c>
      <c r="I2390" s="32" t="s">
        <v>2415</v>
      </c>
      <c r="J2390" s="33" t="s">
        <v>2375</v>
      </c>
      <c r="K2390" s="32">
        <v>22</v>
      </c>
      <c r="L2390" s="36" t="s">
        <v>7901</v>
      </c>
    </row>
    <row r="2391" spans="1:12" ht="26.25" hidden="1" thickBot="1" x14ac:dyDescent="0.3">
      <c r="A2391" s="31" t="s">
        <v>2373</v>
      </c>
      <c r="B2391" s="32" t="s">
        <v>552</v>
      </c>
      <c r="C2391" s="33" t="s">
        <v>2369</v>
      </c>
      <c r="D2391" s="33" t="s">
        <v>8817</v>
      </c>
      <c r="E2391" s="34" t="s">
        <v>8818</v>
      </c>
      <c r="F2391" s="32" t="s">
        <v>8819</v>
      </c>
      <c r="G2391" s="33" t="s">
        <v>8820</v>
      </c>
      <c r="H2391" s="32" t="s">
        <v>2475</v>
      </c>
      <c r="I2391" s="32" t="s">
        <v>2415</v>
      </c>
      <c r="J2391" s="33" t="s">
        <v>2375</v>
      </c>
      <c r="K2391" s="32">
        <v>26</v>
      </c>
      <c r="L2391" s="36" t="s">
        <v>7901</v>
      </c>
    </row>
    <row r="2392" spans="1:12" ht="26.25" hidden="1" thickBot="1" x14ac:dyDescent="0.3">
      <c r="A2392" s="31" t="s">
        <v>2373</v>
      </c>
      <c r="B2392" s="32" t="s">
        <v>552</v>
      </c>
      <c r="C2392" s="33" t="s">
        <v>2369</v>
      </c>
      <c r="D2392" s="33" t="s">
        <v>8821</v>
      </c>
      <c r="E2392" s="34" t="s">
        <v>8822</v>
      </c>
      <c r="F2392" s="32" t="s">
        <v>8823</v>
      </c>
      <c r="G2392" s="33" t="s">
        <v>8824</v>
      </c>
      <c r="H2392" s="32" t="s">
        <v>2475</v>
      </c>
      <c r="I2392" s="32" t="s">
        <v>2415</v>
      </c>
      <c r="J2392" s="33" t="s">
        <v>2375</v>
      </c>
      <c r="K2392" s="32">
        <v>30</v>
      </c>
      <c r="L2392" s="36" t="s">
        <v>8796</v>
      </c>
    </row>
    <row r="2393" spans="1:12" ht="26.25" hidden="1" thickBot="1" x14ac:dyDescent="0.3">
      <c r="A2393" s="31" t="s">
        <v>2373</v>
      </c>
      <c r="B2393" s="32" t="s">
        <v>552</v>
      </c>
      <c r="C2393" s="33" t="s">
        <v>2369</v>
      </c>
      <c r="D2393" s="33" t="s">
        <v>8825</v>
      </c>
      <c r="E2393" s="34" t="s">
        <v>8826</v>
      </c>
      <c r="F2393" s="32" t="s">
        <v>8827</v>
      </c>
      <c r="G2393" s="33" t="s">
        <v>8828</v>
      </c>
      <c r="H2393" s="32" t="s">
        <v>2475</v>
      </c>
      <c r="I2393" s="32" t="s">
        <v>2415</v>
      </c>
      <c r="J2393" s="33" t="s">
        <v>2375</v>
      </c>
      <c r="K2393" s="32">
        <v>25</v>
      </c>
      <c r="L2393" s="36" t="s">
        <v>2533</v>
      </c>
    </row>
    <row r="2394" spans="1:12" ht="26.25" hidden="1" thickBot="1" x14ac:dyDescent="0.3">
      <c r="A2394" s="31" t="s">
        <v>2373</v>
      </c>
      <c r="B2394" s="32" t="s">
        <v>552</v>
      </c>
      <c r="C2394" s="33" t="s">
        <v>2369</v>
      </c>
      <c r="D2394" s="33" t="s">
        <v>8829</v>
      </c>
      <c r="E2394" s="34" t="s">
        <v>8830</v>
      </c>
      <c r="F2394" s="32" t="s">
        <v>8831</v>
      </c>
      <c r="G2394" s="33" t="s">
        <v>8832</v>
      </c>
      <c r="H2394" s="32" t="s">
        <v>2475</v>
      </c>
      <c r="I2394" s="32" t="s">
        <v>2415</v>
      </c>
      <c r="J2394" s="33" t="s">
        <v>2375</v>
      </c>
      <c r="K2394" s="32">
        <v>30</v>
      </c>
      <c r="L2394" s="36" t="s">
        <v>8833</v>
      </c>
    </row>
    <row r="2395" spans="1:12" ht="26.25" hidden="1" thickBot="1" x14ac:dyDescent="0.3">
      <c r="A2395" s="31" t="s">
        <v>2373</v>
      </c>
      <c r="B2395" s="32" t="s">
        <v>552</v>
      </c>
      <c r="C2395" s="33" t="s">
        <v>2369</v>
      </c>
      <c r="D2395" s="33" t="s">
        <v>8834</v>
      </c>
      <c r="E2395" s="34" t="s">
        <v>8835</v>
      </c>
      <c r="F2395" s="32" t="s">
        <v>8836</v>
      </c>
      <c r="G2395" s="33" t="s">
        <v>8837</v>
      </c>
      <c r="H2395" s="32" t="s">
        <v>2475</v>
      </c>
      <c r="I2395" s="32" t="s">
        <v>2415</v>
      </c>
      <c r="J2395" s="33" t="s">
        <v>2375</v>
      </c>
      <c r="K2395" s="32">
        <v>17</v>
      </c>
      <c r="L2395" s="36" t="s">
        <v>8838</v>
      </c>
    </row>
    <row r="2396" spans="1:12" ht="26.25" hidden="1" thickBot="1" x14ac:dyDescent="0.3">
      <c r="A2396" s="31" t="s">
        <v>2373</v>
      </c>
      <c r="B2396" s="32" t="s">
        <v>552</v>
      </c>
      <c r="C2396" s="33" t="s">
        <v>2369</v>
      </c>
      <c r="D2396" s="33" t="s">
        <v>8839</v>
      </c>
      <c r="E2396" s="34" t="s">
        <v>2209</v>
      </c>
      <c r="F2396" s="32" t="s">
        <v>8746</v>
      </c>
      <c r="G2396" s="33" t="s">
        <v>8840</v>
      </c>
      <c r="H2396" s="32" t="s">
        <v>2475</v>
      </c>
      <c r="I2396" s="32" t="s">
        <v>2415</v>
      </c>
      <c r="J2396" s="33" t="s">
        <v>2375</v>
      </c>
      <c r="K2396" s="32">
        <v>22</v>
      </c>
      <c r="L2396" s="36" t="s">
        <v>2209</v>
      </c>
    </row>
    <row r="2397" spans="1:12" ht="26.25" hidden="1" thickBot="1" x14ac:dyDescent="0.3">
      <c r="A2397" s="31" t="s">
        <v>2373</v>
      </c>
      <c r="B2397" s="32" t="s">
        <v>552</v>
      </c>
      <c r="C2397" s="33" t="s">
        <v>2369</v>
      </c>
      <c r="D2397" s="33" t="s">
        <v>8839</v>
      </c>
      <c r="E2397" s="34" t="s">
        <v>2209</v>
      </c>
      <c r="F2397" s="32" t="s">
        <v>8746</v>
      </c>
      <c r="G2397" s="33" t="s">
        <v>8841</v>
      </c>
      <c r="H2397" s="32" t="s">
        <v>2475</v>
      </c>
      <c r="I2397" s="32" t="s">
        <v>2415</v>
      </c>
      <c r="J2397" s="33" t="s">
        <v>2368</v>
      </c>
      <c r="K2397" s="32">
        <v>21</v>
      </c>
      <c r="L2397" s="36" t="s">
        <v>2209</v>
      </c>
    </row>
    <row r="2398" spans="1:12" ht="26.25" hidden="1" thickBot="1" x14ac:dyDescent="0.3">
      <c r="A2398" s="31" t="s">
        <v>2373</v>
      </c>
      <c r="B2398" s="32" t="s">
        <v>552</v>
      </c>
      <c r="C2398" s="33" t="s">
        <v>2369</v>
      </c>
      <c r="D2398" s="33" t="s">
        <v>8839</v>
      </c>
      <c r="E2398" s="34" t="s">
        <v>2209</v>
      </c>
      <c r="F2398" s="32" t="s">
        <v>8746</v>
      </c>
      <c r="G2398" s="33" t="s">
        <v>8842</v>
      </c>
      <c r="H2398" s="32" t="s">
        <v>2475</v>
      </c>
      <c r="I2398" s="32" t="s">
        <v>2415</v>
      </c>
      <c r="J2398" s="33" t="s">
        <v>2373</v>
      </c>
      <c r="K2398" s="32">
        <v>32</v>
      </c>
      <c r="L2398" s="36" t="s">
        <v>2209</v>
      </c>
    </row>
    <row r="2399" spans="1:12" ht="26.25" hidden="1" thickBot="1" x14ac:dyDescent="0.3">
      <c r="A2399" s="31" t="s">
        <v>2373</v>
      </c>
      <c r="B2399" s="32" t="s">
        <v>185</v>
      </c>
      <c r="C2399" s="33" t="s">
        <v>2378</v>
      </c>
      <c r="D2399" s="33" t="s">
        <v>8843</v>
      </c>
      <c r="E2399" s="34" t="s">
        <v>8844</v>
      </c>
      <c r="F2399" s="32" t="s">
        <v>8845</v>
      </c>
      <c r="G2399" s="33" t="s">
        <v>8846</v>
      </c>
      <c r="H2399" s="32" t="s">
        <v>2414</v>
      </c>
      <c r="I2399" s="32" t="s">
        <v>2415</v>
      </c>
      <c r="J2399" s="33" t="s">
        <v>2370</v>
      </c>
      <c r="K2399" s="32">
        <v>32</v>
      </c>
      <c r="L2399" s="35"/>
    </row>
    <row r="2400" spans="1:12" ht="26.25" hidden="1" thickBot="1" x14ac:dyDescent="0.3">
      <c r="A2400" s="31" t="s">
        <v>2373</v>
      </c>
      <c r="B2400" s="32" t="s">
        <v>185</v>
      </c>
      <c r="C2400" s="33" t="s">
        <v>2378</v>
      </c>
      <c r="D2400" s="33" t="s">
        <v>8847</v>
      </c>
      <c r="E2400" s="34" t="s">
        <v>8848</v>
      </c>
      <c r="F2400" s="32" t="s">
        <v>8849</v>
      </c>
      <c r="G2400" s="33" t="s">
        <v>8850</v>
      </c>
      <c r="H2400" s="32" t="s">
        <v>2414</v>
      </c>
      <c r="I2400" s="32" t="s">
        <v>2671</v>
      </c>
      <c r="J2400" s="33" t="s">
        <v>2370</v>
      </c>
      <c r="K2400" s="32">
        <v>14</v>
      </c>
      <c r="L2400" s="35"/>
    </row>
    <row r="2401" spans="1:12" ht="26.25" hidden="1" thickBot="1" x14ac:dyDescent="0.3">
      <c r="A2401" s="31" t="s">
        <v>2373</v>
      </c>
      <c r="B2401" s="32" t="s">
        <v>185</v>
      </c>
      <c r="C2401" s="33" t="s">
        <v>2378</v>
      </c>
      <c r="D2401" s="33" t="s">
        <v>8851</v>
      </c>
      <c r="E2401" s="34" t="s">
        <v>8852</v>
      </c>
      <c r="F2401" s="32" t="s">
        <v>8853</v>
      </c>
      <c r="G2401" s="33" t="s">
        <v>8854</v>
      </c>
      <c r="H2401" s="32" t="s">
        <v>2414</v>
      </c>
      <c r="I2401" s="32" t="s">
        <v>2415</v>
      </c>
      <c r="J2401" s="33" t="s">
        <v>2370</v>
      </c>
      <c r="K2401" s="32">
        <v>13</v>
      </c>
      <c r="L2401" s="35"/>
    </row>
    <row r="2402" spans="1:12" ht="26.25" hidden="1" thickBot="1" x14ac:dyDescent="0.3">
      <c r="A2402" s="31" t="s">
        <v>2373</v>
      </c>
      <c r="B2402" s="32" t="s">
        <v>185</v>
      </c>
      <c r="C2402" s="33" t="s">
        <v>2369</v>
      </c>
      <c r="D2402" s="33" t="s">
        <v>8855</v>
      </c>
      <c r="E2402" s="34" t="s">
        <v>2227</v>
      </c>
      <c r="F2402" s="32" t="s">
        <v>8856</v>
      </c>
      <c r="G2402" s="33" t="s">
        <v>8857</v>
      </c>
      <c r="H2402" s="32" t="s">
        <v>2414</v>
      </c>
      <c r="I2402" s="32" t="s">
        <v>2415</v>
      </c>
      <c r="J2402" s="33" t="s">
        <v>2370</v>
      </c>
      <c r="K2402" s="32">
        <v>33</v>
      </c>
      <c r="L2402" s="35"/>
    </row>
    <row r="2403" spans="1:12" ht="26.25" hidden="1" thickBot="1" x14ac:dyDescent="0.3">
      <c r="A2403" s="31" t="s">
        <v>2373</v>
      </c>
      <c r="B2403" s="32" t="s">
        <v>185</v>
      </c>
      <c r="C2403" s="33" t="s">
        <v>2374</v>
      </c>
      <c r="D2403" s="33" t="s">
        <v>8858</v>
      </c>
      <c r="E2403" s="34" t="s">
        <v>8859</v>
      </c>
      <c r="F2403" s="32" t="s">
        <v>8860</v>
      </c>
      <c r="G2403" s="33" t="s">
        <v>8861</v>
      </c>
      <c r="H2403" s="32" t="s">
        <v>2414</v>
      </c>
      <c r="I2403" s="32" t="s">
        <v>2415</v>
      </c>
      <c r="J2403" s="33" t="s">
        <v>2370</v>
      </c>
      <c r="K2403" s="32">
        <v>18</v>
      </c>
      <c r="L2403" s="36" t="s">
        <v>4232</v>
      </c>
    </row>
    <row r="2404" spans="1:12" ht="26.25" hidden="1" thickBot="1" x14ac:dyDescent="0.3">
      <c r="A2404" s="31" t="s">
        <v>2373</v>
      </c>
      <c r="B2404" s="32" t="s">
        <v>185</v>
      </c>
      <c r="C2404" s="33" t="s">
        <v>2369</v>
      </c>
      <c r="D2404" s="33" t="s">
        <v>8862</v>
      </c>
      <c r="E2404" s="34" t="s">
        <v>8863</v>
      </c>
      <c r="F2404" s="32" t="s">
        <v>8864</v>
      </c>
      <c r="G2404" s="33" t="s">
        <v>8865</v>
      </c>
      <c r="H2404" s="32" t="s">
        <v>2414</v>
      </c>
      <c r="I2404" s="32" t="s">
        <v>2415</v>
      </c>
      <c r="J2404" s="33" t="s">
        <v>2373</v>
      </c>
      <c r="K2404" s="32">
        <v>36</v>
      </c>
      <c r="L2404" s="36" t="s">
        <v>4232</v>
      </c>
    </row>
    <row r="2405" spans="1:12" ht="26.25" hidden="1" thickBot="1" x14ac:dyDescent="0.3">
      <c r="A2405" s="31" t="s">
        <v>2373</v>
      </c>
      <c r="B2405" s="32" t="s">
        <v>185</v>
      </c>
      <c r="C2405" s="33" t="s">
        <v>2369</v>
      </c>
      <c r="D2405" s="33" t="s">
        <v>8866</v>
      </c>
      <c r="E2405" s="34" t="s">
        <v>8867</v>
      </c>
      <c r="F2405" s="32" t="s">
        <v>8868</v>
      </c>
      <c r="G2405" s="33" t="s">
        <v>8869</v>
      </c>
      <c r="H2405" s="32" t="s">
        <v>2414</v>
      </c>
      <c r="I2405" s="32" t="s">
        <v>2415</v>
      </c>
      <c r="J2405" s="33" t="s">
        <v>2373</v>
      </c>
      <c r="K2405" s="32">
        <v>15</v>
      </c>
      <c r="L2405" s="36" t="s">
        <v>4232</v>
      </c>
    </row>
    <row r="2406" spans="1:12" ht="26.25" hidden="1" thickBot="1" x14ac:dyDescent="0.3">
      <c r="A2406" s="31" t="s">
        <v>2373</v>
      </c>
      <c r="B2406" s="32" t="s">
        <v>185</v>
      </c>
      <c r="C2406" s="33" t="s">
        <v>2369</v>
      </c>
      <c r="D2406" s="33" t="s">
        <v>8870</v>
      </c>
      <c r="E2406" s="34" t="s">
        <v>8871</v>
      </c>
      <c r="F2406" s="32" t="s">
        <v>8872</v>
      </c>
      <c r="G2406" s="33" t="s">
        <v>8873</v>
      </c>
      <c r="H2406" s="32" t="s">
        <v>2414</v>
      </c>
      <c r="I2406" s="32" t="s">
        <v>2415</v>
      </c>
      <c r="J2406" s="33" t="s">
        <v>2373</v>
      </c>
      <c r="K2406" s="32">
        <v>28</v>
      </c>
      <c r="L2406" s="36" t="s">
        <v>4232</v>
      </c>
    </row>
    <row r="2407" spans="1:12" ht="26.25" hidden="1" thickBot="1" x14ac:dyDescent="0.3">
      <c r="A2407" s="31" t="s">
        <v>2373</v>
      </c>
      <c r="B2407" s="32" t="s">
        <v>185</v>
      </c>
      <c r="C2407" s="33" t="s">
        <v>2374</v>
      </c>
      <c r="D2407" s="33" t="s">
        <v>8874</v>
      </c>
      <c r="E2407" s="34" t="s">
        <v>8875</v>
      </c>
      <c r="F2407" s="32" t="s">
        <v>8876</v>
      </c>
      <c r="G2407" s="33" t="s">
        <v>8877</v>
      </c>
      <c r="H2407" s="32" t="s">
        <v>2414</v>
      </c>
      <c r="I2407" s="32" t="s">
        <v>2415</v>
      </c>
      <c r="J2407" s="33" t="s">
        <v>2373</v>
      </c>
      <c r="K2407" s="32">
        <v>17</v>
      </c>
      <c r="L2407" s="36" t="s">
        <v>4232</v>
      </c>
    </row>
    <row r="2408" spans="1:12" ht="26.25" hidden="1" thickBot="1" x14ac:dyDescent="0.3">
      <c r="A2408" s="31" t="s">
        <v>2373</v>
      </c>
      <c r="B2408" s="32" t="s">
        <v>185</v>
      </c>
      <c r="C2408" s="33" t="s">
        <v>2374</v>
      </c>
      <c r="D2408" s="33" t="s">
        <v>8878</v>
      </c>
      <c r="E2408" s="34" t="s">
        <v>8879</v>
      </c>
      <c r="F2408" s="32" t="s">
        <v>8880</v>
      </c>
      <c r="G2408" s="33" t="s">
        <v>8881</v>
      </c>
      <c r="H2408" s="32" t="s">
        <v>2414</v>
      </c>
      <c r="I2408" s="32" t="s">
        <v>2415</v>
      </c>
      <c r="J2408" s="33" t="s">
        <v>2373</v>
      </c>
      <c r="K2408" s="32">
        <v>22</v>
      </c>
      <c r="L2408" s="36" t="s">
        <v>4232</v>
      </c>
    </row>
    <row r="2409" spans="1:12" ht="26.25" hidden="1" thickBot="1" x14ac:dyDescent="0.3">
      <c r="A2409" s="31" t="s">
        <v>2373</v>
      </c>
      <c r="B2409" s="32" t="s">
        <v>185</v>
      </c>
      <c r="C2409" s="33" t="s">
        <v>2374</v>
      </c>
      <c r="D2409" s="33" t="s">
        <v>8882</v>
      </c>
      <c r="E2409" s="34" t="s">
        <v>8883</v>
      </c>
      <c r="F2409" s="32" t="s">
        <v>8884</v>
      </c>
      <c r="G2409" s="33" t="s">
        <v>8885</v>
      </c>
      <c r="H2409" s="32" t="s">
        <v>2414</v>
      </c>
      <c r="I2409" s="32" t="s">
        <v>2415</v>
      </c>
      <c r="J2409" s="33" t="s">
        <v>2373</v>
      </c>
      <c r="K2409" s="32">
        <v>33</v>
      </c>
      <c r="L2409" s="36" t="s">
        <v>4232</v>
      </c>
    </row>
    <row r="2410" spans="1:12" ht="26.25" hidden="1" thickBot="1" x14ac:dyDescent="0.3">
      <c r="A2410" s="31" t="s">
        <v>2373</v>
      </c>
      <c r="B2410" s="32" t="s">
        <v>185</v>
      </c>
      <c r="C2410" s="33" t="s">
        <v>2374</v>
      </c>
      <c r="D2410" s="33" t="s">
        <v>8886</v>
      </c>
      <c r="E2410" s="34" t="s">
        <v>8887</v>
      </c>
      <c r="F2410" s="32" t="s">
        <v>8888</v>
      </c>
      <c r="G2410" s="33" t="s">
        <v>8889</v>
      </c>
      <c r="H2410" s="32" t="s">
        <v>2414</v>
      </c>
      <c r="I2410" s="32" t="s">
        <v>2415</v>
      </c>
      <c r="J2410" s="33" t="s">
        <v>2373</v>
      </c>
      <c r="K2410" s="32">
        <v>29</v>
      </c>
      <c r="L2410" s="36" t="s">
        <v>4232</v>
      </c>
    </row>
    <row r="2411" spans="1:12" ht="26.25" hidden="1" thickBot="1" x14ac:dyDescent="0.3">
      <c r="A2411" s="31" t="s">
        <v>2373</v>
      </c>
      <c r="B2411" s="32" t="s">
        <v>185</v>
      </c>
      <c r="C2411" s="33" t="s">
        <v>2374</v>
      </c>
      <c r="D2411" s="33" t="s">
        <v>8890</v>
      </c>
      <c r="E2411" s="34" t="s">
        <v>8891</v>
      </c>
      <c r="F2411" s="32" t="s">
        <v>8892</v>
      </c>
      <c r="G2411" s="33" t="s">
        <v>8893</v>
      </c>
      <c r="H2411" s="32" t="s">
        <v>2414</v>
      </c>
      <c r="I2411" s="32" t="s">
        <v>2415</v>
      </c>
      <c r="J2411" s="33" t="s">
        <v>2373</v>
      </c>
      <c r="K2411" s="32">
        <v>25</v>
      </c>
      <c r="L2411" s="36" t="s">
        <v>4232</v>
      </c>
    </row>
    <row r="2412" spans="1:12" ht="26.25" hidden="1" thickBot="1" x14ac:dyDescent="0.3">
      <c r="A2412" s="31" t="s">
        <v>2373</v>
      </c>
      <c r="B2412" s="32" t="s">
        <v>185</v>
      </c>
      <c r="C2412" s="33" t="s">
        <v>2374</v>
      </c>
      <c r="D2412" s="33" t="s">
        <v>8894</v>
      </c>
      <c r="E2412" s="34" t="s">
        <v>8895</v>
      </c>
      <c r="F2412" s="32" t="s">
        <v>8896</v>
      </c>
      <c r="G2412" s="33" t="s">
        <v>8897</v>
      </c>
      <c r="H2412" s="32" t="s">
        <v>2414</v>
      </c>
      <c r="I2412" s="32" t="s">
        <v>2415</v>
      </c>
      <c r="J2412" s="33" t="s">
        <v>2373</v>
      </c>
      <c r="K2412" s="32">
        <v>30</v>
      </c>
      <c r="L2412" s="36" t="s">
        <v>4232</v>
      </c>
    </row>
    <row r="2413" spans="1:12" ht="26.25" hidden="1" thickBot="1" x14ac:dyDescent="0.3">
      <c r="A2413" s="31" t="s">
        <v>2373</v>
      </c>
      <c r="B2413" s="32" t="s">
        <v>185</v>
      </c>
      <c r="C2413" s="33" t="s">
        <v>2374</v>
      </c>
      <c r="D2413" s="33" t="s">
        <v>8898</v>
      </c>
      <c r="E2413" s="34" t="s">
        <v>8899</v>
      </c>
      <c r="F2413" s="32" t="s">
        <v>8900</v>
      </c>
      <c r="G2413" s="33" t="s">
        <v>8901</v>
      </c>
      <c r="H2413" s="32" t="s">
        <v>2414</v>
      </c>
      <c r="I2413" s="32" t="s">
        <v>2415</v>
      </c>
      <c r="J2413" s="33" t="s">
        <v>2373</v>
      </c>
      <c r="K2413" s="32">
        <v>48</v>
      </c>
      <c r="L2413" s="36" t="s">
        <v>4232</v>
      </c>
    </row>
    <row r="2414" spans="1:12" ht="26.25" hidden="1" thickBot="1" x14ac:dyDescent="0.3">
      <c r="A2414" s="31" t="s">
        <v>2373</v>
      </c>
      <c r="B2414" s="32" t="s">
        <v>185</v>
      </c>
      <c r="C2414" s="33" t="s">
        <v>2374</v>
      </c>
      <c r="D2414" s="33" t="s">
        <v>8902</v>
      </c>
      <c r="E2414" s="34" t="s">
        <v>8903</v>
      </c>
      <c r="F2414" s="32" t="s">
        <v>8904</v>
      </c>
      <c r="G2414" s="33" t="s">
        <v>8905</v>
      </c>
      <c r="H2414" s="32" t="s">
        <v>2414</v>
      </c>
      <c r="I2414" s="32" t="s">
        <v>2415</v>
      </c>
      <c r="J2414" s="33" t="s">
        <v>2373</v>
      </c>
      <c r="K2414" s="32">
        <v>13</v>
      </c>
      <c r="L2414" s="36" t="s">
        <v>4232</v>
      </c>
    </row>
    <row r="2415" spans="1:12" ht="26.25" hidden="1" thickBot="1" x14ac:dyDescent="0.3">
      <c r="A2415" s="31" t="s">
        <v>2373</v>
      </c>
      <c r="B2415" s="32" t="s">
        <v>185</v>
      </c>
      <c r="C2415" s="33" t="s">
        <v>2374</v>
      </c>
      <c r="D2415" s="33" t="s">
        <v>8906</v>
      </c>
      <c r="E2415" s="34" t="s">
        <v>8907</v>
      </c>
      <c r="F2415" s="32" t="s">
        <v>8908</v>
      </c>
      <c r="G2415" s="33" t="s">
        <v>8909</v>
      </c>
      <c r="H2415" s="32" t="s">
        <v>2414</v>
      </c>
      <c r="I2415" s="32" t="s">
        <v>2415</v>
      </c>
      <c r="J2415" s="33" t="s">
        <v>2373</v>
      </c>
      <c r="K2415" s="32">
        <v>21</v>
      </c>
      <c r="L2415" s="36" t="s">
        <v>4232</v>
      </c>
    </row>
    <row r="2416" spans="1:12" ht="26.25" hidden="1" thickBot="1" x14ac:dyDescent="0.3">
      <c r="A2416" s="31" t="s">
        <v>2373</v>
      </c>
      <c r="B2416" s="32" t="s">
        <v>185</v>
      </c>
      <c r="C2416" s="33" t="s">
        <v>2378</v>
      </c>
      <c r="D2416" s="33" t="s">
        <v>8851</v>
      </c>
      <c r="E2416" s="34" t="s">
        <v>8852</v>
      </c>
      <c r="F2416" s="32" t="s">
        <v>8853</v>
      </c>
      <c r="G2416" s="33" t="s">
        <v>8910</v>
      </c>
      <c r="H2416" s="32" t="s">
        <v>2414</v>
      </c>
      <c r="I2416" s="32" t="s">
        <v>2415</v>
      </c>
      <c r="J2416" s="33" t="s">
        <v>2373</v>
      </c>
      <c r="K2416" s="32">
        <v>24</v>
      </c>
      <c r="L2416" s="36" t="s">
        <v>4232</v>
      </c>
    </row>
    <row r="2417" spans="1:12" ht="26.25" hidden="1" thickBot="1" x14ac:dyDescent="0.3">
      <c r="A2417" s="31" t="s">
        <v>2373</v>
      </c>
      <c r="B2417" s="32" t="s">
        <v>185</v>
      </c>
      <c r="C2417" s="33" t="s">
        <v>2378</v>
      </c>
      <c r="D2417" s="33" t="s">
        <v>8847</v>
      </c>
      <c r="E2417" s="34" t="s">
        <v>8848</v>
      </c>
      <c r="F2417" s="32" t="s">
        <v>8849</v>
      </c>
      <c r="G2417" s="33" t="s">
        <v>8911</v>
      </c>
      <c r="H2417" s="32" t="s">
        <v>2414</v>
      </c>
      <c r="I2417" s="32" t="s">
        <v>2415</v>
      </c>
      <c r="J2417" s="33" t="s">
        <v>2373</v>
      </c>
      <c r="K2417" s="32">
        <v>31</v>
      </c>
      <c r="L2417" s="36" t="s">
        <v>4232</v>
      </c>
    </row>
    <row r="2418" spans="1:12" ht="26.25" hidden="1" thickBot="1" x14ac:dyDescent="0.3">
      <c r="A2418" s="31" t="s">
        <v>2373</v>
      </c>
      <c r="B2418" s="32" t="s">
        <v>185</v>
      </c>
      <c r="C2418" s="33" t="s">
        <v>2378</v>
      </c>
      <c r="D2418" s="33" t="s">
        <v>8912</v>
      </c>
      <c r="E2418" s="34" t="s">
        <v>8913</v>
      </c>
      <c r="F2418" s="32" t="s">
        <v>8914</v>
      </c>
      <c r="G2418" s="33" t="s">
        <v>8915</v>
      </c>
      <c r="H2418" s="32" t="s">
        <v>2414</v>
      </c>
      <c r="I2418" s="32" t="s">
        <v>2415</v>
      </c>
      <c r="J2418" s="33" t="s">
        <v>2373</v>
      </c>
      <c r="K2418" s="32">
        <v>20</v>
      </c>
      <c r="L2418" s="36" t="s">
        <v>4232</v>
      </c>
    </row>
    <row r="2419" spans="1:12" ht="26.25" hidden="1" thickBot="1" x14ac:dyDescent="0.3">
      <c r="A2419" s="31" t="s">
        <v>2373</v>
      </c>
      <c r="B2419" s="32" t="s">
        <v>185</v>
      </c>
      <c r="C2419" s="33" t="s">
        <v>2378</v>
      </c>
      <c r="D2419" s="33" t="s">
        <v>8916</v>
      </c>
      <c r="E2419" s="34" t="s">
        <v>8917</v>
      </c>
      <c r="F2419" s="32" t="s">
        <v>8918</v>
      </c>
      <c r="G2419" s="33" t="s">
        <v>8919</v>
      </c>
      <c r="H2419" s="32" t="s">
        <v>2414</v>
      </c>
      <c r="I2419" s="32" t="s">
        <v>2415</v>
      </c>
      <c r="J2419" s="33" t="s">
        <v>2373</v>
      </c>
      <c r="K2419" s="32">
        <v>37</v>
      </c>
      <c r="L2419" s="36" t="s">
        <v>4232</v>
      </c>
    </row>
    <row r="2420" spans="1:12" ht="26.25" hidden="1" thickBot="1" x14ac:dyDescent="0.3">
      <c r="A2420" s="31" t="s">
        <v>2373</v>
      </c>
      <c r="B2420" s="32" t="s">
        <v>185</v>
      </c>
      <c r="C2420" s="33" t="s">
        <v>2374</v>
      </c>
      <c r="D2420" s="33" t="s">
        <v>8920</v>
      </c>
      <c r="E2420" s="34" t="s">
        <v>8921</v>
      </c>
      <c r="F2420" s="32" t="s">
        <v>8922</v>
      </c>
      <c r="G2420" s="33" t="s">
        <v>8923</v>
      </c>
      <c r="H2420" s="32" t="s">
        <v>2414</v>
      </c>
      <c r="I2420" s="32" t="s">
        <v>2415</v>
      </c>
      <c r="J2420" s="33" t="s">
        <v>2373</v>
      </c>
      <c r="K2420" s="32">
        <v>29</v>
      </c>
      <c r="L2420" s="36" t="s">
        <v>8924</v>
      </c>
    </row>
    <row r="2421" spans="1:12" ht="26.25" hidden="1" thickBot="1" x14ac:dyDescent="0.3">
      <c r="A2421" s="31" t="s">
        <v>2373</v>
      </c>
      <c r="B2421" s="32" t="s">
        <v>185</v>
      </c>
      <c r="C2421" s="33" t="s">
        <v>2374</v>
      </c>
      <c r="D2421" s="33" t="s">
        <v>8925</v>
      </c>
      <c r="E2421" s="34" t="s">
        <v>8926</v>
      </c>
      <c r="F2421" s="32" t="s">
        <v>8927</v>
      </c>
      <c r="G2421" s="33" t="s">
        <v>8928</v>
      </c>
      <c r="H2421" s="32" t="s">
        <v>2414</v>
      </c>
      <c r="I2421" s="32" t="s">
        <v>2415</v>
      </c>
      <c r="J2421" s="33" t="s">
        <v>2373</v>
      </c>
      <c r="K2421" s="32">
        <v>22</v>
      </c>
      <c r="L2421" s="35"/>
    </row>
    <row r="2422" spans="1:12" ht="26.25" hidden="1" thickBot="1" x14ac:dyDescent="0.3">
      <c r="A2422" s="31" t="s">
        <v>2373</v>
      </c>
      <c r="B2422" s="32" t="s">
        <v>185</v>
      </c>
      <c r="C2422" s="33" t="s">
        <v>2369</v>
      </c>
      <c r="D2422" s="33" t="s">
        <v>8929</v>
      </c>
      <c r="E2422" s="34" t="s">
        <v>8930</v>
      </c>
      <c r="F2422" s="32" t="s">
        <v>8931</v>
      </c>
      <c r="G2422" s="33" t="s">
        <v>8932</v>
      </c>
      <c r="H2422" s="32" t="s">
        <v>2414</v>
      </c>
      <c r="I2422" s="32" t="s">
        <v>2415</v>
      </c>
      <c r="J2422" s="33" t="s">
        <v>2365</v>
      </c>
      <c r="K2422" s="32">
        <v>17</v>
      </c>
      <c r="L2422" s="35"/>
    </row>
    <row r="2423" spans="1:12" ht="26.25" hidden="1" thickBot="1" x14ac:dyDescent="0.3">
      <c r="A2423" s="31" t="s">
        <v>2373</v>
      </c>
      <c r="B2423" s="32" t="s">
        <v>185</v>
      </c>
      <c r="C2423" s="33" t="s">
        <v>2369</v>
      </c>
      <c r="D2423" s="33" t="s">
        <v>8855</v>
      </c>
      <c r="E2423" s="34" t="s">
        <v>2227</v>
      </c>
      <c r="F2423" s="32" t="s">
        <v>8856</v>
      </c>
      <c r="G2423" s="33" t="s">
        <v>8933</v>
      </c>
      <c r="H2423" s="32" t="s">
        <v>2414</v>
      </c>
      <c r="I2423" s="32" t="s">
        <v>2671</v>
      </c>
      <c r="J2423" s="33" t="s">
        <v>2365</v>
      </c>
      <c r="K2423" s="32">
        <v>14</v>
      </c>
      <c r="L2423" s="35"/>
    </row>
    <row r="2424" spans="1:12" ht="26.25" hidden="1" thickBot="1" x14ac:dyDescent="0.3">
      <c r="A2424" s="31" t="s">
        <v>2373</v>
      </c>
      <c r="B2424" s="32" t="s">
        <v>185</v>
      </c>
      <c r="C2424" s="33" t="s">
        <v>2378</v>
      </c>
      <c r="D2424" s="33" t="s">
        <v>8934</v>
      </c>
      <c r="E2424" s="34" t="s">
        <v>8935</v>
      </c>
      <c r="F2424" s="32" t="s">
        <v>8936</v>
      </c>
      <c r="G2424" s="33" t="s">
        <v>8937</v>
      </c>
      <c r="H2424" s="32" t="s">
        <v>2414</v>
      </c>
      <c r="I2424" s="32" t="s">
        <v>2415</v>
      </c>
      <c r="J2424" s="33" t="s">
        <v>2365</v>
      </c>
      <c r="K2424" s="32">
        <v>17</v>
      </c>
      <c r="L2424" s="35"/>
    </row>
    <row r="2425" spans="1:12" ht="26.25" hidden="1" thickBot="1" x14ac:dyDescent="0.3">
      <c r="A2425" s="31" t="s">
        <v>2373</v>
      </c>
      <c r="B2425" s="32" t="s">
        <v>185</v>
      </c>
      <c r="C2425" s="33" t="s">
        <v>2378</v>
      </c>
      <c r="D2425" s="33" t="s">
        <v>8938</v>
      </c>
      <c r="E2425" s="34" t="s">
        <v>8939</v>
      </c>
      <c r="F2425" s="32" t="s">
        <v>8940</v>
      </c>
      <c r="G2425" s="33" t="s">
        <v>8941</v>
      </c>
      <c r="H2425" s="32" t="s">
        <v>2414</v>
      </c>
      <c r="I2425" s="32" t="s">
        <v>2415</v>
      </c>
      <c r="J2425" s="33" t="s">
        <v>2365</v>
      </c>
      <c r="K2425" s="32">
        <v>10</v>
      </c>
      <c r="L2425" s="35"/>
    </row>
    <row r="2426" spans="1:12" ht="26.25" hidden="1" thickBot="1" x14ac:dyDescent="0.3">
      <c r="A2426" s="31" t="s">
        <v>2373</v>
      </c>
      <c r="B2426" s="32" t="s">
        <v>185</v>
      </c>
      <c r="C2426" s="33" t="s">
        <v>2378</v>
      </c>
      <c r="D2426" s="33" t="s">
        <v>8851</v>
      </c>
      <c r="E2426" s="34" t="s">
        <v>8852</v>
      </c>
      <c r="F2426" s="32" t="s">
        <v>8853</v>
      </c>
      <c r="G2426" s="33" t="s">
        <v>8942</v>
      </c>
      <c r="H2426" s="32" t="s">
        <v>2414</v>
      </c>
      <c r="I2426" s="32" t="s">
        <v>2415</v>
      </c>
      <c r="J2426" s="33" t="s">
        <v>2365</v>
      </c>
      <c r="K2426" s="32">
        <v>21</v>
      </c>
      <c r="L2426" s="35"/>
    </row>
    <row r="2427" spans="1:12" ht="26.25" hidden="1" thickBot="1" x14ac:dyDescent="0.3">
      <c r="A2427" s="31" t="s">
        <v>2373</v>
      </c>
      <c r="B2427" s="32" t="s">
        <v>185</v>
      </c>
      <c r="C2427" s="33" t="s">
        <v>2374</v>
      </c>
      <c r="D2427" s="33" t="s">
        <v>8890</v>
      </c>
      <c r="E2427" s="34" t="s">
        <v>8891</v>
      </c>
      <c r="F2427" s="32" t="s">
        <v>8892</v>
      </c>
      <c r="G2427" s="33" t="s">
        <v>8943</v>
      </c>
      <c r="H2427" s="32" t="s">
        <v>2414</v>
      </c>
      <c r="I2427" s="32" t="s">
        <v>2415</v>
      </c>
      <c r="J2427" s="33" t="s">
        <v>2370</v>
      </c>
      <c r="K2427" s="32">
        <v>16</v>
      </c>
      <c r="L2427" s="35"/>
    </row>
    <row r="2428" spans="1:12" ht="26.25" hidden="1" thickBot="1" x14ac:dyDescent="0.3">
      <c r="A2428" s="31" t="s">
        <v>2373</v>
      </c>
      <c r="B2428" s="32" t="s">
        <v>185</v>
      </c>
      <c r="C2428" s="33" t="s">
        <v>2374</v>
      </c>
      <c r="D2428" s="33" t="s">
        <v>8882</v>
      </c>
      <c r="E2428" s="34" t="s">
        <v>8883</v>
      </c>
      <c r="F2428" s="32" t="s">
        <v>8884</v>
      </c>
      <c r="G2428" s="33" t="s">
        <v>8944</v>
      </c>
      <c r="H2428" s="32" t="s">
        <v>2414</v>
      </c>
      <c r="I2428" s="32" t="s">
        <v>2415</v>
      </c>
      <c r="J2428" s="33" t="s">
        <v>2370</v>
      </c>
      <c r="K2428" s="32">
        <v>29</v>
      </c>
      <c r="L2428" s="35"/>
    </row>
    <row r="2429" spans="1:12" ht="26.25" hidden="1" thickBot="1" x14ac:dyDescent="0.3">
      <c r="A2429" s="31" t="s">
        <v>2373</v>
      </c>
      <c r="B2429" s="32" t="s">
        <v>185</v>
      </c>
      <c r="C2429" s="33" t="s">
        <v>2374</v>
      </c>
      <c r="D2429" s="33" t="s">
        <v>8882</v>
      </c>
      <c r="E2429" s="34" t="s">
        <v>8883</v>
      </c>
      <c r="F2429" s="32" t="s">
        <v>8884</v>
      </c>
      <c r="G2429" s="33" t="s">
        <v>8945</v>
      </c>
      <c r="H2429" s="32" t="s">
        <v>2414</v>
      </c>
      <c r="I2429" s="32" t="s">
        <v>2415</v>
      </c>
      <c r="J2429" s="33" t="s">
        <v>2365</v>
      </c>
      <c r="K2429" s="32">
        <v>27</v>
      </c>
      <c r="L2429" s="35"/>
    </row>
    <row r="2430" spans="1:12" ht="26.25" hidden="1" thickBot="1" x14ac:dyDescent="0.3">
      <c r="A2430" s="31" t="s">
        <v>2373</v>
      </c>
      <c r="B2430" s="32" t="s">
        <v>185</v>
      </c>
      <c r="C2430" s="33" t="s">
        <v>2374</v>
      </c>
      <c r="D2430" s="33" t="s">
        <v>8882</v>
      </c>
      <c r="E2430" s="34" t="s">
        <v>8883</v>
      </c>
      <c r="F2430" s="32" t="s">
        <v>8884</v>
      </c>
      <c r="G2430" s="33" t="s">
        <v>8946</v>
      </c>
      <c r="H2430" s="32" t="s">
        <v>2414</v>
      </c>
      <c r="I2430" s="32" t="s">
        <v>2415</v>
      </c>
      <c r="J2430" s="33" t="s">
        <v>2368</v>
      </c>
      <c r="K2430" s="32">
        <v>31</v>
      </c>
      <c r="L2430" s="35"/>
    </row>
    <row r="2431" spans="1:12" ht="26.25" hidden="1" thickBot="1" x14ac:dyDescent="0.3">
      <c r="A2431" s="31" t="s">
        <v>2373</v>
      </c>
      <c r="B2431" s="32" t="s">
        <v>185</v>
      </c>
      <c r="C2431" s="33" t="s">
        <v>2374</v>
      </c>
      <c r="D2431" s="33" t="s">
        <v>8947</v>
      </c>
      <c r="E2431" s="34" t="s">
        <v>8948</v>
      </c>
      <c r="F2431" s="32" t="s">
        <v>8949</v>
      </c>
      <c r="G2431" s="33" t="s">
        <v>8950</v>
      </c>
      <c r="H2431" s="32" t="s">
        <v>2414</v>
      </c>
      <c r="I2431" s="32" t="s">
        <v>2415</v>
      </c>
      <c r="J2431" s="33" t="s">
        <v>2368</v>
      </c>
      <c r="K2431" s="32">
        <v>21</v>
      </c>
      <c r="L2431" s="35"/>
    </row>
    <row r="2432" spans="1:12" ht="26.25" hidden="1" thickBot="1" x14ac:dyDescent="0.3">
      <c r="A2432" s="31" t="s">
        <v>2373</v>
      </c>
      <c r="B2432" s="32" t="s">
        <v>185</v>
      </c>
      <c r="C2432" s="33" t="s">
        <v>2374</v>
      </c>
      <c r="D2432" s="33" t="s">
        <v>8947</v>
      </c>
      <c r="E2432" s="34" t="s">
        <v>8948</v>
      </c>
      <c r="F2432" s="32" t="s">
        <v>8949</v>
      </c>
      <c r="G2432" s="33" t="s">
        <v>8951</v>
      </c>
      <c r="H2432" s="32" t="s">
        <v>2414</v>
      </c>
      <c r="I2432" s="32" t="s">
        <v>2415</v>
      </c>
      <c r="J2432" s="33" t="s">
        <v>2368</v>
      </c>
      <c r="K2432" s="32">
        <v>36</v>
      </c>
      <c r="L2432" s="35"/>
    </row>
    <row r="2433" spans="1:12" ht="26.25" hidden="1" thickBot="1" x14ac:dyDescent="0.3">
      <c r="A2433" s="31" t="s">
        <v>2373</v>
      </c>
      <c r="B2433" s="32" t="s">
        <v>185</v>
      </c>
      <c r="C2433" s="33" t="s">
        <v>2374</v>
      </c>
      <c r="D2433" s="33" t="s">
        <v>8952</v>
      </c>
      <c r="E2433" s="34" t="s">
        <v>8953</v>
      </c>
      <c r="F2433" s="32" t="s">
        <v>8954</v>
      </c>
      <c r="G2433" s="33" t="s">
        <v>8955</v>
      </c>
      <c r="H2433" s="32" t="s">
        <v>2414</v>
      </c>
      <c r="I2433" s="32" t="s">
        <v>2415</v>
      </c>
      <c r="J2433" s="33" t="s">
        <v>2368</v>
      </c>
      <c r="K2433" s="32">
        <v>11</v>
      </c>
      <c r="L2433" s="35"/>
    </row>
    <row r="2434" spans="1:12" ht="26.25" hidden="1" thickBot="1" x14ac:dyDescent="0.3">
      <c r="A2434" s="31" t="s">
        <v>2373</v>
      </c>
      <c r="B2434" s="32" t="s">
        <v>185</v>
      </c>
      <c r="C2434" s="33" t="s">
        <v>2374</v>
      </c>
      <c r="D2434" s="33" t="s">
        <v>8956</v>
      </c>
      <c r="E2434" s="34" t="s">
        <v>8957</v>
      </c>
      <c r="F2434" s="32" t="s">
        <v>8958</v>
      </c>
      <c r="G2434" s="33" t="s">
        <v>8959</v>
      </c>
      <c r="H2434" s="32" t="s">
        <v>2414</v>
      </c>
      <c r="I2434" s="32" t="s">
        <v>2415</v>
      </c>
      <c r="J2434" s="33" t="s">
        <v>2368</v>
      </c>
      <c r="K2434" s="32">
        <v>16</v>
      </c>
      <c r="L2434" s="35"/>
    </row>
    <row r="2435" spans="1:12" ht="26.25" hidden="1" thickBot="1" x14ac:dyDescent="0.3">
      <c r="A2435" s="31" t="s">
        <v>2373</v>
      </c>
      <c r="B2435" s="32" t="s">
        <v>185</v>
      </c>
      <c r="C2435" s="33" t="s">
        <v>2374</v>
      </c>
      <c r="D2435" s="33" t="s">
        <v>8960</v>
      </c>
      <c r="E2435" s="34" t="s">
        <v>8961</v>
      </c>
      <c r="F2435" s="32" t="s">
        <v>8962</v>
      </c>
      <c r="G2435" s="33" t="s">
        <v>8963</v>
      </c>
      <c r="H2435" s="32" t="s">
        <v>2414</v>
      </c>
      <c r="I2435" s="32" t="s">
        <v>2415</v>
      </c>
      <c r="J2435" s="33" t="s">
        <v>2368</v>
      </c>
      <c r="K2435" s="32">
        <v>26</v>
      </c>
      <c r="L2435" s="35"/>
    </row>
    <row r="2436" spans="1:12" ht="26.25" hidden="1" thickBot="1" x14ac:dyDescent="0.3">
      <c r="A2436" s="31" t="s">
        <v>2373</v>
      </c>
      <c r="B2436" s="32" t="s">
        <v>185</v>
      </c>
      <c r="C2436" s="33" t="s">
        <v>2374</v>
      </c>
      <c r="D2436" s="33" t="s">
        <v>8964</v>
      </c>
      <c r="E2436" s="34" t="s">
        <v>8965</v>
      </c>
      <c r="F2436" s="32" t="s">
        <v>8966</v>
      </c>
      <c r="G2436" s="33" t="s">
        <v>8967</v>
      </c>
      <c r="H2436" s="32" t="s">
        <v>2414</v>
      </c>
      <c r="I2436" s="32" t="s">
        <v>2671</v>
      </c>
      <c r="J2436" s="33" t="s">
        <v>2368</v>
      </c>
      <c r="K2436" s="32">
        <v>29</v>
      </c>
      <c r="L2436" s="35"/>
    </row>
    <row r="2437" spans="1:12" ht="26.25" hidden="1" thickBot="1" x14ac:dyDescent="0.3">
      <c r="A2437" s="31" t="s">
        <v>2373</v>
      </c>
      <c r="B2437" s="32" t="s">
        <v>185</v>
      </c>
      <c r="C2437" s="33" t="s">
        <v>2374</v>
      </c>
      <c r="D2437" s="33" t="s">
        <v>8920</v>
      </c>
      <c r="E2437" s="34" t="s">
        <v>8921</v>
      </c>
      <c r="F2437" s="32" t="s">
        <v>8922</v>
      </c>
      <c r="G2437" s="33" t="s">
        <v>8968</v>
      </c>
      <c r="H2437" s="32" t="s">
        <v>2414</v>
      </c>
      <c r="I2437" s="32" t="s">
        <v>2415</v>
      </c>
      <c r="J2437" s="33" t="s">
        <v>2368</v>
      </c>
      <c r="K2437" s="32">
        <v>18</v>
      </c>
      <c r="L2437" s="35"/>
    </row>
    <row r="2438" spans="1:12" ht="26.25" hidden="1" thickBot="1" x14ac:dyDescent="0.3">
      <c r="A2438" s="31" t="s">
        <v>2373</v>
      </c>
      <c r="B2438" s="32" t="s">
        <v>185</v>
      </c>
      <c r="C2438" s="33" t="s">
        <v>2378</v>
      </c>
      <c r="D2438" s="33" t="s">
        <v>8969</v>
      </c>
      <c r="E2438" s="34" t="s">
        <v>8970</v>
      </c>
      <c r="F2438" s="32" t="s">
        <v>8971</v>
      </c>
      <c r="G2438" s="33" t="s">
        <v>8972</v>
      </c>
      <c r="H2438" s="32" t="s">
        <v>2414</v>
      </c>
      <c r="I2438" s="32" t="s">
        <v>2415</v>
      </c>
      <c r="J2438" s="33" t="s">
        <v>2368</v>
      </c>
      <c r="K2438" s="32">
        <v>29</v>
      </c>
      <c r="L2438" s="35"/>
    </row>
    <row r="2439" spans="1:12" ht="26.25" hidden="1" thickBot="1" x14ac:dyDescent="0.3">
      <c r="A2439" s="31" t="s">
        <v>2373</v>
      </c>
      <c r="B2439" s="32" t="s">
        <v>185</v>
      </c>
      <c r="C2439" s="33" t="s">
        <v>2378</v>
      </c>
      <c r="D2439" s="33" t="s">
        <v>8973</v>
      </c>
      <c r="E2439" s="34" t="s">
        <v>8974</v>
      </c>
      <c r="F2439" s="32" t="s">
        <v>8975</v>
      </c>
      <c r="G2439" s="33" t="s">
        <v>8976</v>
      </c>
      <c r="H2439" s="32" t="s">
        <v>2414</v>
      </c>
      <c r="I2439" s="32" t="s">
        <v>2415</v>
      </c>
      <c r="J2439" s="33" t="s">
        <v>2368</v>
      </c>
      <c r="K2439" s="32">
        <v>18</v>
      </c>
      <c r="L2439" s="35"/>
    </row>
    <row r="2440" spans="1:12" ht="26.25" hidden="1" thickBot="1" x14ac:dyDescent="0.3">
      <c r="A2440" s="31" t="s">
        <v>2373</v>
      </c>
      <c r="B2440" s="32" t="s">
        <v>185</v>
      </c>
      <c r="C2440" s="33" t="s">
        <v>2378</v>
      </c>
      <c r="D2440" s="33" t="s">
        <v>8969</v>
      </c>
      <c r="E2440" s="34" t="s">
        <v>8970</v>
      </c>
      <c r="F2440" s="32" t="s">
        <v>8971</v>
      </c>
      <c r="G2440" s="33" t="s">
        <v>8977</v>
      </c>
      <c r="H2440" s="32" t="s">
        <v>2414</v>
      </c>
      <c r="I2440" s="32" t="s">
        <v>2415</v>
      </c>
      <c r="J2440" s="33" t="s">
        <v>2373</v>
      </c>
      <c r="K2440" s="32">
        <v>27</v>
      </c>
      <c r="L2440" s="35"/>
    </row>
    <row r="2441" spans="1:12" ht="26.25" hidden="1" thickBot="1" x14ac:dyDescent="0.3">
      <c r="A2441" s="31" t="s">
        <v>2373</v>
      </c>
      <c r="B2441" s="32" t="s">
        <v>185</v>
      </c>
      <c r="C2441" s="33" t="s">
        <v>2378</v>
      </c>
      <c r="D2441" s="33" t="s">
        <v>8847</v>
      </c>
      <c r="E2441" s="34" t="s">
        <v>8848</v>
      </c>
      <c r="F2441" s="32" t="s">
        <v>8849</v>
      </c>
      <c r="G2441" s="33" t="s">
        <v>8978</v>
      </c>
      <c r="H2441" s="32" t="s">
        <v>2414</v>
      </c>
      <c r="I2441" s="32" t="s">
        <v>2671</v>
      </c>
      <c r="J2441" s="33" t="s">
        <v>2373</v>
      </c>
      <c r="K2441" s="32">
        <v>26</v>
      </c>
      <c r="L2441" s="35"/>
    </row>
    <row r="2442" spans="1:12" ht="26.25" hidden="1" thickBot="1" x14ac:dyDescent="0.3">
      <c r="A2442" s="31" t="s">
        <v>2373</v>
      </c>
      <c r="B2442" s="32" t="s">
        <v>185</v>
      </c>
      <c r="C2442" s="33" t="s">
        <v>2378</v>
      </c>
      <c r="D2442" s="33" t="s">
        <v>8979</v>
      </c>
      <c r="E2442" s="34" t="s">
        <v>8980</v>
      </c>
      <c r="F2442" s="32" t="s">
        <v>8981</v>
      </c>
      <c r="G2442" s="33" t="s">
        <v>8982</v>
      </c>
      <c r="H2442" s="32" t="s">
        <v>2414</v>
      </c>
      <c r="I2442" s="32" t="s">
        <v>2415</v>
      </c>
      <c r="J2442" s="33" t="s">
        <v>2368</v>
      </c>
      <c r="K2442" s="32">
        <v>22</v>
      </c>
      <c r="L2442" s="35"/>
    </row>
    <row r="2443" spans="1:12" ht="26.25" hidden="1" thickBot="1" x14ac:dyDescent="0.3">
      <c r="A2443" s="31" t="s">
        <v>2373</v>
      </c>
      <c r="B2443" s="32" t="s">
        <v>185</v>
      </c>
      <c r="C2443" s="33" t="s">
        <v>2378</v>
      </c>
      <c r="D2443" s="33" t="s">
        <v>8938</v>
      </c>
      <c r="E2443" s="34" t="s">
        <v>8939</v>
      </c>
      <c r="F2443" s="32" t="s">
        <v>8940</v>
      </c>
      <c r="G2443" s="33" t="s">
        <v>8983</v>
      </c>
      <c r="H2443" s="32" t="s">
        <v>2414</v>
      </c>
      <c r="I2443" s="32" t="s">
        <v>2415</v>
      </c>
      <c r="J2443" s="33" t="s">
        <v>2368</v>
      </c>
      <c r="K2443" s="32">
        <v>34</v>
      </c>
      <c r="L2443" s="35"/>
    </row>
    <row r="2444" spans="1:12" ht="26.25" hidden="1" thickBot="1" x14ac:dyDescent="0.3">
      <c r="A2444" s="31" t="s">
        <v>2373</v>
      </c>
      <c r="B2444" s="32" t="s">
        <v>185</v>
      </c>
      <c r="C2444" s="33" t="s">
        <v>2378</v>
      </c>
      <c r="D2444" s="33" t="s">
        <v>8984</v>
      </c>
      <c r="E2444" s="34" t="s">
        <v>8985</v>
      </c>
      <c r="F2444" s="32" t="s">
        <v>8986</v>
      </c>
      <c r="G2444" s="33" t="s">
        <v>8987</v>
      </c>
      <c r="H2444" s="32" t="s">
        <v>2414</v>
      </c>
      <c r="I2444" s="32" t="s">
        <v>2415</v>
      </c>
      <c r="J2444" s="33" t="s">
        <v>2368</v>
      </c>
      <c r="K2444" s="32">
        <v>11</v>
      </c>
      <c r="L2444" s="35"/>
    </row>
    <row r="2445" spans="1:12" ht="26.25" hidden="1" thickBot="1" x14ac:dyDescent="0.3">
      <c r="A2445" s="31" t="s">
        <v>2373</v>
      </c>
      <c r="B2445" s="32" t="s">
        <v>185</v>
      </c>
      <c r="C2445" s="33" t="s">
        <v>2378</v>
      </c>
      <c r="D2445" s="33" t="s">
        <v>8988</v>
      </c>
      <c r="E2445" s="34" t="s">
        <v>8989</v>
      </c>
      <c r="F2445" s="32" t="s">
        <v>8990</v>
      </c>
      <c r="G2445" s="33" t="s">
        <v>8991</v>
      </c>
      <c r="H2445" s="32" t="s">
        <v>2414</v>
      </c>
      <c r="I2445" s="32" t="s">
        <v>2415</v>
      </c>
      <c r="J2445" s="33" t="s">
        <v>2368</v>
      </c>
      <c r="K2445" s="32">
        <v>6</v>
      </c>
      <c r="L2445" s="35"/>
    </row>
    <row r="2446" spans="1:12" ht="26.25" hidden="1" thickBot="1" x14ac:dyDescent="0.3">
      <c r="A2446" s="31" t="s">
        <v>2373</v>
      </c>
      <c r="B2446" s="32" t="s">
        <v>185</v>
      </c>
      <c r="C2446" s="33" t="s">
        <v>2378</v>
      </c>
      <c r="D2446" s="33" t="s">
        <v>8912</v>
      </c>
      <c r="E2446" s="34" t="s">
        <v>8913</v>
      </c>
      <c r="F2446" s="32" t="s">
        <v>8914</v>
      </c>
      <c r="G2446" s="33" t="s">
        <v>8992</v>
      </c>
      <c r="H2446" s="32" t="s">
        <v>2414</v>
      </c>
      <c r="I2446" s="32" t="s">
        <v>2415</v>
      </c>
      <c r="J2446" s="33" t="s">
        <v>2368</v>
      </c>
      <c r="K2446" s="32">
        <v>31</v>
      </c>
      <c r="L2446" s="35"/>
    </row>
    <row r="2447" spans="1:12" ht="26.25" hidden="1" thickBot="1" x14ac:dyDescent="0.3">
      <c r="A2447" s="31" t="s">
        <v>2373</v>
      </c>
      <c r="B2447" s="32" t="s">
        <v>185</v>
      </c>
      <c r="C2447" s="33" t="s">
        <v>2378</v>
      </c>
      <c r="D2447" s="33" t="s">
        <v>8993</v>
      </c>
      <c r="E2447" s="34" t="s">
        <v>8994</v>
      </c>
      <c r="F2447" s="32" t="s">
        <v>8995</v>
      </c>
      <c r="G2447" s="33" t="s">
        <v>8996</v>
      </c>
      <c r="H2447" s="32" t="s">
        <v>2414</v>
      </c>
      <c r="I2447" s="32" t="s">
        <v>2415</v>
      </c>
      <c r="J2447" s="33" t="s">
        <v>2368</v>
      </c>
      <c r="K2447" s="32">
        <v>23</v>
      </c>
      <c r="L2447" s="35"/>
    </row>
    <row r="2448" spans="1:12" ht="26.25" hidden="1" thickBot="1" x14ac:dyDescent="0.3">
      <c r="A2448" s="31" t="s">
        <v>2373</v>
      </c>
      <c r="B2448" s="32" t="s">
        <v>185</v>
      </c>
      <c r="C2448" s="33" t="s">
        <v>2378</v>
      </c>
      <c r="D2448" s="33" t="s">
        <v>8997</v>
      </c>
      <c r="E2448" s="34" t="s">
        <v>8998</v>
      </c>
      <c r="F2448" s="32" t="s">
        <v>8999</v>
      </c>
      <c r="G2448" s="33" t="s">
        <v>9000</v>
      </c>
      <c r="H2448" s="32" t="s">
        <v>2414</v>
      </c>
      <c r="I2448" s="32" t="s">
        <v>2415</v>
      </c>
      <c r="J2448" s="33" t="s">
        <v>2373</v>
      </c>
      <c r="K2448" s="32">
        <v>23</v>
      </c>
      <c r="L2448" s="35"/>
    </row>
    <row r="2449" spans="1:12" ht="26.25" hidden="1" thickBot="1" x14ac:dyDescent="0.3">
      <c r="A2449" s="31" t="s">
        <v>2373</v>
      </c>
      <c r="B2449" s="32" t="s">
        <v>185</v>
      </c>
      <c r="C2449" s="33" t="s">
        <v>2378</v>
      </c>
      <c r="D2449" s="33" t="s">
        <v>8934</v>
      </c>
      <c r="E2449" s="34" t="s">
        <v>8935</v>
      </c>
      <c r="F2449" s="32" t="s">
        <v>8936</v>
      </c>
      <c r="G2449" s="33" t="s">
        <v>9001</v>
      </c>
      <c r="H2449" s="32" t="s">
        <v>2414</v>
      </c>
      <c r="I2449" s="32" t="s">
        <v>2415</v>
      </c>
      <c r="J2449" s="33" t="s">
        <v>2368</v>
      </c>
      <c r="K2449" s="32">
        <v>45</v>
      </c>
      <c r="L2449" s="35"/>
    </row>
    <row r="2450" spans="1:12" ht="26.25" hidden="1" thickBot="1" x14ac:dyDescent="0.3">
      <c r="A2450" s="31" t="s">
        <v>2373</v>
      </c>
      <c r="B2450" s="32" t="s">
        <v>185</v>
      </c>
      <c r="C2450" s="33" t="s">
        <v>2369</v>
      </c>
      <c r="D2450" s="33" t="s">
        <v>8866</v>
      </c>
      <c r="E2450" s="34" t="s">
        <v>8867</v>
      </c>
      <c r="F2450" s="32" t="s">
        <v>8868</v>
      </c>
      <c r="G2450" s="33" t="s">
        <v>9002</v>
      </c>
      <c r="H2450" s="32" t="s">
        <v>2414</v>
      </c>
      <c r="I2450" s="32" t="s">
        <v>2415</v>
      </c>
      <c r="J2450" s="33" t="s">
        <v>2368</v>
      </c>
      <c r="K2450" s="32">
        <v>24</v>
      </c>
      <c r="L2450" s="35"/>
    </row>
    <row r="2451" spans="1:12" ht="26.25" hidden="1" thickBot="1" x14ac:dyDescent="0.3">
      <c r="A2451" s="31" t="s">
        <v>2373</v>
      </c>
      <c r="B2451" s="32" t="s">
        <v>185</v>
      </c>
      <c r="C2451" s="33" t="s">
        <v>2369</v>
      </c>
      <c r="D2451" s="33" t="s">
        <v>8855</v>
      </c>
      <c r="E2451" s="34" t="s">
        <v>2227</v>
      </c>
      <c r="F2451" s="32" t="s">
        <v>8856</v>
      </c>
      <c r="G2451" s="33" t="s">
        <v>9003</v>
      </c>
      <c r="H2451" s="32" t="s">
        <v>2414</v>
      </c>
      <c r="I2451" s="32" t="s">
        <v>2415</v>
      </c>
      <c r="J2451" s="33" t="s">
        <v>2368</v>
      </c>
      <c r="K2451" s="32">
        <v>42</v>
      </c>
      <c r="L2451" s="35"/>
    </row>
    <row r="2452" spans="1:12" ht="26.25" hidden="1" thickBot="1" x14ac:dyDescent="0.3">
      <c r="A2452" s="31" t="s">
        <v>2373</v>
      </c>
      <c r="B2452" s="32" t="s">
        <v>185</v>
      </c>
      <c r="C2452" s="33" t="s">
        <v>2369</v>
      </c>
      <c r="D2452" s="33" t="s">
        <v>9004</v>
      </c>
      <c r="E2452" s="34" t="s">
        <v>9005</v>
      </c>
      <c r="F2452" s="32" t="s">
        <v>9006</v>
      </c>
      <c r="G2452" s="33" t="s">
        <v>9007</v>
      </c>
      <c r="H2452" s="32" t="s">
        <v>2414</v>
      </c>
      <c r="I2452" s="32" t="s">
        <v>2415</v>
      </c>
      <c r="J2452" s="33" t="s">
        <v>2368</v>
      </c>
      <c r="K2452" s="32">
        <v>8</v>
      </c>
      <c r="L2452" s="35"/>
    </row>
    <row r="2453" spans="1:12" ht="26.25" hidden="1" thickBot="1" x14ac:dyDescent="0.3">
      <c r="A2453" s="31" t="s">
        <v>2373</v>
      </c>
      <c r="B2453" s="32" t="s">
        <v>185</v>
      </c>
      <c r="C2453" s="33" t="s">
        <v>2369</v>
      </c>
      <c r="D2453" s="33" t="s">
        <v>9008</v>
      </c>
      <c r="E2453" s="34" t="s">
        <v>9009</v>
      </c>
      <c r="F2453" s="32" t="s">
        <v>9010</v>
      </c>
      <c r="G2453" s="33" t="s">
        <v>9011</v>
      </c>
      <c r="H2453" s="32" t="s">
        <v>2414</v>
      </c>
      <c r="I2453" s="32" t="s">
        <v>2415</v>
      </c>
      <c r="J2453" s="33" t="s">
        <v>2368</v>
      </c>
      <c r="K2453" s="32">
        <v>17</v>
      </c>
      <c r="L2453" s="35"/>
    </row>
    <row r="2454" spans="1:12" ht="26.25" hidden="1" thickBot="1" x14ac:dyDescent="0.3">
      <c r="A2454" s="31" t="s">
        <v>2373</v>
      </c>
      <c r="B2454" s="32" t="s">
        <v>185</v>
      </c>
      <c r="C2454" s="33" t="s">
        <v>2369</v>
      </c>
      <c r="D2454" s="33" t="s">
        <v>9012</v>
      </c>
      <c r="E2454" s="34" t="s">
        <v>9013</v>
      </c>
      <c r="F2454" s="32" t="s">
        <v>9014</v>
      </c>
      <c r="G2454" s="33" t="s">
        <v>9015</v>
      </c>
      <c r="H2454" s="32" t="s">
        <v>2414</v>
      </c>
      <c r="I2454" s="32" t="s">
        <v>2415</v>
      </c>
      <c r="J2454" s="33" t="s">
        <v>2368</v>
      </c>
      <c r="K2454" s="32">
        <v>28</v>
      </c>
      <c r="L2454" s="35"/>
    </row>
    <row r="2455" spans="1:12" ht="26.25" hidden="1" thickBot="1" x14ac:dyDescent="0.3">
      <c r="A2455" s="31" t="s">
        <v>2373</v>
      </c>
      <c r="B2455" s="32" t="s">
        <v>185</v>
      </c>
      <c r="C2455" s="33" t="s">
        <v>2369</v>
      </c>
      <c r="D2455" s="33" t="s">
        <v>9012</v>
      </c>
      <c r="E2455" s="34" t="s">
        <v>9013</v>
      </c>
      <c r="F2455" s="32" t="s">
        <v>9014</v>
      </c>
      <c r="G2455" s="33" t="s">
        <v>9016</v>
      </c>
      <c r="H2455" s="32" t="s">
        <v>2414</v>
      </c>
      <c r="I2455" s="32" t="s">
        <v>2415</v>
      </c>
      <c r="J2455" s="33" t="s">
        <v>2373</v>
      </c>
      <c r="K2455" s="32">
        <v>29</v>
      </c>
      <c r="L2455" s="35"/>
    </row>
    <row r="2456" spans="1:12" ht="26.25" hidden="1" thickBot="1" x14ac:dyDescent="0.3">
      <c r="A2456" s="31" t="s">
        <v>2373</v>
      </c>
      <c r="B2456" s="32" t="s">
        <v>185</v>
      </c>
      <c r="C2456" s="33" t="s">
        <v>2369</v>
      </c>
      <c r="D2456" s="33" t="s">
        <v>9017</v>
      </c>
      <c r="E2456" s="34" t="s">
        <v>9018</v>
      </c>
      <c r="F2456" s="32" t="s">
        <v>9019</v>
      </c>
      <c r="G2456" s="33" t="s">
        <v>9020</v>
      </c>
      <c r="H2456" s="32" t="s">
        <v>2414</v>
      </c>
      <c r="I2456" s="32" t="s">
        <v>2415</v>
      </c>
      <c r="J2456" s="33" t="s">
        <v>2368</v>
      </c>
      <c r="K2456" s="32">
        <v>42</v>
      </c>
      <c r="L2456" s="35"/>
    </row>
    <row r="2457" spans="1:12" ht="26.25" hidden="1" thickBot="1" x14ac:dyDescent="0.3">
      <c r="A2457" s="31" t="s">
        <v>2373</v>
      </c>
      <c r="B2457" s="32" t="s">
        <v>185</v>
      </c>
      <c r="C2457" s="33" t="s">
        <v>2369</v>
      </c>
      <c r="D2457" s="33" t="s">
        <v>9021</v>
      </c>
      <c r="E2457" s="34" t="s">
        <v>9022</v>
      </c>
      <c r="F2457" s="32" t="s">
        <v>9023</v>
      </c>
      <c r="G2457" s="33" t="s">
        <v>9024</v>
      </c>
      <c r="H2457" s="32" t="s">
        <v>2414</v>
      </c>
      <c r="I2457" s="32" t="s">
        <v>2415</v>
      </c>
      <c r="J2457" s="33" t="s">
        <v>2368</v>
      </c>
      <c r="K2457" s="32">
        <v>12</v>
      </c>
      <c r="L2457" s="35"/>
    </row>
    <row r="2458" spans="1:12" ht="26.25" hidden="1" thickBot="1" x14ac:dyDescent="0.3">
      <c r="A2458" s="31" t="s">
        <v>2373</v>
      </c>
      <c r="B2458" s="32" t="s">
        <v>185</v>
      </c>
      <c r="C2458" s="33" t="s">
        <v>2369</v>
      </c>
      <c r="D2458" s="33" t="s">
        <v>8855</v>
      </c>
      <c r="E2458" s="34" t="s">
        <v>2227</v>
      </c>
      <c r="F2458" s="32" t="s">
        <v>8856</v>
      </c>
      <c r="G2458" s="33" t="s">
        <v>9025</v>
      </c>
      <c r="H2458" s="32" t="s">
        <v>2414</v>
      </c>
      <c r="I2458" s="32" t="s">
        <v>2415</v>
      </c>
      <c r="J2458" s="33" t="s">
        <v>2367</v>
      </c>
      <c r="K2458" s="32">
        <v>10</v>
      </c>
      <c r="L2458" s="36" t="s">
        <v>9026</v>
      </c>
    </row>
    <row r="2459" spans="1:12" ht="26.25" hidden="1" thickBot="1" x14ac:dyDescent="0.3">
      <c r="A2459" s="31" t="s">
        <v>2373</v>
      </c>
      <c r="B2459" s="32" t="s">
        <v>185</v>
      </c>
      <c r="C2459" s="33" t="s">
        <v>2369</v>
      </c>
      <c r="D2459" s="33" t="s">
        <v>9012</v>
      </c>
      <c r="E2459" s="34" t="s">
        <v>9013</v>
      </c>
      <c r="F2459" s="32" t="s">
        <v>9014</v>
      </c>
      <c r="G2459" s="33" t="s">
        <v>9027</v>
      </c>
      <c r="H2459" s="32" t="s">
        <v>2414</v>
      </c>
      <c r="I2459" s="32" t="s">
        <v>2415</v>
      </c>
      <c r="J2459" s="33" t="s">
        <v>2370</v>
      </c>
      <c r="K2459" s="32">
        <v>14</v>
      </c>
      <c r="L2459" s="36" t="s">
        <v>9026</v>
      </c>
    </row>
    <row r="2460" spans="1:12" ht="26.25" hidden="1" thickBot="1" x14ac:dyDescent="0.3">
      <c r="A2460" s="31" t="s">
        <v>2373</v>
      </c>
      <c r="B2460" s="32" t="s">
        <v>185</v>
      </c>
      <c r="C2460" s="33" t="s">
        <v>2378</v>
      </c>
      <c r="D2460" s="33" t="s">
        <v>8997</v>
      </c>
      <c r="E2460" s="34" t="s">
        <v>8998</v>
      </c>
      <c r="F2460" s="32" t="s">
        <v>8999</v>
      </c>
      <c r="G2460" s="33" t="s">
        <v>9028</v>
      </c>
      <c r="H2460" s="32" t="s">
        <v>2414</v>
      </c>
      <c r="I2460" s="32" t="s">
        <v>2415</v>
      </c>
      <c r="J2460" s="33" t="s">
        <v>2365</v>
      </c>
      <c r="K2460" s="32">
        <v>18</v>
      </c>
      <c r="L2460" s="35"/>
    </row>
    <row r="2461" spans="1:12" ht="26.25" hidden="1" thickBot="1" x14ac:dyDescent="0.3">
      <c r="A2461" s="31" t="s">
        <v>2373</v>
      </c>
      <c r="B2461" s="32" t="s">
        <v>185</v>
      </c>
      <c r="C2461" s="33" t="s">
        <v>2378</v>
      </c>
      <c r="D2461" s="33" t="s">
        <v>8843</v>
      </c>
      <c r="E2461" s="34" t="s">
        <v>8844</v>
      </c>
      <c r="F2461" s="32" t="s">
        <v>8845</v>
      </c>
      <c r="G2461" s="33" t="s">
        <v>9029</v>
      </c>
      <c r="H2461" s="32" t="s">
        <v>2414</v>
      </c>
      <c r="I2461" s="32" t="s">
        <v>2415</v>
      </c>
      <c r="J2461" s="33" t="s">
        <v>2367</v>
      </c>
      <c r="K2461" s="32">
        <v>24</v>
      </c>
      <c r="L2461" s="35"/>
    </row>
    <row r="2462" spans="1:12" ht="26.25" hidden="1" thickBot="1" x14ac:dyDescent="0.3">
      <c r="A2462" s="31" t="s">
        <v>2373</v>
      </c>
      <c r="B2462" s="32" t="s">
        <v>185</v>
      </c>
      <c r="C2462" s="33" t="s">
        <v>2378</v>
      </c>
      <c r="D2462" s="33" t="s">
        <v>8847</v>
      </c>
      <c r="E2462" s="34" t="s">
        <v>8848</v>
      </c>
      <c r="F2462" s="32" t="s">
        <v>8849</v>
      </c>
      <c r="G2462" s="33" t="s">
        <v>9030</v>
      </c>
      <c r="H2462" s="32" t="s">
        <v>2414</v>
      </c>
      <c r="I2462" s="32" t="s">
        <v>2415</v>
      </c>
      <c r="J2462" s="33" t="s">
        <v>2370</v>
      </c>
      <c r="K2462" s="32">
        <v>18</v>
      </c>
      <c r="L2462" s="35"/>
    </row>
    <row r="2463" spans="1:12" ht="26.25" hidden="1" thickBot="1" x14ac:dyDescent="0.3">
      <c r="A2463" s="31" t="s">
        <v>2373</v>
      </c>
      <c r="B2463" s="32" t="s">
        <v>185</v>
      </c>
      <c r="C2463" s="33" t="s">
        <v>2378</v>
      </c>
      <c r="D2463" s="33" t="s">
        <v>8934</v>
      </c>
      <c r="E2463" s="34" t="s">
        <v>8935</v>
      </c>
      <c r="F2463" s="32" t="s">
        <v>8936</v>
      </c>
      <c r="G2463" s="33" t="s">
        <v>9031</v>
      </c>
      <c r="H2463" s="32" t="s">
        <v>2414</v>
      </c>
      <c r="I2463" s="32" t="s">
        <v>2415</v>
      </c>
      <c r="J2463" s="33" t="s">
        <v>2370</v>
      </c>
      <c r="K2463" s="32">
        <v>17</v>
      </c>
      <c r="L2463" s="35"/>
    </row>
    <row r="2464" spans="1:12" ht="26.25" hidden="1" thickBot="1" x14ac:dyDescent="0.3">
      <c r="A2464" s="31" t="s">
        <v>2373</v>
      </c>
      <c r="B2464" s="32" t="s">
        <v>185</v>
      </c>
      <c r="C2464" s="33" t="s">
        <v>2378</v>
      </c>
      <c r="D2464" s="33" t="s">
        <v>8847</v>
      </c>
      <c r="E2464" s="34" t="s">
        <v>8848</v>
      </c>
      <c r="F2464" s="32" t="s">
        <v>8849</v>
      </c>
      <c r="G2464" s="33" t="s">
        <v>9032</v>
      </c>
      <c r="H2464" s="32" t="s">
        <v>2414</v>
      </c>
      <c r="I2464" s="32" t="s">
        <v>2671</v>
      </c>
      <c r="J2464" s="33" t="s">
        <v>2367</v>
      </c>
      <c r="K2464" s="32">
        <v>16</v>
      </c>
      <c r="L2464" s="35"/>
    </row>
    <row r="2465" spans="1:12" ht="26.25" hidden="1" thickBot="1" x14ac:dyDescent="0.3">
      <c r="A2465" s="31" t="s">
        <v>2373</v>
      </c>
      <c r="B2465" s="32" t="s">
        <v>185</v>
      </c>
      <c r="C2465" s="33" t="s">
        <v>2374</v>
      </c>
      <c r="D2465" s="33" t="s">
        <v>8947</v>
      </c>
      <c r="E2465" s="34" t="s">
        <v>8948</v>
      </c>
      <c r="F2465" s="32" t="s">
        <v>8949</v>
      </c>
      <c r="G2465" s="33" t="s">
        <v>9033</v>
      </c>
      <c r="H2465" s="32" t="s">
        <v>2414</v>
      </c>
      <c r="I2465" s="32" t="s">
        <v>2415</v>
      </c>
      <c r="J2465" s="33" t="s">
        <v>2370</v>
      </c>
      <c r="K2465" s="32">
        <v>20</v>
      </c>
      <c r="L2465" s="35"/>
    </row>
    <row r="2466" spans="1:12" ht="26.25" hidden="1" thickBot="1" x14ac:dyDescent="0.3">
      <c r="A2466" s="31" t="s">
        <v>2373</v>
      </c>
      <c r="B2466" s="32" t="s">
        <v>185</v>
      </c>
      <c r="C2466" s="33" t="s">
        <v>2374</v>
      </c>
      <c r="D2466" s="33" t="s">
        <v>8882</v>
      </c>
      <c r="E2466" s="34" t="s">
        <v>8883</v>
      </c>
      <c r="F2466" s="32" t="s">
        <v>8884</v>
      </c>
      <c r="G2466" s="33" t="s">
        <v>9034</v>
      </c>
      <c r="H2466" s="32" t="s">
        <v>2414</v>
      </c>
      <c r="I2466" s="32" t="s">
        <v>2415</v>
      </c>
      <c r="J2466" s="33" t="s">
        <v>2367</v>
      </c>
      <c r="K2466" s="32">
        <v>15</v>
      </c>
      <c r="L2466" s="35"/>
    </row>
    <row r="2467" spans="1:12" ht="26.25" hidden="1" thickBot="1" x14ac:dyDescent="0.3">
      <c r="A2467" s="31" t="s">
        <v>2373</v>
      </c>
      <c r="B2467" s="32" t="s">
        <v>185</v>
      </c>
      <c r="C2467" s="33" t="s">
        <v>2374</v>
      </c>
      <c r="D2467" s="33" t="s">
        <v>9035</v>
      </c>
      <c r="E2467" s="34" t="s">
        <v>9036</v>
      </c>
      <c r="F2467" s="32" t="s">
        <v>9037</v>
      </c>
      <c r="G2467" s="33" t="s">
        <v>9038</v>
      </c>
      <c r="H2467" s="32" t="s">
        <v>2414</v>
      </c>
      <c r="I2467" s="32" t="s">
        <v>2415</v>
      </c>
      <c r="J2467" s="33" t="s">
        <v>2370</v>
      </c>
      <c r="K2467" s="32">
        <v>12</v>
      </c>
      <c r="L2467" s="35"/>
    </row>
    <row r="2468" spans="1:12" ht="26.25" hidden="1" thickBot="1" x14ac:dyDescent="0.3">
      <c r="A2468" s="31" t="s">
        <v>2373</v>
      </c>
      <c r="B2468" s="32" t="s">
        <v>185</v>
      </c>
      <c r="C2468" s="33" t="s">
        <v>2374</v>
      </c>
      <c r="D2468" s="33" t="s">
        <v>9035</v>
      </c>
      <c r="E2468" s="34" t="s">
        <v>9036</v>
      </c>
      <c r="F2468" s="32" t="s">
        <v>9037</v>
      </c>
      <c r="G2468" s="33" t="s">
        <v>9039</v>
      </c>
      <c r="H2468" s="32" t="s">
        <v>2414</v>
      </c>
      <c r="I2468" s="32" t="s">
        <v>2671</v>
      </c>
      <c r="J2468" s="33" t="s">
        <v>2365</v>
      </c>
      <c r="K2468" s="32">
        <v>13</v>
      </c>
      <c r="L2468" s="35"/>
    </row>
    <row r="2469" spans="1:12" ht="26.25" hidden="1" thickBot="1" x14ac:dyDescent="0.3">
      <c r="A2469" s="31" t="s">
        <v>2373</v>
      </c>
      <c r="B2469" s="32" t="s">
        <v>185</v>
      </c>
      <c r="C2469" s="33" t="s">
        <v>2374</v>
      </c>
      <c r="D2469" s="33" t="s">
        <v>8894</v>
      </c>
      <c r="E2469" s="34" t="s">
        <v>8895</v>
      </c>
      <c r="F2469" s="32" t="s">
        <v>8896</v>
      </c>
      <c r="G2469" s="33" t="s">
        <v>9040</v>
      </c>
      <c r="H2469" s="32" t="s">
        <v>2414</v>
      </c>
      <c r="I2469" s="32" t="s">
        <v>2415</v>
      </c>
      <c r="J2469" s="33" t="s">
        <v>2367</v>
      </c>
      <c r="K2469" s="32">
        <v>12</v>
      </c>
      <c r="L2469" s="35"/>
    </row>
    <row r="2470" spans="1:12" ht="26.25" hidden="1" thickBot="1" x14ac:dyDescent="0.3">
      <c r="A2470" s="31" t="s">
        <v>2373</v>
      </c>
      <c r="B2470" s="32" t="s">
        <v>185</v>
      </c>
      <c r="C2470" s="33" t="s">
        <v>2374</v>
      </c>
      <c r="D2470" s="33" t="s">
        <v>8894</v>
      </c>
      <c r="E2470" s="34" t="s">
        <v>8895</v>
      </c>
      <c r="F2470" s="32" t="s">
        <v>8896</v>
      </c>
      <c r="G2470" s="33" t="s">
        <v>9041</v>
      </c>
      <c r="H2470" s="32" t="s">
        <v>2414</v>
      </c>
      <c r="I2470" s="32" t="s">
        <v>2415</v>
      </c>
      <c r="J2470" s="33" t="s">
        <v>2370</v>
      </c>
      <c r="K2470" s="32">
        <v>10</v>
      </c>
      <c r="L2470" s="35"/>
    </row>
    <row r="2471" spans="1:12" ht="26.25" hidden="1" thickBot="1" x14ac:dyDescent="0.3">
      <c r="A2471" s="31" t="s">
        <v>2373</v>
      </c>
      <c r="B2471" s="32" t="s">
        <v>185</v>
      </c>
      <c r="C2471" s="33" t="s">
        <v>2369</v>
      </c>
      <c r="D2471" s="33" t="s">
        <v>9042</v>
      </c>
      <c r="E2471" s="34" t="s">
        <v>9043</v>
      </c>
      <c r="F2471" s="32" t="s">
        <v>9044</v>
      </c>
      <c r="G2471" s="33" t="s">
        <v>9045</v>
      </c>
      <c r="H2471" s="32" t="s">
        <v>2414</v>
      </c>
      <c r="I2471" s="32" t="s">
        <v>2415</v>
      </c>
      <c r="J2471" s="33" t="s">
        <v>2375</v>
      </c>
      <c r="K2471" s="32">
        <v>24</v>
      </c>
      <c r="L2471" s="35"/>
    </row>
    <row r="2472" spans="1:12" ht="26.25" hidden="1" thickBot="1" x14ac:dyDescent="0.3">
      <c r="A2472" s="31" t="s">
        <v>2373</v>
      </c>
      <c r="B2472" s="32" t="s">
        <v>185</v>
      </c>
      <c r="C2472" s="33" t="s">
        <v>2369</v>
      </c>
      <c r="D2472" s="33" t="s">
        <v>9042</v>
      </c>
      <c r="E2472" s="34" t="s">
        <v>9043</v>
      </c>
      <c r="F2472" s="32" t="s">
        <v>9044</v>
      </c>
      <c r="G2472" s="33" t="s">
        <v>9046</v>
      </c>
      <c r="H2472" s="32" t="s">
        <v>2414</v>
      </c>
      <c r="I2472" s="32" t="s">
        <v>2415</v>
      </c>
      <c r="J2472" s="33" t="s">
        <v>2373</v>
      </c>
      <c r="K2472" s="32">
        <v>22</v>
      </c>
      <c r="L2472" s="35"/>
    </row>
    <row r="2473" spans="1:12" ht="26.25" hidden="1" thickBot="1" x14ac:dyDescent="0.3">
      <c r="A2473" s="31" t="s">
        <v>2373</v>
      </c>
      <c r="B2473" s="32" t="s">
        <v>185</v>
      </c>
      <c r="C2473" s="33" t="s">
        <v>2369</v>
      </c>
      <c r="D2473" s="33" t="s">
        <v>9047</v>
      </c>
      <c r="E2473" s="34" t="s">
        <v>6676</v>
      </c>
      <c r="F2473" s="32" t="s">
        <v>9048</v>
      </c>
      <c r="G2473" s="33" t="s">
        <v>9049</v>
      </c>
      <c r="H2473" s="32" t="s">
        <v>2414</v>
      </c>
      <c r="I2473" s="32" t="s">
        <v>2415</v>
      </c>
      <c r="J2473" s="33" t="s">
        <v>2375</v>
      </c>
      <c r="K2473" s="32">
        <v>15</v>
      </c>
      <c r="L2473" s="35"/>
    </row>
    <row r="2474" spans="1:12" ht="26.25" hidden="1" thickBot="1" x14ac:dyDescent="0.3">
      <c r="A2474" s="31" t="s">
        <v>2373</v>
      </c>
      <c r="B2474" s="32" t="s">
        <v>185</v>
      </c>
      <c r="C2474" s="33" t="s">
        <v>2369</v>
      </c>
      <c r="D2474" s="33" t="s">
        <v>8866</v>
      </c>
      <c r="E2474" s="34" t="s">
        <v>8867</v>
      </c>
      <c r="F2474" s="32" t="s">
        <v>8868</v>
      </c>
      <c r="G2474" s="33" t="s">
        <v>9050</v>
      </c>
      <c r="H2474" s="32" t="s">
        <v>2414</v>
      </c>
      <c r="I2474" s="32" t="s">
        <v>2415</v>
      </c>
      <c r="J2474" s="33" t="s">
        <v>2373</v>
      </c>
      <c r="K2474" s="32">
        <v>28</v>
      </c>
      <c r="L2474" s="35"/>
    </row>
    <row r="2475" spans="1:12" ht="26.25" hidden="1" thickBot="1" x14ac:dyDescent="0.3">
      <c r="A2475" s="31" t="s">
        <v>2373</v>
      </c>
      <c r="B2475" s="32" t="s">
        <v>185</v>
      </c>
      <c r="C2475" s="33" t="s">
        <v>2369</v>
      </c>
      <c r="D2475" s="33" t="s">
        <v>9021</v>
      </c>
      <c r="E2475" s="34" t="s">
        <v>9022</v>
      </c>
      <c r="F2475" s="32" t="s">
        <v>9023</v>
      </c>
      <c r="G2475" s="33" t="s">
        <v>9051</v>
      </c>
      <c r="H2475" s="32" t="s">
        <v>2414</v>
      </c>
      <c r="I2475" s="32" t="s">
        <v>2415</v>
      </c>
      <c r="J2475" s="33" t="s">
        <v>2375</v>
      </c>
      <c r="K2475" s="32">
        <v>13</v>
      </c>
      <c r="L2475" s="35"/>
    </row>
    <row r="2476" spans="1:12" ht="26.25" hidden="1" thickBot="1" x14ac:dyDescent="0.3">
      <c r="A2476" s="31" t="s">
        <v>2373</v>
      </c>
      <c r="B2476" s="32" t="s">
        <v>185</v>
      </c>
      <c r="C2476" s="33" t="s">
        <v>2369</v>
      </c>
      <c r="D2476" s="33" t="s">
        <v>9012</v>
      </c>
      <c r="E2476" s="34" t="s">
        <v>9013</v>
      </c>
      <c r="F2476" s="32" t="s">
        <v>9014</v>
      </c>
      <c r="G2476" s="33" t="s">
        <v>9052</v>
      </c>
      <c r="H2476" s="32" t="s">
        <v>2414</v>
      </c>
      <c r="I2476" s="32" t="s">
        <v>2415</v>
      </c>
      <c r="J2476" s="33" t="s">
        <v>2375</v>
      </c>
      <c r="K2476" s="32">
        <v>19</v>
      </c>
      <c r="L2476" s="35"/>
    </row>
    <row r="2477" spans="1:12" ht="26.25" hidden="1" thickBot="1" x14ac:dyDescent="0.3">
      <c r="A2477" s="31" t="s">
        <v>2373</v>
      </c>
      <c r="B2477" s="32" t="s">
        <v>185</v>
      </c>
      <c r="C2477" s="33" t="s">
        <v>2369</v>
      </c>
      <c r="D2477" s="33" t="s">
        <v>8862</v>
      </c>
      <c r="E2477" s="34" t="s">
        <v>8863</v>
      </c>
      <c r="F2477" s="32" t="s">
        <v>8864</v>
      </c>
      <c r="G2477" s="33" t="s">
        <v>9053</v>
      </c>
      <c r="H2477" s="32" t="s">
        <v>2414</v>
      </c>
      <c r="I2477" s="32" t="s">
        <v>2671</v>
      </c>
      <c r="J2477" s="33" t="s">
        <v>2375</v>
      </c>
      <c r="K2477" s="32">
        <v>27</v>
      </c>
      <c r="L2477" s="35"/>
    </row>
    <row r="2478" spans="1:12" ht="26.25" hidden="1" thickBot="1" x14ac:dyDescent="0.3">
      <c r="A2478" s="31" t="s">
        <v>2373</v>
      </c>
      <c r="B2478" s="32" t="s">
        <v>185</v>
      </c>
      <c r="C2478" s="33" t="s">
        <v>2369</v>
      </c>
      <c r="D2478" s="33" t="s">
        <v>8862</v>
      </c>
      <c r="E2478" s="34" t="s">
        <v>8863</v>
      </c>
      <c r="F2478" s="32" t="s">
        <v>8864</v>
      </c>
      <c r="G2478" s="33" t="s">
        <v>9054</v>
      </c>
      <c r="H2478" s="32" t="s">
        <v>2414</v>
      </c>
      <c r="I2478" s="32" t="s">
        <v>2415</v>
      </c>
      <c r="J2478" s="33" t="s">
        <v>2373</v>
      </c>
      <c r="K2478" s="32">
        <v>37</v>
      </c>
      <c r="L2478" s="35"/>
    </row>
    <row r="2479" spans="1:12" ht="26.25" hidden="1" thickBot="1" x14ac:dyDescent="0.3">
      <c r="A2479" s="31" t="s">
        <v>2373</v>
      </c>
      <c r="B2479" s="32" t="s">
        <v>185</v>
      </c>
      <c r="C2479" s="33" t="s">
        <v>2374</v>
      </c>
      <c r="D2479" s="33" t="s">
        <v>8882</v>
      </c>
      <c r="E2479" s="34" t="s">
        <v>8883</v>
      </c>
      <c r="F2479" s="32" t="s">
        <v>8884</v>
      </c>
      <c r="G2479" s="33" t="s">
        <v>9055</v>
      </c>
      <c r="H2479" s="32" t="s">
        <v>2414</v>
      </c>
      <c r="I2479" s="32" t="s">
        <v>2415</v>
      </c>
      <c r="J2479" s="33" t="s">
        <v>2375</v>
      </c>
      <c r="K2479" s="32">
        <v>33</v>
      </c>
      <c r="L2479" s="35"/>
    </row>
    <row r="2480" spans="1:12" ht="26.25" hidden="1" thickBot="1" x14ac:dyDescent="0.3">
      <c r="A2480" s="31" t="s">
        <v>2373</v>
      </c>
      <c r="B2480" s="32" t="s">
        <v>185</v>
      </c>
      <c r="C2480" s="33" t="s">
        <v>2374</v>
      </c>
      <c r="D2480" s="33" t="s">
        <v>8952</v>
      </c>
      <c r="E2480" s="34" t="s">
        <v>8953</v>
      </c>
      <c r="F2480" s="32" t="s">
        <v>8954</v>
      </c>
      <c r="G2480" s="33" t="s">
        <v>9056</v>
      </c>
      <c r="H2480" s="32" t="s">
        <v>2414</v>
      </c>
      <c r="I2480" s="32" t="s">
        <v>2415</v>
      </c>
      <c r="J2480" s="33" t="s">
        <v>2375</v>
      </c>
      <c r="K2480" s="32">
        <v>36</v>
      </c>
      <c r="L2480" s="35"/>
    </row>
    <row r="2481" spans="1:12" ht="26.25" hidden="1" thickBot="1" x14ac:dyDescent="0.3">
      <c r="A2481" s="31" t="s">
        <v>2373</v>
      </c>
      <c r="B2481" s="32" t="s">
        <v>185</v>
      </c>
      <c r="C2481" s="33" t="s">
        <v>2374</v>
      </c>
      <c r="D2481" s="33" t="s">
        <v>8894</v>
      </c>
      <c r="E2481" s="34" t="s">
        <v>8895</v>
      </c>
      <c r="F2481" s="32" t="s">
        <v>8896</v>
      </c>
      <c r="G2481" s="33" t="s">
        <v>9057</v>
      </c>
      <c r="H2481" s="32" t="s">
        <v>2414</v>
      </c>
      <c r="I2481" s="32" t="s">
        <v>2415</v>
      </c>
      <c r="J2481" s="33" t="s">
        <v>2375</v>
      </c>
      <c r="K2481" s="32">
        <v>31</v>
      </c>
      <c r="L2481" s="35"/>
    </row>
    <row r="2482" spans="1:12" ht="26.25" hidden="1" thickBot="1" x14ac:dyDescent="0.3">
      <c r="A2482" s="31" t="s">
        <v>2373</v>
      </c>
      <c r="B2482" s="32" t="s">
        <v>185</v>
      </c>
      <c r="C2482" s="33" t="s">
        <v>2374</v>
      </c>
      <c r="D2482" s="33" t="s">
        <v>8964</v>
      </c>
      <c r="E2482" s="34" t="s">
        <v>8965</v>
      </c>
      <c r="F2482" s="32" t="s">
        <v>8966</v>
      </c>
      <c r="G2482" s="33" t="s">
        <v>9058</v>
      </c>
      <c r="H2482" s="32" t="s">
        <v>2414</v>
      </c>
      <c r="I2482" s="32" t="s">
        <v>2415</v>
      </c>
      <c r="J2482" s="33" t="s">
        <v>2375</v>
      </c>
      <c r="K2482" s="32">
        <v>29</v>
      </c>
      <c r="L2482" s="35"/>
    </row>
    <row r="2483" spans="1:12" ht="26.25" hidden="1" thickBot="1" x14ac:dyDescent="0.3">
      <c r="A2483" s="31" t="s">
        <v>2373</v>
      </c>
      <c r="B2483" s="32" t="s">
        <v>185</v>
      </c>
      <c r="C2483" s="33" t="s">
        <v>2374</v>
      </c>
      <c r="D2483" s="33" t="s">
        <v>8947</v>
      </c>
      <c r="E2483" s="34" t="s">
        <v>8948</v>
      </c>
      <c r="F2483" s="32" t="s">
        <v>8949</v>
      </c>
      <c r="G2483" s="33" t="s">
        <v>9059</v>
      </c>
      <c r="H2483" s="32" t="s">
        <v>2414</v>
      </c>
      <c r="I2483" s="32" t="s">
        <v>2415</v>
      </c>
      <c r="J2483" s="33" t="s">
        <v>2375</v>
      </c>
      <c r="K2483" s="32">
        <v>31</v>
      </c>
      <c r="L2483" s="35"/>
    </row>
    <row r="2484" spans="1:12" ht="26.25" hidden="1" thickBot="1" x14ac:dyDescent="0.3">
      <c r="A2484" s="31" t="s">
        <v>2373</v>
      </c>
      <c r="B2484" s="32" t="s">
        <v>185</v>
      </c>
      <c r="C2484" s="33" t="s">
        <v>2374</v>
      </c>
      <c r="D2484" s="33" t="s">
        <v>8947</v>
      </c>
      <c r="E2484" s="34" t="s">
        <v>8948</v>
      </c>
      <c r="F2484" s="32" t="s">
        <v>8949</v>
      </c>
      <c r="G2484" s="33" t="s">
        <v>9060</v>
      </c>
      <c r="H2484" s="32" t="s">
        <v>2414</v>
      </c>
      <c r="I2484" s="32" t="s">
        <v>2415</v>
      </c>
      <c r="J2484" s="33" t="s">
        <v>2373</v>
      </c>
      <c r="K2484" s="32">
        <v>31</v>
      </c>
      <c r="L2484" s="35"/>
    </row>
    <row r="2485" spans="1:12" ht="26.25" hidden="1" thickBot="1" x14ac:dyDescent="0.3">
      <c r="A2485" s="31" t="s">
        <v>2373</v>
      </c>
      <c r="B2485" s="32" t="s">
        <v>185</v>
      </c>
      <c r="C2485" s="33" t="s">
        <v>2374</v>
      </c>
      <c r="D2485" s="33" t="s">
        <v>9061</v>
      </c>
      <c r="E2485" s="34" t="s">
        <v>9062</v>
      </c>
      <c r="F2485" s="32" t="s">
        <v>9063</v>
      </c>
      <c r="G2485" s="33" t="s">
        <v>9064</v>
      </c>
      <c r="H2485" s="32" t="s">
        <v>2414</v>
      </c>
      <c r="I2485" s="32" t="s">
        <v>2415</v>
      </c>
      <c r="J2485" s="33" t="s">
        <v>2375</v>
      </c>
      <c r="K2485" s="32">
        <v>15</v>
      </c>
      <c r="L2485" s="35"/>
    </row>
    <row r="2486" spans="1:12" ht="26.25" hidden="1" thickBot="1" x14ac:dyDescent="0.3">
      <c r="A2486" s="31" t="s">
        <v>2373</v>
      </c>
      <c r="B2486" s="32" t="s">
        <v>185</v>
      </c>
      <c r="C2486" s="33" t="s">
        <v>2378</v>
      </c>
      <c r="D2486" s="33" t="s">
        <v>8934</v>
      </c>
      <c r="E2486" s="34" t="s">
        <v>8935</v>
      </c>
      <c r="F2486" s="32" t="s">
        <v>8936</v>
      </c>
      <c r="G2486" s="33" t="s">
        <v>9065</v>
      </c>
      <c r="H2486" s="32" t="s">
        <v>2414</v>
      </c>
      <c r="I2486" s="32" t="s">
        <v>2415</v>
      </c>
      <c r="J2486" s="33" t="s">
        <v>2373</v>
      </c>
      <c r="K2486" s="32">
        <v>47</v>
      </c>
      <c r="L2486" s="35"/>
    </row>
    <row r="2487" spans="1:12" ht="26.25" hidden="1" thickBot="1" x14ac:dyDescent="0.3">
      <c r="A2487" s="31" t="s">
        <v>2373</v>
      </c>
      <c r="B2487" s="32" t="s">
        <v>185</v>
      </c>
      <c r="C2487" s="33" t="s">
        <v>2374</v>
      </c>
      <c r="D2487" s="33" t="s">
        <v>9066</v>
      </c>
      <c r="E2487" s="34" t="s">
        <v>9067</v>
      </c>
      <c r="F2487" s="32" t="s">
        <v>9068</v>
      </c>
      <c r="G2487" s="33" t="s">
        <v>9069</v>
      </c>
      <c r="H2487" s="32" t="s">
        <v>2414</v>
      </c>
      <c r="I2487" s="32" t="s">
        <v>2415</v>
      </c>
      <c r="J2487" s="33" t="s">
        <v>2375</v>
      </c>
      <c r="K2487" s="32">
        <v>21</v>
      </c>
      <c r="L2487" s="35"/>
    </row>
    <row r="2488" spans="1:12" ht="26.25" hidden="1" thickBot="1" x14ac:dyDescent="0.3">
      <c r="A2488" s="31" t="s">
        <v>2373</v>
      </c>
      <c r="B2488" s="32" t="s">
        <v>185</v>
      </c>
      <c r="C2488" s="33" t="s">
        <v>2378</v>
      </c>
      <c r="D2488" s="33" t="s">
        <v>9070</v>
      </c>
      <c r="E2488" s="34" t="s">
        <v>9071</v>
      </c>
      <c r="F2488" s="32" t="s">
        <v>9072</v>
      </c>
      <c r="G2488" s="33" t="s">
        <v>9073</v>
      </c>
      <c r="H2488" s="32" t="s">
        <v>2414</v>
      </c>
      <c r="I2488" s="32" t="s">
        <v>2671</v>
      </c>
      <c r="J2488" s="33" t="s">
        <v>2373</v>
      </c>
      <c r="K2488" s="32">
        <v>37</v>
      </c>
      <c r="L2488" s="35"/>
    </row>
    <row r="2489" spans="1:12" ht="26.25" hidden="1" thickBot="1" x14ac:dyDescent="0.3">
      <c r="A2489" s="31" t="s">
        <v>2373</v>
      </c>
      <c r="B2489" s="32" t="s">
        <v>185</v>
      </c>
      <c r="C2489" s="33" t="s">
        <v>2374</v>
      </c>
      <c r="D2489" s="33" t="s">
        <v>8960</v>
      </c>
      <c r="E2489" s="34" t="s">
        <v>8961</v>
      </c>
      <c r="F2489" s="32" t="s">
        <v>8962</v>
      </c>
      <c r="G2489" s="33" t="s">
        <v>9074</v>
      </c>
      <c r="H2489" s="32" t="s">
        <v>2414</v>
      </c>
      <c r="I2489" s="32" t="s">
        <v>2415</v>
      </c>
      <c r="J2489" s="33" t="s">
        <v>2373</v>
      </c>
      <c r="K2489" s="32">
        <v>25</v>
      </c>
      <c r="L2489" s="35"/>
    </row>
    <row r="2490" spans="1:12" ht="26.25" hidden="1" thickBot="1" x14ac:dyDescent="0.3">
      <c r="A2490" s="31" t="s">
        <v>2373</v>
      </c>
      <c r="B2490" s="32" t="s">
        <v>185</v>
      </c>
      <c r="C2490" s="33" t="s">
        <v>2378</v>
      </c>
      <c r="D2490" s="33" t="s">
        <v>8938</v>
      </c>
      <c r="E2490" s="34" t="s">
        <v>8939</v>
      </c>
      <c r="F2490" s="32" t="s">
        <v>8940</v>
      </c>
      <c r="G2490" s="33" t="s">
        <v>9075</v>
      </c>
      <c r="H2490" s="32" t="s">
        <v>2414</v>
      </c>
      <c r="I2490" s="32" t="s">
        <v>2415</v>
      </c>
      <c r="J2490" s="33" t="s">
        <v>2373</v>
      </c>
      <c r="K2490" s="32">
        <v>22</v>
      </c>
      <c r="L2490" s="35"/>
    </row>
    <row r="2491" spans="1:12" ht="26.25" hidden="1" thickBot="1" x14ac:dyDescent="0.3">
      <c r="A2491" s="31" t="s">
        <v>2373</v>
      </c>
      <c r="B2491" s="32" t="s">
        <v>185</v>
      </c>
      <c r="C2491" s="33" t="s">
        <v>2374</v>
      </c>
      <c r="D2491" s="33" t="s">
        <v>9076</v>
      </c>
      <c r="E2491" s="34" t="s">
        <v>9077</v>
      </c>
      <c r="F2491" s="32" t="s">
        <v>9078</v>
      </c>
      <c r="G2491" s="33" t="s">
        <v>9079</v>
      </c>
      <c r="H2491" s="32" t="s">
        <v>2414</v>
      </c>
      <c r="I2491" s="32" t="s">
        <v>2415</v>
      </c>
      <c r="J2491" s="33" t="s">
        <v>2375</v>
      </c>
      <c r="K2491" s="32">
        <v>15</v>
      </c>
      <c r="L2491" s="35"/>
    </row>
    <row r="2492" spans="1:12" ht="26.25" hidden="1" thickBot="1" x14ac:dyDescent="0.3">
      <c r="A2492" s="31" t="s">
        <v>2373</v>
      </c>
      <c r="B2492" s="32" t="s">
        <v>185</v>
      </c>
      <c r="C2492" s="33" t="s">
        <v>2378</v>
      </c>
      <c r="D2492" s="33" t="s">
        <v>8912</v>
      </c>
      <c r="E2492" s="34" t="s">
        <v>8913</v>
      </c>
      <c r="F2492" s="32" t="s">
        <v>8914</v>
      </c>
      <c r="G2492" s="33" t="s">
        <v>9080</v>
      </c>
      <c r="H2492" s="32" t="s">
        <v>2414</v>
      </c>
      <c r="I2492" s="32" t="s">
        <v>2415</v>
      </c>
      <c r="J2492" s="33" t="s">
        <v>2375</v>
      </c>
      <c r="K2492" s="32">
        <v>15</v>
      </c>
      <c r="L2492" s="35"/>
    </row>
    <row r="2493" spans="1:12" ht="26.25" hidden="1" thickBot="1" x14ac:dyDescent="0.3">
      <c r="A2493" s="31" t="s">
        <v>2373</v>
      </c>
      <c r="B2493" s="32" t="s">
        <v>185</v>
      </c>
      <c r="C2493" s="33" t="s">
        <v>2374</v>
      </c>
      <c r="D2493" s="33" t="s">
        <v>8964</v>
      </c>
      <c r="E2493" s="34" t="s">
        <v>8965</v>
      </c>
      <c r="F2493" s="32" t="s">
        <v>8966</v>
      </c>
      <c r="G2493" s="33" t="s">
        <v>9081</v>
      </c>
      <c r="H2493" s="32" t="s">
        <v>2414</v>
      </c>
      <c r="I2493" s="32" t="s">
        <v>2415</v>
      </c>
      <c r="J2493" s="33" t="s">
        <v>2373</v>
      </c>
      <c r="K2493" s="32">
        <v>32</v>
      </c>
      <c r="L2493" s="35"/>
    </row>
    <row r="2494" spans="1:12" ht="26.25" hidden="1" thickBot="1" x14ac:dyDescent="0.3">
      <c r="A2494" s="31" t="s">
        <v>2373</v>
      </c>
      <c r="B2494" s="32" t="s">
        <v>185</v>
      </c>
      <c r="C2494" s="33" t="s">
        <v>2374</v>
      </c>
      <c r="D2494" s="33" t="s">
        <v>9082</v>
      </c>
      <c r="E2494" s="34" t="s">
        <v>9083</v>
      </c>
      <c r="F2494" s="32" t="s">
        <v>9084</v>
      </c>
      <c r="G2494" s="33" t="s">
        <v>9085</v>
      </c>
      <c r="H2494" s="32" t="s">
        <v>2414</v>
      </c>
      <c r="I2494" s="32" t="s">
        <v>2415</v>
      </c>
      <c r="J2494" s="33" t="s">
        <v>2375</v>
      </c>
      <c r="K2494" s="32">
        <v>14</v>
      </c>
      <c r="L2494" s="35"/>
    </row>
    <row r="2495" spans="1:12" ht="26.25" hidden="1" thickBot="1" x14ac:dyDescent="0.3">
      <c r="A2495" s="31" t="s">
        <v>2373</v>
      </c>
      <c r="B2495" s="32" t="s">
        <v>185</v>
      </c>
      <c r="C2495" s="33" t="s">
        <v>2374</v>
      </c>
      <c r="D2495" s="33" t="s">
        <v>9086</v>
      </c>
      <c r="E2495" s="34" t="s">
        <v>9087</v>
      </c>
      <c r="F2495" s="32" t="s">
        <v>9088</v>
      </c>
      <c r="G2495" s="33" t="s">
        <v>9089</v>
      </c>
      <c r="H2495" s="32" t="s">
        <v>2414</v>
      </c>
      <c r="I2495" s="32" t="s">
        <v>2415</v>
      </c>
      <c r="J2495" s="33" t="s">
        <v>2373</v>
      </c>
      <c r="K2495" s="32">
        <v>18</v>
      </c>
      <c r="L2495" s="35"/>
    </row>
    <row r="2496" spans="1:12" ht="26.25" hidden="1" thickBot="1" x14ac:dyDescent="0.3">
      <c r="A2496" s="31" t="s">
        <v>2373</v>
      </c>
      <c r="B2496" s="32" t="s">
        <v>185</v>
      </c>
      <c r="C2496" s="33" t="s">
        <v>2374</v>
      </c>
      <c r="D2496" s="33" t="s">
        <v>9090</v>
      </c>
      <c r="E2496" s="34" t="s">
        <v>9091</v>
      </c>
      <c r="F2496" s="32" t="s">
        <v>9092</v>
      </c>
      <c r="G2496" s="33" t="s">
        <v>9093</v>
      </c>
      <c r="H2496" s="32" t="s">
        <v>2414</v>
      </c>
      <c r="I2496" s="32" t="s">
        <v>2415</v>
      </c>
      <c r="J2496" s="33" t="s">
        <v>2373</v>
      </c>
      <c r="K2496" s="32">
        <v>22</v>
      </c>
      <c r="L2496" s="35"/>
    </row>
    <row r="2497" spans="1:12" ht="26.25" hidden="1" thickBot="1" x14ac:dyDescent="0.3">
      <c r="A2497" s="31" t="s">
        <v>2373</v>
      </c>
      <c r="B2497" s="32" t="s">
        <v>185</v>
      </c>
      <c r="C2497" s="33" t="s">
        <v>2378</v>
      </c>
      <c r="D2497" s="33" t="s">
        <v>9094</v>
      </c>
      <c r="E2497" s="34" t="s">
        <v>9095</v>
      </c>
      <c r="F2497" s="32" t="s">
        <v>8849</v>
      </c>
      <c r="G2497" s="33" t="s">
        <v>9096</v>
      </c>
      <c r="H2497" s="32" t="s">
        <v>2414</v>
      </c>
      <c r="I2497" s="32" t="s">
        <v>2415</v>
      </c>
      <c r="J2497" s="33" t="s">
        <v>2368</v>
      </c>
      <c r="K2497" s="32">
        <v>24</v>
      </c>
      <c r="L2497" s="35"/>
    </row>
    <row r="2498" spans="1:12" ht="26.25" hidden="1" thickBot="1" x14ac:dyDescent="0.3">
      <c r="A2498" s="31" t="s">
        <v>2373</v>
      </c>
      <c r="B2498" s="32" t="s">
        <v>185</v>
      </c>
      <c r="C2498" s="33" t="s">
        <v>2374</v>
      </c>
      <c r="D2498" s="33" t="s">
        <v>8920</v>
      </c>
      <c r="E2498" s="34" t="s">
        <v>8921</v>
      </c>
      <c r="F2498" s="32" t="s">
        <v>8922</v>
      </c>
      <c r="G2498" s="33" t="s">
        <v>9097</v>
      </c>
      <c r="H2498" s="32" t="s">
        <v>2414</v>
      </c>
      <c r="I2498" s="32" t="s">
        <v>2415</v>
      </c>
      <c r="J2498" s="33" t="s">
        <v>2375</v>
      </c>
      <c r="K2498" s="32">
        <v>18</v>
      </c>
      <c r="L2498" s="35"/>
    </row>
    <row r="2499" spans="1:12" ht="26.25" hidden="1" thickBot="1" x14ac:dyDescent="0.3">
      <c r="A2499" s="31" t="s">
        <v>2373</v>
      </c>
      <c r="B2499" s="32" t="s">
        <v>185</v>
      </c>
      <c r="C2499" s="33" t="s">
        <v>2374</v>
      </c>
      <c r="D2499" s="33" t="s">
        <v>9035</v>
      </c>
      <c r="E2499" s="34" t="s">
        <v>9036</v>
      </c>
      <c r="F2499" s="32" t="s">
        <v>9037</v>
      </c>
      <c r="G2499" s="33" t="s">
        <v>9098</v>
      </c>
      <c r="H2499" s="32" t="s">
        <v>2414</v>
      </c>
      <c r="I2499" s="32" t="s">
        <v>2671</v>
      </c>
      <c r="J2499" s="33" t="s">
        <v>2373</v>
      </c>
      <c r="K2499" s="32">
        <v>31</v>
      </c>
      <c r="L2499" s="35"/>
    </row>
    <row r="2500" spans="1:12" ht="26.25" hidden="1" thickBot="1" x14ac:dyDescent="0.3">
      <c r="A2500" s="31" t="s">
        <v>2373</v>
      </c>
      <c r="B2500" s="32" t="s">
        <v>185</v>
      </c>
      <c r="C2500" s="33" t="s">
        <v>2374</v>
      </c>
      <c r="D2500" s="33" t="s">
        <v>9035</v>
      </c>
      <c r="E2500" s="34" t="s">
        <v>9036</v>
      </c>
      <c r="F2500" s="32" t="s">
        <v>9037</v>
      </c>
      <c r="G2500" s="33" t="s">
        <v>9099</v>
      </c>
      <c r="H2500" s="32" t="s">
        <v>2414</v>
      </c>
      <c r="I2500" s="32" t="s">
        <v>2415</v>
      </c>
      <c r="J2500" s="33" t="s">
        <v>2368</v>
      </c>
      <c r="K2500" s="32">
        <v>37</v>
      </c>
      <c r="L2500" s="35"/>
    </row>
    <row r="2501" spans="1:12" ht="26.25" hidden="1" thickBot="1" x14ac:dyDescent="0.3">
      <c r="A2501" s="31" t="s">
        <v>2373</v>
      </c>
      <c r="B2501" s="32" t="s">
        <v>185</v>
      </c>
      <c r="C2501" s="33" t="s">
        <v>2374</v>
      </c>
      <c r="D2501" s="33" t="s">
        <v>8947</v>
      </c>
      <c r="E2501" s="34" t="s">
        <v>8948</v>
      </c>
      <c r="F2501" s="32" t="s">
        <v>8949</v>
      </c>
      <c r="G2501" s="33" t="s">
        <v>9100</v>
      </c>
      <c r="H2501" s="32" t="s">
        <v>2414</v>
      </c>
      <c r="I2501" s="32" t="s">
        <v>2415</v>
      </c>
      <c r="J2501" s="33" t="s">
        <v>2375</v>
      </c>
      <c r="K2501" s="32">
        <v>17</v>
      </c>
      <c r="L2501" s="35"/>
    </row>
    <row r="2502" spans="1:12" ht="26.25" hidden="1" thickBot="1" x14ac:dyDescent="0.3">
      <c r="A2502" s="31" t="s">
        <v>2373</v>
      </c>
      <c r="B2502" s="32" t="s">
        <v>185</v>
      </c>
      <c r="C2502" s="33" t="s">
        <v>2374</v>
      </c>
      <c r="D2502" s="33" t="s">
        <v>9082</v>
      </c>
      <c r="E2502" s="34" t="s">
        <v>9083</v>
      </c>
      <c r="F2502" s="32" t="s">
        <v>9084</v>
      </c>
      <c r="G2502" s="33" t="s">
        <v>9101</v>
      </c>
      <c r="H2502" s="32" t="s">
        <v>2414</v>
      </c>
      <c r="I2502" s="32" t="s">
        <v>2415</v>
      </c>
      <c r="J2502" s="33" t="s">
        <v>2373</v>
      </c>
      <c r="K2502" s="32">
        <v>15</v>
      </c>
      <c r="L2502" s="35"/>
    </row>
    <row r="2503" spans="1:12" ht="26.25" hidden="1" thickBot="1" x14ac:dyDescent="0.3">
      <c r="A2503" s="31" t="s">
        <v>2373</v>
      </c>
      <c r="B2503" s="32" t="s">
        <v>185</v>
      </c>
      <c r="C2503" s="33" t="s">
        <v>2378</v>
      </c>
      <c r="D2503" s="33" t="s">
        <v>9102</v>
      </c>
      <c r="E2503" s="34" t="s">
        <v>9103</v>
      </c>
      <c r="F2503" s="32" t="s">
        <v>9104</v>
      </c>
      <c r="G2503" s="33" t="s">
        <v>9105</v>
      </c>
      <c r="H2503" s="32" t="s">
        <v>2414</v>
      </c>
      <c r="I2503" s="32" t="s">
        <v>2415</v>
      </c>
      <c r="J2503" s="33" t="s">
        <v>2368</v>
      </c>
      <c r="K2503" s="32">
        <v>14</v>
      </c>
      <c r="L2503" s="35"/>
    </row>
    <row r="2504" spans="1:12" ht="26.25" hidden="1" thickBot="1" x14ac:dyDescent="0.3">
      <c r="A2504" s="31" t="s">
        <v>2373</v>
      </c>
      <c r="B2504" s="32" t="s">
        <v>185</v>
      </c>
      <c r="C2504" s="33" t="s">
        <v>2378</v>
      </c>
      <c r="D2504" s="33" t="s">
        <v>9102</v>
      </c>
      <c r="E2504" s="34" t="s">
        <v>9103</v>
      </c>
      <c r="F2504" s="32" t="s">
        <v>9104</v>
      </c>
      <c r="G2504" s="33" t="s">
        <v>9106</v>
      </c>
      <c r="H2504" s="32" t="s">
        <v>2414</v>
      </c>
      <c r="I2504" s="32" t="s">
        <v>2415</v>
      </c>
      <c r="J2504" s="33" t="s">
        <v>2373</v>
      </c>
      <c r="K2504" s="32">
        <v>19</v>
      </c>
      <c r="L2504" s="35"/>
    </row>
    <row r="2505" spans="1:12" ht="26.25" hidden="1" thickBot="1" x14ac:dyDescent="0.3">
      <c r="A2505" s="31" t="s">
        <v>2373</v>
      </c>
      <c r="B2505" s="32" t="s">
        <v>185</v>
      </c>
      <c r="C2505" s="33" t="s">
        <v>2374</v>
      </c>
      <c r="D2505" s="33" t="s">
        <v>8952</v>
      </c>
      <c r="E2505" s="34" t="s">
        <v>8953</v>
      </c>
      <c r="F2505" s="32" t="s">
        <v>8954</v>
      </c>
      <c r="G2505" s="33" t="s">
        <v>9107</v>
      </c>
      <c r="H2505" s="32" t="s">
        <v>2414</v>
      </c>
      <c r="I2505" s="32" t="s">
        <v>2415</v>
      </c>
      <c r="J2505" s="33" t="s">
        <v>2373</v>
      </c>
      <c r="K2505" s="32">
        <v>29</v>
      </c>
      <c r="L2505" s="35"/>
    </row>
    <row r="2506" spans="1:12" ht="26.25" hidden="1" thickBot="1" x14ac:dyDescent="0.3">
      <c r="A2506" s="31" t="s">
        <v>2373</v>
      </c>
      <c r="B2506" s="32" t="s">
        <v>185</v>
      </c>
      <c r="C2506" s="33" t="s">
        <v>2374</v>
      </c>
      <c r="D2506" s="33" t="s">
        <v>8886</v>
      </c>
      <c r="E2506" s="34" t="s">
        <v>8887</v>
      </c>
      <c r="F2506" s="32" t="s">
        <v>8888</v>
      </c>
      <c r="G2506" s="33" t="s">
        <v>9108</v>
      </c>
      <c r="H2506" s="32" t="s">
        <v>2414</v>
      </c>
      <c r="I2506" s="32" t="s">
        <v>2415</v>
      </c>
      <c r="J2506" s="33" t="s">
        <v>2375</v>
      </c>
      <c r="K2506" s="32">
        <v>14</v>
      </c>
      <c r="L2506" s="35"/>
    </row>
    <row r="2507" spans="1:12" ht="26.25" hidden="1" thickBot="1" x14ac:dyDescent="0.3">
      <c r="A2507" s="31" t="s">
        <v>2373</v>
      </c>
      <c r="B2507" s="32" t="s">
        <v>185</v>
      </c>
      <c r="C2507" s="33" t="s">
        <v>2378</v>
      </c>
      <c r="D2507" s="33" t="s">
        <v>8912</v>
      </c>
      <c r="E2507" s="34" t="s">
        <v>8913</v>
      </c>
      <c r="F2507" s="32" t="s">
        <v>8914</v>
      </c>
      <c r="G2507" s="33" t="s">
        <v>9109</v>
      </c>
      <c r="H2507" s="32" t="s">
        <v>2414</v>
      </c>
      <c r="I2507" s="32" t="s">
        <v>2415</v>
      </c>
      <c r="J2507" s="33" t="s">
        <v>2375</v>
      </c>
      <c r="K2507" s="32">
        <v>20</v>
      </c>
      <c r="L2507" s="35"/>
    </row>
    <row r="2508" spans="1:12" ht="26.25" hidden="1" thickBot="1" x14ac:dyDescent="0.3">
      <c r="A2508" s="31" t="s">
        <v>2373</v>
      </c>
      <c r="B2508" s="32" t="s">
        <v>185</v>
      </c>
      <c r="C2508" s="33" t="s">
        <v>2374</v>
      </c>
      <c r="D2508" s="33" t="s">
        <v>8925</v>
      </c>
      <c r="E2508" s="34" t="s">
        <v>8926</v>
      </c>
      <c r="F2508" s="32" t="s">
        <v>8927</v>
      </c>
      <c r="G2508" s="33" t="s">
        <v>9110</v>
      </c>
      <c r="H2508" s="32" t="s">
        <v>2414</v>
      </c>
      <c r="I2508" s="32" t="s">
        <v>2415</v>
      </c>
      <c r="J2508" s="33" t="s">
        <v>2375</v>
      </c>
      <c r="K2508" s="32">
        <v>14</v>
      </c>
      <c r="L2508" s="35"/>
    </row>
    <row r="2509" spans="1:12" ht="26.25" hidden="1" thickBot="1" x14ac:dyDescent="0.3">
      <c r="A2509" s="31" t="s">
        <v>2373</v>
      </c>
      <c r="B2509" s="32" t="s">
        <v>185</v>
      </c>
      <c r="C2509" s="33" t="s">
        <v>2378</v>
      </c>
      <c r="D2509" s="33" t="s">
        <v>8851</v>
      </c>
      <c r="E2509" s="34" t="s">
        <v>8852</v>
      </c>
      <c r="F2509" s="32" t="s">
        <v>8853</v>
      </c>
      <c r="G2509" s="33" t="s">
        <v>9111</v>
      </c>
      <c r="H2509" s="32" t="s">
        <v>2414</v>
      </c>
      <c r="I2509" s="32" t="s">
        <v>2415</v>
      </c>
      <c r="J2509" s="33" t="s">
        <v>2375</v>
      </c>
      <c r="K2509" s="32">
        <v>34</v>
      </c>
      <c r="L2509" s="35"/>
    </row>
    <row r="2510" spans="1:12" ht="26.25" hidden="1" thickBot="1" x14ac:dyDescent="0.3">
      <c r="A2510" s="31" t="s">
        <v>2373</v>
      </c>
      <c r="B2510" s="32" t="s">
        <v>185</v>
      </c>
      <c r="C2510" s="33" t="s">
        <v>2378</v>
      </c>
      <c r="D2510" s="33" t="s">
        <v>8912</v>
      </c>
      <c r="E2510" s="34" t="s">
        <v>8913</v>
      </c>
      <c r="F2510" s="32" t="s">
        <v>8914</v>
      </c>
      <c r="G2510" s="33" t="s">
        <v>9112</v>
      </c>
      <c r="H2510" s="32" t="s">
        <v>2414</v>
      </c>
      <c r="I2510" s="32" t="s">
        <v>2415</v>
      </c>
      <c r="J2510" s="33" t="s">
        <v>2373</v>
      </c>
      <c r="K2510" s="32">
        <v>28</v>
      </c>
      <c r="L2510" s="35"/>
    </row>
    <row r="2511" spans="1:12" ht="26.25" hidden="1" thickBot="1" x14ac:dyDescent="0.3">
      <c r="A2511" s="31" t="s">
        <v>2373</v>
      </c>
      <c r="B2511" s="32" t="s">
        <v>185</v>
      </c>
      <c r="C2511" s="33" t="s">
        <v>2369</v>
      </c>
      <c r="D2511" s="33" t="s">
        <v>8870</v>
      </c>
      <c r="E2511" s="34" t="s">
        <v>8871</v>
      </c>
      <c r="F2511" s="32" t="s">
        <v>8872</v>
      </c>
      <c r="G2511" s="33" t="s">
        <v>9113</v>
      </c>
      <c r="H2511" s="32" t="s">
        <v>2414</v>
      </c>
      <c r="I2511" s="32" t="s">
        <v>2415</v>
      </c>
      <c r="J2511" s="33" t="s">
        <v>2375</v>
      </c>
      <c r="K2511" s="32">
        <v>34</v>
      </c>
      <c r="L2511" s="35"/>
    </row>
    <row r="2512" spans="1:12" ht="26.25" hidden="1" thickBot="1" x14ac:dyDescent="0.3">
      <c r="A2512" s="31" t="s">
        <v>2373</v>
      </c>
      <c r="B2512" s="32" t="s">
        <v>185</v>
      </c>
      <c r="C2512" s="33" t="s">
        <v>2374</v>
      </c>
      <c r="D2512" s="33" t="s">
        <v>9114</v>
      </c>
      <c r="E2512" s="34" t="s">
        <v>9115</v>
      </c>
      <c r="F2512" s="32" t="s">
        <v>9116</v>
      </c>
      <c r="G2512" s="33" t="s">
        <v>9117</v>
      </c>
      <c r="H2512" s="32" t="s">
        <v>2475</v>
      </c>
      <c r="I2512" s="32" t="s">
        <v>2415</v>
      </c>
      <c r="J2512" s="33" t="s">
        <v>2370</v>
      </c>
      <c r="K2512" s="32">
        <v>21</v>
      </c>
      <c r="L2512" s="36" t="s">
        <v>2533</v>
      </c>
    </row>
    <row r="2513" spans="1:12" ht="26.25" hidden="1" thickBot="1" x14ac:dyDescent="0.3">
      <c r="A2513" s="31" t="s">
        <v>2373</v>
      </c>
      <c r="B2513" s="32" t="s">
        <v>185</v>
      </c>
      <c r="C2513" s="33" t="s">
        <v>2369</v>
      </c>
      <c r="D2513" s="33" t="s">
        <v>9118</v>
      </c>
      <c r="E2513" s="34" t="s">
        <v>9119</v>
      </c>
      <c r="F2513" s="32" t="s">
        <v>9120</v>
      </c>
      <c r="G2513" s="33" t="s">
        <v>9121</v>
      </c>
      <c r="H2513" s="32" t="s">
        <v>2475</v>
      </c>
      <c r="I2513" s="32" t="s">
        <v>2415</v>
      </c>
      <c r="J2513" s="33" t="s">
        <v>2370</v>
      </c>
      <c r="K2513" s="32">
        <v>18</v>
      </c>
      <c r="L2513" s="36" t="s">
        <v>9122</v>
      </c>
    </row>
    <row r="2514" spans="1:12" ht="26.25" hidden="1" thickBot="1" x14ac:dyDescent="0.3">
      <c r="A2514" s="31" t="s">
        <v>2373</v>
      </c>
      <c r="B2514" s="32" t="s">
        <v>185</v>
      </c>
      <c r="C2514" s="33" t="s">
        <v>2378</v>
      </c>
      <c r="D2514" s="33" t="s">
        <v>8843</v>
      </c>
      <c r="E2514" s="34" t="s">
        <v>8844</v>
      </c>
      <c r="F2514" s="32" t="s">
        <v>8845</v>
      </c>
      <c r="G2514" s="33" t="s">
        <v>9123</v>
      </c>
      <c r="H2514" s="32" t="s">
        <v>2475</v>
      </c>
      <c r="I2514" s="32" t="s">
        <v>2671</v>
      </c>
      <c r="J2514" s="33" t="s">
        <v>2373</v>
      </c>
      <c r="K2514" s="32">
        <v>27</v>
      </c>
      <c r="L2514" s="36" t="s">
        <v>9124</v>
      </c>
    </row>
    <row r="2515" spans="1:12" ht="26.25" hidden="1" thickBot="1" x14ac:dyDescent="0.3">
      <c r="A2515" s="31" t="s">
        <v>2373</v>
      </c>
      <c r="B2515" s="32" t="s">
        <v>185</v>
      </c>
      <c r="C2515" s="33" t="s">
        <v>2378</v>
      </c>
      <c r="D2515" s="33" t="s">
        <v>9125</v>
      </c>
      <c r="E2515" s="34" t="s">
        <v>6503</v>
      </c>
      <c r="F2515" s="32" t="s">
        <v>9126</v>
      </c>
      <c r="G2515" s="33" t="s">
        <v>9127</v>
      </c>
      <c r="H2515" s="32" t="s">
        <v>2475</v>
      </c>
      <c r="I2515" s="32" t="s">
        <v>2415</v>
      </c>
      <c r="J2515" s="33" t="s">
        <v>2373</v>
      </c>
      <c r="K2515" s="32">
        <v>28</v>
      </c>
      <c r="L2515" s="36" t="s">
        <v>8924</v>
      </c>
    </row>
    <row r="2516" spans="1:12" ht="26.25" hidden="1" thickBot="1" x14ac:dyDescent="0.3">
      <c r="A2516" s="31" t="s">
        <v>2373</v>
      </c>
      <c r="B2516" s="32" t="s">
        <v>185</v>
      </c>
      <c r="C2516" s="33" t="s">
        <v>2378</v>
      </c>
      <c r="D2516" s="33" t="s">
        <v>9128</v>
      </c>
      <c r="E2516" s="34" t="s">
        <v>9129</v>
      </c>
      <c r="F2516" s="32" t="s">
        <v>9130</v>
      </c>
      <c r="G2516" s="33" t="s">
        <v>9131</v>
      </c>
      <c r="H2516" s="32" t="s">
        <v>2475</v>
      </c>
      <c r="I2516" s="32" t="s">
        <v>2415</v>
      </c>
      <c r="J2516" s="33" t="s">
        <v>2373</v>
      </c>
      <c r="K2516" s="32">
        <v>38</v>
      </c>
      <c r="L2516" s="36" t="s">
        <v>9129</v>
      </c>
    </row>
    <row r="2517" spans="1:12" ht="26.25" hidden="1" thickBot="1" x14ac:dyDescent="0.3">
      <c r="A2517" s="31" t="s">
        <v>2373</v>
      </c>
      <c r="B2517" s="32" t="s">
        <v>185</v>
      </c>
      <c r="C2517" s="33" t="s">
        <v>2378</v>
      </c>
      <c r="D2517" s="33" t="s">
        <v>9132</v>
      </c>
      <c r="E2517" s="34" t="s">
        <v>8935</v>
      </c>
      <c r="F2517" s="32" t="s">
        <v>9133</v>
      </c>
      <c r="G2517" s="33" t="s">
        <v>9134</v>
      </c>
      <c r="H2517" s="32" t="s">
        <v>2475</v>
      </c>
      <c r="I2517" s="32" t="s">
        <v>2415</v>
      </c>
      <c r="J2517" s="33" t="s">
        <v>2373</v>
      </c>
      <c r="K2517" s="32">
        <v>34</v>
      </c>
      <c r="L2517" s="36" t="s">
        <v>2578</v>
      </c>
    </row>
    <row r="2518" spans="1:12" ht="26.25" hidden="1" thickBot="1" x14ac:dyDescent="0.3">
      <c r="A2518" s="31" t="s">
        <v>2373</v>
      </c>
      <c r="B2518" s="32" t="s">
        <v>185</v>
      </c>
      <c r="C2518" s="33" t="s">
        <v>2374</v>
      </c>
      <c r="D2518" s="33" t="s">
        <v>9135</v>
      </c>
      <c r="E2518" s="34" t="s">
        <v>5050</v>
      </c>
      <c r="F2518" s="32" t="s">
        <v>9136</v>
      </c>
      <c r="G2518" s="33" t="s">
        <v>9137</v>
      </c>
      <c r="H2518" s="32" t="s">
        <v>2475</v>
      </c>
      <c r="I2518" s="32" t="s">
        <v>2415</v>
      </c>
      <c r="J2518" s="33" t="s">
        <v>2373</v>
      </c>
      <c r="K2518" s="32">
        <v>26</v>
      </c>
      <c r="L2518" s="35"/>
    </row>
    <row r="2519" spans="1:12" ht="26.25" hidden="1" thickBot="1" x14ac:dyDescent="0.3">
      <c r="A2519" s="31" t="s">
        <v>2373</v>
      </c>
      <c r="B2519" s="32" t="s">
        <v>185</v>
      </c>
      <c r="C2519" s="33" t="s">
        <v>2369</v>
      </c>
      <c r="D2519" s="33" t="s">
        <v>9138</v>
      </c>
      <c r="E2519" s="34" t="s">
        <v>9139</v>
      </c>
      <c r="F2519" s="32" t="s">
        <v>9140</v>
      </c>
      <c r="G2519" s="33" t="s">
        <v>9141</v>
      </c>
      <c r="H2519" s="32" t="s">
        <v>2475</v>
      </c>
      <c r="I2519" s="32" t="s">
        <v>2415</v>
      </c>
      <c r="J2519" s="33" t="s">
        <v>2373</v>
      </c>
      <c r="K2519" s="32">
        <v>22</v>
      </c>
      <c r="L2519" s="36" t="s">
        <v>2578</v>
      </c>
    </row>
    <row r="2520" spans="1:12" ht="26.25" hidden="1" thickBot="1" x14ac:dyDescent="0.3">
      <c r="A2520" s="31" t="s">
        <v>2373</v>
      </c>
      <c r="B2520" s="32" t="s">
        <v>185</v>
      </c>
      <c r="C2520" s="33" t="s">
        <v>2369</v>
      </c>
      <c r="D2520" s="33" t="s">
        <v>9142</v>
      </c>
      <c r="E2520" s="34" t="s">
        <v>9143</v>
      </c>
      <c r="F2520" s="32" t="s">
        <v>9144</v>
      </c>
      <c r="G2520" s="33" t="s">
        <v>9145</v>
      </c>
      <c r="H2520" s="32" t="s">
        <v>2475</v>
      </c>
      <c r="I2520" s="32" t="s">
        <v>2415</v>
      </c>
      <c r="J2520" s="33" t="s">
        <v>2373</v>
      </c>
      <c r="K2520" s="32">
        <v>19</v>
      </c>
      <c r="L2520" s="36" t="s">
        <v>9146</v>
      </c>
    </row>
    <row r="2521" spans="1:12" ht="26.25" hidden="1" thickBot="1" x14ac:dyDescent="0.3">
      <c r="A2521" s="31" t="s">
        <v>2373</v>
      </c>
      <c r="B2521" s="32" t="s">
        <v>185</v>
      </c>
      <c r="C2521" s="33" t="s">
        <v>2369</v>
      </c>
      <c r="D2521" s="33" t="s">
        <v>9147</v>
      </c>
      <c r="E2521" s="34" t="s">
        <v>9148</v>
      </c>
      <c r="F2521" s="32" t="s">
        <v>9149</v>
      </c>
      <c r="G2521" s="33" t="s">
        <v>9150</v>
      </c>
      <c r="H2521" s="32" t="s">
        <v>2475</v>
      </c>
      <c r="I2521" s="32" t="s">
        <v>2415</v>
      </c>
      <c r="J2521" s="33" t="s">
        <v>2373</v>
      </c>
      <c r="K2521" s="32">
        <v>20</v>
      </c>
      <c r="L2521" s="36" t="s">
        <v>9026</v>
      </c>
    </row>
    <row r="2522" spans="1:12" ht="26.25" hidden="1" thickBot="1" x14ac:dyDescent="0.3">
      <c r="A2522" s="31" t="s">
        <v>2373</v>
      </c>
      <c r="B2522" s="32" t="s">
        <v>185</v>
      </c>
      <c r="C2522" s="33" t="s">
        <v>2369</v>
      </c>
      <c r="D2522" s="33" t="s">
        <v>9151</v>
      </c>
      <c r="E2522" s="34" t="s">
        <v>9152</v>
      </c>
      <c r="F2522" s="32" t="s">
        <v>9153</v>
      </c>
      <c r="G2522" s="33" t="s">
        <v>9154</v>
      </c>
      <c r="H2522" s="32" t="s">
        <v>2475</v>
      </c>
      <c r="I2522" s="32" t="s">
        <v>2415</v>
      </c>
      <c r="J2522" s="33" t="s">
        <v>2373</v>
      </c>
      <c r="K2522" s="32">
        <v>16</v>
      </c>
      <c r="L2522" s="36" t="s">
        <v>9155</v>
      </c>
    </row>
    <row r="2523" spans="1:12" ht="26.25" hidden="1" thickBot="1" x14ac:dyDescent="0.3">
      <c r="A2523" s="31" t="s">
        <v>2373</v>
      </c>
      <c r="B2523" s="32" t="s">
        <v>185</v>
      </c>
      <c r="C2523" s="33" t="s">
        <v>2374</v>
      </c>
      <c r="D2523" s="33" t="s">
        <v>9156</v>
      </c>
      <c r="E2523" s="34" t="s">
        <v>9157</v>
      </c>
      <c r="F2523" s="32" t="s">
        <v>9158</v>
      </c>
      <c r="G2523" s="33" t="s">
        <v>9159</v>
      </c>
      <c r="H2523" s="32" t="s">
        <v>2475</v>
      </c>
      <c r="I2523" s="32" t="s">
        <v>2415</v>
      </c>
      <c r="J2523" s="33" t="s">
        <v>2373</v>
      </c>
      <c r="K2523" s="32">
        <v>27</v>
      </c>
      <c r="L2523" s="36" t="s">
        <v>6803</v>
      </c>
    </row>
    <row r="2524" spans="1:12" ht="26.25" hidden="1" thickBot="1" x14ac:dyDescent="0.3">
      <c r="A2524" s="31" t="s">
        <v>2373</v>
      </c>
      <c r="B2524" s="32" t="s">
        <v>185</v>
      </c>
      <c r="C2524" s="33" t="s">
        <v>2374</v>
      </c>
      <c r="D2524" s="33" t="s">
        <v>9160</v>
      </c>
      <c r="E2524" s="34" t="s">
        <v>9161</v>
      </c>
      <c r="F2524" s="32" t="s">
        <v>9162</v>
      </c>
      <c r="G2524" s="33" t="s">
        <v>9163</v>
      </c>
      <c r="H2524" s="32" t="s">
        <v>2475</v>
      </c>
      <c r="I2524" s="32" t="s">
        <v>2415</v>
      </c>
      <c r="J2524" s="33" t="s">
        <v>2373</v>
      </c>
      <c r="K2524" s="32">
        <v>26</v>
      </c>
      <c r="L2524" s="36" t="s">
        <v>9164</v>
      </c>
    </row>
    <row r="2525" spans="1:12" ht="26.25" hidden="1" thickBot="1" x14ac:dyDescent="0.3">
      <c r="A2525" s="31" t="s">
        <v>2373</v>
      </c>
      <c r="B2525" s="32" t="s">
        <v>185</v>
      </c>
      <c r="C2525" s="33" t="s">
        <v>2374</v>
      </c>
      <c r="D2525" s="33" t="s">
        <v>8952</v>
      </c>
      <c r="E2525" s="34" t="s">
        <v>8953</v>
      </c>
      <c r="F2525" s="32" t="s">
        <v>8954</v>
      </c>
      <c r="G2525" s="33" t="s">
        <v>9165</v>
      </c>
      <c r="H2525" s="32" t="s">
        <v>2475</v>
      </c>
      <c r="I2525" s="32" t="s">
        <v>2415</v>
      </c>
      <c r="J2525" s="33" t="s">
        <v>2373</v>
      </c>
      <c r="K2525" s="32">
        <v>29</v>
      </c>
      <c r="L2525" s="36" t="s">
        <v>2533</v>
      </c>
    </row>
    <row r="2526" spans="1:12" ht="26.25" hidden="1" thickBot="1" x14ac:dyDescent="0.3">
      <c r="A2526" s="31" t="s">
        <v>2373</v>
      </c>
      <c r="B2526" s="32" t="s">
        <v>185</v>
      </c>
      <c r="C2526" s="33" t="s">
        <v>2374</v>
      </c>
      <c r="D2526" s="33" t="s">
        <v>8947</v>
      </c>
      <c r="E2526" s="34" t="s">
        <v>8948</v>
      </c>
      <c r="F2526" s="32" t="s">
        <v>8949</v>
      </c>
      <c r="G2526" s="33" t="s">
        <v>9166</v>
      </c>
      <c r="H2526" s="32" t="s">
        <v>2475</v>
      </c>
      <c r="I2526" s="32" t="s">
        <v>2671</v>
      </c>
      <c r="J2526" s="33" t="s">
        <v>2373</v>
      </c>
      <c r="K2526" s="32">
        <v>29</v>
      </c>
      <c r="L2526" s="36" t="s">
        <v>9167</v>
      </c>
    </row>
    <row r="2527" spans="1:12" ht="26.25" hidden="1" thickBot="1" x14ac:dyDescent="0.3">
      <c r="A2527" s="31" t="s">
        <v>2373</v>
      </c>
      <c r="B2527" s="32" t="s">
        <v>185</v>
      </c>
      <c r="C2527" s="33" t="s">
        <v>2374</v>
      </c>
      <c r="D2527" s="33" t="s">
        <v>9168</v>
      </c>
      <c r="E2527" s="34" t="s">
        <v>9169</v>
      </c>
      <c r="F2527" s="32" t="s">
        <v>9170</v>
      </c>
      <c r="G2527" s="33" t="s">
        <v>9171</v>
      </c>
      <c r="H2527" s="32" t="s">
        <v>2475</v>
      </c>
      <c r="I2527" s="32" t="s">
        <v>2415</v>
      </c>
      <c r="J2527" s="33" t="s">
        <v>2373</v>
      </c>
      <c r="K2527" s="32">
        <v>24</v>
      </c>
      <c r="L2527" s="36" t="s">
        <v>9164</v>
      </c>
    </row>
    <row r="2528" spans="1:12" ht="26.25" hidden="1" thickBot="1" x14ac:dyDescent="0.3">
      <c r="A2528" s="31" t="s">
        <v>2373</v>
      </c>
      <c r="B2528" s="32" t="s">
        <v>185</v>
      </c>
      <c r="C2528" s="33" t="s">
        <v>2374</v>
      </c>
      <c r="D2528" s="33" t="s">
        <v>9172</v>
      </c>
      <c r="E2528" s="34" t="s">
        <v>9173</v>
      </c>
      <c r="F2528" s="32" t="s">
        <v>9174</v>
      </c>
      <c r="G2528" s="33" t="s">
        <v>9175</v>
      </c>
      <c r="H2528" s="32" t="s">
        <v>2475</v>
      </c>
      <c r="I2528" s="32" t="s">
        <v>2415</v>
      </c>
      <c r="J2528" s="33" t="s">
        <v>2373</v>
      </c>
      <c r="K2528" s="32">
        <v>33</v>
      </c>
      <c r="L2528" s="36" t="s">
        <v>9173</v>
      </c>
    </row>
    <row r="2529" spans="1:12" ht="26.25" hidden="1" thickBot="1" x14ac:dyDescent="0.3">
      <c r="A2529" s="31" t="s">
        <v>2373</v>
      </c>
      <c r="B2529" s="32" t="s">
        <v>185</v>
      </c>
      <c r="C2529" s="33" t="s">
        <v>2378</v>
      </c>
      <c r="D2529" s="33" t="s">
        <v>9176</v>
      </c>
      <c r="E2529" s="34" t="s">
        <v>4358</v>
      </c>
      <c r="F2529" s="32" t="s">
        <v>9177</v>
      </c>
      <c r="G2529" s="33" t="s">
        <v>9178</v>
      </c>
      <c r="H2529" s="32" t="s">
        <v>2475</v>
      </c>
      <c r="I2529" s="32" t="s">
        <v>2415</v>
      </c>
      <c r="J2529" s="33" t="s">
        <v>2373</v>
      </c>
      <c r="K2529" s="32">
        <v>9</v>
      </c>
      <c r="L2529" s="36" t="s">
        <v>9179</v>
      </c>
    </row>
    <row r="2530" spans="1:12" ht="26.25" hidden="1" thickBot="1" x14ac:dyDescent="0.3">
      <c r="A2530" s="31" t="s">
        <v>2373</v>
      </c>
      <c r="B2530" s="32" t="s">
        <v>185</v>
      </c>
      <c r="C2530" s="33" t="s">
        <v>2374</v>
      </c>
      <c r="D2530" s="33" t="s">
        <v>8952</v>
      </c>
      <c r="E2530" s="34" t="s">
        <v>8953</v>
      </c>
      <c r="F2530" s="32" t="s">
        <v>8954</v>
      </c>
      <c r="G2530" s="33" t="s">
        <v>9180</v>
      </c>
      <c r="H2530" s="32" t="s">
        <v>2475</v>
      </c>
      <c r="I2530" s="32" t="s">
        <v>2415</v>
      </c>
      <c r="J2530" s="33" t="s">
        <v>2365</v>
      </c>
      <c r="K2530" s="32">
        <v>19</v>
      </c>
      <c r="L2530" s="36" t="s">
        <v>2533</v>
      </c>
    </row>
    <row r="2531" spans="1:12" ht="26.25" hidden="1" thickBot="1" x14ac:dyDescent="0.3">
      <c r="A2531" s="31" t="s">
        <v>2373</v>
      </c>
      <c r="B2531" s="32" t="s">
        <v>185</v>
      </c>
      <c r="C2531" s="33" t="s">
        <v>2378</v>
      </c>
      <c r="D2531" s="33" t="s">
        <v>8843</v>
      </c>
      <c r="E2531" s="34" t="s">
        <v>8844</v>
      </c>
      <c r="F2531" s="32" t="s">
        <v>8845</v>
      </c>
      <c r="G2531" s="33" t="s">
        <v>9181</v>
      </c>
      <c r="H2531" s="32" t="s">
        <v>2475</v>
      </c>
      <c r="I2531" s="32" t="s">
        <v>2415</v>
      </c>
      <c r="J2531" s="33" t="s">
        <v>2365</v>
      </c>
      <c r="K2531" s="32">
        <v>17</v>
      </c>
      <c r="L2531" s="36" t="s">
        <v>9124</v>
      </c>
    </row>
    <row r="2532" spans="1:12" ht="26.25" hidden="1" thickBot="1" x14ac:dyDescent="0.3">
      <c r="A2532" s="31" t="s">
        <v>2373</v>
      </c>
      <c r="B2532" s="32" t="s">
        <v>185</v>
      </c>
      <c r="C2532" s="33" t="s">
        <v>2369</v>
      </c>
      <c r="D2532" s="33" t="s">
        <v>9182</v>
      </c>
      <c r="E2532" s="34" t="s">
        <v>3097</v>
      </c>
      <c r="F2532" s="32" t="s">
        <v>9183</v>
      </c>
      <c r="G2532" s="33" t="s">
        <v>9184</v>
      </c>
      <c r="H2532" s="32" t="s">
        <v>2475</v>
      </c>
      <c r="I2532" s="32" t="s">
        <v>2415</v>
      </c>
      <c r="J2532" s="33" t="s">
        <v>2365</v>
      </c>
      <c r="K2532" s="32">
        <v>26</v>
      </c>
      <c r="L2532" s="36" t="s">
        <v>2578</v>
      </c>
    </row>
    <row r="2533" spans="1:12" ht="26.25" hidden="1" thickBot="1" x14ac:dyDescent="0.3">
      <c r="A2533" s="31" t="s">
        <v>2373</v>
      </c>
      <c r="B2533" s="32" t="s">
        <v>185</v>
      </c>
      <c r="C2533" s="33" t="s">
        <v>2369</v>
      </c>
      <c r="D2533" s="33" t="s">
        <v>9182</v>
      </c>
      <c r="E2533" s="34" t="s">
        <v>3097</v>
      </c>
      <c r="F2533" s="32" t="s">
        <v>9183</v>
      </c>
      <c r="G2533" s="33" t="s">
        <v>9185</v>
      </c>
      <c r="H2533" s="32" t="s">
        <v>2475</v>
      </c>
      <c r="I2533" s="32" t="s">
        <v>2415</v>
      </c>
      <c r="J2533" s="33" t="s">
        <v>2370</v>
      </c>
      <c r="K2533" s="32">
        <v>17</v>
      </c>
      <c r="L2533" s="36" t="s">
        <v>2578</v>
      </c>
    </row>
    <row r="2534" spans="1:12" ht="26.25" hidden="1" thickBot="1" x14ac:dyDescent="0.3">
      <c r="A2534" s="31" t="s">
        <v>2373</v>
      </c>
      <c r="B2534" s="32" t="s">
        <v>185</v>
      </c>
      <c r="C2534" s="33" t="s">
        <v>2378</v>
      </c>
      <c r="D2534" s="33" t="s">
        <v>9094</v>
      </c>
      <c r="E2534" s="34" t="s">
        <v>9095</v>
      </c>
      <c r="F2534" s="32" t="s">
        <v>8849</v>
      </c>
      <c r="G2534" s="33" t="s">
        <v>9186</v>
      </c>
      <c r="H2534" s="32" t="s">
        <v>2475</v>
      </c>
      <c r="I2534" s="32" t="s">
        <v>2415</v>
      </c>
      <c r="J2534" s="33" t="s">
        <v>2365</v>
      </c>
      <c r="K2534" s="32">
        <v>19</v>
      </c>
      <c r="L2534" s="36" t="s">
        <v>9124</v>
      </c>
    </row>
    <row r="2535" spans="1:12" ht="26.25" hidden="1" thickBot="1" x14ac:dyDescent="0.3">
      <c r="A2535" s="31" t="s">
        <v>2373</v>
      </c>
      <c r="B2535" s="32" t="s">
        <v>185</v>
      </c>
      <c r="C2535" s="33" t="s">
        <v>2374</v>
      </c>
      <c r="D2535" s="33" t="s">
        <v>9187</v>
      </c>
      <c r="E2535" s="34" t="s">
        <v>9188</v>
      </c>
      <c r="F2535" s="32" t="s">
        <v>9189</v>
      </c>
      <c r="G2535" s="33" t="s">
        <v>9190</v>
      </c>
      <c r="H2535" s="32" t="s">
        <v>2475</v>
      </c>
      <c r="I2535" s="32" t="s">
        <v>2415</v>
      </c>
      <c r="J2535" s="33" t="s">
        <v>2365</v>
      </c>
      <c r="K2535" s="32">
        <v>13</v>
      </c>
      <c r="L2535" s="36" t="s">
        <v>9191</v>
      </c>
    </row>
    <row r="2536" spans="1:12" ht="26.25" hidden="1" thickBot="1" x14ac:dyDescent="0.3">
      <c r="A2536" s="31" t="s">
        <v>2373</v>
      </c>
      <c r="B2536" s="32" t="s">
        <v>185</v>
      </c>
      <c r="C2536" s="33" t="s">
        <v>2374</v>
      </c>
      <c r="D2536" s="33" t="s">
        <v>9192</v>
      </c>
      <c r="E2536" s="34" t="s">
        <v>9193</v>
      </c>
      <c r="F2536" s="32" t="s">
        <v>9194</v>
      </c>
      <c r="G2536" s="33" t="s">
        <v>9195</v>
      </c>
      <c r="H2536" s="32" t="s">
        <v>2475</v>
      </c>
      <c r="I2536" s="32" t="s">
        <v>2415</v>
      </c>
      <c r="J2536" s="33" t="s">
        <v>2365</v>
      </c>
      <c r="K2536" s="32">
        <v>23</v>
      </c>
      <c r="L2536" s="36" t="s">
        <v>9196</v>
      </c>
    </row>
    <row r="2537" spans="1:12" ht="26.25" hidden="1" thickBot="1" x14ac:dyDescent="0.3">
      <c r="A2537" s="31" t="s">
        <v>2373</v>
      </c>
      <c r="B2537" s="32" t="s">
        <v>185</v>
      </c>
      <c r="C2537" s="33" t="s">
        <v>2369</v>
      </c>
      <c r="D2537" s="33" t="s">
        <v>9197</v>
      </c>
      <c r="E2537" s="34" t="s">
        <v>9198</v>
      </c>
      <c r="F2537" s="32" t="s">
        <v>9199</v>
      </c>
      <c r="G2537" s="33" t="s">
        <v>9200</v>
      </c>
      <c r="H2537" s="32" t="s">
        <v>2475</v>
      </c>
      <c r="I2537" s="32" t="s">
        <v>2415</v>
      </c>
      <c r="J2537" s="33" t="s">
        <v>2365</v>
      </c>
      <c r="K2537" s="32">
        <v>16</v>
      </c>
      <c r="L2537" s="36" t="s">
        <v>9164</v>
      </c>
    </row>
    <row r="2538" spans="1:12" ht="26.25" hidden="1" thickBot="1" x14ac:dyDescent="0.3">
      <c r="A2538" s="31" t="s">
        <v>2373</v>
      </c>
      <c r="B2538" s="32" t="s">
        <v>185</v>
      </c>
      <c r="C2538" s="33" t="s">
        <v>2369</v>
      </c>
      <c r="D2538" s="33" t="s">
        <v>9201</v>
      </c>
      <c r="E2538" s="34" t="s">
        <v>6543</v>
      </c>
      <c r="F2538" s="32" t="s">
        <v>9202</v>
      </c>
      <c r="G2538" s="33" t="s">
        <v>9203</v>
      </c>
      <c r="H2538" s="32" t="s">
        <v>2475</v>
      </c>
      <c r="I2538" s="32" t="s">
        <v>2415</v>
      </c>
      <c r="J2538" s="33" t="s">
        <v>2365</v>
      </c>
      <c r="K2538" s="32">
        <v>15</v>
      </c>
      <c r="L2538" s="36" t="s">
        <v>9204</v>
      </c>
    </row>
    <row r="2539" spans="1:12" ht="26.25" hidden="1" thickBot="1" x14ac:dyDescent="0.3">
      <c r="A2539" s="31" t="s">
        <v>2373</v>
      </c>
      <c r="B2539" s="32" t="s">
        <v>185</v>
      </c>
      <c r="C2539" s="33" t="s">
        <v>2369</v>
      </c>
      <c r="D2539" s="33" t="s">
        <v>9118</v>
      </c>
      <c r="E2539" s="34" t="s">
        <v>9119</v>
      </c>
      <c r="F2539" s="32" t="s">
        <v>9120</v>
      </c>
      <c r="G2539" s="33" t="s">
        <v>9205</v>
      </c>
      <c r="H2539" s="32" t="s">
        <v>2475</v>
      </c>
      <c r="I2539" s="32" t="s">
        <v>2415</v>
      </c>
      <c r="J2539" s="33" t="s">
        <v>2365</v>
      </c>
      <c r="K2539" s="32">
        <v>14</v>
      </c>
      <c r="L2539" s="36" t="s">
        <v>9122</v>
      </c>
    </row>
    <row r="2540" spans="1:12" ht="26.25" hidden="1" thickBot="1" x14ac:dyDescent="0.3">
      <c r="A2540" s="31" t="s">
        <v>2373</v>
      </c>
      <c r="B2540" s="32" t="s">
        <v>185</v>
      </c>
      <c r="C2540" s="33" t="s">
        <v>2369</v>
      </c>
      <c r="D2540" s="33" t="s">
        <v>9182</v>
      </c>
      <c r="E2540" s="34" t="s">
        <v>3097</v>
      </c>
      <c r="F2540" s="32" t="s">
        <v>9183</v>
      </c>
      <c r="G2540" s="33" t="s">
        <v>9206</v>
      </c>
      <c r="H2540" s="32" t="s">
        <v>2475</v>
      </c>
      <c r="I2540" s="32" t="s">
        <v>2415</v>
      </c>
      <c r="J2540" s="33" t="s">
        <v>2373</v>
      </c>
      <c r="K2540" s="32">
        <v>18</v>
      </c>
      <c r="L2540" s="36" t="s">
        <v>2578</v>
      </c>
    </row>
    <row r="2541" spans="1:12" ht="26.25" hidden="1" thickBot="1" x14ac:dyDescent="0.3">
      <c r="A2541" s="31" t="s">
        <v>2373</v>
      </c>
      <c r="B2541" s="32" t="s">
        <v>185</v>
      </c>
      <c r="C2541" s="33" t="s">
        <v>2369</v>
      </c>
      <c r="D2541" s="33" t="s">
        <v>9142</v>
      </c>
      <c r="E2541" s="34" t="s">
        <v>9143</v>
      </c>
      <c r="F2541" s="32" t="s">
        <v>9144</v>
      </c>
      <c r="G2541" s="33" t="s">
        <v>9207</v>
      </c>
      <c r="H2541" s="32" t="s">
        <v>2475</v>
      </c>
      <c r="I2541" s="32" t="s">
        <v>2415</v>
      </c>
      <c r="J2541" s="33" t="s">
        <v>2368</v>
      </c>
      <c r="K2541" s="32">
        <v>16</v>
      </c>
      <c r="L2541" s="36" t="s">
        <v>9146</v>
      </c>
    </row>
    <row r="2542" spans="1:12" ht="26.25" hidden="1" thickBot="1" x14ac:dyDescent="0.3">
      <c r="A2542" s="31" t="s">
        <v>2373</v>
      </c>
      <c r="B2542" s="32" t="s">
        <v>185</v>
      </c>
      <c r="C2542" s="33" t="s">
        <v>2378</v>
      </c>
      <c r="D2542" s="33" t="s">
        <v>8851</v>
      </c>
      <c r="E2542" s="34" t="s">
        <v>8852</v>
      </c>
      <c r="F2542" s="32" t="s">
        <v>8853</v>
      </c>
      <c r="G2542" s="33" t="s">
        <v>9208</v>
      </c>
      <c r="H2542" s="32" t="s">
        <v>2475</v>
      </c>
      <c r="I2542" s="32" t="s">
        <v>2415</v>
      </c>
      <c r="J2542" s="33" t="s">
        <v>2368</v>
      </c>
      <c r="K2542" s="32">
        <v>28</v>
      </c>
      <c r="L2542" s="36" t="s">
        <v>2578</v>
      </c>
    </row>
    <row r="2543" spans="1:12" ht="26.25" hidden="1" thickBot="1" x14ac:dyDescent="0.3">
      <c r="A2543" s="31" t="s">
        <v>2373</v>
      </c>
      <c r="B2543" s="32" t="s">
        <v>185</v>
      </c>
      <c r="C2543" s="33" t="s">
        <v>2378</v>
      </c>
      <c r="D2543" s="33" t="s">
        <v>9209</v>
      </c>
      <c r="E2543" s="34" t="s">
        <v>6042</v>
      </c>
      <c r="F2543" s="32" t="s">
        <v>9210</v>
      </c>
      <c r="G2543" s="33" t="s">
        <v>9211</v>
      </c>
      <c r="H2543" s="32" t="s">
        <v>2475</v>
      </c>
      <c r="I2543" s="32" t="s">
        <v>2415</v>
      </c>
      <c r="J2543" s="33" t="s">
        <v>2365</v>
      </c>
      <c r="K2543" s="32">
        <v>10</v>
      </c>
      <c r="L2543" s="36" t="s">
        <v>9212</v>
      </c>
    </row>
    <row r="2544" spans="1:12" ht="26.25" hidden="1" thickBot="1" x14ac:dyDescent="0.3">
      <c r="A2544" s="31" t="s">
        <v>2373</v>
      </c>
      <c r="B2544" s="32" t="s">
        <v>185</v>
      </c>
      <c r="C2544" s="33" t="s">
        <v>2374</v>
      </c>
      <c r="D2544" s="33" t="s">
        <v>9156</v>
      </c>
      <c r="E2544" s="34" t="s">
        <v>9157</v>
      </c>
      <c r="F2544" s="32" t="s">
        <v>9158</v>
      </c>
      <c r="G2544" s="33" t="s">
        <v>9213</v>
      </c>
      <c r="H2544" s="32" t="s">
        <v>2475</v>
      </c>
      <c r="I2544" s="32" t="s">
        <v>2415</v>
      </c>
      <c r="J2544" s="33" t="s">
        <v>2368</v>
      </c>
      <c r="K2544" s="32">
        <v>15</v>
      </c>
      <c r="L2544" s="36" t="s">
        <v>6803</v>
      </c>
    </row>
    <row r="2545" spans="1:12" ht="26.25" hidden="1" thickBot="1" x14ac:dyDescent="0.3">
      <c r="A2545" s="31" t="s">
        <v>2373</v>
      </c>
      <c r="B2545" s="32" t="s">
        <v>185</v>
      </c>
      <c r="C2545" s="33" t="s">
        <v>2378</v>
      </c>
      <c r="D2545" s="33" t="s">
        <v>8847</v>
      </c>
      <c r="E2545" s="34" t="s">
        <v>8848</v>
      </c>
      <c r="F2545" s="32" t="s">
        <v>8849</v>
      </c>
      <c r="G2545" s="33" t="s">
        <v>9214</v>
      </c>
      <c r="H2545" s="32" t="s">
        <v>2475</v>
      </c>
      <c r="I2545" s="32" t="s">
        <v>2415</v>
      </c>
      <c r="J2545" s="33" t="s">
        <v>2368</v>
      </c>
      <c r="K2545" s="32">
        <v>22</v>
      </c>
      <c r="L2545" s="36" t="s">
        <v>9124</v>
      </c>
    </row>
    <row r="2546" spans="1:12" ht="26.25" hidden="1" thickBot="1" x14ac:dyDescent="0.3">
      <c r="A2546" s="31" t="s">
        <v>2373</v>
      </c>
      <c r="B2546" s="32" t="s">
        <v>185</v>
      </c>
      <c r="C2546" s="33" t="s">
        <v>2378</v>
      </c>
      <c r="D2546" s="33" t="s">
        <v>8843</v>
      </c>
      <c r="E2546" s="34" t="s">
        <v>8844</v>
      </c>
      <c r="F2546" s="32" t="s">
        <v>8845</v>
      </c>
      <c r="G2546" s="33" t="s">
        <v>9215</v>
      </c>
      <c r="H2546" s="32" t="s">
        <v>2475</v>
      </c>
      <c r="I2546" s="32" t="s">
        <v>2671</v>
      </c>
      <c r="J2546" s="33" t="s">
        <v>2368</v>
      </c>
      <c r="K2546" s="32">
        <v>31</v>
      </c>
      <c r="L2546" s="36" t="s">
        <v>9124</v>
      </c>
    </row>
    <row r="2547" spans="1:12" ht="26.25" hidden="1" thickBot="1" x14ac:dyDescent="0.3">
      <c r="A2547" s="31" t="s">
        <v>2373</v>
      </c>
      <c r="B2547" s="32" t="s">
        <v>185</v>
      </c>
      <c r="C2547" s="33" t="s">
        <v>2378</v>
      </c>
      <c r="D2547" s="33" t="s">
        <v>9216</v>
      </c>
      <c r="E2547" s="34" t="s">
        <v>9217</v>
      </c>
      <c r="F2547" s="32" t="s">
        <v>9218</v>
      </c>
      <c r="G2547" s="33" t="s">
        <v>9219</v>
      </c>
      <c r="H2547" s="32" t="s">
        <v>2475</v>
      </c>
      <c r="I2547" s="32" t="s">
        <v>2415</v>
      </c>
      <c r="J2547" s="33" t="s">
        <v>2368</v>
      </c>
      <c r="K2547" s="32">
        <v>29</v>
      </c>
      <c r="L2547" s="36" t="s">
        <v>9164</v>
      </c>
    </row>
    <row r="2548" spans="1:12" ht="26.25" hidden="1" thickBot="1" x14ac:dyDescent="0.3">
      <c r="A2548" s="31" t="s">
        <v>2373</v>
      </c>
      <c r="B2548" s="32" t="s">
        <v>185</v>
      </c>
      <c r="C2548" s="33" t="s">
        <v>2374</v>
      </c>
      <c r="D2548" s="33" t="s">
        <v>9220</v>
      </c>
      <c r="E2548" s="34" t="s">
        <v>9221</v>
      </c>
      <c r="F2548" s="32" t="s">
        <v>9222</v>
      </c>
      <c r="G2548" s="33" t="s">
        <v>9223</v>
      </c>
      <c r="H2548" s="32" t="s">
        <v>2475</v>
      </c>
      <c r="I2548" s="32" t="s">
        <v>2415</v>
      </c>
      <c r="J2548" s="33" t="s">
        <v>2368</v>
      </c>
      <c r="K2548" s="32">
        <v>30</v>
      </c>
      <c r="L2548" s="36" t="s">
        <v>9164</v>
      </c>
    </row>
    <row r="2549" spans="1:12" ht="26.25" hidden="1" thickBot="1" x14ac:dyDescent="0.3">
      <c r="A2549" s="31" t="s">
        <v>2373</v>
      </c>
      <c r="B2549" s="32" t="s">
        <v>185</v>
      </c>
      <c r="C2549" s="33" t="s">
        <v>2374</v>
      </c>
      <c r="D2549" s="33" t="s">
        <v>9135</v>
      </c>
      <c r="E2549" s="34" t="s">
        <v>5050</v>
      </c>
      <c r="F2549" s="32" t="s">
        <v>9136</v>
      </c>
      <c r="G2549" s="33" t="s">
        <v>9224</v>
      </c>
      <c r="H2549" s="32" t="s">
        <v>2475</v>
      </c>
      <c r="I2549" s="32" t="s">
        <v>2415</v>
      </c>
      <c r="J2549" s="33" t="s">
        <v>2368</v>
      </c>
      <c r="K2549" s="32">
        <v>24</v>
      </c>
      <c r="L2549" s="36" t="s">
        <v>4632</v>
      </c>
    </row>
    <row r="2550" spans="1:12" ht="26.25" hidden="1" thickBot="1" x14ac:dyDescent="0.3">
      <c r="A2550" s="31" t="s">
        <v>2373</v>
      </c>
      <c r="B2550" s="32" t="s">
        <v>185</v>
      </c>
      <c r="C2550" s="33" t="s">
        <v>2369</v>
      </c>
      <c r="D2550" s="33" t="s">
        <v>9182</v>
      </c>
      <c r="E2550" s="34" t="s">
        <v>3097</v>
      </c>
      <c r="F2550" s="32" t="s">
        <v>9183</v>
      </c>
      <c r="G2550" s="33" t="s">
        <v>9225</v>
      </c>
      <c r="H2550" s="32" t="s">
        <v>2475</v>
      </c>
      <c r="I2550" s="32" t="s">
        <v>2415</v>
      </c>
      <c r="J2550" s="33" t="s">
        <v>2368</v>
      </c>
      <c r="K2550" s="32">
        <v>32</v>
      </c>
      <c r="L2550" s="36" t="s">
        <v>2578</v>
      </c>
    </row>
    <row r="2551" spans="1:12" ht="26.25" hidden="1" thickBot="1" x14ac:dyDescent="0.3">
      <c r="A2551" s="31" t="s">
        <v>2373</v>
      </c>
      <c r="B2551" s="32" t="s">
        <v>185</v>
      </c>
      <c r="C2551" s="33" t="s">
        <v>2369</v>
      </c>
      <c r="D2551" s="33" t="s">
        <v>9147</v>
      </c>
      <c r="E2551" s="34" t="s">
        <v>9148</v>
      </c>
      <c r="F2551" s="32" t="s">
        <v>9149</v>
      </c>
      <c r="G2551" s="33" t="s">
        <v>9226</v>
      </c>
      <c r="H2551" s="32" t="s">
        <v>2475</v>
      </c>
      <c r="I2551" s="32" t="s">
        <v>2415</v>
      </c>
      <c r="J2551" s="33" t="s">
        <v>2368</v>
      </c>
      <c r="K2551" s="32">
        <v>18</v>
      </c>
      <c r="L2551" s="36" t="s">
        <v>9026</v>
      </c>
    </row>
    <row r="2552" spans="1:12" ht="26.25" hidden="1" thickBot="1" x14ac:dyDescent="0.3">
      <c r="A2552" s="31" t="s">
        <v>2373</v>
      </c>
      <c r="B2552" s="32" t="s">
        <v>185</v>
      </c>
      <c r="C2552" s="33" t="s">
        <v>2369</v>
      </c>
      <c r="D2552" s="33" t="s">
        <v>9227</v>
      </c>
      <c r="E2552" s="34" t="s">
        <v>9228</v>
      </c>
      <c r="F2552" s="32" t="s">
        <v>9229</v>
      </c>
      <c r="G2552" s="33" t="s">
        <v>9230</v>
      </c>
      <c r="H2552" s="32" t="s">
        <v>2475</v>
      </c>
      <c r="I2552" s="32" t="s">
        <v>2415</v>
      </c>
      <c r="J2552" s="33" t="s">
        <v>2368</v>
      </c>
      <c r="K2552" s="32">
        <v>17</v>
      </c>
      <c r="L2552" s="36" t="s">
        <v>2578</v>
      </c>
    </row>
    <row r="2553" spans="1:12" ht="26.25" hidden="1" thickBot="1" x14ac:dyDescent="0.3">
      <c r="A2553" s="31" t="s">
        <v>2373</v>
      </c>
      <c r="B2553" s="32" t="s">
        <v>185</v>
      </c>
      <c r="C2553" s="33" t="s">
        <v>2374</v>
      </c>
      <c r="D2553" s="33" t="s">
        <v>8947</v>
      </c>
      <c r="E2553" s="34" t="s">
        <v>8948</v>
      </c>
      <c r="F2553" s="32" t="s">
        <v>8949</v>
      </c>
      <c r="G2553" s="33" t="s">
        <v>9231</v>
      </c>
      <c r="H2553" s="32" t="s">
        <v>2475</v>
      </c>
      <c r="I2553" s="32" t="s">
        <v>2415</v>
      </c>
      <c r="J2553" s="33" t="s">
        <v>2373</v>
      </c>
      <c r="K2553" s="32">
        <v>28</v>
      </c>
      <c r="L2553" s="36" t="s">
        <v>9167</v>
      </c>
    </row>
    <row r="2554" spans="1:12" ht="26.25" hidden="1" thickBot="1" x14ac:dyDescent="0.3">
      <c r="A2554" s="31" t="s">
        <v>2373</v>
      </c>
      <c r="B2554" s="32" t="s">
        <v>185</v>
      </c>
      <c r="C2554" s="33" t="s">
        <v>2369</v>
      </c>
      <c r="D2554" s="33" t="s">
        <v>8870</v>
      </c>
      <c r="E2554" s="34" t="s">
        <v>8871</v>
      </c>
      <c r="F2554" s="32" t="s">
        <v>8872</v>
      </c>
      <c r="G2554" s="33" t="s">
        <v>9232</v>
      </c>
      <c r="H2554" s="32" t="s">
        <v>2475</v>
      </c>
      <c r="I2554" s="32" t="s">
        <v>2415</v>
      </c>
      <c r="J2554" s="33" t="s">
        <v>2373</v>
      </c>
      <c r="K2554" s="32">
        <v>30</v>
      </c>
      <c r="L2554" s="36" t="s">
        <v>2578</v>
      </c>
    </row>
    <row r="2555" spans="1:12" ht="26.25" hidden="1" thickBot="1" x14ac:dyDescent="0.3">
      <c r="A2555" s="31" t="s">
        <v>2373</v>
      </c>
      <c r="B2555" s="32" t="s">
        <v>185</v>
      </c>
      <c r="C2555" s="33" t="s">
        <v>2369</v>
      </c>
      <c r="D2555" s="33" t="s">
        <v>9201</v>
      </c>
      <c r="E2555" s="34" t="s">
        <v>6543</v>
      </c>
      <c r="F2555" s="32" t="s">
        <v>9202</v>
      </c>
      <c r="G2555" s="33" t="s">
        <v>9233</v>
      </c>
      <c r="H2555" s="32" t="s">
        <v>2475</v>
      </c>
      <c r="I2555" s="32" t="s">
        <v>2415</v>
      </c>
      <c r="J2555" s="33" t="s">
        <v>2373</v>
      </c>
      <c r="K2555" s="32">
        <v>28</v>
      </c>
      <c r="L2555" s="36" t="s">
        <v>9204</v>
      </c>
    </row>
    <row r="2556" spans="1:12" ht="26.25" hidden="1" thickBot="1" x14ac:dyDescent="0.3">
      <c r="A2556" s="31" t="s">
        <v>2373</v>
      </c>
      <c r="B2556" s="32" t="s">
        <v>185</v>
      </c>
      <c r="C2556" s="33" t="s">
        <v>2374</v>
      </c>
      <c r="D2556" s="33" t="s">
        <v>8952</v>
      </c>
      <c r="E2556" s="34" t="s">
        <v>8953</v>
      </c>
      <c r="F2556" s="32" t="s">
        <v>8954</v>
      </c>
      <c r="G2556" s="33" t="s">
        <v>9234</v>
      </c>
      <c r="H2556" s="32" t="s">
        <v>2475</v>
      </c>
      <c r="I2556" s="32" t="s">
        <v>2415</v>
      </c>
      <c r="J2556" s="33" t="s">
        <v>2368</v>
      </c>
      <c r="K2556" s="32">
        <v>26</v>
      </c>
      <c r="L2556" s="36" t="s">
        <v>2533</v>
      </c>
    </row>
    <row r="2557" spans="1:12" ht="26.25" hidden="1" thickBot="1" x14ac:dyDescent="0.3">
      <c r="A2557" s="31" t="s">
        <v>2373</v>
      </c>
      <c r="B2557" s="32" t="s">
        <v>185</v>
      </c>
      <c r="C2557" s="33" t="s">
        <v>2369</v>
      </c>
      <c r="D2557" s="33" t="s">
        <v>9235</v>
      </c>
      <c r="E2557" s="34" t="s">
        <v>9236</v>
      </c>
      <c r="F2557" s="32" t="s">
        <v>9237</v>
      </c>
      <c r="G2557" s="33" t="s">
        <v>9238</v>
      </c>
      <c r="H2557" s="32" t="s">
        <v>2475</v>
      </c>
      <c r="I2557" s="32" t="s">
        <v>2415</v>
      </c>
      <c r="J2557" s="33" t="s">
        <v>2368</v>
      </c>
      <c r="K2557" s="32">
        <v>17</v>
      </c>
      <c r="L2557" s="36" t="s">
        <v>9239</v>
      </c>
    </row>
    <row r="2558" spans="1:12" ht="26.25" hidden="1" thickBot="1" x14ac:dyDescent="0.3">
      <c r="A2558" s="31" t="s">
        <v>2373</v>
      </c>
      <c r="B2558" s="32" t="s">
        <v>185</v>
      </c>
      <c r="C2558" s="33" t="s">
        <v>2369</v>
      </c>
      <c r="D2558" s="33" t="s">
        <v>9017</v>
      </c>
      <c r="E2558" s="34" t="s">
        <v>9018</v>
      </c>
      <c r="F2558" s="32" t="s">
        <v>9019</v>
      </c>
      <c r="G2558" s="33" t="s">
        <v>9240</v>
      </c>
      <c r="H2558" s="32" t="s">
        <v>2475</v>
      </c>
      <c r="I2558" s="32" t="s">
        <v>2415</v>
      </c>
      <c r="J2558" s="33" t="s">
        <v>2370</v>
      </c>
      <c r="K2558" s="32">
        <v>12</v>
      </c>
      <c r="L2558" s="36" t="s">
        <v>2578</v>
      </c>
    </row>
    <row r="2559" spans="1:12" ht="26.25" hidden="1" thickBot="1" x14ac:dyDescent="0.3">
      <c r="A2559" s="31" t="s">
        <v>2373</v>
      </c>
      <c r="B2559" s="32" t="s">
        <v>185</v>
      </c>
      <c r="C2559" s="33" t="s">
        <v>2369</v>
      </c>
      <c r="D2559" s="33" t="s">
        <v>9017</v>
      </c>
      <c r="E2559" s="34" t="s">
        <v>9018</v>
      </c>
      <c r="F2559" s="32" t="s">
        <v>9019</v>
      </c>
      <c r="G2559" s="33" t="s">
        <v>9241</v>
      </c>
      <c r="H2559" s="32" t="s">
        <v>2475</v>
      </c>
      <c r="I2559" s="32" t="s">
        <v>2415</v>
      </c>
      <c r="J2559" s="33" t="s">
        <v>2367</v>
      </c>
      <c r="K2559" s="32">
        <v>12</v>
      </c>
      <c r="L2559" s="36" t="s">
        <v>2578</v>
      </c>
    </row>
    <row r="2560" spans="1:12" ht="26.25" hidden="1" thickBot="1" x14ac:dyDescent="0.3">
      <c r="A2560" s="31" t="s">
        <v>2373</v>
      </c>
      <c r="B2560" s="32" t="s">
        <v>185</v>
      </c>
      <c r="C2560" s="33" t="s">
        <v>2369</v>
      </c>
      <c r="D2560" s="33" t="s">
        <v>9182</v>
      </c>
      <c r="E2560" s="34" t="s">
        <v>3097</v>
      </c>
      <c r="F2560" s="32" t="s">
        <v>9183</v>
      </c>
      <c r="G2560" s="33" t="s">
        <v>9242</v>
      </c>
      <c r="H2560" s="32" t="s">
        <v>2475</v>
      </c>
      <c r="I2560" s="32" t="s">
        <v>2415</v>
      </c>
      <c r="J2560" s="33" t="s">
        <v>2367</v>
      </c>
      <c r="K2560" s="32">
        <v>18</v>
      </c>
      <c r="L2560" s="36" t="s">
        <v>2578</v>
      </c>
    </row>
    <row r="2561" spans="1:12" ht="26.25" hidden="1" thickBot="1" x14ac:dyDescent="0.3">
      <c r="A2561" s="31" t="s">
        <v>2373</v>
      </c>
      <c r="B2561" s="32" t="s">
        <v>185</v>
      </c>
      <c r="C2561" s="33" t="s">
        <v>2369</v>
      </c>
      <c r="D2561" s="33" t="s">
        <v>9147</v>
      </c>
      <c r="E2561" s="34" t="s">
        <v>9148</v>
      </c>
      <c r="F2561" s="32" t="s">
        <v>9149</v>
      </c>
      <c r="G2561" s="33" t="s">
        <v>9243</v>
      </c>
      <c r="H2561" s="32" t="s">
        <v>2475</v>
      </c>
      <c r="I2561" s="32" t="s">
        <v>2415</v>
      </c>
      <c r="J2561" s="33" t="s">
        <v>2367</v>
      </c>
      <c r="K2561" s="32">
        <v>18</v>
      </c>
      <c r="L2561" s="36" t="s">
        <v>9026</v>
      </c>
    </row>
    <row r="2562" spans="1:12" ht="26.25" hidden="1" thickBot="1" x14ac:dyDescent="0.3">
      <c r="A2562" s="31" t="s">
        <v>2373</v>
      </c>
      <c r="B2562" s="32" t="s">
        <v>185</v>
      </c>
      <c r="C2562" s="33" t="s">
        <v>2374</v>
      </c>
      <c r="D2562" s="33" t="s">
        <v>8952</v>
      </c>
      <c r="E2562" s="34" t="s">
        <v>8953</v>
      </c>
      <c r="F2562" s="32" t="s">
        <v>8954</v>
      </c>
      <c r="G2562" s="33" t="s">
        <v>9244</v>
      </c>
      <c r="H2562" s="32" t="s">
        <v>2475</v>
      </c>
      <c r="I2562" s="32" t="s">
        <v>2415</v>
      </c>
      <c r="J2562" s="33" t="s">
        <v>2367</v>
      </c>
      <c r="K2562" s="32">
        <v>19</v>
      </c>
      <c r="L2562" s="36" t="s">
        <v>2533</v>
      </c>
    </row>
    <row r="2563" spans="1:12" ht="26.25" hidden="1" thickBot="1" x14ac:dyDescent="0.3">
      <c r="A2563" s="31" t="s">
        <v>2373</v>
      </c>
      <c r="B2563" s="32" t="s">
        <v>185</v>
      </c>
      <c r="C2563" s="33" t="s">
        <v>2378</v>
      </c>
      <c r="D2563" s="33" t="s">
        <v>9245</v>
      </c>
      <c r="E2563" s="34" t="s">
        <v>9246</v>
      </c>
      <c r="F2563" s="32" t="s">
        <v>9247</v>
      </c>
      <c r="G2563" s="33" t="s">
        <v>9248</v>
      </c>
      <c r="H2563" s="32" t="s">
        <v>2475</v>
      </c>
      <c r="I2563" s="32" t="s">
        <v>2415</v>
      </c>
      <c r="J2563" s="33" t="s">
        <v>2367</v>
      </c>
      <c r="K2563" s="32">
        <v>14</v>
      </c>
      <c r="L2563" s="36" t="s">
        <v>9246</v>
      </c>
    </row>
    <row r="2564" spans="1:12" ht="26.25" hidden="1" thickBot="1" x14ac:dyDescent="0.3">
      <c r="A2564" s="31" t="s">
        <v>2373</v>
      </c>
      <c r="B2564" s="32" t="s">
        <v>185</v>
      </c>
      <c r="C2564" s="33" t="s">
        <v>2378</v>
      </c>
      <c r="D2564" s="33" t="s">
        <v>8934</v>
      </c>
      <c r="E2564" s="34" t="s">
        <v>8935</v>
      </c>
      <c r="F2564" s="32" t="s">
        <v>8936</v>
      </c>
      <c r="G2564" s="33" t="s">
        <v>9249</v>
      </c>
      <c r="H2564" s="32" t="s">
        <v>2475</v>
      </c>
      <c r="I2564" s="32" t="s">
        <v>2415</v>
      </c>
      <c r="J2564" s="33" t="s">
        <v>2367</v>
      </c>
      <c r="K2564" s="32">
        <v>17</v>
      </c>
      <c r="L2564" s="36" t="s">
        <v>2578</v>
      </c>
    </row>
    <row r="2565" spans="1:12" ht="26.25" hidden="1" thickBot="1" x14ac:dyDescent="0.3">
      <c r="A2565" s="31" t="s">
        <v>2373</v>
      </c>
      <c r="B2565" s="32" t="s">
        <v>185</v>
      </c>
      <c r="C2565" s="33" t="s">
        <v>2378</v>
      </c>
      <c r="D2565" s="33" t="s">
        <v>9250</v>
      </c>
      <c r="E2565" s="34" t="s">
        <v>9251</v>
      </c>
      <c r="F2565" s="32" t="s">
        <v>9252</v>
      </c>
      <c r="G2565" s="33" t="s">
        <v>9253</v>
      </c>
      <c r="H2565" s="32" t="s">
        <v>2475</v>
      </c>
      <c r="I2565" s="32" t="s">
        <v>2415</v>
      </c>
      <c r="J2565" s="33" t="s">
        <v>2367</v>
      </c>
      <c r="K2565" s="32">
        <v>24</v>
      </c>
      <c r="L2565" s="36" t="s">
        <v>9164</v>
      </c>
    </row>
    <row r="2566" spans="1:12" ht="26.25" hidden="1" thickBot="1" x14ac:dyDescent="0.3">
      <c r="A2566" s="31" t="s">
        <v>2373</v>
      </c>
      <c r="B2566" s="32" t="s">
        <v>185</v>
      </c>
      <c r="C2566" s="33" t="s">
        <v>2369</v>
      </c>
      <c r="D2566" s="33" t="s">
        <v>9201</v>
      </c>
      <c r="E2566" s="34" t="s">
        <v>6543</v>
      </c>
      <c r="F2566" s="32" t="s">
        <v>9202</v>
      </c>
      <c r="G2566" s="33" t="s">
        <v>9254</v>
      </c>
      <c r="H2566" s="32" t="s">
        <v>2475</v>
      </c>
      <c r="I2566" s="32" t="s">
        <v>2415</v>
      </c>
      <c r="J2566" s="33" t="s">
        <v>2367</v>
      </c>
      <c r="K2566" s="32">
        <v>15</v>
      </c>
      <c r="L2566" s="36" t="s">
        <v>9204</v>
      </c>
    </row>
    <row r="2567" spans="1:12" ht="26.25" hidden="1" thickBot="1" x14ac:dyDescent="0.3">
      <c r="A2567" s="31" t="s">
        <v>2373</v>
      </c>
      <c r="B2567" s="32" t="s">
        <v>185</v>
      </c>
      <c r="C2567" s="33" t="s">
        <v>2369</v>
      </c>
      <c r="D2567" s="33" t="s">
        <v>9255</v>
      </c>
      <c r="E2567" s="34" t="s">
        <v>9256</v>
      </c>
      <c r="F2567" s="32" t="s">
        <v>9257</v>
      </c>
      <c r="G2567" s="33" t="s">
        <v>9258</v>
      </c>
      <c r="H2567" s="32" t="s">
        <v>2475</v>
      </c>
      <c r="I2567" s="32" t="s">
        <v>2415</v>
      </c>
      <c r="J2567" s="33" t="s">
        <v>2367</v>
      </c>
      <c r="K2567" s="32">
        <v>20</v>
      </c>
      <c r="L2567" s="36" t="s">
        <v>9164</v>
      </c>
    </row>
    <row r="2568" spans="1:12" ht="26.25" hidden="1" thickBot="1" x14ac:dyDescent="0.3">
      <c r="A2568" s="31" t="s">
        <v>2373</v>
      </c>
      <c r="B2568" s="32" t="s">
        <v>185</v>
      </c>
      <c r="C2568" s="33" t="s">
        <v>2374</v>
      </c>
      <c r="D2568" s="33" t="s">
        <v>9259</v>
      </c>
      <c r="E2568" s="34" t="s">
        <v>9260</v>
      </c>
      <c r="F2568" s="32" t="s">
        <v>9261</v>
      </c>
      <c r="G2568" s="33" t="s">
        <v>9262</v>
      </c>
      <c r="H2568" s="32" t="s">
        <v>2475</v>
      </c>
      <c r="I2568" s="32" t="s">
        <v>2415</v>
      </c>
      <c r="J2568" s="33" t="s">
        <v>2367</v>
      </c>
      <c r="K2568" s="32">
        <v>22</v>
      </c>
      <c r="L2568" s="36" t="s">
        <v>9164</v>
      </c>
    </row>
    <row r="2569" spans="1:12" ht="26.25" hidden="1" thickBot="1" x14ac:dyDescent="0.3">
      <c r="A2569" s="31" t="s">
        <v>2373</v>
      </c>
      <c r="B2569" s="32" t="s">
        <v>185</v>
      </c>
      <c r="C2569" s="33" t="s">
        <v>2374</v>
      </c>
      <c r="D2569" s="33" t="s">
        <v>9135</v>
      </c>
      <c r="E2569" s="34" t="s">
        <v>5050</v>
      </c>
      <c r="F2569" s="32" t="s">
        <v>9136</v>
      </c>
      <c r="G2569" s="33" t="s">
        <v>9263</v>
      </c>
      <c r="H2569" s="32" t="s">
        <v>2475</v>
      </c>
      <c r="I2569" s="32" t="s">
        <v>2415</v>
      </c>
      <c r="J2569" s="33" t="s">
        <v>2375</v>
      </c>
      <c r="K2569" s="32">
        <v>21</v>
      </c>
      <c r="L2569" s="36" t="s">
        <v>9264</v>
      </c>
    </row>
    <row r="2570" spans="1:12" ht="26.25" hidden="1" thickBot="1" x14ac:dyDescent="0.3">
      <c r="A2570" s="31" t="s">
        <v>2373</v>
      </c>
      <c r="B2570" s="32" t="s">
        <v>185</v>
      </c>
      <c r="C2570" s="33" t="s">
        <v>2374</v>
      </c>
      <c r="D2570" s="33" t="s">
        <v>8874</v>
      </c>
      <c r="E2570" s="34" t="s">
        <v>8875</v>
      </c>
      <c r="F2570" s="32" t="s">
        <v>8876</v>
      </c>
      <c r="G2570" s="33" t="s">
        <v>9265</v>
      </c>
      <c r="H2570" s="32" t="s">
        <v>2475</v>
      </c>
      <c r="I2570" s="32" t="s">
        <v>2415</v>
      </c>
      <c r="J2570" s="33" t="s">
        <v>2375</v>
      </c>
      <c r="K2570" s="32">
        <v>22</v>
      </c>
      <c r="L2570" s="36" t="s">
        <v>9164</v>
      </c>
    </row>
    <row r="2571" spans="1:12" ht="26.25" hidden="1" thickBot="1" x14ac:dyDescent="0.3">
      <c r="A2571" s="31" t="s">
        <v>2373</v>
      </c>
      <c r="B2571" s="32" t="s">
        <v>185</v>
      </c>
      <c r="C2571" s="33" t="s">
        <v>2374</v>
      </c>
      <c r="D2571" s="33" t="s">
        <v>9266</v>
      </c>
      <c r="E2571" s="34" t="s">
        <v>9267</v>
      </c>
      <c r="F2571" s="32" t="s">
        <v>9268</v>
      </c>
      <c r="G2571" s="33" t="s">
        <v>9269</v>
      </c>
      <c r="H2571" s="32" t="s">
        <v>2475</v>
      </c>
      <c r="I2571" s="32" t="s">
        <v>2415</v>
      </c>
      <c r="J2571" s="33" t="s">
        <v>2375</v>
      </c>
      <c r="K2571" s="32">
        <v>26</v>
      </c>
      <c r="L2571" s="36" t="s">
        <v>4080</v>
      </c>
    </row>
    <row r="2572" spans="1:12" ht="26.25" hidden="1" thickBot="1" x14ac:dyDescent="0.3">
      <c r="A2572" s="31" t="s">
        <v>2373</v>
      </c>
      <c r="B2572" s="32" t="s">
        <v>185</v>
      </c>
      <c r="C2572" s="33" t="s">
        <v>2374</v>
      </c>
      <c r="D2572" s="33" t="s">
        <v>9192</v>
      </c>
      <c r="E2572" s="34" t="s">
        <v>9193</v>
      </c>
      <c r="F2572" s="32" t="s">
        <v>9194</v>
      </c>
      <c r="G2572" s="33" t="s">
        <v>9270</v>
      </c>
      <c r="H2572" s="32" t="s">
        <v>2475</v>
      </c>
      <c r="I2572" s="32" t="s">
        <v>2415</v>
      </c>
      <c r="J2572" s="33" t="s">
        <v>2373</v>
      </c>
      <c r="K2572" s="32">
        <v>28</v>
      </c>
      <c r="L2572" s="36" t="s">
        <v>9196</v>
      </c>
    </row>
    <row r="2573" spans="1:12" ht="26.25" hidden="1" thickBot="1" x14ac:dyDescent="0.3">
      <c r="A2573" s="31" t="s">
        <v>2373</v>
      </c>
      <c r="B2573" s="32" t="s">
        <v>185</v>
      </c>
      <c r="C2573" s="33" t="s">
        <v>2374</v>
      </c>
      <c r="D2573" s="33" t="s">
        <v>9271</v>
      </c>
      <c r="E2573" s="34" t="s">
        <v>9272</v>
      </c>
      <c r="F2573" s="32" t="s">
        <v>9273</v>
      </c>
      <c r="G2573" s="33" t="s">
        <v>9274</v>
      </c>
      <c r="H2573" s="32" t="s">
        <v>2475</v>
      </c>
      <c r="I2573" s="32" t="s">
        <v>2415</v>
      </c>
      <c r="J2573" s="33" t="s">
        <v>2373</v>
      </c>
      <c r="K2573" s="32">
        <v>24</v>
      </c>
      <c r="L2573" s="36" t="s">
        <v>3557</v>
      </c>
    </row>
    <row r="2574" spans="1:12" ht="26.25" hidden="1" thickBot="1" x14ac:dyDescent="0.3">
      <c r="A2574" s="31" t="s">
        <v>2373</v>
      </c>
      <c r="B2574" s="32" t="s">
        <v>185</v>
      </c>
      <c r="C2574" s="33" t="s">
        <v>2374</v>
      </c>
      <c r="D2574" s="33" t="s">
        <v>9259</v>
      </c>
      <c r="E2574" s="34" t="s">
        <v>9260</v>
      </c>
      <c r="F2574" s="32" t="s">
        <v>9261</v>
      </c>
      <c r="G2574" s="33" t="s">
        <v>9275</v>
      </c>
      <c r="H2574" s="32" t="s">
        <v>2475</v>
      </c>
      <c r="I2574" s="32" t="s">
        <v>2415</v>
      </c>
      <c r="J2574" s="33" t="s">
        <v>2375</v>
      </c>
      <c r="K2574" s="32">
        <v>24</v>
      </c>
      <c r="L2574" s="36" t="s">
        <v>9164</v>
      </c>
    </row>
    <row r="2575" spans="1:12" ht="26.25" hidden="1" thickBot="1" x14ac:dyDescent="0.3">
      <c r="A2575" s="31" t="s">
        <v>2373</v>
      </c>
      <c r="B2575" s="32" t="s">
        <v>185</v>
      </c>
      <c r="C2575" s="33" t="s">
        <v>2374</v>
      </c>
      <c r="D2575" s="33" t="s">
        <v>9271</v>
      </c>
      <c r="E2575" s="34" t="s">
        <v>9272</v>
      </c>
      <c r="F2575" s="32" t="s">
        <v>9273</v>
      </c>
      <c r="G2575" s="33" t="s">
        <v>9276</v>
      </c>
      <c r="H2575" s="32" t="s">
        <v>2475</v>
      </c>
      <c r="I2575" s="32" t="s">
        <v>2415</v>
      </c>
      <c r="J2575" s="33" t="s">
        <v>2375</v>
      </c>
      <c r="K2575" s="32">
        <v>21</v>
      </c>
      <c r="L2575" s="36" t="s">
        <v>2529</v>
      </c>
    </row>
    <row r="2576" spans="1:12" ht="26.25" hidden="1" thickBot="1" x14ac:dyDescent="0.3">
      <c r="A2576" s="31" t="s">
        <v>2373</v>
      </c>
      <c r="B2576" s="32" t="s">
        <v>185</v>
      </c>
      <c r="C2576" s="33" t="s">
        <v>2369</v>
      </c>
      <c r="D2576" s="33" t="s">
        <v>9182</v>
      </c>
      <c r="E2576" s="34" t="s">
        <v>3097</v>
      </c>
      <c r="F2576" s="32" t="s">
        <v>9183</v>
      </c>
      <c r="G2576" s="33" t="s">
        <v>9277</v>
      </c>
      <c r="H2576" s="32" t="s">
        <v>2475</v>
      </c>
      <c r="I2576" s="32" t="s">
        <v>2415</v>
      </c>
      <c r="J2576" s="33" t="s">
        <v>2375</v>
      </c>
      <c r="K2576" s="32">
        <v>17</v>
      </c>
      <c r="L2576" s="36" t="s">
        <v>2578</v>
      </c>
    </row>
    <row r="2577" spans="1:12" ht="26.25" hidden="1" thickBot="1" x14ac:dyDescent="0.3">
      <c r="A2577" s="31" t="s">
        <v>2373</v>
      </c>
      <c r="B2577" s="32" t="s">
        <v>185</v>
      </c>
      <c r="C2577" s="33" t="s">
        <v>2369</v>
      </c>
      <c r="D2577" s="33" t="s">
        <v>9182</v>
      </c>
      <c r="E2577" s="34" t="s">
        <v>3097</v>
      </c>
      <c r="F2577" s="32" t="s">
        <v>9183</v>
      </c>
      <c r="G2577" s="33" t="s">
        <v>9278</v>
      </c>
      <c r="H2577" s="32" t="s">
        <v>2475</v>
      </c>
      <c r="I2577" s="32" t="s">
        <v>2415</v>
      </c>
      <c r="J2577" s="33" t="s">
        <v>2375</v>
      </c>
      <c r="K2577" s="32">
        <v>19</v>
      </c>
      <c r="L2577" s="36" t="s">
        <v>2578</v>
      </c>
    </row>
    <row r="2578" spans="1:12" ht="26.25" hidden="1" thickBot="1" x14ac:dyDescent="0.3">
      <c r="A2578" s="31" t="s">
        <v>2373</v>
      </c>
      <c r="B2578" s="32" t="s">
        <v>185</v>
      </c>
      <c r="C2578" s="33" t="s">
        <v>2369</v>
      </c>
      <c r="D2578" s="33" t="s">
        <v>9182</v>
      </c>
      <c r="E2578" s="34" t="s">
        <v>3097</v>
      </c>
      <c r="F2578" s="32" t="s">
        <v>9183</v>
      </c>
      <c r="G2578" s="33" t="s">
        <v>9279</v>
      </c>
      <c r="H2578" s="32" t="s">
        <v>2475</v>
      </c>
      <c r="I2578" s="32" t="s">
        <v>2415</v>
      </c>
      <c r="J2578" s="33" t="s">
        <v>2375</v>
      </c>
      <c r="K2578" s="32">
        <v>19</v>
      </c>
      <c r="L2578" s="36" t="s">
        <v>2578</v>
      </c>
    </row>
    <row r="2579" spans="1:12" ht="26.25" hidden="1" thickBot="1" x14ac:dyDescent="0.3">
      <c r="A2579" s="31" t="s">
        <v>2373</v>
      </c>
      <c r="B2579" s="32" t="s">
        <v>185</v>
      </c>
      <c r="C2579" s="33" t="s">
        <v>2369</v>
      </c>
      <c r="D2579" s="33" t="s">
        <v>9182</v>
      </c>
      <c r="E2579" s="34" t="s">
        <v>3097</v>
      </c>
      <c r="F2579" s="32" t="s">
        <v>9183</v>
      </c>
      <c r="G2579" s="33" t="s">
        <v>9280</v>
      </c>
      <c r="H2579" s="32" t="s">
        <v>2475</v>
      </c>
      <c r="I2579" s="32" t="s">
        <v>2415</v>
      </c>
      <c r="J2579" s="33" t="s">
        <v>2368</v>
      </c>
      <c r="K2579" s="32">
        <v>30</v>
      </c>
      <c r="L2579" s="36" t="s">
        <v>2578</v>
      </c>
    </row>
    <row r="2580" spans="1:12" ht="26.25" hidden="1" thickBot="1" x14ac:dyDescent="0.3">
      <c r="A2580" s="31" t="s">
        <v>2373</v>
      </c>
      <c r="B2580" s="32" t="s">
        <v>185</v>
      </c>
      <c r="C2580" s="33" t="s">
        <v>2369</v>
      </c>
      <c r="D2580" s="33" t="s">
        <v>9182</v>
      </c>
      <c r="E2580" s="34" t="s">
        <v>3097</v>
      </c>
      <c r="F2580" s="32" t="s">
        <v>9183</v>
      </c>
      <c r="G2580" s="33" t="s">
        <v>9281</v>
      </c>
      <c r="H2580" s="32" t="s">
        <v>2475</v>
      </c>
      <c r="I2580" s="32" t="s">
        <v>2415</v>
      </c>
      <c r="J2580" s="33" t="s">
        <v>2373</v>
      </c>
      <c r="K2580" s="32">
        <v>18</v>
      </c>
      <c r="L2580" s="36" t="s">
        <v>2578</v>
      </c>
    </row>
    <row r="2581" spans="1:12" ht="26.25" hidden="1" thickBot="1" x14ac:dyDescent="0.3">
      <c r="A2581" s="31" t="s">
        <v>2373</v>
      </c>
      <c r="B2581" s="32" t="s">
        <v>185</v>
      </c>
      <c r="C2581" s="33" t="s">
        <v>2378</v>
      </c>
      <c r="D2581" s="33" t="s">
        <v>8847</v>
      </c>
      <c r="E2581" s="34" t="s">
        <v>8848</v>
      </c>
      <c r="F2581" s="32" t="s">
        <v>8849</v>
      </c>
      <c r="G2581" s="33" t="s">
        <v>9282</v>
      </c>
      <c r="H2581" s="32" t="s">
        <v>2475</v>
      </c>
      <c r="I2581" s="32" t="s">
        <v>2415</v>
      </c>
      <c r="J2581" s="33" t="s">
        <v>2375</v>
      </c>
      <c r="K2581" s="32">
        <v>29</v>
      </c>
      <c r="L2581" s="36" t="s">
        <v>9124</v>
      </c>
    </row>
    <row r="2582" spans="1:12" ht="26.25" hidden="1" thickBot="1" x14ac:dyDescent="0.3">
      <c r="A2582" s="31" t="s">
        <v>2373</v>
      </c>
      <c r="B2582" s="32" t="s">
        <v>185</v>
      </c>
      <c r="C2582" s="33" t="s">
        <v>2378</v>
      </c>
      <c r="D2582" s="33" t="s">
        <v>9216</v>
      </c>
      <c r="E2582" s="34" t="s">
        <v>9217</v>
      </c>
      <c r="F2582" s="32" t="s">
        <v>9218</v>
      </c>
      <c r="G2582" s="33" t="s">
        <v>9283</v>
      </c>
      <c r="H2582" s="32" t="s">
        <v>2475</v>
      </c>
      <c r="I2582" s="32" t="s">
        <v>2415</v>
      </c>
      <c r="J2582" s="33" t="s">
        <v>2375</v>
      </c>
      <c r="K2582" s="32">
        <v>32</v>
      </c>
      <c r="L2582" s="36" t="s">
        <v>9164</v>
      </c>
    </row>
    <row r="2583" spans="1:12" ht="26.25" hidden="1" thickBot="1" x14ac:dyDescent="0.3">
      <c r="A2583" s="31" t="s">
        <v>2373</v>
      </c>
      <c r="B2583" s="32" t="s">
        <v>185</v>
      </c>
      <c r="C2583" s="33" t="s">
        <v>2369</v>
      </c>
      <c r="D2583" s="33" t="s">
        <v>9147</v>
      </c>
      <c r="E2583" s="34" t="s">
        <v>9148</v>
      </c>
      <c r="F2583" s="32" t="s">
        <v>9149</v>
      </c>
      <c r="G2583" s="33" t="s">
        <v>9284</v>
      </c>
      <c r="H2583" s="32" t="s">
        <v>2475</v>
      </c>
      <c r="I2583" s="32" t="s">
        <v>2415</v>
      </c>
      <c r="J2583" s="33" t="s">
        <v>2375</v>
      </c>
      <c r="K2583" s="32">
        <v>17</v>
      </c>
      <c r="L2583" s="36" t="s">
        <v>9026</v>
      </c>
    </row>
    <row r="2584" spans="1:12" ht="26.25" hidden="1" thickBot="1" x14ac:dyDescent="0.3">
      <c r="A2584" s="31" t="s">
        <v>2373</v>
      </c>
      <c r="B2584" s="32" t="s">
        <v>185</v>
      </c>
      <c r="C2584" s="33" t="s">
        <v>2378</v>
      </c>
      <c r="D2584" s="33" t="s">
        <v>8851</v>
      </c>
      <c r="E2584" s="34" t="s">
        <v>8852</v>
      </c>
      <c r="F2584" s="32" t="s">
        <v>8853</v>
      </c>
      <c r="G2584" s="33" t="s">
        <v>9285</v>
      </c>
      <c r="H2584" s="32" t="s">
        <v>2475</v>
      </c>
      <c r="I2584" s="32" t="s">
        <v>2415</v>
      </c>
      <c r="J2584" s="33" t="s">
        <v>2375</v>
      </c>
      <c r="K2584" s="32">
        <v>29</v>
      </c>
      <c r="L2584" s="36" t="s">
        <v>2578</v>
      </c>
    </row>
    <row r="2585" spans="1:12" ht="26.25" hidden="1" thickBot="1" x14ac:dyDescent="0.3">
      <c r="A2585" s="31" t="s">
        <v>2373</v>
      </c>
      <c r="B2585" s="32" t="s">
        <v>185</v>
      </c>
      <c r="C2585" s="33" t="s">
        <v>2378</v>
      </c>
      <c r="D2585" s="33" t="s">
        <v>8934</v>
      </c>
      <c r="E2585" s="34" t="s">
        <v>8935</v>
      </c>
      <c r="F2585" s="32" t="s">
        <v>8936</v>
      </c>
      <c r="G2585" s="33" t="s">
        <v>9286</v>
      </c>
      <c r="H2585" s="32" t="s">
        <v>2475</v>
      </c>
      <c r="I2585" s="32" t="s">
        <v>2415</v>
      </c>
      <c r="J2585" s="33" t="s">
        <v>2375</v>
      </c>
      <c r="K2585" s="32">
        <v>35</v>
      </c>
      <c r="L2585" s="36" t="s">
        <v>2578</v>
      </c>
    </row>
    <row r="2586" spans="1:12" ht="26.25" hidden="1" thickBot="1" x14ac:dyDescent="0.3">
      <c r="A2586" s="31" t="s">
        <v>2373</v>
      </c>
      <c r="B2586" s="32" t="s">
        <v>185</v>
      </c>
      <c r="C2586" s="33" t="s">
        <v>2378</v>
      </c>
      <c r="D2586" s="33" t="s">
        <v>9287</v>
      </c>
      <c r="E2586" s="34" t="s">
        <v>9288</v>
      </c>
      <c r="F2586" s="32" t="s">
        <v>9289</v>
      </c>
      <c r="G2586" s="33" t="s">
        <v>9290</v>
      </c>
      <c r="H2586" s="32" t="s">
        <v>2475</v>
      </c>
      <c r="I2586" s="32" t="s">
        <v>2415</v>
      </c>
      <c r="J2586" s="33" t="s">
        <v>2373</v>
      </c>
      <c r="K2586" s="32">
        <v>26</v>
      </c>
      <c r="L2586" s="36" t="s">
        <v>9288</v>
      </c>
    </row>
    <row r="2587" spans="1:12" ht="26.25" hidden="1" thickBot="1" x14ac:dyDescent="0.3">
      <c r="A2587" s="31" t="s">
        <v>2373</v>
      </c>
      <c r="B2587" s="32" t="s">
        <v>185</v>
      </c>
      <c r="C2587" s="33" t="s">
        <v>2378</v>
      </c>
      <c r="D2587" s="33" t="s">
        <v>9291</v>
      </c>
      <c r="E2587" s="34" t="s">
        <v>9292</v>
      </c>
      <c r="F2587" s="32" t="s">
        <v>9293</v>
      </c>
      <c r="G2587" s="33" t="s">
        <v>9294</v>
      </c>
      <c r="H2587" s="32" t="s">
        <v>2475</v>
      </c>
      <c r="I2587" s="32" t="s">
        <v>2415</v>
      </c>
      <c r="J2587" s="33" t="s">
        <v>2368</v>
      </c>
      <c r="K2587" s="32">
        <v>27</v>
      </c>
      <c r="L2587" s="36" t="s">
        <v>9129</v>
      </c>
    </row>
    <row r="2588" spans="1:12" ht="26.25" hidden="1" thickBot="1" x14ac:dyDescent="0.3">
      <c r="A2588" s="31" t="s">
        <v>2373</v>
      </c>
      <c r="B2588" s="32" t="s">
        <v>185</v>
      </c>
      <c r="C2588" s="33" t="s">
        <v>2378</v>
      </c>
      <c r="D2588" s="33" t="s">
        <v>9295</v>
      </c>
      <c r="E2588" s="34" t="s">
        <v>9296</v>
      </c>
      <c r="F2588" s="32" t="s">
        <v>9297</v>
      </c>
      <c r="G2588" s="33" t="s">
        <v>9298</v>
      </c>
      <c r="H2588" s="32" t="s">
        <v>2475</v>
      </c>
      <c r="I2588" s="32" t="s">
        <v>2415</v>
      </c>
      <c r="J2588" s="33" t="s">
        <v>2368</v>
      </c>
      <c r="K2588" s="32">
        <v>29</v>
      </c>
      <c r="L2588" s="36" t="s">
        <v>9191</v>
      </c>
    </row>
    <row r="2589" spans="1:12" ht="26.25" hidden="1" thickBot="1" x14ac:dyDescent="0.3">
      <c r="A2589" s="31" t="s">
        <v>2373</v>
      </c>
      <c r="B2589" s="32" t="s">
        <v>185</v>
      </c>
      <c r="C2589" s="33" t="s">
        <v>2378</v>
      </c>
      <c r="D2589" s="33" t="s">
        <v>9299</v>
      </c>
      <c r="E2589" s="34" t="s">
        <v>9300</v>
      </c>
      <c r="F2589" s="32" t="s">
        <v>9301</v>
      </c>
      <c r="G2589" s="33" t="s">
        <v>9302</v>
      </c>
      <c r="H2589" s="32" t="s">
        <v>2475</v>
      </c>
      <c r="I2589" s="32" t="s">
        <v>2415</v>
      </c>
      <c r="J2589" s="33" t="s">
        <v>2375</v>
      </c>
      <c r="K2589" s="32">
        <v>26</v>
      </c>
      <c r="L2589" s="36" t="s">
        <v>9164</v>
      </c>
    </row>
    <row r="2590" spans="1:12" ht="26.25" hidden="1" thickBot="1" x14ac:dyDescent="0.3">
      <c r="A2590" s="31" t="s">
        <v>2373</v>
      </c>
      <c r="B2590" s="32" t="s">
        <v>185</v>
      </c>
      <c r="C2590" s="33" t="s">
        <v>2369</v>
      </c>
      <c r="D2590" s="33" t="s">
        <v>9147</v>
      </c>
      <c r="E2590" s="34" t="s">
        <v>9148</v>
      </c>
      <c r="F2590" s="32" t="s">
        <v>9149</v>
      </c>
      <c r="G2590" s="33" t="s">
        <v>9303</v>
      </c>
      <c r="H2590" s="32" t="s">
        <v>2475</v>
      </c>
      <c r="I2590" s="32" t="s">
        <v>2415</v>
      </c>
      <c r="J2590" s="33" t="s">
        <v>2368</v>
      </c>
      <c r="K2590" s="32">
        <v>19</v>
      </c>
      <c r="L2590" s="36" t="s">
        <v>9026</v>
      </c>
    </row>
    <row r="2591" spans="1:12" ht="26.25" hidden="1" thickBot="1" x14ac:dyDescent="0.3">
      <c r="A2591" s="31" t="s">
        <v>2373</v>
      </c>
      <c r="B2591" s="32" t="s">
        <v>185</v>
      </c>
      <c r="C2591" s="33" t="s">
        <v>2369</v>
      </c>
      <c r="D2591" s="33" t="s">
        <v>9147</v>
      </c>
      <c r="E2591" s="34" t="s">
        <v>9148</v>
      </c>
      <c r="F2591" s="32" t="s">
        <v>9149</v>
      </c>
      <c r="G2591" s="33" t="s">
        <v>9304</v>
      </c>
      <c r="H2591" s="32" t="s">
        <v>2475</v>
      </c>
      <c r="I2591" s="32" t="s">
        <v>2415</v>
      </c>
      <c r="J2591" s="33" t="s">
        <v>2373</v>
      </c>
      <c r="K2591" s="32">
        <v>19</v>
      </c>
      <c r="L2591" s="36" t="s">
        <v>9026</v>
      </c>
    </row>
    <row r="2592" spans="1:12" ht="26.25" hidden="1" thickBot="1" x14ac:dyDescent="0.3">
      <c r="A2592" s="31" t="s">
        <v>2373</v>
      </c>
      <c r="B2592" s="32" t="s">
        <v>185</v>
      </c>
      <c r="C2592" s="33" t="s">
        <v>2369</v>
      </c>
      <c r="D2592" s="33" t="s">
        <v>9142</v>
      </c>
      <c r="E2592" s="34" t="s">
        <v>9143</v>
      </c>
      <c r="F2592" s="32" t="s">
        <v>9144</v>
      </c>
      <c r="G2592" s="33" t="s">
        <v>9305</v>
      </c>
      <c r="H2592" s="32" t="s">
        <v>2475</v>
      </c>
      <c r="I2592" s="32" t="s">
        <v>2415</v>
      </c>
      <c r="J2592" s="33" t="s">
        <v>2373</v>
      </c>
      <c r="K2592" s="32">
        <v>24</v>
      </c>
      <c r="L2592" s="36" t="s">
        <v>6042</v>
      </c>
    </row>
    <row r="2593" spans="1:12" ht="26.25" hidden="1" thickBot="1" x14ac:dyDescent="0.3">
      <c r="A2593" s="31" t="s">
        <v>2373</v>
      </c>
      <c r="B2593" s="32" t="s">
        <v>185</v>
      </c>
      <c r="C2593" s="33" t="s">
        <v>2369</v>
      </c>
      <c r="D2593" s="33" t="s">
        <v>9306</v>
      </c>
      <c r="E2593" s="34" t="s">
        <v>9307</v>
      </c>
      <c r="F2593" s="32" t="s">
        <v>9308</v>
      </c>
      <c r="G2593" s="33" t="s">
        <v>9309</v>
      </c>
      <c r="H2593" s="32" t="s">
        <v>2475</v>
      </c>
      <c r="I2593" s="32" t="s">
        <v>2415</v>
      </c>
      <c r="J2593" s="33" t="s">
        <v>2375</v>
      </c>
      <c r="K2593" s="32">
        <v>24</v>
      </c>
      <c r="L2593" s="36" t="s">
        <v>4080</v>
      </c>
    </row>
    <row r="2594" spans="1:12" ht="26.25" hidden="1" thickBot="1" x14ac:dyDescent="0.3">
      <c r="A2594" s="31" t="s">
        <v>2373</v>
      </c>
      <c r="B2594" s="32" t="s">
        <v>185</v>
      </c>
      <c r="C2594" s="33" t="s">
        <v>2369</v>
      </c>
      <c r="D2594" s="33" t="s">
        <v>9310</v>
      </c>
      <c r="E2594" s="34" t="s">
        <v>9311</v>
      </c>
      <c r="F2594" s="32" t="s">
        <v>9312</v>
      </c>
      <c r="G2594" s="33" t="s">
        <v>9313</v>
      </c>
      <c r="H2594" s="32" t="s">
        <v>2475</v>
      </c>
      <c r="I2594" s="32" t="s">
        <v>2415</v>
      </c>
      <c r="J2594" s="33" t="s">
        <v>2373</v>
      </c>
      <c r="K2594" s="32">
        <v>19</v>
      </c>
      <c r="L2594" s="36" t="s">
        <v>9191</v>
      </c>
    </row>
    <row r="2595" spans="1:12" ht="26.25" hidden="1" thickBot="1" x14ac:dyDescent="0.3">
      <c r="A2595" s="31" t="s">
        <v>2373</v>
      </c>
      <c r="B2595" s="32" t="s">
        <v>185</v>
      </c>
      <c r="C2595" s="33" t="s">
        <v>2369</v>
      </c>
      <c r="D2595" s="33" t="s">
        <v>9314</v>
      </c>
      <c r="E2595" s="34" t="s">
        <v>9315</v>
      </c>
      <c r="F2595" s="32" t="s">
        <v>9199</v>
      </c>
      <c r="G2595" s="33" t="s">
        <v>9316</v>
      </c>
      <c r="H2595" s="32" t="s">
        <v>2475</v>
      </c>
      <c r="I2595" s="32" t="s">
        <v>2415</v>
      </c>
      <c r="J2595" s="33" t="s">
        <v>2375</v>
      </c>
      <c r="K2595" s="32">
        <v>14</v>
      </c>
      <c r="L2595" s="36" t="s">
        <v>9164</v>
      </c>
    </row>
    <row r="2596" spans="1:12" ht="26.25" hidden="1" thickBot="1" x14ac:dyDescent="0.3">
      <c r="A2596" s="31" t="s">
        <v>2373</v>
      </c>
      <c r="B2596" s="32" t="s">
        <v>185</v>
      </c>
      <c r="C2596" s="33" t="s">
        <v>2369</v>
      </c>
      <c r="D2596" s="33" t="s">
        <v>9317</v>
      </c>
      <c r="E2596" s="34" t="s">
        <v>9318</v>
      </c>
      <c r="F2596" s="32" t="s">
        <v>9319</v>
      </c>
      <c r="G2596" s="33" t="s">
        <v>9320</v>
      </c>
      <c r="H2596" s="32" t="s">
        <v>2475</v>
      </c>
      <c r="I2596" s="32" t="s">
        <v>2415</v>
      </c>
      <c r="J2596" s="33" t="s">
        <v>2375</v>
      </c>
      <c r="K2596" s="32">
        <v>24</v>
      </c>
      <c r="L2596" s="36" t="s">
        <v>4080</v>
      </c>
    </row>
    <row r="2597" spans="1:12" ht="26.25" hidden="1" thickBot="1" x14ac:dyDescent="0.3">
      <c r="A2597" s="31" t="s">
        <v>2373</v>
      </c>
      <c r="B2597" s="32" t="s">
        <v>185</v>
      </c>
      <c r="C2597" s="33" t="s">
        <v>2369</v>
      </c>
      <c r="D2597" s="33" t="s">
        <v>9317</v>
      </c>
      <c r="E2597" s="34" t="s">
        <v>9318</v>
      </c>
      <c r="F2597" s="32" t="s">
        <v>9319</v>
      </c>
      <c r="G2597" s="33" t="s">
        <v>9321</v>
      </c>
      <c r="H2597" s="32" t="s">
        <v>2475</v>
      </c>
      <c r="I2597" s="32" t="s">
        <v>2415</v>
      </c>
      <c r="J2597" s="33" t="s">
        <v>2375</v>
      </c>
      <c r="K2597" s="32">
        <v>28</v>
      </c>
      <c r="L2597" s="36" t="s">
        <v>4080</v>
      </c>
    </row>
    <row r="2598" spans="1:12" ht="26.25" hidden="1" thickBot="1" x14ac:dyDescent="0.3">
      <c r="A2598" s="31" t="s">
        <v>2373</v>
      </c>
      <c r="B2598" s="32" t="s">
        <v>185</v>
      </c>
      <c r="C2598" s="33" t="s">
        <v>2369</v>
      </c>
      <c r="D2598" s="33" t="s">
        <v>9317</v>
      </c>
      <c r="E2598" s="34" t="s">
        <v>9318</v>
      </c>
      <c r="F2598" s="32" t="s">
        <v>9319</v>
      </c>
      <c r="G2598" s="33" t="s">
        <v>9322</v>
      </c>
      <c r="H2598" s="32" t="s">
        <v>2475</v>
      </c>
      <c r="I2598" s="32" t="s">
        <v>2415</v>
      </c>
      <c r="J2598" s="33" t="s">
        <v>2375</v>
      </c>
      <c r="K2598" s="32">
        <v>16</v>
      </c>
      <c r="L2598" s="36" t="s">
        <v>4080</v>
      </c>
    </row>
    <row r="2599" spans="1:12" ht="26.25" hidden="1" thickBot="1" x14ac:dyDescent="0.3">
      <c r="A2599" s="31" t="s">
        <v>2373</v>
      </c>
      <c r="B2599" s="32" t="s">
        <v>185</v>
      </c>
      <c r="C2599" s="33" t="s">
        <v>2369</v>
      </c>
      <c r="D2599" s="33" t="s">
        <v>9201</v>
      </c>
      <c r="E2599" s="34" t="s">
        <v>6543</v>
      </c>
      <c r="F2599" s="32" t="s">
        <v>9202</v>
      </c>
      <c r="G2599" s="33" t="s">
        <v>9323</v>
      </c>
      <c r="H2599" s="32" t="s">
        <v>2475</v>
      </c>
      <c r="I2599" s="32" t="s">
        <v>2415</v>
      </c>
      <c r="J2599" s="33" t="s">
        <v>2375</v>
      </c>
      <c r="K2599" s="32">
        <v>18</v>
      </c>
      <c r="L2599" s="36" t="s">
        <v>9204</v>
      </c>
    </row>
    <row r="2600" spans="1:12" ht="26.25" hidden="1" thickBot="1" x14ac:dyDescent="0.3">
      <c r="A2600" s="31" t="s">
        <v>2373</v>
      </c>
      <c r="B2600" s="32" t="s">
        <v>185</v>
      </c>
      <c r="C2600" s="33" t="s">
        <v>2369</v>
      </c>
      <c r="D2600" s="33" t="s">
        <v>9324</v>
      </c>
      <c r="E2600" s="34" t="s">
        <v>9325</v>
      </c>
      <c r="F2600" s="32" t="s">
        <v>9326</v>
      </c>
      <c r="G2600" s="33" t="s">
        <v>9327</v>
      </c>
      <c r="H2600" s="32" t="s">
        <v>2475</v>
      </c>
      <c r="I2600" s="32" t="s">
        <v>2415</v>
      </c>
      <c r="J2600" s="33" t="s">
        <v>2375</v>
      </c>
      <c r="K2600" s="32">
        <v>27</v>
      </c>
      <c r="L2600" s="36" t="s">
        <v>9325</v>
      </c>
    </row>
    <row r="2601" spans="1:12" ht="26.25" hidden="1" thickBot="1" x14ac:dyDescent="0.3">
      <c r="A2601" s="31" t="s">
        <v>2373</v>
      </c>
      <c r="B2601" s="32" t="s">
        <v>185</v>
      </c>
      <c r="C2601" s="33" t="s">
        <v>2369</v>
      </c>
      <c r="D2601" s="33" t="s">
        <v>9324</v>
      </c>
      <c r="E2601" s="34" t="s">
        <v>9325</v>
      </c>
      <c r="F2601" s="32" t="s">
        <v>9326</v>
      </c>
      <c r="G2601" s="33" t="s">
        <v>9328</v>
      </c>
      <c r="H2601" s="32" t="s">
        <v>2475</v>
      </c>
      <c r="I2601" s="32" t="s">
        <v>2415</v>
      </c>
      <c r="J2601" s="33" t="s">
        <v>2368</v>
      </c>
      <c r="K2601" s="32">
        <v>23</v>
      </c>
      <c r="L2601" s="36" t="s">
        <v>9325</v>
      </c>
    </row>
    <row r="2602" spans="1:12" ht="26.25" hidden="1" thickBot="1" x14ac:dyDescent="0.3">
      <c r="A2602" s="31" t="s">
        <v>2373</v>
      </c>
      <c r="B2602" s="32" t="s">
        <v>185</v>
      </c>
      <c r="C2602" s="33" t="s">
        <v>2369</v>
      </c>
      <c r="D2602" s="33" t="s">
        <v>9329</v>
      </c>
      <c r="E2602" s="34" t="s">
        <v>9330</v>
      </c>
      <c r="F2602" s="32" t="s">
        <v>9331</v>
      </c>
      <c r="G2602" s="33" t="s">
        <v>9332</v>
      </c>
      <c r="H2602" s="32" t="s">
        <v>2475</v>
      </c>
      <c r="I2602" s="32" t="s">
        <v>2415</v>
      </c>
      <c r="J2602" s="33" t="s">
        <v>2375</v>
      </c>
      <c r="K2602" s="32">
        <v>14</v>
      </c>
      <c r="L2602" s="36" t="s">
        <v>9191</v>
      </c>
    </row>
    <row r="2603" spans="1:12" ht="26.25" hidden="1" thickBot="1" x14ac:dyDescent="0.3">
      <c r="A2603" s="31" t="s">
        <v>2373</v>
      </c>
      <c r="B2603" s="32" t="s">
        <v>185</v>
      </c>
      <c r="C2603" s="33" t="s">
        <v>2369</v>
      </c>
      <c r="D2603" s="33" t="s">
        <v>9142</v>
      </c>
      <c r="E2603" s="34" t="s">
        <v>9143</v>
      </c>
      <c r="F2603" s="32" t="s">
        <v>9144</v>
      </c>
      <c r="G2603" s="33" t="s">
        <v>9333</v>
      </c>
      <c r="H2603" s="32" t="s">
        <v>2475</v>
      </c>
      <c r="I2603" s="32" t="s">
        <v>2415</v>
      </c>
      <c r="J2603" s="33" t="s">
        <v>2375</v>
      </c>
      <c r="K2603" s="32">
        <v>18</v>
      </c>
      <c r="L2603" s="36" t="s">
        <v>4080</v>
      </c>
    </row>
    <row r="2604" spans="1:12" ht="26.25" hidden="1" thickBot="1" x14ac:dyDescent="0.3">
      <c r="A2604" s="31" t="s">
        <v>2373</v>
      </c>
      <c r="B2604" s="32" t="s">
        <v>185</v>
      </c>
      <c r="C2604" s="33" t="s">
        <v>2369</v>
      </c>
      <c r="D2604" s="33" t="s">
        <v>9201</v>
      </c>
      <c r="E2604" s="34" t="s">
        <v>6543</v>
      </c>
      <c r="F2604" s="32" t="s">
        <v>9202</v>
      </c>
      <c r="G2604" s="33" t="s">
        <v>9334</v>
      </c>
      <c r="H2604" s="32" t="s">
        <v>2475</v>
      </c>
      <c r="I2604" s="32" t="s">
        <v>2415</v>
      </c>
      <c r="J2604" s="33" t="s">
        <v>2368</v>
      </c>
      <c r="K2604" s="32">
        <v>18</v>
      </c>
      <c r="L2604" s="36" t="s">
        <v>9204</v>
      </c>
    </row>
    <row r="2605" spans="1:12" ht="26.25" hidden="1" thickBot="1" x14ac:dyDescent="0.3">
      <c r="A2605" s="31" t="s">
        <v>2373</v>
      </c>
      <c r="B2605" s="32" t="s">
        <v>185</v>
      </c>
      <c r="C2605" s="33" t="s">
        <v>2374</v>
      </c>
      <c r="D2605" s="33" t="s">
        <v>9335</v>
      </c>
      <c r="E2605" s="34" t="s">
        <v>9336</v>
      </c>
      <c r="F2605" s="32" t="s">
        <v>9337</v>
      </c>
      <c r="G2605" s="33" t="s">
        <v>9338</v>
      </c>
      <c r="H2605" s="32" t="s">
        <v>2475</v>
      </c>
      <c r="I2605" s="32" t="s">
        <v>2415</v>
      </c>
      <c r="J2605" s="33" t="s">
        <v>2373</v>
      </c>
      <c r="K2605" s="32">
        <v>33</v>
      </c>
      <c r="L2605" s="36" t="s">
        <v>9196</v>
      </c>
    </row>
    <row r="2606" spans="1:12" ht="26.25" hidden="1" thickBot="1" x14ac:dyDescent="0.3">
      <c r="A2606" s="31" t="s">
        <v>2373</v>
      </c>
      <c r="B2606" s="32" t="s">
        <v>185</v>
      </c>
      <c r="C2606" s="33" t="s">
        <v>2378</v>
      </c>
      <c r="D2606" s="33" t="s">
        <v>9339</v>
      </c>
      <c r="E2606" s="34" t="s">
        <v>9340</v>
      </c>
      <c r="F2606" s="32" t="s">
        <v>9130</v>
      </c>
      <c r="G2606" s="33" t="s">
        <v>9341</v>
      </c>
      <c r="H2606" s="32" t="s">
        <v>2475</v>
      </c>
      <c r="I2606" s="32" t="s">
        <v>2415</v>
      </c>
      <c r="J2606" s="33" t="s">
        <v>2375</v>
      </c>
      <c r="K2606" s="32">
        <v>17</v>
      </c>
      <c r="L2606" s="36" t="s">
        <v>9342</v>
      </c>
    </row>
    <row r="2607" spans="1:12" ht="26.25" hidden="1" thickBot="1" x14ac:dyDescent="0.3">
      <c r="A2607" s="31" t="s">
        <v>2373</v>
      </c>
      <c r="B2607" s="32" t="s">
        <v>185</v>
      </c>
      <c r="C2607" s="33" t="s">
        <v>2378</v>
      </c>
      <c r="D2607" s="33" t="s">
        <v>9339</v>
      </c>
      <c r="E2607" s="34" t="s">
        <v>9340</v>
      </c>
      <c r="F2607" s="32" t="s">
        <v>9130</v>
      </c>
      <c r="G2607" s="33" t="s">
        <v>9343</v>
      </c>
      <c r="H2607" s="32" t="s">
        <v>2475</v>
      </c>
      <c r="I2607" s="32" t="s">
        <v>2415</v>
      </c>
      <c r="J2607" s="33" t="s">
        <v>2368</v>
      </c>
      <c r="K2607" s="32">
        <v>19</v>
      </c>
      <c r="L2607" s="36" t="s">
        <v>9342</v>
      </c>
    </row>
    <row r="2608" spans="1:12" ht="26.25" hidden="1" thickBot="1" x14ac:dyDescent="0.3">
      <c r="A2608" s="31" t="s">
        <v>2373</v>
      </c>
      <c r="B2608" s="32" t="s">
        <v>185</v>
      </c>
      <c r="C2608" s="33" t="s">
        <v>2378</v>
      </c>
      <c r="D2608" s="33" t="s">
        <v>9339</v>
      </c>
      <c r="E2608" s="34" t="s">
        <v>9340</v>
      </c>
      <c r="F2608" s="32" t="s">
        <v>9130</v>
      </c>
      <c r="G2608" s="33" t="s">
        <v>9344</v>
      </c>
      <c r="H2608" s="32" t="s">
        <v>2475</v>
      </c>
      <c r="I2608" s="32" t="s">
        <v>2415</v>
      </c>
      <c r="J2608" s="33" t="s">
        <v>2373</v>
      </c>
      <c r="K2608" s="32">
        <v>31</v>
      </c>
      <c r="L2608" s="36" t="s">
        <v>9342</v>
      </c>
    </row>
    <row r="2609" spans="1:12" ht="26.25" hidden="1" thickBot="1" x14ac:dyDescent="0.3">
      <c r="A2609" s="31" t="s">
        <v>2373</v>
      </c>
      <c r="B2609" s="32" t="s">
        <v>185</v>
      </c>
      <c r="C2609" s="33" t="s">
        <v>2369</v>
      </c>
      <c r="D2609" s="33" t="s">
        <v>9345</v>
      </c>
      <c r="E2609" s="34" t="s">
        <v>9346</v>
      </c>
      <c r="F2609" s="32" t="s">
        <v>9347</v>
      </c>
      <c r="G2609" s="33" t="s">
        <v>9348</v>
      </c>
      <c r="H2609" s="32" t="s">
        <v>2475</v>
      </c>
      <c r="I2609" s="32" t="s">
        <v>2415</v>
      </c>
      <c r="J2609" s="33" t="s">
        <v>2375</v>
      </c>
      <c r="K2609" s="32">
        <v>19</v>
      </c>
      <c r="L2609" s="36" t="s">
        <v>4080</v>
      </c>
    </row>
    <row r="2610" spans="1:12" ht="26.25" hidden="1" thickBot="1" x14ac:dyDescent="0.3">
      <c r="A2610" s="31" t="s">
        <v>2373</v>
      </c>
      <c r="B2610" s="32" t="s">
        <v>185</v>
      </c>
      <c r="C2610" s="33" t="s">
        <v>2374</v>
      </c>
      <c r="D2610" s="33" t="s">
        <v>9349</v>
      </c>
      <c r="E2610" s="34" t="s">
        <v>9350</v>
      </c>
      <c r="F2610" s="32" t="s">
        <v>9351</v>
      </c>
      <c r="G2610" s="33" t="s">
        <v>9352</v>
      </c>
      <c r="H2610" s="32" t="s">
        <v>2475</v>
      </c>
      <c r="I2610" s="32" t="s">
        <v>2415</v>
      </c>
      <c r="J2610" s="33" t="s">
        <v>2375</v>
      </c>
      <c r="K2610" s="32">
        <v>27</v>
      </c>
      <c r="L2610" s="36" t="s">
        <v>9164</v>
      </c>
    </row>
    <row r="2611" spans="1:12" ht="26.25" hidden="1" thickBot="1" x14ac:dyDescent="0.3">
      <c r="A2611" s="31" t="s">
        <v>2373</v>
      </c>
      <c r="B2611" s="32" t="s">
        <v>185</v>
      </c>
      <c r="C2611" s="33" t="s">
        <v>2369</v>
      </c>
      <c r="D2611" s="33" t="s">
        <v>9324</v>
      </c>
      <c r="E2611" s="34" t="s">
        <v>9325</v>
      </c>
      <c r="F2611" s="32" t="s">
        <v>9326</v>
      </c>
      <c r="G2611" s="33" t="s">
        <v>9353</v>
      </c>
      <c r="H2611" s="32" t="s">
        <v>2475</v>
      </c>
      <c r="I2611" s="32" t="s">
        <v>2415</v>
      </c>
      <c r="J2611" s="33" t="s">
        <v>2373</v>
      </c>
      <c r="K2611" s="32">
        <v>27</v>
      </c>
      <c r="L2611" s="36" t="s">
        <v>9325</v>
      </c>
    </row>
    <row r="2612" spans="1:12" ht="26.25" hidden="1" thickBot="1" x14ac:dyDescent="0.3">
      <c r="A2612" s="31" t="s">
        <v>2373</v>
      </c>
      <c r="B2612" s="32" t="s">
        <v>185</v>
      </c>
      <c r="C2612" s="33" t="s">
        <v>2374</v>
      </c>
      <c r="D2612" s="33" t="s">
        <v>9354</v>
      </c>
      <c r="E2612" s="34" t="s">
        <v>9355</v>
      </c>
      <c r="F2612" s="32" t="s">
        <v>9356</v>
      </c>
      <c r="G2612" s="33" t="s">
        <v>9357</v>
      </c>
      <c r="H2612" s="32" t="s">
        <v>2475</v>
      </c>
      <c r="I2612" s="32" t="s">
        <v>2415</v>
      </c>
      <c r="J2612" s="33" t="s">
        <v>2375</v>
      </c>
      <c r="K2612" s="32">
        <v>15</v>
      </c>
      <c r="L2612" s="36" t="s">
        <v>9358</v>
      </c>
    </row>
    <row r="2613" spans="1:12" ht="26.25" hidden="1" thickBot="1" x14ac:dyDescent="0.3">
      <c r="A2613" s="31" t="s">
        <v>2373</v>
      </c>
      <c r="B2613" s="32" t="s">
        <v>185</v>
      </c>
      <c r="C2613" s="33" t="s">
        <v>2378</v>
      </c>
      <c r="D2613" s="33" t="s">
        <v>9291</v>
      </c>
      <c r="E2613" s="34" t="s">
        <v>9292</v>
      </c>
      <c r="F2613" s="32" t="s">
        <v>9293</v>
      </c>
      <c r="G2613" s="33" t="s">
        <v>9359</v>
      </c>
      <c r="H2613" s="32" t="s">
        <v>2475</v>
      </c>
      <c r="I2613" s="32" t="s">
        <v>2415</v>
      </c>
      <c r="J2613" s="33" t="s">
        <v>2375</v>
      </c>
      <c r="K2613" s="32">
        <v>20</v>
      </c>
      <c r="L2613" s="36" t="s">
        <v>9129</v>
      </c>
    </row>
    <row r="2614" spans="1:12" ht="26.25" hidden="1" thickBot="1" x14ac:dyDescent="0.3">
      <c r="A2614" s="31" t="s">
        <v>2373</v>
      </c>
      <c r="B2614" s="32" t="s">
        <v>185</v>
      </c>
      <c r="C2614" s="33" t="s">
        <v>2374</v>
      </c>
      <c r="D2614" s="33" t="s">
        <v>9360</v>
      </c>
      <c r="E2614" s="34" t="s">
        <v>9361</v>
      </c>
      <c r="F2614" s="32" t="s">
        <v>9362</v>
      </c>
      <c r="G2614" s="33" t="s">
        <v>9363</v>
      </c>
      <c r="H2614" s="32" t="s">
        <v>2475</v>
      </c>
      <c r="I2614" s="32" t="s">
        <v>2415</v>
      </c>
      <c r="J2614" s="33" t="s">
        <v>2375</v>
      </c>
      <c r="K2614" s="32">
        <v>20</v>
      </c>
      <c r="L2614" s="36" t="s">
        <v>9164</v>
      </c>
    </row>
    <row r="2615" spans="1:12" ht="26.25" hidden="1" thickBot="1" x14ac:dyDescent="0.3">
      <c r="A2615" s="31" t="s">
        <v>2373</v>
      </c>
      <c r="B2615" s="32" t="s">
        <v>185</v>
      </c>
      <c r="C2615" s="33" t="s">
        <v>2374</v>
      </c>
      <c r="D2615" s="33" t="s">
        <v>9035</v>
      </c>
      <c r="E2615" s="34" t="s">
        <v>9036</v>
      </c>
      <c r="F2615" s="32" t="s">
        <v>9037</v>
      </c>
      <c r="G2615" s="33" t="s">
        <v>9364</v>
      </c>
      <c r="H2615" s="32" t="s">
        <v>2475</v>
      </c>
      <c r="I2615" s="32" t="s">
        <v>2415</v>
      </c>
      <c r="J2615" s="33" t="s">
        <v>2375</v>
      </c>
      <c r="K2615" s="32">
        <v>27</v>
      </c>
      <c r="L2615" s="36" t="s">
        <v>4080</v>
      </c>
    </row>
    <row r="2616" spans="1:12" ht="26.25" hidden="1" thickBot="1" x14ac:dyDescent="0.3">
      <c r="A2616" s="31" t="s">
        <v>2373</v>
      </c>
      <c r="B2616" s="32" t="s">
        <v>1666</v>
      </c>
      <c r="C2616" s="33" t="s">
        <v>2378</v>
      </c>
      <c r="D2616" s="33" t="s">
        <v>9365</v>
      </c>
      <c r="E2616" s="34" t="s">
        <v>9366</v>
      </c>
      <c r="F2616" s="32" t="s">
        <v>9367</v>
      </c>
      <c r="G2616" s="33" t="s">
        <v>9368</v>
      </c>
      <c r="H2616" s="32" t="s">
        <v>2414</v>
      </c>
      <c r="I2616" s="32" t="s">
        <v>2415</v>
      </c>
      <c r="J2616" s="33" t="s">
        <v>2370</v>
      </c>
      <c r="K2616" s="32">
        <v>26</v>
      </c>
      <c r="L2616" s="35"/>
    </row>
    <row r="2617" spans="1:12" ht="26.25" hidden="1" thickBot="1" x14ac:dyDescent="0.3">
      <c r="A2617" s="31" t="s">
        <v>2373</v>
      </c>
      <c r="B2617" s="32" t="s">
        <v>1666</v>
      </c>
      <c r="C2617" s="33" t="s">
        <v>2378</v>
      </c>
      <c r="D2617" s="33" t="s">
        <v>9369</v>
      </c>
      <c r="E2617" s="34" t="s">
        <v>9370</v>
      </c>
      <c r="F2617" s="32" t="s">
        <v>9371</v>
      </c>
      <c r="G2617" s="33" t="s">
        <v>9372</v>
      </c>
      <c r="H2617" s="32" t="s">
        <v>2414</v>
      </c>
      <c r="I2617" s="32" t="s">
        <v>2415</v>
      </c>
      <c r="J2617" s="33" t="s">
        <v>2370</v>
      </c>
      <c r="K2617" s="32">
        <v>17</v>
      </c>
      <c r="L2617" s="35"/>
    </row>
    <row r="2618" spans="1:12" ht="26.25" hidden="1" thickBot="1" x14ac:dyDescent="0.3">
      <c r="A2618" s="31" t="s">
        <v>2373</v>
      </c>
      <c r="B2618" s="32" t="s">
        <v>1666</v>
      </c>
      <c r="C2618" s="33" t="s">
        <v>2378</v>
      </c>
      <c r="D2618" s="33" t="s">
        <v>9373</v>
      </c>
      <c r="E2618" s="34" t="s">
        <v>9374</v>
      </c>
      <c r="F2618" s="32" t="s">
        <v>9375</v>
      </c>
      <c r="G2618" s="33" t="s">
        <v>9376</v>
      </c>
      <c r="H2618" s="32" t="s">
        <v>2414</v>
      </c>
      <c r="I2618" s="32" t="s">
        <v>2415</v>
      </c>
      <c r="J2618" s="33" t="s">
        <v>2370</v>
      </c>
      <c r="K2618" s="32">
        <v>13</v>
      </c>
      <c r="L2618" s="35"/>
    </row>
    <row r="2619" spans="1:12" ht="26.25" hidden="1" thickBot="1" x14ac:dyDescent="0.3">
      <c r="A2619" s="31" t="s">
        <v>2373</v>
      </c>
      <c r="B2619" s="32" t="s">
        <v>1666</v>
      </c>
      <c r="C2619" s="33" t="s">
        <v>2378</v>
      </c>
      <c r="D2619" s="33" t="s">
        <v>9377</v>
      </c>
      <c r="E2619" s="34" t="s">
        <v>9378</v>
      </c>
      <c r="F2619" s="32" t="s">
        <v>9379</v>
      </c>
      <c r="G2619" s="33" t="s">
        <v>9380</v>
      </c>
      <c r="H2619" s="32" t="s">
        <v>2414</v>
      </c>
      <c r="I2619" s="32" t="s">
        <v>2415</v>
      </c>
      <c r="J2619" s="33" t="s">
        <v>2370</v>
      </c>
      <c r="K2619" s="32">
        <v>26</v>
      </c>
      <c r="L2619" s="35"/>
    </row>
    <row r="2620" spans="1:12" ht="26.25" hidden="1" thickBot="1" x14ac:dyDescent="0.3">
      <c r="A2620" s="31" t="s">
        <v>2373</v>
      </c>
      <c r="B2620" s="32" t="s">
        <v>1666</v>
      </c>
      <c r="C2620" s="33" t="s">
        <v>2378</v>
      </c>
      <c r="D2620" s="33" t="s">
        <v>9373</v>
      </c>
      <c r="E2620" s="34" t="s">
        <v>9374</v>
      </c>
      <c r="F2620" s="32" t="s">
        <v>9375</v>
      </c>
      <c r="G2620" s="33" t="s">
        <v>9381</v>
      </c>
      <c r="H2620" s="32" t="s">
        <v>2414</v>
      </c>
      <c r="I2620" s="32" t="s">
        <v>2671</v>
      </c>
      <c r="J2620" s="33" t="s">
        <v>2370</v>
      </c>
      <c r="K2620" s="32">
        <v>15</v>
      </c>
      <c r="L2620" s="35"/>
    </row>
    <row r="2621" spans="1:12" ht="26.25" hidden="1" thickBot="1" x14ac:dyDescent="0.3">
      <c r="A2621" s="31" t="s">
        <v>2373</v>
      </c>
      <c r="B2621" s="32" t="s">
        <v>1666</v>
      </c>
      <c r="C2621" s="33" t="s">
        <v>2378</v>
      </c>
      <c r="D2621" s="33" t="s">
        <v>9382</v>
      </c>
      <c r="E2621" s="34" t="s">
        <v>9383</v>
      </c>
      <c r="F2621" s="32" t="s">
        <v>9384</v>
      </c>
      <c r="G2621" s="33" t="s">
        <v>9385</v>
      </c>
      <c r="H2621" s="32" t="s">
        <v>2414</v>
      </c>
      <c r="I2621" s="32" t="s">
        <v>2415</v>
      </c>
      <c r="J2621" s="33" t="s">
        <v>2370</v>
      </c>
      <c r="K2621" s="32">
        <v>14</v>
      </c>
      <c r="L2621" s="35"/>
    </row>
    <row r="2622" spans="1:12" ht="26.25" hidden="1" thickBot="1" x14ac:dyDescent="0.3">
      <c r="A2622" s="31" t="s">
        <v>2373</v>
      </c>
      <c r="B2622" s="32" t="s">
        <v>1666</v>
      </c>
      <c r="C2622" s="33" t="s">
        <v>2378</v>
      </c>
      <c r="D2622" s="33" t="s">
        <v>9365</v>
      </c>
      <c r="E2622" s="34" t="s">
        <v>9366</v>
      </c>
      <c r="F2622" s="32" t="s">
        <v>9367</v>
      </c>
      <c r="G2622" s="33" t="s">
        <v>9386</v>
      </c>
      <c r="H2622" s="32" t="s">
        <v>2414</v>
      </c>
      <c r="I2622" s="32" t="s">
        <v>2415</v>
      </c>
      <c r="J2622" s="33" t="s">
        <v>2373</v>
      </c>
      <c r="K2622" s="32">
        <v>27</v>
      </c>
      <c r="L2622" s="35"/>
    </row>
    <row r="2623" spans="1:12" ht="26.25" hidden="1" thickBot="1" x14ac:dyDescent="0.3">
      <c r="A2623" s="31" t="s">
        <v>2373</v>
      </c>
      <c r="B2623" s="32" t="s">
        <v>1666</v>
      </c>
      <c r="C2623" s="33" t="s">
        <v>2378</v>
      </c>
      <c r="D2623" s="33" t="s">
        <v>9369</v>
      </c>
      <c r="E2623" s="34" t="s">
        <v>9370</v>
      </c>
      <c r="F2623" s="32" t="s">
        <v>9371</v>
      </c>
      <c r="G2623" s="33" t="s">
        <v>9387</v>
      </c>
      <c r="H2623" s="32" t="s">
        <v>2414</v>
      </c>
      <c r="I2623" s="32" t="s">
        <v>2415</v>
      </c>
      <c r="J2623" s="33" t="s">
        <v>2373</v>
      </c>
      <c r="K2623" s="32">
        <v>39</v>
      </c>
      <c r="L2623" s="35"/>
    </row>
    <row r="2624" spans="1:12" ht="26.25" hidden="1" thickBot="1" x14ac:dyDescent="0.3">
      <c r="A2624" s="31" t="s">
        <v>2373</v>
      </c>
      <c r="B2624" s="32" t="s">
        <v>1666</v>
      </c>
      <c r="C2624" s="33" t="s">
        <v>2378</v>
      </c>
      <c r="D2624" s="33" t="s">
        <v>9373</v>
      </c>
      <c r="E2624" s="34" t="s">
        <v>9374</v>
      </c>
      <c r="F2624" s="32" t="s">
        <v>9375</v>
      </c>
      <c r="G2624" s="33" t="s">
        <v>9388</v>
      </c>
      <c r="H2624" s="32" t="s">
        <v>2414</v>
      </c>
      <c r="I2624" s="32" t="s">
        <v>2415</v>
      </c>
      <c r="J2624" s="33" t="s">
        <v>2373</v>
      </c>
      <c r="K2624" s="32">
        <v>45</v>
      </c>
      <c r="L2624" s="35"/>
    </row>
    <row r="2625" spans="1:12" ht="26.25" hidden="1" thickBot="1" x14ac:dyDescent="0.3">
      <c r="A2625" s="31" t="s">
        <v>2373</v>
      </c>
      <c r="B2625" s="32" t="s">
        <v>1666</v>
      </c>
      <c r="C2625" s="33" t="s">
        <v>2378</v>
      </c>
      <c r="D2625" s="33" t="s">
        <v>9389</v>
      </c>
      <c r="E2625" s="34" t="s">
        <v>9390</v>
      </c>
      <c r="F2625" s="32" t="s">
        <v>9391</v>
      </c>
      <c r="G2625" s="33" t="s">
        <v>9392</v>
      </c>
      <c r="H2625" s="32" t="s">
        <v>2414</v>
      </c>
      <c r="I2625" s="32" t="s">
        <v>2415</v>
      </c>
      <c r="J2625" s="33" t="s">
        <v>2370</v>
      </c>
      <c r="K2625" s="32">
        <v>17</v>
      </c>
      <c r="L2625" s="35"/>
    </row>
    <row r="2626" spans="1:12" ht="26.25" hidden="1" thickBot="1" x14ac:dyDescent="0.3">
      <c r="A2626" s="31" t="s">
        <v>2373</v>
      </c>
      <c r="B2626" s="32" t="s">
        <v>1666</v>
      </c>
      <c r="C2626" s="33" t="s">
        <v>2378</v>
      </c>
      <c r="D2626" s="33" t="s">
        <v>9365</v>
      </c>
      <c r="E2626" s="34" t="s">
        <v>9366</v>
      </c>
      <c r="F2626" s="32" t="s">
        <v>9367</v>
      </c>
      <c r="G2626" s="33" t="s">
        <v>9393</v>
      </c>
      <c r="H2626" s="32" t="s">
        <v>2414</v>
      </c>
      <c r="I2626" s="32" t="s">
        <v>2671</v>
      </c>
      <c r="J2626" s="33" t="s">
        <v>2365</v>
      </c>
      <c r="K2626" s="32">
        <v>32</v>
      </c>
      <c r="L2626" s="35"/>
    </row>
    <row r="2627" spans="1:12" ht="26.25" hidden="1" thickBot="1" x14ac:dyDescent="0.3">
      <c r="A2627" s="31" t="s">
        <v>2373</v>
      </c>
      <c r="B2627" s="32" t="s">
        <v>1666</v>
      </c>
      <c r="C2627" s="33" t="s">
        <v>2378</v>
      </c>
      <c r="D2627" s="33" t="s">
        <v>9373</v>
      </c>
      <c r="E2627" s="34" t="s">
        <v>9374</v>
      </c>
      <c r="F2627" s="32" t="s">
        <v>9375</v>
      </c>
      <c r="G2627" s="33" t="s">
        <v>9394</v>
      </c>
      <c r="H2627" s="32" t="s">
        <v>2414</v>
      </c>
      <c r="I2627" s="32" t="s">
        <v>2415</v>
      </c>
      <c r="J2627" s="33" t="s">
        <v>2365</v>
      </c>
      <c r="K2627" s="32">
        <v>16</v>
      </c>
      <c r="L2627" s="35"/>
    </row>
    <row r="2628" spans="1:12" ht="26.25" hidden="1" thickBot="1" x14ac:dyDescent="0.3">
      <c r="A2628" s="31" t="s">
        <v>2373</v>
      </c>
      <c r="B2628" s="32" t="s">
        <v>1666</v>
      </c>
      <c r="C2628" s="33" t="s">
        <v>2378</v>
      </c>
      <c r="D2628" s="33" t="s">
        <v>9369</v>
      </c>
      <c r="E2628" s="34" t="s">
        <v>9370</v>
      </c>
      <c r="F2628" s="32" t="s">
        <v>9371</v>
      </c>
      <c r="G2628" s="33" t="s">
        <v>9395</v>
      </c>
      <c r="H2628" s="32" t="s">
        <v>2414</v>
      </c>
      <c r="I2628" s="32" t="s">
        <v>2415</v>
      </c>
      <c r="J2628" s="33" t="s">
        <v>2365</v>
      </c>
      <c r="K2628" s="32">
        <v>16</v>
      </c>
      <c r="L2628" s="35"/>
    </row>
    <row r="2629" spans="1:12" ht="26.25" hidden="1" thickBot="1" x14ac:dyDescent="0.3">
      <c r="A2629" s="31" t="s">
        <v>2373</v>
      </c>
      <c r="B2629" s="32" t="s">
        <v>1666</v>
      </c>
      <c r="C2629" s="33" t="s">
        <v>2378</v>
      </c>
      <c r="D2629" s="33" t="s">
        <v>9365</v>
      </c>
      <c r="E2629" s="34" t="s">
        <v>9366</v>
      </c>
      <c r="F2629" s="32" t="s">
        <v>9367</v>
      </c>
      <c r="G2629" s="33" t="s">
        <v>9396</v>
      </c>
      <c r="H2629" s="32" t="s">
        <v>2414</v>
      </c>
      <c r="I2629" s="32" t="s">
        <v>2415</v>
      </c>
      <c r="J2629" s="33" t="s">
        <v>2368</v>
      </c>
      <c r="K2629" s="32">
        <v>42</v>
      </c>
      <c r="L2629" s="35"/>
    </row>
    <row r="2630" spans="1:12" ht="26.25" hidden="1" thickBot="1" x14ac:dyDescent="0.3">
      <c r="A2630" s="31" t="s">
        <v>2373</v>
      </c>
      <c r="B2630" s="32" t="s">
        <v>1666</v>
      </c>
      <c r="C2630" s="33" t="s">
        <v>2378</v>
      </c>
      <c r="D2630" s="33" t="s">
        <v>9373</v>
      </c>
      <c r="E2630" s="34" t="s">
        <v>9374</v>
      </c>
      <c r="F2630" s="32" t="s">
        <v>9375</v>
      </c>
      <c r="G2630" s="33" t="s">
        <v>9397</v>
      </c>
      <c r="H2630" s="32" t="s">
        <v>2414</v>
      </c>
      <c r="I2630" s="32" t="s">
        <v>2415</v>
      </c>
      <c r="J2630" s="33" t="s">
        <v>2368</v>
      </c>
      <c r="K2630" s="32">
        <v>40</v>
      </c>
      <c r="L2630" s="35"/>
    </row>
    <row r="2631" spans="1:12" ht="26.25" hidden="1" thickBot="1" x14ac:dyDescent="0.3">
      <c r="A2631" s="31" t="s">
        <v>2373</v>
      </c>
      <c r="B2631" s="32" t="s">
        <v>1666</v>
      </c>
      <c r="C2631" s="33" t="s">
        <v>2378</v>
      </c>
      <c r="D2631" s="33" t="s">
        <v>9389</v>
      </c>
      <c r="E2631" s="34" t="s">
        <v>9390</v>
      </c>
      <c r="F2631" s="32" t="s">
        <v>9391</v>
      </c>
      <c r="G2631" s="33" t="s">
        <v>9398</v>
      </c>
      <c r="H2631" s="32" t="s">
        <v>2414</v>
      </c>
      <c r="I2631" s="32" t="s">
        <v>2415</v>
      </c>
      <c r="J2631" s="33" t="s">
        <v>2368</v>
      </c>
      <c r="K2631" s="32">
        <v>21</v>
      </c>
      <c r="L2631" s="35"/>
    </row>
    <row r="2632" spans="1:12" ht="26.25" hidden="1" thickBot="1" x14ac:dyDescent="0.3">
      <c r="A2632" s="31" t="s">
        <v>2373</v>
      </c>
      <c r="B2632" s="32" t="s">
        <v>1666</v>
      </c>
      <c r="C2632" s="33" t="s">
        <v>2378</v>
      </c>
      <c r="D2632" s="33" t="s">
        <v>9399</v>
      </c>
      <c r="E2632" s="34" t="s">
        <v>9400</v>
      </c>
      <c r="F2632" s="32" t="s">
        <v>9401</v>
      </c>
      <c r="G2632" s="33" t="s">
        <v>9402</v>
      </c>
      <c r="H2632" s="32" t="s">
        <v>2414</v>
      </c>
      <c r="I2632" s="32" t="s">
        <v>2671</v>
      </c>
      <c r="J2632" s="33" t="s">
        <v>2368</v>
      </c>
      <c r="K2632" s="32">
        <v>28</v>
      </c>
      <c r="L2632" s="35"/>
    </row>
    <row r="2633" spans="1:12" ht="26.25" hidden="1" thickBot="1" x14ac:dyDescent="0.3">
      <c r="A2633" s="31" t="s">
        <v>2373</v>
      </c>
      <c r="B2633" s="32" t="s">
        <v>1666</v>
      </c>
      <c r="C2633" s="33" t="s">
        <v>2378</v>
      </c>
      <c r="D2633" s="33" t="s">
        <v>9403</v>
      </c>
      <c r="E2633" s="34" t="s">
        <v>9404</v>
      </c>
      <c r="F2633" s="32" t="s">
        <v>9405</v>
      </c>
      <c r="G2633" s="33" t="s">
        <v>9406</v>
      </c>
      <c r="H2633" s="32" t="s">
        <v>2414</v>
      </c>
      <c r="I2633" s="32" t="s">
        <v>2671</v>
      </c>
      <c r="J2633" s="33" t="s">
        <v>2368</v>
      </c>
      <c r="K2633" s="32">
        <v>22</v>
      </c>
      <c r="L2633" s="35"/>
    </row>
    <row r="2634" spans="1:12" ht="26.25" hidden="1" thickBot="1" x14ac:dyDescent="0.3">
      <c r="A2634" s="31" t="s">
        <v>2373</v>
      </c>
      <c r="B2634" s="32" t="s">
        <v>1666</v>
      </c>
      <c r="C2634" s="33" t="s">
        <v>2378</v>
      </c>
      <c r="D2634" s="33" t="s">
        <v>9369</v>
      </c>
      <c r="E2634" s="34" t="s">
        <v>9370</v>
      </c>
      <c r="F2634" s="32" t="s">
        <v>9371</v>
      </c>
      <c r="G2634" s="33" t="s">
        <v>9407</v>
      </c>
      <c r="H2634" s="32" t="s">
        <v>2414</v>
      </c>
      <c r="I2634" s="32" t="s">
        <v>2415</v>
      </c>
      <c r="J2634" s="33" t="s">
        <v>2368</v>
      </c>
      <c r="K2634" s="32">
        <v>43</v>
      </c>
      <c r="L2634" s="35"/>
    </row>
    <row r="2635" spans="1:12" ht="26.25" hidden="1" thickBot="1" x14ac:dyDescent="0.3">
      <c r="A2635" s="31" t="s">
        <v>2373</v>
      </c>
      <c r="B2635" s="32" t="s">
        <v>1666</v>
      </c>
      <c r="C2635" s="33" t="s">
        <v>2378</v>
      </c>
      <c r="D2635" s="33" t="s">
        <v>9408</v>
      </c>
      <c r="E2635" s="34" t="s">
        <v>9409</v>
      </c>
      <c r="F2635" s="32" t="s">
        <v>9410</v>
      </c>
      <c r="G2635" s="33" t="s">
        <v>9411</v>
      </c>
      <c r="H2635" s="32" t="s">
        <v>2414</v>
      </c>
      <c r="I2635" s="32" t="s">
        <v>2415</v>
      </c>
      <c r="J2635" s="33" t="s">
        <v>2368</v>
      </c>
      <c r="K2635" s="32">
        <v>27</v>
      </c>
      <c r="L2635" s="35"/>
    </row>
    <row r="2636" spans="1:12" ht="26.25" hidden="1" thickBot="1" x14ac:dyDescent="0.3">
      <c r="A2636" s="31" t="s">
        <v>2373</v>
      </c>
      <c r="B2636" s="32" t="s">
        <v>1666</v>
      </c>
      <c r="C2636" s="33" t="s">
        <v>2378</v>
      </c>
      <c r="D2636" s="33" t="s">
        <v>9377</v>
      </c>
      <c r="E2636" s="34" t="s">
        <v>9378</v>
      </c>
      <c r="F2636" s="32" t="s">
        <v>9379</v>
      </c>
      <c r="G2636" s="33" t="s">
        <v>9412</v>
      </c>
      <c r="H2636" s="32" t="s">
        <v>2414</v>
      </c>
      <c r="I2636" s="32" t="s">
        <v>2415</v>
      </c>
      <c r="J2636" s="33" t="s">
        <v>2368</v>
      </c>
      <c r="K2636" s="32">
        <v>25</v>
      </c>
      <c r="L2636" s="35"/>
    </row>
    <row r="2637" spans="1:12" ht="26.25" hidden="1" thickBot="1" x14ac:dyDescent="0.3">
      <c r="A2637" s="31" t="s">
        <v>2373</v>
      </c>
      <c r="B2637" s="32" t="s">
        <v>1666</v>
      </c>
      <c r="C2637" s="33" t="s">
        <v>2378</v>
      </c>
      <c r="D2637" s="33" t="s">
        <v>9365</v>
      </c>
      <c r="E2637" s="34" t="s">
        <v>9366</v>
      </c>
      <c r="F2637" s="32" t="s">
        <v>9367</v>
      </c>
      <c r="G2637" s="33" t="s">
        <v>9413</v>
      </c>
      <c r="H2637" s="32" t="s">
        <v>2414</v>
      </c>
      <c r="I2637" s="32" t="s">
        <v>2415</v>
      </c>
      <c r="J2637" s="33" t="s">
        <v>2373</v>
      </c>
      <c r="K2637" s="32">
        <v>38</v>
      </c>
      <c r="L2637" s="35"/>
    </row>
    <row r="2638" spans="1:12" ht="26.25" hidden="1" thickBot="1" x14ac:dyDescent="0.3">
      <c r="A2638" s="31" t="s">
        <v>2373</v>
      </c>
      <c r="B2638" s="32" t="s">
        <v>1666</v>
      </c>
      <c r="C2638" s="33" t="s">
        <v>2378</v>
      </c>
      <c r="D2638" s="33" t="s">
        <v>9369</v>
      </c>
      <c r="E2638" s="34" t="s">
        <v>9370</v>
      </c>
      <c r="F2638" s="32" t="s">
        <v>9371</v>
      </c>
      <c r="G2638" s="33" t="s">
        <v>9414</v>
      </c>
      <c r="H2638" s="32" t="s">
        <v>2414</v>
      </c>
      <c r="I2638" s="32" t="s">
        <v>2415</v>
      </c>
      <c r="J2638" s="33" t="s">
        <v>2367</v>
      </c>
      <c r="K2638" s="32">
        <v>18</v>
      </c>
      <c r="L2638" s="35"/>
    </row>
    <row r="2639" spans="1:12" ht="26.25" hidden="1" thickBot="1" x14ac:dyDescent="0.3">
      <c r="A2639" s="31" t="s">
        <v>2373</v>
      </c>
      <c r="B2639" s="32" t="s">
        <v>1666</v>
      </c>
      <c r="C2639" s="33" t="s">
        <v>2378</v>
      </c>
      <c r="D2639" s="33" t="s">
        <v>9365</v>
      </c>
      <c r="E2639" s="34" t="s">
        <v>9366</v>
      </c>
      <c r="F2639" s="32" t="s">
        <v>9367</v>
      </c>
      <c r="G2639" s="33" t="s">
        <v>9415</v>
      </c>
      <c r="H2639" s="32" t="s">
        <v>2414</v>
      </c>
      <c r="I2639" s="32" t="s">
        <v>2415</v>
      </c>
      <c r="J2639" s="33" t="s">
        <v>2370</v>
      </c>
      <c r="K2639" s="32">
        <v>19</v>
      </c>
      <c r="L2639" s="35"/>
    </row>
    <row r="2640" spans="1:12" ht="26.25" hidden="1" thickBot="1" x14ac:dyDescent="0.3">
      <c r="A2640" s="31" t="s">
        <v>2373</v>
      </c>
      <c r="B2640" s="32" t="s">
        <v>1666</v>
      </c>
      <c r="C2640" s="33" t="s">
        <v>2378</v>
      </c>
      <c r="D2640" s="33" t="s">
        <v>9369</v>
      </c>
      <c r="E2640" s="34" t="s">
        <v>9370</v>
      </c>
      <c r="F2640" s="32" t="s">
        <v>9371</v>
      </c>
      <c r="G2640" s="33" t="s">
        <v>9416</v>
      </c>
      <c r="H2640" s="32" t="s">
        <v>2414</v>
      </c>
      <c r="I2640" s="32" t="s">
        <v>2415</v>
      </c>
      <c r="J2640" s="33" t="s">
        <v>2370</v>
      </c>
      <c r="K2640" s="32">
        <v>21</v>
      </c>
      <c r="L2640" s="35"/>
    </row>
    <row r="2641" spans="1:12" ht="26.25" hidden="1" thickBot="1" x14ac:dyDescent="0.3">
      <c r="A2641" s="31" t="s">
        <v>2373</v>
      </c>
      <c r="B2641" s="32" t="s">
        <v>1666</v>
      </c>
      <c r="C2641" s="33" t="s">
        <v>2378</v>
      </c>
      <c r="D2641" s="33" t="s">
        <v>9365</v>
      </c>
      <c r="E2641" s="34" t="s">
        <v>9366</v>
      </c>
      <c r="F2641" s="32" t="s">
        <v>9367</v>
      </c>
      <c r="G2641" s="33" t="s">
        <v>9417</v>
      </c>
      <c r="H2641" s="32" t="s">
        <v>2414</v>
      </c>
      <c r="I2641" s="32" t="s">
        <v>2415</v>
      </c>
      <c r="J2641" s="33" t="s">
        <v>2367</v>
      </c>
      <c r="K2641" s="32">
        <v>16</v>
      </c>
      <c r="L2641" s="35"/>
    </row>
    <row r="2642" spans="1:12" ht="26.25" hidden="1" thickBot="1" x14ac:dyDescent="0.3">
      <c r="A2642" s="31" t="s">
        <v>2373</v>
      </c>
      <c r="B2642" s="32" t="s">
        <v>1666</v>
      </c>
      <c r="C2642" s="33" t="s">
        <v>2378</v>
      </c>
      <c r="D2642" s="33" t="s">
        <v>9373</v>
      </c>
      <c r="E2642" s="34" t="s">
        <v>9374</v>
      </c>
      <c r="F2642" s="32" t="s">
        <v>9375</v>
      </c>
      <c r="G2642" s="33" t="s">
        <v>9418</v>
      </c>
      <c r="H2642" s="32" t="s">
        <v>2414</v>
      </c>
      <c r="I2642" s="32" t="s">
        <v>2415</v>
      </c>
      <c r="J2642" s="33" t="s">
        <v>2367</v>
      </c>
      <c r="K2642" s="32">
        <v>16</v>
      </c>
      <c r="L2642" s="35"/>
    </row>
    <row r="2643" spans="1:12" ht="26.25" hidden="1" thickBot="1" x14ac:dyDescent="0.3">
      <c r="A2643" s="31" t="s">
        <v>2373</v>
      </c>
      <c r="B2643" s="32" t="s">
        <v>1666</v>
      </c>
      <c r="C2643" s="33" t="s">
        <v>2378</v>
      </c>
      <c r="D2643" s="33" t="s">
        <v>9365</v>
      </c>
      <c r="E2643" s="34" t="s">
        <v>9366</v>
      </c>
      <c r="F2643" s="32" t="s">
        <v>9367</v>
      </c>
      <c r="G2643" s="33" t="s">
        <v>9419</v>
      </c>
      <c r="H2643" s="32" t="s">
        <v>2414</v>
      </c>
      <c r="I2643" s="32" t="s">
        <v>2415</v>
      </c>
      <c r="J2643" s="33" t="s">
        <v>2375</v>
      </c>
      <c r="K2643" s="32">
        <v>38</v>
      </c>
      <c r="L2643" s="35"/>
    </row>
    <row r="2644" spans="1:12" ht="26.25" hidden="1" thickBot="1" x14ac:dyDescent="0.3">
      <c r="A2644" s="31" t="s">
        <v>2373</v>
      </c>
      <c r="B2644" s="32" t="s">
        <v>1666</v>
      </c>
      <c r="C2644" s="33" t="s">
        <v>2378</v>
      </c>
      <c r="D2644" s="33" t="s">
        <v>9369</v>
      </c>
      <c r="E2644" s="34" t="s">
        <v>9370</v>
      </c>
      <c r="F2644" s="32" t="s">
        <v>9371</v>
      </c>
      <c r="G2644" s="33" t="s">
        <v>9420</v>
      </c>
      <c r="H2644" s="32" t="s">
        <v>2414</v>
      </c>
      <c r="I2644" s="32" t="s">
        <v>2671</v>
      </c>
      <c r="J2644" s="33" t="s">
        <v>2375</v>
      </c>
      <c r="K2644" s="32">
        <v>44</v>
      </c>
      <c r="L2644" s="35"/>
    </row>
    <row r="2645" spans="1:12" ht="26.25" hidden="1" thickBot="1" x14ac:dyDescent="0.3">
      <c r="A2645" s="31" t="s">
        <v>2373</v>
      </c>
      <c r="B2645" s="32" t="s">
        <v>1666</v>
      </c>
      <c r="C2645" s="33" t="s">
        <v>2378</v>
      </c>
      <c r="D2645" s="33" t="s">
        <v>9399</v>
      </c>
      <c r="E2645" s="34" t="s">
        <v>9400</v>
      </c>
      <c r="F2645" s="32" t="s">
        <v>9401</v>
      </c>
      <c r="G2645" s="33" t="s">
        <v>9421</v>
      </c>
      <c r="H2645" s="32" t="s">
        <v>2414</v>
      </c>
      <c r="I2645" s="32" t="s">
        <v>2415</v>
      </c>
      <c r="J2645" s="33" t="s">
        <v>2373</v>
      </c>
      <c r="K2645" s="32">
        <v>34</v>
      </c>
      <c r="L2645" s="35"/>
    </row>
    <row r="2646" spans="1:12" ht="26.25" hidden="1" thickBot="1" x14ac:dyDescent="0.3">
      <c r="A2646" s="31" t="s">
        <v>2373</v>
      </c>
      <c r="B2646" s="32" t="s">
        <v>1666</v>
      </c>
      <c r="C2646" s="33" t="s">
        <v>2378</v>
      </c>
      <c r="D2646" s="33" t="s">
        <v>9369</v>
      </c>
      <c r="E2646" s="34" t="s">
        <v>9370</v>
      </c>
      <c r="F2646" s="32" t="s">
        <v>9371</v>
      </c>
      <c r="G2646" s="33" t="s">
        <v>9422</v>
      </c>
      <c r="H2646" s="32" t="s">
        <v>2414</v>
      </c>
      <c r="I2646" s="32" t="s">
        <v>2415</v>
      </c>
      <c r="J2646" s="33" t="s">
        <v>2373</v>
      </c>
      <c r="K2646" s="32">
        <v>23</v>
      </c>
      <c r="L2646" s="35"/>
    </row>
    <row r="2647" spans="1:12" ht="26.25" hidden="1" thickBot="1" x14ac:dyDescent="0.3">
      <c r="A2647" s="31" t="s">
        <v>2373</v>
      </c>
      <c r="B2647" s="32" t="s">
        <v>1666</v>
      </c>
      <c r="C2647" s="33" t="s">
        <v>2378</v>
      </c>
      <c r="D2647" s="33" t="s">
        <v>9423</v>
      </c>
      <c r="E2647" s="34" t="s">
        <v>9424</v>
      </c>
      <c r="F2647" s="32" t="s">
        <v>9425</v>
      </c>
      <c r="G2647" s="33" t="s">
        <v>9426</v>
      </c>
      <c r="H2647" s="32" t="s">
        <v>2414</v>
      </c>
      <c r="I2647" s="32" t="s">
        <v>2671</v>
      </c>
      <c r="J2647" s="33" t="s">
        <v>2375</v>
      </c>
      <c r="K2647" s="32">
        <v>31</v>
      </c>
      <c r="L2647" s="35"/>
    </row>
    <row r="2648" spans="1:12" ht="26.25" hidden="1" thickBot="1" x14ac:dyDescent="0.3">
      <c r="A2648" s="31" t="s">
        <v>2373</v>
      </c>
      <c r="B2648" s="32" t="s">
        <v>1666</v>
      </c>
      <c r="C2648" s="33" t="s">
        <v>2378</v>
      </c>
      <c r="D2648" s="33" t="s">
        <v>9403</v>
      </c>
      <c r="E2648" s="34" t="s">
        <v>9404</v>
      </c>
      <c r="F2648" s="32" t="s">
        <v>9405</v>
      </c>
      <c r="G2648" s="33" t="s">
        <v>9427</v>
      </c>
      <c r="H2648" s="32" t="s">
        <v>2414</v>
      </c>
      <c r="I2648" s="32" t="s">
        <v>2415</v>
      </c>
      <c r="J2648" s="33" t="s">
        <v>2373</v>
      </c>
      <c r="K2648" s="32">
        <v>23</v>
      </c>
      <c r="L2648" s="35"/>
    </row>
    <row r="2649" spans="1:12" ht="26.25" hidden="1" thickBot="1" x14ac:dyDescent="0.3">
      <c r="A2649" s="31" t="s">
        <v>2373</v>
      </c>
      <c r="B2649" s="32" t="s">
        <v>1666</v>
      </c>
      <c r="C2649" s="33" t="s">
        <v>2378</v>
      </c>
      <c r="D2649" s="33" t="s">
        <v>9377</v>
      </c>
      <c r="E2649" s="34" t="s">
        <v>9378</v>
      </c>
      <c r="F2649" s="32" t="s">
        <v>9379</v>
      </c>
      <c r="G2649" s="33" t="s">
        <v>9428</v>
      </c>
      <c r="H2649" s="32" t="s">
        <v>2414</v>
      </c>
      <c r="I2649" s="32" t="s">
        <v>2415</v>
      </c>
      <c r="J2649" s="33" t="s">
        <v>2373</v>
      </c>
      <c r="K2649" s="32">
        <v>23</v>
      </c>
      <c r="L2649" s="35"/>
    </row>
    <row r="2650" spans="1:12" ht="26.25" hidden="1" thickBot="1" x14ac:dyDescent="0.3">
      <c r="A2650" s="31" t="s">
        <v>2373</v>
      </c>
      <c r="B2650" s="32" t="s">
        <v>1666</v>
      </c>
      <c r="C2650" s="33" t="s">
        <v>2378</v>
      </c>
      <c r="D2650" s="33" t="s">
        <v>9377</v>
      </c>
      <c r="E2650" s="34" t="s">
        <v>9378</v>
      </c>
      <c r="F2650" s="32" t="s">
        <v>9379</v>
      </c>
      <c r="G2650" s="33" t="s">
        <v>9429</v>
      </c>
      <c r="H2650" s="32" t="s">
        <v>2414</v>
      </c>
      <c r="I2650" s="32" t="s">
        <v>2415</v>
      </c>
      <c r="J2650" s="33" t="s">
        <v>2375</v>
      </c>
      <c r="K2650" s="32">
        <v>17</v>
      </c>
      <c r="L2650" s="35"/>
    </row>
    <row r="2651" spans="1:12" ht="26.25" hidden="1" thickBot="1" x14ac:dyDescent="0.3">
      <c r="A2651" s="31" t="s">
        <v>2373</v>
      </c>
      <c r="B2651" s="32" t="s">
        <v>1666</v>
      </c>
      <c r="C2651" s="33" t="s">
        <v>2378</v>
      </c>
      <c r="D2651" s="33" t="s">
        <v>9408</v>
      </c>
      <c r="E2651" s="34" t="s">
        <v>9409</v>
      </c>
      <c r="F2651" s="32" t="s">
        <v>9410</v>
      </c>
      <c r="G2651" s="33" t="s">
        <v>9430</v>
      </c>
      <c r="H2651" s="32" t="s">
        <v>2414</v>
      </c>
      <c r="I2651" s="32" t="s">
        <v>2671</v>
      </c>
      <c r="J2651" s="33" t="s">
        <v>2375</v>
      </c>
      <c r="K2651" s="32">
        <v>19</v>
      </c>
      <c r="L2651" s="35"/>
    </row>
    <row r="2652" spans="1:12" ht="26.25" hidden="1" thickBot="1" x14ac:dyDescent="0.3">
      <c r="A2652" s="31" t="s">
        <v>2373</v>
      </c>
      <c r="B2652" s="32" t="s">
        <v>1666</v>
      </c>
      <c r="C2652" s="33" t="s">
        <v>2378</v>
      </c>
      <c r="D2652" s="33" t="s">
        <v>9365</v>
      </c>
      <c r="E2652" s="34" t="s">
        <v>9366</v>
      </c>
      <c r="F2652" s="32" t="s">
        <v>9367</v>
      </c>
      <c r="G2652" s="33" t="s">
        <v>9431</v>
      </c>
      <c r="H2652" s="32" t="s">
        <v>2414</v>
      </c>
      <c r="I2652" s="32" t="s">
        <v>2415</v>
      </c>
      <c r="J2652" s="33" t="s">
        <v>2373</v>
      </c>
      <c r="K2652" s="32">
        <v>28</v>
      </c>
      <c r="L2652" s="35"/>
    </row>
    <row r="2653" spans="1:12" ht="26.25" hidden="1" thickBot="1" x14ac:dyDescent="0.3">
      <c r="A2653" s="31" t="s">
        <v>2373</v>
      </c>
      <c r="B2653" s="32" t="s">
        <v>1666</v>
      </c>
      <c r="C2653" s="33" t="s">
        <v>2378</v>
      </c>
      <c r="D2653" s="33" t="s">
        <v>9408</v>
      </c>
      <c r="E2653" s="34" t="s">
        <v>9409</v>
      </c>
      <c r="F2653" s="32" t="s">
        <v>9410</v>
      </c>
      <c r="G2653" s="33" t="s">
        <v>9432</v>
      </c>
      <c r="H2653" s="32" t="s">
        <v>2414</v>
      </c>
      <c r="I2653" s="32" t="s">
        <v>2415</v>
      </c>
      <c r="J2653" s="33" t="s">
        <v>2373</v>
      </c>
      <c r="K2653" s="32">
        <v>19</v>
      </c>
      <c r="L2653" s="35"/>
    </row>
    <row r="2654" spans="1:12" ht="26.25" hidden="1" thickBot="1" x14ac:dyDescent="0.3">
      <c r="A2654" s="31" t="s">
        <v>2373</v>
      </c>
      <c r="B2654" s="32" t="s">
        <v>1666</v>
      </c>
      <c r="C2654" s="33" t="s">
        <v>2378</v>
      </c>
      <c r="D2654" s="33" t="s">
        <v>9373</v>
      </c>
      <c r="E2654" s="34" t="s">
        <v>9374</v>
      </c>
      <c r="F2654" s="32" t="s">
        <v>9375</v>
      </c>
      <c r="G2654" s="33" t="s">
        <v>9433</v>
      </c>
      <c r="H2654" s="32" t="s">
        <v>2414</v>
      </c>
      <c r="I2654" s="32" t="s">
        <v>2415</v>
      </c>
      <c r="J2654" s="33" t="s">
        <v>2375</v>
      </c>
      <c r="K2654" s="32">
        <v>36</v>
      </c>
      <c r="L2654" s="35"/>
    </row>
    <row r="2655" spans="1:12" ht="15.75" hidden="1" thickBot="1" x14ac:dyDescent="0.3">
      <c r="A2655" s="31" t="s">
        <v>2373</v>
      </c>
      <c r="B2655" s="32" t="s">
        <v>1666</v>
      </c>
      <c r="C2655" s="33" t="s">
        <v>2378</v>
      </c>
      <c r="D2655" s="33" t="s">
        <v>9434</v>
      </c>
      <c r="E2655" s="34" t="s">
        <v>9435</v>
      </c>
      <c r="F2655" s="32" t="s">
        <v>9436</v>
      </c>
      <c r="G2655" s="33" t="s">
        <v>9437</v>
      </c>
      <c r="H2655" s="32" t="s">
        <v>2475</v>
      </c>
      <c r="I2655" s="32" t="s">
        <v>2415</v>
      </c>
      <c r="J2655" s="33" t="s">
        <v>2373</v>
      </c>
      <c r="K2655" s="32">
        <v>17</v>
      </c>
      <c r="L2655" s="35"/>
    </row>
    <row r="2656" spans="1:12" ht="15.75" hidden="1" thickBot="1" x14ac:dyDescent="0.3">
      <c r="A2656" s="31" t="s">
        <v>2373</v>
      </c>
      <c r="B2656" s="32" t="s">
        <v>1666</v>
      </c>
      <c r="C2656" s="33" t="s">
        <v>2378</v>
      </c>
      <c r="D2656" s="33" t="s">
        <v>9438</v>
      </c>
      <c r="E2656" s="34" t="s">
        <v>9439</v>
      </c>
      <c r="F2656" s="32" t="s">
        <v>9440</v>
      </c>
      <c r="G2656" s="33" t="s">
        <v>9441</v>
      </c>
      <c r="H2656" s="32" t="s">
        <v>2475</v>
      </c>
      <c r="I2656" s="32" t="s">
        <v>2415</v>
      </c>
      <c r="J2656" s="33" t="s">
        <v>2365</v>
      </c>
      <c r="K2656" s="32">
        <v>14</v>
      </c>
      <c r="L2656" s="36" t="s">
        <v>2533</v>
      </c>
    </row>
    <row r="2657" spans="1:12" ht="26.25" hidden="1" thickBot="1" x14ac:dyDescent="0.3">
      <c r="A2657" s="31" t="s">
        <v>2373</v>
      </c>
      <c r="B2657" s="32" t="s">
        <v>1666</v>
      </c>
      <c r="C2657" s="33" t="s">
        <v>2378</v>
      </c>
      <c r="D2657" s="33" t="s">
        <v>9442</v>
      </c>
      <c r="E2657" s="34" t="s">
        <v>9443</v>
      </c>
      <c r="F2657" s="32" t="s">
        <v>9444</v>
      </c>
      <c r="G2657" s="33" t="s">
        <v>9445</v>
      </c>
      <c r="H2657" s="32" t="s">
        <v>2475</v>
      </c>
      <c r="I2657" s="32" t="s">
        <v>2671</v>
      </c>
      <c r="J2657" s="33" t="s">
        <v>2368</v>
      </c>
      <c r="K2657" s="32">
        <v>23</v>
      </c>
      <c r="L2657" s="36" t="s">
        <v>9443</v>
      </c>
    </row>
    <row r="2658" spans="1:12" ht="26.25" hidden="1" thickBot="1" x14ac:dyDescent="0.3">
      <c r="A2658" s="31" t="s">
        <v>2373</v>
      </c>
      <c r="B2658" s="32" t="s">
        <v>1666</v>
      </c>
      <c r="C2658" s="33" t="s">
        <v>2378</v>
      </c>
      <c r="D2658" s="33" t="s">
        <v>9446</v>
      </c>
      <c r="E2658" s="34" t="s">
        <v>2209</v>
      </c>
      <c r="F2658" s="32" t="s">
        <v>9447</v>
      </c>
      <c r="G2658" s="33" t="s">
        <v>9448</v>
      </c>
      <c r="H2658" s="32" t="s">
        <v>2475</v>
      </c>
      <c r="I2658" s="32" t="s">
        <v>2415</v>
      </c>
      <c r="J2658" s="33" t="s">
        <v>2368</v>
      </c>
      <c r="K2658" s="32">
        <v>22</v>
      </c>
      <c r="L2658" s="36" t="s">
        <v>9449</v>
      </c>
    </row>
    <row r="2659" spans="1:12" ht="15.75" hidden="1" thickBot="1" x14ac:dyDescent="0.3">
      <c r="A2659" s="31" t="s">
        <v>2373</v>
      </c>
      <c r="B2659" s="32" t="s">
        <v>1666</v>
      </c>
      <c r="C2659" s="33" t="s">
        <v>2378</v>
      </c>
      <c r="D2659" s="33" t="s">
        <v>9450</v>
      </c>
      <c r="E2659" s="34" t="s">
        <v>9451</v>
      </c>
      <c r="F2659" s="32" t="s">
        <v>9452</v>
      </c>
      <c r="G2659" s="33" t="s">
        <v>9453</v>
      </c>
      <c r="H2659" s="32" t="s">
        <v>2475</v>
      </c>
      <c r="I2659" s="32" t="s">
        <v>2671</v>
      </c>
      <c r="J2659" s="33" t="s">
        <v>2368</v>
      </c>
      <c r="K2659" s="32">
        <v>21</v>
      </c>
      <c r="L2659" s="36" t="s">
        <v>2209</v>
      </c>
    </row>
    <row r="2660" spans="1:12" ht="26.25" hidden="1" thickBot="1" x14ac:dyDescent="0.3">
      <c r="A2660" s="31" t="s">
        <v>2373</v>
      </c>
      <c r="B2660" s="32" t="s">
        <v>1666</v>
      </c>
      <c r="C2660" s="33" t="s">
        <v>2378</v>
      </c>
      <c r="D2660" s="33" t="s">
        <v>9454</v>
      </c>
      <c r="E2660" s="34" t="s">
        <v>9455</v>
      </c>
      <c r="F2660" s="32" t="s">
        <v>9456</v>
      </c>
      <c r="G2660" s="33" t="s">
        <v>9457</v>
      </c>
      <c r="H2660" s="32" t="s">
        <v>2475</v>
      </c>
      <c r="I2660" s="32" t="s">
        <v>2415</v>
      </c>
      <c r="J2660" s="33" t="s">
        <v>2368</v>
      </c>
      <c r="K2660" s="32">
        <v>21</v>
      </c>
      <c r="L2660" s="36" t="s">
        <v>2533</v>
      </c>
    </row>
    <row r="2661" spans="1:12" ht="26.25" hidden="1" thickBot="1" x14ac:dyDescent="0.3">
      <c r="A2661" s="31" t="s">
        <v>2373</v>
      </c>
      <c r="B2661" s="32" t="s">
        <v>1666</v>
      </c>
      <c r="C2661" s="33" t="s">
        <v>2378</v>
      </c>
      <c r="D2661" s="33" t="s">
        <v>9454</v>
      </c>
      <c r="E2661" s="34" t="s">
        <v>9455</v>
      </c>
      <c r="F2661" s="32" t="s">
        <v>9456</v>
      </c>
      <c r="G2661" s="33" t="s">
        <v>9458</v>
      </c>
      <c r="H2661" s="32" t="s">
        <v>2475</v>
      </c>
      <c r="I2661" s="32" t="s">
        <v>2671</v>
      </c>
      <c r="J2661" s="33" t="s">
        <v>2370</v>
      </c>
      <c r="K2661" s="32">
        <v>19</v>
      </c>
      <c r="L2661" s="36" t="s">
        <v>2564</v>
      </c>
    </row>
    <row r="2662" spans="1:12" ht="26.25" hidden="1" thickBot="1" x14ac:dyDescent="0.3">
      <c r="A2662" s="31" t="s">
        <v>2373</v>
      </c>
      <c r="B2662" s="32" t="s">
        <v>1666</v>
      </c>
      <c r="C2662" s="33" t="s">
        <v>2378</v>
      </c>
      <c r="D2662" s="33" t="s">
        <v>9459</v>
      </c>
      <c r="E2662" s="34" t="s">
        <v>9460</v>
      </c>
      <c r="F2662" s="32" t="s">
        <v>9461</v>
      </c>
      <c r="G2662" s="33" t="s">
        <v>9462</v>
      </c>
      <c r="H2662" s="32" t="s">
        <v>2475</v>
      </c>
      <c r="I2662" s="32" t="s">
        <v>2415</v>
      </c>
      <c r="J2662" s="33" t="s">
        <v>2367</v>
      </c>
      <c r="K2662" s="32">
        <v>14</v>
      </c>
      <c r="L2662" s="36" t="s">
        <v>9449</v>
      </c>
    </row>
    <row r="2663" spans="1:12" ht="26.25" hidden="1" thickBot="1" x14ac:dyDescent="0.3">
      <c r="A2663" s="31" t="s">
        <v>2373</v>
      </c>
      <c r="B2663" s="32" t="s">
        <v>1666</v>
      </c>
      <c r="C2663" s="33" t="s">
        <v>2378</v>
      </c>
      <c r="D2663" s="33" t="s">
        <v>9459</v>
      </c>
      <c r="E2663" s="34" t="s">
        <v>9460</v>
      </c>
      <c r="F2663" s="32" t="s">
        <v>9461</v>
      </c>
      <c r="G2663" s="33" t="s">
        <v>9463</v>
      </c>
      <c r="H2663" s="32" t="s">
        <v>2475</v>
      </c>
      <c r="I2663" s="32" t="s">
        <v>2671</v>
      </c>
      <c r="J2663" s="33" t="s">
        <v>2370</v>
      </c>
      <c r="K2663" s="32">
        <v>16</v>
      </c>
      <c r="L2663" s="36" t="s">
        <v>9449</v>
      </c>
    </row>
    <row r="2664" spans="1:12" ht="15.75" hidden="1" thickBot="1" x14ac:dyDescent="0.3">
      <c r="A2664" s="31" t="s">
        <v>2373</v>
      </c>
      <c r="B2664" s="32" t="s">
        <v>1666</v>
      </c>
      <c r="C2664" s="33" t="s">
        <v>2378</v>
      </c>
      <c r="D2664" s="33" t="s">
        <v>9464</v>
      </c>
      <c r="E2664" s="34" t="s">
        <v>9465</v>
      </c>
      <c r="F2664" s="32" t="s">
        <v>9466</v>
      </c>
      <c r="G2664" s="33" t="s">
        <v>9467</v>
      </c>
      <c r="H2664" s="32" t="s">
        <v>2475</v>
      </c>
      <c r="I2664" s="32" t="s">
        <v>2671</v>
      </c>
      <c r="J2664" s="33" t="s">
        <v>2367</v>
      </c>
      <c r="K2664" s="32">
        <v>14</v>
      </c>
      <c r="L2664" s="36" t="s">
        <v>9449</v>
      </c>
    </row>
    <row r="2665" spans="1:12" ht="26.25" hidden="1" thickBot="1" x14ac:dyDescent="0.3">
      <c r="A2665" s="31" t="s">
        <v>2373</v>
      </c>
      <c r="B2665" s="32" t="s">
        <v>1666</v>
      </c>
      <c r="C2665" s="33" t="s">
        <v>2378</v>
      </c>
      <c r="D2665" s="33" t="s">
        <v>9459</v>
      </c>
      <c r="E2665" s="34" t="s">
        <v>9460</v>
      </c>
      <c r="F2665" s="32" t="s">
        <v>9461</v>
      </c>
      <c r="G2665" s="33" t="s">
        <v>9468</v>
      </c>
      <c r="H2665" s="32" t="s">
        <v>2475</v>
      </c>
      <c r="I2665" s="32" t="s">
        <v>2415</v>
      </c>
      <c r="J2665" s="33" t="s">
        <v>2373</v>
      </c>
      <c r="K2665" s="32">
        <v>33</v>
      </c>
      <c r="L2665" s="36" t="s">
        <v>9449</v>
      </c>
    </row>
    <row r="2666" spans="1:12" ht="15.75" hidden="1" thickBot="1" x14ac:dyDescent="0.3">
      <c r="A2666" s="31" t="s">
        <v>2373</v>
      </c>
      <c r="B2666" s="32" t="s">
        <v>1666</v>
      </c>
      <c r="C2666" s="33" t="s">
        <v>2378</v>
      </c>
      <c r="D2666" s="33" t="s">
        <v>9469</v>
      </c>
      <c r="E2666" s="34" t="s">
        <v>6803</v>
      </c>
      <c r="F2666" s="32" t="s">
        <v>9470</v>
      </c>
      <c r="G2666" s="33" t="s">
        <v>9471</v>
      </c>
      <c r="H2666" s="32" t="s">
        <v>2475</v>
      </c>
      <c r="I2666" s="32" t="s">
        <v>2415</v>
      </c>
      <c r="J2666" s="33" t="s">
        <v>2375</v>
      </c>
      <c r="K2666" s="32">
        <v>25</v>
      </c>
      <c r="L2666" s="36" t="s">
        <v>9472</v>
      </c>
    </row>
    <row r="2667" spans="1:12" ht="26.25" hidden="1" thickBot="1" x14ac:dyDescent="0.3">
      <c r="A2667" s="31" t="s">
        <v>2370</v>
      </c>
      <c r="B2667" s="32" t="s">
        <v>1771</v>
      </c>
      <c r="C2667" s="33" t="s">
        <v>2369</v>
      </c>
      <c r="D2667" s="33" t="s">
        <v>9473</v>
      </c>
      <c r="E2667" s="34" t="s">
        <v>9474</v>
      </c>
      <c r="F2667" s="32" t="s">
        <v>9475</v>
      </c>
      <c r="G2667" s="33" t="s">
        <v>9476</v>
      </c>
      <c r="H2667" s="32" t="s">
        <v>2414</v>
      </c>
      <c r="I2667" s="32" t="s">
        <v>2415</v>
      </c>
      <c r="J2667" s="33" t="s">
        <v>2370</v>
      </c>
      <c r="K2667" s="32">
        <v>15</v>
      </c>
      <c r="L2667" s="35"/>
    </row>
    <row r="2668" spans="1:12" ht="26.25" hidden="1" thickBot="1" x14ac:dyDescent="0.3">
      <c r="A2668" s="31" t="s">
        <v>2370</v>
      </c>
      <c r="B2668" s="32" t="s">
        <v>1771</v>
      </c>
      <c r="C2668" s="33" t="s">
        <v>2369</v>
      </c>
      <c r="D2668" s="33" t="s">
        <v>9477</v>
      </c>
      <c r="E2668" s="34" t="s">
        <v>9478</v>
      </c>
      <c r="F2668" s="32" t="s">
        <v>9479</v>
      </c>
      <c r="G2668" s="33" t="s">
        <v>9480</v>
      </c>
      <c r="H2668" s="32" t="s">
        <v>2414</v>
      </c>
      <c r="I2668" s="32" t="s">
        <v>2415</v>
      </c>
      <c r="J2668" s="33" t="s">
        <v>2373</v>
      </c>
      <c r="K2668" s="32">
        <v>29</v>
      </c>
      <c r="L2668" s="35"/>
    </row>
    <row r="2669" spans="1:12" ht="15.75" hidden="1" thickBot="1" x14ac:dyDescent="0.3">
      <c r="A2669" s="31" t="s">
        <v>2370</v>
      </c>
      <c r="B2669" s="32" t="s">
        <v>1771</v>
      </c>
      <c r="C2669" s="33" t="s">
        <v>2369</v>
      </c>
      <c r="D2669" s="33" t="s">
        <v>9481</v>
      </c>
      <c r="E2669" s="34" t="s">
        <v>2219</v>
      </c>
      <c r="F2669" s="32" t="s">
        <v>9482</v>
      </c>
      <c r="G2669" s="33" t="s">
        <v>9483</v>
      </c>
      <c r="H2669" s="32" t="s">
        <v>2475</v>
      </c>
      <c r="I2669" s="32" t="s">
        <v>2415</v>
      </c>
      <c r="J2669" s="33" t="s">
        <v>2370</v>
      </c>
      <c r="K2669" s="32">
        <v>14</v>
      </c>
      <c r="L2669" s="35"/>
    </row>
    <row r="2670" spans="1:12" ht="15.75" hidden="1" thickBot="1" x14ac:dyDescent="0.3">
      <c r="A2670" s="31" t="s">
        <v>2370</v>
      </c>
      <c r="B2670" s="32" t="s">
        <v>1771</v>
      </c>
      <c r="C2670" s="33" t="s">
        <v>2369</v>
      </c>
      <c r="D2670" s="33" t="s">
        <v>9484</v>
      </c>
      <c r="E2670" s="34" t="s">
        <v>9485</v>
      </c>
      <c r="F2670" s="32" t="s">
        <v>9486</v>
      </c>
      <c r="G2670" s="33" t="s">
        <v>9487</v>
      </c>
      <c r="H2670" s="32" t="s">
        <v>2475</v>
      </c>
      <c r="I2670" s="32" t="s">
        <v>2415</v>
      </c>
      <c r="J2670" s="33" t="s">
        <v>2370</v>
      </c>
      <c r="K2670" s="32">
        <v>6</v>
      </c>
      <c r="L2670" s="36" t="s">
        <v>9488</v>
      </c>
    </row>
    <row r="2671" spans="1:12" ht="15.75" hidden="1" thickBot="1" x14ac:dyDescent="0.3">
      <c r="A2671" s="31" t="s">
        <v>2370</v>
      </c>
      <c r="B2671" s="32" t="s">
        <v>1771</v>
      </c>
      <c r="C2671" s="33" t="s">
        <v>2369</v>
      </c>
      <c r="D2671" s="33" t="s">
        <v>9489</v>
      </c>
      <c r="E2671" s="34" t="s">
        <v>9490</v>
      </c>
      <c r="F2671" s="32" t="s">
        <v>9491</v>
      </c>
      <c r="G2671" s="33" t="s">
        <v>9492</v>
      </c>
      <c r="H2671" s="32" t="s">
        <v>2475</v>
      </c>
      <c r="I2671" s="32" t="s">
        <v>2415</v>
      </c>
      <c r="J2671" s="33" t="s">
        <v>2373</v>
      </c>
      <c r="K2671" s="32">
        <v>18</v>
      </c>
      <c r="L2671" s="36" t="s">
        <v>9490</v>
      </c>
    </row>
    <row r="2672" spans="1:12" ht="26.25" hidden="1" thickBot="1" x14ac:dyDescent="0.3">
      <c r="A2672" s="31" t="s">
        <v>2370</v>
      </c>
      <c r="B2672" s="32" t="s">
        <v>1771</v>
      </c>
      <c r="C2672" s="33" t="s">
        <v>2369</v>
      </c>
      <c r="D2672" s="33" t="s">
        <v>9493</v>
      </c>
      <c r="E2672" s="34" t="s">
        <v>9494</v>
      </c>
      <c r="F2672" s="32" t="s">
        <v>9495</v>
      </c>
      <c r="G2672" s="33" t="s">
        <v>9496</v>
      </c>
      <c r="H2672" s="32" t="s">
        <v>2475</v>
      </c>
      <c r="I2672" s="32" t="s">
        <v>2415</v>
      </c>
      <c r="J2672" s="33" t="s">
        <v>2373</v>
      </c>
      <c r="K2672" s="32">
        <v>20</v>
      </c>
      <c r="L2672" s="36" t="s">
        <v>9494</v>
      </c>
    </row>
    <row r="2673" spans="1:12" ht="15.75" hidden="1" thickBot="1" x14ac:dyDescent="0.3">
      <c r="A2673" s="31" t="s">
        <v>2370</v>
      </c>
      <c r="B2673" s="32" t="s">
        <v>1771</v>
      </c>
      <c r="C2673" s="33" t="s">
        <v>2369</v>
      </c>
      <c r="D2673" s="33" t="s">
        <v>9497</v>
      </c>
      <c r="E2673" s="34" t="s">
        <v>9498</v>
      </c>
      <c r="F2673" s="32" t="s">
        <v>9499</v>
      </c>
      <c r="G2673" s="33" t="s">
        <v>9500</v>
      </c>
      <c r="H2673" s="32" t="s">
        <v>2475</v>
      </c>
      <c r="I2673" s="32" t="s">
        <v>2415</v>
      </c>
      <c r="J2673" s="33" t="s">
        <v>2373</v>
      </c>
      <c r="K2673" s="32">
        <v>26</v>
      </c>
      <c r="L2673" s="36" t="s">
        <v>9494</v>
      </c>
    </row>
    <row r="2674" spans="1:12" ht="15.75" hidden="1" thickBot="1" x14ac:dyDescent="0.3">
      <c r="A2674" s="31" t="s">
        <v>2370</v>
      </c>
      <c r="B2674" s="32" t="s">
        <v>1771</v>
      </c>
      <c r="C2674" s="33" t="s">
        <v>2369</v>
      </c>
      <c r="D2674" s="33" t="s">
        <v>9501</v>
      </c>
      <c r="E2674" s="34" t="s">
        <v>2215</v>
      </c>
      <c r="F2674" s="32" t="s">
        <v>9502</v>
      </c>
      <c r="G2674" s="33" t="s">
        <v>9503</v>
      </c>
      <c r="H2674" s="32" t="s">
        <v>2475</v>
      </c>
      <c r="I2674" s="32" t="s">
        <v>2415</v>
      </c>
      <c r="J2674" s="33" t="s">
        <v>2373</v>
      </c>
      <c r="K2674" s="32">
        <v>25</v>
      </c>
      <c r="L2674" s="36" t="s">
        <v>2215</v>
      </c>
    </row>
    <row r="2675" spans="1:12" ht="15.75" hidden="1" thickBot="1" x14ac:dyDescent="0.3">
      <c r="A2675" s="31" t="s">
        <v>2370</v>
      </c>
      <c r="B2675" s="32" t="s">
        <v>1771</v>
      </c>
      <c r="C2675" s="33" t="s">
        <v>2369</v>
      </c>
      <c r="D2675" s="33" t="s">
        <v>9481</v>
      </c>
      <c r="E2675" s="34" t="s">
        <v>2219</v>
      </c>
      <c r="F2675" s="32" t="s">
        <v>9482</v>
      </c>
      <c r="G2675" s="33" t="s">
        <v>9504</v>
      </c>
      <c r="H2675" s="32" t="s">
        <v>2475</v>
      </c>
      <c r="I2675" s="32" t="s">
        <v>2415</v>
      </c>
      <c r="J2675" s="33" t="s">
        <v>2365</v>
      </c>
      <c r="K2675" s="32">
        <v>8</v>
      </c>
      <c r="L2675" s="36" t="s">
        <v>9505</v>
      </c>
    </row>
    <row r="2676" spans="1:12" ht="26.25" hidden="1" thickBot="1" x14ac:dyDescent="0.3">
      <c r="A2676" s="31" t="s">
        <v>2370</v>
      </c>
      <c r="B2676" s="32" t="s">
        <v>1771</v>
      </c>
      <c r="C2676" s="33" t="s">
        <v>2369</v>
      </c>
      <c r="D2676" s="33" t="s">
        <v>9493</v>
      </c>
      <c r="E2676" s="34" t="s">
        <v>9494</v>
      </c>
      <c r="F2676" s="32" t="s">
        <v>9495</v>
      </c>
      <c r="G2676" s="33" t="s">
        <v>9506</v>
      </c>
      <c r="H2676" s="32" t="s">
        <v>2475</v>
      </c>
      <c r="I2676" s="32" t="s">
        <v>2415</v>
      </c>
      <c r="J2676" s="33" t="s">
        <v>2368</v>
      </c>
      <c r="K2676" s="32">
        <v>19</v>
      </c>
      <c r="L2676" s="36" t="s">
        <v>9494</v>
      </c>
    </row>
    <row r="2677" spans="1:12" ht="15.75" hidden="1" thickBot="1" x14ac:dyDescent="0.3">
      <c r="A2677" s="31" t="s">
        <v>2370</v>
      </c>
      <c r="B2677" s="32" t="s">
        <v>1771</v>
      </c>
      <c r="C2677" s="33" t="s">
        <v>2369</v>
      </c>
      <c r="D2677" s="33" t="s">
        <v>9497</v>
      </c>
      <c r="E2677" s="34" t="s">
        <v>9498</v>
      </c>
      <c r="F2677" s="32" t="s">
        <v>9499</v>
      </c>
      <c r="G2677" s="33" t="s">
        <v>9507</v>
      </c>
      <c r="H2677" s="32" t="s">
        <v>2475</v>
      </c>
      <c r="I2677" s="32" t="s">
        <v>2415</v>
      </c>
      <c r="J2677" s="33" t="s">
        <v>2368</v>
      </c>
      <c r="K2677" s="32">
        <v>25</v>
      </c>
      <c r="L2677" s="36" t="s">
        <v>9494</v>
      </c>
    </row>
    <row r="2678" spans="1:12" ht="15.75" hidden="1" thickBot="1" x14ac:dyDescent="0.3">
      <c r="A2678" s="31" t="s">
        <v>2370</v>
      </c>
      <c r="B2678" s="32" t="s">
        <v>1771</v>
      </c>
      <c r="C2678" s="33" t="s">
        <v>2369</v>
      </c>
      <c r="D2678" s="33" t="s">
        <v>9501</v>
      </c>
      <c r="E2678" s="34" t="s">
        <v>2215</v>
      </c>
      <c r="F2678" s="32" t="s">
        <v>9502</v>
      </c>
      <c r="G2678" s="33" t="s">
        <v>9508</v>
      </c>
      <c r="H2678" s="32" t="s">
        <v>2475</v>
      </c>
      <c r="I2678" s="32" t="s">
        <v>2415</v>
      </c>
      <c r="J2678" s="33" t="s">
        <v>2368</v>
      </c>
      <c r="K2678" s="32">
        <v>15</v>
      </c>
      <c r="L2678" s="36" t="s">
        <v>2215</v>
      </c>
    </row>
    <row r="2679" spans="1:12" ht="15.75" hidden="1" thickBot="1" x14ac:dyDescent="0.3">
      <c r="A2679" s="31" t="s">
        <v>2370</v>
      </c>
      <c r="B2679" s="32" t="s">
        <v>1771</v>
      </c>
      <c r="C2679" s="33" t="s">
        <v>2369</v>
      </c>
      <c r="D2679" s="33" t="s">
        <v>9509</v>
      </c>
      <c r="E2679" s="34" t="s">
        <v>2216</v>
      </c>
      <c r="F2679" s="32" t="s">
        <v>9510</v>
      </c>
      <c r="G2679" s="33" t="s">
        <v>9511</v>
      </c>
      <c r="H2679" s="32" t="s">
        <v>2475</v>
      </c>
      <c r="I2679" s="32" t="s">
        <v>2415</v>
      </c>
      <c r="J2679" s="33" t="s">
        <v>2368</v>
      </c>
      <c r="K2679" s="32">
        <v>6</v>
      </c>
      <c r="L2679" s="36" t="s">
        <v>2216</v>
      </c>
    </row>
    <row r="2680" spans="1:12" ht="15.75" hidden="1" thickBot="1" x14ac:dyDescent="0.3">
      <c r="A2680" s="31" t="s">
        <v>2370</v>
      </c>
      <c r="B2680" s="32" t="s">
        <v>1771</v>
      </c>
      <c r="C2680" s="33" t="s">
        <v>2369</v>
      </c>
      <c r="D2680" s="33" t="s">
        <v>9489</v>
      </c>
      <c r="E2680" s="34" t="s">
        <v>9490</v>
      </c>
      <c r="F2680" s="32" t="s">
        <v>9491</v>
      </c>
      <c r="G2680" s="33" t="s">
        <v>9512</v>
      </c>
      <c r="H2680" s="32" t="s">
        <v>2475</v>
      </c>
      <c r="I2680" s="32" t="s">
        <v>2415</v>
      </c>
      <c r="J2680" s="33" t="s">
        <v>2368</v>
      </c>
      <c r="K2680" s="32">
        <v>21</v>
      </c>
      <c r="L2680" s="36" t="s">
        <v>9490</v>
      </c>
    </row>
    <row r="2681" spans="1:12" ht="15.75" hidden="1" thickBot="1" x14ac:dyDescent="0.3">
      <c r="A2681" s="31" t="s">
        <v>2370</v>
      </c>
      <c r="B2681" s="32" t="s">
        <v>1771</v>
      </c>
      <c r="C2681" s="33" t="s">
        <v>2369</v>
      </c>
      <c r="D2681" s="33" t="s">
        <v>9513</v>
      </c>
      <c r="E2681" s="34" t="s">
        <v>2217</v>
      </c>
      <c r="F2681" s="32" t="s">
        <v>9514</v>
      </c>
      <c r="G2681" s="33" t="s">
        <v>9515</v>
      </c>
      <c r="H2681" s="32" t="s">
        <v>2475</v>
      </c>
      <c r="I2681" s="32" t="s">
        <v>2415</v>
      </c>
      <c r="J2681" s="33" t="s">
        <v>2368</v>
      </c>
      <c r="K2681" s="32">
        <v>16</v>
      </c>
      <c r="L2681" s="36" t="s">
        <v>2217</v>
      </c>
    </row>
    <row r="2682" spans="1:12" ht="15.75" hidden="1" thickBot="1" x14ac:dyDescent="0.3">
      <c r="A2682" s="31" t="s">
        <v>2370</v>
      </c>
      <c r="B2682" s="32" t="s">
        <v>1771</v>
      </c>
      <c r="C2682" s="33" t="s">
        <v>2369</v>
      </c>
      <c r="D2682" s="33" t="s">
        <v>9516</v>
      </c>
      <c r="E2682" s="34" t="s">
        <v>9517</v>
      </c>
      <c r="F2682" s="32" t="s">
        <v>9518</v>
      </c>
      <c r="G2682" s="33" t="s">
        <v>9519</v>
      </c>
      <c r="H2682" s="32" t="s">
        <v>2475</v>
      </c>
      <c r="I2682" s="32" t="s">
        <v>2415</v>
      </c>
      <c r="J2682" s="33" t="s">
        <v>2368</v>
      </c>
      <c r="K2682" s="32">
        <v>13</v>
      </c>
      <c r="L2682" s="36" t="s">
        <v>9520</v>
      </c>
    </row>
    <row r="2683" spans="1:12" ht="15.75" hidden="1" thickBot="1" x14ac:dyDescent="0.3">
      <c r="A2683" s="31" t="s">
        <v>2370</v>
      </c>
      <c r="B2683" s="32" t="s">
        <v>1771</v>
      </c>
      <c r="C2683" s="33" t="s">
        <v>2369</v>
      </c>
      <c r="D2683" s="33" t="s">
        <v>9481</v>
      </c>
      <c r="E2683" s="34" t="s">
        <v>2219</v>
      </c>
      <c r="F2683" s="32" t="s">
        <v>9482</v>
      </c>
      <c r="G2683" s="33" t="s">
        <v>9521</v>
      </c>
      <c r="H2683" s="32" t="s">
        <v>2475</v>
      </c>
      <c r="I2683" s="32" t="s">
        <v>2415</v>
      </c>
      <c r="J2683" s="33" t="s">
        <v>2367</v>
      </c>
      <c r="K2683" s="32">
        <v>4</v>
      </c>
      <c r="L2683" s="36" t="s">
        <v>9505</v>
      </c>
    </row>
    <row r="2684" spans="1:12" ht="15.75" hidden="1" thickBot="1" x14ac:dyDescent="0.3">
      <c r="A2684" s="31" t="s">
        <v>2370</v>
      </c>
      <c r="B2684" s="32" t="s">
        <v>1771</v>
      </c>
      <c r="C2684" s="33" t="s">
        <v>2369</v>
      </c>
      <c r="D2684" s="33" t="s">
        <v>9522</v>
      </c>
      <c r="E2684" s="34" t="s">
        <v>9523</v>
      </c>
      <c r="F2684" s="32" t="s">
        <v>9524</v>
      </c>
      <c r="G2684" s="33" t="s">
        <v>9525</v>
      </c>
      <c r="H2684" s="32" t="s">
        <v>2475</v>
      </c>
      <c r="I2684" s="32" t="s">
        <v>2415</v>
      </c>
      <c r="J2684" s="33" t="s">
        <v>2367</v>
      </c>
      <c r="K2684" s="32">
        <v>19</v>
      </c>
      <c r="L2684" s="36" t="s">
        <v>9526</v>
      </c>
    </row>
    <row r="2685" spans="1:12" ht="15.75" hidden="1" thickBot="1" x14ac:dyDescent="0.3">
      <c r="A2685" s="31" t="s">
        <v>2370</v>
      </c>
      <c r="B2685" s="32" t="s">
        <v>1771</v>
      </c>
      <c r="C2685" s="33" t="s">
        <v>2369</v>
      </c>
      <c r="D2685" s="33" t="s">
        <v>9489</v>
      </c>
      <c r="E2685" s="34" t="s">
        <v>9490</v>
      </c>
      <c r="F2685" s="32" t="s">
        <v>9491</v>
      </c>
      <c r="G2685" s="33" t="s">
        <v>9527</v>
      </c>
      <c r="H2685" s="32" t="s">
        <v>2475</v>
      </c>
      <c r="I2685" s="32" t="s">
        <v>2415</v>
      </c>
      <c r="J2685" s="33" t="s">
        <v>2375</v>
      </c>
      <c r="K2685" s="32">
        <v>27</v>
      </c>
      <c r="L2685" s="36" t="s">
        <v>9490</v>
      </c>
    </row>
    <row r="2686" spans="1:12" ht="26.25" hidden="1" thickBot="1" x14ac:dyDescent="0.3">
      <c r="A2686" s="31" t="s">
        <v>2370</v>
      </c>
      <c r="B2686" s="32" t="s">
        <v>1771</v>
      </c>
      <c r="C2686" s="33" t="s">
        <v>2369</v>
      </c>
      <c r="D2686" s="33" t="s">
        <v>9493</v>
      </c>
      <c r="E2686" s="34" t="s">
        <v>9494</v>
      </c>
      <c r="F2686" s="32" t="s">
        <v>9495</v>
      </c>
      <c r="G2686" s="33" t="s">
        <v>9528</v>
      </c>
      <c r="H2686" s="32" t="s">
        <v>2475</v>
      </c>
      <c r="I2686" s="32" t="s">
        <v>2415</v>
      </c>
      <c r="J2686" s="33" t="s">
        <v>2375</v>
      </c>
      <c r="K2686" s="32">
        <v>20</v>
      </c>
      <c r="L2686" s="36" t="s">
        <v>9494</v>
      </c>
    </row>
    <row r="2687" spans="1:12" ht="15.75" hidden="1" thickBot="1" x14ac:dyDescent="0.3">
      <c r="A2687" s="31" t="s">
        <v>2370</v>
      </c>
      <c r="B2687" s="32" t="s">
        <v>1771</v>
      </c>
      <c r="C2687" s="33" t="s">
        <v>2369</v>
      </c>
      <c r="D2687" s="33" t="s">
        <v>9497</v>
      </c>
      <c r="E2687" s="34" t="s">
        <v>9498</v>
      </c>
      <c r="F2687" s="32" t="s">
        <v>9499</v>
      </c>
      <c r="G2687" s="33" t="s">
        <v>9529</v>
      </c>
      <c r="H2687" s="32" t="s">
        <v>2475</v>
      </c>
      <c r="I2687" s="32" t="s">
        <v>2415</v>
      </c>
      <c r="J2687" s="33" t="s">
        <v>2375</v>
      </c>
      <c r="K2687" s="32">
        <v>22</v>
      </c>
      <c r="L2687" s="36" t="s">
        <v>9494</v>
      </c>
    </row>
    <row r="2688" spans="1:12" ht="15.75" hidden="1" thickBot="1" x14ac:dyDescent="0.3">
      <c r="A2688" s="31" t="s">
        <v>2370</v>
      </c>
      <c r="B2688" s="32" t="s">
        <v>1771</v>
      </c>
      <c r="C2688" s="33" t="s">
        <v>2369</v>
      </c>
      <c r="D2688" s="33" t="s">
        <v>9501</v>
      </c>
      <c r="E2688" s="34" t="s">
        <v>2215</v>
      </c>
      <c r="F2688" s="32" t="s">
        <v>9502</v>
      </c>
      <c r="G2688" s="33" t="s">
        <v>9530</v>
      </c>
      <c r="H2688" s="32" t="s">
        <v>2475</v>
      </c>
      <c r="I2688" s="32" t="s">
        <v>2415</v>
      </c>
      <c r="J2688" s="33" t="s">
        <v>2375</v>
      </c>
      <c r="K2688" s="32">
        <v>16</v>
      </c>
      <c r="L2688" s="36" t="s">
        <v>2215</v>
      </c>
    </row>
    <row r="2689" spans="1:12" ht="15.75" hidden="1" thickBot="1" x14ac:dyDescent="0.3">
      <c r="A2689" s="31" t="s">
        <v>2370</v>
      </c>
      <c r="B2689" s="32" t="s">
        <v>1771</v>
      </c>
      <c r="C2689" s="33" t="s">
        <v>2369</v>
      </c>
      <c r="D2689" s="33" t="s">
        <v>9513</v>
      </c>
      <c r="E2689" s="34" t="s">
        <v>2217</v>
      </c>
      <c r="F2689" s="32" t="s">
        <v>9514</v>
      </c>
      <c r="G2689" s="33" t="s">
        <v>9531</v>
      </c>
      <c r="H2689" s="32" t="s">
        <v>2475</v>
      </c>
      <c r="I2689" s="32" t="s">
        <v>2415</v>
      </c>
      <c r="J2689" s="33" t="s">
        <v>2373</v>
      </c>
      <c r="K2689" s="32">
        <v>26</v>
      </c>
      <c r="L2689" s="36" t="s">
        <v>2217</v>
      </c>
    </row>
    <row r="2690" spans="1:12" ht="15.75" hidden="1" thickBot="1" x14ac:dyDescent="0.3">
      <c r="A2690" s="31" t="s">
        <v>2370</v>
      </c>
      <c r="B2690" s="32" t="s">
        <v>1771</v>
      </c>
      <c r="C2690" s="33" t="s">
        <v>2369</v>
      </c>
      <c r="D2690" s="33" t="s">
        <v>9532</v>
      </c>
      <c r="E2690" s="34" t="s">
        <v>9533</v>
      </c>
      <c r="F2690" s="32" t="s">
        <v>9534</v>
      </c>
      <c r="G2690" s="33" t="s">
        <v>9535</v>
      </c>
      <c r="H2690" s="32" t="s">
        <v>2475</v>
      </c>
      <c r="I2690" s="32" t="s">
        <v>2415</v>
      </c>
      <c r="J2690" s="33" t="s">
        <v>2375</v>
      </c>
      <c r="K2690" s="32">
        <v>20</v>
      </c>
      <c r="L2690" s="36" t="s">
        <v>2578</v>
      </c>
    </row>
    <row r="2691" spans="1:12" ht="26.25" hidden="1" thickBot="1" x14ac:dyDescent="0.3">
      <c r="A2691" s="31" t="s">
        <v>2370</v>
      </c>
      <c r="B2691" s="32" t="s">
        <v>1771</v>
      </c>
      <c r="C2691" s="33" t="s">
        <v>2369</v>
      </c>
      <c r="D2691" s="33" t="s">
        <v>9536</v>
      </c>
      <c r="E2691" s="34" t="s">
        <v>2218</v>
      </c>
      <c r="F2691" s="32" t="s">
        <v>9537</v>
      </c>
      <c r="G2691" s="33" t="s">
        <v>9538</v>
      </c>
      <c r="H2691" s="32" t="s">
        <v>2475</v>
      </c>
      <c r="I2691" s="32" t="s">
        <v>2415</v>
      </c>
      <c r="J2691" s="33" t="s">
        <v>2375</v>
      </c>
      <c r="K2691" s="32">
        <v>38</v>
      </c>
      <c r="L2691" s="36" t="s">
        <v>2218</v>
      </c>
    </row>
    <row r="2692" spans="1:12" ht="15.75" hidden="1" thickBot="1" x14ac:dyDescent="0.3">
      <c r="A2692" s="31" t="s">
        <v>2370</v>
      </c>
      <c r="B2692" s="32" t="s">
        <v>1771</v>
      </c>
      <c r="C2692" s="33" t="s">
        <v>2369</v>
      </c>
      <c r="D2692" s="33" t="s">
        <v>9539</v>
      </c>
      <c r="E2692" s="34" t="s">
        <v>9540</v>
      </c>
      <c r="F2692" s="32" t="s">
        <v>9541</v>
      </c>
      <c r="G2692" s="33" t="s">
        <v>9542</v>
      </c>
      <c r="H2692" s="32" t="s">
        <v>2475</v>
      </c>
      <c r="I2692" s="32" t="s">
        <v>2415</v>
      </c>
      <c r="J2692" s="33" t="s">
        <v>2375</v>
      </c>
      <c r="K2692" s="32">
        <v>24</v>
      </c>
      <c r="L2692" s="36" t="s">
        <v>3237</v>
      </c>
    </row>
    <row r="2693" spans="1:12" ht="15.75" hidden="1" thickBot="1" x14ac:dyDescent="0.3">
      <c r="A2693" s="31" t="s">
        <v>2370</v>
      </c>
      <c r="B2693" s="32" t="s">
        <v>883</v>
      </c>
      <c r="C2693" s="33" t="s">
        <v>2369</v>
      </c>
      <c r="D2693" s="33" t="s">
        <v>9543</v>
      </c>
      <c r="E2693" s="34" t="s">
        <v>9544</v>
      </c>
      <c r="F2693" s="32" t="s">
        <v>9545</v>
      </c>
      <c r="G2693" s="33" t="s">
        <v>9546</v>
      </c>
      <c r="H2693" s="32" t="s">
        <v>2475</v>
      </c>
      <c r="I2693" s="32" t="s">
        <v>2415</v>
      </c>
      <c r="J2693" s="33" t="s">
        <v>2370</v>
      </c>
      <c r="K2693" s="32">
        <v>14</v>
      </c>
      <c r="L2693" s="36" t="s">
        <v>9547</v>
      </c>
    </row>
    <row r="2694" spans="1:12" ht="26.25" hidden="1" thickBot="1" x14ac:dyDescent="0.3">
      <c r="A2694" s="31" t="s">
        <v>2370</v>
      </c>
      <c r="B2694" s="32" t="s">
        <v>883</v>
      </c>
      <c r="C2694" s="33" t="s">
        <v>2369</v>
      </c>
      <c r="D2694" s="33" t="s">
        <v>9548</v>
      </c>
      <c r="E2694" s="34" t="s">
        <v>9549</v>
      </c>
      <c r="F2694" s="32" t="s">
        <v>9550</v>
      </c>
      <c r="G2694" s="33" t="s">
        <v>9551</v>
      </c>
      <c r="H2694" s="32" t="s">
        <v>2475</v>
      </c>
      <c r="I2694" s="32" t="s">
        <v>2415</v>
      </c>
      <c r="J2694" s="33" t="s">
        <v>2368</v>
      </c>
      <c r="K2694" s="32">
        <v>20</v>
      </c>
      <c r="L2694" s="36" t="s">
        <v>9552</v>
      </c>
    </row>
    <row r="2695" spans="1:12" ht="26.25" hidden="1" thickBot="1" x14ac:dyDescent="0.3">
      <c r="A2695" s="31" t="s">
        <v>2370</v>
      </c>
      <c r="B2695" s="32" t="s">
        <v>883</v>
      </c>
      <c r="C2695" s="33" t="s">
        <v>2369</v>
      </c>
      <c r="D2695" s="33" t="s">
        <v>9548</v>
      </c>
      <c r="E2695" s="34" t="s">
        <v>9549</v>
      </c>
      <c r="F2695" s="32" t="s">
        <v>9550</v>
      </c>
      <c r="G2695" s="33" t="s">
        <v>9553</v>
      </c>
      <c r="H2695" s="32" t="s">
        <v>2475</v>
      </c>
      <c r="I2695" s="32" t="s">
        <v>2415</v>
      </c>
      <c r="J2695" s="33" t="s">
        <v>2373</v>
      </c>
      <c r="K2695" s="32">
        <v>18</v>
      </c>
      <c r="L2695" s="36" t="s">
        <v>9552</v>
      </c>
    </row>
    <row r="2696" spans="1:12" ht="26.25" hidden="1" thickBot="1" x14ac:dyDescent="0.3">
      <c r="A2696" s="31" t="s">
        <v>2370</v>
      </c>
      <c r="B2696" s="32" t="s">
        <v>883</v>
      </c>
      <c r="C2696" s="33" t="s">
        <v>2369</v>
      </c>
      <c r="D2696" s="33" t="s">
        <v>9554</v>
      </c>
      <c r="E2696" s="34" t="s">
        <v>9555</v>
      </c>
      <c r="F2696" s="32" t="s">
        <v>9556</v>
      </c>
      <c r="G2696" s="33" t="s">
        <v>9557</v>
      </c>
      <c r="H2696" s="32" t="s">
        <v>2475</v>
      </c>
      <c r="I2696" s="32" t="s">
        <v>2415</v>
      </c>
      <c r="J2696" s="33" t="s">
        <v>2375</v>
      </c>
      <c r="K2696" s="32">
        <v>26</v>
      </c>
      <c r="L2696" s="36" t="s">
        <v>9558</v>
      </c>
    </row>
    <row r="2697" spans="1:12" ht="26.25" hidden="1" thickBot="1" x14ac:dyDescent="0.3">
      <c r="A2697" s="31" t="s">
        <v>2370</v>
      </c>
      <c r="B2697" s="32" t="s">
        <v>883</v>
      </c>
      <c r="C2697" s="33" t="s">
        <v>2369</v>
      </c>
      <c r="D2697" s="33" t="s">
        <v>9554</v>
      </c>
      <c r="E2697" s="34" t="s">
        <v>9555</v>
      </c>
      <c r="F2697" s="32" t="s">
        <v>9556</v>
      </c>
      <c r="G2697" s="33" t="s">
        <v>9559</v>
      </c>
      <c r="H2697" s="32" t="s">
        <v>2475</v>
      </c>
      <c r="I2697" s="32" t="s">
        <v>2415</v>
      </c>
      <c r="J2697" s="33" t="s">
        <v>2368</v>
      </c>
      <c r="K2697" s="32">
        <v>14</v>
      </c>
      <c r="L2697" s="36" t="s">
        <v>9558</v>
      </c>
    </row>
    <row r="2698" spans="1:12" ht="26.25" hidden="1" thickBot="1" x14ac:dyDescent="0.3">
      <c r="A2698" s="31" t="s">
        <v>2370</v>
      </c>
      <c r="B2698" s="32" t="s">
        <v>883</v>
      </c>
      <c r="C2698" s="33" t="s">
        <v>2369</v>
      </c>
      <c r="D2698" s="33" t="s">
        <v>9554</v>
      </c>
      <c r="E2698" s="34" t="s">
        <v>9555</v>
      </c>
      <c r="F2698" s="32" t="s">
        <v>9556</v>
      </c>
      <c r="G2698" s="33" t="s">
        <v>9560</v>
      </c>
      <c r="H2698" s="32" t="s">
        <v>2475</v>
      </c>
      <c r="I2698" s="32" t="s">
        <v>2415</v>
      </c>
      <c r="J2698" s="33" t="s">
        <v>2373</v>
      </c>
      <c r="K2698" s="32">
        <v>37</v>
      </c>
      <c r="L2698" s="36" t="s">
        <v>9558</v>
      </c>
    </row>
    <row r="2699" spans="1:12" ht="39" hidden="1" thickBot="1" x14ac:dyDescent="0.3">
      <c r="A2699" s="31" t="s">
        <v>2370</v>
      </c>
      <c r="B2699" s="32" t="s">
        <v>883</v>
      </c>
      <c r="C2699" s="33" t="s">
        <v>2369</v>
      </c>
      <c r="D2699" s="33" t="s">
        <v>9561</v>
      </c>
      <c r="E2699" s="34" t="s">
        <v>9562</v>
      </c>
      <c r="F2699" s="32" t="s">
        <v>9563</v>
      </c>
      <c r="G2699" s="33" t="s">
        <v>9564</v>
      </c>
      <c r="H2699" s="32" t="s">
        <v>2475</v>
      </c>
      <c r="I2699" s="32" t="s">
        <v>2415</v>
      </c>
      <c r="J2699" s="33" t="s">
        <v>2375</v>
      </c>
      <c r="K2699" s="32">
        <v>17</v>
      </c>
      <c r="L2699" s="36" t="s">
        <v>2678</v>
      </c>
    </row>
    <row r="2700" spans="1:12" ht="26.25" hidden="1" thickBot="1" x14ac:dyDescent="0.3">
      <c r="A2700" s="31" t="s">
        <v>2370</v>
      </c>
      <c r="B2700" s="32" t="s">
        <v>883</v>
      </c>
      <c r="C2700" s="33" t="s">
        <v>2369</v>
      </c>
      <c r="D2700" s="33" t="s">
        <v>9565</v>
      </c>
      <c r="E2700" s="34" t="s">
        <v>9566</v>
      </c>
      <c r="F2700" s="32" t="s">
        <v>9567</v>
      </c>
      <c r="G2700" s="33" t="s">
        <v>9568</v>
      </c>
      <c r="H2700" s="32" t="s">
        <v>2475</v>
      </c>
      <c r="I2700" s="32" t="s">
        <v>2415</v>
      </c>
      <c r="J2700" s="33" t="s">
        <v>2375</v>
      </c>
      <c r="K2700" s="32">
        <v>24</v>
      </c>
      <c r="L2700" s="36" t="s">
        <v>9569</v>
      </c>
    </row>
    <row r="2701" spans="1:12" ht="15.75" hidden="1" thickBot="1" x14ac:dyDescent="0.3">
      <c r="A2701" s="31" t="s">
        <v>2370</v>
      </c>
      <c r="B2701" s="32" t="s">
        <v>883</v>
      </c>
      <c r="C2701" s="33" t="s">
        <v>2369</v>
      </c>
      <c r="D2701" s="33" t="s">
        <v>9543</v>
      </c>
      <c r="E2701" s="34" t="s">
        <v>9544</v>
      </c>
      <c r="F2701" s="32" t="s">
        <v>9545</v>
      </c>
      <c r="G2701" s="33" t="s">
        <v>9570</v>
      </c>
      <c r="H2701" s="32" t="s">
        <v>2475</v>
      </c>
      <c r="I2701" s="32" t="s">
        <v>2415</v>
      </c>
      <c r="J2701" s="33" t="s">
        <v>2373</v>
      </c>
      <c r="K2701" s="32">
        <v>3</v>
      </c>
      <c r="L2701" s="36" t="s">
        <v>9547</v>
      </c>
    </row>
    <row r="2702" spans="1:12" ht="26.25" hidden="1" thickBot="1" x14ac:dyDescent="0.3">
      <c r="A2702" s="31" t="s">
        <v>2370</v>
      </c>
      <c r="B2702" s="32" t="s">
        <v>1575</v>
      </c>
      <c r="C2702" s="33" t="s">
        <v>2374</v>
      </c>
      <c r="D2702" s="33" t="s">
        <v>9571</v>
      </c>
      <c r="E2702" s="34" t="s">
        <v>2211</v>
      </c>
      <c r="F2702" s="32" t="s">
        <v>9572</v>
      </c>
      <c r="G2702" s="33" t="s">
        <v>9573</v>
      </c>
      <c r="H2702" s="32" t="s">
        <v>2414</v>
      </c>
      <c r="I2702" s="32" t="s">
        <v>2415</v>
      </c>
      <c r="J2702" s="33" t="s">
        <v>2373</v>
      </c>
      <c r="K2702" s="32">
        <v>13</v>
      </c>
      <c r="L2702" s="35"/>
    </row>
    <row r="2703" spans="1:12" ht="15.75" hidden="1" thickBot="1" x14ac:dyDescent="0.3">
      <c r="A2703" s="31" t="s">
        <v>2370</v>
      </c>
      <c r="B2703" s="32" t="s">
        <v>1575</v>
      </c>
      <c r="C2703" s="33" t="s">
        <v>2374</v>
      </c>
      <c r="D2703" s="33" t="s">
        <v>9574</v>
      </c>
      <c r="E2703" s="34" t="s">
        <v>9575</v>
      </c>
      <c r="F2703" s="32" t="s">
        <v>9576</v>
      </c>
      <c r="G2703" s="33" t="s">
        <v>9577</v>
      </c>
      <c r="H2703" s="32" t="s">
        <v>2414</v>
      </c>
      <c r="I2703" s="32" t="s">
        <v>2415</v>
      </c>
      <c r="J2703" s="33" t="s">
        <v>2370</v>
      </c>
      <c r="K2703" s="32">
        <v>8</v>
      </c>
      <c r="L2703" s="36" t="s">
        <v>9578</v>
      </c>
    </row>
    <row r="2704" spans="1:12" ht="26.25" hidden="1" thickBot="1" x14ac:dyDescent="0.3">
      <c r="A2704" s="31" t="s">
        <v>2370</v>
      </c>
      <c r="B2704" s="32" t="s">
        <v>1575</v>
      </c>
      <c r="C2704" s="33" t="s">
        <v>2374</v>
      </c>
      <c r="D2704" s="33" t="s">
        <v>9579</v>
      </c>
      <c r="E2704" s="34" t="s">
        <v>9580</v>
      </c>
      <c r="F2704" s="32" t="s">
        <v>9581</v>
      </c>
      <c r="G2704" s="33" t="s">
        <v>9582</v>
      </c>
      <c r="H2704" s="32" t="s">
        <v>2475</v>
      </c>
      <c r="I2704" s="32" t="s">
        <v>2415</v>
      </c>
      <c r="J2704" s="33" t="s">
        <v>2370</v>
      </c>
      <c r="K2704" s="32">
        <v>11</v>
      </c>
      <c r="L2704" s="36" t="s">
        <v>9580</v>
      </c>
    </row>
    <row r="2705" spans="1:12" ht="26.25" hidden="1" thickBot="1" x14ac:dyDescent="0.3">
      <c r="A2705" s="31" t="s">
        <v>2370</v>
      </c>
      <c r="B2705" s="32" t="s">
        <v>1575</v>
      </c>
      <c r="C2705" s="33" t="s">
        <v>2374</v>
      </c>
      <c r="D2705" s="33" t="s">
        <v>9583</v>
      </c>
      <c r="E2705" s="34" t="s">
        <v>9584</v>
      </c>
      <c r="F2705" s="32" t="s">
        <v>9585</v>
      </c>
      <c r="G2705" s="33" t="s">
        <v>9586</v>
      </c>
      <c r="H2705" s="32" t="s">
        <v>2475</v>
      </c>
      <c r="I2705" s="32" t="s">
        <v>2415</v>
      </c>
      <c r="J2705" s="33" t="s">
        <v>2370</v>
      </c>
      <c r="K2705" s="32">
        <v>12</v>
      </c>
      <c r="L2705" s="36" t="s">
        <v>9584</v>
      </c>
    </row>
    <row r="2706" spans="1:12" ht="26.25" hidden="1" thickBot="1" x14ac:dyDescent="0.3">
      <c r="A2706" s="31" t="s">
        <v>2370</v>
      </c>
      <c r="B2706" s="32" t="s">
        <v>1575</v>
      </c>
      <c r="C2706" s="33" t="s">
        <v>2374</v>
      </c>
      <c r="D2706" s="33" t="s">
        <v>9587</v>
      </c>
      <c r="E2706" s="34" t="s">
        <v>9588</v>
      </c>
      <c r="F2706" s="32" t="s">
        <v>9589</v>
      </c>
      <c r="G2706" s="33" t="s">
        <v>9590</v>
      </c>
      <c r="H2706" s="32" t="s">
        <v>2475</v>
      </c>
      <c r="I2706" s="32" t="s">
        <v>2415</v>
      </c>
      <c r="J2706" s="33" t="s">
        <v>2373</v>
      </c>
      <c r="K2706" s="32">
        <v>26</v>
      </c>
      <c r="L2706" s="36" t="s">
        <v>9588</v>
      </c>
    </row>
    <row r="2707" spans="1:12" ht="15.75" hidden="1" thickBot="1" x14ac:dyDescent="0.3">
      <c r="A2707" s="31" t="s">
        <v>2370</v>
      </c>
      <c r="B2707" s="32" t="s">
        <v>1592</v>
      </c>
      <c r="C2707" s="33" t="s">
        <v>2378</v>
      </c>
      <c r="D2707" s="33" t="s">
        <v>9591</v>
      </c>
      <c r="E2707" s="34" t="s">
        <v>2213</v>
      </c>
      <c r="F2707" s="32" t="s">
        <v>9592</v>
      </c>
      <c r="G2707" s="33" t="s">
        <v>9593</v>
      </c>
      <c r="H2707" s="32" t="s">
        <v>2414</v>
      </c>
      <c r="I2707" s="32" t="s">
        <v>2415</v>
      </c>
      <c r="J2707" s="33" t="s">
        <v>2370</v>
      </c>
      <c r="K2707" s="32">
        <v>16</v>
      </c>
      <c r="L2707" s="36" t="s">
        <v>9594</v>
      </c>
    </row>
    <row r="2708" spans="1:12" ht="15.75" hidden="1" thickBot="1" x14ac:dyDescent="0.3">
      <c r="A2708" s="31" t="s">
        <v>2370</v>
      </c>
      <c r="B2708" s="32" t="s">
        <v>1592</v>
      </c>
      <c r="C2708" s="33" t="s">
        <v>2378</v>
      </c>
      <c r="D2708" s="33" t="s">
        <v>9595</v>
      </c>
      <c r="E2708" s="34" t="s">
        <v>9596</v>
      </c>
      <c r="F2708" s="32" t="s">
        <v>9597</v>
      </c>
      <c r="G2708" s="33" t="s">
        <v>9598</v>
      </c>
      <c r="H2708" s="32" t="s">
        <v>2414</v>
      </c>
      <c r="I2708" s="32" t="s">
        <v>2671</v>
      </c>
      <c r="J2708" s="33" t="s">
        <v>2373</v>
      </c>
      <c r="K2708" s="32">
        <v>6</v>
      </c>
      <c r="L2708" s="35"/>
    </row>
    <row r="2709" spans="1:12" ht="15.75" hidden="1" thickBot="1" x14ac:dyDescent="0.3">
      <c r="A2709" s="31" t="s">
        <v>2370</v>
      </c>
      <c r="B2709" s="32" t="s">
        <v>1592</v>
      </c>
      <c r="C2709" s="33" t="s">
        <v>2378</v>
      </c>
      <c r="D2709" s="33" t="s">
        <v>9599</v>
      </c>
      <c r="E2709" s="34" t="s">
        <v>9600</v>
      </c>
      <c r="F2709" s="32" t="s">
        <v>9601</v>
      </c>
      <c r="G2709" s="33" t="s">
        <v>9602</v>
      </c>
      <c r="H2709" s="32" t="s">
        <v>2414</v>
      </c>
      <c r="I2709" s="32" t="s">
        <v>2415</v>
      </c>
      <c r="J2709" s="33" t="s">
        <v>2373</v>
      </c>
      <c r="K2709" s="32">
        <v>18</v>
      </c>
      <c r="L2709" s="35"/>
    </row>
    <row r="2710" spans="1:12" ht="15.75" hidden="1" thickBot="1" x14ac:dyDescent="0.3">
      <c r="A2710" s="31" t="s">
        <v>2370</v>
      </c>
      <c r="B2710" s="32" t="s">
        <v>1592</v>
      </c>
      <c r="C2710" s="33" t="s">
        <v>2378</v>
      </c>
      <c r="D2710" s="33" t="s">
        <v>9599</v>
      </c>
      <c r="E2710" s="34" t="s">
        <v>9600</v>
      </c>
      <c r="F2710" s="32" t="s">
        <v>9601</v>
      </c>
      <c r="G2710" s="33" t="s">
        <v>9603</v>
      </c>
      <c r="H2710" s="32" t="s">
        <v>2414</v>
      </c>
      <c r="I2710" s="32" t="s">
        <v>2415</v>
      </c>
      <c r="J2710" s="33" t="s">
        <v>2368</v>
      </c>
      <c r="K2710" s="32">
        <v>20</v>
      </c>
      <c r="L2710" s="35"/>
    </row>
    <row r="2711" spans="1:12" ht="15.75" hidden="1" thickBot="1" x14ac:dyDescent="0.3">
      <c r="A2711" s="31" t="s">
        <v>2370</v>
      </c>
      <c r="B2711" s="32" t="s">
        <v>1592</v>
      </c>
      <c r="C2711" s="33" t="s">
        <v>2378</v>
      </c>
      <c r="D2711" s="33" t="s">
        <v>9591</v>
      </c>
      <c r="E2711" s="34" t="s">
        <v>2213</v>
      </c>
      <c r="F2711" s="32" t="s">
        <v>9592</v>
      </c>
      <c r="G2711" s="33" t="s">
        <v>9604</v>
      </c>
      <c r="H2711" s="32" t="s">
        <v>2414</v>
      </c>
      <c r="I2711" s="32" t="s">
        <v>2415</v>
      </c>
      <c r="J2711" s="33" t="s">
        <v>2373</v>
      </c>
      <c r="K2711" s="32">
        <v>17</v>
      </c>
      <c r="L2711" s="35"/>
    </row>
    <row r="2712" spans="1:12" ht="26.25" hidden="1" thickBot="1" x14ac:dyDescent="0.3">
      <c r="A2712" s="31" t="s">
        <v>2370</v>
      </c>
      <c r="B2712" s="32" t="s">
        <v>1592</v>
      </c>
      <c r="C2712" s="33" t="s">
        <v>2378</v>
      </c>
      <c r="D2712" s="33" t="s">
        <v>9605</v>
      </c>
      <c r="E2712" s="34" t="s">
        <v>2212</v>
      </c>
      <c r="F2712" s="32" t="s">
        <v>9606</v>
      </c>
      <c r="G2712" s="33" t="s">
        <v>9607</v>
      </c>
      <c r="H2712" s="32" t="s">
        <v>2475</v>
      </c>
      <c r="I2712" s="32" t="s">
        <v>2415</v>
      </c>
      <c r="J2712" s="33" t="s">
        <v>2370</v>
      </c>
      <c r="K2712" s="32">
        <v>13</v>
      </c>
      <c r="L2712" s="36" t="s">
        <v>2212</v>
      </c>
    </row>
    <row r="2713" spans="1:12" ht="15.75" hidden="1" thickBot="1" x14ac:dyDescent="0.3">
      <c r="A2713" s="31" t="s">
        <v>2370</v>
      </c>
      <c r="B2713" s="32" t="s">
        <v>1592</v>
      </c>
      <c r="C2713" s="33" t="s">
        <v>2378</v>
      </c>
      <c r="D2713" s="33" t="s">
        <v>9608</v>
      </c>
      <c r="E2713" s="34" t="s">
        <v>2214</v>
      </c>
      <c r="F2713" s="32" t="s">
        <v>9609</v>
      </c>
      <c r="G2713" s="33" t="s">
        <v>9610</v>
      </c>
      <c r="H2713" s="32" t="s">
        <v>2475</v>
      </c>
      <c r="I2713" s="32" t="s">
        <v>2415</v>
      </c>
      <c r="J2713" s="33" t="s">
        <v>2373</v>
      </c>
      <c r="K2713" s="32">
        <v>16</v>
      </c>
      <c r="L2713" s="35"/>
    </row>
    <row r="2714" spans="1:12" ht="15.75" hidden="1" thickBot="1" x14ac:dyDescent="0.3">
      <c r="A2714" s="31" t="s">
        <v>2370</v>
      </c>
      <c r="B2714" s="32" t="s">
        <v>1592</v>
      </c>
      <c r="C2714" s="33" t="s">
        <v>2378</v>
      </c>
      <c r="D2714" s="33" t="s">
        <v>9611</v>
      </c>
      <c r="E2714" s="34" t="s">
        <v>9612</v>
      </c>
      <c r="F2714" s="32" t="s">
        <v>9613</v>
      </c>
      <c r="G2714" s="33" t="s">
        <v>9614</v>
      </c>
      <c r="H2714" s="32" t="s">
        <v>2475</v>
      </c>
      <c r="I2714" s="32" t="s">
        <v>2415</v>
      </c>
      <c r="J2714" s="33" t="s">
        <v>2373</v>
      </c>
      <c r="K2714" s="32">
        <v>23</v>
      </c>
      <c r="L2714" s="36" t="s">
        <v>9615</v>
      </c>
    </row>
    <row r="2715" spans="1:12" ht="26.25" hidden="1" thickBot="1" x14ac:dyDescent="0.3">
      <c r="A2715" s="31" t="s">
        <v>2370</v>
      </c>
      <c r="B2715" s="32" t="s">
        <v>1592</v>
      </c>
      <c r="C2715" s="33" t="s">
        <v>2378</v>
      </c>
      <c r="D2715" s="33" t="s">
        <v>9605</v>
      </c>
      <c r="E2715" s="34" t="s">
        <v>2212</v>
      </c>
      <c r="F2715" s="32" t="s">
        <v>9606</v>
      </c>
      <c r="G2715" s="33" t="s">
        <v>9616</v>
      </c>
      <c r="H2715" s="32" t="s">
        <v>2475</v>
      </c>
      <c r="I2715" s="32" t="s">
        <v>2415</v>
      </c>
      <c r="J2715" s="33" t="s">
        <v>2373</v>
      </c>
      <c r="K2715" s="32">
        <v>13</v>
      </c>
      <c r="L2715" s="36" t="s">
        <v>2212</v>
      </c>
    </row>
    <row r="2716" spans="1:12" ht="26.25" hidden="1" thickBot="1" x14ac:dyDescent="0.3">
      <c r="A2716" s="31" t="s">
        <v>2370</v>
      </c>
      <c r="B2716" s="32" t="s">
        <v>1592</v>
      </c>
      <c r="C2716" s="33" t="s">
        <v>2378</v>
      </c>
      <c r="D2716" s="33" t="s">
        <v>9605</v>
      </c>
      <c r="E2716" s="34" t="s">
        <v>2212</v>
      </c>
      <c r="F2716" s="32" t="s">
        <v>9606</v>
      </c>
      <c r="G2716" s="33" t="s">
        <v>9617</v>
      </c>
      <c r="H2716" s="32" t="s">
        <v>2475</v>
      </c>
      <c r="I2716" s="32" t="s">
        <v>2415</v>
      </c>
      <c r="J2716" s="33" t="s">
        <v>2368</v>
      </c>
      <c r="K2716" s="32">
        <v>12</v>
      </c>
      <c r="L2716" s="36" t="s">
        <v>2212</v>
      </c>
    </row>
    <row r="2717" spans="1:12" ht="26.25" hidden="1" thickBot="1" x14ac:dyDescent="0.3">
      <c r="A2717" s="31" t="s">
        <v>2362</v>
      </c>
      <c r="B2717" s="32" t="s">
        <v>9618</v>
      </c>
      <c r="C2717" s="33" t="s">
        <v>2369</v>
      </c>
      <c r="D2717" s="33" t="s">
        <v>9619</v>
      </c>
      <c r="E2717" s="34" t="s">
        <v>9620</v>
      </c>
      <c r="F2717" s="32" t="s">
        <v>9621</v>
      </c>
      <c r="G2717" s="33" t="s">
        <v>9622</v>
      </c>
      <c r="H2717" s="32" t="s">
        <v>2414</v>
      </c>
      <c r="I2717" s="32" t="s">
        <v>2415</v>
      </c>
      <c r="J2717" s="33" t="s">
        <v>2370</v>
      </c>
      <c r="K2717" s="32">
        <v>16</v>
      </c>
      <c r="L2717" s="35"/>
    </row>
    <row r="2718" spans="1:12" ht="15.75" hidden="1" thickBot="1" x14ac:dyDescent="0.3">
      <c r="A2718" s="31" t="s">
        <v>2362</v>
      </c>
      <c r="B2718" s="32" t="s">
        <v>9618</v>
      </c>
      <c r="C2718" s="33" t="s">
        <v>2369</v>
      </c>
      <c r="D2718" s="33" t="s">
        <v>9623</v>
      </c>
      <c r="E2718" s="34" t="s">
        <v>9624</v>
      </c>
      <c r="F2718" s="32" t="s">
        <v>9625</v>
      </c>
      <c r="G2718" s="33" t="s">
        <v>9626</v>
      </c>
      <c r="H2718" s="32" t="s">
        <v>2414</v>
      </c>
      <c r="I2718" s="32" t="s">
        <v>2415</v>
      </c>
      <c r="J2718" s="33" t="s">
        <v>2373</v>
      </c>
      <c r="K2718" s="32">
        <v>33</v>
      </c>
      <c r="L2718" s="35"/>
    </row>
    <row r="2719" spans="1:12" ht="26.25" hidden="1" thickBot="1" x14ac:dyDescent="0.3">
      <c r="A2719" s="31" t="s">
        <v>2362</v>
      </c>
      <c r="B2719" s="32" t="s">
        <v>9618</v>
      </c>
      <c r="C2719" s="33" t="s">
        <v>2369</v>
      </c>
      <c r="D2719" s="33" t="s">
        <v>9619</v>
      </c>
      <c r="E2719" s="34" t="s">
        <v>9620</v>
      </c>
      <c r="F2719" s="32" t="s">
        <v>9621</v>
      </c>
      <c r="G2719" s="33" t="s">
        <v>9627</v>
      </c>
      <c r="H2719" s="32" t="s">
        <v>2414</v>
      </c>
      <c r="I2719" s="32" t="s">
        <v>2415</v>
      </c>
      <c r="J2719" s="33" t="s">
        <v>2365</v>
      </c>
      <c r="K2719" s="32">
        <v>17</v>
      </c>
      <c r="L2719" s="35"/>
    </row>
    <row r="2720" spans="1:12" ht="15.75" hidden="1" thickBot="1" x14ac:dyDescent="0.3">
      <c r="A2720" s="31" t="s">
        <v>2362</v>
      </c>
      <c r="B2720" s="32" t="s">
        <v>9618</v>
      </c>
      <c r="C2720" s="33" t="s">
        <v>2369</v>
      </c>
      <c r="D2720" s="33" t="s">
        <v>9623</v>
      </c>
      <c r="E2720" s="34" t="s">
        <v>9624</v>
      </c>
      <c r="F2720" s="32" t="s">
        <v>9625</v>
      </c>
      <c r="G2720" s="33" t="s">
        <v>9628</v>
      </c>
      <c r="H2720" s="32" t="s">
        <v>2414</v>
      </c>
      <c r="I2720" s="32" t="s">
        <v>2415</v>
      </c>
      <c r="J2720" s="33" t="s">
        <v>2368</v>
      </c>
      <c r="K2720" s="32">
        <v>19</v>
      </c>
      <c r="L2720" s="35"/>
    </row>
    <row r="2721" spans="1:12" ht="26.25" hidden="1" thickBot="1" x14ac:dyDescent="0.3">
      <c r="A2721" s="31" t="s">
        <v>2362</v>
      </c>
      <c r="B2721" s="32" t="s">
        <v>9618</v>
      </c>
      <c r="C2721" s="33" t="s">
        <v>2369</v>
      </c>
      <c r="D2721" s="33" t="s">
        <v>9619</v>
      </c>
      <c r="E2721" s="34" t="s">
        <v>9620</v>
      </c>
      <c r="F2721" s="32" t="s">
        <v>9621</v>
      </c>
      <c r="G2721" s="33" t="s">
        <v>9629</v>
      </c>
      <c r="H2721" s="32" t="s">
        <v>2414</v>
      </c>
      <c r="I2721" s="32" t="s">
        <v>2415</v>
      </c>
      <c r="J2721" s="33" t="s">
        <v>2373</v>
      </c>
      <c r="K2721" s="32">
        <v>27</v>
      </c>
      <c r="L2721" s="35"/>
    </row>
    <row r="2722" spans="1:12" ht="26.25" hidden="1" thickBot="1" x14ac:dyDescent="0.3">
      <c r="A2722" s="31" t="s">
        <v>2362</v>
      </c>
      <c r="B2722" s="32" t="s">
        <v>9618</v>
      </c>
      <c r="C2722" s="33" t="s">
        <v>2369</v>
      </c>
      <c r="D2722" s="33" t="s">
        <v>9630</v>
      </c>
      <c r="E2722" s="34" t="s">
        <v>9631</v>
      </c>
      <c r="F2722" s="32" t="s">
        <v>9632</v>
      </c>
      <c r="G2722" s="33" t="s">
        <v>9633</v>
      </c>
      <c r="H2722" s="32" t="s">
        <v>2414</v>
      </c>
      <c r="I2722" s="32" t="s">
        <v>2415</v>
      </c>
      <c r="J2722" s="33" t="s">
        <v>2373</v>
      </c>
      <c r="K2722" s="32">
        <v>38</v>
      </c>
      <c r="L2722" s="35"/>
    </row>
    <row r="2723" spans="1:12" ht="26.25" hidden="1" thickBot="1" x14ac:dyDescent="0.3">
      <c r="A2723" s="31" t="s">
        <v>2362</v>
      </c>
      <c r="B2723" s="32" t="s">
        <v>9618</v>
      </c>
      <c r="C2723" s="33" t="s">
        <v>2385</v>
      </c>
      <c r="D2723" s="33" t="s">
        <v>9634</v>
      </c>
      <c r="E2723" s="34" t="s">
        <v>9635</v>
      </c>
      <c r="F2723" s="32" t="s">
        <v>9636</v>
      </c>
      <c r="G2723" s="33" t="s">
        <v>9637</v>
      </c>
      <c r="H2723" s="32" t="s">
        <v>2475</v>
      </c>
      <c r="I2723" s="32" t="s">
        <v>2415</v>
      </c>
      <c r="J2723" s="33" t="s">
        <v>2373</v>
      </c>
      <c r="K2723" s="32">
        <v>20</v>
      </c>
      <c r="L2723" s="36" t="s">
        <v>9635</v>
      </c>
    </row>
    <row r="2724" spans="1:12" ht="26.25" hidden="1" thickBot="1" x14ac:dyDescent="0.3">
      <c r="A2724" s="31" t="s">
        <v>2362</v>
      </c>
      <c r="B2724" s="32" t="s">
        <v>9618</v>
      </c>
      <c r="C2724" s="33" t="s">
        <v>2385</v>
      </c>
      <c r="D2724" s="33" t="s">
        <v>9638</v>
      </c>
      <c r="E2724" s="34" t="s">
        <v>9639</v>
      </c>
      <c r="F2724" s="32" t="s">
        <v>9640</v>
      </c>
      <c r="G2724" s="33" t="s">
        <v>9641</v>
      </c>
      <c r="H2724" s="32" t="s">
        <v>2475</v>
      </c>
      <c r="I2724" s="32" t="s">
        <v>2415</v>
      </c>
      <c r="J2724" s="33" t="s">
        <v>2365</v>
      </c>
      <c r="K2724" s="32">
        <v>24</v>
      </c>
      <c r="L2724" s="36" t="s">
        <v>2533</v>
      </c>
    </row>
    <row r="2725" spans="1:12" ht="15.75" hidden="1" thickBot="1" x14ac:dyDescent="0.3">
      <c r="A2725" s="31" t="s">
        <v>2362</v>
      </c>
      <c r="B2725" s="32" t="s">
        <v>9618</v>
      </c>
      <c r="C2725" s="33" t="s">
        <v>2385</v>
      </c>
      <c r="D2725" s="33" t="s">
        <v>9642</v>
      </c>
      <c r="E2725" s="34" t="s">
        <v>9643</v>
      </c>
      <c r="F2725" s="32" t="s">
        <v>9644</v>
      </c>
      <c r="G2725" s="33" t="s">
        <v>9645</v>
      </c>
      <c r="H2725" s="32" t="s">
        <v>2475</v>
      </c>
      <c r="I2725" s="32" t="s">
        <v>2415</v>
      </c>
      <c r="J2725" s="33" t="s">
        <v>2370</v>
      </c>
      <c r="K2725" s="32">
        <v>21</v>
      </c>
      <c r="L2725" s="36" t="s">
        <v>9646</v>
      </c>
    </row>
    <row r="2726" spans="1:12" ht="26.25" hidden="1" thickBot="1" x14ac:dyDescent="0.3">
      <c r="A2726" s="31" t="s">
        <v>2362</v>
      </c>
      <c r="B2726" s="32" t="s">
        <v>9618</v>
      </c>
      <c r="C2726" s="33" t="s">
        <v>2378</v>
      </c>
      <c r="D2726" s="33" t="s">
        <v>9647</v>
      </c>
      <c r="E2726" s="34" t="s">
        <v>9648</v>
      </c>
      <c r="F2726" s="32" t="s">
        <v>9649</v>
      </c>
      <c r="G2726" s="33" t="s">
        <v>9650</v>
      </c>
      <c r="H2726" s="32" t="s">
        <v>2484</v>
      </c>
      <c r="I2726" s="32" t="s">
        <v>2415</v>
      </c>
      <c r="J2726" s="33" t="s">
        <v>2365</v>
      </c>
      <c r="K2726" s="32">
        <v>19</v>
      </c>
      <c r="L2726" s="36" t="s">
        <v>2278</v>
      </c>
    </row>
    <row r="2727" spans="1:12" ht="15.75" hidden="1" thickBot="1" x14ac:dyDescent="0.3">
      <c r="A2727" s="31" t="s">
        <v>2362</v>
      </c>
      <c r="B2727" s="32" t="s">
        <v>9618</v>
      </c>
      <c r="C2727" s="33" t="s">
        <v>2378</v>
      </c>
      <c r="D2727" s="33" t="s">
        <v>9651</v>
      </c>
      <c r="E2727" s="34" t="s">
        <v>9652</v>
      </c>
      <c r="F2727" s="32" t="s">
        <v>9653</v>
      </c>
      <c r="G2727" s="33" t="s">
        <v>9654</v>
      </c>
      <c r="H2727" s="32" t="s">
        <v>2484</v>
      </c>
      <c r="I2727" s="32" t="s">
        <v>2415</v>
      </c>
      <c r="J2727" s="33" t="s">
        <v>2368</v>
      </c>
      <c r="K2727" s="32">
        <v>38</v>
      </c>
      <c r="L2727" s="36" t="s">
        <v>2278</v>
      </c>
    </row>
    <row r="2728" spans="1:12" ht="15.75" hidden="1" thickBot="1" x14ac:dyDescent="0.3">
      <c r="A2728" s="31" t="s">
        <v>2362</v>
      </c>
      <c r="B2728" s="32" t="s">
        <v>9618</v>
      </c>
      <c r="C2728" s="33" t="s">
        <v>2378</v>
      </c>
      <c r="D2728" s="33" t="s">
        <v>9651</v>
      </c>
      <c r="E2728" s="34" t="s">
        <v>9652</v>
      </c>
      <c r="F2728" s="32" t="s">
        <v>9653</v>
      </c>
      <c r="G2728" s="33" t="s">
        <v>9655</v>
      </c>
      <c r="H2728" s="32" t="s">
        <v>2484</v>
      </c>
      <c r="I2728" s="32" t="s">
        <v>2415</v>
      </c>
      <c r="J2728" s="33" t="s">
        <v>2373</v>
      </c>
      <c r="K2728" s="32">
        <v>42</v>
      </c>
      <c r="L2728" s="36" t="s">
        <v>2278</v>
      </c>
    </row>
    <row r="2729" spans="1:12" ht="26.25" hidden="1" thickBot="1" x14ac:dyDescent="0.3">
      <c r="A2729" s="31" t="s">
        <v>2362</v>
      </c>
      <c r="B2729" s="32" t="s">
        <v>9618</v>
      </c>
      <c r="C2729" s="33" t="s">
        <v>2385</v>
      </c>
      <c r="D2729" s="33" t="s">
        <v>9656</v>
      </c>
      <c r="E2729" s="34" t="s">
        <v>9657</v>
      </c>
      <c r="F2729" s="32" t="s">
        <v>9658</v>
      </c>
      <c r="G2729" s="33" t="s">
        <v>9659</v>
      </c>
      <c r="H2729" s="32" t="s">
        <v>2475</v>
      </c>
      <c r="I2729" s="32" t="s">
        <v>2671</v>
      </c>
      <c r="J2729" s="33" t="s">
        <v>2373</v>
      </c>
      <c r="K2729" s="32">
        <v>12</v>
      </c>
      <c r="L2729" s="35"/>
    </row>
    <row r="2730" spans="1:12" ht="15.75" hidden="1" thickBot="1" x14ac:dyDescent="0.3">
      <c r="A2730" s="31" t="s">
        <v>2362</v>
      </c>
      <c r="B2730" s="32" t="s">
        <v>9618</v>
      </c>
      <c r="C2730" s="33" t="s">
        <v>2378</v>
      </c>
      <c r="D2730" s="33" t="s">
        <v>9660</v>
      </c>
      <c r="E2730" s="34" t="s">
        <v>9661</v>
      </c>
      <c r="F2730" s="32" t="s">
        <v>9662</v>
      </c>
      <c r="G2730" s="33" t="s">
        <v>9663</v>
      </c>
      <c r="H2730" s="32" t="s">
        <v>2484</v>
      </c>
      <c r="I2730" s="32" t="s">
        <v>2415</v>
      </c>
      <c r="J2730" s="33" t="s">
        <v>2365</v>
      </c>
      <c r="K2730" s="32">
        <v>29</v>
      </c>
      <c r="L2730" s="36" t="s">
        <v>2278</v>
      </c>
    </row>
    <row r="2731" spans="1:12" ht="26.25" hidden="1" thickBot="1" x14ac:dyDescent="0.3">
      <c r="A2731" s="31" t="s">
        <v>2362</v>
      </c>
      <c r="B2731" s="32" t="s">
        <v>9618</v>
      </c>
      <c r="C2731" s="33" t="s">
        <v>2378</v>
      </c>
      <c r="D2731" s="33" t="s">
        <v>9647</v>
      </c>
      <c r="E2731" s="34" t="s">
        <v>9648</v>
      </c>
      <c r="F2731" s="32" t="s">
        <v>9649</v>
      </c>
      <c r="G2731" s="33" t="s">
        <v>9664</v>
      </c>
      <c r="H2731" s="32" t="s">
        <v>2484</v>
      </c>
      <c r="I2731" s="32" t="s">
        <v>2415</v>
      </c>
      <c r="J2731" s="33" t="s">
        <v>2370</v>
      </c>
      <c r="K2731" s="32">
        <v>17</v>
      </c>
      <c r="L2731" s="36" t="s">
        <v>2278</v>
      </c>
    </row>
    <row r="2732" spans="1:12" ht="15.75" hidden="1" thickBot="1" x14ac:dyDescent="0.3">
      <c r="A2732" s="31" t="s">
        <v>2362</v>
      </c>
      <c r="B2732" s="32" t="s">
        <v>9618</v>
      </c>
      <c r="C2732" s="33" t="s">
        <v>2385</v>
      </c>
      <c r="D2732" s="33" t="s">
        <v>9642</v>
      </c>
      <c r="E2732" s="34" t="s">
        <v>9643</v>
      </c>
      <c r="F2732" s="32" t="s">
        <v>9644</v>
      </c>
      <c r="G2732" s="33" t="s">
        <v>9665</v>
      </c>
      <c r="H2732" s="32" t="s">
        <v>2475</v>
      </c>
      <c r="I2732" s="32" t="s">
        <v>2415</v>
      </c>
      <c r="J2732" s="33" t="s">
        <v>2365</v>
      </c>
      <c r="K2732" s="32">
        <v>16</v>
      </c>
      <c r="L2732" s="36" t="s">
        <v>9646</v>
      </c>
    </row>
    <row r="2733" spans="1:12" ht="15.75" hidden="1" thickBot="1" x14ac:dyDescent="0.3">
      <c r="A2733" s="31" t="s">
        <v>2362</v>
      </c>
      <c r="B2733" s="32" t="s">
        <v>9618</v>
      </c>
      <c r="C2733" s="33" t="s">
        <v>2378</v>
      </c>
      <c r="D2733" s="33" t="s">
        <v>9651</v>
      </c>
      <c r="E2733" s="34" t="s">
        <v>9652</v>
      </c>
      <c r="F2733" s="32" t="s">
        <v>9653</v>
      </c>
      <c r="G2733" s="33" t="s">
        <v>9666</v>
      </c>
      <c r="H2733" s="32" t="s">
        <v>2484</v>
      </c>
      <c r="I2733" s="32" t="s">
        <v>2415</v>
      </c>
      <c r="J2733" s="33" t="s">
        <v>2375</v>
      </c>
      <c r="K2733" s="32">
        <v>34</v>
      </c>
      <c r="L2733" s="36" t="s">
        <v>2278</v>
      </c>
    </row>
    <row r="2734" spans="1:12" ht="15.75" hidden="1" thickBot="1" x14ac:dyDescent="0.3">
      <c r="A2734" s="31" t="s">
        <v>2362</v>
      </c>
      <c r="B2734" s="32" t="s">
        <v>9618</v>
      </c>
      <c r="C2734" s="33" t="s">
        <v>2378</v>
      </c>
      <c r="D2734" s="33" t="s">
        <v>9660</v>
      </c>
      <c r="E2734" s="34" t="s">
        <v>9661</v>
      </c>
      <c r="F2734" s="32" t="s">
        <v>9662</v>
      </c>
      <c r="G2734" s="33" t="s">
        <v>9667</v>
      </c>
      <c r="H2734" s="32" t="s">
        <v>2484</v>
      </c>
      <c r="I2734" s="32" t="s">
        <v>2415</v>
      </c>
      <c r="J2734" s="33" t="s">
        <v>2375</v>
      </c>
      <c r="K2734" s="32">
        <v>30</v>
      </c>
      <c r="L2734" s="36" t="s">
        <v>2278</v>
      </c>
    </row>
    <row r="2735" spans="1:12" ht="15.75" hidden="1" thickBot="1" x14ac:dyDescent="0.3">
      <c r="A2735" s="31" t="s">
        <v>2362</v>
      </c>
      <c r="B2735" s="32" t="s">
        <v>9618</v>
      </c>
      <c r="C2735" s="33" t="s">
        <v>2378</v>
      </c>
      <c r="D2735" s="33" t="s">
        <v>9668</v>
      </c>
      <c r="E2735" s="34" t="s">
        <v>9669</v>
      </c>
      <c r="F2735" s="32" t="s">
        <v>9670</v>
      </c>
      <c r="G2735" s="33" t="s">
        <v>9671</v>
      </c>
      <c r="H2735" s="32" t="s">
        <v>2484</v>
      </c>
      <c r="I2735" s="32" t="s">
        <v>2415</v>
      </c>
      <c r="J2735" s="33" t="s">
        <v>2373</v>
      </c>
      <c r="K2735" s="32">
        <v>39</v>
      </c>
      <c r="L2735" s="36" t="s">
        <v>2278</v>
      </c>
    </row>
    <row r="2736" spans="1:12" ht="15.75" hidden="1" thickBot="1" x14ac:dyDescent="0.3">
      <c r="A2736" s="31" t="s">
        <v>2362</v>
      </c>
      <c r="B2736" s="32" t="s">
        <v>9618</v>
      </c>
      <c r="C2736" s="33" t="s">
        <v>2385</v>
      </c>
      <c r="D2736" s="33" t="s">
        <v>9672</v>
      </c>
      <c r="E2736" s="34" t="s">
        <v>9673</v>
      </c>
      <c r="F2736" s="32" t="s">
        <v>9674</v>
      </c>
      <c r="G2736" s="33" t="s">
        <v>9675</v>
      </c>
      <c r="H2736" s="32" t="s">
        <v>2475</v>
      </c>
      <c r="I2736" s="32" t="s">
        <v>2415</v>
      </c>
      <c r="J2736" s="33" t="s">
        <v>2368</v>
      </c>
      <c r="K2736" s="32">
        <v>32</v>
      </c>
      <c r="L2736" s="36" t="s">
        <v>9676</v>
      </c>
    </row>
    <row r="2737" spans="1:12" ht="15.75" hidden="1" thickBot="1" x14ac:dyDescent="0.3">
      <c r="A2737" s="31" t="s">
        <v>2362</v>
      </c>
      <c r="B2737" s="32" t="s">
        <v>9618</v>
      </c>
      <c r="C2737" s="33" t="s">
        <v>2385</v>
      </c>
      <c r="D2737" s="33" t="s">
        <v>9642</v>
      </c>
      <c r="E2737" s="34" t="s">
        <v>9643</v>
      </c>
      <c r="F2737" s="32" t="s">
        <v>9644</v>
      </c>
      <c r="G2737" s="33" t="s">
        <v>9677</v>
      </c>
      <c r="H2737" s="32" t="s">
        <v>2475</v>
      </c>
      <c r="I2737" s="32" t="s">
        <v>2415</v>
      </c>
      <c r="J2737" s="33" t="s">
        <v>2373</v>
      </c>
      <c r="K2737" s="32">
        <v>21</v>
      </c>
      <c r="L2737" s="36" t="s">
        <v>9646</v>
      </c>
    </row>
    <row r="2738" spans="1:12" ht="15.75" hidden="1" thickBot="1" x14ac:dyDescent="0.3">
      <c r="A2738" s="31" t="s">
        <v>2362</v>
      </c>
      <c r="B2738" s="32" t="s">
        <v>9618</v>
      </c>
      <c r="C2738" s="33" t="s">
        <v>2385</v>
      </c>
      <c r="D2738" s="33" t="s">
        <v>9642</v>
      </c>
      <c r="E2738" s="34" t="s">
        <v>9643</v>
      </c>
      <c r="F2738" s="32" t="s">
        <v>9644</v>
      </c>
      <c r="G2738" s="33" t="s">
        <v>9678</v>
      </c>
      <c r="H2738" s="32" t="s">
        <v>2475</v>
      </c>
      <c r="I2738" s="32" t="s">
        <v>2415</v>
      </c>
      <c r="J2738" s="33" t="s">
        <v>2373</v>
      </c>
      <c r="K2738" s="32">
        <v>41</v>
      </c>
      <c r="L2738" s="36" t="s">
        <v>9646</v>
      </c>
    </row>
    <row r="2739" spans="1:12" ht="26.25" hidden="1" thickBot="1" x14ac:dyDescent="0.3">
      <c r="A2739" s="31" t="s">
        <v>2362</v>
      </c>
      <c r="B2739" s="32" t="s">
        <v>9618</v>
      </c>
      <c r="C2739" s="33" t="s">
        <v>2385</v>
      </c>
      <c r="D2739" s="33" t="s">
        <v>9638</v>
      </c>
      <c r="E2739" s="34" t="s">
        <v>9639</v>
      </c>
      <c r="F2739" s="32" t="s">
        <v>9640</v>
      </c>
      <c r="G2739" s="33" t="s">
        <v>9679</v>
      </c>
      <c r="H2739" s="32" t="s">
        <v>2475</v>
      </c>
      <c r="I2739" s="32" t="s">
        <v>2415</v>
      </c>
      <c r="J2739" s="33" t="s">
        <v>2375</v>
      </c>
      <c r="K2739" s="32">
        <v>26</v>
      </c>
      <c r="L2739" s="36" t="s">
        <v>2533</v>
      </c>
    </row>
    <row r="2740" spans="1:12" ht="26.25" hidden="1" thickBot="1" x14ac:dyDescent="0.3">
      <c r="A2740" s="31" t="s">
        <v>2362</v>
      </c>
      <c r="B2740" s="32" t="s">
        <v>9618</v>
      </c>
      <c r="C2740" s="33" t="s">
        <v>2385</v>
      </c>
      <c r="D2740" s="33" t="s">
        <v>9638</v>
      </c>
      <c r="E2740" s="34" t="s">
        <v>9639</v>
      </c>
      <c r="F2740" s="32" t="s">
        <v>9640</v>
      </c>
      <c r="G2740" s="33" t="s">
        <v>9680</v>
      </c>
      <c r="H2740" s="32" t="s">
        <v>2475</v>
      </c>
      <c r="I2740" s="32" t="s">
        <v>2415</v>
      </c>
      <c r="J2740" s="33" t="s">
        <v>2373</v>
      </c>
      <c r="K2740" s="32">
        <v>24</v>
      </c>
      <c r="L2740" s="36" t="s">
        <v>2533</v>
      </c>
    </row>
    <row r="2741" spans="1:12" ht="15.75" hidden="1" thickBot="1" x14ac:dyDescent="0.3">
      <c r="A2741" s="31" t="s">
        <v>2362</v>
      </c>
      <c r="B2741" s="32" t="s">
        <v>9618</v>
      </c>
      <c r="C2741" s="33" t="s">
        <v>2385</v>
      </c>
      <c r="D2741" s="33" t="s">
        <v>9681</v>
      </c>
      <c r="E2741" s="34" t="s">
        <v>9682</v>
      </c>
      <c r="F2741" s="32" t="s">
        <v>9683</v>
      </c>
      <c r="G2741" s="33" t="s">
        <v>9684</v>
      </c>
      <c r="H2741" s="32" t="s">
        <v>2475</v>
      </c>
      <c r="I2741" s="32" t="s">
        <v>2415</v>
      </c>
      <c r="J2741" s="33" t="s">
        <v>2373</v>
      </c>
      <c r="K2741" s="32">
        <v>31</v>
      </c>
      <c r="L2741" s="36" t="s">
        <v>2578</v>
      </c>
    </row>
    <row r="2742" spans="1:12" ht="15.75" hidden="1" thickBot="1" x14ac:dyDescent="0.3">
      <c r="A2742" s="31" t="s">
        <v>2362</v>
      </c>
      <c r="B2742" s="32" t="s">
        <v>9618</v>
      </c>
      <c r="C2742" s="33" t="s">
        <v>2385</v>
      </c>
      <c r="D2742" s="33" t="s">
        <v>9685</v>
      </c>
      <c r="E2742" s="34" t="s">
        <v>9686</v>
      </c>
      <c r="F2742" s="32" t="s">
        <v>9687</v>
      </c>
      <c r="G2742" s="33" t="s">
        <v>9688</v>
      </c>
      <c r="H2742" s="32" t="s">
        <v>2475</v>
      </c>
      <c r="I2742" s="32" t="s">
        <v>2415</v>
      </c>
      <c r="J2742" s="33" t="s">
        <v>2373</v>
      </c>
      <c r="K2742" s="32">
        <v>24</v>
      </c>
      <c r="L2742" s="35"/>
    </row>
    <row r="2743" spans="1:12" ht="15.75" hidden="1" thickBot="1" x14ac:dyDescent="0.3">
      <c r="A2743" s="31" t="s">
        <v>2362</v>
      </c>
      <c r="B2743" s="32" t="s">
        <v>2074</v>
      </c>
      <c r="C2743" s="33" t="s">
        <v>2378</v>
      </c>
      <c r="D2743" s="33" t="s">
        <v>9689</v>
      </c>
      <c r="E2743" s="34" t="s">
        <v>2228</v>
      </c>
      <c r="F2743" s="32" t="s">
        <v>9690</v>
      </c>
      <c r="G2743" s="33" t="s">
        <v>9691</v>
      </c>
      <c r="H2743" s="32" t="s">
        <v>2414</v>
      </c>
      <c r="I2743" s="32" t="s">
        <v>2415</v>
      </c>
      <c r="J2743" s="33" t="s">
        <v>2370</v>
      </c>
      <c r="K2743" s="32">
        <v>11</v>
      </c>
      <c r="L2743" s="35"/>
    </row>
    <row r="2744" spans="1:12" ht="26.25" hidden="1" thickBot="1" x14ac:dyDescent="0.3">
      <c r="A2744" s="31" t="s">
        <v>2362</v>
      </c>
      <c r="B2744" s="32" t="s">
        <v>2074</v>
      </c>
      <c r="C2744" s="33" t="s">
        <v>2378</v>
      </c>
      <c r="D2744" s="33" t="s">
        <v>9692</v>
      </c>
      <c r="E2744" s="34" t="s">
        <v>9693</v>
      </c>
      <c r="F2744" s="32" t="s">
        <v>9694</v>
      </c>
      <c r="G2744" s="33" t="s">
        <v>9695</v>
      </c>
      <c r="H2744" s="32" t="s">
        <v>2414</v>
      </c>
      <c r="I2744" s="32" t="s">
        <v>2415</v>
      </c>
      <c r="J2744" s="33" t="s">
        <v>2370</v>
      </c>
      <c r="K2744" s="32">
        <v>28</v>
      </c>
      <c r="L2744" s="36" t="s">
        <v>3557</v>
      </c>
    </row>
    <row r="2745" spans="1:12" ht="15.75" hidden="1" thickBot="1" x14ac:dyDescent="0.3">
      <c r="A2745" s="31" t="s">
        <v>2362</v>
      </c>
      <c r="B2745" s="32" t="s">
        <v>2074</v>
      </c>
      <c r="C2745" s="33" t="s">
        <v>2378</v>
      </c>
      <c r="D2745" s="33" t="s">
        <v>9696</v>
      </c>
      <c r="E2745" s="34" t="s">
        <v>2227</v>
      </c>
      <c r="F2745" s="32" t="s">
        <v>9697</v>
      </c>
      <c r="G2745" s="33" t="s">
        <v>9698</v>
      </c>
      <c r="H2745" s="32" t="s">
        <v>2414</v>
      </c>
      <c r="I2745" s="32" t="s">
        <v>2415</v>
      </c>
      <c r="J2745" s="33" t="s">
        <v>2373</v>
      </c>
      <c r="K2745" s="32">
        <v>27</v>
      </c>
      <c r="L2745" s="36" t="s">
        <v>3557</v>
      </c>
    </row>
    <row r="2746" spans="1:12" ht="15.75" hidden="1" thickBot="1" x14ac:dyDescent="0.3">
      <c r="A2746" s="31" t="s">
        <v>2362</v>
      </c>
      <c r="B2746" s="32" t="s">
        <v>2074</v>
      </c>
      <c r="C2746" s="33" t="s">
        <v>2378</v>
      </c>
      <c r="D2746" s="33" t="s">
        <v>9699</v>
      </c>
      <c r="E2746" s="34" t="s">
        <v>2226</v>
      </c>
      <c r="F2746" s="32" t="s">
        <v>9700</v>
      </c>
      <c r="G2746" s="33" t="s">
        <v>9701</v>
      </c>
      <c r="H2746" s="32" t="s">
        <v>2414</v>
      </c>
      <c r="I2746" s="32" t="s">
        <v>2415</v>
      </c>
      <c r="J2746" s="33" t="s">
        <v>2365</v>
      </c>
      <c r="K2746" s="32">
        <v>15</v>
      </c>
      <c r="L2746" s="35"/>
    </row>
    <row r="2747" spans="1:12" ht="26.25" hidden="1" thickBot="1" x14ac:dyDescent="0.3">
      <c r="A2747" s="31" t="s">
        <v>2362</v>
      </c>
      <c r="B2747" s="32" t="s">
        <v>2074</v>
      </c>
      <c r="C2747" s="33" t="s">
        <v>2378</v>
      </c>
      <c r="D2747" s="33" t="s">
        <v>9702</v>
      </c>
      <c r="E2747" s="34" t="s">
        <v>2231</v>
      </c>
      <c r="F2747" s="32" t="s">
        <v>9703</v>
      </c>
      <c r="G2747" s="33" t="s">
        <v>9704</v>
      </c>
      <c r="H2747" s="32" t="s">
        <v>2414</v>
      </c>
      <c r="I2747" s="32" t="s">
        <v>2415</v>
      </c>
      <c r="J2747" s="33" t="s">
        <v>2365</v>
      </c>
      <c r="K2747" s="32">
        <v>13</v>
      </c>
      <c r="L2747" s="35"/>
    </row>
    <row r="2748" spans="1:12" ht="15.75" hidden="1" thickBot="1" x14ac:dyDescent="0.3">
      <c r="A2748" s="31" t="s">
        <v>2362</v>
      </c>
      <c r="B2748" s="32" t="s">
        <v>2074</v>
      </c>
      <c r="C2748" s="33" t="s">
        <v>2378</v>
      </c>
      <c r="D2748" s="33" t="s">
        <v>9705</v>
      </c>
      <c r="E2748" s="34" t="s">
        <v>2223</v>
      </c>
      <c r="F2748" s="32" t="s">
        <v>9706</v>
      </c>
      <c r="G2748" s="33" t="s">
        <v>9707</v>
      </c>
      <c r="H2748" s="32" t="s">
        <v>2414</v>
      </c>
      <c r="I2748" s="32" t="s">
        <v>2415</v>
      </c>
      <c r="J2748" s="33" t="s">
        <v>2368</v>
      </c>
      <c r="K2748" s="32">
        <v>27</v>
      </c>
      <c r="L2748" s="35"/>
    </row>
    <row r="2749" spans="1:12" ht="15.75" hidden="1" thickBot="1" x14ac:dyDescent="0.3">
      <c r="A2749" s="31" t="s">
        <v>2362</v>
      </c>
      <c r="B2749" s="32" t="s">
        <v>2074</v>
      </c>
      <c r="C2749" s="33" t="s">
        <v>2376</v>
      </c>
      <c r="D2749" s="33" t="s">
        <v>9708</v>
      </c>
      <c r="E2749" s="34" t="s">
        <v>2223</v>
      </c>
      <c r="F2749" s="32" t="s">
        <v>9706</v>
      </c>
      <c r="G2749" s="33" t="s">
        <v>9709</v>
      </c>
      <c r="H2749" s="32" t="s">
        <v>2414</v>
      </c>
      <c r="I2749" s="32" t="s">
        <v>2415</v>
      </c>
      <c r="J2749" s="33" t="s">
        <v>2373</v>
      </c>
      <c r="K2749" s="32">
        <v>29</v>
      </c>
      <c r="L2749" s="35"/>
    </row>
    <row r="2750" spans="1:12" ht="15.75" hidden="1" thickBot="1" x14ac:dyDescent="0.3">
      <c r="A2750" s="31" t="s">
        <v>2362</v>
      </c>
      <c r="B2750" s="32" t="s">
        <v>2074</v>
      </c>
      <c r="C2750" s="33" t="s">
        <v>2378</v>
      </c>
      <c r="D2750" s="33" t="s">
        <v>9710</v>
      </c>
      <c r="E2750" s="34" t="s">
        <v>2227</v>
      </c>
      <c r="F2750" s="32" t="s">
        <v>9711</v>
      </c>
      <c r="G2750" s="33" t="s">
        <v>9712</v>
      </c>
      <c r="H2750" s="32" t="s">
        <v>2414</v>
      </c>
      <c r="I2750" s="32" t="s">
        <v>2415</v>
      </c>
      <c r="J2750" s="33" t="s">
        <v>2368</v>
      </c>
      <c r="K2750" s="32">
        <v>28</v>
      </c>
      <c r="L2750" s="35"/>
    </row>
    <row r="2751" spans="1:12" ht="15.75" hidden="1" thickBot="1" x14ac:dyDescent="0.3">
      <c r="A2751" s="31" t="s">
        <v>2362</v>
      </c>
      <c r="B2751" s="32" t="s">
        <v>2074</v>
      </c>
      <c r="C2751" s="33" t="s">
        <v>2376</v>
      </c>
      <c r="D2751" s="33" t="s">
        <v>9713</v>
      </c>
      <c r="E2751" s="34" t="s">
        <v>9714</v>
      </c>
      <c r="F2751" s="32" t="s">
        <v>9715</v>
      </c>
      <c r="G2751" s="33" t="s">
        <v>9716</v>
      </c>
      <c r="H2751" s="32" t="s">
        <v>2414</v>
      </c>
      <c r="I2751" s="32" t="s">
        <v>2415</v>
      </c>
      <c r="J2751" s="33" t="s">
        <v>2367</v>
      </c>
      <c r="K2751" s="32">
        <v>12</v>
      </c>
      <c r="L2751" s="35"/>
    </row>
    <row r="2752" spans="1:12" ht="26.25" hidden="1" thickBot="1" x14ac:dyDescent="0.3">
      <c r="A2752" s="31" t="s">
        <v>2362</v>
      </c>
      <c r="B2752" s="32" t="s">
        <v>2074</v>
      </c>
      <c r="C2752" s="33" t="s">
        <v>2376</v>
      </c>
      <c r="D2752" s="33" t="s">
        <v>9717</v>
      </c>
      <c r="E2752" s="34" t="s">
        <v>9718</v>
      </c>
      <c r="F2752" s="32" t="s">
        <v>9719</v>
      </c>
      <c r="G2752" s="33" t="s">
        <v>9720</v>
      </c>
      <c r="H2752" s="32" t="s">
        <v>2414</v>
      </c>
      <c r="I2752" s="32" t="s">
        <v>2415</v>
      </c>
      <c r="J2752" s="33" t="s">
        <v>2370</v>
      </c>
      <c r="K2752" s="32">
        <v>13</v>
      </c>
      <c r="L2752" s="35"/>
    </row>
    <row r="2753" spans="1:12" ht="15.75" hidden="1" thickBot="1" x14ac:dyDescent="0.3">
      <c r="A2753" s="31" t="s">
        <v>2362</v>
      </c>
      <c r="B2753" s="32" t="s">
        <v>2074</v>
      </c>
      <c r="C2753" s="33" t="s">
        <v>2376</v>
      </c>
      <c r="D2753" s="33" t="s">
        <v>9721</v>
      </c>
      <c r="E2753" s="34" t="s">
        <v>2226</v>
      </c>
      <c r="F2753" s="32" t="s">
        <v>9700</v>
      </c>
      <c r="G2753" s="33" t="s">
        <v>9722</v>
      </c>
      <c r="H2753" s="32" t="s">
        <v>2414</v>
      </c>
      <c r="I2753" s="32" t="s">
        <v>2415</v>
      </c>
      <c r="J2753" s="33" t="s">
        <v>2370</v>
      </c>
      <c r="K2753" s="32">
        <v>22</v>
      </c>
      <c r="L2753" s="35"/>
    </row>
    <row r="2754" spans="1:12" ht="26.25" hidden="1" thickBot="1" x14ac:dyDescent="0.3">
      <c r="A2754" s="31" t="s">
        <v>2362</v>
      </c>
      <c r="B2754" s="32" t="s">
        <v>2074</v>
      </c>
      <c r="C2754" s="33" t="s">
        <v>2376</v>
      </c>
      <c r="D2754" s="33" t="s">
        <v>9723</v>
      </c>
      <c r="E2754" s="34" t="s">
        <v>9724</v>
      </c>
      <c r="F2754" s="32" t="s">
        <v>9725</v>
      </c>
      <c r="G2754" s="33" t="s">
        <v>9726</v>
      </c>
      <c r="H2754" s="32" t="s">
        <v>2414</v>
      </c>
      <c r="I2754" s="32" t="s">
        <v>2415</v>
      </c>
      <c r="J2754" s="33" t="s">
        <v>2375</v>
      </c>
      <c r="K2754" s="32">
        <v>23</v>
      </c>
      <c r="L2754" s="35"/>
    </row>
    <row r="2755" spans="1:12" ht="15.75" hidden="1" thickBot="1" x14ac:dyDescent="0.3">
      <c r="A2755" s="31" t="s">
        <v>2362</v>
      </c>
      <c r="B2755" s="32" t="s">
        <v>2074</v>
      </c>
      <c r="C2755" s="33" t="s">
        <v>2376</v>
      </c>
      <c r="D2755" s="33" t="s">
        <v>9727</v>
      </c>
      <c r="E2755" s="34" t="s">
        <v>9728</v>
      </c>
      <c r="F2755" s="32" t="s">
        <v>9729</v>
      </c>
      <c r="G2755" s="33" t="s">
        <v>9730</v>
      </c>
      <c r="H2755" s="32" t="s">
        <v>2414</v>
      </c>
      <c r="I2755" s="32" t="s">
        <v>2415</v>
      </c>
      <c r="J2755" s="33" t="s">
        <v>2375</v>
      </c>
      <c r="K2755" s="32">
        <v>23</v>
      </c>
      <c r="L2755" s="35"/>
    </row>
    <row r="2756" spans="1:12" ht="15.75" hidden="1" thickBot="1" x14ac:dyDescent="0.3">
      <c r="A2756" s="31" t="s">
        <v>2362</v>
      </c>
      <c r="B2756" s="32" t="s">
        <v>2074</v>
      </c>
      <c r="C2756" s="33" t="s">
        <v>2376</v>
      </c>
      <c r="D2756" s="33" t="s">
        <v>9731</v>
      </c>
      <c r="E2756" s="34" t="s">
        <v>9732</v>
      </c>
      <c r="F2756" s="32" t="s">
        <v>9733</v>
      </c>
      <c r="G2756" s="33" t="s">
        <v>9734</v>
      </c>
      <c r="H2756" s="32" t="s">
        <v>2414</v>
      </c>
      <c r="I2756" s="32" t="s">
        <v>2415</v>
      </c>
      <c r="J2756" s="33" t="s">
        <v>2375</v>
      </c>
      <c r="K2756" s="32">
        <v>22</v>
      </c>
      <c r="L2756" s="35"/>
    </row>
    <row r="2757" spans="1:12" ht="15.75" hidden="1" thickBot="1" x14ac:dyDescent="0.3">
      <c r="A2757" s="31" t="s">
        <v>2362</v>
      </c>
      <c r="B2757" s="32" t="s">
        <v>2074</v>
      </c>
      <c r="C2757" s="33" t="s">
        <v>2376</v>
      </c>
      <c r="D2757" s="33" t="s">
        <v>9721</v>
      </c>
      <c r="E2757" s="34" t="s">
        <v>2226</v>
      </c>
      <c r="F2757" s="32" t="s">
        <v>9700</v>
      </c>
      <c r="G2757" s="33" t="s">
        <v>9735</v>
      </c>
      <c r="H2757" s="32" t="s">
        <v>2414</v>
      </c>
      <c r="I2757" s="32" t="s">
        <v>2415</v>
      </c>
      <c r="J2757" s="33" t="s">
        <v>2367</v>
      </c>
      <c r="K2757" s="32">
        <v>17</v>
      </c>
      <c r="L2757" s="35"/>
    </row>
    <row r="2758" spans="1:12" ht="26.25" hidden="1" thickBot="1" x14ac:dyDescent="0.3">
      <c r="A2758" s="31" t="s">
        <v>2362</v>
      </c>
      <c r="B2758" s="32" t="s">
        <v>2074</v>
      </c>
      <c r="C2758" s="33" t="s">
        <v>2376</v>
      </c>
      <c r="D2758" s="33" t="s">
        <v>9736</v>
      </c>
      <c r="E2758" s="34" t="s">
        <v>9693</v>
      </c>
      <c r="F2758" s="32" t="s">
        <v>9694</v>
      </c>
      <c r="G2758" s="33" t="s">
        <v>9737</v>
      </c>
      <c r="H2758" s="32" t="s">
        <v>2414</v>
      </c>
      <c r="I2758" s="32" t="s">
        <v>2415</v>
      </c>
      <c r="J2758" s="33" t="s">
        <v>2368</v>
      </c>
      <c r="K2758" s="32">
        <v>24</v>
      </c>
      <c r="L2758" s="35"/>
    </row>
    <row r="2759" spans="1:12" ht="26.25" hidden="1" thickBot="1" x14ac:dyDescent="0.3">
      <c r="A2759" s="31" t="s">
        <v>2362</v>
      </c>
      <c r="B2759" s="32" t="s">
        <v>2074</v>
      </c>
      <c r="C2759" s="33" t="s">
        <v>2376</v>
      </c>
      <c r="D2759" s="33" t="s">
        <v>9738</v>
      </c>
      <c r="E2759" s="34" t="s">
        <v>9739</v>
      </c>
      <c r="F2759" s="32" t="s">
        <v>9740</v>
      </c>
      <c r="G2759" s="33" t="s">
        <v>9741</v>
      </c>
      <c r="H2759" s="32" t="s">
        <v>2414</v>
      </c>
      <c r="I2759" s="32" t="s">
        <v>2415</v>
      </c>
      <c r="J2759" s="33" t="s">
        <v>2373</v>
      </c>
      <c r="K2759" s="32">
        <v>18</v>
      </c>
      <c r="L2759" s="35"/>
    </row>
    <row r="2760" spans="1:12" ht="15.75" hidden="1" thickBot="1" x14ac:dyDescent="0.3">
      <c r="A2760" s="31" t="s">
        <v>2362</v>
      </c>
      <c r="B2760" s="32" t="s">
        <v>2074</v>
      </c>
      <c r="C2760" s="33" t="s">
        <v>2376</v>
      </c>
      <c r="D2760" s="33" t="s">
        <v>9742</v>
      </c>
      <c r="E2760" s="34" t="s">
        <v>2230</v>
      </c>
      <c r="F2760" s="32" t="s">
        <v>9743</v>
      </c>
      <c r="G2760" s="33" t="s">
        <v>9744</v>
      </c>
      <c r="H2760" s="32" t="s">
        <v>2414</v>
      </c>
      <c r="I2760" s="32" t="s">
        <v>2415</v>
      </c>
      <c r="J2760" s="33" t="s">
        <v>2373</v>
      </c>
      <c r="K2760" s="32">
        <v>24</v>
      </c>
      <c r="L2760" s="35"/>
    </row>
    <row r="2761" spans="1:12" ht="15.75" hidden="1" thickBot="1" x14ac:dyDescent="0.3">
      <c r="A2761" s="31" t="s">
        <v>2362</v>
      </c>
      <c r="B2761" s="32" t="s">
        <v>2074</v>
      </c>
      <c r="C2761" s="33" t="s">
        <v>2385</v>
      </c>
      <c r="D2761" s="33" t="s">
        <v>9745</v>
      </c>
      <c r="E2761" s="34" t="s">
        <v>2229</v>
      </c>
      <c r="F2761" s="32" t="s">
        <v>9746</v>
      </c>
      <c r="G2761" s="33" t="s">
        <v>9747</v>
      </c>
      <c r="H2761" s="32" t="s">
        <v>2475</v>
      </c>
      <c r="I2761" s="32" t="s">
        <v>2671</v>
      </c>
      <c r="J2761" s="33" t="s">
        <v>2370</v>
      </c>
      <c r="K2761" s="32">
        <v>13</v>
      </c>
      <c r="L2761" s="35"/>
    </row>
    <row r="2762" spans="1:12" ht="26.25" hidden="1" thickBot="1" x14ac:dyDescent="0.3">
      <c r="A2762" s="31" t="s">
        <v>2362</v>
      </c>
      <c r="B2762" s="32" t="s">
        <v>2074</v>
      </c>
      <c r="C2762" s="33" t="s">
        <v>2378</v>
      </c>
      <c r="D2762" s="33" t="s">
        <v>9748</v>
      </c>
      <c r="E2762" s="34" t="s">
        <v>9724</v>
      </c>
      <c r="F2762" s="32" t="s">
        <v>9725</v>
      </c>
      <c r="G2762" s="33" t="s">
        <v>9749</v>
      </c>
      <c r="H2762" s="32" t="s">
        <v>2475</v>
      </c>
      <c r="I2762" s="32" t="s">
        <v>2671</v>
      </c>
      <c r="J2762" s="33" t="s">
        <v>2365</v>
      </c>
      <c r="K2762" s="32">
        <v>20</v>
      </c>
      <c r="L2762" s="35"/>
    </row>
    <row r="2763" spans="1:12" ht="15.75" hidden="1" thickBot="1" x14ac:dyDescent="0.3">
      <c r="A2763" s="31" t="s">
        <v>2362</v>
      </c>
      <c r="B2763" s="32" t="s">
        <v>2074</v>
      </c>
      <c r="C2763" s="33" t="s">
        <v>2378</v>
      </c>
      <c r="D2763" s="33" t="s">
        <v>9750</v>
      </c>
      <c r="E2763" s="34" t="s">
        <v>2209</v>
      </c>
      <c r="F2763" s="32" t="s">
        <v>9751</v>
      </c>
      <c r="G2763" s="33" t="s">
        <v>9752</v>
      </c>
      <c r="H2763" s="32" t="s">
        <v>2475</v>
      </c>
      <c r="I2763" s="32" t="s">
        <v>2671</v>
      </c>
      <c r="J2763" s="33" t="s">
        <v>2365</v>
      </c>
      <c r="K2763" s="32">
        <v>14</v>
      </c>
      <c r="L2763" s="36" t="s">
        <v>9753</v>
      </c>
    </row>
    <row r="2764" spans="1:12" ht="15.75" hidden="1" thickBot="1" x14ac:dyDescent="0.3">
      <c r="A2764" s="31" t="s">
        <v>2362</v>
      </c>
      <c r="B2764" s="32" t="s">
        <v>2074</v>
      </c>
      <c r="C2764" s="33" t="s">
        <v>2378</v>
      </c>
      <c r="D2764" s="33" t="s">
        <v>9754</v>
      </c>
      <c r="E2764" s="34" t="s">
        <v>2224</v>
      </c>
      <c r="F2764" s="32" t="s">
        <v>9755</v>
      </c>
      <c r="G2764" s="33" t="s">
        <v>9756</v>
      </c>
      <c r="H2764" s="32" t="s">
        <v>2475</v>
      </c>
      <c r="I2764" s="32" t="s">
        <v>2415</v>
      </c>
      <c r="J2764" s="33" t="s">
        <v>2368</v>
      </c>
      <c r="K2764" s="32">
        <v>19</v>
      </c>
      <c r="L2764" s="36" t="s">
        <v>2578</v>
      </c>
    </row>
    <row r="2765" spans="1:12" ht="26.25" hidden="1" thickBot="1" x14ac:dyDescent="0.3">
      <c r="A2765" s="31" t="s">
        <v>2362</v>
      </c>
      <c r="B2765" s="32" t="s">
        <v>2074</v>
      </c>
      <c r="C2765" s="33" t="s">
        <v>2378</v>
      </c>
      <c r="D2765" s="33" t="s">
        <v>9757</v>
      </c>
      <c r="E2765" s="34" t="s">
        <v>2225</v>
      </c>
      <c r="F2765" s="32" t="s">
        <v>9758</v>
      </c>
      <c r="G2765" s="33" t="s">
        <v>9759</v>
      </c>
      <c r="H2765" s="32" t="s">
        <v>2475</v>
      </c>
      <c r="I2765" s="32" t="s">
        <v>2415</v>
      </c>
      <c r="J2765" s="33" t="s">
        <v>2367</v>
      </c>
      <c r="K2765" s="32">
        <v>21</v>
      </c>
      <c r="L2765" s="36" t="s">
        <v>9760</v>
      </c>
    </row>
    <row r="2766" spans="1:12" ht="26.25" hidden="1" thickBot="1" x14ac:dyDescent="0.3">
      <c r="A2766" s="31" t="s">
        <v>2362</v>
      </c>
      <c r="B2766" s="32" t="s">
        <v>761</v>
      </c>
      <c r="C2766" s="33" t="s">
        <v>2374</v>
      </c>
      <c r="D2766" s="33" t="s">
        <v>9761</v>
      </c>
      <c r="E2766" s="34" t="s">
        <v>9762</v>
      </c>
      <c r="F2766" s="32" t="s">
        <v>9763</v>
      </c>
      <c r="G2766" s="33" t="s">
        <v>9764</v>
      </c>
      <c r="H2766" s="32" t="s">
        <v>2414</v>
      </c>
      <c r="I2766" s="32" t="s">
        <v>2415</v>
      </c>
      <c r="J2766" s="33" t="s">
        <v>2370</v>
      </c>
      <c r="K2766" s="32">
        <v>10</v>
      </c>
      <c r="L2766" s="35"/>
    </row>
    <row r="2767" spans="1:12" ht="26.25" hidden="1" thickBot="1" x14ac:dyDescent="0.3">
      <c r="A2767" s="31" t="s">
        <v>2362</v>
      </c>
      <c r="B2767" s="32" t="s">
        <v>761</v>
      </c>
      <c r="C2767" s="33" t="s">
        <v>2429</v>
      </c>
      <c r="D2767" s="33" t="s">
        <v>9765</v>
      </c>
      <c r="E2767" s="34" t="s">
        <v>9766</v>
      </c>
      <c r="F2767" s="32" t="s">
        <v>9767</v>
      </c>
      <c r="G2767" s="33" t="s">
        <v>9768</v>
      </c>
      <c r="H2767" s="32" t="s">
        <v>2414</v>
      </c>
      <c r="I2767" s="32" t="s">
        <v>2415</v>
      </c>
      <c r="J2767" s="33" t="s">
        <v>2368</v>
      </c>
      <c r="K2767" s="32">
        <v>9</v>
      </c>
      <c r="L2767" s="35"/>
    </row>
    <row r="2768" spans="1:12" ht="26.25" hidden="1" thickBot="1" x14ac:dyDescent="0.3">
      <c r="A2768" s="31" t="s">
        <v>2362</v>
      </c>
      <c r="B2768" s="32" t="s">
        <v>761</v>
      </c>
      <c r="C2768" s="33" t="s">
        <v>2429</v>
      </c>
      <c r="D2768" s="33" t="s">
        <v>9769</v>
      </c>
      <c r="E2768" s="34" t="s">
        <v>9770</v>
      </c>
      <c r="F2768" s="32" t="s">
        <v>9771</v>
      </c>
      <c r="G2768" s="33" t="s">
        <v>9772</v>
      </c>
      <c r="H2768" s="32" t="s">
        <v>2414</v>
      </c>
      <c r="I2768" s="32" t="s">
        <v>2415</v>
      </c>
      <c r="J2768" s="33" t="s">
        <v>2367</v>
      </c>
      <c r="K2768" s="32">
        <v>7</v>
      </c>
      <c r="L2768" s="35"/>
    </row>
    <row r="2769" spans="1:12" ht="26.25" hidden="1" thickBot="1" x14ac:dyDescent="0.3">
      <c r="A2769" s="31" t="s">
        <v>2362</v>
      </c>
      <c r="B2769" s="32" t="s">
        <v>761</v>
      </c>
      <c r="C2769" s="33" t="s">
        <v>2374</v>
      </c>
      <c r="D2769" s="33" t="s">
        <v>9773</v>
      </c>
      <c r="E2769" s="34" t="s">
        <v>9774</v>
      </c>
      <c r="F2769" s="32" t="s">
        <v>9775</v>
      </c>
      <c r="G2769" s="33" t="s">
        <v>9776</v>
      </c>
      <c r="H2769" s="32" t="s">
        <v>2475</v>
      </c>
      <c r="I2769" s="32" t="s">
        <v>2415</v>
      </c>
      <c r="J2769" s="33" t="s">
        <v>2370</v>
      </c>
      <c r="K2769" s="32">
        <v>23</v>
      </c>
      <c r="L2769" s="36" t="s">
        <v>9774</v>
      </c>
    </row>
    <row r="2770" spans="1:12" ht="26.25" hidden="1" thickBot="1" x14ac:dyDescent="0.3">
      <c r="A2770" s="31" t="s">
        <v>2362</v>
      </c>
      <c r="B2770" s="32" t="s">
        <v>761</v>
      </c>
      <c r="C2770" s="33" t="s">
        <v>2374</v>
      </c>
      <c r="D2770" s="33" t="s">
        <v>9777</v>
      </c>
      <c r="E2770" s="34" t="s">
        <v>9778</v>
      </c>
      <c r="F2770" s="32" t="s">
        <v>9779</v>
      </c>
      <c r="G2770" s="33" t="s">
        <v>9780</v>
      </c>
      <c r="H2770" s="32" t="s">
        <v>2484</v>
      </c>
      <c r="I2770" s="32" t="s">
        <v>2415</v>
      </c>
      <c r="J2770" s="33" t="s">
        <v>2370</v>
      </c>
      <c r="K2770" s="32">
        <v>0</v>
      </c>
      <c r="L2770" s="36" t="s">
        <v>9781</v>
      </c>
    </row>
    <row r="2771" spans="1:12" ht="26.25" hidden="1" thickBot="1" x14ac:dyDescent="0.3">
      <c r="A2771" s="31" t="s">
        <v>2362</v>
      </c>
      <c r="B2771" s="32" t="s">
        <v>761</v>
      </c>
      <c r="C2771" s="33" t="s">
        <v>2374</v>
      </c>
      <c r="D2771" s="33" t="s">
        <v>9782</v>
      </c>
      <c r="E2771" s="34" t="s">
        <v>2221</v>
      </c>
      <c r="F2771" s="32" t="s">
        <v>9783</v>
      </c>
      <c r="G2771" s="33" t="s">
        <v>9784</v>
      </c>
      <c r="H2771" s="32" t="s">
        <v>2475</v>
      </c>
      <c r="I2771" s="32" t="s">
        <v>2415</v>
      </c>
      <c r="J2771" s="33" t="s">
        <v>2370</v>
      </c>
      <c r="K2771" s="32">
        <v>24</v>
      </c>
      <c r="L2771" s="36" t="s">
        <v>9785</v>
      </c>
    </row>
    <row r="2772" spans="1:12" ht="26.25" hidden="1" thickBot="1" x14ac:dyDescent="0.3">
      <c r="A2772" s="31" t="s">
        <v>2362</v>
      </c>
      <c r="B2772" s="32" t="s">
        <v>761</v>
      </c>
      <c r="C2772" s="33" t="s">
        <v>2374</v>
      </c>
      <c r="D2772" s="33" t="s">
        <v>9786</v>
      </c>
      <c r="E2772" s="34" t="s">
        <v>9787</v>
      </c>
      <c r="F2772" s="32" t="s">
        <v>9788</v>
      </c>
      <c r="G2772" s="33" t="s">
        <v>9789</v>
      </c>
      <c r="H2772" s="32" t="s">
        <v>2475</v>
      </c>
      <c r="I2772" s="32" t="s">
        <v>2415</v>
      </c>
      <c r="J2772" s="33" t="s">
        <v>2370</v>
      </c>
      <c r="K2772" s="32">
        <v>16</v>
      </c>
      <c r="L2772" s="36" t="s">
        <v>9790</v>
      </c>
    </row>
    <row r="2773" spans="1:12" ht="26.25" hidden="1" thickBot="1" x14ac:dyDescent="0.3">
      <c r="A2773" s="31" t="s">
        <v>2362</v>
      </c>
      <c r="B2773" s="32" t="s">
        <v>761</v>
      </c>
      <c r="C2773" s="33" t="s">
        <v>5433</v>
      </c>
      <c r="D2773" s="33" t="s">
        <v>9791</v>
      </c>
      <c r="E2773" s="34" t="s">
        <v>2221</v>
      </c>
      <c r="F2773" s="32" t="s">
        <v>9783</v>
      </c>
      <c r="G2773" s="33" t="s">
        <v>9792</v>
      </c>
      <c r="H2773" s="32" t="s">
        <v>2475</v>
      </c>
      <c r="I2773" s="32" t="s">
        <v>2415</v>
      </c>
      <c r="J2773" s="33" t="s">
        <v>2365</v>
      </c>
      <c r="K2773" s="32">
        <v>15</v>
      </c>
      <c r="L2773" s="36" t="s">
        <v>9785</v>
      </c>
    </row>
    <row r="2774" spans="1:12" ht="26.25" hidden="1" thickBot="1" x14ac:dyDescent="0.3">
      <c r="A2774" s="31" t="s">
        <v>2362</v>
      </c>
      <c r="B2774" s="32" t="s">
        <v>761</v>
      </c>
      <c r="C2774" s="33" t="s">
        <v>5433</v>
      </c>
      <c r="D2774" s="33" t="s">
        <v>9793</v>
      </c>
      <c r="E2774" s="34" t="s">
        <v>9794</v>
      </c>
      <c r="F2774" s="32" t="s">
        <v>9795</v>
      </c>
      <c r="G2774" s="33" t="s">
        <v>9796</v>
      </c>
      <c r="H2774" s="32" t="s">
        <v>2475</v>
      </c>
      <c r="I2774" s="32" t="s">
        <v>2415</v>
      </c>
      <c r="J2774" s="33" t="s">
        <v>2365</v>
      </c>
      <c r="K2774" s="32">
        <v>21</v>
      </c>
      <c r="L2774" s="36" t="s">
        <v>9797</v>
      </c>
    </row>
    <row r="2775" spans="1:12" ht="26.25" hidden="1" thickBot="1" x14ac:dyDescent="0.3">
      <c r="A2775" s="31" t="s">
        <v>2362</v>
      </c>
      <c r="B2775" s="32" t="s">
        <v>761</v>
      </c>
      <c r="C2775" s="33" t="s">
        <v>5433</v>
      </c>
      <c r="D2775" s="33" t="s">
        <v>9798</v>
      </c>
      <c r="E2775" s="34" t="s">
        <v>2222</v>
      </c>
      <c r="F2775" s="32" t="s">
        <v>9799</v>
      </c>
      <c r="G2775" s="33" t="s">
        <v>9800</v>
      </c>
      <c r="H2775" s="32" t="s">
        <v>2475</v>
      </c>
      <c r="I2775" s="32" t="s">
        <v>2415</v>
      </c>
      <c r="J2775" s="33" t="s">
        <v>2365</v>
      </c>
      <c r="K2775" s="32">
        <v>15</v>
      </c>
      <c r="L2775" s="36" t="s">
        <v>9785</v>
      </c>
    </row>
    <row r="2776" spans="1:12" ht="26.25" hidden="1" thickBot="1" x14ac:dyDescent="0.3">
      <c r="A2776" s="31" t="s">
        <v>2362</v>
      </c>
      <c r="B2776" s="32" t="s">
        <v>761</v>
      </c>
      <c r="C2776" s="33" t="s">
        <v>5433</v>
      </c>
      <c r="D2776" s="33" t="s">
        <v>9801</v>
      </c>
      <c r="E2776" s="34" t="s">
        <v>2220</v>
      </c>
      <c r="F2776" s="32" t="s">
        <v>9802</v>
      </c>
      <c r="G2776" s="33" t="s">
        <v>9803</v>
      </c>
      <c r="H2776" s="32" t="s">
        <v>2475</v>
      </c>
      <c r="I2776" s="32" t="s">
        <v>2415</v>
      </c>
      <c r="J2776" s="33" t="s">
        <v>2365</v>
      </c>
      <c r="K2776" s="32">
        <v>6</v>
      </c>
      <c r="L2776" s="36" t="s">
        <v>9785</v>
      </c>
    </row>
    <row r="2777" spans="1:12" ht="26.25" hidden="1" thickBot="1" x14ac:dyDescent="0.3">
      <c r="A2777" s="31" t="s">
        <v>2362</v>
      </c>
      <c r="B2777" s="32" t="s">
        <v>761</v>
      </c>
      <c r="C2777" s="33" t="s">
        <v>2374</v>
      </c>
      <c r="D2777" s="33" t="s">
        <v>9804</v>
      </c>
      <c r="E2777" s="34" t="s">
        <v>9805</v>
      </c>
      <c r="F2777" s="32" t="s">
        <v>9806</v>
      </c>
      <c r="G2777" s="33" t="s">
        <v>9807</v>
      </c>
      <c r="H2777" s="32" t="s">
        <v>2475</v>
      </c>
      <c r="I2777" s="32" t="s">
        <v>2415</v>
      </c>
      <c r="J2777" s="33" t="s">
        <v>2368</v>
      </c>
      <c r="K2777" s="32">
        <v>9</v>
      </c>
      <c r="L2777" s="35"/>
    </row>
    <row r="2778" spans="1:12" ht="26.25" hidden="1" thickBot="1" x14ac:dyDescent="0.3">
      <c r="A2778" s="31" t="s">
        <v>2362</v>
      </c>
      <c r="B2778" s="32" t="s">
        <v>761</v>
      </c>
      <c r="C2778" s="33" t="s">
        <v>2374</v>
      </c>
      <c r="D2778" s="33" t="s">
        <v>9808</v>
      </c>
      <c r="E2778" s="34" t="s">
        <v>9809</v>
      </c>
      <c r="F2778" s="32" t="s">
        <v>9810</v>
      </c>
      <c r="G2778" s="33" t="s">
        <v>9811</v>
      </c>
      <c r="H2778" s="32" t="s">
        <v>2475</v>
      </c>
      <c r="I2778" s="32" t="s">
        <v>2415</v>
      </c>
      <c r="J2778" s="33" t="s">
        <v>2373</v>
      </c>
      <c r="K2778" s="32">
        <v>14</v>
      </c>
      <c r="L2778" s="36" t="s">
        <v>9812</v>
      </c>
    </row>
    <row r="2779" spans="1:12" ht="26.25" hidden="1" thickBot="1" x14ac:dyDescent="0.3">
      <c r="A2779" s="31" t="s">
        <v>2362</v>
      </c>
      <c r="B2779" s="32" t="s">
        <v>761</v>
      </c>
      <c r="C2779" s="33" t="s">
        <v>2374</v>
      </c>
      <c r="D2779" s="33" t="s">
        <v>9813</v>
      </c>
      <c r="E2779" s="34" t="s">
        <v>9794</v>
      </c>
      <c r="F2779" s="32" t="s">
        <v>9795</v>
      </c>
      <c r="G2779" s="33" t="s">
        <v>9814</v>
      </c>
      <c r="H2779" s="32" t="s">
        <v>2475</v>
      </c>
      <c r="I2779" s="32" t="s">
        <v>2415</v>
      </c>
      <c r="J2779" s="33" t="s">
        <v>2368</v>
      </c>
      <c r="K2779" s="32">
        <v>37</v>
      </c>
      <c r="L2779" s="36" t="s">
        <v>9794</v>
      </c>
    </row>
    <row r="2780" spans="1:12" ht="26.25" hidden="1" thickBot="1" x14ac:dyDescent="0.3">
      <c r="A2780" s="31" t="s">
        <v>2362</v>
      </c>
      <c r="B2780" s="32" t="s">
        <v>761</v>
      </c>
      <c r="C2780" s="33" t="s">
        <v>2374</v>
      </c>
      <c r="D2780" s="33" t="s">
        <v>9813</v>
      </c>
      <c r="E2780" s="34" t="s">
        <v>9794</v>
      </c>
      <c r="F2780" s="32" t="s">
        <v>9795</v>
      </c>
      <c r="G2780" s="33" t="s">
        <v>9815</v>
      </c>
      <c r="H2780" s="32" t="s">
        <v>2475</v>
      </c>
      <c r="I2780" s="32" t="s">
        <v>2415</v>
      </c>
      <c r="J2780" s="33" t="s">
        <v>2373</v>
      </c>
      <c r="K2780" s="32">
        <v>35</v>
      </c>
      <c r="L2780" s="36" t="s">
        <v>9797</v>
      </c>
    </row>
    <row r="2781" spans="1:12" ht="26.25" hidden="1" thickBot="1" x14ac:dyDescent="0.3">
      <c r="A2781" s="31" t="s">
        <v>2362</v>
      </c>
      <c r="B2781" s="32" t="s">
        <v>761</v>
      </c>
      <c r="C2781" s="33" t="s">
        <v>2374</v>
      </c>
      <c r="D2781" s="33" t="s">
        <v>9813</v>
      </c>
      <c r="E2781" s="34" t="s">
        <v>9794</v>
      </c>
      <c r="F2781" s="32" t="s">
        <v>9795</v>
      </c>
      <c r="G2781" s="33" t="s">
        <v>9816</v>
      </c>
      <c r="H2781" s="32" t="s">
        <v>2475</v>
      </c>
      <c r="I2781" s="32" t="s">
        <v>2415</v>
      </c>
      <c r="J2781" s="33" t="s">
        <v>2375</v>
      </c>
      <c r="K2781" s="32">
        <v>27</v>
      </c>
      <c r="L2781" s="36" t="s">
        <v>9797</v>
      </c>
    </row>
    <row r="2782" spans="1:12" ht="26.25" hidden="1" thickBot="1" x14ac:dyDescent="0.3">
      <c r="A2782" s="31" t="s">
        <v>2362</v>
      </c>
      <c r="B2782" s="32" t="s">
        <v>761</v>
      </c>
      <c r="C2782" s="33" t="s">
        <v>2374</v>
      </c>
      <c r="D2782" s="33" t="s">
        <v>9813</v>
      </c>
      <c r="E2782" s="34" t="s">
        <v>9794</v>
      </c>
      <c r="F2782" s="32" t="s">
        <v>9795</v>
      </c>
      <c r="G2782" s="33" t="s">
        <v>9817</v>
      </c>
      <c r="H2782" s="32" t="s">
        <v>2414</v>
      </c>
      <c r="I2782" s="32" t="s">
        <v>2415</v>
      </c>
      <c r="J2782" s="33" t="s">
        <v>2370</v>
      </c>
      <c r="K2782" s="32">
        <v>23</v>
      </c>
      <c r="L2782" s="35"/>
    </row>
    <row r="2783" spans="1:12" ht="26.25" hidden="1" thickBot="1" x14ac:dyDescent="0.3">
      <c r="A2783" s="31" t="s">
        <v>2362</v>
      </c>
      <c r="B2783" s="32" t="s">
        <v>761</v>
      </c>
      <c r="C2783" s="33" t="s">
        <v>2374</v>
      </c>
      <c r="D2783" s="33" t="s">
        <v>9818</v>
      </c>
      <c r="E2783" s="34" t="s">
        <v>9819</v>
      </c>
      <c r="F2783" s="32" t="s">
        <v>9820</v>
      </c>
      <c r="G2783" s="33" t="s">
        <v>9821</v>
      </c>
      <c r="H2783" s="32" t="s">
        <v>2414</v>
      </c>
      <c r="I2783" s="32" t="s">
        <v>2415</v>
      </c>
      <c r="J2783" s="33" t="s">
        <v>2370</v>
      </c>
      <c r="K2783" s="32">
        <v>17</v>
      </c>
      <c r="L2783" s="35"/>
    </row>
    <row r="2784" spans="1:12" ht="26.25" hidden="1" thickBot="1" x14ac:dyDescent="0.3">
      <c r="A2784" s="31" t="s">
        <v>2362</v>
      </c>
      <c r="B2784" s="32" t="s">
        <v>761</v>
      </c>
      <c r="C2784" s="33" t="s">
        <v>2374</v>
      </c>
      <c r="D2784" s="33" t="s">
        <v>9822</v>
      </c>
      <c r="E2784" s="34" t="s">
        <v>9823</v>
      </c>
      <c r="F2784" s="32" t="s">
        <v>9824</v>
      </c>
      <c r="G2784" s="33" t="s">
        <v>9825</v>
      </c>
      <c r="H2784" s="32" t="s">
        <v>2414</v>
      </c>
      <c r="I2784" s="32" t="s">
        <v>2415</v>
      </c>
      <c r="J2784" s="33" t="s">
        <v>2370</v>
      </c>
      <c r="K2784" s="32">
        <v>10</v>
      </c>
      <c r="L2784" s="35"/>
    </row>
    <row r="2785" spans="1:12" ht="15.75" hidden="1" thickBot="1" x14ac:dyDescent="0.3">
      <c r="A2785" s="31" t="s">
        <v>2363</v>
      </c>
      <c r="B2785" s="32" t="s">
        <v>1674</v>
      </c>
      <c r="C2785" s="33" t="s">
        <v>2486</v>
      </c>
      <c r="D2785" s="33" t="s">
        <v>9826</v>
      </c>
      <c r="E2785" s="34" t="s">
        <v>9827</v>
      </c>
      <c r="F2785" s="32" t="s">
        <v>9828</v>
      </c>
      <c r="G2785" s="33" t="s">
        <v>9829</v>
      </c>
      <c r="H2785" s="32" t="s">
        <v>2414</v>
      </c>
      <c r="I2785" s="32" t="s">
        <v>2415</v>
      </c>
      <c r="J2785" s="33" t="s">
        <v>2370</v>
      </c>
      <c r="K2785" s="32">
        <v>14</v>
      </c>
      <c r="L2785" s="36" t="s">
        <v>2533</v>
      </c>
    </row>
    <row r="2786" spans="1:12" ht="15.75" hidden="1" thickBot="1" x14ac:dyDescent="0.3">
      <c r="A2786" s="31" t="s">
        <v>2363</v>
      </c>
      <c r="B2786" s="32" t="s">
        <v>1674</v>
      </c>
      <c r="C2786" s="33" t="s">
        <v>2486</v>
      </c>
      <c r="D2786" s="33" t="s">
        <v>9830</v>
      </c>
      <c r="E2786" s="34" t="s">
        <v>9831</v>
      </c>
      <c r="F2786" s="32" t="s">
        <v>9832</v>
      </c>
      <c r="G2786" s="33" t="s">
        <v>9833</v>
      </c>
      <c r="H2786" s="32" t="s">
        <v>2414</v>
      </c>
      <c r="I2786" s="32" t="s">
        <v>2415</v>
      </c>
      <c r="J2786" s="33" t="s">
        <v>2370</v>
      </c>
      <c r="K2786" s="32">
        <v>11</v>
      </c>
      <c r="L2786" s="36" t="s">
        <v>2533</v>
      </c>
    </row>
    <row r="2787" spans="1:12" ht="15.75" hidden="1" thickBot="1" x14ac:dyDescent="0.3">
      <c r="A2787" s="31" t="s">
        <v>2363</v>
      </c>
      <c r="B2787" s="32" t="s">
        <v>1674</v>
      </c>
      <c r="C2787" s="33" t="s">
        <v>2486</v>
      </c>
      <c r="D2787" s="33" t="s">
        <v>9834</v>
      </c>
      <c r="E2787" s="34" t="s">
        <v>9835</v>
      </c>
      <c r="F2787" s="32" t="s">
        <v>9836</v>
      </c>
      <c r="G2787" s="33" t="s">
        <v>9837</v>
      </c>
      <c r="H2787" s="32" t="s">
        <v>2414</v>
      </c>
      <c r="I2787" s="32" t="s">
        <v>2415</v>
      </c>
      <c r="J2787" s="33" t="s">
        <v>2373</v>
      </c>
      <c r="K2787" s="32">
        <v>32</v>
      </c>
      <c r="L2787" s="36" t="s">
        <v>9838</v>
      </c>
    </row>
    <row r="2788" spans="1:12" ht="15.75" hidden="1" thickBot="1" x14ac:dyDescent="0.3">
      <c r="A2788" s="31" t="s">
        <v>2363</v>
      </c>
      <c r="B2788" s="32" t="s">
        <v>1674</v>
      </c>
      <c r="C2788" s="33" t="s">
        <v>2486</v>
      </c>
      <c r="D2788" s="33" t="s">
        <v>9839</v>
      </c>
      <c r="E2788" s="34" t="s">
        <v>9827</v>
      </c>
      <c r="F2788" s="32" t="s">
        <v>9828</v>
      </c>
      <c r="G2788" s="33" t="s">
        <v>9840</v>
      </c>
      <c r="H2788" s="32" t="s">
        <v>2414</v>
      </c>
      <c r="I2788" s="32" t="s">
        <v>2415</v>
      </c>
      <c r="J2788" s="33" t="s">
        <v>2368</v>
      </c>
      <c r="K2788" s="32">
        <v>25</v>
      </c>
      <c r="L2788" s="35"/>
    </row>
    <row r="2789" spans="1:12" ht="26.25" hidden="1" thickBot="1" x14ac:dyDescent="0.3">
      <c r="A2789" s="31" t="s">
        <v>2363</v>
      </c>
      <c r="B2789" s="32" t="s">
        <v>1674</v>
      </c>
      <c r="C2789" s="33" t="s">
        <v>2486</v>
      </c>
      <c r="D2789" s="33" t="s">
        <v>9841</v>
      </c>
      <c r="E2789" s="34" t="s">
        <v>9842</v>
      </c>
      <c r="F2789" s="32" t="s">
        <v>9843</v>
      </c>
      <c r="G2789" s="33" t="s">
        <v>9844</v>
      </c>
      <c r="H2789" s="32" t="s">
        <v>2414</v>
      </c>
      <c r="I2789" s="32" t="s">
        <v>2415</v>
      </c>
      <c r="J2789" s="33" t="s">
        <v>2370</v>
      </c>
      <c r="K2789" s="32">
        <v>11</v>
      </c>
      <c r="L2789" s="35"/>
    </row>
    <row r="2790" spans="1:12" ht="15.75" hidden="1" thickBot="1" x14ac:dyDescent="0.3">
      <c r="A2790" s="31" t="s">
        <v>2363</v>
      </c>
      <c r="B2790" s="32" t="s">
        <v>1674</v>
      </c>
      <c r="C2790" s="33" t="s">
        <v>2486</v>
      </c>
      <c r="D2790" s="33" t="s">
        <v>9845</v>
      </c>
      <c r="E2790" s="34" t="s">
        <v>3828</v>
      </c>
      <c r="F2790" s="32" t="s">
        <v>9846</v>
      </c>
      <c r="G2790" s="33" t="s">
        <v>9847</v>
      </c>
      <c r="H2790" s="32" t="s">
        <v>2414</v>
      </c>
      <c r="I2790" s="32" t="s">
        <v>2415</v>
      </c>
      <c r="J2790" s="33" t="s">
        <v>2370</v>
      </c>
      <c r="K2790" s="32">
        <v>15</v>
      </c>
      <c r="L2790" s="35"/>
    </row>
    <row r="2791" spans="1:12" ht="15.75" hidden="1" thickBot="1" x14ac:dyDescent="0.3">
      <c r="A2791" s="31" t="s">
        <v>2363</v>
      </c>
      <c r="B2791" s="32" t="s">
        <v>1674</v>
      </c>
      <c r="C2791" s="33" t="s">
        <v>2486</v>
      </c>
      <c r="D2791" s="33" t="s">
        <v>9848</v>
      </c>
      <c r="E2791" s="34" t="s">
        <v>5147</v>
      </c>
      <c r="F2791" s="32" t="s">
        <v>9849</v>
      </c>
      <c r="G2791" s="33" t="s">
        <v>9850</v>
      </c>
      <c r="H2791" s="32" t="s">
        <v>2414</v>
      </c>
      <c r="I2791" s="32" t="s">
        <v>2415</v>
      </c>
      <c r="J2791" s="33" t="s">
        <v>2373</v>
      </c>
      <c r="K2791" s="32">
        <v>33</v>
      </c>
      <c r="L2791" s="35"/>
    </row>
    <row r="2792" spans="1:12" ht="15.75" hidden="1" thickBot="1" x14ac:dyDescent="0.3">
      <c r="A2792" s="31" t="s">
        <v>2363</v>
      </c>
      <c r="B2792" s="32" t="s">
        <v>1674</v>
      </c>
      <c r="C2792" s="33" t="s">
        <v>2486</v>
      </c>
      <c r="D2792" s="33" t="s">
        <v>9848</v>
      </c>
      <c r="E2792" s="34" t="s">
        <v>5147</v>
      </c>
      <c r="F2792" s="32" t="s">
        <v>9849</v>
      </c>
      <c r="G2792" s="33" t="s">
        <v>9851</v>
      </c>
      <c r="H2792" s="32" t="s">
        <v>2414</v>
      </c>
      <c r="I2792" s="32" t="s">
        <v>2415</v>
      </c>
      <c r="J2792" s="33" t="s">
        <v>2368</v>
      </c>
      <c r="K2792" s="32">
        <v>17</v>
      </c>
      <c r="L2792" s="35"/>
    </row>
    <row r="2793" spans="1:12" ht="15.75" hidden="1" thickBot="1" x14ac:dyDescent="0.3">
      <c r="A2793" s="31" t="s">
        <v>2363</v>
      </c>
      <c r="B2793" s="32" t="s">
        <v>1674</v>
      </c>
      <c r="C2793" s="33" t="s">
        <v>2486</v>
      </c>
      <c r="D2793" s="33" t="s">
        <v>9826</v>
      </c>
      <c r="E2793" s="34" t="s">
        <v>9827</v>
      </c>
      <c r="F2793" s="32" t="s">
        <v>9828</v>
      </c>
      <c r="G2793" s="33" t="s">
        <v>9852</v>
      </c>
      <c r="H2793" s="32" t="s">
        <v>2414</v>
      </c>
      <c r="I2793" s="32" t="s">
        <v>2415</v>
      </c>
      <c r="J2793" s="33" t="s">
        <v>2373</v>
      </c>
      <c r="K2793" s="32">
        <v>17</v>
      </c>
      <c r="L2793" s="36" t="s">
        <v>9853</v>
      </c>
    </row>
    <row r="2794" spans="1:12" ht="15.75" hidden="1" thickBot="1" x14ac:dyDescent="0.3">
      <c r="A2794" s="31" t="s">
        <v>2363</v>
      </c>
      <c r="B2794" s="32" t="s">
        <v>1674</v>
      </c>
      <c r="C2794" s="33" t="s">
        <v>2486</v>
      </c>
      <c r="D2794" s="33" t="s">
        <v>9848</v>
      </c>
      <c r="E2794" s="34" t="s">
        <v>5147</v>
      </c>
      <c r="F2794" s="32" t="s">
        <v>9849</v>
      </c>
      <c r="G2794" s="33" t="s">
        <v>9854</v>
      </c>
      <c r="H2794" s="32" t="s">
        <v>2414</v>
      </c>
      <c r="I2794" s="32" t="s">
        <v>2415</v>
      </c>
      <c r="J2794" s="33" t="s">
        <v>2375</v>
      </c>
      <c r="K2794" s="32">
        <v>15</v>
      </c>
      <c r="L2794" s="35"/>
    </row>
    <row r="2795" spans="1:12" ht="15.75" hidden="1" thickBot="1" x14ac:dyDescent="0.3">
      <c r="A2795" s="31" t="s">
        <v>2363</v>
      </c>
      <c r="B2795" s="32" t="s">
        <v>1674</v>
      </c>
      <c r="C2795" s="33" t="s">
        <v>2486</v>
      </c>
      <c r="D2795" s="33" t="s">
        <v>9855</v>
      </c>
      <c r="E2795" s="34" t="s">
        <v>9856</v>
      </c>
      <c r="F2795" s="32" t="s">
        <v>9857</v>
      </c>
      <c r="G2795" s="33" t="s">
        <v>9858</v>
      </c>
      <c r="H2795" s="32" t="s">
        <v>2475</v>
      </c>
      <c r="I2795" s="32" t="s">
        <v>2415</v>
      </c>
      <c r="J2795" s="33" t="s">
        <v>2370</v>
      </c>
      <c r="K2795" s="32">
        <v>10</v>
      </c>
      <c r="L2795" s="35"/>
    </row>
    <row r="2796" spans="1:12" ht="15.75" hidden="1" thickBot="1" x14ac:dyDescent="0.3">
      <c r="A2796" s="31" t="s">
        <v>2363</v>
      </c>
      <c r="B2796" s="32" t="s">
        <v>1674</v>
      </c>
      <c r="C2796" s="33" t="s">
        <v>2486</v>
      </c>
      <c r="D2796" s="33" t="s">
        <v>9859</v>
      </c>
      <c r="E2796" s="34" t="s">
        <v>2239</v>
      </c>
      <c r="F2796" s="32" t="s">
        <v>9860</v>
      </c>
      <c r="G2796" s="33" t="s">
        <v>9861</v>
      </c>
      <c r="H2796" s="32" t="s">
        <v>2475</v>
      </c>
      <c r="I2796" s="32" t="s">
        <v>2415</v>
      </c>
      <c r="J2796" s="33" t="s">
        <v>2373</v>
      </c>
      <c r="K2796" s="32">
        <v>29</v>
      </c>
      <c r="L2796" s="36" t="s">
        <v>9838</v>
      </c>
    </row>
    <row r="2797" spans="1:12" ht="26.25" hidden="1" thickBot="1" x14ac:dyDescent="0.3">
      <c r="A2797" s="31" t="s">
        <v>2363</v>
      </c>
      <c r="B2797" s="32" t="s">
        <v>1674</v>
      </c>
      <c r="C2797" s="33" t="s">
        <v>2486</v>
      </c>
      <c r="D2797" s="33" t="s">
        <v>9862</v>
      </c>
      <c r="E2797" s="34" t="s">
        <v>9863</v>
      </c>
      <c r="F2797" s="32" t="s">
        <v>9864</v>
      </c>
      <c r="G2797" s="33" t="s">
        <v>9865</v>
      </c>
      <c r="H2797" s="32" t="s">
        <v>2475</v>
      </c>
      <c r="I2797" s="32" t="s">
        <v>2415</v>
      </c>
      <c r="J2797" s="33" t="s">
        <v>2373</v>
      </c>
      <c r="K2797" s="32">
        <v>13</v>
      </c>
      <c r="L2797" s="36" t="s">
        <v>2491</v>
      </c>
    </row>
    <row r="2798" spans="1:12" ht="15.75" hidden="1" thickBot="1" x14ac:dyDescent="0.3">
      <c r="A2798" s="31" t="s">
        <v>2363</v>
      </c>
      <c r="B2798" s="32" t="s">
        <v>1674</v>
      </c>
      <c r="C2798" s="33" t="s">
        <v>2486</v>
      </c>
      <c r="D2798" s="33" t="s">
        <v>9859</v>
      </c>
      <c r="E2798" s="34" t="s">
        <v>2239</v>
      </c>
      <c r="F2798" s="32" t="s">
        <v>9860</v>
      </c>
      <c r="G2798" s="33" t="s">
        <v>9866</v>
      </c>
      <c r="H2798" s="32" t="s">
        <v>2475</v>
      </c>
      <c r="I2798" s="32" t="s">
        <v>2415</v>
      </c>
      <c r="J2798" s="33" t="s">
        <v>2365</v>
      </c>
      <c r="K2798" s="32">
        <v>13</v>
      </c>
      <c r="L2798" s="36" t="s">
        <v>9838</v>
      </c>
    </row>
    <row r="2799" spans="1:12" ht="15.75" hidden="1" thickBot="1" x14ac:dyDescent="0.3">
      <c r="A2799" s="31" t="s">
        <v>2363</v>
      </c>
      <c r="B2799" s="32" t="s">
        <v>1674</v>
      </c>
      <c r="C2799" s="33" t="s">
        <v>2486</v>
      </c>
      <c r="D2799" s="33" t="s">
        <v>9859</v>
      </c>
      <c r="E2799" s="34" t="s">
        <v>2239</v>
      </c>
      <c r="F2799" s="32" t="s">
        <v>9860</v>
      </c>
      <c r="G2799" s="33" t="s">
        <v>9867</v>
      </c>
      <c r="H2799" s="32" t="s">
        <v>2475</v>
      </c>
      <c r="I2799" s="32" t="s">
        <v>2415</v>
      </c>
      <c r="J2799" s="33" t="s">
        <v>2368</v>
      </c>
      <c r="K2799" s="32">
        <v>18</v>
      </c>
      <c r="L2799" s="36" t="s">
        <v>9838</v>
      </c>
    </row>
    <row r="2800" spans="1:12" ht="15.75" hidden="1" thickBot="1" x14ac:dyDescent="0.3">
      <c r="A2800" s="31" t="s">
        <v>2363</v>
      </c>
      <c r="B2800" s="32" t="s">
        <v>1674</v>
      </c>
      <c r="C2800" s="33" t="s">
        <v>2486</v>
      </c>
      <c r="D2800" s="33" t="s">
        <v>9868</v>
      </c>
      <c r="E2800" s="34" t="s">
        <v>9869</v>
      </c>
      <c r="F2800" s="32" t="s">
        <v>9870</v>
      </c>
      <c r="G2800" s="33" t="s">
        <v>9871</v>
      </c>
      <c r="H2800" s="32" t="s">
        <v>2475</v>
      </c>
      <c r="I2800" s="32" t="s">
        <v>2415</v>
      </c>
      <c r="J2800" s="33" t="s">
        <v>2365</v>
      </c>
      <c r="K2800" s="32">
        <v>15</v>
      </c>
      <c r="L2800" s="36" t="s">
        <v>9869</v>
      </c>
    </row>
    <row r="2801" spans="1:12" ht="15.75" hidden="1" thickBot="1" x14ac:dyDescent="0.3">
      <c r="A2801" s="31" t="s">
        <v>2363</v>
      </c>
      <c r="B2801" s="32" t="s">
        <v>1674</v>
      </c>
      <c r="C2801" s="33" t="s">
        <v>2486</v>
      </c>
      <c r="D2801" s="33" t="s">
        <v>9859</v>
      </c>
      <c r="E2801" s="34" t="s">
        <v>2239</v>
      </c>
      <c r="F2801" s="32" t="s">
        <v>9860</v>
      </c>
      <c r="G2801" s="33" t="s">
        <v>9872</v>
      </c>
      <c r="H2801" s="32" t="s">
        <v>2475</v>
      </c>
      <c r="I2801" s="32" t="s">
        <v>2415</v>
      </c>
      <c r="J2801" s="33" t="s">
        <v>2367</v>
      </c>
      <c r="K2801" s="32">
        <v>18</v>
      </c>
      <c r="L2801" s="36" t="s">
        <v>9838</v>
      </c>
    </row>
    <row r="2802" spans="1:12" ht="15.75" hidden="1" thickBot="1" x14ac:dyDescent="0.3">
      <c r="A2802" s="31" t="s">
        <v>2363</v>
      </c>
      <c r="B2802" s="32" t="s">
        <v>1674</v>
      </c>
      <c r="C2802" s="33" t="s">
        <v>2486</v>
      </c>
      <c r="D2802" s="33" t="s">
        <v>9845</v>
      </c>
      <c r="E2802" s="34" t="s">
        <v>3828</v>
      </c>
      <c r="F2802" s="32" t="s">
        <v>9846</v>
      </c>
      <c r="G2802" s="33" t="s">
        <v>9873</v>
      </c>
      <c r="H2802" s="32" t="s">
        <v>2475</v>
      </c>
      <c r="I2802" s="32" t="s">
        <v>2415</v>
      </c>
      <c r="J2802" s="33" t="s">
        <v>2367</v>
      </c>
      <c r="K2802" s="32">
        <v>14</v>
      </c>
      <c r="L2802" s="36" t="s">
        <v>3828</v>
      </c>
    </row>
    <row r="2803" spans="1:12" ht="15.75" hidden="1" thickBot="1" x14ac:dyDescent="0.3">
      <c r="A2803" s="31" t="s">
        <v>2363</v>
      </c>
      <c r="B2803" s="32" t="s">
        <v>1674</v>
      </c>
      <c r="C2803" s="33" t="s">
        <v>2486</v>
      </c>
      <c r="D2803" s="33" t="s">
        <v>9874</v>
      </c>
      <c r="E2803" s="34" t="s">
        <v>9875</v>
      </c>
      <c r="F2803" s="32" t="s">
        <v>9876</v>
      </c>
      <c r="G2803" s="33" t="s">
        <v>9877</v>
      </c>
      <c r="H2803" s="32" t="s">
        <v>2475</v>
      </c>
      <c r="I2803" s="32" t="s">
        <v>2415</v>
      </c>
      <c r="J2803" s="33" t="s">
        <v>2370</v>
      </c>
      <c r="K2803" s="32">
        <v>16</v>
      </c>
      <c r="L2803" s="36" t="s">
        <v>2962</v>
      </c>
    </row>
    <row r="2804" spans="1:12" ht="15.75" hidden="1" thickBot="1" x14ac:dyDescent="0.3">
      <c r="A2804" s="31" t="s">
        <v>2363</v>
      </c>
      <c r="B2804" s="32" t="s">
        <v>1674</v>
      </c>
      <c r="C2804" s="33" t="s">
        <v>2486</v>
      </c>
      <c r="D2804" s="33" t="s">
        <v>9878</v>
      </c>
      <c r="E2804" s="34" t="s">
        <v>9879</v>
      </c>
      <c r="F2804" s="32" t="s">
        <v>9880</v>
      </c>
      <c r="G2804" s="33" t="s">
        <v>9881</v>
      </c>
      <c r="H2804" s="32" t="s">
        <v>2475</v>
      </c>
      <c r="I2804" s="32" t="s">
        <v>2415</v>
      </c>
      <c r="J2804" s="33" t="s">
        <v>2373</v>
      </c>
      <c r="K2804" s="32">
        <v>15</v>
      </c>
      <c r="L2804" s="36" t="s">
        <v>9882</v>
      </c>
    </row>
    <row r="2805" spans="1:12" ht="15.75" hidden="1" thickBot="1" x14ac:dyDescent="0.3">
      <c r="A2805" s="31" t="s">
        <v>2363</v>
      </c>
      <c r="B2805" s="32" t="s">
        <v>1674</v>
      </c>
      <c r="C2805" s="33" t="s">
        <v>2486</v>
      </c>
      <c r="D2805" s="33" t="s">
        <v>9868</v>
      </c>
      <c r="E2805" s="34" t="s">
        <v>9869</v>
      </c>
      <c r="F2805" s="32" t="s">
        <v>9870</v>
      </c>
      <c r="G2805" s="33" t="s">
        <v>9883</v>
      </c>
      <c r="H2805" s="32" t="s">
        <v>2475</v>
      </c>
      <c r="I2805" s="32" t="s">
        <v>2415</v>
      </c>
      <c r="J2805" s="33" t="s">
        <v>2375</v>
      </c>
      <c r="K2805" s="32">
        <v>13</v>
      </c>
      <c r="L2805" s="36" t="s">
        <v>9869</v>
      </c>
    </row>
    <row r="2806" spans="1:12" ht="15.75" hidden="1" thickBot="1" x14ac:dyDescent="0.3">
      <c r="A2806" s="31" t="s">
        <v>2363</v>
      </c>
      <c r="B2806" s="32" t="s">
        <v>2232</v>
      </c>
      <c r="C2806" s="33" t="s">
        <v>2376</v>
      </c>
      <c r="D2806" s="33" t="s">
        <v>9884</v>
      </c>
      <c r="E2806" s="34" t="s">
        <v>9885</v>
      </c>
      <c r="F2806" s="32" t="s">
        <v>9886</v>
      </c>
      <c r="G2806" s="33" t="s">
        <v>9887</v>
      </c>
      <c r="H2806" s="32" t="s">
        <v>2414</v>
      </c>
      <c r="I2806" s="32" t="s">
        <v>2415</v>
      </c>
      <c r="J2806" s="33" t="s">
        <v>2373</v>
      </c>
      <c r="K2806" s="32">
        <v>18</v>
      </c>
      <c r="L2806" s="35"/>
    </row>
    <row r="2807" spans="1:12" ht="15.75" hidden="1" thickBot="1" x14ac:dyDescent="0.3">
      <c r="A2807" s="31" t="s">
        <v>2363</v>
      </c>
      <c r="B2807" s="32" t="s">
        <v>2232</v>
      </c>
      <c r="C2807" s="33" t="s">
        <v>2378</v>
      </c>
      <c r="D2807" s="33" t="s">
        <v>9888</v>
      </c>
      <c r="E2807" s="34" t="s">
        <v>9889</v>
      </c>
      <c r="F2807" s="32" t="s">
        <v>9890</v>
      </c>
      <c r="G2807" s="33" t="s">
        <v>9891</v>
      </c>
      <c r="H2807" s="32" t="s">
        <v>2414</v>
      </c>
      <c r="I2807" s="32" t="s">
        <v>2415</v>
      </c>
      <c r="J2807" s="33" t="s">
        <v>2373</v>
      </c>
      <c r="K2807" s="32">
        <v>15</v>
      </c>
      <c r="L2807" s="35"/>
    </row>
    <row r="2808" spans="1:12" ht="15.75" hidden="1" thickBot="1" x14ac:dyDescent="0.3">
      <c r="A2808" s="31" t="s">
        <v>2363</v>
      </c>
      <c r="B2808" s="32" t="s">
        <v>2232</v>
      </c>
      <c r="C2808" s="33" t="s">
        <v>2369</v>
      </c>
      <c r="D2808" s="33" t="s">
        <v>9892</v>
      </c>
      <c r="E2808" s="34" t="s">
        <v>9893</v>
      </c>
      <c r="F2808" s="32" t="s">
        <v>9894</v>
      </c>
      <c r="G2808" s="33" t="s">
        <v>9895</v>
      </c>
      <c r="H2808" s="32" t="s">
        <v>2414</v>
      </c>
      <c r="I2808" s="32" t="s">
        <v>2415</v>
      </c>
      <c r="J2808" s="33" t="s">
        <v>2373</v>
      </c>
      <c r="K2808" s="32">
        <v>15</v>
      </c>
      <c r="L2808" s="35"/>
    </row>
    <row r="2809" spans="1:12" ht="15.75" hidden="1" thickBot="1" x14ac:dyDescent="0.3">
      <c r="A2809" s="31" t="s">
        <v>2363</v>
      </c>
      <c r="B2809" s="32" t="s">
        <v>2232</v>
      </c>
      <c r="C2809" s="33" t="s">
        <v>2378</v>
      </c>
      <c r="D2809" s="33" t="s">
        <v>9896</v>
      </c>
      <c r="E2809" s="34" t="s">
        <v>2235</v>
      </c>
      <c r="F2809" s="32" t="s">
        <v>9897</v>
      </c>
      <c r="G2809" s="33" t="s">
        <v>9898</v>
      </c>
      <c r="H2809" s="32" t="s">
        <v>2414</v>
      </c>
      <c r="I2809" s="32" t="s">
        <v>2415</v>
      </c>
      <c r="J2809" s="33" t="s">
        <v>2373</v>
      </c>
      <c r="K2809" s="32">
        <v>31</v>
      </c>
      <c r="L2809" s="35"/>
    </row>
    <row r="2810" spans="1:12" ht="26.25" hidden="1" thickBot="1" x14ac:dyDescent="0.3">
      <c r="A2810" s="31" t="s">
        <v>2363</v>
      </c>
      <c r="B2810" s="32" t="s">
        <v>2232</v>
      </c>
      <c r="C2810" s="33" t="s">
        <v>2376</v>
      </c>
      <c r="D2810" s="33" t="s">
        <v>9899</v>
      </c>
      <c r="E2810" s="34" t="s">
        <v>2236</v>
      </c>
      <c r="F2810" s="32" t="s">
        <v>9900</v>
      </c>
      <c r="G2810" s="33" t="s">
        <v>9901</v>
      </c>
      <c r="H2810" s="32" t="s">
        <v>2414</v>
      </c>
      <c r="I2810" s="32" t="s">
        <v>2415</v>
      </c>
      <c r="J2810" s="33" t="s">
        <v>2373</v>
      </c>
      <c r="K2810" s="32">
        <v>23</v>
      </c>
      <c r="L2810" s="36" t="s">
        <v>4632</v>
      </c>
    </row>
    <row r="2811" spans="1:12" ht="15.75" hidden="1" thickBot="1" x14ac:dyDescent="0.3">
      <c r="A2811" s="31" t="s">
        <v>2363</v>
      </c>
      <c r="B2811" s="32" t="s">
        <v>2232</v>
      </c>
      <c r="C2811" s="33" t="s">
        <v>2378</v>
      </c>
      <c r="D2811" s="33" t="s">
        <v>9902</v>
      </c>
      <c r="E2811" s="34" t="s">
        <v>2238</v>
      </c>
      <c r="F2811" s="32" t="s">
        <v>9903</v>
      </c>
      <c r="G2811" s="33" t="s">
        <v>9904</v>
      </c>
      <c r="H2811" s="32" t="s">
        <v>2414</v>
      </c>
      <c r="I2811" s="32" t="s">
        <v>2415</v>
      </c>
      <c r="J2811" s="33" t="s">
        <v>2365</v>
      </c>
      <c r="K2811" s="32">
        <v>14</v>
      </c>
      <c r="L2811" s="35"/>
    </row>
    <row r="2812" spans="1:12" ht="15.75" hidden="1" thickBot="1" x14ac:dyDescent="0.3">
      <c r="A2812" s="31" t="s">
        <v>2363</v>
      </c>
      <c r="B2812" s="32" t="s">
        <v>2232</v>
      </c>
      <c r="C2812" s="33" t="s">
        <v>2378</v>
      </c>
      <c r="D2812" s="33" t="s">
        <v>9888</v>
      </c>
      <c r="E2812" s="34" t="s">
        <v>9889</v>
      </c>
      <c r="F2812" s="32" t="s">
        <v>9890</v>
      </c>
      <c r="G2812" s="33" t="s">
        <v>9905</v>
      </c>
      <c r="H2812" s="32" t="s">
        <v>2414</v>
      </c>
      <c r="I2812" s="32" t="s">
        <v>2415</v>
      </c>
      <c r="J2812" s="33" t="s">
        <v>2368</v>
      </c>
      <c r="K2812" s="32">
        <v>25</v>
      </c>
      <c r="L2812" s="35"/>
    </row>
    <row r="2813" spans="1:12" ht="15.75" hidden="1" thickBot="1" x14ac:dyDescent="0.3">
      <c r="A2813" s="31" t="s">
        <v>2363</v>
      </c>
      <c r="B2813" s="32" t="s">
        <v>2232</v>
      </c>
      <c r="C2813" s="33" t="s">
        <v>2378</v>
      </c>
      <c r="D2813" s="33" t="s">
        <v>9896</v>
      </c>
      <c r="E2813" s="34" t="s">
        <v>2235</v>
      </c>
      <c r="F2813" s="32" t="s">
        <v>9897</v>
      </c>
      <c r="G2813" s="33" t="s">
        <v>9906</v>
      </c>
      <c r="H2813" s="32" t="s">
        <v>2414</v>
      </c>
      <c r="I2813" s="32" t="s">
        <v>2415</v>
      </c>
      <c r="J2813" s="33" t="s">
        <v>2368</v>
      </c>
      <c r="K2813" s="32">
        <v>23</v>
      </c>
      <c r="L2813" s="35"/>
    </row>
    <row r="2814" spans="1:12" ht="15.75" hidden="1" thickBot="1" x14ac:dyDescent="0.3">
      <c r="A2814" s="31" t="s">
        <v>2363</v>
      </c>
      <c r="B2814" s="32" t="s">
        <v>2232</v>
      </c>
      <c r="C2814" s="33" t="s">
        <v>2385</v>
      </c>
      <c r="D2814" s="33" t="s">
        <v>9907</v>
      </c>
      <c r="E2814" s="34" t="s">
        <v>9893</v>
      </c>
      <c r="F2814" s="32" t="s">
        <v>9894</v>
      </c>
      <c r="G2814" s="33" t="s">
        <v>9908</v>
      </c>
      <c r="H2814" s="32" t="s">
        <v>2414</v>
      </c>
      <c r="I2814" s="32" t="s">
        <v>2415</v>
      </c>
      <c r="J2814" s="33" t="s">
        <v>2368</v>
      </c>
      <c r="K2814" s="32">
        <v>16</v>
      </c>
      <c r="L2814" s="35"/>
    </row>
    <row r="2815" spans="1:12" ht="15.75" hidden="1" thickBot="1" x14ac:dyDescent="0.3">
      <c r="A2815" s="31" t="s">
        <v>2363</v>
      </c>
      <c r="B2815" s="32" t="s">
        <v>2232</v>
      </c>
      <c r="C2815" s="33" t="s">
        <v>2374</v>
      </c>
      <c r="D2815" s="33" t="s">
        <v>9909</v>
      </c>
      <c r="E2815" s="34" t="s">
        <v>9910</v>
      </c>
      <c r="F2815" s="32" t="s">
        <v>9911</v>
      </c>
      <c r="G2815" s="33" t="s">
        <v>9912</v>
      </c>
      <c r="H2815" s="32" t="s">
        <v>2414</v>
      </c>
      <c r="I2815" s="32" t="s">
        <v>2415</v>
      </c>
      <c r="J2815" s="33" t="s">
        <v>2370</v>
      </c>
      <c r="K2815" s="32">
        <v>20</v>
      </c>
      <c r="L2815" s="35"/>
    </row>
    <row r="2816" spans="1:12" ht="15.75" hidden="1" thickBot="1" x14ac:dyDescent="0.3">
      <c r="A2816" s="31" t="s">
        <v>2363</v>
      </c>
      <c r="B2816" s="32" t="s">
        <v>2232</v>
      </c>
      <c r="C2816" s="33" t="s">
        <v>2374</v>
      </c>
      <c r="D2816" s="33" t="s">
        <v>9913</v>
      </c>
      <c r="E2816" s="34" t="s">
        <v>2237</v>
      </c>
      <c r="F2816" s="32" t="s">
        <v>9914</v>
      </c>
      <c r="G2816" s="33" t="s">
        <v>9915</v>
      </c>
      <c r="H2816" s="32" t="s">
        <v>2414</v>
      </c>
      <c r="I2816" s="32" t="s">
        <v>2415</v>
      </c>
      <c r="J2816" s="33" t="s">
        <v>2375</v>
      </c>
      <c r="K2816" s="32">
        <v>21</v>
      </c>
      <c r="L2816" s="36" t="s">
        <v>2278</v>
      </c>
    </row>
    <row r="2817" spans="1:12" ht="15.75" hidden="1" thickBot="1" x14ac:dyDescent="0.3">
      <c r="A2817" s="31" t="s">
        <v>2363</v>
      </c>
      <c r="B2817" s="32" t="s">
        <v>2232</v>
      </c>
      <c r="C2817" s="33" t="s">
        <v>2374</v>
      </c>
      <c r="D2817" s="33" t="s">
        <v>9916</v>
      </c>
      <c r="E2817" s="34" t="s">
        <v>9917</v>
      </c>
      <c r="F2817" s="32" t="s">
        <v>9918</v>
      </c>
      <c r="G2817" s="33" t="s">
        <v>9919</v>
      </c>
      <c r="H2817" s="32" t="s">
        <v>2414</v>
      </c>
      <c r="I2817" s="32" t="s">
        <v>2415</v>
      </c>
      <c r="J2817" s="33" t="s">
        <v>2375</v>
      </c>
      <c r="K2817" s="32">
        <v>18</v>
      </c>
      <c r="L2817" s="36" t="s">
        <v>2233</v>
      </c>
    </row>
    <row r="2818" spans="1:12" ht="15.75" hidden="1" thickBot="1" x14ac:dyDescent="0.3">
      <c r="A2818" s="31" t="s">
        <v>2363</v>
      </c>
      <c r="B2818" s="32" t="s">
        <v>2232</v>
      </c>
      <c r="C2818" s="33" t="s">
        <v>2378</v>
      </c>
      <c r="D2818" s="33" t="s">
        <v>9888</v>
      </c>
      <c r="E2818" s="34" t="s">
        <v>9889</v>
      </c>
      <c r="F2818" s="32" t="s">
        <v>9890</v>
      </c>
      <c r="G2818" s="33" t="s">
        <v>9920</v>
      </c>
      <c r="H2818" s="32" t="s">
        <v>2414</v>
      </c>
      <c r="I2818" s="32" t="s">
        <v>2415</v>
      </c>
      <c r="J2818" s="33" t="s">
        <v>2373</v>
      </c>
      <c r="K2818" s="32">
        <v>18</v>
      </c>
      <c r="L2818" s="36" t="s">
        <v>2233</v>
      </c>
    </row>
    <row r="2819" spans="1:12" ht="15.75" hidden="1" thickBot="1" x14ac:dyDescent="0.3">
      <c r="A2819" s="31" t="s">
        <v>2363</v>
      </c>
      <c r="B2819" s="32" t="s">
        <v>2232</v>
      </c>
      <c r="C2819" s="33" t="s">
        <v>2374</v>
      </c>
      <c r="D2819" s="33" t="s">
        <v>9921</v>
      </c>
      <c r="E2819" s="34" t="s">
        <v>9922</v>
      </c>
      <c r="F2819" s="32" t="s">
        <v>9923</v>
      </c>
      <c r="G2819" s="33" t="s">
        <v>9924</v>
      </c>
      <c r="H2819" s="32" t="s">
        <v>2475</v>
      </c>
      <c r="I2819" s="32" t="s">
        <v>2415</v>
      </c>
      <c r="J2819" s="33" t="s">
        <v>2373</v>
      </c>
      <c r="K2819" s="32">
        <v>10</v>
      </c>
      <c r="L2819" s="36" t="s">
        <v>9925</v>
      </c>
    </row>
    <row r="2820" spans="1:12" ht="15.75" hidden="1" thickBot="1" x14ac:dyDescent="0.3">
      <c r="A2820" s="31" t="s">
        <v>2363</v>
      </c>
      <c r="B2820" s="32" t="s">
        <v>2232</v>
      </c>
      <c r="C2820" s="33" t="s">
        <v>2374</v>
      </c>
      <c r="D2820" s="33" t="s">
        <v>9926</v>
      </c>
      <c r="E2820" s="34" t="s">
        <v>2233</v>
      </c>
      <c r="F2820" s="32" t="s">
        <v>9927</v>
      </c>
      <c r="G2820" s="33" t="s">
        <v>9928</v>
      </c>
      <c r="H2820" s="32" t="s">
        <v>2475</v>
      </c>
      <c r="I2820" s="32" t="s">
        <v>2415</v>
      </c>
      <c r="J2820" s="33" t="s">
        <v>2373</v>
      </c>
      <c r="K2820" s="32">
        <v>9</v>
      </c>
      <c r="L2820" s="36" t="s">
        <v>2233</v>
      </c>
    </row>
    <row r="2821" spans="1:12" ht="15.75" hidden="1" thickBot="1" x14ac:dyDescent="0.3">
      <c r="A2821" s="31" t="s">
        <v>2363</v>
      </c>
      <c r="B2821" s="32" t="s">
        <v>2232</v>
      </c>
      <c r="C2821" s="33" t="s">
        <v>2374</v>
      </c>
      <c r="D2821" s="33" t="s">
        <v>9921</v>
      </c>
      <c r="E2821" s="34" t="s">
        <v>9922</v>
      </c>
      <c r="F2821" s="32" t="s">
        <v>9923</v>
      </c>
      <c r="G2821" s="33" t="s">
        <v>9929</v>
      </c>
      <c r="H2821" s="32" t="s">
        <v>2475</v>
      </c>
      <c r="I2821" s="32" t="s">
        <v>2415</v>
      </c>
      <c r="J2821" s="33" t="s">
        <v>2368</v>
      </c>
      <c r="K2821" s="32">
        <v>13</v>
      </c>
      <c r="L2821" s="36" t="s">
        <v>9930</v>
      </c>
    </row>
    <row r="2822" spans="1:12" ht="15.75" hidden="1" thickBot="1" x14ac:dyDescent="0.3">
      <c r="A2822" s="31" t="s">
        <v>2363</v>
      </c>
      <c r="B2822" s="32" t="s">
        <v>2232</v>
      </c>
      <c r="C2822" s="33" t="s">
        <v>2374</v>
      </c>
      <c r="D2822" s="33" t="s">
        <v>9926</v>
      </c>
      <c r="E2822" s="34" t="s">
        <v>2233</v>
      </c>
      <c r="F2822" s="32" t="s">
        <v>9927</v>
      </c>
      <c r="G2822" s="33" t="s">
        <v>9931</v>
      </c>
      <c r="H2822" s="32" t="s">
        <v>2475</v>
      </c>
      <c r="I2822" s="32" t="s">
        <v>2415</v>
      </c>
      <c r="J2822" s="33" t="s">
        <v>2368</v>
      </c>
      <c r="K2822" s="32">
        <v>17</v>
      </c>
      <c r="L2822" s="36" t="s">
        <v>2233</v>
      </c>
    </row>
    <row r="2823" spans="1:12" ht="15.75" hidden="1" thickBot="1" x14ac:dyDescent="0.3">
      <c r="A2823" s="31" t="s">
        <v>2363</v>
      </c>
      <c r="B2823" s="32" t="s">
        <v>2232</v>
      </c>
      <c r="C2823" s="33" t="s">
        <v>2374</v>
      </c>
      <c r="D2823" s="33" t="s">
        <v>9932</v>
      </c>
      <c r="E2823" s="34" t="s">
        <v>9933</v>
      </c>
      <c r="F2823" s="32" t="s">
        <v>9934</v>
      </c>
      <c r="G2823" s="33" t="s">
        <v>9935</v>
      </c>
      <c r="H2823" s="32" t="s">
        <v>2475</v>
      </c>
      <c r="I2823" s="32" t="s">
        <v>2415</v>
      </c>
      <c r="J2823" s="33" t="s">
        <v>2368</v>
      </c>
      <c r="K2823" s="32">
        <v>10</v>
      </c>
      <c r="L2823" s="36" t="s">
        <v>9936</v>
      </c>
    </row>
    <row r="2824" spans="1:12" ht="15.75" hidden="1" thickBot="1" x14ac:dyDescent="0.3">
      <c r="A2824" s="31" t="s">
        <v>2363</v>
      </c>
      <c r="B2824" s="32" t="s">
        <v>2232</v>
      </c>
      <c r="C2824" s="33" t="s">
        <v>2374</v>
      </c>
      <c r="D2824" s="33" t="s">
        <v>9937</v>
      </c>
      <c r="E2824" s="34" t="s">
        <v>2234</v>
      </c>
      <c r="F2824" s="32" t="s">
        <v>9938</v>
      </c>
      <c r="G2824" s="33" t="s">
        <v>9939</v>
      </c>
      <c r="H2824" s="32" t="s">
        <v>2475</v>
      </c>
      <c r="I2824" s="32" t="s">
        <v>2415</v>
      </c>
      <c r="J2824" s="33" t="s">
        <v>2368</v>
      </c>
      <c r="K2824" s="32">
        <v>15</v>
      </c>
      <c r="L2824" s="36" t="s">
        <v>2278</v>
      </c>
    </row>
    <row r="2825" spans="1:12" ht="26.25" hidden="1" thickBot="1" x14ac:dyDescent="0.3">
      <c r="A2825" s="31" t="s">
        <v>2363</v>
      </c>
      <c r="B2825" s="32" t="s">
        <v>2232</v>
      </c>
      <c r="C2825" s="33" t="s">
        <v>2374</v>
      </c>
      <c r="D2825" s="33" t="s">
        <v>9940</v>
      </c>
      <c r="E2825" s="34" t="s">
        <v>9941</v>
      </c>
      <c r="F2825" s="32" t="s">
        <v>9942</v>
      </c>
      <c r="G2825" s="33" t="s">
        <v>9943</v>
      </c>
      <c r="H2825" s="32" t="s">
        <v>2475</v>
      </c>
      <c r="I2825" s="32" t="s">
        <v>2415</v>
      </c>
      <c r="J2825" s="33" t="s">
        <v>2375</v>
      </c>
      <c r="K2825" s="32">
        <v>19</v>
      </c>
      <c r="L2825" s="36" t="s">
        <v>2278</v>
      </c>
    </row>
    <row r="2826" spans="1:12" ht="26.25" hidden="1" thickBot="1" x14ac:dyDescent="0.3">
      <c r="A2826" s="31" t="s">
        <v>2363</v>
      </c>
      <c r="B2826" s="32" t="s">
        <v>2232</v>
      </c>
      <c r="C2826" s="33" t="s">
        <v>2374</v>
      </c>
      <c r="D2826" s="33" t="s">
        <v>9944</v>
      </c>
      <c r="E2826" s="34" t="s">
        <v>9945</v>
      </c>
      <c r="F2826" s="32" t="s">
        <v>9946</v>
      </c>
      <c r="G2826" s="33" t="s">
        <v>9947</v>
      </c>
      <c r="H2826" s="32" t="s">
        <v>2475</v>
      </c>
      <c r="I2826" s="32" t="s">
        <v>2415</v>
      </c>
      <c r="J2826" s="33" t="s">
        <v>2375</v>
      </c>
      <c r="K2826" s="32">
        <v>20</v>
      </c>
      <c r="L2826" s="36" t="s">
        <v>2278</v>
      </c>
    </row>
    <row r="2827" spans="1:12" ht="15.75" hidden="1" thickBot="1" x14ac:dyDescent="0.3">
      <c r="A2827" s="31" t="s">
        <v>2363</v>
      </c>
      <c r="B2827" s="32" t="s">
        <v>2232</v>
      </c>
      <c r="C2827" s="33" t="s">
        <v>2374</v>
      </c>
      <c r="D2827" s="33" t="s">
        <v>9948</v>
      </c>
      <c r="E2827" s="34" t="s">
        <v>9949</v>
      </c>
      <c r="F2827" s="32" t="s">
        <v>9950</v>
      </c>
      <c r="G2827" s="33" t="s">
        <v>9951</v>
      </c>
      <c r="H2827" s="32" t="s">
        <v>2475</v>
      </c>
      <c r="I2827" s="32" t="s">
        <v>2415</v>
      </c>
      <c r="J2827" s="33" t="s">
        <v>2373</v>
      </c>
      <c r="K2827" s="32">
        <v>18</v>
      </c>
      <c r="L2827" s="36" t="s">
        <v>9952</v>
      </c>
    </row>
    <row r="2828" spans="1:12" ht="15.75" hidden="1" thickBot="1" x14ac:dyDescent="0.3">
      <c r="A2828" s="31" t="s">
        <v>2363</v>
      </c>
      <c r="B2828" s="32" t="s">
        <v>2232</v>
      </c>
      <c r="C2828" s="33" t="s">
        <v>2374</v>
      </c>
      <c r="D2828" s="33" t="s">
        <v>9926</v>
      </c>
      <c r="E2828" s="34" t="s">
        <v>2233</v>
      </c>
      <c r="F2828" s="32" t="s">
        <v>9927</v>
      </c>
      <c r="G2828" s="33" t="s">
        <v>9953</v>
      </c>
      <c r="H2828" s="32" t="s">
        <v>2475</v>
      </c>
      <c r="I2828" s="32" t="s">
        <v>2415</v>
      </c>
      <c r="J2828" s="33" t="s">
        <v>2375</v>
      </c>
      <c r="K2828" s="32">
        <v>17</v>
      </c>
      <c r="L2828" s="36" t="s">
        <v>2233</v>
      </c>
    </row>
    <row r="2829" spans="1:12" ht="15.75" hidden="1" thickBot="1" x14ac:dyDescent="0.3">
      <c r="A2829" s="31" t="s">
        <v>2363</v>
      </c>
      <c r="B2829" s="32" t="s">
        <v>2232</v>
      </c>
      <c r="C2829" s="33" t="s">
        <v>2374</v>
      </c>
      <c r="D2829" s="33" t="s">
        <v>9954</v>
      </c>
      <c r="E2829" s="34" t="s">
        <v>9955</v>
      </c>
      <c r="F2829" s="32" t="s">
        <v>9956</v>
      </c>
      <c r="G2829" s="33" t="s">
        <v>9957</v>
      </c>
      <c r="H2829" s="32" t="s">
        <v>2475</v>
      </c>
      <c r="I2829" s="32" t="s">
        <v>2415</v>
      </c>
      <c r="J2829" s="33" t="s">
        <v>2373</v>
      </c>
      <c r="K2829" s="32">
        <v>21</v>
      </c>
      <c r="L2829" s="36" t="s">
        <v>9958</v>
      </c>
    </row>
    <row r="2830" spans="1:12" ht="15.75" hidden="1" thickBot="1" x14ac:dyDescent="0.3">
      <c r="A2830" s="31" t="s">
        <v>2363</v>
      </c>
      <c r="B2830" s="32" t="s">
        <v>2232</v>
      </c>
      <c r="C2830" s="33" t="s">
        <v>2374</v>
      </c>
      <c r="D2830" s="33" t="s">
        <v>9959</v>
      </c>
      <c r="E2830" s="34" t="s">
        <v>9960</v>
      </c>
      <c r="F2830" s="32" t="s">
        <v>9961</v>
      </c>
      <c r="G2830" s="33" t="s">
        <v>9962</v>
      </c>
      <c r="H2830" s="32" t="s">
        <v>2475</v>
      </c>
      <c r="I2830" s="32" t="s">
        <v>2415</v>
      </c>
      <c r="J2830" s="33" t="s">
        <v>2370</v>
      </c>
      <c r="K2830" s="32">
        <v>13</v>
      </c>
      <c r="L2830" s="36" t="s">
        <v>2278</v>
      </c>
    </row>
    <row r="2831" spans="1:12" ht="26.25" hidden="1" thickBot="1" x14ac:dyDescent="0.3">
      <c r="A2831" s="31" t="s">
        <v>2363</v>
      </c>
      <c r="B2831" s="32" t="s">
        <v>1244</v>
      </c>
      <c r="C2831" s="33" t="s">
        <v>2486</v>
      </c>
      <c r="D2831" s="33" t="s">
        <v>9963</v>
      </c>
      <c r="E2831" s="34" t="s">
        <v>9964</v>
      </c>
      <c r="F2831" s="32" t="s">
        <v>9965</v>
      </c>
      <c r="G2831" s="33" t="s">
        <v>9966</v>
      </c>
      <c r="H2831" s="32" t="s">
        <v>2414</v>
      </c>
      <c r="I2831" s="32" t="s">
        <v>2415</v>
      </c>
      <c r="J2831" s="33" t="s">
        <v>2370</v>
      </c>
      <c r="K2831" s="32">
        <v>14</v>
      </c>
      <c r="L2831" s="35"/>
    </row>
    <row r="2832" spans="1:12" ht="26.25" hidden="1" thickBot="1" x14ac:dyDescent="0.3">
      <c r="A2832" s="31" t="s">
        <v>2363</v>
      </c>
      <c r="B2832" s="32" t="s">
        <v>1244</v>
      </c>
      <c r="C2832" s="33" t="s">
        <v>2486</v>
      </c>
      <c r="D2832" s="33" t="s">
        <v>9967</v>
      </c>
      <c r="E2832" s="34" t="s">
        <v>9968</v>
      </c>
      <c r="F2832" s="32" t="s">
        <v>9969</v>
      </c>
      <c r="G2832" s="33" t="s">
        <v>9970</v>
      </c>
      <c r="H2832" s="32" t="s">
        <v>2414</v>
      </c>
      <c r="I2832" s="32" t="s">
        <v>2415</v>
      </c>
      <c r="J2832" s="33" t="s">
        <v>2370</v>
      </c>
      <c r="K2832" s="32">
        <v>26</v>
      </c>
      <c r="L2832" s="35"/>
    </row>
    <row r="2833" spans="1:12" ht="26.25" hidden="1" thickBot="1" x14ac:dyDescent="0.3">
      <c r="A2833" s="31" t="s">
        <v>2363</v>
      </c>
      <c r="B2833" s="32" t="s">
        <v>1244</v>
      </c>
      <c r="C2833" s="33" t="s">
        <v>5433</v>
      </c>
      <c r="D2833" s="33" t="s">
        <v>9971</v>
      </c>
      <c r="E2833" s="34" t="s">
        <v>9972</v>
      </c>
      <c r="F2833" s="32" t="s">
        <v>9973</v>
      </c>
      <c r="G2833" s="33" t="s">
        <v>9974</v>
      </c>
      <c r="H2833" s="32" t="s">
        <v>2414</v>
      </c>
      <c r="I2833" s="32" t="s">
        <v>2415</v>
      </c>
      <c r="J2833" s="33" t="s">
        <v>2370</v>
      </c>
      <c r="K2833" s="32">
        <v>15</v>
      </c>
      <c r="L2833" s="35"/>
    </row>
    <row r="2834" spans="1:12" ht="15.75" hidden="1" thickBot="1" x14ac:dyDescent="0.3">
      <c r="A2834" s="31" t="s">
        <v>2363</v>
      </c>
      <c r="B2834" s="32" t="s">
        <v>1244</v>
      </c>
      <c r="C2834" s="33" t="s">
        <v>5433</v>
      </c>
      <c r="D2834" s="33" t="s">
        <v>9975</v>
      </c>
      <c r="E2834" s="34" t="s">
        <v>9976</v>
      </c>
      <c r="F2834" s="32" t="s">
        <v>9977</v>
      </c>
      <c r="G2834" s="33" t="s">
        <v>9978</v>
      </c>
      <c r="H2834" s="32" t="s">
        <v>2414</v>
      </c>
      <c r="I2834" s="32" t="s">
        <v>2415</v>
      </c>
      <c r="J2834" s="33" t="s">
        <v>2370</v>
      </c>
      <c r="K2834" s="32">
        <v>19</v>
      </c>
      <c r="L2834" s="35"/>
    </row>
    <row r="2835" spans="1:12" ht="26.25" hidden="1" thickBot="1" x14ac:dyDescent="0.3">
      <c r="A2835" s="31" t="s">
        <v>2363</v>
      </c>
      <c r="B2835" s="32" t="s">
        <v>1244</v>
      </c>
      <c r="C2835" s="33" t="s">
        <v>2420</v>
      </c>
      <c r="D2835" s="33" t="s">
        <v>9979</v>
      </c>
      <c r="E2835" s="34" t="s">
        <v>9980</v>
      </c>
      <c r="F2835" s="32" t="s">
        <v>9981</v>
      </c>
      <c r="G2835" s="33" t="s">
        <v>9982</v>
      </c>
      <c r="H2835" s="32" t="s">
        <v>2414</v>
      </c>
      <c r="I2835" s="32" t="s">
        <v>2415</v>
      </c>
      <c r="J2835" s="33" t="s">
        <v>2370</v>
      </c>
      <c r="K2835" s="32">
        <v>15</v>
      </c>
      <c r="L2835" s="35"/>
    </row>
    <row r="2836" spans="1:12" ht="26.25" hidden="1" thickBot="1" x14ac:dyDescent="0.3">
      <c r="A2836" s="31" t="s">
        <v>2363</v>
      </c>
      <c r="B2836" s="32" t="s">
        <v>1244</v>
      </c>
      <c r="C2836" s="33" t="s">
        <v>2497</v>
      </c>
      <c r="D2836" s="33" t="s">
        <v>9983</v>
      </c>
      <c r="E2836" s="34" t="s">
        <v>9984</v>
      </c>
      <c r="F2836" s="32" t="s">
        <v>9985</v>
      </c>
      <c r="G2836" s="33" t="s">
        <v>9986</v>
      </c>
      <c r="H2836" s="32" t="s">
        <v>2414</v>
      </c>
      <c r="I2836" s="32" t="s">
        <v>2415</v>
      </c>
      <c r="J2836" s="33" t="s">
        <v>2370</v>
      </c>
      <c r="K2836" s="32">
        <v>15</v>
      </c>
      <c r="L2836" s="35"/>
    </row>
    <row r="2837" spans="1:12" ht="26.25" hidden="1" thickBot="1" x14ac:dyDescent="0.3">
      <c r="A2837" s="31" t="s">
        <v>2363</v>
      </c>
      <c r="B2837" s="32" t="s">
        <v>1244</v>
      </c>
      <c r="C2837" s="33" t="s">
        <v>2497</v>
      </c>
      <c r="D2837" s="33" t="s">
        <v>9987</v>
      </c>
      <c r="E2837" s="34" t="s">
        <v>9988</v>
      </c>
      <c r="F2837" s="32" t="s">
        <v>9989</v>
      </c>
      <c r="G2837" s="33" t="s">
        <v>9990</v>
      </c>
      <c r="H2837" s="32" t="s">
        <v>2414</v>
      </c>
      <c r="I2837" s="32" t="s">
        <v>2415</v>
      </c>
      <c r="J2837" s="33" t="s">
        <v>2370</v>
      </c>
      <c r="K2837" s="32">
        <v>25</v>
      </c>
      <c r="L2837" s="35"/>
    </row>
    <row r="2838" spans="1:12" ht="26.25" hidden="1" thickBot="1" x14ac:dyDescent="0.3">
      <c r="A2838" s="31" t="s">
        <v>2363</v>
      </c>
      <c r="B2838" s="32" t="s">
        <v>1244</v>
      </c>
      <c r="C2838" s="33" t="s">
        <v>2387</v>
      </c>
      <c r="D2838" s="33" t="s">
        <v>9991</v>
      </c>
      <c r="E2838" s="34" t="s">
        <v>9992</v>
      </c>
      <c r="F2838" s="32" t="s">
        <v>9993</v>
      </c>
      <c r="G2838" s="33" t="s">
        <v>9994</v>
      </c>
      <c r="H2838" s="32" t="s">
        <v>2414</v>
      </c>
      <c r="I2838" s="32" t="s">
        <v>2415</v>
      </c>
      <c r="J2838" s="33" t="s">
        <v>2370</v>
      </c>
      <c r="K2838" s="32">
        <v>16</v>
      </c>
      <c r="L2838" s="35"/>
    </row>
    <row r="2839" spans="1:12" ht="26.25" hidden="1" thickBot="1" x14ac:dyDescent="0.3">
      <c r="A2839" s="31" t="s">
        <v>2363</v>
      </c>
      <c r="B2839" s="32" t="s">
        <v>1244</v>
      </c>
      <c r="C2839" s="33" t="s">
        <v>2387</v>
      </c>
      <c r="D2839" s="33" t="s">
        <v>9995</v>
      </c>
      <c r="E2839" s="34" t="s">
        <v>9996</v>
      </c>
      <c r="F2839" s="32" t="s">
        <v>9997</v>
      </c>
      <c r="G2839" s="33" t="s">
        <v>9998</v>
      </c>
      <c r="H2839" s="32" t="s">
        <v>2414</v>
      </c>
      <c r="I2839" s="32" t="s">
        <v>2415</v>
      </c>
      <c r="J2839" s="33" t="s">
        <v>2370</v>
      </c>
      <c r="K2839" s="32">
        <v>16</v>
      </c>
      <c r="L2839" s="35"/>
    </row>
    <row r="2840" spans="1:12" ht="15.75" hidden="1" thickBot="1" x14ac:dyDescent="0.3">
      <c r="A2840" s="31" t="s">
        <v>2363</v>
      </c>
      <c r="B2840" s="32" t="s">
        <v>1244</v>
      </c>
      <c r="C2840" s="33" t="s">
        <v>5433</v>
      </c>
      <c r="D2840" s="33" t="s">
        <v>9975</v>
      </c>
      <c r="E2840" s="34" t="s">
        <v>9976</v>
      </c>
      <c r="F2840" s="32" t="s">
        <v>9977</v>
      </c>
      <c r="G2840" s="33" t="s">
        <v>9999</v>
      </c>
      <c r="H2840" s="32" t="s">
        <v>2414</v>
      </c>
      <c r="I2840" s="32" t="s">
        <v>2415</v>
      </c>
      <c r="J2840" s="33" t="s">
        <v>2373</v>
      </c>
      <c r="K2840" s="32">
        <v>14</v>
      </c>
      <c r="L2840" s="35"/>
    </row>
    <row r="2841" spans="1:12" ht="15.75" hidden="1" thickBot="1" x14ac:dyDescent="0.3">
      <c r="A2841" s="31" t="s">
        <v>2363</v>
      </c>
      <c r="B2841" s="32" t="s">
        <v>1244</v>
      </c>
      <c r="C2841" s="33" t="s">
        <v>5433</v>
      </c>
      <c r="D2841" s="33" t="s">
        <v>10000</v>
      </c>
      <c r="E2841" s="34" t="s">
        <v>10001</v>
      </c>
      <c r="F2841" s="32" t="s">
        <v>10002</v>
      </c>
      <c r="G2841" s="33" t="s">
        <v>10003</v>
      </c>
      <c r="H2841" s="32" t="s">
        <v>2414</v>
      </c>
      <c r="I2841" s="32" t="s">
        <v>2415</v>
      </c>
      <c r="J2841" s="33" t="s">
        <v>2373</v>
      </c>
      <c r="K2841" s="32">
        <v>32</v>
      </c>
      <c r="L2841" s="35"/>
    </row>
    <row r="2842" spans="1:12" ht="26.25" hidden="1" thickBot="1" x14ac:dyDescent="0.3">
      <c r="A2842" s="31" t="s">
        <v>2363</v>
      </c>
      <c r="B2842" s="32" t="s">
        <v>1244</v>
      </c>
      <c r="C2842" s="33" t="s">
        <v>5433</v>
      </c>
      <c r="D2842" s="33" t="s">
        <v>10004</v>
      </c>
      <c r="E2842" s="34" t="s">
        <v>3237</v>
      </c>
      <c r="F2842" s="32" t="s">
        <v>10005</v>
      </c>
      <c r="G2842" s="33" t="s">
        <v>10006</v>
      </c>
      <c r="H2842" s="32" t="s">
        <v>2414</v>
      </c>
      <c r="I2842" s="32" t="s">
        <v>2415</v>
      </c>
      <c r="J2842" s="33" t="s">
        <v>2373</v>
      </c>
      <c r="K2842" s="32">
        <v>27</v>
      </c>
      <c r="L2842" s="35"/>
    </row>
    <row r="2843" spans="1:12" ht="26.25" hidden="1" thickBot="1" x14ac:dyDescent="0.3">
      <c r="A2843" s="31" t="s">
        <v>2363</v>
      </c>
      <c r="B2843" s="32" t="s">
        <v>1244</v>
      </c>
      <c r="C2843" s="33" t="s">
        <v>2387</v>
      </c>
      <c r="D2843" s="33" t="s">
        <v>9991</v>
      </c>
      <c r="E2843" s="34" t="s">
        <v>9992</v>
      </c>
      <c r="F2843" s="32" t="s">
        <v>9993</v>
      </c>
      <c r="G2843" s="33" t="s">
        <v>10007</v>
      </c>
      <c r="H2843" s="32" t="s">
        <v>2414</v>
      </c>
      <c r="I2843" s="32" t="s">
        <v>2415</v>
      </c>
      <c r="J2843" s="33" t="s">
        <v>2373</v>
      </c>
      <c r="K2843" s="32">
        <v>20</v>
      </c>
      <c r="L2843" s="35"/>
    </row>
    <row r="2844" spans="1:12" ht="26.25" hidden="1" thickBot="1" x14ac:dyDescent="0.3">
      <c r="A2844" s="31" t="s">
        <v>2363</v>
      </c>
      <c r="B2844" s="32" t="s">
        <v>1244</v>
      </c>
      <c r="C2844" s="33" t="s">
        <v>2486</v>
      </c>
      <c r="D2844" s="33" t="s">
        <v>10008</v>
      </c>
      <c r="E2844" s="34" t="s">
        <v>10009</v>
      </c>
      <c r="F2844" s="32" t="s">
        <v>10010</v>
      </c>
      <c r="G2844" s="33" t="s">
        <v>10011</v>
      </c>
      <c r="H2844" s="32" t="s">
        <v>2414</v>
      </c>
      <c r="I2844" s="32" t="s">
        <v>2415</v>
      </c>
      <c r="J2844" s="33" t="s">
        <v>2373</v>
      </c>
      <c r="K2844" s="32">
        <v>38</v>
      </c>
      <c r="L2844" s="35"/>
    </row>
    <row r="2845" spans="1:12" ht="26.25" hidden="1" thickBot="1" x14ac:dyDescent="0.3">
      <c r="A2845" s="31" t="s">
        <v>2363</v>
      </c>
      <c r="B2845" s="32" t="s">
        <v>1244</v>
      </c>
      <c r="C2845" s="33" t="s">
        <v>2420</v>
      </c>
      <c r="D2845" s="33" t="s">
        <v>10012</v>
      </c>
      <c r="E2845" s="34" t="s">
        <v>10013</v>
      </c>
      <c r="F2845" s="32" t="s">
        <v>10014</v>
      </c>
      <c r="G2845" s="33" t="s">
        <v>10015</v>
      </c>
      <c r="H2845" s="32" t="s">
        <v>2414</v>
      </c>
      <c r="I2845" s="32" t="s">
        <v>2415</v>
      </c>
      <c r="J2845" s="33" t="s">
        <v>2373</v>
      </c>
      <c r="K2845" s="32">
        <v>31</v>
      </c>
      <c r="L2845" s="35"/>
    </row>
    <row r="2846" spans="1:12" ht="26.25" hidden="1" thickBot="1" x14ac:dyDescent="0.3">
      <c r="A2846" s="31" t="s">
        <v>2363</v>
      </c>
      <c r="B2846" s="32" t="s">
        <v>1244</v>
      </c>
      <c r="C2846" s="33" t="s">
        <v>2385</v>
      </c>
      <c r="D2846" s="33" t="s">
        <v>10016</v>
      </c>
      <c r="E2846" s="34" t="s">
        <v>10017</v>
      </c>
      <c r="F2846" s="32" t="s">
        <v>10018</v>
      </c>
      <c r="G2846" s="33" t="s">
        <v>10019</v>
      </c>
      <c r="H2846" s="32" t="s">
        <v>2414</v>
      </c>
      <c r="I2846" s="32" t="s">
        <v>2415</v>
      </c>
      <c r="J2846" s="33" t="s">
        <v>2373</v>
      </c>
      <c r="K2846" s="32">
        <v>15</v>
      </c>
      <c r="L2846" s="35"/>
    </row>
    <row r="2847" spans="1:12" ht="26.25" hidden="1" thickBot="1" x14ac:dyDescent="0.3">
      <c r="A2847" s="31" t="s">
        <v>2363</v>
      </c>
      <c r="B2847" s="32" t="s">
        <v>1244</v>
      </c>
      <c r="C2847" s="33" t="s">
        <v>2371</v>
      </c>
      <c r="D2847" s="33" t="s">
        <v>10020</v>
      </c>
      <c r="E2847" s="34" t="s">
        <v>9980</v>
      </c>
      <c r="F2847" s="32" t="s">
        <v>9981</v>
      </c>
      <c r="G2847" s="33" t="s">
        <v>10021</v>
      </c>
      <c r="H2847" s="32" t="s">
        <v>2414</v>
      </c>
      <c r="I2847" s="32" t="s">
        <v>2415</v>
      </c>
      <c r="J2847" s="33" t="s">
        <v>2373</v>
      </c>
      <c r="K2847" s="32">
        <v>27</v>
      </c>
      <c r="L2847" s="35"/>
    </row>
    <row r="2848" spans="1:12" ht="26.25" hidden="1" thickBot="1" x14ac:dyDescent="0.3">
      <c r="A2848" s="31" t="s">
        <v>2363</v>
      </c>
      <c r="B2848" s="32" t="s">
        <v>1244</v>
      </c>
      <c r="C2848" s="33" t="s">
        <v>2387</v>
      </c>
      <c r="D2848" s="33" t="s">
        <v>9995</v>
      </c>
      <c r="E2848" s="34" t="s">
        <v>9996</v>
      </c>
      <c r="F2848" s="32" t="s">
        <v>9997</v>
      </c>
      <c r="G2848" s="33" t="s">
        <v>10022</v>
      </c>
      <c r="H2848" s="32" t="s">
        <v>2414</v>
      </c>
      <c r="I2848" s="32" t="s">
        <v>2415</v>
      </c>
      <c r="J2848" s="33" t="s">
        <v>2373</v>
      </c>
      <c r="K2848" s="32">
        <v>16</v>
      </c>
      <c r="L2848" s="35"/>
    </row>
    <row r="2849" spans="1:12" ht="26.25" hidden="1" thickBot="1" x14ac:dyDescent="0.3">
      <c r="A2849" s="31" t="s">
        <v>2363</v>
      </c>
      <c r="B2849" s="32" t="s">
        <v>1244</v>
      </c>
      <c r="C2849" s="33" t="s">
        <v>2486</v>
      </c>
      <c r="D2849" s="33" t="s">
        <v>10023</v>
      </c>
      <c r="E2849" s="34" t="s">
        <v>10024</v>
      </c>
      <c r="F2849" s="32" t="s">
        <v>10025</v>
      </c>
      <c r="G2849" s="33" t="s">
        <v>10026</v>
      </c>
      <c r="H2849" s="32" t="s">
        <v>2414</v>
      </c>
      <c r="I2849" s="32" t="s">
        <v>2415</v>
      </c>
      <c r="J2849" s="33" t="s">
        <v>2373</v>
      </c>
      <c r="K2849" s="32">
        <v>30</v>
      </c>
      <c r="L2849" s="35"/>
    </row>
    <row r="2850" spans="1:12" ht="26.25" hidden="1" thickBot="1" x14ac:dyDescent="0.3">
      <c r="A2850" s="31" t="s">
        <v>2363</v>
      </c>
      <c r="B2850" s="32" t="s">
        <v>1244</v>
      </c>
      <c r="C2850" s="33" t="s">
        <v>2389</v>
      </c>
      <c r="D2850" s="33" t="s">
        <v>10027</v>
      </c>
      <c r="E2850" s="34" t="s">
        <v>10028</v>
      </c>
      <c r="F2850" s="32" t="s">
        <v>10029</v>
      </c>
      <c r="G2850" s="33" t="s">
        <v>10030</v>
      </c>
      <c r="H2850" s="32" t="s">
        <v>2414</v>
      </c>
      <c r="I2850" s="32" t="s">
        <v>2415</v>
      </c>
      <c r="J2850" s="33" t="s">
        <v>2373</v>
      </c>
      <c r="K2850" s="32">
        <v>15</v>
      </c>
      <c r="L2850" s="35"/>
    </row>
    <row r="2851" spans="1:12" ht="26.25" hidden="1" thickBot="1" x14ac:dyDescent="0.3">
      <c r="A2851" s="31" t="s">
        <v>2363</v>
      </c>
      <c r="B2851" s="32" t="s">
        <v>1244</v>
      </c>
      <c r="C2851" s="33" t="s">
        <v>2420</v>
      </c>
      <c r="D2851" s="33" t="s">
        <v>9979</v>
      </c>
      <c r="E2851" s="34" t="s">
        <v>9980</v>
      </c>
      <c r="F2851" s="32" t="s">
        <v>9981</v>
      </c>
      <c r="G2851" s="33" t="s">
        <v>10031</v>
      </c>
      <c r="H2851" s="32" t="s">
        <v>2414</v>
      </c>
      <c r="I2851" s="32" t="s">
        <v>2415</v>
      </c>
      <c r="J2851" s="33" t="s">
        <v>2365</v>
      </c>
      <c r="K2851" s="32">
        <v>17</v>
      </c>
      <c r="L2851" s="35"/>
    </row>
    <row r="2852" spans="1:12" ht="26.25" hidden="1" thickBot="1" x14ac:dyDescent="0.3">
      <c r="A2852" s="31" t="s">
        <v>2363</v>
      </c>
      <c r="B2852" s="32" t="s">
        <v>1244</v>
      </c>
      <c r="C2852" s="33" t="s">
        <v>2486</v>
      </c>
      <c r="D2852" s="33" t="s">
        <v>9967</v>
      </c>
      <c r="E2852" s="34" t="s">
        <v>9968</v>
      </c>
      <c r="F2852" s="32" t="s">
        <v>9969</v>
      </c>
      <c r="G2852" s="33" t="s">
        <v>10032</v>
      </c>
      <c r="H2852" s="32" t="s">
        <v>2414</v>
      </c>
      <c r="I2852" s="32" t="s">
        <v>2415</v>
      </c>
      <c r="J2852" s="33" t="s">
        <v>2365</v>
      </c>
      <c r="K2852" s="32">
        <v>21</v>
      </c>
      <c r="L2852" s="35"/>
    </row>
    <row r="2853" spans="1:12" ht="26.25" hidden="1" thickBot="1" x14ac:dyDescent="0.3">
      <c r="A2853" s="31" t="s">
        <v>2363</v>
      </c>
      <c r="B2853" s="32" t="s">
        <v>1244</v>
      </c>
      <c r="C2853" s="33" t="s">
        <v>2387</v>
      </c>
      <c r="D2853" s="33" t="s">
        <v>9991</v>
      </c>
      <c r="E2853" s="34" t="s">
        <v>9992</v>
      </c>
      <c r="F2853" s="32" t="s">
        <v>9993</v>
      </c>
      <c r="G2853" s="33" t="s">
        <v>10033</v>
      </c>
      <c r="H2853" s="32" t="s">
        <v>2414</v>
      </c>
      <c r="I2853" s="32" t="s">
        <v>2415</v>
      </c>
      <c r="J2853" s="33" t="s">
        <v>2365</v>
      </c>
      <c r="K2853" s="32">
        <v>15</v>
      </c>
      <c r="L2853" s="35"/>
    </row>
    <row r="2854" spans="1:12" ht="26.25" hidden="1" thickBot="1" x14ac:dyDescent="0.3">
      <c r="A2854" s="31" t="s">
        <v>2363</v>
      </c>
      <c r="B2854" s="32" t="s">
        <v>1244</v>
      </c>
      <c r="C2854" s="33" t="s">
        <v>2387</v>
      </c>
      <c r="D2854" s="33" t="s">
        <v>9995</v>
      </c>
      <c r="E2854" s="34" t="s">
        <v>9996</v>
      </c>
      <c r="F2854" s="32" t="s">
        <v>9997</v>
      </c>
      <c r="G2854" s="33" t="s">
        <v>10034</v>
      </c>
      <c r="H2854" s="32" t="s">
        <v>2414</v>
      </c>
      <c r="I2854" s="32" t="s">
        <v>2415</v>
      </c>
      <c r="J2854" s="33" t="s">
        <v>2365</v>
      </c>
      <c r="K2854" s="32">
        <v>14</v>
      </c>
      <c r="L2854" s="35"/>
    </row>
    <row r="2855" spans="1:12" ht="26.25" hidden="1" thickBot="1" x14ac:dyDescent="0.3">
      <c r="A2855" s="31" t="s">
        <v>2363</v>
      </c>
      <c r="B2855" s="32" t="s">
        <v>1244</v>
      </c>
      <c r="C2855" s="33" t="s">
        <v>5433</v>
      </c>
      <c r="D2855" s="33" t="s">
        <v>9971</v>
      </c>
      <c r="E2855" s="34" t="s">
        <v>9972</v>
      </c>
      <c r="F2855" s="32" t="s">
        <v>9973</v>
      </c>
      <c r="G2855" s="33" t="s">
        <v>10035</v>
      </c>
      <c r="H2855" s="32" t="s">
        <v>2414</v>
      </c>
      <c r="I2855" s="32" t="s">
        <v>2415</v>
      </c>
      <c r="J2855" s="33" t="s">
        <v>2373</v>
      </c>
      <c r="K2855" s="32">
        <v>36</v>
      </c>
      <c r="L2855" s="35"/>
    </row>
    <row r="2856" spans="1:12" ht="26.25" hidden="1" thickBot="1" x14ac:dyDescent="0.3">
      <c r="A2856" s="31" t="s">
        <v>2363</v>
      </c>
      <c r="B2856" s="32" t="s">
        <v>1244</v>
      </c>
      <c r="C2856" s="33" t="s">
        <v>2385</v>
      </c>
      <c r="D2856" s="33" t="s">
        <v>10036</v>
      </c>
      <c r="E2856" s="34" t="s">
        <v>9988</v>
      </c>
      <c r="F2856" s="32" t="s">
        <v>9989</v>
      </c>
      <c r="G2856" s="33" t="s">
        <v>10037</v>
      </c>
      <c r="H2856" s="32" t="s">
        <v>2414</v>
      </c>
      <c r="I2856" s="32" t="s">
        <v>2415</v>
      </c>
      <c r="J2856" s="33" t="s">
        <v>2365</v>
      </c>
      <c r="K2856" s="32">
        <v>30</v>
      </c>
      <c r="L2856" s="35"/>
    </row>
    <row r="2857" spans="1:12" ht="26.25" hidden="1" thickBot="1" x14ac:dyDescent="0.3">
      <c r="A2857" s="31" t="s">
        <v>2363</v>
      </c>
      <c r="B2857" s="32" t="s">
        <v>1244</v>
      </c>
      <c r="C2857" s="33" t="s">
        <v>2389</v>
      </c>
      <c r="D2857" s="33" t="s">
        <v>10038</v>
      </c>
      <c r="E2857" s="34" t="s">
        <v>10039</v>
      </c>
      <c r="F2857" s="32" t="s">
        <v>10040</v>
      </c>
      <c r="G2857" s="33" t="s">
        <v>10041</v>
      </c>
      <c r="H2857" s="32" t="s">
        <v>2414</v>
      </c>
      <c r="I2857" s="32" t="s">
        <v>2415</v>
      </c>
      <c r="J2857" s="33" t="s">
        <v>2373</v>
      </c>
      <c r="K2857" s="32">
        <v>26</v>
      </c>
      <c r="L2857" s="35"/>
    </row>
    <row r="2858" spans="1:12" ht="26.25" hidden="1" thickBot="1" x14ac:dyDescent="0.3">
      <c r="A2858" s="31" t="s">
        <v>2363</v>
      </c>
      <c r="B2858" s="32" t="s">
        <v>1244</v>
      </c>
      <c r="C2858" s="33" t="s">
        <v>2387</v>
      </c>
      <c r="D2858" s="33" t="s">
        <v>9995</v>
      </c>
      <c r="E2858" s="34" t="s">
        <v>9996</v>
      </c>
      <c r="F2858" s="32" t="s">
        <v>9997</v>
      </c>
      <c r="G2858" s="33" t="s">
        <v>10042</v>
      </c>
      <c r="H2858" s="32" t="s">
        <v>2414</v>
      </c>
      <c r="I2858" s="32" t="s">
        <v>2415</v>
      </c>
      <c r="J2858" s="33" t="s">
        <v>2368</v>
      </c>
      <c r="K2858" s="32">
        <v>28</v>
      </c>
      <c r="L2858" s="35"/>
    </row>
    <row r="2859" spans="1:12" ht="26.25" hidden="1" thickBot="1" x14ac:dyDescent="0.3">
      <c r="A2859" s="31" t="s">
        <v>2363</v>
      </c>
      <c r="B2859" s="32" t="s">
        <v>1244</v>
      </c>
      <c r="C2859" s="33" t="s">
        <v>2420</v>
      </c>
      <c r="D2859" s="33" t="s">
        <v>9979</v>
      </c>
      <c r="E2859" s="34" t="s">
        <v>9980</v>
      </c>
      <c r="F2859" s="32" t="s">
        <v>9981</v>
      </c>
      <c r="G2859" s="33" t="s">
        <v>10043</v>
      </c>
      <c r="H2859" s="32" t="s">
        <v>2414</v>
      </c>
      <c r="I2859" s="32" t="s">
        <v>2415</v>
      </c>
      <c r="J2859" s="33" t="s">
        <v>2373</v>
      </c>
      <c r="K2859" s="32">
        <v>22</v>
      </c>
      <c r="L2859" s="35"/>
    </row>
    <row r="2860" spans="1:12" ht="26.25" hidden="1" thickBot="1" x14ac:dyDescent="0.3">
      <c r="A2860" s="31" t="s">
        <v>2363</v>
      </c>
      <c r="B2860" s="32" t="s">
        <v>1244</v>
      </c>
      <c r="C2860" s="33" t="s">
        <v>2371</v>
      </c>
      <c r="D2860" s="33" t="s">
        <v>10020</v>
      </c>
      <c r="E2860" s="34" t="s">
        <v>9980</v>
      </c>
      <c r="F2860" s="32" t="s">
        <v>9981</v>
      </c>
      <c r="G2860" s="33" t="s">
        <v>10044</v>
      </c>
      <c r="H2860" s="32" t="s">
        <v>2414</v>
      </c>
      <c r="I2860" s="32" t="s">
        <v>2415</v>
      </c>
      <c r="J2860" s="33" t="s">
        <v>2368</v>
      </c>
      <c r="K2860" s="32">
        <v>24</v>
      </c>
      <c r="L2860" s="35"/>
    </row>
    <row r="2861" spans="1:12" ht="26.25" hidden="1" thickBot="1" x14ac:dyDescent="0.3">
      <c r="A2861" s="31" t="s">
        <v>2363</v>
      </c>
      <c r="B2861" s="32" t="s">
        <v>1244</v>
      </c>
      <c r="C2861" s="33" t="s">
        <v>2385</v>
      </c>
      <c r="D2861" s="33" t="s">
        <v>10016</v>
      </c>
      <c r="E2861" s="34" t="s">
        <v>10017</v>
      </c>
      <c r="F2861" s="32" t="s">
        <v>10018</v>
      </c>
      <c r="G2861" s="33" t="s">
        <v>10045</v>
      </c>
      <c r="H2861" s="32" t="s">
        <v>2414</v>
      </c>
      <c r="I2861" s="32" t="s">
        <v>2415</v>
      </c>
      <c r="J2861" s="33" t="s">
        <v>2368</v>
      </c>
      <c r="K2861" s="32">
        <v>10</v>
      </c>
      <c r="L2861" s="35"/>
    </row>
    <row r="2862" spans="1:12" ht="26.25" hidden="1" thickBot="1" x14ac:dyDescent="0.3">
      <c r="A2862" s="31" t="s">
        <v>2363</v>
      </c>
      <c r="B2862" s="32" t="s">
        <v>1244</v>
      </c>
      <c r="C2862" s="33" t="s">
        <v>5433</v>
      </c>
      <c r="D2862" s="33" t="s">
        <v>9971</v>
      </c>
      <c r="E2862" s="34" t="s">
        <v>9972</v>
      </c>
      <c r="F2862" s="32" t="s">
        <v>9973</v>
      </c>
      <c r="G2862" s="33" t="s">
        <v>10046</v>
      </c>
      <c r="H2862" s="32" t="s">
        <v>2414</v>
      </c>
      <c r="I2862" s="32" t="s">
        <v>2415</v>
      </c>
      <c r="J2862" s="33" t="s">
        <v>2367</v>
      </c>
      <c r="K2862" s="32">
        <v>16</v>
      </c>
      <c r="L2862" s="35"/>
    </row>
    <row r="2863" spans="1:12" ht="26.25" hidden="1" thickBot="1" x14ac:dyDescent="0.3">
      <c r="A2863" s="31" t="s">
        <v>2363</v>
      </c>
      <c r="B2863" s="32" t="s">
        <v>1244</v>
      </c>
      <c r="C2863" s="33" t="s">
        <v>2387</v>
      </c>
      <c r="D2863" s="33" t="s">
        <v>9995</v>
      </c>
      <c r="E2863" s="34" t="s">
        <v>9996</v>
      </c>
      <c r="F2863" s="32" t="s">
        <v>9997</v>
      </c>
      <c r="G2863" s="33" t="s">
        <v>10047</v>
      </c>
      <c r="H2863" s="32" t="s">
        <v>2414</v>
      </c>
      <c r="I2863" s="32" t="s">
        <v>2415</v>
      </c>
      <c r="J2863" s="33" t="s">
        <v>2367</v>
      </c>
      <c r="K2863" s="32">
        <v>24</v>
      </c>
      <c r="L2863" s="35"/>
    </row>
    <row r="2864" spans="1:12" ht="26.25" hidden="1" thickBot="1" x14ac:dyDescent="0.3">
      <c r="A2864" s="31" t="s">
        <v>2363</v>
      </c>
      <c r="B2864" s="32" t="s">
        <v>1244</v>
      </c>
      <c r="C2864" s="33" t="s">
        <v>2371</v>
      </c>
      <c r="D2864" s="33" t="s">
        <v>10048</v>
      </c>
      <c r="E2864" s="34" t="s">
        <v>10049</v>
      </c>
      <c r="F2864" s="32" t="s">
        <v>10050</v>
      </c>
      <c r="G2864" s="33" t="s">
        <v>10051</v>
      </c>
      <c r="H2864" s="32" t="s">
        <v>2414</v>
      </c>
      <c r="I2864" s="32" t="s">
        <v>2415</v>
      </c>
      <c r="J2864" s="33" t="s">
        <v>2367</v>
      </c>
      <c r="K2864" s="32">
        <v>22</v>
      </c>
      <c r="L2864" s="35"/>
    </row>
    <row r="2865" spans="1:12" ht="26.25" hidden="1" thickBot="1" x14ac:dyDescent="0.3">
      <c r="A2865" s="31" t="s">
        <v>2363</v>
      </c>
      <c r="B2865" s="32" t="s">
        <v>1244</v>
      </c>
      <c r="C2865" s="33" t="s">
        <v>2387</v>
      </c>
      <c r="D2865" s="33" t="s">
        <v>9991</v>
      </c>
      <c r="E2865" s="34" t="s">
        <v>9992</v>
      </c>
      <c r="F2865" s="32" t="s">
        <v>9993</v>
      </c>
      <c r="G2865" s="33" t="s">
        <v>10052</v>
      </c>
      <c r="H2865" s="32" t="s">
        <v>2414</v>
      </c>
      <c r="I2865" s="32" t="s">
        <v>2415</v>
      </c>
      <c r="J2865" s="33" t="s">
        <v>2367</v>
      </c>
      <c r="K2865" s="32">
        <v>21</v>
      </c>
      <c r="L2865" s="35"/>
    </row>
    <row r="2866" spans="1:12" ht="26.25" hidden="1" thickBot="1" x14ac:dyDescent="0.3">
      <c r="A2866" s="31" t="s">
        <v>2363</v>
      </c>
      <c r="B2866" s="32" t="s">
        <v>1244</v>
      </c>
      <c r="C2866" s="33" t="s">
        <v>2486</v>
      </c>
      <c r="D2866" s="33" t="s">
        <v>9963</v>
      </c>
      <c r="E2866" s="34" t="s">
        <v>9964</v>
      </c>
      <c r="F2866" s="32" t="s">
        <v>9965</v>
      </c>
      <c r="G2866" s="33" t="s">
        <v>10053</v>
      </c>
      <c r="H2866" s="32" t="s">
        <v>2414</v>
      </c>
      <c r="I2866" s="32" t="s">
        <v>2415</v>
      </c>
      <c r="J2866" s="33" t="s">
        <v>2365</v>
      </c>
      <c r="K2866" s="32">
        <v>27</v>
      </c>
      <c r="L2866" s="35"/>
    </row>
    <row r="2867" spans="1:12" ht="26.25" hidden="1" thickBot="1" x14ac:dyDescent="0.3">
      <c r="A2867" s="31" t="s">
        <v>2363</v>
      </c>
      <c r="B2867" s="32" t="s">
        <v>1244</v>
      </c>
      <c r="C2867" s="33" t="s">
        <v>2486</v>
      </c>
      <c r="D2867" s="33" t="s">
        <v>10054</v>
      </c>
      <c r="E2867" s="34" t="s">
        <v>10055</v>
      </c>
      <c r="F2867" s="32" t="s">
        <v>10056</v>
      </c>
      <c r="G2867" s="33" t="s">
        <v>10057</v>
      </c>
      <c r="H2867" s="32" t="s">
        <v>2414</v>
      </c>
      <c r="I2867" s="32" t="s">
        <v>2415</v>
      </c>
      <c r="J2867" s="33" t="s">
        <v>2370</v>
      </c>
      <c r="K2867" s="32">
        <v>17</v>
      </c>
      <c r="L2867" s="35"/>
    </row>
    <row r="2868" spans="1:12" ht="26.25" hidden="1" thickBot="1" x14ac:dyDescent="0.3">
      <c r="A2868" s="31" t="s">
        <v>2363</v>
      </c>
      <c r="B2868" s="32" t="s">
        <v>1244</v>
      </c>
      <c r="C2868" s="33" t="s">
        <v>2371</v>
      </c>
      <c r="D2868" s="33" t="s">
        <v>10058</v>
      </c>
      <c r="E2868" s="34" t="s">
        <v>9972</v>
      </c>
      <c r="F2868" s="32" t="s">
        <v>9973</v>
      </c>
      <c r="G2868" s="33" t="s">
        <v>10059</v>
      </c>
      <c r="H2868" s="32" t="s">
        <v>2414</v>
      </c>
      <c r="I2868" s="32" t="s">
        <v>2415</v>
      </c>
      <c r="J2868" s="33" t="s">
        <v>2368</v>
      </c>
      <c r="K2868" s="32">
        <v>29</v>
      </c>
      <c r="L2868" s="35"/>
    </row>
    <row r="2869" spans="1:12" ht="26.25" hidden="1" thickBot="1" x14ac:dyDescent="0.3">
      <c r="A2869" s="31" t="s">
        <v>2363</v>
      </c>
      <c r="B2869" s="32" t="s">
        <v>1244</v>
      </c>
      <c r="C2869" s="33" t="s">
        <v>2371</v>
      </c>
      <c r="D2869" s="33" t="s">
        <v>10060</v>
      </c>
      <c r="E2869" s="34" t="s">
        <v>9964</v>
      </c>
      <c r="F2869" s="32" t="s">
        <v>9965</v>
      </c>
      <c r="G2869" s="33" t="s">
        <v>10061</v>
      </c>
      <c r="H2869" s="32" t="s">
        <v>2414</v>
      </c>
      <c r="I2869" s="32" t="s">
        <v>2415</v>
      </c>
      <c r="J2869" s="33" t="s">
        <v>2373</v>
      </c>
      <c r="K2869" s="32">
        <v>28</v>
      </c>
      <c r="L2869" s="35"/>
    </row>
    <row r="2870" spans="1:12" ht="15.75" hidden="1" thickBot="1" x14ac:dyDescent="0.3">
      <c r="A2870" s="31" t="s">
        <v>2363</v>
      </c>
      <c r="B2870" s="32" t="s">
        <v>1244</v>
      </c>
      <c r="C2870" s="33" t="s">
        <v>2371</v>
      </c>
      <c r="D2870" s="33" t="s">
        <v>10062</v>
      </c>
      <c r="E2870" s="34" t="s">
        <v>10063</v>
      </c>
      <c r="F2870" s="32" t="s">
        <v>10064</v>
      </c>
      <c r="G2870" s="33" t="s">
        <v>10065</v>
      </c>
      <c r="H2870" s="32" t="s">
        <v>2414</v>
      </c>
      <c r="I2870" s="32" t="s">
        <v>2415</v>
      </c>
      <c r="J2870" s="33" t="s">
        <v>2375</v>
      </c>
      <c r="K2870" s="32">
        <v>17</v>
      </c>
      <c r="L2870" s="35"/>
    </row>
    <row r="2871" spans="1:12" ht="26.25" hidden="1" thickBot="1" x14ac:dyDescent="0.3">
      <c r="A2871" s="31" t="s">
        <v>2363</v>
      </c>
      <c r="B2871" s="32" t="s">
        <v>1244</v>
      </c>
      <c r="C2871" s="33" t="s">
        <v>2371</v>
      </c>
      <c r="D2871" s="33" t="s">
        <v>10066</v>
      </c>
      <c r="E2871" s="34" t="s">
        <v>10028</v>
      </c>
      <c r="F2871" s="32" t="s">
        <v>10029</v>
      </c>
      <c r="G2871" s="33" t="s">
        <v>10067</v>
      </c>
      <c r="H2871" s="32" t="s">
        <v>2414</v>
      </c>
      <c r="I2871" s="32" t="s">
        <v>2415</v>
      </c>
      <c r="J2871" s="33" t="s">
        <v>2375</v>
      </c>
      <c r="K2871" s="32">
        <v>18</v>
      </c>
      <c r="L2871" s="35"/>
    </row>
    <row r="2872" spans="1:12" ht="26.25" hidden="1" thickBot="1" x14ac:dyDescent="0.3">
      <c r="A2872" s="31" t="s">
        <v>2363</v>
      </c>
      <c r="B2872" s="32" t="s">
        <v>1244</v>
      </c>
      <c r="C2872" s="33" t="s">
        <v>2371</v>
      </c>
      <c r="D2872" s="33" t="s">
        <v>10068</v>
      </c>
      <c r="E2872" s="34" t="s">
        <v>9992</v>
      </c>
      <c r="F2872" s="32" t="s">
        <v>9993</v>
      </c>
      <c r="G2872" s="33" t="s">
        <v>10069</v>
      </c>
      <c r="H2872" s="32" t="s">
        <v>2414</v>
      </c>
      <c r="I2872" s="32" t="s">
        <v>2415</v>
      </c>
      <c r="J2872" s="33" t="s">
        <v>2368</v>
      </c>
      <c r="K2872" s="32">
        <v>19</v>
      </c>
      <c r="L2872" s="35"/>
    </row>
    <row r="2873" spans="1:12" ht="26.25" hidden="1" thickBot="1" x14ac:dyDescent="0.3">
      <c r="A2873" s="31" t="s">
        <v>2363</v>
      </c>
      <c r="B2873" s="32" t="s">
        <v>1244</v>
      </c>
      <c r="C2873" s="33" t="s">
        <v>2371</v>
      </c>
      <c r="D2873" s="33" t="s">
        <v>10070</v>
      </c>
      <c r="E2873" s="34" t="s">
        <v>10009</v>
      </c>
      <c r="F2873" s="32" t="s">
        <v>10010</v>
      </c>
      <c r="G2873" s="33" t="s">
        <v>10071</v>
      </c>
      <c r="H2873" s="32" t="s">
        <v>2414</v>
      </c>
      <c r="I2873" s="32" t="s">
        <v>2415</v>
      </c>
      <c r="J2873" s="33" t="s">
        <v>2368</v>
      </c>
      <c r="K2873" s="32">
        <v>24</v>
      </c>
      <c r="L2873" s="35"/>
    </row>
    <row r="2874" spans="1:12" ht="26.25" hidden="1" thickBot="1" x14ac:dyDescent="0.3">
      <c r="A2874" s="31" t="s">
        <v>2363</v>
      </c>
      <c r="B2874" s="32" t="s">
        <v>1244</v>
      </c>
      <c r="C2874" s="33" t="s">
        <v>2371</v>
      </c>
      <c r="D2874" s="33" t="s">
        <v>10072</v>
      </c>
      <c r="E2874" s="34" t="s">
        <v>10073</v>
      </c>
      <c r="F2874" s="32" t="s">
        <v>10074</v>
      </c>
      <c r="G2874" s="33" t="s">
        <v>10075</v>
      </c>
      <c r="H2874" s="32" t="s">
        <v>2414</v>
      </c>
      <c r="I2874" s="32" t="s">
        <v>2415</v>
      </c>
      <c r="J2874" s="33" t="s">
        <v>2365</v>
      </c>
      <c r="K2874" s="32">
        <v>26</v>
      </c>
      <c r="L2874" s="35"/>
    </row>
    <row r="2875" spans="1:12" ht="26.25" hidden="1" thickBot="1" x14ac:dyDescent="0.3">
      <c r="A2875" s="31" t="s">
        <v>2363</v>
      </c>
      <c r="B2875" s="32" t="s">
        <v>1244</v>
      </c>
      <c r="C2875" s="33" t="s">
        <v>2371</v>
      </c>
      <c r="D2875" s="33" t="s">
        <v>10072</v>
      </c>
      <c r="E2875" s="34" t="s">
        <v>10073</v>
      </c>
      <c r="F2875" s="32" t="s">
        <v>10074</v>
      </c>
      <c r="G2875" s="33" t="s">
        <v>10076</v>
      </c>
      <c r="H2875" s="32" t="s">
        <v>2414</v>
      </c>
      <c r="I2875" s="32" t="s">
        <v>2415</v>
      </c>
      <c r="J2875" s="33" t="s">
        <v>2370</v>
      </c>
      <c r="K2875" s="32">
        <v>38</v>
      </c>
      <c r="L2875" s="35"/>
    </row>
    <row r="2876" spans="1:12" ht="26.25" hidden="1" thickBot="1" x14ac:dyDescent="0.3">
      <c r="A2876" s="31" t="s">
        <v>2363</v>
      </c>
      <c r="B2876" s="32" t="s">
        <v>1244</v>
      </c>
      <c r="C2876" s="33" t="s">
        <v>2371</v>
      </c>
      <c r="D2876" s="33" t="s">
        <v>10077</v>
      </c>
      <c r="E2876" s="34" t="s">
        <v>10078</v>
      </c>
      <c r="F2876" s="32" t="s">
        <v>10079</v>
      </c>
      <c r="G2876" s="33" t="s">
        <v>10080</v>
      </c>
      <c r="H2876" s="32" t="s">
        <v>2414</v>
      </c>
      <c r="I2876" s="32" t="s">
        <v>2415</v>
      </c>
      <c r="J2876" s="33" t="s">
        <v>2375</v>
      </c>
      <c r="K2876" s="32">
        <v>13</v>
      </c>
      <c r="L2876" s="35"/>
    </row>
    <row r="2877" spans="1:12" ht="26.25" hidden="1" thickBot="1" x14ac:dyDescent="0.3">
      <c r="A2877" s="31" t="s">
        <v>2363</v>
      </c>
      <c r="B2877" s="32" t="s">
        <v>1244</v>
      </c>
      <c r="C2877" s="33" t="s">
        <v>2371</v>
      </c>
      <c r="D2877" s="33" t="s">
        <v>10077</v>
      </c>
      <c r="E2877" s="34" t="s">
        <v>10078</v>
      </c>
      <c r="F2877" s="32" t="s">
        <v>10079</v>
      </c>
      <c r="G2877" s="33" t="s">
        <v>10081</v>
      </c>
      <c r="H2877" s="32" t="s">
        <v>2414</v>
      </c>
      <c r="I2877" s="32" t="s">
        <v>2415</v>
      </c>
      <c r="J2877" s="33" t="s">
        <v>2373</v>
      </c>
      <c r="K2877" s="32">
        <v>23</v>
      </c>
      <c r="L2877" s="35"/>
    </row>
    <row r="2878" spans="1:12" ht="26.25" hidden="1" thickBot="1" x14ac:dyDescent="0.3">
      <c r="A2878" s="31" t="s">
        <v>2363</v>
      </c>
      <c r="B2878" s="32" t="s">
        <v>1244</v>
      </c>
      <c r="C2878" s="33" t="s">
        <v>2371</v>
      </c>
      <c r="D2878" s="33" t="s">
        <v>10082</v>
      </c>
      <c r="E2878" s="34" t="s">
        <v>9984</v>
      </c>
      <c r="F2878" s="32" t="s">
        <v>9985</v>
      </c>
      <c r="G2878" s="33" t="s">
        <v>10083</v>
      </c>
      <c r="H2878" s="32" t="s">
        <v>2414</v>
      </c>
      <c r="I2878" s="32" t="s">
        <v>2415</v>
      </c>
      <c r="J2878" s="33" t="s">
        <v>2373</v>
      </c>
      <c r="K2878" s="32">
        <v>26</v>
      </c>
      <c r="L2878" s="35"/>
    </row>
    <row r="2879" spans="1:12" ht="26.25" hidden="1" thickBot="1" x14ac:dyDescent="0.3">
      <c r="A2879" s="31" t="s">
        <v>2363</v>
      </c>
      <c r="B2879" s="32" t="s">
        <v>1244</v>
      </c>
      <c r="C2879" s="33" t="s">
        <v>2371</v>
      </c>
      <c r="D2879" s="33" t="s">
        <v>10084</v>
      </c>
      <c r="E2879" s="34" t="s">
        <v>10039</v>
      </c>
      <c r="F2879" s="32" t="s">
        <v>10040</v>
      </c>
      <c r="G2879" s="33" t="s">
        <v>10085</v>
      </c>
      <c r="H2879" s="32" t="s">
        <v>2414</v>
      </c>
      <c r="I2879" s="32" t="s">
        <v>2415</v>
      </c>
      <c r="J2879" s="33" t="s">
        <v>2375</v>
      </c>
      <c r="K2879" s="32">
        <v>15</v>
      </c>
      <c r="L2879" s="35"/>
    </row>
    <row r="2880" spans="1:12" ht="26.25" hidden="1" thickBot="1" x14ac:dyDescent="0.3">
      <c r="A2880" s="31" t="s">
        <v>2363</v>
      </c>
      <c r="B2880" s="32" t="s">
        <v>1244</v>
      </c>
      <c r="C2880" s="33" t="s">
        <v>2385</v>
      </c>
      <c r="D2880" s="33" t="s">
        <v>10086</v>
      </c>
      <c r="E2880" s="34" t="s">
        <v>10087</v>
      </c>
      <c r="F2880" s="32" t="s">
        <v>10088</v>
      </c>
      <c r="G2880" s="33" t="s">
        <v>10089</v>
      </c>
      <c r="H2880" s="32" t="s">
        <v>2475</v>
      </c>
      <c r="I2880" s="32" t="s">
        <v>2415</v>
      </c>
      <c r="J2880" s="33" t="s">
        <v>2370</v>
      </c>
      <c r="K2880" s="32">
        <v>29</v>
      </c>
      <c r="L2880" s="36" t="s">
        <v>6803</v>
      </c>
    </row>
    <row r="2881" spans="1:12" ht="26.25" hidden="1" thickBot="1" x14ac:dyDescent="0.3">
      <c r="A2881" s="31" t="s">
        <v>2363</v>
      </c>
      <c r="B2881" s="32" t="s">
        <v>1244</v>
      </c>
      <c r="C2881" s="33" t="s">
        <v>2385</v>
      </c>
      <c r="D2881" s="33" t="s">
        <v>10090</v>
      </c>
      <c r="E2881" s="34" t="s">
        <v>10087</v>
      </c>
      <c r="F2881" s="32" t="s">
        <v>10091</v>
      </c>
      <c r="G2881" s="33" t="s">
        <v>10092</v>
      </c>
      <c r="H2881" s="32" t="s">
        <v>2475</v>
      </c>
      <c r="I2881" s="32" t="s">
        <v>2415</v>
      </c>
      <c r="J2881" s="33" t="s">
        <v>2370</v>
      </c>
      <c r="K2881" s="32">
        <v>16</v>
      </c>
      <c r="L2881" s="36" t="s">
        <v>6803</v>
      </c>
    </row>
    <row r="2882" spans="1:12" ht="26.25" hidden="1" thickBot="1" x14ac:dyDescent="0.3">
      <c r="A2882" s="31" t="s">
        <v>2363</v>
      </c>
      <c r="B2882" s="32" t="s">
        <v>1244</v>
      </c>
      <c r="C2882" s="33" t="s">
        <v>2385</v>
      </c>
      <c r="D2882" s="33" t="s">
        <v>10093</v>
      </c>
      <c r="E2882" s="34" t="s">
        <v>10094</v>
      </c>
      <c r="F2882" s="32" t="s">
        <v>10095</v>
      </c>
      <c r="G2882" s="33" t="s">
        <v>10096</v>
      </c>
      <c r="H2882" s="32" t="s">
        <v>2475</v>
      </c>
      <c r="I2882" s="32" t="s">
        <v>2415</v>
      </c>
      <c r="J2882" s="33" t="s">
        <v>2370</v>
      </c>
      <c r="K2882" s="32">
        <v>29</v>
      </c>
      <c r="L2882" s="36" t="s">
        <v>6803</v>
      </c>
    </row>
    <row r="2883" spans="1:12" ht="26.25" hidden="1" thickBot="1" x14ac:dyDescent="0.3">
      <c r="A2883" s="31" t="s">
        <v>2363</v>
      </c>
      <c r="B2883" s="32" t="s">
        <v>1244</v>
      </c>
      <c r="C2883" s="33" t="s">
        <v>2385</v>
      </c>
      <c r="D2883" s="33" t="s">
        <v>10097</v>
      </c>
      <c r="E2883" s="34" t="s">
        <v>10098</v>
      </c>
      <c r="F2883" s="32" t="s">
        <v>10099</v>
      </c>
      <c r="G2883" s="33" t="s">
        <v>10100</v>
      </c>
      <c r="H2883" s="32" t="s">
        <v>2475</v>
      </c>
      <c r="I2883" s="32" t="s">
        <v>2415</v>
      </c>
      <c r="J2883" s="33" t="s">
        <v>2370</v>
      </c>
      <c r="K2883" s="32">
        <v>18</v>
      </c>
      <c r="L2883" s="36" t="s">
        <v>10101</v>
      </c>
    </row>
    <row r="2884" spans="1:12" ht="15.75" hidden="1" thickBot="1" x14ac:dyDescent="0.3">
      <c r="A2884" s="31" t="s">
        <v>2363</v>
      </c>
      <c r="B2884" s="32" t="s">
        <v>1244</v>
      </c>
      <c r="C2884" s="33" t="s">
        <v>2385</v>
      </c>
      <c r="D2884" s="33" t="s">
        <v>10102</v>
      </c>
      <c r="E2884" s="34" t="s">
        <v>10103</v>
      </c>
      <c r="F2884" s="32" t="s">
        <v>10104</v>
      </c>
      <c r="G2884" s="33" t="s">
        <v>10105</v>
      </c>
      <c r="H2884" s="32" t="s">
        <v>2475</v>
      </c>
      <c r="I2884" s="32" t="s">
        <v>2415</v>
      </c>
      <c r="J2884" s="33" t="s">
        <v>2370</v>
      </c>
      <c r="K2884" s="32">
        <v>24</v>
      </c>
      <c r="L2884" s="36" t="s">
        <v>10106</v>
      </c>
    </row>
    <row r="2885" spans="1:12" ht="26.25" hidden="1" thickBot="1" x14ac:dyDescent="0.3">
      <c r="A2885" s="31" t="s">
        <v>2363</v>
      </c>
      <c r="B2885" s="32" t="s">
        <v>1244</v>
      </c>
      <c r="C2885" s="33" t="s">
        <v>2385</v>
      </c>
      <c r="D2885" s="33" t="s">
        <v>10107</v>
      </c>
      <c r="E2885" s="34" t="s">
        <v>10108</v>
      </c>
      <c r="F2885" s="32" t="s">
        <v>10109</v>
      </c>
      <c r="G2885" s="33" t="s">
        <v>10110</v>
      </c>
      <c r="H2885" s="32" t="s">
        <v>2475</v>
      </c>
      <c r="I2885" s="32" t="s">
        <v>2415</v>
      </c>
      <c r="J2885" s="33" t="s">
        <v>2370</v>
      </c>
      <c r="K2885" s="32">
        <v>18</v>
      </c>
      <c r="L2885" s="36" t="s">
        <v>10111</v>
      </c>
    </row>
    <row r="2886" spans="1:12" ht="26.25" hidden="1" thickBot="1" x14ac:dyDescent="0.3">
      <c r="A2886" s="31" t="s">
        <v>2363</v>
      </c>
      <c r="B2886" s="32" t="s">
        <v>1244</v>
      </c>
      <c r="C2886" s="33" t="s">
        <v>2385</v>
      </c>
      <c r="D2886" s="33" t="s">
        <v>10112</v>
      </c>
      <c r="E2886" s="34" t="s">
        <v>10049</v>
      </c>
      <c r="F2886" s="32" t="s">
        <v>10050</v>
      </c>
      <c r="G2886" s="33" t="s">
        <v>10113</v>
      </c>
      <c r="H2886" s="32" t="s">
        <v>2475</v>
      </c>
      <c r="I2886" s="32" t="s">
        <v>2415</v>
      </c>
      <c r="J2886" s="33" t="s">
        <v>2370</v>
      </c>
      <c r="K2886" s="32">
        <v>28</v>
      </c>
      <c r="L2886" s="36" t="s">
        <v>10101</v>
      </c>
    </row>
    <row r="2887" spans="1:12" ht="26.25" hidden="1" thickBot="1" x14ac:dyDescent="0.3">
      <c r="A2887" s="31" t="s">
        <v>2363</v>
      </c>
      <c r="B2887" s="32" t="s">
        <v>1244</v>
      </c>
      <c r="C2887" s="33" t="s">
        <v>2371</v>
      </c>
      <c r="D2887" s="33" t="s">
        <v>10114</v>
      </c>
      <c r="E2887" s="34" t="s">
        <v>10108</v>
      </c>
      <c r="F2887" s="32" t="s">
        <v>10109</v>
      </c>
      <c r="G2887" s="33" t="s">
        <v>10115</v>
      </c>
      <c r="H2887" s="32" t="s">
        <v>2475</v>
      </c>
      <c r="I2887" s="32" t="s">
        <v>2415</v>
      </c>
      <c r="J2887" s="33" t="s">
        <v>2373</v>
      </c>
      <c r="K2887" s="32">
        <v>21</v>
      </c>
      <c r="L2887" s="35"/>
    </row>
    <row r="2888" spans="1:12" ht="26.25" hidden="1" thickBot="1" x14ac:dyDescent="0.3">
      <c r="A2888" s="31" t="s">
        <v>2363</v>
      </c>
      <c r="B2888" s="32" t="s">
        <v>1244</v>
      </c>
      <c r="C2888" s="33" t="s">
        <v>2385</v>
      </c>
      <c r="D2888" s="33" t="s">
        <v>10116</v>
      </c>
      <c r="E2888" s="34" t="s">
        <v>10117</v>
      </c>
      <c r="F2888" s="32" t="s">
        <v>10118</v>
      </c>
      <c r="G2888" s="33" t="s">
        <v>10119</v>
      </c>
      <c r="H2888" s="32" t="s">
        <v>2475</v>
      </c>
      <c r="I2888" s="32" t="s">
        <v>2415</v>
      </c>
      <c r="J2888" s="33" t="s">
        <v>2373</v>
      </c>
      <c r="K2888" s="32">
        <v>32</v>
      </c>
      <c r="L2888" s="36" t="s">
        <v>10101</v>
      </c>
    </row>
    <row r="2889" spans="1:12" ht="15.75" hidden="1" thickBot="1" x14ac:dyDescent="0.3">
      <c r="A2889" s="31" t="s">
        <v>2363</v>
      </c>
      <c r="B2889" s="32" t="s">
        <v>1244</v>
      </c>
      <c r="C2889" s="33" t="s">
        <v>2385</v>
      </c>
      <c r="D2889" s="33" t="s">
        <v>10120</v>
      </c>
      <c r="E2889" s="34" t="s">
        <v>10121</v>
      </c>
      <c r="F2889" s="32" t="s">
        <v>10122</v>
      </c>
      <c r="G2889" s="33" t="s">
        <v>10123</v>
      </c>
      <c r="H2889" s="32" t="s">
        <v>2475</v>
      </c>
      <c r="I2889" s="32" t="s">
        <v>2415</v>
      </c>
      <c r="J2889" s="33" t="s">
        <v>2373</v>
      </c>
      <c r="K2889" s="32">
        <v>16</v>
      </c>
      <c r="L2889" s="36" t="s">
        <v>10101</v>
      </c>
    </row>
    <row r="2890" spans="1:12" ht="26.25" hidden="1" thickBot="1" x14ac:dyDescent="0.3">
      <c r="A2890" s="31" t="s">
        <v>2363</v>
      </c>
      <c r="B2890" s="32" t="s">
        <v>1244</v>
      </c>
      <c r="C2890" s="33" t="s">
        <v>2385</v>
      </c>
      <c r="D2890" s="33" t="s">
        <v>10124</v>
      </c>
      <c r="E2890" s="34" t="s">
        <v>10055</v>
      </c>
      <c r="F2890" s="32" t="s">
        <v>10056</v>
      </c>
      <c r="G2890" s="33" t="s">
        <v>10125</v>
      </c>
      <c r="H2890" s="32" t="s">
        <v>2475</v>
      </c>
      <c r="I2890" s="32" t="s">
        <v>2415</v>
      </c>
      <c r="J2890" s="33" t="s">
        <v>2373</v>
      </c>
      <c r="K2890" s="32">
        <v>36</v>
      </c>
      <c r="L2890" s="36" t="s">
        <v>10101</v>
      </c>
    </row>
    <row r="2891" spans="1:12" ht="26.25" hidden="1" thickBot="1" x14ac:dyDescent="0.3">
      <c r="A2891" s="31" t="s">
        <v>2363</v>
      </c>
      <c r="B2891" s="32" t="s">
        <v>1244</v>
      </c>
      <c r="C2891" s="33" t="s">
        <v>2385</v>
      </c>
      <c r="D2891" s="33" t="s">
        <v>10097</v>
      </c>
      <c r="E2891" s="34" t="s">
        <v>10098</v>
      </c>
      <c r="F2891" s="32" t="s">
        <v>10099</v>
      </c>
      <c r="G2891" s="33" t="s">
        <v>10126</v>
      </c>
      <c r="H2891" s="32" t="s">
        <v>2475</v>
      </c>
      <c r="I2891" s="32" t="s">
        <v>2415</v>
      </c>
      <c r="J2891" s="33" t="s">
        <v>2373</v>
      </c>
      <c r="K2891" s="32">
        <v>20</v>
      </c>
      <c r="L2891" s="36" t="s">
        <v>10101</v>
      </c>
    </row>
    <row r="2892" spans="1:12" ht="15.75" hidden="1" thickBot="1" x14ac:dyDescent="0.3">
      <c r="A2892" s="31" t="s">
        <v>2363</v>
      </c>
      <c r="B2892" s="32" t="s">
        <v>1244</v>
      </c>
      <c r="C2892" s="33" t="s">
        <v>2385</v>
      </c>
      <c r="D2892" s="33" t="s">
        <v>10127</v>
      </c>
      <c r="E2892" s="34" t="s">
        <v>10128</v>
      </c>
      <c r="F2892" s="32" t="s">
        <v>10129</v>
      </c>
      <c r="G2892" s="33" t="s">
        <v>10130</v>
      </c>
      <c r="H2892" s="32" t="s">
        <v>2475</v>
      </c>
      <c r="I2892" s="32" t="s">
        <v>2415</v>
      </c>
      <c r="J2892" s="33" t="s">
        <v>2373</v>
      </c>
      <c r="K2892" s="32">
        <v>24</v>
      </c>
      <c r="L2892" s="36" t="s">
        <v>6803</v>
      </c>
    </row>
    <row r="2893" spans="1:12" ht="15.75" hidden="1" thickBot="1" x14ac:dyDescent="0.3">
      <c r="A2893" s="31" t="s">
        <v>2363</v>
      </c>
      <c r="B2893" s="32" t="s">
        <v>1244</v>
      </c>
      <c r="C2893" s="33" t="s">
        <v>2385</v>
      </c>
      <c r="D2893" s="33" t="s">
        <v>10131</v>
      </c>
      <c r="E2893" s="34" t="s">
        <v>10132</v>
      </c>
      <c r="F2893" s="32" t="s">
        <v>10133</v>
      </c>
      <c r="G2893" s="33" t="s">
        <v>10134</v>
      </c>
      <c r="H2893" s="32" t="s">
        <v>2475</v>
      </c>
      <c r="I2893" s="32" t="s">
        <v>2415</v>
      </c>
      <c r="J2893" s="33" t="s">
        <v>2373</v>
      </c>
      <c r="K2893" s="32">
        <v>24</v>
      </c>
      <c r="L2893" s="36" t="s">
        <v>10111</v>
      </c>
    </row>
    <row r="2894" spans="1:12" ht="15.75" hidden="1" thickBot="1" x14ac:dyDescent="0.3">
      <c r="A2894" s="31" t="s">
        <v>2363</v>
      </c>
      <c r="B2894" s="32" t="s">
        <v>1244</v>
      </c>
      <c r="C2894" s="33" t="s">
        <v>2385</v>
      </c>
      <c r="D2894" s="33" t="s">
        <v>10135</v>
      </c>
      <c r="E2894" s="34" t="s">
        <v>10136</v>
      </c>
      <c r="F2894" s="32" t="s">
        <v>10137</v>
      </c>
      <c r="G2894" s="33" t="s">
        <v>10138</v>
      </c>
      <c r="H2894" s="32" t="s">
        <v>2475</v>
      </c>
      <c r="I2894" s="32" t="s">
        <v>2415</v>
      </c>
      <c r="J2894" s="33" t="s">
        <v>2370</v>
      </c>
      <c r="K2894" s="32">
        <v>24</v>
      </c>
      <c r="L2894" s="36" t="s">
        <v>10106</v>
      </c>
    </row>
    <row r="2895" spans="1:12" ht="15.75" hidden="1" thickBot="1" x14ac:dyDescent="0.3">
      <c r="A2895" s="31" t="s">
        <v>2363</v>
      </c>
      <c r="B2895" s="32" t="s">
        <v>1244</v>
      </c>
      <c r="C2895" s="33" t="s">
        <v>2385</v>
      </c>
      <c r="D2895" s="33" t="s">
        <v>10102</v>
      </c>
      <c r="E2895" s="34" t="s">
        <v>10103</v>
      </c>
      <c r="F2895" s="32" t="s">
        <v>10104</v>
      </c>
      <c r="G2895" s="33" t="s">
        <v>10139</v>
      </c>
      <c r="H2895" s="32" t="s">
        <v>2475</v>
      </c>
      <c r="I2895" s="32" t="s">
        <v>2415</v>
      </c>
      <c r="J2895" s="33" t="s">
        <v>2365</v>
      </c>
      <c r="K2895" s="32">
        <v>21</v>
      </c>
      <c r="L2895" s="36" t="s">
        <v>10106</v>
      </c>
    </row>
    <row r="2896" spans="1:12" ht="26.25" hidden="1" thickBot="1" x14ac:dyDescent="0.3">
      <c r="A2896" s="31" t="s">
        <v>2363</v>
      </c>
      <c r="B2896" s="32" t="s">
        <v>1244</v>
      </c>
      <c r="C2896" s="33" t="s">
        <v>2385</v>
      </c>
      <c r="D2896" s="33" t="s">
        <v>10112</v>
      </c>
      <c r="E2896" s="34" t="s">
        <v>10049</v>
      </c>
      <c r="F2896" s="32" t="s">
        <v>10050</v>
      </c>
      <c r="G2896" s="33" t="s">
        <v>10140</v>
      </c>
      <c r="H2896" s="32" t="s">
        <v>2475</v>
      </c>
      <c r="I2896" s="32" t="s">
        <v>2415</v>
      </c>
      <c r="J2896" s="33" t="s">
        <v>2365</v>
      </c>
      <c r="K2896" s="32">
        <v>33</v>
      </c>
      <c r="L2896" s="36" t="s">
        <v>10101</v>
      </c>
    </row>
    <row r="2897" spans="1:12" ht="26.25" hidden="1" thickBot="1" x14ac:dyDescent="0.3">
      <c r="A2897" s="31" t="s">
        <v>2363</v>
      </c>
      <c r="B2897" s="32" t="s">
        <v>1244</v>
      </c>
      <c r="C2897" s="33" t="s">
        <v>2385</v>
      </c>
      <c r="D2897" s="33" t="s">
        <v>10141</v>
      </c>
      <c r="E2897" s="34" t="s">
        <v>10142</v>
      </c>
      <c r="F2897" s="32" t="s">
        <v>10143</v>
      </c>
      <c r="G2897" s="33" t="s">
        <v>10144</v>
      </c>
      <c r="H2897" s="32" t="s">
        <v>2475</v>
      </c>
      <c r="I2897" s="32" t="s">
        <v>2415</v>
      </c>
      <c r="J2897" s="33" t="s">
        <v>2365</v>
      </c>
      <c r="K2897" s="32">
        <v>18</v>
      </c>
      <c r="L2897" s="36" t="s">
        <v>10101</v>
      </c>
    </row>
    <row r="2898" spans="1:12" ht="15.75" hidden="1" thickBot="1" x14ac:dyDescent="0.3">
      <c r="A2898" s="31" t="s">
        <v>2363</v>
      </c>
      <c r="B2898" s="32" t="s">
        <v>1244</v>
      </c>
      <c r="C2898" s="33" t="s">
        <v>2385</v>
      </c>
      <c r="D2898" s="33" t="s">
        <v>10135</v>
      </c>
      <c r="E2898" s="34" t="s">
        <v>10136</v>
      </c>
      <c r="F2898" s="32" t="s">
        <v>10137</v>
      </c>
      <c r="G2898" s="33" t="s">
        <v>10145</v>
      </c>
      <c r="H2898" s="32" t="s">
        <v>2475</v>
      </c>
      <c r="I2898" s="32" t="s">
        <v>2415</v>
      </c>
      <c r="J2898" s="33" t="s">
        <v>2365</v>
      </c>
      <c r="K2898" s="32">
        <v>14</v>
      </c>
      <c r="L2898" s="36" t="s">
        <v>10106</v>
      </c>
    </row>
    <row r="2899" spans="1:12" ht="26.25" hidden="1" thickBot="1" x14ac:dyDescent="0.3">
      <c r="A2899" s="31" t="s">
        <v>2363</v>
      </c>
      <c r="B2899" s="32" t="s">
        <v>1244</v>
      </c>
      <c r="C2899" s="33" t="s">
        <v>2385</v>
      </c>
      <c r="D2899" s="33" t="s">
        <v>10146</v>
      </c>
      <c r="E2899" s="34" t="s">
        <v>10147</v>
      </c>
      <c r="F2899" s="32" t="s">
        <v>10148</v>
      </c>
      <c r="G2899" s="33" t="s">
        <v>10149</v>
      </c>
      <c r="H2899" s="32" t="s">
        <v>2475</v>
      </c>
      <c r="I2899" s="32" t="s">
        <v>2415</v>
      </c>
      <c r="J2899" s="33" t="s">
        <v>2370</v>
      </c>
      <c r="K2899" s="32">
        <v>18</v>
      </c>
      <c r="L2899" s="36" t="s">
        <v>10101</v>
      </c>
    </row>
    <row r="2900" spans="1:12" ht="15.75" hidden="1" thickBot="1" x14ac:dyDescent="0.3">
      <c r="A2900" s="31" t="s">
        <v>2363</v>
      </c>
      <c r="B2900" s="32" t="s">
        <v>1244</v>
      </c>
      <c r="C2900" s="33" t="s">
        <v>2385</v>
      </c>
      <c r="D2900" s="33" t="s">
        <v>10150</v>
      </c>
      <c r="E2900" s="34" t="s">
        <v>2934</v>
      </c>
      <c r="F2900" s="32" t="s">
        <v>10151</v>
      </c>
      <c r="G2900" s="33" t="s">
        <v>10152</v>
      </c>
      <c r="H2900" s="32" t="s">
        <v>2475</v>
      </c>
      <c r="I2900" s="32" t="s">
        <v>2415</v>
      </c>
      <c r="J2900" s="33" t="s">
        <v>2365</v>
      </c>
      <c r="K2900" s="32">
        <v>23</v>
      </c>
      <c r="L2900" s="36" t="s">
        <v>6803</v>
      </c>
    </row>
    <row r="2901" spans="1:12" ht="26.25" hidden="1" thickBot="1" x14ac:dyDescent="0.3">
      <c r="A2901" s="31" t="s">
        <v>2363</v>
      </c>
      <c r="B2901" s="32" t="s">
        <v>1244</v>
      </c>
      <c r="C2901" s="33" t="s">
        <v>2385</v>
      </c>
      <c r="D2901" s="33" t="s">
        <v>10086</v>
      </c>
      <c r="E2901" s="34" t="s">
        <v>10087</v>
      </c>
      <c r="F2901" s="32" t="s">
        <v>10088</v>
      </c>
      <c r="G2901" s="33" t="s">
        <v>10153</v>
      </c>
      <c r="H2901" s="32" t="s">
        <v>2475</v>
      </c>
      <c r="I2901" s="32" t="s">
        <v>2415</v>
      </c>
      <c r="J2901" s="33" t="s">
        <v>2365</v>
      </c>
      <c r="K2901" s="32">
        <v>15</v>
      </c>
      <c r="L2901" s="36" t="s">
        <v>6803</v>
      </c>
    </row>
    <row r="2902" spans="1:12" ht="26.25" hidden="1" thickBot="1" x14ac:dyDescent="0.3">
      <c r="A2902" s="31" t="s">
        <v>2363</v>
      </c>
      <c r="B2902" s="32" t="s">
        <v>1244</v>
      </c>
      <c r="C2902" s="33" t="s">
        <v>2385</v>
      </c>
      <c r="D2902" s="33" t="s">
        <v>10093</v>
      </c>
      <c r="E2902" s="34" t="s">
        <v>10094</v>
      </c>
      <c r="F2902" s="32" t="s">
        <v>10095</v>
      </c>
      <c r="G2902" s="33" t="s">
        <v>10154</v>
      </c>
      <c r="H2902" s="32" t="s">
        <v>2475</v>
      </c>
      <c r="I2902" s="32" t="s">
        <v>2415</v>
      </c>
      <c r="J2902" s="33" t="s">
        <v>2365</v>
      </c>
      <c r="K2902" s="32">
        <v>13</v>
      </c>
      <c r="L2902" s="36" t="s">
        <v>6803</v>
      </c>
    </row>
    <row r="2903" spans="1:12" ht="15.75" hidden="1" thickBot="1" x14ac:dyDescent="0.3">
      <c r="A2903" s="31" t="s">
        <v>2363</v>
      </c>
      <c r="B2903" s="32" t="s">
        <v>1244</v>
      </c>
      <c r="C2903" s="33" t="s">
        <v>2385</v>
      </c>
      <c r="D2903" s="33" t="s">
        <v>10155</v>
      </c>
      <c r="E2903" s="34" t="s">
        <v>10156</v>
      </c>
      <c r="F2903" s="32" t="s">
        <v>10157</v>
      </c>
      <c r="G2903" s="33" t="s">
        <v>10158</v>
      </c>
      <c r="H2903" s="32" t="s">
        <v>2475</v>
      </c>
      <c r="I2903" s="32" t="s">
        <v>2415</v>
      </c>
      <c r="J2903" s="33" t="s">
        <v>2365</v>
      </c>
      <c r="K2903" s="32">
        <v>18</v>
      </c>
      <c r="L2903" s="36" t="s">
        <v>6803</v>
      </c>
    </row>
    <row r="2904" spans="1:12" ht="26.25" hidden="1" thickBot="1" x14ac:dyDescent="0.3">
      <c r="A2904" s="31" t="s">
        <v>2363</v>
      </c>
      <c r="B2904" s="32" t="s">
        <v>1244</v>
      </c>
      <c r="C2904" s="33" t="s">
        <v>2385</v>
      </c>
      <c r="D2904" s="33" t="s">
        <v>10112</v>
      </c>
      <c r="E2904" s="34" t="s">
        <v>10049</v>
      </c>
      <c r="F2904" s="32" t="s">
        <v>10050</v>
      </c>
      <c r="G2904" s="33" t="s">
        <v>10159</v>
      </c>
      <c r="H2904" s="32" t="s">
        <v>2475</v>
      </c>
      <c r="I2904" s="32" t="s">
        <v>2415</v>
      </c>
      <c r="J2904" s="33" t="s">
        <v>2373</v>
      </c>
      <c r="K2904" s="32">
        <v>23</v>
      </c>
      <c r="L2904" s="36" t="s">
        <v>10101</v>
      </c>
    </row>
    <row r="2905" spans="1:12" ht="15.75" hidden="1" thickBot="1" x14ac:dyDescent="0.3">
      <c r="A2905" s="31" t="s">
        <v>2363</v>
      </c>
      <c r="B2905" s="32" t="s">
        <v>1244</v>
      </c>
      <c r="C2905" s="33" t="s">
        <v>2385</v>
      </c>
      <c r="D2905" s="33" t="s">
        <v>10135</v>
      </c>
      <c r="E2905" s="34" t="s">
        <v>10136</v>
      </c>
      <c r="F2905" s="32" t="s">
        <v>10137</v>
      </c>
      <c r="G2905" s="33" t="s">
        <v>10160</v>
      </c>
      <c r="H2905" s="32" t="s">
        <v>2475</v>
      </c>
      <c r="I2905" s="32" t="s">
        <v>2415</v>
      </c>
      <c r="J2905" s="33" t="s">
        <v>2373</v>
      </c>
      <c r="K2905" s="32">
        <v>31</v>
      </c>
      <c r="L2905" s="36" t="s">
        <v>10106</v>
      </c>
    </row>
    <row r="2906" spans="1:12" ht="15.75" hidden="1" thickBot="1" x14ac:dyDescent="0.3">
      <c r="A2906" s="31" t="s">
        <v>2363</v>
      </c>
      <c r="B2906" s="32" t="s">
        <v>1244</v>
      </c>
      <c r="C2906" s="33" t="s">
        <v>2385</v>
      </c>
      <c r="D2906" s="33" t="s">
        <v>10102</v>
      </c>
      <c r="E2906" s="34" t="s">
        <v>10103</v>
      </c>
      <c r="F2906" s="32" t="s">
        <v>10104</v>
      </c>
      <c r="G2906" s="33" t="s">
        <v>10161</v>
      </c>
      <c r="H2906" s="32" t="s">
        <v>2475</v>
      </c>
      <c r="I2906" s="32" t="s">
        <v>2415</v>
      </c>
      <c r="J2906" s="33" t="s">
        <v>2373</v>
      </c>
      <c r="K2906" s="32">
        <v>28</v>
      </c>
      <c r="L2906" s="36" t="s">
        <v>10106</v>
      </c>
    </row>
    <row r="2907" spans="1:12" ht="15.75" hidden="1" thickBot="1" x14ac:dyDescent="0.3">
      <c r="A2907" s="31" t="s">
        <v>2363</v>
      </c>
      <c r="B2907" s="32" t="s">
        <v>1244</v>
      </c>
      <c r="C2907" s="33" t="s">
        <v>2385</v>
      </c>
      <c r="D2907" s="33" t="s">
        <v>10131</v>
      </c>
      <c r="E2907" s="34" t="s">
        <v>10132</v>
      </c>
      <c r="F2907" s="32" t="s">
        <v>10133</v>
      </c>
      <c r="G2907" s="33" t="s">
        <v>10162</v>
      </c>
      <c r="H2907" s="32" t="s">
        <v>2475</v>
      </c>
      <c r="I2907" s="32" t="s">
        <v>2415</v>
      </c>
      <c r="J2907" s="33" t="s">
        <v>2368</v>
      </c>
      <c r="K2907" s="32">
        <v>32</v>
      </c>
      <c r="L2907" s="36" t="s">
        <v>10111</v>
      </c>
    </row>
    <row r="2908" spans="1:12" ht="26.25" hidden="1" thickBot="1" x14ac:dyDescent="0.3">
      <c r="A2908" s="31" t="s">
        <v>2363</v>
      </c>
      <c r="B2908" s="32" t="s">
        <v>1244</v>
      </c>
      <c r="C2908" s="33" t="s">
        <v>2385</v>
      </c>
      <c r="D2908" s="33" t="s">
        <v>10163</v>
      </c>
      <c r="E2908" s="34" t="s">
        <v>10164</v>
      </c>
      <c r="F2908" s="32" t="s">
        <v>10165</v>
      </c>
      <c r="G2908" s="33" t="s">
        <v>10166</v>
      </c>
      <c r="H2908" s="32" t="s">
        <v>2475</v>
      </c>
      <c r="I2908" s="32" t="s">
        <v>2415</v>
      </c>
      <c r="J2908" s="33" t="s">
        <v>2368</v>
      </c>
      <c r="K2908" s="32">
        <v>25</v>
      </c>
      <c r="L2908" s="36" t="s">
        <v>2278</v>
      </c>
    </row>
    <row r="2909" spans="1:12" ht="26.25" hidden="1" thickBot="1" x14ac:dyDescent="0.3">
      <c r="A2909" s="31" t="s">
        <v>2363</v>
      </c>
      <c r="B2909" s="32" t="s">
        <v>1244</v>
      </c>
      <c r="C2909" s="33" t="s">
        <v>2385</v>
      </c>
      <c r="D2909" s="33" t="s">
        <v>10167</v>
      </c>
      <c r="E2909" s="34" t="s">
        <v>10168</v>
      </c>
      <c r="F2909" s="32" t="s">
        <v>10169</v>
      </c>
      <c r="G2909" s="33" t="s">
        <v>10170</v>
      </c>
      <c r="H2909" s="32" t="s">
        <v>2475</v>
      </c>
      <c r="I2909" s="32" t="s">
        <v>2415</v>
      </c>
      <c r="J2909" s="33" t="s">
        <v>2368</v>
      </c>
      <c r="K2909" s="32">
        <v>28</v>
      </c>
      <c r="L2909" s="36" t="s">
        <v>2278</v>
      </c>
    </row>
    <row r="2910" spans="1:12" ht="26.25" hidden="1" thickBot="1" x14ac:dyDescent="0.3">
      <c r="A2910" s="31" t="s">
        <v>2363</v>
      </c>
      <c r="B2910" s="32" t="s">
        <v>1244</v>
      </c>
      <c r="C2910" s="33" t="s">
        <v>2385</v>
      </c>
      <c r="D2910" s="33" t="s">
        <v>10116</v>
      </c>
      <c r="E2910" s="34" t="s">
        <v>10117</v>
      </c>
      <c r="F2910" s="32" t="s">
        <v>10118</v>
      </c>
      <c r="G2910" s="33" t="s">
        <v>10171</v>
      </c>
      <c r="H2910" s="32" t="s">
        <v>2475</v>
      </c>
      <c r="I2910" s="32" t="s">
        <v>2415</v>
      </c>
      <c r="J2910" s="33" t="s">
        <v>2368</v>
      </c>
      <c r="K2910" s="32">
        <v>26</v>
      </c>
      <c r="L2910" s="36" t="s">
        <v>2278</v>
      </c>
    </row>
    <row r="2911" spans="1:12" ht="15.75" hidden="1" thickBot="1" x14ac:dyDescent="0.3">
      <c r="A2911" s="31" t="s">
        <v>2363</v>
      </c>
      <c r="B2911" s="32" t="s">
        <v>1244</v>
      </c>
      <c r="C2911" s="33" t="s">
        <v>2385</v>
      </c>
      <c r="D2911" s="33" t="s">
        <v>10172</v>
      </c>
      <c r="E2911" s="34" t="s">
        <v>10063</v>
      </c>
      <c r="F2911" s="32" t="s">
        <v>10064</v>
      </c>
      <c r="G2911" s="33" t="s">
        <v>10173</v>
      </c>
      <c r="H2911" s="32" t="s">
        <v>2475</v>
      </c>
      <c r="I2911" s="32" t="s">
        <v>2415</v>
      </c>
      <c r="J2911" s="33" t="s">
        <v>2373</v>
      </c>
      <c r="K2911" s="32">
        <v>20</v>
      </c>
      <c r="L2911" s="36" t="s">
        <v>10101</v>
      </c>
    </row>
    <row r="2912" spans="1:12" ht="15.75" hidden="1" thickBot="1" x14ac:dyDescent="0.3">
      <c r="A2912" s="31" t="s">
        <v>2363</v>
      </c>
      <c r="B2912" s="32" t="s">
        <v>1244</v>
      </c>
      <c r="C2912" s="33" t="s">
        <v>2385</v>
      </c>
      <c r="D2912" s="33" t="s">
        <v>10174</v>
      </c>
      <c r="E2912" s="34" t="s">
        <v>10175</v>
      </c>
      <c r="F2912" s="32" t="s">
        <v>10176</v>
      </c>
      <c r="G2912" s="33" t="s">
        <v>10177</v>
      </c>
      <c r="H2912" s="32" t="s">
        <v>2475</v>
      </c>
      <c r="I2912" s="32" t="s">
        <v>2415</v>
      </c>
      <c r="J2912" s="33" t="s">
        <v>2368</v>
      </c>
      <c r="K2912" s="32">
        <v>16</v>
      </c>
      <c r="L2912" s="35"/>
    </row>
    <row r="2913" spans="1:12" ht="15.75" hidden="1" thickBot="1" x14ac:dyDescent="0.3">
      <c r="A2913" s="31" t="s">
        <v>2363</v>
      </c>
      <c r="B2913" s="32" t="s">
        <v>1244</v>
      </c>
      <c r="C2913" s="33" t="s">
        <v>2385</v>
      </c>
      <c r="D2913" s="33" t="s">
        <v>10172</v>
      </c>
      <c r="E2913" s="34" t="s">
        <v>10063</v>
      </c>
      <c r="F2913" s="32" t="s">
        <v>10064</v>
      </c>
      <c r="G2913" s="33" t="s">
        <v>10178</v>
      </c>
      <c r="H2913" s="32" t="s">
        <v>2475</v>
      </c>
      <c r="I2913" s="32" t="s">
        <v>2415</v>
      </c>
      <c r="J2913" s="33" t="s">
        <v>2368</v>
      </c>
      <c r="K2913" s="32">
        <v>22</v>
      </c>
      <c r="L2913" s="36" t="s">
        <v>10101</v>
      </c>
    </row>
    <row r="2914" spans="1:12" ht="26.25" hidden="1" thickBot="1" x14ac:dyDescent="0.3">
      <c r="A2914" s="31" t="s">
        <v>2363</v>
      </c>
      <c r="B2914" s="32" t="s">
        <v>1244</v>
      </c>
      <c r="C2914" s="33" t="s">
        <v>2385</v>
      </c>
      <c r="D2914" s="33" t="s">
        <v>10179</v>
      </c>
      <c r="E2914" s="34" t="s">
        <v>10180</v>
      </c>
      <c r="F2914" s="32" t="s">
        <v>10181</v>
      </c>
      <c r="G2914" s="33" t="s">
        <v>10182</v>
      </c>
      <c r="H2914" s="32" t="s">
        <v>2475</v>
      </c>
      <c r="I2914" s="32" t="s">
        <v>2415</v>
      </c>
      <c r="J2914" s="33" t="s">
        <v>2368</v>
      </c>
      <c r="K2914" s="32">
        <v>29</v>
      </c>
      <c r="L2914" s="36" t="s">
        <v>10101</v>
      </c>
    </row>
    <row r="2915" spans="1:12" ht="26.25" hidden="1" thickBot="1" x14ac:dyDescent="0.3">
      <c r="A2915" s="31" t="s">
        <v>2363</v>
      </c>
      <c r="B2915" s="32" t="s">
        <v>1244</v>
      </c>
      <c r="C2915" s="33" t="s">
        <v>2385</v>
      </c>
      <c r="D2915" s="33" t="s">
        <v>10183</v>
      </c>
      <c r="E2915" s="34" t="s">
        <v>2252</v>
      </c>
      <c r="F2915" s="32" t="s">
        <v>10184</v>
      </c>
      <c r="G2915" s="33" t="s">
        <v>10185</v>
      </c>
      <c r="H2915" s="32" t="s">
        <v>2475</v>
      </c>
      <c r="I2915" s="32" t="s">
        <v>2415</v>
      </c>
      <c r="J2915" s="33" t="s">
        <v>2368</v>
      </c>
      <c r="K2915" s="32">
        <v>16</v>
      </c>
      <c r="L2915" s="36" t="s">
        <v>10111</v>
      </c>
    </row>
    <row r="2916" spans="1:12" ht="26.25" hidden="1" thickBot="1" x14ac:dyDescent="0.3">
      <c r="A2916" s="31" t="s">
        <v>2363</v>
      </c>
      <c r="B2916" s="32" t="s">
        <v>1244</v>
      </c>
      <c r="C2916" s="33" t="s">
        <v>2385</v>
      </c>
      <c r="D2916" s="33" t="s">
        <v>10086</v>
      </c>
      <c r="E2916" s="34" t="s">
        <v>10087</v>
      </c>
      <c r="F2916" s="32" t="s">
        <v>10088</v>
      </c>
      <c r="G2916" s="33" t="s">
        <v>10186</v>
      </c>
      <c r="H2916" s="32" t="s">
        <v>2475</v>
      </c>
      <c r="I2916" s="32" t="s">
        <v>2415</v>
      </c>
      <c r="J2916" s="33" t="s">
        <v>2368</v>
      </c>
      <c r="K2916" s="32">
        <v>19</v>
      </c>
      <c r="L2916" s="36" t="s">
        <v>6803</v>
      </c>
    </row>
    <row r="2917" spans="1:12" ht="26.25" hidden="1" thickBot="1" x14ac:dyDescent="0.3">
      <c r="A2917" s="31" t="s">
        <v>2363</v>
      </c>
      <c r="B2917" s="32" t="s">
        <v>1244</v>
      </c>
      <c r="C2917" s="33" t="s">
        <v>2385</v>
      </c>
      <c r="D2917" s="33" t="s">
        <v>10086</v>
      </c>
      <c r="E2917" s="34" t="s">
        <v>10087</v>
      </c>
      <c r="F2917" s="32" t="s">
        <v>10088</v>
      </c>
      <c r="G2917" s="33" t="s">
        <v>10187</v>
      </c>
      <c r="H2917" s="32" t="s">
        <v>2475</v>
      </c>
      <c r="I2917" s="32" t="s">
        <v>2415</v>
      </c>
      <c r="J2917" s="33" t="s">
        <v>2373</v>
      </c>
      <c r="K2917" s="32">
        <v>22</v>
      </c>
      <c r="L2917" s="36" t="s">
        <v>6803</v>
      </c>
    </row>
    <row r="2918" spans="1:12" ht="26.25" hidden="1" thickBot="1" x14ac:dyDescent="0.3">
      <c r="A2918" s="31" t="s">
        <v>2363</v>
      </c>
      <c r="B2918" s="32" t="s">
        <v>1244</v>
      </c>
      <c r="C2918" s="33" t="s">
        <v>2385</v>
      </c>
      <c r="D2918" s="33" t="s">
        <v>10188</v>
      </c>
      <c r="E2918" s="34" t="s">
        <v>10028</v>
      </c>
      <c r="F2918" s="32" t="s">
        <v>10029</v>
      </c>
      <c r="G2918" s="33" t="s">
        <v>10189</v>
      </c>
      <c r="H2918" s="32" t="s">
        <v>2475</v>
      </c>
      <c r="I2918" s="32" t="s">
        <v>2415</v>
      </c>
      <c r="J2918" s="33" t="s">
        <v>2368</v>
      </c>
      <c r="K2918" s="32">
        <v>17</v>
      </c>
      <c r="L2918" s="36" t="s">
        <v>10101</v>
      </c>
    </row>
    <row r="2919" spans="1:12" ht="26.25" hidden="1" thickBot="1" x14ac:dyDescent="0.3">
      <c r="A2919" s="31" t="s">
        <v>2363</v>
      </c>
      <c r="B2919" s="32" t="s">
        <v>1244</v>
      </c>
      <c r="C2919" s="33" t="s">
        <v>2385</v>
      </c>
      <c r="D2919" s="33" t="s">
        <v>10097</v>
      </c>
      <c r="E2919" s="34" t="s">
        <v>10098</v>
      </c>
      <c r="F2919" s="32" t="s">
        <v>10099</v>
      </c>
      <c r="G2919" s="33" t="s">
        <v>10190</v>
      </c>
      <c r="H2919" s="32" t="s">
        <v>2475</v>
      </c>
      <c r="I2919" s="32" t="s">
        <v>2415</v>
      </c>
      <c r="J2919" s="33" t="s">
        <v>2368</v>
      </c>
      <c r="K2919" s="32">
        <v>17</v>
      </c>
      <c r="L2919" s="36" t="s">
        <v>10101</v>
      </c>
    </row>
    <row r="2920" spans="1:12" ht="26.25" hidden="1" thickBot="1" x14ac:dyDescent="0.3">
      <c r="A2920" s="31" t="s">
        <v>2363</v>
      </c>
      <c r="B2920" s="32" t="s">
        <v>1244</v>
      </c>
      <c r="C2920" s="33" t="s">
        <v>2385</v>
      </c>
      <c r="D2920" s="33" t="s">
        <v>10191</v>
      </c>
      <c r="E2920" s="34" t="s">
        <v>10192</v>
      </c>
      <c r="F2920" s="32" t="s">
        <v>10193</v>
      </c>
      <c r="G2920" s="33" t="s">
        <v>10194</v>
      </c>
      <c r="H2920" s="32" t="s">
        <v>2475</v>
      </c>
      <c r="I2920" s="32" t="s">
        <v>2415</v>
      </c>
      <c r="J2920" s="33" t="s">
        <v>2368</v>
      </c>
      <c r="K2920" s="32">
        <v>25</v>
      </c>
      <c r="L2920" s="36" t="s">
        <v>10101</v>
      </c>
    </row>
    <row r="2921" spans="1:12" ht="26.25" hidden="1" thickBot="1" x14ac:dyDescent="0.3">
      <c r="A2921" s="31" t="s">
        <v>2363</v>
      </c>
      <c r="B2921" s="32" t="s">
        <v>1244</v>
      </c>
      <c r="C2921" s="33" t="s">
        <v>2385</v>
      </c>
      <c r="D2921" s="33" t="s">
        <v>10195</v>
      </c>
      <c r="E2921" s="34" t="s">
        <v>10196</v>
      </c>
      <c r="F2921" s="32" t="s">
        <v>10197</v>
      </c>
      <c r="G2921" s="33" t="s">
        <v>10198</v>
      </c>
      <c r="H2921" s="32" t="s">
        <v>2475</v>
      </c>
      <c r="I2921" s="32" t="s">
        <v>2415</v>
      </c>
      <c r="J2921" s="33" t="s">
        <v>2368</v>
      </c>
      <c r="K2921" s="32">
        <v>22</v>
      </c>
      <c r="L2921" s="36" t="s">
        <v>10101</v>
      </c>
    </row>
    <row r="2922" spans="1:12" ht="26.25" hidden="1" thickBot="1" x14ac:dyDescent="0.3">
      <c r="A2922" s="31" t="s">
        <v>2363</v>
      </c>
      <c r="B2922" s="32" t="s">
        <v>1244</v>
      </c>
      <c r="C2922" s="33" t="s">
        <v>2385</v>
      </c>
      <c r="D2922" s="33" t="s">
        <v>10199</v>
      </c>
      <c r="E2922" s="34" t="s">
        <v>10013</v>
      </c>
      <c r="F2922" s="32" t="s">
        <v>10014</v>
      </c>
      <c r="G2922" s="33" t="s">
        <v>10200</v>
      </c>
      <c r="H2922" s="32" t="s">
        <v>2475</v>
      </c>
      <c r="I2922" s="32" t="s">
        <v>2415</v>
      </c>
      <c r="J2922" s="33" t="s">
        <v>2368</v>
      </c>
      <c r="K2922" s="32">
        <v>18</v>
      </c>
      <c r="L2922" s="36" t="s">
        <v>10101</v>
      </c>
    </row>
    <row r="2923" spans="1:12" ht="26.25" hidden="1" thickBot="1" x14ac:dyDescent="0.3">
      <c r="A2923" s="31" t="s">
        <v>2363</v>
      </c>
      <c r="B2923" s="32" t="s">
        <v>1244</v>
      </c>
      <c r="C2923" s="33" t="s">
        <v>2385</v>
      </c>
      <c r="D2923" s="33" t="s">
        <v>10124</v>
      </c>
      <c r="E2923" s="34" t="s">
        <v>10055</v>
      </c>
      <c r="F2923" s="32" t="s">
        <v>10056</v>
      </c>
      <c r="G2923" s="33" t="s">
        <v>10201</v>
      </c>
      <c r="H2923" s="32" t="s">
        <v>2475</v>
      </c>
      <c r="I2923" s="32" t="s">
        <v>2415</v>
      </c>
      <c r="J2923" s="33" t="s">
        <v>2368</v>
      </c>
      <c r="K2923" s="32">
        <v>24</v>
      </c>
      <c r="L2923" s="36" t="s">
        <v>10101</v>
      </c>
    </row>
    <row r="2924" spans="1:12" ht="26.25" hidden="1" thickBot="1" x14ac:dyDescent="0.3">
      <c r="A2924" s="31" t="s">
        <v>2363</v>
      </c>
      <c r="B2924" s="32" t="s">
        <v>1244</v>
      </c>
      <c r="C2924" s="33" t="s">
        <v>2385</v>
      </c>
      <c r="D2924" s="33" t="s">
        <v>10107</v>
      </c>
      <c r="E2924" s="34" t="s">
        <v>10108</v>
      </c>
      <c r="F2924" s="32" t="s">
        <v>10109</v>
      </c>
      <c r="G2924" s="33" t="s">
        <v>10202</v>
      </c>
      <c r="H2924" s="32" t="s">
        <v>2475</v>
      </c>
      <c r="I2924" s="32" t="s">
        <v>2415</v>
      </c>
      <c r="J2924" s="33" t="s">
        <v>2365</v>
      </c>
      <c r="K2924" s="32">
        <v>19</v>
      </c>
      <c r="L2924" s="36" t="s">
        <v>10111</v>
      </c>
    </row>
    <row r="2925" spans="1:12" ht="26.25" hidden="1" thickBot="1" x14ac:dyDescent="0.3">
      <c r="A2925" s="31" t="s">
        <v>2363</v>
      </c>
      <c r="B2925" s="32" t="s">
        <v>1244</v>
      </c>
      <c r="C2925" s="33" t="s">
        <v>2385</v>
      </c>
      <c r="D2925" s="33" t="s">
        <v>10116</v>
      </c>
      <c r="E2925" s="34" t="s">
        <v>10117</v>
      </c>
      <c r="F2925" s="32" t="s">
        <v>10118</v>
      </c>
      <c r="G2925" s="33" t="s">
        <v>10203</v>
      </c>
      <c r="H2925" s="32" t="s">
        <v>2475</v>
      </c>
      <c r="I2925" s="32" t="s">
        <v>2415</v>
      </c>
      <c r="J2925" s="33" t="s">
        <v>2365</v>
      </c>
      <c r="K2925" s="32">
        <v>22</v>
      </c>
      <c r="L2925" s="36" t="s">
        <v>2278</v>
      </c>
    </row>
    <row r="2926" spans="1:12" ht="26.25" hidden="1" thickBot="1" x14ac:dyDescent="0.3">
      <c r="A2926" s="31" t="s">
        <v>2363</v>
      </c>
      <c r="B2926" s="32" t="s">
        <v>1244</v>
      </c>
      <c r="C2926" s="33" t="s">
        <v>2385</v>
      </c>
      <c r="D2926" s="33" t="s">
        <v>10116</v>
      </c>
      <c r="E2926" s="34" t="s">
        <v>10117</v>
      </c>
      <c r="F2926" s="32" t="s">
        <v>10118</v>
      </c>
      <c r="G2926" s="33" t="s">
        <v>10204</v>
      </c>
      <c r="H2926" s="32" t="s">
        <v>2475</v>
      </c>
      <c r="I2926" s="32" t="s">
        <v>2415</v>
      </c>
      <c r="J2926" s="33" t="s">
        <v>2370</v>
      </c>
      <c r="K2926" s="32">
        <v>32</v>
      </c>
      <c r="L2926" s="36" t="s">
        <v>2278</v>
      </c>
    </row>
    <row r="2927" spans="1:12" ht="26.25" hidden="1" thickBot="1" x14ac:dyDescent="0.3">
      <c r="A2927" s="31" t="s">
        <v>2363</v>
      </c>
      <c r="B2927" s="32" t="s">
        <v>1244</v>
      </c>
      <c r="C2927" s="33" t="s">
        <v>2385</v>
      </c>
      <c r="D2927" s="33" t="s">
        <v>10205</v>
      </c>
      <c r="E2927" s="34" t="s">
        <v>10024</v>
      </c>
      <c r="F2927" s="32" t="s">
        <v>10025</v>
      </c>
      <c r="G2927" s="33" t="s">
        <v>10206</v>
      </c>
      <c r="H2927" s="32" t="s">
        <v>2475</v>
      </c>
      <c r="I2927" s="32" t="s">
        <v>2415</v>
      </c>
      <c r="J2927" s="33" t="s">
        <v>2368</v>
      </c>
      <c r="K2927" s="32">
        <v>36</v>
      </c>
      <c r="L2927" s="36" t="s">
        <v>2278</v>
      </c>
    </row>
    <row r="2928" spans="1:12" ht="26.25" hidden="1" thickBot="1" x14ac:dyDescent="0.3">
      <c r="A2928" s="31" t="s">
        <v>2363</v>
      </c>
      <c r="B2928" s="32" t="s">
        <v>1244</v>
      </c>
      <c r="C2928" s="33" t="s">
        <v>2385</v>
      </c>
      <c r="D2928" s="33" t="s">
        <v>10205</v>
      </c>
      <c r="E2928" s="34" t="s">
        <v>10024</v>
      </c>
      <c r="F2928" s="32" t="s">
        <v>10025</v>
      </c>
      <c r="G2928" s="33" t="s">
        <v>10207</v>
      </c>
      <c r="H2928" s="32" t="s">
        <v>2475</v>
      </c>
      <c r="I2928" s="32" t="s">
        <v>2415</v>
      </c>
      <c r="J2928" s="33" t="s">
        <v>2370</v>
      </c>
      <c r="K2928" s="32">
        <v>21</v>
      </c>
      <c r="L2928" s="36" t="s">
        <v>2278</v>
      </c>
    </row>
    <row r="2929" spans="1:12" ht="15.75" hidden="1" thickBot="1" x14ac:dyDescent="0.3">
      <c r="A2929" s="31" t="s">
        <v>2363</v>
      </c>
      <c r="B2929" s="32" t="s">
        <v>1244</v>
      </c>
      <c r="C2929" s="33" t="s">
        <v>2385</v>
      </c>
      <c r="D2929" s="33" t="s">
        <v>10102</v>
      </c>
      <c r="E2929" s="34" t="s">
        <v>10103</v>
      </c>
      <c r="F2929" s="32" t="s">
        <v>10104</v>
      </c>
      <c r="G2929" s="33" t="s">
        <v>10208</v>
      </c>
      <c r="H2929" s="32" t="s">
        <v>2475</v>
      </c>
      <c r="I2929" s="32" t="s">
        <v>2415</v>
      </c>
      <c r="J2929" s="33" t="s">
        <v>2367</v>
      </c>
      <c r="K2929" s="32">
        <v>16</v>
      </c>
      <c r="L2929" s="36" t="s">
        <v>10106</v>
      </c>
    </row>
    <row r="2930" spans="1:12" ht="15.75" hidden="1" thickBot="1" x14ac:dyDescent="0.3">
      <c r="A2930" s="31" t="s">
        <v>2363</v>
      </c>
      <c r="B2930" s="32" t="s">
        <v>1244</v>
      </c>
      <c r="C2930" s="33" t="s">
        <v>2385</v>
      </c>
      <c r="D2930" s="33" t="s">
        <v>10135</v>
      </c>
      <c r="E2930" s="34" t="s">
        <v>10136</v>
      </c>
      <c r="F2930" s="32" t="s">
        <v>10137</v>
      </c>
      <c r="G2930" s="33" t="s">
        <v>10209</v>
      </c>
      <c r="H2930" s="32" t="s">
        <v>2475</v>
      </c>
      <c r="I2930" s="32" t="s">
        <v>2415</v>
      </c>
      <c r="J2930" s="33" t="s">
        <v>2373</v>
      </c>
      <c r="K2930" s="32">
        <v>27</v>
      </c>
      <c r="L2930" s="36" t="s">
        <v>10106</v>
      </c>
    </row>
    <row r="2931" spans="1:12" ht="26.25" hidden="1" thickBot="1" x14ac:dyDescent="0.3">
      <c r="A2931" s="31" t="s">
        <v>2363</v>
      </c>
      <c r="B2931" s="32" t="s">
        <v>1244</v>
      </c>
      <c r="C2931" s="33" t="s">
        <v>2385</v>
      </c>
      <c r="D2931" s="33" t="s">
        <v>10036</v>
      </c>
      <c r="E2931" s="34" t="s">
        <v>9988</v>
      </c>
      <c r="F2931" s="32" t="s">
        <v>9989</v>
      </c>
      <c r="G2931" s="33" t="s">
        <v>10210</v>
      </c>
      <c r="H2931" s="32" t="s">
        <v>2475</v>
      </c>
      <c r="I2931" s="32" t="s">
        <v>2415</v>
      </c>
      <c r="J2931" s="33" t="s">
        <v>2367</v>
      </c>
      <c r="K2931" s="32">
        <v>33</v>
      </c>
      <c r="L2931" s="36" t="s">
        <v>10101</v>
      </c>
    </row>
    <row r="2932" spans="1:12" ht="15.75" hidden="1" thickBot="1" x14ac:dyDescent="0.3">
      <c r="A2932" s="31" t="s">
        <v>2363</v>
      </c>
      <c r="B2932" s="32" t="s">
        <v>1244</v>
      </c>
      <c r="C2932" s="33" t="s">
        <v>2385</v>
      </c>
      <c r="D2932" s="33" t="s">
        <v>10211</v>
      </c>
      <c r="E2932" s="34" t="s">
        <v>10212</v>
      </c>
      <c r="F2932" s="32" t="s">
        <v>10213</v>
      </c>
      <c r="G2932" s="33" t="s">
        <v>10214</v>
      </c>
      <c r="H2932" s="32" t="s">
        <v>2475</v>
      </c>
      <c r="I2932" s="32" t="s">
        <v>2415</v>
      </c>
      <c r="J2932" s="33" t="s">
        <v>2365</v>
      </c>
      <c r="K2932" s="32">
        <v>21</v>
      </c>
      <c r="L2932" s="36" t="s">
        <v>10101</v>
      </c>
    </row>
    <row r="2933" spans="1:12" ht="15.75" hidden="1" thickBot="1" x14ac:dyDescent="0.3">
      <c r="A2933" s="31" t="s">
        <v>2363</v>
      </c>
      <c r="B2933" s="32" t="s">
        <v>1244</v>
      </c>
      <c r="C2933" s="33" t="s">
        <v>2385</v>
      </c>
      <c r="D2933" s="33" t="s">
        <v>10174</v>
      </c>
      <c r="E2933" s="34" t="s">
        <v>10175</v>
      </c>
      <c r="F2933" s="32" t="s">
        <v>10176</v>
      </c>
      <c r="G2933" s="33" t="s">
        <v>10215</v>
      </c>
      <c r="H2933" s="32" t="s">
        <v>2475</v>
      </c>
      <c r="I2933" s="32" t="s">
        <v>2415</v>
      </c>
      <c r="J2933" s="33" t="s">
        <v>2370</v>
      </c>
      <c r="K2933" s="32">
        <v>14</v>
      </c>
      <c r="L2933" s="36" t="s">
        <v>10101</v>
      </c>
    </row>
    <row r="2934" spans="1:12" ht="26.25" hidden="1" thickBot="1" x14ac:dyDescent="0.3">
      <c r="A2934" s="31" t="s">
        <v>2363</v>
      </c>
      <c r="B2934" s="32" t="s">
        <v>1244</v>
      </c>
      <c r="C2934" s="33" t="s">
        <v>2385</v>
      </c>
      <c r="D2934" s="33" t="s">
        <v>10216</v>
      </c>
      <c r="E2934" s="34" t="s">
        <v>9968</v>
      </c>
      <c r="F2934" s="32" t="s">
        <v>9969</v>
      </c>
      <c r="G2934" s="33" t="s">
        <v>10217</v>
      </c>
      <c r="H2934" s="32" t="s">
        <v>2475</v>
      </c>
      <c r="I2934" s="32" t="s">
        <v>2415</v>
      </c>
      <c r="J2934" s="33" t="s">
        <v>2367</v>
      </c>
      <c r="K2934" s="32">
        <v>17</v>
      </c>
      <c r="L2934" s="36" t="s">
        <v>10101</v>
      </c>
    </row>
    <row r="2935" spans="1:12" ht="15.75" hidden="1" thickBot="1" x14ac:dyDescent="0.3">
      <c r="A2935" s="31" t="s">
        <v>2363</v>
      </c>
      <c r="B2935" s="32" t="s">
        <v>1244</v>
      </c>
      <c r="C2935" s="33" t="s">
        <v>2385</v>
      </c>
      <c r="D2935" s="33" t="s">
        <v>10155</v>
      </c>
      <c r="E2935" s="34" t="s">
        <v>10156</v>
      </c>
      <c r="F2935" s="32" t="s">
        <v>10157</v>
      </c>
      <c r="G2935" s="33" t="s">
        <v>10218</v>
      </c>
      <c r="H2935" s="32" t="s">
        <v>2475</v>
      </c>
      <c r="I2935" s="32" t="s">
        <v>2415</v>
      </c>
      <c r="J2935" s="33" t="s">
        <v>2367</v>
      </c>
      <c r="K2935" s="32">
        <v>27</v>
      </c>
      <c r="L2935" s="36" t="s">
        <v>6803</v>
      </c>
    </row>
    <row r="2936" spans="1:12" ht="15.75" hidden="1" thickBot="1" x14ac:dyDescent="0.3">
      <c r="A2936" s="31" t="s">
        <v>2363</v>
      </c>
      <c r="B2936" s="32" t="s">
        <v>1244</v>
      </c>
      <c r="C2936" s="33" t="s">
        <v>2385</v>
      </c>
      <c r="D2936" s="33" t="s">
        <v>10150</v>
      </c>
      <c r="E2936" s="34" t="s">
        <v>2934</v>
      </c>
      <c r="F2936" s="32" t="s">
        <v>10151</v>
      </c>
      <c r="G2936" s="33" t="s">
        <v>10219</v>
      </c>
      <c r="H2936" s="32" t="s">
        <v>2475</v>
      </c>
      <c r="I2936" s="32" t="s">
        <v>2415</v>
      </c>
      <c r="J2936" s="33" t="s">
        <v>2367</v>
      </c>
      <c r="K2936" s="32">
        <v>26</v>
      </c>
      <c r="L2936" s="36" t="s">
        <v>6803</v>
      </c>
    </row>
    <row r="2937" spans="1:12" ht="26.25" hidden="1" thickBot="1" x14ac:dyDescent="0.3">
      <c r="A2937" s="31" t="s">
        <v>2363</v>
      </c>
      <c r="B2937" s="32" t="s">
        <v>1244</v>
      </c>
      <c r="C2937" s="33" t="s">
        <v>2385</v>
      </c>
      <c r="D2937" s="33" t="s">
        <v>10188</v>
      </c>
      <c r="E2937" s="34" t="s">
        <v>10028</v>
      </c>
      <c r="F2937" s="32" t="s">
        <v>10029</v>
      </c>
      <c r="G2937" s="33" t="s">
        <v>10220</v>
      </c>
      <c r="H2937" s="32" t="s">
        <v>2475</v>
      </c>
      <c r="I2937" s="32" t="s">
        <v>2415</v>
      </c>
      <c r="J2937" s="33" t="s">
        <v>2370</v>
      </c>
      <c r="K2937" s="32">
        <v>14</v>
      </c>
      <c r="L2937" s="36" t="s">
        <v>10101</v>
      </c>
    </row>
    <row r="2938" spans="1:12" ht="26.25" hidden="1" thickBot="1" x14ac:dyDescent="0.3">
      <c r="A2938" s="31" t="s">
        <v>2363</v>
      </c>
      <c r="B2938" s="32" t="s">
        <v>1244</v>
      </c>
      <c r="C2938" s="33" t="s">
        <v>2385</v>
      </c>
      <c r="D2938" s="33" t="s">
        <v>10221</v>
      </c>
      <c r="E2938" s="34" t="s">
        <v>10222</v>
      </c>
      <c r="F2938" s="32" t="s">
        <v>10223</v>
      </c>
      <c r="G2938" s="33" t="s">
        <v>10224</v>
      </c>
      <c r="H2938" s="32" t="s">
        <v>2475</v>
      </c>
      <c r="I2938" s="32" t="s">
        <v>2415</v>
      </c>
      <c r="J2938" s="33" t="s">
        <v>2367</v>
      </c>
      <c r="K2938" s="32">
        <v>22</v>
      </c>
      <c r="L2938" s="36" t="s">
        <v>10225</v>
      </c>
    </row>
    <row r="2939" spans="1:12" ht="26.25" hidden="1" thickBot="1" x14ac:dyDescent="0.3">
      <c r="A2939" s="31" t="s">
        <v>2363</v>
      </c>
      <c r="B2939" s="32" t="s">
        <v>1244</v>
      </c>
      <c r="C2939" s="33" t="s">
        <v>2385</v>
      </c>
      <c r="D2939" s="33" t="s">
        <v>10221</v>
      </c>
      <c r="E2939" s="34" t="s">
        <v>10222</v>
      </c>
      <c r="F2939" s="32" t="s">
        <v>10223</v>
      </c>
      <c r="G2939" s="33" t="s">
        <v>10226</v>
      </c>
      <c r="H2939" s="32" t="s">
        <v>2475</v>
      </c>
      <c r="I2939" s="32" t="s">
        <v>2415</v>
      </c>
      <c r="J2939" s="33" t="s">
        <v>2365</v>
      </c>
      <c r="K2939" s="32">
        <v>14</v>
      </c>
      <c r="L2939" s="36" t="s">
        <v>10225</v>
      </c>
    </row>
    <row r="2940" spans="1:12" ht="26.25" hidden="1" thickBot="1" x14ac:dyDescent="0.3">
      <c r="A2940" s="31" t="s">
        <v>2363</v>
      </c>
      <c r="B2940" s="32" t="s">
        <v>1244</v>
      </c>
      <c r="C2940" s="33" t="s">
        <v>2385</v>
      </c>
      <c r="D2940" s="33" t="s">
        <v>10221</v>
      </c>
      <c r="E2940" s="34" t="s">
        <v>10222</v>
      </c>
      <c r="F2940" s="32" t="s">
        <v>10223</v>
      </c>
      <c r="G2940" s="33" t="s">
        <v>10227</v>
      </c>
      <c r="H2940" s="32" t="s">
        <v>2475</v>
      </c>
      <c r="I2940" s="32" t="s">
        <v>2415</v>
      </c>
      <c r="J2940" s="33" t="s">
        <v>2370</v>
      </c>
      <c r="K2940" s="32">
        <v>22</v>
      </c>
      <c r="L2940" s="36" t="s">
        <v>10225</v>
      </c>
    </row>
    <row r="2941" spans="1:12" ht="26.25" hidden="1" thickBot="1" x14ac:dyDescent="0.3">
      <c r="A2941" s="31" t="s">
        <v>2363</v>
      </c>
      <c r="B2941" s="32" t="s">
        <v>1244</v>
      </c>
      <c r="C2941" s="33" t="s">
        <v>2385</v>
      </c>
      <c r="D2941" s="33" t="s">
        <v>10124</v>
      </c>
      <c r="E2941" s="34" t="s">
        <v>10055</v>
      </c>
      <c r="F2941" s="32" t="s">
        <v>10056</v>
      </c>
      <c r="G2941" s="33" t="s">
        <v>10228</v>
      </c>
      <c r="H2941" s="32" t="s">
        <v>2475</v>
      </c>
      <c r="I2941" s="32" t="s">
        <v>2415</v>
      </c>
      <c r="J2941" s="33" t="s">
        <v>2367</v>
      </c>
      <c r="K2941" s="32">
        <v>29</v>
      </c>
      <c r="L2941" s="36" t="s">
        <v>10101</v>
      </c>
    </row>
    <row r="2942" spans="1:12" ht="26.25" hidden="1" thickBot="1" x14ac:dyDescent="0.3">
      <c r="A2942" s="31" t="s">
        <v>2363</v>
      </c>
      <c r="B2942" s="32" t="s">
        <v>1244</v>
      </c>
      <c r="C2942" s="33" t="s">
        <v>2385</v>
      </c>
      <c r="D2942" s="33" t="s">
        <v>10097</v>
      </c>
      <c r="E2942" s="34" t="s">
        <v>10098</v>
      </c>
      <c r="F2942" s="32" t="s">
        <v>10099</v>
      </c>
      <c r="G2942" s="33" t="s">
        <v>10229</v>
      </c>
      <c r="H2942" s="32" t="s">
        <v>2475</v>
      </c>
      <c r="I2942" s="32" t="s">
        <v>2415</v>
      </c>
      <c r="J2942" s="33" t="s">
        <v>2365</v>
      </c>
      <c r="K2942" s="32">
        <v>19</v>
      </c>
      <c r="L2942" s="36" t="s">
        <v>10101</v>
      </c>
    </row>
    <row r="2943" spans="1:12" ht="26.25" hidden="1" thickBot="1" x14ac:dyDescent="0.3">
      <c r="A2943" s="31" t="s">
        <v>2363</v>
      </c>
      <c r="B2943" s="32" t="s">
        <v>1244</v>
      </c>
      <c r="C2943" s="33" t="s">
        <v>2385</v>
      </c>
      <c r="D2943" s="33" t="s">
        <v>10230</v>
      </c>
      <c r="E2943" s="34" t="s">
        <v>9980</v>
      </c>
      <c r="F2943" s="32" t="s">
        <v>9981</v>
      </c>
      <c r="G2943" s="33" t="s">
        <v>10231</v>
      </c>
      <c r="H2943" s="32" t="s">
        <v>2475</v>
      </c>
      <c r="I2943" s="32" t="s">
        <v>2415</v>
      </c>
      <c r="J2943" s="33" t="s">
        <v>2367</v>
      </c>
      <c r="K2943" s="32">
        <v>35</v>
      </c>
      <c r="L2943" s="36" t="s">
        <v>10101</v>
      </c>
    </row>
    <row r="2944" spans="1:12" ht="15.75" hidden="1" thickBot="1" x14ac:dyDescent="0.3">
      <c r="A2944" s="31" t="s">
        <v>2363</v>
      </c>
      <c r="B2944" s="32" t="s">
        <v>1244</v>
      </c>
      <c r="C2944" s="33" t="s">
        <v>2385</v>
      </c>
      <c r="D2944" s="33" t="s">
        <v>10135</v>
      </c>
      <c r="E2944" s="34" t="s">
        <v>10136</v>
      </c>
      <c r="F2944" s="32" t="s">
        <v>10137</v>
      </c>
      <c r="G2944" s="33" t="s">
        <v>10232</v>
      </c>
      <c r="H2944" s="32" t="s">
        <v>2475</v>
      </c>
      <c r="I2944" s="32" t="s">
        <v>2415</v>
      </c>
      <c r="J2944" s="33" t="s">
        <v>2368</v>
      </c>
      <c r="K2944" s="32">
        <v>41</v>
      </c>
      <c r="L2944" s="36" t="s">
        <v>10106</v>
      </c>
    </row>
    <row r="2945" spans="1:12" ht="15.75" hidden="1" thickBot="1" x14ac:dyDescent="0.3">
      <c r="A2945" s="31" t="s">
        <v>2363</v>
      </c>
      <c r="B2945" s="32" t="s">
        <v>1244</v>
      </c>
      <c r="C2945" s="33" t="s">
        <v>2385</v>
      </c>
      <c r="D2945" s="33" t="s">
        <v>10135</v>
      </c>
      <c r="E2945" s="34" t="s">
        <v>10136</v>
      </c>
      <c r="F2945" s="32" t="s">
        <v>10137</v>
      </c>
      <c r="G2945" s="33" t="s">
        <v>10233</v>
      </c>
      <c r="H2945" s="32" t="s">
        <v>2475</v>
      </c>
      <c r="I2945" s="32" t="s">
        <v>2415</v>
      </c>
      <c r="J2945" s="33" t="s">
        <v>2368</v>
      </c>
      <c r="K2945" s="32">
        <v>15</v>
      </c>
      <c r="L2945" s="36" t="s">
        <v>10106</v>
      </c>
    </row>
    <row r="2946" spans="1:12" ht="15.75" hidden="1" thickBot="1" x14ac:dyDescent="0.3">
      <c r="A2946" s="31" t="s">
        <v>2363</v>
      </c>
      <c r="B2946" s="32" t="s">
        <v>1244</v>
      </c>
      <c r="C2946" s="33" t="s">
        <v>2385</v>
      </c>
      <c r="D2946" s="33" t="s">
        <v>10135</v>
      </c>
      <c r="E2946" s="34" t="s">
        <v>10136</v>
      </c>
      <c r="F2946" s="32" t="s">
        <v>10137</v>
      </c>
      <c r="G2946" s="33" t="s">
        <v>10234</v>
      </c>
      <c r="H2946" s="32" t="s">
        <v>2475</v>
      </c>
      <c r="I2946" s="32" t="s">
        <v>2415</v>
      </c>
      <c r="J2946" s="33" t="s">
        <v>2375</v>
      </c>
      <c r="K2946" s="32">
        <v>35</v>
      </c>
      <c r="L2946" s="36" t="s">
        <v>10106</v>
      </c>
    </row>
    <row r="2947" spans="1:12" ht="26.25" hidden="1" thickBot="1" x14ac:dyDescent="0.3">
      <c r="A2947" s="31" t="s">
        <v>2363</v>
      </c>
      <c r="B2947" s="32" t="s">
        <v>1244</v>
      </c>
      <c r="C2947" s="33" t="s">
        <v>2385</v>
      </c>
      <c r="D2947" s="33" t="s">
        <v>10235</v>
      </c>
      <c r="E2947" s="34" t="s">
        <v>9964</v>
      </c>
      <c r="F2947" s="32" t="s">
        <v>9965</v>
      </c>
      <c r="G2947" s="33" t="s">
        <v>10236</v>
      </c>
      <c r="H2947" s="32" t="s">
        <v>2475</v>
      </c>
      <c r="I2947" s="32" t="s">
        <v>2415</v>
      </c>
      <c r="J2947" s="33" t="s">
        <v>2375</v>
      </c>
      <c r="K2947" s="32">
        <v>23</v>
      </c>
      <c r="L2947" s="36" t="s">
        <v>10101</v>
      </c>
    </row>
    <row r="2948" spans="1:12" ht="15.75" hidden="1" thickBot="1" x14ac:dyDescent="0.3">
      <c r="A2948" s="31" t="s">
        <v>2363</v>
      </c>
      <c r="B2948" s="32" t="s">
        <v>1244</v>
      </c>
      <c r="C2948" s="33" t="s">
        <v>2385</v>
      </c>
      <c r="D2948" s="33" t="s">
        <v>10102</v>
      </c>
      <c r="E2948" s="34" t="s">
        <v>10103</v>
      </c>
      <c r="F2948" s="32" t="s">
        <v>10104</v>
      </c>
      <c r="G2948" s="33" t="s">
        <v>10237</v>
      </c>
      <c r="H2948" s="32" t="s">
        <v>2475</v>
      </c>
      <c r="I2948" s="32" t="s">
        <v>2415</v>
      </c>
      <c r="J2948" s="33" t="s">
        <v>2375</v>
      </c>
      <c r="K2948" s="32">
        <v>22</v>
      </c>
      <c r="L2948" s="36" t="s">
        <v>10106</v>
      </c>
    </row>
    <row r="2949" spans="1:12" ht="15.75" hidden="1" thickBot="1" x14ac:dyDescent="0.3">
      <c r="A2949" s="31" t="s">
        <v>2363</v>
      </c>
      <c r="B2949" s="32" t="s">
        <v>1244</v>
      </c>
      <c r="C2949" s="33" t="s">
        <v>2385</v>
      </c>
      <c r="D2949" s="33" t="s">
        <v>10102</v>
      </c>
      <c r="E2949" s="34" t="s">
        <v>10103</v>
      </c>
      <c r="F2949" s="32" t="s">
        <v>10104</v>
      </c>
      <c r="G2949" s="33" t="s">
        <v>10238</v>
      </c>
      <c r="H2949" s="32" t="s">
        <v>2475</v>
      </c>
      <c r="I2949" s="32" t="s">
        <v>2415</v>
      </c>
      <c r="J2949" s="33" t="s">
        <v>2368</v>
      </c>
      <c r="K2949" s="32">
        <v>20</v>
      </c>
      <c r="L2949" s="36" t="s">
        <v>10106</v>
      </c>
    </row>
    <row r="2950" spans="1:12" ht="15.75" hidden="1" thickBot="1" x14ac:dyDescent="0.3">
      <c r="A2950" s="31" t="s">
        <v>2363</v>
      </c>
      <c r="B2950" s="32" t="s">
        <v>1244</v>
      </c>
      <c r="C2950" s="33" t="s">
        <v>2385</v>
      </c>
      <c r="D2950" s="33" t="s">
        <v>10102</v>
      </c>
      <c r="E2950" s="34" t="s">
        <v>10103</v>
      </c>
      <c r="F2950" s="32" t="s">
        <v>10104</v>
      </c>
      <c r="G2950" s="33" t="s">
        <v>10239</v>
      </c>
      <c r="H2950" s="32" t="s">
        <v>2475</v>
      </c>
      <c r="I2950" s="32" t="s">
        <v>2415</v>
      </c>
      <c r="J2950" s="33" t="s">
        <v>2373</v>
      </c>
      <c r="K2950" s="32">
        <v>19</v>
      </c>
      <c r="L2950" s="36" t="s">
        <v>10106</v>
      </c>
    </row>
    <row r="2951" spans="1:12" ht="15.75" hidden="1" thickBot="1" x14ac:dyDescent="0.3">
      <c r="A2951" s="31" t="s">
        <v>2363</v>
      </c>
      <c r="B2951" s="32" t="s">
        <v>1244</v>
      </c>
      <c r="C2951" s="33" t="s">
        <v>2385</v>
      </c>
      <c r="D2951" s="33" t="s">
        <v>10174</v>
      </c>
      <c r="E2951" s="34" t="s">
        <v>10175</v>
      </c>
      <c r="F2951" s="32" t="s">
        <v>10176</v>
      </c>
      <c r="G2951" s="33" t="s">
        <v>10240</v>
      </c>
      <c r="H2951" s="32" t="s">
        <v>2475</v>
      </c>
      <c r="I2951" s="32" t="s">
        <v>2415</v>
      </c>
      <c r="J2951" s="33" t="s">
        <v>2373</v>
      </c>
      <c r="K2951" s="32">
        <v>20</v>
      </c>
      <c r="L2951" s="36" t="s">
        <v>10101</v>
      </c>
    </row>
    <row r="2952" spans="1:12" ht="15.75" hidden="1" thickBot="1" x14ac:dyDescent="0.3">
      <c r="A2952" s="31" t="s">
        <v>2363</v>
      </c>
      <c r="B2952" s="32" t="s">
        <v>1244</v>
      </c>
      <c r="C2952" s="33" t="s">
        <v>2385</v>
      </c>
      <c r="D2952" s="33" t="s">
        <v>10174</v>
      </c>
      <c r="E2952" s="34" t="s">
        <v>10175</v>
      </c>
      <c r="F2952" s="32" t="s">
        <v>10176</v>
      </c>
      <c r="G2952" s="33" t="s">
        <v>10241</v>
      </c>
      <c r="H2952" s="32" t="s">
        <v>2475</v>
      </c>
      <c r="I2952" s="32" t="s">
        <v>2415</v>
      </c>
      <c r="J2952" s="33" t="s">
        <v>2375</v>
      </c>
      <c r="K2952" s="32">
        <v>18</v>
      </c>
      <c r="L2952" s="36" t="s">
        <v>10101</v>
      </c>
    </row>
    <row r="2953" spans="1:12" ht="15.75" hidden="1" thickBot="1" x14ac:dyDescent="0.3">
      <c r="A2953" s="31" t="s">
        <v>2363</v>
      </c>
      <c r="B2953" s="32" t="s">
        <v>1244</v>
      </c>
      <c r="C2953" s="33" t="s">
        <v>2385</v>
      </c>
      <c r="D2953" s="33" t="s">
        <v>10211</v>
      </c>
      <c r="E2953" s="34" t="s">
        <v>10212</v>
      </c>
      <c r="F2953" s="32" t="s">
        <v>10213</v>
      </c>
      <c r="G2953" s="33" t="s">
        <v>10242</v>
      </c>
      <c r="H2953" s="32" t="s">
        <v>2475</v>
      </c>
      <c r="I2953" s="32" t="s">
        <v>2415</v>
      </c>
      <c r="J2953" s="33" t="s">
        <v>2373</v>
      </c>
      <c r="K2953" s="32">
        <v>25</v>
      </c>
      <c r="L2953" s="36" t="s">
        <v>10101</v>
      </c>
    </row>
    <row r="2954" spans="1:12" ht="26.25" hidden="1" thickBot="1" x14ac:dyDescent="0.3">
      <c r="A2954" s="31" t="s">
        <v>2363</v>
      </c>
      <c r="B2954" s="32" t="s">
        <v>1244</v>
      </c>
      <c r="C2954" s="33" t="s">
        <v>2385</v>
      </c>
      <c r="D2954" s="33" t="s">
        <v>10036</v>
      </c>
      <c r="E2954" s="34" t="s">
        <v>9988</v>
      </c>
      <c r="F2954" s="32" t="s">
        <v>9989</v>
      </c>
      <c r="G2954" s="33" t="s">
        <v>10243</v>
      </c>
      <c r="H2954" s="32" t="s">
        <v>2475</v>
      </c>
      <c r="I2954" s="32" t="s">
        <v>2415</v>
      </c>
      <c r="J2954" s="33" t="s">
        <v>2373</v>
      </c>
      <c r="K2954" s="32">
        <v>39</v>
      </c>
      <c r="L2954" s="36" t="s">
        <v>10101</v>
      </c>
    </row>
    <row r="2955" spans="1:12" ht="26.25" hidden="1" thickBot="1" x14ac:dyDescent="0.3">
      <c r="A2955" s="31" t="s">
        <v>2363</v>
      </c>
      <c r="B2955" s="32" t="s">
        <v>1244</v>
      </c>
      <c r="C2955" s="33" t="s">
        <v>2385</v>
      </c>
      <c r="D2955" s="33" t="s">
        <v>10086</v>
      </c>
      <c r="E2955" s="34" t="s">
        <v>10087</v>
      </c>
      <c r="F2955" s="32" t="s">
        <v>10088</v>
      </c>
      <c r="G2955" s="33" t="s">
        <v>10244</v>
      </c>
      <c r="H2955" s="32" t="s">
        <v>2475</v>
      </c>
      <c r="I2955" s="32" t="s">
        <v>2415</v>
      </c>
      <c r="J2955" s="33" t="s">
        <v>2368</v>
      </c>
      <c r="K2955" s="32">
        <v>29</v>
      </c>
      <c r="L2955" s="36" t="s">
        <v>6803</v>
      </c>
    </row>
    <row r="2956" spans="1:12" ht="15.75" hidden="1" thickBot="1" x14ac:dyDescent="0.3">
      <c r="A2956" s="31" t="s">
        <v>2363</v>
      </c>
      <c r="B2956" s="32" t="s">
        <v>1244</v>
      </c>
      <c r="C2956" s="33" t="s">
        <v>2385</v>
      </c>
      <c r="D2956" s="33" t="s">
        <v>10245</v>
      </c>
      <c r="E2956" s="34" t="s">
        <v>9976</v>
      </c>
      <c r="F2956" s="32" t="s">
        <v>9977</v>
      </c>
      <c r="G2956" s="33" t="s">
        <v>10246</v>
      </c>
      <c r="H2956" s="32" t="s">
        <v>2475</v>
      </c>
      <c r="I2956" s="32" t="s">
        <v>2415</v>
      </c>
      <c r="J2956" s="33" t="s">
        <v>2375</v>
      </c>
      <c r="K2956" s="32">
        <v>35</v>
      </c>
      <c r="L2956" s="36" t="s">
        <v>6803</v>
      </c>
    </row>
    <row r="2957" spans="1:12" ht="26.25" hidden="1" thickBot="1" x14ac:dyDescent="0.3">
      <c r="A2957" s="31" t="s">
        <v>2363</v>
      </c>
      <c r="B2957" s="32" t="s">
        <v>1244</v>
      </c>
      <c r="C2957" s="33" t="s">
        <v>2385</v>
      </c>
      <c r="D2957" s="33" t="s">
        <v>10016</v>
      </c>
      <c r="E2957" s="34" t="s">
        <v>10017</v>
      </c>
      <c r="F2957" s="32" t="s">
        <v>10018</v>
      </c>
      <c r="G2957" s="33" t="s">
        <v>10247</v>
      </c>
      <c r="H2957" s="32" t="s">
        <v>2475</v>
      </c>
      <c r="I2957" s="32" t="s">
        <v>2415</v>
      </c>
      <c r="J2957" s="33" t="s">
        <v>2375</v>
      </c>
      <c r="K2957" s="32">
        <v>9</v>
      </c>
      <c r="L2957" s="36" t="s">
        <v>10101</v>
      </c>
    </row>
    <row r="2958" spans="1:12" ht="26.25" hidden="1" thickBot="1" x14ac:dyDescent="0.3">
      <c r="A2958" s="31" t="s">
        <v>2363</v>
      </c>
      <c r="B2958" s="32" t="s">
        <v>1244</v>
      </c>
      <c r="C2958" s="33" t="s">
        <v>2385</v>
      </c>
      <c r="D2958" s="33" t="s">
        <v>10107</v>
      </c>
      <c r="E2958" s="34" t="s">
        <v>10108</v>
      </c>
      <c r="F2958" s="32" t="s">
        <v>10109</v>
      </c>
      <c r="G2958" s="33" t="s">
        <v>10248</v>
      </c>
      <c r="H2958" s="32" t="s">
        <v>2475</v>
      </c>
      <c r="I2958" s="32" t="s">
        <v>2415</v>
      </c>
      <c r="J2958" s="33" t="s">
        <v>2373</v>
      </c>
      <c r="K2958" s="32">
        <v>30</v>
      </c>
      <c r="L2958" s="36" t="s">
        <v>10101</v>
      </c>
    </row>
    <row r="2959" spans="1:12" ht="15.75" hidden="1" thickBot="1" x14ac:dyDescent="0.3">
      <c r="A2959" s="31" t="s">
        <v>2363</v>
      </c>
      <c r="B2959" s="32" t="s">
        <v>1244</v>
      </c>
      <c r="C2959" s="33" t="s">
        <v>2385</v>
      </c>
      <c r="D2959" s="33" t="s">
        <v>10245</v>
      </c>
      <c r="E2959" s="34" t="s">
        <v>9976</v>
      </c>
      <c r="F2959" s="32" t="s">
        <v>9977</v>
      </c>
      <c r="G2959" s="33" t="s">
        <v>10249</v>
      </c>
      <c r="H2959" s="32" t="s">
        <v>2475</v>
      </c>
      <c r="I2959" s="32" t="s">
        <v>2415</v>
      </c>
      <c r="J2959" s="33" t="s">
        <v>2373</v>
      </c>
      <c r="K2959" s="32">
        <v>38</v>
      </c>
      <c r="L2959" s="36" t="s">
        <v>6803</v>
      </c>
    </row>
    <row r="2960" spans="1:12" ht="26.25" hidden="1" thickBot="1" x14ac:dyDescent="0.3">
      <c r="A2960" s="31" t="s">
        <v>2363</v>
      </c>
      <c r="B2960" s="32" t="s">
        <v>1244</v>
      </c>
      <c r="C2960" s="33" t="s">
        <v>2385</v>
      </c>
      <c r="D2960" s="33" t="s">
        <v>10250</v>
      </c>
      <c r="E2960" s="34" t="s">
        <v>10009</v>
      </c>
      <c r="F2960" s="32" t="s">
        <v>10010</v>
      </c>
      <c r="G2960" s="33" t="s">
        <v>10251</v>
      </c>
      <c r="H2960" s="32" t="s">
        <v>2475</v>
      </c>
      <c r="I2960" s="32" t="s">
        <v>2415</v>
      </c>
      <c r="J2960" s="33" t="s">
        <v>2375</v>
      </c>
      <c r="K2960" s="32">
        <v>25</v>
      </c>
      <c r="L2960" s="36" t="s">
        <v>10101</v>
      </c>
    </row>
    <row r="2961" spans="1:12" ht="15.75" hidden="1" thickBot="1" x14ac:dyDescent="0.3">
      <c r="A2961" s="31" t="s">
        <v>2363</v>
      </c>
      <c r="B2961" s="32" t="s">
        <v>1244</v>
      </c>
      <c r="C2961" s="33" t="s">
        <v>2385</v>
      </c>
      <c r="D2961" s="33" t="s">
        <v>10252</v>
      </c>
      <c r="E2961" s="34" t="s">
        <v>10253</v>
      </c>
      <c r="F2961" s="32" t="s">
        <v>10254</v>
      </c>
      <c r="G2961" s="33" t="s">
        <v>10255</v>
      </c>
      <c r="H2961" s="32" t="s">
        <v>2475</v>
      </c>
      <c r="I2961" s="32" t="s">
        <v>2415</v>
      </c>
      <c r="J2961" s="33" t="s">
        <v>2367</v>
      </c>
      <c r="K2961" s="32">
        <v>19</v>
      </c>
      <c r="L2961" s="36" t="s">
        <v>10111</v>
      </c>
    </row>
    <row r="2962" spans="1:12" ht="15.75" hidden="1" thickBot="1" x14ac:dyDescent="0.3">
      <c r="A2962" s="31" t="s">
        <v>2363</v>
      </c>
      <c r="B2962" s="32" t="s">
        <v>1244</v>
      </c>
      <c r="C2962" s="33" t="s">
        <v>2385</v>
      </c>
      <c r="D2962" s="33" t="s">
        <v>10252</v>
      </c>
      <c r="E2962" s="34" t="s">
        <v>10253</v>
      </c>
      <c r="F2962" s="32" t="s">
        <v>10254</v>
      </c>
      <c r="G2962" s="33" t="s">
        <v>10256</v>
      </c>
      <c r="H2962" s="32" t="s">
        <v>2475</v>
      </c>
      <c r="I2962" s="32" t="s">
        <v>2415</v>
      </c>
      <c r="J2962" s="33" t="s">
        <v>2370</v>
      </c>
      <c r="K2962" s="32">
        <v>20</v>
      </c>
      <c r="L2962" s="36" t="s">
        <v>10111</v>
      </c>
    </row>
    <row r="2963" spans="1:12" ht="26.25" hidden="1" thickBot="1" x14ac:dyDescent="0.3">
      <c r="A2963" s="31" t="s">
        <v>2363</v>
      </c>
      <c r="B2963" s="32" t="s">
        <v>1244</v>
      </c>
      <c r="C2963" s="33" t="s">
        <v>2385</v>
      </c>
      <c r="D2963" s="33" t="s">
        <v>10191</v>
      </c>
      <c r="E2963" s="34" t="s">
        <v>10192</v>
      </c>
      <c r="F2963" s="32" t="s">
        <v>10193</v>
      </c>
      <c r="G2963" s="33" t="s">
        <v>10257</v>
      </c>
      <c r="H2963" s="32" t="s">
        <v>2475</v>
      </c>
      <c r="I2963" s="32" t="s">
        <v>2415</v>
      </c>
      <c r="J2963" s="33" t="s">
        <v>2375</v>
      </c>
      <c r="K2963" s="32">
        <v>26</v>
      </c>
      <c r="L2963" s="36" t="s">
        <v>10101</v>
      </c>
    </row>
    <row r="2964" spans="1:12" ht="26.25" hidden="1" thickBot="1" x14ac:dyDescent="0.3">
      <c r="A2964" s="31" t="s">
        <v>2363</v>
      </c>
      <c r="B2964" s="32" t="s">
        <v>1244</v>
      </c>
      <c r="C2964" s="33" t="s">
        <v>2385</v>
      </c>
      <c r="D2964" s="33" t="s">
        <v>10097</v>
      </c>
      <c r="E2964" s="34" t="s">
        <v>10098</v>
      </c>
      <c r="F2964" s="32" t="s">
        <v>10099</v>
      </c>
      <c r="G2964" s="33" t="s">
        <v>10258</v>
      </c>
      <c r="H2964" s="32" t="s">
        <v>2475</v>
      </c>
      <c r="I2964" s="32" t="s">
        <v>2415</v>
      </c>
      <c r="J2964" s="33" t="s">
        <v>2375</v>
      </c>
      <c r="K2964" s="32">
        <v>29</v>
      </c>
      <c r="L2964" s="36" t="s">
        <v>10101</v>
      </c>
    </row>
    <row r="2965" spans="1:12" ht="26.25" hidden="1" thickBot="1" x14ac:dyDescent="0.3">
      <c r="A2965" s="31" t="s">
        <v>2363</v>
      </c>
      <c r="B2965" s="32" t="s">
        <v>1244</v>
      </c>
      <c r="C2965" s="33" t="s">
        <v>2385</v>
      </c>
      <c r="D2965" s="33" t="s">
        <v>10016</v>
      </c>
      <c r="E2965" s="34" t="s">
        <v>10017</v>
      </c>
      <c r="F2965" s="32" t="s">
        <v>10018</v>
      </c>
      <c r="G2965" s="33" t="s">
        <v>10259</v>
      </c>
      <c r="H2965" s="32" t="s">
        <v>2475</v>
      </c>
      <c r="I2965" s="32" t="s">
        <v>2415</v>
      </c>
      <c r="J2965" s="33" t="s">
        <v>2373</v>
      </c>
      <c r="K2965" s="32">
        <v>11</v>
      </c>
      <c r="L2965" s="36" t="s">
        <v>10101</v>
      </c>
    </row>
    <row r="2966" spans="1:12" ht="26.25" hidden="1" thickBot="1" x14ac:dyDescent="0.3">
      <c r="A2966" s="31" t="s">
        <v>2363</v>
      </c>
      <c r="B2966" s="32" t="s">
        <v>1244</v>
      </c>
      <c r="C2966" s="33" t="s">
        <v>2385</v>
      </c>
      <c r="D2966" s="33" t="s">
        <v>10167</v>
      </c>
      <c r="E2966" s="34" t="s">
        <v>10168</v>
      </c>
      <c r="F2966" s="32" t="s">
        <v>10169</v>
      </c>
      <c r="G2966" s="33" t="s">
        <v>10260</v>
      </c>
      <c r="H2966" s="32" t="s">
        <v>2475</v>
      </c>
      <c r="I2966" s="32" t="s">
        <v>2415</v>
      </c>
      <c r="J2966" s="33" t="s">
        <v>2373</v>
      </c>
      <c r="K2966" s="32">
        <v>39</v>
      </c>
      <c r="L2966" s="36" t="s">
        <v>2278</v>
      </c>
    </row>
    <row r="2967" spans="1:12" ht="26.25" hidden="1" thickBot="1" x14ac:dyDescent="0.3">
      <c r="A2967" s="31" t="s">
        <v>2363</v>
      </c>
      <c r="B2967" s="32" t="s">
        <v>1244</v>
      </c>
      <c r="C2967" s="33" t="s">
        <v>2385</v>
      </c>
      <c r="D2967" s="33" t="s">
        <v>10116</v>
      </c>
      <c r="E2967" s="34" t="s">
        <v>10117</v>
      </c>
      <c r="F2967" s="32" t="s">
        <v>10118</v>
      </c>
      <c r="G2967" s="33" t="s">
        <v>10261</v>
      </c>
      <c r="H2967" s="32" t="s">
        <v>2475</v>
      </c>
      <c r="I2967" s="32" t="s">
        <v>2415</v>
      </c>
      <c r="J2967" s="33" t="s">
        <v>2375</v>
      </c>
      <c r="K2967" s="32">
        <v>25</v>
      </c>
      <c r="L2967" s="36" t="s">
        <v>2278</v>
      </c>
    </row>
    <row r="2968" spans="1:12" ht="26.25" hidden="1" thickBot="1" x14ac:dyDescent="0.3">
      <c r="A2968" s="31" t="s">
        <v>2363</v>
      </c>
      <c r="B2968" s="32" t="s">
        <v>1244</v>
      </c>
      <c r="C2968" s="33" t="s">
        <v>2385</v>
      </c>
      <c r="D2968" s="33" t="s">
        <v>10205</v>
      </c>
      <c r="E2968" s="34" t="s">
        <v>10024</v>
      </c>
      <c r="F2968" s="32" t="s">
        <v>10025</v>
      </c>
      <c r="G2968" s="33" t="s">
        <v>10262</v>
      </c>
      <c r="H2968" s="32" t="s">
        <v>2475</v>
      </c>
      <c r="I2968" s="32" t="s">
        <v>2415</v>
      </c>
      <c r="J2968" s="33" t="s">
        <v>2375</v>
      </c>
      <c r="K2968" s="32">
        <v>23</v>
      </c>
      <c r="L2968" s="36" t="s">
        <v>2278</v>
      </c>
    </row>
    <row r="2969" spans="1:12" ht="26.25" hidden="1" thickBot="1" x14ac:dyDescent="0.3">
      <c r="A2969" s="31" t="s">
        <v>2363</v>
      </c>
      <c r="B2969" s="32" t="s">
        <v>1244</v>
      </c>
      <c r="C2969" s="33" t="s">
        <v>2385</v>
      </c>
      <c r="D2969" s="33" t="s">
        <v>10263</v>
      </c>
      <c r="E2969" s="34" t="s">
        <v>10264</v>
      </c>
      <c r="F2969" s="32" t="s">
        <v>10265</v>
      </c>
      <c r="G2969" s="33" t="s">
        <v>10266</v>
      </c>
      <c r="H2969" s="32" t="s">
        <v>2475</v>
      </c>
      <c r="I2969" s="32" t="s">
        <v>2415</v>
      </c>
      <c r="J2969" s="33" t="s">
        <v>2373</v>
      </c>
      <c r="K2969" s="32">
        <v>25</v>
      </c>
      <c r="L2969" s="36" t="s">
        <v>2278</v>
      </c>
    </row>
    <row r="2970" spans="1:12" ht="15.75" hidden="1" thickBot="1" x14ac:dyDescent="0.3">
      <c r="A2970" s="31" t="s">
        <v>2363</v>
      </c>
      <c r="B2970" s="32" t="s">
        <v>1244</v>
      </c>
      <c r="C2970" s="33" t="s">
        <v>2385</v>
      </c>
      <c r="D2970" s="33" t="s">
        <v>10131</v>
      </c>
      <c r="E2970" s="34" t="s">
        <v>10132</v>
      </c>
      <c r="F2970" s="32" t="s">
        <v>10133</v>
      </c>
      <c r="G2970" s="33" t="s">
        <v>10267</v>
      </c>
      <c r="H2970" s="32" t="s">
        <v>2475</v>
      </c>
      <c r="I2970" s="32" t="s">
        <v>2415</v>
      </c>
      <c r="J2970" s="33" t="s">
        <v>2375</v>
      </c>
      <c r="K2970" s="32">
        <v>32</v>
      </c>
      <c r="L2970" s="36" t="s">
        <v>10111</v>
      </c>
    </row>
    <row r="2971" spans="1:12" ht="26.25" hidden="1" thickBot="1" x14ac:dyDescent="0.3">
      <c r="A2971" s="31" t="s">
        <v>2363</v>
      </c>
      <c r="B2971" s="32" t="s">
        <v>1244</v>
      </c>
      <c r="C2971" s="33" t="s">
        <v>2385</v>
      </c>
      <c r="D2971" s="33" t="s">
        <v>10268</v>
      </c>
      <c r="E2971" s="34" t="s">
        <v>10269</v>
      </c>
      <c r="F2971" s="32" t="s">
        <v>10270</v>
      </c>
      <c r="G2971" s="33" t="s">
        <v>10271</v>
      </c>
      <c r="H2971" s="32" t="s">
        <v>2475</v>
      </c>
      <c r="I2971" s="32" t="s">
        <v>2415</v>
      </c>
      <c r="J2971" s="33" t="s">
        <v>2373</v>
      </c>
      <c r="K2971" s="32">
        <v>22</v>
      </c>
      <c r="L2971" s="36" t="s">
        <v>10111</v>
      </c>
    </row>
    <row r="2972" spans="1:12" ht="26.25" hidden="1" thickBot="1" x14ac:dyDescent="0.3">
      <c r="A2972" s="31" t="s">
        <v>2363</v>
      </c>
      <c r="B2972" s="32" t="s">
        <v>1244</v>
      </c>
      <c r="C2972" s="33" t="s">
        <v>2385</v>
      </c>
      <c r="D2972" s="33" t="s">
        <v>10272</v>
      </c>
      <c r="E2972" s="34" t="s">
        <v>10273</v>
      </c>
      <c r="F2972" s="32" t="s">
        <v>10274</v>
      </c>
      <c r="G2972" s="33" t="s">
        <v>10275</v>
      </c>
      <c r="H2972" s="32" t="s">
        <v>2475</v>
      </c>
      <c r="I2972" s="32" t="s">
        <v>2415</v>
      </c>
      <c r="J2972" s="33" t="s">
        <v>2373</v>
      </c>
      <c r="K2972" s="32">
        <v>23</v>
      </c>
      <c r="L2972" s="36" t="s">
        <v>10111</v>
      </c>
    </row>
    <row r="2973" spans="1:12" ht="26.25" hidden="1" thickBot="1" x14ac:dyDescent="0.3">
      <c r="A2973" s="31" t="s">
        <v>2363</v>
      </c>
      <c r="B2973" s="32" t="s">
        <v>1244</v>
      </c>
      <c r="C2973" s="33" t="s">
        <v>2385</v>
      </c>
      <c r="D2973" s="33" t="s">
        <v>10183</v>
      </c>
      <c r="E2973" s="34" t="s">
        <v>2252</v>
      </c>
      <c r="F2973" s="32" t="s">
        <v>10184</v>
      </c>
      <c r="G2973" s="33" t="s">
        <v>10276</v>
      </c>
      <c r="H2973" s="32" t="s">
        <v>2475</v>
      </c>
      <c r="I2973" s="32" t="s">
        <v>2415</v>
      </c>
      <c r="J2973" s="33" t="s">
        <v>2375</v>
      </c>
      <c r="K2973" s="32">
        <v>17</v>
      </c>
      <c r="L2973" s="36" t="s">
        <v>10111</v>
      </c>
    </row>
    <row r="2974" spans="1:12" ht="26.25" hidden="1" thickBot="1" x14ac:dyDescent="0.3">
      <c r="A2974" s="31" t="s">
        <v>2363</v>
      </c>
      <c r="B2974" s="32" t="s">
        <v>1244</v>
      </c>
      <c r="C2974" s="33" t="s">
        <v>2385</v>
      </c>
      <c r="D2974" s="33" t="s">
        <v>10183</v>
      </c>
      <c r="E2974" s="34" t="s">
        <v>2252</v>
      </c>
      <c r="F2974" s="32" t="s">
        <v>10184</v>
      </c>
      <c r="G2974" s="33" t="s">
        <v>10277</v>
      </c>
      <c r="H2974" s="32" t="s">
        <v>2475</v>
      </c>
      <c r="I2974" s="32" t="s">
        <v>2415</v>
      </c>
      <c r="J2974" s="33" t="s">
        <v>2370</v>
      </c>
      <c r="K2974" s="32">
        <v>12</v>
      </c>
      <c r="L2974" s="36" t="s">
        <v>10111</v>
      </c>
    </row>
    <row r="2975" spans="1:12" ht="26.25" hidden="1" thickBot="1" x14ac:dyDescent="0.3">
      <c r="A2975" s="31" t="s">
        <v>2363</v>
      </c>
      <c r="B2975" s="32" t="s">
        <v>1244</v>
      </c>
      <c r="C2975" s="33" t="s">
        <v>2385</v>
      </c>
      <c r="D2975" s="33" t="s">
        <v>10188</v>
      </c>
      <c r="E2975" s="34" t="s">
        <v>10028</v>
      </c>
      <c r="F2975" s="32" t="s">
        <v>10029</v>
      </c>
      <c r="G2975" s="33" t="s">
        <v>10278</v>
      </c>
      <c r="H2975" s="32" t="s">
        <v>2475</v>
      </c>
      <c r="I2975" s="32" t="s">
        <v>2415</v>
      </c>
      <c r="J2975" s="33" t="s">
        <v>2373</v>
      </c>
      <c r="K2975" s="32">
        <v>13</v>
      </c>
      <c r="L2975" s="36" t="s">
        <v>10101</v>
      </c>
    </row>
    <row r="2976" spans="1:12" ht="26.25" hidden="1" thickBot="1" x14ac:dyDescent="0.3">
      <c r="A2976" s="31" t="s">
        <v>2363</v>
      </c>
      <c r="B2976" s="32" t="s">
        <v>1244</v>
      </c>
      <c r="C2976" s="33" t="s">
        <v>2385</v>
      </c>
      <c r="D2976" s="33" t="s">
        <v>10183</v>
      </c>
      <c r="E2976" s="34" t="s">
        <v>2252</v>
      </c>
      <c r="F2976" s="32" t="s">
        <v>10184</v>
      </c>
      <c r="G2976" s="33" t="s">
        <v>10279</v>
      </c>
      <c r="H2976" s="32" t="s">
        <v>2475</v>
      </c>
      <c r="I2976" s="32" t="s">
        <v>2415</v>
      </c>
      <c r="J2976" s="33" t="s">
        <v>2370</v>
      </c>
      <c r="K2976" s="32">
        <v>21</v>
      </c>
      <c r="L2976" s="36" t="s">
        <v>10111</v>
      </c>
    </row>
    <row r="2977" spans="1:12" ht="15.75" hidden="1" thickBot="1" x14ac:dyDescent="0.3">
      <c r="A2977" s="31" t="s">
        <v>2363</v>
      </c>
      <c r="B2977" s="32" t="s">
        <v>1244</v>
      </c>
      <c r="C2977" s="33" t="s">
        <v>2385</v>
      </c>
      <c r="D2977" s="33" t="s">
        <v>10252</v>
      </c>
      <c r="E2977" s="34" t="s">
        <v>10253</v>
      </c>
      <c r="F2977" s="32" t="s">
        <v>10254</v>
      </c>
      <c r="G2977" s="33" t="s">
        <v>10280</v>
      </c>
      <c r="H2977" s="32" t="s">
        <v>2475</v>
      </c>
      <c r="I2977" s="32" t="s">
        <v>2415</v>
      </c>
      <c r="J2977" s="33" t="s">
        <v>2368</v>
      </c>
      <c r="K2977" s="32">
        <v>17</v>
      </c>
      <c r="L2977" s="36" t="s">
        <v>10111</v>
      </c>
    </row>
    <row r="2978" spans="1:12" ht="26.25" hidden="1" thickBot="1" x14ac:dyDescent="0.3">
      <c r="A2978" s="31" t="s">
        <v>2363</v>
      </c>
      <c r="B2978" s="32" t="s">
        <v>1244</v>
      </c>
      <c r="C2978" s="33" t="s">
        <v>2385</v>
      </c>
      <c r="D2978" s="33" t="s">
        <v>10086</v>
      </c>
      <c r="E2978" s="34" t="s">
        <v>10087</v>
      </c>
      <c r="F2978" s="32" t="s">
        <v>10088</v>
      </c>
      <c r="G2978" s="33" t="s">
        <v>10281</v>
      </c>
      <c r="H2978" s="32" t="s">
        <v>2475</v>
      </c>
      <c r="I2978" s="32" t="s">
        <v>2415</v>
      </c>
      <c r="J2978" s="33" t="s">
        <v>2373</v>
      </c>
      <c r="K2978" s="32">
        <v>24</v>
      </c>
      <c r="L2978" s="36" t="s">
        <v>6803</v>
      </c>
    </row>
    <row r="2979" spans="1:12" ht="15.75" hidden="1" thickBot="1" x14ac:dyDescent="0.3">
      <c r="A2979" s="31" t="s">
        <v>2363</v>
      </c>
      <c r="B2979" s="32" t="s">
        <v>1244</v>
      </c>
      <c r="C2979" s="33" t="s">
        <v>2385</v>
      </c>
      <c r="D2979" s="33" t="s">
        <v>10172</v>
      </c>
      <c r="E2979" s="34" t="s">
        <v>10063</v>
      </c>
      <c r="F2979" s="32" t="s">
        <v>10064</v>
      </c>
      <c r="G2979" s="33" t="s">
        <v>10282</v>
      </c>
      <c r="H2979" s="32" t="s">
        <v>2475</v>
      </c>
      <c r="I2979" s="32" t="s">
        <v>2415</v>
      </c>
      <c r="J2979" s="33" t="s">
        <v>2373</v>
      </c>
      <c r="K2979" s="32">
        <v>25</v>
      </c>
      <c r="L2979" s="36" t="s">
        <v>10101</v>
      </c>
    </row>
    <row r="2980" spans="1:12" ht="15.75" hidden="1" thickBot="1" x14ac:dyDescent="0.3">
      <c r="A2980" s="31" t="s">
        <v>2363</v>
      </c>
      <c r="B2980" s="32" t="s">
        <v>1244</v>
      </c>
      <c r="C2980" s="33" t="s">
        <v>2385</v>
      </c>
      <c r="D2980" s="33" t="s">
        <v>10120</v>
      </c>
      <c r="E2980" s="34" t="s">
        <v>10121</v>
      </c>
      <c r="F2980" s="32" t="s">
        <v>10122</v>
      </c>
      <c r="G2980" s="33" t="s">
        <v>10283</v>
      </c>
      <c r="H2980" s="32" t="s">
        <v>2475</v>
      </c>
      <c r="I2980" s="32" t="s">
        <v>2415</v>
      </c>
      <c r="J2980" s="33" t="s">
        <v>2375</v>
      </c>
      <c r="K2980" s="32">
        <v>18</v>
      </c>
      <c r="L2980" s="36" t="s">
        <v>10101</v>
      </c>
    </row>
    <row r="2981" spans="1:12" ht="26.25" hidden="1" thickBot="1" x14ac:dyDescent="0.3">
      <c r="A2981" s="31" t="s">
        <v>2363</v>
      </c>
      <c r="B2981" s="32" t="s">
        <v>1244</v>
      </c>
      <c r="C2981" s="33" t="s">
        <v>2385</v>
      </c>
      <c r="D2981" s="33" t="s">
        <v>10284</v>
      </c>
      <c r="E2981" s="34" t="s">
        <v>9996</v>
      </c>
      <c r="F2981" s="32" t="s">
        <v>9997</v>
      </c>
      <c r="G2981" s="33" t="s">
        <v>10285</v>
      </c>
      <c r="H2981" s="32" t="s">
        <v>2475</v>
      </c>
      <c r="I2981" s="32" t="s">
        <v>2415</v>
      </c>
      <c r="J2981" s="33" t="s">
        <v>2373</v>
      </c>
      <c r="K2981" s="32">
        <v>16</v>
      </c>
      <c r="L2981" s="36" t="s">
        <v>10101</v>
      </c>
    </row>
    <row r="2982" spans="1:12" ht="26.25" hidden="1" thickBot="1" x14ac:dyDescent="0.3">
      <c r="A2982" s="31" t="s">
        <v>2363</v>
      </c>
      <c r="B2982" s="32" t="s">
        <v>1244</v>
      </c>
      <c r="C2982" s="33" t="s">
        <v>2385</v>
      </c>
      <c r="D2982" s="33" t="s">
        <v>10286</v>
      </c>
      <c r="E2982" s="34" t="s">
        <v>10287</v>
      </c>
      <c r="F2982" s="32" t="s">
        <v>10288</v>
      </c>
      <c r="G2982" s="33" t="s">
        <v>10289</v>
      </c>
      <c r="H2982" s="32" t="s">
        <v>2475</v>
      </c>
      <c r="I2982" s="32" t="s">
        <v>2415</v>
      </c>
      <c r="J2982" s="33" t="s">
        <v>2373</v>
      </c>
      <c r="K2982" s="32">
        <v>24</v>
      </c>
      <c r="L2982" s="36" t="s">
        <v>2278</v>
      </c>
    </row>
    <row r="2983" spans="1:12" ht="26.25" hidden="1" thickBot="1" x14ac:dyDescent="0.3">
      <c r="A2983" s="31" t="s">
        <v>2366</v>
      </c>
      <c r="B2983" s="32" t="s">
        <v>2014</v>
      </c>
      <c r="C2983" s="33" t="s">
        <v>2374</v>
      </c>
      <c r="D2983" s="33" t="s">
        <v>10290</v>
      </c>
      <c r="E2983" s="34" t="s">
        <v>10291</v>
      </c>
      <c r="F2983" s="32" t="s">
        <v>10292</v>
      </c>
      <c r="G2983" s="33" t="s">
        <v>10293</v>
      </c>
      <c r="H2983" s="32" t="s">
        <v>2414</v>
      </c>
      <c r="I2983" s="32" t="s">
        <v>2415</v>
      </c>
      <c r="J2983" s="33" t="s">
        <v>2365</v>
      </c>
      <c r="K2983" s="32">
        <v>19</v>
      </c>
      <c r="L2983" s="35"/>
    </row>
    <row r="2984" spans="1:12" ht="15.75" hidden="1" thickBot="1" x14ac:dyDescent="0.3">
      <c r="A2984" s="31" t="s">
        <v>2366</v>
      </c>
      <c r="B2984" s="32" t="s">
        <v>2014</v>
      </c>
      <c r="C2984" s="33" t="s">
        <v>2374</v>
      </c>
      <c r="D2984" s="33" t="s">
        <v>10294</v>
      </c>
      <c r="E2984" s="34" t="s">
        <v>7649</v>
      </c>
      <c r="F2984" s="32" t="s">
        <v>10295</v>
      </c>
      <c r="G2984" s="33" t="s">
        <v>10296</v>
      </c>
      <c r="H2984" s="32" t="s">
        <v>2414</v>
      </c>
      <c r="I2984" s="32" t="s">
        <v>2415</v>
      </c>
      <c r="J2984" s="33" t="s">
        <v>2365</v>
      </c>
      <c r="K2984" s="32">
        <v>5</v>
      </c>
      <c r="L2984" s="35"/>
    </row>
    <row r="2985" spans="1:12" ht="26.25" hidden="1" thickBot="1" x14ac:dyDescent="0.3">
      <c r="A2985" s="31" t="s">
        <v>2366</v>
      </c>
      <c r="B2985" s="32" t="s">
        <v>2014</v>
      </c>
      <c r="C2985" s="33" t="s">
        <v>2374</v>
      </c>
      <c r="D2985" s="33" t="s">
        <v>10290</v>
      </c>
      <c r="E2985" s="34" t="s">
        <v>10291</v>
      </c>
      <c r="F2985" s="32" t="s">
        <v>10292</v>
      </c>
      <c r="G2985" s="33" t="s">
        <v>10297</v>
      </c>
      <c r="H2985" s="32" t="s">
        <v>2414</v>
      </c>
      <c r="I2985" s="32" t="s">
        <v>2415</v>
      </c>
      <c r="J2985" s="33" t="s">
        <v>2370</v>
      </c>
      <c r="K2985" s="32">
        <v>18</v>
      </c>
      <c r="L2985" s="35"/>
    </row>
    <row r="2986" spans="1:12" ht="26.25" hidden="1" thickBot="1" x14ac:dyDescent="0.3">
      <c r="A2986" s="31" t="s">
        <v>2366</v>
      </c>
      <c r="B2986" s="32" t="s">
        <v>2014</v>
      </c>
      <c r="C2986" s="33" t="s">
        <v>2376</v>
      </c>
      <c r="D2986" s="33" t="s">
        <v>10298</v>
      </c>
      <c r="E2986" s="34" t="s">
        <v>10299</v>
      </c>
      <c r="F2986" s="32" t="s">
        <v>10300</v>
      </c>
      <c r="G2986" s="33" t="s">
        <v>10301</v>
      </c>
      <c r="H2986" s="32" t="s">
        <v>2414</v>
      </c>
      <c r="I2986" s="32" t="s">
        <v>2415</v>
      </c>
      <c r="J2986" s="33" t="s">
        <v>2370</v>
      </c>
      <c r="K2986" s="32">
        <v>31</v>
      </c>
      <c r="L2986" s="35"/>
    </row>
    <row r="2987" spans="1:12" ht="26.25" hidden="1" thickBot="1" x14ac:dyDescent="0.3">
      <c r="A2987" s="31" t="s">
        <v>2366</v>
      </c>
      <c r="B2987" s="32" t="s">
        <v>2014</v>
      </c>
      <c r="C2987" s="33" t="s">
        <v>2376</v>
      </c>
      <c r="D2987" s="33" t="s">
        <v>10302</v>
      </c>
      <c r="E2987" s="34" t="s">
        <v>10303</v>
      </c>
      <c r="F2987" s="32" t="s">
        <v>10304</v>
      </c>
      <c r="G2987" s="33" t="s">
        <v>10305</v>
      </c>
      <c r="H2987" s="32" t="s">
        <v>2414</v>
      </c>
      <c r="I2987" s="32" t="s">
        <v>2415</v>
      </c>
      <c r="J2987" s="33" t="s">
        <v>2370</v>
      </c>
      <c r="K2987" s="32">
        <v>16</v>
      </c>
      <c r="L2987" s="35"/>
    </row>
    <row r="2988" spans="1:12" ht="26.25" hidden="1" thickBot="1" x14ac:dyDescent="0.3">
      <c r="A2988" s="31" t="s">
        <v>2366</v>
      </c>
      <c r="B2988" s="32" t="s">
        <v>2014</v>
      </c>
      <c r="C2988" s="33" t="s">
        <v>2374</v>
      </c>
      <c r="D2988" s="33" t="s">
        <v>10306</v>
      </c>
      <c r="E2988" s="34" t="s">
        <v>10303</v>
      </c>
      <c r="F2988" s="32" t="s">
        <v>10304</v>
      </c>
      <c r="G2988" s="33" t="s">
        <v>10307</v>
      </c>
      <c r="H2988" s="32" t="s">
        <v>2414</v>
      </c>
      <c r="I2988" s="32" t="s">
        <v>2415</v>
      </c>
      <c r="J2988" s="33" t="s">
        <v>2373</v>
      </c>
      <c r="K2988" s="32">
        <v>43</v>
      </c>
      <c r="L2988" s="35"/>
    </row>
    <row r="2989" spans="1:12" ht="26.25" hidden="1" thickBot="1" x14ac:dyDescent="0.3">
      <c r="A2989" s="31" t="s">
        <v>2366</v>
      </c>
      <c r="B2989" s="32" t="s">
        <v>2014</v>
      </c>
      <c r="C2989" s="33" t="s">
        <v>2374</v>
      </c>
      <c r="D2989" s="33" t="s">
        <v>10308</v>
      </c>
      <c r="E2989" s="34" t="s">
        <v>10309</v>
      </c>
      <c r="F2989" s="32" t="s">
        <v>10310</v>
      </c>
      <c r="G2989" s="33" t="s">
        <v>10311</v>
      </c>
      <c r="H2989" s="32" t="s">
        <v>2414</v>
      </c>
      <c r="I2989" s="32" t="s">
        <v>2415</v>
      </c>
      <c r="J2989" s="33" t="s">
        <v>2373</v>
      </c>
      <c r="K2989" s="32">
        <v>24</v>
      </c>
      <c r="L2989" s="35"/>
    </row>
    <row r="2990" spans="1:12" ht="15.75" hidden="1" thickBot="1" x14ac:dyDescent="0.3">
      <c r="A2990" s="31" t="s">
        <v>2366</v>
      </c>
      <c r="B2990" s="32" t="s">
        <v>2014</v>
      </c>
      <c r="C2990" s="33" t="s">
        <v>2374</v>
      </c>
      <c r="D2990" s="33" t="s">
        <v>10312</v>
      </c>
      <c r="E2990" s="34" t="s">
        <v>10313</v>
      </c>
      <c r="F2990" s="32" t="s">
        <v>10314</v>
      </c>
      <c r="G2990" s="33" t="s">
        <v>10315</v>
      </c>
      <c r="H2990" s="32" t="s">
        <v>2414</v>
      </c>
      <c r="I2990" s="32" t="s">
        <v>2415</v>
      </c>
      <c r="J2990" s="33" t="s">
        <v>2373</v>
      </c>
      <c r="K2990" s="32">
        <v>42</v>
      </c>
      <c r="L2990" s="35"/>
    </row>
    <row r="2991" spans="1:12" ht="26.25" hidden="1" thickBot="1" x14ac:dyDescent="0.3">
      <c r="A2991" s="31" t="s">
        <v>2366</v>
      </c>
      <c r="B2991" s="32" t="s">
        <v>2014</v>
      </c>
      <c r="C2991" s="33" t="s">
        <v>2374</v>
      </c>
      <c r="D2991" s="33" t="s">
        <v>10308</v>
      </c>
      <c r="E2991" s="34" t="s">
        <v>10309</v>
      </c>
      <c r="F2991" s="32" t="s">
        <v>10310</v>
      </c>
      <c r="G2991" s="33" t="s">
        <v>10316</v>
      </c>
      <c r="H2991" s="32" t="s">
        <v>2414</v>
      </c>
      <c r="I2991" s="32" t="s">
        <v>2415</v>
      </c>
      <c r="J2991" s="33" t="s">
        <v>2368</v>
      </c>
      <c r="K2991" s="32">
        <v>34</v>
      </c>
      <c r="L2991" s="35"/>
    </row>
    <row r="2992" spans="1:12" ht="26.25" hidden="1" thickBot="1" x14ac:dyDescent="0.3">
      <c r="A2992" s="31" t="s">
        <v>2366</v>
      </c>
      <c r="B2992" s="32" t="s">
        <v>2014</v>
      </c>
      <c r="C2992" s="33" t="s">
        <v>2374</v>
      </c>
      <c r="D2992" s="33" t="s">
        <v>10317</v>
      </c>
      <c r="E2992" s="34" t="s">
        <v>10303</v>
      </c>
      <c r="F2992" s="32" t="s">
        <v>10304</v>
      </c>
      <c r="G2992" s="33" t="s">
        <v>10318</v>
      </c>
      <c r="H2992" s="32" t="s">
        <v>2414</v>
      </c>
      <c r="I2992" s="32" t="s">
        <v>2415</v>
      </c>
      <c r="J2992" s="33" t="s">
        <v>2368</v>
      </c>
      <c r="K2992" s="32">
        <v>39</v>
      </c>
      <c r="L2992" s="35"/>
    </row>
    <row r="2993" spans="1:12" ht="26.25" hidden="1" thickBot="1" x14ac:dyDescent="0.3">
      <c r="A2993" s="31" t="s">
        <v>2366</v>
      </c>
      <c r="B2993" s="32" t="s">
        <v>2014</v>
      </c>
      <c r="C2993" s="33" t="s">
        <v>2374</v>
      </c>
      <c r="D2993" s="33" t="s">
        <v>10319</v>
      </c>
      <c r="E2993" s="34" t="s">
        <v>10320</v>
      </c>
      <c r="F2993" s="32" t="s">
        <v>10321</v>
      </c>
      <c r="G2993" s="33" t="s">
        <v>10322</v>
      </c>
      <c r="H2993" s="32" t="s">
        <v>2414</v>
      </c>
      <c r="I2993" s="32" t="s">
        <v>2415</v>
      </c>
      <c r="J2993" s="33" t="s">
        <v>2368</v>
      </c>
      <c r="K2993" s="32">
        <v>14</v>
      </c>
      <c r="L2993" s="35"/>
    </row>
    <row r="2994" spans="1:12" ht="26.25" hidden="1" thickBot="1" x14ac:dyDescent="0.3">
      <c r="A2994" s="31" t="s">
        <v>2366</v>
      </c>
      <c r="B2994" s="32" t="s">
        <v>2014</v>
      </c>
      <c r="C2994" s="33" t="s">
        <v>2374</v>
      </c>
      <c r="D2994" s="33" t="s">
        <v>10323</v>
      </c>
      <c r="E2994" s="34" t="s">
        <v>10324</v>
      </c>
      <c r="F2994" s="32" t="s">
        <v>10325</v>
      </c>
      <c r="G2994" s="33" t="s">
        <v>10326</v>
      </c>
      <c r="H2994" s="32" t="s">
        <v>2414</v>
      </c>
      <c r="I2994" s="32" t="s">
        <v>2415</v>
      </c>
      <c r="J2994" s="33" t="s">
        <v>2373</v>
      </c>
      <c r="K2994" s="32">
        <v>32</v>
      </c>
      <c r="L2994" s="35"/>
    </row>
    <row r="2995" spans="1:12" ht="26.25" hidden="1" thickBot="1" x14ac:dyDescent="0.3">
      <c r="A2995" s="31" t="s">
        <v>2366</v>
      </c>
      <c r="B2995" s="32" t="s">
        <v>2014</v>
      </c>
      <c r="C2995" s="33" t="s">
        <v>2374</v>
      </c>
      <c r="D2995" s="33" t="s">
        <v>10327</v>
      </c>
      <c r="E2995" s="34" t="s">
        <v>10303</v>
      </c>
      <c r="F2995" s="32" t="s">
        <v>10304</v>
      </c>
      <c r="G2995" s="33" t="s">
        <v>10328</v>
      </c>
      <c r="H2995" s="32" t="s">
        <v>2414</v>
      </c>
      <c r="I2995" s="32" t="s">
        <v>2415</v>
      </c>
      <c r="J2995" s="33" t="s">
        <v>2367</v>
      </c>
      <c r="K2995" s="32">
        <v>8</v>
      </c>
      <c r="L2995" s="35"/>
    </row>
    <row r="2996" spans="1:12" ht="26.25" hidden="1" thickBot="1" x14ac:dyDescent="0.3">
      <c r="A2996" s="31" t="s">
        <v>2366</v>
      </c>
      <c r="B2996" s="32" t="s">
        <v>2014</v>
      </c>
      <c r="C2996" s="33" t="s">
        <v>2374</v>
      </c>
      <c r="D2996" s="33" t="s">
        <v>10308</v>
      </c>
      <c r="E2996" s="34" t="s">
        <v>10309</v>
      </c>
      <c r="F2996" s="32" t="s">
        <v>10310</v>
      </c>
      <c r="G2996" s="33" t="s">
        <v>10329</v>
      </c>
      <c r="H2996" s="32" t="s">
        <v>2414</v>
      </c>
      <c r="I2996" s="32" t="s">
        <v>2415</v>
      </c>
      <c r="J2996" s="33" t="s">
        <v>2373</v>
      </c>
      <c r="K2996" s="32">
        <v>31</v>
      </c>
      <c r="L2996" s="35"/>
    </row>
    <row r="2997" spans="1:12" ht="26.25" hidden="1" thickBot="1" x14ac:dyDescent="0.3">
      <c r="A2997" s="31" t="s">
        <v>2366</v>
      </c>
      <c r="B2997" s="32" t="s">
        <v>2014</v>
      </c>
      <c r="C2997" s="33" t="s">
        <v>2374</v>
      </c>
      <c r="D2997" s="33" t="s">
        <v>10330</v>
      </c>
      <c r="E2997" s="34" t="s">
        <v>10303</v>
      </c>
      <c r="F2997" s="32" t="s">
        <v>10304</v>
      </c>
      <c r="G2997" s="33" t="s">
        <v>10331</v>
      </c>
      <c r="H2997" s="32" t="s">
        <v>2414</v>
      </c>
      <c r="I2997" s="32" t="s">
        <v>2415</v>
      </c>
      <c r="J2997" s="33" t="s">
        <v>2375</v>
      </c>
      <c r="K2997" s="32">
        <v>31</v>
      </c>
      <c r="L2997" s="35"/>
    </row>
    <row r="2998" spans="1:12" ht="26.25" hidden="1" thickBot="1" x14ac:dyDescent="0.3">
      <c r="A2998" s="31" t="s">
        <v>2366</v>
      </c>
      <c r="B2998" s="32" t="s">
        <v>2014</v>
      </c>
      <c r="C2998" s="33" t="s">
        <v>2374</v>
      </c>
      <c r="D2998" s="33" t="s">
        <v>10323</v>
      </c>
      <c r="E2998" s="34" t="s">
        <v>10324</v>
      </c>
      <c r="F2998" s="32" t="s">
        <v>10325</v>
      </c>
      <c r="G2998" s="33" t="s">
        <v>10332</v>
      </c>
      <c r="H2998" s="32" t="s">
        <v>2414</v>
      </c>
      <c r="I2998" s="32" t="s">
        <v>2415</v>
      </c>
      <c r="J2998" s="33" t="s">
        <v>2375</v>
      </c>
      <c r="K2998" s="32">
        <v>26</v>
      </c>
      <c r="L2998" s="35"/>
    </row>
    <row r="2999" spans="1:12" ht="26.25" hidden="1" thickBot="1" x14ac:dyDescent="0.3">
      <c r="A2999" s="31" t="s">
        <v>2366</v>
      </c>
      <c r="B2999" s="32" t="s">
        <v>2014</v>
      </c>
      <c r="C2999" s="33" t="s">
        <v>2376</v>
      </c>
      <c r="D2999" s="33" t="s">
        <v>10333</v>
      </c>
      <c r="E2999" s="34" t="s">
        <v>10334</v>
      </c>
      <c r="F2999" s="32" t="s">
        <v>10335</v>
      </c>
      <c r="G2999" s="33" t="s">
        <v>10336</v>
      </c>
      <c r="H2999" s="32" t="s">
        <v>2475</v>
      </c>
      <c r="I2999" s="32" t="s">
        <v>2415</v>
      </c>
      <c r="J2999" s="33" t="s">
        <v>2373</v>
      </c>
      <c r="K2999" s="32">
        <v>17</v>
      </c>
      <c r="L2999" s="36" t="s">
        <v>10334</v>
      </c>
    </row>
    <row r="3000" spans="1:12" ht="15.75" hidden="1" thickBot="1" x14ac:dyDescent="0.3">
      <c r="A3000" s="31" t="s">
        <v>2366</v>
      </c>
      <c r="B3000" s="32" t="s">
        <v>2014</v>
      </c>
      <c r="C3000" s="33" t="s">
        <v>2374</v>
      </c>
      <c r="D3000" s="33" t="s">
        <v>10337</v>
      </c>
      <c r="E3000" s="34" t="s">
        <v>2203</v>
      </c>
      <c r="F3000" s="32" t="s">
        <v>10338</v>
      </c>
      <c r="G3000" s="33" t="s">
        <v>10339</v>
      </c>
      <c r="H3000" s="32" t="s">
        <v>2475</v>
      </c>
      <c r="I3000" s="32" t="s">
        <v>2415</v>
      </c>
      <c r="J3000" s="33" t="s">
        <v>2365</v>
      </c>
      <c r="K3000" s="32">
        <v>17</v>
      </c>
      <c r="L3000" s="36" t="s">
        <v>10334</v>
      </c>
    </row>
    <row r="3001" spans="1:12" ht="15.75" hidden="1" thickBot="1" x14ac:dyDescent="0.3">
      <c r="A3001" s="31" t="s">
        <v>2366</v>
      </c>
      <c r="B3001" s="32" t="s">
        <v>2014</v>
      </c>
      <c r="C3001" s="33" t="s">
        <v>2374</v>
      </c>
      <c r="D3001" s="33" t="s">
        <v>10312</v>
      </c>
      <c r="E3001" s="34" t="s">
        <v>10313</v>
      </c>
      <c r="F3001" s="32" t="s">
        <v>10314</v>
      </c>
      <c r="G3001" s="33" t="s">
        <v>10340</v>
      </c>
      <c r="H3001" s="32" t="s">
        <v>2475</v>
      </c>
      <c r="I3001" s="32" t="s">
        <v>2415</v>
      </c>
      <c r="J3001" s="33" t="s">
        <v>2365</v>
      </c>
      <c r="K3001" s="32">
        <v>19</v>
      </c>
      <c r="L3001" s="36" t="s">
        <v>10334</v>
      </c>
    </row>
    <row r="3002" spans="1:12" ht="26.25" hidden="1" thickBot="1" x14ac:dyDescent="0.3">
      <c r="A3002" s="31" t="s">
        <v>2366</v>
      </c>
      <c r="B3002" s="32" t="s">
        <v>2014</v>
      </c>
      <c r="C3002" s="33" t="s">
        <v>2374</v>
      </c>
      <c r="D3002" s="33" t="s">
        <v>10341</v>
      </c>
      <c r="E3002" s="34" t="s">
        <v>5526</v>
      </c>
      <c r="F3002" s="32" t="s">
        <v>10342</v>
      </c>
      <c r="G3002" s="33" t="s">
        <v>10343</v>
      </c>
      <c r="H3002" s="32" t="s">
        <v>2475</v>
      </c>
      <c r="I3002" s="32" t="s">
        <v>2415</v>
      </c>
      <c r="J3002" s="33" t="s">
        <v>2368</v>
      </c>
      <c r="K3002" s="32">
        <v>29</v>
      </c>
      <c r="L3002" s="36" t="s">
        <v>10344</v>
      </c>
    </row>
    <row r="3003" spans="1:12" ht="15.75" hidden="1" thickBot="1" x14ac:dyDescent="0.3">
      <c r="A3003" s="31" t="s">
        <v>2366</v>
      </c>
      <c r="B3003" s="32" t="s">
        <v>2014</v>
      </c>
      <c r="C3003" s="33" t="s">
        <v>2374</v>
      </c>
      <c r="D3003" s="33" t="s">
        <v>10312</v>
      </c>
      <c r="E3003" s="34" t="s">
        <v>10313</v>
      </c>
      <c r="F3003" s="32" t="s">
        <v>10314</v>
      </c>
      <c r="G3003" s="33" t="s">
        <v>10345</v>
      </c>
      <c r="H3003" s="32" t="s">
        <v>2475</v>
      </c>
      <c r="I3003" s="32" t="s">
        <v>2415</v>
      </c>
      <c r="J3003" s="33" t="s">
        <v>2368</v>
      </c>
      <c r="K3003" s="32">
        <v>23</v>
      </c>
      <c r="L3003" s="36" t="s">
        <v>10346</v>
      </c>
    </row>
    <row r="3004" spans="1:12" ht="15.75" hidden="1" thickBot="1" x14ac:dyDescent="0.3">
      <c r="A3004" s="31" t="s">
        <v>2366</v>
      </c>
      <c r="B3004" s="32" t="s">
        <v>2014</v>
      </c>
      <c r="C3004" s="33" t="s">
        <v>2374</v>
      </c>
      <c r="D3004" s="33" t="s">
        <v>10337</v>
      </c>
      <c r="E3004" s="34" t="s">
        <v>2203</v>
      </c>
      <c r="F3004" s="32" t="s">
        <v>10338</v>
      </c>
      <c r="G3004" s="33" t="s">
        <v>10347</v>
      </c>
      <c r="H3004" s="32" t="s">
        <v>2475</v>
      </c>
      <c r="I3004" s="32" t="s">
        <v>2415</v>
      </c>
      <c r="J3004" s="33" t="s">
        <v>2368</v>
      </c>
      <c r="K3004" s="32">
        <v>22</v>
      </c>
      <c r="L3004" s="36" t="s">
        <v>10346</v>
      </c>
    </row>
    <row r="3005" spans="1:12" ht="15.75" hidden="1" thickBot="1" x14ac:dyDescent="0.3">
      <c r="A3005" s="31" t="s">
        <v>2366</v>
      </c>
      <c r="B3005" s="32" t="s">
        <v>2014</v>
      </c>
      <c r="C3005" s="33" t="s">
        <v>2374</v>
      </c>
      <c r="D3005" s="33" t="s">
        <v>10294</v>
      </c>
      <c r="E3005" s="34" t="s">
        <v>7649</v>
      </c>
      <c r="F3005" s="32" t="s">
        <v>10295</v>
      </c>
      <c r="G3005" s="33" t="s">
        <v>10348</v>
      </c>
      <c r="H3005" s="32" t="s">
        <v>2475</v>
      </c>
      <c r="I3005" s="32" t="s">
        <v>2415</v>
      </c>
      <c r="J3005" s="33" t="s">
        <v>2370</v>
      </c>
      <c r="K3005" s="32">
        <v>18</v>
      </c>
      <c r="L3005" s="36" t="s">
        <v>7649</v>
      </c>
    </row>
    <row r="3006" spans="1:12" ht="15.75" hidden="1" thickBot="1" x14ac:dyDescent="0.3">
      <c r="A3006" s="31" t="s">
        <v>2366</v>
      </c>
      <c r="B3006" s="32" t="s">
        <v>2014</v>
      </c>
      <c r="C3006" s="33" t="s">
        <v>2374</v>
      </c>
      <c r="D3006" s="33" t="s">
        <v>10312</v>
      </c>
      <c r="E3006" s="34" t="s">
        <v>10313</v>
      </c>
      <c r="F3006" s="32" t="s">
        <v>10314</v>
      </c>
      <c r="G3006" s="33" t="s">
        <v>10349</v>
      </c>
      <c r="H3006" s="32" t="s">
        <v>2475</v>
      </c>
      <c r="I3006" s="32" t="s">
        <v>2415</v>
      </c>
      <c r="J3006" s="33" t="s">
        <v>2375</v>
      </c>
      <c r="K3006" s="32">
        <v>25</v>
      </c>
      <c r="L3006" s="36" t="s">
        <v>10350</v>
      </c>
    </row>
    <row r="3007" spans="1:12" ht="15.75" hidden="1" thickBot="1" x14ac:dyDescent="0.3">
      <c r="A3007" s="31" t="s">
        <v>2366</v>
      </c>
      <c r="B3007" s="32" t="s">
        <v>2240</v>
      </c>
      <c r="C3007" s="33" t="s">
        <v>2486</v>
      </c>
      <c r="D3007" s="33" t="s">
        <v>10351</v>
      </c>
      <c r="E3007" s="34" t="s">
        <v>10352</v>
      </c>
      <c r="F3007" s="32" t="s">
        <v>10353</v>
      </c>
      <c r="G3007" s="33" t="s">
        <v>10354</v>
      </c>
      <c r="H3007" s="32" t="s">
        <v>2414</v>
      </c>
      <c r="I3007" s="32" t="s">
        <v>2415</v>
      </c>
      <c r="J3007" s="33" t="s">
        <v>2373</v>
      </c>
      <c r="K3007" s="32">
        <v>72</v>
      </c>
      <c r="L3007" s="35"/>
    </row>
    <row r="3008" spans="1:12" ht="15.75" hidden="1" thickBot="1" x14ac:dyDescent="0.3">
      <c r="A3008" s="31" t="s">
        <v>2366</v>
      </c>
      <c r="B3008" s="32" t="s">
        <v>2240</v>
      </c>
      <c r="C3008" s="33" t="s">
        <v>2376</v>
      </c>
      <c r="D3008" s="33" t="s">
        <v>10355</v>
      </c>
      <c r="E3008" s="34" t="s">
        <v>10356</v>
      </c>
      <c r="F3008" s="32" t="s">
        <v>10357</v>
      </c>
      <c r="G3008" s="33" t="s">
        <v>10358</v>
      </c>
      <c r="H3008" s="32" t="s">
        <v>2414</v>
      </c>
      <c r="I3008" s="32" t="s">
        <v>2415</v>
      </c>
      <c r="J3008" s="33" t="s">
        <v>2373</v>
      </c>
      <c r="K3008" s="32">
        <v>25</v>
      </c>
      <c r="L3008" s="35"/>
    </row>
    <row r="3009" spans="1:12" ht="15.75" hidden="1" thickBot="1" x14ac:dyDescent="0.3">
      <c r="A3009" s="31" t="s">
        <v>2366</v>
      </c>
      <c r="B3009" s="32" t="s">
        <v>2240</v>
      </c>
      <c r="C3009" s="33" t="s">
        <v>2376</v>
      </c>
      <c r="D3009" s="33" t="s">
        <v>10359</v>
      </c>
      <c r="E3009" s="34" t="s">
        <v>10360</v>
      </c>
      <c r="F3009" s="32" t="s">
        <v>10361</v>
      </c>
      <c r="G3009" s="33" t="s">
        <v>10362</v>
      </c>
      <c r="H3009" s="32" t="s">
        <v>2414</v>
      </c>
      <c r="I3009" s="32" t="s">
        <v>2415</v>
      </c>
      <c r="J3009" s="33" t="s">
        <v>2373</v>
      </c>
      <c r="K3009" s="32">
        <v>24</v>
      </c>
      <c r="L3009" s="35"/>
    </row>
    <row r="3010" spans="1:12" ht="15.75" hidden="1" thickBot="1" x14ac:dyDescent="0.3">
      <c r="A3010" s="31" t="s">
        <v>2366</v>
      </c>
      <c r="B3010" s="32" t="s">
        <v>2240</v>
      </c>
      <c r="C3010" s="33" t="s">
        <v>2378</v>
      </c>
      <c r="D3010" s="33" t="s">
        <v>10363</v>
      </c>
      <c r="E3010" s="34" t="s">
        <v>2245</v>
      </c>
      <c r="F3010" s="32" t="s">
        <v>10364</v>
      </c>
      <c r="G3010" s="33" t="s">
        <v>10365</v>
      </c>
      <c r="H3010" s="32" t="s">
        <v>2414</v>
      </c>
      <c r="I3010" s="32" t="s">
        <v>2415</v>
      </c>
      <c r="J3010" s="33" t="s">
        <v>2370</v>
      </c>
      <c r="K3010" s="32">
        <v>33</v>
      </c>
      <c r="L3010" s="35"/>
    </row>
    <row r="3011" spans="1:12" ht="26.25" hidden="1" thickBot="1" x14ac:dyDescent="0.3">
      <c r="A3011" s="31" t="s">
        <v>2366</v>
      </c>
      <c r="B3011" s="32" t="s">
        <v>2240</v>
      </c>
      <c r="C3011" s="33" t="s">
        <v>2486</v>
      </c>
      <c r="D3011" s="33" t="s">
        <v>10366</v>
      </c>
      <c r="E3011" s="34" t="s">
        <v>10367</v>
      </c>
      <c r="F3011" s="32" t="s">
        <v>10368</v>
      </c>
      <c r="G3011" s="33" t="s">
        <v>10369</v>
      </c>
      <c r="H3011" s="32" t="s">
        <v>2414</v>
      </c>
      <c r="I3011" s="32" t="s">
        <v>2415</v>
      </c>
      <c r="J3011" s="33" t="s">
        <v>2370</v>
      </c>
      <c r="K3011" s="32">
        <v>21</v>
      </c>
      <c r="L3011" s="35"/>
    </row>
    <row r="3012" spans="1:12" ht="15.75" hidden="1" thickBot="1" x14ac:dyDescent="0.3">
      <c r="A3012" s="31" t="s">
        <v>2366</v>
      </c>
      <c r="B3012" s="32" t="s">
        <v>2240</v>
      </c>
      <c r="C3012" s="33" t="s">
        <v>2378</v>
      </c>
      <c r="D3012" s="33" t="s">
        <v>10370</v>
      </c>
      <c r="E3012" s="34" t="s">
        <v>10371</v>
      </c>
      <c r="F3012" s="32" t="s">
        <v>10372</v>
      </c>
      <c r="G3012" s="33" t="s">
        <v>10373</v>
      </c>
      <c r="H3012" s="32" t="s">
        <v>2414</v>
      </c>
      <c r="I3012" s="32" t="s">
        <v>2415</v>
      </c>
      <c r="J3012" s="33" t="s">
        <v>2373</v>
      </c>
      <c r="K3012" s="32">
        <v>6</v>
      </c>
      <c r="L3012" s="35"/>
    </row>
    <row r="3013" spans="1:12" ht="15.75" hidden="1" thickBot="1" x14ac:dyDescent="0.3">
      <c r="A3013" s="31" t="s">
        <v>2366</v>
      </c>
      <c r="B3013" s="32" t="s">
        <v>2240</v>
      </c>
      <c r="C3013" s="33" t="s">
        <v>2378</v>
      </c>
      <c r="D3013" s="33" t="s">
        <v>10374</v>
      </c>
      <c r="E3013" s="34" t="s">
        <v>10375</v>
      </c>
      <c r="F3013" s="32" t="s">
        <v>10376</v>
      </c>
      <c r="G3013" s="33" t="s">
        <v>10377</v>
      </c>
      <c r="H3013" s="32" t="s">
        <v>2414</v>
      </c>
      <c r="I3013" s="32" t="s">
        <v>2415</v>
      </c>
      <c r="J3013" s="33" t="s">
        <v>2373</v>
      </c>
      <c r="K3013" s="32">
        <v>20</v>
      </c>
      <c r="L3013" s="35"/>
    </row>
    <row r="3014" spans="1:12" ht="15.75" hidden="1" thickBot="1" x14ac:dyDescent="0.3">
      <c r="A3014" s="31" t="s">
        <v>2366</v>
      </c>
      <c r="B3014" s="32" t="s">
        <v>2240</v>
      </c>
      <c r="C3014" s="33" t="s">
        <v>2378</v>
      </c>
      <c r="D3014" s="33" t="s">
        <v>10378</v>
      </c>
      <c r="E3014" s="34" t="s">
        <v>2243</v>
      </c>
      <c r="F3014" s="32" t="s">
        <v>10379</v>
      </c>
      <c r="G3014" s="33" t="s">
        <v>10380</v>
      </c>
      <c r="H3014" s="32" t="s">
        <v>2414</v>
      </c>
      <c r="I3014" s="32" t="s">
        <v>2415</v>
      </c>
      <c r="J3014" s="33" t="s">
        <v>2365</v>
      </c>
      <c r="K3014" s="32">
        <v>18</v>
      </c>
      <c r="L3014" s="35"/>
    </row>
    <row r="3015" spans="1:12" ht="15.75" hidden="1" thickBot="1" x14ac:dyDescent="0.3">
      <c r="A3015" s="31" t="s">
        <v>2366</v>
      </c>
      <c r="B3015" s="32" t="s">
        <v>2240</v>
      </c>
      <c r="C3015" s="33" t="s">
        <v>2376</v>
      </c>
      <c r="D3015" s="33" t="s">
        <v>10381</v>
      </c>
      <c r="E3015" s="34" t="s">
        <v>2246</v>
      </c>
      <c r="F3015" s="32" t="s">
        <v>10382</v>
      </c>
      <c r="G3015" s="33" t="s">
        <v>10383</v>
      </c>
      <c r="H3015" s="32" t="s">
        <v>2414</v>
      </c>
      <c r="I3015" s="32" t="s">
        <v>2415</v>
      </c>
      <c r="J3015" s="33" t="s">
        <v>2368</v>
      </c>
      <c r="K3015" s="32">
        <v>23</v>
      </c>
      <c r="L3015" s="35"/>
    </row>
    <row r="3016" spans="1:12" ht="15.75" hidden="1" thickBot="1" x14ac:dyDescent="0.3">
      <c r="A3016" s="31" t="s">
        <v>2366</v>
      </c>
      <c r="B3016" s="32" t="s">
        <v>2240</v>
      </c>
      <c r="C3016" s="33" t="s">
        <v>2378</v>
      </c>
      <c r="D3016" s="33" t="s">
        <v>10384</v>
      </c>
      <c r="E3016" s="34" t="s">
        <v>2244</v>
      </c>
      <c r="F3016" s="32" t="s">
        <v>10385</v>
      </c>
      <c r="G3016" s="33" t="s">
        <v>10386</v>
      </c>
      <c r="H3016" s="32" t="s">
        <v>2414</v>
      </c>
      <c r="I3016" s="32" t="s">
        <v>2415</v>
      </c>
      <c r="J3016" s="33" t="s">
        <v>2367</v>
      </c>
      <c r="K3016" s="32">
        <v>10</v>
      </c>
      <c r="L3016" s="35"/>
    </row>
    <row r="3017" spans="1:12" ht="26.25" hidden="1" thickBot="1" x14ac:dyDescent="0.3">
      <c r="A3017" s="31" t="s">
        <v>2366</v>
      </c>
      <c r="B3017" s="32" t="s">
        <v>2240</v>
      </c>
      <c r="C3017" s="33" t="s">
        <v>2378</v>
      </c>
      <c r="D3017" s="33" t="s">
        <v>10387</v>
      </c>
      <c r="E3017" s="34" t="s">
        <v>10388</v>
      </c>
      <c r="F3017" s="32" t="s">
        <v>10389</v>
      </c>
      <c r="G3017" s="33" t="s">
        <v>10390</v>
      </c>
      <c r="H3017" s="32" t="s">
        <v>2414</v>
      </c>
      <c r="I3017" s="32" t="s">
        <v>2415</v>
      </c>
      <c r="J3017" s="33" t="s">
        <v>2367</v>
      </c>
      <c r="K3017" s="32">
        <v>11</v>
      </c>
      <c r="L3017" s="35"/>
    </row>
    <row r="3018" spans="1:12" ht="26.25" hidden="1" thickBot="1" x14ac:dyDescent="0.3">
      <c r="A3018" s="31" t="s">
        <v>2366</v>
      </c>
      <c r="B3018" s="32" t="s">
        <v>2240</v>
      </c>
      <c r="C3018" s="33" t="s">
        <v>2374</v>
      </c>
      <c r="D3018" s="33" t="s">
        <v>10391</v>
      </c>
      <c r="E3018" s="34" t="s">
        <v>10392</v>
      </c>
      <c r="F3018" s="32" t="s">
        <v>10393</v>
      </c>
      <c r="G3018" s="33" t="s">
        <v>10394</v>
      </c>
      <c r="H3018" s="32" t="s">
        <v>2414</v>
      </c>
      <c r="I3018" s="32" t="s">
        <v>2415</v>
      </c>
      <c r="J3018" s="33" t="s">
        <v>2367</v>
      </c>
      <c r="K3018" s="32">
        <v>7</v>
      </c>
      <c r="L3018" s="35"/>
    </row>
    <row r="3019" spans="1:12" ht="26.25" hidden="1" thickBot="1" x14ac:dyDescent="0.3">
      <c r="A3019" s="31" t="s">
        <v>2366</v>
      </c>
      <c r="B3019" s="32" t="s">
        <v>2240</v>
      </c>
      <c r="C3019" s="33" t="s">
        <v>2378</v>
      </c>
      <c r="D3019" s="33" t="s">
        <v>10395</v>
      </c>
      <c r="E3019" s="34" t="s">
        <v>10396</v>
      </c>
      <c r="F3019" s="32" t="s">
        <v>10397</v>
      </c>
      <c r="G3019" s="33" t="s">
        <v>10398</v>
      </c>
      <c r="H3019" s="32" t="s">
        <v>2414</v>
      </c>
      <c r="I3019" s="32" t="s">
        <v>2415</v>
      </c>
      <c r="J3019" s="33" t="s">
        <v>2375</v>
      </c>
      <c r="K3019" s="32">
        <v>35</v>
      </c>
      <c r="L3019" s="35"/>
    </row>
    <row r="3020" spans="1:12" ht="26.25" hidden="1" thickBot="1" x14ac:dyDescent="0.3">
      <c r="A3020" s="31" t="s">
        <v>2366</v>
      </c>
      <c r="B3020" s="32" t="s">
        <v>2240</v>
      </c>
      <c r="C3020" s="33" t="s">
        <v>2374</v>
      </c>
      <c r="D3020" s="33" t="s">
        <v>10391</v>
      </c>
      <c r="E3020" s="34" t="s">
        <v>10392</v>
      </c>
      <c r="F3020" s="32" t="s">
        <v>10393</v>
      </c>
      <c r="G3020" s="33" t="s">
        <v>10399</v>
      </c>
      <c r="H3020" s="32" t="s">
        <v>2414</v>
      </c>
      <c r="I3020" s="32" t="s">
        <v>2415</v>
      </c>
      <c r="J3020" s="33" t="s">
        <v>2375</v>
      </c>
      <c r="K3020" s="32">
        <v>21</v>
      </c>
      <c r="L3020" s="35"/>
    </row>
    <row r="3021" spans="1:12" ht="15.75" hidden="1" thickBot="1" x14ac:dyDescent="0.3">
      <c r="A3021" s="31" t="s">
        <v>2366</v>
      </c>
      <c r="B3021" s="32" t="s">
        <v>2240</v>
      </c>
      <c r="C3021" s="33" t="s">
        <v>2486</v>
      </c>
      <c r="D3021" s="33" t="s">
        <v>10400</v>
      </c>
      <c r="E3021" s="34">
        <v>159</v>
      </c>
      <c r="F3021" s="32" t="s">
        <v>10401</v>
      </c>
      <c r="G3021" s="33" t="s">
        <v>10402</v>
      </c>
      <c r="H3021" s="32" t="s">
        <v>2414</v>
      </c>
      <c r="I3021" s="32" t="s">
        <v>2415</v>
      </c>
      <c r="J3021" s="33" t="s">
        <v>2375</v>
      </c>
      <c r="K3021" s="32">
        <v>24</v>
      </c>
      <c r="L3021" s="35"/>
    </row>
    <row r="3022" spans="1:12" ht="15.75" hidden="1" thickBot="1" x14ac:dyDescent="0.3">
      <c r="A3022" s="31" t="s">
        <v>2366</v>
      </c>
      <c r="B3022" s="32" t="s">
        <v>2240</v>
      </c>
      <c r="C3022" s="33" t="s">
        <v>2374</v>
      </c>
      <c r="D3022" s="33" t="s">
        <v>10403</v>
      </c>
      <c r="E3022" s="34" t="s">
        <v>10404</v>
      </c>
      <c r="F3022" s="32" t="s">
        <v>10405</v>
      </c>
      <c r="G3022" s="33" t="s">
        <v>10406</v>
      </c>
      <c r="H3022" s="32" t="s">
        <v>2475</v>
      </c>
      <c r="I3022" s="32" t="s">
        <v>2415</v>
      </c>
      <c r="J3022" s="33" t="s">
        <v>2373</v>
      </c>
      <c r="K3022" s="32">
        <v>26</v>
      </c>
      <c r="L3022" s="36" t="s">
        <v>10407</v>
      </c>
    </row>
    <row r="3023" spans="1:12" ht="15.75" hidden="1" thickBot="1" x14ac:dyDescent="0.3">
      <c r="A3023" s="31" t="s">
        <v>2366</v>
      </c>
      <c r="B3023" s="32" t="s">
        <v>2240</v>
      </c>
      <c r="C3023" s="33" t="s">
        <v>2378</v>
      </c>
      <c r="D3023" s="33" t="s">
        <v>10408</v>
      </c>
      <c r="E3023" s="34" t="s">
        <v>2241</v>
      </c>
      <c r="F3023" s="32" t="s">
        <v>10409</v>
      </c>
      <c r="G3023" s="33" t="s">
        <v>10410</v>
      </c>
      <c r="H3023" s="32" t="s">
        <v>2475</v>
      </c>
      <c r="I3023" s="32" t="s">
        <v>2415</v>
      </c>
      <c r="J3023" s="33" t="s">
        <v>2365</v>
      </c>
      <c r="K3023" s="32">
        <v>16</v>
      </c>
      <c r="L3023" s="36" t="s">
        <v>2241</v>
      </c>
    </row>
    <row r="3024" spans="1:12" ht="15.75" hidden="1" thickBot="1" x14ac:dyDescent="0.3">
      <c r="A3024" s="31" t="s">
        <v>2366</v>
      </c>
      <c r="B3024" s="32" t="s">
        <v>2240</v>
      </c>
      <c r="C3024" s="33" t="s">
        <v>2486</v>
      </c>
      <c r="D3024" s="33" t="s">
        <v>10411</v>
      </c>
      <c r="E3024" s="34" t="s">
        <v>10412</v>
      </c>
      <c r="F3024" s="32" t="s">
        <v>10413</v>
      </c>
      <c r="G3024" s="33" t="s">
        <v>10414</v>
      </c>
      <c r="H3024" s="32" t="s">
        <v>2475</v>
      </c>
      <c r="I3024" s="32" t="s">
        <v>2415</v>
      </c>
      <c r="J3024" s="33" t="s">
        <v>2368</v>
      </c>
      <c r="K3024" s="32">
        <v>17</v>
      </c>
      <c r="L3024" s="36" t="s">
        <v>10415</v>
      </c>
    </row>
    <row r="3025" spans="1:12" ht="26.25" hidden="1" thickBot="1" x14ac:dyDescent="0.3">
      <c r="A3025" s="31" t="s">
        <v>2366</v>
      </c>
      <c r="B3025" s="32" t="s">
        <v>2240</v>
      </c>
      <c r="C3025" s="33" t="s">
        <v>2374</v>
      </c>
      <c r="D3025" s="33" t="s">
        <v>10416</v>
      </c>
      <c r="E3025" s="34" t="s">
        <v>2242</v>
      </c>
      <c r="F3025" s="32" t="s">
        <v>10417</v>
      </c>
      <c r="G3025" s="33" t="s">
        <v>10418</v>
      </c>
      <c r="H3025" s="32" t="s">
        <v>2475</v>
      </c>
      <c r="I3025" s="32" t="s">
        <v>2415</v>
      </c>
      <c r="J3025" s="33" t="s">
        <v>2368</v>
      </c>
      <c r="K3025" s="32">
        <v>16</v>
      </c>
      <c r="L3025" s="36" t="s">
        <v>2242</v>
      </c>
    </row>
    <row r="3026" spans="1:12" ht="15.75" hidden="1" thickBot="1" x14ac:dyDescent="0.3">
      <c r="A3026" s="31" t="s">
        <v>2366</v>
      </c>
      <c r="B3026" s="32" t="s">
        <v>2240</v>
      </c>
      <c r="C3026" s="33" t="s">
        <v>2374</v>
      </c>
      <c r="D3026" s="33" t="s">
        <v>10403</v>
      </c>
      <c r="E3026" s="34" t="s">
        <v>10404</v>
      </c>
      <c r="F3026" s="32" t="s">
        <v>10405</v>
      </c>
      <c r="G3026" s="33" t="s">
        <v>10419</v>
      </c>
      <c r="H3026" s="32" t="s">
        <v>2475</v>
      </c>
      <c r="I3026" s="32" t="s">
        <v>2415</v>
      </c>
      <c r="J3026" s="33" t="s">
        <v>2368</v>
      </c>
      <c r="K3026" s="32">
        <v>22</v>
      </c>
      <c r="L3026" s="36" t="s">
        <v>10407</v>
      </c>
    </row>
    <row r="3027" spans="1:12" ht="15.75" hidden="1" thickBot="1" x14ac:dyDescent="0.3">
      <c r="A3027" s="31" t="s">
        <v>2366</v>
      </c>
      <c r="B3027" s="32" t="s">
        <v>2240</v>
      </c>
      <c r="C3027" s="33" t="s">
        <v>2374</v>
      </c>
      <c r="D3027" s="33" t="s">
        <v>10403</v>
      </c>
      <c r="E3027" s="34" t="s">
        <v>10404</v>
      </c>
      <c r="F3027" s="32" t="s">
        <v>10405</v>
      </c>
      <c r="G3027" s="33" t="s">
        <v>10420</v>
      </c>
      <c r="H3027" s="32" t="s">
        <v>2475</v>
      </c>
      <c r="I3027" s="32" t="s">
        <v>2415</v>
      </c>
      <c r="J3027" s="33" t="s">
        <v>2375</v>
      </c>
      <c r="K3027" s="32">
        <v>16</v>
      </c>
      <c r="L3027" s="36" t="s">
        <v>10407</v>
      </c>
    </row>
    <row r="3028" spans="1:12" ht="26.25" hidden="1" thickBot="1" x14ac:dyDescent="0.3">
      <c r="A3028" s="31" t="s">
        <v>2366</v>
      </c>
      <c r="B3028" s="32" t="s">
        <v>2049</v>
      </c>
      <c r="C3028" s="33" t="s">
        <v>2378</v>
      </c>
      <c r="D3028" s="33" t="s">
        <v>10421</v>
      </c>
      <c r="E3028" s="34" t="s">
        <v>10422</v>
      </c>
      <c r="F3028" s="32" t="s">
        <v>10423</v>
      </c>
      <c r="G3028" s="33" t="s">
        <v>10424</v>
      </c>
      <c r="H3028" s="32" t="s">
        <v>2414</v>
      </c>
      <c r="I3028" s="32" t="s">
        <v>2415</v>
      </c>
      <c r="J3028" s="33" t="s">
        <v>2370</v>
      </c>
      <c r="K3028" s="32">
        <v>17</v>
      </c>
      <c r="L3028" s="36" t="s">
        <v>10425</v>
      </c>
    </row>
    <row r="3029" spans="1:12" ht="26.25" hidden="1" thickBot="1" x14ac:dyDescent="0.3">
      <c r="A3029" s="31" t="s">
        <v>2366</v>
      </c>
      <c r="B3029" s="32" t="s">
        <v>2049</v>
      </c>
      <c r="C3029" s="33" t="s">
        <v>2378</v>
      </c>
      <c r="D3029" s="33" t="s">
        <v>10426</v>
      </c>
      <c r="E3029" s="34" t="s">
        <v>5526</v>
      </c>
      <c r="F3029" s="32" t="s">
        <v>10427</v>
      </c>
      <c r="G3029" s="33" t="s">
        <v>10428</v>
      </c>
      <c r="H3029" s="32" t="s">
        <v>2414</v>
      </c>
      <c r="I3029" s="32" t="s">
        <v>2415</v>
      </c>
      <c r="J3029" s="33" t="s">
        <v>2373</v>
      </c>
      <c r="K3029" s="32">
        <v>27</v>
      </c>
      <c r="L3029" s="36" t="s">
        <v>10429</v>
      </c>
    </row>
    <row r="3030" spans="1:12" ht="26.25" hidden="1" thickBot="1" x14ac:dyDescent="0.3">
      <c r="A3030" s="31" t="s">
        <v>2366</v>
      </c>
      <c r="B3030" s="32" t="s">
        <v>2049</v>
      </c>
      <c r="C3030" s="33" t="s">
        <v>2378</v>
      </c>
      <c r="D3030" s="33" t="s">
        <v>10430</v>
      </c>
      <c r="E3030" s="34" t="s">
        <v>10431</v>
      </c>
      <c r="F3030" s="32" t="s">
        <v>10432</v>
      </c>
      <c r="G3030" s="33" t="s">
        <v>10433</v>
      </c>
      <c r="H3030" s="32" t="s">
        <v>2414</v>
      </c>
      <c r="I3030" s="32" t="s">
        <v>2415</v>
      </c>
      <c r="J3030" s="33" t="s">
        <v>2373</v>
      </c>
      <c r="K3030" s="32">
        <v>28</v>
      </c>
      <c r="L3030" s="36" t="s">
        <v>10429</v>
      </c>
    </row>
    <row r="3031" spans="1:12" ht="26.25" hidden="1" thickBot="1" x14ac:dyDescent="0.3">
      <c r="A3031" s="31" t="s">
        <v>2366</v>
      </c>
      <c r="B3031" s="32" t="s">
        <v>2049</v>
      </c>
      <c r="C3031" s="33" t="s">
        <v>2378</v>
      </c>
      <c r="D3031" s="33" t="s">
        <v>10434</v>
      </c>
      <c r="E3031" s="34" t="s">
        <v>10435</v>
      </c>
      <c r="F3031" s="32" t="s">
        <v>10436</v>
      </c>
      <c r="G3031" s="33" t="s">
        <v>10437</v>
      </c>
      <c r="H3031" s="32" t="s">
        <v>2414</v>
      </c>
      <c r="I3031" s="32" t="s">
        <v>2415</v>
      </c>
      <c r="J3031" s="33" t="s">
        <v>2373</v>
      </c>
      <c r="K3031" s="32">
        <v>28</v>
      </c>
      <c r="L3031" s="36" t="s">
        <v>10429</v>
      </c>
    </row>
    <row r="3032" spans="1:12" ht="26.25" hidden="1" thickBot="1" x14ac:dyDescent="0.3">
      <c r="A3032" s="31" t="s">
        <v>2366</v>
      </c>
      <c r="B3032" s="32" t="s">
        <v>2049</v>
      </c>
      <c r="C3032" s="33" t="s">
        <v>2378</v>
      </c>
      <c r="D3032" s="33" t="s">
        <v>10438</v>
      </c>
      <c r="E3032" s="34" t="s">
        <v>10439</v>
      </c>
      <c r="F3032" s="32" t="s">
        <v>10440</v>
      </c>
      <c r="G3032" s="33" t="s">
        <v>10441</v>
      </c>
      <c r="H3032" s="32" t="s">
        <v>2414</v>
      </c>
      <c r="I3032" s="32" t="s">
        <v>2415</v>
      </c>
      <c r="J3032" s="33" t="s">
        <v>2373</v>
      </c>
      <c r="K3032" s="32">
        <v>23</v>
      </c>
      <c r="L3032" s="36" t="s">
        <v>10429</v>
      </c>
    </row>
    <row r="3033" spans="1:12" ht="26.25" hidden="1" thickBot="1" x14ac:dyDescent="0.3">
      <c r="A3033" s="31" t="s">
        <v>2366</v>
      </c>
      <c r="B3033" s="32" t="s">
        <v>2049</v>
      </c>
      <c r="C3033" s="33" t="s">
        <v>2378</v>
      </c>
      <c r="D3033" s="33" t="s">
        <v>10442</v>
      </c>
      <c r="E3033" s="34" t="s">
        <v>10443</v>
      </c>
      <c r="F3033" s="32" t="s">
        <v>10444</v>
      </c>
      <c r="G3033" s="33" t="s">
        <v>10445</v>
      </c>
      <c r="H3033" s="32" t="s">
        <v>2414</v>
      </c>
      <c r="I3033" s="32" t="s">
        <v>2415</v>
      </c>
      <c r="J3033" s="33" t="s">
        <v>2373</v>
      </c>
      <c r="K3033" s="32">
        <v>18</v>
      </c>
      <c r="L3033" s="36" t="s">
        <v>10429</v>
      </c>
    </row>
    <row r="3034" spans="1:12" ht="26.25" hidden="1" thickBot="1" x14ac:dyDescent="0.3">
      <c r="A3034" s="31" t="s">
        <v>2366</v>
      </c>
      <c r="B3034" s="32" t="s">
        <v>2049</v>
      </c>
      <c r="C3034" s="33" t="s">
        <v>2378</v>
      </c>
      <c r="D3034" s="33" t="s">
        <v>10446</v>
      </c>
      <c r="E3034" s="34" t="s">
        <v>10447</v>
      </c>
      <c r="F3034" s="32" t="s">
        <v>10448</v>
      </c>
      <c r="G3034" s="33" t="s">
        <v>10449</v>
      </c>
      <c r="H3034" s="32" t="s">
        <v>2414</v>
      </c>
      <c r="I3034" s="32" t="s">
        <v>2415</v>
      </c>
      <c r="J3034" s="33" t="s">
        <v>2373</v>
      </c>
      <c r="K3034" s="32">
        <v>35</v>
      </c>
      <c r="L3034" s="36" t="s">
        <v>10429</v>
      </c>
    </row>
    <row r="3035" spans="1:12" ht="26.25" hidden="1" thickBot="1" x14ac:dyDescent="0.3">
      <c r="A3035" s="31" t="s">
        <v>2366</v>
      </c>
      <c r="B3035" s="32" t="s">
        <v>2049</v>
      </c>
      <c r="C3035" s="33" t="s">
        <v>2378</v>
      </c>
      <c r="D3035" s="33" t="s">
        <v>10450</v>
      </c>
      <c r="E3035" s="34" t="s">
        <v>10451</v>
      </c>
      <c r="F3035" s="32" t="s">
        <v>10452</v>
      </c>
      <c r="G3035" s="33" t="s">
        <v>10453</v>
      </c>
      <c r="H3035" s="32" t="s">
        <v>2414</v>
      </c>
      <c r="I3035" s="32" t="s">
        <v>2415</v>
      </c>
      <c r="J3035" s="33" t="s">
        <v>2373</v>
      </c>
      <c r="K3035" s="32">
        <v>30</v>
      </c>
      <c r="L3035" s="36" t="s">
        <v>10429</v>
      </c>
    </row>
    <row r="3036" spans="1:12" ht="26.25" hidden="1" thickBot="1" x14ac:dyDescent="0.3">
      <c r="A3036" s="31" t="s">
        <v>2366</v>
      </c>
      <c r="B3036" s="32" t="s">
        <v>2049</v>
      </c>
      <c r="C3036" s="33" t="s">
        <v>2378</v>
      </c>
      <c r="D3036" s="33" t="s">
        <v>10454</v>
      </c>
      <c r="E3036" s="34" t="s">
        <v>10455</v>
      </c>
      <c r="F3036" s="32" t="s">
        <v>10456</v>
      </c>
      <c r="G3036" s="33" t="s">
        <v>10457</v>
      </c>
      <c r="H3036" s="32" t="s">
        <v>2414</v>
      </c>
      <c r="I3036" s="32" t="s">
        <v>2415</v>
      </c>
      <c r="J3036" s="33" t="s">
        <v>2370</v>
      </c>
      <c r="K3036" s="32">
        <v>17</v>
      </c>
      <c r="L3036" s="36" t="s">
        <v>10429</v>
      </c>
    </row>
    <row r="3037" spans="1:12" ht="26.25" hidden="1" thickBot="1" x14ac:dyDescent="0.3">
      <c r="A3037" s="31" t="s">
        <v>2366</v>
      </c>
      <c r="B3037" s="32" t="s">
        <v>2049</v>
      </c>
      <c r="C3037" s="33" t="s">
        <v>2378</v>
      </c>
      <c r="D3037" s="33" t="s">
        <v>10438</v>
      </c>
      <c r="E3037" s="34" t="s">
        <v>10439</v>
      </c>
      <c r="F3037" s="32" t="s">
        <v>10440</v>
      </c>
      <c r="G3037" s="33" t="s">
        <v>10458</v>
      </c>
      <c r="H3037" s="32" t="s">
        <v>2414</v>
      </c>
      <c r="I3037" s="32" t="s">
        <v>2415</v>
      </c>
      <c r="J3037" s="33" t="s">
        <v>2370</v>
      </c>
      <c r="K3037" s="32">
        <v>27</v>
      </c>
      <c r="L3037" s="36" t="s">
        <v>10429</v>
      </c>
    </row>
    <row r="3038" spans="1:12" ht="26.25" hidden="1" thickBot="1" x14ac:dyDescent="0.3">
      <c r="A3038" s="31" t="s">
        <v>2366</v>
      </c>
      <c r="B3038" s="32" t="s">
        <v>2049</v>
      </c>
      <c r="C3038" s="33" t="s">
        <v>2378</v>
      </c>
      <c r="D3038" s="33" t="s">
        <v>10459</v>
      </c>
      <c r="E3038" s="34" t="s">
        <v>10460</v>
      </c>
      <c r="F3038" s="32" t="s">
        <v>10461</v>
      </c>
      <c r="G3038" s="33" t="s">
        <v>10462</v>
      </c>
      <c r="H3038" s="32" t="s">
        <v>2414</v>
      </c>
      <c r="I3038" s="32" t="s">
        <v>2415</v>
      </c>
      <c r="J3038" s="33" t="s">
        <v>2370</v>
      </c>
      <c r="K3038" s="32">
        <v>28</v>
      </c>
      <c r="L3038" s="36" t="s">
        <v>10429</v>
      </c>
    </row>
    <row r="3039" spans="1:12" ht="26.25" hidden="1" thickBot="1" x14ac:dyDescent="0.3">
      <c r="A3039" s="31" t="s">
        <v>2366</v>
      </c>
      <c r="B3039" s="32" t="s">
        <v>2049</v>
      </c>
      <c r="C3039" s="33" t="s">
        <v>2374</v>
      </c>
      <c r="D3039" s="33" t="s">
        <v>10463</v>
      </c>
      <c r="E3039" s="34" t="s">
        <v>10464</v>
      </c>
      <c r="F3039" s="32" t="s">
        <v>10465</v>
      </c>
      <c r="G3039" s="33" t="s">
        <v>10466</v>
      </c>
      <c r="H3039" s="32" t="s">
        <v>2414</v>
      </c>
      <c r="I3039" s="32" t="s">
        <v>2415</v>
      </c>
      <c r="J3039" s="33" t="s">
        <v>2368</v>
      </c>
      <c r="K3039" s="32">
        <v>26</v>
      </c>
      <c r="L3039" s="35"/>
    </row>
    <row r="3040" spans="1:12" ht="26.25" hidden="1" thickBot="1" x14ac:dyDescent="0.3">
      <c r="A3040" s="31" t="s">
        <v>2366</v>
      </c>
      <c r="B3040" s="32" t="s">
        <v>2049</v>
      </c>
      <c r="C3040" s="33" t="s">
        <v>2378</v>
      </c>
      <c r="D3040" s="33" t="s">
        <v>10450</v>
      </c>
      <c r="E3040" s="34" t="s">
        <v>10451</v>
      </c>
      <c r="F3040" s="32" t="s">
        <v>10452</v>
      </c>
      <c r="G3040" s="33" t="s">
        <v>10467</v>
      </c>
      <c r="H3040" s="32" t="s">
        <v>2414</v>
      </c>
      <c r="I3040" s="32" t="s">
        <v>2415</v>
      </c>
      <c r="J3040" s="33" t="s">
        <v>2368</v>
      </c>
      <c r="K3040" s="32">
        <v>35</v>
      </c>
      <c r="L3040" s="35"/>
    </row>
    <row r="3041" spans="1:12" ht="26.25" hidden="1" thickBot="1" x14ac:dyDescent="0.3">
      <c r="A3041" s="31" t="s">
        <v>2366</v>
      </c>
      <c r="B3041" s="32" t="s">
        <v>2049</v>
      </c>
      <c r="C3041" s="33" t="s">
        <v>3437</v>
      </c>
      <c r="D3041" s="33" t="s">
        <v>10468</v>
      </c>
      <c r="E3041" s="34" t="s">
        <v>10469</v>
      </c>
      <c r="F3041" s="32" t="s">
        <v>10470</v>
      </c>
      <c r="G3041" s="33" t="s">
        <v>10471</v>
      </c>
      <c r="H3041" s="32" t="s">
        <v>2414</v>
      </c>
      <c r="I3041" s="32" t="s">
        <v>2415</v>
      </c>
      <c r="J3041" s="33" t="s">
        <v>2368</v>
      </c>
      <c r="K3041" s="32">
        <v>39</v>
      </c>
      <c r="L3041" s="35"/>
    </row>
    <row r="3042" spans="1:12" ht="26.25" hidden="1" thickBot="1" x14ac:dyDescent="0.3">
      <c r="A3042" s="31" t="s">
        <v>2366</v>
      </c>
      <c r="B3042" s="32" t="s">
        <v>2049</v>
      </c>
      <c r="C3042" s="33" t="s">
        <v>2378</v>
      </c>
      <c r="D3042" s="33" t="s">
        <v>10421</v>
      </c>
      <c r="E3042" s="34" t="s">
        <v>10422</v>
      </c>
      <c r="F3042" s="32" t="s">
        <v>10423</v>
      </c>
      <c r="G3042" s="33" t="s">
        <v>10472</v>
      </c>
      <c r="H3042" s="32" t="s">
        <v>2414</v>
      </c>
      <c r="I3042" s="32" t="s">
        <v>2415</v>
      </c>
      <c r="J3042" s="33" t="s">
        <v>2367</v>
      </c>
      <c r="K3042" s="32">
        <v>21</v>
      </c>
      <c r="L3042" s="35"/>
    </row>
    <row r="3043" spans="1:12" ht="26.25" hidden="1" thickBot="1" x14ac:dyDescent="0.3">
      <c r="A3043" s="31" t="s">
        <v>2366</v>
      </c>
      <c r="B3043" s="32" t="s">
        <v>2049</v>
      </c>
      <c r="C3043" s="33" t="s">
        <v>2378</v>
      </c>
      <c r="D3043" s="33" t="s">
        <v>10450</v>
      </c>
      <c r="E3043" s="34" t="s">
        <v>10451</v>
      </c>
      <c r="F3043" s="32" t="s">
        <v>10452</v>
      </c>
      <c r="G3043" s="33" t="s">
        <v>10473</v>
      </c>
      <c r="H3043" s="32" t="s">
        <v>2414</v>
      </c>
      <c r="I3043" s="32" t="s">
        <v>2415</v>
      </c>
      <c r="J3043" s="33" t="s">
        <v>2375</v>
      </c>
      <c r="K3043" s="32">
        <v>51</v>
      </c>
      <c r="L3043" s="35"/>
    </row>
    <row r="3044" spans="1:12" ht="26.25" hidden="1" thickBot="1" x14ac:dyDescent="0.3">
      <c r="A3044" s="31" t="s">
        <v>2366</v>
      </c>
      <c r="B3044" s="32" t="s">
        <v>2049</v>
      </c>
      <c r="C3044" s="33" t="s">
        <v>3437</v>
      </c>
      <c r="D3044" s="33" t="s">
        <v>10468</v>
      </c>
      <c r="E3044" s="34" t="s">
        <v>10469</v>
      </c>
      <c r="F3044" s="32" t="s">
        <v>10470</v>
      </c>
      <c r="G3044" s="33" t="s">
        <v>10474</v>
      </c>
      <c r="H3044" s="32" t="s">
        <v>2414</v>
      </c>
      <c r="I3044" s="32" t="s">
        <v>2415</v>
      </c>
      <c r="J3044" s="33" t="s">
        <v>2375</v>
      </c>
      <c r="K3044" s="32">
        <v>32</v>
      </c>
      <c r="L3044" s="35"/>
    </row>
    <row r="3045" spans="1:12" ht="26.25" hidden="1" thickBot="1" x14ac:dyDescent="0.3">
      <c r="A3045" s="31" t="s">
        <v>2366</v>
      </c>
      <c r="B3045" s="32" t="s">
        <v>2049</v>
      </c>
      <c r="C3045" s="33" t="s">
        <v>2376</v>
      </c>
      <c r="D3045" s="33" t="s">
        <v>10475</v>
      </c>
      <c r="E3045" s="34" t="s">
        <v>10429</v>
      </c>
      <c r="F3045" s="32" t="s">
        <v>10476</v>
      </c>
      <c r="G3045" s="33" t="s">
        <v>10477</v>
      </c>
      <c r="H3045" s="32" t="s">
        <v>2475</v>
      </c>
      <c r="I3045" s="32" t="s">
        <v>2415</v>
      </c>
      <c r="J3045" s="33" t="s">
        <v>2373</v>
      </c>
      <c r="K3045" s="32">
        <v>24</v>
      </c>
      <c r="L3045" s="36" t="s">
        <v>10429</v>
      </c>
    </row>
    <row r="3046" spans="1:12" ht="26.25" hidden="1" thickBot="1" x14ac:dyDescent="0.3">
      <c r="A3046" s="31" t="s">
        <v>2366</v>
      </c>
      <c r="B3046" s="32" t="s">
        <v>2049</v>
      </c>
      <c r="C3046" s="33" t="s">
        <v>2376</v>
      </c>
      <c r="D3046" s="33" t="s">
        <v>10478</v>
      </c>
      <c r="E3046" s="34" t="s">
        <v>10479</v>
      </c>
      <c r="F3046" s="32" t="s">
        <v>10480</v>
      </c>
      <c r="G3046" s="33" t="s">
        <v>10481</v>
      </c>
      <c r="H3046" s="32" t="s">
        <v>2475</v>
      </c>
      <c r="I3046" s="32" t="s">
        <v>2415</v>
      </c>
      <c r="J3046" s="33" t="s">
        <v>2373</v>
      </c>
      <c r="K3046" s="32">
        <v>18</v>
      </c>
      <c r="L3046" s="35"/>
    </row>
    <row r="3047" spans="1:12" ht="26.25" hidden="1" thickBot="1" x14ac:dyDescent="0.3">
      <c r="A3047" s="31" t="s">
        <v>2366</v>
      </c>
      <c r="B3047" s="32" t="s">
        <v>2049</v>
      </c>
      <c r="C3047" s="33" t="s">
        <v>2378</v>
      </c>
      <c r="D3047" s="33" t="s">
        <v>10482</v>
      </c>
      <c r="E3047" s="34" t="s">
        <v>10483</v>
      </c>
      <c r="F3047" s="32" t="s">
        <v>10484</v>
      </c>
      <c r="G3047" s="33" t="s">
        <v>10485</v>
      </c>
      <c r="H3047" s="32" t="s">
        <v>2475</v>
      </c>
      <c r="I3047" s="32" t="s">
        <v>2415</v>
      </c>
      <c r="J3047" s="33" t="s">
        <v>2368</v>
      </c>
      <c r="K3047" s="32">
        <v>40</v>
      </c>
      <c r="L3047" s="36" t="s">
        <v>10486</v>
      </c>
    </row>
    <row r="3048" spans="1:12" ht="15.75" hidden="1" thickBot="1" x14ac:dyDescent="0.3">
      <c r="A3048" s="31" t="s">
        <v>2366</v>
      </c>
      <c r="B3048" s="32" t="s">
        <v>1301</v>
      </c>
      <c r="C3048" s="33" t="s">
        <v>2369</v>
      </c>
      <c r="D3048" s="33" t="s">
        <v>10487</v>
      </c>
      <c r="E3048" s="34" t="s">
        <v>10488</v>
      </c>
      <c r="F3048" s="32" t="s">
        <v>10489</v>
      </c>
      <c r="G3048" s="33" t="s">
        <v>10490</v>
      </c>
      <c r="H3048" s="32" t="s">
        <v>2414</v>
      </c>
      <c r="I3048" s="32" t="s">
        <v>2415</v>
      </c>
      <c r="J3048" s="33" t="s">
        <v>2370</v>
      </c>
      <c r="K3048" s="32">
        <v>31</v>
      </c>
      <c r="L3048" s="35"/>
    </row>
    <row r="3049" spans="1:12" ht="15.75" hidden="1" thickBot="1" x14ac:dyDescent="0.3">
      <c r="A3049" s="31" t="s">
        <v>2366</v>
      </c>
      <c r="B3049" s="32" t="s">
        <v>1301</v>
      </c>
      <c r="C3049" s="33" t="s">
        <v>2369</v>
      </c>
      <c r="D3049" s="33" t="s">
        <v>10487</v>
      </c>
      <c r="E3049" s="34" t="s">
        <v>10488</v>
      </c>
      <c r="F3049" s="32" t="s">
        <v>10489</v>
      </c>
      <c r="G3049" s="33" t="s">
        <v>10491</v>
      </c>
      <c r="H3049" s="32" t="s">
        <v>2414</v>
      </c>
      <c r="I3049" s="32" t="s">
        <v>2415</v>
      </c>
      <c r="J3049" s="33" t="s">
        <v>2370</v>
      </c>
      <c r="K3049" s="32">
        <v>22</v>
      </c>
      <c r="L3049" s="35"/>
    </row>
    <row r="3050" spans="1:12" ht="15.75" hidden="1" thickBot="1" x14ac:dyDescent="0.3">
      <c r="A3050" s="31" t="s">
        <v>2366</v>
      </c>
      <c r="B3050" s="32" t="s">
        <v>1301</v>
      </c>
      <c r="C3050" s="33" t="s">
        <v>2378</v>
      </c>
      <c r="D3050" s="33" t="s">
        <v>10492</v>
      </c>
      <c r="E3050" s="34" t="s">
        <v>10493</v>
      </c>
      <c r="F3050" s="32" t="s">
        <v>10494</v>
      </c>
      <c r="G3050" s="33" t="s">
        <v>10495</v>
      </c>
      <c r="H3050" s="32" t="s">
        <v>2414</v>
      </c>
      <c r="I3050" s="32" t="s">
        <v>2415</v>
      </c>
      <c r="J3050" s="33" t="s">
        <v>2370</v>
      </c>
      <c r="K3050" s="32">
        <v>28</v>
      </c>
      <c r="L3050" s="35"/>
    </row>
    <row r="3051" spans="1:12" ht="15.75" hidden="1" thickBot="1" x14ac:dyDescent="0.3">
      <c r="A3051" s="31" t="s">
        <v>2366</v>
      </c>
      <c r="B3051" s="32" t="s">
        <v>1301</v>
      </c>
      <c r="C3051" s="33" t="s">
        <v>2378</v>
      </c>
      <c r="D3051" s="33" t="s">
        <v>10492</v>
      </c>
      <c r="E3051" s="34" t="s">
        <v>10493</v>
      </c>
      <c r="F3051" s="32" t="s">
        <v>10494</v>
      </c>
      <c r="G3051" s="33" t="s">
        <v>10496</v>
      </c>
      <c r="H3051" s="32" t="s">
        <v>2414</v>
      </c>
      <c r="I3051" s="32" t="s">
        <v>2415</v>
      </c>
      <c r="J3051" s="33" t="s">
        <v>2373</v>
      </c>
      <c r="K3051" s="32">
        <v>40</v>
      </c>
      <c r="L3051" s="35"/>
    </row>
    <row r="3052" spans="1:12" ht="26.25" hidden="1" thickBot="1" x14ac:dyDescent="0.3">
      <c r="A3052" s="31" t="s">
        <v>2366</v>
      </c>
      <c r="B3052" s="32" t="s">
        <v>1301</v>
      </c>
      <c r="C3052" s="33" t="s">
        <v>2378</v>
      </c>
      <c r="D3052" s="33" t="s">
        <v>10497</v>
      </c>
      <c r="E3052" s="34" t="s">
        <v>10498</v>
      </c>
      <c r="F3052" s="32" t="s">
        <v>10499</v>
      </c>
      <c r="G3052" s="33" t="s">
        <v>10500</v>
      </c>
      <c r="H3052" s="32" t="s">
        <v>2414</v>
      </c>
      <c r="I3052" s="32" t="s">
        <v>2415</v>
      </c>
      <c r="J3052" s="33" t="s">
        <v>2373</v>
      </c>
      <c r="K3052" s="32">
        <v>22</v>
      </c>
      <c r="L3052" s="35"/>
    </row>
    <row r="3053" spans="1:12" ht="15.75" hidden="1" thickBot="1" x14ac:dyDescent="0.3">
      <c r="A3053" s="31" t="s">
        <v>2366</v>
      </c>
      <c r="B3053" s="32" t="s">
        <v>1301</v>
      </c>
      <c r="C3053" s="33" t="s">
        <v>2378</v>
      </c>
      <c r="D3053" s="33" t="s">
        <v>10501</v>
      </c>
      <c r="E3053" s="34" t="s">
        <v>10502</v>
      </c>
      <c r="F3053" s="32" t="s">
        <v>10503</v>
      </c>
      <c r="G3053" s="33" t="s">
        <v>10504</v>
      </c>
      <c r="H3053" s="32" t="s">
        <v>2414</v>
      </c>
      <c r="I3053" s="32" t="s">
        <v>2415</v>
      </c>
      <c r="J3053" s="33" t="s">
        <v>2373</v>
      </c>
      <c r="K3053" s="32">
        <v>26</v>
      </c>
      <c r="L3053" s="35"/>
    </row>
    <row r="3054" spans="1:12" ht="15.75" hidden="1" thickBot="1" x14ac:dyDescent="0.3">
      <c r="A3054" s="31" t="s">
        <v>2366</v>
      </c>
      <c r="B3054" s="32" t="s">
        <v>1301</v>
      </c>
      <c r="C3054" s="33" t="s">
        <v>2378</v>
      </c>
      <c r="D3054" s="33" t="s">
        <v>10505</v>
      </c>
      <c r="E3054" s="34" t="s">
        <v>10506</v>
      </c>
      <c r="F3054" s="32" t="s">
        <v>10507</v>
      </c>
      <c r="G3054" s="33" t="s">
        <v>10508</v>
      </c>
      <c r="H3054" s="32" t="s">
        <v>2414</v>
      </c>
      <c r="I3054" s="32" t="s">
        <v>2415</v>
      </c>
      <c r="J3054" s="33" t="s">
        <v>2373</v>
      </c>
      <c r="K3054" s="32">
        <v>40</v>
      </c>
      <c r="L3054" s="35"/>
    </row>
    <row r="3055" spans="1:12" ht="15.75" hidden="1" thickBot="1" x14ac:dyDescent="0.3">
      <c r="A3055" s="31" t="s">
        <v>2366</v>
      </c>
      <c r="B3055" s="32" t="s">
        <v>1301</v>
      </c>
      <c r="C3055" s="33" t="s">
        <v>2374</v>
      </c>
      <c r="D3055" s="33" t="s">
        <v>10509</v>
      </c>
      <c r="E3055" s="34" t="s">
        <v>10506</v>
      </c>
      <c r="F3055" s="32" t="s">
        <v>10507</v>
      </c>
      <c r="G3055" s="33" t="s">
        <v>10510</v>
      </c>
      <c r="H3055" s="32" t="s">
        <v>2414</v>
      </c>
      <c r="I3055" s="32" t="s">
        <v>2415</v>
      </c>
      <c r="J3055" s="33" t="s">
        <v>2373</v>
      </c>
      <c r="K3055" s="32">
        <v>27</v>
      </c>
      <c r="L3055" s="35"/>
    </row>
    <row r="3056" spans="1:12" ht="15.75" hidden="1" thickBot="1" x14ac:dyDescent="0.3">
      <c r="A3056" s="31" t="s">
        <v>2366</v>
      </c>
      <c r="B3056" s="32" t="s">
        <v>1301</v>
      </c>
      <c r="C3056" s="33" t="s">
        <v>2376</v>
      </c>
      <c r="D3056" s="33" t="s">
        <v>10511</v>
      </c>
      <c r="E3056" s="34" t="s">
        <v>10512</v>
      </c>
      <c r="F3056" s="32" t="s">
        <v>10513</v>
      </c>
      <c r="G3056" s="33" t="s">
        <v>10514</v>
      </c>
      <c r="H3056" s="32" t="s">
        <v>2414</v>
      </c>
      <c r="I3056" s="32" t="s">
        <v>2415</v>
      </c>
      <c r="J3056" s="33" t="s">
        <v>2373</v>
      </c>
      <c r="K3056" s="32">
        <v>38</v>
      </c>
      <c r="L3056" s="35"/>
    </row>
    <row r="3057" spans="1:12" ht="15.75" hidden="1" thickBot="1" x14ac:dyDescent="0.3">
      <c r="A3057" s="31" t="s">
        <v>2366</v>
      </c>
      <c r="B3057" s="32" t="s">
        <v>1301</v>
      </c>
      <c r="C3057" s="33" t="s">
        <v>2378</v>
      </c>
      <c r="D3057" s="33" t="s">
        <v>10515</v>
      </c>
      <c r="E3057" s="34" t="s">
        <v>10516</v>
      </c>
      <c r="F3057" s="32" t="s">
        <v>10517</v>
      </c>
      <c r="G3057" s="33" t="s">
        <v>10518</v>
      </c>
      <c r="H3057" s="32" t="s">
        <v>2414</v>
      </c>
      <c r="I3057" s="32" t="s">
        <v>2415</v>
      </c>
      <c r="J3057" s="33" t="s">
        <v>2373</v>
      </c>
      <c r="K3057" s="32">
        <v>33</v>
      </c>
      <c r="L3057" s="35"/>
    </row>
    <row r="3058" spans="1:12" ht="15.75" hidden="1" thickBot="1" x14ac:dyDescent="0.3">
      <c r="A3058" s="31" t="s">
        <v>2366</v>
      </c>
      <c r="B3058" s="32" t="s">
        <v>1301</v>
      </c>
      <c r="C3058" s="33" t="s">
        <v>2369</v>
      </c>
      <c r="D3058" s="33" t="s">
        <v>10519</v>
      </c>
      <c r="E3058" s="34" t="s">
        <v>10520</v>
      </c>
      <c r="F3058" s="32" t="s">
        <v>10521</v>
      </c>
      <c r="G3058" s="33" t="s">
        <v>10522</v>
      </c>
      <c r="H3058" s="32" t="s">
        <v>2414</v>
      </c>
      <c r="I3058" s="32" t="s">
        <v>2415</v>
      </c>
      <c r="J3058" s="33" t="s">
        <v>2373</v>
      </c>
      <c r="K3058" s="32">
        <v>16</v>
      </c>
      <c r="L3058" s="35"/>
    </row>
    <row r="3059" spans="1:12" ht="15.75" hidden="1" thickBot="1" x14ac:dyDescent="0.3">
      <c r="A3059" s="31" t="s">
        <v>2366</v>
      </c>
      <c r="B3059" s="32" t="s">
        <v>1301</v>
      </c>
      <c r="C3059" s="33" t="s">
        <v>2369</v>
      </c>
      <c r="D3059" s="33" t="s">
        <v>10487</v>
      </c>
      <c r="E3059" s="34" t="s">
        <v>10488</v>
      </c>
      <c r="F3059" s="32" t="s">
        <v>10489</v>
      </c>
      <c r="G3059" s="33" t="s">
        <v>10523</v>
      </c>
      <c r="H3059" s="32" t="s">
        <v>2414</v>
      </c>
      <c r="I3059" s="32" t="s">
        <v>2415</v>
      </c>
      <c r="J3059" s="33" t="s">
        <v>2365</v>
      </c>
      <c r="K3059" s="32">
        <v>39</v>
      </c>
      <c r="L3059" s="35"/>
    </row>
    <row r="3060" spans="1:12" ht="15.75" hidden="1" thickBot="1" x14ac:dyDescent="0.3">
      <c r="A3060" s="31" t="s">
        <v>2366</v>
      </c>
      <c r="B3060" s="32" t="s">
        <v>1301</v>
      </c>
      <c r="C3060" s="33" t="s">
        <v>2369</v>
      </c>
      <c r="D3060" s="33" t="s">
        <v>10487</v>
      </c>
      <c r="E3060" s="34" t="s">
        <v>10488</v>
      </c>
      <c r="F3060" s="32" t="s">
        <v>10489</v>
      </c>
      <c r="G3060" s="33" t="s">
        <v>10524</v>
      </c>
      <c r="H3060" s="32" t="s">
        <v>2414</v>
      </c>
      <c r="I3060" s="32" t="s">
        <v>2415</v>
      </c>
      <c r="J3060" s="33" t="s">
        <v>2373</v>
      </c>
      <c r="K3060" s="32">
        <v>19</v>
      </c>
      <c r="L3060" s="35"/>
    </row>
    <row r="3061" spans="1:12" ht="26.25" hidden="1" thickBot="1" x14ac:dyDescent="0.3">
      <c r="A3061" s="31" t="s">
        <v>2366</v>
      </c>
      <c r="B3061" s="32" t="s">
        <v>1301</v>
      </c>
      <c r="C3061" s="33" t="s">
        <v>2378</v>
      </c>
      <c r="D3061" s="33" t="s">
        <v>10525</v>
      </c>
      <c r="E3061" s="34" t="s">
        <v>10526</v>
      </c>
      <c r="F3061" s="32" t="s">
        <v>10527</v>
      </c>
      <c r="G3061" s="33" t="s">
        <v>10528</v>
      </c>
      <c r="H3061" s="32" t="s">
        <v>2414</v>
      </c>
      <c r="I3061" s="32" t="s">
        <v>2415</v>
      </c>
      <c r="J3061" s="33" t="s">
        <v>2365</v>
      </c>
      <c r="K3061" s="32">
        <v>31</v>
      </c>
      <c r="L3061" s="35"/>
    </row>
    <row r="3062" spans="1:12" ht="15.75" hidden="1" thickBot="1" x14ac:dyDescent="0.3">
      <c r="A3062" s="31" t="s">
        <v>2366</v>
      </c>
      <c r="B3062" s="32" t="s">
        <v>1301</v>
      </c>
      <c r="C3062" s="33" t="s">
        <v>2369</v>
      </c>
      <c r="D3062" s="33" t="s">
        <v>10529</v>
      </c>
      <c r="E3062" s="34" t="s">
        <v>10530</v>
      </c>
      <c r="F3062" s="32" t="s">
        <v>10531</v>
      </c>
      <c r="G3062" s="33" t="s">
        <v>10532</v>
      </c>
      <c r="H3062" s="32" t="s">
        <v>2414</v>
      </c>
      <c r="I3062" s="32" t="s">
        <v>2415</v>
      </c>
      <c r="J3062" s="33" t="s">
        <v>2373</v>
      </c>
      <c r="K3062" s="32">
        <v>52</v>
      </c>
      <c r="L3062" s="35"/>
    </row>
    <row r="3063" spans="1:12" ht="15.75" hidden="1" thickBot="1" x14ac:dyDescent="0.3">
      <c r="A3063" s="31" t="s">
        <v>2366</v>
      </c>
      <c r="B3063" s="32" t="s">
        <v>1301</v>
      </c>
      <c r="C3063" s="33" t="s">
        <v>2378</v>
      </c>
      <c r="D3063" s="33" t="s">
        <v>10533</v>
      </c>
      <c r="E3063" s="34" t="s">
        <v>10530</v>
      </c>
      <c r="F3063" s="32" t="s">
        <v>10531</v>
      </c>
      <c r="G3063" s="33" t="s">
        <v>10534</v>
      </c>
      <c r="H3063" s="32" t="s">
        <v>2414</v>
      </c>
      <c r="I3063" s="32" t="s">
        <v>2415</v>
      </c>
      <c r="J3063" s="33" t="s">
        <v>2368</v>
      </c>
      <c r="K3063" s="32">
        <v>31</v>
      </c>
      <c r="L3063" s="35"/>
    </row>
    <row r="3064" spans="1:12" ht="15.75" hidden="1" thickBot="1" x14ac:dyDescent="0.3">
      <c r="A3064" s="31" t="s">
        <v>2366</v>
      </c>
      <c r="B3064" s="32" t="s">
        <v>1301</v>
      </c>
      <c r="C3064" s="33" t="s">
        <v>2369</v>
      </c>
      <c r="D3064" s="33" t="s">
        <v>10487</v>
      </c>
      <c r="E3064" s="34" t="s">
        <v>10488</v>
      </c>
      <c r="F3064" s="32" t="s">
        <v>10489</v>
      </c>
      <c r="G3064" s="33" t="s">
        <v>10535</v>
      </c>
      <c r="H3064" s="32" t="s">
        <v>2414</v>
      </c>
      <c r="I3064" s="32" t="s">
        <v>2415</v>
      </c>
      <c r="J3064" s="33" t="s">
        <v>2368</v>
      </c>
      <c r="K3064" s="32">
        <v>20</v>
      </c>
      <c r="L3064" s="35"/>
    </row>
    <row r="3065" spans="1:12" ht="15.75" hidden="1" thickBot="1" x14ac:dyDescent="0.3">
      <c r="A3065" s="31" t="s">
        <v>2366</v>
      </c>
      <c r="B3065" s="32" t="s">
        <v>1301</v>
      </c>
      <c r="C3065" s="33" t="s">
        <v>2369</v>
      </c>
      <c r="D3065" s="33" t="s">
        <v>10487</v>
      </c>
      <c r="E3065" s="34" t="s">
        <v>10488</v>
      </c>
      <c r="F3065" s="32" t="s">
        <v>10489</v>
      </c>
      <c r="G3065" s="33" t="s">
        <v>10536</v>
      </c>
      <c r="H3065" s="32" t="s">
        <v>2414</v>
      </c>
      <c r="I3065" s="32" t="s">
        <v>2415</v>
      </c>
      <c r="J3065" s="33" t="s">
        <v>2373</v>
      </c>
      <c r="K3065" s="32">
        <v>34</v>
      </c>
      <c r="L3065" s="35"/>
    </row>
    <row r="3066" spans="1:12" ht="15.75" hidden="1" thickBot="1" x14ac:dyDescent="0.3">
      <c r="A3066" s="31" t="s">
        <v>2366</v>
      </c>
      <c r="B3066" s="32" t="s">
        <v>1301</v>
      </c>
      <c r="C3066" s="33" t="s">
        <v>2374</v>
      </c>
      <c r="D3066" s="33" t="s">
        <v>10509</v>
      </c>
      <c r="E3066" s="34" t="s">
        <v>10506</v>
      </c>
      <c r="F3066" s="32" t="s">
        <v>10507</v>
      </c>
      <c r="G3066" s="33" t="s">
        <v>10537</v>
      </c>
      <c r="H3066" s="32" t="s">
        <v>2414</v>
      </c>
      <c r="I3066" s="32" t="s">
        <v>2415</v>
      </c>
      <c r="J3066" s="33" t="s">
        <v>2368</v>
      </c>
      <c r="K3066" s="32">
        <v>23</v>
      </c>
      <c r="L3066" s="35"/>
    </row>
    <row r="3067" spans="1:12" ht="26.25" hidden="1" thickBot="1" x14ac:dyDescent="0.3">
      <c r="A3067" s="31" t="s">
        <v>2366</v>
      </c>
      <c r="B3067" s="32" t="s">
        <v>1301</v>
      </c>
      <c r="C3067" s="33" t="s">
        <v>2374</v>
      </c>
      <c r="D3067" s="33" t="s">
        <v>10538</v>
      </c>
      <c r="E3067" s="34" t="s">
        <v>10498</v>
      </c>
      <c r="F3067" s="32" t="s">
        <v>10499</v>
      </c>
      <c r="G3067" s="33" t="s">
        <v>10539</v>
      </c>
      <c r="H3067" s="32" t="s">
        <v>2414</v>
      </c>
      <c r="I3067" s="32" t="s">
        <v>2415</v>
      </c>
      <c r="J3067" s="33" t="s">
        <v>2368</v>
      </c>
      <c r="K3067" s="32">
        <v>28</v>
      </c>
      <c r="L3067" s="35"/>
    </row>
    <row r="3068" spans="1:12" ht="15.75" hidden="1" thickBot="1" x14ac:dyDescent="0.3">
      <c r="A3068" s="31" t="s">
        <v>2366</v>
      </c>
      <c r="B3068" s="32" t="s">
        <v>1301</v>
      </c>
      <c r="C3068" s="33" t="s">
        <v>2378</v>
      </c>
      <c r="D3068" s="33" t="s">
        <v>10540</v>
      </c>
      <c r="E3068" s="34" t="s">
        <v>10541</v>
      </c>
      <c r="F3068" s="32" t="s">
        <v>10542</v>
      </c>
      <c r="G3068" s="33" t="s">
        <v>10543</v>
      </c>
      <c r="H3068" s="32" t="s">
        <v>2414</v>
      </c>
      <c r="I3068" s="32" t="s">
        <v>2415</v>
      </c>
      <c r="J3068" s="33" t="s">
        <v>2368</v>
      </c>
      <c r="K3068" s="32">
        <v>23</v>
      </c>
      <c r="L3068" s="35"/>
    </row>
    <row r="3069" spans="1:12" ht="26.25" hidden="1" thickBot="1" x14ac:dyDescent="0.3">
      <c r="A3069" s="31" t="s">
        <v>2366</v>
      </c>
      <c r="B3069" s="32" t="s">
        <v>1301</v>
      </c>
      <c r="C3069" s="33" t="s">
        <v>2376</v>
      </c>
      <c r="D3069" s="33" t="s">
        <v>10544</v>
      </c>
      <c r="E3069" s="34" t="s">
        <v>10545</v>
      </c>
      <c r="F3069" s="32" t="s">
        <v>10546</v>
      </c>
      <c r="G3069" s="33" t="s">
        <v>10547</v>
      </c>
      <c r="H3069" s="32" t="s">
        <v>2414</v>
      </c>
      <c r="I3069" s="32" t="s">
        <v>2415</v>
      </c>
      <c r="J3069" s="33" t="s">
        <v>2368</v>
      </c>
      <c r="K3069" s="32">
        <v>24</v>
      </c>
      <c r="L3069" s="35"/>
    </row>
    <row r="3070" spans="1:12" ht="15.75" hidden="1" thickBot="1" x14ac:dyDescent="0.3">
      <c r="A3070" s="31" t="s">
        <v>2366</v>
      </c>
      <c r="B3070" s="32" t="s">
        <v>1301</v>
      </c>
      <c r="C3070" s="33" t="s">
        <v>2376</v>
      </c>
      <c r="D3070" s="33" t="s">
        <v>10548</v>
      </c>
      <c r="E3070" s="34" t="s">
        <v>10549</v>
      </c>
      <c r="F3070" s="32" t="s">
        <v>10550</v>
      </c>
      <c r="G3070" s="33" t="s">
        <v>10551</v>
      </c>
      <c r="H3070" s="32" t="s">
        <v>2414</v>
      </c>
      <c r="I3070" s="32" t="s">
        <v>2415</v>
      </c>
      <c r="J3070" s="33" t="s">
        <v>2368</v>
      </c>
      <c r="K3070" s="32">
        <v>32</v>
      </c>
      <c r="L3070" s="35"/>
    </row>
    <row r="3071" spans="1:12" ht="15.75" hidden="1" thickBot="1" x14ac:dyDescent="0.3">
      <c r="A3071" s="31" t="s">
        <v>2366</v>
      </c>
      <c r="B3071" s="32" t="s">
        <v>1301</v>
      </c>
      <c r="C3071" s="33" t="s">
        <v>2376</v>
      </c>
      <c r="D3071" s="33" t="s">
        <v>10552</v>
      </c>
      <c r="E3071" s="34" t="s">
        <v>10553</v>
      </c>
      <c r="F3071" s="32" t="s">
        <v>10554</v>
      </c>
      <c r="G3071" s="33" t="s">
        <v>10555</v>
      </c>
      <c r="H3071" s="32" t="s">
        <v>2414</v>
      </c>
      <c r="I3071" s="32" t="s">
        <v>2415</v>
      </c>
      <c r="J3071" s="33" t="s">
        <v>2368</v>
      </c>
      <c r="K3071" s="32">
        <v>42</v>
      </c>
      <c r="L3071" s="35"/>
    </row>
    <row r="3072" spans="1:12" ht="15.75" hidden="1" thickBot="1" x14ac:dyDescent="0.3">
      <c r="A3072" s="31" t="s">
        <v>2366</v>
      </c>
      <c r="B3072" s="32" t="s">
        <v>1301</v>
      </c>
      <c r="C3072" s="33" t="s">
        <v>2376</v>
      </c>
      <c r="D3072" s="33" t="s">
        <v>10511</v>
      </c>
      <c r="E3072" s="34" t="s">
        <v>10512</v>
      </c>
      <c r="F3072" s="32" t="s">
        <v>10513</v>
      </c>
      <c r="G3072" s="33" t="s">
        <v>10556</v>
      </c>
      <c r="H3072" s="32" t="s">
        <v>2414</v>
      </c>
      <c r="I3072" s="32" t="s">
        <v>2415</v>
      </c>
      <c r="J3072" s="33" t="s">
        <v>2368</v>
      </c>
      <c r="K3072" s="32">
        <v>35</v>
      </c>
      <c r="L3072" s="35"/>
    </row>
    <row r="3073" spans="1:12" ht="26.25" hidden="1" thickBot="1" x14ac:dyDescent="0.3">
      <c r="A3073" s="31" t="s">
        <v>2366</v>
      </c>
      <c r="B3073" s="32" t="s">
        <v>1301</v>
      </c>
      <c r="C3073" s="33" t="s">
        <v>2378</v>
      </c>
      <c r="D3073" s="33" t="s">
        <v>10557</v>
      </c>
      <c r="E3073" s="34" t="s">
        <v>10558</v>
      </c>
      <c r="F3073" s="32" t="s">
        <v>10559</v>
      </c>
      <c r="G3073" s="33" t="s">
        <v>10560</v>
      </c>
      <c r="H3073" s="32" t="s">
        <v>2414</v>
      </c>
      <c r="I3073" s="32" t="s">
        <v>2415</v>
      </c>
      <c r="J3073" s="33" t="s">
        <v>2367</v>
      </c>
      <c r="K3073" s="32">
        <v>31</v>
      </c>
      <c r="L3073" s="35"/>
    </row>
    <row r="3074" spans="1:12" ht="15.75" hidden="1" thickBot="1" x14ac:dyDescent="0.3">
      <c r="A3074" s="31" t="s">
        <v>2366</v>
      </c>
      <c r="B3074" s="32" t="s">
        <v>1301</v>
      </c>
      <c r="C3074" s="33" t="s">
        <v>2378</v>
      </c>
      <c r="D3074" s="33" t="s">
        <v>10561</v>
      </c>
      <c r="E3074" s="34" t="s">
        <v>10562</v>
      </c>
      <c r="F3074" s="32" t="s">
        <v>10563</v>
      </c>
      <c r="G3074" s="33" t="s">
        <v>10564</v>
      </c>
      <c r="H3074" s="32" t="s">
        <v>2414</v>
      </c>
      <c r="I3074" s="32" t="s">
        <v>2415</v>
      </c>
      <c r="J3074" s="33" t="s">
        <v>2367</v>
      </c>
      <c r="K3074" s="32">
        <v>19</v>
      </c>
      <c r="L3074" s="35"/>
    </row>
    <row r="3075" spans="1:12" ht="26.25" hidden="1" thickBot="1" x14ac:dyDescent="0.3">
      <c r="A3075" s="31" t="s">
        <v>2366</v>
      </c>
      <c r="B3075" s="32" t="s">
        <v>1301</v>
      </c>
      <c r="C3075" s="33" t="s">
        <v>2378</v>
      </c>
      <c r="D3075" s="33" t="s">
        <v>10565</v>
      </c>
      <c r="E3075" s="34" t="s">
        <v>10566</v>
      </c>
      <c r="F3075" s="32" t="s">
        <v>10567</v>
      </c>
      <c r="G3075" s="33" t="s">
        <v>10568</v>
      </c>
      <c r="H3075" s="32" t="s">
        <v>2414</v>
      </c>
      <c r="I3075" s="32" t="s">
        <v>2415</v>
      </c>
      <c r="J3075" s="33" t="s">
        <v>2367</v>
      </c>
      <c r="K3075" s="32">
        <v>20</v>
      </c>
      <c r="L3075" s="35"/>
    </row>
    <row r="3076" spans="1:12" ht="15.75" hidden="1" thickBot="1" x14ac:dyDescent="0.3">
      <c r="A3076" s="31" t="s">
        <v>2366</v>
      </c>
      <c r="B3076" s="32" t="s">
        <v>1301</v>
      </c>
      <c r="C3076" s="33" t="s">
        <v>2378</v>
      </c>
      <c r="D3076" s="33" t="s">
        <v>10540</v>
      </c>
      <c r="E3076" s="34" t="s">
        <v>10541</v>
      </c>
      <c r="F3076" s="32" t="s">
        <v>10542</v>
      </c>
      <c r="G3076" s="33" t="s">
        <v>10569</v>
      </c>
      <c r="H3076" s="32" t="s">
        <v>2414</v>
      </c>
      <c r="I3076" s="32" t="s">
        <v>2415</v>
      </c>
      <c r="J3076" s="33" t="s">
        <v>2370</v>
      </c>
      <c r="K3076" s="32">
        <v>25</v>
      </c>
      <c r="L3076" s="35"/>
    </row>
    <row r="3077" spans="1:12" ht="15.75" hidden="1" thickBot="1" x14ac:dyDescent="0.3">
      <c r="A3077" s="31" t="s">
        <v>2366</v>
      </c>
      <c r="B3077" s="32" t="s">
        <v>1301</v>
      </c>
      <c r="C3077" s="33" t="s">
        <v>2378</v>
      </c>
      <c r="D3077" s="33" t="s">
        <v>10540</v>
      </c>
      <c r="E3077" s="34" t="s">
        <v>10541</v>
      </c>
      <c r="F3077" s="32" t="s">
        <v>10542</v>
      </c>
      <c r="G3077" s="33" t="s">
        <v>10570</v>
      </c>
      <c r="H3077" s="32" t="s">
        <v>2414</v>
      </c>
      <c r="I3077" s="32" t="s">
        <v>2415</v>
      </c>
      <c r="J3077" s="33" t="s">
        <v>2367</v>
      </c>
      <c r="K3077" s="32">
        <v>26</v>
      </c>
      <c r="L3077" s="35"/>
    </row>
    <row r="3078" spans="1:12" ht="15.75" hidden="1" thickBot="1" x14ac:dyDescent="0.3">
      <c r="A3078" s="31" t="s">
        <v>2366</v>
      </c>
      <c r="B3078" s="32" t="s">
        <v>1301</v>
      </c>
      <c r="C3078" s="33" t="s">
        <v>2378</v>
      </c>
      <c r="D3078" s="33" t="s">
        <v>10492</v>
      </c>
      <c r="E3078" s="34" t="s">
        <v>10493</v>
      </c>
      <c r="F3078" s="32" t="s">
        <v>10494</v>
      </c>
      <c r="G3078" s="33" t="s">
        <v>10571</v>
      </c>
      <c r="H3078" s="32" t="s">
        <v>2414</v>
      </c>
      <c r="I3078" s="32" t="s">
        <v>2415</v>
      </c>
      <c r="J3078" s="33" t="s">
        <v>2370</v>
      </c>
      <c r="K3078" s="32">
        <v>36</v>
      </c>
      <c r="L3078" s="35"/>
    </row>
    <row r="3079" spans="1:12" ht="15.75" hidden="1" thickBot="1" x14ac:dyDescent="0.3">
      <c r="A3079" s="31" t="s">
        <v>2366</v>
      </c>
      <c r="B3079" s="32" t="s">
        <v>1301</v>
      </c>
      <c r="C3079" s="33" t="s">
        <v>2378</v>
      </c>
      <c r="D3079" s="33" t="s">
        <v>10572</v>
      </c>
      <c r="E3079" s="34" t="s">
        <v>10549</v>
      </c>
      <c r="F3079" s="32" t="s">
        <v>10550</v>
      </c>
      <c r="G3079" s="33" t="s">
        <v>10573</v>
      </c>
      <c r="H3079" s="32" t="s">
        <v>2414</v>
      </c>
      <c r="I3079" s="32" t="s">
        <v>2415</v>
      </c>
      <c r="J3079" s="33" t="s">
        <v>2370</v>
      </c>
      <c r="K3079" s="32">
        <v>25</v>
      </c>
      <c r="L3079" s="35"/>
    </row>
    <row r="3080" spans="1:12" ht="15.75" hidden="1" thickBot="1" x14ac:dyDescent="0.3">
      <c r="A3080" s="31" t="s">
        <v>2366</v>
      </c>
      <c r="B3080" s="32" t="s">
        <v>1301</v>
      </c>
      <c r="C3080" s="33" t="s">
        <v>2369</v>
      </c>
      <c r="D3080" s="33" t="s">
        <v>10487</v>
      </c>
      <c r="E3080" s="34" t="s">
        <v>10488</v>
      </c>
      <c r="F3080" s="32" t="s">
        <v>10489</v>
      </c>
      <c r="G3080" s="33" t="s">
        <v>10574</v>
      </c>
      <c r="H3080" s="32" t="s">
        <v>2414</v>
      </c>
      <c r="I3080" s="32" t="s">
        <v>2415</v>
      </c>
      <c r="J3080" s="33" t="s">
        <v>2365</v>
      </c>
      <c r="K3080" s="32">
        <v>41</v>
      </c>
      <c r="L3080" s="35"/>
    </row>
    <row r="3081" spans="1:12" ht="15.75" hidden="1" thickBot="1" x14ac:dyDescent="0.3">
      <c r="A3081" s="31" t="s">
        <v>2366</v>
      </c>
      <c r="B3081" s="32" t="s">
        <v>1301</v>
      </c>
      <c r="C3081" s="33" t="s">
        <v>2369</v>
      </c>
      <c r="D3081" s="33" t="s">
        <v>10487</v>
      </c>
      <c r="E3081" s="34" t="s">
        <v>10488</v>
      </c>
      <c r="F3081" s="32" t="s">
        <v>10489</v>
      </c>
      <c r="G3081" s="33" t="s">
        <v>10575</v>
      </c>
      <c r="H3081" s="32" t="s">
        <v>2414</v>
      </c>
      <c r="I3081" s="32" t="s">
        <v>2415</v>
      </c>
      <c r="J3081" s="33" t="s">
        <v>2367</v>
      </c>
      <c r="K3081" s="32">
        <v>32</v>
      </c>
      <c r="L3081" s="35"/>
    </row>
    <row r="3082" spans="1:12" ht="15.75" hidden="1" thickBot="1" x14ac:dyDescent="0.3">
      <c r="A3082" s="31" t="s">
        <v>2366</v>
      </c>
      <c r="B3082" s="32" t="s">
        <v>1301</v>
      </c>
      <c r="C3082" s="33" t="s">
        <v>2378</v>
      </c>
      <c r="D3082" s="33" t="s">
        <v>10576</v>
      </c>
      <c r="E3082" s="34" t="s">
        <v>10577</v>
      </c>
      <c r="F3082" s="32" t="s">
        <v>10578</v>
      </c>
      <c r="G3082" s="33" t="s">
        <v>10579</v>
      </c>
      <c r="H3082" s="32" t="s">
        <v>2414</v>
      </c>
      <c r="I3082" s="32" t="s">
        <v>2415</v>
      </c>
      <c r="J3082" s="33" t="s">
        <v>2375</v>
      </c>
      <c r="K3082" s="32">
        <v>34</v>
      </c>
      <c r="L3082" s="35"/>
    </row>
    <row r="3083" spans="1:12" ht="15.75" hidden="1" thickBot="1" x14ac:dyDescent="0.3">
      <c r="A3083" s="31" t="s">
        <v>2366</v>
      </c>
      <c r="B3083" s="32" t="s">
        <v>1301</v>
      </c>
      <c r="C3083" s="33" t="s">
        <v>2378</v>
      </c>
      <c r="D3083" s="33" t="s">
        <v>10492</v>
      </c>
      <c r="E3083" s="34" t="s">
        <v>10493</v>
      </c>
      <c r="F3083" s="32" t="s">
        <v>10494</v>
      </c>
      <c r="G3083" s="33" t="s">
        <v>10580</v>
      </c>
      <c r="H3083" s="32" t="s">
        <v>2414</v>
      </c>
      <c r="I3083" s="32" t="s">
        <v>2415</v>
      </c>
      <c r="J3083" s="33" t="s">
        <v>2373</v>
      </c>
      <c r="K3083" s="32">
        <v>42</v>
      </c>
      <c r="L3083" s="35"/>
    </row>
    <row r="3084" spans="1:12" ht="15.75" hidden="1" thickBot="1" x14ac:dyDescent="0.3">
      <c r="A3084" s="31" t="s">
        <v>2366</v>
      </c>
      <c r="B3084" s="32" t="s">
        <v>1301</v>
      </c>
      <c r="C3084" s="33" t="s">
        <v>2378</v>
      </c>
      <c r="D3084" s="33" t="s">
        <v>10581</v>
      </c>
      <c r="E3084" s="34" t="s">
        <v>10582</v>
      </c>
      <c r="F3084" s="32" t="s">
        <v>10583</v>
      </c>
      <c r="G3084" s="33" t="s">
        <v>10584</v>
      </c>
      <c r="H3084" s="32" t="s">
        <v>2414</v>
      </c>
      <c r="I3084" s="32" t="s">
        <v>2415</v>
      </c>
      <c r="J3084" s="33" t="s">
        <v>2375</v>
      </c>
      <c r="K3084" s="32">
        <v>29</v>
      </c>
      <c r="L3084" s="35"/>
    </row>
    <row r="3085" spans="1:12" ht="15.75" hidden="1" thickBot="1" x14ac:dyDescent="0.3">
      <c r="A3085" s="31" t="s">
        <v>2366</v>
      </c>
      <c r="B3085" s="32" t="s">
        <v>1301</v>
      </c>
      <c r="C3085" s="33" t="s">
        <v>2378</v>
      </c>
      <c r="D3085" s="33" t="s">
        <v>10585</v>
      </c>
      <c r="E3085" s="34" t="s">
        <v>10586</v>
      </c>
      <c r="F3085" s="32" t="s">
        <v>10587</v>
      </c>
      <c r="G3085" s="33" t="s">
        <v>10588</v>
      </c>
      <c r="H3085" s="32" t="s">
        <v>2414</v>
      </c>
      <c r="I3085" s="32" t="s">
        <v>2415</v>
      </c>
      <c r="J3085" s="33" t="s">
        <v>2375</v>
      </c>
      <c r="K3085" s="32">
        <v>25</v>
      </c>
      <c r="L3085" s="35"/>
    </row>
    <row r="3086" spans="1:12" ht="15.75" hidden="1" thickBot="1" x14ac:dyDescent="0.3">
      <c r="A3086" s="31" t="s">
        <v>2366</v>
      </c>
      <c r="B3086" s="32" t="s">
        <v>1301</v>
      </c>
      <c r="C3086" s="33" t="s">
        <v>2378</v>
      </c>
      <c r="D3086" s="33" t="s">
        <v>10589</v>
      </c>
      <c r="E3086" s="34" t="s">
        <v>10512</v>
      </c>
      <c r="F3086" s="32" t="s">
        <v>10513</v>
      </c>
      <c r="G3086" s="33" t="s">
        <v>10590</v>
      </c>
      <c r="H3086" s="32" t="s">
        <v>2414</v>
      </c>
      <c r="I3086" s="32" t="s">
        <v>2415</v>
      </c>
      <c r="J3086" s="33" t="s">
        <v>2375</v>
      </c>
      <c r="K3086" s="32">
        <v>30</v>
      </c>
      <c r="L3086" s="35"/>
    </row>
    <row r="3087" spans="1:12" ht="15.75" hidden="1" thickBot="1" x14ac:dyDescent="0.3">
      <c r="A3087" s="31" t="s">
        <v>2366</v>
      </c>
      <c r="B3087" s="32" t="s">
        <v>1301</v>
      </c>
      <c r="C3087" s="33" t="s">
        <v>2374</v>
      </c>
      <c r="D3087" s="33" t="s">
        <v>10509</v>
      </c>
      <c r="E3087" s="34" t="s">
        <v>10506</v>
      </c>
      <c r="F3087" s="32" t="s">
        <v>10507</v>
      </c>
      <c r="G3087" s="33" t="s">
        <v>10591</v>
      </c>
      <c r="H3087" s="32" t="s">
        <v>2414</v>
      </c>
      <c r="I3087" s="32" t="s">
        <v>2415</v>
      </c>
      <c r="J3087" s="33" t="s">
        <v>2375</v>
      </c>
      <c r="K3087" s="32">
        <v>22</v>
      </c>
      <c r="L3087" s="35"/>
    </row>
    <row r="3088" spans="1:12" ht="26.25" hidden="1" thickBot="1" x14ac:dyDescent="0.3">
      <c r="A3088" s="31" t="s">
        <v>2366</v>
      </c>
      <c r="B3088" s="32" t="s">
        <v>1301</v>
      </c>
      <c r="C3088" s="33" t="s">
        <v>2378</v>
      </c>
      <c r="D3088" s="33" t="s">
        <v>10592</v>
      </c>
      <c r="E3088" s="34" t="s">
        <v>10545</v>
      </c>
      <c r="F3088" s="32" t="s">
        <v>10546</v>
      </c>
      <c r="G3088" s="33" t="s">
        <v>10593</v>
      </c>
      <c r="H3088" s="32" t="s">
        <v>2414</v>
      </c>
      <c r="I3088" s="32" t="s">
        <v>2415</v>
      </c>
      <c r="J3088" s="33" t="s">
        <v>2375</v>
      </c>
      <c r="K3088" s="32">
        <v>29</v>
      </c>
      <c r="L3088" s="35"/>
    </row>
    <row r="3089" spans="1:12" ht="15.75" hidden="1" thickBot="1" x14ac:dyDescent="0.3">
      <c r="A3089" s="31" t="s">
        <v>2366</v>
      </c>
      <c r="B3089" s="32" t="s">
        <v>1301</v>
      </c>
      <c r="C3089" s="33" t="s">
        <v>2369</v>
      </c>
      <c r="D3089" s="33" t="s">
        <v>10487</v>
      </c>
      <c r="E3089" s="34" t="s">
        <v>10488</v>
      </c>
      <c r="F3089" s="32" t="s">
        <v>10489</v>
      </c>
      <c r="G3089" s="33" t="s">
        <v>10594</v>
      </c>
      <c r="H3089" s="32" t="s">
        <v>2414</v>
      </c>
      <c r="I3089" s="32" t="s">
        <v>2415</v>
      </c>
      <c r="J3089" s="33" t="s">
        <v>2375</v>
      </c>
      <c r="K3089" s="32">
        <v>30</v>
      </c>
      <c r="L3089" s="35"/>
    </row>
    <row r="3090" spans="1:12" ht="15.75" hidden="1" thickBot="1" x14ac:dyDescent="0.3">
      <c r="A3090" s="31" t="s">
        <v>2366</v>
      </c>
      <c r="B3090" s="32" t="s">
        <v>1301</v>
      </c>
      <c r="C3090" s="33" t="s">
        <v>2369</v>
      </c>
      <c r="D3090" s="33" t="s">
        <v>10487</v>
      </c>
      <c r="E3090" s="34" t="s">
        <v>10488</v>
      </c>
      <c r="F3090" s="32" t="s">
        <v>10489</v>
      </c>
      <c r="G3090" s="33" t="s">
        <v>10595</v>
      </c>
      <c r="H3090" s="32" t="s">
        <v>2414</v>
      </c>
      <c r="I3090" s="32" t="s">
        <v>2415</v>
      </c>
      <c r="J3090" s="33" t="s">
        <v>2373</v>
      </c>
      <c r="K3090" s="32">
        <v>39</v>
      </c>
      <c r="L3090" s="35"/>
    </row>
    <row r="3091" spans="1:12" ht="15.75" hidden="1" thickBot="1" x14ac:dyDescent="0.3">
      <c r="A3091" s="31" t="s">
        <v>2366</v>
      </c>
      <c r="B3091" s="32" t="s">
        <v>1301</v>
      </c>
      <c r="C3091" s="33" t="s">
        <v>2369</v>
      </c>
      <c r="D3091" s="33" t="s">
        <v>10487</v>
      </c>
      <c r="E3091" s="34" t="s">
        <v>10488</v>
      </c>
      <c r="F3091" s="32" t="s">
        <v>10489</v>
      </c>
      <c r="G3091" s="33" t="s">
        <v>10596</v>
      </c>
      <c r="H3091" s="32" t="s">
        <v>2414</v>
      </c>
      <c r="I3091" s="32" t="s">
        <v>2415</v>
      </c>
      <c r="J3091" s="33" t="s">
        <v>2368</v>
      </c>
      <c r="K3091" s="32">
        <v>15</v>
      </c>
      <c r="L3091" s="35"/>
    </row>
    <row r="3092" spans="1:12" ht="26.25" hidden="1" thickBot="1" x14ac:dyDescent="0.3">
      <c r="A3092" s="31" t="s">
        <v>2366</v>
      </c>
      <c r="B3092" s="32" t="s">
        <v>1301</v>
      </c>
      <c r="C3092" s="33" t="s">
        <v>2378</v>
      </c>
      <c r="D3092" s="33" t="s">
        <v>10497</v>
      </c>
      <c r="E3092" s="34" t="s">
        <v>10498</v>
      </c>
      <c r="F3092" s="32" t="s">
        <v>10499</v>
      </c>
      <c r="G3092" s="33" t="s">
        <v>10597</v>
      </c>
      <c r="H3092" s="32" t="s">
        <v>2414</v>
      </c>
      <c r="I3092" s="32" t="s">
        <v>2415</v>
      </c>
      <c r="J3092" s="33" t="s">
        <v>2375</v>
      </c>
      <c r="K3092" s="32">
        <v>26</v>
      </c>
      <c r="L3092" s="35"/>
    </row>
    <row r="3093" spans="1:12" ht="26.25" hidden="1" thickBot="1" x14ac:dyDescent="0.3">
      <c r="A3093" s="31" t="s">
        <v>2366</v>
      </c>
      <c r="B3093" s="32" t="s">
        <v>1301</v>
      </c>
      <c r="C3093" s="33" t="s">
        <v>2378</v>
      </c>
      <c r="D3093" s="33" t="s">
        <v>10497</v>
      </c>
      <c r="E3093" s="34" t="s">
        <v>10498</v>
      </c>
      <c r="F3093" s="32" t="s">
        <v>10499</v>
      </c>
      <c r="G3093" s="33" t="s">
        <v>10598</v>
      </c>
      <c r="H3093" s="32" t="s">
        <v>2414</v>
      </c>
      <c r="I3093" s="32" t="s">
        <v>2415</v>
      </c>
      <c r="J3093" s="33" t="s">
        <v>2373</v>
      </c>
      <c r="K3093" s="32">
        <v>23</v>
      </c>
      <c r="L3093" s="35"/>
    </row>
    <row r="3094" spans="1:12" ht="15.75" hidden="1" thickBot="1" x14ac:dyDescent="0.3">
      <c r="A3094" s="31" t="s">
        <v>2366</v>
      </c>
      <c r="B3094" s="32" t="s">
        <v>1301</v>
      </c>
      <c r="C3094" s="33" t="s">
        <v>2378</v>
      </c>
      <c r="D3094" s="33" t="s">
        <v>10501</v>
      </c>
      <c r="E3094" s="34" t="s">
        <v>10502</v>
      </c>
      <c r="F3094" s="32" t="s">
        <v>10503</v>
      </c>
      <c r="G3094" s="33" t="s">
        <v>10599</v>
      </c>
      <c r="H3094" s="32" t="s">
        <v>2414</v>
      </c>
      <c r="I3094" s="32" t="s">
        <v>2415</v>
      </c>
      <c r="J3094" s="33" t="s">
        <v>2373</v>
      </c>
      <c r="K3094" s="32">
        <v>41</v>
      </c>
      <c r="L3094" s="35"/>
    </row>
    <row r="3095" spans="1:12" ht="15.75" hidden="1" thickBot="1" x14ac:dyDescent="0.3">
      <c r="A3095" s="31" t="s">
        <v>2366</v>
      </c>
      <c r="B3095" s="32" t="s">
        <v>1301</v>
      </c>
      <c r="C3095" s="33" t="s">
        <v>2378</v>
      </c>
      <c r="D3095" s="33" t="s">
        <v>10533</v>
      </c>
      <c r="E3095" s="34" t="s">
        <v>10530</v>
      </c>
      <c r="F3095" s="32" t="s">
        <v>10531</v>
      </c>
      <c r="G3095" s="33" t="s">
        <v>10600</v>
      </c>
      <c r="H3095" s="32" t="s">
        <v>2414</v>
      </c>
      <c r="I3095" s="32" t="s">
        <v>2415</v>
      </c>
      <c r="J3095" s="33" t="s">
        <v>2375</v>
      </c>
      <c r="K3095" s="32">
        <v>36</v>
      </c>
      <c r="L3095" s="35"/>
    </row>
    <row r="3096" spans="1:12" ht="15.75" hidden="1" thickBot="1" x14ac:dyDescent="0.3">
      <c r="A3096" s="31" t="s">
        <v>2366</v>
      </c>
      <c r="B3096" s="32" t="s">
        <v>1301</v>
      </c>
      <c r="C3096" s="33" t="s">
        <v>2376</v>
      </c>
      <c r="D3096" s="33" t="s">
        <v>10601</v>
      </c>
      <c r="E3096" s="34" t="s">
        <v>10602</v>
      </c>
      <c r="F3096" s="32" t="s">
        <v>10603</v>
      </c>
      <c r="G3096" s="33" t="s">
        <v>10604</v>
      </c>
      <c r="H3096" s="32" t="s">
        <v>2475</v>
      </c>
      <c r="I3096" s="32" t="s">
        <v>2415</v>
      </c>
      <c r="J3096" s="33" t="s">
        <v>2370</v>
      </c>
      <c r="K3096" s="32">
        <v>8</v>
      </c>
      <c r="L3096" s="36" t="s">
        <v>10602</v>
      </c>
    </row>
    <row r="3097" spans="1:12" ht="15.75" hidden="1" thickBot="1" x14ac:dyDescent="0.3">
      <c r="A3097" s="31" t="s">
        <v>2366</v>
      </c>
      <c r="B3097" s="32" t="s">
        <v>1301</v>
      </c>
      <c r="C3097" s="33" t="s">
        <v>2369</v>
      </c>
      <c r="D3097" s="33" t="s">
        <v>10605</v>
      </c>
      <c r="E3097" s="34" t="s">
        <v>10606</v>
      </c>
      <c r="F3097" s="32" t="s">
        <v>10607</v>
      </c>
      <c r="G3097" s="33" t="s">
        <v>10608</v>
      </c>
      <c r="H3097" s="32" t="s">
        <v>2475</v>
      </c>
      <c r="I3097" s="32" t="s">
        <v>2415</v>
      </c>
      <c r="J3097" s="33" t="s">
        <v>2370</v>
      </c>
      <c r="K3097" s="32">
        <v>20</v>
      </c>
      <c r="L3097" s="36" t="s">
        <v>10609</v>
      </c>
    </row>
    <row r="3098" spans="1:12" ht="26.25" hidden="1" thickBot="1" x14ac:dyDescent="0.3">
      <c r="A3098" s="31" t="s">
        <v>2366</v>
      </c>
      <c r="B3098" s="32" t="s">
        <v>1301</v>
      </c>
      <c r="C3098" s="33" t="s">
        <v>2378</v>
      </c>
      <c r="D3098" s="33" t="s">
        <v>10610</v>
      </c>
      <c r="E3098" s="34" t="s">
        <v>10611</v>
      </c>
      <c r="F3098" s="32" t="s">
        <v>10612</v>
      </c>
      <c r="G3098" s="33" t="s">
        <v>10613</v>
      </c>
      <c r="H3098" s="32" t="s">
        <v>2475</v>
      </c>
      <c r="I3098" s="32" t="s">
        <v>2415</v>
      </c>
      <c r="J3098" s="33" t="s">
        <v>2373</v>
      </c>
      <c r="K3098" s="32">
        <v>31</v>
      </c>
      <c r="L3098" s="36" t="s">
        <v>10614</v>
      </c>
    </row>
    <row r="3099" spans="1:12" ht="26.25" hidden="1" thickBot="1" x14ac:dyDescent="0.3">
      <c r="A3099" s="31" t="s">
        <v>2366</v>
      </c>
      <c r="B3099" s="32" t="s">
        <v>1301</v>
      </c>
      <c r="C3099" s="33" t="s">
        <v>2378</v>
      </c>
      <c r="D3099" s="33" t="s">
        <v>10615</v>
      </c>
      <c r="E3099" s="34" t="s">
        <v>10616</v>
      </c>
      <c r="F3099" s="32" t="s">
        <v>10617</v>
      </c>
      <c r="G3099" s="33" t="s">
        <v>10618</v>
      </c>
      <c r="H3099" s="32" t="s">
        <v>2475</v>
      </c>
      <c r="I3099" s="32" t="s">
        <v>2415</v>
      </c>
      <c r="J3099" s="33" t="s">
        <v>2373</v>
      </c>
      <c r="K3099" s="32">
        <v>31</v>
      </c>
      <c r="L3099" s="36" t="s">
        <v>10619</v>
      </c>
    </row>
    <row r="3100" spans="1:12" ht="26.25" hidden="1" thickBot="1" x14ac:dyDescent="0.3">
      <c r="A3100" s="31" t="s">
        <v>2366</v>
      </c>
      <c r="B3100" s="32" t="s">
        <v>1301</v>
      </c>
      <c r="C3100" s="33" t="s">
        <v>2378</v>
      </c>
      <c r="D3100" s="33" t="s">
        <v>10620</v>
      </c>
      <c r="E3100" s="34" t="s">
        <v>10621</v>
      </c>
      <c r="F3100" s="32" t="s">
        <v>10622</v>
      </c>
      <c r="G3100" s="33" t="s">
        <v>10623</v>
      </c>
      <c r="H3100" s="32" t="s">
        <v>2475</v>
      </c>
      <c r="I3100" s="32" t="s">
        <v>2415</v>
      </c>
      <c r="J3100" s="33" t="s">
        <v>2373</v>
      </c>
      <c r="K3100" s="32">
        <v>50</v>
      </c>
      <c r="L3100" s="36" t="s">
        <v>10624</v>
      </c>
    </row>
    <row r="3101" spans="1:12" ht="26.25" hidden="1" thickBot="1" x14ac:dyDescent="0.3">
      <c r="A3101" s="31" t="s">
        <v>2366</v>
      </c>
      <c r="B3101" s="32" t="s">
        <v>1301</v>
      </c>
      <c r="C3101" s="33" t="s">
        <v>2378</v>
      </c>
      <c r="D3101" s="33" t="s">
        <v>10625</v>
      </c>
      <c r="E3101" s="34" t="s">
        <v>10626</v>
      </c>
      <c r="F3101" s="32" t="s">
        <v>10627</v>
      </c>
      <c r="G3101" s="33" t="s">
        <v>10628</v>
      </c>
      <c r="H3101" s="32" t="s">
        <v>2475</v>
      </c>
      <c r="I3101" s="32" t="s">
        <v>2415</v>
      </c>
      <c r="J3101" s="33" t="s">
        <v>2373</v>
      </c>
      <c r="K3101" s="32">
        <v>39</v>
      </c>
      <c r="L3101" s="36" t="s">
        <v>10624</v>
      </c>
    </row>
    <row r="3102" spans="1:12" ht="26.25" hidden="1" thickBot="1" x14ac:dyDescent="0.3">
      <c r="A3102" s="31" t="s">
        <v>2366</v>
      </c>
      <c r="B3102" s="32" t="s">
        <v>1301</v>
      </c>
      <c r="C3102" s="33" t="s">
        <v>2378</v>
      </c>
      <c r="D3102" s="33" t="s">
        <v>10629</v>
      </c>
      <c r="E3102" s="34" t="s">
        <v>10630</v>
      </c>
      <c r="F3102" s="32" t="s">
        <v>10631</v>
      </c>
      <c r="G3102" s="33" t="s">
        <v>10632</v>
      </c>
      <c r="H3102" s="32" t="s">
        <v>2475</v>
      </c>
      <c r="I3102" s="32" t="s">
        <v>2415</v>
      </c>
      <c r="J3102" s="33" t="s">
        <v>2373</v>
      </c>
      <c r="K3102" s="32">
        <v>26</v>
      </c>
      <c r="L3102" s="36" t="s">
        <v>10624</v>
      </c>
    </row>
    <row r="3103" spans="1:12" ht="26.25" hidden="1" thickBot="1" x14ac:dyDescent="0.3">
      <c r="A3103" s="31" t="s">
        <v>2366</v>
      </c>
      <c r="B3103" s="32" t="s">
        <v>1301</v>
      </c>
      <c r="C3103" s="33" t="s">
        <v>2376</v>
      </c>
      <c r="D3103" s="33" t="s">
        <v>10633</v>
      </c>
      <c r="E3103" s="34" t="s">
        <v>10634</v>
      </c>
      <c r="F3103" s="32" t="s">
        <v>10635</v>
      </c>
      <c r="G3103" s="33" t="s">
        <v>10636</v>
      </c>
      <c r="H3103" s="32" t="s">
        <v>2475</v>
      </c>
      <c r="I3103" s="32" t="s">
        <v>2415</v>
      </c>
      <c r="J3103" s="33" t="s">
        <v>2373</v>
      </c>
      <c r="K3103" s="32">
        <v>31</v>
      </c>
      <c r="L3103" s="36" t="s">
        <v>10634</v>
      </c>
    </row>
    <row r="3104" spans="1:12" ht="15.75" hidden="1" thickBot="1" x14ac:dyDescent="0.3">
      <c r="A3104" s="31" t="s">
        <v>2366</v>
      </c>
      <c r="B3104" s="32" t="s">
        <v>1301</v>
      </c>
      <c r="C3104" s="33" t="s">
        <v>2376</v>
      </c>
      <c r="D3104" s="33" t="s">
        <v>10601</v>
      </c>
      <c r="E3104" s="34" t="s">
        <v>10602</v>
      </c>
      <c r="F3104" s="32" t="s">
        <v>10603</v>
      </c>
      <c r="G3104" s="33" t="s">
        <v>10637</v>
      </c>
      <c r="H3104" s="32" t="s">
        <v>2475</v>
      </c>
      <c r="I3104" s="32" t="s">
        <v>2415</v>
      </c>
      <c r="J3104" s="33" t="s">
        <v>2373</v>
      </c>
      <c r="K3104" s="32">
        <v>24</v>
      </c>
      <c r="L3104" s="36" t="s">
        <v>10602</v>
      </c>
    </row>
    <row r="3105" spans="1:12" ht="15.75" hidden="1" thickBot="1" x14ac:dyDescent="0.3">
      <c r="A3105" s="31" t="s">
        <v>2366</v>
      </c>
      <c r="B3105" s="32" t="s">
        <v>1301</v>
      </c>
      <c r="C3105" s="33" t="s">
        <v>2374</v>
      </c>
      <c r="D3105" s="33" t="s">
        <v>10638</v>
      </c>
      <c r="E3105" s="34" t="s">
        <v>10639</v>
      </c>
      <c r="F3105" s="32" t="s">
        <v>10640</v>
      </c>
      <c r="G3105" s="33" t="s">
        <v>10641</v>
      </c>
      <c r="H3105" s="32" t="s">
        <v>2475</v>
      </c>
      <c r="I3105" s="32" t="s">
        <v>2415</v>
      </c>
      <c r="J3105" s="33" t="s">
        <v>2373</v>
      </c>
      <c r="K3105" s="32">
        <v>56</v>
      </c>
      <c r="L3105" s="36" t="s">
        <v>2278</v>
      </c>
    </row>
    <row r="3106" spans="1:12" ht="26.25" hidden="1" thickBot="1" x14ac:dyDescent="0.3">
      <c r="A3106" s="31" t="s">
        <v>2366</v>
      </c>
      <c r="B3106" s="32" t="s">
        <v>1301</v>
      </c>
      <c r="C3106" s="33" t="s">
        <v>2374</v>
      </c>
      <c r="D3106" s="33" t="s">
        <v>10642</v>
      </c>
      <c r="E3106" s="34" t="s">
        <v>10643</v>
      </c>
      <c r="F3106" s="32" t="s">
        <v>10644</v>
      </c>
      <c r="G3106" s="33" t="s">
        <v>10645</v>
      </c>
      <c r="H3106" s="32" t="s">
        <v>2475</v>
      </c>
      <c r="I3106" s="32" t="s">
        <v>2415</v>
      </c>
      <c r="J3106" s="33" t="s">
        <v>2373</v>
      </c>
      <c r="K3106" s="32">
        <v>57</v>
      </c>
      <c r="L3106" s="36" t="s">
        <v>2278</v>
      </c>
    </row>
    <row r="3107" spans="1:12" ht="26.25" hidden="1" thickBot="1" x14ac:dyDescent="0.3">
      <c r="A3107" s="31" t="s">
        <v>2366</v>
      </c>
      <c r="B3107" s="32" t="s">
        <v>1301</v>
      </c>
      <c r="C3107" s="33" t="s">
        <v>2374</v>
      </c>
      <c r="D3107" s="33" t="s">
        <v>10646</v>
      </c>
      <c r="E3107" s="34" t="s">
        <v>10647</v>
      </c>
      <c r="F3107" s="32" t="s">
        <v>10648</v>
      </c>
      <c r="G3107" s="33" t="s">
        <v>10649</v>
      </c>
      <c r="H3107" s="32" t="s">
        <v>2475</v>
      </c>
      <c r="I3107" s="32" t="s">
        <v>2415</v>
      </c>
      <c r="J3107" s="33" t="s">
        <v>2373</v>
      </c>
      <c r="K3107" s="32">
        <v>25</v>
      </c>
      <c r="L3107" s="36" t="s">
        <v>2278</v>
      </c>
    </row>
    <row r="3108" spans="1:12" ht="26.25" hidden="1" thickBot="1" x14ac:dyDescent="0.3">
      <c r="A3108" s="31" t="s">
        <v>2366</v>
      </c>
      <c r="B3108" s="32" t="s">
        <v>1301</v>
      </c>
      <c r="C3108" s="33" t="s">
        <v>2374</v>
      </c>
      <c r="D3108" s="33" t="s">
        <v>10650</v>
      </c>
      <c r="E3108" s="34" t="s">
        <v>10651</v>
      </c>
      <c r="F3108" s="32" t="s">
        <v>10652</v>
      </c>
      <c r="G3108" s="33" t="s">
        <v>10653</v>
      </c>
      <c r="H3108" s="32" t="s">
        <v>2475</v>
      </c>
      <c r="I3108" s="32" t="s">
        <v>2415</v>
      </c>
      <c r="J3108" s="33" t="s">
        <v>2373</v>
      </c>
      <c r="K3108" s="32">
        <v>19</v>
      </c>
      <c r="L3108" s="36" t="s">
        <v>2278</v>
      </c>
    </row>
    <row r="3109" spans="1:12" ht="26.25" hidden="1" thickBot="1" x14ac:dyDescent="0.3">
      <c r="A3109" s="31" t="s">
        <v>2366</v>
      </c>
      <c r="B3109" s="32" t="s">
        <v>1301</v>
      </c>
      <c r="C3109" s="33" t="s">
        <v>2374</v>
      </c>
      <c r="D3109" s="33" t="s">
        <v>10654</v>
      </c>
      <c r="E3109" s="34" t="s">
        <v>10655</v>
      </c>
      <c r="F3109" s="32" t="s">
        <v>10656</v>
      </c>
      <c r="G3109" s="33" t="s">
        <v>10657</v>
      </c>
      <c r="H3109" s="32" t="s">
        <v>2475</v>
      </c>
      <c r="I3109" s="32" t="s">
        <v>2415</v>
      </c>
      <c r="J3109" s="33" t="s">
        <v>2373</v>
      </c>
      <c r="K3109" s="32">
        <v>23</v>
      </c>
      <c r="L3109" s="36" t="s">
        <v>2278</v>
      </c>
    </row>
    <row r="3110" spans="1:12" ht="15.75" hidden="1" thickBot="1" x14ac:dyDescent="0.3">
      <c r="A3110" s="31" t="s">
        <v>2366</v>
      </c>
      <c r="B3110" s="32" t="s">
        <v>1301</v>
      </c>
      <c r="C3110" s="33" t="s">
        <v>2374</v>
      </c>
      <c r="D3110" s="33" t="s">
        <v>10658</v>
      </c>
      <c r="E3110" s="34" t="s">
        <v>10659</v>
      </c>
      <c r="F3110" s="32" t="s">
        <v>10660</v>
      </c>
      <c r="G3110" s="33" t="s">
        <v>10661</v>
      </c>
      <c r="H3110" s="32" t="s">
        <v>2475</v>
      </c>
      <c r="I3110" s="32" t="s">
        <v>2415</v>
      </c>
      <c r="J3110" s="33" t="s">
        <v>2373</v>
      </c>
      <c r="K3110" s="32">
        <v>35</v>
      </c>
      <c r="L3110" s="36" t="s">
        <v>2278</v>
      </c>
    </row>
    <row r="3111" spans="1:12" ht="26.25" hidden="1" thickBot="1" x14ac:dyDescent="0.3">
      <c r="A3111" s="31" t="s">
        <v>2366</v>
      </c>
      <c r="B3111" s="32" t="s">
        <v>1301</v>
      </c>
      <c r="C3111" s="33" t="s">
        <v>2374</v>
      </c>
      <c r="D3111" s="33" t="s">
        <v>10662</v>
      </c>
      <c r="E3111" s="34" t="s">
        <v>10663</v>
      </c>
      <c r="F3111" s="32" t="s">
        <v>10664</v>
      </c>
      <c r="G3111" s="33" t="s">
        <v>10665</v>
      </c>
      <c r="H3111" s="32" t="s">
        <v>2475</v>
      </c>
      <c r="I3111" s="32" t="s">
        <v>2415</v>
      </c>
      <c r="J3111" s="33" t="s">
        <v>2373</v>
      </c>
      <c r="K3111" s="32">
        <v>24</v>
      </c>
      <c r="L3111" s="36" t="s">
        <v>2278</v>
      </c>
    </row>
    <row r="3112" spans="1:12" ht="26.25" hidden="1" thickBot="1" x14ac:dyDescent="0.3">
      <c r="A3112" s="31" t="s">
        <v>2366</v>
      </c>
      <c r="B3112" s="32" t="s">
        <v>1301</v>
      </c>
      <c r="C3112" s="33" t="s">
        <v>2376</v>
      </c>
      <c r="D3112" s="33" t="s">
        <v>10666</v>
      </c>
      <c r="E3112" s="34" t="s">
        <v>2248</v>
      </c>
      <c r="F3112" s="32" t="s">
        <v>10667</v>
      </c>
      <c r="G3112" s="33" t="s">
        <v>10668</v>
      </c>
      <c r="H3112" s="32" t="s">
        <v>2475</v>
      </c>
      <c r="I3112" s="32" t="s">
        <v>2415</v>
      </c>
      <c r="J3112" s="33" t="s">
        <v>2373</v>
      </c>
      <c r="K3112" s="32">
        <v>22</v>
      </c>
      <c r="L3112" s="36" t="s">
        <v>10669</v>
      </c>
    </row>
    <row r="3113" spans="1:12" ht="26.25" hidden="1" thickBot="1" x14ac:dyDescent="0.3">
      <c r="A3113" s="31" t="s">
        <v>2366</v>
      </c>
      <c r="B3113" s="32" t="s">
        <v>1301</v>
      </c>
      <c r="C3113" s="33" t="s">
        <v>2374</v>
      </c>
      <c r="D3113" s="33" t="s">
        <v>10670</v>
      </c>
      <c r="E3113" s="34" t="s">
        <v>10671</v>
      </c>
      <c r="F3113" s="32" t="s">
        <v>10672</v>
      </c>
      <c r="G3113" s="33" t="s">
        <v>10673</v>
      </c>
      <c r="H3113" s="32" t="s">
        <v>2475</v>
      </c>
      <c r="I3113" s="32" t="s">
        <v>2415</v>
      </c>
      <c r="J3113" s="33" t="s">
        <v>2365</v>
      </c>
      <c r="K3113" s="32">
        <v>21</v>
      </c>
      <c r="L3113" s="36" t="s">
        <v>2278</v>
      </c>
    </row>
    <row r="3114" spans="1:12" ht="15.75" hidden="1" thickBot="1" x14ac:dyDescent="0.3">
      <c r="A3114" s="31" t="s">
        <v>2366</v>
      </c>
      <c r="B3114" s="32" t="s">
        <v>1301</v>
      </c>
      <c r="C3114" s="33" t="s">
        <v>2369</v>
      </c>
      <c r="D3114" s="33" t="s">
        <v>10605</v>
      </c>
      <c r="E3114" s="34" t="s">
        <v>10606</v>
      </c>
      <c r="F3114" s="32" t="s">
        <v>10607</v>
      </c>
      <c r="G3114" s="33" t="s">
        <v>10674</v>
      </c>
      <c r="H3114" s="32" t="s">
        <v>2475</v>
      </c>
      <c r="I3114" s="32" t="s">
        <v>2415</v>
      </c>
      <c r="J3114" s="33" t="s">
        <v>2365</v>
      </c>
      <c r="K3114" s="32">
        <v>24</v>
      </c>
      <c r="L3114" s="36" t="s">
        <v>10609</v>
      </c>
    </row>
    <row r="3115" spans="1:12" ht="26.25" hidden="1" thickBot="1" x14ac:dyDescent="0.3">
      <c r="A3115" s="31" t="s">
        <v>2366</v>
      </c>
      <c r="B3115" s="32" t="s">
        <v>1301</v>
      </c>
      <c r="C3115" s="33" t="s">
        <v>2376</v>
      </c>
      <c r="D3115" s="33" t="s">
        <v>10633</v>
      </c>
      <c r="E3115" s="34" t="s">
        <v>10634</v>
      </c>
      <c r="F3115" s="32" t="s">
        <v>10635</v>
      </c>
      <c r="G3115" s="33" t="s">
        <v>10675</v>
      </c>
      <c r="H3115" s="32" t="s">
        <v>2475</v>
      </c>
      <c r="I3115" s="32" t="s">
        <v>2415</v>
      </c>
      <c r="J3115" s="33" t="s">
        <v>2368</v>
      </c>
      <c r="K3115" s="32">
        <v>46</v>
      </c>
      <c r="L3115" s="36" t="s">
        <v>10634</v>
      </c>
    </row>
    <row r="3116" spans="1:12" ht="15.75" hidden="1" thickBot="1" x14ac:dyDescent="0.3">
      <c r="A3116" s="31" t="s">
        <v>2366</v>
      </c>
      <c r="B3116" s="32" t="s">
        <v>1301</v>
      </c>
      <c r="C3116" s="33" t="s">
        <v>2376</v>
      </c>
      <c r="D3116" s="33" t="s">
        <v>10601</v>
      </c>
      <c r="E3116" s="34" t="s">
        <v>10602</v>
      </c>
      <c r="F3116" s="32" t="s">
        <v>10603</v>
      </c>
      <c r="G3116" s="33" t="s">
        <v>10676</v>
      </c>
      <c r="H3116" s="32" t="s">
        <v>2475</v>
      </c>
      <c r="I3116" s="32" t="s">
        <v>2415</v>
      </c>
      <c r="J3116" s="33" t="s">
        <v>2368</v>
      </c>
      <c r="K3116" s="32">
        <v>25</v>
      </c>
      <c r="L3116" s="36" t="s">
        <v>10602</v>
      </c>
    </row>
    <row r="3117" spans="1:12" ht="15.75" hidden="1" thickBot="1" x14ac:dyDescent="0.3">
      <c r="A3117" s="31" t="s">
        <v>2366</v>
      </c>
      <c r="B3117" s="32" t="s">
        <v>1301</v>
      </c>
      <c r="C3117" s="33" t="s">
        <v>2376</v>
      </c>
      <c r="D3117" s="33" t="s">
        <v>10601</v>
      </c>
      <c r="E3117" s="34" t="s">
        <v>10602</v>
      </c>
      <c r="F3117" s="32" t="s">
        <v>10603</v>
      </c>
      <c r="G3117" s="33" t="s">
        <v>10677</v>
      </c>
      <c r="H3117" s="32" t="s">
        <v>2475</v>
      </c>
      <c r="I3117" s="32" t="s">
        <v>2415</v>
      </c>
      <c r="J3117" s="33" t="s">
        <v>2365</v>
      </c>
      <c r="K3117" s="32">
        <v>18</v>
      </c>
      <c r="L3117" s="36" t="s">
        <v>10602</v>
      </c>
    </row>
    <row r="3118" spans="1:12" ht="15.75" hidden="1" thickBot="1" x14ac:dyDescent="0.3">
      <c r="A3118" s="31" t="s">
        <v>2366</v>
      </c>
      <c r="B3118" s="32" t="s">
        <v>1301</v>
      </c>
      <c r="C3118" s="33" t="s">
        <v>2369</v>
      </c>
      <c r="D3118" s="33" t="s">
        <v>10605</v>
      </c>
      <c r="E3118" s="34" t="s">
        <v>10606</v>
      </c>
      <c r="F3118" s="32" t="s">
        <v>10607</v>
      </c>
      <c r="G3118" s="33" t="s">
        <v>10678</v>
      </c>
      <c r="H3118" s="32" t="s">
        <v>2475</v>
      </c>
      <c r="I3118" s="32" t="s">
        <v>2415</v>
      </c>
      <c r="J3118" s="33" t="s">
        <v>2368</v>
      </c>
      <c r="K3118" s="32">
        <v>35</v>
      </c>
      <c r="L3118" s="36" t="s">
        <v>10609</v>
      </c>
    </row>
    <row r="3119" spans="1:12" ht="15.75" hidden="1" thickBot="1" x14ac:dyDescent="0.3">
      <c r="A3119" s="31" t="s">
        <v>2366</v>
      </c>
      <c r="B3119" s="32" t="s">
        <v>1301</v>
      </c>
      <c r="C3119" s="33" t="s">
        <v>2369</v>
      </c>
      <c r="D3119" s="33" t="s">
        <v>10605</v>
      </c>
      <c r="E3119" s="34" t="s">
        <v>10606</v>
      </c>
      <c r="F3119" s="32" t="s">
        <v>10607</v>
      </c>
      <c r="G3119" s="33" t="s">
        <v>10679</v>
      </c>
      <c r="H3119" s="32" t="s">
        <v>2475</v>
      </c>
      <c r="I3119" s="32" t="s">
        <v>2415</v>
      </c>
      <c r="J3119" s="33" t="s">
        <v>2373</v>
      </c>
      <c r="K3119" s="32">
        <v>49</v>
      </c>
      <c r="L3119" s="36" t="s">
        <v>10609</v>
      </c>
    </row>
    <row r="3120" spans="1:12" ht="26.25" hidden="1" thickBot="1" x14ac:dyDescent="0.3">
      <c r="A3120" s="31" t="s">
        <v>2366</v>
      </c>
      <c r="B3120" s="32" t="s">
        <v>1301</v>
      </c>
      <c r="C3120" s="33" t="s">
        <v>2374</v>
      </c>
      <c r="D3120" s="33" t="s">
        <v>10680</v>
      </c>
      <c r="E3120" s="34" t="s">
        <v>2248</v>
      </c>
      <c r="F3120" s="32" t="s">
        <v>10667</v>
      </c>
      <c r="G3120" s="33" t="s">
        <v>10681</v>
      </c>
      <c r="H3120" s="32" t="s">
        <v>2475</v>
      </c>
      <c r="I3120" s="32" t="s">
        <v>2415</v>
      </c>
      <c r="J3120" s="33" t="s">
        <v>2368</v>
      </c>
      <c r="K3120" s="32">
        <v>32</v>
      </c>
      <c r="L3120" s="36" t="s">
        <v>10669</v>
      </c>
    </row>
    <row r="3121" spans="1:12" ht="26.25" hidden="1" thickBot="1" x14ac:dyDescent="0.3">
      <c r="A3121" s="31" t="s">
        <v>2366</v>
      </c>
      <c r="B3121" s="32" t="s">
        <v>1301</v>
      </c>
      <c r="C3121" s="33" t="s">
        <v>2378</v>
      </c>
      <c r="D3121" s="33" t="s">
        <v>10682</v>
      </c>
      <c r="E3121" s="34" t="s">
        <v>10683</v>
      </c>
      <c r="F3121" s="32" t="s">
        <v>10684</v>
      </c>
      <c r="G3121" s="33" t="s">
        <v>10685</v>
      </c>
      <c r="H3121" s="32" t="s">
        <v>2475</v>
      </c>
      <c r="I3121" s="32" t="s">
        <v>2415</v>
      </c>
      <c r="J3121" s="33" t="s">
        <v>2373</v>
      </c>
      <c r="K3121" s="32">
        <v>21</v>
      </c>
      <c r="L3121" s="36" t="s">
        <v>10686</v>
      </c>
    </row>
    <row r="3122" spans="1:12" ht="26.25" hidden="1" thickBot="1" x14ac:dyDescent="0.3">
      <c r="A3122" s="31" t="s">
        <v>2366</v>
      </c>
      <c r="B3122" s="32" t="s">
        <v>1301</v>
      </c>
      <c r="C3122" s="33" t="s">
        <v>2376</v>
      </c>
      <c r="D3122" s="33" t="s">
        <v>10687</v>
      </c>
      <c r="E3122" s="34" t="s">
        <v>10688</v>
      </c>
      <c r="F3122" s="32" t="s">
        <v>10689</v>
      </c>
      <c r="G3122" s="33" t="s">
        <v>10690</v>
      </c>
      <c r="H3122" s="32" t="s">
        <v>2475</v>
      </c>
      <c r="I3122" s="32" t="s">
        <v>2415</v>
      </c>
      <c r="J3122" s="33" t="s">
        <v>2368</v>
      </c>
      <c r="K3122" s="32">
        <v>18</v>
      </c>
      <c r="L3122" s="36" t="s">
        <v>10688</v>
      </c>
    </row>
    <row r="3123" spans="1:12" ht="26.25" hidden="1" thickBot="1" x14ac:dyDescent="0.3">
      <c r="A3123" s="31" t="s">
        <v>2366</v>
      </c>
      <c r="B3123" s="32" t="s">
        <v>1301</v>
      </c>
      <c r="C3123" s="33" t="s">
        <v>2378</v>
      </c>
      <c r="D3123" s="33" t="s">
        <v>10691</v>
      </c>
      <c r="E3123" s="34" t="s">
        <v>10619</v>
      </c>
      <c r="F3123" s="32" t="s">
        <v>10692</v>
      </c>
      <c r="G3123" s="33" t="s">
        <v>10693</v>
      </c>
      <c r="H3123" s="32" t="s">
        <v>2475</v>
      </c>
      <c r="I3123" s="32" t="s">
        <v>2415</v>
      </c>
      <c r="J3123" s="33" t="s">
        <v>2368</v>
      </c>
      <c r="K3123" s="32">
        <v>20</v>
      </c>
      <c r="L3123" s="36" t="s">
        <v>10619</v>
      </c>
    </row>
    <row r="3124" spans="1:12" ht="26.25" hidden="1" thickBot="1" x14ac:dyDescent="0.3">
      <c r="A3124" s="31" t="s">
        <v>2366</v>
      </c>
      <c r="B3124" s="32" t="s">
        <v>1301</v>
      </c>
      <c r="C3124" s="33" t="s">
        <v>2378</v>
      </c>
      <c r="D3124" s="33" t="s">
        <v>10615</v>
      </c>
      <c r="E3124" s="34" t="s">
        <v>10616</v>
      </c>
      <c r="F3124" s="32" t="s">
        <v>10617</v>
      </c>
      <c r="G3124" s="33" t="s">
        <v>10694</v>
      </c>
      <c r="H3124" s="32" t="s">
        <v>2475</v>
      </c>
      <c r="I3124" s="32" t="s">
        <v>2415</v>
      </c>
      <c r="J3124" s="33" t="s">
        <v>2368</v>
      </c>
      <c r="K3124" s="32">
        <v>24</v>
      </c>
      <c r="L3124" s="36" t="s">
        <v>10619</v>
      </c>
    </row>
    <row r="3125" spans="1:12" ht="15.75" hidden="1" thickBot="1" x14ac:dyDescent="0.3">
      <c r="A3125" s="31" t="s">
        <v>2366</v>
      </c>
      <c r="B3125" s="32" t="s">
        <v>1301</v>
      </c>
      <c r="C3125" s="33" t="s">
        <v>2378</v>
      </c>
      <c r="D3125" s="33" t="s">
        <v>10695</v>
      </c>
      <c r="E3125" s="34" t="s">
        <v>3557</v>
      </c>
      <c r="F3125" s="32" t="s">
        <v>10696</v>
      </c>
      <c r="G3125" s="33" t="s">
        <v>10697</v>
      </c>
      <c r="H3125" s="32" t="s">
        <v>2475</v>
      </c>
      <c r="I3125" s="32" t="s">
        <v>2415</v>
      </c>
      <c r="J3125" s="33" t="s">
        <v>2373</v>
      </c>
      <c r="K3125" s="32">
        <v>19</v>
      </c>
      <c r="L3125" s="36" t="s">
        <v>10698</v>
      </c>
    </row>
    <row r="3126" spans="1:12" ht="15.75" hidden="1" thickBot="1" x14ac:dyDescent="0.3">
      <c r="A3126" s="31" t="s">
        <v>2366</v>
      </c>
      <c r="B3126" s="32" t="s">
        <v>1301</v>
      </c>
      <c r="C3126" s="33" t="s">
        <v>2374</v>
      </c>
      <c r="D3126" s="33" t="s">
        <v>10638</v>
      </c>
      <c r="E3126" s="34" t="s">
        <v>10639</v>
      </c>
      <c r="F3126" s="32" t="s">
        <v>10640</v>
      </c>
      <c r="G3126" s="33" t="s">
        <v>10699</v>
      </c>
      <c r="H3126" s="32" t="s">
        <v>2475</v>
      </c>
      <c r="I3126" s="32" t="s">
        <v>2415</v>
      </c>
      <c r="J3126" s="33" t="s">
        <v>2368</v>
      </c>
      <c r="K3126" s="32">
        <v>46</v>
      </c>
      <c r="L3126" s="35"/>
    </row>
    <row r="3127" spans="1:12" ht="26.25" hidden="1" thickBot="1" x14ac:dyDescent="0.3">
      <c r="A3127" s="31" t="s">
        <v>2366</v>
      </c>
      <c r="B3127" s="32" t="s">
        <v>1301</v>
      </c>
      <c r="C3127" s="33" t="s">
        <v>2374</v>
      </c>
      <c r="D3127" s="33" t="s">
        <v>10700</v>
      </c>
      <c r="E3127" s="34" t="s">
        <v>10701</v>
      </c>
      <c r="F3127" s="32" t="s">
        <v>10702</v>
      </c>
      <c r="G3127" s="33" t="s">
        <v>10703</v>
      </c>
      <c r="H3127" s="32" t="s">
        <v>2475</v>
      </c>
      <c r="I3127" s="32" t="s">
        <v>2415</v>
      </c>
      <c r="J3127" s="33" t="s">
        <v>2368</v>
      </c>
      <c r="K3127" s="32">
        <v>22</v>
      </c>
      <c r="L3127" s="36" t="s">
        <v>2278</v>
      </c>
    </row>
    <row r="3128" spans="1:12" ht="15.75" hidden="1" thickBot="1" x14ac:dyDescent="0.3">
      <c r="A3128" s="31" t="s">
        <v>2366</v>
      </c>
      <c r="B3128" s="32" t="s">
        <v>1301</v>
      </c>
      <c r="C3128" s="33" t="s">
        <v>2374</v>
      </c>
      <c r="D3128" s="33" t="s">
        <v>10658</v>
      </c>
      <c r="E3128" s="34" t="s">
        <v>10659</v>
      </c>
      <c r="F3128" s="32" t="s">
        <v>10660</v>
      </c>
      <c r="G3128" s="33" t="s">
        <v>10704</v>
      </c>
      <c r="H3128" s="32" t="s">
        <v>2475</v>
      </c>
      <c r="I3128" s="32" t="s">
        <v>2415</v>
      </c>
      <c r="J3128" s="33" t="s">
        <v>2368</v>
      </c>
      <c r="K3128" s="32">
        <v>25</v>
      </c>
      <c r="L3128" s="36" t="s">
        <v>2278</v>
      </c>
    </row>
    <row r="3129" spans="1:12" ht="26.25" hidden="1" thickBot="1" x14ac:dyDescent="0.3">
      <c r="A3129" s="31" t="s">
        <v>2366</v>
      </c>
      <c r="B3129" s="32" t="s">
        <v>1301</v>
      </c>
      <c r="C3129" s="33" t="s">
        <v>2374</v>
      </c>
      <c r="D3129" s="33" t="s">
        <v>10646</v>
      </c>
      <c r="E3129" s="34" t="s">
        <v>10647</v>
      </c>
      <c r="F3129" s="32" t="s">
        <v>10648</v>
      </c>
      <c r="G3129" s="33" t="s">
        <v>10705</v>
      </c>
      <c r="H3129" s="32" t="s">
        <v>2475</v>
      </c>
      <c r="I3129" s="32" t="s">
        <v>2415</v>
      </c>
      <c r="J3129" s="33" t="s">
        <v>2368</v>
      </c>
      <c r="K3129" s="32">
        <v>37</v>
      </c>
      <c r="L3129" s="36" t="s">
        <v>2278</v>
      </c>
    </row>
    <row r="3130" spans="1:12" ht="26.25" hidden="1" thickBot="1" x14ac:dyDescent="0.3">
      <c r="A3130" s="31" t="s">
        <v>2366</v>
      </c>
      <c r="B3130" s="32" t="s">
        <v>1301</v>
      </c>
      <c r="C3130" s="33" t="s">
        <v>2374</v>
      </c>
      <c r="D3130" s="33" t="s">
        <v>10706</v>
      </c>
      <c r="E3130" s="34" t="s">
        <v>10707</v>
      </c>
      <c r="F3130" s="32" t="s">
        <v>10708</v>
      </c>
      <c r="G3130" s="33" t="s">
        <v>10709</v>
      </c>
      <c r="H3130" s="32" t="s">
        <v>2475</v>
      </c>
      <c r="I3130" s="32" t="s">
        <v>2415</v>
      </c>
      <c r="J3130" s="33" t="s">
        <v>2368</v>
      </c>
      <c r="K3130" s="32">
        <v>17</v>
      </c>
      <c r="L3130" s="36" t="s">
        <v>2278</v>
      </c>
    </row>
    <row r="3131" spans="1:12" ht="15.75" hidden="1" thickBot="1" x14ac:dyDescent="0.3">
      <c r="A3131" s="31" t="s">
        <v>2366</v>
      </c>
      <c r="B3131" s="32" t="s">
        <v>1301</v>
      </c>
      <c r="C3131" s="33" t="s">
        <v>2374</v>
      </c>
      <c r="D3131" s="33" t="s">
        <v>10710</v>
      </c>
      <c r="E3131" s="34" t="s">
        <v>10711</v>
      </c>
      <c r="F3131" s="32" t="s">
        <v>10712</v>
      </c>
      <c r="G3131" s="33" t="s">
        <v>10713</v>
      </c>
      <c r="H3131" s="32" t="s">
        <v>2475</v>
      </c>
      <c r="I3131" s="32" t="s">
        <v>2415</v>
      </c>
      <c r="J3131" s="33" t="s">
        <v>2368</v>
      </c>
      <c r="K3131" s="32">
        <v>16</v>
      </c>
      <c r="L3131" s="36" t="s">
        <v>2278</v>
      </c>
    </row>
    <row r="3132" spans="1:12" ht="15.75" hidden="1" thickBot="1" x14ac:dyDescent="0.3">
      <c r="A3132" s="31" t="s">
        <v>2366</v>
      </c>
      <c r="B3132" s="32" t="s">
        <v>1301</v>
      </c>
      <c r="C3132" s="33" t="s">
        <v>2369</v>
      </c>
      <c r="D3132" s="33" t="s">
        <v>10714</v>
      </c>
      <c r="E3132" s="34" t="s">
        <v>10715</v>
      </c>
      <c r="F3132" s="32" t="s">
        <v>10716</v>
      </c>
      <c r="G3132" s="33" t="s">
        <v>10717</v>
      </c>
      <c r="H3132" s="32" t="s">
        <v>2475</v>
      </c>
      <c r="I3132" s="32" t="s">
        <v>2415</v>
      </c>
      <c r="J3132" s="33" t="s">
        <v>2368</v>
      </c>
      <c r="K3132" s="32">
        <v>22</v>
      </c>
      <c r="L3132" s="36" t="s">
        <v>2764</v>
      </c>
    </row>
    <row r="3133" spans="1:12" ht="26.25" hidden="1" thickBot="1" x14ac:dyDescent="0.3">
      <c r="A3133" s="31" t="s">
        <v>2366</v>
      </c>
      <c r="B3133" s="32" t="s">
        <v>1301</v>
      </c>
      <c r="C3133" s="33" t="s">
        <v>2378</v>
      </c>
      <c r="D3133" s="33" t="s">
        <v>10610</v>
      </c>
      <c r="E3133" s="34" t="s">
        <v>10611</v>
      </c>
      <c r="F3133" s="32" t="s">
        <v>10612</v>
      </c>
      <c r="G3133" s="33" t="s">
        <v>10718</v>
      </c>
      <c r="H3133" s="32" t="s">
        <v>2475</v>
      </c>
      <c r="I3133" s="32" t="s">
        <v>2415</v>
      </c>
      <c r="J3133" s="33" t="s">
        <v>2367</v>
      </c>
      <c r="K3133" s="32">
        <v>30</v>
      </c>
      <c r="L3133" s="36" t="s">
        <v>10614</v>
      </c>
    </row>
    <row r="3134" spans="1:12" ht="26.25" hidden="1" thickBot="1" x14ac:dyDescent="0.3">
      <c r="A3134" s="31" t="s">
        <v>2366</v>
      </c>
      <c r="B3134" s="32" t="s">
        <v>1301</v>
      </c>
      <c r="C3134" s="33" t="s">
        <v>2376</v>
      </c>
      <c r="D3134" s="33" t="s">
        <v>10633</v>
      </c>
      <c r="E3134" s="34" t="s">
        <v>10634</v>
      </c>
      <c r="F3134" s="32" t="s">
        <v>10635</v>
      </c>
      <c r="G3134" s="33" t="s">
        <v>10719</v>
      </c>
      <c r="H3134" s="32" t="s">
        <v>2475</v>
      </c>
      <c r="I3134" s="32" t="s">
        <v>2415</v>
      </c>
      <c r="J3134" s="33" t="s">
        <v>2370</v>
      </c>
      <c r="K3134" s="32">
        <v>28</v>
      </c>
      <c r="L3134" s="36" t="s">
        <v>10634</v>
      </c>
    </row>
    <row r="3135" spans="1:12" ht="26.25" hidden="1" thickBot="1" x14ac:dyDescent="0.3">
      <c r="A3135" s="31" t="s">
        <v>2366</v>
      </c>
      <c r="B3135" s="32" t="s">
        <v>1301</v>
      </c>
      <c r="C3135" s="33" t="s">
        <v>2376</v>
      </c>
      <c r="D3135" s="33" t="s">
        <v>10687</v>
      </c>
      <c r="E3135" s="34" t="s">
        <v>10688</v>
      </c>
      <c r="F3135" s="32" t="s">
        <v>10689</v>
      </c>
      <c r="G3135" s="33" t="s">
        <v>10720</v>
      </c>
      <c r="H3135" s="32" t="s">
        <v>2475</v>
      </c>
      <c r="I3135" s="32" t="s">
        <v>2415</v>
      </c>
      <c r="J3135" s="33" t="s">
        <v>2370</v>
      </c>
      <c r="K3135" s="32">
        <v>18</v>
      </c>
      <c r="L3135" s="36" t="s">
        <v>10688</v>
      </c>
    </row>
    <row r="3136" spans="1:12" ht="15.75" hidden="1" thickBot="1" x14ac:dyDescent="0.3">
      <c r="A3136" s="31" t="s">
        <v>2366</v>
      </c>
      <c r="B3136" s="32" t="s">
        <v>1301</v>
      </c>
      <c r="C3136" s="33" t="s">
        <v>2369</v>
      </c>
      <c r="D3136" s="33" t="s">
        <v>10721</v>
      </c>
      <c r="E3136" s="34" t="s">
        <v>10722</v>
      </c>
      <c r="F3136" s="32" t="s">
        <v>10723</v>
      </c>
      <c r="G3136" s="33" t="s">
        <v>10724</v>
      </c>
      <c r="H3136" s="32" t="s">
        <v>2475</v>
      </c>
      <c r="I3136" s="32" t="s">
        <v>2415</v>
      </c>
      <c r="J3136" s="33" t="s">
        <v>2367</v>
      </c>
      <c r="K3136" s="32">
        <v>24</v>
      </c>
      <c r="L3136" s="36" t="s">
        <v>10725</v>
      </c>
    </row>
    <row r="3137" spans="1:12" ht="15.75" hidden="1" thickBot="1" x14ac:dyDescent="0.3">
      <c r="A3137" s="31" t="s">
        <v>2366</v>
      </c>
      <c r="B3137" s="32" t="s">
        <v>1301</v>
      </c>
      <c r="C3137" s="33" t="s">
        <v>2374</v>
      </c>
      <c r="D3137" s="33" t="s">
        <v>10658</v>
      </c>
      <c r="E3137" s="34" t="s">
        <v>10659</v>
      </c>
      <c r="F3137" s="32" t="s">
        <v>10660</v>
      </c>
      <c r="G3137" s="33" t="s">
        <v>10726</v>
      </c>
      <c r="H3137" s="32" t="s">
        <v>2475</v>
      </c>
      <c r="I3137" s="32" t="s">
        <v>2415</v>
      </c>
      <c r="J3137" s="33" t="s">
        <v>2367</v>
      </c>
      <c r="K3137" s="32">
        <v>24</v>
      </c>
      <c r="L3137" s="36" t="s">
        <v>2278</v>
      </c>
    </row>
    <row r="3138" spans="1:12" ht="26.25" hidden="1" thickBot="1" x14ac:dyDescent="0.3">
      <c r="A3138" s="31" t="s">
        <v>2366</v>
      </c>
      <c r="B3138" s="32" t="s">
        <v>1301</v>
      </c>
      <c r="C3138" s="33" t="s">
        <v>2374</v>
      </c>
      <c r="D3138" s="33" t="s">
        <v>10654</v>
      </c>
      <c r="E3138" s="34" t="s">
        <v>10655</v>
      </c>
      <c r="F3138" s="32" t="s">
        <v>10656</v>
      </c>
      <c r="G3138" s="33" t="s">
        <v>10727</v>
      </c>
      <c r="H3138" s="32" t="s">
        <v>2475</v>
      </c>
      <c r="I3138" s="32" t="s">
        <v>2415</v>
      </c>
      <c r="J3138" s="33" t="s">
        <v>2367</v>
      </c>
      <c r="K3138" s="32">
        <v>27</v>
      </c>
      <c r="L3138" s="36" t="s">
        <v>2278</v>
      </c>
    </row>
    <row r="3139" spans="1:12" ht="26.25" hidden="1" thickBot="1" x14ac:dyDescent="0.3">
      <c r="A3139" s="31" t="s">
        <v>2366</v>
      </c>
      <c r="B3139" s="32" t="s">
        <v>1301</v>
      </c>
      <c r="C3139" s="33" t="s">
        <v>2374</v>
      </c>
      <c r="D3139" s="33" t="s">
        <v>10642</v>
      </c>
      <c r="E3139" s="34" t="s">
        <v>10643</v>
      </c>
      <c r="F3139" s="32" t="s">
        <v>10644</v>
      </c>
      <c r="G3139" s="33" t="s">
        <v>10728</v>
      </c>
      <c r="H3139" s="32" t="s">
        <v>2475</v>
      </c>
      <c r="I3139" s="32" t="s">
        <v>2415</v>
      </c>
      <c r="J3139" s="33" t="s">
        <v>2367</v>
      </c>
      <c r="K3139" s="32">
        <v>31</v>
      </c>
      <c r="L3139" s="36" t="s">
        <v>2278</v>
      </c>
    </row>
    <row r="3140" spans="1:12" ht="15.75" hidden="1" thickBot="1" x14ac:dyDescent="0.3">
      <c r="A3140" s="31" t="s">
        <v>2366</v>
      </c>
      <c r="B3140" s="32" t="s">
        <v>1301</v>
      </c>
      <c r="C3140" s="33" t="s">
        <v>2374</v>
      </c>
      <c r="D3140" s="33" t="s">
        <v>10729</v>
      </c>
      <c r="E3140" s="34" t="s">
        <v>10730</v>
      </c>
      <c r="F3140" s="32" t="s">
        <v>10731</v>
      </c>
      <c r="G3140" s="33" t="s">
        <v>10732</v>
      </c>
      <c r="H3140" s="32" t="s">
        <v>2475</v>
      </c>
      <c r="I3140" s="32" t="s">
        <v>2415</v>
      </c>
      <c r="J3140" s="33" t="s">
        <v>2367</v>
      </c>
      <c r="K3140" s="32">
        <v>22</v>
      </c>
      <c r="L3140" s="36" t="s">
        <v>2278</v>
      </c>
    </row>
    <row r="3141" spans="1:12" ht="26.25" hidden="1" thickBot="1" x14ac:dyDescent="0.3">
      <c r="A3141" s="31" t="s">
        <v>2366</v>
      </c>
      <c r="B3141" s="32" t="s">
        <v>1301</v>
      </c>
      <c r="C3141" s="33" t="s">
        <v>2374</v>
      </c>
      <c r="D3141" s="33" t="s">
        <v>10654</v>
      </c>
      <c r="E3141" s="34" t="s">
        <v>10655</v>
      </c>
      <c r="F3141" s="32" t="s">
        <v>10656</v>
      </c>
      <c r="G3141" s="33" t="s">
        <v>10733</v>
      </c>
      <c r="H3141" s="32" t="s">
        <v>2475</v>
      </c>
      <c r="I3141" s="32" t="s">
        <v>2415</v>
      </c>
      <c r="J3141" s="33" t="s">
        <v>2370</v>
      </c>
      <c r="K3141" s="32">
        <v>11</v>
      </c>
      <c r="L3141" s="36" t="s">
        <v>2278</v>
      </c>
    </row>
    <row r="3142" spans="1:12" ht="26.25" hidden="1" thickBot="1" x14ac:dyDescent="0.3">
      <c r="A3142" s="31" t="s">
        <v>2366</v>
      </c>
      <c r="B3142" s="32" t="s">
        <v>1301</v>
      </c>
      <c r="C3142" s="33" t="s">
        <v>2376</v>
      </c>
      <c r="D3142" s="33" t="s">
        <v>10633</v>
      </c>
      <c r="E3142" s="34" t="s">
        <v>10634</v>
      </c>
      <c r="F3142" s="32" t="s">
        <v>10635</v>
      </c>
      <c r="G3142" s="33" t="s">
        <v>10734</v>
      </c>
      <c r="H3142" s="32" t="s">
        <v>2475</v>
      </c>
      <c r="I3142" s="32" t="s">
        <v>2415</v>
      </c>
      <c r="J3142" s="33" t="s">
        <v>2373</v>
      </c>
      <c r="K3142" s="32">
        <v>39</v>
      </c>
      <c r="L3142" s="36" t="s">
        <v>10634</v>
      </c>
    </row>
    <row r="3143" spans="1:12" ht="26.25" hidden="1" thickBot="1" x14ac:dyDescent="0.3">
      <c r="A3143" s="31" t="s">
        <v>2366</v>
      </c>
      <c r="B3143" s="32" t="s">
        <v>1301</v>
      </c>
      <c r="C3143" s="33" t="s">
        <v>2376</v>
      </c>
      <c r="D3143" s="33" t="s">
        <v>10687</v>
      </c>
      <c r="E3143" s="34" t="s">
        <v>10688</v>
      </c>
      <c r="F3143" s="32" t="s">
        <v>10689</v>
      </c>
      <c r="G3143" s="33" t="s">
        <v>10735</v>
      </c>
      <c r="H3143" s="32" t="s">
        <v>2475</v>
      </c>
      <c r="I3143" s="32" t="s">
        <v>2415</v>
      </c>
      <c r="J3143" s="33" t="s">
        <v>2375</v>
      </c>
      <c r="K3143" s="32">
        <v>18</v>
      </c>
      <c r="L3143" s="36" t="s">
        <v>10688</v>
      </c>
    </row>
    <row r="3144" spans="1:12" ht="26.25" hidden="1" thickBot="1" x14ac:dyDescent="0.3">
      <c r="A3144" s="31" t="s">
        <v>2366</v>
      </c>
      <c r="B3144" s="32" t="s">
        <v>1301</v>
      </c>
      <c r="C3144" s="33" t="s">
        <v>2369</v>
      </c>
      <c r="D3144" s="33" t="s">
        <v>10736</v>
      </c>
      <c r="E3144" s="34" t="s">
        <v>10737</v>
      </c>
      <c r="F3144" s="32" t="s">
        <v>10738</v>
      </c>
      <c r="G3144" s="33" t="s">
        <v>10739</v>
      </c>
      <c r="H3144" s="32" t="s">
        <v>2475</v>
      </c>
      <c r="I3144" s="32" t="s">
        <v>2415</v>
      </c>
      <c r="J3144" s="33" t="s">
        <v>2375</v>
      </c>
      <c r="K3144" s="32">
        <v>52</v>
      </c>
      <c r="L3144" s="36" t="s">
        <v>10609</v>
      </c>
    </row>
    <row r="3145" spans="1:12" ht="26.25" hidden="1" thickBot="1" x14ac:dyDescent="0.3">
      <c r="A3145" s="31" t="s">
        <v>2366</v>
      </c>
      <c r="B3145" s="32" t="s">
        <v>1301</v>
      </c>
      <c r="C3145" s="33" t="s">
        <v>2378</v>
      </c>
      <c r="D3145" s="33" t="s">
        <v>10625</v>
      </c>
      <c r="E3145" s="34" t="s">
        <v>10626</v>
      </c>
      <c r="F3145" s="32" t="s">
        <v>10627</v>
      </c>
      <c r="G3145" s="33" t="s">
        <v>10740</v>
      </c>
      <c r="H3145" s="32" t="s">
        <v>2475</v>
      </c>
      <c r="I3145" s="32" t="s">
        <v>2415</v>
      </c>
      <c r="J3145" s="33" t="s">
        <v>2375</v>
      </c>
      <c r="K3145" s="32">
        <v>24</v>
      </c>
      <c r="L3145" s="36" t="s">
        <v>10624</v>
      </c>
    </row>
    <row r="3146" spans="1:12" ht="26.25" hidden="1" thickBot="1" x14ac:dyDescent="0.3">
      <c r="A3146" s="31" t="s">
        <v>2366</v>
      </c>
      <c r="B3146" s="32" t="s">
        <v>1301</v>
      </c>
      <c r="C3146" s="33" t="s">
        <v>2378</v>
      </c>
      <c r="D3146" s="33" t="s">
        <v>10620</v>
      </c>
      <c r="E3146" s="34" t="s">
        <v>10621</v>
      </c>
      <c r="F3146" s="32" t="s">
        <v>10622</v>
      </c>
      <c r="G3146" s="33" t="s">
        <v>10741</v>
      </c>
      <c r="H3146" s="32" t="s">
        <v>2475</v>
      </c>
      <c r="I3146" s="32" t="s">
        <v>2415</v>
      </c>
      <c r="J3146" s="33" t="s">
        <v>2375</v>
      </c>
      <c r="K3146" s="32">
        <v>14</v>
      </c>
      <c r="L3146" s="36" t="s">
        <v>10624</v>
      </c>
    </row>
    <row r="3147" spans="1:12" ht="15.75" hidden="1" thickBot="1" x14ac:dyDescent="0.3">
      <c r="A3147" s="31" t="s">
        <v>2366</v>
      </c>
      <c r="B3147" s="32" t="s">
        <v>1301</v>
      </c>
      <c r="C3147" s="33" t="s">
        <v>2374</v>
      </c>
      <c r="D3147" s="33" t="s">
        <v>10638</v>
      </c>
      <c r="E3147" s="34" t="s">
        <v>10639</v>
      </c>
      <c r="F3147" s="32" t="s">
        <v>10640</v>
      </c>
      <c r="G3147" s="33" t="s">
        <v>10742</v>
      </c>
      <c r="H3147" s="32" t="s">
        <v>2475</v>
      </c>
      <c r="I3147" s="32" t="s">
        <v>2415</v>
      </c>
      <c r="J3147" s="33" t="s">
        <v>2375</v>
      </c>
      <c r="K3147" s="32">
        <v>33</v>
      </c>
      <c r="L3147" s="36" t="s">
        <v>2278</v>
      </c>
    </row>
    <row r="3148" spans="1:12" ht="26.25" hidden="1" thickBot="1" x14ac:dyDescent="0.3">
      <c r="A3148" s="31" t="s">
        <v>2366</v>
      </c>
      <c r="B3148" s="32" t="s">
        <v>1301</v>
      </c>
      <c r="C3148" s="33" t="s">
        <v>2374</v>
      </c>
      <c r="D3148" s="33" t="s">
        <v>10642</v>
      </c>
      <c r="E3148" s="34" t="s">
        <v>10643</v>
      </c>
      <c r="F3148" s="32" t="s">
        <v>10644</v>
      </c>
      <c r="G3148" s="33" t="s">
        <v>10743</v>
      </c>
      <c r="H3148" s="32" t="s">
        <v>2475</v>
      </c>
      <c r="I3148" s="32" t="s">
        <v>2415</v>
      </c>
      <c r="J3148" s="33" t="s">
        <v>2368</v>
      </c>
      <c r="K3148" s="32">
        <v>29</v>
      </c>
      <c r="L3148" s="36" t="s">
        <v>2278</v>
      </c>
    </row>
    <row r="3149" spans="1:12" ht="26.25" hidden="1" thickBot="1" x14ac:dyDescent="0.3">
      <c r="A3149" s="31" t="s">
        <v>2366</v>
      </c>
      <c r="B3149" s="32" t="s">
        <v>1301</v>
      </c>
      <c r="C3149" s="33" t="s">
        <v>2374</v>
      </c>
      <c r="D3149" s="33" t="s">
        <v>10744</v>
      </c>
      <c r="E3149" s="34" t="s">
        <v>10745</v>
      </c>
      <c r="F3149" s="32" t="s">
        <v>10746</v>
      </c>
      <c r="G3149" s="33" t="s">
        <v>10747</v>
      </c>
      <c r="H3149" s="32" t="s">
        <v>2475</v>
      </c>
      <c r="I3149" s="32" t="s">
        <v>2415</v>
      </c>
      <c r="J3149" s="33" t="s">
        <v>2375</v>
      </c>
      <c r="K3149" s="32">
        <v>38</v>
      </c>
      <c r="L3149" s="36" t="s">
        <v>2278</v>
      </c>
    </row>
    <row r="3150" spans="1:12" ht="26.25" hidden="1" thickBot="1" x14ac:dyDescent="0.3">
      <c r="A3150" s="31" t="s">
        <v>2366</v>
      </c>
      <c r="B3150" s="32" t="s">
        <v>1301</v>
      </c>
      <c r="C3150" s="33" t="s">
        <v>2374</v>
      </c>
      <c r="D3150" s="33" t="s">
        <v>10744</v>
      </c>
      <c r="E3150" s="34" t="s">
        <v>10745</v>
      </c>
      <c r="F3150" s="32" t="s">
        <v>10746</v>
      </c>
      <c r="G3150" s="33" t="s">
        <v>10748</v>
      </c>
      <c r="H3150" s="32" t="s">
        <v>2475</v>
      </c>
      <c r="I3150" s="32" t="s">
        <v>2415</v>
      </c>
      <c r="J3150" s="33" t="s">
        <v>2368</v>
      </c>
      <c r="K3150" s="32">
        <v>25</v>
      </c>
      <c r="L3150" s="36" t="s">
        <v>2278</v>
      </c>
    </row>
    <row r="3151" spans="1:12" ht="26.25" hidden="1" thickBot="1" x14ac:dyDescent="0.3">
      <c r="A3151" s="31" t="s">
        <v>2366</v>
      </c>
      <c r="B3151" s="32" t="s">
        <v>1301</v>
      </c>
      <c r="C3151" s="33" t="s">
        <v>2374</v>
      </c>
      <c r="D3151" s="33" t="s">
        <v>10744</v>
      </c>
      <c r="E3151" s="34" t="s">
        <v>10745</v>
      </c>
      <c r="F3151" s="32" t="s">
        <v>10746</v>
      </c>
      <c r="G3151" s="33" t="s">
        <v>10749</v>
      </c>
      <c r="H3151" s="32" t="s">
        <v>2475</v>
      </c>
      <c r="I3151" s="32" t="s">
        <v>2415</v>
      </c>
      <c r="J3151" s="33" t="s">
        <v>2373</v>
      </c>
      <c r="K3151" s="32">
        <v>32</v>
      </c>
      <c r="L3151" s="36" t="s">
        <v>2278</v>
      </c>
    </row>
    <row r="3152" spans="1:12" ht="26.25" hidden="1" thickBot="1" x14ac:dyDescent="0.3">
      <c r="A3152" s="31" t="s">
        <v>2366</v>
      </c>
      <c r="B3152" s="32" t="s">
        <v>1301</v>
      </c>
      <c r="C3152" s="33" t="s">
        <v>2374</v>
      </c>
      <c r="D3152" s="33" t="s">
        <v>10750</v>
      </c>
      <c r="E3152" s="34" t="s">
        <v>10751</v>
      </c>
      <c r="F3152" s="32" t="s">
        <v>10752</v>
      </c>
      <c r="G3152" s="33" t="s">
        <v>10753</v>
      </c>
      <c r="H3152" s="32" t="s">
        <v>2475</v>
      </c>
      <c r="I3152" s="32" t="s">
        <v>2415</v>
      </c>
      <c r="J3152" s="33" t="s">
        <v>2375</v>
      </c>
      <c r="K3152" s="32">
        <v>36</v>
      </c>
      <c r="L3152" s="36" t="s">
        <v>2278</v>
      </c>
    </row>
    <row r="3153" spans="1:12" ht="26.25" hidden="1" thickBot="1" x14ac:dyDescent="0.3">
      <c r="A3153" s="31" t="s">
        <v>2366</v>
      </c>
      <c r="B3153" s="32" t="s">
        <v>1301</v>
      </c>
      <c r="C3153" s="33" t="s">
        <v>2374</v>
      </c>
      <c r="D3153" s="33" t="s">
        <v>10650</v>
      </c>
      <c r="E3153" s="34" t="s">
        <v>10651</v>
      </c>
      <c r="F3153" s="32" t="s">
        <v>10652</v>
      </c>
      <c r="G3153" s="33" t="s">
        <v>10754</v>
      </c>
      <c r="H3153" s="32" t="s">
        <v>2475</v>
      </c>
      <c r="I3153" s="32" t="s">
        <v>2415</v>
      </c>
      <c r="J3153" s="33" t="s">
        <v>2375</v>
      </c>
      <c r="K3153" s="32">
        <v>43</v>
      </c>
      <c r="L3153" s="36" t="s">
        <v>2278</v>
      </c>
    </row>
    <row r="3154" spans="1:12" ht="26.25" hidden="1" thickBot="1" x14ac:dyDescent="0.3">
      <c r="A3154" s="31" t="s">
        <v>2366</v>
      </c>
      <c r="B3154" s="32" t="s">
        <v>1301</v>
      </c>
      <c r="C3154" s="33" t="s">
        <v>2374</v>
      </c>
      <c r="D3154" s="33" t="s">
        <v>10755</v>
      </c>
      <c r="E3154" s="34" t="s">
        <v>10756</v>
      </c>
      <c r="F3154" s="32" t="s">
        <v>10757</v>
      </c>
      <c r="G3154" s="33" t="s">
        <v>10758</v>
      </c>
      <c r="H3154" s="32" t="s">
        <v>2475</v>
      </c>
      <c r="I3154" s="32" t="s">
        <v>2415</v>
      </c>
      <c r="J3154" s="33" t="s">
        <v>2375</v>
      </c>
      <c r="K3154" s="32">
        <v>21</v>
      </c>
      <c r="L3154" s="36" t="s">
        <v>2278</v>
      </c>
    </row>
    <row r="3155" spans="1:12" ht="26.25" hidden="1" thickBot="1" x14ac:dyDescent="0.3">
      <c r="A3155" s="31" t="s">
        <v>2366</v>
      </c>
      <c r="B3155" s="32" t="s">
        <v>1301</v>
      </c>
      <c r="C3155" s="33" t="s">
        <v>2374</v>
      </c>
      <c r="D3155" s="33" t="s">
        <v>10759</v>
      </c>
      <c r="E3155" s="34" t="s">
        <v>10760</v>
      </c>
      <c r="F3155" s="32" t="s">
        <v>10761</v>
      </c>
      <c r="G3155" s="33" t="s">
        <v>10762</v>
      </c>
      <c r="H3155" s="32" t="s">
        <v>2475</v>
      </c>
      <c r="I3155" s="32" t="s">
        <v>2415</v>
      </c>
      <c r="J3155" s="33" t="s">
        <v>2373</v>
      </c>
      <c r="K3155" s="32">
        <v>31</v>
      </c>
      <c r="L3155" s="36" t="s">
        <v>2278</v>
      </c>
    </row>
    <row r="3156" spans="1:12" ht="26.25" hidden="1" thickBot="1" x14ac:dyDescent="0.3">
      <c r="A3156" s="31" t="s">
        <v>2366</v>
      </c>
      <c r="B3156" s="32" t="s">
        <v>1301</v>
      </c>
      <c r="C3156" s="33" t="s">
        <v>2378</v>
      </c>
      <c r="D3156" s="33" t="s">
        <v>10691</v>
      </c>
      <c r="E3156" s="34" t="s">
        <v>10619</v>
      </c>
      <c r="F3156" s="32" t="s">
        <v>10692</v>
      </c>
      <c r="G3156" s="33" t="s">
        <v>10763</v>
      </c>
      <c r="H3156" s="32" t="s">
        <v>2475</v>
      </c>
      <c r="I3156" s="32" t="s">
        <v>2415</v>
      </c>
      <c r="J3156" s="33" t="s">
        <v>2375</v>
      </c>
      <c r="K3156" s="32">
        <v>22</v>
      </c>
      <c r="L3156" s="36" t="s">
        <v>10619</v>
      </c>
    </row>
    <row r="3157" spans="1:12" ht="25.5" hidden="1" x14ac:dyDescent="0.25">
      <c r="A3157" s="39" t="s">
        <v>2366</v>
      </c>
      <c r="B3157" s="40" t="s">
        <v>1301</v>
      </c>
      <c r="C3157" s="41" t="s">
        <v>2378</v>
      </c>
      <c r="D3157" s="41" t="s">
        <v>10615</v>
      </c>
      <c r="E3157" s="42" t="s">
        <v>10616</v>
      </c>
      <c r="F3157" s="40" t="s">
        <v>10617</v>
      </c>
      <c r="G3157" s="41" t="s">
        <v>10764</v>
      </c>
      <c r="H3157" s="40" t="s">
        <v>2475</v>
      </c>
      <c r="I3157" s="40" t="s">
        <v>2415</v>
      </c>
      <c r="J3157" s="41" t="s">
        <v>2375</v>
      </c>
      <c r="K3157" s="40">
        <v>20</v>
      </c>
      <c r="L3157" s="43" t="s">
        <v>10619</v>
      </c>
    </row>
    <row r="3158" spans="1:12" ht="15.75" hidden="1" thickBot="1" x14ac:dyDescent="0.3">
      <c r="A3158" s="31" t="s">
        <v>2375</v>
      </c>
      <c r="B3158" s="32" t="s">
        <v>18</v>
      </c>
      <c r="C3158" s="33" t="s">
        <v>2497</v>
      </c>
      <c r="D3158" s="33" t="s">
        <v>10765</v>
      </c>
      <c r="E3158" s="34" t="s">
        <v>10766</v>
      </c>
      <c r="F3158" s="32" t="s">
        <v>10767</v>
      </c>
      <c r="G3158" s="33" t="s">
        <v>10768</v>
      </c>
      <c r="H3158" s="32" t="s">
        <v>10769</v>
      </c>
      <c r="I3158" s="32" t="s">
        <v>2415</v>
      </c>
      <c r="J3158" s="33" t="s">
        <v>10770</v>
      </c>
      <c r="K3158" s="32">
        <v>27</v>
      </c>
      <c r="L3158" s="36" t="s">
        <v>10766</v>
      </c>
    </row>
    <row r="3159" spans="1:12" ht="15.75" hidden="1" thickBot="1" x14ac:dyDescent="0.3">
      <c r="A3159" s="31" t="s">
        <v>2375</v>
      </c>
      <c r="B3159" s="32" t="s">
        <v>18</v>
      </c>
      <c r="C3159" s="33" t="s">
        <v>2420</v>
      </c>
      <c r="D3159" s="33" t="s">
        <v>2705</v>
      </c>
      <c r="E3159" s="34" t="s">
        <v>2706</v>
      </c>
      <c r="F3159" s="32" t="s">
        <v>2707</v>
      </c>
      <c r="G3159" s="33" t="s">
        <v>10771</v>
      </c>
      <c r="H3159" s="32" t="s">
        <v>10769</v>
      </c>
      <c r="I3159" s="32" t="s">
        <v>2415</v>
      </c>
      <c r="J3159" s="33" t="s">
        <v>10772</v>
      </c>
      <c r="K3159" s="32">
        <v>50</v>
      </c>
      <c r="L3159" s="36" t="s">
        <v>2709</v>
      </c>
    </row>
    <row r="3160" spans="1:12" ht="15.75" hidden="1" thickBot="1" x14ac:dyDescent="0.3">
      <c r="A3160" s="31" t="s">
        <v>2375</v>
      </c>
      <c r="B3160" s="32" t="s">
        <v>18</v>
      </c>
      <c r="C3160" s="33" t="s">
        <v>2420</v>
      </c>
      <c r="D3160" s="33" t="s">
        <v>2713</v>
      </c>
      <c r="E3160" s="34" t="s">
        <v>2714</v>
      </c>
      <c r="F3160" s="32" t="s">
        <v>2715</v>
      </c>
      <c r="G3160" s="33" t="s">
        <v>10773</v>
      </c>
      <c r="H3160" s="32" t="s">
        <v>10769</v>
      </c>
      <c r="I3160" s="32" t="s">
        <v>2415</v>
      </c>
      <c r="J3160" s="33" t="s">
        <v>10772</v>
      </c>
      <c r="K3160" s="32">
        <v>1</v>
      </c>
      <c r="L3160" s="36" t="s">
        <v>2709</v>
      </c>
    </row>
    <row r="3161" spans="1:12" ht="15.75" hidden="1" thickBot="1" x14ac:dyDescent="0.3">
      <c r="A3161" s="31" t="s">
        <v>2375</v>
      </c>
      <c r="B3161" s="32" t="s">
        <v>18</v>
      </c>
      <c r="C3161" s="33" t="s">
        <v>2371</v>
      </c>
      <c r="D3161" s="33" t="s">
        <v>10774</v>
      </c>
      <c r="E3161" s="34" t="s">
        <v>10775</v>
      </c>
      <c r="F3161" s="32" t="s">
        <v>10776</v>
      </c>
      <c r="G3161" s="33" t="s">
        <v>10777</v>
      </c>
      <c r="H3161" s="32" t="s">
        <v>10769</v>
      </c>
      <c r="I3161" s="32" t="s">
        <v>2415</v>
      </c>
      <c r="J3161" s="33" t="s">
        <v>10772</v>
      </c>
      <c r="K3161" s="32">
        <v>28</v>
      </c>
      <c r="L3161" s="35"/>
    </row>
    <row r="3162" spans="1:12" ht="15.75" hidden="1" thickBot="1" x14ac:dyDescent="0.3">
      <c r="A3162" s="31" t="s">
        <v>2375</v>
      </c>
      <c r="B3162" s="32" t="s">
        <v>18</v>
      </c>
      <c r="C3162" s="33" t="s">
        <v>2429</v>
      </c>
      <c r="D3162" s="33" t="s">
        <v>10778</v>
      </c>
      <c r="E3162" s="34" t="s">
        <v>10779</v>
      </c>
      <c r="F3162" s="32" t="s">
        <v>10780</v>
      </c>
      <c r="G3162" s="33" t="s">
        <v>10781</v>
      </c>
      <c r="H3162" s="32" t="s">
        <v>10769</v>
      </c>
      <c r="I3162" s="32" t="s">
        <v>2415</v>
      </c>
      <c r="J3162" s="33" t="s">
        <v>10772</v>
      </c>
      <c r="K3162" s="32">
        <v>26</v>
      </c>
      <c r="L3162" s="36" t="s">
        <v>2633</v>
      </c>
    </row>
    <row r="3163" spans="1:12" ht="15.75" hidden="1" thickBot="1" x14ac:dyDescent="0.3">
      <c r="A3163" s="31" t="s">
        <v>2375</v>
      </c>
      <c r="B3163" s="32" t="s">
        <v>18</v>
      </c>
      <c r="C3163" s="33" t="s">
        <v>2371</v>
      </c>
      <c r="D3163" s="33" t="s">
        <v>10782</v>
      </c>
      <c r="E3163" s="34" t="s">
        <v>10783</v>
      </c>
      <c r="F3163" s="32" t="s">
        <v>10784</v>
      </c>
      <c r="G3163" s="33" t="s">
        <v>10785</v>
      </c>
      <c r="H3163" s="32" t="s">
        <v>10769</v>
      </c>
      <c r="I3163" s="32" t="s">
        <v>2415</v>
      </c>
      <c r="J3163" s="33" t="s">
        <v>10772</v>
      </c>
      <c r="K3163" s="32">
        <v>38</v>
      </c>
      <c r="L3163" s="36" t="s">
        <v>2278</v>
      </c>
    </row>
    <row r="3164" spans="1:12" ht="15.75" hidden="1" thickBot="1" x14ac:dyDescent="0.3">
      <c r="A3164" s="31" t="s">
        <v>2375</v>
      </c>
      <c r="B3164" s="32" t="s">
        <v>18</v>
      </c>
      <c r="C3164" s="33" t="s">
        <v>2429</v>
      </c>
      <c r="D3164" s="33" t="s">
        <v>10786</v>
      </c>
      <c r="E3164" s="34" t="s">
        <v>10787</v>
      </c>
      <c r="F3164" s="32" t="s">
        <v>10788</v>
      </c>
      <c r="G3164" s="33" t="s">
        <v>10789</v>
      </c>
      <c r="H3164" s="32" t="s">
        <v>10769</v>
      </c>
      <c r="I3164" s="32" t="s">
        <v>2415</v>
      </c>
      <c r="J3164" s="33" t="s">
        <v>10770</v>
      </c>
      <c r="K3164" s="32">
        <v>17</v>
      </c>
      <c r="L3164" s="36" t="s">
        <v>2633</v>
      </c>
    </row>
    <row r="3165" spans="1:12" ht="15.75" hidden="1" thickBot="1" x14ac:dyDescent="0.3">
      <c r="A3165" s="31" t="s">
        <v>2375</v>
      </c>
      <c r="B3165" s="32" t="s">
        <v>18</v>
      </c>
      <c r="C3165" s="33" t="s">
        <v>2429</v>
      </c>
      <c r="D3165" s="33" t="s">
        <v>2644</v>
      </c>
      <c r="E3165" s="34" t="s">
        <v>2165</v>
      </c>
      <c r="F3165" s="32" t="s">
        <v>2645</v>
      </c>
      <c r="G3165" s="33" t="s">
        <v>10790</v>
      </c>
      <c r="H3165" s="32" t="s">
        <v>10769</v>
      </c>
      <c r="I3165" s="32" t="s">
        <v>2415</v>
      </c>
      <c r="J3165" s="33" t="s">
        <v>10772</v>
      </c>
      <c r="K3165" s="32">
        <v>33</v>
      </c>
      <c r="L3165" s="36" t="s">
        <v>2633</v>
      </c>
    </row>
    <row r="3166" spans="1:12" ht="15.75" hidden="1" thickBot="1" x14ac:dyDescent="0.3">
      <c r="A3166" s="31" t="s">
        <v>2375</v>
      </c>
      <c r="B3166" s="32" t="s">
        <v>18</v>
      </c>
      <c r="C3166" s="33" t="s">
        <v>2371</v>
      </c>
      <c r="D3166" s="33" t="s">
        <v>10791</v>
      </c>
      <c r="E3166" s="34" t="s">
        <v>2694</v>
      </c>
      <c r="F3166" s="32" t="s">
        <v>2695</v>
      </c>
      <c r="G3166" s="33" t="s">
        <v>10792</v>
      </c>
      <c r="H3166" s="32" t="s">
        <v>10769</v>
      </c>
      <c r="I3166" s="32" t="s">
        <v>2415</v>
      </c>
      <c r="J3166" s="33" t="s">
        <v>10772</v>
      </c>
      <c r="K3166" s="32">
        <v>37</v>
      </c>
      <c r="L3166" s="36" t="s">
        <v>2278</v>
      </c>
    </row>
    <row r="3167" spans="1:12" ht="15.75" hidden="1" thickBot="1" x14ac:dyDescent="0.3">
      <c r="A3167" s="31" t="s">
        <v>2375</v>
      </c>
      <c r="B3167" s="32" t="s">
        <v>18</v>
      </c>
      <c r="C3167" s="33" t="s">
        <v>2371</v>
      </c>
      <c r="D3167" s="33" t="s">
        <v>10793</v>
      </c>
      <c r="E3167" s="34" t="s">
        <v>10794</v>
      </c>
      <c r="F3167" s="32" t="s">
        <v>10795</v>
      </c>
      <c r="G3167" s="33" t="s">
        <v>10796</v>
      </c>
      <c r="H3167" s="32" t="s">
        <v>10769</v>
      </c>
      <c r="I3167" s="32" t="s">
        <v>2415</v>
      </c>
      <c r="J3167" s="33" t="s">
        <v>10772</v>
      </c>
      <c r="K3167" s="32">
        <v>33</v>
      </c>
      <c r="L3167" s="36" t="s">
        <v>10225</v>
      </c>
    </row>
    <row r="3168" spans="1:12" ht="15.75" hidden="1" thickBot="1" x14ac:dyDescent="0.3">
      <c r="A3168" s="31" t="s">
        <v>2375</v>
      </c>
      <c r="B3168" s="32" t="s">
        <v>18</v>
      </c>
      <c r="C3168" s="33" t="s">
        <v>2486</v>
      </c>
      <c r="D3168" s="33" t="s">
        <v>10797</v>
      </c>
      <c r="E3168" s="34" t="s">
        <v>2049</v>
      </c>
      <c r="F3168" s="32" t="s">
        <v>10798</v>
      </c>
      <c r="G3168" s="33" t="s">
        <v>10799</v>
      </c>
      <c r="H3168" s="32" t="s">
        <v>10769</v>
      </c>
      <c r="I3168" s="32" t="s">
        <v>2415</v>
      </c>
      <c r="J3168" s="33" t="s">
        <v>10772</v>
      </c>
      <c r="K3168" s="32">
        <v>16</v>
      </c>
      <c r="L3168" s="36" t="s">
        <v>2278</v>
      </c>
    </row>
    <row r="3169" spans="1:12" ht="15.75" hidden="1" thickBot="1" x14ac:dyDescent="0.3">
      <c r="A3169" s="31" t="s">
        <v>2375</v>
      </c>
      <c r="B3169" s="32" t="s">
        <v>18</v>
      </c>
      <c r="C3169" s="33" t="s">
        <v>2369</v>
      </c>
      <c r="D3169" s="33" t="s">
        <v>2679</v>
      </c>
      <c r="E3169" s="34" t="s">
        <v>2680</v>
      </c>
      <c r="F3169" s="32" t="s">
        <v>2681</v>
      </c>
      <c r="G3169" s="33" t="s">
        <v>10800</v>
      </c>
      <c r="H3169" s="32" t="s">
        <v>10769</v>
      </c>
      <c r="I3169" s="32" t="s">
        <v>2415</v>
      </c>
      <c r="J3169" s="33" t="s">
        <v>10770</v>
      </c>
      <c r="K3169" s="32">
        <v>20</v>
      </c>
      <c r="L3169" s="36" t="s">
        <v>10801</v>
      </c>
    </row>
    <row r="3170" spans="1:12" ht="15.75" hidden="1" thickBot="1" x14ac:dyDescent="0.3">
      <c r="A3170" s="31" t="s">
        <v>2375</v>
      </c>
      <c r="B3170" s="32" t="s">
        <v>18</v>
      </c>
      <c r="C3170" s="33" t="s">
        <v>2374</v>
      </c>
      <c r="D3170" s="33" t="s">
        <v>2655</v>
      </c>
      <c r="E3170" s="34" t="s">
        <v>2656</v>
      </c>
      <c r="F3170" s="32" t="s">
        <v>2657</v>
      </c>
      <c r="G3170" s="33" t="s">
        <v>10802</v>
      </c>
      <c r="H3170" s="32" t="s">
        <v>10769</v>
      </c>
      <c r="I3170" s="32" t="s">
        <v>2415</v>
      </c>
      <c r="J3170" s="33" t="s">
        <v>10772</v>
      </c>
      <c r="K3170" s="32">
        <v>31</v>
      </c>
      <c r="L3170" s="36" t="s">
        <v>2659</v>
      </c>
    </row>
    <row r="3171" spans="1:12" ht="15.75" hidden="1" thickBot="1" x14ac:dyDescent="0.3">
      <c r="A3171" s="31" t="s">
        <v>2375</v>
      </c>
      <c r="B3171" s="32" t="s">
        <v>18</v>
      </c>
      <c r="C3171" s="33" t="s">
        <v>2369</v>
      </c>
      <c r="D3171" s="33" t="s">
        <v>10803</v>
      </c>
      <c r="E3171" s="34" t="s">
        <v>10804</v>
      </c>
      <c r="F3171" s="32" t="s">
        <v>10805</v>
      </c>
      <c r="G3171" s="33" t="s">
        <v>10806</v>
      </c>
      <c r="H3171" s="32" t="s">
        <v>10769</v>
      </c>
      <c r="I3171" s="32" t="s">
        <v>2415</v>
      </c>
      <c r="J3171" s="33" t="s">
        <v>10772</v>
      </c>
      <c r="K3171" s="32">
        <v>21</v>
      </c>
      <c r="L3171" s="36" t="s">
        <v>10804</v>
      </c>
    </row>
    <row r="3172" spans="1:12" ht="26.25" hidden="1" thickBot="1" x14ac:dyDescent="0.3">
      <c r="A3172" s="31" t="s">
        <v>2375</v>
      </c>
      <c r="B3172" s="32" t="s">
        <v>18</v>
      </c>
      <c r="C3172" s="33" t="s">
        <v>2374</v>
      </c>
      <c r="D3172" s="33" t="s">
        <v>10807</v>
      </c>
      <c r="E3172" s="34" t="s">
        <v>10808</v>
      </c>
      <c r="F3172" s="32" t="s">
        <v>10809</v>
      </c>
      <c r="G3172" s="33" t="s">
        <v>10810</v>
      </c>
      <c r="H3172" s="32" t="s">
        <v>10769</v>
      </c>
      <c r="I3172" s="32" t="s">
        <v>2415</v>
      </c>
      <c r="J3172" s="33" t="s">
        <v>10772</v>
      </c>
      <c r="K3172" s="32">
        <v>25</v>
      </c>
      <c r="L3172" s="35"/>
    </row>
    <row r="3173" spans="1:12" ht="15.75" hidden="1" thickBot="1" x14ac:dyDescent="0.3">
      <c r="A3173" s="31" t="s">
        <v>2375</v>
      </c>
      <c r="B3173" s="32" t="s">
        <v>18</v>
      </c>
      <c r="C3173" s="33" t="s">
        <v>2429</v>
      </c>
      <c r="D3173" s="33" t="s">
        <v>10811</v>
      </c>
      <c r="E3173" s="34" t="s">
        <v>10812</v>
      </c>
      <c r="F3173" s="32" t="s">
        <v>10813</v>
      </c>
      <c r="G3173" s="33" t="s">
        <v>10814</v>
      </c>
      <c r="H3173" s="32" t="s">
        <v>10769</v>
      </c>
      <c r="I3173" s="32" t="s">
        <v>2415</v>
      </c>
      <c r="J3173" s="33" t="s">
        <v>10772</v>
      </c>
      <c r="K3173" s="32">
        <v>21</v>
      </c>
      <c r="L3173" s="36" t="s">
        <v>2633</v>
      </c>
    </row>
    <row r="3174" spans="1:12" ht="15.75" hidden="1" thickBot="1" x14ac:dyDescent="0.3">
      <c r="A3174" s="31" t="s">
        <v>2375</v>
      </c>
      <c r="B3174" s="32" t="s">
        <v>18</v>
      </c>
      <c r="C3174" s="33" t="s">
        <v>2497</v>
      </c>
      <c r="D3174" s="33" t="s">
        <v>10815</v>
      </c>
      <c r="E3174" s="34" t="s">
        <v>10816</v>
      </c>
      <c r="F3174" s="32" t="s">
        <v>10817</v>
      </c>
      <c r="G3174" s="33" t="s">
        <v>10818</v>
      </c>
      <c r="H3174" s="32" t="s">
        <v>10769</v>
      </c>
      <c r="I3174" s="32" t="s">
        <v>2415</v>
      </c>
      <c r="J3174" s="33" t="s">
        <v>10770</v>
      </c>
      <c r="K3174" s="32">
        <v>32</v>
      </c>
      <c r="L3174" s="36" t="s">
        <v>2569</v>
      </c>
    </row>
    <row r="3175" spans="1:12" ht="15.75" hidden="1" thickBot="1" x14ac:dyDescent="0.3">
      <c r="A3175" s="31" t="s">
        <v>2375</v>
      </c>
      <c r="B3175" s="32" t="s">
        <v>18</v>
      </c>
      <c r="C3175" s="33" t="s">
        <v>2371</v>
      </c>
      <c r="D3175" s="33" t="s">
        <v>10819</v>
      </c>
      <c r="E3175" s="34" t="s">
        <v>10820</v>
      </c>
      <c r="F3175" s="32" t="s">
        <v>10821</v>
      </c>
      <c r="G3175" s="33" t="s">
        <v>10822</v>
      </c>
      <c r="H3175" s="32" t="s">
        <v>10769</v>
      </c>
      <c r="I3175" s="32" t="s">
        <v>2415</v>
      </c>
      <c r="J3175" s="33" t="s">
        <v>10770</v>
      </c>
      <c r="K3175" s="32">
        <v>26</v>
      </c>
      <c r="L3175" s="36" t="s">
        <v>3557</v>
      </c>
    </row>
    <row r="3176" spans="1:12" ht="26.25" hidden="1" thickBot="1" x14ac:dyDescent="0.3">
      <c r="A3176" s="31" t="s">
        <v>2375</v>
      </c>
      <c r="B3176" s="32" t="s">
        <v>18</v>
      </c>
      <c r="C3176" s="33" t="s">
        <v>2497</v>
      </c>
      <c r="D3176" s="33" t="s">
        <v>10823</v>
      </c>
      <c r="E3176" s="34" t="s">
        <v>10824</v>
      </c>
      <c r="F3176" s="32" t="s">
        <v>10825</v>
      </c>
      <c r="G3176" s="33" t="s">
        <v>10826</v>
      </c>
      <c r="H3176" s="32" t="s">
        <v>10769</v>
      </c>
      <c r="I3176" s="32" t="s">
        <v>2415</v>
      </c>
      <c r="J3176" s="33" t="s">
        <v>10772</v>
      </c>
      <c r="K3176" s="32">
        <v>17</v>
      </c>
      <c r="L3176" s="36" t="s">
        <v>10827</v>
      </c>
    </row>
    <row r="3177" spans="1:12" ht="15.75" hidden="1" thickBot="1" x14ac:dyDescent="0.3">
      <c r="A3177" s="31" t="s">
        <v>2375</v>
      </c>
      <c r="B3177" s="32" t="s">
        <v>18</v>
      </c>
      <c r="C3177" s="33" t="s">
        <v>2371</v>
      </c>
      <c r="D3177" s="33" t="s">
        <v>10828</v>
      </c>
      <c r="E3177" s="34" t="s">
        <v>2668</v>
      </c>
      <c r="F3177" s="32" t="s">
        <v>10829</v>
      </c>
      <c r="G3177" s="33" t="s">
        <v>10830</v>
      </c>
      <c r="H3177" s="32" t="s">
        <v>10769</v>
      </c>
      <c r="I3177" s="32" t="s">
        <v>2671</v>
      </c>
      <c r="J3177" s="33" t="s">
        <v>10772</v>
      </c>
      <c r="K3177" s="32">
        <v>20</v>
      </c>
      <c r="L3177" s="36" t="s">
        <v>2678</v>
      </c>
    </row>
    <row r="3178" spans="1:12" ht="15.75" hidden="1" thickBot="1" x14ac:dyDescent="0.3">
      <c r="A3178" s="31" t="s">
        <v>2375</v>
      </c>
      <c r="B3178" s="32" t="s">
        <v>18</v>
      </c>
      <c r="C3178" s="33" t="s">
        <v>2497</v>
      </c>
      <c r="D3178" s="33" t="s">
        <v>10831</v>
      </c>
      <c r="E3178" s="34" t="s">
        <v>5364</v>
      </c>
      <c r="F3178" s="32" t="s">
        <v>10832</v>
      </c>
      <c r="G3178" s="33" t="s">
        <v>10833</v>
      </c>
      <c r="H3178" s="32" t="s">
        <v>10769</v>
      </c>
      <c r="I3178" s="32" t="s">
        <v>2415</v>
      </c>
      <c r="J3178" s="33" t="s">
        <v>10772</v>
      </c>
      <c r="K3178" s="32">
        <v>36</v>
      </c>
      <c r="L3178" s="35"/>
    </row>
    <row r="3179" spans="1:12" ht="15.75" hidden="1" thickBot="1" x14ac:dyDescent="0.3">
      <c r="A3179" s="31" t="s">
        <v>2375</v>
      </c>
      <c r="B3179" s="32" t="s">
        <v>18</v>
      </c>
      <c r="C3179" s="33" t="s">
        <v>2371</v>
      </c>
      <c r="D3179" s="33" t="s">
        <v>2410</v>
      </c>
      <c r="E3179" s="34" t="s">
        <v>2411</v>
      </c>
      <c r="F3179" s="32" t="s">
        <v>2412</v>
      </c>
      <c r="G3179" s="33" t="s">
        <v>10834</v>
      </c>
      <c r="H3179" s="32" t="s">
        <v>10769</v>
      </c>
      <c r="I3179" s="32" t="s">
        <v>2415</v>
      </c>
      <c r="J3179" s="33" t="s">
        <v>10770</v>
      </c>
      <c r="K3179" s="32">
        <v>19</v>
      </c>
      <c r="L3179" s="36" t="s">
        <v>2411</v>
      </c>
    </row>
    <row r="3180" spans="1:12" ht="15.75" hidden="1" thickBot="1" x14ac:dyDescent="0.3">
      <c r="A3180" s="31" t="s">
        <v>2375</v>
      </c>
      <c r="B3180" s="32" t="s">
        <v>18</v>
      </c>
      <c r="C3180" s="33" t="s">
        <v>2429</v>
      </c>
      <c r="D3180" s="33" t="s">
        <v>2530</v>
      </c>
      <c r="E3180" s="34" t="s">
        <v>2170</v>
      </c>
      <c r="F3180" s="32" t="s">
        <v>2531</v>
      </c>
      <c r="G3180" s="33" t="s">
        <v>10835</v>
      </c>
      <c r="H3180" s="32" t="s">
        <v>10769</v>
      </c>
      <c r="I3180" s="32" t="s">
        <v>2415</v>
      </c>
      <c r="J3180" s="33" t="s">
        <v>10772</v>
      </c>
      <c r="K3180" s="32">
        <v>18</v>
      </c>
      <c r="L3180" s="36" t="s">
        <v>2533</v>
      </c>
    </row>
    <row r="3181" spans="1:12" ht="15.75" hidden="1" thickBot="1" x14ac:dyDescent="0.3">
      <c r="A3181" s="31" t="s">
        <v>2375</v>
      </c>
      <c r="B3181" s="32" t="s">
        <v>1843</v>
      </c>
      <c r="C3181" s="33" t="s">
        <v>2369</v>
      </c>
      <c r="D3181" s="33" t="s">
        <v>10836</v>
      </c>
      <c r="E3181" s="34" t="s">
        <v>2830</v>
      </c>
      <c r="F3181" s="32" t="s">
        <v>2861</v>
      </c>
      <c r="G3181" s="33" t="s">
        <v>10837</v>
      </c>
      <c r="H3181" s="32" t="s">
        <v>10769</v>
      </c>
      <c r="I3181" s="32" t="s">
        <v>2415</v>
      </c>
      <c r="J3181" s="33" t="s">
        <v>10770</v>
      </c>
      <c r="K3181" s="32">
        <v>9</v>
      </c>
      <c r="L3181" s="36" t="s">
        <v>2830</v>
      </c>
    </row>
    <row r="3182" spans="1:12" ht="15.75" hidden="1" thickBot="1" x14ac:dyDescent="0.3">
      <c r="A3182" s="31" t="s">
        <v>2375</v>
      </c>
      <c r="B3182" s="32" t="s">
        <v>1843</v>
      </c>
      <c r="C3182" s="33" t="s">
        <v>2378</v>
      </c>
      <c r="D3182" s="33" t="s">
        <v>10838</v>
      </c>
      <c r="E3182" s="34" t="s">
        <v>10839</v>
      </c>
      <c r="F3182" s="32" t="s">
        <v>10840</v>
      </c>
      <c r="G3182" s="33" t="s">
        <v>10841</v>
      </c>
      <c r="H3182" s="32" t="s">
        <v>10769</v>
      </c>
      <c r="I3182" s="32" t="s">
        <v>2415</v>
      </c>
      <c r="J3182" s="33" t="s">
        <v>10772</v>
      </c>
      <c r="K3182" s="32">
        <v>33</v>
      </c>
      <c r="L3182" s="36" t="s">
        <v>10839</v>
      </c>
    </row>
    <row r="3183" spans="1:12" ht="15.75" hidden="1" thickBot="1" x14ac:dyDescent="0.3">
      <c r="A3183" s="31" t="s">
        <v>2375</v>
      </c>
      <c r="B3183" s="32" t="s">
        <v>1843</v>
      </c>
      <c r="C3183" s="33" t="s">
        <v>2369</v>
      </c>
      <c r="D3183" s="33" t="s">
        <v>10842</v>
      </c>
      <c r="E3183" s="34" t="s">
        <v>10843</v>
      </c>
      <c r="F3183" s="32" t="s">
        <v>10844</v>
      </c>
      <c r="G3183" s="33" t="s">
        <v>10845</v>
      </c>
      <c r="H3183" s="32" t="s">
        <v>10769</v>
      </c>
      <c r="I3183" s="32" t="s">
        <v>2415</v>
      </c>
      <c r="J3183" s="33" t="s">
        <v>10772</v>
      </c>
      <c r="K3183" s="32">
        <v>23</v>
      </c>
      <c r="L3183" s="35"/>
    </row>
    <row r="3184" spans="1:12" ht="15.75" hidden="1" thickBot="1" x14ac:dyDescent="0.3">
      <c r="A3184" s="31" t="s">
        <v>2375</v>
      </c>
      <c r="B3184" s="32" t="s">
        <v>1843</v>
      </c>
      <c r="C3184" s="33" t="s">
        <v>2378</v>
      </c>
      <c r="D3184" s="33" t="s">
        <v>10846</v>
      </c>
      <c r="E3184" s="34" t="s">
        <v>10847</v>
      </c>
      <c r="F3184" s="32" t="s">
        <v>10848</v>
      </c>
      <c r="G3184" s="33" t="s">
        <v>10849</v>
      </c>
      <c r="H3184" s="32" t="s">
        <v>10769</v>
      </c>
      <c r="I3184" s="32" t="s">
        <v>10850</v>
      </c>
      <c r="J3184" s="33" t="s">
        <v>10772</v>
      </c>
      <c r="K3184" s="32">
        <v>16</v>
      </c>
      <c r="L3184" s="36" t="s">
        <v>2844</v>
      </c>
    </row>
    <row r="3185" spans="1:12" ht="15.75" hidden="1" thickBot="1" x14ac:dyDescent="0.3">
      <c r="A3185" s="31" t="s">
        <v>2375</v>
      </c>
      <c r="B3185" s="32" t="s">
        <v>1843</v>
      </c>
      <c r="C3185" s="33" t="s">
        <v>2378</v>
      </c>
      <c r="D3185" s="33" t="s">
        <v>2850</v>
      </c>
      <c r="E3185" s="34" t="s">
        <v>2851</v>
      </c>
      <c r="F3185" s="32" t="s">
        <v>2852</v>
      </c>
      <c r="G3185" s="33" t="s">
        <v>10851</v>
      </c>
      <c r="H3185" s="32" t="s">
        <v>10769</v>
      </c>
      <c r="I3185" s="32" t="s">
        <v>10850</v>
      </c>
      <c r="J3185" s="33" t="s">
        <v>10772</v>
      </c>
      <c r="K3185" s="32">
        <v>22</v>
      </c>
      <c r="L3185" s="35"/>
    </row>
    <row r="3186" spans="1:12" ht="15.75" hidden="1" thickBot="1" x14ac:dyDescent="0.3">
      <c r="A3186" s="31" t="s">
        <v>2375</v>
      </c>
      <c r="B3186" s="32" t="s">
        <v>1857</v>
      </c>
      <c r="C3186" s="33" t="s">
        <v>2369</v>
      </c>
      <c r="D3186" s="33" t="s">
        <v>10852</v>
      </c>
      <c r="E3186" s="34" t="s">
        <v>10853</v>
      </c>
      <c r="F3186" s="32" t="s">
        <v>10854</v>
      </c>
      <c r="G3186" s="33" t="s">
        <v>10855</v>
      </c>
      <c r="H3186" s="32" t="s">
        <v>10769</v>
      </c>
      <c r="I3186" s="32" t="s">
        <v>2415</v>
      </c>
      <c r="J3186" s="33" t="s">
        <v>10772</v>
      </c>
      <c r="K3186" s="32">
        <v>18</v>
      </c>
      <c r="L3186" s="36" t="s">
        <v>2764</v>
      </c>
    </row>
    <row r="3187" spans="1:12" ht="15.75" hidden="1" thickBot="1" x14ac:dyDescent="0.3">
      <c r="A3187" s="31" t="s">
        <v>2375</v>
      </c>
      <c r="B3187" s="32" t="s">
        <v>2071</v>
      </c>
      <c r="C3187" s="33" t="s">
        <v>2378</v>
      </c>
      <c r="D3187" s="33" t="s">
        <v>2951</v>
      </c>
      <c r="E3187" s="34" t="s">
        <v>2174</v>
      </c>
      <c r="F3187" s="32" t="s">
        <v>2952</v>
      </c>
      <c r="G3187" s="33" t="s">
        <v>10856</v>
      </c>
      <c r="H3187" s="32" t="s">
        <v>10769</v>
      </c>
      <c r="I3187" s="32" t="s">
        <v>2415</v>
      </c>
      <c r="J3187" s="33" t="s">
        <v>10772</v>
      </c>
      <c r="K3187" s="32">
        <v>0</v>
      </c>
      <c r="L3187" s="35"/>
    </row>
    <row r="3188" spans="1:12" ht="15.75" hidden="1" thickBot="1" x14ac:dyDescent="0.3">
      <c r="A3188" s="31" t="s">
        <v>2375</v>
      </c>
      <c r="B3188" s="32" t="s">
        <v>2071</v>
      </c>
      <c r="C3188" s="33" t="s">
        <v>2378</v>
      </c>
      <c r="D3188" s="33" t="s">
        <v>10857</v>
      </c>
      <c r="E3188" s="34" t="s">
        <v>10858</v>
      </c>
      <c r="F3188" s="32" t="s">
        <v>10859</v>
      </c>
      <c r="G3188" s="33" t="s">
        <v>10860</v>
      </c>
      <c r="H3188" s="32" t="s">
        <v>10769</v>
      </c>
      <c r="I3188" s="32" t="s">
        <v>2415</v>
      </c>
      <c r="J3188" s="33" t="s">
        <v>10770</v>
      </c>
      <c r="K3188" s="32">
        <v>16</v>
      </c>
      <c r="L3188" s="35"/>
    </row>
    <row r="3189" spans="1:12" ht="26.25" hidden="1" thickBot="1" x14ac:dyDescent="0.3">
      <c r="A3189" s="31" t="s">
        <v>2375</v>
      </c>
      <c r="B3189" s="32" t="s">
        <v>2071</v>
      </c>
      <c r="C3189" s="33" t="s">
        <v>2378</v>
      </c>
      <c r="D3189" s="33" t="s">
        <v>10861</v>
      </c>
      <c r="E3189" s="34" t="s">
        <v>10862</v>
      </c>
      <c r="F3189" s="32" t="s">
        <v>10863</v>
      </c>
      <c r="G3189" s="33" t="s">
        <v>10864</v>
      </c>
      <c r="H3189" s="32" t="s">
        <v>10769</v>
      </c>
      <c r="I3189" s="32" t="s">
        <v>2671</v>
      </c>
      <c r="J3189" s="33" t="s">
        <v>10770</v>
      </c>
      <c r="K3189" s="32">
        <v>16</v>
      </c>
      <c r="L3189" s="36" t="s">
        <v>10862</v>
      </c>
    </row>
    <row r="3190" spans="1:12" ht="15.75" hidden="1" thickBot="1" x14ac:dyDescent="0.3">
      <c r="A3190" s="31" t="s">
        <v>2375</v>
      </c>
      <c r="B3190" s="32" t="s">
        <v>2071</v>
      </c>
      <c r="C3190" s="33" t="s">
        <v>2378</v>
      </c>
      <c r="D3190" s="33" t="s">
        <v>10865</v>
      </c>
      <c r="E3190" s="34" t="s">
        <v>4082</v>
      </c>
      <c r="F3190" s="32" t="s">
        <v>10866</v>
      </c>
      <c r="G3190" s="33" t="s">
        <v>10867</v>
      </c>
      <c r="H3190" s="32" t="s">
        <v>10769</v>
      </c>
      <c r="I3190" s="32" t="s">
        <v>2415</v>
      </c>
      <c r="J3190" s="33" t="s">
        <v>10770</v>
      </c>
      <c r="K3190" s="32">
        <v>13</v>
      </c>
      <c r="L3190" s="36" t="s">
        <v>10868</v>
      </c>
    </row>
    <row r="3191" spans="1:12" ht="15.75" hidden="1" thickBot="1" x14ac:dyDescent="0.3">
      <c r="A3191" s="31" t="s">
        <v>2375</v>
      </c>
      <c r="B3191" s="32" t="s">
        <v>2071</v>
      </c>
      <c r="C3191" s="33" t="s">
        <v>2378</v>
      </c>
      <c r="D3191" s="33" t="s">
        <v>10869</v>
      </c>
      <c r="E3191" s="34" t="s">
        <v>10870</v>
      </c>
      <c r="F3191" s="32" t="s">
        <v>10871</v>
      </c>
      <c r="G3191" s="33" t="s">
        <v>10872</v>
      </c>
      <c r="H3191" s="32" t="s">
        <v>10769</v>
      </c>
      <c r="I3191" s="32" t="s">
        <v>2415</v>
      </c>
      <c r="J3191" s="33" t="s">
        <v>10770</v>
      </c>
      <c r="K3191" s="32">
        <v>7</v>
      </c>
      <c r="L3191" s="35"/>
    </row>
    <row r="3192" spans="1:12" ht="15.75" hidden="1" thickBot="1" x14ac:dyDescent="0.3">
      <c r="A3192" s="31" t="s">
        <v>2375</v>
      </c>
      <c r="B3192" s="32" t="s">
        <v>2071</v>
      </c>
      <c r="C3192" s="33" t="s">
        <v>2378</v>
      </c>
      <c r="D3192" s="33" t="s">
        <v>10873</v>
      </c>
      <c r="E3192" s="34" t="s">
        <v>10874</v>
      </c>
      <c r="F3192" s="32" t="s">
        <v>10875</v>
      </c>
      <c r="G3192" s="33" t="s">
        <v>10876</v>
      </c>
      <c r="H3192" s="32" t="s">
        <v>10769</v>
      </c>
      <c r="I3192" s="32" t="s">
        <v>2415</v>
      </c>
      <c r="J3192" s="33" t="s">
        <v>10772</v>
      </c>
      <c r="K3192" s="32">
        <v>13</v>
      </c>
      <c r="L3192" s="35"/>
    </row>
    <row r="3193" spans="1:12" ht="15.75" hidden="1" thickBot="1" x14ac:dyDescent="0.3">
      <c r="A3193" s="31" t="s">
        <v>2375</v>
      </c>
      <c r="B3193" s="32" t="s">
        <v>2071</v>
      </c>
      <c r="C3193" s="33" t="s">
        <v>2378</v>
      </c>
      <c r="D3193" s="33" t="s">
        <v>10877</v>
      </c>
      <c r="E3193" s="34" t="s">
        <v>10878</v>
      </c>
      <c r="F3193" s="32" t="s">
        <v>10879</v>
      </c>
      <c r="G3193" s="33" t="s">
        <v>10880</v>
      </c>
      <c r="H3193" s="32" t="s">
        <v>10769</v>
      </c>
      <c r="I3193" s="32" t="s">
        <v>2415</v>
      </c>
      <c r="J3193" s="33" t="s">
        <v>10772</v>
      </c>
      <c r="K3193" s="32">
        <v>18</v>
      </c>
      <c r="L3193" s="35"/>
    </row>
    <row r="3194" spans="1:12" ht="26.25" hidden="1" thickBot="1" x14ac:dyDescent="0.3">
      <c r="A3194" s="31" t="s">
        <v>2375</v>
      </c>
      <c r="B3194" s="32" t="s">
        <v>2163</v>
      </c>
      <c r="C3194" s="33" t="s">
        <v>2369</v>
      </c>
      <c r="D3194" s="33" t="s">
        <v>10881</v>
      </c>
      <c r="E3194" s="34" t="s">
        <v>10882</v>
      </c>
      <c r="F3194" s="32" t="s">
        <v>10883</v>
      </c>
      <c r="G3194" s="33" t="s">
        <v>10884</v>
      </c>
      <c r="H3194" s="32" t="s">
        <v>10769</v>
      </c>
      <c r="I3194" s="32" t="s">
        <v>2671</v>
      </c>
      <c r="J3194" s="33" t="s">
        <v>10772</v>
      </c>
      <c r="K3194" s="32">
        <v>20</v>
      </c>
      <c r="L3194" s="36" t="s">
        <v>2962</v>
      </c>
    </row>
    <row r="3195" spans="1:12" ht="26.25" hidden="1" thickBot="1" x14ac:dyDescent="0.3">
      <c r="A3195" s="31" t="s">
        <v>2375</v>
      </c>
      <c r="B3195" s="32" t="s">
        <v>2163</v>
      </c>
      <c r="C3195" s="33" t="s">
        <v>2378</v>
      </c>
      <c r="D3195" s="33" t="s">
        <v>2977</v>
      </c>
      <c r="E3195" s="34" t="s">
        <v>2978</v>
      </c>
      <c r="F3195" s="32" t="s">
        <v>2979</v>
      </c>
      <c r="G3195" s="33" t="s">
        <v>10885</v>
      </c>
      <c r="H3195" s="32" t="s">
        <v>10769</v>
      </c>
      <c r="I3195" s="32" t="s">
        <v>2415</v>
      </c>
      <c r="J3195" s="33" t="s">
        <v>10770</v>
      </c>
      <c r="K3195" s="32">
        <v>25</v>
      </c>
      <c r="L3195" s="35"/>
    </row>
    <row r="3196" spans="1:12" ht="26.25" hidden="1" thickBot="1" x14ac:dyDescent="0.3">
      <c r="A3196" s="31" t="s">
        <v>2375</v>
      </c>
      <c r="B3196" s="32" t="s">
        <v>2163</v>
      </c>
      <c r="C3196" s="33" t="s">
        <v>2378</v>
      </c>
      <c r="D3196" s="33" t="s">
        <v>10886</v>
      </c>
      <c r="E3196" s="34" t="s">
        <v>10887</v>
      </c>
      <c r="F3196" s="32" t="s">
        <v>10888</v>
      </c>
      <c r="G3196" s="33" t="s">
        <v>10889</v>
      </c>
      <c r="H3196" s="32" t="s">
        <v>10769</v>
      </c>
      <c r="I3196" s="32" t="s">
        <v>2671</v>
      </c>
      <c r="J3196" s="33" t="s">
        <v>10772</v>
      </c>
      <c r="K3196" s="32">
        <v>20</v>
      </c>
      <c r="L3196" s="36" t="s">
        <v>2962</v>
      </c>
    </row>
    <row r="3197" spans="1:12" ht="26.25" hidden="1" thickBot="1" x14ac:dyDescent="0.3">
      <c r="A3197" s="31" t="s">
        <v>2375</v>
      </c>
      <c r="B3197" s="32" t="s">
        <v>2163</v>
      </c>
      <c r="C3197" s="33" t="s">
        <v>2378</v>
      </c>
      <c r="D3197" s="33" t="s">
        <v>10890</v>
      </c>
      <c r="E3197" s="34" t="s">
        <v>10891</v>
      </c>
      <c r="F3197" s="32" t="s">
        <v>10892</v>
      </c>
      <c r="G3197" s="33" t="s">
        <v>10893</v>
      </c>
      <c r="H3197" s="32" t="s">
        <v>10769</v>
      </c>
      <c r="I3197" s="32" t="s">
        <v>2415</v>
      </c>
      <c r="J3197" s="33" t="s">
        <v>10770</v>
      </c>
      <c r="K3197" s="32">
        <v>13</v>
      </c>
      <c r="L3197" s="35"/>
    </row>
    <row r="3198" spans="1:12" ht="26.25" hidden="1" thickBot="1" x14ac:dyDescent="0.3">
      <c r="A3198" s="31" t="s">
        <v>2375</v>
      </c>
      <c r="B3198" s="32" t="s">
        <v>2163</v>
      </c>
      <c r="C3198" s="33" t="s">
        <v>2378</v>
      </c>
      <c r="D3198" s="33" t="s">
        <v>10894</v>
      </c>
      <c r="E3198" s="34" t="s">
        <v>10895</v>
      </c>
      <c r="F3198" s="32" t="s">
        <v>10896</v>
      </c>
      <c r="G3198" s="33" t="s">
        <v>10897</v>
      </c>
      <c r="H3198" s="32" t="s">
        <v>10769</v>
      </c>
      <c r="I3198" s="32" t="s">
        <v>2415</v>
      </c>
      <c r="J3198" s="33" t="s">
        <v>10772</v>
      </c>
      <c r="K3198" s="32">
        <v>14</v>
      </c>
      <c r="L3198" s="36" t="s">
        <v>2962</v>
      </c>
    </row>
    <row r="3199" spans="1:12" ht="26.25" hidden="1" thickBot="1" x14ac:dyDescent="0.3">
      <c r="A3199" s="31" t="s">
        <v>2375</v>
      </c>
      <c r="B3199" s="32" t="s">
        <v>2163</v>
      </c>
      <c r="C3199" s="33" t="s">
        <v>2378</v>
      </c>
      <c r="D3199" s="33" t="s">
        <v>10898</v>
      </c>
      <c r="E3199" s="34" t="s">
        <v>10899</v>
      </c>
      <c r="F3199" s="32" t="s">
        <v>10900</v>
      </c>
      <c r="G3199" s="33" t="s">
        <v>10901</v>
      </c>
      <c r="H3199" s="32" t="s">
        <v>10769</v>
      </c>
      <c r="I3199" s="32" t="s">
        <v>2415</v>
      </c>
      <c r="J3199" s="33" t="s">
        <v>10770</v>
      </c>
      <c r="K3199" s="32">
        <v>9</v>
      </c>
      <c r="L3199" s="35"/>
    </row>
    <row r="3200" spans="1:12" ht="26.25" hidden="1" thickBot="1" x14ac:dyDescent="0.3">
      <c r="A3200" s="31" t="s">
        <v>2375</v>
      </c>
      <c r="B3200" s="32" t="s">
        <v>2163</v>
      </c>
      <c r="C3200" s="33" t="s">
        <v>2369</v>
      </c>
      <c r="D3200" s="33" t="s">
        <v>10902</v>
      </c>
      <c r="E3200" s="34" t="s">
        <v>10903</v>
      </c>
      <c r="F3200" s="32" t="s">
        <v>10904</v>
      </c>
      <c r="G3200" s="33" t="s">
        <v>10905</v>
      </c>
      <c r="H3200" s="32" t="s">
        <v>10769</v>
      </c>
      <c r="I3200" s="32" t="s">
        <v>2415</v>
      </c>
      <c r="J3200" s="33" t="s">
        <v>10772</v>
      </c>
      <c r="K3200" s="32">
        <v>0</v>
      </c>
      <c r="L3200" s="35"/>
    </row>
    <row r="3201" spans="1:12" ht="26.25" hidden="1" thickBot="1" x14ac:dyDescent="0.3">
      <c r="A3201" s="31" t="s">
        <v>2375</v>
      </c>
      <c r="B3201" s="32" t="s">
        <v>1038</v>
      </c>
      <c r="C3201" s="33" t="s">
        <v>2378</v>
      </c>
      <c r="D3201" s="33" t="s">
        <v>10906</v>
      </c>
      <c r="E3201" s="34" t="s">
        <v>10907</v>
      </c>
      <c r="F3201" s="32" t="s">
        <v>10908</v>
      </c>
      <c r="G3201" s="33" t="s">
        <v>10909</v>
      </c>
      <c r="H3201" s="32" t="s">
        <v>10769</v>
      </c>
      <c r="I3201" s="32" t="s">
        <v>2415</v>
      </c>
      <c r="J3201" s="33" t="s">
        <v>10772</v>
      </c>
      <c r="K3201" s="32">
        <v>22</v>
      </c>
      <c r="L3201" s="36" t="s">
        <v>3020</v>
      </c>
    </row>
    <row r="3202" spans="1:12" ht="15.75" hidden="1" thickBot="1" x14ac:dyDescent="0.3">
      <c r="A3202" s="31" t="s">
        <v>2375</v>
      </c>
      <c r="B3202" s="32" t="s">
        <v>1038</v>
      </c>
      <c r="C3202" s="33" t="s">
        <v>2378</v>
      </c>
      <c r="D3202" s="33" t="s">
        <v>10910</v>
      </c>
      <c r="E3202" s="34" t="s">
        <v>10911</v>
      </c>
      <c r="F3202" s="32" t="s">
        <v>10912</v>
      </c>
      <c r="G3202" s="33" t="s">
        <v>10913</v>
      </c>
      <c r="H3202" s="32" t="s">
        <v>10769</v>
      </c>
      <c r="I3202" s="32" t="s">
        <v>2415</v>
      </c>
      <c r="J3202" s="33" t="s">
        <v>10770</v>
      </c>
      <c r="K3202" s="32">
        <v>13</v>
      </c>
      <c r="L3202" s="36" t="s">
        <v>3020</v>
      </c>
    </row>
    <row r="3203" spans="1:12" ht="15.75" hidden="1" thickBot="1" x14ac:dyDescent="0.3">
      <c r="A3203" s="31" t="s">
        <v>2375</v>
      </c>
      <c r="B3203" s="32" t="s">
        <v>1038</v>
      </c>
      <c r="C3203" s="33" t="s">
        <v>2378</v>
      </c>
      <c r="D3203" s="33" t="s">
        <v>10914</v>
      </c>
      <c r="E3203" s="34" t="s">
        <v>10915</v>
      </c>
      <c r="F3203" s="32" t="s">
        <v>10916</v>
      </c>
      <c r="G3203" s="33" t="s">
        <v>10917</v>
      </c>
      <c r="H3203" s="32" t="s">
        <v>10769</v>
      </c>
      <c r="I3203" s="32" t="s">
        <v>2415</v>
      </c>
      <c r="J3203" s="33" t="s">
        <v>10772</v>
      </c>
      <c r="K3203" s="32">
        <v>13</v>
      </c>
      <c r="L3203" s="36" t="s">
        <v>3020</v>
      </c>
    </row>
    <row r="3204" spans="1:12" ht="15.75" hidden="1" thickBot="1" x14ac:dyDescent="0.3">
      <c r="A3204" s="31" t="s">
        <v>2375</v>
      </c>
      <c r="B3204" s="32" t="s">
        <v>1038</v>
      </c>
      <c r="C3204" s="33" t="s">
        <v>2378</v>
      </c>
      <c r="D3204" s="33" t="s">
        <v>3043</v>
      </c>
      <c r="E3204" s="34" t="s">
        <v>3044</v>
      </c>
      <c r="F3204" s="32" t="s">
        <v>3045</v>
      </c>
      <c r="G3204" s="33" t="s">
        <v>10918</v>
      </c>
      <c r="H3204" s="32" t="s">
        <v>10769</v>
      </c>
      <c r="I3204" s="32" t="s">
        <v>2415</v>
      </c>
      <c r="J3204" s="33" t="s">
        <v>10772</v>
      </c>
      <c r="K3204" s="32">
        <v>21</v>
      </c>
      <c r="L3204" s="36" t="s">
        <v>3015</v>
      </c>
    </row>
    <row r="3205" spans="1:12" ht="15.75" hidden="1" thickBot="1" x14ac:dyDescent="0.3">
      <c r="A3205" s="31" t="s">
        <v>2375</v>
      </c>
      <c r="B3205" s="32" t="s">
        <v>1038</v>
      </c>
      <c r="C3205" s="33" t="s">
        <v>2378</v>
      </c>
      <c r="D3205" s="33" t="s">
        <v>10919</v>
      </c>
      <c r="E3205" s="34" t="s">
        <v>10920</v>
      </c>
      <c r="F3205" s="32" t="s">
        <v>10921</v>
      </c>
      <c r="G3205" s="33" t="s">
        <v>10922</v>
      </c>
      <c r="H3205" s="32" t="s">
        <v>10769</v>
      </c>
      <c r="I3205" s="32" t="s">
        <v>2415</v>
      </c>
      <c r="J3205" s="33" t="s">
        <v>10772</v>
      </c>
      <c r="K3205" s="32">
        <v>19</v>
      </c>
      <c r="L3205" s="36" t="s">
        <v>10923</v>
      </c>
    </row>
    <row r="3206" spans="1:12" ht="15.75" hidden="1" thickBot="1" x14ac:dyDescent="0.3">
      <c r="A3206" s="31" t="s">
        <v>86</v>
      </c>
      <c r="B3206" s="32" t="s">
        <v>1709</v>
      </c>
      <c r="C3206" s="33" t="s">
        <v>2378</v>
      </c>
      <c r="D3206" s="33" t="s">
        <v>10924</v>
      </c>
      <c r="E3206" s="34" t="s">
        <v>10925</v>
      </c>
      <c r="F3206" s="32" t="s">
        <v>10926</v>
      </c>
      <c r="G3206" s="33" t="s">
        <v>10927</v>
      </c>
      <c r="H3206" s="32" t="s">
        <v>10769</v>
      </c>
      <c r="I3206" s="32" t="s">
        <v>2415</v>
      </c>
      <c r="J3206" s="33" t="s">
        <v>10770</v>
      </c>
      <c r="K3206" s="32">
        <v>18</v>
      </c>
      <c r="L3206" s="35"/>
    </row>
    <row r="3207" spans="1:12" ht="15.75" hidden="1" thickBot="1" x14ac:dyDescent="0.3">
      <c r="A3207" s="31" t="s">
        <v>86</v>
      </c>
      <c r="B3207" s="32" t="s">
        <v>1709</v>
      </c>
      <c r="C3207" s="33" t="s">
        <v>2378</v>
      </c>
      <c r="D3207" s="33" t="s">
        <v>10924</v>
      </c>
      <c r="E3207" s="34" t="s">
        <v>10925</v>
      </c>
      <c r="F3207" s="32" t="s">
        <v>10926</v>
      </c>
      <c r="G3207" s="33" t="s">
        <v>10928</v>
      </c>
      <c r="H3207" s="32" t="s">
        <v>10769</v>
      </c>
      <c r="I3207" s="32" t="s">
        <v>2415</v>
      </c>
      <c r="J3207" s="33" t="s">
        <v>10770</v>
      </c>
      <c r="K3207" s="32">
        <v>0</v>
      </c>
      <c r="L3207" s="35"/>
    </row>
    <row r="3208" spans="1:12" ht="15.75" hidden="1" thickBot="1" x14ac:dyDescent="0.3">
      <c r="A3208" s="31" t="s">
        <v>86</v>
      </c>
      <c r="B3208" s="32" t="s">
        <v>453</v>
      </c>
      <c r="C3208" s="33" t="s">
        <v>2378</v>
      </c>
      <c r="D3208" s="33" t="s">
        <v>10929</v>
      </c>
      <c r="E3208" s="34" t="s">
        <v>10930</v>
      </c>
      <c r="F3208" s="32" t="s">
        <v>10931</v>
      </c>
      <c r="G3208" s="33" t="s">
        <v>10932</v>
      </c>
      <c r="H3208" s="32" t="s">
        <v>10769</v>
      </c>
      <c r="I3208" s="32" t="s">
        <v>2415</v>
      </c>
      <c r="J3208" s="33" t="s">
        <v>10772</v>
      </c>
      <c r="K3208" s="32">
        <v>22</v>
      </c>
      <c r="L3208" s="36" t="s">
        <v>3015</v>
      </c>
    </row>
    <row r="3209" spans="1:12" ht="15.75" hidden="1" thickBot="1" x14ac:dyDescent="0.3">
      <c r="A3209" s="31" t="s">
        <v>86</v>
      </c>
      <c r="B3209" s="32" t="s">
        <v>453</v>
      </c>
      <c r="C3209" s="33" t="s">
        <v>2378</v>
      </c>
      <c r="D3209" s="33" t="s">
        <v>10933</v>
      </c>
      <c r="E3209" s="34" t="s">
        <v>10934</v>
      </c>
      <c r="F3209" s="32" t="s">
        <v>10935</v>
      </c>
      <c r="G3209" s="33" t="s">
        <v>10936</v>
      </c>
      <c r="H3209" s="32" t="s">
        <v>10769</v>
      </c>
      <c r="I3209" s="32" t="s">
        <v>2415</v>
      </c>
      <c r="J3209" s="33" t="s">
        <v>10770</v>
      </c>
      <c r="K3209" s="32">
        <v>22</v>
      </c>
      <c r="L3209" s="36" t="s">
        <v>3074</v>
      </c>
    </row>
    <row r="3210" spans="1:12" ht="26.25" hidden="1" thickBot="1" x14ac:dyDescent="0.3">
      <c r="A3210" s="31" t="s">
        <v>86</v>
      </c>
      <c r="B3210" s="32" t="s">
        <v>453</v>
      </c>
      <c r="C3210" s="33" t="s">
        <v>2378</v>
      </c>
      <c r="D3210" s="33" t="s">
        <v>3121</v>
      </c>
      <c r="E3210" s="34" t="s">
        <v>2251</v>
      </c>
      <c r="F3210" s="32" t="s">
        <v>3122</v>
      </c>
      <c r="G3210" s="33" t="s">
        <v>10937</v>
      </c>
      <c r="H3210" s="32" t="s">
        <v>10769</v>
      </c>
      <c r="I3210" s="32" t="s">
        <v>2415</v>
      </c>
      <c r="J3210" s="33" t="s">
        <v>10770</v>
      </c>
      <c r="K3210" s="32">
        <v>17</v>
      </c>
      <c r="L3210" s="36" t="s">
        <v>3074</v>
      </c>
    </row>
    <row r="3211" spans="1:12" ht="15.75" hidden="1" thickBot="1" x14ac:dyDescent="0.3">
      <c r="A3211" s="31" t="s">
        <v>86</v>
      </c>
      <c r="B3211" s="32" t="s">
        <v>453</v>
      </c>
      <c r="C3211" s="33" t="s">
        <v>2378</v>
      </c>
      <c r="D3211" s="33" t="s">
        <v>10938</v>
      </c>
      <c r="E3211" s="34" t="s">
        <v>10939</v>
      </c>
      <c r="F3211" s="32" t="s">
        <v>10940</v>
      </c>
      <c r="G3211" s="33" t="s">
        <v>10941</v>
      </c>
      <c r="H3211" s="32" t="s">
        <v>10769</v>
      </c>
      <c r="I3211" s="32" t="s">
        <v>2415</v>
      </c>
      <c r="J3211" s="33" t="s">
        <v>10772</v>
      </c>
      <c r="K3211" s="32">
        <v>16</v>
      </c>
      <c r="L3211" s="36" t="s">
        <v>3074</v>
      </c>
    </row>
    <row r="3212" spans="1:12" ht="26.25" hidden="1" thickBot="1" x14ac:dyDescent="0.3">
      <c r="A3212" s="31" t="s">
        <v>86</v>
      </c>
      <c r="B3212" s="32" t="s">
        <v>2253</v>
      </c>
      <c r="C3212" s="33" t="s">
        <v>2378</v>
      </c>
      <c r="D3212" s="33" t="s">
        <v>10942</v>
      </c>
      <c r="E3212" s="34" t="s">
        <v>10943</v>
      </c>
      <c r="F3212" s="32" t="s">
        <v>10944</v>
      </c>
      <c r="G3212" s="33" t="s">
        <v>10945</v>
      </c>
      <c r="H3212" s="32" t="s">
        <v>10769</v>
      </c>
      <c r="I3212" s="32" t="s">
        <v>2415</v>
      </c>
      <c r="J3212" s="33" t="s">
        <v>10770</v>
      </c>
      <c r="K3212" s="32">
        <v>5</v>
      </c>
      <c r="L3212" s="36" t="s">
        <v>10943</v>
      </c>
    </row>
    <row r="3213" spans="1:12" ht="26.25" hidden="1" thickBot="1" x14ac:dyDescent="0.3">
      <c r="A3213" s="31" t="s">
        <v>86</v>
      </c>
      <c r="B3213" s="32" t="s">
        <v>2253</v>
      </c>
      <c r="C3213" s="33" t="s">
        <v>2378</v>
      </c>
      <c r="D3213" s="33" t="s">
        <v>3193</v>
      </c>
      <c r="E3213" s="34" t="s">
        <v>3194</v>
      </c>
      <c r="F3213" s="32" t="s">
        <v>3195</v>
      </c>
      <c r="G3213" s="33" t="s">
        <v>10946</v>
      </c>
      <c r="H3213" s="32" t="s">
        <v>10769</v>
      </c>
      <c r="I3213" s="32" t="s">
        <v>2415</v>
      </c>
      <c r="J3213" s="33" t="s">
        <v>10772</v>
      </c>
      <c r="K3213" s="32">
        <v>27</v>
      </c>
      <c r="L3213" s="36" t="s">
        <v>3194</v>
      </c>
    </row>
    <row r="3214" spans="1:12" ht="26.25" hidden="1" thickBot="1" x14ac:dyDescent="0.3">
      <c r="A3214" s="31" t="s">
        <v>86</v>
      </c>
      <c r="B3214" s="32" t="s">
        <v>2253</v>
      </c>
      <c r="C3214" s="33" t="s">
        <v>2378</v>
      </c>
      <c r="D3214" s="33" t="s">
        <v>10942</v>
      </c>
      <c r="E3214" s="34" t="s">
        <v>10943</v>
      </c>
      <c r="F3214" s="32" t="s">
        <v>10944</v>
      </c>
      <c r="G3214" s="33" t="s">
        <v>10947</v>
      </c>
      <c r="H3214" s="32" t="s">
        <v>10769</v>
      </c>
      <c r="I3214" s="32" t="s">
        <v>2415</v>
      </c>
      <c r="J3214" s="33" t="s">
        <v>10770</v>
      </c>
      <c r="K3214" s="32">
        <v>5</v>
      </c>
      <c r="L3214" s="36" t="s">
        <v>10943</v>
      </c>
    </row>
    <row r="3215" spans="1:12" ht="26.25" hidden="1" thickBot="1" x14ac:dyDescent="0.3">
      <c r="A3215" s="31" t="s">
        <v>86</v>
      </c>
      <c r="B3215" s="32" t="s">
        <v>2253</v>
      </c>
      <c r="C3215" s="33" t="s">
        <v>2378</v>
      </c>
      <c r="D3215" s="33" t="s">
        <v>10948</v>
      </c>
      <c r="E3215" s="34" t="s">
        <v>10949</v>
      </c>
      <c r="F3215" s="32" t="s">
        <v>10950</v>
      </c>
      <c r="G3215" s="33" t="s">
        <v>10951</v>
      </c>
      <c r="H3215" s="32" t="s">
        <v>10769</v>
      </c>
      <c r="I3215" s="32" t="s">
        <v>2415</v>
      </c>
      <c r="J3215" s="33" t="s">
        <v>10770</v>
      </c>
      <c r="K3215" s="32">
        <v>26</v>
      </c>
      <c r="L3215" s="36" t="s">
        <v>10949</v>
      </c>
    </row>
    <row r="3216" spans="1:12" ht="26.25" hidden="1" thickBot="1" x14ac:dyDescent="0.3">
      <c r="A3216" s="31" t="s">
        <v>86</v>
      </c>
      <c r="B3216" s="32" t="s">
        <v>2253</v>
      </c>
      <c r="C3216" s="33" t="s">
        <v>2378</v>
      </c>
      <c r="D3216" s="33" t="s">
        <v>10952</v>
      </c>
      <c r="E3216" s="34" t="s">
        <v>8609</v>
      </c>
      <c r="F3216" s="32" t="s">
        <v>10953</v>
      </c>
      <c r="G3216" s="33" t="s">
        <v>10954</v>
      </c>
      <c r="H3216" s="32" t="s">
        <v>10769</v>
      </c>
      <c r="I3216" s="32" t="s">
        <v>2415</v>
      </c>
      <c r="J3216" s="33" t="s">
        <v>10770</v>
      </c>
      <c r="K3216" s="32">
        <v>20</v>
      </c>
      <c r="L3216" s="36" t="s">
        <v>10955</v>
      </c>
    </row>
    <row r="3217" spans="1:12" ht="26.25" hidden="1" thickBot="1" x14ac:dyDescent="0.3">
      <c r="A3217" s="31" t="s">
        <v>86</v>
      </c>
      <c r="B3217" s="32" t="s">
        <v>2253</v>
      </c>
      <c r="C3217" s="33" t="s">
        <v>2378</v>
      </c>
      <c r="D3217" s="33" t="s">
        <v>10956</v>
      </c>
      <c r="E3217" s="34" t="s">
        <v>10957</v>
      </c>
      <c r="F3217" s="32" t="s">
        <v>10958</v>
      </c>
      <c r="G3217" s="33" t="s">
        <v>10959</v>
      </c>
      <c r="H3217" s="32" t="s">
        <v>10769</v>
      </c>
      <c r="I3217" s="32" t="s">
        <v>2415</v>
      </c>
      <c r="J3217" s="33" t="s">
        <v>10770</v>
      </c>
      <c r="K3217" s="32">
        <v>39</v>
      </c>
      <c r="L3217" s="36" t="s">
        <v>10960</v>
      </c>
    </row>
    <row r="3218" spans="1:12" ht="26.25" hidden="1" thickBot="1" x14ac:dyDescent="0.3">
      <c r="A3218" s="31" t="s">
        <v>86</v>
      </c>
      <c r="B3218" s="32" t="s">
        <v>2253</v>
      </c>
      <c r="C3218" s="33" t="s">
        <v>2378</v>
      </c>
      <c r="D3218" s="33" t="s">
        <v>10961</v>
      </c>
      <c r="E3218" s="34" t="s">
        <v>10962</v>
      </c>
      <c r="F3218" s="32" t="s">
        <v>10963</v>
      </c>
      <c r="G3218" s="33" t="s">
        <v>10964</v>
      </c>
      <c r="H3218" s="32" t="s">
        <v>10769</v>
      </c>
      <c r="I3218" s="32" t="s">
        <v>2415</v>
      </c>
      <c r="J3218" s="33" t="s">
        <v>10772</v>
      </c>
      <c r="K3218" s="32">
        <v>23</v>
      </c>
      <c r="L3218" s="36" t="s">
        <v>10962</v>
      </c>
    </row>
    <row r="3219" spans="1:12" ht="26.25" hidden="1" thickBot="1" x14ac:dyDescent="0.3">
      <c r="A3219" s="31" t="s">
        <v>86</v>
      </c>
      <c r="B3219" s="32" t="s">
        <v>2253</v>
      </c>
      <c r="C3219" s="33" t="s">
        <v>2378</v>
      </c>
      <c r="D3219" s="33" t="s">
        <v>10965</v>
      </c>
      <c r="E3219" s="34" t="s">
        <v>10966</v>
      </c>
      <c r="F3219" s="32" t="s">
        <v>10967</v>
      </c>
      <c r="G3219" s="33" t="s">
        <v>10968</v>
      </c>
      <c r="H3219" s="32" t="s">
        <v>10769</v>
      </c>
      <c r="I3219" s="32" t="s">
        <v>2415</v>
      </c>
      <c r="J3219" s="33" t="s">
        <v>10772</v>
      </c>
      <c r="K3219" s="32">
        <v>31</v>
      </c>
      <c r="L3219" s="35"/>
    </row>
    <row r="3220" spans="1:12" ht="26.25" hidden="1" thickBot="1" x14ac:dyDescent="0.3">
      <c r="A3220" s="31" t="s">
        <v>86</v>
      </c>
      <c r="B3220" s="32" t="s">
        <v>2253</v>
      </c>
      <c r="C3220" s="33" t="s">
        <v>2378</v>
      </c>
      <c r="D3220" s="33" t="s">
        <v>10969</v>
      </c>
      <c r="E3220" s="34" t="s">
        <v>10970</v>
      </c>
      <c r="F3220" s="32" t="s">
        <v>10971</v>
      </c>
      <c r="G3220" s="33" t="s">
        <v>10972</v>
      </c>
      <c r="H3220" s="32" t="s">
        <v>10769</v>
      </c>
      <c r="I3220" s="32" t="s">
        <v>2415</v>
      </c>
      <c r="J3220" s="33" t="s">
        <v>10772</v>
      </c>
      <c r="K3220" s="32">
        <v>25</v>
      </c>
      <c r="L3220" s="36" t="s">
        <v>10973</v>
      </c>
    </row>
    <row r="3221" spans="1:12" ht="26.25" hidden="1" thickBot="1" x14ac:dyDescent="0.3">
      <c r="A3221" s="31" t="s">
        <v>86</v>
      </c>
      <c r="B3221" s="32" t="s">
        <v>928</v>
      </c>
      <c r="C3221" s="33" t="s">
        <v>2378</v>
      </c>
      <c r="D3221" s="33" t="s">
        <v>10974</v>
      </c>
      <c r="E3221" s="34" t="s">
        <v>4704</v>
      </c>
      <c r="F3221" s="32" t="s">
        <v>10975</v>
      </c>
      <c r="G3221" s="33" t="s">
        <v>10976</v>
      </c>
      <c r="H3221" s="32" t="s">
        <v>10769</v>
      </c>
      <c r="I3221" s="32" t="s">
        <v>2415</v>
      </c>
      <c r="J3221" s="33" t="s">
        <v>10772</v>
      </c>
      <c r="K3221" s="32">
        <v>12</v>
      </c>
      <c r="L3221" s="35"/>
    </row>
    <row r="3222" spans="1:12" ht="26.25" hidden="1" thickBot="1" x14ac:dyDescent="0.3">
      <c r="A3222" s="31" t="s">
        <v>86</v>
      </c>
      <c r="B3222" s="32" t="s">
        <v>928</v>
      </c>
      <c r="C3222" s="33" t="s">
        <v>2378</v>
      </c>
      <c r="D3222" s="33" t="s">
        <v>10977</v>
      </c>
      <c r="E3222" s="34" t="s">
        <v>10978</v>
      </c>
      <c r="F3222" s="32" t="s">
        <v>10979</v>
      </c>
      <c r="G3222" s="33" t="s">
        <v>10980</v>
      </c>
      <c r="H3222" s="32" t="s">
        <v>10769</v>
      </c>
      <c r="I3222" s="32" t="s">
        <v>2415</v>
      </c>
      <c r="J3222" s="33" t="s">
        <v>10772</v>
      </c>
      <c r="K3222" s="32">
        <v>9</v>
      </c>
      <c r="L3222" s="35"/>
    </row>
    <row r="3223" spans="1:12" ht="26.25" hidden="1" thickBot="1" x14ac:dyDescent="0.3">
      <c r="A3223" s="31" t="s">
        <v>86</v>
      </c>
      <c r="B3223" s="32" t="s">
        <v>928</v>
      </c>
      <c r="C3223" s="33" t="s">
        <v>2378</v>
      </c>
      <c r="D3223" s="33" t="s">
        <v>10981</v>
      </c>
      <c r="E3223" s="34" t="s">
        <v>10982</v>
      </c>
      <c r="F3223" s="32" t="s">
        <v>10983</v>
      </c>
      <c r="G3223" s="33" t="s">
        <v>10984</v>
      </c>
      <c r="H3223" s="32" t="s">
        <v>10769</v>
      </c>
      <c r="I3223" s="32" t="s">
        <v>2415</v>
      </c>
      <c r="J3223" s="33" t="s">
        <v>10772</v>
      </c>
      <c r="K3223" s="32">
        <v>8</v>
      </c>
      <c r="L3223" s="35"/>
    </row>
    <row r="3224" spans="1:12" ht="26.25" hidden="1" thickBot="1" x14ac:dyDescent="0.3">
      <c r="A3224" s="31" t="s">
        <v>86</v>
      </c>
      <c r="B3224" s="32" t="s">
        <v>928</v>
      </c>
      <c r="C3224" s="33" t="s">
        <v>2378</v>
      </c>
      <c r="D3224" s="33" t="s">
        <v>3220</v>
      </c>
      <c r="E3224" s="34" t="s">
        <v>3221</v>
      </c>
      <c r="F3224" s="32" t="s">
        <v>3222</v>
      </c>
      <c r="G3224" s="33" t="s">
        <v>10985</v>
      </c>
      <c r="H3224" s="32" t="s">
        <v>10769</v>
      </c>
      <c r="I3224" s="32" t="s">
        <v>2415</v>
      </c>
      <c r="J3224" s="33" t="s">
        <v>10772</v>
      </c>
      <c r="K3224" s="32">
        <v>8</v>
      </c>
      <c r="L3224" s="35"/>
    </row>
    <row r="3225" spans="1:12" ht="26.25" hidden="1" thickBot="1" x14ac:dyDescent="0.3">
      <c r="A3225" s="31" t="s">
        <v>86</v>
      </c>
      <c r="B3225" s="32" t="s">
        <v>928</v>
      </c>
      <c r="C3225" s="33" t="s">
        <v>2378</v>
      </c>
      <c r="D3225" s="33" t="s">
        <v>10986</v>
      </c>
      <c r="E3225" s="34" t="s">
        <v>10987</v>
      </c>
      <c r="F3225" s="32" t="s">
        <v>10988</v>
      </c>
      <c r="G3225" s="33" t="s">
        <v>10989</v>
      </c>
      <c r="H3225" s="32" t="s">
        <v>10769</v>
      </c>
      <c r="I3225" s="32" t="s">
        <v>2415</v>
      </c>
      <c r="J3225" s="33" t="s">
        <v>10772</v>
      </c>
      <c r="K3225" s="32">
        <v>9</v>
      </c>
      <c r="L3225" s="36" t="s">
        <v>10987</v>
      </c>
    </row>
    <row r="3226" spans="1:12" ht="26.25" hidden="1" thickBot="1" x14ac:dyDescent="0.3">
      <c r="A3226" s="31" t="s">
        <v>86</v>
      </c>
      <c r="B3226" s="32" t="s">
        <v>928</v>
      </c>
      <c r="C3226" s="33" t="s">
        <v>2378</v>
      </c>
      <c r="D3226" s="33" t="s">
        <v>10990</v>
      </c>
      <c r="E3226" s="34" t="s">
        <v>10991</v>
      </c>
      <c r="F3226" s="32" t="s">
        <v>10992</v>
      </c>
      <c r="G3226" s="33" t="s">
        <v>10993</v>
      </c>
      <c r="H3226" s="32" t="s">
        <v>10769</v>
      </c>
      <c r="I3226" s="32" t="s">
        <v>2415</v>
      </c>
      <c r="J3226" s="33" t="s">
        <v>10772</v>
      </c>
      <c r="K3226" s="32">
        <v>12</v>
      </c>
      <c r="L3226" s="35"/>
    </row>
    <row r="3227" spans="1:12" ht="26.25" hidden="1" thickBot="1" x14ac:dyDescent="0.3">
      <c r="A3227" s="31" t="s">
        <v>86</v>
      </c>
      <c r="B3227" s="32" t="s">
        <v>928</v>
      </c>
      <c r="C3227" s="33" t="s">
        <v>2378</v>
      </c>
      <c r="D3227" s="33" t="s">
        <v>10994</v>
      </c>
      <c r="E3227" s="34" t="s">
        <v>10995</v>
      </c>
      <c r="F3227" s="32" t="s">
        <v>10996</v>
      </c>
      <c r="G3227" s="33" t="s">
        <v>10997</v>
      </c>
      <c r="H3227" s="32" t="s">
        <v>10769</v>
      </c>
      <c r="I3227" s="32" t="s">
        <v>2415</v>
      </c>
      <c r="J3227" s="33" t="s">
        <v>10772</v>
      </c>
      <c r="K3227" s="32">
        <v>11</v>
      </c>
      <c r="L3227" s="35"/>
    </row>
    <row r="3228" spans="1:12" ht="26.25" hidden="1" thickBot="1" x14ac:dyDescent="0.3">
      <c r="A3228" s="31" t="s">
        <v>86</v>
      </c>
      <c r="B3228" s="32" t="s">
        <v>1027</v>
      </c>
      <c r="C3228" s="33" t="s">
        <v>2378</v>
      </c>
      <c r="D3228" s="33" t="s">
        <v>10998</v>
      </c>
      <c r="E3228" s="34" t="s">
        <v>10999</v>
      </c>
      <c r="F3228" s="32" t="s">
        <v>11000</v>
      </c>
      <c r="G3228" s="33" t="s">
        <v>11001</v>
      </c>
      <c r="H3228" s="32" t="s">
        <v>10769</v>
      </c>
      <c r="I3228" s="32" t="s">
        <v>2415</v>
      </c>
      <c r="J3228" s="33" t="s">
        <v>10772</v>
      </c>
      <c r="K3228" s="32">
        <v>12</v>
      </c>
      <c r="L3228" s="36" t="s">
        <v>11002</v>
      </c>
    </row>
    <row r="3229" spans="1:12" ht="26.25" hidden="1" thickBot="1" x14ac:dyDescent="0.3">
      <c r="A3229" s="31" t="s">
        <v>86</v>
      </c>
      <c r="B3229" s="32" t="s">
        <v>1027</v>
      </c>
      <c r="C3229" s="33" t="s">
        <v>2378</v>
      </c>
      <c r="D3229" s="33" t="s">
        <v>11003</v>
      </c>
      <c r="E3229" s="34" t="s">
        <v>11004</v>
      </c>
      <c r="F3229" s="32" t="s">
        <v>11005</v>
      </c>
      <c r="G3229" s="33" t="s">
        <v>11006</v>
      </c>
      <c r="H3229" s="32" t="s">
        <v>10769</v>
      </c>
      <c r="I3229" s="32" t="s">
        <v>2415</v>
      </c>
      <c r="J3229" s="33" t="s">
        <v>10772</v>
      </c>
      <c r="K3229" s="32">
        <v>21</v>
      </c>
      <c r="L3229" s="35"/>
    </row>
    <row r="3230" spans="1:12" ht="15.75" hidden="1" thickBot="1" x14ac:dyDescent="0.3">
      <c r="A3230" s="31" t="s">
        <v>86</v>
      </c>
      <c r="B3230" s="32" t="s">
        <v>1027</v>
      </c>
      <c r="C3230" s="33" t="s">
        <v>2378</v>
      </c>
      <c r="D3230" s="33" t="s">
        <v>11007</v>
      </c>
      <c r="E3230" s="34" t="s">
        <v>3337</v>
      </c>
      <c r="F3230" s="32" t="s">
        <v>11008</v>
      </c>
      <c r="G3230" s="33" t="s">
        <v>11009</v>
      </c>
      <c r="H3230" s="32" t="s">
        <v>10769</v>
      </c>
      <c r="I3230" s="32" t="s">
        <v>2415</v>
      </c>
      <c r="J3230" s="33" t="s">
        <v>10772</v>
      </c>
      <c r="K3230" s="32">
        <v>19</v>
      </c>
      <c r="L3230" s="36" t="s">
        <v>3337</v>
      </c>
    </row>
    <row r="3231" spans="1:12" ht="15.75" hidden="1" thickBot="1" x14ac:dyDescent="0.3">
      <c r="A3231" s="31" t="s">
        <v>86</v>
      </c>
      <c r="B3231" s="32" t="s">
        <v>1027</v>
      </c>
      <c r="C3231" s="33" t="s">
        <v>2378</v>
      </c>
      <c r="D3231" s="33" t="s">
        <v>3289</v>
      </c>
      <c r="E3231" s="34" t="s">
        <v>3290</v>
      </c>
      <c r="F3231" s="32" t="s">
        <v>3291</v>
      </c>
      <c r="G3231" s="33" t="s">
        <v>11010</v>
      </c>
      <c r="H3231" s="32" t="s">
        <v>10769</v>
      </c>
      <c r="I3231" s="32" t="s">
        <v>2415</v>
      </c>
      <c r="J3231" s="33" t="s">
        <v>10772</v>
      </c>
      <c r="K3231" s="32">
        <v>27</v>
      </c>
      <c r="L3231" s="36" t="s">
        <v>3290</v>
      </c>
    </row>
    <row r="3232" spans="1:12" ht="15.75" hidden="1" thickBot="1" x14ac:dyDescent="0.3">
      <c r="A3232" s="31" t="s">
        <v>86</v>
      </c>
      <c r="B3232" s="32" t="s">
        <v>1027</v>
      </c>
      <c r="C3232" s="33" t="s">
        <v>2378</v>
      </c>
      <c r="D3232" s="33" t="s">
        <v>11011</v>
      </c>
      <c r="E3232" s="34" t="s">
        <v>11012</v>
      </c>
      <c r="F3232" s="32" t="s">
        <v>11013</v>
      </c>
      <c r="G3232" s="33" t="s">
        <v>11014</v>
      </c>
      <c r="H3232" s="32" t="s">
        <v>10769</v>
      </c>
      <c r="I3232" s="32" t="s">
        <v>2415</v>
      </c>
      <c r="J3232" s="33" t="s">
        <v>10772</v>
      </c>
      <c r="K3232" s="32">
        <v>19</v>
      </c>
      <c r="L3232" s="36" t="s">
        <v>11012</v>
      </c>
    </row>
    <row r="3233" spans="1:12" ht="26.25" hidden="1" thickBot="1" x14ac:dyDescent="0.3">
      <c r="A3233" s="31" t="s">
        <v>86</v>
      </c>
      <c r="B3233" s="32" t="s">
        <v>1027</v>
      </c>
      <c r="C3233" s="33" t="s">
        <v>2378</v>
      </c>
      <c r="D3233" s="33" t="s">
        <v>11015</v>
      </c>
      <c r="E3233" s="34" t="s">
        <v>11016</v>
      </c>
      <c r="F3233" s="32" t="s">
        <v>11017</v>
      </c>
      <c r="G3233" s="33" t="s">
        <v>11018</v>
      </c>
      <c r="H3233" s="32" t="s">
        <v>10769</v>
      </c>
      <c r="I3233" s="32" t="s">
        <v>2415</v>
      </c>
      <c r="J3233" s="33" t="s">
        <v>10770</v>
      </c>
      <c r="K3233" s="32">
        <v>15</v>
      </c>
      <c r="L3233" s="35"/>
    </row>
    <row r="3234" spans="1:12" ht="15.75" hidden="1" thickBot="1" x14ac:dyDescent="0.3">
      <c r="A3234" s="31" t="s">
        <v>86</v>
      </c>
      <c r="B3234" s="32" t="s">
        <v>1027</v>
      </c>
      <c r="C3234" s="33" t="s">
        <v>2378</v>
      </c>
      <c r="D3234" s="33" t="s">
        <v>11019</v>
      </c>
      <c r="E3234" s="34" t="s">
        <v>11020</v>
      </c>
      <c r="F3234" s="32" t="s">
        <v>11021</v>
      </c>
      <c r="G3234" s="33" t="s">
        <v>11022</v>
      </c>
      <c r="H3234" s="32" t="s">
        <v>10769</v>
      </c>
      <c r="I3234" s="32" t="s">
        <v>2415</v>
      </c>
      <c r="J3234" s="33" t="s">
        <v>10770</v>
      </c>
      <c r="K3234" s="32">
        <v>17</v>
      </c>
      <c r="L3234" s="36" t="s">
        <v>11023</v>
      </c>
    </row>
    <row r="3235" spans="1:12" ht="26.25" hidden="1" thickBot="1" x14ac:dyDescent="0.3">
      <c r="A3235" s="31" t="s">
        <v>86</v>
      </c>
      <c r="B3235" s="32" t="s">
        <v>1027</v>
      </c>
      <c r="C3235" s="33" t="s">
        <v>2378</v>
      </c>
      <c r="D3235" s="33" t="s">
        <v>11024</v>
      </c>
      <c r="E3235" s="34" t="s">
        <v>2578</v>
      </c>
      <c r="F3235" s="32" t="s">
        <v>11025</v>
      </c>
      <c r="G3235" s="33" t="s">
        <v>11026</v>
      </c>
      <c r="H3235" s="32" t="s">
        <v>10769</v>
      </c>
      <c r="I3235" s="32" t="s">
        <v>2415</v>
      </c>
      <c r="J3235" s="33" t="s">
        <v>10770</v>
      </c>
      <c r="K3235" s="32">
        <v>15</v>
      </c>
      <c r="L3235" s="36" t="s">
        <v>2578</v>
      </c>
    </row>
    <row r="3236" spans="1:12" ht="15.75" hidden="1" thickBot="1" x14ac:dyDescent="0.3">
      <c r="A3236" s="31" t="s">
        <v>86</v>
      </c>
      <c r="B3236" s="32" t="s">
        <v>1027</v>
      </c>
      <c r="C3236" s="33" t="s">
        <v>2378</v>
      </c>
      <c r="D3236" s="33" t="s">
        <v>11027</v>
      </c>
      <c r="E3236" s="34" t="s">
        <v>11028</v>
      </c>
      <c r="F3236" s="32" t="s">
        <v>11029</v>
      </c>
      <c r="G3236" s="33" t="s">
        <v>11030</v>
      </c>
      <c r="H3236" s="32" t="s">
        <v>10769</v>
      </c>
      <c r="I3236" s="32" t="s">
        <v>2415</v>
      </c>
      <c r="J3236" s="33" t="s">
        <v>10772</v>
      </c>
      <c r="K3236" s="32">
        <v>28</v>
      </c>
      <c r="L3236" s="36" t="s">
        <v>11031</v>
      </c>
    </row>
    <row r="3237" spans="1:12" ht="15.75" hidden="1" thickBot="1" x14ac:dyDescent="0.3">
      <c r="A3237" s="31" t="s">
        <v>86</v>
      </c>
      <c r="B3237" s="32" t="s">
        <v>1027</v>
      </c>
      <c r="C3237" s="33" t="s">
        <v>2378</v>
      </c>
      <c r="D3237" s="33" t="s">
        <v>11032</v>
      </c>
      <c r="E3237" s="34" t="s">
        <v>11033</v>
      </c>
      <c r="F3237" s="32" t="s">
        <v>11034</v>
      </c>
      <c r="G3237" s="33" t="s">
        <v>11035</v>
      </c>
      <c r="H3237" s="32" t="s">
        <v>10769</v>
      </c>
      <c r="I3237" s="32" t="s">
        <v>2415</v>
      </c>
      <c r="J3237" s="33" t="s">
        <v>10772</v>
      </c>
      <c r="K3237" s="32">
        <v>18</v>
      </c>
      <c r="L3237" s="35"/>
    </row>
    <row r="3238" spans="1:12" ht="15.75" hidden="1" thickBot="1" x14ac:dyDescent="0.3">
      <c r="A3238" s="31" t="s">
        <v>86</v>
      </c>
      <c r="B3238" s="32" t="s">
        <v>1027</v>
      </c>
      <c r="C3238" s="33" t="s">
        <v>2378</v>
      </c>
      <c r="D3238" s="33" t="s">
        <v>11036</v>
      </c>
      <c r="E3238" s="34" t="s">
        <v>11037</v>
      </c>
      <c r="F3238" s="32" t="s">
        <v>11038</v>
      </c>
      <c r="G3238" s="33" t="s">
        <v>11039</v>
      </c>
      <c r="H3238" s="32" t="s">
        <v>10769</v>
      </c>
      <c r="I3238" s="32" t="s">
        <v>2415</v>
      </c>
      <c r="J3238" s="33" t="s">
        <v>10772</v>
      </c>
      <c r="K3238" s="32">
        <v>27</v>
      </c>
      <c r="L3238" s="35"/>
    </row>
    <row r="3239" spans="1:12" ht="26.25" hidden="1" thickBot="1" x14ac:dyDescent="0.3">
      <c r="A3239" s="31" t="s">
        <v>86</v>
      </c>
      <c r="B3239" s="32" t="s">
        <v>1027</v>
      </c>
      <c r="C3239" s="33" t="s">
        <v>2378</v>
      </c>
      <c r="D3239" s="33" t="s">
        <v>11040</v>
      </c>
      <c r="E3239" s="34" t="s">
        <v>11041</v>
      </c>
      <c r="F3239" s="32" t="s">
        <v>11042</v>
      </c>
      <c r="G3239" s="33" t="s">
        <v>11043</v>
      </c>
      <c r="H3239" s="32" t="s">
        <v>10769</v>
      </c>
      <c r="I3239" s="32" t="s">
        <v>2415</v>
      </c>
      <c r="J3239" s="33" t="s">
        <v>10772</v>
      </c>
      <c r="K3239" s="32">
        <v>13</v>
      </c>
      <c r="L3239" s="36" t="s">
        <v>11044</v>
      </c>
    </row>
    <row r="3240" spans="1:12" ht="15.75" hidden="1" thickBot="1" x14ac:dyDescent="0.3">
      <c r="A3240" s="31" t="s">
        <v>86</v>
      </c>
      <c r="B3240" s="32" t="s">
        <v>1027</v>
      </c>
      <c r="C3240" s="33" t="s">
        <v>2378</v>
      </c>
      <c r="D3240" s="33" t="s">
        <v>11045</v>
      </c>
      <c r="E3240" s="34" t="s">
        <v>11046</v>
      </c>
      <c r="F3240" s="32" t="s">
        <v>11047</v>
      </c>
      <c r="G3240" s="33" t="s">
        <v>11048</v>
      </c>
      <c r="H3240" s="32" t="s">
        <v>10769</v>
      </c>
      <c r="I3240" s="32" t="s">
        <v>2415</v>
      </c>
      <c r="J3240" s="33" t="s">
        <v>10772</v>
      </c>
      <c r="K3240" s="32">
        <v>28</v>
      </c>
      <c r="L3240" s="35"/>
    </row>
    <row r="3241" spans="1:12" ht="15.75" hidden="1" thickBot="1" x14ac:dyDescent="0.3">
      <c r="A3241" s="31" t="s">
        <v>86</v>
      </c>
      <c r="B3241" s="32" t="s">
        <v>1027</v>
      </c>
      <c r="C3241" s="33" t="s">
        <v>2378</v>
      </c>
      <c r="D3241" s="33" t="s">
        <v>3272</v>
      </c>
      <c r="E3241" s="34" t="s">
        <v>2264</v>
      </c>
      <c r="F3241" s="32" t="s">
        <v>3273</v>
      </c>
      <c r="G3241" s="33" t="s">
        <v>11049</v>
      </c>
      <c r="H3241" s="32" t="s">
        <v>10769</v>
      </c>
      <c r="I3241" s="32" t="s">
        <v>2415</v>
      </c>
      <c r="J3241" s="33" t="s">
        <v>10772</v>
      </c>
      <c r="K3241" s="32">
        <v>14</v>
      </c>
      <c r="L3241" s="36" t="s">
        <v>3275</v>
      </c>
    </row>
    <row r="3242" spans="1:12" ht="15.75" hidden="1" thickBot="1" x14ac:dyDescent="0.3">
      <c r="A3242" s="31" t="s">
        <v>86</v>
      </c>
      <c r="B3242" s="32" t="s">
        <v>1027</v>
      </c>
      <c r="C3242" s="33" t="s">
        <v>2378</v>
      </c>
      <c r="D3242" s="33" t="s">
        <v>3240</v>
      </c>
      <c r="E3242" s="34" t="s">
        <v>3241</v>
      </c>
      <c r="F3242" s="32" t="s">
        <v>3242</v>
      </c>
      <c r="G3242" s="33" t="s">
        <v>11050</v>
      </c>
      <c r="H3242" s="32" t="s">
        <v>10769</v>
      </c>
      <c r="I3242" s="32" t="s">
        <v>2415</v>
      </c>
      <c r="J3242" s="33" t="s">
        <v>10772</v>
      </c>
      <c r="K3242" s="32">
        <v>0</v>
      </c>
      <c r="L3242" s="35"/>
    </row>
    <row r="3243" spans="1:12" ht="26.25" hidden="1" thickBot="1" x14ac:dyDescent="0.3">
      <c r="A3243" s="31" t="s">
        <v>86</v>
      </c>
      <c r="B3243" s="32" t="s">
        <v>1027</v>
      </c>
      <c r="C3243" s="33" t="s">
        <v>2378</v>
      </c>
      <c r="D3243" s="33" t="s">
        <v>11051</v>
      </c>
      <c r="E3243" s="34" t="s">
        <v>11052</v>
      </c>
      <c r="F3243" s="32" t="s">
        <v>11053</v>
      </c>
      <c r="G3243" s="33" t="s">
        <v>11054</v>
      </c>
      <c r="H3243" s="32" t="s">
        <v>10769</v>
      </c>
      <c r="I3243" s="32" t="s">
        <v>2415</v>
      </c>
      <c r="J3243" s="33" t="s">
        <v>10772</v>
      </c>
      <c r="K3243" s="32">
        <v>10</v>
      </c>
      <c r="L3243" s="35"/>
    </row>
    <row r="3244" spans="1:12" ht="15.75" hidden="1" thickBot="1" x14ac:dyDescent="0.3">
      <c r="A3244" s="31" t="s">
        <v>86</v>
      </c>
      <c r="B3244" s="32" t="s">
        <v>1027</v>
      </c>
      <c r="C3244" s="33" t="s">
        <v>2378</v>
      </c>
      <c r="D3244" s="33" t="s">
        <v>3244</v>
      </c>
      <c r="E3244" s="34" t="s">
        <v>3245</v>
      </c>
      <c r="F3244" s="32" t="s">
        <v>3246</v>
      </c>
      <c r="G3244" s="33" t="s">
        <v>11055</v>
      </c>
      <c r="H3244" s="32" t="s">
        <v>10769</v>
      </c>
      <c r="I3244" s="32" t="s">
        <v>2415</v>
      </c>
      <c r="J3244" s="33" t="s">
        <v>10772</v>
      </c>
      <c r="K3244" s="32">
        <v>21</v>
      </c>
      <c r="L3244" s="36" t="s">
        <v>3337</v>
      </c>
    </row>
    <row r="3245" spans="1:12" ht="15.75" hidden="1" thickBot="1" x14ac:dyDescent="0.3">
      <c r="A3245" s="31" t="s">
        <v>86</v>
      </c>
      <c r="B3245" s="32" t="s">
        <v>1060</v>
      </c>
      <c r="C3245" s="33" t="s">
        <v>2369</v>
      </c>
      <c r="D3245" s="33" t="s">
        <v>3352</v>
      </c>
      <c r="E3245" s="34" t="s">
        <v>3353</v>
      </c>
      <c r="F3245" s="32" t="s">
        <v>3354</v>
      </c>
      <c r="G3245" s="33" t="s">
        <v>11056</v>
      </c>
      <c r="H3245" s="32" t="s">
        <v>10769</v>
      </c>
      <c r="I3245" s="32" t="s">
        <v>2415</v>
      </c>
      <c r="J3245" s="33" t="s">
        <v>10772</v>
      </c>
      <c r="K3245" s="32">
        <v>1</v>
      </c>
      <c r="L3245" s="35"/>
    </row>
    <row r="3246" spans="1:12" ht="15.75" hidden="1" thickBot="1" x14ac:dyDescent="0.3">
      <c r="A3246" s="31" t="s">
        <v>86</v>
      </c>
      <c r="B3246" s="32" t="s">
        <v>1060</v>
      </c>
      <c r="C3246" s="33" t="s">
        <v>2369</v>
      </c>
      <c r="D3246" s="33" t="s">
        <v>11057</v>
      </c>
      <c r="E3246" s="34" t="s">
        <v>11058</v>
      </c>
      <c r="F3246" s="32" t="s">
        <v>11059</v>
      </c>
      <c r="G3246" s="33" t="s">
        <v>11060</v>
      </c>
      <c r="H3246" s="32" t="s">
        <v>10769</v>
      </c>
      <c r="I3246" s="32" t="s">
        <v>2415</v>
      </c>
      <c r="J3246" s="33" t="s">
        <v>10770</v>
      </c>
      <c r="K3246" s="32">
        <v>7</v>
      </c>
      <c r="L3246" s="35"/>
    </row>
    <row r="3247" spans="1:12" ht="26.25" hidden="1" thickBot="1" x14ac:dyDescent="0.3">
      <c r="A3247" s="31" t="s">
        <v>86</v>
      </c>
      <c r="B3247" s="32" t="s">
        <v>1060</v>
      </c>
      <c r="C3247" s="33" t="s">
        <v>2369</v>
      </c>
      <c r="D3247" s="33" t="s">
        <v>3323</v>
      </c>
      <c r="E3247" s="34" t="s">
        <v>3324</v>
      </c>
      <c r="F3247" s="32" t="s">
        <v>3325</v>
      </c>
      <c r="G3247" s="33" t="s">
        <v>11061</v>
      </c>
      <c r="H3247" s="32" t="s">
        <v>10769</v>
      </c>
      <c r="I3247" s="32" t="s">
        <v>2415</v>
      </c>
      <c r="J3247" s="33" t="s">
        <v>10770</v>
      </c>
      <c r="K3247" s="32">
        <v>19</v>
      </c>
      <c r="L3247" s="35"/>
    </row>
    <row r="3248" spans="1:12" ht="15.75" hidden="1" thickBot="1" x14ac:dyDescent="0.3">
      <c r="A3248" s="31" t="s">
        <v>86</v>
      </c>
      <c r="B3248" s="32" t="s">
        <v>1060</v>
      </c>
      <c r="C3248" s="33" t="s">
        <v>2369</v>
      </c>
      <c r="D3248" s="33" t="s">
        <v>11062</v>
      </c>
      <c r="E3248" s="34" t="s">
        <v>11063</v>
      </c>
      <c r="F3248" s="32" t="s">
        <v>11064</v>
      </c>
      <c r="G3248" s="33" t="s">
        <v>11065</v>
      </c>
      <c r="H3248" s="32" t="s">
        <v>10769</v>
      </c>
      <c r="I3248" s="32" t="s">
        <v>2415</v>
      </c>
      <c r="J3248" s="33" t="s">
        <v>10770</v>
      </c>
      <c r="K3248" s="32">
        <v>10</v>
      </c>
      <c r="L3248" s="36" t="s">
        <v>11063</v>
      </c>
    </row>
    <row r="3249" spans="1:12" ht="15.75" hidden="1" thickBot="1" x14ac:dyDescent="0.3">
      <c r="A3249" s="31" t="s">
        <v>86</v>
      </c>
      <c r="B3249" s="32" t="s">
        <v>1060</v>
      </c>
      <c r="C3249" s="33" t="s">
        <v>2369</v>
      </c>
      <c r="D3249" s="33" t="s">
        <v>11062</v>
      </c>
      <c r="E3249" s="34" t="s">
        <v>11063</v>
      </c>
      <c r="F3249" s="32" t="s">
        <v>11064</v>
      </c>
      <c r="G3249" s="33" t="s">
        <v>11066</v>
      </c>
      <c r="H3249" s="32" t="s">
        <v>10769</v>
      </c>
      <c r="I3249" s="32" t="s">
        <v>2415</v>
      </c>
      <c r="J3249" s="33" t="s">
        <v>10772</v>
      </c>
      <c r="K3249" s="32">
        <v>13</v>
      </c>
      <c r="L3249" s="36" t="s">
        <v>11063</v>
      </c>
    </row>
    <row r="3250" spans="1:12" ht="15.75" hidden="1" thickBot="1" x14ac:dyDescent="0.3">
      <c r="A3250" s="31" t="s">
        <v>86</v>
      </c>
      <c r="B3250" s="32" t="s">
        <v>1060</v>
      </c>
      <c r="C3250" s="33" t="s">
        <v>2369</v>
      </c>
      <c r="D3250" s="33" t="s">
        <v>11067</v>
      </c>
      <c r="E3250" s="34" t="s">
        <v>10111</v>
      </c>
      <c r="F3250" s="32" t="s">
        <v>11068</v>
      </c>
      <c r="G3250" s="33" t="s">
        <v>11069</v>
      </c>
      <c r="H3250" s="32" t="s">
        <v>10769</v>
      </c>
      <c r="I3250" s="32" t="s">
        <v>2415</v>
      </c>
      <c r="J3250" s="33" t="s">
        <v>10772</v>
      </c>
      <c r="K3250" s="32">
        <v>40</v>
      </c>
      <c r="L3250" s="35"/>
    </row>
    <row r="3251" spans="1:12" ht="15.75" hidden="1" thickBot="1" x14ac:dyDescent="0.3">
      <c r="A3251" s="31" t="s">
        <v>86</v>
      </c>
      <c r="B3251" s="32" t="s">
        <v>1233</v>
      </c>
      <c r="C3251" s="33" t="s">
        <v>2378</v>
      </c>
      <c r="D3251" s="33" t="s">
        <v>11070</v>
      </c>
      <c r="E3251" s="34" t="s">
        <v>11071</v>
      </c>
      <c r="F3251" s="32" t="s">
        <v>11072</v>
      </c>
      <c r="G3251" s="33" t="s">
        <v>11073</v>
      </c>
      <c r="H3251" s="32" t="s">
        <v>10769</v>
      </c>
      <c r="I3251" s="32" t="s">
        <v>2415</v>
      </c>
      <c r="J3251" s="33" t="s">
        <v>10772</v>
      </c>
      <c r="K3251" s="32">
        <v>15</v>
      </c>
      <c r="L3251" s="36" t="s">
        <v>2511</v>
      </c>
    </row>
    <row r="3252" spans="1:12" ht="15.75" hidden="1" thickBot="1" x14ac:dyDescent="0.3">
      <c r="A3252" s="31" t="s">
        <v>86</v>
      </c>
      <c r="B3252" s="32" t="s">
        <v>1233</v>
      </c>
      <c r="C3252" s="33" t="s">
        <v>2378</v>
      </c>
      <c r="D3252" s="33" t="s">
        <v>11074</v>
      </c>
      <c r="E3252" s="34" t="s">
        <v>11075</v>
      </c>
      <c r="F3252" s="32" t="s">
        <v>11076</v>
      </c>
      <c r="G3252" s="33" t="s">
        <v>11077</v>
      </c>
      <c r="H3252" s="32" t="s">
        <v>10769</v>
      </c>
      <c r="I3252" s="32" t="s">
        <v>2415</v>
      </c>
      <c r="J3252" s="33" t="s">
        <v>10772</v>
      </c>
      <c r="K3252" s="32">
        <v>27</v>
      </c>
      <c r="L3252" s="36" t="s">
        <v>2386</v>
      </c>
    </row>
    <row r="3253" spans="1:12" ht="15.75" hidden="1" thickBot="1" x14ac:dyDescent="0.3">
      <c r="A3253" s="31" t="s">
        <v>86</v>
      </c>
      <c r="B3253" s="32" t="s">
        <v>1233</v>
      </c>
      <c r="C3253" s="33" t="s">
        <v>2378</v>
      </c>
      <c r="D3253" s="33" t="s">
        <v>11078</v>
      </c>
      <c r="E3253" s="34" t="s">
        <v>11079</v>
      </c>
      <c r="F3253" s="32" t="s">
        <v>11080</v>
      </c>
      <c r="G3253" s="33" t="s">
        <v>11081</v>
      </c>
      <c r="H3253" s="32" t="s">
        <v>10769</v>
      </c>
      <c r="I3253" s="32" t="s">
        <v>2415</v>
      </c>
      <c r="J3253" s="33" t="s">
        <v>10772</v>
      </c>
      <c r="K3253" s="32">
        <v>37</v>
      </c>
      <c r="L3253" s="35"/>
    </row>
    <row r="3254" spans="1:12" ht="15.75" hidden="1" thickBot="1" x14ac:dyDescent="0.3">
      <c r="A3254" s="31" t="s">
        <v>86</v>
      </c>
      <c r="B3254" s="32" t="s">
        <v>1233</v>
      </c>
      <c r="C3254" s="33" t="s">
        <v>2378</v>
      </c>
      <c r="D3254" s="33" t="s">
        <v>11082</v>
      </c>
      <c r="E3254" s="34" t="s">
        <v>11083</v>
      </c>
      <c r="F3254" s="32" t="s">
        <v>11084</v>
      </c>
      <c r="G3254" s="33" t="s">
        <v>11085</v>
      </c>
      <c r="H3254" s="32" t="s">
        <v>10769</v>
      </c>
      <c r="I3254" s="32" t="s">
        <v>2415</v>
      </c>
      <c r="J3254" s="33" t="s">
        <v>10772</v>
      </c>
      <c r="K3254" s="32">
        <v>15</v>
      </c>
      <c r="L3254" s="35"/>
    </row>
    <row r="3255" spans="1:12" ht="15.75" hidden="1" thickBot="1" x14ac:dyDescent="0.3">
      <c r="A3255" s="31" t="s">
        <v>86</v>
      </c>
      <c r="B3255" s="32" t="s">
        <v>1347</v>
      </c>
      <c r="C3255" s="33" t="s">
        <v>2378</v>
      </c>
      <c r="D3255" s="33" t="s">
        <v>11086</v>
      </c>
      <c r="E3255" s="34" t="s">
        <v>11087</v>
      </c>
      <c r="F3255" s="32" t="s">
        <v>11088</v>
      </c>
      <c r="G3255" s="33" t="s">
        <v>11089</v>
      </c>
      <c r="H3255" s="32" t="s">
        <v>10769</v>
      </c>
      <c r="I3255" s="32" t="s">
        <v>2415</v>
      </c>
      <c r="J3255" s="33" t="s">
        <v>10772</v>
      </c>
      <c r="K3255" s="32">
        <v>19</v>
      </c>
      <c r="L3255" s="35"/>
    </row>
    <row r="3256" spans="1:12" ht="15.75" hidden="1" thickBot="1" x14ac:dyDescent="0.3">
      <c r="A3256" s="31" t="s">
        <v>86</v>
      </c>
      <c r="B3256" s="32" t="s">
        <v>1347</v>
      </c>
      <c r="C3256" s="33" t="s">
        <v>2378</v>
      </c>
      <c r="D3256" s="33" t="s">
        <v>11090</v>
      </c>
      <c r="E3256" s="34" t="s">
        <v>11091</v>
      </c>
      <c r="F3256" s="32" t="s">
        <v>11092</v>
      </c>
      <c r="G3256" s="33" t="s">
        <v>11093</v>
      </c>
      <c r="H3256" s="32" t="s">
        <v>10769</v>
      </c>
      <c r="I3256" s="32" t="s">
        <v>2415</v>
      </c>
      <c r="J3256" s="33" t="s">
        <v>10770</v>
      </c>
      <c r="K3256" s="32">
        <v>30</v>
      </c>
      <c r="L3256" s="35"/>
    </row>
    <row r="3257" spans="1:12" ht="15.75" hidden="1" thickBot="1" x14ac:dyDescent="0.3">
      <c r="A3257" s="31" t="s">
        <v>86</v>
      </c>
      <c r="B3257" s="32" t="s">
        <v>1347</v>
      </c>
      <c r="C3257" s="33" t="s">
        <v>2378</v>
      </c>
      <c r="D3257" s="33" t="s">
        <v>11094</v>
      </c>
      <c r="E3257" s="34" t="s">
        <v>11095</v>
      </c>
      <c r="F3257" s="32" t="s">
        <v>11096</v>
      </c>
      <c r="G3257" s="33" t="s">
        <v>11097</v>
      </c>
      <c r="H3257" s="32" t="s">
        <v>10769</v>
      </c>
      <c r="I3257" s="32" t="s">
        <v>2415</v>
      </c>
      <c r="J3257" s="33" t="s">
        <v>10772</v>
      </c>
      <c r="K3257" s="32">
        <v>14</v>
      </c>
      <c r="L3257" s="35"/>
    </row>
    <row r="3258" spans="1:12" ht="15.75" hidden="1" thickBot="1" x14ac:dyDescent="0.3">
      <c r="A3258" s="31" t="s">
        <v>86</v>
      </c>
      <c r="B3258" s="32" t="s">
        <v>1347</v>
      </c>
      <c r="C3258" s="33" t="s">
        <v>2378</v>
      </c>
      <c r="D3258" s="33" t="s">
        <v>11098</v>
      </c>
      <c r="E3258" s="34" t="s">
        <v>11099</v>
      </c>
      <c r="F3258" s="32" t="s">
        <v>11100</v>
      </c>
      <c r="G3258" s="33" t="s">
        <v>11101</v>
      </c>
      <c r="H3258" s="32" t="s">
        <v>10769</v>
      </c>
      <c r="I3258" s="32" t="s">
        <v>2415</v>
      </c>
      <c r="J3258" s="33" t="s">
        <v>10772</v>
      </c>
      <c r="K3258" s="32">
        <v>25</v>
      </c>
      <c r="L3258" s="35"/>
    </row>
    <row r="3259" spans="1:12" ht="15.75" hidden="1" thickBot="1" x14ac:dyDescent="0.3">
      <c r="A3259" s="31" t="s">
        <v>86</v>
      </c>
      <c r="B3259" s="32" t="s">
        <v>1347</v>
      </c>
      <c r="C3259" s="33" t="s">
        <v>2378</v>
      </c>
      <c r="D3259" s="33" t="s">
        <v>11102</v>
      </c>
      <c r="E3259" s="34" t="s">
        <v>11103</v>
      </c>
      <c r="F3259" s="32" t="s">
        <v>11104</v>
      </c>
      <c r="G3259" s="33" t="s">
        <v>11105</v>
      </c>
      <c r="H3259" s="32" t="s">
        <v>10769</v>
      </c>
      <c r="I3259" s="32" t="s">
        <v>2415</v>
      </c>
      <c r="J3259" s="33" t="s">
        <v>10772</v>
      </c>
      <c r="K3259" s="32">
        <v>16</v>
      </c>
      <c r="L3259" s="35"/>
    </row>
    <row r="3260" spans="1:12" ht="15.75" hidden="1" thickBot="1" x14ac:dyDescent="0.3">
      <c r="A3260" s="31" t="s">
        <v>86</v>
      </c>
      <c r="B3260" s="32" t="s">
        <v>1347</v>
      </c>
      <c r="C3260" s="33" t="s">
        <v>2378</v>
      </c>
      <c r="D3260" s="33" t="s">
        <v>11106</v>
      </c>
      <c r="E3260" s="34" t="s">
        <v>11107</v>
      </c>
      <c r="F3260" s="32" t="s">
        <v>11108</v>
      </c>
      <c r="G3260" s="33" t="s">
        <v>11109</v>
      </c>
      <c r="H3260" s="32" t="s">
        <v>10769</v>
      </c>
      <c r="I3260" s="32" t="s">
        <v>2415</v>
      </c>
      <c r="J3260" s="33" t="s">
        <v>10772</v>
      </c>
      <c r="K3260" s="32">
        <v>17</v>
      </c>
      <c r="L3260" s="35"/>
    </row>
    <row r="3261" spans="1:12" ht="26.25" hidden="1" thickBot="1" x14ac:dyDescent="0.3">
      <c r="A3261" s="31" t="s">
        <v>86</v>
      </c>
      <c r="B3261" s="32" t="s">
        <v>3407</v>
      </c>
      <c r="C3261" s="33" t="s">
        <v>2378</v>
      </c>
      <c r="D3261" s="33" t="s">
        <v>11110</v>
      </c>
      <c r="E3261" s="34" t="s">
        <v>11111</v>
      </c>
      <c r="F3261" s="32" t="s">
        <v>11112</v>
      </c>
      <c r="G3261" s="33" t="s">
        <v>11113</v>
      </c>
      <c r="H3261" s="32" t="s">
        <v>10769</v>
      </c>
      <c r="I3261" s="32" t="s">
        <v>2415</v>
      </c>
      <c r="J3261" s="33" t="s">
        <v>10772</v>
      </c>
      <c r="K3261" s="32">
        <v>0</v>
      </c>
      <c r="L3261" s="36" t="s">
        <v>2578</v>
      </c>
    </row>
    <row r="3262" spans="1:12" ht="26.25" hidden="1" thickBot="1" x14ac:dyDescent="0.3">
      <c r="A3262" s="31" t="s">
        <v>158</v>
      </c>
      <c r="B3262" s="32" t="s">
        <v>1868</v>
      </c>
      <c r="C3262" s="33" t="s">
        <v>2378</v>
      </c>
      <c r="D3262" s="33" t="s">
        <v>11114</v>
      </c>
      <c r="E3262" s="34" t="s">
        <v>11115</v>
      </c>
      <c r="F3262" s="32" t="s">
        <v>11116</v>
      </c>
      <c r="G3262" s="33" t="s">
        <v>11117</v>
      </c>
      <c r="H3262" s="32" t="s">
        <v>10769</v>
      </c>
      <c r="I3262" s="32" t="s">
        <v>2415</v>
      </c>
      <c r="J3262" s="33" t="s">
        <v>10772</v>
      </c>
      <c r="K3262" s="32">
        <v>17</v>
      </c>
      <c r="L3262" s="36" t="s">
        <v>2272</v>
      </c>
    </row>
    <row r="3263" spans="1:12" ht="26.25" hidden="1" thickBot="1" x14ac:dyDescent="0.3">
      <c r="A3263" s="31" t="s">
        <v>158</v>
      </c>
      <c r="B3263" s="32" t="s">
        <v>1868</v>
      </c>
      <c r="C3263" s="33" t="s">
        <v>2374</v>
      </c>
      <c r="D3263" s="33" t="s">
        <v>11118</v>
      </c>
      <c r="E3263" s="34" t="s">
        <v>11119</v>
      </c>
      <c r="F3263" s="32" t="s">
        <v>11120</v>
      </c>
      <c r="G3263" s="33" t="s">
        <v>11121</v>
      </c>
      <c r="H3263" s="32" t="s">
        <v>10769</v>
      </c>
      <c r="I3263" s="32" t="s">
        <v>2415</v>
      </c>
      <c r="J3263" s="33" t="s">
        <v>10772</v>
      </c>
      <c r="K3263" s="32">
        <v>27</v>
      </c>
      <c r="L3263" s="36" t="s">
        <v>11122</v>
      </c>
    </row>
    <row r="3264" spans="1:12" ht="26.25" hidden="1" thickBot="1" x14ac:dyDescent="0.3">
      <c r="A3264" s="31" t="s">
        <v>158</v>
      </c>
      <c r="B3264" s="32" t="s">
        <v>1868</v>
      </c>
      <c r="C3264" s="33" t="s">
        <v>2378</v>
      </c>
      <c r="D3264" s="33" t="s">
        <v>11123</v>
      </c>
      <c r="E3264" s="34" t="s">
        <v>11124</v>
      </c>
      <c r="F3264" s="32" t="s">
        <v>11125</v>
      </c>
      <c r="G3264" s="33" t="s">
        <v>11126</v>
      </c>
      <c r="H3264" s="32" t="s">
        <v>10769</v>
      </c>
      <c r="I3264" s="32" t="s">
        <v>2415</v>
      </c>
      <c r="J3264" s="33" t="s">
        <v>10772</v>
      </c>
      <c r="K3264" s="32">
        <v>17</v>
      </c>
      <c r="L3264" s="36" t="s">
        <v>11124</v>
      </c>
    </row>
    <row r="3265" spans="1:12" ht="15.75" hidden="1" thickBot="1" x14ac:dyDescent="0.3">
      <c r="A3265" s="31" t="s">
        <v>158</v>
      </c>
      <c r="B3265" s="32" t="s">
        <v>428</v>
      </c>
      <c r="C3265" s="33" t="s">
        <v>2374</v>
      </c>
      <c r="D3265" s="33" t="s">
        <v>11127</v>
      </c>
      <c r="E3265" s="34" t="s">
        <v>11128</v>
      </c>
      <c r="F3265" s="32" t="s">
        <v>11129</v>
      </c>
      <c r="G3265" s="33" t="s">
        <v>11130</v>
      </c>
      <c r="H3265" s="32" t="s">
        <v>10769</v>
      </c>
      <c r="I3265" s="32" t="s">
        <v>2415</v>
      </c>
      <c r="J3265" s="33" t="s">
        <v>10772</v>
      </c>
      <c r="K3265" s="32">
        <v>23</v>
      </c>
      <c r="L3265" s="35"/>
    </row>
    <row r="3266" spans="1:12" ht="15.75" hidden="1" thickBot="1" x14ac:dyDescent="0.3">
      <c r="A3266" s="31" t="s">
        <v>158</v>
      </c>
      <c r="B3266" s="32" t="s">
        <v>428</v>
      </c>
      <c r="C3266" s="33" t="s">
        <v>2378</v>
      </c>
      <c r="D3266" s="33" t="s">
        <v>11131</v>
      </c>
      <c r="E3266" s="34" t="s">
        <v>11132</v>
      </c>
      <c r="F3266" s="32" t="s">
        <v>11133</v>
      </c>
      <c r="G3266" s="33" t="s">
        <v>11134</v>
      </c>
      <c r="H3266" s="32" t="s">
        <v>10769</v>
      </c>
      <c r="I3266" s="32" t="s">
        <v>2415</v>
      </c>
      <c r="J3266" s="33" t="s">
        <v>10772</v>
      </c>
      <c r="K3266" s="32">
        <v>25</v>
      </c>
      <c r="L3266" s="35"/>
    </row>
    <row r="3267" spans="1:12" ht="15.75" hidden="1" thickBot="1" x14ac:dyDescent="0.3">
      <c r="A3267" s="31" t="s">
        <v>158</v>
      </c>
      <c r="B3267" s="32" t="s">
        <v>428</v>
      </c>
      <c r="C3267" s="33" t="s">
        <v>2376</v>
      </c>
      <c r="D3267" s="33" t="s">
        <v>11135</v>
      </c>
      <c r="E3267" s="34" t="s">
        <v>11136</v>
      </c>
      <c r="F3267" s="32" t="s">
        <v>11137</v>
      </c>
      <c r="G3267" s="33" t="s">
        <v>11138</v>
      </c>
      <c r="H3267" s="32" t="s">
        <v>10769</v>
      </c>
      <c r="I3267" s="32" t="s">
        <v>2415</v>
      </c>
      <c r="J3267" s="33" t="s">
        <v>10772</v>
      </c>
      <c r="K3267" s="32">
        <v>31</v>
      </c>
      <c r="L3267" s="35"/>
    </row>
    <row r="3268" spans="1:12" ht="15.75" hidden="1" thickBot="1" x14ac:dyDescent="0.3">
      <c r="A3268" s="31" t="s">
        <v>158</v>
      </c>
      <c r="B3268" s="32" t="s">
        <v>428</v>
      </c>
      <c r="C3268" s="33" t="s">
        <v>2369</v>
      </c>
      <c r="D3268" s="33" t="s">
        <v>11139</v>
      </c>
      <c r="E3268" s="34" t="s">
        <v>11140</v>
      </c>
      <c r="F3268" s="32" t="s">
        <v>11141</v>
      </c>
      <c r="G3268" s="33" t="s">
        <v>11142</v>
      </c>
      <c r="H3268" s="32" t="s">
        <v>10769</v>
      </c>
      <c r="I3268" s="32" t="s">
        <v>2415</v>
      </c>
      <c r="J3268" s="33" t="s">
        <v>10772</v>
      </c>
      <c r="K3268" s="32">
        <v>15</v>
      </c>
      <c r="L3268" s="35"/>
    </row>
    <row r="3269" spans="1:12" ht="15.75" hidden="1" thickBot="1" x14ac:dyDescent="0.3">
      <c r="A3269" s="31" t="s">
        <v>158</v>
      </c>
      <c r="B3269" s="32" t="s">
        <v>428</v>
      </c>
      <c r="C3269" s="33" t="s">
        <v>2378</v>
      </c>
      <c r="D3269" s="33" t="s">
        <v>11143</v>
      </c>
      <c r="E3269" s="34" t="s">
        <v>11144</v>
      </c>
      <c r="F3269" s="32" t="s">
        <v>11145</v>
      </c>
      <c r="G3269" s="33" t="s">
        <v>11146</v>
      </c>
      <c r="H3269" s="32" t="s">
        <v>10769</v>
      </c>
      <c r="I3269" s="32" t="s">
        <v>2415</v>
      </c>
      <c r="J3269" s="33" t="s">
        <v>10772</v>
      </c>
      <c r="K3269" s="32">
        <v>15</v>
      </c>
      <c r="L3269" s="36" t="s">
        <v>11144</v>
      </c>
    </row>
    <row r="3270" spans="1:12" ht="15.75" hidden="1" thickBot="1" x14ac:dyDescent="0.3">
      <c r="A3270" s="31" t="s">
        <v>158</v>
      </c>
      <c r="B3270" s="32" t="s">
        <v>428</v>
      </c>
      <c r="C3270" s="33" t="s">
        <v>2374</v>
      </c>
      <c r="D3270" s="33" t="s">
        <v>11147</v>
      </c>
      <c r="E3270" s="34" t="s">
        <v>11148</v>
      </c>
      <c r="F3270" s="32" t="s">
        <v>11149</v>
      </c>
      <c r="G3270" s="33" t="s">
        <v>11150</v>
      </c>
      <c r="H3270" s="32" t="s">
        <v>10769</v>
      </c>
      <c r="I3270" s="32" t="s">
        <v>2415</v>
      </c>
      <c r="J3270" s="33" t="s">
        <v>10772</v>
      </c>
      <c r="K3270" s="32">
        <v>16</v>
      </c>
      <c r="L3270" s="36" t="s">
        <v>11151</v>
      </c>
    </row>
    <row r="3271" spans="1:12" ht="15.75" hidden="1" thickBot="1" x14ac:dyDescent="0.3">
      <c r="A3271" s="31" t="s">
        <v>158</v>
      </c>
      <c r="B3271" s="32" t="s">
        <v>428</v>
      </c>
      <c r="C3271" s="33" t="s">
        <v>2376</v>
      </c>
      <c r="D3271" s="33" t="s">
        <v>11152</v>
      </c>
      <c r="E3271" s="34" t="s">
        <v>11153</v>
      </c>
      <c r="F3271" s="32" t="s">
        <v>11154</v>
      </c>
      <c r="G3271" s="33" t="s">
        <v>11155</v>
      </c>
      <c r="H3271" s="32" t="s">
        <v>10769</v>
      </c>
      <c r="I3271" s="32" t="s">
        <v>2415</v>
      </c>
      <c r="J3271" s="33" t="s">
        <v>10772</v>
      </c>
      <c r="K3271" s="32">
        <v>26</v>
      </c>
      <c r="L3271" s="36" t="s">
        <v>3567</v>
      </c>
    </row>
    <row r="3272" spans="1:12" ht="15.75" hidden="1" thickBot="1" x14ac:dyDescent="0.3">
      <c r="A3272" s="31" t="s">
        <v>158</v>
      </c>
      <c r="B3272" s="32" t="s">
        <v>428</v>
      </c>
      <c r="C3272" s="33" t="s">
        <v>2374</v>
      </c>
      <c r="D3272" s="33" t="s">
        <v>11156</v>
      </c>
      <c r="E3272" s="34" t="s">
        <v>11157</v>
      </c>
      <c r="F3272" s="32" t="s">
        <v>11158</v>
      </c>
      <c r="G3272" s="33" t="s">
        <v>11159</v>
      </c>
      <c r="H3272" s="32" t="s">
        <v>10769</v>
      </c>
      <c r="I3272" s="32" t="s">
        <v>2415</v>
      </c>
      <c r="J3272" s="33" t="s">
        <v>10770</v>
      </c>
      <c r="K3272" s="32">
        <v>29</v>
      </c>
      <c r="L3272" s="36" t="s">
        <v>2278</v>
      </c>
    </row>
    <row r="3273" spans="1:12" ht="15.75" hidden="1" thickBot="1" x14ac:dyDescent="0.3">
      <c r="A3273" s="31" t="s">
        <v>158</v>
      </c>
      <c r="B3273" s="32" t="s">
        <v>428</v>
      </c>
      <c r="C3273" s="33" t="s">
        <v>2369</v>
      </c>
      <c r="D3273" s="33" t="s">
        <v>11160</v>
      </c>
      <c r="E3273" s="34" t="s">
        <v>2269</v>
      </c>
      <c r="F3273" s="32" t="s">
        <v>11161</v>
      </c>
      <c r="G3273" s="33" t="s">
        <v>11162</v>
      </c>
      <c r="H3273" s="32" t="s">
        <v>10769</v>
      </c>
      <c r="I3273" s="32" t="s">
        <v>2415</v>
      </c>
      <c r="J3273" s="33" t="s">
        <v>10772</v>
      </c>
      <c r="K3273" s="32">
        <v>14</v>
      </c>
      <c r="L3273" s="36" t="s">
        <v>11163</v>
      </c>
    </row>
    <row r="3274" spans="1:12" ht="26.25" hidden="1" thickBot="1" x14ac:dyDescent="0.3">
      <c r="A3274" s="31" t="s">
        <v>158</v>
      </c>
      <c r="B3274" s="32" t="s">
        <v>3571</v>
      </c>
      <c r="C3274" s="33" t="s">
        <v>2369</v>
      </c>
      <c r="D3274" s="33" t="s">
        <v>3603</v>
      </c>
      <c r="E3274" s="34" t="s">
        <v>3604</v>
      </c>
      <c r="F3274" s="32" t="s">
        <v>3605</v>
      </c>
      <c r="G3274" s="33" t="s">
        <v>11164</v>
      </c>
      <c r="H3274" s="32" t="s">
        <v>10769</v>
      </c>
      <c r="I3274" s="32" t="s">
        <v>2415</v>
      </c>
      <c r="J3274" s="33" t="s">
        <v>10772</v>
      </c>
      <c r="K3274" s="32">
        <v>0</v>
      </c>
      <c r="L3274" s="35"/>
    </row>
    <row r="3275" spans="1:12" ht="26.25" hidden="1" thickBot="1" x14ac:dyDescent="0.3">
      <c r="A3275" s="31" t="s">
        <v>158</v>
      </c>
      <c r="B3275" s="32" t="s">
        <v>3571</v>
      </c>
      <c r="C3275" s="33" t="s">
        <v>2369</v>
      </c>
      <c r="D3275" s="33" t="s">
        <v>3607</v>
      </c>
      <c r="E3275" s="34" t="s">
        <v>3608</v>
      </c>
      <c r="F3275" s="32" t="s">
        <v>3609</v>
      </c>
      <c r="G3275" s="33" t="s">
        <v>11165</v>
      </c>
      <c r="H3275" s="32" t="s">
        <v>10769</v>
      </c>
      <c r="I3275" s="32" t="s">
        <v>2671</v>
      </c>
      <c r="J3275" s="33" t="s">
        <v>10772</v>
      </c>
      <c r="K3275" s="32">
        <v>0</v>
      </c>
      <c r="L3275" s="35"/>
    </row>
    <row r="3276" spans="1:12" ht="26.25" hidden="1" thickBot="1" x14ac:dyDescent="0.3">
      <c r="A3276" s="31" t="s">
        <v>88</v>
      </c>
      <c r="B3276" s="32" t="s">
        <v>373</v>
      </c>
      <c r="C3276" s="33" t="s">
        <v>2369</v>
      </c>
      <c r="D3276" s="33" t="s">
        <v>11166</v>
      </c>
      <c r="E3276" s="34" t="s">
        <v>7771</v>
      </c>
      <c r="F3276" s="32" t="s">
        <v>11167</v>
      </c>
      <c r="G3276" s="33" t="s">
        <v>11168</v>
      </c>
      <c r="H3276" s="32" t="s">
        <v>10769</v>
      </c>
      <c r="I3276" s="32" t="s">
        <v>2415</v>
      </c>
      <c r="J3276" s="33" t="s">
        <v>10772</v>
      </c>
      <c r="K3276" s="32">
        <v>18</v>
      </c>
      <c r="L3276" s="36" t="s">
        <v>3951</v>
      </c>
    </row>
    <row r="3277" spans="1:12" ht="26.25" hidden="1" thickBot="1" x14ac:dyDescent="0.3">
      <c r="A3277" s="31" t="s">
        <v>88</v>
      </c>
      <c r="B3277" s="32" t="s">
        <v>1948</v>
      </c>
      <c r="C3277" s="33" t="s">
        <v>2378</v>
      </c>
      <c r="D3277" s="33" t="s">
        <v>11169</v>
      </c>
      <c r="E3277" s="34" t="s">
        <v>11170</v>
      </c>
      <c r="F3277" s="32" t="s">
        <v>11171</v>
      </c>
      <c r="G3277" s="33" t="s">
        <v>11172</v>
      </c>
      <c r="H3277" s="32" t="s">
        <v>10769</v>
      </c>
      <c r="I3277" s="32" t="s">
        <v>2415</v>
      </c>
      <c r="J3277" s="33" t="s">
        <v>10772</v>
      </c>
      <c r="K3277" s="32">
        <v>30</v>
      </c>
      <c r="L3277" s="35"/>
    </row>
    <row r="3278" spans="1:12" ht="26.25" hidden="1" thickBot="1" x14ac:dyDescent="0.3">
      <c r="A3278" s="31" t="s">
        <v>88</v>
      </c>
      <c r="B3278" s="32" t="s">
        <v>1948</v>
      </c>
      <c r="C3278" s="33" t="s">
        <v>2378</v>
      </c>
      <c r="D3278" s="33" t="s">
        <v>3994</v>
      </c>
      <c r="E3278" s="34" t="s">
        <v>2275</v>
      </c>
      <c r="F3278" s="32" t="s">
        <v>3995</v>
      </c>
      <c r="G3278" s="33" t="s">
        <v>11173</v>
      </c>
      <c r="H3278" s="32" t="s">
        <v>10769</v>
      </c>
      <c r="I3278" s="32" t="s">
        <v>2671</v>
      </c>
      <c r="J3278" s="33" t="s">
        <v>10770</v>
      </c>
      <c r="K3278" s="32">
        <v>13</v>
      </c>
      <c r="L3278" s="35"/>
    </row>
    <row r="3279" spans="1:12" ht="26.25" hidden="1" thickBot="1" x14ac:dyDescent="0.3">
      <c r="A3279" s="31" t="s">
        <v>88</v>
      </c>
      <c r="B3279" s="32" t="s">
        <v>1948</v>
      </c>
      <c r="C3279" s="33" t="s">
        <v>2378</v>
      </c>
      <c r="D3279" s="33" t="s">
        <v>3994</v>
      </c>
      <c r="E3279" s="34" t="s">
        <v>2275</v>
      </c>
      <c r="F3279" s="32" t="s">
        <v>3995</v>
      </c>
      <c r="G3279" s="33" t="s">
        <v>11174</v>
      </c>
      <c r="H3279" s="32" t="s">
        <v>10769</v>
      </c>
      <c r="I3279" s="32" t="s">
        <v>2671</v>
      </c>
      <c r="J3279" s="33" t="s">
        <v>10772</v>
      </c>
      <c r="K3279" s="32">
        <v>26</v>
      </c>
      <c r="L3279" s="35"/>
    </row>
    <row r="3280" spans="1:12" ht="15.75" hidden="1" thickBot="1" x14ac:dyDescent="0.3">
      <c r="A3280" s="31" t="s">
        <v>88</v>
      </c>
      <c r="B3280" s="32" t="s">
        <v>1521</v>
      </c>
      <c r="C3280" s="33" t="s">
        <v>2378</v>
      </c>
      <c r="D3280" s="33" t="s">
        <v>11175</v>
      </c>
      <c r="E3280" s="34" t="s">
        <v>11176</v>
      </c>
      <c r="F3280" s="32" t="s">
        <v>11177</v>
      </c>
      <c r="G3280" s="33" t="s">
        <v>11178</v>
      </c>
      <c r="H3280" s="32" t="s">
        <v>10769</v>
      </c>
      <c r="I3280" s="32" t="s">
        <v>2415</v>
      </c>
      <c r="J3280" s="33" t="s">
        <v>10772</v>
      </c>
      <c r="K3280" s="32">
        <v>16</v>
      </c>
      <c r="L3280" s="35"/>
    </row>
    <row r="3281" spans="1:12" ht="15.75" hidden="1" thickBot="1" x14ac:dyDescent="0.3">
      <c r="A3281" s="31" t="s">
        <v>88</v>
      </c>
      <c r="B3281" s="32" t="s">
        <v>1521</v>
      </c>
      <c r="C3281" s="33" t="s">
        <v>2378</v>
      </c>
      <c r="D3281" s="33" t="s">
        <v>11179</v>
      </c>
      <c r="E3281" s="34" t="s">
        <v>11180</v>
      </c>
      <c r="F3281" s="32" t="s">
        <v>4004</v>
      </c>
      <c r="G3281" s="33" t="s">
        <v>11181</v>
      </c>
      <c r="H3281" s="32" t="s">
        <v>10769</v>
      </c>
      <c r="I3281" s="32" t="s">
        <v>2415</v>
      </c>
      <c r="J3281" s="33" t="s">
        <v>10772</v>
      </c>
      <c r="K3281" s="32">
        <v>26</v>
      </c>
      <c r="L3281" s="35"/>
    </row>
    <row r="3282" spans="1:12" ht="15.75" hidden="1" thickBot="1" x14ac:dyDescent="0.3">
      <c r="A3282" s="31" t="s">
        <v>88</v>
      </c>
      <c r="B3282" s="32" t="s">
        <v>1521</v>
      </c>
      <c r="C3282" s="33" t="s">
        <v>2378</v>
      </c>
      <c r="D3282" s="33" t="s">
        <v>4010</v>
      </c>
      <c r="E3282" s="34" t="s">
        <v>2209</v>
      </c>
      <c r="F3282" s="32" t="s">
        <v>4011</v>
      </c>
      <c r="G3282" s="33" t="s">
        <v>11182</v>
      </c>
      <c r="H3282" s="32" t="s">
        <v>10769</v>
      </c>
      <c r="I3282" s="32" t="s">
        <v>2415</v>
      </c>
      <c r="J3282" s="33" t="s">
        <v>10770</v>
      </c>
      <c r="K3282" s="32">
        <v>17</v>
      </c>
      <c r="L3282" s="35"/>
    </row>
    <row r="3283" spans="1:12" ht="26.25" hidden="1" thickBot="1" x14ac:dyDescent="0.3">
      <c r="A3283" s="31" t="s">
        <v>88</v>
      </c>
      <c r="B3283" s="32" t="s">
        <v>1621</v>
      </c>
      <c r="C3283" s="33" t="s">
        <v>2376</v>
      </c>
      <c r="D3283" s="33" t="s">
        <v>11183</v>
      </c>
      <c r="E3283" s="34" t="s">
        <v>11184</v>
      </c>
      <c r="F3283" s="32" t="s">
        <v>11185</v>
      </c>
      <c r="G3283" s="33" t="s">
        <v>11186</v>
      </c>
      <c r="H3283" s="32" t="s">
        <v>10769</v>
      </c>
      <c r="I3283" s="32" t="s">
        <v>2415</v>
      </c>
      <c r="J3283" s="33" t="s">
        <v>10772</v>
      </c>
      <c r="K3283" s="32">
        <v>25</v>
      </c>
      <c r="L3283" s="35"/>
    </row>
    <row r="3284" spans="1:12" ht="26.25" hidden="1" thickBot="1" x14ac:dyDescent="0.3">
      <c r="A3284" s="31" t="s">
        <v>88</v>
      </c>
      <c r="B3284" s="32" t="s">
        <v>1621</v>
      </c>
      <c r="C3284" s="33" t="s">
        <v>2376</v>
      </c>
      <c r="D3284" s="33" t="s">
        <v>11187</v>
      </c>
      <c r="E3284" s="34" t="s">
        <v>11188</v>
      </c>
      <c r="F3284" s="32" t="s">
        <v>11189</v>
      </c>
      <c r="G3284" s="33" t="s">
        <v>11190</v>
      </c>
      <c r="H3284" s="32" t="s">
        <v>10769</v>
      </c>
      <c r="I3284" s="32" t="s">
        <v>2415</v>
      </c>
      <c r="J3284" s="33" t="s">
        <v>10772</v>
      </c>
      <c r="K3284" s="32">
        <v>24</v>
      </c>
      <c r="L3284" s="35"/>
    </row>
    <row r="3285" spans="1:12" ht="15.75" hidden="1" thickBot="1" x14ac:dyDescent="0.3">
      <c r="A3285" s="31" t="s">
        <v>88</v>
      </c>
      <c r="B3285" s="32" t="s">
        <v>1621</v>
      </c>
      <c r="C3285" s="33" t="s">
        <v>2385</v>
      </c>
      <c r="D3285" s="33" t="s">
        <v>11191</v>
      </c>
      <c r="E3285" s="34" t="s">
        <v>11192</v>
      </c>
      <c r="F3285" s="32" t="s">
        <v>11193</v>
      </c>
      <c r="G3285" s="33" t="s">
        <v>11194</v>
      </c>
      <c r="H3285" s="32" t="s">
        <v>10769</v>
      </c>
      <c r="I3285" s="32" t="s">
        <v>2415</v>
      </c>
      <c r="J3285" s="33" t="s">
        <v>10772</v>
      </c>
      <c r="K3285" s="32">
        <v>32</v>
      </c>
      <c r="L3285" s="35"/>
    </row>
    <row r="3286" spans="1:12" ht="26.25" hidden="1" thickBot="1" x14ac:dyDescent="0.3">
      <c r="A3286" s="31" t="s">
        <v>88</v>
      </c>
      <c r="B3286" s="32" t="s">
        <v>1621</v>
      </c>
      <c r="C3286" s="33" t="s">
        <v>2385</v>
      </c>
      <c r="D3286" s="33" t="s">
        <v>11195</v>
      </c>
      <c r="E3286" s="34" t="s">
        <v>11196</v>
      </c>
      <c r="F3286" s="32" t="s">
        <v>11197</v>
      </c>
      <c r="G3286" s="33" t="s">
        <v>11198</v>
      </c>
      <c r="H3286" s="32" t="s">
        <v>10769</v>
      </c>
      <c r="I3286" s="32" t="s">
        <v>2415</v>
      </c>
      <c r="J3286" s="33" t="s">
        <v>10772</v>
      </c>
      <c r="K3286" s="32">
        <v>17</v>
      </c>
      <c r="L3286" s="35"/>
    </row>
    <row r="3287" spans="1:12" ht="26.25" hidden="1" thickBot="1" x14ac:dyDescent="0.3">
      <c r="A3287" s="31" t="s">
        <v>88</v>
      </c>
      <c r="B3287" s="32" t="s">
        <v>1621</v>
      </c>
      <c r="C3287" s="33" t="s">
        <v>2385</v>
      </c>
      <c r="D3287" s="33" t="s">
        <v>11199</v>
      </c>
      <c r="E3287" s="34" t="s">
        <v>11200</v>
      </c>
      <c r="F3287" s="32" t="s">
        <v>11201</v>
      </c>
      <c r="G3287" s="33" t="s">
        <v>11202</v>
      </c>
      <c r="H3287" s="32" t="s">
        <v>10769</v>
      </c>
      <c r="I3287" s="32" t="s">
        <v>2415</v>
      </c>
      <c r="J3287" s="33" t="s">
        <v>10772</v>
      </c>
      <c r="K3287" s="32">
        <v>24</v>
      </c>
      <c r="L3287" s="35"/>
    </row>
    <row r="3288" spans="1:12" ht="26.25" hidden="1" thickBot="1" x14ac:dyDescent="0.3">
      <c r="A3288" s="31" t="s">
        <v>88</v>
      </c>
      <c r="B3288" s="32" t="s">
        <v>1621</v>
      </c>
      <c r="C3288" s="33" t="s">
        <v>2376</v>
      </c>
      <c r="D3288" s="33" t="s">
        <v>11203</v>
      </c>
      <c r="E3288" s="34" t="s">
        <v>11204</v>
      </c>
      <c r="F3288" s="32" t="s">
        <v>4041</v>
      </c>
      <c r="G3288" s="33" t="s">
        <v>11205</v>
      </c>
      <c r="H3288" s="32" t="s">
        <v>10769</v>
      </c>
      <c r="I3288" s="32" t="s">
        <v>2415</v>
      </c>
      <c r="J3288" s="33" t="s">
        <v>10772</v>
      </c>
      <c r="K3288" s="32">
        <v>31</v>
      </c>
      <c r="L3288" s="35"/>
    </row>
    <row r="3289" spans="1:12" ht="15.75" hidden="1" thickBot="1" x14ac:dyDescent="0.3">
      <c r="A3289" s="31" t="s">
        <v>88</v>
      </c>
      <c r="B3289" s="32" t="s">
        <v>1621</v>
      </c>
      <c r="C3289" s="33" t="s">
        <v>2385</v>
      </c>
      <c r="D3289" s="33" t="s">
        <v>11206</v>
      </c>
      <c r="E3289" s="34" t="s">
        <v>11207</v>
      </c>
      <c r="F3289" s="32" t="s">
        <v>11208</v>
      </c>
      <c r="G3289" s="33" t="s">
        <v>11209</v>
      </c>
      <c r="H3289" s="32" t="s">
        <v>10769</v>
      </c>
      <c r="I3289" s="32" t="s">
        <v>2415</v>
      </c>
      <c r="J3289" s="33" t="s">
        <v>10772</v>
      </c>
      <c r="K3289" s="32">
        <v>8</v>
      </c>
      <c r="L3289" s="35"/>
    </row>
    <row r="3290" spans="1:12" ht="15.75" hidden="1" thickBot="1" x14ac:dyDescent="0.3">
      <c r="A3290" s="31" t="s">
        <v>88</v>
      </c>
      <c r="B3290" s="32" t="s">
        <v>1653</v>
      </c>
      <c r="C3290" s="33" t="s">
        <v>2369</v>
      </c>
      <c r="D3290" s="33" t="s">
        <v>4058</v>
      </c>
      <c r="E3290" s="34" t="s">
        <v>4059</v>
      </c>
      <c r="F3290" s="32" t="s">
        <v>4060</v>
      </c>
      <c r="G3290" s="33" t="s">
        <v>11210</v>
      </c>
      <c r="H3290" s="32" t="s">
        <v>10769</v>
      </c>
      <c r="I3290" s="32" t="s">
        <v>2415</v>
      </c>
      <c r="J3290" s="33" t="s">
        <v>10772</v>
      </c>
      <c r="K3290" s="32">
        <v>30</v>
      </c>
      <c r="L3290" s="35"/>
    </row>
    <row r="3291" spans="1:12" ht="26.25" hidden="1" thickBot="1" x14ac:dyDescent="0.3">
      <c r="A3291" s="31" t="s">
        <v>88</v>
      </c>
      <c r="B3291" s="32" t="s">
        <v>1653</v>
      </c>
      <c r="C3291" s="33" t="s">
        <v>2369</v>
      </c>
      <c r="D3291" s="33" t="s">
        <v>11211</v>
      </c>
      <c r="E3291" s="34" t="s">
        <v>11212</v>
      </c>
      <c r="F3291" s="32" t="s">
        <v>11213</v>
      </c>
      <c r="G3291" s="33" t="s">
        <v>11214</v>
      </c>
      <c r="H3291" s="32" t="s">
        <v>10769</v>
      </c>
      <c r="I3291" s="32" t="s">
        <v>2415</v>
      </c>
      <c r="J3291" s="33" t="s">
        <v>10772</v>
      </c>
      <c r="K3291" s="32">
        <v>52</v>
      </c>
      <c r="L3291" s="36" t="s">
        <v>11215</v>
      </c>
    </row>
    <row r="3292" spans="1:12" ht="15.75" hidden="1" thickBot="1" x14ac:dyDescent="0.3">
      <c r="A3292" s="31" t="s">
        <v>88</v>
      </c>
      <c r="B3292" s="32" t="s">
        <v>1653</v>
      </c>
      <c r="C3292" s="33" t="s">
        <v>2369</v>
      </c>
      <c r="D3292" s="33" t="s">
        <v>11216</v>
      </c>
      <c r="E3292" s="34" t="s">
        <v>11217</v>
      </c>
      <c r="F3292" s="32" t="s">
        <v>11218</v>
      </c>
      <c r="G3292" s="33" t="s">
        <v>11219</v>
      </c>
      <c r="H3292" s="32" t="s">
        <v>10769</v>
      </c>
      <c r="I3292" s="32" t="s">
        <v>2415</v>
      </c>
      <c r="J3292" s="33" t="s">
        <v>10772</v>
      </c>
      <c r="K3292" s="32">
        <v>9</v>
      </c>
      <c r="L3292" s="36" t="s">
        <v>4080</v>
      </c>
    </row>
    <row r="3293" spans="1:12" ht="15.75" hidden="1" thickBot="1" x14ac:dyDescent="0.3">
      <c r="A3293" s="31" t="s">
        <v>88</v>
      </c>
      <c r="B3293" s="32" t="s">
        <v>1653</v>
      </c>
      <c r="C3293" s="33" t="s">
        <v>2369</v>
      </c>
      <c r="D3293" s="33" t="s">
        <v>11220</v>
      </c>
      <c r="E3293" s="34" t="s">
        <v>11221</v>
      </c>
      <c r="F3293" s="32" t="s">
        <v>11222</v>
      </c>
      <c r="G3293" s="33" t="s">
        <v>11223</v>
      </c>
      <c r="H3293" s="32" t="s">
        <v>10769</v>
      </c>
      <c r="I3293" s="32" t="s">
        <v>2415</v>
      </c>
      <c r="J3293" s="33" t="s">
        <v>10772</v>
      </c>
      <c r="K3293" s="32">
        <v>8</v>
      </c>
      <c r="L3293" s="36" t="s">
        <v>4080</v>
      </c>
    </row>
    <row r="3294" spans="1:12" ht="26.25" hidden="1" thickBot="1" x14ac:dyDescent="0.3">
      <c r="A3294" s="31" t="s">
        <v>88</v>
      </c>
      <c r="B3294" s="32" t="s">
        <v>1653</v>
      </c>
      <c r="C3294" s="33" t="s">
        <v>2369</v>
      </c>
      <c r="D3294" s="33" t="s">
        <v>4062</v>
      </c>
      <c r="E3294" s="34" t="s">
        <v>2277</v>
      </c>
      <c r="F3294" s="32" t="s">
        <v>4063</v>
      </c>
      <c r="G3294" s="33" t="s">
        <v>11224</v>
      </c>
      <c r="H3294" s="32" t="s">
        <v>10769</v>
      </c>
      <c r="I3294" s="32" t="s">
        <v>2415</v>
      </c>
      <c r="J3294" s="33" t="s">
        <v>10772</v>
      </c>
      <c r="K3294" s="32">
        <v>20</v>
      </c>
      <c r="L3294" s="36" t="s">
        <v>4080</v>
      </c>
    </row>
    <row r="3295" spans="1:12" ht="26.25" hidden="1" thickBot="1" x14ac:dyDescent="0.3">
      <c r="A3295" s="31" t="s">
        <v>88</v>
      </c>
      <c r="B3295" s="32" t="s">
        <v>1653</v>
      </c>
      <c r="C3295" s="33" t="s">
        <v>2369</v>
      </c>
      <c r="D3295" s="33" t="s">
        <v>11225</v>
      </c>
      <c r="E3295" s="34" t="s">
        <v>11226</v>
      </c>
      <c r="F3295" s="32" t="s">
        <v>11227</v>
      </c>
      <c r="G3295" s="33" t="s">
        <v>11228</v>
      </c>
      <c r="H3295" s="32" t="s">
        <v>10769</v>
      </c>
      <c r="I3295" s="32" t="s">
        <v>2415</v>
      </c>
      <c r="J3295" s="33" t="s">
        <v>10772</v>
      </c>
      <c r="K3295" s="32">
        <v>10</v>
      </c>
      <c r="L3295" s="36" t="s">
        <v>4080</v>
      </c>
    </row>
    <row r="3296" spans="1:12" ht="15.75" hidden="1" thickBot="1" x14ac:dyDescent="0.3">
      <c r="A3296" s="31" t="s">
        <v>88</v>
      </c>
      <c r="B3296" s="32" t="s">
        <v>1653</v>
      </c>
      <c r="C3296" s="33" t="s">
        <v>2369</v>
      </c>
      <c r="D3296" s="33" t="s">
        <v>11216</v>
      </c>
      <c r="E3296" s="34" t="s">
        <v>11217</v>
      </c>
      <c r="F3296" s="32" t="s">
        <v>11218</v>
      </c>
      <c r="G3296" s="33" t="s">
        <v>11229</v>
      </c>
      <c r="H3296" s="32" t="s">
        <v>10769</v>
      </c>
      <c r="I3296" s="32" t="s">
        <v>2415</v>
      </c>
      <c r="J3296" s="33" t="s">
        <v>10772</v>
      </c>
      <c r="K3296" s="32">
        <v>0</v>
      </c>
      <c r="L3296" s="36" t="s">
        <v>4080</v>
      </c>
    </row>
    <row r="3297" spans="1:12" ht="15.75" hidden="1" thickBot="1" x14ac:dyDescent="0.3">
      <c r="A3297" s="31" t="s">
        <v>88</v>
      </c>
      <c r="B3297" s="32" t="s">
        <v>1653</v>
      </c>
      <c r="C3297" s="33" t="s">
        <v>2369</v>
      </c>
      <c r="D3297" s="33" t="s">
        <v>11230</v>
      </c>
      <c r="E3297" s="34" t="s">
        <v>11231</v>
      </c>
      <c r="F3297" s="32" t="s">
        <v>11232</v>
      </c>
      <c r="G3297" s="33" t="s">
        <v>11233</v>
      </c>
      <c r="H3297" s="32" t="s">
        <v>10769</v>
      </c>
      <c r="I3297" s="32" t="s">
        <v>2415</v>
      </c>
      <c r="J3297" s="33" t="s">
        <v>10772</v>
      </c>
      <c r="K3297" s="32">
        <v>17</v>
      </c>
      <c r="L3297" s="36" t="s">
        <v>11231</v>
      </c>
    </row>
    <row r="3298" spans="1:12" ht="26.25" hidden="1" thickBot="1" x14ac:dyDescent="0.3">
      <c r="A3298" s="31" t="s">
        <v>153</v>
      </c>
      <c r="B3298" s="32" t="s">
        <v>4247</v>
      </c>
      <c r="C3298" s="33" t="s">
        <v>2378</v>
      </c>
      <c r="D3298" s="33" t="s">
        <v>11234</v>
      </c>
      <c r="E3298" s="34" t="s">
        <v>2209</v>
      </c>
      <c r="F3298" s="32" t="s">
        <v>11235</v>
      </c>
      <c r="G3298" s="33" t="s">
        <v>11236</v>
      </c>
      <c r="H3298" s="32" t="s">
        <v>10769</v>
      </c>
      <c r="I3298" s="32" t="s">
        <v>2415</v>
      </c>
      <c r="J3298" s="33" t="s">
        <v>10770</v>
      </c>
      <c r="K3298" s="32">
        <v>5</v>
      </c>
      <c r="L3298" s="36" t="s">
        <v>2209</v>
      </c>
    </row>
    <row r="3299" spans="1:12" ht="26.25" hidden="1" thickBot="1" x14ac:dyDescent="0.3">
      <c r="A3299" s="31" t="s">
        <v>153</v>
      </c>
      <c r="B3299" s="32" t="s">
        <v>4247</v>
      </c>
      <c r="C3299" s="33" t="s">
        <v>2378</v>
      </c>
      <c r="D3299" s="33" t="s">
        <v>11237</v>
      </c>
      <c r="E3299" s="34" t="s">
        <v>11238</v>
      </c>
      <c r="F3299" s="32" t="s">
        <v>11239</v>
      </c>
      <c r="G3299" s="33" t="s">
        <v>11240</v>
      </c>
      <c r="H3299" s="32" t="s">
        <v>10769</v>
      </c>
      <c r="I3299" s="32" t="s">
        <v>2415</v>
      </c>
      <c r="J3299" s="33" t="s">
        <v>10770</v>
      </c>
      <c r="K3299" s="32">
        <v>10</v>
      </c>
      <c r="L3299" s="36" t="s">
        <v>2209</v>
      </c>
    </row>
    <row r="3300" spans="1:12" ht="26.25" hidden="1" thickBot="1" x14ac:dyDescent="0.3">
      <c r="A3300" s="31" t="s">
        <v>153</v>
      </c>
      <c r="B3300" s="32" t="s">
        <v>4247</v>
      </c>
      <c r="C3300" s="33" t="s">
        <v>2378</v>
      </c>
      <c r="D3300" s="33" t="s">
        <v>11241</v>
      </c>
      <c r="E3300" s="34" t="s">
        <v>11242</v>
      </c>
      <c r="F3300" s="32" t="s">
        <v>11243</v>
      </c>
      <c r="G3300" s="33" t="s">
        <v>11244</v>
      </c>
      <c r="H3300" s="32" t="s">
        <v>10769</v>
      </c>
      <c r="I3300" s="32" t="s">
        <v>2415</v>
      </c>
      <c r="J3300" s="33" t="s">
        <v>10772</v>
      </c>
      <c r="K3300" s="32">
        <v>14</v>
      </c>
      <c r="L3300" s="36" t="s">
        <v>2209</v>
      </c>
    </row>
    <row r="3301" spans="1:12" ht="26.25" hidden="1" thickBot="1" x14ac:dyDescent="0.3">
      <c r="A3301" s="31" t="s">
        <v>83</v>
      </c>
      <c r="B3301" s="32" t="s">
        <v>1981</v>
      </c>
      <c r="C3301" s="33" t="s">
        <v>2378</v>
      </c>
      <c r="D3301" s="33" t="s">
        <v>11245</v>
      </c>
      <c r="E3301" s="34" t="s">
        <v>11246</v>
      </c>
      <c r="F3301" s="32" t="s">
        <v>11247</v>
      </c>
      <c r="G3301" s="33" t="s">
        <v>11248</v>
      </c>
      <c r="H3301" s="32" t="s">
        <v>10769</v>
      </c>
      <c r="I3301" s="32" t="s">
        <v>2415</v>
      </c>
      <c r="J3301" s="33" t="s">
        <v>10770</v>
      </c>
      <c r="K3301" s="32">
        <v>11</v>
      </c>
      <c r="L3301" s="35"/>
    </row>
    <row r="3302" spans="1:12" ht="26.25" hidden="1" thickBot="1" x14ac:dyDescent="0.3">
      <c r="A3302" s="31" t="s">
        <v>83</v>
      </c>
      <c r="B3302" s="32" t="s">
        <v>1981</v>
      </c>
      <c r="C3302" s="33" t="s">
        <v>2378</v>
      </c>
      <c r="D3302" s="33" t="s">
        <v>11249</v>
      </c>
      <c r="E3302" s="34" t="s">
        <v>11250</v>
      </c>
      <c r="F3302" s="32" t="s">
        <v>11251</v>
      </c>
      <c r="G3302" s="33" t="s">
        <v>11252</v>
      </c>
      <c r="H3302" s="32" t="s">
        <v>10769</v>
      </c>
      <c r="I3302" s="32" t="s">
        <v>2415</v>
      </c>
      <c r="J3302" s="33" t="s">
        <v>10772</v>
      </c>
      <c r="K3302" s="32">
        <v>16</v>
      </c>
      <c r="L3302" s="35"/>
    </row>
    <row r="3303" spans="1:12" ht="15.75" hidden="1" thickBot="1" x14ac:dyDescent="0.3">
      <c r="A3303" s="31" t="s">
        <v>83</v>
      </c>
      <c r="B3303" s="32" t="s">
        <v>517</v>
      </c>
      <c r="C3303" s="33" t="s">
        <v>2378</v>
      </c>
      <c r="D3303" s="33" t="s">
        <v>11253</v>
      </c>
      <c r="E3303" s="34" t="s">
        <v>11254</v>
      </c>
      <c r="F3303" s="32" t="s">
        <v>11255</v>
      </c>
      <c r="G3303" s="33" t="s">
        <v>11256</v>
      </c>
      <c r="H3303" s="32" t="s">
        <v>10769</v>
      </c>
      <c r="I3303" s="32" t="s">
        <v>2415</v>
      </c>
      <c r="J3303" s="33" t="s">
        <v>10772</v>
      </c>
      <c r="K3303" s="32">
        <v>19</v>
      </c>
      <c r="L3303" s="35"/>
    </row>
    <row r="3304" spans="1:12" ht="15.75" hidden="1" thickBot="1" x14ac:dyDescent="0.3">
      <c r="A3304" s="31" t="s">
        <v>83</v>
      </c>
      <c r="B3304" s="32" t="s">
        <v>517</v>
      </c>
      <c r="C3304" s="33" t="s">
        <v>2378</v>
      </c>
      <c r="D3304" s="33" t="s">
        <v>11257</v>
      </c>
      <c r="E3304" s="34" t="s">
        <v>11258</v>
      </c>
      <c r="F3304" s="32" t="s">
        <v>11259</v>
      </c>
      <c r="G3304" s="33" t="s">
        <v>11260</v>
      </c>
      <c r="H3304" s="32" t="s">
        <v>10769</v>
      </c>
      <c r="I3304" s="32" t="s">
        <v>2415</v>
      </c>
      <c r="J3304" s="33" t="s">
        <v>10772</v>
      </c>
      <c r="K3304" s="32">
        <v>20</v>
      </c>
      <c r="L3304" s="35"/>
    </row>
    <row r="3305" spans="1:12" ht="26.25" hidden="1" thickBot="1" x14ac:dyDescent="0.3">
      <c r="A3305" s="31" t="s">
        <v>83</v>
      </c>
      <c r="B3305" s="32" t="s">
        <v>637</v>
      </c>
      <c r="C3305" s="33" t="s">
        <v>2378</v>
      </c>
      <c r="D3305" s="33" t="s">
        <v>4283</v>
      </c>
      <c r="E3305" s="34" t="s">
        <v>4284</v>
      </c>
      <c r="F3305" s="32" t="s">
        <v>4285</v>
      </c>
      <c r="G3305" s="33" t="s">
        <v>11261</v>
      </c>
      <c r="H3305" s="32" t="s">
        <v>10769</v>
      </c>
      <c r="I3305" s="32" t="s">
        <v>2415</v>
      </c>
      <c r="J3305" s="33" t="s">
        <v>10772</v>
      </c>
      <c r="K3305" s="32">
        <v>12</v>
      </c>
      <c r="L3305" s="35"/>
    </row>
    <row r="3306" spans="1:12" ht="26.25" hidden="1" thickBot="1" x14ac:dyDescent="0.3">
      <c r="A3306" s="31" t="s">
        <v>83</v>
      </c>
      <c r="B3306" s="32" t="s">
        <v>637</v>
      </c>
      <c r="C3306" s="33" t="s">
        <v>2378</v>
      </c>
      <c r="D3306" s="33" t="s">
        <v>11262</v>
      </c>
      <c r="E3306" s="34" t="s">
        <v>4094</v>
      </c>
      <c r="F3306" s="32" t="s">
        <v>11263</v>
      </c>
      <c r="G3306" s="33" t="s">
        <v>11264</v>
      </c>
      <c r="H3306" s="32" t="s">
        <v>10769</v>
      </c>
      <c r="I3306" s="32" t="s">
        <v>2415</v>
      </c>
      <c r="J3306" s="33" t="s">
        <v>10772</v>
      </c>
      <c r="K3306" s="32">
        <v>19</v>
      </c>
      <c r="L3306" s="35"/>
    </row>
    <row r="3307" spans="1:12" ht="26.25" hidden="1" thickBot="1" x14ac:dyDescent="0.3">
      <c r="A3307" s="31" t="s">
        <v>83</v>
      </c>
      <c r="B3307" s="32" t="s">
        <v>637</v>
      </c>
      <c r="C3307" s="33" t="s">
        <v>2378</v>
      </c>
      <c r="D3307" s="33" t="s">
        <v>4291</v>
      </c>
      <c r="E3307" s="34" t="s">
        <v>4292</v>
      </c>
      <c r="F3307" s="32" t="s">
        <v>4293</v>
      </c>
      <c r="G3307" s="33" t="s">
        <v>11265</v>
      </c>
      <c r="H3307" s="32" t="s">
        <v>10769</v>
      </c>
      <c r="I3307" s="32" t="s">
        <v>2415</v>
      </c>
      <c r="J3307" s="33" t="s">
        <v>10772</v>
      </c>
      <c r="K3307" s="32">
        <v>18</v>
      </c>
      <c r="L3307" s="35"/>
    </row>
    <row r="3308" spans="1:12" ht="26.25" hidden="1" thickBot="1" x14ac:dyDescent="0.3">
      <c r="A3308" s="31" t="s">
        <v>83</v>
      </c>
      <c r="B3308" s="32" t="s">
        <v>673</v>
      </c>
      <c r="C3308" s="33" t="s">
        <v>2378</v>
      </c>
      <c r="D3308" s="33" t="s">
        <v>4296</v>
      </c>
      <c r="E3308" s="34" t="s">
        <v>2281</v>
      </c>
      <c r="F3308" s="32" t="s">
        <v>4297</v>
      </c>
      <c r="G3308" s="33" t="s">
        <v>11266</v>
      </c>
      <c r="H3308" s="32" t="s">
        <v>10769</v>
      </c>
      <c r="I3308" s="32" t="s">
        <v>2415</v>
      </c>
      <c r="J3308" s="33" t="s">
        <v>10770</v>
      </c>
      <c r="K3308" s="32">
        <v>18</v>
      </c>
      <c r="L3308" s="35"/>
    </row>
    <row r="3309" spans="1:12" ht="26.25" hidden="1" thickBot="1" x14ac:dyDescent="0.3">
      <c r="A3309" s="31" t="s">
        <v>83</v>
      </c>
      <c r="B3309" s="32" t="s">
        <v>673</v>
      </c>
      <c r="C3309" s="33" t="s">
        <v>2378</v>
      </c>
      <c r="D3309" s="33" t="s">
        <v>4296</v>
      </c>
      <c r="E3309" s="34" t="s">
        <v>2281</v>
      </c>
      <c r="F3309" s="32" t="s">
        <v>4297</v>
      </c>
      <c r="G3309" s="33" t="s">
        <v>11267</v>
      </c>
      <c r="H3309" s="32" t="s">
        <v>10769</v>
      </c>
      <c r="I3309" s="32" t="s">
        <v>2415</v>
      </c>
      <c r="J3309" s="33" t="s">
        <v>10770</v>
      </c>
      <c r="K3309" s="32">
        <v>30</v>
      </c>
      <c r="L3309" s="35"/>
    </row>
    <row r="3310" spans="1:12" ht="26.25" hidden="1" thickBot="1" x14ac:dyDescent="0.3">
      <c r="A3310" s="31" t="s">
        <v>83</v>
      </c>
      <c r="B3310" s="32" t="s">
        <v>673</v>
      </c>
      <c r="C3310" s="33" t="s">
        <v>2378</v>
      </c>
      <c r="D3310" s="33" t="s">
        <v>4296</v>
      </c>
      <c r="E3310" s="34" t="s">
        <v>2281</v>
      </c>
      <c r="F3310" s="32" t="s">
        <v>4297</v>
      </c>
      <c r="G3310" s="33" t="s">
        <v>11268</v>
      </c>
      <c r="H3310" s="32" t="s">
        <v>10769</v>
      </c>
      <c r="I3310" s="32" t="s">
        <v>2415</v>
      </c>
      <c r="J3310" s="33" t="s">
        <v>10770</v>
      </c>
      <c r="K3310" s="32">
        <v>13</v>
      </c>
      <c r="L3310" s="35"/>
    </row>
    <row r="3311" spans="1:12" ht="26.25" hidden="1" thickBot="1" x14ac:dyDescent="0.3">
      <c r="A3311" s="31" t="s">
        <v>83</v>
      </c>
      <c r="B3311" s="32" t="s">
        <v>673</v>
      </c>
      <c r="C3311" s="33" t="s">
        <v>2378</v>
      </c>
      <c r="D3311" s="33" t="s">
        <v>4296</v>
      </c>
      <c r="E3311" s="34" t="s">
        <v>2281</v>
      </c>
      <c r="F3311" s="32" t="s">
        <v>4297</v>
      </c>
      <c r="G3311" s="33" t="s">
        <v>11269</v>
      </c>
      <c r="H3311" s="32" t="s">
        <v>10769</v>
      </c>
      <c r="I3311" s="32" t="s">
        <v>2415</v>
      </c>
      <c r="J3311" s="33" t="s">
        <v>10772</v>
      </c>
      <c r="K3311" s="32">
        <v>18</v>
      </c>
      <c r="L3311" s="35"/>
    </row>
    <row r="3312" spans="1:12" ht="26.25" hidden="1" thickBot="1" x14ac:dyDescent="0.3">
      <c r="A3312" s="31" t="s">
        <v>83</v>
      </c>
      <c r="B3312" s="32" t="s">
        <v>829</v>
      </c>
      <c r="C3312" s="33" t="s">
        <v>2378</v>
      </c>
      <c r="D3312" s="33" t="s">
        <v>11270</v>
      </c>
      <c r="E3312" s="34" t="s">
        <v>5147</v>
      </c>
      <c r="F3312" s="32" t="s">
        <v>11271</v>
      </c>
      <c r="G3312" s="33" t="s">
        <v>11272</v>
      </c>
      <c r="H3312" s="32" t="s">
        <v>10769</v>
      </c>
      <c r="I3312" s="32" t="s">
        <v>2415</v>
      </c>
      <c r="J3312" s="33" t="s">
        <v>10770</v>
      </c>
      <c r="K3312" s="32">
        <v>20</v>
      </c>
      <c r="L3312" s="35"/>
    </row>
    <row r="3313" spans="1:12" ht="26.25" hidden="1" thickBot="1" x14ac:dyDescent="0.3">
      <c r="A3313" s="31" t="s">
        <v>83</v>
      </c>
      <c r="B3313" s="32" t="s">
        <v>829</v>
      </c>
      <c r="C3313" s="33" t="s">
        <v>2378</v>
      </c>
      <c r="D3313" s="33" t="s">
        <v>11273</v>
      </c>
      <c r="E3313" s="34" t="s">
        <v>11274</v>
      </c>
      <c r="F3313" s="32" t="s">
        <v>11275</v>
      </c>
      <c r="G3313" s="33" t="s">
        <v>11276</v>
      </c>
      <c r="H3313" s="32" t="s">
        <v>10769</v>
      </c>
      <c r="I3313" s="32" t="s">
        <v>2415</v>
      </c>
      <c r="J3313" s="33" t="s">
        <v>10772</v>
      </c>
      <c r="K3313" s="32">
        <v>15</v>
      </c>
      <c r="L3313" s="35"/>
    </row>
    <row r="3314" spans="1:12" ht="26.25" hidden="1" thickBot="1" x14ac:dyDescent="0.3">
      <c r="A3314" s="31" t="s">
        <v>83</v>
      </c>
      <c r="B3314" s="32" t="s">
        <v>857</v>
      </c>
      <c r="C3314" s="33" t="s">
        <v>2378</v>
      </c>
      <c r="D3314" s="33" t="s">
        <v>11277</v>
      </c>
      <c r="E3314" s="34" t="s">
        <v>11278</v>
      </c>
      <c r="F3314" s="32" t="s">
        <v>11279</v>
      </c>
      <c r="G3314" s="33" t="s">
        <v>11280</v>
      </c>
      <c r="H3314" s="32" t="s">
        <v>10769</v>
      </c>
      <c r="I3314" s="32" t="s">
        <v>2415</v>
      </c>
      <c r="J3314" s="33" t="s">
        <v>10772</v>
      </c>
      <c r="K3314" s="32">
        <v>21</v>
      </c>
      <c r="L3314" s="36" t="s">
        <v>11281</v>
      </c>
    </row>
    <row r="3315" spans="1:12" ht="15.75" hidden="1" thickBot="1" x14ac:dyDescent="0.3">
      <c r="A3315" s="31" t="s">
        <v>83</v>
      </c>
      <c r="B3315" s="32" t="s">
        <v>857</v>
      </c>
      <c r="C3315" s="33" t="s">
        <v>2378</v>
      </c>
      <c r="D3315" s="33" t="s">
        <v>11282</v>
      </c>
      <c r="E3315" s="34" t="s">
        <v>11283</v>
      </c>
      <c r="F3315" s="32" t="s">
        <v>11284</v>
      </c>
      <c r="G3315" s="33" t="s">
        <v>11285</v>
      </c>
      <c r="H3315" s="32" t="s">
        <v>10769</v>
      </c>
      <c r="I3315" s="32" t="s">
        <v>2415</v>
      </c>
      <c r="J3315" s="33" t="s">
        <v>10772</v>
      </c>
      <c r="K3315" s="32">
        <v>12</v>
      </c>
      <c r="L3315" s="36" t="s">
        <v>11286</v>
      </c>
    </row>
    <row r="3316" spans="1:12" ht="26.25" hidden="1" thickBot="1" x14ac:dyDescent="0.3">
      <c r="A3316" s="31" t="s">
        <v>83</v>
      </c>
      <c r="B3316" s="32" t="s">
        <v>857</v>
      </c>
      <c r="C3316" s="33" t="s">
        <v>2378</v>
      </c>
      <c r="D3316" s="33" t="s">
        <v>11287</v>
      </c>
      <c r="E3316" s="34" t="s">
        <v>11288</v>
      </c>
      <c r="F3316" s="32" t="s">
        <v>11289</v>
      </c>
      <c r="G3316" s="33" t="s">
        <v>11290</v>
      </c>
      <c r="H3316" s="32" t="s">
        <v>10769</v>
      </c>
      <c r="I3316" s="32" t="s">
        <v>2415</v>
      </c>
      <c r="J3316" s="33" t="s">
        <v>10772</v>
      </c>
      <c r="K3316" s="32">
        <v>24</v>
      </c>
      <c r="L3316" s="36" t="s">
        <v>11288</v>
      </c>
    </row>
    <row r="3317" spans="1:12" ht="26.25" hidden="1" thickBot="1" x14ac:dyDescent="0.3">
      <c r="A3317" s="31" t="s">
        <v>83</v>
      </c>
      <c r="B3317" s="32" t="s">
        <v>857</v>
      </c>
      <c r="C3317" s="33" t="s">
        <v>2378</v>
      </c>
      <c r="D3317" s="33" t="s">
        <v>11291</v>
      </c>
      <c r="E3317" s="34" t="s">
        <v>11292</v>
      </c>
      <c r="F3317" s="32" t="s">
        <v>11293</v>
      </c>
      <c r="G3317" s="33" t="s">
        <v>11294</v>
      </c>
      <c r="H3317" s="32" t="s">
        <v>10769</v>
      </c>
      <c r="I3317" s="32" t="s">
        <v>2415</v>
      </c>
      <c r="J3317" s="33" t="s">
        <v>10770</v>
      </c>
      <c r="K3317" s="32">
        <v>19</v>
      </c>
      <c r="L3317" s="36" t="s">
        <v>11295</v>
      </c>
    </row>
    <row r="3318" spans="1:12" ht="15.75" hidden="1" thickBot="1" x14ac:dyDescent="0.3">
      <c r="A3318" s="31" t="s">
        <v>83</v>
      </c>
      <c r="B3318" s="32" t="s">
        <v>857</v>
      </c>
      <c r="C3318" s="33" t="s">
        <v>2378</v>
      </c>
      <c r="D3318" s="33" t="s">
        <v>11296</v>
      </c>
      <c r="E3318" s="34" t="s">
        <v>11297</v>
      </c>
      <c r="F3318" s="32" t="s">
        <v>11298</v>
      </c>
      <c r="G3318" s="33" t="s">
        <v>11299</v>
      </c>
      <c r="H3318" s="32" t="s">
        <v>10769</v>
      </c>
      <c r="I3318" s="32" t="s">
        <v>2415</v>
      </c>
      <c r="J3318" s="33" t="s">
        <v>10772</v>
      </c>
      <c r="K3318" s="32">
        <v>26</v>
      </c>
      <c r="L3318" s="36" t="s">
        <v>11297</v>
      </c>
    </row>
    <row r="3319" spans="1:12" ht="15.75" hidden="1" thickBot="1" x14ac:dyDescent="0.3">
      <c r="A3319" s="31" t="s">
        <v>83</v>
      </c>
      <c r="B3319" s="32" t="s">
        <v>2284</v>
      </c>
      <c r="C3319" s="33" t="s">
        <v>2378</v>
      </c>
      <c r="D3319" s="33" t="s">
        <v>4357</v>
      </c>
      <c r="E3319" s="34" t="s">
        <v>4358</v>
      </c>
      <c r="F3319" s="32" t="s">
        <v>4359</v>
      </c>
      <c r="G3319" s="33" t="s">
        <v>11300</v>
      </c>
      <c r="H3319" s="32" t="s">
        <v>10769</v>
      </c>
      <c r="I3319" s="32" t="s">
        <v>2415</v>
      </c>
      <c r="J3319" s="33" t="s">
        <v>10772</v>
      </c>
      <c r="K3319" s="32">
        <v>18</v>
      </c>
      <c r="L3319" s="35"/>
    </row>
    <row r="3320" spans="1:12" ht="26.25" hidden="1" thickBot="1" x14ac:dyDescent="0.3">
      <c r="A3320" s="31" t="s">
        <v>83</v>
      </c>
      <c r="B3320" s="32" t="s">
        <v>936</v>
      </c>
      <c r="C3320" s="33" t="s">
        <v>2378</v>
      </c>
      <c r="D3320" s="33" t="s">
        <v>4367</v>
      </c>
      <c r="E3320" s="34" t="s">
        <v>4368</v>
      </c>
      <c r="F3320" s="32" t="s">
        <v>4369</v>
      </c>
      <c r="G3320" s="33" t="s">
        <v>11301</v>
      </c>
      <c r="H3320" s="32" t="s">
        <v>10769</v>
      </c>
      <c r="I3320" s="32" t="s">
        <v>2415</v>
      </c>
      <c r="J3320" s="33" t="s">
        <v>10772</v>
      </c>
      <c r="K3320" s="32">
        <v>14</v>
      </c>
      <c r="L3320" s="35"/>
    </row>
    <row r="3321" spans="1:12" ht="15.75" hidden="1" thickBot="1" x14ac:dyDescent="0.3">
      <c r="A3321" s="31" t="s">
        <v>141</v>
      </c>
      <c r="B3321" s="32" t="s">
        <v>534</v>
      </c>
      <c r="C3321" s="33" t="s">
        <v>2369</v>
      </c>
      <c r="D3321" s="33" t="s">
        <v>11302</v>
      </c>
      <c r="E3321" s="34" t="s">
        <v>11303</v>
      </c>
      <c r="F3321" s="32" t="s">
        <v>11304</v>
      </c>
      <c r="G3321" s="33" t="s">
        <v>11305</v>
      </c>
      <c r="H3321" s="32" t="s">
        <v>10769</v>
      </c>
      <c r="I3321" s="32" t="s">
        <v>2415</v>
      </c>
      <c r="J3321" s="33" t="s">
        <v>10772</v>
      </c>
      <c r="K3321" s="32">
        <v>22</v>
      </c>
      <c r="L3321" s="35"/>
    </row>
    <row r="3322" spans="1:12" ht="15.75" hidden="1" thickBot="1" x14ac:dyDescent="0.3">
      <c r="A3322" s="31" t="s">
        <v>141</v>
      </c>
      <c r="B3322" s="32" t="s">
        <v>4460</v>
      </c>
      <c r="C3322" s="33" t="s">
        <v>2378</v>
      </c>
      <c r="D3322" s="33" t="s">
        <v>4477</v>
      </c>
      <c r="E3322" s="34" t="s">
        <v>4478</v>
      </c>
      <c r="F3322" s="32" t="s">
        <v>4479</v>
      </c>
      <c r="G3322" s="33" t="s">
        <v>11306</v>
      </c>
      <c r="H3322" s="32" t="s">
        <v>10769</v>
      </c>
      <c r="I3322" s="32" t="s">
        <v>2671</v>
      </c>
      <c r="J3322" s="33" t="s">
        <v>10772</v>
      </c>
      <c r="K3322" s="32">
        <v>0</v>
      </c>
      <c r="L3322" s="35"/>
    </row>
    <row r="3323" spans="1:12" ht="26.25" hidden="1" thickBot="1" x14ac:dyDescent="0.3">
      <c r="A3323" s="31" t="s">
        <v>156</v>
      </c>
      <c r="B3323" s="32" t="s">
        <v>1743</v>
      </c>
      <c r="C3323" s="33" t="s">
        <v>2378</v>
      </c>
      <c r="D3323" s="33" t="s">
        <v>11307</v>
      </c>
      <c r="E3323" s="34" t="s">
        <v>4507</v>
      </c>
      <c r="F3323" s="32" t="s">
        <v>11308</v>
      </c>
      <c r="G3323" s="33" t="s">
        <v>11309</v>
      </c>
      <c r="H3323" s="32" t="s">
        <v>10769</v>
      </c>
      <c r="I3323" s="32" t="s">
        <v>2415</v>
      </c>
      <c r="J3323" s="33" t="s">
        <v>10772</v>
      </c>
      <c r="K3323" s="32">
        <v>38</v>
      </c>
      <c r="L3323" s="36" t="s">
        <v>4507</v>
      </c>
    </row>
    <row r="3324" spans="1:12" ht="26.25" hidden="1" thickBot="1" x14ac:dyDescent="0.3">
      <c r="A3324" s="31" t="s">
        <v>156</v>
      </c>
      <c r="B3324" s="32" t="s">
        <v>1743</v>
      </c>
      <c r="C3324" s="33" t="s">
        <v>2378</v>
      </c>
      <c r="D3324" s="33" t="s">
        <v>11310</v>
      </c>
      <c r="E3324" s="34" t="s">
        <v>11311</v>
      </c>
      <c r="F3324" s="32" t="s">
        <v>11312</v>
      </c>
      <c r="G3324" s="33" t="s">
        <v>11313</v>
      </c>
      <c r="H3324" s="32" t="s">
        <v>10769</v>
      </c>
      <c r="I3324" s="32" t="s">
        <v>2415</v>
      </c>
      <c r="J3324" s="33" t="s">
        <v>10772</v>
      </c>
      <c r="K3324" s="32">
        <v>23</v>
      </c>
      <c r="L3324" s="35"/>
    </row>
    <row r="3325" spans="1:12" ht="26.25" hidden="1" thickBot="1" x14ac:dyDescent="0.3">
      <c r="A3325" s="31" t="s">
        <v>156</v>
      </c>
      <c r="B3325" s="32" t="s">
        <v>1743</v>
      </c>
      <c r="C3325" s="33" t="s">
        <v>2378</v>
      </c>
      <c r="D3325" s="33" t="s">
        <v>11314</v>
      </c>
      <c r="E3325" s="34" t="s">
        <v>11315</v>
      </c>
      <c r="F3325" s="32" t="s">
        <v>11316</v>
      </c>
      <c r="G3325" s="33" t="s">
        <v>11317</v>
      </c>
      <c r="H3325" s="32" t="s">
        <v>10769</v>
      </c>
      <c r="I3325" s="32" t="s">
        <v>2415</v>
      </c>
      <c r="J3325" s="33" t="s">
        <v>10772</v>
      </c>
      <c r="K3325" s="32">
        <v>23</v>
      </c>
      <c r="L3325" s="35"/>
    </row>
    <row r="3326" spans="1:12" ht="15.75" hidden="1" thickBot="1" x14ac:dyDescent="0.3">
      <c r="A3326" s="31" t="s">
        <v>156</v>
      </c>
      <c r="B3326" s="32" t="s">
        <v>2294</v>
      </c>
      <c r="C3326" s="33" t="s">
        <v>2378</v>
      </c>
      <c r="D3326" s="33" t="s">
        <v>11318</v>
      </c>
      <c r="E3326" s="34" t="s">
        <v>11319</v>
      </c>
      <c r="F3326" s="32" t="s">
        <v>11320</v>
      </c>
      <c r="G3326" s="33" t="s">
        <v>11321</v>
      </c>
      <c r="H3326" s="32" t="s">
        <v>10769</v>
      </c>
      <c r="I3326" s="32" t="s">
        <v>2415</v>
      </c>
      <c r="J3326" s="33" t="s">
        <v>10772</v>
      </c>
      <c r="K3326" s="32">
        <v>23</v>
      </c>
      <c r="L3326" s="35"/>
    </row>
    <row r="3327" spans="1:12" ht="26.25" hidden="1" thickBot="1" x14ac:dyDescent="0.3">
      <c r="A3327" s="31" t="s">
        <v>156</v>
      </c>
      <c r="B3327" s="32" t="s">
        <v>833</v>
      </c>
      <c r="C3327" s="33" t="s">
        <v>2378</v>
      </c>
      <c r="D3327" s="33" t="s">
        <v>11322</v>
      </c>
      <c r="E3327" s="34" t="s">
        <v>11323</v>
      </c>
      <c r="F3327" s="32" t="s">
        <v>11324</v>
      </c>
      <c r="G3327" s="33" t="s">
        <v>11325</v>
      </c>
      <c r="H3327" s="32" t="s">
        <v>10769</v>
      </c>
      <c r="I3327" s="32" t="s">
        <v>2671</v>
      </c>
      <c r="J3327" s="33" t="s">
        <v>10770</v>
      </c>
      <c r="K3327" s="32">
        <v>15</v>
      </c>
      <c r="L3327" s="35"/>
    </row>
    <row r="3328" spans="1:12" ht="26.25" hidden="1" thickBot="1" x14ac:dyDescent="0.3">
      <c r="A3328" s="31" t="s">
        <v>156</v>
      </c>
      <c r="B3328" s="32" t="s">
        <v>833</v>
      </c>
      <c r="C3328" s="33" t="s">
        <v>2378</v>
      </c>
      <c r="D3328" s="33" t="s">
        <v>11326</v>
      </c>
      <c r="E3328" s="34" t="s">
        <v>11327</v>
      </c>
      <c r="F3328" s="32" t="s">
        <v>11328</v>
      </c>
      <c r="G3328" s="33" t="s">
        <v>11329</v>
      </c>
      <c r="H3328" s="32" t="s">
        <v>10769</v>
      </c>
      <c r="I3328" s="32" t="s">
        <v>2415</v>
      </c>
      <c r="J3328" s="33" t="s">
        <v>10770</v>
      </c>
      <c r="K3328" s="32">
        <v>23</v>
      </c>
      <c r="L3328" s="36" t="s">
        <v>11327</v>
      </c>
    </row>
    <row r="3329" spans="1:12" ht="26.25" hidden="1" thickBot="1" x14ac:dyDescent="0.3">
      <c r="A3329" s="31" t="s">
        <v>156</v>
      </c>
      <c r="B3329" s="32" t="s">
        <v>833</v>
      </c>
      <c r="C3329" s="33" t="s">
        <v>2378</v>
      </c>
      <c r="D3329" s="33" t="s">
        <v>11330</v>
      </c>
      <c r="E3329" s="34" t="s">
        <v>11331</v>
      </c>
      <c r="F3329" s="32" t="s">
        <v>11332</v>
      </c>
      <c r="G3329" s="33" t="s">
        <v>11333</v>
      </c>
      <c r="H3329" s="32" t="s">
        <v>10769</v>
      </c>
      <c r="I3329" s="32" t="s">
        <v>2415</v>
      </c>
      <c r="J3329" s="33" t="s">
        <v>10772</v>
      </c>
      <c r="K3329" s="32">
        <v>23</v>
      </c>
      <c r="L3329" s="36" t="s">
        <v>11331</v>
      </c>
    </row>
    <row r="3330" spans="1:12" ht="26.25" hidden="1" thickBot="1" x14ac:dyDescent="0.3">
      <c r="A3330" s="31" t="s">
        <v>156</v>
      </c>
      <c r="B3330" s="32" t="s">
        <v>833</v>
      </c>
      <c r="C3330" s="33" t="s">
        <v>2378</v>
      </c>
      <c r="D3330" s="33" t="s">
        <v>11334</v>
      </c>
      <c r="E3330" s="34" t="s">
        <v>11335</v>
      </c>
      <c r="F3330" s="32" t="s">
        <v>11336</v>
      </c>
      <c r="G3330" s="33" t="s">
        <v>11337</v>
      </c>
      <c r="H3330" s="32" t="s">
        <v>10769</v>
      </c>
      <c r="I3330" s="32" t="s">
        <v>2671</v>
      </c>
      <c r="J3330" s="33" t="s">
        <v>10772</v>
      </c>
      <c r="K3330" s="32">
        <v>17</v>
      </c>
      <c r="L3330" s="36" t="s">
        <v>11335</v>
      </c>
    </row>
    <row r="3331" spans="1:12" ht="26.25" hidden="1" thickBot="1" x14ac:dyDescent="0.3">
      <c r="A3331" s="31" t="s">
        <v>156</v>
      </c>
      <c r="B3331" s="32" t="s">
        <v>833</v>
      </c>
      <c r="C3331" s="33" t="s">
        <v>2378</v>
      </c>
      <c r="D3331" s="33" t="s">
        <v>11338</v>
      </c>
      <c r="E3331" s="34" t="s">
        <v>11339</v>
      </c>
      <c r="F3331" s="32" t="s">
        <v>11340</v>
      </c>
      <c r="G3331" s="33" t="s">
        <v>11341</v>
      </c>
      <c r="H3331" s="32" t="s">
        <v>10769</v>
      </c>
      <c r="I3331" s="32" t="s">
        <v>2671</v>
      </c>
      <c r="J3331" s="33" t="s">
        <v>10772</v>
      </c>
      <c r="K3331" s="32">
        <v>16</v>
      </c>
      <c r="L3331" s="35"/>
    </row>
    <row r="3332" spans="1:12" ht="15.75" hidden="1" thickBot="1" x14ac:dyDescent="0.3">
      <c r="A3332" s="31" t="s">
        <v>142</v>
      </c>
      <c r="B3332" s="32" t="s">
        <v>2108</v>
      </c>
      <c r="C3332" s="33" t="s">
        <v>2378</v>
      </c>
      <c r="D3332" s="33" t="s">
        <v>11342</v>
      </c>
      <c r="E3332" s="34" t="s">
        <v>11343</v>
      </c>
      <c r="F3332" s="32" t="s">
        <v>11344</v>
      </c>
      <c r="G3332" s="33" t="s">
        <v>11345</v>
      </c>
      <c r="H3332" s="32" t="s">
        <v>10769</v>
      </c>
      <c r="I3332" s="32" t="s">
        <v>2415</v>
      </c>
      <c r="J3332" s="33" t="s">
        <v>10770</v>
      </c>
      <c r="K3332" s="32">
        <v>11</v>
      </c>
      <c r="L3332" s="35"/>
    </row>
    <row r="3333" spans="1:12" ht="15.75" hidden="1" thickBot="1" x14ac:dyDescent="0.3">
      <c r="A3333" s="31" t="s">
        <v>142</v>
      </c>
      <c r="B3333" s="32" t="s">
        <v>2108</v>
      </c>
      <c r="C3333" s="33" t="s">
        <v>2378</v>
      </c>
      <c r="D3333" s="33" t="s">
        <v>11346</v>
      </c>
      <c r="E3333" s="34" t="s">
        <v>11347</v>
      </c>
      <c r="F3333" s="32" t="s">
        <v>11348</v>
      </c>
      <c r="G3333" s="33" t="s">
        <v>11349</v>
      </c>
      <c r="H3333" s="32" t="s">
        <v>10769</v>
      </c>
      <c r="I3333" s="32" t="s">
        <v>2415</v>
      </c>
      <c r="J3333" s="33" t="s">
        <v>10772</v>
      </c>
      <c r="K3333" s="32">
        <v>12</v>
      </c>
      <c r="L3333" s="35"/>
    </row>
    <row r="3334" spans="1:12" ht="26.25" hidden="1" thickBot="1" x14ac:dyDescent="0.3">
      <c r="A3334" s="31" t="s">
        <v>142</v>
      </c>
      <c r="B3334" s="32" t="s">
        <v>2108</v>
      </c>
      <c r="C3334" s="33" t="s">
        <v>2378</v>
      </c>
      <c r="D3334" s="33" t="s">
        <v>11350</v>
      </c>
      <c r="E3334" s="34" t="s">
        <v>6503</v>
      </c>
      <c r="F3334" s="32" t="s">
        <v>11351</v>
      </c>
      <c r="G3334" s="33" t="s">
        <v>11352</v>
      </c>
      <c r="H3334" s="32" t="s">
        <v>10769</v>
      </c>
      <c r="I3334" s="32" t="s">
        <v>2415</v>
      </c>
      <c r="J3334" s="33" t="s">
        <v>10772</v>
      </c>
      <c r="K3334" s="32">
        <v>11</v>
      </c>
      <c r="L3334" s="35"/>
    </row>
    <row r="3335" spans="1:12" ht="15.75" hidden="1" thickBot="1" x14ac:dyDescent="0.3">
      <c r="A3335" s="31" t="s">
        <v>142</v>
      </c>
      <c r="B3335" s="32" t="s">
        <v>526</v>
      </c>
      <c r="C3335" s="33" t="s">
        <v>2378</v>
      </c>
      <c r="D3335" s="33" t="s">
        <v>11353</v>
      </c>
      <c r="E3335" s="34" t="s">
        <v>11354</v>
      </c>
      <c r="F3335" s="32" t="s">
        <v>11355</v>
      </c>
      <c r="G3335" s="33" t="s">
        <v>11356</v>
      </c>
      <c r="H3335" s="32" t="s">
        <v>10769</v>
      </c>
      <c r="I3335" s="32" t="s">
        <v>2415</v>
      </c>
      <c r="J3335" s="33" t="s">
        <v>10770</v>
      </c>
      <c r="K3335" s="32">
        <v>22</v>
      </c>
      <c r="L3335" s="35"/>
    </row>
    <row r="3336" spans="1:12" ht="15.75" hidden="1" thickBot="1" x14ac:dyDescent="0.3">
      <c r="A3336" s="31" t="s">
        <v>142</v>
      </c>
      <c r="B3336" s="32" t="s">
        <v>526</v>
      </c>
      <c r="C3336" s="33" t="s">
        <v>2378</v>
      </c>
      <c r="D3336" s="33" t="s">
        <v>11357</v>
      </c>
      <c r="E3336" s="34" t="s">
        <v>11358</v>
      </c>
      <c r="F3336" s="32" t="s">
        <v>11359</v>
      </c>
      <c r="G3336" s="33" t="s">
        <v>11360</v>
      </c>
      <c r="H3336" s="32" t="s">
        <v>10769</v>
      </c>
      <c r="I3336" s="32" t="s">
        <v>2415</v>
      </c>
      <c r="J3336" s="33" t="s">
        <v>10770</v>
      </c>
      <c r="K3336" s="32">
        <v>16</v>
      </c>
      <c r="L3336" s="35"/>
    </row>
    <row r="3337" spans="1:12" ht="15.75" hidden="1" thickBot="1" x14ac:dyDescent="0.3">
      <c r="A3337" s="31" t="s">
        <v>142</v>
      </c>
      <c r="B3337" s="32" t="s">
        <v>526</v>
      </c>
      <c r="C3337" s="33" t="s">
        <v>2378</v>
      </c>
      <c r="D3337" s="33" t="s">
        <v>11361</v>
      </c>
      <c r="E3337" s="34" t="s">
        <v>11362</v>
      </c>
      <c r="F3337" s="32" t="s">
        <v>11363</v>
      </c>
      <c r="G3337" s="33" t="s">
        <v>11364</v>
      </c>
      <c r="H3337" s="32" t="s">
        <v>10769</v>
      </c>
      <c r="I3337" s="32" t="s">
        <v>2415</v>
      </c>
      <c r="J3337" s="33" t="s">
        <v>10772</v>
      </c>
      <c r="K3337" s="32">
        <v>12</v>
      </c>
      <c r="L3337" s="35"/>
    </row>
    <row r="3338" spans="1:12" ht="26.25" hidden="1" thickBot="1" x14ac:dyDescent="0.3">
      <c r="A3338" s="31" t="s">
        <v>142</v>
      </c>
      <c r="B3338" s="32" t="s">
        <v>526</v>
      </c>
      <c r="C3338" s="33" t="s">
        <v>2378</v>
      </c>
      <c r="D3338" s="33" t="s">
        <v>11365</v>
      </c>
      <c r="E3338" s="34" t="s">
        <v>11366</v>
      </c>
      <c r="F3338" s="32" t="s">
        <v>11367</v>
      </c>
      <c r="G3338" s="33" t="s">
        <v>11368</v>
      </c>
      <c r="H3338" s="32" t="s">
        <v>10769</v>
      </c>
      <c r="I3338" s="32" t="s">
        <v>2415</v>
      </c>
      <c r="J3338" s="33" t="s">
        <v>10772</v>
      </c>
      <c r="K3338" s="32">
        <v>18</v>
      </c>
      <c r="L3338" s="36" t="s">
        <v>4232</v>
      </c>
    </row>
    <row r="3339" spans="1:12" ht="15.75" hidden="1" thickBot="1" x14ac:dyDescent="0.3">
      <c r="A3339" s="31" t="s">
        <v>142</v>
      </c>
      <c r="B3339" s="32" t="s">
        <v>669</v>
      </c>
      <c r="C3339" s="33" t="s">
        <v>2378</v>
      </c>
      <c r="D3339" s="33" t="s">
        <v>11369</v>
      </c>
      <c r="E3339" s="34" t="s">
        <v>11370</v>
      </c>
      <c r="F3339" s="32" t="s">
        <v>11371</v>
      </c>
      <c r="G3339" s="33" t="s">
        <v>11372</v>
      </c>
      <c r="H3339" s="32" t="s">
        <v>10769</v>
      </c>
      <c r="I3339" s="32" t="s">
        <v>2415</v>
      </c>
      <c r="J3339" s="33" t="s">
        <v>10772</v>
      </c>
      <c r="K3339" s="32">
        <v>23</v>
      </c>
      <c r="L3339" s="35"/>
    </row>
    <row r="3340" spans="1:12" ht="15.75" hidden="1" thickBot="1" x14ac:dyDescent="0.3">
      <c r="A3340" s="31" t="s">
        <v>142</v>
      </c>
      <c r="B3340" s="32" t="s">
        <v>669</v>
      </c>
      <c r="C3340" s="33" t="s">
        <v>2378</v>
      </c>
      <c r="D3340" s="33" t="s">
        <v>11373</v>
      </c>
      <c r="E3340" s="34" t="s">
        <v>11374</v>
      </c>
      <c r="F3340" s="32" t="s">
        <v>11375</v>
      </c>
      <c r="G3340" s="33" t="s">
        <v>11376</v>
      </c>
      <c r="H3340" s="32" t="s">
        <v>10769</v>
      </c>
      <c r="I3340" s="32" t="s">
        <v>2415</v>
      </c>
      <c r="J3340" s="33" t="s">
        <v>10772</v>
      </c>
      <c r="K3340" s="32">
        <v>13</v>
      </c>
      <c r="L3340" s="35"/>
    </row>
    <row r="3341" spans="1:12" ht="26.25" hidden="1" thickBot="1" x14ac:dyDescent="0.3">
      <c r="A3341" s="31" t="s">
        <v>142</v>
      </c>
      <c r="B3341" s="32" t="s">
        <v>669</v>
      </c>
      <c r="C3341" s="33" t="s">
        <v>2378</v>
      </c>
      <c r="D3341" s="33" t="s">
        <v>11377</v>
      </c>
      <c r="E3341" s="34" t="s">
        <v>11378</v>
      </c>
      <c r="F3341" s="32" t="s">
        <v>11379</v>
      </c>
      <c r="G3341" s="33" t="s">
        <v>11380</v>
      </c>
      <c r="H3341" s="32" t="s">
        <v>10769</v>
      </c>
      <c r="I3341" s="32" t="s">
        <v>2415</v>
      </c>
      <c r="J3341" s="33" t="s">
        <v>10772</v>
      </c>
      <c r="K3341" s="32">
        <v>13</v>
      </c>
      <c r="L3341" s="35"/>
    </row>
    <row r="3342" spans="1:12" ht="15.75" hidden="1" thickBot="1" x14ac:dyDescent="0.3">
      <c r="A3342" s="31" t="s">
        <v>142</v>
      </c>
      <c r="B3342" s="32" t="s">
        <v>1295</v>
      </c>
      <c r="C3342" s="33" t="s">
        <v>2378</v>
      </c>
      <c r="D3342" s="33" t="s">
        <v>4568</v>
      </c>
      <c r="E3342" s="34" t="s">
        <v>4569</v>
      </c>
      <c r="F3342" s="32" t="s">
        <v>4570</v>
      </c>
      <c r="G3342" s="33" t="s">
        <v>11381</v>
      </c>
      <c r="H3342" s="32" t="s">
        <v>10769</v>
      </c>
      <c r="I3342" s="32" t="s">
        <v>2415</v>
      </c>
      <c r="J3342" s="33" t="s">
        <v>10770</v>
      </c>
      <c r="K3342" s="32">
        <v>13</v>
      </c>
      <c r="L3342" s="35"/>
    </row>
    <row r="3343" spans="1:12" ht="15.75" hidden="1" thickBot="1" x14ac:dyDescent="0.3">
      <c r="A3343" s="31" t="s">
        <v>142</v>
      </c>
      <c r="B3343" s="32" t="s">
        <v>1295</v>
      </c>
      <c r="C3343" s="33" t="s">
        <v>2378</v>
      </c>
      <c r="D3343" s="33" t="s">
        <v>4572</v>
      </c>
      <c r="E3343" s="34" t="s">
        <v>4573</v>
      </c>
      <c r="F3343" s="32" t="s">
        <v>4574</v>
      </c>
      <c r="G3343" s="33" t="s">
        <v>11382</v>
      </c>
      <c r="H3343" s="32" t="s">
        <v>10769</v>
      </c>
      <c r="I3343" s="32" t="s">
        <v>2415</v>
      </c>
      <c r="J3343" s="33" t="s">
        <v>10770</v>
      </c>
      <c r="K3343" s="32">
        <v>12</v>
      </c>
      <c r="L3343" s="36" t="s">
        <v>4582</v>
      </c>
    </row>
    <row r="3344" spans="1:12" ht="15.75" hidden="1" thickBot="1" x14ac:dyDescent="0.3">
      <c r="A3344" s="31" t="s">
        <v>142</v>
      </c>
      <c r="B3344" s="32" t="s">
        <v>1295</v>
      </c>
      <c r="C3344" s="33" t="s">
        <v>2378</v>
      </c>
      <c r="D3344" s="33" t="s">
        <v>11383</v>
      </c>
      <c r="E3344" s="34" t="s">
        <v>11384</v>
      </c>
      <c r="F3344" s="32" t="s">
        <v>11385</v>
      </c>
      <c r="G3344" s="33" t="s">
        <v>11386</v>
      </c>
      <c r="H3344" s="32" t="s">
        <v>10769</v>
      </c>
      <c r="I3344" s="32" t="s">
        <v>2415</v>
      </c>
      <c r="J3344" s="33" t="s">
        <v>10770</v>
      </c>
      <c r="K3344" s="32">
        <v>10</v>
      </c>
      <c r="L3344" s="35"/>
    </row>
    <row r="3345" spans="1:12" ht="15.75" hidden="1" thickBot="1" x14ac:dyDescent="0.3">
      <c r="A3345" s="31" t="s">
        <v>142</v>
      </c>
      <c r="B3345" s="32" t="s">
        <v>1295</v>
      </c>
      <c r="C3345" s="33" t="s">
        <v>2378</v>
      </c>
      <c r="D3345" s="33" t="s">
        <v>4568</v>
      </c>
      <c r="E3345" s="34" t="s">
        <v>4569</v>
      </c>
      <c r="F3345" s="32" t="s">
        <v>4570</v>
      </c>
      <c r="G3345" s="33" t="s">
        <v>11387</v>
      </c>
      <c r="H3345" s="32" t="s">
        <v>10769</v>
      </c>
      <c r="I3345" s="32" t="s">
        <v>2671</v>
      </c>
      <c r="J3345" s="33" t="s">
        <v>10772</v>
      </c>
      <c r="K3345" s="32">
        <v>17</v>
      </c>
      <c r="L3345" s="35"/>
    </row>
    <row r="3346" spans="1:12" ht="15.75" hidden="1" thickBot="1" x14ac:dyDescent="0.3">
      <c r="A3346" s="31" t="s">
        <v>142</v>
      </c>
      <c r="B3346" s="32" t="s">
        <v>1442</v>
      </c>
      <c r="C3346" s="33" t="s">
        <v>2378</v>
      </c>
      <c r="D3346" s="33" t="s">
        <v>4583</v>
      </c>
      <c r="E3346" s="34" t="s">
        <v>4584</v>
      </c>
      <c r="F3346" s="32" t="s">
        <v>4585</v>
      </c>
      <c r="G3346" s="33" t="s">
        <v>11388</v>
      </c>
      <c r="H3346" s="32" t="s">
        <v>10769</v>
      </c>
      <c r="I3346" s="32" t="s">
        <v>2415</v>
      </c>
      <c r="J3346" s="33" t="s">
        <v>10772</v>
      </c>
      <c r="K3346" s="32">
        <v>17</v>
      </c>
      <c r="L3346" s="35"/>
    </row>
    <row r="3347" spans="1:12" ht="26.25" hidden="1" thickBot="1" x14ac:dyDescent="0.3">
      <c r="A3347" s="31" t="s">
        <v>280</v>
      </c>
      <c r="B3347" s="32" t="s">
        <v>1737</v>
      </c>
      <c r="C3347" s="33" t="s">
        <v>2378</v>
      </c>
      <c r="D3347" s="33" t="s">
        <v>4595</v>
      </c>
      <c r="E3347" s="34" t="s">
        <v>2252</v>
      </c>
      <c r="F3347" s="32" t="s">
        <v>4596</v>
      </c>
      <c r="G3347" s="33" t="s">
        <v>11389</v>
      </c>
      <c r="H3347" s="32" t="s">
        <v>10769</v>
      </c>
      <c r="I3347" s="32" t="s">
        <v>2415</v>
      </c>
      <c r="J3347" s="33" t="s">
        <v>10772</v>
      </c>
      <c r="K3347" s="32">
        <v>22</v>
      </c>
      <c r="L3347" s="35"/>
    </row>
    <row r="3348" spans="1:12" ht="26.25" hidden="1" thickBot="1" x14ac:dyDescent="0.3">
      <c r="A3348" s="31" t="s">
        <v>280</v>
      </c>
      <c r="B3348" s="32" t="s">
        <v>4598</v>
      </c>
      <c r="C3348" s="33" t="s">
        <v>2378</v>
      </c>
      <c r="D3348" s="33" t="s">
        <v>4687</v>
      </c>
      <c r="E3348" s="34" t="s">
        <v>4688</v>
      </c>
      <c r="F3348" s="32" t="s">
        <v>4689</v>
      </c>
      <c r="G3348" s="33" t="s">
        <v>11390</v>
      </c>
      <c r="H3348" s="32" t="s">
        <v>10769</v>
      </c>
      <c r="I3348" s="32" t="s">
        <v>2415</v>
      </c>
      <c r="J3348" s="33" t="s">
        <v>10770</v>
      </c>
      <c r="K3348" s="32">
        <v>10</v>
      </c>
      <c r="L3348" s="36" t="s">
        <v>4691</v>
      </c>
    </row>
    <row r="3349" spans="1:12" ht="26.25" hidden="1" thickBot="1" x14ac:dyDescent="0.3">
      <c r="A3349" s="31" t="s">
        <v>280</v>
      </c>
      <c r="B3349" s="32" t="s">
        <v>4598</v>
      </c>
      <c r="C3349" s="33" t="s">
        <v>2369</v>
      </c>
      <c r="D3349" s="33" t="s">
        <v>11391</v>
      </c>
      <c r="E3349" s="34" t="s">
        <v>5526</v>
      </c>
      <c r="F3349" s="32" t="s">
        <v>11392</v>
      </c>
      <c r="G3349" s="33" t="s">
        <v>11393</v>
      </c>
      <c r="H3349" s="32" t="s">
        <v>10769</v>
      </c>
      <c r="I3349" s="32" t="s">
        <v>2415</v>
      </c>
      <c r="J3349" s="33" t="s">
        <v>10772</v>
      </c>
      <c r="K3349" s="32">
        <v>25</v>
      </c>
      <c r="L3349" s="36" t="s">
        <v>5526</v>
      </c>
    </row>
    <row r="3350" spans="1:12" ht="15.75" hidden="1" thickBot="1" x14ac:dyDescent="0.3">
      <c r="A3350" s="31" t="s">
        <v>280</v>
      </c>
      <c r="B3350" s="32" t="s">
        <v>1969</v>
      </c>
      <c r="C3350" s="33" t="s">
        <v>2378</v>
      </c>
      <c r="D3350" s="33" t="s">
        <v>11394</v>
      </c>
      <c r="E3350" s="34" t="s">
        <v>2164</v>
      </c>
      <c r="F3350" s="32" t="s">
        <v>11395</v>
      </c>
      <c r="G3350" s="33" t="s">
        <v>11396</v>
      </c>
      <c r="H3350" s="32" t="s">
        <v>10769</v>
      </c>
      <c r="I3350" s="32" t="s">
        <v>2415</v>
      </c>
      <c r="J3350" s="33" t="s">
        <v>10772</v>
      </c>
      <c r="K3350" s="32">
        <v>25</v>
      </c>
      <c r="L3350" s="35"/>
    </row>
    <row r="3351" spans="1:12" ht="15.75" hidden="1" thickBot="1" x14ac:dyDescent="0.3">
      <c r="A3351" s="31" t="s">
        <v>280</v>
      </c>
      <c r="B3351" s="32" t="s">
        <v>1969</v>
      </c>
      <c r="C3351" s="33" t="s">
        <v>2378</v>
      </c>
      <c r="D3351" s="33" t="s">
        <v>11397</v>
      </c>
      <c r="E3351" s="34" t="s">
        <v>11398</v>
      </c>
      <c r="F3351" s="32" t="s">
        <v>11399</v>
      </c>
      <c r="G3351" s="33" t="s">
        <v>11400</v>
      </c>
      <c r="H3351" s="32" t="s">
        <v>10769</v>
      </c>
      <c r="I3351" s="32" t="s">
        <v>2415</v>
      </c>
      <c r="J3351" s="33" t="s">
        <v>10770</v>
      </c>
      <c r="K3351" s="32">
        <v>24</v>
      </c>
      <c r="L3351" s="35"/>
    </row>
    <row r="3352" spans="1:12" ht="15.75" hidden="1" thickBot="1" x14ac:dyDescent="0.3">
      <c r="A3352" s="31" t="s">
        <v>280</v>
      </c>
      <c r="B3352" s="32" t="s">
        <v>1969</v>
      </c>
      <c r="C3352" s="33" t="s">
        <v>2378</v>
      </c>
      <c r="D3352" s="33" t="s">
        <v>11401</v>
      </c>
      <c r="E3352" s="34" t="s">
        <v>11402</v>
      </c>
      <c r="F3352" s="32" t="s">
        <v>11403</v>
      </c>
      <c r="G3352" s="33" t="s">
        <v>11404</v>
      </c>
      <c r="H3352" s="32" t="s">
        <v>10769</v>
      </c>
      <c r="I3352" s="32" t="s">
        <v>2415</v>
      </c>
      <c r="J3352" s="33" t="s">
        <v>10772</v>
      </c>
      <c r="K3352" s="32">
        <v>20</v>
      </c>
      <c r="L3352" s="35"/>
    </row>
    <row r="3353" spans="1:12" ht="15.75" hidden="1" thickBot="1" x14ac:dyDescent="0.3">
      <c r="A3353" s="31" t="s">
        <v>280</v>
      </c>
      <c r="B3353" s="32" t="s">
        <v>1969</v>
      </c>
      <c r="C3353" s="33" t="s">
        <v>2378</v>
      </c>
      <c r="D3353" s="33" t="s">
        <v>11405</v>
      </c>
      <c r="E3353" s="34" t="s">
        <v>3113</v>
      </c>
      <c r="F3353" s="32" t="s">
        <v>11406</v>
      </c>
      <c r="G3353" s="33" t="s">
        <v>11407</v>
      </c>
      <c r="H3353" s="32" t="s">
        <v>10769</v>
      </c>
      <c r="I3353" s="32" t="s">
        <v>2415</v>
      </c>
      <c r="J3353" s="33" t="s">
        <v>10770</v>
      </c>
      <c r="K3353" s="32">
        <v>19</v>
      </c>
      <c r="L3353" s="35"/>
    </row>
    <row r="3354" spans="1:12" ht="15.75" hidden="1" thickBot="1" x14ac:dyDescent="0.3">
      <c r="A3354" s="31" t="s">
        <v>280</v>
      </c>
      <c r="B3354" s="32" t="s">
        <v>1969</v>
      </c>
      <c r="C3354" s="33" t="s">
        <v>2378</v>
      </c>
      <c r="D3354" s="33" t="s">
        <v>4717</v>
      </c>
      <c r="E3354" s="34" t="s">
        <v>4718</v>
      </c>
      <c r="F3354" s="32" t="s">
        <v>4719</v>
      </c>
      <c r="G3354" s="33" t="s">
        <v>11408</v>
      </c>
      <c r="H3354" s="32" t="s">
        <v>10769</v>
      </c>
      <c r="I3354" s="32" t="s">
        <v>2415</v>
      </c>
      <c r="J3354" s="33" t="s">
        <v>10772</v>
      </c>
      <c r="K3354" s="32">
        <v>33</v>
      </c>
      <c r="L3354" s="35"/>
    </row>
    <row r="3355" spans="1:12" ht="26.25" hidden="1" thickBot="1" x14ac:dyDescent="0.3">
      <c r="A3355" s="31" t="s">
        <v>280</v>
      </c>
      <c r="B3355" s="32" t="s">
        <v>1969</v>
      </c>
      <c r="C3355" s="33" t="s">
        <v>2378</v>
      </c>
      <c r="D3355" s="33" t="s">
        <v>4721</v>
      </c>
      <c r="E3355" s="34" t="s">
        <v>4722</v>
      </c>
      <c r="F3355" s="32" t="s">
        <v>4723</v>
      </c>
      <c r="G3355" s="33" t="s">
        <v>11409</v>
      </c>
      <c r="H3355" s="32" t="s">
        <v>10769</v>
      </c>
      <c r="I3355" s="32" t="s">
        <v>2415</v>
      </c>
      <c r="J3355" s="33" t="s">
        <v>10772</v>
      </c>
      <c r="K3355" s="32">
        <v>50</v>
      </c>
      <c r="L3355" s="35"/>
    </row>
    <row r="3356" spans="1:12" ht="15.75" hidden="1" thickBot="1" x14ac:dyDescent="0.3">
      <c r="A3356" s="31" t="s">
        <v>280</v>
      </c>
      <c r="B3356" s="32" t="s">
        <v>1969</v>
      </c>
      <c r="C3356" s="33" t="s">
        <v>2378</v>
      </c>
      <c r="D3356" s="33" t="s">
        <v>4717</v>
      </c>
      <c r="E3356" s="34" t="s">
        <v>4718</v>
      </c>
      <c r="F3356" s="32" t="s">
        <v>4719</v>
      </c>
      <c r="G3356" s="33" t="s">
        <v>11410</v>
      </c>
      <c r="H3356" s="32" t="s">
        <v>10769</v>
      </c>
      <c r="I3356" s="32" t="s">
        <v>2415</v>
      </c>
      <c r="J3356" s="33" t="s">
        <v>10772</v>
      </c>
      <c r="K3356" s="32">
        <v>42</v>
      </c>
      <c r="L3356" s="35"/>
    </row>
    <row r="3357" spans="1:12" ht="15.75" hidden="1" thickBot="1" x14ac:dyDescent="0.3">
      <c r="A3357" s="31" t="s">
        <v>280</v>
      </c>
      <c r="B3357" s="32" t="s">
        <v>1969</v>
      </c>
      <c r="C3357" s="33" t="s">
        <v>2378</v>
      </c>
      <c r="D3357" s="33" t="s">
        <v>4717</v>
      </c>
      <c r="E3357" s="34" t="s">
        <v>4718</v>
      </c>
      <c r="F3357" s="32" t="s">
        <v>4719</v>
      </c>
      <c r="G3357" s="33" t="s">
        <v>11411</v>
      </c>
      <c r="H3357" s="32" t="s">
        <v>10769</v>
      </c>
      <c r="I3357" s="32" t="s">
        <v>2415</v>
      </c>
      <c r="J3357" s="33" t="s">
        <v>10772</v>
      </c>
      <c r="K3357" s="32">
        <v>17</v>
      </c>
      <c r="L3357" s="35"/>
    </row>
    <row r="3358" spans="1:12" ht="26.25" hidden="1" thickBot="1" x14ac:dyDescent="0.3">
      <c r="A3358" s="31" t="s">
        <v>280</v>
      </c>
      <c r="B3358" s="32" t="s">
        <v>486</v>
      </c>
      <c r="C3358" s="33" t="s">
        <v>2378</v>
      </c>
      <c r="D3358" s="33" t="s">
        <v>11412</v>
      </c>
      <c r="E3358" s="34" t="s">
        <v>11413</v>
      </c>
      <c r="F3358" s="32" t="s">
        <v>11414</v>
      </c>
      <c r="G3358" s="33" t="s">
        <v>11415</v>
      </c>
      <c r="H3358" s="32" t="s">
        <v>10769</v>
      </c>
      <c r="I3358" s="32" t="s">
        <v>2415</v>
      </c>
      <c r="J3358" s="33" t="s">
        <v>10772</v>
      </c>
      <c r="K3358" s="32">
        <v>18</v>
      </c>
      <c r="L3358" s="36" t="s">
        <v>4736</v>
      </c>
    </row>
    <row r="3359" spans="1:12" ht="15.75" hidden="1" thickBot="1" x14ac:dyDescent="0.3">
      <c r="A3359" s="31" t="s">
        <v>280</v>
      </c>
      <c r="B3359" s="32" t="s">
        <v>543</v>
      </c>
      <c r="C3359" s="33" t="s">
        <v>2378</v>
      </c>
      <c r="D3359" s="33" t="s">
        <v>11416</v>
      </c>
      <c r="E3359" s="34" t="s">
        <v>11417</v>
      </c>
      <c r="F3359" s="32" t="s">
        <v>11418</v>
      </c>
      <c r="G3359" s="33" t="s">
        <v>11419</v>
      </c>
      <c r="H3359" s="32" t="s">
        <v>10769</v>
      </c>
      <c r="I3359" s="32" t="s">
        <v>2415</v>
      </c>
      <c r="J3359" s="33" t="s">
        <v>10772</v>
      </c>
      <c r="K3359" s="32">
        <v>18</v>
      </c>
      <c r="L3359" s="36" t="s">
        <v>11417</v>
      </c>
    </row>
    <row r="3360" spans="1:12" ht="15.75" hidden="1" thickBot="1" x14ac:dyDescent="0.3">
      <c r="A3360" s="31" t="s">
        <v>280</v>
      </c>
      <c r="B3360" s="32" t="s">
        <v>658</v>
      </c>
      <c r="C3360" s="33" t="s">
        <v>2378</v>
      </c>
      <c r="D3360" s="33" t="s">
        <v>11420</v>
      </c>
      <c r="E3360" s="34" t="s">
        <v>11421</v>
      </c>
      <c r="F3360" s="32" t="s">
        <v>11422</v>
      </c>
      <c r="G3360" s="33" t="s">
        <v>11423</v>
      </c>
      <c r="H3360" s="32" t="s">
        <v>10769</v>
      </c>
      <c r="I3360" s="32" t="s">
        <v>2415</v>
      </c>
      <c r="J3360" s="33" t="s">
        <v>10772</v>
      </c>
      <c r="K3360" s="32">
        <v>19</v>
      </c>
      <c r="L3360" s="36" t="s">
        <v>11421</v>
      </c>
    </row>
    <row r="3361" spans="1:12" ht="15.75" hidden="1" thickBot="1" x14ac:dyDescent="0.3">
      <c r="A3361" s="31" t="s">
        <v>280</v>
      </c>
      <c r="B3361" s="32" t="s">
        <v>658</v>
      </c>
      <c r="C3361" s="33" t="s">
        <v>2378</v>
      </c>
      <c r="D3361" s="33" t="s">
        <v>11424</v>
      </c>
      <c r="E3361" s="34" t="s">
        <v>11425</v>
      </c>
      <c r="F3361" s="32" t="s">
        <v>11426</v>
      </c>
      <c r="G3361" s="33" t="s">
        <v>11427</v>
      </c>
      <c r="H3361" s="32" t="s">
        <v>10769</v>
      </c>
      <c r="I3361" s="32" t="s">
        <v>2415</v>
      </c>
      <c r="J3361" s="33" t="s">
        <v>10772</v>
      </c>
      <c r="K3361" s="32">
        <v>12</v>
      </c>
      <c r="L3361" s="36" t="s">
        <v>11425</v>
      </c>
    </row>
    <row r="3362" spans="1:12" ht="26.25" hidden="1" thickBot="1" x14ac:dyDescent="0.3">
      <c r="A3362" s="31" t="s">
        <v>280</v>
      </c>
      <c r="B3362" s="32" t="s">
        <v>2302</v>
      </c>
      <c r="C3362" s="33" t="s">
        <v>2378</v>
      </c>
      <c r="D3362" s="33" t="s">
        <v>11428</v>
      </c>
      <c r="E3362" s="34" t="s">
        <v>11429</v>
      </c>
      <c r="F3362" s="32" t="s">
        <v>11430</v>
      </c>
      <c r="G3362" s="33" t="s">
        <v>11431</v>
      </c>
      <c r="H3362" s="32" t="s">
        <v>10769</v>
      </c>
      <c r="I3362" s="32" t="s">
        <v>2415</v>
      </c>
      <c r="J3362" s="33" t="s">
        <v>10770</v>
      </c>
      <c r="K3362" s="32">
        <v>15</v>
      </c>
      <c r="L3362" s="35"/>
    </row>
    <row r="3363" spans="1:12" ht="15.75" hidden="1" thickBot="1" x14ac:dyDescent="0.3">
      <c r="A3363" s="31" t="s">
        <v>280</v>
      </c>
      <c r="B3363" s="32" t="s">
        <v>295</v>
      </c>
      <c r="C3363" s="33" t="s">
        <v>2378</v>
      </c>
      <c r="D3363" s="33" t="s">
        <v>11432</v>
      </c>
      <c r="E3363" s="34" t="s">
        <v>11433</v>
      </c>
      <c r="F3363" s="32" t="s">
        <v>11434</v>
      </c>
      <c r="G3363" s="33" t="s">
        <v>11435</v>
      </c>
      <c r="H3363" s="32" t="s">
        <v>10769</v>
      </c>
      <c r="I3363" s="32" t="s">
        <v>2415</v>
      </c>
      <c r="J3363" s="33" t="s">
        <v>10772</v>
      </c>
      <c r="K3363" s="32">
        <v>11</v>
      </c>
      <c r="L3363" s="35"/>
    </row>
    <row r="3364" spans="1:12" ht="15.75" hidden="1" thickBot="1" x14ac:dyDescent="0.3">
      <c r="A3364" s="31" t="s">
        <v>280</v>
      </c>
      <c r="B3364" s="32" t="s">
        <v>295</v>
      </c>
      <c r="C3364" s="33" t="s">
        <v>2378</v>
      </c>
      <c r="D3364" s="33" t="s">
        <v>11436</v>
      </c>
      <c r="E3364" s="34" t="s">
        <v>11437</v>
      </c>
      <c r="F3364" s="32" t="s">
        <v>11438</v>
      </c>
      <c r="G3364" s="33" t="s">
        <v>11439</v>
      </c>
      <c r="H3364" s="32" t="s">
        <v>10769</v>
      </c>
      <c r="I3364" s="32" t="s">
        <v>2415</v>
      </c>
      <c r="J3364" s="33" t="s">
        <v>10770</v>
      </c>
      <c r="K3364" s="32">
        <v>20</v>
      </c>
      <c r="L3364" s="35"/>
    </row>
    <row r="3365" spans="1:12" ht="26.25" hidden="1" thickBot="1" x14ac:dyDescent="0.3">
      <c r="A3365" s="31" t="s">
        <v>280</v>
      </c>
      <c r="B3365" s="32" t="s">
        <v>295</v>
      </c>
      <c r="C3365" s="33" t="s">
        <v>2378</v>
      </c>
      <c r="D3365" s="33" t="s">
        <v>11440</v>
      </c>
      <c r="E3365" s="34" t="s">
        <v>2209</v>
      </c>
      <c r="F3365" s="32" t="s">
        <v>11441</v>
      </c>
      <c r="G3365" s="33" t="s">
        <v>11442</v>
      </c>
      <c r="H3365" s="32" t="s">
        <v>10769</v>
      </c>
      <c r="I3365" s="32" t="s">
        <v>2415</v>
      </c>
      <c r="J3365" s="33" t="s">
        <v>10772</v>
      </c>
      <c r="K3365" s="32">
        <v>40</v>
      </c>
      <c r="L3365" s="35"/>
    </row>
    <row r="3366" spans="1:12" ht="15.75" hidden="1" thickBot="1" x14ac:dyDescent="0.3">
      <c r="A3366" s="31" t="s">
        <v>280</v>
      </c>
      <c r="B3366" s="32" t="s">
        <v>295</v>
      </c>
      <c r="C3366" s="33" t="s">
        <v>2378</v>
      </c>
      <c r="D3366" s="33" t="s">
        <v>11443</v>
      </c>
      <c r="E3366" s="34" t="s">
        <v>11444</v>
      </c>
      <c r="F3366" s="32" t="s">
        <v>11445</v>
      </c>
      <c r="G3366" s="33" t="s">
        <v>11446</v>
      </c>
      <c r="H3366" s="32" t="s">
        <v>10769</v>
      </c>
      <c r="I3366" s="32" t="s">
        <v>2415</v>
      </c>
      <c r="J3366" s="33" t="s">
        <v>10772</v>
      </c>
      <c r="K3366" s="32">
        <v>29</v>
      </c>
      <c r="L3366" s="35"/>
    </row>
    <row r="3367" spans="1:12" ht="15.75" hidden="1" thickBot="1" x14ac:dyDescent="0.3">
      <c r="A3367" s="31" t="s">
        <v>280</v>
      </c>
      <c r="B3367" s="32" t="s">
        <v>295</v>
      </c>
      <c r="C3367" s="33" t="s">
        <v>2378</v>
      </c>
      <c r="D3367" s="33" t="s">
        <v>11447</v>
      </c>
      <c r="E3367" s="34" t="s">
        <v>11448</v>
      </c>
      <c r="F3367" s="32" t="s">
        <v>11449</v>
      </c>
      <c r="G3367" s="33" t="s">
        <v>11450</v>
      </c>
      <c r="H3367" s="32" t="s">
        <v>10769</v>
      </c>
      <c r="I3367" s="32" t="s">
        <v>2415</v>
      </c>
      <c r="J3367" s="33" t="s">
        <v>10772</v>
      </c>
      <c r="K3367" s="32">
        <v>37</v>
      </c>
      <c r="L3367" s="35"/>
    </row>
    <row r="3368" spans="1:12" ht="15.75" hidden="1" thickBot="1" x14ac:dyDescent="0.3">
      <c r="A3368" s="31" t="s">
        <v>280</v>
      </c>
      <c r="B3368" s="32" t="s">
        <v>295</v>
      </c>
      <c r="C3368" s="33" t="s">
        <v>2378</v>
      </c>
      <c r="D3368" s="33" t="s">
        <v>11451</v>
      </c>
      <c r="E3368" s="34" t="s">
        <v>4199</v>
      </c>
      <c r="F3368" s="32" t="s">
        <v>11452</v>
      </c>
      <c r="G3368" s="33" t="s">
        <v>11453</v>
      </c>
      <c r="H3368" s="32" t="s">
        <v>10769</v>
      </c>
      <c r="I3368" s="32" t="s">
        <v>2415</v>
      </c>
      <c r="J3368" s="33" t="s">
        <v>10772</v>
      </c>
      <c r="K3368" s="32">
        <v>30</v>
      </c>
      <c r="L3368" s="35"/>
    </row>
    <row r="3369" spans="1:12" ht="15.75" hidden="1" thickBot="1" x14ac:dyDescent="0.3">
      <c r="A3369" s="31" t="s">
        <v>280</v>
      </c>
      <c r="B3369" s="32" t="s">
        <v>295</v>
      </c>
      <c r="C3369" s="33" t="s">
        <v>2378</v>
      </c>
      <c r="D3369" s="33" t="s">
        <v>11454</v>
      </c>
      <c r="E3369" s="34" t="s">
        <v>11455</v>
      </c>
      <c r="F3369" s="32" t="s">
        <v>11456</v>
      </c>
      <c r="G3369" s="33" t="s">
        <v>11457</v>
      </c>
      <c r="H3369" s="32" t="s">
        <v>10769</v>
      </c>
      <c r="I3369" s="32" t="s">
        <v>2415</v>
      </c>
      <c r="J3369" s="33" t="s">
        <v>10772</v>
      </c>
      <c r="K3369" s="32">
        <v>19</v>
      </c>
      <c r="L3369" s="35"/>
    </row>
    <row r="3370" spans="1:12" ht="15.75" hidden="1" thickBot="1" x14ac:dyDescent="0.3">
      <c r="A3370" s="31" t="s">
        <v>280</v>
      </c>
      <c r="B3370" s="32" t="s">
        <v>295</v>
      </c>
      <c r="C3370" s="33" t="s">
        <v>2378</v>
      </c>
      <c r="D3370" s="33" t="s">
        <v>11458</v>
      </c>
      <c r="E3370" s="34" t="s">
        <v>11459</v>
      </c>
      <c r="F3370" s="32" t="s">
        <v>11460</v>
      </c>
      <c r="G3370" s="33" t="s">
        <v>11461</v>
      </c>
      <c r="H3370" s="32" t="s">
        <v>10769</v>
      </c>
      <c r="I3370" s="32" t="s">
        <v>2671</v>
      </c>
      <c r="J3370" s="33" t="s">
        <v>10772</v>
      </c>
      <c r="K3370" s="32">
        <v>11</v>
      </c>
      <c r="L3370" s="36" t="s">
        <v>2209</v>
      </c>
    </row>
    <row r="3371" spans="1:12" ht="15.75" hidden="1" thickBot="1" x14ac:dyDescent="0.3">
      <c r="A3371" s="31" t="s">
        <v>280</v>
      </c>
      <c r="B3371" s="32" t="s">
        <v>295</v>
      </c>
      <c r="C3371" s="33" t="s">
        <v>2378</v>
      </c>
      <c r="D3371" s="33" t="s">
        <v>11462</v>
      </c>
      <c r="E3371" s="34" t="s">
        <v>11463</v>
      </c>
      <c r="F3371" s="32" t="s">
        <v>11464</v>
      </c>
      <c r="G3371" s="33" t="s">
        <v>11465</v>
      </c>
      <c r="H3371" s="32" t="s">
        <v>10769</v>
      </c>
      <c r="I3371" s="32" t="s">
        <v>2415</v>
      </c>
      <c r="J3371" s="33" t="s">
        <v>10772</v>
      </c>
      <c r="K3371" s="32">
        <v>24</v>
      </c>
      <c r="L3371" s="35"/>
    </row>
    <row r="3372" spans="1:12" ht="15.75" hidden="1" thickBot="1" x14ac:dyDescent="0.3">
      <c r="A3372" s="31" t="s">
        <v>280</v>
      </c>
      <c r="B3372" s="32" t="s">
        <v>295</v>
      </c>
      <c r="C3372" s="33" t="s">
        <v>2378</v>
      </c>
      <c r="D3372" s="33" t="s">
        <v>11432</v>
      </c>
      <c r="E3372" s="34" t="s">
        <v>11433</v>
      </c>
      <c r="F3372" s="32" t="s">
        <v>11434</v>
      </c>
      <c r="G3372" s="33" t="s">
        <v>11466</v>
      </c>
      <c r="H3372" s="32" t="s">
        <v>10769</v>
      </c>
      <c r="I3372" s="32" t="s">
        <v>2415</v>
      </c>
      <c r="J3372" s="33" t="s">
        <v>10772</v>
      </c>
      <c r="K3372" s="32">
        <v>11</v>
      </c>
      <c r="L3372" s="35"/>
    </row>
    <row r="3373" spans="1:12" ht="26.25" hidden="1" thickBot="1" x14ac:dyDescent="0.3">
      <c r="A3373" s="31" t="s">
        <v>280</v>
      </c>
      <c r="B3373" s="32" t="s">
        <v>295</v>
      </c>
      <c r="C3373" s="33" t="s">
        <v>2378</v>
      </c>
      <c r="D3373" s="33" t="s">
        <v>11440</v>
      </c>
      <c r="E3373" s="34" t="s">
        <v>2209</v>
      </c>
      <c r="F3373" s="32" t="s">
        <v>11441</v>
      </c>
      <c r="G3373" s="33" t="s">
        <v>11467</v>
      </c>
      <c r="H3373" s="32" t="s">
        <v>10769</v>
      </c>
      <c r="I3373" s="32" t="s">
        <v>2415</v>
      </c>
      <c r="J3373" s="33" t="s">
        <v>10772</v>
      </c>
      <c r="K3373" s="32">
        <v>32</v>
      </c>
      <c r="L3373" s="35"/>
    </row>
    <row r="3374" spans="1:12" ht="26.25" hidden="1" thickBot="1" x14ac:dyDescent="0.3">
      <c r="A3374" s="31" t="s">
        <v>280</v>
      </c>
      <c r="B3374" s="32" t="s">
        <v>2304</v>
      </c>
      <c r="C3374" s="33" t="s">
        <v>2378</v>
      </c>
      <c r="D3374" s="33" t="s">
        <v>11468</v>
      </c>
      <c r="E3374" s="34" t="s">
        <v>2338</v>
      </c>
      <c r="F3374" s="32" t="s">
        <v>11469</v>
      </c>
      <c r="G3374" s="33" t="s">
        <v>11470</v>
      </c>
      <c r="H3374" s="32" t="s">
        <v>10769</v>
      </c>
      <c r="I3374" s="32" t="s">
        <v>2415</v>
      </c>
      <c r="J3374" s="33" t="s">
        <v>10772</v>
      </c>
      <c r="K3374" s="32">
        <v>21</v>
      </c>
      <c r="L3374" s="36" t="s">
        <v>2278</v>
      </c>
    </row>
    <row r="3375" spans="1:12" ht="15.75" hidden="1" thickBot="1" x14ac:dyDescent="0.3">
      <c r="A3375" s="31" t="s">
        <v>280</v>
      </c>
      <c r="B3375" s="32" t="s">
        <v>2304</v>
      </c>
      <c r="C3375" s="33" t="s">
        <v>2378</v>
      </c>
      <c r="D3375" s="33" t="s">
        <v>11471</v>
      </c>
      <c r="E3375" s="34" t="s">
        <v>11472</v>
      </c>
      <c r="F3375" s="32" t="s">
        <v>11473</v>
      </c>
      <c r="G3375" s="33" t="s">
        <v>11474</v>
      </c>
      <c r="H3375" s="32" t="s">
        <v>10769</v>
      </c>
      <c r="I3375" s="32" t="s">
        <v>2415</v>
      </c>
      <c r="J3375" s="33" t="s">
        <v>10772</v>
      </c>
      <c r="K3375" s="32">
        <v>5</v>
      </c>
      <c r="L3375" s="36" t="s">
        <v>11475</v>
      </c>
    </row>
    <row r="3376" spans="1:12" ht="26.25" hidden="1" thickBot="1" x14ac:dyDescent="0.3">
      <c r="A3376" s="31" t="s">
        <v>161</v>
      </c>
      <c r="B3376" s="32" t="s">
        <v>621</v>
      </c>
      <c r="C3376" s="33" t="s">
        <v>2378</v>
      </c>
      <c r="D3376" s="33" t="s">
        <v>11476</v>
      </c>
      <c r="E3376" s="34" t="s">
        <v>11477</v>
      </c>
      <c r="F3376" s="32" t="s">
        <v>11478</v>
      </c>
      <c r="G3376" s="33" t="s">
        <v>11479</v>
      </c>
      <c r="H3376" s="32" t="s">
        <v>10769</v>
      </c>
      <c r="I3376" s="32" t="s">
        <v>2415</v>
      </c>
      <c r="J3376" s="33" t="s">
        <v>10770</v>
      </c>
      <c r="K3376" s="32">
        <v>20</v>
      </c>
      <c r="L3376" s="35"/>
    </row>
    <row r="3377" spans="1:12" ht="26.25" hidden="1" thickBot="1" x14ac:dyDescent="0.3">
      <c r="A3377" s="31" t="s">
        <v>161</v>
      </c>
      <c r="B3377" s="32" t="s">
        <v>621</v>
      </c>
      <c r="C3377" s="33" t="s">
        <v>2378</v>
      </c>
      <c r="D3377" s="33" t="s">
        <v>4812</v>
      </c>
      <c r="E3377" s="34" t="s">
        <v>4813</v>
      </c>
      <c r="F3377" s="32" t="s">
        <v>4814</v>
      </c>
      <c r="G3377" s="33" t="s">
        <v>11480</v>
      </c>
      <c r="H3377" s="32" t="s">
        <v>10769</v>
      </c>
      <c r="I3377" s="32" t="s">
        <v>2415</v>
      </c>
      <c r="J3377" s="33" t="s">
        <v>10770</v>
      </c>
      <c r="K3377" s="32">
        <v>13</v>
      </c>
      <c r="L3377" s="36" t="s">
        <v>11481</v>
      </c>
    </row>
    <row r="3378" spans="1:12" ht="26.25" hidden="1" thickBot="1" x14ac:dyDescent="0.3">
      <c r="A3378" s="31" t="s">
        <v>161</v>
      </c>
      <c r="B3378" s="32" t="s">
        <v>621</v>
      </c>
      <c r="C3378" s="33" t="s">
        <v>2378</v>
      </c>
      <c r="D3378" s="33" t="s">
        <v>11482</v>
      </c>
      <c r="E3378" s="34" t="s">
        <v>11483</v>
      </c>
      <c r="F3378" s="32" t="s">
        <v>11484</v>
      </c>
      <c r="G3378" s="33" t="s">
        <v>11485</v>
      </c>
      <c r="H3378" s="32" t="s">
        <v>10769</v>
      </c>
      <c r="I3378" s="32" t="s">
        <v>2415</v>
      </c>
      <c r="J3378" s="33" t="s">
        <v>10770</v>
      </c>
      <c r="K3378" s="32">
        <v>21</v>
      </c>
      <c r="L3378" s="36" t="s">
        <v>11481</v>
      </c>
    </row>
    <row r="3379" spans="1:12" ht="26.25" hidden="1" thickBot="1" x14ac:dyDescent="0.3">
      <c r="A3379" s="31" t="s">
        <v>161</v>
      </c>
      <c r="B3379" s="32" t="s">
        <v>621</v>
      </c>
      <c r="C3379" s="33" t="s">
        <v>2378</v>
      </c>
      <c r="D3379" s="33" t="s">
        <v>11482</v>
      </c>
      <c r="E3379" s="34" t="s">
        <v>11483</v>
      </c>
      <c r="F3379" s="32" t="s">
        <v>11484</v>
      </c>
      <c r="G3379" s="33" t="s">
        <v>11486</v>
      </c>
      <c r="H3379" s="32" t="s">
        <v>10769</v>
      </c>
      <c r="I3379" s="32" t="s">
        <v>2415</v>
      </c>
      <c r="J3379" s="33" t="s">
        <v>10772</v>
      </c>
      <c r="K3379" s="32">
        <v>10</v>
      </c>
      <c r="L3379" s="36" t="s">
        <v>11481</v>
      </c>
    </row>
    <row r="3380" spans="1:12" ht="26.25" hidden="1" thickBot="1" x14ac:dyDescent="0.3">
      <c r="A3380" s="31" t="s">
        <v>161</v>
      </c>
      <c r="B3380" s="32" t="s">
        <v>621</v>
      </c>
      <c r="C3380" s="33" t="s">
        <v>2378</v>
      </c>
      <c r="D3380" s="33" t="s">
        <v>4787</v>
      </c>
      <c r="E3380" s="34" t="s">
        <v>2209</v>
      </c>
      <c r="F3380" s="32" t="s">
        <v>4788</v>
      </c>
      <c r="G3380" s="33" t="s">
        <v>11487</v>
      </c>
      <c r="H3380" s="32" t="s">
        <v>10769</v>
      </c>
      <c r="I3380" s="32" t="s">
        <v>2415</v>
      </c>
      <c r="J3380" s="33" t="s">
        <v>10772</v>
      </c>
      <c r="K3380" s="32">
        <v>18</v>
      </c>
      <c r="L3380" s="36" t="s">
        <v>2533</v>
      </c>
    </row>
    <row r="3381" spans="1:12" ht="26.25" hidden="1" thickBot="1" x14ac:dyDescent="0.3">
      <c r="A3381" s="31" t="s">
        <v>161</v>
      </c>
      <c r="B3381" s="32" t="s">
        <v>2307</v>
      </c>
      <c r="C3381" s="33" t="s">
        <v>2378</v>
      </c>
      <c r="D3381" s="33" t="s">
        <v>11488</v>
      </c>
      <c r="E3381" s="34" t="s">
        <v>5476</v>
      </c>
      <c r="F3381" s="32" t="s">
        <v>11489</v>
      </c>
      <c r="G3381" s="33" t="s">
        <v>11490</v>
      </c>
      <c r="H3381" s="32" t="s">
        <v>10769</v>
      </c>
      <c r="I3381" s="32" t="s">
        <v>2415</v>
      </c>
      <c r="J3381" s="33" t="s">
        <v>10772</v>
      </c>
      <c r="K3381" s="32">
        <v>0</v>
      </c>
      <c r="L3381" s="36" t="s">
        <v>4977</v>
      </c>
    </row>
    <row r="3382" spans="1:12" ht="26.25" hidden="1" thickBot="1" x14ac:dyDescent="0.3">
      <c r="A3382" s="31" t="s">
        <v>161</v>
      </c>
      <c r="B3382" s="32" t="s">
        <v>2307</v>
      </c>
      <c r="C3382" s="33" t="s">
        <v>2378</v>
      </c>
      <c r="D3382" s="33" t="s">
        <v>11491</v>
      </c>
      <c r="E3382" s="34" t="s">
        <v>11492</v>
      </c>
      <c r="F3382" s="32" t="s">
        <v>11493</v>
      </c>
      <c r="G3382" s="33" t="s">
        <v>11494</v>
      </c>
      <c r="H3382" s="32" t="s">
        <v>10769</v>
      </c>
      <c r="I3382" s="32" t="s">
        <v>2415</v>
      </c>
      <c r="J3382" s="33" t="s">
        <v>10772</v>
      </c>
      <c r="K3382" s="32">
        <v>10</v>
      </c>
      <c r="L3382" s="36" t="s">
        <v>4977</v>
      </c>
    </row>
    <row r="3383" spans="1:12" ht="26.25" hidden="1" thickBot="1" x14ac:dyDescent="0.3">
      <c r="A3383" s="31" t="s">
        <v>161</v>
      </c>
      <c r="B3383" s="32" t="s">
        <v>2307</v>
      </c>
      <c r="C3383" s="33" t="s">
        <v>2378</v>
      </c>
      <c r="D3383" s="33" t="s">
        <v>11495</v>
      </c>
      <c r="E3383" s="34" t="s">
        <v>11496</v>
      </c>
      <c r="F3383" s="32" t="s">
        <v>11497</v>
      </c>
      <c r="G3383" s="33" t="s">
        <v>11498</v>
      </c>
      <c r="H3383" s="32" t="s">
        <v>10769</v>
      </c>
      <c r="I3383" s="32" t="s">
        <v>2415</v>
      </c>
      <c r="J3383" s="33" t="s">
        <v>10772</v>
      </c>
      <c r="K3383" s="32">
        <v>0</v>
      </c>
      <c r="L3383" s="36" t="s">
        <v>4977</v>
      </c>
    </row>
    <row r="3384" spans="1:12" ht="26.25" hidden="1" thickBot="1" x14ac:dyDescent="0.3">
      <c r="A3384" s="31" t="s">
        <v>161</v>
      </c>
      <c r="B3384" s="32" t="s">
        <v>2307</v>
      </c>
      <c r="C3384" s="33" t="s">
        <v>2378</v>
      </c>
      <c r="D3384" s="33" t="s">
        <v>11499</v>
      </c>
      <c r="E3384" s="34" t="s">
        <v>11500</v>
      </c>
      <c r="F3384" s="32" t="s">
        <v>11501</v>
      </c>
      <c r="G3384" s="33" t="s">
        <v>11502</v>
      </c>
      <c r="H3384" s="32" t="s">
        <v>10769</v>
      </c>
      <c r="I3384" s="32" t="s">
        <v>2415</v>
      </c>
      <c r="J3384" s="33" t="s">
        <v>10772</v>
      </c>
      <c r="K3384" s="32">
        <v>0</v>
      </c>
      <c r="L3384" s="36" t="s">
        <v>4977</v>
      </c>
    </row>
    <row r="3385" spans="1:12" ht="26.25" hidden="1" thickBot="1" x14ac:dyDescent="0.3">
      <c r="A3385" s="31" t="s">
        <v>161</v>
      </c>
      <c r="B3385" s="32" t="s">
        <v>2307</v>
      </c>
      <c r="C3385" s="33" t="s">
        <v>2378</v>
      </c>
      <c r="D3385" s="33" t="s">
        <v>11503</v>
      </c>
      <c r="E3385" s="34" t="s">
        <v>11504</v>
      </c>
      <c r="F3385" s="32" t="s">
        <v>11505</v>
      </c>
      <c r="G3385" s="33" t="s">
        <v>11506</v>
      </c>
      <c r="H3385" s="32" t="s">
        <v>10769</v>
      </c>
      <c r="I3385" s="32" t="s">
        <v>2415</v>
      </c>
      <c r="J3385" s="33" t="s">
        <v>10770</v>
      </c>
      <c r="K3385" s="32">
        <v>17</v>
      </c>
      <c r="L3385" s="36" t="s">
        <v>4964</v>
      </c>
    </row>
    <row r="3386" spans="1:12" ht="26.25" hidden="1" thickBot="1" x14ac:dyDescent="0.3">
      <c r="A3386" s="31" t="s">
        <v>161</v>
      </c>
      <c r="B3386" s="32" t="s">
        <v>2307</v>
      </c>
      <c r="C3386" s="33" t="s">
        <v>2378</v>
      </c>
      <c r="D3386" s="33" t="s">
        <v>5178</v>
      </c>
      <c r="E3386" s="34" t="s">
        <v>5179</v>
      </c>
      <c r="F3386" s="32" t="s">
        <v>5180</v>
      </c>
      <c r="G3386" s="33" t="s">
        <v>11507</v>
      </c>
      <c r="H3386" s="32" t="s">
        <v>10769</v>
      </c>
      <c r="I3386" s="32" t="s">
        <v>2415</v>
      </c>
      <c r="J3386" s="33" t="s">
        <v>10770</v>
      </c>
      <c r="K3386" s="32">
        <v>35</v>
      </c>
      <c r="L3386" s="36" t="s">
        <v>4964</v>
      </c>
    </row>
    <row r="3387" spans="1:12" ht="26.25" hidden="1" thickBot="1" x14ac:dyDescent="0.3">
      <c r="A3387" s="31" t="s">
        <v>161</v>
      </c>
      <c r="B3387" s="32" t="s">
        <v>2307</v>
      </c>
      <c r="C3387" s="33" t="s">
        <v>2378</v>
      </c>
      <c r="D3387" s="33" t="s">
        <v>11508</v>
      </c>
      <c r="E3387" s="34" t="s">
        <v>11509</v>
      </c>
      <c r="F3387" s="32" t="s">
        <v>11510</v>
      </c>
      <c r="G3387" s="33" t="s">
        <v>11511</v>
      </c>
      <c r="H3387" s="32" t="s">
        <v>10769</v>
      </c>
      <c r="I3387" s="32" t="s">
        <v>2415</v>
      </c>
      <c r="J3387" s="33" t="s">
        <v>10770</v>
      </c>
      <c r="K3387" s="32">
        <v>0</v>
      </c>
      <c r="L3387" s="36" t="s">
        <v>4964</v>
      </c>
    </row>
    <row r="3388" spans="1:12" ht="26.25" hidden="1" thickBot="1" x14ac:dyDescent="0.3">
      <c r="A3388" s="31" t="s">
        <v>161</v>
      </c>
      <c r="B3388" s="32" t="s">
        <v>2307</v>
      </c>
      <c r="C3388" s="33" t="s">
        <v>2378</v>
      </c>
      <c r="D3388" s="33" t="s">
        <v>11512</v>
      </c>
      <c r="E3388" s="34" t="s">
        <v>11513</v>
      </c>
      <c r="F3388" s="32" t="s">
        <v>11514</v>
      </c>
      <c r="G3388" s="33" t="s">
        <v>11515</v>
      </c>
      <c r="H3388" s="32" t="s">
        <v>10769</v>
      </c>
      <c r="I3388" s="32" t="s">
        <v>2415</v>
      </c>
      <c r="J3388" s="33" t="s">
        <v>10770</v>
      </c>
      <c r="K3388" s="32">
        <v>17</v>
      </c>
      <c r="L3388" s="36" t="s">
        <v>11516</v>
      </c>
    </row>
    <row r="3389" spans="1:12" ht="26.25" hidden="1" thickBot="1" x14ac:dyDescent="0.3">
      <c r="A3389" s="31" t="s">
        <v>161</v>
      </c>
      <c r="B3389" s="32" t="s">
        <v>2307</v>
      </c>
      <c r="C3389" s="33" t="s">
        <v>2378</v>
      </c>
      <c r="D3389" s="33" t="s">
        <v>11517</v>
      </c>
      <c r="E3389" s="34" t="s">
        <v>11518</v>
      </c>
      <c r="F3389" s="32" t="s">
        <v>11519</v>
      </c>
      <c r="G3389" s="33" t="s">
        <v>11520</v>
      </c>
      <c r="H3389" s="32" t="s">
        <v>10769</v>
      </c>
      <c r="I3389" s="32" t="s">
        <v>2415</v>
      </c>
      <c r="J3389" s="33" t="s">
        <v>10770</v>
      </c>
      <c r="K3389" s="32">
        <v>27</v>
      </c>
      <c r="L3389" s="36" t="s">
        <v>4885</v>
      </c>
    </row>
    <row r="3390" spans="1:12" ht="26.25" hidden="1" thickBot="1" x14ac:dyDescent="0.3">
      <c r="A3390" s="31" t="s">
        <v>161</v>
      </c>
      <c r="B3390" s="32" t="s">
        <v>2307</v>
      </c>
      <c r="C3390" s="33" t="s">
        <v>2378</v>
      </c>
      <c r="D3390" s="33" t="s">
        <v>11521</v>
      </c>
      <c r="E3390" s="34" t="s">
        <v>11522</v>
      </c>
      <c r="F3390" s="32" t="s">
        <v>11523</v>
      </c>
      <c r="G3390" s="33" t="s">
        <v>11524</v>
      </c>
      <c r="H3390" s="32" t="s">
        <v>10769</v>
      </c>
      <c r="I3390" s="32" t="s">
        <v>2415</v>
      </c>
      <c r="J3390" s="33" t="s">
        <v>10770</v>
      </c>
      <c r="K3390" s="32">
        <v>0</v>
      </c>
      <c r="L3390" s="36" t="s">
        <v>2962</v>
      </c>
    </row>
    <row r="3391" spans="1:12" ht="26.25" hidden="1" thickBot="1" x14ac:dyDescent="0.3">
      <c r="A3391" s="31" t="s">
        <v>161</v>
      </c>
      <c r="B3391" s="32" t="s">
        <v>2307</v>
      </c>
      <c r="C3391" s="33" t="s">
        <v>2378</v>
      </c>
      <c r="D3391" s="33" t="s">
        <v>11525</v>
      </c>
      <c r="E3391" s="34" t="s">
        <v>11526</v>
      </c>
      <c r="F3391" s="32" t="s">
        <v>11527</v>
      </c>
      <c r="G3391" s="33" t="s">
        <v>11528</v>
      </c>
      <c r="H3391" s="32" t="s">
        <v>10769</v>
      </c>
      <c r="I3391" s="32" t="s">
        <v>2415</v>
      </c>
      <c r="J3391" s="33" t="s">
        <v>10770</v>
      </c>
      <c r="K3391" s="32">
        <v>0</v>
      </c>
      <c r="L3391" s="36" t="s">
        <v>2962</v>
      </c>
    </row>
    <row r="3392" spans="1:12" ht="26.25" hidden="1" thickBot="1" x14ac:dyDescent="0.3">
      <c r="A3392" s="31" t="s">
        <v>161</v>
      </c>
      <c r="B3392" s="32" t="s">
        <v>2307</v>
      </c>
      <c r="C3392" s="33" t="s">
        <v>2378</v>
      </c>
      <c r="D3392" s="33" t="s">
        <v>11529</v>
      </c>
      <c r="E3392" s="34" t="s">
        <v>11530</v>
      </c>
      <c r="F3392" s="32" t="s">
        <v>11531</v>
      </c>
      <c r="G3392" s="33" t="s">
        <v>11532</v>
      </c>
      <c r="H3392" s="32" t="s">
        <v>10769</v>
      </c>
      <c r="I3392" s="32" t="s">
        <v>2415</v>
      </c>
      <c r="J3392" s="33" t="s">
        <v>10770</v>
      </c>
      <c r="K3392" s="32">
        <v>0</v>
      </c>
      <c r="L3392" s="36" t="s">
        <v>2962</v>
      </c>
    </row>
    <row r="3393" spans="1:12" ht="26.25" hidden="1" thickBot="1" x14ac:dyDescent="0.3">
      <c r="A3393" s="31" t="s">
        <v>161</v>
      </c>
      <c r="B3393" s="32" t="s">
        <v>2307</v>
      </c>
      <c r="C3393" s="33" t="s">
        <v>2378</v>
      </c>
      <c r="D3393" s="33" t="s">
        <v>11533</v>
      </c>
      <c r="E3393" s="34" t="s">
        <v>11534</v>
      </c>
      <c r="F3393" s="32" t="s">
        <v>11535</v>
      </c>
      <c r="G3393" s="33" t="s">
        <v>11536</v>
      </c>
      <c r="H3393" s="32" t="s">
        <v>10769</v>
      </c>
      <c r="I3393" s="32" t="s">
        <v>2415</v>
      </c>
      <c r="J3393" s="33" t="s">
        <v>10770</v>
      </c>
      <c r="K3393" s="32">
        <v>14</v>
      </c>
      <c r="L3393" s="36" t="s">
        <v>2962</v>
      </c>
    </row>
    <row r="3394" spans="1:12" ht="26.25" hidden="1" thickBot="1" x14ac:dyDescent="0.3">
      <c r="A3394" s="31" t="s">
        <v>161</v>
      </c>
      <c r="B3394" s="32" t="s">
        <v>2307</v>
      </c>
      <c r="C3394" s="33" t="s">
        <v>2378</v>
      </c>
      <c r="D3394" s="33" t="s">
        <v>11537</v>
      </c>
      <c r="E3394" s="34" t="s">
        <v>11538</v>
      </c>
      <c r="F3394" s="32" t="s">
        <v>11539</v>
      </c>
      <c r="G3394" s="33" t="s">
        <v>11540</v>
      </c>
      <c r="H3394" s="32" t="s">
        <v>10769</v>
      </c>
      <c r="I3394" s="32" t="s">
        <v>2415</v>
      </c>
      <c r="J3394" s="33" t="s">
        <v>10770</v>
      </c>
      <c r="K3394" s="32">
        <v>0</v>
      </c>
      <c r="L3394" s="36" t="s">
        <v>4977</v>
      </c>
    </row>
    <row r="3395" spans="1:12" ht="26.25" hidden="1" thickBot="1" x14ac:dyDescent="0.3">
      <c r="A3395" s="31" t="s">
        <v>161</v>
      </c>
      <c r="B3395" s="32" t="s">
        <v>2307</v>
      </c>
      <c r="C3395" s="33" t="s">
        <v>2378</v>
      </c>
      <c r="D3395" s="33" t="s">
        <v>11541</v>
      </c>
      <c r="E3395" s="34" t="s">
        <v>11542</v>
      </c>
      <c r="F3395" s="32" t="s">
        <v>11543</v>
      </c>
      <c r="G3395" s="33" t="s">
        <v>11544</v>
      </c>
      <c r="H3395" s="32" t="s">
        <v>10769</v>
      </c>
      <c r="I3395" s="32" t="s">
        <v>2415</v>
      </c>
      <c r="J3395" s="33" t="s">
        <v>10772</v>
      </c>
      <c r="K3395" s="32">
        <v>16</v>
      </c>
      <c r="L3395" s="36" t="s">
        <v>4964</v>
      </c>
    </row>
    <row r="3396" spans="1:12" ht="26.25" hidden="1" thickBot="1" x14ac:dyDescent="0.3">
      <c r="A3396" s="31" t="s">
        <v>161</v>
      </c>
      <c r="B3396" s="32" t="s">
        <v>2307</v>
      </c>
      <c r="C3396" s="33" t="s">
        <v>2378</v>
      </c>
      <c r="D3396" s="33" t="s">
        <v>5001</v>
      </c>
      <c r="E3396" s="34" t="s">
        <v>4964</v>
      </c>
      <c r="F3396" s="32" t="s">
        <v>5002</v>
      </c>
      <c r="G3396" s="33" t="s">
        <v>11545</v>
      </c>
      <c r="H3396" s="32" t="s">
        <v>10769</v>
      </c>
      <c r="I3396" s="32" t="s">
        <v>2415</v>
      </c>
      <c r="J3396" s="33" t="s">
        <v>10772</v>
      </c>
      <c r="K3396" s="32">
        <v>30</v>
      </c>
      <c r="L3396" s="36" t="s">
        <v>4964</v>
      </c>
    </row>
    <row r="3397" spans="1:12" ht="26.25" hidden="1" thickBot="1" x14ac:dyDescent="0.3">
      <c r="A3397" s="31" t="s">
        <v>161</v>
      </c>
      <c r="B3397" s="32" t="s">
        <v>2307</v>
      </c>
      <c r="C3397" s="33" t="s">
        <v>2378</v>
      </c>
      <c r="D3397" s="33" t="s">
        <v>11546</v>
      </c>
      <c r="E3397" s="34" t="s">
        <v>11547</v>
      </c>
      <c r="F3397" s="32" t="s">
        <v>11548</v>
      </c>
      <c r="G3397" s="33" t="s">
        <v>11549</v>
      </c>
      <c r="H3397" s="32" t="s">
        <v>10769</v>
      </c>
      <c r="I3397" s="32" t="s">
        <v>2415</v>
      </c>
      <c r="J3397" s="33" t="s">
        <v>10772</v>
      </c>
      <c r="K3397" s="32">
        <v>9</v>
      </c>
      <c r="L3397" s="36" t="s">
        <v>4964</v>
      </c>
    </row>
    <row r="3398" spans="1:12" ht="26.25" hidden="1" thickBot="1" x14ac:dyDescent="0.3">
      <c r="A3398" s="31" t="s">
        <v>161</v>
      </c>
      <c r="B3398" s="32" t="s">
        <v>2307</v>
      </c>
      <c r="C3398" s="33" t="s">
        <v>2378</v>
      </c>
      <c r="D3398" s="33" t="s">
        <v>11550</v>
      </c>
      <c r="E3398" s="34" t="s">
        <v>11551</v>
      </c>
      <c r="F3398" s="32" t="s">
        <v>11552</v>
      </c>
      <c r="G3398" s="33" t="s">
        <v>11553</v>
      </c>
      <c r="H3398" s="32" t="s">
        <v>10769</v>
      </c>
      <c r="I3398" s="32" t="s">
        <v>2415</v>
      </c>
      <c r="J3398" s="33" t="s">
        <v>10772</v>
      </c>
      <c r="K3398" s="32">
        <v>14</v>
      </c>
      <c r="L3398" s="36" t="s">
        <v>2962</v>
      </c>
    </row>
    <row r="3399" spans="1:12" ht="26.25" hidden="1" thickBot="1" x14ac:dyDescent="0.3">
      <c r="A3399" s="31" t="s">
        <v>161</v>
      </c>
      <c r="B3399" s="32" t="s">
        <v>2307</v>
      </c>
      <c r="C3399" s="33" t="s">
        <v>2378</v>
      </c>
      <c r="D3399" s="33" t="s">
        <v>11554</v>
      </c>
      <c r="E3399" s="34" t="s">
        <v>11555</v>
      </c>
      <c r="F3399" s="32" t="s">
        <v>11556</v>
      </c>
      <c r="G3399" s="33" t="s">
        <v>11557</v>
      </c>
      <c r="H3399" s="32" t="s">
        <v>10769</v>
      </c>
      <c r="I3399" s="32" t="s">
        <v>2415</v>
      </c>
      <c r="J3399" s="33" t="s">
        <v>10772</v>
      </c>
      <c r="K3399" s="32">
        <v>6</v>
      </c>
      <c r="L3399" s="36" t="s">
        <v>2678</v>
      </c>
    </row>
    <row r="3400" spans="1:12" ht="26.25" hidden="1" thickBot="1" x14ac:dyDescent="0.3">
      <c r="A3400" s="31" t="s">
        <v>161</v>
      </c>
      <c r="B3400" s="32" t="s">
        <v>2307</v>
      </c>
      <c r="C3400" s="33" t="s">
        <v>2378</v>
      </c>
      <c r="D3400" s="33" t="s">
        <v>11558</v>
      </c>
      <c r="E3400" s="34" t="s">
        <v>11559</v>
      </c>
      <c r="F3400" s="32" t="s">
        <v>11560</v>
      </c>
      <c r="G3400" s="33" t="s">
        <v>11561</v>
      </c>
      <c r="H3400" s="32" t="s">
        <v>10769</v>
      </c>
      <c r="I3400" s="32" t="s">
        <v>2415</v>
      </c>
      <c r="J3400" s="33" t="s">
        <v>10772</v>
      </c>
      <c r="K3400" s="32">
        <v>10</v>
      </c>
      <c r="L3400" s="36" t="s">
        <v>2678</v>
      </c>
    </row>
    <row r="3401" spans="1:12" ht="26.25" hidden="1" thickBot="1" x14ac:dyDescent="0.3">
      <c r="A3401" s="31" t="s">
        <v>161</v>
      </c>
      <c r="B3401" s="32" t="s">
        <v>2307</v>
      </c>
      <c r="C3401" s="33" t="s">
        <v>2378</v>
      </c>
      <c r="D3401" s="33" t="s">
        <v>11562</v>
      </c>
      <c r="E3401" s="34" t="s">
        <v>11563</v>
      </c>
      <c r="F3401" s="32" t="s">
        <v>11564</v>
      </c>
      <c r="G3401" s="33" t="s">
        <v>11565</v>
      </c>
      <c r="H3401" s="32" t="s">
        <v>10769</v>
      </c>
      <c r="I3401" s="32" t="s">
        <v>2415</v>
      </c>
      <c r="J3401" s="33" t="s">
        <v>10772</v>
      </c>
      <c r="K3401" s="32">
        <v>17</v>
      </c>
      <c r="L3401" s="35"/>
    </row>
    <row r="3402" spans="1:12" ht="26.25" hidden="1" thickBot="1" x14ac:dyDescent="0.3">
      <c r="A3402" s="31" t="s">
        <v>161</v>
      </c>
      <c r="B3402" s="32" t="s">
        <v>2307</v>
      </c>
      <c r="C3402" s="33" t="s">
        <v>2378</v>
      </c>
      <c r="D3402" s="33" t="s">
        <v>11566</v>
      </c>
      <c r="E3402" s="34" t="s">
        <v>11567</v>
      </c>
      <c r="F3402" s="32" t="s">
        <v>11568</v>
      </c>
      <c r="G3402" s="33" t="s">
        <v>11569</v>
      </c>
      <c r="H3402" s="32" t="s">
        <v>10769</v>
      </c>
      <c r="I3402" s="32" t="s">
        <v>2415</v>
      </c>
      <c r="J3402" s="33" t="s">
        <v>10772</v>
      </c>
      <c r="K3402" s="32">
        <v>18</v>
      </c>
      <c r="L3402" s="36" t="s">
        <v>11570</v>
      </c>
    </row>
    <row r="3403" spans="1:12" ht="26.25" hidden="1" thickBot="1" x14ac:dyDescent="0.3">
      <c r="A3403" s="31" t="s">
        <v>161</v>
      </c>
      <c r="B3403" s="32" t="s">
        <v>2307</v>
      </c>
      <c r="C3403" s="33" t="s">
        <v>2378</v>
      </c>
      <c r="D3403" s="33" t="s">
        <v>11571</v>
      </c>
      <c r="E3403" s="34" t="s">
        <v>11572</v>
      </c>
      <c r="F3403" s="32" t="s">
        <v>11573</v>
      </c>
      <c r="G3403" s="33" t="s">
        <v>11574</v>
      </c>
      <c r="H3403" s="32" t="s">
        <v>10769</v>
      </c>
      <c r="I3403" s="32" t="s">
        <v>2415</v>
      </c>
      <c r="J3403" s="33" t="s">
        <v>10772</v>
      </c>
      <c r="K3403" s="32">
        <v>26</v>
      </c>
      <c r="L3403" s="36" t="s">
        <v>4885</v>
      </c>
    </row>
    <row r="3404" spans="1:12" ht="26.25" hidden="1" thickBot="1" x14ac:dyDescent="0.3">
      <c r="A3404" s="31" t="s">
        <v>161</v>
      </c>
      <c r="B3404" s="32" t="s">
        <v>2307</v>
      </c>
      <c r="C3404" s="33" t="s">
        <v>2378</v>
      </c>
      <c r="D3404" s="33" t="s">
        <v>11575</v>
      </c>
      <c r="E3404" s="34" t="s">
        <v>11576</v>
      </c>
      <c r="F3404" s="32" t="s">
        <v>11577</v>
      </c>
      <c r="G3404" s="33" t="s">
        <v>11578</v>
      </c>
      <c r="H3404" s="32" t="s">
        <v>10769</v>
      </c>
      <c r="I3404" s="32" t="s">
        <v>2415</v>
      </c>
      <c r="J3404" s="33" t="s">
        <v>10772</v>
      </c>
      <c r="K3404" s="32">
        <v>19</v>
      </c>
      <c r="L3404" s="36" t="s">
        <v>4885</v>
      </c>
    </row>
    <row r="3405" spans="1:12" ht="26.25" hidden="1" thickBot="1" x14ac:dyDescent="0.3">
      <c r="A3405" s="31" t="s">
        <v>161</v>
      </c>
      <c r="B3405" s="32" t="s">
        <v>2307</v>
      </c>
      <c r="C3405" s="33" t="s">
        <v>2378</v>
      </c>
      <c r="D3405" s="33" t="s">
        <v>11579</v>
      </c>
      <c r="E3405" s="34" t="s">
        <v>11580</v>
      </c>
      <c r="F3405" s="32" t="s">
        <v>11581</v>
      </c>
      <c r="G3405" s="33" t="s">
        <v>11582</v>
      </c>
      <c r="H3405" s="32" t="s">
        <v>10769</v>
      </c>
      <c r="I3405" s="32" t="s">
        <v>2415</v>
      </c>
      <c r="J3405" s="33" t="s">
        <v>10772</v>
      </c>
      <c r="K3405" s="32">
        <v>0</v>
      </c>
      <c r="L3405" s="35"/>
    </row>
    <row r="3406" spans="1:12" ht="26.25" hidden="1" thickBot="1" x14ac:dyDescent="0.3">
      <c r="A3406" s="31" t="s">
        <v>161</v>
      </c>
      <c r="B3406" s="32" t="s">
        <v>2307</v>
      </c>
      <c r="C3406" s="33" t="s">
        <v>2378</v>
      </c>
      <c r="D3406" s="33" t="s">
        <v>11583</v>
      </c>
      <c r="E3406" s="34" t="s">
        <v>11584</v>
      </c>
      <c r="F3406" s="32" t="s">
        <v>11585</v>
      </c>
      <c r="G3406" s="33" t="s">
        <v>11586</v>
      </c>
      <c r="H3406" s="32" t="s">
        <v>10769</v>
      </c>
      <c r="I3406" s="32" t="s">
        <v>2415</v>
      </c>
      <c r="J3406" s="33" t="s">
        <v>10772</v>
      </c>
      <c r="K3406" s="32">
        <v>32</v>
      </c>
      <c r="L3406" s="36" t="s">
        <v>11587</v>
      </c>
    </row>
    <row r="3407" spans="1:12" ht="26.25" hidden="1" thickBot="1" x14ac:dyDescent="0.3">
      <c r="A3407" s="31" t="s">
        <v>161</v>
      </c>
      <c r="B3407" s="32" t="s">
        <v>2307</v>
      </c>
      <c r="C3407" s="33" t="s">
        <v>2378</v>
      </c>
      <c r="D3407" s="33" t="s">
        <v>11588</v>
      </c>
      <c r="E3407" s="34" t="s">
        <v>11589</v>
      </c>
      <c r="F3407" s="32" t="s">
        <v>11590</v>
      </c>
      <c r="G3407" s="33" t="s">
        <v>11591</v>
      </c>
      <c r="H3407" s="32" t="s">
        <v>10769</v>
      </c>
      <c r="I3407" s="32" t="s">
        <v>2415</v>
      </c>
      <c r="J3407" s="33" t="s">
        <v>10772</v>
      </c>
      <c r="K3407" s="32">
        <v>18</v>
      </c>
      <c r="L3407" s="35"/>
    </row>
    <row r="3408" spans="1:12" ht="26.25" hidden="1" thickBot="1" x14ac:dyDescent="0.3">
      <c r="A3408" s="31" t="s">
        <v>161</v>
      </c>
      <c r="B3408" s="32" t="s">
        <v>2307</v>
      </c>
      <c r="C3408" s="33" t="s">
        <v>2378</v>
      </c>
      <c r="D3408" s="33" t="s">
        <v>11592</v>
      </c>
      <c r="E3408" s="34" t="s">
        <v>11593</v>
      </c>
      <c r="F3408" s="32" t="s">
        <v>11594</v>
      </c>
      <c r="G3408" s="33" t="s">
        <v>11595</v>
      </c>
      <c r="H3408" s="32" t="s">
        <v>10769</v>
      </c>
      <c r="I3408" s="32" t="s">
        <v>2415</v>
      </c>
      <c r="J3408" s="33" t="s">
        <v>10772</v>
      </c>
      <c r="K3408" s="32">
        <v>21</v>
      </c>
      <c r="L3408" s="35"/>
    </row>
    <row r="3409" spans="1:12" ht="26.25" hidden="1" thickBot="1" x14ac:dyDescent="0.3">
      <c r="A3409" s="31" t="s">
        <v>161</v>
      </c>
      <c r="B3409" s="32" t="s">
        <v>2307</v>
      </c>
      <c r="C3409" s="33" t="s">
        <v>2378</v>
      </c>
      <c r="D3409" s="33" t="s">
        <v>5193</v>
      </c>
      <c r="E3409" s="34" t="s">
        <v>5194</v>
      </c>
      <c r="F3409" s="32" t="s">
        <v>5195</v>
      </c>
      <c r="G3409" s="33" t="s">
        <v>11596</v>
      </c>
      <c r="H3409" s="32" t="s">
        <v>10769</v>
      </c>
      <c r="I3409" s="32" t="s">
        <v>2415</v>
      </c>
      <c r="J3409" s="33" t="s">
        <v>10772</v>
      </c>
      <c r="K3409" s="32">
        <v>17</v>
      </c>
      <c r="L3409" s="35"/>
    </row>
    <row r="3410" spans="1:12" ht="26.25" hidden="1" thickBot="1" x14ac:dyDescent="0.3">
      <c r="A3410" s="31" t="s">
        <v>161</v>
      </c>
      <c r="B3410" s="32" t="s">
        <v>2307</v>
      </c>
      <c r="C3410" s="33" t="s">
        <v>2378</v>
      </c>
      <c r="D3410" s="33" t="s">
        <v>11597</v>
      </c>
      <c r="E3410" s="34" t="s">
        <v>9594</v>
      </c>
      <c r="F3410" s="32" t="s">
        <v>11598</v>
      </c>
      <c r="G3410" s="33" t="s">
        <v>11599</v>
      </c>
      <c r="H3410" s="32" t="s">
        <v>10769</v>
      </c>
      <c r="I3410" s="32" t="s">
        <v>2415</v>
      </c>
      <c r="J3410" s="33" t="s">
        <v>10772</v>
      </c>
      <c r="K3410" s="32">
        <v>18</v>
      </c>
      <c r="L3410" s="36" t="s">
        <v>4977</v>
      </c>
    </row>
    <row r="3411" spans="1:12" ht="26.25" hidden="1" thickBot="1" x14ac:dyDescent="0.3">
      <c r="A3411" s="31" t="s">
        <v>161</v>
      </c>
      <c r="B3411" s="32" t="s">
        <v>2307</v>
      </c>
      <c r="C3411" s="33" t="s">
        <v>2378</v>
      </c>
      <c r="D3411" s="33" t="s">
        <v>11600</v>
      </c>
      <c r="E3411" s="34" t="s">
        <v>11601</v>
      </c>
      <c r="F3411" s="32" t="s">
        <v>11602</v>
      </c>
      <c r="G3411" s="33" t="s">
        <v>11603</v>
      </c>
      <c r="H3411" s="32" t="s">
        <v>10769</v>
      </c>
      <c r="I3411" s="32" t="s">
        <v>2415</v>
      </c>
      <c r="J3411" s="33" t="s">
        <v>10772</v>
      </c>
      <c r="K3411" s="32">
        <v>0</v>
      </c>
      <c r="L3411" s="36" t="s">
        <v>4977</v>
      </c>
    </row>
    <row r="3412" spans="1:12" ht="26.25" hidden="1" thickBot="1" x14ac:dyDescent="0.3">
      <c r="A3412" s="31" t="s">
        <v>161</v>
      </c>
      <c r="B3412" s="32" t="s">
        <v>2307</v>
      </c>
      <c r="C3412" s="33" t="s">
        <v>2378</v>
      </c>
      <c r="D3412" s="33" t="s">
        <v>11604</v>
      </c>
      <c r="E3412" s="34" t="s">
        <v>11605</v>
      </c>
      <c r="F3412" s="32" t="s">
        <v>11606</v>
      </c>
      <c r="G3412" s="33" t="s">
        <v>11607</v>
      </c>
      <c r="H3412" s="32" t="s">
        <v>10769</v>
      </c>
      <c r="I3412" s="32" t="s">
        <v>2415</v>
      </c>
      <c r="J3412" s="33" t="s">
        <v>10772</v>
      </c>
      <c r="K3412" s="32">
        <v>0</v>
      </c>
      <c r="L3412" s="36" t="s">
        <v>4977</v>
      </c>
    </row>
    <row r="3413" spans="1:12" ht="26.25" hidden="1" thickBot="1" x14ac:dyDescent="0.3">
      <c r="A3413" s="31" t="s">
        <v>161</v>
      </c>
      <c r="B3413" s="32" t="s">
        <v>2307</v>
      </c>
      <c r="C3413" s="33" t="s">
        <v>2378</v>
      </c>
      <c r="D3413" s="33" t="s">
        <v>11604</v>
      </c>
      <c r="E3413" s="34" t="s">
        <v>11605</v>
      </c>
      <c r="F3413" s="32" t="s">
        <v>11606</v>
      </c>
      <c r="G3413" s="33" t="s">
        <v>11608</v>
      </c>
      <c r="H3413" s="32" t="s">
        <v>10769</v>
      </c>
      <c r="I3413" s="32" t="s">
        <v>2415</v>
      </c>
      <c r="J3413" s="33" t="s">
        <v>10772</v>
      </c>
      <c r="K3413" s="32">
        <v>0</v>
      </c>
      <c r="L3413" s="36" t="s">
        <v>4977</v>
      </c>
    </row>
    <row r="3414" spans="1:12" ht="26.25" hidden="1" thickBot="1" x14ac:dyDescent="0.3">
      <c r="A3414" s="31" t="s">
        <v>161</v>
      </c>
      <c r="B3414" s="32" t="s">
        <v>2307</v>
      </c>
      <c r="C3414" s="33" t="s">
        <v>2378</v>
      </c>
      <c r="D3414" s="33" t="s">
        <v>11604</v>
      </c>
      <c r="E3414" s="34" t="s">
        <v>11605</v>
      </c>
      <c r="F3414" s="32" t="s">
        <v>11606</v>
      </c>
      <c r="G3414" s="33" t="s">
        <v>11609</v>
      </c>
      <c r="H3414" s="32" t="s">
        <v>10769</v>
      </c>
      <c r="I3414" s="32" t="s">
        <v>2415</v>
      </c>
      <c r="J3414" s="33" t="s">
        <v>10772</v>
      </c>
      <c r="K3414" s="32">
        <v>0</v>
      </c>
      <c r="L3414" s="36" t="s">
        <v>4977</v>
      </c>
    </row>
    <row r="3415" spans="1:12" ht="26.25" hidden="1" thickBot="1" x14ac:dyDescent="0.3">
      <c r="A3415" s="31" t="s">
        <v>161</v>
      </c>
      <c r="B3415" s="32" t="s">
        <v>2307</v>
      </c>
      <c r="C3415" s="33" t="s">
        <v>2378</v>
      </c>
      <c r="D3415" s="33" t="s">
        <v>11610</v>
      </c>
      <c r="E3415" s="34" t="s">
        <v>11611</v>
      </c>
      <c r="F3415" s="32" t="s">
        <v>11612</v>
      </c>
      <c r="G3415" s="33" t="s">
        <v>11613</v>
      </c>
      <c r="H3415" s="32" t="s">
        <v>10769</v>
      </c>
      <c r="I3415" s="32" t="s">
        <v>2415</v>
      </c>
      <c r="J3415" s="33" t="s">
        <v>10772</v>
      </c>
      <c r="K3415" s="32">
        <v>0</v>
      </c>
      <c r="L3415" s="36" t="s">
        <v>4977</v>
      </c>
    </row>
    <row r="3416" spans="1:12" ht="26.25" hidden="1" thickBot="1" x14ac:dyDescent="0.3">
      <c r="A3416" s="31" t="s">
        <v>161</v>
      </c>
      <c r="B3416" s="32" t="s">
        <v>2307</v>
      </c>
      <c r="C3416" s="33" t="s">
        <v>2378</v>
      </c>
      <c r="D3416" s="33" t="s">
        <v>11614</v>
      </c>
      <c r="E3416" s="34" t="s">
        <v>11615</v>
      </c>
      <c r="F3416" s="32" t="s">
        <v>11616</v>
      </c>
      <c r="G3416" s="33" t="s">
        <v>11617</v>
      </c>
      <c r="H3416" s="32" t="s">
        <v>10769</v>
      </c>
      <c r="I3416" s="32" t="s">
        <v>2415</v>
      </c>
      <c r="J3416" s="33" t="s">
        <v>10772</v>
      </c>
      <c r="K3416" s="32">
        <v>17</v>
      </c>
      <c r="L3416" s="36" t="s">
        <v>4977</v>
      </c>
    </row>
    <row r="3417" spans="1:12" ht="26.25" hidden="1" thickBot="1" x14ac:dyDescent="0.3">
      <c r="A3417" s="31" t="s">
        <v>161</v>
      </c>
      <c r="B3417" s="32" t="s">
        <v>2307</v>
      </c>
      <c r="C3417" s="33" t="s">
        <v>2378</v>
      </c>
      <c r="D3417" s="33" t="s">
        <v>11618</v>
      </c>
      <c r="E3417" s="34" t="s">
        <v>11619</v>
      </c>
      <c r="F3417" s="32" t="s">
        <v>11620</v>
      </c>
      <c r="G3417" s="33" t="s">
        <v>11621</v>
      </c>
      <c r="H3417" s="32" t="s">
        <v>10769</v>
      </c>
      <c r="I3417" s="32" t="s">
        <v>2415</v>
      </c>
      <c r="J3417" s="33" t="s">
        <v>10772</v>
      </c>
      <c r="K3417" s="32">
        <v>20</v>
      </c>
      <c r="L3417" s="36" t="s">
        <v>4977</v>
      </c>
    </row>
    <row r="3418" spans="1:12" ht="26.25" hidden="1" thickBot="1" x14ac:dyDescent="0.3">
      <c r="A3418" s="31" t="s">
        <v>161</v>
      </c>
      <c r="B3418" s="32" t="s">
        <v>2307</v>
      </c>
      <c r="C3418" s="33" t="s">
        <v>2378</v>
      </c>
      <c r="D3418" s="33" t="s">
        <v>11499</v>
      </c>
      <c r="E3418" s="34" t="s">
        <v>11500</v>
      </c>
      <c r="F3418" s="32" t="s">
        <v>11501</v>
      </c>
      <c r="G3418" s="33" t="s">
        <v>11622</v>
      </c>
      <c r="H3418" s="32" t="s">
        <v>10769</v>
      </c>
      <c r="I3418" s="32" t="s">
        <v>2415</v>
      </c>
      <c r="J3418" s="33" t="s">
        <v>10772</v>
      </c>
      <c r="K3418" s="32">
        <v>15</v>
      </c>
      <c r="L3418" s="36" t="s">
        <v>4977</v>
      </c>
    </row>
    <row r="3419" spans="1:12" ht="26.25" hidden="1" thickBot="1" x14ac:dyDescent="0.3">
      <c r="A3419" s="31" t="s">
        <v>161</v>
      </c>
      <c r="B3419" s="32" t="s">
        <v>2307</v>
      </c>
      <c r="C3419" s="33" t="s">
        <v>2378</v>
      </c>
      <c r="D3419" s="33" t="s">
        <v>11623</v>
      </c>
      <c r="E3419" s="34" t="s">
        <v>11624</v>
      </c>
      <c r="F3419" s="32" t="s">
        <v>11625</v>
      </c>
      <c r="G3419" s="33" t="s">
        <v>11626</v>
      </c>
      <c r="H3419" s="32" t="s">
        <v>10769</v>
      </c>
      <c r="I3419" s="32" t="s">
        <v>2415</v>
      </c>
      <c r="J3419" s="33" t="s">
        <v>10772</v>
      </c>
      <c r="K3419" s="32">
        <v>14</v>
      </c>
      <c r="L3419" s="36" t="s">
        <v>4977</v>
      </c>
    </row>
    <row r="3420" spans="1:12" ht="26.25" hidden="1" thickBot="1" x14ac:dyDescent="0.3">
      <c r="A3420" s="31" t="s">
        <v>161</v>
      </c>
      <c r="B3420" s="32" t="s">
        <v>2307</v>
      </c>
      <c r="C3420" s="33" t="s">
        <v>2378</v>
      </c>
      <c r="D3420" s="33" t="s">
        <v>11627</v>
      </c>
      <c r="E3420" s="34" t="s">
        <v>11628</v>
      </c>
      <c r="F3420" s="32" t="s">
        <v>11629</v>
      </c>
      <c r="G3420" s="33" t="s">
        <v>11630</v>
      </c>
      <c r="H3420" s="32" t="s">
        <v>10769</v>
      </c>
      <c r="I3420" s="32" t="s">
        <v>2415</v>
      </c>
      <c r="J3420" s="33" t="s">
        <v>10772</v>
      </c>
      <c r="K3420" s="32">
        <v>1</v>
      </c>
      <c r="L3420" s="36" t="s">
        <v>4977</v>
      </c>
    </row>
    <row r="3421" spans="1:12" ht="26.25" hidden="1" thickBot="1" x14ac:dyDescent="0.3">
      <c r="A3421" s="31" t="s">
        <v>161</v>
      </c>
      <c r="B3421" s="32" t="s">
        <v>2307</v>
      </c>
      <c r="C3421" s="33" t="s">
        <v>2378</v>
      </c>
      <c r="D3421" s="33" t="s">
        <v>5226</v>
      </c>
      <c r="E3421" s="34" t="s">
        <v>5227</v>
      </c>
      <c r="F3421" s="32" t="s">
        <v>5228</v>
      </c>
      <c r="G3421" s="33" t="s">
        <v>11631</v>
      </c>
      <c r="H3421" s="32" t="s">
        <v>10769</v>
      </c>
      <c r="I3421" s="32" t="s">
        <v>2415</v>
      </c>
      <c r="J3421" s="33" t="s">
        <v>10772</v>
      </c>
      <c r="K3421" s="32">
        <v>0</v>
      </c>
      <c r="L3421" s="36" t="s">
        <v>2962</v>
      </c>
    </row>
    <row r="3422" spans="1:12" ht="26.25" hidden="1" thickBot="1" x14ac:dyDescent="0.3">
      <c r="A3422" s="31" t="s">
        <v>161</v>
      </c>
      <c r="B3422" s="32" t="s">
        <v>2307</v>
      </c>
      <c r="C3422" s="33" t="s">
        <v>2378</v>
      </c>
      <c r="D3422" s="33" t="s">
        <v>11632</v>
      </c>
      <c r="E3422" s="34" t="s">
        <v>11633</v>
      </c>
      <c r="F3422" s="32" t="s">
        <v>11634</v>
      </c>
      <c r="G3422" s="33" t="s">
        <v>11635</v>
      </c>
      <c r="H3422" s="32" t="s">
        <v>10769</v>
      </c>
      <c r="I3422" s="32" t="s">
        <v>2415</v>
      </c>
      <c r="J3422" s="33" t="s">
        <v>10772</v>
      </c>
      <c r="K3422" s="32">
        <v>0</v>
      </c>
      <c r="L3422" s="36" t="s">
        <v>4977</v>
      </c>
    </row>
    <row r="3423" spans="1:12" ht="15.75" hidden="1" thickBot="1" x14ac:dyDescent="0.3">
      <c r="A3423" s="31" t="s">
        <v>161</v>
      </c>
      <c r="B3423" s="32" t="s">
        <v>1070</v>
      </c>
      <c r="C3423" s="33" t="s">
        <v>2378</v>
      </c>
      <c r="D3423" s="33" t="s">
        <v>11636</v>
      </c>
      <c r="E3423" s="34" t="s">
        <v>11637</v>
      </c>
      <c r="F3423" s="32" t="s">
        <v>11638</v>
      </c>
      <c r="G3423" s="33" t="s">
        <v>11639</v>
      </c>
      <c r="H3423" s="32" t="s">
        <v>10769</v>
      </c>
      <c r="I3423" s="32" t="s">
        <v>2415</v>
      </c>
      <c r="J3423" s="33" t="s">
        <v>10772</v>
      </c>
      <c r="K3423" s="32">
        <v>18</v>
      </c>
      <c r="L3423" s="35"/>
    </row>
    <row r="3424" spans="1:12" ht="15.75" hidden="1" thickBot="1" x14ac:dyDescent="0.3">
      <c r="A3424" s="31" t="s">
        <v>161</v>
      </c>
      <c r="B3424" s="32" t="s">
        <v>1070</v>
      </c>
      <c r="C3424" s="33" t="s">
        <v>2378</v>
      </c>
      <c r="D3424" s="33" t="s">
        <v>11640</v>
      </c>
      <c r="E3424" s="34" t="s">
        <v>11641</v>
      </c>
      <c r="F3424" s="32" t="s">
        <v>11642</v>
      </c>
      <c r="G3424" s="33" t="s">
        <v>11643</v>
      </c>
      <c r="H3424" s="32" t="s">
        <v>10769</v>
      </c>
      <c r="I3424" s="32" t="s">
        <v>2415</v>
      </c>
      <c r="J3424" s="33" t="s">
        <v>10770</v>
      </c>
      <c r="K3424" s="32">
        <v>23</v>
      </c>
      <c r="L3424" s="35"/>
    </row>
    <row r="3425" spans="1:12" ht="15.75" hidden="1" thickBot="1" x14ac:dyDescent="0.3">
      <c r="A3425" s="31" t="s">
        <v>161</v>
      </c>
      <c r="B3425" s="32" t="s">
        <v>1070</v>
      </c>
      <c r="C3425" s="33" t="s">
        <v>2378</v>
      </c>
      <c r="D3425" s="33" t="s">
        <v>5254</v>
      </c>
      <c r="E3425" s="34" t="s">
        <v>5255</v>
      </c>
      <c r="F3425" s="32" t="s">
        <v>5256</v>
      </c>
      <c r="G3425" s="33" t="s">
        <v>11644</v>
      </c>
      <c r="H3425" s="32" t="s">
        <v>10769</v>
      </c>
      <c r="I3425" s="32" t="s">
        <v>2415</v>
      </c>
      <c r="J3425" s="33" t="s">
        <v>10772</v>
      </c>
      <c r="K3425" s="32">
        <v>24</v>
      </c>
      <c r="L3425" s="35"/>
    </row>
    <row r="3426" spans="1:12" ht="15.75" hidden="1" thickBot="1" x14ac:dyDescent="0.3">
      <c r="A3426" s="31" t="s">
        <v>161</v>
      </c>
      <c r="B3426" s="32" t="s">
        <v>1070</v>
      </c>
      <c r="C3426" s="33" t="s">
        <v>2378</v>
      </c>
      <c r="D3426" s="33" t="s">
        <v>11645</v>
      </c>
      <c r="E3426" s="34" t="s">
        <v>11646</v>
      </c>
      <c r="F3426" s="32" t="s">
        <v>11647</v>
      </c>
      <c r="G3426" s="33" t="s">
        <v>11648</v>
      </c>
      <c r="H3426" s="32" t="s">
        <v>10769</v>
      </c>
      <c r="I3426" s="32" t="s">
        <v>2415</v>
      </c>
      <c r="J3426" s="33" t="s">
        <v>10772</v>
      </c>
      <c r="K3426" s="32">
        <v>26</v>
      </c>
      <c r="L3426" s="35"/>
    </row>
    <row r="3427" spans="1:12" ht="15.75" hidden="1" thickBot="1" x14ac:dyDescent="0.3">
      <c r="A3427" s="31" t="s">
        <v>161</v>
      </c>
      <c r="B3427" s="32" t="s">
        <v>1070</v>
      </c>
      <c r="C3427" s="33" t="s">
        <v>2378</v>
      </c>
      <c r="D3427" s="33" t="s">
        <v>5244</v>
      </c>
      <c r="E3427" s="34" t="s">
        <v>3966</v>
      </c>
      <c r="F3427" s="32" t="s">
        <v>5245</v>
      </c>
      <c r="G3427" s="33" t="s">
        <v>11649</v>
      </c>
      <c r="H3427" s="32" t="s">
        <v>10769</v>
      </c>
      <c r="I3427" s="32" t="s">
        <v>2415</v>
      </c>
      <c r="J3427" s="33" t="s">
        <v>10772</v>
      </c>
      <c r="K3427" s="32">
        <v>27</v>
      </c>
      <c r="L3427" s="35"/>
    </row>
    <row r="3428" spans="1:12" ht="15.75" hidden="1" thickBot="1" x14ac:dyDescent="0.3">
      <c r="A3428" s="31" t="s">
        <v>161</v>
      </c>
      <c r="B3428" s="32" t="s">
        <v>1070</v>
      </c>
      <c r="C3428" s="33" t="s">
        <v>2378</v>
      </c>
      <c r="D3428" s="33" t="s">
        <v>11650</v>
      </c>
      <c r="E3428" s="34" t="s">
        <v>11651</v>
      </c>
      <c r="F3428" s="32" t="s">
        <v>11652</v>
      </c>
      <c r="G3428" s="33" t="s">
        <v>11653</v>
      </c>
      <c r="H3428" s="32" t="s">
        <v>10769</v>
      </c>
      <c r="I3428" s="32" t="s">
        <v>2415</v>
      </c>
      <c r="J3428" s="33" t="s">
        <v>10772</v>
      </c>
      <c r="K3428" s="32">
        <v>21</v>
      </c>
      <c r="L3428" s="35"/>
    </row>
    <row r="3429" spans="1:12" ht="15.75" hidden="1" thickBot="1" x14ac:dyDescent="0.3">
      <c r="A3429" s="31" t="s">
        <v>161</v>
      </c>
      <c r="B3429" s="32" t="s">
        <v>1070</v>
      </c>
      <c r="C3429" s="33" t="s">
        <v>2378</v>
      </c>
      <c r="D3429" s="33" t="s">
        <v>5248</v>
      </c>
      <c r="E3429" s="34" t="s">
        <v>5249</v>
      </c>
      <c r="F3429" s="32" t="s">
        <v>5250</v>
      </c>
      <c r="G3429" s="33" t="s">
        <v>11654</v>
      </c>
      <c r="H3429" s="32" t="s">
        <v>10769</v>
      </c>
      <c r="I3429" s="32" t="s">
        <v>2415</v>
      </c>
      <c r="J3429" s="33" t="s">
        <v>10772</v>
      </c>
      <c r="K3429" s="32">
        <v>36</v>
      </c>
      <c r="L3429" s="35"/>
    </row>
    <row r="3430" spans="1:12" ht="15.75" hidden="1" thickBot="1" x14ac:dyDescent="0.3">
      <c r="A3430" s="31" t="s">
        <v>161</v>
      </c>
      <c r="B3430" s="32" t="s">
        <v>1070</v>
      </c>
      <c r="C3430" s="33" t="s">
        <v>2378</v>
      </c>
      <c r="D3430" s="33" t="s">
        <v>5264</v>
      </c>
      <c r="E3430" s="34" t="s">
        <v>5265</v>
      </c>
      <c r="F3430" s="32" t="s">
        <v>5266</v>
      </c>
      <c r="G3430" s="33" t="s">
        <v>11655</v>
      </c>
      <c r="H3430" s="32" t="s">
        <v>10769</v>
      </c>
      <c r="I3430" s="32" t="s">
        <v>2415</v>
      </c>
      <c r="J3430" s="33" t="s">
        <v>10772</v>
      </c>
      <c r="K3430" s="32">
        <v>17</v>
      </c>
      <c r="L3430" s="36" t="s">
        <v>5265</v>
      </c>
    </row>
    <row r="3431" spans="1:12" ht="26.25" hidden="1" thickBot="1" x14ac:dyDescent="0.3">
      <c r="A3431" s="31" t="s">
        <v>161</v>
      </c>
      <c r="B3431" s="32" t="s">
        <v>1070</v>
      </c>
      <c r="C3431" s="33" t="s">
        <v>2378</v>
      </c>
      <c r="D3431" s="33" t="s">
        <v>11656</v>
      </c>
      <c r="E3431" s="34" t="s">
        <v>11657</v>
      </c>
      <c r="F3431" s="32" t="s">
        <v>11658</v>
      </c>
      <c r="G3431" s="33" t="s">
        <v>11659</v>
      </c>
      <c r="H3431" s="32" t="s">
        <v>10769</v>
      </c>
      <c r="I3431" s="32" t="s">
        <v>2415</v>
      </c>
      <c r="J3431" s="33" t="s">
        <v>10772</v>
      </c>
      <c r="K3431" s="32">
        <v>19</v>
      </c>
      <c r="L3431" s="35"/>
    </row>
    <row r="3432" spans="1:12" ht="26.25" hidden="1" thickBot="1" x14ac:dyDescent="0.3">
      <c r="A3432" s="31" t="s">
        <v>2367</v>
      </c>
      <c r="B3432" s="32" t="s">
        <v>1794</v>
      </c>
      <c r="C3432" s="33" t="s">
        <v>2376</v>
      </c>
      <c r="D3432" s="33" t="s">
        <v>11660</v>
      </c>
      <c r="E3432" s="34" t="s">
        <v>11661</v>
      </c>
      <c r="F3432" s="32" t="s">
        <v>11662</v>
      </c>
      <c r="G3432" s="33" t="s">
        <v>11663</v>
      </c>
      <c r="H3432" s="32" t="s">
        <v>10769</v>
      </c>
      <c r="I3432" s="32" t="s">
        <v>2415</v>
      </c>
      <c r="J3432" s="33" t="s">
        <v>10772</v>
      </c>
      <c r="K3432" s="32">
        <v>24</v>
      </c>
      <c r="L3432" s="35"/>
    </row>
    <row r="3433" spans="1:12" ht="26.25" hidden="1" thickBot="1" x14ac:dyDescent="0.3">
      <c r="A3433" s="31" t="s">
        <v>2367</v>
      </c>
      <c r="B3433" s="32" t="s">
        <v>1794</v>
      </c>
      <c r="C3433" s="33" t="s">
        <v>2376</v>
      </c>
      <c r="D3433" s="33" t="s">
        <v>11660</v>
      </c>
      <c r="E3433" s="34" t="s">
        <v>11661</v>
      </c>
      <c r="F3433" s="32" t="s">
        <v>11662</v>
      </c>
      <c r="G3433" s="33" t="s">
        <v>11664</v>
      </c>
      <c r="H3433" s="32" t="s">
        <v>10769</v>
      </c>
      <c r="I3433" s="32" t="s">
        <v>2415</v>
      </c>
      <c r="J3433" s="33" t="s">
        <v>10772</v>
      </c>
      <c r="K3433" s="32">
        <v>23</v>
      </c>
      <c r="L3433" s="35"/>
    </row>
    <row r="3434" spans="1:12" ht="26.25" hidden="1" thickBot="1" x14ac:dyDescent="0.3">
      <c r="A3434" s="31" t="s">
        <v>2367</v>
      </c>
      <c r="B3434" s="32" t="s">
        <v>1794</v>
      </c>
      <c r="C3434" s="33" t="s">
        <v>2376</v>
      </c>
      <c r="D3434" s="33" t="s">
        <v>11665</v>
      </c>
      <c r="E3434" s="34" t="s">
        <v>11666</v>
      </c>
      <c r="F3434" s="32" t="s">
        <v>11662</v>
      </c>
      <c r="G3434" s="33" t="s">
        <v>11667</v>
      </c>
      <c r="H3434" s="32" t="s">
        <v>10769</v>
      </c>
      <c r="I3434" s="32" t="s">
        <v>2415</v>
      </c>
      <c r="J3434" s="33" t="s">
        <v>10772</v>
      </c>
      <c r="K3434" s="32">
        <v>17</v>
      </c>
      <c r="L3434" s="36" t="s">
        <v>11666</v>
      </c>
    </row>
    <row r="3435" spans="1:12" ht="26.25" hidden="1" thickBot="1" x14ac:dyDescent="0.3">
      <c r="A3435" s="31" t="s">
        <v>2367</v>
      </c>
      <c r="B3435" s="32" t="s">
        <v>1794</v>
      </c>
      <c r="C3435" s="33" t="s">
        <v>2376</v>
      </c>
      <c r="D3435" s="33" t="s">
        <v>11668</v>
      </c>
      <c r="E3435" s="34" t="s">
        <v>11669</v>
      </c>
      <c r="F3435" s="32" t="s">
        <v>11670</v>
      </c>
      <c r="G3435" s="33" t="s">
        <v>11671</v>
      </c>
      <c r="H3435" s="32" t="s">
        <v>10769</v>
      </c>
      <c r="I3435" s="32" t="s">
        <v>2415</v>
      </c>
      <c r="J3435" s="33" t="s">
        <v>10770</v>
      </c>
      <c r="K3435" s="32">
        <v>18</v>
      </c>
      <c r="L3435" s="36" t="s">
        <v>11669</v>
      </c>
    </row>
    <row r="3436" spans="1:12" ht="26.25" hidden="1" thickBot="1" x14ac:dyDescent="0.3">
      <c r="A3436" s="31" t="s">
        <v>2367</v>
      </c>
      <c r="B3436" s="32" t="s">
        <v>1794</v>
      </c>
      <c r="C3436" s="33" t="s">
        <v>2376</v>
      </c>
      <c r="D3436" s="33" t="s">
        <v>11672</v>
      </c>
      <c r="E3436" s="34" t="s">
        <v>11673</v>
      </c>
      <c r="F3436" s="32" t="s">
        <v>11674</v>
      </c>
      <c r="G3436" s="33" t="s">
        <v>11675</v>
      </c>
      <c r="H3436" s="32" t="s">
        <v>10769</v>
      </c>
      <c r="I3436" s="32" t="s">
        <v>2415</v>
      </c>
      <c r="J3436" s="33" t="s">
        <v>10772</v>
      </c>
      <c r="K3436" s="32">
        <v>36</v>
      </c>
      <c r="L3436" s="36" t="s">
        <v>11676</v>
      </c>
    </row>
    <row r="3437" spans="1:12" ht="26.25" hidden="1" thickBot="1" x14ac:dyDescent="0.3">
      <c r="A3437" s="31" t="s">
        <v>2367</v>
      </c>
      <c r="B3437" s="32" t="s">
        <v>1794</v>
      </c>
      <c r="C3437" s="33" t="s">
        <v>2376</v>
      </c>
      <c r="D3437" s="33" t="s">
        <v>11672</v>
      </c>
      <c r="E3437" s="34" t="s">
        <v>11673</v>
      </c>
      <c r="F3437" s="32" t="s">
        <v>11674</v>
      </c>
      <c r="G3437" s="33" t="s">
        <v>11677</v>
      </c>
      <c r="H3437" s="32" t="s">
        <v>10769</v>
      </c>
      <c r="I3437" s="32" t="s">
        <v>2415</v>
      </c>
      <c r="J3437" s="33" t="s">
        <v>10772</v>
      </c>
      <c r="K3437" s="32">
        <v>0</v>
      </c>
      <c r="L3437" s="36" t="s">
        <v>11676</v>
      </c>
    </row>
    <row r="3438" spans="1:12" ht="26.25" hidden="1" thickBot="1" x14ac:dyDescent="0.3">
      <c r="A3438" s="31" t="s">
        <v>2367</v>
      </c>
      <c r="B3438" s="32" t="s">
        <v>1794</v>
      </c>
      <c r="C3438" s="33" t="s">
        <v>2369</v>
      </c>
      <c r="D3438" s="33" t="s">
        <v>5392</v>
      </c>
      <c r="E3438" s="34" t="s">
        <v>5393</v>
      </c>
      <c r="F3438" s="32" t="s">
        <v>5394</v>
      </c>
      <c r="G3438" s="33" t="s">
        <v>11678</v>
      </c>
      <c r="H3438" s="32" t="s">
        <v>10769</v>
      </c>
      <c r="I3438" s="32" t="s">
        <v>2415</v>
      </c>
      <c r="J3438" s="33" t="s">
        <v>10770</v>
      </c>
      <c r="K3438" s="32">
        <v>9</v>
      </c>
      <c r="L3438" s="36" t="s">
        <v>5393</v>
      </c>
    </row>
    <row r="3439" spans="1:12" ht="26.25" hidden="1" thickBot="1" x14ac:dyDescent="0.3">
      <c r="A3439" s="31" t="s">
        <v>2367</v>
      </c>
      <c r="B3439" s="32" t="s">
        <v>1794</v>
      </c>
      <c r="C3439" s="33" t="s">
        <v>2369</v>
      </c>
      <c r="D3439" s="33" t="s">
        <v>11679</v>
      </c>
      <c r="E3439" s="34" t="s">
        <v>5411</v>
      </c>
      <c r="F3439" s="32" t="s">
        <v>11680</v>
      </c>
      <c r="G3439" s="33" t="s">
        <v>11681</v>
      </c>
      <c r="H3439" s="32" t="s">
        <v>10769</v>
      </c>
      <c r="I3439" s="32" t="s">
        <v>2415</v>
      </c>
      <c r="J3439" s="33" t="s">
        <v>10772</v>
      </c>
      <c r="K3439" s="32">
        <v>19</v>
      </c>
      <c r="L3439" s="36" t="s">
        <v>5411</v>
      </c>
    </row>
    <row r="3440" spans="1:12" ht="15.75" hidden="1" thickBot="1" x14ac:dyDescent="0.3">
      <c r="A3440" s="31" t="s">
        <v>2367</v>
      </c>
      <c r="B3440" s="32" t="s">
        <v>245</v>
      </c>
      <c r="C3440" s="33" t="s">
        <v>5433</v>
      </c>
      <c r="D3440" s="33" t="s">
        <v>11682</v>
      </c>
      <c r="E3440" s="34" t="s">
        <v>11683</v>
      </c>
      <c r="F3440" s="32" t="s">
        <v>11684</v>
      </c>
      <c r="G3440" s="33" t="s">
        <v>11685</v>
      </c>
      <c r="H3440" s="32" t="s">
        <v>10769</v>
      </c>
      <c r="I3440" s="32" t="s">
        <v>2415</v>
      </c>
      <c r="J3440" s="33" t="s">
        <v>10772</v>
      </c>
      <c r="K3440" s="32">
        <v>17</v>
      </c>
      <c r="L3440" s="35"/>
    </row>
    <row r="3441" spans="1:12" ht="15.75" hidden="1" thickBot="1" x14ac:dyDescent="0.3">
      <c r="A3441" s="31" t="s">
        <v>2367</v>
      </c>
      <c r="B3441" s="32" t="s">
        <v>245</v>
      </c>
      <c r="C3441" s="33" t="s">
        <v>5433</v>
      </c>
      <c r="D3441" s="33" t="s">
        <v>11686</v>
      </c>
      <c r="E3441" s="34" t="s">
        <v>2175</v>
      </c>
      <c r="F3441" s="32" t="s">
        <v>11687</v>
      </c>
      <c r="G3441" s="33" t="s">
        <v>11688</v>
      </c>
      <c r="H3441" s="32" t="s">
        <v>10769</v>
      </c>
      <c r="I3441" s="32" t="s">
        <v>2415</v>
      </c>
      <c r="J3441" s="33" t="s">
        <v>10772</v>
      </c>
      <c r="K3441" s="32">
        <v>27</v>
      </c>
      <c r="L3441" s="35"/>
    </row>
    <row r="3442" spans="1:12" ht="15.75" hidden="1" thickBot="1" x14ac:dyDescent="0.3">
      <c r="A3442" s="31" t="s">
        <v>2367</v>
      </c>
      <c r="B3442" s="32" t="s">
        <v>245</v>
      </c>
      <c r="C3442" s="33" t="s">
        <v>5433</v>
      </c>
      <c r="D3442" s="33" t="s">
        <v>5579</v>
      </c>
      <c r="E3442" s="34" t="s">
        <v>5580</v>
      </c>
      <c r="F3442" s="32" t="s">
        <v>5581</v>
      </c>
      <c r="G3442" s="33" t="s">
        <v>11689</v>
      </c>
      <c r="H3442" s="32" t="s">
        <v>10769</v>
      </c>
      <c r="I3442" s="32" t="s">
        <v>2415</v>
      </c>
      <c r="J3442" s="33" t="s">
        <v>10772</v>
      </c>
      <c r="K3442" s="32">
        <v>32</v>
      </c>
      <c r="L3442" s="36" t="s">
        <v>5447</v>
      </c>
    </row>
    <row r="3443" spans="1:12" ht="15.75" hidden="1" thickBot="1" x14ac:dyDescent="0.3">
      <c r="A3443" s="31" t="s">
        <v>2367</v>
      </c>
      <c r="B3443" s="32" t="s">
        <v>245</v>
      </c>
      <c r="C3443" s="33" t="s">
        <v>5433</v>
      </c>
      <c r="D3443" s="33" t="s">
        <v>11686</v>
      </c>
      <c r="E3443" s="34" t="s">
        <v>2175</v>
      </c>
      <c r="F3443" s="32" t="s">
        <v>11687</v>
      </c>
      <c r="G3443" s="33" t="s">
        <v>11690</v>
      </c>
      <c r="H3443" s="32" t="s">
        <v>10769</v>
      </c>
      <c r="I3443" s="32" t="s">
        <v>2415</v>
      </c>
      <c r="J3443" s="33" t="s">
        <v>10772</v>
      </c>
      <c r="K3443" s="32">
        <v>30</v>
      </c>
      <c r="L3443" s="35"/>
    </row>
    <row r="3444" spans="1:12" ht="26.25" hidden="1" thickBot="1" x14ac:dyDescent="0.3">
      <c r="A3444" s="31" t="s">
        <v>2367</v>
      </c>
      <c r="B3444" s="32" t="s">
        <v>245</v>
      </c>
      <c r="C3444" s="33" t="s">
        <v>5433</v>
      </c>
      <c r="D3444" s="33" t="s">
        <v>5521</v>
      </c>
      <c r="E3444" s="34" t="s">
        <v>5522</v>
      </c>
      <c r="F3444" s="32" t="s">
        <v>5523</v>
      </c>
      <c r="G3444" s="33" t="s">
        <v>11691</v>
      </c>
      <c r="H3444" s="32" t="s">
        <v>10769</v>
      </c>
      <c r="I3444" s="32" t="s">
        <v>2415</v>
      </c>
      <c r="J3444" s="33" t="s">
        <v>10772</v>
      </c>
      <c r="K3444" s="32">
        <v>19</v>
      </c>
      <c r="L3444" s="36" t="s">
        <v>3557</v>
      </c>
    </row>
    <row r="3445" spans="1:12" ht="26.25" hidden="1" thickBot="1" x14ac:dyDescent="0.3">
      <c r="A3445" s="31" t="s">
        <v>2367</v>
      </c>
      <c r="B3445" s="32" t="s">
        <v>245</v>
      </c>
      <c r="C3445" s="33" t="s">
        <v>5433</v>
      </c>
      <c r="D3445" s="33" t="s">
        <v>11692</v>
      </c>
      <c r="E3445" s="34" t="s">
        <v>1951</v>
      </c>
      <c r="F3445" s="32" t="s">
        <v>11693</v>
      </c>
      <c r="G3445" s="33" t="s">
        <v>11694</v>
      </c>
      <c r="H3445" s="32" t="s">
        <v>10769</v>
      </c>
      <c r="I3445" s="32" t="s">
        <v>2415</v>
      </c>
      <c r="J3445" s="33" t="s">
        <v>10772</v>
      </c>
      <c r="K3445" s="32">
        <v>22</v>
      </c>
      <c r="L3445" s="36" t="s">
        <v>5447</v>
      </c>
    </row>
    <row r="3446" spans="1:12" ht="26.25" hidden="1" thickBot="1" x14ac:dyDescent="0.3">
      <c r="A3446" s="31" t="s">
        <v>2367</v>
      </c>
      <c r="B3446" s="32" t="s">
        <v>245</v>
      </c>
      <c r="C3446" s="33" t="s">
        <v>5433</v>
      </c>
      <c r="D3446" s="33" t="s">
        <v>11695</v>
      </c>
      <c r="E3446" s="34" t="s">
        <v>6243</v>
      </c>
      <c r="F3446" s="32" t="s">
        <v>11696</v>
      </c>
      <c r="G3446" s="33" t="s">
        <v>11697</v>
      </c>
      <c r="H3446" s="32" t="s">
        <v>10769</v>
      </c>
      <c r="I3446" s="32" t="s">
        <v>2415</v>
      </c>
      <c r="J3446" s="33" t="s">
        <v>10772</v>
      </c>
      <c r="K3446" s="32">
        <v>37</v>
      </c>
      <c r="L3446" s="36" t="s">
        <v>5447</v>
      </c>
    </row>
    <row r="3447" spans="1:12" ht="26.25" hidden="1" thickBot="1" x14ac:dyDescent="0.3">
      <c r="A3447" s="31" t="s">
        <v>2367</v>
      </c>
      <c r="B3447" s="32" t="s">
        <v>5691</v>
      </c>
      <c r="C3447" s="33" t="s">
        <v>2376</v>
      </c>
      <c r="D3447" s="33" t="s">
        <v>5874</v>
      </c>
      <c r="E3447" s="34" t="s">
        <v>5875</v>
      </c>
      <c r="F3447" s="32" t="s">
        <v>5876</v>
      </c>
      <c r="G3447" s="33" t="s">
        <v>11698</v>
      </c>
      <c r="H3447" s="32" t="s">
        <v>10769</v>
      </c>
      <c r="I3447" s="32" t="s">
        <v>2415</v>
      </c>
      <c r="J3447" s="33" t="s">
        <v>10770</v>
      </c>
      <c r="K3447" s="32">
        <v>14</v>
      </c>
      <c r="L3447" s="36" t="s">
        <v>5878</v>
      </c>
    </row>
    <row r="3448" spans="1:12" ht="26.25" hidden="1" thickBot="1" x14ac:dyDescent="0.3">
      <c r="A3448" s="31" t="s">
        <v>2367</v>
      </c>
      <c r="B3448" s="32" t="s">
        <v>5691</v>
      </c>
      <c r="C3448" s="33" t="s">
        <v>2385</v>
      </c>
      <c r="D3448" s="33" t="s">
        <v>11699</v>
      </c>
      <c r="E3448" s="34" t="s">
        <v>11700</v>
      </c>
      <c r="F3448" s="32" t="s">
        <v>11701</v>
      </c>
      <c r="G3448" s="33" t="s">
        <v>11702</v>
      </c>
      <c r="H3448" s="32" t="s">
        <v>10769</v>
      </c>
      <c r="I3448" s="32" t="s">
        <v>2415</v>
      </c>
      <c r="J3448" s="33" t="s">
        <v>10772</v>
      </c>
      <c r="K3448" s="32">
        <v>19</v>
      </c>
      <c r="L3448" s="36" t="s">
        <v>5825</v>
      </c>
    </row>
    <row r="3449" spans="1:12" ht="26.25" hidden="1" thickBot="1" x14ac:dyDescent="0.3">
      <c r="A3449" s="31" t="s">
        <v>2367</v>
      </c>
      <c r="B3449" s="32" t="s">
        <v>5691</v>
      </c>
      <c r="C3449" s="33" t="s">
        <v>2376</v>
      </c>
      <c r="D3449" s="33" t="s">
        <v>5919</v>
      </c>
      <c r="E3449" s="34" t="s">
        <v>5920</v>
      </c>
      <c r="F3449" s="32" t="s">
        <v>5921</v>
      </c>
      <c r="G3449" s="33" t="s">
        <v>11703</v>
      </c>
      <c r="H3449" s="32" t="s">
        <v>10769</v>
      </c>
      <c r="I3449" s="32" t="s">
        <v>2415</v>
      </c>
      <c r="J3449" s="33" t="s">
        <v>10770</v>
      </c>
      <c r="K3449" s="32">
        <v>17</v>
      </c>
      <c r="L3449" s="36" t="s">
        <v>5920</v>
      </c>
    </row>
    <row r="3450" spans="1:12" ht="26.25" hidden="1" thickBot="1" x14ac:dyDescent="0.3">
      <c r="A3450" s="31" t="s">
        <v>2367</v>
      </c>
      <c r="B3450" s="32" t="s">
        <v>5691</v>
      </c>
      <c r="C3450" s="33" t="s">
        <v>2369</v>
      </c>
      <c r="D3450" s="33" t="s">
        <v>11704</v>
      </c>
      <c r="E3450" s="34" t="s">
        <v>11705</v>
      </c>
      <c r="F3450" s="32" t="s">
        <v>11706</v>
      </c>
      <c r="G3450" s="33" t="s">
        <v>11707</v>
      </c>
      <c r="H3450" s="32" t="s">
        <v>10769</v>
      </c>
      <c r="I3450" s="32" t="s">
        <v>2415</v>
      </c>
      <c r="J3450" s="33" t="s">
        <v>10772</v>
      </c>
      <c r="K3450" s="32">
        <v>24</v>
      </c>
      <c r="L3450" s="36" t="s">
        <v>2564</v>
      </c>
    </row>
    <row r="3451" spans="1:12" ht="26.25" hidden="1" thickBot="1" x14ac:dyDescent="0.3">
      <c r="A3451" s="31" t="s">
        <v>2367</v>
      </c>
      <c r="B3451" s="32" t="s">
        <v>5691</v>
      </c>
      <c r="C3451" s="33" t="s">
        <v>2420</v>
      </c>
      <c r="D3451" s="33" t="s">
        <v>6010</v>
      </c>
      <c r="E3451" s="34" t="s">
        <v>6011</v>
      </c>
      <c r="F3451" s="32" t="s">
        <v>6012</v>
      </c>
      <c r="G3451" s="33" t="s">
        <v>11708</v>
      </c>
      <c r="H3451" s="32" t="s">
        <v>10769</v>
      </c>
      <c r="I3451" s="32" t="s">
        <v>2415</v>
      </c>
      <c r="J3451" s="33" t="s">
        <v>10770</v>
      </c>
      <c r="K3451" s="32">
        <v>17</v>
      </c>
      <c r="L3451" s="36" t="s">
        <v>5748</v>
      </c>
    </row>
    <row r="3452" spans="1:12" ht="26.25" hidden="1" thickBot="1" x14ac:dyDescent="0.3">
      <c r="A3452" s="31" t="s">
        <v>2367</v>
      </c>
      <c r="B3452" s="32" t="s">
        <v>5691</v>
      </c>
      <c r="C3452" s="33" t="s">
        <v>2385</v>
      </c>
      <c r="D3452" s="33" t="s">
        <v>11709</v>
      </c>
      <c r="E3452" s="34" t="s">
        <v>11710</v>
      </c>
      <c r="F3452" s="32" t="s">
        <v>11711</v>
      </c>
      <c r="G3452" s="33" t="s">
        <v>11712</v>
      </c>
      <c r="H3452" s="32" t="s">
        <v>10769</v>
      </c>
      <c r="I3452" s="32" t="s">
        <v>2415</v>
      </c>
      <c r="J3452" s="33" t="s">
        <v>10770</v>
      </c>
      <c r="K3452" s="32">
        <v>24</v>
      </c>
      <c r="L3452" s="36" t="s">
        <v>5768</v>
      </c>
    </row>
    <row r="3453" spans="1:12" ht="26.25" hidden="1" thickBot="1" x14ac:dyDescent="0.3">
      <c r="A3453" s="31" t="s">
        <v>2367</v>
      </c>
      <c r="B3453" s="32" t="s">
        <v>5691</v>
      </c>
      <c r="C3453" s="33" t="s">
        <v>2385</v>
      </c>
      <c r="D3453" s="33" t="s">
        <v>5906</v>
      </c>
      <c r="E3453" s="34" t="s">
        <v>5907</v>
      </c>
      <c r="F3453" s="32" t="s">
        <v>5908</v>
      </c>
      <c r="G3453" s="33" t="s">
        <v>11713</v>
      </c>
      <c r="H3453" s="32" t="s">
        <v>10769</v>
      </c>
      <c r="I3453" s="32" t="s">
        <v>2415</v>
      </c>
      <c r="J3453" s="33" t="s">
        <v>10770</v>
      </c>
      <c r="K3453" s="32">
        <v>21</v>
      </c>
      <c r="L3453" s="36" t="s">
        <v>5768</v>
      </c>
    </row>
    <row r="3454" spans="1:12" ht="26.25" hidden="1" thickBot="1" x14ac:dyDescent="0.3">
      <c r="A3454" s="31" t="s">
        <v>2367</v>
      </c>
      <c r="B3454" s="32" t="s">
        <v>5691</v>
      </c>
      <c r="C3454" s="33" t="s">
        <v>2385</v>
      </c>
      <c r="D3454" s="33" t="s">
        <v>11699</v>
      </c>
      <c r="E3454" s="34" t="s">
        <v>11700</v>
      </c>
      <c r="F3454" s="32" t="s">
        <v>11701</v>
      </c>
      <c r="G3454" s="33" t="s">
        <v>11714</v>
      </c>
      <c r="H3454" s="32" t="s">
        <v>10769</v>
      </c>
      <c r="I3454" s="32" t="s">
        <v>2415</v>
      </c>
      <c r="J3454" s="33" t="s">
        <v>10770</v>
      </c>
      <c r="K3454" s="32">
        <v>9</v>
      </c>
      <c r="L3454" s="36" t="s">
        <v>5825</v>
      </c>
    </row>
    <row r="3455" spans="1:12" ht="26.25" hidden="1" thickBot="1" x14ac:dyDescent="0.3">
      <c r="A3455" s="31" t="s">
        <v>2367</v>
      </c>
      <c r="B3455" s="32" t="s">
        <v>5691</v>
      </c>
      <c r="C3455" s="33" t="s">
        <v>2369</v>
      </c>
      <c r="D3455" s="33" t="s">
        <v>5850</v>
      </c>
      <c r="E3455" s="34" t="s">
        <v>5851</v>
      </c>
      <c r="F3455" s="32" t="s">
        <v>5852</v>
      </c>
      <c r="G3455" s="33" t="s">
        <v>11715</v>
      </c>
      <c r="H3455" s="32" t="s">
        <v>10769</v>
      </c>
      <c r="I3455" s="32" t="s">
        <v>2415</v>
      </c>
      <c r="J3455" s="33" t="s">
        <v>10770</v>
      </c>
      <c r="K3455" s="32">
        <v>14</v>
      </c>
      <c r="L3455" s="36" t="s">
        <v>5763</v>
      </c>
    </row>
    <row r="3456" spans="1:12" ht="26.25" hidden="1" thickBot="1" x14ac:dyDescent="0.3">
      <c r="A3456" s="31" t="s">
        <v>2367</v>
      </c>
      <c r="B3456" s="32" t="s">
        <v>5691</v>
      </c>
      <c r="C3456" s="33" t="s">
        <v>2497</v>
      </c>
      <c r="D3456" s="33" t="s">
        <v>11716</v>
      </c>
      <c r="E3456" s="34" t="s">
        <v>6803</v>
      </c>
      <c r="F3456" s="32" t="s">
        <v>11717</v>
      </c>
      <c r="G3456" s="33" t="s">
        <v>11718</v>
      </c>
      <c r="H3456" s="32" t="s">
        <v>10769</v>
      </c>
      <c r="I3456" s="32" t="s">
        <v>2415</v>
      </c>
      <c r="J3456" s="33" t="s">
        <v>10770</v>
      </c>
      <c r="K3456" s="32">
        <v>23</v>
      </c>
      <c r="L3456" s="36" t="s">
        <v>5779</v>
      </c>
    </row>
    <row r="3457" spans="1:12" ht="26.25" hidden="1" thickBot="1" x14ac:dyDescent="0.3">
      <c r="A3457" s="31" t="s">
        <v>2367</v>
      </c>
      <c r="B3457" s="32" t="s">
        <v>5691</v>
      </c>
      <c r="C3457" s="33" t="s">
        <v>2369</v>
      </c>
      <c r="D3457" s="33" t="s">
        <v>5923</v>
      </c>
      <c r="E3457" s="34" t="s">
        <v>5924</v>
      </c>
      <c r="F3457" s="32" t="s">
        <v>5925</v>
      </c>
      <c r="G3457" s="33" t="s">
        <v>11719</v>
      </c>
      <c r="H3457" s="32" t="s">
        <v>10769</v>
      </c>
      <c r="I3457" s="32" t="s">
        <v>2415</v>
      </c>
      <c r="J3457" s="33" t="s">
        <v>10770</v>
      </c>
      <c r="K3457" s="32">
        <v>12</v>
      </c>
      <c r="L3457" s="36" t="s">
        <v>5763</v>
      </c>
    </row>
    <row r="3458" spans="1:12" ht="26.25" hidden="1" thickBot="1" x14ac:dyDescent="0.3">
      <c r="A3458" s="31" t="s">
        <v>2367</v>
      </c>
      <c r="B3458" s="32" t="s">
        <v>5691</v>
      </c>
      <c r="C3458" s="33" t="s">
        <v>2420</v>
      </c>
      <c r="D3458" s="33" t="s">
        <v>11720</v>
      </c>
      <c r="E3458" s="34" t="s">
        <v>11721</v>
      </c>
      <c r="F3458" s="32" t="s">
        <v>11722</v>
      </c>
      <c r="G3458" s="33" t="s">
        <v>11723</v>
      </c>
      <c r="H3458" s="32" t="s">
        <v>10769</v>
      </c>
      <c r="I3458" s="32" t="s">
        <v>2415</v>
      </c>
      <c r="J3458" s="33" t="s">
        <v>10772</v>
      </c>
      <c r="K3458" s="32">
        <v>25</v>
      </c>
      <c r="L3458" s="36" t="s">
        <v>5825</v>
      </c>
    </row>
    <row r="3459" spans="1:12" ht="26.25" hidden="1" thickBot="1" x14ac:dyDescent="0.3">
      <c r="A3459" s="31" t="s">
        <v>2367</v>
      </c>
      <c r="B3459" s="32" t="s">
        <v>5691</v>
      </c>
      <c r="C3459" s="33" t="s">
        <v>2385</v>
      </c>
      <c r="D3459" s="33" t="s">
        <v>11724</v>
      </c>
      <c r="E3459" s="34" t="s">
        <v>11700</v>
      </c>
      <c r="F3459" s="32" t="s">
        <v>11725</v>
      </c>
      <c r="G3459" s="33" t="s">
        <v>11726</v>
      </c>
      <c r="H3459" s="32" t="s">
        <v>10769</v>
      </c>
      <c r="I3459" s="32" t="s">
        <v>2415</v>
      </c>
      <c r="J3459" s="33" t="s">
        <v>10772</v>
      </c>
      <c r="K3459" s="32">
        <v>0</v>
      </c>
      <c r="L3459" s="36" t="s">
        <v>5825</v>
      </c>
    </row>
    <row r="3460" spans="1:12" ht="26.25" hidden="1" thickBot="1" x14ac:dyDescent="0.3">
      <c r="A3460" s="31" t="s">
        <v>2367</v>
      </c>
      <c r="B3460" s="32" t="s">
        <v>5691</v>
      </c>
      <c r="C3460" s="33" t="s">
        <v>2376</v>
      </c>
      <c r="D3460" s="33" t="s">
        <v>5861</v>
      </c>
      <c r="E3460" s="34" t="s">
        <v>5862</v>
      </c>
      <c r="F3460" s="32" t="s">
        <v>5863</v>
      </c>
      <c r="G3460" s="33" t="s">
        <v>11727</v>
      </c>
      <c r="H3460" s="32" t="s">
        <v>10769</v>
      </c>
      <c r="I3460" s="32" t="s">
        <v>2415</v>
      </c>
      <c r="J3460" s="33" t="s">
        <v>10770</v>
      </c>
      <c r="K3460" s="32">
        <v>35</v>
      </c>
      <c r="L3460" s="36" t="s">
        <v>2533</v>
      </c>
    </row>
    <row r="3461" spans="1:12" ht="26.25" hidden="1" thickBot="1" x14ac:dyDescent="0.3">
      <c r="A3461" s="31" t="s">
        <v>2367</v>
      </c>
      <c r="B3461" s="32" t="s">
        <v>5691</v>
      </c>
      <c r="C3461" s="33" t="s">
        <v>2376</v>
      </c>
      <c r="D3461" s="33" t="s">
        <v>5954</v>
      </c>
      <c r="E3461" s="34" t="s">
        <v>5955</v>
      </c>
      <c r="F3461" s="32" t="s">
        <v>5956</v>
      </c>
      <c r="G3461" s="33" t="s">
        <v>11728</v>
      </c>
      <c r="H3461" s="32" t="s">
        <v>10769</v>
      </c>
      <c r="I3461" s="32" t="s">
        <v>2415</v>
      </c>
      <c r="J3461" s="33" t="s">
        <v>10772</v>
      </c>
      <c r="K3461" s="32">
        <v>22</v>
      </c>
      <c r="L3461" s="36" t="s">
        <v>5958</v>
      </c>
    </row>
    <row r="3462" spans="1:12" ht="26.25" hidden="1" thickBot="1" x14ac:dyDescent="0.3">
      <c r="A3462" s="31" t="s">
        <v>2367</v>
      </c>
      <c r="B3462" s="32" t="s">
        <v>5691</v>
      </c>
      <c r="C3462" s="33" t="s">
        <v>2376</v>
      </c>
      <c r="D3462" s="33" t="s">
        <v>11729</v>
      </c>
      <c r="E3462" s="34" t="s">
        <v>11730</v>
      </c>
      <c r="F3462" s="32" t="s">
        <v>11731</v>
      </c>
      <c r="G3462" s="33" t="s">
        <v>11732</v>
      </c>
      <c r="H3462" s="32" t="s">
        <v>10769</v>
      </c>
      <c r="I3462" s="32" t="s">
        <v>2415</v>
      </c>
      <c r="J3462" s="33" t="s">
        <v>10772</v>
      </c>
      <c r="K3462" s="32">
        <v>16</v>
      </c>
      <c r="L3462" s="36" t="s">
        <v>5763</v>
      </c>
    </row>
    <row r="3463" spans="1:12" ht="26.25" hidden="1" thickBot="1" x14ac:dyDescent="0.3">
      <c r="A3463" s="31" t="s">
        <v>2367</v>
      </c>
      <c r="B3463" s="32" t="s">
        <v>5691</v>
      </c>
      <c r="C3463" s="33" t="s">
        <v>2369</v>
      </c>
      <c r="D3463" s="33" t="s">
        <v>5850</v>
      </c>
      <c r="E3463" s="34" t="s">
        <v>5851</v>
      </c>
      <c r="F3463" s="32" t="s">
        <v>5852</v>
      </c>
      <c r="G3463" s="33" t="s">
        <v>11733</v>
      </c>
      <c r="H3463" s="32" t="s">
        <v>10769</v>
      </c>
      <c r="I3463" s="32" t="s">
        <v>2415</v>
      </c>
      <c r="J3463" s="33" t="s">
        <v>10772</v>
      </c>
      <c r="K3463" s="32">
        <v>26</v>
      </c>
      <c r="L3463" s="36" t="s">
        <v>5763</v>
      </c>
    </row>
    <row r="3464" spans="1:12" ht="26.25" hidden="1" thickBot="1" x14ac:dyDescent="0.3">
      <c r="A3464" s="31" t="s">
        <v>2367</v>
      </c>
      <c r="B3464" s="32" t="s">
        <v>5691</v>
      </c>
      <c r="C3464" s="33" t="s">
        <v>2369</v>
      </c>
      <c r="D3464" s="33" t="s">
        <v>11734</v>
      </c>
      <c r="E3464" s="34" t="s">
        <v>11735</v>
      </c>
      <c r="F3464" s="32" t="s">
        <v>11736</v>
      </c>
      <c r="G3464" s="33" t="s">
        <v>11737</v>
      </c>
      <c r="H3464" s="32" t="s">
        <v>10769</v>
      </c>
      <c r="I3464" s="32" t="s">
        <v>2415</v>
      </c>
      <c r="J3464" s="33" t="s">
        <v>10772</v>
      </c>
      <c r="K3464" s="32">
        <v>22</v>
      </c>
      <c r="L3464" s="36" t="s">
        <v>11735</v>
      </c>
    </row>
    <row r="3465" spans="1:12" ht="26.25" hidden="1" thickBot="1" x14ac:dyDescent="0.3">
      <c r="A3465" s="31" t="s">
        <v>2367</v>
      </c>
      <c r="B3465" s="32" t="s">
        <v>5691</v>
      </c>
      <c r="C3465" s="33" t="s">
        <v>2420</v>
      </c>
      <c r="D3465" s="33" t="s">
        <v>5976</v>
      </c>
      <c r="E3465" s="34" t="s">
        <v>5977</v>
      </c>
      <c r="F3465" s="32" t="s">
        <v>5978</v>
      </c>
      <c r="G3465" s="33" t="s">
        <v>11738</v>
      </c>
      <c r="H3465" s="32" t="s">
        <v>10769</v>
      </c>
      <c r="I3465" s="32" t="s">
        <v>2415</v>
      </c>
      <c r="J3465" s="33" t="s">
        <v>10772</v>
      </c>
      <c r="K3465" s="32">
        <v>31</v>
      </c>
      <c r="L3465" s="36" t="s">
        <v>2278</v>
      </c>
    </row>
    <row r="3466" spans="1:12" ht="26.25" hidden="1" thickBot="1" x14ac:dyDescent="0.3">
      <c r="A3466" s="31" t="s">
        <v>2367</v>
      </c>
      <c r="B3466" s="32" t="s">
        <v>5691</v>
      </c>
      <c r="C3466" s="33" t="s">
        <v>2420</v>
      </c>
      <c r="D3466" s="33" t="s">
        <v>11739</v>
      </c>
      <c r="E3466" s="34" t="s">
        <v>11740</v>
      </c>
      <c r="F3466" s="32" t="s">
        <v>11741</v>
      </c>
      <c r="G3466" s="33" t="s">
        <v>11742</v>
      </c>
      <c r="H3466" s="32" t="s">
        <v>10769</v>
      </c>
      <c r="I3466" s="32" t="s">
        <v>2415</v>
      </c>
      <c r="J3466" s="33" t="s">
        <v>10772</v>
      </c>
      <c r="K3466" s="32">
        <v>21</v>
      </c>
      <c r="L3466" s="36" t="s">
        <v>5825</v>
      </c>
    </row>
    <row r="3467" spans="1:12" ht="26.25" hidden="1" thickBot="1" x14ac:dyDescent="0.3">
      <c r="A3467" s="31" t="s">
        <v>2367</v>
      </c>
      <c r="B3467" s="32" t="s">
        <v>5691</v>
      </c>
      <c r="C3467" s="33" t="s">
        <v>2497</v>
      </c>
      <c r="D3467" s="33" t="s">
        <v>5803</v>
      </c>
      <c r="E3467" s="34" t="s">
        <v>5804</v>
      </c>
      <c r="F3467" s="32" t="s">
        <v>5805</v>
      </c>
      <c r="G3467" s="33" t="s">
        <v>11743</v>
      </c>
      <c r="H3467" s="32" t="s">
        <v>10769</v>
      </c>
      <c r="I3467" s="32" t="s">
        <v>2415</v>
      </c>
      <c r="J3467" s="33" t="s">
        <v>10772</v>
      </c>
      <c r="K3467" s="32">
        <v>0</v>
      </c>
      <c r="L3467" s="36" t="s">
        <v>5768</v>
      </c>
    </row>
    <row r="3468" spans="1:12" ht="26.25" hidden="1" thickBot="1" x14ac:dyDescent="0.3">
      <c r="A3468" s="31" t="s">
        <v>2367</v>
      </c>
      <c r="B3468" s="32" t="s">
        <v>5691</v>
      </c>
      <c r="C3468" s="33" t="s">
        <v>2497</v>
      </c>
      <c r="D3468" s="33" t="s">
        <v>11744</v>
      </c>
      <c r="E3468" s="34" t="s">
        <v>11745</v>
      </c>
      <c r="F3468" s="32" t="s">
        <v>11746</v>
      </c>
      <c r="G3468" s="33" t="s">
        <v>11747</v>
      </c>
      <c r="H3468" s="32" t="s">
        <v>10769</v>
      </c>
      <c r="I3468" s="32" t="s">
        <v>2415</v>
      </c>
      <c r="J3468" s="33" t="s">
        <v>10772</v>
      </c>
      <c r="K3468" s="32">
        <v>21</v>
      </c>
      <c r="L3468" s="36" t="s">
        <v>2533</v>
      </c>
    </row>
    <row r="3469" spans="1:12" ht="26.25" hidden="1" thickBot="1" x14ac:dyDescent="0.3">
      <c r="A3469" s="31" t="s">
        <v>2367</v>
      </c>
      <c r="B3469" s="32" t="s">
        <v>5691</v>
      </c>
      <c r="C3469" s="33" t="s">
        <v>2497</v>
      </c>
      <c r="D3469" s="33" t="s">
        <v>11716</v>
      </c>
      <c r="E3469" s="34" t="s">
        <v>6803</v>
      </c>
      <c r="F3469" s="32" t="s">
        <v>11717</v>
      </c>
      <c r="G3469" s="33" t="s">
        <v>11748</v>
      </c>
      <c r="H3469" s="32" t="s">
        <v>10769</v>
      </c>
      <c r="I3469" s="32" t="s">
        <v>2415</v>
      </c>
      <c r="J3469" s="33" t="s">
        <v>10772</v>
      </c>
      <c r="K3469" s="32">
        <v>0</v>
      </c>
      <c r="L3469" s="36" t="s">
        <v>5779</v>
      </c>
    </row>
    <row r="3470" spans="1:12" ht="26.25" hidden="1" thickBot="1" x14ac:dyDescent="0.3">
      <c r="A3470" s="31" t="s">
        <v>2367</v>
      </c>
      <c r="B3470" s="32" t="s">
        <v>5691</v>
      </c>
      <c r="C3470" s="33" t="s">
        <v>2420</v>
      </c>
      <c r="D3470" s="33" t="s">
        <v>11749</v>
      </c>
      <c r="E3470" s="34" t="s">
        <v>11750</v>
      </c>
      <c r="F3470" s="32" t="s">
        <v>11751</v>
      </c>
      <c r="G3470" s="33" t="s">
        <v>11752</v>
      </c>
      <c r="H3470" s="32" t="s">
        <v>10769</v>
      </c>
      <c r="I3470" s="32" t="s">
        <v>2415</v>
      </c>
      <c r="J3470" s="33" t="s">
        <v>10772</v>
      </c>
      <c r="K3470" s="32">
        <v>30</v>
      </c>
      <c r="L3470" s="36" t="s">
        <v>2278</v>
      </c>
    </row>
    <row r="3471" spans="1:12" ht="26.25" hidden="1" thickBot="1" x14ac:dyDescent="0.3">
      <c r="A3471" s="31" t="s">
        <v>2367</v>
      </c>
      <c r="B3471" s="32" t="s">
        <v>5691</v>
      </c>
      <c r="C3471" s="33" t="s">
        <v>2385</v>
      </c>
      <c r="D3471" s="33" t="s">
        <v>11724</v>
      </c>
      <c r="E3471" s="34" t="s">
        <v>11700</v>
      </c>
      <c r="F3471" s="32" t="s">
        <v>11725</v>
      </c>
      <c r="G3471" s="33" t="s">
        <v>11753</v>
      </c>
      <c r="H3471" s="32" t="s">
        <v>10769</v>
      </c>
      <c r="I3471" s="32" t="s">
        <v>2415</v>
      </c>
      <c r="J3471" s="33" t="s">
        <v>10772</v>
      </c>
      <c r="K3471" s="32">
        <v>22</v>
      </c>
      <c r="L3471" s="36" t="s">
        <v>5825</v>
      </c>
    </row>
    <row r="3472" spans="1:12" ht="26.25" hidden="1" thickBot="1" x14ac:dyDescent="0.3">
      <c r="A3472" s="31" t="s">
        <v>2367</v>
      </c>
      <c r="B3472" s="32" t="s">
        <v>5691</v>
      </c>
      <c r="C3472" s="33" t="s">
        <v>2420</v>
      </c>
      <c r="D3472" s="33" t="s">
        <v>11754</v>
      </c>
      <c r="E3472" s="34" t="s">
        <v>11755</v>
      </c>
      <c r="F3472" s="32" t="s">
        <v>11756</v>
      </c>
      <c r="G3472" s="33" t="s">
        <v>11757</v>
      </c>
      <c r="H3472" s="32" t="s">
        <v>10769</v>
      </c>
      <c r="I3472" s="32" t="s">
        <v>2415</v>
      </c>
      <c r="J3472" s="33" t="s">
        <v>10772</v>
      </c>
      <c r="K3472" s="32">
        <v>28</v>
      </c>
      <c r="L3472" s="36" t="s">
        <v>5825</v>
      </c>
    </row>
    <row r="3473" spans="1:12" ht="26.25" hidden="1" thickBot="1" x14ac:dyDescent="0.3">
      <c r="A3473" s="31" t="s">
        <v>2367</v>
      </c>
      <c r="B3473" s="32" t="s">
        <v>5691</v>
      </c>
      <c r="C3473" s="33" t="s">
        <v>2497</v>
      </c>
      <c r="D3473" s="33" t="s">
        <v>11758</v>
      </c>
      <c r="E3473" s="34" t="s">
        <v>11759</v>
      </c>
      <c r="F3473" s="32" t="s">
        <v>11760</v>
      </c>
      <c r="G3473" s="33" t="s">
        <v>11761</v>
      </c>
      <c r="H3473" s="32" t="s">
        <v>10769</v>
      </c>
      <c r="I3473" s="32" t="s">
        <v>2415</v>
      </c>
      <c r="J3473" s="33" t="s">
        <v>10772</v>
      </c>
      <c r="K3473" s="32">
        <v>19</v>
      </c>
      <c r="L3473" s="36" t="s">
        <v>2564</v>
      </c>
    </row>
    <row r="3474" spans="1:12" ht="26.25" hidden="1" thickBot="1" x14ac:dyDescent="0.3">
      <c r="A3474" s="31" t="s">
        <v>2367</v>
      </c>
      <c r="B3474" s="32" t="s">
        <v>5691</v>
      </c>
      <c r="C3474" s="33" t="s">
        <v>2497</v>
      </c>
      <c r="D3474" s="33" t="s">
        <v>11762</v>
      </c>
      <c r="E3474" s="34" t="s">
        <v>11763</v>
      </c>
      <c r="F3474" s="32" t="s">
        <v>11764</v>
      </c>
      <c r="G3474" s="33" t="s">
        <v>11765</v>
      </c>
      <c r="H3474" s="32" t="s">
        <v>10769</v>
      </c>
      <c r="I3474" s="32" t="s">
        <v>2415</v>
      </c>
      <c r="J3474" s="33" t="s">
        <v>10772</v>
      </c>
      <c r="K3474" s="32">
        <v>32</v>
      </c>
      <c r="L3474" s="36" t="s">
        <v>2564</v>
      </c>
    </row>
    <row r="3475" spans="1:12" ht="26.25" hidden="1" thickBot="1" x14ac:dyDescent="0.3">
      <c r="A3475" s="31" t="s">
        <v>2367</v>
      </c>
      <c r="B3475" s="32" t="s">
        <v>5691</v>
      </c>
      <c r="C3475" s="33" t="s">
        <v>2497</v>
      </c>
      <c r="D3475" s="33" t="s">
        <v>5813</v>
      </c>
      <c r="E3475" s="34" t="s">
        <v>5814</v>
      </c>
      <c r="F3475" s="32" t="s">
        <v>5815</v>
      </c>
      <c r="G3475" s="33" t="s">
        <v>11766</v>
      </c>
      <c r="H3475" s="32" t="s">
        <v>10769</v>
      </c>
      <c r="I3475" s="32" t="s">
        <v>2415</v>
      </c>
      <c r="J3475" s="33" t="s">
        <v>10772</v>
      </c>
      <c r="K3475" s="32">
        <v>20</v>
      </c>
      <c r="L3475" s="36" t="s">
        <v>5768</v>
      </c>
    </row>
    <row r="3476" spans="1:12" ht="26.25" hidden="1" thickBot="1" x14ac:dyDescent="0.3">
      <c r="A3476" s="31" t="s">
        <v>2367</v>
      </c>
      <c r="B3476" s="32" t="s">
        <v>5691</v>
      </c>
      <c r="C3476" s="33" t="s">
        <v>2420</v>
      </c>
      <c r="D3476" s="33" t="s">
        <v>11767</v>
      </c>
      <c r="E3476" s="34" t="s">
        <v>11768</v>
      </c>
      <c r="F3476" s="32" t="s">
        <v>11769</v>
      </c>
      <c r="G3476" s="33" t="s">
        <v>11770</v>
      </c>
      <c r="H3476" s="32" t="s">
        <v>10769</v>
      </c>
      <c r="I3476" s="32" t="s">
        <v>2415</v>
      </c>
      <c r="J3476" s="33" t="s">
        <v>10770</v>
      </c>
      <c r="K3476" s="32">
        <v>8</v>
      </c>
      <c r="L3476" s="36" t="s">
        <v>5825</v>
      </c>
    </row>
    <row r="3477" spans="1:12" ht="26.25" hidden="1" thickBot="1" x14ac:dyDescent="0.3">
      <c r="A3477" s="31" t="s">
        <v>2367</v>
      </c>
      <c r="B3477" s="32" t="s">
        <v>5691</v>
      </c>
      <c r="C3477" s="33" t="s">
        <v>2420</v>
      </c>
      <c r="D3477" s="33" t="s">
        <v>11767</v>
      </c>
      <c r="E3477" s="34" t="s">
        <v>11768</v>
      </c>
      <c r="F3477" s="32" t="s">
        <v>11769</v>
      </c>
      <c r="G3477" s="33" t="s">
        <v>11771</v>
      </c>
      <c r="H3477" s="32" t="s">
        <v>10769</v>
      </c>
      <c r="I3477" s="32" t="s">
        <v>2415</v>
      </c>
      <c r="J3477" s="33" t="s">
        <v>10772</v>
      </c>
      <c r="K3477" s="32">
        <v>16</v>
      </c>
      <c r="L3477" s="36" t="s">
        <v>5825</v>
      </c>
    </row>
    <row r="3478" spans="1:12" ht="26.25" hidden="1" thickBot="1" x14ac:dyDescent="0.3">
      <c r="A3478" s="31" t="s">
        <v>2367</v>
      </c>
      <c r="B3478" s="32" t="s">
        <v>5691</v>
      </c>
      <c r="C3478" s="33" t="s">
        <v>2385</v>
      </c>
      <c r="D3478" s="33" t="s">
        <v>11772</v>
      </c>
      <c r="E3478" s="34" t="s">
        <v>11773</v>
      </c>
      <c r="F3478" s="32" t="s">
        <v>11774</v>
      </c>
      <c r="G3478" s="33" t="s">
        <v>11775</v>
      </c>
      <c r="H3478" s="32" t="s">
        <v>10769</v>
      </c>
      <c r="I3478" s="32" t="s">
        <v>2415</v>
      </c>
      <c r="J3478" s="33" t="s">
        <v>10772</v>
      </c>
      <c r="K3478" s="32">
        <v>26</v>
      </c>
      <c r="L3478" s="36" t="s">
        <v>5763</v>
      </c>
    </row>
    <row r="3479" spans="1:12" ht="26.25" hidden="1" thickBot="1" x14ac:dyDescent="0.3">
      <c r="A3479" s="31" t="s">
        <v>2367</v>
      </c>
      <c r="B3479" s="32" t="s">
        <v>5691</v>
      </c>
      <c r="C3479" s="33" t="s">
        <v>2420</v>
      </c>
      <c r="D3479" s="33" t="s">
        <v>11776</v>
      </c>
      <c r="E3479" s="34" t="s">
        <v>11777</v>
      </c>
      <c r="F3479" s="32" t="s">
        <v>11778</v>
      </c>
      <c r="G3479" s="33" t="s">
        <v>11779</v>
      </c>
      <c r="H3479" s="32" t="s">
        <v>10769</v>
      </c>
      <c r="I3479" s="32" t="s">
        <v>2415</v>
      </c>
      <c r="J3479" s="33" t="s">
        <v>10770</v>
      </c>
      <c r="K3479" s="32">
        <v>11</v>
      </c>
      <c r="L3479" s="36" t="s">
        <v>5833</v>
      </c>
    </row>
    <row r="3480" spans="1:12" ht="26.25" hidden="1" thickBot="1" x14ac:dyDescent="0.3">
      <c r="A3480" s="31" t="s">
        <v>2367</v>
      </c>
      <c r="B3480" s="32" t="s">
        <v>5691</v>
      </c>
      <c r="C3480" s="33" t="s">
        <v>2420</v>
      </c>
      <c r="D3480" s="33" t="s">
        <v>5708</v>
      </c>
      <c r="E3480" s="34" t="s">
        <v>5709</v>
      </c>
      <c r="F3480" s="32" t="s">
        <v>5710</v>
      </c>
      <c r="G3480" s="33" t="s">
        <v>11780</v>
      </c>
      <c r="H3480" s="32" t="s">
        <v>10769</v>
      </c>
      <c r="I3480" s="32" t="s">
        <v>2415</v>
      </c>
      <c r="J3480" s="33" t="s">
        <v>10772</v>
      </c>
      <c r="K3480" s="32">
        <v>21</v>
      </c>
      <c r="L3480" s="35"/>
    </row>
    <row r="3481" spans="1:12" ht="26.25" hidden="1" thickBot="1" x14ac:dyDescent="0.3">
      <c r="A3481" s="31" t="s">
        <v>2367</v>
      </c>
      <c r="B3481" s="32" t="s">
        <v>5691</v>
      </c>
      <c r="C3481" s="33" t="s">
        <v>2385</v>
      </c>
      <c r="D3481" s="33" t="s">
        <v>11781</v>
      </c>
      <c r="E3481" s="34" t="s">
        <v>11782</v>
      </c>
      <c r="F3481" s="32" t="s">
        <v>11783</v>
      </c>
      <c r="G3481" s="33" t="s">
        <v>11784</v>
      </c>
      <c r="H3481" s="32" t="s">
        <v>10769</v>
      </c>
      <c r="I3481" s="32" t="s">
        <v>2415</v>
      </c>
      <c r="J3481" s="33" t="s">
        <v>10772</v>
      </c>
      <c r="K3481" s="32">
        <v>17</v>
      </c>
      <c r="L3481" s="36" t="s">
        <v>5833</v>
      </c>
    </row>
    <row r="3482" spans="1:12" ht="26.25" hidden="1" thickBot="1" x14ac:dyDescent="0.3">
      <c r="A3482" s="31" t="s">
        <v>2367</v>
      </c>
      <c r="B3482" s="32" t="s">
        <v>5691</v>
      </c>
      <c r="C3482" s="33" t="s">
        <v>2497</v>
      </c>
      <c r="D3482" s="33" t="s">
        <v>11785</v>
      </c>
      <c r="E3482" s="34" t="s">
        <v>11786</v>
      </c>
      <c r="F3482" s="32" t="s">
        <v>11787</v>
      </c>
      <c r="G3482" s="33" t="s">
        <v>11788</v>
      </c>
      <c r="H3482" s="32" t="s">
        <v>10769</v>
      </c>
      <c r="I3482" s="32" t="s">
        <v>2415</v>
      </c>
      <c r="J3482" s="33" t="s">
        <v>10772</v>
      </c>
      <c r="K3482" s="32">
        <v>8</v>
      </c>
      <c r="L3482" s="36" t="s">
        <v>5768</v>
      </c>
    </row>
    <row r="3483" spans="1:12" ht="26.25" hidden="1" thickBot="1" x14ac:dyDescent="0.3">
      <c r="A3483" s="31" t="s">
        <v>2367</v>
      </c>
      <c r="B3483" s="32" t="s">
        <v>5691</v>
      </c>
      <c r="C3483" s="33" t="s">
        <v>2369</v>
      </c>
      <c r="D3483" s="33" t="s">
        <v>5764</v>
      </c>
      <c r="E3483" s="34" t="s">
        <v>5765</v>
      </c>
      <c r="F3483" s="32" t="s">
        <v>5766</v>
      </c>
      <c r="G3483" s="33" t="s">
        <v>11789</v>
      </c>
      <c r="H3483" s="32" t="s">
        <v>10769</v>
      </c>
      <c r="I3483" s="32" t="s">
        <v>2415</v>
      </c>
      <c r="J3483" s="33" t="s">
        <v>10772</v>
      </c>
      <c r="K3483" s="32">
        <v>7</v>
      </c>
      <c r="L3483" s="36" t="s">
        <v>5763</v>
      </c>
    </row>
    <row r="3484" spans="1:12" ht="26.25" hidden="1" thickBot="1" x14ac:dyDescent="0.3">
      <c r="A3484" s="31" t="s">
        <v>2367</v>
      </c>
      <c r="B3484" s="32" t="s">
        <v>5691</v>
      </c>
      <c r="C3484" s="33" t="s">
        <v>2385</v>
      </c>
      <c r="D3484" s="33" t="s">
        <v>11790</v>
      </c>
      <c r="E3484" s="34" t="s">
        <v>11791</v>
      </c>
      <c r="F3484" s="32" t="s">
        <v>11792</v>
      </c>
      <c r="G3484" s="33" t="s">
        <v>11793</v>
      </c>
      <c r="H3484" s="32" t="s">
        <v>10769</v>
      </c>
      <c r="I3484" s="32" t="s">
        <v>2415</v>
      </c>
      <c r="J3484" s="33" t="s">
        <v>10772</v>
      </c>
      <c r="K3484" s="32">
        <v>11</v>
      </c>
      <c r="L3484" s="36" t="s">
        <v>5833</v>
      </c>
    </row>
    <row r="3485" spans="1:12" ht="26.25" hidden="1" thickBot="1" x14ac:dyDescent="0.3">
      <c r="A3485" s="31" t="s">
        <v>2367</v>
      </c>
      <c r="B3485" s="32" t="s">
        <v>5691</v>
      </c>
      <c r="C3485" s="33" t="s">
        <v>2369</v>
      </c>
      <c r="D3485" s="33" t="s">
        <v>11794</v>
      </c>
      <c r="E3485" s="34" t="s">
        <v>11795</v>
      </c>
      <c r="F3485" s="32" t="s">
        <v>11796</v>
      </c>
      <c r="G3485" s="33" t="s">
        <v>11797</v>
      </c>
      <c r="H3485" s="32" t="s">
        <v>10769</v>
      </c>
      <c r="I3485" s="32" t="s">
        <v>2415</v>
      </c>
      <c r="J3485" s="33" t="s">
        <v>10772</v>
      </c>
      <c r="K3485" s="32">
        <v>14</v>
      </c>
      <c r="L3485" s="36" t="s">
        <v>5833</v>
      </c>
    </row>
    <row r="3486" spans="1:12" ht="26.25" hidden="1" thickBot="1" x14ac:dyDescent="0.3">
      <c r="A3486" s="31" t="s">
        <v>2367</v>
      </c>
      <c r="B3486" s="32" t="s">
        <v>5691</v>
      </c>
      <c r="C3486" s="33" t="s">
        <v>2376</v>
      </c>
      <c r="D3486" s="33" t="s">
        <v>11798</v>
      </c>
      <c r="E3486" s="34" t="s">
        <v>6980</v>
      </c>
      <c r="F3486" s="32" t="s">
        <v>11799</v>
      </c>
      <c r="G3486" s="33" t="s">
        <v>11800</v>
      </c>
      <c r="H3486" s="32" t="s">
        <v>10769</v>
      </c>
      <c r="I3486" s="32" t="s">
        <v>2415</v>
      </c>
      <c r="J3486" s="33" t="s">
        <v>10772</v>
      </c>
      <c r="K3486" s="32">
        <v>23</v>
      </c>
      <c r="L3486" s="36" t="s">
        <v>5958</v>
      </c>
    </row>
    <row r="3487" spans="1:12" ht="26.25" hidden="1" thickBot="1" x14ac:dyDescent="0.3">
      <c r="A3487" s="31" t="s">
        <v>242</v>
      </c>
      <c r="B3487" s="32" t="s">
        <v>1713</v>
      </c>
      <c r="C3487" s="33" t="s">
        <v>2378</v>
      </c>
      <c r="D3487" s="33" t="s">
        <v>11801</v>
      </c>
      <c r="E3487" s="34" t="s">
        <v>4016</v>
      </c>
      <c r="F3487" s="32" t="s">
        <v>11802</v>
      </c>
      <c r="G3487" s="33" t="s">
        <v>11803</v>
      </c>
      <c r="H3487" s="32" t="s">
        <v>10769</v>
      </c>
      <c r="I3487" s="32" t="s">
        <v>2415</v>
      </c>
      <c r="J3487" s="33" t="s">
        <v>10772</v>
      </c>
      <c r="K3487" s="32">
        <v>21</v>
      </c>
      <c r="L3487" s="36" t="s">
        <v>4016</v>
      </c>
    </row>
    <row r="3488" spans="1:12" ht="26.25" hidden="1" thickBot="1" x14ac:dyDescent="0.3">
      <c r="A3488" s="31" t="s">
        <v>242</v>
      </c>
      <c r="B3488" s="32" t="s">
        <v>1713</v>
      </c>
      <c r="C3488" s="33" t="s">
        <v>2378</v>
      </c>
      <c r="D3488" s="33" t="s">
        <v>11804</v>
      </c>
      <c r="E3488" s="34" t="s">
        <v>11805</v>
      </c>
      <c r="F3488" s="32" t="s">
        <v>11806</v>
      </c>
      <c r="G3488" s="33" t="s">
        <v>11807</v>
      </c>
      <c r="H3488" s="32" t="s">
        <v>10769</v>
      </c>
      <c r="I3488" s="32" t="s">
        <v>2415</v>
      </c>
      <c r="J3488" s="33" t="s">
        <v>10772</v>
      </c>
      <c r="K3488" s="32">
        <v>20</v>
      </c>
      <c r="L3488" s="35"/>
    </row>
    <row r="3489" spans="1:12" ht="15.75" hidden="1" thickBot="1" x14ac:dyDescent="0.3">
      <c r="A3489" s="31" t="s">
        <v>242</v>
      </c>
      <c r="B3489" s="32" t="s">
        <v>1713</v>
      </c>
      <c r="C3489" s="33" t="s">
        <v>2378</v>
      </c>
      <c r="D3489" s="33" t="s">
        <v>11808</v>
      </c>
      <c r="E3489" s="34" t="s">
        <v>11809</v>
      </c>
      <c r="F3489" s="32" t="s">
        <v>11810</v>
      </c>
      <c r="G3489" s="33" t="s">
        <v>11811</v>
      </c>
      <c r="H3489" s="32" t="s">
        <v>10769</v>
      </c>
      <c r="I3489" s="32" t="s">
        <v>2415</v>
      </c>
      <c r="J3489" s="33" t="s">
        <v>10772</v>
      </c>
      <c r="K3489" s="32">
        <v>21</v>
      </c>
      <c r="L3489" s="35"/>
    </row>
    <row r="3490" spans="1:12" ht="26.25" hidden="1" thickBot="1" x14ac:dyDescent="0.3">
      <c r="A3490" s="31" t="s">
        <v>242</v>
      </c>
      <c r="B3490" s="32" t="s">
        <v>1713</v>
      </c>
      <c r="C3490" s="33" t="s">
        <v>2378</v>
      </c>
      <c r="D3490" s="33" t="s">
        <v>11812</v>
      </c>
      <c r="E3490" s="34" t="s">
        <v>11813</v>
      </c>
      <c r="F3490" s="32" t="s">
        <v>11814</v>
      </c>
      <c r="G3490" s="33" t="s">
        <v>11815</v>
      </c>
      <c r="H3490" s="32" t="s">
        <v>10769</v>
      </c>
      <c r="I3490" s="32" t="s">
        <v>2415</v>
      </c>
      <c r="J3490" s="33" t="s">
        <v>10772</v>
      </c>
      <c r="K3490" s="32">
        <v>19</v>
      </c>
      <c r="L3490" s="36" t="s">
        <v>2678</v>
      </c>
    </row>
    <row r="3491" spans="1:12" ht="26.25" hidden="1" thickBot="1" x14ac:dyDescent="0.3">
      <c r="A3491" s="31" t="s">
        <v>242</v>
      </c>
      <c r="B3491" s="32" t="s">
        <v>1713</v>
      </c>
      <c r="C3491" s="33" t="s">
        <v>2378</v>
      </c>
      <c r="D3491" s="33" t="s">
        <v>11816</v>
      </c>
      <c r="E3491" s="34" t="s">
        <v>11817</v>
      </c>
      <c r="F3491" s="32" t="s">
        <v>11818</v>
      </c>
      <c r="G3491" s="33" t="s">
        <v>11819</v>
      </c>
      <c r="H3491" s="32" t="s">
        <v>10769</v>
      </c>
      <c r="I3491" s="32" t="s">
        <v>2415</v>
      </c>
      <c r="J3491" s="33" t="s">
        <v>10772</v>
      </c>
      <c r="K3491" s="32">
        <v>31</v>
      </c>
      <c r="L3491" s="35"/>
    </row>
    <row r="3492" spans="1:12" ht="26.25" hidden="1" thickBot="1" x14ac:dyDescent="0.3">
      <c r="A3492" s="31" t="s">
        <v>242</v>
      </c>
      <c r="B3492" s="32" t="s">
        <v>1713</v>
      </c>
      <c r="C3492" s="33" t="s">
        <v>2378</v>
      </c>
      <c r="D3492" s="33" t="s">
        <v>11820</v>
      </c>
      <c r="E3492" s="34" t="s">
        <v>11821</v>
      </c>
      <c r="F3492" s="32" t="s">
        <v>11822</v>
      </c>
      <c r="G3492" s="33" t="s">
        <v>11823</v>
      </c>
      <c r="H3492" s="32" t="s">
        <v>10769</v>
      </c>
      <c r="I3492" s="32" t="s">
        <v>2415</v>
      </c>
      <c r="J3492" s="33" t="s">
        <v>10772</v>
      </c>
      <c r="K3492" s="32">
        <v>26</v>
      </c>
      <c r="L3492" s="35"/>
    </row>
    <row r="3493" spans="1:12" ht="15.75" hidden="1" thickBot="1" x14ac:dyDescent="0.3">
      <c r="A3493" s="31" t="s">
        <v>242</v>
      </c>
      <c r="B3493" s="32" t="s">
        <v>1713</v>
      </c>
      <c r="C3493" s="33" t="s">
        <v>2378</v>
      </c>
      <c r="D3493" s="33" t="s">
        <v>11824</v>
      </c>
      <c r="E3493" s="34" t="s">
        <v>11825</v>
      </c>
      <c r="F3493" s="32" t="s">
        <v>11826</v>
      </c>
      <c r="G3493" s="33" t="s">
        <v>11827</v>
      </c>
      <c r="H3493" s="32" t="s">
        <v>10769</v>
      </c>
      <c r="I3493" s="32" t="s">
        <v>2415</v>
      </c>
      <c r="J3493" s="33" t="s">
        <v>10772</v>
      </c>
      <c r="K3493" s="32">
        <v>19</v>
      </c>
      <c r="L3493" s="36" t="s">
        <v>2578</v>
      </c>
    </row>
    <row r="3494" spans="1:12" ht="15.75" hidden="1" thickBot="1" x14ac:dyDescent="0.3">
      <c r="A3494" s="31" t="s">
        <v>242</v>
      </c>
      <c r="B3494" s="32" t="s">
        <v>1713</v>
      </c>
      <c r="C3494" s="33" t="s">
        <v>2378</v>
      </c>
      <c r="D3494" s="33" t="s">
        <v>11828</v>
      </c>
      <c r="E3494" s="34" t="s">
        <v>11829</v>
      </c>
      <c r="F3494" s="32" t="s">
        <v>11830</v>
      </c>
      <c r="G3494" s="33" t="s">
        <v>11831</v>
      </c>
      <c r="H3494" s="32" t="s">
        <v>10769</v>
      </c>
      <c r="I3494" s="32" t="s">
        <v>2415</v>
      </c>
      <c r="J3494" s="33" t="s">
        <v>10772</v>
      </c>
      <c r="K3494" s="32">
        <v>31</v>
      </c>
      <c r="L3494" s="35"/>
    </row>
    <row r="3495" spans="1:12" ht="26.25" hidden="1" thickBot="1" x14ac:dyDescent="0.3">
      <c r="A3495" s="31" t="s">
        <v>242</v>
      </c>
      <c r="B3495" s="32" t="s">
        <v>1713</v>
      </c>
      <c r="C3495" s="33" t="s">
        <v>2378</v>
      </c>
      <c r="D3495" s="33" t="s">
        <v>11832</v>
      </c>
      <c r="E3495" s="34" t="s">
        <v>11833</v>
      </c>
      <c r="F3495" s="32" t="s">
        <v>11834</v>
      </c>
      <c r="G3495" s="33" t="s">
        <v>11835</v>
      </c>
      <c r="H3495" s="32" t="s">
        <v>10769</v>
      </c>
      <c r="I3495" s="32" t="s">
        <v>2415</v>
      </c>
      <c r="J3495" s="33" t="s">
        <v>10772</v>
      </c>
      <c r="K3495" s="32">
        <v>17</v>
      </c>
      <c r="L3495" s="35"/>
    </row>
    <row r="3496" spans="1:12" ht="26.25" hidden="1" thickBot="1" x14ac:dyDescent="0.3">
      <c r="A3496" s="31" t="s">
        <v>242</v>
      </c>
      <c r="B3496" s="32" t="s">
        <v>1713</v>
      </c>
      <c r="C3496" s="33" t="s">
        <v>2378</v>
      </c>
      <c r="D3496" s="33" t="s">
        <v>11836</v>
      </c>
      <c r="E3496" s="34" t="s">
        <v>11837</v>
      </c>
      <c r="F3496" s="32" t="s">
        <v>11838</v>
      </c>
      <c r="G3496" s="33" t="s">
        <v>11839</v>
      </c>
      <c r="H3496" s="32" t="s">
        <v>10769</v>
      </c>
      <c r="I3496" s="32" t="s">
        <v>2415</v>
      </c>
      <c r="J3496" s="33" t="s">
        <v>10772</v>
      </c>
      <c r="K3496" s="32">
        <v>29</v>
      </c>
      <c r="L3496" s="35"/>
    </row>
    <row r="3497" spans="1:12" ht="26.25" hidden="1" thickBot="1" x14ac:dyDescent="0.3">
      <c r="A3497" s="31" t="s">
        <v>242</v>
      </c>
      <c r="B3497" s="32" t="s">
        <v>1713</v>
      </c>
      <c r="C3497" s="33" t="s">
        <v>2378</v>
      </c>
      <c r="D3497" s="33" t="s">
        <v>11840</v>
      </c>
      <c r="E3497" s="34" t="s">
        <v>11841</v>
      </c>
      <c r="F3497" s="32" t="s">
        <v>11842</v>
      </c>
      <c r="G3497" s="33" t="s">
        <v>11843</v>
      </c>
      <c r="H3497" s="32" t="s">
        <v>10769</v>
      </c>
      <c r="I3497" s="32" t="s">
        <v>2415</v>
      </c>
      <c r="J3497" s="33" t="s">
        <v>10772</v>
      </c>
      <c r="K3497" s="32">
        <v>21</v>
      </c>
      <c r="L3497" s="35"/>
    </row>
    <row r="3498" spans="1:12" ht="15.75" hidden="1" thickBot="1" x14ac:dyDescent="0.3">
      <c r="A3498" s="31" t="s">
        <v>242</v>
      </c>
      <c r="B3498" s="32" t="s">
        <v>1713</v>
      </c>
      <c r="C3498" s="33" t="s">
        <v>2378</v>
      </c>
      <c r="D3498" s="33" t="s">
        <v>11844</v>
      </c>
      <c r="E3498" s="34" t="s">
        <v>11845</v>
      </c>
      <c r="F3498" s="32" t="s">
        <v>11846</v>
      </c>
      <c r="G3498" s="33" t="s">
        <v>11847</v>
      </c>
      <c r="H3498" s="32" t="s">
        <v>10769</v>
      </c>
      <c r="I3498" s="32" t="s">
        <v>2415</v>
      </c>
      <c r="J3498" s="33" t="s">
        <v>10772</v>
      </c>
      <c r="K3498" s="32">
        <v>18</v>
      </c>
      <c r="L3498" s="35"/>
    </row>
    <row r="3499" spans="1:12" ht="15.75" hidden="1" thickBot="1" x14ac:dyDescent="0.3">
      <c r="A3499" s="31" t="s">
        <v>242</v>
      </c>
      <c r="B3499" s="32" t="s">
        <v>1713</v>
      </c>
      <c r="C3499" s="33" t="s">
        <v>2378</v>
      </c>
      <c r="D3499" s="33" t="s">
        <v>11848</v>
      </c>
      <c r="E3499" s="34" t="s">
        <v>11849</v>
      </c>
      <c r="F3499" s="32" t="s">
        <v>11850</v>
      </c>
      <c r="G3499" s="33" t="s">
        <v>11851</v>
      </c>
      <c r="H3499" s="32" t="s">
        <v>10769</v>
      </c>
      <c r="I3499" s="32" t="s">
        <v>2415</v>
      </c>
      <c r="J3499" s="33" t="s">
        <v>10772</v>
      </c>
      <c r="K3499" s="32">
        <v>23</v>
      </c>
      <c r="L3499" s="35"/>
    </row>
    <row r="3500" spans="1:12" ht="15.75" hidden="1" thickBot="1" x14ac:dyDescent="0.3">
      <c r="A3500" s="31" t="s">
        <v>242</v>
      </c>
      <c r="B3500" s="32" t="s">
        <v>1713</v>
      </c>
      <c r="C3500" s="33" t="s">
        <v>2378</v>
      </c>
      <c r="D3500" s="33" t="s">
        <v>11852</v>
      </c>
      <c r="E3500" s="34" t="s">
        <v>11853</v>
      </c>
      <c r="F3500" s="32" t="s">
        <v>11854</v>
      </c>
      <c r="G3500" s="33" t="s">
        <v>11855</v>
      </c>
      <c r="H3500" s="32" t="s">
        <v>10769</v>
      </c>
      <c r="I3500" s="32" t="s">
        <v>2415</v>
      </c>
      <c r="J3500" s="33" t="s">
        <v>10772</v>
      </c>
      <c r="K3500" s="32">
        <v>23</v>
      </c>
      <c r="L3500" s="35"/>
    </row>
    <row r="3501" spans="1:12" ht="15.75" hidden="1" thickBot="1" x14ac:dyDescent="0.3">
      <c r="A3501" s="31" t="s">
        <v>242</v>
      </c>
      <c r="B3501" s="32" t="s">
        <v>1713</v>
      </c>
      <c r="C3501" s="33" t="s">
        <v>2378</v>
      </c>
      <c r="D3501" s="33" t="s">
        <v>11856</v>
      </c>
      <c r="E3501" s="34" t="s">
        <v>11857</v>
      </c>
      <c r="F3501" s="32" t="s">
        <v>11858</v>
      </c>
      <c r="G3501" s="33" t="s">
        <v>11859</v>
      </c>
      <c r="H3501" s="32" t="s">
        <v>10769</v>
      </c>
      <c r="I3501" s="32" t="s">
        <v>2415</v>
      </c>
      <c r="J3501" s="33" t="s">
        <v>10772</v>
      </c>
      <c r="K3501" s="32">
        <v>14</v>
      </c>
      <c r="L3501" s="35"/>
    </row>
    <row r="3502" spans="1:12" ht="15.75" hidden="1" thickBot="1" x14ac:dyDescent="0.3">
      <c r="A3502" s="31" t="s">
        <v>242</v>
      </c>
      <c r="B3502" s="32" t="s">
        <v>1713</v>
      </c>
      <c r="C3502" s="33" t="s">
        <v>2378</v>
      </c>
      <c r="D3502" s="33" t="s">
        <v>11860</v>
      </c>
      <c r="E3502" s="34" t="s">
        <v>11861</v>
      </c>
      <c r="F3502" s="32" t="s">
        <v>11862</v>
      </c>
      <c r="G3502" s="33" t="s">
        <v>11863</v>
      </c>
      <c r="H3502" s="32" t="s">
        <v>10769</v>
      </c>
      <c r="I3502" s="32" t="s">
        <v>2415</v>
      </c>
      <c r="J3502" s="33" t="s">
        <v>10772</v>
      </c>
      <c r="K3502" s="32">
        <v>29</v>
      </c>
      <c r="L3502" s="35"/>
    </row>
    <row r="3503" spans="1:12" ht="26.25" hidden="1" thickBot="1" x14ac:dyDescent="0.3">
      <c r="A3503" s="31" t="s">
        <v>242</v>
      </c>
      <c r="B3503" s="32" t="s">
        <v>1713</v>
      </c>
      <c r="C3503" s="33" t="s">
        <v>2378</v>
      </c>
      <c r="D3503" s="33" t="s">
        <v>11836</v>
      </c>
      <c r="E3503" s="34" t="s">
        <v>11837</v>
      </c>
      <c r="F3503" s="32" t="s">
        <v>11838</v>
      </c>
      <c r="G3503" s="33" t="s">
        <v>11864</v>
      </c>
      <c r="H3503" s="32" t="s">
        <v>10769</v>
      </c>
      <c r="I3503" s="32" t="s">
        <v>2415</v>
      </c>
      <c r="J3503" s="33" t="s">
        <v>10772</v>
      </c>
      <c r="K3503" s="32">
        <v>31</v>
      </c>
      <c r="L3503" s="35"/>
    </row>
    <row r="3504" spans="1:12" ht="26.25" hidden="1" thickBot="1" x14ac:dyDescent="0.3">
      <c r="A3504" s="31" t="s">
        <v>242</v>
      </c>
      <c r="B3504" s="32" t="s">
        <v>1713</v>
      </c>
      <c r="C3504" s="33" t="s">
        <v>2378</v>
      </c>
      <c r="D3504" s="33" t="s">
        <v>11865</v>
      </c>
      <c r="E3504" s="34" t="s">
        <v>11866</v>
      </c>
      <c r="F3504" s="32" t="s">
        <v>11867</v>
      </c>
      <c r="G3504" s="33" t="s">
        <v>11868</v>
      </c>
      <c r="H3504" s="32" t="s">
        <v>10769</v>
      </c>
      <c r="I3504" s="32" t="s">
        <v>2415</v>
      </c>
      <c r="J3504" s="33" t="s">
        <v>10772</v>
      </c>
      <c r="K3504" s="32">
        <v>20</v>
      </c>
      <c r="L3504" s="35"/>
    </row>
    <row r="3505" spans="1:12" ht="15.75" hidden="1" thickBot="1" x14ac:dyDescent="0.3">
      <c r="A3505" s="31" t="s">
        <v>242</v>
      </c>
      <c r="B3505" s="32" t="s">
        <v>1713</v>
      </c>
      <c r="C3505" s="33" t="s">
        <v>2378</v>
      </c>
      <c r="D3505" s="33" t="s">
        <v>11869</v>
      </c>
      <c r="E3505" s="34" t="s">
        <v>11870</v>
      </c>
      <c r="F3505" s="32" t="s">
        <v>11871</v>
      </c>
      <c r="G3505" s="33" t="s">
        <v>11872</v>
      </c>
      <c r="H3505" s="32" t="s">
        <v>10769</v>
      </c>
      <c r="I3505" s="32" t="s">
        <v>2415</v>
      </c>
      <c r="J3505" s="33" t="s">
        <v>10772</v>
      </c>
      <c r="K3505" s="32">
        <v>19</v>
      </c>
      <c r="L3505" s="35"/>
    </row>
    <row r="3506" spans="1:12" ht="39" hidden="1" thickBot="1" x14ac:dyDescent="0.3">
      <c r="A3506" s="31" t="s">
        <v>242</v>
      </c>
      <c r="B3506" s="32" t="s">
        <v>1866</v>
      </c>
      <c r="C3506" s="33" t="s">
        <v>2378</v>
      </c>
      <c r="D3506" s="33" t="s">
        <v>6065</v>
      </c>
      <c r="E3506" s="34" t="s">
        <v>6066</v>
      </c>
      <c r="F3506" s="32" t="s">
        <v>6067</v>
      </c>
      <c r="G3506" s="33" t="s">
        <v>11873</v>
      </c>
      <c r="H3506" s="32" t="s">
        <v>10769</v>
      </c>
      <c r="I3506" s="32" t="s">
        <v>2671</v>
      </c>
      <c r="J3506" s="33" t="s">
        <v>10772</v>
      </c>
      <c r="K3506" s="32">
        <v>12</v>
      </c>
      <c r="L3506" s="35"/>
    </row>
    <row r="3507" spans="1:12" ht="15.75" hidden="1" thickBot="1" x14ac:dyDescent="0.3">
      <c r="A3507" s="31" t="s">
        <v>242</v>
      </c>
      <c r="B3507" s="32" t="s">
        <v>944</v>
      </c>
      <c r="C3507" s="33" t="s">
        <v>2378</v>
      </c>
      <c r="D3507" s="33" t="s">
        <v>11874</v>
      </c>
      <c r="E3507" s="34" t="s">
        <v>11875</v>
      </c>
      <c r="F3507" s="32" t="s">
        <v>11876</v>
      </c>
      <c r="G3507" s="33" t="s">
        <v>11877</v>
      </c>
      <c r="H3507" s="32" t="s">
        <v>10769</v>
      </c>
      <c r="I3507" s="32" t="s">
        <v>2671</v>
      </c>
      <c r="J3507" s="33" t="s">
        <v>10772</v>
      </c>
      <c r="K3507" s="32">
        <v>17</v>
      </c>
      <c r="L3507" s="35"/>
    </row>
    <row r="3508" spans="1:12" ht="26.25" hidden="1" thickBot="1" x14ac:dyDescent="0.3">
      <c r="A3508" s="31" t="s">
        <v>242</v>
      </c>
      <c r="B3508" s="32" t="s">
        <v>944</v>
      </c>
      <c r="C3508" s="33" t="s">
        <v>2378</v>
      </c>
      <c r="D3508" s="33" t="s">
        <v>11878</v>
      </c>
      <c r="E3508" s="34" t="s">
        <v>11879</v>
      </c>
      <c r="F3508" s="32" t="s">
        <v>11880</v>
      </c>
      <c r="G3508" s="33" t="s">
        <v>11881</v>
      </c>
      <c r="H3508" s="32" t="s">
        <v>10769</v>
      </c>
      <c r="I3508" s="32" t="s">
        <v>2671</v>
      </c>
      <c r="J3508" s="33" t="s">
        <v>10770</v>
      </c>
      <c r="K3508" s="32">
        <v>23</v>
      </c>
      <c r="L3508" s="35"/>
    </row>
    <row r="3509" spans="1:12" ht="15.75" hidden="1" thickBot="1" x14ac:dyDescent="0.3">
      <c r="A3509" s="31" t="s">
        <v>242</v>
      </c>
      <c r="B3509" s="32" t="s">
        <v>1351</v>
      </c>
      <c r="C3509" s="33" t="s">
        <v>2378</v>
      </c>
      <c r="D3509" s="33" t="s">
        <v>11882</v>
      </c>
      <c r="E3509" s="34" t="s">
        <v>11883</v>
      </c>
      <c r="F3509" s="32" t="s">
        <v>11884</v>
      </c>
      <c r="G3509" s="33" t="s">
        <v>11885</v>
      </c>
      <c r="H3509" s="32" t="s">
        <v>10769</v>
      </c>
      <c r="I3509" s="32" t="s">
        <v>2671</v>
      </c>
      <c r="J3509" s="33" t="s">
        <v>10772</v>
      </c>
      <c r="K3509" s="32">
        <v>24</v>
      </c>
      <c r="L3509" s="35"/>
    </row>
    <row r="3510" spans="1:12" ht="15.75" hidden="1" thickBot="1" x14ac:dyDescent="0.3">
      <c r="A3510" s="31" t="s">
        <v>242</v>
      </c>
      <c r="B3510" s="32" t="s">
        <v>361</v>
      </c>
      <c r="C3510" s="33" t="s">
        <v>2378</v>
      </c>
      <c r="D3510" s="33" t="s">
        <v>11886</v>
      </c>
      <c r="E3510" s="34" t="s">
        <v>11887</v>
      </c>
      <c r="F3510" s="32" t="s">
        <v>11888</v>
      </c>
      <c r="G3510" s="33" t="s">
        <v>11889</v>
      </c>
      <c r="H3510" s="32" t="s">
        <v>10769</v>
      </c>
      <c r="I3510" s="32" t="s">
        <v>2671</v>
      </c>
      <c r="J3510" s="33" t="s">
        <v>10772</v>
      </c>
      <c r="K3510" s="32">
        <v>17</v>
      </c>
      <c r="L3510" s="36" t="s">
        <v>11887</v>
      </c>
    </row>
    <row r="3511" spans="1:12" ht="15.75" hidden="1" thickBot="1" x14ac:dyDescent="0.3">
      <c r="A3511" s="31" t="s">
        <v>242</v>
      </c>
      <c r="B3511" s="32" t="s">
        <v>361</v>
      </c>
      <c r="C3511" s="33" t="s">
        <v>2378</v>
      </c>
      <c r="D3511" s="33" t="s">
        <v>11890</v>
      </c>
      <c r="E3511" s="34" t="s">
        <v>11891</v>
      </c>
      <c r="F3511" s="32" t="s">
        <v>11892</v>
      </c>
      <c r="G3511" s="33" t="s">
        <v>11893</v>
      </c>
      <c r="H3511" s="32" t="s">
        <v>10769</v>
      </c>
      <c r="I3511" s="32" t="s">
        <v>2671</v>
      </c>
      <c r="J3511" s="33" t="s">
        <v>10772</v>
      </c>
      <c r="K3511" s="32">
        <v>9</v>
      </c>
      <c r="L3511" s="35"/>
    </row>
    <row r="3512" spans="1:12" ht="15.75" hidden="1" thickBot="1" x14ac:dyDescent="0.3">
      <c r="A3512" s="31" t="s">
        <v>242</v>
      </c>
      <c r="B3512" s="32" t="s">
        <v>361</v>
      </c>
      <c r="C3512" s="33" t="s">
        <v>2378</v>
      </c>
      <c r="D3512" s="33" t="s">
        <v>11894</v>
      </c>
      <c r="E3512" s="34" t="s">
        <v>11895</v>
      </c>
      <c r="F3512" s="32" t="s">
        <v>11896</v>
      </c>
      <c r="G3512" s="33" t="s">
        <v>11897</v>
      </c>
      <c r="H3512" s="32" t="s">
        <v>10769</v>
      </c>
      <c r="I3512" s="32" t="s">
        <v>2671</v>
      </c>
      <c r="J3512" s="33" t="s">
        <v>10770</v>
      </c>
      <c r="K3512" s="32">
        <v>21</v>
      </c>
      <c r="L3512" s="35"/>
    </row>
    <row r="3513" spans="1:12" ht="15.75" hidden="1" thickBot="1" x14ac:dyDescent="0.3">
      <c r="A3513" s="31" t="s">
        <v>242</v>
      </c>
      <c r="B3513" s="32" t="s">
        <v>361</v>
      </c>
      <c r="C3513" s="33" t="s">
        <v>2378</v>
      </c>
      <c r="D3513" s="33" t="s">
        <v>11898</v>
      </c>
      <c r="E3513" s="34" t="s">
        <v>11899</v>
      </c>
      <c r="F3513" s="32" t="s">
        <v>11900</v>
      </c>
      <c r="G3513" s="33" t="s">
        <v>11901</v>
      </c>
      <c r="H3513" s="32" t="s">
        <v>10769</v>
      </c>
      <c r="I3513" s="32" t="s">
        <v>2671</v>
      </c>
      <c r="J3513" s="33" t="s">
        <v>10772</v>
      </c>
      <c r="K3513" s="32">
        <v>17</v>
      </c>
      <c r="L3513" s="35"/>
    </row>
    <row r="3514" spans="1:12" ht="26.25" hidden="1" thickBot="1" x14ac:dyDescent="0.3">
      <c r="A3514" s="31" t="s">
        <v>417</v>
      </c>
      <c r="B3514" s="32" t="s">
        <v>1757</v>
      </c>
      <c r="C3514" s="33" t="s">
        <v>2378</v>
      </c>
      <c r="D3514" s="33" t="s">
        <v>11902</v>
      </c>
      <c r="E3514" s="34" t="s">
        <v>11903</v>
      </c>
      <c r="F3514" s="32" t="s">
        <v>11904</v>
      </c>
      <c r="G3514" s="33" t="s">
        <v>11905</v>
      </c>
      <c r="H3514" s="32" t="s">
        <v>10769</v>
      </c>
      <c r="I3514" s="32" t="s">
        <v>2415</v>
      </c>
      <c r="J3514" s="33" t="s">
        <v>10770</v>
      </c>
      <c r="K3514" s="32">
        <v>12</v>
      </c>
      <c r="L3514" s="35"/>
    </row>
    <row r="3515" spans="1:12" ht="26.25" hidden="1" thickBot="1" x14ac:dyDescent="0.3">
      <c r="A3515" s="31" t="s">
        <v>417</v>
      </c>
      <c r="B3515" s="32" t="s">
        <v>1757</v>
      </c>
      <c r="C3515" s="33" t="s">
        <v>2378</v>
      </c>
      <c r="D3515" s="33" t="s">
        <v>11906</v>
      </c>
      <c r="E3515" s="34" t="s">
        <v>11907</v>
      </c>
      <c r="F3515" s="32" t="s">
        <v>11908</v>
      </c>
      <c r="G3515" s="33" t="s">
        <v>11909</v>
      </c>
      <c r="H3515" s="32" t="s">
        <v>10769</v>
      </c>
      <c r="I3515" s="32" t="s">
        <v>2415</v>
      </c>
      <c r="J3515" s="33" t="s">
        <v>10770</v>
      </c>
      <c r="K3515" s="32">
        <v>5</v>
      </c>
      <c r="L3515" s="35"/>
    </row>
    <row r="3516" spans="1:12" ht="26.25" hidden="1" thickBot="1" x14ac:dyDescent="0.3">
      <c r="A3516" s="31" t="s">
        <v>417</v>
      </c>
      <c r="B3516" s="32" t="s">
        <v>1757</v>
      </c>
      <c r="C3516" s="33" t="s">
        <v>2378</v>
      </c>
      <c r="D3516" s="33" t="s">
        <v>11910</v>
      </c>
      <c r="E3516" s="34" t="s">
        <v>11911</v>
      </c>
      <c r="F3516" s="32" t="s">
        <v>11912</v>
      </c>
      <c r="G3516" s="33" t="s">
        <v>11913</v>
      </c>
      <c r="H3516" s="32" t="s">
        <v>10769</v>
      </c>
      <c r="I3516" s="32" t="s">
        <v>2415</v>
      </c>
      <c r="J3516" s="33" t="s">
        <v>10772</v>
      </c>
      <c r="K3516" s="32">
        <v>13</v>
      </c>
      <c r="L3516" s="35"/>
    </row>
    <row r="3517" spans="1:12" ht="15.75" hidden="1" thickBot="1" x14ac:dyDescent="0.3">
      <c r="A3517" s="31" t="s">
        <v>417</v>
      </c>
      <c r="B3517" s="32" t="s">
        <v>1757</v>
      </c>
      <c r="C3517" s="33" t="s">
        <v>2378</v>
      </c>
      <c r="D3517" s="33" t="s">
        <v>11914</v>
      </c>
      <c r="E3517" s="34" t="s">
        <v>11915</v>
      </c>
      <c r="F3517" s="32" t="s">
        <v>11916</v>
      </c>
      <c r="G3517" s="33" t="s">
        <v>11917</v>
      </c>
      <c r="H3517" s="32" t="s">
        <v>10769</v>
      </c>
      <c r="I3517" s="32" t="s">
        <v>2415</v>
      </c>
      <c r="J3517" s="33" t="s">
        <v>10772</v>
      </c>
      <c r="K3517" s="32">
        <v>10</v>
      </c>
      <c r="L3517" s="35"/>
    </row>
    <row r="3518" spans="1:12" ht="26.25" hidden="1" thickBot="1" x14ac:dyDescent="0.3">
      <c r="A3518" s="31" t="s">
        <v>417</v>
      </c>
      <c r="B3518" s="32" t="s">
        <v>1757</v>
      </c>
      <c r="C3518" s="33" t="s">
        <v>2378</v>
      </c>
      <c r="D3518" s="33" t="s">
        <v>11918</v>
      </c>
      <c r="E3518" s="34" t="s">
        <v>11919</v>
      </c>
      <c r="F3518" s="32" t="s">
        <v>11920</v>
      </c>
      <c r="G3518" s="33" t="s">
        <v>11921</v>
      </c>
      <c r="H3518" s="32" t="s">
        <v>10769</v>
      </c>
      <c r="I3518" s="32" t="s">
        <v>2415</v>
      </c>
      <c r="J3518" s="33" t="s">
        <v>10772</v>
      </c>
      <c r="K3518" s="32">
        <v>10</v>
      </c>
      <c r="L3518" s="35"/>
    </row>
    <row r="3519" spans="1:12" ht="26.25" hidden="1" thickBot="1" x14ac:dyDescent="0.3">
      <c r="A3519" s="31" t="s">
        <v>417</v>
      </c>
      <c r="B3519" s="32" t="s">
        <v>1757</v>
      </c>
      <c r="C3519" s="33" t="s">
        <v>2378</v>
      </c>
      <c r="D3519" s="33" t="s">
        <v>11922</v>
      </c>
      <c r="E3519" s="34" t="s">
        <v>11923</v>
      </c>
      <c r="F3519" s="32" t="s">
        <v>11924</v>
      </c>
      <c r="G3519" s="33" t="s">
        <v>11925</v>
      </c>
      <c r="H3519" s="32" t="s">
        <v>10769</v>
      </c>
      <c r="I3519" s="32" t="s">
        <v>2415</v>
      </c>
      <c r="J3519" s="33" t="s">
        <v>10772</v>
      </c>
      <c r="K3519" s="32">
        <v>0</v>
      </c>
      <c r="L3519" s="35"/>
    </row>
    <row r="3520" spans="1:12" ht="26.25" hidden="1" thickBot="1" x14ac:dyDescent="0.3">
      <c r="A3520" s="31" t="s">
        <v>417</v>
      </c>
      <c r="B3520" s="32" t="s">
        <v>496</v>
      </c>
      <c r="C3520" s="33" t="s">
        <v>2378</v>
      </c>
      <c r="D3520" s="33" t="s">
        <v>6148</v>
      </c>
      <c r="E3520" s="34" t="s">
        <v>3644</v>
      </c>
      <c r="F3520" s="32" t="s">
        <v>6149</v>
      </c>
      <c r="G3520" s="33" t="s">
        <v>11926</v>
      </c>
      <c r="H3520" s="32" t="s">
        <v>10769</v>
      </c>
      <c r="I3520" s="32" t="s">
        <v>2671</v>
      </c>
      <c r="J3520" s="33" t="s">
        <v>10770</v>
      </c>
      <c r="K3520" s="32">
        <v>5</v>
      </c>
      <c r="L3520" s="35"/>
    </row>
    <row r="3521" spans="1:12" ht="26.25" hidden="1" thickBot="1" x14ac:dyDescent="0.3">
      <c r="A3521" s="31" t="s">
        <v>417</v>
      </c>
      <c r="B3521" s="32" t="s">
        <v>496</v>
      </c>
      <c r="C3521" s="33" t="s">
        <v>2378</v>
      </c>
      <c r="D3521" s="33" t="s">
        <v>6148</v>
      </c>
      <c r="E3521" s="34" t="s">
        <v>3644</v>
      </c>
      <c r="F3521" s="32" t="s">
        <v>6149</v>
      </c>
      <c r="G3521" s="33" t="s">
        <v>11927</v>
      </c>
      <c r="H3521" s="32" t="s">
        <v>10769</v>
      </c>
      <c r="I3521" s="32" t="s">
        <v>2671</v>
      </c>
      <c r="J3521" s="33" t="s">
        <v>10770</v>
      </c>
      <c r="K3521" s="32">
        <v>0</v>
      </c>
      <c r="L3521" s="35"/>
    </row>
    <row r="3522" spans="1:12" ht="26.25" hidden="1" thickBot="1" x14ac:dyDescent="0.3">
      <c r="A3522" s="31" t="s">
        <v>417</v>
      </c>
      <c r="B3522" s="32" t="s">
        <v>503</v>
      </c>
      <c r="C3522" s="33" t="s">
        <v>2378</v>
      </c>
      <c r="D3522" s="33" t="s">
        <v>11928</v>
      </c>
      <c r="E3522" s="34" t="s">
        <v>11929</v>
      </c>
      <c r="F3522" s="32" t="s">
        <v>11930</v>
      </c>
      <c r="G3522" s="33" t="s">
        <v>11931</v>
      </c>
      <c r="H3522" s="32" t="s">
        <v>10769</v>
      </c>
      <c r="I3522" s="32" t="s">
        <v>2415</v>
      </c>
      <c r="J3522" s="33" t="s">
        <v>10772</v>
      </c>
      <c r="K3522" s="32">
        <v>17</v>
      </c>
      <c r="L3522" s="35"/>
    </row>
    <row r="3523" spans="1:12" ht="26.25" hidden="1" thickBot="1" x14ac:dyDescent="0.3">
      <c r="A3523" s="31" t="s">
        <v>417</v>
      </c>
      <c r="B3523" s="32" t="s">
        <v>503</v>
      </c>
      <c r="C3523" s="33" t="s">
        <v>2378</v>
      </c>
      <c r="D3523" s="33" t="s">
        <v>11932</v>
      </c>
      <c r="E3523" s="34" t="s">
        <v>11933</v>
      </c>
      <c r="F3523" s="32" t="s">
        <v>11934</v>
      </c>
      <c r="G3523" s="33" t="s">
        <v>11935</v>
      </c>
      <c r="H3523" s="32" t="s">
        <v>10769</v>
      </c>
      <c r="I3523" s="32" t="s">
        <v>2415</v>
      </c>
      <c r="J3523" s="33" t="s">
        <v>10772</v>
      </c>
      <c r="K3523" s="32">
        <v>21</v>
      </c>
      <c r="L3523" s="35"/>
    </row>
    <row r="3524" spans="1:12" ht="39" hidden="1" thickBot="1" x14ac:dyDescent="0.3">
      <c r="A3524" s="31" t="s">
        <v>417</v>
      </c>
      <c r="B3524" s="32" t="s">
        <v>839</v>
      </c>
      <c r="C3524" s="33" t="s">
        <v>2378</v>
      </c>
      <c r="D3524" s="33" t="s">
        <v>11936</v>
      </c>
      <c r="E3524" s="34" t="s">
        <v>11937</v>
      </c>
      <c r="F3524" s="32" t="s">
        <v>11938</v>
      </c>
      <c r="G3524" s="33" t="s">
        <v>11939</v>
      </c>
      <c r="H3524" s="32" t="s">
        <v>10769</v>
      </c>
      <c r="I3524" s="32" t="s">
        <v>2671</v>
      </c>
      <c r="J3524" s="33" t="s">
        <v>10772</v>
      </c>
      <c r="K3524" s="32">
        <v>8</v>
      </c>
      <c r="L3524" s="35"/>
    </row>
    <row r="3525" spans="1:12" ht="39" hidden="1" thickBot="1" x14ac:dyDescent="0.3">
      <c r="A3525" s="31" t="s">
        <v>417</v>
      </c>
      <c r="B3525" s="32" t="s">
        <v>839</v>
      </c>
      <c r="C3525" s="33" t="s">
        <v>2378</v>
      </c>
      <c r="D3525" s="33" t="s">
        <v>11940</v>
      </c>
      <c r="E3525" s="34" t="s">
        <v>11941</v>
      </c>
      <c r="F3525" s="32" t="s">
        <v>11942</v>
      </c>
      <c r="G3525" s="33" t="s">
        <v>11943</v>
      </c>
      <c r="H3525" s="32" t="s">
        <v>10769</v>
      </c>
      <c r="I3525" s="32" t="s">
        <v>2671</v>
      </c>
      <c r="J3525" s="33" t="s">
        <v>10772</v>
      </c>
      <c r="K3525" s="32">
        <v>7</v>
      </c>
      <c r="L3525" s="35"/>
    </row>
    <row r="3526" spans="1:12" ht="39" hidden="1" thickBot="1" x14ac:dyDescent="0.3">
      <c r="A3526" s="31" t="s">
        <v>417</v>
      </c>
      <c r="B3526" s="32" t="s">
        <v>839</v>
      </c>
      <c r="C3526" s="33" t="s">
        <v>2378</v>
      </c>
      <c r="D3526" s="33" t="s">
        <v>6169</v>
      </c>
      <c r="E3526" s="34" t="s">
        <v>6170</v>
      </c>
      <c r="F3526" s="32" t="s">
        <v>6171</v>
      </c>
      <c r="G3526" s="33" t="s">
        <v>11944</v>
      </c>
      <c r="H3526" s="32" t="s">
        <v>10769</v>
      </c>
      <c r="I3526" s="32" t="s">
        <v>2671</v>
      </c>
      <c r="J3526" s="33" t="s">
        <v>10772</v>
      </c>
      <c r="K3526" s="32">
        <v>15</v>
      </c>
      <c r="L3526" s="35"/>
    </row>
    <row r="3527" spans="1:12" ht="26.25" hidden="1" thickBot="1" x14ac:dyDescent="0.3">
      <c r="A3527" s="31" t="s">
        <v>417</v>
      </c>
      <c r="B3527" s="32" t="s">
        <v>878</v>
      </c>
      <c r="C3527" s="33" t="s">
        <v>2378</v>
      </c>
      <c r="D3527" s="33" t="s">
        <v>6205</v>
      </c>
      <c r="E3527" s="34" t="s">
        <v>2321</v>
      </c>
      <c r="F3527" s="32" t="s">
        <v>6206</v>
      </c>
      <c r="G3527" s="33" t="s">
        <v>11945</v>
      </c>
      <c r="H3527" s="32" t="s">
        <v>10769</v>
      </c>
      <c r="I3527" s="32" t="s">
        <v>2415</v>
      </c>
      <c r="J3527" s="33" t="s">
        <v>10772</v>
      </c>
      <c r="K3527" s="32">
        <v>11</v>
      </c>
      <c r="L3527" s="35"/>
    </row>
    <row r="3528" spans="1:12" ht="15.75" hidden="1" thickBot="1" x14ac:dyDescent="0.3">
      <c r="A3528" s="31" t="s">
        <v>139</v>
      </c>
      <c r="B3528" s="32" t="s">
        <v>1788</v>
      </c>
      <c r="C3528" s="33" t="s">
        <v>2378</v>
      </c>
      <c r="D3528" s="33" t="s">
        <v>11946</v>
      </c>
      <c r="E3528" s="34" t="s">
        <v>11947</v>
      </c>
      <c r="F3528" s="32" t="s">
        <v>11948</v>
      </c>
      <c r="G3528" s="33" t="s">
        <v>11949</v>
      </c>
      <c r="H3528" s="32" t="s">
        <v>10769</v>
      </c>
      <c r="I3528" s="32" t="s">
        <v>2671</v>
      </c>
      <c r="J3528" s="33" t="s">
        <v>10772</v>
      </c>
      <c r="K3528" s="32">
        <v>1</v>
      </c>
      <c r="L3528" s="35"/>
    </row>
    <row r="3529" spans="1:12" ht="15.75" hidden="1" thickBot="1" x14ac:dyDescent="0.3">
      <c r="A3529" s="31" t="s">
        <v>139</v>
      </c>
      <c r="B3529" s="32" t="s">
        <v>1788</v>
      </c>
      <c r="C3529" s="33" t="s">
        <v>2378</v>
      </c>
      <c r="D3529" s="33" t="s">
        <v>11950</v>
      </c>
      <c r="E3529" s="34" t="s">
        <v>11947</v>
      </c>
      <c r="F3529" s="32" t="s">
        <v>11948</v>
      </c>
      <c r="G3529" s="33" t="s">
        <v>11951</v>
      </c>
      <c r="H3529" s="32" t="s">
        <v>10769</v>
      </c>
      <c r="I3529" s="32" t="s">
        <v>2671</v>
      </c>
      <c r="J3529" s="33" t="s">
        <v>10772</v>
      </c>
      <c r="K3529" s="32">
        <v>21</v>
      </c>
      <c r="L3529" s="35"/>
    </row>
    <row r="3530" spans="1:12" ht="26.25" hidden="1" thickBot="1" x14ac:dyDescent="0.3">
      <c r="A3530" s="31" t="s">
        <v>139</v>
      </c>
      <c r="B3530" s="32" t="s">
        <v>2323</v>
      </c>
      <c r="C3530" s="33" t="s">
        <v>2369</v>
      </c>
      <c r="D3530" s="33" t="s">
        <v>11952</v>
      </c>
      <c r="E3530" s="34" t="s">
        <v>11953</v>
      </c>
      <c r="F3530" s="32" t="s">
        <v>11954</v>
      </c>
      <c r="G3530" s="33" t="s">
        <v>11955</v>
      </c>
      <c r="H3530" s="32" t="s">
        <v>10769</v>
      </c>
      <c r="I3530" s="32" t="s">
        <v>2415</v>
      </c>
      <c r="J3530" s="33" t="s">
        <v>10770</v>
      </c>
      <c r="K3530" s="32">
        <v>7</v>
      </c>
      <c r="L3530" s="35"/>
    </row>
    <row r="3531" spans="1:12" ht="26.25" hidden="1" thickBot="1" x14ac:dyDescent="0.3">
      <c r="A3531" s="31" t="s">
        <v>139</v>
      </c>
      <c r="B3531" s="32" t="s">
        <v>2323</v>
      </c>
      <c r="C3531" s="33" t="s">
        <v>2369</v>
      </c>
      <c r="D3531" s="33" t="s">
        <v>11956</v>
      </c>
      <c r="E3531" s="34" t="s">
        <v>11957</v>
      </c>
      <c r="F3531" s="32" t="s">
        <v>11958</v>
      </c>
      <c r="G3531" s="33" t="s">
        <v>11959</v>
      </c>
      <c r="H3531" s="32" t="s">
        <v>10769</v>
      </c>
      <c r="I3531" s="32" t="s">
        <v>2415</v>
      </c>
      <c r="J3531" s="33" t="s">
        <v>10772</v>
      </c>
      <c r="K3531" s="32">
        <v>13</v>
      </c>
      <c r="L3531" s="35"/>
    </row>
    <row r="3532" spans="1:12" ht="26.25" hidden="1" thickBot="1" x14ac:dyDescent="0.3">
      <c r="A3532" s="31" t="s">
        <v>139</v>
      </c>
      <c r="B3532" s="32" t="s">
        <v>1974</v>
      </c>
      <c r="C3532" s="33" t="s">
        <v>2378</v>
      </c>
      <c r="D3532" s="33" t="s">
        <v>11960</v>
      </c>
      <c r="E3532" s="34" t="s">
        <v>11961</v>
      </c>
      <c r="F3532" s="32" t="s">
        <v>11962</v>
      </c>
      <c r="G3532" s="33" t="s">
        <v>11963</v>
      </c>
      <c r="H3532" s="32" t="s">
        <v>10769</v>
      </c>
      <c r="I3532" s="32" t="s">
        <v>2671</v>
      </c>
      <c r="J3532" s="33" t="s">
        <v>10772</v>
      </c>
      <c r="K3532" s="32">
        <v>21</v>
      </c>
      <c r="L3532" s="35"/>
    </row>
    <row r="3533" spans="1:12" ht="26.25" hidden="1" thickBot="1" x14ac:dyDescent="0.3">
      <c r="A3533" s="31" t="s">
        <v>139</v>
      </c>
      <c r="B3533" s="32" t="s">
        <v>6235</v>
      </c>
      <c r="C3533" s="33" t="s">
        <v>2369</v>
      </c>
      <c r="D3533" s="33" t="s">
        <v>11964</v>
      </c>
      <c r="E3533" s="34" t="s">
        <v>4143</v>
      </c>
      <c r="F3533" s="32" t="s">
        <v>11965</v>
      </c>
      <c r="G3533" s="33" t="s">
        <v>11966</v>
      </c>
      <c r="H3533" s="32" t="s">
        <v>10769</v>
      </c>
      <c r="I3533" s="32" t="s">
        <v>2671</v>
      </c>
      <c r="J3533" s="33" t="s">
        <v>10770</v>
      </c>
      <c r="K3533" s="32">
        <v>12</v>
      </c>
      <c r="L3533" s="35"/>
    </row>
    <row r="3534" spans="1:12" ht="26.25" hidden="1" thickBot="1" x14ac:dyDescent="0.3">
      <c r="A3534" s="31" t="s">
        <v>139</v>
      </c>
      <c r="B3534" s="32" t="s">
        <v>6235</v>
      </c>
      <c r="C3534" s="33" t="s">
        <v>2369</v>
      </c>
      <c r="D3534" s="33" t="s">
        <v>11967</v>
      </c>
      <c r="E3534" s="34" t="s">
        <v>4616</v>
      </c>
      <c r="F3534" s="32" t="s">
        <v>11968</v>
      </c>
      <c r="G3534" s="33" t="s">
        <v>11969</v>
      </c>
      <c r="H3534" s="32" t="s">
        <v>10769</v>
      </c>
      <c r="I3534" s="32" t="s">
        <v>2671</v>
      </c>
      <c r="J3534" s="33" t="s">
        <v>10772</v>
      </c>
      <c r="K3534" s="32">
        <v>27</v>
      </c>
      <c r="L3534" s="35"/>
    </row>
    <row r="3535" spans="1:12" ht="26.25" hidden="1" thickBot="1" x14ac:dyDescent="0.3">
      <c r="A3535" s="31" t="s">
        <v>139</v>
      </c>
      <c r="B3535" s="32" t="s">
        <v>6235</v>
      </c>
      <c r="C3535" s="33" t="s">
        <v>2369</v>
      </c>
      <c r="D3535" s="33" t="s">
        <v>6248</v>
      </c>
      <c r="E3535" s="34" t="s">
        <v>6249</v>
      </c>
      <c r="F3535" s="32" t="s">
        <v>6250</v>
      </c>
      <c r="G3535" s="33" t="s">
        <v>11970</v>
      </c>
      <c r="H3535" s="32" t="s">
        <v>10769</v>
      </c>
      <c r="I3535" s="32" t="s">
        <v>2671</v>
      </c>
      <c r="J3535" s="33" t="s">
        <v>10772</v>
      </c>
      <c r="K3535" s="32">
        <v>23</v>
      </c>
      <c r="L3535" s="35"/>
    </row>
    <row r="3536" spans="1:12" ht="26.25" hidden="1" thickBot="1" x14ac:dyDescent="0.3">
      <c r="A3536" s="31" t="s">
        <v>139</v>
      </c>
      <c r="B3536" s="32" t="s">
        <v>6235</v>
      </c>
      <c r="C3536" s="33" t="s">
        <v>2369</v>
      </c>
      <c r="D3536" s="33" t="s">
        <v>11971</v>
      </c>
      <c r="E3536" s="34" t="s">
        <v>11972</v>
      </c>
      <c r="F3536" s="32" t="s">
        <v>11973</v>
      </c>
      <c r="G3536" s="33" t="s">
        <v>11974</v>
      </c>
      <c r="H3536" s="32" t="s">
        <v>10769</v>
      </c>
      <c r="I3536" s="32" t="s">
        <v>2671</v>
      </c>
      <c r="J3536" s="33" t="s">
        <v>10772</v>
      </c>
      <c r="K3536" s="32">
        <v>27</v>
      </c>
      <c r="L3536" s="35"/>
    </row>
    <row r="3537" spans="1:12" ht="26.25" hidden="1" thickBot="1" x14ac:dyDescent="0.3">
      <c r="A3537" s="31" t="s">
        <v>139</v>
      </c>
      <c r="B3537" s="32" t="s">
        <v>6235</v>
      </c>
      <c r="C3537" s="33" t="s">
        <v>2369</v>
      </c>
      <c r="D3537" s="33" t="s">
        <v>6242</v>
      </c>
      <c r="E3537" s="34" t="s">
        <v>6243</v>
      </c>
      <c r="F3537" s="32" t="s">
        <v>6244</v>
      </c>
      <c r="G3537" s="33" t="s">
        <v>11975</v>
      </c>
      <c r="H3537" s="32" t="s">
        <v>10769</v>
      </c>
      <c r="I3537" s="32" t="s">
        <v>2671</v>
      </c>
      <c r="J3537" s="33" t="s">
        <v>10772</v>
      </c>
      <c r="K3537" s="32">
        <v>19</v>
      </c>
      <c r="L3537" s="35"/>
    </row>
    <row r="3538" spans="1:12" ht="15.75" hidden="1" thickBot="1" x14ac:dyDescent="0.3">
      <c r="A3538" s="31" t="s">
        <v>139</v>
      </c>
      <c r="B3538" s="32" t="s">
        <v>2322</v>
      </c>
      <c r="C3538" s="33" t="s">
        <v>2378</v>
      </c>
      <c r="D3538" s="33" t="s">
        <v>11976</v>
      </c>
      <c r="E3538" s="34" t="s">
        <v>2209</v>
      </c>
      <c r="F3538" s="32" t="s">
        <v>11977</v>
      </c>
      <c r="G3538" s="33" t="s">
        <v>11978</v>
      </c>
      <c r="H3538" s="32" t="s">
        <v>10769</v>
      </c>
      <c r="I3538" s="32" t="s">
        <v>2415</v>
      </c>
      <c r="J3538" s="33" t="s">
        <v>10770</v>
      </c>
      <c r="K3538" s="32">
        <v>23</v>
      </c>
      <c r="L3538" s="35"/>
    </row>
    <row r="3539" spans="1:12" ht="15.75" hidden="1" thickBot="1" x14ac:dyDescent="0.3">
      <c r="A3539" s="31" t="s">
        <v>139</v>
      </c>
      <c r="B3539" s="32" t="s">
        <v>2322</v>
      </c>
      <c r="C3539" s="33" t="s">
        <v>2378</v>
      </c>
      <c r="D3539" s="33" t="s">
        <v>11979</v>
      </c>
      <c r="E3539" s="34" t="s">
        <v>11879</v>
      </c>
      <c r="F3539" s="32" t="s">
        <v>11980</v>
      </c>
      <c r="G3539" s="33" t="s">
        <v>11981</v>
      </c>
      <c r="H3539" s="32" t="s">
        <v>10769</v>
      </c>
      <c r="I3539" s="32" t="s">
        <v>2415</v>
      </c>
      <c r="J3539" s="33" t="s">
        <v>10770</v>
      </c>
      <c r="K3539" s="32">
        <v>27</v>
      </c>
      <c r="L3539" s="35"/>
    </row>
    <row r="3540" spans="1:12" ht="15.75" hidden="1" thickBot="1" x14ac:dyDescent="0.3">
      <c r="A3540" s="31" t="s">
        <v>139</v>
      </c>
      <c r="B3540" s="32" t="s">
        <v>2322</v>
      </c>
      <c r="C3540" s="33" t="s">
        <v>2378</v>
      </c>
      <c r="D3540" s="33" t="s">
        <v>11982</v>
      </c>
      <c r="E3540" s="34" t="s">
        <v>11983</v>
      </c>
      <c r="F3540" s="32" t="s">
        <v>11984</v>
      </c>
      <c r="G3540" s="33" t="s">
        <v>11985</v>
      </c>
      <c r="H3540" s="32" t="s">
        <v>10769</v>
      </c>
      <c r="I3540" s="32" t="s">
        <v>2415</v>
      </c>
      <c r="J3540" s="33" t="s">
        <v>10770</v>
      </c>
      <c r="K3540" s="32">
        <v>28</v>
      </c>
      <c r="L3540" s="35"/>
    </row>
    <row r="3541" spans="1:12" ht="26.25" hidden="1" thickBot="1" x14ac:dyDescent="0.3">
      <c r="A3541" s="31" t="s">
        <v>139</v>
      </c>
      <c r="B3541" s="32" t="s">
        <v>2322</v>
      </c>
      <c r="C3541" s="33" t="s">
        <v>2378</v>
      </c>
      <c r="D3541" s="33" t="s">
        <v>11986</v>
      </c>
      <c r="E3541" s="34" t="s">
        <v>11987</v>
      </c>
      <c r="F3541" s="32" t="s">
        <v>11988</v>
      </c>
      <c r="G3541" s="33" t="s">
        <v>11989</v>
      </c>
      <c r="H3541" s="32" t="s">
        <v>10769</v>
      </c>
      <c r="I3541" s="32" t="s">
        <v>2415</v>
      </c>
      <c r="J3541" s="33" t="s">
        <v>10770</v>
      </c>
      <c r="K3541" s="32">
        <v>21</v>
      </c>
      <c r="L3541" s="35"/>
    </row>
    <row r="3542" spans="1:12" ht="15.75" hidden="1" thickBot="1" x14ac:dyDescent="0.3">
      <c r="A3542" s="31" t="s">
        <v>139</v>
      </c>
      <c r="B3542" s="32" t="s">
        <v>2322</v>
      </c>
      <c r="C3542" s="33" t="s">
        <v>2497</v>
      </c>
      <c r="D3542" s="33" t="s">
        <v>11990</v>
      </c>
      <c r="E3542" s="34" t="s">
        <v>11991</v>
      </c>
      <c r="F3542" s="32" t="s">
        <v>11992</v>
      </c>
      <c r="G3542" s="33" t="s">
        <v>11993</v>
      </c>
      <c r="H3542" s="32" t="s">
        <v>10769</v>
      </c>
      <c r="I3542" s="32" t="s">
        <v>2415</v>
      </c>
      <c r="J3542" s="33" t="s">
        <v>10772</v>
      </c>
      <c r="K3542" s="32">
        <v>23</v>
      </c>
      <c r="L3542" s="35"/>
    </row>
    <row r="3543" spans="1:12" ht="15.75" hidden="1" thickBot="1" x14ac:dyDescent="0.3">
      <c r="A3543" s="31" t="s">
        <v>139</v>
      </c>
      <c r="B3543" s="32" t="s">
        <v>2322</v>
      </c>
      <c r="C3543" s="33" t="s">
        <v>3437</v>
      </c>
      <c r="D3543" s="33" t="s">
        <v>11994</v>
      </c>
      <c r="E3543" s="34" t="s">
        <v>11995</v>
      </c>
      <c r="F3543" s="32" t="s">
        <v>11996</v>
      </c>
      <c r="G3543" s="33" t="s">
        <v>11997</v>
      </c>
      <c r="H3543" s="32" t="s">
        <v>10769</v>
      </c>
      <c r="I3543" s="32" t="s">
        <v>2415</v>
      </c>
      <c r="J3543" s="33" t="s">
        <v>10772</v>
      </c>
      <c r="K3543" s="32">
        <v>34</v>
      </c>
      <c r="L3543" s="35"/>
    </row>
    <row r="3544" spans="1:12" ht="15.75" hidden="1" thickBot="1" x14ac:dyDescent="0.3">
      <c r="A3544" s="31" t="s">
        <v>139</v>
      </c>
      <c r="B3544" s="32" t="s">
        <v>2322</v>
      </c>
      <c r="C3544" s="33" t="s">
        <v>2369</v>
      </c>
      <c r="D3544" s="33" t="s">
        <v>11998</v>
      </c>
      <c r="E3544" s="34" t="s">
        <v>11999</v>
      </c>
      <c r="F3544" s="32" t="s">
        <v>12000</v>
      </c>
      <c r="G3544" s="33" t="s">
        <v>12001</v>
      </c>
      <c r="H3544" s="32" t="s">
        <v>10769</v>
      </c>
      <c r="I3544" s="32" t="s">
        <v>2415</v>
      </c>
      <c r="J3544" s="33" t="s">
        <v>10770</v>
      </c>
      <c r="K3544" s="32">
        <v>24</v>
      </c>
      <c r="L3544" s="35"/>
    </row>
    <row r="3545" spans="1:12" ht="15.75" hidden="1" thickBot="1" x14ac:dyDescent="0.3">
      <c r="A3545" s="31" t="s">
        <v>139</v>
      </c>
      <c r="B3545" s="32" t="s">
        <v>2322</v>
      </c>
      <c r="C3545" s="33" t="s">
        <v>2369</v>
      </c>
      <c r="D3545" s="33" t="s">
        <v>12002</v>
      </c>
      <c r="E3545" s="34" t="s">
        <v>12003</v>
      </c>
      <c r="F3545" s="32" t="s">
        <v>12004</v>
      </c>
      <c r="G3545" s="33" t="s">
        <v>12005</v>
      </c>
      <c r="H3545" s="32" t="s">
        <v>10769</v>
      </c>
      <c r="I3545" s="32" t="s">
        <v>2415</v>
      </c>
      <c r="J3545" s="33" t="s">
        <v>10770</v>
      </c>
      <c r="K3545" s="32">
        <v>30</v>
      </c>
      <c r="L3545" s="35"/>
    </row>
    <row r="3546" spans="1:12" ht="26.25" hidden="1" thickBot="1" x14ac:dyDescent="0.3">
      <c r="A3546" s="31" t="s">
        <v>139</v>
      </c>
      <c r="B3546" s="32" t="s">
        <v>2322</v>
      </c>
      <c r="C3546" s="33" t="s">
        <v>3437</v>
      </c>
      <c r="D3546" s="33" t="s">
        <v>12006</v>
      </c>
      <c r="E3546" s="34" t="s">
        <v>12007</v>
      </c>
      <c r="F3546" s="32" t="s">
        <v>12008</v>
      </c>
      <c r="G3546" s="33" t="s">
        <v>12009</v>
      </c>
      <c r="H3546" s="32" t="s">
        <v>10769</v>
      </c>
      <c r="I3546" s="32" t="s">
        <v>2415</v>
      </c>
      <c r="J3546" s="33" t="s">
        <v>10772</v>
      </c>
      <c r="K3546" s="32">
        <v>29</v>
      </c>
      <c r="L3546" s="35"/>
    </row>
    <row r="3547" spans="1:12" ht="26.25" hidden="1" thickBot="1" x14ac:dyDescent="0.3">
      <c r="A3547" s="31" t="s">
        <v>139</v>
      </c>
      <c r="B3547" s="32" t="s">
        <v>2322</v>
      </c>
      <c r="C3547" s="33" t="s">
        <v>2378</v>
      </c>
      <c r="D3547" s="33" t="s">
        <v>12010</v>
      </c>
      <c r="E3547" s="34" t="s">
        <v>12011</v>
      </c>
      <c r="F3547" s="32" t="s">
        <v>12012</v>
      </c>
      <c r="G3547" s="33" t="s">
        <v>12013</v>
      </c>
      <c r="H3547" s="32" t="s">
        <v>10769</v>
      </c>
      <c r="I3547" s="32" t="s">
        <v>2415</v>
      </c>
      <c r="J3547" s="33" t="s">
        <v>10772</v>
      </c>
      <c r="K3547" s="32">
        <v>35</v>
      </c>
      <c r="L3547" s="35"/>
    </row>
    <row r="3548" spans="1:12" ht="15.75" hidden="1" thickBot="1" x14ac:dyDescent="0.3">
      <c r="A3548" s="31" t="s">
        <v>139</v>
      </c>
      <c r="B3548" s="32" t="s">
        <v>2322</v>
      </c>
      <c r="C3548" s="33" t="s">
        <v>2378</v>
      </c>
      <c r="D3548" s="33" t="s">
        <v>12014</v>
      </c>
      <c r="E3548" s="34" t="s">
        <v>12015</v>
      </c>
      <c r="F3548" s="32" t="s">
        <v>12016</v>
      </c>
      <c r="G3548" s="33" t="s">
        <v>12017</v>
      </c>
      <c r="H3548" s="32" t="s">
        <v>10769</v>
      </c>
      <c r="I3548" s="32" t="s">
        <v>2415</v>
      </c>
      <c r="J3548" s="33" t="s">
        <v>10770</v>
      </c>
      <c r="K3548" s="32">
        <v>22</v>
      </c>
      <c r="L3548" s="36" t="s">
        <v>6276</v>
      </c>
    </row>
    <row r="3549" spans="1:12" ht="15.75" hidden="1" thickBot="1" x14ac:dyDescent="0.3">
      <c r="A3549" s="31" t="s">
        <v>139</v>
      </c>
      <c r="B3549" s="32" t="s">
        <v>2322</v>
      </c>
      <c r="C3549" s="33" t="s">
        <v>2497</v>
      </c>
      <c r="D3549" s="33" t="s">
        <v>6260</v>
      </c>
      <c r="E3549" s="34" t="s">
        <v>6261</v>
      </c>
      <c r="F3549" s="32" t="s">
        <v>6262</v>
      </c>
      <c r="G3549" s="33" t="s">
        <v>12018</v>
      </c>
      <c r="H3549" s="32" t="s">
        <v>10769</v>
      </c>
      <c r="I3549" s="32" t="s">
        <v>2415</v>
      </c>
      <c r="J3549" s="33" t="s">
        <v>10770</v>
      </c>
      <c r="K3549" s="32">
        <v>27</v>
      </c>
      <c r="L3549" s="35"/>
    </row>
    <row r="3550" spans="1:12" ht="15.75" hidden="1" thickBot="1" x14ac:dyDescent="0.3">
      <c r="A3550" s="31" t="s">
        <v>159</v>
      </c>
      <c r="B3550" s="32" t="s">
        <v>1740</v>
      </c>
      <c r="C3550" s="33" t="s">
        <v>2378</v>
      </c>
      <c r="D3550" s="33" t="s">
        <v>12019</v>
      </c>
      <c r="E3550" s="34" t="s">
        <v>12020</v>
      </c>
      <c r="F3550" s="32" t="s">
        <v>12021</v>
      </c>
      <c r="G3550" s="33" t="s">
        <v>12022</v>
      </c>
      <c r="H3550" s="32" t="s">
        <v>10769</v>
      </c>
      <c r="I3550" s="32" t="s">
        <v>2671</v>
      </c>
      <c r="J3550" s="33" t="s">
        <v>10772</v>
      </c>
      <c r="K3550" s="32">
        <v>11</v>
      </c>
      <c r="L3550" s="35"/>
    </row>
    <row r="3551" spans="1:12" ht="26.25" hidden="1" thickBot="1" x14ac:dyDescent="0.3">
      <c r="A3551" s="31" t="s">
        <v>159</v>
      </c>
      <c r="B3551" s="32" t="s">
        <v>1740</v>
      </c>
      <c r="C3551" s="33" t="s">
        <v>2378</v>
      </c>
      <c r="D3551" s="33" t="s">
        <v>12023</v>
      </c>
      <c r="E3551" s="34" t="s">
        <v>12024</v>
      </c>
      <c r="F3551" s="32" t="s">
        <v>12025</v>
      </c>
      <c r="G3551" s="33" t="s">
        <v>12026</v>
      </c>
      <c r="H3551" s="32" t="s">
        <v>10769</v>
      </c>
      <c r="I3551" s="32" t="s">
        <v>2671</v>
      </c>
      <c r="J3551" s="33" t="s">
        <v>10772</v>
      </c>
      <c r="K3551" s="32">
        <v>17</v>
      </c>
      <c r="L3551" s="35"/>
    </row>
    <row r="3552" spans="1:12" ht="15.75" hidden="1" thickBot="1" x14ac:dyDescent="0.3">
      <c r="A3552" s="31" t="s">
        <v>159</v>
      </c>
      <c r="B3552" s="32" t="s">
        <v>166</v>
      </c>
      <c r="C3552" s="33" t="s">
        <v>2378</v>
      </c>
      <c r="D3552" s="33" t="s">
        <v>12027</v>
      </c>
      <c r="E3552" s="34" t="s">
        <v>12028</v>
      </c>
      <c r="F3552" s="32" t="s">
        <v>12029</v>
      </c>
      <c r="G3552" s="33" t="s">
        <v>12030</v>
      </c>
      <c r="H3552" s="32" t="s">
        <v>10769</v>
      </c>
      <c r="I3552" s="32" t="s">
        <v>2671</v>
      </c>
      <c r="J3552" s="33" t="s">
        <v>10772</v>
      </c>
      <c r="K3552" s="32">
        <v>0</v>
      </c>
      <c r="L3552" s="35"/>
    </row>
    <row r="3553" spans="1:12" ht="15.75" hidden="1" thickBot="1" x14ac:dyDescent="0.3">
      <c r="A3553" s="31" t="s">
        <v>159</v>
      </c>
      <c r="B3553" s="32" t="s">
        <v>166</v>
      </c>
      <c r="C3553" s="33" t="s">
        <v>2378</v>
      </c>
      <c r="D3553" s="33" t="s">
        <v>12031</v>
      </c>
      <c r="E3553" s="34" t="s">
        <v>3162</v>
      </c>
      <c r="F3553" s="32" t="s">
        <v>12032</v>
      </c>
      <c r="G3553" s="33" t="s">
        <v>12033</v>
      </c>
      <c r="H3553" s="32" t="s">
        <v>10769</v>
      </c>
      <c r="I3553" s="32" t="s">
        <v>2415</v>
      </c>
      <c r="J3553" s="33" t="s">
        <v>10772</v>
      </c>
      <c r="K3553" s="32">
        <v>14</v>
      </c>
      <c r="L3553" s="35"/>
    </row>
    <row r="3554" spans="1:12" ht="15.75" hidden="1" thickBot="1" x14ac:dyDescent="0.3">
      <c r="A3554" s="31" t="s">
        <v>159</v>
      </c>
      <c r="B3554" s="32" t="s">
        <v>166</v>
      </c>
      <c r="C3554" s="33" t="s">
        <v>2378</v>
      </c>
      <c r="D3554" s="33" t="s">
        <v>12034</v>
      </c>
      <c r="E3554" s="34" t="s">
        <v>12035</v>
      </c>
      <c r="F3554" s="32" t="s">
        <v>12036</v>
      </c>
      <c r="G3554" s="33" t="s">
        <v>12037</v>
      </c>
      <c r="H3554" s="32" t="s">
        <v>10769</v>
      </c>
      <c r="I3554" s="32" t="s">
        <v>2671</v>
      </c>
      <c r="J3554" s="33" t="s">
        <v>10772</v>
      </c>
      <c r="K3554" s="32">
        <v>23</v>
      </c>
      <c r="L3554" s="35"/>
    </row>
    <row r="3555" spans="1:12" ht="15.75" hidden="1" thickBot="1" x14ac:dyDescent="0.3">
      <c r="A3555" s="31" t="s">
        <v>159</v>
      </c>
      <c r="B3555" s="32" t="s">
        <v>482</v>
      </c>
      <c r="C3555" s="33" t="s">
        <v>2378</v>
      </c>
      <c r="D3555" s="33" t="s">
        <v>12038</v>
      </c>
      <c r="E3555" s="34" t="s">
        <v>12039</v>
      </c>
      <c r="F3555" s="32" t="s">
        <v>12040</v>
      </c>
      <c r="G3555" s="33" t="s">
        <v>12041</v>
      </c>
      <c r="H3555" s="32" t="s">
        <v>10769</v>
      </c>
      <c r="I3555" s="32" t="s">
        <v>2415</v>
      </c>
      <c r="J3555" s="33" t="s">
        <v>10772</v>
      </c>
      <c r="K3555" s="32">
        <v>19</v>
      </c>
      <c r="L3555" s="35"/>
    </row>
    <row r="3556" spans="1:12" ht="15.75" hidden="1" thickBot="1" x14ac:dyDescent="0.3">
      <c r="A3556" s="31" t="s">
        <v>159</v>
      </c>
      <c r="B3556" s="32" t="s">
        <v>482</v>
      </c>
      <c r="C3556" s="33" t="s">
        <v>2378</v>
      </c>
      <c r="D3556" s="33" t="s">
        <v>12042</v>
      </c>
      <c r="E3556" s="34" t="s">
        <v>12043</v>
      </c>
      <c r="F3556" s="32" t="s">
        <v>12044</v>
      </c>
      <c r="G3556" s="33" t="s">
        <v>12045</v>
      </c>
      <c r="H3556" s="32" t="s">
        <v>10769</v>
      </c>
      <c r="I3556" s="32" t="s">
        <v>2415</v>
      </c>
      <c r="J3556" s="33" t="s">
        <v>10772</v>
      </c>
      <c r="K3556" s="32">
        <v>17</v>
      </c>
      <c r="L3556" s="35"/>
    </row>
    <row r="3557" spans="1:12" ht="26.25" hidden="1" thickBot="1" x14ac:dyDescent="0.3">
      <c r="A3557" s="31" t="s">
        <v>159</v>
      </c>
      <c r="B3557" s="32" t="s">
        <v>482</v>
      </c>
      <c r="C3557" s="33" t="s">
        <v>2378</v>
      </c>
      <c r="D3557" s="33" t="s">
        <v>12046</v>
      </c>
      <c r="E3557" s="34" t="s">
        <v>12047</v>
      </c>
      <c r="F3557" s="32" t="s">
        <v>12048</v>
      </c>
      <c r="G3557" s="33" t="s">
        <v>12049</v>
      </c>
      <c r="H3557" s="32" t="s">
        <v>10769</v>
      </c>
      <c r="I3557" s="32" t="s">
        <v>2415</v>
      </c>
      <c r="J3557" s="33" t="s">
        <v>10772</v>
      </c>
      <c r="K3557" s="32">
        <v>53</v>
      </c>
      <c r="L3557" s="35"/>
    </row>
    <row r="3558" spans="1:12" ht="26.25" hidden="1" thickBot="1" x14ac:dyDescent="0.3">
      <c r="A3558" s="31" t="s">
        <v>159</v>
      </c>
      <c r="B3558" s="32" t="s">
        <v>2325</v>
      </c>
      <c r="C3558" s="33" t="s">
        <v>2374</v>
      </c>
      <c r="D3558" s="33" t="s">
        <v>6297</v>
      </c>
      <c r="E3558" s="34" t="s">
        <v>2326</v>
      </c>
      <c r="F3558" s="32" t="s">
        <v>6298</v>
      </c>
      <c r="G3558" s="33" t="s">
        <v>12050</v>
      </c>
      <c r="H3558" s="32" t="s">
        <v>10769</v>
      </c>
      <c r="I3558" s="32" t="s">
        <v>2415</v>
      </c>
      <c r="J3558" s="33" t="s">
        <v>10770</v>
      </c>
      <c r="K3558" s="32">
        <v>20</v>
      </c>
      <c r="L3558" s="35"/>
    </row>
    <row r="3559" spans="1:12" ht="26.25" hidden="1" thickBot="1" x14ac:dyDescent="0.3">
      <c r="A3559" s="31" t="s">
        <v>159</v>
      </c>
      <c r="B3559" s="32" t="s">
        <v>2328</v>
      </c>
      <c r="C3559" s="33" t="s">
        <v>2378</v>
      </c>
      <c r="D3559" s="33" t="s">
        <v>12051</v>
      </c>
      <c r="E3559" s="34" t="s">
        <v>12052</v>
      </c>
      <c r="F3559" s="32" t="s">
        <v>12053</v>
      </c>
      <c r="G3559" s="33" t="s">
        <v>12054</v>
      </c>
      <c r="H3559" s="32" t="s">
        <v>10769</v>
      </c>
      <c r="I3559" s="32" t="s">
        <v>2671</v>
      </c>
      <c r="J3559" s="33" t="s">
        <v>10772</v>
      </c>
      <c r="K3559" s="32">
        <v>14</v>
      </c>
      <c r="L3559" s="35"/>
    </row>
    <row r="3560" spans="1:12" ht="15.75" hidden="1" thickBot="1" x14ac:dyDescent="0.3">
      <c r="A3560" s="31" t="s">
        <v>159</v>
      </c>
      <c r="B3560" s="32" t="s">
        <v>1552</v>
      </c>
      <c r="C3560" s="33" t="s">
        <v>2369</v>
      </c>
      <c r="D3560" s="33" t="s">
        <v>12055</v>
      </c>
      <c r="E3560" s="34" t="s">
        <v>12056</v>
      </c>
      <c r="F3560" s="32" t="s">
        <v>12057</v>
      </c>
      <c r="G3560" s="33" t="s">
        <v>12058</v>
      </c>
      <c r="H3560" s="32" t="s">
        <v>10769</v>
      </c>
      <c r="I3560" s="32" t="s">
        <v>2671</v>
      </c>
      <c r="J3560" s="33" t="s">
        <v>10772</v>
      </c>
      <c r="K3560" s="32">
        <v>12</v>
      </c>
      <c r="L3560" s="35"/>
    </row>
    <row r="3561" spans="1:12" ht="15.75" hidden="1" thickBot="1" x14ac:dyDescent="0.3">
      <c r="A3561" s="31" t="s">
        <v>159</v>
      </c>
      <c r="B3561" s="32" t="s">
        <v>1552</v>
      </c>
      <c r="C3561" s="33" t="s">
        <v>2369</v>
      </c>
      <c r="D3561" s="33" t="s">
        <v>12059</v>
      </c>
      <c r="E3561" s="34" t="s">
        <v>12060</v>
      </c>
      <c r="F3561" s="32" t="s">
        <v>12061</v>
      </c>
      <c r="G3561" s="33" t="s">
        <v>12062</v>
      </c>
      <c r="H3561" s="32" t="s">
        <v>10769</v>
      </c>
      <c r="I3561" s="32" t="s">
        <v>2671</v>
      </c>
      <c r="J3561" s="33" t="s">
        <v>10772</v>
      </c>
      <c r="K3561" s="32">
        <v>10</v>
      </c>
      <c r="L3561" s="35"/>
    </row>
    <row r="3562" spans="1:12" ht="15.75" hidden="1" thickBot="1" x14ac:dyDescent="0.3">
      <c r="A3562" s="31" t="s">
        <v>159</v>
      </c>
      <c r="B3562" s="32" t="s">
        <v>1552</v>
      </c>
      <c r="C3562" s="33" t="s">
        <v>2369</v>
      </c>
      <c r="D3562" s="33" t="s">
        <v>12063</v>
      </c>
      <c r="E3562" s="34" t="s">
        <v>12064</v>
      </c>
      <c r="F3562" s="32" t="s">
        <v>12065</v>
      </c>
      <c r="G3562" s="33" t="s">
        <v>12066</v>
      </c>
      <c r="H3562" s="32" t="s">
        <v>10769</v>
      </c>
      <c r="I3562" s="32" t="s">
        <v>2671</v>
      </c>
      <c r="J3562" s="33" t="s">
        <v>10772</v>
      </c>
      <c r="K3562" s="32">
        <v>20</v>
      </c>
      <c r="L3562" s="35"/>
    </row>
    <row r="3563" spans="1:12" ht="15.75" hidden="1" thickBot="1" x14ac:dyDescent="0.3">
      <c r="A3563" s="31" t="s">
        <v>354</v>
      </c>
      <c r="B3563" s="32" t="s">
        <v>6326</v>
      </c>
      <c r="C3563" s="33" t="s">
        <v>2378</v>
      </c>
      <c r="D3563" s="33" t="s">
        <v>12067</v>
      </c>
      <c r="E3563" s="34" t="s">
        <v>4094</v>
      </c>
      <c r="F3563" s="32" t="s">
        <v>12068</v>
      </c>
      <c r="G3563" s="33" t="s">
        <v>12069</v>
      </c>
      <c r="H3563" s="32" t="s">
        <v>10769</v>
      </c>
      <c r="I3563" s="32" t="s">
        <v>2415</v>
      </c>
      <c r="J3563" s="33" t="s">
        <v>10770</v>
      </c>
      <c r="K3563" s="32">
        <v>15</v>
      </c>
      <c r="L3563" s="35"/>
    </row>
    <row r="3564" spans="1:12" ht="15.75" hidden="1" thickBot="1" x14ac:dyDescent="0.3">
      <c r="A3564" s="31" t="s">
        <v>354</v>
      </c>
      <c r="B3564" s="32" t="s">
        <v>6326</v>
      </c>
      <c r="C3564" s="33" t="s">
        <v>2378</v>
      </c>
      <c r="D3564" s="33" t="s">
        <v>12070</v>
      </c>
      <c r="E3564" s="34" t="s">
        <v>12071</v>
      </c>
      <c r="F3564" s="32" t="s">
        <v>12072</v>
      </c>
      <c r="G3564" s="33" t="s">
        <v>12073</v>
      </c>
      <c r="H3564" s="32" t="s">
        <v>10769</v>
      </c>
      <c r="I3564" s="32" t="s">
        <v>2415</v>
      </c>
      <c r="J3564" s="33" t="s">
        <v>10772</v>
      </c>
      <c r="K3564" s="32">
        <v>7</v>
      </c>
      <c r="L3564" s="35"/>
    </row>
    <row r="3565" spans="1:12" ht="26.25" hidden="1" thickBot="1" x14ac:dyDescent="0.3">
      <c r="A3565" s="31" t="s">
        <v>354</v>
      </c>
      <c r="B3565" s="32" t="s">
        <v>6326</v>
      </c>
      <c r="C3565" s="33" t="s">
        <v>2378</v>
      </c>
      <c r="D3565" s="33" t="s">
        <v>6333</v>
      </c>
      <c r="E3565" s="34" t="s">
        <v>6334</v>
      </c>
      <c r="F3565" s="32" t="s">
        <v>6335</v>
      </c>
      <c r="G3565" s="33" t="s">
        <v>12074</v>
      </c>
      <c r="H3565" s="32" t="s">
        <v>10769</v>
      </c>
      <c r="I3565" s="32" t="s">
        <v>2415</v>
      </c>
      <c r="J3565" s="33" t="s">
        <v>10770</v>
      </c>
      <c r="K3565" s="32">
        <v>23</v>
      </c>
      <c r="L3565" s="35"/>
    </row>
    <row r="3566" spans="1:12" ht="15.75" hidden="1" thickBot="1" x14ac:dyDescent="0.3">
      <c r="A3566" s="31" t="s">
        <v>354</v>
      </c>
      <c r="B3566" s="32" t="s">
        <v>6326</v>
      </c>
      <c r="C3566" s="33" t="s">
        <v>2378</v>
      </c>
      <c r="D3566" s="33" t="s">
        <v>12075</v>
      </c>
      <c r="E3566" s="34" t="s">
        <v>12076</v>
      </c>
      <c r="F3566" s="32" t="s">
        <v>12077</v>
      </c>
      <c r="G3566" s="33" t="s">
        <v>12078</v>
      </c>
      <c r="H3566" s="32" t="s">
        <v>10769</v>
      </c>
      <c r="I3566" s="32" t="s">
        <v>2415</v>
      </c>
      <c r="J3566" s="33" t="s">
        <v>10772</v>
      </c>
      <c r="K3566" s="32">
        <v>24</v>
      </c>
      <c r="L3566" s="35"/>
    </row>
    <row r="3567" spans="1:12" ht="15.75" hidden="1" thickBot="1" x14ac:dyDescent="0.3">
      <c r="A3567" s="31" t="s">
        <v>354</v>
      </c>
      <c r="B3567" s="32" t="s">
        <v>633</v>
      </c>
      <c r="C3567" s="33" t="s">
        <v>2378</v>
      </c>
      <c r="D3567" s="33" t="s">
        <v>12079</v>
      </c>
      <c r="E3567" s="34" t="s">
        <v>12080</v>
      </c>
      <c r="F3567" s="32" t="s">
        <v>12081</v>
      </c>
      <c r="G3567" s="33" t="s">
        <v>12082</v>
      </c>
      <c r="H3567" s="32" t="s">
        <v>10769</v>
      </c>
      <c r="I3567" s="32" t="s">
        <v>2415</v>
      </c>
      <c r="J3567" s="33" t="s">
        <v>10772</v>
      </c>
      <c r="K3567" s="32">
        <v>14</v>
      </c>
      <c r="L3567" s="35"/>
    </row>
    <row r="3568" spans="1:12" ht="26.25" hidden="1" thickBot="1" x14ac:dyDescent="0.3">
      <c r="A3568" s="31" t="s">
        <v>354</v>
      </c>
      <c r="B3568" s="32" t="s">
        <v>633</v>
      </c>
      <c r="C3568" s="33" t="s">
        <v>2378</v>
      </c>
      <c r="D3568" s="33" t="s">
        <v>12083</v>
      </c>
      <c r="E3568" s="34" t="s">
        <v>12084</v>
      </c>
      <c r="F3568" s="32" t="s">
        <v>12085</v>
      </c>
      <c r="G3568" s="33" t="s">
        <v>12086</v>
      </c>
      <c r="H3568" s="32" t="s">
        <v>10769</v>
      </c>
      <c r="I3568" s="32" t="s">
        <v>2415</v>
      </c>
      <c r="J3568" s="33" t="s">
        <v>10772</v>
      </c>
      <c r="K3568" s="32">
        <v>5</v>
      </c>
      <c r="L3568" s="35"/>
    </row>
    <row r="3569" spans="1:12" ht="15.75" hidden="1" thickBot="1" x14ac:dyDescent="0.3">
      <c r="A3569" s="31" t="s">
        <v>354</v>
      </c>
      <c r="B3569" s="32" t="s">
        <v>951</v>
      </c>
      <c r="C3569" s="33" t="s">
        <v>2378</v>
      </c>
      <c r="D3569" s="33" t="s">
        <v>12087</v>
      </c>
      <c r="E3569" s="34" t="s">
        <v>12088</v>
      </c>
      <c r="F3569" s="32" t="s">
        <v>12089</v>
      </c>
      <c r="G3569" s="33" t="s">
        <v>12090</v>
      </c>
      <c r="H3569" s="32" t="s">
        <v>10769</v>
      </c>
      <c r="I3569" s="32" t="s">
        <v>2415</v>
      </c>
      <c r="J3569" s="33" t="s">
        <v>10772</v>
      </c>
      <c r="K3569" s="32">
        <v>12</v>
      </c>
      <c r="L3569" s="35"/>
    </row>
    <row r="3570" spans="1:12" ht="15.75" hidden="1" thickBot="1" x14ac:dyDescent="0.3">
      <c r="A3570" s="31" t="s">
        <v>354</v>
      </c>
      <c r="B3570" s="32" t="s">
        <v>951</v>
      </c>
      <c r="C3570" s="33" t="s">
        <v>2378</v>
      </c>
      <c r="D3570" s="33" t="s">
        <v>6358</v>
      </c>
      <c r="E3570" s="34" t="s">
        <v>6359</v>
      </c>
      <c r="F3570" s="32" t="s">
        <v>6360</v>
      </c>
      <c r="G3570" s="33" t="s">
        <v>12091</v>
      </c>
      <c r="H3570" s="32" t="s">
        <v>10769</v>
      </c>
      <c r="I3570" s="32" t="s">
        <v>2415</v>
      </c>
      <c r="J3570" s="33" t="s">
        <v>10770</v>
      </c>
      <c r="K3570" s="32">
        <v>21</v>
      </c>
      <c r="L3570" s="35"/>
    </row>
    <row r="3571" spans="1:12" ht="15.75" hidden="1" thickBot="1" x14ac:dyDescent="0.3">
      <c r="A3571" s="31" t="s">
        <v>354</v>
      </c>
      <c r="B3571" s="32" t="s">
        <v>2333</v>
      </c>
      <c r="C3571" s="33" t="s">
        <v>2378</v>
      </c>
      <c r="D3571" s="33" t="s">
        <v>12092</v>
      </c>
      <c r="E3571" s="34" t="s">
        <v>12093</v>
      </c>
      <c r="F3571" s="32" t="s">
        <v>12094</v>
      </c>
      <c r="G3571" s="33" t="s">
        <v>12095</v>
      </c>
      <c r="H3571" s="32" t="s">
        <v>10769</v>
      </c>
      <c r="I3571" s="32" t="s">
        <v>2415</v>
      </c>
      <c r="J3571" s="33" t="s">
        <v>10772</v>
      </c>
      <c r="K3571" s="32">
        <v>14</v>
      </c>
      <c r="L3571" s="35"/>
    </row>
    <row r="3572" spans="1:12" ht="15.75" hidden="1" thickBot="1" x14ac:dyDescent="0.3">
      <c r="A3572" s="31" t="s">
        <v>157</v>
      </c>
      <c r="B3572" s="32" t="s">
        <v>2344</v>
      </c>
      <c r="C3572" s="33" t="s">
        <v>2378</v>
      </c>
      <c r="D3572" s="33" t="s">
        <v>12096</v>
      </c>
      <c r="E3572" s="34" t="s">
        <v>12097</v>
      </c>
      <c r="F3572" s="32" t="s">
        <v>12098</v>
      </c>
      <c r="G3572" s="33" t="s">
        <v>12099</v>
      </c>
      <c r="H3572" s="32" t="s">
        <v>10769</v>
      </c>
      <c r="I3572" s="32" t="s">
        <v>2415</v>
      </c>
      <c r="J3572" s="33" t="s">
        <v>10770</v>
      </c>
      <c r="K3572" s="32">
        <v>24</v>
      </c>
      <c r="L3572" s="36" t="s">
        <v>3557</v>
      </c>
    </row>
    <row r="3573" spans="1:12" ht="26.25" hidden="1" thickBot="1" x14ac:dyDescent="0.3">
      <c r="A3573" s="31" t="s">
        <v>157</v>
      </c>
      <c r="B3573" s="32" t="s">
        <v>2340</v>
      </c>
      <c r="C3573" s="33" t="s">
        <v>2378</v>
      </c>
      <c r="D3573" s="33" t="s">
        <v>12100</v>
      </c>
      <c r="E3573" s="34" t="s">
        <v>6402</v>
      </c>
      <c r="F3573" s="32" t="s">
        <v>12101</v>
      </c>
      <c r="G3573" s="33" t="s">
        <v>12102</v>
      </c>
      <c r="H3573" s="32" t="s">
        <v>10769</v>
      </c>
      <c r="I3573" s="32" t="s">
        <v>2415</v>
      </c>
      <c r="J3573" s="33" t="s">
        <v>10770</v>
      </c>
      <c r="K3573" s="32">
        <v>26</v>
      </c>
      <c r="L3573" s="35"/>
    </row>
    <row r="3574" spans="1:12" ht="15.75" hidden="1" thickBot="1" x14ac:dyDescent="0.3">
      <c r="A3574" s="31" t="s">
        <v>157</v>
      </c>
      <c r="B3574" s="32" t="s">
        <v>2340</v>
      </c>
      <c r="C3574" s="33" t="s">
        <v>2378</v>
      </c>
      <c r="D3574" s="33" t="s">
        <v>12103</v>
      </c>
      <c r="E3574" s="34" t="s">
        <v>7823</v>
      </c>
      <c r="F3574" s="32" t="s">
        <v>12104</v>
      </c>
      <c r="G3574" s="33" t="s">
        <v>12105</v>
      </c>
      <c r="H3574" s="32" t="s">
        <v>10769</v>
      </c>
      <c r="I3574" s="32" t="s">
        <v>2415</v>
      </c>
      <c r="J3574" s="33" t="s">
        <v>10770</v>
      </c>
      <c r="K3574" s="32">
        <v>24</v>
      </c>
      <c r="L3574" s="35"/>
    </row>
    <row r="3575" spans="1:12" ht="26.25" hidden="1" thickBot="1" x14ac:dyDescent="0.3">
      <c r="A3575" s="31" t="s">
        <v>157</v>
      </c>
      <c r="B3575" s="32" t="s">
        <v>2340</v>
      </c>
      <c r="C3575" s="33" t="s">
        <v>2378</v>
      </c>
      <c r="D3575" s="33" t="s">
        <v>12106</v>
      </c>
      <c r="E3575" s="34" t="s">
        <v>12107</v>
      </c>
      <c r="F3575" s="32" t="s">
        <v>12108</v>
      </c>
      <c r="G3575" s="33" t="s">
        <v>12109</v>
      </c>
      <c r="H3575" s="32" t="s">
        <v>10769</v>
      </c>
      <c r="I3575" s="32" t="s">
        <v>2415</v>
      </c>
      <c r="J3575" s="33" t="s">
        <v>10772</v>
      </c>
      <c r="K3575" s="32">
        <v>7</v>
      </c>
      <c r="L3575" s="35"/>
    </row>
    <row r="3576" spans="1:12" ht="15.75" hidden="1" thickBot="1" x14ac:dyDescent="0.3">
      <c r="A3576" s="31" t="s">
        <v>157</v>
      </c>
      <c r="B3576" s="32" t="s">
        <v>2340</v>
      </c>
      <c r="C3576" s="33" t="s">
        <v>2378</v>
      </c>
      <c r="D3576" s="33" t="s">
        <v>12110</v>
      </c>
      <c r="E3576" s="34" t="s">
        <v>2252</v>
      </c>
      <c r="F3576" s="32" t="s">
        <v>12111</v>
      </c>
      <c r="G3576" s="33" t="s">
        <v>12112</v>
      </c>
      <c r="H3576" s="32" t="s">
        <v>10769</v>
      </c>
      <c r="I3576" s="32" t="s">
        <v>2415</v>
      </c>
      <c r="J3576" s="33" t="s">
        <v>10772</v>
      </c>
      <c r="K3576" s="32">
        <v>25</v>
      </c>
      <c r="L3576" s="35"/>
    </row>
    <row r="3577" spans="1:12" ht="15.75" hidden="1" thickBot="1" x14ac:dyDescent="0.3">
      <c r="A3577" s="31" t="s">
        <v>157</v>
      </c>
      <c r="B3577" s="32" t="s">
        <v>300</v>
      </c>
      <c r="C3577" s="33" t="s">
        <v>2378</v>
      </c>
      <c r="D3577" s="33" t="s">
        <v>12113</v>
      </c>
      <c r="E3577" s="34" t="s">
        <v>12114</v>
      </c>
      <c r="F3577" s="32" t="s">
        <v>12115</v>
      </c>
      <c r="G3577" s="33" t="s">
        <v>12116</v>
      </c>
      <c r="H3577" s="32" t="s">
        <v>10769</v>
      </c>
      <c r="I3577" s="32" t="s">
        <v>2415</v>
      </c>
      <c r="J3577" s="33" t="s">
        <v>10772</v>
      </c>
      <c r="K3577" s="32">
        <v>22</v>
      </c>
      <c r="L3577" s="35"/>
    </row>
    <row r="3578" spans="1:12" ht="15.75" hidden="1" thickBot="1" x14ac:dyDescent="0.3">
      <c r="A3578" s="31" t="s">
        <v>157</v>
      </c>
      <c r="B3578" s="32" t="s">
        <v>300</v>
      </c>
      <c r="C3578" s="33" t="s">
        <v>2378</v>
      </c>
      <c r="D3578" s="33" t="s">
        <v>12117</v>
      </c>
      <c r="E3578" s="34" t="s">
        <v>12118</v>
      </c>
      <c r="F3578" s="32" t="s">
        <v>12119</v>
      </c>
      <c r="G3578" s="33" t="s">
        <v>12120</v>
      </c>
      <c r="H3578" s="32" t="s">
        <v>10769</v>
      </c>
      <c r="I3578" s="32" t="s">
        <v>2415</v>
      </c>
      <c r="J3578" s="33" t="s">
        <v>10772</v>
      </c>
      <c r="K3578" s="32">
        <v>20</v>
      </c>
      <c r="L3578" s="35"/>
    </row>
    <row r="3579" spans="1:12" ht="15.75" hidden="1" thickBot="1" x14ac:dyDescent="0.3">
      <c r="A3579" s="31" t="s">
        <v>157</v>
      </c>
      <c r="B3579" s="32" t="s">
        <v>300</v>
      </c>
      <c r="C3579" s="33" t="s">
        <v>2378</v>
      </c>
      <c r="D3579" s="33" t="s">
        <v>12121</v>
      </c>
      <c r="E3579" s="34" t="s">
        <v>12122</v>
      </c>
      <c r="F3579" s="32" t="s">
        <v>12123</v>
      </c>
      <c r="G3579" s="33" t="s">
        <v>12124</v>
      </c>
      <c r="H3579" s="32" t="s">
        <v>10769</v>
      </c>
      <c r="I3579" s="32" t="s">
        <v>2415</v>
      </c>
      <c r="J3579" s="33" t="s">
        <v>10772</v>
      </c>
      <c r="K3579" s="32">
        <v>22</v>
      </c>
      <c r="L3579" s="35"/>
    </row>
    <row r="3580" spans="1:12" ht="15.75" hidden="1" thickBot="1" x14ac:dyDescent="0.3">
      <c r="A3580" s="31" t="s">
        <v>157</v>
      </c>
      <c r="B3580" s="32" t="s">
        <v>300</v>
      </c>
      <c r="C3580" s="33" t="s">
        <v>2378</v>
      </c>
      <c r="D3580" s="33" t="s">
        <v>12125</v>
      </c>
      <c r="E3580" s="34" t="s">
        <v>12126</v>
      </c>
      <c r="F3580" s="32" t="s">
        <v>12127</v>
      </c>
      <c r="G3580" s="33" t="s">
        <v>12128</v>
      </c>
      <c r="H3580" s="32" t="s">
        <v>10769</v>
      </c>
      <c r="I3580" s="32" t="s">
        <v>2415</v>
      </c>
      <c r="J3580" s="33" t="s">
        <v>10772</v>
      </c>
      <c r="K3580" s="32">
        <v>18</v>
      </c>
      <c r="L3580" s="35"/>
    </row>
    <row r="3581" spans="1:12" ht="15.75" hidden="1" thickBot="1" x14ac:dyDescent="0.3">
      <c r="A3581" s="31" t="s">
        <v>157</v>
      </c>
      <c r="B3581" s="32" t="s">
        <v>2341</v>
      </c>
      <c r="C3581" s="33" t="s">
        <v>2378</v>
      </c>
      <c r="D3581" s="33" t="s">
        <v>12129</v>
      </c>
      <c r="E3581" s="34" t="s">
        <v>12130</v>
      </c>
      <c r="F3581" s="32" t="s">
        <v>12131</v>
      </c>
      <c r="G3581" s="33" t="s">
        <v>12132</v>
      </c>
      <c r="H3581" s="32" t="s">
        <v>10769</v>
      </c>
      <c r="I3581" s="32" t="s">
        <v>2415</v>
      </c>
      <c r="J3581" s="33" t="s">
        <v>10770</v>
      </c>
      <c r="K3581" s="32">
        <v>29</v>
      </c>
      <c r="L3581" s="35"/>
    </row>
    <row r="3582" spans="1:12" ht="15.75" hidden="1" thickBot="1" x14ac:dyDescent="0.3">
      <c r="A3582" s="31" t="s">
        <v>157</v>
      </c>
      <c r="B3582" s="32" t="s">
        <v>2341</v>
      </c>
      <c r="C3582" s="33" t="s">
        <v>2378</v>
      </c>
      <c r="D3582" s="33" t="s">
        <v>12133</v>
      </c>
      <c r="E3582" s="34" t="s">
        <v>12134</v>
      </c>
      <c r="F3582" s="32" t="s">
        <v>12135</v>
      </c>
      <c r="G3582" s="33" t="s">
        <v>12136</v>
      </c>
      <c r="H3582" s="32" t="s">
        <v>10769</v>
      </c>
      <c r="I3582" s="32" t="s">
        <v>2415</v>
      </c>
      <c r="J3582" s="33" t="s">
        <v>10770</v>
      </c>
      <c r="K3582" s="32">
        <v>21</v>
      </c>
      <c r="L3582" s="35"/>
    </row>
    <row r="3583" spans="1:12" ht="26.25" hidden="1" thickBot="1" x14ac:dyDescent="0.3">
      <c r="A3583" s="31" t="s">
        <v>157</v>
      </c>
      <c r="B3583" s="32" t="s">
        <v>2341</v>
      </c>
      <c r="C3583" s="33" t="s">
        <v>2378</v>
      </c>
      <c r="D3583" s="33" t="s">
        <v>12137</v>
      </c>
      <c r="E3583" s="34" t="s">
        <v>12138</v>
      </c>
      <c r="F3583" s="32" t="s">
        <v>12139</v>
      </c>
      <c r="G3583" s="33" t="s">
        <v>12140</v>
      </c>
      <c r="H3583" s="32" t="s">
        <v>10769</v>
      </c>
      <c r="I3583" s="32" t="s">
        <v>2671</v>
      </c>
      <c r="J3583" s="33" t="s">
        <v>10770</v>
      </c>
      <c r="K3583" s="32">
        <v>9</v>
      </c>
      <c r="L3583" s="35"/>
    </row>
    <row r="3584" spans="1:12" ht="15.75" hidden="1" thickBot="1" x14ac:dyDescent="0.3">
      <c r="A3584" s="31" t="s">
        <v>157</v>
      </c>
      <c r="B3584" s="32" t="s">
        <v>2341</v>
      </c>
      <c r="C3584" s="33" t="s">
        <v>2378</v>
      </c>
      <c r="D3584" s="33" t="s">
        <v>12141</v>
      </c>
      <c r="E3584" s="34" t="s">
        <v>12142</v>
      </c>
      <c r="F3584" s="32" t="s">
        <v>12143</v>
      </c>
      <c r="G3584" s="33" t="s">
        <v>12144</v>
      </c>
      <c r="H3584" s="32" t="s">
        <v>10769</v>
      </c>
      <c r="I3584" s="32" t="s">
        <v>2415</v>
      </c>
      <c r="J3584" s="33" t="s">
        <v>10770</v>
      </c>
      <c r="K3584" s="32">
        <v>11</v>
      </c>
      <c r="L3584" s="35"/>
    </row>
    <row r="3585" spans="1:12" ht="15.75" hidden="1" thickBot="1" x14ac:dyDescent="0.3">
      <c r="A3585" s="31" t="s">
        <v>157</v>
      </c>
      <c r="B3585" s="32" t="s">
        <v>2341</v>
      </c>
      <c r="C3585" s="33" t="s">
        <v>2378</v>
      </c>
      <c r="D3585" s="33" t="s">
        <v>12145</v>
      </c>
      <c r="E3585" s="34" t="s">
        <v>12146</v>
      </c>
      <c r="F3585" s="32" t="s">
        <v>12147</v>
      </c>
      <c r="G3585" s="33" t="s">
        <v>12148</v>
      </c>
      <c r="H3585" s="32" t="s">
        <v>10769</v>
      </c>
      <c r="I3585" s="32" t="s">
        <v>2415</v>
      </c>
      <c r="J3585" s="33" t="s">
        <v>10770</v>
      </c>
      <c r="K3585" s="32">
        <v>24</v>
      </c>
      <c r="L3585" s="35"/>
    </row>
    <row r="3586" spans="1:12" ht="15.75" hidden="1" thickBot="1" x14ac:dyDescent="0.3">
      <c r="A3586" s="31" t="s">
        <v>157</v>
      </c>
      <c r="B3586" s="32" t="s">
        <v>2341</v>
      </c>
      <c r="C3586" s="33" t="s">
        <v>2378</v>
      </c>
      <c r="D3586" s="33" t="s">
        <v>12149</v>
      </c>
      <c r="E3586" s="34" t="s">
        <v>4584</v>
      </c>
      <c r="F3586" s="32" t="s">
        <v>12150</v>
      </c>
      <c r="G3586" s="33" t="s">
        <v>12151</v>
      </c>
      <c r="H3586" s="32" t="s">
        <v>10769</v>
      </c>
      <c r="I3586" s="32" t="s">
        <v>2415</v>
      </c>
      <c r="J3586" s="33" t="s">
        <v>10772</v>
      </c>
      <c r="K3586" s="32">
        <v>39</v>
      </c>
      <c r="L3586" s="35"/>
    </row>
    <row r="3587" spans="1:12" ht="15.75" hidden="1" thickBot="1" x14ac:dyDescent="0.3">
      <c r="A3587" s="31" t="s">
        <v>157</v>
      </c>
      <c r="B3587" s="32" t="s">
        <v>2341</v>
      </c>
      <c r="C3587" s="33" t="s">
        <v>2378</v>
      </c>
      <c r="D3587" s="33" t="s">
        <v>12152</v>
      </c>
      <c r="E3587" s="34" t="s">
        <v>12153</v>
      </c>
      <c r="F3587" s="32" t="s">
        <v>12154</v>
      </c>
      <c r="G3587" s="33" t="s">
        <v>12155</v>
      </c>
      <c r="H3587" s="32" t="s">
        <v>10769</v>
      </c>
      <c r="I3587" s="32" t="s">
        <v>2415</v>
      </c>
      <c r="J3587" s="33" t="s">
        <v>10772</v>
      </c>
      <c r="K3587" s="32">
        <v>40</v>
      </c>
      <c r="L3587" s="35"/>
    </row>
    <row r="3588" spans="1:12" ht="15.75" hidden="1" thickBot="1" x14ac:dyDescent="0.3">
      <c r="A3588" s="31" t="s">
        <v>157</v>
      </c>
      <c r="B3588" s="32" t="s">
        <v>2341</v>
      </c>
      <c r="C3588" s="33" t="s">
        <v>2378</v>
      </c>
      <c r="D3588" s="33" t="s">
        <v>12156</v>
      </c>
      <c r="E3588" s="34" t="s">
        <v>12157</v>
      </c>
      <c r="F3588" s="32" t="s">
        <v>12158</v>
      </c>
      <c r="G3588" s="33" t="s">
        <v>12159</v>
      </c>
      <c r="H3588" s="32" t="s">
        <v>10769</v>
      </c>
      <c r="I3588" s="32" t="s">
        <v>2415</v>
      </c>
      <c r="J3588" s="33" t="s">
        <v>10772</v>
      </c>
      <c r="K3588" s="32">
        <v>21</v>
      </c>
      <c r="L3588" s="35"/>
    </row>
    <row r="3589" spans="1:12" ht="26.25" hidden="1" thickBot="1" x14ac:dyDescent="0.3">
      <c r="A3589" s="31" t="s">
        <v>2368</v>
      </c>
      <c r="B3589" s="32" t="s">
        <v>2192</v>
      </c>
      <c r="C3589" s="33" t="s">
        <v>2376</v>
      </c>
      <c r="D3589" s="33" t="s">
        <v>12160</v>
      </c>
      <c r="E3589" s="34" t="s">
        <v>2254</v>
      </c>
      <c r="F3589" s="32" t="s">
        <v>12161</v>
      </c>
      <c r="G3589" s="33" t="s">
        <v>12162</v>
      </c>
      <c r="H3589" s="32" t="s">
        <v>10769</v>
      </c>
      <c r="I3589" s="32" t="s">
        <v>2415</v>
      </c>
      <c r="J3589" s="33" t="s">
        <v>10772</v>
      </c>
      <c r="K3589" s="32">
        <v>9</v>
      </c>
      <c r="L3589" s="36" t="s">
        <v>6497</v>
      </c>
    </row>
    <row r="3590" spans="1:12" ht="15.75" hidden="1" thickBot="1" x14ac:dyDescent="0.3">
      <c r="A3590" s="31" t="s">
        <v>2368</v>
      </c>
      <c r="B3590" s="32" t="s">
        <v>2192</v>
      </c>
      <c r="C3590" s="33" t="s">
        <v>2385</v>
      </c>
      <c r="D3590" s="33" t="s">
        <v>12163</v>
      </c>
      <c r="E3590" s="34" t="s">
        <v>12164</v>
      </c>
      <c r="F3590" s="32" t="s">
        <v>12165</v>
      </c>
      <c r="G3590" s="33" t="s">
        <v>12166</v>
      </c>
      <c r="H3590" s="32" t="s">
        <v>10769</v>
      </c>
      <c r="I3590" s="32" t="s">
        <v>2415</v>
      </c>
      <c r="J3590" s="33" t="s">
        <v>10770</v>
      </c>
      <c r="K3590" s="32">
        <v>20</v>
      </c>
      <c r="L3590" s="36" t="s">
        <v>2962</v>
      </c>
    </row>
    <row r="3591" spans="1:12" ht="15.75" hidden="1" thickBot="1" x14ac:dyDescent="0.3">
      <c r="A3591" s="31" t="s">
        <v>2368</v>
      </c>
      <c r="B3591" s="32" t="s">
        <v>2192</v>
      </c>
      <c r="C3591" s="33" t="s">
        <v>6517</v>
      </c>
      <c r="D3591" s="33" t="s">
        <v>12167</v>
      </c>
      <c r="E3591" s="34" t="s">
        <v>12168</v>
      </c>
      <c r="F3591" s="32" t="s">
        <v>12169</v>
      </c>
      <c r="G3591" s="33" t="s">
        <v>12170</v>
      </c>
      <c r="H3591" s="32" t="s">
        <v>10769</v>
      </c>
      <c r="I3591" s="32" t="s">
        <v>2415</v>
      </c>
      <c r="J3591" s="33" t="s">
        <v>10770</v>
      </c>
      <c r="K3591" s="32">
        <v>34</v>
      </c>
      <c r="L3591" s="36" t="s">
        <v>12168</v>
      </c>
    </row>
    <row r="3592" spans="1:12" ht="15.75" hidden="1" thickBot="1" x14ac:dyDescent="0.3">
      <c r="A3592" s="31" t="s">
        <v>2368</v>
      </c>
      <c r="B3592" s="32" t="s">
        <v>2192</v>
      </c>
      <c r="C3592" s="33" t="s">
        <v>5717</v>
      </c>
      <c r="D3592" s="33" t="s">
        <v>12171</v>
      </c>
      <c r="E3592" s="34" t="s">
        <v>12172</v>
      </c>
      <c r="F3592" s="32" t="s">
        <v>12173</v>
      </c>
      <c r="G3592" s="33" t="s">
        <v>12174</v>
      </c>
      <c r="H3592" s="32" t="s">
        <v>10769</v>
      </c>
      <c r="I3592" s="32" t="s">
        <v>2415</v>
      </c>
      <c r="J3592" s="33" t="s">
        <v>10772</v>
      </c>
      <c r="K3592" s="32">
        <v>20</v>
      </c>
      <c r="L3592" s="36" t="s">
        <v>3447</v>
      </c>
    </row>
    <row r="3593" spans="1:12" ht="15.75" hidden="1" thickBot="1" x14ac:dyDescent="0.3">
      <c r="A3593" s="31" t="s">
        <v>2368</v>
      </c>
      <c r="B3593" s="32" t="s">
        <v>2192</v>
      </c>
      <c r="C3593" s="33" t="s">
        <v>2376</v>
      </c>
      <c r="D3593" s="33" t="s">
        <v>12175</v>
      </c>
      <c r="E3593" s="34" t="s">
        <v>7164</v>
      </c>
      <c r="F3593" s="32" t="s">
        <v>12176</v>
      </c>
      <c r="G3593" s="33" t="s">
        <v>12177</v>
      </c>
      <c r="H3593" s="32" t="s">
        <v>10769</v>
      </c>
      <c r="I3593" s="32" t="s">
        <v>2671</v>
      </c>
      <c r="J3593" s="33" t="s">
        <v>10772</v>
      </c>
      <c r="K3593" s="32">
        <v>17</v>
      </c>
      <c r="L3593" s="36" t="s">
        <v>7164</v>
      </c>
    </row>
    <row r="3594" spans="1:12" ht="26.25" hidden="1" thickBot="1" x14ac:dyDescent="0.3">
      <c r="A3594" s="31" t="s">
        <v>2368</v>
      </c>
      <c r="B3594" s="32" t="s">
        <v>2192</v>
      </c>
      <c r="C3594" s="33" t="s">
        <v>2385</v>
      </c>
      <c r="D3594" s="33" t="s">
        <v>12178</v>
      </c>
      <c r="E3594" s="34" t="s">
        <v>12179</v>
      </c>
      <c r="F3594" s="32" t="s">
        <v>12180</v>
      </c>
      <c r="G3594" s="33" t="s">
        <v>12181</v>
      </c>
      <c r="H3594" s="32" t="s">
        <v>10769</v>
      </c>
      <c r="I3594" s="32" t="s">
        <v>2415</v>
      </c>
      <c r="J3594" s="33" t="s">
        <v>10772</v>
      </c>
      <c r="K3594" s="32">
        <v>33</v>
      </c>
      <c r="L3594" s="36" t="s">
        <v>12179</v>
      </c>
    </row>
    <row r="3595" spans="1:12" ht="15.75" hidden="1" thickBot="1" x14ac:dyDescent="0.3">
      <c r="A3595" s="31" t="s">
        <v>2368</v>
      </c>
      <c r="B3595" s="32" t="s">
        <v>2192</v>
      </c>
      <c r="C3595" s="33" t="s">
        <v>6551</v>
      </c>
      <c r="D3595" s="33" t="s">
        <v>6701</v>
      </c>
      <c r="E3595" s="34" t="s">
        <v>6702</v>
      </c>
      <c r="F3595" s="32" t="s">
        <v>6703</v>
      </c>
      <c r="G3595" s="33" t="s">
        <v>12182</v>
      </c>
      <c r="H3595" s="32" t="s">
        <v>10769</v>
      </c>
      <c r="I3595" s="32" t="s">
        <v>2415</v>
      </c>
      <c r="J3595" s="33" t="s">
        <v>10772</v>
      </c>
      <c r="K3595" s="32">
        <v>17</v>
      </c>
      <c r="L3595" s="36" t="s">
        <v>6497</v>
      </c>
    </row>
    <row r="3596" spans="1:12" ht="26.25" hidden="1" thickBot="1" x14ac:dyDescent="0.3">
      <c r="A3596" s="31" t="s">
        <v>2368</v>
      </c>
      <c r="B3596" s="32" t="s">
        <v>2192</v>
      </c>
      <c r="C3596" s="33" t="s">
        <v>2385</v>
      </c>
      <c r="D3596" s="33" t="s">
        <v>6575</v>
      </c>
      <c r="E3596" s="34" t="s">
        <v>6576</v>
      </c>
      <c r="F3596" s="32" t="s">
        <v>6577</v>
      </c>
      <c r="G3596" s="33" t="s">
        <v>12183</v>
      </c>
      <c r="H3596" s="32" t="s">
        <v>10769</v>
      </c>
      <c r="I3596" s="32" t="s">
        <v>2415</v>
      </c>
      <c r="J3596" s="33" t="s">
        <v>10772</v>
      </c>
      <c r="K3596" s="32">
        <v>18</v>
      </c>
      <c r="L3596" s="35"/>
    </row>
    <row r="3597" spans="1:12" ht="15.75" hidden="1" thickBot="1" x14ac:dyDescent="0.3">
      <c r="A3597" s="31" t="s">
        <v>2368</v>
      </c>
      <c r="B3597" s="32" t="s">
        <v>2192</v>
      </c>
      <c r="C3597" s="33" t="s">
        <v>6551</v>
      </c>
      <c r="D3597" s="33" t="s">
        <v>12184</v>
      </c>
      <c r="E3597" s="34" t="s">
        <v>12185</v>
      </c>
      <c r="F3597" s="32" t="s">
        <v>12186</v>
      </c>
      <c r="G3597" s="33" t="s">
        <v>12187</v>
      </c>
      <c r="H3597" s="32" t="s">
        <v>10769</v>
      </c>
      <c r="I3597" s="32" t="s">
        <v>2415</v>
      </c>
      <c r="J3597" s="33" t="s">
        <v>10772</v>
      </c>
      <c r="K3597" s="32">
        <v>15</v>
      </c>
      <c r="L3597" s="36" t="s">
        <v>6497</v>
      </c>
    </row>
    <row r="3598" spans="1:12" ht="15.75" hidden="1" thickBot="1" x14ac:dyDescent="0.3">
      <c r="A3598" s="31" t="s">
        <v>2368</v>
      </c>
      <c r="B3598" s="32" t="s">
        <v>2194</v>
      </c>
      <c r="C3598" s="33" t="s">
        <v>6736</v>
      </c>
      <c r="D3598" s="33" t="s">
        <v>12188</v>
      </c>
      <c r="E3598" s="34" t="s">
        <v>12189</v>
      </c>
      <c r="F3598" s="32" t="s">
        <v>12190</v>
      </c>
      <c r="G3598" s="33" t="s">
        <v>12191</v>
      </c>
      <c r="H3598" s="32" t="s">
        <v>10769</v>
      </c>
      <c r="I3598" s="32" t="s">
        <v>2671</v>
      </c>
      <c r="J3598" s="33" t="s">
        <v>10772</v>
      </c>
      <c r="K3598" s="32">
        <v>16</v>
      </c>
      <c r="L3598" s="36" t="s">
        <v>12192</v>
      </c>
    </row>
    <row r="3599" spans="1:12" ht="26.25" hidden="1" thickBot="1" x14ac:dyDescent="0.3">
      <c r="A3599" s="31" t="s">
        <v>2368</v>
      </c>
      <c r="B3599" s="32" t="s">
        <v>2194</v>
      </c>
      <c r="C3599" s="33" t="s">
        <v>6736</v>
      </c>
      <c r="D3599" s="33" t="s">
        <v>7132</v>
      </c>
      <c r="E3599" s="34" t="s">
        <v>7133</v>
      </c>
      <c r="F3599" s="32" t="s">
        <v>7134</v>
      </c>
      <c r="G3599" s="33" t="s">
        <v>12193</v>
      </c>
      <c r="H3599" s="32" t="s">
        <v>10769</v>
      </c>
      <c r="I3599" s="32" t="s">
        <v>2415</v>
      </c>
      <c r="J3599" s="33" t="s">
        <v>10772</v>
      </c>
      <c r="K3599" s="32">
        <v>8</v>
      </c>
      <c r="L3599" s="36" t="s">
        <v>6741</v>
      </c>
    </row>
    <row r="3600" spans="1:12" ht="15.75" hidden="1" thickBot="1" x14ac:dyDescent="0.3">
      <c r="A3600" s="31" t="s">
        <v>2368</v>
      </c>
      <c r="B3600" s="32" t="s">
        <v>2197</v>
      </c>
      <c r="C3600" s="33" t="s">
        <v>7407</v>
      </c>
      <c r="D3600" s="33" t="s">
        <v>12194</v>
      </c>
      <c r="E3600" s="34" t="s">
        <v>7377</v>
      </c>
      <c r="F3600" s="32" t="s">
        <v>7378</v>
      </c>
      <c r="G3600" s="33" t="s">
        <v>12195</v>
      </c>
      <c r="H3600" s="32" t="s">
        <v>10769</v>
      </c>
      <c r="I3600" s="32" t="s">
        <v>2415</v>
      </c>
      <c r="J3600" s="33" t="s">
        <v>10772</v>
      </c>
      <c r="K3600" s="32">
        <v>21</v>
      </c>
      <c r="L3600" s="36" t="s">
        <v>6567</v>
      </c>
    </row>
    <row r="3601" spans="1:12" ht="15.75" hidden="1" thickBot="1" x14ac:dyDescent="0.3">
      <c r="A3601" s="31" t="s">
        <v>2368</v>
      </c>
      <c r="B3601" s="32" t="s">
        <v>2197</v>
      </c>
      <c r="C3601" s="33" t="s">
        <v>7232</v>
      </c>
      <c r="D3601" s="33" t="s">
        <v>12196</v>
      </c>
      <c r="E3601" s="34" t="s">
        <v>12197</v>
      </c>
      <c r="F3601" s="32" t="s">
        <v>12198</v>
      </c>
      <c r="G3601" s="33" t="s">
        <v>12199</v>
      </c>
      <c r="H3601" s="32" t="s">
        <v>10769</v>
      </c>
      <c r="I3601" s="32" t="s">
        <v>2415</v>
      </c>
      <c r="J3601" s="33" t="s">
        <v>10772</v>
      </c>
      <c r="K3601" s="32">
        <v>11</v>
      </c>
      <c r="L3601" s="36" t="s">
        <v>12200</v>
      </c>
    </row>
    <row r="3602" spans="1:12" ht="15.75" hidden="1" thickBot="1" x14ac:dyDescent="0.3">
      <c r="A3602" s="31" t="s">
        <v>2368</v>
      </c>
      <c r="B3602" s="32" t="s">
        <v>2197</v>
      </c>
      <c r="C3602" s="33" t="s">
        <v>2389</v>
      </c>
      <c r="D3602" s="33" t="s">
        <v>12201</v>
      </c>
      <c r="E3602" s="34" t="s">
        <v>12202</v>
      </c>
      <c r="F3602" s="32" t="s">
        <v>12203</v>
      </c>
      <c r="G3602" s="33" t="s">
        <v>12204</v>
      </c>
      <c r="H3602" s="32" t="s">
        <v>10769</v>
      </c>
      <c r="I3602" s="32" t="s">
        <v>2415</v>
      </c>
      <c r="J3602" s="33" t="s">
        <v>10770</v>
      </c>
      <c r="K3602" s="32">
        <v>28</v>
      </c>
      <c r="L3602" s="36" t="s">
        <v>7240</v>
      </c>
    </row>
    <row r="3603" spans="1:12" ht="15.75" hidden="1" thickBot="1" x14ac:dyDescent="0.3">
      <c r="A3603" s="31" t="s">
        <v>2368</v>
      </c>
      <c r="B3603" s="32" t="s">
        <v>2197</v>
      </c>
      <c r="C3603" s="33" t="s">
        <v>2389</v>
      </c>
      <c r="D3603" s="33" t="s">
        <v>12205</v>
      </c>
      <c r="E3603" s="34" t="s">
        <v>2164</v>
      </c>
      <c r="F3603" s="32" t="s">
        <v>12206</v>
      </c>
      <c r="G3603" s="33" t="s">
        <v>12207</v>
      </c>
      <c r="H3603" s="32" t="s">
        <v>10769</v>
      </c>
      <c r="I3603" s="32" t="s">
        <v>2415</v>
      </c>
      <c r="J3603" s="33" t="s">
        <v>10770</v>
      </c>
      <c r="K3603" s="32">
        <v>32</v>
      </c>
      <c r="L3603" s="36" t="s">
        <v>7240</v>
      </c>
    </row>
    <row r="3604" spans="1:12" ht="26.25" hidden="1" thickBot="1" x14ac:dyDescent="0.3">
      <c r="A3604" s="31" t="s">
        <v>2368</v>
      </c>
      <c r="B3604" s="32" t="s">
        <v>2197</v>
      </c>
      <c r="C3604" s="33" t="s">
        <v>7162</v>
      </c>
      <c r="D3604" s="33" t="s">
        <v>12208</v>
      </c>
      <c r="E3604" s="34" t="s">
        <v>7168</v>
      </c>
      <c r="F3604" s="32" t="s">
        <v>12209</v>
      </c>
      <c r="G3604" s="33" t="s">
        <v>12210</v>
      </c>
      <c r="H3604" s="32" t="s">
        <v>10769</v>
      </c>
      <c r="I3604" s="32" t="s">
        <v>2415</v>
      </c>
      <c r="J3604" s="33" t="s">
        <v>10772</v>
      </c>
      <c r="K3604" s="32">
        <v>17</v>
      </c>
      <c r="L3604" s="36" t="s">
        <v>2170</v>
      </c>
    </row>
    <row r="3605" spans="1:12" ht="15.75" hidden="1" thickBot="1" x14ac:dyDescent="0.3">
      <c r="A3605" s="31" t="s">
        <v>2368</v>
      </c>
      <c r="B3605" s="32" t="s">
        <v>2197</v>
      </c>
      <c r="C3605" s="33" t="s">
        <v>5433</v>
      </c>
      <c r="D3605" s="33" t="s">
        <v>7618</v>
      </c>
      <c r="E3605" s="34" t="s">
        <v>7619</v>
      </c>
      <c r="F3605" s="32" t="s">
        <v>7620</v>
      </c>
      <c r="G3605" s="33" t="s">
        <v>12211</v>
      </c>
      <c r="H3605" s="32" t="s">
        <v>10769</v>
      </c>
      <c r="I3605" s="32" t="s">
        <v>2415</v>
      </c>
      <c r="J3605" s="33" t="s">
        <v>10772</v>
      </c>
      <c r="K3605" s="32">
        <v>21</v>
      </c>
      <c r="L3605" s="36" t="s">
        <v>7622</v>
      </c>
    </row>
    <row r="3606" spans="1:12" ht="15.75" hidden="1" thickBot="1" x14ac:dyDescent="0.3">
      <c r="A3606" s="31" t="s">
        <v>2368</v>
      </c>
      <c r="B3606" s="32" t="s">
        <v>2197</v>
      </c>
      <c r="C3606" s="33" t="s">
        <v>2389</v>
      </c>
      <c r="D3606" s="33" t="s">
        <v>12212</v>
      </c>
      <c r="E3606" s="34" t="s">
        <v>7377</v>
      </c>
      <c r="F3606" s="32" t="s">
        <v>7378</v>
      </c>
      <c r="G3606" s="33" t="s">
        <v>12213</v>
      </c>
      <c r="H3606" s="32" t="s">
        <v>10769</v>
      </c>
      <c r="I3606" s="32" t="s">
        <v>2415</v>
      </c>
      <c r="J3606" s="33" t="s">
        <v>10772</v>
      </c>
      <c r="K3606" s="32">
        <v>22</v>
      </c>
      <c r="L3606" s="36" t="s">
        <v>6567</v>
      </c>
    </row>
    <row r="3607" spans="1:12" ht="15.75" hidden="1" thickBot="1" x14ac:dyDescent="0.3">
      <c r="A3607" s="31" t="s">
        <v>2368</v>
      </c>
      <c r="B3607" s="32" t="s">
        <v>2197</v>
      </c>
      <c r="C3607" s="33" t="s">
        <v>7407</v>
      </c>
      <c r="D3607" s="33" t="s">
        <v>12214</v>
      </c>
      <c r="E3607" s="34" t="s">
        <v>12215</v>
      </c>
      <c r="F3607" s="32" t="s">
        <v>12216</v>
      </c>
      <c r="G3607" s="33" t="s">
        <v>12217</v>
      </c>
      <c r="H3607" s="32" t="s">
        <v>10769</v>
      </c>
      <c r="I3607" s="32" t="s">
        <v>2415</v>
      </c>
      <c r="J3607" s="33" t="s">
        <v>10772</v>
      </c>
      <c r="K3607" s="32">
        <v>15</v>
      </c>
      <c r="L3607" s="36" t="s">
        <v>7187</v>
      </c>
    </row>
    <row r="3608" spans="1:12" ht="15.75" hidden="1" thickBot="1" x14ac:dyDescent="0.3">
      <c r="A3608" s="31" t="s">
        <v>2368</v>
      </c>
      <c r="B3608" s="32" t="s">
        <v>2197</v>
      </c>
      <c r="C3608" s="33" t="s">
        <v>7407</v>
      </c>
      <c r="D3608" s="33" t="s">
        <v>12218</v>
      </c>
      <c r="E3608" s="34" t="s">
        <v>12219</v>
      </c>
      <c r="F3608" s="32" t="s">
        <v>12220</v>
      </c>
      <c r="G3608" s="33" t="s">
        <v>12221</v>
      </c>
      <c r="H3608" s="32" t="s">
        <v>10769</v>
      </c>
      <c r="I3608" s="32" t="s">
        <v>2415</v>
      </c>
      <c r="J3608" s="33" t="s">
        <v>10772</v>
      </c>
      <c r="K3608" s="32">
        <v>18</v>
      </c>
      <c r="L3608" s="36" t="s">
        <v>7187</v>
      </c>
    </row>
    <row r="3609" spans="1:12" ht="15.75" hidden="1" thickBot="1" x14ac:dyDescent="0.3">
      <c r="A3609" s="31" t="s">
        <v>2368</v>
      </c>
      <c r="B3609" s="32" t="s">
        <v>2197</v>
      </c>
      <c r="C3609" s="33" t="s">
        <v>2389</v>
      </c>
      <c r="D3609" s="33" t="s">
        <v>12222</v>
      </c>
      <c r="E3609" s="34" t="s">
        <v>12223</v>
      </c>
      <c r="F3609" s="32" t="s">
        <v>12224</v>
      </c>
      <c r="G3609" s="33" t="s">
        <v>12225</v>
      </c>
      <c r="H3609" s="32" t="s">
        <v>10769</v>
      </c>
      <c r="I3609" s="32" t="s">
        <v>2415</v>
      </c>
      <c r="J3609" s="33" t="s">
        <v>10772</v>
      </c>
      <c r="K3609" s="32">
        <v>16</v>
      </c>
      <c r="L3609" s="36" t="s">
        <v>7187</v>
      </c>
    </row>
    <row r="3610" spans="1:12" ht="26.25" hidden="1" thickBot="1" x14ac:dyDescent="0.3">
      <c r="A3610" s="31" t="s">
        <v>2368</v>
      </c>
      <c r="B3610" s="32" t="s">
        <v>2197</v>
      </c>
      <c r="C3610" s="33" t="s">
        <v>7162</v>
      </c>
      <c r="D3610" s="33" t="s">
        <v>12226</v>
      </c>
      <c r="E3610" s="34" t="s">
        <v>12227</v>
      </c>
      <c r="F3610" s="32" t="s">
        <v>12228</v>
      </c>
      <c r="G3610" s="33" t="s">
        <v>12229</v>
      </c>
      <c r="H3610" s="32" t="s">
        <v>10769</v>
      </c>
      <c r="I3610" s="32" t="s">
        <v>2671</v>
      </c>
      <c r="J3610" s="33" t="s">
        <v>10772</v>
      </c>
      <c r="K3610" s="32">
        <v>26</v>
      </c>
      <c r="L3610" s="36" t="s">
        <v>2170</v>
      </c>
    </row>
    <row r="3611" spans="1:12" ht="15.75" hidden="1" thickBot="1" x14ac:dyDescent="0.3">
      <c r="A3611" s="31" t="s">
        <v>2368</v>
      </c>
      <c r="B3611" s="32" t="s">
        <v>2197</v>
      </c>
      <c r="C3611" s="33" t="s">
        <v>2389</v>
      </c>
      <c r="D3611" s="33" t="s">
        <v>12230</v>
      </c>
      <c r="E3611" s="34" t="s">
        <v>12231</v>
      </c>
      <c r="F3611" s="32" t="s">
        <v>12232</v>
      </c>
      <c r="G3611" s="33" t="s">
        <v>12233</v>
      </c>
      <c r="H3611" s="32" t="s">
        <v>10769</v>
      </c>
      <c r="I3611" s="32" t="s">
        <v>2415</v>
      </c>
      <c r="J3611" s="33" t="s">
        <v>10772</v>
      </c>
      <c r="K3611" s="32">
        <v>22</v>
      </c>
      <c r="L3611" s="36" t="s">
        <v>7187</v>
      </c>
    </row>
    <row r="3612" spans="1:12" ht="15.75" hidden="1" thickBot="1" x14ac:dyDescent="0.3">
      <c r="A3612" s="31" t="s">
        <v>2368</v>
      </c>
      <c r="B3612" s="32" t="s">
        <v>2197</v>
      </c>
      <c r="C3612" s="33" t="s">
        <v>2389</v>
      </c>
      <c r="D3612" s="33" t="s">
        <v>12234</v>
      </c>
      <c r="E3612" s="34" t="s">
        <v>12235</v>
      </c>
      <c r="F3612" s="32" t="s">
        <v>12236</v>
      </c>
      <c r="G3612" s="33" t="s">
        <v>12237</v>
      </c>
      <c r="H3612" s="32" t="s">
        <v>10769</v>
      </c>
      <c r="I3612" s="32" t="s">
        <v>2415</v>
      </c>
      <c r="J3612" s="33" t="s">
        <v>10772</v>
      </c>
      <c r="K3612" s="32">
        <v>21</v>
      </c>
      <c r="L3612" s="36" t="s">
        <v>7187</v>
      </c>
    </row>
    <row r="3613" spans="1:12" ht="15.75" hidden="1" thickBot="1" x14ac:dyDescent="0.3">
      <c r="A3613" s="31" t="s">
        <v>2368</v>
      </c>
      <c r="B3613" s="32" t="s">
        <v>2197</v>
      </c>
      <c r="C3613" s="33" t="s">
        <v>2389</v>
      </c>
      <c r="D3613" s="33" t="s">
        <v>12238</v>
      </c>
      <c r="E3613" s="34" t="s">
        <v>12239</v>
      </c>
      <c r="F3613" s="32" t="s">
        <v>12240</v>
      </c>
      <c r="G3613" s="33" t="s">
        <v>12241</v>
      </c>
      <c r="H3613" s="32" t="s">
        <v>10769</v>
      </c>
      <c r="I3613" s="32" t="s">
        <v>2415</v>
      </c>
      <c r="J3613" s="33" t="s">
        <v>10772</v>
      </c>
      <c r="K3613" s="32">
        <v>19</v>
      </c>
      <c r="L3613" s="36" t="s">
        <v>7187</v>
      </c>
    </row>
    <row r="3614" spans="1:12" ht="15.75" hidden="1" thickBot="1" x14ac:dyDescent="0.3">
      <c r="A3614" s="31" t="s">
        <v>2365</v>
      </c>
      <c r="B3614" s="32" t="s">
        <v>1915</v>
      </c>
      <c r="C3614" s="33" t="s">
        <v>3437</v>
      </c>
      <c r="D3614" s="33" t="s">
        <v>12242</v>
      </c>
      <c r="E3614" s="34" t="s">
        <v>12243</v>
      </c>
      <c r="F3614" s="32" t="s">
        <v>12244</v>
      </c>
      <c r="G3614" s="33" t="s">
        <v>12245</v>
      </c>
      <c r="H3614" s="32" t="s">
        <v>10769</v>
      </c>
      <c r="I3614" s="32" t="s">
        <v>2415</v>
      </c>
      <c r="J3614" s="33" t="s">
        <v>10772</v>
      </c>
      <c r="K3614" s="32">
        <v>39</v>
      </c>
      <c r="L3614" s="35"/>
    </row>
    <row r="3615" spans="1:12" ht="15.75" hidden="1" thickBot="1" x14ac:dyDescent="0.3">
      <c r="A3615" s="31" t="s">
        <v>2365</v>
      </c>
      <c r="B3615" s="32" t="s">
        <v>1915</v>
      </c>
      <c r="C3615" s="33" t="s">
        <v>3437</v>
      </c>
      <c r="D3615" s="33" t="s">
        <v>12242</v>
      </c>
      <c r="E3615" s="34" t="s">
        <v>12243</v>
      </c>
      <c r="F3615" s="32" t="s">
        <v>12244</v>
      </c>
      <c r="G3615" s="33" t="s">
        <v>12246</v>
      </c>
      <c r="H3615" s="32" t="s">
        <v>10769</v>
      </c>
      <c r="I3615" s="32" t="s">
        <v>2415</v>
      </c>
      <c r="J3615" s="33" t="s">
        <v>10770</v>
      </c>
      <c r="K3615" s="32">
        <v>26</v>
      </c>
      <c r="L3615" s="35"/>
    </row>
    <row r="3616" spans="1:12" ht="15.75" hidden="1" thickBot="1" x14ac:dyDescent="0.3">
      <c r="A3616" s="31" t="s">
        <v>2365</v>
      </c>
      <c r="B3616" s="32" t="s">
        <v>1915</v>
      </c>
      <c r="C3616" s="33" t="s">
        <v>3437</v>
      </c>
      <c r="D3616" s="33" t="s">
        <v>12247</v>
      </c>
      <c r="E3616" s="34" t="s">
        <v>12248</v>
      </c>
      <c r="F3616" s="32" t="s">
        <v>12249</v>
      </c>
      <c r="G3616" s="33" t="s">
        <v>12250</v>
      </c>
      <c r="H3616" s="32" t="s">
        <v>10769</v>
      </c>
      <c r="I3616" s="32" t="s">
        <v>2415</v>
      </c>
      <c r="J3616" s="33" t="s">
        <v>10770</v>
      </c>
      <c r="K3616" s="32">
        <v>16</v>
      </c>
      <c r="L3616" s="35"/>
    </row>
    <row r="3617" spans="1:12" ht="15.75" hidden="1" thickBot="1" x14ac:dyDescent="0.3">
      <c r="A3617" s="31" t="s">
        <v>2365</v>
      </c>
      <c r="B3617" s="32" t="s">
        <v>1915</v>
      </c>
      <c r="C3617" s="33" t="s">
        <v>3437</v>
      </c>
      <c r="D3617" s="33" t="s">
        <v>12251</v>
      </c>
      <c r="E3617" s="34" t="s">
        <v>12252</v>
      </c>
      <c r="F3617" s="32" t="s">
        <v>12253</v>
      </c>
      <c r="G3617" s="33" t="s">
        <v>12254</v>
      </c>
      <c r="H3617" s="32" t="s">
        <v>10769</v>
      </c>
      <c r="I3617" s="32" t="s">
        <v>2415</v>
      </c>
      <c r="J3617" s="33" t="s">
        <v>10772</v>
      </c>
      <c r="K3617" s="32">
        <v>12</v>
      </c>
      <c r="L3617" s="35"/>
    </row>
    <row r="3618" spans="1:12" ht="15.75" hidden="1" thickBot="1" x14ac:dyDescent="0.3">
      <c r="A3618" s="31" t="s">
        <v>2365</v>
      </c>
      <c r="B3618" s="32" t="s">
        <v>1915</v>
      </c>
      <c r="C3618" s="33" t="s">
        <v>3437</v>
      </c>
      <c r="D3618" s="33" t="s">
        <v>12255</v>
      </c>
      <c r="E3618" s="34" t="s">
        <v>12256</v>
      </c>
      <c r="F3618" s="32" t="s">
        <v>12257</v>
      </c>
      <c r="G3618" s="33" t="s">
        <v>12258</v>
      </c>
      <c r="H3618" s="32" t="s">
        <v>10769</v>
      </c>
      <c r="I3618" s="32" t="s">
        <v>2415</v>
      </c>
      <c r="J3618" s="33" t="s">
        <v>10772</v>
      </c>
      <c r="K3618" s="32">
        <v>30</v>
      </c>
      <c r="L3618" s="35"/>
    </row>
    <row r="3619" spans="1:12" ht="15.75" hidden="1" thickBot="1" x14ac:dyDescent="0.3">
      <c r="A3619" s="31" t="s">
        <v>2365</v>
      </c>
      <c r="B3619" s="32" t="s">
        <v>1915</v>
      </c>
      <c r="C3619" s="33" t="s">
        <v>3437</v>
      </c>
      <c r="D3619" s="33" t="s">
        <v>12259</v>
      </c>
      <c r="E3619" s="34" t="s">
        <v>12260</v>
      </c>
      <c r="F3619" s="32" t="s">
        <v>12261</v>
      </c>
      <c r="G3619" s="33" t="s">
        <v>12262</v>
      </c>
      <c r="H3619" s="32" t="s">
        <v>10769</v>
      </c>
      <c r="I3619" s="32" t="s">
        <v>2415</v>
      </c>
      <c r="J3619" s="33" t="s">
        <v>10770</v>
      </c>
      <c r="K3619" s="32">
        <v>17</v>
      </c>
      <c r="L3619" s="35"/>
    </row>
    <row r="3620" spans="1:12" ht="15.75" hidden="1" thickBot="1" x14ac:dyDescent="0.3">
      <c r="A3620" s="31" t="s">
        <v>2365</v>
      </c>
      <c r="B3620" s="32" t="s">
        <v>1915</v>
      </c>
      <c r="C3620" s="33" t="s">
        <v>3437</v>
      </c>
      <c r="D3620" s="33" t="s">
        <v>12263</v>
      </c>
      <c r="E3620" s="34" t="s">
        <v>6606</v>
      </c>
      <c r="F3620" s="32" t="s">
        <v>12264</v>
      </c>
      <c r="G3620" s="33" t="s">
        <v>12265</v>
      </c>
      <c r="H3620" s="32" t="s">
        <v>10769</v>
      </c>
      <c r="I3620" s="32" t="s">
        <v>2415</v>
      </c>
      <c r="J3620" s="33" t="s">
        <v>10772</v>
      </c>
      <c r="K3620" s="32">
        <v>22</v>
      </c>
      <c r="L3620" s="35"/>
    </row>
    <row r="3621" spans="1:12" ht="15.75" hidden="1" thickBot="1" x14ac:dyDescent="0.3">
      <c r="A3621" s="31" t="s">
        <v>2365</v>
      </c>
      <c r="B3621" s="32" t="s">
        <v>1915</v>
      </c>
      <c r="C3621" s="33" t="s">
        <v>3437</v>
      </c>
      <c r="D3621" s="33" t="s">
        <v>12266</v>
      </c>
      <c r="E3621" s="34" t="s">
        <v>12267</v>
      </c>
      <c r="F3621" s="32" t="s">
        <v>12268</v>
      </c>
      <c r="G3621" s="33" t="s">
        <v>12269</v>
      </c>
      <c r="H3621" s="32" t="s">
        <v>10769</v>
      </c>
      <c r="I3621" s="32" t="s">
        <v>2415</v>
      </c>
      <c r="J3621" s="33" t="s">
        <v>10772</v>
      </c>
      <c r="K3621" s="32">
        <v>25</v>
      </c>
      <c r="L3621" s="35"/>
    </row>
    <row r="3622" spans="1:12" ht="15.75" hidden="1" thickBot="1" x14ac:dyDescent="0.3">
      <c r="A3622" s="31" t="s">
        <v>2365</v>
      </c>
      <c r="B3622" s="32" t="s">
        <v>1915</v>
      </c>
      <c r="C3622" s="33" t="s">
        <v>3437</v>
      </c>
      <c r="D3622" s="33" t="s">
        <v>12270</v>
      </c>
      <c r="E3622" s="34" t="s">
        <v>12271</v>
      </c>
      <c r="F3622" s="32" t="s">
        <v>12272</v>
      </c>
      <c r="G3622" s="33" t="s">
        <v>12273</v>
      </c>
      <c r="H3622" s="32" t="s">
        <v>10769</v>
      </c>
      <c r="I3622" s="32" t="s">
        <v>2415</v>
      </c>
      <c r="J3622" s="33" t="s">
        <v>10772</v>
      </c>
      <c r="K3622" s="32">
        <v>34</v>
      </c>
      <c r="L3622" s="35"/>
    </row>
    <row r="3623" spans="1:12" ht="15.75" hidden="1" thickBot="1" x14ac:dyDescent="0.3">
      <c r="A3623" s="31" t="s">
        <v>2365</v>
      </c>
      <c r="B3623" s="32" t="s">
        <v>1915</v>
      </c>
      <c r="C3623" s="33" t="s">
        <v>3437</v>
      </c>
      <c r="D3623" s="33" t="s">
        <v>12274</v>
      </c>
      <c r="E3623" s="34" t="s">
        <v>12275</v>
      </c>
      <c r="F3623" s="32" t="s">
        <v>12276</v>
      </c>
      <c r="G3623" s="33" t="s">
        <v>12277</v>
      </c>
      <c r="H3623" s="32" t="s">
        <v>10769</v>
      </c>
      <c r="I3623" s="32" t="s">
        <v>2415</v>
      </c>
      <c r="J3623" s="33" t="s">
        <v>10772</v>
      </c>
      <c r="K3623" s="32">
        <v>10</v>
      </c>
      <c r="L3623" s="35"/>
    </row>
    <row r="3624" spans="1:12" ht="15.75" hidden="1" thickBot="1" x14ac:dyDescent="0.3">
      <c r="A3624" s="31" t="s">
        <v>2365</v>
      </c>
      <c r="B3624" s="32" t="s">
        <v>1915</v>
      </c>
      <c r="C3624" s="33" t="s">
        <v>3437</v>
      </c>
      <c r="D3624" s="33" t="s">
        <v>12247</v>
      </c>
      <c r="E3624" s="34" t="s">
        <v>12248</v>
      </c>
      <c r="F3624" s="32" t="s">
        <v>12249</v>
      </c>
      <c r="G3624" s="33" t="s">
        <v>12278</v>
      </c>
      <c r="H3624" s="32" t="s">
        <v>10769</v>
      </c>
      <c r="I3624" s="32" t="s">
        <v>2415</v>
      </c>
      <c r="J3624" s="33" t="s">
        <v>10772</v>
      </c>
      <c r="K3624" s="32">
        <v>29</v>
      </c>
      <c r="L3624" s="35"/>
    </row>
    <row r="3625" spans="1:12" ht="15.75" hidden="1" thickBot="1" x14ac:dyDescent="0.3">
      <c r="A3625" s="31" t="s">
        <v>2365</v>
      </c>
      <c r="B3625" s="32" t="s">
        <v>1915</v>
      </c>
      <c r="C3625" s="33" t="s">
        <v>3437</v>
      </c>
      <c r="D3625" s="33" t="s">
        <v>12242</v>
      </c>
      <c r="E3625" s="34" t="s">
        <v>12243</v>
      </c>
      <c r="F3625" s="32" t="s">
        <v>12244</v>
      </c>
      <c r="G3625" s="33" t="s">
        <v>12279</v>
      </c>
      <c r="H3625" s="32" t="s">
        <v>10769</v>
      </c>
      <c r="I3625" s="32" t="s">
        <v>2415</v>
      </c>
      <c r="J3625" s="33" t="s">
        <v>10772</v>
      </c>
      <c r="K3625" s="32">
        <v>10</v>
      </c>
      <c r="L3625" s="35"/>
    </row>
    <row r="3626" spans="1:12" ht="26.25" hidden="1" thickBot="1" x14ac:dyDescent="0.3">
      <c r="A3626" s="31" t="s">
        <v>2365</v>
      </c>
      <c r="B3626" s="32" t="s">
        <v>583</v>
      </c>
      <c r="C3626" s="33" t="s">
        <v>2374</v>
      </c>
      <c r="D3626" s="33" t="s">
        <v>8026</v>
      </c>
      <c r="E3626" s="34" t="s">
        <v>8027</v>
      </c>
      <c r="F3626" s="32" t="s">
        <v>8028</v>
      </c>
      <c r="G3626" s="33" t="s">
        <v>12280</v>
      </c>
      <c r="H3626" s="32" t="s">
        <v>10769</v>
      </c>
      <c r="I3626" s="32" t="s">
        <v>2671</v>
      </c>
      <c r="J3626" s="33" t="s">
        <v>10770</v>
      </c>
      <c r="K3626" s="32">
        <v>11</v>
      </c>
      <c r="L3626" s="35"/>
    </row>
    <row r="3627" spans="1:12" ht="26.25" hidden="1" thickBot="1" x14ac:dyDescent="0.3">
      <c r="A3627" s="31" t="s">
        <v>2365</v>
      </c>
      <c r="B3627" s="32" t="s">
        <v>583</v>
      </c>
      <c r="C3627" s="33" t="s">
        <v>2374</v>
      </c>
      <c r="D3627" s="33" t="s">
        <v>8043</v>
      </c>
      <c r="E3627" s="34" t="s">
        <v>8044</v>
      </c>
      <c r="F3627" s="32" t="s">
        <v>8045</v>
      </c>
      <c r="G3627" s="33" t="s">
        <v>12281</v>
      </c>
      <c r="H3627" s="32" t="s">
        <v>10769</v>
      </c>
      <c r="I3627" s="32" t="s">
        <v>2415</v>
      </c>
      <c r="J3627" s="33" t="s">
        <v>10770</v>
      </c>
      <c r="K3627" s="32">
        <v>8</v>
      </c>
      <c r="L3627" s="35"/>
    </row>
    <row r="3628" spans="1:12" ht="26.25" hidden="1" thickBot="1" x14ac:dyDescent="0.3">
      <c r="A3628" s="31" t="s">
        <v>2365</v>
      </c>
      <c r="B3628" s="32" t="s">
        <v>583</v>
      </c>
      <c r="C3628" s="33" t="s">
        <v>2374</v>
      </c>
      <c r="D3628" s="33" t="s">
        <v>12282</v>
      </c>
      <c r="E3628" s="34" t="s">
        <v>12283</v>
      </c>
      <c r="F3628" s="32" t="s">
        <v>12284</v>
      </c>
      <c r="G3628" s="33" t="s">
        <v>12285</v>
      </c>
      <c r="H3628" s="32" t="s">
        <v>10769</v>
      </c>
      <c r="I3628" s="32" t="s">
        <v>2415</v>
      </c>
      <c r="J3628" s="33" t="s">
        <v>10772</v>
      </c>
      <c r="K3628" s="32">
        <v>36</v>
      </c>
      <c r="L3628" s="35"/>
    </row>
    <row r="3629" spans="1:12" ht="26.25" hidden="1" thickBot="1" x14ac:dyDescent="0.3">
      <c r="A3629" s="31" t="s">
        <v>2365</v>
      </c>
      <c r="B3629" s="32" t="s">
        <v>583</v>
      </c>
      <c r="C3629" s="33" t="s">
        <v>2374</v>
      </c>
      <c r="D3629" s="33" t="s">
        <v>12286</v>
      </c>
      <c r="E3629" s="34" t="s">
        <v>12287</v>
      </c>
      <c r="F3629" s="32" t="s">
        <v>12288</v>
      </c>
      <c r="G3629" s="33" t="s">
        <v>12289</v>
      </c>
      <c r="H3629" s="32" t="s">
        <v>10769</v>
      </c>
      <c r="I3629" s="32" t="s">
        <v>2671</v>
      </c>
      <c r="J3629" s="33" t="s">
        <v>10772</v>
      </c>
      <c r="K3629" s="32">
        <v>25</v>
      </c>
      <c r="L3629" s="35"/>
    </row>
    <row r="3630" spans="1:12" ht="26.25" hidden="1" thickBot="1" x14ac:dyDescent="0.3">
      <c r="A3630" s="31" t="s">
        <v>2365</v>
      </c>
      <c r="B3630" s="32" t="s">
        <v>583</v>
      </c>
      <c r="C3630" s="33" t="s">
        <v>2374</v>
      </c>
      <c r="D3630" s="33" t="s">
        <v>12290</v>
      </c>
      <c r="E3630" s="34" t="s">
        <v>12291</v>
      </c>
      <c r="F3630" s="32" t="s">
        <v>12292</v>
      </c>
      <c r="G3630" s="33" t="s">
        <v>12293</v>
      </c>
      <c r="H3630" s="32" t="s">
        <v>10769</v>
      </c>
      <c r="I3630" s="32" t="s">
        <v>2671</v>
      </c>
      <c r="J3630" s="33" t="s">
        <v>10772</v>
      </c>
      <c r="K3630" s="32">
        <v>22</v>
      </c>
      <c r="L3630" s="35"/>
    </row>
    <row r="3631" spans="1:12" ht="26.25" hidden="1" thickBot="1" x14ac:dyDescent="0.3">
      <c r="A3631" s="31" t="s">
        <v>2365</v>
      </c>
      <c r="B3631" s="32" t="s">
        <v>583</v>
      </c>
      <c r="C3631" s="33" t="s">
        <v>2374</v>
      </c>
      <c r="D3631" s="33" t="s">
        <v>12294</v>
      </c>
      <c r="E3631" s="34" t="s">
        <v>12295</v>
      </c>
      <c r="F3631" s="32" t="s">
        <v>12296</v>
      </c>
      <c r="G3631" s="33" t="s">
        <v>12297</v>
      </c>
      <c r="H3631" s="32" t="s">
        <v>10769</v>
      </c>
      <c r="I3631" s="32" t="s">
        <v>2415</v>
      </c>
      <c r="J3631" s="33" t="s">
        <v>10770</v>
      </c>
      <c r="K3631" s="32">
        <v>17</v>
      </c>
      <c r="L3631" s="35"/>
    </row>
    <row r="3632" spans="1:12" ht="26.25" hidden="1" thickBot="1" x14ac:dyDescent="0.3">
      <c r="A3632" s="31" t="s">
        <v>2365</v>
      </c>
      <c r="B3632" s="32" t="s">
        <v>583</v>
      </c>
      <c r="C3632" s="33" t="s">
        <v>2374</v>
      </c>
      <c r="D3632" s="33" t="s">
        <v>12298</v>
      </c>
      <c r="E3632" s="34" t="s">
        <v>12299</v>
      </c>
      <c r="F3632" s="32" t="s">
        <v>12300</v>
      </c>
      <c r="G3632" s="33" t="s">
        <v>12301</v>
      </c>
      <c r="H3632" s="32" t="s">
        <v>10769</v>
      </c>
      <c r="I3632" s="32" t="s">
        <v>2415</v>
      </c>
      <c r="J3632" s="33" t="s">
        <v>10770</v>
      </c>
      <c r="K3632" s="32">
        <v>11</v>
      </c>
      <c r="L3632" s="35"/>
    </row>
    <row r="3633" spans="1:12" ht="26.25" hidden="1" thickBot="1" x14ac:dyDescent="0.3">
      <c r="A3633" s="31" t="s">
        <v>2365</v>
      </c>
      <c r="B3633" s="32" t="s">
        <v>583</v>
      </c>
      <c r="C3633" s="33" t="s">
        <v>2374</v>
      </c>
      <c r="D3633" s="33" t="s">
        <v>12302</v>
      </c>
      <c r="E3633" s="34" t="s">
        <v>12303</v>
      </c>
      <c r="F3633" s="32" t="s">
        <v>12304</v>
      </c>
      <c r="G3633" s="33" t="s">
        <v>12305</v>
      </c>
      <c r="H3633" s="32" t="s">
        <v>10769</v>
      </c>
      <c r="I3633" s="32" t="s">
        <v>2415</v>
      </c>
      <c r="J3633" s="33" t="s">
        <v>10772</v>
      </c>
      <c r="K3633" s="32">
        <v>22</v>
      </c>
      <c r="L3633" s="35"/>
    </row>
    <row r="3634" spans="1:12" ht="26.25" hidden="1" thickBot="1" x14ac:dyDescent="0.3">
      <c r="A3634" s="31" t="s">
        <v>2365</v>
      </c>
      <c r="B3634" s="32" t="s">
        <v>583</v>
      </c>
      <c r="C3634" s="33" t="s">
        <v>2374</v>
      </c>
      <c r="D3634" s="33" t="s">
        <v>8026</v>
      </c>
      <c r="E3634" s="34" t="s">
        <v>8027</v>
      </c>
      <c r="F3634" s="32" t="s">
        <v>8028</v>
      </c>
      <c r="G3634" s="33" t="s">
        <v>12306</v>
      </c>
      <c r="H3634" s="32" t="s">
        <v>10769</v>
      </c>
      <c r="I3634" s="32" t="s">
        <v>2415</v>
      </c>
      <c r="J3634" s="33" t="s">
        <v>10772</v>
      </c>
      <c r="K3634" s="32">
        <v>25</v>
      </c>
      <c r="L3634" s="35"/>
    </row>
    <row r="3635" spans="1:12" ht="26.25" hidden="1" thickBot="1" x14ac:dyDescent="0.3">
      <c r="A3635" s="31" t="s">
        <v>2365</v>
      </c>
      <c r="B3635" s="32" t="s">
        <v>583</v>
      </c>
      <c r="C3635" s="33" t="s">
        <v>2374</v>
      </c>
      <c r="D3635" s="33" t="s">
        <v>12307</v>
      </c>
      <c r="E3635" s="34" t="s">
        <v>12308</v>
      </c>
      <c r="F3635" s="32" t="s">
        <v>12309</v>
      </c>
      <c r="G3635" s="33" t="s">
        <v>12310</v>
      </c>
      <c r="H3635" s="32" t="s">
        <v>10769</v>
      </c>
      <c r="I3635" s="32" t="s">
        <v>2415</v>
      </c>
      <c r="J3635" s="33" t="s">
        <v>10772</v>
      </c>
      <c r="K3635" s="32">
        <v>36</v>
      </c>
      <c r="L3635" s="35"/>
    </row>
    <row r="3636" spans="1:12" ht="26.25" hidden="1" thickBot="1" x14ac:dyDescent="0.3">
      <c r="A3636" s="31" t="s">
        <v>2365</v>
      </c>
      <c r="B3636" s="32" t="s">
        <v>583</v>
      </c>
      <c r="C3636" s="33" t="s">
        <v>2374</v>
      </c>
      <c r="D3636" s="33" t="s">
        <v>7955</v>
      </c>
      <c r="E3636" s="34" t="s">
        <v>7956</v>
      </c>
      <c r="F3636" s="32" t="s">
        <v>7957</v>
      </c>
      <c r="G3636" s="33" t="s">
        <v>12311</v>
      </c>
      <c r="H3636" s="32" t="s">
        <v>10769</v>
      </c>
      <c r="I3636" s="32" t="s">
        <v>2415</v>
      </c>
      <c r="J3636" s="33" t="s">
        <v>10772</v>
      </c>
      <c r="K3636" s="32">
        <v>34</v>
      </c>
      <c r="L3636" s="35"/>
    </row>
    <row r="3637" spans="1:12" ht="26.25" hidden="1" thickBot="1" x14ac:dyDescent="0.3">
      <c r="A3637" s="31" t="s">
        <v>2365</v>
      </c>
      <c r="B3637" s="32" t="s">
        <v>583</v>
      </c>
      <c r="C3637" s="33" t="s">
        <v>2374</v>
      </c>
      <c r="D3637" s="33" t="s">
        <v>7955</v>
      </c>
      <c r="E3637" s="34" t="s">
        <v>7956</v>
      </c>
      <c r="F3637" s="32" t="s">
        <v>7957</v>
      </c>
      <c r="G3637" s="33" t="s">
        <v>12312</v>
      </c>
      <c r="H3637" s="32" t="s">
        <v>10769</v>
      </c>
      <c r="I3637" s="32" t="s">
        <v>2415</v>
      </c>
      <c r="J3637" s="33" t="s">
        <v>10772</v>
      </c>
      <c r="K3637" s="32">
        <v>24</v>
      </c>
      <c r="L3637" s="35"/>
    </row>
    <row r="3638" spans="1:12" ht="26.25" hidden="1" thickBot="1" x14ac:dyDescent="0.3">
      <c r="A3638" s="31" t="s">
        <v>2365</v>
      </c>
      <c r="B3638" s="32" t="s">
        <v>583</v>
      </c>
      <c r="C3638" s="33" t="s">
        <v>2374</v>
      </c>
      <c r="D3638" s="33" t="s">
        <v>12313</v>
      </c>
      <c r="E3638" s="34" t="s">
        <v>8051</v>
      </c>
      <c r="F3638" s="32" t="s">
        <v>8052</v>
      </c>
      <c r="G3638" s="33" t="s">
        <v>12314</v>
      </c>
      <c r="H3638" s="32" t="s">
        <v>10769</v>
      </c>
      <c r="I3638" s="32" t="s">
        <v>2415</v>
      </c>
      <c r="J3638" s="33" t="s">
        <v>10772</v>
      </c>
      <c r="K3638" s="32">
        <v>22</v>
      </c>
      <c r="L3638" s="35"/>
    </row>
    <row r="3639" spans="1:12" ht="26.25" hidden="1" thickBot="1" x14ac:dyDescent="0.3">
      <c r="A3639" s="31" t="s">
        <v>2365</v>
      </c>
      <c r="B3639" s="32" t="s">
        <v>583</v>
      </c>
      <c r="C3639" s="33" t="s">
        <v>2374</v>
      </c>
      <c r="D3639" s="33" t="s">
        <v>7971</v>
      </c>
      <c r="E3639" s="34" t="s">
        <v>2203</v>
      </c>
      <c r="F3639" s="32" t="s">
        <v>7972</v>
      </c>
      <c r="G3639" s="33" t="s">
        <v>12315</v>
      </c>
      <c r="H3639" s="32" t="s">
        <v>10769</v>
      </c>
      <c r="I3639" s="32" t="s">
        <v>2415</v>
      </c>
      <c r="J3639" s="33" t="s">
        <v>10772</v>
      </c>
      <c r="K3639" s="32">
        <v>19</v>
      </c>
      <c r="L3639" s="35"/>
    </row>
    <row r="3640" spans="1:12" ht="26.25" hidden="1" thickBot="1" x14ac:dyDescent="0.3">
      <c r="A3640" s="31" t="s">
        <v>2365</v>
      </c>
      <c r="B3640" s="32" t="s">
        <v>583</v>
      </c>
      <c r="C3640" s="33" t="s">
        <v>2374</v>
      </c>
      <c r="D3640" s="33" t="s">
        <v>12316</v>
      </c>
      <c r="E3640" s="34" t="s">
        <v>12317</v>
      </c>
      <c r="F3640" s="32" t="s">
        <v>12318</v>
      </c>
      <c r="G3640" s="33" t="s">
        <v>12319</v>
      </c>
      <c r="H3640" s="32" t="s">
        <v>10769</v>
      </c>
      <c r="I3640" s="32" t="s">
        <v>2415</v>
      </c>
      <c r="J3640" s="33" t="s">
        <v>10772</v>
      </c>
      <c r="K3640" s="32">
        <v>28</v>
      </c>
      <c r="L3640" s="35"/>
    </row>
    <row r="3641" spans="1:12" ht="26.25" hidden="1" thickBot="1" x14ac:dyDescent="0.3">
      <c r="A3641" s="31" t="s">
        <v>2365</v>
      </c>
      <c r="B3641" s="32" t="s">
        <v>583</v>
      </c>
      <c r="C3641" s="33" t="s">
        <v>2374</v>
      </c>
      <c r="D3641" s="33" t="s">
        <v>8101</v>
      </c>
      <c r="E3641" s="34" t="s">
        <v>2208</v>
      </c>
      <c r="F3641" s="32" t="s">
        <v>8102</v>
      </c>
      <c r="G3641" s="33" t="s">
        <v>12320</v>
      </c>
      <c r="H3641" s="32" t="s">
        <v>10769</v>
      </c>
      <c r="I3641" s="32" t="s">
        <v>2415</v>
      </c>
      <c r="J3641" s="33" t="s">
        <v>10772</v>
      </c>
      <c r="K3641" s="32">
        <v>1</v>
      </c>
      <c r="L3641" s="36" t="s">
        <v>8104</v>
      </c>
    </row>
    <row r="3642" spans="1:12" ht="15.75" hidden="1" thickBot="1" x14ac:dyDescent="0.3">
      <c r="A3642" s="31" t="s">
        <v>2365</v>
      </c>
      <c r="B3642" s="32" t="s">
        <v>1475</v>
      </c>
      <c r="C3642" s="33" t="s">
        <v>2378</v>
      </c>
      <c r="D3642" s="33" t="s">
        <v>12321</v>
      </c>
      <c r="E3642" s="34" t="s">
        <v>12322</v>
      </c>
      <c r="F3642" s="32" t="s">
        <v>12323</v>
      </c>
      <c r="G3642" s="33" t="s">
        <v>12324</v>
      </c>
      <c r="H3642" s="32" t="s">
        <v>10769</v>
      </c>
      <c r="I3642" s="32" t="s">
        <v>2415</v>
      </c>
      <c r="J3642" s="33" t="s">
        <v>10772</v>
      </c>
      <c r="K3642" s="32">
        <v>6</v>
      </c>
      <c r="L3642" s="35"/>
    </row>
    <row r="3643" spans="1:12" ht="15.75" hidden="1" thickBot="1" x14ac:dyDescent="0.3">
      <c r="A3643" s="31" t="s">
        <v>2365</v>
      </c>
      <c r="B3643" s="32" t="s">
        <v>1475</v>
      </c>
      <c r="C3643" s="33" t="s">
        <v>2378</v>
      </c>
      <c r="D3643" s="33" t="s">
        <v>12325</v>
      </c>
      <c r="E3643" s="34" t="s">
        <v>12326</v>
      </c>
      <c r="F3643" s="32" t="s">
        <v>12327</v>
      </c>
      <c r="G3643" s="33" t="s">
        <v>12328</v>
      </c>
      <c r="H3643" s="32" t="s">
        <v>10769</v>
      </c>
      <c r="I3643" s="32" t="s">
        <v>2415</v>
      </c>
      <c r="J3643" s="33" t="s">
        <v>10770</v>
      </c>
      <c r="K3643" s="32">
        <v>25</v>
      </c>
      <c r="L3643" s="35"/>
    </row>
    <row r="3644" spans="1:12" ht="15.75" hidden="1" thickBot="1" x14ac:dyDescent="0.3">
      <c r="A3644" s="31" t="s">
        <v>2365</v>
      </c>
      <c r="B3644" s="32" t="s">
        <v>1475</v>
      </c>
      <c r="C3644" s="33" t="s">
        <v>2378</v>
      </c>
      <c r="D3644" s="33" t="s">
        <v>12329</v>
      </c>
      <c r="E3644" s="34" t="s">
        <v>12330</v>
      </c>
      <c r="F3644" s="32" t="s">
        <v>12331</v>
      </c>
      <c r="G3644" s="33" t="s">
        <v>12332</v>
      </c>
      <c r="H3644" s="32" t="s">
        <v>10769</v>
      </c>
      <c r="I3644" s="32" t="s">
        <v>2415</v>
      </c>
      <c r="J3644" s="33" t="s">
        <v>10770</v>
      </c>
      <c r="K3644" s="32">
        <v>7</v>
      </c>
      <c r="L3644" s="36" t="s">
        <v>12333</v>
      </c>
    </row>
    <row r="3645" spans="1:12" ht="26.25" hidden="1" thickBot="1" x14ac:dyDescent="0.3">
      <c r="A3645" s="31" t="s">
        <v>2365</v>
      </c>
      <c r="B3645" s="32" t="s">
        <v>1475</v>
      </c>
      <c r="C3645" s="33" t="s">
        <v>2378</v>
      </c>
      <c r="D3645" s="33" t="s">
        <v>12334</v>
      </c>
      <c r="E3645" s="34" t="s">
        <v>8310</v>
      </c>
      <c r="F3645" s="32" t="s">
        <v>8311</v>
      </c>
      <c r="G3645" s="33" t="s">
        <v>12335</v>
      </c>
      <c r="H3645" s="32" t="s">
        <v>10769</v>
      </c>
      <c r="I3645" s="32" t="s">
        <v>2415</v>
      </c>
      <c r="J3645" s="33" t="s">
        <v>10772</v>
      </c>
      <c r="K3645" s="32">
        <v>20</v>
      </c>
      <c r="L3645" s="35"/>
    </row>
    <row r="3646" spans="1:12" ht="26.25" hidden="1" thickBot="1" x14ac:dyDescent="0.3">
      <c r="A3646" s="31" t="s">
        <v>2365</v>
      </c>
      <c r="B3646" s="32" t="s">
        <v>1475</v>
      </c>
      <c r="C3646" s="33" t="s">
        <v>2378</v>
      </c>
      <c r="D3646" s="33" t="s">
        <v>12336</v>
      </c>
      <c r="E3646" s="34" t="s">
        <v>12337</v>
      </c>
      <c r="F3646" s="32" t="s">
        <v>12338</v>
      </c>
      <c r="G3646" s="33" t="s">
        <v>12339</v>
      </c>
      <c r="H3646" s="32" t="s">
        <v>10769</v>
      </c>
      <c r="I3646" s="32" t="s">
        <v>2415</v>
      </c>
      <c r="J3646" s="33" t="s">
        <v>10772</v>
      </c>
      <c r="K3646" s="32">
        <v>21</v>
      </c>
      <c r="L3646" s="35"/>
    </row>
    <row r="3647" spans="1:12" ht="15.75" hidden="1" thickBot="1" x14ac:dyDescent="0.3">
      <c r="A3647" s="31" t="s">
        <v>2365</v>
      </c>
      <c r="B3647" s="32" t="s">
        <v>1475</v>
      </c>
      <c r="C3647" s="33" t="s">
        <v>2378</v>
      </c>
      <c r="D3647" s="33" t="s">
        <v>12340</v>
      </c>
      <c r="E3647" s="34" t="s">
        <v>12341</v>
      </c>
      <c r="F3647" s="32" t="s">
        <v>12342</v>
      </c>
      <c r="G3647" s="33" t="s">
        <v>12343</v>
      </c>
      <c r="H3647" s="32" t="s">
        <v>10769</v>
      </c>
      <c r="I3647" s="32" t="s">
        <v>2415</v>
      </c>
      <c r="J3647" s="33" t="s">
        <v>10772</v>
      </c>
      <c r="K3647" s="32">
        <v>27</v>
      </c>
      <c r="L3647" s="35"/>
    </row>
    <row r="3648" spans="1:12" ht="15.75" hidden="1" thickBot="1" x14ac:dyDescent="0.3">
      <c r="A3648" s="31" t="s">
        <v>2365</v>
      </c>
      <c r="B3648" s="32" t="s">
        <v>1475</v>
      </c>
      <c r="C3648" s="33" t="s">
        <v>2378</v>
      </c>
      <c r="D3648" s="33" t="s">
        <v>12344</v>
      </c>
      <c r="E3648" s="34" t="s">
        <v>12345</v>
      </c>
      <c r="F3648" s="32" t="s">
        <v>12346</v>
      </c>
      <c r="G3648" s="33" t="s">
        <v>12347</v>
      </c>
      <c r="H3648" s="32" t="s">
        <v>10769</v>
      </c>
      <c r="I3648" s="32" t="s">
        <v>2415</v>
      </c>
      <c r="J3648" s="33" t="s">
        <v>10772</v>
      </c>
      <c r="K3648" s="32">
        <v>26</v>
      </c>
      <c r="L3648" s="35"/>
    </row>
    <row r="3649" spans="1:12" ht="15.75" hidden="1" thickBot="1" x14ac:dyDescent="0.3">
      <c r="A3649" s="31" t="s">
        <v>2365</v>
      </c>
      <c r="B3649" s="32" t="s">
        <v>1475</v>
      </c>
      <c r="C3649" s="33" t="s">
        <v>2378</v>
      </c>
      <c r="D3649" s="33" t="s">
        <v>12348</v>
      </c>
      <c r="E3649" s="34" t="s">
        <v>12349</v>
      </c>
      <c r="F3649" s="32" t="s">
        <v>12350</v>
      </c>
      <c r="G3649" s="33" t="s">
        <v>12351</v>
      </c>
      <c r="H3649" s="32" t="s">
        <v>10769</v>
      </c>
      <c r="I3649" s="32" t="s">
        <v>2415</v>
      </c>
      <c r="J3649" s="33" t="s">
        <v>10772</v>
      </c>
      <c r="K3649" s="32">
        <v>23</v>
      </c>
      <c r="L3649" s="35"/>
    </row>
    <row r="3650" spans="1:12" ht="26.25" hidden="1" thickBot="1" x14ac:dyDescent="0.3">
      <c r="A3650" s="31" t="s">
        <v>2365</v>
      </c>
      <c r="B3650" s="32" t="s">
        <v>1475</v>
      </c>
      <c r="C3650" s="33" t="s">
        <v>2378</v>
      </c>
      <c r="D3650" s="33" t="s">
        <v>12352</v>
      </c>
      <c r="E3650" s="34" t="s">
        <v>12353</v>
      </c>
      <c r="F3650" s="32" t="s">
        <v>12354</v>
      </c>
      <c r="G3650" s="33" t="s">
        <v>12355</v>
      </c>
      <c r="H3650" s="32" t="s">
        <v>10769</v>
      </c>
      <c r="I3650" s="32" t="s">
        <v>2415</v>
      </c>
      <c r="J3650" s="33" t="s">
        <v>10772</v>
      </c>
      <c r="K3650" s="32">
        <v>20</v>
      </c>
      <c r="L3650" s="35"/>
    </row>
    <row r="3651" spans="1:12" ht="15.75" hidden="1" thickBot="1" x14ac:dyDescent="0.3">
      <c r="A3651" s="31" t="s">
        <v>2365</v>
      </c>
      <c r="B3651" s="32" t="s">
        <v>1475</v>
      </c>
      <c r="C3651" s="33" t="s">
        <v>2378</v>
      </c>
      <c r="D3651" s="33" t="s">
        <v>12356</v>
      </c>
      <c r="E3651" s="34" t="s">
        <v>12357</v>
      </c>
      <c r="F3651" s="32" t="s">
        <v>12358</v>
      </c>
      <c r="G3651" s="33" t="s">
        <v>12359</v>
      </c>
      <c r="H3651" s="32" t="s">
        <v>10769</v>
      </c>
      <c r="I3651" s="32" t="s">
        <v>2415</v>
      </c>
      <c r="J3651" s="33" t="s">
        <v>10772</v>
      </c>
      <c r="K3651" s="32">
        <v>18</v>
      </c>
      <c r="L3651" s="36" t="s">
        <v>12360</v>
      </c>
    </row>
    <row r="3652" spans="1:12" ht="26.25" hidden="1" thickBot="1" x14ac:dyDescent="0.3">
      <c r="A3652" s="31" t="s">
        <v>2365</v>
      </c>
      <c r="B3652" s="32" t="s">
        <v>1475</v>
      </c>
      <c r="C3652" s="33" t="s">
        <v>2378</v>
      </c>
      <c r="D3652" s="33" t="s">
        <v>12361</v>
      </c>
      <c r="E3652" s="34" t="s">
        <v>12362</v>
      </c>
      <c r="F3652" s="32" t="s">
        <v>12363</v>
      </c>
      <c r="G3652" s="33" t="s">
        <v>12364</v>
      </c>
      <c r="H3652" s="32" t="s">
        <v>10769</v>
      </c>
      <c r="I3652" s="32" t="s">
        <v>2415</v>
      </c>
      <c r="J3652" s="33" t="s">
        <v>10772</v>
      </c>
      <c r="K3652" s="32">
        <v>27</v>
      </c>
      <c r="L3652" s="35"/>
    </row>
    <row r="3653" spans="1:12" ht="26.25" hidden="1" thickBot="1" x14ac:dyDescent="0.3">
      <c r="A3653" s="31" t="s">
        <v>2365</v>
      </c>
      <c r="B3653" s="32" t="s">
        <v>1475</v>
      </c>
      <c r="C3653" s="33" t="s">
        <v>2378</v>
      </c>
      <c r="D3653" s="33" t="s">
        <v>12352</v>
      </c>
      <c r="E3653" s="34" t="s">
        <v>12353</v>
      </c>
      <c r="F3653" s="32" t="s">
        <v>12354</v>
      </c>
      <c r="G3653" s="33" t="s">
        <v>12365</v>
      </c>
      <c r="H3653" s="32" t="s">
        <v>10769</v>
      </c>
      <c r="I3653" s="32" t="s">
        <v>2415</v>
      </c>
      <c r="J3653" s="33" t="s">
        <v>10772</v>
      </c>
      <c r="K3653" s="32">
        <v>23</v>
      </c>
      <c r="L3653" s="35"/>
    </row>
    <row r="3654" spans="1:12" ht="15.75" hidden="1" thickBot="1" x14ac:dyDescent="0.3">
      <c r="A3654" s="31" t="s">
        <v>2373</v>
      </c>
      <c r="B3654" s="32" t="s">
        <v>1994</v>
      </c>
      <c r="C3654" s="33" t="s">
        <v>2374</v>
      </c>
      <c r="D3654" s="33" t="s">
        <v>12366</v>
      </c>
      <c r="E3654" s="34" t="s">
        <v>12367</v>
      </c>
      <c r="F3654" s="32" t="s">
        <v>12368</v>
      </c>
      <c r="G3654" s="33" t="s">
        <v>12369</v>
      </c>
      <c r="H3654" s="32" t="s">
        <v>10769</v>
      </c>
      <c r="I3654" s="32" t="s">
        <v>2415</v>
      </c>
      <c r="J3654" s="33" t="s">
        <v>10770</v>
      </c>
      <c r="K3654" s="32">
        <v>17</v>
      </c>
      <c r="L3654" s="36" t="s">
        <v>12367</v>
      </c>
    </row>
    <row r="3655" spans="1:12" ht="26.25" hidden="1" thickBot="1" x14ac:dyDescent="0.3">
      <c r="A3655" s="31" t="s">
        <v>2373</v>
      </c>
      <c r="B3655" s="32" t="s">
        <v>1994</v>
      </c>
      <c r="C3655" s="33" t="s">
        <v>2385</v>
      </c>
      <c r="D3655" s="33" t="s">
        <v>12370</v>
      </c>
      <c r="E3655" s="34" t="s">
        <v>12371</v>
      </c>
      <c r="F3655" s="32" t="s">
        <v>12372</v>
      </c>
      <c r="G3655" s="33" t="s">
        <v>12373</v>
      </c>
      <c r="H3655" s="32" t="s">
        <v>10769</v>
      </c>
      <c r="I3655" s="32" t="s">
        <v>2415</v>
      </c>
      <c r="J3655" s="33" t="s">
        <v>10770</v>
      </c>
      <c r="K3655" s="32">
        <v>17</v>
      </c>
      <c r="L3655" s="36" t="s">
        <v>2962</v>
      </c>
    </row>
    <row r="3656" spans="1:12" ht="26.25" hidden="1" thickBot="1" x14ac:dyDescent="0.3">
      <c r="A3656" s="31" t="s">
        <v>2373</v>
      </c>
      <c r="B3656" s="32" t="s">
        <v>1994</v>
      </c>
      <c r="C3656" s="33" t="s">
        <v>2385</v>
      </c>
      <c r="D3656" s="33" t="s">
        <v>12374</v>
      </c>
      <c r="E3656" s="34" t="s">
        <v>12375</v>
      </c>
      <c r="F3656" s="32" t="s">
        <v>12376</v>
      </c>
      <c r="G3656" s="33" t="s">
        <v>12377</v>
      </c>
      <c r="H3656" s="32" t="s">
        <v>10769</v>
      </c>
      <c r="I3656" s="32" t="s">
        <v>2415</v>
      </c>
      <c r="J3656" s="33" t="s">
        <v>10772</v>
      </c>
      <c r="K3656" s="32">
        <v>42</v>
      </c>
      <c r="L3656" s="36" t="s">
        <v>12378</v>
      </c>
    </row>
    <row r="3657" spans="1:12" ht="26.25" hidden="1" thickBot="1" x14ac:dyDescent="0.3">
      <c r="A3657" s="31" t="s">
        <v>2373</v>
      </c>
      <c r="B3657" s="32" t="s">
        <v>1994</v>
      </c>
      <c r="C3657" s="33" t="s">
        <v>2385</v>
      </c>
      <c r="D3657" s="33" t="s">
        <v>12379</v>
      </c>
      <c r="E3657" s="34" t="s">
        <v>12380</v>
      </c>
      <c r="F3657" s="32" t="s">
        <v>12381</v>
      </c>
      <c r="G3657" s="33" t="s">
        <v>12382</v>
      </c>
      <c r="H3657" s="32" t="s">
        <v>10769</v>
      </c>
      <c r="I3657" s="32" t="s">
        <v>2415</v>
      </c>
      <c r="J3657" s="33" t="s">
        <v>10772</v>
      </c>
      <c r="K3657" s="32">
        <v>19</v>
      </c>
      <c r="L3657" s="36" t="s">
        <v>12380</v>
      </c>
    </row>
    <row r="3658" spans="1:12" ht="15.75" hidden="1" thickBot="1" x14ac:dyDescent="0.3">
      <c r="A3658" s="31" t="s">
        <v>2373</v>
      </c>
      <c r="B3658" s="32" t="s">
        <v>1994</v>
      </c>
      <c r="C3658" s="33" t="s">
        <v>2385</v>
      </c>
      <c r="D3658" s="33" t="s">
        <v>8662</v>
      </c>
      <c r="E3658" s="34" t="s">
        <v>8663</v>
      </c>
      <c r="F3658" s="32" t="s">
        <v>8664</v>
      </c>
      <c r="G3658" s="33" t="s">
        <v>12383</v>
      </c>
      <c r="H3658" s="32" t="s">
        <v>10769</v>
      </c>
      <c r="I3658" s="32" t="s">
        <v>2415</v>
      </c>
      <c r="J3658" s="33" t="s">
        <v>10772</v>
      </c>
      <c r="K3658" s="32">
        <v>16</v>
      </c>
      <c r="L3658" s="36" t="s">
        <v>2962</v>
      </c>
    </row>
    <row r="3659" spans="1:12" ht="15.75" hidden="1" thickBot="1" x14ac:dyDescent="0.3">
      <c r="A3659" s="31" t="s">
        <v>2373</v>
      </c>
      <c r="B3659" s="32" t="s">
        <v>1994</v>
      </c>
      <c r="C3659" s="33" t="s">
        <v>2385</v>
      </c>
      <c r="D3659" s="33" t="s">
        <v>12384</v>
      </c>
      <c r="E3659" s="34" t="s">
        <v>12385</v>
      </c>
      <c r="F3659" s="32" t="s">
        <v>12386</v>
      </c>
      <c r="G3659" s="33" t="s">
        <v>12387</v>
      </c>
      <c r="H3659" s="32" t="s">
        <v>10769</v>
      </c>
      <c r="I3659" s="32" t="s">
        <v>2415</v>
      </c>
      <c r="J3659" s="33" t="s">
        <v>10772</v>
      </c>
      <c r="K3659" s="32">
        <v>16</v>
      </c>
      <c r="L3659" s="36" t="s">
        <v>2962</v>
      </c>
    </row>
    <row r="3660" spans="1:12" ht="15.75" hidden="1" thickBot="1" x14ac:dyDescent="0.3">
      <c r="A3660" s="31" t="s">
        <v>2373</v>
      </c>
      <c r="B3660" s="32" t="s">
        <v>1994</v>
      </c>
      <c r="C3660" s="33" t="s">
        <v>2385</v>
      </c>
      <c r="D3660" s="33" t="s">
        <v>12388</v>
      </c>
      <c r="E3660" s="34" t="s">
        <v>12389</v>
      </c>
      <c r="F3660" s="32" t="s">
        <v>12390</v>
      </c>
      <c r="G3660" s="33" t="s">
        <v>12391</v>
      </c>
      <c r="H3660" s="32" t="s">
        <v>10769</v>
      </c>
      <c r="I3660" s="32" t="s">
        <v>2415</v>
      </c>
      <c r="J3660" s="33" t="s">
        <v>10770</v>
      </c>
      <c r="K3660" s="32">
        <v>11</v>
      </c>
      <c r="L3660" s="36" t="s">
        <v>2962</v>
      </c>
    </row>
    <row r="3661" spans="1:12" ht="26.25" hidden="1" thickBot="1" x14ac:dyDescent="0.3">
      <c r="A3661" s="31" t="s">
        <v>2373</v>
      </c>
      <c r="B3661" s="32" t="s">
        <v>552</v>
      </c>
      <c r="C3661" s="33" t="s">
        <v>2369</v>
      </c>
      <c r="D3661" s="33" t="s">
        <v>12392</v>
      </c>
      <c r="E3661" s="34" t="s">
        <v>12393</v>
      </c>
      <c r="F3661" s="32" t="s">
        <v>12394</v>
      </c>
      <c r="G3661" s="33" t="s">
        <v>12395</v>
      </c>
      <c r="H3661" s="32" t="s">
        <v>10769</v>
      </c>
      <c r="I3661" s="32" t="s">
        <v>2415</v>
      </c>
      <c r="J3661" s="33" t="s">
        <v>10772</v>
      </c>
      <c r="K3661" s="32">
        <v>30</v>
      </c>
      <c r="L3661" s="35"/>
    </row>
    <row r="3662" spans="1:12" ht="26.25" hidden="1" thickBot="1" x14ac:dyDescent="0.3">
      <c r="A3662" s="31" t="s">
        <v>2373</v>
      </c>
      <c r="B3662" s="32" t="s">
        <v>552</v>
      </c>
      <c r="C3662" s="33" t="s">
        <v>2369</v>
      </c>
      <c r="D3662" s="33" t="s">
        <v>12396</v>
      </c>
      <c r="E3662" s="34" t="s">
        <v>12397</v>
      </c>
      <c r="F3662" s="32" t="s">
        <v>12398</v>
      </c>
      <c r="G3662" s="33" t="s">
        <v>12399</v>
      </c>
      <c r="H3662" s="32" t="s">
        <v>10769</v>
      </c>
      <c r="I3662" s="32" t="s">
        <v>2415</v>
      </c>
      <c r="J3662" s="33" t="s">
        <v>10770</v>
      </c>
      <c r="K3662" s="32">
        <v>27</v>
      </c>
      <c r="L3662" s="36" t="s">
        <v>2533</v>
      </c>
    </row>
    <row r="3663" spans="1:12" ht="26.25" hidden="1" thickBot="1" x14ac:dyDescent="0.3">
      <c r="A3663" s="31" t="s">
        <v>2373</v>
      </c>
      <c r="B3663" s="32" t="s">
        <v>552</v>
      </c>
      <c r="C3663" s="33" t="s">
        <v>2369</v>
      </c>
      <c r="D3663" s="33" t="s">
        <v>12400</v>
      </c>
      <c r="E3663" s="34" t="s">
        <v>12401</v>
      </c>
      <c r="F3663" s="32" t="s">
        <v>12402</v>
      </c>
      <c r="G3663" s="33" t="s">
        <v>12403</v>
      </c>
      <c r="H3663" s="32" t="s">
        <v>10769</v>
      </c>
      <c r="I3663" s="32" t="s">
        <v>2415</v>
      </c>
      <c r="J3663" s="33" t="s">
        <v>10770</v>
      </c>
      <c r="K3663" s="32">
        <v>34</v>
      </c>
      <c r="L3663" s="36" t="s">
        <v>2564</v>
      </c>
    </row>
    <row r="3664" spans="1:12" ht="26.25" hidden="1" thickBot="1" x14ac:dyDescent="0.3">
      <c r="A3664" s="31" t="s">
        <v>2373</v>
      </c>
      <c r="B3664" s="32" t="s">
        <v>552</v>
      </c>
      <c r="C3664" s="33" t="s">
        <v>2369</v>
      </c>
      <c r="D3664" s="33" t="s">
        <v>12404</v>
      </c>
      <c r="E3664" s="34" t="s">
        <v>12405</v>
      </c>
      <c r="F3664" s="32" t="s">
        <v>12406</v>
      </c>
      <c r="G3664" s="33" t="s">
        <v>12407</v>
      </c>
      <c r="H3664" s="32" t="s">
        <v>10769</v>
      </c>
      <c r="I3664" s="32" t="s">
        <v>2415</v>
      </c>
      <c r="J3664" s="33" t="s">
        <v>10770</v>
      </c>
      <c r="K3664" s="32">
        <v>32</v>
      </c>
      <c r="L3664" s="36" t="s">
        <v>2564</v>
      </c>
    </row>
    <row r="3665" spans="1:12" ht="26.25" hidden="1" thickBot="1" x14ac:dyDescent="0.3">
      <c r="A3665" s="31" t="s">
        <v>2373</v>
      </c>
      <c r="B3665" s="32" t="s">
        <v>552</v>
      </c>
      <c r="C3665" s="33" t="s">
        <v>2369</v>
      </c>
      <c r="D3665" s="33" t="s">
        <v>12408</v>
      </c>
      <c r="E3665" s="34" t="s">
        <v>4122</v>
      </c>
      <c r="F3665" s="32" t="s">
        <v>8710</v>
      </c>
      <c r="G3665" s="33" t="s">
        <v>12409</v>
      </c>
      <c r="H3665" s="32" t="s">
        <v>10769</v>
      </c>
      <c r="I3665" s="32" t="s">
        <v>2415</v>
      </c>
      <c r="J3665" s="33" t="s">
        <v>10770</v>
      </c>
      <c r="K3665" s="32">
        <v>36</v>
      </c>
      <c r="L3665" s="36" t="s">
        <v>2564</v>
      </c>
    </row>
    <row r="3666" spans="1:12" ht="26.25" hidden="1" thickBot="1" x14ac:dyDescent="0.3">
      <c r="A3666" s="31" t="s">
        <v>2373</v>
      </c>
      <c r="B3666" s="32" t="s">
        <v>552</v>
      </c>
      <c r="C3666" s="33" t="s">
        <v>2369</v>
      </c>
      <c r="D3666" s="33" t="s">
        <v>8806</v>
      </c>
      <c r="E3666" s="34" t="s">
        <v>8807</v>
      </c>
      <c r="F3666" s="32" t="s">
        <v>8808</v>
      </c>
      <c r="G3666" s="33" t="s">
        <v>12410</v>
      </c>
      <c r="H3666" s="32" t="s">
        <v>10769</v>
      </c>
      <c r="I3666" s="32" t="s">
        <v>2415</v>
      </c>
      <c r="J3666" s="33" t="s">
        <v>10772</v>
      </c>
      <c r="K3666" s="32">
        <v>24</v>
      </c>
      <c r="L3666" s="36" t="s">
        <v>2678</v>
      </c>
    </row>
    <row r="3667" spans="1:12" ht="26.25" hidden="1" thickBot="1" x14ac:dyDescent="0.3">
      <c r="A3667" s="31" t="s">
        <v>2373</v>
      </c>
      <c r="B3667" s="32" t="s">
        <v>552</v>
      </c>
      <c r="C3667" s="33" t="s">
        <v>2369</v>
      </c>
      <c r="D3667" s="33" t="s">
        <v>8806</v>
      </c>
      <c r="E3667" s="34" t="s">
        <v>8807</v>
      </c>
      <c r="F3667" s="32" t="s">
        <v>8808</v>
      </c>
      <c r="G3667" s="33" t="s">
        <v>12411</v>
      </c>
      <c r="H3667" s="32" t="s">
        <v>10769</v>
      </c>
      <c r="I3667" s="32" t="s">
        <v>2415</v>
      </c>
      <c r="J3667" s="33" t="s">
        <v>10772</v>
      </c>
      <c r="K3667" s="32">
        <v>37</v>
      </c>
      <c r="L3667" s="36" t="s">
        <v>2678</v>
      </c>
    </row>
    <row r="3668" spans="1:12" ht="26.25" hidden="1" thickBot="1" x14ac:dyDescent="0.3">
      <c r="A3668" s="31" t="s">
        <v>2373</v>
      </c>
      <c r="B3668" s="32" t="s">
        <v>552</v>
      </c>
      <c r="C3668" s="33" t="s">
        <v>2369</v>
      </c>
      <c r="D3668" s="33" t="s">
        <v>12412</v>
      </c>
      <c r="E3668" s="34" t="s">
        <v>12413</v>
      </c>
      <c r="F3668" s="32" t="s">
        <v>12414</v>
      </c>
      <c r="G3668" s="33" t="s">
        <v>12415</v>
      </c>
      <c r="H3668" s="32" t="s">
        <v>10769</v>
      </c>
      <c r="I3668" s="32" t="s">
        <v>2415</v>
      </c>
      <c r="J3668" s="33" t="s">
        <v>10772</v>
      </c>
      <c r="K3668" s="32">
        <v>35</v>
      </c>
      <c r="L3668" s="36" t="s">
        <v>2962</v>
      </c>
    </row>
    <row r="3669" spans="1:12" ht="26.25" hidden="1" thickBot="1" x14ac:dyDescent="0.3">
      <c r="A3669" s="31" t="s">
        <v>2373</v>
      </c>
      <c r="B3669" s="32" t="s">
        <v>552</v>
      </c>
      <c r="C3669" s="33" t="s">
        <v>2369</v>
      </c>
      <c r="D3669" s="33" t="s">
        <v>12416</v>
      </c>
      <c r="E3669" s="34" t="s">
        <v>12417</v>
      </c>
      <c r="F3669" s="32" t="s">
        <v>12418</v>
      </c>
      <c r="G3669" s="33" t="s">
        <v>12419</v>
      </c>
      <c r="H3669" s="32" t="s">
        <v>10769</v>
      </c>
      <c r="I3669" s="32" t="s">
        <v>2415</v>
      </c>
      <c r="J3669" s="33" t="s">
        <v>10772</v>
      </c>
      <c r="K3669" s="32">
        <v>26</v>
      </c>
      <c r="L3669" s="36" t="s">
        <v>2564</v>
      </c>
    </row>
    <row r="3670" spans="1:12" ht="26.25" hidden="1" thickBot="1" x14ac:dyDescent="0.3">
      <c r="A3670" s="31" t="s">
        <v>2373</v>
      </c>
      <c r="B3670" s="32" t="s">
        <v>552</v>
      </c>
      <c r="C3670" s="33" t="s">
        <v>2369</v>
      </c>
      <c r="D3670" s="33" t="s">
        <v>12420</v>
      </c>
      <c r="E3670" s="34" t="s">
        <v>12421</v>
      </c>
      <c r="F3670" s="32" t="s">
        <v>12422</v>
      </c>
      <c r="G3670" s="33" t="s">
        <v>12423</v>
      </c>
      <c r="H3670" s="32" t="s">
        <v>10769</v>
      </c>
      <c r="I3670" s="32" t="s">
        <v>2415</v>
      </c>
      <c r="J3670" s="33" t="s">
        <v>10772</v>
      </c>
      <c r="K3670" s="32">
        <v>24</v>
      </c>
      <c r="L3670" s="36" t="s">
        <v>8833</v>
      </c>
    </row>
    <row r="3671" spans="1:12" ht="26.25" hidden="1" thickBot="1" x14ac:dyDescent="0.3">
      <c r="A3671" s="31" t="s">
        <v>2373</v>
      </c>
      <c r="B3671" s="32" t="s">
        <v>552</v>
      </c>
      <c r="C3671" s="33" t="s">
        <v>2369</v>
      </c>
      <c r="D3671" s="33" t="s">
        <v>8681</v>
      </c>
      <c r="E3671" s="34" t="s">
        <v>8682</v>
      </c>
      <c r="F3671" s="32" t="s">
        <v>8683</v>
      </c>
      <c r="G3671" s="33" t="s">
        <v>12424</v>
      </c>
      <c r="H3671" s="32" t="s">
        <v>10769</v>
      </c>
      <c r="I3671" s="32" t="s">
        <v>2415</v>
      </c>
      <c r="J3671" s="33" t="s">
        <v>10770</v>
      </c>
      <c r="K3671" s="32">
        <v>34</v>
      </c>
      <c r="L3671" s="36" t="s">
        <v>2564</v>
      </c>
    </row>
    <row r="3672" spans="1:12" ht="26.25" hidden="1" thickBot="1" x14ac:dyDescent="0.3">
      <c r="A3672" s="31" t="s">
        <v>2373</v>
      </c>
      <c r="B3672" s="32" t="s">
        <v>552</v>
      </c>
      <c r="C3672" s="33" t="s">
        <v>2369</v>
      </c>
      <c r="D3672" s="33" t="s">
        <v>12425</v>
      </c>
      <c r="E3672" s="34" t="s">
        <v>12426</v>
      </c>
      <c r="F3672" s="32" t="s">
        <v>12427</v>
      </c>
      <c r="G3672" s="33" t="s">
        <v>12428</v>
      </c>
      <c r="H3672" s="32" t="s">
        <v>10769</v>
      </c>
      <c r="I3672" s="32" t="s">
        <v>2415</v>
      </c>
      <c r="J3672" s="33" t="s">
        <v>10772</v>
      </c>
      <c r="K3672" s="32">
        <v>23</v>
      </c>
      <c r="L3672" s="36" t="s">
        <v>6939</v>
      </c>
    </row>
    <row r="3673" spans="1:12" ht="26.25" hidden="1" thickBot="1" x14ac:dyDescent="0.3">
      <c r="A3673" s="31" t="s">
        <v>2373</v>
      </c>
      <c r="B3673" s="32" t="s">
        <v>185</v>
      </c>
      <c r="C3673" s="33" t="s">
        <v>2369</v>
      </c>
      <c r="D3673" s="33" t="s">
        <v>12429</v>
      </c>
      <c r="E3673" s="34" t="s">
        <v>12430</v>
      </c>
      <c r="F3673" s="32" t="s">
        <v>12431</v>
      </c>
      <c r="G3673" s="33" t="s">
        <v>12432</v>
      </c>
      <c r="H3673" s="32" t="s">
        <v>10769</v>
      </c>
      <c r="I3673" s="32" t="s">
        <v>2415</v>
      </c>
      <c r="J3673" s="33" t="s">
        <v>10772</v>
      </c>
      <c r="K3673" s="32">
        <v>9</v>
      </c>
      <c r="L3673" s="36" t="s">
        <v>12430</v>
      </c>
    </row>
    <row r="3674" spans="1:12" ht="26.25" hidden="1" thickBot="1" x14ac:dyDescent="0.3">
      <c r="A3674" s="31" t="s">
        <v>2373</v>
      </c>
      <c r="B3674" s="32" t="s">
        <v>185</v>
      </c>
      <c r="C3674" s="33" t="s">
        <v>2369</v>
      </c>
      <c r="D3674" s="33" t="s">
        <v>12429</v>
      </c>
      <c r="E3674" s="34" t="s">
        <v>12430</v>
      </c>
      <c r="F3674" s="32" t="s">
        <v>12431</v>
      </c>
      <c r="G3674" s="33" t="s">
        <v>12433</v>
      </c>
      <c r="H3674" s="32" t="s">
        <v>10769</v>
      </c>
      <c r="I3674" s="32" t="s">
        <v>2415</v>
      </c>
      <c r="J3674" s="33" t="s">
        <v>10772</v>
      </c>
      <c r="K3674" s="32">
        <v>9</v>
      </c>
      <c r="L3674" s="36" t="s">
        <v>12430</v>
      </c>
    </row>
    <row r="3675" spans="1:12" ht="26.25" hidden="1" thickBot="1" x14ac:dyDescent="0.3">
      <c r="A3675" s="31" t="s">
        <v>2373</v>
      </c>
      <c r="B3675" s="32" t="s">
        <v>185</v>
      </c>
      <c r="C3675" s="33" t="s">
        <v>2378</v>
      </c>
      <c r="D3675" s="33" t="s">
        <v>12434</v>
      </c>
      <c r="E3675" s="34" t="s">
        <v>10493</v>
      </c>
      <c r="F3675" s="32" t="s">
        <v>12435</v>
      </c>
      <c r="G3675" s="33" t="s">
        <v>12436</v>
      </c>
      <c r="H3675" s="32" t="s">
        <v>10769</v>
      </c>
      <c r="I3675" s="32" t="s">
        <v>2415</v>
      </c>
      <c r="J3675" s="33" t="s">
        <v>10770</v>
      </c>
      <c r="K3675" s="32">
        <v>22</v>
      </c>
      <c r="L3675" s="36" t="s">
        <v>4080</v>
      </c>
    </row>
    <row r="3676" spans="1:12" ht="26.25" hidden="1" thickBot="1" x14ac:dyDescent="0.3">
      <c r="A3676" s="31" t="s">
        <v>2373</v>
      </c>
      <c r="B3676" s="32" t="s">
        <v>185</v>
      </c>
      <c r="C3676" s="33" t="s">
        <v>2378</v>
      </c>
      <c r="D3676" s="33" t="s">
        <v>9125</v>
      </c>
      <c r="E3676" s="34" t="s">
        <v>6503</v>
      </c>
      <c r="F3676" s="32" t="s">
        <v>9126</v>
      </c>
      <c r="G3676" s="33" t="s">
        <v>12437</v>
      </c>
      <c r="H3676" s="32" t="s">
        <v>10769</v>
      </c>
      <c r="I3676" s="32" t="s">
        <v>2415</v>
      </c>
      <c r="J3676" s="33" t="s">
        <v>10770</v>
      </c>
      <c r="K3676" s="32">
        <v>31</v>
      </c>
      <c r="L3676" s="36" t="s">
        <v>8924</v>
      </c>
    </row>
    <row r="3677" spans="1:12" ht="26.25" hidden="1" thickBot="1" x14ac:dyDescent="0.3">
      <c r="A3677" s="31" t="s">
        <v>2373</v>
      </c>
      <c r="B3677" s="32" t="s">
        <v>185</v>
      </c>
      <c r="C3677" s="33" t="s">
        <v>2374</v>
      </c>
      <c r="D3677" s="33" t="s">
        <v>12438</v>
      </c>
      <c r="E3677" s="34" t="s">
        <v>12439</v>
      </c>
      <c r="F3677" s="32" t="s">
        <v>12440</v>
      </c>
      <c r="G3677" s="33" t="s">
        <v>12441</v>
      </c>
      <c r="H3677" s="32" t="s">
        <v>10769</v>
      </c>
      <c r="I3677" s="32" t="s">
        <v>2415</v>
      </c>
      <c r="J3677" s="33" t="s">
        <v>10770</v>
      </c>
      <c r="K3677" s="32">
        <v>9</v>
      </c>
      <c r="L3677" s="36" t="s">
        <v>12442</v>
      </c>
    </row>
    <row r="3678" spans="1:12" ht="26.25" hidden="1" thickBot="1" x14ac:dyDescent="0.3">
      <c r="A3678" s="31" t="s">
        <v>2373</v>
      </c>
      <c r="B3678" s="32" t="s">
        <v>185</v>
      </c>
      <c r="C3678" s="33" t="s">
        <v>2369</v>
      </c>
      <c r="D3678" s="33" t="s">
        <v>12443</v>
      </c>
      <c r="E3678" s="34" t="s">
        <v>12444</v>
      </c>
      <c r="F3678" s="32" t="s">
        <v>12445</v>
      </c>
      <c r="G3678" s="33" t="s">
        <v>12446</v>
      </c>
      <c r="H3678" s="32" t="s">
        <v>10769</v>
      </c>
      <c r="I3678" s="32" t="s">
        <v>2415</v>
      </c>
      <c r="J3678" s="33" t="s">
        <v>10770</v>
      </c>
      <c r="K3678" s="32">
        <v>26</v>
      </c>
      <c r="L3678" s="35"/>
    </row>
    <row r="3679" spans="1:12" ht="26.25" hidden="1" thickBot="1" x14ac:dyDescent="0.3">
      <c r="A3679" s="31" t="s">
        <v>2373</v>
      </c>
      <c r="B3679" s="32" t="s">
        <v>185</v>
      </c>
      <c r="C3679" s="33" t="s">
        <v>2369</v>
      </c>
      <c r="D3679" s="33" t="s">
        <v>12447</v>
      </c>
      <c r="E3679" s="34" t="s">
        <v>4080</v>
      </c>
      <c r="F3679" s="32" t="s">
        <v>12448</v>
      </c>
      <c r="G3679" s="33" t="s">
        <v>12449</v>
      </c>
      <c r="H3679" s="32" t="s">
        <v>10769</v>
      </c>
      <c r="I3679" s="32" t="s">
        <v>2415</v>
      </c>
      <c r="J3679" s="33" t="s">
        <v>10772</v>
      </c>
      <c r="K3679" s="32">
        <v>0</v>
      </c>
      <c r="L3679" s="36" t="s">
        <v>2552</v>
      </c>
    </row>
    <row r="3680" spans="1:12" ht="26.25" hidden="1" thickBot="1" x14ac:dyDescent="0.3">
      <c r="A3680" s="31" t="s">
        <v>2373</v>
      </c>
      <c r="B3680" s="32" t="s">
        <v>185</v>
      </c>
      <c r="C3680" s="33" t="s">
        <v>2374</v>
      </c>
      <c r="D3680" s="33" t="s">
        <v>12450</v>
      </c>
      <c r="E3680" s="34" t="s">
        <v>12451</v>
      </c>
      <c r="F3680" s="32" t="s">
        <v>12452</v>
      </c>
      <c r="G3680" s="33" t="s">
        <v>12453</v>
      </c>
      <c r="H3680" s="32" t="s">
        <v>10769</v>
      </c>
      <c r="I3680" s="32" t="s">
        <v>2415</v>
      </c>
      <c r="J3680" s="33" t="s">
        <v>10772</v>
      </c>
      <c r="K3680" s="32">
        <v>27</v>
      </c>
      <c r="L3680" s="36" t="s">
        <v>3557</v>
      </c>
    </row>
    <row r="3681" spans="1:12" ht="26.25" hidden="1" thickBot="1" x14ac:dyDescent="0.3">
      <c r="A3681" s="31" t="s">
        <v>2373</v>
      </c>
      <c r="B3681" s="32" t="s">
        <v>185</v>
      </c>
      <c r="C3681" s="33" t="s">
        <v>2369</v>
      </c>
      <c r="D3681" s="33" t="s">
        <v>12454</v>
      </c>
      <c r="E3681" s="34" t="s">
        <v>12455</v>
      </c>
      <c r="F3681" s="32" t="s">
        <v>12456</v>
      </c>
      <c r="G3681" s="33" t="s">
        <v>12457</v>
      </c>
      <c r="H3681" s="32" t="s">
        <v>10769</v>
      </c>
      <c r="I3681" s="32" t="s">
        <v>2415</v>
      </c>
      <c r="J3681" s="33" t="s">
        <v>10770</v>
      </c>
      <c r="K3681" s="32">
        <v>29</v>
      </c>
      <c r="L3681" s="36" t="s">
        <v>9212</v>
      </c>
    </row>
    <row r="3682" spans="1:12" ht="26.25" hidden="1" thickBot="1" x14ac:dyDescent="0.3">
      <c r="A3682" s="31" t="s">
        <v>2373</v>
      </c>
      <c r="B3682" s="32" t="s">
        <v>185</v>
      </c>
      <c r="C3682" s="33" t="s">
        <v>2369</v>
      </c>
      <c r="D3682" s="33" t="s">
        <v>9306</v>
      </c>
      <c r="E3682" s="34" t="s">
        <v>9307</v>
      </c>
      <c r="F3682" s="32" t="s">
        <v>9308</v>
      </c>
      <c r="G3682" s="33" t="s">
        <v>12458</v>
      </c>
      <c r="H3682" s="32" t="s">
        <v>10769</v>
      </c>
      <c r="I3682" s="32" t="s">
        <v>2415</v>
      </c>
      <c r="J3682" s="33" t="s">
        <v>10770</v>
      </c>
      <c r="K3682" s="32">
        <v>37</v>
      </c>
      <c r="L3682" s="36" t="s">
        <v>9212</v>
      </c>
    </row>
    <row r="3683" spans="1:12" ht="26.25" hidden="1" thickBot="1" x14ac:dyDescent="0.3">
      <c r="A3683" s="31" t="s">
        <v>2373</v>
      </c>
      <c r="B3683" s="32" t="s">
        <v>185</v>
      </c>
      <c r="C3683" s="33" t="s">
        <v>2374</v>
      </c>
      <c r="D3683" s="33" t="s">
        <v>12459</v>
      </c>
      <c r="E3683" s="34" t="s">
        <v>12460</v>
      </c>
      <c r="F3683" s="32" t="s">
        <v>12461</v>
      </c>
      <c r="G3683" s="33" t="s">
        <v>12462</v>
      </c>
      <c r="H3683" s="32" t="s">
        <v>10769</v>
      </c>
      <c r="I3683" s="32" t="s">
        <v>2415</v>
      </c>
      <c r="J3683" s="33" t="s">
        <v>10772</v>
      </c>
      <c r="K3683" s="32">
        <v>19</v>
      </c>
      <c r="L3683" s="35"/>
    </row>
    <row r="3684" spans="1:12" ht="26.25" hidden="1" thickBot="1" x14ac:dyDescent="0.3">
      <c r="A3684" s="31" t="s">
        <v>2373</v>
      </c>
      <c r="B3684" s="32" t="s">
        <v>185</v>
      </c>
      <c r="C3684" s="33" t="s">
        <v>2374</v>
      </c>
      <c r="D3684" s="33" t="s">
        <v>8858</v>
      </c>
      <c r="E3684" s="34" t="s">
        <v>8859</v>
      </c>
      <c r="F3684" s="32" t="s">
        <v>8860</v>
      </c>
      <c r="G3684" s="33" t="s">
        <v>12463</v>
      </c>
      <c r="H3684" s="32" t="s">
        <v>10769</v>
      </c>
      <c r="I3684" s="32" t="s">
        <v>2415</v>
      </c>
      <c r="J3684" s="33" t="s">
        <v>10772</v>
      </c>
      <c r="K3684" s="32">
        <v>0</v>
      </c>
      <c r="L3684" s="36" t="s">
        <v>8440</v>
      </c>
    </row>
    <row r="3685" spans="1:12" ht="26.25" hidden="1" thickBot="1" x14ac:dyDescent="0.3">
      <c r="A3685" s="31" t="s">
        <v>2373</v>
      </c>
      <c r="B3685" s="32" t="s">
        <v>185</v>
      </c>
      <c r="C3685" s="33" t="s">
        <v>2374</v>
      </c>
      <c r="D3685" s="33" t="s">
        <v>12464</v>
      </c>
      <c r="E3685" s="34" t="s">
        <v>6775</v>
      </c>
      <c r="F3685" s="32" t="s">
        <v>12465</v>
      </c>
      <c r="G3685" s="33" t="s">
        <v>12466</v>
      </c>
      <c r="H3685" s="32" t="s">
        <v>10769</v>
      </c>
      <c r="I3685" s="32" t="s">
        <v>2415</v>
      </c>
      <c r="J3685" s="33" t="s">
        <v>10772</v>
      </c>
      <c r="K3685" s="32">
        <v>21</v>
      </c>
      <c r="L3685" s="36" t="s">
        <v>6775</v>
      </c>
    </row>
    <row r="3686" spans="1:12" ht="26.25" hidden="1" thickBot="1" x14ac:dyDescent="0.3">
      <c r="A3686" s="31" t="s">
        <v>2373</v>
      </c>
      <c r="B3686" s="32" t="s">
        <v>185</v>
      </c>
      <c r="C3686" s="33" t="s">
        <v>2369</v>
      </c>
      <c r="D3686" s="33" t="s">
        <v>12467</v>
      </c>
      <c r="E3686" s="34" t="s">
        <v>12468</v>
      </c>
      <c r="F3686" s="32" t="s">
        <v>12469</v>
      </c>
      <c r="G3686" s="33" t="s">
        <v>12470</v>
      </c>
      <c r="H3686" s="32" t="s">
        <v>10769</v>
      </c>
      <c r="I3686" s="32" t="s">
        <v>2415</v>
      </c>
      <c r="J3686" s="33" t="s">
        <v>10772</v>
      </c>
      <c r="K3686" s="32">
        <v>13</v>
      </c>
      <c r="L3686" s="36" t="s">
        <v>12471</v>
      </c>
    </row>
    <row r="3687" spans="1:12" ht="26.25" hidden="1" thickBot="1" x14ac:dyDescent="0.3">
      <c r="A3687" s="31" t="s">
        <v>2373</v>
      </c>
      <c r="B3687" s="32" t="s">
        <v>185</v>
      </c>
      <c r="C3687" s="33" t="s">
        <v>2369</v>
      </c>
      <c r="D3687" s="33" t="s">
        <v>12472</v>
      </c>
      <c r="E3687" s="34" t="s">
        <v>12473</v>
      </c>
      <c r="F3687" s="32" t="s">
        <v>12474</v>
      </c>
      <c r="G3687" s="33" t="s">
        <v>12475</v>
      </c>
      <c r="H3687" s="32" t="s">
        <v>10769</v>
      </c>
      <c r="I3687" s="32" t="s">
        <v>2415</v>
      </c>
      <c r="J3687" s="33" t="s">
        <v>10772</v>
      </c>
      <c r="K3687" s="32">
        <v>21</v>
      </c>
      <c r="L3687" s="36" t="s">
        <v>12476</v>
      </c>
    </row>
    <row r="3688" spans="1:12" ht="26.25" hidden="1" thickBot="1" x14ac:dyDescent="0.3">
      <c r="A3688" s="31" t="s">
        <v>2373</v>
      </c>
      <c r="B3688" s="32" t="s">
        <v>185</v>
      </c>
      <c r="C3688" s="33" t="s">
        <v>2369</v>
      </c>
      <c r="D3688" s="33" t="s">
        <v>12477</v>
      </c>
      <c r="E3688" s="34" t="s">
        <v>12478</v>
      </c>
      <c r="F3688" s="32" t="s">
        <v>12479</v>
      </c>
      <c r="G3688" s="33" t="s">
        <v>12480</v>
      </c>
      <c r="H3688" s="32" t="s">
        <v>10769</v>
      </c>
      <c r="I3688" s="32" t="s">
        <v>2415</v>
      </c>
      <c r="J3688" s="33" t="s">
        <v>10772</v>
      </c>
      <c r="K3688" s="32">
        <v>20</v>
      </c>
      <c r="L3688" s="36" t="s">
        <v>12476</v>
      </c>
    </row>
    <row r="3689" spans="1:12" ht="26.25" hidden="1" thickBot="1" x14ac:dyDescent="0.3">
      <c r="A3689" s="31" t="s">
        <v>2373</v>
      </c>
      <c r="B3689" s="32" t="s">
        <v>185</v>
      </c>
      <c r="C3689" s="33" t="s">
        <v>2369</v>
      </c>
      <c r="D3689" s="33" t="s">
        <v>12481</v>
      </c>
      <c r="E3689" s="34" t="s">
        <v>12482</v>
      </c>
      <c r="F3689" s="32" t="s">
        <v>12483</v>
      </c>
      <c r="G3689" s="33" t="s">
        <v>12484</v>
      </c>
      <c r="H3689" s="32" t="s">
        <v>10769</v>
      </c>
      <c r="I3689" s="32" t="s">
        <v>2415</v>
      </c>
      <c r="J3689" s="33" t="s">
        <v>10772</v>
      </c>
      <c r="K3689" s="32">
        <v>19</v>
      </c>
      <c r="L3689" s="36" t="s">
        <v>12476</v>
      </c>
    </row>
    <row r="3690" spans="1:12" ht="26.25" hidden="1" thickBot="1" x14ac:dyDescent="0.3">
      <c r="A3690" s="31" t="s">
        <v>2373</v>
      </c>
      <c r="B3690" s="32" t="s">
        <v>185</v>
      </c>
      <c r="C3690" s="33" t="s">
        <v>2369</v>
      </c>
      <c r="D3690" s="33" t="s">
        <v>12485</v>
      </c>
      <c r="E3690" s="34" t="s">
        <v>12486</v>
      </c>
      <c r="F3690" s="32" t="s">
        <v>12487</v>
      </c>
      <c r="G3690" s="33" t="s">
        <v>12488</v>
      </c>
      <c r="H3690" s="32" t="s">
        <v>10769</v>
      </c>
      <c r="I3690" s="32" t="s">
        <v>2415</v>
      </c>
      <c r="J3690" s="33" t="s">
        <v>10772</v>
      </c>
      <c r="K3690" s="32">
        <v>17</v>
      </c>
      <c r="L3690" s="36" t="s">
        <v>12476</v>
      </c>
    </row>
    <row r="3691" spans="1:12" ht="26.25" hidden="1" thickBot="1" x14ac:dyDescent="0.3">
      <c r="A3691" s="31" t="s">
        <v>2373</v>
      </c>
      <c r="B3691" s="32" t="s">
        <v>185</v>
      </c>
      <c r="C3691" s="33" t="s">
        <v>2369</v>
      </c>
      <c r="D3691" s="33" t="s">
        <v>12489</v>
      </c>
      <c r="E3691" s="34" t="s">
        <v>12490</v>
      </c>
      <c r="F3691" s="32" t="s">
        <v>12491</v>
      </c>
      <c r="G3691" s="33" t="s">
        <v>12492</v>
      </c>
      <c r="H3691" s="32" t="s">
        <v>10769</v>
      </c>
      <c r="I3691" s="32" t="s">
        <v>2415</v>
      </c>
      <c r="J3691" s="33" t="s">
        <v>10772</v>
      </c>
      <c r="K3691" s="32">
        <v>24</v>
      </c>
      <c r="L3691" s="36" t="s">
        <v>12476</v>
      </c>
    </row>
    <row r="3692" spans="1:12" ht="26.25" hidden="1" thickBot="1" x14ac:dyDescent="0.3">
      <c r="A3692" s="31" t="s">
        <v>2373</v>
      </c>
      <c r="B3692" s="32" t="s">
        <v>185</v>
      </c>
      <c r="C3692" s="33" t="s">
        <v>2374</v>
      </c>
      <c r="D3692" s="33" t="s">
        <v>12438</v>
      </c>
      <c r="E3692" s="34" t="s">
        <v>12439</v>
      </c>
      <c r="F3692" s="32" t="s">
        <v>12440</v>
      </c>
      <c r="G3692" s="33" t="s">
        <v>12493</v>
      </c>
      <c r="H3692" s="32" t="s">
        <v>10769</v>
      </c>
      <c r="I3692" s="32" t="s">
        <v>10850</v>
      </c>
      <c r="J3692" s="33" t="s">
        <v>10770</v>
      </c>
      <c r="K3692" s="32">
        <v>1</v>
      </c>
      <c r="L3692" s="36" t="s">
        <v>12442</v>
      </c>
    </row>
    <row r="3693" spans="1:12" ht="15.75" hidden="1" thickBot="1" x14ac:dyDescent="0.3">
      <c r="A3693" s="31" t="s">
        <v>2370</v>
      </c>
      <c r="B3693" s="32" t="s">
        <v>1771</v>
      </c>
      <c r="C3693" s="33" t="s">
        <v>2369</v>
      </c>
      <c r="D3693" s="33" t="s">
        <v>12494</v>
      </c>
      <c r="E3693" s="34" t="s">
        <v>12495</v>
      </c>
      <c r="F3693" s="32" t="s">
        <v>12496</v>
      </c>
      <c r="G3693" s="33" t="s">
        <v>12497</v>
      </c>
      <c r="H3693" s="32" t="s">
        <v>10769</v>
      </c>
      <c r="I3693" s="32" t="s">
        <v>2415</v>
      </c>
      <c r="J3693" s="33" t="s">
        <v>10772</v>
      </c>
      <c r="K3693" s="32">
        <v>42</v>
      </c>
      <c r="L3693" s="36" t="s">
        <v>2578</v>
      </c>
    </row>
    <row r="3694" spans="1:12" ht="15.75" hidden="1" thickBot="1" x14ac:dyDescent="0.3">
      <c r="A3694" s="31" t="s">
        <v>2370</v>
      </c>
      <c r="B3694" s="32" t="s">
        <v>883</v>
      </c>
      <c r="C3694" s="33" t="s">
        <v>2369</v>
      </c>
      <c r="D3694" s="33" t="s">
        <v>12498</v>
      </c>
      <c r="E3694" s="34" t="s">
        <v>12499</v>
      </c>
      <c r="F3694" s="32" t="s">
        <v>12500</v>
      </c>
      <c r="G3694" s="33" t="s">
        <v>12501</v>
      </c>
      <c r="H3694" s="32" t="s">
        <v>10769</v>
      </c>
      <c r="I3694" s="32" t="s">
        <v>2415</v>
      </c>
      <c r="J3694" s="33" t="s">
        <v>10772</v>
      </c>
      <c r="K3694" s="32">
        <v>10</v>
      </c>
      <c r="L3694" s="35"/>
    </row>
    <row r="3695" spans="1:12" ht="26.25" hidden="1" thickBot="1" x14ac:dyDescent="0.3">
      <c r="A3695" s="31" t="s">
        <v>2370</v>
      </c>
      <c r="B3695" s="32" t="s">
        <v>883</v>
      </c>
      <c r="C3695" s="33" t="s">
        <v>6721</v>
      </c>
      <c r="D3695" s="33" t="s">
        <v>12502</v>
      </c>
      <c r="E3695" s="34" t="s">
        <v>12503</v>
      </c>
      <c r="F3695" s="32" t="s">
        <v>12504</v>
      </c>
      <c r="G3695" s="33" t="s">
        <v>12505</v>
      </c>
      <c r="H3695" s="32" t="s">
        <v>10769</v>
      </c>
      <c r="I3695" s="32" t="s">
        <v>2415</v>
      </c>
      <c r="J3695" s="33" t="s">
        <v>10770</v>
      </c>
      <c r="K3695" s="32">
        <v>13</v>
      </c>
      <c r="L3695" s="35"/>
    </row>
    <row r="3696" spans="1:12" ht="26.25" hidden="1" thickBot="1" x14ac:dyDescent="0.3">
      <c r="A3696" s="31" t="s">
        <v>2370</v>
      </c>
      <c r="B3696" s="32" t="s">
        <v>883</v>
      </c>
      <c r="C3696" s="33" t="s">
        <v>2369</v>
      </c>
      <c r="D3696" s="33" t="s">
        <v>9548</v>
      </c>
      <c r="E3696" s="34" t="s">
        <v>9549</v>
      </c>
      <c r="F3696" s="32" t="s">
        <v>9550</v>
      </c>
      <c r="G3696" s="33" t="s">
        <v>12506</v>
      </c>
      <c r="H3696" s="32" t="s">
        <v>10769</v>
      </c>
      <c r="I3696" s="32" t="s">
        <v>2415</v>
      </c>
      <c r="J3696" s="33" t="s">
        <v>10770</v>
      </c>
      <c r="K3696" s="32">
        <v>20</v>
      </c>
      <c r="L3696" s="36" t="s">
        <v>9552</v>
      </c>
    </row>
    <row r="3697" spans="1:12" ht="15.75" hidden="1" thickBot="1" x14ac:dyDescent="0.3">
      <c r="A3697" s="31" t="s">
        <v>2370</v>
      </c>
      <c r="B3697" s="32" t="s">
        <v>883</v>
      </c>
      <c r="C3697" s="33" t="s">
        <v>6721</v>
      </c>
      <c r="D3697" s="33" t="s">
        <v>12507</v>
      </c>
      <c r="E3697" s="34" t="s">
        <v>12508</v>
      </c>
      <c r="F3697" s="32" t="s">
        <v>12509</v>
      </c>
      <c r="G3697" s="33" t="s">
        <v>12510</v>
      </c>
      <c r="H3697" s="32" t="s">
        <v>10769</v>
      </c>
      <c r="I3697" s="32" t="s">
        <v>2415</v>
      </c>
      <c r="J3697" s="33" t="s">
        <v>10770</v>
      </c>
      <c r="K3697" s="32">
        <v>16</v>
      </c>
      <c r="L3697" s="36" t="s">
        <v>2278</v>
      </c>
    </row>
    <row r="3698" spans="1:12" ht="26.25" hidden="1" thickBot="1" x14ac:dyDescent="0.3">
      <c r="A3698" s="31" t="s">
        <v>2370</v>
      </c>
      <c r="B3698" s="32" t="s">
        <v>883</v>
      </c>
      <c r="C3698" s="33" t="s">
        <v>2369</v>
      </c>
      <c r="D3698" s="33" t="s">
        <v>9565</v>
      </c>
      <c r="E3698" s="34" t="s">
        <v>9566</v>
      </c>
      <c r="F3698" s="32" t="s">
        <v>9567</v>
      </c>
      <c r="G3698" s="33" t="s">
        <v>12511</v>
      </c>
      <c r="H3698" s="32" t="s">
        <v>10769</v>
      </c>
      <c r="I3698" s="32" t="s">
        <v>2415</v>
      </c>
      <c r="J3698" s="33" t="s">
        <v>10772</v>
      </c>
      <c r="K3698" s="32">
        <v>23</v>
      </c>
      <c r="L3698" s="36" t="s">
        <v>9569</v>
      </c>
    </row>
    <row r="3699" spans="1:12" ht="26.25" hidden="1" thickBot="1" x14ac:dyDescent="0.3">
      <c r="A3699" s="31" t="s">
        <v>2370</v>
      </c>
      <c r="B3699" s="32" t="s">
        <v>883</v>
      </c>
      <c r="C3699" s="33" t="s">
        <v>2369</v>
      </c>
      <c r="D3699" s="33" t="s">
        <v>9565</v>
      </c>
      <c r="E3699" s="34" t="s">
        <v>9566</v>
      </c>
      <c r="F3699" s="32" t="s">
        <v>9567</v>
      </c>
      <c r="G3699" s="33" t="s">
        <v>12512</v>
      </c>
      <c r="H3699" s="32" t="s">
        <v>10769</v>
      </c>
      <c r="I3699" s="32" t="s">
        <v>2415</v>
      </c>
      <c r="J3699" s="33" t="s">
        <v>10772</v>
      </c>
      <c r="K3699" s="32">
        <v>21</v>
      </c>
      <c r="L3699" s="36" t="s">
        <v>9569</v>
      </c>
    </row>
    <row r="3700" spans="1:12" ht="26.25" hidden="1" thickBot="1" x14ac:dyDescent="0.3">
      <c r="A3700" s="31" t="s">
        <v>2370</v>
      </c>
      <c r="B3700" s="32" t="s">
        <v>883</v>
      </c>
      <c r="C3700" s="33" t="s">
        <v>6721</v>
      </c>
      <c r="D3700" s="33" t="s">
        <v>12513</v>
      </c>
      <c r="E3700" s="34" t="s">
        <v>12514</v>
      </c>
      <c r="F3700" s="32" t="s">
        <v>12515</v>
      </c>
      <c r="G3700" s="33" t="s">
        <v>12516</v>
      </c>
      <c r="H3700" s="32" t="s">
        <v>10769</v>
      </c>
      <c r="I3700" s="32" t="s">
        <v>2415</v>
      </c>
      <c r="J3700" s="33" t="s">
        <v>10772</v>
      </c>
      <c r="K3700" s="32">
        <v>47</v>
      </c>
      <c r="L3700" s="36" t="s">
        <v>3961</v>
      </c>
    </row>
    <row r="3701" spans="1:12" ht="26.25" hidden="1" thickBot="1" x14ac:dyDescent="0.3">
      <c r="A3701" s="31" t="s">
        <v>2370</v>
      </c>
      <c r="B3701" s="32" t="s">
        <v>883</v>
      </c>
      <c r="C3701" s="33" t="s">
        <v>6721</v>
      </c>
      <c r="D3701" s="33" t="s">
        <v>12517</v>
      </c>
      <c r="E3701" s="34" t="s">
        <v>12518</v>
      </c>
      <c r="F3701" s="32" t="s">
        <v>12519</v>
      </c>
      <c r="G3701" s="33" t="s">
        <v>12520</v>
      </c>
      <c r="H3701" s="32" t="s">
        <v>10769</v>
      </c>
      <c r="I3701" s="32" t="s">
        <v>2415</v>
      </c>
      <c r="J3701" s="33" t="s">
        <v>10770</v>
      </c>
      <c r="K3701" s="32">
        <v>16</v>
      </c>
      <c r="L3701" s="35"/>
    </row>
    <row r="3702" spans="1:12" ht="26.25" hidden="1" thickBot="1" x14ac:dyDescent="0.3">
      <c r="A3702" s="31" t="s">
        <v>2370</v>
      </c>
      <c r="B3702" s="32" t="s">
        <v>883</v>
      </c>
      <c r="C3702" s="33" t="s">
        <v>6721</v>
      </c>
      <c r="D3702" s="33" t="s">
        <v>12517</v>
      </c>
      <c r="E3702" s="34" t="s">
        <v>12518</v>
      </c>
      <c r="F3702" s="32" t="s">
        <v>12519</v>
      </c>
      <c r="G3702" s="33" t="s">
        <v>12521</v>
      </c>
      <c r="H3702" s="32" t="s">
        <v>10769</v>
      </c>
      <c r="I3702" s="32" t="s">
        <v>2415</v>
      </c>
      <c r="J3702" s="33" t="s">
        <v>10772</v>
      </c>
      <c r="K3702" s="32">
        <v>35</v>
      </c>
      <c r="L3702" s="35"/>
    </row>
    <row r="3703" spans="1:12" ht="26.25" hidden="1" thickBot="1" x14ac:dyDescent="0.3">
      <c r="A3703" s="31" t="s">
        <v>2370</v>
      </c>
      <c r="B3703" s="32" t="s">
        <v>883</v>
      </c>
      <c r="C3703" s="33" t="s">
        <v>6721</v>
      </c>
      <c r="D3703" s="33" t="s">
        <v>12522</v>
      </c>
      <c r="E3703" s="34" t="s">
        <v>12523</v>
      </c>
      <c r="F3703" s="32" t="s">
        <v>12524</v>
      </c>
      <c r="G3703" s="33" t="s">
        <v>12525</v>
      </c>
      <c r="H3703" s="32" t="s">
        <v>10769</v>
      </c>
      <c r="I3703" s="32" t="s">
        <v>2415</v>
      </c>
      <c r="J3703" s="33" t="s">
        <v>10772</v>
      </c>
      <c r="K3703" s="32">
        <v>24</v>
      </c>
      <c r="L3703" s="36" t="s">
        <v>9558</v>
      </c>
    </row>
    <row r="3704" spans="1:12" ht="26.25" hidden="1" thickBot="1" x14ac:dyDescent="0.3">
      <c r="A3704" s="31" t="s">
        <v>2370</v>
      </c>
      <c r="B3704" s="32" t="s">
        <v>883</v>
      </c>
      <c r="C3704" s="33" t="s">
        <v>2369</v>
      </c>
      <c r="D3704" s="33" t="s">
        <v>12526</v>
      </c>
      <c r="E3704" s="34" t="s">
        <v>12527</v>
      </c>
      <c r="F3704" s="32" t="s">
        <v>12528</v>
      </c>
      <c r="G3704" s="33" t="s">
        <v>12529</v>
      </c>
      <c r="H3704" s="32" t="s">
        <v>10769</v>
      </c>
      <c r="I3704" s="32" t="s">
        <v>2415</v>
      </c>
      <c r="J3704" s="33" t="s">
        <v>10772</v>
      </c>
      <c r="K3704" s="32">
        <v>30</v>
      </c>
      <c r="L3704" s="36" t="s">
        <v>12527</v>
      </c>
    </row>
    <row r="3705" spans="1:12" ht="26.25" hidden="1" thickBot="1" x14ac:dyDescent="0.3">
      <c r="A3705" s="31" t="s">
        <v>2370</v>
      </c>
      <c r="B3705" s="32" t="s">
        <v>883</v>
      </c>
      <c r="C3705" s="33" t="s">
        <v>6721</v>
      </c>
      <c r="D3705" s="33" t="s">
        <v>12530</v>
      </c>
      <c r="E3705" s="34" t="s">
        <v>12531</v>
      </c>
      <c r="F3705" s="32" t="s">
        <v>12532</v>
      </c>
      <c r="G3705" s="33" t="s">
        <v>12533</v>
      </c>
      <c r="H3705" s="32" t="s">
        <v>10769</v>
      </c>
      <c r="I3705" s="32" t="s">
        <v>2415</v>
      </c>
      <c r="J3705" s="33" t="s">
        <v>10772</v>
      </c>
      <c r="K3705" s="32">
        <v>42</v>
      </c>
      <c r="L3705" s="36" t="s">
        <v>12534</v>
      </c>
    </row>
    <row r="3706" spans="1:12" ht="26.25" hidden="1" thickBot="1" x14ac:dyDescent="0.3">
      <c r="A3706" s="31" t="s">
        <v>2370</v>
      </c>
      <c r="B3706" s="32" t="s">
        <v>883</v>
      </c>
      <c r="C3706" s="33" t="s">
        <v>2369</v>
      </c>
      <c r="D3706" s="33" t="s">
        <v>9548</v>
      </c>
      <c r="E3706" s="34" t="s">
        <v>9549</v>
      </c>
      <c r="F3706" s="32" t="s">
        <v>9550</v>
      </c>
      <c r="G3706" s="33" t="s">
        <v>12535</v>
      </c>
      <c r="H3706" s="32" t="s">
        <v>10769</v>
      </c>
      <c r="I3706" s="32" t="s">
        <v>2415</v>
      </c>
      <c r="J3706" s="33" t="s">
        <v>10772</v>
      </c>
      <c r="K3706" s="32">
        <v>28</v>
      </c>
      <c r="L3706" s="36" t="s">
        <v>9552</v>
      </c>
    </row>
    <row r="3707" spans="1:12" ht="26.25" hidden="1" thickBot="1" x14ac:dyDescent="0.3">
      <c r="A3707" s="31" t="s">
        <v>2370</v>
      </c>
      <c r="B3707" s="32" t="s">
        <v>883</v>
      </c>
      <c r="C3707" s="33" t="s">
        <v>2369</v>
      </c>
      <c r="D3707" s="33" t="s">
        <v>12536</v>
      </c>
      <c r="E3707" s="34" t="s">
        <v>12537</v>
      </c>
      <c r="F3707" s="32" t="s">
        <v>12538</v>
      </c>
      <c r="G3707" s="33" t="s">
        <v>12539</v>
      </c>
      <c r="H3707" s="32" t="s">
        <v>10769</v>
      </c>
      <c r="I3707" s="32" t="s">
        <v>2415</v>
      </c>
      <c r="J3707" s="33" t="s">
        <v>10772</v>
      </c>
      <c r="K3707" s="32">
        <v>33</v>
      </c>
      <c r="L3707" s="36" t="s">
        <v>12540</v>
      </c>
    </row>
    <row r="3708" spans="1:12" ht="26.25" hidden="1" thickBot="1" x14ac:dyDescent="0.3">
      <c r="A3708" s="31" t="s">
        <v>2370</v>
      </c>
      <c r="B3708" s="32" t="s">
        <v>883</v>
      </c>
      <c r="C3708" s="33" t="s">
        <v>2369</v>
      </c>
      <c r="D3708" s="33" t="s">
        <v>12541</v>
      </c>
      <c r="E3708" s="34" t="s">
        <v>12542</v>
      </c>
      <c r="F3708" s="32" t="s">
        <v>12543</v>
      </c>
      <c r="G3708" s="33" t="s">
        <v>12544</v>
      </c>
      <c r="H3708" s="32" t="s">
        <v>10769</v>
      </c>
      <c r="I3708" s="32" t="s">
        <v>2415</v>
      </c>
      <c r="J3708" s="33" t="s">
        <v>10770</v>
      </c>
      <c r="K3708" s="32">
        <v>31</v>
      </c>
      <c r="L3708" s="36" t="s">
        <v>9558</v>
      </c>
    </row>
    <row r="3709" spans="1:12" ht="26.25" hidden="1" thickBot="1" x14ac:dyDescent="0.3">
      <c r="A3709" s="31" t="s">
        <v>2370</v>
      </c>
      <c r="B3709" s="32" t="s">
        <v>883</v>
      </c>
      <c r="C3709" s="33" t="s">
        <v>2369</v>
      </c>
      <c r="D3709" s="33" t="s">
        <v>12545</v>
      </c>
      <c r="E3709" s="34" t="s">
        <v>12546</v>
      </c>
      <c r="F3709" s="32" t="s">
        <v>12547</v>
      </c>
      <c r="G3709" s="33" t="s">
        <v>12548</v>
      </c>
      <c r="H3709" s="32" t="s">
        <v>10769</v>
      </c>
      <c r="I3709" s="32" t="s">
        <v>2415</v>
      </c>
      <c r="J3709" s="33" t="s">
        <v>10772</v>
      </c>
      <c r="K3709" s="32">
        <v>19</v>
      </c>
      <c r="L3709" s="36" t="s">
        <v>12549</v>
      </c>
    </row>
    <row r="3710" spans="1:12" ht="26.25" hidden="1" thickBot="1" x14ac:dyDescent="0.3">
      <c r="A3710" s="31" t="s">
        <v>2370</v>
      </c>
      <c r="B3710" s="32" t="s">
        <v>883</v>
      </c>
      <c r="C3710" s="33" t="s">
        <v>6721</v>
      </c>
      <c r="D3710" s="33" t="s">
        <v>12517</v>
      </c>
      <c r="E3710" s="34" t="s">
        <v>12518</v>
      </c>
      <c r="F3710" s="32" t="s">
        <v>12519</v>
      </c>
      <c r="G3710" s="33" t="s">
        <v>12550</v>
      </c>
      <c r="H3710" s="32" t="s">
        <v>10769</v>
      </c>
      <c r="I3710" s="32" t="s">
        <v>2415</v>
      </c>
      <c r="J3710" s="33" t="s">
        <v>10772</v>
      </c>
      <c r="K3710" s="32">
        <v>37</v>
      </c>
      <c r="L3710" s="35"/>
    </row>
    <row r="3711" spans="1:12" ht="26.25" hidden="1" thickBot="1" x14ac:dyDescent="0.3">
      <c r="A3711" s="31" t="s">
        <v>2370</v>
      </c>
      <c r="B3711" s="32" t="s">
        <v>883</v>
      </c>
      <c r="C3711" s="33" t="s">
        <v>6721</v>
      </c>
      <c r="D3711" s="33" t="s">
        <v>12551</v>
      </c>
      <c r="E3711" s="34" t="s">
        <v>12552</v>
      </c>
      <c r="F3711" s="32" t="s">
        <v>12553</v>
      </c>
      <c r="G3711" s="33" t="s">
        <v>12554</v>
      </c>
      <c r="H3711" s="32" t="s">
        <v>10769</v>
      </c>
      <c r="I3711" s="32" t="s">
        <v>2415</v>
      </c>
      <c r="J3711" s="33" t="s">
        <v>10772</v>
      </c>
      <c r="K3711" s="32">
        <v>41</v>
      </c>
      <c r="L3711" s="36" t="s">
        <v>9558</v>
      </c>
    </row>
    <row r="3712" spans="1:12" ht="26.25" hidden="1" thickBot="1" x14ac:dyDescent="0.3">
      <c r="A3712" s="31" t="s">
        <v>2370</v>
      </c>
      <c r="B3712" s="32" t="s">
        <v>883</v>
      </c>
      <c r="C3712" s="33" t="s">
        <v>6721</v>
      </c>
      <c r="D3712" s="33" t="s">
        <v>12502</v>
      </c>
      <c r="E3712" s="34" t="s">
        <v>12503</v>
      </c>
      <c r="F3712" s="32" t="s">
        <v>12504</v>
      </c>
      <c r="G3712" s="33" t="s">
        <v>12555</v>
      </c>
      <c r="H3712" s="32" t="s">
        <v>10769</v>
      </c>
      <c r="I3712" s="32" t="s">
        <v>2415</v>
      </c>
      <c r="J3712" s="33" t="s">
        <v>10772</v>
      </c>
      <c r="K3712" s="32">
        <v>30</v>
      </c>
      <c r="L3712" s="35"/>
    </row>
    <row r="3713" spans="1:12" ht="15.75" hidden="1" thickBot="1" x14ac:dyDescent="0.3">
      <c r="A3713" s="31" t="s">
        <v>2370</v>
      </c>
      <c r="B3713" s="32" t="s">
        <v>1575</v>
      </c>
      <c r="C3713" s="33" t="s">
        <v>2374</v>
      </c>
      <c r="D3713" s="33" t="s">
        <v>12556</v>
      </c>
      <c r="E3713" s="34" t="s">
        <v>12557</v>
      </c>
      <c r="F3713" s="32" t="s">
        <v>12558</v>
      </c>
      <c r="G3713" s="33" t="s">
        <v>12559</v>
      </c>
      <c r="H3713" s="32" t="s">
        <v>10769</v>
      </c>
      <c r="I3713" s="32" t="s">
        <v>2415</v>
      </c>
      <c r="J3713" s="33" t="s">
        <v>10772</v>
      </c>
      <c r="K3713" s="32">
        <v>26</v>
      </c>
      <c r="L3713" s="35"/>
    </row>
    <row r="3714" spans="1:12" ht="26.25" hidden="1" thickBot="1" x14ac:dyDescent="0.3">
      <c r="A3714" s="31" t="s">
        <v>2370</v>
      </c>
      <c r="B3714" s="32" t="s">
        <v>1575</v>
      </c>
      <c r="C3714" s="33" t="s">
        <v>2374</v>
      </c>
      <c r="D3714" s="33" t="s">
        <v>12560</v>
      </c>
      <c r="E3714" s="34" t="s">
        <v>12561</v>
      </c>
      <c r="F3714" s="32" t="s">
        <v>12562</v>
      </c>
      <c r="G3714" s="33" t="s">
        <v>12563</v>
      </c>
      <c r="H3714" s="32" t="s">
        <v>10769</v>
      </c>
      <c r="I3714" s="32" t="s">
        <v>2415</v>
      </c>
      <c r="J3714" s="33" t="s">
        <v>10772</v>
      </c>
      <c r="K3714" s="32">
        <v>16</v>
      </c>
      <c r="L3714" s="36" t="s">
        <v>12561</v>
      </c>
    </row>
    <row r="3715" spans="1:12" ht="15.75" hidden="1" thickBot="1" x14ac:dyDescent="0.3">
      <c r="A3715" s="31" t="s">
        <v>2370</v>
      </c>
      <c r="B3715" s="32" t="s">
        <v>1575</v>
      </c>
      <c r="C3715" s="33" t="s">
        <v>2374</v>
      </c>
      <c r="D3715" s="33" t="s">
        <v>12564</v>
      </c>
      <c r="E3715" s="34" t="s">
        <v>12565</v>
      </c>
      <c r="F3715" s="32" t="s">
        <v>12566</v>
      </c>
      <c r="G3715" s="33" t="s">
        <v>12567</v>
      </c>
      <c r="H3715" s="32" t="s">
        <v>10769</v>
      </c>
      <c r="I3715" s="32" t="s">
        <v>2415</v>
      </c>
      <c r="J3715" s="33" t="s">
        <v>10772</v>
      </c>
      <c r="K3715" s="32">
        <v>25</v>
      </c>
      <c r="L3715" s="35"/>
    </row>
    <row r="3716" spans="1:12" ht="15.75" hidden="1" thickBot="1" x14ac:dyDescent="0.3">
      <c r="A3716" s="31" t="s">
        <v>2370</v>
      </c>
      <c r="B3716" s="32" t="s">
        <v>1575</v>
      </c>
      <c r="C3716" s="33" t="s">
        <v>2374</v>
      </c>
      <c r="D3716" s="33" t="s">
        <v>12568</v>
      </c>
      <c r="E3716" s="34" t="s">
        <v>12569</v>
      </c>
      <c r="F3716" s="32" t="s">
        <v>12570</v>
      </c>
      <c r="G3716" s="33" t="s">
        <v>12571</v>
      </c>
      <c r="H3716" s="32" t="s">
        <v>10769</v>
      </c>
      <c r="I3716" s="32" t="s">
        <v>2415</v>
      </c>
      <c r="J3716" s="33" t="s">
        <v>10772</v>
      </c>
      <c r="K3716" s="32">
        <v>19</v>
      </c>
      <c r="L3716" s="36" t="s">
        <v>12569</v>
      </c>
    </row>
    <row r="3717" spans="1:12" ht="26.25" hidden="1" thickBot="1" x14ac:dyDescent="0.3">
      <c r="A3717" s="31" t="s">
        <v>2370</v>
      </c>
      <c r="B3717" s="32" t="s">
        <v>1575</v>
      </c>
      <c r="C3717" s="33" t="s">
        <v>2374</v>
      </c>
      <c r="D3717" s="33" t="s">
        <v>12572</v>
      </c>
      <c r="E3717" s="34" t="s">
        <v>12573</v>
      </c>
      <c r="F3717" s="32" t="s">
        <v>12574</v>
      </c>
      <c r="G3717" s="33" t="s">
        <v>12575</v>
      </c>
      <c r="H3717" s="32" t="s">
        <v>10769</v>
      </c>
      <c r="I3717" s="32" t="s">
        <v>2415</v>
      </c>
      <c r="J3717" s="33" t="s">
        <v>10772</v>
      </c>
      <c r="K3717" s="32">
        <v>28</v>
      </c>
      <c r="L3717" s="36" t="s">
        <v>12573</v>
      </c>
    </row>
    <row r="3718" spans="1:12" ht="15.75" hidden="1" thickBot="1" x14ac:dyDescent="0.3">
      <c r="A3718" s="31" t="s">
        <v>2370</v>
      </c>
      <c r="B3718" s="32" t="s">
        <v>1575</v>
      </c>
      <c r="C3718" s="33" t="s">
        <v>2374</v>
      </c>
      <c r="D3718" s="33" t="s">
        <v>12576</v>
      </c>
      <c r="E3718" s="34" t="s">
        <v>12577</v>
      </c>
      <c r="F3718" s="32" t="s">
        <v>12578</v>
      </c>
      <c r="G3718" s="33" t="s">
        <v>12579</v>
      </c>
      <c r="H3718" s="32" t="s">
        <v>10769</v>
      </c>
      <c r="I3718" s="32" t="s">
        <v>2415</v>
      </c>
      <c r="J3718" s="33" t="s">
        <v>10770</v>
      </c>
      <c r="K3718" s="32">
        <v>18</v>
      </c>
      <c r="L3718" s="36" t="s">
        <v>12577</v>
      </c>
    </row>
    <row r="3719" spans="1:12" ht="26.25" hidden="1" thickBot="1" x14ac:dyDescent="0.3">
      <c r="A3719" s="31" t="s">
        <v>2370</v>
      </c>
      <c r="B3719" s="32" t="s">
        <v>1575</v>
      </c>
      <c r="C3719" s="33" t="s">
        <v>2374</v>
      </c>
      <c r="D3719" s="33" t="s">
        <v>12580</v>
      </c>
      <c r="E3719" s="34" t="s">
        <v>12581</v>
      </c>
      <c r="F3719" s="32" t="s">
        <v>12582</v>
      </c>
      <c r="G3719" s="33" t="s">
        <v>12583</v>
      </c>
      <c r="H3719" s="32" t="s">
        <v>10769</v>
      </c>
      <c r="I3719" s="32" t="s">
        <v>2415</v>
      </c>
      <c r="J3719" s="33" t="s">
        <v>10770</v>
      </c>
      <c r="K3719" s="32">
        <v>4</v>
      </c>
      <c r="L3719" s="36" t="s">
        <v>12584</v>
      </c>
    </row>
    <row r="3720" spans="1:12" ht="26.25" hidden="1" thickBot="1" x14ac:dyDescent="0.3">
      <c r="A3720" s="31" t="s">
        <v>2370</v>
      </c>
      <c r="B3720" s="32" t="s">
        <v>1575</v>
      </c>
      <c r="C3720" s="33" t="s">
        <v>2374</v>
      </c>
      <c r="D3720" s="33" t="s">
        <v>12585</v>
      </c>
      <c r="E3720" s="34" t="s">
        <v>12586</v>
      </c>
      <c r="F3720" s="32" t="s">
        <v>12587</v>
      </c>
      <c r="G3720" s="33" t="s">
        <v>12588</v>
      </c>
      <c r="H3720" s="32" t="s">
        <v>10769</v>
      </c>
      <c r="I3720" s="32" t="s">
        <v>2415</v>
      </c>
      <c r="J3720" s="33" t="s">
        <v>10772</v>
      </c>
      <c r="K3720" s="32">
        <v>38</v>
      </c>
      <c r="L3720" s="36" t="s">
        <v>12586</v>
      </c>
    </row>
    <row r="3721" spans="1:12" ht="26.25" hidden="1" thickBot="1" x14ac:dyDescent="0.3">
      <c r="A3721" s="31" t="s">
        <v>2370</v>
      </c>
      <c r="B3721" s="32" t="s">
        <v>1575</v>
      </c>
      <c r="C3721" s="33" t="s">
        <v>2374</v>
      </c>
      <c r="D3721" s="33" t="s">
        <v>12589</v>
      </c>
      <c r="E3721" s="34" t="s">
        <v>9588</v>
      </c>
      <c r="F3721" s="32" t="s">
        <v>9589</v>
      </c>
      <c r="G3721" s="33" t="s">
        <v>12590</v>
      </c>
      <c r="H3721" s="32" t="s">
        <v>10769</v>
      </c>
      <c r="I3721" s="32" t="s">
        <v>2415</v>
      </c>
      <c r="J3721" s="33" t="s">
        <v>10772</v>
      </c>
      <c r="K3721" s="32">
        <v>33</v>
      </c>
      <c r="L3721" s="36" t="s">
        <v>9588</v>
      </c>
    </row>
    <row r="3722" spans="1:12" ht="26.25" hidden="1" thickBot="1" x14ac:dyDescent="0.3">
      <c r="A3722" s="31" t="s">
        <v>2370</v>
      </c>
      <c r="B3722" s="32" t="s">
        <v>1575</v>
      </c>
      <c r="C3722" s="33" t="s">
        <v>2374</v>
      </c>
      <c r="D3722" s="33" t="s">
        <v>12591</v>
      </c>
      <c r="E3722" s="34" t="s">
        <v>12592</v>
      </c>
      <c r="F3722" s="32" t="s">
        <v>12593</v>
      </c>
      <c r="G3722" s="33" t="s">
        <v>12594</v>
      </c>
      <c r="H3722" s="32" t="s">
        <v>10769</v>
      </c>
      <c r="I3722" s="32" t="s">
        <v>2415</v>
      </c>
      <c r="J3722" s="33" t="s">
        <v>10772</v>
      </c>
      <c r="K3722" s="32">
        <v>21</v>
      </c>
      <c r="L3722" s="36" t="s">
        <v>12592</v>
      </c>
    </row>
    <row r="3723" spans="1:12" ht="15.75" hidden="1" thickBot="1" x14ac:dyDescent="0.3">
      <c r="A3723" s="31" t="s">
        <v>2370</v>
      </c>
      <c r="B3723" s="32" t="s">
        <v>1592</v>
      </c>
      <c r="C3723" s="33" t="s">
        <v>2378</v>
      </c>
      <c r="D3723" s="33" t="s">
        <v>12595</v>
      </c>
      <c r="E3723" s="34" t="s">
        <v>12596</v>
      </c>
      <c r="F3723" s="32" t="s">
        <v>12597</v>
      </c>
      <c r="G3723" s="33" t="s">
        <v>12598</v>
      </c>
      <c r="H3723" s="32" t="s">
        <v>10769</v>
      </c>
      <c r="I3723" s="32" t="s">
        <v>2415</v>
      </c>
      <c r="J3723" s="33" t="s">
        <v>10772</v>
      </c>
      <c r="K3723" s="32">
        <v>35</v>
      </c>
      <c r="L3723" s="35"/>
    </row>
    <row r="3724" spans="1:12" ht="15.75" hidden="1" thickBot="1" x14ac:dyDescent="0.3">
      <c r="A3724" s="31" t="s">
        <v>2370</v>
      </c>
      <c r="B3724" s="32" t="s">
        <v>1592</v>
      </c>
      <c r="C3724" s="33" t="s">
        <v>2378</v>
      </c>
      <c r="D3724" s="33" t="s">
        <v>9591</v>
      </c>
      <c r="E3724" s="34" t="s">
        <v>2213</v>
      </c>
      <c r="F3724" s="32" t="s">
        <v>9592</v>
      </c>
      <c r="G3724" s="33" t="s">
        <v>12599</v>
      </c>
      <c r="H3724" s="32" t="s">
        <v>10769</v>
      </c>
      <c r="I3724" s="32" t="s">
        <v>2415</v>
      </c>
      <c r="J3724" s="33" t="s">
        <v>10772</v>
      </c>
      <c r="K3724" s="32">
        <v>21</v>
      </c>
      <c r="L3724" s="35"/>
    </row>
    <row r="3725" spans="1:12" ht="15.75" hidden="1" thickBot="1" x14ac:dyDescent="0.3">
      <c r="A3725" s="31" t="s">
        <v>2370</v>
      </c>
      <c r="B3725" s="32" t="s">
        <v>1592</v>
      </c>
      <c r="C3725" s="33" t="s">
        <v>2378</v>
      </c>
      <c r="D3725" s="33" t="s">
        <v>12600</v>
      </c>
      <c r="E3725" s="34" t="s">
        <v>12601</v>
      </c>
      <c r="F3725" s="32" t="s">
        <v>12602</v>
      </c>
      <c r="G3725" s="33" t="s">
        <v>12603</v>
      </c>
      <c r="H3725" s="32" t="s">
        <v>10769</v>
      </c>
      <c r="I3725" s="32" t="s">
        <v>2415</v>
      </c>
      <c r="J3725" s="33" t="s">
        <v>10772</v>
      </c>
      <c r="K3725" s="32">
        <v>18</v>
      </c>
      <c r="L3725" s="36" t="s">
        <v>3015</v>
      </c>
    </row>
    <row r="3726" spans="1:12" ht="15.75" hidden="1" thickBot="1" x14ac:dyDescent="0.3">
      <c r="A3726" s="31" t="s">
        <v>2370</v>
      </c>
      <c r="B3726" s="32" t="s">
        <v>1592</v>
      </c>
      <c r="C3726" s="33" t="s">
        <v>2378</v>
      </c>
      <c r="D3726" s="33" t="s">
        <v>12595</v>
      </c>
      <c r="E3726" s="34" t="s">
        <v>12596</v>
      </c>
      <c r="F3726" s="32" t="s">
        <v>12597</v>
      </c>
      <c r="G3726" s="33" t="s">
        <v>12604</v>
      </c>
      <c r="H3726" s="32" t="s">
        <v>10769</v>
      </c>
      <c r="I3726" s="32" t="s">
        <v>2415</v>
      </c>
      <c r="J3726" s="33" t="s">
        <v>10770</v>
      </c>
      <c r="K3726" s="32">
        <v>32</v>
      </c>
      <c r="L3726" s="35"/>
    </row>
    <row r="3727" spans="1:12" ht="26.25" hidden="1" thickBot="1" x14ac:dyDescent="0.3">
      <c r="A3727" s="31" t="s">
        <v>2370</v>
      </c>
      <c r="B3727" s="32" t="s">
        <v>1592</v>
      </c>
      <c r="C3727" s="33" t="s">
        <v>2378</v>
      </c>
      <c r="D3727" s="33" t="s">
        <v>12605</v>
      </c>
      <c r="E3727" s="34" t="s">
        <v>12606</v>
      </c>
      <c r="F3727" s="32" t="s">
        <v>12607</v>
      </c>
      <c r="G3727" s="33" t="s">
        <v>12608</v>
      </c>
      <c r="H3727" s="32" t="s">
        <v>10769</v>
      </c>
      <c r="I3727" s="32" t="s">
        <v>2415</v>
      </c>
      <c r="J3727" s="33" t="s">
        <v>10772</v>
      </c>
      <c r="K3727" s="32">
        <v>36</v>
      </c>
      <c r="L3727" s="36" t="s">
        <v>2278</v>
      </c>
    </row>
    <row r="3728" spans="1:12" ht="15.75" hidden="1" thickBot="1" x14ac:dyDescent="0.3">
      <c r="A3728" s="31" t="s">
        <v>2370</v>
      </c>
      <c r="B3728" s="32" t="s">
        <v>1592</v>
      </c>
      <c r="C3728" s="33" t="s">
        <v>2378</v>
      </c>
      <c r="D3728" s="33" t="s">
        <v>12595</v>
      </c>
      <c r="E3728" s="34" t="s">
        <v>12596</v>
      </c>
      <c r="F3728" s="32" t="s">
        <v>12597</v>
      </c>
      <c r="G3728" s="33" t="s">
        <v>12609</v>
      </c>
      <c r="H3728" s="32" t="s">
        <v>10769</v>
      </c>
      <c r="I3728" s="32" t="s">
        <v>2415</v>
      </c>
      <c r="J3728" s="33" t="s">
        <v>10772</v>
      </c>
      <c r="K3728" s="32">
        <v>49</v>
      </c>
      <c r="L3728" s="35"/>
    </row>
    <row r="3729" spans="1:12" ht="15.75" hidden="1" thickBot="1" x14ac:dyDescent="0.3">
      <c r="A3729" s="31" t="s">
        <v>2370</v>
      </c>
      <c r="B3729" s="32" t="s">
        <v>1592</v>
      </c>
      <c r="C3729" s="33" t="s">
        <v>2378</v>
      </c>
      <c r="D3729" s="33" t="s">
        <v>9599</v>
      </c>
      <c r="E3729" s="34" t="s">
        <v>9600</v>
      </c>
      <c r="F3729" s="32" t="s">
        <v>9601</v>
      </c>
      <c r="G3729" s="33" t="s">
        <v>12610</v>
      </c>
      <c r="H3729" s="32" t="s">
        <v>10769</v>
      </c>
      <c r="I3729" s="32" t="s">
        <v>2415</v>
      </c>
      <c r="J3729" s="33" t="s">
        <v>10772</v>
      </c>
      <c r="K3729" s="32">
        <v>24</v>
      </c>
      <c r="L3729" s="36" t="s">
        <v>9600</v>
      </c>
    </row>
    <row r="3730" spans="1:12" ht="15.75" hidden="1" thickBot="1" x14ac:dyDescent="0.3">
      <c r="A3730" s="31" t="s">
        <v>2370</v>
      </c>
      <c r="B3730" s="32" t="s">
        <v>1592</v>
      </c>
      <c r="C3730" s="33" t="s">
        <v>2378</v>
      </c>
      <c r="D3730" s="33" t="s">
        <v>12611</v>
      </c>
      <c r="E3730" s="34" t="s">
        <v>12612</v>
      </c>
      <c r="F3730" s="32" t="s">
        <v>12613</v>
      </c>
      <c r="G3730" s="33" t="s">
        <v>12614</v>
      </c>
      <c r="H3730" s="32" t="s">
        <v>10769</v>
      </c>
      <c r="I3730" s="32" t="s">
        <v>2415</v>
      </c>
      <c r="J3730" s="33" t="s">
        <v>10772</v>
      </c>
      <c r="K3730" s="32">
        <v>25</v>
      </c>
      <c r="L3730" s="36" t="s">
        <v>12612</v>
      </c>
    </row>
    <row r="3731" spans="1:12" ht="26.25" hidden="1" thickBot="1" x14ac:dyDescent="0.3">
      <c r="A3731" s="31" t="s">
        <v>2362</v>
      </c>
      <c r="B3731" s="32" t="s">
        <v>9618</v>
      </c>
      <c r="C3731" s="33" t="s">
        <v>2385</v>
      </c>
      <c r="D3731" s="33" t="s">
        <v>12615</v>
      </c>
      <c r="E3731" s="34" t="s">
        <v>12616</v>
      </c>
      <c r="F3731" s="32" t="s">
        <v>12617</v>
      </c>
      <c r="G3731" s="33" t="s">
        <v>12618</v>
      </c>
      <c r="H3731" s="32" t="s">
        <v>10769</v>
      </c>
      <c r="I3731" s="32" t="s">
        <v>2415</v>
      </c>
      <c r="J3731" s="33" t="s">
        <v>10772</v>
      </c>
      <c r="K3731" s="32">
        <v>29</v>
      </c>
      <c r="L3731" s="36" t="s">
        <v>9676</v>
      </c>
    </row>
    <row r="3732" spans="1:12" ht="15.75" hidden="1" thickBot="1" x14ac:dyDescent="0.3">
      <c r="A3732" s="31" t="s">
        <v>2362</v>
      </c>
      <c r="B3732" s="32" t="s">
        <v>9618</v>
      </c>
      <c r="C3732" s="33" t="s">
        <v>2385</v>
      </c>
      <c r="D3732" s="33" t="s">
        <v>12619</v>
      </c>
      <c r="E3732" s="34" t="s">
        <v>12620</v>
      </c>
      <c r="F3732" s="32" t="s">
        <v>12621</v>
      </c>
      <c r="G3732" s="33" t="s">
        <v>12622</v>
      </c>
      <c r="H3732" s="32" t="s">
        <v>10769</v>
      </c>
      <c r="I3732" s="32" t="s">
        <v>2415</v>
      </c>
      <c r="J3732" s="33" t="s">
        <v>10772</v>
      </c>
      <c r="K3732" s="32">
        <v>21</v>
      </c>
      <c r="L3732" s="36" t="s">
        <v>12623</v>
      </c>
    </row>
    <row r="3733" spans="1:12" ht="15.75" hidden="1" thickBot="1" x14ac:dyDescent="0.3">
      <c r="A3733" s="31" t="s">
        <v>2362</v>
      </c>
      <c r="B3733" s="32" t="s">
        <v>9618</v>
      </c>
      <c r="C3733" s="33" t="s">
        <v>2385</v>
      </c>
      <c r="D3733" s="33" t="s">
        <v>12624</v>
      </c>
      <c r="E3733" s="34" t="s">
        <v>2179</v>
      </c>
      <c r="F3733" s="32" t="s">
        <v>12625</v>
      </c>
      <c r="G3733" s="33" t="s">
        <v>12626</v>
      </c>
      <c r="H3733" s="32" t="s">
        <v>10769</v>
      </c>
      <c r="I3733" s="32" t="s">
        <v>2415</v>
      </c>
      <c r="J3733" s="33" t="s">
        <v>10772</v>
      </c>
      <c r="K3733" s="32">
        <v>25</v>
      </c>
      <c r="L3733" s="36" t="s">
        <v>2578</v>
      </c>
    </row>
    <row r="3734" spans="1:12" ht="15.75" hidden="1" thickBot="1" x14ac:dyDescent="0.3">
      <c r="A3734" s="31" t="s">
        <v>2362</v>
      </c>
      <c r="B3734" s="32" t="s">
        <v>9618</v>
      </c>
      <c r="C3734" s="33" t="s">
        <v>2385</v>
      </c>
      <c r="D3734" s="33" t="s">
        <v>12627</v>
      </c>
      <c r="E3734" s="34" t="s">
        <v>12628</v>
      </c>
      <c r="F3734" s="32" t="s">
        <v>12629</v>
      </c>
      <c r="G3734" s="33" t="s">
        <v>12630</v>
      </c>
      <c r="H3734" s="32" t="s">
        <v>10769</v>
      </c>
      <c r="I3734" s="32" t="s">
        <v>2415</v>
      </c>
      <c r="J3734" s="33" t="s">
        <v>10770</v>
      </c>
      <c r="K3734" s="32">
        <v>8</v>
      </c>
      <c r="L3734" s="35"/>
    </row>
    <row r="3735" spans="1:12" ht="26.25" hidden="1" thickBot="1" x14ac:dyDescent="0.3">
      <c r="A3735" s="31" t="s">
        <v>2362</v>
      </c>
      <c r="B3735" s="32" t="s">
        <v>9618</v>
      </c>
      <c r="C3735" s="33" t="s">
        <v>2385</v>
      </c>
      <c r="D3735" s="33" t="s">
        <v>12631</v>
      </c>
      <c r="E3735" s="34" t="s">
        <v>3697</v>
      </c>
      <c r="F3735" s="32" t="s">
        <v>12632</v>
      </c>
      <c r="G3735" s="33" t="s">
        <v>12633</v>
      </c>
      <c r="H3735" s="32" t="s">
        <v>10769</v>
      </c>
      <c r="I3735" s="32" t="s">
        <v>2415</v>
      </c>
      <c r="J3735" s="33" t="s">
        <v>10770</v>
      </c>
      <c r="K3735" s="32">
        <v>23</v>
      </c>
      <c r="L3735" s="36" t="s">
        <v>12634</v>
      </c>
    </row>
    <row r="3736" spans="1:12" ht="15.75" hidden="1" thickBot="1" x14ac:dyDescent="0.3">
      <c r="A3736" s="31" t="s">
        <v>2362</v>
      </c>
      <c r="B3736" s="32" t="s">
        <v>9618</v>
      </c>
      <c r="C3736" s="33" t="s">
        <v>2385</v>
      </c>
      <c r="D3736" s="33" t="s">
        <v>12635</v>
      </c>
      <c r="E3736" s="34" t="s">
        <v>12636</v>
      </c>
      <c r="F3736" s="32" t="s">
        <v>12637</v>
      </c>
      <c r="G3736" s="33" t="s">
        <v>12638</v>
      </c>
      <c r="H3736" s="32" t="s">
        <v>10769</v>
      </c>
      <c r="I3736" s="32" t="s">
        <v>2415</v>
      </c>
      <c r="J3736" s="33" t="s">
        <v>10770</v>
      </c>
      <c r="K3736" s="32">
        <v>20</v>
      </c>
      <c r="L3736" s="36" t="s">
        <v>9676</v>
      </c>
    </row>
    <row r="3737" spans="1:12" ht="15.75" hidden="1" thickBot="1" x14ac:dyDescent="0.3">
      <c r="A3737" s="31" t="s">
        <v>2362</v>
      </c>
      <c r="B3737" s="32" t="s">
        <v>9618</v>
      </c>
      <c r="C3737" s="33" t="s">
        <v>2385</v>
      </c>
      <c r="D3737" s="33" t="s">
        <v>12639</v>
      </c>
      <c r="E3737" s="34" t="s">
        <v>12640</v>
      </c>
      <c r="F3737" s="32" t="s">
        <v>12641</v>
      </c>
      <c r="G3737" s="33" t="s">
        <v>12642</v>
      </c>
      <c r="H3737" s="32" t="s">
        <v>10769</v>
      </c>
      <c r="I3737" s="32" t="s">
        <v>2415</v>
      </c>
      <c r="J3737" s="33" t="s">
        <v>10770</v>
      </c>
      <c r="K3737" s="32">
        <v>19</v>
      </c>
      <c r="L3737" s="35"/>
    </row>
    <row r="3738" spans="1:12" ht="15.75" hidden="1" thickBot="1" x14ac:dyDescent="0.3">
      <c r="A3738" s="31" t="s">
        <v>2362</v>
      </c>
      <c r="B3738" s="32" t="s">
        <v>9618</v>
      </c>
      <c r="C3738" s="33" t="s">
        <v>2385</v>
      </c>
      <c r="D3738" s="33" t="s">
        <v>12643</v>
      </c>
      <c r="E3738" s="34" t="s">
        <v>12644</v>
      </c>
      <c r="F3738" s="32" t="s">
        <v>12645</v>
      </c>
      <c r="G3738" s="33" t="s">
        <v>12646</v>
      </c>
      <c r="H3738" s="32" t="s">
        <v>10769</v>
      </c>
      <c r="I3738" s="32" t="s">
        <v>2415</v>
      </c>
      <c r="J3738" s="33" t="s">
        <v>10770</v>
      </c>
      <c r="K3738" s="32">
        <v>28</v>
      </c>
      <c r="L3738" s="36" t="s">
        <v>9676</v>
      </c>
    </row>
    <row r="3739" spans="1:12" ht="15.75" hidden="1" thickBot="1" x14ac:dyDescent="0.3">
      <c r="A3739" s="31" t="s">
        <v>2362</v>
      </c>
      <c r="B3739" s="32" t="s">
        <v>9618</v>
      </c>
      <c r="C3739" s="33" t="s">
        <v>2385</v>
      </c>
      <c r="D3739" s="33" t="s">
        <v>12647</v>
      </c>
      <c r="E3739" s="34" t="s">
        <v>12648</v>
      </c>
      <c r="F3739" s="32" t="s">
        <v>12649</v>
      </c>
      <c r="G3739" s="33" t="s">
        <v>12650</v>
      </c>
      <c r="H3739" s="32" t="s">
        <v>10769</v>
      </c>
      <c r="I3739" s="32" t="s">
        <v>2415</v>
      </c>
      <c r="J3739" s="33" t="s">
        <v>10770</v>
      </c>
      <c r="K3739" s="32">
        <v>36</v>
      </c>
      <c r="L3739" s="36" t="s">
        <v>9676</v>
      </c>
    </row>
    <row r="3740" spans="1:12" ht="15.75" hidden="1" thickBot="1" x14ac:dyDescent="0.3">
      <c r="A3740" s="31" t="s">
        <v>2362</v>
      </c>
      <c r="B3740" s="32" t="s">
        <v>9618</v>
      </c>
      <c r="C3740" s="33" t="s">
        <v>2385</v>
      </c>
      <c r="D3740" s="33" t="s">
        <v>12651</v>
      </c>
      <c r="E3740" s="34" t="s">
        <v>9624</v>
      </c>
      <c r="F3740" s="32" t="s">
        <v>9625</v>
      </c>
      <c r="G3740" s="33" t="s">
        <v>12652</v>
      </c>
      <c r="H3740" s="32" t="s">
        <v>10769</v>
      </c>
      <c r="I3740" s="32" t="s">
        <v>2671</v>
      </c>
      <c r="J3740" s="33" t="s">
        <v>10772</v>
      </c>
      <c r="K3740" s="32">
        <v>24</v>
      </c>
      <c r="L3740" s="36" t="s">
        <v>9624</v>
      </c>
    </row>
    <row r="3741" spans="1:12" ht="15.75" hidden="1" thickBot="1" x14ac:dyDescent="0.3">
      <c r="A3741" s="31" t="s">
        <v>2362</v>
      </c>
      <c r="B3741" s="32" t="s">
        <v>9618</v>
      </c>
      <c r="C3741" s="33" t="s">
        <v>2385</v>
      </c>
      <c r="D3741" s="33" t="s">
        <v>9681</v>
      </c>
      <c r="E3741" s="34" t="s">
        <v>9682</v>
      </c>
      <c r="F3741" s="32" t="s">
        <v>9683</v>
      </c>
      <c r="G3741" s="33" t="s">
        <v>12653</v>
      </c>
      <c r="H3741" s="32" t="s">
        <v>10769</v>
      </c>
      <c r="I3741" s="32" t="s">
        <v>2415</v>
      </c>
      <c r="J3741" s="33" t="s">
        <v>10772</v>
      </c>
      <c r="K3741" s="32">
        <v>23</v>
      </c>
      <c r="L3741" s="36" t="s">
        <v>2578</v>
      </c>
    </row>
    <row r="3742" spans="1:12" ht="26.25" hidden="1" thickBot="1" x14ac:dyDescent="0.3">
      <c r="A3742" s="31" t="s">
        <v>2362</v>
      </c>
      <c r="B3742" s="32" t="s">
        <v>9618</v>
      </c>
      <c r="C3742" s="33" t="s">
        <v>2385</v>
      </c>
      <c r="D3742" s="33" t="s">
        <v>12654</v>
      </c>
      <c r="E3742" s="34" t="s">
        <v>12655</v>
      </c>
      <c r="F3742" s="32" t="s">
        <v>12656</v>
      </c>
      <c r="G3742" s="33" t="s">
        <v>12657</v>
      </c>
      <c r="H3742" s="32" t="s">
        <v>10769</v>
      </c>
      <c r="I3742" s="32" t="s">
        <v>2415</v>
      </c>
      <c r="J3742" s="33" t="s">
        <v>10772</v>
      </c>
      <c r="K3742" s="32">
        <v>39</v>
      </c>
      <c r="L3742" s="36" t="s">
        <v>2578</v>
      </c>
    </row>
    <row r="3743" spans="1:12" ht="15.75" hidden="1" thickBot="1" x14ac:dyDescent="0.3">
      <c r="A3743" s="31" t="s">
        <v>2362</v>
      </c>
      <c r="B3743" s="32" t="s">
        <v>9618</v>
      </c>
      <c r="C3743" s="33" t="s">
        <v>2385</v>
      </c>
      <c r="D3743" s="33" t="s">
        <v>9685</v>
      </c>
      <c r="E3743" s="34" t="s">
        <v>9686</v>
      </c>
      <c r="F3743" s="32" t="s">
        <v>9687</v>
      </c>
      <c r="G3743" s="33" t="s">
        <v>12658</v>
      </c>
      <c r="H3743" s="32" t="s">
        <v>10769</v>
      </c>
      <c r="I3743" s="32" t="s">
        <v>2415</v>
      </c>
      <c r="J3743" s="33" t="s">
        <v>10770</v>
      </c>
      <c r="K3743" s="32">
        <v>23</v>
      </c>
      <c r="L3743" s="36" t="s">
        <v>12659</v>
      </c>
    </row>
    <row r="3744" spans="1:12" ht="15.75" hidden="1" thickBot="1" x14ac:dyDescent="0.3">
      <c r="A3744" s="31" t="s">
        <v>2362</v>
      </c>
      <c r="B3744" s="32" t="s">
        <v>9618</v>
      </c>
      <c r="C3744" s="33" t="s">
        <v>2385</v>
      </c>
      <c r="D3744" s="33" t="s">
        <v>9685</v>
      </c>
      <c r="E3744" s="34" t="s">
        <v>9686</v>
      </c>
      <c r="F3744" s="32" t="s">
        <v>9687</v>
      </c>
      <c r="G3744" s="33" t="s">
        <v>12660</v>
      </c>
      <c r="H3744" s="32" t="s">
        <v>10769</v>
      </c>
      <c r="I3744" s="32" t="s">
        <v>2415</v>
      </c>
      <c r="J3744" s="33" t="s">
        <v>10772</v>
      </c>
      <c r="K3744" s="32">
        <v>21</v>
      </c>
      <c r="L3744" s="36" t="s">
        <v>12659</v>
      </c>
    </row>
    <row r="3745" spans="1:12" ht="15.75" hidden="1" thickBot="1" x14ac:dyDescent="0.3">
      <c r="A3745" s="31" t="s">
        <v>2362</v>
      </c>
      <c r="B3745" s="32" t="s">
        <v>9618</v>
      </c>
      <c r="C3745" s="33" t="s">
        <v>2385</v>
      </c>
      <c r="D3745" s="33" t="s">
        <v>12635</v>
      </c>
      <c r="E3745" s="34" t="s">
        <v>12636</v>
      </c>
      <c r="F3745" s="32" t="s">
        <v>12637</v>
      </c>
      <c r="G3745" s="33" t="s">
        <v>12661</v>
      </c>
      <c r="H3745" s="32" t="s">
        <v>10769</v>
      </c>
      <c r="I3745" s="32" t="s">
        <v>2415</v>
      </c>
      <c r="J3745" s="33" t="s">
        <v>10772</v>
      </c>
      <c r="K3745" s="32">
        <v>26</v>
      </c>
      <c r="L3745" s="36" t="s">
        <v>9676</v>
      </c>
    </row>
    <row r="3746" spans="1:12" ht="15.75" hidden="1" thickBot="1" x14ac:dyDescent="0.3">
      <c r="A3746" s="31" t="s">
        <v>2362</v>
      </c>
      <c r="B3746" s="32" t="s">
        <v>9618</v>
      </c>
      <c r="C3746" s="33" t="s">
        <v>2385</v>
      </c>
      <c r="D3746" s="33" t="s">
        <v>12643</v>
      </c>
      <c r="E3746" s="34" t="s">
        <v>12644</v>
      </c>
      <c r="F3746" s="32" t="s">
        <v>12645</v>
      </c>
      <c r="G3746" s="33" t="s">
        <v>12662</v>
      </c>
      <c r="H3746" s="32" t="s">
        <v>10769</v>
      </c>
      <c r="I3746" s="32" t="s">
        <v>2415</v>
      </c>
      <c r="J3746" s="33" t="s">
        <v>10772</v>
      </c>
      <c r="K3746" s="32">
        <v>15</v>
      </c>
      <c r="L3746" s="36" t="s">
        <v>9676</v>
      </c>
    </row>
    <row r="3747" spans="1:12" ht="15.75" hidden="1" thickBot="1" x14ac:dyDescent="0.3">
      <c r="A3747" s="31" t="s">
        <v>2362</v>
      </c>
      <c r="B3747" s="32" t="s">
        <v>9618</v>
      </c>
      <c r="C3747" s="33" t="s">
        <v>2385</v>
      </c>
      <c r="D3747" s="33" t="s">
        <v>12647</v>
      </c>
      <c r="E3747" s="34" t="s">
        <v>12648</v>
      </c>
      <c r="F3747" s="32" t="s">
        <v>12649</v>
      </c>
      <c r="G3747" s="33" t="s">
        <v>12663</v>
      </c>
      <c r="H3747" s="32" t="s">
        <v>10769</v>
      </c>
      <c r="I3747" s="32" t="s">
        <v>2415</v>
      </c>
      <c r="J3747" s="33" t="s">
        <v>10772</v>
      </c>
      <c r="K3747" s="32">
        <v>20</v>
      </c>
      <c r="L3747" s="36" t="s">
        <v>9676</v>
      </c>
    </row>
    <row r="3748" spans="1:12" ht="15.75" hidden="1" thickBot="1" x14ac:dyDescent="0.3">
      <c r="A3748" s="31" t="s">
        <v>2362</v>
      </c>
      <c r="B3748" s="32" t="s">
        <v>9618</v>
      </c>
      <c r="C3748" s="33" t="s">
        <v>2385</v>
      </c>
      <c r="D3748" s="33" t="s">
        <v>12664</v>
      </c>
      <c r="E3748" s="34" t="s">
        <v>12665</v>
      </c>
      <c r="F3748" s="32" t="s">
        <v>12666</v>
      </c>
      <c r="G3748" s="33" t="s">
        <v>12667</v>
      </c>
      <c r="H3748" s="32" t="s">
        <v>10769</v>
      </c>
      <c r="I3748" s="32" t="s">
        <v>2415</v>
      </c>
      <c r="J3748" s="33" t="s">
        <v>10772</v>
      </c>
      <c r="K3748" s="32">
        <v>34</v>
      </c>
      <c r="L3748" s="36" t="s">
        <v>2578</v>
      </c>
    </row>
    <row r="3749" spans="1:12" ht="15.75" hidden="1" thickBot="1" x14ac:dyDescent="0.3">
      <c r="A3749" s="31" t="s">
        <v>2362</v>
      </c>
      <c r="B3749" s="32" t="s">
        <v>2074</v>
      </c>
      <c r="C3749" s="33" t="s">
        <v>2376</v>
      </c>
      <c r="D3749" s="33" t="s">
        <v>12668</v>
      </c>
      <c r="E3749" s="34" t="s">
        <v>12669</v>
      </c>
      <c r="F3749" s="32" t="s">
        <v>12670</v>
      </c>
      <c r="G3749" s="33" t="s">
        <v>12671</v>
      </c>
      <c r="H3749" s="32" t="s">
        <v>10769</v>
      </c>
      <c r="I3749" s="32" t="s">
        <v>2415</v>
      </c>
      <c r="J3749" s="33" t="s">
        <v>10770</v>
      </c>
      <c r="K3749" s="32">
        <v>20</v>
      </c>
      <c r="L3749" s="36" t="s">
        <v>2533</v>
      </c>
    </row>
    <row r="3750" spans="1:12" ht="26.25" hidden="1" thickBot="1" x14ac:dyDescent="0.3">
      <c r="A3750" s="31" t="s">
        <v>2362</v>
      </c>
      <c r="B3750" s="32" t="s">
        <v>2074</v>
      </c>
      <c r="C3750" s="33" t="s">
        <v>2376</v>
      </c>
      <c r="D3750" s="33" t="s">
        <v>12672</v>
      </c>
      <c r="E3750" s="34" t="s">
        <v>12673</v>
      </c>
      <c r="F3750" s="32" t="s">
        <v>12674</v>
      </c>
      <c r="G3750" s="33" t="s">
        <v>12675</v>
      </c>
      <c r="H3750" s="32" t="s">
        <v>10769</v>
      </c>
      <c r="I3750" s="32" t="s">
        <v>2415</v>
      </c>
      <c r="J3750" s="33" t="s">
        <v>10772</v>
      </c>
      <c r="K3750" s="32">
        <v>57</v>
      </c>
      <c r="L3750" s="35"/>
    </row>
    <row r="3751" spans="1:12" ht="15.75" hidden="1" thickBot="1" x14ac:dyDescent="0.3">
      <c r="A3751" s="31" t="s">
        <v>2362</v>
      </c>
      <c r="B3751" s="32" t="s">
        <v>2074</v>
      </c>
      <c r="C3751" s="33" t="s">
        <v>2376</v>
      </c>
      <c r="D3751" s="33" t="s">
        <v>12668</v>
      </c>
      <c r="E3751" s="34" t="s">
        <v>12669</v>
      </c>
      <c r="F3751" s="32" t="s">
        <v>12670</v>
      </c>
      <c r="G3751" s="33" t="s">
        <v>12676</v>
      </c>
      <c r="H3751" s="32" t="s">
        <v>10769</v>
      </c>
      <c r="I3751" s="32" t="s">
        <v>2415</v>
      </c>
      <c r="J3751" s="33" t="s">
        <v>10772</v>
      </c>
      <c r="K3751" s="32">
        <v>25</v>
      </c>
      <c r="L3751" s="35"/>
    </row>
    <row r="3752" spans="1:12" ht="26.25" hidden="1" thickBot="1" x14ac:dyDescent="0.3">
      <c r="A3752" s="31" t="s">
        <v>2362</v>
      </c>
      <c r="B3752" s="32" t="s">
        <v>761</v>
      </c>
      <c r="C3752" s="33" t="s">
        <v>2371</v>
      </c>
      <c r="D3752" s="33" t="s">
        <v>12677</v>
      </c>
      <c r="E3752" s="34" t="s">
        <v>12678</v>
      </c>
      <c r="F3752" s="32" t="s">
        <v>12679</v>
      </c>
      <c r="G3752" s="33" t="s">
        <v>12680</v>
      </c>
      <c r="H3752" s="32" t="s">
        <v>10769</v>
      </c>
      <c r="I3752" s="32" t="s">
        <v>2415</v>
      </c>
      <c r="J3752" s="33" t="s">
        <v>10770</v>
      </c>
      <c r="K3752" s="32">
        <v>0</v>
      </c>
      <c r="L3752" s="36" t="s">
        <v>12681</v>
      </c>
    </row>
    <row r="3753" spans="1:12" ht="26.25" hidden="1" thickBot="1" x14ac:dyDescent="0.3">
      <c r="A3753" s="31" t="s">
        <v>2362</v>
      </c>
      <c r="B3753" s="32" t="s">
        <v>761</v>
      </c>
      <c r="C3753" s="33" t="s">
        <v>5433</v>
      </c>
      <c r="D3753" s="33" t="s">
        <v>12682</v>
      </c>
      <c r="E3753" s="34" t="s">
        <v>9809</v>
      </c>
      <c r="F3753" s="32" t="s">
        <v>9810</v>
      </c>
      <c r="G3753" s="33" t="s">
        <v>12683</v>
      </c>
      <c r="H3753" s="32" t="s">
        <v>10769</v>
      </c>
      <c r="I3753" s="32" t="s">
        <v>2415</v>
      </c>
      <c r="J3753" s="33" t="s">
        <v>10770</v>
      </c>
      <c r="K3753" s="32">
        <v>13</v>
      </c>
      <c r="L3753" s="36" t="s">
        <v>9812</v>
      </c>
    </row>
    <row r="3754" spans="1:12" ht="26.25" hidden="1" thickBot="1" x14ac:dyDescent="0.3">
      <c r="A3754" s="31" t="s">
        <v>2362</v>
      </c>
      <c r="B3754" s="32" t="s">
        <v>761</v>
      </c>
      <c r="C3754" s="33" t="s">
        <v>2371</v>
      </c>
      <c r="D3754" s="33" t="s">
        <v>12684</v>
      </c>
      <c r="E3754" s="34" t="s">
        <v>12685</v>
      </c>
      <c r="F3754" s="32" t="s">
        <v>12686</v>
      </c>
      <c r="G3754" s="33" t="s">
        <v>12687</v>
      </c>
      <c r="H3754" s="32" t="s">
        <v>10769</v>
      </c>
      <c r="I3754" s="32" t="s">
        <v>2415</v>
      </c>
      <c r="J3754" s="33" t="s">
        <v>10770</v>
      </c>
      <c r="K3754" s="32">
        <v>0</v>
      </c>
      <c r="L3754" s="36" t="s">
        <v>12681</v>
      </c>
    </row>
    <row r="3755" spans="1:12" ht="26.25" hidden="1" thickBot="1" x14ac:dyDescent="0.3">
      <c r="A3755" s="31" t="s">
        <v>2362</v>
      </c>
      <c r="B3755" s="32" t="s">
        <v>761</v>
      </c>
      <c r="C3755" s="33" t="s">
        <v>5433</v>
      </c>
      <c r="D3755" s="33" t="s">
        <v>12688</v>
      </c>
      <c r="E3755" s="34" t="s">
        <v>12689</v>
      </c>
      <c r="F3755" s="32" t="s">
        <v>12690</v>
      </c>
      <c r="G3755" s="33" t="s">
        <v>12691</v>
      </c>
      <c r="H3755" s="32" t="s">
        <v>10769</v>
      </c>
      <c r="I3755" s="32" t="s">
        <v>2415</v>
      </c>
      <c r="J3755" s="33" t="s">
        <v>10772</v>
      </c>
      <c r="K3755" s="32">
        <v>24</v>
      </c>
      <c r="L3755" s="36" t="s">
        <v>12681</v>
      </c>
    </row>
    <row r="3756" spans="1:12" ht="26.25" hidden="1" thickBot="1" x14ac:dyDescent="0.3">
      <c r="A3756" s="31" t="s">
        <v>2362</v>
      </c>
      <c r="B3756" s="32" t="s">
        <v>761</v>
      </c>
      <c r="C3756" s="33" t="s">
        <v>5433</v>
      </c>
      <c r="D3756" s="33" t="s">
        <v>12692</v>
      </c>
      <c r="E3756" s="34" t="s">
        <v>12693</v>
      </c>
      <c r="F3756" s="32" t="s">
        <v>12694</v>
      </c>
      <c r="G3756" s="33" t="s">
        <v>12695</v>
      </c>
      <c r="H3756" s="32" t="s">
        <v>10769</v>
      </c>
      <c r="I3756" s="32" t="s">
        <v>2415</v>
      </c>
      <c r="J3756" s="33" t="s">
        <v>10772</v>
      </c>
      <c r="K3756" s="32">
        <v>20</v>
      </c>
      <c r="L3756" s="35"/>
    </row>
    <row r="3757" spans="1:12" ht="26.25" hidden="1" thickBot="1" x14ac:dyDescent="0.3">
      <c r="A3757" s="31" t="s">
        <v>2362</v>
      </c>
      <c r="B3757" s="32" t="s">
        <v>761</v>
      </c>
      <c r="C3757" s="33" t="s">
        <v>5433</v>
      </c>
      <c r="D3757" s="33" t="s">
        <v>12696</v>
      </c>
      <c r="E3757" s="34" t="s">
        <v>12697</v>
      </c>
      <c r="F3757" s="32" t="s">
        <v>12698</v>
      </c>
      <c r="G3757" s="33" t="s">
        <v>12699</v>
      </c>
      <c r="H3757" s="32" t="s">
        <v>10769</v>
      </c>
      <c r="I3757" s="32" t="s">
        <v>2415</v>
      </c>
      <c r="J3757" s="33" t="s">
        <v>10772</v>
      </c>
      <c r="K3757" s="32">
        <v>27</v>
      </c>
      <c r="L3757" s="35"/>
    </row>
    <row r="3758" spans="1:12" ht="26.25" hidden="1" thickBot="1" x14ac:dyDescent="0.3">
      <c r="A3758" s="31" t="s">
        <v>2362</v>
      </c>
      <c r="B3758" s="32" t="s">
        <v>761</v>
      </c>
      <c r="C3758" s="33" t="s">
        <v>5433</v>
      </c>
      <c r="D3758" s="33" t="s">
        <v>12700</v>
      </c>
      <c r="E3758" s="34" t="s">
        <v>12701</v>
      </c>
      <c r="F3758" s="32" t="s">
        <v>12702</v>
      </c>
      <c r="G3758" s="33" t="s">
        <v>12703</v>
      </c>
      <c r="H3758" s="32" t="s">
        <v>10769</v>
      </c>
      <c r="I3758" s="32" t="s">
        <v>2415</v>
      </c>
      <c r="J3758" s="33" t="s">
        <v>10772</v>
      </c>
      <c r="K3758" s="32">
        <v>14</v>
      </c>
      <c r="L3758" s="36" t="s">
        <v>12681</v>
      </c>
    </row>
    <row r="3759" spans="1:12" ht="26.25" hidden="1" thickBot="1" x14ac:dyDescent="0.3">
      <c r="A3759" s="31" t="s">
        <v>2362</v>
      </c>
      <c r="B3759" s="32" t="s">
        <v>761</v>
      </c>
      <c r="C3759" s="33" t="s">
        <v>2374</v>
      </c>
      <c r="D3759" s="33" t="s">
        <v>12704</v>
      </c>
      <c r="E3759" s="34" t="s">
        <v>12705</v>
      </c>
      <c r="F3759" s="32" t="s">
        <v>12706</v>
      </c>
      <c r="G3759" s="33" t="s">
        <v>12707</v>
      </c>
      <c r="H3759" s="32" t="s">
        <v>10769</v>
      </c>
      <c r="I3759" s="32" t="s">
        <v>2415</v>
      </c>
      <c r="J3759" s="33" t="s">
        <v>10770</v>
      </c>
      <c r="K3759" s="32">
        <v>32</v>
      </c>
      <c r="L3759" s="35"/>
    </row>
    <row r="3760" spans="1:12" ht="26.25" hidden="1" thickBot="1" x14ac:dyDescent="0.3">
      <c r="A3760" s="31" t="s">
        <v>2362</v>
      </c>
      <c r="B3760" s="32" t="s">
        <v>761</v>
      </c>
      <c r="C3760" s="33" t="s">
        <v>5433</v>
      </c>
      <c r="D3760" s="33" t="s">
        <v>12708</v>
      </c>
      <c r="E3760" s="34" t="s">
        <v>12709</v>
      </c>
      <c r="F3760" s="32" t="s">
        <v>12710</v>
      </c>
      <c r="G3760" s="33" t="s">
        <v>12711</v>
      </c>
      <c r="H3760" s="32" t="s">
        <v>10769</v>
      </c>
      <c r="I3760" s="32" t="s">
        <v>2415</v>
      </c>
      <c r="J3760" s="33" t="s">
        <v>10772</v>
      </c>
      <c r="K3760" s="32">
        <v>21</v>
      </c>
      <c r="L3760" s="36" t="s">
        <v>9790</v>
      </c>
    </row>
    <row r="3761" spans="1:12" ht="26.25" hidden="1" thickBot="1" x14ac:dyDescent="0.3">
      <c r="A3761" s="31" t="s">
        <v>2362</v>
      </c>
      <c r="B3761" s="32" t="s">
        <v>761</v>
      </c>
      <c r="C3761" s="33" t="s">
        <v>5433</v>
      </c>
      <c r="D3761" s="33" t="s">
        <v>12712</v>
      </c>
      <c r="E3761" s="34" t="s">
        <v>12713</v>
      </c>
      <c r="F3761" s="32" t="s">
        <v>12714</v>
      </c>
      <c r="G3761" s="33" t="s">
        <v>12715</v>
      </c>
      <c r="H3761" s="32" t="s">
        <v>10769</v>
      </c>
      <c r="I3761" s="32" t="s">
        <v>2415</v>
      </c>
      <c r="J3761" s="33" t="s">
        <v>10772</v>
      </c>
      <c r="K3761" s="32">
        <v>23</v>
      </c>
      <c r="L3761" s="36" t="s">
        <v>2578</v>
      </c>
    </row>
    <row r="3762" spans="1:12" ht="26.25" hidden="1" thickBot="1" x14ac:dyDescent="0.3">
      <c r="A3762" s="31" t="s">
        <v>2362</v>
      </c>
      <c r="B3762" s="32" t="s">
        <v>761</v>
      </c>
      <c r="C3762" s="33" t="s">
        <v>5433</v>
      </c>
      <c r="D3762" s="33" t="s">
        <v>12716</v>
      </c>
      <c r="E3762" s="34" t="s">
        <v>12717</v>
      </c>
      <c r="F3762" s="32" t="s">
        <v>12718</v>
      </c>
      <c r="G3762" s="33" t="s">
        <v>12719</v>
      </c>
      <c r="H3762" s="32" t="s">
        <v>10769</v>
      </c>
      <c r="I3762" s="32" t="s">
        <v>2415</v>
      </c>
      <c r="J3762" s="33" t="s">
        <v>10770</v>
      </c>
      <c r="K3762" s="32">
        <v>20</v>
      </c>
      <c r="L3762" s="36" t="s">
        <v>12681</v>
      </c>
    </row>
    <row r="3763" spans="1:12" ht="26.25" hidden="1" thickBot="1" x14ac:dyDescent="0.3">
      <c r="A3763" s="31" t="s">
        <v>2362</v>
      </c>
      <c r="B3763" s="32" t="s">
        <v>761</v>
      </c>
      <c r="C3763" s="33" t="s">
        <v>5433</v>
      </c>
      <c r="D3763" s="33" t="s">
        <v>12720</v>
      </c>
      <c r="E3763" s="34" t="s">
        <v>12721</v>
      </c>
      <c r="F3763" s="32" t="s">
        <v>12722</v>
      </c>
      <c r="G3763" s="33" t="s">
        <v>12723</v>
      </c>
      <c r="H3763" s="32" t="s">
        <v>10769</v>
      </c>
      <c r="I3763" s="32" t="s">
        <v>2415</v>
      </c>
      <c r="J3763" s="33" t="s">
        <v>10770</v>
      </c>
      <c r="K3763" s="32">
        <v>48</v>
      </c>
      <c r="L3763" s="36" t="s">
        <v>12681</v>
      </c>
    </row>
    <row r="3764" spans="1:12" ht="26.25" hidden="1" thickBot="1" x14ac:dyDescent="0.3">
      <c r="A3764" s="31" t="s">
        <v>2362</v>
      </c>
      <c r="B3764" s="32" t="s">
        <v>761</v>
      </c>
      <c r="C3764" s="33" t="s">
        <v>5433</v>
      </c>
      <c r="D3764" s="33" t="s">
        <v>9798</v>
      </c>
      <c r="E3764" s="34" t="s">
        <v>2222</v>
      </c>
      <c r="F3764" s="32" t="s">
        <v>9799</v>
      </c>
      <c r="G3764" s="33" t="s">
        <v>12724</v>
      </c>
      <c r="H3764" s="32" t="s">
        <v>10769</v>
      </c>
      <c r="I3764" s="32" t="s">
        <v>2415</v>
      </c>
      <c r="J3764" s="33" t="s">
        <v>10772</v>
      </c>
      <c r="K3764" s="32">
        <v>25</v>
      </c>
      <c r="L3764" s="36" t="s">
        <v>12681</v>
      </c>
    </row>
    <row r="3765" spans="1:12" ht="26.25" hidden="1" thickBot="1" x14ac:dyDescent="0.3">
      <c r="A3765" s="31" t="s">
        <v>2362</v>
      </c>
      <c r="B3765" s="32" t="s">
        <v>761</v>
      </c>
      <c r="C3765" s="33" t="s">
        <v>5433</v>
      </c>
      <c r="D3765" s="33" t="s">
        <v>12725</v>
      </c>
      <c r="E3765" s="34" t="s">
        <v>12726</v>
      </c>
      <c r="F3765" s="32" t="s">
        <v>12727</v>
      </c>
      <c r="G3765" s="33" t="s">
        <v>12728</v>
      </c>
      <c r="H3765" s="32" t="s">
        <v>10769</v>
      </c>
      <c r="I3765" s="32" t="s">
        <v>2415</v>
      </c>
      <c r="J3765" s="33" t="s">
        <v>10770</v>
      </c>
      <c r="K3765" s="32">
        <v>32</v>
      </c>
      <c r="L3765" s="36" t="s">
        <v>2578</v>
      </c>
    </row>
    <row r="3766" spans="1:12" ht="26.25" hidden="1" thickBot="1" x14ac:dyDescent="0.3">
      <c r="A3766" s="31" t="s">
        <v>2362</v>
      </c>
      <c r="B3766" s="32" t="s">
        <v>761</v>
      </c>
      <c r="C3766" s="33" t="s">
        <v>5433</v>
      </c>
      <c r="D3766" s="33" t="s">
        <v>12729</v>
      </c>
      <c r="E3766" s="34" t="s">
        <v>12730</v>
      </c>
      <c r="F3766" s="32" t="s">
        <v>12731</v>
      </c>
      <c r="G3766" s="33" t="s">
        <v>12732</v>
      </c>
      <c r="H3766" s="32" t="s">
        <v>10769</v>
      </c>
      <c r="I3766" s="32" t="s">
        <v>2415</v>
      </c>
      <c r="J3766" s="33" t="s">
        <v>10770</v>
      </c>
      <c r="K3766" s="32">
        <v>15</v>
      </c>
      <c r="L3766" s="36" t="s">
        <v>2578</v>
      </c>
    </row>
    <row r="3767" spans="1:12" ht="26.25" hidden="1" thickBot="1" x14ac:dyDescent="0.3">
      <c r="A3767" s="31" t="s">
        <v>2362</v>
      </c>
      <c r="B3767" s="32" t="s">
        <v>761</v>
      </c>
      <c r="C3767" s="33" t="s">
        <v>5433</v>
      </c>
      <c r="D3767" s="33" t="s">
        <v>12733</v>
      </c>
      <c r="E3767" s="34" t="s">
        <v>12734</v>
      </c>
      <c r="F3767" s="32" t="s">
        <v>12735</v>
      </c>
      <c r="G3767" s="33" t="s">
        <v>12736</v>
      </c>
      <c r="H3767" s="32" t="s">
        <v>10769</v>
      </c>
      <c r="I3767" s="32" t="s">
        <v>2415</v>
      </c>
      <c r="J3767" s="33" t="s">
        <v>10770</v>
      </c>
      <c r="K3767" s="32">
        <v>24</v>
      </c>
      <c r="L3767" s="36" t="s">
        <v>12681</v>
      </c>
    </row>
    <row r="3768" spans="1:12" ht="26.25" hidden="1" thickBot="1" x14ac:dyDescent="0.3">
      <c r="A3768" s="31" t="s">
        <v>2362</v>
      </c>
      <c r="B3768" s="32" t="s">
        <v>761</v>
      </c>
      <c r="C3768" s="33" t="s">
        <v>5433</v>
      </c>
      <c r="D3768" s="33" t="s">
        <v>9791</v>
      </c>
      <c r="E3768" s="34" t="s">
        <v>2221</v>
      </c>
      <c r="F3768" s="32" t="s">
        <v>9783</v>
      </c>
      <c r="G3768" s="33" t="s">
        <v>12737</v>
      </c>
      <c r="H3768" s="32" t="s">
        <v>10769</v>
      </c>
      <c r="I3768" s="32" t="s">
        <v>2415</v>
      </c>
      <c r="J3768" s="33" t="s">
        <v>10770</v>
      </c>
      <c r="K3768" s="32">
        <v>19</v>
      </c>
      <c r="L3768" s="36" t="s">
        <v>12681</v>
      </c>
    </row>
    <row r="3769" spans="1:12" ht="26.25" hidden="1" thickBot="1" x14ac:dyDescent="0.3">
      <c r="A3769" s="31" t="s">
        <v>2362</v>
      </c>
      <c r="B3769" s="32" t="s">
        <v>761</v>
      </c>
      <c r="C3769" s="33" t="s">
        <v>5433</v>
      </c>
      <c r="D3769" s="33" t="s">
        <v>12738</v>
      </c>
      <c r="E3769" s="34" t="s">
        <v>9520</v>
      </c>
      <c r="F3769" s="32" t="s">
        <v>12739</v>
      </c>
      <c r="G3769" s="33" t="s">
        <v>12740</v>
      </c>
      <c r="H3769" s="32" t="s">
        <v>10769</v>
      </c>
      <c r="I3769" s="32" t="s">
        <v>2415</v>
      </c>
      <c r="J3769" s="33" t="s">
        <v>10770</v>
      </c>
      <c r="K3769" s="32">
        <v>35</v>
      </c>
      <c r="L3769" s="36" t="s">
        <v>12681</v>
      </c>
    </row>
    <row r="3770" spans="1:12" ht="26.25" hidden="1" thickBot="1" x14ac:dyDescent="0.3">
      <c r="A3770" s="31" t="s">
        <v>2362</v>
      </c>
      <c r="B3770" s="32" t="s">
        <v>761</v>
      </c>
      <c r="C3770" s="33" t="s">
        <v>5433</v>
      </c>
      <c r="D3770" s="33" t="s">
        <v>12741</v>
      </c>
      <c r="E3770" s="34" t="s">
        <v>12742</v>
      </c>
      <c r="F3770" s="32" t="s">
        <v>12743</v>
      </c>
      <c r="G3770" s="33" t="s">
        <v>12744</v>
      </c>
      <c r="H3770" s="32" t="s">
        <v>10769</v>
      </c>
      <c r="I3770" s="32" t="s">
        <v>2415</v>
      </c>
      <c r="J3770" s="33" t="s">
        <v>10770</v>
      </c>
      <c r="K3770" s="32">
        <v>34</v>
      </c>
      <c r="L3770" s="36" t="s">
        <v>12681</v>
      </c>
    </row>
    <row r="3771" spans="1:12" ht="26.25" hidden="1" thickBot="1" x14ac:dyDescent="0.3">
      <c r="A3771" s="31" t="s">
        <v>2362</v>
      </c>
      <c r="B3771" s="32" t="s">
        <v>761</v>
      </c>
      <c r="C3771" s="33" t="s">
        <v>2429</v>
      </c>
      <c r="D3771" s="33" t="s">
        <v>12745</v>
      </c>
      <c r="E3771" s="34" t="s">
        <v>12746</v>
      </c>
      <c r="F3771" s="32" t="s">
        <v>12747</v>
      </c>
      <c r="G3771" s="33" t="s">
        <v>12748</v>
      </c>
      <c r="H3771" s="32" t="s">
        <v>10769</v>
      </c>
      <c r="I3771" s="32" t="s">
        <v>2415</v>
      </c>
      <c r="J3771" s="33" t="s">
        <v>10772</v>
      </c>
      <c r="K3771" s="32">
        <v>36</v>
      </c>
      <c r="L3771" s="35"/>
    </row>
    <row r="3772" spans="1:12" ht="26.25" hidden="1" thickBot="1" x14ac:dyDescent="0.3">
      <c r="A3772" s="31" t="s">
        <v>2362</v>
      </c>
      <c r="B3772" s="32" t="s">
        <v>761</v>
      </c>
      <c r="C3772" s="33" t="s">
        <v>5433</v>
      </c>
      <c r="D3772" s="33" t="s">
        <v>12749</v>
      </c>
      <c r="E3772" s="34" t="s">
        <v>9774</v>
      </c>
      <c r="F3772" s="32" t="s">
        <v>12750</v>
      </c>
      <c r="G3772" s="33" t="s">
        <v>12751</v>
      </c>
      <c r="H3772" s="32" t="s">
        <v>10769</v>
      </c>
      <c r="I3772" s="32" t="s">
        <v>2415</v>
      </c>
      <c r="J3772" s="33" t="s">
        <v>10770</v>
      </c>
      <c r="K3772" s="32">
        <v>23</v>
      </c>
      <c r="L3772" s="36" t="s">
        <v>9774</v>
      </c>
    </row>
    <row r="3773" spans="1:12" ht="26.25" hidden="1" thickBot="1" x14ac:dyDescent="0.3">
      <c r="A3773" s="31" t="s">
        <v>2362</v>
      </c>
      <c r="B3773" s="32" t="s">
        <v>761</v>
      </c>
      <c r="C3773" s="33" t="s">
        <v>5433</v>
      </c>
      <c r="D3773" s="33" t="s">
        <v>12749</v>
      </c>
      <c r="E3773" s="34" t="s">
        <v>9774</v>
      </c>
      <c r="F3773" s="32" t="s">
        <v>12750</v>
      </c>
      <c r="G3773" s="33" t="s">
        <v>12752</v>
      </c>
      <c r="H3773" s="32" t="s">
        <v>10769</v>
      </c>
      <c r="I3773" s="32" t="s">
        <v>2415</v>
      </c>
      <c r="J3773" s="33" t="s">
        <v>10770</v>
      </c>
      <c r="K3773" s="32">
        <v>19</v>
      </c>
      <c r="L3773" s="36" t="s">
        <v>9774</v>
      </c>
    </row>
    <row r="3774" spans="1:12" ht="26.25" hidden="1" thickBot="1" x14ac:dyDescent="0.3">
      <c r="A3774" s="31" t="s">
        <v>2362</v>
      </c>
      <c r="B3774" s="32" t="s">
        <v>761</v>
      </c>
      <c r="C3774" s="33" t="s">
        <v>2374</v>
      </c>
      <c r="D3774" s="33" t="s">
        <v>12753</v>
      </c>
      <c r="E3774" s="34" t="s">
        <v>12754</v>
      </c>
      <c r="F3774" s="32" t="s">
        <v>12755</v>
      </c>
      <c r="G3774" s="33" t="s">
        <v>12756</v>
      </c>
      <c r="H3774" s="32" t="s">
        <v>10769</v>
      </c>
      <c r="I3774" s="32" t="s">
        <v>2415</v>
      </c>
      <c r="J3774" s="33" t="s">
        <v>10772</v>
      </c>
      <c r="K3774" s="32">
        <v>26</v>
      </c>
      <c r="L3774" s="36" t="s">
        <v>9790</v>
      </c>
    </row>
    <row r="3775" spans="1:12" ht="26.25" hidden="1" thickBot="1" x14ac:dyDescent="0.3">
      <c r="A3775" s="31" t="s">
        <v>2362</v>
      </c>
      <c r="B3775" s="32" t="s">
        <v>761</v>
      </c>
      <c r="C3775" s="33" t="s">
        <v>2374</v>
      </c>
      <c r="D3775" s="33" t="s">
        <v>12757</v>
      </c>
      <c r="E3775" s="34" t="s">
        <v>12758</v>
      </c>
      <c r="F3775" s="32" t="s">
        <v>12759</v>
      </c>
      <c r="G3775" s="33" t="s">
        <v>12760</v>
      </c>
      <c r="H3775" s="32" t="s">
        <v>10769</v>
      </c>
      <c r="I3775" s="32" t="s">
        <v>2415</v>
      </c>
      <c r="J3775" s="33" t="s">
        <v>10772</v>
      </c>
      <c r="K3775" s="32">
        <v>50</v>
      </c>
      <c r="L3775" s="36" t="s">
        <v>12681</v>
      </c>
    </row>
    <row r="3776" spans="1:12" ht="26.25" hidden="1" thickBot="1" x14ac:dyDescent="0.3">
      <c r="A3776" s="31" t="s">
        <v>2362</v>
      </c>
      <c r="B3776" s="32" t="s">
        <v>761</v>
      </c>
      <c r="C3776" s="33" t="s">
        <v>2374</v>
      </c>
      <c r="D3776" s="33" t="s">
        <v>12761</v>
      </c>
      <c r="E3776" s="34" t="s">
        <v>12762</v>
      </c>
      <c r="F3776" s="32" t="s">
        <v>12763</v>
      </c>
      <c r="G3776" s="33" t="s">
        <v>12764</v>
      </c>
      <c r="H3776" s="32" t="s">
        <v>10769</v>
      </c>
      <c r="I3776" s="32" t="s">
        <v>2415</v>
      </c>
      <c r="J3776" s="33" t="s">
        <v>10772</v>
      </c>
      <c r="K3776" s="32">
        <v>28</v>
      </c>
      <c r="L3776" s="36" t="s">
        <v>9790</v>
      </c>
    </row>
    <row r="3777" spans="1:12" ht="26.25" hidden="1" thickBot="1" x14ac:dyDescent="0.3">
      <c r="A3777" s="31" t="s">
        <v>2362</v>
      </c>
      <c r="B3777" s="32" t="s">
        <v>761</v>
      </c>
      <c r="C3777" s="33" t="s">
        <v>2374</v>
      </c>
      <c r="D3777" s="33" t="s">
        <v>12765</v>
      </c>
      <c r="E3777" s="34" t="s">
        <v>2220</v>
      </c>
      <c r="F3777" s="32" t="s">
        <v>9802</v>
      </c>
      <c r="G3777" s="33" t="s">
        <v>12766</v>
      </c>
      <c r="H3777" s="32" t="s">
        <v>10769</v>
      </c>
      <c r="I3777" s="32" t="s">
        <v>2415</v>
      </c>
      <c r="J3777" s="33" t="s">
        <v>10772</v>
      </c>
      <c r="K3777" s="32">
        <v>23</v>
      </c>
      <c r="L3777" s="36" t="s">
        <v>12681</v>
      </c>
    </row>
    <row r="3778" spans="1:12" ht="26.25" hidden="1" thickBot="1" x14ac:dyDescent="0.3">
      <c r="A3778" s="31" t="s">
        <v>2362</v>
      </c>
      <c r="B3778" s="32" t="s">
        <v>761</v>
      </c>
      <c r="C3778" s="33" t="s">
        <v>2374</v>
      </c>
      <c r="D3778" s="33" t="s">
        <v>12767</v>
      </c>
      <c r="E3778" s="34" t="s">
        <v>12768</v>
      </c>
      <c r="F3778" s="32" t="s">
        <v>12769</v>
      </c>
      <c r="G3778" s="33" t="s">
        <v>12770</v>
      </c>
      <c r="H3778" s="32" t="s">
        <v>10769</v>
      </c>
      <c r="I3778" s="32" t="s">
        <v>2415</v>
      </c>
      <c r="J3778" s="33" t="s">
        <v>10772</v>
      </c>
      <c r="K3778" s="32">
        <v>22</v>
      </c>
      <c r="L3778" s="36" t="s">
        <v>12771</v>
      </c>
    </row>
    <row r="3779" spans="1:12" ht="26.25" hidden="1" thickBot="1" x14ac:dyDescent="0.3">
      <c r="A3779" s="31" t="s">
        <v>2362</v>
      </c>
      <c r="B3779" s="32" t="s">
        <v>761</v>
      </c>
      <c r="C3779" s="33" t="s">
        <v>5433</v>
      </c>
      <c r="D3779" s="33" t="s">
        <v>12772</v>
      </c>
      <c r="E3779" s="34" t="s">
        <v>9778</v>
      </c>
      <c r="F3779" s="32" t="s">
        <v>9779</v>
      </c>
      <c r="G3779" s="33" t="s">
        <v>12773</v>
      </c>
      <c r="H3779" s="32" t="s">
        <v>10769</v>
      </c>
      <c r="I3779" s="32" t="s">
        <v>2415</v>
      </c>
      <c r="J3779" s="33" t="s">
        <v>10770</v>
      </c>
      <c r="K3779" s="32">
        <v>38</v>
      </c>
      <c r="L3779" s="36" t="s">
        <v>9781</v>
      </c>
    </row>
    <row r="3780" spans="1:12" ht="26.25" hidden="1" thickBot="1" x14ac:dyDescent="0.3">
      <c r="A3780" s="31" t="s">
        <v>2362</v>
      </c>
      <c r="B3780" s="32" t="s">
        <v>761</v>
      </c>
      <c r="C3780" s="33" t="s">
        <v>5433</v>
      </c>
      <c r="D3780" s="33" t="s">
        <v>12774</v>
      </c>
      <c r="E3780" s="34" t="s">
        <v>12775</v>
      </c>
      <c r="F3780" s="32" t="s">
        <v>12776</v>
      </c>
      <c r="G3780" s="33" t="s">
        <v>12777</v>
      </c>
      <c r="H3780" s="32" t="s">
        <v>10769</v>
      </c>
      <c r="I3780" s="32" t="s">
        <v>2415</v>
      </c>
      <c r="J3780" s="33" t="s">
        <v>10772</v>
      </c>
      <c r="K3780" s="32">
        <v>51</v>
      </c>
      <c r="L3780" s="36" t="s">
        <v>9781</v>
      </c>
    </row>
    <row r="3781" spans="1:12" ht="26.25" hidden="1" thickBot="1" x14ac:dyDescent="0.3">
      <c r="A3781" s="31" t="s">
        <v>2362</v>
      </c>
      <c r="B3781" s="32" t="s">
        <v>761</v>
      </c>
      <c r="C3781" s="33" t="s">
        <v>2374</v>
      </c>
      <c r="D3781" s="33" t="s">
        <v>12757</v>
      </c>
      <c r="E3781" s="34" t="s">
        <v>12758</v>
      </c>
      <c r="F3781" s="32" t="s">
        <v>12759</v>
      </c>
      <c r="G3781" s="33" t="s">
        <v>12778</v>
      </c>
      <c r="H3781" s="32" t="s">
        <v>10769</v>
      </c>
      <c r="I3781" s="32" t="s">
        <v>2415</v>
      </c>
      <c r="J3781" s="33" t="s">
        <v>10772</v>
      </c>
      <c r="K3781" s="32">
        <v>32</v>
      </c>
      <c r="L3781" s="36" t="s">
        <v>12681</v>
      </c>
    </row>
    <row r="3782" spans="1:12" ht="26.25" hidden="1" thickBot="1" x14ac:dyDescent="0.3">
      <c r="A3782" s="31" t="s">
        <v>2362</v>
      </c>
      <c r="B3782" s="32" t="s">
        <v>761</v>
      </c>
      <c r="C3782" s="33" t="s">
        <v>2374</v>
      </c>
      <c r="D3782" s="33" t="s">
        <v>9782</v>
      </c>
      <c r="E3782" s="34" t="s">
        <v>2221</v>
      </c>
      <c r="F3782" s="32" t="s">
        <v>9783</v>
      </c>
      <c r="G3782" s="33" t="s">
        <v>12779</v>
      </c>
      <c r="H3782" s="32" t="s">
        <v>10769</v>
      </c>
      <c r="I3782" s="32" t="s">
        <v>2415</v>
      </c>
      <c r="J3782" s="33" t="s">
        <v>10772</v>
      </c>
      <c r="K3782" s="32">
        <v>36</v>
      </c>
      <c r="L3782" s="36" t="s">
        <v>12681</v>
      </c>
    </row>
    <row r="3783" spans="1:12" ht="26.25" hidden="1" thickBot="1" x14ac:dyDescent="0.3">
      <c r="A3783" s="31" t="s">
        <v>2362</v>
      </c>
      <c r="B3783" s="32" t="s">
        <v>761</v>
      </c>
      <c r="C3783" s="33" t="s">
        <v>5433</v>
      </c>
      <c r="D3783" s="33" t="s">
        <v>12774</v>
      </c>
      <c r="E3783" s="34" t="s">
        <v>12775</v>
      </c>
      <c r="F3783" s="32" t="s">
        <v>12776</v>
      </c>
      <c r="G3783" s="33" t="s">
        <v>12780</v>
      </c>
      <c r="H3783" s="32" t="s">
        <v>10769</v>
      </c>
      <c r="I3783" s="32" t="s">
        <v>2415</v>
      </c>
      <c r="J3783" s="33" t="s">
        <v>10772</v>
      </c>
      <c r="K3783" s="32">
        <v>26</v>
      </c>
      <c r="L3783" s="36" t="s">
        <v>9781</v>
      </c>
    </row>
    <row r="3784" spans="1:12" ht="26.25" hidden="1" thickBot="1" x14ac:dyDescent="0.3">
      <c r="A3784" s="31" t="s">
        <v>2362</v>
      </c>
      <c r="B3784" s="32" t="s">
        <v>761</v>
      </c>
      <c r="C3784" s="33" t="s">
        <v>5433</v>
      </c>
      <c r="D3784" s="33" t="s">
        <v>12781</v>
      </c>
      <c r="E3784" s="34" t="s">
        <v>12782</v>
      </c>
      <c r="F3784" s="32" t="s">
        <v>12783</v>
      </c>
      <c r="G3784" s="33" t="s">
        <v>12784</v>
      </c>
      <c r="H3784" s="32" t="s">
        <v>10769</v>
      </c>
      <c r="I3784" s="32" t="s">
        <v>2415</v>
      </c>
      <c r="J3784" s="33" t="s">
        <v>10772</v>
      </c>
      <c r="K3784" s="32">
        <v>27</v>
      </c>
      <c r="L3784" s="36" t="s">
        <v>9781</v>
      </c>
    </row>
    <row r="3785" spans="1:12" ht="26.25" hidden="1" thickBot="1" x14ac:dyDescent="0.3">
      <c r="A3785" s="31" t="s">
        <v>2362</v>
      </c>
      <c r="B3785" s="32" t="s">
        <v>761</v>
      </c>
      <c r="C3785" s="33" t="s">
        <v>2374</v>
      </c>
      <c r="D3785" s="33" t="s">
        <v>12785</v>
      </c>
      <c r="E3785" s="34" t="s">
        <v>12786</v>
      </c>
      <c r="F3785" s="32" t="s">
        <v>12787</v>
      </c>
      <c r="G3785" s="33" t="s">
        <v>12788</v>
      </c>
      <c r="H3785" s="32" t="s">
        <v>10769</v>
      </c>
      <c r="I3785" s="32" t="s">
        <v>2415</v>
      </c>
      <c r="J3785" s="33" t="s">
        <v>10772</v>
      </c>
      <c r="K3785" s="32">
        <v>44</v>
      </c>
      <c r="L3785" s="36" t="s">
        <v>12789</v>
      </c>
    </row>
    <row r="3786" spans="1:12" ht="26.25" hidden="1" thickBot="1" x14ac:dyDescent="0.3">
      <c r="A3786" s="31" t="s">
        <v>2362</v>
      </c>
      <c r="B3786" s="32" t="s">
        <v>761</v>
      </c>
      <c r="C3786" s="33" t="s">
        <v>5433</v>
      </c>
      <c r="D3786" s="33" t="s">
        <v>12790</v>
      </c>
      <c r="E3786" s="34" t="s">
        <v>9774</v>
      </c>
      <c r="F3786" s="32" t="s">
        <v>9775</v>
      </c>
      <c r="G3786" s="33" t="s">
        <v>12791</v>
      </c>
      <c r="H3786" s="32" t="s">
        <v>10769</v>
      </c>
      <c r="I3786" s="32" t="s">
        <v>2415</v>
      </c>
      <c r="J3786" s="33" t="s">
        <v>10772</v>
      </c>
      <c r="K3786" s="32">
        <v>20</v>
      </c>
      <c r="L3786" s="36" t="s">
        <v>9774</v>
      </c>
    </row>
    <row r="3787" spans="1:12" ht="15.75" hidden="1" thickBot="1" x14ac:dyDescent="0.3">
      <c r="A3787" s="31" t="s">
        <v>2363</v>
      </c>
      <c r="B3787" s="32" t="s">
        <v>1674</v>
      </c>
      <c r="C3787" s="33" t="s">
        <v>2486</v>
      </c>
      <c r="D3787" s="33" t="s">
        <v>12792</v>
      </c>
      <c r="E3787" s="34" t="s">
        <v>12793</v>
      </c>
      <c r="F3787" s="32" t="s">
        <v>12794</v>
      </c>
      <c r="G3787" s="33" t="s">
        <v>12795</v>
      </c>
      <c r="H3787" s="32" t="s">
        <v>10769</v>
      </c>
      <c r="I3787" s="32" t="s">
        <v>2415</v>
      </c>
      <c r="J3787" s="33" t="s">
        <v>10770</v>
      </c>
      <c r="K3787" s="32">
        <v>0</v>
      </c>
      <c r="L3787" s="35"/>
    </row>
    <row r="3788" spans="1:12" ht="15.75" hidden="1" thickBot="1" x14ac:dyDescent="0.3">
      <c r="A3788" s="31" t="s">
        <v>2363</v>
      </c>
      <c r="B3788" s="32" t="s">
        <v>1674</v>
      </c>
      <c r="C3788" s="33" t="s">
        <v>2486</v>
      </c>
      <c r="D3788" s="33" t="s">
        <v>12796</v>
      </c>
      <c r="E3788" s="34" t="s">
        <v>2283</v>
      </c>
      <c r="F3788" s="32" t="s">
        <v>12797</v>
      </c>
      <c r="G3788" s="33" t="s">
        <v>12798</v>
      </c>
      <c r="H3788" s="32" t="s">
        <v>10769</v>
      </c>
      <c r="I3788" s="32" t="s">
        <v>2415</v>
      </c>
      <c r="J3788" s="33" t="s">
        <v>10772</v>
      </c>
      <c r="K3788" s="32">
        <v>15</v>
      </c>
      <c r="L3788" s="36" t="s">
        <v>2278</v>
      </c>
    </row>
    <row r="3789" spans="1:12" ht="15.75" hidden="1" thickBot="1" x14ac:dyDescent="0.3">
      <c r="A3789" s="31" t="s">
        <v>2363</v>
      </c>
      <c r="B3789" s="32" t="s">
        <v>1674</v>
      </c>
      <c r="C3789" s="33" t="s">
        <v>2486</v>
      </c>
      <c r="D3789" s="33" t="s">
        <v>12799</v>
      </c>
      <c r="E3789" s="34" t="s">
        <v>12800</v>
      </c>
      <c r="F3789" s="32" t="s">
        <v>12801</v>
      </c>
      <c r="G3789" s="33" t="s">
        <v>12802</v>
      </c>
      <c r="H3789" s="32" t="s">
        <v>10769</v>
      </c>
      <c r="I3789" s="32" t="s">
        <v>2415</v>
      </c>
      <c r="J3789" s="33" t="s">
        <v>10772</v>
      </c>
      <c r="K3789" s="32">
        <v>13</v>
      </c>
      <c r="L3789" s="36" t="s">
        <v>9838</v>
      </c>
    </row>
    <row r="3790" spans="1:12" ht="15.75" hidden="1" thickBot="1" x14ac:dyDescent="0.3">
      <c r="A3790" s="31" t="s">
        <v>2363</v>
      </c>
      <c r="B3790" s="32" t="s">
        <v>1674</v>
      </c>
      <c r="C3790" s="33" t="s">
        <v>2486</v>
      </c>
      <c r="D3790" s="33" t="s">
        <v>12803</v>
      </c>
      <c r="E3790" s="34" t="s">
        <v>3961</v>
      </c>
      <c r="F3790" s="32" t="s">
        <v>12804</v>
      </c>
      <c r="G3790" s="33" t="s">
        <v>12805</v>
      </c>
      <c r="H3790" s="32" t="s">
        <v>10769</v>
      </c>
      <c r="I3790" s="32" t="s">
        <v>2415</v>
      </c>
      <c r="J3790" s="33" t="s">
        <v>10772</v>
      </c>
      <c r="K3790" s="32">
        <v>12</v>
      </c>
      <c r="L3790" s="36" t="s">
        <v>12806</v>
      </c>
    </row>
    <row r="3791" spans="1:12" ht="15.75" hidden="1" thickBot="1" x14ac:dyDescent="0.3">
      <c r="A3791" s="31" t="s">
        <v>2363</v>
      </c>
      <c r="B3791" s="32" t="s">
        <v>1674</v>
      </c>
      <c r="C3791" s="33" t="s">
        <v>2486</v>
      </c>
      <c r="D3791" s="33" t="s">
        <v>12807</v>
      </c>
      <c r="E3791" s="34" t="s">
        <v>12808</v>
      </c>
      <c r="F3791" s="32" t="s">
        <v>12809</v>
      </c>
      <c r="G3791" s="33" t="s">
        <v>12810</v>
      </c>
      <c r="H3791" s="32" t="s">
        <v>10769</v>
      </c>
      <c r="I3791" s="32" t="s">
        <v>2415</v>
      </c>
      <c r="J3791" s="33" t="s">
        <v>10772</v>
      </c>
      <c r="K3791" s="32">
        <v>14</v>
      </c>
      <c r="L3791" s="36" t="s">
        <v>12808</v>
      </c>
    </row>
    <row r="3792" spans="1:12" ht="15.75" hidden="1" thickBot="1" x14ac:dyDescent="0.3">
      <c r="A3792" s="31" t="s">
        <v>2363</v>
      </c>
      <c r="B3792" s="32" t="s">
        <v>1674</v>
      </c>
      <c r="C3792" s="33" t="s">
        <v>2486</v>
      </c>
      <c r="D3792" s="33" t="s">
        <v>12811</v>
      </c>
      <c r="E3792" s="34" t="s">
        <v>12812</v>
      </c>
      <c r="F3792" s="32" t="s">
        <v>12813</v>
      </c>
      <c r="G3792" s="33" t="s">
        <v>12814</v>
      </c>
      <c r="H3792" s="32" t="s">
        <v>10769</v>
      </c>
      <c r="I3792" s="32" t="s">
        <v>2415</v>
      </c>
      <c r="J3792" s="33" t="s">
        <v>10772</v>
      </c>
      <c r="K3792" s="32">
        <v>20</v>
      </c>
      <c r="L3792" s="36" t="s">
        <v>12812</v>
      </c>
    </row>
    <row r="3793" spans="1:12" ht="15.75" hidden="1" thickBot="1" x14ac:dyDescent="0.3">
      <c r="A3793" s="31" t="s">
        <v>2363</v>
      </c>
      <c r="B3793" s="32" t="s">
        <v>1674</v>
      </c>
      <c r="C3793" s="33" t="s">
        <v>2486</v>
      </c>
      <c r="D3793" s="33" t="s">
        <v>12815</v>
      </c>
      <c r="E3793" s="34" t="s">
        <v>12816</v>
      </c>
      <c r="F3793" s="32" t="s">
        <v>12817</v>
      </c>
      <c r="G3793" s="33" t="s">
        <v>12818</v>
      </c>
      <c r="H3793" s="32" t="s">
        <v>10769</v>
      </c>
      <c r="I3793" s="32" t="s">
        <v>2415</v>
      </c>
      <c r="J3793" s="33" t="s">
        <v>10772</v>
      </c>
      <c r="K3793" s="32">
        <v>1</v>
      </c>
      <c r="L3793" s="36" t="s">
        <v>9853</v>
      </c>
    </row>
    <row r="3794" spans="1:12" ht="15.75" hidden="1" thickBot="1" x14ac:dyDescent="0.3">
      <c r="A3794" s="31" t="s">
        <v>2363</v>
      </c>
      <c r="B3794" s="32" t="s">
        <v>2232</v>
      </c>
      <c r="C3794" s="33" t="s">
        <v>2374</v>
      </c>
      <c r="D3794" s="33" t="s">
        <v>12819</v>
      </c>
      <c r="E3794" s="34" t="s">
        <v>12820</v>
      </c>
      <c r="F3794" s="32" t="s">
        <v>12821</v>
      </c>
      <c r="G3794" s="33" t="s">
        <v>12822</v>
      </c>
      <c r="H3794" s="32" t="s">
        <v>10769</v>
      </c>
      <c r="I3794" s="32" t="s">
        <v>2415</v>
      </c>
      <c r="J3794" s="33" t="s">
        <v>10770</v>
      </c>
      <c r="K3794" s="32">
        <v>17</v>
      </c>
      <c r="L3794" s="35"/>
    </row>
    <row r="3795" spans="1:12" ht="15.75" hidden="1" thickBot="1" x14ac:dyDescent="0.3">
      <c r="A3795" s="31" t="s">
        <v>2363</v>
      </c>
      <c r="B3795" s="32" t="s">
        <v>2232</v>
      </c>
      <c r="C3795" s="33" t="s">
        <v>2374</v>
      </c>
      <c r="D3795" s="33" t="s">
        <v>12823</v>
      </c>
      <c r="E3795" s="34" t="s">
        <v>2235</v>
      </c>
      <c r="F3795" s="32" t="s">
        <v>9897</v>
      </c>
      <c r="G3795" s="33" t="s">
        <v>12824</v>
      </c>
      <c r="H3795" s="32" t="s">
        <v>10769</v>
      </c>
      <c r="I3795" s="32" t="s">
        <v>2415</v>
      </c>
      <c r="J3795" s="33" t="s">
        <v>10770</v>
      </c>
      <c r="K3795" s="32">
        <v>17</v>
      </c>
      <c r="L3795" s="35"/>
    </row>
    <row r="3796" spans="1:12" ht="15.75" hidden="1" thickBot="1" x14ac:dyDescent="0.3">
      <c r="A3796" s="31" t="s">
        <v>2363</v>
      </c>
      <c r="B3796" s="32" t="s">
        <v>2232</v>
      </c>
      <c r="C3796" s="33" t="s">
        <v>2374</v>
      </c>
      <c r="D3796" s="33" t="s">
        <v>12825</v>
      </c>
      <c r="E3796" s="34" t="s">
        <v>12826</v>
      </c>
      <c r="F3796" s="32" t="s">
        <v>12827</v>
      </c>
      <c r="G3796" s="33" t="s">
        <v>12828</v>
      </c>
      <c r="H3796" s="32" t="s">
        <v>10769</v>
      </c>
      <c r="I3796" s="32" t="s">
        <v>2415</v>
      </c>
      <c r="J3796" s="33" t="s">
        <v>10772</v>
      </c>
      <c r="K3796" s="32">
        <v>36</v>
      </c>
      <c r="L3796" s="35"/>
    </row>
    <row r="3797" spans="1:12" ht="15.75" hidden="1" thickBot="1" x14ac:dyDescent="0.3">
      <c r="A3797" s="31" t="s">
        <v>2363</v>
      </c>
      <c r="B3797" s="32" t="s">
        <v>2232</v>
      </c>
      <c r="C3797" s="33" t="s">
        <v>2374</v>
      </c>
      <c r="D3797" s="33" t="s">
        <v>12829</v>
      </c>
      <c r="E3797" s="34" t="s">
        <v>2162</v>
      </c>
      <c r="F3797" s="32" t="s">
        <v>12830</v>
      </c>
      <c r="G3797" s="33" t="s">
        <v>12831</v>
      </c>
      <c r="H3797" s="32" t="s">
        <v>10769</v>
      </c>
      <c r="I3797" s="32" t="s">
        <v>2415</v>
      </c>
      <c r="J3797" s="33" t="s">
        <v>10772</v>
      </c>
      <c r="K3797" s="32">
        <v>31</v>
      </c>
      <c r="L3797" s="36" t="s">
        <v>12832</v>
      </c>
    </row>
    <row r="3798" spans="1:12" ht="15.75" hidden="1" thickBot="1" x14ac:dyDescent="0.3">
      <c r="A3798" s="31" t="s">
        <v>2363</v>
      </c>
      <c r="B3798" s="32" t="s">
        <v>2232</v>
      </c>
      <c r="C3798" s="33" t="s">
        <v>2374</v>
      </c>
      <c r="D3798" s="33" t="s">
        <v>12833</v>
      </c>
      <c r="E3798" s="34" t="s">
        <v>12834</v>
      </c>
      <c r="F3798" s="32" t="s">
        <v>12835</v>
      </c>
      <c r="G3798" s="33" t="s">
        <v>12836</v>
      </c>
      <c r="H3798" s="32" t="s">
        <v>10769</v>
      </c>
      <c r="I3798" s="32" t="s">
        <v>2415</v>
      </c>
      <c r="J3798" s="33" t="s">
        <v>10772</v>
      </c>
      <c r="K3798" s="32">
        <v>31</v>
      </c>
      <c r="L3798" s="35"/>
    </row>
    <row r="3799" spans="1:12" ht="15.75" hidden="1" thickBot="1" x14ac:dyDescent="0.3">
      <c r="A3799" s="31" t="s">
        <v>2363</v>
      </c>
      <c r="B3799" s="32" t="s">
        <v>1244</v>
      </c>
      <c r="C3799" s="33" t="s">
        <v>2371</v>
      </c>
      <c r="D3799" s="33" t="s">
        <v>12837</v>
      </c>
      <c r="E3799" s="34" t="s">
        <v>12838</v>
      </c>
      <c r="F3799" s="32" t="s">
        <v>12839</v>
      </c>
      <c r="G3799" s="33" t="s">
        <v>12840</v>
      </c>
      <c r="H3799" s="32" t="s">
        <v>10769</v>
      </c>
      <c r="I3799" s="32" t="s">
        <v>2415</v>
      </c>
      <c r="J3799" s="33" t="s">
        <v>10772</v>
      </c>
      <c r="K3799" s="32">
        <v>19</v>
      </c>
      <c r="L3799" s="36" t="s">
        <v>10111</v>
      </c>
    </row>
    <row r="3800" spans="1:12" ht="26.25" hidden="1" thickBot="1" x14ac:dyDescent="0.3">
      <c r="A3800" s="31" t="s">
        <v>2363</v>
      </c>
      <c r="B3800" s="32" t="s">
        <v>1244</v>
      </c>
      <c r="C3800" s="33" t="s">
        <v>2371</v>
      </c>
      <c r="D3800" s="33" t="s">
        <v>12841</v>
      </c>
      <c r="E3800" s="34" t="s">
        <v>12842</v>
      </c>
      <c r="F3800" s="32" t="s">
        <v>12843</v>
      </c>
      <c r="G3800" s="33" t="s">
        <v>12844</v>
      </c>
      <c r="H3800" s="32" t="s">
        <v>10769</v>
      </c>
      <c r="I3800" s="32" t="s">
        <v>2415</v>
      </c>
      <c r="J3800" s="33" t="s">
        <v>10770</v>
      </c>
      <c r="K3800" s="32">
        <v>16</v>
      </c>
      <c r="L3800" s="36" t="s">
        <v>10111</v>
      </c>
    </row>
    <row r="3801" spans="1:12" ht="15.75" hidden="1" thickBot="1" x14ac:dyDescent="0.3">
      <c r="A3801" s="31" t="s">
        <v>2363</v>
      </c>
      <c r="B3801" s="32" t="s">
        <v>1244</v>
      </c>
      <c r="C3801" s="33" t="s">
        <v>2371</v>
      </c>
      <c r="D3801" s="33" t="s">
        <v>12845</v>
      </c>
      <c r="E3801" s="34" t="s">
        <v>10121</v>
      </c>
      <c r="F3801" s="32" t="s">
        <v>10122</v>
      </c>
      <c r="G3801" s="33" t="s">
        <v>12846</v>
      </c>
      <c r="H3801" s="32" t="s">
        <v>10769</v>
      </c>
      <c r="I3801" s="32" t="s">
        <v>2415</v>
      </c>
      <c r="J3801" s="33" t="s">
        <v>10772</v>
      </c>
      <c r="K3801" s="32">
        <v>19</v>
      </c>
      <c r="L3801" s="36" t="s">
        <v>10101</v>
      </c>
    </row>
    <row r="3802" spans="1:12" ht="15.75" hidden="1" thickBot="1" x14ac:dyDescent="0.3">
      <c r="A3802" s="31" t="s">
        <v>2363</v>
      </c>
      <c r="B3802" s="32" t="s">
        <v>1244</v>
      </c>
      <c r="C3802" s="33" t="s">
        <v>2371</v>
      </c>
      <c r="D3802" s="33" t="s">
        <v>12847</v>
      </c>
      <c r="E3802" s="34" t="s">
        <v>12848</v>
      </c>
      <c r="F3802" s="32" t="s">
        <v>12849</v>
      </c>
      <c r="G3802" s="33" t="s">
        <v>12850</v>
      </c>
      <c r="H3802" s="32" t="s">
        <v>10769</v>
      </c>
      <c r="I3802" s="32" t="s">
        <v>2415</v>
      </c>
      <c r="J3802" s="33" t="s">
        <v>10770</v>
      </c>
      <c r="K3802" s="32">
        <v>23</v>
      </c>
      <c r="L3802" s="36" t="s">
        <v>10101</v>
      </c>
    </row>
    <row r="3803" spans="1:12" ht="15.75" hidden="1" thickBot="1" x14ac:dyDescent="0.3">
      <c r="A3803" s="31" t="s">
        <v>2363</v>
      </c>
      <c r="B3803" s="32" t="s">
        <v>1244</v>
      </c>
      <c r="C3803" s="33" t="s">
        <v>2371</v>
      </c>
      <c r="D3803" s="33" t="s">
        <v>12851</v>
      </c>
      <c r="E3803" s="34" t="s">
        <v>12852</v>
      </c>
      <c r="F3803" s="32" t="s">
        <v>12853</v>
      </c>
      <c r="G3803" s="33" t="s">
        <v>12854</v>
      </c>
      <c r="H3803" s="32" t="s">
        <v>10769</v>
      </c>
      <c r="I3803" s="32" t="s">
        <v>2415</v>
      </c>
      <c r="J3803" s="33" t="s">
        <v>10772</v>
      </c>
      <c r="K3803" s="32">
        <v>15</v>
      </c>
      <c r="L3803" s="36" t="s">
        <v>10111</v>
      </c>
    </row>
    <row r="3804" spans="1:12" ht="15.75" hidden="1" thickBot="1" x14ac:dyDescent="0.3">
      <c r="A3804" s="31" t="s">
        <v>2363</v>
      </c>
      <c r="B3804" s="32" t="s">
        <v>1244</v>
      </c>
      <c r="C3804" s="33" t="s">
        <v>2371</v>
      </c>
      <c r="D3804" s="33" t="s">
        <v>12855</v>
      </c>
      <c r="E3804" s="34" t="s">
        <v>12856</v>
      </c>
      <c r="F3804" s="32" t="s">
        <v>12857</v>
      </c>
      <c r="G3804" s="33" t="s">
        <v>12858</v>
      </c>
      <c r="H3804" s="32" t="s">
        <v>10769</v>
      </c>
      <c r="I3804" s="32" t="s">
        <v>2415</v>
      </c>
      <c r="J3804" s="33" t="s">
        <v>10772</v>
      </c>
      <c r="K3804" s="32">
        <v>12</v>
      </c>
      <c r="L3804" s="36" t="s">
        <v>10111</v>
      </c>
    </row>
    <row r="3805" spans="1:12" ht="26.25" hidden="1" thickBot="1" x14ac:dyDescent="0.3">
      <c r="A3805" s="31" t="s">
        <v>2363</v>
      </c>
      <c r="B3805" s="32" t="s">
        <v>1244</v>
      </c>
      <c r="C3805" s="33" t="s">
        <v>2371</v>
      </c>
      <c r="D3805" s="33" t="s">
        <v>12859</v>
      </c>
      <c r="E3805" s="34" t="s">
        <v>10273</v>
      </c>
      <c r="F3805" s="32" t="s">
        <v>10274</v>
      </c>
      <c r="G3805" s="33" t="s">
        <v>12860</v>
      </c>
      <c r="H3805" s="32" t="s">
        <v>10769</v>
      </c>
      <c r="I3805" s="32" t="s">
        <v>2415</v>
      </c>
      <c r="J3805" s="33" t="s">
        <v>10772</v>
      </c>
      <c r="K3805" s="32">
        <v>18</v>
      </c>
      <c r="L3805" s="36" t="s">
        <v>10111</v>
      </c>
    </row>
    <row r="3806" spans="1:12" ht="26.25" hidden="1" thickBot="1" x14ac:dyDescent="0.3">
      <c r="A3806" s="31" t="s">
        <v>2363</v>
      </c>
      <c r="B3806" s="32" t="s">
        <v>1244</v>
      </c>
      <c r="C3806" s="33" t="s">
        <v>2371</v>
      </c>
      <c r="D3806" s="33" t="s">
        <v>12861</v>
      </c>
      <c r="E3806" s="34" t="s">
        <v>12862</v>
      </c>
      <c r="F3806" s="32" t="s">
        <v>12863</v>
      </c>
      <c r="G3806" s="33" t="s">
        <v>12864</v>
      </c>
      <c r="H3806" s="32" t="s">
        <v>10769</v>
      </c>
      <c r="I3806" s="32" t="s">
        <v>2415</v>
      </c>
      <c r="J3806" s="33" t="s">
        <v>10772</v>
      </c>
      <c r="K3806" s="32">
        <v>18</v>
      </c>
      <c r="L3806" s="36" t="s">
        <v>10111</v>
      </c>
    </row>
    <row r="3807" spans="1:12" ht="26.25" hidden="1" thickBot="1" x14ac:dyDescent="0.3">
      <c r="A3807" s="31" t="s">
        <v>2363</v>
      </c>
      <c r="B3807" s="32" t="s">
        <v>1244</v>
      </c>
      <c r="C3807" s="33" t="s">
        <v>2371</v>
      </c>
      <c r="D3807" s="33" t="s">
        <v>12865</v>
      </c>
      <c r="E3807" s="34" t="s">
        <v>12866</v>
      </c>
      <c r="F3807" s="32" t="s">
        <v>12867</v>
      </c>
      <c r="G3807" s="33" t="s">
        <v>12868</v>
      </c>
      <c r="H3807" s="32" t="s">
        <v>10769</v>
      </c>
      <c r="I3807" s="32" t="s">
        <v>2415</v>
      </c>
      <c r="J3807" s="33" t="s">
        <v>10770</v>
      </c>
      <c r="K3807" s="32">
        <v>24</v>
      </c>
      <c r="L3807" s="36" t="s">
        <v>10225</v>
      </c>
    </row>
    <row r="3808" spans="1:12" ht="26.25" hidden="1" thickBot="1" x14ac:dyDescent="0.3">
      <c r="A3808" s="31" t="s">
        <v>2363</v>
      </c>
      <c r="B3808" s="32" t="s">
        <v>1244</v>
      </c>
      <c r="C3808" s="33" t="s">
        <v>2385</v>
      </c>
      <c r="D3808" s="33" t="s">
        <v>12869</v>
      </c>
      <c r="E3808" s="34" t="s">
        <v>12866</v>
      </c>
      <c r="F3808" s="32" t="s">
        <v>12867</v>
      </c>
      <c r="G3808" s="33" t="s">
        <v>12870</v>
      </c>
      <c r="H3808" s="32" t="s">
        <v>10769</v>
      </c>
      <c r="I3808" s="32" t="s">
        <v>2415</v>
      </c>
      <c r="J3808" s="33" t="s">
        <v>10772</v>
      </c>
      <c r="K3808" s="32">
        <v>27</v>
      </c>
      <c r="L3808" s="36" t="s">
        <v>10225</v>
      </c>
    </row>
    <row r="3809" spans="1:12" ht="26.25" hidden="1" thickBot="1" x14ac:dyDescent="0.3">
      <c r="A3809" s="31" t="s">
        <v>2363</v>
      </c>
      <c r="B3809" s="32" t="s">
        <v>1244</v>
      </c>
      <c r="C3809" s="33" t="s">
        <v>2371</v>
      </c>
      <c r="D3809" s="33" t="s">
        <v>12871</v>
      </c>
      <c r="E3809" s="34" t="s">
        <v>10147</v>
      </c>
      <c r="F3809" s="32" t="s">
        <v>10148</v>
      </c>
      <c r="G3809" s="33" t="s">
        <v>12872</v>
      </c>
      <c r="H3809" s="32" t="s">
        <v>10769</v>
      </c>
      <c r="I3809" s="32" t="s">
        <v>2415</v>
      </c>
      <c r="J3809" s="33" t="s">
        <v>10772</v>
      </c>
      <c r="K3809" s="32">
        <v>17</v>
      </c>
      <c r="L3809" s="36" t="s">
        <v>10101</v>
      </c>
    </row>
    <row r="3810" spans="1:12" ht="15.75" hidden="1" thickBot="1" x14ac:dyDescent="0.3">
      <c r="A3810" s="31" t="s">
        <v>2363</v>
      </c>
      <c r="B3810" s="32" t="s">
        <v>1244</v>
      </c>
      <c r="C3810" s="33" t="s">
        <v>2371</v>
      </c>
      <c r="D3810" s="33" t="s">
        <v>12873</v>
      </c>
      <c r="E3810" s="34" t="s">
        <v>12874</v>
      </c>
      <c r="F3810" s="32" t="s">
        <v>12875</v>
      </c>
      <c r="G3810" s="33" t="s">
        <v>12876</v>
      </c>
      <c r="H3810" s="32" t="s">
        <v>10769</v>
      </c>
      <c r="I3810" s="32" t="s">
        <v>2415</v>
      </c>
      <c r="J3810" s="33" t="s">
        <v>10772</v>
      </c>
      <c r="K3810" s="32">
        <v>18</v>
      </c>
      <c r="L3810" s="36" t="s">
        <v>10225</v>
      </c>
    </row>
    <row r="3811" spans="1:12" ht="26.25" hidden="1" thickBot="1" x14ac:dyDescent="0.3">
      <c r="A3811" s="31" t="s">
        <v>2366</v>
      </c>
      <c r="B3811" s="32" t="s">
        <v>2014</v>
      </c>
      <c r="C3811" s="33" t="s">
        <v>2374</v>
      </c>
      <c r="D3811" s="33" t="s">
        <v>12877</v>
      </c>
      <c r="E3811" s="34" t="s">
        <v>12878</v>
      </c>
      <c r="F3811" s="32" t="s">
        <v>12879</v>
      </c>
      <c r="G3811" s="33" t="s">
        <v>12880</v>
      </c>
      <c r="H3811" s="32" t="s">
        <v>10769</v>
      </c>
      <c r="I3811" s="32" t="s">
        <v>2415</v>
      </c>
      <c r="J3811" s="33" t="s">
        <v>10772</v>
      </c>
      <c r="K3811" s="32">
        <v>34</v>
      </c>
      <c r="L3811" s="36" t="s">
        <v>7649</v>
      </c>
    </row>
    <row r="3812" spans="1:12" ht="26.25" hidden="1" thickBot="1" x14ac:dyDescent="0.3">
      <c r="A3812" s="31" t="s">
        <v>2366</v>
      </c>
      <c r="B3812" s="32" t="s">
        <v>2014</v>
      </c>
      <c r="C3812" s="33" t="s">
        <v>2374</v>
      </c>
      <c r="D3812" s="33" t="s">
        <v>12881</v>
      </c>
      <c r="E3812" s="34" t="s">
        <v>12882</v>
      </c>
      <c r="F3812" s="32" t="s">
        <v>12883</v>
      </c>
      <c r="G3812" s="33" t="s">
        <v>12884</v>
      </c>
      <c r="H3812" s="32" t="s">
        <v>10769</v>
      </c>
      <c r="I3812" s="32" t="s">
        <v>2415</v>
      </c>
      <c r="J3812" s="33" t="s">
        <v>10772</v>
      </c>
      <c r="K3812" s="32">
        <v>25</v>
      </c>
      <c r="L3812" s="36" t="s">
        <v>12882</v>
      </c>
    </row>
    <row r="3813" spans="1:12" ht="15.75" hidden="1" thickBot="1" x14ac:dyDescent="0.3">
      <c r="A3813" s="31" t="s">
        <v>2366</v>
      </c>
      <c r="B3813" s="32" t="s">
        <v>2014</v>
      </c>
      <c r="C3813" s="33" t="s">
        <v>2374</v>
      </c>
      <c r="D3813" s="33" t="s">
        <v>12885</v>
      </c>
      <c r="E3813" s="34" t="s">
        <v>2529</v>
      </c>
      <c r="F3813" s="32" t="s">
        <v>12886</v>
      </c>
      <c r="G3813" s="33" t="s">
        <v>12887</v>
      </c>
      <c r="H3813" s="32" t="s">
        <v>10769</v>
      </c>
      <c r="I3813" s="32" t="s">
        <v>2415</v>
      </c>
      <c r="J3813" s="33" t="s">
        <v>10772</v>
      </c>
      <c r="K3813" s="32">
        <v>21</v>
      </c>
      <c r="L3813" s="36" t="s">
        <v>2529</v>
      </c>
    </row>
    <row r="3814" spans="1:12" ht="26.25" hidden="1" thickBot="1" x14ac:dyDescent="0.3">
      <c r="A3814" s="31" t="s">
        <v>2366</v>
      </c>
      <c r="B3814" s="32" t="s">
        <v>2014</v>
      </c>
      <c r="C3814" s="33" t="s">
        <v>2374</v>
      </c>
      <c r="D3814" s="33" t="s">
        <v>12888</v>
      </c>
      <c r="E3814" s="34" t="s">
        <v>12889</v>
      </c>
      <c r="F3814" s="32" t="s">
        <v>12890</v>
      </c>
      <c r="G3814" s="33" t="s">
        <v>12891</v>
      </c>
      <c r="H3814" s="32" t="s">
        <v>10769</v>
      </c>
      <c r="I3814" s="32" t="s">
        <v>2415</v>
      </c>
      <c r="J3814" s="33" t="s">
        <v>10772</v>
      </c>
      <c r="K3814" s="32">
        <v>15</v>
      </c>
      <c r="L3814" s="36" t="s">
        <v>2533</v>
      </c>
    </row>
    <row r="3815" spans="1:12" ht="15.75" hidden="1" thickBot="1" x14ac:dyDescent="0.3">
      <c r="A3815" s="31" t="s">
        <v>2366</v>
      </c>
      <c r="B3815" s="32" t="s">
        <v>2240</v>
      </c>
      <c r="C3815" s="33" t="s">
        <v>2378</v>
      </c>
      <c r="D3815" s="33" t="s">
        <v>12892</v>
      </c>
      <c r="E3815" s="34" t="s">
        <v>12893</v>
      </c>
      <c r="F3815" s="32" t="s">
        <v>12894</v>
      </c>
      <c r="G3815" s="33" t="s">
        <v>12895</v>
      </c>
      <c r="H3815" s="32" t="s">
        <v>10769</v>
      </c>
      <c r="I3815" s="32" t="s">
        <v>2415</v>
      </c>
      <c r="J3815" s="33" t="s">
        <v>10772</v>
      </c>
      <c r="K3815" s="32">
        <v>30</v>
      </c>
      <c r="L3815" s="36" t="s">
        <v>2241</v>
      </c>
    </row>
    <row r="3816" spans="1:12" ht="15.75" hidden="1" thickBot="1" x14ac:dyDescent="0.3">
      <c r="A3816" s="31" t="s">
        <v>2366</v>
      </c>
      <c r="B3816" s="32" t="s">
        <v>2240</v>
      </c>
      <c r="C3816" s="33" t="s">
        <v>2378</v>
      </c>
      <c r="D3816" s="33" t="s">
        <v>12896</v>
      </c>
      <c r="E3816" s="34" t="s">
        <v>12897</v>
      </c>
      <c r="F3816" s="32" t="s">
        <v>12898</v>
      </c>
      <c r="G3816" s="33" t="s">
        <v>12899</v>
      </c>
      <c r="H3816" s="32" t="s">
        <v>10769</v>
      </c>
      <c r="I3816" s="32" t="s">
        <v>2415</v>
      </c>
      <c r="J3816" s="33" t="s">
        <v>10772</v>
      </c>
      <c r="K3816" s="32">
        <v>30</v>
      </c>
      <c r="L3816" s="36" t="s">
        <v>12900</v>
      </c>
    </row>
    <row r="3817" spans="1:12" ht="15.75" hidden="1" thickBot="1" x14ac:dyDescent="0.3">
      <c r="A3817" s="31" t="s">
        <v>2366</v>
      </c>
      <c r="B3817" s="32" t="s">
        <v>2240</v>
      </c>
      <c r="C3817" s="33" t="s">
        <v>2374</v>
      </c>
      <c r="D3817" s="33" t="s">
        <v>12901</v>
      </c>
      <c r="E3817" s="34" t="s">
        <v>12902</v>
      </c>
      <c r="F3817" s="32" t="s">
        <v>12903</v>
      </c>
      <c r="G3817" s="33" t="s">
        <v>12904</v>
      </c>
      <c r="H3817" s="32" t="s">
        <v>10769</v>
      </c>
      <c r="I3817" s="32" t="s">
        <v>2415</v>
      </c>
      <c r="J3817" s="33" t="s">
        <v>10772</v>
      </c>
      <c r="K3817" s="32">
        <v>21</v>
      </c>
      <c r="L3817" s="36" t="s">
        <v>2242</v>
      </c>
    </row>
    <row r="3818" spans="1:12" ht="15.75" hidden="1" thickBot="1" x14ac:dyDescent="0.3">
      <c r="A3818" s="31" t="s">
        <v>2366</v>
      </c>
      <c r="B3818" s="32" t="s">
        <v>2240</v>
      </c>
      <c r="C3818" s="33" t="s">
        <v>2378</v>
      </c>
      <c r="D3818" s="33" t="s">
        <v>12905</v>
      </c>
      <c r="E3818" s="34" t="s">
        <v>12906</v>
      </c>
      <c r="F3818" s="32" t="s">
        <v>12907</v>
      </c>
      <c r="G3818" s="33" t="s">
        <v>12908</v>
      </c>
      <c r="H3818" s="32" t="s">
        <v>10769</v>
      </c>
      <c r="I3818" s="32" t="s">
        <v>2415</v>
      </c>
      <c r="J3818" s="33" t="s">
        <v>10772</v>
      </c>
      <c r="K3818" s="32">
        <v>0</v>
      </c>
      <c r="L3818" s="35"/>
    </row>
    <row r="3819" spans="1:12" ht="26.25" hidden="1" thickBot="1" x14ac:dyDescent="0.3">
      <c r="A3819" s="31" t="s">
        <v>2366</v>
      </c>
      <c r="B3819" s="32" t="s">
        <v>2240</v>
      </c>
      <c r="C3819" s="33" t="s">
        <v>2378</v>
      </c>
      <c r="D3819" s="33" t="s">
        <v>12909</v>
      </c>
      <c r="E3819" s="34" t="s">
        <v>12910</v>
      </c>
      <c r="F3819" s="32" t="s">
        <v>12911</v>
      </c>
      <c r="G3819" s="33" t="s">
        <v>12912</v>
      </c>
      <c r="H3819" s="32" t="s">
        <v>10769</v>
      </c>
      <c r="I3819" s="32" t="s">
        <v>2415</v>
      </c>
      <c r="J3819" s="33" t="s">
        <v>10770</v>
      </c>
      <c r="K3819" s="32">
        <v>31</v>
      </c>
      <c r="L3819" s="35"/>
    </row>
    <row r="3820" spans="1:12" ht="26.25" hidden="1" thickBot="1" x14ac:dyDescent="0.3">
      <c r="A3820" s="31" t="s">
        <v>2366</v>
      </c>
      <c r="B3820" s="32" t="s">
        <v>2240</v>
      </c>
      <c r="C3820" s="33" t="s">
        <v>2378</v>
      </c>
      <c r="D3820" s="33" t="s">
        <v>12913</v>
      </c>
      <c r="E3820" s="34" t="s">
        <v>12914</v>
      </c>
      <c r="F3820" s="32" t="s">
        <v>12915</v>
      </c>
      <c r="G3820" s="33" t="s">
        <v>12916</v>
      </c>
      <c r="H3820" s="32" t="s">
        <v>10769</v>
      </c>
      <c r="I3820" s="32" t="s">
        <v>2415</v>
      </c>
      <c r="J3820" s="33" t="s">
        <v>10772</v>
      </c>
      <c r="K3820" s="32">
        <v>0</v>
      </c>
      <c r="L3820" s="35"/>
    </row>
    <row r="3821" spans="1:12" ht="26.25" hidden="1" thickBot="1" x14ac:dyDescent="0.3">
      <c r="A3821" s="31" t="s">
        <v>2366</v>
      </c>
      <c r="B3821" s="32" t="s">
        <v>2049</v>
      </c>
      <c r="C3821" s="33" t="s">
        <v>2376</v>
      </c>
      <c r="D3821" s="33" t="s">
        <v>12917</v>
      </c>
      <c r="E3821" s="34" t="s">
        <v>12918</v>
      </c>
      <c r="F3821" s="32" t="s">
        <v>12919</v>
      </c>
      <c r="G3821" s="33" t="s">
        <v>12920</v>
      </c>
      <c r="H3821" s="32" t="s">
        <v>10769</v>
      </c>
      <c r="I3821" s="32" t="s">
        <v>2415</v>
      </c>
      <c r="J3821" s="33" t="s">
        <v>10772</v>
      </c>
      <c r="K3821" s="32">
        <v>37</v>
      </c>
      <c r="L3821" s="35"/>
    </row>
    <row r="3822" spans="1:12" ht="26.25" hidden="1" thickBot="1" x14ac:dyDescent="0.3">
      <c r="A3822" s="31" t="s">
        <v>2366</v>
      </c>
      <c r="B3822" s="32" t="s">
        <v>2049</v>
      </c>
      <c r="C3822" s="33" t="s">
        <v>2376</v>
      </c>
      <c r="D3822" s="33" t="s">
        <v>12921</v>
      </c>
      <c r="E3822" s="34" t="s">
        <v>12922</v>
      </c>
      <c r="F3822" s="32" t="s">
        <v>12923</v>
      </c>
      <c r="G3822" s="33" t="s">
        <v>12924</v>
      </c>
      <c r="H3822" s="32" t="s">
        <v>10769</v>
      </c>
      <c r="I3822" s="32" t="s">
        <v>2415</v>
      </c>
      <c r="J3822" s="33" t="s">
        <v>10770</v>
      </c>
      <c r="K3822" s="32">
        <v>36</v>
      </c>
      <c r="L3822" s="35"/>
    </row>
    <row r="3823" spans="1:12" ht="26.25" hidden="1" thickBot="1" x14ac:dyDescent="0.3">
      <c r="A3823" s="31" t="s">
        <v>2366</v>
      </c>
      <c r="B3823" s="32" t="s">
        <v>2049</v>
      </c>
      <c r="C3823" s="33" t="s">
        <v>2376</v>
      </c>
      <c r="D3823" s="33" t="s">
        <v>12925</v>
      </c>
      <c r="E3823" s="34" t="s">
        <v>10483</v>
      </c>
      <c r="F3823" s="32" t="s">
        <v>10484</v>
      </c>
      <c r="G3823" s="33" t="s">
        <v>12926</v>
      </c>
      <c r="H3823" s="32" t="s">
        <v>10769</v>
      </c>
      <c r="I3823" s="32" t="s">
        <v>2415</v>
      </c>
      <c r="J3823" s="33" t="s">
        <v>10770</v>
      </c>
      <c r="K3823" s="32">
        <v>32</v>
      </c>
      <c r="L3823" s="35"/>
    </row>
    <row r="3824" spans="1:12" ht="25.5" hidden="1" x14ac:dyDescent="0.25">
      <c r="A3824" s="39" t="s">
        <v>2366</v>
      </c>
      <c r="B3824" s="40" t="s">
        <v>2049</v>
      </c>
      <c r="C3824" s="41" t="s">
        <v>2376</v>
      </c>
      <c r="D3824" s="41" t="s">
        <v>12927</v>
      </c>
      <c r="E3824" s="42" t="s">
        <v>2491</v>
      </c>
      <c r="F3824" s="40" t="s">
        <v>12928</v>
      </c>
      <c r="G3824" s="41" t="s">
        <v>12929</v>
      </c>
      <c r="H3824" s="40" t="s">
        <v>10769</v>
      </c>
      <c r="I3824" s="40" t="s">
        <v>2415</v>
      </c>
      <c r="J3824" s="41" t="s">
        <v>10772</v>
      </c>
      <c r="K3824" s="40">
        <v>44</v>
      </c>
      <c r="L3824" s="43" t="s">
        <v>2491</v>
      </c>
    </row>
  </sheetData>
  <autoFilter ref="A1:L3824" xr:uid="{00000000-0001-0000-0600-000000000000}">
    <filterColumn colId="1">
      <filters>
        <filter val="La Matanza 1"/>
        <filter val="La Matanza 2"/>
        <filter val="La Matanza 3"/>
      </filters>
    </filterColumn>
    <filterColumn colId="6">
      <filters>
        <filter val="R 3 - D 690 - 472 - 10197"/>
        <filter val="R 3 - D 692 - 493 - 10197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7341B-F8BF-40EF-99AE-F85DD7B167DE}">
  <dimension ref="A1:AU2321"/>
  <sheetViews>
    <sheetView topLeftCell="AF1" workbookViewId="0">
      <selection activeCell="AT3" sqref="AT3:AT2321"/>
    </sheetView>
  </sheetViews>
  <sheetFormatPr baseColWidth="10" defaultRowHeight="15" x14ac:dyDescent="0.25"/>
  <cols>
    <col min="22" max="22" width="11.85546875" bestFit="1" customWidth="1"/>
    <col min="25" max="25" width="19.140625" customWidth="1"/>
  </cols>
  <sheetData>
    <row r="1" spans="1:47" ht="15.75" thickBot="1" x14ac:dyDescent="0.3">
      <c r="S1" s="23" t="s">
        <v>2347</v>
      </c>
      <c r="T1" t="s">
        <v>88</v>
      </c>
      <c r="U1" t="s">
        <v>1652</v>
      </c>
      <c r="V1" t="s">
        <v>1653</v>
      </c>
      <c r="W1" t="s">
        <v>134</v>
      </c>
      <c r="X1" t="s">
        <v>134</v>
      </c>
      <c r="Y1" t="s">
        <v>134</v>
      </c>
      <c r="Z1" t="s">
        <v>20</v>
      </c>
      <c r="AA1" t="s">
        <v>2349</v>
      </c>
      <c r="AB1" t="s">
        <v>21</v>
      </c>
      <c r="AD1" t="s">
        <v>2276</v>
      </c>
      <c r="AE1" t="s">
        <v>22</v>
      </c>
      <c r="AF1" t="s">
        <v>23</v>
      </c>
      <c r="AG1" t="s">
        <v>26</v>
      </c>
      <c r="AH1" t="s">
        <v>2348</v>
      </c>
      <c r="AI1" s="13">
        <v>31</v>
      </c>
      <c r="AJ1" s="13">
        <v>1</v>
      </c>
      <c r="AK1" s="21">
        <v>1</v>
      </c>
      <c r="AM1" t="s">
        <v>2154</v>
      </c>
      <c r="AN1" t="str">
        <f t="shared" ref="AN1" si="0">+IF(AM1="","",IF(AM1="FINES",CONCATENATE("R",IF(OR(T1="16",T1="21",T1="22",T1="23"),"16212223",IF(OR(T1="15",T1="17",T1="24",T1="25"),"15172425",T1))),IF(AM1="CEBAS","UNICO",IF(VALUE(T1)&lt;=11,"AMBA","INTERIOR"))))</f>
        <v>R12</v>
      </c>
      <c r="AO1" s="20" t="str">
        <f t="shared" ref="AO1" si="1">+IF(AM1="","-",CONCATENATE(AM1,"_",AN1))</f>
        <v>FINES_R12</v>
      </c>
      <c r="AP1" s="25">
        <v>0.89</v>
      </c>
      <c r="AQ1" s="24" t="str">
        <f>+IFERROR(VLOOKUP(Y1,#REF!,2,FALSE),"-")</f>
        <v>-</v>
      </c>
      <c r="AR1" s="13" t="s">
        <v>2394</v>
      </c>
      <c r="AS1" t="s">
        <v>2397</v>
      </c>
    </row>
    <row r="2" spans="1:47" ht="39" thickBot="1" x14ac:dyDescent="0.3">
      <c r="A2" s="48" t="s">
        <v>12930</v>
      </c>
      <c r="B2" s="48" t="s">
        <v>2346</v>
      </c>
      <c r="C2" s="48" t="s">
        <v>12931</v>
      </c>
      <c r="D2" s="48" t="s">
        <v>12932</v>
      </c>
      <c r="E2" s="48" t="s">
        <v>12933</v>
      </c>
      <c r="F2" s="48" t="s">
        <v>12934</v>
      </c>
      <c r="G2" s="48" t="s">
        <v>12935</v>
      </c>
      <c r="H2" s="48" t="s">
        <v>12936</v>
      </c>
      <c r="I2" s="48" t="s">
        <v>12937</v>
      </c>
      <c r="J2" s="48" t="s">
        <v>12938</v>
      </c>
      <c r="K2" s="48" t="s">
        <v>12939</v>
      </c>
      <c r="L2" s="48" t="s">
        <v>12940</v>
      </c>
      <c r="M2" s="48" t="s">
        <v>12941</v>
      </c>
      <c r="N2" s="48" t="s">
        <v>12942</v>
      </c>
      <c r="O2" s="48" t="s">
        <v>15085</v>
      </c>
      <c r="P2" s="48" t="s">
        <v>12943</v>
      </c>
      <c r="Q2" s="49" t="s">
        <v>2147</v>
      </c>
      <c r="S2" s="1" t="s">
        <v>2118</v>
      </c>
      <c r="T2" s="1" t="s">
        <v>2</v>
      </c>
      <c r="U2" s="1" t="s">
        <v>0</v>
      </c>
      <c r="V2" s="1" t="s">
        <v>1</v>
      </c>
      <c r="W2" s="1" t="s">
        <v>3</v>
      </c>
      <c r="X2" s="1" t="s">
        <v>4</v>
      </c>
      <c r="Y2" s="1" t="s">
        <v>5</v>
      </c>
      <c r="Z2" s="1" t="s">
        <v>6</v>
      </c>
      <c r="AA2" s="2" t="s">
        <v>7</v>
      </c>
      <c r="AB2" s="2" t="s">
        <v>8</v>
      </c>
      <c r="AC2" s="2" t="s">
        <v>9</v>
      </c>
      <c r="AD2" s="2" t="s">
        <v>10</v>
      </c>
      <c r="AE2" s="2" t="s">
        <v>11</v>
      </c>
      <c r="AF2" s="2" t="s">
        <v>12</v>
      </c>
      <c r="AG2" s="2" t="s">
        <v>13</v>
      </c>
      <c r="AH2" s="2" t="s">
        <v>14</v>
      </c>
      <c r="AI2" s="1" t="s">
        <v>15</v>
      </c>
      <c r="AJ2" s="1" t="s">
        <v>16</v>
      </c>
      <c r="AK2" s="1" t="s">
        <v>2111</v>
      </c>
      <c r="AL2" s="1" t="s">
        <v>2114</v>
      </c>
      <c r="AM2" s="3" t="s">
        <v>2121</v>
      </c>
      <c r="AN2" s="3" t="s">
        <v>2122</v>
      </c>
      <c r="AO2" s="3" t="s">
        <v>2123</v>
      </c>
      <c r="AP2" s="22" t="s">
        <v>2350</v>
      </c>
      <c r="AQ2" s="26" t="s">
        <v>2396</v>
      </c>
      <c r="AR2" s="26" t="s">
        <v>2395</v>
      </c>
      <c r="AS2" s="26" t="s">
        <v>2399</v>
      </c>
      <c r="AT2" s="2" t="s">
        <v>17605</v>
      </c>
      <c r="AU2" s="2" t="s">
        <v>17606</v>
      </c>
    </row>
    <row r="3" spans="1:47" ht="15.75" thickBot="1" x14ac:dyDescent="0.3">
      <c r="A3" s="47">
        <v>1</v>
      </c>
      <c r="B3" s="47" t="s">
        <v>18</v>
      </c>
      <c r="C3" s="47" t="s">
        <v>2371</v>
      </c>
      <c r="D3" s="47" t="s">
        <v>104</v>
      </c>
      <c r="E3" s="47" t="s">
        <v>105</v>
      </c>
      <c r="F3" s="47" t="s">
        <v>2410</v>
      </c>
      <c r="G3" s="47" t="s">
        <v>2411</v>
      </c>
      <c r="H3" s="47" t="s">
        <v>2412</v>
      </c>
      <c r="I3" s="47" t="s">
        <v>2414</v>
      </c>
      <c r="J3" s="47"/>
      <c r="K3" s="47" t="s">
        <v>12944</v>
      </c>
      <c r="L3" s="47">
        <v>0.60798096656799316</v>
      </c>
      <c r="M3" s="47">
        <v>-34.949170989999999</v>
      </c>
      <c r="N3" s="47">
        <v>-58.051613000000003</v>
      </c>
      <c r="O3" s="47" t="s">
        <v>15086</v>
      </c>
      <c r="P3" s="47">
        <v>2</v>
      </c>
      <c r="Q3">
        <v>38</v>
      </c>
      <c r="S3" s="23" t="s">
        <v>2347</v>
      </c>
      <c r="T3" t="str">
        <f>+CONCATENATE(IF(A3&lt;10,"0",""),A3)</f>
        <v>01</v>
      </c>
      <c r="V3" t="str">
        <f>+VLOOKUP(B3,MARCO!E:E,1,FALSE)</f>
        <v>La Plata</v>
      </c>
      <c r="W3" t="s">
        <v>134</v>
      </c>
      <c r="X3" t="s">
        <v>134</v>
      </c>
      <c r="Y3" t="str">
        <f>+F3</f>
        <v>R 1 - D 1 - 460 - 1710</v>
      </c>
      <c r="Z3" t="s">
        <v>20</v>
      </c>
      <c r="AA3" t="s">
        <v>2349</v>
      </c>
      <c r="AB3" t="s">
        <v>21</v>
      </c>
      <c r="AD3" t="str">
        <f>+G3</f>
        <v>Centro De Formación Profesional N 411</v>
      </c>
      <c r="AE3" t="s">
        <v>22</v>
      </c>
      <c r="AF3" t="s">
        <v>23</v>
      </c>
      <c r="AG3" t="s">
        <v>26</v>
      </c>
      <c r="AH3" t="s">
        <v>2348</v>
      </c>
      <c r="AI3" s="13">
        <f>+Q3</f>
        <v>38</v>
      </c>
      <c r="AJ3" s="13">
        <f>+P3</f>
        <v>2</v>
      </c>
      <c r="AK3" s="21">
        <v>1</v>
      </c>
      <c r="AM3" t="s">
        <v>2154</v>
      </c>
      <c r="AN3" t="str">
        <f t="shared" ref="AN3:AN66" si="2">+IF(AM3="","",IF(AM3="FINES",CONCATENATE("R",IF(OR(T3="16",T3="21",T3="22",T3="23"),"16212223",IF(OR(T3="15",T3="17",T3="24",T3="25"),"15172425",T3))),IF(AM3="CEBAS","UNICO",IF(VALUE(T3)&lt;=11,"AMBA","INTERIOR"))))</f>
        <v>R01</v>
      </c>
      <c r="AO3" s="20" t="str">
        <f t="shared" ref="AO3:AO66" si="3">+IF(AM3="","-",CONCATENATE(AM3,"_",AN3))</f>
        <v>FINES_R01</v>
      </c>
      <c r="AP3" s="25">
        <f>+L3</f>
        <v>0.60798096656799316</v>
      </c>
      <c r="AQ3" s="24" t="str">
        <f>+IFERROR(VLOOKUP(Y3,#REF!,2,FALSE),"-")</f>
        <v>-</v>
      </c>
      <c r="AR3" s="13" t="s">
        <v>2393</v>
      </c>
      <c r="AS3" t="s">
        <v>2398</v>
      </c>
      <c r="AT3" t="str">
        <f>+H3</f>
        <v>Calle 518 - e/ 170 y 171 - La Plata Melchor Romero</v>
      </c>
    </row>
    <row r="4" spans="1:47" ht="15.75" thickBot="1" x14ac:dyDescent="0.3">
      <c r="A4" s="47">
        <v>1</v>
      </c>
      <c r="B4" s="47" t="s">
        <v>18</v>
      </c>
      <c r="C4" s="47" t="s">
        <v>2369</v>
      </c>
      <c r="D4" s="47" t="s">
        <v>89</v>
      </c>
      <c r="E4" s="47" t="s">
        <v>91</v>
      </c>
      <c r="F4" s="47" t="s">
        <v>2416</v>
      </c>
      <c r="G4" s="47" t="s">
        <v>2417</v>
      </c>
      <c r="H4" s="47" t="s">
        <v>2418</v>
      </c>
      <c r="I4" s="47" t="s">
        <v>2414</v>
      </c>
      <c r="J4" s="47"/>
      <c r="K4" s="47" t="s">
        <v>12945</v>
      </c>
      <c r="L4" s="47">
        <v>0.80059266090393066</v>
      </c>
      <c r="M4" s="47">
        <v>-34.944366706677997</v>
      </c>
      <c r="N4" s="47">
        <v>-57.880542266882998</v>
      </c>
      <c r="O4" s="47" t="s">
        <v>15087</v>
      </c>
      <c r="P4" s="47">
        <v>1</v>
      </c>
      <c r="Q4">
        <v>10</v>
      </c>
      <c r="S4" s="23" t="s">
        <v>2347</v>
      </c>
      <c r="T4" t="str">
        <f t="shared" ref="T4:T67" si="4">+CONCATENATE(IF(A4&lt;10,"0",""),A4)</f>
        <v>01</v>
      </c>
      <c r="V4" t="str">
        <f>+VLOOKUP(B4,MARCO!E:E,1,FALSE)</f>
        <v>La Plata</v>
      </c>
      <c r="W4" t="s">
        <v>134</v>
      </c>
      <c r="X4" t="s">
        <v>134</v>
      </c>
      <c r="Y4" t="str">
        <f t="shared" ref="Y4:Y67" si="5">+F4</f>
        <v>R 1 - D 1 - 452 - 3103</v>
      </c>
      <c r="Z4" t="s">
        <v>20</v>
      </c>
      <c r="AA4" t="s">
        <v>2349</v>
      </c>
      <c r="AB4" t="s">
        <v>21</v>
      </c>
      <c r="AD4" t="str">
        <f t="shared" ref="AD4:AD67" si="6">+G4</f>
        <v>Oga Guazu</v>
      </c>
      <c r="AE4" t="s">
        <v>22</v>
      </c>
      <c r="AF4" t="s">
        <v>23</v>
      </c>
      <c r="AG4" t="s">
        <v>26</v>
      </c>
      <c r="AH4" t="s">
        <v>2348</v>
      </c>
      <c r="AI4" s="13">
        <f t="shared" ref="AI4:AI67" si="7">+Q4</f>
        <v>10</v>
      </c>
      <c r="AJ4" s="13">
        <f t="shared" ref="AJ4:AJ67" si="8">+P4</f>
        <v>1</v>
      </c>
      <c r="AK4" s="21">
        <v>1</v>
      </c>
      <c r="AM4" t="s">
        <v>2154</v>
      </c>
      <c r="AN4" t="str">
        <f t="shared" si="2"/>
        <v>R01</v>
      </c>
      <c r="AO4" s="20" t="str">
        <f t="shared" si="3"/>
        <v>FINES_R01</v>
      </c>
      <c r="AP4" s="25">
        <f t="shared" ref="AP4:AP67" si="9">+L4</f>
        <v>0.80059266090393066</v>
      </c>
      <c r="AQ4" s="24" t="str">
        <f>+IFERROR(VLOOKUP(Y4,#REF!,2,FALSE),"-")</f>
        <v>-</v>
      </c>
      <c r="AR4" s="13" t="s">
        <v>2393</v>
      </c>
      <c r="AS4" t="s">
        <v>2398</v>
      </c>
      <c r="AT4" t="str">
        <f t="shared" ref="AT4:AT67" si="10">+H4</f>
        <v>Calle 609 - e/ 118 - La Plata Villa Elvira</v>
      </c>
    </row>
    <row r="5" spans="1:47" ht="15.75" thickBot="1" x14ac:dyDescent="0.3">
      <c r="A5" s="47">
        <v>1</v>
      </c>
      <c r="B5" s="47" t="s">
        <v>18</v>
      </c>
      <c r="C5" s="47" t="s">
        <v>2420</v>
      </c>
      <c r="D5" s="47" t="s">
        <v>106</v>
      </c>
      <c r="E5" s="47" t="s">
        <v>107</v>
      </c>
      <c r="F5" s="47" t="s">
        <v>2421</v>
      </c>
      <c r="G5" s="47" t="s">
        <v>2422</v>
      </c>
      <c r="H5" s="47" t="s">
        <v>2423</v>
      </c>
      <c r="I5" s="47" t="s">
        <v>2414</v>
      </c>
      <c r="J5" s="47"/>
      <c r="K5" s="47" t="s">
        <v>12946</v>
      </c>
      <c r="L5" s="47">
        <v>0.44524079561233521</v>
      </c>
      <c r="M5" s="47">
        <v>-34.865176953119409</v>
      </c>
      <c r="N5" s="47">
        <v>-58.028830763508992</v>
      </c>
      <c r="O5" s="47" t="s">
        <v>15088</v>
      </c>
      <c r="P5" s="47">
        <v>3</v>
      </c>
      <c r="Q5">
        <v>82</v>
      </c>
      <c r="S5" s="23" t="s">
        <v>2347</v>
      </c>
      <c r="T5" t="str">
        <f t="shared" si="4"/>
        <v>01</v>
      </c>
      <c r="V5" t="str">
        <f>+VLOOKUP(B5,MARCO!E:E,1,FALSE)</f>
        <v>La Plata</v>
      </c>
      <c r="W5" t="s">
        <v>134</v>
      </c>
      <c r="X5" t="s">
        <v>134</v>
      </c>
      <c r="Y5" t="str">
        <f t="shared" si="5"/>
        <v>R 1 - D 1 - 461 - 1820</v>
      </c>
      <c r="Z5" t="s">
        <v>20</v>
      </c>
      <c r="AA5" t="s">
        <v>2349</v>
      </c>
      <c r="AB5" t="s">
        <v>21</v>
      </c>
      <c r="AD5" t="str">
        <f t="shared" si="6"/>
        <v>Biblioteca Popular Ernesto Guevara</v>
      </c>
      <c r="AE5" t="s">
        <v>22</v>
      </c>
      <c r="AF5" t="s">
        <v>23</v>
      </c>
      <c r="AG5" t="s">
        <v>26</v>
      </c>
      <c r="AH5" t="s">
        <v>2348</v>
      </c>
      <c r="AI5" s="13">
        <f t="shared" si="7"/>
        <v>82</v>
      </c>
      <c r="AJ5" s="13">
        <f t="shared" si="8"/>
        <v>3</v>
      </c>
      <c r="AK5" s="21">
        <v>1</v>
      </c>
      <c r="AM5" t="s">
        <v>2154</v>
      </c>
      <c r="AN5" t="str">
        <f t="shared" si="2"/>
        <v>R01</v>
      </c>
      <c r="AO5" s="20" t="str">
        <f t="shared" si="3"/>
        <v>FINES_R01</v>
      </c>
      <c r="AP5" s="25">
        <f t="shared" si="9"/>
        <v>0.44524079561233521</v>
      </c>
      <c r="AQ5" s="24" t="str">
        <f>+IFERROR(VLOOKUP(Y5,#REF!,2,FALSE),"-")</f>
        <v>-</v>
      </c>
      <c r="AR5" s="13" t="s">
        <v>2393</v>
      </c>
      <c r="AS5" t="s">
        <v>2397</v>
      </c>
      <c r="AT5" t="str">
        <f t="shared" si="10"/>
        <v>Calle 481 - e/ 7 y 8 - La Plata City Bell</v>
      </c>
    </row>
    <row r="6" spans="1:47" ht="15.75" thickBot="1" x14ac:dyDescent="0.3">
      <c r="A6" s="47">
        <v>1</v>
      </c>
      <c r="B6" s="47" t="s">
        <v>18</v>
      </c>
      <c r="C6" s="47" t="s">
        <v>2371</v>
      </c>
      <c r="D6" s="47" t="s">
        <v>104</v>
      </c>
      <c r="E6" s="47" t="s">
        <v>105</v>
      </c>
      <c r="F6" s="47" t="s">
        <v>2425</v>
      </c>
      <c r="G6" s="47" t="s">
        <v>2426</v>
      </c>
      <c r="H6" s="47" t="s">
        <v>2427</v>
      </c>
      <c r="I6" s="47" t="s">
        <v>2414</v>
      </c>
      <c r="J6" s="47"/>
      <c r="K6" s="47" t="s">
        <v>12947</v>
      </c>
      <c r="L6" s="47">
        <v>0.6276366114616394</v>
      </c>
      <c r="M6" s="47">
        <v>-34.973568113043001</v>
      </c>
      <c r="N6" s="47">
        <v>-58.018068791376002</v>
      </c>
      <c r="O6" s="47" t="s">
        <v>15089</v>
      </c>
      <c r="P6" s="47">
        <v>1</v>
      </c>
      <c r="Q6">
        <v>16</v>
      </c>
      <c r="S6" s="23" t="s">
        <v>2347</v>
      </c>
      <c r="T6" t="str">
        <f t="shared" si="4"/>
        <v>01</v>
      </c>
      <c r="V6" t="str">
        <f>+VLOOKUP(B6,MARCO!E:E,1,FALSE)</f>
        <v>La Plata</v>
      </c>
      <c r="W6" t="s">
        <v>134</v>
      </c>
      <c r="X6" t="s">
        <v>134</v>
      </c>
      <c r="Y6" t="str">
        <f t="shared" si="5"/>
        <v>R 1 - D 1 - 460 - 3179</v>
      </c>
      <c r="Z6" t="s">
        <v>20</v>
      </c>
      <c r="AA6" t="s">
        <v>2349</v>
      </c>
      <c r="AB6" t="s">
        <v>21</v>
      </c>
      <c r="AD6" t="str">
        <f t="shared" si="6"/>
        <v>Asociacion Civil Los Mimosos Del Centinela</v>
      </c>
      <c r="AE6" t="s">
        <v>22</v>
      </c>
      <c r="AF6" t="s">
        <v>23</v>
      </c>
      <c r="AG6" t="s">
        <v>26</v>
      </c>
      <c r="AH6" t="s">
        <v>2348</v>
      </c>
      <c r="AI6" s="13">
        <f t="shared" si="7"/>
        <v>16</v>
      </c>
      <c r="AJ6" s="13">
        <f t="shared" si="8"/>
        <v>1</v>
      </c>
      <c r="AK6" s="21">
        <v>1</v>
      </c>
      <c r="AM6" t="s">
        <v>2154</v>
      </c>
      <c r="AN6" t="str">
        <f t="shared" si="2"/>
        <v>R01</v>
      </c>
      <c r="AO6" s="20" t="str">
        <f t="shared" si="3"/>
        <v>FINES_R01</v>
      </c>
      <c r="AP6" s="25">
        <f t="shared" si="9"/>
        <v>0.6276366114616394</v>
      </c>
      <c r="AQ6" s="24" t="str">
        <f>+IFERROR(VLOOKUP(Y6,#REF!,2,FALSE),"-")</f>
        <v>-</v>
      </c>
      <c r="AR6" s="13" t="s">
        <v>2393</v>
      </c>
      <c r="AS6" t="s">
        <v>2397</v>
      </c>
      <c r="AT6" t="str">
        <f t="shared" si="10"/>
        <v>Calle 47 - e/ 171 y 172 - La Plata Olmos</v>
      </c>
    </row>
    <row r="7" spans="1:47" ht="15.75" thickBot="1" x14ac:dyDescent="0.3">
      <c r="A7" s="47">
        <v>1</v>
      </c>
      <c r="B7" s="47" t="s">
        <v>18</v>
      </c>
      <c r="C7" s="47" t="s">
        <v>2429</v>
      </c>
      <c r="D7" s="47" t="s">
        <v>116</v>
      </c>
      <c r="E7" s="47" t="s">
        <v>117</v>
      </c>
      <c r="F7" s="47" t="s">
        <v>2430</v>
      </c>
      <c r="G7" s="47" t="s">
        <v>2431</v>
      </c>
      <c r="H7" s="47" t="s">
        <v>2432</v>
      </c>
      <c r="I7" s="47" t="s">
        <v>2414</v>
      </c>
      <c r="J7" s="47"/>
      <c r="K7" s="47" t="s">
        <v>12948</v>
      </c>
      <c r="L7" s="47">
        <v>0.43821817636489868</v>
      </c>
      <c r="M7" s="47">
        <v>-34.897294009522</v>
      </c>
      <c r="N7" s="47">
        <v>-58.043213495072997</v>
      </c>
      <c r="O7" s="47" t="s">
        <v>15090</v>
      </c>
      <c r="P7" s="47">
        <v>1</v>
      </c>
      <c r="Q7">
        <v>10</v>
      </c>
      <c r="S7" s="23" t="s">
        <v>2347</v>
      </c>
      <c r="T7" t="str">
        <f t="shared" si="4"/>
        <v>01</v>
      </c>
      <c r="V7" t="str">
        <f>+VLOOKUP(B7,MARCO!E:E,1,FALSE)</f>
        <v>La Plata</v>
      </c>
      <c r="W7" t="s">
        <v>134</v>
      </c>
      <c r="X7" t="s">
        <v>134</v>
      </c>
      <c r="Y7" t="str">
        <f t="shared" si="5"/>
        <v>R 1 - D 1 - 466 - 0998</v>
      </c>
      <c r="Z7" t="s">
        <v>20</v>
      </c>
      <c r="AA7" t="s">
        <v>2349</v>
      </c>
      <c r="AB7" t="s">
        <v>21</v>
      </c>
      <c r="AD7" t="str">
        <f t="shared" si="6"/>
        <v>AsociaciÓn Vecinal La Boyera</v>
      </c>
      <c r="AE7" t="s">
        <v>22</v>
      </c>
      <c r="AF7" t="s">
        <v>23</v>
      </c>
      <c r="AG7" t="s">
        <v>26</v>
      </c>
      <c r="AH7" t="s">
        <v>2348</v>
      </c>
      <c r="AI7" s="13">
        <f t="shared" si="7"/>
        <v>10</v>
      </c>
      <c r="AJ7" s="13">
        <f t="shared" si="8"/>
        <v>1</v>
      </c>
      <c r="AK7" s="21">
        <v>1</v>
      </c>
      <c r="AM7" t="s">
        <v>2154</v>
      </c>
      <c r="AN7" t="str">
        <f t="shared" si="2"/>
        <v>R01</v>
      </c>
      <c r="AO7" s="20" t="str">
        <f t="shared" si="3"/>
        <v>FINES_R01</v>
      </c>
      <c r="AP7" s="25">
        <f t="shared" si="9"/>
        <v>0.43821817636489868</v>
      </c>
      <c r="AQ7" s="24" t="str">
        <f>+IFERROR(VLOOKUP(Y7,#REF!,2,FALSE),"-")</f>
        <v>-</v>
      </c>
      <c r="AR7" s="13" t="s">
        <v>2393</v>
      </c>
      <c r="AS7" t="s">
        <v>2398</v>
      </c>
      <c r="AT7" t="str">
        <f t="shared" si="10"/>
        <v>Calle 484 - e/ 132 Bis - La Plata Gorina</v>
      </c>
    </row>
    <row r="8" spans="1:47" ht="15.75" thickBot="1" x14ac:dyDescent="0.3">
      <c r="A8" s="47">
        <v>1</v>
      </c>
      <c r="B8" s="47" t="s">
        <v>18</v>
      </c>
      <c r="C8" s="47" t="s">
        <v>2434</v>
      </c>
      <c r="D8" s="47" t="s">
        <v>118</v>
      </c>
      <c r="E8" s="47" t="s">
        <v>119</v>
      </c>
      <c r="F8" s="47" t="s">
        <v>2435</v>
      </c>
      <c r="G8" s="47" t="s">
        <v>2436</v>
      </c>
      <c r="H8" s="47" t="s">
        <v>2437</v>
      </c>
      <c r="I8" s="47" t="s">
        <v>2414</v>
      </c>
      <c r="J8" s="47"/>
      <c r="K8" s="47" t="s">
        <v>12949</v>
      </c>
      <c r="L8" s="47">
        <v>0.72374707460403442</v>
      </c>
      <c r="M8" s="47">
        <v>-34.940055420128999</v>
      </c>
      <c r="N8" s="47">
        <v>-58.028864095932001</v>
      </c>
      <c r="O8" s="47" t="s">
        <v>15091</v>
      </c>
      <c r="P8" s="47">
        <v>1</v>
      </c>
      <c r="Q8">
        <v>13</v>
      </c>
      <c r="S8" s="23" t="s">
        <v>2347</v>
      </c>
      <c r="T8" t="str">
        <f t="shared" si="4"/>
        <v>01</v>
      </c>
      <c r="V8" t="str">
        <f>+VLOOKUP(B8,MARCO!E:E,1,FALSE)</f>
        <v>La Plata</v>
      </c>
      <c r="W8" t="s">
        <v>134</v>
      </c>
      <c r="X8" t="s">
        <v>134</v>
      </c>
      <c r="Y8" t="str">
        <f t="shared" si="5"/>
        <v>R 1 - D 1 - 467 - 0772</v>
      </c>
      <c r="Z8" t="s">
        <v>20</v>
      </c>
      <c r="AA8" t="s">
        <v>2349</v>
      </c>
      <c r="AB8" t="s">
        <v>21</v>
      </c>
      <c r="AD8" t="str">
        <f t="shared" si="6"/>
        <v>La Militante</v>
      </c>
      <c r="AE8" t="s">
        <v>22</v>
      </c>
      <c r="AF8" t="s">
        <v>23</v>
      </c>
      <c r="AG8" t="s">
        <v>26</v>
      </c>
      <c r="AH8" t="s">
        <v>2348</v>
      </c>
      <c r="AI8" s="13">
        <f t="shared" si="7"/>
        <v>13</v>
      </c>
      <c r="AJ8" s="13">
        <f t="shared" si="8"/>
        <v>1</v>
      </c>
      <c r="AK8" s="21">
        <v>1</v>
      </c>
      <c r="AM8" t="s">
        <v>2154</v>
      </c>
      <c r="AN8" t="str">
        <f t="shared" si="2"/>
        <v>R01</v>
      </c>
      <c r="AO8" s="20" t="str">
        <f t="shared" si="3"/>
        <v>FINES_R01</v>
      </c>
      <c r="AP8" s="25">
        <f t="shared" si="9"/>
        <v>0.72374707460403442</v>
      </c>
      <c r="AQ8" s="24" t="str">
        <f>+IFERROR(VLOOKUP(Y8,#REF!,2,FALSE),"-")</f>
        <v>-</v>
      </c>
      <c r="AR8" s="13" t="s">
        <v>2393</v>
      </c>
      <c r="AS8" t="s">
        <v>2398</v>
      </c>
      <c r="AT8" t="str">
        <f t="shared" si="10"/>
        <v>Calle 156 - e/ 524 - La Plata Melchor Romero</v>
      </c>
    </row>
    <row r="9" spans="1:47" ht="15.75" thickBot="1" x14ac:dyDescent="0.3">
      <c r="A9" s="47">
        <v>1</v>
      </c>
      <c r="B9" s="47" t="s">
        <v>18</v>
      </c>
      <c r="C9" s="47" t="s">
        <v>2429</v>
      </c>
      <c r="D9" s="47" t="s">
        <v>116</v>
      </c>
      <c r="E9" s="47" t="s">
        <v>117</v>
      </c>
      <c r="F9" s="47" t="s">
        <v>2439</v>
      </c>
      <c r="G9" s="47" t="s">
        <v>2440</v>
      </c>
      <c r="H9" s="47" t="s">
        <v>2441</v>
      </c>
      <c r="I9" s="47" t="s">
        <v>2414</v>
      </c>
      <c r="J9" s="47" t="s">
        <v>2443</v>
      </c>
      <c r="K9" s="47" t="s">
        <v>12950</v>
      </c>
      <c r="L9" s="47">
        <v>0.41774287819862371</v>
      </c>
      <c r="M9" s="47">
        <v>-34.890835899999999</v>
      </c>
      <c r="N9" s="47">
        <v>-57.9894587</v>
      </c>
      <c r="O9" s="47" t="s">
        <v>15092</v>
      </c>
      <c r="P9" s="47">
        <v>1</v>
      </c>
      <c r="Q9">
        <v>8</v>
      </c>
      <c r="S9" s="23" t="s">
        <v>2347</v>
      </c>
      <c r="T9" t="str">
        <f t="shared" si="4"/>
        <v>01</v>
      </c>
      <c r="V9" t="str">
        <f>+VLOOKUP(B9,MARCO!E:E,1,FALSE)</f>
        <v>La Plata</v>
      </c>
      <c r="W9" t="s">
        <v>134</v>
      </c>
      <c r="X9" t="s">
        <v>134</v>
      </c>
      <c r="Y9" t="str">
        <f t="shared" si="5"/>
        <v>R 1 - D 1 - 466 - 3460</v>
      </c>
      <c r="Z9" t="s">
        <v>20</v>
      </c>
      <c r="AA9" t="s">
        <v>2349</v>
      </c>
      <c r="AB9" t="s">
        <v>21</v>
      </c>
      <c r="AD9" t="str">
        <f t="shared" si="6"/>
        <v>Centro Educativo Comunitario Marista Hermano Migue</v>
      </c>
      <c r="AE9" t="s">
        <v>22</v>
      </c>
      <c r="AF9" t="s">
        <v>23</v>
      </c>
      <c r="AG9" t="s">
        <v>26</v>
      </c>
      <c r="AH9" t="s">
        <v>2348</v>
      </c>
      <c r="AI9" s="13">
        <f t="shared" si="7"/>
        <v>8</v>
      </c>
      <c r="AJ9" s="13">
        <f t="shared" si="8"/>
        <v>1</v>
      </c>
      <c r="AK9" s="21">
        <v>1</v>
      </c>
      <c r="AM9" t="s">
        <v>2154</v>
      </c>
      <c r="AN9" t="str">
        <f t="shared" si="2"/>
        <v>R01</v>
      </c>
      <c r="AO9" s="20" t="str">
        <f t="shared" si="3"/>
        <v>FINES_R01</v>
      </c>
      <c r="AP9" s="25">
        <f t="shared" si="9"/>
        <v>0.41774287819862371</v>
      </c>
      <c r="AQ9" s="24" t="str">
        <f>+IFERROR(VLOOKUP(Y9,#REF!,2,FALSE),"-")</f>
        <v>-</v>
      </c>
      <c r="AR9" s="13" t="s">
        <v>2393</v>
      </c>
      <c r="AS9" t="s">
        <v>2398</v>
      </c>
      <c r="AT9" t="str">
        <f t="shared" si="10"/>
        <v>Calle 22 - 1529 e/ 517 y 517 Bis - La Plata Hernández</v>
      </c>
    </row>
    <row r="10" spans="1:47" ht="15.75" thickBot="1" x14ac:dyDescent="0.3">
      <c r="A10" s="47">
        <v>1</v>
      </c>
      <c r="B10" s="47" t="s">
        <v>18</v>
      </c>
      <c r="C10" s="47" t="s">
        <v>2369</v>
      </c>
      <c r="D10" s="47" t="s">
        <v>89</v>
      </c>
      <c r="E10" s="47" t="s">
        <v>91</v>
      </c>
      <c r="F10" s="47" t="s">
        <v>2445</v>
      </c>
      <c r="G10" s="47" t="s">
        <v>2446</v>
      </c>
      <c r="H10" s="47" t="s">
        <v>2447</v>
      </c>
      <c r="I10" s="47" t="s">
        <v>2414</v>
      </c>
      <c r="J10" s="47"/>
      <c r="K10" s="47" t="s">
        <v>12951</v>
      </c>
      <c r="L10" s="47">
        <v>0.63527500629425049</v>
      </c>
      <c r="M10" s="47">
        <v>-34.946407690000001</v>
      </c>
      <c r="N10" s="47">
        <v>-57.92567064</v>
      </c>
      <c r="O10" s="47" t="s">
        <v>15093</v>
      </c>
      <c r="P10" s="47">
        <v>1</v>
      </c>
      <c r="Q10">
        <v>16</v>
      </c>
      <c r="S10" s="23" t="s">
        <v>2347</v>
      </c>
      <c r="T10" t="str">
        <f t="shared" si="4"/>
        <v>01</v>
      </c>
      <c r="V10" t="str">
        <f>+VLOOKUP(B10,MARCO!E:E,1,FALSE)</f>
        <v>La Plata</v>
      </c>
      <c r="W10" t="s">
        <v>134</v>
      </c>
      <c r="X10" t="s">
        <v>134</v>
      </c>
      <c r="Y10" t="str">
        <f t="shared" si="5"/>
        <v>R 1 - D 1 - 452 - 3770</v>
      </c>
      <c r="Z10" t="s">
        <v>20</v>
      </c>
      <c r="AA10" t="s">
        <v>2349</v>
      </c>
      <c r="AB10" t="s">
        <v>21</v>
      </c>
      <c r="AD10" t="str">
        <f t="shared" si="6"/>
        <v>Néstor Y Cristina</v>
      </c>
      <c r="AE10" t="s">
        <v>22</v>
      </c>
      <c r="AF10" t="s">
        <v>23</v>
      </c>
      <c r="AG10" t="s">
        <v>26</v>
      </c>
      <c r="AH10" t="s">
        <v>2348</v>
      </c>
      <c r="AI10" s="13">
        <f t="shared" si="7"/>
        <v>16</v>
      </c>
      <c r="AJ10" s="13">
        <f t="shared" si="8"/>
        <v>1</v>
      </c>
      <c r="AK10" s="21">
        <v>1</v>
      </c>
      <c r="AM10" t="s">
        <v>2154</v>
      </c>
      <c r="AN10" t="str">
        <f t="shared" si="2"/>
        <v>R01</v>
      </c>
      <c r="AO10" s="20" t="str">
        <f t="shared" si="3"/>
        <v>FINES_R01</v>
      </c>
      <c r="AP10" s="25">
        <f t="shared" si="9"/>
        <v>0.63527500629425049</v>
      </c>
      <c r="AQ10" s="24" t="str">
        <f>+IFERROR(VLOOKUP(Y10,#REF!,2,FALSE),"-")</f>
        <v>-</v>
      </c>
      <c r="AR10" s="13" t="s">
        <v>2393</v>
      </c>
      <c r="AS10" t="s">
        <v>2397</v>
      </c>
      <c r="AT10" t="str">
        <f t="shared" si="10"/>
        <v>Calle 82 - S)N e/ 1 y 115 - La Plata Villa Elvira</v>
      </c>
    </row>
    <row r="11" spans="1:47" ht="15.75" thickBot="1" x14ac:dyDescent="0.3">
      <c r="A11" s="47">
        <v>1</v>
      </c>
      <c r="B11" s="47" t="s">
        <v>18</v>
      </c>
      <c r="C11" s="47" t="s">
        <v>2434</v>
      </c>
      <c r="D11" s="47" t="s">
        <v>118</v>
      </c>
      <c r="E11" s="47" t="s">
        <v>119</v>
      </c>
      <c r="F11" s="47" t="s">
        <v>2449</v>
      </c>
      <c r="G11" s="47" t="s">
        <v>2450</v>
      </c>
      <c r="H11" s="47" t="s">
        <v>2451</v>
      </c>
      <c r="I11" s="47" t="s">
        <v>2414</v>
      </c>
      <c r="J11" s="47"/>
      <c r="K11" s="47" t="s">
        <v>12952</v>
      </c>
      <c r="L11" s="47">
        <v>0.74364995956420898</v>
      </c>
      <c r="M11" s="47">
        <v>-34.950599498091997</v>
      </c>
      <c r="N11" s="47">
        <v>-58.065006485239003</v>
      </c>
      <c r="O11" s="47" t="s">
        <v>15094</v>
      </c>
      <c r="P11" s="47">
        <v>1</v>
      </c>
      <c r="Q11">
        <v>23</v>
      </c>
      <c r="S11" s="23" t="s">
        <v>2347</v>
      </c>
      <c r="T11" t="str">
        <f t="shared" si="4"/>
        <v>01</v>
      </c>
      <c r="V11" t="str">
        <f>+VLOOKUP(B11,MARCO!E:E,1,FALSE)</f>
        <v>La Plata</v>
      </c>
      <c r="W11" t="s">
        <v>134</v>
      </c>
      <c r="X11" t="s">
        <v>134</v>
      </c>
      <c r="Y11" t="str">
        <f t="shared" si="5"/>
        <v>R 1 - D 1 - 467 - 3768</v>
      </c>
      <c r="Z11" t="s">
        <v>20</v>
      </c>
      <c r="AA11" t="s">
        <v>2349</v>
      </c>
      <c r="AB11" t="s">
        <v>21</v>
      </c>
      <c r="AD11" t="str">
        <f t="shared" si="6"/>
        <v>NiÑo Jesus (c.c.c)</v>
      </c>
      <c r="AE11" t="s">
        <v>22</v>
      </c>
      <c r="AF11" t="s">
        <v>23</v>
      </c>
      <c r="AG11" t="s">
        <v>26</v>
      </c>
      <c r="AH11" t="s">
        <v>2348</v>
      </c>
      <c r="AI11" s="13">
        <f t="shared" si="7"/>
        <v>23</v>
      </c>
      <c r="AJ11" s="13">
        <f t="shared" si="8"/>
        <v>1</v>
      </c>
      <c r="AK11" s="21">
        <v>1</v>
      </c>
      <c r="AM11" t="s">
        <v>2154</v>
      </c>
      <c r="AN11" t="str">
        <f t="shared" si="2"/>
        <v>R01</v>
      </c>
      <c r="AO11" s="20" t="str">
        <f t="shared" si="3"/>
        <v>FINES_R01</v>
      </c>
      <c r="AP11" s="25">
        <f t="shared" si="9"/>
        <v>0.74364995956420898</v>
      </c>
      <c r="AQ11" s="24" t="str">
        <f>+IFERROR(VLOOKUP(Y11,#REF!,2,FALSE),"-")</f>
        <v>-</v>
      </c>
      <c r="AR11" s="13" t="s">
        <v>2393</v>
      </c>
      <c r="AS11" t="s">
        <v>2397</v>
      </c>
      <c r="AT11" t="str">
        <f t="shared" si="10"/>
        <v>Calle 178 - e/ Esq 528 - La Plata Melchor Romero</v>
      </c>
    </row>
    <row r="12" spans="1:47" ht="15.75" thickBot="1" x14ac:dyDescent="0.3">
      <c r="A12" s="47">
        <v>1</v>
      </c>
      <c r="B12" s="47" t="s">
        <v>18</v>
      </c>
      <c r="C12" s="47" t="s">
        <v>2374</v>
      </c>
      <c r="D12" s="47" t="s">
        <v>93</v>
      </c>
      <c r="E12" s="47" t="s">
        <v>94</v>
      </c>
      <c r="F12" s="47" t="s">
        <v>2453</v>
      </c>
      <c r="G12" s="47" t="s">
        <v>2454</v>
      </c>
      <c r="H12" s="47" t="s">
        <v>2455</v>
      </c>
      <c r="I12" s="47" t="s">
        <v>2414</v>
      </c>
      <c r="J12" s="47"/>
      <c r="K12" s="47" t="s">
        <v>12953</v>
      </c>
      <c r="L12" s="47">
        <v>0.49507585167884832</v>
      </c>
      <c r="M12" s="47">
        <v>-34.903962106865002</v>
      </c>
      <c r="N12" s="47">
        <v>-57.987174102098997</v>
      </c>
      <c r="O12" s="47" t="s">
        <v>15095</v>
      </c>
      <c r="P12" s="47">
        <v>1</v>
      </c>
      <c r="Q12">
        <v>12</v>
      </c>
      <c r="S12" s="23" t="s">
        <v>2347</v>
      </c>
      <c r="T12" t="str">
        <f t="shared" si="4"/>
        <v>01</v>
      </c>
      <c r="V12" t="str">
        <f>+VLOOKUP(B12,MARCO!E:E,1,FALSE)</f>
        <v>La Plata</v>
      </c>
      <c r="W12" t="s">
        <v>134</v>
      </c>
      <c r="X12" t="s">
        <v>134</v>
      </c>
      <c r="Y12" t="str">
        <f t="shared" si="5"/>
        <v>R 1 - D 1 - 453 - 4050</v>
      </c>
      <c r="Z12" t="s">
        <v>20</v>
      </c>
      <c r="AA12" t="s">
        <v>2349</v>
      </c>
      <c r="AB12" t="s">
        <v>21</v>
      </c>
      <c r="AD12" t="str">
        <f t="shared" si="6"/>
        <v>Centro De Ayuda Al Vecino Tolosa</v>
      </c>
      <c r="AE12" t="s">
        <v>22</v>
      </c>
      <c r="AF12" t="s">
        <v>23</v>
      </c>
      <c r="AG12" t="s">
        <v>26</v>
      </c>
      <c r="AH12" t="s">
        <v>2348</v>
      </c>
      <c r="AI12" s="13">
        <f t="shared" si="7"/>
        <v>12</v>
      </c>
      <c r="AJ12" s="13">
        <f t="shared" si="8"/>
        <v>1</v>
      </c>
      <c r="AK12" s="21">
        <v>1</v>
      </c>
      <c r="AM12" t="s">
        <v>2154</v>
      </c>
      <c r="AN12" t="str">
        <f t="shared" si="2"/>
        <v>R01</v>
      </c>
      <c r="AO12" s="20" t="str">
        <f t="shared" si="3"/>
        <v>FINES_R01</v>
      </c>
      <c r="AP12" s="25">
        <f t="shared" si="9"/>
        <v>0.49507585167884832</v>
      </c>
      <c r="AQ12" s="24" t="str">
        <f>+IFERROR(VLOOKUP(Y12,#REF!,2,FALSE),"-")</f>
        <v>-</v>
      </c>
      <c r="AR12" s="13" t="s">
        <v>2393</v>
      </c>
      <c r="AS12" t="s">
        <v>2397</v>
      </c>
      <c r="AT12" t="str">
        <f t="shared" si="10"/>
        <v>Calle 525 Y 17 - La Plata Tolosa</v>
      </c>
    </row>
    <row r="13" spans="1:47" ht="15.75" thickBot="1" x14ac:dyDescent="0.3">
      <c r="A13" s="47">
        <v>1</v>
      </c>
      <c r="B13" s="47" t="s">
        <v>18</v>
      </c>
      <c r="C13" s="47" t="s">
        <v>2371</v>
      </c>
      <c r="D13" s="47" t="s">
        <v>104</v>
      </c>
      <c r="E13" s="47" t="s">
        <v>105</v>
      </c>
      <c r="F13" s="47" t="s">
        <v>2458</v>
      </c>
      <c r="G13" s="47" t="s">
        <v>2436</v>
      </c>
      <c r="H13" s="47" t="s">
        <v>2437</v>
      </c>
      <c r="I13" s="47" t="s">
        <v>2414</v>
      </c>
      <c r="J13" s="47"/>
      <c r="K13" s="47" t="s">
        <v>15096</v>
      </c>
      <c r="L13" s="47">
        <v>0.72374707460403442</v>
      </c>
      <c r="M13" s="47">
        <v>-34.940055420128999</v>
      </c>
      <c r="N13" s="47">
        <v>-58.028864095932001</v>
      </c>
      <c r="O13" s="47" t="s">
        <v>15097</v>
      </c>
      <c r="P13" s="47">
        <v>1</v>
      </c>
      <c r="Q13">
        <v>32</v>
      </c>
      <c r="S13" s="23" t="s">
        <v>2347</v>
      </c>
      <c r="T13" t="str">
        <f t="shared" si="4"/>
        <v>01</v>
      </c>
      <c r="V13" t="str">
        <f>+VLOOKUP(B13,MARCO!E:E,1,FALSE)</f>
        <v>La Plata</v>
      </c>
      <c r="W13" t="s">
        <v>134</v>
      </c>
      <c r="X13" t="s">
        <v>134</v>
      </c>
      <c r="Y13" t="str">
        <f t="shared" si="5"/>
        <v>R 1 - D 1 - 460 - 0772</v>
      </c>
      <c r="Z13" t="s">
        <v>20</v>
      </c>
      <c r="AA13" t="s">
        <v>2349</v>
      </c>
      <c r="AB13" t="s">
        <v>21</v>
      </c>
      <c r="AD13" t="str">
        <f t="shared" si="6"/>
        <v>La Militante</v>
      </c>
      <c r="AE13" t="s">
        <v>22</v>
      </c>
      <c r="AF13" t="s">
        <v>23</v>
      </c>
      <c r="AG13" t="s">
        <v>26</v>
      </c>
      <c r="AH13" t="s">
        <v>2348</v>
      </c>
      <c r="AI13" s="13">
        <f t="shared" si="7"/>
        <v>32</v>
      </c>
      <c r="AJ13" s="13">
        <f t="shared" si="8"/>
        <v>1</v>
      </c>
      <c r="AK13" s="21">
        <v>1</v>
      </c>
      <c r="AM13" t="s">
        <v>2154</v>
      </c>
      <c r="AN13" t="str">
        <f t="shared" si="2"/>
        <v>R01</v>
      </c>
      <c r="AO13" s="20" t="str">
        <f t="shared" si="3"/>
        <v>FINES_R01</v>
      </c>
      <c r="AP13" s="25">
        <f t="shared" si="9"/>
        <v>0.72374707460403442</v>
      </c>
      <c r="AQ13" s="24" t="str">
        <f>+IFERROR(VLOOKUP(Y13,#REF!,2,FALSE),"-")</f>
        <v>-</v>
      </c>
      <c r="AR13" s="13" t="s">
        <v>2393</v>
      </c>
      <c r="AS13" t="s">
        <v>2398</v>
      </c>
      <c r="AT13" t="str">
        <f t="shared" si="10"/>
        <v>Calle 156 - e/ 524 - La Plata Melchor Romero</v>
      </c>
    </row>
    <row r="14" spans="1:47" ht="15.75" thickBot="1" x14ac:dyDescent="0.3">
      <c r="A14" s="47">
        <v>1</v>
      </c>
      <c r="B14" s="47" t="s">
        <v>18</v>
      </c>
      <c r="C14" s="47" t="s">
        <v>2371</v>
      </c>
      <c r="D14" s="47" t="s">
        <v>104</v>
      </c>
      <c r="E14" s="47" t="s">
        <v>105</v>
      </c>
      <c r="F14" s="47" t="s">
        <v>2460</v>
      </c>
      <c r="G14" s="47" t="s">
        <v>2450</v>
      </c>
      <c r="H14" s="47" t="s">
        <v>2451</v>
      </c>
      <c r="I14" s="47" t="s">
        <v>2414</v>
      </c>
      <c r="J14" s="47"/>
      <c r="K14" s="47" t="s">
        <v>15098</v>
      </c>
      <c r="L14" s="47">
        <v>0.74364995956420898</v>
      </c>
      <c r="M14" s="47">
        <v>-34.950599498091997</v>
      </c>
      <c r="N14" s="47">
        <v>-58.065006485239003</v>
      </c>
      <c r="O14" s="47" t="s">
        <v>15099</v>
      </c>
      <c r="P14" s="47">
        <v>2</v>
      </c>
      <c r="Q14">
        <v>38</v>
      </c>
      <c r="S14" s="23" t="s">
        <v>2347</v>
      </c>
      <c r="T14" t="str">
        <f t="shared" si="4"/>
        <v>01</v>
      </c>
      <c r="V14" t="str">
        <f>+VLOOKUP(B14,MARCO!E:E,1,FALSE)</f>
        <v>La Plata</v>
      </c>
      <c r="W14" t="s">
        <v>134</v>
      </c>
      <c r="X14" t="s">
        <v>134</v>
      </c>
      <c r="Y14" t="str">
        <f t="shared" si="5"/>
        <v>R 1 - D 1 - 460 - 3768</v>
      </c>
      <c r="Z14" t="s">
        <v>20</v>
      </c>
      <c r="AA14" t="s">
        <v>2349</v>
      </c>
      <c r="AB14" t="s">
        <v>21</v>
      </c>
      <c r="AD14" t="str">
        <f t="shared" si="6"/>
        <v>NiÑo Jesus (c.c.c)</v>
      </c>
      <c r="AE14" t="s">
        <v>22</v>
      </c>
      <c r="AF14" t="s">
        <v>23</v>
      </c>
      <c r="AG14" t="s">
        <v>26</v>
      </c>
      <c r="AH14" t="s">
        <v>2348</v>
      </c>
      <c r="AI14" s="13">
        <f t="shared" si="7"/>
        <v>38</v>
      </c>
      <c r="AJ14" s="13">
        <f t="shared" si="8"/>
        <v>2</v>
      </c>
      <c r="AK14" s="21">
        <v>1</v>
      </c>
      <c r="AM14" t="s">
        <v>2154</v>
      </c>
      <c r="AN14" t="str">
        <f t="shared" si="2"/>
        <v>R01</v>
      </c>
      <c r="AO14" s="20" t="str">
        <f t="shared" si="3"/>
        <v>FINES_R01</v>
      </c>
      <c r="AP14" s="25">
        <f t="shared" si="9"/>
        <v>0.74364995956420898</v>
      </c>
      <c r="AQ14" s="24" t="str">
        <f>+IFERROR(VLOOKUP(Y14,#REF!,2,FALSE),"-")</f>
        <v>-</v>
      </c>
      <c r="AR14" s="13" t="s">
        <v>2393</v>
      </c>
      <c r="AS14" t="s">
        <v>2397</v>
      </c>
      <c r="AT14" t="str">
        <f t="shared" si="10"/>
        <v>Calle 178 - e/ Esq 528 - La Plata Melchor Romero</v>
      </c>
    </row>
    <row r="15" spans="1:47" ht="15.75" thickBot="1" x14ac:dyDescent="0.3">
      <c r="A15" s="47">
        <v>1</v>
      </c>
      <c r="B15" s="47" t="s">
        <v>18</v>
      </c>
      <c r="C15" s="47" t="s">
        <v>2371</v>
      </c>
      <c r="D15" s="47" t="s">
        <v>104</v>
      </c>
      <c r="E15" s="47" t="s">
        <v>105</v>
      </c>
      <c r="F15" s="47" t="s">
        <v>2462</v>
      </c>
      <c r="G15" s="47" t="s">
        <v>2463</v>
      </c>
      <c r="H15" s="47" t="s">
        <v>2464</v>
      </c>
      <c r="I15" s="47" t="s">
        <v>2414</v>
      </c>
      <c r="J15" s="47"/>
      <c r="K15" s="47" t="s">
        <v>12954</v>
      </c>
      <c r="L15" s="47">
        <v>0.61890357732772827</v>
      </c>
      <c r="M15" s="47">
        <v>-34.948457019999999</v>
      </c>
      <c r="N15" s="47">
        <v>-58.052567029999999</v>
      </c>
      <c r="O15" s="47" t="s">
        <v>15100</v>
      </c>
      <c r="P15" s="47">
        <v>1</v>
      </c>
      <c r="Q15">
        <v>20</v>
      </c>
      <c r="S15" s="23" t="s">
        <v>2347</v>
      </c>
      <c r="T15" t="str">
        <f t="shared" si="4"/>
        <v>01</v>
      </c>
      <c r="V15" t="str">
        <f>+VLOOKUP(B15,MARCO!E:E,1,FALSE)</f>
        <v>La Plata</v>
      </c>
      <c r="W15" t="s">
        <v>134</v>
      </c>
      <c r="X15" t="s">
        <v>134</v>
      </c>
      <c r="Y15" t="str">
        <f t="shared" si="5"/>
        <v>R 1 - D 1 - 460 - 0775</v>
      </c>
      <c r="Z15" t="s">
        <v>20</v>
      </c>
      <c r="AA15" t="s">
        <v>2349</v>
      </c>
      <c r="AB15" t="s">
        <v>21</v>
      </c>
      <c r="AD15" t="str">
        <f t="shared" si="6"/>
        <v>Club Deportivo Y Biblioteca Popular Romerense</v>
      </c>
      <c r="AE15" t="s">
        <v>22</v>
      </c>
      <c r="AF15" t="s">
        <v>23</v>
      </c>
      <c r="AG15" t="s">
        <v>26</v>
      </c>
      <c r="AH15" t="s">
        <v>2348</v>
      </c>
      <c r="AI15" s="13">
        <f t="shared" si="7"/>
        <v>20</v>
      </c>
      <c r="AJ15" s="13">
        <f t="shared" si="8"/>
        <v>1</v>
      </c>
      <c r="AK15" s="21">
        <v>1</v>
      </c>
      <c r="AM15" t="s">
        <v>2154</v>
      </c>
      <c r="AN15" t="str">
        <f t="shared" si="2"/>
        <v>R01</v>
      </c>
      <c r="AO15" s="20" t="str">
        <f t="shared" si="3"/>
        <v>FINES_R01</v>
      </c>
      <c r="AP15" s="25">
        <f t="shared" si="9"/>
        <v>0.61890357732772827</v>
      </c>
      <c r="AQ15" s="24" t="str">
        <f>+IFERROR(VLOOKUP(Y15,#REF!,2,FALSE),"-")</f>
        <v>-</v>
      </c>
      <c r="AR15" s="13" t="s">
        <v>2393</v>
      </c>
      <c r="AS15" t="s">
        <v>2398</v>
      </c>
      <c r="AT15" t="str">
        <f t="shared" si="10"/>
        <v>Calle 517 - e/ 170 y 171 - La Plata Melchor Romero</v>
      </c>
    </row>
    <row r="16" spans="1:47" ht="15.75" thickBot="1" x14ac:dyDescent="0.3">
      <c r="A16" s="47">
        <v>1</v>
      </c>
      <c r="B16" s="47" t="s">
        <v>18</v>
      </c>
      <c r="C16" s="47" t="s">
        <v>2369</v>
      </c>
      <c r="D16" s="47" t="s">
        <v>89</v>
      </c>
      <c r="E16" s="47" t="s">
        <v>91</v>
      </c>
      <c r="F16" s="47" t="s">
        <v>2467</v>
      </c>
      <c r="G16" s="47" t="s">
        <v>2468</v>
      </c>
      <c r="H16" s="47" t="s">
        <v>2469</v>
      </c>
      <c r="I16" s="47" t="s">
        <v>2414</v>
      </c>
      <c r="J16" s="47"/>
      <c r="K16" s="47" t="s">
        <v>12955</v>
      </c>
      <c r="L16" s="47">
        <v>0.51335054636001587</v>
      </c>
      <c r="M16" s="47">
        <v>-34.973676993965</v>
      </c>
      <c r="N16" s="47">
        <v>-57.976805017319002</v>
      </c>
      <c r="O16" s="47" t="s">
        <v>15101</v>
      </c>
      <c r="P16" s="47">
        <v>1</v>
      </c>
      <c r="Q16">
        <v>30</v>
      </c>
      <c r="S16" s="23" t="s">
        <v>2347</v>
      </c>
      <c r="T16" t="str">
        <f t="shared" si="4"/>
        <v>01</v>
      </c>
      <c r="V16" t="str">
        <f>+VLOOKUP(B16,MARCO!E:E,1,FALSE)</f>
        <v>La Plata</v>
      </c>
      <c r="W16" t="s">
        <v>134</v>
      </c>
      <c r="X16" t="s">
        <v>134</v>
      </c>
      <c r="Y16" t="str">
        <f t="shared" si="5"/>
        <v>R 1 - D 1 - 452 - 1739</v>
      </c>
      <c r="Z16" t="s">
        <v>20</v>
      </c>
      <c r="AA16" t="s">
        <v>2349</v>
      </c>
      <c r="AB16" t="s">
        <v>21</v>
      </c>
      <c r="AD16" t="str">
        <f t="shared" si="6"/>
        <v>Felipe Vallese (ex Olimpia, Unidad Basica)</v>
      </c>
      <c r="AE16" t="s">
        <v>22</v>
      </c>
      <c r="AF16" t="s">
        <v>23</v>
      </c>
      <c r="AG16" t="s">
        <v>26</v>
      </c>
      <c r="AH16" t="s">
        <v>2348</v>
      </c>
      <c r="AI16" s="13">
        <f t="shared" si="7"/>
        <v>30</v>
      </c>
      <c r="AJ16" s="13">
        <f t="shared" si="8"/>
        <v>1</v>
      </c>
      <c r="AK16" s="21">
        <v>1</v>
      </c>
      <c r="AM16" t="s">
        <v>2154</v>
      </c>
      <c r="AN16" t="str">
        <f t="shared" si="2"/>
        <v>R01</v>
      </c>
      <c r="AO16" s="20" t="str">
        <f t="shared" si="3"/>
        <v>FINES_R01</v>
      </c>
      <c r="AP16" s="25">
        <f t="shared" si="9"/>
        <v>0.51335054636001587</v>
      </c>
      <c r="AQ16" s="24" t="str">
        <f>+IFERROR(VLOOKUP(Y16,#REF!,2,FALSE),"-")</f>
        <v>-</v>
      </c>
      <c r="AR16" s="13" t="s">
        <v>2393</v>
      </c>
      <c r="AS16" t="s">
        <v>2397</v>
      </c>
      <c r="AT16" t="str">
        <f t="shared" si="10"/>
        <v>Calle 71 - 2919 e/ 153 y 154 - La Plata Los Hornos</v>
      </c>
    </row>
    <row r="17" spans="1:46" ht="15.75" thickBot="1" x14ac:dyDescent="0.3">
      <c r="A17" s="47">
        <v>1</v>
      </c>
      <c r="B17" s="47" t="s">
        <v>18</v>
      </c>
      <c r="C17" s="47" t="s">
        <v>2371</v>
      </c>
      <c r="D17" s="47" t="s">
        <v>104</v>
      </c>
      <c r="E17" s="47" t="s">
        <v>105</v>
      </c>
      <c r="F17" s="47" t="s">
        <v>2471</v>
      </c>
      <c r="G17" s="47" t="s">
        <v>2472</v>
      </c>
      <c r="H17" s="47" t="s">
        <v>2473</v>
      </c>
      <c r="I17" s="47" t="s">
        <v>2475</v>
      </c>
      <c r="J17" s="47" t="s">
        <v>2472</v>
      </c>
      <c r="K17" s="47" t="s">
        <v>12956</v>
      </c>
      <c r="L17" s="47">
        <v>0.82374316453933716</v>
      </c>
      <c r="M17" s="47">
        <v>-34.948481819999998</v>
      </c>
      <c r="N17" s="47">
        <v>-58.015122990000002</v>
      </c>
      <c r="O17" s="47" t="s">
        <v>15102</v>
      </c>
      <c r="P17" s="47">
        <v>1</v>
      </c>
      <c r="Q17">
        <v>17</v>
      </c>
      <c r="S17" s="23" t="s">
        <v>2347</v>
      </c>
      <c r="T17" t="str">
        <f t="shared" si="4"/>
        <v>01</v>
      </c>
      <c r="V17" t="str">
        <f>+VLOOKUP(B17,MARCO!E:E,1,FALSE)</f>
        <v>La Plata</v>
      </c>
      <c r="W17" t="s">
        <v>134</v>
      </c>
      <c r="X17" t="s">
        <v>134</v>
      </c>
      <c r="Y17" t="str">
        <f t="shared" si="5"/>
        <v>R 1 - D 1 - 460 - 1085</v>
      </c>
      <c r="Z17" t="s">
        <v>20</v>
      </c>
      <c r="AA17" t="s">
        <v>2349</v>
      </c>
      <c r="AB17" t="s">
        <v>21</v>
      </c>
      <c r="AD17" t="str">
        <f t="shared" si="6"/>
        <v>Colectivo La Casa</v>
      </c>
      <c r="AE17" t="s">
        <v>22</v>
      </c>
      <c r="AF17" t="s">
        <v>23</v>
      </c>
      <c r="AG17" t="s">
        <v>26</v>
      </c>
      <c r="AH17" t="s">
        <v>2348</v>
      </c>
      <c r="AI17" s="13">
        <f t="shared" si="7"/>
        <v>17</v>
      </c>
      <c r="AJ17" s="13">
        <f t="shared" si="8"/>
        <v>1</v>
      </c>
      <c r="AK17" s="21">
        <v>1</v>
      </c>
      <c r="AM17" t="s">
        <v>2154</v>
      </c>
      <c r="AN17" t="str">
        <f t="shared" si="2"/>
        <v>R01</v>
      </c>
      <c r="AO17" s="20" t="str">
        <f t="shared" si="3"/>
        <v>FINES_R01</v>
      </c>
      <c r="AP17" s="25">
        <f t="shared" si="9"/>
        <v>0.82374316453933716</v>
      </c>
      <c r="AQ17" s="24" t="str">
        <f>+IFERROR(VLOOKUP(Y17,#REF!,2,FALSE),"-")</f>
        <v>-</v>
      </c>
      <c r="AR17" s="13" t="s">
        <v>2393</v>
      </c>
      <c r="AS17" t="s">
        <v>2398</v>
      </c>
      <c r="AT17" t="str">
        <f t="shared" si="10"/>
        <v>Calle 155 - 3025 e/ 156 - La Plata Olmos</v>
      </c>
    </row>
    <row r="18" spans="1:46" ht="15.75" thickBot="1" x14ac:dyDescent="0.3">
      <c r="A18" s="47">
        <v>1</v>
      </c>
      <c r="B18" s="47" t="s">
        <v>18</v>
      </c>
      <c r="C18" s="47" t="s">
        <v>2434</v>
      </c>
      <c r="D18" s="47" t="s">
        <v>118</v>
      </c>
      <c r="E18" s="47" t="s">
        <v>119</v>
      </c>
      <c r="F18" s="47" t="s">
        <v>2476</v>
      </c>
      <c r="G18" s="47" t="s">
        <v>2477</v>
      </c>
      <c r="H18" s="47" t="s">
        <v>2478</v>
      </c>
      <c r="I18" s="47" t="s">
        <v>2475</v>
      </c>
      <c r="J18" s="47"/>
      <c r="K18" s="47" t="s">
        <v>12957</v>
      </c>
      <c r="L18" s="47">
        <v>0.73713433742523193</v>
      </c>
      <c r="M18" s="47">
        <v>-34.996721770000001</v>
      </c>
      <c r="N18" s="47">
        <v>-58.126078249999999</v>
      </c>
      <c r="O18" s="47" t="s">
        <v>15103</v>
      </c>
      <c r="P18" s="47">
        <v>1</v>
      </c>
      <c r="Q18">
        <v>8</v>
      </c>
      <c r="S18" s="23" t="s">
        <v>2347</v>
      </c>
      <c r="T18" t="str">
        <f t="shared" si="4"/>
        <v>01</v>
      </c>
      <c r="V18" t="str">
        <f>+VLOOKUP(B18,MARCO!E:E,1,FALSE)</f>
        <v>La Plata</v>
      </c>
      <c r="W18" t="s">
        <v>134</v>
      </c>
      <c r="X18" t="s">
        <v>134</v>
      </c>
      <c r="Y18" t="str">
        <f t="shared" si="5"/>
        <v>R 1 - D 1 - 467 - 1250</v>
      </c>
      <c r="Z18" t="s">
        <v>20</v>
      </c>
      <c r="AA18" t="s">
        <v>2349</v>
      </c>
      <c r="AB18" t="s">
        <v>21</v>
      </c>
      <c r="AD18" t="str">
        <f t="shared" si="6"/>
        <v>Comedor Corazones Contentos Del Km 52</v>
      </c>
      <c r="AE18" t="s">
        <v>22</v>
      </c>
      <c r="AF18" t="s">
        <v>23</v>
      </c>
      <c r="AG18" t="s">
        <v>26</v>
      </c>
      <c r="AH18" t="s">
        <v>2348</v>
      </c>
      <c r="AI18" s="13">
        <f t="shared" si="7"/>
        <v>8</v>
      </c>
      <c r="AJ18" s="13">
        <f t="shared" si="8"/>
        <v>1</v>
      </c>
      <c r="AK18" s="21">
        <v>1</v>
      </c>
      <c r="AM18" t="s">
        <v>2154</v>
      </c>
      <c r="AN18" t="str">
        <f t="shared" si="2"/>
        <v>R01</v>
      </c>
      <c r="AO18" s="20" t="str">
        <f t="shared" si="3"/>
        <v>FINES_R01</v>
      </c>
      <c r="AP18" s="25">
        <f t="shared" si="9"/>
        <v>0.73713433742523193</v>
      </c>
      <c r="AQ18" s="24" t="str">
        <f>+IFERROR(VLOOKUP(Y18,#REF!,2,FALSE),"-")</f>
        <v>-</v>
      </c>
      <c r="AR18" s="13" t="s">
        <v>2393</v>
      </c>
      <c r="AS18" t="s">
        <v>2398</v>
      </c>
      <c r="AT18" t="str">
        <f t="shared" si="10"/>
        <v>Calle 236 - e/ 498 y 500 - La Plata Abasto</v>
      </c>
    </row>
    <row r="19" spans="1:46" ht="15.75" thickBot="1" x14ac:dyDescent="0.3">
      <c r="A19" s="47">
        <v>1</v>
      </c>
      <c r="B19" s="47" t="s">
        <v>18</v>
      </c>
      <c r="C19" s="47" t="s">
        <v>2374</v>
      </c>
      <c r="D19" s="47" t="s">
        <v>93</v>
      </c>
      <c r="E19" s="47" t="s">
        <v>94</v>
      </c>
      <c r="F19" s="47" t="s">
        <v>2480</v>
      </c>
      <c r="G19" s="47" t="s">
        <v>2481</v>
      </c>
      <c r="H19" s="47" t="s">
        <v>2482</v>
      </c>
      <c r="I19" s="47" t="s">
        <v>2484</v>
      </c>
      <c r="J19" s="47" t="s">
        <v>2485</v>
      </c>
      <c r="K19" s="47" t="s">
        <v>12958</v>
      </c>
      <c r="L19" s="47">
        <v>0.77565646171569824</v>
      </c>
      <c r="M19" s="47">
        <v>-34.946840612659003</v>
      </c>
      <c r="N19" s="47">
        <v>-58.019737795936003</v>
      </c>
      <c r="O19" s="47" t="s">
        <v>15104</v>
      </c>
      <c r="P19" s="47">
        <v>2</v>
      </c>
      <c r="Q19">
        <v>24</v>
      </c>
      <c r="S19" s="23" t="s">
        <v>2347</v>
      </c>
      <c r="T19" t="str">
        <f t="shared" si="4"/>
        <v>01</v>
      </c>
      <c r="V19" t="str">
        <f>+VLOOKUP(B19,MARCO!E:E,1,FALSE)</f>
        <v>La Plata</v>
      </c>
      <c r="W19" t="s">
        <v>134</v>
      </c>
      <c r="X19" t="s">
        <v>134</v>
      </c>
      <c r="Y19" t="str">
        <f t="shared" si="5"/>
        <v>R 1 - D 1 - 453 - 1241</v>
      </c>
      <c r="Z19" t="s">
        <v>20</v>
      </c>
      <c r="AA19" t="s">
        <v>2349</v>
      </c>
      <c r="AB19" t="s">
        <v>21</v>
      </c>
      <c r="AD19" t="str">
        <f t="shared" si="6"/>
        <v>Bachillerato Popular Letra Libre Futuro</v>
      </c>
      <c r="AE19" t="s">
        <v>22</v>
      </c>
      <c r="AF19" t="s">
        <v>23</v>
      </c>
      <c r="AG19" t="s">
        <v>26</v>
      </c>
      <c r="AH19" t="s">
        <v>2348</v>
      </c>
      <c r="AI19" s="13">
        <f t="shared" si="7"/>
        <v>24</v>
      </c>
      <c r="AJ19" s="13">
        <f t="shared" si="8"/>
        <v>2</v>
      </c>
      <c r="AK19" s="21">
        <v>1</v>
      </c>
      <c r="AM19" t="s">
        <v>2154</v>
      </c>
      <c r="AN19" t="str">
        <f t="shared" si="2"/>
        <v>R01</v>
      </c>
      <c r="AO19" s="20" t="str">
        <f t="shared" si="3"/>
        <v>FINES_R01</v>
      </c>
      <c r="AP19" s="25">
        <f t="shared" si="9"/>
        <v>0.77565646171569824</v>
      </c>
      <c r="AQ19" s="24" t="str">
        <f>+IFERROR(VLOOKUP(Y19,#REF!,2,FALSE),"-")</f>
        <v>-</v>
      </c>
      <c r="AR19" s="13" t="s">
        <v>2393</v>
      </c>
      <c r="AS19" t="s">
        <v>2397</v>
      </c>
      <c r="AT19" t="str">
        <f t="shared" si="10"/>
        <v>Calle 32 - e/ 156 y 157 - La Plata Melchor Romero</v>
      </c>
    </row>
    <row r="20" spans="1:46" ht="15.75" thickBot="1" x14ac:dyDescent="0.3">
      <c r="A20" s="47">
        <v>1</v>
      </c>
      <c r="B20" s="47" t="s">
        <v>18</v>
      </c>
      <c r="C20" s="47" t="s">
        <v>2486</v>
      </c>
      <c r="D20" s="47" t="s">
        <v>98</v>
      </c>
      <c r="E20" s="47" t="s">
        <v>99</v>
      </c>
      <c r="F20" s="47" t="s">
        <v>2487</v>
      </c>
      <c r="G20" s="47" t="s">
        <v>2488</v>
      </c>
      <c r="H20" s="47" t="s">
        <v>2489</v>
      </c>
      <c r="I20" s="47" t="s">
        <v>2475</v>
      </c>
      <c r="J20" s="47" t="s">
        <v>2491</v>
      </c>
      <c r="K20" s="47" t="s">
        <v>12959</v>
      </c>
      <c r="L20" s="47">
        <v>0.40546277165412897</v>
      </c>
      <c r="M20" s="47">
        <v>-34.956425989491997</v>
      </c>
      <c r="N20" s="47">
        <v>-57.980732022776003</v>
      </c>
      <c r="O20" s="47" t="s">
        <v>15105</v>
      </c>
      <c r="P20" s="47">
        <v>1</v>
      </c>
      <c r="Q20">
        <v>14</v>
      </c>
      <c r="S20" s="23" t="s">
        <v>2347</v>
      </c>
      <c r="T20" t="str">
        <f t="shared" si="4"/>
        <v>01</v>
      </c>
      <c r="V20" t="str">
        <f>+VLOOKUP(B20,MARCO!E:E,1,FALSE)</f>
        <v>La Plata</v>
      </c>
      <c r="W20" t="s">
        <v>134</v>
      </c>
      <c r="X20" t="s">
        <v>134</v>
      </c>
      <c r="Y20" t="str">
        <f t="shared" si="5"/>
        <v>R 1 - D 1 - 457 - 1216</v>
      </c>
      <c r="Z20" t="s">
        <v>20</v>
      </c>
      <c r="AA20" t="s">
        <v>2349</v>
      </c>
      <c r="AB20" t="s">
        <v>21</v>
      </c>
      <c r="AD20" t="str">
        <f t="shared" si="6"/>
        <v>Los Libros No Muerden</v>
      </c>
      <c r="AE20" t="s">
        <v>22</v>
      </c>
      <c r="AF20" t="s">
        <v>23</v>
      </c>
      <c r="AG20" t="s">
        <v>26</v>
      </c>
      <c r="AH20" t="s">
        <v>2348</v>
      </c>
      <c r="AI20" s="13">
        <f t="shared" si="7"/>
        <v>14</v>
      </c>
      <c r="AJ20" s="13">
        <f t="shared" si="8"/>
        <v>1</v>
      </c>
      <c r="AK20" s="21">
        <v>1</v>
      </c>
      <c r="AM20" t="s">
        <v>2154</v>
      </c>
      <c r="AN20" t="str">
        <f t="shared" si="2"/>
        <v>R01</v>
      </c>
      <c r="AO20" s="20" t="str">
        <f t="shared" si="3"/>
        <v>FINES_R01</v>
      </c>
      <c r="AP20" s="25">
        <f t="shared" si="9"/>
        <v>0.40546277165412897</v>
      </c>
      <c r="AQ20" s="24" t="str">
        <f>+IFERROR(VLOOKUP(Y20,#REF!,2,FALSE),"-")</f>
        <v>-</v>
      </c>
      <c r="AR20" s="13" t="s">
        <v>2393</v>
      </c>
      <c r="AS20" t="s">
        <v>2398</v>
      </c>
      <c r="AT20" t="str">
        <f t="shared" si="10"/>
        <v>Calle 60 - e/ Calle 144 Club San Martin - La Plata Los Hornos</v>
      </c>
    </row>
    <row r="21" spans="1:46" ht="15.75" thickBot="1" x14ac:dyDescent="0.3">
      <c r="A21" s="47">
        <v>1</v>
      </c>
      <c r="B21" s="47" t="s">
        <v>18</v>
      </c>
      <c r="C21" s="47" t="s">
        <v>2369</v>
      </c>
      <c r="D21" s="47" t="s">
        <v>89</v>
      </c>
      <c r="E21" s="47" t="s">
        <v>91</v>
      </c>
      <c r="F21" s="47" t="s">
        <v>2492</v>
      </c>
      <c r="G21" s="47" t="s">
        <v>2493</v>
      </c>
      <c r="H21" s="47" t="s">
        <v>2494</v>
      </c>
      <c r="I21" s="47" t="s">
        <v>2475</v>
      </c>
      <c r="J21" s="47" t="s">
        <v>2496</v>
      </c>
      <c r="K21" s="47" t="s">
        <v>12960</v>
      </c>
      <c r="L21" s="47">
        <v>0.69564294815063477</v>
      </c>
      <c r="M21" s="47">
        <v>-34.951531502861002</v>
      </c>
      <c r="N21" s="47">
        <v>-57.901374761901003</v>
      </c>
      <c r="O21" s="47" t="s">
        <v>15106</v>
      </c>
      <c r="P21" s="47">
        <v>8</v>
      </c>
      <c r="Q21">
        <v>153</v>
      </c>
      <c r="S21" s="23" t="s">
        <v>2347</v>
      </c>
      <c r="T21" t="str">
        <f t="shared" si="4"/>
        <v>01</v>
      </c>
      <c r="V21" t="str">
        <f>+VLOOKUP(B21,MARCO!E:E,1,FALSE)</f>
        <v>La Plata</v>
      </c>
      <c r="W21" t="s">
        <v>134</v>
      </c>
      <c r="X21" t="s">
        <v>134</v>
      </c>
      <c r="Y21" t="str">
        <f t="shared" si="5"/>
        <v>R 1 - D 1 - 452 - 0793</v>
      </c>
      <c r="Z21" t="s">
        <v>20</v>
      </c>
      <c r="AA21" t="s">
        <v>2349</v>
      </c>
      <c r="AB21" t="s">
        <v>21</v>
      </c>
      <c r="AD21" t="str">
        <f t="shared" si="6"/>
        <v>EducaciÓn Nacional Y Popular</v>
      </c>
      <c r="AE21" t="s">
        <v>22</v>
      </c>
      <c r="AF21" t="s">
        <v>23</v>
      </c>
      <c r="AG21" t="s">
        <v>26</v>
      </c>
      <c r="AH21" t="s">
        <v>2348</v>
      </c>
      <c r="AI21" s="13">
        <f t="shared" si="7"/>
        <v>153</v>
      </c>
      <c r="AJ21" s="13">
        <f t="shared" si="8"/>
        <v>8</v>
      </c>
      <c r="AK21" s="21">
        <v>1</v>
      </c>
      <c r="AM21" t="s">
        <v>2154</v>
      </c>
      <c r="AN21" t="str">
        <f t="shared" si="2"/>
        <v>R01</v>
      </c>
      <c r="AO21" s="20" t="str">
        <f t="shared" si="3"/>
        <v>FINES_R01</v>
      </c>
      <c r="AP21" s="25">
        <f t="shared" si="9"/>
        <v>0.69564294815063477</v>
      </c>
      <c r="AQ21" s="24" t="str">
        <f>+IFERROR(VLOOKUP(Y21,#REF!,2,FALSE),"-")</f>
        <v>-</v>
      </c>
      <c r="AR21" s="13" t="s">
        <v>2393</v>
      </c>
      <c r="AS21" t="s">
        <v>2398</v>
      </c>
      <c r="AT21" t="str">
        <f t="shared" si="10"/>
        <v>Calle 601 - e/ 7 y 8 - La Plata Aeropuerto</v>
      </c>
    </row>
    <row r="22" spans="1:46" ht="15.75" thickBot="1" x14ac:dyDescent="0.3">
      <c r="A22" s="47">
        <v>1</v>
      </c>
      <c r="B22" s="47" t="s">
        <v>18</v>
      </c>
      <c r="C22" s="47" t="s">
        <v>2497</v>
      </c>
      <c r="D22" s="47" t="s">
        <v>108</v>
      </c>
      <c r="E22" s="47" t="s">
        <v>109</v>
      </c>
      <c r="F22" s="47" t="s">
        <v>2498</v>
      </c>
      <c r="G22" s="47" t="s">
        <v>2499</v>
      </c>
      <c r="H22" s="47" t="s">
        <v>2500</v>
      </c>
      <c r="I22" s="47" t="s">
        <v>2475</v>
      </c>
      <c r="J22" s="47" t="s">
        <v>2502</v>
      </c>
      <c r="K22" s="47" t="s">
        <v>12961</v>
      </c>
      <c r="L22" s="47">
        <v>0.50259560346603394</v>
      </c>
      <c r="M22" s="47">
        <v>-34.868243351561688</v>
      </c>
      <c r="N22" s="47">
        <v>-58.058037327282783</v>
      </c>
      <c r="O22" s="47" t="s">
        <v>15107</v>
      </c>
      <c r="P22" s="47">
        <v>3</v>
      </c>
      <c r="Q22">
        <v>65</v>
      </c>
      <c r="S22" s="23" t="s">
        <v>2347</v>
      </c>
      <c r="T22" t="str">
        <f t="shared" si="4"/>
        <v>01</v>
      </c>
      <c r="V22" t="str">
        <f>+VLOOKUP(B22,MARCO!E:E,1,FALSE)</f>
        <v>La Plata</v>
      </c>
      <c r="W22" t="s">
        <v>134</v>
      </c>
      <c r="X22" t="s">
        <v>134</v>
      </c>
      <c r="Y22" t="str">
        <f t="shared" si="5"/>
        <v>R 1 - D 1 - 462 - 0716</v>
      </c>
      <c r="Z22" t="s">
        <v>20</v>
      </c>
      <c r="AA22" t="s">
        <v>2349</v>
      </c>
      <c r="AB22" t="s">
        <v>21</v>
      </c>
      <c r="AD22" t="str">
        <f t="shared" si="6"/>
        <v>Coworking Life</v>
      </c>
      <c r="AE22" t="s">
        <v>22</v>
      </c>
      <c r="AF22" t="s">
        <v>23</v>
      </c>
      <c r="AG22" t="s">
        <v>26</v>
      </c>
      <c r="AH22" t="s">
        <v>2348</v>
      </c>
      <c r="AI22" s="13">
        <f t="shared" si="7"/>
        <v>65</v>
      </c>
      <c r="AJ22" s="13">
        <f t="shared" si="8"/>
        <v>3</v>
      </c>
      <c r="AK22" s="21">
        <v>1</v>
      </c>
      <c r="AM22" t="s">
        <v>2154</v>
      </c>
      <c r="AN22" t="str">
        <f t="shared" si="2"/>
        <v>R01</v>
      </c>
      <c r="AO22" s="20" t="str">
        <f t="shared" si="3"/>
        <v>FINES_R01</v>
      </c>
      <c r="AP22" s="25">
        <f t="shared" si="9"/>
        <v>0.50259560346603394</v>
      </c>
      <c r="AQ22" s="24" t="str">
        <f>+IFERROR(VLOOKUP(Y22,#REF!,2,FALSE),"-")</f>
        <v>-</v>
      </c>
      <c r="AR22" s="13" t="s">
        <v>2393</v>
      </c>
      <c r="AS22" t="s">
        <v>2397</v>
      </c>
      <c r="AT22" t="str">
        <f t="shared" si="10"/>
        <v>461c - 580 e/ 14c Y 15 - La Plata City Bell</v>
      </c>
    </row>
    <row r="23" spans="1:46" ht="15.75" thickBot="1" x14ac:dyDescent="0.3">
      <c r="A23" s="47">
        <v>1</v>
      </c>
      <c r="B23" s="47" t="s">
        <v>18</v>
      </c>
      <c r="C23" s="47" t="s">
        <v>2420</v>
      </c>
      <c r="D23" s="47" t="s">
        <v>106</v>
      </c>
      <c r="E23" s="47" t="s">
        <v>107</v>
      </c>
      <c r="F23" s="47" t="s">
        <v>2503</v>
      </c>
      <c r="G23" s="47" t="s">
        <v>2504</v>
      </c>
      <c r="H23" s="47" t="s">
        <v>2505</v>
      </c>
      <c r="I23" s="47" t="s">
        <v>2475</v>
      </c>
      <c r="J23" s="47" t="s">
        <v>2504</v>
      </c>
      <c r="K23" s="47" t="s">
        <v>12962</v>
      </c>
      <c r="L23" s="47">
        <v>0.37352874875068659</v>
      </c>
      <c r="M23" s="47">
        <v>-34.850920000000002</v>
      </c>
      <c r="N23" s="47">
        <v>-58.076059999999998</v>
      </c>
      <c r="O23" s="47" t="s">
        <v>15108</v>
      </c>
      <c r="P23" s="47">
        <v>3</v>
      </c>
      <c r="Q23">
        <v>109</v>
      </c>
      <c r="S23" s="23" t="s">
        <v>2347</v>
      </c>
      <c r="T23" t="str">
        <f t="shared" si="4"/>
        <v>01</v>
      </c>
      <c r="V23" t="str">
        <f>+VLOOKUP(B23,MARCO!E:E,1,FALSE)</f>
        <v>La Plata</v>
      </c>
      <c r="W23" t="s">
        <v>134</v>
      </c>
      <c r="X23" t="s">
        <v>134</v>
      </c>
      <c r="Y23" t="str">
        <f t="shared" si="5"/>
        <v>R 1 - D 1 - 461 - 0627</v>
      </c>
      <c r="Z23" t="s">
        <v>20</v>
      </c>
      <c r="AA23" t="s">
        <v>2349</v>
      </c>
      <c r="AB23" t="s">
        <v>21</v>
      </c>
      <c r="AD23" t="str">
        <f t="shared" si="6"/>
        <v>Asociacion Civiles Voluntarios De Villa Elisa</v>
      </c>
      <c r="AE23" t="s">
        <v>22</v>
      </c>
      <c r="AF23" t="s">
        <v>23</v>
      </c>
      <c r="AG23" t="s">
        <v>26</v>
      </c>
      <c r="AH23" t="s">
        <v>2348</v>
      </c>
      <c r="AI23" s="13">
        <f t="shared" si="7"/>
        <v>109</v>
      </c>
      <c r="AJ23" s="13">
        <f t="shared" si="8"/>
        <v>3</v>
      </c>
      <c r="AK23" s="21">
        <v>1</v>
      </c>
      <c r="AM23" t="s">
        <v>2154</v>
      </c>
      <c r="AN23" t="str">
        <f t="shared" si="2"/>
        <v>R01</v>
      </c>
      <c r="AO23" s="20" t="str">
        <f t="shared" si="3"/>
        <v>FINES_R01</v>
      </c>
      <c r="AP23" s="25">
        <f t="shared" si="9"/>
        <v>0.37352874875068659</v>
      </c>
      <c r="AQ23" s="24" t="str">
        <f>+IFERROR(VLOOKUP(Y23,#REF!,2,FALSE),"-")</f>
        <v>-</v>
      </c>
      <c r="AR23" s="13" t="s">
        <v>2393</v>
      </c>
      <c r="AS23" t="s">
        <v>2397</v>
      </c>
      <c r="AT23" t="str">
        <f t="shared" si="10"/>
        <v>Arana - 236 - La Plata Villa Elisa</v>
      </c>
    </row>
    <row r="24" spans="1:46" ht="15.75" thickBot="1" x14ac:dyDescent="0.3">
      <c r="A24" s="47">
        <v>1</v>
      </c>
      <c r="B24" s="47" t="s">
        <v>18</v>
      </c>
      <c r="C24" s="47" t="s">
        <v>2371</v>
      </c>
      <c r="D24" s="47" t="s">
        <v>104</v>
      </c>
      <c r="E24" s="47" t="s">
        <v>105</v>
      </c>
      <c r="F24" s="47" t="s">
        <v>2507</v>
      </c>
      <c r="G24" s="47" t="s">
        <v>2508</v>
      </c>
      <c r="H24" s="47" t="s">
        <v>2509</v>
      </c>
      <c r="I24" s="47" t="s">
        <v>2475</v>
      </c>
      <c r="J24" s="47" t="s">
        <v>2511</v>
      </c>
      <c r="K24" s="47" t="s">
        <v>12963</v>
      </c>
      <c r="L24" s="47">
        <v>0.5221552848815918</v>
      </c>
      <c r="M24" s="47">
        <v>-34.991060009999998</v>
      </c>
      <c r="N24" s="47">
        <v>-58.053896989999998</v>
      </c>
      <c r="O24" s="47" t="s">
        <v>15109</v>
      </c>
      <c r="P24" s="47">
        <v>3</v>
      </c>
      <c r="Q24">
        <v>34</v>
      </c>
      <c r="S24" s="23" t="s">
        <v>2347</v>
      </c>
      <c r="T24" t="str">
        <f t="shared" si="4"/>
        <v>01</v>
      </c>
      <c r="V24" t="str">
        <f>+VLOOKUP(B24,MARCO!E:E,1,FALSE)</f>
        <v>La Plata</v>
      </c>
      <c r="W24" t="s">
        <v>134</v>
      </c>
      <c r="X24" t="s">
        <v>134</v>
      </c>
      <c r="Y24" t="str">
        <f t="shared" si="5"/>
        <v>R 1 - D 1 - 460 - 1086</v>
      </c>
      <c r="Z24" t="s">
        <v>20</v>
      </c>
      <c r="AA24" t="s">
        <v>2349</v>
      </c>
      <c r="AB24" t="s">
        <v>21</v>
      </c>
      <c r="AD24" t="str">
        <f t="shared" si="6"/>
        <v>Utt Olmos</v>
      </c>
      <c r="AE24" t="s">
        <v>22</v>
      </c>
      <c r="AF24" t="s">
        <v>23</v>
      </c>
      <c r="AG24" t="s">
        <v>26</v>
      </c>
      <c r="AH24" t="s">
        <v>2348</v>
      </c>
      <c r="AI24" s="13">
        <f t="shared" si="7"/>
        <v>34</v>
      </c>
      <c r="AJ24" s="13">
        <f t="shared" si="8"/>
        <v>3</v>
      </c>
      <c r="AK24" s="21">
        <v>1</v>
      </c>
      <c r="AM24" t="s">
        <v>2154</v>
      </c>
      <c r="AN24" t="str">
        <f t="shared" si="2"/>
        <v>R01</v>
      </c>
      <c r="AO24" s="20" t="str">
        <f t="shared" si="3"/>
        <v>FINES_R01</v>
      </c>
      <c r="AP24" s="25">
        <f t="shared" si="9"/>
        <v>0.5221552848815918</v>
      </c>
      <c r="AQ24" s="24" t="str">
        <f>+IFERROR(VLOOKUP(Y24,#REF!,2,FALSE),"-")</f>
        <v>-</v>
      </c>
      <c r="AR24" s="13" t="s">
        <v>2393</v>
      </c>
      <c r="AS24" t="s">
        <v>2397</v>
      </c>
      <c r="AT24" t="str">
        <f t="shared" si="10"/>
        <v>Calle 197 Y 39 - La Plata Olmos</v>
      </c>
    </row>
    <row r="25" spans="1:46" ht="15.75" thickBot="1" x14ac:dyDescent="0.3">
      <c r="A25" s="47">
        <v>1</v>
      </c>
      <c r="B25" s="47" t="s">
        <v>18</v>
      </c>
      <c r="C25" s="47" t="s">
        <v>2371</v>
      </c>
      <c r="D25" s="47" t="s">
        <v>104</v>
      </c>
      <c r="E25" s="47" t="s">
        <v>105</v>
      </c>
      <c r="F25" s="47" t="s">
        <v>2512</v>
      </c>
      <c r="G25" s="47" t="s">
        <v>2513</v>
      </c>
      <c r="H25" s="47" t="s">
        <v>2514</v>
      </c>
      <c r="I25" s="47" t="s">
        <v>2484</v>
      </c>
      <c r="J25" s="47" t="s">
        <v>2513</v>
      </c>
      <c r="K25" s="47" t="s">
        <v>12964</v>
      </c>
      <c r="L25" s="47">
        <v>0.69476735591888428</v>
      </c>
      <c r="M25" s="47">
        <v>-34.974484506517001</v>
      </c>
      <c r="N25" s="47">
        <v>-58.062569740256997</v>
      </c>
      <c r="O25" s="47" t="s">
        <v>15110</v>
      </c>
      <c r="P25" s="47">
        <v>3</v>
      </c>
      <c r="Q25">
        <v>56</v>
      </c>
      <c r="S25" s="23" t="s">
        <v>2347</v>
      </c>
      <c r="T25" t="str">
        <f t="shared" si="4"/>
        <v>01</v>
      </c>
      <c r="V25" t="str">
        <f>+VLOOKUP(B25,MARCO!E:E,1,FALSE)</f>
        <v>La Plata</v>
      </c>
      <c r="W25" t="s">
        <v>134</v>
      </c>
      <c r="X25" t="s">
        <v>134</v>
      </c>
      <c r="Y25" t="str">
        <f t="shared" si="5"/>
        <v>R 1 - D 1 - 460 - 0621</v>
      </c>
      <c r="Z25" t="s">
        <v>20</v>
      </c>
      <c r="AA25" t="s">
        <v>2349</v>
      </c>
      <c r="AB25" t="s">
        <v>21</v>
      </c>
      <c r="AD25" t="str">
        <f t="shared" si="6"/>
        <v>Escuela Popular Tinku</v>
      </c>
      <c r="AE25" t="s">
        <v>22</v>
      </c>
      <c r="AF25" t="s">
        <v>23</v>
      </c>
      <c r="AG25" t="s">
        <v>26</v>
      </c>
      <c r="AH25" t="s">
        <v>2348</v>
      </c>
      <c r="AI25" s="13">
        <f t="shared" si="7"/>
        <v>56</v>
      </c>
      <c r="AJ25" s="13">
        <f t="shared" si="8"/>
        <v>3</v>
      </c>
      <c r="AK25" s="21">
        <v>1</v>
      </c>
      <c r="AM25" t="s">
        <v>2154</v>
      </c>
      <c r="AN25" t="str">
        <f t="shared" si="2"/>
        <v>R01</v>
      </c>
      <c r="AO25" s="20" t="str">
        <f t="shared" si="3"/>
        <v>FINES_R01</v>
      </c>
      <c r="AP25" s="25">
        <f t="shared" si="9"/>
        <v>0.69476735591888428</v>
      </c>
      <c r="AQ25" s="24" t="str">
        <f>+IFERROR(VLOOKUP(Y25,#REF!,2,FALSE),"-")</f>
        <v>-</v>
      </c>
      <c r="AR25" s="13" t="s">
        <v>2393</v>
      </c>
      <c r="AS25" t="s">
        <v>2397</v>
      </c>
      <c r="AT25" t="str">
        <f t="shared" si="10"/>
        <v>Ruta 36 Km 54 - e/ 526 y 529 - La Plata Abasto</v>
      </c>
    </row>
    <row r="26" spans="1:46" ht="15.75" thickBot="1" x14ac:dyDescent="0.3">
      <c r="A26" s="47">
        <v>1</v>
      </c>
      <c r="B26" s="47" t="s">
        <v>18</v>
      </c>
      <c r="C26" s="47" t="s">
        <v>2434</v>
      </c>
      <c r="D26" s="47" t="s">
        <v>118</v>
      </c>
      <c r="E26" s="47" t="s">
        <v>119</v>
      </c>
      <c r="F26" s="47" t="s">
        <v>2517</v>
      </c>
      <c r="G26" s="47" t="s">
        <v>2518</v>
      </c>
      <c r="H26" s="47" t="s">
        <v>2519</v>
      </c>
      <c r="I26" s="47" t="s">
        <v>2475</v>
      </c>
      <c r="J26" s="47" t="s">
        <v>2518</v>
      </c>
      <c r="K26" s="47" t="s">
        <v>12965</v>
      </c>
      <c r="L26" s="47">
        <v>0.78791838884353638</v>
      </c>
      <c r="M26" s="47">
        <v>-34.945937001586998</v>
      </c>
      <c r="N26" s="47">
        <v>-58.020945041449998</v>
      </c>
      <c r="O26" s="47" t="s">
        <v>15111</v>
      </c>
      <c r="P26" s="47">
        <v>2</v>
      </c>
      <c r="Q26">
        <v>32</v>
      </c>
      <c r="S26" s="23" t="s">
        <v>2347</v>
      </c>
      <c r="T26" t="str">
        <f t="shared" si="4"/>
        <v>01</v>
      </c>
      <c r="V26" t="str">
        <f>+VLOOKUP(B26,MARCO!E:E,1,FALSE)</f>
        <v>La Plata</v>
      </c>
      <c r="W26" t="s">
        <v>134</v>
      </c>
      <c r="X26" t="s">
        <v>134</v>
      </c>
      <c r="Y26" t="str">
        <f t="shared" si="5"/>
        <v>R 1 - D 1 - 467 - 0778</v>
      </c>
      <c r="Z26" t="s">
        <v>20</v>
      </c>
      <c r="AA26" t="s">
        <v>2349</v>
      </c>
      <c r="AB26" t="s">
        <v>21</v>
      </c>
      <c r="AD26" t="str">
        <f t="shared" si="6"/>
        <v>Centro Cultural Comunitario Zona Oeste</v>
      </c>
      <c r="AE26" t="s">
        <v>22</v>
      </c>
      <c r="AF26" t="s">
        <v>23</v>
      </c>
      <c r="AG26" t="s">
        <v>26</v>
      </c>
      <c r="AH26" t="s">
        <v>2348</v>
      </c>
      <c r="AI26" s="13">
        <f t="shared" si="7"/>
        <v>32</v>
      </c>
      <c r="AJ26" s="13">
        <f t="shared" si="8"/>
        <v>2</v>
      </c>
      <c r="AK26" s="21">
        <v>1</v>
      </c>
      <c r="AM26" t="s">
        <v>2154</v>
      </c>
      <c r="AN26" t="str">
        <f t="shared" si="2"/>
        <v>R01</v>
      </c>
      <c r="AO26" s="20" t="str">
        <f t="shared" si="3"/>
        <v>FINES_R01</v>
      </c>
      <c r="AP26" s="25">
        <f t="shared" si="9"/>
        <v>0.78791838884353638</v>
      </c>
      <c r="AQ26" s="24" t="str">
        <f>+IFERROR(VLOOKUP(Y26,#REF!,2,FALSE),"-")</f>
        <v>-</v>
      </c>
      <c r="AR26" s="13" t="s">
        <v>2393</v>
      </c>
      <c r="AS26" t="s">
        <v>2397</v>
      </c>
      <c r="AT26" t="str">
        <f t="shared" si="10"/>
        <v>Calle 156 - e/ 531 y 32 - La Plata Melchor Romero</v>
      </c>
    </row>
    <row r="27" spans="1:46" ht="15.75" thickBot="1" x14ac:dyDescent="0.3">
      <c r="A27" s="47">
        <v>1</v>
      </c>
      <c r="B27" s="47" t="s">
        <v>18</v>
      </c>
      <c r="C27" s="47" t="s">
        <v>2374</v>
      </c>
      <c r="D27" s="47" t="s">
        <v>93</v>
      </c>
      <c r="E27" s="47" t="s">
        <v>94</v>
      </c>
      <c r="F27" s="47" t="s">
        <v>2521</v>
      </c>
      <c r="G27" s="47" t="s">
        <v>2522</v>
      </c>
      <c r="H27" s="47" t="s">
        <v>2523</v>
      </c>
      <c r="I27" s="47" t="s">
        <v>2475</v>
      </c>
      <c r="J27" s="47"/>
      <c r="K27" s="47" t="s">
        <v>12966</v>
      </c>
      <c r="L27" s="47">
        <v>0.81355589628219604</v>
      </c>
      <c r="M27" s="47">
        <v>-34.926010493619998</v>
      </c>
      <c r="N27" s="47">
        <v>-58.011340721516</v>
      </c>
      <c r="O27" s="47" t="s">
        <v>15112</v>
      </c>
      <c r="P27" s="47">
        <v>1</v>
      </c>
      <c r="Q27">
        <v>30</v>
      </c>
      <c r="S27" s="23" t="s">
        <v>2347</v>
      </c>
      <c r="T27" t="str">
        <f t="shared" si="4"/>
        <v>01</v>
      </c>
      <c r="V27" t="str">
        <f>+VLOOKUP(B27,MARCO!E:E,1,FALSE)</f>
        <v>La Plata</v>
      </c>
      <c r="W27" t="s">
        <v>134</v>
      </c>
      <c r="X27" t="s">
        <v>134</v>
      </c>
      <c r="Y27" t="str">
        <f t="shared" si="5"/>
        <v>R 1 - D 1 - 453 - 1239</v>
      </c>
      <c r="Z27" t="s">
        <v>20</v>
      </c>
      <c r="AA27" t="s">
        <v>2349</v>
      </c>
      <c r="AB27" t="s">
        <v>21</v>
      </c>
      <c r="AD27" t="str">
        <f t="shared" si="6"/>
        <v>Centro Cultural Jei</v>
      </c>
      <c r="AE27" t="s">
        <v>22</v>
      </c>
      <c r="AF27" t="s">
        <v>23</v>
      </c>
      <c r="AG27" t="s">
        <v>26</v>
      </c>
      <c r="AH27" t="s">
        <v>2348</v>
      </c>
      <c r="AI27" s="13">
        <f t="shared" si="7"/>
        <v>30</v>
      </c>
      <c r="AJ27" s="13">
        <f t="shared" si="8"/>
        <v>1</v>
      </c>
      <c r="AK27" s="21">
        <v>1</v>
      </c>
      <c r="AM27" t="s">
        <v>2154</v>
      </c>
      <c r="AN27" t="str">
        <f t="shared" si="2"/>
        <v>R01</v>
      </c>
      <c r="AO27" s="20" t="str">
        <f t="shared" si="3"/>
        <v>FINES_R01</v>
      </c>
      <c r="AP27" s="25">
        <f t="shared" si="9"/>
        <v>0.81355589628219604</v>
      </c>
      <c r="AQ27" s="24" t="str">
        <f>+IFERROR(VLOOKUP(Y27,#REF!,2,FALSE),"-")</f>
        <v>-</v>
      </c>
      <c r="AR27" s="13" t="s">
        <v>2393</v>
      </c>
      <c r="AS27" t="s">
        <v>2397</v>
      </c>
      <c r="AT27" t="str">
        <f t="shared" si="10"/>
        <v>Calle 140 - e/ Esquina 525 - La Plata San Carlos</v>
      </c>
    </row>
    <row r="28" spans="1:46" ht="15.75" thickBot="1" x14ac:dyDescent="0.3">
      <c r="A28" s="47">
        <v>1</v>
      </c>
      <c r="B28" s="47" t="s">
        <v>18</v>
      </c>
      <c r="C28" s="47" t="s">
        <v>2374</v>
      </c>
      <c r="D28" s="47" t="s">
        <v>93</v>
      </c>
      <c r="E28" s="47" t="s">
        <v>94</v>
      </c>
      <c r="F28" s="47" t="s">
        <v>2525</v>
      </c>
      <c r="G28" s="47" t="s">
        <v>2526</v>
      </c>
      <c r="H28" s="47" t="s">
        <v>2527</v>
      </c>
      <c r="I28" s="47" t="s">
        <v>2475</v>
      </c>
      <c r="J28" s="47" t="s">
        <v>2529</v>
      </c>
      <c r="K28" s="47" t="s">
        <v>12967</v>
      </c>
      <c r="L28" s="47">
        <v>0.74022030830383301</v>
      </c>
      <c r="M28" s="47">
        <v>-34.992333720566997</v>
      </c>
      <c r="N28" s="47">
        <v>-58.094455377698999</v>
      </c>
      <c r="O28" s="47" t="s">
        <v>15113</v>
      </c>
      <c r="P28" s="47">
        <v>1</v>
      </c>
      <c r="Q28">
        <v>12</v>
      </c>
      <c r="S28" s="23" t="s">
        <v>2347</v>
      </c>
      <c r="T28" t="str">
        <f t="shared" si="4"/>
        <v>01</v>
      </c>
      <c r="V28" t="str">
        <f>+VLOOKUP(B28,MARCO!E:E,1,FALSE)</f>
        <v>La Plata</v>
      </c>
      <c r="W28" t="s">
        <v>134</v>
      </c>
      <c r="X28" t="s">
        <v>134</v>
      </c>
      <c r="Y28" t="str">
        <f t="shared" si="5"/>
        <v>R 1 - D 1 - 453 - 3233</v>
      </c>
      <c r="Z28" t="s">
        <v>20</v>
      </c>
      <c r="AA28" t="s">
        <v>2349</v>
      </c>
      <c r="AB28" t="s">
        <v>21</v>
      </c>
      <c r="AD28" t="str">
        <f t="shared" si="6"/>
        <v>Cta Abasto</v>
      </c>
      <c r="AE28" t="s">
        <v>22</v>
      </c>
      <c r="AF28" t="s">
        <v>23</v>
      </c>
      <c r="AG28" t="s">
        <v>26</v>
      </c>
      <c r="AH28" t="s">
        <v>2348</v>
      </c>
      <c r="AI28" s="13">
        <f t="shared" si="7"/>
        <v>12</v>
      </c>
      <c r="AJ28" s="13">
        <f t="shared" si="8"/>
        <v>1</v>
      </c>
      <c r="AK28" s="21">
        <v>1</v>
      </c>
      <c r="AM28" t="s">
        <v>2154</v>
      </c>
      <c r="AN28" t="str">
        <f t="shared" si="2"/>
        <v>R01</v>
      </c>
      <c r="AO28" s="20" t="str">
        <f t="shared" si="3"/>
        <v>FINES_R01</v>
      </c>
      <c r="AP28" s="25">
        <f t="shared" si="9"/>
        <v>0.74022030830383301</v>
      </c>
      <c r="AQ28" s="24" t="str">
        <f>+IFERROR(VLOOKUP(Y28,#REF!,2,FALSE),"-")</f>
        <v>-</v>
      </c>
      <c r="AR28" s="13" t="s">
        <v>2393</v>
      </c>
      <c r="AS28" t="s">
        <v>2397</v>
      </c>
      <c r="AT28" t="str">
        <f t="shared" si="10"/>
        <v>Calle 520 - e/ Esq. 214 Bis - La Plata Abasto</v>
      </c>
    </row>
    <row r="29" spans="1:46" ht="15.75" thickBot="1" x14ac:dyDescent="0.3">
      <c r="A29" s="47">
        <v>1</v>
      </c>
      <c r="B29" s="47" t="s">
        <v>18</v>
      </c>
      <c r="C29" s="47" t="s">
        <v>2429</v>
      </c>
      <c r="D29" s="47" t="s">
        <v>116</v>
      </c>
      <c r="E29" s="47" t="s">
        <v>117</v>
      </c>
      <c r="F29" s="47" t="s">
        <v>2530</v>
      </c>
      <c r="G29" s="47" t="s">
        <v>2170</v>
      </c>
      <c r="H29" s="47" t="s">
        <v>2531</v>
      </c>
      <c r="I29" s="47" t="s">
        <v>2475</v>
      </c>
      <c r="J29" s="47" t="s">
        <v>2533</v>
      </c>
      <c r="K29" s="47" t="s">
        <v>12968</v>
      </c>
      <c r="L29" s="47">
        <v>0.36094978451728821</v>
      </c>
      <c r="M29" s="47">
        <v>-34.884774882758002</v>
      </c>
      <c r="N29" s="47">
        <v>-58.100982996681999</v>
      </c>
      <c r="O29" s="47" t="s">
        <v>15114</v>
      </c>
      <c r="P29" s="47">
        <v>4</v>
      </c>
      <c r="Q29">
        <v>81</v>
      </c>
      <c r="S29" s="23" t="s">
        <v>2347</v>
      </c>
      <c r="T29" t="str">
        <f t="shared" si="4"/>
        <v>01</v>
      </c>
      <c r="V29" t="str">
        <f>+VLOOKUP(B29,MARCO!E:E,1,FALSE)</f>
        <v>La Plata</v>
      </c>
      <c r="W29" t="s">
        <v>134</v>
      </c>
      <c r="X29" t="s">
        <v>134</v>
      </c>
      <c r="Y29" t="str">
        <f t="shared" si="5"/>
        <v>R 1 - D 1 - 466 - 3556</v>
      </c>
      <c r="Z29" t="s">
        <v>20</v>
      </c>
      <c r="AA29" t="s">
        <v>2349</v>
      </c>
      <c r="AB29" t="s">
        <v>21</v>
      </c>
      <c r="AD29" t="str">
        <f t="shared" si="6"/>
        <v>Mary Sanchez</v>
      </c>
      <c r="AE29" t="s">
        <v>22</v>
      </c>
      <c r="AF29" t="s">
        <v>23</v>
      </c>
      <c r="AG29" t="s">
        <v>26</v>
      </c>
      <c r="AH29" t="s">
        <v>2348</v>
      </c>
      <c r="AI29" s="13">
        <f t="shared" si="7"/>
        <v>81</v>
      </c>
      <c r="AJ29" s="13">
        <f t="shared" si="8"/>
        <v>4</v>
      </c>
      <c r="AK29" s="21">
        <v>1</v>
      </c>
      <c r="AM29" t="s">
        <v>2154</v>
      </c>
      <c r="AN29" t="str">
        <f t="shared" si="2"/>
        <v>R01</v>
      </c>
      <c r="AO29" s="20" t="str">
        <f t="shared" si="3"/>
        <v>FINES_R01</v>
      </c>
      <c r="AP29" s="25">
        <f t="shared" si="9"/>
        <v>0.36094978451728821</v>
      </c>
      <c r="AQ29" s="24" t="str">
        <f>+IFERROR(VLOOKUP(Y29,#REF!,2,FALSE),"-")</f>
        <v>-</v>
      </c>
      <c r="AR29" s="13" t="s">
        <v>2393</v>
      </c>
      <c r="AS29" t="s">
        <v>2397</v>
      </c>
      <c r="AT29" t="str">
        <f t="shared" si="10"/>
        <v>Calle 135 - e/ 427 - La Plata El Rincón</v>
      </c>
    </row>
    <row r="30" spans="1:46" ht="15.75" thickBot="1" x14ac:dyDescent="0.3">
      <c r="A30" s="47">
        <v>1</v>
      </c>
      <c r="B30" s="47" t="s">
        <v>18</v>
      </c>
      <c r="C30" s="47" t="s">
        <v>2497</v>
      </c>
      <c r="D30" s="47" t="s">
        <v>108</v>
      </c>
      <c r="E30" s="47" t="s">
        <v>109</v>
      </c>
      <c r="F30" s="47" t="s">
        <v>2534</v>
      </c>
      <c r="G30" s="47" t="s">
        <v>2167</v>
      </c>
      <c r="H30" s="47" t="s">
        <v>2535</v>
      </c>
      <c r="I30" s="47" t="s">
        <v>2475</v>
      </c>
      <c r="J30" s="47" t="s">
        <v>2167</v>
      </c>
      <c r="K30" s="47" t="s">
        <v>12969</v>
      </c>
      <c r="L30" s="47">
        <v>0.46405836939811712</v>
      </c>
      <c r="M30" s="47">
        <v>-34.902873591588147</v>
      </c>
      <c r="N30" s="47">
        <v>-57.986163104443349</v>
      </c>
      <c r="O30" s="47" t="s">
        <v>15115</v>
      </c>
      <c r="P30" s="47">
        <v>2</v>
      </c>
      <c r="Q30">
        <v>33</v>
      </c>
      <c r="S30" s="23" t="s">
        <v>2347</v>
      </c>
      <c r="T30" t="str">
        <f t="shared" si="4"/>
        <v>01</v>
      </c>
      <c r="V30" t="str">
        <f>+VLOOKUP(B30,MARCO!E:E,1,FALSE)</f>
        <v>La Plata</v>
      </c>
      <c r="W30" t="s">
        <v>134</v>
      </c>
      <c r="X30" t="s">
        <v>134</v>
      </c>
      <c r="Y30" t="str">
        <f t="shared" si="5"/>
        <v>R 1 - D 1 - 462 - 0726</v>
      </c>
      <c r="Z30" t="s">
        <v>20</v>
      </c>
      <c r="AA30" t="s">
        <v>2349</v>
      </c>
      <c r="AB30" t="s">
        <v>21</v>
      </c>
      <c r="AD30" t="str">
        <f t="shared" si="6"/>
        <v>Comedor Sor María Ludovica</v>
      </c>
      <c r="AE30" t="s">
        <v>22</v>
      </c>
      <c r="AF30" t="s">
        <v>23</v>
      </c>
      <c r="AG30" t="s">
        <v>26</v>
      </c>
      <c r="AH30" t="s">
        <v>2348</v>
      </c>
      <c r="AI30" s="13">
        <f t="shared" si="7"/>
        <v>33</v>
      </c>
      <c r="AJ30" s="13">
        <f t="shared" si="8"/>
        <v>2</v>
      </c>
      <c r="AK30" s="21">
        <v>1</v>
      </c>
      <c r="AM30" t="s">
        <v>2154</v>
      </c>
      <c r="AN30" t="str">
        <f t="shared" si="2"/>
        <v>R01</v>
      </c>
      <c r="AO30" s="20" t="str">
        <f t="shared" si="3"/>
        <v>FINES_R01</v>
      </c>
      <c r="AP30" s="25">
        <f t="shared" si="9"/>
        <v>0.46405836939811712</v>
      </c>
      <c r="AQ30" s="24" t="str">
        <f>+IFERROR(VLOOKUP(Y30,#REF!,2,FALSE),"-")</f>
        <v>-</v>
      </c>
      <c r="AR30" s="13" t="s">
        <v>2393</v>
      </c>
      <c r="AS30" t="s">
        <v>2397</v>
      </c>
      <c r="AT30" t="str">
        <f t="shared" si="10"/>
        <v>Calle 525 - e/ 16 - La Plata Tolosa</v>
      </c>
    </row>
    <row r="31" spans="1:46" ht="15.75" thickBot="1" x14ac:dyDescent="0.3">
      <c r="A31" s="47">
        <v>1</v>
      </c>
      <c r="B31" s="47" t="s">
        <v>18</v>
      </c>
      <c r="C31" s="47" t="s">
        <v>2434</v>
      </c>
      <c r="D31" s="47" t="s">
        <v>118</v>
      </c>
      <c r="E31" s="47" t="s">
        <v>119</v>
      </c>
      <c r="F31" s="47" t="s">
        <v>2537</v>
      </c>
      <c r="G31" s="47" t="s">
        <v>2538</v>
      </c>
      <c r="H31" s="47" t="s">
        <v>2539</v>
      </c>
      <c r="I31" s="47" t="s">
        <v>2475</v>
      </c>
      <c r="J31" s="47" t="s">
        <v>2541</v>
      </c>
      <c r="K31" s="47" t="s">
        <v>12970</v>
      </c>
      <c r="L31" s="47">
        <v>0.89330106973648071</v>
      </c>
      <c r="M31" s="47">
        <v>-34.952610002343</v>
      </c>
      <c r="N31" s="47">
        <v>-58.030253983116999</v>
      </c>
      <c r="O31" s="47" t="s">
        <v>15116</v>
      </c>
      <c r="P31" s="47">
        <v>1</v>
      </c>
      <c r="Q31">
        <v>16</v>
      </c>
      <c r="S31" s="23" t="s">
        <v>2347</v>
      </c>
      <c r="T31" t="str">
        <f t="shared" si="4"/>
        <v>01</v>
      </c>
      <c r="V31" t="str">
        <f>+VLOOKUP(B31,MARCO!E:E,1,FALSE)</f>
        <v>La Plata</v>
      </c>
      <c r="W31" t="s">
        <v>134</v>
      </c>
      <c r="X31" t="s">
        <v>134</v>
      </c>
      <c r="Y31" t="str">
        <f t="shared" si="5"/>
        <v>R 1 - D 1 - 467 - 0797</v>
      </c>
      <c r="Z31" t="s">
        <v>20</v>
      </c>
      <c r="AA31" t="s">
        <v>2349</v>
      </c>
      <c r="AB31" t="s">
        <v>21</v>
      </c>
      <c r="AD31" t="str">
        <f t="shared" si="6"/>
        <v>La Libertad Futura Movimiento Unidad Popular (mup)</v>
      </c>
      <c r="AE31" t="s">
        <v>22</v>
      </c>
      <c r="AF31" t="s">
        <v>23</v>
      </c>
      <c r="AG31" t="s">
        <v>26</v>
      </c>
      <c r="AH31" t="s">
        <v>2348</v>
      </c>
      <c r="AI31" s="13">
        <f t="shared" si="7"/>
        <v>16</v>
      </c>
      <c r="AJ31" s="13">
        <f t="shared" si="8"/>
        <v>1</v>
      </c>
      <c r="AK31" s="21">
        <v>1</v>
      </c>
      <c r="AM31" t="s">
        <v>2154</v>
      </c>
      <c r="AN31" t="str">
        <f t="shared" si="2"/>
        <v>R01</v>
      </c>
      <c r="AO31" s="20" t="str">
        <f t="shared" si="3"/>
        <v>FINES_R01</v>
      </c>
      <c r="AP31" s="25">
        <f t="shared" si="9"/>
        <v>0.89330106973648071</v>
      </c>
      <c r="AQ31" s="24" t="str">
        <f>+IFERROR(VLOOKUP(Y31,#REF!,2,FALSE),"-")</f>
        <v>-</v>
      </c>
      <c r="AR31" s="13" t="s">
        <v>2393</v>
      </c>
      <c r="AS31" t="s">
        <v>2398</v>
      </c>
      <c r="AT31" t="str">
        <f t="shared" si="10"/>
        <v>Calle 164 - e/ 530 y 531 - La Plata Melchor Romero</v>
      </c>
    </row>
    <row r="32" spans="1:46" ht="15.75" thickBot="1" x14ac:dyDescent="0.3">
      <c r="A32" s="47">
        <v>1</v>
      </c>
      <c r="B32" s="47" t="s">
        <v>18</v>
      </c>
      <c r="C32" s="47" t="s">
        <v>2497</v>
      </c>
      <c r="D32" s="47" t="s">
        <v>108</v>
      </c>
      <c r="E32" s="47" t="s">
        <v>109</v>
      </c>
      <c r="F32" s="47" t="s">
        <v>2543</v>
      </c>
      <c r="G32" s="47" t="s">
        <v>2544</v>
      </c>
      <c r="H32" s="47" t="s">
        <v>2545</v>
      </c>
      <c r="I32" s="47" t="s">
        <v>2475</v>
      </c>
      <c r="J32" s="47" t="s">
        <v>2547</v>
      </c>
      <c r="K32" s="47" t="s">
        <v>12971</v>
      </c>
      <c r="L32" s="47">
        <v>0.25612878799438482</v>
      </c>
      <c r="M32" s="47">
        <v>-34.894636610939003</v>
      </c>
      <c r="N32" s="47">
        <v>-57.956305731999002</v>
      </c>
      <c r="O32" s="47" t="s">
        <v>15117</v>
      </c>
      <c r="P32" s="47">
        <v>2</v>
      </c>
      <c r="Q32">
        <v>35</v>
      </c>
      <c r="S32" s="23" t="s">
        <v>2347</v>
      </c>
      <c r="T32" t="str">
        <f t="shared" si="4"/>
        <v>01</v>
      </c>
      <c r="V32" t="str">
        <f>+VLOOKUP(B32,MARCO!E:E,1,FALSE)</f>
        <v>La Plata</v>
      </c>
      <c r="W32" t="s">
        <v>134</v>
      </c>
      <c r="X32" t="s">
        <v>134</v>
      </c>
      <c r="Y32" t="str">
        <f t="shared" si="5"/>
        <v>R 1 - D 1 - 462 - 0725</v>
      </c>
      <c r="Z32" t="s">
        <v>20</v>
      </c>
      <c r="AA32" t="s">
        <v>2349</v>
      </c>
      <c r="AB32" t="s">
        <v>21</v>
      </c>
      <c r="AD32" t="str">
        <f t="shared" si="6"/>
        <v>Cfp 428 (centro De Formación Profesional 428)</v>
      </c>
      <c r="AE32" t="s">
        <v>22</v>
      </c>
      <c r="AF32" t="s">
        <v>23</v>
      </c>
      <c r="AG32" t="s">
        <v>26</v>
      </c>
      <c r="AH32" t="s">
        <v>2348</v>
      </c>
      <c r="AI32" s="13">
        <f t="shared" si="7"/>
        <v>35</v>
      </c>
      <c r="AJ32" s="13">
        <f t="shared" si="8"/>
        <v>2</v>
      </c>
      <c r="AK32" s="21">
        <v>1</v>
      </c>
      <c r="AM32" t="s">
        <v>2154</v>
      </c>
      <c r="AN32" t="str">
        <f t="shared" si="2"/>
        <v>R01</v>
      </c>
      <c r="AO32" s="20" t="str">
        <f t="shared" si="3"/>
        <v>FINES_R01</v>
      </c>
      <c r="AP32" s="25">
        <f t="shared" si="9"/>
        <v>0.25612878799438482</v>
      </c>
      <c r="AQ32" s="24" t="str">
        <f>+IFERROR(VLOOKUP(Y32,#REF!,2,FALSE),"-")</f>
        <v>-</v>
      </c>
      <c r="AR32" s="13" t="s">
        <v>2393</v>
      </c>
      <c r="AS32" t="s">
        <v>2398</v>
      </c>
      <c r="AT32" t="str">
        <f t="shared" si="10"/>
        <v>Calle 117 - 168 e/ 35 y 36 - La Plata La Plata</v>
      </c>
    </row>
    <row r="33" spans="1:46" ht="15.75" thickBot="1" x14ac:dyDescent="0.3">
      <c r="A33" s="47">
        <v>1</v>
      </c>
      <c r="B33" s="47" t="s">
        <v>18</v>
      </c>
      <c r="C33" s="47" t="s">
        <v>2497</v>
      </c>
      <c r="D33" s="47" t="s">
        <v>108</v>
      </c>
      <c r="E33" s="47" t="s">
        <v>109</v>
      </c>
      <c r="F33" s="47" t="s">
        <v>2548</v>
      </c>
      <c r="G33" s="47" t="s">
        <v>2549</v>
      </c>
      <c r="H33" s="47" t="s">
        <v>2550</v>
      </c>
      <c r="I33" s="47" t="s">
        <v>2475</v>
      </c>
      <c r="J33" s="47" t="s">
        <v>2552</v>
      </c>
      <c r="K33" s="47" t="s">
        <v>12972</v>
      </c>
      <c r="L33" s="47">
        <v>0.7475171685218811</v>
      </c>
      <c r="M33" s="47">
        <v>-34.943009202808</v>
      </c>
      <c r="N33" s="47">
        <v>-57.878930036854001</v>
      </c>
      <c r="O33" s="47" t="s">
        <v>15118</v>
      </c>
      <c r="P33" s="47">
        <v>3</v>
      </c>
      <c r="Q33">
        <v>59</v>
      </c>
      <c r="S33" s="23" t="s">
        <v>2347</v>
      </c>
      <c r="T33" t="str">
        <f t="shared" si="4"/>
        <v>01</v>
      </c>
      <c r="V33" t="str">
        <f>+VLOOKUP(B33,MARCO!E:E,1,FALSE)</f>
        <v>La Plata</v>
      </c>
      <c r="W33" t="s">
        <v>134</v>
      </c>
      <c r="X33" t="s">
        <v>134</v>
      </c>
      <c r="Y33" t="str">
        <f t="shared" si="5"/>
        <v>R 1 - D 1 - 462 - 0724</v>
      </c>
      <c r="Z33" t="s">
        <v>20</v>
      </c>
      <c r="AA33" t="s">
        <v>2349</v>
      </c>
      <c r="AB33" t="s">
        <v>21</v>
      </c>
      <c r="AD33" t="str">
        <f t="shared" si="6"/>
        <v>Fundación Pro Comunidad - La Casita De Los Pibes</v>
      </c>
      <c r="AE33" t="s">
        <v>22</v>
      </c>
      <c r="AF33" t="s">
        <v>23</v>
      </c>
      <c r="AG33" t="s">
        <v>26</v>
      </c>
      <c r="AH33" t="s">
        <v>2348</v>
      </c>
      <c r="AI33" s="13">
        <f t="shared" si="7"/>
        <v>59</v>
      </c>
      <c r="AJ33" s="13">
        <f t="shared" si="8"/>
        <v>3</v>
      </c>
      <c r="AK33" s="21">
        <v>1</v>
      </c>
      <c r="AM33" t="s">
        <v>2154</v>
      </c>
      <c r="AN33" t="str">
        <f t="shared" si="2"/>
        <v>R01</v>
      </c>
      <c r="AO33" s="20" t="str">
        <f t="shared" si="3"/>
        <v>FINES_R01</v>
      </c>
      <c r="AP33" s="25">
        <f t="shared" si="9"/>
        <v>0.7475171685218811</v>
      </c>
      <c r="AQ33" s="24" t="str">
        <f>+IFERROR(VLOOKUP(Y33,#REF!,2,FALSE),"-")</f>
        <v>-</v>
      </c>
      <c r="AR33" s="13" t="s">
        <v>2393</v>
      </c>
      <c r="AS33" t="s">
        <v>2397</v>
      </c>
      <c r="AT33" t="str">
        <f t="shared" si="10"/>
        <v>Calle 122 - e/ 609 - La Plata Villa Elvira</v>
      </c>
    </row>
    <row r="34" spans="1:46" ht="15.75" thickBot="1" x14ac:dyDescent="0.3">
      <c r="A34" s="47">
        <v>1</v>
      </c>
      <c r="B34" s="47" t="s">
        <v>18</v>
      </c>
      <c r="C34" s="47" t="s">
        <v>2374</v>
      </c>
      <c r="D34" s="47" t="s">
        <v>93</v>
      </c>
      <c r="E34" s="47" t="s">
        <v>94</v>
      </c>
      <c r="F34" s="47" t="s">
        <v>2553</v>
      </c>
      <c r="G34" s="47" t="s">
        <v>2554</v>
      </c>
      <c r="H34" s="47" t="s">
        <v>2555</v>
      </c>
      <c r="I34" s="47" t="s">
        <v>2475</v>
      </c>
      <c r="J34" s="47" t="s">
        <v>2554</v>
      </c>
      <c r="K34" s="47" t="s">
        <v>12973</v>
      </c>
      <c r="L34" s="47">
        <v>0.71349191665649414</v>
      </c>
      <c r="M34" s="47">
        <v>-35.022965892075</v>
      </c>
      <c r="N34" s="47">
        <v>-58.057882072962002</v>
      </c>
      <c r="O34" s="47" t="s">
        <v>15119</v>
      </c>
      <c r="P34" s="47">
        <v>3</v>
      </c>
      <c r="Q34">
        <v>72</v>
      </c>
      <c r="S34" s="23" t="s">
        <v>2347</v>
      </c>
      <c r="T34" t="str">
        <f t="shared" si="4"/>
        <v>01</v>
      </c>
      <c r="V34" t="str">
        <f>+VLOOKUP(B34,MARCO!E:E,1,FALSE)</f>
        <v>La Plata</v>
      </c>
      <c r="W34" t="s">
        <v>134</v>
      </c>
      <c r="X34" t="s">
        <v>134</v>
      </c>
      <c r="Y34" t="str">
        <f t="shared" si="5"/>
        <v>R 1 - D 1 - 453 - 1773</v>
      </c>
      <c r="Z34" t="s">
        <v>20</v>
      </c>
      <c r="AA34" t="s">
        <v>2349</v>
      </c>
      <c r="AB34" t="s">
        <v>21</v>
      </c>
      <c r="AD34" t="str">
        <f t="shared" si="6"/>
        <v>Gimnasia Y Esgrima La Plata</v>
      </c>
      <c r="AE34" t="s">
        <v>22</v>
      </c>
      <c r="AF34" t="s">
        <v>23</v>
      </c>
      <c r="AG34" t="s">
        <v>26</v>
      </c>
      <c r="AH34" t="s">
        <v>2348</v>
      </c>
      <c r="AI34" s="13">
        <f t="shared" si="7"/>
        <v>72</v>
      </c>
      <c r="AJ34" s="13">
        <f t="shared" si="8"/>
        <v>3</v>
      </c>
      <c r="AK34" s="21">
        <v>1</v>
      </c>
      <c r="AM34" t="s">
        <v>2154</v>
      </c>
      <c r="AN34" t="str">
        <f t="shared" si="2"/>
        <v>R01</v>
      </c>
      <c r="AO34" s="20" t="str">
        <f t="shared" si="3"/>
        <v>FINES_R01</v>
      </c>
      <c r="AP34" s="25">
        <f t="shared" si="9"/>
        <v>0.71349191665649414</v>
      </c>
      <c r="AQ34" s="24" t="str">
        <f>+IFERROR(VLOOKUP(Y34,#REF!,2,FALSE),"-")</f>
        <v>-</v>
      </c>
      <c r="AR34" s="13" t="s">
        <v>2393</v>
      </c>
      <c r="AS34" t="s">
        <v>2397</v>
      </c>
      <c r="AT34" t="str">
        <f t="shared" si="10"/>
        <v>Calle 58 - e/ Esquina 123 - La Plata La Plata</v>
      </c>
    </row>
    <row r="35" spans="1:46" ht="15.75" thickBot="1" x14ac:dyDescent="0.3">
      <c r="A35" s="47">
        <v>1</v>
      </c>
      <c r="B35" s="47" t="s">
        <v>18</v>
      </c>
      <c r="C35" s="47" t="s">
        <v>2429</v>
      </c>
      <c r="D35" s="47" t="s">
        <v>116</v>
      </c>
      <c r="E35" s="47" t="s">
        <v>117</v>
      </c>
      <c r="F35" s="47" t="s">
        <v>2557</v>
      </c>
      <c r="G35" s="47" t="s">
        <v>2558</v>
      </c>
      <c r="H35" s="47" t="s">
        <v>2559</v>
      </c>
      <c r="I35" s="47" t="s">
        <v>2475</v>
      </c>
      <c r="J35" s="47"/>
      <c r="K35" s="47" t="s">
        <v>12974</v>
      </c>
      <c r="L35" s="47">
        <v>0.41450598835945129</v>
      </c>
      <c r="M35" s="47">
        <v>-34.904293317769003</v>
      </c>
      <c r="N35" s="47">
        <v>-58.014141534461999</v>
      </c>
      <c r="O35" s="47" t="s">
        <v>15120</v>
      </c>
      <c r="P35" s="47">
        <v>1</v>
      </c>
      <c r="Q35">
        <v>11</v>
      </c>
      <c r="S35" s="23" t="s">
        <v>2347</v>
      </c>
      <c r="T35" t="str">
        <f t="shared" si="4"/>
        <v>01</v>
      </c>
      <c r="V35" t="str">
        <f>+VLOOKUP(B35,MARCO!E:E,1,FALSE)</f>
        <v>La Plata</v>
      </c>
      <c r="W35" t="s">
        <v>134</v>
      </c>
      <c r="X35" t="s">
        <v>134</v>
      </c>
      <c r="Y35" t="str">
        <f t="shared" si="5"/>
        <v>R 1 - D 1 - 466 - 3346</v>
      </c>
      <c r="Z35" t="s">
        <v>20</v>
      </c>
      <c r="AA35" t="s">
        <v>2349</v>
      </c>
      <c r="AB35" t="s">
        <v>21</v>
      </c>
      <c r="AD35" t="str">
        <f t="shared" si="6"/>
        <v>Comedor Los Pirulines</v>
      </c>
      <c r="AE35" t="s">
        <v>22</v>
      </c>
      <c r="AF35" t="s">
        <v>23</v>
      </c>
      <c r="AG35" t="s">
        <v>26</v>
      </c>
      <c r="AH35" t="s">
        <v>2348</v>
      </c>
      <c r="AI35" s="13">
        <f t="shared" si="7"/>
        <v>11</v>
      </c>
      <c r="AJ35" s="13">
        <f t="shared" si="8"/>
        <v>1</v>
      </c>
      <c r="AK35" s="21">
        <v>1</v>
      </c>
      <c r="AM35" t="s">
        <v>2154</v>
      </c>
      <c r="AN35" t="str">
        <f t="shared" si="2"/>
        <v>R01</v>
      </c>
      <c r="AO35" s="20" t="str">
        <f t="shared" si="3"/>
        <v>FINES_R01</v>
      </c>
      <c r="AP35" s="25">
        <f t="shared" si="9"/>
        <v>0.41450598835945129</v>
      </c>
      <c r="AQ35" s="24" t="str">
        <f>+IFERROR(VLOOKUP(Y35,#REF!,2,FALSE),"-")</f>
        <v>-</v>
      </c>
      <c r="AR35" s="13" t="s">
        <v>2393</v>
      </c>
      <c r="AS35" t="s">
        <v>2398</v>
      </c>
      <c r="AT35" t="str">
        <f t="shared" si="10"/>
        <v>Calle 29 - e/ 512 y 513 - La Plata Gorina</v>
      </c>
    </row>
    <row r="36" spans="1:46" ht="15.75" thickBot="1" x14ac:dyDescent="0.3">
      <c r="A36" s="47">
        <v>1</v>
      </c>
      <c r="B36" s="47" t="s">
        <v>18</v>
      </c>
      <c r="C36" s="47" t="s">
        <v>2429</v>
      </c>
      <c r="D36" s="47" t="s">
        <v>116</v>
      </c>
      <c r="E36" s="47" t="s">
        <v>117</v>
      </c>
      <c r="F36" s="47" t="s">
        <v>2561</v>
      </c>
      <c r="G36" s="47" t="s">
        <v>2168</v>
      </c>
      <c r="H36" s="47" t="s">
        <v>2562</v>
      </c>
      <c r="I36" s="47" t="s">
        <v>2475</v>
      </c>
      <c r="J36" s="47" t="s">
        <v>2564</v>
      </c>
      <c r="K36" s="47" t="s">
        <v>12975</v>
      </c>
      <c r="L36" s="47">
        <v>0.77416527271270752</v>
      </c>
      <c r="M36" s="47">
        <v>-34.9561163532195</v>
      </c>
      <c r="N36" s="47">
        <v>-57.931802831745003</v>
      </c>
      <c r="O36" s="47" t="s">
        <v>15121</v>
      </c>
      <c r="P36" s="47">
        <v>2</v>
      </c>
      <c r="Q36">
        <v>34</v>
      </c>
      <c r="S36" s="23" t="s">
        <v>2347</v>
      </c>
      <c r="T36" t="str">
        <f t="shared" si="4"/>
        <v>01</v>
      </c>
      <c r="V36" t="str">
        <f>+VLOOKUP(B36,MARCO!E:E,1,FALSE)</f>
        <v>La Plata</v>
      </c>
      <c r="W36" t="s">
        <v>134</v>
      </c>
      <c r="X36" t="s">
        <v>134</v>
      </c>
      <c r="Y36" t="str">
        <f t="shared" si="5"/>
        <v>R 1 - D 1 - 466 - 0997</v>
      </c>
      <c r="Z36" t="s">
        <v>20</v>
      </c>
      <c r="AA36" t="s">
        <v>2349</v>
      </c>
      <c r="AB36" t="s">
        <v>21</v>
      </c>
      <c r="AD36" t="str">
        <f t="shared" si="6"/>
        <v>Escuela Secundaria N°45</v>
      </c>
      <c r="AE36" t="s">
        <v>22</v>
      </c>
      <c r="AF36" t="s">
        <v>23</v>
      </c>
      <c r="AG36" t="s">
        <v>26</v>
      </c>
      <c r="AH36" t="s">
        <v>2348</v>
      </c>
      <c r="AI36" s="13">
        <f t="shared" si="7"/>
        <v>34</v>
      </c>
      <c r="AJ36" s="13">
        <f t="shared" si="8"/>
        <v>2</v>
      </c>
      <c r="AK36" s="21">
        <v>1</v>
      </c>
      <c r="AM36" t="s">
        <v>2154</v>
      </c>
      <c r="AN36" t="str">
        <f t="shared" si="2"/>
        <v>R01</v>
      </c>
      <c r="AO36" s="20" t="str">
        <f t="shared" si="3"/>
        <v>FINES_R01</v>
      </c>
      <c r="AP36" s="25">
        <f t="shared" si="9"/>
        <v>0.77416527271270752</v>
      </c>
      <c r="AQ36" s="24" t="str">
        <f>+IFERROR(VLOOKUP(Y36,#REF!,2,FALSE),"-")</f>
        <v>-</v>
      </c>
      <c r="AR36" s="13" t="s">
        <v>2393</v>
      </c>
      <c r="AS36" t="s">
        <v>2398</v>
      </c>
      <c r="AT36" t="str">
        <f t="shared" si="10"/>
        <v>Calle 23 Bis - e/ 85 y 86 - La Plata Altos De San Lorenzo</v>
      </c>
    </row>
    <row r="37" spans="1:46" ht="15.75" thickBot="1" x14ac:dyDescent="0.3">
      <c r="A37" s="47">
        <v>1</v>
      </c>
      <c r="B37" s="47" t="s">
        <v>18</v>
      </c>
      <c r="C37" s="47" t="s">
        <v>2371</v>
      </c>
      <c r="D37" s="47" t="s">
        <v>104</v>
      </c>
      <c r="E37" s="47" t="s">
        <v>105</v>
      </c>
      <c r="F37" s="47" t="s">
        <v>2565</v>
      </c>
      <c r="G37" s="47" t="s">
        <v>2566</v>
      </c>
      <c r="H37" s="47" t="s">
        <v>2567</v>
      </c>
      <c r="I37" s="47" t="s">
        <v>2475</v>
      </c>
      <c r="J37" s="47" t="s">
        <v>2569</v>
      </c>
      <c r="K37" s="47" t="s">
        <v>12976</v>
      </c>
      <c r="L37" s="47">
        <v>6.1996616423130042E-2</v>
      </c>
      <c r="M37" s="47">
        <v>-34.905582109999997</v>
      </c>
      <c r="N37" s="47">
        <v>-57.945841229999999</v>
      </c>
      <c r="O37" s="47" t="s">
        <v>15122</v>
      </c>
      <c r="P37" s="47">
        <v>1</v>
      </c>
      <c r="Q37">
        <v>5</v>
      </c>
      <c r="S37" s="23" t="s">
        <v>2347</v>
      </c>
      <c r="T37" t="str">
        <f t="shared" si="4"/>
        <v>01</v>
      </c>
      <c r="V37" t="str">
        <f>+VLOOKUP(B37,MARCO!E:E,1,FALSE)</f>
        <v>La Plata</v>
      </c>
      <c r="W37" t="s">
        <v>134</v>
      </c>
      <c r="X37" t="s">
        <v>134</v>
      </c>
      <c r="Y37" t="str">
        <f t="shared" si="5"/>
        <v>R 1 - D 1 - 460 - 3555</v>
      </c>
      <c r="Z37" t="s">
        <v>20</v>
      </c>
      <c r="AA37" t="s">
        <v>2349</v>
      </c>
      <c r="AB37" t="s">
        <v>21</v>
      </c>
      <c r="AD37" t="str">
        <f t="shared" si="6"/>
        <v>Cic El Retiro</v>
      </c>
      <c r="AE37" t="s">
        <v>22</v>
      </c>
      <c r="AF37" t="s">
        <v>23</v>
      </c>
      <c r="AG37" t="s">
        <v>26</v>
      </c>
      <c r="AH37" t="s">
        <v>2348</v>
      </c>
      <c r="AI37" s="13">
        <f t="shared" si="7"/>
        <v>5</v>
      </c>
      <c r="AJ37" s="13">
        <f t="shared" si="8"/>
        <v>1</v>
      </c>
      <c r="AK37" s="21">
        <v>1</v>
      </c>
      <c r="AM37" t="s">
        <v>2154</v>
      </c>
      <c r="AN37" t="str">
        <f t="shared" si="2"/>
        <v>R01</v>
      </c>
      <c r="AO37" s="20" t="str">
        <f t="shared" si="3"/>
        <v>FINES_R01</v>
      </c>
      <c r="AP37" s="25">
        <f t="shared" si="9"/>
        <v>6.1996616423130042E-2</v>
      </c>
      <c r="AQ37" s="24" t="str">
        <f>+IFERROR(VLOOKUP(Y37,#REF!,2,FALSE),"-")</f>
        <v>-</v>
      </c>
      <c r="AR37" s="13" t="s">
        <v>2393</v>
      </c>
      <c r="AS37" t="s">
        <v>2397</v>
      </c>
      <c r="AT37" t="str">
        <f t="shared" si="10"/>
        <v>Calle 46 - e/ 157 y 158 - La Plata Olmos</v>
      </c>
    </row>
    <row r="38" spans="1:46" ht="15.75" thickBot="1" x14ac:dyDescent="0.3">
      <c r="A38" s="47">
        <v>1</v>
      </c>
      <c r="B38" s="47" t="s">
        <v>18</v>
      </c>
      <c r="C38" s="47" t="s">
        <v>2374</v>
      </c>
      <c r="D38" s="47" t="s">
        <v>93</v>
      </c>
      <c r="E38" s="47" t="s">
        <v>94</v>
      </c>
      <c r="F38" s="47" t="s">
        <v>2570</v>
      </c>
      <c r="G38" s="47" t="s">
        <v>2571</v>
      </c>
      <c r="H38" s="47" t="s">
        <v>2572</v>
      </c>
      <c r="I38" s="47" t="s">
        <v>2475</v>
      </c>
      <c r="J38" s="47"/>
      <c r="K38" s="47" t="s">
        <v>12977</v>
      </c>
      <c r="L38" s="47">
        <v>0.71349191665649414</v>
      </c>
      <c r="M38" s="47">
        <v>-35.014299909999998</v>
      </c>
      <c r="N38" s="47">
        <v>-58.031778680000002</v>
      </c>
      <c r="O38" s="47" t="s">
        <v>15123</v>
      </c>
      <c r="P38" s="47">
        <v>1</v>
      </c>
      <c r="Q38">
        <v>9</v>
      </c>
      <c r="S38" s="23" t="s">
        <v>2347</v>
      </c>
      <c r="T38" t="str">
        <f t="shared" si="4"/>
        <v>01</v>
      </c>
      <c r="V38" t="str">
        <f>+VLOOKUP(B38,MARCO!E:E,1,FALSE)</f>
        <v>La Plata</v>
      </c>
      <c r="W38" t="s">
        <v>134</v>
      </c>
      <c r="X38" t="s">
        <v>134</v>
      </c>
      <c r="Y38" t="str">
        <f t="shared" si="5"/>
        <v>R 1 - D 1 - 453 - 1240</v>
      </c>
      <c r="Z38" t="s">
        <v>20</v>
      </c>
      <c r="AA38" t="s">
        <v>2349</v>
      </c>
      <c r="AB38" t="s">
        <v>21</v>
      </c>
      <c r="AD38" t="str">
        <f t="shared" si="6"/>
        <v>Bachillerato Popular Letra Libre Hornos</v>
      </c>
      <c r="AE38" t="s">
        <v>22</v>
      </c>
      <c r="AF38" t="s">
        <v>23</v>
      </c>
      <c r="AG38" t="s">
        <v>26</v>
      </c>
      <c r="AH38" t="s">
        <v>2348</v>
      </c>
      <c r="AI38" s="13">
        <f t="shared" si="7"/>
        <v>9</v>
      </c>
      <c r="AJ38" s="13">
        <f t="shared" si="8"/>
        <v>1</v>
      </c>
      <c r="AK38" s="21">
        <v>1</v>
      </c>
      <c r="AM38" t="s">
        <v>2154</v>
      </c>
      <c r="AN38" t="str">
        <f t="shared" si="2"/>
        <v>R01</v>
      </c>
      <c r="AO38" s="20" t="str">
        <f t="shared" si="3"/>
        <v>FINES_R01</v>
      </c>
      <c r="AP38" s="25">
        <f t="shared" si="9"/>
        <v>0.71349191665649414</v>
      </c>
      <c r="AQ38" s="24" t="str">
        <f>+IFERROR(VLOOKUP(Y38,#REF!,2,FALSE),"-")</f>
        <v>-</v>
      </c>
      <c r="AR38" s="13" t="s">
        <v>2393</v>
      </c>
      <c r="AS38" t="s">
        <v>2398</v>
      </c>
      <c r="AT38" t="str">
        <f t="shared" si="10"/>
        <v>Calle 66 - 3313 - La Plata Los Hornos</v>
      </c>
    </row>
    <row r="39" spans="1:46" ht="15.75" thickBot="1" x14ac:dyDescent="0.3">
      <c r="A39" s="47">
        <v>1</v>
      </c>
      <c r="B39" s="47" t="s">
        <v>18</v>
      </c>
      <c r="C39" s="47" t="s">
        <v>2374</v>
      </c>
      <c r="D39" s="47" t="s">
        <v>93</v>
      </c>
      <c r="E39" s="47" t="s">
        <v>94</v>
      </c>
      <c r="F39" s="47" t="s">
        <v>2574</v>
      </c>
      <c r="G39" s="47" t="s">
        <v>2575</v>
      </c>
      <c r="H39" s="47" t="s">
        <v>2576</v>
      </c>
      <c r="I39" s="47" t="s">
        <v>2475</v>
      </c>
      <c r="J39" s="47" t="s">
        <v>2578</v>
      </c>
      <c r="K39" s="47" t="s">
        <v>12978</v>
      </c>
      <c r="L39" s="47">
        <v>0.175324946641922</v>
      </c>
      <c r="M39" s="47">
        <v>-34.913001399999999</v>
      </c>
      <c r="N39" s="47">
        <v>-57.927894500000001</v>
      </c>
      <c r="O39" s="47" t="s">
        <v>15124</v>
      </c>
      <c r="P39" s="47">
        <v>3</v>
      </c>
      <c r="Q39">
        <v>45</v>
      </c>
      <c r="S39" s="23" t="s">
        <v>2347</v>
      </c>
      <c r="T39" t="str">
        <f t="shared" si="4"/>
        <v>01</v>
      </c>
      <c r="V39" t="str">
        <f>+VLOOKUP(B39,MARCO!E:E,1,FALSE)</f>
        <v>La Plata</v>
      </c>
      <c r="W39" t="s">
        <v>134</v>
      </c>
      <c r="X39" t="s">
        <v>134</v>
      </c>
      <c r="Y39" t="str">
        <f t="shared" si="5"/>
        <v>R 1 - D 1 - 453 - 1082</v>
      </c>
      <c r="Z39" t="s">
        <v>20</v>
      </c>
      <c r="AA39" t="s">
        <v>2349</v>
      </c>
      <c r="AB39" t="s">
        <v>21</v>
      </c>
      <c r="AD39" t="str">
        <f t="shared" si="6"/>
        <v>Facultad De Periodismo</v>
      </c>
      <c r="AE39" t="s">
        <v>22</v>
      </c>
      <c r="AF39" t="s">
        <v>23</v>
      </c>
      <c r="AG39" t="s">
        <v>26</v>
      </c>
      <c r="AH39" t="s">
        <v>2348</v>
      </c>
      <c r="AI39" s="13">
        <f t="shared" si="7"/>
        <v>45</v>
      </c>
      <c r="AJ39" s="13">
        <f t="shared" si="8"/>
        <v>3</v>
      </c>
      <c r="AK39" s="21">
        <v>1</v>
      </c>
      <c r="AM39" t="s">
        <v>2154</v>
      </c>
      <c r="AN39" t="str">
        <f t="shared" si="2"/>
        <v>R01</v>
      </c>
      <c r="AO39" s="20" t="str">
        <f t="shared" si="3"/>
        <v>FINES_R01</v>
      </c>
      <c r="AP39" s="25">
        <f t="shared" si="9"/>
        <v>0.175324946641922</v>
      </c>
      <c r="AQ39" s="24" t="str">
        <f>+IFERROR(VLOOKUP(Y39,#REF!,2,FALSE),"-")</f>
        <v>-</v>
      </c>
      <c r="AR39" s="13" t="s">
        <v>2393</v>
      </c>
      <c r="AS39" t="s">
        <v>2397</v>
      </c>
      <c r="AT39" t="str">
        <f t="shared" si="10"/>
        <v>Diag. 113 - N° 291 - La Plata La Plata</v>
      </c>
    </row>
    <row r="40" spans="1:46" ht="15.75" thickBot="1" x14ac:dyDescent="0.3">
      <c r="A40" s="47">
        <v>1</v>
      </c>
      <c r="B40" s="47" t="s">
        <v>18</v>
      </c>
      <c r="C40" s="47" t="s">
        <v>2420</v>
      </c>
      <c r="D40" s="47" t="s">
        <v>106</v>
      </c>
      <c r="E40" s="47" t="s">
        <v>107</v>
      </c>
      <c r="F40" s="47" t="s">
        <v>2579</v>
      </c>
      <c r="G40" s="47" t="s">
        <v>2580</v>
      </c>
      <c r="H40" s="47" t="s">
        <v>2581</v>
      </c>
      <c r="I40" s="47" t="s">
        <v>2475</v>
      </c>
      <c r="J40" s="47" t="s">
        <v>2583</v>
      </c>
      <c r="K40" s="47" t="s">
        <v>12979</v>
      </c>
      <c r="L40" s="47">
        <v>0.37435945868492132</v>
      </c>
      <c r="M40" s="47">
        <v>-34.861268617702159</v>
      </c>
      <c r="N40" s="47">
        <v>-58.035823756934903</v>
      </c>
      <c r="O40" s="47" t="s">
        <v>15125</v>
      </c>
      <c r="P40" s="47">
        <v>1</v>
      </c>
      <c r="Q40">
        <v>4</v>
      </c>
      <c r="S40" s="23" t="s">
        <v>2347</v>
      </c>
      <c r="T40" t="str">
        <f t="shared" si="4"/>
        <v>01</v>
      </c>
      <c r="V40" t="str">
        <f>+VLOOKUP(B40,MARCO!E:E,1,FALSE)</f>
        <v>La Plata</v>
      </c>
      <c r="W40" t="s">
        <v>134</v>
      </c>
      <c r="X40" t="s">
        <v>134</v>
      </c>
      <c r="Y40" t="str">
        <f t="shared" si="5"/>
        <v>R 1 - D 1 - 461 - 3519</v>
      </c>
      <c r="Z40" t="s">
        <v>20</v>
      </c>
      <c r="AA40" t="s">
        <v>2349</v>
      </c>
      <c r="AB40" t="s">
        <v>21</v>
      </c>
      <c r="AD40" t="str">
        <f t="shared" si="6"/>
        <v>Savoia</v>
      </c>
      <c r="AE40" t="s">
        <v>22</v>
      </c>
      <c r="AF40" t="s">
        <v>23</v>
      </c>
      <c r="AG40" t="s">
        <v>26</v>
      </c>
      <c r="AH40" t="s">
        <v>2348</v>
      </c>
      <c r="AI40" s="13">
        <f t="shared" si="7"/>
        <v>4</v>
      </c>
      <c r="AJ40" s="13">
        <f t="shared" si="8"/>
        <v>1</v>
      </c>
      <c r="AK40" s="21">
        <v>1</v>
      </c>
      <c r="AM40" t="s">
        <v>2154</v>
      </c>
      <c r="AN40" t="str">
        <f t="shared" si="2"/>
        <v>R01</v>
      </c>
      <c r="AO40" s="20" t="str">
        <f t="shared" si="3"/>
        <v>FINES_R01</v>
      </c>
      <c r="AP40" s="25">
        <f t="shared" si="9"/>
        <v>0.37435945868492132</v>
      </c>
      <c r="AQ40" s="24" t="str">
        <f>+IFERROR(VLOOKUP(Y40,#REF!,2,FALSE),"-")</f>
        <v>-</v>
      </c>
      <c r="AR40" s="13" t="s">
        <v>2393</v>
      </c>
      <c r="AS40" t="s">
        <v>2397</v>
      </c>
      <c r="AT40" t="str">
        <f t="shared" si="10"/>
        <v>Calle 7 - e/ 474 y 475 - La Plata City Bell</v>
      </c>
    </row>
    <row r="41" spans="1:46" ht="15.75" thickBot="1" x14ac:dyDescent="0.3">
      <c r="A41" s="47">
        <v>1</v>
      </c>
      <c r="B41" s="47" t="s">
        <v>18</v>
      </c>
      <c r="C41" s="47" t="s">
        <v>2497</v>
      </c>
      <c r="D41" s="47" t="s">
        <v>108</v>
      </c>
      <c r="E41" s="47" t="s">
        <v>109</v>
      </c>
      <c r="F41" s="47" t="s">
        <v>2586</v>
      </c>
      <c r="G41" s="47" t="s">
        <v>2587</v>
      </c>
      <c r="H41" s="47" t="s">
        <v>2588</v>
      </c>
      <c r="I41" s="47" t="s">
        <v>2475</v>
      </c>
      <c r="J41" s="47" t="s">
        <v>2587</v>
      </c>
      <c r="K41" s="47" t="s">
        <v>12980</v>
      </c>
      <c r="L41" s="47">
        <v>0.60103046894073486</v>
      </c>
      <c r="M41" s="47">
        <v>-34.950817197073</v>
      </c>
      <c r="N41" s="47">
        <v>-57.843869038785002</v>
      </c>
      <c r="O41" s="47" t="s">
        <v>15126</v>
      </c>
      <c r="P41" s="47">
        <v>1</v>
      </c>
      <c r="Q41">
        <v>8</v>
      </c>
      <c r="S41" s="23" t="s">
        <v>2347</v>
      </c>
      <c r="T41" t="str">
        <f t="shared" si="4"/>
        <v>01</v>
      </c>
      <c r="V41" t="str">
        <f>+VLOOKUP(B41,MARCO!E:E,1,FALSE)</f>
        <v>La Plata</v>
      </c>
      <c r="W41" t="s">
        <v>134</v>
      </c>
      <c r="X41" t="s">
        <v>134</v>
      </c>
      <c r="Y41" t="str">
        <f t="shared" si="5"/>
        <v>R 1 - D 1 - 462 - 0715</v>
      </c>
      <c r="Z41" t="s">
        <v>20</v>
      </c>
      <c r="AA41" t="s">
        <v>2349</v>
      </c>
      <c r="AB41" t="s">
        <v>21</v>
      </c>
      <c r="AD41" t="str">
        <f t="shared" si="6"/>
        <v>Sitio De La Memoria Arana</v>
      </c>
      <c r="AE41" t="s">
        <v>22</v>
      </c>
      <c r="AF41" t="s">
        <v>23</v>
      </c>
      <c r="AG41" t="s">
        <v>26</v>
      </c>
      <c r="AH41" t="s">
        <v>2348</v>
      </c>
      <c r="AI41" s="13">
        <f t="shared" si="7"/>
        <v>8</v>
      </c>
      <c r="AJ41" s="13">
        <f t="shared" si="8"/>
        <v>1</v>
      </c>
      <c r="AK41" s="21">
        <v>1</v>
      </c>
      <c r="AM41" t="s">
        <v>2154</v>
      </c>
      <c r="AN41" t="str">
        <f t="shared" si="2"/>
        <v>R01</v>
      </c>
      <c r="AO41" s="20" t="str">
        <f t="shared" si="3"/>
        <v>FINES_R01</v>
      </c>
      <c r="AP41" s="25">
        <f t="shared" si="9"/>
        <v>0.60103046894073486</v>
      </c>
      <c r="AQ41" s="24" t="str">
        <f>+IFERROR(VLOOKUP(Y41,#REF!,2,FALSE),"-")</f>
        <v>-</v>
      </c>
      <c r="AR41" s="13" t="s">
        <v>2393</v>
      </c>
      <c r="AS41" t="s">
        <v>2398</v>
      </c>
      <c r="AT41" t="str">
        <f t="shared" si="10"/>
        <v>Calle 637 - e/ 131 - La Plata Arana</v>
      </c>
    </row>
    <row r="42" spans="1:46" ht="15.75" thickBot="1" x14ac:dyDescent="0.3">
      <c r="A42" s="47">
        <v>1</v>
      </c>
      <c r="B42" s="47" t="s">
        <v>18</v>
      </c>
      <c r="C42" s="47" t="s">
        <v>2369</v>
      </c>
      <c r="D42" s="47" t="s">
        <v>89</v>
      </c>
      <c r="E42" s="47" t="s">
        <v>91</v>
      </c>
      <c r="F42" s="47" t="s">
        <v>2590</v>
      </c>
      <c r="G42" s="47" t="s">
        <v>2591</v>
      </c>
      <c r="H42" s="47" t="s">
        <v>2592</v>
      </c>
      <c r="I42" s="47" t="s">
        <v>2475</v>
      </c>
      <c r="J42" s="47" t="s">
        <v>2594</v>
      </c>
      <c r="K42" s="47" t="s">
        <v>12981</v>
      </c>
      <c r="L42" s="47">
        <v>4.4785808771848679E-2</v>
      </c>
      <c r="M42" s="47">
        <v>-34.931860399999998</v>
      </c>
      <c r="N42" s="47">
        <v>-57.951313499999998</v>
      </c>
      <c r="O42" s="47" t="s">
        <v>15127</v>
      </c>
      <c r="P42" s="47">
        <v>1</v>
      </c>
      <c r="Q42">
        <v>13</v>
      </c>
      <c r="S42" s="23" t="s">
        <v>2347</v>
      </c>
      <c r="T42" t="str">
        <f t="shared" si="4"/>
        <v>01</v>
      </c>
      <c r="V42" t="str">
        <f>+VLOOKUP(B42,MARCO!E:E,1,FALSE)</f>
        <v>La Plata</v>
      </c>
      <c r="W42" t="s">
        <v>134</v>
      </c>
      <c r="X42" t="s">
        <v>134</v>
      </c>
      <c r="Y42" t="str">
        <f t="shared" si="5"/>
        <v>R 1 - D 1 - 452 - 0622</v>
      </c>
      <c r="Z42" t="s">
        <v>20</v>
      </c>
      <c r="AA42" t="s">
        <v>2349</v>
      </c>
      <c r="AB42" t="s">
        <v>21</v>
      </c>
      <c r="AD42" t="str">
        <f t="shared" si="6"/>
        <v>Casa Nuestramerica</v>
      </c>
      <c r="AE42" t="s">
        <v>22</v>
      </c>
      <c r="AF42" t="s">
        <v>23</v>
      </c>
      <c r="AG42" t="s">
        <v>26</v>
      </c>
      <c r="AH42" t="s">
        <v>2348</v>
      </c>
      <c r="AI42" s="13">
        <f t="shared" si="7"/>
        <v>13</v>
      </c>
      <c r="AJ42" s="13">
        <f t="shared" si="8"/>
        <v>1</v>
      </c>
      <c r="AK42" s="21">
        <v>1</v>
      </c>
      <c r="AM42" t="s">
        <v>2154</v>
      </c>
      <c r="AN42" t="str">
        <f t="shared" si="2"/>
        <v>R01</v>
      </c>
      <c r="AO42" s="20" t="str">
        <f t="shared" si="3"/>
        <v>FINES_R01</v>
      </c>
      <c r="AP42" s="25">
        <f t="shared" si="9"/>
        <v>4.4785808771848679E-2</v>
      </c>
      <c r="AQ42" s="24" t="str">
        <f>+IFERROR(VLOOKUP(Y42,#REF!,2,FALSE),"-")</f>
        <v>-</v>
      </c>
      <c r="AR42" s="13" t="s">
        <v>2393</v>
      </c>
      <c r="AS42" t="s">
        <v>2398</v>
      </c>
      <c r="AT42" t="str">
        <f t="shared" si="10"/>
        <v>Diagonal 75 - 378 e/ 4 y 58 - La Plata Centro</v>
      </c>
    </row>
    <row r="43" spans="1:46" ht="15.75" thickBot="1" x14ac:dyDescent="0.3">
      <c r="A43" s="47">
        <v>1</v>
      </c>
      <c r="B43" s="47" t="s">
        <v>18</v>
      </c>
      <c r="C43" s="47" t="s">
        <v>2497</v>
      </c>
      <c r="D43" s="47" t="s">
        <v>108</v>
      </c>
      <c r="E43" s="47" t="s">
        <v>109</v>
      </c>
      <c r="F43" s="47" t="s">
        <v>2595</v>
      </c>
      <c r="G43" s="47" t="s">
        <v>2169</v>
      </c>
      <c r="H43" s="47" t="s">
        <v>2596</v>
      </c>
      <c r="I43" s="47" t="s">
        <v>2475</v>
      </c>
      <c r="J43" s="47" t="s">
        <v>2502</v>
      </c>
      <c r="K43" s="47" t="s">
        <v>12982</v>
      </c>
      <c r="L43" s="47">
        <v>0.52154481410980225</v>
      </c>
      <c r="M43" s="47">
        <v>-34.889682405057421</v>
      </c>
      <c r="N43" s="47">
        <v>-58.135100954264018</v>
      </c>
      <c r="O43" s="47" t="s">
        <v>15128</v>
      </c>
      <c r="P43" s="47">
        <v>1</v>
      </c>
      <c r="Q43">
        <v>11</v>
      </c>
      <c r="S43" s="23" t="s">
        <v>2347</v>
      </c>
      <c r="T43" t="str">
        <f t="shared" si="4"/>
        <v>01</v>
      </c>
      <c r="V43" t="str">
        <f>+VLOOKUP(B43,MARCO!E:E,1,FALSE)</f>
        <v>La Plata</v>
      </c>
      <c r="W43" t="s">
        <v>134</v>
      </c>
      <c r="X43" t="s">
        <v>134</v>
      </c>
      <c r="Y43" t="str">
        <f t="shared" si="5"/>
        <v>R 1 - D 1 - 462 - 0719</v>
      </c>
      <c r="Z43" t="s">
        <v>20</v>
      </c>
      <c r="AA43" t="s">
        <v>2349</v>
      </c>
      <c r="AB43" t="s">
        <v>21</v>
      </c>
      <c r="AD43" t="str">
        <f t="shared" si="6"/>
        <v>Fundación Edén</v>
      </c>
      <c r="AE43" t="s">
        <v>22</v>
      </c>
      <c r="AF43" t="s">
        <v>23</v>
      </c>
      <c r="AG43" t="s">
        <v>26</v>
      </c>
      <c r="AH43" t="s">
        <v>2348</v>
      </c>
      <c r="AI43" s="13">
        <f t="shared" si="7"/>
        <v>11</v>
      </c>
      <c r="AJ43" s="13">
        <f t="shared" si="8"/>
        <v>1</v>
      </c>
      <c r="AK43" s="21">
        <v>1</v>
      </c>
      <c r="AM43" t="s">
        <v>2154</v>
      </c>
      <c r="AN43" t="str">
        <f t="shared" si="2"/>
        <v>R01</v>
      </c>
      <c r="AO43" s="20" t="str">
        <f t="shared" si="3"/>
        <v>FINES_R01</v>
      </c>
      <c r="AP43" s="25">
        <f t="shared" si="9"/>
        <v>0.52154481410980225</v>
      </c>
      <c r="AQ43" s="24" t="str">
        <f>+IFERROR(VLOOKUP(Y43,#REF!,2,FALSE),"-")</f>
        <v>-</v>
      </c>
      <c r="AR43" s="13" t="s">
        <v>2393</v>
      </c>
      <c r="AS43" t="s">
        <v>2397</v>
      </c>
      <c r="AT43" t="str">
        <f t="shared" si="10"/>
        <v>Calle 411 - e/ 153 - La Plata Arturo Segui</v>
      </c>
    </row>
    <row r="44" spans="1:46" ht="15.75" thickBot="1" x14ac:dyDescent="0.3">
      <c r="A44" s="47">
        <v>1</v>
      </c>
      <c r="B44" s="47" t="s">
        <v>18</v>
      </c>
      <c r="C44" s="47" t="s">
        <v>2429</v>
      </c>
      <c r="D44" s="47" t="s">
        <v>116</v>
      </c>
      <c r="E44" s="47" t="s">
        <v>117</v>
      </c>
      <c r="F44" s="47" t="s">
        <v>2600</v>
      </c>
      <c r="G44" s="47" t="s">
        <v>2601</v>
      </c>
      <c r="H44" s="47" t="s">
        <v>2602</v>
      </c>
      <c r="I44" s="47" t="s">
        <v>2475</v>
      </c>
      <c r="J44" s="47"/>
      <c r="K44" s="47" t="s">
        <v>12983</v>
      </c>
      <c r="L44" s="47">
        <v>9.0722151100635529E-2</v>
      </c>
      <c r="M44" s="47">
        <v>-34.948929054019999</v>
      </c>
      <c r="N44" s="47">
        <v>-57.954788793751</v>
      </c>
      <c r="O44" s="47" t="s">
        <v>15129</v>
      </c>
      <c r="P44" s="47">
        <v>1</v>
      </c>
      <c r="Q44">
        <v>21</v>
      </c>
      <c r="S44" s="23" t="s">
        <v>2347</v>
      </c>
      <c r="T44" t="str">
        <f t="shared" si="4"/>
        <v>01</v>
      </c>
      <c r="V44" t="str">
        <f>+VLOOKUP(B44,MARCO!E:E,1,FALSE)</f>
        <v>La Plata</v>
      </c>
      <c r="W44" t="s">
        <v>134</v>
      </c>
      <c r="X44" t="s">
        <v>134</v>
      </c>
      <c r="Y44" t="str">
        <f t="shared" si="5"/>
        <v>R 1 - D 1 - 466 - 3933</v>
      </c>
      <c r="Z44" t="s">
        <v>20</v>
      </c>
      <c r="AA44" t="s">
        <v>2349</v>
      </c>
      <c r="AB44" t="s">
        <v>21</v>
      </c>
      <c r="AD44" t="str">
        <f t="shared" si="6"/>
        <v>Freire</v>
      </c>
      <c r="AE44" t="s">
        <v>22</v>
      </c>
      <c r="AF44" t="s">
        <v>23</v>
      </c>
      <c r="AG44" t="s">
        <v>26</v>
      </c>
      <c r="AH44" t="s">
        <v>2348</v>
      </c>
      <c r="AI44" s="13">
        <f t="shared" si="7"/>
        <v>21</v>
      </c>
      <c r="AJ44" s="13">
        <f t="shared" si="8"/>
        <v>1</v>
      </c>
      <c r="AK44" s="21">
        <v>1</v>
      </c>
      <c r="AM44" t="s">
        <v>2154</v>
      </c>
      <c r="AN44" t="str">
        <f t="shared" si="2"/>
        <v>R01</v>
      </c>
      <c r="AO44" s="20" t="str">
        <f t="shared" si="3"/>
        <v>FINES_R01</v>
      </c>
      <c r="AP44" s="25">
        <f t="shared" si="9"/>
        <v>9.0722151100635529E-2</v>
      </c>
      <c r="AQ44" s="24" t="str">
        <f>+IFERROR(VLOOKUP(Y44,#REF!,2,FALSE),"-")</f>
        <v>-</v>
      </c>
      <c r="AR44" s="13" t="s">
        <v>2393</v>
      </c>
      <c r="AS44" t="s">
        <v>2397</v>
      </c>
      <c r="AT44" t="str">
        <f t="shared" si="10"/>
        <v>Calle 524 - e/ 29 y 30 - La Plata Hernández</v>
      </c>
    </row>
    <row r="45" spans="1:46" ht="15.75" thickBot="1" x14ac:dyDescent="0.3">
      <c r="A45" s="47">
        <v>1</v>
      </c>
      <c r="B45" s="47" t="s">
        <v>18</v>
      </c>
      <c r="C45" s="47" t="s">
        <v>2429</v>
      </c>
      <c r="D45" s="47" t="s">
        <v>116</v>
      </c>
      <c r="E45" s="47" t="s">
        <v>117</v>
      </c>
      <c r="F45" s="47" t="s">
        <v>2604</v>
      </c>
      <c r="G45" s="47" t="s">
        <v>2171</v>
      </c>
      <c r="H45" s="47" t="s">
        <v>2605</v>
      </c>
      <c r="I45" s="47" t="s">
        <v>2475</v>
      </c>
      <c r="J45" s="47" t="s">
        <v>2533</v>
      </c>
      <c r="K45" s="47" t="s">
        <v>12984</v>
      </c>
      <c r="L45" s="47">
        <v>9.2879720032215118E-2</v>
      </c>
      <c r="M45" s="47">
        <v>-34.941610300000001</v>
      </c>
      <c r="N45" s="47">
        <v>-57.968775100000002</v>
      </c>
      <c r="O45" s="47" t="s">
        <v>15130</v>
      </c>
      <c r="P45" s="47">
        <v>2</v>
      </c>
      <c r="Q45">
        <v>57</v>
      </c>
      <c r="S45" s="23" t="s">
        <v>2347</v>
      </c>
      <c r="T45" t="str">
        <f t="shared" si="4"/>
        <v>01</v>
      </c>
      <c r="V45" t="str">
        <f>+VLOOKUP(B45,MARCO!E:E,1,FALSE)</f>
        <v>La Plata</v>
      </c>
      <c r="W45" t="s">
        <v>134</v>
      </c>
      <c r="X45" t="s">
        <v>134</v>
      </c>
      <c r="Y45" t="str">
        <f t="shared" si="5"/>
        <v>R 1 - D 1 - 466 - 3557</v>
      </c>
      <c r="Z45" t="s">
        <v>20</v>
      </c>
      <c r="AA45" t="s">
        <v>2349</v>
      </c>
      <c r="AB45" t="s">
        <v>21</v>
      </c>
      <c r="AD45" t="str">
        <f t="shared" si="6"/>
        <v>Paulo Freire</v>
      </c>
      <c r="AE45" t="s">
        <v>22</v>
      </c>
      <c r="AF45" t="s">
        <v>23</v>
      </c>
      <c r="AG45" t="s">
        <v>26</v>
      </c>
      <c r="AH45" t="s">
        <v>2348</v>
      </c>
      <c r="AI45" s="13">
        <f t="shared" si="7"/>
        <v>57</v>
      </c>
      <c r="AJ45" s="13">
        <f t="shared" si="8"/>
        <v>2</v>
      </c>
      <c r="AK45" s="21">
        <v>1</v>
      </c>
      <c r="AM45" t="s">
        <v>2154</v>
      </c>
      <c r="AN45" t="str">
        <f t="shared" si="2"/>
        <v>R01</v>
      </c>
      <c r="AO45" s="20" t="str">
        <f t="shared" si="3"/>
        <v>FINES_R01</v>
      </c>
      <c r="AP45" s="25">
        <f t="shared" si="9"/>
        <v>9.2879720032215118E-2</v>
      </c>
      <c r="AQ45" s="24" t="str">
        <f>+IFERROR(VLOOKUP(Y45,#REF!,2,FALSE),"-")</f>
        <v>-</v>
      </c>
      <c r="AR45" s="13" t="s">
        <v>2393</v>
      </c>
      <c r="AS45" t="s">
        <v>2398</v>
      </c>
      <c r="AT45" t="str">
        <f t="shared" si="10"/>
        <v>Calle 131 - e/ 510 y 511 - La Plata Hernández</v>
      </c>
    </row>
    <row r="46" spans="1:46" ht="15.75" thickBot="1" x14ac:dyDescent="0.3">
      <c r="A46" s="47">
        <v>1</v>
      </c>
      <c r="B46" s="47" t="s">
        <v>18</v>
      </c>
      <c r="C46" s="47" t="s">
        <v>2374</v>
      </c>
      <c r="D46" s="47" t="s">
        <v>93</v>
      </c>
      <c r="E46" s="47" t="s">
        <v>94</v>
      </c>
      <c r="F46" s="47" t="s">
        <v>2609</v>
      </c>
      <c r="G46" s="47" t="s">
        <v>2610</v>
      </c>
      <c r="H46" s="47" t="s">
        <v>2611</v>
      </c>
      <c r="I46" s="47" t="s">
        <v>2475</v>
      </c>
      <c r="J46" s="47" t="s">
        <v>2613</v>
      </c>
      <c r="K46" s="47" t="s">
        <v>12985</v>
      </c>
      <c r="L46" s="47">
        <v>0.20506787300109861</v>
      </c>
      <c r="M46" s="47">
        <v>-34.922166481237618</v>
      </c>
      <c r="N46" s="47">
        <v>-57.934992825418369</v>
      </c>
      <c r="O46" s="47" t="s">
        <v>15131</v>
      </c>
      <c r="P46" s="47">
        <v>1</v>
      </c>
      <c r="Q46">
        <v>11</v>
      </c>
      <c r="S46" s="23" t="s">
        <v>2347</v>
      </c>
      <c r="T46" t="str">
        <f t="shared" si="4"/>
        <v>01</v>
      </c>
      <c r="V46" t="str">
        <f>+VLOOKUP(B46,MARCO!E:E,1,FALSE)</f>
        <v>La Plata</v>
      </c>
      <c r="W46" t="s">
        <v>134</v>
      </c>
      <c r="X46" t="s">
        <v>134</v>
      </c>
      <c r="Y46" t="str">
        <f t="shared" si="5"/>
        <v>R 1 - D 1 - 453 - 1273</v>
      </c>
      <c r="Z46" t="s">
        <v>20</v>
      </c>
      <c r="AA46" t="s">
        <v>2349</v>
      </c>
      <c r="AB46" t="s">
        <v>21</v>
      </c>
      <c r="AD46" t="str">
        <f t="shared" si="6"/>
        <v>Hospital Reencuentro</v>
      </c>
      <c r="AE46" t="s">
        <v>22</v>
      </c>
      <c r="AF46" t="s">
        <v>23</v>
      </c>
      <c r="AG46" t="s">
        <v>26</v>
      </c>
      <c r="AH46" t="s">
        <v>2348</v>
      </c>
      <c r="AI46" s="13">
        <f t="shared" si="7"/>
        <v>11</v>
      </c>
      <c r="AJ46" s="13">
        <f t="shared" si="8"/>
        <v>1</v>
      </c>
      <c r="AK46" s="21">
        <v>1</v>
      </c>
      <c r="AM46" t="s">
        <v>2154</v>
      </c>
      <c r="AN46" t="str">
        <f t="shared" si="2"/>
        <v>R01</v>
      </c>
      <c r="AO46" s="20" t="str">
        <f t="shared" si="3"/>
        <v>FINES_R01</v>
      </c>
      <c r="AP46" s="25">
        <f t="shared" si="9"/>
        <v>0.20506787300109861</v>
      </c>
      <c r="AQ46" s="24" t="str">
        <f>+IFERROR(VLOOKUP(Y46,#REF!,2,FALSE),"-")</f>
        <v>-</v>
      </c>
      <c r="AR46" s="13" t="s">
        <v>2393</v>
      </c>
      <c r="AS46" t="s">
        <v>2397</v>
      </c>
      <c r="AT46" t="str">
        <f t="shared" si="10"/>
        <v>Calle 64 - e/ 5 y 6 - La Plata Centro</v>
      </c>
    </row>
    <row r="47" spans="1:46" ht="15.75" thickBot="1" x14ac:dyDescent="0.3">
      <c r="A47" s="47">
        <v>1</v>
      </c>
      <c r="B47" s="47" t="s">
        <v>18</v>
      </c>
      <c r="C47" s="47" t="s">
        <v>2374</v>
      </c>
      <c r="D47" s="47" t="s">
        <v>93</v>
      </c>
      <c r="E47" s="47" t="s">
        <v>94</v>
      </c>
      <c r="F47" s="47" t="s">
        <v>2614</v>
      </c>
      <c r="G47" s="47" t="s">
        <v>2615</v>
      </c>
      <c r="H47" s="47" t="s">
        <v>2616</v>
      </c>
      <c r="I47" s="47" t="s">
        <v>2475</v>
      </c>
      <c r="J47" s="47" t="s">
        <v>2618</v>
      </c>
      <c r="K47" s="47" t="s">
        <v>12986</v>
      </c>
      <c r="L47" s="47">
        <v>0.68507230281829834</v>
      </c>
      <c r="M47" s="47">
        <v>-34.967201600000003</v>
      </c>
      <c r="N47" s="47">
        <v>-57.908895680000001</v>
      </c>
      <c r="O47" s="47" t="s">
        <v>15132</v>
      </c>
      <c r="P47" s="47">
        <v>1</v>
      </c>
      <c r="Q47">
        <v>27</v>
      </c>
      <c r="S47" s="23" t="s">
        <v>2347</v>
      </c>
      <c r="T47" t="str">
        <f t="shared" si="4"/>
        <v>01</v>
      </c>
      <c r="V47" t="str">
        <f>+VLOOKUP(B47,MARCO!E:E,1,FALSE)</f>
        <v>La Plata</v>
      </c>
      <c r="W47" t="s">
        <v>134</v>
      </c>
      <c r="X47" t="s">
        <v>134</v>
      </c>
      <c r="Y47" t="str">
        <f t="shared" si="5"/>
        <v>R 1 - D 1 - 453 - 3861</v>
      </c>
      <c r="Z47" t="s">
        <v>20</v>
      </c>
      <c r="AA47" t="s">
        <v>2349</v>
      </c>
      <c r="AB47" t="s">
        <v>21</v>
      </c>
      <c r="AD47" t="str">
        <f t="shared" si="6"/>
        <v>Club Los Abuelos</v>
      </c>
      <c r="AE47" t="s">
        <v>22</v>
      </c>
      <c r="AF47" t="s">
        <v>23</v>
      </c>
      <c r="AG47" t="s">
        <v>26</v>
      </c>
      <c r="AH47" t="s">
        <v>2348</v>
      </c>
      <c r="AI47" s="13">
        <f t="shared" si="7"/>
        <v>27</v>
      </c>
      <c r="AJ47" s="13">
        <f t="shared" si="8"/>
        <v>1</v>
      </c>
      <c r="AK47" s="21">
        <v>1</v>
      </c>
      <c r="AM47" t="s">
        <v>2154</v>
      </c>
      <c r="AN47" t="str">
        <f t="shared" si="2"/>
        <v>R01</v>
      </c>
      <c r="AO47" s="20" t="str">
        <f t="shared" si="3"/>
        <v>FINES_R01</v>
      </c>
      <c r="AP47" s="25">
        <f t="shared" si="9"/>
        <v>0.68507230281829834</v>
      </c>
      <c r="AQ47" s="24" t="str">
        <f>+IFERROR(VLOOKUP(Y47,#REF!,2,FALSE),"-")</f>
        <v>-</v>
      </c>
      <c r="AR47" s="13" t="s">
        <v>2393</v>
      </c>
      <c r="AS47" t="s">
        <v>2398</v>
      </c>
      <c r="AT47" t="str">
        <f t="shared" si="10"/>
        <v>Calle 20 - e/ 20 y 21 - La Plata La Plata</v>
      </c>
    </row>
    <row r="48" spans="1:46" ht="15.75" thickBot="1" x14ac:dyDescent="0.3">
      <c r="A48" s="47">
        <v>1</v>
      </c>
      <c r="B48" s="47" t="s">
        <v>18</v>
      </c>
      <c r="C48" s="47" t="s">
        <v>2486</v>
      </c>
      <c r="D48" s="47" t="s">
        <v>98</v>
      </c>
      <c r="E48" s="47" t="s">
        <v>99</v>
      </c>
      <c r="F48" s="47" t="s">
        <v>2619</v>
      </c>
      <c r="G48" s="47" t="s">
        <v>2172</v>
      </c>
      <c r="H48" s="47" t="s">
        <v>2620</v>
      </c>
      <c r="I48" s="47" t="s">
        <v>2475</v>
      </c>
      <c r="J48" s="47" t="s">
        <v>2578</v>
      </c>
      <c r="K48" s="47" t="s">
        <v>12987</v>
      </c>
      <c r="L48" s="47">
        <v>0.48959815502166748</v>
      </c>
      <c r="M48" s="47">
        <v>-34.987824506091002</v>
      </c>
      <c r="N48" s="47">
        <v>-58.002714354529999</v>
      </c>
      <c r="O48" s="47" t="s">
        <v>15133</v>
      </c>
      <c r="P48" s="47">
        <v>2</v>
      </c>
      <c r="Q48">
        <v>55</v>
      </c>
      <c r="S48" s="23" t="s">
        <v>2347</v>
      </c>
      <c r="T48" t="str">
        <f t="shared" si="4"/>
        <v>01</v>
      </c>
      <c r="V48" t="str">
        <f>+VLOOKUP(B48,MARCO!E:E,1,FALSE)</f>
        <v>La Plata</v>
      </c>
      <c r="W48" t="s">
        <v>134</v>
      </c>
      <c r="X48" t="s">
        <v>134</v>
      </c>
      <c r="Y48" t="str">
        <f t="shared" si="5"/>
        <v>R 1 - D 1 - 457 - 3871</v>
      </c>
      <c r="Z48" t="s">
        <v>20</v>
      </c>
      <c r="AA48" t="s">
        <v>2349</v>
      </c>
      <c r="AB48" t="s">
        <v>21</v>
      </c>
      <c r="AD48" t="str">
        <f t="shared" si="6"/>
        <v>Polideportivo Los Hornos</v>
      </c>
      <c r="AE48" t="s">
        <v>22</v>
      </c>
      <c r="AF48" t="s">
        <v>23</v>
      </c>
      <c r="AG48" t="s">
        <v>26</v>
      </c>
      <c r="AH48" t="s">
        <v>2348</v>
      </c>
      <c r="AI48" s="13">
        <f t="shared" si="7"/>
        <v>55</v>
      </c>
      <c r="AJ48" s="13">
        <f t="shared" si="8"/>
        <v>2</v>
      </c>
      <c r="AK48" s="21">
        <v>1</v>
      </c>
      <c r="AM48" t="s">
        <v>2154</v>
      </c>
      <c r="AN48" t="str">
        <f t="shared" si="2"/>
        <v>R01</v>
      </c>
      <c r="AO48" s="20" t="str">
        <f t="shared" si="3"/>
        <v>FINES_R01</v>
      </c>
      <c r="AP48" s="25">
        <f t="shared" si="9"/>
        <v>0.48959815502166748</v>
      </c>
      <c r="AQ48" s="24" t="str">
        <f>+IFERROR(VLOOKUP(Y48,#REF!,2,FALSE),"-")</f>
        <v>-</v>
      </c>
      <c r="AR48" s="13" t="s">
        <v>2393</v>
      </c>
      <c r="AS48" t="s">
        <v>2398</v>
      </c>
      <c r="AT48" t="str">
        <f t="shared" si="10"/>
        <v>Calle 66 - 2851 e/ 152 y 153 - La Plata Los Hornos</v>
      </c>
    </row>
    <row r="49" spans="1:46" ht="15.75" thickBot="1" x14ac:dyDescent="0.3">
      <c r="A49" s="47">
        <v>1</v>
      </c>
      <c r="B49" s="47" t="s">
        <v>18</v>
      </c>
      <c r="C49" s="47" t="s">
        <v>2371</v>
      </c>
      <c r="D49" s="47" t="s">
        <v>104</v>
      </c>
      <c r="E49" s="47" t="s">
        <v>105</v>
      </c>
      <c r="F49" s="47" t="s">
        <v>2622</v>
      </c>
      <c r="G49" s="47" t="s">
        <v>2623</v>
      </c>
      <c r="H49" s="47" t="s">
        <v>2624</v>
      </c>
      <c r="I49" s="47" t="s">
        <v>2475</v>
      </c>
      <c r="J49" s="47" t="s">
        <v>2578</v>
      </c>
      <c r="K49" s="47" t="s">
        <v>12988</v>
      </c>
      <c r="L49" s="47">
        <v>0.84052932262420654</v>
      </c>
      <c r="M49" s="47">
        <v>-34.945534209999998</v>
      </c>
      <c r="N49" s="47">
        <v>-58.012304980000003</v>
      </c>
      <c r="O49" s="47" t="s">
        <v>15134</v>
      </c>
      <c r="P49" s="47">
        <v>1</v>
      </c>
      <c r="Q49">
        <v>18</v>
      </c>
      <c r="S49" s="23" t="s">
        <v>2347</v>
      </c>
      <c r="T49" t="str">
        <f t="shared" si="4"/>
        <v>01</v>
      </c>
      <c r="V49" t="str">
        <f>+VLOOKUP(B49,MARCO!E:E,1,FALSE)</f>
        <v>La Plata</v>
      </c>
      <c r="W49" t="s">
        <v>134</v>
      </c>
      <c r="X49" t="s">
        <v>134</v>
      </c>
      <c r="Y49" t="str">
        <f t="shared" si="5"/>
        <v>R 1 - D 1 - 460 - 3964</v>
      </c>
      <c r="Z49" t="s">
        <v>20</v>
      </c>
      <c r="AA49" t="s">
        <v>2349</v>
      </c>
      <c r="AB49" t="s">
        <v>21</v>
      </c>
      <c r="AD49" t="str">
        <f t="shared" si="6"/>
        <v>Ub Malvinas</v>
      </c>
      <c r="AE49" t="s">
        <v>22</v>
      </c>
      <c r="AF49" t="s">
        <v>23</v>
      </c>
      <c r="AG49" t="s">
        <v>26</v>
      </c>
      <c r="AH49" t="s">
        <v>2348</v>
      </c>
      <c r="AI49" s="13">
        <f t="shared" si="7"/>
        <v>18</v>
      </c>
      <c r="AJ49" s="13">
        <f t="shared" si="8"/>
        <v>1</v>
      </c>
      <c r="AK49" s="21">
        <v>1</v>
      </c>
      <c r="AM49" t="s">
        <v>2154</v>
      </c>
      <c r="AN49" t="str">
        <f t="shared" si="2"/>
        <v>R01</v>
      </c>
      <c r="AO49" s="20" t="str">
        <f t="shared" si="3"/>
        <v>FINES_R01</v>
      </c>
      <c r="AP49" s="25">
        <f t="shared" si="9"/>
        <v>0.84052932262420654</v>
      </c>
      <c r="AQ49" s="24" t="str">
        <f>+IFERROR(VLOOKUP(Y49,#REF!,2,FALSE),"-")</f>
        <v>-</v>
      </c>
      <c r="AR49" s="13" t="s">
        <v>2393</v>
      </c>
      <c r="AS49" t="s">
        <v>2398</v>
      </c>
      <c r="AT49" t="str">
        <f t="shared" si="10"/>
        <v>Calle 35 - e/ 152 y 153 - La Plata La Plata</v>
      </c>
    </row>
    <row r="50" spans="1:46" ht="15.75" thickBot="1" x14ac:dyDescent="0.3">
      <c r="A50" s="47">
        <v>1</v>
      </c>
      <c r="B50" s="47" t="s">
        <v>18</v>
      </c>
      <c r="C50" s="47" t="s">
        <v>2371</v>
      </c>
      <c r="D50" s="47" t="s">
        <v>104</v>
      </c>
      <c r="E50" s="47" t="s">
        <v>105</v>
      </c>
      <c r="F50" s="47" t="s">
        <v>2626</v>
      </c>
      <c r="G50" s="47" t="s">
        <v>2627</v>
      </c>
      <c r="H50" s="47" t="s">
        <v>2628</v>
      </c>
      <c r="I50" s="47" t="s">
        <v>2475</v>
      </c>
      <c r="J50" s="47" t="s">
        <v>2578</v>
      </c>
      <c r="K50" s="47" t="s">
        <v>12989</v>
      </c>
      <c r="L50" s="47">
        <v>0.41537943482398992</v>
      </c>
      <c r="M50" s="47">
        <v>-34.944093401982997</v>
      </c>
      <c r="N50" s="47">
        <v>-57.996036372146001</v>
      </c>
      <c r="O50" s="47" t="s">
        <v>15135</v>
      </c>
      <c r="P50" s="47">
        <v>1</v>
      </c>
      <c r="Q50">
        <v>23</v>
      </c>
      <c r="S50" s="23" t="s">
        <v>2347</v>
      </c>
      <c r="T50" t="str">
        <f t="shared" si="4"/>
        <v>01</v>
      </c>
      <c r="V50" t="str">
        <f>+VLOOKUP(B50,MARCO!E:E,1,FALSE)</f>
        <v>La Plata</v>
      </c>
      <c r="W50" t="s">
        <v>134</v>
      </c>
      <c r="X50" t="s">
        <v>134</v>
      </c>
      <c r="Y50" t="str">
        <f t="shared" si="5"/>
        <v>R 1 - D 1 - 460 - 3947</v>
      </c>
      <c r="Z50" t="s">
        <v>20</v>
      </c>
      <c r="AA50" t="s">
        <v>2349</v>
      </c>
      <c r="AB50" t="s">
        <v>21</v>
      </c>
      <c r="AD50" t="str">
        <f t="shared" si="6"/>
        <v>Adelina Alaye</v>
      </c>
      <c r="AE50" t="s">
        <v>22</v>
      </c>
      <c r="AF50" t="s">
        <v>23</v>
      </c>
      <c r="AG50" t="s">
        <v>26</v>
      </c>
      <c r="AH50" t="s">
        <v>2348</v>
      </c>
      <c r="AI50" s="13">
        <f t="shared" si="7"/>
        <v>23</v>
      </c>
      <c r="AJ50" s="13">
        <f t="shared" si="8"/>
        <v>1</v>
      </c>
      <c r="AK50" s="21">
        <v>1</v>
      </c>
      <c r="AM50" t="s">
        <v>2154</v>
      </c>
      <c r="AN50" t="str">
        <f t="shared" si="2"/>
        <v>R01</v>
      </c>
      <c r="AO50" s="20" t="str">
        <f t="shared" si="3"/>
        <v>FINES_R01</v>
      </c>
      <c r="AP50" s="25">
        <f t="shared" si="9"/>
        <v>0.41537943482398992</v>
      </c>
      <c r="AQ50" s="24" t="str">
        <f>+IFERROR(VLOOKUP(Y50,#REF!,2,FALSE),"-")</f>
        <v>-</v>
      </c>
      <c r="AR50" s="13" t="s">
        <v>2393</v>
      </c>
      <c r="AS50" t="s">
        <v>2398</v>
      </c>
      <c r="AT50" t="str">
        <f t="shared" si="10"/>
        <v>Calle 42 - e/ 144 - La Plata San Carlos</v>
      </c>
    </row>
    <row r="51" spans="1:46" ht="15.75" thickBot="1" x14ac:dyDescent="0.3">
      <c r="A51" s="47">
        <v>1</v>
      </c>
      <c r="B51" s="47" t="s">
        <v>18</v>
      </c>
      <c r="C51" s="47" t="s">
        <v>2429</v>
      </c>
      <c r="D51" s="47" t="s">
        <v>116</v>
      </c>
      <c r="E51" s="47" t="s">
        <v>117</v>
      </c>
      <c r="F51" s="47" t="s">
        <v>2630</v>
      </c>
      <c r="G51" s="47" t="s">
        <v>2166</v>
      </c>
      <c r="H51" s="47" t="s">
        <v>2631</v>
      </c>
      <c r="I51" s="47" t="s">
        <v>2475</v>
      </c>
      <c r="J51" s="47" t="s">
        <v>2633</v>
      </c>
      <c r="K51" s="47" t="s">
        <v>12990</v>
      </c>
      <c r="L51" s="47">
        <v>5.8824680745601647E-2</v>
      </c>
      <c r="M51" s="47">
        <v>-34.931134980000003</v>
      </c>
      <c r="N51" s="47">
        <v>-57.946272010000001</v>
      </c>
      <c r="O51" s="47" t="s">
        <v>15136</v>
      </c>
      <c r="P51" s="47">
        <v>3</v>
      </c>
      <c r="Q51">
        <v>63</v>
      </c>
      <c r="S51" s="23" t="s">
        <v>2347</v>
      </c>
      <c r="T51" t="str">
        <f t="shared" si="4"/>
        <v>01</v>
      </c>
      <c r="V51" t="str">
        <f>+VLOOKUP(B51,MARCO!E:E,1,FALSE)</f>
        <v>La Plata</v>
      </c>
      <c r="W51" t="s">
        <v>134</v>
      </c>
      <c r="X51" t="s">
        <v>134</v>
      </c>
      <c r="Y51" t="str">
        <f t="shared" si="5"/>
        <v>R 1 - D 1 - 466 - 3856</v>
      </c>
      <c r="Z51" t="s">
        <v>20</v>
      </c>
      <c r="AA51" t="s">
        <v>2349</v>
      </c>
      <c r="AB51" t="s">
        <v>21</v>
      </c>
      <c r="AD51" t="str">
        <f t="shared" si="6"/>
        <v>Club Provincia</v>
      </c>
      <c r="AE51" t="s">
        <v>22</v>
      </c>
      <c r="AF51" t="s">
        <v>23</v>
      </c>
      <c r="AG51" t="s">
        <v>26</v>
      </c>
      <c r="AH51" t="s">
        <v>2348</v>
      </c>
      <c r="AI51" s="13">
        <f t="shared" si="7"/>
        <v>63</v>
      </c>
      <c r="AJ51" s="13">
        <f t="shared" si="8"/>
        <v>3</v>
      </c>
      <c r="AK51" s="21">
        <v>1</v>
      </c>
      <c r="AM51" t="s">
        <v>2154</v>
      </c>
      <c r="AN51" t="str">
        <f t="shared" si="2"/>
        <v>R01</v>
      </c>
      <c r="AO51" s="20" t="str">
        <f t="shared" si="3"/>
        <v>FINES_R01</v>
      </c>
      <c r="AP51" s="25">
        <f t="shared" si="9"/>
        <v>5.8824680745601647E-2</v>
      </c>
      <c r="AQ51" s="24" t="str">
        <f>+IFERROR(VLOOKUP(Y51,#REF!,2,FALSE),"-")</f>
        <v>-</v>
      </c>
      <c r="AR51" s="13" t="s">
        <v>2393</v>
      </c>
      <c r="AS51" t="s">
        <v>2397</v>
      </c>
      <c r="AT51" t="str">
        <f t="shared" si="10"/>
        <v>Calle 15 - e/ 75 y 76 - La Plata Villa Elvira</v>
      </c>
    </row>
    <row r="52" spans="1:46" ht="15.75" thickBot="1" x14ac:dyDescent="0.3">
      <c r="A52" s="47">
        <v>1</v>
      </c>
      <c r="B52" s="47" t="s">
        <v>18</v>
      </c>
      <c r="C52" s="47" t="s">
        <v>2429</v>
      </c>
      <c r="D52" s="47" t="s">
        <v>116</v>
      </c>
      <c r="E52" s="47" t="s">
        <v>117</v>
      </c>
      <c r="F52" s="47" t="s">
        <v>2635</v>
      </c>
      <c r="G52" s="47" t="s">
        <v>2636</v>
      </c>
      <c r="H52" s="47" t="s">
        <v>2637</v>
      </c>
      <c r="I52" s="47" t="s">
        <v>2475</v>
      </c>
      <c r="J52" s="47" t="s">
        <v>2633</v>
      </c>
      <c r="K52" s="47" t="s">
        <v>12991</v>
      </c>
      <c r="L52" s="47">
        <v>0.52944964170455933</v>
      </c>
      <c r="M52" s="47">
        <v>-34.919832438621498</v>
      </c>
      <c r="N52" s="47">
        <v>-58.015410179871502</v>
      </c>
      <c r="O52" s="47" t="s">
        <v>15137</v>
      </c>
      <c r="P52" s="47">
        <v>4</v>
      </c>
      <c r="Q52">
        <v>111</v>
      </c>
      <c r="S52" s="23" t="s">
        <v>2347</v>
      </c>
      <c r="T52" t="str">
        <f t="shared" si="4"/>
        <v>01</v>
      </c>
      <c r="V52" t="str">
        <f>+VLOOKUP(B52,MARCO!E:E,1,FALSE)</f>
        <v>La Plata</v>
      </c>
      <c r="W52" t="s">
        <v>134</v>
      </c>
      <c r="X52" t="s">
        <v>134</v>
      </c>
      <c r="Y52" t="str">
        <f t="shared" si="5"/>
        <v>R 1 - D 1 - 466 - 1031</v>
      </c>
      <c r="Z52" t="s">
        <v>20</v>
      </c>
      <c r="AA52" t="s">
        <v>2349</v>
      </c>
      <c r="AB52" t="s">
        <v>21</v>
      </c>
      <c r="AD52" t="str">
        <f t="shared" si="6"/>
        <v>Escuela Media N°22</v>
      </c>
      <c r="AE52" t="s">
        <v>22</v>
      </c>
      <c r="AF52" t="s">
        <v>23</v>
      </c>
      <c r="AG52" t="s">
        <v>26</v>
      </c>
      <c r="AH52" t="s">
        <v>2348</v>
      </c>
      <c r="AI52" s="13">
        <f t="shared" si="7"/>
        <v>111</v>
      </c>
      <c r="AJ52" s="13">
        <f t="shared" si="8"/>
        <v>4</v>
      </c>
      <c r="AK52" s="21">
        <v>1</v>
      </c>
      <c r="AM52" t="s">
        <v>2154</v>
      </c>
      <c r="AN52" t="str">
        <f t="shared" si="2"/>
        <v>R01</v>
      </c>
      <c r="AO52" s="20" t="str">
        <f t="shared" si="3"/>
        <v>FINES_R01</v>
      </c>
      <c r="AP52" s="25">
        <f t="shared" si="9"/>
        <v>0.52944964170455933</v>
      </c>
      <c r="AQ52" s="24" t="str">
        <f>+IFERROR(VLOOKUP(Y52,#REF!,2,FALSE),"-")</f>
        <v>-</v>
      </c>
      <c r="AR52" s="13" t="s">
        <v>2393</v>
      </c>
      <c r="AS52" t="s">
        <v>2398</v>
      </c>
      <c r="AT52" t="str">
        <f t="shared" si="10"/>
        <v>Calle 519 - e/ 138 y 139 - La Plata San Carlos</v>
      </c>
    </row>
    <row r="53" spans="1:46" ht="15.75" thickBot="1" x14ac:dyDescent="0.3">
      <c r="A53" s="47">
        <v>1</v>
      </c>
      <c r="B53" s="47" t="s">
        <v>18</v>
      </c>
      <c r="C53" s="47" t="s">
        <v>2429</v>
      </c>
      <c r="D53" s="47" t="s">
        <v>116</v>
      </c>
      <c r="E53" s="47" t="s">
        <v>117</v>
      </c>
      <c r="F53" s="47" t="s">
        <v>2639</v>
      </c>
      <c r="G53" s="47" t="s">
        <v>2640</v>
      </c>
      <c r="H53" s="47" t="s">
        <v>2641</v>
      </c>
      <c r="I53" s="47" t="s">
        <v>2475</v>
      </c>
      <c r="J53" s="47" t="s">
        <v>2633</v>
      </c>
      <c r="K53" s="47" t="s">
        <v>12992</v>
      </c>
      <c r="L53" s="47">
        <v>0.62556606531143188</v>
      </c>
      <c r="M53" s="47">
        <v>-34.9507274986723</v>
      </c>
      <c r="N53" s="47">
        <v>-58.054710519270103</v>
      </c>
      <c r="O53" s="47" t="s">
        <v>15138</v>
      </c>
      <c r="P53" s="47">
        <v>3</v>
      </c>
      <c r="Q53">
        <v>88</v>
      </c>
      <c r="S53" s="23" t="s">
        <v>2347</v>
      </c>
      <c r="T53" t="str">
        <f t="shared" si="4"/>
        <v>01</v>
      </c>
      <c r="V53" t="str">
        <f>+VLOOKUP(B53,MARCO!E:E,1,FALSE)</f>
        <v>La Plata</v>
      </c>
      <c r="W53" t="s">
        <v>134</v>
      </c>
      <c r="X53" t="s">
        <v>134</v>
      </c>
      <c r="Y53" t="str">
        <f t="shared" si="5"/>
        <v>R 1 - D 1 - 466 - 0999</v>
      </c>
      <c r="Z53" t="s">
        <v>20</v>
      </c>
      <c r="AA53" t="s">
        <v>2349</v>
      </c>
      <c r="AB53" t="s">
        <v>21</v>
      </c>
      <c r="AD53" t="str">
        <f t="shared" si="6"/>
        <v>Escuela Secundaria N° 78</v>
      </c>
      <c r="AE53" t="s">
        <v>22</v>
      </c>
      <c r="AF53" t="s">
        <v>23</v>
      </c>
      <c r="AG53" t="s">
        <v>26</v>
      </c>
      <c r="AH53" t="s">
        <v>2348</v>
      </c>
      <c r="AI53" s="13">
        <f t="shared" si="7"/>
        <v>88</v>
      </c>
      <c r="AJ53" s="13">
        <f t="shared" si="8"/>
        <v>3</v>
      </c>
      <c r="AK53" s="21">
        <v>1</v>
      </c>
      <c r="AM53" t="s">
        <v>2154</v>
      </c>
      <c r="AN53" t="str">
        <f t="shared" si="2"/>
        <v>R01</v>
      </c>
      <c r="AO53" s="20" t="str">
        <f t="shared" si="3"/>
        <v>FINES_R01</v>
      </c>
      <c r="AP53" s="25">
        <f t="shared" si="9"/>
        <v>0.62556606531143188</v>
      </c>
      <c r="AQ53" s="24" t="str">
        <f>+IFERROR(VLOOKUP(Y53,#REF!,2,FALSE),"-")</f>
        <v>-</v>
      </c>
      <c r="AR53" s="13" t="s">
        <v>2393</v>
      </c>
      <c r="AS53" t="s">
        <v>2397</v>
      </c>
      <c r="AT53" t="str">
        <f t="shared" si="10"/>
        <v>Calle 517 - e/ 173 y 174 - La Plata Melchor Romero</v>
      </c>
    </row>
    <row r="54" spans="1:46" ht="15.75" thickBot="1" x14ac:dyDescent="0.3">
      <c r="A54" s="47">
        <v>1</v>
      </c>
      <c r="B54" s="47" t="s">
        <v>18</v>
      </c>
      <c r="C54" s="47" t="s">
        <v>2429</v>
      </c>
      <c r="D54" s="47" t="s">
        <v>116</v>
      </c>
      <c r="E54" s="47" t="s">
        <v>117</v>
      </c>
      <c r="F54" s="47" t="s">
        <v>2644</v>
      </c>
      <c r="G54" s="47" t="s">
        <v>2165</v>
      </c>
      <c r="H54" s="47" t="s">
        <v>2645</v>
      </c>
      <c r="I54" s="47" t="s">
        <v>2475</v>
      </c>
      <c r="J54" s="47" t="s">
        <v>2633</v>
      </c>
      <c r="K54" s="47" t="s">
        <v>12993</v>
      </c>
      <c r="L54" s="47">
        <v>0.52514463663101196</v>
      </c>
      <c r="M54" s="47">
        <v>-34.995764971700403</v>
      </c>
      <c r="N54" s="47">
        <v>-57.858549299866098</v>
      </c>
      <c r="O54" s="47" t="s">
        <v>15139</v>
      </c>
      <c r="P54" s="47">
        <v>3</v>
      </c>
      <c r="Q54">
        <v>80</v>
      </c>
      <c r="S54" s="23" t="s">
        <v>2347</v>
      </c>
      <c r="T54" t="str">
        <f t="shared" si="4"/>
        <v>01</v>
      </c>
      <c r="V54" t="str">
        <f>+VLOOKUP(B54,MARCO!E:E,1,FALSE)</f>
        <v>La Plata</v>
      </c>
      <c r="W54" t="s">
        <v>134</v>
      </c>
      <c r="X54" t="s">
        <v>134</v>
      </c>
      <c r="Y54" t="str">
        <f t="shared" si="5"/>
        <v>R 1 - D 1 - 466 - 3858</v>
      </c>
      <c r="Z54" t="s">
        <v>20</v>
      </c>
      <c r="AA54" t="s">
        <v>2349</v>
      </c>
      <c r="AB54" t="s">
        <v>21</v>
      </c>
      <c r="AD54" t="str">
        <f t="shared" si="6"/>
        <v>Centro Sicardi</v>
      </c>
      <c r="AE54" t="s">
        <v>22</v>
      </c>
      <c r="AF54" t="s">
        <v>23</v>
      </c>
      <c r="AG54" t="s">
        <v>26</v>
      </c>
      <c r="AH54" t="s">
        <v>2348</v>
      </c>
      <c r="AI54" s="13">
        <f t="shared" si="7"/>
        <v>80</v>
      </c>
      <c r="AJ54" s="13">
        <f t="shared" si="8"/>
        <v>3</v>
      </c>
      <c r="AK54" s="21">
        <v>1</v>
      </c>
      <c r="AM54" t="s">
        <v>2154</v>
      </c>
      <c r="AN54" t="str">
        <f t="shared" si="2"/>
        <v>R01</v>
      </c>
      <c r="AO54" s="20" t="str">
        <f t="shared" si="3"/>
        <v>FINES_R01</v>
      </c>
      <c r="AP54" s="25">
        <f t="shared" si="9"/>
        <v>0.52514463663101196</v>
      </c>
      <c r="AQ54" s="24" t="str">
        <f>+IFERROR(VLOOKUP(Y54,#REF!,2,FALSE),"-")</f>
        <v>-</v>
      </c>
      <c r="AR54" s="13" t="s">
        <v>2393</v>
      </c>
      <c r="AS54" t="s">
        <v>2398</v>
      </c>
      <c r="AT54" t="str">
        <f t="shared" si="10"/>
        <v>Calle 659 - e/ 14 Bis y 15 - La Plata Parque Sicardi</v>
      </c>
    </row>
    <row r="55" spans="1:46" ht="15.75" thickBot="1" x14ac:dyDescent="0.3">
      <c r="A55" s="47">
        <v>1</v>
      </c>
      <c r="B55" s="47" t="s">
        <v>18</v>
      </c>
      <c r="C55" s="47" t="s">
        <v>2497</v>
      </c>
      <c r="D55" s="47" t="s">
        <v>108</v>
      </c>
      <c r="E55" s="47" t="s">
        <v>109</v>
      </c>
      <c r="F55" s="47" t="s">
        <v>2650</v>
      </c>
      <c r="G55" s="47" t="s">
        <v>2651</v>
      </c>
      <c r="H55" s="47" t="s">
        <v>2652</v>
      </c>
      <c r="I55" s="47" t="s">
        <v>2475</v>
      </c>
      <c r="J55" s="47" t="s">
        <v>2654</v>
      </c>
      <c r="K55" s="47" t="s">
        <v>12994</v>
      </c>
      <c r="L55" s="47">
        <v>0.80020046234130859</v>
      </c>
      <c r="M55" s="47">
        <v>-34.964392317908001</v>
      </c>
      <c r="N55" s="47">
        <v>-57.902240863956003</v>
      </c>
      <c r="O55" s="47" t="s">
        <v>15140</v>
      </c>
      <c r="P55" s="47">
        <v>1</v>
      </c>
      <c r="Q55">
        <v>13</v>
      </c>
      <c r="S55" s="23" t="s">
        <v>2347</v>
      </c>
      <c r="T55" t="str">
        <f t="shared" si="4"/>
        <v>01</v>
      </c>
      <c r="V55" t="str">
        <f>+VLOOKUP(B55,MARCO!E:E,1,FALSE)</f>
        <v>La Plata</v>
      </c>
      <c r="W55" t="s">
        <v>134</v>
      </c>
      <c r="X55" t="s">
        <v>134</v>
      </c>
      <c r="Y55" t="str">
        <f t="shared" si="5"/>
        <v>R 1 - D 1 - 462 - 0732</v>
      </c>
      <c r="Z55" t="s">
        <v>20</v>
      </c>
      <c r="AA55" t="s">
        <v>2349</v>
      </c>
      <c r="AB55" t="s">
        <v>21</v>
      </c>
      <c r="AD55" t="str">
        <f t="shared" si="6"/>
        <v>Resistencia Cultural Barrio Los Robles (rodol Demi</v>
      </c>
      <c r="AE55" t="s">
        <v>22</v>
      </c>
      <c r="AF55" t="s">
        <v>23</v>
      </c>
      <c r="AG55" t="s">
        <v>26</v>
      </c>
      <c r="AH55" t="s">
        <v>2348</v>
      </c>
      <c r="AI55" s="13">
        <f t="shared" si="7"/>
        <v>13</v>
      </c>
      <c r="AJ55" s="13">
        <f t="shared" si="8"/>
        <v>1</v>
      </c>
      <c r="AK55" s="21">
        <v>1</v>
      </c>
      <c r="AM55" t="s">
        <v>2154</v>
      </c>
      <c r="AN55" t="str">
        <f t="shared" si="2"/>
        <v>R01</v>
      </c>
      <c r="AO55" s="20" t="str">
        <f t="shared" si="3"/>
        <v>FINES_R01</v>
      </c>
      <c r="AP55" s="25">
        <f t="shared" si="9"/>
        <v>0.80020046234130859</v>
      </c>
      <c r="AQ55" s="24" t="str">
        <f>+IFERROR(VLOOKUP(Y55,#REF!,2,FALSE),"-")</f>
        <v>-</v>
      </c>
      <c r="AR55" s="13" t="s">
        <v>2393</v>
      </c>
      <c r="AS55" t="s">
        <v>2397</v>
      </c>
      <c r="AT55" t="str">
        <f t="shared" si="10"/>
        <v>Calle 609 - e/ 16 - La Plata Villa Elvira</v>
      </c>
    </row>
    <row r="56" spans="1:46" ht="15.75" thickBot="1" x14ac:dyDescent="0.3">
      <c r="A56" s="47">
        <v>1</v>
      </c>
      <c r="B56" s="47" t="s">
        <v>18</v>
      </c>
      <c r="C56" s="47" t="s">
        <v>2374</v>
      </c>
      <c r="D56" s="47" t="s">
        <v>93</v>
      </c>
      <c r="E56" s="47" t="s">
        <v>94</v>
      </c>
      <c r="F56" s="47" t="s">
        <v>2655</v>
      </c>
      <c r="G56" s="47" t="s">
        <v>2656</v>
      </c>
      <c r="H56" s="47" t="s">
        <v>2657</v>
      </c>
      <c r="I56" s="47" t="s">
        <v>2475</v>
      </c>
      <c r="J56" s="47" t="s">
        <v>2659</v>
      </c>
      <c r="K56" s="47" t="s">
        <v>12995</v>
      </c>
      <c r="L56" s="47">
        <v>7.9649321734905243E-2</v>
      </c>
      <c r="M56" s="47">
        <v>-34.902385442964793</v>
      </c>
      <c r="N56" s="47">
        <v>-57.952976082694953</v>
      </c>
      <c r="O56" s="47" t="s">
        <v>15141</v>
      </c>
      <c r="P56" s="47">
        <v>2</v>
      </c>
      <c r="Q56">
        <v>52</v>
      </c>
      <c r="S56" s="23" t="s">
        <v>2347</v>
      </c>
      <c r="T56" t="str">
        <f t="shared" si="4"/>
        <v>01</v>
      </c>
      <c r="V56" t="str">
        <f>+VLOOKUP(B56,MARCO!E:E,1,FALSE)</f>
        <v>La Plata</v>
      </c>
      <c r="W56" t="s">
        <v>134</v>
      </c>
      <c r="X56" t="s">
        <v>134</v>
      </c>
      <c r="Y56" t="str">
        <f t="shared" si="5"/>
        <v>R 1 - D 1 - 453 - 3285</v>
      </c>
      <c r="Z56" t="s">
        <v>20</v>
      </c>
      <c r="AA56" t="s">
        <v>2349</v>
      </c>
      <c r="AB56" t="s">
        <v>21</v>
      </c>
      <c r="AD56" t="str">
        <f t="shared" si="6"/>
        <v>El Subsuelo</v>
      </c>
      <c r="AE56" t="s">
        <v>22</v>
      </c>
      <c r="AF56" t="s">
        <v>23</v>
      </c>
      <c r="AG56" t="s">
        <v>26</v>
      </c>
      <c r="AH56" t="s">
        <v>2348</v>
      </c>
      <c r="AI56" s="13">
        <f t="shared" si="7"/>
        <v>52</v>
      </c>
      <c r="AJ56" s="13">
        <f t="shared" si="8"/>
        <v>2</v>
      </c>
      <c r="AK56" s="21">
        <v>1</v>
      </c>
      <c r="AM56" t="s">
        <v>2154</v>
      </c>
      <c r="AN56" t="str">
        <f t="shared" si="2"/>
        <v>R01</v>
      </c>
      <c r="AO56" s="20" t="str">
        <f t="shared" si="3"/>
        <v>FINES_R01</v>
      </c>
      <c r="AP56" s="25">
        <f t="shared" si="9"/>
        <v>7.9649321734905243E-2</v>
      </c>
      <c r="AQ56" s="24" t="str">
        <f>+IFERROR(VLOOKUP(Y56,#REF!,2,FALSE),"-")</f>
        <v>-</v>
      </c>
      <c r="AR56" s="13" t="s">
        <v>2393</v>
      </c>
      <c r="AS56" t="s">
        <v>2397</v>
      </c>
      <c r="AT56" t="str">
        <f t="shared" si="10"/>
        <v>Calle 1 - 441 - La Plata Centro</v>
      </c>
    </row>
    <row r="57" spans="1:46" ht="15.75" thickBot="1" x14ac:dyDescent="0.3">
      <c r="A57" s="47">
        <v>1</v>
      </c>
      <c r="B57" s="47" t="s">
        <v>18</v>
      </c>
      <c r="C57" s="47" t="s">
        <v>2497</v>
      </c>
      <c r="D57" s="47" t="s">
        <v>108</v>
      </c>
      <c r="E57" s="47" t="s">
        <v>109</v>
      </c>
      <c r="F57" s="47" t="s">
        <v>2661</v>
      </c>
      <c r="G57" s="47" t="s">
        <v>2662</v>
      </c>
      <c r="H57" s="47" t="s">
        <v>2663</v>
      </c>
      <c r="I57" s="47" t="s">
        <v>2475</v>
      </c>
      <c r="J57" s="47" t="s">
        <v>2552</v>
      </c>
      <c r="K57" s="47" t="s">
        <v>12996</v>
      </c>
      <c r="L57" s="47">
        <v>0.65314829349517822</v>
      </c>
      <c r="M57" s="47">
        <v>-34.957206009402</v>
      </c>
      <c r="N57" s="47">
        <v>-57.994166034270997</v>
      </c>
      <c r="O57" s="47" t="s">
        <v>15142</v>
      </c>
      <c r="P57" s="47">
        <v>1</v>
      </c>
      <c r="Q57">
        <v>36</v>
      </c>
      <c r="S57" s="23" t="s">
        <v>2347</v>
      </c>
      <c r="T57" t="str">
        <f t="shared" si="4"/>
        <v>01</v>
      </c>
      <c r="V57" t="str">
        <f>+VLOOKUP(B57,MARCO!E:E,1,FALSE)</f>
        <v>La Plata</v>
      </c>
      <c r="W57" t="s">
        <v>134</v>
      </c>
      <c r="X57" t="s">
        <v>134</v>
      </c>
      <c r="Y57" t="str">
        <f t="shared" si="5"/>
        <v>R 1 - D 1 - 462 - 1630</v>
      </c>
      <c r="Z57" t="s">
        <v>20</v>
      </c>
      <c r="AA57" t="s">
        <v>2349</v>
      </c>
      <c r="AB57" t="s">
        <v>21</v>
      </c>
      <c r="AD57" t="str">
        <f t="shared" si="6"/>
        <v>La Casita</v>
      </c>
      <c r="AE57" t="s">
        <v>22</v>
      </c>
      <c r="AF57" t="s">
        <v>23</v>
      </c>
      <c r="AG57" t="s">
        <v>26</v>
      </c>
      <c r="AH57" t="s">
        <v>2348</v>
      </c>
      <c r="AI57" s="13">
        <f t="shared" si="7"/>
        <v>36</v>
      </c>
      <c r="AJ57" s="13">
        <f t="shared" si="8"/>
        <v>1</v>
      </c>
      <c r="AK57" s="21">
        <v>1</v>
      </c>
      <c r="AM57" t="s">
        <v>2154</v>
      </c>
      <c r="AN57" t="str">
        <f t="shared" si="2"/>
        <v>R01</v>
      </c>
      <c r="AO57" s="20" t="str">
        <f t="shared" si="3"/>
        <v>FINES_R01</v>
      </c>
      <c r="AP57" s="25">
        <f t="shared" si="9"/>
        <v>0.65314829349517822</v>
      </c>
      <c r="AQ57" s="24" t="str">
        <f>+IFERROR(VLOOKUP(Y57,#REF!,2,FALSE),"-")</f>
        <v>-</v>
      </c>
      <c r="AR57" s="13" t="s">
        <v>2393</v>
      </c>
      <c r="AS57" t="s">
        <v>2398</v>
      </c>
      <c r="AT57" t="str">
        <f t="shared" si="10"/>
        <v>Calle 151 - e/ 52 - La Plata Los Hornos</v>
      </c>
    </row>
    <row r="58" spans="1:46" ht="15.75" thickBot="1" x14ac:dyDescent="0.3">
      <c r="A58" s="47">
        <v>1</v>
      </c>
      <c r="B58" s="47" t="s">
        <v>18</v>
      </c>
      <c r="C58" s="47" t="s">
        <v>2486</v>
      </c>
      <c r="D58" s="47" t="s">
        <v>98</v>
      </c>
      <c r="E58" s="47" t="s">
        <v>99</v>
      </c>
      <c r="F58" s="47" t="s">
        <v>2667</v>
      </c>
      <c r="G58" s="47" t="s">
        <v>2668</v>
      </c>
      <c r="H58" s="47" t="s">
        <v>2669</v>
      </c>
      <c r="I58" s="47" t="s">
        <v>2475</v>
      </c>
      <c r="J58" s="47" t="s">
        <v>2672</v>
      </c>
      <c r="K58" s="47" t="s">
        <v>12997</v>
      </c>
      <c r="L58" s="47">
        <v>0.4334598183631897</v>
      </c>
      <c r="M58" s="47">
        <v>-34.901521959999997</v>
      </c>
      <c r="N58" s="47">
        <v>-58.061770250000002</v>
      </c>
      <c r="O58" s="47" t="s">
        <v>15143</v>
      </c>
      <c r="P58" s="47">
        <v>1</v>
      </c>
      <c r="Q58">
        <v>16</v>
      </c>
      <c r="S58" s="23" t="s">
        <v>2347</v>
      </c>
      <c r="T58" t="str">
        <f t="shared" si="4"/>
        <v>01</v>
      </c>
      <c r="V58" t="str">
        <f>+VLOOKUP(B58,MARCO!E:E,1,FALSE)</f>
        <v>La Plata</v>
      </c>
      <c r="W58" t="s">
        <v>134</v>
      </c>
      <c r="X58" t="s">
        <v>134</v>
      </c>
      <c r="Y58" t="str">
        <f t="shared" si="5"/>
        <v>R 1 - D 1 - 457 - 3991</v>
      </c>
      <c r="Z58" t="s">
        <v>20</v>
      </c>
      <c r="AA58" t="s">
        <v>2349</v>
      </c>
      <c r="AB58" t="s">
        <v>21</v>
      </c>
      <c r="AD58" t="str">
        <f t="shared" si="6"/>
        <v>PantalÓn Cortito</v>
      </c>
      <c r="AE58" t="s">
        <v>22</v>
      </c>
      <c r="AF58" t="s">
        <v>23</v>
      </c>
      <c r="AG58" t="s">
        <v>26</v>
      </c>
      <c r="AH58" t="s">
        <v>2348</v>
      </c>
      <c r="AI58" s="13">
        <f t="shared" si="7"/>
        <v>16</v>
      </c>
      <c r="AJ58" s="13">
        <f t="shared" si="8"/>
        <v>1</v>
      </c>
      <c r="AK58" s="21">
        <v>1</v>
      </c>
      <c r="AM58" t="s">
        <v>2154</v>
      </c>
      <c r="AN58" t="str">
        <f t="shared" si="2"/>
        <v>R01</v>
      </c>
      <c r="AO58" s="20" t="str">
        <f t="shared" si="3"/>
        <v>FINES_R01</v>
      </c>
      <c r="AP58" s="25">
        <f t="shared" si="9"/>
        <v>0.4334598183631897</v>
      </c>
      <c r="AQ58" s="24" t="str">
        <f>+IFERROR(VLOOKUP(Y58,#REF!,2,FALSE),"-")</f>
        <v>-</v>
      </c>
      <c r="AR58" s="13" t="s">
        <v>2393</v>
      </c>
      <c r="AS58" t="s">
        <v>2397</v>
      </c>
      <c r="AT58" t="str">
        <f t="shared" si="10"/>
        <v>Calle 139 - 425 - La Plata Los Hornos</v>
      </c>
    </row>
    <row r="59" spans="1:46" ht="15.75" thickBot="1" x14ac:dyDescent="0.3">
      <c r="A59" s="47">
        <v>1</v>
      </c>
      <c r="B59" s="47" t="s">
        <v>18</v>
      </c>
      <c r="C59" s="47" t="s">
        <v>2497</v>
      </c>
      <c r="D59" s="47" t="s">
        <v>108</v>
      </c>
      <c r="E59" s="47" t="s">
        <v>109</v>
      </c>
      <c r="F59" s="47" t="s">
        <v>2674</v>
      </c>
      <c r="G59" s="47" t="s">
        <v>2675</v>
      </c>
      <c r="H59" s="47" t="s">
        <v>2676</v>
      </c>
      <c r="I59" s="47" t="s">
        <v>2475</v>
      </c>
      <c r="J59" s="47" t="s">
        <v>2678</v>
      </c>
      <c r="K59" s="47" t="s">
        <v>12998</v>
      </c>
      <c r="L59" s="47">
        <v>8.8774286210536957E-2</v>
      </c>
      <c r="M59" s="47">
        <v>-34.921292404142001</v>
      </c>
      <c r="N59" s="47">
        <v>-57.949381525604998</v>
      </c>
      <c r="O59" s="47" t="s">
        <v>15144</v>
      </c>
      <c r="P59" s="47">
        <v>1</v>
      </c>
      <c r="Q59">
        <v>7</v>
      </c>
      <c r="S59" s="23" t="s">
        <v>2347</v>
      </c>
      <c r="T59" t="str">
        <f t="shared" si="4"/>
        <v>01</v>
      </c>
      <c r="V59" t="str">
        <f>+VLOOKUP(B59,MARCO!E:E,1,FALSE)</f>
        <v>La Plata</v>
      </c>
      <c r="W59" t="s">
        <v>134</v>
      </c>
      <c r="X59" t="s">
        <v>134</v>
      </c>
      <c r="Y59" t="str">
        <f t="shared" si="5"/>
        <v>R 1 - D 1 - 462 - 1233</v>
      </c>
      <c r="Z59" t="s">
        <v>20</v>
      </c>
      <c r="AA59" t="s">
        <v>2349</v>
      </c>
      <c r="AB59" t="s">
        <v>21</v>
      </c>
      <c r="AD59" t="str">
        <f t="shared" si="6"/>
        <v>Patria CompaÑera</v>
      </c>
      <c r="AE59" t="s">
        <v>22</v>
      </c>
      <c r="AF59" t="s">
        <v>23</v>
      </c>
      <c r="AG59" t="s">
        <v>26</v>
      </c>
      <c r="AH59" t="s">
        <v>2348</v>
      </c>
      <c r="AI59" s="13">
        <f t="shared" si="7"/>
        <v>7</v>
      </c>
      <c r="AJ59" s="13">
        <f t="shared" si="8"/>
        <v>1</v>
      </c>
      <c r="AK59" s="21">
        <v>1</v>
      </c>
      <c r="AM59" t="s">
        <v>2154</v>
      </c>
      <c r="AN59" t="str">
        <f t="shared" si="2"/>
        <v>R01</v>
      </c>
      <c r="AO59" s="20" t="str">
        <f t="shared" si="3"/>
        <v>FINES_R01</v>
      </c>
      <c r="AP59" s="25">
        <f t="shared" si="9"/>
        <v>8.8774286210536957E-2</v>
      </c>
      <c r="AQ59" s="24" t="str">
        <f>+IFERROR(VLOOKUP(Y59,#REF!,2,FALSE),"-")</f>
        <v>-</v>
      </c>
      <c r="AR59" s="13" t="s">
        <v>2393</v>
      </c>
      <c r="AS59" t="s">
        <v>2398</v>
      </c>
      <c r="AT59" t="str">
        <f t="shared" si="10"/>
        <v>Diag. 73 - 1556 e/ 56 y 11 - La Plata Centro</v>
      </c>
    </row>
    <row r="60" spans="1:46" ht="15.75" thickBot="1" x14ac:dyDescent="0.3">
      <c r="A60" s="47">
        <v>1</v>
      </c>
      <c r="B60" s="47" t="s">
        <v>18</v>
      </c>
      <c r="C60" s="47" t="s">
        <v>2369</v>
      </c>
      <c r="D60" s="47" t="s">
        <v>89</v>
      </c>
      <c r="E60" s="47" t="s">
        <v>91</v>
      </c>
      <c r="F60" s="47" t="s">
        <v>2679</v>
      </c>
      <c r="G60" s="47" t="s">
        <v>2680</v>
      </c>
      <c r="H60" s="47" t="s">
        <v>2681</v>
      </c>
      <c r="I60" s="47" t="s">
        <v>2475</v>
      </c>
      <c r="J60" s="47"/>
      <c r="K60" s="47" t="s">
        <v>12999</v>
      </c>
      <c r="L60" s="47">
        <v>0.163469523191452</v>
      </c>
      <c r="M60" s="47">
        <v>-34.926259897149002</v>
      </c>
      <c r="N60" s="47">
        <v>-57.954719875918002</v>
      </c>
      <c r="O60" s="47" t="s">
        <v>15145</v>
      </c>
      <c r="P60" s="47">
        <v>2</v>
      </c>
      <c r="Q60">
        <v>34</v>
      </c>
      <c r="S60" s="23" t="s">
        <v>2347</v>
      </c>
      <c r="T60" t="str">
        <f t="shared" si="4"/>
        <v>01</v>
      </c>
      <c r="V60" t="str">
        <f>+VLOOKUP(B60,MARCO!E:E,1,FALSE)</f>
        <v>La Plata</v>
      </c>
      <c r="W60" t="s">
        <v>134</v>
      </c>
      <c r="X60" t="s">
        <v>134</v>
      </c>
      <c r="Y60" t="str">
        <f t="shared" si="5"/>
        <v>R 1 - D 1 - 452 - 1279</v>
      </c>
      <c r="Z60" t="s">
        <v>20</v>
      </c>
      <c r="AA60" t="s">
        <v>2349</v>
      </c>
      <c r="AB60" t="s">
        <v>21</v>
      </c>
      <c r="AD60" t="str">
        <f t="shared" si="6"/>
        <v>Amet La Plata (sindicato Amet)</v>
      </c>
      <c r="AE60" t="s">
        <v>22</v>
      </c>
      <c r="AF60" t="s">
        <v>23</v>
      </c>
      <c r="AG60" t="s">
        <v>26</v>
      </c>
      <c r="AH60" t="s">
        <v>2348</v>
      </c>
      <c r="AI60" s="13">
        <f t="shared" si="7"/>
        <v>34</v>
      </c>
      <c r="AJ60" s="13">
        <f t="shared" si="8"/>
        <v>2</v>
      </c>
      <c r="AK60" s="21">
        <v>1</v>
      </c>
      <c r="AM60" t="s">
        <v>2154</v>
      </c>
      <c r="AN60" t="str">
        <f t="shared" si="2"/>
        <v>R01</v>
      </c>
      <c r="AO60" s="20" t="str">
        <f t="shared" si="3"/>
        <v>FINES_R01</v>
      </c>
      <c r="AP60" s="25">
        <f t="shared" si="9"/>
        <v>0.163469523191452</v>
      </c>
      <c r="AQ60" s="24" t="str">
        <f>+IFERROR(VLOOKUP(Y60,#REF!,2,FALSE),"-")</f>
        <v>-</v>
      </c>
      <c r="AR60" s="13" t="s">
        <v>2393</v>
      </c>
      <c r="AS60" t="s">
        <v>2398</v>
      </c>
      <c r="AT60" t="str">
        <f t="shared" si="10"/>
        <v>Calle 56 - 1048 e/ Esquina 16 - La Plata La Plata</v>
      </c>
    </row>
    <row r="61" spans="1:46" ht="15.75" thickBot="1" x14ac:dyDescent="0.3">
      <c r="A61" s="47">
        <v>1</v>
      </c>
      <c r="B61" s="47" t="s">
        <v>18</v>
      </c>
      <c r="C61" s="47" t="s">
        <v>2374</v>
      </c>
      <c r="D61" s="47" t="s">
        <v>93</v>
      </c>
      <c r="E61" s="47" t="s">
        <v>94</v>
      </c>
      <c r="F61" s="47" t="s">
        <v>2684</v>
      </c>
      <c r="G61" s="47" t="s">
        <v>2675</v>
      </c>
      <c r="H61" s="47" t="s">
        <v>2676</v>
      </c>
      <c r="I61" s="47" t="s">
        <v>2475</v>
      </c>
      <c r="J61" s="47" t="s">
        <v>2678</v>
      </c>
      <c r="K61" s="47" t="s">
        <v>15146</v>
      </c>
      <c r="L61" s="47">
        <v>8.8774286210536957E-2</v>
      </c>
      <c r="M61" s="47">
        <v>-34.921292404142001</v>
      </c>
      <c r="N61" s="47">
        <v>-57.949381525604998</v>
      </c>
      <c r="O61" s="47" t="s">
        <v>15147</v>
      </c>
      <c r="P61" s="47">
        <v>2</v>
      </c>
      <c r="Q61">
        <v>54</v>
      </c>
      <c r="S61" s="23" t="s">
        <v>2347</v>
      </c>
      <c r="T61" t="str">
        <f t="shared" si="4"/>
        <v>01</v>
      </c>
      <c r="V61" t="str">
        <f>+VLOOKUP(B61,MARCO!E:E,1,FALSE)</f>
        <v>La Plata</v>
      </c>
      <c r="W61" t="s">
        <v>134</v>
      </c>
      <c r="X61" t="s">
        <v>134</v>
      </c>
      <c r="Y61" t="str">
        <f t="shared" si="5"/>
        <v>R 1 - D 1 - 453 - 1233</v>
      </c>
      <c r="Z61" t="s">
        <v>20</v>
      </c>
      <c r="AA61" t="s">
        <v>2349</v>
      </c>
      <c r="AB61" t="s">
        <v>21</v>
      </c>
      <c r="AD61" t="str">
        <f t="shared" si="6"/>
        <v>Patria CompaÑera</v>
      </c>
      <c r="AE61" t="s">
        <v>22</v>
      </c>
      <c r="AF61" t="s">
        <v>23</v>
      </c>
      <c r="AG61" t="s">
        <v>26</v>
      </c>
      <c r="AH61" t="s">
        <v>2348</v>
      </c>
      <c r="AI61" s="13">
        <f t="shared" si="7"/>
        <v>54</v>
      </c>
      <c r="AJ61" s="13">
        <f t="shared" si="8"/>
        <v>2</v>
      </c>
      <c r="AK61" s="21">
        <v>1</v>
      </c>
      <c r="AM61" t="s">
        <v>2154</v>
      </c>
      <c r="AN61" t="str">
        <f t="shared" si="2"/>
        <v>R01</v>
      </c>
      <c r="AO61" s="20" t="str">
        <f t="shared" si="3"/>
        <v>FINES_R01</v>
      </c>
      <c r="AP61" s="25">
        <f t="shared" si="9"/>
        <v>8.8774286210536957E-2</v>
      </c>
      <c r="AQ61" s="24" t="str">
        <f>+IFERROR(VLOOKUP(Y61,#REF!,2,FALSE),"-")</f>
        <v>-</v>
      </c>
      <c r="AR61" s="13" t="s">
        <v>2393</v>
      </c>
      <c r="AS61" t="s">
        <v>2398</v>
      </c>
      <c r="AT61" t="str">
        <f t="shared" si="10"/>
        <v>Diag. 73 - 1556 e/ 56 y 11 - La Plata Centro</v>
      </c>
    </row>
    <row r="62" spans="1:46" ht="15.75" thickBot="1" x14ac:dyDescent="0.3">
      <c r="A62" s="47">
        <v>1</v>
      </c>
      <c r="B62" s="47" t="s">
        <v>18</v>
      </c>
      <c r="C62" s="47" t="s">
        <v>2374</v>
      </c>
      <c r="D62" s="47" t="s">
        <v>93</v>
      </c>
      <c r="E62" s="47" t="s">
        <v>94</v>
      </c>
      <c r="F62" s="47" t="s">
        <v>2687</v>
      </c>
      <c r="G62" s="47" t="s">
        <v>2688</v>
      </c>
      <c r="H62" s="47" t="s">
        <v>2689</v>
      </c>
      <c r="I62" s="47" t="s">
        <v>2475</v>
      </c>
      <c r="J62" s="47" t="s">
        <v>2691</v>
      </c>
      <c r="K62" s="47" t="s">
        <v>13000</v>
      </c>
      <c r="L62" s="47">
        <v>0.63917040824890137</v>
      </c>
      <c r="M62" s="47">
        <v>-34.996022311430004</v>
      </c>
      <c r="N62" s="47">
        <v>-58.073744456311999</v>
      </c>
      <c r="O62" s="47" t="s">
        <v>15148</v>
      </c>
      <c r="P62" s="47">
        <v>2</v>
      </c>
      <c r="Q62">
        <v>19</v>
      </c>
      <c r="S62" s="23" t="s">
        <v>2347</v>
      </c>
      <c r="T62" t="str">
        <f t="shared" si="4"/>
        <v>01</v>
      </c>
      <c r="V62" t="str">
        <f>+VLOOKUP(B62,MARCO!E:E,1,FALSE)</f>
        <v>La Plata</v>
      </c>
      <c r="W62" t="s">
        <v>134</v>
      </c>
      <c r="X62" t="s">
        <v>134</v>
      </c>
      <c r="Y62" t="str">
        <f t="shared" si="5"/>
        <v>R 1 - D 1 - 453 - 3509</v>
      </c>
      <c r="Z62" t="s">
        <v>20</v>
      </c>
      <c r="AA62" t="s">
        <v>2349</v>
      </c>
      <c r="AB62" t="s">
        <v>21</v>
      </c>
      <c r="AD62" t="str">
        <f t="shared" si="6"/>
        <v>Club Las Quintas</v>
      </c>
      <c r="AE62" t="s">
        <v>22</v>
      </c>
      <c r="AF62" t="s">
        <v>23</v>
      </c>
      <c r="AG62" t="s">
        <v>26</v>
      </c>
      <c r="AH62" t="s">
        <v>2348</v>
      </c>
      <c r="AI62" s="13">
        <f t="shared" si="7"/>
        <v>19</v>
      </c>
      <c r="AJ62" s="13">
        <f t="shared" si="8"/>
        <v>2</v>
      </c>
      <c r="AK62" s="21">
        <v>1</v>
      </c>
      <c r="AM62" t="s">
        <v>2154</v>
      </c>
      <c r="AN62" t="str">
        <f t="shared" si="2"/>
        <v>R01</v>
      </c>
      <c r="AO62" s="20" t="str">
        <f t="shared" si="3"/>
        <v>FINES_R01</v>
      </c>
      <c r="AP62" s="25">
        <f t="shared" si="9"/>
        <v>0.63917040824890137</v>
      </c>
      <c r="AQ62" s="24" t="str">
        <f>+IFERROR(VLOOKUP(Y62,#REF!,2,FALSE),"-")</f>
        <v>-</v>
      </c>
      <c r="AR62" s="13" t="s">
        <v>2393</v>
      </c>
      <c r="AS62" t="s">
        <v>2397</v>
      </c>
      <c r="AT62" t="str">
        <f t="shared" si="10"/>
        <v>Calle 143 - e/ 516 y 517 - La Plata La Plata</v>
      </c>
    </row>
    <row r="63" spans="1:46" ht="15.75" thickBot="1" x14ac:dyDescent="0.3">
      <c r="A63" s="47">
        <v>1</v>
      </c>
      <c r="B63" s="47" t="s">
        <v>18</v>
      </c>
      <c r="C63" s="47" t="s">
        <v>2434</v>
      </c>
      <c r="D63" s="47" t="s">
        <v>118</v>
      </c>
      <c r="E63" s="47" t="s">
        <v>119</v>
      </c>
      <c r="F63" s="47" t="s">
        <v>2693</v>
      </c>
      <c r="G63" s="47" t="s">
        <v>2694</v>
      </c>
      <c r="H63" s="47" t="s">
        <v>2695</v>
      </c>
      <c r="I63" s="47" t="s">
        <v>2475</v>
      </c>
      <c r="J63" s="47" t="s">
        <v>2278</v>
      </c>
      <c r="K63" s="47" t="s">
        <v>13001</v>
      </c>
      <c r="L63" s="47">
        <v>0.86756372451782227</v>
      </c>
      <c r="M63" s="47">
        <v>-34.937002982449002</v>
      </c>
      <c r="N63" s="47">
        <v>-58.039763839003001</v>
      </c>
      <c r="O63" s="47" t="s">
        <v>15149</v>
      </c>
      <c r="P63" s="47">
        <v>1</v>
      </c>
      <c r="Q63">
        <v>7</v>
      </c>
      <c r="S63" s="23" t="s">
        <v>2347</v>
      </c>
      <c r="T63" t="str">
        <f t="shared" si="4"/>
        <v>01</v>
      </c>
      <c r="V63" t="str">
        <f>+VLOOKUP(B63,MARCO!E:E,1,FALSE)</f>
        <v>La Plata</v>
      </c>
      <c r="W63" t="s">
        <v>134</v>
      </c>
      <c r="X63" t="s">
        <v>134</v>
      </c>
      <c r="Y63" t="str">
        <f t="shared" si="5"/>
        <v>R 1 - D 1 - 467 - 0799</v>
      </c>
      <c r="Z63" t="s">
        <v>20</v>
      </c>
      <c r="AA63" t="s">
        <v>2349</v>
      </c>
      <c r="AB63" t="s">
        <v>21</v>
      </c>
      <c r="AD63" t="str">
        <f t="shared" si="6"/>
        <v>Carlon Pereyra Rossi (movimiento Evita)</v>
      </c>
      <c r="AE63" t="s">
        <v>22</v>
      </c>
      <c r="AF63" t="s">
        <v>23</v>
      </c>
      <c r="AG63" t="s">
        <v>26</v>
      </c>
      <c r="AH63" t="s">
        <v>2348</v>
      </c>
      <c r="AI63" s="13">
        <f t="shared" si="7"/>
        <v>7</v>
      </c>
      <c r="AJ63" s="13">
        <f t="shared" si="8"/>
        <v>1</v>
      </c>
      <c r="AK63" s="21">
        <v>1</v>
      </c>
      <c r="AM63" t="s">
        <v>2154</v>
      </c>
      <c r="AN63" t="str">
        <f t="shared" si="2"/>
        <v>R01</v>
      </c>
      <c r="AO63" s="20" t="str">
        <f t="shared" si="3"/>
        <v>FINES_R01</v>
      </c>
      <c r="AP63" s="25">
        <f t="shared" si="9"/>
        <v>0.86756372451782227</v>
      </c>
      <c r="AQ63" s="24" t="str">
        <f>+IFERROR(VLOOKUP(Y63,#REF!,2,FALSE),"-")</f>
        <v>-</v>
      </c>
      <c r="AR63" s="13" t="s">
        <v>2393</v>
      </c>
      <c r="AS63" t="s">
        <v>2398</v>
      </c>
      <c r="AT63" t="str">
        <f t="shared" si="10"/>
        <v>Calle 159 - e/ 517 - La Plata Melchor Romero</v>
      </c>
    </row>
    <row r="64" spans="1:46" ht="15.75" thickBot="1" x14ac:dyDescent="0.3">
      <c r="A64" s="47">
        <v>1</v>
      </c>
      <c r="B64" s="47" t="s">
        <v>18</v>
      </c>
      <c r="C64" s="47" t="s">
        <v>2486</v>
      </c>
      <c r="D64" s="47" t="s">
        <v>98</v>
      </c>
      <c r="E64" s="47" t="s">
        <v>99</v>
      </c>
      <c r="F64" s="47" t="s">
        <v>2697</v>
      </c>
      <c r="G64" s="47" t="s">
        <v>2698</v>
      </c>
      <c r="H64" s="47" t="s">
        <v>2699</v>
      </c>
      <c r="I64" s="47" t="s">
        <v>2475</v>
      </c>
      <c r="J64" s="47"/>
      <c r="K64" s="47" t="s">
        <v>13002</v>
      </c>
      <c r="L64" s="47">
        <v>0.39314430952072138</v>
      </c>
      <c r="M64" s="47">
        <v>-34.963988612845</v>
      </c>
      <c r="N64" s="47">
        <v>-57.974323114759002</v>
      </c>
      <c r="O64" s="47" t="s">
        <v>15150</v>
      </c>
      <c r="P64" s="47">
        <v>1</v>
      </c>
      <c r="Q64">
        <v>9</v>
      </c>
      <c r="S64" s="23" t="s">
        <v>2347</v>
      </c>
      <c r="T64" t="str">
        <f t="shared" si="4"/>
        <v>01</v>
      </c>
      <c r="V64" t="str">
        <f>+VLOOKUP(B64,MARCO!E:E,1,FALSE)</f>
        <v>La Plata</v>
      </c>
      <c r="W64" t="s">
        <v>134</v>
      </c>
      <c r="X64" t="s">
        <v>134</v>
      </c>
      <c r="Y64" t="str">
        <f t="shared" si="5"/>
        <v>R 1 - D 1 - 457 - 4170</v>
      </c>
      <c r="Z64" t="s">
        <v>20</v>
      </c>
      <c r="AA64" t="s">
        <v>2349</v>
      </c>
      <c r="AB64" t="s">
        <v>21</v>
      </c>
      <c r="AD64" t="str">
        <f t="shared" si="6"/>
        <v>Tiempo Perfecto</v>
      </c>
      <c r="AE64" t="s">
        <v>22</v>
      </c>
      <c r="AF64" t="s">
        <v>23</v>
      </c>
      <c r="AG64" t="s">
        <v>26</v>
      </c>
      <c r="AH64" t="s">
        <v>2348</v>
      </c>
      <c r="AI64" s="13">
        <f t="shared" si="7"/>
        <v>9</v>
      </c>
      <c r="AJ64" s="13">
        <f t="shared" si="8"/>
        <v>1</v>
      </c>
      <c r="AK64" s="21">
        <v>1</v>
      </c>
      <c r="AM64" t="s">
        <v>2154</v>
      </c>
      <c r="AN64" t="str">
        <f t="shared" si="2"/>
        <v>R01</v>
      </c>
      <c r="AO64" s="20" t="str">
        <f t="shared" si="3"/>
        <v>FINES_R01</v>
      </c>
      <c r="AP64" s="25">
        <f t="shared" si="9"/>
        <v>0.39314430952072138</v>
      </c>
      <c r="AQ64" s="24" t="str">
        <f>+IFERROR(VLOOKUP(Y64,#REF!,2,FALSE),"-")</f>
        <v>-</v>
      </c>
      <c r="AR64" s="13" t="s">
        <v>2393</v>
      </c>
      <c r="AS64" t="s">
        <v>2397</v>
      </c>
      <c r="AT64" t="str">
        <f t="shared" si="10"/>
        <v>Calle 67 - 2560 e/ 146 y 147 - La Plata Los Hornos</v>
      </c>
    </row>
    <row r="65" spans="1:46" ht="15.75" thickBot="1" x14ac:dyDescent="0.3">
      <c r="A65" s="47">
        <v>1</v>
      </c>
      <c r="B65" s="47" t="s">
        <v>18</v>
      </c>
      <c r="C65" s="47" t="s">
        <v>2374</v>
      </c>
      <c r="D65" s="47" t="s">
        <v>93</v>
      </c>
      <c r="E65" s="47" t="s">
        <v>94</v>
      </c>
      <c r="F65" s="47" t="s">
        <v>2701</v>
      </c>
      <c r="G65" s="47" t="s">
        <v>2702</v>
      </c>
      <c r="H65" s="47" t="s">
        <v>2703</v>
      </c>
      <c r="I65" s="47" t="s">
        <v>2475</v>
      </c>
      <c r="J65" s="47" t="s">
        <v>2529</v>
      </c>
      <c r="K65" s="47" t="s">
        <v>13003</v>
      </c>
      <c r="L65" s="47">
        <v>0.1074683144688606</v>
      </c>
      <c r="M65" s="47">
        <v>-34.918112600000001</v>
      </c>
      <c r="N65" s="47">
        <v>-57.952185190000002</v>
      </c>
      <c r="O65" s="47" t="s">
        <v>15151</v>
      </c>
      <c r="P65" s="47">
        <v>1</v>
      </c>
      <c r="Q65">
        <v>32</v>
      </c>
      <c r="S65" s="23" t="s">
        <v>2347</v>
      </c>
      <c r="T65" t="str">
        <f t="shared" si="4"/>
        <v>01</v>
      </c>
      <c r="V65" t="str">
        <f>+VLOOKUP(B65,MARCO!E:E,1,FALSE)</f>
        <v>La Plata</v>
      </c>
      <c r="W65" t="s">
        <v>134</v>
      </c>
      <c r="X65" t="s">
        <v>134</v>
      </c>
      <c r="Y65" t="str">
        <f t="shared" si="5"/>
        <v>R 1 - D 1 - 453 - 3862</v>
      </c>
      <c r="Z65" t="s">
        <v>20</v>
      </c>
      <c r="AA65" t="s">
        <v>2349</v>
      </c>
      <c r="AB65" t="s">
        <v>21</v>
      </c>
      <c r="AD65" t="str">
        <f t="shared" si="6"/>
        <v>Ctat (fines Movimiento Mayo)</v>
      </c>
      <c r="AE65" t="s">
        <v>22</v>
      </c>
      <c r="AF65" t="s">
        <v>23</v>
      </c>
      <c r="AG65" t="s">
        <v>26</v>
      </c>
      <c r="AH65" t="s">
        <v>2348</v>
      </c>
      <c r="AI65" s="13">
        <f t="shared" si="7"/>
        <v>32</v>
      </c>
      <c r="AJ65" s="13">
        <f t="shared" si="8"/>
        <v>1</v>
      </c>
      <c r="AK65" s="21">
        <v>1</v>
      </c>
      <c r="AM65" t="s">
        <v>2154</v>
      </c>
      <c r="AN65" t="str">
        <f t="shared" si="2"/>
        <v>R01</v>
      </c>
      <c r="AO65" s="20" t="str">
        <f t="shared" si="3"/>
        <v>FINES_R01</v>
      </c>
      <c r="AP65" s="25">
        <f t="shared" si="9"/>
        <v>0.1074683144688606</v>
      </c>
      <c r="AQ65" s="24" t="str">
        <f>+IFERROR(VLOOKUP(Y65,#REF!,2,FALSE),"-")</f>
        <v>-</v>
      </c>
      <c r="AR65" s="13" t="s">
        <v>2393</v>
      </c>
      <c r="AS65" t="s">
        <v>2398</v>
      </c>
      <c r="AT65" t="str">
        <f t="shared" si="10"/>
        <v>Calle 51 - e/ 10 y 11 - La Plata Centro</v>
      </c>
    </row>
    <row r="66" spans="1:46" ht="15.75" thickBot="1" x14ac:dyDescent="0.3">
      <c r="A66" s="47">
        <v>1</v>
      </c>
      <c r="B66" s="47" t="s">
        <v>18</v>
      </c>
      <c r="C66" s="47" t="s">
        <v>2420</v>
      </c>
      <c r="D66" s="47" t="s">
        <v>106</v>
      </c>
      <c r="E66" s="47" t="s">
        <v>107</v>
      </c>
      <c r="F66" s="47" t="s">
        <v>2705</v>
      </c>
      <c r="G66" s="47" t="s">
        <v>2706</v>
      </c>
      <c r="H66" s="47" t="s">
        <v>2707</v>
      </c>
      <c r="I66" s="47" t="s">
        <v>2475</v>
      </c>
      <c r="J66" s="47" t="s">
        <v>2709</v>
      </c>
      <c r="K66" s="47" t="s">
        <v>13004</v>
      </c>
      <c r="L66" s="47">
        <v>0.45281773805618292</v>
      </c>
      <c r="M66" s="47">
        <v>-34.884819600211998</v>
      </c>
      <c r="N66" s="47">
        <v>-58.132013724247003</v>
      </c>
      <c r="O66" s="47" t="s">
        <v>15152</v>
      </c>
      <c r="P66" s="47">
        <v>2</v>
      </c>
      <c r="Q66">
        <v>76</v>
      </c>
      <c r="S66" s="23" t="s">
        <v>2347</v>
      </c>
      <c r="T66" t="str">
        <f t="shared" si="4"/>
        <v>01</v>
      </c>
      <c r="V66" t="str">
        <f>+VLOOKUP(B66,MARCO!E:E,1,FALSE)</f>
        <v>La Plata</v>
      </c>
      <c r="W66" t="s">
        <v>134</v>
      </c>
      <c r="X66" t="s">
        <v>134</v>
      </c>
      <c r="Y66" t="str">
        <f t="shared" si="5"/>
        <v>R 1 - D 1 - 461 - 0628</v>
      </c>
      <c r="Z66" t="s">
        <v>20</v>
      </c>
      <c r="AA66" t="s">
        <v>2349</v>
      </c>
      <c r="AB66" t="s">
        <v>21</v>
      </c>
      <c r="AD66" t="str">
        <f t="shared" si="6"/>
        <v>Cuidadores De La Casa Comun Arturo Segui/chicxs De</v>
      </c>
      <c r="AE66" t="s">
        <v>22</v>
      </c>
      <c r="AF66" t="s">
        <v>23</v>
      </c>
      <c r="AG66" t="s">
        <v>26</v>
      </c>
      <c r="AH66" t="s">
        <v>2348</v>
      </c>
      <c r="AI66" s="13">
        <f t="shared" si="7"/>
        <v>76</v>
      </c>
      <c r="AJ66" s="13">
        <f t="shared" si="8"/>
        <v>2</v>
      </c>
      <c r="AK66" s="21">
        <v>1</v>
      </c>
      <c r="AM66" t="s">
        <v>2154</v>
      </c>
      <c r="AN66" t="str">
        <f t="shared" si="2"/>
        <v>R01</v>
      </c>
      <c r="AO66" s="20" t="str">
        <f t="shared" si="3"/>
        <v>FINES_R01</v>
      </c>
      <c r="AP66" s="25">
        <f t="shared" si="9"/>
        <v>0.45281773805618292</v>
      </c>
      <c r="AQ66" s="24" t="str">
        <f>+IFERROR(VLOOKUP(Y66,#REF!,2,FALSE),"-")</f>
        <v>-</v>
      </c>
      <c r="AR66" s="13" t="s">
        <v>2393</v>
      </c>
      <c r="AS66" t="s">
        <v>2398</v>
      </c>
      <c r="AT66" t="str">
        <f t="shared" si="10"/>
        <v>Calle 409 - e/ 147 - La Plata Arturo Segui</v>
      </c>
    </row>
    <row r="67" spans="1:46" ht="15.75" thickBot="1" x14ac:dyDescent="0.3">
      <c r="A67" s="47">
        <v>1</v>
      </c>
      <c r="B67" s="47" t="s">
        <v>18</v>
      </c>
      <c r="C67" s="47" t="s">
        <v>2420</v>
      </c>
      <c r="D67" s="47" t="s">
        <v>106</v>
      </c>
      <c r="E67" s="47" t="s">
        <v>107</v>
      </c>
      <c r="F67" s="47" t="s">
        <v>2713</v>
      </c>
      <c r="G67" s="47" t="s">
        <v>2714</v>
      </c>
      <c r="H67" s="47" t="s">
        <v>2715</v>
      </c>
      <c r="I67" s="47" t="s">
        <v>2475</v>
      </c>
      <c r="J67" s="47" t="s">
        <v>2709</v>
      </c>
      <c r="K67" s="47" t="s">
        <v>13005</v>
      </c>
      <c r="L67" s="47">
        <v>0.13693410158157349</v>
      </c>
      <c r="M67" s="47">
        <v>-34.930639999999997</v>
      </c>
      <c r="N67" s="47">
        <v>-57.940219999999997</v>
      </c>
      <c r="O67" s="47" t="s">
        <v>15153</v>
      </c>
      <c r="P67" s="47">
        <v>4</v>
      </c>
      <c r="Q67">
        <v>73</v>
      </c>
      <c r="S67" s="23" t="s">
        <v>2347</v>
      </c>
      <c r="T67" t="str">
        <f t="shared" si="4"/>
        <v>01</v>
      </c>
      <c r="V67" t="str">
        <f>+VLOOKUP(B67,MARCO!E:E,1,FALSE)</f>
        <v>La Plata</v>
      </c>
      <c r="W67" t="s">
        <v>134</v>
      </c>
      <c r="X67" t="s">
        <v>134</v>
      </c>
      <c r="Y67" t="str">
        <f t="shared" si="5"/>
        <v>R 1 - D 1 - 461 - 0626</v>
      </c>
      <c r="Z67" t="s">
        <v>20</v>
      </c>
      <c r="AA67" t="s">
        <v>2349</v>
      </c>
      <c r="AB67" t="s">
        <v>21</v>
      </c>
      <c r="AD67" t="str">
        <f t="shared" si="6"/>
        <v>Casa Arcoiris/chicxs Del Pueblo</v>
      </c>
      <c r="AE67" t="s">
        <v>22</v>
      </c>
      <c r="AF67" t="s">
        <v>23</v>
      </c>
      <c r="AG67" t="s">
        <v>26</v>
      </c>
      <c r="AH67" t="s">
        <v>2348</v>
      </c>
      <c r="AI67" s="13">
        <f t="shared" si="7"/>
        <v>73</v>
      </c>
      <c r="AJ67" s="13">
        <f t="shared" si="8"/>
        <v>4</v>
      </c>
      <c r="AK67" s="21">
        <v>1</v>
      </c>
      <c r="AM67" t="s">
        <v>2154</v>
      </c>
      <c r="AN67" t="str">
        <f t="shared" ref="AN67:AN130" si="11">+IF(AM67="","",IF(AM67="FINES",CONCATENATE("R",IF(OR(T67="16",T67="21",T67="22",T67="23"),"16212223",IF(OR(T67="15",T67="17",T67="24",T67="25"),"15172425",T67))),IF(AM67="CEBAS","UNICO",IF(VALUE(T67)&lt;=11,"AMBA","INTERIOR"))))</f>
        <v>R01</v>
      </c>
      <c r="AO67" s="20" t="str">
        <f t="shared" ref="AO67:AO130" si="12">+IF(AM67="","-",CONCATENATE(AM67,"_",AN67))</f>
        <v>FINES_R01</v>
      </c>
      <c r="AP67" s="25">
        <f t="shared" si="9"/>
        <v>0.13693410158157349</v>
      </c>
      <c r="AQ67" s="24" t="str">
        <f>+IFERROR(VLOOKUP(Y67,#REF!,2,FALSE),"-")</f>
        <v>-</v>
      </c>
      <c r="AR67" s="13" t="s">
        <v>2393</v>
      </c>
      <c r="AS67" t="s">
        <v>2398</v>
      </c>
      <c r="AT67" t="str">
        <f t="shared" si="10"/>
        <v>Calle 423bis - e/ 12 y 13 - La Plata Villa Elisa</v>
      </c>
    </row>
    <row r="68" spans="1:46" ht="15.75" thickBot="1" x14ac:dyDescent="0.3">
      <c r="A68" s="47">
        <v>1</v>
      </c>
      <c r="B68" s="47" t="s">
        <v>18</v>
      </c>
      <c r="C68" s="47" t="s">
        <v>2369</v>
      </c>
      <c r="D68" s="47" t="s">
        <v>89</v>
      </c>
      <c r="E68" s="47" t="s">
        <v>91</v>
      </c>
      <c r="F68" s="47" t="s">
        <v>2717</v>
      </c>
      <c r="G68" s="47" t="s">
        <v>2718</v>
      </c>
      <c r="H68" s="47" t="s">
        <v>2719</v>
      </c>
      <c r="I68" s="47" t="s">
        <v>2475</v>
      </c>
      <c r="J68" s="47" t="s">
        <v>2718</v>
      </c>
      <c r="K68" s="47" t="s">
        <v>13006</v>
      </c>
      <c r="L68" s="47">
        <v>0.60811954736709595</v>
      </c>
      <c r="M68" s="47">
        <v>-34.953986298506003</v>
      </c>
      <c r="N68" s="47">
        <v>-57.926865041478997</v>
      </c>
      <c r="O68" s="47" t="s">
        <v>15154</v>
      </c>
      <c r="P68" s="47">
        <v>1</v>
      </c>
      <c r="Q68">
        <v>23</v>
      </c>
      <c r="S68" s="23" t="s">
        <v>2347</v>
      </c>
      <c r="T68" t="str">
        <f t="shared" ref="T68:T131" si="13">+CONCATENATE(IF(A68&lt;10,"0",""),A68)</f>
        <v>01</v>
      </c>
      <c r="V68" t="str">
        <f>+VLOOKUP(B68,MARCO!E:E,1,FALSE)</f>
        <v>La Plata</v>
      </c>
      <c r="W68" t="s">
        <v>134</v>
      </c>
      <c r="X68" t="s">
        <v>134</v>
      </c>
      <c r="Y68" t="str">
        <f t="shared" ref="Y68:Y131" si="14">+F68</f>
        <v>R 1 - D 1 - 452 - 0984</v>
      </c>
      <c r="Z68" t="s">
        <v>20</v>
      </c>
      <c r="AA68" t="s">
        <v>2349</v>
      </c>
      <c r="AB68" t="s">
        <v>21</v>
      </c>
      <c r="AD68" t="str">
        <f t="shared" ref="AD68:AD131" si="15">+G68</f>
        <v>Por Un Futuro Mejor</v>
      </c>
      <c r="AE68" t="s">
        <v>22</v>
      </c>
      <c r="AF68" t="s">
        <v>23</v>
      </c>
      <c r="AG68" t="s">
        <v>26</v>
      </c>
      <c r="AH68" t="s">
        <v>2348</v>
      </c>
      <c r="AI68" s="13">
        <f t="shared" ref="AI68:AI131" si="16">+Q68</f>
        <v>23</v>
      </c>
      <c r="AJ68" s="13">
        <f t="shared" ref="AJ68:AJ131" si="17">+P68</f>
        <v>1</v>
      </c>
      <c r="AK68" s="21">
        <v>1</v>
      </c>
      <c r="AM68" t="s">
        <v>2154</v>
      </c>
      <c r="AN68" t="str">
        <f t="shared" si="11"/>
        <v>R01</v>
      </c>
      <c r="AO68" s="20" t="str">
        <f t="shared" si="12"/>
        <v>FINES_R01</v>
      </c>
      <c r="AP68" s="25">
        <f t="shared" ref="AP68:AP131" si="18">+L68</f>
        <v>0.60811954736709595</v>
      </c>
      <c r="AQ68" s="24" t="str">
        <f>+IFERROR(VLOOKUP(Y68,#REF!,2,FALSE),"-")</f>
        <v>-</v>
      </c>
      <c r="AR68" s="13" t="s">
        <v>2393</v>
      </c>
      <c r="AS68" t="s">
        <v>2397</v>
      </c>
      <c r="AT68" t="str">
        <f t="shared" ref="AT68:AT131" si="19">+H68</f>
        <v>Calle 20 - e/ Esq. 84 - La Plata Altos De San Lorenzo</v>
      </c>
    </row>
    <row r="69" spans="1:46" ht="15.75" thickBot="1" x14ac:dyDescent="0.3">
      <c r="A69" s="47">
        <v>1</v>
      </c>
      <c r="B69" s="47" t="s">
        <v>18</v>
      </c>
      <c r="C69" s="47" t="s">
        <v>2486</v>
      </c>
      <c r="D69" s="47" t="s">
        <v>98</v>
      </c>
      <c r="E69" s="47" t="s">
        <v>99</v>
      </c>
      <c r="F69" s="47" t="s">
        <v>2723</v>
      </c>
      <c r="G69" s="47" t="s">
        <v>2724</v>
      </c>
      <c r="H69" s="47" t="s">
        <v>2725</v>
      </c>
      <c r="I69" s="47" t="s">
        <v>2475</v>
      </c>
      <c r="J69" s="47" t="s">
        <v>2727</v>
      </c>
      <c r="K69" s="47" t="s">
        <v>13007</v>
      </c>
      <c r="L69" s="47">
        <v>0.52639311552047729</v>
      </c>
      <c r="M69" s="47">
        <v>-34.952721188288997</v>
      </c>
      <c r="N69" s="47">
        <v>-57.988929104985999</v>
      </c>
      <c r="O69" s="47" t="s">
        <v>15155</v>
      </c>
      <c r="P69" s="47">
        <v>3</v>
      </c>
      <c r="Q69">
        <v>64</v>
      </c>
      <c r="S69" s="23" t="s">
        <v>2347</v>
      </c>
      <c r="T69" t="str">
        <f t="shared" si="13"/>
        <v>01</v>
      </c>
      <c r="V69" t="str">
        <f>+VLOOKUP(B69,MARCO!E:E,1,FALSE)</f>
        <v>La Plata</v>
      </c>
      <c r="W69" t="s">
        <v>134</v>
      </c>
      <c r="X69" t="s">
        <v>134</v>
      </c>
      <c r="Y69" t="str">
        <f t="shared" si="14"/>
        <v>R 1 - D 1 - 457 - 4566</v>
      </c>
      <c r="Z69" t="s">
        <v>20</v>
      </c>
      <c r="AA69" t="s">
        <v>2349</v>
      </c>
      <c r="AB69" t="s">
        <v>21</v>
      </c>
      <c r="AD69" t="str">
        <f t="shared" si="15"/>
        <v>Jirones De Mi Barrio - Club Paraguayo</v>
      </c>
      <c r="AE69" t="s">
        <v>22</v>
      </c>
      <c r="AF69" t="s">
        <v>23</v>
      </c>
      <c r="AG69" t="s">
        <v>26</v>
      </c>
      <c r="AH69" t="s">
        <v>2348</v>
      </c>
      <c r="AI69" s="13">
        <f t="shared" si="16"/>
        <v>64</v>
      </c>
      <c r="AJ69" s="13">
        <f t="shared" si="17"/>
        <v>3</v>
      </c>
      <c r="AK69" s="21">
        <v>1</v>
      </c>
      <c r="AM69" t="s">
        <v>2154</v>
      </c>
      <c r="AN69" t="str">
        <f t="shared" si="11"/>
        <v>R01</v>
      </c>
      <c r="AO69" s="20" t="str">
        <f t="shared" si="12"/>
        <v>FINES_R01</v>
      </c>
      <c r="AP69" s="25">
        <f t="shared" si="18"/>
        <v>0.52639311552047729</v>
      </c>
      <c r="AQ69" s="24" t="str">
        <f>+IFERROR(VLOOKUP(Y69,#REF!,2,FALSE),"-")</f>
        <v>-</v>
      </c>
      <c r="AR69" s="13" t="s">
        <v>2393</v>
      </c>
      <c r="AS69" t="s">
        <v>2398</v>
      </c>
      <c r="AT69" t="str">
        <f t="shared" si="19"/>
        <v>Calle 146 - e/ 52 - La Plata Los Hornos</v>
      </c>
    </row>
    <row r="70" spans="1:46" ht="15.75" thickBot="1" x14ac:dyDescent="0.3">
      <c r="A70" s="47">
        <v>1</v>
      </c>
      <c r="B70" s="47" t="s">
        <v>18</v>
      </c>
      <c r="C70" s="47" t="s">
        <v>2371</v>
      </c>
      <c r="D70" s="47" t="s">
        <v>104</v>
      </c>
      <c r="E70" s="47" t="s">
        <v>105</v>
      </c>
      <c r="F70" s="47" t="s">
        <v>2728</v>
      </c>
      <c r="G70" s="47" t="s">
        <v>2729</v>
      </c>
      <c r="H70" s="47" t="s">
        <v>2730</v>
      </c>
      <c r="I70" s="47" t="s">
        <v>2475</v>
      </c>
      <c r="J70" s="47" t="s">
        <v>2485</v>
      </c>
      <c r="K70" s="47" t="s">
        <v>13008</v>
      </c>
      <c r="L70" s="47">
        <v>0.89514297246932983</v>
      </c>
      <c r="M70" s="47">
        <v>-35.006332800000003</v>
      </c>
      <c r="N70" s="47">
        <v>-58.05405708</v>
      </c>
      <c r="O70" s="47" t="s">
        <v>15156</v>
      </c>
      <c r="P70" s="47">
        <v>1</v>
      </c>
      <c r="Q70">
        <v>17</v>
      </c>
      <c r="S70" s="23" t="s">
        <v>2347</v>
      </c>
      <c r="T70" t="str">
        <f t="shared" si="13"/>
        <v>01</v>
      </c>
      <c r="V70" t="str">
        <f>+VLOOKUP(B70,MARCO!E:E,1,FALSE)</f>
        <v>La Plata</v>
      </c>
      <c r="W70" t="s">
        <v>134</v>
      </c>
      <c r="X70" t="s">
        <v>134</v>
      </c>
      <c r="Y70" t="str">
        <f t="shared" si="14"/>
        <v>R 1 - D 1 - 460 - 1088</v>
      </c>
      <c r="Z70" t="s">
        <v>20</v>
      </c>
      <c r="AA70" t="s">
        <v>2349</v>
      </c>
      <c r="AB70" t="s">
        <v>21</v>
      </c>
      <c r="AD70" t="str">
        <f t="shared" si="15"/>
        <v>Bachillerato Popular Letra Libre - Arroyito Olmos</v>
      </c>
      <c r="AE70" t="s">
        <v>22</v>
      </c>
      <c r="AF70" t="s">
        <v>23</v>
      </c>
      <c r="AG70" t="s">
        <v>26</v>
      </c>
      <c r="AH70" t="s">
        <v>2348</v>
      </c>
      <c r="AI70" s="13">
        <f t="shared" si="16"/>
        <v>17</v>
      </c>
      <c r="AJ70" s="13">
        <f t="shared" si="17"/>
        <v>1</v>
      </c>
      <c r="AK70" s="21">
        <v>1</v>
      </c>
      <c r="AM70" t="s">
        <v>2154</v>
      </c>
      <c r="AN70" t="str">
        <f t="shared" si="11"/>
        <v>R01</v>
      </c>
      <c r="AO70" s="20" t="str">
        <f t="shared" si="12"/>
        <v>FINES_R01</v>
      </c>
      <c r="AP70" s="25">
        <f t="shared" si="18"/>
        <v>0.89514297246932983</v>
      </c>
      <c r="AQ70" s="24" t="str">
        <f>+IFERROR(VLOOKUP(Y70,#REF!,2,FALSE),"-")</f>
        <v>-</v>
      </c>
      <c r="AR70" s="13" t="s">
        <v>2393</v>
      </c>
      <c r="AS70" t="s">
        <v>2398</v>
      </c>
      <c r="AT70" t="str">
        <f t="shared" si="19"/>
        <v>Calle 206 Y 47 - La Plata Olmos</v>
      </c>
    </row>
    <row r="71" spans="1:46" ht="15.75" thickBot="1" x14ac:dyDescent="0.3">
      <c r="A71" s="47">
        <v>1</v>
      </c>
      <c r="B71" s="47" t="s">
        <v>18</v>
      </c>
      <c r="C71" s="47" t="s">
        <v>2429</v>
      </c>
      <c r="D71" s="47" t="s">
        <v>116</v>
      </c>
      <c r="E71" s="47" t="s">
        <v>117</v>
      </c>
      <c r="F71" s="47" t="s">
        <v>2733</v>
      </c>
      <c r="G71" s="47" t="s">
        <v>2734</v>
      </c>
      <c r="H71" s="47" t="s">
        <v>2735</v>
      </c>
      <c r="I71" s="47" t="s">
        <v>2475</v>
      </c>
      <c r="J71" s="47" t="s">
        <v>2633</v>
      </c>
      <c r="K71" s="47" t="s">
        <v>13009</v>
      </c>
      <c r="L71" s="47">
        <v>8.3456523716449738E-2</v>
      </c>
      <c r="M71" s="47">
        <v>-34.918039</v>
      </c>
      <c r="N71" s="47">
        <v>-57.924162000000003</v>
      </c>
      <c r="O71" s="47" t="s">
        <v>15157</v>
      </c>
      <c r="P71" s="47">
        <v>1</v>
      </c>
      <c r="Q71">
        <v>22</v>
      </c>
      <c r="S71" s="23" t="s">
        <v>2347</v>
      </c>
      <c r="T71" t="str">
        <f t="shared" si="13"/>
        <v>01</v>
      </c>
      <c r="V71" t="str">
        <f>+VLOOKUP(B71,MARCO!E:E,1,FALSE)</f>
        <v>La Plata</v>
      </c>
      <c r="W71" t="s">
        <v>134</v>
      </c>
      <c r="X71" t="s">
        <v>134</v>
      </c>
      <c r="Y71" t="str">
        <f t="shared" si="14"/>
        <v>R 1 - D 1 - 466 - 3503</v>
      </c>
      <c r="Z71" t="s">
        <v>20</v>
      </c>
      <c r="AA71" t="s">
        <v>2349</v>
      </c>
      <c r="AB71" t="s">
        <v>21</v>
      </c>
      <c r="AD71" t="str">
        <f t="shared" si="15"/>
        <v>Centro Los Hornos</v>
      </c>
      <c r="AE71" t="s">
        <v>22</v>
      </c>
      <c r="AF71" t="s">
        <v>23</v>
      </c>
      <c r="AG71" t="s">
        <v>26</v>
      </c>
      <c r="AH71" t="s">
        <v>2348</v>
      </c>
      <c r="AI71" s="13">
        <f t="shared" si="16"/>
        <v>22</v>
      </c>
      <c r="AJ71" s="13">
        <f t="shared" si="17"/>
        <v>1</v>
      </c>
      <c r="AK71" s="21">
        <v>1</v>
      </c>
      <c r="AM71" t="s">
        <v>2154</v>
      </c>
      <c r="AN71" t="str">
        <f t="shared" si="11"/>
        <v>R01</v>
      </c>
      <c r="AO71" s="20" t="str">
        <f t="shared" si="12"/>
        <v>FINES_R01</v>
      </c>
      <c r="AP71" s="25">
        <f t="shared" si="18"/>
        <v>8.3456523716449738E-2</v>
      </c>
      <c r="AQ71" s="24" t="str">
        <f>+IFERROR(VLOOKUP(Y71,#REF!,2,FALSE),"-")</f>
        <v>-</v>
      </c>
      <c r="AR71" s="13" t="s">
        <v>2393</v>
      </c>
      <c r="AS71" t="s">
        <v>2398</v>
      </c>
      <c r="AT71" t="str">
        <f t="shared" si="19"/>
        <v>Calle 67 - e/ 137 y 138 - La Plata Los Hornos</v>
      </c>
    </row>
    <row r="72" spans="1:46" ht="15.75" thickBot="1" x14ac:dyDescent="0.3">
      <c r="A72" s="47">
        <v>1</v>
      </c>
      <c r="B72" s="47" t="s">
        <v>18</v>
      </c>
      <c r="C72" s="47" t="s">
        <v>2429</v>
      </c>
      <c r="D72" s="47" t="s">
        <v>116</v>
      </c>
      <c r="E72" s="47" t="s">
        <v>117</v>
      </c>
      <c r="F72" s="47" t="s">
        <v>2737</v>
      </c>
      <c r="G72" s="47" t="s">
        <v>2738</v>
      </c>
      <c r="H72" s="47" t="s">
        <v>2739</v>
      </c>
      <c r="I72" s="47" t="s">
        <v>2475</v>
      </c>
      <c r="J72" s="47" t="s">
        <v>2633</v>
      </c>
      <c r="K72" s="47" t="s">
        <v>13010</v>
      </c>
      <c r="L72" s="47">
        <v>0.7305227518081665</v>
      </c>
      <c r="M72" s="47">
        <v>-34.966102222171003</v>
      </c>
      <c r="N72" s="47">
        <v>-57.961803544315003</v>
      </c>
      <c r="O72" s="47" t="s">
        <v>15158</v>
      </c>
      <c r="P72" s="47">
        <v>1</v>
      </c>
      <c r="Q72">
        <v>27</v>
      </c>
      <c r="S72" s="23" t="s">
        <v>2347</v>
      </c>
      <c r="T72" t="str">
        <f t="shared" si="13"/>
        <v>01</v>
      </c>
      <c r="V72" t="str">
        <f>+VLOOKUP(B72,MARCO!E:E,1,FALSE)</f>
        <v>La Plata</v>
      </c>
      <c r="W72" t="s">
        <v>134</v>
      </c>
      <c r="X72" t="s">
        <v>134</v>
      </c>
      <c r="Y72" t="str">
        <f t="shared" si="14"/>
        <v>R 1 - D 1 - 466 - 4579</v>
      </c>
      <c r="Z72" t="s">
        <v>20</v>
      </c>
      <c r="AA72" t="s">
        <v>2349</v>
      </c>
      <c r="AB72" t="s">
        <v>21</v>
      </c>
      <c r="AD72" t="str">
        <f t="shared" si="15"/>
        <v>Parroquia San Francisco</v>
      </c>
      <c r="AE72" t="s">
        <v>22</v>
      </c>
      <c r="AF72" t="s">
        <v>23</v>
      </c>
      <c r="AG72" t="s">
        <v>26</v>
      </c>
      <c r="AH72" t="s">
        <v>2348</v>
      </c>
      <c r="AI72" s="13">
        <f t="shared" si="16"/>
        <v>27</v>
      </c>
      <c r="AJ72" s="13">
        <f t="shared" si="17"/>
        <v>1</v>
      </c>
      <c r="AK72" s="21">
        <v>1</v>
      </c>
      <c r="AM72" t="s">
        <v>2154</v>
      </c>
      <c r="AN72" t="str">
        <f t="shared" si="11"/>
        <v>R01</v>
      </c>
      <c r="AO72" s="20" t="str">
        <f t="shared" si="12"/>
        <v>FINES_R01</v>
      </c>
      <c r="AP72" s="25">
        <f t="shared" si="18"/>
        <v>0.7305227518081665</v>
      </c>
      <c r="AQ72" s="24" t="str">
        <f>+IFERROR(VLOOKUP(Y72,#REF!,2,FALSE),"-")</f>
        <v>-</v>
      </c>
      <c r="AR72" s="13" t="s">
        <v>2393</v>
      </c>
      <c r="AS72" t="s">
        <v>2397</v>
      </c>
      <c r="AT72" t="str">
        <f t="shared" si="19"/>
        <v>Calle 142 - 2301 e/ 69 y 70 - La Plata Los Hornos</v>
      </c>
    </row>
    <row r="73" spans="1:46" ht="15.75" thickBot="1" x14ac:dyDescent="0.3">
      <c r="A73" s="47">
        <v>1</v>
      </c>
      <c r="B73" s="47" t="s">
        <v>18</v>
      </c>
      <c r="C73" s="47" t="s">
        <v>2497</v>
      </c>
      <c r="D73" s="47" t="s">
        <v>108</v>
      </c>
      <c r="E73" s="47" t="s">
        <v>109</v>
      </c>
      <c r="F73" s="47" t="s">
        <v>2744</v>
      </c>
      <c r="G73" s="47" t="s">
        <v>2745</v>
      </c>
      <c r="H73" s="47" t="s">
        <v>2746</v>
      </c>
      <c r="I73" s="47" t="s">
        <v>2475</v>
      </c>
      <c r="J73" s="47" t="s">
        <v>2678</v>
      </c>
      <c r="K73" s="47" t="s">
        <v>13011</v>
      </c>
      <c r="L73" s="47">
        <v>0.59116238355636597</v>
      </c>
      <c r="M73" s="47">
        <v>-34.935489672896999</v>
      </c>
      <c r="N73" s="47">
        <v>-57.891708775429002</v>
      </c>
      <c r="O73" s="47" t="s">
        <v>15159</v>
      </c>
      <c r="P73" s="47">
        <v>1</v>
      </c>
      <c r="Q73">
        <v>19</v>
      </c>
      <c r="S73" s="23" t="s">
        <v>2347</v>
      </c>
      <c r="T73" t="str">
        <f t="shared" si="13"/>
        <v>01</v>
      </c>
      <c r="V73" t="str">
        <f>+VLOOKUP(B73,MARCO!E:E,1,FALSE)</f>
        <v>La Plata</v>
      </c>
      <c r="W73" t="s">
        <v>134</v>
      </c>
      <c r="X73" t="s">
        <v>134</v>
      </c>
      <c r="Y73" t="str">
        <f t="shared" si="14"/>
        <v>R 1 - D 1 - 462 - 4591</v>
      </c>
      <c r="Z73" t="s">
        <v>20</v>
      </c>
      <c r="AA73" t="s">
        <v>2349</v>
      </c>
      <c r="AB73" t="s">
        <v>21</v>
      </c>
      <c r="AD73" t="str">
        <f t="shared" si="15"/>
        <v>Patria CompaÑera Anexo Villa Montoro</v>
      </c>
      <c r="AE73" t="s">
        <v>22</v>
      </c>
      <c r="AF73" t="s">
        <v>23</v>
      </c>
      <c r="AG73" t="s">
        <v>26</v>
      </c>
      <c r="AH73" t="s">
        <v>2348</v>
      </c>
      <c r="AI73" s="13">
        <f t="shared" si="16"/>
        <v>19</v>
      </c>
      <c r="AJ73" s="13">
        <f t="shared" si="17"/>
        <v>1</v>
      </c>
      <c r="AK73" s="21">
        <v>1</v>
      </c>
      <c r="AM73" t="s">
        <v>2154</v>
      </c>
      <c r="AN73" t="str">
        <f t="shared" si="11"/>
        <v>R01</v>
      </c>
      <c r="AO73" s="20" t="str">
        <f t="shared" si="12"/>
        <v>FINES_R01</v>
      </c>
      <c r="AP73" s="25">
        <f t="shared" si="18"/>
        <v>0.59116238355636597</v>
      </c>
      <c r="AQ73" s="24" t="str">
        <f>+IFERROR(VLOOKUP(Y73,#REF!,2,FALSE),"-")</f>
        <v>-</v>
      </c>
      <c r="AR73" s="13" t="s">
        <v>2393</v>
      </c>
      <c r="AS73" t="s">
        <v>2397</v>
      </c>
      <c r="AT73" t="str">
        <f t="shared" si="19"/>
        <v>Calle 96 - e/ 118 Bis - La Plata Villa Elvira</v>
      </c>
    </row>
    <row r="74" spans="1:46" ht="15.75" thickBot="1" x14ac:dyDescent="0.3">
      <c r="A74" s="47">
        <v>1</v>
      </c>
      <c r="B74" s="47" t="s">
        <v>18</v>
      </c>
      <c r="C74" s="47" t="s">
        <v>2420</v>
      </c>
      <c r="D74" s="47" t="s">
        <v>106</v>
      </c>
      <c r="E74" s="47" t="s">
        <v>107</v>
      </c>
      <c r="F74" s="47" t="s">
        <v>2749</v>
      </c>
      <c r="G74" s="47" t="s">
        <v>2750</v>
      </c>
      <c r="H74" s="47" t="s">
        <v>2751</v>
      </c>
      <c r="I74" s="47" t="s">
        <v>2475</v>
      </c>
      <c r="J74" s="47" t="s">
        <v>2583</v>
      </c>
      <c r="K74" s="47" t="s">
        <v>13012</v>
      </c>
      <c r="L74" s="47">
        <v>0.37352874875068659</v>
      </c>
      <c r="M74" s="47">
        <v>-34.850252099999999</v>
      </c>
      <c r="N74" s="47">
        <v>-58.075924800000003</v>
      </c>
      <c r="O74" s="47" t="s">
        <v>15160</v>
      </c>
      <c r="P74" s="47">
        <v>1</v>
      </c>
      <c r="Q74">
        <v>21</v>
      </c>
      <c r="S74" s="23" t="s">
        <v>2347</v>
      </c>
      <c r="T74" t="str">
        <f t="shared" si="13"/>
        <v>01</v>
      </c>
      <c r="V74" t="str">
        <f>+VLOOKUP(B74,MARCO!E:E,1,FALSE)</f>
        <v>La Plata</v>
      </c>
      <c r="W74" t="s">
        <v>134</v>
      </c>
      <c r="X74" t="s">
        <v>134</v>
      </c>
      <c r="Y74" t="str">
        <f t="shared" si="14"/>
        <v>R 1 - D 1 - 461 - 1788</v>
      </c>
      <c r="Z74" t="s">
        <v>20</v>
      </c>
      <c r="AA74" t="s">
        <v>2349</v>
      </c>
      <c r="AB74" t="s">
        <v>21</v>
      </c>
      <c r="AD74" t="str">
        <f t="shared" si="15"/>
        <v>Me VerÁs Volver</v>
      </c>
      <c r="AE74" t="s">
        <v>22</v>
      </c>
      <c r="AF74" t="s">
        <v>23</v>
      </c>
      <c r="AG74" t="s">
        <v>26</v>
      </c>
      <c r="AH74" t="s">
        <v>2348</v>
      </c>
      <c r="AI74" s="13">
        <f t="shared" si="16"/>
        <v>21</v>
      </c>
      <c r="AJ74" s="13">
        <f t="shared" si="17"/>
        <v>1</v>
      </c>
      <c r="AK74" s="21">
        <v>1</v>
      </c>
      <c r="AM74" t="s">
        <v>2154</v>
      </c>
      <c r="AN74" t="str">
        <f t="shared" si="11"/>
        <v>R01</v>
      </c>
      <c r="AO74" s="20" t="str">
        <f t="shared" si="12"/>
        <v>FINES_R01</v>
      </c>
      <c r="AP74" s="25">
        <f t="shared" si="18"/>
        <v>0.37352874875068659</v>
      </c>
      <c r="AQ74" s="24" t="str">
        <f>+IFERROR(VLOOKUP(Y74,#REF!,2,FALSE),"-")</f>
        <v>-</v>
      </c>
      <c r="AR74" s="13" t="s">
        <v>2393</v>
      </c>
      <c r="AS74" t="s">
        <v>2398</v>
      </c>
      <c r="AT74" t="str">
        <f t="shared" si="19"/>
        <v>Calle 419 - e/ 17 y - - La Plata Villa Elisa</v>
      </c>
    </row>
    <row r="75" spans="1:46" ht="15.75" thickBot="1" x14ac:dyDescent="0.3">
      <c r="A75" s="47">
        <v>1</v>
      </c>
      <c r="B75" s="47" t="s">
        <v>18</v>
      </c>
      <c r="C75" s="47" t="s">
        <v>2374</v>
      </c>
      <c r="D75" s="47" t="s">
        <v>93</v>
      </c>
      <c r="E75" s="47" t="s">
        <v>94</v>
      </c>
      <c r="F75" s="47" t="s">
        <v>2760</v>
      </c>
      <c r="G75" s="47" t="s">
        <v>2761</v>
      </c>
      <c r="H75" s="47" t="s">
        <v>2762</v>
      </c>
      <c r="I75" s="47" t="s">
        <v>2475</v>
      </c>
      <c r="J75" s="47" t="s">
        <v>2764</v>
      </c>
      <c r="K75" s="47" t="s">
        <v>13013</v>
      </c>
      <c r="L75" s="47">
        <v>0.256084144115448</v>
      </c>
      <c r="M75" s="47">
        <v>-34.896383902475002</v>
      </c>
      <c r="N75" s="47">
        <v>-57.965824346973001</v>
      </c>
      <c r="O75" s="47" t="s">
        <v>15161</v>
      </c>
      <c r="P75" s="47">
        <v>2</v>
      </c>
      <c r="Q75">
        <v>37</v>
      </c>
      <c r="S75" s="23" t="s">
        <v>2347</v>
      </c>
      <c r="T75" t="str">
        <f t="shared" si="13"/>
        <v>01</v>
      </c>
      <c r="V75" t="str">
        <f>+VLOOKUP(B75,MARCO!E:E,1,FALSE)</f>
        <v>La Plata</v>
      </c>
      <c r="W75" t="s">
        <v>134</v>
      </c>
      <c r="X75" t="s">
        <v>134</v>
      </c>
      <c r="Y75" t="str">
        <f t="shared" si="14"/>
        <v>R 1 - D 1 - 453 - 1234</v>
      </c>
      <c r="Z75" t="s">
        <v>20</v>
      </c>
      <c r="AA75" t="s">
        <v>2349</v>
      </c>
      <c r="AB75" t="s">
        <v>21</v>
      </c>
      <c r="AD75" t="str">
        <f t="shared" si="15"/>
        <v>Comunidad Ferroviaria</v>
      </c>
      <c r="AE75" t="s">
        <v>22</v>
      </c>
      <c r="AF75" t="s">
        <v>23</v>
      </c>
      <c r="AG75" t="s">
        <v>26</v>
      </c>
      <c r="AH75" t="s">
        <v>2348</v>
      </c>
      <c r="AI75" s="13">
        <f t="shared" si="16"/>
        <v>37</v>
      </c>
      <c r="AJ75" s="13">
        <f t="shared" si="17"/>
        <v>2</v>
      </c>
      <c r="AK75" s="21">
        <v>1</v>
      </c>
      <c r="AM75" t="s">
        <v>2154</v>
      </c>
      <c r="AN75" t="str">
        <f t="shared" si="11"/>
        <v>R01</v>
      </c>
      <c r="AO75" s="20" t="str">
        <f t="shared" si="12"/>
        <v>FINES_R01</v>
      </c>
      <c r="AP75" s="25">
        <f t="shared" si="18"/>
        <v>0.256084144115448</v>
      </c>
      <c r="AQ75" s="24" t="str">
        <f>+IFERROR(VLOOKUP(Y75,#REF!,2,FALSE),"-")</f>
        <v>-</v>
      </c>
      <c r="AR75" s="13" t="s">
        <v>2393</v>
      </c>
      <c r="AS75" t="s">
        <v>2397</v>
      </c>
      <c r="AT75" t="str">
        <f t="shared" si="19"/>
        <v>Calle 3 - e/ Esquina 526 - La Plata Tolosa</v>
      </c>
    </row>
    <row r="76" spans="1:46" ht="15.75" thickBot="1" x14ac:dyDescent="0.3">
      <c r="A76" s="47">
        <v>1</v>
      </c>
      <c r="B76" s="47" t="s">
        <v>18</v>
      </c>
      <c r="C76" s="47" t="s">
        <v>2497</v>
      </c>
      <c r="D76" s="47" t="s">
        <v>108</v>
      </c>
      <c r="E76" s="47" t="s">
        <v>109</v>
      </c>
      <c r="F76" s="47" t="s">
        <v>2773</v>
      </c>
      <c r="G76" s="47" t="s">
        <v>2774</v>
      </c>
      <c r="H76" s="47" t="s">
        <v>2775</v>
      </c>
      <c r="I76" s="47" t="s">
        <v>2475</v>
      </c>
      <c r="J76" s="47" t="s">
        <v>2727</v>
      </c>
      <c r="K76" s="47" t="s">
        <v>13014</v>
      </c>
      <c r="L76" s="47">
        <v>0.28646296262741089</v>
      </c>
      <c r="M76" s="47">
        <v>-34.888227901271897</v>
      </c>
      <c r="N76" s="47">
        <v>-57.978395798441262</v>
      </c>
      <c r="O76" s="47" t="s">
        <v>15162</v>
      </c>
      <c r="P76" s="47">
        <v>1</v>
      </c>
      <c r="Q76">
        <v>18</v>
      </c>
      <c r="S76" s="23" t="s">
        <v>2347</v>
      </c>
      <c r="T76" t="str">
        <f t="shared" si="13"/>
        <v>01</v>
      </c>
      <c r="V76" t="str">
        <f>+VLOOKUP(B76,MARCO!E:E,1,FALSE)</f>
        <v>La Plata</v>
      </c>
      <c r="W76" t="s">
        <v>134</v>
      </c>
      <c r="X76" t="s">
        <v>134</v>
      </c>
      <c r="Y76" t="str">
        <f t="shared" si="14"/>
        <v>R 1 - D 1 - 462 - 3146</v>
      </c>
      <c r="Z76" t="s">
        <v>20</v>
      </c>
      <c r="AA76" t="s">
        <v>2349</v>
      </c>
      <c r="AB76" t="s">
        <v>21</v>
      </c>
      <c r="AD76" t="str">
        <f t="shared" si="15"/>
        <v>Corazones Unidos De Tolosa</v>
      </c>
      <c r="AE76" t="s">
        <v>22</v>
      </c>
      <c r="AF76" t="s">
        <v>23</v>
      </c>
      <c r="AG76" t="s">
        <v>26</v>
      </c>
      <c r="AH76" t="s">
        <v>2348</v>
      </c>
      <c r="AI76" s="13">
        <f t="shared" si="16"/>
        <v>18</v>
      </c>
      <c r="AJ76" s="13">
        <f t="shared" si="17"/>
        <v>1</v>
      </c>
      <c r="AK76" s="21">
        <v>1</v>
      </c>
      <c r="AM76" t="s">
        <v>2154</v>
      </c>
      <c r="AN76" t="str">
        <f t="shared" si="11"/>
        <v>R01</v>
      </c>
      <c r="AO76" s="20" t="str">
        <f t="shared" si="12"/>
        <v>FINES_R01</v>
      </c>
      <c r="AP76" s="25">
        <f t="shared" si="18"/>
        <v>0.28646296262741089</v>
      </c>
      <c r="AQ76" s="24" t="str">
        <f>+IFERROR(VLOOKUP(Y76,#REF!,2,FALSE),"-")</f>
        <v>-</v>
      </c>
      <c r="AR76" s="13" t="s">
        <v>2393</v>
      </c>
      <c r="AS76" t="s">
        <v>2398</v>
      </c>
      <c r="AT76" t="str">
        <f t="shared" si="19"/>
        <v>Calle 4 - e/ Y Calle 521 - La Plata Tolosa</v>
      </c>
    </row>
    <row r="77" spans="1:46" ht="15.75" thickBot="1" x14ac:dyDescent="0.3">
      <c r="A77" s="47">
        <v>1</v>
      </c>
      <c r="B77" s="47" t="s">
        <v>18</v>
      </c>
      <c r="C77" s="47" t="s">
        <v>2420</v>
      </c>
      <c r="D77" s="47" t="s">
        <v>106</v>
      </c>
      <c r="E77" s="47" t="s">
        <v>107</v>
      </c>
      <c r="F77" s="47" t="s">
        <v>2778</v>
      </c>
      <c r="G77" s="47" t="s">
        <v>2779</v>
      </c>
      <c r="H77" s="47" t="s">
        <v>2780</v>
      </c>
      <c r="I77" s="47" t="s">
        <v>2475</v>
      </c>
      <c r="J77" s="47" t="s">
        <v>2575</v>
      </c>
      <c r="K77" s="47" t="s">
        <v>13015</v>
      </c>
      <c r="L77" s="47">
        <v>0.33727642893791199</v>
      </c>
      <c r="M77" s="47">
        <v>-34.875828290766002</v>
      </c>
      <c r="N77" s="47">
        <v>-58.010932271374003</v>
      </c>
      <c r="O77" s="47" t="s">
        <v>15163</v>
      </c>
      <c r="P77" s="47">
        <v>1</v>
      </c>
      <c r="Q77">
        <v>13</v>
      </c>
      <c r="S77" s="23" t="s">
        <v>2347</v>
      </c>
      <c r="T77" t="str">
        <f t="shared" si="13"/>
        <v>01</v>
      </c>
      <c r="V77" t="str">
        <f>+VLOOKUP(B77,MARCO!E:E,1,FALSE)</f>
        <v>La Plata</v>
      </c>
      <c r="W77" t="s">
        <v>134</v>
      </c>
      <c r="X77" t="s">
        <v>134</v>
      </c>
      <c r="Y77" t="str">
        <f t="shared" si="14"/>
        <v>R 1 - D 1 - 461 - 4635</v>
      </c>
      <c r="Z77" t="s">
        <v>20</v>
      </c>
      <c r="AA77" t="s">
        <v>2349</v>
      </c>
      <c r="AB77" t="s">
        <v>21</v>
      </c>
      <c r="AD77" t="str">
        <f t="shared" si="15"/>
        <v>Primero La Patria</v>
      </c>
      <c r="AE77" t="s">
        <v>22</v>
      </c>
      <c r="AF77" t="s">
        <v>23</v>
      </c>
      <c r="AG77" t="s">
        <v>26</v>
      </c>
      <c r="AH77" t="s">
        <v>2348</v>
      </c>
      <c r="AI77" s="13">
        <f t="shared" si="16"/>
        <v>13</v>
      </c>
      <c r="AJ77" s="13">
        <f t="shared" si="17"/>
        <v>1</v>
      </c>
      <c r="AK77" s="21">
        <v>1</v>
      </c>
      <c r="AM77" t="s">
        <v>2154</v>
      </c>
      <c r="AN77" t="str">
        <f t="shared" si="11"/>
        <v>R01</v>
      </c>
      <c r="AO77" s="20" t="str">
        <f t="shared" si="12"/>
        <v>FINES_R01</v>
      </c>
      <c r="AP77" s="25">
        <f t="shared" si="18"/>
        <v>0.33727642893791199</v>
      </c>
      <c r="AQ77" s="24" t="str">
        <f>+IFERROR(VLOOKUP(Y77,#REF!,2,FALSE),"-")</f>
        <v>-</v>
      </c>
      <c r="AR77" s="13" t="s">
        <v>2393</v>
      </c>
      <c r="AS77" t="s">
        <v>2397</v>
      </c>
      <c r="AT77" t="str">
        <f t="shared" si="19"/>
        <v>Calle 10 - e/ 498 y 499 - La Plata Gonnet</v>
      </c>
    </row>
    <row r="78" spans="1:46" ht="15.75" thickBot="1" x14ac:dyDescent="0.3">
      <c r="A78" s="47">
        <v>1</v>
      </c>
      <c r="B78" s="47" t="s">
        <v>18</v>
      </c>
      <c r="C78" s="47" t="s">
        <v>2420</v>
      </c>
      <c r="D78" s="47" t="s">
        <v>106</v>
      </c>
      <c r="E78" s="47" t="s">
        <v>107</v>
      </c>
      <c r="F78" s="47" t="s">
        <v>2782</v>
      </c>
      <c r="G78" s="47" t="s">
        <v>2783</v>
      </c>
      <c r="H78" s="47" t="s">
        <v>2784</v>
      </c>
      <c r="I78" s="47" t="s">
        <v>2475</v>
      </c>
      <c r="J78" s="47" t="s">
        <v>2575</v>
      </c>
      <c r="K78" s="47" t="s">
        <v>13016</v>
      </c>
      <c r="L78" s="47">
        <v>0.31553918123245239</v>
      </c>
      <c r="M78" s="47">
        <v>-34.854166288792001</v>
      </c>
      <c r="N78" s="47">
        <v>-58.073421035926998</v>
      </c>
      <c r="O78" s="47" t="s">
        <v>15164</v>
      </c>
      <c r="P78" s="47">
        <v>1</v>
      </c>
      <c r="Q78">
        <v>10</v>
      </c>
      <c r="S78" s="23" t="s">
        <v>2347</v>
      </c>
      <c r="T78" t="str">
        <f t="shared" si="13"/>
        <v>01</v>
      </c>
      <c r="V78" t="str">
        <f>+VLOOKUP(B78,MARCO!E:E,1,FALSE)</f>
        <v>La Plata</v>
      </c>
      <c r="W78" t="s">
        <v>134</v>
      </c>
      <c r="X78" t="s">
        <v>134</v>
      </c>
      <c r="Y78" t="str">
        <f t="shared" si="14"/>
        <v>R 1 - D 1 - 461 - 3987</v>
      </c>
      <c r="Z78" t="s">
        <v>20</v>
      </c>
      <c r="AA78" t="s">
        <v>2349</v>
      </c>
      <c r="AB78" t="s">
        <v>21</v>
      </c>
      <c r="AD78" t="str">
        <f t="shared" si="15"/>
        <v>Comedor Pan De Vida</v>
      </c>
      <c r="AE78" t="s">
        <v>22</v>
      </c>
      <c r="AF78" t="s">
        <v>23</v>
      </c>
      <c r="AG78" t="s">
        <v>26</v>
      </c>
      <c r="AH78" t="s">
        <v>2348</v>
      </c>
      <c r="AI78" s="13">
        <f t="shared" si="16"/>
        <v>10</v>
      </c>
      <c r="AJ78" s="13">
        <f t="shared" si="17"/>
        <v>1</v>
      </c>
      <c r="AK78" s="21">
        <v>1</v>
      </c>
      <c r="AM78" t="s">
        <v>2154</v>
      </c>
      <c r="AN78" t="str">
        <f t="shared" si="11"/>
        <v>R01</v>
      </c>
      <c r="AO78" s="20" t="str">
        <f t="shared" si="12"/>
        <v>FINES_R01</v>
      </c>
      <c r="AP78" s="25">
        <f t="shared" si="18"/>
        <v>0.31553918123245239</v>
      </c>
      <c r="AQ78" s="24" t="str">
        <f>+IFERROR(VLOOKUP(Y78,#REF!,2,FALSE),"-")</f>
        <v>-</v>
      </c>
      <c r="AR78" s="13" t="s">
        <v>2393</v>
      </c>
      <c r="AS78" t="s">
        <v>2398</v>
      </c>
      <c r="AT78" t="str">
        <f t="shared" si="19"/>
        <v>Calle 490 - e/ 11 - La Plata Villa Castells</v>
      </c>
    </row>
    <row r="79" spans="1:46" ht="15.75" thickBot="1" x14ac:dyDescent="0.3">
      <c r="A79" s="47">
        <v>1</v>
      </c>
      <c r="B79" s="47" t="s">
        <v>18</v>
      </c>
      <c r="C79" s="47" t="s">
        <v>2497</v>
      </c>
      <c r="D79" s="47" t="s">
        <v>108</v>
      </c>
      <c r="E79" s="47" t="s">
        <v>109</v>
      </c>
      <c r="F79" s="47" t="s">
        <v>2787</v>
      </c>
      <c r="G79" s="47" t="s">
        <v>2788</v>
      </c>
      <c r="H79" s="47" t="s">
        <v>2545</v>
      </c>
      <c r="I79" s="47" t="s">
        <v>2475</v>
      </c>
      <c r="J79" s="47" t="s">
        <v>2788</v>
      </c>
      <c r="K79" s="47" t="s">
        <v>13017</v>
      </c>
      <c r="L79" s="47">
        <v>0.25612878799438482</v>
      </c>
      <c r="M79" s="47">
        <v>-34.894636610939003</v>
      </c>
      <c r="N79" s="47">
        <v>-57.956305731999002</v>
      </c>
      <c r="O79" s="47" t="s">
        <v>15165</v>
      </c>
      <c r="P79" s="47">
        <v>1</v>
      </c>
      <c r="Q79">
        <v>13</v>
      </c>
      <c r="S79" s="23" t="s">
        <v>2347</v>
      </c>
      <c r="T79" t="str">
        <f t="shared" si="13"/>
        <v>01</v>
      </c>
      <c r="V79" t="str">
        <f>+VLOOKUP(B79,MARCO!E:E,1,FALSE)</f>
        <v>La Plata</v>
      </c>
      <c r="W79" t="s">
        <v>134</v>
      </c>
      <c r="X79" t="s">
        <v>134</v>
      </c>
      <c r="Y79" t="str">
        <f t="shared" si="14"/>
        <v>R 1 - D 1 - 462 - 4660</v>
      </c>
      <c r="Z79" t="s">
        <v>20</v>
      </c>
      <c r="AA79" t="s">
        <v>2349</v>
      </c>
      <c r="AB79" t="s">
        <v>21</v>
      </c>
      <c r="AD79" t="str">
        <f t="shared" si="15"/>
        <v>Cfl 428</v>
      </c>
      <c r="AE79" t="s">
        <v>22</v>
      </c>
      <c r="AF79" t="s">
        <v>23</v>
      </c>
      <c r="AG79" t="s">
        <v>26</v>
      </c>
      <c r="AH79" t="s">
        <v>2348</v>
      </c>
      <c r="AI79" s="13">
        <f t="shared" si="16"/>
        <v>13</v>
      </c>
      <c r="AJ79" s="13">
        <f t="shared" si="17"/>
        <v>1</v>
      </c>
      <c r="AK79" s="21">
        <v>1</v>
      </c>
      <c r="AM79" t="s">
        <v>2154</v>
      </c>
      <c r="AN79" t="str">
        <f t="shared" si="11"/>
        <v>R01</v>
      </c>
      <c r="AO79" s="20" t="str">
        <f t="shared" si="12"/>
        <v>FINES_R01</v>
      </c>
      <c r="AP79" s="25">
        <f t="shared" si="18"/>
        <v>0.25612878799438482</v>
      </c>
      <c r="AQ79" s="24" t="str">
        <f>+IFERROR(VLOOKUP(Y79,#REF!,2,FALSE),"-")</f>
        <v>-</v>
      </c>
      <c r="AR79" s="13" t="s">
        <v>2393</v>
      </c>
      <c r="AS79" t="s">
        <v>2398</v>
      </c>
      <c r="AT79" t="str">
        <f t="shared" si="19"/>
        <v>Calle 117 - 168 e/ 35 y 36 - La Plata La Plata</v>
      </c>
    </row>
    <row r="80" spans="1:46" ht="15.75" thickBot="1" x14ac:dyDescent="0.3">
      <c r="A80" s="47">
        <v>1</v>
      </c>
      <c r="B80" s="47" t="s">
        <v>1843</v>
      </c>
      <c r="C80" s="47" t="s">
        <v>2378</v>
      </c>
      <c r="D80" s="47" t="s">
        <v>1853</v>
      </c>
      <c r="E80" s="47" t="s">
        <v>271</v>
      </c>
      <c r="F80" s="47" t="s">
        <v>2790</v>
      </c>
      <c r="G80" s="47" t="s">
        <v>2791</v>
      </c>
      <c r="H80" s="47" t="s">
        <v>2792</v>
      </c>
      <c r="I80" s="47" t="s">
        <v>2414</v>
      </c>
      <c r="J80" s="47"/>
      <c r="K80" s="47" t="s">
        <v>13018</v>
      </c>
      <c r="L80" s="47">
        <v>0.77236747741699219</v>
      </c>
      <c r="M80" s="47">
        <v>-34.924178901093001</v>
      </c>
      <c r="N80" s="47">
        <v>-57.885944725892003</v>
      </c>
      <c r="O80" s="47" t="s">
        <v>15166</v>
      </c>
      <c r="P80" s="47">
        <v>1</v>
      </c>
      <c r="Q80">
        <v>19</v>
      </c>
      <c r="S80" s="23" t="s">
        <v>2347</v>
      </c>
      <c r="T80" t="str">
        <f t="shared" si="13"/>
        <v>01</v>
      </c>
      <c r="V80" t="str">
        <f>+VLOOKUP(B80,MARCO!E:E,1,FALSE)</f>
        <v>Berisso</v>
      </c>
      <c r="W80" t="s">
        <v>134</v>
      </c>
      <c r="X80" t="s">
        <v>134</v>
      </c>
      <c r="Y80" t="str">
        <f t="shared" si="14"/>
        <v>R 1 - D 113 - 451 - 1213</v>
      </c>
      <c r="Z80" t="s">
        <v>20</v>
      </c>
      <c r="AA80" t="s">
        <v>2349</v>
      </c>
      <c r="AB80" t="s">
        <v>21</v>
      </c>
      <c r="AD80" t="str">
        <f t="shared" si="15"/>
        <v>Cic Barrio Obrero</v>
      </c>
      <c r="AE80" t="s">
        <v>22</v>
      </c>
      <c r="AF80" t="s">
        <v>23</v>
      </c>
      <c r="AG80" t="s">
        <v>26</v>
      </c>
      <c r="AH80" t="s">
        <v>2348</v>
      </c>
      <c r="AI80" s="13">
        <f t="shared" si="16"/>
        <v>19</v>
      </c>
      <c r="AJ80" s="13">
        <f t="shared" si="17"/>
        <v>1</v>
      </c>
      <c r="AK80" s="21">
        <v>1</v>
      </c>
      <c r="AM80" t="s">
        <v>2154</v>
      </c>
      <c r="AN80" t="str">
        <f t="shared" si="11"/>
        <v>R01</v>
      </c>
      <c r="AO80" s="20" t="str">
        <f t="shared" si="12"/>
        <v>FINES_R01</v>
      </c>
      <c r="AP80" s="25">
        <f t="shared" si="18"/>
        <v>0.77236747741699219</v>
      </c>
      <c r="AQ80" s="24" t="str">
        <f>+IFERROR(VLOOKUP(Y80,#REF!,2,FALSE),"-")</f>
        <v>-</v>
      </c>
      <c r="AR80" s="13" t="s">
        <v>2393</v>
      </c>
      <c r="AS80" t="s">
        <v>2398</v>
      </c>
      <c r="AT80" t="str">
        <f t="shared" si="19"/>
        <v>Calle 33 Y 169 - Berisso</v>
      </c>
    </row>
    <row r="81" spans="1:46" ht="15.75" thickBot="1" x14ac:dyDescent="0.3">
      <c r="A81" s="47">
        <v>1</v>
      </c>
      <c r="B81" s="47" t="s">
        <v>1843</v>
      </c>
      <c r="C81" s="47" t="s">
        <v>2378</v>
      </c>
      <c r="D81" s="47" t="s">
        <v>1853</v>
      </c>
      <c r="E81" s="47" t="s">
        <v>271</v>
      </c>
      <c r="F81" s="47" t="s">
        <v>2794</v>
      </c>
      <c r="G81" s="47" t="s">
        <v>2795</v>
      </c>
      <c r="H81" s="47" t="s">
        <v>2796</v>
      </c>
      <c r="I81" s="47" t="s">
        <v>2414</v>
      </c>
      <c r="J81" s="47"/>
      <c r="K81" s="47" t="s">
        <v>13019</v>
      </c>
      <c r="L81" s="47">
        <v>0.75475841760635376</v>
      </c>
      <c r="M81" s="47">
        <v>-34.90363</v>
      </c>
      <c r="N81" s="47">
        <v>-57.914679999999997</v>
      </c>
      <c r="O81" s="47" t="s">
        <v>15167</v>
      </c>
      <c r="P81" s="47">
        <v>1</v>
      </c>
      <c r="Q81">
        <v>23</v>
      </c>
      <c r="S81" s="23" t="s">
        <v>2347</v>
      </c>
      <c r="T81" t="str">
        <f t="shared" si="13"/>
        <v>01</v>
      </c>
      <c r="V81" t="str">
        <f>+VLOOKUP(B81,MARCO!E:E,1,FALSE)</f>
        <v>Berisso</v>
      </c>
      <c r="W81" t="s">
        <v>134</v>
      </c>
      <c r="X81" t="s">
        <v>134</v>
      </c>
      <c r="Y81" t="str">
        <f t="shared" si="14"/>
        <v>R 1 - D 113 - 451 - 3167</v>
      </c>
      <c r="Z81" t="s">
        <v>20</v>
      </c>
      <c r="AA81" t="s">
        <v>2349</v>
      </c>
      <c r="AB81" t="s">
        <v>21</v>
      </c>
      <c r="AD81" t="str">
        <f t="shared" si="15"/>
        <v>Comedor Rayito De Luz</v>
      </c>
      <c r="AE81" t="s">
        <v>22</v>
      </c>
      <c r="AF81" t="s">
        <v>23</v>
      </c>
      <c r="AG81" t="s">
        <v>26</v>
      </c>
      <c r="AH81" t="s">
        <v>2348</v>
      </c>
      <c r="AI81" s="13">
        <f t="shared" si="16"/>
        <v>23</v>
      </c>
      <c r="AJ81" s="13">
        <f t="shared" si="17"/>
        <v>1</v>
      </c>
      <c r="AK81" s="21">
        <v>1</v>
      </c>
      <c r="AM81" t="s">
        <v>2154</v>
      </c>
      <c r="AN81" t="str">
        <f t="shared" si="11"/>
        <v>R01</v>
      </c>
      <c r="AO81" s="20" t="str">
        <f t="shared" si="12"/>
        <v>FINES_R01</v>
      </c>
      <c r="AP81" s="25">
        <f t="shared" si="18"/>
        <v>0.75475841760635376</v>
      </c>
      <c r="AQ81" s="24" t="str">
        <f>+IFERROR(VLOOKUP(Y81,#REF!,2,FALSE),"-")</f>
        <v>-</v>
      </c>
      <c r="AR81" s="13" t="s">
        <v>2393</v>
      </c>
      <c r="AS81" t="s">
        <v>2397</v>
      </c>
      <c r="AT81" t="str">
        <f t="shared" si="19"/>
        <v>Calle 8 Esquina 131 Villa Arguello - e/ 130 y 131 - Berisso</v>
      </c>
    </row>
    <row r="82" spans="1:46" ht="15.75" thickBot="1" x14ac:dyDescent="0.3">
      <c r="A82" s="47">
        <v>1</v>
      </c>
      <c r="B82" s="47" t="s">
        <v>1843</v>
      </c>
      <c r="C82" s="47" t="s">
        <v>2378</v>
      </c>
      <c r="D82" s="47" t="s">
        <v>1853</v>
      </c>
      <c r="E82" s="47" t="s">
        <v>271</v>
      </c>
      <c r="F82" s="47" t="s">
        <v>2798</v>
      </c>
      <c r="G82" s="47" t="s">
        <v>2799</v>
      </c>
      <c r="H82" s="47" t="s">
        <v>2800</v>
      </c>
      <c r="I82" s="47" t="s">
        <v>2414</v>
      </c>
      <c r="J82" s="47"/>
      <c r="K82" s="47" t="s">
        <v>13020</v>
      </c>
      <c r="L82" s="47">
        <v>0.44772431254386902</v>
      </c>
      <c r="M82" s="47">
        <v>-34.883549960472898</v>
      </c>
      <c r="N82" s="47">
        <v>-57.883446719785802</v>
      </c>
      <c r="O82" s="47" t="s">
        <v>15168</v>
      </c>
      <c r="P82" s="47">
        <v>1</v>
      </c>
      <c r="Q82">
        <v>33</v>
      </c>
      <c r="S82" s="23" t="s">
        <v>2347</v>
      </c>
      <c r="T82" t="str">
        <f t="shared" si="13"/>
        <v>01</v>
      </c>
      <c r="V82" t="str">
        <f>+VLOOKUP(B82,MARCO!E:E,1,FALSE)</f>
        <v>Berisso</v>
      </c>
      <c r="W82" t="s">
        <v>134</v>
      </c>
      <c r="X82" t="s">
        <v>134</v>
      </c>
      <c r="Y82" t="str">
        <f t="shared" si="14"/>
        <v>R 1 - D 113 - 451 - 2063</v>
      </c>
      <c r="Z82" t="s">
        <v>20</v>
      </c>
      <c r="AA82" t="s">
        <v>2349</v>
      </c>
      <c r="AB82" t="s">
        <v>21</v>
      </c>
      <c r="AD82" t="str">
        <f t="shared" si="15"/>
        <v>Sum De La Comunidad</v>
      </c>
      <c r="AE82" t="s">
        <v>22</v>
      </c>
      <c r="AF82" t="s">
        <v>23</v>
      </c>
      <c r="AG82" t="s">
        <v>26</v>
      </c>
      <c r="AH82" t="s">
        <v>2348</v>
      </c>
      <c r="AI82" s="13">
        <f t="shared" si="16"/>
        <v>33</v>
      </c>
      <c r="AJ82" s="13">
        <f t="shared" si="17"/>
        <v>1</v>
      </c>
      <c r="AK82" s="21">
        <v>1</v>
      </c>
      <c r="AM82" t="s">
        <v>2154</v>
      </c>
      <c r="AN82" t="str">
        <f t="shared" si="11"/>
        <v>R01</v>
      </c>
      <c r="AO82" s="20" t="str">
        <f t="shared" si="12"/>
        <v>FINES_R01</v>
      </c>
      <c r="AP82" s="25">
        <f t="shared" si="18"/>
        <v>0.44772431254386902</v>
      </c>
      <c r="AQ82" s="24" t="str">
        <f>+IFERROR(VLOOKUP(Y82,#REF!,2,FALSE),"-")</f>
        <v>-</v>
      </c>
      <c r="AR82" s="13" t="s">
        <v>2393</v>
      </c>
      <c r="AS82" t="s">
        <v>2398</v>
      </c>
      <c r="AT82" t="str">
        <f t="shared" si="19"/>
        <v>Calle 18 E/ 155 Y 156 - e/ 155 y 156 - Berisso</v>
      </c>
    </row>
    <row r="83" spans="1:46" ht="15.75" thickBot="1" x14ac:dyDescent="0.3">
      <c r="A83" s="47">
        <v>1</v>
      </c>
      <c r="B83" s="47" t="s">
        <v>1843</v>
      </c>
      <c r="C83" s="47" t="s">
        <v>2378</v>
      </c>
      <c r="D83" s="47" t="s">
        <v>1853</v>
      </c>
      <c r="E83" s="47" t="s">
        <v>271</v>
      </c>
      <c r="F83" s="47" t="s">
        <v>2802</v>
      </c>
      <c r="G83" s="47" t="s">
        <v>2803</v>
      </c>
      <c r="H83" s="47" t="s">
        <v>2804</v>
      </c>
      <c r="I83" s="47" t="s">
        <v>2414</v>
      </c>
      <c r="J83" s="47"/>
      <c r="K83" s="47" t="s">
        <v>13021</v>
      </c>
      <c r="L83" s="47">
        <v>0.40423235297203058</v>
      </c>
      <c r="M83" s="47">
        <v>-34.883321299999999</v>
      </c>
      <c r="N83" s="47">
        <v>-57.9001831</v>
      </c>
      <c r="O83" s="47" t="s">
        <v>15169</v>
      </c>
      <c r="P83" s="47">
        <v>1</v>
      </c>
      <c r="Q83">
        <v>23</v>
      </c>
      <c r="S83" s="23" t="s">
        <v>2347</v>
      </c>
      <c r="T83" t="str">
        <f t="shared" si="13"/>
        <v>01</v>
      </c>
      <c r="V83" t="str">
        <f>+VLOOKUP(B83,MARCO!E:E,1,FALSE)</f>
        <v>Berisso</v>
      </c>
      <c r="W83" t="s">
        <v>134</v>
      </c>
      <c r="X83" t="s">
        <v>134</v>
      </c>
      <c r="Y83" t="str">
        <f t="shared" si="14"/>
        <v>R 1 - D 113 - 451 - 3214</v>
      </c>
      <c r="Z83" t="s">
        <v>20</v>
      </c>
      <c r="AA83" t="s">
        <v>2349</v>
      </c>
      <c r="AB83" t="s">
        <v>21</v>
      </c>
      <c r="AD83" t="str">
        <f t="shared" si="15"/>
        <v>Ub La Justicialista</v>
      </c>
      <c r="AE83" t="s">
        <v>22</v>
      </c>
      <c r="AF83" t="s">
        <v>23</v>
      </c>
      <c r="AG83" t="s">
        <v>26</v>
      </c>
      <c r="AH83" t="s">
        <v>2348</v>
      </c>
      <c r="AI83" s="13">
        <f t="shared" si="16"/>
        <v>23</v>
      </c>
      <c r="AJ83" s="13">
        <f t="shared" si="17"/>
        <v>1</v>
      </c>
      <c r="AK83" s="21">
        <v>1</v>
      </c>
      <c r="AM83" t="s">
        <v>2154</v>
      </c>
      <c r="AN83" t="str">
        <f t="shared" si="11"/>
        <v>R01</v>
      </c>
      <c r="AO83" s="20" t="str">
        <f t="shared" si="12"/>
        <v>FINES_R01</v>
      </c>
      <c r="AP83" s="25">
        <f t="shared" si="18"/>
        <v>0.40423235297203058</v>
      </c>
      <c r="AQ83" s="24" t="str">
        <f>+IFERROR(VLOOKUP(Y83,#REF!,2,FALSE),"-")</f>
        <v>-</v>
      </c>
      <c r="AR83" s="13" t="s">
        <v>2393</v>
      </c>
      <c r="AS83" t="s">
        <v>2397</v>
      </c>
      <c r="AT83" t="str">
        <f t="shared" si="19"/>
        <v>Calle 91 E/ 123 Y 124 - e/ 123 y 124 - Berisso</v>
      </c>
    </row>
    <row r="84" spans="1:46" ht="15.75" thickBot="1" x14ac:dyDescent="0.3">
      <c r="A84" s="47">
        <v>1</v>
      </c>
      <c r="B84" s="47" t="s">
        <v>1843</v>
      </c>
      <c r="C84" s="47" t="s">
        <v>2369</v>
      </c>
      <c r="D84" s="47" t="s">
        <v>1854</v>
      </c>
      <c r="E84" s="47" t="s">
        <v>228</v>
      </c>
      <c r="F84" s="47" t="s">
        <v>2806</v>
      </c>
      <c r="G84" s="47" t="s">
        <v>2807</v>
      </c>
      <c r="H84" s="47" t="s">
        <v>2808</v>
      </c>
      <c r="I84" s="47" t="s">
        <v>2414</v>
      </c>
      <c r="J84" s="47"/>
      <c r="K84" s="47" t="s">
        <v>13022</v>
      </c>
      <c r="L84" s="47">
        <v>0.71322721242904663</v>
      </c>
      <c r="M84" s="47">
        <v>-34.885171389999996</v>
      </c>
      <c r="N84" s="47">
        <v>-57.864734060000004</v>
      </c>
      <c r="O84" s="47" t="s">
        <v>15170</v>
      </c>
      <c r="P84" s="47">
        <v>1</v>
      </c>
      <c r="Q84">
        <v>22</v>
      </c>
      <c r="S84" s="23" t="s">
        <v>2347</v>
      </c>
      <c r="T84" t="str">
        <f t="shared" si="13"/>
        <v>01</v>
      </c>
      <c r="V84" t="str">
        <f>+VLOOKUP(B84,MARCO!E:E,1,FALSE)</f>
        <v>Berisso</v>
      </c>
      <c r="W84" t="s">
        <v>134</v>
      </c>
      <c r="X84" t="s">
        <v>134</v>
      </c>
      <c r="Y84" t="str">
        <f t="shared" si="14"/>
        <v>R 1 - D 113 - 452 - 3798</v>
      </c>
      <c r="Z84" t="s">
        <v>20</v>
      </c>
      <c r="AA84" t="s">
        <v>2349</v>
      </c>
      <c r="AB84" t="s">
        <v>21</v>
      </c>
      <c r="AD84" t="str">
        <f t="shared" si="15"/>
        <v>Centro Cultural La 163</v>
      </c>
      <c r="AE84" t="s">
        <v>22</v>
      </c>
      <c r="AF84" t="s">
        <v>23</v>
      </c>
      <c r="AG84" t="s">
        <v>26</v>
      </c>
      <c r="AH84" t="s">
        <v>2348</v>
      </c>
      <c r="AI84" s="13">
        <f t="shared" si="16"/>
        <v>22</v>
      </c>
      <c r="AJ84" s="13">
        <f t="shared" si="17"/>
        <v>1</v>
      </c>
      <c r="AK84" s="21">
        <v>1</v>
      </c>
      <c r="AM84" t="s">
        <v>2154</v>
      </c>
      <c r="AN84" t="str">
        <f t="shared" si="11"/>
        <v>R01</v>
      </c>
      <c r="AO84" s="20" t="str">
        <f t="shared" si="12"/>
        <v>FINES_R01</v>
      </c>
      <c r="AP84" s="25">
        <f t="shared" si="18"/>
        <v>0.71322721242904663</v>
      </c>
      <c r="AQ84" s="24" t="str">
        <f>+IFERROR(VLOOKUP(Y84,#REF!,2,FALSE),"-")</f>
        <v>-</v>
      </c>
      <c r="AR84" s="13" t="s">
        <v>2393</v>
      </c>
      <c r="AS84" t="s">
        <v>2398</v>
      </c>
      <c r="AT84" t="str">
        <f t="shared" si="19"/>
        <v>Calle 163 E/ 25 Y 26 - 2331 e/ 25 y 26 - Berisso</v>
      </c>
    </row>
    <row r="85" spans="1:46" ht="15.75" thickBot="1" x14ac:dyDescent="0.3">
      <c r="A85" s="47">
        <v>1</v>
      </c>
      <c r="B85" s="47" t="s">
        <v>1843</v>
      </c>
      <c r="C85" s="47" t="s">
        <v>2369</v>
      </c>
      <c r="D85" s="47" t="s">
        <v>1854</v>
      </c>
      <c r="E85" s="47" t="s">
        <v>228</v>
      </c>
      <c r="F85" s="47" t="s">
        <v>2810</v>
      </c>
      <c r="G85" s="47" t="s">
        <v>2795</v>
      </c>
      <c r="H85" s="47" t="s">
        <v>2796</v>
      </c>
      <c r="I85" s="47" t="s">
        <v>2414</v>
      </c>
      <c r="J85" s="47"/>
      <c r="K85" s="47" t="s">
        <v>15171</v>
      </c>
      <c r="L85" s="47">
        <v>0.75475841760635376</v>
      </c>
      <c r="M85" s="47">
        <v>-34.90363</v>
      </c>
      <c r="N85" s="47">
        <v>-57.914679999999997</v>
      </c>
      <c r="O85" s="47" t="s">
        <v>15172</v>
      </c>
      <c r="P85" s="47">
        <v>1</v>
      </c>
      <c r="Q85">
        <v>14</v>
      </c>
      <c r="S85" s="23" t="s">
        <v>2347</v>
      </c>
      <c r="T85" t="str">
        <f t="shared" si="13"/>
        <v>01</v>
      </c>
      <c r="V85" t="str">
        <f>+VLOOKUP(B85,MARCO!E:E,1,FALSE)</f>
        <v>Berisso</v>
      </c>
      <c r="W85" t="s">
        <v>134</v>
      </c>
      <c r="X85" t="s">
        <v>134</v>
      </c>
      <c r="Y85" t="str">
        <f t="shared" si="14"/>
        <v>R 1 - D 113 - 452 - 3167</v>
      </c>
      <c r="Z85" t="s">
        <v>20</v>
      </c>
      <c r="AA85" t="s">
        <v>2349</v>
      </c>
      <c r="AB85" t="s">
        <v>21</v>
      </c>
      <c r="AD85" t="str">
        <f t="shared" si="15"/>
        <v>Comedor Rayito De Luz</v>
      </c>
      <c r="AE85" t="s">
        <v>22</v>
      </c>
      <c r="AF85" t="s">
        <v>23</v>
      </c>
      <c r="AG85" t="s">
        <v>26</v>
      </c>
      <c r="AH85" t="s">
        <v>2348</v>
      </c>
      <c r="AI85" s="13">
        <f t="shared" si="16"/>
        <v>14</v>
      </c>
      <c r="AJ85" s="13">
        <f t="shared" si="17"/>
        <v>1</v>
      </c>
      <c r="AK85" s="21">
        <v>1</v>
      </c>
      <c r="AM85" t="s">
        <v>2154</v>
      </c>
      <c r="AN85" t="str">
        <f t="shared" si="11"/>
        <v>R01</v>
      </c>
      <c r="AO85" s="20" t="str">
        <f t="shared" si="12"/>
        <v>FINES_R01</v>
      </c>
      <c r="AP85" s="25">
        <f t="shared" si="18"/>
        <v>0.75475841760635376</v>
      </c>
      <c r="AQ85" s="24" t="str">
        <f>+IFERROR(VLOOKUP(Y85,#REF!,2,FALSE),"-")</f>
        <v>-</v>
      </c>
      <c r="AR85" s="13" t="s">
        <v>2393</v>
      </c>
      <c r="AS85" t="s">
        <v>2398</v>
      </c>
      <c r="AT85" t="str">
        <f t="shared" si="19"/>
        <v>Calle 8 Esquina 131 Villa Arguello - e/ 130 y 131 - Berisso</v>
      </c>
    </row>
    <row r="86" spans="1:46" ht="15.75" thickBot="1" x14ac:dyDescent="0.3">
      <c r="A86" s="47">
        <v>1</v>
      </c>
      <c r="B86" s="47" t="s">
        <v>1843</v>
      </c>
      <c r="C86" s="47" t="s">
        <v>2378</v>
      </c>
      <c r="D86" s="47" t="s">
        <v>1853</v>
      </c>
      <c r="E86" s="47" t="s">
        <v>271</v>
      </c>
      <c r="F86" s="47" t="s">
        <v>2812</v>
      </c>
      <c r="G86" s="47" t="s">
        <v>2813</v>
      </c>
      <c r="H86" s="47" t="s">
        <v>2814</v>
      </c>
      <c r="I86" s="47" t="s">
        <v>2414</v>
      </c>
      <c r="J86" s="47"/>
      <c r="K86" s="47" t="s">
        <v>13023</v>
      </c>
      <c r="L86" s="47">
        <v>0.72632503509521484</v>
      </c>
      <c r="M86" s="47">
        <v>-34.921959752879303</v>
      </c>
      <c r="N86" s="47">
        <v>-57.907027767670797</v>
      </c>
      <c r="O86" s="47" t="s">
        <v>15173</v>
      </c>
      <c r="P86" s="47">
        <v>1</v>
      </c>
      <c r="Q86">
        <v>14</v>
      </c>
      <c r="S86" s="23" t="s">
        <v>2347</v>
      </c>
      <c r="T86" t="str">
        <f t="shared" si="13"/>
        <v>01</v>
      </c>
      <c r="V86" t="str">
        <f>+VLOOKUP(B86,MARCO!E:E,1,FALSE)</f>
        <v>Berisso</v>
      </c>
      <c r="W86" t="s">
        <v>134</v>
      </c>
      <c r="X86" t="s">
        <v>134</v>
      </c>
      <c r="Y86" t="str">
        <f t="shared" si="14"/>
        <v>R 1 - D 113 - 451 - 2058</v>
      </c>
      <c r="Z86" t="s">
        <v>20</v>
      </c>
      <c r="AA86" t="s">
        <v>2349</v>
      </c>
      <c r="AB86" t="s">
        <v>21</v>
      </c>
      <c r="AD86" t="str">
        <f t="shared" si="15"/>
        <v>Club Villa Progreso</v>
      </c>
      <c r="AE86" t="s">
        <v>22</v>
      </c>
      <c r="AF86" t="s">
        <v>23</v>
      </c>
      <c r="AG86" t="s">
        <v>26</v>
      </c>
      <c r="AH86" t="s">
        <v>2348</v>
      </c>
      <c r="AI86" s="13">
        <f t="shared" si="16"/>
        <v>14</v>
      </c>
      <c r="AJ86" s="13">
        <f t="shared" si="17"/>
        <v>1</v>
      </c>
      <c r="AK86" s="21">
        <v>1</v>
      </c>
      <c r="AM86" t="s">
        <v>2154</v>
      </c>
      <c r="AN86" t="str">
        <f t="shared" si="11"/>
        <v>R01</v>
      </c>
      <c r="AO86" s="20" t="str">
        <f t="shared" si="12"/>
        <v>FINES_R01</v>
      </c>
      <c r="AP86" s="25">
        <f t="shared" si="18"/>
        <v>0.72632503509521484</v>
      </c>
      <c r="AQ86" s="24" t="str">
        <f>+IFERROR(VLOOKUP(Y86,#REF!,2,FALSE),"-")</f>
        <v>-</v>
      </c>
      <c r="AR86" s="13" t="s">
        <v>2393</v>
      </c>
      <c r="AS86" t="s">
        <v>2398</v>
      </c>
      <c r="AT86" t="str">
        <f t="shared" si="19"/>
        <v>Calle 78 E/ 122 Bis Y 123 - e/ 122 Bis y 123 - Berisso</v>
      </c>
    </row>
    <row r="87" spans="1:46" ht="15.75" thickBot="1" x14ac:dyDescent="0.3">
      <c r="A87" s="47">
        <v>1</v>
      </c>
      <c r="B87" s="47" t="s">
        <v>1843</v>
      </c>
      <c r="C87" s="47" t="s">
        <v>2369</v>
      </c>
      <c r="D87" s="47" t="s">
        <v>1854</v>
      </c>
      <c r="E87" s="47" t="s">
        <v>228</v>
      </c>
      <c r="F87" s="47" t="s">
        <v>2816</v>
      </c>
      <c r="G87" s="47" t="s">
        <v>2817</v>
      </c>
      <c r="H87" s="47" t="s">
        <v>2818</v>
      </c>
      <c r="I87" s="47" t="s">
        <v>2414</v>
      </c>
      <c r="J87" s="47"/>
      <c r="K87" s="47" t="s">
        <v>13024</v>
      </c>
      <c r="L87" s="47">
        <v>0.2091392129659653</v>
      </c>
      <c r="M87" s="47">
        <v>-34.874590910000002</v>
      </c>
      <c r="N87" s="47">
        <v>-57.866378300000001</v>
      </c>
      <c r="O87" s="47" t="s">
        <v>15174</v>
      </c>
      <c r="P87" s="47">
        <v>1</v>
      </c>
      <c r="Q87">
        <v>27</v>
      </c>
      <c r="S87" s="23" t="s">
        <v>2347</v>
      </c>
      <c r="T87" t="str">
        <f t="shared" si="13"/>
        <v>01</v>
      </c>
      <c r="V87" t="str">
        <f>+VLOOKUP(B87,MARCO!E:E,1,FALSE)</f>
        <v>Berisso</v>
      </c>
      <c r="W87" t="s">
        <v>134</v>
      </c>
      <c r="X87" t="s">
        <v>134</v>
      </c>
      <c r="Y87" t="str">
        <f t="shared" si="14"/>
        <v>R 1 - D 113 - 452 - 2064</v>
      </c>
      <c r="Z87" t="s">
        <v>20</v>
      </c>
      <c r="AA87" t="s">
        <v>2349</v>
      </c>
      <c r="AB87" t="s">
        <v>21</v>
      </c>
      <c r="AD87" t="str">
        <f t="shared" si="15"/>
        <v>Villa San Carlos</v>
      </c>
      <c r="AE87" t="s">
        <v>22</v>
      </c>
      <c r="AF87" t="s">
        <v>23</v>
      </c>
      <c r="AG87" t="s">
        <v>26</v>
      </c>
      <c r="AH87" t="s">
        <v>2348</v>
      </c>
      <c r="AI87" s="13">
        <f t="shared" si="16"/>
        <v>27</v>
      </c>
      <c r="AJ87" s="13">
        <f t="shared" si="17"/>
        <v>1</v>
      </c>
      <c r="AK87" s="21">
        <v>1</v>
      </c>
      <c r="AM87" t="s">
        <v>2154</v>
      </c>
      <c r="AN87" t="str">
        <f t="shared" si="11"/>
        <v>R01</v>
      </c>
      <c r="AO87" s="20" t="str">
        <f t="shared" si="12"/>
        <v>FINES_R01</v>
      </c>
      <c r="AP87" s="25">
        <f t="shared" si="18"/>
        <v>0.2091392129659653</v>
      </c>
      <c r="AQ87" s="24" t="str">
        <f>+IFERROR(VLOOKUP(Y87,#REF!,2,FALSE),"-")</f>
        <v>-</v>
      </c>
      <c r="AR87" s="13" t="s">
        <v>2393</v>
      </c>
      <c r="AS87" t="s">
        <v>2398</v>
      </c>
      <c r="AT87" t="str">
        <f t="shared" si="19"/>
        <v>Calle Montevideo E/ 25 Y 26 - e/ 25 y 26 - Berisso</v>
      </c>
    </row>
    <row r="88" spans="1:46" ht="15.75" thickBot="1" x14ac:dyDescent="0.3">
      <c r="A88" s="47">
        <v>1</v>
      </c>
      <c r="B88" s="47" t="s">
        <v>1843</v>
      </c>
      <c r="C88" s="47" t="s">
        <v>2378</v>
      </c>
      <c r="D88" s="47" t="s">
        <v>1853</v>
      </c>
      <c r="E88" s="47" t="s">
        <v>271</v>
      </c>
      <c r="F88" s="47" t="s">
        <v>2820</v>
      </c>
      <c r="G88" s="47" t="s">
        <v>2817</v>
      </c>
      <c r="H88" s="47" t="s">
        <v>2818</v>
      </c>
      <c r="I88" s="47" t="s">
        <v>2414</v>
      </c>
      <c r="J88" s="47"/>
      <c r="K88" s="47" t="s">
        <v>15175</v>
      </c>
      <c r="L88" s="47">
        <v>0.2091392129659653</v>
      </c>
      <c r="M88" s="47">
        <v>-34.874590910000002</v>
      </c>
      <c r="N88" s="47">
        <v>-57.866378300000001</v>
      </c>
      <c r="O88" s="47" t="s">
        <v>15176</v>
      </c>
      <c r="P88" s="47">
        <v>1</v>
      </c>
      <c r="Q88">
        <v>17</v>
      </c>
      <c r="S88" s="23" t="s">
        <v>2347</v>
      </c>
      <c r="T88" t="str">
        <f t="shared" si="13"/>
        <v>01</v>
      </c>
      <c r="V88" t="str">
        <f>+VLOOKUP(B88,MARCO!E:E,1,FALSE)</f>
        <v>Berisso</v>
      </c>
      <c r="W88" t="s">
        <v>134</v>
      </c>
      <c r="X88" t="s">
        <v>134</v>
      </c>
      <c r="Y88" t="str">
        <f t="shared" si="14"/>
        <v>R 1 - D 113 - 451 - 2064</v>
      </c>
      <c r="Z88" t="s">
        <v>20</v>
      </c>
      <c r="AA88" t="s">
        <v>2349</v>
      </c>
      <c r="AB88" t="s">
        <v>21</v>
      </c>
      <c r="AD88" t="str">
        <f t="shared" si="15"/>
        <v>Villa San Carlos</v>
      </c>
      <c r="AE88" t="s">
        <v>22</v>
      </c>
      <c r="AF88" t="s">
        <v>23</v>
      </c>
      <c r="AG88" t="s">
        <v>26</v>
      </c>
      <c r="AH88" t="s">
        <v>2348</v>
      </c>
      <c r="AI88" s="13">
        <f t="shared" si="16"/>
        <v>17</v>
      </c>
      <c r="AJ88" s="13">
        <f t="shared" si="17"/>
        <v>1</v>
      </c>
      <c r="AK88" s="21">
        <v>1</v>
      </c>
      <c r="AM88" t="s">
        <v>2154</v>
      </c>
      <c r="AN88" t="str">
        <f t="shared" si="11"/>
        <v>R01</v>
      </c>
      <c r="AO88" s="20" t="str">
        <f t="shared" si="12"/>
        <v>FINES_R01</v>
      </c>
      <c r="AP88" s="25">
        <f t="shared" si="18"/>
        <v>0.2091392129659653</v>
      </c>
      <c r="AQ88" s="24" t="str">
        <f>+IFERROR(VLOOKUP(Y88,#REF!,2,FALSE),"-")</f>
        <v>-</v>
      </c>
      <c r="AR88" s="13" t="s">
        <v>2393</v>
      </c>
      <c r="AS88" t="s">
        <v>2397</v>
      </c>
      <c r="AT88" t="str">
        <f t="shared" si="19"/>
        <v>Calle Montevideo E/ 25 Y 26 - e/ 25 y 26 - Berisso</v>
      </c>
    </row>
    <row r="89" spans="1:46" ht="15.75" thickBot="1" x14ac:dyDescent="0.3">
      <c r="A89" s="47">
        <v>1</v>
      </c>
      <c r="B89" s="47" t="s">
        <v>1843</v>
      </c>
      <c r="C89" s="47" t="s">
        <v>2369</v>
      </c>
      <c r="D89" s="47" t="s">
        <v>1854</v>
      </c>
      <c r="E89" s="47" t="s">
        <v>228</v>
      </c>
      <c r="F89" s="47" t="s">
        <v>2822</v>
      </c>
      <c r="G89" s="47" t="s">
        <v>2823</v>
      </c>
      <c r="H89" s="47" t="s">
        <v>2824</v>
      </c>
      <c r="I89" s="47" t="s">
        <v>2414</v>
      </c>
      <c r="J89" s="47" t="s">
        <v>2764</v>
      </c>
      <c r="K89" s="47" t="s">
        <v>13025</v>
      </c>
      <c r="L89" s="47">
        <v>0.2217717319726944</v>
      </c>
      <c r="M89" s="47">
        <v>-34.871286807988</v>
      </c>
      <c r="N89" s="47">
        <v>-57.878156890104997</v>
      </c>
      <c r="O89" s="47" t="s">
        <v>15177</v>
      </c>
      <c r="P89" s="47">
        <v>1</v>
      </c>
      <c r="Q89">
        <v>18</v>
      </c>
      <c r="S89" s="23" t="s">
        <v>2347</v>
      </c>
      <c r="T89" t="str">
        <f t="shared" si="13"/>
        <v>01</v>
      </c>
      <c r="V89" t="str">
        <f>+VLOOKUP(B89,MARCO!E:E,1,FALSE)</f>
        <v>Berisso</v>
      </c>
      <c r="W89" t="s">
        <v>134</v>
      </c>
      <c r="X89" t="s">
        <v>134</v>
      </c>
      <c r="Y89" t="str">
        <f t="shared" si="14"/>
        <v>R 1 - D 113 - 452 - 2061</v>
      </c>
      <c r="Z89" t="s">
        <v>20</v>
      </c>
      <c r="AA89" t="s">
        <v>2349</v>
      </c>
      <c r="AB89" t="s">
        <v>21</v>
      </c>
      <c r="AD89" t="str">
        <f t="shared" si="15"/>
        <v>AgrupaciÓn MarÍa RoldÁn</v>
      </c>
      <c r="AE89" t="s">
        <v>22</v>
      </c>
      <c r="AF89" t="s">
        <v>23</v>
      </c>
      <c r="AG89" t="s">
        <v>26</v>
      </c>
      <c r="AH89" t="s">
        <v>2348</v>
      </c>
      <c r="AI89" s="13">
        <f t="shared" si="16"/>
        <v>18</v>
      </c>
      <c r="AJ89" s="13">
        <f t="shared" si="17"/>
        <v>1</v>
      </c>
      <c r="AK89" s="21">
        <v>1</v>
      </c>
      <c r="AM89" t="s">
        <v>2154</v>
      </c>
      <c r="AN89" t="str">
        <f t="shared" si="11"/>
        <v>R01</v>
      </c>
      <c r="AO89" s="20" t="str">
        <f t="shared" si="12"/>
        <v>FINES_R01</v>
      </c>
      <c r="AP89" s="25">
        <f t="shared" si="18"/>
        <v>0.2217717319726944</v>
      </c>
      <c r="AQ89" s="24" t="str">
        <f>+IFERROR(VLOOKUP(Y89,#REF!,2,FALSE),"-")</f>
        <v>-</v>
      </c>
      <c r="AR89" s="13" t="s">
        <v>2393</v>
      </c>
      <c r="AS89" t="s">
        <v>2397</v>
      </c>
      <c r="AT89" t="str">
        <f t="shared" si="19"/>
        <v>Calle Montevideo - e/ 15 y 16 - Berisso</v>
      </c>
    </row>
    <row r="90" spans="1:46" ht="15.75" thickBot="1" x14ac:dyDescent="0.3">
      <c r="A90" s="47">
        <v>1</v>
      </c>
      <c r="B90" s="47" t="s">
        <v>1843</v>
      </c>
      <c r="C90" s="47" t="s">
        <v>2369</v>
      </c>
      <c r="D90" s="47" t="s">
        <v>1854</v>
      </c>
      <c r="E90" s="47" t="s">
        <v>228</v>
      </c>
      <c r="F90" s="47" t="s">
        <v>2826</v>
      </c>
      <c r="G90" s="47" t="s">
        <v>2827</v>
      </c>
      <c r="H90" s="47" t="s">
        <v>2828</v>
      </c>
      <c r="I90" s="47" t="s">
        <v>2414</v>
      </c>
      <c r="J90" s="47" t="s">
        <v>2830</v>
      </c>
      <c r="K90" s="47" t="s">
        <v>13026</v>
      </c>
      <c r="L90" s="47">
        <v>0.6633838415145874</v>
      </c>
      <c r="M90" s="47">
        <v>-34.933352094546997</v>
      </c>
      <c r="N90" s="47">
        <v>-57.877094330516698</v>
      </c>
      <c r="O90" s="47" t="s">
        <v>15178</v>
      </c>
      <c r="P90" s="47">
        <v>2</v>
      </c>
      <c r="Q90">
        <v>34</v>
      </c>
      <c r="S90" s="23" t="s">
        <v>2347</v>
      </c>
      <c r="T90" t="str">
        <f t="shared" si="13"/>
        <v>01</v>
      </c>
      <c r="V90" t="str">
        <f>+VLOOKUP(B90,MARCO!E:E,1,FALSE)</f>
        <v>Berisso</v>
      </c>
      <c r="W90" t="s">
        <v>134</v>
      </c>
      <c r="X90" t="s">
        <v>134</v>
      </c>
      <c r="Y90" t="str">
        <f t="shared" si="14"/>
        <v>R 1 - D 113 - 452 - 2057</v>
      </c>
      <c r="Z90" t="s">
        <v>20</v>
      </c>
      <c r="AA90" t="s">
        <v>2349</v>
      </c>
      <c r="AB90" t="s">
        <v>21</v>
      </c>
      <c r="AD90" t="str">
        <f t="shared" si="15"/>
        <v>RamÓn Carrillo</v>
      </c>
      <c r="AE90" t="s">
        <v>22</v>
      </c>
      <c r="AF90" t="s">
        <v>23</v>
      </c>
      <c r="AG90" t="s">
        <v>26</v>
      </c>
      <c r="AH90" t="s">
        <v>2348</v>
      </c>
      <c r="AI90" s="13">
        <f t="shared" si="16"/>
        <v>34</v>
      </c>
      <c r="AJ90" s="13">
        <f t="shared" si="17"/>
        <v>2</v>
      </c>
      <c r="AK90" s="21">
        <v>1</v>
      </c>
      <c r="AM90" t="s">
        <v>2154</v>
      </c>
      <c r="AN90" t="str">
        <f t="shared" si="11"/>
        <v>R01</v>
      </c>
      <c r="AO90" s="20" t="str">
        <f t="shared" si="12"/>
        <v>FINES_R01</v>
      </c>
      <c r="AP90" s="25">
        <f t="shared" si="18"/>
        <v>0.6633838415145874</v>
      </c>
      <c r="AQ90" s="24" t="str">
        <f>+IFERROR(VLOOKUP(Y90,#REF!,2,FALSE),"-")</f>
        <v>-</v>
      </c>
      <c r="AR90" s="13" t="s">
        <v>2393</v>
      </c>
      <c r="AS90" t="s">
        <v>2397</v>
      </c>
      <c r="AT90" t="str">
        <f t="shared" si="19"/>
        <v>Calle 604 - E/127 Y 128 e/ 127 y 128 - Berisso</v>
      </c>
    </row>
    <row r="91" spans="1:46" ht="15.75" thickBot="1" x14ac:dyDescent="0.3">
      <c r="A91" s="47">
        <v>1</v>
      </c>
      <c r="B91" s="47" t="s">
        <v>1843</v>
      </c>
      <c r="C91" s="47" t="s">
        <v>2378</v>
      </c>
      <c r="D91" s="47" t="s">
        <v>1853</v>
      </c>
      <c r="E91" s="47" t="s">
        <v>271</v>
      </c>
      <c r="F91" s="47" t="s">
        <v>2832</v>
      </c>
      <c r="G91" s="47" t="s">
        <v>2162</v>
      </c>
      <c r="H91" s="47" t="s">
        <v>2833</v>
      </c>
      <c r="I91" s="47" t="s">
        <v>2475</v>
      </c>
      <c r="J91" s="47" t="s">
        <v>2835</v>
      </c>
      <c r="K91" s="47" t="s">
        <v>13027</v>
      </c>
      <c r="L91" s="47">
        <v>0.74892425537109375</v>
      </c>
      <c r="M91" s="47">
        <v>-34.902611700000001</v>
      </c>
      <c r="N91" s="47">
        <v>-57.908407799999999</v>
      </c>
      <c r="O91" s="47" t="s">
        <v>15179</v>
      </c>
      <c r="P91" s="47">
        <v>2</v>
      </c>
      <c r="Q91">
        <v>26</v>
      </c>
      <c r="S91" s="23" t="s">
        <v>2347</v>
      </c>
      <c r="T91" t="str">
        <f t="shared" si="13"/>
        <v>01</v>
      </c>
      <c r="V91" t="str">
        <f>+VLOOKUP(B91,MARCO!E:E,1,FALSE)</f>
        <v>Berisso</v>
      </c>
      <c r="W91" t="s">
        <v>134</v>
      </c>
      <c r="X91" t="s">
        <v>134</v>
      </c>
      <c r="Y91" t="str">
        <f t="shared" si="14"/>
        <v>R 1 - D 113 - 451 - 1202</v>
      </c>
      <c r="Z91" t="s">
        <v>20</v>
      </c>
      <c r="AA91" t="s">
        <v>2349</v>
      </c>
      <c r="AB91" t="s">
        <v>21</v>
      </c>
      <c r="AD91" t="str">
        <f t="shared" si="15"/>
        <v>Construyendo Futuro</v>
      </c>
      <c r="AE91" t="s">
        <v>22</v>
      </c>
      <c r="AF91" t="s">
        <v>23</v>
      </c>
      <c r="AG91" t="s">
        <v>26</v>
      </c>
      <c r="AH91" t="s">
        <v>2348</v>
      </c>
      <c r="AI91" s="13">
        <f t="shared" si="16"/>
        <v>26</v>
      </c>
      <c r="AJ91" s="13">
        <f t="shared" si="17"/>
        <v>2</v>
      </c>
      <c r="AK91" s="21">
        <v>1</v>
      </c>
      <c r="AM91" t="s">
        <v>2154</v>
      </c>
      <c r="AN91" t="str">
        <f t="shared" si="11"/>
        <v>R01</v>
      </c>
      <c r="AO91" s="20" t="str">
        <f t="shared" si="12"/>
        <v>FINES_R01</v>
      </c>
      <c r="AP91" s="25">
        <f t="shared" si="18"/>
        <v>0.74892425537109375</v>
      </c>
      <c r="AQ91" s="24" t="str">
        <f>+IFERROR(VLOOKUP(Y91,#REF!,2,FALSE),"-")</f>
        <v>-</v>
      </c>
      <c r="AR91" s="13" t="s">
        <v>2393</v>
      </c>
      <c r="AS91" t="s">
        <v>2398</v>
      </c>
      <c r="AT91" t="str">
        <f t="shared" si="19"/>
        <v>Calle 134 - Berisso</v>
      </c>
    </row>
    <row r="92" spans="1:46" ht="15.75" thickBot="1" x14ac:dyDescent="0.3">
      <c r="A92" s="47">
        <v>1</v>
      </c>
      <c r="B92" s="47" t="s">
        <v>1843</v>
      </c>
      <c r="C92" s="47" t="s">
        <v>2378</v>
      </c>
      <c r="D92" s="47" t="s">
        <v>1853</v>
      </c>
      <c r="E92" s="47" t="s">
        <v>271</v>
      </c>
      <c r="F92" s="47" t="s">
        <v>2837</v>
      </c>
      <c r="G92" s="47" t="s">
        <v>2159</v>
      </c>
      <c r="H92" s="47" t="s">
        <v>2838</v>
      </c>
      <c r="I92" s="47" t="s">
        <v>2475</v>
      </c>
      <c r="J92" s="47" t="s">
        <v>2764</v>
      </c>
      <c r="K92" s="47" t="s">
        <v>13028</v>
      </c>
      <c r="L92" s="47">
        <v>0.23954968154430389</v>
      </c>
      <c r="M92" s="47">
        <v>-34.875457346822003</v>
      </c>
      <c r="N92" s="47">
        <v>-57.883274132008999</v>
      </c>
      <c r="O92" s="47" t="s">
        <v>15180</v>
      </c>
      <c r="P92" s="47">
        <v>3</v>
      </c>
      <c r="Q92">
        <v>69</v>
      </c>
      <c r="S92" s="23" t="s">
        <v>2347</v>
      </c>
      <c r="T92" t="str">
        <f t="shared" si="13"/>
        <v>01</v>
      </c>
      <c r="V92" t="str">
        <f>+VLOOKUP(B92,MARCO!E:E,1,FALSE)</f>
        <v>Berisso</v>
      </c>
      <c r="W92" t="s">
        <v>134</v>
      </c>
      <c r="X92" t="s">
        <v>134</v>
      </c>
      <c r="Y92" t="str">
        <f t="shared" si="14"/>
        <v>R 1 - D 113 - 451 - 1211</v>
      </c>
      <c r="Z92" t="s">
        <v>20</v>
      </c>
      <c r="AA92" t="s">
        <v>2349</v>
      </c>
      <c r="AB92" t="s">
        <v>21</v>
      </c>
      <c r="AD92" t="str">
        <f t="shared" si="15"/>
        <v>Casa Nuestra Patria</v>
      </c>
      <c r="AE92" t="s">
        <v>22</v>
      </c>
      <c r="AF92" t="s">
        <v>23</v>
      </c>
      <c r="AG92" t="s">
        <v>26</v>
      </c>
      <c r="AH92" t="s">
        <v>2348</v>
      </c>
      <c r="AI92" s="13">
        <f t="shared" si="16"/>
        <v>69</v>
      </c>
      <c r="AJ92" s="13">
        <f t="shared" si="17"/>
        <v>3</v>
      </c>
      <c r="AK92" s="21">
        <v>1</v>
      </c>
      <c r="AM92" t="s">
        <v>2154</v>
      </c>
      <c r="AN92" t="str">
        <f t="shared" si="11"/>
        <v>R01</v>
      </c>
      <c r="AO92" s="20" t="str">
        <f t="shared" si="12"/>
        <v>FINES_R01</v>
      </c>
      <c r="AP92" s="25">
        <f t="shared" si="18"/>
        <v>0.23954968154430389</v>
      </c>
      <c r="AQ92" s="24" t="str">
        <f>+IFERROR(VLOOKUP(Y92,#REF!,2,FALSE),"-")</f>
        <v>-</v>
      </c>
      <c r="AR92" s="13" t="s">
        <v>2393</v>
      </c>
      <c r="AS92" t="s">
        <v>2397</v>
      </c>
      <c r="AT92" t="str">
        <f t="shared" si="19"/>
        <v>Calle 14 - 3980 e/ 162 y 162 N - Berisso</v>
      </c>
    </row>
    <row r="93" spans="1:46" ht="15.75" thickBot="1" x14ac:dyDescent="0.3">
      <c r="A93" s="47">
        <v>1</v>
      </c>
      <c r="B93" s="47" t="s">
        <v>1843</v>
      </c>
      <c r="C93" s="47" t="s">
        <v>2369</v>
      </c>
      <c r="D93" s="47" t="s">
        <v>1854</v>
      </c>
      <c r="E93" s="47" t="s">
        <v>228</v>
      </c>
      <c r="F93" s="47" t="s">
        <v>2840</v>
      </c>
      <c r="G93" s="47" t="s">
        <v>2841</v>
      </c>
      <c r="H93" s="47" t="s">
        <v>2842</v>
      </c>
      <c r="I93" s="47" t="s">
        <v>2475</v>
      </c>
      <c r="J93" s="47" t="s">
        <v>2844</v>
      </c>
      <c r="K93" s="47" t="s">
        <v>13029</v>
      </c>
      <c r="L93" s="47">
        <v>0.20807234942913061</v>
      </c>
      <c r="M93" s="47">
        <v>-34.869644299999997</v>
      </c>
      <c r="N93" s="47">
        <v>-57.881855700000003</v>
      </c>
      <c r="O93" s="47" t="s">
        <v>15181</v>
      </c>
      <c r="P93" s="47">
        <v>1</v>
      </c>
      <c r="Q93">
        <v>15</v>
      </c>
      <c r="S93" s="23" t="s">
        <v>2347</v>
      </c>
      <c r="T93" t="str">
        <f t="shared" si="13"/>
        <v>01</v>
      </c>
      <c r="V93" t="str">
        <f>+VLOOKUP(B93,MARCO!E:E,1,FALSE)</f>
        <v>Berisso</v>
      </c>
      <c r="W93" t="s">
        <v>134</v>
      </c>
      <c r="X93" t="s">
        <v>134</v>
      </c>
      <c r="Y93" t="str">
        <f t="shared" si="14"/>
        <v>R 1 - D 113 - 452 - 3930</v>
      </c>
      <c r="Z93" t="s">
        <v>20</v>
      </c>
      <c r="AA93" t="s">
        <v>2349</v>
      </c>
      <c r="AB93" t="s">
        <v>21</v>
      </c>
      <c r="AD93" t="str">
        <f t="shared" si="15"/>
        <v>Heroinas De La Patria</v>
      </c>
      <c r="AE93" t="s">
        <v>22</v>
      </c>
      <c r="AF93" t="s">
        <v>23</v>
      </c>
      <c r="AG93" t="s">
        <v>26</v>
      </c>
      <c r="AH93" t="s">
        <v>2348</v>
      </c>
      <c r="AI93" s="13">
        <f t="shared" si="16"/>
        <v>15</v>
      </c>
      <c r="AJ93" s="13">
        <f t="shared" si="17"/>
        <v>1</v>
      </c>
      <c r="AK93" s="21">
        <v>1</v>
      </c>
      <c r="AM93" t="s">
        <v>2154</v>
      </c>
      <c r="AN93" t="str">
        <f t="shared" si="11"/>
        <v>R01</v>
      </c>
      <c r="AO93" s="20" t="str">
        <f t="shared" si="12"/>
        <v>FINES_R01</v>
      </c>
      <c r="AP93" s="25">
        <f t="shared" si="18"/>
        <v>0.20807234942913061</v>
      </c>
      <c r="AQ93" s="24" t="str">
        <f>+IFERROR(VLOOKUP(Y93,#REF!,2,FALSE),"-")</f>
        <v>-</v>
      </c>
      <c r="AR93" s="13" t="s">
        <v>2393</v>
      </c>
      <c r="AS93" t="s">
        <v>2397</v>
      </c>
      <c r="AT93" t="str">
        <f t="shared" si="19"/>
        <v>Calle 140 - e/ 8 y 9 - Berisso</v>
      </c>
    </row>
    <row r="94" spans="1:46" ht="15.75" thickBot="1" x14ac:dyDescent="0.3">
      <c r="A94" s="47">
        <v>1</v>
      </c>
      <c r="B94" s="47" t="s">
        <v>1843</v>
      </c>
      <c r="C94" s="47" t="s">
        <v>2378</v>
      </c>
      <c r="D94" s="47" t="s">
        <v>1853</v>
      </c>
      <c r="E94" s="47" t="s">
        <v>271</v>
      </c>
      <c r="F94" s="47" t="s">
        <v>2845</v>
      </c>
      <c r="G94" s="47" t="s">
        <v>2846</v>
      </c>
      <c r="H94" s="47" t="s">
        <v>2847</v>
      </c>
      <c r="I94" s="47" t="s">
        <v>2475</v>
      </c>
      <c r="J94" s="47" t="s">
        <v>2849</v>
      </c>
      <c r="K94" s="47" t="s">
        <v>13030</v>
      </c>
      <c r="L94" s="47">
        <v>0.20576582849025729</v>
      </c>
      <c r="M94" s="47">
        <v>-34.902530418582877</v>
      </c>
      <c r="N94" s="47">
        <v>-57.908392907060502</v>
      </c>
      <c r="O94" s="47" t="s">
        <v>15182</v>
      </c>
      <c r="P94" s="47">
        <v>1</v>
      </c>
      <c r="Q94">
        <v>12</v>
      </c>
      <c r="S94" s="23" t="s">
        <v>2347</v>
      </c>
      <c r="T94" t="str">
        <f t="shared" si="13"/>
        <v>01</v>
      </c>
      <c r="V94" t="str">
        <f>+VLOOKUP(B94,MARCO!E:E,1,FALSE)</f>
        <v>Berisso</v>
      </c>
      <c r="W94" t="s">
        <v>134</v>
      </c>
      <c r="X94" t="s">
        <v>134</v>
      </c>
      <c r="Y94" t="str">
        <f t="shared" si="14"/>
        <v>R 1 - D 113 - 451 - 4096</v>
      </c>
      <c r="Z94" t="s">
        <v>20</v>
      </c>
      <c r="AA94" t="s">
        <v>2349</v>
      </c>
      <c r="AB94" t="s">
        <v>21</v>
      </c>
      <c r="AD94" t="str">
        <f t="shared" si="15"/>
        <v>Pañol De Construcción Mte</v>
      </c>
      <c r="AE94" t="s">
        <v>22</v>
      </c>
      <c r="AF94" t="s">
        <v>23</v>
      </c>
      <c r="AG94" t="s">
        <v>26</v>
      </c>
      <c r="AH94" t="s">
        <v>2348</v>
      </c>
      <c r="AI94" s="13">
        <f t="shared" si="16"/>
        <v>12</v>
      </c>
      <c r="AJ94" s="13">
        <f t="shared" si="17"/>
        <v>1</v>
      </c>
      <c r="AK94" s="21">
        <v>1</v>
      </c>
      <c r="AM94" t="s">
        <v>2154</v>
      </c>
      <c r="AN94" t="str">
        <f t="shared" si="11"/>
        <v>R01</v>
      </c>
      <c r="AO94" s="20" t="str">
        <f t="shared" si="12"/>
        <v>FINES_R01</v>
      </c>
      <c r="AP94" s="25">
        <f t="shared" si="18"/>
        <v>0.20576582849025729</v>
      </c>
      <c r="AQ94" s="24" t="str">
        <f>+IFERROR(VLOOKUP(Y94,#REF!,2,FALSE),"-")</f>
        <v>-</v>
      </c>
      <c r="AR94" s="13" t="s">
        <v>2393</v>
      </c>
      <c r="AS94" t="s">
        <v>2398</v>
      </c>
      <c r="AT94" t="str">
        <f t="shared" si="19"/>
        <v>Calle 134 - e/ 11 y 12 - Berisso</v>
      </c>
    </row>
    <row r="95" spans="1:46" ht="15.75" thickBot="1" x14ac:dyDescent="0.3">
      <c r="A95" s="47">
        <v>1</v>
      </c>
      <c r="B95" s="47" t="s">
        <v>1843</v>
      </c>
      <c r="C95" s="47" t="s">
        <v>2378</v>
      </c>
      <c r="D95" s="47" t="s">
        <v>1853</v>
      </c>
      <c r="E95" s="47" t="s">
        <v>271</v>
      </c>
      <c r="F95" s="47" t="s">
        <v>2850</v>
      </c>
      <c r="G95" s="47" t="s">
        <v>2851</v>
      </c>
      <c r="H95" s="47" t="s">
        <v>2852</v>
      </c>
      <c r="I95" s="47" t="s">
        <v>2475</v>
      </c>
      <c r="J95" s="47" t="s">
        <v>2854</v>
      </c>
      <c r="K95" s="47" t="s">
        <v>13031</v>
      </c>
      <c r="L95" s="47">
        <v>0.62108838558197021</v>
      </c>
      <c r="M95" s="47">
        <v>-34.925751538498297</v>
      </c>
      <c r="N95" s="47">
        <v>-57.893208327295</v>
      </c>
      <c r="O95" s="47" t="s">
        <v>15183</v>
      </c>
      <c r="P95" s="47">
        <v>2</v>
      </c>
      <c r="Q95">
        <v>33</v>
      </c>
      <c r="S95" s="23" t="s">
        <v>2347</v>
      </c>
      <c r="T95" t="str">
        <f t="shared" si="13"/>
        <v>01</v>
      </c>
      <c r="V95" t="str">
        <f>+VLOOKUP(B95,MARCO!E:E,1,FALSE)</f>
        <v>Berisso</v>
      </c>
      <c r="W95" t="s">
        <v>134</v>
      </c>
      <c r="X95" t="s">
        <v>134</v>
      </c>
      <c r="Y95" t="str">
        <f t="shared" si="14"/>
        <v>R 1 - D 113 - 451 - 1210</v>
      </c>
      <c r="Z95" t="s">
        <v>20</v>
      </c>
      <c r="AA95" t="s">
        <v>2349</v>
      </c>
      <c r="AB95" t="s">
        <v>21</v>
      </c>
      <c r="AD95" t="str">
        <f t="shared" si="15"/>
        <v>Ees Nº 4</v>
      </c>
      <c r="AE95" t="s">
        <v>22</v>
      </c>
      <c r="AF95" t="s">
        <v>23</v>
      </c>
      <c r="AG95" t="s">
        <v>26</v>
      </c>
      <c r="AH95" t="s">
        <v>2348</v>
      </c>
      <c r="AI95" s="13">
        <f t="shared" si="16"/>
        <v>33</v>
      </c>
      <c r="AJ95" s="13">
        <f t="shared" si="17"/>
        <v>2</v>
      </c>
      <c r="AK95" s="21">
        <v>1</v>
      </c>
      <c r="AM95" t="s">
        <v>2154</v>
      </c>
      <c r="AN95" t="str">
        <f t="shared" si="11"/>
        <v>R01</v>
      </c>
      <c r="AO95" s="20" t="str">
        <f t="shared" si="12"/>
        <v>FINES_R01</v>
      </c>
      <c r="AP95" s="25">
        <f t="shared" si="18"/>
        <v>0.62108838558197021</v>
      </c>
      <c r="AQ95" s="24" t="str">
        <f>+IFERROR(VLOOKUP(Y95,#REF!,2,FALSE),"-")</f>
        <v>-</v>
      </c>
      <c r="AR95" s="13" t="s">
        <v>2393</v>
      </c>
      <c r="AS95" t="s">
        <v>2398</v>
      </c>
      <c r="AT95" t="str">
        <f t="shared" si="19"/>
        <v>Calle 126 - y 89 - Berisso</v>
      </c>
    </row>
    <row r="96" spans="1:46" ht="15.75" thickBot="1" x14ac:dyDescent="0.3">
      <c r="A96" s="47">
        <v>1</v>
      </c>
      <c r="B96" s="47" t="s">
        <v>1843</v>
      </c>
      <c r="C96" s="47" t="s">
        <v>2378</v>
      </c>
      <c r="D96" s="47" t="s">
        <v>1853</v>
      </c>
      <c r="E96" s="47" t="s">
        <v>271</v>
      </c>
      <c r="F96" s="47" t="s">
        <v>2855</v>
      </c>
      <c r="G96" s="47" t="s">
        <v>2160</v>
      </c>
      <c r="H96" s="47" t="s">
        <v>2856</v>
      </c>
      <c r="I96" s="47" t="s">
        <v>2475</v>
      </c>
      <c r="J96" s="47" t="s">
        <v>2844</v>
      </c>
      <c r="K96" s="47" t="s">
        <v>13032</v>
      </c>
      <c r="L96" s="47">
        <v>0.43375152349472051</v>
      </c>
      <c r="M96" s="47">
        <v>-34.879374581284999</v>
      </c>
      <c r="N96" s="47">
        <v>-57.850741742586997</v>
      </c>
      <c r="O96" s="47" t="s">
        <v>15184</v>
      </c>
      <c r="P96" s="47">
        <v>1</v>
      </c>
      <c r="Q96">
        <v>13</v>
      </c>
      <c r="S96" s="23" t="s">
        <v>2347</v>
      </c>
      <c r="T96" t="str">
        <f t="shared" si="13"/>
        <v>01</v>
      </c>
      <c r="V96" t="str">
        <f>+VLOOKUP(B96,MARCO!E:E,1,FALSE)</f>
        <v>Berisso</v>
      </c>
      <c r="W96" t="s">
        <v>134</v>
      </c>
      <c r="X96" t="s">
        <v>134</v>
      </c>
      <c r="Y96" t="str">
        <f t="shared" si="14"/>
        <v>R 1 - D 113 - 451 - 4105</v>
      </c>
      <c r="Z96" t="s">
        <v>20</v>
      </c>
      <c r="AA96" t="s">
        <v>2349</v>
      </c>
      <c r="AB96" t="s">
        <v>21</v>
      </c>
      <c r="AD96" t="str">
        <f t="shared" si="15"/>
        <v>Club El Carmen</v>
      </c>
      <c r="AE96" t="s">
        <v>22</v>
      </c>
      <c r="AF96" t="s">
        <v>23</v>
      </c>
      <c r="AG96" t="s">
        <v>26</v>
      </c>
      <c r="AH96" t="s">
        <v>2348</v>
      </c>
      <c r="AI96" s="13">
        <f t="shared" si="16"/>
        <v>13</v>
      </c>
      <c r="AJ96" s="13">
        <f t="shared" si="17"/>
        <v>1</v>
      </c>
      <c r="AK96" s="21">
        <v>1</v>
      </c>
      <c r="AM96" t="s">
        <v>2154</v>
      </c>
      <c r="AN96" t="str">
        <f t="shared" si="11"/>
        <v>R01</v>
      </c>
      <c r="AO96" s="20" t="str">
        <f t="shared" si="12"/>
        <v>FINES_R01</v>
      </c>
      <c r="AP96" s="25">
        <f t="shared" si="18"/>
        <v>0.43375152349472051</v>
      </c>
      <c r="AQ96" s="24" t="str">
        <f>+IFERROR(VLOOKUP(Y96,#REF!,2,FALSE),"-")</f>
        <v>-</v>
      </c>
      <c r="AR96" s="13" t="s">
        <v>2393</v>
      </c>
      <c r="AS96" t="s">
        <v>2398</v>
      </c>
      <c r="AT96" t="str">
        <f t="shared" si="19"/>
        <v>Calle 37 - e/ 126 - Berisso</v>
      </c>
    </row>
    <row r="97" spans="1:46" ht="15.75" thickBot="1" x14ac:dyDescent="0.3">
      <c r="A97" s="47">
        <v>1</v>
      </c>
      <c r="B97" s="47" t="s">
        <v>1843</v>
      </c>
      <c r="C97" s="47" t="s">
        <v>2378</v>
      </c>
      <c r="D97" s="47" t="s">
        <v>1853</v>
      </c>
      <c r="E97" s="47" t="s">
        <v>271</v>
      </c>
      <c r="F97" s="47" t="s">
        <v>2860</v>
      </c>
      <c r="G97" s="47" t="s">
        <v>2830</v>
      </c>
      <c r="H97" s="47" t="s">
        <v>2861</v>
      </c>
      <c r="I97" s="47" t="s">
        <v>2475</v>
      </c>
      <c r="J97" s="47"/>
      <c r="K97" s="47" t="s">
        <v>13033</v>
      </c>
      <c r="L97" s="47">
        <v>0.2217717319726944</v>
      </c>
      <c r="M97" s="47">
        <v>-34.871099304813001</v>
      </c>
      <c r="N97" s="47">
        <v>-57.878755860905997</v>
      </c>
      <c r="O97" s="47" t="s">
        <v>15185</v>
      </c>
      <c r="P97" s="47">
        <v>1</v>
      </c>
      <c r="Q97">
        <v>21</v>
      </c>
      <c r="S97" s="23" t="s">
        <v>2347</v>
      </c>
      <c r="T97" t="str">
        <f t="shared" si="13"/>
        <v>01</v>
      </c>
      <c r="V97" t="str">
        <f>+VLOOKUP(B97,MARCO!E:E,1,FALSE)</f>
        <v>Berisso</v>
      </c>
      <c r="W97" t="s">
        <v>134</v>
      </c>
      <c r="X97" t="s">
        <v>134</v>
      </c>
      <c r="Y97" t="str">
        <f t="shared" si="14"/>
        <v>R 1 - D 113 - 451 - 1294</v>
      </c>
      <c r="Z97" t="s">
        <v>20</v>
      </c>
      <c r="AA97" t="s">
        <v>2349</v>
      </c>
      <c r="AB97" t="s">
        <v>21</v>
      </c>
      <c r="AD97" t="str">
        <f t="shared" si="15"/>
        <v>Isauro Arancibia Bsso</v>
      </c>
      <c r="AE97" t="s">
        <v>22</v>
      </c>
      <c r="AF97" t="s">
        <v>23</v>
      </c>
      <c r="AG97" t="s">
        <v>26</v>
      </c>
      <c r="AH97" t="s">
        <v>2348</v>
      </c>
      <c r="AI97" s="13">
        <f t="shared" si="16"/>
        <v>21</v>
      </c>
      <c r="AJ97" s="13">
        <f t="shared" si="17"/>
        <v>1</v>
      </c>
      <c r="AK97" s="21">
        <v>1</v>
      </c>
      <c r="AM97" t="s">
        <v>2154</v>
      </c>
      <c r="AN97" t="str">
        <f t="shared" si="11"/>
        <v>R01</v>
      </c>
      <c r="AO97" s="20" t="str">
        <f t="shared" si="12"/>
        <v>FINES_R01</v>
      </c>
      <c r="AP97" s="25">
        <f t="shared" si="18"/>
        <v>0.2217717319726944</v>
      </c>
      <c r="AQ97" s="24" t="str">
        <f>+IFERROR(VLOOKUP(Y97,#REF!,2,FALSE),"-")</f>
        <v>-</v>
      </c>
      <c r="AR97" s="13" t="s">
        <v>2393</v>
      </c>
      <c r="AS97" t="s">
        <v>2397</v>
      </c>
      <c r="AT97" t="str">
        <f t="shared" si="19"/>
        <v>Calle 14 - e/ Montevideo y 169 - Berisso</v>
      </c>
    </row>
    <row r="98" spans="1:46" ht="15.75" thickBot="1" x14ac:dyDescent="0.3">
      <c r="A98" s="47">
        <v>1</v>
      </c>
      <c r="B98" s="47" t="s">
        <v>1843</v>
      </c>
      <c r="C98" s="47" t="s">
        <v>2369</v>
      </c>
      <c r="D98" s="47" t="s">
        <v>1854</v>
      </c>
      <c r="E98" s="47" t="s">
        <v>228</v>
      </c>
      <c r="F98" s="47" t="s">
        <v>2863</v>
      </c>
      <c r="G98" s="47" t="s">
        <v>2161</v>
      </c>
      <c r="H98" s="47" t="s">
        <v>2864</v>
      </c>
      <c r="I98" s="47" t="s">
        <v>2475</v>
      </c>
      <c r="J98" s="47" t="s">
        <v>2830</v>
      </c>
      <c r="K98" s="47" t="s">
        <v>13034</v>
      </c>
      <c r="L98" s="47">
        <v>0.4893595278263092</v>
      </c>
      <c r="M98" s="47">
        <v>-34.887523999999999</v>
      </c>
      <c r="N98" s="47">
        <v>-57.905624000000003</v>
      </c>
      <c r="O98" s="47" t="s">
        <v>15186</v>
      </c>
      <c r="P98" s="47">
        <v>1</v>
      </c>
      <c r="Q98">
        <v>18</v>
      </c>
      <c r="S98" s="23" t="s">
        <v>2347</v>
      </c>
      <c r="T98" t="str">
        <f t="shared" si="13"/>
        <v>01</v>
      </c>
      <c r="V98" t="str">
        <f>+VLOOKUP(B98,MARCO!E:E,1,FALSE)</f>
        <v>Berisso</v>
      </c>
      <c r="W98" t="s">
        <v>134</v>
      </c>
      <c r="X98" t="s">
        <v>134</v>
      </c>
      <c r="Y98" t="str">
        <f t="shared" si="14"/>
        <v>R 1 - D 113 - 452 - 3912</v>
      </c>
      <c r="Z98" t="s">
        <v>20</v>
      </c>
      <c r="AA98" t="s">
        <v>2349</v>
      </c>
      <c r="AB98" t="s">
        <v>21</v>
      </c>
      <c r="AD98" t="str">
        <f t="shared" si="15"/>
        <v>Club Villa Nueva</v>
      </c>
      <c r="AE98" t="s">
        <v>22</v>
      </c>
      <c r="AF98" t="s">
        <v>23</v>
      </c>
      <c r="AG98" t="s">
        <v>26</v>
      </c>
      <c r="AH98" t="s">
        <v>2348</v>
      </c>
      <c r="AI98" s="13">
        <f t="shared" si="16"/>
        <v>18</v>
      </c>
      <c r="AJ98" s="13">
        <f t="shared" si="17"/>
        <v>1</v>
      </c>
      <c r="AK98" s="21">
        <v>1</v>
      </c>
      <c r="AM98" t="s">
        <v>2154</v>
      </c>
      <c r="AN98" t="str">
        <f t="shared" si="11"/>
        <v>R01</v>
      </c>
      <c r="AO98" s="20" t="str">
        <f t="shared" si="12"/>
        <v>FINES_R01</v>
      </c>
      <c r="AP98" s="25">
        <f t="shared" si="18"/>
        <v>0.4893595278263092</v>
      </c>
      <c r="AQ98" s="24" t="str">
        <f>+IFERROR(VLOOKUP(Y98,#REF!,2,FALSE),"-")</f>
        <v>-</v>
      </c>
      <c r="AR98" s="13" t="s">
        <v>2393</v>
      </c>
      <c r="AS98" t="s">
        <v>2397</v>
      </c>
      <c r="AT98" t="str">
        <f t="shared" si="19"/>
        <v>Calle 7 - e/ 144 y 145 - Berisso</v>
      </c>
    </row>
    <row r="99" spans="1:46" ht="15.75" thickBot="1" x14ac:dyDescent="0.3">
      <c r="A99" s="47">
        <v>1</v>
      </c>
      <c r="B99" s="47" t="s">
        <v>1843</v>
      </c>
      <c r="C99" s="47" t="s">
        <v>2369</v>
      </c>
      <c r="D99" s="47" t="s">
        <v>1854</v>
      </c>
      <c r="E99" s="47" t="s">
        <v>228</v>
      </c>
      <c r="F99" s="47" t="s">
        <v>2866</v>
      </c>
      <c r="G99" s="47" t="s">
        <v>2851</v>
      </c>
      <c r="H99" s="47" t="s">
        <v>2852</v>
      </c>
      <c r="I99" s="47" t="s">
        <v>2475</v>
      </c>
      <c r="J99" s="47" t="s">
        <v>2854</v>
      </c>
      <c r="K99" s="47" t="s">
        <v>15187</v>
      </c>
      <c r="L99" s="47">
        <v>0.62108838558197021</v>
      </c>
      <c r="M99" s="47">
        <v>-34.925751538498268</v>
      </c>
      <c r="N99" s="47">
        <v>-57.893208327294957</v>
      </c>
      <c r="O99" s="47" t="s">
        <v>15188</v>
      </c>
      <c r="P99" s="47">
        <v>1</v>
      </c>
      <c r="Q99">
        <v>22</v>
      </c>
      <c r="S99" s="23" t="s">
        <v>2347</v>
      </c>
      <c r="T99" t="str">
        <f t="shared" si="13"/>
        <v>01</v>
      </c>
      <c r="V99" t="str">
        <f>+VLOOKUP(B99,MARCO!E:E,1,FALSE)</f>
        <v>Berisso</v>
      </c>
      <c r="W99" t="s">
        <v>134</v>
      </c>
      <c r="X99" t="s">
        <v>134</v>
      </c>
      <c r="Y99" t="str">
        <f t="shared" si="14"/>
        <v>R 1 - D 113 - 452 - 1210</v>
      </c>
      <c r="Z99" t="s">
        <v>20</v>
      </c>
      <c r="AA99" t="s">
        <v>2349</v>
      </c>
      <c r="AB99" t="s">
        <v>21</v>
      </c>
      <c r="AD99" t="str">
        <f t="shared" si="15"/>
        <v>Ees Nº 4</v>
      </c>
      <c r="AE99" t="s">
        <v>22</v>
      </c>
      <c r="AF99" t="s">
        <v>23</v>
      </c>
      <c r="AG99" t="s">
        <v>26</v>
      </c>
      <c r="AH99" t="s">
        <v>2348</v>
      </c>
      <c r="AI99" s="13">
        <f t="shared" si="16"/>
        <v>22</v>
      </c>
      <c r="AJ99" s="13">
        <f t="shared" si="17"/>
        <v>1</v>
      </c>
      <c r="AK99" s="21">
        <v>1</v>
      </c>
      <c r="AM99" t="s">
        <v>2154</v>
      </c>
      <c r="AN99" t="str">
        <f t="shared" si="11"/>
        <v>R01</v>
      </c>
      <c r="AO99" s="20" t="str">
        <f t="shared" si="12"/>
        <v>FINES_R01</v>
      </c>
      <c r="AP99" s="25">
        <f t="shared" si="18"/>
        <v>0.62108838558197021</v>
      </c>
      <c r="AQ99" s="24" t="str">
        <f>+IFERROR(VLOOKUP(Y99,#REF!,2,FALSE),"-")</f>
        <v>-</v>
      </c>
      <c r="AR99" s="13" t="s">
        <v>2393</v>
      </c>
      <c r="AS99" t="s">
        <v>2398</v>
      </c>
      <c r="AT99" t="str">
        <f t="shared" si="19"/>
        <v>Calle 126 - y 89 - Berisso</v>
      </c>
    </row>
    <row r="100" spans="1:46" ht="15.75" thickBot="1" x14ac:dyDescent="0.3">
      <c r="A100" s="47">
        <v>1</v>
      </c>
      <c r="B100" s="47" t="s">
        <v>1857</v>
      </c>
      <c r="C100" s="47" t="s">
        <v>2374</v>
      </c>
      <c r="D100" s="47" t="s">
        <v>1865</v>
      </c>
      <c r="E100" s="47" t="s">
        <v>408</v>
      </c>
      <c r="F100" s="47" t="s">
        <v>2868</v>
      </c>
      <c r="G100" s="47" t="s">
        <v>2869</v>
      </c>
      <c r="H100" s="47" t="s">
        <v>2870</v>
      </c>
      <c r="I100" s="47" t="s">
        <v>2414</v>
      </c>
      <c r="J100" s="47"/>
      <c r="K100" s="47" t="s">
        <v>13035</v>
      </c>
      <c r="L100" s="47">
        <v>0.47533440589904791</v>
      </c>
      <c r="M100" s="47">
        <v>-34.871763999999999</v>
      </c>
      <c r="N100" s="47">
        <v>-57.912961500000002</v>
      </c>
      <c r="O100" s="47" t="s">
        <v>15189</v>
      </c>
      <c r="P100" s="47">
        <v>1</v>
      </c>
      <c r="Q100">
        <v>11</v>
      </c>
      <c r="S100" s="23" t="s">
        <v>2347</v>
      </c>
      <c r="T100" t="str">
        <f t="shared" si="13"/>
        <v>01</v>
      </c>
      <c r="V100" t="str">
        <f>+VLOOKUP(B100,MARCO!E:E,1,FALSE)</f>
        <v>Ensenada</v>
      </c>
      <c r="W100" t="s">
        <v>134</v>
      </c>
      <c r="X100" t="s">
        <v>134</v>
      </c>
      <c r="Y100" t="str">
        <f t="shared" si="14"/>
        <v>R 1 - D 114 - 453 - 3454</v>
      </c>
      <c r="Z100" t="s">
        <v>20</v>
      </c>
      <c r="AA100" t="s">
        <v>2349</v>
      </c>
      <c r="AB100" t="s">
        <v>21</v>
      </c>
      <c r="AD100" t="str">
        <f t="shared" si="15"/>
        <v>Club Ateneo Juvenil</v>
      </c>
      <c r="AE100" t="s">
        <v>22</v>
      </c>
      <c r="AF100" t="s">
        <v>23</v>
      </c>
      <c r="AG100" t="s">
        <v>26</v>
      </c>
      <c r="AH100" t="s">
        <v>2348</v>
      </c>
      <c r="AI100" s="13">
        <f t="shared" si="16"/>
        <v>11</v>
      </c>
      <c r="AJ100" s="13">
        <f t="shared" si="17"/>
        <v>1</v>
      </c>
      <c r="AK100" s="21">
        <v>1</v>
      </c>
      <c r="AM100" t="s">
        <v>2154</v>
      </c>
      <c r="AN100" t="str">
        <f t="shared" si="11"/>
        <v>R01</v>
      </c>
      <c r="AO100" s="20" t="str">
        <f t="shared" si="12"/>
        <v>FINES_R01</v>
      </c>
      <c r="AP100" s="25">
        <f t="shared" si="18"/>
        <v>0.47533440589904791</v>
      </c>
      <c r="AQ100" s="24" t="str">
        <f>+IFERROR(VLOOKUP(Y100,#REF!,2,FALSE),"-")</f>
        <v>-</v>
      </c>
      <c r="AR100" s="13" t="s">
        <v>2393</v>
      </c>
      <c r="AS100" t="s">
        <v>2397</v>
      </c>
      <c r="AT100" t="str">
        <f t="shared" si="19"/>
        <v>Camino Ingeniero Humet - e/ Guido Hispano - Ensenada Casco</v>
      </c>
    </row>
    <row r="101" spans="1:46" ht="15.75" thickBot="1" x14ac:dyDescent="0.3">
      <c r="A101" s="47">
        <v>1</v>
      </c>
      <c r="B101" s="47" t="s">
        <v>1857</v>
      </c>
      <c r="C101" s="47" t="s">
        <v>2378</v>
      </c>
      <c r="D101" s="47" t="s">
        <v>1863</v>
      </c>
      <c r="E101" s="47" t="s">
        <v>180</v>
      </c>
      <c r="F101" s="47" t="s">
        <v>2872</v>
      </c>
      <c r="G101" s="47" t="s">
        <v>2873</v>
      </c>
      <c r="H101" s="47" t="s">
        <v>2874</v>
      </c>
      <c r="I101" s="47" t="s">
        <v>2414</v>
      </c>
      <c r="J101" s="47"/>
      <c r="K101" s="47" t="s">
        <v>13036</v>
      </c>
      <c r="L101" s="47">
        <v>0.38572630286216741</v>
      </c>
      <c r="M101" s="47">
        <v>-34.867009899983003</v>
      </c>
      <c r="N101" s="47">
        <v>-57.907237064980997</v>
      </c>
      <c r="O101" s="47" t="s">
        <v>15190</v>
      </c>
      <c r="P101" s="47">
        <v>3</v>
      </c>
      <c r="Q101">
        <v>37</v>
      </c>
      <c r="S101" s="23" t="s">
        <v>2347</v>
      </c>
      <c r="T101" t="str">
        <f t="shared" si="13"/>
        <v>01</v>
      </c>
      <c r="V101" t="str">
        <f>+VLOOKUP(B101,MARCO!E:E,1,FALSE)</f>
        <v>Ensenada</v>
      </c>
      <c r="W101" t="s">
        <v>134</v>
      </c>
      <c r="X101" t="s">
        <v>134</v>
      </c>
      <c r="Y101" t="str">
        <f t="shared" si="14"/>
        <v>R 1 - D 114 - 451 - 0080</v>
      </c>
      <c r="Z101" t="s">
        <v>20</v>
      </c>
      <c r="AA101" t="s">
        <v>2349</v>
      </c>
      <c r="AB101" t="s">
        <v>21</v>
      </c>
      <c r="AD101" t="str">
        <f t="shared" si="15"/>
        <v>Sindicato Supeh</v>
      </c>
      <c r="AE101" t="s">
        <v>22</v>
      </c>
      <c r="AF101" t="s">
        <v>23</v>
      </c>
      <c r="AG101" t="s">
        <v>26</v>
      </c>
      <c r="AH101" t="s">
        <v>2348</v>
      </c>
      <c r="AI101" s="13">
        <f t="shared" si="16"/>
        <v>37</v>
      </c>
      <c r="AJ101" s="13">
        <f t="shared" si="17"/>
        <v>3</v>
      </c>
      <c r="AK101" s="21">
        <v>1</v>
      </c>
      <c r="AM101" t="s">
        <v>2154</v>
      </c>
      <c r="AN101" t="str">
        <f t="shared" si="11"/>
        <v>R01</v>
      </c>
      <c r="AO101" s="20" t="str">
        <f t="shared" si="12"/>
        <v>FINES_R01</v>
      </c>
      <c r="AP101" s="25">
        <f t="shared" si="18"/>
        <v>0.38572630286216741</v>
      </c>
      <c r="AQ101" s="24" t="str">
        <f>+IFERROR(VLOOKUP(Y101,#REF!,2,FALSE),"-")</f>
        <v>-</v>
      </c>
      <c r="AR101" s="13" t="s">
        <v>2393</v>
      </c>
      <c r="AS101" t="s">
        <v>2397</v>
      </c>
      <c r="AT101" t="str">
        <f t="shared" si="19"/>
        <v>Calle Horacio Cestino - 111 e/ Pasaje Monteagudo - Ensenada Casco</v>
      </c>
    </row>
    <row r="102" spans="1:46" ht="15.75" thickBot="1" x14ac:dyDescent="0.3">
      <c r="A102" s="47">
        <v>1</v>
      </c>
      <c r="B102" s="47" t="s">
        <v>1857</v>
      </c>
      <c r="C102" s="47" t="s">
        <v>2378</v>
      </c>
      <c r="D102" s="47" t="s">
        <v>1863</v>
      </c>
      <c r="E102" s="47" t="s">
        <v>180</v>
      </c>
      <c r="F102" s="47" t="s">
        <v>2876</v>
      </c>
      <c r="G102" s="47" t="s">
        <v>2877</v>
      </c>
      <c r="H102" s="47" t="s">
        <v>2878</v>
      </c>
      <c r="I102" s="47" t="s">
        <v>2414</v>
      </c>
      <c r="J102" s="47"/>
      <c r="K102" s="47" t="s">
        <v>13037</v>
      </c>
      <c r="L102" s="47">
        <v>0.27280080318450928</v>
      </c>
      <c r="M102" s="47">
        <v>-34.856232113604001</v>
      </c>
      <c r="N102" s="47">
        <v>-57.918003535791001</v>
      </c>
      <c r="O102" s="47" t="s">
        <v>15191</v>
      </c>
      <c r="P102" s="47">
        <v>1</v>
      </c>
      <c r="Q102">
        <v>21</v>
      </c>
      <c r="S102" s="23" t="s">
        <v>2347</v>
      </c>
      <c r="T102" t="str">
        <f t="shared" si="13"/>
        <v>01</v>
      </c>
      <c r="V102" t="str">
        <f>+VLOOKUP(B102,MARCO!E:E,1,FALSE)</f>
        <v>Ensenada</v>
      </c>
      <c r="W102" t="s">
        <v>134</v>
      </c>
      <c r="X102" t="s">
        <v>134</v>
      </c>
      <c r="Y102" t="str">
        <f t="shared" si="14"/>
        <v>R 1 - D 114 - 451 - 2538</v>
      </c>
      <c r="Z102" t="s">
        <v>20</v>
      </c>
      <c r="AA102" t="s">
        <v>2349</v>
      </c>
      <c r="AB102" t="s">
        <v>21</v>
      </c>
      <c r="AD102" t="str">
        <f t="shared" si="15"/>
        <v>Sedronar</v>
      </c>
      <c r="AE102" t="s">
        <v>22</v>
      </c>
      <c r="AF102" t="s">
        <v>23</v>
      </c>
      <c r="AG102" t="s">
        <v>26</v>
      </c>
      <c r="AH102" t="s">
        <v>2348</v>
      </c>
      <c r="AI102" s="13">
        <f t="shared" si="16"/>
        <v>21</v>
      </c>
      <c r="AJ102" s="13">
        <f t="shared" si="17"/>
        <v>1</v>
      </c>
      <c r="AK102" s="21">
        <v>1</v>
      </c>
      <c r="AM102" t="s">
        <v>2154</v>
      </c>
      <c r="AN102" t="str">
        <f t="shared" si="11"/>
        <v>R01</v>
      </c>
      <c r="AO102" s="20" t="str">
        <f t="shared" si="12"/>
        <v>FINES_R01</v>
      </c>
      <c r="AP102" s="25">
        <f t="shared" si="18"/>
        <v>0.27280080318450928</v>
      </c>
      <c r="AQ102" s="24" t="str">
        <f>+IFERROR(VLOOKUP(Y102,#REF!,2,FALSE),"-")</f>
        <v>-</v>
      </c>
      <c r="AR102" s="13" t="s">
        <v>2393</v>
      </c>
      <c r="AS102" t="s">
        <v>2397</v>
      </c>
      <c r="AT102" t="str">
        <f t="shared" si="19"/>
        <v>Bossinga - 843 e/ Paraguay y Contarelli - Ensenada Casco</v>
      </c>
    </row>
    <row r="103" spans="1:46" ht="15.75" thickBot="1" x14ac:dyDescent="0.3">
      <c r="A103" s="47">
        <v>1</v>
      </c>
      <c r="B103" s="47" t="s">
        <v>1857</v>
      </c>
      <c r="C103" s="47" t="s">
        <v>2374</v>
      </c>
      <c r="D103" s="47" t="s">
        <v>1865</v>
      </c>
      <c r="E103" s="47" t="s">
        <v>408</v>
      </c>
      <c r="F103" s="47" t="s">
        <v>2880</v>
      </c>
      <c r="G103" s="47" t="s">
        <v>2881</v>
      </c>
      <c r="H103" s="47" t="s">
        <v>2882</v>
      </c>
      <c r="I103" s="47" t="s">
        <v>2414</v>
      </c>
      <c r="J103" s="47"/>
      <c r="K103" s="47" t="s">
        <v>13038</v>
      </c>
      <c r="L103" s="47">
        <v>0.26471182703971857</v>
      </c>
      <c r="M103" s="47">
        <v>-34.858776314583999</v>
      </c>
      <c r="N103" s="47">
        <v>-57.905360440679999</v>
      </c>
      <c r="O103" s="47" t="s">
        <v>15192</v>
      </c>
      <c r="P103" s="47">
        <v>1</v>
      </c>
      <c r="Q103">
        <v>22</v>
      </c>
      <c r="S103" s="23" t="s">
        <v>2347</v>
      </c>
      <c r="T103" t="str">
        <f t="shared" si="13"/>
        <v>01</v>
      </c>
      <c r="V103" t="str">
        <f>+VLOOKUP(B103,MARCO!E:E,1,FALSE)</f>
        <v>Ensenada</v>
      </c>
      <c r="W103" t="s">
        <v>134</v>
      </c>
      <c r="X103" t="s">
        <v>134</v>
      </c>
      <c r="Y103" t="str">
        <f t="shared" si="14"/>
        <v>R 1 - D 114 - 453 - 4258</v>
      </c>
      <c r="Z103" t="s">
        <v>20</v>
      </c>
      <c r="AA103" t="s">
        <v>2349</v>
      </c>
      <c r="AB103" t="s">
        <v>21</v>
      </c>
      <c r="AD103" t="str">
        <f t="shared" si="15"/>
        <v>Centro Cultural Lo De Angelita</v>
      </c>
      <c r="AE103" t="s">
        <v>22</v>
      </c>
      <c r="AF103" t="s">
        <v>23</v>
      </c>
      <c r="AG103" t="s">
        <v>26</v>
      </c>
      <c r="AH103" t="s">
        <v>2348</v>
      </c>
      <c r="AI103" s="13">
        <f t="shared" si="16"/>
        <v>22</v>
      </c>
      <c r="AJ103" s="13">
        <f t="shared" si="17"/>
        <v>1</v>
      </c>
      <c r="AK103" s="21">
        <v>1</v>
      </c>
      <c r="AM103" t="s">
        <v>2154</v>
      </c>
      <c r="AN103" t="str">
        <f t="shared" si="11"/>
        <v>R01</v>
      </c>
      <c r="AO103" s="20" t="str">
        <f t="shared" si="12"/>
        <v>FINES_R01</v>
      </c>
      <c r="AP103" s="25">
        <f t="shared" si="18"/>
        <v>0.26471182703971857</v>
      </c>
      <c r="AQ103" s="24" t="str">
        <f>+IFERROR(VLOOKUP(Y103,#REF!,2,FALSE),"-")</f>
        <v>-</v>
      </c>
      <c r="AR103" s="13" t="s">
        <v>2393</v>
      </c>
      <c r="AS103" t="s">
        <v>2398</v>
      </c>
      <c r="AT103" t="str">
        <f t="shared" si="19"/>
        <v>De La Paz - 327 e/ La Merced y Dr. Sidotti - Ensenada Casco</v>
      </c>
    </row>
    <row r="104" spans="1:46" ht="15.75" thickBot="1" x14ac:dyDescent="0.3">
      <c r="A104" s="47">
        <v>1</v>
      </c>
      <c r="B104" s="47" t="s">
        <v>1857</v>
      </c>
      <c r="C104" s="47" t="s">
        <v>2378</v>
      </c>
      <c r="D104" s="47" t="s">
        <v>1863</v>
      </c>
      <c r="E104" s="47" t="s">
        <v>180</v>
      </c>
      <c r="F104" s="47" t="s">
        <v>2884</v>
      </c>
      <c r="G104" s="47" t="s">
        <v>2885</v>
      </c>
      <c r="H104" s="47" t="s">
        <v>2886</v>
      </c>
      <c r="I104" s="47" t="s">
        <v>2414</v>
      </c>
      <c r="J104" s="47"/>
      <c r="K104" s="47" t="s">
        <v>13039</v>
      </c>
      <c r="L104" s="47">
        <v>0.30016010999679571</v>
      </c>
      <c r="M104" s="47">
        <v>-34.857860370859001</v>
      </c>
      <c r="N104" s="47">
        <v>-57.908161374292</v>
      </c>
      <c r="O104" s="47" t="s">
        <v>15193</v>
      </c>
      <c r="P104" s="47">
        <v>4</v>
      </c>
      <c r="Q104">
        <v>111</v>
      </c>
      <c r="S104" s="23" t="s">
        <v>2347</v>
      </c>
      <c r="T104" t="str">
        <f t="shared" si="13"/>
        <v>01</v>
      </c>
      <c r="V104" t="str">
        <f>+VLOOKUP(B104,MARCO!E:E,1,FALSE)</f>
        <v>Ensenada</v>
      </c>
      <c r="W104" t="s">
        <v>134</v>
      </c>
      <c r="X104" t="s">
        <v>134</v>
      </c>
      <c r="Y104" t="str">
        <f t="shared" si="14"/>
        <v>R 1 - D 114 - 451 - 4299</v>
      </c>
      <c r="Z104" t="s">
        <v>20</v>
      </c>
      <c r="AA104" t="s">
        <v>2349</v>
      </c>
      <c r="AB104" t="s">
        <v>21</v>
      </c>
      <c r="AD104" t="str">
        <f t="shared" si="15"/>
        <v>E.e.p.a N° 701</v>
      </c>
      <c r="AE104" t="s">
        <v>22</v>
      </c>
      <c r="AF104" t="s">
        <v>23</v>
      </c>
      <c r="AG104" t="s">
        <v>26</v>
      </c>
      <c r="AH104" t="s">
        <v>2348</v>
      </c>
      <c r="AI104" s="13">
        <f t="shared" si="16"/>
        <v>111</v>
      </c>
      <c r="AJ104" s="13">
        <f t="shared" si="17"/>
        <v>4</v>
      </c>
      <c r="AK104" s="21">
        <v>1</v>
      </c>
      <c r="AM104" t="s">
        <v>2154</v>
      </c>
      <c r="AN104" t="str">
        <f t="shared" si="11"/>
        <v>R01</v>
      </c>
      <c r="AO104" s="20" t="str">
        <f t="shared" si="12"/>
        <v>FINES_R01</v>
      </c>
      <c r="AP104" s="25">
        <f t="shared" si="18"/>
        <v>0.30016010999679571</v>
      </c>
      <c r="AQ104" s="24" t="str">
        <f>+IFERROR(VLOOKUP(Y104,#REF!,2,FALSE),"-")</f>
        <v>-</v>
      </c>
      <c r="AR104" s="13" t="s">
        <v>2393</v>
      </c>
      <c r="AS104" t="s">
        <v>2397</v>
      </c>
      <c r="AT104" t="str">
        <f t="shared" si="19"/>
        <v>Sidotti - 474 e/ Presidente Peron y Don Bosco - Ensenada Casco</v>
      </c>
    </row>
    <row r="105" spans="1:46" ht="15.75" thickBot="1" x14ac:dyDescent="0.3">
      <c r="A105" s="47">
        <v>1</v>
      </c>
      <c r="B105" s="47" t="s">
        <v>1857</v>
      </c>
      <c r="C105" s="47" t="s">
        <v>2369</v>
      </c>
      <c r="D105" s="47" t="s">
        <v>1864</v>
      </c>
      <c r="E105" s="47" t="s">
        <v>228</v>
      </c>
      <c r="F105" s="47" t="s">
        <v>2888</v>
      </c>
      <c r="G105" s="47" t="s">
        <v>2889</v>
      </c>
      <c r="H105" s="47" t="s">
        <v>2890</v>
      </c>
      <c r="I105" s="47" t="s">
        <v>2475</v>
      </c>
      <c r="J105" s="47" t="s">
        <v>2278</v>
      </c>
      <c r="K105" s="47" t="s">
        <v>13040</v>
      </c>
      <c r="L105" s="47">
        <v>0.75645434856414795</v>
      </c>
      <c r="M105" s="47">
        <v>-34.836080090000003</v>
      </c>
      <c r="N105" s="47">
        <v>-57.94472219</v>
      </c>
      <c r="O105" s="47" t="s">
        <v>15194</v>
      </c>
      <c r="P105" s="47">
        <v>1</v>
      </c>
      <c r="Q105">
        <v>16</v>
      </c>
      <c r="S105" s="23" t="s">
        <v>2347</v>
      </c>
      <c r="T105" t="str">
        <f t="shared" si="13"/>
        <v>01</v>
      </c>
      <c r="V105" t="str">
        <f>+VLOOKUP(B105,MARCO!E:E,1,FALSE)</f>
        <v>Ensenada</v>
      </c>
      <c r="W105" t="s">
        <v>134</v>
      </c>
      <c r="X105" t="s">
        <v>134</v>
      </c>
      <c r="Y105" t="str">
        <f t="shared" si="14"/>
        <v>R 1 - D 114 - 452 - 2968</v>
      </c>
      <c r="Z105" t="s">
        <v>20</v>
      </c>
      <c r="AA105" t="s">
        <v>2349</v>
      </c>
      <c r="AB105" t="s">
        <v>21</v>
      </c>
      <c r="AD105" t="str">
        <f t="shared" si="15"/>
        <v>Camping Utep</v>
      </c>
      <c r="AE105" t="s">
        <v>22</v>
      </c>
      <c r="AF105" t="s">
        <v>23</v>
      </c>
      <c r="AG105" t="s">
        <v>26</v>
      </c>
      <c r="AH105" t="s">
        <v>2348</v>
      </c>
      <c r="AI105" s="13">
        <f t="shared" si="16"/>
        <v>16</v>
      </c>
      <c r="AJ105" s="13">
        <f t="shared" si="17"/>
        <v>1</v>
      </c>
      <c r="AK105" s="21">
        <v>1</v>
      </c>
      <c r="AM105" t="s">
        <v>2154</v>
      </c>
      <c r="AN105" t="str">
        <f t="shared" si="11"/>
        <v>R01</v>
      </c>
      <c r="AO105" s="20" t="str">
        <f t="shared" si="12"/>
        <v>FINES_R01</v>
      </c>
      <c r="AP105" s="25">
        <f t="shared" si="18"/>
        <v>0.75645434856414795</v>
      </c>
      <c r="AQ105" s="24" t="str">
        <f>+IFERROR(VLOOKUP(Y105,#REF!,2,FALSE),"-")</f>
        <v>-</v>
      </c>
      <c r="AR105" s="13" t="s">
        <v>2393</v>
      </c>
      <c r="AS105" t="s">
        <v>2398</v>
      </c>
      <c r="AT105" t="str">
        <f t="shared" si="19"/>
        <v>Camino Almirante Brown - e/ 14 y 16 - Ensenada Punta Lara</v>
      </c>
    </row>
    <row r="106" spans="1:46" ht="15.75" thickBot="1" x14ac:dyDescent="0.3">
      <c r="A106" s="47">
        <v>1</v>
      </c>
      <c r="B106" s="47" t="s">
        <v>1857</v>
      </c>
      <c r="C106" s="47" t="s">
        <v>2374</v>
      </c>
      <c r="D106" s="47" t="s">
        <v>1865</v>
      </c>
      <c r="E106" s="47" t="s">
        <v>408</v>
      </c>
      <c r="F106" s="47" t="s">
        <v>2892</v>
      </c>
      <c r="G106" s="47" t="s">
        <v>2893</v>
      </c>
      <c r="H106" s="47" t="s">
        <v>2894</v>
      </c>
      <c r="I106" s="47" t="s">
        <v>2475</v>
      </c>
      <c r="J106" s="47"/>
      <c r="K106" s="47" t="s">
        <v>13041</v>
      </c>
      <c r="L106" s="47">
        <v>0.26471182703971857</v>
      </c>
      <c r="M106" s="47">
        <v>-34.858776314583999</v>
      </c>
      <c r="N106" s="47">
        <v>-57.905360440679999</v>
      </c>
      <c r="O106" s="47" t="s">
        <v>15195</v>
      </c>
      <c r="P106" s="47">
        <v>1</v>
      </c>
      <c r="Q106">
        <v>19</v>
      </c>
      <c r="S106" s="23" t="s">
        <v>2347</v>
      </c>
      <c r="T106" t="str">
        <f t="shared" si="13"/>
        <v>01</v>
      </c>
      <c r="V106" t="str">
        <f>+VLOOKUP(B106,MARCO!E:E,1,FALSE)</f>
        <v>Ensenada</v>
      </c>
      <c r="W106" t="s">
        <v>134</v>
      </c>
      <c r="X106" t="s">
        <v>134</v>
      </c>
      <c r="Y106" t="str">
        <f t="shared" si="14"/>
        <v>R 1 - D 114 - 453 - 4011</v>
      </c>
      <c r="Z106" t="s">
        <v>20</v>
      </c>
      <c r="AA106" t="s">
        <v>2349</v>
      </c>
      <c r="AB106" t="s">
        <v>21</v>
      </c>
      <c r="AD106" t="str">
        <f t="shared" si="15"/>
        <v>Centro Político Y Cultural "lo De Angelita"</v>
      </c>
      <c r="AE106" t="s">
        <v>22</v>
      </c>
      <c r="AF106" t="s">
        <v>23</v>
      </c>
      <c r="AG106" t="s">
        <v>26</v>
      </c>
      <c r="AH106" t="s">
        <v>2348</v>
      </c>
      <c r="AI106" s="13">
        <f t="shared" si="16"/>
        <v>19</v>
      </c>
      <c r="AJ106" s="13">
        <f t="shared" si="17"/>
        <v>1</v>
      </c>
      <c r="AK106" s="21">
        <v>1</v>
      </c>
      <c r="AM106" t="s">
        <v>2154</v>
      </c>
      <c r="AN106" t="str">
        <f t="shared" si="11"/>
        <v>R01</v>
      </c>
      <c r="AO106" s="20" t="str">
        <f t="shared" si="12"/>
        <v>FINES_R01</v>
      </c>
      <c r="AP106" s="25">
        <f t="shared" si="18"/>
        <v>0.26471182703971857</v>
      </c>
      <c r="AQ106" s="24" t="str">
        <f>+IFERROR(VLOOKUP(Y106,#REF!,2,FALSE),"-")</f>
        <v>-</v>
      </c>
      <c r="AR106" s="13" t="s">
        <v>2393</v>
      </c>
      <c r="AS106" t="s">
        <v>2397</v>
      </c>
      <c r="AT106" t="str">
        <f t="shared" si="19"/>
        <v>De La Paz - 329 e/ La Merced y Sidoti - Ensenada Casco</v>
      </c>
    </row>
    <row r="107" spans="1:46" ht="15.75" thickBot="1" x14ac:dyDescent="0.3">
      <c r="A107" s="47">
        <v>1</v>
      </c>
      <c r="B107" s="47" t="s">
        <v>1857</v>
      </c>
      <c r="C107" s="47" t="s">
        <v>2378</v>
      </c>
      <c r="D107" s="47" t="s">
        <v>1863</v>
      </c>
      <c r="E107" s="47" t="s">
        <v>180</v>
      </c>
      <c r="F107" s="47" t="s">
        <v>2896</v>
      </c>
      <c r="G107" s="47" t="s">
        <v>2897</v>
      </c>
      <c r="H107" s="47" t="s">
        <v>2898</v>
      </c>
      <c r="I107" s="47" t="s">
        <v>2475</v>
      </c>
      <c r="J107" s="47" t="s">
        <v>2764</v>
      </c>
      <c r="K107" s="47" t="s">
        <v>13042</v>
      </c>
      <c r="L107" s="47">
        <v>0.40225228667259222</v>
      </c>
      <c r="M107" s="47">
        <v>-34.869573002155001</v>
      </c>
      <c r="N107" s="47">
        <v>-57.901566958940002</v>
      </c>
      <c r="O107" s="47" t="s">
        <v>15196</v>
      </c>
      <c r="P107" s="47">
        <v>1</v>
      </c>
      <c r="Q107">
        <v>19</v>
      </c>
      <c r="S107" s="23" t="s">
        <v>2347</v>
      </c>
      <c r="T107" t="str">
        <f t="shared" si="13"/>
        <v>01</v>
      </c>
      <c r="V107" t="str">
        <f>+VLOOKUP(B107,MARCO!E:E,1,FALSE)</f>
        <v>Ensenada</v>
      </c>
      <c r="W107" t="s">
        <v>134</v>
      </c>
      <c r="X107" t="s">
        <v>134</v>
      </c>
      <c r="Y107" t="str">
        <f t="shared" si="14"/>
        <v>R 1 - D 114 - 451 - 0078</v>
      </c>
      <c r="Z107" t="s">
        <v>20</v>
      </c>
      <c r="AA107" t="s">
        <v>2349</v>
      </c>
      <c r="AB107" t="s">
        <v>21</v>
      </c>
      <c r="AD107" t="str">
        <f t="shared" si="15"/>
        <v>Centro Cultural Nato Andreucci</v>
      </c>
      <c r="AE107" t="s">
        <v>22</v>
      </c>
      <c r="AF107" t="s">
        <v>23</v>
      </c>
      <c r="AG107" t="s">
        <v>26</v>
      </c>
      <c r="AH107" t="s">
        <v>2348</v>
      </c>
      <c r="AI107" s="13">
        <f t="shared" si="16"/>
        <v>19</v>
      </c>
      <c r="AJ107" s="13">
        <f t="shared" si="17"/>
        <v>1</v>
      </c>
      <c r="AK107" s="21">
        <v>1</v>
      </c>
      <c r="AM107" t="s">
        <v>2154</v>
      </c>
      <c r="AN107" t="str">
        <f t="shared" si="11"/>
        <v>R01</v>
      </c>
      <c r="AO107" s="20" t="str">
        <f t="shared" si="12"/>
        <v>FINES_R01</v>
      </c>
      <c r="AP107" s="25">
        <f t="shared" si="18"/>
        <v>0.40225228667259222</v>
      </c>
      <c r="AQ107" s="24" t="str">
        <f>+IFERROR(VLOOKUP(Y107,#REF!,2,FALSE),"-")</f>
        <v>-</v>
      </c>
      <c r="AR107" s="13" t="s">
        <v>2393</v>
      </c>
      <c r="AS107" t="s">
        <v>2397</v>
      </c>
      <c r="AT107" t="str">
        <f t="shared" si="19"/>
        <v>Calle Gaggino - 579 e/ Belgica y Austria - Ensenada Casco</v>
      </c>
    </row>
    <row r="108" spans="1:46" ht="15.75" thickBot="1" x14ac:dyDescent="0.3">
      <c r="A108" s="47">
        <v>1</v>
      </c>
      <c r="B108" s="47" t="s">
        <v>1857</v>
      </c>
      <c r="C108" s="47" t="s">
        <v>2374</v>
      </c>
      <c r="D108" s="47" t="s">
        <v>1865</v>
      </c>
      <c r="E108" s="47" t="s">
        <v>408</v>
      </c>
      <c r="F108" s="47" t="s">
        <v>2900</v>
      </c>
      <c r="G108" s="47" t="s">
        <v>2901</v>
      </c>
      <c r="H108" s="47" t="s">
        <v>2902</v>
      </c>
      <c r="I108" s="47" t="s">
        <v>2475</v>
      </c>
      <c r="J108" s="47" t="s">
        <v>2904</v>
      </c>
      <c r="K108" s="47" t="s">
        <v>13043</v>
      </c>
      <c r="L108" s="47">
        <v>0.2321476340293884</v>
      </c>
      <c r="M108" s="47">
        <v>-34.861721987772</v>
      </c>
      <c r="N108" s="47">
        <v>-57.903430968477998</v>
      </c>
      <c r="O108" s="47" t="s">
        <v>15197</v>
      </c>
      <c r="P108" s="47">
        <v>1</v>
      </c>
      <c r="Q108">
        <v>30</v>
      </c>
      <c r="S108" s="23" t="s">
        <v>2347</v>
      </c>
      <c r="T108" t="str">
        <f t="shared" si="13"/>
        <v>01</v>
      </c>
      <c r="V108" t="str">
        <f>+VLOOKUP(B108,MARCO!E:E,1,FALSE)</f>
        <v>Ensenada</v>
      </c>
      <c r="W108" t="s">
        <v>134</v>
      </c>
      <c r="X108" t="s">
        <v>134</v>
      </c>
      <c r="Y108" t="str">
        <f t="shared" si="14"/>
        <v>R 1 - D 114 - 453 - 3867</v>
      </c>
      <c r="Z108" t="s">
        <v>20</v>
      </c>
      <c r="AA108" t="s">
        <v>2349</v>
      </c>
      <c r="AB108" t="s">
        <v>21</v>
      </c>
      <c r="AD108" t="str">
        <f t="shared" si="15"/>
        <v>SalÓn Municipal Centro</v>
      </c>
      <c r="AE108" t="s">
        <v>22</v>
      </c>
      <c r="AF108" t="s">
        <v>23</v>
      </c>
      <c r="AG108" t="s">
        <v>26</v>
      </c>
      <c r="AH108" t="s">
        <v>2348</v>
      </c>
      <c r="AI108" s="13">
        <f t="shared" si="16"/>
        <v>30</v>
      </c>
      <c r="AJ108" s="13">
        <f t="shared" si="17"/>
        <v>1</v>
      </c>
      <c r="AK108" s="21">
        <v>1</v>
      </c>
      <c r="AM108" t="s">
        <v>2154</v>
      </c>
      <c r="AN108" t="str">
        <f t="shared" si="11"/>
        <v>R01</v>
      </c>
      <c r="AO108" s="20" t="str">
        <f t="shared" si="12"/>
        <v>FINES_R01</v>
      </c>
      <c r="AP108" s="25">
        <f t="shared" si="18"/>
        <v>0.2321476340293884</v>
      </c>
      <c r="AQ108" s="24" t="str">
        <f>+IFERROR(VLOOKUP(Y108,#REF!,2,FALSE),"-")</f>
        <v>-</v>
      </c>
      <c r="AR108" s="13" t="s">
        <v>2393</v>
      </c>
      <c r="AS108" t="s">
        <v>2397</v>
      </c>
      <c r="AT108" t="str">
        <f t="shared" si="19"/>
        <v>Sidotti - e/ Don Bosco y Ferella - Ensenada Casco</v>
      </c>
    </row>
    <row r="109" spans="1:46" ht="15.75" thickBot="1" x14ac:dyDescent="0.3">
      <c r="A109" s="47">
        <v>1</v>
      </c>
      <c r="B109" s="47" t="s">
        <v>1857</v>
      </c>
      <c r="C109" s="47" t="s">
        <v>2378</v>
      </c>
      <c r="D109" s="47" t="s">
        <v>1863</v>
      </c>
      <c r="E109" s="47" t="s">
        <v>180</v>
      </c>
      <c r="F109" s="47" t="s">
        <v>2907</v>
      </c>
      <c r="G109" s="47" t="s">
        <v>2908</v>
      </c>
      <c r="H109" s="47" t="s">
        <v>2909</v>
      </c>
      <c r="I109" s="47" t="s">
        <v>2475</v>
      </c>
      <c r="J109" s="47" t="s">
        <v>2908</v>
      </c>
      <c r="K109" s="47" t="s">
        <v>13044</v>
      </c>
      <c r="L109" s="47">
        <v>0.41239297389984131</v>
      </c>
      <c r="M109" s="47">
        <v>-34.868286002832001</v>
      </c>
      <c r="N109" s="47">
        <v>-57.908738515297003</v>
      </c>
      <c r="O109" s="47" t="s">
        <v>15198</v>
      </c>
      <c r="P109" s="47">
        <v>1</v>
      </c>
      <c r="Q109">
        <v>12</v>
      </c>
      <c r="S109" s="23" t="s">
        <v>2347</v>
      </c>
      <c r="T109" t="str">
        <f t="shared" si="13"/>
        <v>01</v>
      </c>
      <c r="V109" t="str">
        <f>+VLOOKUP(B109,MARCO!E:E,1,FALSE)</f>
        <v>Ensenada</v>
      </c>
      <c r="W109" t="s">
        <v>134</v>
      </c>
      <c r="X109" t="s">
        <v>134</v>
      </c>
      <c r="Y109" t="str">
        <f t="shared" si="14"/>
        <v>R 1 - D 114 - 451 - 0081</v>
      </c>
      <c r="Z109" t="s">
        <v>20</v>
      </c>
      <c r="AA109" t="s">
        <v>2349</v>
      </c>
      <c r="AB109" t="s">
        <v>21</v>
      </c>
      <c r="AD109" t="str">
        <f t="shared" si="15"/>
        <v>Club Astillero Rio Santiago</v>
      </c>
      <c r="AE109" t="s">
        <v>22</v>
      </c>
      <c r="AF109" t="s">
        <v>23</v>
      </c>
      <c r="AG109" t="s">
        <v>26</v>
      </c>
      <c r="AH109" t="s">
        <v>2348</v>
      </c>
      <c r="AI109" s="13">
        <f t="shared" si="16"/>
        <v>12</v>
      </c>
      <c r="AJ109" s="13">
        <f t="shared" si="17"/>
        <v>1</v>
      </c>
      <c r="AK109" s="21">
        <v>1</v>
      </c>
      <c r="AM109" t="s">
        <v>2154</v>
      </c>
      <c r="AN109" t="str">
        <f t="shared" si="11"/>
        <v>R01</v>
      </c>
      <c r="AO109" s="20" t="str">
        <f t="shared" si="12"/>
        <v>FINES_R01</v>
      </c>
      <c r="AP109" s="25">
        <f t="shared" si="18"/>
        <v>0.41239297389984131</v>
      </c>
      <c r="AQ109" s="24" t="str">
        <f>+IFERROR(VLOOKUP(Y109,#REF!,2,FALSE),"-")</f>
        <v>-</v>
      </c>
      <c r="AR109" s="13" t="s">
        <v>2393</v>
      </c>
      <c r="AS109" t="s">
        <v>2397</v>
      </c>
      <c r="AT109" t="str">
        <f t="shared" si="19"/>
        <v>Horacio Cestino - e/ Quintana y Moreno - Ensenada Casco</v>
      </c>
    </row>
    <row r="110" spans="1:46" ht="15.75" thickBot="1" x14ac:dyDescent="0.3">
      <c r="A110" s="47">
        <v>1</v>
      </c>
      <c r="B110" s="47" t="s">
        <v>1857</v>
      </c>
      <c r="C110" s="47" t="s">
        <v>2374</v>
      </c>
      <c r="D110" s="47" t="s">
        <v>1865</v>
      </c>
      <c r="E110" s="47" t="s">
        <v>408</v>
      </c>
      <c r="F110" s="47" t="s">
        <v>2912</v>
      </c>
      <c r="G110" s="47" t="s">
        <v>2913</v>
      </c>
      <c r="H110" s="47" t="s">
        <v>2914</v>
      </c>
      <c r="I110" s="47" t="s">
        <v>2475</v>
      </c>
      <c r="J110" s="47" t="s">
        <v>2916</v>
      </c>
      <c r="K110" s="47" t="s">
        <v>13045</v>
      </c>
      <c r="L110" s="47">
        <v>0.36705958843231201</v>
      </c>
      <c r="M110" s="47">
        <v>-34.876637115244613</v>
      </c>
      <c r="N110" s="47">
        <v>-57.915452307836247</v>
      </c>
      <c r="O110" s="47" t="s">
        <v>15199</v>
      </c>
      <c r="P110" s="47">
        <v>1</v>
      </c>
      <c r="Q110">
        <v>8</v>
      </c>
      <c r="S110" s="23" t="s">
        <v>2347</v>
      </c>
      <c r="T110" t="str">
        <f t="shared" si="13"/>
        <v>01</v>
      </c>
      <c r="V110" t="str">
        <f>+VLOOKUP(B110,MARCO!E:E,1,FALSE)</f>
        <v>Ensenada</v>
      </c>
      <c r="W110" t="s">
        <v>134</v>
      </c>
      <c r="X110" t="s">
        <v>134</v>
      </c>
      <c r="Y110" t="str">
        <f t="shared" si="14"/>
        <v>R 1 - D 114 - 453 - 4100</v>
      </c>
      <c r="Z110" t="s">
        <v>20</v>
      </c>
      <c r="AA110" t="s">
        <v>2349</v>
      </c>
      <c r="AB110" t="s">
        <v>21</v>
      </c>
      <c r="AD110" t="str">
        <f t="shared" si="15"/>
        <v>Casa Alaye -mosconi</v>
      </c>
      <c r="AE110" t="s">
        <v>22</v>
      </c>
      <c r="AF110" t="s">
        <v>23</v>
      </c>
      <c r="AG110" t="s">
        <v>26</v>
      </c>
      <c r="AH110" t="s">
        <v>2348</v>
      </c>
      <c r="AI110" s="13">
        <f t="shared" si="16"/>
        <v>8</v>
      </c>
      <c r="AJ110" s="13">
        <f t="shared" si="17"/>
        <v>1</v>
      </c>
      <c r="AK110" s="21">
        <v>1</v>
      </c>
      <c r="AM110" t="s">
        <v>2154</v>
      </c>
      <c r="AN110" t="str">
        <f t="shared" si="11"/>
        <v>R01</v>
      </c>
      <c r="AO110" s="20" t="str">
        <f t="shared" si="12"/>
        <v>FINES_R01</v>
      </c>
      <c r="AP110" s="25">
        <f t="shared" si="18"/>
        <v>0.36705958843231201</v>
      </c>
      <c r="AQ110" s="24" t="str">
        <f>+IFERROR(VLOOKUP(Y110,#REF!,2,FALSE),"-")</f>
        <v>-</v>
      </c>
      <c r="AR110" s="13" t="s">
        <v>2393</v>
      </c>
      <c r="AS110" t="s">
        <v>2397</v>
      </c>
      <c r="AT110" t="str">
        <f t="shared" si="19"/>
        <v>Roldan - 49 e/ Jose Ingenieros y Echeverria - Ensenada Casco</v>
      </c>
    </row>
    <row r="111" spans="1:46" ht="15.75" thickBot="1" x14ac:dyDescent="0.3">
      <c r="A111" s="47">
        <v>1</v>
      </c>
      <c r="B111" s="47" t="s">
        <v>1857</v>
      </c>
      <c r="C111" s="47" t="s">
        <v>2369</v>
      </c>
      <c r="D111" s="47" t="s">
        <v>1864</v>
      </c>
      <c r="E111" s="47" t="s">
        <v>228</v>
      </c>
      <c r="F111" s="47" t="s">
        <v>2917</v>
      </c>
      <c r="G111" s="47" t="s">
        <v>2918</v>
      </c>
      <c r="H111" s="47" t="s">
        <v>2919</v>
      </c>
      <c r="I111" s="47" t="s">
        <v>2475</v>
      </c>
      <c r="J111" s="47" t="s">
        <v>2904</v>
      </c>
      <c r="K111" s="47" t="s">
        <v>13046</v>
      </c>
      <c r="L111" s="47">
        <v>0.64078390598297119</v>
      </c>
      <c r="M111" s="47">
        <v>-34.811136217234001</v>
      </c>
      <c r="N111" s="47">
        <v>-57.987533434287997</v>
      </c>
      <c r="O111" s="47" t="s">
        <v>15200</v>
      </c>
      <c r="P111" s="47">
        <v>1</v>
      </c>
      <c r="Q111">
        <v>14</v>
      </c>
      <c r="S111" s="23" t="s">
        <v>2347</v>
      </c>
      <c r="T111" t="str">
        <f t="shared" si="13"/>
        <v>01</v>
      </c>
      <c r="V111" t="str">
        <f>+VLOOKUP(B111,MARCO!E:E,1,FALSE)</f>
        <v>Ensenada</v>
      </c>
      <c r="W111" t="s">
        <v>134</v>
      </c>
      <c r="X111" t="s">
        <v>134</v>
      </c>
      <c r="Y111" t="str">
        <f t="shared" si="14"/>
        <v>R 1 - D 114 - 452 - 3840</v>
      </c>
      <c r="Z111" t="s">
        <v>20</v>
      </c>
      <c r="AA111" t="s">
        <v>2349</v>
      </c>
      <c r="AB111" t="s">
        <v>21</v>
      </c>
      <c r="AD111" t="str">
        <f t="shared" si="15"/>
        <v>Club Defensores De Punta Lara</v>
      </c>
      <c r="AE111" t="s">
        <v>22</v>
      </c>
      <c r="AF111" t="s">
        <v>23</v>
      </c>
      <c r="AG111" t="s">
        <v>26</v>
      </c>
      <c r="AH111" t="s">
        <v>2348</v>
      </c>
      <c r="AI111" s="13">
        <f t="shared" si="16"/>
        <v>14</v>
      </c>
      <c r="AJ111" s="13">
        <f t="shared" si="17"/>
        <v>1</v>
      </c>
      <c r="AK111" s="21">
        <v>1</v>
      </c>
      <c r="AM111" t="s">
        <v>2154</v>
      </c>
      <c r="AN111" t="str">
        <f t="shared" si="11"/>
        <v>R01</v>
      </c>
      <c r="AO111" s="20" t="str">
        <f t="shared" si="12"/>
        <v>FINES_R01</v>
      </c>
      <c r="AP111" s="25">
        <f t="shared" si="18"/>
        <v>0.64078390598297119</v>
      </c>
      <c r="AQ111" s="24" t="str">
        <f>+IFERROR(VLOOKUP(Y111,#REF!,2,FALSE),"-")</f>
        <v>-</v>
      </c>
      <c r="AR111" s="13" t="s">
        <v>2393</v>
      </c>
      <c r="AS111" t="s">
        <v>2398</v>
      </c>
      <c r="AT111" t="str">
        <f t="shared" si="19"/>
        <v>Calle 104 - e/ 13 y 15 - Ensenada Punta Lara</v>
      </c>
    </row>
    <row r="112" spans="1:46" ht="15.75" thickBot="1" x14ac:dyDescent="0.3">
      <c r="A112" s="47">
        <v>1</v>
      </c>
      <c r="B112" s="47" t="s">
        <v>1857</v>
      </c>
      <c r="C112" s="47" t="s">
        <v>2374</v>
      </c>
      <c r="D112" s="47" t="s">
        <v>1865</v>
      </c>
      <c r="E112" s="47" t="s">
        <v>408</v>
      </c>
      <c r="F112" s="47" t="s">
        <v>2921</v>
      </c>
      <c r="G112" s="47" t="s">
        <v>2922</v>
      </c>
      <c r="H112" s="47" t="s">
        <v>2923</v>
      </c>
      <c r="I112" s="47" t="s">
        <v>2475</v>
      </c>
      <c r="J112" s="47" t="s">
        <v>2925</v>
      </c>
      <c r="K112" s="47" t="s">
        <v>13047</v>
      </c>
      <c r="L112" s="47">
        <v>0.49143552780151373</v>
      </c>
      <c r="M112" s="47">
        <v>-34.899691320000002</v>
      </c>
      <c r="N112" s="47">
        <v>-57.936710689999998</v>
      </c>
      <c r="O112" s="47" t="s">
        <v>15201</v>
      </c>
      <c r="P112" s="47">
        <v>2</v>
      </c>
      <c r="Q112">
        <v>45</v>
      </c>
      <c r="S112" s="23" t="s">
        <v>2347</v>
      </c>
      <c r="T112" t="str">
        <f t="shared" si="13"/>
        <v>01</v>
      </c>
      <c r="V112" t="str">
        <f>+VLOOKUP(B112,MARCO!E:E,1,FALSE)</f>
        <v>Ensenada</v>
      </c>
      <c r="W112" t="s">
        <v>134</v>
      </c>
      <c r="X112" t="s">
        <v>134</v>
      </c>
      <c r="Y112" t="str">
        <f t="shared" si="14"/>
        <v>R 1 - D 114 - 453 - 0077</v>
      </c>
      <c r="Z112" t="s">
        <v>20</v>
      </c>
      <c r="AA112" t="s">
        <v>2349</v>
      </c>
      <c r="AB112" t="s">
        <v>21</v>
      </c>
      <c r="AD112" t="str">
        <f t="shared" si="15"/>
        <v>Centro De Fomento Y Biblioteca Popular Mariano Mor</v>
      </c>
      <c r="AE112" t="s">
        <v>22</v>
      </c>
      <c r="AF112" t="s">
        <v>23</v>
      </c>
      <c r="AG112" t="s">
        <v>26</v>
      </c>
      <c r="AH112" t="s">
        <v>2348</v>
      </c>
      <c r="AI112" s="13">
        <f t="shared" si="16"/>
        <v>45</v>
      </c>
      <c r="AJ112" s="13">
        <f t="shared" si="17"/>
        <v>2</v>
      </c>
      <c r="AK112" s="21">
        <v>1</v>
      </c>
      <c r="AM112" t="s">
        <v>2154</v>
      </c>
      <c r="AN112" t="str">
        <f t="shared" si="11"/>
        <v>R01</v>
      </c>
      <c r="AO112" s="20" t="str">
        <f t="shared" si="12"/>
        <v>FINES_R01</v>
      </c>
      <c r="AP112" s="25">
        <f t="shared" si="18"/>
        <v>0.49143552780151373</v>
      </c>
      <c r="AQ112" s="24" t="str">
        <f>+IFERROR(VLOOKUP(Y112,#REF!,2,FALSE),"-")</f>
        <v>-</v>
      </c>
      <c r="AR112" s="13" t="s">
        <v>2393</v>
      </c>
      <c r="AS112" t="s">
        <v>2398</v>
      </c>
      <c r="AT112" t="str">
        <f t="shared" si="19"/>
        <v>Calle 126 - e/ 48 Bis y 48 - Ensenada El Dique</v>
      </c>
    </row>
    <row r="113" spans="1:46" ht="15.75" thickBot="1" x14ac:dyDescent="0.3">
      <c r="A113" s="47">
        <v>1</v>
      </c>
      <c r="B113" s="47" t="s">
        <v>1857</v>
      </c>
      <c r="C113" s="47" t="s">
        <v>2378</v>
      </c>
      <c r="D113" s="47" t="s">
        <v>1863</v>
      </c>
      <c r="E113" s="47" t="s">
        <v>180</v>
      </c>
      <c r="F113" s="47" t="s">
        <v>2929</v>
      </c>
      <c r="G113" s="47" t="s">
        <v>2930</v>
      </c>
      <c r="H113" s="47" t="s">
        <v>2931</v>
      </c>
      <c r="I113" s="47" t="s">
        <v>2475</v>
      </c>
      <c r="J113" s="47" t="s">
        <v>2764</v>
      </c>
      <c r="K113" s="47" t="s">
        <v>13048</v>
      </c>
      <c r="L113" s="47">
        <v>0.44400912523269648</v>
      </c>
      <c r="M113" s="47">
        <v>-34.858920106132999</v>
      </c>
      <c r="N113" s="47">
        <v>-57.922208946162002</v>
      </c>
      <c r="O113" s="47" t="s">
        <v>15202</v>
      </c>
      <c r="P113" s="47">
        <v>1</v>
      </c>
      <c r="Q113">
        <v>23</v>
      </c>
      <c r="S113" s="23" t="s">
        <v>2347</v>
      </c>
      <c r="T113" t="str">
        <f t="shared" si="13"/>
        <v>01</v>
      </c>
      <c r="V113" t="str">
        <f>+VLOOKUP(B113,MARCO!E:E,1,FALSE)</f>
        <v>Ensenada</v>
      </c>
      <c r="W113" t="s">
        <v>134</v>
      </c>
      <c r="X113" t="s">
        <v>134</v>
      </c>
      <c r="Y113" t="str">
        <f t="shared" si="14"/>
        <v>R 1 - D 114 - 451 - 4400</v>
      </c>
      <c r="Z113" t="s">
        <v>20</v>
      </c>
      <c r="AA113" t="s">
        <v>2349</v>
      </c>
      <c r="AB113" t="s">
        <v>21</v>
      </c>
      <c r="AD113" t="str">
        <f t="shared" si="15"/>
        <v>Casa San Martin</v>
      </c>
      <c r="AE113" t="s">
        <v>22</v>
      </c>
      <c r="AF113" t="s">
        <v>23</v>
      </c>
      <c r="AG113" t="s">
        <v>26</v>
      </c>
      <c r="AH113" t="s">
        <v>2348</v>
      </c>
      <c r="AI113" s="13">
        <f t="shared" si="16"/>
        <v>23</v>
      </c>
      <c r="AJ113" s="13">
        <f t="shared" si="17"/>
        <v>1</v>
      </c>
      <c r="AK113" s="21">
        <v>1</v>
      </c>
      <c r="AM113" t="s">
        <v>2154</v>
      </c>
      <c r="AN113" t="str">
        <f t="shared" si="11"/>
        <v>R01</v>
      </c>
      <c r="AO113" s="20" t="str">
        <f t="shared" si="12"/>
        <v>FINES_R01</v>
      </c>
      <c r="AP113" s="25">
        <f t="shared" si="18"/>
        <v>0.44400912523269648</v>
      </c>
      <c r="AQ113" s="24" t="str">
        <f>+IFERROR(VLOOKUP(Y113,#REF!,2,FALSE),"-")</f>
        <v>-</v>
      </c>
      <c r="AR113" s="13" t="s">
        <v>2393</v>
      </c>
      <c r="AS113" t="s">
        <v>2397</v>
      </c>
      <c r="AT113" t="str">
        <f t="shared" si="19"/>
        <v>San Martin - 878 e/ Contarelli y Paraguay - Ensenada Casco</v>
      </c>
    </row>
    <row r="114" spans="1:46" ht="15.75" thickBot="1" x14ac:dyDescent="0.3">
      <c r="A114" s="47">
        <v>1</v>
      </c>
      <c r="B114" s="47" t="s">
        <v>1857</v>
      </c>
      <c r="C114" s="47" t="s">
        <v>2378</v>
      </c>
      <c r="D114" s="47" t="s">
        <v>1863</v>
      </c>
      <c r="E114" s="47" t="s">
        <v>180</v>
      </c>
      <c r="F114" s="47" t="s">
        <v>2933</v>
      </c>
      <c r="G114" s="47" t="s">
        <v>2934</v>
      </c>
      <c r="H114" s="47" t="s">
        <v>2935</v>
      </c>
      <c r="I114" s="47" t="s">
        <v>2475</v>
      </c>
      <c r="J114" s="47" t="s">
        <v>2904</v>
      </c>
      <c r="K114" s="47" t="s">
        <v>13049</v>
      </c>
      <c r="L114" s="47">
        <v>0.32822221517562872</v>
      </c>
      <c r="M114" s="47">
        <v>-34.862883712833813</v>
      </c>
      <c r="N114" s="47">
        <v>-57.921513114403588</v>
      </c>
      <c r="O114" s="47" t="s">
        <v>15203</v>
      </c>
      <c r="P114" s="47">
        <v>2</v>
      </c>
      <c r="Q114">
        <v>36</v>
      </c>
      <c r="S114" s="23" t="s">
        <v>2347</v>
      </c>
      <c r="T114" t="str">
        <f t="shared" si="13"/>
        <v>01</v>
      </c>
      <c r="V114" t="str">
        <f>+VLOOKUP(B114,MARCO!E:E,1,FALSE)</f>
        <v>Ensenada</v>
      </c>
      <c r="W114" t="s">
        <v>134</v>
      </c>
      <c r="X114" t="s">
        <v>134</v>
      </c>
      <c r="Y114" t="str">
        <f t="shared" si="14"/>
        <v>R 1 - D 114 - 451 - 4406</v>
      </c>
      <c r="Z114" t="s">
        <v>20</v>
      </c>
      <c r="AA114" t="s">
        <v>2349</v>
      </c>
      <c r="AB114" t="s">
        <v>21</v>
      </c>
      <c r="AD114" t="str">
        <f t="shared" si="15"/>
        <v>Club Belgrano</v>
      </c>
      <c r="AE114" t="s">
        <v>22</v>
      </c>
      <c r="AF114" t="s">
        <v>23</v>
      </c>
      <c r="AG114" t="s">
        <v>26</v>
      </c>
      <c r="AH114" t="s">
        <v>2348</v>
      </c>
      <c r="AI114" s="13">
        <f t="shared" si="16"/>
        <v>36</v>
      </c>
      <c r="AJ114" s="13">
        <f t="shared" si="17"/>
        <v>2</v>
      </c>
      <c r="AK114" s="21">
        <v>1</v>
      </c>
      <c r="AM114" t="s">
        <v>2154</v>
      </c>
      <c r="AN114" t="str">
        <f t="shared" si="11"/>
        <v>R01</v>
      </c>
      <c r="AO114" s="20" t="str">
        <f t="shared" si="12"/>
        <v>FINES_R01</v>
      </c>
      <c r="AP114" s="25">
        <f t="shared" si="18"/>
        <v>0.32822221517562872</v>
      </c>
      <c r="AQ114" s="24" t="str">
        <f>+IFERROR(VLOOKUP(Y114,#REF!,2,FALSE),"-")</f>
        <v>-</v>
      </c>
      <c r="AR114" s="13" t="s">
        <v>2393</v>
      </c>
      <c r="AS114" t="s">
        <v>2398</v>
      </c>
      <c r="AT114" t="str">
        <f t="shared" si="19"/>
        <v>Combatientes De Malvinas - e/ C. Castagnani y Guido Hispano - Ensenada Casco</v>
      </c>
    </row>
    <row r="115" spans="1:46" ht="15.75" thickBot="1" x14ac:dyDescent="0.3">
      <c r="A115" s="47">
        <v>1</v>
      </c>
      <c r="B115" s="47" t="s">
        <v>1857</v>
      </c>
      <c r="C115" s="47" t="s">
        <v>2378</v>
      </c>
      <c r="D115" s="47" t="s">
        <v>1863</v>
      </c>
      <c r="E115" s="47" t="s">
        <v>180</v>
      </c>
      <c r="F115" s="47" t="s">
        <v>2938</v>
      </c>
      <c r="G115" s="47" t="s">
        <v>2939</v>
      </c>
      <c r="H115" s="47" t="s">
        <v>2940</v>
      </c>
      <c r="I115" s="47" t="s">
        <v>2475</v>
      </c>
      <c r="J115" s="47" t="s">
        <v>2904</v>
      </c>
      <c r="K115" s="47" t="s">
        <v>13050</v>
      </c>
      <c r="L115" s="47">
        <v>0.42948561906814581</v>
      </c>
      <c r="M115" s="47">
        <v>-34.868503219852002</v>
      </c>
      <c r="N115" s="47">
        <v>-57.915440433618997</v>
      </c>
      <c r="O115" s="47" t="s">
        <v>15204</v>
      </c>
      <c r="P115" s="47">
        <v>2</v>
      </c>
      <c r="Q115">
        <v>46</v>
      </c>
      <c r="S115" s="23" t="s">
        <v>2347</v>
      </c>
      <c r="T115" t="str">
        <f t="shared" si="13"/>
        <v>01</v>
      </c>
      <c r="V115" t="str">
        <f>+VLOOKUP(B115,MARCO!E:E,1,FALSE)</f>
        <v>Ensenada</v>
      </c>
      <c r="W115" t="s">
        <v>134</v>
      </c>
      <c r="X115" t="s">
        <v>134</v>
      </c>
      <c r="Y115" t="str">
        <f t="shared" si="14"/>
        <v>R 1 - D 114 - 451 - 3866</v>
      </c>
      <c r="Z115" t="s">
        <v>20</v>
      </c>
      <c r="AA115" t="s">
        <v>2349</v>
      </c>
      <c r="AB115" t="s">
        <v>21</v>
      </c>
      <c r="AD115" t="str">
        <f t="shared" si="15"/>
        <v>Club Progreso</v>
      </c>
      <c r="AE115" t="s">
        <v>22</v>
      </c>
      <c r="AF115" t="s">
        <v>23</v>
      </c>
      <c r="AG115" t="s">
        <v>26</v>
      </c>
      <c r="AH115" t="s">
        <v>2348</v>
      </c>
      <c r="AI115" s="13">
        <f t="shared" si="16"/>
        <v>46</v>
      </c>
      <c r="AJ115" s="13">
        <f t="shared" si="17"/>
        <v>2</v>
      </c>
      <c r="AK115" s="21">
        <v>1</v>
      </c>
      <c r="AM115" t="s">
        <v>2154</v>
      </c>
      <c r="AN115" t="str">
        <f t="shared" si="11"/>
        <v>R01</v>
      </c>
      <c r="AO115" s="20" t="str">
        <f t="shared" si="12"/>
        <v>FINES_R01</v>
      </c>
      <c r="AP115" s="25">
        <f t="shared" si="18"/>
        <v>0.42948561906814581</v>
      </c>
      <c r="AQ115" s="24" t="str">
        <f>+IFERROR(VLOOKUP(Y115,#REF!,2,FALSE),"-")</f>
        <v>-</v>
      </c>
      <c r="AR115" s="13" t="s">
        <v>2393</v>
      </c>
      <c r="AS115" t="s">
        <v>2398</v>
      </c>
      <c r="AT115" t="str">
        <f t="shared" si="19"/>
        <v>Pacheco - e/ PerÚ y Sarmiento - Ensenada Casco</v>
      </c>
    </row>
    <row r="116" spans="1:46" ht="15.75" thickBot="1" x14ac:dyDescent="0.3">
      <c r="A116" s="47">
        <v>1</v>
      </c>
      <c r="B116" s="47" t="s">
        <v>1857</v>
      </c>
      <c r="C116" s="47" t="s">
        <v>2369</v>
      </c>
      <c r="D116" s="47" t="s">
        <v>1864</v>
      </c>
      <c r="E116" s="47" t="s">
        <v>228</v>
      </c>
      <c r="F116" s="47" t="s">
        <v>2943</v>
      </c>
      <c r="G116" s="47" t="s">
        <v>2944</v>
      </c>
      <c r="H116" s="47" t="s">
        <v>2945</v>
      </c>
      <c r="I116" s="47" t="s">
        <v>2475</v>
      </c>
      <c r="J116" s="47" t="s">
        <v>2764</v>
      </c>
      <c r="K116" s="47" t="s">
        <v>13051</v>
      </c>
      <c r="L116" s="47">
        <v>0.84721577167510986</v>
      </c>
      <c r="M116" s="47">
        <v>-34.837259511319999</v>
      </c>
      <c r="N116" s="47">
        <v>-57.945657324176999</v>
      </c>
      <c r="O116" s="47" t="s">
        <v>15205</v>
      </c>
      <c r="P116" s="47">
        <v>1</v>
      </c>
      <c r="Q116">
        <v>20</v>
      </c>
      <c r="S116" s="23" t="s">
        <v>2347</v>
      </c>
      <c r="T116" t="str">
        <f t="shared" si="13"/>
        <v>01</v>
      </c>
      <c r="V116" t="str">
        <f>+VLOOKUP(B116,MARCO!E:E,1,FALSE)</f>
        <v>Ensenada</v>
      </c>
      <c r="W116" t="s">
        <v>134</v>
      </c>
      <c r="X116" t="s">
        <v>134</v>
      </c>
      <c r="Y116" t="str">
        <f t="shared" si="14"/>
        <v>R 1 - D 114 - 452 - 4405</v>
      </c>
      <c r="Z116" t="s">
        <v>20</v>
      </c>
      <c r="AA116" t="s">
        <v>2349</v>
      </c>
      <c r="AB116" t="s">
        <v>21</v>
      </c>
      <c r="AD116" t="str">
        <f t="shared" si="15"/>
        <v>Club Nacional Evita</v>
      </c>
      <c r="AE116" t="s">
        <v>22</v>
      </c>
      <c r="AF116" t="s">
        <v>23</v>
      </c>
      <c r="AG116" t="s">
        <v>26</v>
      </c>
      <c r="AH116" t="s">
        <v>2348</v>
      </c>
      <c r="AI116" s="13">
        <f t="shared" si="16"/>
        <v>20</v>
      </c>
      <c r="AJ116" s="13">
        <f t="shared" si="17"/>
        <v>1</v>
      </c>
      <c r="AK116" s="21">
        <v>1</v>
      </c>
      <c r="AM116" t="s">
        <v>2154</v>
      </c>
      <c r="AN116" t="str">
        <f t="shared" si="11"/>
        <v>R01</v>
      </c>
      <c r="AO116" s="20" t="str">
        <f t="shared" si="12"/>
        <v>FINES_R01</v>
      </c>
      <c r="AP116" s="25">
        <f t="shared" si="18"/>
        <v>0.84721577167510986</v>
      </c>
      <c r="AQ116" s="24" t="str">
        <f>+IFERROR(VLOOKUP(Y116,#REF!,2,FALSE),"-")</f>
        <v>-</v>
      </c>
      <c r="AR116" s="13" t="s">
        <v>2393</v>
      </c>
      <c r="AS116" t="s">
        <v>2398</v>
      </c>
      <c r="AT116" t="str">
        <f t="shared" si="19"/>
        <v>Calle 16 - e/ 7 y 9 - Ensenada Punta Lara</v>
      </c>
    </row>
    <row r="117" spans="1:46" ht="15.75" thickBot="1" x14ac:dyDescent="0.3">
      <c r="A117" s="47">
        <v>1</v>
      </c>
      <c r="B117" s="47" t="s">
        <v>1857</v>
      </c>
      <c r="C117" s="47" t="s">
        <v>2369</v>
      </c>
      <c r="D117" s="47" t="s">
        <v>1864</v>
      </c>
      <c r="E117" s="47" t="s">
        <v>228</v>
      </c>
      <c r="F117" s="47" t="s">
        <v>2947</v>
      </c>
      <c r="G117" s="47" t="s">
        <v>2164</v>
      </c>
      <c r="H117" s="47" t="s">
        <v>2948</v>
      </c>
      <c r="I117" s="47" t="s">
        <v>2475</v>
      </c>
      <c r="J117" s="47" t="s">
        <v>2764</v>
      </c>
      <c r="K117" s="47" t="s">
        <v>13052</v>
      </c>
      <c r="L117" s="47">
        <v>0.64767712354660034</v>
      </c>
      <c r="M117" s="47">
        <v>-34.798084085248</v>
      </c>
      <c r="N117" s="47">
        <v>-57.991183669302004</v>
      </c>
      <c r="O117" s="47" t="s">
        <v>15206</v>
      </c>
      <c r="P117" s="47">
        <v>1</v>
      </c>
      <c r="Q117">
        <v>17</v>
      </c>
      <c r="S117" s="23" t="s">
        <v>2347</v>
      </c>
      <c r="T117" t="str">
        <f t="shared" si="13"/>
        <v>01</v>
      </c>
      <c r="V117" t="str">
        <f>+VLOOKUP(B117,MARCO!E:E,1,FALSE)</f>
        <v>Ensenada</v>
      </c>
      <c r="W117" t="s">
        <v>134</v>
      </c>
      <c r="X117" t="s">
        <v>134</v>
      </c>
      <c r="Y117" t="str">
        <f t="shared" si="14"/>
        <v>R 1 - D 114 - 452 - 0083</v>
      </c>
      <c r="Z117" t="s">
        <v>20</v>
      </c>
      <c r="AA117" t="s">
        <v>2349</v>
      </c>
      <c r="AB117" t="s">
        <v>21</v>
      </c>
      <c r="AD117" t="str">
        <f t="shared" si="15"/>
        <v>Capilla Jesus Misericordioso</v>
      </c>
      <c r="AE117" t="s">
        <v>22</v>
      </c>
      <c r="AF117" t="s">
        <v>23</v>
      </c>
      <c r="AG117" t="s">
        <v>26</v>
      </c>
      <c r="AH117" t="s">
        <v>2348</v>
      </c>
      <c r="AI117" s="13">
        <f t="shared" si="16"/>
        <v>17</v>
      </c>
      <c r="AJ117" s="13">
        <f t="shared" si="17"/>
        <v>1</v>
      </c>
      <c r="AK117" s="21">
        <v>1</v>
      </c>
      <c r="AM117" t="s">
        <v>2154</v>
      </c>
      <c r="AN117" t="str">
        <f t="shared" si="11"/>
        <v>R01</v>
      </c>
      <c r="AO117" s="20" t="str">
        <f t="shared" si="12"/>
        <v>FINES_R01</v>
      </c>
      <c r="AP117" s="25">
        <f t="shared" si="18"/>
        <v>0.64767712354660034</v>
      </c>
      <c r="AQ117" s="24" t="str">
        <f>+IFERROR(VLOOKUP(Y117,#REF!,2,FALSE),"-")</f>
        <v>-</v>
      </c>
      <c r="AR117" s="13" t="s">
        <v>2393</v>
      </c>
      <c r="AS117" t="s">
        <v>2397</v>
      </c>
      <c r="AT117" t="str">
        <f t="shared" si="19"/>
        <v>Calle 130 - e/ Almirante Brown y 3 - Ensenada Punta Lara</v>
      </c>
    </row>
    <row r="118" spans="1:46" ht="15.75" thickBot="1" x14ac:dyDescent="0.3">
      <c r="A118" s="47">
        <v>1</v>
      </c>
      <c r="B118" s="47" t="s">
        <v>2071</v>
      </c>
      <c r="C118" s="47" t="s">
        <v>2378</v>
      </c>
      <c r="D118" s="47" t="s">
        <v>2073</v>
      </c>
      <c r="E118" s="47" t="s">
        <v>180</v>
      </c>
      <c r="F118" s="47" t="s">
        <v>2951</v>
      </c>
      <c r="G118" s="47" t="s">
        <v>2174</v>
      </c>
      <c r="H118" s="47" t="s">
        <v>2952</v>
      </c>
      <c r="I118" s="47" t="s">
        <v>2414</v>
      </c>
      <c r="J118" s="47"/>
      <c r="K118" s="47" t="s">
        <v>13053</v>
      </c>
      <c r="L118" s="47">
        <v>0.25496068596839899</v>
      </c>
      <c r="M118" s="47">
        <v>-35.445658280000004</v>
      </c>
      <c r="N118" s="47">
        <v>-57.137687370000002</v>
      </c>
      <c r="O118" s="47" t="s">
        <v>15207</v>
      </c>
      <c r="P118" s="47">
        <v>2</v>
      </c>
      <c r="Q118">
        <v>7</v>
      </c>
      <c r="S118" s="23" t="s">
        <v>2347</v>
      </c>
      <c r="T118" t="str">
        <f t="shared" si="13"/>
        <v>01</v>
      </c>
      <c r="V118" t="str">
        <f>+VLOOKUP(B118,MARCO!E:E,1,FALSE)</f>
        <v>Punta Indio</v>
      </c>
      <c r="W118" t="s">
        <v>134</v>
      </c>
      <c r="X118" t="s">
        <v>134</v>
      </c>
      <c r="Y118" t="str">
        <f t="shared" si="14"/>
        <v>R 1 - D 134 - 451 - 2825</v>
      </c>
      <c r="Z118" t="s">
        <v>20</v>
      </c>
      <c r="AA118" t="s">
        <v>2349</v>
      </c>
      <c r="AB118" t="s">
        <v>21</v>
      </c>
      <c r="AD118" t="str">
        <f t="shared" si="15"/>
        <v>Delegación Municipal</v>
      </c>
      <c r="AE118" t="s">
        <v>22</v>
      </c>
      <c r="AF118" t="s">
        <v>23</v>
      </c>
      <c r="AG118" t="s">
        <v>26</v>
      </c>
      <c r="AH118" t="s">
        <v>2348</v>
      </c>
      <c r="AI118" s="13">
        <f t="shared" si="16"/>
        <v>7</v>
      </c>
      <c r="AJ118" s="13">
        <f t="shared" si="17"/>
        <v>2</v>
      </c>
      <c r="AK118" s="21">
        <v>1</v>
      </c>
      <c r="AM118" t="s">
        <v>2154</v>
      </c>
      <c r="AN118" t="str">
        <f t="shared" si="11"/>
        <v>R01</v>
      </c>
      <c r="AO118" s="20" t="str">
        <f t="shared" si="12"/>
        <v>FINES_R01</v>
      </c>
      <c r="AP118" s="25">
        <f t="shared" si="18"/>
        <v>0.25496068596839899</v>
      </c>
      <c r="AQ118" s="24" t="str">
        <f>+IFERROR(VLOOKUP(Y118,#REF!,2,FALSE),"-")</f>
        <v>-</v>
      </c>
      <c r="AR118" s="13" t="s">
        <v>2394</v>
      </c>
      <c r="AS118" t="s">
        <v>2397</v>
      </c>
      <c r="AT118" t="str">
        <f t="shared" si="19"/>
        <v>Ruta 11 Ex Estación Del Aca - e/ 00 y 00 - Punta Indio</v>
      </c>
    </row>
    <row r="119" spans="1:46" ht="15.75" thickBot="1" x14ac:dyDescent="0.3">
      <c r="A119" s="47">
        <v>1</v>
      </c>
      <c r="B119" s="47" t="s">
        <v>2071</v>
      </c>
      <c r="C119" s="47" t="s">
        <v>2378</v>
      </c>
      <c r="D119" s="47" t="s">
        <v>2073</v>
      </c>
      <c r="E119" s="47" t="s">
        <v>180</v>
      </c>
      <c r="F119" s="47" t="s">
        <v>2954</v>
      </c>
      <c r="G119" s="47" t="s">
        <v>2955</v>
      </c>
      <c r="H119" s="47" t="s">
        <v>2956</v>
      </c>
      <c r="I119" s="47" t="s">
        <v>2475</v>
      </c>
      <c r="J119" s="47"/>
      <c r="K119" s="47" t="s">
        <v>13054</v>
      </c>
      <c r="L119" s="47">
        <v>0.49659782648086548</v>
      </c>
      <c r="M119" s="47">
        <v>-35.380406289073001</v>
      </c>
      <c r="N119" s="47">
        <v>-57.334605388965002</v>
      </c>
      <c r="O119" s="47" t="s">
        <v>15208</v>
      </c>
      <c r="P119" s="47">
        <v>1</v>
      </c>
      <c r="Q119">
        <v>17</v>
      </c>
      <c r="S119" s="23" t="s">
        <v>2347</v>
      </c>
      <c r="T119" t="str">
        <f t="shared" si="13"/>
        <v>01</v>
      </c>
      <c r="V119" t="str">
        <f>+VLOOKUP(B119,MARCO!E:E,1,FALSE)</f>
        <v>Punta Indio</v>
      </c>
      <c r="W119" t="s">
        <v>134</v>
      </c>
      <c r="X119" t="s">
        <v>134</v>
      </c>
      <c r="Y119" t="str">
        <f t="shared" si="14"/>
        <v>R 1 - D 134 - 451 - 4491</v>
      </c>
      <c r="Z119" t="s">
        <v>20</v>
      </c>
      <c r="AA119" t="s">
        <v>2349</v>
      </c>
      <c r="AB119" t="s">
        <v>21</v>
      </c>
      <c r="AD119" t="str">
        <f t="shared" si="15"/>
        <v>Iglesia Rey De Salvación</v>
      </c>
      <c r="AE119" t="s">
        <v>22</v>
      </c>
      <c r="AF119" t="s">
        <v>23</v>
      </c>
      <c r="AG119" t="s">
        <v>26</v>
      </c>
      <c r="AH119" t="s">
        <v>2348</v>
      </c>
      <c r="AI119" s="13">
        <f t="shared" si="16"/>
        <v>17</v>
      </c>
      <c r="AJ119" s="13">
        <f t="shared" si="17"/>
        <v>1</v>
      </c>
      <c r="AK119" s="21">
        <v>1</v>
      </c>
      <c r="AM119" t="s">
        <v>2154</v>
      </c>
      <c r="AN119" t="str">
        <f t="shared" si="11"/>
        <v>R01</v>
      </c>
      <c r="AO119" s="20" t="str">
        <f t="shared" si="12"/>
        <v>FINES_R01</v>
      </c>
      <c r="AP119" s="25">
        <f t="shared" si="18"/>
        <v>0.49659782648086548</v>
      </c>
      <c r="AQ119" s="24" t="str">
        <f>+IFERROR(VLOOKUP(Y119,#REF!,2,FALSE),"-")</f>
        <v>-</v>
      </c>
      <c r="AR119" s="13" t="s">
        <v>2394</v>
      </c>
      <c r="AS119" t="s">
        <v>2397</v>
      </c>
      <c r="AT119" t="str">
        <f t="shared" si="19"/>
        <v>Circunvalación 14 - sn e/ Circunvalación 3a y 21 - VerÓnica</v>
      </c>
    </row>
    <row r="120" spans="1:46" ht="15.75" thickBot="1" x14ac:dyDescent="0.3">
      <c r="A120" s="47">
        <v>1</v>
      </c>
      <c r="B120" s="47" t="s">
        <v>420</v>
      </c>
      <c r="C120" s="47" t="s">
        <v>2369</v>
      </c>
      <c r="D120" s="47" t="s">
        <v>425</v>
      </c>
      <c r="E120" s="47" t="s">
        <v>228</v>
      </c>
      <c r="F120" s="47" t="s">
        <v>2958</v>
      </c>
      <c r="G120" s="47" t="s">
        <v>2959</v>
      </c>
      <c r="H120" s="47" t="s">
        <v>2960</v>
      </c>
      <c r="I120" s="47" t="s">
        <v>2414</v>
      </c>
      <c r="J120" s="47" t="s">
        <v>2962</v>
      </c>
      <c r="K120" s="47" t="s">
        <v>13055</v>
      </c>
      <c r="L120" s="47">
        <v>0.37817764282226563</v>
      </c>
      <c r="M120" s="47">
        <v>-35.169314146728802</v>
      </c>
      <c r="N120" s="47">
        <v>-58.235983584271999</v>
      </c>
      <c r="O120" s="47" t="s">
        <v>15209</v>
      </c>
      <c r="P120" s="47">
        <v>2</v>
      </c>
      <c r="Q120">
        <v>28</v>
      </c>
      <c r="S120" s="23" t="s">
        <v>2347</v>
      </c>
      <c r="T120" t="str">
        <f t="shared" si="13"/>
        <v>01</v>
      </c>
      <c r="V120" t="str">
        <f>+VLOOKUP(B120,MARCO!E:E,1,FALSE)</f>
        <v>Brandsen</v>
      </c>
      <c r="W120" t="s">
        <v>134</v>
      </c>
      <c r="X120" t="s">
        <v>134</v>
      </c>
      <c r="Y120" t="str">
        <f t="shared" si="14"/>
        <v>R 1 - D 14 - 452 - 2701</v>
      </c>
      <c r="Z120" t="s">
        <v>20</v>
      </c>
      <c r="AA120" t="s">
        <v>2349</v>
      </c>
      <c r="AB120" t="s">
        <v>21</v>
      </c>
      <c r="AD120" t="str">
        <f t="shared" si="15"/>
        <v>Escuela Primaria De Adultos N° 701</v>
      </c>
      <c r="AE120" t="s">
        <v>22</v>
      </c>
      <c r="AF120" t="s">
        <v>23</v>
      </c>
      <c r="AG120" t="s">
        <v>26</v>
      </c>
      <c r="AH120" t="s">
        <v>2348</v>
      </c>
      <c r="AI120" s="13">
        <f t="shared" si="16"/>
        <v>28</v>
      </c>
      <c r="AJ120" s="13">
        <f t="shared" si="17"/>
        <v>2</v>
      </c>
      <c r="AK120" s="21">
        <v>1</v>
      </c>
      <c r="AM120" t="s">
        <v>2154</v>
      </c>
      <c r="AN120" t="str">
        <f t="shared" si="11"/>
        <v>R01</v>
      </c>
      <c r="AO120" s="20" t="str">
        <f t="shared" si="12"/>
        <v>FINES_R01</v>
      </c>
      <c r="AP120" s="25">
        <f t="shared" si="18"/>
        <v>0.37817764282226563</v>
      </c>
      <c r="AQ120" s="24" t="str">
        <f>+IFERROR(VLOOKUP(Y120,#REF!,2,FALSE),"-")</f>
        <v>-</v>
      </c>
      <c r="AR120" s="13" t="s">
        <v>2393</v>
      </c>
      <c r="AS120" t="s">
        <v>2397</v>
      </c>
      <c r="AT120" t="str">
        <f t="shared" si="19"/>
        <v>Ferrari - 350 e/ Saenz PeÑa y Las Heras - Coronel Brandsen Centro</v>
      </c>
    </row>
    <row r="121" spans="1:46" ht="15.75" thickBot="1" x14ac:dyDescent="0.3">
      <c r="A121" s="47">
        <v>1</v>
      </c>
      <c r="B121" s="47" t="s">
        <v>420</v>
      </c>
      <c r="C121" s="47" t="s">
        <v>2369</v>
      </c>
      <c r="D121" s="47" t="s">
        <v>425</v>
      </c>
      <c r="E121" s="47" t="s">
        <v>228</v>
      </c>
      <c r="F121" s="47" t="s">
        <v>2963</v>
      </c>
      <c r="G121" s="47" t="s">
        <v>2964</v>
      </c>
      <c r="H121" s="47" t="s">
        <v>2965</v>
      </c>
      <c r="I121" s="47" t="s">
        <v>2414</v>
      </c>
      <c r="J121" s="47"/>
      <c r="K121" s="47" t="s">
        <v>13056</v>
      </c>
      <c r="L121" s="47">
        <v>0.65193229913711548</v>
      </c>
      <c r="M121" s="47">
        <v>-35.159019800000003</v>
      </c>
      <c r="N121" s="47">
        <v>-58.242688600000001</v>
      </c>
      <c r="O121" s="47" t="s">
        <v>15210</v>
      </c>
      <c r="P121" s="47">
        <v>1</v>
      </c>
      <c r="Q121">
        <v>14</v>
      </c>
      <c r="S121" s="23" t="s">
        <v>2347</v>
      </c>
      <c r="T121" t="str">
        <f t="shared" si="13"/>
        <v>01</v>
      </c>
      <c r="V121" t="str">
        <f>+VLOOKUP(B121,MARCO!E:E,1,FALSE)</f>
        <v>Brandsen</v>
      </c>
      <c r="W121" t="s">
        <v>134</v>
      </c>
      <c r="X121" t="s">
        <v>134</v>
      </c>
      <c r="Y121" t="str">
        <f t="shared" si="14"/>
        <v>R 1 - D 14 - 452 - 2699</v>
      </c>
      <c r="Z121" t="s">
        <v>20</v>
      </c>
      <c r="AA121" t="s">
        <v>2349</v>
      </c>
      <c r="AB121" t="s">
        <v>21</v>
      </c>
      <c r="AD121" t="str">
        <f t="shared" si="15"/>
        <v>Extension Del Centro Educativo 801</v>
      </c>
      <c r="AE121" t="s">
        <v>22</v>
      </c>
      <c r="AF121" t="s">
        <v>23</v>
      </c>
      <c r="AG121" t="s">
        <v>26</v>
      </c>
      <c r="AH121" t="s">
        <v>2348</v>
      </c>
      <c r="AI121" s="13">
        <f t="shared" si="16"/>
        <v>14</v>
      </c>
      <c r="AJ121" s="13">
        <f t="shared" si="17"/>
        <v>1</v>
      </c>
      <c r="AK121" s="21">
        <v>1</v>
      </c>
      <c r="AM121" t="s">
        <v>2154</v>
      </c>
      <c r="AN121" t="str">
        <f t="shared" si="11"/>
        <v>R01</v>
      </c>
      <c r="AO121" s="20" t="str">
        <f t="shared" si="12"/>
        <v>FINES_R01</v>
      </c>
      <c r="AP121" s="25">
        <f t="shared" si="18"/>
        <v>0.65193229913711548</v>
      </c>
      <c r="AQ121" s="24" t="str">
        <f>+IFERROR(VLOOKUP(Y121,#REF!,2,FALSE),"-")</f>
        <v>-</v>
      </c>
      <c r="AR121" s="13" t="s">
        <v>2393</v>
      </c>
      <c r="AS121" t="s">
        <v>2397</v>
      </c>
      <c r="AT121" t="str">
        <f t="shared" si="19"/>
        <v>Enrique Hansen - 373 e/ Saenz PeÑa y Las Heras - Brandsen Las Madarinas</v>
      </c>
    </row>
    <row r="122" spans="1:46" ht="15.75" thickBot="1" x14ac:dyDescent="0.3">
      <c r="A122" s="47">
        <v>1</v>
      </c>
      <c r="B122" s="47" t="s">
        <v>420</v>
      </c>
      <c r="C122" s="47" t="s">
        <v>2378</v>
      </c>
      <c r="D122" s="47" t="s">
        <v>424</v>
      </c>
      <c r="E122" s="47" t="s">
        <v>180</v>
      </c>
      <c r="F122" s="47" t="s">
        <v>2967</v>
      </c>
      <c r="G122" s="47" t="s">
        <v>2968</v>
      </c>
      <c r="H122" s="47" t="s">
        <v>2969</v>
      </c>
      <c r="I122" s="47" t="s">
        <v>2414</v>
      </c>
      <c r="J122" s="47"/>
      <c r="K122" s="47" t="s">
        <v>13057</v>
      </c>
      <c r="L122" s="47">
        <v>0.65636551380157471</v>
      </c>
      <c r="M122" s="47">
        <v>-35.160814381744999</v>
      </c>
      <c r="N122" s="47">
        <v>-58.245091381597</v>
      </c>
      <c r="O122" s="47" t="s">
        <v>15211</v>
      </c>
      <c r="P122" s="47">
        <v>1</v>
      </c>
      <c r="Q122">
        <v>16</v>
      </c>
      <c r="S122" s="23" t="s">
        <v>2347</v>
      </c>
      <c r="T122" t="str">
        <f t="shared" si="13"/>
        <v>01</v>
      </c>
      <c r="V122" t="str">
        <f>+VLOOKUP(B122,MARCO!E:E,1,FALSE)</f>
        <v>Brandsen</v>
      </c>
      <c r="W122" t="s">
        <v>134</v>
      </c>
      <c r="X122" t="s">
        <v>134</v>
      </c>
      <c r="Y122" t="str">
        <f t="shared" si="14"/>
        <v>R 1 - D 14 - 451 - 1198</v>
      </c>
      <c r="Z122" t="s">
        <v>20</v>
      </c>
      <c r="AA122" t="s">
        <v>2349</v>
      </c>
      <c r="AB122" t="s">
        <v>21</v>
      </c>
      <c r="AD122" t="str">
        <f t="shared" si="15"/>
        <v>Primaria N°8</v>
      </c>
      <c r="AE122" t="s">
        <v>22</v>
      </c>
      <c r="AF122" t="s">
        <v>23</v>
      </c>
      <c r="AG122" t="s">
        <v>26</v>
      </c>
      <c r="AH122" t="s">
        <v>2348</v>
      </c>
      <c r="AI122" s="13">
        <f t="shared" si="16"/>
        <v>16</v>
      </c>
      <c r="AJ122" s="13">
        <f t="shared" si="17"/>
        <v>1</v>
      </c>
      <c r="AK122" s="21">
        <v>1</v>
      </c>
      <c r="AM122" t="s">
        <v>2154</v>
      </c>
      <c r="AN122" t="str">
        <f t="shared" si="11"/>
        <v>R01</v>
      </c>
      <c r="AO122" s="20" t="str">
        <f t="shared" si="12"/>
        <v>FINES_R01</v>
      </c>
      <c r="AP122" s="25">
        <f t="shared" si="18"/>
        <v>0.65636551380157471</v>
      </c>
      <c r="AQ122" s="24" t="str">
        <f>+IFERROR(VLOOKUP(Y122,#REF!,2,FALSE),"-")</f>
        <v>-</v>
      </c>
      <c r="AR122" s="13" t="s">
        <v>2393</v>
      </c>
      <c r="AS122" t="s">
        <v>2398</v>
      </c>
      <c r="AT122" t="str">
        <f t="shared" si="19"/>
        <v>Magadalena Fait - e/ Magadalena Fait y Castelli - Coronel Brandsen Las Mandarinas</v>
      </c>
    </row>
    <row r="123" spans="1:46" ht="15.75" thickBot="1" x14ac:dyDescent="0.3">
      <c r="A123" s="47">
        <v>1</v>
      </c>
      <c r="B123" s="47" t="s">
        <v>420</v>
      </c>
      <c r="C123" s="47" t="s">
        <v>2378</v>
      </c>
      <c r="D123" s="47" t="s">
        <v>424</v>
      </c>
      <c r="E123" s="47" t="s">
        <v>180</v>
      </c>
      <c r="F123" s="47" t="s">
        <v>2971</v>
      </c>
      <c r="G123" s="47" t="s">
        <v>2972</v>
      </c>
      <c r="H123" s="47" t="s">
        <v>2973</v>
      </c>
      <c r="I123" s="47" t="s">
        <v>2414</v>
      </c>
      <c r="J123" s="47"/>
      <c r="K123" s="47" t="s">
        <v>13058</v>
      </c>
      <c r="L123" s="47">
        <v>0.37216076254844671</v>
      </c>
      <c r="M123" s="47">
        <v>-35.169466140292997</v>
      </c>
      <c r="N123" s="47">
        <v>-58.227844232799001</v>
      </c>
      <c r="O123" s="47" t="s">
        <v>15212</v>
      </c>
      <c r="P123" s="47">
        <v>1</v>
      </c>
      <c r="Q123">
        <v>11</v>
      </c>
      <c r="S123" s="23" t="s">
        <v>2347</v>
      </c>
      <c r="T123" t="str">
        <f t="shared" si="13"/>
        <v>01</v>
      </c>
      <c r="V123" t="str">
        <f>+VLOOKUP(B123,MARCO!E:E,1,FALSE)</f>
        <v>Brandsen</v>
      </c>
      <c r="W123" t="s">
        <v>134</v>
      </c>
      <c r="X123" t="s">
        <v>134</v>
      </c>
      <c r="Y123" t="str">
        <f t="shared" si="14"/>
        <v>R 1 - D 14 - 451 - 3459</v>
      </c>
      <c r="Z123" t="s">
        <v>20</v>
      </c>
      <c r="AA123" t="s">
        <v>2349</v>
      </c>
      <c r="AB123" t="s">
        <v>21</v>
      </c>
      <c r="AD123" t="str">
        <f t="shared" si="15"/>
        <v>Sociedad De Fomento Barrio Los Pinos</v>
      </c>
      <c r="AE123" t="s">
        <v>22</v>
      </c>
      <c r="AF123" t="s">
        <v>23</v>
      </c>
      <c r="AG123" t="s">
        <v>26</v>
      </c>
      <c r="AH123" t="s">
        <v>2348</v>
      </c>
      <c r="AI123" s="13">
        <f t="shared" si="16"/>
        <v>11</v>
      </c>
      <c r="AJ123" s="13">
        <f t="shared" si="17"/>
        <v>1</v>
      </c>
      <c r="AK123" s="21">
        <v>1</v>
      </c>
      <c r="AM123" t="s">
        <v>2154</v>
      </c>
      <c r="AN123" t="str">
        <f t="shared" si="11"/>
        <v>R01</v>
      </c>
      <c r="AO123" s="20" t="str">
        <f t="shared" si="12"/>
        <v>FINES_R01</v>
      </c>
      <c r="AP123" s="25">
        <f t="shared" si="18"/>
        <v>0.37216076254844671</v>
      </c>
      <c r="AQ123" s="24" t="str">
        <f>+IFERROR(VLOOKUP(Y123,#REF!,2,FALSE),"-")</f>
        <v>-</v>
      </c>
      <c r="AR123" s="13" t="s">
        <v>2393</v>
      </c>
      <c r="AS123" t="s">
        <v>2397</v>
      </c>
      <c r="AT123" t="str">
        <f t="shared" si="19"/>
        <v>Calle 9 Esq Daguerre - s-n e/ Esq Daguerre - Coronel Brandsen Los Pinos</v>
      </c>
    </row>
    <row r="124" spans="1:46" ht="15.75" thickBot="1" x14ac:dyDescent="0.3">
      <c r="A124" s="47">
        <v>1</v>
      </c>
      <c r="B124" s="47" t="s">
        <v>420</v>
      </c>
      <c r="C124" s="47" t="s">
        <v>2369</v>
      </c>
      <c r="D124" s="47" t="s">
        <v>425</v>
      </c>
      <c r="E124" s="47" t="s">
        <v>228</v>
      </c>
      <c r="F124" s="47" t="s">
        <v>2975</v>
      </c>
      <c r="G124" s="47" t="s">
        <v>2968</v>
      </c>
      <c r="H124" s="47" t="s">
        <v>2969</v>
      </c>
      <c r="I124" s="47" t="s">
        <v>2414</v>
      </c>
      <c r="J124" s="47"/>
      <c r="K124" s="47" t="s">
        <v>15213</v>
      </c>
      <c r="L124" s="47">
        <v>0.65636551380157471</v>
      </c>
      <c r="M124" s="47">
        <v>-35.161330059181502</v>
      </c>
      <c r="N124" s="47">
        <v>-58.244635452985797</v>
      </c>
      <c r="O124" s="47" t="s">
        <v>15214</v>
      </c>
      <c r="P124" s="47">
        <v>1</v>
      </c>
      <c r="Q124">
        <v>15</v>
      </c>
      <c r="S124" s="23" t="s">
        <v>2347</v>
      </c>
      <c r="T124" t="str">
        <f t="shared" si="13"/>
        <v>01</v>
      </c>
      <c r="V124" t="str">
        <f>+VLOOKUP(B124,MARCO!E:E,1,FALSE)</f>
        <v>Brandsen</v>
      </c>
      <c r="W124" t="s">
        <v>134</v>
      </c>
      <c r="X124" t="s">
        <v>134</v>
      </c>
      <c r="Y124" t="str">
        <f t="shared" si="14"/>
        <v>R 1 - D 14 - 452 - 1198</v>
      </c>
      <c r="Z124" t="s">
        <v>20</v>
      </c>
      <c r="AA124" t="s">
        <v>2349</v>
      </c>
      <c r="AB124" t="s">
        <v>21</v>
      </c>
      <c r="AD124" t="str">
        <f t="shared" si="15"/>
        <v>Primaria N°8</v>
      </c>
      <c r="AE124" t="s">
        <v>22</v>
      </c>
      <c r="AF124" t="s">
        <v>23</v>
      </c>
      <c r="AG124" t="s">
        <v>26</v>
      </c>
      <c r="AH124" t="s">
        <v>2348</v>
      </c>
      <c r="AI124" s="13">
        <f t="shared" si="16"/>
        <v>15</v>
      </c>
      <c r="AJ124" s="13">
        <f t="shared" si="17"/>
        <v>1</v>
      </c>
      <c r="AK124" s="21">
        <v>1</v>
      </c>
      <c r="AM124" t="s">
        <v>2154</v>
      </c>
      <c r="AN124" t="str">
        <f t="shared" si="11"/>
        <v>R01</v>
      </c>
      <c r="AO124" s="20" t="str">
        <f t="shared" si="12"/>
        <v>FINES_R01</v>
      </c>
      <c r="AP124" s="25">
        <f t="shared" si="18"/>
        <v>0.65636551380157471</v>
      </c>
      <c r="AQ124" s="24" t="str">
        <f>+IFERROR(VLOOKUP(Y124,#REF!,2,FALSE),"-")</f>
        <v>-</v>
      </c>
      <c r="AR124" s="13" t="s">
        <v>2393</v>
      </c>
      <c r="AS124" t="s">
        <v>2397</v>
      </c>
      <c r="AT124" t="str">
        <f t="shared" si="19"/>
        <v>Magadalena Fait - e/ Magadalena Fait y Castelli - Coronel Brandsen Las Mandarinas</v>
      </c>
    </row>
    <row r="125" spans="1:46" ht="15.75" thickBot="1" x14ac:dyDescent="0.3">
      <c r="A125" s="47">
        <v>1</v>
      </c>
      <c r="B125" s="47" t="s">
        <v>420</v>
      </c>
      <c r="C125" s="47" t="s">
        <v>2378</v>
      </c>
      <c r="D125" s="47" t="s">
        <v>424</v>
      </c>
      <c r="E125" s="47" t="s">
        <v>180</v>
      </c>
      <c r="F125" s="47" t="s">
        <v>2977</v>
      </c>
      <c r="G125" s="47" t="s">
        <v>2978</v>
      </c>
      <c r="H125" s="47" t="s">
        <v>2979</v>
      </c>
      <c r="I125" s="47" t="s">
        <v>2414</v>
      </c>
      <c r="J125" s="47"/>
      <c r="K125" s="47" t="s">
        <v>13059</v>
      </c>
      <c r="L125" s="47">
        <v>0.63412928581237793</v>
      </c>
      <c r="M125" s="47">
        <v>-35.158791283684998</v>
      </c>
      <c r="N125" s="47">
        <v>-58.239780021012002</v>
      </c>
      <c r="O125" s="47" t="s">
        <v>15215</v>
      </c>
      <c r="P125" s="47">
        <v>2</v>
      </c>
      <c r="Q125">
        <v>40</v>
      </c>
      <c r="S125" s="23" t="s">
        <v>2347</v>
      </c>
      <c r="T125" t="str">
        <f t="shared" si="13"/>
        <v>01</v>
      </c>
      <c r="V125" t="str">
        <f>+VLOOKUP(B125,MARCO!E:E,1,FALSE)</f>
        <v>Brandsen</v>
      </c>
      <c r="W125" t="s">
        <v>134</v>
      </c>
      <c r="X125" t="s">
        <v>134</v>
      </c>
      <c r="Y125" t="str">
        <f t="shared" si="14"/>
        <v>R 1 - D 14 - 451 - 3411</v>
      </c>
      <c r="Z125" t="s">
        <v>20</v>
      </c>
      <c r="AA125" t="s">
        <v>2349</v>
      </c>
      <c r="AB125" t="s">
        <v>21</v>
      </c>
      <c r="AD125" t="str">
        <f t="shared" si="15"/>
        <v>Biblioteca Popular Dr. Frutos Enrique Ortiz</v>
      </c>
      <c r="AE125" t="s">
        <v>22</v>
      </c>
      <c r="AF125" t="s">
        <v>23</v>
      </c>
      <c r="AG125" t="s">
        <v>26</v>
      </c>
      <c r="AH125" t="s">
        <v>2348</v>
      </c>
      <c r="AI125" s="13">
        <f t="shared" si="16"/>
        <v>40</v>
      </c>
      <c r="AJ125" s="13">
        <f t="shared" si="17"/>
        <v>2</v>
      </c>
      <c r="AK125" s="21">
        <v>1</v>
      </c>
      <c r="AM125" t="s">
        <v>2154</v>
      </c>
      <c r="AN125" t="str">
        <f t="shared" si="11"/>
        <v>R01</v>
      </c>
      <c r="AO125" s="20" t="str">
        <f t="shared" si="12"/>
        <v>FINES_R01</v>
      </c>
      <c r="AP125" s="25">
        <f t="shared" si="18"/>
        <v>0.63412928581237793</v>
      </c>
      <c r="AQ125" s="24" t="str">
        <f>+IFERROR(VLOOKUP(Y125,#REF!,2,FALSE),"-")</f>
        <v>-</v>
      </c>
      <c r="AR125" s="13" t="s">
        <v>2393</v>
      </c>
      <c r="AS125" t="s">
        <v>2398</v>
      </c>
      <c r="AT125" t="str">
        <f t="shared" si="19"/>
        <v>Magdalena Fait Esq Coopernico - e/ Magdalena Fait y Esq Coopernico - Coronel Brandsen Las Mandarinas</v>
      </c>
    </row>
    <row r="126" spans="1:46" ht="15.75" thickBot="1" x14ac:dyDescent="0.3">
      <c r="A126" s="47">
        <v>1</v>
      </c>
      <c r="B126" s="47" t="s">
        <v>420</v>
      </c>
      <c r="C126" s="47" t="s">
        <v>2378</v>
      </c>
      <c r="D126" s="47" t="s">
        <v>424</v>
      </c>
      <c r="E126" s="47" t="s">
        <v>180</v>
      </c>
      <c r="F126" s="47" t="s">
        <v>2981</v>
      </c>
      <c r="G126" s="47" t="s">
        <v>2959</v>
      </c>
      <c r="H126" s="47" t="s">
        <v>2960</v>
      </c>
      <c r="I126" s="47" t="s">
        <v>2414</v>
      </c>
      <c r="J126" s="47"/>
      <c r="K126" s="47" t="s">
        <v>15216</v>
      </c>
      <c r="L126" s="47">
        <v>0.53735148906707764</v>
      </c>
      <c r="M126" s="47">
        <v>-38.222360004774004</v>
      </c>
      <c r="N126" s="47">
        <v>-57.786240017872998</v>
      </c>
      <c r="O126" s="47" t="s">
        <v>15217</v>
      </c>
      <c r="P126" s="47">
        <v>1</v>
      </c>
      <c r="Q126">
        <v>18</v>
      </c>
      <c r="S126" s="23" t="s">
        <v>2347</v>
      </c>
      <c r="T126" t="str">
        <f t="shared" si="13"/>
        <v>01</v>
      </c>
      <c r="V126" t="str">
        <f>+VLOOKUP(B126,MARCO!E:E,1,FALSE)</f>
        <v>Brandsen</v>
      </c>
      <c r="W126" t="s">
        <v>134</v>
      </c>
      <c r="X126" t="s">
        <v>134</v>
      </c>
      <c r="Y126" t="str">
        <f t="shared" si="14"/>
        <v>R 1 - D 14 - 451 - 2701</v>
      </c>
      <c r="Z126" t="s">
        <v>20</v>
      </c>
      <c r="AA126" t="s">
        <v>2349</v>
      </c>
      <c r="AB126" t="s">
        <v>21</v>
      </c>
      <c r="AD126" t="str">
        <f t="shared" si="15"/>
        <v>Escuela Primaria De Adultos N° 701</v>
      </c>
      <c r="AE126" t="s">
        <v>22</v>
      </c>
      <c r="AF126" t="s">
        <v>23</v>
      </c>
      <c r="AG126" t="s">
        <v>26</v>
      </c>
      <c r="AH126" t="s">
        <v>2348</v>
      </c>
      <c r="AI126" s="13">
        <f t="shared" si="16"/>
        <v>18</v>
      </c>
      <c r="AJ126" s="13">
        <f t="shared" si="17"/>
        <v>1</v>
      </c>
      <c r="AK126" s="21">
        <v>1</v>
      </c>
      <c r="AM126" t="s">
        <v>2154</v>
      </c>
      <c r="AN126" t="str">
        <f t="shared" si="11"/>
        <v>R01</v>
      </c>
      <c r="AO126" s="20" t="str">
        <f t="shared" si="12"/>
        <v>FINES_R01</v>
      </c>
      <c r="AP126" s="25">
        <f t="shared" si="18"/>
        <v>0.53735148906707764</v>
      </c>
      <c r="AQ126" s="24" t="str">
        <f>+IFERROR(VLOOKUP(Y126,#REF!,2,FALSE),"-")</f>
        <v>-</v>
      </c>
      <c r="AR126" s="13" t="s">
        <v>2393</v>
      </c>
      <c r="AS126" t="s">
        <v>2398</v>
      </c>
      <c r="AT126" t="str">
        <f t="shared" si="19"/>
        <v>Ferrari - 350 e/ Saenz PeÑa y Las Heras - Coronel Brandsen Centro</v>
      </c>
    </row>
    <row r="127" spans="1:46" ht="15.75" thickBot="1" x14ac:dyDescent="0.3">
      <c r="A127" s="47">
        <v>1</v>
      </c>
      <c r="B127" s="47" t="s">
        <v>420</v>
      </c>
      <c r="C127" s="47" t="s">
        <v>2378</v>
      </c>
      <c r="D127" s="47" t="s">
        <v>424</v>
      </c>
      <c r="E127" s="47" t="s">
        <v>180</v>
      </c>
      <c r="F127" s="47" t="s">
        <v>2983</v>
      </c>
      <c r="G127" s="47" t="s">
        <v>2964</v>
      </c>
      <c r="H127" s="47" t="s">
        <v>2965</v>
      </c>
      <c r="I127" s="47" t="s">
        <v>2475</v>
      </c>
      <c r="J127" s="47" t="s">
        <v>2962</v>
      </c>
      <c r="K127" s="47" t="s">
        <v>15218</v>
      </c>
      <c r="L127" s="47">
        <v>0.53735148906707764</v>
      </c>
      <c r="M127" s="47">
        <v>-38.222360004774004</v>
      </c>
      <c r="N127" s="47">
        <v>-57.786240017872998</v>
      </c>
      <c r="O127" s="47" t="s">
        <v>15219</v>
      </c>
      <c r="P127" s="47">
        <v>1</v>
      </c>
      <c r="Q127">
        <v>15</v>
      </c>
      <c r="S127" s="23" t="s">
        <v>2347</v>
      </c>
      <c r="T127" t="str">
        <f t="shared" si="13"/>
        <v>01</v>
      </c>
      <c r="V127" t="str">
        <f>+VLOOKUP(B127,MARCO!E:E,1,FALSE)</f>
        <v>Brandsen</v>
      </c>
      <c r="W127" t="s">
        <v>134</v>
      </c>
      <c r="X127" t="s">
        <v>134</v>
      </c>
      <c r="Y127" t="str">
        <f t="shared" si="14"/>
        <v>R 1 - D 14 - 451 - 2699</v>
      </c>
      <c r="Z127" t="s">
        <v>20</v>
      </c>
      <c r="AA127" t="s">
        <v>2349</v>
      </c>
      <c r="AB127" t="s">
        <v>21</v>
      </c>
      <c r="AD127" t="str">
        <f t="shared" si="15"/>
        <v>Extension Del Centro Educativo 801</v>
      </c>
      <c r="AE127" t="s">
        <v>22</v>
      </c>
      <c r="AF127" t="s">
        <v>23</v>
      </c>
      <c r="AG127" t="s">
        <v>26</v>
      </c>
      <c r="AH127" t="s">
        <v>2348</v>
      </c>
      <c r="AI127" s="13">
        <f t="shared" si="16"/>
        <v>15</v>
      </c>
      <c r="AJ127" s="13">
        <f t="shared" si="17"/>
        <v>1</v>
      </c>
      <c r="AK127" s="21">
        <v>1</v>
      </c>
      <c r="AM127" t="s">
        <v>2154</v>
      </c>
      <c r="AN127" t="str">
        <f t="shared" si="11"/>
        <v>R01</v>
      </c>
      <c r="AO127" s="20" t="str">
        <f t="shared" si="12"/>
        <v>FINES_R01</v>
      </c>
      <c r="AP127" s="25">
        <f t="shared" si="18"/>
        <v>0.53735148906707764</v>
      </c>
      <c r="AQ127" s="24" t="str">
        <f>+IFERROR(VLOOKUP(Y127,#REF!,2,FALSE),"-")</f>
        <v>-</v>
      </c>
      <c r="AR127" s="13" t="s">
        <v>2393</v>
      </c>
      <c r="AS127" t="s">
        <v>2397</v>
      </c>
      <c r="AT127" t="str">
        <f t="shared" si="19"/>
        <v>Enrique Hansen - 373 e/ Saenz PeÑa y Las Heras - Brandsen Las Madarinas</v>
      </c>
    </row>
    <row r="128" spans="1:46" ht="15.75" thickBot="1" x14ac:dyDescent="0.3">
      <c r="A128" s="47">
        <v>1</v>
      </c>
      <c r="B128" s="47" t="s">
        <v>1038</v>
      </c>
      <c r="C128" s="47" t="s">
        <v>2378</v>
      </c>
      <c r="D128" s="47" t="s">
        <v>1044</v>
      </c>
      <c r="E128" s="47" t="s">
        <v>180</v>
      </c>
      <c r="F128" s="47" t="s">
        <v>2986</v>
      </c>
      <c r="G128" s="47" t="s">
        <v>2987</v>
      </c>
      <c r="H128" s="47" t="s">
        <v>2988</v>
      </c>
      <c r="I128" s="47" t="s">
        <v>2414</v>
      </c>
      <c r="J128" s="47"/>
      <c r="K128" s="47" t="s">
        <v>13060</v>
      </c>
      <c r="L128" s="47">
        <v>0.42566138505935669</v>
      </c>
      <c r="M128" s="47">
        <v>-35.081562115281002</v>
      </c>
      <c r="N128" s="47">
        <v>-57.741246998484399</v>
      </c>
      <c r="O128" s="47" t="s">
        <v>15220</v>
      </c>
      <c r="P128" s="47">
        <v>2</v>
      </c>
      <c r="Q128">
        <v>33</v>
      </c>
      <c r="S128" s="23" t="s">
        <v>2347</v>
      </c>
      <c r="T128" t="str">
        <f t="shared" si="13"/>
        <v>01</v>
      </c>
      <c r="V128" t="str">
        <f>+VLOOKUP(B128,MARCO!E:E,1,FALSE)</f>
        <v>Magdalena</v>
      </c>
      <c r="W128" t="s">
        <v>134</v>
      </c>
      <c r="X128" t="s">
        <v>134</v>
      </c>
      <c r="Y128" t="str">
        <f t="shared" si="14"/>
        <v>R 1 - D 64 - 451 - 1545</v>
      </c>
      <c r="Z128" t="s">
        <v>20</v>
      </c>
      <c r="AA128" t="s">
        <v>2349</v>
      </c>
      <c r="AB128" t="s">
        <v>21</v>
      </c>
      <c r="AD128" t="str">
        <f t="shared" si="15"/>
        <v>Escuela N° 16</v>
      </c>
      <c r="AE128" t="s">
        <v>22</v>
      </c>
      <c r="AF128" t="s">
        <v>23</v>
      </c>
      <c r="AG128" t="s">
        <v>26</v>
      </c>
      <c r="AH128" t="s">
        <v>2348</v>
      </c>
      <c r="AI128" s="13">
        <f t="shared" si="16"/>
        <v>33</v>
      </c>
      <c r="AJ128" s="13">
        <f t="shared" si="17"/>
        <v>2</v>
      </c>
      <c r="AK128" s="21">
        <v>1</v>
      </c>
      <c r="AM128" t="s">
        <v>2154</v>
      </c>
      <c r="AN128" t="str">
        <f t="shared" si="11"/>
        <v>R01</v>
      </c>
      <c r="AO128" s="20" t="str">
        <f t="shared" si="12"/>
        <v>FINES_R01</v>
      </c>
      <c r="AP128" s="25">
        <f t="shared" si="18"/>
        <v>0.42566138505935669</v>
      </c>
      <c r="AQ128" s="24" t="str">
        <f>+IFERROR(VLOOKUP(Y128,#REF!,2,FALSE),"-")</f>
        <v>-</v>
      </c>
      <c r="AR128" s="13" t="s">
        <v>2394</v>
      </c>
      <c r="AS128" t="s">
        <v>2398</v>
      </c>
      <c r="AT128" t="str">
        <f t="shared" si="19"/>
        <v>Boulevard Bavio - e/ Montevideo - Bavio Bavio</v>
      </c>
    </row>
    <row r="129" spans="1:46" ht="15.75" thickBot="1" x14ac:dyDescent="0.3">
      <c r="A129" s="47">
        <v>1</v>
      </c>
      <c r="B129" s="47" t="s">
        <v>1038</v>
      </c>
      <c r="C129" s="47" t="s">
        <v>2378</v>
      </c>
      <c r="D129" s="47" t="s">
        <v>1044</v>
      </c>
      <c r="E129" s="47" t="s">
        <v>180</v>
      </c>
      <c r="F129" s="47" t="s">
        <v>2990</v>
      </c>
      <c r="G129" s="47" t="s">
        <v>2991</v>
      </c>
      <c r="H129" s="47" t="s">
        <v>2992</v>
      </c>
      <c r="I129" s="47" t="s">
        <v>2414</v>
      </c>
      <c r="J129" s="47"/>
      <c r="K129" s="47" t="s">
        <v>13061</v>
      </c>
      <c r="L129" s="47">
        <v>0.35366988182067871</v>
      </c>
      <c r="M129" s="47">
        <v>-35.081657741498297</v>
      </c>
      <c r="N129" s="47">
        <v>-57.5024523022986</v>
      </c>
      <c r="O129" s="47" t="s">
        <v>15221</v>
      </c>
      <c r="P129" s="47">
        <v>4</v>
      </c>
      <c r="Q129">
        <v>98</v>
      </c>
      <c r="S129" s="23" t="s">
        <v>2347</v>
      </c>
      <c r="T129" t="str">
        <f t="shared" si="13"/>
        <v>01</v>
      </c>
      <c r="V129" t="str">
        <f>+VLOOKUP(B129,MARCO!E:E,1,FALSE)</f>
        <v>Magdalena</v>
      </c>
      <c r="W129" t="s">
        <v>134</v>
      </c>
      <c r="X129" t="s">
        <v>134</v>
      </c>
      <c r="Y129" t="str">
        <f t="shared" si="14"/>
        <v>R 1 - D 64 - 451 - 1544</v>
      </c>
      <c r="Z129" t="s">
        <v>20</v>
      </c>
      <c r="AA129" t="s">
        <v>2349</v>
      </c>
      <c r="AB129" t="s">
        <v>21</v>
      </c>
      <c r="AD129" t="str">
        <f t="shared" si="15"/>
        <v>Escuela N°3</v>
      </c>
      <c r="AE129" t="s">
        <v>22</v>
      </c>
      <c r="AF129" t="s">
        <v>23</v>
      </c>
      <c r="AG129" t="s">
        <v>26</v>
      </c>
      <c r="AH129" t="s">
        <v>2348</v>
      </c>
      <c r="AI129" s="13">
        <f t="shared" si="16"/>
        <v>98</v>
      </c>
      <c r="AJ129" s="13">
        <f t="shared" si="17"/>
        <v>4</v>
      </c>
      <c r="AK129" s="21">
        <v>1</v>
      </c>
      <c r="AM129" t="s">
        <v>2154</v>
      </c>
      <c r="AN129" t="str">
        <f t="shared" si="11"/>
        <v>R01</v>
      </c>
      <c r="AO129" s="20" t="str">
        <f t="shared" si="12"/>
        <v>FINES_R01</v>
      </c>
      <c r="AP129" s="25">
        <f t="shared" si="18"/>
        <v>0.35366988182067871</v>
      </c>
      <c r="AQ129" s="24" t="str">
        <f>+IFERROR(VLOOKUP(Y129,#REF!,2,FALSE),"-")</f>
        <v>-</v>
      </c>
      <c r="AR129" s="13" t="s">
        <v>2394</v>
      </c>
      <c r="AS129" t="s">
        <v>2398</v>
      </c>
      <c r="AT129" t="str">
        <f t="shared" si="19"/>
        <v>San Martin - e/ Guemes y Urquiza - Magdalena Magdalena</v>
      </c>
    </row>
    <row r="130" spans="1:46" ht="15.75" thickBot="1" x14ac:dyDescent="0.3">
      <c r="A130" s="47">
        <v>1</v>
      </c>
      <c r="B130" s="47" t="s">
        <v>1038</v>
      </c>
      <c r="C130" s="47" t="s">
        <v>2378</v>
      </c>
      <c r="D130" s="47" t="s">
        <v>1044</v>
      </c>
      <c r="E130" s="47" t="s">
        <v>180</v>
      </c>
      <c r="F130" s="47" t="s">
        <v>2994</v>
      </c>
      <c r="G130" s="47" t="s">
        <v>2995</v>
      </c>
      <c r="H130" s="47" t="s">
        <v>2996</v>
      </c>
      <c r="I130" s="47" t="s">
        <v>2414</v>
      </c>
      <c r="J130" s="47"/>
      <c r="K130" s="47" t="s">
        <v>13062</v>
      </c>
      <c r="L130" s="47">
        <v>0.19252139329910281</v>
      </c>
      <c r="M130" s="47">
        <v>-35.0783311</v>
      </c>
      <c r="N130" s="47">
        <v>-57.517768799999999</v>
      </c>
      <c r="O130" s="47" t="s">
        <v>15222</v>
      </c>
      <c r="P130" s="47">
        <v>1</v>
      </c>
      <c r="Q130">
        <v>7</v>
      </c>
      <c r="S130" s="23" t="s">
        <v>2347</v>
      </c>
      <c r="T130" t="str">
        <f t="shared" si="13"/>
        <v>01</v>
      </c>
      <c r="V130" t="str">
        <f>+VLOOKUP(B130,MARCO!E:E,1,FALSE)</f>
        <v>Magdalena</v>
      </c>
      <c r="W130" t="s">
        <v>134</v>
      </c>
      <c r="X130" t="s">
        <v>134</v>
      </c>
      <c r="Y130" t="str">
        <f t="shared" si="14"/>
        <v>R 1 - D 64 - 451 - 3620</v>
      </c>
      <c r="Z130" t="s">
        <v>20</v>
      </c>
      <c r="AA130" t="s">
        <v>2349</v>
      </c>
      <c r="AB130" t="s">
        <v>21</v>
      </c>
      <c r="AD130" t="str">
        <f t="shared" si="15"/>
        <v>Sport Club</v>
      </c>
      <c r="AE130" t="s">
        <v>22</v>
      </c>
      <c r="AF130" t="s">
        <v>23</v>
      </c>
      <c r="AG130" t="s">
        <v>26</v>
      </c>
      <c r="AH130" t="s">
        <v>2348</v>
      </c>
      <c r="AI130" s="13">
        <f t="shared" si="16"/>
        <v>7</v>
      </c>
      <c r="AJ130" s="13">
        <f t="shared" si="17"/>
        <v>1</v>
      </c>
      <c r="AK130" s="21">
        <v>1</v>
      </c>
      <c r="AM130" t="s">
        <v>2154</v>
      </c>
      <c r="AN130" t="str">
        <f t="shared" si="11"/>
        <v>R01</v>
      </c>
      <c r="AO130" s="20" t="str">
        <f t="shared" si="12"/>
        <v>FINES_R01</v>
      </c>
      <c r="AP130" s="25">
        <f t="shared" si="18"/>
        <v>0.19252139329910281</v>
      </c>
      <c r="AQ130" s="24" t="str">
        <f>+IFERROR(VLOOKUP(Y130,#REF!,2,FALSE),"-")</f>
        <v>-</v>
      </c>
      <c r="AR130" s="13" t="s">
        <v>2394</v>
      </c>
      <c r="AS130" t="s">
        <v>2397</v>
      </c>
      <c r="AT130" t="str">
        <f t="shared" si="19"/>
        <v>Rivadavia - e/ Irigoyen y Goenaga - Magdalena Magdalena</v>
      </c>
    </row>
    <row r="131" spans="1:46" ht="15.75" thickBot="1" x14ac:dyDescent="0.3">
      <c r="A131" s="47">
        <v>1</v>
      </c>
      <c r="B131" s="47" t="s">
        <v>1038</v>
      </c>
      <c r="C131" s="47" t="s">
        <v>2378</v>
      </c>
      <c r="D131" s="47" t="s">
        <v>1044</v>
      </c>
      <c r="E131" s="47" t="s">
        <v>180</v>
      </c>
      <c r="F131" s="47" t="s">
        <v>2999</v>
      </c>
      <c r="G131" s="47" t="s">
        <v>3000</v>
      </c>
      <c r="H131" s="47" t="s">
        <v>3001</v>
      </c>
      <c r="I131" s="47" t="s">
        <v>2414</v>
      </c>
      <c r="J131" s="47"/>
      <c r="K131" s="47" t="s">
        <v>13063</v>
      </c>
      <c r="L131" s="47">
        <v>0.3225574791431427</v>
      </c>
      <c r="M131" s="47">
        <v>-35.085597446246602</v>
      </c>
      <c r="N131" s="47">
        <v>-57.515396856884003</v>
      </c>
      <c r="O131" s="47" t="s">
        <v>15223</v>
      </c>
      <c r="P131" s="47">
        <v>2</v>
      </c>
      <c r="Q131">
        <v>27</v>
      </c>
      <c r="S131" s="23" t="s">
        <v>2347</v>
      </c>
      <c r="T131" t="str">
        <f t="shared" si="13"/>
        <v>01</v>
      </c>
      <c r="V131" t="str">
        <f>+VLOOKUP(B131,MARCO!E:E,1,FALSE)</f>
        <v>Magdalena</v>
      </c>
      <c r="W131" t="s">
        <v>134</v>
      </c>
      <c r="X131" t="s">
        <v>134</v>
      </c>
      <c r="Y131" t="str">
        <f t="shared" si="14"/>
        <v>R 1 - D 64 - 451 - 1543</v>
      </c>
      <c r="Z131" t="s">
        <v>20</v>
      </c>
      <c r="AA131" t="s">
        <v>2349</v>
      </c>
      <c r="AB131" t="s">
        <v>21</v>
      </c>
      <c r="AD131" t="str">
        <f t="shared" si="15"/>
        <v>Escuela N° 12</v>
      </c>
      <c r="AE131" t="s">
        <v>22</v>
      </c>
      <c r="AF131" t="s">
        <v>23</v>
      </c>
      <c r="AG131" t="s">
        <v>26</v>
      </c>
      <c r="AH131" t="s">
        <v>2348</v>
      </c>
      <c r="AI131" s="13">
        <f t="shared" si="16"/>
        <v>27</v>
      </c>
      <c r="AJ131" s="13">
        <f t="shared" si="17"/>
        <v>2</v>
      </c>
      <c r="AK131" s="21">
        <v>1</v>
      </c>
      <c r="AM131" t="s">
        <v>2154</v>
      </c>
      <c r="AN131" t="str">
        <f t="shared" ref="AN131:AN194" si="20">+IF(AM131="","",IF(AM131="FINES",CONCATENATE("R",IF(OR(T131="16",T131="21",T131="22",T131="23"),"16212223",IF(OR(T131="15",T131="17",T131="24",T131="25"),"15172425",T131))),IF(AM131="CEBAS","UNICO",IF(VALUE(T131)&lt;=11,"AMBA","INTERIOR"))))</f>
        <v>R01</v>
      </c>
      <c r="AO131" s="20" t="str">
        <f t="shared" ref="AO131:AO194" si="21">+IF(AM131="","-",CONCATENATE(AM131,"_",AN131))</f>
        <v>FINES_R01</v>
      </c>
      <c r="AP131" s="25">
        <f t="shared" si="18"/>
        <v>0.3225574791431427</v>
      </c>
      <c r="AQ131" s="24" t="str">
        <f>+IFERROR(VLOOKUP(Y131,#REF!,2,FALSE),"-")</f>
        <v>-</v>
      </c>
      <c r="AR131" s="13" t="s">
        <v>2394</v>
      </c>
      <c r="AS131" t="s">
        <v>2397</v>
      </c>
      <c r="AT131" t="str">
        <f t="shared" si="19"/>
        <v>Castelli - e/ Miguens y Pte Peron - Magdalena Magdalena</v>
      </c>
    </row>
    <row r="132" spans="1:46" ht="15.75" thickBot="1" x14ac:dyDescent="0.3">
      <c r="A132" s="47">
        <v>1</v>
      </c>
      <c r="B132" s="47" t="s">
        <v>1038</v>
      </c>
      <c r="C132" s="47" t="s">
        <v>2378</v>
      </c>
      <c r="D132" s="47" t="s">
        <v>1044</v>
      </c>
      <c r="E132" s="47" t="s">
        <v>180</v>
      </c>
      <c r="F132" s="47" t="s">
        <v>3004</v>
      </c>
      <c r="G132" s="47" t="s">
        <v>3005</v>
      </c>
      <c r="H132" s="47" t="s">
        <v>3006</v>
      </c>
      <c r="I132" s="47" t="s">
        <v>2414</v>
      </c>
      <c r="J132" s="47"/>
      <c r="K132" s="47" t="s">
        <v>13064</v>
      </c>
      <c r="L132" s="47">
        <v>0.37667864561080933</v>
      </c>
      <c r="M132" s="47">
        <v>-35.152982255155997</v>
      </c>
      <c r="N132" s="47">
        <v>-57.423112019537001</v>
      </c>
      <c r="O132" s="47" t="s">
        <v>15224</v>
      </c>
      <c r="P132" s="47">
        <v>2</v>
      </c>
      <c r="Q132">
        <v>17</v>
      </c>
      <c r="S132" s="23" t="s">
        <v>2347</v>
      </c>
      <c r="T132" t="str">
        <f t="shared" ref="T132:T195" si="22">+CONCATENATE(IF(A132&lt;10,"0",""),A132)</f>
        <v>01</v>
      </c>
      <c r="V132" t="str">
        <f>+VLOOKUP(B132,MARCO!E:E,1,FALSE)</f>
        <v>Magdalena</v>
      </c>
      <c r="W132" t="s">
        <v>134</v>
      </c>
      <c r="X132" t="s">
        <v>134</v>
      </c>
      <c r="Y132" t="str">
        <f t="shared" ref="Y132:Y195" si="23">+F132</f>
        <v>R 1 - D 64 - 451 - 1547</v>
      </c>
      <c r="Z132" t="s">
        <v>20</v>
      </c>
      <c r="AA132" t="s">
        <v>2349</v>
      </c>
      <c r="AB132" t="s">
        <v>21</v>
      </c>
      <c r="AD132" t="str">
        <f t="shared" ref="AD132:AD195" si="24">+G132</f>
        <v>Rc Tan 8</v>
      </c>
      <c r="AE132" t="s">
        <v>22</v>
      </c>
      <c r="AF132" t="s">
        <v>23</v>
      </c>
      <c r="AG132" t="s">
        <v>26</v>
      </c>
      <c r="AH132" t="s">
        <v>2348</v>
      </c>
      <c r="AI132" s="13">
        <f t="shared" ref="AI132:AI195" si="25">+Q132</f>
        <v>17</v>
      </c>
      <c r="AJ132" s="13">
        <f t="shared" ref="AJ132:AJ195" si="26">+P132</f>
        <v>2</v>
      </c>
      <c r="AK132" s="21">
        <v>1</v>
      </c>
      <c r="AM132" t="s">
        <v>2154</v>
      </c>
      <c r="AN132" t="str">
        <f t="shared" si="20"/>
        <v>R01</v>
      </c>
      <c r="AO132" s="20" t="str">
        <f t="shared" si="21"/>
        <v>FINES_R01</v>
      </c>
      <c r="AP132" s="25">
        <f t="shared" ref="AP132:AP195" si="27">+L132</f>
        <v>0.37667864561080933</v>
      </c>
      <c r="AQ132" s="24" t="str">
        <f>+IFERROR(VLOOKUP(Y132,#REF!,2,FALSE),"-")</f>
        <v>-</v>
      </c>
      <c r="AR132" s="13" t="s">
        <v>2394</v>
      </c>
      <c r="AS132" t="s">
        <v>2398</v>
      </c>
      <c r="AT132" t="str">
        <f t="shared" ref="AT132:AT195" si="28">+H132</f>
        <v>Ruta Prov. 11 - e/ Kilometro 115 - Magdalena Magdalena</v>
      </c>
    </row>
    <row r="133" spans="1:46" ht="15.75" thickBot="1" x14ac:dyDescent="0.3">
      <c r="A133" s="47">
        <v>1</v>
      </c>
      <c r="B133" s="47" t="s">
        <v>1038</v>
      </c>
      <c r="C133" s="47" t="s">
        <v>2378</v>
      </c>
      <c r="D133" s="47" t="s">
        <v>1044</v>
      </c>
      <c r="E133" s="47" t="s">
        <v>180</v>
      </c>
      <c r="F133" s="47" t="s">
        <v>3011</v>
      </c>
      <c r="G133" s="47" t="s">
        <v>3012</v>
      </c>
      <c r="H133" s="47" t="s">
        <v>3013</v>
      </c>
      <c r="I133" s="47" t="s">
        <v>2475</v>
      </c>
      <c r="J133" s="47" t="s">
        <v>3015</v>
      </c>
      <c r="K133" s="47" t="s">
        <v>13065</v>
      </c>
      <c r="L133" s="47">
        <v>0.34452128410339361</v>
      </c>
      <c r="M133" s="47">
        <v>-35.077517299999997</v>
      </c>
      <c r="N133" s="47">
        <v>-57.506236399999999</v>
      </c>
      <c r="O133" s="47" t="s">
        <v>15225</v>
      </c>
      <c r="P133" s="47">
        <v>1</v>
      </c>
      <c r="Q133">
        <v>10</v>
      </c>
      <c r="S133" s="23" t="s">
        <v>2347</v>
      </c>
      <c r="T133" t="str">
        <f t="shared" si="22"/>
        <v>01</v>
      </c>
      <c r="V133" t="str">
        <f>+VLOOKUP(B133,MARCO!E:E,1,FALSE)</f>
        <v>Magdalena</v>
      </c>
      <c r="W133" t="s">
        <v>134</v>
      </c>
      <c r="X133" t="s">
        <v>134</v>
      </c>
      <c r="Y133" t="str">
        <f t="shared" si="23"/>
        <v>R 1 - D 64 - 451 - 0056</v>
      </c>
      <c r="Z133" t="s">
        <v>20</v>
      </c>
      <c r="AA133" t="s">
        <v>2349</v>
      </c>
      <c r="AB133" t="s">
        <v>21</v>
      </c>
      <c r="AD133" t="str">
        <f t="shared" si="24"/>
        <v>Iglesia Evangelica Un Estilo De Vida</v>
      </c>
      <c r="AE133" t="s">
        <v>22</v>
      </c>
      <c r="AF133" t="s">
        <v>23</v>
      </c>
      <c r="AG133" t="s">
        <v>26</v>
      </c>
      <c r="AH133" t="s">
        <v>2348</v>
      </c>
      <c r="AI133" s="13">
        <f t="shared" si="25"/>
        <v>10</v>
      </c>
      <c r="AJ133" s="13">
        <f t="shared" si="26"/>
        <v>1</v>
      </c>
      <c r="AK133" s="21">
        <v>1</v>
      </c>
      <c r="AM133" t="s">
        <v>2154</v>
      </c>
      <c r="AN133" t="str">
        <f t="shared" si="20"/>
        <v>R01</v>
      </c>
      <c r="AO133" s="20" t="str">
        <f t="shared" si="21"/>
        <v>FINES_R01</v>
      </c>
      <c r="AP133" s="25">
        <f t="shared" si="27"/>
        <v>0.34452128410339361</v>
      </c>
      <c r="AQ133" s="24" t="str">
        <f>+IFERROR(VLOOKUP(Y133,#REF!,2,FALSE),"-")</f>
        <v>-</v>
      </c>
      <c r="AR133" s="13" t="s">
        <v>2394</v>
      </c>
      <c r="AS133" t="s">
        <v>2397</v>
      </c>
      <c r="AT133" t="str">
        <f t="shared" si="28"/>
        <v>Chacabuco - e/ Ituzaingo y Suipacha - Magdalena 22 De Febrero</v>
      </c>
    </row>
    <row r="134" spans="1:46" ht="15.75" thickBot="1" x14ac:dyDescent="0.3">
      <c r="A134" s="47">
        <v>1</v>
      </c>
      <c r="B134" s="47" t="s">
        <v>1038</v>
      </c>
      <c r="C134" s="47" t="s">
        <v>2378</v>
      </c>
      <c r="D134" s="47" t="s">
        <v>1044</v>
      </c>
      <c r="E134" s="47" t="s">
        <v>180</v>
      </c>
      <c r="F134" s="47" t="s">
        <v>3016</v>
      </c>
      <c r="G134" s="47" t="s">
        <v>3017</v>
      </c>
      <c r="H134" s="47" t="s">
        <v>3018</v>
      </c>
      <c r="I134" s="47" t="s">
        <v>2475</v>
      </c>
      <c r="J134" s="47" t="s">
        <v>3020</v>
      </c>
      <c r="K134" s="47" t="s">
        <v>13066</v>
      </c>
      <c r="L134" s="47">
        <v>0.60269308090209961</v>
      </c>
      <c r="M134" s="47">
        <v>-35.205112929999999</v>
      </c>
      <c r="N134" s="47">
        <v>-57.768155880000002</v>
      </c>
      <c r="O134" s="47" t="s">
        <v>15226</v>
      </c>
      <c r="P134" s="47">
        <v>2</v>
      </c>
      <c r="Q134">
        <v>31</v>
      </c>
      <c r="S134" s="23" t="s">
        <v>2347</v>
      </c>
      <c r="T134" t="str">
        <f t="shared" si="22"/>
        <v>01</v>
      </c>
      <c r="V134" t="str">
        <f>+VLOOKUP(B134,MARCO!E:E,1,FALSE)</f>
        <v>Magdalena</v>
      </c>
      <c r="W134" t="s">
        <v>134</v>
      </c>
      <c r="X134" t="s">
        <v>134</v>
      </c>
      <c r="Y134" t="str">
        <f t="shared" si="23"/>
        <v>R 1 - D 64 - 451 - 0059</v>
      </c>
      <c r="Z134" t="s">
        <v>20</v>
      </c>
      <c r="AA134" t="s">
        <v>2349</v>
      </c>
      <c r="AB134" t="s">
        <v>21</v>
      </c>
      <c r="AD134" t="str">
        <f t="shared" si="24"/>
        <v>Las Quintas</v>
      </c>
      <c r="AE134" t="s">
        <v>22</v>
      </c>
      <c r="AF134" t="s">
        <v>23</v>
      </c>
      <c r="AG134" t="s">
        <v>26</v>
      </c>
      <c r="AH134" t="s">
        <v>2348</v>
      </c>
      <c r="AI134" s="13">
        <f t="shared" si="25"/>
        <v>31</v>
      </c>
      <c r="AJ134" s="13">
        <f t="shared" si="26"/>
        <v>2</v>
      </c>
      <c r="AK134" s="21">
        <v>1</v>
      </c>
      <c r="AM134" t="s">
        <v>2154</v>
      </c>
      <c r="AN134" t="str">
        <f t="shared" si="20"/>
        <v>R01</v>
      </c>
      <c r="AO134" s="20" t="str">
        <f t="shared" si="21"/>
        <v>FINES_R01</v>
      </c>
      <c r="AP134" s="25">
        <f t="shared" si="27"/>
        <v>0.60269308090209961</v>
      </c>
      <c r="AQ134" s="24" t="str">
        <f>+IFERROR(VLOOKUP(Y134,#REF!,2,FALSE),"-")</f>
        <v>-</v>
      </c>
      <c r="AR134" s="13" t="s">
        <v>2394</v>
      </c>
      <c r="AS134" t="s">
        <v>2398</v>
      </c>
      <c r="AT134" t="str">
        <f t="shared" si="28"/>
        <v>Ruta 36 Km 72 - Bavio Las Quintas</v>
      </c>
    </row>
    <row r="135" spans="1:46" ht="15.75" thickBot="1" x14ac:dyDescent="0.3">
      <c r="A135" s="47">
        <v>1</v>
      </c>
      <c r="B135" s="47" t="s">
        <v>1038</v>
      </c>
      <c r="C135" s="47" t="s">
        <v>2378</v>
      </c>
      <c r="D135" s="47" t="s">
        <v>1044</v>
      </c>
      <c r="E135" s="47" t="s">
        <v>180</v>
      </c>
      <c r="F135" s="47" t="s">
        <v>3021</v>
      </c>
      <c r="G135" s="47" t="s">
        <v>2173</v>
      </c>
      <c r="H135" s="47" t="s">
        <v>3022</v>
      </c>
      <c r="I135" s="47" t="s">
        <v>2475</v>
      </c>
      <c r="J135" s="47" t="s">
        <v>3020</v>
      </c>
      <c r="K135" s="47" t="s">
        <v>13067</v>
      </c>
      <c r="L135" s="47">
        <v>0.37667864561080933</v>
      </c>
      <c r="M135" s="47">
        <v>-35.140341777628599</v>
      </c>
      <c r="N135" s="47">
        <v>-57.408647391144903</v>
      </c>
      <c r="O135" s="47" t="s">
        <v>15227</v>
      </c>
      <c r="P135" s="47">
        <v>1</v>
      </c>
      <c r="Q135">
        <v>13</v>
      </c>
      <c r="S135" s="23" t="s">
        <v>2347</v>
      </c>
      <c r="T135" t="str">
        <f t="shared" si="22"/>
        <v>01</v>
      </c>
      <c r="V135" t="str">
        <f>+VLOOKUP(B135,MARCO!E:E,1,FALSE)</f>
        <v>Magdalena</v>
      </c>
      <c r="W135" t="s">
        <v>134</v>
      </c>
      <c r="X135" t="s">
        <v>134</v>
      </c>
      <c r="Y135" t="str">
        <f t="shared" si="23"/>
        <v>R 1 - D 64 - 451 - 3337</v>
      </c>
      <c r="Z135" t="s">
        <v>20</v>
      </c>
      <c r="AA135" t="s">
        <v>2349</v>
      </c>
      <c r="AB135" t="s">
        <v>21</v>
      </c>
      <c r="AD135" t="str">
        <f t="shared" si="24"/>
        <v>Escuela N° 27</v>
      </c>
      <c r="AE135" t="s">
        <v>22</v>
      </c>
      <c r="AF135" t="s">
        <v>23</v>
      </c>
      <c r="AG135" t="s">
        <v>26</v>
      </c>
      <c r="AH135" t="s">
        <v>2348</v>
      </c>
      <c r="AI135" s="13">
        <f t="shared" si="25"/>
        <v>13</v>
      </c>
      <c r="AJ135" s="13">
        <f t="shared" si="26"/>
        <v>1</v>
      </c>
      <c r="AK135" s="21">
        <v>1</v>
      </c>
      <c r="AM135" t="s">
        <v>2154</v>
      </c>
      <c r="AN135" t="str">
        <f t="shared" si="20"/>
        <v>R01</v>
      </c>
      <c r="AO135" s="20" t="str">
        <f t="shared" si="21"/>
        <v>FINES_R01</v>
      </c>
      <c r="AP135" s="25">
        <f t="shared" si="27"/>
        <v>0.37667864561080933</v>
      </c>
      <c r="AQ135" s="24" t="str">
        <f>+IFERROR(VLOOKUP(Y135,#REF!,2,FALSE),"-")</f>
        <v>-</v>
      </c>
      <c r="AR135" s="13" t="s">
        <v>2394</v>
      </c>
      <c r="AS135" t="s">
        <v>2398</v>
      </c>
      <c r="AT135" t="str">
        <f t="shared" si="28"/>
        <v>Ruta 11 Paraje El Destino - Magdalena Magdalena</v>
      </c>
    </row>
    <row r="136" spans="1:46" ht="15.75" thickBot="1" x14ac:dyDescent="0.3">
      <c r="A136" s="47">
        <v>1</v>
      </c>
      <c r="B136" s="47" t="s">
        <v>1038</v>
      </c>
      <c r="C136" s="47" t="s">
        <v>2378</v>
      </c>
      <c r="D136" s="47" t="s">
        <v>1044</v>
      </c>
      <c r="E136" s="47" t="s">
        <v>180</v>
      </c>
      <c r="F136" s="47" t="s">
        <v>3024</v>
      </c>
      <c r="G136" s="47" t="s">
        <v>3025</v>
      </c>
      <c r="H136" s="47" t="s">
        <v>3026</v>
      </c>
      <c r="I136" s="47" t="s">
        <v>2475</v>
      </c>
      <c r="J136" s="47" t="s">
        <v>3028</v>
      </c>
      <c r="K136" s="47" t="s">
        <v>13068</v>
      </c>
      <c r="L136" s="47">
        <v>0.37276366353034968</v>
      </c>
      <c r="M136" s="47">
        <v>-35.184993110000001</v>
      </c>
      <c r="N136" s="47">
        <v>-57.686377710000002</v>
      </c>
      <c r="O136" s="47" t="s">
        <v>15228</v>
      </c>
      <c r="P136" s="47">
        <v>1</v>
      </c>
      <c r="Q136">
        <v>15</v>
      </c>
      <c r="S136" s="23" t="s">
        <v>2347</v>
      </c>
      <c r="T136" t="str">
        <f t="shared" si="22"/>
        <v>01</v>
      </c>
      <c r="V136" t="str">
        <f>+VLOOKUP(B136,MARCO!E:E,1,FALSE)</f>
        <v>Magdalena</v>
      </c>
      <c r="W136" t="s">
        <v>134</v>
      </c>
      <c r="X136" t="s">
        <v>134</v>
      </c>
      <c r="Y136" t="str">
        <f t="shared" si="23"/>
        <v>R 1 - D 64 - 451 - 3338</v>
      </c>
      <c r="Z136" t="s">
        <v>20</v>
      </c>
      <c r="AA136" t="s">
        <v>2349</v>
      </c>
      <c r="AB136" t="s">
        <v>21</v>
      </c>
      <c r="AD136" t="str">
        <f t="shared" si="24"/>
        <v>Cept N°29</v>
      </c>
      <c r="AE136" t="s">
        <v>22</v>
      </c>
      <c r="AF136" t="s">
        <v>23</v>
      </c>
      <c r="AG136" t="s">
        <v>26</v>
      </c>
      <c r="AH136" t="s">
        <v>2348</v>
      </c>
      <c r="AI136" s="13">
        <f t="shared" si="25"/>
        <v>15</v>
      </c>
      <c r="AJ136" s="13">
        <f t="shared" si="26"/>
        <v>1</v>
      </c>
      <c r="AK136" s="21">
        <v>1</v>
      </c>
      <c r="AM136" t="s">
        <v>2154</v>
      </c>
      <c r="AN136" t="str">
        <f t="shared" si="20"/>
        <v>R01</v>
      </c>
      <c r="AO136" s="20" t="str">
        <f t="shared" si="21"/>
        <v>FINES_R01</v>
      </c>
      <c r="AP136" s="25">
        <f t="shared" si="27"/>
        <v>0.37276366353034968</v>
      </c>
      <c r="AQ136" s="24" t="str">
        <f>+IFERROR(VLOOKUP(Y136,#REF!,2,FALSE),"-")</f>
        <v>-</v>
      </c>
      <c r="AR136" s="13" t="s">
        <v>2394</v>
      </c>
      <c r="AS136" t="s">
        <v>2397</v>
      </c>
      <c r="AT136" t="str">
        <f t="shared" si="28"/>
        <v>Payró - Payro Payró</v>
      </c>
    </row>
    <row r="137" spans="1:46" ht="15.75" thickBot="1" x14ac:dyDescent="0.3">
      <c r="A137" s="47">
        <v>1</v>
      </c>
      <c r="B137" s="47" t="s">
        <v>1038</v>
      </c>
      <c r="C137" s="47" t="s">
        <v>2378</v>
      </c>
      <c r="D137" s="47" t="s">
        <v>1044</v>
      </c>
      <c r="E137" s="47" t="s">
        <v>180</v>
      </c>
      <c r="F137" s="47" t="s">
        <v>3029</v>
      </c>
      <c r="G137" s="47" t="s">
        <v>3030</v>
      </c>
      <c r="H137" s="47" t="s">
        <v>3031</v>
      </c>
      <c r="I137" s="47" t="s">
        <v>2475</v>
      </c>
      <c r="J137" s="47" t="s">
        <v>3020</v>
      </c>
      <c r="K137" s="47" t="s">
        <v>13069</v>
      </c>
      <c r="L137" s="47">
        <v>0.50545203685760498</v>
      </c>
      <c r="M137" s="47">
        <v>-35.334640544651897</v>
      </c>
      <c r="N137" s="47">
        <v>-57.914700778176801</v>
      </c>
      <c r="O137" s="47" t="s">
        <v>15229</v>
      </c>
      <c r="P137" s="47">
        <v>1</v>
      </c>
      <c r="Q137">
        <v>5</v>
      </c>
      <c r="S137" s="23" t="s">
        <v>2347</v>
      </c>
      <c r="T137" t="str">
        <f t="shared" si="22"/>
        <v>01</v>
      </c>
      <c r="V137" t="str">
        <f>+VLOOKUP(B137,MARCO!E:E,1,FALSE)</f>
        <v>Magdalena</v>
      </c>
      <c r="W137" t="s">
        <v>134</v>
      </c>
      <c r="X137" t="s">
        <v>134</v>
      </c>
      <c r="Y137" t="str">
        <f t="shared" si="23"/>
        <v>R 1 - D 64 - 451 - 3520</v>
      </c>
      <c r="Z137" t="s">
        <v>20</v>
      </c>
      <c r="AA137" t="s">
        <v>2349</v>
      </c>
      <c r="AB137" t="s">
        <v>21</v>
      </c>
      <c r="AD137" t="str">
        <f t="shared" si="24"/>
        <v>Escuela N° 40</v>
      </c>
      <c r="AE137" t="s">
        <v>22</v>
      </c>
      <c r="AF137" t="s">
        <v>23</v>
      </c>
      <c r="AG137" t="s">
        <v>26</v>
      </c>
      <c r="AH137" t="s">
        <v>2348</v>
      </c>
      <c r="AI137" s="13">
        <f t="shared" si="25"/>
        <v>5</v>
      </c>
      <c r="AJ137" s="13">
        <f t="shared" si="26"/>
        <v>1</v>
      </c>
      <c r="AK137" s="21">
        <v>1</v>
      </c>
      <c r="AM137" t="s">
        <v>2154</v>
      </c>
      <c r="AN137" t="str">
        <f t="shared" si="20"/>
        <v>R01</v>
      </c>
      <c r="AO137" s="20" t="str">
        <f t="shared" si="21"/>
        <v>FINES_R01</v>
      </c>
      <c r="AP137" s="25">
        <f t="shared" si="27"/>
        <v>0.50545203685760498</v>
      </c>
      <c r="AQ137" s="24" t="str">
        <f>+IFERROR(VLOOKUP(Y137,#REF!,2,FALSE),"-")</f>
        <v>-</v>
      </c>
      <c r="AR137" s="13" t="s">
        <v>2394</v>
      </c>
      <c r="AS137" t="s">
        <v>2398</v>
      </c>
      <c r="AT137" t="str">
        <f t="shared" si="28"/>
        <v>Ruta N° 59 - Jose Ferrari Paraje La Matraca</v>
      </c>
    </row>
    <row r="138" spans="1:46" ht="15.75" thickBot="1" x14ac:dyDescent="0.3">
      <c r="A138" s="47">
        <v>1</v>
      </c>
      <c r="B138" s="47" t="s">
        <v>1038</v>
      </c>
      <c r="C138" s="47" t="s">
        <v>2378</v>
      </c>
      <c r="D138" s="47" t="s">
        <v>1044</v>
      </c>
      <c r="E138" s="47" t="s">
        <v>180</v>
      </c>
      <c r="F138" s="47" t="s">
        <v>3033</v>
      </c>
      <c r="G138" s="47" t="s">
        <v>3034</v>
      </c>
      <c r="H138" s="47" t="s">
        <v>3035</v>
      </c>
      <c r="I138" s="47" t="s">
        <v>2475</v>
      </c>
      <c r="J138" s="47" t="s">
        <v>3020</v>
      </c>
      <c r="K138" s="47" t="s">
        <v>13070</v>
      </c>
      <c r="L138" s="47">
        <v>0.37276366353034968</v>
      </c>
      <c r="M138" s="47">
        <v>-35.184791481833003</v>
      </c>
      <c r="N138" s="47">
        <v>-57.653982976619702</v>
      </c>
      <c r="O138" s="47" t="s">
        <v>15230</v>
      </c>
      <c r="P138" s="47">
        <v>1</v>
      </c>
      <c r="Q138">
        <v>9</v>
      </c>
      <c r="S138" s="23" t="s">
        <v>2347</v>
      </c>
      <c r="T138" t="str">
        <f t="shared" si="22"/>
        <v>01</v>
      </c>
      <c r="V138" t="str">
        <f>+VLOOKUP(B138,MARCO!E:E,1,FALSE)</f>
        <v>Magdalena</v>
      </c>
      <c r="W138" t="s">
        <v>134</v>
      </c>
      <c r="X138" t="s">
        <v>134</v>
      </c>
      <c r="Y138" t="str">
        <f t="shared" si="23"/>
        <v>R 1 - D 64 - 451 - 0057</v>
      </c>
      <c r="Z138" t="s">
        <v>20</v>
      </c>
      <c r="AA138" t="s">
        <v>2349</v>
      </c>
      <c r="AB138" t="s">
        <v>21</v>
      </c>
      <c r="AD138" t="str">
        <f t="shared" si="24"/>
        <v>Escuela N° 24 Rural</v>
      </c>
      <c r="AE138" t="s">
        <v>22</v>
      </c>
      <c r="AF138" t="s">
        <v>23</v>
      </c>
      <c r="AG138" t="s">
        <v>26</v>
      </c>
      <c r="AH138" t="s">
        <v>2348</v>
      </c>
      <c r="AI138" s="13">
        <f t="shared" si="25"/>
        <v>9</v>
      </c>
      <c r="AJ138" s="13">
        <f t="shared" si="26"/>
        <v>1</v>
      </c>
      <c r="AK138" s="21">
        <v>1</v>
      </c>
      <c r="AM138" t="s">
        <v>2154</v>
      </c>
      <c r="AN138" t="str">
        <f t="shared" si="20"/>
        <v>R01</v>
      </c>
      <c r="AO138" s="20" t="str">
        <f t="shared" si="21"/>
        <v>FINES_R01</v>
      </c>
      <c r="AP138" s="25">
        <f t="shared" si="27"/>
        <v>0.37276366353034968</v>
      </c>
      <c r="AQ138" s="24" t="str">
        <f>+IFERROR(VLOOKUP(Y138,#REF!,2,FALSE),"-")</f>
        <v>-</v>
      </c>
      <c r="AR138" s="13" t="s">
        <v>2394</v>
      </c>
      <c r="AS138" t="s">
        <v>2397</v>
      </c>
      <c r="AT138" t="str">
        <f t="shared" si="28"/>
        <v>Av Montes De Oca - Payro El Kiwi</v>
      </c>
    </row>
    <row r="139" spans="1:46" ht="15.75" thickBot="1" x14ac:dyDescent="0.3">
      <c r="A139" s="47">
        <v>1</v>
      </c>
      <c r="B139" s="47" t="s">
        <v>1038</v>
      </c>
      <c r="C139" s="47" t="s">
        <v>2378</v>
      </c>
      <c r="D139" s="47" t="s">
        <v>1044</v>
      </c>
      <c r="E139" s="47" t="s">
        <v>180</v>
      </c>
      <c r="F139" s="47" t="s">
        <v>3037</v>
      </c>
      <c r="G139" s="47" t="s">
        <v>3038</v>
      </c>
      <c r="H139" s="47" t="s">
        <v>3039</v>
      </c>
      <c r="I139" s="47" t="s">
        <v>2475</v>
      </c>
      <c r="J139" s="47" t="s">
        <v>3020</v>
      </c>
      <c r="K139" s="47" t="s">
        <v>13071</v>
      </c>
      <c r="L139" s="47">
        <v>0.35225468873977661</v>
      </c>
      <c r="M139" s="47">
        <v>-35.083504099999999</v>
      </c>
      <c r="N139" s="47">
        <v>-57.524281299999998</v>
      </c>
      <c r="O139" s="47" t="s">
        <v>15231</v>
      </c>
      <c r="P139" s="47">
        <v>1</v>
      </c>
      <c r="Q139">
        <v>10</v>
      </c>
      <c r="S139" s="23" t="s">
        <v>2347</v>
      </c>
      <c r="T139" t="str">
        <f t="shared" si="22"/>
        <v>01</v>
      </c>
      <c r="V139" t="str">
        <f>+VLOOKUP(B139,MARCO!E:E,1,FALSE)</f>
        <v>Magdalena</v>
      </c>
      <c r="W139" t="s">
        <v>134</v>
      </c>
      <c r="X139" t="s">
        <v>134</v>
      </c>
      <c r="Y139" t="str">
        <f t="shared" si="23"/>
        <v>R 1 - D 64 - 451 - 3705</v>
      </c>
      <c r="Z139" t="s">
        <v>20</v>
      </c>
      <c r="AA139" t="s">
        <v>2349</v>
      </c>
      <c r="AB139" t="s">
        <v>21</v>
      </c>
      <c r="AD139" t="str">
        <f t="shared" si="24"/>
        <v>J.b.s</v>
      </c>
      <c r="AE139" t="s">
        <v>22</v>
      </c>
      <c r="AF139" t="s">
        <v>23</v>
      </c>
      <c r="AG139" t="s">
        <v>26</v>
      </c>
      <c r="AH139" t="s">
        <v>2348</v>
      </c>
      <c r="AI139" s="13">
        <f t="shared" si="25"/>
        <v>10</v>
      </c>
      <c r="AJ139" s="13">
        <f t="shared" si="26"/>
        <v>1</v>
      </c>
      <c r="AK139" s="21">
        <v>1</v>
      </c>
      <c r="AM139" t="s">
        <v>2154</v>
      </c>
      <c r="AN139" t="str">
        <f t="shared" si="20"/>
        <v>R01</v>
      </c>
      <c r="AO139" s="20" t="str">
        <f t="shared" si="21"/>
        <v>FINES_R01</v>
      </c>
      <c r="AP139" s="25">
        <f t="shared" si="27"/>
        <v>0.35225468873977661</v>
      </c>
      <c r="AQ139" s="24" t="str">
        <f>+IFERROR(VLOOKUP(Y139,#REF!,2,FALSE),"-")</f>
        <v>-</v>
      </c>
      <c r="AR139" s="13" t="s">
        <v>2394</v>
      </c>
      <c r="AS139" t="s">
        <v>2398</v>
      </c>
      <c r="AT139" t="str">
        <f t="shared" si="28"/>
        <v>Ruta 11 - KM 53 - Magdalena Magdalena</v>
      </c>
    </row>
    <row r="140" spans="1:46" ht="15.75" thickBot="1" x14ac:dyDescent="0.3">
      <c r="A140" s="47">
        <v>1</v>
      </c>
      <c r="B140" s="47" t="s">
        <v>1038</v>
      </c>
      <c r="C140" s="47" t="s">
        <v>2378</v>
      </c>
      <c r="D140" s="47" t="s">
        <v>1044</v>
      </c>
      <c r="E140" s="47" t="s">
        <v>180</v>
      </c>
      <c r="F140" s="47" t="s">
        <v>3043</v>
      </c>
      <c r="G140" s="47" t="s">
        <v>3044</v>
      </c>
      <c r="H140" s="47" t="s">
        <v>3045</v>
      </c>
      <c r="I140" s="47" t="s">
        <v>2475</v>
      </c>
      <c r="J140" s="47" t="s">
        <v>3015</v>
      </c>
      <c r="K140" s="47" t="s">
        <v>13072</v>
      </c>
      <c r="L140" s="47">
        <v>0.2440694868564606</v>
      </c>
      <c r="M140" s="47">
        <v>-35.074604362358713</v>
      </c>
      <c r="N140" s="47">
        <v>-57.514565631421519</v>
      </c>
      <c r="O140" s="47" t="s">
        <v>15232</v>
      </c>
      <c r="P140" s="47">
        <v>2</v>
      </c>
      <c r="Q140">
        <v>31</v>
      </c>
      <c r="S140" s="23" t="s">
        <v>2347</v>
      </c>
      <c r="T140" t="str">
        <f t="shared" si="22"/>
        <v>01</v>
      </c>
      <c r="V140" t="str">
        <f>+VLOOKUP(B140,MARCO!E:E,1,FALSE)</f>
        <v>Magdalena</v>
      </c>
      <c r="W140" t="s">
        <v>134</v>
      </c>
      <c r="X140" t="s">
        <v>134</v>
      </c>
      <c r="Y140" t="str">
        <f t="shared" si="23"/>
        <v>R 1 - D 64 - 451 - 0055</v>
      </c>
      <c r="Z140" t="s">
        <v>20</v>
      </c>
      <c r="AA140" t="s">
        <v>2349</v>
      </c>
      <c r="AB140" t="s">
        <v>21</v>
      </c>
      <c r="AD140" t="str">
        <f t="shared" si="24"/>
        <v>Iglesia Evangelica Emanuel</v>
      </c>
      <c r="AE140" t="s">
        <v>22</v>
      </c>
      <c r="AF140" t="s">
        <v>23</v>
      </c>
      <c r="AG140" t="s">
        <v>26</v>
      </c>
      <c r="AH140" t="s">
        <v>2348</v>
      </c>
      <c r="AI140" s="13">
        <f t="shared" si="25"/>
        <v>31</v>
      </c>
      <c r="AJ140" s="13">
        <f t="shared" si="26"/>
        <v>2</v>
      </c>
      <c r="AK140" s="21">
        <v>1</v>
      </c>
      <c r="AM140" t="s">
        <v>2154</v>
      </c>
      <c r="AN140" t="str">
        <f t="shared" si="20"/>
        <v>R01</v>
      </c>
      <c r="AO140" s="20" t="str">
        <f t="shared" si="21"/>
        <v>FINES_R01</v>
      </c>
      <c r="AP140" s="25">
        <f t="shared" si="27"/>
        <v>0.2440694868564606</v>
      </c>
      <c r="AQ140" s="24" t="str">
        <f>+IFERROR(VLOOKUP(Y140,#REF!,2,FALSE),"-")</f>
        <v>-</v>
      </c>
      <c r="AR140" s="13" t="s">
        <v>2394</v>
      </c>
      <c r="AS140" t="s">
        <v>2397</v>
      </c>
      <c r="AT140" t="str">
        <f t="shared" si="28"/>
        <v>Maipu - e/ Suipacha y Moreno - Magdalena La Estacion</v>
      </c>
    </row>
    <row r="141" spans="1:46" ht="15.75" thickBot="1" x14ac:dyDescent="0.3">
      <c r="A141" s="47">
        <v>10</v>
      </c>
      <c r="B141" s="47" t="s">
        <v>1709</v>
      </c>
      <c r="C141" s="47" t="s">
        <v>2378</v>
      </c>
      <c r="D141" s="47" t="s">
        <v>1712</v>
      </c>
      <c r="E141" s="47" t="s">
        <v>180</v>
      </c>
      <c r="F141" s="47" t="s">
        <v>3047</v>
      </c>
      <c r="G141" s="47" t="s">
        <v>3048</v>
      </c>
      <c r="H141" s="47" t="s">
        <v>3049</v>
      </c>
      <c r="I141" s="47" t="s">
        <v>2414</v>
      </c>
      <c r="J141" s="47"/>
      <c r="K141" s="47" t="s">
        <v>13073</v>
      </c>
      <c r="L141" s="47">
        <v>0.30282312631607061</v>
      </c>
      <c r="M141" s="47">
        <v>-34.770136100000002</v>
      </c>
      <c r="N141" s="47">
        <v>-59.6898409</v>
      </c>
      <c r="O141" s="47" t="s">
        <v>15233</v>
      </c>
      <c r="P141" s="47">
        <v>1</v>
      </c>
      <c r="Q141">
        <v>9</v>
      </c>
      <c r="S141" s="23" t="s">
        <v>2347</v>
      </c>
      <c r="T141" t="str">
        <f t="shared" si="22"/>
        <v>10</v>
      </c>
      <c r="V141" t="str">
        <f>+VLOOKUP(B141,MARCO!E:E,1,FALSE)</f>
        <v>Suipacha</v>
      </c>
      <c r="W141" t="s">
        <v>134</v>
      </c>
      <c r="X141" t="s">
        <v>134</v>
      </c>
      <c r="Y141" t="str">
        <f t="shared" si="23"/>
        <v>R 10 - D 101 - 451 - 3486</v>
      </c>
      <c r="Z141" t="s">
        <v>20</v>
      </c>
      <c r="AA141" t="s">
        <v>2349</v>
      </c>
      <c r="AB141" t="s">
        <v>21</v>
      </c>
      <c r="AD141" t="str">
        <f t="shared" si="24"/>
        <v>Biblioteca Populary Museo Jose Manuel Estrada</v>
      </c>
      <c r="AE141" t="s">
        <v>22</v>
      </c>
      <c r="AF141" t="s">
        <v>23</v>
      </c>
      <c r="AG141" t="s">
        <v>26</v>
      </c>
      <c r="AH141" t="s">
        <v>2348</v>
      </c>
      <c r="AI141" s="13">
        <f t="shared" si="25"/>
        <v>9</v>
      </c>
      <c r="AJ141" s="13">
        <f t="shared" si="26"/>
        <v>1</v>
      </c>
      <c r="AK141" s="21">
        <v>1</v>
      </c>
      <c r="AM141" t="s">
        <v>2154</v>
      </c>
      <c r="AN141" t="str">
        <f t="shared" si="20"/>
        <v>R10</v>
      </c>
      <c r="AO141" s="20" t="str">
        <f t="shared" si="21"/>
        <v>FINES_R10</v>
      </c>
      <c r="AP141" s="25">
        <f t="shared" si="27"/>
        <v>0.30282312631607061</v>
      </c>
      <c r="AQ141" s="24" t="str">
        <f>+IFERROR(VLOOKUP(Y141,#REF!,2,FALSE),"-")</f>
        <v>-</v>
      </c>
      <c r="AR141" s="13" t="s">
        <v>2394</v>
      </c>
      <c r="AS141" t="s">
        <v>2398</v>
      </c>
      <c r="AT141" t="str">
        <f t="shared" si="28"/>
        <v>Balcarce - 645 - Suipacha</v>
      </c>
    </row>
    <row r="142" spans="1:46" ht="15.75" thickBot="1" x14ac:dyDescent="0.3">
      <c r="A142" s="47">
        <v>10</v>
      </c>
      <c r="B142" s="47" t="s">
        <v>1709</v>
      </c>
      <c r="C142" s="47" t="s">
        <v>2378</v>
      </c>
      <c r="D142" s="47" t="s">
        <v>1712</v>
      </c>
      <c r="E142" s="47" t="s">
        <v>180</v>
      </c>
      <c r="F142" s="47" t="s">
        <v>3051</v>
      </c>
      <c r="G142" s="47" t="s">
        <v>3052</v>
      </c>
      <c r="H142" s="47" t="s">
        <v>3053</v>
      </c>
      <c r="I142" s="47" t="s">
        <v>2414</v>
      </c>
      <c r="J142" s="47"/>
      <c r="K142" s="47" t="s">
        <v>13074</v>
      </c>
      <c r="L142" s="47">
        <v>0.4456779956817627</v>
      </c>
      <c r="M142" s="47">
        <v>-34.763989097044401</v>
      </c>
      <c r="N142" s="47">
        <v>-59.6817064783963</v>
      </c>
      <c r="O142" s="47" t="s">
        <v>15234</v>
      </c>
      <c r="P142" s="47">
        <v>3</v>
      </c>
      <c r="Q142">
        <v>49</v>
      </c>
      <c r="S142" s="23" t="s">
        <v>2347</v>
      </c>
      <c r="T142" t="str">
        <f t="shared" si="22"/>
        <v>10</v>
      </c>
      <c r="V142" t="str">
        <f>+VLOOKUP(B142,MARCO!E:E,1,FALSE)</f>
        <v>Suipacha</v>
      </c>
      <c r="W142" t="s">
        <v>134</v>
      </c>
      <c r="X142" t="s">
        <v>134</v>
      </c>
      <c r="Y142" t="str">
        <f t="shared" si="23"/>
        <v>R 10 - D 101 - 451 - 2554</v>
      </c>
      <c r="Z142" t="s">
        <v>20</v>
      </c>
      <c r="AA142" t="s">
        <v>2349</v>
      </c>
      <c r="AB142" t="s">
        <v>21</v>
      </c>
      <c r="AD142" t="str">
        <f t="shared" si="24"/>
        <v>Escuela Secundaria N°2</v>
      </c>
      <c r="AE142" t="s">
        <v>22</v>
      </c>
      <c r="AF142" t="s">
        <v>23</v>
      </c>
      <c r="AG142" t="s">
        <v>26</v>
      </c>
      <c r="AH142" t="s">
        <v>2348</v>
      </c>
      <c r="AI142" s="13">
        <f t="shared" si="25"/>
        <v>49</v>
      </c>
      <c r="AJ142" s="13">
        <f t="shared" si="26"/>
        <v>3</v>
      </c>
      <c r="AK142" s="21">
        <v>1</v>
      </c>
      <c r="AM142" t="s">
        <v>2154</v>
      </c>
      <c r="AN142" t="str">
        <f t="shared" si="20"/>
        <v>R10</v>
      </c>
      <c r="AO142" s="20" t="str">
        <f t="shared" si="21"/>
        <v>FINES_R10</v>
      </c>
      <c r="AP142" s="25">
        <f t="shared" si="27"/>
        <v>0.4456779956817627</v>
      </c>
      <c r="AQ142" s="24" t="str">
        <f>+IFERROR(VLOOKUP(Y142,#REF!,2,FALSE),"-")</f>
        <v>-</v>
      </c>
      <c r="AR142" s="13" t="s">
        <v>2394</v>
      </c>
      <c r="AS142" t="s">
        <v>2398</v>
      </c>
      <c r="AT142" t="str">
        <f t="shared" si="28"/>
        <v>Santa Fe - 670 e/ L. Maturana y 24 De Octubre - Suipacha</v>
      </c>
    </row>
    <row r="143" spans="1:46" ht="15.75" thickBot="1" x14ac:dyDescent="0.3">
      <c r="A143" s="47">
        <v>10</v>
      </c>
      <c r="B143" s="47" t="s">
        <v>1709</v>
      </c>
      <c r="C143" s="47" t="s">
        <v>2378</v>
      </c>
      <c r="D143" s="47" t="s">
        <v>1712</v>
      </c>
      <c r="E143" s="47" t="s">
        <v>180</v>
      </c>
      <c r="F143" s="47" t="s">
        <v>3057</v>
      </c>
      <c r="G143" s="47" t="s">
        <v>3058</v>
      </c>
      <c r="H143" s="47" t="s">
        <v>3059</v>
      </c>
      <c r="I143" s="47" t="s">
        <v>2414</v>
      </c>
      <c r="J143" s="47"/>
      <c r="K143" s="47" t="s">
        <v>13075</v>
      </c>
      <c r="L143" s="47">
        <v>0.30282312631607061</v>
      </c>
      <c r="M143" s="47">
        <v>-34.771320291222999</v>
      </c>
      <c r="N143" s="47">
        <v>-59.690092932288998</v>
      </c>
      <c r="O143" s="47" t="s">
        <v>15235</v>
      </c>
      <c r="P143" s="47">
        <v>1</v>
      </c>
      <c r="Q143">
        <v>17</v>
      </c>
      <c r="S143" s="23" t="s">
        <v>2347</v>
      </c>
      <c r="T143" t="str">
        <f t="shared" si="22"/>
        <v>10</v>
      </c>
      <c r="V143" t="str">
        <f>+VLOOKUP(B143,MARCO!E:E,1,FALSE)</f>
        <v>Suipacha</v>
      </c>
      <c r="W143" t="s">
        <v>134</v>
      </c>
      <c r="X143" t="s">
        <v>134</v>
      </c>
      <c r="Y143" t="str">
        <f t="shared" si="23"/>
        <v>R 10 - D 101 - 451 - 4265</v>
      </c>
      <c r="Z143" t="s">
        <v>20</v>
      </c>
      <c r="AA143" t="s">
        <v>2349</v>
      </c>
      <c r="AB143" t="s">
        <v>21</v>
      </c>
      <c r="AD143" t="str">
        <f t="shared" si="24"/>
        <v>Ep N°1</v>
      </c>
      <c r="AE143" t="s">
        <v>22</v>
      </c>
      <c r="AF143" t="s">
        <v>23</v>
      </c>
      <c r="AG143" t="s">
        <v>26</v>
      </c>
      <c r="AH143" t="s">
        <v>2348</v>
      </c>
      <c r="AI143" s="13">
        <f t="shared" si="25"/>
        <v>17</v>
      </c>
      <c r="AJ143" s="13">
        <f t="shared" si="26"/>
        <v>1</v>
      </c>
      <c r="AK143" s="21">
        <v>1</v>
      </c>
      <c r="AM143" t="s">
        <v>2154</v>
      </c>
      <c r="AN143" t="str">
        <f t="shared" si="20"/>
        <v>R10</v>
      </c>
      <c r="AO143" s="20" t="str">
        <f t="shared" si="21"/>
        <v>FINES_R10</v>
      </c>
      <c r="AP143" s="25">
        <f t="shared" si="27"/>
        <v>0.30282312631607061</v>
      </c>
      <c r="AQ143" s="24" t="str">
        <f>+IFERROR(VLOOKUP(Y143,#REF!,2,FALSE),"-")</f>
        <v>-</v>
      </c>
      <c r="AR143" s="13" t="s">
        <v>2394</v>
      </c>
      <c r="AS143" t="s">
        <v>2398</v>
      </c>
      <c r="AT143" t="str">
        <f t="shared" si="28"/>
        <v>Sarmiento Y Rivadavia - 789 - Suipacha</v>
      </c>
    </row>
    <row r="144" spans="1:46" ht="15.75" thickBot="1" x14ac:dyDescent="0.3">
      <c r="A144" s="47">
        <v>10</v>
      </c>
      <c r="B144" s="47" t="s">
        <v>1709</v>
      </c>
      <c r="C144" s="47" t="s">
        <v>2378</v>
      </c>
      <c r="D144" s="47" t="s">
        <v>1712</v>
      </c>
      <c r="E144" s="47" t="s">
        <v>180</v>
      </c>
      <c r="F144" s="47" t="s">
        <v>3061</v>
      </c>
      <c r="G144" s="47" t="s">
        <v>3062</v>
      </c>
      <c r="H144" s="47" t="s">
        <v>3063</v>
      </c>
      <c r="I144" s="47" t="s">
        <v>2414</v>
      </c>
      <c r="J144" s="47"/>
      <c r="K144" s="47" t="s">
        <v>13076</v>
      </c>
      <c r="L144" s="47">
        <v>0.30282312631607061</v>
      </c>
      <c r="M144" s="47">
        <v>-34.772097000279999</v>
      </c>
      <c r="N144" s="47">
        <v>-59.687867872272001</v>
      </c>
      <c r="O144" s="47" t="s">
        <v>15236</v>
      </c>
      <c r="P144" s="47">
        <v>1</v>
      </c>
      <c r="Q144">
        <v>17</v>
      </c>
      <c r="S144" s="23" t="s">
        <v>2347</v>
      </c>
      <c r="T144" t="str">
        <f t="shared" si="22"/>
        <v>10</v>
      </c>
      <c r="V144" t="str">
        <f>+VLOOKUP(B144,MARCO!E:E,1,FALSE)</f>
        <v>Suipacha</v>
      </c>
      <c r="W144" t="s">
        <v>134</v>
      </c>
      <c r="X144" t="s">
        <v>134</v>
      </c>
      <c r="Y144" t="str">
        <f t="shared" si="23"/>
        <v>R 10 - D 101 - 451 - 4262</v>
      </c>
      <c r="Z144" t="s">
        <v>20</v>
      </c>
      <c r="AA144" t="s">
        <v>2349</v>
      </c>
      <c r="AB144" t="s">
        <v>21</v>
      </c>
      <c r="AD144" t="str">
        <f t="shared" si="24"/>
        <v>Club De Jubilados Balcarce</v>
      </c>
      <c r="AE144" t="s">
        <v>22</v>
      </c>
      <c r="AF144" t="s">
        <v>23</v>
      </c>
      <c r="AG144" t="s">
        <v>26</v>
      </c>
      <c r="AH144" t="s">
        <v>2348</v>
      </c>
      <c r="AI144" s="13">
        <f t="shared" si="25"/>
        <v>17</v>
      </c>
      <c r="AJ144" s="13">
        <f t="shared" si="26"/>
        <v>1</v>
      </c>
      <c r="AK144" s="21">
        <v>1</v>
      </c>
      <c r="AM144" t="s">
        <v>2154</v>
      </c>
      <c r="AN144" t="str">
        <f t="shared" si="20"/>
        <v>R10</v>
      </c>
      <c r="AO144" s="20" t="str">
        <f t="shared" si="21"/>
        <v>FINES_R10</v>
      </c>
      <c r="AP144" s="25">
        <f t="shared" si="27"/>
        <v>0.30282312631607061</v>
      </c>
      <c r="AQ144" s="24" t="str">
        <f>+IFERROR(VLOOKUP(Y144,#REF!,2,FALSE),"-")</f>
        <v>-</v>
      </c>
      <c r="AR144" s="13" t="s">
        <v>2394</v>
      </c>
      <c r="AS144" t="s">
        <v>2397</v>
      </c>
      <c r="AT144" t="str">
        <f t="shared" si="28"/>
        <v>Balcarce - 517 - Suipacha</v>
      </c>
    </row>
    <row r="145" spans="1:46" ht="15.75" thickBot="1" x14ac:dyDescent="0.3">
      <c r="A145" s="47">
        <v>10</v>
      </c>
      <c r="B145" s="47" t="s">
        <v>453</v>
      </c>
      <c r="C145" s="47" t="s">
        <v>2378</v>
      </c>
      <c r="D145" s="47" t="s">
        <v>458</v>
      </c>
      <c r="E145" s="47" t="s">
        <v>180</v>
      </c>
      <c r="F145" s="47" t="s">
        <v>3065</v>
      </c>
      <c r="G145" s="47" t="s">
        <v>3066</v>
      </c>
      <c r="H145" s="47" t="s">
        <v>3067</v>
      </c>
      <c r="I145" s="47" t="s">
        <v>2414</v>
      </c>
      <c r="J145" s="47"/>
      <c r="K145" s="47" t="s">
        <v>13077</v>
      </c>
      <c r="L145" s="47">
        <v>0.27364903688430792</v>
      </c>
      <c r="M145" s="47">
        <v>-35.051929184724997</v>
      </c>
      <c r="N145" s="47">
        <v>-58.763569760491997</v>
      </c>
      <c r="O145" s="47" t="s">
        <v>15237</v>
      </c>
      <c r="P145" s="47">
        <v>1</v>
      </c>
      <c r="Q145">
        <v>19</v>
      </c>
      <c r="S145" s="23" t="s">
        <v>2347</v>
      </c>
      <c r="T145" t="str">
        <f t="shared" si="22"/>
        <v>10</v>
      </c>
      <c r="V145" t="str">
        <f>+VLOOKUP(B145,MARCO!E:E,1,FALSE)</f>
        <v>Cañuelas</v>
      </c>
      <c r="W145" t="s">
        <v>134</v>
      </c>
      <c r="X145" t="s">
        <v>134</v>
      </c>
      <c r="Y145" t="str">
        <f t="shared" si="23"/>
        <v>R 10 - D 16 - 451 - 3455</v>
      </c>
      <c r="Z145" t="s">
        <v>20</v>
      </c>
      <c r="AA145" t="s">
        <v>2349</v>
      </c>
      <c r="AB145" t="s">
        <v>21</v>
      </c>
      <c r="AD145" t="str">
        <f t="shared" si="24"/>
        <v>Casa De Cgt Regional Cañuelas</v>
      </c>
      <c r="AE145" t="s">
        <v>22</v>
      </c>
      <c r="AF145" t="s">
        <v>23</v>
      </c>
      <c r="AG145" t="s">
        <v>26</v>
      </c>
      <c r="AH145" t="s">
        <v>2348</v>
      </c>
      <c r="AI145" s="13">
        <f t="shared" si="25"/>
        <v>19</v>
      </c>
      <c r="AJ145" s="13">
        <f t="shared" si="26"/>
        <v>1</v>
      </c>
      <c r="AK145" s="21">
        <v>1</v>
      </c>
      <c r="AM145" t="s">
        <v>2154</v>
      </c>
      <c r="AN145" t="str">
        <f t="shared" si="20"/>
        <v>R10</v>
      </c>
      <c r="AO145" s="20" t="str">
        <f t="shared" si="21"/>
        <v>FINES_R10</v>
      </c>
      <c r="AP145" s="25">
        <f t="shared" si="27"/>
        <v>0.27364903688430792</v>
      </c>
      <c r="AQ145" s="24" t="str">
        <f>+IFERROR(VLOOKUP(Y145,#REF!,2,FALSE),"-")</f>
        <v>-</v>
      </c>
      <c r="AR145" s="13" t="s">
        <v>2393</v>
      </c>
      <c r="AS145" t="s">
        <v>2397</v>
      </c>
      <c r="AT145" t="str">
        <f t="shared" si="28"/>
        <v>Bransden - 750 e/ Del Carmen y San Martín - Cañuelas Centro</v>
      </c>
    </row>
    <row r="146" spans="1:46" ht="15.75" thickBot="1" x14ac:dyDescent="0.3">
      <c r="A146" s="47">
        <v>10</v>
      </c>
      <c r="B146" s="47" t="s">
        <v>453</v>
      </c>
      <c r="C146" s="47" t="s">
        <v>2378</v>
      </c>
      <c r="D146" s="47" t="s">
        <v>458</v>
      </c>
      <c r="E146" s="47" t="s">
        <v>180</v>
      </c>
      <c r="F146" s="47" t="s">
        <v>3069</v>
      </c>
      <c r="G146" s="47" t="s">
        <v>3070</v>
      </c>
      <c r="H146" s="47" t="s">
        <v>3071</v>
      </c>
      <c r="I146" s="47" t="s">
        <v>2414</v>
      </c>
      <c r="J146" s="47"/>
      <c r="K146" s="47" t="s">
        <v>13078</v>
      </c>
      <c r="L146" s="47">
        <v>0.29881769418716431</v>
      </c>
      <c r="M146" s="47">
        <v>-35.049637375659898</v>
      </c>
      <c r="N146" s="47">
        <v>-58.763455089066703</v>
      </c>
      <c r="O146" s="47" t="s">
        <v>15238</v>
      </c>
      <c r="P146" s="47">
        <v>3</v>
      </c>
      <c r="Q146">
        <v>87</v>
      </c>
      <c r="S146" s="23" t="s">
        <v>2347</v>
      </c>
      <c r="T146" t="str">
        <f t="shared" si="22"/>
        <v>10</v>
      </c>
      <c r="V146" t="str">
        <f>+VLOOKUP(B146,MARCO!E:E,1,FALSE)</f>
        <v>Cañuelas</v>
      </c>
      <c r="W146" t="s">
        <v>134</v>
      </c>
      <c r="X146" t="s">
        <v>134</v>
      </c>
      <c r="Y146" t="str">
        <f t="shared" si="23"/>
        <v>R 10 - D 16 - 451 - 2797</v>
      </c>
      <c r="Z146" t="s">
        <v>20</v>
      </c>
      <c r="AA146" t="s">
        <v>2349</v>
      </c>
      <c r="AB146" t="s">
        <v>21</v>
      </c>
      <c r="AD146" t="str">
        <f t="shared" si="24"/>
        <v>Ees N*3</v>
      </c>
      <c r="AE146" t="s">
        <v>22</v>
      </c>
      <c r="AF146" t="s">
        <v>23</v>
      </c>
      <c r="AG146" t="s">
        <v>26</v>
      </c>
      <c r="AH146" t="s">
        <v>2348</v>
      </c>
      <c r="AI146" s="13">
        <f t="shared" si="25"/>
        <v>87</v>
      </c>
      <c r="AJ146" s="13">
        <f t="shared" si="26"/>
        <v>3</v>
      </c>
      <c r="AK146" s="21">
        <v>1</v>
      </c>
      <c r="AM146" t="s">
        <v>2154</v>
      </c>
      <c r="AN146" t="str">
        <f t="shared" si="20"/>
        <v>R10</v>
      </c>
      <c r="AO146" s="20" t="str">
        <f t="shared" si="21"/>
        <v>FINES_R10</v>
      </c>
      <c r="AP146" s="25">
        <f t="shared" si="27"/>
        <v>0.29881769418716431</v>
      </c>
      <c r="AQ146" s="24" t="str">
        <f>+IFERROR(VLOOKUP(Y146,#REF!,2,FALSE),"-")</f>
        <v>-</v>
      </c>
      <c r="AR146" s="13" t="s">
        <v>2393</v>
      </c>
      <c r="AS146" t="s">
        <v>2398</v>
      </c>
      <c r="AT146" t="str">
        <f t="shared" si="28"/>
        <v>Libertad - 1208 e/ Mozotegui y Antártida Argentina - Cañuelas Centro</v>
      </c>
    </row>
    <row r="147" spans="1:46" ht="15.75" thickBot="1" x14ac:dyDescent="0.3">
      <c r="A147" s="47">
        <v>10</v>
      </c>
      <c r="B147" s="47" t="s">
        <v>453</v>
      </c>
      <c r="C147" s="47" t="s">
        <v>2378</v>
      </c>
      <c r="D147" s="47" t="s">
        <v>458</v>
      </c>
      <c r="E147" s="47" t="s">
        <v>180</v>
      </c>
      <c r="F147" s="47" t="s">
        <v>3075</v>
      </c>
      <c r="G147" s="47" t="s">
        <v>3076</v>
      </c>
      <c r="H147" s="47" t="s">
        <v>3077</v>
      </c>
      <c r="I147" s="47" t="s">
        <v>2414</v>
      </c>
      <c r="J147" s="47"/>
      <c r="K147" s="47" t="s">
        <v>13079</v>
      </c>
      <c r="L147" s="47">
        <v>0.2461377680301666</v>
      </c>
      <c r="M147" s="47">
        <v>-35.058856851264501</v>
      </c>
      <c r="N147" s="47">
        <v>-58.759485553149197</v>
      </c>
      <c r="O147" s="47" t="s">
        <v>15239</v>
      </c>
      <c r="P147" s="47">
        <v>2</v>
      </c>
      <c r="Q147">
        <v>50</v>
      </c>
      <c r="S147" s="23" t="s">
        <v>2347</v>
      </c>
      <c r="T147" t="str">
        <f t="shared" si="22"/>
        <v>10</v>
      </c>
      <c r="V147" t="str">
        <f>+VLOOKUP(B147,MARCO!E:E,1,FALSE)</f>
        <v>Cañuelas</v>
      </c>
      <c r="W147" t="s">
        <v>134</v>
      </c>
      <c r="X147" t="s">
        <v>134</v>
      </c>
      <c r="Y147" t="str">
        <f t="shared" si="23"/>
        <v>R 10 - D 16 - 451 - 2799</v>
      </c>
      <c r="Z147" t="s">
        <v>20</v>
      </c>
      <c r="AA147" t="s">
        <v>2349</v>
      </c>
      <c r="AB147" t="s">
        <v>21</v>
      </c>
      <c r="AD147" t="str">
        <f t="shared" si="24"/>
        <v>Cens N* 451</v>
      </c>
      <c r="AE147" t="s">
        <v>22</v>
      </c>
      <c r="AF147" t="s">
        <v>23</v>
      </c>
      <c r="AG147" t="s">
        <v>26</v>
      </c>
      <c r="AH147" t="s">
        <v>2348</v>
      </c>
      <c r="AI147" s="13">
        <f t="shared" si="25"/>
        <v>50</v>
      </c>
      <c r="AJ147" s="13">
        <f t="shared" si="26"/>
        <v>2</v>
      </c>
      <c r="AK147" s="21">
        <v>1</v>
      </c>
      <c r="AM147" t="s">
        <v>2154</v>
      </c>
      <c r="AN147" t="str">
        <f t="shared" si="20"/>
        <v>R10</v>
      </c>
      <c r="AO147" s="20" t="str">
        <f t="shared" si="21"/>
        <v>FINES_R10</v>
      </c>
      <c r="AP147" s="25">
        <f t="shared" si="27"/>
        <v>0.2461377680301666</v>
      </c>
      <c r="AQ147" s="24" t="str">
        <f>+IFERROR(VLOOKUP(Y147,#REF!,2,FALSE),"-")</f>
        <v>-</v>
      </c>
      <c r="AR147" s="13" t="s">
        <v>2393</v>
      </c>
      <c r="AS147" t="s">
        <v>2398</v>
      </c>
      <c r="AT147" t="str">
        <f t="shared" si="28"/>
        <v>Moreno - 317 e/ Basabilvaso y V. Sarsfield - Cañuelas Centro</v>
      </c>
    </row>
    <row r="148" spans="1:46" ht="15.75" thickBot="1" x14ac:dyDescent="0.3">
      <c r="A148" s="47">
        <v>10</v>
      </c>
      <c r="B148" s="47" t="s">
        <v>453</v>
      </c>
      <c r="C148" s="47" t="s">
        <v>2378</v>
      </c>
      <c r="D148" s="47" t="s">
        <v>458</v>
      </c>
      <c r="E148" s="47" t="s">
        <v>180</v>
      </c>
      <c r="F148" s="47" t="s">
        <v>3079</v>
      </c>
      <c r="G148" s="47" t="s">
        <v>3080</v>
      </c>
      <c r="H148" s="47" t="s">
        <v>3081</v>
      </c>
      <c r="I148" s="47" t="s">
        <v>2414</v>
      </c>
      <c r="J148" s="47"/>
      <c r="K148" s="47" t="s">
        <v>13080</v>
      </c>
      <c r="L148" s="47">
        <v>0.66759800910949707</v>
      </c>
      <c r="M148" s="47">
        <v>-34.935005491104</v>
      </c>
      <c r="N148" s="47">
        <v>-58.614081618661999</v>
      </c>
      <c r="O148" s="47" t="s">
        <v>15240</v>
      </c>
      <c r="P148" s="47">
        <v>1</v>
      </c>
      <c r="Q148">
        <v>18</v>
      </c>
      <c r="S148" s="23" t="s">
        <v>2347</v>
      </c>
      <c r="T148" t="str">
        <f t="shared" si="22"/>
        <v>10</v>
      </c>
      <c r="V148" t="str">
        <f>+VLOOKUP(B148,MARCO!E:E,1,FALSE)</f>
        <v>Cañuelas</v>
      </c>
      <c r="W148" t="s">
        <v>134</v>
      </c>
      <c r="X148" t="s">
        <v>134</v>
      </c>
      <c r="Y148" t="str">
        <f t="shared" si="23"/>
        <v>R 10 - D 16 - 451 - 2954</v>
      </c>
      <c r="Z148" t="s">
        <v>20</v>
      </c>
      <c r="AA148" t="s">
        <v>2349</v>
      </c>
      <c r="AB148" t="s">
        <v>21</v>
      </c>
      <c r="AD148" t="str">
        <f t="shared" si="24"/>
        <v>Capilla Cristo Obrero Y Campesino</v>
      </c>
      <c r="AE148" t="s">
        <v>22</v>
      </c>
      <c r="AF148" t="s">
        <v>23</v>
      </c>
      <c r="AG148" t="s">
        <v>26</v>
      </c>
      <c r="AH148" t="s">
        <v>2348</v>
      </c>
      <c r="AI148" s="13">
        <f t="shared" si="25"/>
        <v>18</v>
      </c>
      <c r="AJ148" s="13">
        <f t="shared" si="26"/>
        <v>1</v>
      </c>
      <c r="AK148" s="21">
        <v>1</v>
      </c>
      <c r="AM148" t="s">
        <v>2154</v>
      </c>
      <c r="AN148" t="str">
        <f t="shared" si="20"/>
        <v>R10</v>
      </c>
      <c r="AO148" s="20" t="str">
        <f t="shared" si="21"/>
        <v>FINES_R10</v>
      </c>
      <c r="AP148" s="25">
        <f t="shared" si="27"/>
        <v>0.66759800910949707</v>
      </c>
      <c r="AQ148" s="24" t="str">
        <f>+IFERROR(VLOOKUP(Y148,#REF!,2,FALSE),"-")</f>
        <v>-</v>
      </c>
      <c r="AR148" s="13" t="s">
        <v>2393</v>
      </c>
      <c r="AS148" t="s">
        <v>2397</v>
      </c>
      <c r="AT148" t="str">
        <f t="shared" si="28"/>
        <v>Antofagasta - e/ Venezuela y Perú - Máximo Paz Centro</v>
      </c>
    </row>
    <row r="149" spans="1:46" ht="15.75" thickBot="1" x14ac:dyDescent="0.3">
      <c r="A149" s="47">
        <v>10</v>
      </c>
      <c r="B149" s="47" t="s">
        <v>453</v>
      </c>
      <c r="C149" s="47" t="s">
        <v>2378</v>
      </c>
      <c r="D149" s="47" t="s">
        <v>458</v>
      </c>
      <c r="E149" s="47" t="s">
        <v>180</v>
      </c>
      <c r="F149" s="47" t="s">
        <v>3083</v>
      </c>
      <c r="G149" s="47" t="s">
        <v>3084</v>
      </c>
      <c r="H149" s="47" t="s">
        <v>3085</v>
      </c>
      <c r="I149" s="47" t="s">
        <v>2414</v>
      </c>
      <c r="J149" s="47"/>
      <c r="K149" s="47" t="s">
        <v>13081</v>
      </c>
      <c r="L149" s="47">
        <v>0.61084538698196411</v>
      </c>
      <c r="M149" s="47">
        <v>-35.042630000000003</v>
      </c>
      <c r="N149" s="47">
        <v>-58.768949999999997</v>
      </c>
      <c r="O149" s="47" t="s">
        <v>15241</v>
      </c>
      <c r="P149" s="47">
        <v>3</v>
      </c>
      <c r="Q149">
        <v>44</v>
      </c>
      <c r="S149" s="23" t="s">
        <v>2347</v>
      </c>
      <c r="T149" t="str">
        <f t="shared" si="22"/>
        <v>10</v>
      </c>
      <c r="V149" t="str">
        <f>+VLOOKUP(B149,MARCO!E:E,1,FALSE)</f>
        <v>Cañuelas</v>
      </c>
      <c r="W149" t="s">
        <v>134</v>
      </c>
      <c r="X149" t="s">
        <v>134</v>
      </c>
      <c r="Y149" t="str">
        <f t="shared" si="23"/>
        <v>R 10 - D 16 - 451 - 2798</v>
      </c>
      <c r="Z149" t="s">
        <v>20</v>
      </c>
      <c r="AA149" t="s">
        <v>2349</v>
      </c>
      <c r="AB149" t="s">
        <v>21</v>
      </c>
      <c r="AD149" t="str">
        <f t="shared" si="24"/>
        <v>Ees N*4</v>
      </c>
      <c r="AE149" t="s">
        <v>22</v>
      </c>
      <c r="AF149" t="s">
        <v>23</v>
      </c>
      <c r="AG149" t="s">
        <v>26</v>
      </c>
      <c r="AH149" t="s">
        <v>2348</v>
      </c>
      <c r="AI149" s="13">
        <f t="shared" si="25"/>
        <v>44</v>
      </c>
      <c r="AJ149" s="13">
        <f t="shared" si="26"/>
        <v>3</v>
      </c>
      <c r="AK149" s="21">
        <v>1</v>
      </c>
      <c r="AM149" t="s">
        <v>2154</v>
      </c>
      <c r="AN149" t="str">
        <f t="shared" si="20"/>
        <v>R10</v>
      </c>
      <c r="AO149" s="20" t="str">
        <f t="shared" si="21"/>
        <v>FINES_R10</v>
      </c>
      <c r="AP149" s="25">
        <f t="shared" si="27"/>
        <v>0.61084538698196411</v>
      </c>
      <c r="AQ149" s="24" t="str">
        <f>+IFERROR(VLOOKUP(Y149,#REF!,2,FALSE),"-")</f>
        <v>-</v>
      </c>
      <c r="AR149" s="13" t="s">
        <v>2393</v>
      </c>
      <c r="AS149" t="s">
        <v>2397</v>
      </c>
      <c r="AT149" t="str">
        <f t="shared" si="28"/>
        <v>Godoy Cruz - 383 e/ Rojas y Ascasubi - Cañuelas Libertad</v>
      </c>
    </row>
    <row r="150" spans="1:46" ht="15.75" thickBot="1" x14ac:dyDescent="0.3">
      <c r="A150" s="47">
        <v>10</v>
      </c>
      <c r="B150" s="47" t="s">
        <v>453</v>
      </c>
      <c r="C150" s="47" t="s">
        <v>2378</v>
      </c>
      <c r="D150" s="47" t="s">
        <v>458</v>
      </c>
      <c r="E150" s="47" t="s">
        <v>180</v>
      </c>
      <c r="F150" s="47" t="s">
        <v>3088</v>
      </c>
      <c r="G150" s="47" t="s">
        <v>3089</v>
      </c>
      <c r="H150" s="47" t="s">
        <v>3090</v>
      </c>
      <c r="I150" s="47" t="s">
        <v>2414</v>
      </c>
      <c r="J150" s="47"/>
      <c r="K150" s="47" t="s">
        <v>13082</v>
      </c>
      <c r="L150" s="47">
        <v>0.22577577829360959</v>
      </c>
      <c r="M150" s="47">
        <v>-35.05496988774</v>
      </c>
      <c r="N150" s="47">
        <v>-58.758155470136003</v>
      </c>
      <c r="O150" s="47" t="s">
        <v>15242</v>
      </c>
      <c r="P150" s="47">
        <v>2</v>
      </c>
      <c r="Q150">
        <v>40</v>
      </c>
      <c r="S150" s="23" t="s">
        <v>2347</v>
      </c>
      <c r="T150" t="str">
        <f t="shared" si="22"/>
        <v>10</v>
      </c>
      <c r="V150" t="str">
        <f>+VLOOKUP(B150,MARCO!E:E,1,FALSE)</f>
        <v>Cañuelas</v>
      </c>
      <c r="W150" t="s">
        <v>134</v>
      </c>
      <c r="X150" t="s">
        <v>134</v>
      </c>
      <c r="Y150" t="str">
        <f t="shared" si="23"/>
        <v>R 10 - D 16 - 451 - 2800</v>
      </c>
      <c r="Z150" t="s">
        <v>20</v>
      </c>
      <c r="AA150" t="s">
        <v>2349</v>
      </c>
      <c r="AB150" t="s">
        <v>21</v>
      </c>
      <c r="AD150" t="str">
        <f t="shared" si="24"/>
        <v>Casa 25 De Febrero</v>
      </c>
      <c r="AE150" t="s">
        <v>22</v>
      </c>
      <c r="AF150" t="s">
        <v>23</v>
      </c>
      <c r="AG150" t="s">
        <v>26</v>
      </c>
      <c r="AH150" t="s">
        <v>2348</v>
      </c>
      <c r="AI150" s="13">
        <f t="shared" si="25"/>
        <v>40</v>
      </c>
      <c r="AJ150" s="13">
        <f t="shared" si="26"/>
        <v>2</v>
      </c>
      <c r="AK150" s="21">
        <v>1</v>
      </c>
      <c r="AM150" t="s">
        <v>2154</v>
      </c>
      <c r="AN150" t="str">
        <f t="shared" si="20"/>
        <v>R10</v>
      </c>
      <c r="AO150" s="20" t="str">
        <f t="shared" si="21"/>
        <v>FINES_R10</v>
      </c>
      <c r="AP150" s="25">
        <f t="shared" si="27"/>
        <v>0.22577577829360959</v>
      </c>
      <c r="AQ150" s="24" t="str">
        <f>+IFERROR(VLOOKUP(Y150,#REF!,2,FALSE),"-")</f>
        <v>-</v>
      </c>
      <c r="AR150" s="13" t="s">
        <v>2393</v>
      </c>
      <c r="AS150" t="s">
        <v>2398</v>
      </c>
      <c r="AT150" t="str">
        <f t="shared" si="28"/>
        <v>Acuña - 725 e/ Rivadavia y Mitre - Cañuelas Centro</v>
      </c>
    </row>
    <row r="151" spans="1:46" ht="15.75" thickBot="1" x14ac:dyDescent="0.3">
      <c r="A151" s="47">
        <v>10</v>
      </c>
      <c r="B151" s="47" t="s">
        <v>453</v>
      </c>
      <c r="C151" s="47" t="s">
        <v>2378</v>
      </c>
      <c r="D151" s="47" t="s">
        <v>458</v>
      </c>
      <c r="E151" s="47" t="s">
        <v>180</v>
      </c>
      <c r="F151" s="47" t="s">
        <v>3096</v>
      </c>
      <c r="G151" s="47" t="s">
        <v>3097</v>
      </c>
      <c r="H151" s="47" t="s">
        <v>3098</v>
      </c>
      <c r="I151" s="47" t="s">
        <v>2475</v>
      </c>
      <c r="J151" s="47" t="s">
        <v>3100</v>
      </c>
      <c r="K151" s="47" t="s">
        <v>13083</v>
      </c>
      <c r="L151" s="47">
        <v>0.26611864566802979</v>
      </c>
      <c r="M151" s="47">
        <v>-35.053790599999999</v>
      </c>
      <c r="N151" s="47">
        <v>-58.759976700000003</v>
      </c>
      <c r="O151" s="47" t="s">
        <v>15243</v>
      </c>
      <c r="P151" s="47">
        <v>1</v>
      </c>
      <c r="Q151">
        <v>18</v>
      </c>
      <c r="S151" s="23" t="s">
        <v>2347</v>
      </c>
      <c r="T151" t="str">
        <f t="shared" si="22"/>
        <v>10</v>
      </c>
      <c r="V151" t="str">
        <f>+VLOOKUP(B151,MARCO!E:E,1,FALSE)</f>
        <v>Cañuelas</v>
      </c>
      <c r="W151" t="s">
        <v>134</v>
      </c>
      <c r="X151" t="s">
        <v>134</v>
      </c>
      <c r="Y151" t="str">
        <f t="shared" si="23"/>
        <v>R 10 - D 16 - 451 - 1226</v>
      </c>
      <c r="Z151" t="s">
        <v>20</v>
      </c>
      <c r="AA151" t="s">
        <v>2349</v>
      </c>
      <c r="AB151" t="s">
        <v>21</v>
      </c>
      <c r="AD151" t="str">
        <f t="shared" si="24"/>
        <v>No Fue Magia</v>
      </c>
      <c r="AE151" t="s">
        <v>22</v>
      </c>
      <c r="AF151" t="s">
        <v>23</v>
      </c>
      <c r="AG151" t="s">
        <v>26</v>
      </c>
      <c r="AH151" t="s">
        <v>2348</v>
      </c>
      <c r="AI151" s="13">
        <f t="shared" si="25"/>
        <v>18</v>
      </c>
      <c r="AJ151" s="13">
        <f t="shared" si="26"/>
        <v>1</v>
      </c>
      <c r="AK151" s="21">
        <v>1</v>
      </c>
      <c r="AM151" t="s">
        <v>2154</v>
      </c>
      <c r="AN151" t="str">
        <f t="shared" si="20"/>
        <v>R10</v>
      </c>
      <c r="AO151" s="20" t="str">
        <f t="shared" si="21"/>
        <v>FINES_R10</v>
      </c>
      <c r="AP151" s="25">
        <f t="shared" si="27"/>
        <v>0.26611864566802979</v>
      </c>
      <c r="AQ151" s="24" t="str">
        <f>+IFERROR(VLOOKUP(Y151,#REF!,2,FALSE),"-")</f>
        <v>-</v>
      </c>
      <c r="AR151" s="13" t="s">
        <v>2393</v>
      </c>
      <c r="AS151" t="s">
        <v>2397</v>
      </c>
      <c r="AT151" t="str">
        <f t="shared" si="28"/>
        <v>San Martín - 686 e/ Mitre y José M. Paz - CaÑuelas Santa Anita</v>
      </c>
    </row>
    <row r="152" spans="1:46" ht="15.75" thickBot="1" x14ac:dyDescent="0.3">
      <c r="A152" s="47">
        <v>10</v>
      </c>
      <c r="B152" s="47" t="s">
        <v>453</v>
      </c>
      <c r="C152" s="47" t="s">
        <v>2378</v>
      </c>
      <c r="D152" s="47" t="s">
        <v>458</v>
      </c>
      <c r="E152" s="47" t="s">
        <v>180</v>
      </c>
      <c r="F152" s="47" t="s">
        <v>3101</v>
      </c>
      <c r="G152" s="47" t="s">
        <v>2250</v>
      </c>
      <c r="H152" s="47" t="s">
        <v>3102</v>
      </c>
      <c r="I152" s="47" t="s">
        <v>2475</v>
      </c>
      <c r="J152" s="47" t="s">
        <v>2258</v>
      </c>
      <c r="K152" s="47" t="s">
        <v>13084</v>
      </c>
      <c r="L152" s="47">
        <v>0.55483102798461914</v>
      </c>
      <c r="M152" s="47">
        <v>-35.000401199999999</v>
      </c>
      <c r="N152" s="47">
        <v>-58.747427799999997</v>
      </c>
      <c r="O152" s="47" t="s">
        <v>15244</v>
      </c>
      <c r="P152" s="47">
        <v>1</v>
      </c>
      <c r="Q152">
        <v>6</v>
      </c>
      <c r="S152" s="23" t="s">
        <v>2347</v>
      </c>
      <c r="T152" t="str">
        <f t="shared" si="22"/>
        <v>10</v>
      </c>
      <c r="V152" t="str">
        <f>+VLOOKUP(B152,MARCO!E:E,1,FALSE)</f>
        <v>Cañuelas</v>
      </c>
      <c r="W152" t="s">
        <v>134</v>
      </c>
      <c r="X152" t="s">
        <v>134</v>
      </c>
      <c r="Y152" t="str">
        <f t="shared" si="23"/>
        <v>R 10 - D 16 - 451 - 1495</v>
      </c>
      <c r="Z152" t="s">
        <v>20</v>
      </c>
      <c r="AA152" t="s">
        <v>2349</v>
      </c>
      <c r="AB152" t="s">
        <v>21</v>
      </c>
      <c r="AD152" t="str">
        <f t="shared" si="24"/>
        <v>Paraje La Noria</v>
      </c>
      <c r="AE152" t="s">
        <v>22</v>
      </c>
      <c r="AF152" t="s">
        <v>23</v>
      </c>
      <c r="AG152" t="s">
        <v>26</v>
      </c>
      <c r="AH152" t="s">
        <v>2348</v>
      </c>
      <c r="AI152" s="13">
        <f t="shared" si="25"/>
        <v>6</v>
      </c>
      <c r="AJ152" s="13">
        <f t="shared" si="26"/>
        <v>1</v>
      </c>
      <c r="AK152" s="21">
        <v>1</v>
      </c>
      <c r="AM152" t="s">
        <v>2154</v>
      </c>
      <c r="AN152" t="str">
        <f t="shared" si="20"/>
        <v>R10</v>
      </c>
      <c r="AO152" s="20" t="str">
        <f t="shared" si="21"/>
        <v>FINES_R10</v>
      </c>
      <c r="AP152" s="25">
        <f t="shared" si="27"/>
        <v>0.55483102798461914</v>
      </c>
      <c r="AQ152" s="24" t="str">
        <f>+IFERROR(VLOOKUP(Y152,#REF!,2,FALSE),"-")</f>
        <v>-</v>
      </c>
      <c r="AR152" s="13" t="s">
        <v>2393</v>
      </c>
      <c r="AS152" t="s">
        <v>2398</v>
      </c>
      <c r="AT152" t="str">
        <f t="shared" si="28"/>
        <v>Ruta N°3, Km 74 - Paraje La Noria Paraje La Noria</v>
      </c>
    </row>
    <row r="153" spans="1:46" ht="15.75" thickBot="1" x14ac:dyDescent="0.3">
      <c r="A153" s="47">
        <v>10</v>
      </c>
      <c r="B153" s="47" t="s">
        <v>453</v>
      </c>
      <c r="C153" s="47" t="s">
        <v>2378</v>
      </c>
      <c r="D153" s="47" t="s">
        <v>458</v>
      </c>
      <c r="E153" s="47" t="s">
        <v>180</v>
      </c>
      <c r="F153" s="47" t="s">
        <v>3104</v>
      </c>
      <c r="G153" s="47" t="s">
        <v>2249</v>
      </c>
      <c r="H153" s="47" t="s">
        <v>3105</v>
      </c>
      <c r="I153" s="47" t="s">
        <v>2475</v>
      </c>
      <c r="J153" s="47" t="s">
        <v>2258</v>
      </c>
      <c r="K153" s="47" t="s">
        <v>13085</v>
      </c>
      <c r="L153" s="47">
        <v>0.55726361274719238</v>
      </c>
      <c r="M153" s="47">
        <v>-35.011934062775602</v>
      </c>
      <c r="N153" s="47">
        <v>-58.720684122528802</v>
      </c>
      <c r="O153" s="47" t="s">
        <v>15245</v>
      </c>
      <c r="P153" s="47">
        <v>2</v>
      </c>
      <c r="Q153">
        <v>14</v>
      </c>
      <c r="S153" s="23" t="s">
        <v>2347</v>
      </c>
      <c r="T153" t="str">
        <f t="shared" si="22"/>
        <v>10</v>
      </c>
      <c r="V153" t="str">
        <f>+VLOOKUP(B153,MARCO!E:E,1,FALSE)</f>
        <v>Cañuelas</v>
      </c>
      <c r="W153" t="s">
        <v>134</v>
      </c>
      <c r="X153" t="s">
        <v>134</v>
      </c>
      <c r="Y153" t="str">
        <f t="shared" si="23"/>
        <v>R 10 - D 16 - 451 - 1496</v>
      </c>
      <c r="Z153" t="s">
        <v>20</v>
      </c>
      <c r="AA153" t="s">
        <v>2349</v>
      </c>
      <c r="AB153" t="s">
        <v>21</v>
      </c>
      <c r="AD153" t="str">
        <f t="shared" si="24"/>
        <v>La Garita</v>
      </c>
      <c r="AE153" t="s">
        <v>22</v>
      </c>
      <c r="AF153" t="s">
        <v>23</v>
      </c>
      <c r="AG153" t="s">
        <v>26</v>
      </c>
      <c r="AH153" t="s">
        <v>2348</v>
      </c>
      <c r="AI153" s="13">
        <f t="shared" si="25"/>
        <v>14</v>
      </c>
      <c r="AJ153" s="13">
        <f t="shared" si="26"/>
        <v>2</v>
      </c>
      <c r="AK153" s="21">
        <v>1</v>
      </c>
      <c r="AM153" t="s">
        <v>2154</v>
      </c>
      <c r="AN153" t="str">
        <f t="shared" si="20"/>
        <v>R10</v>
      </c>
      <c r="AO153" s="20" t="str">
        <f t="shared" si="21"/>
        <v>FINES_R10</v>
      </c>
      <c r="AP153" s="25">
        <f t="shared" si="27"/>
        <v>0.55726361274719238</v>
      </c>
      <c r="AQ153" s="24" t="str">
        <f>+IFERROR(VLOOKUP(Y153,#REF!,2,FALSE),"-")</f>
        <v>-</v>
      </c>
      <c r="AR153" s="13" t="s">
        <v>2393</v>
      </c>
      <c r="AS153" t="s">
        <v>2398</v>
      </c>
      <c r="AT153" t="str">
        <f t="shared" si="28"/>
        <v>Belgrano Y Lisboa - e/ Belgrano y Lisboa - La Garita La Garita</v>
      </c>
    </row>
    <row r="154" spans="1:46" ht="15.75" thickBot="1" x14ac:dyDescent="0.3">
      <c r="A154" s="47">
        <v>10</v>
      </c>
      <c r="B154" s="47" t="s">
        <v>453</v>
      </c>
      <c r="C154" s="47" t="s">
        <v>2378</v>
      </c>
      <c r="D154" s="47" t="s">
        <v>458</v>
      </c>
      <c r="E154" s="47" t="s">
        <v>180</v>
      </c>
      <c r="F154" s="47" t="s">
        <v>3108</v>
      </c>
      <c r="G154" s="47" t="s">
        <v>3109</v>
      </c>
      <c r="H154" s="47" t="s">
        <v>3110</v>
      </c>
      <c r="I154" s="47" t="s">
        <v>2475</v>
      </c>
      <c r="J154" s="47" t="s">
        <v>3109</v>
      </c>
      <c r="K154" s="47" t="s">
        <v>13086</v>
      </c>
      <c r="L154" s="47">
        <v>0.38919645547866821</v>
      </c>
      <c r="M154" s="47">
        <v>-35.050169883959299</v>
      </c>
      <c r="N154" s="47">
        <v>-58.752222432459099</v>
      </c>
      <c r="O154" s="47" t="s">
        <v>15246</v>
      </c>
      <c r="P154" s="47">
        <v>2</v>
      </c>
      <c r="Q154">
        <v>39</v>
      </c>
      <c r="S154" s="23" t="s">
        <v>2347</v>
      </c>
      <c r="T154" t="str">
        <f t="shared" si="22"/>
        <v>10</v>
      </c>
      <c r="V154" t="str">
        <f>+VLOOKUP(B154,MARCO!E:E,1,FALSE)</f>
        <v>Cañuelas</v>
      </c>
      <c r="W154" t="s">
        <v>134</v>
      </c>
      <c r="X154" t="s">
        <v>134</v>
      </c>
      <c r="Y154" t="str">
        <f t="shared" si="23"/>
        <v>R 10 - D 16 - 451 - 3415</v>
      </c>
      <c r="Z154" t="s">
        <v>20</v>
      </c>
      <c r="AA154" t="s">
        <v>2349</v>
      </c>
      <c r="AB154" t="s">
        <v>21</v>
      </c>
      <c r="AD154" t="str">
        <f t="shared" si="24"/>
        <v>Cfl Nº 401</v>
      </c>
      <c r="AE154" t="s">
        <v>22</v>
      </c>
      <c r="AF154" t="s">
        <v>23</v>
      </c>
      <c r="AG154" t="s">
        <v>26</v>
      </c>
      <c r="AH154" t="s">
        <v>2348</v>
      </c>
      <c r="AI154" s="13">
        <f t="shared" si="25"/>
        <v>39</v>
      </c>
      <c r="AJ154" s="13">
        <f t="shared" si="26"/>
        <v>2</v>
      </c>
      <c r="AK154" s="21">
        <v>1</v>
      </c>
      <c r="AM154" t="s">
        <v>2154</v>
      </c>
      <c r="AN154" t="str">
        <f t="shared" si="20"/>
        <v>R10</v>
      </c>
      <c r="AO154" s="20" t="str">
        <f t="shared" si="21"/>
        <v>FINES_R10</v>
      </c>
      <c r="AP154" s="25">
        <f t="shared" si="27"/>
        <v>0.38919645547866821</v>
      </c>
      <c r="AQ154" s="24" t="str">
        <f>+IFERROR(VLOOKUP(Y154,#REF!,2,FALSE),"-")</f>
        <v>-</v>
      </c>
      <c r="AR154" s="13" t="s">
        <v>2393</v>
      </c>
      <c r="AS154" t="s">
        <v>2398</v>
      </c>
      <c r="AT154" t="str">
        <f t="shared" si="28"/>
        <v>Saavedra - 474 e/ Basavilbaso y AcuÑa - Cañuelas Centro</v>
      </c>
    </row>
    <row r="155" spans="1:46" ht="15.75" thickBot="1" x14ac:dyDescent="0.3">
      <c r="A155" s="47">
        <v>10</v>
      </c>
      <c r="B155" s="47" t="s">
        <v>453</v>
      </c>
      <c r="C155" s="47" t="s">
        <v>2378</v>
      </c>
      <c r="D155" s="47" t="s">
        <v>458</v>
      </c>
      <c r="E155" s="47" t="s">
        <v>180</v>
      </c>
      <c r="F155" s="47" t="s">
        <v>3112</v>
      </c>
      <c r="G155" s="47" t="s">
        <v>3113</v>
      </c>
      <c r="H155" s="47" t="s">
        <v>3114</v>
      </c>
      <c r="I155" s="47" t="s">
        <v>2475</v>
      </c>
      <c r="J155" s="47" t="s">
        <v>3015</v>
      </c>
      <c r="K155" s="47" t="s">
        <v>13087</v>
      </c>
      <c r="L155" s="47">
        <v>0.91450297832489014</v>
      </c>
      <c r="M155" s="47">
        <v>-34.925541487080999</v>
      </c>
      <c r="N155" s="47">
        <v>-58.615633797729998</v>
      </c>
      <c r="O155" s="47" t="s">
        <v>15247</v>
      </c>
      <c r="P155" s="47">
        <v>1</v>
      </c>
      <c r="Q155">
        <v>21</v>
      </c>
      <c r="S155" s="23" t="s">
        <v>2347</v>
      </c>
      <c r="T155" t="str">
        <f t="shared" si="22"/>
        <v>10</v>
      </c>
      <c r="V155" t="str">
        <f>+VLOOKUP(B155,MARCO!E:E,1,FALSE)</f>
        <v>Cañuelas</v>
      </c>
      <c r="W155" t="s">
        <v>134</v>
      </c>
      <c r="X155" t="s">
        <v>134</v>
      </c>
      <c r="Y155" t="str">
        <f t="shared" si="23"/>
        <v>R 10 - D 16 - 451 - 3854</v>
      </c>
      <c r="Z155" t="s">
        <v>20</v>
      </c>
      <c r="AA155" t="s">
        <v>2349</v>
      </c>
      <c r="AB155" t="s">
        <v>21</v>
      </c>
      <c r="AD155" t="str">
        <f t="shared" si="24"/>
        <v>Las Praderas</v>
      </c>
      <c r="AE155" t="s">
        <v>22</v>
      </c>
      <c r="AF155" t="s">
        <v>23</v>
      </c>
      <c r="AG155" t="s">
        <v>26</v>
      </c>
      <c r="AH155" t="s">
        <v>2348</v>
      </c>
      <c r="AI155" s="13">
        <f t="shared" si="25"/>
        <v>21</v>
      </c>
      <c r="AJ155" s="13">
        <f t="shared" si="26"/>
        <v>1</v>
      </c>
      <c r="AK155" s="21">
        <v>1</v>
      </c>
      <c r="AM155" t="s">
        <v>2154</v>
      </c>
      <c r="AN155" t="str">
        <f t="shared" si="20"/>
        <v>R10</v>
      </c>
      <c r="AO155" s="20" t="str">
        <f t="shared" si="21"/>
        <v>FINES_R10</v>
      </c>
      <c r="AP155" s="25">
        <f t="shared" si="27"/>
        <v>0.91450297832489014</v>
      </c>
      <c r="AQ155" s="24" t="str">
        <f>+IFERROR(VLOOKUP(Y155,#REF!,2,FALSE),"-")</f>
        <v>-</v>
      </c>
      <c r="AR155" s="13" t="s">
        <v>2393</v>
      </c>
      <c r="AS155" t="s">
        <v>2398</v>
      </c>
      <c r="AT155" t="str">
        <f t="shared" si="28"/>
        <v>Combate De Los Pozos - 254 e/ Maipu - Maximo Paz Las Praderas</v>
      </c>
    </row>
    <row r="156" spans="1:46" ht="15.75" thickBot="1" x14ac:dyDescent="0.3">
      <c r="A156" s="47">
        <v>10</v>
      </c>
      <c r="B156" s="47" t="s">
        <v>453</v>
      </c>
      <c r="C156" s="47" t="s">
        <v>2378</v>
      </c>
      <c r="D156" s="47" t="s">
        <v>458</v>
      </c>
      <c r="E156" s="47" t="s">
        <v>180</v>
      </c>
      <c r="F156" s="47" t="s">
        <v>3116</v>
      </c>
      <c r="G156" s="47" t="s">
        <v>3117</v>
      </c>
      <c r="H156" s="47" t="s">
        <v>3118</v>
      </c>
      <c r="I156" s="47" t="s">
        <v>2475</v>
      </c>
      <c r="J156" s="47" t="s">
        <v>3015</v>
      </c>
      <c r="K156" s="47" t="s">
        <v>13088</v>
      </c>
      <c r="L156" s="47">
        <v>0.37283581495285029</v>
      </c>
      <c r="M156" s="47">
        <v>-35.056823797085002</v>
      </c>
      <c r="N156" s="47">
        <v>-58.752372208402001</v>
      </c>
      <c r="O156" s="47" t="s">
        <v>15248</v>
      </c>
      <c r="P156" s="47">
        <v>1</v>
      </c>
      <c r="Q156">
        <v>26</v>
      </c>
      <c r="S156" s="23" t="s">
        <v>2347</v>
      </c>
      <c r="T156" t="str">
        <f t="shared" si="22"/>
        <v>10</v>
      </c>
      <c r="V156" t="str">
        <f>+VLOOKUP(B156,MARCO!E:E,1,FALSE)</f>
        <v>Cañuelas</v>
      </c>
      <c r="W156" t="s">
        <v>134</v>
      </c>
      <c r="X156" t="s">
        <v>134</v>
      </c>
      <c r="Y156" t="str">
        <f t="shared" si="23"/>
        <v>R 10 - D 16 - 451 - 3831</v>
      </c>
      <c r="Z156" t="s">
        <v>20</v>
      </c>
      <c r="AA156" t="s">
        <v>2349</v>
      </c>
      <c r="AB156" t="s">
        <v>21</v>
      </c>
      <c r="AD156" t="str">
        <f t="shared" si="24"/>
        <v>Uoma</v>
      </c>
      <c r="AE156" t="s">
        <v>22</v>
      </c>
      <c r="AF156" t="s">
        <v>23</v>
      </c>
      <c r="AG156" t="s">
        <v>26</v>
      </c>
      <c r="AH156" t="s">
        <v>2348</v>
      </c>
      <c r="AI156" s="13">
        <f t="shared" si="25"/>
        <v>26</v>
      </c>
      <c r="AJ156" s="13">
        <f t="shared" si="26"/>
        <v>1</v>
      </c>
      <c r="AK156" s="21">
        <v>1</v>
      </c>
      <c r="AM156" t="s">
        <v>2154</v>
      </c>
      <c r="AN156" t="str">
        <f t="shared" si="20"/>
        <v>R10</v>
      </c>
      <c r="AO156" s="20" t="str">
        <f t="shared" si="21"/>
        <v>FINES_R10</v>
      </c>
      <c r="AP156" s="25">
        <f t="shared" si="27"/>
        <v>0.37283581495285029</v>
      </c>
      <c r="AQ156" s="24" t="str">
        <f>+IFERROR(VLOOKUP(Y156,#REF!,2,FALSE),"-")</f>
        <v>-</v>
      </c>
      <c r="AR156" s="13" t="s">
        <v>2393</v>
      </c>
      <c r="AS156" t="s">
        <v>2398</v>
      </c>
      <c r="AT156" t="str">
        <f t="shared" si="28"/>
        <v>Alem - 892 e/ Independencia y Mitre - Cañuelas Centro</v>
      </c>
    </row>
    <row r="157" spans="1:46" ht="15.75" thickBot="1" x14ac:dyDescent="0.3">
      <c r="A157" s="47">
        <v>10</v>
      </c>
      <c r="B157" s="47" t="s">
        <v>453</v>
      </c>
      <c r="C157" s="47" t="s">
        <v>2378</v>
      </c>
      <c r="D157" s="47" t="s">
        <v>458</v>
      </c>
      <c r="E157" s="47" t="s">
        <v>180</v>
      </c>
      <c r="F157" s="47" t="s">
        <v>3121</v>
      </c>
      <c r="G157" s="47" t="s">
        <v>2251</v>
      </c>
      <c r="H157" s="47" t="s">
        <v>3122</v>
      </c>
      <c r="I157" s="47" t="s">
        <v>2475</v>
      </c>
      <c r="J157" s="47" t="s">
        <v>3074</v>
      </c>
      <c r="K157" s="47" t="s">
        <v>13089</v>
      </c>
      <c r="L157" s="47">
        <v>0.37565654516220093</v>
      </c>
      <c r="M157" s="47">
        <v>-34.859510611212002</v>
      </c>
      <c r="N157" s="47">
        <v>-58.391426167633</v>
      </c>
      <c r="O157" s="47" t="s">
        <v>15249</v>
      </c>
      <c r="P157" s="47">
        <v>2</v>
      </c>
      <c r="Q157">
        <v>35</v>
      </c>
      <c r="S157" s="23" t="s">
        <v>2347</v>
      </c>
      <c r="T157" t="str">
        <f t="shared" si="22"/>
        <v>10</v>
      </c>
      <c r="V157" t="str">
        <f>+VLOOKUP(B157,MARCO!E:E,1,FALSE)</f>
        <v>Cañuelas</v>
      </c>
      <c r="W157" t="s">
        <v>134</v>
      </c>
      <c r="X157" t="s">
        <v>134</v>
      </c>
      <c r="Y157" t="str">
        <f t="shared" si="23"/>
        <v>R 10 - D 16 - 451 - 4113</v>
      </c>
      <c r="Z157" t="s">
        <v>20</v>
      </c>
      <c r="AA157" t="s">
        <v>2349</v>
      </c>
      <c r="AB157" t="s">
        <v>21</v>
      </c>
      <c r="AD157" t="str">
        <f t="shared" si="24"/>
        <v>Soc. Fto Villa Adriana</v>
      </c>
      <c r="AE157" t="s">
        <v>22</v>
      </c>
      <c r="AF157" t="s">
        <v>23</v>
      </c>
      <c r="AG157" t="s">
        <v>26</v>
      </c>
      <c r="AH157" t="s">
        <v>2348</v>
      </c>
      <c r="AI157" s="13">
        <f t="shared" si="25"/>
        <v>35</v>
      </c>
      <c r="AJ157" s="13">
        <f t="shared" si="26"/>
        <v>2</v>
      </c>
      <c r="AK157" s="21">
        <v>1</v>
      </c>
      <c r="AM157" t="s">
        <v>2154</v>
      </c>
      <c r="AN157" t="str">
        <f t="shared" si="20"/>
        <v>R10</v>
      </c>
      <c r="AO157" s="20" t="str">
        <f t="shared" si="21"/>
        <v>FINES_R10</v>
      </c>
      <c r="AP157" s="25">
        <f t="shared" si="27"/>
        <v>0.37565654516220093</v>
      </c>
      <c r="AQ157" s="24" t="str">
        <f>+IFERROR(VLOOKUP(Y157,#REF!,2,FALSE),"-")</f>
        <v>-</v>
      </c>
      <c r="AR157" s="13" t="s">
        <v>2393</v>
      </c>
      <c r="AS157" t="s">
        <v>2398</v>
      </c>
      <c r="AT157" t="str">
        <f t="shared" si="28"/>
        <v>Calle 25 - 100 e/ Rivadavia y Hipólito Yrigoyen - Villa Adriana Villa Adriana</v>
      </c>
    </row>
    <row r="158" spans="1:46" ht="15.75" thickBot="1" x14ac:dyDescent="0.3">
      <c r="A158" s="47">
        <v>10</v>
      </c>
      <c r="B158" s="47" t="s">
        <v>453</v>
      </c>
      <c r="C158" s="47" t="s">
        <v>2378</v>
      </c>
      <c r="D158" s="47" t="s">
        <v>458</v>
      </c>
      <c r="E158" s="47" t="s">
        <v>180</v>
      </c>
      <c r="F158" s="47" t="s">
        <v>3124</v>
      </c>
      <c r="G158" s="47" t="s">
        <v>3125</v>
      </c>
      <c r="H158" s="47" t="s">
        <v>3126</v>
      </c>
      <c r="I158" s="47" t="s">
        <v>2475</v>
      </c>
      <c r="J158" s="47" t="s">
        <v>3074</v>
      </c>
      <c r="K158" s="47" t="s">
        <v>13090</v>
      </c>
      <c r="L158" s="47">
        <v>0.45362627506256098</v>
      </c>
      <c r="M158" s="47">
        <v>-35.057791990721</v>
      </c>
      <c r="N158" s="47">
        <v>-58.766048959812998</v>
      </c>
      <c r="O158" s="47" t="s">
        <v>15250</v>
      </c>
      <c r="P158" s="47">
        <v>1</v>
      </c>
      <c r="Q158">
        <v>31</v>
      </c>
      <c r="S158" s="23" t="s">
        <v>2347</v>
      </c>
      <c r="T158" t="str">
        <f t="shared" si="22"/>
        <v>10</v>
      </c>
      <c r="V158" t="str">
        <f>+VLOOKUP(B158,MARCO!E:E,1,FALSE)</f>
        <v>Cañuelas</v>
      </c>
      <c r="W158" t="s">
        <v>134</v>
      </c>
      <c r="X158" t="s">
        <v>134</v>
      </c>
      <c r="Y158" t="str">
        <f t="shared" si="23"/>
        <v>R 10 - D 16 - 451 - 1140</v>
      </c>
      <c r="Z158" t="s">
        <v>20</v>
      </c>
      <c r="AA158" t="s">
        <v>2349</v>
      </c>
      <c r="AB158" t="s">
        <v>21</v>
      </c>
      <c r="AD158" t="str">
        <f t="shared" si="24"/>
        <v>Soc De Fto 12 De Octubre</v>
      </c>
      <c r="AE158" t="s">
        <v>22</v>
      </c>
      <c r="AF158" t="s">
        <v>23</v>
      </c>
      <c r="AG158" t="s">
        <v>26</v>
      </c>
      <c r="AH158" t="s">
        <v>2348</v>
      </c>
      <c r="AI158" s="13">
        <f t="shared" si="25"/>
        <v>31</v>
      </c>
      <c r="AJ158" s="13">
        <f t="shared" si="26"/>
        <v>1</v>
      </c>
      <c r="AK158" s="21">
        <v>1</v>
      </c>
      <c r="AM158" t="s">
        <v>2154</v>
      </c>
      <c r="AN158" t="str">
        <f t="shared" si="20"/>
        <v>R10</v>
      </c>
      <c r="AO158" s="20" t="str">
        <f t="shared" si="21"/>
        <v>FINES_R10</v>
      </c>
      <c r="AP158" s="25">
        <f t="shared" si="27"/>
        <v>0.45362627506256098</v>
      </c>
      <c r="AQ158" s="24" t="str">
        <f>+IFERROR(VLOOKUP(Y158,#REF!,2,FALSE),"-")</f>
        <v>-</v>
      </c>
      <c r="AR158" s="13" t="s">
        <v>2393</v>
      </c>
      <c r="AS158" t="s">
        <v>2398</v>
      </c>
      <c r="AT158" t="str">
        <f t="shared" si="28"/>
        <v>Del Carmen - 50 e/ Rawson y 12 De Octubre - Cañuelas 12 De Octubre</v>
      </c>
    </row>
    <row r="159" spans="1:46" ht="15.75" thickBot="1" x14ac:dyDescent="0.3">
      <c r="A159" s="47">
        <v>10</v>
      </c>
      <c r="B159" s="47" t="s">
        <v>453</v>
      </c>
      <c r="C159" s="47" t="s">
        <v>2378</v>
      </c>
      <c r="D159" s="47" t="s">
        <v>458</v>
      </c>
      <c r="E159" s="47" t="s">
        <v>180</v>
      </c>
      <c r="F159" s="47" t="s">
        <v>3128</v>
      </c>
      <c r="G159" s="47" t="s">
        <v>2209</v>
      </c>
      <c r="H159" s="47" t="s">
        <v>3129</v>
      </c>
      <c r="I159" s="47" t="s">
        <v>2475</v>
      </c>
      <c r="J159" s="47" t="s">
        <v>3074</v>
      </c>
      <c r="K159" s="47" t="s">
        <v>13091</v>
      </c>
      <c r="L159" s="47">
        <v>0.26985353231430048</v>
      </c>
      <c r="M159" s="47">
        <v>-35.052549697018001</v>
      </c>
      <c r="N159" s="47">
        <v>-58.765875202959997</v>
      </c>
      <c r="O159" s="47" t="s">
        <v>15251</v>
      </c>
      <c r="P159" s="47">
        <v>1</v>
      </c>
      <c r="Q159">
        <v>24</v>
      </c>
      <c r="S159" s="23" t="s">
        <v>2347</v>
      </c>
      <c r="T159" t="str">
        <f t="shared" si="22"/>
        <v>10</v>
      </c>
      <c r="V159" t="str">
        <f>+VLOOKUP(B159,MARCO!E:E,1,FALSE)</f>
        <v>Cañuelas</v>
      </c>
      <c r="W159" t="s">
        <v>134</v>
      </c>
      <c r="X159" t="s">
        <v>134</v>
      </c>
      <c r="Y159" t="str">
        <f t="shared" si="23"/>
        <v>R 10 - D 16 - 451 - 4449</v>
      </c>
      <c r="Z159" t="s">
        <v>20</v>
      </c>
      <c r="AA159" t="s">
        <v>2349</v>
      </c>
      <c r="AB159" t="s">
        <v>21</v>
      </c>
      <c r="AD159" t="str">
        <f t="shared" si="24"/>
        <v>Suteba</v>
      </c>
      <c r="AE159" t="s">
        <v>22</v>
      </c>
      <c r="AF159" t="s">
        <v>23</v>
      </c>
      <c r="AG159" t="s">
        <v>26</v>
      </c>
      <c r="AH159" t="s">
        <v>2348</v>
      </c>
      <c r="AI159" s="13">
        <f t="shared" si="25"/>
        <v>24</v>
      </c>
      <c r="AJ159" s="13">
        <f t="shared" si="26"/>
        <v>1</v>
      </c>
      <c r="AK159" s="21">
        <v>1</v>
      </c>
      <c r="AM159" t="s">
        <v>2154</v>
      </c>
      <c r="AN159" t="str">
        <f t="shared" si="20"/>
        <v>R10</v>
      </c>
      <c r="AO159" s="20" t="str">
        <f t="shared" si="21"/>
        <v>FINES_R10</v>
      </c>
      <c r="AP159" s="25">
        <f t="shared" si="27"/>
        <v>0.26985353231430048</v>
      </c>
      <c r="AQ159" s="24" t="str">
        <f>+IFERROR(VLOOKUP(Y159,#REF!,2,FALSE),"-")</f>
        <v>-</v>
      </c>
      <c r="AR159" s="13" t="s">
        <v>2393</v>
      </c>
      <c r="AS159" t="s">
        <v>2398</v>
      </c>
      <c r="AT159" t="str">
        <f t="shared" si="28"/>
        <v>Brandsen - 1237 e/ Mozotegui y A. Argentina - Cañuelas Centro</v>
      </c>
    </row>
    <row r="160" spans="1:46" ht="15.75" thickBot="1" x14ac:dyDescent="0.3">
      <c r="A160" s="47">
        <v>10</v>
      </c>
      <c r="B160" s="47" t="s">
        <v>747</v>
      </c>
      <c r="C160" s="47" t="s">
        <v>2378</v>
      </c>
      <c r="D160" s="47" t="s">
        <v>758</v>
      </c>
      <c r="E160" s="47" t="s">
        <v>759</v>
      </c>
      <c r="F160" s="47" t="s">
        <v>3131</v>
      </c>
      <c r="G160" s="47" t="s">
        <v>3132</v>
      </c>
      <c r="H160" s="47" t="s">
        <v>3133</v>
      </c>
      <c r="I160" s="47" t="s">
        <v>2414</v>
      </c>
      <c r="J160" s="47"/>
      <c r="K160" s="47" t="s">
        <v>13092</v>
      </c>
      <c r="L160" s="47">
        <v>0.43378973007202148</v>
      </c>
      <c r="M160" s="47">
        <v>-34.621472188561</v>
      </c>
      <c r="N160" s="47">
        <v>-58.920402880254997</v>
      </c>
      <c r="O160" s="47" t="s">
        <v>15252</v>
      </c>
      <c r="P160" s="47">
        <v>2</v>
      </c>
      <c r="Q160">
        <v>57</v>
      </c>
      <c r="S160" s="23" t="s">
        <v>2347</v>
      </c>
      <c r="T160" t="str">
        <f t="shared" si="22"/>
        <v>10</v>
      </c>
      <c r="V160" t="str">
        <f>+VLOOKUP(B160,MARCO!E:E,1,FALSE)</f>
        <v>General Rodríguez</v>
      </c>
      <c r="W160" t="s">
        <v>134</v>
      </c>
      <c r="X160" t="s">
        <v>134</v>
      </c>
      <c r="Y160" t="str">
        <f t="shared" si="23"/>
        <v>R 10 - D 44 - 451 - 1953</v>
      </c>
      <c r="Z160" t="s">
        <v>20</v>
      </c>
      <c r="AA160" t="s">
        <v>2349</v>
      </c>
      <c r="AB160" t="s">
        <v>21</v>
      </c>
      <c r="AD160" t="str">
        <f t="shared" si="24"/>
        <v>Sociedad De Fomento "parque La Argentina"</v>
      </c>
      <c r="AE160" t="s">
        <v>22</v>
      </c>
      <c r="AF160" t="s">
        <v>23</v>
      </c>
      <c r="AG160" t="s">
        <v>26</v>
      </c>
      <c r="AH160" t="s">
        <v>2348</v>
      </c>
      <c r="AI160" s="13">
        <f t="shared" si="25"/>
        <v>57</v>
      </c>
      <c r="AJ160" s="13">
        <f t="shared" si="26"/>
        <v>2</v>
      </c>
      <c r="AK160" s="21">
        <v>1</v>
      </c>
      <c r="AM160" t="s">
        <v>2154</v>
      </c>
      <c r="AN160" t="str">
        <f t="shared" si="20"/>
        <v>R10</v>
      </c>
      <c r="AO160" s="20" t="str">
        <f t="shared" si="21"/>
        <v>FINES_R10</v>
      </c>
      <c r="AP160" s="25">
        <f t="shared" si="27"/>
        <v>0.43378973007202148</v>
      </c>
      <c r="AQ160" s="24" t="str">
        <f>+IFERROR(VLOOKUP(Y160,#REF!,2,FALSE),"-")</f>
        <v>-</v>
      </c>
      <c r="AR160" s="13" t="s">
        <v>2393</v>
      </c>
      <c r="AS160" t="s">
        <v>2397</v>
      </c>
      <c r="AT160" t="str">
        <f t="shared" si="28"/>
        <v>Roldan - 000 e/ Pringles - General Rodriguez Las Malvinas</v>
      </c>
    </row>
    <row r="161" spans="1:46" ht="15.75" thickBot="1" x14ac:dyDescent="0.3">
      <c r="A161" s="47">
        <v>10</v>
      </c>
      <c r="B161" s="47" t="s">
        <v>747</v>
      </c>
      <c r="C161" s="47" t="s">
        <v>2378</v>
      </c>
      <c r="D161" s="47" t="s">
        <v>758</v>
      </c>
      <c r="E161" s="47" t="s">
        <v>759</v>
      </c>
      <c r="F161" s="47" t="s">
        <v>3135</v>
      </c>
      <c r="G161" s="47" t="s">
        <v>3136</v>
      </c>
      <c r="H161" s="47" t="s">
        <v>3137</v>
      </c>
      <c r="I161" s="47" t="s">
        <v>2414</v>
      </c>
      <c r="J161" s="47"/>
      <c r="K161" s="47" t="s">
        <v>13093</v>
      </c>
      <c r="L161" s="47">
        <v>0.36287084221839899</v>
      </c>
      <c r="M161" s="47">
        <v>-34.603679999999997</v>
      </c>
      <c r="N161" s="47">
        <v>-58.949649999999998</v>
      </c>
      <c r="O161" s="47" t="s">
        <v>15253</v>
      </c>
      <c r="P161" s="47">
        <v>3</v>
      </c>
      <c r="Q161">
        <v>102</v>
      </c>
      <c r="S161" s="23" t="s">
        <v>2347</v>
      </c>
      <c r="T161" t="str">
        <f t="shared" si="22"/>
        <v>10</v>
      </c>
      <c r="V161" t="str">
        <f>+VLOOKUP(B161,MARCO!E:E,1,FALSE)</f>
        <v>General Rodríguez</v>
      </c>
      <c r="W161" t="s">
        <v>134</v>
      </c>
      <c r="X161" t="s">
        <v>134</v>
      </c>
      <c r="Y161" t="str">
        <f t="shared" si="23"/>
        <v>R 10 - D 44 - 451 - 1958</v>
      </c>
      <c r="Z161" t="s">
        <v>20</v>
      </c>
      <c r="AA161" t="s">
        <v>2349</v>
      </c>
      <c r="AB161" t="s">
        <v>21</v>
      </c>
      <c r="AD161" t="str">
        <f t="shared" si="24"/>
        <v>Ep 19</v>
      </c>
      <c r="AE161" t="s">
        <v>22</v>
      </c>
      <c r="AF161" t="s">
        <v>23</v>
      </c>
      <c r="AG161" t="s">
        <v>26</v>
      </c>
      <c r="AH161" t="s">
        <v>2348</v>
      </c>
      <c r="AI161" s="13">
        <f t="shared" si="25"/>
        <v>102</v>
      </c>
      <c r="AJ161" s="13">
        <f t="shared" si="26"/>
        <v>3</v>
      </c>
      <c r="AK161" s="21">
        <v>1</v>
      </c>
      <c r="AM161" t="s">
        <v>2154</v>
      </c>
      <c r="AN161" t="str">
        <f t="shared" si="20"/>
        <v>R10</v>
      </c>
      <c r="AO161" s="20" t="str">
        <f t="shared" si="21"/>
        <v>FINES_R10</v>
      </c>
      <c r="AP161" s="25">
        <f t="shared" si="27"/>
        <v>0.36287084221839899</v>
      </c>
      <c r="AQ161" s="24" t="str">
        <f>+IFERROR(VLOOKUP(Y161,#REF!,2,FALSE),"-")</f>
        <v>-</v>
      </c>
      <c r="AR161" s="13" t="s">
        <v>2393</v>
      </c>
      <c r="AS161" t="s">
        <v>2397</v>
      </c>
      <c r="AT161" t="str">
        <f t="shared" si="28"/>
        <v>Hipólito Yrigoyen - 965 e/ Avenida San Martín y Sarmiento - General Rodriguez General Rodriguez</v>
      </c>
    </row>
    <row r="162" spans="1:46" ht="15.75" thickBot="1" x14ac:dyDescent="0.3">
      <c r="A162" s="47">
        <v>10</v>
      </c>
      <c r="B162" s="47" t="s">
        <v>747</v>
      </c>
      <c r="C162" s="47" t="s">
        <v>2378</v>
      </c>
      <c r="D162" s="47" t="s">
        <v>758</v>
      </c>
      <c r="E162" s="47" t="s">
        <v>759</v>
      </c>
      <c r="F162" s="47" t="s">
        <v>3139</v>
      </c>
      <c r="G162" s="47" t="s">
        <v>3140</v>
      </c>
      <c r="H162" s="47" t="s">
        <v>3141</v>
      </c>
      <c r="I162" s="47" t="s">
        <v>2414</v>
      </c>
      <c r="J162" s="47"/>
      <c r="K162" s="47" t="s">
        <v>13094</v>
      </c>
      <c r="L162" s="47">
        <v>0.64618659019470215</v>
      </c>
      <c r="M162" s="47">
        <v>-34.6102632910832</v>
      </c>
      <c r="N162" s="47">
        <v>-58.969707889635103</v>
      </c>
      <c r="O162" s="47" t="s">
        <v>15254</v>
      </c>
      <c r="P162" s="47">
        <v>2</v>
      </c>
      <c r="Q162">
        <v>39</v>
      </c>
      <c r="S162" s="23" t="s">
        <v>2347</v>
      </c>
      <c r="T162" t="str">
        <f t="shared" si="22"/>
        <v>10</v>
      </c>
      <c r="V162" t="str">
        <f>+VLOOKUP(B162,MARCO!E:E,1,FALSE)</f>
        <v>General Rodríguez</v>
      </c>
      <c r="W162" t="s">
        <v>134</v>
      </c>
      <c r="X162" t="s">
        <v>134</v>
      </c>
      <c r="Y162" t="str">
        <f t="shared" si="23"/>
        <v>R 10 - D 44 - 451 - 1949</v>
      </c>
      <c r="Z162" t="s">
        <v>20</v>
      </c>
      <c r="AA162" t="s">
        <v>2349</v>
      </c>
      <c r="AB162" t="s">
        <v>21</v>
      </c>
      <c r="AD162" t="str">
        <f t="shared" si="24"/>
        <v>Ep 9- Sociedad De Fomento Parque San Martín</v>
      </c>
      <c r="AE162" t="s">
        <v>22</v>
      </c>
      <c r="AF162" t="s">
        <v>23</v>
      </c>
      <c r="AG162" t="s">
        <v>26</v>
      </c>
      <c r="AH162" t="s">
        <v>2348</v>
      </c>
      <c r="AI162" s="13">
        <f t="shared" si="25"/>
        <v>39</v>
      </c>
      <c r="AJ162" s="13">
        <f t="shared" si="26"/>
        <v>2</v>
      </c>
      <c r="AK162" s="21">
        <v>1</v>
      </c>
      <c r="AM162" t="s">
        <v>2154</v>
      </c>
      <c r="AN162" t="str">
        <f t="shared" si="20"/>
        <v>R10</v>
      </c>
      <c r="AO162" s="20" t="str">
        <f t="shared" si="21"/>
        <v>FINES_R10</v>
      </c>
      <c r="AP162" s="25">
        <f t="shared" si="27"/>
        <v>0.64618659019470215</v>
      </c>
      <c r="AQ162" s="24" t="str">
        <f>+IFERROR(VLOOKUP(Y162,#REF!,2,FALSE),"-")</f>
        <v>-</v>
      </c>
      <c r="AR162" s="13" t="s">
        <v>2393</v>
      </c>
      <c r="AS162" t="s">
        <v>2398</v>
      </c>
      <c r="AT162" t="str">
        <f t="shared" si="28"/>
        <v>Juana Azurduy - 000 e/ Remedios De Escalada De San Martín - General Rodriguez San Martín</v>
      </c>
    </row>
    <row r="163" spans="1:46" ht="15.75" thickBot="1" x14ac:dyDescent="0.3">
      <c r="A163" s="47">
        <v>10</v>
      </c>
      <c r="B163" s="47" t="s">
        <v>747</v>
      </c>
      <c r="C163" s="47" t="s">
        <v>2378</v>
      </c>
      <c r="D163" s="47" t="s">
        <v>758</v>
      </c>
      <c r="E163" s="47" t="s">
        <v>759</v>
      </c>
      <c r="F163" s="47" t="s">
        <v>3143</v>
      </c>
      <c r="G163" s="47" t="s">
        <v>3144</v>
      </c>
      <c r="H163" s="47" t="s">
        <v>3145</v>
      </c>
      <c r="I163" s="47" t="s">
        <v>2414</v>
      </c>
      <c r="J163" s="47"/>
      <c r="K163" s="47" t="s">
        <v>13095</v>
      </c>
      <c r="L163" s="47">
        <v>0.25065222382545471</v>
      </c>
      <c r="M163" s="47">
        <v>-34.604441700000002</v>
      </c>
      <c r="N163" s="47">
        <v>-58.953281500000003</v>
      </c>
      <c r="O163" s="47" t="s">
        <v>15255</v>
      </c>
      <c r="P163" s="47">
        <v>4</v>
      </c>
      <c r="Q163">
        <v>64</v>
      </c>
      <c r="S163" s="23" t="s">
        <v>2347</v>
      </c>
      <c r="T163" t="str">
        <f t="shared" si="22"/>
        <v>10</v>
      </c>
      <c r="V163" t="str">
        <f>+VLOOKUP(B163,MARCO!E:E,1,FALSE)</f>
        <v>General Rodríguez</v>
      </c>
      <c r="W163" t="s">
        <v>134</v>
      </c>
      <c r="X163" t="s">
        <v>134</v>
      </c>
      <c r="Y163" t="str">
        <f t="shared" si="23"/>
        <v>R 10 - D 44 - 451 - 1947</v>
      </c>
      <c r="Z163" t="s">
        <v>20</v>
      </c>
      <c r="AA163" t="s">
        <v>2349</v>
      </c>
      <c r="AB163" t="s">
        <v>21</v>
      </c>
      <c r="AD163" t="str">
        <f t="shared" si="24"/>
        <v>Atilra</v>
      </c>
      <c r="AE163" t="s">
        <v>22</v>
      </c>
      <c r="AF163" t="s">
        <v>23</v>
      </c>
      <c r="AG163" t="s">
        <v>26</v>
      </c>
      <c r="AH163" t="s">
        <v>2348</v>
      </c>
      <c r="AI163" s="13">
        <f t="shared" si="25"/>
        <v>64</v>
      </c>
      <c r="AJ163" s="13">
        <f t="shared" si="26"/>
        <v>4</v>
      </c>
      <c r="AK163" s="21">
        <v>1</v>
      </c>
      <c r="AM163" t="s">
        <v>2154</v>
      </c>
      <c r="AN163" t="str">
        <f t="shared" si="20"/>
        <v>R10</v>
      </c>
      <c r="AO163" s="20" t="str">
        <f t="shared" si="21"/>
        <v>FINES_R10</v>
      </c>
      <c r="AP163" s="25">
        <f t="shared" si="27"/>
        <v>0.25065222382545471</v>
      </c>
      <c r="AQ163" s="24" t="str">
        <f>+IFERROR(VLOOKUP(Y163,#REF!,2,FALSE),"-")</f>
        <v>-</v>
      </c>
      <c r="AR163" s="13" t="s">
        <v>2393</v>
      </c>
      <c r="AS163" t="s">
        <v>2397</v>
      </c>
      <c r="AT163" t="str">
        <f t="shared" si="28"/>
        <v>Avenida España - 434 e/ Avellaneda y Mariano Moreno - General Rodriguez General Rodriguez</v>
      </c>
    </row>
    <row r="164" spans="1:46" ht="15.75" thickBot="1" x14ac:dyDescent="0.3">
      <c r="A164" s="47">
        <v>10</v>
      </c>
      <c r="B164" s="47" t="s">
        <v>747</v>
      </c>
      <c r="C164" s="47" t="s">
        <v>2378</v>
      </c>
      <c r="D164" s="47" t="s">
        <v>758</v>
      </c>
      <c r="E164" s="47" t="s">
        <v>759</v>
      </c>
      <c r="F164" s="47" t="s">
        <v>3147</v>
      </c>
      <c r="G164" s="47" t="s">
        <v>2259</v>
      </c>
      <c r="H164" s="47" t="s">
        <v>3148</v>
      </c>
      <c r="I164" s="47" t="s">
        <v>2414</v>
      </c>
      <c r="J164" s="47"/>
      <c r="K164" s="47" t="s">
        <v>13096</v>
      </c>
      <c r="L164" s="47">
        <v>0.36133530735969538</v>
      </c>
      <c r="M164" s="47">
        <v>-34.605388619999999</v>
      </c>
      <c r="N164" s="47">
        <v>-58.95484957</v>
      </c>
      <c r="O164" s="47" t="s">
        <v>15256</v>
      </c>
      <c r="P164" s="47">
        <v>1</v>
      </c>
      <c r="Q164">
        <v>26</v>
      </c>
      <c r="S164" s="23" t="s">
        <v>2347</v>
      </c>
      <c r="T164" t="str">
        <f t="shared" si="22"/>
        <v>10</v>
      </c>
      <c r="V164" t="str">
        <f>+VLOOKUP(B164,MARCO!E:E,1,FALSE)</f>
        <v>General Rodríguez</v>
      </c>
      <c r="W164" t="s">
        <v>134</v>
      </c>
      <c r="X164" t="s">
        <v>134</v>
      </c>
      <c r="Y164" t="str">
        <f t="shared" si="23"/>
        <v>R 10 - D 44 - 451 - 1962</v>
      </c>
      <c r="Z164" t="s">
        <v>20</v>
      </c>
      <c r="AA164" t="s">
        <v>2349</v>
      </c>
      <c r="AB164" t="s">
        <v>21</v>
      </c>
      <c r="AD164" t="str">
        <f t="shared" si="24"/>
        <v>Museo " Enrique Cadicamo"</v>
      </c>
      <c r="AE164" t="s">
        <v>22</v>
      </c>
      <c r="AF164" t="s">
        <v>23</v>
      </c>
      <c r="AG164" t="s">
        <v>26</v>
      </c>
      <c r="AH164" t="s">
        <v>2348</v>
      </c>
      <c r="AI164" s="13">
        <f t="shared" si="25"/>
        <v>26</v>
      </c>
      <c r="AJ164" s="13">
        <f t="shared" si="26"/>
        <v>1</v>
      </c>
      <c r="AK164" s="21">
        <v>1</v>
      </c>
      <c r="AM164" t="s">
        <v>2154</v>
      </c>
      <c r="AN164" t="str">
        <f t="shared" si="20"/>
        <v>R10</v>
      </c>
      <c r="AO164" s="20" t="str">
        <f t="shared" si="21"/>
        <v>FINES_R10</v>
      </c>
      <c r="AP164" s="25">
        <f t="shared" si="27"/>
        <v>0.36133530735969538</v>
      </c>
      <c r="AQ164" s="24" t="str">
        <f>+IFERROR(VLOOKUP(Y164,#REF!,2,FALSE),"-")</f>
        <v>-</v>
      </c>
      <c r="AR164" s="13" t="s">
        <v>2393</v>
      </c>
      <c r="AS164" t="s">
        <v>2397</v>
      </c>
      <c r="AT164" t="str">
        <f t="shared" si="28"/>
        <v>Sarmiento - 518 e/ Balcarce y Almirante Brown - General Rodriguez General Rodriguez</v>
      </c>
    </row>
    <row r="165" spans="1:46" ht="15.75" thickBot="1" x14ac:dyDescent="0.3">
      <c r="A165" s="47">
        <v>10</v>
      </c>
      <c r="B165" s="47" t="s">
        <v>747</v>
      </c>
      <c r="C165" s="47" t="s">
        <v>2378</v>
      </c>
      <c r="D165" s="47" t="s">
        <v>758</v>
      </c>
      <c r="E165" s="47" t="s">
        <v>759</v>
      </c>
      <c r="F165" s="47" t="s">
        <v>3150</v>
      </c>
      <c r="G165" s="47" t="s">
        <v>3151</v>
      </c>
      <c r="H165" s="47" t="s">
        <v>3152</v>
      </c>
      <c r="I165" s="47" t="s">
        <v>2414</v>
      </c>
      <c r="J165" s="47"/>
      <c r="K165" s="47" t="s">
        <v>13097</v>
      </c>
      <c r="L165" s="47">
        <v>0.31510639190673828</v>
      </c>
      <c r="M165" s="47">
        <v>-34.610131000000003</v>
      </c>
      <c r="N165" s="47">
        <v>-58.959183500000002</v>
      </c>
      <c r="O165" s="47" t="s">
        <v>15257</v>
      </c>
      <c r="P165" s="47">
        <v>1</v>
      </c>
      <c r="Q165">
        <v>18</v>
      </c>
      <c r="S165" s="23" t="s">
        <v>2347</v>
      </c>
      <c r="T165" t="str">
        <f t="shared" si="22"/>
        <v>10</v>
      </c>
      <c r="V165" t="str">
        <f>+VLOOKUP(B165,MARCO!E:E,1,FALSE)</f>
        <v>General Rodríguez</v>
      </c>
      <c r="W165" t="s">
        <v>134</v>
      </c>
      <c r="X165" t="s">
        <v>134</v>
      </c>
      <c r="Y165" t="str">
        <f t="shared" si="23"/>
        <v>R 10 - D 44 - 451 - 3001</v>
      </c>
      <c r="Z165" t="s">
        <v>20</v>
      </c>
      <c r="AA165" t="s">
        <v>2349</v>
      </c>
      <c r="AB165" t="s">
        <v>21</v>
      </c>
      <c r="AD165" t="str">
        <f t="shared" si="24"/>
        <v>Fuente De Restauración Familiar</v>
      </c>
      <c r="AE165" t="s">
        <v>22</v>
      </c>
      <c r="AF165" t="s">
        <v>23</v>
      </c>
      <c r="AG165" t="s">
        <v>26</v>
      </c>
      <c r="AH165" t="s">
        <v>2348</v>
      </c>
      <c r="AI165" s="13">
        <f t="shared" si="25"/>
        <v>18</v>
      </c>
      <c r="AJ165" s="13">
        <f t="shared" si="26"/>
        <v>1</v>
      </c>
      <c r="AK165" s="21">
        <v>1</v>
      </c>
      <c r="AM165" t="s">
        <v>2154</v>
      </c>
      <c r="AN165" t="str">
        <f t="shared" si="20"/>
        <v>R10</v>
      </c>
      <c r="AO165" s="20" t="str">
        <f t="shared" si="21"/>
        <v>FINES_R10</v>
      </c>
      <c r="AP165" s="25">
        <f t="shared" si="27"/>
        <v>0.31510639190673828</v>
      </c>
      <c r="AQ165" s="24" t="str">
        <f>+IFERROR(VLOOKUP(Y165,#REF!,2,FALSE),"-")</f>
        <v>-</v>
      </c>
      <c r="AR165" s="13" t="s">
        <v>2393</v>
      </c>
      <c r="AS165" t="s">
        <v>2398</v>
      </c>
      <c r="AT165" t="str">
        <f t="shared" si="28"/>
        <v>Rivadavia - 440 e/ V.vera y Bonino - General Rodriguez Agua De Oro</v>
      </c>
    </row>
    <row r="166" spans="1:46" ht="15.75" thickBot="1" x14ac:dyDescent="0.3">
      <c r="A166" s="47">
        <v>10</v>
      </c>
      <c r="B166" s="47" t="s">
        <v>747</v>
      </c>
      <c r="C166" s="47" t="s">
        <v>2378</v>
      </c>
      <c r="D166" s="47" t="s">
        <v>758</v>
      </c>
      <c r="E166" s="47" t="s">
        <v>759</v>
      </c>
      <c r="F166" s="47" t="s">
        <v>3155</v>
      </c>
      <c r="G166" s="47" t="s">
        <v>2254</v>
      </c>
      <c r="H166" s="47" t="s">
        <v>3156</v>
      </c>
      <c r="I166" s="47" t="s">
        <v>2414</v>
      </c>
      <c r="J166" s="47"/>
      <c r="K166" s="47" t="s">
        <v>13098</v>
      </c>
      <c r="L166" s="47">
        <v>0.96926194429397583</v>
      </c>
      <c r="M166" s="47">
        <v>-34.611156119317997</v>
      </c>
      <c r="N166" s="47">
        <v>-58.887748578044999</v>
      </c>
      <c r="O166" s="47" t="s">
        <v>15258</v>
      </c>
      <c r="P166" s="47">
        <v>1</v>
      </c>
      <c r="Q166">
        <v>14</v>
      </c>
      <c r="S166" s="23" t="s">
        <v>2347</v>
      </c>
      <c r="T166" t="str">
        <f t="shared" si="22"/>
        <v>10</v>
      </c>
      <c r="V166" t="str">
        <f>+VLOOKUP(B166,MARCO!E:E,1,FALSE)</f>
        <v>General Rodríguez</v>
      </c>
      <c r="W166" t="s">
        <v>134</v>
      </c>
      <c r="X166" t="s">
        <v>134</v>
      </c>
      <c r="Y166" t="str">
        <f t="shared" si="23"/>
        <v>R 10 - D 44 - 451 - 1971</v>
      </c>
      <c r="Z166" t="s">
        <v>20</v>
      </c>
      <c r="AA166" t="s">
        <v>2349</v>
      </c>
      <c r="AB166" t="s">
        <v>21</v>
      </c>
      <c r="AD166" t="str">
        <f t="shared" si="24"/>
        <v>Capilla San Cayetano</v>
      </c>
      <c r="AE166" t="s">
        <v>22</v>
      </c>
      <c r="AF166" t="s">
        <v>23</v>
      </c>
      <c r="AG166" t="s">
        <v>26</v>
      </c>
      <c r="AH166" t="s">
        <v>2348</v>
      </c>
      <c r="AI166" s="13">
        <f t="shared" si="25"/>
        <v>14</v>
      </c>
      <c r="AJ166" s="13">
        <f t="shared" si="26"/>
        <v>1</v>
      </c>
      <c r="AK166" s="21">
        <v>1</v>
      </c>
      <c r="AM166" t="s">
        <v>2154</v>
      </c>
      <c r="AN166" t="str">
        <f t="shared" si="20"/>
        <v>R10</v>
      </c>
      <c r="AO166" s="20" t="str">
        <f t="shared" si="21"/>
        <v>FINES_R10</v>
      </c>
      <c r="AP166" s="25">
        <f t="shared" si="27"/>
        <v>0.96926194429397583</v>
      </c>
      <c r="AQ166" s="24" t="str">
        <f>+IFERROR(VLOOKUP(Y166,#REF!,2,FALSE),"-")</f>
        <v>-</v>
      </c>
      <c r="AR166" s="13" t="s">
        <v>2393</v>
      </c>
      <c r="AS166" t="s">
        <v>2397</v>
      </c>
      <c r="AT166" t="str">
        <f t="shared" si="28"/>
        <v>Las Violetas - e/ Caseros - General Rodriguez Agua De Oro</v>
      </c>
    </row>
    <row r="167" spans="1:46" ht="15.75" thickBot="1" x14ac:dyDescent="0.3">
      <c r="A167" s="47">
        <v>10</v>
      </c>
      <c r="B167" s="47" t="s">
        <v>747</v>
      </c>
      <c r="C167" s="47" t="s">
        <v>2378</v>
      </c>
      <c r="D167" s="47" t="s">
        <v>758</v>
      </c>
      <c r="E167" s="47" t="s">
        <v>759</v>
      </c>
      <c r="F167" s="47" t="s">
        <v>3158</v>
      </c>
      <c r="G167" s="47" t="s">
        <v>2257</v>
      </c>
      <c r="H167" s="47" t="s">
        <v>3159</v>
      </c>
      <c r="I167" s="47" t="s">
        <v>2414</v>
      </c>
      <c r="J167" s="47"/>
      <c r="K167" s="47" t="s">
        <v>13099</v>
      </c>
      <c r="L167" s="47">
        <v>0.55383557081222534</v>
      </c>
      <c r="M167" s="47">
        <v>-34.620637821234098</v>
      </c>
      <c r="N167" s="47">
        <v>-58.978635867684098</v>
      </c>
      <c r="O167" s="47" t="s">
        <v>15259</v>
      </c>
      <c r="P167" s="47">
        <v>1</v>
      </c>
      <c r="Q167">
        <v>11</v>
      </c>
      <c r="S167" s="23" t="s">
        <v>2347</v>
      </c>
      <c r="T167" t="str">
        <f t="shared" si="22"/>
        <v>10</v>
      </c>
      <c r="V167" t="str">
        <f>+VLOOKUP(B167,MARCO!E:E,1,FALSE)</f>
        <v>General Rodríguez</v>
      </c>
      <c r="W167" t="s">
        <v>134</v>
      </c>
      <c r="X167" t="s">
        <v>134</v>
      </c>
      <c r="Y167" t="str">
        <f t="shared" si="23"/>
        <v>R 10 - D 44 - 451 - 3002</v>
      </c>
      <c r="Z167" t="s">
        <v>20</v>
      </c>
      <c r="AA167" t="s">
        <v>2349</v>
      </c>
      <c r="AB167" t="s">
        <v>21</v>
      </c>
      <c r="AD167" t="str">
        <f t="shared" si="24"/>
        <v>Escuela Primaria N° 9</v>
      </c>
      <c r="AE167" t="s">
        <v>22</v>
      </c>
      <c r="AF167" t="s">
        <v>23</v>
      </c>
      <c r="AG167" t="s">
        <v>26</v>
      </c>
      <c r="AH167" t="s">
        <v>2348</v>
      </c>
      <c r="AI167" s="13">
        <f t="shared" si="25"/>
        <v>11</v>
      </c>
      <c r="AJ167" s="13">
        <f t="shared" si="26"/>
        <v>1</v>
      </c>
      <c r="AK167" s="21">
        <v>1</v>
      </c>
      <c r="AM167" t="s">
        <v>2154</v>
      </c>
      <c r="AN167" t="str">
        <f t="shared" si="20"/>
        <v>R10</v>
      </c>
      <c r="AO167" s="20" t="str">
        <f t="shared" si="21"/>
        <v>FINES_R10</v>
      </c>
      <c r="AP167" s="25">
        <f t="shared" si="27"/>
        <v>0.55383557081222534</v>
      </c>
      <c r="AQ167" s="24" t="str">
        <f>+IFERROR(VLOOKUP(Y167,#REF!,2,FALSE),"-")</f>
        <v>-</v>
      </c>
      <c r="AR167" s="13" t="s">
        <v>2393</v>
      </c>
      <c r="AS167" t="s">
        <v>2397</v>
      </c>
      <c r="AT167" t="str">
        <f t="shared" si="28"/>
        <v>Remedios De Escalada De San Martin - e/ Juana Azurduy - General Rodriguez San Martín</v>
      </c>
    </row>
    <row r="168" spans="1:46" ht="15.75" thickBot="1" x14ac:dyDescent="0.3">
      <c r="A168" s="47">
        <v>10</v>
      </c>
      <c r="B168" s="47" t="s">
        <v>747</v>
      </c>
      <c r="C168" s="47" t="s">
        <v>2378</v>
      </c>
      <c r="D168" s="47" t="s">
        <v>758</v>
      </c>
      <c r="E168" s="47" t="s">
        <v>759</v>
      </c>
      <c r="F168" s="47" t="s">
        <v>3161</v>
      </c>
      <c r="G168" s="47" t="s">
        <v>3162</v>
      </c>
      <c r="H168" s="47" t="s">
        <v>3163</v>
      </c>
      <c r="I168" s="47" t="s">
        <v>2414</v>
      </c>
      <c r="J168" s="47" t="s">
        <v>3165</v>
      </c>
      <c r="K168" s="47" t="s">
        <v>13100</v>
      </c>
      <c r="L168" s="47">
        <v>0.40487992763519293</v>
      </c>
      <c r="M168" s="47">
        <v>-34.596543109321999</v>
      </c>
      <c r="N168" s="47">
        <v>-58.947116592409003</v>
      </c>
      <c r="O168" s="47" t="s">
        <v>15260</v>
      </c>
      <c r="P168" s="47">
        <v>1</v>
      </c>
      <c r="Q168">
        <v>21</v>
      </c>
      <c r="S168" s="23" t="s">
        <v>2347</v>
      </c>
      <c r="T168" t="str">
        <f t="shared" si="22"/>
        <v>10</v>
      </c>
      <c r="V168" t="str">
        <f>+VLOOKUP(B168,MARCO!E:E,1,FALSE)</f>
        <v>General Rodríguez</v>
      </c>
      <c r="W168" t="s">
        <v>134</v>
      </c>
      <c r="X168" t="s">
        <v>134</v>
      </c>
      <c r="Y168" t="str">
        <f t="shared" si="23"/>
        <v>R 10 - D 44 - 451 - 1948</v>
      </c>
      <c r="Z168" t="s">
        <v>20</v>
      </c>
      <c r="AA168" t="s">
        <v>2349</v>
      </c>
      <c r="AB168" t="s">
        <v>21</v>
      </c>
      <c r="AD168" t="str">
        <f t="shared" si="24"/>
        <v>Ep 6</v>
      </c>
      <c r="AE168" t="s">
        <v>22</v>
      </c>
      <c r="AF168" t="s">
        <v>23</v>
      </c>
      <c r="AG168" t="s">
        <v>26</v>
      </c>
      <c r="AH168" t="s">
        <v>2348</v>
      </c>
      <c r="AI168" s="13">
        <f t="shared" si="25"/>
        <v>21</v>
      </c>
      <c r="AJ168" s="13">
        <f t="shared" si="26"/>
        <v>1</v>
      </c>
      <c r="AK168" s="21">
        <v>1</v>
      </c>
      <c r="AM168" t="s">
        <v>2154</v>
      </c>
      <c r="AN168" t="str">
        <f t="shared" si="20"/>
        <v>R10</v>
      </c>
      <c r="AO168" s="20" t="str">
        <f t="shared" si="21"/>
        <v>FINES_R10</v>
      </c>
      <c r="AP168" s="25">
        <f t="shared" si="27"/>
        <v>0.40487992763519293</v>
      </c>
      <c r="AQ168" s="24" t="str">
        <f>+IFERROR(VLOOKUP(Y168,#REF!,2,FALSE),"-")</f>
        <v>-</v>
      </c>
      <c r="AR168" s="13" t="s">
        <v>2393</v>
      </c>
      <c r="AS168" t="s">
        <v>2397</v>
      </c>
      <c r="AT168" t="str">
        <f t="shared" si="28"/>
        <v>Av 25 De Mayo - 549 e/ Jose C Paz y Independencia - General Rodriguez General Rodriguez</v>
      </c>
    </row>
    <row r="169" spans="1:46" ht="15.75" thickBot="1" x14ac:dyDescent="0.3">
      <c r="A169" s="47">
        <v>10</v>
      </c>
      <c r="B169" s="47" t="s">
        <v>747</v>
      </c>
      <c r="C169" s="47" t="s">
        <v>2378</v>
      </c>
      <c r="D169" s="47" t="s">
        <v>758</v>
      </c>
      <c r="E169" s="47" t="s">
        <v>759</v>
      </c>
      <c r="F169" s="47" t="s">
        <v>3172</v>
      </c>
      <c r="G169" s="47" t="s">
        <v>2255</v>
      </c>
      <c r="H169" s="47" t="s">
        <v>3173</v>
      </c>
      <c r="I169" s="47" t="s">
        <v>2475</v>
      </c>
      <c r="J169" s="47" t="s">
        <v>2255</v>
      </c>
      <c r="K169" s="47" t="s">
        <v>13101</v>
      </c>
      <c r="L169" s="47">
        <v>0.30065286159515381</v>
      </c>
      <c r="M169" s="47">
        <v>-34.608964299999997</v>
      </c>
      <c r="N169" s="47">
        <v>-58.957085200000002</v>
      </c>
      <c r="O169" s="47" t="s">
        <v>15261</v>
      </c>
      <c r="P169" s="47">
        <v>1</v>
      </c>
      <c r="Q169">
        <v>20</v>
      </c>
      <c r="S169" s="23" t="s">
        <v>2347</v>
      </c>
      <c r="T169" t="str">
        <f t="shared" si="22"/>
        <v>10</v>
      </c>
      <c r="V169" t="str">
        <f>+VLOOKUP(B169,MARCO!E:E,1,FALSE)</f>
        <v>General Rodríguez</v>
      </c>
      <c r="W169" t="s">
        <v>134</v>
      </c>
      <c r="X169" t="s">
        <v>134</v>
      </c>
      <c r="Y169" t="str">
        <f t="shared" si="23"/>
        <v>R 10 - D 44 - 451 - 3380</v>
      </c>
      <c r="Z169" t="s">
        <v>20</v>
      </c>
      <c r="AA169" t="s">
        <v>2349</v>
      </c>
      <c r="AB169" t="s">
        <v>21</v>
      </c>
      <c r="AD169" t="str">
        <f t="shared" si="24"/>
        <v>Centro Cultural German Abdala</v>
      </c>
      <c r="AE169" t="s">
        <v>22</v>
      </c>
      <c r="AF169" t="s">
        <v>23</v>
      </c>
      <c r="AG169" t="s">
        <v>26</v>
      </c>
      <c r="AH169" t="s">
        <v>2348</v>
      </c>
      <c r="AI169" s="13">
        <f t="shared" si="25"/>
        <v>20</v>
      </c>
      <c r="AJ169" s="13">
        <f t="shared" si="26"/>
        <v>1</v>
      </c>
      <c r="AK169" s="21">
        <v>1</v>
      </c>
      <c r="AM169" t="s">
        <v>2154</v>
      </c>
      <c r="AN169" t="str">
        <f t="shared" si="20"/>
        <v>R10</v>
      </c>
      <c r="AO169" s="20" t="str">
        <f t="shared" si="21"/>
        <v>FINES_R10</v>
      </c>
      <c r="AP169" s="25">
        <f t="shared" si="27"/>
        <v>0.30065286159515381</v>
      </c>
      <c r="AQ169" s="24" t="str">
        <f>+IFERROR(VLOOKUP(Y169,#REF!,2,FALSE),"-")</f>
        <v>-</v>
      </c>
      <c r="AR169" s="13" t="s">
        <v>2393</v>
      </c>
      <c r="AS169" t="s">
        <v>2398</v>
      </c>
      <c r="AT169" t="str">
        <f t="shared" si="28"/>
        <v>Av Eva Peron - 540 - General Rodriguez General Rodriguez</v>
      </c>
    </row>
    <row r="170" spans="1:46" ht="15.75" thickBot="1" x14ac:dyDescent="0.3">
      <c r="A170" s="47">
        <v>10</v>
      </c>
      <c r="B170" s="47" t="s">
        <v>747</v>
      </c>
      <c r="C170" s="47" t="s">
        <v>2378</v>
      </c>
      <c r="D170" s="47" t="s">
        <v>758</v>
      </c>
      <c r="E170" s="47" t="s">
        <v>759</v>
      </c>
      <c r="F170" s="47" t="s">
        <v>3175</v>
      </c>
      <c r="G170" s="47" t="s">
        <v>3176</v>
      </c>
      <c r="H170" s="47" t="s">
        <v>3177</v>
      </c>
      <c r="I170" s="47" t="s">
        <v>2475</v>
      </c>
      <c r="J170" s="47" t="s">
        <v>3179</v>
      </c>
      <c r="K170" s="47" t="s">
        <v>13102</v>
      </c>
      <c r="L170" s="47">
        <v>0.81864172220230103</v>
      </c>
      <c r="M170" s="47">
        <v>-34.624519792198001</v>
      </c>
      <c r="N170" s="47">
        <v>-58.905134580187998</v>
      </c>
      <c r="O170" s="47" t="s">
        <v>15262</v>
      </c>
      <c r="P170" s="47">
        <v>1</v>
      </c>
      <c r="Q170">
        <v>20</v>
      </c>
      <c r="S170" s="23" t="s">
        <v>2347</v>
      </c>
      <c r="T170" t="str">
        <f t="shared" si="22"/>
        <v>10</v>
      </c>
      <c r="V170" t="str">
        <f>+VLOOKUP(B170,MARCO!E:E,1,FALSE)</f>
        <v>General Rodríguez</v>
      </c>
      <c r="W170" t="s">
        <v>134</v>
      </c>
      <c r="X170" t="s">
        <v>134</v>
      </c>
      <c r="Y170" t="str">
        <f t="shared" si="23"/>
        <v>R 10 - D 44 - 451 - 1961</v>
      </c>
      <c r="Z170" t="s">
        <v>20</v>
      </c>
      <c r="AA170" t="s">
        <v>2349</v>
      </c>
      <c r="AB170" t="s">
        <v>21</v>
      </c>
      <c r="AD170" t="str">
        <f t="shared" si="24"/>
        <v>Sociedad De Fomento Altos Del Oeste</v>
      </c>
      <c r="AE170" t="s">
        <v>22</v>
      </c>
      <c r="AF170" t="s">
        <v>23</v>
      </c>
      <c r="AG170" t="s">
        <v>26</v>
      </c>
      <c r="AH170" t="s">
        <v>2348</v>
      </c>
      <c r="AI170" s="13">
        <f t="shared" si="25"/>
        <v>20</v>
      </c>
      <c r="AJ170" s="13">
        <f t="shared" si="26"/>
        <v>1</v>
      </c>
      <c r="AK170" s="21">
        <v>1</v>
      </c>
      <c r="AM170" t="s">
        <v>2154</v>
      </c>
      <c r="AN170" t="str">
        <f t="shared" si="20"/>
        <v>R10</v>
      </c>
      <c r="AO170" s="20" t="str">
        <f t="shared" si="21"/>
        <v>FINES_R10</v>
      </c>
      <c r="AP170" s="25">
        <f t="shared" si="27"/>
        <v>0.81864172220230103</v>
      </c>
      <c r="AQ170" s="24" t="str">
        <f>+IFERROR(VLOOKUP(Y170,#REF!,2,FALSE),"-")</f>
        <v>-</v>
      </c>
      <c r="AR170" s="13" t="s">
        <v>2393</v>
      </c>
      <c r="AS170" t="s">
        <v>2397</v>
      </c>
      <c r="AT170" t="str">
        <f t="shared" si="28"/>
        <v>Av. Central - e/ Florida - General Rodriguez Altos Del Oeste</v>
      </c>
    </row>
    <row r="171" spans="1:46" ht="15.75" thickBot="1" x14ac:dyDescent="0.3">
      <c r="A171" s="47">
        <v>10</v>
      </c>
      <c r="B171" s="47" t="s">
        <v>747</v>
      </c>
      <c r="C171" s="47" t="s">
        <v>2378</v>
      </c>
      <c r="D171" s="47" t="s">
        <v>758</v>
      </c>
      <c r="E171" s="47" t="s">
        <v>759</v>
      </c>
      <c r="F171" s="47" t="s">
        <v>3180</v>
      </c>
      <c r="G171" s="47" t="s">
        <v>3181</v>
      </c>
      <c r="H171" s="47" t="s">
        <v>3182</v>
      </c>
      <c r="I171" s="47" t="s">
        <v>2475</v>
      </c>
      <c r="J171" s="47" t="s">
        <v>3165</v>
      </c>
      <c r="K171" s="47" t="s">
        <v>13103</v>
      </c>
      <c r="L171" s="47">
        <v>0.62650734186172485</v>
      </c>
      <c r="M171" s="47">
        <v>-34.611837299999998</v>
      </c>
      <c r="N171" s="47">
        <v>-58.964154800000003</v>
      </c>
      <c r="O171" s="47" t="s">
        <v>15263</v>
      </c>
      <c r="P171" s="47">
        <v>2</v>
      </c>
      <c r="Q171">
        <v>53</v>
      </c>
      <c r="S171" s="23" t="s">
        <v>2347</v>
      </c>
      <c r="T171" t="str">
        <f t="shared" si="22"/>
        <v>10</v>
      </c>
      <c r="V171" t="str">
        <f>+VLOOKUP(B171,MARCO!E:E,1,FALSE)</f>
        <v>General Rodríguez</v>
      </c>
      <c r="W171" t="s">
        <v>134</v>
      </c>
      <c r="X171" t="s">
        <v>134</v>
      </c>
      <c r="Y171" t="str">
        <f t="shared" si="23"/>
        <v>R 10 - D 44 - 451 - 1343</v>
      </c>
      <c r="Z171" t="s">
        <v>20</v>
      </c>
      <c r="AA171" t="s">
        <v>2349</v>
      </c>
      <c r="AB171" t="s">
        <v>21</v>
      </c>
      <c r="AD171" t="str">
        <f t="shared" si="24"/>
        <v>Ub Néstor K</v>
      </c>
      <c r="AE171" t="s">
        <v>22</v>
      </c>
      <c r="AF171" t="s">
        <v>23</v>
      </c>
      <c r="AG171" t="s">
        <v>26</v>
      </c>
      <c r="AH171" t="s">
        <v>2348</v>
      </c>
      <c r="AI171" s="13">
        <f t="shared" si="25"/>
        <v>53</v>
      </c>
      <c r="AJ171" s="13">
        <f t="shared" si="26"/>
        <v>2</v>
      </c>
      <c r="AK171" s="21">
        <v>1</v>
      </c>
      <c r="AM171" t="s">
        <v>2154</v>
      </c>
      <c r="AN171" t="str">
        <f t="shared" si="20"/>
        <v>R10</v>
      </c>
      <c r="AO171" s="20" t="str">
        <f t="shared" si="21"/>
        <v>FINES_R10</v>
      </c>
      <c r="AP171" s="25">
        <f t="shared" si="27"/>
        <v>0.62650734186172485</v>
      </c>
      <c r="AQ171" s="24" t="str">
        <f>+IFERROR(VLOOKUP(Y171,#REF!,2,FALSE),"-")</f>
        <v>-</v>
      </c>
      <c r="AR171" s="13" t="s">
        <v>2393</v>
      </c>
      <c r="AS171" t="s">
        <v>2398</v>
      </c>
      <c r="AT171" t="str">
        <f t="shared" si="28"/>
        <v>Di Marco - 346 e/ Rivadavia y Cangallo - General Rodriguez General Rodriguez</v>
      </c>
    </row>
    <row r="172" spans="1:46" ht="15.75" thickBot="1" x14ac:dyDescent="0.3">
      <c r="A172" s="47">
        <v>10</v>
      </c>
      <c r="B172" s="47" t="s">
        <v>747</v>
      </c>
      <c r="C172" s="47" t="s">
        <v>2378</v>
      </c>
      <c r="D172" s="47" t="s">
        <v>758</v>
      </c>
      <c r="E172" s="47" t="s">
        <v>759</v>
      </c>
      <c r="F172" s="47" t="s">
        <v>3184</v>
      </c>
      <c r="G172" s="47" t="s">
        <v>2256</v>
      </c>
      <c r="H172" s="47" t="s">
        <v>3185</v>
      </c>
      <c r="I172" s="47" t="s">
        <v>2475</v>
      </c>
      <c r="J172" s="47" t="s">
        <v>3187</v>
      </c>
      <c r="K172" s="47" t="s">
        <v>13104</v>
      </c>
      <c r="L172" s="47">
        <v>0.25965863466262817</v>
      </c>
      <c r="M172" s="47">
        <v>-34.605964999999998</v>
      </c>
      <c r="N172" s="47">
        <v>-58.9508899</v>
      </c>
      <c r="O172" s="47" t="s">
        <v>15264</v>
      </c>
      <c r="P172" s="47">
        <v>2</v>
      </c>
      <c r="Q172">
        <v>50</v>
      </c>
      <c r="S172" s="23" t="s">
        <v>2347</v>
      </c>
      <c r="T172" t="str">
        <f t="shared" si="22"/>
        <v>10</v>
      </c>
      <c r="V172" t="str">
        <f>+VLOOKUP(B172,MARCO!E:E,1,FALSE)</f>
        <v>General Rodríguez</v>
      </c>
      <c r="W172" t="s">
        <v>134</v>
      </c>
      <c r="X172" t="s">
        <v>134</v>
      </c>
      <c r="Y172" t="str">
        <f t="shared" si="23"/>
        <v>R 10 - D 44 - 451 - 4352</v>
      </c>
      <c r="Z172" t="s">
        <v>20</v>
      </c>
      <c r="AA172" t="s">
        <v>2349</v>
      </c>
      <c r="AB172" t="s">
        <v>21</v>
      </c>
      <c r="AD172" t="str">
        <f t="shared" si="24"/>
        <v>Club Parque Irigoyen</v>
      </c>
      <c r="AE172" t="s">
        <v>22</v>
      </c>
      <c r="AF172" t="s">
        <v>23</v>
      </c>
      <c r="AG172" t="s">
        <v>26</v>
      </c>
      <c r="AH172" t="s">
        <v>2348</v>
      </c>
      <c r="AI172" s="13">
        <f t="shared" si="25"/>
        <v>50</v>
      </c>
      <c r="AJ172" s="13">
        <f t="shared" si="26"/>
        <v>2</v>
      </c>
      <c r="AK172" s="21">
        <v>1</v>
      </c>
      <c r="AM172" t="s">
        <v>2154</v>
      </c>
      <c r="AN172" t="str">
        <f t="shared" si="20"/>
        <v>R10</v>
      </c>
      <c r="AO172" s="20" t="str">
        <f t="shared" si="21"/>
        <v>FINES_R10</v>
      </c>
      <c r="AP172" s="25">
        <f t="shared" si="27"/>
        <v>0.25965863466262817</v>
      </c>
      <c r="AQ172" s="24" t="str">
        <f>+IFERROR(VLOOKUP(Y172,#REF!,2,FALSE),"-")</f>
        <v>-</v>
      </c>
      <c r="AR172" s="13" t="s">
        <v>2393</v>
      </c>
      <c r="AS172" t="s">
        <v>2397</v>
      </c>
      <c r="AT172" t="str">
        <f t="shared" si="28"/>
        <v>Manuela Gomez - e/ Luis Poleo - General Rodriguez General Rodriguez</v>
      </c>
    </row>
    <row r="173" spans="1:46" ht="15.75" thickBot="1" x14ac:dyDescent="0.3">
      <c r="A173" s="47">
        <v>10</v>
      </c>
      <c r="B173" s="47" t="s">
        <v>747</v>
      </c>
      <c r="C173" s="47" t="s">
        <v>2378</v>
      </c>
      <c r="D173" s="47" t="s">
        <v>758</v>
      </c>
      <c r="E173" s="47" t="s">
        <v>759</v>
      </c>
      <c r="F173" s="47" t="s">
        <v>3189</v>
      </c>
      <c r="G173" s="47" t="s">
        <v>3190</v>
      </c>
      <c r="H173" s="47" t="s">
        <v>3191</v>
      </c>
      <c r="I173" s="47" t="s">
        <v>2475</v>
      </c>
      <c r="J173" s="47" t="s">
        <v>3190</v>
      </c>
      <c r="K173" s="47" t="s">
        <v>13105</v>
      </c>
      <c r="L173" s="47">
        <v>0.35056251287460333</v>
      </c>
      <c r="M173" s="47">
        <v>-34.612685188005003</v>
      </c>
      <c r="N173" s="47">
        <v>-58.951192292827997</v>
      </c>
      <c r="O173" s="47" t="s">
        <v>15265</v>
      </c>
      <c r="P173" s="47">
        <v>1</v>
      </c>
      <c r="Q173">
        <v>13</v>
      </c>
      <c r="S173" s="23" t="s">
        <v>2347</v>
      </c>
      <c r="T173" t="str">
        <f t="shared" si="22"/>
        <v>10</v>
      </c>
      <c r="V173" t="str">
        <f>+VLOOKUP(B173,MARCO!E:E,1,FALSE)</f>
        <v>General Rodríguez</v>
      </c>
      <c r="W173" t="s">
        <v>134</v>
      </c>
      <c r="X173" t="s">
        <v>134</v>
      </c>
      <c r="Y173" t="str">
        <f t="shared" si="23"/>
        <v>R 10 - D 44 - 451 - 4355</v>
      </c>
      <c r="Z173" t="s">
        <v>20</v>
      </c>
      <c r="AA173" t="s">
        <v>2349</v>
      </c>
      <c r="AB173" t="s">
        <v>21</v>
      </c>
      <c r="AD173" t="str">
        <f t="shared" si="24"/>
        <v>Casa De Adultos Mayores Eva Peron</v>
      </c>
      <c r="AE173" t="s">
        <v>22</v>
      </c>
      <c r="AF173" t="s">
        <v>23</v>
      </c>
      <c r="AG173" t="s">
        <v>26</v>
      </c>
      <c r="AH173" t="s">
        <v>2348</v>
      </c>
      <c r="AI173" s="13">
        <f t="shared" si="25"/>
        <v>13</v>
      </c>
      <c r="AJ173" s="13">
        <f t="shared" si="26"/>
        <v>1</v>
      </c>
      <c r="AK173" s="21">
        <v>1</v>
      </c>
      <c r="AM173" t="s">
        <v>2154</v>
      </c>
      <c r="AN173" t="str">
        <f t="shared" si="20"/>
        <v>R10</v>
      </c>
      <c r="AO173" s="20" t="str">
        <f t="shared" si="21"/>
        <v>FINES_R10</v>
      </c>
      <c r="AP173" s="25">
        <f t="shared" si="27"/>
        <v>0.35056251287460333</v>
      </c>
      <c r="AQ173" s="24" t="str">
        <f>+IFERROR(VLOOKUP(Y173,#REF!,2,FALSE),"-")</f>
        <v>-</v>
      </c>
      <c r="AR173" s="13" t="s">
        <v>2393</v>
      </c>
      <c r="AS173" t="s">
        <v>2397</v>
      </c>
      <c r="AT173" t="str">
        <f t="shared" si="28"/>
        <v>Primera Junta - 345 e/ Belgrano - General Rodriguez General Rodriguez</v>
      </c>
    </row>
    <row r="174" spans="1:46" ht="15.75" thickBot="1" x14ac:dyDescent="0.3">
      <c r="A174" s="47">
        <v>10</v>
      </c>
      <c r="B174" s="47" t="s">
        <v>747</v>
      </c>
      <c r="C174" s="47" t="s">
        <v>2378</v>
      </c>
      <c r="D174" s="47" t="s">
        <v>758</v>
      </c>
      <c r="E174" s="47" t="s">
        <v>759</v>
      </c>
      <c r="F174" s="47" t="s">
        <v>3193</v>
      </c>
      <c r="G174" s="47" t="s">
        <v>3194</v>
      </c>
      <c r="H174" s="47" t="s">
        <v>3195</v>
      </c>
      <c r="I174" s="47" t="s">
        <v>2475</v>
      </c>
      <c r="J174" s="47" t="s">
        <v>3194</v>
      </c>
      <c r="K174" s="47" t="s">
        <v>13106</v>
      </c>
      <c r="L174" s="47">
        <v>0.56810414791107178</v>
      </c>
      <c r="M174" s="47">
        <v>-34.273090000000003</v>
      </c>
      <c r="N174" s="47">
        <v>-58.627189999999999</v>
      </c>
      <c r="O174" s="47" t="s">
        <v>15266</v>
      </c>
      <c r="P174" s="47">
        <v>2</v>
      </c>
      <c r="Q174">
        <v>55</v>
      </c>
      <c r="S174" s="23" t="s">
        <v>2347</v>
      </c>
      <c r="T174" t="str">
        <f t="shared" si="22"/>
        <v>10</v>
      </c>
      <c r="V174" t="str">
        <f>+VLOOKUP(B174,MARCO!E:E,1,FALSE)</f>
        <v>General Rodríguez</v>
      </c>
      <c r="W174" t="s">
        <v>134</v>
      </c>
      <c r="X174" t="s">
        <v>134</v>
      </c>
      <c r="Y174" t="str">
        <f t="shared" si="23"/>
        <v>R 10 - D 44 - 451 - 4358</v>
      </c>
      <c r="Z174" t="s">
        <v>20</v>
      </c>
      <c r="AA174" t="s">
        <v>2349</v>
      </c>
      <c r="AB174" t="s">
        <v>21</v>
      </c>
      <c r="AD174" t="str">
        <f t="shared" si="24"/>
        <v>Ep 23</v>
      </c>
      <c r="AE174" t="s">
        <v>22</v>
      </c>
      <c r="AF174" t="s">
        <v>23</v>
      </c>
      <c r="AG174" t="s">
        <v>26</v>
      </c>
      <c r="AH174" t="s">
        <v>2348</v>
      </c>
      <c r="AI174" s="13">
        <f t="shared" si="25"/>
        <v>55</v>
      </c>
      <c r="AJ174" s="13">
        <f t="shared" si="26"/>
        <v>2</v>
      </c>
      <c r="AK174" s="21">
        <v>1</v>
      </c>
      <c r="AM174" t="s">
        <v>2154</v>
      </c>
      <c r="AN174" t="str">
        <f t="shared" si="20"/>
        <v>R10</v>
      </c>
      <c r="AO174" s="20" t="str">
        <f t="shared" si="21"/>
        <v>FINES_R10</v>
      </c>
      <c r="AP174" s="25">
        <f t="shared" si="27"/>
        <v>0.56810414791107178</v>
      </c>
      <c r="AQ174" s="24" t="str">
        <f>+IFERROR(VLOOKUP(Y174,#REF!,2,FALSE),"-")</f>
        <v>-</v>
      </c>
      <c r="AR174" s="13" t="s">
        <v>2393</v>
      </c>
      <c r="AS174" t="s">
        <v>2397</v>
      </c>
      <c r="AT174" t="str">
        <f t="shared" si="28"/>
        <v>Arroyo Cruz Colorada - e/ Arroyo Ceibal - Marabo Marabo</v>
      </c>
    </row>
    <row r="175" spans="1:46" ht="15.75" thickBot="1" x14ac:dyDescent="0.3">
      <c r="A175" s="47">
        <v>10</v>
      </c>
      <c r="B175" s="47" t="s">
        <v>747</v>
      </c>
      <c r="C175" s="47" t="s">
        <v>2378</v>
      </c>
      <c r="D175" s="47" t="s">
        <v>758</v>
      </c>
      <c r="E175" s="47" t="s">
        <v>759</v>
      </c>
      <c r="F175" s="47" t="s">
        <v>3197</v>
      </c>
      <c r="G175" s="47" t="s">
        <v>2261</v>
      </c>
      <c r="H175" s="47" t="s">
        <v>3198</v>
      </c>
      <c r="I175" s="47" t="s">
        <v>2475</v>
      </c>
      <c r="J175" s="47" t="s">
        <v>2261</v>
      </c>
      <c r="K175" s="47" t="s">
        <v>13107</v>
      </c>
      <c r="L175" s="47">
        <v>0.31721058487892151</v>
      </c>
      <c r="M175" s="47">
        <v>-34.612412985699002</v>
      </c>
      <c r="N175" s="47">
        <v>-58.954622419064002</v>
      </c>
      <c r="O175" s="47" t="s">
        <v>15267</v>
      </c>
      <c r="P175" s="47">
        <v>1</v>
      </c>
      <c r="Q175">
        <v>18</v>
      </c>
      <c r="S175" s="23" t="s">
        <v>2347</v>
      </c>
      <c r="T175" t="str">
        <f t="shared" si="22"/>
        <v>10</v>
      </c>
      <c r="V175" t="str">
        <f>+VLOOKUP(B175,MARCO!E:E,1,FALSE)</f>
        <v>General Rodríguez</v>
      </c>
      <c r="W175" t="s">
        <v>134</v>
      </c>
      <c r="X175" t="s">
        <v>134</v>
      </c>
      <c r="Y175" t="str">
        <f t="shared" si="23"/>
        <v>R 10 - D 44 - 451 - 4378</v>
      </c>
      <c r="Z175" t="s">
        <v>20</v>
      </c>
      <c r="AA175" t="s">
        <v>2349</v>
      </c>
      <c r="AB175" t="s">
        <v>21</v>
      </c>
      <c r="AD175" t="str">
        <f t="shared" si="24"/>
        <v>Taller Protegido</v>
      </c>
      <c r="AE175" t="s">
        <v>22</v>
      </c>
      <c r="AF175" t="s">
        <v>23</v>
      </c>
      <c r="AG175" t="s">
        <v>26</v>
      </c>
      <c r="AH175" t="s">
        <v>2348</v>
      </c>
      <c r="AI175" s="13">
        <f t="shared" si="25"/>
        <v>18</v>
      </c>
      <c r="AJ175" s="13">
        <f t="shared" si="26"/>
        <v>1</v>
      </c>
      <c r="AK175" s="21">
        <v>1</v>
      </c>
      <c r="AM175" t="s">
        <v>2154</v>
      </c>
      <c r="AN175" t="str">
        <f t="shared" si="20"/>
        <v>R10</v>
      </c>
      <c r="AO175" s="20" t="str">
        <f t="shared" si="21"/>
        <v>FINES_R10</v>
      </c>
      <c r="AP175" s="25">
        <f t="shared" si="27"/>
        <v>0.31721058487892151</v>
      </c>
      <c r="AQ175" s="24" t="str">
        <f>+IFERROR(VLOOKUP(Y175,#REF!,2,FALSE),"-")</f>
        <v>-</v>
      </c>
      <c r="AR175" s="13" t="s">
        <v>2393</v>
      </c>
      <c r="AS175" t="s">
        <v>2398</v>
      </c>
      <c r="AT175" t="str">
        <f t="shared" si="28"/>
        <v>Cherubini - 450 e/ Pueyrredon - Centro Centro</v>
      </c>
    </row>
    <row r="176" spans="1:46" ht="15.75" thickBot="1" x14ac:dyDescent="0.3">
      <c r="A176" s="47">
        <v>10</v>
      </c>
      <c r="B176" s="47" t="s">
        <v>747</v>
      </c>
      <c r="C176" s="47" t="s">
        <v>2378</v>
      </c>
      <c r="D176" s="47" t="s">
        <v>758</v>
      </c>
      <c r="E176" s="47" t="s">
        <v>759</v>
      </c>
      <c r="F176" s="47" t="s">
        <v>3200</v>
      </c>
      <c r="G176" s="47" t="s">
        <v>2258</v>
      </c>
      <c r="H176" s="47" t="s">
        <v>3201</v>
      </c>
      <c r="I176" s="47" t="s">
        <v>2475</v>
      </c>
      <c r="J176" s="47" t="s">
        <v>2258</v>
      </c>
      <c r="K176" s="47" t="s">
        <v>13108</v>
      </c>
      <c r="L176" s="47">
        <v>0.42488333582878107</v>
      </c>
      <c r="M176" s="47">
        <v>-34.613998506503997</v>
      </c>
      <c r="N176" s="47">
        <v>-58.939127716672999</v>
      </c>
      <c r="O176" s="47" t="s">
        <v>15268</v>
      </c>
      <c r="P176" s="47">
        <v>1</v>
      </c>
      <c r="Q176">
        <v>20</v>
      </c>
      <c r="S176" s="23" t="s">
        <v>2347</v>
      </c>
      <c r="T176" t="str">
        <f t="shared" si="22"/>
        <v>10</v>
      </c>
      <c r="V176" t="str">
        <f>+VLOOKUP(B176,MARCO!E:E,1,FALSE)</f>
        <v>General Rodríguez</v>
      </c>
      <c r="W176" t="s">
        <v>134</v>
      </c>
      <c r="X176" t="s">
        <v>134</v>
      </c>
      <c r="Y176" t="str">
        <f t="shared" si="23"/>
        <v>R 10 - D 44 - 451 - 3765</v>
      </c>
      <c r="Z176" t="s">
        <v>20</v>
      </c>
      <c r="AA176" t="s">
        <v>2349</v>
      </c>
      <c r="AB176" t="s">
        <v>21</v>
      </c>
      <c r="AD176" t="str">
        <f t="shared" si="24"/>
        <v>La Cámpora</v>
      </c>
      <c r="AE176" t="s">
        <v>22</v>
      </c>
      <c r="AF176" t="s">
        <v>23</v>
      </c>
      <c r="AG176" t="s">
        <v>26</v>
      </c>
      <c r="AH176" t="s">
        <v>2348</v>
      </c>
      <c r="AI176" s="13">
        <f t="shared" si="25"/>
        <v>20</v>
      </c>
      <c r="AJ176" s="13">
        <f t="shared" si="26"/>
        <v>1</v>
      </c>
      <c r="AK176" s="21">
        <v>1</v>
      </c>
      <c r="AM176" t="s">
        <v>2154</v>
      </c>
      <c r="AN176" t="str">
        <f t="shared" si="20"/>
        <v>R10</v>
      </c>
      <c r="AO176" s="20" t="str">
        <f t="shared" si="21"/>
        <v>FINES_R10</v>
      </c>
      <c r="AP176" s="25">
        <f t="shared" si="27"/>
        <v>0.42488333582878107</v>
      </c>
      <c r="AQ176" s="24" t="str">
        <f>+IFERROR(VLOOKUP(Y176,#REF!,2,FALSE),"-")</f>
        <v>-</v>
      </c>
      <c r="AR176" s="13" t="s">
        <v>2393</v>
      </c>
      <c r="AS176" t="s">
        <v>2397</v>
      </c>
      <c r="AT176" t="str">
        <f t="shared" si="28"/>
        <v>Trueba - 222 e/ Belgrano y P. Hams - General Rodriguez General Rodriguez</v>
      </c>
    </row>
    <row r="177" spans="1:46" ht="15.75" thickBot="1" x14ac:dyDescent="0.3">
      <c r="A177" s="47">
        <v>10</v>
      </c>
      <c r="B177" s="47" t="s">
        <v>747</v>
      </c>
      <c r="C177" s="47" t="s">
        <v>2378</v>
      </c>
      <c r="D177" s="47" t="s">
        <v>758</v>
      </c>
      <c r="E177" s="47" t="s">
        <v>759</v>
      </c>
      <c r="F177" s="47" t="s">
        <v>3204</v>
      </c>
      <c r="G177" s="47" t="s">
        <v>2260</v>
      </c>
      <c r="H177" s="47" t="s">
        <v>3205</v>
      </c>
      <c r="I177" s="47" t="s">
        <v>2475</v>
      </c>
      <c r="J177" s="47" t="s">
        <v>3207</v>
      </c>
      <c r="K177" s="47" t="s">
        <v>13109</v>
      </c>
      <c r="L177" s="47">
        <v>0.25965863466262817</v>
      </c>
      <c r="M177" s="47">
        <v>-34.605964999999998</v>
      </c>
      <c r="N177" s="47">
        <v>-58.9508899</v>
      </c>
      <c r="O177" s="47" t="s">
        <v>15269</v>
      </c>
      <c r="P177" s="47">
        <v>2</v>
      </c>
      <c r="Q177">
        <v>65</v>
      </c>
      <c r="S177" s="23" t="s">
        <v>2347</v>
      </c>
      <c r="T177" t="str">
        <f t="shared" si="22"/>
        <v>10</v>
      </c>
      <c r="V177" t="str">
        <f>+VLOOKUP(B177,MARCO!E:E,1,FALSE)</f>
        <v>General Rodríguez</v>
      </c>
      <c r="W177" t="s">
        <v>134</v>
      </c>
      <c r="X177" t="s">
        <v>134</v>
      </c>
      <c r="Y177" t="str">
        <f t="shared" si="23"/>
        <v>R 10 - D 44 - 451 - 4354</v>
      </c>
      <c r="Z177" t="s">
        <v>20</v>
      </c>
      <c r="AA177" t="s">
        <v>2349</v>
      </c>
      <c r="AB177" t="s">
        <v>21</v>
      </c>
      <c r="AD177" t="str">
        <f t="shared" si="24"/>
        <v>Quinta 4</v>
      </c>
      <c r="AE177" t="s">
        <v>22</v>
      </c>
      <c r="AF177" t="s">
        <v>23</v>
      </c>
      <c r="AG177" t="s">
        <v>26</v>
      </c>
      <c r="AH177" t="s">
        <v>2348</v>
      </c>
      <c r="AI177" s="13">
        <f t="shared" si="25"/>
        <v>65</v>
      </c>
      <c r="AJ177" s="13">
        <f t="shared" si="26"/>
        <v>2</v>
      </c>
      <c r="AK177" s="21">
        <v>1</v>
      </c>
      <c r="AM177" t="s">
        <v>2154</v>
      </c>
      <c r="AN177" t="str">
        <f t="shared" si="20"/>
        <v>R10</v>
      </c>
      <c r="AO177" s="20" t="str">
        <f t="shared" si="21"/>
        <v>FINES_R10</v>
      </c>
      <c r="AP177" s="25">
        <f t="shared" si="27"/>
        <v>0.25965863466262817</v>
      </c>
      <c r="AQ177" s="24" t="str">
        <f>+IFERROR(VLOOKUP(Y177,#REF!,2,FALSE),"-")</f>
        <v>-</v>
      </c>
      <c r="AR177" s="13" t="s">
        <v>2393</v>
      </c>
      <c r="AS177" t="s">
        <v>2397</v>
      </c>
      <c r="AT177" t="str">
        <f t="shared" si="28"/>
        <v>Junin - e/ Chascomus - General Rodriguez General Rodriguez</v>
      </c>
    </row>
    <row r="178" spans="1:46" ht="15.75" thickBot="1" x14ac:dyDescent="0.3">
      <c r="A178" s="47">
        <v>10</v>
      </c>
      <c r="B178" s="47" t="s">
        <v>747</v>
      </c>
      <c r="C178" s="47" t="s">
        <v>2378</v>
      </c>
      <c r="D178" s="47" t="s">
        <v>758</v>
      </c>
      <c r="E178" s="47" t="s">
        <v>759</v>
      </c>
      <c r="F178" s="47" t="s">
        <v>3209</v>
      </c>
      <c r="G178" s="47" t="s">
        <v>2262</v>
      </c>
      <c r="H178" s="47" t="s">
        <v>3210</v>
      </c>
      <c r="I178" s="47" t="s">
        <v>2475</v>
      </c>
      <c r="J178" s="47" t="s">
        <v>3207</v>
      </c>
      <c r="K178" s="47" t="s">
        <v>13110</v>
      </c>
      <c r="L178" s="47">
        <v>0.76917737722396851</v>
      </c>
      <c r="M178" s="47">
        <v>-34.604604359789001</v>
      </c>
      <c r="N178" s="47">
        <v>-59.004444574662998</v>
      </c>
      <c r="O178" s="47" t="s">
        <v>15270</v>
      </c>
      <c r="P178" s="47">
        <v>2</v>
      </c>
      <c r="Q178">
        <v>28</v>
      </c>
      <c r="S178" s="23" t="s">
        <v>2347</v>
      </c>
      <c r="T178" t="str">
        <f t="shared" si="22"/>
        <v>10</v>
      </c>
      <c r="V178" t="str">
        <f>+VLOOKUP(B178,MARCO!E:E,1,FALSE)</f>
        <v>General Rodríguez</v>
      </c>
      <c r="W178" t="s">
        <v>134</v>
      </c>
      <c r="X178" t="s">
        <v>134</v>
      </c>
      <c r="Y178" t="str">
        <f t="shared" si="23"/>
        <v>R 10 - D 44 - 451 - 4353</v>
      </c>
      <c r="Z178" t="s">
        <v>20</v>
      </c>
      <c r="AA178" t="s">
        <v>2349</v>
      </c>
      <c r="AB178" t="s">
        <v>21</v>
      </c>
      <c r="AD178" t="str">
        <f t="shared" si="24"/>
        <v>Vencer Para Vivir Quinta 9</v>
      </c>
      <c r="AE178" t="s">
        <v>22</v>
      </c>
      <c r="AF178" t="s">
        <v>23</v>
      </c>
      <c r="AG178" t="s">
        <v>26</v>
      </c>
      <c r="AH178" t="s">
        <v>2348</v>
      </c>
      <c r="AI178" s="13">
        <f t="shared" si="25"/>
        <v>28</v>
      </c>
      <c r="AJ178" s="13">
        <f t="shared" si="26"/>
        <v>2</v>
      </c>
      <c r="AK178" s="21">
        <v>1</v>
      </c>
      <c r="AM178" t="s">
        <v>2154</v>
      </c>
      <c r="AN178" t="str">
        <f t="shared" si="20"/>
        <v>R10</v>
      </c>
      <c r="AO178" s="20" t="str">
        <f t="shared" si="21"/>
        <v>FINES_R10</v>
      </c>
      <c r="AP178" s="25">
        <f t="shared" si="27"/>
        <v>0.76917737722396851</v>
      </c>
      <c r="AQ178" s="24" t="str">
        <f>+IFERROR(VLOOKUP(Y178,#REF!,2,FALSE),"-")</f>
        <v>-</v>
      </c>
      <c r="AR178" s="13" t="s">
        <v>2393</v>
      </c>
      <c r="AS178" t="s">
        <v>2398</v>
      </c>
      <c r="AT178" t="str">
        <f t="shared" si="28"/>
        <v>Calle B - e/ Calle O - General Rodriguez General Rodriguez</v>
      </c>
    </row>
    <row r="179" spans="1:46" ht="15.75" thickBot="1" x14ac:dyDescent="0.3">
      <c r="A179" s="47">
        <v>10</v>
      </c>
      <c r="B179" s="47" t="s">
        <v>928</v>
      </c>
      <c r="C179" s="47" t="s">
        <v>2378</v>
      </c>
      <c r="D179" s="47" t="s">
        <v>930</v>
      </c>
      <c r="E179" s="47" t="s">
        <v>180</v>
      </c>
      <c r="F179" s="47" t="s">
        <v>3213</v>
      </c>
      <c r="G179" s="47" t="s">
        <v>3214</v>
      </c>
      <c r="H179" s="47" t="s">
        <v>3215</v>
      </c>
      <c r="I179" s="47" t="s">
        <v>2414</v>
      </c>
      <c r="J179" s="47"/>
      <c r="K179" s="47" t="s">
        <v>13111</v>
      </c>
      <c r="L179" s="47">
        <v>0.32567468285560608</v>
      </c>
      <c r="M179" s="47">
        <v>-34.924219405854998</v>
      </c>
      <c r="N179" s="47">
        <v>-58.946196230581002</v>
      </c>
      <c r="O179" s="47" t="s">
        <v>15271</v>
      </c>
      <c r="P179" s="47">
        <v>2</v>
      </c>
      <c r="Q179">
        <v>30</v>
      </c>
      <c r="S179" s="23" t="s">
        <v>2347</v>
      </c>
      <c r="T179" t="str">
        <f t="shared" si="22"/>
        <v>10</v>
      </c>
      <c r="V179" t="str">
        <f>+VLOOKUP(B179,MARCO!E:E,1,FALSE)</f>
        <v>General Las Heras</v>
      </c>
      <c r="W179" t="s">
        <v>134</v>
      </c>
      <c r="X179" t="s">
        <v>134</v>
      </c>
      <c r="Y179" t="str">
        <f t="shared" si="23"/>
        <v>R 10 - D 57 - 451 - 3978</v>
      </c>
      <c r="Z179" t="s">
        <v>20</v>
      </c>
      <c r="AA179" t="s">
        <v>2349</v>
      </c>
      <c r="AB179" t="s">
        <v>21</v>
      </c>
      <c r="AD179" t="str">
        <f t="shared" si="24"/>
        <v>Sum Ep Nº1</v>
      </c>
      <c r="AE179" t="s">
        <v>22</v>
      </c>
      <c r="AF179" t="s">
        <v>23</v>
      </c>
      <c r="AG179" t="s">
        <v>26</v>
      </c>
      <c r="AH179" t="s">
        <v>2348</v>
      </c>
      <c r="AI179" s="13">
        <f t="shared" si="25"/>
        <v>30</v>
      </c>
      <c r="AJ179" s="13">
        <f t="shared" si="26"/>
        <v>2</v>
      </c>
      <c r="AK179" s="21">
        <v>1</v>
      </c>
      <c r="AM179" t="s">
        <v>2154</v>
      </c>
      <c r="AN179" t="str">
        <f t="shared" si="20"/>
        <v>R10</v>
      </c>
      <c r="AO179" s="20" t="str">
        <f t="shared" si="21"/>
        <v>FINES_R10</v>
      </c>
      <c r="AP179" s="25">
        <f t="shared" si="27"/>
        <v>0.32567468285560608</v>
      </c>
      <c r="AQ179" s="24" t="str">
        <f>+IFERROR(VLOOKUP(Y179,#REF!,2,FALSE),"-")</f>
        <v>-</v>
      </c>
      <c r="AR179" s="13" t="s">
        <v>2393</v>
      </c>
      <c r="AS179" t="s">
        <v>2398</v>
      </c>
      <c r="AT179" t="str">
        <f t="shared" si="28"/>
        <v>San Martin - 360 e/ Moreno y Lozano - General Las Heras Las Heras</v>
      </c>
    </row>
    <row r="180" spans="1:46" ht="15.75" thickBot="1" x14ac:dyDescent="0.3">
      <c r="A180" s="47">
        <v>10</v>
      </c>
      <c r="B180" s="47" t="s">
        <v>928</v>
      </c>
      <c r="C180" s="47" t="s">
        <v>2378</v>
      </c>
      <c r="D180" s="47" t="s">
        <v>930</v>
      </c>
      <c r="E180" s="47" t="s">
        <v>180</v>
      </c>
      <c r="F180" s="47" t="s">
        <v>3217</v>
      </c>
      <c r="G180" s="47" t="s">
        <v>2252</v>
      </c>
      <c r="H180" s="47" t="s">
        <v>3218</v>
      </c>
      <c r="I180" s="47" t="s">
        <v>2414</v>
      </c>
      <c r="J180" s="47"/>
      <c r="K180" s="47" t="s">
        <v>13112</v>
      </c>
      <c r="L180" s="47">
        <v>0.39918500185012817</v>
      </c>
      <c r="M180" s="47">
        <v>-34.928466899999997</v>
      </c>
      <c r="N180" s="47">
        <v>-58.943685500000001</v>
      </c>
      <c r="O180" s="47" t="s">
        <v>15272</v>
      </c>
      <c r="P180" s="47">
        <v>3</v>
      </c>
      <c r="Q180">
        <v>37</v>
      </c>
      <c r="S180" s="23" t="s">
        <v>2347</v>
      </c>
      <c r="T180" t="str">
        <f t="shared" si="22"/>
        <v>10</v>
      </c>
      <c r="V180" t="str">
        <f>+VLOOKUP(B180,MARCO!E:E,1,FALSE)</f>
        <v>General Las Heras</v>
      </c>
      <c r="W180" t="s">
        <v>134</v>
      </c>
      <c r="X180" t="s">
        <v>134</v>
      </c>
      <c r="Y180" t="str">
        <f t="shared" si="23"/>
        <v>R 10 - D 57 - 451 - 2982</v>
      </c>
      <c r="Z180" t="s">
        <v>20</v>
      </c>
      <c r="AA180" t="s">
        <v>2349</v>
      </c>
      <c r="AB180" t="s">
        <v>21</v>
      </c>
      <c r="AD180" t="str">
        <f t="shared" si="24"/>
        <v>Punto Digital</v>
      </c>
      <c r="AE180" t="s">
        <v>22</v>
      </c>
      <c r="AF180" t="s">
        <v>23</v>
      </c>
      <c r="AG180" t="s">
        <v>26</v>
      </c>
      <c r="AH180" t="s">
        <v>2348</v>
      </c>
      <c r="AI180" s="13">
        <f t="shared" si="25"/>
        <v>37</v>
      </c>
      <c r="AJ180" s="13">
        <f t="shared" si="26"/>
        <v>3</v>
      </c>
      <c r="AK180" s="21">
        <v>1</v>
      </c>
      <c r="AM180" t="s">
        <v>2154</v>
      </c>
      <c r="AN180" t="str">
        <f t="shared" si="20"/>
        <v>R10</v>
      </c>
      <c r="AO180" s="20" t="str">
        <f t="shared" si="21"/>
        <v>FINES_R10</v>
      </c>
      <c r="AP180" s="25">
        <f t="shared" si="27"/>
        <v>0.39918500185012817</v>
      </c>
      <c r="AQ180" s="24" t="str">
        <f>+IFERROR(VLOOKUP(Y180,#REF!,2,FALSE),"-")</f>
        <v>-</v>
      </c>
      <c r="AR180" s="13" t="s">
        <v>2393</v>
      </c>
      <c r="AS180" t="s">
        <v>2397</v>
      </c>
      <c r="AT180" t="str">
        <f t="shared" si="28"/>
        <v>Rivadavia - 15 e/ Dr. Atilio Chiocconi y 9 De Julio - General Las Heras Las Heras</v>
      </c>
    </row>
    <row r="181" spans="1:46" ht="15.75" thickBot="1" x14ac:dyDescent="0.3">
      <c r="A181" s="47">
        <v>10</v>
      </c>
      <c r="B181" s="47" t="s">
        <v>928</v>
      </c>
      <c r="C181" s="47" t="s">
        <v>2378</v>
      </c>
      <c r="D181" s="47" t="s">
        <v>930</v>
      </c>
      <c r="E181" s="47" t="s">
        <v>180</v>
      </c>
      <c r="F181" s="47" t="s">
        <v>3220</v>
      </c>
      <c r="G181" s="47" t="s">
        <v>3221</v>
      </c>
      <c r="H181" s="47" t="s">
        <v>3222</v>
      </c>
      <c r="I181" s="47" t="s">
        <v>2414</v>
      </c>
      <c r="J181" s="47"/>
      <c r="K181" s="47" t="s">
        <v>13113</v>
      </c>
      <c r="L181" s="47">
        <v>0.53670746088027954</v>
      </c>
      <c r="M181" s="47">
        <v>-34.828740119358201</v>
      </c>
      <c r="N181" s="47">
        <v>-58.941856962554098</v>
      </c>
      <c r="O181" s="47" t="s">
        <v>15273</v>
      </c>
      <c r="P181" s="47">
        <v>3</v>
      </c>
      <c r="Q181">
        <v>34</v>
      </c>
      <c r="S181" s="23" t="s">
        <v>2347</v>
      </c>
      <c r="T181" t="str">
        <f t="shared" si="22"/>
        <v>10</v>
      </c>
      <c r="V181" t="str">
        <f>+VLOOKUP(B181,MARCO!E:E,1,FALSE)</f>
        <v>General Las Heras</v>
      </c>
      <c r="W181" t="s">
        <v>134</v>
      </c>
      <c r="X181" t="s">
        <v>134</v>
      </c>
      <c r="Y181" t="str">
        <f t="shared" si="23"/>
        <v>R 10 - D 57 - 451 - 2974</v>
      </c>
      <c r="Z181" t="s">
        <v>20</v>
      </c>
      <c r="AA181" t="s">
        <v>2349</v>
      </c>
      <c r="AB181" t="s">
        <v>21</v>
      </c>
      <c r="AD181" t="str">
        <f t="shared" si="24"/>
        <v>Ep N°8</v>
      </c>
      <c r="AE181" t="s">
        <v>22</v>
      </c>
      <c r="AF181" t="s">
        <v>23</v>
      </c>
      <c r="AG181" t="s">
        <v>26</v>
      </c>
      <c r="AH181" t="s">
        <v>2348</v>
      </c>
      <c r="AI181" s="13">
        <f t="shared" si="25"/>
        <v>34</v>
      </c>
      <c r="AJ181" s="13">
        <f t="shared" si="26"/>
        <v>3</v>
      </c>
      <c r="AK181" s="21">
        <v>1</v>
      </c>
      <c r="AM181" t="s">
        <v>2154</v>
      </c>
      <c r="AN181" t="str">
        <f t="shared" si="20"/>
        <v>R10</v>
      </c>
      <c r="AO181" s="20" t="str">
        <f t="shared" si="21"/>
        <v>FINES_R10</v>
      </c>
      <c r="AP181" s="25">
        <f t="shared" si="27"/>
        <v>0.53670746088027954</v>
      </c>
      <c r="AQ181" s="24" t="str">
        <f>+IFERROR(VLOOKUP(Y181,#REF!,2,FALSE),"-")</f>
        <v>-</v>
      </c>
      <c r="AR181" s="13" t="s">
        <v>2393</v>
      </c>
      <c r="AS181" t="s">
        <v>2398</v>
      </c>
      <c r="AT181" t="str">
        <f t="shared" si="28"/>
        <v>Belgrano Y Francia - Sin numero e/ Blvd. Independencia y Francia - General Las Heras Villars</v>
      </c>
    </row>
    <row r="182" spans="1:46" ht="15.75" thickBot="1" x14ac:dyDescent="0.3">
      <c r="A182" s="47">
        <v>10</v>
      </c>
      <c r="B182" s="47" t="s">
        <v>1027</v>
      </c>
      <c r="C182" s="47" t="s">
        <v>2378</v>
      </c>
      <c r="D182" s="47" t="s">
        <v>1034</v>
      </c>
      <c r="E182" s="47" t="s">
        <v>271</v>
      </c>
      <c r="F182" s="47" t="s">
        <v>3228</v>
      </c>
      <c r="G182" s="47" t="s">
        <v>3229</v>
      </c>
      <c r="H182" s="47" t="s">
        <v>3230</v>
      </c>
      <c r="I182" s="47" t="s">
        <v>2414</v>
      </c>
      <c r="J182" s="47"/>
      <c r="K182" s="47" t="s">
        <v>13114</v>
      </c>
      <c r="L182" s="47">
        <v>0.33714818954467768</v>
      </c>
      <c r="M182" s="47">
        <v>-34.595367000000003</v>
      </c>
      <c r="N182" s="47">
        <v>-59.113139969999999</v>
      </c>
      <c r="O182" s="47" t="s">
        <v>15274</v>
      </c>
      <c r="P182" s="47">
        <v>1</v>
      </c>
      <c r="Q182">
        <v>10</v>
      </c>
      <c r="S182" s="23" t="s">
        <v>2347</v>
      </c>
      <c r="T182" t="str">
        <f t="shared" si="22"/>
        <v>10</v>
      </c>
      <c r="V182" t="str">
        <f>+VLOOKUP(B182,MARCO!E:E,1,FALSE)</f>
        <v>Luján</v>
      </c>
      <c r="W182" t="s">
        <v>134</v>
      </c>
      <c r="X182" t="s">
        <v>134</v>
      </c>
      <c r="Y182" t="str">
        <f t="shared" si="23"/>
        <v>R 10 - D 63 - 451 - 1813</v>
      </c>
      <c r="Z182" t="s">
        <v>20</v>
      </c>
      <c r="AA182" t="s">
        <v>2349</v>
      </c>
      <c r="AB182" t="s">
        <v>21</v>
      </c>
      <c r="AD182" t="str">
        <f t="shared" si="24"/>
        <v>Sociedad Fomento Luna</v>
      </c>
      <c r="AE182" t="s">
        <v>22</v>
      </c>
      <c r="AF182" t="s">
        <v>23</v>
      </c>
      <c r="AG182" t="s">
        <v>26</v>
      </c>
      <c r="AH182" t="s">
        <v>2348</v>
      </c>
      <c r="AI182" s="13">
        <f t="shared" si="25"/>
        <v>10</v>
      </c>
      <c r="AJ182" s="13">
        <f t="shared" si="26"/>
        <v>1</v>
      </c>
      <c r="AK182" s="21">
        <v>1</v>
      </c>
      <c r="AM182" t="s">
        <v>2154</v>
      </c>
      <c r="AN182" t="str">
        <f t="shared" si="20"/>
        <v>R10</v>
      </c>
      <c r="AO182" s="20" t="str">
        <f t="shared" si="21"/>
        <v>FINES_R10</v>
      </c>
      <c r="AP182" s="25">
        <f t="shared" si="27"/>
        <v>0.33714818954467768</v>
      </c>
      <c r="AQ182" s="24" t="str">
        <f>+IFERROR(VLOOKUP(Y182,#REF!,2,FALSE),"-")</f>
        <v>-</v>
      </c>
      <c r="AR182" s="13" t="s">
        <v>2393</v>
      </c>
      <c r="AS182" t="s">
        <v>2397</v>
      </c>
      <c r="AT182" t="str">
        <f t="shared" si="28"/>
        <v>Calle 559 - e/ Sofia PiÑeyro y 528 - Lujan Barrio Luna</v>
      </c>
    </row>
    <row r="183" spans="1:46" ht="15.75" thickBot="1" x14ac:dyDescent="0.3">
      <c r="A183" s="47">
        <v>10</v>
      </c>
      <c r="B183" s="47" t="s">
        <v>1027</v>
      </c>
      <c r="C183" s="47" t="s">
        <v>2378</v>
      </c>
      <c r="D183" s="47" t="s">
        <v>1034</v>
      </c>
      <c r="E183" s="47" t="s">
        <v>271</v>
      </c>
      <c r="F183" s="47" t="s">
        <v>3232</v>
      </c>
      <c r="G183" s="47" t="s">
        <v>3233</v>
      </c>
      <c r="H183" s="47" t="s">
        <v>3234</v>
      </c>
      <c r="I183" s="47" t="s">
        <v>2414</v>
      </c>
      <c r="J183" s="47"/>
      <c r="K183" s="47" t="s">
        <v>13115</v>
      </c>
      <c r="L183" s="47">
        <v>0.37115585803985601</v>
      </c>
      <c r="M183" s="47">
        <v>-34.581461718577003</v>
      </c>
      <c r="N183" s="47">
        <v>-59.11243613768</v>
      </c>
      <c r="O183" s="47" t="s">
        <v>15275</v>
      </c>
      <c r="P183" s="47">
        <v>1</v>
      </c>
      <c r="Q183">
        <v>16</v>
      </c>
      <c r="S183" s="23" t="s">
        <v>2347</v>
      </c>
      <c r="T183" t="str">
        <f t="shared" si="22"/>
        <v>10</v>
      </c>
      <c r="V183" t="str">
        <f>+VLOOKUP(B183,MARCO!E:E,1,FALSE)</f>
        <v>Luján</v>
      </c>
      <c r="W183" t="s">
        <v>134</v>
      </c>
      <c r="X183" t="s">
        <v>134</v>
      </c>
      <c r="Y183" t="str">
        <f t="shared" si="23"/>
        <v>R 10 - D 63 - 451 - 2945</v>
      </c>
      <c r="Z183" t="s">
        <v>20</v>
      </c>
      <c r="AA183" t="s">
        <v>2349</v>
      </c>
      <c r="AB183" t="s">
        <v>21</v>
      </c>
      <c r="AD183" t="str">
        <f t="shared" si="24"/>
        <v>Sociedad De Fomento Sarmiento</v>
      </c>
      <c r="AE183" t="s">
        <v>22</v>
      </c>
      <c r="AF183" t="s">
        <v>23</v>
      </c>
      <c r="AG183" t="s">
        <v>26</v>
      </c>
      <c r="AH183" t="s">
        <v>2348</v>
      </c>
      <c r="AI183" s="13">
        <f t="shared" si="25"/>
        <v>16</v>
      </c>
      <c r="AJ183" s="13">
        <f t="shared" si="26"/>
        <v>1</v>
      </c>
      <c r="AK183" s="21">
        <v>1</v>
      </c>
      <c r="AM183" t="s">
        <v>2154</v>
      </c>
      <c r="AN183" t="str">
        <f t="shared" si="20"/>
        <v>R10</v>
      </c>
      <c r="AO183" s="20" t="str">
        <f t="shared" si="21"/>
        <v>FINES_R10</v>
      </c>
      <c r="AP183" s="25">
        <f t="shared" si="27"/>
        <v>0.37115585803985601</v>
      </c>
      <c r="AQ183" s="24" t="str">
        <f>+IFERROR(VLOOKUP(Y183,#REF!,2,FALSE),"-")</f>
        <v>-</v>
      </c>
      <c r="AR183" s="13" t="s">
        <v>2393</v>
      </c>
      <c r="AS183" t="s">
        <v>2397</v>
      </c>
      <c r="AT183" t="str">
        <f t="shared" si="28"/>
        <v>El Cimarron - 342 e/ El Cimarron y Sara Ogando - Lujan Sarmiento</v>
      </c>
    </row>
    <row r="184" spans="1:46" ht="15.75" thickBot="1" x14ac:dyDescent="0.3">
      <c r="A184" s="47">
        <v>10</v>
      </c>
      <c r="B184" s="47" t="s">
        <v>1027</v>
      </c>
      <c r="C184" s="47" t="s">
        <v>2378</v>
      </c>
      <c r="D184" s="47" t="s">
        <v>1034</v>
      </c>
      <c r="E184" s="47" t="s">
        <v>271</v>
      </c>
      <c r="F184" s="47" t="s">
        <v>3236</v>
      </c>
      <c r="G184" s="47" t="s">
        <v>3237</v>
      </c>
      <c r="H184" s="47" t="s">
        <v>3238</v>
      </c>
      <c r="I184" s="47" t="s">
        <v>2414</v>
      </c>
      <c r="J184" s="47"/>
      <c r="K184" s="47" t="s">
        <v>13116</v>
      </c>
      <c r="L184" s="47">
        <v>0.36777222156524658</v>
      </c>
      <c r="M184" s="47">
        <v>-34.582842399999997</v>
      </c>
      <c r="N184" s="47">
        <v>-59.062374200000001</v>
      </c>
      <c r="O184" s="47" t="s">
        <v>15276</v>
      </c>
      <c r="P184" s="47">
        <v>1</v>
      </c>
      <c r="Q184">
        <v>14</v>
      </c>
      <c r="S184" s="23" t="s">
        <v>2347</v>
      </c>
      <c r="T184" t="str">
        <f t="shared" si="22"/>
        <v>10</v>
      </c>
      <c r="V184" t="str">
        <f>+VLOOKUP(B184,MARCO!E:E,1,FALSE)</f>
        <v>Luján</v>
      </c>
      <c r="W184" t="s">
        <v>134</v>
      </c>
      <c r="X184" t="s">
        <v>134</v>
      </c>
      <c r="Y184" t="str">
        <f t="shared" si="23"/>
        <v>R 10 - D 63 - 451 - 2944</v>
      </c>
      <c r="Z184" t="s">
        <v>20</v>
      </c>
      <c r="AA184" t="s">
        <v>2349</v>
      </c>
      <c r="AB184" t="s">
        <v>21</v>
      </c>
      <c r="AD184" t="str">
        <f t="shared" si="24"/>
        <v>Frente Renovador</v>
      </c>
      <c r="AE184" t="s">
        <v>22</v>
      </c>
      <c r="AF184" t="s">
        <v>23</v>
      </c>
      <c r="AG184" t="s">
        <v>26</v>
      </c>
      <c r="AH184" t="s">
        <v>2348</v>
      </c>
      <c r="AI184" s="13">
        <f t="shared" si="25"/>
        <v>14</v>
      </c>
      <c r="AJ184" s="13">
        <f t="shared" si="26"/>
        <v>1</v>
      </c>
      <c r="AK184" s="21">
        <v>1</v>
      </c>
      <c r="AM184" t="s">
        <v>2154</v>
      </c>
      <c r="AN184" t="str">
        <f t="shared" si="20"/>
        <v>R10</v>
      </c>
      <c r="AO184" s="20" t="str">
        <f t="shared" si="21"/>
        <v>FINES_R10</v>
      </c>
      <c r="AP184" s="25">
        <f t="shared" si="27"/>
        <v>0.36777222156524658</v>
      </c>
      <c r="AQ184" s="24" t="str">
        <f>+IFERROR(VLOOKUP(Y184,#REF!,2,FALSE),"-")</f>
        <v>-</v>
      </c>
      <c r="AR184" s="13" t="s">
        <v>2393</v>
      </c>
      <c r="AS184" t="s">
        <v>2397</v>
      </c>
      <c r="AT184" t="str">
        <f t="shared" si="28"/>
        <v>Dr Muñiz - Lujan Centro</v>
      </c>
    </row>
    <row r="185" spans="1:46" ht="15.75" thickBot="1" x14ac:dyDescent="0.3">
      <c r="A185" s="47">
        <v>10</v>
      </c>
      <c r="B185" s="47" t="s">
        <v>1027</v>
      </c>
      <c r="C185" s="47" t="s">
        <v>2378</v>
      </c>
      <c r="D185" s="47" t="s">
        <v>1034</v>
      </c>
      <c r="E185" s="47" t="s">
        <v>271</v>
      </c>
      <c r="F185" s="47" t="s">
        <v>3240</v>
      </c>
      <c r="G185" s="47" t="s">
        <v>3241</v>
      </c>
      <c r="H185" s="47" t="s">
        <v>3242</v>
      </c>
      <c r="I185" s="47" t="s">
        <v>2414</v>
      </c>
      <c r="J185" s="47"/>
      <c r="K185" s="47" t="s">
        <v>13117</v>
      </c>
      <c r="L185" s="47">
        <v>0.59016817808151245</v>
      </c>
      <c r="M185" s="47">
        <v>-34.489647759219501</v>
      </c>
      <c r="N185" s="47">
        <v>-59.076852185493998</v>
      </c>
      <c r="O185" s="47" t="s">
        <v>15277</v>
      </c>
      <c r="P185" s="47">
        <v>4</v>
      </c>
      <c r="Q185">
        <v>64</v>
      </c>
      <c r="S185" s="23" t="s">
        <v>2347</v>
      </c>
      <c r="T185" t="str">
        <f t="shared" si="22"/>
        <v>10</v>
      </c>
      <c r="V185" t="str">
        <f>+VLOOKUP(B185,MARCO!E:E,1,FALSE)</f>
        <v>Luján</v>
      </c>
      <c r="W185" t="s">
        <v>134</v>
      </c>
      <c r="X185" t="s">
        <v>134</v>
      </c>
      <c r="Y185" t="str">
        <f t="shared" si="23"/>
        <v>R 10 - D 63 - 451 - 2967</v>
      </c>
      <c r="Z185" t="s">
        <v>20</v>
      </c>
      <c r="AA185" t="s">
        <v>2349</v>
      </c>
      <c r="AB185" t="s">
        <v>21</v>
      </c>
      <c r="AD185" t="str">
        <f t="shared" si="24"/>
        <v>Escuela 9</v>
      </c>
      <c r="AE185" t="s">
        <v>22</v>
      </c>
      <c r="AF185" t="s">
        <v>23</v>
      </c>
      <c r="AG185" t="s">
        <v>26</v>
      </c>
      <c r="AH185" t="s">
        <v>2348</v>
      </c>
      <c r="AI185" s="13">
        <f t="shared" si="25"/>
        <v>64</v>
      </c>
      <c r="AJ185" s="13">
        <f t="shared" si="26"/>
        <v>4</v>
      </c>
      <c r="AK185" s="21">
        <v>1</v>
      </c>
      <c r="AM185" t="s">
        <v>2154</v>
      </c>
      <c r="AN185" t="str">
        <f t="shared" si="20"/>
        <v>R10</v>
      </c>
      <c r="AO185" s="20" t="str">
        <f t="shared" si="21"/>
        <v>FINES_R10</v>
      </c>
      <c r="AP185" s="25">
        <f t="shared" si="27"/>
        <v>0.59016817808151245</v>
      </c>
      <c r="AQ185" s="24" t="str">
        <f>+IFERROR(VLOOKUP(Y185,#REF!,2,FALSE),"-")</f>
        <v>-</v>
      </c>
      <c r="AR185" s="13" t="s">
        <v>2393</v>
      </c>
      <c r="AS185" t="s">
        <v>2398</v>
      </c>
      <c r="AT185" t="str">
        <f t="shared" si="28"/>
        <v>Enrique Discepolo - 1090 - Open Door</v>
      </c>
    </row>
    <row r="186" spans="1:46" ht="15.75" thickBot="1" x14ac:dyDescent="0.3">
      <c r="A186" s="47">
        <v>10</v>
      </c>
      <c r="B186" s="47" t="s">
        <v>1027</v>
      </c>
      <c r="C186" s="47" t="s">
        <v>2378</v>
      </c>
      <c r="D186" s="47" t="s">
        <v>1034</v>
      </c>
      <c r="E186" s="47" t="s">
        <v>271</v>
      </c>
      <c r="F186" s="47" t="s">
        <v>3244</v>
      </c>
      <c r="G186" s="47" t="s">
        <v>3245</v>
      </c>
      <c r="H186" s="47" t="s">
        <v>3246</v>
      </c>
      <c r="I186" s="47" t="s">
        <v>2414</v>
      </c>
      <c r="J186" s="47"/>
      <c r="K186" s="47" t="s">
        <v>13118</v>
      </c>
      <c r="L186" s="47">
        <v>0.22804144024848941</v>
      </c>
      <c r="M186" s="47">
        <v>-34.565466051543801</v>
      </c>
      <c r="N186" s="47">
        <v>-59.1100227663906</v>
      </c>
      <c r="O186" s="47" t="s">
        <v>15278</v>
      </c>
      <c r="P186" s="47">
        <v>3</v>
      </c>
      <c r="Q186">
        <v>73</v>
      </c>
      <c r="S186" s="23" t="s">
        <v>2347</v>
      </c>
      <c r="T186" t="str">
        <f t="shared" si="22"/>
        <v>10</v>
      </c>
      <c r="V186" t="str">
        <f>+VLOOKUP(B186,MARCO!E:E,1,FALSE)</f>
        <v>Luján</v>
      </c>
      <c r="W186" t="s">
        <v>134</v>
      </c>
      <c r="X186" t="s">
        <v>134</v>
      </c>
      <c r="Y186" t="str">
        <f t="shared" si="23"/>
        <v>R 10 - D 63 - 451 - 1774</v>
      </c>
      <c r="Z186" t="s">
        <v>20</v>
      </c>
      <c r="AA186" t="s">
        <v>2349</v>
      </c>
      <c r="AB186" t="s">
        <v>21</v>
      </c>
      <c r="AD186" t="str">
        <f t="shared" si="24"/>
        <v>Epa 701</v>
      </c>
      <c r="AE186" t="s">
        <v>22</v>
      </c>
      <c r="AF186" t="s">
        <v>23</v>
      </c>
      <c r="AG186" t="s">
        <v>26</v>
      </c>
      <c r="AH186" t="s">
        <v>2348</v>
      </c>
      <c r="AI186" s="13">
        <f t="shared" si="25"/>
        <v>73</v>
      </c>
      <c r="AJ186" s="13">
        <f t="shared" si="26"/>
        <v>3</v>
      </c>
      <c r="AK186" s="21">
        <v>1</v>
      </c>
      <c r="AM186" t="s">
        <v>2154</v>
      </c>
      <c r="AN186" t="str">
        <f t="shared" si="20"/>
        <v>R10</v>
      </c>
      <c r="AO186" s="20" t="str">
        <f t="shared" si="21"/>
        <v>FINES_R10</v>
      </c>
      <c r="AP186" s="25">
        <f t="shared" si="27"/>
        <v>0.22804144024848941</v>
      </c>
      <c r="AQ186" s="24" t="str">
        <f>+IFERROR(VLOOKUP(Y186,#REF!,2,FALSE),"-")</f>
        <v>-</v>
      </c>
      <c r="AR186" s="13" t="s">
        <v>2393</v>
      </c>
      <c r="AS186" t="s">
        <v>2398</v>
      </c>
      <c r="AT186" t="str">
        <f t="shared" si="28"/>
        <v>Lavalle - 878 e/ Humberto Primo y Alem - Lujan Centro</v>
      </c>
    </row>
    <row r="187" spans="1:46" ht="15.75" thickBot="1" x14ac:dyDescent="0.3">
      <c r="A187" s="47">
        <v>10</v>
      </c>
      <c r="B187" s="47" t="s">
        <v>1027</v>
      </c>
      <c r="C187" s="47" t="s">
        <v>2378</v>
      </c>
      <c r="D187" s="47" t="s">
        <v>1034</v>
      </c>
      <c r="E187" s="47" t="s">
        <v>271</v>
      </c>
      <c r="F187" s="47" t="s">
        <v>3248</v>
      </c>
      <c r="G187" s="47" t="s">
        <v>3249</v>
      </c>
      <c r="H187" s="47" t="s">
        <v>3250</v>
      </c>
      <c r="I187" s="47" t="s">
        <v>2414</v>
      </c>
      <c r="J187" s="47"/>
      <c r="K187" s="47" t="s">
        <v>13119</v>
      </c>
      <c r="L187" s="47">
        <v>0.89958679676055908</v>
      </c>
      <c r="M187" s="47">
        <v>-34.546233705010003</v>
      </c>
      <c r="N187" s="47">
        <v>-59.117654566440002</v>
      </c>
      <c r="O187" s="47" t="s">
        <v>15279</v>
      </c>
      <c r="P187" s="47">
        <v>1</v>
      </c>
      <c r="Q187">
        <v>7</v>
      </c>
      <c r="S187" s="23" t="s">
        <v>2347</v>
      </c>
      <c r="T187" t="str">
        <f t="shared" si="22"/>
        <v>10</v>
      </c>
      <c r="V187" t="str">
        <f>+VLOOKUP(B187,MARCO!E:E,1,FALSE)</f>
        <v>Luján</v>
      </c>
      <c r="W187" t="s">
        <v>134</v>
      </c>
      <c r="X187" t="s">
        <v>134</v>
      </c>
      <c r="Y187" t="str">
        <f t="shared" si="23"/>
        <v>R 10 - D 63 - 451 - 1779</v>
      </c>
      <c r="Z187" t="s">
        <v>20</v>
      </c>
      <c r="AA187" t="s">
        <v>2349</v>
      </c>
      <c r="AB187" t="s">
        <v>21</v>
      </c>
      <c r="AD187" t="str">
        <f t="shared" si="24"/>
        <v>Cic</v>
      </c>
      <c r="AE187" t="s">
        <v>22</v>
      </c>
      <c r="AF187" t="s">
        <v>23</v>
      </c>
      <c r="AG187" t="s">
        <v>26</v>
      </c>
      <c r="AH187" t="s">
        <v>2348</v>
      </c>
      <c r="AI187" s="13">
        <f t="shared" si="25"/>
        <v>7</v>
      </c>
      <c r="AJ187" s="13">
        <f t="shared" si="26"/>
        <v>1</v>
      </c>
      <c r="AK187" s="21">
        <v>1</v>
      </c>
      <c r="AM187" t="s">
        <v>2154</v>
      </c>
      <c r="AN187" t="str">
        <f t="shared" si="20"/>
        <v>R10</v>
      </c>
      <c r="AO187" s="20" t="str">
        <f t="shared" si="21"/>
        <v>FINES_R10</v>
      </c>
      <c r="AP187" s="25">
        <f t="shared" si="27"/>
        <v>0.89958679676055908</v>
      </c>
      <c r="AQ187" s="24" t="str">
        <f>+IFERROR(VLOOKUP(Y187,#REF!,2,FALSE),"-")</f>
        <v>-</v>
      </c>
      <c r="AR187" s="13" t="s">
        <v>2393</v>
      </c>
      <c r="AS187" t="s">
        <v>2397</v>
      </c>
      <c r="AT187" t="str">
        <f t="shared" si="28"/>
        <v>El Trebol - 529 e/ Los Lotos y Las Madreselvas - Lujan San Fermin</v>
      </c>
    </row>
    <row r="188" spans="1:46" ht="15.75" thickBot="1" x14ac:dyDescent="0.3">
      <c r="A188" s="47">
        <v>10</v>
      </c>
      <c r="B188" s="47" t="s">
        <v>1027</v>
      </c>
      <c r="C188" s="47" t="s">
        <v>2378</v>
      </c>
      <c r="D188" s="47" t="s">
        <v>1034</v>
      </c>
      <c r="E188" s="47" t="s">
        <v>271</v>
      </c>
      <c r="F188" s="47" t="s">
        <v>3253</v>
      </c>
      <c r="G188" s="47" t="s">
        <v>3254</v>
      </c>
      <c r="H188" s="47" t="s">
        <v>3255</v>
      </c>
      <c r="I188" s="47" t="s">
        <v>2414</v>
      </c>
      <c r="J188" s="47"/>
      <c r="K188" s="47" t="s">
        <v>13120</v>
      </c>
      <c r="L188" s="47">
        <v>0.38530316948890692</v>
      </c>
      <c r="M188" s="47">
        <v>-34.5719781967437</v>
      </c>
      <c r="N188" s="47">
        <v>-59.092475696995002</v>
      </c>
      <c r="O188" s="47" t="s">
        <v>15280</v>
      </c>
      <c r="P188" s="47">
        <v>1</v>
      </c>
      <c r="Q188">
        <v>24</v>
      </c>
      <c r="S188" s="23" t="s">
        <v>2347</v>
      </c>
      <c r="T188" t="str">
        <f t="shared" si="22"/>
        <v>10</v>
      </c>
      <c r="V188" t="str">
        <f>+VLOOKUP(B188,MARCO!E:E,1,FALSE)</f>
        <v>Luján</v>
      </c>
      <c r="W188" t="s">
        <v>134</v>
      </c>
      <c r="X188" t="s">
        <v>134</v>
      </c>
      <c r="Y188" t="str">
        <f t="shared" si="23"/>
        <v>R 10 - D 63 - 451 - 1778</v>
      </c>
      <c r="Z188" t="s">
        <v>20</v>
      </c>
      <c r="AA188" t="s">
        <v>2349</v>
      </c>
      <c r="AB188" t="s">
        <v>21</v>
      </c>
      <c r="AD188" t="str">
        <f t="shared" si="24"/>
        <v>Escuela 2</v>
      </c>
      <c r="AE188" t="s">
        <v>22</v>
      </c>
      <c r="AF188" t="s">
        <v>23</v>
      </c>
      <c r="AG188" t="s">
        <v>26</v>
      </c>
      <c r="AH188" t="s">
        <v>2348</v>
      </c>
      <c r="AI188" s="13">
        <f t="shared" si="25"/>
        <v>24</v>
      </c>
      <c r="AJ188" s="13">
        <f t="shared" si="26"/>
        <v>1</v>
      </c>
      <c r="AK188" s="21">
        <v>1</v>
      </c>
      <c r="AM188" t="s">
        <v>2154</v>
      </c>
      <c r="AN188" t="str">
        <f t="shared" si="20"/>
        <v>R10</v>
      </c>
      <c r="AO188" s="20" t="str">
        <f t="shared" si="21"/>
        <v>FINES_R10</v>
      </c>
      <c r="AP188" s="25">
        <f t="shared" si="27"/>
        <v>0.38530316948890692</v>
      </c>
      <c r="AQ188" s="24" t="str">
        <f>+IFERROR(VLOOKUP(Y188,#REF!,2,FALSE),"-")</f>
        <v>-</v>
      </c>
      <c r="AR188" s="13" t="s">
        <v>2393</v>
      </c>
      <c r="AS188" t="s">
        <v>2398</v>
      </c>
      <c r="AT188" t="str">
        <f t="shared" si="28"/>
        <v>Constitucion - 2086 e/ Entre Rios y Jujuy - Lujan Lanusse</v>
      </c>
    </row>
    <row r="189" spans="1:46" ht="15.75" thickBot="1" x14ac:dyDescent="0.3">
      <c r="A189" s="47">
        <v>10</v>
      </c>
      <c r="B189" s="47" t="s">
        <v>1027</v>
      </c>
      <c r="C189" s="47" t="s">
        <v>2378</v>
      </c>
      <c r="D189" s="47" t="s">
        <v>1034</v>
      </c>
      <c r="E189" s="47" t="s">
        <v>271</v>
      </c>
      <c r="F189" s="47" t="s">
        <v>3258</v>
      </c>
      <c r="G189" s="47" t="s">
        <v>3259</v>
      </c>
      <c r="H189" s="47" t="s">
        <v>3260</v>
      </c>
      <c r="I189" s="47" t="s">
        <v>2475</v>
      </c>
      <c r="J189" s="47" t="s">
        <v>3262</v>
      </c>
      <c r="K189" s="47" t="s">
        <v>13121</v>
      </c>
      <c r="L189" s="47">
        <v>0.17106132209300989</v>
      </c>
      <c r="M189" s="47">
        <v>-34.573370699999998</v>
      </c>
      <c r="N189" s="47">
        <v>-59.099537900000001</v>
      </c>
      <c r="O189" s="47" t="s">
        <v>15281</v>
      </c>
      <c r="P189" s="47">
        <v>1</v>
      </c>
      <c r="Q189">
        <v>16</v>
      </c>
      <c r="S189" s="23" t="s">
        <v>2347</v>
      </c>
      <c r="T189" t="str">
        <f t="shared" si="22"/>
        <v>10</v>
      </c>
      <c r="V189" t="str">
        <f>+VLOOKUP(B189,MARCO!E:E,1,FALSE)</f>
        <v>Luján</v>
      </c>
      <c r="W189" t="s">
        <v>134</v>
      </c>
      <c r="X189" t="s">
        <v>134</v>
      </c>
      <c r="Y189" t="str">
        <f t="shared" si="23"/>
        <v>R 10 - D 63 - 451 - 1304</v>
      </c>
      <c r="Z189" t="s">
        <v>20</v>
      </c>
      <c r="AA189" t="s">
        <v>2349</v>
      </c>
      <c r="AB189" t="s">
        <v>21</v>
      </c>
      <c r="AD189" t="str">
        <f t="shared" si="24"/>
        <v>Polo Productivo De La Municipalidad</v>
      </c>
      <c r="AE189" t="s">
        <v>22</v>
      </c>
      <c r="AF189" t="s">
        <v>23</v>
      </c>
      <c r="AG189" t="s">
        <v>26</v>
      </c>
      <c r="AH189" t="s">
        <v>2348</v>
      </c>
      <c r="AI189" s="13">
        <f t="shared" si="25"/>
        <v>16</v>
      </c>
      <c r="AJ189" s="13">
        <f t="shared" si="26"/>
        <v>1</v>
      </c>
      <c r="AK189" s="21">
        <v>1</v>
      </c>
      <c r="AM189" t="s">
        <v>2154</v>
      </c>
      <c r="AN189" t="str">
        <f t="shared" si="20"/>
        <v>R10</v>
      </c>
      <c r="AO189" s="20" t="str">
        <f t="shared" si="21"/>
        <v>FINES_R10</v>
      </c>
      <c r="AP189" s="25">
        <f t="shared" si="27"/>
        <v>0.17106132209300989</v>
      </c>
      <c r="AQ189" s="24" t="str">
        <f>+IFERROR(VLOOKUP(Y189,#REF!,2,FALSE),"-")</f>
        <v>-</v>
      </c>
      <c r="AR189" s="13" t="s">
        <v>2393</v>
      </c>
      <c r="AS189" t="s">
        <v>2397</v>
      </c>
      <c r="AT189" t="str">
        <f t="shared" si="28"/>
        <v>Belgrano - 1200 e/ Las Heras y Ituzaingo - Lujan Hospital</v>
      </c>
    </row>
    <row r="190" spans="1:46" ht="15.75" thickBot="1" x14ac:dyDescent="0.3">
      <c r="A190" s="47">
        <v>10</v>
      </c>
      <c r="B190" s="47" t="s">
        <v>1027</v>
      </c>
      <c r="C190" s="47" t="s">
        <v>2378</v>
      </c>
      <c r="D190" s="47" t="s">
        <v>1034</v>
      </c>
      <c r="E190" s="47" t="s">
        <v>271</v>
      </c>
      <c r="F190" s="47" t="s">
        <v>3263</v>
      </c>
      <c r="G190" s="47" t="s">
        <v>3264</v>
      </c>
      <c r="H190" s="47" t="s">
        <v>3265</v>
      </c>
      <c r="I190" s="47" t="s">
        <v>2475</v>
      </c>
      <c r="J190" s="47" t="s">
        <v>2278</v>
      </c>
      <c r="K190" s="47" t="s">
        <v>13122</v>
      </c>
      <c r="L190" s="47">
        <v>0.65887171030044556</v>
      </c>
      <c r="M190" s="47">
        <v>-34.566288713629</v>
      </c>
      <c r="N190" s="47">
        <v>-59.082318283189998</v>
      </c>
      <c r="O190" s="47" t="s">
        <v>15282</v>
      </c>
      <c r="P190" s="47">
        <v>2</v>
      </c>
      <c r="Q190">
        <v>36</v>
      </c>
      <c r="S190" s="23" t="s">
        <v>2347</v>
      </c>
      <c r="T190" t="str">
        <f t="shared" si="22"/>
        <v>10</v>
      </c>
      <c r="V190" t="str">
        <f>+VLOOKUP(B190,MARCO!E:E,1,FALSE)</f>
        <v>Luján</v>
      </c>
      <c r="W190" t="s">
        <v>134</v>
      </c>
      <c r="X190" t="s">
        <v>134</v>
      </c>
      <c r="Y190" t="str">
        <f t="shared" si="23"/>
        <v>R 10 - D 63 - 451 - 2927</v>
      </c>
      <c r="Z190" t="s">
        <v>20</v>
      </c>
      <c r="AA190" t="s">
        <v>2349</v>
      </c>
      <c r="AB190" t="s">
        <v>21</v>
      </c>
      <c r="AD190" t="str">
        <f t="shared" si="24"/>
        <v>Centro Comunitario Mi Querido Wembley</v>
      </c>
      <c r="AE190" t="s">
        <v>22</v>
      </c>
      <c r="AF190" t="s">
        <v>23</v>
      </c>
      <c r="AG190" t="s">
        <v>26</v>
      </c>
      <c r="AH190" t="s">
        <v>2348</v>
      </c>
      <c r="AI190" s="13">
        <f t="shared" si="25"/>
        <v>36</v>
      </c>
      <c r="AJ190" s="13">
        <f t="shared" si="26"/>
        <v>2</v>
      </c>
      <c r="AK190" s="21">
        <v>1</v>
      </c>
      <c r="AM190" t="s">
        <v>2154</v>
      </c>
      <c r="AN190" t="str">
        <f t="shared" si="20"/>
        <v>R10</v>
      </c>
      <c r="AO190" s="20" t="str">
        <f t="shared" si="21"/>
        <v>FINES_R10</v>
      </c>
      <c r="AP190" s="25">
        <f t="shared" si="27"/>
        <v>0.65887171030044556</v>
      </c>
      <c r="AQ190" s="24" t="str">
        <f>+IFERROR(VLOOKUP(Y190,#REF!,2,FALSE),"-")</f>
        <v>-</v>
      </c>
      <c r="AR190" s="13" t="s">
        <v>2393</v>
      </c>
      <c r="AS190" t="s">
        <v>2397</v>
      </c>
      <c r="AT190" t="str">
        <f t="shared" si="28"/>
        <v>Santa Fe - 2558 e/ Darwin y Storni - Lujan Villa Del Parque</v>
      </c>
    </row>
    <row r="191" spans="1:46" ht="15.75" thickBot="1" x14ac:dyDescent="0.3">
      <c r="A191" s="47">
        <v>10</v>
      </c>
      <c r="B191" s="47" t="s">
        <v>1027</v>
      </c>
      <c r="C191" s="47" t="s">
        <v>2378</v>
      </c>
      <c r="D191" s="47" t="s">
        <v>1034</v>
      </c>
      <c r="E191" s="47" t="s">
        <v>271</v>
      </c>
      <c r="F191" s="47" t="s">
        <v>3267</v>
      </c>
      <c r="G191" s="47" t="s">
        <v>3268</v>
      </c>
      <c r="H191" s="47" t="s">
        <v>3269</v>
      </c>
      <c r="I191" s="47" t="s">
        <v>2475</v>
      </c>
      <c r="J191" s="47" t="s">
        <v>3271</v>
      </c>
      <c r="K191" s="47" t="s">
        <v>13123</v>
      </c>
      <c r="L191" s="47">
        <v>0.2386455237865448</v>
      </c>
      <c r="M191" s="47">
        <v>-34.5672377</v>
      </c>
      <c r="N191" s="47">
        <v>-59.122504399999997</v>
      </c>
      <c r="O191" s="47" t="s">
        <v>15283</v>
      </c>
      <c r="P191" s="47">
        <v>3</v>
      </c>
      <c r="Q191">
        <v>43</v>
      </c>
      <c r="S191" s="23" t="s">
        <v>2347</v>
      </c>
      <c r="T191" t="str">
        <f t="shared" si="22"/>
        <v>10</v>
      </c>
      <c r="V191" t="str">
        <f>+VLOOKUP(B191,MARCO!E:E,1,FALSE)</f>
        <v>Luján</v>
      </c>
      <c r="W191" t="s">
        <v>134</v>
      </c>
      <c r="X191" t="s">
        <v>134</v>
      </c>
      <c r="Y191" t="str">
        <f t="shared" si="23"/>
        <v>R 10 - D 63 - 451 - 2943</v>
      </c>
      <c r="Z191" t="s">
        <v>20</v>
      </c>
      <c r="AA191" t="s">
        <v>2349</v>
      </c>
      <c r="AB191" t="s">
        <v>21</v>
      </c>
      <c r="AD191" t="str">
        <f t="shared" si="24"/>
        <v>Casa Cultural Por La Memoria</v>
      </c>
      <c r="AE191" t="s">
        <v>22</v>
      </c>
      <c r="AF191" t="s">
        <v>23</v>
      </c>
      <c r="AG191" t="s">
        <v>26</v>
      </c>
      <c r="AH191" t="s">
        <v>2348</v>
      </c>
      <c r="AI191" s="13">
        <f t="shared" si="25"/>
        <v>43</v>
      </c>
      <c r="AJ191" s="13">
        <f t="shared" si="26"/>
        <v>3</v>
      </c>
      <c r="AK191" s="21">
        <v>1</v>
      </c>
      <c r="AM191" t="s">
        <v>2154</v>
      </c>
      <c r="AN191" t="str">
        <f t="shared" si="20"/>
        <v>R10</v>
      </c>
      <c r="AO191" s="20" t="str">
        <f t="shared" si="21"/>
        <v>FINES_R10</v>
      </c>
      <c r="AP191" s="25">
        <f t="shared" si="27"/>
        <v>0.2386455237865448</v>
      </c>
      <c r="AQ191" s="24" t="str">
        <f>+IFERROR(VLOOKUP(Y191,#REF!,2,FALSE),"-")</f>
        <v>-</v>
      </c>
      <c r="AR191" s="13" t="s">
        <v>2393</v>
      </c>
      <c r="AS191" t="s">
        <v>2397</v>
      </c>
      <c r="AT191" t="str">
        <f t="shared" si="28"/>
        <v>Ituzaingo - 74 - Lujan Centro</v>
      </c>
    </row>
    <row r="192" spans="1:46" ht="15.75" thickBot="1" x14ac:dyDescent="0.3">
      <c r="A192" s="47">
        <v>10</v>
      </c>
      <c r="B192" s="47" t="s">
        <v>1027</v>
      </c>
      <c r="C192" s="47" t="s">
        <v>2378</v>
      </c>
      <c r="D192" s="47" t="s">
        <v>1034</v>
      </c>
      <c r="E192" s="47" t="s">
        <v>271</v>
      </c>
      <c r="F192" s="47" t="s">
        <v>3272</v>
      </c>
      <c r="G192" s="47" t="s">
        <v>2264</v>
      </c>
      <c r="H192" s="47" t="s">
        <v>3273</v>
      </c>
      <c r="I192" s="47" t="s">
        <v>2475</v>
      </c>
      <c r="J192" s="47" t="s">
        <v>3275</v>
      </c>
      <c r="K192" s="47" t="s">
        <v>13124</v>
      </c>
      <c r="L192" s="47">
        <v>0.4767419695854187</v>
      </c>
      <c r="M192" s="47">
        <v>-34.4307607935501</v>
      </c>
      <c r="N192" s="47">
        <v>-59.129122663469403</v>
      </c>
      <c r="O192" s="47" t="s">
        <v>15284</v>
      </c>
      <c r="P192" s="47">
        <v>2</v>
      </c>
      <c r="Q192">
        <v>36</v>
      </c>
      <c r="S192" s="23" t="s">
        <v>2347</v>
      </c>
      <c r="T192" t="str">
        <f t="shared" si="22"/>
        <v>10</v>
      </c>
      <c r="V192" t="str">
        <f>+VLOOKUP(B192,MARCO!E:E,1,FALSE)</f>
        <v>Luján</v>
      </c>
      <c r="W192" t="s">
        <v>134</v>
      </c>
      <c r="X192" t="s">
        <v>134</v>
      </c>
      <c r="Y192" t="str">
        <f t="shared" si="23"/>
        <v>R 10 - D 63 - 451 - 2960</v>
      </c>
      <c r="Z192" t="s">
        <v>20</v>
      </c>
      <c r="AA192" t="s">
        <v>2349</v>
      </c>
      <c r="AB192" t="s">
        <v>21</v>
      </c>
      <c r="AD192" t="str">
        <f t="shared" si="24"/>
        <v>Escuela 13</v>
      </c>
      <c r="AE192" t="s">
        <v>22</v>
      </c>
      <c r="AF192" t="s">
        <v>23</v>
      </c>
      <c r="AG192" t="s">
        <v>26</v>
      </c>
      <c r="AH192" t="s">
        <v>2348</v>
      </c>
      <c r="AI192" s="13">
        <f t="shared" si="25"/>
        <v>36</v>
      </c>
      <c r="AJ192" s="13">
        <f t="shared" si="26"/>
        <v>2</v>
      </c>
      <c r="AK192" s="21">
        <v>1</v>
      </c>
      <c r="AM192" t="s">
        <v>2154</v>
      </c>
      <c r="AN192" t="str">
        <f t="shared" si="20"/>
        <v>R10</v>
      </c>
      <c r="AO192" s="20" t="str">
        <f t="shared" si="21"/>
        <v>FINES_R10</v>
      </c>
      <c r="AP192" s="25">
        <f t="shared" si="27"/>
        <v>0.4767419695854187</v>
      </c>
      <c r="AQ192" s="24" t="str">
        <f>+IFERROR(VLOOKUP(Y192,#REF!,2,FALSE),"-")</f>
        <v>-</v>
      </c>
      <c r="AR192" s="13" t="s">
        <v>2393</v>
      </c>
      <c r="AS192" t="s">
        <v>2398</v>
      </c>
      <c r="AT192" t="str">
        <f t="shared" si="28"/>
        <v>Calderon De La Barca - 498 - Torres</v>
      </c>
    </row>
    <row r="193" spans="1:46" ht="15.75" thickBot="1" x14ac:dyDescent="0.3">
      <c r="A193" s="47">
        <v>10</v>
      </c>
      <c r="B193" s="47" t="s">
        <v>1027</v>
      </c>
      <c r="C193" s="47" t="s">
        <v>2378</v>
      </c>
      <c r="D193" s="47" t="s">
        <v>1034</v>
      </c>
      <c r="E193" s="47" t="s">
        <v>271</v>
      </c>
      <c r="F193" s="47" t="s">
        <v>3276</v>
      </c>
      <c r="G193" s="47" t="s">
        <v>2263</v>
      </c>
      <c r="H193" s="47" t="s">
        <v>3277</v>
      </c>
      <c r="I193" s="47" t="s">
        <v>2475</v>
      </c>
      <c r="J193" s="47" t="s">
        <v>2278</v>
      </c>
      <c r="K193" s="47" t="s">
        <v>13125</v>
      </c>
      <c r="L193" s="47">
        <v>0.19239962100982669</v>
      </c>
      <c r="M193" s="47">
        <v>-34.562018399999999</v>
      </c>
      <c r="N193" s="47">
        <v>-59.114720599999998</v>
      </c>
      <c r="O193" s="47" t="s">
        <v>15285</v>
      </c>
      <c r="P193" s="47">
        <v>1</v>
      </c>
      <c r="Q193">
        <v>14</v>
      </c>
      <c r="S193" s="23" t="s">
        <v>2347</v>
      </c>
      <c r="T193" t="str">
        <f t="shared" si="22"/>
        <v>10</v>
      </c>
      <c r="V193" t="str">
        <f>+VLOOKUP(B193,MARCO!E:E,1,FALSE)</f>
        <v>Luján</v>
      </c>
      <c r="W193" t="s">
        <v>134</v>
      </c>
      <c r="X193" t="s">
        <v>134</v>
      </c>
      <c r="Y193" t="str">
        <f t="shared" si="23"/>
        <v>R 10 - D 63 - 451 - 1301</v>
      </c>
      <c r="Z193" t="s">
        <v>20</v>
      </c>
      <c r="AA193" t="s">
        <v>2349</v>
      </c>
      <c r="AB193" t="s">
        <v>21</v>
      </c>
      <c r="AD193" t="str">
        <f t="shared" si="24"/>
        <v>Carlitos Fernandez</v>
      </c>
      <c r="AE193" t="s">
        <v>22</v>
      </c>
      <c r="AF193" t="s">
        <v>23</v>
      </c>
      <c r="AG193" t="s">
        <v>26</v>
      </c>
      <c r="AH193" t="s">
        <v>2348</v>
      </c>
      <c r="AI193" s="13">
        <f t="shared" si="25"/>
        <v>14</v>
      </c>
      <c r="AJ193" s="13">
        <f t="shared" si="26"/>
        <v>1</v>
      </c>
      <c r="AK193" s="21">
        <v>1</v>
      </c>
      <c r="AM193" t="s">
        <v>2154</v>
      </c>
      <c r="AN193" t="str">
        <f t="shared" si="20"/>
        <v>R10</v>
      </c>
      <c r="AO193" s="20" t="str">
        <f t="shared" si="21"/>
        <v>FINES_R10</v>
      </c>
      <c r="AP193" s="25">
        <f t="shared" si="27"/>
        <v>0.19239962100982669</v>
      </c>
      <c r="AQ193" s="24" t="str">
        <f>+IFERROR(VLOOKUP(Y193,#REF!,2,FALSE),"-")</f>
        <v>-</v>
      </c>
      <c r="AR193" s="13" t="s">
        <v>2393</v>
      </c>
      <c r="AS193" t="s">
        <v>2398</v>
      </c>
      <c r="AT193" t="str">
        <f t="shared" si="28"/>
        <v>Almirante Brown - 429 - Lujan Centro</v>
      </c>
    </row>
    <row r="194" spans="1:46" ht="15.75" thickBot="1" x14ac:dyDescent="0.3">
      <c r="A194" s="47">
        <v>10</v>
      </c>
      <c r="B194" s="47" t="s">
        <v>1027</v>
      </c>
      <c r="C194" s="47" t="s">
        <v>2378</v>
      </c>
      <c r="D194" s="47" t="s">
        <v>1034</v>
      </c>
      <c r="E194" s="47" t="s">
        <v>271</v>
      </c>
      <c r="F194" s="47" t="s">
        <v>3279</v>
      </c>
      <c r="G194" s="47" t="s">
        <v>2265</v>
      </c>
      <c r="H194" s="47" t="s">
        <v>3280</v>
      </c>
      <c r="I194" s="47" t="s">
        <v>2475</v>
      </c>
      <c r="J194" s="47" t="s">
        <v>2295</v>
      </c>
      <c r="K194" s="47" t="s">
        <v>13126</v>
      </c>
      <c r="L194" s="47">
        <v>0.20094802975654599</v>
      </c>
      <c r="M194" s="47">
        <v>-34.562581299999998</v>
      </c>
      <c r="N194" s="47">
        <v>-59.118419199999998</v>
      </c>
      <c r="O194" s="47" t="s">
        <v>15286</v>
      </c>
      <c r="P194" s="47">
        <v>1</v>
      </c>
      <c r="Q194">
        <v>12</v>
      </c>
      <c r="S194" s="23" t="s">
        <v>2347</v>
      </c>
      <c r="T194" t="str">
        <f t="shared" si="22"/>
        <v>10</v>
      </c>
      <c r="V194" t="str">
        <f>+VLOOKUP(B194,MARCO!E:E,1,FALSE)</f>
        <v>Luján</v>
      </c>
      <c r="W194" t="s">
        <v>134</v>
      </c>
      <c r="X194" t="s">
        <v>134</v>
      </c>
      <c r="Y194" t="str">
        <f t="shared" si="23"/>
        <v>R 10 - D 63 - 451 - 1300</v>
      </c>
      <c r="Z194" t="s">
        <v>20</v>
      </c>
      <c r="AA194" t="s">
        <v>2349</v>
      </c>
      <c r="AB194" t="s">
        <v>21</v>
      </c>
      <c r="AD194" t="str">
        <f t="shared" si="24"/>
        <v>Partido Justicialista Lujan</v>
      </c>
      <c r="AE194" t="s">
        <v>22</v>
      </c>
      <c r="AF194" t="s">
        <v>23</v>
      </c>
      <c r="AG194" t="s">
        <v>26</v>
      </c>
      <c r="AH194" t="s">
        <v>2348</v>
      </c>
      <c r="AI194" s="13">
        <f t="shared" si="25"/>
        <v>12</v>
      </c>
      <c r="AJ194" s="13">
        <f t="shared" si="26"/>
        <v>1</v>
      </c>
      <c r="AK194" s="21">
        <v>1</v>
      </c>
      <c r="AM194" t="s">
        <v>2154</v>
      </c>
      <c r="AN194" t="str">
        <f t="shared" si="20"/>
        <v>R10</v>
      </c>
      <c r="AO194" s="20" t="str">
        <f t="shared" si="21"/>
        <v>FINES_R10</v>
      </c>
      <c r="AP194" s="25">
        <f t="shared" si="27"/>
        <v>0.20094802975654599</v>
      </c>
      <c r="AQ194" s="24" t="str">
        <f>+IFERROR(VLOOKUP(Y194,#REF!,2,FALSE),"-")</f>
        <v>-</v>
      </c>
      <c r="AR194" s="13" t="s">
        <v>2393</v>
      </c>
      <c r="AS194" t="s">
        <v>2398</v>
      </c>
      <c r="AT194" t="str">
        <f t="shared" si="28"/>
        <v>Francia - 836 - Lujan Centro</v>
      </c>
    </row>
    <row r="195" spans="1:46" ht="15.75" thickBot="1" x14ac:dyDescent="0.3">
      <c r="A195" s="47">
        <v>10</v>
      </c>
      <c r="B195" s="47" t="s">
        <v>1027</v>
      </c>
      <c r="C195" s="47" t="s">
        <v>2378</v>
      </c>
      <c r="D195" s="47" t="s">
        <v>1034</v>
      </c>
      <c r="E195" s="47" t="s">
        <v>271</v>
      </c>
      <c r="F195" s="47" t="s">
        <v>3284</v>
      </c>
      <c r="G195" s="47" t="s">
        <v>3285</v>
      </c>
      <c r="H195" s="47" t="s">
        <v>3286</v>
      </c>
      <c r="I195" s="47" t="s">
        <v>2475</v>
      </c>
      <c r="J195" s="47" t="s">
        <v>2443</v>
      </c>
      <c r="K195" s="47" t="s">
        <v>13127</v>
      </c>
      <c r="L195" s="47">
        <v>0.39087417721748352</v>
      </c>
      <c r="M195" s="47">
        <v>-36.608753915228</v>
      </c>
      <c r="N195" s="47">
        <v>-56.701658962621003</v>
      </c>
      <c r="O195" s="47" t="s">
        <v>15287</v>
      </c>
      <c r="P195" s="47">
        <v>1</v>
      </c>
      <c r="Q195">
        <v>15</v>
      </c>
      <c r="S195" s="23" t="s">
        <v>2347</v>
      </c>
      <c r="T195" t="str">
        <f t="shared" si="22"/>
        <v>10</v>
      </c>
      <c r="V195" t="str">
        <f>+VLOOKUP(B195,MARCO!E:E,1,FALSE)</f>
        <v>Luján</v>
      </c>
      <c r="W195" t="s">
        <v>134</v>
      </c>
      <c r="X195" t="s">
        <v>134</v>
      </c>
      <c r="Y195" t="str">
        <f t="shared" si="23"/>
        <v>R 10 - D 63 - 451 - 4431</v>
      </c>
      <c r="Z195" t="s">
        <v>20</v>
      </c>
      <c r="AA195" t="s">
        <v>2349</v>
      </c>
      <c r="AB195" t="s">
        <v>21</v>
      </c>
      <c r="AD195" t="str">
        <f t="shared" si="24"/>
        <v>Santa Marta</v>
      </c>
      <c r="AE195" t="s">
        <v>22</v>
      </c>
      <c r="AF195" t="s">
        <v>23</v>
      </c>
      <c r="AG195" t="s">
        <v>26</v>
      </c>
      <c r="AH195" t="s">
        <v>2348</v>
      </c>
      <c r="AI195" s="13">
        <f t="shared" si="25"/>
        <v>15</v>
      </c>
      <c r="AJ195" s="13">
        <f t="shared" si="26"/>
        <v>1</v>
      </c>
      <c r="AK195" s="21">
        <v>1</v>
      </c>
      <c r="AM195" t="s">
        <v>2154</v>
      </c>
      <c r="AN195" t="str">
        <f t="shared" ref="AN195:AN258" si="29">+IF(AM195="","",IF(AM195="FINES",CONCATENATE("R",IF(OR(T195="16",T195="21",T195="22",T195="23"),"16212223",IF(OR(T195="15",T195="17",T195="24",T195="25"),"15172425",T195))),IF(AM195="CEBAS","UNICO",IF(VALUE(T195)&lt;=11,"AMBA","INTERIOR"))))</f>
        <v>R10</v>
      </c>
      <c r="AO195" s="20" t="str">
        <f t="shared" ref="AO195:AO258" si="30">+IF(AM195="","-",CONCATENATE(AM195,"_",AN195))</f>
        <v>FINES_R10</v>
      </c>
      <c r="AP195" s="25">
        <f t="shared" si="27"/>
        <v>0.39087417721748352</v>
      </c>
      <c r="AQ195" s="24" t="str">
        <f>+IFERROR(VLOOKUP(Y195,#REF!,2,FALSE),"-")</f>
        <v>-</v>
      </c>
      <c r="AR195" s="13" t="s">
        <v>2393</v>
      </c>
      <c r="AS195" t="s">
        <v>2398</v>
      </c>
      <c r="AT195" t="str">
        <f t="shared" si="28"/>
        <v>349bis - sn e/ Claveles y Madreselva - Lujan</v>
      </c>
    </row>
    <row r="196" spans="1:46" ht="15.75" thickBot="1" x14ac:dyDescent="0.3">
      <c r="A196" s="47">
        <v>10</v>
      </c>
      <c r="B196" s="47" t="s">
        <v>1027</v>
      </c>
      <c r="C196" s="47" t="s">
        <v>2378</v>
      </c>
      <c r="D196" s="47" t="s">
        <v>1034</v>
      </c>
      <c r="E196" s="47" t="s">
        <v>271</v>
      </c>
      <c r="F196" s="47" t="s">
        <v>3289</v>
      </c>
      <c r="G196" s="47" t="s">
        <v>3290</v>
      </c>
      <c r="H196" s="47" t="s">
        <v>3291</v>
      </c>
      <c r="I196" s="47" t="s">
        <v>2475</v>
      </c>
      <c r="J196" s="47" t="s">
        <v>3290</v>
      </c>
      <c r="K196" s="47" t="s">
        <v>13128</v>
      </c>
      <c r="L196" s="47">
        <v>0.2125876843929291</v>
      </c>
      <c r="M196" s="47">
        <v>-34.599845118169</v>
      </c>
      <c r="N196" s="47">
        <v>-59.176510423038003</v>
      </c>
      <c r="O196" s="47" t="s">
        <v>15288</v>
      </c>
      <c r="P196" s="47">
        <v>2</v>
      </c>
      <c r="Q196">
        <v>43</v>
      </c>
      <c r="S196" s="23" t="s">
        <v>2347</v>
      </c>
      <c r="T196" t="str">
        <f t="shared" ref="T196:T259" si="31">+CONCATENATE(IF(A196&lt;10,"0",""),A196)</f>
        <v>10</v>
      </c>
      <c r="V196" t="str">
        <f>+VLOOKUP(B196,MARCO!E:E,1,FALSE)</f>
        <v>Luján</v>
      </c>
      <c r="W196" t="s">
        <v>134</v>
      </c>
      <c r="X196" t="s">
        <v>134</v>
      </c>
      <c r="Y196" t="str">
        <f t="shared" ref="Y196:Y259" si="32">+F196</f>
        <v>R 10 - D 63 - 451 - 3597</v>
      </c>
      <c r="Z196" t="s">
        <v>20</v>
      </c>
      <c r="AA196" t="s">
        <v>2349</v>
      </c>
      <c r="AB196" t="s">
        <v>21</v>
      </c>
      <c r="AD196" t="str">
        <f t="shared" ref="AD196:AD259" si="33">+G196</f>
        <v>Club Flandria</v>
      </c>
      <c r="AE196" t="s">
        <v>22</v>
      </c>
      <c r="AF196" t="s">
        <v>23</v>
      </c>
      <c r="AG196" t="s">
        <v>26</v>
      </c>
      <c r="AH196" t="s">
        <v>2348</v>
      </c>
      <c r="AI196" s="13">
        <f t="shared" ref="AI196:AI259" si="34">+Q196</f>
        <v>43</v>
      </c>
      <c r="AJ196" s="13">
        <f t="shared" ref="AJ196:AJ259" si="35">+P196</f>
        <v>2</v>
      </c>
      <c r="AK196" s="21">
        <v>1</v>
      </c>
      <c r="AM196" t="s">
        <v>2154</v>
      </c>
      <c r="AN196" t="str">
        <f t="shared" si="29"/>
        <v>R10</v>
      </c>
      <c r="AO196" s="20" t="str">
        <f t="shared" si="30"/>
        <v>FINES_R10</v>
      </c>
      <c r="AP196" s="25">
        <f t="shared" ref="AP196:AP259" si="36">+L196</f>
        <v>0.2125876843929291</v>
      </c>
      <c r="AQ196" s="24" t="str">
        <f>+IFERROR(VLOOKUP(Y196,#REF!,2,FALSE),"-")</f>
        <v>-</v>
      </c>
      <c r="AR196" s="13" t="s">
        <v>2393</v>
      </c>
      <c r="AS196" t="s">
        <v>2398</v>
      </c>
      <c r="AT196" t="str">
        <f t="shared" ref="AT196:AT259" si="37">+H196</f>
        <v>EspaÑa - 271 e/ Del Colegio y Los Tejedores - Jauregui</v>
      </c>
    </row>
    <row r="197" spans="1:46" ht="15.75" thickBot="1" x14ac:dyDescent="0.3">
      <c r="A197" s="47">
        <v>10</v>
      </c>
      <c r="B197" s="47" t="s">
        <v>1060</v>
      </c>
      <c r="C197" s="47" t="s">
        <v>2369</v>
      </c>
      <c r="D197" s="47" t="s">
        <v>1068</v>
      </c>
      <c r="E197" s="47" t="s">
        <v>228</v>
      </c>
      <c r="F197" s="47" t="s">
        <v>3294</v>
      </c>
      <c r="G197" s="47" t="s">
        <v>3295</v>
      </c>
      <c r="H197" s="47" t="s">
        <v>3296</v>
      </c>
      <c r="I197" s="47" t="s">
        <v>2414</v>
      </c>
      <c r="J197" s="47"/>
      <c r="K197" s="47" t="s">
        <v>13129</v>
      </c>
      <c r="L197" s="47">
        <v>0.38353344798088068</v>
      </c>
      <c r="M197" s="47">
        <v>-34.784526532125597</v>
      </c>
      <c r="N197" s="47">
        <v>-58.838967313001298</v>
      </c>
      <c r="O197" s="47" t="s">
        <v>15289</v>
      </c>
      <c r="P197" s="47">
        <v>1</v>
      </c>
      <c r="Q197">
        <v>15</v>
      </c>
      <c r="S197" s="23" t="s">
        <v>2347</v>
      </c>
      <c r="T197" t="str">
        <f t="shared" si="31"/>
        <v>10</v>
      </c>
      <c r="V197" t="str">
        <f>+VLOOKUP(B197,MARCO!E:E,1,FALSE)</f>
        <v>Marcos Paz</v>
      </c>
      <c r="W197" t="s">
        <v>134</v>
      </c>
      <c r="X197" t="s">
        <v>134</v>
      </c>
      <c r="Y197" t="str">
        <f t="shared" si="32"/>
        <v>R 10 - D 67 - 452 - 1416</v>
      </c>
      <c r="Z197" t="s">
        <v>20</v>
      </c>
      <c r="AA197" t="s">
        <v>2349</v>
      </c>
      <c r="AB197" t="s">
        <v>21</v>
      </c>
      <c r="AD197" t="str">
        <f t="shared" si="33"/>
        <v>Ex Escuela Tecnica</v>
      </c>
      <c r="AE197" t="s">
        <v>22</v>
      </c>
      <c r="AF197" t="s">
        <v>23</v>
      </c>
      <c r="AG197" t="s">
        <v>26</v>
      </c>
      <c r="AH197" t="s">
        <v>2348</v>
      </c>
      <c r="AI197" s="13">
        <f t="shared" si="34"/>
        <v>15</v>
      </c>
      <c r="AJ197" s="13">
        <f t="shared" si="35"/>
        <v>1</v>
      </c>
      <c r="AK197" s="21">
        <v>1</v>
      </c>
      <c r="AM197" t="s">
        <v>2154</v>
      </c>
      <c r="AN197" t="str">
        <f t="shared" si="29"/>
        <v>R10</v>
      </c>
      <c r="AO197" s="20" t="str">
        <f t="shared" si="30"/>
        <v>FINES_R10</v>
      </c>
      <c r="AP197" s="25">
        <f t="shared" si="36"/>
        <v>0.38353344798088068</v>
      </c>
      <c r="AQ197" s="24" t="str">
        <f>+IFERROR(VLOOKUP(Y197,#REF!,2,FALSE),"-")</f>
        <v>-</v>
      </c>
      <c r="AR197" s="13" t="s">
        <v>2393</v>
      </c>
      <c r="AS197" t="s">
        <v>2398</v>
      </c>
      <c r="AT197" t="str">
        <f t="shared" si="37"/>
        <v>Belgrano - 2181 - Marcos Paz Centro</v>
      </c>
    </row>
    <row r="198" spans="1:46" ht="15.75" thickBot="1" x14ac:dyDescent="0.3">
      <c r="A198" s="47">
        <v>10</v>
      </c>
      <c r="B198" s="47" t="s">
        <v>1060</v>
      </c>
      <c r="C198" s="47" t="s">
        <v>2369</v>
      </c>
      <c r="D198" s="47" t="s">
        <v>1068</v>
      </c>
      <c r="E198" s="47" t="s">
        <v>228</v>
      </c>
      <c r="F198" s="47" t="s">
        <v>3298</v>
      </c>
      <c r="G198" s="47" t="s">
        <v>2268</v>
      </c>
      <c r="H198" s="47" t="s">
        <v>3299</v>
      </c>
      <c r="I198" s="47" t="s">
        <v>2414</v>
      </c>
      <c r="J198" s="47"/>
      <c r="K198" s="47" t="s">
        <v>13130</v>
      </c>
      <c r="L198" s="47">
        <v>0.88383561372756958</v>
      </c>
      <c r="M198" s="47">
        <v>-34.8332731</v>
      </c>
      <c r="N198" s="47">
        <v>-58.827529400000003</v>
      </c>
      <c r="O198" s="47" t="s">
        <v>15290</v>
      </c>
      <c r="P198" s="47">
        <v>1</v>
      </c>
      <c r="Q198">
        <v>6</v>
      </c>
      <c r="S198" s="23" t="s">
        <v>2347</v>
      </c>
      <c r="T198" t="str">
        <f t="shared" si="31"/>
        <v>10</v>
      </c>
      <c r="V198" t="str">
        <f>+VLOOKUP(B198,MARCO!E:E,1,FALSE)</f>
        <v>Marcos Paz</v>
      </c>
      <c r="W198" t="s">
        <v>134</v>
      </c>
      <c r="X198" t="s">
        <v>134</v>
      </c>
      <c r="Y198" t="str">
        <f t="shared" si="32"/>
        <v>R 10 - D 67 - 452 - 1420</v>
      </c>
      <c r="Z198" t="s">
        <v>20</v>
      </c>
      <c r="AA198" t="s">
        <v>2349</v>
      </c>
      <c r="AB198" t="s">
        <v>21</v>
      </c>
      <c r="AD198" t="str">
        <f t="shared" si="33"/>
        <v>Urioste</v>
      </c>
      <c r="AE198" t="s">
        <v>22</v>
      </c>
      <c r="AF198" t="s">
        <v>23</v>
      </c>
      <c r="AG198" t="s">
        <v>26</v>
      </c>
      <c r="AH198" t="s">
        <v>2348</v>
      </c>
      <c r="AI198" s="13">
        <f t="shared" si="34"/>
        <v>6</v>
      </c>
      <c r="AJ198" s="13">
        <f t="shared" si="35"/>
        <v>1</v>
      </c>
      <c r="AK198" s="21">
        <v>1</v>
      </c>
      <c r="AM198" t="s">
        <v>2154</v>
      </c>
      <c r="AN198" t="str">
        <f t="shared" si="29"/>
        <v>R10</v>
      </c>
      <c r="AO198" s="20" t="str">
        <f t="shared" si="30"/>
        <v>FINES_R10</v>
      </c>
      <c r="AP198" s="25">
        <f t="shared" si="36"/>
        <v>0.88383561372756958</v>
      </c>
      <c r="AQ198" s="24" t="str">
        <f>+IFERROR(VLOOKUP(Y198,#REF!,2,FALSE),"-")</f>
        <v>-</v>
      </c>
      <c r="AR198" s="13" t="s">
        <v>2393</v>
      </c>
      <c r="AS198" t="s">
        <v>2398</v>
      </c>
      <c r="AT198" t="str">
        <f t="shared" si="37"/>
        <v>Urioste Atuel - e/ Bermejo y Pilcomayo - Marcos Paz Urioste</v>
      </c>
    </row>
    <row r="199" spans="1:46" ht="15.75" thickBot="1" x14ac:dyDescent="0.3">
      <c r="A199" s="47">
        <v>10</v>
      </c>
      <c r="B199" s="47" t="s">
        <v>1060</v>
      </c>
      <c r="C199" s="47" t="s">
        <v>2369</v>
      </c>
      <c r="D199" s="47" t="s">
        <v>1068</v>
      </c>
      <c r="E199" s="47" t="s">
        <v>228</v>
      </c>
      <c r="F199" s="47" t="s">
        <v>3301</v>
      </c>
      <c r="G199" s="47" t="s">
        <v>3249</v>
      </c>
      <c r="H199" s="47" t="s">
        <v>3302</v>
      </c>
      <c r="I199" s="47" t="s">
        <v>2414</v>
      </c>
      <c r="J199" s="47"/>
      <c r="K199" s="47" t="s">
        <v>13131</v>
      </c>
      <c r="L199" s="47">
        <v>0.38353344798088068</v>
      </c>
      <c r="M199" s="47">
        <v>-34.784428228673498</v>
      </c>
      <c r="N199" s="47">
        <v>-58.838995575614803</v>
      </c>
      <c r="O199" s="47" t="s">
        <v>15291</v>
      </c>
      <c r="P199" s="47">
        <v>1</v>
      </c>
      <c r="Q199">
        <v>35</v>
      </c>
      <c r="S199" s="23" t="s">
        <v>2347</v>
      </c>
      <c r="T199" t="str">
        <f t="shared" si="31"/>
        <v>10</v>
      </c>
      <c r="V199" t="str">
        <f>+VLOOKUP(B199,MARCO!E:E,1,FALSE)</f>
        <v>Marcos Paz</v>
      </c>
      <c r="W199" t="s">
        <v>134</v>
      </c>
      <c r="X199" t="s">
        <v>134</v>
      </c>
      <c r="Y199" t="str">
        <f t="shared" si="32"/>
        <v>R 10 - D 67 - 452 - 1425</v>
      </c>
      <c r="Z199" t="s">
        <v>20</v>
      </c>
      <c r="AA199" t="s">
        <v>2349</v>
      </c>
      <c r="AB199" t="s">
        <v>21</v>
      </c>
      <c r="AD199" t="str">
        <f t="shared" si="33"/>
        <v>Cic</v>
      </c>
      <c r="AE199" t="s">
        <v>22</v>
      </c>
      <c r="AF199" t="s">
        <v>23</v>
      </c>
      <c r="AG199" t="s">
        <v>26</v>
      </c>
      <c r="AH199" t="s">
        <v>2348</v>
      </c>
      <c r="AI199" s="13">
        <f t="shared" si="34"/>
        <v>35</v>
      </c>
      <c r="AJ199" s="13">
        <f t="shared" si="35"/>
        <v>1</v>
      </c>
      <c r="AK199" s="21">
        <v>1</v>
      </c>
      <c r="AM199" t="s">
        <v>2154</v>
      </c>
      <c r="AN199" t="str">
        <f t="shared" si="29"/>
        <v>R10</v>
      </c>
      <c r="AO199" s="20" t="str">
        <f t="shared" si="30"/>
        <v>FINES_R10</v>
      </c>
      <c r="AP199" s="25">
        <f t="shared" si="36"/>
        <v>0.38353344798088068</v>
      </c>
      <c r="AQ199" s="24" t="str">
        <f>+IFERROR(VLOOKUP(Y199,#REF!,2,FALSE),"-")</f>
        <v>-</v>
      </c>
      <c r="AR199" s="13" t="s">
        <v>2393</v>
      </c>
      <c r="AS199" t="s">
        <v>2397</v>
      </c>
      <c r="AT199" t="str">
        <f t="shared" si="37"/>
        <v>Av. Eva Peron - 1185 - Marcos Paz La Paz</v>
      </c>
    </row>
    <row r="200" spans="1:46" ht="15.75" thickBot="1" x14ac:dyDescent="0.3">
      <c r="A200" s="47">
        <v>10</v>
      </c>
      <c r="B200" s="47" t="s">
        <v>1060</v>
      </c>
      <c r="C200" s="47" t="s">
        <v>2369</v>
      </c>
      <c r="D200" s="47" t="s">
        <v>1068</v>
      </c>
      <c r="E200" s="47" t="s">
        <v>228</v>
      </c>
      <c r="F200" s="47" t="s">
        <v>3304</v>
      </c>
      <c r="G200" s="47" t="s">
        <v>3305</v>
      </c>
      <c r="H200" s="47" t="s">
        <v>3306</v>
      </c>
      <c r="I200" s="47" t="s">
        <v>2414</v>
      </c>
      <c r="J200" s="47"/>
      <c r="K200" s="47" t="s">
        <v>13132</v>
      </c>
      <c r="L200" s="47">
        <v>0.38353344798088068</v>
      </c>
      <c r="M200" s="47">
        <v>-34.784603456123698</v>
      </c>
      <c r="N200" s="47">
        <v>-58.839026997230299</v>
      </c>
      <c r="O200" s="47" t="s">
        <v>15292</v>
      </c>
      <c r="P200" s="47">
        <v>1</v>
      </c>
      <c r="Q200">
        <v>38</v>
      </c>
      <c r="S200" s="23" t="s">
        <v>2347</v>
      </c>
      <c r="T200" t="str">
        <f t="shared" si="31"/>
        <v>10</v>
      </c>
      <c r="V200" t="str">
        <f>+VLOOKUP(B200,MARCO!E:E,1,FALSE)</f>
        <v>Marcos Paz</v>
      </c>
      <c r="W200" t="s">
        <v>134</v>
      </c>
      <c r="X200" t="s">
        <v>134</v>
      </c>
      <c r="Y200" t="str">
        <f t="shared" si="32"/>
        <v>R 10 - D 67 - 452 - 0472</v>
      </c>
      <c r="Z200" t="s">
        <v>20</v>
      </c>
      <c r="AA200" t="s">
        <v>2349</v>
      </c>
      <c r="AB200" t="s">
        <v>21</v>
      </c>
      <c r="AD200" t="str">
        <f t="shared" si="33"/>
        <v>Cens N°452</v>
      </c>
      <c r="AE200" t="s">
        <v>22</v>
      </c>
      <c r="AF200" t="s">
        <v>23</v>
      </c>
      <c r="AG200" t="s">
        <v>26</v>
      </c>
      <c r="AH200" t="s">
        <v>2348</v>
      </c>
      <c r="AI200" s="13">
        <f t="shared" si="34"/>
        <v>38</v>
      </c>
      <c r="AJ200" s="13">
        <f t="shared" si="35"/>
        <v>1</v>
      </c>
      <c r="AK200" s="21">
        <v>1</v>
      </c>
      <c r="AM200" t="s">
        <v>2154</v>
      </c>
      <c r="AN200" t="str">
        <f t="shared" si="29"/>
        <v>R10</v>
      </c>
      <c r="AO200" s="20" t="str">
        <f t="shared" si="30"/>
        <v>FINES_R10</v>
      </c>
      <c r="AP200" s="25">
        <f t="shared" si="36"/>
        <v>0.38353344798088068</v>
      </c>
      <c r="AQ200" s="24" t="str">
        <f>+IFERROR(VLOOKUP(Y200,#REF!,2,FALSE),"-")</f>
        <v>-</v>
      </c>
      <c r="AR200" s="13" t="s">
        <v>2393</v>
      </c>
      <c r="AS200" t="s">
        <v>2397</v>
      </c>
      <c r="AT200" t="str">
        <f t="shared" si="37"/>
        <v>Belgrano - 2181 e/ Aguero y Pellegrini - Marcos Paz Centro</v>
      </c>
    </row>
    <row r="201" spans="1:46" ht="15.75" thickBot="1" x14ac:dyDescent="0.3">
      <c r="A201" s="47">
        <v>10</v>
      </c>
      <c r="B201" s="47" t="s">
        <v>1060</v>
      </c>
      <c r="C201" s="47" t="s">
        <v>2369</v>
      </c>
      <c r="D201" s="47" t="s">
        <v>1068</v>
      </c>
      <c r="E201" s="47" t="s">
        <v>228</v>
      </c>
      <c r="F201" s="47" t="s">
        <v>3308</v>
      </c>
      <c r="G201" s="47" t="s">
        <v>3305</v>
      </c>
      <c r="H201" s="47" t="s">
        <v>3309</v>
      </c>
      <c r="I201" s="47" t="s">
        <v>2414</v>
      </c>
      <c r="J201" s="47"/>
      <c r="K201" s="47" t="s">
        <v>15293</v>
      </c>
      <c r="L201" s="47">
        <v>0.38353344798088068</v>
      </c>
      <c r="M201" s="47">
        <v>-34.784603456123698</v>
      </c>
      <c r="N201" s="47">
        <v>-58.839026997230299</v>
      </c>
      <c r="O201" s="47" t="s">
        <v>15294</v>
      </c>
      <c r="P201" s="47">
        <v>2</v>
      </c>
      <c r="Q201">
        <v>57</v>
      </c>
      <c r="S201" s="23" t="s">
        <v>2347</v>
      </c>
      <c r="T201" t="str">
        <f t="shared" si="31"/>
        <v>10</v>
      </c>
      <c r="V201" t="str">
        <f>+VLOOKUP(B201,MARCO!E:E,1,FALSE)</f>
        <v>Marcos Paz</v>
      </c>
      <c r="W201" t="s">
        <v>134</v>
      </c>
      <c r="X201" t="s">
        <v>134</v>
      </c>
      <c r="Y201" t="str">
        <f t="shared" si="32"/>
        <v>R 10 - D 67 - 452 - 1424</v>
      </c>
      <c r="Z201" t="s">
        <v>20</v>
      </c>
      <c r="AA201" t="s">
        <v>2349</v>
      </c>
      <c r="AB201" t="s">
        <v>21</v>
      </c>
      <c r="AD201" t="str">
        <f t="shared" si="33"/>
        <v>Cens N°452</v>
      </c>
      <c r="AE201" t="s">
        <v>22</v>
      </c>
      <c r="AF201" t="s">
        <v>23</v>
      </c>
      <c r="AG201" t="s">
        <v>26</v>
      </c>
      <c r="AH201" t="s">
        <v>2348</v>
      </c>
      <c r="AI201" s="13">
        <f t="shared" si="34"/>
        <v>57</v>
      </c>
      <c r="AJ201" s="13">
        <f t="shared" si="35"/>
        <v>2</v>
      </c>
      <c r="AK201" s="21">
        <v>1</v>
      </c>
      <c r="AM201" t="s">
        <v>2154</v>
      </c>
      <c r="AN201" t="str">
        <f t="shared" si="29"/>
        <v>R10</v>
      </c>
      <c r="AO201" s="20" t="str">
        <f t="shared" si="30"/>
        <v>FINES_R10</v>
      </c>
      <c r="AP201" s="25">
        <f t="shared" si="36"/>
        <v>0.38353344798088068</v>
      </c>
      <c r="AQ201" s="24" t="str">
        <f>+IFERROR(VLOOKUP(Y201,#REF!,2,FALSE),"-")</f>
        <v>-</v>
      </c>
      <c r="AR201" s="13" t="s">
        <v>2393</v>
      </c>
      <c r="AS201" t="s">
        <v>2397</v>
      </c>
      <c r="AT201" t="str">
        <f t="shared" si="37"/>
        <v>Belgrano - 2181 e/ Aguero - Marcos Paz Centro</v>
      </c>
    </row>
    <row r="202" spans="1:46" ht="15.75" thickBot="1" x14ac:dyDescent="0.3">
      <c r="A202" s="47">
        <v>10</v>
      </c>
      <c r="B202" s="47" t="s">
        <v>1060</v>
      </c>
      <c r="C202" s="47" t="s">
        <v>2369</v>
      </c>
      <c r="D202" s="47" t="s">
        <v>1068</v>
      </c>
      <c r="E202" s="47" t="s">
        <v>228</v>
      </c>
      <c r="F202" s="47" t="s">
        <v>3311</v>
      </c>
      <c r="G202" s="47" t="s">
        <v>3312</v>
      </c>
      <c r="H202" s="47" t="s">
        <v>3313</v>
      </c>
      <c r="I202" s="47" t="s">
        <v>2414</v>
      </c>
      <c r="J202" s="47"/>
      <c r="K202" s="47" t="s">
        <v>13133</v>
      </c>
      <c r="L202" s="47">
        <v>0.77529942989349365</v>
      </c>
      <c r="M202" s="47">
        <v>-34.744632699999997</v>
      </c>
      <c r="N202" s="47">
        <v>-58.809047100000001</v>
      </c>
      <c r="O202" s="47" t="s">
        <v>15295</v>
      </c>
      <c r="P202" s="47">
        <v>2</v>
      </c>
      <c r="Q202">
        <v>35</v>
      </c>
      <c r="S202" s="23" t="s">
        <v>2347</v>
      </c>
      <c r="T202" t="str">
        <f t="shared" si="31"/>
        <v>10</v>
      </c>
      <c r="V202" t="str">
        <f>+VLOOKUP(B202,MARCO!E:E,1,FALSE)</f>
        <v>Marcos Paz</v>
      </c>
      <c r="W202" t="s">
        <v>134</v>
      </c>
      <c r="X202" t="s">
        <v>134</v>
      </c>
      <c r="Y202" t="str">
        <f t="shared" si="32"/>
        <v>R 10 - D 67 - 452 - 3687</v>
      </c>
      <c r="Z202" t="s">
        <v>20</v>
      </c>
      <c r="AA202" t="s">
        <v>2349</v>
      </c>
      <c r="AB202" t="s">
        <v>21</v>
      </c>
      <c r="AD202" t="str">
        <f t="shared" si="33"/>
        <v>Umi Bicentenario</v>
      </c>
      <c r="AE202" t="s">
        <v>22</v>
      </c>
      <c r="AF202" t="s">
        <v>23</v>
      </c>
      <c r="AG202" t="s">
        <v>26</v>
      </c>
      <c r="AH202" t="s">
        <v>2348</v>
      </c>
      <c r="AI202" s="13">
        <f t="shared" si="34"/>
        <v>35</v>
      </c>
      <c r="AJ202" s="13">
        <f t="shared" si="35"/>
        <v>2</v>
      </c>
      <c r="AK202" s="21">
        <v>1</v>
      </c>
      <c r="AM202" t="s">
        <v>2154</v>
      </c>
      <c r="AN202" t="str">
        <f t="shared" si="29"/>
        <v>R10</v>
      </c>
      <c r="AO202" s="20" t="str">
        <f t="shared" si="30"/>
        <v>FINES_R10</v>
      </c>
      <c r="AP202" s="25">
        <f t="shared" si="36"/>
        <v>0.77529942989349365</v>
      </c>
      <c r="AQ202" s="24" t="str">
        <f>+IFERROR(VLOOKUP(Y202,#REF!,2,FALSE),"-")</f>
        <v>-</v>
      </c>
      <c r="AR202" s="13" t="s">
        <v>2393</v>
      </c>
      <c r="AS202" t="s">
        <v>2397</v>
      </c>
      <c r="AT202" t="str">
        <f t="shared" si="37"/>
        <v>Regimiento Patricio - 27 e/ Av Rivadavia y Bandera Nacional - Marcos Paz Marcos Paz</v>
      </c>
    </row>
    <row r="203" spans="1:46" ht="15.75" thickBot="1" x14ac:dyDescent="0.3">
      <c r="A203" s="47">
        <v>10</v>
      </c>
      <c r="B203" s="47" t="s">
        <v>1060</v>
      </c>
      <c r="C203" s="47" t="s">
        <v>2369</v>
      </c>
      <c r="D203" s="47" t="s">
        <v>1068</v>
      </c>
      <c r="E203" s="47" t="s">
        <v>228</v>
      </c>
      <c r="F203" s="47" t="s">
        <v>3317</v>
      </c>
      <c r="G203" s="47" t="s">
        <v>2266</v>
      </c>
      <c r="H203" s="47" t="s">
        <v>3318</v>
      </c>
      <c r="I203" s="47" t="s">
        <v>2414</v>
      </c>
      <c r="J203" s="47"/>
      <c r="K203" s="47" t="s">
        <v>13134</v>
      </c>
      <c r="L203" s="47">
        <v>0.16759136319160459</v>
      </c>
      <c r="M203" s="47">
        <v>-34.673568608552998</v>
      </c>
      <c r="N203" s="47">
        <v>-58.395884082837</v>
      </c>
      <c r="O203" s="47" t="s">
        <v>15296</v>
      </c>
      <c r="P203" s="47">
        <v>1</v>
      </c>
      <c r="Q203">
        <v>17</v>
      </c>
      <c r="S203" s="23" t="s">
        <v>2347</v>
      </c>
      <c r="T203" t="str">
        <f t="shared" si="31"/>
        <v>10</v>
      </c>
      <c r="V203" t="str">
        <f>+VLOOKUP(B203,MARCO!E:E,1,FALSE)</f>
        <v>Marcos Paz</v>
      </c>
      <c r="W203" t="s">
        <v>134</v>
      </c>
      <c r="X203" t="s">
        <v>134</v>
      </c>
      <c r="Y203" t="str">
        <f t="shared" si="32"/>
        <v>R 10 - D 67 - 452 - 4037</v>
      </c>
      <c r="Z203" t="s">
        <v>20</v>
      </c>
      <c r="AA203" t="s">
        <v>2349</v>
      </c>
      <c r="AB203" t="s">
        <v>21</v>
      </c>
      <c r="AD203" t="str">
        <f t="shared" si="33"/>
        <v>Umi Bernasconi</v>
      </c>
      <c r="AE203" t="s">
        <v>22</v>
      </c>
      <c r="AF203" t="s">
        <v>23</v>
      </c>
      <c r="AG203" t="s">
        <v>26</v>
      </c>
      <c r="AH203" t="s">
        <v>2348</v>
      </c>
      <c r="AI203" s="13">
        <f t="shared" si="34"/>
        <v>17</v>
      </c>
      <c r="AJ203" s="13">
        <f t="shared" si="35"/>
        <v>1</v>
      </c>
      <c r="AK203" s="21">
        <v>1</v>
      </c>
      <c r="AM203" t="s">
        <v>2154</v>
      </c>
      <c r="AN203" t="str">
        <f t="shared" si="29"/>
        <v>R10</v>
      </c>
      <c r="AO203" s="20" t="str">
        <f t="shared" si="30"/>
        <v>FINES_R10</v>
      </c>
      <c r="AP203" s="25">
        <f t="shared" si="36"/>
        <v>0.16759136319160459</v>
      </c>
      <c r="AQ203" s="24" t="str">
        <f>+IFERROR(VLOOKUP(Y203,#REF!,2,FALSE),"-")</f>
        <v>-</v>
      </c>
      <c r="AR203" s="13" t="s">
        <v>2393</v>
      </c>
      <c r="AS203" t="s">
        <v>2398</v>
      </c>
      <c r="AT203" t="str">
        <f t="shared" si="37"/>
        <v>Matacos - 77 e/ Chanas y Av Rivadavia - Marcos Paz Centro</v>
      </c>
    </row>
    <row r="204" spans="1:46" ht="15.75" thickBot="1" x14ac:dyDescent="0.3">
      <c r="A204" s="47">
        <v>10</v>
      </c>
      <c r="B204" s="47" t="s">
        <v>1060</v>
      </c>
      <c r="C204" s="47" t="s">
        <v>2369</v>
      </c>
      <c r="D204" s="47" t="s">
        <v>1068</v>
      </c>
      <c r="E204" s="47" t="s">
        <v>228</v>
      </c>
      <c r="F204" s="47" t="s">
        <v>3320</v>
      </c>
      <c r="G204" s="47" t="s">
        <v>2267</v>
      </c>
      <c r="H204" s="47" t="s">
        <v>3321</v>
      </c>
      <c r="I204" s="47" t="s">
        <v>2414</v>
      </c>
      <c r="J204" s="47"/>
      <c r="K204" s="47" t="s">
        <v>13135</v>
      </c>
      <c r="L204" s="47">
        <v>0.52000957727432251</v>
      </c>
      <c r="M204" s="47">
        <v>-34.789472015011</v>
      </c>
      <c r="N204" s="47">
        <v>-58.850369983748998</v>
      </c>
      <c r="O204" s="47" t="s">
        <v>15297</v>
      </c>
      <c r="P204" s="47">
        <v>1</v>
      </c>
      <c r="Q204">
        <v>6</v>
      </c>
      <c r="S204" s="23" t="s">
        <v>2347</v>
      </c>
      <c r="T204" t="str">
        <f t="shared" si="31"/>
        <v>10</v>
      </c>
      <c r="V204" t="str">
        <f>+VLOOKUP(B204,MARCO!E:E,1,FALSE)</f>
        <v>Marcos Paz</v>
      </c>
      <c r="W204" t="s">
        <v>134</v>
      </c>
      <c r="X204" t="s">
        <v>134</v>
      </c>
      <c r="Y204" t="str">
        <f t="shared" si="32"/>
        <v>R 10 - D 67 - 452 - 4038</v>
      </c>
      <c r="Z204" t="s">
        <v>20</v>
      </c>
      <c r="AA204" t="s">
        <v>2349</v>
      </c>
      <c r="AB204" t="s">
        <v>21</v>
      </c>
      <c r="AD204" t="str">
        <f t="shared" si="33"/>
        <v>Umi San Eduardo</v>
      </c>
      <c r="AE204" t="s">
        <v>22</v>
      </c>
      <c r="AF204" t="s">
        <v>23</v>
      </c>
      <c r="AG204" t="s">
        <v>26</v>
      </c>
      <c r="AH204" t="s">
        <v>2348</v>
      </c>
      <c r="AI204" s="13">
        <f t="shared" si="34"/>
        <v>6</v>
      </c>
      <c r="AJ204" s="13">
        <f t="shared" si="35"/>
        <v>1</v>
      </c>
      <c r="AK204" s="21">
        <v>1</v>
      </c>
      <c r="AM204" t="s">
        <v>2154</v>
      </c>
      <c r="AN204" t="str">
        <f t="shared" si="29"/>
        <v>R10</v>
      </c>
      <c r="AO204" s="20" t="str">
        <f t="shared" si="30"/>
        <v>FINES_R10</v>
      </c>
      <c r="AP204" s="25">
        <f t="shared" si="36"/>
        <v>0.52000957727432251</v>
      </c>
      <c r="AQ204" s="24" t="str">
        <f>+IFERROR(VLOOKUP(Y204,#REF!,2,FALSE),"-")</f>
        <v>-</v>
      </c>
      <c r="AR204" s="13" t="s">
        <v>2393</v>
      </c>
      <c r="AS204" t="s">
        <v>2397</v>
      </c>
      <c r="AT204" t="str">
        <f t="shared" si="37"/>
        <v>Tacuari - sn e/ Vieytes y Piedras - Marcos Paz Marcos Paz</v>
      </c>
    </row>
    <row r="205" spans="1:46" ht="15.75" thickBot="1" x14ac:dyDescent="0.3">
      <c r="A205" s="47">
        <v>10</v>
      </c>
      <c r="B205" s="47" t="s">
        <v>1060</v>
      </c>
      <c r="C205" s="47" t="s">
        <v>2369</v>
      </c>
      <c r="D205" s="47" t="s">
        <v>1068</v>
      </c>
      <c r="E205" s="47" t="s">
        <v>228</v>
      </c>
      <c r="F205" s="47" t="s">
        <v>3323</v>
      </c>
      <c r="G205" s="47" t="s">
        <v>3324</v>
      </c>
      <c r="H205" s="47" t="s">
        <v>3325</v>
      </c>
      <c r="I205" s="47" t="s">
        <v>2414</v>
      </c>
      <c r="J205" s="47"/>
      <c r="K205" s="47" t="s">
        <v>13136</v>
      </c>
      <c r="L205" s="47">
        <v>0.2690848708152771</v>
      </c>
      <c r="M205" s="47">
        <v>-35.445974397214997</v>
      </c>
      <c r="N205" s="47">
        <v>-60.869214982198997</v>
      </c>
      <c r="O205" s="47" t="s">
        <v>15298</v>
      </c>
      <c r="P205" s="47">
        <v>2</v>
      </c>
      <c r="Q205">
        <v>29</v>
      </c>
      <c r="S205" s="23" t="s">
        <v>2347</v>
      </c>
      <c r="T205" t="str">
        <f t="shared" si="31"/>
        <v>10</v>
      </c>
      <c r="V205" t="str">
        <f>+VLOOKUP(B205,MARCO!E:E,1,FALSE)</f>
        <v>Marcos Paz</v>
      </c>
      <c r="W205" t="s">
        <v>134</v>
      </c>
      <c r="X205" t="s">
        <v>134</v>
      </c>
      <c r="Y205" t="str">
        <f t="shared" si="32"/>
        <v>R 10 - D 67 - 452 - 3356</v>
      </c>
      <c r="Z205" t="s">
        <v>20</v>
      </c>
      <c r="AA205" t="s">
        <v>2349</v>
      </c>
      <c r="AB205" t="s">
        <v>21</v>
      </c>
      <c r="AD205" t="str">
        <f t="shared" si="33"/>
        <v>Casa Peronista</v>
      </c>
      <c r="AE205" t="s">
        <v>22</v>
      </c>
      <c r="AF205" t="s">
        <v>23</v>
      </c>
      <c r="AG205" t="s">
        <v>26</v>
      </c>
      <c r="AH205" t="s">
        <v>2348</v>
      </c>
      <c r="AI205" s="13">
        <f t="shared" si="34"/>
        <v>29</v>
      </c>
      <c r="AJ205" s="13">
        <f t="shared" si="35"/>
        <v>2</v>
      </c>
      <c r="AK205" s="21">
        <v>1</v>
      </c>
      <c r="AM205" t="s">
        <v>2154</v>
      </c>
      <c r="AN205" t="str">
        <f t="shared" si="29"/>
        <v>R10</v>
      </c>
      <c r="AO205" s="20" t="str">
        <f t="shared" si="30"/>
        <v>FINES_R10</v>
      </c>
      <c r="AP205" s="25">
        <f t="shared" si="36"/>
        <v>0.2690848708152771</v>
      </c>
      <c r="AQ205" s="24" t="str">
        <f>+IFERROR(VLOOKUP(Y205,#REF!,2,FALSE),"-")</f>
        <v>-</v>
      </c>
      <c r="AR205" s="13" t="s">
        <v>2393</v>
      </c>
      <c r="AS205" t="s">
        <v>2398</v>
      </c>
      <c r="AT205" t="str">
        <f t="shared" si="37"/>
        <v>San Martin - 231 e/ Avellaneda y Balcarce - Marcos Paz Centro</v>
      </c>
    </row>
    <row r="206" spans="1:46" ht="15.75" thickBot="1" x14ac:dyDescent="0.3">
      <c r="A206" s="47">
        <v>10</v>
      </c>
      <c r="B206" s="47" t="s">
        <v>1060</v>
      </c>
      <c r="C206" s="47" t="s">
        <v>2369</v>
      </c>
      <c r="D206" s="47" t="s">
        <v>1068</v>
      </c>
      <c r="E206" s="47" t="s">
        <v>228</v>
      </c>
      <c r="F206" s="47" t="s">
        <v>3327</v>
      </c>
      <c r="G206" s="47" t="s">
        <v>3328</v>
      </c>
      <c r="H206" s="47" t="s">
        <v>3329</v>
      </c>
      <c r="I206" s="47" t="s">
        <v>2414</v>
      </c>
      <c r="J206" s="47"/>
      <c r="K206" s="47" t="s">
        <v>13137</v>
      </c>
      <c r="L206" s="47">
        <v>0.66119080781936646</v>
      </c>
      <c r="M206" s="47">
        <v>-34.76003</v>
      </c>
      <c r="N206" s="47">
        <v>-58.813079999999999</v>
      </c>
      <c r="O206" s="47" t="s">
        <v>15299</v>
      </c>
      <c r="P206" s="47">
        <v>2</v>
      </c>
      <c r="Q206">
        <v>33</v>
      </c>
      <c r="S206" s="23" t="s">
        <v>2347</v>
      </c>
      <c r="T206" t="str">
        <f t="shared" si="31"/>
        <v>10</v>
      </c>
      <c r="V206" t="str">
        <f>+VLOOKUP(B206,MARCO!E:E,1,FALSE)</f>
        <v>Marcos Paz</v>
      </c>
      <c r="W206" t="s">
        <v>134</v>
      </c>
      <c r="X206" t="s">
        <v>134</v>
      </c>
      <c r="Y206" t="str">
        <f t="shared" si="32"/>
        <v>R 10 - D 67 - 452 - 1426</v>
      </c>
      <c r="Z206" t="s">
        <v>20</v>
      </c>
      <c r="AA206" t="s">
        <v>2349</v>
      </c>
      <c r="AB206" t="s">
        <v>21</v>
      </c>
      <c r="AD206" t="str">
        <f t="shared" si="33"/>
        <v>Ep N° 13</v>
      </c>
      <c r="AE206" t="s">
        <v>22</v>
      </c>
      <c r="AF206" t="s">
        <v>23</v>
      </c>
      <c r="AG206" t="s">
        <v>26</v>
      </c>
      <c r="AH206" t="s">
        <v>2348</v>
      </c>
      <c r="AI206" s="13">
        <f t="shared" si="34"/>
        <v>33</v>
      </c>
      <c r="AJ206" s="13">
        <f t="shared" si="35"/>
        <v>2</v>
      </c>
      <c r="AK206" s="21">
        <v>1</v>
      </c>
      <c r="AM206" t="s">
        <v>2154</v>
      </c>
      <c r="AN206" t="str">
        <f t="shared" si="29"/>
        <v>R10</v>
      </c>
      <c r="AO206" s="20" t="str">
        <f t="shared" si="30"/>
        <v>FINES_R10</v>
      </c>
      <c r="AP206" s="25">
        <f t="shared" si="36"/>
        <v>0.66119080781936646</v>
      </c>
      <c r="AQ206" s="24" t="str">
        <f>+IFERROR(VLOOKUP(Y206,#REF!,2,FALSE),"-")</f>
        <v>-</v>
      </c>
      <c r="AR206" s="13" t="s">
        <v>2393</v>
      </c>
      <c r="AS206" t="s">
        <v>2397</v>
      </c>
      <c r="AT206" t="str">
        <f t="shared" si="37"/>
        <v>Scalabrini Ortiz - e/ El Domador - Marcos Paz Los Aromos</v>
      </c>
    </row>
    <row r="207" spans="1:46" ht="15.75" thickBot="1" x14ac:dyDescent="0.3">
      <c r="A207" s="47">
        <v>10</v>
      </c>
      <c r="B207" s="47" t="s">
        <v>1060</v>
      </c>
      <c r="C207" s="47" t="s">
        <v>2369</v>
      </c>
      <c r="D207" s="47" t="s">
        <v>1068</v>
      </c>
      <c r="E207" s="47" t="s">
        <v>228</v>
      </c>
      <c r="F207" s="47" t="s">
        <v>3331</v>
      </c>
      <c r="G207" s="47" t="s">
        <v>3332</v>
      </c>
      <c r="H207" s="47" t="s">
        <v>3333</v>
      </c>
      <c r="I207" s="47" t="s">
        <v>2475</v>
      </c>
      <c r="J207" s="47" t="s">
        <v>3335</v>
      </c>
      <c r="K207" s="47" t="s">
        <v>13138</v>
      </c>
      <c r="L207" s="47">
        <v>0.80675792694091797</v>
      </c>
      <c r="M207" s="47">
        <v>-34.780007940385957</v>
      </c>
      <c r="N207" s="47">
        <v>-58.799201142035763</v>
      </c>
      <c r="O207" s="47" t="s">
        <v>15300</v>
      </c>
      <c r="P207" s="47">
        <v>1</v>
      </c>
      <c r="Q207">
        <v>9</v>
      </c>
      <c r="S207" s="23" t="s">
        <v>2347</v>
      </c>
      <c r="T207" t="str">
        <f t="shared" si="31"/>
        <v>10</v>
      </c>
      <c r="V207" t="str">
        <f>+VLOOKUP(B207,MARCO!E:E,1,FALSE)</f>
        <v>Marcos Paz</v>
      </c>
      <c r="W207" t="s">
        <v>134</v>
      </c>
      <c r="X207" t="s">
        <v>134</v>
      </c>
      <c r="Y207" t="str">
        <f t="shared" si="32"/>
        <v>R 10 - D 67 - 452 - 0009</v>
      </c>
      <c r="Z207" t="s">
        <v>20</v>
      </c>
      <c r="AA207" t="s">
        <v>2349</v>
      </c>
      <c r="AB207" t="s">
        <v>21</v>
      </c>
      <c r="AD207" t="str">
        <f t="shared" si="33"/>
        <v>Crece Desde El Pie</v>
      </c>
      <c r="AE207" t="s">
        <v>22</v>
      </c>
      <c r="AF207" t="s">
        <v>23</v>
      </c>
      <c r="AG207" t="s">
        <v>26</v>
      </c>
      <c r="AH207" t="s">
        <v>2348</v>
      </c>
      <c r="AI207" s="13">
        <f t="shared" si="34"/>
        <v>9</v>
      </c>
      <c r="AJ207" s="13">
        <f t="shared" si="35"/>
        <v>1</v>
      </c>
      <c r="AK207" s="21">
        <v>1</v>
      </c>
      <c r="AM207" t="s">
        <v>2154</v>
      </c>
      <c r="AN207" t="str">
        <f t="shared" si="29"/>
        <v>R10</v>
      </c>
      <c r="AO207" s="20" t="str">
        <f t="shared" si="30"/>
        <v>FINES_R10</v>
      </c>
      <c r="AP207" s="25">
        <f t="shared" si="36"/>
        <v>0.80675792694091797</v>
      </c>
      <c r="AQ207" s="24" t="str">
        <f>+IFERROR(VLOOKUP(Y207,#REF!,2,FALSE),"-")</f>
        <v>-</v>
      </c>
      <c r="AR207" s="13" t="s">
        <v>2393</v>
      </c>
      <c r="AS207" t="s">
        <v>2397</v>
      </c>
      <c r="AT207" t="str">
        <f t="shared" si="37"/>
        <v>Los Claveles - e/ Olivos y Los Naranjos - Marcos Paz Barrio Torchiaro</v>
      </c>
    </row>
    <row r="208" spans="1:46" ht="15.75" thickBot="1" x14ac:dyDescent="0.3">
      <c r="A208" s="47">
        <v>10</v>
      </c>
      <c r="B208" s="47" t="s">
        <v>1060</v>
      </c>
      <c r="C208" s="47" t="s">
        <v>2369</v>
      </c>
      <c r="D208" s="47" t="s">
        <v>1068</v>
      </c>
      <c r="E208" s="47" t="s">
        <v>228</v>
      </c>
      <c r="F208" s="47" t="s">
        <v>3338</v>
      </c>
      <c r="G208" s="47" t="s">
        <v>3339</v>
      </c>
      <c r="H208" s="47" t="s">
        <v>3340</v>
      </c>
      <c r="I208" s="47" t="s">
        <v>2475</v>
      </c>
      <c r="J208" s="47" t="s">
        <v>3342</v>
      </c>
      <c r="K208" s="47" t="s">
        <v>13139</v>
      </c>
      <c r="L208" s="47">
        <v>0.74157768487930298</v>
      </c>
      <c r="M208" s="47">
        <v>-34.747745609755</v>
      </c>
      <c r="N208" s="47">
        <v>-58.802970344507997</v>
      </c>
      <c r="O208" s="47" t="s">
        <v>15301</v>
      </c>
      <c r="P208" s="47">
        <v>1</v>
      </c>
      <c r="Q208">
        <v>20</v>
      </c>
      <c r="S208" s="23" t="s">
        <v>2347</v>
      </c>
      <c r="T208" t="str">
        <f t="shared" si="31"/>
        <v>10</v>
      </c>
      <c r="V208" t="str">
        <f>+VLOOKUP(B208,MARCO!E:E,1,FALSE)</f>
        <v>Marcos Paz</v>
      </c>
      <c r="W208" t="s">
        <v>134</v>
      </c>
      <c r="X208" t="s">
        <v>134</v>
      </c>
      <c r="Y208" t="str">
        <f t="shared" si="32"/>
        <v>R 10 - D 67 - 452 - 3357</v>
      </c>
      <c r="Z208" t="s">
        <v>20</v>
      </c>
      <c r="AA208" t="s">
        <v>2349</v>
      </c>
      <c r="AB208" t="s">
        <v>21</v>
      </c>
      <c r="AD208" t="str">
        <f t="shared" si="33"/>
        <v>Centro Comunitario Juan Takara</v>
      </c>
      <c r="AE208" t="s">
        <v>22</v>
      </c>
      <c r="AF208" t="s">
        <v>23</v>
      </c>
      <c r="AG208" t="s">
        <v>26</v>
      </c>
      <c r="AH208" t="s">
        <v>2348</v>
      </c>
      <c r="AI208" s="13">
        <f t="shared" si="34"/>
        <v>20</v>
      </c>
      <c r="AJ208" s="13">
        <f t="shared" si="35"/>
        <v>1</v>
      </c>
      <c r="AK208" s="21">
        <v>1</v>
      </c>
      <c r="AM208" t="s">
        <v>2154</v>
      </c>
      <c r="AN208" t="str">
        <f t="shared" si="29"/>
        <v>R10</v>
      </c>
      <c r="AO208" s="20" t="str">
        <f t="shared" si="30"/>
        <v>FINES_R10</v>
      </c>
      <c r="AP208" s="25">
        <f t="shared" si="36"/>
        <v>0.74157768487930298</v>
      </c>
      <c r="AQ208" s="24" t="str">
        <f>+IFERROR(VLOOKUP(Y208,#REF!,2,FALSE),"-")</f>
        <v>-</v>
      </c>
      <c r="AR208" s="13" t="s">
        <v>2393</v>
      </c>
      <c r="AS208" t="s">
        <v>2398</v>
      </c>
      <c r="AT208" t="str">
        <f t="shared" si="37"/>
        <v>La Milonga - 1845 e/ Carlos Gardel y Berutti - Marcos Paz La Loma</v>
      </c>
    </row>
    <row r="209" spans="1:46" ht="15.75" thickBot="1" x14ac:dyDescent="0.3">
      <c r="A209" s="47">
        <v>10</v>
      </c>
      <c r="B209" s="47" t="s">
        <v>1060</v>
      </c>
      <c r="C209" s="47" t="s">
        <v>2369</v>
      </c>
      <c r="D209" s="47" t="s">
        <v>1068</v>
      </c>
      <c r="E209" s="47" t="s">
        <v>228</v>
      </c>
      <c r="F209" s="47" t="s">
        <v>3343</v>
      </c>
      <c r="G209" s="47" t="s">
        <v>3344</v>
      </c>
      <c r="H209" s="47" t="s">
        <v>3345</v>
      </c>
      <c r="I209" s="47" t="s">
        <v>2475</v>
      </c>
      <c r="J209" s="47" t="s">
        <v>3347</v>
      </c>
      <c r="K209" s="47" t="s">
        <v>13140</v>
      </c>
      <c r="L209" s="47">
        <v>0.73167020082473755</v>
      </c>
      <c r="M209" s="47">
        <v>-34.755492198633</v>
      </c>
      <c r="N209" s="47">
        <v>-58.811036561992999</v>
      </c>
      <c r="O209" s="47" t="s">
        <v>15302</v>
      </c>
      <c r="P209" s="47">
        <v>1</v>
      </c>
      <c r="Q209">
        <v>14</v>
      </c>
      <c r="S209" s="23" t="s">
        <v>2347</v>
      </c>
      <c r="T209" t="str">
        <f t="shared" si="31"/>
        <v>10</v>
      </c>
      <c r="V209" t="str">
        <f>+VLOOKUP(B209,MARCO!E:E,1,FALSE)</f>
        <v>Marcos Paz</v>
      </c>
      <c r="W209" t="s">
        <v>134</v>
      </c>
      <c r="X209" t="s">
        <v>134</v>
      </c>
      <c r="Y209" t="str">
        <f t="shared" si="32"/>
        <v>R 10 - D 67 - 452 - 3537</v>
      </c>
      <c r="Z209" t="s">
        <v>20</v>
      </c>
      <c r="AA209" t="s">
        <v>2349</v>
      </c>
      <c r="AB209" t="s">
        <v>21</v>
      </c>
      <c r="AD209" t="str">
        <f t="shared" si="33"/>
        <v>Umi Don Rolando</v>
      </c>
      <c r="AE209" t="s">
        <v>22</v>
      </c>
      <c r="AF209" t="s">
        <v>23</v>
      </c>
      <c r="AG209" t="s">
        <v>26</v>
      </c>
      <c r="AH209" t="s">
        <v>2348</v>
      </c>
      <c r="AI209" s="13">
        <f t="shared" si="34"/>
        <v>14</v>
      </c>
      <c r="AJ209" s="13">
        <f t="shared" si="35"/>
        <v>1</v>
      </c>
      <c r="AK209" s="21">
        <v>1</v>
      </c>
      <c r="AM209" t="s">
        <v>2154</v>
      </c>
      <c r="AN209" t="str">
        <f t="shared" si="29"/>
        <v>R10</v>
      </c>
      <c r="AO209" s="20" t="str">
        <f t="shared" si="30"/>
        <v>FINES_R10</v>
      </c>
      <c r="AP209" s="25">
        <f t="shared" si="36"/>
        <v>0.73167020082473755</v>
      </c>
      <c r="AQ209" s="24" t="str">
        <f>+IFERROR(VLOOKUP(Y209,#REF!,2,FALSE),"-")</f>
        <v>-</v>
      </c>
      <c r="AR209" s="13" t="s">
        <v>2393</v>
      </c>
      <c r="AS209" t="s">
        <v>2397</v>
      </c>
      <c r="AT209" t="str">
        <f t="shared" si="37"/>
        <v>El Maestro - e/ El Criollo - Marcos Paz Marcos Paz</v>
      </c>
    </row>
    <row r="210" spans="1:46" ht="15.75" thickBot="1" x14ac:dyDescent="0.3">
      <c r="A210" s="47">
        <v>10</v>
      </c>
      <c r="B210" s="47" t="s">
        <v>1060</v>
      </c>
      <c r="C210" s="47" t="s">
        <v>2369</v>
      </c>
      <c r="D210" s="47" t="s">
        <v>1068</v>
      </c>
      <c r="E210" s="47" t="s">
        <v>228</v>
      </c>
      <c r="F210" s="47" t="s">
        <v>3348</v>
      </c>
      <c r="G210" s="47" t="s">
        <v>3349</v>
      </c>
      <c r="H210" s="47" t="s">
        <v>3350</v>
      </c>
      <c r="I210" s="47" t="s">
        <v>2475</v>
      </c>
      <c r="J210" s="47" t="s">
        <v>3335</v>
      </c>
      <c r="K210" s="47" t="s">
        <v>13141</v>
      </c>
      <c r="L210" s="47">
        <v>0.46149078011512762</v>
      </c>
      <c r="M210" s="47">
        <v>-34.768493300000003</v>
      </c>
      <c r="N210" s="47">
        <v>-58.840365200000001</v>
      </c>
      <c r="O210" s="47" t="s">
        <v>15303</v>
      </c>
      <c r="P210" s="47">
        <v>1</v>
      </c>
      <c r="Q210">
        <v>10</v>
      </c>
      <c r="S210" s="23" t="s">
        <v>2347</v>
      </c>
      <c r="T210" t="str">
        <f t="shared" si="31"/>
        <v>10</v>
      </c>
      <c r="V210" t="str">
        <f>+VLOOKUP(B210,MARCO!E:E,1,FALSE)</f>
        <v>Marcos Paz</v>
      </c>
      <c r="W210" t="s">
        <v>134</v>
      </c>
      <c r="X210" t="s">
        <v>134</v>
      </c>
      <c r="Y210" t="str">
        <f t="shared" si="32"/>
        <v>R 10 - D 67 - 452 - 3760</v>
      </c>
      <c r="Z210" t="s">
        <v>20</v>
      </c>
      <c r="AA210" t="s">
        <v>2349</v>
      </c>
      <c r="AB210" t="s">
        <v>21</v>
      </c>
      <c r="AD210" t="str">
        <f t="shared" si="33"/>
        <v>Eva Peron</v>
      </c>
      <c r="AE210" t="s">
        <v>22</v>
      </c>
      <c r="AF210" t="s">
        <v>23</v>
      </c>
      <c r="AG210" t="s">
        <v>26</v>
      </c>
      <c r="AH210" t="s">
        <v>2348</v>
      </c>
      <c r="AI210" s="13">
        <f t="shared" si="34"/>
        <v>10</v>
      </c>
      <c r="AJ210" s="13">
        <f t="shared" si="35"/>
        <v>1</v>
      </c>
      <c r="AK210" s="21">
        <v>1</v>
      </c>
      <c r="AM210" t="s">
        <v>2154</v>
      </c>
      <c r="AN210" t="str">
        <f t="shared" si="29"/>
        <v>R10</v>
      </c>
      <c r="AO210" s="20" t="str">
        <f t="shared" si="30"/>
        <v>FINES_R10</v>
      </c>
      <c r="AP210" s="25">
        <f t="shared" si="36"/>
        <v>0.46149078011512762</v>
      </c>
      <c r="AQ210" s="24" t="str">
        <f>+IFERROR(VLOOKUP(Y210,#REF!,2,FALSE),"-")</f>
        <v>-</v>
      </c>
      <c r="AR210" s="13" t="s">
        <v>2393</v>
      </c>
      <c r="AS210" t="s">
        <v>2398</v>
      </c>
      <c r="AT210" t="str">
        <f t="shared" si="37"/>
        <v>Quintana - e/ Fidel Lopez y Callao - Marcos Paz Marcos Paz</v>
      </c>
    </row>
    <row r="211" spans="1:46" ht="15.75" thickBot="1" x14ac:dyDescent="0.3">
      <c r="A211" s="47">
        <v>10</v>
      </c>
      <c r="B211" s="47" t="s">
        <v>1060</v>
      </c>
      <c r="C211" s="47" t="s">
        <v>2369</v>
      </c>
      <c r="D211" s="47" t="s">
        <v>1068</v>
      </c>
      <c r="E211" s="47" t="s">
        <v>228</v>
      </c>
      <c r="F211" s="47" t="s">
        <v>3352</v>
      </c>
      <c r="G211" s="47" t="s">
        <v>3353</v>
      </c>
      <c r="H211" s="47" t="s">
        <v>3354</v>
      </c>
      <c r="I211" s="47" t="s">
        <v>2475</v>
      </c>
      <c r="J211" s="47" t="s">
        <v>3356</v>
      </c>
      <c r="K211" s="47" t="s">
        <v>13142</v>
      </c>
      <c r="L211" s="47">
        <v>0.51532620191574097</v>
      </c>
      <c r="M211" s="47">
        <v>-34.785571999281999</v>
      </c>
      <c r="N211" s="47">
        <v>-58.850859989808001</v>
      </c>
      <c r="O211" s="47" t="s">
        <v>15304</v>
      </c>
      <c r="P211" s="47">
        <v>2</v>
      </c>
      <c r="Q211">
        <v>28</v>
      </c>
      <c r="S211" s="23" t="s">
        <v>2347</v>
      </c>
      <c r="T211" t="str">
        <f t="shared" si="31"/>
        <v>10</v>
      </c>
      <c r="V211" t="str">
        <f>+VLOOKUP(B211,MARCO!E:E,1,FALSE)</f>
        <v>Marcos Paz</v>
      </c>
      <c r="W211" t="s">
        <v>134</v>
      </c>
      <c r="X211" t="s">
        <v>134</v>
      </c>
      <c r="Y211" t="str">
        <f t="shared" si="32"/>
        <v>R 10 - D 67 - 452 - 1423</v>
      </c>
      <c r="Z211" t="s">
        <v>20</v>
      </c>
      <c r="AA211" t="s">
        <v>2349</v>
      </c>
      <c r="AB211" t="s">
        <v>21</v>
      </c>
      <c r="AD211" t="str">
        <f t="shared" si="33"/>
        <v>Eee N° 502</v>
      </c>
      <c r="AE211" t="s">
        <v>22</v>
      </c>
      <c r="AF211" t="s">
        <v>23</v>
      </c>
      <c r="AG211" t="s">
        <v>26</v>
      </c>
      <c r="AH211" t="s">
        <v>2348</v>
      </c>
      <c r="AI211" s="13">
        <f t="shared" si="34"/>
        <v>28</v>
      </c>
      <c r="AJ211" s="13">
        <f t="shared" si="35"/>
        <v>2</v>
      </c>
      <c r="AK211" s="21">
        <v>1</v>
      </c>
      <c r="AM211" t="s">
        <v>2154</v>
      </c>
      <c r="AN211" t="str">
        <f t="shared" si="29"/>
        <v>R10</v>
      </c>
      <c r="AO211" s="20" t="str">
        <f t="shared" si="30"/>
        <v>FINES_R10</v>
      </c>
      <c r="AP211" s="25">
        <f t="shared" si="36"/>
        <v>0.51532620191574097</v>
      </c>
      <c r="AQ211" s="24" t="str">
        <f>+IFERROR(VLOOKUP(Y211,#REF!,2,FALSE),"-")</f>
        <v>-</v>
      </c>
      <c r="AR211" s="13" t="s">
        <v>2393</v>
      </c>
      <c r="AS211" t="s">
        <v>2397</v>
      </c>
      <c r="AT211" t="str">
        <f t="shared" si="37"/>
        <v>Libertad - 2080 e/ Riobamba - Marcos Paz Marcos Paz</v>
      </c>
    </row>
    <row r="212" spans="1:46" ht="15.75" thickBot="1" x14ac:dyDescent="0.3">
      <c r="A212" s="47">
        <v>10</v>
      </c>
      <c r="B212" s="47" t="s">
        <v>1060</v>
      </c>
      <c r="C212" s="47" t="s">
        <v>2369</v>
      </c>
      <c r="D212" s="47" t="s">
        <v>1068</v>
      </c>
      <c r="E212" s="47" t="s">
        <v>228</v>
      </c>
      <c r="F212" s="47" t="s">
        <v>3357</v>
      </c>
      <c r="G212" s="47" t="s">
        <v>3358</v>
      </c>
      <c r="H212" s="47" t="s">
        <v>3359</v>
      </c>
      <c r="I212" s="47" t="s">
        <v>2475</v>
      </c>
      <c r="J212" s="47" t="s">
        <v>3358</v>
      </c>
      <c r="K212" s="47" t="s">
        <v>13143</v>
      </c>
      <c r="L212" s="47">
        <v>0.35537958145141602</v>
      </c>
      <c r="M212" s="47">
        <v>-34.785925359411998</v>
      </c>
      <c r="N212" s="47">
        <v>-58.834162832941999</v>
      </c>
      <c r="O212" s="47" t="s">
        <v>15305</v>
      </c>
      <c r="P212" s="47">
        <v>1</v>
      </c>
      <c r="Q212">
        <v>26</v>
      </c>
      <c r="S212" s="23" t="s">
        <v>2347</v>
      </c>
      <c r="T212" t="str">
        <f t="shared" si="31"/>
        <v>10</v>
      </c>
      <c r="V212" t="str">
        <f>+VLOOKUP(B212,MARCO!E:E,1,FALSE)</f>
        <v>Marcos Paz</v>
      </c>
      <c r="W212" t="s">
        <v>134</v>
      </c>
      <c r="X212" t="s">
        <v>134</v>
      </c>
      <c r="Y212" t="str">
        <f t="shared" si="32"/>
        <v>R 10 - D 67 - 452 - 4413</v>
      </c>
      <c r="Z212" t="s">
        <v>20</v>
      </c>
      <c r="AA212" t="s">
        <v>2349</v>
      </c>
      <c r="AB212" t="s">
        <v>21</v>
      </c>
      <c r="AD212" t="str">
        <f t="shared" si="33"/>
        <v>Sindicato Empleados Municipales</v>
      </c>
      <c r="AE212" t="s">
        <v>22</v>
      </c>
      <c r="AF212" t="s">
        <v>23</v>
      </c>
      <c r="AG212" t="s">
        <v>26</v>
      </c>
      <c r="AH212" t="s">
        <v>2348</v>
      </c>
      <c r="AI212" s="13">
        <f t="shared" si="34"/>
        <v>26</v>
      </c>
      <c r="AJ212" s="13">
        <f t="shared" si="35"/>
        <v>1</v>
      </c>
      <c r="AK212" s="21">
        <v>1</v>
      </c>
      <c r="AM212" t="s">
        <v>2154</v>
      </c>
      <c r="AN212" t="str">
        <f t="shared" si="29"/>
        <v>R10</v>
      </c>
      <c r="AO212" s="20" t="str">
        <f t="shared" si="30"/>
        <v>FINES_R10</v>
      </c>
      <c r="AP212" s="25">
        <f t="shared" si="36"/>
        <v>0.35537958145141602</v>
      </c>
      <c r="AQ212" s="24" t="str">
        <f>+IFERROR(VLOOKUP(Y212,#REF!,2,FALSE),"-")</f>
        <v>-</v>
      </c>
      <c r="AR212" s="13" t="s">
        <v>2393</v>
      </c>
      <c r="AS212" t="s">
        <v>2397</v>
      </c>
      <c r="AT212" t="str">
        <f t="shared" si="37"/>
        <v>Roque Saenz PeÑa - 355 - Marcos Paz Centro</v>
      </c>
    </row>
    <row r="213" spans="1:46" ht="15.75" thickBot="1" x14ac:dyDescent="0.3">
      <c r="A213" s="47">
        <v>10</v>
      </c>
      <c r="B213" s="47" t="s">
        <v>1060</v>
      </c>
      <c r="C213" s="47" t="s">
        <v>2369</v>
      </c>
      <c r="D213" s="47" t="s">
        <v>1068</v>
      </c>
      <c r="E213" s="47" t="s">
        <v>228</v>
      </c>
      <c r="F213" s="47" t="s">
        <v>3361</v>
      </c>
      <c r="G213" s="47" t="s">
        <v>3362</v>
      </c>
      <c r="H213" s="47" t="s">
        <v>3363</v>
      </c>
      <c r="I213" s="47" t="s">
        <v>2475</v>
      </c>
      <c r="J213" s="47" t="s">
        <v>3362</v>
      </c>
      <c r="K213" s="47" t="s">
        <v>13144</v>
      </c>
      <c r="L213" s="47">
        <v>0.51510977745056152</v>
      </c>
      <c r="M213" s="47">
        <v>-35.038570700000001</v>
      </c>
      <c r="N213" s="47">
        <v>-58.739555899999999</v>
      </c>
      <c r="O213" s="47" t="s">
        <v>15306</v>
      </c>
      <c r="P213" s="47">
        <v>1</v>
      </c>
      <c r="Q213">
        <v>6</v>
      </c>
      <c r="S213" s="23" t="s">
        <v>2347</v>
      </c>
      <c r="T213" t="str">
        <f t="shared" si="31"/>
        <v>10</v>
      </c>
      <c r="V213" t="str">
        <f>+VLOOKUP(B213,MARCO!E:E,1,FALSE)</f>
        <v>Marcos Paz</v>
      </c>
      <c r="W213" t="s">
        <v>134</v>
      </c>
      <c r="X213" t="s">
        <v>134</v>
      </c>
      <c r="Y213" t="str">
        <f t="shared" si="32"/>
        <v>R 10 - D 67 - 452 - 4434</v>
      </c>
      <c r="Z213" t="s">
        <v>20</v>
      </c>
      <c r="AA213" t="s">
        <v>2349</v>
      </c>
      <c r="AB213" t="s">
        <v>21</v>
      </c>
      <c r="AD213" t="str">
        <f t="shared" si="33"/>
        <v>Umi Santa Rosa</v>
      </c>
      <c r="AE213" t="s">
        <v>22</v>
      </c>
      <c r="AF213" t="s">
        <v>23</v>
      </c>
      <c r="AG213" t="s">
        <v>26</v>
      </c>
      <c r="AH213" t="s">
        <v>2348</v>
      </c>
      <c r="AI213" s="13">
        <f t="shared" si="34"/>
        <v>6</v>
      </c>
      <c r="AJ213" s="13">
        <f t="shared" si="35"/>
        <v>1</v>
      </c>
      <c r="AK213" s="21">
        <v>1</v>
      </c>
      <c r="AM213" t="s">
        <v>2154</v>
      </c>
      <c r="AN213" t="str">
        <f t="shared" si="29"/>
        <v>R10</v>
      </c>
      <c r="AO213" s="20" t="str">
        <f t="shared" si="30"/>
        <v>FINES_R10</v>
      </c>
      <c r="AP213" s="25">
        <f t="shared" si="36"/>
        <v>0.51510977745056152</v>
      </c>
      <c r="AQ213" s="24" t="str">
        <f>+IFERROR(VLOOKUP(Y213,#REF!,2,FALSE),"-")</f>
        <v>-</v>
      </c>
      <c r="AR213" s="13" t="s">
        <v>2393</v>
      </c>
      <c r="AS213" t="s">
        <v>2397</v>
      </c>
      <c r="AT213" t="str">
        <f t="shared" si="37"/>
        <v>Manuela Pedraza - SN e/ Paula Albarracin - Marcos Paz Santa Rosa</v>
      </c>
    </row>
    <row r="214" spans="1:46" ht="15.75" thickBot="1" x14ac:dyDescent="0.3">
      <c r="A214" s="47">
        <v>10</v>
      </c>
      <c r="B214" s="47" t="s">
        <v>1060</v>
      </c>
      <c r="C214" s="47" t="s">
        <v>2369</v>
      </c>
      <c r="D214" s="47" t="s">
        <v>1068</v>
      </c>
      <c r="E214" s="47" t="s">
        <v>228</v>
      </c>
      <c r="F214" s="47" t="s">
        <v>3365</v>
      </c>
      <c r="G214" s="47" t="s">
        <v>3366</v>
      </c>
      <c r="H214" s="47" t="s">
        <v>3367</v>
      </c>
      <c r="I214" s="47" t="s">
        <v>2475</v>
      </c>
      <c r="J214" s="47" t="s">
        <v>3366</v>
      </c>
      <c r="K214" s="47" t="s">
        <v>13145</v>
      </c>
      <c r="L214" s="47">
        <v>0.38353344798088068</v>
      </c>
      <c r="M214" s="47">
        <v>-34.782453506068997</v>
      </c>
      <c r="N214" s="47">
        <v>-58.839765495493999</v>
      </c>
      <c r="O214" s="47" t="s">
        <v>15307</v>
      </c>
      <c r="P214" s="47">
        <v>1</v>
      </c>
      <c r="Q214">
        <v>13</v>
      </c>
      <c r="S214" s="23" t="s">
        <v>2347</v>
      </c>
      <c r="T214" t="str">
        <f t="shared" si="31"/>
        <v>10</v>
      </c>
      <c r="V214" t="str">
        <f>+VLOOKUP(B214,MARCO!E:E,1,FALSE)</f>
        <v>Marcos Paz</v>
      </c>
      <c r="W214" t="s">
        <v>134</v>
      </c>
      <c r="X214" t="s">
        <v>134</v>
      </c>
      <c r="Y214" t="str">
        <f t="shared" si="32"/>
        <v>R 10 - D 67 - 452 - 4456</v>
      </c>
      <c r="Z214" t="s">
        <v>20</v>
      </c>
      <c r="AA214" t="s">
        <v>2349</v>
      </c>
      <c r="AB214" t="s">
        <v>21</v>
      </c>
      <c r="AD214" t="str">
        <f t="shared" si="33"/>
        <v>Taller Protegido San Marcos</v>
      </c>
      <c r="AE214" t="s">
        <v>22</v>
      </c>
      <c r="AF214" t="s">
        <v>23</v>
      </c>
      <c r="AG214" t="s">
        <v>26</v>
      </c>
      <c r="AH214" t="s">
        <v>2348</v>
      </c>
      <c r="AI214" s="13">
        <f t="shared" si="34"/>
        <v>13</v>
      </c>
      <c r="AJ214" s="13">
        <f t="shared" si="35"/>
        <v>1</v>
      </c>
      <c r="AK214" s="21">
        <v>1</v>
      </c>
      <c r="AM214" t="s">
        <v>2154</v>
      </c>
      <c r="AN214" t="str">
        <f t="shared" si="29"/>
        <v>R10</v>
      </c>
      <c r="AO214" s="20" t="str">
        <f t="shared" si="30"/>
        <v>FINES_R10</v>
      </c>
      <c r="AP214" s="25">
        <f t="shared" si="36"/>
        <v>0.38353344798088068</v>
      </c>
      <c r="AQ214" s="24" t="str">
        <f>+IFERROR(VLOOKUP(Y214,#REF!,2,FALSE),"-")</f>
        <v>-</v>
      </c>
      <c r="AR214" s="13" t="s">
        <v>2393</v>
      </c>
      <c r="AS214" t="s">
        <v>2398</v>
      </c>
      <c r="AT214" t="str">
        <f t="shared" si="37"/>
        <v>Avellaneda - 2062 - Marcos Paz Centro</v>
      </c>
    </row>
    <row r="215" spans="1:46" ht="15.75" thickBot="1" x14ac:dyDescent="0.3">
      <c r="A215" s="47">
        <v>10</v>
      </c>
      <c r="B215" s="47" t="s">
        <v>1233</v>
      </c>
      <c r="C215" s="47" t="s">
        <v>2378</v>
      </c>
      <c r="D215" s="47" t="s">
        <v>1239</v>
      </c>
      <c r="E215" s="47" t="s">
        <v>1240</v>
      </c>
      <c r="F215" s="47" t="s">
        <v>3369</v>
      </c>
      <c r="G215" s="47" t="s">
        <v>3370</v>
      </c>
      <c r="H215" s="47" t="s">
        <v>3371</v>
      </c>
      <c r="I215" s="47" t="s">
        <v>2414</v>
      </c>
      <c r="J215" s="47"/>
      <c r="K215" s="47" t="s">
        <v>13146</v>
      </c>
      <c r="L215" s="47">
        <v>0.45904895663261408</v>
      </c>
      <c r="M215" s="47">
        <v>-34.655877009340003</v>
      </c>
      <c r="N215" s="47">
        <v>-59.453699206678998</v>
      </c>
      <c r="O215" s="47" t="s">
        <v>15308</v>
      </c>
      <c r="P215" s="47">
        <v>3</v>
      </c>
      <c r="Q215">
        <v>39</v>
      </c>
      <c r="S215" s="23" t="s">
        <v>2347</v>
      </c>
      <c r="T215" t="str">
        <f t="shared" si="31"/>
        <v>10</v>
      </c>
      <c r="V215" t="str">
        <f>+VLOOKUP(B215,MARCO!E:E,1,FALSE)</f>
        <v>Mercedes</v>
      </c>
      <c r="W215" t="s">
        <v>134</v>
      </c>
      <c r="X215" t="s">
        <v>134</v>
      </c>
      <c r="Y215" t="str">
        <f t="shared" si="32"/>
        <v>R 10 - D 70 - 451 - 2354</v>
      </c>
      <c r="Z215" t="s">
        <v>20</v>
      </c>
      <c r="AA215" t="s">
        <v>2349</v>
      </c>
      <c r="AB215" t="s">
        <v>21</v>
      </c>
      <c r="AD215" t="str">
        <f t="shared" si="33"/>
        <v>Comunidad Raices</v>
      </c>
      <c r="AE215" t="s">
        <v>22</v>
      </c>
      <c r="AF215" t="s">
        <v>23</v>
      </c>
      <c r="AG215" t="s">
        <v>26</v>
      </c>
      <c r="AH215" t="s">
        <v>2348</v>
      </c>
      <c r="AI215" s="13">
        <f t="shared" si="34"/>
        <v>39</v>
      </c>
      <c r="AJ215" s="13">
        <f t="shared" si="35"/>
        <v>3</v>
      </c>
      <c r="AK215" s="21">
        <v>1</v>
      </c>
      <c r="AM215" t="s">
        <v>2154</v>
      </c>
      <c r="AN215" t="str">
        <f t="shared" si="29"/>
        <v>R10</v>
      </c>
      <c r="AO215" s="20" t="str">
        <f t="shared" si="30"/>
        <v>FINES_R10</v>
      </c>
      <c r="AP215" s="25">
        <f t="shared" si="36"/>
        <v>0.45904895663261408</v>
      </c>
      <c r="AQ215" s="24" t="str">
        <f>+IFERROR(VLOOKUP(Y215,#REF!,2,FALSE),"-")</f>
        <v>-</v>
      </c>
      <c r="AR215" s="13" t="s">
        <v>2394</v>
      </c>
      <c r="AS215" t="s">
        <v>2397</v>
      </c>
      <c r="AT215" t="str">
        <f t="shared" si="37"/>
        <v>Calle 10 - e/ 65 - Mercedes</v>
      </c>
    </row>
    <row r="216" spans="1:46" ht="15.75" thickBot="1" x14ac:dyDescent="0.3">
      <c r="A216" s="47">
        <v>10</v>
      </c>
      <c r="B216" s="47" t="s">
        <v>1233</v>
      </c>
      <c r="C216" s="47" t="s">
        <v>2378</v>
      </c>
      <c r="D216" s="47" t="s">
        <v>1239</v>
      </c>
      <c r="E216" s="47" t="s">
        <v>1240</v>
      </c>
      <c r="F216" s="47" t="s">
        <v>3373</v>
      </c>
      <c r="G216" s="47" t="s">
        <v>3374</v>
      </c>
      <c r="H216" s="47" t="s">
        <v>3375</v>
      </c>
      <c r="I216" s="47" t="s">
        <v>2414</v>
      </c>
      <c r="J216" s="47"/>
      <c r="K216" s="47" t="s">
        <v>13147</v>
      </c>
      <c r="L216" s="47">
        <v>0.54927515983581543</v>
      </c>
      <c r="M216" s="47">
        <v>-34.653316831806201</v>
      </c>
      <c r="N216" s="47">
        <v>-59.449118830569397</v>
      </c>
      <c r="O216" s="47" t="s">
        <v>15309</v>
      </c>
      <c r="P216" s="47">
        <v>1</v>
      </c>
      <c r="Q216">
        <v>18</v>
      </c>
      <c r="S216" s="23" t="s">
        <v>2347</v>
      </c>
      <c r="T216" t="str">
        <f t="shared" si="31"/>
        <v>10</v>
      </c>
      <c r="V216" t="str">
        <f>+VLOOKUP(B216,MARCO!E:E,1,FALSE)</f>
        <v>Mercedes</v>
      </c>
      <c r="W216" t="s">
        <v>134</v>
      </c>
      <c r="X216" t="s">
        <v>134</v>
      </c>
      <c r="Y216" t="str">
        <f t="shared" si="32"/>
        <v>R 10 - D 70 - 451 - 2358</v>
      </c>
      <c r="Z216" t="s">
        <v>20</v>
      </c>
      <c r="AA216" t="s">
        <v>2349</v>
      </c>
      <c r="AB216" t="s">
        <v>21</v>
      </c>
      <c r="AD216" t="str">
        <f t="shared" si="33"/>
        <v>Ep 704</v>
      </c>
      <c r="AE216" t="s">
        <v>22</v>
      </c>
      <c r="AF216" t="s">
        <v>23</v>
      </c>
      <c r="AG216" t="s">
        <v>26</v>
      </c>
      <c r="AH216" t="s">
        <v>2348</v>
      </c>
      <c r="AI216" s="13">
        <f t="shared" si="34"/>
        <v>18</v>
      </c>
      <c r="AJ216" s="13">
        <f t="shared" si="35"/>
        <v>1</v>
      </c>
      <c r="AK216" s="21">
        <v>1</v>
      </c>
      <c r="AM216" t="s">
        <v>2154</v>
      </c>
      <c r="AN216" t="str">
        <f t="shared" si="29"/>
        <v>R10</v>
      </c>
      <c r="AO216" s="20" t="str">
        <f t="shared" si="30"/>
        <v>FINES_R10</v>
      </c>
      <c r="AP216" s="25">
        <f t="shared" si="36"/>
        <v>0.54927515983581543</v>
      </c>
      <c r="AQ216" s="24" t="str">
        <f>+IFERROR(VLOOKUP(Y216,#REF!,2,FALSE),"-")</f>
        <v>-</v>
      </c>
      <c r="AR216" s="13" t="s">
        <v>2394</v>
      </c>
      <c r="AS216" t="s">
        <v>2397</v>
      </c>
      <c r="AT216" t="str">
        <f t="shared" si="37"/>
        <v>Calle 55 - e/ 12 Y 14 - Mercedes</v>
      </c>
    </row>
    <row r="217" spans="1:46" ht="15.75" thickBot="1" x14ac:dyDescent="0.3">
      <c r="A217" s="47">
        <v>10</v>
      </c>
      <c r="B217" s="47" t="s">
        <v>1233</v>
      </c>
      <c r="C217" s="47" t="s">
        <v>2378</v>
      </c>
      <c r="D217" s="47" t="s">
        <v>1239</v>
      </c>
      <c r="E217" s="47" t="s">
        <v>1240</v>
      </c>
      <c r="F217" s="47" t="s">
        <v>3377</v>
      </c>
      <c r="G217" s="47" t="s">
        <v>3378</v>
      </c>
      <c r="H217" s="47" t="s">
        <v>3379</v>
      </c>
      <c r="I217" s="47" t="s">
        <v>2414</v>
      </c>
      <c r="J217" s="47"/>
      <c r="K217" s="47" t="s">
        <v>13148</v>
      </c>
      <c r="L217" s="47">
        <v>0.77491044998168945</v>
      </c>
      <c r="M217" s="47">
        <v>-34.648182003129001</v>
      </c>
      <c r="N217" s="47">
        <v>-59.353145286139998</v>
      </c>
      <c r="O217" s="47" t="s">
        <v>15310</v>
      </c>
      <c r="P217" s="47">
        <v>1</v>
      </c>
      <c r="Q217">
        <v>21</v>
      </c>
      <c r="S217" s="23" t="s">
        <v>2347</v>
      </c>
      <c r="T217" t="str">
        <f t="shared" si="31"/>
        <v>10</v>
      </c>
      <c r="V217" t="str">
        <f>+VLOOKUP(B217,MARCO!E:E,1,FALSE)</f>
        <v>Mercedes</v>
      </c>
      <c r="W217" t="s">
        <v>134</v>
      </c>
      <c r="X217" t="s">
        <v>134</v>
      </c>
      <c r="Y217" t="str">
        <f t="shared" si="32"/>
        <v>R 10 - D 70 - 451 - 2359</v>
      </c>
      <c r="Z217" t="s">
        <v>20</v>
      </c>
      <c r="AA217" t="s">
        <v>2349</v>
      </c>
      <c r="AB217" t="s">
        <v>21</v>
      </c>
      <c r="AD217" t="str">
        <f t="shared" si="33"/>
        <v>Sociedad De Fom. Gowland</v>
      </c>
      <c r="AE217" t="s">
        <v>22</v>
      </c>
      <c r="AF217" t="s">
        <v>23</v>
      </c>
      <c r="AG217" t="s">
        <v>26</v>
      </c>
      <c r="AH217" t="s">
        <v>2348</v>
      </c>
      <c r="AI217" s="13">
        <f t="shared" si="34"/>
        <v>21</v>
      </c>
      <c r="AJ217" s="13">
        <f t="shared" si="35"/>
        <v>1</v>
      </c>
      <c r="AK217" s="21">
        <v>1</v>
      </c>
      <c r="AM217" t="s">
        <v>2154</v>
      </c>
      <c r="AN217" t="str">
        <f t="shared" si="29"/>
        <v>R10</v>
      </c>
      <c r="AO217" s="20" t="str">
        <f t="shared" si="30"/>
        <v>FINES_R10</v>
      </c>
      <c r="AP217" s="25">
        <f t="shared" si="36"/>
        <v>0.77491044998168945</v>
      </c>
      <c r="AQ217" s="24" t="str">
        <f>+IFERROR(VLOOKUP(Y217,#REF!,2,FALSE),"-")</f>
        <v>-</v>
      </c>
      <c r="AR217" s="13" t="s">
        <v>2394</v>
      </c>
      <c r="AS217" t="s">
        <v>2397</v>
      </c>
      <c r="AT217" t="str">
        <f t="shared" si="37"/>
        <v>Calle 511 - e/ 506 - Mercedes</v>
      </c>
    </row>
    <row r="218" spans="1:46" ht="15.75" thickBot="1" x14ac:dyDescent="0.3">
      <c r="A218" s="47">
        <v>10</v>
      </c>
      <c r="B218" s="47" t="s">
        <v>1233</v>
      </c>
      <c r="C218" s="47" t="s">
        <v>2378</v>
      </c>
      <c r="D218" s="47" t="s">
        <v>1239</v>
      </c>
      <c r="E218" s="47" t="s">
        <v>1240</v>
      </c>
      <c r="F218" s="47" t="s">
        <v>3382</v>
      </c>
      <c r="G218" s="47" t="s">
        <v>3383</v>
      </c>
      <c r="H218" s="47" t="s">
        <v>3384</v>
      </c>
      <c r="I218" s="47" t="s">
        <v>2414</v>
      </c>
      <c r="J218" s="47"/>
      <c r="K218" s="47" t="s">
        <v>13149</v>
      </c>
      <c r="L218" s="47">
        <v>0.38202214241027832</v>
      </c>
      <c r="M218" s="47">
        <v>-34.655027478135402</v>
      </c>
      <c r="N218" s="47">
        <v>-59.4333712572775</v>
      </c>
      <c r="O218" s="47" t="s">
        <v>15311</v>
      </c>
      <c r="P218" s="47">
        <v>2</v>
      </c>
      <c r="Q218">
        <v>54</v>
      </c>
      <c r="S218" s="23" t="s">
        <v>2347</v>
      </c>
      <c r="T218" t="str">
        <f t="shared" si="31"/>
        <v>10</v>
      </c>
      <c r="V218" t="str">
        <f>+VLOOKUP(B218,MARCO!E:E,1,FALSE)</f>
        <v>Mercedes</v>
      </c>
      <c r="W218" t="s">
        <v>134</v>
      </c>
      <c r="X218" t="s">
        <v>134</v>
      </c>
      <c r="Y218" t="str">
        <f t="shared" si="32"/>
        <v>R 10 - D 70 - 451 - 2353</v>
      </c>
      <c r="Z218" t="s">
        <v>20</v>
      </c>
      <c r="AA218" t="s">
        <v>2349</v>
      </c>
      <c r="AB218" t="s">
        <v>21</v>
      </c>
      <c r="AD218" t="str">
        <f t="shared" si="33"/>
        <v>Ep 702</v>
      </c>
      <c r="AE218" t="s">
        <v>22</v>
      </c>
      <c r="AF218" t="s">
        <v>23</v>
      </c>
      <c r="AG218" t="s">
        <v>26</v>
      </c>
      <c r="AH218" t="s">
        <v>2348</v>
      </c>
      <c r="AI218" s="13">
        <f t="shared" si="34"/>
        <v>54</v>
      </c>
      <c r="AJ218" s="13">
        <f t="shared" si="35"/>
        <v>2</v>
      </c>
      <c r="AK218" s="21">
        <v>1</v>
      </c>
      <c r="AM218" t="s">
        <v>2154</v>
      </c>
      <c r="AN218" t="str">
        <f t="shared" si="29"/>
        <v>R10</v>
      </c>
      <c r="AO218" s="20" t="str">
        <f t="shared" si="30"/>
        <v>FINES_R10</v>
      </c>
      <c r="AP218" s="25">
        <f t="shared" si="36"/>
        <v>0.38202214241027832</v>
      </c>
      <c r="AQ218" s="24" t="str">
        <f>+IFERROR(VLOOKUP(Y218,#REF!,2,FALSE),"-")</f>
        <v>-</v>
      </c>
      <c r="AR218" s="13" t="s">
        <v>2394</v>
      </c>
      <c r="AS218" t="s">
        <v>2398</v>
      </c>
      <c r="AT218" t="str">
        <f t="shared" si="37"/>
        <v>Calle 29 - e/ 14 - Mercedes</v>
      </c>
    </row>
    <row r="219" spans="1:46" ht="15.75" thickBot="1" x14ac:dyDescent="0.3">
      <c r="A219" s="47">
        <v>10</v>
      </c>
      <c r="B219" s="47" t="s">
        <v>1233</v>
      </c>
      <c r="C219" s="47" t="s">
        <v>2378</v>
      </c>
      <c r="D219" s="47" t="s">
        <v>1239</v>
      </c>
      <c r="E219" s="47" t="s">
        <v>1240</v>
      </c>
      <c r="F219" s="47" t="s">
        <v>3386</v>
      </c>
      <c r="G219" s="47" t="s">
        <v>3387</v>
      </c>
      <c r="H219" s="47" t="s">
        <v>3388</v>
      </c>
      <c r="I219" s="47" t="s">
        <v>2414</v>
      </c>
      <c r="J219" s="47"/>
      <c r="K219" s="47" t="s">
        <v>13150</v>
      </c>
      <c r="L219" s="47">
        <v>0.26077467203140259</v>
      </c>
      <c r="M219" s="47">
        <v>-34.641027001030999</v>
      </c>
      <c r="N219" s="47">
        <v>-59.428327772499998</v>
      </c>
      <c r="O219" s="47" t="s">
        <v>15312</v>
      </c>
      <c r="P219" s="47">
        <v>1</v>
      </c>
      <c r="Q219">
        <v>17</v>
      </c>
      <c r="S219" s="23" t="s">
        <v>2347</v>
      </c>
      <c r="T219" t="str">
        <f t="shared" si="31"/>
        <v>10</v>
      </c>
      <c r="V219" t="str">
        <f>+VLOOKUP(B219,MARCO!E:E,1,FALSE)</f>
        <v>Mercedes</v>
      </c>
      <c r="W219" t="s">
        <v>134</v>
      </c>
      <c r="X219" t="s">
        <v>134</v>
      </c>
      <c r="Y219" t="str">
        <f t="shared" si="32"/>
        <v>R 10 - D 70 - 451 - 2357</v>
      </c>
      <c r="Z219" t="s">
        <v>20</v>
      </c>
      <c r="AA219" t="s">
        <v>2349</v>
      </c>
      <c r="AB219" t="s">
        <v>21</v>
      </c>
      <c r="AD219" t="str">
        <f t="shared" si="33"/>
        <v>Parroquia San Jose</v>
      </c>
      <c r="AE219" t="s">
        <v>22</v>
      </c>
      <c r="AF219" t="s">
        <v>23</v>
      </c>
      <c r="AG219" t="s">
        <v>26</v>
      </c>
      <c r="AH219" t="s">
        <v>2348</v>
      </c>
      <c r="AI219" s="13">
        <f t="shared" si="34"/>
        <v>17</v>
      </c>
      <c r="AJ219" s="13">
        <f t="shared" si="35"/>
        <v>1</v>
      </c>
      <c r="AK219" s="21">
        <v>1</v>
      </c>
      <c r="AM219" t="s">
        <v>2154</v>
      </c>
      <c r="AN219" t="str">
        <f t="shared" si="29"/>
        <v>R10</v>
      </c>
      <c r="AO219" s="20" t="str">
        <f t="shared" si="30"/>
        <v>FINES_R10</v>
      </c>
      <c r="AP219" s="25">
        <f t="shared" si="36"/>
        <v>0.26077467203140259</v>
      </c>
      <c r="AQ219" s="24" t="str">
        <f>+IFERROR(VLOOKUP(Y219,#REF!,2,FALSE),"-")</f>
        <v>-</v>
      </c>
      <c r="AR219" s="13" t="s">
        <v>2394</v>
      </c>
      <c r="AS219" t="s">
        <v>2398</v>
      </c>
      <c r="AT219" t="str">
        <f t="shared" si="37"/>
        <v>Calle 48 - e/ 27 - Mercedes</v>
      </c>
    </row>
    <row r="220" spans="1:46" ht="15.75" thickBot="1" x14ac:dyDescent="0.3">
      <c r="A220" s="47">
        <v>10</v>
      </c>
      <c r="B220" s="47" t="s">
        <v>1233</v>
      </c>
      <c r="C220" s="47" t="s">
        <v>2378</v>
      </c>
      <c r="D220" s="47" t="s">
        <v>1239</v>
      </c>
      <c r="E220" s="47" t="s">
        <v>1240</v>
      </c>
      <c r="F220" s="47" t="s">
        <v>3391</v>
      </c>
      <c r="G220" s="47" t="s">
        <v>3392</v>
      </c>
      <c r="H220" s="47" t="s">
        <v>3393</v>
      </c>
      <c r="I220" s="47" t="s">
        <v>2414</v>
      </c>
      <c r="J220" s="47"/>
      <c r="K220" s="47" t="s">
        <v>13151</v>
      </c>
      <c r="L220" s="47">
        <v>0.47784042358398438</v>
      </c>
      <c r="M220" s="47">
        <v>-34.647803308744002</v>
      </c>
      <c r="N220" s="47">
        <v>-59.441595235579001</v>
      </c>
      <c r="O220" s="47" t="s">
        <v>15313</v>
      </c>
      <c r="P220" s="47">
        <v>1</v>
      </c>
      <c r="Q220">
        <v>20</v>
      </c>
      <c r="S220" s="23" t="s">
        <v>2347</v>
      </c>
      <c r="T220" t="str">
        <f t="shared" si="31"/>
        <v>10</v>
      </c>
      <c r="V220" t="str">
        <f>+VLOOKUP(B220,MARCO!E:E,1,FALSE)</f>
        <v>Mercedes</v>
      </c>
      <c r="W220" t="s">
        <v>134</v>
      </c>
      <c r="X220" t="s">
        <v>134</v>
      </c>
      <c r="Y220" t="str">
        <f t="shared" si="32"/>
        <v>R 10 - D 70 - 451 - 2356</v>
      </c>
      <c r="Z220" t="s">
        <v>20</v>
      </c>
      <c r="AA220" t="s">
        <v>2349</v>
      </c>
      <c r="AB220" t="s">
        <v>21</v>
      </c>
      <c r="AD220" t="str">
        <f t="shared" si="33"/>
        <v>Instituto Unzue</v>
      </c>
      <c r="AE220" t="s">
        <v>22</v>
      </c>
      <c r="AF220" t="s">
        <v>23</v>
      </c>
      <c r="AG220" t="s">
        <v>26</v>
      </c>
      <c r="AH220" t="s">
        <v>2348</v>
      </c>
      <c r="AI220" s="13">
        <f t="shared" si="34"/>
        <v>20</v>
      </c>
      <c r="AJ220" s="13">
        <f t="shared" si="35"/>
        <v>1</v>
      </c>
      <c r="AK220" s="21">
        <v>1</v>
      </c>
      <c r="AM220" t="s">
        <v>2154</v>
      </c>
      <c r="AN220" t="str">
        <f t="shared" si="29"/>
        <v>R10</v>
      </c>
      <c r="AO220" s="20" t="str">
        <f t="shared" si="30"/>
        <v>FINES_R10</v>
      </c>
      <c r="AP220" s="25">
        <f t="shared" si="36"/>
        <v>0.47784042358398438</v>
      </c>
      <c r="AQ220" s="24" t="str">
        <f>+IFERROR(VLOOKUP(Y220,#REF!,2,FALSE),"-")</f>
        <v>-</v>
      </c>
      <c r="AR220" s="13" t="s">
        <v>2394</v>
      </c>
      <c r="AS220" t="s">
        <v>2398</v>
      </c>
      <c r="AT220" t="str">
        <f t="shared" si="37"/>
        <v>Calle 47 - e/ 28 - Mercedes</v>
      </c>
    </row>
    <row r="221" spans="1:46" ht="15.75" thickBot="1" x14ac:dyDescent="0.3">
      <c r="A221" s="47">
        <v>10</v>
      </c>
      <c r="B221" s="47" t="s">
        <v>1347</v>
      </c>
      <c r="C221" s="47" t="s">
        <v>2378</v>
      </c>
      <c r="D221" s="47" t="s">
        <v>1349</v>
      </c>
      <c r="E221" s="47" t="s">
        <v>180</v>
      </c>
      <c r="F221" s="47" t="s">
        <v>3396</v>
      </c>
      <c r="G221" s="47" t="s">
        <v>3397</v>
      </c>
      <c r="H221" s="47" t="s">
        <v>3398</v>
      </c>
      <c r="I221" s="47" t="s">
        <v>2414</v>
      </c>
      <c r="J221" s="47"/>
      <c r="K221" s="47" t="s">
        <v>13152</v>
      </c>
      <c r="L221" s="47">
        <v>0.4243868887424469</v>
      </c>
      <c r="M221" s="47">
        <v>-34.995098912931702</v>
      </c>
      <c r="N221" s="47">
        <v>-59.279689535408203</v>
      </c>
      <c r="O221" s="47" t="s">
        <v>15314</v>
      </c>
      <c r="P221" s="47">
        <v>3</v>
      </c>
      <c r="Q221">
        <v>73</v>
      </c>
      <c r="S221" s="23" t="s">
        <v>2347</v>
      </c>
      <c r="T221" t="str">
        <f t="shared" si="31"/>
        <v>10</v>
      </c>
      <c r="V221" t="str">
        <f>+VLOOKUP(B221,MARCO!E:E,1,FALSE)</f>
        <v>Navarro</v>
      </c>
      <c r="W221" t="s">
        <v>134</v>
      </c>
      <c r="X221" t="s">
        <v>134</v>
      </c>
      <c r="Y221" t="str">
        <f t="shared" si="32"/>
        <v>R 10 - D 74 - 451 - 2951</v>
      </c>
      <c r="Z221" t="s">
        <v>20</v>
      </c>
      <c r="AA221" t="s">
        <v>2349</v>
      </c>
      <c r="AB221" t="s">
        <v>21</v>
      </c>
      <c r="AD221" t="str">
        <f t="shared" si="33"/>
        <v>E.e.s. N3</v>
      </c>
      <c r="AE221" t="s">
        <v>22</v>
      </c>
      <c r="AF221" t="s">
        <v>23</v>
      </c>
      <c r="AG221" t="s">
        <v>26</v>
      </c>
      <c r="AH221" t="s">
        <v>2348</v>
      </c>
      <c r="AI221" s="13">
        <f t="shared" si="34"/>
        <v>73</v>
      </c>
      <c r="AJ221" s="13">
        <f t="shared" si="35"/>
        <v>3</v>
      </c>
      <c r="AK221" s="21">
        <v>1</v>
      </c>
      <c r="AM221" t="s">
        <v>2154</v>
      </c>
      <c r="AN221" t="str">
        <f t="shared" si="29"/>
        <v>R10</v>
      </c>
      <c r="AO221" s="20" t="str">
        <f t="shared" si="30"/>
        <v>FINES_R10</v>
      </c>
      <c r="AP221" s="25">
        <f t="shared" si="36"/>
        <v>0.4243868887424469</v>
      </c>
      <c r="AQ221" s="24" t="str">
        <f>+IFERROR(VLOOKUP(Y221,#REF!,2,FALSE),"-")</f>
        <v>-</v>
      </c>
      <c r="AR221" s="13" t="s">
        <v>2394</v>
      </c>
      <c r="AS221" t="s">
        <v>2397</v>
      </c>
      <c r="AT221" t="str">
        <f t="shared" si="37"/>
        <v>Calle 42 Bis Y 13 Bis - e/ 42 Bis y 13 Bis - Navarro Navarro</v>
      </c>
    </row>
    <row r="222" spans="1:46" ht="15.75" thickBot="1" x14ac:dyDescent="0.3">
      <c r="A222" s="47">
        <v>10</v>
      </c>
      <c r="B222" s="47" t="s">
        <v>1347</v>
      </c>
      <c r="C222" s="47" t="s">
        <v>2378</v>
      </c>
      <c r="D222" s="47" t="s">
        <v>1349</v>
      </c>
      <c r="E222" s="47" t="s">
        <v>180</v>
      </c>
      <c r="F222" s="47" t="s">
        <v>3401</v>
      </c>
      <c r="G222" s="47" t="s">
        <v>3402</v>
      </c>
      <c r="H222" s="47" t="s">
        <v>3403</v>
      </c>
      <c r="I222" s="47" t="s">
        <v>2414</v>
      </c>
      <c r="J222" s="47"/>
      <c r="K222" s="47" t="s">
        <v>13153</v>
      </c>
      <c r="L222" s="47">
        <v>0.50110745429992676</v>
      </c>
      <c r="M222" s="47">
        <v>-34.993043804256203</v>
      </c>
      <c r="N222" s="47">
        <v>-59.2645643987358</v>
      </c>
      <c r="O222" s="47" t="s">
        <v>15315</v>
      </c>
      <c r="P222" s="47">
        <v>2</v>
      </c>
      <c r="Q222">
        <v>44</v>
      </c>
      <c r="S222" s="23" t="s">
        <v>2347</v>
      </c>
      <c r="T222" t="str">
        <f t="shared" si="31"/>
        <v>10</v>
      </c>
      <c r="V222" t="str">
        <f>+VLOOKUP(B222,MARCO!E:E,1,FALSE)</f>
        <v>Navarro</v>
      </c>
      <c r="W222" t="s">
        <v>134</v>
      </c>
      <c r="X222" t="s">
        <v>134</v>
      </c>
      <c r="Y222" t="str">
        <f t="shared" si="32"/>
        <v>R 10 - D 74 - 451 - 3714</v>
      </c>
      <c r="Z222" t="s">
        <v>20</v>
      </c>
      <c r="AA222" t="s">
        <v>2349</v>
      </c>
      <c r="AB222" t="s">
        <v>21</v>
      </c>
      <c r="AD222" t="str">
        <f t="shared" si="33"/>
        <v>E.e.s. N4</v>
      </c>
      <c r="AE222" t="s">
        <v>22</v>
      </c>
      <c r="AF222" t="s">
        <v>23</v>
      </c>
      <c r="AG222" t="s">
        <v>26</v>
      </c>
      <c r="AH222" t="s">
        <v>2348</v>
      </c>
      <c r="AI222" s="13">
        <f t="shared" si="34"/>
        <v>44</v>
      </c>
      <c r="AJ222" s="13">
        <f t="shared" si="35"/>
        <v>2</v>
      </c>
      <c r="AK222" s="21">
        <v>1</v>
      </c>
      <c r="AM222" t="s">
        <v>2154</v>
      </c>
      <c r="AN222" t="str">
        <f t="shared" si="29"/>
        <v>R10</v>
      </c>
      <c r="AO222" s="20" t="str">
        <f t="shared" si="30"/>
        <v>FINES_R10</v>
      </c>
      <c r="AP222" s="25">
        <f t="shared" si="36"/>
        <v>0.50110745429992676</v>
      </c>
      <c r="AQ222" s="24" t="str">
        <f>+IFERROR(VLOOKUP(Y222,#REF!,2,FALSE),"-")</f>
        <v>-</v>
      </c>
      <c r="AR222" s="13" t="s">
        <v>2394</v>
      </c>
      <c r="AS222" t="s">
        <v>2398</v>
      </c>
      <c r="AT222" t="str">
        <f t="shared" si="37"/>
        <v>Calle 33 - e/ 38 y 38 Bis - Navarro Navarro</v>
      </c>
    </row>
    <row r="223" spans="1:46" ht="15.75" thickBot="1" x14ac:dyDescent="0.3">
      <c r="A223" s="47">
        <v>10</v>
      </c>
      <c r="B223" s="47" t="s">
        <v>3407</v>
      </c>
      <c r="C223" s="47" t="s">
        <v>2378</v>
      </c>
      <c r="D223" s="47" t="s">
        <v>1567</v>
      </c>
      <c r="E223" s="47" t="s">
        <v>180</v>
      </c>
      <c r="F223" s="47" t="s">
        <v>3408</v>
      </c>
      <c r="G223" s="47" t="s">
        <v>2578</v>
      </c>
      <c r="H223" s="47" t="s">
        <v>3409</v>
      </c>
      <c r="I223" s="47" t="s">
        <v>2414</v>
      </c>
      <c r="J223" s="47"/>
      <c r="K223" s="47" t="s">
        <v>13154</v>
      </c>
      <c r="L223" s="47">
        <v>0.38800159096717829</v>
      </c>
      <c r="M223" s="47">
        <v>-34.4491437</v>
      </c>
      <c r="N223" s="47">
        <v>-59.4469341</v>
      </c>
      <c r="O223" s="47" t="s">
        <v>15316</v>
      </c>
      <c r="P223" s="47">
        <v>2</v>
      </c>
      <c r="Q223">
        <v>36</v>
      </c>
      <c r="S223" s="23" t="s">
        <v>2347</v>
      </c>
      <c r="T223" t="str">
        <f t="shared" si="31"/>
        <v>10</v>
      </c>
      <c r="V223" t="str">
        <f>+VLOOKUP(B223,MARCO!E:E,1,FALSE)</f>
        <v>San Andrés de Giles</v>
      </c>
      <c r="W223" t="s">
        <v>134</v>
      </c>
      <c r="X223" t="s">
        <v>134</v>
      </c>
      <c r="Y223" t="str">
        <f t="shared" si="32"/>
        <v>R 10 - D 93 - 451 - 2530</v>
      </c>
      <c r="Z223" t="s">
        <v>20</v>
      </c>
      <c r="AA223" t="s">
        <v>2349</v>
      </c>
      <c r="AB223" t="s">
        <v>21</v>
      </c>
      <c r="AD223" t="str">
        <f t="shared" si="33"/>
        <v>La Campora</v>
      </c>
      <c r="AE223" t="s">
        <v>22</v>
      </c>
      <c r="AF223" t="s">
        <v>23</v>
      </c>
      <c r="AG223" t="s">
        <v>26</v>
      </c>
      <c r="AH223" t="s">
        <v>2348</v>
      </c>
      <c r="AI223" s="13">
        <f t="shared" si="34"/>
        <v>36</v>
      </c>
      <c r="AJ223" s="13">
        <f t="shared" si="35"/>
        <v>2</v>
      </c>
      <c r="AK223" s="21">
        <v>1</v>
      </c>
      <c r="AM223" t="s">
        <v>2154</v>
      </c>
      <c r="AN223" t="str">
        <f t="shared" si="29"/>
        <v>R10</v>
      </c>
      <c r="AO223" s="20" t="str">
        <f t="shared" si="30"/>
        <v>FINES_R10</v>
      </c>
      <c r="AP223" s="25">
        <f t="shared" si="36"/>
        <v>0.38800159096717829</v>
      </c>
      <c r="AQ223" s="24" t="str">
        <f>+IFERROR(VLOOKUP(Y223,#REF!,2,FALSE),"-")</f>
        <v>-</v>
      </c>
      <c r="AR223" s="13" t="s">
        <v>2394</v>
      </c>
      <c r="AS223" t="s">
        <v>2398</v>
      </c>
      <c r="AT223" t="str">
        <f t="shared" si="37"/>
        <v>Maypu - 1276 e/ Uruiza y Rawson - San Andrés De Giles Tuyuti</v>
      </c>
    </row>
    <row r="224" spans="1:46" ht="15.75" thickBot="1" x14ac:dyDescent="0.3">
      <c r="A224" s="47">
        <v>10</v>
      </c>
      <c r="B224" s="47" t="s">
        <v>3407</v>
      </c>
      <c r="C224" s="47" t="s">
        <v>2378</v>
      </c>
      <c r="D224" s="47" t="s">
        <v>1567</v>
      </c>
      <c r="E224" s="47" t="s">
        <v>180</v>
      </c>
      <c r="F224" s="47" t="s">
        <v>3411</v>
      </c>
      <c r="G224" s="47" t="s">
        <v>3412</v>
      </c>
      <c r="H224" s="47" t="s">
        <v>3413</v>
      </c>
      <c r="I224" s="47" t="s">
        <v>2414</v>
      </c>
      <c r="J224" s="47"/>
      <c r="K224" s="47" t="s">
        <v>13155</v>
      </c>
      <c r="L224" s="47">
        <v>0.38777750730514532</v>
      </c>
      <c r="M224" s="47">
        <v>-34.438015360000001</v>
      </c>
      <c r="N224" s="47">
        <v>-59.454368520000003</v>
      </c>
      <c r="O224" s="47" t="s">
        <v>15317</v>
      </c>
      <c r="P224" s="47">
        <v>2</v>
      </c>
      <c r="Q224">
        <v>49</v>
      </c>
      <c r="S224" s="23" t="s">
        <v>2347</v>
      </c>
      <c r="T224" t="str">
        <f t="shared" si="31"/>
        <v>10</v>
      </c>
      <c r="V224" t="str">
        <f>+VLOOKUP(B224,MARCO!E:E,1,FALSE)</f>
        <v>San Andrés de Giles</v>
      </c>
      <c r="W224" t="s">
        <v>134</v>
      </c>
      <c r="X224" t="s">
        <v>134</v>
      </c>
      <c r="Y224" t="str">
        <f t="shared" si="32"/>
        <v>R 10 - D 93 - 451 - 2550</v>
      </c>
      <c r="Z224" t="s">
        <v>20</v>
      </c>
      <c r="AA224" t="s">
        <v>2349</v>
      </c>
      <c r="AB224" t="s">
        <v>21</v>
      </c>
      <c r="AD224" t="str">
        <f t="shared" si="33"/>
        <v>Sum Bicentenario</v>
      </c>
      <c r="AE224" t="s">
        <v>22</v>
      </c>
      <c r="AF224" t="s">
        <v>23</v>
      </c>
      <c r="AG224" t="s">
        <v>26</v>
      </c>
      <c r="AH224" t="s">
        <v>2348</v>
      </c>
      <c r="AI224" s="13">
        <f t="shared" si="34"/>
        <v>49</v>
      </c>
      <c r="AJ224" s="13">
        <f t="shared" si="35"/>
        <v>2</v>
      </c>
      <c r="AK224" s="21">
        <v>1</v>
      </c>
      <c r="AM224" t="s">
        <v>2154</v>
      </c>
      <c r="AN224" t="str">
        <f t="shared" si="29"/>
        <v>R10</v>
      </c>
      <c r="AO224" s="20" t="str">
        <f t="shared" si="30"/>
        <v>FINES_R10</v>
      </c>
      <c r="AP224" s="25">
        <f t="shared" si="36"/>
        <v>0.38777750730514532</v>
      </c>
      <c r="AQ224" s="24" t="str">
        <f>+IFERROR(VLOOKUP(Y224,#REF!,2,FALSE),"-")</f>
        <v>-</v>
      </c>
      <c r="AR224" s="13" t="s">
        <v>2394</v>
      </c>
      <c r="AS224" t="s">
        <v>2397</v>
      </c>
      <c r="AT224" t="str">
        <f t="shared" si="37"/>
        <v>Calle 507 Y Sarmiento - San Andrés De Giles Tuyuti</v>
      </c>
    </row>
    <row r="225" spans="1:46" ht="15.75" thickBot="1" x14ac:dyDescent="0.3">
      <c r="A225" s="47">
        <v>10</v>
      </c>
      <c r="B225" s="47" t="s">
        <v>3407</v>
      </c>
      <c r="C225" s="47" t="s">
        <v>2378</v>
      </c>
      <c r="D225" s="47" t="s">
        <v>1567</v>
      </c>
      <c r="E225" s="47" t="s">
        <v>180</v>
      </c>
      <c r="F225" s="47" t="s">
        <v>3415</v>
      </c>
      <c r="G225" s="47" t="s">
        <v>3416</v>
      </c>
      <c r="H225" s="47" t="s">
        <v>3417</v>
      </c>
      <c r="I225" s="47" t="s">
        <v>2414</v>
      </c>
      <c r="J225" s="47"/>
      <c r="K225" s="47" t="s">
        <v>13156</v>
      </c>
      <c r="L225" s="47">
        <v>0.30070489645004272</v>
      </c>
      <c r="M225" s="47">
        <v>-34.4429759</v>
      </c>
      <c r="N225" s="47">
        <v>-59.4472466</v>
      </c>
      <c r="O225" s="47" t="s">
        <v>15318</v>
      </c>
      <c r="P225" s="47">
        <v>2</v>
      </c>
      <c r="Q225">
        <v>45</v>
      </c>
      <c r="S225" s="23" t="s">
        <v>2347</v>
      </c>
      <c r="T225" t="str">
        <f t="shared" si="31"/>
        <v>10</v>
      </c>
      <c r="V225" t="str">
        <f>+VLOOKUP(B225,MARCO!E:E,1,FALSE)</f>
        <v>San Andrés de Giles</v>
      </c>
      <c r="W225" t="s">
        <v>134</v>
      </c>
      <c r="X225" t="s">
        <v>134</v>
      </c>
      <c r="Y225" t="str">
        <f t="shared" si="32"/>
        <v>R 10 - D 93 - 451 - 2536</v>
      </c>
      <c r="Z225" t="s">
        <v>20</v>
      </c>
      <c r="AA225" t="s">
        <v>2349</v>
      </c>
      <c r="AB225" t="s">
        <v>21</v>
      </c>
      <c r="AD225" t="str">
        <f t="shared" si="33"/>
        <v>Cucullu</v>
      </c>
      <c r="AE225" t="s">
        <v>22</v>
      </c>
      <c r="AF225" t="s">
        <v>23</v>
      </c>
      <c r="AG225" t="s">
        <v>26</v>
      </c>
      <c r="AH225" t="s">
        <v>2348</v>
      </c>
      <c r="AI225" s="13">
        <f t="shared" si="34"/>
        <v>45</v>
      </c>
      <c r="AJ225" s="13">
        <f t="shared" si="35"/>
        <v>2</v>
      </c>
      <c r="AK225" s="21">
        <v>1</v>
      </c>
      <c r="AM225" t="s">
        <v>2154</v>
      </c>
      <c r="AN225" t="str">
        <f t="shared" si="29"/>
        <v>R10</v>
      </c>
      <c r="AO225" s="20" t="str">
        <f t="shared" si="30"/>
        <v>FINES_R10</v>
      </c>
      <c r="AP225" s="25">
        <f t="shared" si="36"/>
        <v>0.30070489645004272</v>
      </c>
      <c r="AQ225" s="24" t="str">
        <f>+IFERROR(VLOOKUP(Y225,#REF!,2,FALSE),"-")</f>
        <v>-</v>
      </c>
      <c r="AR225" s="13" t="s">
        <v>2394</v>
      </c>
      <c r="AS225" t="s">
        <v>2397</v>
      </c>
      <c r="AT225" t="str">
        <f t="shared" si="37"/>
        <v>Acceso 9 De Julio - San Andrés De Giles Tuyuti</v>
      </c>
    </row>
    <row r="226" spans="1:46" ht="15.75" thickBot="1" x14ac:dyDescent="0.3">
      <c r="A226" s="47">
        <v>10</v>
      </c>
      <c r="B226" s="47" t="s">
        <v>3407</v>
      </c>
      <c r="C226" s="47" t="s">
        <v>2378</v>
      </c>
      <c r="D226" s="47" t="s">
        <v>1567</v>
      </c>
      <c r="E226" s="47" t="s">
        <v>180</v>
      </c>
      <c r="F226" s="47" t="s">
        <v>3419</v>
      </c>
      <c r="G226" s="47" t="s">
        <v>3420</v>
      </c>
      <c r="H226" s="47" t="s">
        <v>3421</v>
      </c>
      <c r="I226" s="47" t="s">
        <v>2414</v>
      </c>
      <c r="J226" s="47"/>
      <c r="K226" s="47" t="s">
        <v>13157</v>
      </c>
      <c r="L226" s="47">
        <v>0.45810946822166437</v>
      </c>
      <c r="M226" s="47">
        <v>-34.519889999999997</v>
      </c>
      <c r="N226" s="47">
        <v>-59.673470000000002</v>
      </c>
      <c r="O226" s="47" t="s">
        <v>15319</v>
      </c>
      <c r="P226" s="47">
        <v>1</v>
      </c>
      <c r="Q226">
        <v>17</v>
      </c>
      <c r="S226" s="23" t="s">
        <v>2347</v>
      </c>
      <c r="T226" t="str">
        <f t="shared" si="31"/>
        <v>10</v>
      </c>
      <c r="V226" t="str">
        <f>+VLOOKUP(B226,MARCO!E:E,1,FALSE)</f>
        <v>San Andrés de Giles</v>
      </c>
      <c r="W226" t="s">
        <v>134</v>
      </c>
      <c r="X226" t="s">
        <v>134</v>
      </c>
      <c r="Y226" t="str">
        <f t="shared" si="32"/>
        <v>R 10 - D 93 - 451 - 4027</v>
      </c>
      <c r="Z226" t="s">
        <v>20</v>
      </c>
      <c r="AA226" t="s">
        <v>2349</v>
      </c>
      <c r="AB226" t="s">
        <v>21</v>
      </c>
      <c r="AD226" t="str">
        <f t="shared" si="33"/>
        <v>Villa Espil</v>
      </c>
      <c r="AE226" t="s">
        <v>22</v>
      </c>
      <c r="AF226" t="s">
        <v>23</v>
      </c>
      <c r="AG226" t="s">
        <v>26</v>
      </c>
      <c r="AH226" t="s">
        <v>2348</v>
      </c>
      <c r="AI226" s="13">
        <f t="shared" si="34"/>
        <v>17</v>
      </c>
      <c r="AJ226" s="13">
        <f t="shared" si="35"/>
        <v>1</v>
      </c>
      <c r="AK226" s="21">
        <v>1</v>
      </c>
      <c r="AM226" t="s">
        <v>2154</v>
      </c>
      <c r="AN226" t="str">
        <f t="shared" si="29"/>
        <v>R10</v>
      </c>
      <c r="AO226" s="20" t="str">
        <f t="shared" si="30"/>
        <v>FINES_R10</v>
      </c>
      <c r="AP226" s="25">
        <f t="shared" si="36"/>
        <v>0.45810946822166437</v>
      </c>
      <c r="AQ226" s="24" t="str">
        <f>+IFERROR(VLOOKUP(Y226,#REF!,2,FALSE),"-")</f>
        <v>-</v>
      </c>
      <c r="AR226" s="13" t="s">
        <v>2394</v>
      </c>
      <c r="AS226" t="s">
        <v>2397</v>
      </c>
      <c r="AT226" t="str">
        <f t="shared" si="37"/>
        <v>Pelaez Y Alvis - San Andrés De Giles Tuyuti</v>
      </c>
    </row>
    <row r="227" spans="1:46" ht="15.75" thickBot="1" x14ac:dyDescent="0.3">
      <c r="A227" s="47">
        <v>10</v>
      </c>
      <c r="B227" s="47" t="s">
        <v>3407</v>
      </c>
      <c r="C227" s="47" t="s">
        <v>2378</v>
      </c>
      <c r="D227" s="47" t="s">
        <v>1567</v>
      </c>
      <c r="E227" s="47" t="s">
        <v>180</v>
      </c>
      <c r="F227" s="47" t="s">
        <v>3423</v>
      </c>
      <c r="G227" s="47" t="s">
        <v>3424</v>
      </c>
      <c r="H227" s="47" t="s">
        <v>3425</v>
      </c>
      <c r="I227" s="47" t="s">
        <v>2414</v>
      </c>
      <c r="J227" s="47"/>
      <c r="K227" s="47" t="s">
        <v>13158</v>
      </c>
      <c r="L227" s="47">
        <v>0.437549889087677</v>
      </c>
      <c r="M227" s="47">
        <v>-34.438569483952598</v>
      </c>
      <c r="N227" s="47">
        <v>-59.442750420219397</v>
      </c>
      <c r="O227" s="47" t="s">
        <v>15320</v>
      </c>
      <c r="P227" s="47">
        <v>3</v>
      </c>
      <c r="Q227">
        <v>72</v>
      </c>
      <c r="S227" s="23" t="s">
        <v>2347</v>
      </c>
      <c r="T227" t="str">
        <f t="shared" si="31"/>
        <v>10</v>
      </c>
      <c r="V227" t="str">
        <f>+VLOOKUP(B227,MARCO!E:E,1,FALSE)</f>
        <v>San Andrés de Giles</v>
      </c>
      <c r="W227" t="s">
        <v>134</v>
      </c>
      <c r="X227" t="s">
        <v>134</v>
      </c>
      <c r="Y227" t="str">
        <f t="shared" si="32"/>
        <v>R 10 - D 93 - 451 - 2547</v>
      </c>
      <c r="Z227" t="s">
        <v>20</v>
      </c>
      <c r="AA227" t="s">
        <v>2349</v>
      </c>
      <c r="AB227" t="s">
        <v>21</v>
      </c>
      <c r="AD227" t="str">
        <f t="shared" si="33"/>
        <v>Ees.n °9</v>
      </c>
      <c r="AE227" t="s">
        <v>22</v>
      </c>
      <c r="AF227" t="s">
        <v>23</v>
      </c>
      <c r="AG227" t="s">
        <v>26</v>
      </c>
      <c r="AH227" t="s">
        <v>2348</v>
      </c>
      <c r="AI227" s="13">
        <f t="shared" si="34"/>
        <v>72</v>
      </c>
      <c r="AJ227" s="13">
        <f t="shared" si="35"/>
        <v>3</v>
      </c>
      <c r="AK227" s="21">
        <v>1</v>
      </c>
      <c r="AM227" t="s">
        <v>2154</v>
      </c>
      <c r="AN227" t="str">
        <f t="shared" si="29"/>
        <v>R10</v>
      </c>
      <c r="AO227" s="20" t="str">
        <f t="shared" si="30"/>
        <v>FINES_R10</v>
      </c>
      <c r="AP227" s="25">
        <f t="shared" si="36"/>
        <v>0.437549889087677</v>
      </c>
      <c r="AQ227" s="24" t="str">
        <f>+IFERROR(VLOOKUP(Y227,#REF!,2,FALSE),"-")</f>
        <v>-</v>
      </c>
      <c r="AR227" s="13" t="s">
        <v>2394</v>
      </c>
      <c r="AS227" t="s">
        <v>2398</v>
      </c>
      <c r="AT227" t="str">
        <f t="shared" si="37"/>
        <v>Av. Scully - 660 - San Andrés De Giles Tuyuti</v>
      </c>
    </row>
    <row r="228" spans="1:46" ht="15.75" thickBot="1" x14ac:dyDescent="0.3">
      <c r="A228" s="47">
        <v>10</v>
      </c>
      <c r="B228" s="47" t="s">
        <v>3407</v>
      </c>
      <c r="C228" s="47" t="s">
        <v>2378</v>
      </c>
      <c r="D228" s="47" t="s">
        <v>1567</v>
      </c>
      <c r="E228" s="47" t="s">
        <v>180</v>
      </c>
      <c r="F228" s="47" t="s">
        <v>3431</v>
      </c>
      <c r="G228" s="47" t="s">
        <v>3416</v>
      </c>
      <c r="H228" s="47" t="s">
        <v>3417</v>
      </c>
      <c r="I228" s="47" t="s">
        <v>2414</v>
      </c>
      <c r="J228" s="47"/>
      <c r="K228" s="47" t="s">
        <v>15321</v>
      </c>
      <c r="L228" s="47">
        <v>0.30070489645004272</v>
      </c>
      <c r="M228" s="47">
        <v>-34.4429759</v>
      </c>
      <c r="N228" s="47">
        <v>-59.4472466</v>
      </c>
      <c r="O228" s="47" t="s">
        <v>15322</v>
      </c>
      <c r="P228" s="47">
        <v>1</v>
      </c>
      <c r="Q228">
        <v>8</v>
      </c>
      <c r="S228" s="23" t="s">
        <v>2347</v>
      </c>
      <c r="T228" t="str">
        <f t="shared" si="31"/>
        <v>10</v>
      </c>
      <c r="V228" t="str">
        <f>+VLOOKUP(B228,MARCO!E:E,1,FALSE)</f>
        <v>San Andrés de Giles</v>
      </c>
      <c r="W228" t="s">
        <v>134</v>
      </c>
      <c r="X228" t="s">
        <v>134</v>
      </c>
      <c r="Y228" t="str">
        <f t="shared" si="32"/>
        <v>R 10 - D 93 - 451 - 2535</v>
      </c>
      <c r="Z228" t="s">
        <v>20</v>
      </c>
      <c r="AA228" t="s">
        <v>2349</v>
      </c>
      <c r="AB228" t="s">
        <v>21</v>
      </c>
      <c r="AD228" t="str">
        <f t="shared" si="33"/>
        <v>Cucullu</v>
      </c>
      <c r="AE228" t="s">
        <v>22</v>
      </c>
      <c r="AF228" t="s">
        <v>23</v>
      </c>
      <c r="AG228" t="s">
        <v>26</v>
      </c>
      <c r="AH228" t="s">
        <v>2348</v>
      </c>
      <c r="AI228" s="13">
        <f t="shared" si="34"/>
        <v>8</v>
      </c>
      <c r="AJ228" s="13">
        <f t="shared" si="35"/>
        <v>1</v>
      </c>
      <c r="AK228" s="21">
        <v>1</v>
      </c>
      <c r="AM228" t="s">
        <v>2154</v>
      </c>
      <c r="AN228" t="str">
        <f t="shared" si="29"/>
        <v>R10</v>
      </c>
      <c r="AO228" s="20" t="str">
        <f t="shared" si="30"/>
        <v>FINES_R10</v>
      </c>
      <c r="AP228" s="25">
        <f t="shared" si="36"/>
        <v>0.30070489645004272</v>
      </c>
      <c r="AQ228" s="24" t="str">
        <f>+IFERROR(VLOOKUP(Y228,#REF!,2,FALSE),"-")</f>
        <v>-</v>
      </c>
      <c r="AR228" s="13" t="s">
        <v>2394</v>
      </c>
      <c r="AS228" t="s">
        <v>2398</v>
      </c>
      <c r="AT228" t="str">
        <f t="shared" si="37"/>
        <v>Acceso 9 De Julio - San Andrés De Giles Tuyuti</v>
      </c>
    </row>
    <row r="229" spans="1:46" ht="15.75" thickBot="1" x14ac:dyDescent="0.3">
      <c r="A229" s="47">
        <v>11</v>
      </c>
      <c r="B229" s="47" t="s">
        <v>1868</v>
      </c>
      <c r="C229" s="47" t="s">
        <v>2376</v>
      </c>
      <c r="D229" s="47" t="s">
        <v>1885</v>
      </c>
      <c r="E229" s="47" t="s">
        <v>232</v>
      </c>
      <c r="F229" s="47" t="s">
        <v>3434</v>
      </c>
      <c r="G229" s="47" t="s">
        <v>3328</v>
      </c>
      <c r="H229" s="47" t="s">
        <v>3435</v>
      </c>
      <c r="I229" s="47" t="s">
        <v>2414</v>
      </c>
      <c r="J229" s="47"/>
      <c r="K229" s="47" t="s">
        <v>13159</v>
      </c>
      <c r="L229" s="47">
        <v>0.42295670509338379</v>
      </c>
      <c r="M229" s="47">
        <v>-34.385281875657697</v>
      </c>
      <c r="N229" s="47">
        <v>-58.745279649535497</v>
      </c>
      <c r="O229" s="47" t="s">
        <v>15323</v>
      </c>
      <c r="P229" s="47">
        <v>3</v>
      </c>
      <c r="Q229">
        <v>56</v>
      </c>
      <c r="S229" s="23" t="s">
        <v>2347</v>
      </c>
      <c r="T229" t="str">
        <f t="shared" si="31"/>
        <v>11</v>
      </c>
      <c r="V229" t="str">
        <f>+VLOOKUP(B229,MARCO!E:E,1,FALSE)</f>
        <v>Escobar</v>
      </c>
      <c r="W229" t="s">
        <v>134</v>
      </c>
      <c r="X229" t="s">
        <v>134</v>
      </c>
      <c r="Y229" t="str">
        <f t="shared" si="32"/>
        <v>R 11 - D 116 - 454 - 1742</v>
      </c>
      <c r="Z229" t="s">
        <v>20</v>
      </c>
      <c r="AA229" t="s">
        <v>2349</v>
      </c>
      <c r="AB229" t="s">
        <v>21</v>
      </c>
      <c r="AD229" t="str">
        <f t="shared" si="33"/>
        <v>Ep N° 13</v>
      </c>
      <c r="AE229" t="s">
        <v>22</v>
      </c>
      <c r="AF229" t="s">
        <v>23</v>
      </c>
      <c r="AG229" t="s">
        <v>26</v>
      </c>
      <c r="AH229" t="s">
        <v>2348</v>
      </c>
      <c r="AI229" s="13">
        <f t="shared" si="34"/>
        <v>56</v>
      </c>
      <c r="AJ229" s="13">
        <f t="shared" si="35"/>
        <v>3</v>
      </c>
      <c r="AK229" s="21">
        <v>1</v>
      </c>
      <c r="AM229" t="s">
        <v>2154</v>
      </c>
      <c r="AN229" t="str">
        <f t="shared" si="29"/>
        <v>R11</v>
      </c>
      <c r="AO229" s="20" t="str">
        <f t="shared" si="30"/>
        <v>FINES_R11</v>
      </c>
      <c r="AP229" s="25">
        <f t="shared" si="36"/>
        <v>0.42295670509338379</v>
      </c>
      <c r="AQ229" s="24" t="str">
        <f>+IFERROR(VLOOKUP(Y229,#REF!,2,FALSE),"-")</f>
        <v>-</v>
      </c>
      <c r="AR229" s="13" t="s">
        <v>2393</v>
      </c>
      <c r="AS229" t="s">
        <v>2397</v>
      </c>
      <c r="AT229" t="str">
        <f t="shared" si="37"/>
        <v>Las Heras 1616 - 1616 e/ Las Heras - Ingeniero Maschwitz Ingeniero Maschwitz</v>
      </c>
    </row>
    <row r="230" spans="1:46" ht="15.75" thickBot="1" x14ac:dyDescent="0.3">
      <c r="A230" s="47">
        <v>11</v>
      </c>
      <c r="B230" s="47" t="s">
        <v>1868</v>
      </c>
      <c r="C230" s="47" t="s">
        <v>3437</v>
      </c>
      <c r="D230" s="47" t="s">
        <v>1887</v>
      </c>
      <c r="E230" s="47" t="s">
        <v>1463</v>
      </c>
      <c r="F230" s="47" t="s">
        <v>3438</v>
      </c>
      <c r="G230" s="47" t="s">
        <v>3439</v>
      </c>
      <c r="H230" s="47" t="s">
        <v>3440</v>
      </c>
      <c r="I230" s="47" t="s">
        <v>2414</v>
      </c>
      <c r="J230" s="47"/>
      <c r="K230" s="47" t="s">
        <v>13160</v>
      </c>
      <c r="L230" s="47">
        <v>0.27670806646347051</v>
      </c>
      <c r="M230" s="47">
        <v>-34.348473091060001</v>
      </c>
      <c r="N230" s="47">
        <v>-58.785694741618499</v>
      </c>
      <c r="O230" s="47" t="s">
        <v>15324</v>
      </c>
      <c r="P230" s="47">
        <v>2</v>
      </c>
      <c r="Q230">
        <v>52</v>
      </c>
      <c r="S230" s="23" t="s">
        <v>2347</v>
      </c>
      <c r="T230" t="str">
        <f t="shared" si="31"/>
        <v>11</v>
      </c>
      <c r="V230" t="str">
        <f>+VLOOKUP(B230,MARCO!E:E,1,FALSE)</f>
        <v>Escobar</v>
      </c>
      <c r="W230" t="s">
        <v>134</v>
      </c>
      <c r="X230" t="s">
        <v>134</v>
      </c>
      <c r="Y230" t="str">
        <f t="shared" si="32"/>
        <v>R 11 - D 116 - 456 - 1745</v>
      </c>
      <c r="Z230" t="s">
        <v>20</v>
      </c>
      <c r="AA230" t="s">
        <v>2349</v>
      </c>
      <c r="AB230" t="s">
        <v>21</v>
      </c>
      <c r="AD230" t="str">
        <f t="shared" si="33"/>
        <v>Ep N° 4</v>
      </c>
      <c r="AE230" t="s">
        <v>22</v>
      </c>
      <c r="AF230" t="s">
        <v>23</v>
      </c>
      <c r="AG230" t="s">
        <v>26</v>
      </c>
      <c r="AH230" t="s">
        <v>2348</v>
      </c>
      <c r="AI230" s="13">
        <f t="shared" si="34"/>
        <v>52</v>
      </c>
      <c r="AJ230" s="13">
        <f t="shared" si="35"/>
        <v>2</v>
      </c>
      <c r="AK230" s="21">
        <v>1</v>
      </c>
      <c r="AM230" t="s">
        <v>2154</v>
      </c>
      <c r="AN230" t="str">
        <f t="shared" si="29"/>
        <v>R11</v>
      </c>
      <c r="AO230" s="20" t="str">
        <f t="shared" si="30"/>
        <v>FINES_R11</v>
      </c>
      <c r="AP230" s="25">
        <f t="shared" si="36"/>
        <v>0.27670806646347051</v>
      </c>
      <c r="AQ230" s="24" t="str">
        <f>+IFERROR(VLOOKUP(Y230,#REF!,2,FALSE),"-")</f>
        <v>-</v>
      </c>
      <c r="AR230" s="13" t="s">
        <v>2393</v>
      </c>
      <c r="AS230" t="s">
        <v>2397</v>
      </c>
      <c r="AT230" t="str">
        <f t="shared" si="37"/>
        <v>Sargento Cabral 91 - 91 e/ Italia - Belén De Escobar Belén De Escobar</v>
      </c>
    </row>
    <row r="231" spans="1:46" ht="15.75" thickBot="1" x14ac:dyDescent="0.3">
      <c r="A231" s="47">
        <v>11</v>
      </c>
      <c r="B231" s="47" t="s">
        <v>1868</v>
      </c>
      <c r="C231" s="47" t="s">
        <v>2378</v>
      </c>
      <c r="D231" s="47" t="s">
        <v>1882</v>
      </c>
      <c r="E231" s="47" t="s">
        <v>172</v>
      </c>
      <c r="F231" s="47" t="s">
        <v>3442</v>
      </c>
      <c r="G231" s="47" t="s">
        <v>3443</v>
      </c>
      <c r="H231" s="47" t="s">
        <v>3444</v>
      </c>
      <c r="I231" s="47" t="s">
        <v>2414</v>
      </c>
      <c r="J231" s="47"/>
      <c r="K231" s="47" t="s">
        <v>13161</v>
      </c>
      <c r="L231" s="47">
        <v>0.67473375797271729</v>
      </c>
      <c r="M231" s="47">
        <v>-34.4094604</v>
      </c>
      <c r="N231" s="47">
        <v>-58.769516500000002</v>
      </c>
      <c r="O231" s="47" t="s">
        <v>15325</v>
      </c>
      <c r="P231" s="47">
        <v>2</v>
      </c>
      <c r="Q231">
        <v>48</v>
      </c>
      <c r="S231" s="23" t="s">
        <v>2347</v>
      </c>
      <c r="T231" t="str">
        <f t="shared" si="31"/>
        <v>11</v>
      </c>
      <c r="V231" t="str">
        <f>+VLOOKUP(B231,MARCO!E:E,1,FALSE)</f>
        <v>Escobar</v>
      </c>
      <c r="W231" t="s">
        <v>134</v>
      </c>
      <c r="X231" t="s">
        <v>134</v>
      </c>
      <c r="Y231" t="str">
        <f t="shared" si="32"/>
        <v>R 11 - D 116 - 451 - 1753</v>
      </c>
      <c r="Z231" t="s">
        <v>20</v>
      </c>
      <c r="AA231" t="s">
        <v>2349</v>
      </c>
      <c r="AB231" t="s">
        <v>21</v>
      </c>
      <c r="AD231" t="str">
        <f t="shared" si="33"/>
        <v>Ugc N°17</v>
      </c>
      <c r="AE231" t="s">
        <v>22</v>
      </c>
      <c r="AF231" t="s">
        <v>23</v>
      </c>
      <c r="AG231" t="s">
        <v>26</v>
      </c>
      <c r="AH231" t="s">
        <v>2348</v>
      </c>
      <c r="AI231" s="13">
        <f t="shared" si="34"/>
        <v>48</v>
      </c>
      <c r="AJ231" s="13">
        <f t="shared" si="35"/>
        <v>2</v>
      </c>
      <c r="AK231" s="21">
        <v>1</v>
      </c>
      <c r="AM231" t="s">
        <v>2154</v>
      </c>
      <c r="AN231" t="str">
        <f t="shared" si="29"/>
        <v>R11</v>
      </c>
      <c r="AO231" s="20" t="str">
        <f t="shared" si="30"/>
        <v>FINES_R11</v>
      </c>
      <c r="AP231" s="25">
        <f t="shared" si="36"/>
        <v>0.67473375797271729</v>
      </c>
      <c r="AQ231" s="24" t="str">
        <f>+IFERROR(VLOOKUP(Y231,#REF!,2,FALSE),"-")</f>
        <v>-</v>
      </c>
      <c r="AR231" s="13" t="s">
        <v>2393</v>
      </c>
      <c r="AS231" t="s">
        <v>2398</v>
      </c>
      <c r="AT231" t="str">
        <f t="shared" si="37"/>
        <v>Chaco 242 - 242 - Maquinista Savio Maquinista Savio</v>
      </c>
    </row>
    <row r="232" spans="1:46" ht="15.75" thickBot="1" x14ac:dyDescent="0.3">
      <c r="A232" s="47">
        <v>11</v>
      </c>
      <c r="B232" s="47" t="s">
        <v>1868</v>
      </c>
      <c r="C232" s="47" t="s">
        <v>2378</v>
      </c>
      <c r="D232" s="47" t="s">
        <v>1882</v>
      </c>
      <c r="E232" s="47" t="s">
        <v>172</v>
      </c>
      <c r="F232" s="47" t="s">
        <v>3446</v>
      </c>
      <c r="G232" s="47" t="s">
        <v>3447</v>
      </c>
      <c r="H232" s="47" t="s">
        <v>3448</v>
      </c>
      <c r="I232" s="47" t="s">
        <v>2414</v>
      </c>
      <c r="J232" s="47"/>
      <c r="K232" s="47" t="s">
        <v>13162</v>
      </c>
      <c r="L232" s="47">
        <v>0.21168506145477289</v>
      </c>
      <c r="M232" s="47">
        <v>-34.345353983503003</v>
      </c>
      <c r="N232" s="47">
        <v>-58.792696035836002</v>
      </c>
      <c r="O232" s="47" t="s">
        <v>15326</v>
      </c>
      <c r="P232" s="47">
        <v>1</v>
      </c>
      <c r="Q232">
        <v>17</v>
      </c>
      <c r="S232" s="23" t="s">
        <v>2347</v>
      </c>
      <c r="T232" t="str">
        <f t="shared" si="31"/>
        <v>11</v>
      </c>
      <c r="V232" t="str">
        <f>+VLOOKUP(B232,MARCO!E:E,1,FALSE)</f>
        <v>Escobar</v>
      </c>
      <c r="W232" t="s">
        <v>134</v>
      </c>
      <c r="X232" t="s">
        <v>134</v>
      </c>
      <c r="Y232" t="str">
        <f t="shared" si="32"/>
        <v>R 11 - D 116 - 451 - 3033</v>
      </c>
      <c r="Z232" t="s">
        <v>20</v>
      </c>
      <c r="AA232" t="s">
        <v>2349</v>
      </c>
      <c r="AB232" t="s">
        <v>21</v>
      </c>
      <c r="AD232" t="str">
        <f t="shared" si="33"/>
        <v>Upcn</v>
      </c>
      <c r="AE232" t="s">
        <v>22</v>
      </c>
      <c r="AF232" t="s">
        <v>23</v>
      </c>
      <c r="AG232" t="s">
        <v>26</v>
      </c>
      <c r="AH232" t="s">
        <v>2348</v>
      </c>
      <c r="AI232" s="13">
        <f t="shared" si="34"/>
        <v>17</v>
      </c>
      <c r="AJ232" s="13">
        <f t="shared" si="35"/>
        <v>1</v>
      </c>
      <c r="AK232" s="21">
        <v>1</v>
      </c>
      <c r="AM232" t="s">
        <v>2154</v>
      </c>
      <c r="AN232" t="str">
        <f t="shared" si="29"/>
        <v>R11</v>
      </c>
      <c r="AO232" s="20" t="str">
        <f t="shared" si="30"/>
        <v>FINES_R11</v>
      </c>
      <c r="AP232" s="25">
        <f t="shared" si="36"/>
        <v>0.21168506145477289</v>
      </c>
      <c r="AQ232" s="24" t="str">
        <f>+IFERROR(VLOOKUP(Y232,#REF!,2,FALSE),"-")</f>
        <v>-</v>
      </c>
      <c r="AR232" s="13" t="s">
        <v>2393</v>
      </c>
      <c r="AS232" t="s">
        <v>2398</v>
      </c>
      <c r="AT232" t="str">
        <f t="shared" si="37"/>
        <v>Tapia De Cruz - 440 e/ Belgrano y Hipólito De Yrigoyen - Belén De Escobar Belén De Escobar</v>
      </c>
    </row>
    <row r="233" spans="1:46" ht="15.75" thickBot="1" x14ac:dyDescent="0.3">
      <c r="A233" s="47">
        <v>11</v>
      </c>
      <c r="B233" s="47" t="s">
        <v>1868</v>
      </c>
      <c r="C233" s="47" t="s">
        <v>2374</v>
      </c>
      <c r="D233" s="47" t="s">
        <v>1884</v>
      </c>
      <c r="E233" s="47" t="s">
        <v>408</v>
      </c>
      <c r="F233" s="47" t="s">
        <v>3452</v>
      </c>
      <c r="G233" s="47" t="s">
        <v>3453</v>
      </c>
      <c r="H233" s="47" t="s">
        <v>3454</v>
      </c>
      <c r="I233" s="47" t="s">
        <v>2414</v>
      </c>
      <c r="J233" s="47"/>
      <c r="K233" s="47" t="s">
        <v>13163</v>
      </c>
      <c r="L233" s="47">
        <v>0.50774091482162476</v>
      </c>
      <c r="M233" s="47">
        <v>-34.413629317738398</v>
      </c>
      <c r="N233" s="47">
        <v>-58.735244579772903</v>
      </c>
      <c r="O233" s="47" t="s">
        <v>15327</v>
      </c>
      <c r="P233" s="47">
        <v>5</v>
      </c>
      <c r="Q233">
        <v>150</v>
      </c>
      <c r="S233" s="23" t="s">
        <v>2347</v>
      </c>
      <c r="T233" t="str">
        <f t="shared" si="31"/>
        <v>11</v>
      </c>
      <c r="V233" t="str">
        <f>+VLOOKUP(B233,MARCO!E:E,1,FALSE)</f>
        <v>Escobar</v>
      </c>
      <c r="W233" t="s">
        <v>134</v>
      </c>
      <c r="X233" t="s">
        <v>134</v>
      </c>
      <c r="Y233" t="str">
        <f t="shared" si="32"/>
        <v>R 11 - D 116 - 453 - 3334</v>
      </c>
      <c r="Z233" t="s">
        <v>20</v>
      </c>
      <c r="AA233" t="s">
        <v>2349</v>
      </c>
      <c r="AB233" t="s">
        <v>21</v>
      </c>
      <c r="AD233" t="str">
        <f t="shared" si="33"/>
        <v>Ep N° 18</v>
      </c>
      <c r="AE233" t="s">
        <v>22</v>
      </c>
      <c r="AF233" t="s">
        <v>23</v>
      </c>
      <c r="AG233" t="s">
        <v>26</v>
      </c>
      <c r="AH233" t="s">
        <v>2348</v>
      </c>
      <c r="AI233" s="13">
        <f t="shared" si="34"/>
        <v>150</v>
      </c>
      <c r="AJ233" s="13">
        <f t="shared" si="35"/>
        <v>5</v>
      </c>
      <c r="AK233" s="21">
        <v>1</v>
      </c>
      <c r="AM233" t="s">
        <v>2154</v>
      </c>
      <c r="AN233" t="str">
        <f t="shared" si="29"/>
        <v>R11</v>
      </c>
      <c r="AO233" s="20" t="str">
        <f t="shared" si="30"/>
        <v>FINES_R11</v>
      </c>
      <c r="AP233" s="25">
        <f t="shared" si="36"/>
        <v>0.50774091482162476</v>
      </c>
      <c r="AQ233" s="24" t="str">
        <f>+IFERROR(VLOOKUP(Y233,#REF!,2,FALSE),"-")</f>
        <v>-</v>
      </c>
      <c r="AR233" s="13" t="s">
        <v>2393</v>
      </c>
      <c r="AS233" t="s">
        <v>2398</v>
      </c>
      <c r="AT233" t="str">
        <f t="shared" si="37"/>
        <v>Concejal Larroca - 1798 e/ Perna y Mendoza - Garín Garín</v>
      </c>
    </row>
    <row r="234" spans="1:46" ht="15.75" thickBot="1" x14ac:dyDescent="0.3">
      <c r="A234" s="47">
        <v>11</v>
      </c>
      <c r="B234" s="47" t="s">
        <v>1868</v>
      </c>
      <c r="C234" s="47" t="s">
        <v>2385</v>
      </c>
      <c r="D234" s="47" t="s">
        <v>1886</v>
      </c>
      <c r="E234" s="47" t="s">
        <v>447</v>
      </c>
      <c r="F234" s="47" t="s">
        <v>3456</v>
      </c>
      <c r="G234" s="47" t="s">
        <v>3457</v>
      </c>
      <c r="H234" s="47" t="s">
        <v>3458</v>
      </c>
      <c r="I234" s="47" t="s">
        <v>2414</v>
      </c>
      <c r="J234" s="47"/>
      <c r="K234" s="47" t="s">
        <v>13164</v>
      </c>
      <c r="L234" s="47">
        <v>0.50181001424789429</v>
      </c>
      <c r="M234" s="47">
        <v>-34.357086250829497</v>
      </c>
      <c r="N234" s="47">
        <v>-58.804585510212597</v>
      </c>
      <c r="O234" s="47" t="s">
        <v>15328</v>
      </c>
      <c r="P234" s="47">
        <v>5</v>
      </c>
      <c r="Q234">
        <v>108</v>
      </c>
      <c r="S234" s="23" t="s">
        <v>2347</v>
      </c>
      <c r="T234" t="str">
        <f t="shared" si="31"/>
        <v>11</v>
      </c>
      <c r="V234" t="str">
        <f>+VLOOKUP(B234,MARCO!E:E,1,FALSE)</f>
        <v>Escobar</v>
      </c>
      <c r="W234" t="s">
        <v>134</v>
      </c>
      <c r="X234" t="s">
        <v>134</v>
      </c>
      <c r="Y234" t="str">
        <f t="shared" si="32"/>
        <v>R 11 - D 116 - 455 - 1747</v>
      </c>
      <c r="Z234" t="s">
        <v>20</v>
      </c>
      <c r="AA234" t="s">
        <v>2349</v>
      </c>
      <c r="AB234" t="s">
        <v>21</v>
      </c>
      <c r="AD234" t="str">
        <f t="shared" si="33"/>
        <v>Ep N° 16</v>
      </c>
      <c r="AE234" t="s">
        <v>22</v>
      </c>
      <c r="AF234" t="s">
        <v>23</v>
      </c>
      <c r="AG234" t="s">
        <v>26</v>
      </c>
      <c r="AH234" t="s">
        <v>2348</v>
      </c>
      <c r="AI234" s="13">
        <f t="shared" si="34"/>
        <v>108</v>
      </c>
      <c r="AJ234" s="13">
        <f t="shared" si="35"/>
        <v>5</v>
      </c>
      <c r="AK234" s="21">
        <v>1</v>
      </c>
      <c r="AM234" t="s">
        <v>2154</v>
      </c>
      <c r="AN234" t="str">
        <f t="shared" si="29"/>
        <v>R11</v>
      </c>
      <c r="AO234" s="20" t="str">
        <f t="shared" si="30"/>
        <v>FINES_R11</v>
      </c>
      <c r="AP234" s="25">
        <f t="shared" si="36"/>
        <v>0.50181001424789429</v>
      </c>
      <c r="AQ234" s="24" t="str">
        <f>+IFERROR(VLOOKUP(Y234,#REF!,2,FALSE),"-")</f>
        <v>-</v>
      </c>
      <c r="AR234" s="13" t="s">
        <v>2393</v>
      </c>
      <c r="AS234" t="s">
        <v>2398</v>
      </c>
      <c r="AT234" t="str">
        <f t="shared" si="37"/>
        <v>Angel Gibón 579 - 579 e/ Angel Gibón - Belén De Escobar Belén De Escobar</v>
      </c>
    </row>
    <row r="235" spans="1:46" ht="15.75" thickBot="1" x14ac:dyDescent="0.3">
      <c r="A235" s="47">
        <v>11</v>
      </c>
      <c r="B235" s="47" t="s">
        <v>1868</v>
      </c>
      <c r="C235" s="47" t="s">
        <v>2378</v>
      </c>
      <c r="D235" s="47" t="s">
        <v>1882</v>
      </c>
      <c r="E235" s="47" t="s">
        <v>172</v>
      </c>
      <c r="F235" s="47" t="s">
        <v>3460</v>
      </c>
      <c r="G235" s="47" t="s">
        <v>3461</v>
      </c>
      <c r="H235" s="47" t="s">
        <v>3462</v>
      </c>
      <c r="I235" s="47" t="s">
        <v>2414</v>
      </c>
      <c r="J235" s="47"/>
      <c r="K235" s="47" t="s">
        <v>13165</v>
      </c>
      <c r="L235" s="47">
        <v>0</v>
      </c>
      <c r="M235" s="47">
        <v>-34.394805961425703</v>
      </c>
      <c r="N235" s="47">
        <v>-58.769457661940898</v>
      </c>
      <c r="O235" s="47" t="s">
        <v>15329</v>
      </c>
      <c r="P235" s="47">
        <v>5</v>
      </c>
      <c r="Q235">
        <v>69</v>
      </c>
      <c r="S235" s="23" t="s">
        <v>2347</v>
      </c>
      <c r="T235" t="str">
        <f t="shared" si="31"/>
        <v>11</v>
      </c>
      <c r="V235" t="str">
        <f>+VLOOKUP(B235,MARCO!E:E,1,FALSE)</f>
        <v>Escobar</v>
      </c>
      <c r="W235" t="s">
        <v>134</v>
      </c>
      <c r="X235" t="s">
        <v>134</v>
      </c>
      <c r="Y235" t="str">
        <f t="shared" si="32"/>
        <v>R 11 - D 116 - 451 - 1744</v>
      </c>
      <c r="Z235" t="s">
        <v>20</v>
      </c>
      <c r="AA235" t="s">
        <v>2349</v>
      </c>
      <c r="AB235" t="s">
        <v>21</v>
      </c>
      <c r="AD235" t="str">
        <f t="shared" si="33"/>
        <v>Ep N° 31</v>
      </c>
      <c r="AE235" t="s">
        <v>22</v>
      </c>
      <c r="AF235" t="s">
        <v>23</v>
      </c>
      <c r="AG235" t="s">
        <v>26</v>
      </c>
      <c r="AH235" t="s">
        <v>2348</v>
      </c>
      <c r="AI235" s="13">
        <f t="shared" si="34"/>
        <v>69</v>
      </c>
      <c r="AJ235" s="13">
        <f t="shared" si="35"/>
        <v>5</v>
      </c>
      <c r="AK235" s="21">
        <v>1</v>
      </c>
      <c r="AM235" t="s">
        <v>2154</v>
      </c>
      <c r="AN235" t="str">
        <f t="shared" si="29"/>
        <v>R11</v>
      </c>
      <c r="AO235" s="20" t="str">
        <f t="shared" si="30"/>
        <v>FINES_R11</v>
      </c>
      <c r="AP235" s="25">
        <f t="shared" si="36"/>
        <v>0</v>
      </c>
      <c r="AQ235" s="24" t="str">
        <f>+IFERROR(VLOOKUP(Y235,#REF!,2,FALSE),"-")</f>
        <v>-</v>
      </c>
      <c r="AR235" s="13" t="s">
        <v>2393</v>
      </c>
      <c r="AS235" t="s">
        <v>2398</v>
      </c>
      <c r="AT235" t="str">
        <f t="shared" si="37"/>
        <v>Olivos 2090 - 2090 e/ Olivos - Maquinista Savio Maquinista Savio</v>
      </c>
    </row>
    <row r="236" spans="1:46" ht="15.75" thickBot="1" x14ac:dyDescent="0.3">
      <c r="A236" s="47">
        <v>11</v>
      </c>
      <c r="B236" s="47" t="s">
        <v>1868</v>
      </c>
      <c r="C236" s="47" t="s">
        <v>3437</v>
      </c>
      <c r="D236" s="47" t="s">
        <v>1887</v>
      </c>
      <c r="E236" s="47" t="s">
        <v>1463</v>
      </c>
      <c r="F236" s="47" t="s">
        <v>3474</v>
      </c>
      <c r="G236" s="47" t="s">
        <v>3439</v>
      </c>
      <c r="H236" s="47" t="s">
        <v>3440</v>
      </c>
      <c r="I236" s="47" t="s">
        <v>2414</v>
      </c>
      <c r="J236" s="47"/>
      <c r="K236" s="47" t="s">
        <v>15330</v>
      </c>
      <c r="L236" s="47">
        <v>0.27670806646347051</v>
      </c>
      <c r="M236" s="47">
        <v>-34.348473091060001</v>
      </c>
      <c r="N236" s="47">
        <v>-58.785694741618499</v>
      </c>
      <c r="O236" s="47" t="s">
        <v>15331</v>
      </c>
      <c r="P236" s="47">
        <v>2</v>
      </c>
      <c r="Q236">
        <v>29</v>
      </c>
      <c r="S236" s="23" t="s">
        <v>2347</v>
      </c>
      <c r="T236" t="str">
        <f t="shared" si="31"/>
        <v>11</v>
      </c>
      <c r="V236" t="str">
        <f>+VLOOKUP(B236,MARCO!E:E,1,FALSE)</f>
        <v>Escobar</v>
      </c>
      <c r="W236" t="s">
        <v>134</v>
      </c>
      <c r="X236" t="s">
        <v>134</v>
      </c>
      <c r="Y236" t="str">
        <f t="shared" si="32"/>
        <v>R 11 - D 116 - 456 - 1746</v>
      </c>
      <c r="Z236" t="s">
        <v>20</v>
      </c>
      <c r="AA236" t="s">
        <v>2349</v>
      </c>
      <c r="AB236" t="s">
        <v>21</v>
      </c>
      <c r="AD236" t="str">
        <f t="shared" si="33"/>
        <v>Ep N° 4</v>
      </c>
      <c r="AE236" t="s">
        <v>22</v>
      </c>
      <c r="AF236" t="s">
        <v>23</v>
      </c>
      <c r="AG236" t="s">
        <v>26</v>
      </c>
      <c r="AH236" t="s">
        <v>2348</v>
      </c>
      <c r="AI236" s="13">
        <f t="shared" si="34"/>
        <v>29</v>
      </c>
      <c r="AJ236" s="13">
        <f t="shared" si="35"/>
        <v>2</v>
      </c>
      <c r="AK236" s="21">
        <v>1</v>
      </c>
      <c r="AM236" t="s">
        <v>2154</v>
      </c>
      <c r="AN236" t="str">
        <f t="shared" si="29"/>
        <v>R11</v>
      </c>
      <c r="AO236" s="20" t="str">
        <f t="shared" si="30"/>
        <v>FINES_R11</v>
      </c>
      <c r="AP236" s="25">
        <f t="shared" si="36"/>
        <v>0.27670806646347051</v>
      </c>
      <c r="AQ236" s="24" t="str">
        <f>+IFERROR(VLOOKUP(Y236,#REF!,2,FALSE),"-")</f>
        <v>-</v>
      </c>
      <c r="AR236" s="13" t="s">
        <v>2393</v>
      </c>
      <c r="AS236" t="s">
        <v>2398</v>
      </c>
      <c r="AT236" t="str">
        <f t="shared" si="37"/>
        <v>Sargento Cabral 91 - 91 e/ Italia - Belén De Escobar Belén De Escobar</v>
      </c>
    </row>
    <row r="237" spans="1:46" ht="15.75" thickBot="1" x14ac:dyDescent="0.3">
      <c r="A237" s="47">
        <v>11</v>
      </c>
      <c r="B237" s="47" t="s">
        <v>1868</v>
      </c>
      <c r="C237" s="47" t="s">
        <v>2374</v>
      </c>
      <c r="D237" s="47" t="s">
        <v>1884</v>
      </c>
      <c r="E237" s="47" t="s">
        <v>408</v>
      </c>
      <c r="F237" s="47" t="s">
        <v>3482</v>
      </c>
      <c r="G237" s="47" t="s">
        <v>3483</v>
      </c>
      <c r="H237" s="47" t="s">
        <v>3484</v>
      </c>
      <c r="I237" s="47" t="s">
        <v>2475</v>
      </c>
      <c r="J237" s="47" t="s">
        <v>3486</v>
      </c>
      <c r="K237" s="47" t="s">
        <v>13166</v>
      </c>
      <c r="L237" s="47">
        <v>0.47168412804603582</v>
      </c>
      <c r="M237" s="47">
        <v>-34.424700999999999</v>
      </c>
      <c r="N237" s="47">
        <v>-58.728198599999999</v>
      </c>
      <c r="O237" s="47" t="s">
        <v>15332</v>
      </c>
      <c r="P237" s="47">
        <v>2</v>
      </c>
      <c r="Q237">
        <v>61</v>
      </c>
      <c r="S237" s="23" t="s">
        <v>2347</v>
      </c>
      <c r="T237" t="str">
        <f t="shared" si="31"/>
        <v>11</v>
      </c>
      <c r="V237" t="str">
        <f>+VLOOKUP(B237,MARCO!E:E,1,FALSE)</f>
        <v>Escobar</v>
      </c>
      <c r="W237" t="s">
        <v>134</v>
      </c>
      <c r="X237" t="s">
        <v>134</v>
      </c>
      <c r="Y237" t="str">
        <f t="shared" si="32"/>
        <v>R 11 - D 116 - 453 - 0992</v>
      </c>
      <c r="Z237" t="s">
        <v>20</v>
      </c>
      <c r="AA237" t="s">
        <v>2349</v>
      </c>
      <c r="AB237" t="s">
        <v>21</v>
      </c>
      <c r="AD237" t="str">
        <f t="shared" si="33"/>
        <v>Centro De Jubilados De Garín</v>
      </c>
      <c r="AE237" t="s">
        <v>22</v>
      </c>
      <c r="AF237" t="s">
        <v>23</v>
      </c>
      <c r="AG237" t="s">
        <v>26</v>
      </c>
      <c r="AH237" t="s">
        <v>2348</v>
      </c>
      <c r="AI237" s="13">
        <f t="shared" si="34"/>
        <v>61</v>
      </c>
      <c r="AJ237" s="13">
        <f t="shared" si="35"/>
        <v>2</v>
      </c>
      <c r="AK237" s="21">
        <v>1</v>
      </c>
      <c r="AM237" t="s">
        <v>2154</v>
      </c>
      <c r="AN237" t="str">
        <f t="shared" si="29"/>
        <v>R11</v>
      </c>
      <c r="AO237" s="20" t="str">
        <f t="shared" si="30"/>
        <v>FINES_R11</v>
      </c>
      <c r="AP237" s="25">
        <f t="shared" si="36"/>
        <v>0.47168412804603582</v>
      </c>
      <c r="AQ237" s="24" t="str">
        <f>+IFERROR(VLOOKUP(Y237,#REF!,2,FALSE),"-")</f>
        <v>-</v>
      </c>
      <c r="AR237" s="13" t="s">
        <v>2393</v>
      </c>
      <c r="AS237" t="s">
        <v>2397</v>
      </c>
      <c r="AT237" t="str">
        <f t="shared" si="37"/>
        <v>Sullings - 565 - Garín Garín</v>
      </c>
    </row>
    <row r="238" spans="1:46" ht="15.75" thickBot="1" x14ac:dyDescent="0.3">
      <c r="A238" s="47">
        <v>11</v>
      </c>
      <c r="B238" s="47" t="s">
        <v>1868</v>
      </c>
      <c r="C238" s="47" t="s">
        <v>2378</v>
      </c>
      <c r="D238" s="47" t="s">
        <v>1882</v>
      </c>
      <c r="E238" s="47" t="s">
        <v>172</v>
      </c>
      <c r="F238" s="47" t="s">
        <v>3487</v>
      </c>
      <c r="G238" s="47" t="s">
        <v>3488</v>
      </c>
      <c r="H238" s="47" t="s">
        <v>3489</v>
      </c>
      <c r="I238" s="47" t="s">
        <v>2475</v>
      </c>
      <c r="J238" s="47" t="s">
        <v>3486</v>
      </c>
      <c r="K238" s="47" t="s">
        <v>13167</v>
      </c>
      <c r="L238" s="47">
        <v>0.23905068635940549</v>
      </c>
      <c r="M238" s="47">
        <v>-34.345965</v>
      </c>
      <c r="N238" s="47">
        <v>-58.795344900000003</v>
      </c>
      <c r="O238" s="47" t="s">
        <v>15333</v>
      </c>
      <c r="P238" s="47">
        <v>1</v>
      </c>
      <c r="Q238">
        <v>22</v>
      </c>
      <c r="S238" s="23" t="s">
        <v>2347</v>
      </c>
      <c r="T238" t="str">
        <f t="shared" si="31"/>
        <v>11</v>
      </c>
      <c r="V238" t="str">
        <f>+VLOOKUP(B238,MARCO!E:E,1,FALSE)</f>
        <v>Escobar</v>
      </c>
      <c r="W238" t="s">
        <v>134</v>
      </c>
      <c r="X238" t="s">
        <v>134</v>
      </c>
      <c r="Y238" t="str">
        <f t="shared" si="32"/>
        <v>R 11 - D 116 - 451 - 2930</v>
      </c>
      <c r="Z238" t="s">
        <v>20</v>
      </c>
      <c r="AA238" t="s">
        <v>2349</v>
      </c>
      <c r="AB238" t="s">
        <v>21</v>
      </c>
      <c r="AD238" t="str">
        <f t="shared" si="33"/>
        <v>Centro De Jubilados Maquinista Savio</v>
      </c>
      <c r="AE238" t="s">
        <v>22</v>
      </c>
      <c r="AF238" t="s">
        <v>23</v>
      </c>
      <c r="AG238" t="s">
        <v>26</v>
      </c>
      <c r="AH238" t="s">
        <v>2348</v>
      </c>
      <c r="AI238" s="13">
        <f t="shared" si="34"/>
        <v>22</v>
      </c>
      <c r="AJ238" s="13">
        <f t="shared" si="35"/>
        <v>1</v>
      </c>
      <c r="AK238" s="21">
        <v>1</v>
      </c>
      <c r="AM238" t="s">
        <v>2154</v>
      </c>
      <c r="AN238" t="str">
        <f t="shared" si="29"/>
        <v>R11</v>
      </c>
      <c r="AO238" s="20" t="str">
        <f t="shared" si="30"/>
        <v>FINES_R11</v>
      </c>
      <c r="AP238" s="25">
        <f t="shared" si="36"/>
        <v>0.23905068635940549</v>
      </c>
      <c r="AQ238" s="24" t="str">
        <f>+IFERROR(VLOOKUP(Y238,#REF!,2,FALSE),"-")</f>
        <v>-</v>
      </c>
      <c r="AR238" s="13" t="s">
        <v>2393</v>
      </c>
      <c r="AS238" t="s">
        <v>2398</v>
      </c>
      <c r="AT238" t="str">
        <f t="shared" si="37"/>
        <v>Calle 5 - Maquinista Savio Maquinista Savio</v>
      </c>
    </row>
    <row r="239" spans="1:46" ht="15.75" thickBot="1" x14ac:dyDescent="0.3">
      <c r="A239" s="47">
        <v>11</v>
      </c>
      <c r="B239" s="47" t="s">
        <v>1868</v>
      </c>
      <c r="C239" s="47" t="s">
        <v>2374</v>
      </c>
      <c r="D239" s="47" t="s">
        <v>1884</v>
      </c>
      <c r="E239" s="47" t="s">
        <v>408</v>
      </c>
      <c r="F239" s="47" t="s">
        <v>3491</v>
      </c>
      <c r="G239" s="47" t="s">
        <v>2273</v>
      </c>
      <c r="H239" s="47" t="s">
        <v>3492</v>
      </c>
      <c r="I239" s="47" t="s">
        <v>2475</v>
      </c>
      <c r="J239" s="47" t="s">
        <v>3486</v>
      </c>
      <c r="K239" s="47" t="s">
        <v>13168</v>
      </c>
      <c r="L239" s="47">
        <v>0.41858071088790888</v>
      </c>
      <c r="M239" s="47">
        <v>-34.410982599999997</v>
      </c>
      <c r="N239" s="47">
        <v>-58.7306776</v>
      </c>
      <c r="O239" s="47" t="s">
        <v>15334</v>
      </c>
      <c r="P239" s="47">
        <v>1</v>
      </c>
      <c r="Q239">
        <v>17</v>
      </c>
      <c r="S239" s="23" t="s">
        <v>2347</v>
      </c>
      <c r="T239" t="str">
        <f t="shared" si="31"/>
        <v>11</v>
      </c>
      <c r="V239" t="str">
        <f>+VLOOKUP(B239,MARCO!E:E,1,FALSE)</f>
        <v>Escobar</v>
      </c>
      <c r="W239" t="s">
        <v>134</v>
      </c>
      <c r="X239" t="s">
        <v>134</v>
      </c>
      <c r="Y239" t="str">
        <f t="shared" si="32"/>
        <v>R 11 - D 116 - 453 - 0047</v>
      </c>
      <c r="Z239" t="s">
        <v>20</v>
      </c>
      <c r="AA239" t="s">
        <v>2349</v>
      </c>
      <c r="AB239" t="s">
        <v>21</v>
      </c>
      <c r="AD239" t="str">
        <f t="shared" si="33"/>
        <v>San Expedito</v>
      </c>
      <c r="AE239" t="s">
        <v>22</v>
      </c>
      <c r="AF239" t="s">
        <v>23</v>
      </c>
      <c r="AG239" t="s">
        <v>26</v>
      </c>
      <c r="AH239" t="s">
        <v>2348</v>
      </c>
      <c r="AI239" s="13">
        <f t="shared" si="34"/>
        <v>17</v>
      </c>
      <c r="AJ239" s="13">
        <f t="shared" si="35"/>
        <v>1</v>
      </c>
      <c r="AK239" s="21">
        <v>1</v>
      </c>
      <c r="AM239" t="s">
        <v>2154</v>
      </c>
      <c r="AN239" t="str">
        <f t="shared" si="29"/>
        <v>R11</v>
      </c>
      <c r="AO239" s="20" t="str">
        <f t="shared" si="30"/>
        <v>FINES_R11</v>
      </c>
      <c r="AP239" s="25">
        <f t="shared" si="36"/>
        <v>0.41858071088790888</v>
      </c>
      <c r="AQ239" s="24" t="str">
        <f>+IFERROR(VLOOKUP(Y239,#REF!,2,FALSE),"-")</f>
        <v>-</v>
      </c>
      <c r="AR239" s="13" t="s">
        <v>2393</v>
      </c>
      <c r="AS239" t="s">
        <v>2398</v>
      </c>
      <c r="AT239" t="str">
        <f t="shared" si="37"/>
        <v>Mendoza - 1099 - Garín Garín</v>
      </c>
    </row>
    <row r="240" spans="1:46" ht="15.75" thickBot="1" x14ac:dyDescent="0.3">
      <c r="A240" s="47">
        <v>11</v>
      </c>
      <c r="B240" s="47" t="s">
        <v>1868</v>
      </c>
      <c r="C240" s="47" t="s">
        <v>2374</v>
      </c>
      <c r="D240" s="47" t="s">
        <v>1884</v>
      </c>
      <c r="E240" s="47" t="s">
        <v>408</v>
      </c>
      <c r="F240" s="47" t="s">
        <v>3494</v>
      </c>
      <c r="G240" s="47" t="s">
        <v>3495</v>
      </c>
      <c r="H240" s="47" t="s">
        <v>3496</v>
      </c>
      <c r="I240" s="47" t="s">
        <v>2475</v>
      </c>
      <c r="J240" s="47" t="s">
        <v>3486</v>
      </c>
      <c r="K240" s="47" t="s">
        <v>13169</v>
      </c>
      <c r="L240" s="47">
        <v>0.65977340936660767</v>
      </c>
      <c r="M240" s="47">
        <v>-34.423959314201397</v>
      </c>
      <c r="N240" s="47">
        <v>-58.758034082516502</v>
      </c>
      <c r="O240" s="47" t="s">
        <v>15335</v>
      </c>
      <c r="P240" s="47">
        <v>1</v>
      </c>
      <c r="Q240">
        <v>16</v>
      </c>
      <c r="S240" s="23" t="s">
        <v>2347</v>
      </c>
      <c r="T240" t="str">
        <f t="shared" si="31"/>
        <v>11</v>
      </c>
      <c r="V240" t="str">
        <f>+VLOOKUP(B240,MARCO!E:E,1,FALSE)</f>
        <v>Escobar</v>
      </c>
      <c r="W240" t="s">
        <v>134</v>
      </c>
      <c r="X240" t="s">
        <v>134</v>
      </c>
      <c r="Y240" t="str">
        <f t="shared" si="32"/>
        <v>R 11 - D 116 - 453 - 3531</v>
      </c>
      <c r="Z240" t="s">
        <v>20</v>
      </c>
      <c r="AA240" t="s">
        <v>2349</v>
      </c>
      <c r="AB240" t="s">
        <v>21</v>
      </c>
      <c r="AD240" t="str">
        <f t="shared" si="33"/>
        <v>Ugc 24f1</v>
      </c>
      <c r="AE240" t="s">
        <v>22</v>
      </c>
      <c r="AF240" t="s">
        <v>23</v>
      </c>
      <c r="AG240" t="s">
        <v>26</v>
      </c>
      <c r="AH240" t="s">
        <v>2348</v>
      </c>
      <c r="AI240" s="13">
        <f t="shared" si="34"/>
        <v>16</v>
      </c>
      <c r="AJ240" s="13">
        <f t="shared" si="35"/>
        <v>1</v>
      </c>
      <c r="AK240" s="21">
        <v>1</v>
      </c>
      <c r="AM240" t="s">
        <v>2154</v>
      </c>
      <c r="AN240" t="str">
        <f t="shared" si="29"/>
        <v>R11</v>
      </c>
      <c r="AO240" s="20" t="str">
        <f t="shared" si="30"/>
        <v>FINES_R11</v>
      </c>
      <c r="AP240" s="25">
        <f t="shared" si="36"/>
        <v>0.65977340936660767</v>
      </c>
      <c r="AQ240" s="24" t="str">
        <f>+IFERROR(VLOOKUP(Y240,#REF!,2,FALSE),"-")</f>
        <v>-</v>
      </c>
      <c r="AR240" s="13" t="s">
        <v>2393</v>
      </c>
      <c r="AS240" t="s">
        <v>2397</v>
      </c>
      <c r="AT240" t="str">
        <f t="shared" si="37"/>
        <v>Concejal Ceriani - e/ 1° De Mayo y Colectora - 24 De Febrero Fonavi</v>
      </c>
    </row>
    <row r="241" spans="1:46" ht="15.75" thickBot="1" x14ac:dyDescent="0.3">
      <c r="A241" s="47">
        <v>11</v>
      </c>
      <c r="B241" s="47" t="s">
        <v>1868</v>
      </c>
      <c r="C241" s="47" t="s">
        <v>2374</v>
      </c>
      <c r="D241" s="47" t="s">
        <v>1884</v>
      </c>
      <c r="E241" s="47" t="s">
        <v>408</v>
      </c>
      <c r="F241" s="47" t="s">
        <v>3498</v>
      </c>
      <c r="G241" s="47" t="s">
        <v>2270</v>
      </c>
      <c r="H241" s="47" t="s">
        <v>3499</v>
      </c>
      <c r="I241" s="47" t="s">
        <v>2475</v>
      </c>
      <c r="J241" s="47" t="s">
        <v>3501</v>
      </c>
      <c r="K241" s="47" t="s">
        <v>13170</v>
      </c>
      <c r="L241" s="47">
        <v>0.57887709140777588</v>
      </c>
      <c r="M241" s="47">
        <v>-34.331316700000002</v>
      </c>
      <c r="N241" s="47">
        <v>-58.778586400000002</v>
      </c>
      <c r="O241" s="47" t="s">
        <v>15336</v>
      </c>
      <c r="P241" s="47">
        <v>2</v>
      </c>
      <c r="Q241">
        <v>36</v>
      </c>
      <c r="S241" s="23" t="s">
        <v>2347</v>
      </c>
      <c r="T241" t="str">
        <f t="shared" si="31"/>
        <v>11</v>
      </c>
      <c r="V241" t="str">
        <f>+VLOOKUP(B241,MARCO!E:E,1,FALSE)</f>
        <v>Escobar</v>
      </c>
      <c r="W241" t="s">
        <v>134</v>
      </c>
      <c r="X241" t="s">
        <v>134</v>
      </c>
      <c r="Y241" t="str">
        <f t="shared" si="32"/>
        <v>R 11 - D 116 - 453 - 0049</v>
      </c>
      <c r="Z241" t="s">
        <v>20</v>
      </c>
      <c r="AA241" t="s">
        <v>2349</v>
      </c>
      <c r="AB241" t="s">
        <v>21</v>
      </c>
      <c r="AD241" t="str">
        <f t="shared" si="33"/>
        <v>Bomberos Voluntarios</v>
      </c>
      <c r="AE241" t="s">
        <v>22</v>
      </c>
      <c r="AF241" t="s">
        <v>23</v>
      </c>
      <c r="AG241" t="s">
        <v>26</v>
      </c>
      <c r="AH241" t="s">
        <v>2348</v>
      </c>
      <c r="AI241" s="13">
        <f t="shared" si="34"/>
        <v>36</v>
      </c>
      <c r="AJ241" s="13">
        <f t="shared" si="35"/>
        <v>2</v>
      </c>
      <c r="AK241" s="21">
        <v>1</v>
      </c>
      <c r="AM241" t="s">
        <v>2154</v>
      </c>
      <c r="AN241" t="str">
        <f t="shared" si="29"/>
        <v>R11</v>
      </c>
      <c r="AO241" s="20" t="str">
        <f t="shared" si="30"/>
        <v>FINES_R11</v>
      </c>
      <c r="AP241" s="25">
        <f t="shared" si="36"/>
        <v>0.57887709140777588</v>
      </c>
      <c r="AQ241" s="24" t="str">
        <f>+IFERROR(VLOOKUP(Y241,#REF!,2,FALSE),"-")</f>
        <v>-</v>
      </c>
      <c r="AR241" s="13" t="s">
        <v>2393</v>
      </c>
      <c r="AS241" t="s">
        <v>2397</v>
      </c>
      <c r="AT241" t="str">
        <f t="shared" si="37"/>
        <v>San Luís - 3777 - Garín Garín</v>
      </c>
    </row>
    <row r="242" spans="1:46" ht="15.75" thickBot="1" x14ac:dyDescent="0.3">
      <c r="A242" s="47">
        <v>11</v>
      </c>
      <c r="B242" s="47" t="s">
        <v>1868</v>
      </c>
      <c r="C242" s="47" t="s">
        <v>2376</v>
      </c>
      <c r="D242" s="47" t="s">
        <v>1885</v>
      </c>
      <c r="E242" s="47" t="s">
        <v>232</v>
      </c>
      <c r="F242" s="47" t="s">
        <v>3502</v>
      </c>
      <c r="G242" s="47" t="s">
        <v>2271</v>
      </c>
      <c r="H242" s="47" t="s">
        <v>3503</v>
      </c>
      <c r="I242" s="47" t="s">
        <v>2475</v>
      </c>
      <c r="J242" s="47"/>
      <c r="K242" s="47" t="s">
        <v>13171</v>
      </c>
      <c r="L242" s="47">
        <v>0.26055616140365601</v>
      </c>
      <c r="M242" s="47">
        <v>-34.383991199999997</v>
      </c>
      <c r="N242" s="47">
        <v>-58.7369275</v>
      </c>
      <c r="O242" s="47" t="s">
        <v>15337</v>
      </c>
      <c r="P242" s="47">
        <v>1</v>
      </c>
      <c r="Q242">
        <v>11</v>
      </c>
      <c r="S242" s="23" t="s">
        <v>2347</v>
      </c>
      <c r="T242" t="str">
        <f t="shared" si="31"/>
        <v>11</v>
      </c>
      <c r="V242" t="str">
        <f>+VLOOKUP(B242,MARCO!E:E,1,FALSE)</f>
        <v>Escobar</v>
      </c>
      <c r="W242" t="s">
        <v>134</v>
      </c>
      <c r="X242" t="s">
        <v>134</v>
      </c>
      <c r="Y242" t="str">
        <f t="shared" si="32"/>
        <v>R 11 - D 116 - 454 - 0048</v>
      </c>
      <c r="Z242" t="s">
        <v>20</v>
      </c>
      <c r="AA242" t="s">
        <v>2349</v>
      </c>
      <c r="AB242" t="s">
        <v>21</v>
      </c>
      <c r="AD242" t="str">
        <f t="shared" si="33"/>
        <v>Colectivo Cultural</v>
      </c>
      <c r="AE242" t="s">
        <v>22</v>
      </c>
      <c r="AF242" t="s">
        <v>23</v>
      </c>
      <c r="AG242" t="s">
        <v>26</v>
      </c>
      <c r="AH242" t="s">
        <v>2348</v>
      </c>
      <c r="AI242" s="13">
        <f t="shared" si="34"/>
        <v>11</v>
      </c>
      <c r="AJ242" s="13">
        <f t="shared" si="35"/>
        <v>1</v>
      </c>
      <c r="AK242" s="21">
        <v>1</v>
      </c>
      <c r="AM242" t="s">
        <v>2154</v>
      </c>
      <c r="AN242" t="str">
        <f t="shared" si="29"/>
        <v>R11</v>
      </c>
      <c r="AO242" s="20" t="str">
        <f t="shared" si="30"/>
        <v>FINES_R11</v>
      </c>
      <c r="AP242" s="25">
        <f t="shared" si="36"/>
        <v>0.26055616140365601</v>
      </c>
      <c r="AQ242" s="24" t="str">
        <f>+IFERROR(VLOOKUP(Y242,#REF!,2,FALSE),"-")</f>
        <v>-</v>
      </c>
      <c r="AR242" s="13" t="s">
        <v>2393</v>
      </c>
      <c r="AS242" t="s">
        <v>2398</v>
      </c>
      <c r="AT242" t="str">
        <f t="shared" si="37"/>
        <v>El Dorado - 1518 - Ingeniero Maschwitz Ingeniero Maschwitz</v>
      </c>
    </row>
    <row r="243" spans="1:46" ht="15.75" thickBot="1" x14ac:dyDescent="0.3">
      <c r="A243" s="47">
        <v>11</v>
      </c>
      <c r="B243" s="47" t="s">
        <v>1868</v>
      </c>
      <c r="C243" s="47" t="s">
        <v>2374</v>
      </c>
      <c r="D243" s="47" t="s">
        <v>1884</v>
      </c>
      <c r="E243" s="47" t="s">
        <v>408</v>
      </c>
      <c r="F243" s="47" t="s">
        <v>3505</v>
      </c>
      <c r="G243" s="47" t="s">
        <v>3506</v>
      </c>
      <c r="H243" s="47" t="s">
        <v>3507</v>
      </c>
      <c r="I243" s="47" t="s">
        <v>2475</v>
      </c>
      <c r="J243" s="47" t="s">
        <v>3506</v>
      </c>
      <c r="K243" s="47" t="s">
        <v>13172</v>
      </c>
      <c r="L243" s="47">
        <v>0.59739971160888672</v>
      </c>
      <c r="M243" s="47">
        <v>-34.431938414663001</v>
      </c>
      <c r="N243" s="47">
        <v>-58.725237473252001</v>
      </c>
      <c r="O243" s="47" t="s">
        <v>15338</v>
      </c>
      <c r="P243" s="47">
        <v>1</v>
      </c>
      <c r="Q243">
        <v>20</v>
      </c>
      <c r="S243" s="23" t="s">
        <v>2347</v>
      </c>
      <c r="T243" t="str">
        <f t="shared" si="31"/>
        <v>11</v>
      </c>
      <c r="V243" t="str">
        <f>+VLOOKUP(B243,MARCO!E:E,1,FALSE)</f>
        <v>Escobar</v>
      </c>
      <c r="W243" t="s">
        <v>134</v>
      </c>
      <c r="X243" t="s">
        <v>134</v>
      </c>
      <c r="Y243" t="str">
        <f t="shared" si="32"/>
        <v>R 11 - D 116 - 453 - 3592</v>
      </c>
      <c r="Z243" t="s">
        <v>20</v>
      </c>
      <c r="AA243" t="s">
        <v>2349</v>
      </c>
      <c r="AB243" t="s">
        <v>21</v>
      </c>
      <c r="AD243" t="str">
        <f t="shared" si="33"/>
        <v>Sociedad De Fomento Cabot</v>
      </c>
      <c r="AE243" t="s">
        <v>22</v>
      </c>
      <c r="AF243" t="s">
        <v>23</v>
      </c>
      <c r="AG243" t="s">
        <v>26</v>
      </c>
      <c r="AH243" t="s">
        <v>2348</v>
      </c>
      <c r="AI243" s="13">
        <f t="shared" si="34"/>
        <v>20</v>
      </c>
      <c r="AJ243" s="13">
        <f t="shared" si="35"/>
        <v>1</v>
      </c>
      <c r="AK243" s="21">
        <v>1</v>
      </c>
      <c r="AM243" t="s">
        <v>2154</v>
      </c>
      <c r="AN243" t="str">
        <f t="shared" si="29"/>
        <v>R11</v>
      </c>
      <c r="AO243" s="20" t="str">
        <f t="shared" si="30"/>
        <v>FINES_R11</v>
      </c>
      <c r="AP243" s="25">
        <f t="shared" si="36"/>
        <v>0.59739971160888672</v>
      </c>
      <c r="AQ243" s="24" t="str">
        <f>+IFERROR(VLOOKUP(Y243,#REF!,2,FALSE),"-")</f>
        <v>-</v>
      </c>
      <c r="AR243" s="13" t="s">
        <v>2393</v>
      </c>
      <c r="AS243" t="s">
        <v>2397</v>
      </c>
      <c r="AT243" t="str">
        <f t="shared" si="37"/>
        <v>Nicanor Cabot - 69 e/ Ramón Cabot - Garín Garín</v>
      </c>
    </row>
    <row r="244" spans="1:46" ht="15.75" thickBot="1" x14ac:dyDescent="0.3">
      <c r="A244" s="47">
        <v>11</v>
      </c>
      <c r="B244" s="47" t="s">
        <v>1868</v>
      </c>
      <c r="C244" s="47" t="s">
        <v>2374</v>
      </c>
      <c r="D244" s="47" t="s">
        <v>1884</v>
      </c>
      <c r="E244" s="47" t="s">
        <v>408</v>
      </c>
      <c r="F244" s="47" t="s">
        <v>3509</v>
      </c>
      <c r="G244" s="47" t="s">
        <v>2272</v>
      </c>
      <c r="H244" s="47" t="s">
        <v>3510</v>
      </c>
      <c r="I244" s="47" t="s">
        <v>2475</v>
      </c>
      <c r="J244" s="47" t="s">
        <v>3486</v>
      </c>
      <c r="K244" s="47" t="s">
        <v>13173</v>
      </c>
      <c r="L244" s="47">
        <v>0.47483861446380621</v>
      </c>
      <c r="M244" s="47">
        <v>-34.416101018161001</v>
      </c>
      <c r="N244" s="47">
        <v>-58.739776973956999</v>
      </c>
      <c r="O244" s="47" t="s">
        <v>15339</v>
      </c>
      <c r="P244" s="47">
        <v>1</v>
      </c>
      <c r="Q244">
        <v>22</v>
      </c>
      <c r="S244" s="23" t="s">
        <v>2347</v>
      </c>
      <c r="T244" t="str">
        <f t="shared" si="31"/>
        <v>11</v>
      </c>
      <c r="V244" t="str">
        <f>+VLOOKUP(B244,MARCO!E:E,1,FALSE)</f>
        <v>Escobar</v>
      </c>
      <c r="W244" t="s">
        <v>134</v>
      </c>
      <c r="X244" t="s">
        <v>134</v>
      </c>
      <c r="Y244" t="str">
        <f t="shared" si="32"/>
        <v>R 11 - D 116 - 453 - 0045</v>
      </c>
      <c r="Z244" t="s">
        <v>20</v>
      </c>
      <c r="AA244" t="s">
        <v>2349</v>
      </c>
      <c r="AB244" t="s">
        <v>21</v>
      </c>
      <c r="AD244" t="str">
        <f t="shared" si="33"/>
        <v>Macacha Guemes</v>
      </c>
      <c r="AE244" t="s">
        <v>22</v>
      </c>
      <c r="AF244" t="s">
        <v>23</v>
      </c>
      <c r="AG244" t="s">
        <v>26</v>
      </c>
      <c r="AH244" t="s">
        <v>2348</v>
      </c>
      <c r="AI244" s="13">
        <f t="shared" si="34"/>
        <v>22</v>
      </c>
      <c r="AJ244" s="13">
        <f t="shared" si="35"/>
        <v>1</v>
      </c>
      <c r="AK244" s="21">
        <v>1</v>
      </c>
      <c r="AM244" t="s">
        <v>2154</v>
      </c>
      <c r="AN244" t="str">
        <f t="shared" si="29"/>
        <v>R11</v>
      </c>
      <c r="AO244" s="20" t="str">
        <f t="shared" si="30"/>
        <v>FINES_R11</v>
      </c>
      <c r="AP244" s="25">
        <f t="shared" si="36"/>
        <v>0.47483861446380621</v>
      </c>
      <c r="AQ244" s="24" t="str">
        <f>+IFERROR(VLOOKUP(Y244,#REF!,2,FALSE),"-")</f>
        <v>-</v>
      </c>
      <c r="AR244" s="13" t="s">
        <v>2393</v>
      </c>
      <c r="AS244" t="s">
        <v>2397</v>
      </c>
      <c r="AT244" t="str">
        <f t="shared" si="37"/>
        <v>Mendoza - 69 - Garín Garín</v>
      </c>
    </row>
    <row r="245" spans="1:46" ht="15.75" thickBot="1" x14ac:dyDescent="0.3">
      <c r="A245" s="47">
        <v>11</v>
      </c>
      <c r="B245" s="47" t="s">
        <v>1868</v>
      </c>
      <c r="C245" s="47" t="s">
        <v>2378</v>
      </c>
      <c r="D245" s="47" t="s">
        <v>1882</v>
      </c>
      <c r="E245" s="47" t="s">
        <v>172</v>
      </c>
      <c r="F245" s="47" t="s">
        <v>3514</v>
      </c>
      <c r="G245" s="47" t="s">
        <v>3488</v>
      </c>
      <c r="H245" s="47" t="s">
        <v>3515</v>
      </c>
      <c r="I245" s="47" t="s">
        <v>2475</v>
      </c>
      <c r="J245" s="47" t="s">
        <v>3517</v>
      </c>
      <c r="K245" s="47" t="s">
        <v>15340</v>
      </c>
      <c r="L245" s="47">
        <v>0.23905068635940549</v>
      </c>
      <c r="M245" s="47">
        <v>-34.345965</v>
      </c>
      <c r="N245" s="47">
        <v>-58.795344900000003</v>
      </c>
      <c r="O245" s="47" t="s">
        <v>15341</v>
      </c>
      <c r="P245" s="47">
        <v>1</v>
      </c>
      <c r="Q245">
        <v>21</v>
      </c>
      <c r="S245" s="23" t="s">
        <v>2347</v>
      </c>
      <c r="T245" t="str">
        <f t="shared" si="31"/>
        <v>11</v>
      </c>
      <c r="V245" t="str">
        <f>+VLOOKUP(B245,MARCO!E:E,1,FALSE)</f>
        <v>Escobar</v>
      </c>
      <c r="W245" t="s">
        <v>134</v>
      </c>
      <c r="X245" t="s">
        <v>134</v>
      </c>
      <c r="Y245" t="str">
        <f t="shared" si="32"/>
        <v>R 11 - D 116 - 451 - 4336</v>
      </c>
      <c r="Z245" t="s">
        <v>20</v>
      </c>
      <c r="AA245" t="s">
        <v>2349</v>
      </c>
      <c r="AB245" t="s">
        <v>21</v>
      </c>
      <c r="AD245" t="str">
        <f t="shared" si="33"/>
        <v>Centro De Jubilados Maquinista Savio</v>
      </c>
      <c r="AE245" t="s">
        <v>22</v>
      </c>
      <c r="AF245" t="s">
        <v>23</v>
      </c>
      <c r="AG245" t="s">
        <v>26</v>
      </c>
      <c r="AH245" t="s">
        <v>2348</v>
      </c>
      <c r="AI245" s="13">
        <f t="shared" si="34"/>
        <v>21</v>
      </c>
      <c r="AJ245" s="13">
        <f t="shared" si="35"/>
        <v>1</v>
      </c>
      <c r="AK245" s="21">
        <v>1</v>
      </c>
      <c r="AM245" t="s">
        <v>2154</v>
      </c>
      <c r="AN245" t="str">
        <f t="shared" si="29"/>
        <v>R11</v>
      </c>
      <c r="AO245" s="20" t="str">
        <f t="shared" si="30"/>
        <v>FINES_R11</v>
      </c>
      <c r="AP245" s="25">
        <f t="shared" si="36"/>
        <v>0.23905068635940549</v>
      </c>
      <c r="AQ245" s="24" t="str">
        <f>+IFERROR(VLOOKUP(Y245,#REF!,2,FALSE),"-")</f>
        <v>-</v>
      </c>
      <c r="AR245" s="13" t="s">
        <v>2393</v>
      </c>
      <c r="AS245" t="s">
        <v>2398</v>
      </c>
      <c r="AT245" t="str">
        <f t="shared" si="37"/>
        <v>Calle 5 - e/ San Juan - Maquinista Savio Maquinista Savio</v>
      </c>
    </row>
    <row r="246" spans="1:46" ht="15.75" thickBot="1" x14ac:dyDescent="0.3">
      <c r="A246" s="47">
        <v>11</v>
      </c>
      <c r="B246" s="47" t="s">
        <v>1868</v>
      </c>
      <c r="C246" s="47" t="s">
        <v>2374</v>
      </c>
      <c r="D246" s="47" t="s">
        <v>1884</v>
      </c>
      <c r="E246" s="47" t="s">
        <v>408</v>
      </c>
      <c r="F246" s="47" t="s">
        <v>3518</v>
      </c>
      <c r="G246" s="47" t="s">
        <v>3519</v>
      </c>
      <c r="H246" s="47" t="s">
        <v>3520</v>
      </c>
      <c r="I246" s="47" t="s">
        <v>2475</v>
      </c>
      <c r="J246" s="47" t="s">
        <v>3519</v>
      </c>
      <c r="K246" s="47" t="s">
        <v>13174</v>
      </c>
      <c r="L246" s="47">
        <v>0.576529860496521</v>
      </c>
      <c r="M246" s="47">
        <v>-34.424637902725998</v>
      </c>
      <c r="N246" s="47">
        <v>-58.738066730432998</v>
      </c>
      <c r="O246" s="47" t="s">
        <v>15342</v>
      </c>
      <c r="P246" s="47">
        <v>1</v>
      </c>
      <c r="Q246">
        <v>22</v>
      </c>
      <c r="S246" s="23" t="s">
        <v>2347</v>
      </c>
      <c r="T246" t="str">
        <f t="shared" si="31"/>
        <v>11</v>
      </c>
      <c r="V246" t="str">
        <f>+VLOOKUP(B246,MARCO!E:E,1,FALSE)</f>
        <v>Escobar</v>
      </c>
      <c r="W246" t="s">
        <v>134</v>
      </c>
      <c r="X246" t="s">
        <v>134</v>
      </c>
      <c r="Y246" t="str">
        <f t="shared" si="32"/>
        <v>R 11 - D 116 - 453 - 4337</v>
      </c>
      <c r="Z246" t="s">
        <v>20</v>
      </c>
      <c r="AA246" t="s">
        <v>2349</v>
      </c>
      <c r="AB246" t="s">
        <v>21</v>
      </c>
      <c r="AD246" t="str">
        <f t="shared" si="33"/>
        <v>17 De Octubre</v>
      </c>
      <c r="AE246" t="s">
        <v>22</v>
      </c>
      <c r="AF246" t="s">
        <v>23</v>
      </c>
      <c r="AG246" t="s">
        <v>26</v>
      </c>
      <c r="AH246" t="s">
        <v>2348</v>
      </c>
      <c r="AI246" s="13">
        <f t="shared" si="34"/>
        <v>22</v>
      </c>
      <c r="AJ246" s="13">
        <f t="shared" si="35"/>
        <v>1</v>
      </c>
      <c r="AK246" s="21">
        <v>1</v>
      </c>
      <c r="AM246" t="s">
        <v>2154</v>
      </c>
      <c r="AN246" t="str">
        <f t="shared" si="29"/>
        <v>R11</v>
      </c>
      <c r="AO246" s="20" t="str">
        <f t="shared" si="30"/>
        <v>FINES_R11</v>
      </c>
      <c r="AP246" s="25">
        <f t="shared" si="36"/>
        <v>0.576529860496521</v>
      </c>
      <c r="AQ246" s="24" t="str">
        <f>+IFERROR(VLOOKUP(Y246,#REF!,2,FALSE),"-")</f>
        <v>-</v>
      </c>
      <c r="AR246" s="13" t="s">
        <v>2393</v>
      </c>
      <c r="AS246" t="s">
        <v>2398</v>
      </c>
      <c r="AT246" t="str">
        <f t="shared" si="37"/>
        <v>Cabildo - 2965 e/ Andes y Rosas - Garín Garín</v>
      </c>
    </row>
    <row r="247" spans="1:46" ht="15.75" thickBot="1" x14ac:dyDescent="0.3">
      <c r="A247" s="47">
        <v>11</v>
      </c>
      <c r="B247" s="47" t="s">
        <v>428</v>
      </c>
      <c r="C247" s="47" t="s">
        <v>2378</v>
      </c>
      <c r="D247" s="47" t="s">
        <v>439</v>
      </c>
      <c r="E247" s="47" t="s">
        <v>440</v>
      </c>
      <c r="F247" s="47" t="s">
        <v>3522</v>
      </c>
      <c r="G247" s="47" t="s">
        <v>3523</v>
      </c>
      <c r="H247" s="47" t="s">
        <v>3524</v>
      </c>
      <c r="I247" s="47" t="s">
        <v>2414</v>
      </c>
      <c r="J247" s="47" t="s">
        <v>3526</v>
      </c>
      <c r="K247" s="47" t="s">
        <v>13175</v>
      </c>
      <c r="L247" s="47">
        <v>0.16448803246021271</v>
      </c>
      <c r="M247" s="47">
        <v>-34.166610458018297</v>
      </c>
      <c r="N247" s="47">
        <v>-58.954195604589401</v>
      </c>
      <c r="O247" s="47" t="s">
        <v>15343</v>
      </c>
      <c r="P247" s="47">
        <v>3</v>
      </c>
      <c r="Q247">
        <v>49</v>
      </c>
      <c r="S247" s="23" t="s">
        <v>2347</v>
      </c>
      <c r="T247" t="str">
        <f t="shared" si="31"/>
        <v>11</v>
      </c>
      <c r="V247" t="str">
        <f>+VLOOKUP(B247,MARCO!E:E,1,FALSE)</f>
        <v>Campana</v>
      </c>
      <c r="W247" t="s">
        <v>134</v>
      </c>
      <c r="X247" t="s">
        <v>134</v>
      </c>
      <c r="Y247" t="str">
        <f t="shared" si="32"/>
        <v>R 11 - D 15 - 451 - 1610</v>
      </c>
      <c r="Z247" t="s">
        <v>20</v>
      </c>
      <c r="AA247" t="s">
        <v>2349</v>
      </c>
      <c r="AB247" t="s">
        <v>21</v>
      </c>
      <c r="AD247" t="str">
        <f t="shared" si="33"/>
        <v>Ep N° 7</v>
      </c>
      <c r="AE247" t="s">
        <v>22</v>
      </c>
      <c r="AF247" t="s">
        <v>23</v>
      </c>
      <c r="AG247" t="s">
        <v>26</v>
      </c>
      <c r="AH247" t="s">
        <v>2348</v>
      </c>
      <c r="AI247" s="13">
        <f t="shared" si="34"/>
        <v>49</v>
      </c>
      <c r="AJ247" s="13">
        <f t="shared" si="35"/>
        <v>3</v>
      </c>
      <c r="AK247" s="21">
        <v>1</v>
      </c>
      <c r="AM247" t="s">
        <v>2154</v>
      </c>
      <c r="AN247" t="str">
        <f t="shared" si="29"/>
        <v>R11</v>
      </c>
      <c r="AO247" s="20" t="str">
        <f t="shared" si="30"/>
        <v>FINES_R11</v>
      </c>
      <c r="AP247" s="25">
        <f t="shared" si="36"/>
        <v>0.16448803246021271</v>
      </c>
      <c r="AQ247" s="24" t="str">
        <f>+IFERROR(VLOOKUP(Y247,#REF!,2,FALSE),"-")</f>
        <v>-</v>
      </c>
      <c r="AR247" s="13" t="s">
        <v>2393</v>
      </c>
      <c r="AS247" t="s">
        <v>2398</v>
      </c>
      <c r="AT247" t="str">
        <f t="shared" si="37"/>
        <v>Estrada Y Paso Centro - Campana Centro</v>
      </c>
    </row>
    <row r="248" spans="1:46" ht="15.75" thickBot="1" x14ac:dyDescent="0.3">
      <c r="A248" s="47">
        <v>11</v>
      </c>
      <c r="B248" s="47" t="s">
        <v>428</v>
      </c>
      <c r="C248" s="47" t="s">
        <v>2376</v>
      </c>
      <c r="D248" s="47" t="s">
        <v>444</v>
      </c>
      <c r="E248" s="47" t="s">
        <v>445</v>
      </c>
      <c r="F248" s="47" t="s">
        <v>3527</v>
      </c>
      <c r="G248" s="47" t="s">
        <v>3328</v>
      </c>
      <c r="H248" s="47" t="s">
        <v>3528</v>
      </c>
      <c r="I248" s="47" t="s">
        <v>2414</v>
      </c>
      <c r="J248" s="47" t="s">
        <v>3526</v>
      </c>
      <c r="K248" s="47" t="s">
        <v>13176</v>
      </c>
      <c r="L248" s="47">
        <v>0.42295670509338379</v>
      </c>
      <c r="M248" s="47">
        <v>-34.385281875657697</v>
      </c>
      <c r="N248" s="47">
        <v>-58.745279649535497</v>
      </c>
      <c r="O248" s="47" t="s">
        <v>15344</v>
      </c>
      <c r="P248" s="47">
        <v>3</v>
      </c>
      <c r="Q248">
        <v>41</v>
      </c>
      <c r="S248" s="23" t="s">
        <v>2347</v>
      </c>
      <c r="T248" t="str">
        <f t="shared" si="31"/>
        <v>11</v>
      </c>
      <c r="V248" t="str">
        <f>+VLOOKUP(B248,MARCO!E:E,1,FALSE)</f>
        <v>Campana</v>
      </c>
      <c r="W248" t="s">
        <v>134</v>
      </c>
      <c r="X248" t="s">
        <v>134</v>
      </c>
      <c r="Y248" t="str">
        <f t="shared" si="32"/>
        <v>R 11 - D 15 - 454 - 1613</v>
      </c>
      <c r="Z248" t="s">
        <v>20</v>
      </c>
      <c r="AA248" t="s">
        <v>2349</v>
      </c>
      <c r="AB248" t="s">
        <v>21</v>
      </c>
      <c r="AD248" t="str">
        <f t="shared" si="33"/>
        <v>Ep N° 13</v>
      </c>
      <c r="AE248" t="s">
        <v>22</v>
      </c>
      <c r="AF248" t="s">
        <v>23</v>
      </c>
      <c r="AG248" t="s">
        <v>26</v>
      </c>
      <c r="AH248" t="s">
        <v>2348</v>
      </c>
      <c r="AI248" s="13">
        <f t="shared" si="34"/>
        <v>41</v>
      </c>
      <c r="AJ248" s="13">
        <f t="shared" si="35"/>
        <v>3</v>
      </c>
      <c r="AK248" s="21">
        <v>1</v>
      </c>
      <c r="AM248" t="s">
        <v>2154</v>
      </c>
      <c r="AN248" t="str">
        <f t="shared" si="29"/>
        <v>R11</v>
      </c>
      <c r="AO248" s="20" t="str">
        <f t="shared" si="30"/>
        <v>FINES_R11</v>
      </c>
      <c r="AP248" s="25">
        <f t="shared" si="36"/>
        <v>0.42295670509338379</v>
      </c>
      <c r="AQ248" s="24" t="str">
        <f>+IFERROR(VLOOKUP(Y248,#REF!,2,FALSE),"-")</f>
        <v>-</v>
      </c>
      <c r="AR248" s="13" t="s">
        <v>2393</v>
      </c>
      <c r="AS248" t="s">
        <v>2398</v>
      </c>
      <c r="AT248" t="str">
        <f t="shared" si="37"/>
        <v>Vigalono - Campana</v>
      </c>
    </row>
    <row r="249" spans="1:46" ht="15.75" thickBot="1" x14ac:dyDescent="0.3">
      <c r="A249" s="47">
        <v>11</v>
      </c>
      <c r="B249" s="47" t="s">
        <v>428</v>
      </c>
      <c r="C249" s="47" t="s">
        <v>2369</v>
      </c>
      <c r="D249" s="47" t="s">
        <v>441</v>
      </c>
      <c r="E249" s="47" t="s">
        <v>228</v>
      </c>
      <c r="F249" s="47" t="s">
        <v>3530</v>
      </c>
      <c r="G249" s="47" t="s">
        <v>3531</v>
      </c>
      <c r="H249" s="47" t="s">
        <v>3532</v>
      </c>
      <c r="I249" s="47" t="s">
        <v>2414</v>
      </c>
      <c r="J249" s="47" t="s">
        <v>3526</v>
      </c>
      <c r="K249" s="47" t="s">
        <v>13177</v>
      </c>
      <c r="L249" s="47">
        <v>0.78218656778335571</v>
      </c>
      <c r="M249" s="47">
        <v>-34.157763051064101</v>
      </c>
      <c r="N249" s="47">
        <v>-59.003758402081097</v>
      </c>
      <c r="O249" s="47" t="s">
        <v>15345</v>
      </c>
      <c r="P249" s="47">
        <v>3</v>
      </c>
      <c r="Q249">
        <v>53</v>
      </c>
      <c r="S249" s="23" t="s">
        <v>2347</v>
      </c>
      <c r="T249" t="str">
        <f t="shared" si="31"/>
        <v>11</v>
      </c>
      <c r="V249" t="str">
        <f>+VLOOKUP(B249,MARCO!E:E,1,FALSE)</f>
        <v>Campana</v>
      </c>
      <c r="W249" t="s">
        <v>134</v>
      </c>
      <c r="X249" t="s">
        <v>134</v>
      </c>
      <c r="Y249" t="str">
        <f t="shared" si="32"/>
        <v>R 11 - D 15 - 452 - 1615</v>
      </c>
      <c r="Z249" t="s">
        <v>20</v>
      </c>
      <c r="AA249" t="s">
        <v>2349</v>
      </c>
      <c r="AB249" t="s">
        <v>21</v>
      </c>
      <c r="AD249" t="str">
        <f t="shared" si="33"/>
        <v>Ep N°19</v>
      </c>
      <c r="AE249" t="s">
        <v>22</v>
      </c>
      <c r="AF249" t="s">
        <v>23</v>
      </c>
      <c r="AG249" t="s">
        <v>26</v>
      </c>
      <c r="AH249" t="s">
        <v>2348</v>
      </c>
      <c r="AI249" s="13">
        <f t="shared" si="34"/>
        <v>53</v>
      </c>
      <c r="AJ249" s="13">
        <f t="shared" si="35"/>
        <v>3</v>
      </c>
      <c r="AK249" s="21">
        <v>1</v>
      </c>
      <c r="AM249" t="s">
        <v>2154</v>
      </c>
      <c r="AN249" t="str">
        <f t="shared" si="29"/>
        <v>R11</v>
      </c>
      <c r="AO249" s="20" t="str">
        <f t="shared" si="30"/>
        <v>FINES_R11</v>
      </c>
      <c r="AP249" s="25">
        <f t="shared" si="36"/>
        <v>0.78218656778335571</v>
      </c>
      <c r="AQ249" s="24" t="str">
        <f>+IFERROR(VLOOKUP(Y249,#REF!,2,FALSE),"-")</f>
        <v>-</v>
      </c>
      <c r="AR249" s="13" t="s">
        <v>2393</v>
      </c>
      <c r="AS249" t="s">
        <v>2398</v>
      </c>
      <c r="AT249" t="str">
        <f t="shared" si="37"/>
        <v>San Cayetano - Campana</v>
      </c>
    </row>
    <row r="250" spans="1:46" ht="15.75" thickBot="1" x14ac:dyDescent="0.3">
      <c r="A250" s="47">
        <v>11</v>
      </c>
      <c r="B250" s="47" t="s">
        <v>428</v>
      </c>
      <c r="C250" s="47" t="s">
        <v>2369</v>
      </c>
      <c r="D250" s="47" t="s">
        <v>441</v>
      </c>
      <c r="E250" s="47" t="s">
        <v>228</v>
      </c>
      <c r="F250" s="47" t="s">
        <v>3534</v>
      </c>
      <c r="G250" s="47" t="s">
        <v>3535</v>
      </c>
      <c r="H250" s="47" t="s">
        <v>3536</v>
      </c>
      <c r="I250" s="47" t="s">
        <v>2414</v>
      </c>
      <c r="J250" s="47" t="s">
        <v>3526</v>
      </c>
      <c r="K250" s="47" t="s">
        <v>13178</v>
      </c>
      <c r="L250" s="47">
        <v>0.55164813995361328</v>
      </c>
      <c r="M250" s="47">
        <v>-34.1868189586516</v>
      </c>
      <c r="N250" s="47">
        <v>-58.939246063339503</v>
      </c>
      <c r="O250" s="47" t="s">
        <v>15346</v>
      </c>
      <c r="P250" s="47">
        <v>3</v>
      </c>
      <c r="Q250">
        <v>77</v>
      </c>
      <c r="S250" s="23" t="s">
        <v>2347</v>
      </c>
      <c r="T250" t="str">
        <f t="shared" si="31"/>
        <v>11</v>
      </c>
      <c r="V250" t="str">
        <f>+VLOOKUP(B250,MARCO!E:E,1,FALSE)</f>
        <v>Campana</v>
      </c>
      <c r="W250" t="s">
        <v>134</v>
      </c>
      <c r="X250" t="s">
        <v>134</v>
      </c>
      <c r="Y250" t="str">
        <f t="shared" si="32"/>
        <v>R 11 - D 15 - 452 - 1620</v>
      </c>
      <c r="Z250" t="s">
        <v>20</v>
      </c>
      <c r="AA250" t="s">
        <v>2349</v>
      </c>
      <c r="AB250" t="s">
        <v>21</v>
      </c>
      <c r="AD250" t="str">
        <f t="shared" si="33"/>
        <v>Ep N° 29</v>
      </c>
      <c r="AE250" t="s">
        <v>22</v>
      </c>
      <c r="AF250" t="s">
        <v>23</v>
      </c>
      <c r="AG250" t="s">
        <v>26</v>
      </c>
      <c r="AH250" t="s">
        <v>2348</v>
      </c>
      <c r="AI250" s="13">
        <f t="shared" si="34"/>
        <v>77</v>
      </c>
      <c r="AJ250" s="13">
        <f t="shared" si="35"/>
        <v>3</v>
      </c>
      <c r="AK250" s="21">
        <v>1</v>
      </c>
      <c r="AM250" t="s">
        <v>2154</v>
      </c>
      <c r="AN250" t="str">
        <f t="shared" si="29"/>
        <v>R11</v>
      </c>
      <c r="AO250" s="20" t="str">
        <f t="shared" si="30"/>
        <v>FINES_R11</v>
      </c>
      <c r="AP250" s="25">
        <f t="shared" si="36"/>
        <v>0.55164813995361328</v>
      </c>
      <c r="AQ250" s="24" t="str">
        <f>+IFERROR(VLOOKUP(Y250,#REF!,2,FALSE),"-")</f>
        <v>-</v>
      </c>
      <c r="AR250" s="13" t="s">
        <v>2393</v>
      </c>
      <c r="AS250" t="s">
        <v>2397</v>
      </c>
      <c r="AT250" t="str">
        <f t="shared" si="37"/>
        <v>Barrio Lubo - Campana</v>
      </c>
    </row>
    <row r="251" spans="1:46" ht="15.75" thickBot="1" x14ac:dyDescent="0.3">
      <c r="A251" s="47">
        <v>11</v>
      </c>
      <c r="B251" s="47" t="s">
        <v>428</v>
      </c>
      <c r="C251" s="47" t="s">
        <v>2374</v>
      </c>
      <c r="D251" s="47" t="s">
        <v>442</v>
      </c>
      <c r="E251" s="47" t="s">
        <v>443</v>
      </c>
      <c r="F251" s="47" t="s">
        <v>3546</v>
      </c>
      <c r="G251" s="47" t="s">
        <v>3547</v>
      </c>
      <c r="H251" s="47" t="s">
        <v>3548</v>
      </c>
      <c r="I251" s="47" t="s">
        <v>2475</v>
      </c>
      <c r="J251" s="47" t="s">
        <v>3526</v>
      </c>
      <c r="K251" s="47" t="s">
        <v>13179</v>
      </c>
      <c r="L251" s="47">
        <v>0.39292356371879578</v>
      </c>
      <c r="M251" s="47">
        <v>-34.196562499999999</v>
      </c>
      <c r="N251" s="47">
        <v>-58.963269500000003</v>
      </c>
      <c r="O251" s="47" t="s">
        <v>15347</v>
      </c>
      <c r="P251" s="47">
        <v>3</v>
      </c>
      <c r="Q251">
        <v>48</v>
      </c>
      <c r="S251" s="23" t="s">
        <v>2347</v>
      </c>
      <c r="T251" t="str">
        <f t="shared" si="31"/>
        <v>11</v>
      </c>
      <c r="V251" t="str">
        <f>+VLOOKUP(B251,MARCO!E:E,1,FALSE)</f>
        <v>Campana</v>
      </c>
      <c r="W251" t="s">
        <v>134</v>
      </c>
      <c r="X251" t="s">
        <v>134</v>
      </c>
      <c r="Y251" t="str">
        <f t="shared" si="32"/>
        <v>R 11 - D 15 - 453 - 0806</v>
      </c>
      <c r="Z251" t="s">
        <v>20</v>
      </c>
      <c r="AA251" t="s">
        <v>2349</v>
      </c>
      <c r="AB251" t="s">
        <v>21</v>
      </c>
      <c r="AD251" t="str">
        <f t="shared" si="33"/>
        <v>Ess N°27 Las Acacias</v>
      </c>
      <c r="AE251" t="s">
        <v>22</v>
      </c>
      <c r="AF251" t="s">
        <v>23</v>
      </c>
      <c r="AG251" t="s">
        <v>26</v>
      </c>
      <c r="AH251" t="s">
        <v>2348</v>
      </c>
      <c r="AI251" s="13">
        <f t="shared" si="34"/>
        <v>48</v>
      </c>
      <c r="AJ251" s="13">
        <f t="shared" si="35"/>
        <v>3</v>
      </c>
      <c r="AK251" s="21">
        <v>1</v>
      </c>
      <c r="AM251" t="s">
        <v>2154</v>
      </c>
      <c r="AN251" t="str">
        <f t="shared" si="29"/>
        <v>R11</v>
      </c>
      <c r="AO251" s="20" t="str">
        <f t="shared" si="30"/>
        <v>FINES_R11</v>
      </c>
      <c r="AP251" s="25">
        <f t="shared" si="36"/>
        <v>0.39292356371879578</v>
      </c>
      <c r="AQ251" s="24" t="str">
        <f>+IFERROR(VLOOKUP(Y251,#REF!,2,FALSE),"-")</f>
        <v>-</v>
      </c>
      <c r="AR251" s="13" t="s">
        <v>2393</v>
      </c>
      <c r="AS251" t="s">
        <v>2397</v>
      </c>
      <c r="AT251" t="str">
        <f t="shared" si="37"/>
        <v>San Martin - 2152 - Campana Las Acacias</v>
      </c>
    </row>
    <row r="252" spans="1:46" ht="15.75" thickBot="1" x14ac:dyDescent="0.3">
      <c r="A252" s="47">
        <v>11</v>
      </c>
      <c r="B252" s="47" t="s">
        <v>428</v>
      </c>
      <c r="C252" s="47" t="s">
        <v>2378</v>
      </c>
      <c r="D252" s="47" t="s">
        <v>439</v>
      </c>
      <c r="E252" s="47" t="s">
        <v>440</v>
      </c>
      <c r="F252" s="47" t="s">
        <v>3550</v>
      </c>
      <c r="G252" s="47" t="s">
        <v>3551</v>
      </c>
      <c r="H252" s="47" t="s">
        <v>3552</v>
      </c>
      <c r="I252" s="47" t="s">
        <v>2475</v>
      </c>
      <c r="J252" s="47" t="s">
        <v>3554</v>
      </c>
      <c r="K252" s="47" t="s">
        <v>13180</v>
      </c>
      <c r="L252" s="47">
        <v>0.53178286552429199</v>
      </c>
      <c r="M252" s="47">
        <v>-34.238402700000002</v>
      </c>
      <c r="N252" s="47">
        <v>-58.963779099999996</v>
      </c>
      <c r="O252" s="47" t="s">
        <v>15348</v>
      </c>
      <c r="P252" s="47">
        <v>6</v>
      </c>
      <c r="Q252">
        <v>248</v>
      </c>
      <c r="S252" s="23" t="s">
        <v>2347</v>
      </c>
      <c r="T252" t="str">
        <f t="shared" si="31"/>
        <v>11</v>
      </c>
      <c r="V252" t="str">
        <f>+VLOOKUP(B252,MARCO!E:E,1,FALSE)</f>
        <v>Campana</v>
      </c>
      <c r="W252" t="s">
        <v>134</v>
      </c>
      <c r="X252" t="s">
        <v>134</v>
      </c>
      <c r="Y252" t="str">
        <f t="shared" si="32"/>
        <v>R 11 - D 15 - 451 - 0817</v>
      </c>
      <c r="Z252" t="s">
        <v>20</v>
      </c>
      <c r="AA252" t="s">
        <v>2349</v>
      </c>
      <c r="AB252" t="s">
        <v>21</v>
      </c>
      <c r="AD252" t="str">
        <f t="shared" si="33"/>
        <v>Unidad Penitenciaria</v>
      </c>
      <c r="AE252" t="s">
        <v>22</v>
      </c>
      <c r="AF252" t="s">
        <v>23</v>
      </c>
      <c r="AG252" t="s">
        <v>26</v>
      </c>
      <c r="AH252" t="s">
        <v>2348</v>
      </c>
      <c r="AI252" s="13">
        <f t="shared" si="34"/>
        <v>248</v>
      </c>
      <c r="AJ252" s="13">
        <f t="shared" si="35"/>
        <v>6</v>
      </c>
      <c r="AK252" s="21">
        <v>1</v>
      </c>
      <c r="AM252" t="s">
        <v>2154</v>
      </c>
      <c r="AN252" t="str">
        <f t="shared" si="29"/>
        <v>R11</v>
      </c>
      <c r="AO252" s="20" t="str">
        <f t="shared" si="30"/>
        <v>FINES_R11</v>
      </c>
      <c r="AP252" s="25">
        <f t="shared" si="36"/>
        <v>0.53178286552429199</v>
      </c>
      <c r="AQ252" s="24" t="str">
        <f>+IFERROR(VLOOKUP(Y252,#REF!,2,FALSE),"-")</f>
        <v>-</v>
      </c>
      <c r="AR252" s="13" t="s">
        <v>2393</v>
      </c>
      <c r="AS252" t="s">
        <v>2397</v>
      </c>
      <c r="AT252" t="str">
        <f t="shared" si="37"/>
        <v>Ruta 6 Km 6.5 - Campana</v>
      </c>
    </row>
    <row r="253" spans="1:46" ht="15.75" thickBot="1" x14ac:dyDescent="0.3">
      <c r="A253" s="47">
        <v>11</v>
      </c>
      <c r="B253" s="47" t="s">
        <v>428</v>
      </c>
      <c r="C253" s="47" t="s">
        <v>2378</v>
      </c>
      <c r="D253" s="47" t="s">
        <v>439</v>
      </c>
      <c r="E253" s="47" t="s">
        <v>440</v>
      </c>
      <c r="F253" s="47" t="s">
        <v>3558</v>
      </c>
      <c r="G253" s="47" t="s">
        <v>3559</v>
      </c>
      <c r="H253" s="47" t="s">
        <v>3560</v>
      </c>
      <c r="I253" s="47" t="s">
        <v>2475</v>
      </c>
      <c r="J253" s="47" t="s">
        <v>3526</v>
      </c>
      <c r="K253" s="47" t="s">
        <v>13181</v>
      </c>
      <c r="L253" s="47"/>
      <c r="M253" s="47">
        <v>-29.17734079041713</v>
      </c>
      <c r="N253" s="47">
        <v>-58.856460747078337</v>
      </c>
      <c r="O253" s="47" t="s">
        <v>15349</v>
      </c>
      <c r="P253" s="47">
        <v>4</v>
      </c>
      <c r="Q253">
        <v>77</v>
      </c>
      <c r="S253" s="23" t="s">
        <v>2347</v>
      </c>
      <c r="T253" t="str">
        <f t="shared" si="31"/>
        <v>11</v>
      </c>
      <c r="V253" t="str">
        <f>+VLOOKUP(B253,MARCO!E:E,1,FALSE)</f>
        <v>Campana</v>
      </c>
      <c r="W253" t="s">
        <v>134</v>
      </c>
      <c r="X253" t="s">
        <v>134</v>
      </c>
      <c r="Y253" t="str">
        <f t="shared" si="32"/>
        <v>R 11 - D 15 - 451 - 0807</v>
      </c>
      <c r="Z253" t="s">
        <v>20</v>
      </c>
      <c r="AA253" t="s">
        <v>2349</v>
      </c>
      <c r="AB253" t="s">
        <v>21</v>
      </c>
      <c r="AD253" t="str">
        <f t="shared" si="33"/>
        <v>Centro Comunitario Vencer Para Vivir</v>
      </c>
      <c r="AE253" t="s">
        <v>22</v>
      </c>
      <c r="AF253" t="s">
        <v>23</v>
      </c>
      <c r="AG253" t="s">
        <v>26</v>
      </c>
      <c r="AH253" t="s">
        <v>2348</v>
      </c>
      <c r="AI253" s="13">
        <f t="shared" si="34"/>
        <v>77</v>
      </c>
      <c r="AJ253" s="13">
        <f t="shared" si="35"/>
        <v>4</v>
      </c>
      <c r="AK253" s="21">
        <v>1</v>
      </c>
      <c r="AM253" t="s">
        <v>2154</v>
      </c>
      <c r="AN253" t="str">
        <f t="shared" si="29"/>
        <v>R11</v>
      </c>
      <c r="AO253" s="20" t="str">
        <f t="shared" si="30"/>
        <v>FINES_R11</v>
      </c>
      <c r="AP253" s="25">
        <f t="shared" si="36"/>
        <v>0</v>
      </c>
      <c r="AQ253" s="24" t="str">
        <f>+IFERROR(VLOOKUP(Y253,#REF!,2,FALSE),"-")</f>
        <v>-</v>
      </c>
      <c r="AR253" s="13" t="s">
        <v>2393</v>
      </c>
      <c r="AS253" t="s">
        <v>2398</v>
      </c>
      <c r="AT253" t="str">
        <f t="shared" si="37"/>
        <v>Colectora R12 Km 91500 - Campana Isla</v>
      </c>
    </row>
    <row r="254" spans="1:46" ht="15.75" thickBot="1" x14ac:dyDescent="0.3">
      <c r="A254" s="47">
        <v>11</v>
      </c>
      <c r="B254" s="47" t="s">
        <v>3571</v>
      </c>
      <c r="C254" s="47" t="s">
        <v>2369</v>
      </c>
      <c r="D254" s="47" t="s">
        <v>581</v>
      </c>
      <c r="E254" s="47" t="s">
        <v>228</v>
      </c>
      <c r="F254" s="47" t="s">
        <v>3572</v>
      </c>
      <c r="G254" s="47" t="s">
        <v>3573</v>
      </c>
      <c r="H254" s="47" t="s">
        <v>3574</v>
      </c>
      <c r="I254" s="47" t="s">
        <v>2414</v>
      </c>
      <c r="J254" s="47"/>
      <c r="K254" s="47" t="s">
        <v>13182</v>
      </c>
      <c r="L254" s="47">
        <v>0.52152550220489502</v>
      </c>
      <c r="M254" s="47">
        <v>-34.3237761194721</v>
      </c>
      <c r="N254" s="47">
        <v>-58.993912981698401</v>
      </c>
      <c r="O254" s="47" t="s">
        <v>15350</v>
      </c>
      <c r="P254" s="47">
        <v>4</v>
      </c>
      <c r="Q254">
        <v>92</v>
      </c>
      <c r="S254" s="23" t="s">
        <v>2347</v>
      </c>
      <c r="T254" t="str">
        <f t="shared" si="31"/>
        <v>11</v>
      </c>
      <c r="V254" t="str">
        <f>+VLOOKUP(B254,MARCO!E:E,1,FALSE)</f>
        <v>Exaltación de la Cruz</v>
      </c>
      <c r="W254" t="s">
        <v>134</v>
      </c>
      <c r="X254" t="s">
        <v>134</v>
      </c>
      <c r="Y254" t="str">
        <f t="shared" si="32"/>
        <v>R 11 - D 31 - 452 - 1680</v>
      </c>
      <c r="Z254" t="s">
        <v>20</v>
      </c>
      <c r="AA254" t="s">
        <v>2349</v>
      </c>
      <c r="AB254" t="s">
        <v>21</v>
      </c>
      <c r="AD254" t="str">
        <f t="shared" si="33"/>
        <v>Ep Nº19</v>
      </c>
      <c r="AE254" t="s">
        <v>22</v>
      </c>
      <c r="AF254" t="s">
        <v>23</v>
      </c>
      <c r="AG254" t="s">
        <v>26</v>
      </c>
      <c r="AH254" t="s">
        <v>2348</v>
      </c>
      <c r="AI254" s="13">
        <f t="shared" si="34"/>
        <v>92</v>
      </c>
      <c r="AJ254" s="13">
        <f t="shared" si="35"/>
        <v>4</v>
      </c>
      <c r="AK254" s="21">
        <v>1</v>
      </c>
      <c r="AM254" t="s">
        <v>2154</v>
      </c>
      <c r="AN254" t="str">
        <f t="shared" si="29"/>
        <v>R11</v>
      </c>
      <c r="AO254" s="20" t="str">
        <f t="shared" si="30"/>
        <v>FINES_R11</v>
      </c>
      <c r="AP254" s="25">
        <f t="shared" si="36"/>
        <v>0.52152550220489502</v>
      </c>
      <c r="AQ254" s="24" t="str">
        <f>+IFERROR(VLOOKUP(Y254,#REF!,2,FALSE),"-")</f>
        <v>-</v>
      </c>
      <c r="AR254" s="13" t="s">
        <v>2393</v>
      </c>
      <c r="AS254" t="s">
        <v>2398</v>
      </c>
      <c r="AT254" t="str">
        <f t="shared" si="37"/>
        <v>General Rodriguez - 234 e/ Lujan y Matheu - Los Cardales San José De Tala</v>
      </c>
    </row>
    <row r="255" spans="1:46" ht="15.75" thickBot="1" x14ac:dyDescent="0.3">
      <c r="A255" s="47">
        <v>11</v>
      </c>
      <c r="B255" s="47" t="s">
        <v>3571</v>
      </c>
      <c r="C255" s="47" t="s">
        <v>2369</v>
      </c>
      <c r="D255" s="47" t="s">
        <v>581</v>
      </c>
      <c r="E255" s="47" t="s">
        <v>228</v>
      </c>
      <c r="F255" s="47" t="s">
        <v>3576</v>
      </c>
      <c r="G255" s="47" t="s">
        <v>3577</v>
      </c>
      <c r="H255" s="47" t="s">
        <v>3578</v>
      </c>
      <c r="I255" s="47" t="s">
        <v>2414</v>
      </c>
      <c r="J255" s="47"/>
      <c r="K255" s="47" t="s">
        <v>13183</v>
      </c>
      <c r="L255" s="47">
        <v>0.51758027076721191</v>
      </c>
      <c r="M255" s="47">
        <v>-34.336658189223897</v>
      </c>
      <c r="N255" s="47">
        <v>-59.109634226238299</v>
      </c>
      <c r="O255" s="47" t="s">
        <v>15351</v>
      </c>
      <c r="P255" s="47">
        <v>3</v>
      </c>
      <c r="Q255">
        <v>86</v>
      </c>
      <c r="S255" s="23" t="s">
        <v>2347</v>
      </c>
      <c r="T255" t="str">
        <f t="shared" si="31"/>
        <v>11</v>
      </c>
      <c r="V255" t="str">
        <f>+VLOOKUP(B255,MARCO!E:E,1,FALSE)</f>
        <v>Exaltación de la Cruz</v>
      </c>
      <c r="W255" t="s">
        <v>134</v>
      </c>
      <c r="X255" t="s">
        <v>134</v>
      </c>
      <c r="Y255" t="str">
        <f t="shared" si="32"/>
        <v>R 11 - D 31 - 452 - 1016</v>
      </c>
      <c r="Z255" t="s">
        <v>20</v>
      </c>
      <c r="AA255" t="s">
        <v>2349</v>
      </c>
      <c r="AB255" t="s">
        <v>21</v>
      </c>
      <c r="AD255" t="str">
        <f t="shared" si="33"/>
        <v>Ep N°14</v>
      </c>
      <c r="AE255" t="s">
        <v>22</v>
      </c>
      <c r="AF255" t="s">
        <v>23</v>
      </c>
      <c r="AG255" t="s">
        <v>26</v>
      </c>
      <c r="AH255" t="s">
        <v>2348</v>
      </c>
      <c r="AI255" s="13">
        <f t="shared" si="34"/>
        <v>86</v>
      </c>
      <c r="AJ255" s="13">
        <f t="shared" si="35"/>
        <v>3</v>
      </c>
      <c r="AK255" s="21">
        <v>1</v>
      </c>
      <c r="AM255" t="s">
        <v>2154</v>
      </c>
      <c r="AN255" t="str">
        <f t="shared" si="29"/>
        <v>R11</v>
      </c>
      <c r="AO255" s="20" t="str">
        <f t="shared" si="30"/>
        <v>FINES_R11</v>
      </c>
      <c r="AP255" s="25">
        <f t="shared" si="36"/>
        <v>0.51758027076721191</v>
      </c>
      <c r="AQ255" s="24" t="str">
        <f>+IFERROR(VLOOKUP(Y255,#REF!,2,FALSE),"-")</f>
        <v>-</v>
      </c>
      <c r="AR255" s="13" t="s">
        <v>2393</v>
      </c>
      <c r="AS255" t="s">
        <v>2397</v>
      </c>
      <c r="AT255" t="str">
        <f t="shared" si="37"/>
        <v>R.p. N°192 Y El Jilguero - Arroyo De La Cruz Ep N° 14</v>
      </c>
    </row>
    <row r="256" spans="1:46" ht="15.75" thickBot="1" x14ac:dyDescent="0.3">
      <c r="A256" s="47">
        <v>11</v>
      </c>
      <c r="B256" s="47" t="s">
        <v>3571</v>
      </c>
      <c r="C256" s="47" t="s">
        <v>2369</v>
      </c>
      <c r="D256" s="47" t="s">
        <v>581</v>
      </c>
      <c r="E256" s="47" t="s">
        <v>228</v>
      </c>
      <c r="F256" s="47" t="s">
        <v>3580</v>
      </c>
      <c r="G256" s="47" t="s">
        <v>3581</v>
      </c>
      <c r="H256" s="47" t="s">
        <v>3582</v>
      </c>
      <c r="I256" s="47" t="s">
        <v>2414</v>
      </c>
      <c r="J256" s="47"/>
      <c r="K256" s="47" t="s">
        <v>13184</v>
      </c>
      <c r="L256" s="47">
        <v>0.44805902242660522</v>
      </c>
      <c r="M256" s="47">
        <v>-34.279219813943399</v>
      </c>
      <c r="N256" s="47">
        <v>-59.102582074514999</v>
      </c>
      <c r="O256" s="47" t="s">
        <v>15352</v>
      </c>
      <c r="P256" s="47">
        <v>3</v>
      </c>
      <c r="Q256">
        <v>73</v>
      </c>
      <c r="S256" s="23" t="s">
        <v>2347</v>
      </c>
      <c r="T256" t="str">
        <f t="shared" si="31"/>
        <v>11</v>
      </c>
      <c r="V256" t="str">
        <f>+VLOOKUP(B256,MARCO!E:E,1,FALSE)</f>
        <v>Exaltación de la Cruz</v>
      </c>
      <c r="W256" t="s">
        <v>134</v>
      </c>
      <c r="X256" t="s">
        <v>134</v>
      </c>
      <c r="Y256" t="str">
        <f t="shared" si="32"/>
        <v>R 11 - D 31 - 452 - 1681</v>
      </c>
      <c r="Z256" t="s">
        <v>20</v>
      </c>
      <c r="AA256" t="s">
        <v>2349</v>
      </c>
      <c r="AB256" t="s">
        <v>21</v>
      </c>
      <c r="AD256" t="str">
        <f t="shared" si="33"/>
        <v>Ep Nº20</v>
      </c>
      <c r="AE256" t="s">
        <v>22</v>
      </c>
      <c r="AF256" t="s">
        <v>23</v>
      </c>
      <c r="AG256" t="s">
        <v>26</v>
      </c>
      <c r="AH256" t="s">
        <v>2348</v>
      </c>
      <c r="AI256" s="13">
        <f t="shared" si="34"/>
        <v>73</v>
      </c>
      <c r="AJ256" s="13">
        <f t="shared" si="35"/>
        <v>3</v>
      </c>
      <c r="AK256" s="21">
        <v>1</v>
      </c>
      <c r="AM256" t="s">
        <v>2154</v>
      </c>
      <c r="AN256" t="str">
        <f t="shared" si="29"/>
        <v>R11</v>
      </c>
      <c r="AO256" s="20" t="str">
        <f t="shared" si="30"/>
        <v>FINES_R11</v>
      </c>
      <c r="AP256" s="25">
        <f t="shared" si="36"/>
        <v>0.44805902242660522</v>
      </c>
      <c r="AQ256" s="24" t="str">
        <f>+IFERROR(VLOOKUP(Y256,#REF!,2,FALSE),"-")</f>
        <v>-</v>
      </c>
      <c r="AR256" s="13" t="s">
        <v>2393</v>
      </c>
      <c r="AS256" t="s">
        <v>2398</v>
      </c>
      <c r="AT256" t="str">
        <f t="shared" si="37"/>
        <v>Los Cardales - 1349 e/ San Juan y Chubut - Capilla Del Señor Marín</v>
      </c>
    </row>
    <row r="257" spans="1:46" ht="15.75" thickBot="1" x14ac:dyDescent="0.3">
      <c r="A257" s="47">
        <v>11</v>
      </c>
      <c r="B257" s="47" t="s">
        <v>3571</v>
      </c>
      <c r="C257" s="47" t="s">
        <v>2369</v>
      </c>
      <c r="D257" s="47" t="s">
        <v>581</v>
      </c>
      <c r="E257" s="47" t="s">
        <v>228</v>
      </c>
      <c r="F257" s="47" t="s">
        <v>3587</v>
      </c>
      <c r="G257" s="47" t="s">
        <v>3588</v>
      </c>
      <c r="H257" s="47" t="s">
        <v>3589</v>
      </c>
      <c r="I257" s="47" t="s">
        <v>2414</v>
      </c>
      <c r="J257" s="47" t="s">
        <v>3591</v>
      </c>
      <c r="K257" s="47" t="s">
        <v>13185</v>
      </c>
      <c r="L257" s="47">
        <v>0.53621751070022583</v>
      </c>
      <c r="M257" s="47">
        <v>-34.371483098166202</v>
      </c>
      <c r="N257" s="47">
        <v>-59.135441114115899</v>
      </c>
      <c r="O257" s="47" t="s">
        <v>15353</v>
      </c>
      <c r="P257" s="47">
        <v>3</v>
      </c>
      <c r="Q257">
        <v>56</v>
      </c>
      <c r="S257" s="23" t="s">
        <v>2347</v>
      </c>
      <c r="T257" t="str">
        <f t="shared" si="31"/>
        <v>11</v>
      </c>
      <c r="V257" t="str">
        <f>+VLOOKUP(B257,MARCO!E:E,1,FALSE)</f>
        <v>Exaltación de la Cruz</v>
      </c>
      <c r="W257" t="s">
        <v>134</v>
      </c>
      <c r="X257" t="s">
        <v>134</v>
      </c>
      <c r="Y257" t="str">
        <f t="shared" si="32"/>
        <v>R 11 - D 31 - 452 - 1658</v>
      </c>
      <c r="Z257" t="s">
        <v>20</v>
      </c>
      <c r="AA257" t="s">
        <v>2349</v>
      </c>
      <c r="AB257" t="s">
        <v>21</v>
      </c>
      <c r="AD257" t="str">
        <f t="shared" si="33"/>
        <v>Ep Nº4</v>
      </c>
      <c r="AE257" t="s">
        <v>22</v>
      </c>
      <c r="AF257" t="s">
        <v>23</v>
      </c>
      <c r="AG257" t="s">
        <v>26</v>
      </c>
      <c r="AH257" t="s">
        <v>2348</v>
      </c>
      <c r="AI257" s="13">
        <f t="shared" si="34"/>
        <v>56</v>
      </c>
      <c r="AJ257" s="13">
        <f t="shared" si="35"/>
        <v>3</v>
      </c>
      <c r="AK257" s="21">
        <v>1</v>
      </c>
      <c r="AM257" t="s">
        <v>2154</v>
      </c>
      <c r="AN257" t="str">
        <f t="shared" si="29"/>
        <v>R11</v>
      </c>
      <c r="AO257" s="20" t="str">
        <f t="shared" si="30"/>
        <v>FINES_R11</v>
      </c>
      <c r="AP257" s="25">
        <f t="shared" si="36"/>
        <v>0.53621751070022583</v>
      </c>
      <c r="AQ257" s="24" t="str">
        <f>+IFERROR(VLOOKUP(Y257,#REF!,2,FALSE),"-")</f>
        <v>-</v>
      </c>
      <c r="AR257" s="13" t="s">
        <v>2393</v>
      </c>
      <c r="AS257" t="s">
        <v>2397</v>
      </c>
      <c r="AT257" t="str">
        <f t="shared" si="37"/>
        <v>Ruta 8 Km 78 - Parada Robles Independencia</v>
      </c>
    </row>
    <row r="258" spans="1:46" ht="15.75" thickBot="1" x14ac:dyDescent="0.3">
      <c r="A258" s="47">
        <v>11</v>
      </c>
      <c r="B258" s="47" t="s">
        <v>3571</v>
      </c>
      <c r="C258" s="47" t="s">
        <v>2369</v>
      </c>
      <c r="D258" s="47" t="s">
        <v>581</v>
      </c>
      <c r="E258" s="47" t="s">
        <v>228</v>
      </c>
      <c r="F258" s="47" t="s">
        <v>3598</v>
      </c>
      <c r="G258" s="47" t="s">
        <v>3599</v>
      </c>
      <c r="H258" s="47" t="s">
        <v>3600</v>
      </c>
      <c r="I258" s="47" t="s">
        <v>2475</v>
      </c>
      <c r="J258" s="47" t="s">
        <v>3602</v>
      </c>
      <c r="K258" s="47" t="s">
        <v>13186</v>
      </c>
      <c r="L258" s="47">
        <v>0.30717676877975458</v>
      </c>
      <c r="M258" s="47">
        <v>-34.291922116788001</v>
      </c>
      <c r="N258" s="47">
        <v>-59.099294822243998</v>
      </c>
      <c r="O258" s="47" t="s">
        <v>15354</v>
      </c>
      <c r="P258" s="47">
        <v>1</v>
      </c>
      <c r="Q258">
        <v>17</v>
      </c>
      <c r="S258" s="23" t="s">
        <v>2347</v>
      </c>
      <c r="T258" t="str">
        <f t="shared" si="31"/>
        <v>11</v>
      </c>
      <c r="V258" t="str">
        <f>+VLOOKUP(B258,MARCO!E:E,1,FALSE)</f>
        <v>Exaltación de la Cruz</v>
      </c>
      <c r="W258" t="s">
        <v>134</v>
      </c>
      <c r="X258" t="s">
        <v>134</v>
      </c>
      <c r="Y258" t="str">
        <f t="shared" si="32"/>
        <v>R 11 - D 31 - 452 - 4025</v>
      </c>
      <c r="Z258" t="s">
        <v>20</v>
      </c>
      <c r="AA258" t="s">
        <v>2349</v>
      </c>
      <c r="AB258" t="s">
        <v>21</v>
      </c>
      <c r="AD258" t="str">
        <f t="shared" si="33"/>
        <v>Bomberos Voluntarios Capilla Del Señor</v>
      </c>
      <c r="AE258" t="s">
        <v>22</v>
      </c>
      <c r="AF258" t="s">
        <v>23</v>
      </c>
      <c r="AG258" t="s">
        <v>26</v>
      </c>
      <c r="AH258" t="s">
        <v>2348</v>
      </c>
      <c r="AI258" s="13">
        <f t="shared" si="34"/>
        <v>17</v>
      </c>
      <c r="AJ258" s="13">
        <f t="shared" si="35"/>
        <v>1</v>
      </c>
      <c r="AK258" s="21">
        <v>1</v>
      </c>
      <c r="AM258" t="s">
        <v>2154</v>
      </c>
      <c r="AN258" t="str">
        <f t="shared" si="29"/>
        <v>R11</v>
      </c>
      <c r="AO258" s="20" t="str">
        <f t="shared" si="30"/>
        <v>FINES_R11</v>
      </c>
      <c r="AP258" s="25">
        <f t="shared" si="36"/>
        <v>0.30717676877975458</v>
      </c>
      <c r="AQ258" s="24" t="str">
        <f>+IFERROR(VLOOKUP(Y258,#REF!,2,FALSE),"-")</f>
        <v>-</v>
      </c>
      <c r="AR258" s="13" t="s">
        <v>2393</v>
      </c>
      <c r="AS258" t="s">
        <v>2397</v>
      </c>
      <c r="AT258" t="str">
        <f t="shared" si="37"/>
        <v>Mateo S. Casco - 591 e/ Balcarce y España - Capilla Del Señor Marín</v>
      </c>
    </row>
    <row r="259" spans="1:46" ht="15.75" thickBot="1" x14ac:dyDescent="0.3">
      <c r="A259" s="47">
        <v>11</v>
      </c>
      <c r="B259" s="47" t="s">
        <v>3571</v>
      </c>
      <c r="C259" s="47" t="s">
        <v>2369</v>
      </c>
      <c r="D259" s="47" t="s">
        <v>581</v>
      </c>
      <c r="E259" s="47" t="s">
        <v>228</v>
      </c>
      <c r="F259" s="47" t="s">
        <v>3603</v>
      </c>
      <c r="G259" s="47" t="s">
        <v>3604</v>
      </c>
      <c r="H259" s="47" t="s">
        <v>3605</v>
      </c>
      <c r="I259" s="47" t="s">
        <v>2475</v>
      </c>
      <c r="J259" s="47" t="s">
        <v>3557</v>
      </c>
      <c r="K259" s="47" t="s">
        <v>13187</v>
      </c>
      <c r="L259" s="47">
        <v>0.43214860558509832</v>
      </c>
      <c r="M259" s="47">
        <v>-34.2873302</v>
      </c>
      <c r="N259" s="47">
        <v>-59.224873799999997</v>
      </c>
      <c r="O259" s="47" t="s">
        <v>15355</v>
      </c>
      <c r="P259" s="47">
        <v>2</v>
      </c>
      <c r="Q259">
        <v>17</v>
      </c>
      <c r="S259" s="23" t="s">
        <v>2347</v>
      </c>
      <c r="T259" t="str">
        <f t="shared" si="31"/>
        <v>11</v>
      </c>
      <c r="V259" t="str">
        <f>+VLOOKUP(B259,MARCO!E:E,1,FALSE)</f>
        <v>Exaltación de la Cruz</v>
      </c>
      <c r="W259" t="s">
        <v>134</v>
      </c>
      <c r="X259" t="s">
        <v>134</v>
      </c>
      <c r="Y259" t="str">
        <f t="shared" si="32"/>
        <v>R 11 - D 31 - 452 - 0494</v>
      </c>
      <c r="Z259" t="s">
        <v>20</v>
      </c>
      <c r="AA259" t="s">
        <v>2349</v>
      </c>
      <c r="AB259" t="s">
        <v>21</v>
      </c>
      <c r="AD259" t="str">
        <f t="shared" si="33"/>
        <v>DelegaciÓn Municipal Diego Gaynor</v>
      </c>
      <c r="AE259" t="s">
        <v>22</v>
      </c>
      <c r="AF259" t="s">
        <v>23</v>
      </c>
      <c r="AG259" t="s">
        <v>26</v>
      </c>
      <c r="AH259" t="s">
        <v>2348</v>
      </c>
      <c r="AI259" s="13">
        <f t="shared" si="34"/>
        <v>17</v>
      </c>
      <c r="AJ259" s="13">
        <f t="shared" si="35"/>
        <v>2</v>
      </c>
      <c r="AK259" s="21">
        <v>1</v>
      </c>
      <c r="AM259" t="s">
        <v>2154</v>
      </c>
      <c r="AN259" t="str">
        <f t="shared" ref="AN259:AN322" si="38">+IF(AM259="","",IF(AM259="FINES",CONCATENATE("R",IF(OR(T259="16",T259="21",T259="22",T259="23"),"16212223",IF(OR(T259="15",T259="17",T259="24",T259="25"),"15172425",T259))),IF(AM259="CEBAS","UNICO",IF(VALUE(T259)&lt;=11,"AMBA","INTERIOR"))))</f>
        <v>R11</v>
      </c>
      <c r="AO259" s="20" t="str">
        <f t="shared" ref="AO259:AO322" si="39">+IF(AM259="","-",CONCATENATE(AM259,"_",AN259))</f>
        <v>FINES_R11</v>
      </c>
      <c r="AP259" s="25">
        <f t="shared" si="36"/>
        <v>0.43214860558509832</v>
      </c>
      <c r="AQ259" s="24" t="str">
        <f>+IFERROR(VLOOKUP(Y259,#REF!,2,FALSE),"-")</f>
        <v>-</v>
      </c>
      <c r="AR259" s="13" t="s">
        <v>2393</v>
      </c>
      <c r="AS259" t="s">
        <v>2398</v>
      </c>
      <c r="AT259" t="str">
        <f t="shared" si="37"/>
        <v>Salta Y Ángel Lázzaro - Diego Gaynor Diego Gaynor</v>
      </c>
    </row>
    <row r="260" spans="1:46" ht="15.75" thickBot="1" x14ac:dyDescent="0.3">
      <c r="A260" s="47">
        <v>11</v>
      </c>
      <c r="B260" s="47" t="s">
        <v>3571</v>
      </c>
      <c r="C260" s="47" t="s">
        <v>2369</v>
      </c>
      <c r="D260" s="47" t="s">
        <v>581</v>
      </c>
      <c r="E260" s="47" t="s">
        <v>228</v>
      </c>
      <c r="F260" s="47" t="s">
        <v>3607</v>
      </c>
      <c r="G260" s="47" t="s">
        <v>3608</v>
      </c>
      <c r="H260" s="47" t="s">
        <v>3609</v>
      </c>
      <c r="I260" s="47" t="s">
        <v>2475</v>
      </c>
      <c r="J260" s="47" t="s">
        <v>3557</v>
      </c>
      <c r="K260" s="47" t="s">
        <v>13188</v>
      </c>
      <c r="L260" s="47">
        <v>0.30761685967445368</v>
      </c>
      <c r="M260" s="47">
        <v>-34.293377300000003</v>
      </c>
      <c r="N260" s="47">
        <v>-59.103237499999999</v>
      </c>
      <c r="O260" s="47" t="s">
        <v>15356</v>
      </c>
      <c r="P260" s="47">
        <v>2</v>
      </c>
      <c r="Q260">
        <v>23</v>
      </c>
      <c r="S260" s="23" t="s">
        <v>2347</v>
      </c>
      <c r="T260" t="str">
        <f t="shared" ref="T260:T323" si="40">+CONCATENATE(IF(A260&lt;10,"0",""),A260)</f>
        <v>11</v>
      </c>
      <c r="V260" t="str">
        <f>+VLOOKUP(B260,MARCO!E:E,1,FALSE)</f>
        <v>Exaltación de la Cruz</v>
      </c>
      <c r="W260" t="s">
        <v>134</v>
      </c>
      <c r="X260" t="s">
        <v>134</v>
      </c>
      <c r="Y260" t="str">
        <f t="shared" ref="Y260:Y323" si="41">+F260</f>
        <v>R 11 - D 31 - 452 - 0493</v>
      </c>
      <c r="Z260" t="s">
        <v>20</v>
      </c>
      <c r="AA260" t="s">
        <v>2349</v>
      </c>
      <c r="AB260" t="s">
        <v>21</v>
      </c>
      <c r="AD260" t="str">
        <f t="shared" ref="AD260:AD323" si="42">+G260</f>
        <v>Centro Comunitario</v>
      </c>
      <c r="AE260" t="s">
        <v>22</v>
      </c>
      <c r="AF260" t="s">
        <v>23</v>
      </c>
      <c r="AG260" t="s">
        <v>26</v>
      </c>
      <c r="AH260" t="s">
        <v>2348</v>
      </c>
      <c r="AI260" s="13">
        <f t="shared" ref="AI260:AI323" si="43">+Q260</f>
        <v>23</v>
      </c>
      <c r="AJ260" s="13">
        <f t="shared" ref="AJ260:AJ323" si="44">+P260</f>
        <v>2</v>
      </c>
      <c r="AK260" s="21">
        <v>1</v>
      </c>
      <c r="AM260" t="s">
        <v>2154</v>
      </c>
      <c r="AN260" t="str">
        <f t="shared" si="38"/>
        <v>R11</v>
      </c>
      <c r="AO260" s="20" t="str">
        <f t="shared" si="39"/>
        <v>FINES_R11</v>
      </c>
      <c r="AP260" s="25">
        <f t="shared" ref="AP260:AP323" si="45">+L260</f>
        <v>0.30761685967445368</v>
      </c>
      <c r="AQ260" s="24" t="str">
        <f>+IFERROR(VLOOKUP(Y260,#REF!,2,FALSE),"-")</f>
        <v>-</v>
      </c>
      <c r="AR260" s="13" t="s">
        <v>2393</v>
      </c>
      <c r="AS260" t="s">
        <v>2397</v>
      </c>
      <c r="AT260" t="str">
        <f t="shared" ref="AT260:AT323" si="46">+H260</f>
        <v>La Alameda Y La Madrina - Pavón La Sidrera</v>
      </c>
    </row>
    <row r="261" spans="1:46" ht="15.75" thickBot="1" x14ac:dyDescent="0.3">
      <c r="A261" s="47">
        <v>11</v>
      </c>
      <c r="B261" s="47" t="s">
        <v>812</v>
      </c>
      <c r="C261" s="47" t="s">
        <v>2378</v>
      </c>
      <c r="D261" s="47" t="s">
        <v>823</v>
      </c>
      <c r="E261" s="47" t="s">
        <v>824</v>
      </c>
      <c r="F261" s="47" t="s">
        <v>3611</v>
      </c>
      <c r="G261" s="47" t="s">
        <v>3194</v>
      </c>
      <c r="H261" s="47" t="s">
        <v>3612</v>
      </c>
      <c r="I261" s="47" t="s">
        <v>2414</v>
      </c>
      <c r="J261" s="47"/>
      <c r="K261" s="47" t="s">
        <v>13189</v>
      </c>
      <c r="L261" s="47">
        <v>0.30155119299888611</v>
      </c>
      <c r="M261" s="47">
        <v>-34.089840853572298</v>
      </c>
      <c r="N261" s="47">
        <v>-59.036180964979302</v>
      </c>
      <c r="O261" s="47" t="s">
        <v>15357</v>
      </c>
      <c r="P261" s="47">
        <v>3</v>
      </c>
      <c r="Q261">
        <v>99</v>
      </c>
      <c r="S261" s="23" t="s">
        <v>2347</v>
      </c>
      <c r="T261" t="str">
        <f t="shared" si="40"/>
        <v>11</v>
      </c>
      <c r="V261" t="str">
        <f>+VLOOKUP(B261,MARCO!E:E,1,FALSE)</f>
        <v>Zárate</v>
      </c>
      <c r="W261" t="s">
        <v>134</v>
      </c>
      <c r="X261" t="s">
        <v>134</v>
      </c>
      <c r="Y261" t="str">
        <f t="shared" si="41"/>
        <v>R 11 - D 47 - 451 - 2868</v>
      </c>
      <c r="Z261" t="s">
        <v>20</v>
      </c>
      <c r="AA261" t="s">
        <v>2349</v>
      </c>
      <c r="AB261" t="s">
        <v>21</v>
      </c>
      <c r="AD261" t="str">
        <f t="shared" si="42"/>
        <v>Ep 23</v>
      </c>
      <c r="AE261" t="s">
        <v>22</v>
      </c>
      <c r="AF261" t="s">
        <v>23</v>
      </c>
      <c r="AG261" t="s">
        <v>26</v>
      </c>
      <c r="AH261" t="s">
        <v>2348</v>
      </c>
      <c r="AI261" s="13">
        <f t="shared" si="43"/>
        <v>99</v>
      </c>
      <c r="AJ261" s="13">
        <f t="shared" si="44"/>
        <v>3</v>
      </c>
      <c r="AK261" s="21">
        <v>1</v>
      </c>
      <c r="AM261" t="s">
        <v>2154</v>
      </c>
      <c r="AN261" t="str">
        <f t="shared" si="38"/>
        <v>R11</v>
      </c>
      <c r="AO261" s="20" t="str">
        <f t="shared" si="39"/>
        <v>FINES_R11</v>
      </c>
      <c r="AP261" s="25">
        <f t="shared" si="45"/>
        <v>0.30155119299888611</v>
      </c>
      <c r="AQ261" s="24" t="str">
        <f>+IFERROR(VLOOKUP(Y261,#REF!,2,FALSE),"-")</f>
        <v>-</v>
      </c>
      <c r="AR261" s="13" t="s">
        <v>2393</v>
      </c>
      <c r="AS261" t="s">
        <v>2397</v>
      </c>
      <c r="AT261" t="str">
        <f t="shared" si="46"/>
        <v>Gral Urquiza - 1302 - ZÁrate Centro</v>
      </c>
    </row>
    <row r="262" spans="1:46" ht="15.75" thickBot="1" x14ac:dyDescent="0.3">
      <c r="A262" s="47">
        <v>11</v>
      </c>
      <c r="B262" s="47" t="s">
        <v>812</v>
      </c>
      <c r="C262" s="47" t="s">
        <v>2378</v>
      </c>
      <c r="D262" s="47" t="s">
        <v>823</v>
      </c>
      <c r="E262" s="47" t="s">
        <v>824</v>
      </c>
      <c r="F262" s="47" t="s">
        <v>3616</v>
      </c>
      <c r="G262" s="47" t="s">
        <v>3617</v>
      </c>
      <c r="H262" s="47" t="s">
        <v>3618</v>
      </c>
      <c r="I262" s="47" t="s">
        <v>2475</v>
      </c>
      <c r="J262" s="47" t="s">
        <v>3617</v>
      </c>
      <c r="K262" s="47" t="s">
        <v>13190</v>
      </c>
      <c r="L262" s="47">
        <v>0.72163480520248413</v>
      </c>
      <c r="M262" s="47">
        <v>-34.0405751688265</v>
      </c>
      <c r="N262" s="47">
        <v>-59.080849933327201</v>
      </c>
      <c r="O262" s="47" t="s">
        <v>15358</v>
      </c>
      <c r="P262" s="47">
        <v>2</v>
      </c>
      <c r="Q262">
        <v>48</v>
      </c>
      <c r="S262" s="23" t="s">
        <v>2347</v>
      </c>
      <c r="T262" t="str">
        <f t="shared" si="40"/>
        <v>11</v>
      </c>
      <c r="V262" t="str">
        <f>+VLOOKUP(B262,MARCO!E:E,1,FALSE)</f>
        <v>Zárate</v>
      </c>
      <c r="W262" t="s">
        <v>134</v>
      </c>
      <c r="X262" t="s">
        <v>134</v>
      </c>
      <c r="Y262" t="str">
        <f t="shared" si="41"/>
        <v>R 11 - D 47 - 451 - 1224</v>
      </c>
      <c r="Z262" t="s">
        <v>20</v>
      </c>
      <c r="AA262" t="s">
        <v>2349</v>
      </c>
      <c r="AB262" t="s">
        <v>21</v>
      </c>
      <c r="AD262" t="str">
        <f t="shared" si="42"/>
        <v>Ep 25</v>
      </c>
      <c r="AE262" t="s">
        <v>22</v>
      </c>
      <c r="AF262" t="s">
        <v>23</v>
      </c>
      <c r="AG262" t="s">
        <v>26</v>
      </c>
      <c r="AH262" t="s">
        <v>2348</v>
      </c>
      <c r="AI262" s="13">
        <f t="shared" si="43"/>
        <v>48</v>
      </c>
      <c r="AJ262" s="13">
        <f t="shared" si="44"/>
        <v>2</v>
      </c>
      <c r="AK262" s="21">
        <v>1</v>
      </c>
      <c r="AM262" t="s">
        <v>2154</v>
      </c>
      <c r="AN262" t="str">
        <f t="shared" si="38"/>
        <v>R11</v>
      </c>
      <c r="AO262" s="20" t="str">
        <f t="shared" si="39"/>
        <v>FINES_R11</v>
      </c>
      <c r="AP262" s="25">
        <f t="shared" si="45"/>
        <v>0.72163480520248413</v>
      </c>
      <c r="AQ262" s="24" t="str">
        <f>+IFERROR(VLOOKUP(Y262,#REF!,2,FALSE),"-")</f>
        <v>-</v>
      </c>
      <c r="AR262" s="13" t="s">
        <v>2393</v>
      </c>
      <c r="AS262" t="s">
        <v>2398</v>
      </c>
      <c r="AT262" t="str">
        <f t="shared" si="46"/>
        <v>Rio Parana Las Palmas - KM 117.5 - ZÁrate Islas</v>
      </c>
    </row>
    <row r="263" spans="1:46" ht="15.75" thickBot="1" x14ac:dyDescent="0.3">
      <c r="A263" s="47">
        <v>11</v>
      </c>
      <c r="B263" s="47" t="s">
        <v>812</v>
      </c>
      <c r="C263" s="47" t="s">
        <v>2378</v>
      </c>
      <c r="D263" s="47" t="s">
        <v>823</v>
      </c>
      <c r="E263" s="47" t="s">
        <v>824</v>
      </c>
      <c r="F263" s="47" t="s">
        <v>3621</v>
      </c>
      <c r="G263" s="47" t="s">
        <v>3622</v>
      </c>
      <c r="H263" s="47" t="s">
        <v>3623</v>
      </c>
      <c r="I263" s="47" t="s">
        <v>2475</v>
      </c>
      <c r="J263" s="47"/>
      <c r="K263" s="47" t="s">
        <v>13191</v>
      </c>
      <c r="L263" s="47">
        <v>0.70122736692428589</v>
      </c>
      <c r="M263" s="47">
        <v>-34.137052199999999</v>
      </c>
      <c r="N263" s="47">
        <v>-59.0084698</v>
      </c>
      <c r="O263" s="47" t="s">
        <v>15359</v>
      </c>
      <c r="P263" s="47">
        <v>1</v>
      </c>
      <c r="Q263">
        <v>18</v>
      </c>
      <c r="S263" s="23" t="s">
        <v>2347</v>
      </c>
      <c r="T263" t="str">
        <f t="shared" si="40"/>
        <v>11</v>
      </c>
      <c r="V263" t="str">
        <f>+VLOOKUP(B263,MARCO!E:E,1,FALSE)</f>
        <v>Zárate</v>
      </c>
      <c r="W263" t="s">
        <v>134</v>
      </c>
      <c r="X263" t="s">
        <v>134</v>
      </c>
      <c r="Y263" t="str">
        <f t="shared" si="41"/>
        <v>R 11 - D 47 - 451 - 1061</v>
      </c>
      <c r="Z263" t="s">
        <v>20</v>
      </c>
      <c r="AA263" t="s">
        <v>2349</v>
      </c>
      <c r="AB263" t="s">
        <v>21</v>
      </c>
      <c r="AD263" t="str">
        <f t="shared" si="42"/>
        <v>Iglesia Bosh</v>
      </c>
      <c r="AE263" t="s">
        <v>22</v>
      </c>
      <c r="AF263" t="s">
        <v>23</v>
      </c>
      <c r="AG263" t="s">
        <v>26</v>
      </c>
      <c r="AH263" t="s">
        <v>2348</v>
      </c>
      <c r="AI263" s="13">
        <f t="shared" si="43"/>
        <v>18</v>
      </c>
      <c r="AJ263" s="13">
        <f t="shared" si="44"/>
        <v>1</v>
      </c>
      <c r="AK263" s="21">
        <v>1</v>
      </c>
      <c r="AM263" t="s">
        <v>2154</v>
      </c>
      <c r="AN263" t="str">
        <f t="shared" si="38"/>
        <v>R11</v>
      </c>
      <c r="AO263" s="20" t="str">
        <f t="shared" si="39"/>
        <v>FINES_R11</v>
      </c>
      <c r="AP263" s="25">
        <f t="shared" si="45"/>
        <v>0.70122736692428589</v>
      </c>
      <c r="AQ263" s="24" t="str">
        <f>+IFERROR(VLOOKUP(Y263,#REF!,2,FALSE),"-")</f>
        <v>-</v>
      </c>
      <c r="AR263" s="13" t="s">
        <v>2393</v>
      </c>
      <c r="AS263" t="s">
        <v>2397</v>
      </c>
      <c r="AT263" t="str">
        <f t="shared" si="46"/>
        <v>Colectora Este - 1840 - ZÁrate Bosh</v>
      </c>
    </row>
    <row r="264" spans="1:46" ht="15.75" thickBot="1" x14ac:dyDescent="0.3">
      <c r="A264" s="47">
        <v>11</v>
      </c>
      <c r="B264" s="47" t="s">
        <v>812</v>
      </c>
      <c r="C264" s="47" t="s">
        <v>2378</v>
      </c>
      <c r="D264" s="47" t="s">
        <v>823</v>
      </c>
      <c r="E264" s="47" t="s">
        <v>824</v>
      </c>
      <c r="F264" s="47" t="s">
        <v>3625</v>
      </c>
      <c r="G264" s="47" t="s">
        <v>3626</v>
      </c>
      <c r="H264" s="47" t="s">
        <v>3627</v>
      </c>
      <c r="I264" s="47" t="s">
        <v>2475</v>
      </c>
      <c r="J264" s="47" t="s">
        <v>3629</v>
      </c>
      <c r="K264" s="47" t="s">
        <v>13192</v>
      </c>
      <c r="L264" s="47">
        <v>0.62383008003234863</v>
      </c>
      <c r="M264" s="47">
        <v>-34.099682600000001</v>
      </c>
      <c r="N264" s="47">
        <v>-59.044972399999999</v>
      </c>
      <c r="O264" s="47" t="s">
        <v>15360</v>
      </c>
      <c r="P264" s="47">
        <v>1</v>
      </c>
      <c r="Q264">
        <v>10</v>
      </c>
      <c r="S264" s="23" t="s">
        <v>2347</v>
      </c>
      <c r="T264" t="str">
        <f t="shared" si="40"/>
        <v>11</v>
      </c>
      <c r="V264" t="str">
        <f>+VLOOKUP(B264,MARCO!E:E,1,FALSE)</f>
        <v>Zárate</v>
      </c>
      <c r="W264" t="s">
        <v>134</v>
      </c>
      <c r="X264" t="s">
        <v>134</v>
      </c>
      <c r="Y264" t="str">
        <f t="shared" si="41"/>
        <v>R 11 - D 47 - 451 - 1063</v>
      </c>
      <c r="Z264" t="s">
        <v>20</v>
      </c>
      <c r="AA264" t="s">
        <v>2349</v>
      </c>
      <c r="AB264" t="s">
        <v>21</v>
      </c>
      <c r="AD264" t="str">
        <f t="shared" si="42"/>
        <v>Iglesia Don Bosco</v>
      </c>
      <c r="AE264" t="s">
        <v>22</v>
      </c>
      <c r="AF264" t="s">
        <v>23</v>
      </c>
      <c r="AG264" t="s">
        <v>26</v>
      </c>
      <c r="AH264" t="s">
        <v>2348</v>
      </c>
      <c r="AI264" s="13">
        <f t="shared" si="43"/>
        <v>10</v>
      </c>
      <c r="AJ264" s="13">
        <f t="shared" si="44"/>
        <v>1</v>
      </c>
      <c r="AK264" s="21">
        <v>1</v>
      </c>
      <c r="AM264" t="s">
        <v>2154</v>
      </c>
      <c r="AN264" t="str">
        <f t="shared" si="38"/>
        <v>R11</v>
      </c>
      <c r="AO264" s="20" t="str">
        <f t="shared" si="39"/>
        <v>FINES_R11</v>
      </c>
      <c r="AP264" s="25">
        <f t="shared" si="45"/>
        <v>0.62383008003234863</v>
      </c>
      <c r="AQ264" s="24" t="str">
        <f>+IFERROR(VLOOKUP(Y264,#REF!,2,FALSE),"-")</f>
        <v>-</v>
      </c>
      <c r="AR264" s="13" t="s">
        <v>2393</v>
      </c>
      <c r="AS264" t="s">
        <v>2397</v>
      </c>
      <c r="AT264" t="str">
        <f t="shared" si="46"/>
        <v>Carriego - 453 - ZÁrate Juana Maria</v>
      </c>
    </row>
    <row r="265" spans="1:46" ht="15.75" thickBot="1" x14ac:dyDescent="0.3">
      <c r="A265" s="47">
        <v>11</v>
      </c>
      <c r="B265" s="47" t="s">
        <v>812</v>
      </c>
      <c r="C265" s="47" t="s">
        <v>2378</v>
      </c>
      <c r="D265" s="47" t="s">
        <v>823</v>
      </c>
      <c r="E265" s="47" t="s">
        <v>824</v>
      </c>
      <c r="F265" s="47" t="s">
        <v>3630</v>
      </c>
      <c r="G265" s="47" t="s">
        <v>3631</v>
      </c>
      <c r="H265" s="47" t="s">
        <v>3632</v>
      </c>
      <c r="I265" s="47" t="s">
        <v>2475</v>
      </c>
      <c r="J265" s="47"/>
      <c r="K265" s="47" t="s">
        <v>13193</v>
      </c>
      <c r="L265" s="47">
        <v>0.21677957475185389</v>
      </c>
      <c r="M265" s="47">
        <v>-34.105218299999997</v>
      </c>
      <c r="N265" s="47">
        <v>-59.027923999999999</v>
      </c>
      <c r="O265" s="47" t="s">
        <v>15361</v>
      </c>
      <c r="P265" s="47">
        <v>4</v>
      </c>
      <c r="Q265">
        <v>146</v>
      </c>
      <c r="S265" s="23" t="s">
        <v>2347</v>
      </c>
      <c r="T265" t="str">
        <f t="shared" si="40"/>
        <v>11</v>
      </c>
      <c r="V265" t="str">
        <f>+VLOOKUP(B265,MARCO!E:E,1,FALSE)</f>
        <v>Zárate</v>
      </c>
      <c r="W265" t="s">
        <v>134</v>
      </c>
      <c r="X265" t="s">
        <v>134</v>
      </c>
      <c r="Y265" t="str">
        <f t="shared" si="41"/>
        <v>R 11 - D 47 - 451 - 1054</v>
      </c>
      <c r="Z265" t="s">
        <v>20</v>
      </c>
      <c r="AA265" t="s">
        <v>2349</v>
      </c>
      <c r="AB265" t="s">
        <v>21</v>
      </c>
      <c r="AD265" t="str">
        <f t="shared" si="42"/>
        <v>La Causa</v>
      </c>
      <c r="AE265" t="s">
        <v>22</v>
      </c>
      <c r="AF265" t="s">
        <v>23</v>
      </c>
      <c r="AG265" t="s">
        <v>26</v>
      </c>
      <c r="AH265" t="s">
        <v>2348</v>
      </c>
      <c r="AI265" s="13">
        <f t="shared" si="43"/>
        <v>146</v>
      </c>
      <c r="AJ265" s="13">
        <f t="shared" si="44"/>
        <v>4</v>
      </c>
      <c r="AK265" s="21">
        <v>1</v>
      </c>
      <c r="AM265" t="s">
        <v>2154</v>
      </c>
      <c r="AN265" t="str">
        <f t="shared" si="38"/>
        <v>R11</v>
      </c>
      <c r="AO265" s="20" t="str">
        <f t="shared" si="39"/>
        <v>FINES_R11</v>
      </c>
      <c r="AP265" s="25">
        <f t="shared" si="45"/>
        <v>0.21677957475185389</v>
      </c>
      <c r="AQ265" s="24" t="str">
        <f>+IFERROR(VLOOKUP(Y265,#REF!,2,FALSE),"-")</f>
        <v>-</v>
      </c>
      <c r="AR265" s="13" t="s">
        <v>2393</v>
      </c>
      <c r="AS265" t="s">
        <v>2398</v>
      </c>
      <c r="AT265" t="str">
        <f t="shared" si="46"/>
        <v>Julio A Costa - 750 - Zarate Zarate</v>
      </c>
    </row>
    <row r="266" spans="1:46" ht="15.75" thickBot="1" x14ac:dyDescent="0.3">
      <c r="A266" s="47">
        <v>11</v>
      </c>
      <c r="B266" s="47" t="s">
        <v>812</v>
      </c>
      <c r="C266" s="47" t="s">
        <v>2369</v>
      </c>
      <c r="D266" s="47" t="s">
        <v>825</v>
      </c>
      <c r="E266" s="47" t="s">
        <v>228</v>
      </c>
      <c r="F266" s="47" t="s">
        <v>3636</v>
      </c>
      <c r="G266" s="47" t="s">
        <v>3637</v>
      </c>
      <c r="H266" s="47" t="s">
        <v>3638</v>
      </c>
      <c r="I266" s="47" t="s">
        <v>2475</v>
      </c>
      <c r="J266" s="47" t="s">
        <v>3637</v>
      </c>
      <c r="K266" s="47" t="s">
        <v>13194</v>
      </c>
      <c r="L266" s="47">
        <v>0.63932806253433228</v>
      </c>
      <c r="M266" s="47">
        <v>-34.1116575</v>
      </c>
      <c r="N266" s="47">
        <v>-59.057871710000001</v>
      </c>
      <c r="O266" s="47" t="s">
        <v>15362</v>
      </c>
      <c r="P266" s="47">
        <v>1</v>
      </c>
      <c r="Q266">
        <v>12</v>
      </c>
      <c r="S266" s="23" t="s">
        <v>2347</v>
      </c>
      <c r="T266" t="str">
        <f t="shared" si="40"/>
        <v>11</v>
      </c>
      <c r="V266" t="str">
        <f>+VLOOKUP(B266,MARCO!E:E,1,FALSE)</f>
        <v>Zárate</v>
      </c>
      <c r="W266" t="s">
        <v>134</v>
      </c>
      <c r="X266" t="s">
        <v>134</v>
      </c>
      <c r="Y266" t="str">
        <f t="shared" si="41"/>
        <v>R 11 - D 47 - 452 - 3922</v>
      </c>
      <c r="Z266" t="s">
        <v>20</v>
      </c>
      <c r="AA266" t="s">
        <v>2349</v>
      </c>
      <c r="AB266" t="s">
        <v>21</v>
      </c>
      <c r="AD266" t="str">
        <f t="shared" si="42"/>
        <v>Iglesia Jesus Es El Camino</v>
      </c>
      <c r="AE266" t="s">
        <v>22</v>
      </c>
      <c r="AF266" t="s">
        <v>23</v>
      </c>
      <c r="AG266" t="s">
        <v>26</v>
      </c>
      <c r="AH266" t="s">
        <v>2348</v>
      </c>
      <c r="AI266" s="13">
        <f t="shared" si="43"/>
        <v>12</v>
      </c>
      <c r="AJ266" s="13">
        <f t="shared" si="44"/>
        <v>1</v>
      </c>
      <c r="AK266" s="21">
        <v>1</v>
      </c>
      <c r="AM266" t="s">
        <v>2154</v>
      </c>
      <c r="AN266" t="str">
        <f t="shared" si="38"/>
        <v>R11</v>
      </c>
      <c r="AO266" s="20" t="str">
        <f t="shared" si="39"/>
        <v>FINES_R11</v>
      </c>
      <c r="AP266" s="25">
        <f t="shared" si="45"/>
        <v>0.63932806253433228</v>
      </c>
      <c r="AQ266" s="24" t="str">
        <f>+IFERROR(VLOOKUP(Y266,#REF!,2,FALSE),"-")</f>
        <v>-</v>
      </c>
      <c r="AR266" s="13" t="s">
        <v>2393</v>
      </c>
      <c r="AS266" t="s">
        <v>2397</v>
      </c>
      <c r="AT266" t="str">
        <f t="shared" si="46"/>
        <v>Calle 50 Y 107 - Lima</v>
      </c>
    </row>
    <row r="267" spans="1:46" ht="15.75" thickBot="1" x14ac:dyDescent="0.3">
      <c r="A267" s="47">
        <v>11</v>
      </c>
      <c r="B267" s="47" t="s">
        <v>812</v>
      </c>
      <c r="C267" s="47" t="s">
        <v>2378</v>
      </c>
      <c r="D267" s="47" t="s">
        <v>823</v>
      </c>
      <c r="E267" s="47" t="s">
        <v>824</v>
      </c>
      <c r="F267" s="47" t="s">
        <v>3640</v>
      </c>
      <c r="G267" s="47" t="s">
        <v>3641</v>
      </c>
      <c r="H267" s="47" t="s">
        <v>3642</v>
      </c>
      <c r="I267" s="47" t="s">
        <v>2475</v>
      </c>
      <c r="J267" s="47" t="s">
        <v>3644</v>
      </c>
      <c r="K267" s="47" t="s">
        <v>13195</v>
      </c>
      <c r="L267" s="47">
        <v>0.65941816568374634</v>
      </c>
      <c r="M267" s="47">
        <v>-34.11134008048893</v>
      </c>
      <c r="N267" s="47">
        <v>-59.038450733323657</v>
      </c>
      <c r="O267" s="47" t="s">
        <v>15363</v>
      </c>
      <c r="P267" s="47">
        <v>2</v>
      </c>
      <c r="Q267">
        <v>60</v>
      </c>
      <c r="S267" s="23" t="s">
        <v>2347</v>
      </c>
      <c r="T267" t="str">
        <f t="shared" si="40"/>
        <v>11</v>
      </c>
      <c r="V267" t="str">
        <f>+VLOOKUP(B267,MARCO!E:E,1,FALSE)</f>
        <v>Zárate</v>
      </c>
      <c r="W267" t="s">
        <v>134</v>
      </c>
      <c r="X267" t="s">
        <v>134</v>
      </c>
      <c r="Y267" t="str">
        <f t="shared" si="41"/>
        <v>R 11 - D 47 - 451 - 3929</v>
      </c>
      <c r="Z267" t="s">
        <v>20</v>
      </c>
      <c r="AA267" t="s">
        <v>2349</v>
      </c>
      <c r="AB267" t="s">
        <v>21</v>
      </c>
      <c r="AD267" t="str">
        <f t="shared" si="42"/>
        <v>Ep 5</v>
      </c>
      <c r="AE267" t="s">
        <v>22</v>
      </c>
      <c r="AF267" t="s">
        <v>23</v>
      </c>
      <c r="AG267" t="s">
        <v>26</v>
      </c>
      <c r="AH267" t="s">
        <v>2348</v>
      </c>
      <c r="AI267" s="13">
        <f t="shared" si="43"/>
        <v>60</v>
      </c>
      <c r="AJ267" s="13">
        <f t="shared" si="44"/>
        <v>2</v>
      </c>
      <c r="AK267" s="21">
        <v>1</v>
      </c>
      <c r="AM267" t="s">
        <v>2154</v>
      </c>
      <c r="AN267" t="str">
        <f t="shared" si="38"/>
        <v>R11</v>
      </c>
      <c r="AO267" s="20" t="str">
        <f t="shared" si="39"/>
        <v>FINES_R11</v>
      </c>
      <c r="AP267" s="25">
        <f t="shared" si="45"/>
        <v>0.65941816568374634</v>
      </c>
      <c r="AQ267" s="24" t="str">
        <f>+IFERROR(VLOOKUP(Y267,#REF!,2,FALSE),"-")</f>
        <v>-</v>
      </c>
      <c r="AR267" s="13" t="s">
        <v>2393</v>
      </c>
      <c r="AS267" t="s">
        <v>2398</v>
      </c>
      <c r="AT267" t="str">
        <f t="shared" si="46"/>
        <v>Pividal - 840 - Zarate Zarate</v>
      </c>
    </row>
    <row r="268" spans="1:46" ht="15.75" thickBot="1" x14ac:dyDescent="0.3">
      <c r="A268" s="47">
        <v>11</v>
      </c>
      <c r="B268" s="47" t="s">
        <v>812</v>
      </c>
      <c r="C268" s="47" t="s">
        <v>2378</v>
      </c>
      <c r="D268" s="47" t="s">
        <v>823</v>
      </c>
      <c r="E268" s="47" t="s">
        <v>824</v>
      </c>
      <c r="F268" s="47" t="s">
        <v>3645</v>
      </c>
      <c r="G268" s="47" t="s">
        <v>3646</v>
      </c>
      <c r="H268" s="47" t="s">
        <v>3647</v>
      </c>
      <c r="I268" s="47" t="s">
        <v>2475</v>
      </c>
      <c r="J268" s="47" t="s">
        <v>3646</v>
      </c>
      <c r="K268" s="47" t="s">
        <v>13196</v>
      </c>
      <c r="L268" s="47">
        <v>0.69608539342880249</v>
      </c>
      <c r="M268" s="47">
        <v>-34.097902979944003</v>
      </c>
      <c r="N268" s="47">
        <v>-59.053255131829999</v>
      </c>
      <c r="O268" s="47" t="s">
        <v>15364</v>
      </c>
      <c r="P268" s="47">
        <v>1</v>
      </c>
      <c r="Q268">
        <v>12</v>
      </c>
      <c r="S268" s="23" t="s">
        <v>2347</v>
      </c>
      <c r="T268" t="str">
        <f t="shared" si="40"/>
        <v>11</v>
      </c>
      <c r="V268" t="str">
        <f>+VLOOKUP(B268,MARCO!E:E,1,FALSE)</f>
        <v>Zárate</v>
      </c>
      <c r="W268" t="s">
        <v>134</v>
      </c>
      <c r="X268" t="s">
        <v>134</v>
      </c>
      <c r="Y268" t="str">
        <f t="shared" si="41"/>
        <v>R 11 - D 47 - 451 - 4112</v>
      </c>
      <c r="Z268" t="s">
        <v>20</v>
      </c>
      <c r="AA268" t="s">
        <v>2349</v>
      </c>
      <c r="AB268" t="s">
        <v>21</v>
      </c>
      <c r="AD268" t="str">
        <f t="shared" si="42"/>
        <v>Club Atletico Maipu</v>
      </c>
      <c r="AE268" t="s">
        <v>22</v>
      </c>
      <c r="AF268" t="s">
        <v>23</v>
      </c>
      <c r="AG268" t="s">
        <v>26</v>
      </c>
      <c r="AH268" t="s">
        <v>2348</v>
      </c>
      <c r="AI268" s="13">
        <f t="shared" si="43"/>
        <v>12</v>
      </c>
      <c r="AJ268" s="13">
        <f t="shared" si="44"/>
        <v>1</v>
      </c>
      <c r="AK268" s="21">
        <v>1</v>
      </c>
      <c r="AM268" t="s">
        <v>2154</v>
      </c>
      <c r="AN268" t="str">
        <f t="shared" si="38"/>
        <v>R11</v>
      </c>
      <c r="AO268" s="20" t="str">
        <f t="shared" si="39"/>
        <v>FINES_R11</v>
      </c>
      <c r="AP268" s="25">
        <f t="shared" si="45"/>
        <v>0.69608539342880249</v>
      </c>
      <c r="AQ268" s="24" t="str">
        <f>+IFERROR(VLOOKUP(Y268,#REF!,2,FALSE),"-")</f>
        <v>-</v>
      </c>
      <c r="AR268" s="13" t="s">
        <v>2393</v>
      </c>
      <c r="AS268" t="s">
        <v>2398</v>
      </c>
      <c r="AT268" t="str">
        <f t="shared" si="46"/>
        <v>EspaÑa - 3298 - Zarate Barrio EspaÑa</v>
      </c>
    </row>
    <row r="269" spans="1:46" ht="15.75" thickBot="1" x14ac:dyDescent="0.3">
      <c r="A269" s="47">
        <v>11</v>
      </c>
      <c r="B269" s="47" t="s">
        <v>812</v>
      </c>
      <c r="C269" s="47" t="s">
        <v>2378</v>
      </c>
      <c r="D269" s="47" t="s">
        <v>823</v>
      </c>
      <c r="E269" s="47" t="s">
        <v>824</v>
      </c>
      <c r="F269" s="47" t="s">
        <v>3649</v>
      </c>
      <c r="G269" s="47" t="s">
        <v>3650</v>
      </c>
      <c r="H269" s="47" t="s">
        <v>3651</v>
      </c>
      <c r="I269" s="47" t="s">
        <v>2475</v>
      </c>
      <c r="J269" s="47" t="s">
        <v>3650</v>
      </c>
      <c r="K269" s="47" t="s">
        <v>13197</v>
      </c>
      <c r="L269" s="47">
        <v>0.44803377985954279</v>
      </c>
      <c r="M269" s="47">
        <v>-34.165143569999998</v>
      </c>
      <c r="N269" s="47">
        <v>-59.076487040000004</v>
      </c>
      <c r="O269" s="47" t="s">
        <v>15365</v>
      </c>
      <c r="P269" s="47">
        <v>1</v>
      </c>
      <c r="Q269">
        <v>16</v>
      </c>
      <c r="S269" s="23" t="s">
        <v>2347</v>
      </c>
      <c r="T269" t="str">
        <f t="shared" si="40"/>
        <v>11</v>
      </c>
      <c r="V269" t="str">
        <f>+VLOOKUP(B269,MARCO!E:E,1,FALSE)</f>
        <v>Zárate</v>
      </c>
      <c r="W269" t="s">
        <v>134</v>
      </c>
      <c r="X269" t="s">
        <v>134</v>
      </c>
      <c r="Y269" t="str">
        <f t="shared" si="41"/>
        <v>R 11 - D 47 - 451 - 1230</v>
      </c>
      <c r="Z269" t="s">
        <v>20</v>
      </c>
      <c r="AA269" t="s">
        <v>2349</v>
      </c>
      <c r="AB269" t="s">
        <v>21</v>
      </c>
      <c r="AD269" t="str">
        <f t="shared" si="42"/>
        <v>Escalada</v>
      </c>
      <c r="AE269" t="s">
        <v>22</v>
      </c>
      <c r="AF269" t="s">
        <v>23</v>
      </c>
      <c r="AG269" t="s">
        <v>26</v>
      </c>
      <c r="AH269" t="s">
        <v>2348</v>
      </c>
      <c r="AI269" s="13">
        <f t="shared" si="43"/>
        <v>16</v>
      </c>
      <c r="AJ269" s="13">
        <f t="shared" si="44"/>
        <v>1</v>
      </c>
      <c r="AK269" s="21">
        <v>1</v>
      </c>
      <c r="AM269" t="s">
        <v>2154</v>
      </c>
      <c r="AN269" t="str">
        <f t="shared" si="38"/>
        <v>R11</v>
      </c>
      <c r="AO269" s="20" t="str">
        <f t="shared" si="39"/>
        <v>FINES_R11</v>
      </c>
      <c r="AP269" s="25">
        <f t="shared" si="45"/>
        <v>0.44803377985954279</v>
      </c>
      <c r="AQ269" s="24" t="str">
        <f>+IFERROR(VLOOKUP(Y269,#REF!,2,FALSE),"-")</f>
        <v>-</v>
      </c>
      <c r="AR269" s="13" t="s">
        <v>2393</v>
      </c>
      <c r="AS269" t="s">
        <v>2398</v>
      </c>
      <c r="AT269" t="str">
        <f t="shared" si="46"/>
        <v>Ruta 193 - Zarate Escalada</v>
      </c>
    </row>
    <row r="270" spans="1:46" ht="15.75" thickBot="1" x14ac:dyDescent="0.3">
      <c r="A270" s="47">
        <v>11</v>
      </c>
      <c r="B270" s="47" t="s">
        <v>812</v>
      </c>
      <c r="C270" s="47" t="s">
        <v>2378</v>
      </c>
      <c r="D270" s="47" t="s">
        <v>823</v>
      </c>
      <c r="E270" s="47" t="s">
        <v>824</v>
      </c>
      <c r="F270" s="47" t="s">
        <v>3653</v>
      </c>
      <c r="G270" s="47" t="s">
        <v>3654</v>
      </c>
      <c r="H270" s="47" t="s">
        <v>3655</v>
      </c>
      <c r="I270" s="47" t="s">
        <v>2475</v>
      </c>
      <c r="J270" s="47" t="s">
        <v>3654</v>
      </c>
      <c r="K270" s="47" t="s">
        <v>13198</v>
      </c>
      <c r="L270" s="47">
        <v>0.60018599033355713</v>
      </c>
      <c r="M270" s="47">
        <v>-34.106558004443997</v>
      </c>
      <c r="N270" s="47">
        <v>-59.046348016265</v>
      </c>
      <c r="O270" s="47" t="s">
        <v>15366</v>
      </c>
      <c r="P270" s="47">
        <v>2</v>
      </c>
      <c r="Q270">
        <v>56</v>
      </c>
      <c r="S270" s="23" t="s">
        <v>2347</v>
      </c>
      <c r="T270" t="str">
        <f t="shared" si="40"/>
        <v>11</v>
      </c>
      <c r="V270" t="str">
        <f>+VLOOKUP(B270,MARCO!E:E,1,FALSE)</f>
        <v>Zárate</v>
      </c>
      <c r="W270" t="s">
        <v>134</v>
      </c>
      <c r="X270" t="s">
        <v>134</v>
      </c>
      <c r="Y270" t="str">
        <f t="shared" si="41"/>
        <v>R 11 - D 47 - 451 - 4118</v>
      </c>
      <c r="Z270" t="s">
        <v>20</v>
      </c>
      <c r="AA270" t="s">
        <v>2349</v>
      </c>
      <c r="AB270" t="s">
        <v>21</v>
      </c>
      <c r="AD270" t="str">
        <f t="shared" si="42"/>
        <v>Cultura Ruge</v>
      </c>
      <c r="AE270" t="s">
        <v>22</v>
      </c>
      <c r="AF270" t="s">
        <v>23</v>
      </c>
      <c r="AG270" t="s">
        <v>26</v>
      </c>
      <c r="AH270" t="s">
        <v>2348</v>
      </c>
      <c r="AI270" s="13">
        <f t="shared" si="43"/>
        <v>56</v>
      </c>
      <c r="AJ270" s="13">
        <f t="shared" si="44"/>
        <v>2</v>
      </c>
      <c r="AK270" s="21">
        <v>1</v>
      </c>
      <c r="AM270" t="s">
        <v>2154</v>
      </c>
      <c r="AN270" t="str">
        <f t="shared" si="38"/>
        <v>R11</v>
      </c>
      <c r="AO270" s="20" t="str">
        <f t="shared" si="39"/>
        <v>FINES_R11</v>
      </c>
      <c r="AP270" s="25">
        <f t="shared" si="45"/>
        <v>0.60018599033355713</v>
      </c>
      <c r="AQ270" s="24" t="str">
        <f>+IFERROR(VLOOKUP(Y270,#REF!,2,FALSE),"-")</f>
        <v>-</v>
      </c>
      <c r="AR270" s="13" t="s">
        <v>2393</v>
      </c>
      <c r="AS270" t="s">
        <v>2397</v>
      </c>
      <c r="AT270" t="str">
        <f t="shared" si="46"/>
        <v>Calle 28 - Pasaje 30 - Zarate Zarate</v>
      </c>
    </row>
    <row r="271" spans="1:46" ht="15.75" thickBot="1" x14ac:dyDescent="0.3">
      <c r="A271" s="47">
        <v>11</v>
      </c>
      <c r="B271" s="47" t="s">
        <v>812</v>
      </c>
      <c r="C271" s="47" t="s">
        <v>2378</v>
      </c>
      <c r="D271" s="47" t="s">
        <v>823</v>
      </c>
      <c r="E271" s="47" t="s">
        <v>824</v>
      </c>
      <c r="F271" s="47" t="s">
        <v>3657</v>
      </c>
      <c r="G271" s="47" t="s">
        <v>3194</v>
      </c>
      <c r="H271" s="47" t="s">
        <v>3658</v>
      </c>
      <c r="I271" s="47" t="s">
        <v>2475</v>
      </c>
      <c r="J271" s="47" t="s">
        <v>3194</v>
      </c>
      <c r="K271" s="47" t="s">
        <v>15367</v>
      </c>
      <c r="L271" s="47">
        <v>0.30155119299888611</v>
      </c>
      <c r="M271" s="47">
        <v>-34.089840853572298</v>
      </c>
      <c r="N271" s="47">
        <v>-59.036180964979302</v>
      </c>
      <c r="O271" s="47" t="s">
        <v>15368</v>
      </c>
      <c r="P271" s="47">
        <v>1</v>
      </c>
      <c r="Q271">
        <v>22</v>
      </c>
      <c r="S271" s="23" t="s">
        <v>2347</v>
      </c>
      <c r="T271" t="str">
        <f t="shared" si="40"/>
        <v>11</v>
      </c>
      <c r="V271" t="str">
        <f>+VLOOKUP(B271,MARCO!E:E,1,FALSE)</f>
        <v>Zárate</v>
      </c>
      <c r="W271" t="s">
        <v>134</v>
      </c>
      <c r="X271" t="s">
        <v>134</v>
      </c>
      <c r="Y271" t="str">
        <f t="shared" si="41"/>
        <v>R 11 - D 47 - 451 - 4125</v>
      </c>
      <c r="Z271" t="s">
        <v>20</v>
      </c>
      <c r="AA271" t="s">
        <v>2349</v>
      </c>
      <c r="AB271" t="s">
        <v>21</v>
      </c>
      <c r="AD271" t="str">
        <f t="shared" si="42"/>
        <v>Ep 23</v>
      </c>
      <c r="AE271" t="s">
        <v>22</v>
      </c>
      <c r="AF271" t="s">
        <v>23</v>
      </c>
      <c r="AG271" t="s">
        <v>26</v>
      </c>
      <c r="AH271" t="s">
        <v>2348</v>
      </c>
      <c r="AI271" s="13">
        <f t="shared" si="43"/>
        <v>22</v>
      </c>
      <c r="AJ271" s="13">
        <f t="shared" si="44"/>
        <v>1</v>
      </c>
      <c r="AK271" s="21">
        <v>1</v>
      </c>
      <c r="AM271" t="s">
        <v>2154</v>
      </c>
      <c r="AN271" t="str">
        <f t="shared" si="38"/>
        <v>R11</v>
      </c>
      <c r="AO271" s="20" t="str">
        <f t="shared" si="39"/>
        <v>FINES_R11</v>
      </c>
      <c r="AP271" s="25">
        <f t="shared" si="45"/>
        <v>0.30155119299888611</v>
      </c>
      <c r="AQ271" s="24" t="str">
        <f>+IFERROR(VLOOKUP(Y271,#REF!,2,FALSE),"-")</f>
        <v>-</v>
      </c>
      <c r="AR271" s="13" t="s">
        <v>2393</v>
      </c>
      <c r="AS271" t="s">
        <v>2398</v>
      </c>
      <c r="AT271" t="str">
        <f t="shared" si="46"/>
        <v>Urquiza Y Pueyrredón - 000 - Zarate Zarate</v>
      </c>
    </row>
    <row r="272" spans="1:46" ht="15.75" thickBot="1" x14ac:dyDescent="0.3">
      <c r="A272" s="47">
        <v>11</v>
      </c>
      <c r="B272" s="47" t="s">
        <v>812</v>
      </c>
      <c r="C272" s="47" t="s">
        <v>2369</v>
      </c>
      <c r="D272" s="47" t="s">
        <v>825</v>
      </c>
      <c r="E272" s="47" t="s">
        <v>228</v>
      </c>
      <c r="F272" s="47" t="s">
        <v>3663</v>
      </c>
      <c r="G272" s="47" t="s">
        <v>3664</v>
      </c>
      <c r="H272" s="47" t="s">
        <v>3665</v>
      </c>
      <c r="I272" s="47" t="s">
        <v>2475</v>
      </c>
      <c r="J272" s="47" t="s">
        <v>3667</v>
      </c>
      <c r="K272" s="47" t="s">
        <v>13199</v>
      </c>
      <c r="L272" s="47">
        <v>0.43653231859207148</v>
      </c>
      <c r="M272" s="47">
        <v>-34.043034640626999</v>
      </c>
      <c r="N272" s="47">
        <v>-59.193693115000002</v>
      </c>
      <c r="O272" s="47" t="s">
        <v>15369</v>
      </c>
      <c r="P272" s="47">
        <v>1</v>
      </c>
      <c r="Q272">
        <v>16</v>
      </c>
      <c r="S272" s="23" t="s">
        <v>2347</v>
      </c>
      <c r="T272" t="str">
        <f t="shared" si="40"/>
        <v>11</v>
      </c>
      <c r="V272" t="str">
        <f>+VLOOKUP(B272,MARCO!E:E,1,FALSE)</f>
        <v>Zárate</v>
      </c>
      <c r="W272" t="s">
        <v>134</v>
      </c>
      <c r="X272" t="s">
        <v>134</v>
      </c>
      <c r="Y272" t="str">
        <f t="shared" si="41"/>
        <v>R 11 - D 47 - 452 - 4422</v>
      </c>
      <c r="Z272" t="s">
        <v>20</v>
      </c>
      <c r="AA272" t="s">
        <v>2349</v>
      </c>
      <c r="AB272" t="s">
        <v>21</v>
      </c>
      <c r="AD272" t="str">
        <f t="shared" si="42"/>
        <v>FundaciÓn Restaurador</v>
      </c>
      <c r="AE272" t="s">
        <v>22</v>
      </c>
      <c r="AF272" t="s">
        <v>23</v>
      </c>
      <c r="AG272" t="s">
        <v>26</v>
      </c>
      <c r="AH272" t="s">
        <v>2348</v>
      </c>
      <c r="AI272" s="13">
        <f t="shared" si="43"/>
        <v>16</v>
      </c>
      <c r="AJ272" s="13">
        <f t="shared" si="44"/>
        <v>1</v>
      </c>
      <c r="AK272" s="21">
        <v>1</v>
      </c>
      <c r="AM272" t="s">
        <v>2154</v>
      </c>
      <c r="AN272" t="str">
        <f t="shared" si="38"/>
        <v>R11</v>
      </c>
      <c r="AO272" s="20" t="str">
        <f t="shared" si="39"/>
        <v>FINES_R11</v>
      </c>
      <c r="AP272" s="25">
        <f t="shared" si="45"/>
        <v>0.43653231859207148</v>
      </c>
      <c r="AQ272" s="24" t="str">
        <f>+IFERROR(VLOOKUP(Y272,#REF!,2,FALSE),"-")</f>
        <v>-</v>
      </c>
      <c r="AR272" s="13" t="s">
        <v>2393</v>
      </c>
      <c r="AS272" t="s">
        <v>2398</v>
      </c>
      <c r="AT272" t="str">
        <f t="shared" si="46"/>
        <v>Ruta 9 - km 92,5 - Lima</v>
      </c>
    </row>
    <row r="273" spans="1:46" ht="15.75" thickBot="1" x14ac:dyDescent="0.3">
      <c r="A273" s="47">
        <v>11</v>
      </c>
      <c r="B273" s="47" t="s">
        <v>812</v>
      </c>
      <c r="C273" s="47" t="s">
        <v>2378</v>
      </c>
      <c r="D273" s="47" t="s">
        <v>823</v>
      </c>
      <c r="E273" s="47" t="s">
        <v>824</v>
      </c>
      <c r="F273" s="47" t="s">
        <v>3669</v>
      </c>
      <c r="G273" s="47" t="s">
        <v>3670</v>
      </c>
      <c r="H273" s="47" t="s">
        <v>3623</v>
      </c>
      <c r="I273" s="47" t="s">
        <v>2475</v>
      </c>
      <c r="J273" s="47" t="s">
        <v>3672</v>
      </c>
      <c r="K273" s="47" t="s">
        <v>13200</v>
      </c>
      <c r="L273" s="47">
        <v>0.46276512742042542</v>
      </c>
      <c r="M273" s="47">
        <v>-34.046852899999998</v>
      </c>
      <c r="N273" s="47">
        <v>-59.195938900000002</v>
      </c>
      <c r="O273" s="47" t="s">
        <v>15370</v>
      </c>
      <c r="P273" s="47">
        <v>1</v>
      </c>
      <c r="Q273">
        <v>23</v>
      </c>
      <c r="S273" s="23" t="s">
        <v>2347</v>
      </c>
      <c r="T273" t="str">
        <f t="shared" si="40"/>
        <v>11</v>
      </c>
      <c r="V273" t="str">
        <f>+VLOOKUP(B273,MARCO!E:E,1,FALSE)</f>
        <v>Zárate</v>
      </c>
      <c r="W273" t="s">
        <v>134</v>
      </c>
      <c r="X273" t="s">
        <v>134</v>
      </c>
      <c r="Y273" t="str">
        <f t="shared" si="41"/>
        <v>R 11 - D 47 - 451 - 1119</v>
      </c>
      <c r="Z273" t="s">
        <v>20</v>
      </c>
      <c r="AA273" t="s">
        <v>2349</v>
      </c>
      <c r="AB273" t="s">
        <v>21</v>
      </c>
      <c r="AD273" t="str">
        <f t="shared" si="42"/>
        <v>Iglesia Bosch</v>
      </c>
      <c r="AE273" t="s">
        <v>22</v>
      </c>
      <c r="AF273" t="s">
        <v>23</v>
      </c>
      <c r="AG273" t="s">
        <v>26</v>
      </c>
      <c r="AH273" t="s">
        <v>2348</v>
      </c>
      <c r="AI273" s="13">
        <f t="shared" si="43"/>
        <v>23</v>
      </c>
      <c r="AJ273" s="13">
        <f t="shared" si="44"/>
        <v>1</v>
      </c>
      <c r="AK273" s="21">
        <v>1</v>
      </c>
      <c r="AM273" t="s">
        <v>2154</v>
      </c>
      <c r="AN273" t="str">
        <f t="shared" si="38"/>
        <v>R11</v>
      </c>
      <c r="AO273" s="20" t="str">
        <f t="shared" si="39"/>
        <v>FINES_R11</v>
      </c>
      <c r="AP273" s="25">
        <f t="shared" si="45"/>
        <v>0.46276512742042542</v>
      </c>
      <c r="AQ273" s="24" t="str">
        <f>+IFERROR(VLOOKUP(Y273,#REF!,2,FALSE),"-")</f>
        <v>-</v>
      </c>
      <c r="AR273" s="13" t="s">
        <v>2393</v>
      </c>
      <c r="AS273" t="s">
        <v>2397</v>
      </c>
      <c r="AT273" t="str">
        <f t="shared" si="46"/>
        <v>Colectora Este - 1840 - ZÁrate Bosh</v>
      </c>
    </row>
    <row r="274" spans="1:46" ht="15.75" thickBot="1" x14ac:dyDescent="0.3">
      <c r="A274" s="47">
        <v>11</v>
      </c>
      <c r="B274" s="47" t="s">
        <v>1446</v>
      </c>
      <c r="C274" s="47" t="s">
        <v>2378</v>
      </c>
      <c r="D274" s="47" t="s">
        <v>1455</v>
      </c>
      <c r="E274" s="47" t="s">
        <v>271</v>
      </c>
      <c r="F274" s="47" t="s">
        <v>3673</v>
      </c>
      <c r="G274" s="47" t="s">
        <v>3194</v>
      </c>
      <c r="H274" s="47" t="s">
        <v>3674</v>
      </c>
      <c r="I274" s="47" t="s">
        <v>2414</v>
      </c>
      <c r="J274" s="47"/>
      <c r="K274" s="47" t="s">
        <v>13201</v>
      </c>
      <c r="L274" s="47">
        <v>0.57127070426940918</v>
      </c>
      <c r="M274" s="47">
        <v>-34.481495378137787</v>
      </c>
      <c r="N274" s="47">
        <v>-58.875932775632158</v>
      </c>
      <c r="O274" s="47" t="s">
        <v>15371</v>
      </c>
      <c r="P274" s="47">
        <v>3</v>
      </c>
      <c r="Q274">
        <v>87</v>
      </c>
      <c r="S274" s="23" t="s">
        <v>2347</v>
      </c>
      <c r="T274" t="str">
        <f t="shared" si="40"/>
        <v>11</v>
      </c>
      <c r="V274" t="str">
        <f>+VLOOKUP(B274,MARCO!E:E,1,FALSE)</f>
        <v>Pilar</v>
      </c>
      <c r="W274" t="s">
        <v>134</v>
      </c>
      <c r="X274" t="s">
        <v>134</v>
      </c>
      <c r="Y274" t="str">
        <f t="shared" si="41"/>
        <v>R 11 - D 83 - 451 - 1793</v>
      </c>
      <c r="Z274" t="s">
        <v>20</v>
      </c>
      <c r="AA274" t="s">
        <v>2349</v>
      </c>
      <c r="AB274" t="s">
        <v>21</v>
      </c>
      <c r="AD274" t="str">
        <f t="shared" si="42"/>
        <v>Ep 23</v>
      </c>
      <c r="AE274" t="s">
        <v>22</v>
      </c>
      <c r="AF274" t="s">
        <v>23</v>
      </c>
      <c r="AG274" t="s">
        <v>26</v>
      </c>
      <c r="AH274" t="s">
        <v>2348</v>
      </c>
      <c r="AI274" s="13">
        <f t="shared" si="43"/>
        <v>87</v>
      </c>
      <c r="AJ274" s="13">
        <f t="shared" si="44"/>
        <v>3</v>
      </c>
      <c r="AK274" s="21">
        <v>1</v>
      </c>
      <c r="AM274" t="s">
        <v>2154</v>
      </c>
      <c r="AN274" t="str">
        <f t="shared" si="38"/>
        <v>R11</v>
      </c>
      <c r="AO274" s="20" t="str">
        <f t="shared" si="39"/>
        <v>FINES_R11</v>
      </c>
      <c r="AP274" s="25">
        <f t="shared" si="45"/>
        <v>0.57127070426940918</v>
      </c>
      <c r="AQ274" s="24" t="str">
        <f>+IFERROR(VLOOKUP(Y274,#REF!,2,FALSE),"-")</f>
        <v>-</v>
      </c>
      <c r="AR274" s="13" t="s">
        <v>2393</v>
      </c>
      <c r="AS274" t="s">
        <v>2397</v>
      </c>
      <c r="AT274" t="str">
        <f t="shared" si="46"/>
        <v>Rondeau - 777 - Villa Astolfi Villa Astolfi</v>
      </c>
    </row>
    <row r="275" spans="1:46" ht="15.75" thickBot="1" x14ac:dyDescent="0.3">
      <c r="A275" s="47">
        <v>11</v>
      </c>
      <c r="B275" s="47" t="s">
        <v>1446</v>
      </c>
      <c r="C275" s="47" t="s">
        <v>2374</v>
      </c>
      <c r="D275" s="47" t="s">
        <v>1458</v>
      </c>
      <c r="E275" s="47" t="s">
        <v>1459</v>
      </c>
      <c r="F275" s="47" t="s">
        <v>3676</v>
      </c>
      <c r="G275" s="47" t="s">
        <v>3677</v>
      </c>
      <c r="H275" s="47" t="s">
        <v>3678</v>
      </c>
      <c r="I275" s="47" t="s">
        <v>2414</v>
      </c>
      <c r="J275" s="47"/>
      <c r="K275" s="47" t="s">
        <v>13202</v>
      </c>
      <c r="L275" s="47">
        <v>0.4471382200717926</v>
      </c>
      <c r="M275" s="47">
        <v>-34.443769199999998</v>
      </c>
      <c r="N275" s="47">
        <v>-58.8080681</v>
      </c>
      <c r="O275" s="47" t="s">
        <v>15372</v>
      </c>
      <c r="P275" s="47">
        <v>2</v>
      </c>
      <c r="Q275">
        <v>31</v>
      </c>
      <c r="S275" s="23" t="s">
        <v>2347</v>
      </c>
      <c r="T275" t="str">
        <f t="shared" si="40"/>
        <v>11</v>
      </c>
      <c r="V275" t="str">
        <f>+VLOOKUP(B275,MARCO!E:E,1,FALSE)</f>
        <v>Pilar</v>
      </c>
      <c r="W275" t="s">
        <v>134</v>
      </c>
      <c r="X275" t="s">
        <v>134</v>
      </c>
      <c r="Y275" t="str">
        <f t="shared" si="41"/>
        <v>R 11 - D 83 - 453 - 1800</v>
      </c>
      <c r="Z275" t="s">
        <v>20</v>
      </c>
      <c r="AA275" t="s">
        <v>2349</v>
      </c>
      <c r="AB275" t="s">
        <v>21</v>
      </c>
      <c r="AD275" t="str">
        <f t="shared" si="42"/>
        <v>Edi</v>
      </c>
      <c r="AE275" t="s">
        <v>22</v>
      </c>
      <c r="AF275" t="s">
        <v>23</v>
      </c>
      <c r="AG275" t="s">
        <v>26</v>
      </c>
      <c r="AH275" t="s">
        <v>2348</v>
      </c>
      <c r="AI275" s="13">
        <f t="shared" si="43"/>
        <v>31</v>
      </c>
      <c r="AJ275" s="13">
        <f t="shared" si="44"/>
        <v>2</v>
      </c>
      <c r="AK275" s="21">
        <v>1</v>
      </c>
      <c r="AM275" t="s">
        <v>2154</v>
      </c>
      <c r="AN275" t="str">
        <f t="shared" si="38"/>
        <v>R11</v>
      </c>
      <c r="AO275" s="20" t="str">
        <f t="shared" si="39"/>
        <v>FINES_R11</v>
      </c>
      <c r="AP275" s="25">
        <f t="shared" si="45"/>
        <v>0.4471382200717926</v>
      </c>
      <c r="AQ275" s="24" t="str">
        <f>+IFERROR(VLOOKUP(Y275,#REF!,2,FALSE),"-")</f>
        <v>-</v>
      </c>
      <c r="AR275" s="13" t="s">
        <v>2393</v>
      </c>
      <c r="AS275" t="s">
        <v>2398</v>
      </c>
      <c r="AT275" t="str">
        <f t="shared" si="46"/>
        <v>Portinari - 1591 - Del Viso Del Viso</v>
      </c>
    </row>
    <row r="276" spans="1:46" ht="15.75" thickBot="1" x14ac:dyDescent="0.3">
      <c r="A276" s="47">
        <v>11</v>
      </c>
      <c r="B276" s="47" t="s">
        <v>1446</v>
      </c>
      <c r="C276" s="47" t="s">
        <v>2374</v>
      </c>
      <c r="D276" s="47" t="s">
        <v>1458</v>
      </c>
      <c r="E276" s="47" t="s">
        <v>1459</v>
      </c>
      <c r="F276" s="47" t="s">
        <v>3680</v>
      </c>
      <c r="G276" s="47" t="s">
        <v>3681</v>
      </c>
      <c r="H276" s="47" t="s">
        <v>3682</v>
      </c>
      <c r="I276" s="47" t="s">
        <v>2414</v>
      </c>
      <c r="J276" s="47"/>
      <c r="K276" s="47" t="s">
        <v>13203</v>
      </c>
      <c r="L276" s="47">
        <v>0.49568775296211243</v>
      </c>
      <c r="M276" s="47">
        <v>-34.447679899999997</v>
      </c>
      <c r="N276" s="47">
        <v>-58.805238699999997</v>
      </c>
      <c r="O276" s="47" t="s">
        <v>15373</v>
      </c>
      <c r="P276" s="47">
        <v>2</v>
      </c>
      <c r="Q276">
        <v>48</v>
      </c>
      <c r="S276" s="23" t="s">
        <v>2347</v>
      </c>
      <c r="T276" t="str">
        <f t="shared" si="40"/>
        <v>11</v>
      </c>
      <c r="V276" t="str">
        <f>+VLOOKUP(B276,MARCO!E:E,1,FALSE)</f>
        <v>Pilar</v>
      </c>
      <c r="W276" t="s">
        <v>134</v>
      </c>
      <c r="X276" t="s">
        <v>134</v>
      </c>
      <c r="Y276" t="str">
        <f t="shared" si="41"/>
        <v>R 11 - D 83 - 453 - 1802</v>
      </c>
      <c r="Z276" t="s">
        <v>20</v>
      </c>
      <c r="AA276" t="s">
        <v>2349</v>
      </c>
      <c r="AB276" t="s">
        <v>21</v>
      </c>
      <c r="AD276" t="str">
        <f t="shared" si="42"/>
        <v>Club Argetin O</v>
      </c>
      <c r="AE276" t="s">
        <v>22</v>
      </c>
      <c r="AF276" t="s">
        <v>23</v>
      </c>
      <c r="AG276" t="s">
        <v>26</v>
      </c>
      <c r="AH276" t="s">
        <v>2348</v>
      </c>
      <c r="AI276" s="13">
        <f t="shared" si="43"/>
        <v>48</v>
      </c>
      <c r="AJ276" s="13">
        <f t="shared" si="44"/>
        <v>2</v>
      </c>
      <c r="AK276" s="21">
        <v>1</v>
      </c>
      <c r="AM276" t="s">
        <v>2154</v>
      </c>
      <c r="AN276" t="str">
        <f t="shared" si="38"/>
        <v>R11</v>
      </c>
      <c r="AO276" s="20" t="str">
        <f t="shared" si="39"/>
        <v>FINES_R11</v>
      </c>
      <c r="AP276" s="25">
        <f t="shared" si="45"/>
        <v>0.49568775296211243</v>
      </c>
      <c r="AQ276" s="24" t="str">
        <f>+IFERROR(VLOOKUP(Y276,#REF!,2,FALSE),"-")</f>
        <v>-</v>
      </c>
      <c r="AR276" s="13" t="s">
        <v>2393</v>
      </c>
      <c r="AS276" t="s">
        <v>2398</v>
      </c>
      <c r="AT276" t="str">
        <f t="shared" si="46"/>
        <v>Drumon E Ituzaingo - Del Viso Del Viso</v>
      </c>
    </row>
    <row r="277" spans="1:46" ht="15.75" thickBot="1" x14ac:dyDescent="0.3">
      <c r="A277" s="47">
        <v>11</v>
      </c>
      <c r="B277" s="47" t="s">
        <v>1446</v>
      </c>
      <c r="C277" s="47" t="s">
        <v>2376</v>
      </c>
      <c r="D277" s="47" t="s">
        <v>1460</v>
      </c>
      <c r="E277" s="47" t="s">
        <v>445</v>
      </c>
      <c r="F277" s="47" t="s">
        <v>3684</v>
      </c>
      <c r="G277" s="47" t="s">
        <v>3685</v>
      </c>
      <c r="H277" s="47" t="s">
        <v>3686</v>
      </c>
      <c r="I277" s="47" t="s">
        <v>2414</v>
      </c>
      <c r="J277" s="47"/>
      <c r="K277" s="47" t="s">
        <v>13204</v>
      </c>
      <c r="L277" s="47">
        <v>0.33686470985412598</v>
      </c>
      <c r="M277" s="47">
        <v>-34.443909566854302</v>
      </c>
      <c r="N277" s="47">
        <v>-58.932110036780323</v>
      </c>
      <c r="O277" s="47" t="s">
        <v>15374</v>
      </c>
      <c r="P277" s="47">
        <v>2</v>
      </c>
      <c r="Q277">
        <v>35</v>
      </c>
      <c r="S277" s="23" t="s">
        <v>2347</v>
      </c>
      <c r="T277" t="str">
        <f t="shared" si="40"/>
        <v>11</v>
      </c>
      <c r="V277" t="str">
        <f>+VLOOKUP(B277,MARCO!E:E,1,FALSE)</f>
        <v>Pilar</v>
      </c>
      <c r="W277" t="s">
        <v>134</v>
      </c>
      <c r="X277" t="s">
        <v>134</v>
      </c>
      <c r="Y277" t="str">
        <f t="shared" si="41"/>
        <v>R 11 - D 83 - 454 - 1803</v>
      </c>
      <c r="Z277" t="s">
        <v>20</v>
      </c>
      <c r="AA277" t="s">
        <v>2349</v>
      </c>
      <c r="AB277" t="s">
        <v>21</v>
      </c>
      <c r="AD277" t="str">
        <f t="shared" si="42"/>
        <v>Ep N°7</v>
      </c>
      <c r="AE277" t="s">
        <v>22</v>
      </c>
      <c r="AF277" t="s">
        <v>23</v>
      </c>
      <c r="AG277" t="s">
        <v>26</v>
      </c>
      <c r="AH277" t="s">
        <v>2348</v>
      </c>
      <c r="AI277" s="13">
        <f t="shared" si="43"/>
        <v>35</v>
      </c>
      <c r="AJ277" s="13">
        <f t="shared" si="44"/>
        <v>2</v>
      </c>
      <c r="AK277" s="21">
        <v>1</v>
      </c>
      <c r="AM277" t="s">
        <v>2154</v>
      </c>
      <c r="AN277" t="str">
        <f t="shared" si="38"/>
        <v>R11</v>
      </c>
      <c r="AO277" s="20" t="str">
        <f t="shared" si="39"/>
        <v>FINES_R11</v>
      </c>
      <c r="AP277" s="25">
        <f t="shared" si="45"/>
        <v>0.33686470985412598</v>
      </c>
      <c r="AQ277" s="24" t="str">
        <f>+IFERROR(VLOOKUP(Y277,#REF!,2,FALSE),"-")</f>
        <v>-</v>
      </c>
      <c r="AR277" s="13" t="s">
        <v>2393</v>
      </c>
      <c r="AS277" t="s">
        <v>2397</v>
      </c>
      <c r="AT277" t="str">
        <f t="shared" si="46"/>
        <v>Las Alondras - 1141 - Villa Rosa Tribarrial</v>
      </c>
    </row>
    <row r="278" spans="1:46" ht="15.75" thickBot="1" x14ac:dyDescent="0.3">
      <c r="A278" s="47">
        <v>11</v>
      </c>
      <c r="B278" s="47" t="s">
        <v>1446</v>
      </c>
      <c r="C278" s="47" t="s">
        <v>2385</v>
      </c>
      <c r="D278" s="47" t="s">
        <v>1461</v>
      </c>
      <c r="E278" s="47" t="s">
        <v>447</v>
      </c>
      <c r="F278" s="47" t="s">
        <v>3688</v>
      </c>
      <c r="G278" s="47" t="s">
        <v>3689</v>
      </c>
      <c r="H278" s="47" t="s">
        <v>3690</v>
      </c>
      <c r="I278" s="47" t="s">
        <v>2414</v>
      </c>
      <c r="J278" s="47"/>
      <c r="K278" s="47" t="s">
        <v>13205</v>
      </c>
      <c r="L278" s="47">
        <v>0.57854759693145752</v>
      </c>
      <c r="M278" s="47">
        <v>-34.413905385568199</v>
      </c>
      <c r="N278" s="47">
        <v>-58.774766898748901</v>
      </c>
      <c r="O278" s="47" t="s">
        <v>15375</v>
      </c>
      <c r="P278" s="47">
        <v>6</v>
      </c>
      <c r="Q278">
        <v>112</v>
      </c>
      <c r="S278" s="23" t="s">
        <v>2347</v>
      </c>
      <c r="T278" t="str">
        <f t="shared" si="40"/>
        <v>11</v>
      </c>
      <c r="V278" t="str">
        <f>+VLOOKUP(B278,MARCO!E:E,1,FALSE)</f>
        <v>Pilar</v>
      </c>
      <c r="W278" t="s">
        <v>134</v>
      </c>
      <c r="X278" t="s">
        <v>134</v>
      </c>
      <c r="Y278" t="str">
        <f t="shared" si="41"/>
        <v>R 11 - D 83 - 455 - 1805</v>
      </c>
      <c r="Z278" t="s">
        <v>20</v>
      </c>
      <c r="AA278" t="s">
        <v>2349</v>
      </c>
      <c r="AB278" t="s">
        <v>21</v>
      </c>
      <c r="AD278" t="str">
        <f t="shared" si="42"/>
        <v>Ep N°24</v>
      </c>
      <c r="AE278" t="s">
        <v>22</v>
      </c>
      <c r="AF278" t="s">
        <v>23</v>
      </c>
      <c r="AG278" t="s">
        <v>26</v>
      </c>
      <c r="AH278" t="s">
        <v>2348</v>
      </c>
      <c r="AI278" s="13">
        <f t="shared" si="43"/>
        <v>112</v>
      </c>
      <c r="AJ278" s="13">
        <f t="shared" si="44"/>
        <v>6</v>
      </c>
      <c r="AK278" s="21">
        <v>1</v>
      </c>
      <c r="AM278" t="s">
        <v>2154</v>
      </c>
      <c r="AN278" t="str">
        <f t="shared" si="38"/>
        <v>R11</v>
      </c>
      <c r="AO278" s="20" t="str">
        <f t="shared" si="39"/>
        <v>FINES_R11</v>
      </c>
      <c r="AP278" s="25">
        <f t="shared" si="45"/>
        <v>0.57854759693145752</v>
      </c>
      <c r="AQ278" s="24" t="str">
        <f>+IFERROR(VLOOKUP(Y278,#REF!,2,FALSE),"-")</f>
        <v>-</v>
      </c>
      <c r="AR278" s="13" t="s">
        <v>2393</v>
      </c>
      <c r="AS278" t="s">
        <v>2398</v>
      </c>
      <c r="AT278" t="str">
        <f t="shared" si="46"/>
        <v>Ruta 26 Y Beliera - Lagomarsino Salas</v>
      </c>
    </row>
    <row r="279" spans="1:46" ht="15.75" thickBot="1" x14ac:dyDescent="0.3">
      <c r="A279" s="47">
        <v>11</v>
      </c>
      <c r="B279" s="47" t="s">
        <v>1446</v>
      </c>
      <c r="C279" s="47" t="s">
        <v>2369</v>
      </c>
      <c r="D279" s="47" t="s">
        <v>1456</v>
      </c>
      <c r="E279" s="47" t="s">
        <v>1457</v>
      </c>
      <c r="F279" s="47" t="s">
        <v>3692</v>
      </c>
      <c r="G279" s="47" t="s">
        <v>3693</v>
      </c>
      <c r="H279" s="47" t="s">
        <v>3694</v>
      </c>
      <c r="I279" s="47" t="s">
        <v>2414</v>
      </c>
      <c r="J279" s="47"/>
      <c r="K279" s="47" t="s">
        <v>13206</v>
      </c>
      <c r="L279" s="47">
        <v>0.57126796245574951</v>
      </c>
      <c r="M279" s="47">
        <v>-34.493812234646597</v>
      </c>
      <c r="N279" s="47">
        <v>-58.837801105735899</v>
      </c>
      <c r="O279" s="47" t="s">
        <v>15376</v>
      </c>
      <c r="P279" s="47">
        <v>5</v>
      </c>
      <c r="Q279">
        <v>132</v>
      </c>
      <c r="S279" s="23" t="s">
        <v>2347</v>
      </c>
      <c r="T279" t="str">
        <f t="shared" si="40"/>
        <v>11</v>
      </c>
      <c r="V279" t="str">
        <f>+VLOOKUP(B279,MARCO!E:E,1,FALSE)</f>
        <v>Pilar</v>
      </c>
      <c r="W279" t="s">
        <v>134</v>
      </c>
      <c r="X279" t="s">
        <v>134</v>
      </c>
      <c r="Y279" t="str">
        <f t="shared" si="41"/>
        <v>R 11 - D 83 - 452 - 1796</v>
      </c>
      <c r="Z279" t="s">
        <v>20</v>
      </c>
      <c r="AA279" t="s">
        <v>2349</v>
      </c>
      <c r="AB279" t="s">
        <v>21</v>
      </c>
      <c r="AD279" t="str">
        <f t="shared" si="42"/>
        <v>Ep N° 27</v>
      </c>
      <c r="AE279" t="s">
        <v>22</v>
      </c>
      <c r="AF279" t="s">
        <v>23</v>
      </c>
      <c r="AG279" t="s">
        <v>26</v>
      </c>
      <c r="AH279" t="s">
        <v>2348</v>
      </c>
      <c r="AI279" s="13">
        <f t="shared" si="43"/>
        <v>132</v>
      </c>
      <c r="AJ279" s="13">
        <f t="shared" si="44"/>
        <v>5</v>
      </c>
      <c r="AK279" s="21">
        <v>1</v>
      </c>
      <c r="AM279" t="s">
        <v>2154</v>
      </c>
      <c r="AN279" t="str">
        <f t="shared" si="38"/>
        <v>R11</v>
      </c>
      <c r="AO279" s="20" t="str">
        <f t="shared" si="39"/>
        <v>FINES_R11</v>
      </c>
      <c r="AP279" s="25">
        <f t="shared" si="45"/>
        <v>0.57126796245574951</v>
      </c>
      <c r="AQ279" s="24" t="str">
        <f>+IFERROR(VLOOKUP(Y279,#REF!,2,FALSE),"-")</f>
        <v>-</v>
      </c>
      <c r="AR279" s="13" t="s">
        <v>2393</v>
      </c>
      <c r="AS279" t="s">
        <v>2397</v>
      </c>
      <c r="AT279" t="str">
        <f t="shared" si="46"/>
        <v>Pacheco Y Bolivar - Presidente Derqui Derqui Centro</v>
      </c>
    </row>
    <row r="280" spans="1:46" ht="15.75" thickBot="1" x14ac:dyDescent="0.3">
      <c r="A280" s="47">
        <v>11</v>
      </c>
      <c r="B280" s="47" t="s">
        <v>1446</v>
      </c>
      <c r="C280" s="47" t="s">
        <v>2374</v>
      </c>
      <c r="D280" s="47" t="s">
        <v>1458</v>
      </c>
      <c r="E280" s="47" t="s">
        <v>1459</v>
      </c>
      <c r="F280" s="47" t="s">
        <v>3696</v>
      </c>
      <c r="G280" s="47" t="s">
        <v>3697</v>
      </c>
      <c r="H280" s="47" t="s">
        <v>3698</v>
      </c>
      <c r="I280" s="47" t="s">
        <v>2414</v>
      </c>
      <c r="J280" s="47" t="s">
        <v>3700</v>
      </c>
      <c r="K280" s="47" t="s">
        <v>13207</v>
      </c>
      <c r="L280" s="47">
        <v>0.42910122871398931</v>
      </c>
      <c r="M280" s="47">
        <v>-34.432965620366801</v>
      </c>
      <c r="N280" s="47">
        <v>-58.788776734458203</v>
      </c>
      <c r="O280" s="47" t="s">
        <v>15377</v>
      </c>
      <c r="P280" s="47">
        <v>3</v>
      </c>
      <c r="Q280">
        <v>99</v>
      </c>
      <c r="S280" s="23" t="s">
        <v>2347</v>
      </c>
      <c r="T280" t="str">
        <f t="shared" si="40"/>
        <v>11</v>
      </c>
      <c r="V280" t="str">
        <f>+VLOOKUP(B280,MARCO!E:E,1,FALSE)</f>
        <v>Pilar</v>
      </c>
      <c r="W280" t="s">
        <v>134</v>
      </c>
      <c r="X280" t="s">
        <v>134</v>
      </c>
      <c r="Y280" t="str">
        <f t="shared" si="41"/>
        <v>R 11 - D 83 - 453 - 1895</v>
      </c>
      <c r="Z280" t="s">
        <v>20</v>
      </c>
      <c r="AA280" t="s">
        <v>2349</v>
      </c>
      <c r="AB280" t="s">
        <v>21</v>
      </c>
      <c r="AD280" t="str">
        <f t="shared" si="42"/>
        <v>Ep Nº 25</v>
      </c>
      <c r="AE280" t="s">
        <v>22</v>
      </c>
      <c r="AF280" t="s">
        <v>23</v>
      </c>
      <c r="AG280" t="s">
        <v>26</v>
      </c>
      <c r="AH280" t="s">
        <v>2348</v>
      </c>
      <c r="AI280" s="13">
        <f t="shared" si="43"/>
        <v>99</v>
      </c>
      <c r="AJ280" s="13">
        <f t="shared" si="44"/>
        <v>3</v>
      </c>
      <c r="AK280" s="21">
        <v>1</v>
      </c>
      <c r="AM280" t="s">
        <v>2154</v>
      </c>
      <c r="AN280" t="str">
        <f t="shared" si="38"/>
        <v>R11</v>
      </c>
      <c r="AO280" s="20" t="str">
        <f t="shared" si="39"/>
        <v>FINES_R11</v>
      </c>
      <c r="AP280" s="25">
        <f t="shared" si="45"/>
        <v>0.42910122871398931</v>
      </c>
      <c r="AQ280" s="24" t="str">
        <f>+IFERROR(VLOOKUP(Y280,#REF!,2,FALSE),"-")</f>
        <v>-</v>
      </c>
      <c r="AR280" s="13" t="s">
        <v>2393</v>
      </c>
      <c r="AS280" t="s">
        <v>2398</v>
      </c>
      <c r="AT280" t="str">
        <f t="shared" si="46"/>
        <v>Las Margaritas - 1118 e/ Los Claveles y Los Gladiolos - Del Viso Del Viso</v>
      </c>
    </row>
    <row r="281" spans="1:46" ht="15.75" thickBot="1" x14ac:dyDescent="0.3">
      <c r="A281" s="47">
        <v>11</v>
      </c>
      <c r="B281" s="47" t="s">
        <v>1446</v>
      </c>
      <c r="C281" s="47" t="s">
        <v>2378</v>
      </c>
      <c r="D281" s="47" t="s">
        <v>1455</v>
      </c>
      <c r="E281" s="47" t="s">
        <v>271</v>
      </c>
      <c r="F281" s="47" t="s">
        <v>3702</v>
      </c>
      <c r="G281" s="47" t="s">
        <v>3703</v>
      </c>
      <c r="H281" s="47" t="s">
        <v>3704</v>
      </c>
      <c r="I281" s="47" t="s">
        <v>2414</v>
      </c>
      <c r="J281" s="47" t="s">
        <v>3706</v>
      </c>
      <c r="K281" s="47" t="s">
        <v>13208</v>
      </c>
      <c r="L281" s="47">
        <v>0.5674433708190918</v>
      </c>
      <c r="M281" s="47">
        <v>-34.463949100000001</v>
      </c>
      <c r="N281" s="47">
        <v>-58.890695600000001</v>
      </c>
      <c r="O281" s="47" t="s">
        <v>15378</v>
      </c>
      <c r="P281" s="47">
        <v>2</v>
      </c>
      <c r="Q281">
        <v>50</v>
      </c>
      <c r="S281" s="23" t="s">
        <v>2347</v>
      </c>
      <c r="T281" t="str">
        <f t="shared" si="40"/>
        <v>11</v>
      </c>
      <c r="V281" t="str">
        <f>+VLOOKUP(B281,MARCO!E:E,1,FALSE)</f>
        <v>Pilar</v>
      </c>
      <c r="W281" t="s">
        <v>134</v>
      </c>
      <c r="X281" t="s">
        <v>134</v>
      </c>
      <c r="Y281" t="str">
        <f t="shared" si="41"/>
        <v>R 11 - D 83 - 451 - 1795</v>
      </c>
      <c r="Z281" t="s">
        <v>20</v>
      </c>
      <c r="AA281" t="s">
        <v>2349</v>
      </c>
      <c r="AB281" t="s">
        <v>21</v>
      </c>
      <c r="AD281" t="str">
        <f t="shared" si="42"/>
        <v>Escuela Municipal Pilarica</v>
      </c>
      <c r="AE281" t="s">
        <v>22</v>
      </c>
      <c r="AF281" t="s">
        <v>23</v>
      </c>
      <c r="AG281" t="s">
        <v>26</v>
      </c>
      <c r="AH281" t="s">
        <v>2348</v>
      </c>
      <c r="AI281" s="13">
        <f t="shared" si="43"/>
        <v>50</v>
      </c>
      <c r="AJ281" s="13">
        <f t="shared" si="44"/>
        <v>2</v>
      </c>
      <c r="AK281" s="21">
        <v>1</v>
      </c>
      <c r="AM281" t="s">
        <v>2154</v>
      </c>
      <c r="AN281" t="str">
        <f t="shared" si="38"/>
        <v>R11</v>
      </c>
      <c r="AO281" s="20" t="str">
        <f t="shared" si="39"/>
        <v>FINES_R11</v>
      </c>
      <c r="AP281" s="25">
        <f t="shared" si="45"/>
        <v>0.5674433708190918</v>
      </c>
      <c r="AQ281" s="24" t="str">
        <f>+IFERROR(VLOOKUP(Y281,#REF!,2,FALSE),"-")</f>
        <v>-</v>
      </c>
      <c r="AR281" s="13" t="s">
        <v>2393</v>
      </c>
      <c r="AS281" t="s">
        <v>2397</v>
      </c>
      <c r="AT281" t="str">
        <f t="shared" si="46"/>
        <v>Posadas1700 - 1700 - Pilar Pilar Centro</v>
      </c>
    </row>
    <row r="282" spans="1:46" ht="15.75" thickBot="1" x14ac:dyDescent="0.3">
      <c r="A282" s="47">
        <v>11</v>
      </c>
      <c r="B282" s="47" t="s">
        <v>1446</v>
      </c>
      <c r="C282" s="47" t="s">
        <v>2376</v>
      </c>
      <c r="D282" s="47" t="s">
        <v>1460</v>
      </c>
      <c r="E282" s="47" t="s">
        <v>445</v>
      </c>
      <c r="F282" s="47" t="s">
        <v>3707</v>
      </c>
      <c r="G282" s="47" t="s">
        <v>3708</v>
      </c>
      <c r="H282" s="47" t="s">
        <v>3709</v>
      </c>
      <c r="I282" s="47" t="s">
        <v>2414</v>
      </c>
      <c r="J282" s="47" t="s">
        <v>3711</v>
      </c>
      <c r="K282" s="47" t="s">
        <v>13209</v>
      </c>
      <c r="L282" s="47">
        <v>0.73293405771255493</v>
      </c>
      <c r="M282" s="47">
        <v>-34.43777</v>
      </c>
      <c r="N282" s="47">
        <v>-58.912860000000002</v>
      </c>
      <c r="O282" s="47" t="s">
        <v>15379</v>
      </c>
      <c r="P282" s="47">
        <v>4</v>
      </c>
      <c r="Q282">
        <v>107</v>
      </c>
      <c r="S282" s="23" t="s">
        <v>2347</v>
      </c>
      <c r="T282" t="str">
        <f t="shared" si="40"/>
        <v>11</v>
      </c>
      <c r="V282" t="str">
        <f>+VLOOKUP(B282,MARCO!E:E,1,FALSE)</f>
        <v>Pilar</v>
      </c>
      <c r="W282" t="s">
        <v>134</v>
      </c>
      <c r="X282" t="s">
        <v>134</v>
      </c>
      <c r="Y282" t="str">
        <f t="shared" si="41"/>
        <v>R 11 - D 83 - 454 - 1804</v>
      </c>
      <c r="Z282" t="s">
        <v>20</v>
      </c>
      <c r="AA282" t="s">
        <v>2349</v>
      </c>
      <c r="AB282" t="s">
        <v>21</v>
      </c>
      <c r="AD282" t="str">
        <f t="shared" si="42"/>
        <v>Es N°18</v>
      </c>
      <c r="AE282" t="s">
        <v>22</v>
      </c>
      <c r="AF282" t="s">
        <v>23</v>
      </c>
      <c r="AG282" t="s">
        <v>26</v>
      </c>
      <c r="AH282" t="s">
        <v>2348</v>
      </c>
      <c r="AI282" s="13">
        <f t="shared" si="43"/>
        <v>107</v>
      </c>
      <c r="AJ282" s="13">
        <f t="shared" si="44"/>
        <v>4</v>
      </c>
      <c r="AK282" s="21">
        <v>1</v>
      </c>
      <c r="AM282" t="s">
        <v>2154</v>
      </c>
      <c r="AN282" t="str">
        <f t="shared" si="38"/>
        <v>R11</v>
      </c>
      <c r="AO282" s="20" t="str">
        <f t="shared" si="39"/>
        <v>FINES_R11</v>
      </c>
      <c r="AP282" s="25">
        <f t="shared" si="45"/>
        <v>0.73293405771255493</v>
      </c>
      <c r="AQ282" s="24" t="str">
        <f>+IFERROR(VLOOKUP(Y282,#REF!,2,FALSE),"-")</f>
        <v>-</v>
      </c>
      <c r="AR282" s="13" t="s">
        <v>2393</v>
      </c>
      <c r="AS282" t="s">
        <v>2398</v>
      </c>
      <c r="AT282" t="str">
        <f t="shared" si="46"/>
        <v>Nicaragua - 1243 - Tibarrial Villa Rosa</v>
      </c>
    </row>
    <row r="283" spans="1:46" ht="15.75" thickBot="1" x14ac:dyDescent="0.3">
      <c r="A283" s="47">
        <v>11</v>
      </c>
      <c r="B283" s="47" t="s">
        <v>1446</v>
      </c>
      <c r="C283" s="47" t="s">
        <v>3437</v>
      </c>
      <c r="D283" s="47" t="s">
        <v>1462</v>
      </c>
      <c r="E283" s="47" t="s">
        <v>1463</v>
      </c>
      <c r="F283" s="47" t="s">
        <v>3714</v>
      </c>
      <c r="G283" s="47" t="s">
        <v>3715</v>
      </c>
      <c r="H283" s="47" t="s">
        <v>3716</v>
      </c>
      <c r="I283" s="47" t="s">
        <v>2414</v>
      </c>
      <c r="J283" s="47" t="s">
        <v>3706</v>
      </c>
      <c r="K283" s="47" t="s">
        <v>13210</v>
      </c>
      <c r="L283" s="47">
        <v>0.67491918802261353</v>
      </c>
      <c r="M283" s="47">
        <v>-34.456312039568601</v>
      </c>
      <c r="N283" s="47">
        <v>-58.780111733269301</v>
      </c>
      <c r="O283" s="47" t="s">
        <v>15380</v>
      </c>
      <c r="P283" s="47">
        <v>2</v>
      </c>
      <c r="Q283">
        <v>72</v>
      </c>
      <c r="S283" s="23" t="s">
        <v>2347</v>
      </c>
      <c r="T283" t="str">
        <f t="shared" si="40"/>
        <v>11</v>
      </c>
      <c r="V283" t="str">
        <f>+VLOOKUP(B283,MARCO!E:E,1,FALSE)</f>
        <v>Pilar</v>
      </c>
      <c r="W283" t="s">
        <v>134</v>
      </c>
      <c r="X283" t="s">
        <v>134</v>
      </c>
      <c r="Y283" t="str">
        <f t="shared" si="41"/>
        <v>R 11 - D 83 - 456 - 1806</v>
      </c>
      <c r="Z283" t="s">
        <v>20</v>
      </c>
      <c r="AA283" t="s">
        <v>2349</v>
      </c>
      <c r="AB283" t="s">
        <v>21</v>
      </c>
      <c r="AD283" t="str">
        <f t="shared" si="42"/>
        <v>Ep N°33</v>
      </c>
      <c r="AE283" t="s">
        <v>22</v>
      </c>
      <c r="AF283" t="s">
        <v>23</v>
      </c>
      <c r="AG283" t="s">
        <v>26</v>
      </c>
      <c r="AH283" t="s">
        <v>2348</v>
      </c>
      <c r="AI283" s="13">
        <f t="shared" si="43"/>
        <v>72</v>
      </c>
      <c r="AJ283" s="13">
        <f t="shared" si="44"/>
        <v>2</v>
      </c>
      <c r="AK283" s="21">
        <v>1</v>
      </c>
      <c r="AM283" t="s">
        <v>2154</v>
      </c>
      <c r="AN283" t="str">
        <f t="shared" si="38"/>
        <v>R11</v>
      </c>
      <c r="AO283" s="20" t="str">
        <f t="shared" si="39"/>
        <v>FINES_R11</v>
      </c>
      <c r="AP283" s="25">
        <f t="shared" si="45"/>
        <v>0.67491918802261353</v>
      </c>
      <c r="AQ283" s="24" t="str">
        <f>+IFERROR(VLOOKUP(Y283,#REF!,2,FALSE),"-")</f>
        <v>-</v>
      </c>
      <c r="AR283" s="13" t="s">
        <v>2393</v>
      </c>
      <c r="AS283" t="s">
        <v>2398</v>
      </c>
      <c r="AT283" t="str">
        <f t="shared" si="46"/>
        <v>Cataneo Y Santa Julia - Manuel Alberti</v>
      </c>
    </row>
    <row r="284" spans="1:46" ht="15.75" thickBot="1" x14ac:dyDescent="0.3">
      <c r="A284" s="47">
        <v>11</v>
      </c>
      <c r="B284" s="47" t="s">
        <v>1446</v>
      </c>
      <c r="C284" s="47" t="s">
        <v>2369</v>
      </c>
      <c r="D284" s="47" t="s">
        <v>1456</v>
      </c>
      <c r="E284" s="47" t="s">
        <v>1457</v>
      </c>
      <c r="F284" s="47" t="s">
        <v>3718</v>
      </c>
      <c r="G284" s="47" t="s">
        <v>3719</v>
      </c>
      <c r="H284" s="47" t="s">
        <v>3720</v>
      </c>
      <c r="I284" s="47" t="s">
        <v>2414</v>
      </c>
      <c r="J284" s="47"/>
      <c r="K284" s="47" t="s">
        <v>13211</v>
      </c>
      <c r="L284" s="47">
        <v>0.63193392753601074</v>
      </c>
      <c r="M284" s="47">
        <v>-34.487208830322899</v>
      </c>
      <c r="N284" s="47">
        <v>-58.831622719212703</v>
      </c>
      <c r="O284" s="47" t="s">
        <v>15381</v>
      </c>
      <c r="P284" s="47">
        <v>3</v>
      </c>
      <c r="Q284">
        <v>71</v>
      </c>
      <c r="S284" s="23" t="s">
        <v>2347</v>
      </c>
      <c r="T284" t="str">
        <f t="shared" si="40"/>
        <v>11</v>
      </c>
      <c r="V284" t="str">
        <f>+VLOOKUP(B284,MARCO!E:E,1,FALSE)</f>
        <v>Pilar</v>
      </c>
      <c r="W284" t="s">
        <v>134</v>
      </c>
      <c r="X284" t="s">
        <v>134</v>
      </c>
      <c r="Y284" t="str">
        <f t="shared" si="41"/>
        <v>R 11 - D 83 - 452 - 1797</v>
      </c>
      <c r="Z284" t="s">
        <v>20</v>
      </c>
      <c r="AA284" t="s">
        <v>2349</v>
      </c>
      <c r="AB284" t="s">
        <v>21</v>
      </c>
      <c r="AD284" t="str">
        <f t="shared" si="42"/>
        <v>Ep N°22</v>
      </c>
      <c r="AE284" t="s">
        <v>22</v>
      </c>
      <c r="AF284" t="s">
        <v>23</v>
      </c>
      <c r="AG284" t="s">
        <v>26</v>
      </c>
      <c r="AH284" t="s">
        <v>2348</v>
      </c>
      <c r="AI284" s="13">
        <f t="shared" si="43"/>
        <v>71</v>
      </c>
      <c r="AJ284" s="13">
        <f t="shared" si="44"/>
        <v>3</v>
      </c>
      <c r="AK284" s="21">
        <v>1</v>
      </c>
      <c r="AM284" t="s">
        <v>2154</v>
      </c>
      <c r="AN284" t="str">
        <f t="shared" si="38"/>
        <v>R11</v>
      </c>
      <c r="AO284" s="20" t="str">
        <f t="shared" si="39"/>
        <v>FINES_R11</v>
      </c>
      <c r="AP284" s="25">
        <f t="shared" si="45"/>
        <v>0.63193392753601074</v>
      </c>
      <c r="AQ284" s="24" t="str">
        <f>+IFERROR(VLOOKUP(Y284,#REF!,2,FALSE),"-")</f>
        <v>-</v>
      </c>
      <c r="AR284" s="13" t="s">
        <v>2393</v>
      </c>
      <c r="AS284" t="s">
        <v>2397</v>
      </c>
      <c r="AT284" t="str">
        <f t="shared" si="46"/>
        <v>Salta Y Bolivia - Presidente Derqui Monterrey</v>
      </c>
    </row>
    <row r="285" spans="1:46" ht="15.75" thickBot="1" x14ac:dyDescent="0.3">
      <c r="A285" s="47">
        <v>11</v>
      </c>
      <c r="B285" s="47" t="s">
        <v>1446</v>
      </c>
      <c r="C285" s="47" t="s">
        <v>2369</v>
      </c>
      <c r="D285" s="47" t="s">
        <v>1456</v>
      </c>
      <c r="E285" s="47" t="s">
        <v>1457</v>
      </c>
      <c r="F285" s="47" t="s">
        <v>3722</v>
      </c>
      <c r="G285" s="47" t="s">
        <v>3723</v>
      </c>
      <c r="H285" s="47" t="s">
        <v>3724</v>
      </c>
      <c r="I285" s="47" t="s">
        <v>2414</v>
      </c>
      <c r="J285" s="47"/>
      <c r="K285" s="47" t="s">
        <v>13212</v>
      </c>
      <c r="L285" s="47">
        <v>0.67236334085464478</v>
      </c>
      <c r="M285" s="47">
        <v>-34.496159592890599</v>
      </c>
      <c r="N285" s="47">
        <v>-58.849649561277701</v>
      </c>
      <c r="O285" s="47" t="s">
        <v>15382</v>
      </c>
      <c r="P285" s="47">
        <v>3</v>
      </c>
      <c r="Q285">
        <v>72</v>
      </c>
      <c r="S285" s="23" t="s">
        <v>2347</v>
      </c>
      <c r="T285" t="str">
        <f t="shared" si="40"/>
        <v>11</v>
      </c>
      <c r="V285" t="str">
        <f>+VLOOKUP(B285,MARCO!E:E,1,FALSE)</f>
        <v>Pilar</v>
      </c>
      <c r="W285" t="s">
        <v>134</v>
      </c>
      <c r="X285" t="s">
        <v>134</v>
      </c>
      <c r="Y285" t="str">
        <f t="shared" si="41"/>
        <v>R 11 - D 83 - 452 - 1798</v>
      </c>
      <c r="Z285" t="s">
        <v>20</v>
      </c>
      <c r="AA285" t="s">
        <v>2349</v>
      </c>
      <c r="AB285" t="s">
        <v>21</v>
      </c>
      <c r="AD285" t="str">
        <f t="shared" si="42"/>
        <v>Ep N°30</v>
      </c>
      <c r="AE285" t="s">
        <v>22</v>
      </c>
      <c r="AF285" t="s">
        <v>23</v>
      </c>
      <c r="AG285" t="s">
        <v>26</v>
      </c>
      <c r="AH285" t="s">
        <v>2348</v>
      </c>
      <c r="AI285" s="13">
        <f t="shared" si="43"/>
        <v>72</v>
      </c>
      <c r="AJ285" s="13">
        <f t="shared" si="44"/>
        <v>3</v>
      </c>
      <c r="AK285" s="21">
        <v>1</v>
      </c>
      <c r="AM285" t="s">
        <v>2154</v>
      </c>
      <c r="AN285" t="str">
        <f t="shared" si="38"/>
        <v>R11</v>
      </c>
      <c r="AO285" s="20" t="str">
        <f t="shared" si="39"/>
        <v>FINES_R11</v>
      </c>
      <c r="AP285" s="25">
        <f t="shared" si="45"/>
        <v>0.67236334085464478</v>
      </c>
      <c r="AQ285" s="24" t="str">
        <f>+IFERROR(VLOOKUP(Y285,#REF!,2,FALSE),"-")</f>
        <v>-</v>
      </c>
      <c r="AR285" s="13" t="s">
        <v>2393</v>
      </c>
      <c r="AS285" t="s">
        <v>2397</v>
      </c>
      <c r="AT285" t="str">
        <f t="shared" si="46"/>
        <v>Puerto Rico - 585 - Presidente Derqui Toro</v>
      </c>
    </row>
    <row r="286" spans="1:46" ht="15.75" thickBot="1" x14ac:dyDescent="0.3">
      <c r="A286" s="47">
        <v>11</v>
      </c>
      <c r="B286" s="47" t="s">
        <v>1446</v>
      </c>
      <c r="C286" s="47" t="s">
        <v>2369</v>
      </c>
      <c r="D286" s="47" t="s">
        <v>1456</v>
      </c>
      <c r="E286" s="47" t="s">
        <v>1457</v>
      </c>
      <c r="F286" s="47" t="s">
        <v>3726</v>
      </c>
      <c r="G286" s="47" t="s">
        <v>3727</v>
      </c>
      <c r="H286" s="47" t="s">
        <v>3728</v>
      </c>
      <c r="I286" s="47" t="s">
        <v>2414</v>
      </c>
      <c r="J286" s="47"/>
      <c r="K286" s="47" t="s">
        <v>13213</v>
      </c>
      <c r="L286" s="47">
        <v>0.44697287678718572</v>
      </c>
      <c r="M286" s="47">
        <v>-34.452364115611203</v>
      </c>
      <c r="N286" s="47">
        <v>-58.8257308710823</v>
      </c>
      <c r="O286" s="47" t="s">
        <v>15383</v>
      </c>
      <c r="P286" s="47">
        <v>2</v>
      </c>
      <c r="Q286">
        <v>48</v>
      </c>
      <c r="S286" s="23" t="s">
        <v>2347</v>
      </c>
      <c r="T286" t="str">
        <f t="shared" si="40"/>
        <v>11</v>
      </c>
      <c r="V286" t="str">
        <f>+VLOOKUP(B286,MARCO!E:E,1,FALSE)</f>
        <v>Pilar</v>
      </c>
      <c r="W286" t="s">
        <v>134</v>
      </c>
      <c r="X286" t="s">
        <v>134</v>
      </c>
      <c r="Y286" t="str">
        <f t="shared" si="41"/>
        <v>R 11 - D 83 - 452 - 1799</v>
      </c>
      <c r="Z286" t="s">
        <v>20</v>
      </c>
      <c r="AA286" t="s">
        <v>2349</v>
      </c>
      <c r="AB286" t="s">
        <v>21</v>
      </c>
      <c r="AD286" t="str">
        <f t="shared" si="42"/>
        <v>Ep N°16</v>
      </c>
      <c r="AE286" t="s">
        <v>22</v>
      </c>
      <c r="AF286" t="s">
        <v>23</v>
      </c>
      <c r="AG286" t="s">
        <v>26</v>
      </c>
      <c r="AH286" t="s">
        <v>2348</v>
      </c>
      <c r="AI286" s="13">
        <f t="shared" si="43"/>
        <v>48</v>
      </c>
      <c r="AJ286" s="13">
        <f t="shared" si="44"/>
        <v>2</v>
      </c>
      <c r="AK286" s="21">
        <v>1</v>
      </c>
      <c r="AM286" t="s">
        <v>2154</v>
      </c>
      <c r="AN286" t="str">
        <f t="shared" si="38"/>
        <v>R11</v>
      </c>
      <c r="AO286" s="20" t="str">
        <f t="shared" si="39"/>
        <v>FINES_R11</v>
      </c>
      <c r="AP286" s="25">
        <f t="shared" si="45"/>
        <v>0.44697287678718572</v>
      </c>
      <c r="AQ286" s="24" t="str">
        <f>+IFERROR(VLOOKUP(Y286,#REF!,2,FALSE),"-")</f>
        <v>-</v>
      </c>
      <c r="AR286" s="13" t="s">
        <v>2393</v>
      </c>
      <c r="AS286" t="s">
        <v>2397</v>
      </c>
      <c r="AT286" t="str">
        <f t="shared" si="46"/>
        <v>Ruta Y Chile - La Lonja La Lonja</v>
      </c>
    </row>
    <row r="287" spans="1:46" ht="15.75" thickBot="1" x14ac:dyDescent="0.3">
      <c r="A287" s="47">
        <v>11</v>
      </c>
      <c r="B287" s="47" t="s">
        <v>1446</v>
      </c>
      <c r="C287" s="47" t="s">
        <v>2378</v>
      </c>
      <c r="D287" s="47" t="s">
        <v>1455</v>
      </c>
      <c r="E287" s="47" t="s">
        <v>271</v>
      </c>
      <c r="F287" s="47" t="s">
        <v>3733</v>
      </c>
      <c r="G287" s="47" t="s">
        <v>3734</v>
      </c>
      <c r="H287" s="47" t="s">
        <v>3735</v>
      </c>
      <c r="I287" s="47" t="s">
        <v>2414</v>
      </c>
      <c r="J287" s="47"/>
      <c r="K287" s="47" t="s">
        <v>13214</v>
      </c>
      <c r="L287" s="47">
        <v>0.19452498853206629</v>
      </c>
      <c r="M287" s="47">
        <v>-34.457652400000001</v>
      </c>
      <c r="N287" s="47">
        <v>-58.910489099999999</v>
      </c>
      <c r="O287" s="47" t="s">
        <v>15384</v>
      </c>
      <c r="P287" s="47">
        <v>2</v>
      </c>
      <c r="Q287">
        <v>31</v>
      </c>
      <c r="S287" s="23" t="s">
        <v>2347</v>
      </c>
      <c r="T287" t="str">
        <f t="shared" si="40"/>
        <v>11</v>
      </c>
      <c r="V287" t="str">
        <f>+VLOOKUP(B287,MARCO!E:E,1,FALSE)</f>
        <v>Pilar</v>
      </c>
      <c r="W287" t="s">
        <v>134</v>
      </c>
      <c r="X287" t="s">
        <v>134</v>
      </c>
      <c r="Y287" t="str">
        <f t="shared" si="41"/>
        <v>R 11 - D 83 - 451 - 1792</v>
      </c>
      <c r="Z287" t="s">
        <v>20</v>
      </c>
      <c r="AA287" t="s">
        <v>2349</v>
      </c>
      <c r="AB287" t="s">
        <v>21</v>
      </c>
      <c r="AD287" t="str">
        <f t="shared" si="42"/>
        <v>Sindicato De Plasticos</v>
      </c>
      <c r="AE287" t="s">
        <v>22</v>
      </c>
      <c r="AF287" t="s">
        <v>23</v>
      </c>
      <c r="AG287" t="s">
        <v>26</v>
      </c>
      <c r="AH287" t="s">
        <v>2348</v>
      </c>
      <c r="AI287" s="13">
        <f t="shared" si="43"/>
        <v>31</v>
      </c>
      <c r="AJ287" s="13">
        <f t="shared" si="44"/>
        <v>2</v>
      </c>
      <c r="AK287" s="21">
        <v>1</v>
      </c>
      <c r="AM287" t="s">
        <v>2154</v>
      </c>
      <c r="AN287" t="str">
        <f t="shared" si="38"/>
        <v>R11</v>
      </c>
      <c r="AO287" s="20" t="str">
        <f t="shared" si="39"/>
        <v>FINES_R11</v>
      </c>
      <c r="AP287" s="25">
        <f t="shared" si="45"/>
        <v>0.19452498853206629</v>
      </c>
      <c r="AQ287" s="24" t="str">
        <f>+IFERROR(VLOOKUP(Y287,#REF!,2,FALSE),"-")</f>
        <v>-</v>
      </c>
      <c r="AR287" s="13" t="s">
        <v>2393</v>
      </c>
      <c r="AS287" t="s">
        <v>2397</v>
      </c>
      <c r="AT287" t="str">
        <f t="shared" si="46"/>
        <v>Vergani 565 - 565 - Pilar Pilar Centro</v>
      </c>
    </row>
    <row r="288" spans="1:46" ht="15.75" thickBot="1" x14ac:dyDescent="0.3">
      <c r="A288" s="47">
        <v>11</v>
      </c>
      <c r="B288" s="47" t="s">
        <v>1446</v>
      </c>
      <c r="C288" s="47" t="s">
        <v>2486</v>
      </c>
      <c r="D288" s="47" t="s">
        <v>1464</v>
      </c>
      <c r="E288" s="47" t="s">
        <v>1465</v>
      </c>
      <c r="F288" s="47" t="s">
        <v>3758</v>
      </c>
      <c r="G288" s="47" t="s">
        <v>3759</v>
      </c>
      <c r="H288" s="47" t="s">
        <v>3760</v>
      </c>
      <c r="I288" s="47" t="s">
        <v>2475</v>
      </c>
      <c r="J288" s="47" t="s">
        <v>3762</v>
      </c>
      <c r="K288" s="47" t="s">
        <v>13215</v>
      </c>
      <c r="L288" s="47">
        <v>0.5123903751373291</v>
      </c>
      <c r="M288" s="47">
        <v>-34.445068599999999</v>
      </c>
      <c r="N288" s="47">
        <v>-59.0176059</v>
      </c>
      <c r="O288" s="47" t="s">
        <v>15385</v>
      </c>
      <c r="P288" s="47">
        <v>3</v>
      </c>
      <c r="Q288">
        <v>116</v>
      </c>
      <c r="S288" s="23" t="s">
        <v>2347</v>
      </c>
      <c r="T288" t="str">
        <f t="shared" si="40"/>
        <v>11</v>
      </c>
      <c r="V288" t="str">
        <f>+VLOOKUP(B288,MARCO!E:E,1,FALSE)</f>
        <v>Pilar</v>
      </c>
      <c r="W288" t="s">
        <v>134</v>
      </c>
      <c r="X288" t="s">
        <v>134</v>
      </c>
      <c r="Y288" t="str">
        <f t="shared" si="41"/>
        <v>R 11 - D 83 - 457 - 0933</v>
      </c>
      <c r="Z288" t="s">
        <v>20</v>
      </c>
      <c r="AA288" t="s">
        <v>2349</v>
      </c>
      <c r="AB288" t="s">
        <v>21</v>
      </c>
      <c r="AD288" t="str">
        <f t="shared" si="42"/>
        <v>Biblioteca Estacion Manzanares.ep10</v>
      </c>
      <c r="AE288" t="s">
        <v>22</v>
      </c>
      <c r="AF288" t="s">
        <v>23</v>
      </c>
      <c r="AG288" t="s">
        <v>26</v>
      </c>
      <c r="AH288" t="s">
        <v>2348</v>
      </c>
      <c r="AI288" s="13">
        <f t="shared" si="43"/>
        <v>116</v>
      </c>
      <c r="AJ288" s="13">
        <f t="shared" si="44"/>
        <v>3</v>
      </c>
      <c r="AK288" s="21">
        <v>1</v>
      </c>
      <c r="AM288" t="s">
        <v>2154</v>
      </c>
      <c r="AN288" t="str">
        <f t="shared" si="38"/>
        <v>R11</v>
      </c>
      <c r="AO288" s="20" t="str">
        <f t="shared" si="39"/>
        <v>FINES_R11</v>
      </c>
      <c r="AP288" s="25">
        <f t="shared" si="45"/>
        <v>0.5123903751373291</v>
      </c>
      <c r="AQ288" s="24" t="str">
        <f>+IFERROR(VLOOKUP(Y288,#REF!,2,FALSE),"-")</f>
        <v>-</v>
      </c>
      <c r="AR288" s="13" t="s">
        <v>2393</v>
      </c>
      <c r="AS288" t="s">
        <v>2398</v>
      </c>
      <c r="AT288" t="str">
        <f t="shared" si="46"/>
        <v>Bean - e/ Huemul - Manzanares Manzanares</v>
      </c>
    </row>
    <row r="289" spans="1:46" ht="15.75" thickBot="1" x14ac:dyDescent="0.3">
      <c r="A289" s="47">
        <v>11</v>
      </c>
      <c r="B289" s="47" t="s">
        <v>1446</v>
      </c>
      <c r="C289" s="47" t="s">
        <v>2376</v>
      </c>
      <c r="D289" s="47" t="s">
        <v>1460</v>
      </c>
      <c r="E289" s="47" t="s">
        <v>445</v>
      </c>
      <c r="F289" s="47" t="s">
        <v>3763</v>
      </c>
      <c r="G289" s="47" t="s">
        <v>3764</v>
      </c>
      <c r="H289" s="47" t="s">
        <v>3765</v>
      </c>
      <c r="I289" s="47" t="s">
        <v>2475</v>
      </c>
      <c r="J289" s="47" t="s">
        <v>3764</v>
      </c>
      <c r="K289" s="47" t="s">
        <v>13216</v>
      </c>
      <c r="L289" s="47">
        <v>0.57676458358764648</v>
      </c>
      <c r="M289" s="47">
        <v>-34.421877700000003</v>
      </c>
      <c r="N289" s="47">
        <v>-58.866246820000001</v>
      </c>
      <c r="O289" s="47" t="s">
        <v>15386</v>
      </c>
      <c r="P289" s="47">
        <v>2</v>
      </c>
      <c r="Q289">
        <v>45</v>
      </c>
      <c r="S289" s="23" t="s">
        <v>2347</v>
      </c>
      <c r="T289" t="str">
        <f t="shared" si="40"/>
        <v>11</v>
      </c>
      <c r="V289" t="str">
        <f>+VLOOKUP(B289,MARCO!E:E,1,FALSE)</f>
        <v>Pilar</v>
      </c>
      <c r="W289" t="s">
        <v>134</v>
      </c>
      <c r="X289" t="s">
        <v>134</v>
      </c>
      <c r="Y289" t="str">
        <f t="shared" si="41"/>
        <v>R 11 - D 83 - 454 - 0789</v>
      </c>
      <c r="Z289" t="s">
        <v>20</v>
      </c>
      <c r="AA289" t="s">
        <v>2349</v>
      </c>
      <c r="AB289" t="s">
        <v>21</v>
      </c>
      <c r="AD289" t="str">
        <f t="shared" si="42"/>
        <v>Centro Cultural Villa Rosa</v>
      </c>
      <c r="AE289" t="s">
        <v>22</v>
      </c>
      <c r="AF289" t="s">
        <v>23</v>
      </c>
      <c r="AG289" t="s">
        <v>26</v>
      </c>
      <c r="AH289" t="s">
        <v>2348</v>
      </c>
      <c r="AI289" s="13">
        <f t="shared" si="43"/>
        <v>45</v>
      </c>
      <c r="AJ289" s="13">
        <f t="shared" si="44"/>
        <v>2</v>
      </c>
      <c r="AK289" s="21">
        <v>1</v>
      </c>
      <c r="AM289" t="s">
        <v>2154</v>
      </c>
      <c r="AN289" t="str">
        <f t="shared" si="38"/>
        <v>R11</v>
      </c>
      <c r="AO289" s="20" t="str">
        <f t="shared" si="39"/>
        <v>FINES_R11</v>
      </c>
      <c r="AP289" s="25">
        <f t="shared" si="45"/>
        <v>0.57676458358764648</v>
      </c>
      <c r="AQ289" s="24" t="str">
        <f>+IFERROR(VLOOKUP(Y289,#REF!,2,FALSE),"-")</f>
        <v>-</v>
      </c>
      <c r="AR289" s="13" t="s">
        <v>2393</v>
      </c>
      <c r="AS289" t="s">
        <v>2397</v>
      </c>
      <c r="AT289" t="str">
        <f t="shared" si="46"/>
        <v>Eva Peron 1045 - 1045 - Villa Rosa Villa Rosa</v>
      </c>
    </row>
    <row r="290" spans="1:46" ht="15.75" thickBot="1" x14ac:dyDescent="0.3">
      <c r="A290" s="47">
        <v>11</v>
      </c>
      <c r="B290" s="47" t="s">
        <v>1446</v>
      </c>
      <c r="C290" s="47" t="s">
        <v>2486</v>
      </c>
      <c r="D290" s="47" t="s">
        <v>1464</v>
      </c>
      <c r="E290" s="47" t="s">
        <v>1465</v>
      </c>
      <c r="F290" s="47" t="s">
        <v>3767</v>
      </c>
      <c r="G290" s="47" t="s">
        <v>3768</v>
      </c>
      <c r="H290" s="47" t="s">
        <v>3769</v>
      </c>
      <c r="I290" s="47" t="s">
        <v>2475</v>
      </c>
      <c r="J290" s="47" t="s">
        <v>3768</v>
      </c>
      <c r="K290" s="47" t="s">
        <v>13217</v>
      </c>
      <c r="L290" s="47">
        <v>0.35230022668838501</v>
      </c>
      <c r="M290" s="47">
        <v>-34.461822699999999</v>
      </c>
      <c r="N290" s="47">
        <v>-58.966416299999999</v>
      </c>
      <c r="O290" s="47" t="s">
        <v>15387</v>
      </c>
      <c r="P290" s="47">
        <v>4</v>
      </c>
      <c r="Q290">
        <v>83</v>
      </c>
      <c r="S290" s="23" t="s">
        <v>2347</v>
      </c>
      <c r="T290" t="str">
        <f t="shared" si="40"/>
        <v>11</v>
      </c>
      <c r="V290" t="str">
        <f>+VLOOKUP(B290,MARCO!E:E,1,FALSE)</f>
        <v>Pilar</v>
      </c>
      <c r="W290" t="s">
        <v>134</v>
      </c>
      <c r="X290" t="s">
        <v>134</v>
      </c>
      <c r="Y290" t="str">
        <f t="shared" si="41"/>
        <v>R 11 - D 83 - 457 - 0940</v>
      </c>
      <c r="Z290" t="s">
        <v>20</v>
      </c>
      <c r="AA290" t="s">
        <v>2349</v>
      </c>
      <c r="AB290" t="s">
        <v>21</v>
      </c>
      <c r="AD290" t="str">
        <f t="shared" si="42"/>
        <v>Buscando El Ser</v>
      </c>
      <c r="AE290" t="s">
        <v>22</v>
      </c>
      <c r="AF290" t="s">
        <v>23</v>
      </c>
      <c r="AG290" t="s">
        <v>26</v>
      </c>
      <c r="AH290" t="s">
        <v>2348</v>
      </c>
      <c r="AI290" s="13">
        <f t="shared" si="43"/>
        <v>83</v>
      </c>
      <c r="AJ290" s="13">
        <f t="shared" si="44"/>
        <v>4</v>
      </c>
      <c r="AK290" s="21">
        <v>1</v>
      </c>
      <c r="AM290" t="s">
        <v>2154</v>
      </c>
      <c r="AN290" t="str">
        <f t="shared" si="38"/>
        <v>R11</v>
      </c>
      <c r="AO290" s="20" t="str">
        <f t="shared" si="39"/>
        <v>FINES_R11</v>
      </c>
      <c r="AP290" s="25">
        <f t="shared" si="45"/>
        <v>0.35230022668838501</v>
      </c>
      <c r="AQ290" s="24" t="str">
        <f>+IFERROR(VLOOKUP(Y290,#REF!,2,FALSE),"-")</f>
        <v>-</v>
      </c>
      <c r="AR290" s="13" t="s">
        <v>2393</v>
      </c>
      <c r="AS290" t="s">
        <v>2398</v>
      </c>
      <c r="AT290" t="str">
        <f t="shared" si="46"/>
        <v>Federico Leloir - 389 - San Jorge San Jorge</v>
      </c>
    </row>
    <row r="291" spans="1:46" ht="15.75" thickBot="1" x14ac:dyDescent="0.3">
      <c r="A291" s="47">
        <v>11</v>
      </c>
      <c r="B291" s="47" t="s">
        <v>1446</v>
      </c>
      <c r="C291" s="47" t="s">
        <v>2486</v>
      </c>
      <c r="D291" s="47" t="s">
        <v>1464</v>
      </c>
      <c r="E291" s="47" t="s">
        <v>1465</v>
      </c>
      <c r="F291" s="47" t="s">
        <v>3771</v>
      </c>
      <c r="G291" s="47" t="s">
        <v>3700</v>
      </c>
      <c r="H291" s="47" t="s">
        <v>3772</v>
      </c>
      <c r="I291" s="47" t="s">
        <v>2475</v>
      </c>
      <c r="J291" s="47" t="s">
        <v>3700</v>
      </c>
      <c r="K291" s="47" t="s">
        <v>13218</v>
      </c>
      <c r="L291" s="47">
        <v>0.60749995708465576</v>
      </c>
      <c r="M291" s="47">
        <v>-34.453394799999998</v>
      </c>
      <c r="N291" s="47">
        <v>-58.953746700000004</v>
      </c>
      <c r="O291" s="47" t="s">
        <v>15388</v>
      </c>
      <c r="P291" s="47">
        <v>3</v>
      </c>
      <c r="Q291">
        <v>78</v>
      </c>
      <c r="S291" s="23" t="s">
        <v>2347</v>
      </c>
      <c r="T291" t="str">
        <f t="shared" si="40"/>
        <v>11</v>
      </c>
      <c r="V291" t="str">
        <f>+VLOOKUP(B291,MARCO!E:E,1,FALSE)</f>
        <v>Pilar</v>
      </c>
      <c r="W291" t="s">
        <v>134</v>
      </c>
      <c r="X291" t="s">
        <v>134</v>
      </c>
      <c r="Y291" t="str">
        <f t="shared" si="41"/>
        <v>R 11 - D 83 - 457 - 0941</v>
      </c>
      <c r="Z291" t="s">
        <v>20</v>
      </c>
      <c r="AA291" t="s">
        <v>2349</v>
      </c>
      <c r="AB291" t="s">
        <v>21</v>
      </c>
      <c r="AD291" t="str">
        <f t="shared" si="42"/>
        <v>Comedor Confiar</v>
      </c>
      <c r="AE291" t="s">
        <v>22</v>
      </c>
      <c r="AF291" t="s">
        <v>23</v>
      </c>
      <c r="AG291" t="s">
        <v>26</v>
      </c>
      <c r="AH291" t="s">
        <v>2348</v>
      </c>
      <c r="AI291" s="13">
        <f t="shared" si="43"/>
        <v>78</v>
      </c>
      <c r="AJ291" s="13">
        <f t="shared" si="44"/>
        <v>3</v>
      </c>
      <c r="AK291" s="21">
        <v>1</v>
      </c>
      <c r="AM291" t="s">
        <v>2154</v>
      </c>
      <c r="AN291" t="str">
        <f t="shared" si="38"/>
        <v>R11</v>
      </c>
      <c r="AO291" s="20" t="str">
        <f t="shared" si="39"/>
        <v>FINES_R11</v>
      </c>
      <c r="AP291" s="25">
        <f t="shared" si="45"/>
        <v>0.60749995708465576</v>
      </c>
      <c r="AQ291" s="24" t="str">
        <f>+IFERROR(VLOOKUP(Y291,#REF!,2,FALSE),"-")</f>
        <v>-</v>
      </c>
      <c r="AR291" s="13" t="s">
        <v>2393</v>
      </c>
      <c r="AS291" t="s">
        <v>2397</v>
      </c>
      <c r="AT291" t="str">
        <f t="shared" si="46"/>
        <v>Av San Jorge - 554 - San Jorge San Jorge</v>
      </c>
    </row>
    <row r="292" spans="1:46" ht="15.75" thickBot="1" x14ac:dyDescent="0.3">
      <c r="A292" s="47">
        <v>11</v>
      </c>
      <c r="B292" s="47" t="s">
        <v>1446</v>
      </c>
      <c r="C292" s="47" t="s">
        <v>2378</v>
      </c>
      <c r="D292" s="47" t="s">
        <v>1455</v>
      </c>
      <c r="E292" s="47" t="s">
        <v>271</v>
      </c>
      <c r="F292" s="47" t="s">
        <v>3774</v>
      </c>
      <c r="G292" s="47" t="s">
        <v>3775</v>
      </c>
      <c r="H292" s="47" t="s">
        <v>3776</v>
      </c>
      <c r="I292" s="47" t="s">
        <v>2475</v>
      </c>
      <c r="J292" s="47" t="s">
        <v>3711</v>
      </c>
      <c r="K292" s="47" t="s">
        <v>13219</v>
      </c>
      <c r="L292" s="47">
        <v>0.55075705051422119</v>
      </c>
      <c r="M292" s="47">
        <v>-34.479781799999998</v>
      </c>
      <c r="N292" s="47">
        <v>-58.910139200000003</v>
      </c>
      <c r="O292" s="47" t="s">
        <v>15389</v>
      </c>
      <c r="P292" s="47">
        <v>3</v>
      </c>
      <c r="Q292">
        <v>83</v>
      </c>
      <c r="S292" s="23" t="s">
        <v>2347</v>
      </c>
      <c r="T292" t="str">
        <f t="shared" si="40"/>
        <v>11</v>
      </c>
      <c r="V292" t="str">
        <f>+VLOOKUP(B292,MARCO!E:E,1,FALSE)</f>
        <v>Pilar</v>
      </c>
      <c r="W292" t="s">
        <v>134</v>
      </c>
      <c r="X292" t="s">
        <v>134</v>
      </c>
      <c r="Y292" t="str">
        <f t="shared" si="41"/>
        <v>R 11 - D 83 - 451 - 0554</v>
      </c>
      <c r="Z292" t="s">
        <v>20</v>
      </c>
      <c r="AA292" t="s">
        <v>2349</v>
      </c>
      <c r="AB292" t="s">
        <v>21</v>
      </c>
      <c r="AD292" t="str">
        <f t="shared" si="42"/>
        <v>Biblioteca Popular Palabras Del Ama</v>
      </c>
      <c r="AE292" t="s">
        <v>22</v>
      </c>
      <c r="AF292" t="s">
        <v>23</v>
      </c>
      <c r="AG292" t="s">
        <v>26</v>
      </c>
      <c r="AH292" t="s">
        <v>2348</v>
      </c>
      <c r="AI292" s="13">
        <f t="shared" si="43"/>
        <v>83</v>
      </c>
      <c r="AJ292" s="13">
        <f t="shared" si="44"/>
        <v>3</v>
      </c>
      <c r="AK292" s="21">
        <v>1</v>
      </c>
      <c r="AM292" t="s">
        <v>2154</v>
      </c>
      <c r="AN292" t="str">
        <f t="shared" si="38"/>
        <v>R11</v>
      </c>
      <c r="AO292" s="20" t="str">
        <f t="shared" si="39"/>
        <v>FINES_R11</v>
      </c>
      <c r="AP292" s="25">
        <f t="shared" si="45"/>
        <v>0.55075705051422119</v>
      </c>
      <c r="AQ292" s="24" t="str">
        <f>+IFERROR(VLOOKUP(Y292,#REF!,2,FALSE),"-")</f>
        <v>-</v>
      </c>
      <c r="AR292" s="13" t="s">
        <v>2393</v>
      </c>
      <c r="AS292" t="s">
        <v>2398</v>
      </c>
      <c r="AT292" t="str">
        <f t="shared" si="46"/>
        <v>Corbeta Cefiro - 2071 - Pilar Peruzzotti</v>
      </c>
    </row>
    <row r="293" spans="1:46" ht="15.75" thickBot="1" x14ac:dyDescent="0.3">
      <c r="A293" s="47">
        <v>11</v>
      </c>
      <c r="B293" s="47" t="s">
        <v>1446</v>
      </c>
      <c r="C293" s="47" t="s">
        <v>2374</v>
      </c>
      <c r="D293" s="47" t="s">
        <v>1458</v>
      </c>
      <c r="E293" s="47" t="s">
        <v>1459</v>
      </c>
      <c r="F293" s="47" t="s">
        <v>3778</v>
      </c>
      <c r="G293" s="47" t="s">
        <v>3713</v>
      </c>
      <c r="H293" s="47" t="s">
        <v>3779</v>
      </c>
      <c r="I293" s="47" t="s">
        <v>2475</v>
      </c>
      <c r="J293" s="47" t="s">
        <v>3713</v>
      </c>
      <c r="K293" s="47" t="s">
        <v>13220</v>
      </c>
      <c r="L293" s="47">
        <v>0.5014832615852356</v>
      </c>
      <c r="M293" s="47">
        <v>-34.451502499999997</v>
      </c>
      <c r="N293" s="47">
        <v>-58.803326300000002</v>
      </c>
      <c r="O293" s="47" t="s">
        <v>15390</v>
      </c>
      <c r="P293" s="47">
        <v>1</v>
      </c>
      <c r="Q293">
        <v>36</v>
      </c>
      <c r="S293" s="23" t="s">
        <v>2347</v>
      </c>
      <c r="T293" t="str">
        <f t="shared" si="40"/>
        <v>11</v>
      </c>
      <c r="V293" t="str">
        <f>+VLOOKUP(B293,MARCO!E:E,1,FALSE)</f>
        <v>Pilar</v>
      </c>
      <c r="W293" t="s">
        <v>134</v>
      </c>
      <c r="X293" t="s">
        <v>134</v>
      </c>
      <c r="Y293" t="str">
        <f t="shared" si="41"/>
        <v>R 11 - D 83 - 453 - 0784</v>
      </c>
      <c r="Z293" t="s">
        <v>20</v>
      </c>
      <c r="AA293" t="s">
        <v>2349</v>
      </c>
      <c r="AB293" t="s">
        <v>21</v>
      </c>
      <c r="AD293" t="str">
        <f t="shared" si="42"/>
        <v>Fundacion Del Viso</v>
      </c>
      <c r="AE293" t="s">
        <v>22</v>
      </c>
      <c r="AF293" t="s">
        <v>23</v>
      </c>
      <c r="AG293" t="s">
        <v>26</v>
      </c>
      <c r="AH293" t="s">
        <v>2348</v>
      </c>
      <c r="AI293" s="13">
        <f t="shared" si="43"/>
        <v>36</v>
      </c>
      <c r="AJ293" s="13">
        <f t="shared" si="44"/>
        <v>1</v>
      </c>
      <c r="AK293" s="21">
        <v>1</v>
      </c>
      <c r="AM293" t="s">
        <v>2154</v>
      </c>
      <c r="AN293" t="str">
        <f t="shared" si="38"/>
        <v>R11</v>
      </c>
      <c r="AO293" s="20" t="str">
        <f t="shared" si="39"/>
        <v>FINES_R11</v>
      </c>
      <c r="AP293" s="25">
        <f t="shared" si="45"/>
        <v>0.5014832615852356</v>
      </c>
      <c r="AQ293" s="24" t="str">
        <f>+IFERROR(VLOOKUP(Y293,#REF!,2,FALSE),"-")</f>
        <v>-</v>
      </c>
      <c r="AR293" s="13" t="s">
        <v>2393</v>
      </c>
      <c r="AS293" t="s">
        <v>2398</v>
      </c>
      <c r="AT293" t="str">
        <f t="shared" si="46"/>
        <v>Carlos Calvo - 1650 - Del Viso Del Viso</v>
      </c>
    </row>
    <row r="294" spans="1:46" ht="15.75" thickBot="1" x14ac:dyDescent="0.3">
      <c r="A294" s="47">
        <v>11</v>
      </c>
      <c r="B294" s="47" t="s">
        <v>1446</v>
      </c>
      <c r="C294" s="47" t="s">
        <v>2376</v>
      </c>
      <c r="D294" s="47" t="s">
        <v>1460</v>
      </c>
      <c r="E294" s="47" t="s">
        <v>445</v>
      </c>
      <c r="F294" s="47" t="s">
        <v>3781</v>
      </c>
      <c r="G294" s="47" t="s">
        <v>3782</v>
      </c>
      <c r="H294" s="47" t="s">
        <v>3783</v>
      </c>
      <c r="I294" s="47" t="s">
        <v>2475</v>
      </c>
      <c r="J294" s="47" t="s">
        <v>3785</v>
      </c>
      <c r="K294" s="47" t="s">
        <v>13221</v>
      </c>
      <c r="L294" s="47">
        <v>0.58523738384246826</v>
      </c>
      <c r="M294" s="47">
        <v>-34.420216500000002</v>
      </c>
      <c r="N294" s="47">
        <v>-58.868223</v>
      </c>
      <c r="O294" s="47" t="s">
        <v>15391</v>
      </c>
      <c r="P294" s="47">
        <v>2</v>
      </c>
      <c r="Q294">
        <v>36</v>
      </c>
      <c r="S294" s="23" t="s">
        <v>2347</v>
      </c>
      <c r="T294" t="str">
        <f t="shared" si="40"/>
        <v>11</v>
      </c>
      <c r="V294" t="str">
        <f>+VLOOKUP(B294,MARCO!E:E,1,FALSE)</f>
        <v>Pilar</v>
      </c>
      <c r="W294" t="s">
        <v>134</v>
      </c>
      <c r="X294" t="s">
        <v>134</v>
      </c>
      <c r="Y294" t="str">
        <f t="shared" si="41"/>
        <v>R 11 - D 83 - 454 - 0786</v>
      </c>
      <c r="Z294" t="s">
        <v>20</v>
      </c>
      <c r="AA294" t="s">
        <v>2349</v>
      </c>
      <c r="AB294" t="s">
        <v>21</v>
      </c>
      <c r="AD294" t="str">
        <f t="shared" si="42"/>
        <v>PequeÑos Saltamontes. Sede Cicoproa</v>
      </c>
      <c r="AE294" t="s">
        <v>22</v>
      </c>
      <c r="AF294" t="s">
        <v>23</v>
      </c>
      <c r="AG294" t="s">
        <v>26</v>
      </c>
      <c r="AH294" t="s">
        <v>2348</v>
      </c>
      <c r="AI294" s="13">
        <f t="shared" si="43"/>
        <v>36</v>
      </c>
      <c r="AJ294" s="13">
        <f t="shared" si="44"/>
        <v>2</v>
      </c>
      <c r="AK294" s="21">
        <v>1</v>
      </c>
      <c r="AM294" t="s">
        <v>2154</v>
      </c>
      <c r="AN294" t="str">
        <f t="shared" si="38"/>
        <v>R11</v>
      </c>
      <c r="AO294" s="20" t="str">
        <f t="shared" si="39"/>
        <v>FINES_R11</v>
      </c>
      <c r="AP294" s="25">
        <f t="shared" si="45"/>
        <v>0.58523738384246826</v>
      </c>
      <c r="AQ294" s="24" t="str">
        <f>+IFERROR(VLOOKUP(Y294,#REF!,2,FALSE),"-")</f>
        <v>-</v>
      </c>
      <c r="AR294" s="13" t="s">
        <v>2393</v>
      </c>
      <c r="AS294" t="s">
        <v>2398</v>
      </c>
      <c r="AT294" t="str">
        <f t="shared" si="46"/>
        <v>Villanueva - e/ Saavedra - Villa Rosa Villa Rosa</v>
      </c>
    </row>
    <row r="295" spans="1:46" ht="15.75" thickBot="1" x14ac:dyDescent="0.3">
      <c r="A295" s="47">
        <v>11</v>
      </c>
      <c r="B295" s="47" t="s">
        <v>1446</v>
      </c>
      <c r="C295" s="47" t="s">
        <v>2378</v>
      </c>
      <c r="D295" s="47" t="s">
        <v>1455</v>
      </c>
      <c r="E295" s="47" t="s">
        <v>271</v>
      </c>
      <c r="F295" s="47" t="s">
        <v>3786</v>
      </c>
      <c r="G295" s="47" t="s">
        <v>3787</v>
      </c>
      <c r="H295" s="47" t="s">
        <v>3788</v>
      </c>
      <c r="I295" s="47" t="s">
        <v>2475</v>
      </c>
      <c r="J295" s="47" t="s">
        <v>3787</v>
      </c>
      <c r="K295" s="47" t="s">
        <v>13222</v>
      </c>
      <c r="L295" s="47">
        <v>0.63380283117294312</v>
      </c>
      <c r="M295" s="47">
        <v>-34.479414499999997</v>
      </c>
      <c r="N295" s="47">
        <v>-58.916243299999998</v>
      </c>
      <c r="O295" s="47" t="s">
        <v>15392</v>
      </c>
      <c r="P295" s="47">
        <v>3</v>
      </c>
      <c r="Q295">
        <v>90</v>
      </c>
      <c r="S295" s="23" t="s">
        <v>2347</v>
      </c>
      <c r="T295" t="str">
        <f t="shared" si="40"/>
        <v>11</v>
      </c>
      <c r="V295" t="str">
        <f>+VLOOKUP(B295,MARCO!E:E,1,FALSE)</f>
        <v>Pilar</v>
      </c>
      <c r="W295" t="s">
        <v>134</v>
      </c>
      <c r="X295" t="s">
        <v>134</v>
      </c>
      <c r="Y295" t="str">
        <f t="shared" si="41"/>
        <v>R 11 - D 83 - 451 - 0736</v>
      </c>
      <c r="Z295" t="s">
        <v>20</v>
      </c>
      <c r="AA295" t="s">
        <v>2349</v>
      </c>
      <c r="AB295" t="s">
        <v>21</v>
      </c>
      <c r="AD295" t="str">
        <f t="shared" si="42"/>
        <v>Casa De La Cultura Peruzzotti</v>
      </c>
      <c r="AE295" t="s">
        <v>22</v>
      </c>
      <c r="AF295" t="s">
        <v>23</v>
      </c>
      <c r="AG295" t="s">
        <v>26</v>
      </c>
      <c r="AH295" t="s">
        <v>2348</v>
      </c>
      <c r="AI295" s="13">
        <f t="shared" si="43"/>
        <v>90</v>
      </c>
      <c r="AJ295" s="13">
        <f t="shared" si="44"/>
        <v>3</v>
      </c>
      <c r="AK295" s="21">
        <v>1</v>
      </c>
      <c r="AM295" t="s">
        <v>2154</v>
      </c>
      <c r="AN295" t="str">
        <f t="shared" si="38"/>
        <v>R11</v>
      </c>
      <c r="AO295" s="20" t="str">
        <f t="shared" si="39"/>
        <v>FINES_R11</v>
      </c>
      <c r="AP295" s="25">
        <f t="shared" si="45"/>
        <v>0.63380283117294312</v>
      </c>
      <c r="AQ295" s="24" t="str">
        <f>+IFERROR(VLOOKUP(Y295,#REF!,2,FALSE),"-")</f>
        <v>-</v>
      </c>
      <c r="AR295" s="13" t="s">
        <v>2393</v>
      </c>
      <c r="AS295" t="s">
        <v>2397</v>
      </c>
      <c r="AT295" t="str">
        <f t="shared" si="46"/>
        <v>O Higgins - e/ Garibaldi y Posadas - Pilar Peruzzotti</v>
      </c>
    </row>
    <row r="296" spans="1:46" ht="15.75" thickBot="1" x14ac:dyDescent="0.3">
      <c r="A296" s="47">
        <v>11</v>
      </c>
      <c r="B296" s="47" t="s">
        <v>1446</v>
      </c>
      <c r="C296" s="47" t="s">
        <v>2374</v>
      </c>
      <c r="D296" s="47" t="s">
        <v>1458</v>
      </c>
      <c r="E296" s="47" t="s">
        <v>1459</v>
      </c>
      <c r="F296" s="47" t="s">
        <v>3790</v>
      </c>
      <c r="G296" s="47" t="s">
        <v>3791</v>
      </c>
      <c r="H296" s="47" t="s">
        <v>3792</v>
      </c>
      <c r="I296" s="47" t="s">
        <v>2475</v>
      </c>
      <c r="J296" s="47" t="s">
        <v>3757</v>
      </c>
      <c r="K296" s="47" t="s">
        <v>13223</v>
      </c>
      <c r="L296" s="47">
        <v>0.48814290761947632</v>
      </c>
      <c r="M296" s="47">
        <v>-34.448981000000003</v>
      </c>
      <c r="N296" s="47">
        <v>-58.889946199999997</v>
      </c>
      <c r="O296" s="47" t="s">
        <v>15393</v>
      </c>
      <c r="P296" s="47">
        <v>1</v>
      </c>
      <c r="Q296">
        <v>16</v>
      </c>
      <c r="S296" s="23" t="s">
        <v>2347</v>
      </c>
      <c r="T296" t="str">
        <f t="shared" si="40"/>
        <v>11</v>
      </c>
      <c r="V296" t="str">
        <f>+VLOOKUP(B296,MARCO!E:E,1,FALSE)</f>
        <v>Pilar</v>
      </c>
      <c r="W296" t="s">
        <v>134</v>
      </c>
      <c r="X296" t="s">
        <v>134</v>
      </c>
      <c r="Y296" t="str">
        <f t="shared" si="41"/>
        <v>R 11 - D 83 - 453 - 3522</v>
      </c>
      <c r="Z296" t="s">
        <v>20</v>
      </c>
      <c r="AA296" t="s">
        <v>2349</v>
      </c>
      <c r="AB296" t="s">
        <v>21</v>
      </c>
      <c r="AD296" t="str">
        <f t="shared" si="42"/>
        <v>La 13 Con La Gente</v>
      </c>
      <c r="AE296" t="s">
        <v>22</v>
      </c>
      <c r="AF296" t="s">
        <v>23</v>
      </c>
      <c r="AG296" t="s">
        <v>26</v>
      </c>
      <c r="AH296" t="s">
        <v>2348</v>
      </c>
      <c r="AI296" s="13">
        <f t="shared" si="43"/>
        <v>16</v>
      </c>
      <c r="AJ296" s="13">
        <f t="shared" si="44"/>
        <v>1</v>
      </c>
      <c r="AK296" s="21">
        <v>1</v>
      </c>
      <c r="AM296" t="s">
        <v>2154</v>
      </c>
      <c r="AN296" t="str">
        <f t="shared" si="38"/>
        <v>R11</v>
      </c>
      <c r="AO296" s="20" t="str">
        <f t="shared" si="39"/>
        <v>FINES_R11</v>
      </c>
      <c r="AP296" s="25">
        <f t="shared" si="45"/>
        <v>0.48814290761947632</v>
      </c>
      <c r="AQ296" s="24" t="str">
        <f>+IFERROR(VLOOKUP(Y296,#REF!,2,FALSE),"-")</f>
        <v>-</v>
      </c>
      <c r="AR296" s="13" t="s">
        <v>2393</v>
      </c>
      <c r="AS296" t="s">
        <v>2398</v>
      </c>
      <c r="AT296" t="str">
        <f t="shared" si="46"/>
        <v>Las Glicinas - 666 - Del Viso Del Viso</v>
      </c>
    </row>
    <row r="297" spans="1:46" ht="15.75" thickBot="1" x14ac:dyDescent="0.3">
      <c r="A297" s="47">
        <v>11</v>
      </c>
      <c r="B297" s="47" t="s">
        <v>1446</v>
      </c>
      <c r="C297" s="47" t="s">
        <v>2376</v>
      </c>
      <c r="D297" s="47" t="s">
        <v>1460</v>
      </c>
      <c r="E297" s="47" t="s">
        <v>445</v>
      </c>
      <c r="F297" s="47" t="s">
        <v>3794</v>
      </c>
      <c r="G297" s="47" t="s">
        <v>3795</v>
      </c>
      <c r="H297" s="47" t="s">
        <v>3796</v>
      </c>
      <c r="I297" s="47" t="s">
        <v>2475</v>
      </c>
      <c r="J297" s="47" t="s">
        <v>3757</v>
      </c>
      <c r="K297" s="47" t="s">
        <v>13224</v>
      </c>
      <c r="L297" s="47">
        <v>0.48563212156295782</v>
      </c>
      <c r="M297" s="47">
        <v>-34.445902554199002</v>
      </c>
      <c r="N297" s="47">
        <v>-58.903544695066003</v>
      </c>
      <c r="O297" s="47" t="s">
        <v>15394</v>
      </c>
      <c r="P297" s="47">
        <v>4</v>
      </c>
      <c r="Q297">
        <v>68</v>
      </c>
      <c r="S297" s="23" t="s">
        <v>2347</v>
      </c>
      <c r="T297" t="str">
        <f t="shared" si="40"/>
        <v>11</v>
      </c>
      <c r="V297" t="str">
        <f>+VLOOKUP(B297,MARCO!E:E,1,FALSE)</f>
        <v>Pilar</v>
      </c>
      <c r="W297" t="s">
        <v>134</v>
      </c>
      <c r="X297" t="s">
        <v>134</v>
      </c>
      <c r="Y297" t="str">
        <f t="shared" si="41"/>
        <v>R 11 - D 83 - 454 - 0555</v>
      </c>
      <c r="Z297" t="s">
        <v>20</v>
      </c>
      <c r="AA297" t="s">
        <v>2349</v>
      </c>
      <c r="AB297" t="s">
        <v>21</v>
      </c>
      <c r="AD297" t="str">
        <f t="shared" si="42"/>
        <v>Direccion De Reinsercion De NiÑos, NiÑas Y Adolesc</v>
      </c>
      <c r="AE297" t="s">
        <v>22</v>
      </c>
      <c r="AF297" t="s">
        <v>23</v>
      </c>
      <c r="AG297" t="s">
        <v>26</v>
      </c>
      <c r="AH297" t="s">
        <v>2348</v>
      </c>
      <c r="AI297" s="13">
        <f t="shared" si="43"/>
        <v>68</v>
      </c>
      <c r="AJ297" s="13">
        <f t="shared" si="44"/>
        <v>4</v>
      </c>
      <c r="AK297" s="21">
        <v>1</v>
      </c>
      <c r="AM297" t="s">
        <v>2154</v>
      </c>
      <c r="AN297" t="str">
        <f t="shared" si="38"/>
        <v>R11</v>
      </c>
      <c r="AO297" s="20" t="str">
        <f t="shared" si="39"/>
        <v>FINES_R11</v>
      </c>
      <c r="AP297" s="25">
        <f t="shared" si="45"/>
        <v>0.48563212156295782</v>
      </c>
      <c r="AQ297" s="24" t="str">
        <f>+IFERROR(VLOOKUP(Y297,#REF!,2,FALSE),"-")</f>
        <v>-</v>
      </c>
      <c r="AR297" s="13" t="s">
        <v>2393</v>
      </c>
      <c r="AS297" t="s">
        <v>2397</v>
      </c>
      <c r="AT297" t="str">
        <f t="shared" si="46"/>
        <v>Naón - 354 - Pilar Pilar Centro</v>
      </c>
    </row>
    <row r="298" spans="1:46" ht="15.75" thickBot="1" x14ac:dyDescent="0.3">
      <c r="A298" s="47">
        <v>11</v>
      </c>
      <c r="B298" s="47" t="s">
        <v>1446</v>
      </c>
      <c r="C298" s="47" t="s">
        <v>2369</v>
      </c>
      <c r="D298" s="47" t="s">
        <v>1456</v>
      </c>
      <c r="E298" s="47" t="s">
        <v>1457</v>
      </c>
      <c r="F298" s="47" t="s">
        <v>3798</v>
      </c>
      <c r="G298" s="47" t="s">
        <v>3799</v>
      </c>
      <c r="H298" s="47" t="s">
        <v>3800</v>
      </c>
      <c r="I298" s="47" t="s">
        <v>2475</v>
      </c>
      <c r="J298" s="47" t="s">
        <v>3757</v>
      </c>
      <c r="K298" s="47" t="s">
        <v>13225</v>
      </c>
      <c r="L298" s="47">
        <v>0.65052783489227295</v>
      </c>
      <c r="M298" s="47">
        <v>-34.450463298641999</v>
      </c>
      <c r="N298" s="47">
        <v>-58.818406704205501</v>
      </c>
      <c r="O298" s="47" t="s">
        <v>15395</v>
      </c>
      <c r="P298" s="47">
        <v>3</v>
      </c>
      <c r="Q298">
        <v>57</v>
      </c>
      <c r="S298" s="23" t="s">
        <v>2347</v>
      </c>
      <c r="T298" t="str">
        <f t="shared" si="40"/>
        <v>11</v>
      </c>
      <c r="V298" t="str">
        <f>+VLOOKUP(B298,MARCO!E:E,1,FALSE)</f>
        <v>Pilar</v>
      </c>
      <c r="W298" t="s">
        <v>134</v>
      </c>
      <c r="X298" t="s">
        <v>134</v>
      </c>
      <c r="Y298" t="str">
        <f t="shared" si="41"/>
        <v>R 11 - D 83 - 452 - 3524</v>
      </c>
      <c r="Z298" t="s">
        <v>20</v>
      </c>
      <c r="AA298" t="s">
        <v>2349</v>
      </c>
      <c r="AB298" t="s">
        <v>21</v>
      </c>
      <c r="AD298" t="str">
        <f t="shared" si="42"/>
        <v>Ees N 25</v>
      </c>
      <c r="AE298" t="s">
        <v>22</v>
      </c>
      <c r="AF298" t="s">
        <v>23</v>
      </c>
      <c r="AG298" t="s">
        <v>26</v>
      </c>
      <c r="AH298" t="s">
        <v>2348</v>
      </c>
      <c r="AI298" s="13">
        <f t="shared" si="43"/>
        <v>57</v>
      </c>
      <c r="AJ298" s="13">
        <f t="shared" si="44"/>
        <v>3</v>
      </c>
      <c r="AK298" s="21">
        <v>1</v>
      </c>
      <c r="AM298" t="s">
        <v>2154</v>
      </c>
      <c r="AN298" t="str">
        <f t="shared" si="38"/>
        <v>R11</v>
      </c>
      <c r="AO298" s="20" t="str">
        <f t="shared" si="39"/>
        <v>FINES_R11</v>
      </c>
      <c r="AP298" s="25">
        <f t="shared" si="45"/>
        <v>0.65052783489227295</v>
      </c>
      <c r="AQ298" s="24" t="str">
        <f>+IFERROR(VLOOKUP(Y298,#REF!,2,FALSE),"-")</f>
        <v>-</v>
      </c>
      <c r="AR298" s="13" t="s">
        <v>2393</v>
      </c>
      <c r="AS298" t="s">
        <v>2397</v>
      </c>
      <c r="AT298" t="str">
        <f t="shared" si="46"/>
        <v>Emiliano Mitre - 2528 - La Lonja La Lonja</v>
      </c>
    </row>
    <row r="299" spans="1:46" ht="15.75" thickBot="1" x14ac:dyDescent="0.3">
      <c r="A299" s="47">
        <v>11</v>
      </c>
      <c r="B299" s="47" t="s">
        <v>1446</v>
      </c>
      <c r="C299" s="47" t="s">
        <v>2376</v>
      </c>
      <c r="D299" s="47" t="s">
        <v>1460</v>
      </c>
      <c r="E299" s="47" t="s">
        <v>445</v>
      </c>
      <c r="F299" s="47" t="s">
        <v>3804</v>
      </c>
      <c r="G299" s="47" t="s">
        <v>3805</v>
      </c>
      <c r="H299" s="47" t="s">
        <v>3806</v>
      </c>
      <c r="I299" s="47" t="s">
        <v>2475</v>
      </c>
      <c r="J299" s="47" t="s">
        <v>3805</v>
      </c>
      <c r="K299" s="47" t="s">
        <v>13226</v>
      </c>
      <c r="L299" s="47">
        <v>0.74233728647232056</v>
      </c>
      <c r="M299" s="47">
        <v>-34.410635095281002</v>
      </c>
      <c r="N299" s="47">
        <v>-58.861956120869998</v>
      </c>
      <c r="O299" s="47" t="s">
        <v>15396</v>
      </c>
      <c r="P299" s="47">
        <v>1</v>
      </c>
      <c r="Q299">
        <v>26</v>
      </c>
      <c r="S299" s="23" t="s">
        <v>2347</v>
      </c>
      <c r="T299" t="str">
        <f t="shared" si="40"/>
        <v>11</v>
      </c>
      <c r="V299" t="str">
        <f>+VLOOKUP(B299,MARCO!E:E,1,FALSE)</f>
        <v>Pilar</v>
      </c>
      <c r="W299" t="s">
        <v>134</v>
      </c>
      <c r="X299" t="s">
        <v>134</v>
      </c>
      <c r="Y299" t="str">
        <f t="shared" si="41"/>
        <v>R 11 - D 83 - 454 - 0785</v>
      </c>
      <c r="Z299" t="s">
        <v>20</v>
      </c>
      <c r="AA299" t="s">
        <v>2349</v>
      </c>
      <c r="AB299" t="s">
        <v>21</v>
      </c>
      <c r="AD299" t="str">
        <f t="shared" si="42"/>
        <v>La Aldea Serpaj</v>
      </c>
      <c r="AE299" t="s">
        <v>22</v>
      </c>
      <c r="AF299" t="s">
        <v>23</v>
      </c>
      <c r="AG299" t="s">
        <v>26</v>
      </c>
      <c r="AH299" t="s">
        <v>2348</v>
      </c>
      <c r="AI299" s="13">
        <f t="shared" si="43"/>
        <v>26</v>
      </c>
      <c r="AJ299" s="13">
        <f t="shared" si="44"/>
        <v>1</v>
      </c>
      <c r="AK299" s="21">
        <v>1</v>
      </c>
      <c r="AM299" t="s">
        <v>2154</v>
      </c>
      <c r="AN299" t="str">
        <f t="shared" si="38"/>
        <v>R11</v>
      </c>
      <c r="AO299" s="20" t="str">
        <f t="shared" si="39"/>
        <v>FINES_R11</v>
      </c>
      <c r="AP299" s="25">
        <f t="shared" si="45"/>
        <v>0.74233728647232056</v>
      </c>
      <c r="AQ299" s="24" t="str">
        <f>+IFERROR(VLOOKUP(Y299,#REF!,2,FALSE),"-")</f>
        <v>-</v>
      </c>
      <c r="AR299" s="13" t="s">
        <v>2393</v>
      </c>
      <c r="AS299" t="s">
        <v>2398</v>
      </c>
      <c r="AT299" t="str">
        <f t="shared" si="46"/>
        <v>Ruta 25 - e/ Predio Inst.carlos Pellegrini - Villa Rosa Villa Rosa</v>
      </c>
    </row>
    <row r="300" spans="1:46" ht="15.75" thickBot="1" x14ac:dyDescent="0.3">
      <c r="A300" s="47">
        <v>11</v>
      </c>
      <c r="B300" s="47" t="s">
        <v>1446</v>
      </c>
      <c r="C300" s="47" t="s">
        <v>2374</v>
      </c>
      <c r="D300" s="47" t="s">
        <v>1458</v>
      </c>
      <c r="E300" s="47" t="s">
        <v>1459</v>
      </c>
      <c r="F300" s="47" t="s">
        <v>3809</v>
      </c>
      <c r="G300" s="47" t="s">
        <v>3706</v>
      </c>
      <c r="H300" s="47" t="s">
        <v>3810</v>
      </c>
      <c r="I300" s="47" t="s">
        <v>2475</v>
      </c>
      <c r="J300" s="47" t="s">
        <v>3706</v>
      </c>
      <c r="K300" s="47" t="s">
        <v>13227</v>
      </c>
      <c r="L300" s="47">
        <v>0.52553719282150269</v>
      </c>
      <c r="M300" s="47">
        <v>-34.439445300000003</v>
      </c>
      <c r="N300" s="47">
        <v>-58.797050800000001</v>
      </c>
      <c r="O300" s="47" t="s">
        <v>15397</v>
      </c>
      <c r="P300" s="47">
        <v>2</v>
      </c>
      <c r="Q300">
        <v>60</v>
      </c>
      <c r="S300" s="23" t="s">
        <v>2347</v>
      </c>
      <c r="T300" t="str">
        <f t="shared" si="40"/>
        <v>11</v>
      </c>
      <c r="V300" t="str">
        <f>+VLOOKUP(B300,MARCO!E:E,1,FALSE)</f>
        <v>Pilar</v>
      </c>
      <c r="W300" t="s">
        <v>134</v>
      </c>
      <c r="X300" t="s">
        <v>134</v>
      </c>
      <c r="Y300" t="str">
        <f t="shared" si="41"/>
        <v>R 11 - D 83 - 453 - 0943</v>
      </c>
      <c r="Z300" t="s">
        <v>20</v>
      </c>
      <c r="AA300" t="s">
        <v>2349</v>
      </c>
      <c r="AB300" t="s">
        <v>21</v>
      </c>
      <c r="AD300" t="str">
        <f t="shared" si="42"/>
        <v>Direccion De Juventudes</v>
      </c>
      <c r="AE300" t="s">
        <v>22</v>
      </c>
      <c r="AF300" t="s">
        <v>23</v>
      </c>
      <c r="AG300" t="s">
        <v>26</v>
      </c>
      <c r="AH300" t="s">
        <v>2348</v>
      </c>
      <c r="AI300" s="13">
        <f t="shared" si="43"/>
        <v>60</v>
      </c>
      <c r="AJ300" s="13">
        <f t="shared" si="44"/>
        <v>2</v>
      </c>
      <c r="AK300" s="21">
        <v>1</v>
      </c>
      <c r="AM300" t="s">
        <v>2154</v>
      </c>
      <c r="AN300" t="str">
        <f t="shared" si="38"/>
        <v>R11</v>
      </c>
      <c r="AO300" s="20" t="str">
        <f t="shared" si="39"/>
        <v>FINES_R11</v>
      </c>
      <c r="AP300" s="25">
        <f t="shared" si="45"/>
        <v>0.52553719282150269</v>
      </c>
      <c r="AQ300" s="24" t="str">
        <f>+IFERROR(VLOOKUP(Y300,#REF!,2,FALSE),"-")</f>
        <v>-</v>
      </c>
      <c r="AR300" s="13" t="s">
        <v>2393</v>
      </c>
      <c r="AS300" t="s">
        <v>2397</v>
      </c>
      <c r="AT300" t="str">
        <f t="shared" si="46"/>
        <v>Miguel De Azcuenaga - 3488 - Del Viso Del Viso</v>
      </c>
    </row>
    <row r="301" spans="1:46" ht="15.75" thickBot="1" x14ac:dyDescent="0.3">
      <c r="A301" s="47">
        <v>11</v>
      </c>
      <c r="B301" s="47" t="s">
        <v>1446</v>
      </c>
      <c r="C301" s="47" t="s">
        <v>2369</v>
      </c>
      <c r="D301" s="47" t="s">
        <v>1456</v>
      </c>
      <c r="E301" s="47" t="s">
        <v>1457</v>
      </c>
      <c r="F301" s="47" t="s">
        <v>3816</v>
      </c>
      <c r="G301" s="47" t="s">
        <v>3817</v>
      </c>
      <c r="H301" s="47" t="s">
        <v>3818</v>
      </c>
      <c r="I301" s="47" t="s">
        <v>2475</v>
      </c>
      <c r="J301" s="47" t="s">
        <v>3757</v>
      </c>
      <c r="K301" s="47" t="s">
        <v>13228</v>
      </c>
      <c r="L301" s="47">
        <v>0.95689135789871216</v>
      </c>
      <c r="M301" s="47">
        <v>-34.511336232696003</v>
      </c>
      <c r="N301" s="47">
        <v>-58.859904190340998</v>
      </c>
      <c r="O301" s="47" t="s">
        <v>15398</v>
      </c>
      <c r="P301" s="47">
        <v>2</v>
      </c>
      <c r="Q301">
        <v>40</v>
      </c>
      <c r="S301" s="23" t="s">
        <v>2347</v>
      </c>
      <c r="T301" t="str">
        <f t="shared" si="40"/>
        <v>11</v>
      </c>
      <c r="V301" t="str">
        <f>+VLOOKUP(B301,MARCO!E:E,1,FALSE)</f>
        <v>Pilar</v>
      </c>
      <c r="W301" t="s">
        <v>134</v>
      </c>
      <c r="X301" t="s">
        <v>134</v>
      </c>
      <c r="Y301" t="str">
        <f t="shared" si="41"/>
        <v>R 11 - D 83 - 452 - 0764</v>
      </c>
      <c r="Z301" t="s">
        <v>20</v>
      </c>
      <c r="AA301" t="s">
        <v>2349</v>
      </c>
      <c r="AB301" t="s">
        <v>21</v>
      </c>
      <c r="AD301" t="str">
        <f t="shared" si="42"/>
        <v>Migrantes.ep 49</v>
      </c>
      <c r="AE301" t="s">
        <v>22</v>
      </c>
      <c r="AF301" t="s">
        <v>23</v>
      </c>
      <c r="AG301" t="s">
        <v>26</v>
      </c>
      <c r="AH301" t="s">
        <v>2348</v>
      </c>
      <c r="AI301" s="13">
        <f t="shared" si="43"/>
        <v>40</v>
      </c>
      <c r="AJ301" s="13">
        <f t="shared" si="44"/>
        <v>2</v>
      </c>
      <c r="AK301" s="21">
        <v>1</v>
      </c>
      <c r="AM301" t="s">
        <v>2154</v>
      </c>
      <c r="AN301" t="str">
        <f t="shared" si="38"/>
        <v>R11</v>
      </c>
      <c r="AO301" s="20" t="str">
        <f t="shared" si="39"/>
        <v>FINES_R11</v>
      </c>
      <c r="AP301" s="25">
        <f t="shared" si="45"/>
        <v>0.95689135789871216</v>
      </c>
      <c r="AQ301" s="24" t="str">
        <f>+IFERROR(VLOOKUP(Y301,#REF!,2,FALSE),"-")</f>
        <v>-</v>
      </c>
      <c r="AR301" s="13" t="s">
        <v>2393</v>
      </c>
      <c r="AS301" t="s">
        <v>2398</v>
      </c>
      <c r="AT301" t="str">
        <f t="shared" si="46"/>
        <v>Malvinas - e/ E Isla Soledad - Presidente Derqui La Escondida</v>
      </c>
    </row>
    <row r="302" spans="1:46" ht="15.75" thickBot="1" x14ac:dyDescent="0.3">
      <c r="A302" s="47">
        <v>11</v>
      </c>
      <c r="B302" s="47" t="s">
        <v>1446</v>
      </c>
      <c r="C302" s="47" t="s">
        <v>2378</v>
      </c>
      <c r="D302" s="47" t="s">
        <v>1455</v>
      </c>
      <c r="E302" s="47" t="s">
        <v>271</v>
      </c>
      <c r="F302" s="47" t="s">
        <v>3820</v>
      </c>
      <c r="G302" s="47" t="s">
        <v>3821</v>
      </c>
      <c r="H302" s="47" t="s">
        <v>3822</v>
      </c>
      <c r="I302" s="47" t="s">
        <v>2475</v>
      </c>
      <c r="J302" s="47" t="s">
        <v>3711</v>
      </c>
      <c r="K302" s="47" t="s">
        <v>13229</v>
      </c>
      <c r="L302" s="47">
        <v>0.56193619966506958</v>
      </c>
      <c r="M302" s="47">
        <v>-34.473374270000001</v>
      </c>
      <c r="N302" s="47">
        <v>-58.901731390000002</v>
      </c>
      <c r="O302" s="47" t="s">
        <v>15399</v>
      </c>
      <c r="P302" s="47">
        <v>1</v>
      </c>
      <c r="Q302">
        <v>17</v>
      </c>
      <c r="S302" s="23" t="s">
        <v>2347</v>
      </c>
      <c r="T302" t="str">
        <f t="shared" si="40"/>
        <v>11</v>
      </c>
      <c r="V302" t="str">
        <f>+VLOOKUP(B302,MARCO!E:E,1,FALSE)</f>
        <v>Pilar</v>
      </c>
      <c r="W302" t="s">
        <v>134</v>
      </c>
      <c r="X302" t="s">
        <v>134</v>
      </c>
      <c r="Y302" t="str">
        <f t="shared" si="41"/>
        <v>R 11 - D 83 - 451 - 3963</v>
      </c>
      <c r="Z302" t="s">
        <v>20</v>
      </c>
      <c r="AA302" t="s">
        <v>2349</v>
      </c>
      <c r="AB302" t="s">
        <v>21</v>
      </c>
      <c r="AD302" t="str">
        <f t="shared" si="42"/>
        <v>Nuestra SeÑora Del Pilar</v>
      </c>
      <c r="AE302" t="s">
        <v>22</v>
      </c>
      <c r="AF302" t="s">
        <v>23</v>
      </c>
      <c r="AG302" t="s">
        <v>26</v>
      </c>
      <c r="AH302" t="s">
        <v>2348</v>
      </c>
      <c r="AI302" s="13">
        <f t="shared" si="43"/>
        <v>17</v>
      </c>
      <c r="AJ302" s="13">
        <f t="shared" si="44"/>
        <v>1</v>
      </c>
      <c r="AK302" s="21">
        <v>1</v>
      </c>
      <c r="AM302" t="s">
        <v>2154</v>
      </c>
      <c r="AN302" t="str">
        <f t="shared" si="38"/>
        <v>R11</v>
      </c>
      <c r="AO302" s="20" t="str">
        <f t="shared" si="39"/>
        <v>FINES_R11</v>
      </c>
      <c r="AP302" s="25">
        <f t="shared" si="45"/>
        <v>0.56193619966506958</v>
      </c>
      <c r="AQ302" s="24" t="str">
        <f>+IFERROR(VLOOKUP(Y302,#REF!,2,FALSE),"-")</f>
        <v>-</v>
      </c>
      <c r="AR302" s="13" t="s">
        <v>2393</v>
      </c>
      <c r="AS302" t="s">
        <v>2397</v>
      </c>
      <c r="AT302" t="str">
        <f t="shared" si="46"/>
        <v>Islas De Los Estados - 451 - Pilar Peruzzotti</v>
      </c>
    </row>
    <row r="303" spans="1:46" ht="15.75" thickBot="1" x14ac:dyDescent="0.3">
      <c r="A303" s="47">
        <v>11</v>
      </c>
      <c r="B303" s="47" t="s">
        <v>1446</v>
      </c>
      <c r="C303" s="47" t="s">
        <v>2369</v>
      </c>
      <c r="D303" s="47" t="s">
        <v>1456</v>
      </c>
      <c r="E303" s="47" t="s">
        <v>1457</v>
      </c>
      <c r="F303" s="47" t="s">
        <v>3824</v>
      </c>
      <c r="G303" s="47" t="s">
        <v>3825</v>
      </c>
      <c r="H303" s="47" t="s">
        <v>3826</v>
      </c>
      <c r="I303" s="47" t="s">
        <v>2475</v>
      </c>
      <c r="J303" s="47" t="s">
        <v>3828</v>
      </c>
      <c r="K303" s="47" t="s">
        <v>13230</v>
      </c>
      <c r="L303" s="47">
        <v>0.63231176137924194</v>
      </c>
      <c r="M303" s="47">
        <v>-34.4846188</v>
      </c>
      <c r="N303" s="47">
        <v>-58.829829500000002</v>
      </c>
      <c r="O303" s="47" t="s">
        <v>15400</v>
      </c>
      <c r="P303" s="47">
        <v>1</v>
      </c>
      <c r="Q303">
        <v>16</v>
      </c>
      <c r="S303" s="23" t="s">
        <v>2347</v>
      </c>
      <c r="T303" t="str">
        <f t="shared" si="40"/>
        <v>11</v>
      </c>
      <c r="V303" t="str">
        <f>+VLOOKUP(B303,MARCO!E:E,1,FALSE)</f>
        <v>Pilar</v>
      </c>
      <c r="W303" t="s">
        <v>134</v>
      </c>
      <c r="X303" t="s">
        <v>134</v>
      </c>
      <c r="Y303" t="str">
        <f t="shared" si="41"/>
        <v>R 11 - D 83 - 452 - 3971</v>
      </c>
      <c r="Z303" t="s">
        <v>20</v>
      </c>
      <c r="AA303" t="s">
        <v>2349</v>
      </c>
      <c r="AB303" t="s">
        <v>21</v>
      </c>
      <c r="AD303" t="str">
        <f t="shared" si="42"/>
        <v>Casa Del NiÑo</v>
      </c>
      <c r="AE303" t="s">
        <v>22</v>
      </c>
      <c r="AF303" t="s">
        <v>23</v>
      </c>
      <c r="AG303" t="s">
        <v>26</v>
      </c>
      <c r="AH303" t="s">
        <v>2348</v>
      </c>
      <c r="AI303" s="13">
        <f t="shared" si="43"/>
        <v>16</v>
      </c>
      <c r="AJ303" s="13">
        <f t="shared" si="44"/>
        <v>1</v>
      </c>
      <c r="AK303" s="21">
        <v>1</v>
      </c>
      <c r="AM303" t="s">
        <v>2154</v>
      </c>
      <c r="AN303" t="str">
        <f t="shared" si="38"/>
        <v>R11</v>
      </c>
      <c r="AO303" s="20" t="str">
        <f t="shared" si="39"/>
        <v>FINES_R11</v>
      </c>
      <c r="AP303" s="25">
        <f t="shared" si="45"/>
        <v>0.63231176137924194</v>
      </c>
      <c r="AQ303" s="24" t="str">
        <f>+IFERROR(VLOOKUP(Y303,#REF!,2,FALSE),"-")</f>
        <v>-</v>
      </c>
      <c r="AR303" s="13" t="s">
        <v>2393</v>
      </c>
      <c r="AS303" t="s">
        <v>2397</v>
      </c>
      <c r="AT303" t="str">
        <f t="shared" si="46"/>
        <v>Peru - 1149 e/ Paraguay y Ecuador - Presidente Derqui Monterrey</v>
      </c>
    </row>
    <row r="304" spans="1:46" ht="15.75" thickBot="1" x14ac:dyDescent="0.3">
      <c r="A304" s="47">
        <v>11</v>
      </c>
      <c r="B304" s="47" t="s">
        <v>1446</v>
      </c>
      <c r="C304" s="47" t="s">
        <v>2369</v>
      </c>
      <c r="D304" s="47" t="s">
        <v>1456</v>
      </c>
      <c r="E304" s="47" t="s">
        <v>1457</v>
      </c>
      <c r="F304" s="47" t="s">
        <v>3829</v>
      </c>
      <c r="G304" s="47" t="s">
        <v>3830</v>
      </c>
      <c r="H304" s="47" t="s">
        <v>3831</v>
      </c>
      <c r="I304" s="47" t="s">
        <v>2475</v>
      </c>
      <c r="J304" s="47" t="s">
        <v>3828</v>
      </c>
      <c r="K304" s="47" t="s">
        <v>13231</v>
      </c>
      <c r="L304" s="47">
        <v>0.70380198955535889</v>
      </c>
      <c r="M304" s="47">
        <v>-34.511629142611497</v>
      </c>
      <c r="N304" s="47">
        <v>-58.835747085854003</v>
      </c>
      <c r="O304" s="47" t="s">
        <v>15401</v>
      </c>
      <c r="P304" s="47">
        <v>2</v>
      </c>
      <c r="Q304">
        <v>38</v>
      </c>
      <c r="S304" s="23" t="s">
        <v>2347</v>
      </c>
      <c r="T304" t="str">
        <f t="shared" si="40"/>
        <v>11</v>
      </c>
      <c r="V304" t="str">
        <f>+VLOOKUP(B304,MARCO!E:E,1,FALSE)</f>
        <v>Pilar</v>
      </c>
      <c r="W304" t="s">
        <v>134</v>
      </c>
      <c r="X304" t="s">
        <v>134</v>
      </c>
      <c r="Y304" t="str">
        <f t="shared" si="41"/>
        <v>R 11 - D 83 - 452 - 3974</v>
      </c>
      <c r="Z304" t="s">
        <v>20</v>
      </c>
      <c r="AA304" t="s">
        <v>2349</v>
      </c>
      <c r="AB304" t="s">
        <v>21</v>
      </c>
      <c r="AD304" t="str">
        <f t="shared" si="42"/>
        <v>Villa Luján . Ep 50</v>
      </c>
      <c r="AE304" t="s">
        <v>22</v>
      </c>
      <c r="AF304" t="s">
        <v>23</v>
      </c>
      <c r="AG304" t="s">
        <v>26</v>
      </c>
      <c r="AH304" t="s">
        <v>2348</v>
      </c>
      <c r="AI304" s="13">
        <f t="shared" si="43"/>
        <v>38</v>
      </c>
      <c r="AJ304" s="13">
        <f t="shared" si="44"/>
        <v>2</v>
      </c>
      <c r="AK304" s="21">
        <v>1</v>
      </c>
      <c r="AM304" t="s">
        <v>2154</v>
      </c>
      <c r="AN304" t="str">
        <f t="shared" si="38"/>
        <v>R11</v>
      </c>
      <c r="AO304" s="20" t="str">
        <f t="shared" si="39"/>
        <v>FINES_R11</v>
      </c>
      <c r="AP304" s="25">
        <f t="shared" si="45"/>
        <v>0.70380198955535889</v>
      </c>
      <c r="AQ304" s="24" t="str">
        <f>+IFERROR(VLOOKUP(Y304,#REF!,2,FALSE),"-")</f>
        <v>-</v>
      </c>
      <c r="AR304" s="13" t="s">
        <v>2393</v>
      </c>
      <c r="AS304" t="s">
        <v>2397</v>
      </c>
      <c r="AT304" t="str">
        <f t="shared" si="46"/>
        <v>H. G Martin Y Bahía Redonda - e/ - y - - Presidente Derqui La Escondida</v>
      </c>
    </row>
    <row r="305" spans="1:46" ht="15.75" thickBot="1" x14ac:dyDescent="0.3">
      <c r="A305" s="47">
        <v>11</v>
      </c>
      <c r="B305" s="47" t="s">
        <v>1446</v>
      </c>
      <c r="C305" s="47" t="s">
        <v>2378</v>
      </c>
      <c r="D305" s="47" t="s">
        <v>1455</v>
      </c>
      <c r="E305" s="47" t="s">
        <v>271</v>
      </c>
      <c r="F305" s="47" t="s">
        <v>3833</v>
      </c>
      <c r="G305" s="47" t="s">
        <v>3834</v>
      </c>
      <c r="H305" s="47" t="s">
        <v>3835</v>
      </c>
      <c r="I305" s="47" t="s">
        <v>2475</v>
      </c>
      <c r="J305" s="47" t="s">
        <v>3757</v>
      </c>
      <c r="K305" s="47" t="s">
        <v>13232</v>
      </c>
      <c r="L305" s="47">
        <v>0.68962979316711426</v>
      </c>
      <c r="M305" s="47">
        <v>-34.484367800000001</v>
      </c>
      <c r="N305" s="47">
        <v>-58.8764021</v>
      </c>
      <c r="O305" s="47" t="s">
        <v>15402</v>
      </c>
      <c r="P305" s="47">
        <v>1</v>
      </c>
      <c r="Q305">
        <v>18</v>
      </c>
      <c r="S305" s="23" t="s">
        <v>2347</v>
      </c>
      <c r="T305" t="str">
        <f t="shared" si="40"/>
        <v>11</v>
      </c>
      <c r="V305" t="str">
        <f>+VLOOKUP(B305,MARCO!E:E,1,FALSE)</f>
        <v>Pilar</v>
      </c>
      <c r="W305" t="s">
        <v>134</v>
      </c>
      <c r="X305" t="s">
        <v>134</v>
      </c>
      <c r="Y305" t="str">
        <f t="shared" si="41"/>
        <v>R 11 - D 83 - 451 - 3143</v>
      </c>
      <c r="Z305" t="s">
        <v>20</v>
      </c>
      <c r="AA305" t="s">
        <v>2349</v>
      </c>
      <c r="AB305" t="s">
        <v>21</v>
      </c>
      <c r="AD305" t="str">
        <f t="shared" si="42"/>
        <v>Migrantes.club Dibu Martinez</v>
      </c>
      <c r="AE305" t="s">
        <v>22</v>
      </c>
      <c r="AF305" t="s">
        <v>23</v>
      </c>
      <c r="AG305" t="s">
        <v>26</v>
      </c>
      <c r="AH305" t="s">
        <v>2348</v>
      </c>
      <c r="AI305" s="13">
        <f t="shared" si="43"/>
        <v>18</v>
      </c>
      <c r="AJ305" s="13">
        <f t="shared" si="44"/>
        <v>1</v>
      </c>
      <c r="AK305" s="21">
        <v>1</v>
      </c>
      <c r="AM305" t="s">
        <v>2154</v>
      </c>
      <c r="AN305" t="str">
        <f t="shared" si="38"/>
        <v>R11</v>
      </c>
      <c r="AO305" s="20" t="str">
        <f t="shared" si="39"/>
        <v>FINES_R11</v>
      </c>
      <c r="AP305" s="25">
        <f t="shared" si="45"/>
        <v>0.68962979316711426</v>
      </c>
      <c r="AQ305" s="24" t="str">
        <f>+IFERROR(VLOOKUP(Y305,#REF!,2,FALSE),"-")</f>
        <v>-</v>
      </c>
      <c r="AR305" s="13" t="s">
        <v>2393</v>
      </c>
      <c r="AS305" t="s">
        <v>2398</v>
      </c>
      <c r="AT305" t="str">
        <f t="shared" si="46"/>
        <v>Avenida ConstituciÓn - 3209 e/ Virrey Ceballos y Almte.brown - Villa Astolfi Villa Astolfi</v>
      </c>
    </row>
    <row r="306" spans="1:46" ht="15.75" thickBot="1" x14ac:dyDescent="0.3">
      <c r="A306" s="47">
        <v>11</v>
      </c>
      <c r="B306" s="47" t="s">
        <v>1446</v>
      </c>
      <c r="C306" s="47" t="s">
        <v>2376</v>
      </c>
      <c r="D306" s="47" t="s">
        <v>1460</v>
      </c>
      <c r="E306" s="47" t="s">
        <v>445</v>
      </c>
      <c r="F306" s="47" t="s">
        <v>3837</v>
      </c>
      <c r="G306" s="47" t="s">
        <v>3838</v>
      </c>
      <c r="H306" s="47" t="s">
        <v>3839</v>
      </c>
      <c r="I306" s="47" t="s">
        <v>2475</v>
      </c>
      <c r="J306" s="47" t="s">
        <v>3757</v>
      </c>
      <c r="K306" s="47" t="s">
        <v>13233</v>
      </c>
      <c r="L306" s="47">
        <v>0.48563212156295782</v>
      </c>
      <c r="M306" s="47">
        <v>-34.445979299999998</v>
      </c>
      <c r="N306" s="47">
        <v>-58.903712499999997</v>
      </c>
      <c r="O306" s="47" t="s">
        <v>15403</v>
      </c>
      <c r="P306" s="47">
        <v>1</v>
      </c>
      <c r="Q306">
        <v>16</v>
      </c>
      <c r="S306" s="23" t="s">
        <v>2347</v>
      </c>
      <c r="T306" t="str">
        <f t="shared" si="40"/>
        <v>11</v>
      </c>
      <c r="V306" t="str">
        <f>+VLOOKUP(B306,MARCO!E:E,1,FALSE)</f>
        <v>Pilar</v>
      </c>
      <c r="W306" t="s">
        <v>134</v>
      </c>
      <c r="X306" t="s">
        <v>134</v>
      </c>
      <c r="Y306" t="str">
        <f t="shared" si="41"/>
        <v>R 11 - D 83 - 454 - 0791</v>
      </c>
      <c r="Z306" t="s">
        <v>20</v>
      </c>
      <c r="AA306" t="s">
        <v>2349</v>
      </c>
      <c r="AB306" t="s">
        <v>21</v>
      </c>
      <c r="AD306" t="str">
        <f t="shared" si="42"/>
        <v>Migrantes. Direccion De Integracion Y Reinsercion</v>
      </c>
      <c r="AE306" t="s">
        <v>22</v>
      </c>
      <c r="AF306" t="s">
        <v>23</v>
      </c>
      <c r="AG306" t="s">
        <v>26</v>
      </c>
      <c r="AH306" t="s">
        <v>2348</v>
      </c>
      <c r="AI306" s="13">
        <f t="shared" si="43"/>
        <v>16</v>
      </c>
      <c r="AJ306" s="13">
        <f t="shared" si="44"/>
        <v>1</v>
      </c>
      <c r="AK306" s="21">
        <v>1</v>
      </c>
      <c r="AM306" t="s">
        <v>2154</v>
      </c>
      <c r="AN306" t="str">
        <f t="shared" si="38"/>
        <v>R11</v>
      </c>
      <c r="AO306" s="20" t="str">
        <f t="shared" si="39"/>
        <v>FINES_R11</v>
      </c>
      <c r="AP306" s="25">
        <f t="shared" si="45"/>
        <v>0.48563212156295782</v>
      </c>
      <c r="AQ306" s="24" t="str">
        <f>+IFERROR(VLOOKUP(Y306,#REF!,2,FALSE),"-")</f>
        <v>-</v>
      </c>
      <c r="AR306" s="13" t="s">
        <v>2393</v>
      </c>
      <c r="AS306" t="s">
        <v>2398</v>
      </c>
      <c r="AT306" t="str">
        <f t="shared" si="46"/>
        <v>Naon - 354 - Villa Rosa Villa Rosa</v>
      </c>
    </row>
    <row r="307" spans="1:46" ht="15.75" thickBot="1" x14ac:dyDescent="0.3">
      <c r="A307" s="47">
        <v>11</v>
      </c>
      <c r="B307" s="47" t="s">
        <v>1446</v>
      </c>
      <c r="C307" s="47" t="s">
        <v>2374</v>
      </c>
      <c r="D307" s="47" t="s">
        <v>1458</v>
      </c>
      <c r="E307" s="47" t="s">
        <v>1459</v>
      </c>
      <c r="F307" s="47" t="s">
        <v>3841</v>
      </c>
      <c r="G307" s="47" t="s">
        <v>3842</v>
      </c>
      <c r="H307" s="47" t="s">
        <v>3843</v>
      </c>
      <c r="I307" s="47" t="s">
        <v>2475</v>
      </c>
      <c r="J307" s="47" t="s">
        <v>3757</v>
      </c>
      <c r="K307" s="47" t="s">
        <v>13234</v>
      </c>
      <c r="L307" s="47">
        <v>0.44655108451843262</v>
      </c>
      <c r="M307" s="47">
        <v>-34.186101092111997</v>
      </c>
      <c r="N307" s="47">
        <v>-58.968212920691997</v>
      </c>
      <c r="O307" s="47" t="s">
        <v>15404</v>
      </c>
      <c r="P307" s="47">
        <v>2</v>
      </c>
      <c r="Q307">
        <v>50</v>
      </c>
      <c r="S307" s="23" t="s">
        <v>2347</v>
      </c>
      <c r="T307" t="str">
        <f t="shared" si="40"/>
        <v>11</v>
      </c>
      <c r="V307" t="str">
        <f>+VLOOKUP(B307,MARCO!E:E,1,FALSE)</f>
        <v>Pilar</v>
      </c>
      <c r="W307" t="s">
        <v>134</v>
      </c>
      <c r="X307" t="s">
        <v>134</v>
      </c>
      <c r="Y307" t="str">
        <f t="shared" si="41"/>
        <v>R 11 - D 83 - 453 - 4584</v>
      </c>
      <c r="Z307" t="s">
        <v>20</v>
      </c>
      <c r="AA307" t="s">
        <v>2349</v>
      </c>
      <c r="AB307" t="s">
        <v>21</v>
      </c>
      <c r="AD307" t="str">
        <f t="shared" si="42"/>
        <v>Adulto Mayor</v>
      </c>
      <c r="AE307" t="s">
        <v>22</v>
      </c>
      <c r="AF307" t="s">
        <v>23</v>
      </c>
      <c r="AG307" t="s">
        <v>26</v>
      </c>
      <c r="AH307" t="s">
        <v>2348</v>
      </c>
      <c r="AI307" s="13">
        <f t="shared" si="43"/>
        <v>50</v>
      </c>
      <c r="AJ307" s="13">
        <f t="shared" si="44"/>
        <v>2</v>
      </c>
      <c r="AK307" s="21">
        <v>1</v>
      </c>
      <c r="AM307" t="s">
        <v>2154</v>
      </c>
      <c r="AN307" t="str">
        <f t="shared" si="38"/>
        <v>R11</v>
      </c>
      <c r="AO307" s="20" t="str">
        <f t="shared" si="39"/>
        <v>FINES_R11</v>
      </c>
      <c r="AP307" s="25">
        <f t="shared" si="45"/>
        <v>0.44655108451843262</v>
      </c>
      <c r="AQ307" s="24" t="str">
        <f>+IFERROR(VLOOKUP(Y307,#REF!,2,FALSE),"-")</f>
        <v>-</v>
      </c>
      <c r="AR307" s="13" t="s">
        <v>2393</v>
      </c>
      <c r="AS307" t="s">
        <v>2398</v>
      </c>
      <c r="AT307" t="str">
        <f t="shared" si="46"/>
        <v>Luis Gonnet - 6951 e/ Antonio Beruti y Domingo French - Del Viso Del Viso</v>
      </c>
    </row>
    <row r="308" spans="1:46" ht="15.75" thickBot="1" x14ac:dyDescent="0.3">
      <c r="A308" s="47">
        <v>11</v>
      </c>
      <c r="B308" s="47" t="s">
        <v>1446</v>
      </c>
      <c r="C308" s="47" t="s">
        <v>2376</v>
      </c>
      <c r="D308" s="47" t="s">
        <v>1460</v>
      </c>
      <c r="E308" s="47" t="s">
        <v>445</v>
      </c>
      <c r="F308" s="47" t="s">
        <v>3845</v>
      </c>
      <c r="G308" s="47" t="s">
        <v>3846</v>
      </c>
      <c r="H308" s="47" t="s">
        <v>3847</v>
      </c>
      <c r="I308" s="47" t="s">
        <v>2475</v>
      </c>
      <c r="J308" s="47" t="s">
        <v>3757</v>
      </c>
      <c r="K308" s="47" t="s">
        <v>13235</v>
      </c>
      <c r="L308" s="47">
        <v>0.74233728647232056</v>
      </c>
      <c r="M308" s="47">
        <v>-34.4113854</v>
      </c>
      <c r="N308" s="47">
        <v>-58.864956599999999</v>
      </c>
      <c r="O308" s="47" t="s">
        <v>15405</v>
      </c>
      <c r="P308" s="47">
        <v>1</v>
      </c>
      <c r="Q308">
        <v>23</v>
      </c>
      <c r="S308" s="23" t="s">
        <v>2347</v>
      </c>
      <c r="T308" t="str">
        <f t="shared" si="40"/>
        <v>11</v>
      </c>
      <c r="V308" t="str">
        <f>+VLOOKUP(B308,MARCO!E:E,1,FALSE)</f>
        <v>Pilar</v>
      </c>
      <c r="W308" t="s">
        <v>134</v>
      </c>
      <c r="X308" t="s">
        <v>134</v>
      </c>
      <c r="Y308" t="str">
        <f t="shared" si="41"/>
        <v>R 11 - D 83 - 454 - 3980</v>
      </c>
      <c r="Z308" t="s">
        <v>20</v>
      </c>
      <c r="AA308" t="s">
        <v>2349</v>
      </c>
      <c r="AB308" t="s">
        <v>21</v>
      </c>
      <c r="AD308" t="str">
        <f t="shared" si="42"/>
        <v>Centro Comunitario La Hermandad</v>
      </c>
      <c r="AE308" t="s">
        <v>22</v>
      </c>
      <c r="AF308" t="s">
        <v>23</v>
      </c>
      <c r="AG308" t="s">
        <v>26</v>
      </c>
      <c r="AH308" t="s">
        <v>2348</v>
      </c>
      <c r="AI308" s="13">
        <f t="shared" si="43"/>
        <v>23</v>
      </c>
      <c r="AJ308" s="13">
        <f t="shared" si="44"/>
        <v>1</v>
      </c>
      <c r="AK308" s="21">
        <v>1</v>
      </c>
      <c r="AM308" t="s">
        <v>2154</v>
      </c>
      <c r="AN308" t="str">
        <f t="shared" si="38"/>
        <v>R11</v>
      </c>
      <c r="AO308" s="20" t="str">
        <f t="shared" si="39"/>
        <v>FINES_R11</v>
      </c>
      <c r="AP308" s="25">
        <f t="shared" si="45"/>
        <v>0.74233728647232056</v>
      </c>
      <c r="AQ308" s="24" t="str">
        <f>+IFERROR(VLOOKUP(Y308,#REF!,2,FALSE),"-")</f>
        <v>-</v>
      </c>
      <c r="AR308" s="13" t="s">
        <v>2393</v>
      </c>
      <c r="AS308" t="s">
        <v>2397</v>
      </c>
      <c r="AT308" t="str">
        <f t="shared" si="46"/>
        <v>Escobio - 1608 - Villa Rosa Villa Rosa</v>
      </c>
    </row>
    <row r="309" spans="1:46" ht="15.75" thickBot="1" x14ac:dyDescent="0.3">
      <c r="A309" s="47">
        <v>11</v>
      </c>
      <c r="B309" s="47" t="s">
        <v>1446</v>
      </c>
      <c r="C309" s="47" t="s">
        <v>2369</v>
      </c>
      <c r="D309" s="47" t="s">
        <v>1456</v>
      </c>
      <c r="E309" s="47" t="s">
        <v>1457</v>
      </c>
      <c r="F309" s="47" t="s">
        <v>3852</v>
      </c>
      <c r="G309" s="47" t="s">
        <v>3853</v>
      </c>
      <c r="H309" s="47" t="s">
        <v>3854</v>
      </c>
      <c r="I309" s="47" t="s">
        <v>2475</v>
      </c>
      <c r="J309" s="47" t="s">
        <v>3856</v>
      </c>
      <c r="K309" s="47" t="s">
        <v>13236</v>
      </c>
      <c r="L309" s="47">
        <v>0.59885740280151367</v>
      </c>
      <c r="M309" s="47">
        <v>-37.907069981055002</v>
      </c>
      <c r="N309" s="47">
        <v>-57.782344025458002</v>
      </c>
      <c r="O309" s="47" t="s">
        <v>15406</v>
      </c>
      <c r="P309" s="47">
        <v>1</v>
      </c>
      <c r="Q309">
        <v>18</v>
      </c>
      <c r="S309" s="23" t="s">
        <v>2347</v>
      </c>
      <c r="T309" t="str">
        <f t="shared" si="40"/>
        <v>11</v>
      </c>
      <c r="V309" t="str">
        <f>+VLOOKUP(B309,MARCO!E:E,1,FALSE)</f>
        <v>Pilar</v>
      </c>
      <c r="W309" t="s">
        <v>134</v>
      </c>
      <c r="X309" t="s">
        <v>134</v>
      </c>
      <c r="Y309" t="str">
        <f t="shared" si="41"/>
        <v>R 11 - D 83 - 452 - 4122</v>
      </c>
      <c r="Z309" t="s">
        <v>20</v>
      </c>
      <c r="AA309" t="s">
        <v>2349</v>
      </c>
      <c r="AB309" t="s">
        <v>21</v>
      </c>
      <c r="AD309" t="str">
        <f t="shared" si="42"/>
        <v>Centro Comunitario Pte Derqui</v>
      </c>
      <c r="AE309" t="s">
        <v>22</v>
      </c>
      <c r="AF309" t="s">
        <v>23</v>
      </c>
      <c r="AG309" t="s">
        <v>26</v>
      </c>
      <c r="AH309" t="s">
        <v>2348</v>
      </c>
      <c r="AI309" s="13">
        <f t="shared" si="43"/>
        <v>18</v>
      </c>
      <c r="AJ309" s="13">
        <f t="shared" si="44"/>
        <v>1</v>
      </c>
      <c r="AK309" s="21">
        <v>1</v>
      </c>
      <c r="AM309" t="s">
        <v>2154</v>
      </c>
      <c r="AN309" t="str">
        <f t="shared" si="38"/>
        <v>R11</v>
      </c>
      <c r="AO309" s="20" t="str">
        <f t="shared" si="39"/>
        <v>FINES_R11</v>
      </c>
      <c r="AP309" s="25">
        <f t="shared" si="45"/>
        <v>0.59885740280151367</v>
      </c>
      <c r="AQ309" s="24" t="str">
        <f>+IFERROR(VLOOKUP(Y309,#REF!,2,FALSE),"-")</f>
        <v>-</v>
      </c>
      <c r="AR309" s="13" t="s">
        <v>2393</v>
      </c>
      <c r="AS309" t="s">
        <v>2397</v>
      </c>
      <c r="AT309" t="str">
        <f t="shared" si="46"/>
        <v>Noruega - 102 e/ Rio Atuel y Rio Bermejo - Presidente Derqui Toro</v>
      </c>
    </row>
    <row r="310" spans="1:46" ht="15.75" thickBot="1" x14ac:dyDescent="0.3">
      <c r="A310" s="47">
        <v>11</v>
      </c>
      <c r="B310" s="47" t="s">
        <v>1446</v>
      </c>
      <c r="C310" s="47" t="s">
        <v>2376</v>
      </c>
      <c r="D310" s="47" t="s">
        <v>1460</v>
      </c>
      <c r="E310" s="47" t="s">
        <v>445</v>
      </c>
      <c r="F310" s="47" t="s">
        <v>3858</v>
      </c>
      <c r="G310" s="47" t="s">
        <v>3859</v>
      </c>
      <c r="H310" s="47" t="s">
        <v>3860</v>
      </c>
      <c r="I310" s="47" t="s">
        <v>2475</v>
      </c>
      <c r="J310" s="47" t="s">
        <v>3757</v>
      </c>
      <c r="K310" s="47" t="s">
        <v>13237</v>
      </c>
      <c r="L310" s="47">
        <v>0.50693142414093018</v>
      </c>
      <c r="M310" s="47">
        <v>-34.4333709</v>
      </c>
      <c r="N310" s="47">
        <v>-58.9039146</v>
      </c>
      <c r="O310" s="47" t="s">
        <v>15407</v>
      </c>
      <c r="P310" s="47">
        <v>1</v>
      </c>
      <c r="Q310">
        <v>16</v>
      </c>
      <c r="S310" s="23" t="s">
        <v>2347</v>
      </c>
      <c r="T310" t="str">
        <f t="shared" si="40"/>
        <v>11</v>
      </c>
      <c r="V310" t="str">
        <f>+VLOOKUP(B310,MARCO!E:E,1,FALSE)</f>
        <v>Pilar</v>
      </c>
      <c r="W310" t="s">
        <v>134</v>
      </c>
      <c r="X310" t="s">
        <v>134</v>
      </c>
      <c r="Y310" t="str">
        <f t="shared" si="41"/>
        <v>R 11 - D 83 - 454 - 0787</v>
      </c>
      <c r="Z310" t="s">
        <v>20</v>
      </c>
      <c r="AA310" t="s">
        <v>2349</v>
      </c>
      <c r="AB310" t="s">
        <v>21</v>
      </c>
      <c r="AD310" t="str">
        <f t="shared" si="42"/>
        <v>Migrantes. Tribarrial. Acuarela</v>
      </c>
      <c r="AE310" t="s">
        <v>22</v>
      </c>
      <c r="AF310" t="s">
        <v>23</v>
      </c>
      <c r="AG310" t="s">
        <v>26</v>
      </c>
      <c r="AH310" t="s">
        <v>2348</v>
      </c>
      <c r="AI310" s="13">
        <f t="shared" si="43"/>
        <v>16</v>
      </c>
      <c r="AJ310" s="13">
        <f t="shared" si="44"/>
        <v>1</v>
      </c>
      <c r="AK310" s="21">
        <v>1</v>
      </c>
      <c r="AM310" t="s">
        <v>2154</v>
      </c>
      <c r="AN310" t="str">
        <f t="shared" si="38"/>
        <v>R11</v>
      </c>
      <c r="AO310" s="20" t="str">
        <f t="shared" si="39"/>
        <v>FINES_R11</v>
      </c>
      <c r="AP310" s="25">
        <f t="shared" si="45"/>
        <v>0.50693142414093018</v>
      </c>
      <c r="AQ310" s="24" t="str">
        <f>+IFERROR(VLOOKUP(Y310,#REF!,2,FALSE),"-")</f>
        <v>-</v>
      </c>
      <c r="AR310" s="13" t="s">
        <v>2393</v>
      </c>
      <c r="AS310" t="s">
        <v>2397</v>
      </c>
      <c r="AT310" t="str">
        <f t="shared" si="46"/>
        <v>Hayti - 1447 - Lagomarsino Salas</v>
      </c>
    </row>
    <row r="311" spans="1:46" ht="15.75" thickBot="1" x14ac:dyDescent="0.3">
      <c r="A311" s="47">
        <v>11</v>
      </c>
      <c r="B311" s="47" t="s">
        <v>1446</v>
      </c>
      <c r="C311" s="47" t="s">
        <v>2385</v>
      </c>
      <c r="D311" s="47" t="s">
        <v>1461</v>
      </c>
      <c r="E311" s="47" t="s">
        <v>447</v>
      </c>
      <c r="F311" s="47" t="s">
        <v>3862</v>
      </c>
      <c r="G311" s="47" t="s">
        <v>3863</v>
      </c>
      <c r="H311" s="47" t="s">
        <v>3864</v>
      </c>
      <c r="I311" s="47" t="s">
        <v>2475</v>
      </c>
      <c r="J311" s="47" t="s">
        <v>3757</v>
      </c>
      <c r="K311" s="47" t="s">
        <v>13238</v>
      </c>
      <c r="L311" s="47">
        <v>0.45320215821266169</v>
      </c>
      <c r="M311" s="47">
        <v>-34.432078099999998</v>
      </c>
      <c r="N311" s="47">
        <v>-58.776629499999999</v>
      </c>
      <c r="O311" s="47" t="s">
        <v>15408</v>
      </c>
      <c r="P311" s="47">
        <v>2</v>
      </c>
      <c r="Q311">
        <v>55</v>
      </c>
      <c r="S311" s="23" t="s">
        <v>2347</v>
      </c>
      <c r="T311" t="str">
        <f t="shared" si="40"/>
        <v>11</v>
      </c>
      <c r="V311" t="str">
        <f>+VLOOKUP(B311,MARCO!E:E,1,FALSE)</f>
        <v>Pilar</v>
      </c>
      <c r="W311" t="s">
        <v>134</v>
      </c>
      <c r="X311" t="s">
        <v>134</v>
      </c>
      <c r="Y311" t="str">
        <f t="shared" si="41"/>
        <v>R 11 - D 83 - 455 - 0930</v>
      </c>
      <c r="Z311" t="s">
        <v>20</v>
      </c>
      <c r="AA311" t="s">
        <v>2349</v>
      </c>
      <c r="AB311" t="s">
        <v>21</v>
      </c>
      <c r="AD311" t="str">
        <f t="shared" si="42"/>
        <v>Migrantes.casa De Desarrollo Humano</v>
      </c>
      <c r="AE311" t="s">
        <v>22</v>
      </c>
      <c r="AF311" t="s">
        <v>23</v>
      </c>
      <c r="AG311" t="s">
        <v>26</v>
      </c>
      <c r="AH311" t="s">
        <v>2348</v>
      </c>
      <c r="AI311" s="13">
        <f t="shared" si="43"/>
        <v>55</v>
      </c>
      <c r="AJ311" s="13">
        <f t="shared" si="44"/>
        <v>2</v>
      </c>
      <c r="AK311" s="21">
        <v>1</v>
      </c>
      <c r="AM311" t="s">
        <v>2154</v>
      </c>
      <c r="AN311" t="str">
        <f t="shared" si="38"/>
        <v>R11</v>
      </c>
      <c r="AO311" s="20" t="str">
        <f t="shared" si="39"/>
        <v>FINES_R11</v>
      </c>
      <c r="AP311" s="25">
        <f t="shared" si="45"/>
        <v>0.45320215821266169</v>
      </c>
      <c r="AQ311" s="24" t="str">
        <f>+IFERROR(VLOOKUP(Y311,#REF!,2,FALSE),"-")</f>
        <v>-</v>
      </c>
      <c r="AR311" s="13" t="s">
        <v>2393</v>
      </c>
      <c r="AS311" t="s">
        <v>2397</v>
      </c>
      <c r="AT311" t="str">
        <f t="shared" si="46"/>
        <v>Moyano - 3262 - Lagomarsino Salas</v>
      </c>
    </row>
    <row r="312" spans="1:46" ht="15.75" thickBot="1" x14ac:dyDescent="0.3">
      <c r="A312" s="47">
        <v>11</v>
      </c>
      <c r="B312" s="47" t="s">
        <v>1446</v>
      </c>
      <c r="C312" s="47" t="s">
        <v>2378</v>
      </c>
      <c r="D312" s="47" t="s">
        <v>1455</v>
      </c>
      <c r="E312" s="47" t="s">
        <v>271</v>
      </c>
      <c r="F312" s="47" t="s">
        <v>3866</v>
      </c>
      <c r="G312" s="47" t="s">
        <v>3867</v>
      </c>
      <c r="H312" s="47" t="s">
        <v>3868</v>
      </c>
      <c r="I312" s="47" t="s">
        <v>2475</v>
      </c>
      <c r="J312" s="47"/>
      <c r="K312" s="47" t="s">
        <v>13239</v>
      </c>
      <c r="L312" s="47">
        <v>0.1955660134553909</v>
      </c>
      <c r="M312" s="47">
        <v>-34.457539010075003</v>
      </c>
      <c r="N312" s="47">
        <v>-58.911817003465998</v>
      </c>
      <c r="O312" s="47" t="s">
        <v>15409</v>
      </c>
      <c r="P312" s="47">
        <v>1</v>
      </c>
      <c r="Q312">
        <v>14</v>
      </c>
      <c r="S312" s="23" t="s">
        <v>2347</v>
      </c>
      <c r="T312" t="str">
        <f t="shared" si="40"/>
        <v>11</v>
      </c>
      <c r="V312" t="str">
        <f>+VLOOKUP(B312,MARCO!E:E,1,FALSE)</f>
        <v>Pilar</v>
      </c>
      <c r="W312" t="s">
        <v>134</v>
      </c>
      <c r="X312" t="s">
        <v>134</v>
      </c>
      <c r="Y312" t="str">
        <f t="shared" si="41"/>
        <v>R 11 - D 83 - 451 - 4655</v>
      </c>
      <c r="Z312" t="s">
        <v>20</v>
      </c>
      <c r="AA312" t="s">
        <v>2349</v>
      </c>
      <c r="AB312" t="s">
        <v>21</v>
      </c>
      <c r="AD312" t="str">
        <f t="shared" si="42"/>
        <v>Migrantes Ees N°27 Manzone</v>
      </c>
      <c r="AE312" t="s">
        <v>22</v>
      </c>
      <c r="AF312" t="s">
        <v>23</v>
      </c>
      <c r="AG312" t="s">
        <v>26</v>
      </c>
      <c r="AH312" t="s">
        <v>2348</v>
      </c>
      <c r="AI312" s="13">
        <f t="shared" si="43"/>
        <v>14</v>
      </c>
      <c r="AJ312" s="13">
        <f t="shared" si="44"/>
        <v>1</v>
      </c>
      <c r="AK312" s="21">
        <v>1</v>
      </c>
      <c r="AM312" t="s">
        <v>2154</v>
      </c>
      <c r="AN312" t="str">
        <f t="shared" si="38"/>
        <v>R11</v>
      </c>
      <c r="AO312" s="20" t="str">
        <f t="shared" si="39"/>
        <v>FINES_R11</v>
      </c>
      <c r="AP312" s="25">
        <f t="shared" si="45"/>
        <v>0.1955660134553909</v>
      </c>
      <c r="AQ312" s="24" t="str">
        <f>+IFERROR(VLOOKUP(Y312,#REF!,2,FALSE),"-")</f>
        <v>-</v>
      </c>
      <c r="AR312" s="13" t="s">
        <v>2393</v>
      </c>
      <c r="AS312" t="s">
        <v>2398</v>
      </c>
      <c r="AT312" t="str">
        <f t="shared" si="46"/>
        <v>Ruta 25 Km 4,5 - Pilar</v>
      </c>
    </row>
    <row r="313" spans="1:46" ht="15.75" thickBot="1" x14ac:dyDescent="0.3">
      <c r="A313" s="47">
        <v>11</v>
      </c>
      <c r="B313" s="47" t="s">
        <v>1446</v>
      </c>
      <c r="C313" s="47" t="s">
        <v>2369</v>
      </c>
      <c r="D313" s="47" t="s">
        <v>1456</v>
      </c>
      <c r="E313" s="47" t="s">
        <v>1457</v>
      </c>
      <c r="F313" s="47" t="s">
        <v>3874</v>
      </c>
      <c r="G313" s="47" t="s">
        <v>3875</v>
      </c>
      <c r="H313" s="47" t="s">
        <v>3876</v>
      </c>
      <c r="I313" s="47" t="s">
        <v>2475</v>
      </c>
      <c r="J313" s="47" t="s">
        <v>3878</v>
      </c>
      <c r="K313" s="47" t="s">
        <v>13240</v>
      </c>
      <c r="L313" s="47">
        <v>0.61949485540390015</v>
      </c>
      <c r="M313" s="47">
        <v>-34.476035313902003</v>
      </c>
      <c r="N313" s="47">
        <v>-58.837459338287999</v>
      </c>
      <c r="O313" s="47" t="s">
        <v>15410</v>
      </c>
      <c r="P313" s="47">
        <v>1</v>
      </c>
      <c r="Q313">
        <v>23</v>
      </c>
      <c r="S313" s="23" t="s">
        <v>2347</v>
      </c>
      <c r="T313" t="str">
        <f t="shared" si="40"/>
        <v>11</v>
      </c>
      <c r="V313" t="str">
        <f>+VLOOKUP(B313,MARCO!E:E,1,FALSE)</f>
        <v>Pilar</v>
      </c>
      <c r="W313" t="s">
        <v>134</v>
      </c>
      <c r="X313" t="s">
        <v>134</v>
      </c>
      <c r="Y313" t="str">
        <f t="shared" si="41"/>
        <v>R 11 - D 83 - 452 - 4444</v>
      </c>
      <c r="Z313" t="s">
        <v>20</v>
      </c>
      <c r="AA313" t="s">
        <v>2349</v>
      </c>
      <c r="AB313" t="s">
        <v>21</v>
      </c>
      <c r="AD313" t="str">
        <f t="shared" si="42"/>
        <v>Casa De La Mujer. Monterrey</v>
      </c>
      <c r="AE313" t="s">
        <v>22</v>
      </c>
      <c r="AF313" t="s">
        <v>23</v>
      </c>
      <c r="AG313" t="s">
        <v>26</v>
      </c>
      <c r="AH313" t="s">
        <v>2348</v>
      </c>
      <c r="AI313" s="13">
        <f t="shared" si="43"/>
        <v>23</v>
      </c>
      <c r="AJ313" s="13">
        <f t="shared" si="44"/>
        <v>1</v>
      </c>
      <c r="AK313" s="21">
        <v>1</v>
      </c>
      <c r="AM313" t="s">
        <v>2154</v>
      </c>
      <c r="AN313" t="str">
        <f t="shared" si="38"/>
        <v>R11</v>
      </c>
      <c r="AO313" s="20" t="str">
        <f t="shared" si="39"/>
        <v>FINES_R11</v>
      </c>
      <c r="AP313" s="25">
        <f t="shared" si="45"/>
        <v>0.61949485540390015</v>
      </c>
      <c r="AQ313" s="24" t="str">
        <f>+IFERROR(VLOOKUP(Y313,#REF!,2,FALSE),"-")</f>
        <v>-</v>
      </c>
      <c r="AR313" s="13" t="s">
        <v>2393</v>
      </c>
      <c r="AS313" t="s">
        <v>2398</v>
      </c>
      <c r="AT313" t="str">
        <f t="shared" si="46"/>
        <v>Tierra Del Fuego Y Peru - e/ Peru y Paraguay - Presidente Derqui Monterrey</v>
      </c>
    </row>
    <row r="314" spans="1:46" ht="15.75" thickBot="1" x14ac:dyDescent="0.3">
      <c r="A314" s="47">
        <v>11</v>
      </c>
      <c r="B314" s="47" t="s">
        <v>1446</v>
      </c>
      <c r="C314" s="47" t="s">
        <v>2369</v>
      </c>
      <c r="D314" s="47" t="s">
        <v>1456</v>
      </c>
      <c r="E314" s="47" t="s">
        <v>1457</v>
      </c>
      <c r="F314" s="47" t="s">
        <v>3880</v>
      </c>
      <c r="G314" s="47" t="s">
        <v>3881</v>
      </c>
      <c r="H314" s="47" t="s">
        <v>3882</v>
      </c>
      <c r="I314" s="47" t="s">
        <v>2475</v>
      </c>
      <c r="J314" s="47" t="s">
        <v>3878</v>
      </c>
      <c r="K314" s="47" t="s">
        <v>13241</v>
      </c>
      <c r="L314" s="47">
        <v>0.6998787522315979</v>
      </c>
      <c r="M314" s="47">
        <v>-34.499668006086999</v>
      </c>
      <c r="N314" s="47">
        <v>-58.848408031672001</v>
      </c>
      <c r="O314" s="47" t="s">
        <v>15411</v>
      </c>
      <c r="P314" s="47">
        <v>1</v>
      </c>
      <c r="Q314">
        <v>22</v>
      </c>
      <c r="S314" s="23" t="s">
        <v>2347</v>
      </c>
      <c r="T314" t="str">
        <f t="shared" si="40"/>
        <v>11</v>
      </c>
      <c r="V314" t="str">
        <f>+VLOOKUP(B314,MARCO!E:E,1,FALSE)</f>
        <v>Pilar</v>
      </c>
      <c r="W314" t="s">
        <v>134</v>
      </c>
      <c r="X314" t="s">
        <v>134</v>
      </c>
      <c r="Y314" t="str">
        <f t="shared" si="41"/>
        <v>R 11 - D 83 - 452 - 4446</v>
      </c>
      <c r="Z314" t="s">
        <v>20</v>
      </c>
      <c r="AA314" t="s">
        <v>2349</v>
      </c>
      <c r="AB314" t="s">
        <v>21</v>
      </c>
      <c r="AD314" t="str">
        <f t="shared" si="42"/>
        <v>Casa De La Mujer: Toro</v>
      </c>
      <c r="AE314" t="s">
        <v>22</v>
      </c>
      <c r="AF314" t="s">
        <v>23</v>
      </c>
      <c r="AG314" t="s">
        <v>26</v>
      </c>
      <c r="AH314" t="s">
        <v>2348</v>
      </c>
      <c r="AI314" s="13">
        <f t="shared" si="43"/>
        <v>22</v>
      </c>
      <c r="AJ314" s="13">
        <f t="shared" si="44"/>
        <v>1</v>
      </c>
      <c r="AK314" s="21">
        <v>1</v>
      </c>
      <c r="AM314" t="s">
        <v>2154</v>
      </c>
      <c r="AN314" t="str">
        <f t="shared" si="38"/>
        <v>R11</v>
      </c>
      <c r="AO314" s="20" t="str">
        <f t="shared" si="39"/>
        <v>FINES_R11</v>
      </c>
      <c r="AP314" s="25">
        <f t="shared" si="45"/>
        <v>0.6998787522315979</v>
      </c>
      <c r="AQ314" s="24" t="str">
        <f>+IFERROR(VLOOKUP(Y314,#REF!,2,FALSE),"-")</f>
        <v>-</v>
      </c>
      <c r="AR314" s="13" t="s">
        <v>2393</v>
      </c>
      <c r="AS314" t="s">
        <v>2398</v>
      </c>
      <c r="AT314" t="str">
        <f t="shared" si="46"/>
        <v>Noruega - 470 e/ Rio Tercero y Rio Cuarto - Presidente Derqui Toro</v>
      </c>
    </row>
    <row r="315" spans="1:46" ht="15.75" thickBot="1" x14ac:dyDescent="0.3">
      <c r="A315" s="47">
        <v>11</v>
      </c>
      <c r="B315" s="47" t="s">
        <v>1446</v>
      </c>
      <c r="C315" s="47" t="s">
        <v>2369</v>
      </c>
      <c r="D315" s="47" t="s">
        <v>1456</v>
      </c>
      <c r="E315" s="47" t="s">
        <v>1457</v>
      </c>
      <c r="F315" s="47" t="s">
        <v>3886</v>
      </c>
      <c r="G315" s="47" t="s">
        <v>3887</v>
      </c>
      <c r="H315" s="47" t="s">
        <v>3888</v>
      </c>
      <c r="I315" s="47" t="s">
        <v>2475</v>
      </c>
      <c r="J315" s="47" t="s">
        <v>3828</v>
      </c>
      <c r="K315" s="47" t="s">
        <v>13242</v>
      </c>
      <c r="L315" s="47">
        <v>0.59474259614944458</v>
      </c>
      <c r="M315" s="47">
        <v>-34.4880751404189</v>
      </c>
      <c r="N315" s="47">
        <v>-58.836114722712601</v>
      </c>
      <c r="O315" s="47" t="s">
        <v>15412</v>
      </c>
      <c r="P315" s="47">
        <v>1</v>
      </c>
      <c r="Q315">
        <v>23</v>
      </c>
      <c r="S315" s="23" t="s">
        <v>2347</v>
      </c>
      <c r="T315" t="str">
        <f t="shared" si="40"/>
        <v>11</v>
      </c>
      <c r="V315" t="str">
        <f>+VLOOKUP(B315,MARCO!E:E,1,FALSE)</f>
        <v>Pilar</v>
      </c>
      <c r="W315" t="s">
        <v>134</v>
      </c>
      <c r="X315" t="s">
        <v>134</v>
      </c>
      <c r="Y315" t="str">
        <f t="shared" si="41"/>
        <v>R 11 - D 83 - 452 - 0763</v>
      </c>
      <c r="Z315" t="s">
        <v>20</v>
      </c>
      <c r="AA315" t="s">
        <v>2349</v>
      </c>
      <c r="AB315" t="s">
        <v>21</v>
      </c>
      <c r="AD315" t="str">
        <f t="shared" si="42"/>
        <v>Migrantes. Monterrey. Escuela De Oficio</v>
      </c>
      <c r="AE315" t="s">
        <v>22</v>
      </c>
      <c r="AF315" t="s">
        <v>23</v>
      </c>
      <c r="AG315" t="s">
        <v>26</v>
      </c>
      <c r="AH315" t="s">
        <v>2348</v>
      </c>
      <c r="AI315" s="13">
        <f t="shared" si="43"/>
        <v>23</v>
      </c>
      <c r="AJ315" s="13">
        <f t="shared" si="44"/>
        <v>1</v>
      </c>
      <c r="AK315" s="21">
        <v>1</v>
      </c>
      <c r="AM315" t="s">
        <v>2154</v>
      </c>
      <c r="AN315" t="str">
        <f t="shared" si="38"/>
        <v>R11</v>
      </c>
      <c r="AO315" s="20" t="str">
        <f t="shared" si="39"/>
        <v>FINES_R11</v>
      </c>
      <c r="AP315" s="25">
        <f t="shared" si="45"/>
        <v>0.59474259614944458</v>
      </c>
      <c r="AQ315" s="24" t="str">
        <f>+IFERROR(VLOOKUP(Y315,#REF!,2,FALSE),"-")</f>
        <v>-</v>
      </c>
      <c r="AR315" s="13" t="s">
        <v>2393</v>
      </c>
      <c r="AS315" t="s">
        <v>2397</v>
      </c>
      <c r="AT315" t="str">
        <f t="shared" si="46"/>
        <v>Calle 25 - 2019 - Presidente Derqui Monterrey</v>
      </c>
    </row>
    <row r="316" spans="1:46" ht="15.75" thickBot="1" x14ac:dyDescent="0.3">
      <c r="A316" s="47">
        <v>11</v>
      </c>
      <c r="B316" s="47" t="s">
        <v>1446</v>
      </c>
      <c r="C316" s="47" t="s">
        <v>2374</v>
      </c>
      <c r="D316" s="47" t="s">
        <v>1458</v>
      </c>
      <c r="E316" s="47" t="s">
        <v>1459</v>
      </c>
      <c r="F316" s="47" t="s">
        <v>3891</v>
      </c>
      <c r="G316" s="47" t="s">
        <v>3706</v>
      </c>
      <c r="H316" s="47" t="s">
        <v>3810</v>
      </c>
      <c r="I316" s="47" t="s">
        <v>2475</v>
      </c>
      <c r="J316" s="47" t="s">
        <v>3706</v>
      </c>
      <c r="K316" s="47" t="s">
        <v>15413</v>
      </c>
      <c r="L316" s="47">
        <v>0.52553719282150269</v>
      </c>
      <c r="M316" s="47">
        <v>-34.439445300000003</v>
      </c>
      <c r="N316" s="47">
        <v>-58.797050800000001</v>
      </c>
      <c r="O316" s="47" t="s">
        <v>15414</v>
      </c>
      <c r="P316" s="47">
        <v>1</v>
      </c>
      <c r="Q316">
        <v>18</v>
      </c>
      <c r="S316" s="23" t="s">
        <v>2347</v>
      </c>
      <c r="T316" t="str">
        <f t="shared" si="40"/>
        <v>11</v>
      </c>
      <c r="V316" t="str">
        <f>+VLOOKUP(B316,MARCO!E:E,1,FALSE)</f>
        <v>Pilar</v>
      </c>
      <c r="W316" t="s">
        <v>134</v>
      </c>
      <c r="X316" t="s">
        <v>134</v>
      </c>
      <c r="Y316" t="str">
        <f t="shared" si="41"/>
        <v>R 11 - D 83 - 453 - 0782</v>
      </c>
      <c r="Z316" t="s">
        <v>20</v>
      </c>
      <c r="AA316" t="s">
        <v>2349</v>
      </c>
      <c r="AB316" t="s">
        <v>21</v>
      </c>
      <c r="AD316" t="str">
        <f t="shared" si="42"/>
        <v>Direccion De Juventudes</v>
      </c>
      <c r="AE316" t="s">
        <v>22</v>
      </c>
      <c r="AF316" t="s">
        <v>23</v>
      </c>
      <c r="AG316" t="s">
        <v>26</v>
      </c>
      <c r="AH316" t="s">
        <v>2348</v>
      </c>
      <c r="AI316" s="13">
        <f t="shared" si="43"/>
        <v>18</v>
      </c>
      <c r="AJ316" s="13">
        <f t="shared" si="44"/>
        <v>1</v>
      </c>
      <c r="AK316" s="21">
        <v>1</v>
      </c>
      <c r="AM316" t="s">
        <v>2154</v>
      </c>
      <c r="AN316" t="str">
        <f t="shared" si="38"/>
        <v>R11</v>
      </c>
      <c r="AO316" s="20" t="str">
        <f t="shared" si="39"/>
        <v>FINES_R11</v>
      </c>
      <c r="AP316" s="25">
        <f t="shared" si="45"/>
        <v>0.52553719282150269</v>
      </c>
      <c r="AQ316" s="24" t="str">
        <f>+IFERROR(VLOOKUP(Y316,#REF!,2,FALSE),"-")</f>
        <v>-</v>
      </c>
      <c r="AR316" s="13" t="s">
        <v>2393</v>
      </c>
      <c r="AS316" t="s">
        <v>2397</v>
      </c>
      <c r="AT316" t="str">
        <f t="shared" si="46"/>
        <v>Miguel De Azcuenaga - 3488 - Del Viso Del Viso</v>
      </c>
    </row>
    <row r="317" spans="1:46" ht="15.75" thickBot="1" x14ac:dyDescent="0.3">
      <c r="A317" s="47">
        <v>11</v>
      </c>
      <c r="B317" s="47" t="s">
        <v>1446</v>
      </c>
      <c r="C317" s="47" t="s">
        <v>2369</v>
      </c>
      <c r="D317" s="47" t="s">
        <v>1456</v>
      </c>
      <c r="E317" s="47" t="s">
        <v>1457</v>
      </c>
      <c r="F317" s="47" t="s">
        <v>3894</v>
      </c>
      <c r="G317" s="47" t="s">
        <v>3895</v>
      </c>
      <c r="H317" s="47" t="s">
        <v>3896</v>
      </c>
      <c r="I317" s="47" t="s">
        <v>2475</v>
      </c>
      <c r="J317" s="47" t="s">
        <v>3828</v>
      </c>
      <c r="K317" s="47" t="s">
        <v>13243</v>
      </c>
      <c r="L317" s="47">
        <v>0.60589599609375</v>
      </c>
      <c r="M317" s="47">
        <v>-34.480159899999997</v>
      </c>
      <c r="N317" s="47">
        <v>-58.837711400000003</v>
      </c>
      <c r="O317" s="47" t="s">
        <v>15415</v>
      </c>
      <c r="P317" s="47">
        <v>1</v>
      </c>
      <c r="Q317">
        <v>23</v>
      </c>
      <c r="S317" s="23" t="s">
        <v>2347</v>
      </c>
      <c r="T317" t="str">
        <f t="shared" si="40"/>
        <v>11</v>
      </c>
      <c r="V317" t="str">
        <f>+VLOOKUP(B317,MARCO!E:E,1,FALSE)</f>
        <v>Pilar</v>
      </c>
      <c r="W317" t="s">
        <v>134</v>
      </c>
      <c r="X317" t="s">
        <v>134</v>
      </c>
      <c r="Y317" t="str">
        <f t="shared" si="41"/>
        <v>R 11 - D 83 - 452 - 0766</v>
      </c>
      <c r="Z317" t="s">
        <v>20</v>
      </c>
      <c r="AA317" t="s">
        <v>2349</v>
      </c>
      <c r="AB317" t="s">
        <v>21</v>
      </c>
      <c r="AD317" t="str">
        <f t="shared" si="42"/>
        <v>Migrantes. La Cantuta</v>
      </c>
      <c r="AE317" t="s">
        <v>22</v>
      </c>
      <c r="AF317" t="s">
        <v>23</v>
      </c>
      <c r="AG317" t="s">
        <v>26</v>
      </c>
      <c r="AH317" t="s">
        <v>2348</v>
      </c>
      <c r="AI317" s="13">
        <f t="shared" si="43"/>
        <v>23</v>
      </c>
      <c r="AJ317" s="13">
        <f t="shared" si="44"/>
        <v>1</v>
      </c>
      <c r="AK317" s="21">
        <v>1</v>
      </c>
      <c r="AM317" t="s">
        <v>2154</v>
      </c>
      <c r="AN317" t="str">
        <f t="shared" si="38"/>
        <v>R11</v>
      </c>
      <c r="AO317" s="20" t="str">
        <f t="shared" si="39"/>
        <v>FINES_R11</v>
      </c>
      <c r="AP317" s="25">
        <f t="shared" si="45"/>
        <v>0.60589599609375</v>
      </c>
      <c r="AQ317" s="24" t="str">
        <f>+IFERROR(VLOOKUP(Y317,#REF!,2,FALSE),"-")</f>
        <v>-</v>
      </c>
      <c r="AR317" s="13" t="s">
        <v>2393</v>
      </c>
      <c r="AS317" t="s">
        <v>2397</v>
      </c>
      <c r="AT317" t="str">
        <f t="shared" si="46"/>
        <v>Uruguay - 450 - Presidente Derqui Monterrey</v>
      </c>
    </row>
    <row r="318" spans="1:46" ht="15.75" thickBot="1" x14ac:dyDescent="0.3">
      <c r="A318" s="47">
        <v>11</v>
      </c>
      <c r="B318" s="47" t="s">
        <v>1446</v>
      </c>
      <c r="C318" s="47" t="s">
        <v>2378</v>
      </c>
      <c r="D318" s="47" t="s">
        <v>1455</v>
      </c>
      <c r="E318" s="47" t="s">
        <v>271</v>
      </c>
      <c r="F318" s="47" t="s">
        <v>3898</v>
      </c>
      <c r="G318" s="47" t="s">
        <v>3899</v>
      </c>
      <c r="H318" s="47" t="s">
        <v>3900</v>
      </c>
      <c r="I318" s="47" t="s">
        <v>2475</v>
      </c>
      <c r="J318" s="47" t="s">
        <v>3902</v>
      </c>
      <c r="K318" s="47" t="s">
        <v>13244</v>
      </c>
      <c r="L318" s="47">
        <v>0.4063761830329895</v>
      </c>
      <c r="M318" s="47">
        <v>-34.469207099999998</v>
      </c>
      <c r="N318" s="47">
        <v>-58.907525700000001</v>
      </c>
      <c r="O318" s="47" t="s">
        <v>15416</v>
      </c>
      <c r="P318" s="47">
        <v>2</v>
      </c>
      <c r="Q318">
        <v>62</v>
      </c>
      <c r="S318" s="23" t="s">
        <v>2347</v>
      </c>
      <c r="T318" t="str">
        <f t="shared" si="40"/>
        <v>11</v>
      </c>
      <c r="V318" t="str">
        <f>+VLOOKUP(B318,MARCO!E:E,1,FALSE)</f>
        <v>Pilar</v>
      </c>
      <c r="W318" t="s">
        <v>134</v>
      </c>
      <c r="X318" t="s">
        <v>134</v>
      </c>
      <c r="Y318" t="str">
        <f t="shared" si="41"/>
        <v>R 11 - D 83 - 451 - 4550</v>
      </c>
      <c r="Z318" t="s">
        <v>20</v>
      </c>
      <c r="AA318" t="s">
        <v>2349</v>
      </c>
      <c r="AB318" t="s">
        <v>21</v>
      </c>
      <c r="AD318" t="str">
        <f t="shared" si="42"/>
        <v>Vecer Para Vivir Pilar</v>
      </c>
      <c r="AE318" t="s">
        <v>22</v>
      </c>
      <c r="AF318" t="s">
        <v>23</v>
      </c>
      <c r="AG318" t="s">
        <v>26</v>
      </c>
      <c r="AH318" t="s">
        <v>2348</v>
      </c>
      <c r="AI318" s="13">
        <f t="shared" si="43"/>
        <v>62</v>
      </c>
      <c r="AJ318" s="13">
        <f t="shared" si="44"/>
        <v>2</v>
      </c>
      <c r="AK318" s="21">
        <v>1</v>
      </c>
      <c r="AM318" t="s">
        <v>2154</v>
      </c>
      <c r="AN318" t="str">
        <f t="shared" si="38"/>
        <v>R11</v>
      </c>
      <c r="AO318" s="20" t="str">
        <f t="shared" si="39"/>
        <v>FINES_R11</v>
      </c>
      <c r="AP318" s="25">
        <f t="shared" si="45"/>
        <v>0.4063761830329895</v>
      </c>
      <c r="AQ318" s="24" t="str">
        <f>+IFERROR(VLOOKUP(Y318,#REF!,2,FALSE),"-")</f>
        <v>-</v>
      </c>
      <c r="AR318" s="13" t="s">
        <v>2393</v>
      </c>
      <c r="AS318" t="s">
        <v>2398</v>
      </c>
      <c r="AT318" t="str">
        <f t="shared" si="46"/>
        <v>El Abedul 168 - 168 e/ El Churrinche y Luis Maria Campos - Pilar Mansone</v>
      </c>
    </row>
    <row r="319" spans="1:46" ht="15.75" thickBot="1" x14ac:dyDescent="0.3">
      <c r="A319" s="47">
        <v>11</v>
      </c>
      <c r="B319" s="47" t="s">
        <v>1446</v>
      </c>
      <c r="C319" s="47" t="s">
        <v>2376</v>
      </c>
      <c r="D319" s="47" t="s">
        <v>1460</v>
      </c>
      <c r="E319" s="47" t="s">
        <v>445</v>
      </c>
      <c r="F319" s="47" t="s">
        <v>3904</v>
      </c>
      <c r="G319" s="47" t="s">
        <v>3905</v>
      </c>
      <c r="H319" s="47" t="s">
        <v>3906</v>
      </c>
      <c r="I319" s="47" t="s">
        <v>2475</v>
      </c>
      <c r="J319" s="47" t="s">
        <v>3905</v>
      </c>
      <c r="K319" s="47" t="s">
        <v>13245</v>
      </c>
      <c r="L319" s="47">
        <v>0</v>
      </c>
      <c r="M319" s="47">
        <v>-34.424227425177001</v>
      </c>
      <c r="N319" s="47">
        <v>-58.876239802505999</v>
      </c>
      <c r="O319" s="47" t="s">
        <v>15417</v>
      </c>
      <c r="P319" s="47">
        <v>2</v>
      </c>
      <c r="Q319">
        <v>37</v>
      </c>
      <c r="S319" s="23" t="s">
        <v>2347</v>
      </c>
      <c r="T319" t="str">
        <f t="shared" si="40"/>
        <v>11</v>
      </c>
      <c r="V319" t="str">
        <f>+VLOOKUP(B319,MARCO!E:E,1,FALSE)</f>
        <v>Pilar</v>
      </c>
      <c r="W319" t="s">
        <v>134</v>
      </c>
      <c r="X319" t="s">
        <v>134</v>
      </c>
      <c r="Y319" t="str">
        <f t="shared" si="41"/>
        <v>R 11 - D 83 - 454 - 4559</v>
      </c>
      <c r="Z319" t="s">
        <v>20</v>
      </c>
      <c r="AA319" t="s">
        <v>2349</v>
      </c>
      <c r="AB319" t="s">
        <v>21</v>
      </c>
      <c r="AD319" t="str">
        <f t="shared" si="42"/>
        <v>Universidad Nacional De Pilar</v>
      </c>
      <c r="AE319" t="s">
        <v>22</v>
      </c>
      <c r="AF319" t="s">
        <v>23</v>
      </c>
      <c r="AG319" t="s">
        <v>26</v>
      </c>
      <c r="AH319" t="s">
        <v>2348</v>
      </c>
      <c r="AI319" s="13">
        <f t="shared" si="43"/>
        <v>37</v>
      </c>
      <c r="AJ319" s="13">
        <f t="shared" si="44"/>
        <v>2</v>
      </c>
      <c r="AK319" s="21">
        <v>1</v>
      </c>
      <c r="AM319" t="s">
        <v>2154</v>
      </c>
      <c r="AN319" t="str">
        <f t="shared" si="38"/>
        <v>R11</v>
      </c>
      <c r="AO319" s="20" t="str">
        <f t="shared" si="39"/>
        <v>FINES_R11</v>
      </c>
      <c r="AP319" s="25">
        <f t="shared" si="45"/>
        <v>0</v>
      </c>
      <c r="AQ319" s="24" t="str">
        <f>+IFERROR(VLOOKUP(Y319,#REF!,2,FALSE),"-")</f>
        <v>-</v>
      </c>
      <c r="AR319" s="13" t="s">
        <v>2393</v>
      </c>
      <c r="AS319" t="s">
        <v>2397</v>
      </c>
      <c r="AT319" t="str">
        <f t="shared" si="46"/>
        <v>Honorio Pueyrredón - 1837 e/ . - Pilar Pilar Centro</v>
      </c>
    </row>
    <row r="320" spans="1:46" ht="15.75" thickBot="1" x14ac:dyDescent="0.3">
      <c r="A320" s="47">
        <v>11</v>
      </c>
      <c r="B320" s="47" t="s">
        <v>1446</v>
      </c>
      <c r="C320" s="47" t="s">
        <v>2486</v>
      </c>
      <c r="D320" s="47" t="s">
        <v>1464</v>
      </c>
      <c r="E320" s="47" t="s">
        <v>1465</v>
      </c>
      <c r="F320" s="47" t="s">
        <v>3909</v>
      </c>
      <c r="G320" s="47" t="s">
        <v>3910</v>
      </c>
      <c r="H320" s="47" t="s">
        <v>3911</v>
      </c>
      <c r="I320" s="47" t="s">
        <v>2475</v>
      </c>
      <c r="J320" s="47" t="s">
        <v>3757</v>
      </c>
      <c r="K320" s="47" t="s">
        <v>13246</v>
      </c>
      <c r="L320" s="47">
        <v>0.63469356298446655</v>
      </c>
      <c r="M320" s="47">
        <v>-34.447616699999998</v>
      </c>
      <c r="N320" s="47">
        <v>-58.971338000000003</v>
      </c>
      <c r="O320" s="47" t="s">
        <v>15418</v>
      </c>
      <c r="P320" s="47">
        <v>2</v>
      </c>
      <c r="Q320">
        <v>34</v>
      </c>
      <c r="S320" s="23" t="s">
        <v>2347</v>
      </c>
      <c r="T320" t="str">
        <f t="shared" si="40"/>
        <v>11</v>
      </c>
      <c r="V320" t="str">
        <f>+VLOOKUP(B320,MARCO!E:E,1,FALSE)</f>
        <v>Pilar</v>
      </c>
      <c r="W320" t="s">
        <v>134</v>
      </c>
      <c r="X320" t="s">
        <v>134</v>
      </c>
      <c r="Y320" t="str">
        <f t="shared" si="41"/>
        <v>R 11 - D 83 - 457 - 0936</v>
      </c>
      <c r="Z320" t="s">
        <v>20</v>
      </c>
      <c r="AA320" t="s">
        <v>2349</v>
      </c>
      <c r="AB320" t="s">
        <v>21</v>
      </c>
      <c r="AD320" t="str">
        <f t="shared" si="42"/>
        <v>Migrantes. Manos En Accion Rio Lujan</v>
      </c>
      <c r="AE320" t="s">
        <v>22</v>
      </c>
      <c r="AF320" t="s">
        <v>23</v>
      </c>
      <c r="AG320" t="s">
        <v>26</v>
      </c>
      <c r="AH320" t="s">
        <v>2348</v>
      </c>
      <c r="AI320" s="13">
        <f t="shared" si="43"/>
        <v>34</v>
      </c>
      <c r="AJ320" s="13">
        <f t="shared" si="44"/>
        <v>2</v>
      </c>
      <c r="AK320" s="21">
        <v>1</v>
      </c>
      <c r="AM320" t="s">
        <v>2154</v>
      </c>
      <c r="AN320" t="str">
        <f t="shared" si="38"/>
        <v>R11</v>
      </c>
      <c r="AO320" s="20" t="str">
        <f t="shared" si="39"/>
        <v>FINES_R11</v>
      </c>
      <c r="AP320" s="25">
        <f t="shared" si="45"/>
        <v>0.63469356298446655</v>
      </c>
      <c r="AQ320" s="24" t="str">
        <f>+IFERROR(VLOOKUP(Y320,#REF!,2,FALSE),"-")</f>
        <v>-</v>
      </c>
      <c r="AR320" s="13" t="s">
        <v>2393</v>
      </c>
      <c r="AS320" t="s">
        <v>2398</v>
      </c>
      <c r="AT320" t="str">
        <f t="shared" si="46"/>
        <v>Terrada - 669 - Manzanares Manzanares</v>
      </c>
    </row>
    <row r="321" spans="1:46" ht="15.75" thickBot="1" x14ac:dyDescent="0.3">
      <c r="A321" s="47">
        <v>11</v>
      </c>
      <c r="B321" s="47" t="s">
        <v>1446</v>
      </c>
      <c r="C321" s="47" t="s">
        <v>2378</v>
      </c>
      <c r="D321" s="47" t="s">
        <v>1455</v>
      </c>
      <c r="E321" s="47" t="s">
        <v>271</v>
      </c>
      <c r="F321" s="47" t="s">
        <v>3916</v>
      </c>
      <c r="G321" s="47" t="s">
        <v>3917</v>
      </c>
      <c r="H321" s="47" t="s">
        <v>3918</v>
      </c>
      <c r="I321" s="47" t="s">
        <v>2475</v>
      </c>
      <c r="J321" s="47" t="s">
        <v>3757</v>
      </c>
      <c r="K321" s="47" t="s">
        <v>13247</v>
      </c>
      <c r="L321" s="47">
        <v>0.88557529449462891</v>
      </c>
      <c r="M321" s="47">
        <v>-34.479968800000002</v>
      </c>
      <c r="N321" s="47">
        <v>-58.894215099999997</v>
      </c>
      <c r="O321" s="47" t="s">
        <v>15419</v>
      </c>
      <c r="P321" s="47">
        <v>1</v>
      </c>
      <c r="Q321">
        <v>37</v>
      </c>
      <c r="S321" s="23" t="s">
        <v>2347</v>
      </c>
      <c r="T321" t="str">
        <f t="shared" si="40"/>
        <v>11</v>
      </c>
      <c r="V321" t="str">
        <f>+VLOOKUP(B321,MARCO!E:E,1,FALSE)</f>
        <v>Pilar</v>
      </c>
      <c r="W321" t="s">
        <v>134</v>
      </c>
      <c r="X321" t="s">
        <v>134</v>
      </c>
      <c r="Y321" t="str">
        <f t="shared" si="41"/>
        <v>R 11 - D 83 - 451 - 0743</v>
      </c>
      <c r="Z321" t="s">
        <v>20</v>
      </c>
      <c r="AA321" t="s">
        <v>2349</v>
      </c>
      <c r="AB321" t="s">
        <v>21</v>
      </c>
      <c r="AD321" t="str">
        <f t="shared" si="42"/>
        <v>Migrantes. Federacion Nacional Campesina</v>
      </c>
      <c r="AE321" t="s">
        <v>22</v>
      </c>
      <c r="AF321" t="s">
        <v>23</v>
      </c>
      <c r="AG321" t="s">
        <v>26</v>
      </c>
      <c r="AH321" t="s">
        <v>2348</v>
      </c>
      <c r="AI321" s="13">
        <f t="shared" si="43"/>
        <v>37</v>
      </c>
      <c r="AJ321" s="13">
        <f t="shared" si="44"/>
        <v>1</v>
      </c>
      <c r="AK321" s="21">
        <v>1</v>
      </c>
      <c r="AM321" t="s">
        <v>2154</v>
      </c>
      <c r="AN321" t="str">
        <f t="shared" si="38"/>
        <v>R11</v>
      </c>
      <c r="AO321" s="20" t="str">
        <f t="shared" si="39"/>
        <v>FINES_R11</v>
      </c>
      <c r="AP321" s="25">
        <f t="shared" si="45"/>
        <v>0.88557529449462891</v>
      </c>
      <c r="AQ321" s="24" t="str">
        <f>+IFERROR(VLOOKUP(Y321,#REF!,2,FALSE),"-")</f>
        <v>-</v>
      </c>
      <c r="AR321" s="13" t="s">
        <v>2393</v>
      </c>
      <c r="AS321" t="s">
        <v>2398</v>
      </c>
      <c r="AT321" t="str">
        <f t="shared" si="46"/>
        <v>Mendoza - 2425 - Pilar Nuestra SeÑora Del Pilar</v>
      </c>
    </row>
    <row r="322" spans="1:46" ht="15.75" thickBot="1" x14ac:dyDescent="0.3">
      <c r="A322" s="47">
        <v>11</v>
      </c>
      <c r="B322" s="47" t="s">
        <v>1446</v>
      </c>
      <c r="C322" s="47" t="s">
        <v>3437</v>
      </c>
      <c r="D322" s="47" t="s">
        <v>1462</v>
      </c>
      <c r="E322" s="47" t="s">
        <v>1463</v>
      </c>
      <c r="F322" s="47" t="s">
        <v>3920</v>
      </c>
      <c r="G322" s="47" t="s">
        <v>3863</v>
      </c>
      <c r="H322" s="47" t="s">
        <v>3921</v>
      </c>
      <c r="I322" s="47" t="s">
        <v>2475</v>
      </c>
      <c r="J322" s="47" t="s">
        <v>3757</v>
      </c>
      <c r="K322" s="47" t="s">
        <v>15420</v>
      </c>
      <c r="L322" s="47">
        <v>0.45320215821266169</v>
      </c>
      <c r="M322" s="47">
        <v>-34.432078099999998</v>
      </c>
      <c r="N322" s="47">
        <v>-58.776629499999999</v>
      </c>
      <c r="O322" s="47" t="s">
        <v>15421</v>
      </c>
      <c r="P322" s="47">
        <v>1</v>
      </c>
      <c r="Q322">
        <v>33</v>
      </c>
      <c r="S322" s="23" t="s">
        <v>2347</v>
      </c>
      <c r="T322" t="str">
        <f t="shared" si="40"/>
        <v>11</v>
      </c>
      <c r="V322" t="str">
        <f>+VLOOKUP(B322,MARCO!E:E,1,FALSE)</f>
        <v>Pilar</v>
      </c>
      <c r="W322" t="s">
        <v>134</v>
      </c>
      <c r="X322" t="s">
        <v>134</v>
      </c>
      <c r="Y322" t="str">
        <f t="shared" si="41"/>
        <v>R 11 - D 83 - 456 - 4636</v>
      </c>
      <c r="Z322" t="s">
        <v>20</v>
      </c>
      <c r="AA322" t="s">
        <v>2349</v>
      </c>
      <c r="AB322" t="s">
        <v>21</v>
      </c>
      <c r="AD322" t="str">
        <f t="shared" si="42"/>
        <v>Migrantes.casa De Desarrollo Humano</v>
      </c>
      <c r="AE322" t="s">
        <v>22</v>
      </c>
      <c r="AF322" t="s">
        <v>23</v>
      </c>
      <c r="AG322" t="s">
        <v>26</v>
      </c>
      <c r="AH322" t="s">
        <v>2348</v>
      </c>
      <c r="AI322" s="13">
        <f t="shared" si="43"/>
        <v>33</v>
      </c>
      <c r="AJ322" s="13">
        <f t="shared" si="44"/>
        <v>1</v>
      </c>
      <c r="AK322" s="21">
        <v>1</v>
      </c>
      <c r="AM322" t="s">
        <v>2154</v>
      </c>
      <c r="AN322" t="str">
        <f t="shared" si="38"/>
        <v>R11</v>
      </c>
      <c r="AO322" s="20" t="str">
        <f t="shared" si="39"/>
        <v>FINES_R11</v>
      </c>
      <c r="AP322" s="25">
        <f t="shared" si="45"/>
        <v>0.45320215821266169</v>
      </c>
      <c r="AQ322" s="24" t="str">
        <f>+IFERROR(VLOOKUP(Y322,#REF!,2,FALSE),"-")</f>
        <v>-</v>
      </c>
      <c r="AR322" s="13" t="s">
        <v>2393</v>
      </c>
      <c r="AS322" t="s">
        <v>2397</v>
      </c>
      <c r="AT322" t="str">
        <f t="shared" si="46"/>
        <v>Formosa - 2401 e/ San Pedro y San Agustin - Manuel Alberti</v>
      </c>
    </row>
    <row r="323" spans="1:46" ht="15.75" thickBot="1" x14ac:dyDescent="0.3">
      <c r="A323" s="47">
        <v>11</v>
      </c>
      <c r="B323" s="47" t="s">
        <v>1446</v>
      </c>
      <c r="C323" s="47" t="s">
        <v>2376</v>
      </c>
      <c r="D323" s="47" t="s">
        <v>1460</v>
      </c>
      <c r="E323" s="47" t="s">
        <v>445</v>
      </c>
      <c r="F323" s="47" t="s">
        <v>3924</v>
      </c>
      <c r="G323" s="47" t="s">
        <v>3925</v>
      </c>
      <c r="H323" s="47" t="s">
        <v>3926</v>
      </c>
      <c r="I323" s="47" t="s">
        <v>2475</v>
      </c>
      <c r="J323" s="47" t="s">
        <v>3757</v>
      </c>
      <c r="K323" s="47" t="s">
        <v>13248</v>
      </c>
      <c r="L323" s="47">
        <v>0.58789616823196411</v>
      </c>
      <c r="M323" s="47">
        <v>-34.420251610000001</v>
      </c>
      <c r="N323" s="47">
        <v>-58.86992807</v>
      </c>
      <c r="O323" s="47" t="s">
        <v>15422</v>
      </c>
      <c r="P323" s="47">
        <v>1</v>
      </c>
      <c r="Q323">
        <v>29</v>
      </c>
      <c r="S323" s="23" t="s">
        <v>2347</v>
      </c>
      <c r="T323" t="str">
        <f t="shared" si="40"/>
        <v>11</v>
      </c>
      <c r="V323" t="str">
        <f>+VLOOKUP(B323,MARCO!E:E,1,FALSE)</f>
        <v>Pilar</v>
      </c>
      <c r="W323" t="s">
        <v>134</v>
      </c>
      <c r="X323" t="s">
        <v>134</v>
      </c>
      <c r="Y323" t="str">
        <f t="shared" si="41"/>
        <v>R 11 - D 83 - 454 - 0796</v>
      </c>
      <c r="Z323" t="s">
        <v>20</v>
      </c>
      <c r="AA323" t="s">
        <v>2349</v>
      </c>
      <c r="AB323" t="s">
        <v>21</v>
      </c>
      <c r="AD323" t="str">
        <f t="shared" si="42"/>
        <v>Migrantes. Biblioteca Ernesto Sabato</v>
      </c>
      <c r="AE323" t="s">
        <v>22</v>
      </c>
      <c r="AF323" t="s">
        <v>23</v>
      </c>
      <c r="AG323" t="s">
        <v>26</v>
      </c>
      <c r="AH323" t="s">
        <v>2348</v>
      </c>
      <c r="AI323" s="13">
        <f t="shared" si="43"/>
        <v>29</v>
      </c>
      <c r="AJ323" s="13">
        <f t="shared" si="44"/>
        <v>1</v>
      </c>
      <c r="AK323" s="21">
        <v>1</v>
      </c>
      <c r="AM323" t="s">
        <v>2154</v>
      </c>
      <c r="AN323" t="str">
        <f t="shared" ref="AN323:AN386" si="47">+IF(AM323="","",IF(AM323="FINES",CONCATENATE("R",IF(OR(T323="16",T323="21",T323="22",T323="23"),"16212223",IF(OR(T323="15",T323="17",T323="24",T323="25"),"15172425",T323))),IF(AM323="CEBAS","UNICO",IF(VALUE(T323)&lt;=11,"AMBA","INTERIOR"))))</f>
        <v>R11</v>
      </c>
      <c r="AO323" s="20" t="str">
        <f t="shared" ref="AO323:AO386" si="48">+IF(AM323="","-",CONCATENATE(AM323,"_",AN323))</f>
        <v>FINES_R11</v>
      </c>
      <c r="AP323" s="25">
        <f t="shared" si="45"/>
        <v>0.58789616823196411</v>
      </c>
      <c r="AQ323" s="24" t="str">
        <f>+IFERROR(VLOOKUP(Y323,#REF!,2,FALSE),"-")</f>
        <v>-</v>
      </c>
      <c r="AR323" s="13" t="s">
        <v>2393</v>
      </c>
      <c r="AS323" t="s">
        <v>2397</v>
      </c>
      <c r="AT323" t="str">
        <f t="shared" si="46"/>
        <v>Libertad - 2305 - Villa Rosa Villa Rosa</v>
      </c>
    </row>
    <row r="324" spans="1:46" ht="15.75" thickBot="1" x14ac:dyDescent="0.3">
      <c r="A324" s="47">
        <v>11</v>
      </c>
      <c r="B324" s="47" t="s">
        <v>1446</v>
      </c>
      <c r="C324" s="47" t="s">
        <v>2376</v>
      </c>
      <c r="D324" s="47" t="s">
        <v>1460</v>
      </c>
      <c r="E324" s="47" t="s">
        <v>445</v>
      </c>
      <c r="F324" s="47" t="s">
        <v>3929</v>
      </c>
      <c r="G324" s="47" t="s">
        <v>3930</v>
      </c>
      <c r="H324" s="47" t="s">
        <v>3931</v>
      </c>
      <c r="I324" s="47" t="s">
        <v>2475</v>
      </c>
      <c r="J324" s="47" t="s">
        <v>3757</v>
      </c>
      <c r="K324" s="47" t="s">
        <v>13249</v>
      </c>
      <c r="L324" s="47">
        <v>0.4616873562335968</v>
      </c>
      <c r="M324" s="47">
        <v>-34.516458430085997</v>
      </c>
      <c r="N324" s="47">
        <v>-58.673217342523003</v>
      </c>
      <c r="O324" s="47" t="s">
        <v>15423</v>
      </c>
      <c r="P324" s="47">
        <v>1</v>
      </c>
      <c r="Q324">
        <v>55</v>
      </c>
      <c r="S324" s="23" t="s">
        <v>2347</v>
      </c>
      <c r="T324" t="str">
        <f t="shared" ref="T324:T387" si="49">+CONCATENATE(IF(A324&lt;10,"0",""),A324)</f>
        <v>11</v>
      </c>
      <c r="V324" t="str">
        <f>+VLOOKUP(B324,MARCO!E:E,1,FALSE)</f>
        <v>Pilar</v>
      </c>
      <c r="W324" t="s">
        <v>134</v>
      </c>
      <c r="X324" t="s">
        <v>134</v>
      </c>
      <c r="Y324" t="str">
        <f t="shared" ref="Y324:Y387" si="50">+F324</f>
        <v>R 11 - D 83 - 454 - 4585</v>
      </c>
      <c r="Z324" t="s">
        <v>20</v>
      </c>
      <c r="AA324" t="s">
        <v>2349</v>
      </c>
      <c r="AB324" t="s">
        <v>21</v>
      </c>
      <c r="AD324" t="str">
        <f t="shared" ref="AD324:AD387" si="51">+G324</f>
        <v>Ees 24</v>
      </c>
      <c r="AE324" t="s">
        <v>22</v>
      </c>
      <c r="AF324" t="s">
        <v>23</v>
      </c>
      <c r="AG324" t="s">
        <v>26</v>
      </c>
      <c r="AH324" t="s">
        <v>2348</v>
      </c>
      <c r="AI324" s="13">
        <f t="shared" ref="AI324:AI387" si="52">+Q324</f>
        <v>55</v>
      </c>
      <c r="AJ324" s="13">
        <f t="shared" ref="AJ324:AJ387" si="53">+P324</f>
        <v>1</v>
      </c>
      <c r="AK324" s="21">
        <v>1</v>
      </c>
      <c r="AM324" t="s">
        <v>2154</v>
      </c>
      <c r="AN324" t="str">
        <f t="shared" si="47"/>
        <v>R11</v>
      </c>
      <c r="AO324" s="20" t="str">
        <f t="shared" si="48"/>
        <v>FINES_R11</v>
      </c>
      <c r="AP324" s="25">
        <f t="shared" ref="AP324:AP387" si="54">+L324</f>
        <v>0.4616873562335968</v>
      </c>
      <c r="AQ324" s="24" t="str">
        <f>+IFERROR(VLOOKUP(Y324,#REF!,2,FALSE),"-")</f>
        <v>-</v>
      </c>
      <c r="AR324" s="13" t="s">
        <v>2393</v>
      </c>
      <c r="AS324" t="s">
        <v>2397</v>
      </c>
      <c r="AT324" t="str">
        <f t="shared" ref="AT324:AT387" si="55">+H324</f>
        <v>Presidente Juan Domingo Peron - 350 e/ Jose Antonio Cabrera y Juan Agustin Maza - Villa Rosa Villa Rosa</v>
      </c>
    </row>
    <row r="325" spans="1:46" ht="15.75" thickBot="1" x14ac:dyDescent="0.3">
      <c r="A325" s="47">
        <v>11</v>
      </c>
      <c r="B325" s="47" t="s">
        <v>1446</v>
      </c>
      <c r="C325" s="47" t="s">
        <v>2369</v>
      </c>
      <c r="D325" s="47" t="s">
        <v>1456</v>
      </c>
      <c r="E325" s="47" t="s">
        <v>1457</v>
      </c>
      <c r="F325" s="47" t="s">
        <v>3933</v>
      </c>
      <c r="G325" s="47" t="s">
        <v>3934</v>
      </c>
      <c r="H325" s="47" t="s">
        <v>3935</v>
      </c>
      <c r="I325" s="47" t="s">
        <v>2475</v>
      </c>
      <c r="J325" s="47" t="s">
        <v>3757</v>
      </c>
      <c r="K325" s="47" t="s">
        <v>13250</v>
      </c>
      <c r="L325" s="47">
        <v>0.53893011808395386</v>
      </c>
      <c r="M325" s="47">
        <v>-34.490147399999998</v>
      </c>
      <c r="N325" s="47">
        <v>-58.845021500000001</v>
      </c>
      <c r="O325" s="47" t="s">
        <v>15424</v>
      </c>
      <c r="P325" s="47">
        <v>1</v>
      </c>
      <c r="Q325">
        <v>22</v>
      </c>
      <c r="S325" s="23" t="s">
        <v>2347</v>
      </c>
      <c r="T325" t="str">
        <f t="shared" si="49"/>
        <v>11</v>
      </c>
      <c r="V325" t="str">
        <f>+VLOOKUP(B325,MARCO!E:E,1,FALSE)</f>
        <v>Pilar</v>
      </c>
      <c r="W325" t="s">
        <v>134</v>
      </c>
      <c r="X325" t="s">
        <v>134</v>
      </c>
      <c r="Y325" t="str">
        <f t="shared" si="50"/>
        <v>R 11 - D 83 - 452 - 4589</v>
      </c>
      <c r="Z325" t="s">
        <v>20</v>
      </c>
      <c r="AA325" t="s">
        <v>2349</v>
      </c>
      <c r="AB325" t="s">
        <v>21</v>
      </c>
      <c r="AD325" t="str">
        <f t="shared" si="51"/>
        <v>Envion Monterrey</v>
      </c>
      <c r="AE325" t="s">
        <v>22</v>
      </c>
      <c r="AF325" t="s">
        <v>23</v>
      </c>
      <c r="AG325" t="s">
        <v>26</v>
      </c>
      <c r="AH325" t="s">
        <v>2348</v>
      </c>
      <c r="AI325" s="13">
        <f t="shared" si="52"/>
        <v>22</v>
      </c>
      <c r="AJ325" s="13">
        <f t="shared" si="53"/>
        <v>1</v>
      </c>
      <c r="AK325" s="21">
        <v>1</v>
      </c>
      <c r="AM325" t="s">
        <v>2154</v>
      </c>
      <c r="AN325" t="str">
        <f t="shared" si="47"/>
        <v>R11</v>
      </c>
      <c r="AO325" s="20" t="str">
        <f t="shared" si="48"/>
        <v>FINES_R11</v>
      </c>
      <c r="AP325" s="25">
        <f t="shared" si="54"/>
        <v>0.53893011808395386</v>
      </c>
      <c r="AQ325" s="24" t="str">
        <f>+IFERROR(VLOOKUP(Y325,#REF!,2,FALSE),"-")</f>
        <v>-</v>
      </c>
      <c r="AR325" s="13" t="s">
        <v>2393</v>
      </c>
      <c r="AS325" t="s">
        <v>2398</v>
      </c>
      <c r="AT325" t="str">
        <f t="shared" si="55"/>
        <v>Chacabuco - e/ Bolivar - Presidente Derqui Monterrey</v>
      </c>
    </row>
    <row r="326" spans="1:46" ht="15.75" thickBot="1" x14ac:dyDescent="0.3">
      <c r="A326" s="47">
        <v>11</v>
      </c>
      <c r="B326" s="47" t="s">
        <v>1446</v>
      </c>
      <c r="C326" s="47" t="s">
        <v>2369</v>
      </c>
      <c r="D326" s="47" t="s">
        <v>1456</v>
      </c>
      <c r="E326" s="47" t="s">
        <v>1457</v>
      </c>
      <c r="F326" s="47" t="s">
        <v>3937</v>
      </c>
      <c r="G326" s="47" t="s">
        <v>3938</v>
      </c>
      <c r="H326" s="47" t="s">
        <v>3939</v>
      </c>
      <c r="I326" s="47" t="s">
        <v>2475</v>
      </c>
      <c r="J326" s="47" t="s">
        <v>3757</v>
      </c>
      <c r="K326" s="47" t="s">
        <v>13251</v>
      </c>
      <c r="L326" s="47">
        <v>0.36364144086837769</v>
      </c>
      <c r="M326" s="47">
        <v>-34.314047700872003</v>
      </c>
      <c r="N326" s="47">
        <v>-61.307301438091002</v>
      </c>
      <c r="O326" s="47" t="s">
        <v>15425</v>
      </c>
      <c r="P326" s="47">
        <v>1</v>
      </c>
      <c r="Q326">
        <v>21</v>
      </c>
      <c r="S326" s="23" t="s">
        <v>2347</v>
      </c>
      <c r="T326" t="str">
        <f t="shared" si="49"/>
        <v>11</v>
      </c>
      <c r="V326" t="str">
        <f>+VLOOKUP(B326,MARCO!E:E,1,FALSE)</f>
        <v>Pilar</v>
      </c>
      <c r="W326" t="s">
        <v>134</v>
      </c>
      <c r="X326" t="s">
        <v>134</v>
      </c>
      <c r="Y326" t="str">
        <f t="shared" si="50"/>
        <v>R 11 - D 83 - 452 - 4588</v>
      </c>
      <c r="Z326" t="s">
        <v>20</v>
      </c>
      <c r="AA326" t="s">
        <v>2349</v>
      </c>
      <c r="AB326" t="s">
        <v>21</v>
      </c>
      <c r="AD326" t="str">
        <f t="shared" si="51"/>
        <v>Papa Francisco</v>
      </c>
      <c r="AE326" t="s">
        <v>22</v>
      </c>
      <c r="AF326" t="s">
        <v>23</v>
      </c>
      <c r="AG326" t="s">
        <v>26</v>
      </c>
      <c r="AH326" t="s">
        <v>2348</v>
      </c>
      <c r="AI326" s="13">
        <f t="shared" si="52"/>
        <v>21</v>
      </c>
      <c r="AJ326" s="13">
        <f t="shared" si="53"/>
        <v>1</v>
      </c>
      <c r="AK326" s="21">
        <v>1</v>
      </c>
      <c r="AM326" t="s">
        <v>2154</v>
      </c>
      <c r="AN326" t="str">
        <f t="shared" si="47"/>
        <v>R11</v>
      </c>
      <c r="AO326" s="20" t="str">
        <f t="shared" si="48"/>
        <v>FINES_R11</v>
      </c>
      <c r="AP326" s="25">
        <f t="shared" si="54"/>
        <v>0.36364144086837769</v>
      </c>
      <c r="AQ326" s="24" t="str">
        <f>+IFERROR(VLOOKUP(Y326,#REF!,2,FALSE),"-")</f>
        <v>-</v>
      </c>
      <c r="AR326" s="13" t="s">
        <v>2393</v>
      </c>
      <c r="AS326" t="s">
        <v>2397</v>
      </c>
      <c r="AT326" t="str">
        <f t="shared" si="55"/>
        <v>Malvinas - Presidente Derqui La Escondida</v>
      </c>
    </row>
    <row r="327" spans="1:46" ht="15.75" thickBot="1" x14ac:dyDescent="0.3">
      <c r="A327" s="47">
        <v>11</v>
      </c>
      <c r="B327" s="47" t="s">
        <v>1446</v>
      </c>
      <c r="C327" s="47" t="s">
        <v>2369</v>
      </c>
      <c r="D327" s="47" t="s">
        <v>1456</v>
      </c>
      <c r="E327" s="47" t="s">
        <v>1457</v>
      </c>
      <c r="F327" s="47" t="s">
        <v>3942</v>
      </c>
      <c r="G327" s="47" t="s">
        <v>3943</v>
      </c>
      <c r="H327" s="47" t="s">
        <v>3944</v>
      </c>
      <c r="I327" s="47" t="s">
        <v>2475</v>
      </c>
      <c r="J327" s="47" t="s">
        <v>3757</v>
      </c>
      <c r="K327" s="47" t="s">
        <v>13252</v>
      </c>
      <c r="L327" s="47">
        <v>0.47099953889846802</v>
      </c>
      <c r="M327" s="47">
        <v>-34.4495626</v>
      </c>
      <c r="N327" s="47">
        <v>-58.803374599999998</v>
      </c>
      <c r="O327" s="47" t="s">
        <v>15426</v>
      </c>
      <c r="P327" s="47">
        <v>1</v>
      </c>
      <c r="Q327">
        <v>34</v>
      </c>
      <c r="S327" s="23" t="s">
        <v>2347</v>
      </c>
      <c r="T327" t="str">
        <f t="shared" si="49"/>
        <v>11</v>
      </c>
      <c r="V327" t="str">
        <f>+VLOOKUP(B327,MARCO!E:E,1,FALSE)</f>
        <v>Pilar</v>
      </c>
      <c r="W327" t="s">
        <v>134</v>
      </c>
      <c r="X327" t="s">
        <v>134</v>
      </c>
      <c r="Y327" t="str">
        <f t="shared" si="50"/>
        <v>R 11 - D 83 - 452 - 4595</v>
      </c>
      <c r="Z327" t="s">
        <v>20</v>
      </c>
      <c r="AA327" t="s">
        <v>2349</v>
      </c>
      <c r="AB327" t="s">
        <v>21</v>
      </c>
      <c r="AD327" t="str">
        <f t="shared" si="51"/>
        <v>Los Tilos</v>
      </c>
      <c r="AE327" t="s">
        <v>22</v>
      </c>
      <c r="AF327" t="s">
        <v>23</v>
      </c>
      <c r="AG327" t="s">
        <v>26</v>
      </c>
      <c r="AH327" t="s">
        <v>2348</v>
      </c>
      <c r="AI327" s="13">
        <f t="shared" si="52"/>
        <v>34</v>
      </c>
      <c r="AJ327" s="13">
        <f t="shared" si="53"/>
        <v>1</v>
      </c>
      <c r="AK327" s="21">
        <v>1</v>
      </c>
      <c r="AM327" t="s">
        <v>2154</v>
      </c>
      <c r="AN327" t="str">
        <f t="shared" si="47"/>
        <v>R11</v>
      </c>
      <c r="AO327" s="20" t="str">
        <f t="shared" si="48"/>
        <v>FINES_R11</v>
      </c>
      <c r="AP327" s="25">
        <f t="shared" si="54"/>
        <v>0.47099953889846802</v>
      </c>
      <c r="AQ327" s="24" t="str">
        <f>+IFERROR(VLOOKUP(Y327,#REF!,2,FALSE),"-")</f>
        <v>-</v>
      </c>
      <c r="AR327" s="13" t="s">
        <v>2393</v>
      </c>
      <c r="AS327" t="s">
        <v>2398</v>
      </c>
      <c r="AT327" t="str">
        <f t="shared" si="55"/>
        <v>Pedro Pico - 2142 - Del Viso Del Viso</v>
      </c>
    </row>
    <row r="328" spans="1:46" ht="15.75" thickBot="1" x14ac:dyDescent="0.3">
      <c r="A328" s="47">
        <v>12</v>
      </c>
      <c r="B328" s="47" t="s">
        <v>373</v>
      </c>
      <c r="C328" s="47" t="s">
        <v>2369</v>
      </c>
      <c r="D328" s="47" t="s">
        <v>381</v>
      </c>
      <c r="E328" s="47" t="s">
        <v>310</v>
      </c>
      <c r="F328" s="47" t="s">
        <v>3946</v>
      </c>
      <c r="G328" s="47" t="s">
        <v>3947</v>
      </c>
      <c r="H328" s="47" t="s">
        <v>3948</v>
      </c>
      <c r="I328" s="47" t="s">
        <v>2475</v>
      </c>
      <c r="J328" s="47"/>
      <c r="K328" s="47" t="s">
        <v>13253</v>
      </c>
      <c r="L328" s="47">
        <v>0.36257007718086243</v>
      </c>
      <c r="M328" s="47">
        <v>-33.982797595055203</v>
      </c>
      <c r="N328" s="47">
        <v>-59.671251972140297</v>
      </c>
      <c r="O328" s="47" t="s">
        <v>15427</v>
      </c>
      <c r="P328" s="47">
        <v>2</v>
      </c>
      <c r="Q328">
        <v>16</v>
      </c>
      <c r="S328" s="23" t="s">
        <v>2347</v>
      </c>
      <c r="T328" t="str">
        <f t="shared" si="49"/>
        <v>12</v>
      </c>
      <c r="V328" t="str">
        <f>+VLOOKUP(B328,MARCO!E:E,1,FALSE)</f>
        <v>Baradero</v>
      </c>
      <c r="W328" t="s">
        <v>134</v>
      </c>
      <c r="X328" t="s">
        <v>134</v>
      </c>
      <c r="Y328" t="str">
        <f t="shared" si="50"/>
        <v>R 12 - D 10 - 452 - 1674</v>
      </c>
      <c r="Z328" t="s">
        <v>20</v>
      </c>
      <c r="AA328" t="s">
        <v>2349</v>
      </c>
      <c r="AB328" t="s">
        <v>21</v>
      </c>
      <c r="AD328" t="str">
        <f t="shared" si="51"/>
        <v>Escuela De Educación Secundaria 9</v>
      </c>
      <c r="AE328" t="s">
        <v>22</v>
      </c>
      <c r="AF328" t="s">
        <v>23</v>
      </c>
      <c r="AG328" t="s">
        <v>26</v>
      </c>
      <c r="AH328" t="s">
        <v>2348</v>
      </c>
      <c r="AI328" s="13">
        <f t="shared" si="52"/>
        <v>16</v>
      </c>
      <c r="AJ328" s="13">
        <f t="shared" si="53"/>
        <v>2</v>
      </c>
      <c r="AK328" s="21">
        <v>1</v>
      </c>
      <c r="AM328" t="s">
        <v>2154</v>
      </c>
      <c r="AN328" t="str">
        <f t="shared" si="47"/>
        <v>R12</v>
      </c>
      <c r="AO328" s="20" t="str">
        <f t="shared" si="48"/>
        <v>FINES_R12</v>
      </c>
      <c r="AP328" s="25">
        <f t="shared" si="54"/>
        <v>0.36257007718086243</v>
      </c>
      <c r="AQ328" s="24" t="str">
        <f>+IFERROR(VLOOKUP(Y328,#REF!,2,FALSE),"-")</f>
        <v>-</v>
      </c>
      <c r="AR328" s="13" t="s">
        <v>2394</v>
      </c>
      <c r="AS328" t="s">
        <v>2397</v>
      </c>
      <c r="AT328" t="str">
        <f t="shared" si="55"/>
        <v>H Arias De Saavedra - 442 e/ Gregorio Fraga y Guardias Nacionales - Baradero Portela</v>
      </c>
    </row>
    <row r="329" spans="1:46" ht="15.75" thickBot="1" x14ac:dyDescent="0.3">
      <c r="A329" s="47">
        <v>12</v>
      </c>
      <c r="B329" s="47" t="s">
        <v>373</v>
      </c>
      <c r="C329" s="47" t="s">
        <v>2369</v>
      </c>
      <c r="D329" s="47" t="s">
        <v>381</v>
      </c>
      <c r="E329" s="47" t="s">
        <v>310</v>
      </c>
      <c r="F329" s="47" t="s">
        <v>3952</v>
      </c>
      <c r="G329" s="47" t="s">
        <v>3457</v>
      </c>
      <c r="H329" s="47" t="s">
        <v>3953</v>
      </c>
      <c r="I329" s="47" t="s">
        <v>2414</v>
      </c>
      <c r="J329" s="47"/>
      <c r="K329" s="47" t="s">
        <v>13254</v>
      </c>
      <c r="L329" s="47">
        <v>0.4574306309223175</v>
      </c>
      <c r="M329" s="47">
        <v>-33.818643399999999</v>
      </c>
      <c r="N329" s="47">
        <v>-59.513781299999998</v>
      </c>
      <c r="O329" s="47" t="s">
        <v>15428</v>
      </c>
      <c r="P329" s="47">
        <v>3</v>
      </c>
      <c r="Q329">
        <v>77</v>
      </c>
      <c r="S329" s="23" t="s">
        <v>2347</v>
      </c>
      <c r="T329" t="str">
        <f t="shared" si="49"/>
        <v>12</v>
      </c>
      <c r="V329" t="str">
        <f>+VLOOKUP(B329,MARCO!E:E,1,FALSE)</f>
        <v>Baradero</v>
      </c>
      <c r="W329" t="s">
        <v>134</v>
      </c>
      <c r="X329" t="s">
        <v>134</v>
      </c>
      <c r="Y329" t="str">
        <f t="shared" si="50"/>
        <v>R 12 - D 10 - 452 - 1661</v>
      </c>
      <c r="Z329" t="s">
        <v>20</v>
      </c>
      <c r="AA329" t="s">
        <v>2349</v>
      </c>
      <c r="AB329" t="s">
        <v>21</v>
      </c>
      <c r="AD329" t="str">
        <f t="shared" si="51"/>
        <v>Ep N° 16</v>
      </c>
      <c r="AE329" t="s">
        <v>22</v>
      </c>
      <c r="AF329" t="s">
        <v>23</v>
      </c>
      <c r="AG329" t="s">
        <v>26</v>
      </c>
      <c r="AH329" t="s">
        <v>2348</v>
      </c>
      <c r="AI329" s="13">
        <f t="shared" si="52"/>
        <v>77</v>
      </c>
      <c r="AJ329" s="13">
        <f t="shared" si="53"/>
        <v>3</v>
      </c>
      <c r="AK329" s="21">
        <v>1</v>
      </c>
      <c r="AM329" t="s">
        <v>2154</v>
      </c>
      <c r="AN329" t="str">
        <f t="shared" si="47"/>
        <v>R12</v>
      </c>
      <c r="AO329" s="20" t="str">
        <f t="shared" si="48"/>
        <v>FINES_R12</v>
      </c>
      <c r="AP329" s="25">
        <f t="shared" si="54"/>
        <v>0.4574306309223175</v>
      </c>
      <c r="AQ329" s="24" t="str">
        <f>+IFERROR(VLOOKUP(Y329,#REF!,2,FALSE),"-")</f>
        <v>-</v>
      </c>
      <c r="AR329" s="13" t="s">
        <v>2394</v>
      </c>
      <c r="AS329" t="s">
        <v>2398</v>
      </c>
      <c r="AT329" t="str">
        <f t="shared" si="55"/>
        <v>Rene Simon - 1524 e/ Medrano y Gazcon - Baradero Baradero</v>
      </c>
    </row>
    <row r="330" spans="1:46" ht="15.75" thickBot="1" x14ac:dyDescent="0.3">
      <c r="A330" s="47">
        <v>12</v>
      </c>
      <c r="B330" s="47" t="s">
        <v>373</v>
      </c>
      <c r="C330" s="47" t="s">
        <v>2369</v>
      </c>
      <c r="D330" s="47" t="s">
        <v>381</v>
      </c>
      <c r="E330" s="47" t="s">
        <v>310</v>
      </c>
      <c r="F330" s="47" t="s">
        <v>3955</v>
      </c>
      <c r="G330" s="47" t="s">
        <v>3956</v>
      </c>
      <c r="H330" s="47" t="s">
        <v>3957</v>
      </c>
      <c r="I330" s="47" t="s">
        <v>2414</v>
      </c>
      <c r="J330" s="47"/>
      <c r="K330" s="47" t="s">
        <v>13255</v>
      </c>
      <c r="L330" s="47">
        <v>0.22675295174121859</v>
      </c>
      <c r="M330" s="47">
        <v>-33.817784584989901</v>
      </c>
      <c r="N330" s="47">
        <v>-59.515684659086702</v>
      </c>
      <c r="O330" s="47" t="s">
        <v>15429</v>
      </c>
      <c r="P330" s="47">
        <v>1</v>
      </c>
      <c r="Q330">
        <v>31</v>
      </c>
      <c r="S330" s="23" t="s">
        <v>2347</v>
      </c>
      <c r="T330" t="str">
        <f t="shared" si="49"/>
        <v>12</v>
      </c>
      <c r="V330" t="str">
        <f>+VLOOKUP(B330,MARCO!E:E,1,FALSE)</f>
        <v>Baradero</v>
      </c>
      <c r="W330" t="s">
        <v>134</v>
      </c>
      <c r="X330" t="s">
        <v>134</v>
      </c>
      <c r="Y330" t="str">
        <f t="shared" si="50"/>
        <v>R 12 - D 10 - 452 - 1675</v>
      </c>
      <c r="Z330" t="s">
        <v>20</v>
      </c>
      <c r="AA330" t="s">
        <v>2349</v>
      </c>
      <c r="AB330" t="s">
        <v>21</v>
      </c>
      <c r="AD330" t="str">
        <f t="shared" si="51"/>
        <v>Escuela De Educación Secundaria 8</v>
      </c>
      <c r="AE330" t="s">
        <v>22</v>
      </c>
      <c r="AF330" t="s">
        <v>23</v>
      </c>
      <c r="AG330" t="s">
        <v>26</v>
      </c>
      <c r="AH330" t="s">
        <v>2348</v>
      </c>
      <c r="AI330" s="13">
        <f t="shared" si="52"/>
        <v>31</v>
      </c>
      <c r="AJ330" s="13">
        <f t="shared" si="53"/>
        <v>1</v>
      </c>
      <c r="AK330" s="21">
        <v>1</v>
      </c>
      <c r="AM330" t="s">
        <v>2154</v>
      </c>
      <c r="AN330" t="str">
        <f t="shared" si="47"/>
        <v>R12</v>
      </c>
      <c r="AO330" s="20" t="str">
        <f t="shared" si="48"/>
        <v>FINES_R12</v>
      </c>
      <c r="AP330" s="25">
        <f t="shared" si="54"/>
        <v>0.22675295174121859</v>
      </c>
      <c r="AQ330" s="24" t="str">
        <f>+IFERROR(VLOOKUP(Y330,#REF!,2,FALSE),"-")</f>
        <v>-</v>
      </c>
      <c r="AR330" s="13" t="s">
        <v>2394</v>
      </c>
      <c r="AS330" t="s">
        <v>2397</v>
      </c>
      <c r="AT330" t="str">
        <f t="shared" si="55"/>
        <v>Mármol - 2508 e/ Bolaños y Sánchez De Bustamante - Baradero Baradero</v>
      </c>
    </row>
    <row r="331" spans="1:46" ht="15.75" thickBot="1" x14ac:dyDescent="0.3">
      <c r="A331" s="47">
        <v>12</v>
      </c>
      <c r="B331" s="47" t="s">
        <v>373</v>
      </c>
      <c r="C331" s="47" t="s">
        <v>2369</v>
      </c>
      <c r="D331" s="47" t="s">
        <v>381</v>
      </c>
      <c r="E331" s="47" t="s">
        <v>310</v>
      </c>
      <c r="F331" s="47" t="s">
        <v>3960</v>
      </c>
      <c r="G331" s="47" t="s">
        <v>3961</v>
      </c>
      <c r="H331" s="47" t="s">
        <v>3962</v>
      </c>
      <c r="I331" s="47" t="s">
        <v>2475</v>
      </c>
      <c r="J331" s="47" t="s">
        <v>3961</v>
      </c>
      <c r="K331" s="47" t="s">
        <v>13256</v>
      </c>
      <c r="L331" s="47">
        <v>0.43328607082366938</v>
      </c>
      <c r="M331" s="47">
        <v>-33.821012199999998</v>
      </c>
      <c r="N331" s="47">
        <v>-59.515853399999997</v>
      </c>
      <c r="O331" s="47" t="s">
        <v>15430</v>
      </c>
      <c r="P331" s="47">
        <v>1</v>
      </c>
      <c r="Q331">
        <v>19</v>
      </c>
      <c r="S331" s="23" t="s">
        <v>2347</v>
      </c>
      <c r="T331" t="str">
        <f t="shared" si="49"/>
        <v>12</v>
      </c>
      <c r="V331" t="str">
        <f>+VLOOKUP(B331,MARCO!E:E,1,FALSE)</f>
        <v>Baradero</v>
      </c>
      <c r="W331" t="s">
        <v>134</v>
      </c>
      <c r="X331" t="s">
        <v>134</v>
      </c>
      <c r="Y331" t="str">
        <f t="shared" si="50"/>
        <v>R 12 - D 10 - 452 - 3845</v>
      </c>
      <c r="Z331" t="s">
        <v>20</v>
      </c>
      <c r="AA331" t="s">
        <v>2349</v>
      </c>
      <c r="AB331" t="s">
        <v>21</v>
      </c>
      <c r="AD331" t="str">
        <f t="shared" si="51"/>
        <v>Mte</v>
      </c>
      <c r="AE331" t="s">
        <v>22</v>
      </c>
      <c r="AF331" t="s">
        <v>23</v>
      </c>
      <c r="AG331" t="s">
        <v>26</v>
      </c>
      <c r="AH331" t="s">
        <v>2348</v>
      </c>
      <c r="AI331" s="13">
        <f t="shared" si="52"/>
        <v>19</v>
      </c>
      <c r="AJ331" s="13">
        <f t="shared" si="53"/>
        <v>1</v>
      </c>
      <c r="AK331" s="21">
        <v>1</v>
      </c>
      <c r="AM331" t="s">
        <v>2154</v>
      </c>
      <c r="AN331" t="str">
        <f t="shared" si="47"/>
        <v>R12</v>
      </c>
      <c r="AO331" s="20" t="str">
        <f t="shared" si="48"/>
        <v>FINES_R12</v>
      </c>
      <c r="AP331" s="25">
        <f t="shared" si="54"/>
        <v>0.43328607082366938</v>
      </c>
      <c r="AQ331" s="24" t="str">
        <f>+IFERROR(VLOOKUP(Y331,#REF!,2,FALSE),"-")</f>
        <v>-</v>
      </c>
      <c r="AR331" s="13" t="s">
        <v>2394</v>
      </c>
      <c r="AS331" t="s">
        <v>2397</v>
      </c>
      <c r="AT331" t="str">
        <f t="shared" si="55"/>
        <v>Malvinas Argentinas - 399 e/ Martin De Gainza y Perito Moreno - Baradero Baradero</v>
      </c>
    </row>
    <row r="332" spans="1:46" ht="15.75" thickBot="1" x14ac:dyDescent="0.3">
      <c r="A332" s="47">
        <v>12</v>
      </c>
      <c r="B332" s="47" t="s">
        <v>388</v>
      </c>
      <c r="C332" s="47" t="s">
        <v>2378</v>
      </c>
      <c r="D332" s="47" t="s">
        <v>393</v>
      </c>
      <c r="E332" s="47" t="s">
        <v>394</v>
      </c>
      <c r="F332" s="47" t="s">
        <v>3965</v>
      </c>
      <c r="G332" s="47" t="s">
        <v>3966</v>
      </c>
      <c r="H332" s="47" t="s">
        <v>3967</v>
      </c>
      <c r="I332" s="47" t="s">
        <v>2414</v>
      </c>
      <c r="J332" s="47"/>
      <c r="K332" s="47" t="s">
        <v>13257</v>
      </c>
      <c r="L332" s="47">
        <v>0.4440174400806427</v>
      </c>
      <c r="M332" s="47">
        <v>-34.067241690724003</v>
      </c>
      <c r="N332" s="47">
        <v>-60.109364849289904</v>
      </c>
      <c r="O332" s="47" t="s">
        <v>15431</v>
      </c>
      <c r="P332" s="47">
        <v>5</v>
      </c>
      <c r="Q332">
        <v>181</v>
      </c>
      <c r="S332" s="23" t="s">
        <v>2347</v>
      </c>
      <c r="T332" t="str">
        <f t="shared" si="49"/>
        <v>12</v>
      </c>
      <c r="V332" t="str">
        <f>+VLOOKUP(B332,MARCO!E:E,1,FALSE)</f>
        <v>Arrecifes</v>
      </c>
      <c r="W332" t="s">
        <v>134</v>
      </c>
      <c r="X332" t="s">
        <v>134</v>
      </c>
      <c r="Y332" t="str">
        <f t="shared" si="50"/>
        <v>R 12 - D 11 - 451 - 1507</v>
      </c>
      <c r="Z332" t="s">
        <v>20</v>
      </c>
      <c r="AA332" t="s">
        <v>2349</v>
      </c>
      <c r="AB332" t="s">
        <v>21</v>
      </c>
      <c r="AD332" t="str">
        <f t="shared" si="51"/>
        <v>Ep 1</v>
      </c>
      <c r="AE332" t="s">
        <v>22</v>
      </c>
      <c r="AF332" t="s">
        <v>23</v>
      </c>
      <c r="AG332" t="s">
        <v>26</v>
      </c>
      <c r="AH332" t="s">
        <v>2348</v>
      </c>
      <c r="AI332" s="13">
        <f t="shared" si="52"/>
        <v>181</v>
      </c>
      <c r="AJ332" s="13">
        <f t="shared" si="53"/>
        <v>5</v>
      </c>
      <c r="AK332" s="21">
        <v>1</v>
      </c>
      <c r="AM332" t="s">
        <v>2154</v>
      </c>
      <c r="AN332" t="str">
        <f t="shared" si="47"/>
        <v>R12</v>
      </c>
      <c r="AO332" s="20" t="str">
        <f t="shared" si="48"/>
        <v>FINES_R12</v>
      </c>
      <c r="AP332" s="25">
        <f t="shared" si="54"/>
        <v>0.4440174400806427</v>
      </c>
      <c r="AQ332" s="24" t="str">
        <f>+IFERROR(VLOOKUP(Y332,#REF!,2,FALSE),"-")</f>
        <v>-</v>
      </c>
      <c r="AR332" s="13" t="s">
        <v>2394</v>
      </c>
      <c r="AS332" t="s">
        <v>2398</v>
      </c>
      <c r="AT332" t="str">
        <f t="shared" si="55"/>
        <v>España - 743 - Arrecifes Centro</v>
      </c>
    </row>
    <row r="333" spans="1:46" ht="15.75" thickBot="1" x14ac:dyDescent="0.3">
      <c r="A333" s="47">
        <v>12</v>
      </c>
      <c r="B333" s="47" t="s">
        <v>388</v>
      </c>
      <c r="C333" s="47" t="s">
        <v>2378</v>
      </c>
      <c r="D333" s="47" t="s">
        <v>393</v>
      </c>
      <c r="E333" s="47" t="s">
        <v>394</v>
      </c>
      <c r="F333" s="47" t="s">
        <v>3970</v>
      </c>
      <c r="G333" s="47" t="s">
        <v>3971</v>
      </c>
      <c r="H333" s="47" t="s">
        <v>3972</v>
      </c>
      <c r="I333" s="47" t="s">
        <v>2414</v>
      </c>
      <c r="J333" s="47"/>
      <c r="K333" s="47" t="s">
        <v>13258</v>
      </c>
      <c r="L333" s="47">
        <v>0.59472495317459106</v>
      </c>
      <c r="M333" s="47">
        <v>-34.078160619400002</v>
      </c>
      <c r="N333" s="47">
        <v>-60.094335610091001</v>
      </c>
      <c r="O333" s="47" t="s">
        <v>15432</v>
      </c>
      <c r="P333" s="47">
        <v>1</v>
      </c>
      <c r="Q333">
        <v>27</v>
      </c>
      <c r="S333" s="23" t="s">
        <v>2347</v>
      </c>
      <c r="T333" t="str">
        <f t="shared" si="49"/>
        <v>12</v>
      </c>
      <c r="V333" t="str">
        <f>+VLOOKUP(B333,MARCO!E:E,1,FALSE)</f>
        <v>Arrecifes</v>
      </c>
      <c r="W333" t="s">
        <v>134</v>
      </c>
      <c r="X333" t="s">
        <v>134</v>
      </c>
      <c r="Y333" t="str">
        <f t="shared" si="50"/>
        <v>R 12 - D 11 - 451 - 1510</v>
      </c>
      <c r="Z333" t="s">
        <v>20</v>
      </c>
      <c r="AA333" t="s">
        <v>2349</v>
      </c>
      <c r="AB333" t="s">
        <v>21</v>
      </c>
      <c r="AD333" t="str">
        <f t="shared" si="51"/>
        <v>Vialidad</v>
      </c>
      <c r="AE333" t="s">
        <v>22</v>
      </c>
      <c r="AF333" t="s">
        <v>23</v>
      </c>
      <c r="AG333" t="s">
        <v>26</v>
      </c>
      <c r="AH333" t="s">
        <v>2348</v>
      </c>
      <c r="AI333" s="13">
        <f t="shared" si="52"/>
        <v>27</v>
      </c>
      <c r="AJ333" s="13">
        <f t="shared" si="53"/>
        <v>1</v>
      </c>
      <c r="AK333" s="21">
        <v>1</v>
      </c>
      <c r="AM333" t="s">
        <v>2154</v>
      </c>
      <c r="AN333" t="str">
        <f t="shared" si="47"/>
        <v>R12</v>
      </c>
      <c r="AO333" s="20" t="str">
        <f t="shared" si="48"/>
        <v>FINES_R12</v>
      </c>
      <c r="AP333" s="25">
        <f t="shared" si="54"/>
        <v>0.59472495317459106</v>
      </c>
      <c r="AQ333" s="24" t="str">
        <f>+IFERROR(VLOOKUP(Y333,#REF!,2,FALSE),"-")</f>
        <v>-</v>
      </c>
      <c r="AR333" s="13" t="s">
        <v>2394</v>
      </c>
      <c r="AS333" t="s">
        <v>2398</v>
      </c>
      <c r="AT333" t="str">
        <f t="shared" si="55"/>
        <v>Colectora Vitelmo Carabajal - e/ Y México - Arrecifes La Cumbre</v>
      </c>
    </row>
    <row r="334" spans="1:46" ht="15.75" thickBot="1" x14ac:dyDescent="0.3">
      <c r="A334" s="47">
        <v>12</v>
      </c>
      <c r="B334" s="47" t="s">
        <v>388</v>
      </c>
      <c r="C334" s="47" t="s">
        <v>2378</v>
      </c>
      <c r="D334" s="47" t="s">
        <v>393</v>
      </c>
      <c r="E334" s="47" t="s">
        <v>394</v>
      </c>
      <c r="F334" s="47" t="s">
        <v>3974</v>
      </c>
      <c r="G334" s="47" t="s">
        <v>3975</v>
      </c>
      <c r="H334" s="47" t="s">
        <v>3976</v>
      </c>
      <c r="I334" s="47" t="s">
        <v>2414</v>
      </c>
      <c r="J334" s="47"/>
      <c r="K334" s="47" t="s">
        <v>13259</v>
      </c>
      <c r="L334" s="47">
        <v>0.44291526079177862</v>
      </c>
      <c r="M334" s="47">
        <v>-34.053605210000001</v>
      </c>
      <c r="N334" s="47">
        <v>-60.099972690000001</v>
      </c>
      <c r="O334" s="47" t="s">
        <v>15433</v>
      </c>
      <c r="P334" s="47">
        <v>1</v>
      </c>
      <c r="Q334">
        <v>36</v>
      </c>
      <c r="S334" s="23" t="s">
        <v>2347</v>
      </c>
      <c r="T334" t="str">
        <f t="shared" si="49"/>
        <v>12</v>
      </c>
      <c r="V334" t="str">
        <f>+VLOOKUP(B334,MARCO!E:E,1,FALSE)</f>
        <v>Arrecifes</v>
      </c>
      <c r="W334" t="s">
        <v>134</v>
      </c>
      <c r="X334" t="s">
        <v>134</v>
      </c>
      <c r="Y334" t="str">
        <f t="shared" si="50"/>
        <v>R 12 - D 11 - 451 - 1509</v>
      </c>
      <c r="Z334" t="s">
        <v>20</v>
      </c>
      <c r="AA334" t="s">
        <v>2349</v>
      </c>
      <c r="AB334" t="s">
        <v>21</v>
      </c>
      <c r="AD334" t="str">
        <f t="shared" si="51"/>
        <v>Iglesia Santa Cruz</v>
      </c>
      <c r="AE334" t="s">
        <v>22</v>
      </c>
      <c r="AF334" t="s">
        <v>23</v>
      </c>
      <c r="AG334" t="s">
        <v>26</v>
      </c>
      <c r="AH334" t="s">
        <v>2348</v>
      </c>
      <c r="AI334" s="13">
        <f t="shared" si="52"/>
        <v>36</v>
      </c>
      <c r="AJ334" s="13">
        <f t="shared" si="53"/>
        <v>1</v>
      </c>
      <c r="AK334" s="21">
        <v>1</v>
      </c>
      <c r="AM334" t="s">
        <v>2154</v>
      </c>
      <c r="AN334" t="str">
        <f t="shared" si="47"/>
        <v>R12</v>
      </c>
      <c r="AO334" s="20" t="str">
        <f t="shared" si="48"/>
        <v>FINES_R12</v>
      </c>
      <c r="AP334" s="25">
        <f t="shared" si="54"/>
        <v>0.44291526079177862</v>
      </c>
      <c r="AQ334" s="24" t="str">
        <f>+IFERROR(VLOOKUP(Y334,#REF!,2,FALSE),"-")</f>
        <v>-</v>
      </c>
      <c r="AR334" s="13" t="s">
        <v>2394</v>
      </c>
      <c r="AS334" t="s">
        <v>2397</v>
      </c>
      <c r="AT334" t="str">
        <f t="shared" si="55"/>
        <v>Tucumán - Arrecifes Fonavi</v>
      </c>
    </row>
    <row r="335" spans="1:46" ht="15.75" thickBot="1" x14ac:dyDescent="0.3">
      <c r="A335" s="47">
        <v>12</v>
      </c>
      <c r="B335" s="47" t="s">
        <v>388</v>
      </c>
      <c r="C335" s="47" t="s">
        <v>2378</v>
      </c>
      <c r="D335" s="47" t="s">
        <v>393</v>
      </c>
      <c r="E335" s="47" t="s">
        <v>394</v>
      </c>
      <c r="F335" s="47" t="s">
        <v>3978</v>
      </c>
      <c r="G335" s="47" t="s">
        <v>3979</v>
      </c>
      <c r="H335" s="47" t="s">
        <v>3980</v>
      </c>
      <c r="I335" s="47" t="s">
        <v>2414</v>
      </c>
      <c r="J335" s="47"/>
      <c r="K335" s="47" t="s">
        <v>13260</v>
      </c>
      <c r="L335" s="47">
        <v>0.55625718832015991</v>
      </c>
      <c r="M335" s="47">
        <v>-34.066570078977001</v>
      </c>
      <c r="N335" s="47">
        <v>-60.113062314926999</v>
      </c>
      <c r="O335" s="47" t="s">
        <v>15434</v>
      </c>
      <c r="P335" s="47">
        <v>1</v>
      </c>
      <c r="Q335">
        <v>16</v>
      </c>
      <c r="S335" s="23" t="s">
        <v>2347</v>
      </c>
      <c r="T335" t="str">
        <f t="shared" si="49"/>
        <v>12</v>
      </c>
      <c r="V335" t="str">
        <f>+VLOOKUP(B335,MARCO!E:E,1,FALSE)</f>
        <v>Arrecifes</v>
      </c>
      <c r="W335" t="s">
        <v>134</v>
      </c>
      <c r="X335" t="s">
        <v>134</v>
      </c>
      <c r="Y335" t="str">
        <f t="shared" si="50"/>
        <v>R 12 - D 11 - 451 - 4029</v>
      </c>
      <c r="Z335" t="s">
        <v>20</v>
      </c>
      <c r="AA335" t="s">
        <v>2349</v>
      </c>
      <c r="AB335" t="s">
        <v>21</v>
      </c>
      <c r="AD335" t="str">
        <f t="shared" si="51"/>
        <v>Centro De Estudios Eva Peron</v>
      </c>
      <c r="AE335" t="s">
        <v>22</v>
      </c>
      <c r="AF335" t="s">
        <v>23</v>
      </c>
      <c r="AG335" t="s">
        <v>26</v>
      </c>
      <c r="AH335" t="s">
        <v>2348</v>
      </c>
      <c r="AI335" s="13">
        <f t="shared" si="52"/>
        <v>16</v>
      </c>
      <c r="AJ335" s="13">
        <f t="shared" si="53"/>
        <v>1</v>
      </c>
      <c r="AK335" s="21">
        <v>1</v>
      </c>
      <c r="AM335" t="s">
        <v>2154</v>
      </c>
      <c r="AN335" t="str">
        <f t="shared" si="47"/>
        <v>R12</v>
      </c>
      <c r="AO335" s="20" t="str">
        <f t="shared" si="48"/>
        <v>FINES_R12</v>
      </c>
      <c r="AP335" s="25">
        <f t="shared" si="54"/>
        <v>0.55625718832015991</v>
      </c>
      <c r="AQ335" s="24" t="str">
        <f>+IFERROR(VLOOKUP(Y335,#REF!,2,FALSE),"-")</f>
        <v>-</v>
      </c>
      <c r="AR335" s="13" t="s">
        <v>2394</v>
      </c>
      <c r="AS335" t="s">
        <v>2398</v>
      </c>
      <c r="AT335" t="str">
        <f t="shared" si="55"/>
        <v>Saavedra - 147 - Arrecifes Centro</v>
      </c>
    </row>
    <row r="336" spans="1:46" ht="15.75" thickBot="1" x14ac:dyDescent="0.3">
      <c r="A336" s="47">
        <v>12</v>
      </c>
      <c r="B336" s="47" t="s">
        <v>388</v>
      </c>
      <c r="C336" s="47" t="s">
        <v>2378</v>
      </c>
      <c r="D336" s="47" t="s">
        <v>393</v>
      </c>
      <c r="E336" s="47" t="s">
        <v>394</v>
      </c>
      <c r="F336" s="47" t="s">
        <v>3984</v>
      </c>
      <c r="G336" s="47" t="s">
        <v>3985</v>
      </c>
      <c r="H336" s="47" t="s">
        <v>3986</v>
      </c>
      <c r="I336" s="47" t="s">
        <v>2414</v>
      </c>
      <c r="J336" s="47"/>
      <c r="K336" s="47" t="s">
        <v>13261</v>
      </c>
      <c r="L336" s="47">
        <v>0.64541131258010864</v>
      </c>
      <c r="M336" s="47">
        <v>-34.060071899999997</v>
      </c>
      <c r="N336" s="47">
        <v>-60.114736299999997</v>
      </c>
      <c r="O336" s="47" t="s">
        <v>15435</v>
      </c>
      <c r="P336" s="47">
        <v>1</v>
      </c>
      <c r="Q336">
        <v>20</v>
      </c>
      <c r="S336" s="23" t="s">
        <v>2347</v>
      </c>
      <c r="T336" t="str">
        <f t="shared" si="49"/>
        <v>12</v>
      </c>
      <c r="V336" t="str">
        <f>+VLOOKUP(B336,MARCO!E:E,1,FALSE)</f>
        <v>Arrecifes</v>
      </c>
      <c r="W336" t="s">
        <v>134</v>
      </c>
      <c r="X336" t="s">
        <v>134</v>
      </c>
      <c r="Y336" t="str">
        <f t="shared" si="50"/>
        <v>R 12 - D 11 - 451 - 1508</v>
      </c>
      <c r="Z336" t="s">
        <v>20</v>
      </c>
      <c r="AA336" t="s">
        <v>2349</v>
      </c>
      <c r="AB336" t="s">
        <v>21</v>
      </c>
      <c r="AD336" t="str">
        <f t="shared" si="51"/>
        <v>Iglesia Adonai</v>
      </c>
      <c r="AE336" t="s">
        <v>22</v>
      </c>
      <c r="AF336" t="s">
        <v>23</v>
      </c>
      <c r="AG336" t="s">
        <v>26</v>
      </c>
      <c r="AH336" t="s">
        <v>2348</v>
      </c>
      <c r="AI336" s="13">
        <f t="shared" si="52"/>
        <v>20</v>
      </c>
      <c r="AJ336" s="13">
        <f t="shared" si="53"/>
        <v>1</v>
      </c>
      <c r="AK336" s="21">
        <v>1</v>
      </c>
      <c r="AM336" t="s">
        <v>2154</v>
      </c>
      <c r="AN336" t="str">
        <f t="shared" si="47"/>
        <v>R12</v>
      </c>
      <c r="AO336" s="20" t="str">
        <f t="shared" si="48"/>
        <v>FINES_R12</v>
      </c>
      <c r="AP336" s="25">
        <f t="shared" si="54"/>
        <v>0.64541131258010864</v>
      </c>
      <c r="AQ336" s="24" t="str">
        <f>+IFERROR(VLOOKUP(Y336,#REF!,2,FALSE),"-")</f>
        <v>-</v>
      </c>
      <c r="AR336" s="13" t="s">
        <v>2394</v>
      </c>
      <c r="AS336" t="s">
        <v>2397</v>
      </c>
      <c r="AT336" t="str">
        <f t="shared" si="55"/>
        <v>Misiones - 348 - Arrecifes Fonavi</v>
      </c>
    </row>
    <row r="337" spans="1:46" ht="15.75" thickBot="1" x14ac:dyDescent="0.3">
      <c r="A337" s="47">
        <v>12</v>
      </c>
      <c r="B337" s="47" t="s">
        <v>388</v>
      </c>
      <c r="C337" s="47" t="s">
        <v>2378</v>
      </c>
      <c r="D337" s="47" t="s">
        <v>393</v>
      </c>
      <c r="E337" s="47" t="s">
        <v>394</v>
      </c>
      <c r="F337" s="47" t="s">
        <v>3989</v>
      </c>
      <c r="G337" s="47" t="s">
        <v>3990</v>
      </c>
      <c r="H337" s="47" t="s">
        <v>3991</v>
      </c>
      <c r="I337" s="47" t="s">
        <v>2475</v>
      </c>
      <c r="J337" s="47" t="s">
        <v>3993</v>
      </c>
      <c r="K337" s="47" t="s">
        <v>13262</v>
      </c>
      <c r="L337" s="47">
        <v>0.4157663881778717</v>
      </c>
      <c r="M337" s="47">
        <v>-34.065792492621</v>
      </c>
      <c r="N337" s="47">
        <v>-60.108604794419001</v>
      </c>
      <c r="O337" s="47" t="s">
        <v>15436</v>
      </c>
      <c r="P337" s="47">
        <v>1</v>
      </c>
      <c r="Q337">
        <v>47</v>
      </c>
      <c r="S337" s="23" t="s">
        <v>2347</v>
      </c>
      <c r="T337" t="str">
        <f t="shared" si="49"/>
        <v>12</v>
      </c>
      <c r="V337" t="str">
        <f>+VLOOKUP(B337,MARCO!E:E,1,FALSE)</f>
        <v>Arrecifes</v>
      </c>
      <c r="W337" t="s">
        <v>134</v>
      </c>
      <c r="X337" t="s">
        <v>134</v>
      </c>
      <c r="Y337" t="str">
        <f t="shared" si="50"/>
        <v>R 12 - D 11 - 451 - 3924</v>
      </c>
      <c r="Z337" t="s">
        <v>20</v>
      </c>
      <c r="AA337" t="s">
        <v>2349</v>
      </c>
      <c r="AB337" t="s">
        <v>21</v>
      </c>
      <c r="AD337" t="str">
        <f t="shared" si="51"/>
        <v>Iglesia Oramos Por Vos</v>
      </c>
      <c r="AE337" t="s">
        <v>22</v>
      </c>
      <c r="AF337" t="s">
        <v>23</v>
      </c>
      <c r="AG337" t="s">
        <v>26</v>
      </c>
      <c r="AH337" t="s">
        <v>2348</v>
      </c>
      <c r="AI337" s="13">
        <f t="shared" si="52"/>
        <v>47</v>
      </c>
      <c r="AJ337" s="13">
        <f t="shared" si="53"/>
        <v>1</v>
      </c>
      <c r="AK337" s="21">
        <v>1</v>
      </c>
      <c r="AM337" t="s">
        <v>2154</v>
      </c>
      <c r="AN337" t="str">
        <f t="shared" si="47"/>
        <v>R12</v>
      </c>
      <c r="AO337" s="20" t="str">
        <f t="shared" si="48"/>
        <v>FINES_R12</v>
      </c>
      <c r="AP337" s="25">
        <f t="shared" si="54"/>
        <v>0.4157663881778717</v>
      </c>
      <c r="AQ337" s="24" t="str">
        <f>+IFERROR(VLOOKUP(Y337,#REF!,2,FALSE),"-")</f>
        <v>-</v>
      </c>
      <c r="AR337" s="13" t="s">
        <v>2394</v>
      </c>
      <c r="AS337" t="s">
        <v>2397</v>
      </c>
      <c r="AT337" t="str">
        <f t="shared" si="55"/>
        <v>Lamadrid - 271 e/ EspaÑa y R.gutierrez - Arrecifes Centro</v>
      </c>
    </row>
    <row r="338" spans="1:46" ht="15.75" thickBot="1" x14ac:dyDescent="0.3">
      <c r="A338" s="47">
        <v>12</v>
      </c>
      <c r="B338" s="47" t="s">
        <v>1948</v>
      </c>
      <c r="C338" s="47" t="s">
        <v>2378</v>
      </c>
      <c r="D338" s="47" t="s">
        <v>1950</v>
      </c>
      <c r="E338" s="47" t="s">
        <v>180</v>
      </c>
      <c r="F338" s="47" t="s">
        <v>3994</v>
      </c>
      <c r="G338" s="47" t="s">
        <v>2275</v>
      </c>
      <c r="H338" s="47" t="s">
        <v>3995</v>
      </c>
      <c r="I338" s="47" t="s">
        <v>2414</v>
      </c>
      <c r="J338" s="47"/>
      <c r="K338" s="47" t="s">
        <v>13263</v>
      </c>
      <c r="L338" s="47">
        <v>0.26728236675262451</v>
      </c>
      <c r="M338" s="47">
        <v>-34.170312157947897</v>
      </c>
      <c r="N338" s="47">
        <v>-59.785767643350397</v>
      </c>
      <c r="O338" s="47" t="s">
        <v>15437</v>
      </c>
      <c r="P338" s="47">
        <v>4</v>
      </c>
      <c r="Q338">
        <v>69</v>
      </c>
      <c r="S338" s="23" t="s">
        <v>2347</v>
      </c>
      <c r="T338" t="str">
        <f t="shared" si="49"/>
        <v>12</v>
      </c>
      <c r="V338" t="str">
        <f>+VLOOKUP(B338,MARCO!E:E,1,FALSE)</f>
        <v>Capitán Sarmiento</v>
      </c>
      <c r="W338" t="s">
        <v>134</v>
      </c>
      <c r="X338" t="s">
        <v>134</v>
      </c>
      <c r="Y338" t="str">
        <f t="shared" si="50"/>
        <v>R 12 - D 121 - 451 - 3362</v>
      </c>
      <c r="Z338" t="s">
        <v>20</v>
      </c>
      <c r="AA338" t="s">
        <v>2349</v>
      </c>
      <c r="AB338" t="s">
        <v>21</v>
      </c>
      <c r="AD338" t="str">
        <f t="shared" si="51"/>
        <v>Escuela Primaria N° 4</v>
      </c>
      <c r="AE338" t="s">
        <v>22</v>
      </c>
      <c r="AF338" t="s">
        <v>23</v>
      </c>
      <c r="AG338" t="s">
        <v>26</v>
      </c>
      <c r="AH338" t="s">
        <v>2348</v>
      </c>
      <c r="AI338" s="13">
        <f t="shared" si="52"/>
        <v>69</v>
      </c>
      <c r="AJ338" s="13">
        <f t="shared" si="53"/>
        <v>4</v>
      </c>
      <c r="AK338" s="21">
        <v>1</v>
      </c>
      <c r="AM338" t="s">
        <v>2154</v>
      </c>
      <c r="AN338" t="str">
        <f t="shared" si="47"/>
        <v>R12</v>
      </c>
      <c r="AO338" s="20" t="str">
        <f t="shared" si="48"/>
        <v>FINES_R12</v>
      </c>
      <c r="AP338" s="25">
        <f t="shared" si="54"/>
        <v>0.26728236675262451</v>
      </c>
      <c r="AQ338" s="24" t="str">
        <f>+IFERROR(VLOOKUP(Y338,#REF!,2,FALSE),"-")</f>
        <v>-</v>
      </c>
      <c r="AR338" s="13" t="s">
        <v>2394</v>
      </c>
      <c r="AS338" t="s">
        <v>2397</v>
      </c>
      <c r="AT338" t="str">
        <f t="shared" si="55"/>
        <v>Sarmiento - 1194 e/ Guido Lucotti y Avenida Alem - Capitan Sarmiento</v>
      </c>
    </row>
    <row r="339" spans="1:46" ht="15.75" thickBot="1" x14ac:dyDescent="0.3">
      <c r="A339" s="47">
        <v>12</v>
      </c>
      <c r="B339" s="47" t="s">
        <v>1521</v>
      </c>
      <c r="C339" s="47" t="s">
        <v>2378</v>
      </c>
      <c r="D339" s="47" t="s">
        <v>1528</v>
      </c>
      <c r="E339" s="47" t="s">
        <v>1529</v>
      </c>
      <c r="F339" s="47" t="s">
        <v>3998</v>
      </c>
      <c r="G339" s="47" t="s">
        <v>3999</v>
      </c>
      <c r="H339" s="47" t="s">
        <v>4000</v>
      </c>
      <c r="I339" s="47" t="s">
        <v>2414</v>
      </c>
      <c r="J339" s="47"/>
      <c r="K339" s="47" t="s">
        <v>13264</v>
      </c>
      <c r="L339" s="47">
        <v>0.79572540521621704</v>
      </c>
      <c r="M339" s="47">
        <v>-33.494679158623903</v>
      </c>
      <c r="N339" s="47">
        <v>-60.013900285177002</v>
      </c>
      <c r="O339" s="47" t="s">
        <v>15438</v>
      </c>
      <c r="P339" s="47">
        <v>3</v>
      </c>
      <c r="Q339">
        <v>66</v>
      </c>
      <c r="S339" s="23" t="s">
        <v>2347</v>
      </c>
      <c r="T339" t="str">
        <f t="shared" si="49"/>
        <v>12</v>
      </c>
      <c r="V339" t="str">
        <f>+VLOOKUP(B339,MARCO!E:E,1,FALSE)</f>
        <v>Ramallo</v>
      </c>
      <c r="W339" t="s">
        <v>134</v>
      </c>
      <c r="X339" t="s">
        <v>134</v>
      </c>
      <c r="Y339" t="str">
        <f t="shared" si="50"/>
        <v>R 12 - D 86 - 451 - 2389</v>
      </c>
      <c r="Z339" t="s">
        <v>20</v>
      </c>
      <c r="AA339" t="s">
        <v>2349</v>
      </c>
      <c r="AB339" t="s">
        <v>21</v>
      </c>
      <c r="AD339" t="str">
        <f t="shared" si="51"/>
        <v>Ees N°6</v>
      </c>
      <c r="AE339" t="s">
        <v>22</v>
      </c>
      <c r="AF339" t="s">
        <v>23</v>
      </c>
      <c r="AG339" t="s">
        <v>26</v>
      </c>
      <c r="AH339" t="s">
        <v>2348</v>
      </c>
      <c r="AI339" s="13">
        <f t="shared" si="52"/>
        <v>66</v>
      </c>
      <c r="AJ339" s="13">
        <f t="shared" si="53"/>
        <v>3</v>
      </c>
      <c r="AK339" s="21">
        <v>1</v>
      </c>
      <c r="AM339" t="s">
        <v>2154</v>
      </c>
      <c r="AN339" t="str">
        <f t="shared" si="47"/>
        <v>R12</v>
      </c>
      <c r="AO339" s="20" t="str">
        <f t="shared" si="48"/>
        <v>FINES_R12</v>
      </c>
      <c r="AP339" s="25">
        <f t="shared" si="54"/>
        <v>0.79572540521621704</v>
      </c>
      <c r="AQ339" s="24" t="str">
        <f>+IFERROR(VLOOKUP(Y339,#REF!,2,FALSE),"-")</f>
        <v>-</v>
      </c>
      <c r="AR339" s="13" t="s">
        <v>2394</v>
      </c>
      <c r="AS339" t="s">
        <v>2397</v>
      </c>
      <c r="AT339" t="str">
        <f t="shared" si="55"/>
        <v>Mitre - 2174 - Ramallo</v>
      </c>
    </row>
    <row r="340" spans="1:46" ht="15.75" thickBot="1" x14ac:dyDescent="0.3">
      <c r="A340" s="47">
        <v>12</v>
      </c>
      <c r="B340" s="47" t="s">
        <v>1521</v>
      </c>
      <c r="C340" s="47" t="s">
        <v>2378</v>
      </c>
      <c r="D340" s="47" t="s">
        <v>1528</v>
      </c>
      <c r="E340" s="47" t="s">
        <v>1529</v>
      </c>
      <c r="F340" s="47" t="s">
        <v>4002</v>
      </c>
      <c r="G340" s="47" t="s">
        <v>4003</v>
      </c>
      <c r="H340" s="47" t="s">
        <v>4004</v>
      </c>
      <c r="I340" s="47" t="s">
        <v>2414</v>
      </c>
      <c r="J340" s="47" t="s">
        <v>2209</v>
      </c>
      <c r="K340" s="47" t="s">
        <v>13265</v>
      </c>
      <c r="L340" s="47">
        <v>0.35576719045639038</v>
      </c>
      <c r="M340" s="47">
        <v>-33.773571614718797</v>
      </c>
      <c r="N340" s="47">
        <v>-60.095401589510601</v>
      </c>
      <c r="O340" s="47" t="s">
        <v>15439</v>
      </c>
      <c r="P340" s="47">
        <v>1</v>
      </c>
      <c r="Q340">
        <v>18</v>
      </c>
      <c r="S340" s="23" t="s">
        <v>2347</v>
      </c>
      <c r="T340" t="str">
        <f t="shared" si="49"/>
        <v>12</v>
      </c>
      <c r="V340" t="str">
        <f>+VLOOKUP(B340,MARCO!E:E,1,FALSE)</f>
        <v>Ramallo</v>
      </c>
      <c r="W340" t="s">
        <v>134</v>
      </c>
      <c r="X340" t="s">
        <v>134</v>
      </c>
      <c r="Y340" t="str">
        <f t="shared" si="50"/>
        <v>R 12 - D 86 - 451 - 2391</v>
      </c>
      <c r="Z340" t="s">
        <v>20</v>
      </c>
      <c r="AA340" t="s">
        <v>2349</v>
      </c>
      <c r="AB340" t="s">
        <v>21</v>
      </c>
      <c r="AD340" t="str">
        <f t="shared" si="51"/>
        <v>Ees N°8</v>
      </c>
      <c r="AE340" t="s">
        <v>22</v>
      </c>
      <c r="AF340" t="s">
        <v>23</v>
      </c>
      <c r="AG340" t="s">
        <v>26</v>
      </c>
      <c r="AH340" t="s">
        <v>2348</v>
      </c>
      <c r="AI340" s="13">
        <f t="shared" si="52"/>
        <v>18</v>
      </c>
      <c r="AJ340" s="13">
        <f t="shared" si="53"/>
        <v>1</v>
      </c>
      <c r="AK340" s="21">
        <v>1</v>
      </c>
      <c r="AM340" t="s">
        <v>2154</v>
      </c>
      <c r="AN340" t="str">
        <f t="shared" si="47"/>
        <v>R12</v>
      </c>
      <c r="AO340" s="20" t="str">
        <f t="shared" si="48"/>
        <v>FINES_R12</v>
      </c>
      <c r="AP340" s="25">
        <f t="shared" si="54"/>
        <v>0.35576719045639038</v>
      </c>
      <c r="AQ340" s="24" t="str">
        <f>+IFERROR(VLOOKUP(Y340,#REF!,2,FALSE),"-")</f>
        <v>-</v>
      </c>
      <c r="AR340" s="13" t="s">
        <v>2394</v>
      </c>
      <c r="AS340" t="s">
        <v>2397</v>
      </c>
      <c r="AT340" t="str">
        <f t="shared" si="55"/>
        <v>Belgrano - 621 - Perez Millan</v>
      </c>
    </row>
    <row r="341" spans="1:46" ht="15.75" thickBot="1" x14ac:dyDescent="0.3">
      <c r="A341" s="47">
        <v>12</v>
      </c>
      <c r="B341" s="47" t="s">
        <v>1521</v>
      </c>
      <c r="C341" s="47" t="s">
        <v>2378</v>
      </c>
      <c r="D341" s="47" t="s">
        <v>1528</v>
      </c>
      <c r="E341" s="47" t="s">
        <v>1529</v>
      </c>
      <c r="F341" s="47" t="s">
        <v>4006</v>
      </c>
      <c r="G341" s="47" t="s">
        <v>4007</v>
      </c>
      <c r="H341" s="47" t="s">
        <v>4008</v>
      </c>
      <c r="I341" s="47" t="s">
        <v>2414</v>
      </c>
      <c r="J341" s="47" t="s">
        <v>2496</v>
      </c>
      <c r="K341" s="47" t="s">
        <v>13266</v>
      </c>
      <c r="L341" s="47">
        <v>0.41636171936988831</v>
      </c>
      <c r="M341" s="47">
        <v>-33.4839809394675</v>
      </c>
      <c r="N341" s="47">
        <v>-60.002006488757303</v>
      </c>
      <c r="O341" s="47" t="s">
        <v>15440</v>
      </c>
      <c r="P341" s="47">
        <v>1</v>
      </c>
      <c r="Q341">
        <v>23</v>
      </c>
      <c r="S341" s="23" t="s">
        <v>2347</v>
      </c>
      <c r="T341" t="str">
        <f t="shared" si="49"/>
        <v>12</v>
      </c>
      <c r="V341" t="str">
        <f>+VLOOKUP(B341,MARCO!E:E,1,FALSE)</f>
        <v>Ramallo</v>
      </c>
      <c r="W341" t="s">
        <v>134</v>
      </c>
      <c r="X341" t="s">
        <v>134</v>
      </c>
      <c r="Y341" t="str">
        <f t="shared" si="50"/>
        <v>R 12 - D 86 - 451 - 2398</v>
      </c>
      <c r="Z341" t="s">
        <v>20</v>
      </c>
      <c r="AA341" t="s">
        <v>2349</v>
      </c>
      <c r="AB341" t="s">
        <v>21</v>
      </c>
      <c r="AD341" t="str">
        <f t="shared" si="51"/>
        <v>Escuela Profesional N°401</v>
      </c>
      <c r="AE341" t="s">
        <v>22</v>
      </c>
      <c r="AF341" t="s">
        <v>23</v>
      </c>
      <c r="AG341" t="s">
        <v>26</v>
      </c>
      <c r="AH341" t="s">
        <v>2348</v>
      </c>
      <c r="AI341" s="13">
        <f t="shared" si="52"/>
        <v>23</v>
      </c>
      <c r="AJ341" s="13">
        <f t="shared" si="53"/>
        <v>1</v>
      </c>
      <c r="AK341" s="21">
        <v>1</v>
      </c>
      <c r="AM341" t="s">
        <v>2154</v>
      </c>
      <c r="AN341" t="str">
        <f t="shared" si="47"/>
        <v>R12</v>
      </c>
      <c r="AO341" s="20" t="str">
        <f t="shared" si="48"/>
        <v>FINES_R12</v>
      </c>
      <c r="AP341" s="25">
        <f t="shared" si="54"/>
        <v>0.41636171936988831</v>
      </c>
      <c r="AQ341" s="24" t="str">
        <f>+IFERROR(VLOOKUP(Y341,#REF!,2,FALSE),"-")</f>
        <v>-</v>
      </c>
      <c r="AR341" s="13" t="s">
        <v>2394</v>
      </c>
      <c r="AS341" t="s">
        <v>2398</v>
      </c>
      <c r="AT341" t="str">
        <f t="shared" si="55"/>
        <v>Avenida Mitre - e/ Sarmiento y Buenos Aires - Ramallo</v>
      </c>
    </row>
    <row r="342" spans="1:46" ht="15.75" thickBot="1" x14ac:dyDescent="0.3">
      <c r="A342" s="47">
        <v>12</v>
      </c>
      <c r="B342" s="47" t="s">
        <v>1521</v>
      </c>
      <c r="C342" s="47" t="s">
        <v>2378</v>
      </c>
      <c r="D342" s="47" t="s">
        <v>1528</v>
      </c>
      <c r="E342" s="47" t="s">
        <v>1529</v>
      </c>
      <c r="F342" s="47" t="s">
        <v>4010</v>
      </c>
      <c r="G342" s="47" t="s">
        <v>2209</v>
      </c>
      <c r="H342" s="47" t="s">
        <v>4011</v>
      </c>
      <c r="I342" s="47" t="s">
        <v>2414</v>
      </c>
      <c r="J342" s="47"/>
      <c r="K342" s="47" t="s">
        <v>13267</v>
      </c>
      <c r="L342" s="47">
        <v>0.41636171936988831</v>
      </c>
      <c r="M342" s="47">
        <v>-33.482644399999998</v>
      </c>
      <c r="N342" s="47">
        <v>-60.003050600000002</v>
      </c>
      <c r="O342" s="47" t="s">
        <v>15441</v>
      </c>
      <c r="P342" s="47">
        <v>2</v>
      </c>
      <c r="Q342">
        <v>43</v>
      </c>
      <c r="S342" s="23" t="s">
        <v>2347</v>
      </c>
      <c r="T342" t="str">
        <f t="shared" si="49"/>
        <v>12</v>
      </c>
      <c r="V342" t="str">
        <f>+VLOOKUP(B342,MARCO!E:E,1,FALSE)</f>
        <v>Ramallo</v>
      </c>
      <c r="W342" t="s">
        <v>134</v>
      </c>
      <c r="X342" t="s">
        <v>134</v>
      </c>
      <c r="Y342" t="str">
        <f t="shared" si="50"/>
        <v>R 12 - D 86 - 451 - 2390</v>
      </c>
      <c r="Z342" t="s">
        <v>20</v>
      </c>
      <c r="AA342" t="s">
        <v>2349</v>
      </c>
      <c r="AB342" t="s">
        <v>21</v>
      </c>
      <c r="AD342" t="str">
        <f t="shared" si="51"/>
        <v>Suteba</v>
      </c>
      <c r="AE342" t="s">
        <v>22</v>
      </c>
      <c r="AF342" t="s">
        <v>23</v>
      </c>
      <c r="AG342" t="s">
        <v>26</v>
      </c>
      <c r="AH342" t="s">
        <v>2348</v>
      </c>
      <c r="AI342" s="13">
        <f t="shared" si="52"/>
        <v>43</v>
      </c>
      <c r="AJ342" s="13">
        <f t="shared" si="53"/>
        <v>2</v>
      </c>
      <c r="AK342" s="21">
        <v>1</v>
      </c>
      <c r="AM342" t="s">
        <v>2154</v>
      </c>
      <c r="AN342" t="str">
        <f t="shared" si="47"/>
        <v>R12</v>
      </c>
      <c r="AO342" s="20" t="str">
        <f t="shared" si="48"/>
        <v>FINES_R12</v>
      </c>
      <c r="AP342" s="25">
        <f t="shared" si="54"/>
        <v>0.41636171936988831</v>
      </c>
      <c r="AQ342" s="24" t="str">
        <f>+IFERROR(VLOOKUP(Y342,#REF!,2,FALSE),"-")</f>
        <v>-</v>
      </c>
      <c r="AR342" s="13" t="s">
        <v>2394</v>
      </c>
      <c r="AS342" t="s">
        <v>2397</v>
      </c>
      <c r="AT342" t="str">
        <f t="shared" si="55"/>
        <v>Belgrano - 642 e/ Avenida San Martin y Colon - Ramallo</v>
      </c>
    </row>
    <row r="343" spans="1:46" ht="15.75" thickBot="1" x14ac:dyDescent="0.3">
      <c r="A343" s="47">
        <v>12</v>
      </c>
      <c r="B343" s="47" t="s">
        <v>1521</v>
      </c>
      <c r="C343" s="47" t="s">
        <v>2378</v>
      </c>
      <c r="D343" s="47" t="s">
        <v>1528</v>
      </c>
      <c r="E343" s="47" t="s">
        <v>1529</v>
      </c>
      <c r="F343" s="47" t="s">
        <v>4013</v>
      </c>
      <c r="G343" s="47" t="s">
        <v>4003</v>
      </c>
      <c r="H343" s="47" t="s">
        <v>4004</v>
      </c>
      <c r="I343" s="47" t="s">
        <v>2414</v>
      </c>
      <c r="J343" s="47"/>
      <c r="K343" s="47" t="s">
        <v>15442</v>
      </c>
      <c r="L343" s="47">
        <v>0.35576719045639038</v>
      </c>
      <c r="M343" s="47">
        <v>-33.773571614718797</v>
      </c>
      <c r="N343" s="47">
        <v>-60.095401589510601</v>
      </c>
      <c r="O343" s="47" t="s">
        <v>15443</v>
      </c>
      <c r="P343" s="47">
        <v>1</v>
      </c>
      <c r="Q343">
        <v>15</v>
      </c>
      <c r="S343" s="23" t="s">
        <v>2347</v>
      </c>
      <c r="T343" t="str">
        <f t="shared" si="49"/>
        <v>12</v>
      </c>
      <c r="V343" t="str">
        <f>+VLOOKUP(B343,MARCO!E:E,1,FALSE)</f>
        <v>Ramallo</v>
      </c>
      <c r="W343" t="s">
        <v>134</v>
      </c>
      <c r="X343" t="s">
        <v>134</v>
      </c>
      <c r="Y343" t="str">
        <f t="shared" si="50"/>
        <v>R 12 - D 86 - 451 - 2394</v>
      </c>
      <c r="Z343" t="s">
        <v>20</v>
      </c>
      <c r="AA343" t="s">
        <v>2349</v>
      </c>
      <c r="AB343" t="s">
        <v>21</v>
      </c>
      <c r="AD343" t="str">
        <f t="shared" si="51"/>
        <v>Ees N°8</v>
      </c>
      <c r="AE343" t="s">
        <v>22</v>
      </c>
      <c r="AF343" t="s">
        <v>23</v>
      </c>
      <c r="AG343" t="s">
        <v>26</v>
      </c>
      <c r="AH343" t="s">
        <v>2348</v>
      </c>
      <c r="AI343" s="13">
        <f t="shared" si="52"/>
        <v>15</v>
      </c>
      <c r="AJ343" s="13">
        <f t="shared" si="53"/>
        <v>1</v>
      </c>
      <c r="AK343" s="21">
        <v>1</v>
      </c>
      <c r="AM343" t="s">
        <v>2154</v>
      </c>
      <c r="AN343" t="str">
        <f t="shared" si="47"/>
        <v>R12</v>
      </c>
      <c r="AO343" s="20" t="str">
        <f t="shared" si="48"/>
        <v>FINES_R12</v>
      </c>
      <c r="AP343" s="25">
        <f t="shared" si="54"/>
        <v>0.35576719045639038</v>
      </c>
      <c r="AQ343" s="24" t="str">
        <f>+IFERROR(VLOOKUP(Y343,#REF!,2,FALSE),"-")</f>
        <v>-</v>
      </c>
      <c r="AR343" s="13" t="s">
        <v>2394</v>
      </c>
      <c r="AS343" t="s">
        <v>2397</v>
      </c>
      <c r="AT343" t="str">
        <f t="shared" si="55"/>
        <v>Belgrano - 621 - Perez Millan</v>
      </c>
    </row>
    <row r="344" spans="1:46" ht="15.75" thickBot="1" x14ac:dyDescent="0.3">
      <c r="A344" s="47">
        <v>12</v>
      </c>
      <c r="B344" s="47" t="s">
        <v>1521</v>
      </c>
      <c r="C344" s="47" t="s">
        <v>2378</v>
      </c>
      <c r="D344" s="47" t="s">
        <v>1528</v>
      </c>
      <c r="E344" s="47" t="s">
        <v>1529</v>
      </c>
      <c r="F344" s="47" t="s">
        <v>4015</v>
      </c>
      <c r="G344" s="47" t="s">
        <v>4016</v>
      </c>
      <c r="H344" s="47" t="s">
        <v>4017</v>
      </c>
      <c r="I344" s="47" t="s">
        <v>2414</v>
      </c>
      <c r="J344" s="47"/>
      <c r="K344" s="47" t="s">
        <v>13268</v>
      </c>
      <c r="L344" s="47">
        <v>0.31840837001800543</v>
      </c>
      <c r="M344" s="47">
        <v>-33.505707139195003</v>
      </c>
      <c r="N344" s="47">
        <v>-60.066399766910997</v>
      </c>
      <c r="O344" s="47" t="s">
        <v>15444</v>
      </c>
      <c r="P344" s="47">
        <v>1</v>
      </c>
      <c r="Q344">
        <v>13</v>
      </c>
      <c r="S344" s="23" t="s">
        <v>2347</v>
      </c>
      <c r="T344" t="str">
        <f t="shared" si="49"/>
        <v>12</v>
      </c>
      <c r="V344" t="str">
        <f>+VLOOKUP(B344,MARCO!E:E,1,FALSE)</f>
        <v>Ramallo</v>
      </c>
      <c r="W344" t="s">
        <v>134</v>
      </c>
      <c r="X344" t="s">
        <v>134</v>
      </c>
      <c r="Y344" t="str">
        <f t="shared" si="50"/>
        <v>R 12 - D 86 - 451 - 4034</v>
      </c>
      <c r="Z344" t="s">
        <v>20</v>
      </c>
      <c r="AA344" t="s">
        <v>2349</v>
      </c>
      <c r="AB344" t="s">
        <v>21</v>
      </c>
      <c r="AD344" t="str">
        <f t="shared" si="51"/>
        <v>Cec 802</v>
      </c>
      <c r="AE344" t="s">
        <v>22</v>
      </c>
      <c r="AF344" t="s">
        <v>23</v>
      </c>
      <c r="AG344" t="s">
        <v>26</v>
      </c>
      <c r="AH344" t="s">
        <v>2348</v>
      </c>
      <c r="AI344" s="13">
        <f t="shared" si="52"/>
        <v>13</v>
      </c>
      <c r="AJ344" s="13">
        <f t="shared" si="53"/>
        <v>1</v>
      </c>
      <c r="AK344" s="21">
        <v>1</v>
      </c>
      <c r="AM344" t="s">
        <v>2154</v>
      </c>
      <c r="AN344" t="str">
        <f t="shared" si="47"/>
        <v>R12</v>
      </c>
      <c r="AO344" s="20" t="str">
        <f t="shared" si="48"/>
        <v>FINES_R12</v>
      </c>
      <c r="AP344" s="25">
        <f t="shared" si="54"/>
        <v>0.31840837001800543</v>
      </c>
      <c r="AQ344" s="24" t="str">
        <f>+IFERROR(VLOOKUP(Y344,#REF!,2,FALSE),"-")</f>
        <v>-</v>
      </c>
      <c r="AR344" s="13" t="s">
        <v>2394</v>
      </c>
      <c r="AS344" t="s">
        <v>2398</v>
      </c>
      <c r="AT344" t="str">
        <f t="shared" si="55"/>
        <v>1ro De Mayo - 547 - Villa Ramallo</v>
      </c>
    </row>
    <row r="345" spans="1:46" ht="15.75" thickBot="1" x14ac:dyDescent="0.3">
      <c r="A345" s="47">
        <v>12</v>
      </c>
      <c r="B345" s="47" t="s">
        <v>1621</v>
      </c>
      <c r="C345" s="47" t="s">
        <v>2376</v>
      </c>
      <c r="D345" s="47" t="s">
        <v>1647</v>
      </c>
      <c r="E345" s="47" t="s">
        <v>445</v>
      </c>
      <c r="F345" s="47" t="s">
        <v>4021</v>
      </c>
      <c r="G345" s="47" t="s">
        <v>4022</v>
      </c>
      <c r="H345" s="47" t="s">
        <v>4023</v>
      </c>
      <c r="I345" s="47" t="s">
        <v>2414</v>
      </c>
      <c r="J345" s="47"/>
      <c r="K345" s="47" t="s">
        <v>13269</v>
      </c>
      <c r="L345" s="47">
        <v>0.14551067352294919</v>
      </c>
      <c r="M345" s="47">
        <v>-33.334660298924597</v>
      </c>
      <c r="N345" s="47">
        <v>-60.224259144040403</v>
      </c>
      <c r="O345" s="47" t="s">
        <v>15445</v>
      </c>
      <c r="P345" s="47">
        <v>1</v>
      </c>
      <c r="Q345">
        <v>18</v>
      </c>
      <c r="S345" s="23" t="s">
        <v>2347</v>
      </c>
      <c r="T345" t="str">
        <f t="shared" si="49"/>
        <v>12</v>
      </c>
      <c r="V345" t="str">
        <f>+VLOOKUP(B345,MARCO!E:E,1,FALSE)</f>
        <v>San Nicolás</v>
      </c>
      <c r="W345" t="s">
        <v>134</v>
      </c>
      <c r="X345" t="s">
        <v>134</v>
      </c>
      <c r="Y345" t="str">
        <f t="shared" si="50"/>
        <v>R 12 - D 97 - 454 - 1498</v>
      </c>
      <c r="Z345" t="s">
        <v>20</v>
      </c>
      <c r="AA345" t="s">
        <v>2349</v>
      </c>
      <c r="AB345" t="s">
        <v>21</v>
      </c>
      <c r="AD345" t="str">
        <f t="shared" si="51"/>
        <v>Escuela Primaria 6</v>
      </c>
      <c r="AE345" t="s">
        <v>22</v>
      </c>
      <c r="AF345" t="s">
        <v>23</v>
      </c>
      <c r="AG345" t="s">
        <v>26</v>
      </c>
      <c r="AH345" t="s">
        <v>2348</v>
      </c>
      <c r="AI345" s="13">
        <f t="shared" si="52"/>
        <v>18</v>
      </c>
      <c r="AJ345" s="13">
        <f t="shared" si="53"/>
        <v>1</v>
      </c>
      <c r="AK345" s="21">
        <v>1</v>
      </c>
      <c r="AM345" t="s">
        <v>2154</v>
      </c>
      <c r="AN345" t="str">
        <f t="shared" si="47"/>
        <v>R12</v>
      </c>
      <c r="AO345" s="20" t="str">
        <f t="shared" si="48"/>
        <v>FINES_R12</v>
      </c>
      <c r="AP345" s="25">
        <f t="shared" si="54"/>
        <v>0.14551067352294919</v>
      </c>
      <c r="AQ345" s="24" t="str">
        <f>+IFERROR(VLOOKUP(Y345,#REF!,2,FALSE),"-")</f>
        <v>-</v>
      </c>
      <c r="AR345" s="13" t="s">
        <v>2394</v>
      </c>
      <c r="AS345" t="s">
        <v>2397</v>
      </c>
      <c r="AT345" t="str">
        <f t="shared" si="55"/>
        <v>Moreno - 89 e/ Mitre y Belgrano - San Nicolás De Los Arroyos Centro</v>
      </c>
    </row>
    <row r="346" spans="1:46" ht="15.75" thickBot="1" x14ac:dyDescent="0.3">
      <c r="A346" s="47">
        <v>12</v>
      </c>
      <c r="B346" s="47" t="s">
        <v>1621</v>
      </c>
      <c r="C346" s="47" t="s">
        <v>2385</v>
      </c>
      <c r="D346" s="47" t="s">
        <v>1648</v>
      </c>
      <c r="E346" s="47" t="s">
        <v>1514</v>
      </c>
      <c r="F346" s="47" t="s">
        <v>4025</v>
      </c>
      <c r="G346" s="47" t="s">
        <v>4022</v>
      </c>
      <c r="H346" s="47" t="s">
        <v>4023</v>
      </c>
      <c r="I346" s="47" t="s">
        <v>2414</v>
      </c>
      <c r="J346" s="47"/>
      <c r="K346" s="47" t="s">
        <v>15446</v>
      </c>
      <c r="L346" s="47">
        <v>0.14551067352294919</v>
      </c>
      <c r="M346" s="47">
        <v>-33.334660298924597</v>
      </c>
      <c r="N346" s="47">
        <v>-60.224259144040403</v>
      </c>
      <c r="O346" s="47" t="s">
        <v>15447</v>
      </c>
      <c r="P346" s="47">
        <v>1</v>
      </c>
      <c r="Q346">
        <v>23</v>
      </c>
      <c r="S346" s="23" t="s">
        <v>2347</v>
      </c>
      <c r="T346" t="str">
        <f t="shared" si="49"/>
        <v>12</v>
      </c>
      <c r="V346" t="str">
        <f>+VLOOKUP(B346,MARCO!E:E,1,FALSE)</f>
        <v>San Nicolás</v>
      </c>
      <c r="W346" t="s">
        <v>134</v>
      </c>
      <c r="X346" t="s">
        <v>134</v>
      </c>
      <c r="Y346" t="str">
        <f t="shared" si="50"/>
        <v>R 12 - D 97 - 455 - 1498</v>
      </c>
      <c r="Z346" t="s">
        <v>20</v>
      </c>
      <c r="AA346" t="s">
        <v>2349</v>
      </c>
      <c r="AB346" t="s">
        <v>21</v>
      </c>
      <c r="AD346" t="str">
        <f t="shared" si="51"/>
        <v>Escuela Primaria 6</v>
      </c>
      <c r="AE346" t="s">
        <v>22</v>
      </c>
      <c r="AF346" t="s">
        <v>23</v>
      </c>
      <c r="AG346" t="s">
        <v>26</v>
      </c>
      <c r="AH346" t="s">
        <v>2348</v>
      </c>
      <c r="AI346" s="13">
        <f t="shared" si="52"/>
        <v>23</v>
      </c>
      <c r="AJ346" s="13">
        <f t="shared" si="53"/>
        <v>1</v>
      </c>
      <c r="AK346" s="21">
        <v>1</v>
      </c>
      <c r="AM346" t="s">
        <v>2154</v>
      </c>
      <c r="AN346" t="str">
        <f t="shared" si="47"/>
        <v>R12</v>
      </c>
      <c r="AO346" s="20" t="str">
        <f t="shared" si="48"/>
        <v>FINES_R12</v>
      </c>
      <c r="AP346" s="25">
        <f t="shared" si="54"/>
        <v>0.14551067352294919</v>
      </c>
      <c r="AQ346" s="24" t="str">
        <f>+IFERROR(VLOOKUP(Y346,#REF!,2,FALSE),"-")</f>
        <v>-</v>
      </c>
      <c r="AR346" s="13" t="s">
        <v>2394</v>
      </c>
      <c r="AS346" t="s">
        <v>2398</v>
      </c>
      <c r="AT346" t="str">
        <f t="shared" si="55"/>
        <v>Moreno - 89 e/ Mitre y Belgrano - San Nicolás De Los Arroyos Centro</v>
      </c>
    </row>
    <row r="347" spans="1:46" ht="15.75" thickBot="1" x14ac:dyDescent="0.3">
      <c r="A347" s="47">
        <v>12</v>
      </c>
      <c r="B347" s="47" t="s">
        <v>1621</v>
      </c>
      <c r="C347" s="47" t="s">
        <v>2376</v>
      </c>
      <c r="D347" s="47" t="s">
        <v>1647</v>
      </c>
      <c r="E347" s="47" t="s">
        <v>445</v>
      </c>
      <c r="F347" s="47" t="s">
        <v>4027</v>
      </c>
      <c r="G347" s="47" t="s">
        <v>4028</v>
      </c>
      <c r="H347" s="47" t="s">
        <v>4029</v>
      </c>
      <c r="I347" s="47" t="s">
        <v>2414</v>
      </c>
      <c r="J347" s="47"/>
      <c r="K347" s="47" t="s">
        <v>13270</v>
      </c>
      <c r="L347" s="47">
        <v>0.48458689451217651</v>
      </c>
      <c r="M347" s="47">
        <v>-33.367519399999999</v>
      </c>
      <c r="N347" s="47">
        <v>-60.191585500000002</v>
      </c>
      <c r="O347" s="47" t="s">
        <v>15448</v>
      </c>
      <c r="P347" s="47">
        <v>1</v>
      </c>
      <c r="Q347">
        <v>29</v>
      </c>
      <c r="S347" s="23" t="s">
        <v>2347</v>
      </c>
      <c r="T347" t="str">
        <f t="shared" si="49"/>
        <v>12</v>
      </c>
      <c r="V347" t="str">
        <f>+VLOOKUP(B347,MARCO!E:E,1,FALSE)</f>
        <v>San Nicolás</v>
      </c>
      <c r="W347" t="s">
        <v>134</v>
      </c>
      <c r="X347" t="s">
        <v>134</v>
      </c>
      <c r="Y347" t="str">
        <f t="shared" si="50"/>
        <v>R 12 - D 97 - 454 - 2282</v>
      </c>
      <c r="Z347" t="s">
        <v>20</v>
      </c>
      <c r="AA347" t="s">
        <v>2349</v>
      </c>
      <c r="AB347" t="s">
        <v>21</v>
      </c>
      <c r="AD347" t="str">
        <f t="shared" si="51"/>
        <v>Moviport</v>
      </c>
      <c r="AE347" t="s">
        <v>22</v>
      </c>
      <c r="AF347" t="s">
        <v>23</v>
      </c>
      <c r="AG347" t="s">
        <v>26</v>
      </c>
      <c r="AH347" t="s">
        <v>2348</v>
      </c>
      <c r="AI347" s="13">
        <f t="shared" si="52"/>
        <v>29</v>
      </c>
      <c r="AJ347" s="13">
        <f t="shared" si="53"/>
        <v>1</v>
      </c>
      <c r="AK347" s="21">
        <v>1</v>
      </c>
      <c r="AM347" t="s">
        <v>2154</v>
      </c>
      <c r="AN347" t="str">
        <f t="shared" si="47"/>
        <v>R12</v>
      </c>
      <c r="AO347" s="20" t="str">
        <f t="shared" si="48"/>
        <v>FINES_R12</v>
      </c>
      <c r="AP347" s="25">
        <f t="shared" si="54"/>
        <v>0.48458689451217651</v>
      </c>
      <c r="AQ347" s="24" t="str">
        <f>+IFERROR(VLOOKUP(Y347,#REF!,2,FALSE),"-")</f>
        <v>-</v>
      </c>
      <c r="AR347" s="13" t="s">
        <v>2394</v>
      </c>
      <c r="AS347" t="s">
        <v>2397</v>
      </c>
      <c r="AT347" t="str">
        <f t="shared" si="55"/>
        <v>Las Rosas - 190 e/ Rivadavia y Aavio - San Nicolás De Los Arroyos Centro</v>
      </c>
    </row>
    <row r="348" spans="1:46" ht="15.75" thickBot="1" x14ac:dyDescent="0.3">
      <c r="A348" s="47">
        <v>12</v>
      </c>
      <c r="B348" s="47" t="s">
        <v>1621</v>
      </c>
      <c r="C348" s="47" t="s">
        <v>2378</v>
      </c>
      <c r="D348" s="47" t="s">
        <v>1643</v>
      </c>
      <c r="E348" s="47" t="s">
        <v>1644</v>
      </c>
      <c r="F348" s="47" t="s">
        <v>4031</v>
      </c>
      <c r="G348" s="47" t="s">
        <v>4032</v>
      </c>
      <c r="H348" s="47" t="s">
        <v>4033</v>
      </c>
      <c r="I348" s="47" t="s">
        <v>2414</v>
      </c>
      <c r="J348" s="47"/>
      <c r="K348" s="47" t="s">
        <v>13271</v>
      </c>
      <c r="L348" s="47">
        <v>0.12610851228237149</v>
      </c>
      <c r="M348" s="47">
        <v>-33.330368</v>
      </c>
      <c r="N348" s="47">
        <v>-60.214492999999997</v>
      </c>
      <c r="O348" s="47" t="s">
        <v>15449</v>
      </c>
      <c r="P348" s="47">
        <v>1</v>
      </c>
      <c r="Q348">
        <v>9</v>
      </c>
      <c r="S348" s="23" t="s">
        <v>2347</v>
      </c>
      <c r="T348" t="str">
        <f t="shared" si="49"/>
        <v>12</v>
      </c>
      <c r="V348" t="str">
        <f>+VLOOKUP(B348,MARCO!E:E,1,FALSE)</f>
        <v>San Nicolás</v>
      </c>
      <c r="W348" t="s">
        <v>134</v>
      </c>
      <c r="X348" t="s">
        <v>134</v>
      </c>
      <c r="Y348" t="str">
        <f t="shared" si="50"/>
        <v>R 12 - D 97 - 451 - 3962</v>
      </c>
      <c r="Z348" t="s">
        <v>20</v>
      </c>
      <c r="AA348" t="s">
        <v>2349</v>
      </c>
      <c r="AB348" t="s">
        <v>21</v>
      </c>
      <c r="AD348" t="str">
        <f t="shared" si="51"/>
        <v>Centro De Dia La Casita De Tati</v>
      </c>
      <c r="AE348" t="s">
        <v>22</v>
      </c>
      <c r="AF348" t="s">
        <v>23</v>
      </c>
      <c r="AG348" t="s">
        <v>26</v>
      </c>
      <c r="AH348" t="s">
        <v>2348</v>
      </c>
      <c r="AI348" s="13">
        <f t="shared" si="52"/>
        <v>9</v>
      </c>
      <c r="AJ348" s="13">
        <f t="shared" si="53"/>
        <v>1</v>
      </c>
      <c r="AK348" s="21">
        <v>1</v>
      </c>
      <c r="AM348" t="s">
        <v>2154</v>
      </c>
      <c r="AN348" t="str">
        <f t="shared" si="47"/>
        <v>R12</v>
      </c>
      <c r="AO348" s="20" t="str">
        <f t="shared" si="48"/>
        <v>FINES_R12</v>
      </c>
      <c r="AP348" s="25">
        <f t="shared" si="54"/>
        <v>0.12610851228237149</v>
      </c>
      <c r="AQ348" s="24" t="str">
        <f>+IFERROR(VLOOKUP(Y348,#REF!,2,FALSE),"-")</f>
        <v>-</v>
      </c>
      <c r="AR348" s="13" t="s">
        <v>2394</v>
      </c>
      <c r="AS348" t="s">
        <v>2397</v>
      </c>
      <c r="AT348" t="str">
        <f t="shared" si="55"/>
        <v>M Rodriguez - 1275 - San Nicolás De Los Arroyos Centro</v>
      </c>
    </row>
    <row r="349" spans="1:46" ht="15.75" thickBot="1" x14ac:dyDescent="0.3">
      <c r="A349" s="47">
        <v>12</v>
      </c>
      <c r="B349" s="47" t="s">
        <v>1621</v>
      </c>
      <c r="C349" s="47" t="s">
        <v>2376</v>
      </c>
      <c r="D349" s="47" t="s">
        <v>1647</v>
      </c>
      <c r="E349" s="47" t="s">
        <v>445</v>
      </c>
      <c r="F349" s="47" t="s">
        <v>4035</v>
      </c>
      <c r="G349" s="47" t="s">
        <v>4036</v>
      </c>
      <c r="H349" s="47" t="s">
        <v>4037</v>
      </c>
      <c r="I349" s="47" t="s">
        <v>2414</v>
      </c>
      <c r="J349" s="47"/>
      <c r="K349" s="47" t="s">
        <v>13272</v>
      </c>
      <c r="L349" s="47">
        <v>0.30199995636940002</v>
      </c>
      <c r="M349" s="47">
        <v>-33.351995430000002</v>
      </c>
      <c r="N349" s="47">
        <v>-60.311909309999997</v>
      </c>
      <c r="O349" s="47" t="s">
        <v>15450</v>
      </c>
      <c r="P349" s="47">
        <v>1</v>
      </c>
      <c r="Q349">
        <v>8</v>
      </c>
      <c r="S349" s="23" t="s">
        <v>2347</v>
      </c>
      <c r="T349" t="str">
        <f t="shared" si="49"/>
        <v>12</v>
      </c>
      <c r="V349" t="str">
        <f>+VLOOKUP(B349,MARCO!E:E,1,FALSE)</f>
        <v>San Nicolás</v>
      </c>
      <c r="W349" t="s">
        <v>134</v>
      </c>
      <c r="X349" t="s">
        <v>134</v>
      </c>
      <c r="Y349" t="str">
        <f t="shared" si="50"/>
        <v>R 12 - D 97 - 454 - 3348</v>
      </c>
      <c r="Z349" t="s">
        <v>20</v>
      </c>
      <c r="AA349" t="s">
        <v>2349</v>
      </c>
      <c r="AB349" t="s">
        <v>21</v>
      </c>
      <c r="AD349" t="str">
        <f t="shared" si="51"/>
        <v>Centro Barrial Mte Zona Sur</v>
      </c>
      <c r="AE349" t="s">
        <v>22</v>
      </c>
      <c r="AF349" t="s">
        <v>23</v>
      </c>
      <c r="AG349" t="s">
        <v>26</v>
      </c>
      <c r="AH349" t="s">
        <v>2348</v>
      </c>
      <c r="AI349" s="13">
        <f t="shared" si="52"/>
        <v>8</v>
      </c>
      <c r="AJ349" s="13">
        <f t="shared" si="53"/>
        <v>1</v>
      </c>
      <c r="AK349" s="21">
        <v>1</v>
      </c>
      <c r="AM349" t="s">
        <v>2154</v>
      </c>
      <c r="AN349" t="str">
        <f t="shared" si="47"/>
        <v>R12</v>
      </c>
      <c r="AO349" s="20" t="str">
        <f t="shared" si="48"/>
        <v>FINES_R12</v>
      </c>
      <c r="AP349" s="25">
        <f t="shared" si="54"/>
        <v>0.30199995636940002</v>
      </c>
      <c r="AQ349" s="24" t="str">
        <f>+IFERROR(VLOOKUP(Y349,#REF!,2,FALSE),"-")</f>
        <v>-</v>
      </c>
      <c r="AR349" s="13" t="s">
        <v>2394</v>
      </c>
      <c r="AS349" t="s">
        <v>2397</v>
      </c>
      <c r="AT349" t="str">
        <f t="shared" si="55"/>
        <v>Acevedo - 126 e/ Bolivar y 25 De Mayo - San Nicolás De Los Arroyos Centro</v>
      </c>
    </row>
    <row r="350" spans="1:46" ht="15.75" thickBot="1" x14ac:dyDescent="0.3">
      <c r="A350" s="47">
        <v>12</v>
      </c>
      <c r="B350" s="47" t="s">
        <v>1621</v>
      </c>
      <c r="C350" s="47" t="s">
        <v>2376</v>
      </c>
      <c r="D350" s="47" t="s">
        <v>1647</v>
      </c>
      <c r="E350" s="47" t="s">
        <v>445</v>
      </c>
      <c r="F350" s="47" t="s">
        <v>4039</v>
      </c>
      <c r="G350" s="47" t="s">
        <v>4040</v>
      </c>
      <c r="H350" s="47" t="s">
        <v>4041</v>
      </c>
      <c r="I350" s="47" t="s">
        <v>2414</v>
      </c>
      <c r="J350" s="47"/>
      <c r="K350" s="47" t="s">
        <v>13273</v>
      </c>
      <c r="L350" s="47">
        <v>0.84655672311782837</v>
      </c>
      <c r="M350" s="47">
        <v>-33.365980610000001</v>
      </c>
      <c r="N350" s="47">
        <v>-60.205558269999997</v>
      </c>
      <c r="O350" s="47" t="s">
        <v>15451</v>
      </c>
      <c r="P350" s="47">
        <v>1</v>
      </c>
      <c r="Q350">
        <v>14</v>
      </c>
      <c r="S350" s="23" t="s">
        <v>2347</v>
      </c>
      <c r="T350" t="str">
        <f t="shared" si="49"/>
        <v>12</v>
      </c>
      <c r="V350" t="str">
        <f>+VLOOKUP(B350,MARCO!E:E,1,FALSE)</f>
        <v>San Nicolás</v>
      </c>
      <c r="W350" t="s">
        <v>134</v>
      </c>
      <c r="X350" t="s">
        <v>134</v>
      </c>
      <c r="Y350" t="str">
        <f t="shared" si="50"/>
        <v>R 12 - D 97 - 454 - 3373</v>
      </c>
      <c r="Z350" t="s">
        <v>20</v>
      </c>
      <c r="AA350" t="s">
        <v>2349</v>
      </c>
      <c r="AB350" t="s">
        <v>21</v>
      </c>
      <c r="AD350" t="str">
        <f t="shared" si="51"/>
        <v>Salon Comunitario B 9 De Julio</v>
      </c>
      <c r="AE350" t="s">
        <v>22</v>
      </c>
      <c r="AF350" t="s">
        <v>23</v>
      </c>
      <c r="AG350" t="s">
        <v>26</v>
      </c>
      <c r="AH350" t="s">
        <v>2348</v>
      </c>
      <c r="AI350" s="13">
        <f t="shared" si="52"/>
        <v>14</v>
      </c>
      <c r="AJ350" s="13">
        <f t="shared" si="53"/>
        <v>1</v>
      </c>
      <c r="AK350" s="21">
        <v>1</v>
      </c>
      <c r="AM350" t="s">
        <v>2154</v>
      </c>
      <c r="AN350" t="str">
        <f t="shared" si="47"/>
        <v>R12</v>
      </c>
      <c r="AO350" s="20" t="str">
        <f t="shared" si="48"/>
        <v>FINES_R12</v>
      </c>
      <c r="AP350" s="25">
        <f t="shared" si="54"/>
        <v>0.84655672311782837</v>
      </c>
      <c r="AQ350" s="24" t="str">
        <f>+IFERROR(VLOOKUP(Y350,#REF!,2,FALSE),"-")</f>
        <v>-</v>
      </c>
      <c r="AR350" s="13" t="s">
        <v>2394</v>
      </c>
      <c r="AS350" t="s">
        <v>2398</v>
      </c>
      <c r="AT350" t="str">
        <f t="shared" si="55"/>
        <v>Catamarca - 1267 e/ Pombo y Cepeda - San Nicolás De Los Arroyos Centro</v>
      </c>
    </row>
    <row r="351" spans="1:46" ht="15.75" thickBot="1" x14ac:dyDescent="0.3">
      <c r="A351" s="47">
        <v>12</v>
      </c>
      <c r="B351" s="47" t="s">
        <v>1621</v>
      </c>
      <c r="C351" s="47" t="s">
        <v>3437</v>
      </c>
      <c r="D351" s="47" t="s">
        <v>1649</v>
      </c>
      <c r="E351" s="47" t="s">
        <v>234</v>
      </c>
      <c r="F351" s="47" t="s">
        <v>4043</v>
      </c>
      <c r="G351" s="47" t="s">
        <v>4022</v>
      </c>
      <c r="H351" s="47" t="s">
        <v>4023</v>
      </c>
      <c r="I351" s="47" t="s">
        <v>2414</v>
      </c>
      <c r="J351" s="47"/>
      <c r="K351" s="47" t="s">
        <v>15452</v>
      </c>
      <c r="L351" s="47">
        <v>0.14551067352294919</v>
      </c>
      <c r="M351" s="47">
        <v>-33.334660298924597</v>
      </c>
      <c r="N351" s="47">
        <v>-60.224259144040403</v>
      </c>
      <c r="O351" s="47" t="s">
        <v>15453</v>
      </c>
      <c r="P351" s="47">
        <v>5</v>
      </c>
      <c r="Q351">
        <v>123</v>
      </c>
      <c r="S351" s="23" t="s">
        <v>2347</v>
      </c>
      <c r="T351" t="str">
        <f t="shared" si="49"/>
        <v>12</v>
      </c>
      <c r="V351" t="str">
        <f>+VLOOKUP(B351,MARCO!E:E,1,FALSE)</f>
        <v>San Nicolás</v>
      </c>
      <c r="W351" t="s">
        <v>134</v>
      </c>
      <c r="X351" t="s">
        <v>134</v>
      </c>
      <c r="Y351" t="str">
        <f t="shared" si="50"/>
        <v>R 12 - D 97 - 456 - 1498</v>
      </c>
      <c r="Z351" t="s">
        <v>20</v>
      </c>
      <c r="AA351" t="s">
        <v>2349</v>
      </c>
      <c r="AB351" t="s">
        <v>21</v>
      </c>
      <c r="AD351" t="str">
        <f t="shared" si="51"/>
        <v>Escuela Primaria 6</v>
      </c>
      <c r="AE351" t="s">
        <v>22</v>
      </c>
      <c r="AF351" t="s">
        <v>23</v>
      </c>
      <c r="AG351" t="s">
        <v>26</v>
      </c>
      <c r="AH351" t="s">
        <v>2348</v>
      </c>
      <c r="AI351" s="13">
        <f t="shared" si="52"/>
        <v>123</v>
      </c>
      <c r="AJ351" s="13">
        <f t="shared" si="53"/>
        <v>5</v>
      </c>
      <c r="AK351" s="21">
        <v>1</v>
      </c>
      <c r="AM351" t="s">
        <v>2154</v>
      </c>
      <c r="AN351" t="str">
        <f t="shared" si="47"/>
        <v>R12</v>
      </c>
      <c r="AO351" s="20" t="str">
        <f t="shared" si="48"/>
        <v>FINES_R12</v>
      </c>
      <c r="AP351" s="25">
        <f t="shared" si="54"/>
        <v>0.14551067352294919</v>
      </c>
      <c r="AQ351" s="24" t="str">
        <f>+IFERROR(VLOOKUP(Y351,#REF!,2,FALSE),"-")</f>
        <v>-</v>
      </c>
      <c r="AR351" s="13" t="s">
        <v>2394</v>
      </c>
      <c r="AS351" t="s">
        <v>2398</v>
      </c>
      <c r="AT351" t="str">
        <f t="shared" si="55"/>
        <v>Moreno - 89 e/ Mitre y Belgrano - San Nicolás De Los Arroyos Centro</v>
      </c>
    </row>
    <row r="352" spans="1:46" ht="15.75" thickBot="1" x14ac:dyDescent="0.3">
      <c r="A352" s="47">
        <v>12</v>
      </c>
      <c r="B352" s="47" t="s">
        <v>1621</v>
      </c>
      <c r="C352" s="47" t="s">
        <v>3437</v>
      </c>
      <c r="D352" s="47" t="s">
        <v>1649</v>
      </c>
      <c r="E352" s="47" t="s">
        <v>234</v>
      </c>
      <c r="F352" s="47" t="s">
        <v>4045</v>
      </c>
      <c r="G352" s="47" t="s">
        <v>4046</v>
      </c>
      <c r="H352" s="47" t="s">
        <v>4047</v>
      </c>
      <c r="I352" s="47" t="s">
        <v>2414</v>
      </c>
      <c r="J352" s="47"/>
      <c r="K352" s="47" t="s">
        <v>13274</v>
      </c>
      <c r="L352" s="47">
        <v>0.13805900514125821</v>
      </c>
      <c r="M352" s="47">
        <v>-33.336205752227002</v>
      </c>
      <c r="N352" s="47">
        <v>-60.222275480851003</v>
      </c>
      <c r="O352" s="47" t="s">
        <v>15454</v>
      </c>
      <c r="P352" s="47">
        <v>1</v>
      </c>
      <c r="Q352">
        <v>14</v>
      </c>
      <c r="S352" s="23" t="s">
        <v>2347</v>
      </c>
      <c r="T352" t="str">
        <f t="shared" si="49"/>
        <v>12</v>
      </c>
      <c r="V352" t="str">
        <f>+VLOOKUP(B352,MARCO!E:E,1,FALSE)</f>
        <v>San Nicolás</v>
      </c>
      <c r="W352" t="s">
        <v>134</v>
      </c>
      <c r="X352" t="s">
        <v>134</v>
      </c>
      <c r="Y352" t="str">
        <f t="shared" si="50"/>
        <v>R 12 - D 97 - 456 - 1497</v>
      </c>
      <c r="Z352" t="s">
        <v>20</v>
      </c>
      <c r="AA352" t="s">
        <v>2349</v>
      </c>
      <c r="AB352" t="s">
        <v>21</v>
      </c>
      <c r="AD352" t="str">
        <f t="shared" si="51"/>
        <v>Dios Es Amor</v>
      </c>
      <c r="AE352" t="s">
        <v>22</v>
      </c>
      <c r="AF352" t="s">
        <v>23</v>
      </c>
      <c r="AG352" t="s">
        <v>26</v>
      </c>
      <c r="AH352" t="s">
        <v>2348</v>
      </c>
      <c r="AI352" s="13">
        <f t="shared" si="52"/>
        <v>14</v>
      </c>
      <c r="AJ352" s="13">
        <f t="shared" si="53"/>
        <v>1</v>
      </c>
      <c r="AK352" s="21">
        <v>1</v>
      </c>
      <c r="AM352" t="s">
        <v>2154</v>
      </c>
      <c r="AN352" t="str">
        <f t="shared" si="47"/>
        <v>R12</v>
      </c>
      <c r="AO352" s="20" t="str">
        <f t="shared" si="48"/>
        <v>FINES_R12</v>
      </c>
      <c r="AP352" s="25">
        <f t="shared" si="54"/>
        <v>0.13805900514125821</v>
      </c>
      <c r="AQ352" s="24" t="str">
        <f>+IFERROR(VLOOKUP(Y352,#REF!,2,FALSE),"-")</f>
        <v>-</v>
      </c>
      <c r="AR352" s="13" t="s">
        <v>2394</v>
      </c>
      <c r="AS352" t="s">
        <v>2397</v>
      </c>
      <c r="AT352" t="str">
        <f t="shared" si="55"/>
        <v>De La Nación - 526 e/ Roca y Alvear - San Nicolás De Los Arroyos Centro</v>
      </c>
    </row>
    <row r="353" spans="1:46" ht="15.75" thickBot="1" x14ac:dyDescent="0.3">
      <c r="A353" s="47">
        <v>12</v>
      </c>
      <c r="B353" s="47" t="s">
        <v>1621</v>
      </c>
      <c r="C353" s="47" t="s">
        <v>2378</v>
      </c>
      <c r="D353" s="47" t="s">
        <v>1643</v>
      </c>
      <c r="E353" s="47" t="s">
        <v>1644</v>
      </c>
      <c r="F353" s="47" t="s">
        <v>4051</v>
      </c>
      <c r="G353" s="47" t="s">
        <v>4052</v>
      </c>
      <c r="H353" s="47" t="s">
        <v>4053</v>
      </c>
      <c r="I353" s="47" t="s">
        <v>2475</v>
      </c>
      <c r="J353" s="47" t="s">
        <v>4052</v>
      </c>
      <c r="K353" s="47" t="s">
        <v>13275</v>
      </c>
      <c r="L353" s="47">
        <v>0.12610851228237149</v>
      </c>
      <c r="M353" s="47">
        <v>-33.330368</v>
      </c>
      <c r="N353" s="47">
        <v>-60.214492999999997</v>
      </c>
      <c r="O353" s="47" t="s">
        <v>15455</v>
      </c>
      <c r="P353" s="47">
        <v>1</v>
      </c>
      <c r="Q353">
        <v>9</v>
      </c>
      <c r="S353" s="23" t="s">
        <v>2347</v>
      </c>
      <c r="T353" t="str">
        <f t="shared" si="49"/>
        <v>12</v>
      </c>
      <c r="V353" t="str">
        <f>+VLOOKUP(B353,MARCO!E:E,1,FALSE)</f>
        <v>San Nicolás</v>
      </c>
      <c r="W353" t="s">
        <v>134</v>
      </c>
      <c r="X353" t="s">
        <v>134</v>
      </c>
      <c r="Y353" t="str">
        <f t="shared" si="50"/>
        <v>R 12 - D 97 - 451 - 3544</v>
      </c>
      <c r="Z353" t="s">
        <v>20</v>
      </c>
      <c r="AA353" t="s">
        <v>2349</v>
      </c>
      <c r="AB353" t="s">
        <v>21</v>
      </c>
      <c r="AD353" t="str">
        <f t="shared" si="51"/>
        <v>Agrupacion Territorial Peronista</v>
      </c>
      <c r="AE353" t="s">
        <v>22</v>
      </c>
      <c r="AF353" t="s">
        <v>23</v>
      </c>
      <c r="AG353" t="s">
        <v>26</v>
      </c>
      <c r="AH353" t="s">
        <v>2348</v>
      </c>
      <c r="AI353" s="13">
        <f t="shared" si="52"/>
        <v>9</v>
      </c>
      <c r="AJ353" s="13">
        <f t="shared" si="53"/>
        <v>1</v>
      </c>
      <c r="AK353" s="21">
        <v>1</v>
      </c>
      <c r="AM353" t="s">
        <v>2154</v>
      </c>
      <c r="AN353" t="str">
        <f t="shared" si="47"/>
        <v>R12</v>
      </c>
      <c r="AO353" s="20" t="str">
        <f t="shared" si="48"/>
        <v>FINES_R12</v>
      </c>
      <c r="AP353" s="25">
        <f t="shared" si="54"/>
        <v>0.12610851228237149</v>
      </c>
      <c r="AQ353" s="24" t="str">
        <f>+IFERROR(VLOOKUP(Y353,#REF!,2,FALSE),"-")</f>
        <v>-</v>
      </c>
      <c r="AR353" s="13" t="s">
        <v>2394</v>
      </c>
      <c r="AS353" t="s">
        <v>2397</v>
      </c>
      <c r="AT353" t="str">
        <f t="shared" si="55"/>
        <v>Sarmiento - 747 e/ S/n y S/n - San Nicolás De Los Arroyos Centro</v>
      </c>
    </row>
    <row r="354" spans="1:46" ht="15.75" thickBot="1" x14ac:dyDescent="0.3">
      <c r="A354" s="47">
        <v>12</v>
      </c>
      <c r="B354" s="47" t="s">
        <v>1653</v>
      </c>
      <c r="C354" s="47" t="s">
        <v>2369</v>
      </c>
      <c r="D354" s="47" t="s">
        <v>1664</v>
      </c>
      <c r="E354" s="47" t="s">
        <v>228</v>
      </c>
      <c r="F354" s="47" t="s">
        <v>4058</v>
      </c>
      <c r="G354" s="47" t="s">
        <v>4059</v>
      </c>
      <c r="H354" s="47" t="s">
        <v>4060</v>
      </c>
      <c r="I354" s="47" t="s">
        <v>2414</v>
      </c>
      <c r="J354" s="47"/>
      <c r="K354" s="47" t="s">
        <v>13276</v>
      </c>
      <c r="L354" s="47">
        <v>0.59238982200622559</v>
      </c>
      <c r="M354" s="47">
        <v>-33.6876287225939</v>
      </c>
      <c r="N354" s="47">
        <v>-59.649656451233398</v>
      </c>
      <c r="O354" s="47" t="s">
        <v>15456</v>
      </c>
      <c r="P354" s="47">
        <v>2</v>
      </c>
      <c r="Q354">
        <v>43</v>
      </c>
      <c r="S354" s="23" t="s">
        <v>2347</v>
      </c>
      <c r="T354" t="str">
        <f t="shared" si="49"/>
        <v>12</v>
      </c>
      <c r="V354" t="str">
        <f>+VLOOKUP(B354,MARCO!E:E,1,FALSE)</f>
        <v>San Pedro</v>
      </c>
      <c r="W354" t="s">
        <v>134</v>
      </c>
      <c r="X354" t="s">
        <v>134</v>
      </c>
      <c r="Y354" t="str">
        <f t="shared" si="50"/>
        <v>R 12 - D 98 - 452 - 1580</v>
      </c>
      <c r="Z354" t="s">
        <v>20</v>
      </c>
      <c r="AA354" t="s">
        <v>2349</v>
      </c>
      <c r="AB354" t="s">
        <v>21</v>
      </c>
      <c r="AD354" t="str">
        <f t="shared" si="51"/>
        <v>Escuela Secundaria N°11</v>
      </c>
      <c r="AE354" t="s">
        <v>22</v>
      </c>
      <c r="AF354" t="s">
        <v>23</v>
      </c>
      <c r="AG354" t="s">
        <v>26</v>
      </c>
      <c r="AH354" t="s">
        <v>2348</v>
      </c>
      <c r="AI354" s="13">
        <f t="shared" si="52"/>
        <v>43</v>
      </c>
      <c r="AJ354" s="13">
        <f t="shared" si="53"/>
        <v>2</v>
      </c>
      <c r="AK354" s="21">
        <v>1</v>
      </c>
      <c r="AM354" t="s">
        <v>2154</v>
      </c>
      <c r="AN354" t="str">
        <f t="shared" si="47"/>
        <v>R12</v>
      </c>
      <c r="AO354" s="20" t="str">
        <f t="shared" si="48"/>
        <v>FINES_R12</v>
      </c>
      <c r="AP354" s="25">
        <f t="shared" si="54"/>
        <v>0.59238982200622559</v>
      </c>
      <c r="AQ354" s="24" t="str">
        <f>+IFERROR(VLOOKUP(Y354,#REF!,2,FALSE),"-")</f>
        <v>-</v>
      </c>
      <c r="AR354" s="13" t="s">
        <v>2394</v>
      </c>
      <c r="AS354" t="s">
        <v>2397</v>
      </c>
      <c r="AT354" t="str">
        <f t="shared" si="55"/>
        <v>Dipietri - 750 - San Pedro San Pedro</v>
      </c>
    </row>
    <row r="355" spans="1:46" ht="15.75" thickBot="1" x14ac:dyDescent="0.3">
      <c r="A355" s="47">
        <v>12</v>
      </c>
      <c r="B355" s="47" t="s">
        <v>1653</v>
      </c>
      <c r="C355" s="47" t="s">
        <v>2369</v>
      </c>
      <c r="D355" s="47" t="s">
        <v>1664</v>
      </c>
      <c r="E355" s="47" t="s">
        <v>228</v>
      </c>
      <c r="F355" s="47" t="s">
        <v>4062</v>
      </c>
      <c r="G355" s="47" t="s">
        <v>2277</v>
      </c>
      <c r="H355" s="47" t="s">
        <v>4063</v>
      </c>
      <c r="I355" s="47" t="s">
        <v>2414</v>
      </c>
      <c r="J355" s="47"/>
      <c r="K355" s="47" t="s">
        <v>13277</v>
      </c>
      <c r="L355" s="47">
        <v>0.64143967628479004</v>
      </c>
      <c r="M355" s="47">
        <v>-33.768404250298502</v>
      </c>
      <c r="N355" s="47">
        <v>-59.639077004724697</v>
      </c>
      <c r="O355" s="47" t="s">
        <v>15457</v>
      </c>
      <c r="P355" s="47">
        <v>2</v>
      </c>
      <c r="Q355">
        <v>35</v>
      </c>
      <c r="S355" s="23" t="s">
        <v>2347</v>
      </c>
      <c r="T355" t="str">
        <f t="shared" si="49"/>
        <v>12</v>
      </c>
      <c r="V355" t="str">
        <f>+VLOOKUP(B355,MARCO!E:E,1,FALSE)</f>
        <v>San Pedro</v>
      </c>
      <c r="W355" t="s">
        <v>134</v>
      </c>
      <c r="X355" t="s">
        <v>134</v>
      </c>
      <c r="Y355" t="str">
        <f t="shared" si="50"/>
        <v>R 12 - D 98 - 452 - 1563</v>
      </c>
      <c r="Z355" t="s">
        <v>20</v>
      </c>
      <c r="AA355" t="s">
        <v>2349</v>
      </c>
      <c r="AB355" t="s">
        <v>21</v>
      </c>
      <c r="AD355" t="str">
        <f t="shared" si="51"/>
        <v>Escuela Secundaria N°09</v>
      </c>
      <c r="AE355" t="s">
        <v>22</v>
      </c>
      <c r="AF355" t="s">
        <v>23</v>
      </c>
      <c r="AG355" t="s">
        <v>26</v>
      </c>
      <c r="AH355" t="s">
        <v>2348</v>
      </c>
      <c r="AI355" s="13">
        <f t="shared" si="52"/>
        <v>35</v>
      </c>
      <c r="AJ355" s="13">
        <f t="shared" si="53"/>
        <v>2</v>
      </c>
      <c r="AK355" s="21">
        <v>1</v>
      </c>
      <c r="AM355" t="s">
        <v>2154</v>
      </c>
      <c r="AN355" t="str">
        <f t="shared" si="47"/>
        <v>R12</v>
      </c>
      <c r="AO355" s="20" t="str">
        <f t="shared" si="48"/>
        <v>FINES_R12</v>
      </c>
      <c r="AP355" s="25">
        <f t="shared" si="54"/>
        <v>0.64143967628479004</v>
      </c>
      <c r="AQ355" s="24" t="str">
        <f>+IFERROR(VLOOKUP(Y355,#REF!,2,FALSE),"-")</f>
        <v>-</v>
      </c>
      <c r="AR355" s="13" t="s">
        <v>2394</v>
      </c>
      <c r="AS355" t="s">
        <v>2397</v>
      </c>
      <c r="AT355" t="str">
        <f t="shared" si="55"/>
        <v>Guemes Y Av. Juan Damaso Camellino - San Pedro Río Tala</v>
      </c>
    </row>
    <row r="356" spans="1:46" ht="15.75" thickBot="1" x14ac:dyDescent="0.3">
      <c r="A356" s="47">
        <v>12</v>
      </c>
      <c r="B356" s="47" t="s">
        <v>1653</v>
      </c>
      <c r="C356" s="47" t="s">
        <v>2369</v>
      </c>
      <c r="D356" s="47" t="s">
        <v>1664</v>
      </c>
      <c r="E356" s="47" t="s">
        <v>228</v>
      </c>
      <c r="F356" s="47" t="s">
        <v>4065</v>
      </c>
      <c r="G356" s="47" t="s">
        <v>2276</v>
      </c>
      <c r="H356" s="47" t="s">
        <v>4066</v>
      </c>
      <c r="I356" s="47" t="s">
        <v>2414</v>
      </c>
      <c r="J356" s="47"/>
      <c r="K356" s="47" t="s">
        <v>13278</v>
      </c>
      <c r="L356" s="47">
        <v>0.5523688793182373</v>
      </c>
      <c r="M356" s="47">
        <v>-33.680652500000001</v>
      </c>
      <c r="N356" s="47">
        <v>-59.683905099999997</v>
      </c>
      <c r="O356" s="47" t="s">
        <v>15458</v>
      </c>
      <c r="P356" s="47">
        <v>1</v>
      </c>
      <c r="Q356">
        <v>31</v>
      </c>
      <c r="S356" s="23" t="s">
        <v>2347</v>
      </c>
      <c r="T356" t="str">
        <f t="shared" si="49"/>
        <v>12</v>
      </c>
      <c r="V356" t="str">
        <f>+VLOOKUP(B356,MARCO!E:E,1,FALSE)</f>
        <v>San Pedro</v>
      </c>
      <c r="W356" t="s">
        <v>134</v>
      </c>
      <c r="X356" t="s">
        <v>134</v>
      </c>
      <c r="Y356" t="str">
        <f t="shared" si="50"/>
        <v>R 12 - D 98 - 452 - 3616</v>
      </c>
      <c r="Z356" t="s">
        <v>20</v>
      </c>
      <c r="AA356" t="s">
        <v>2349</v>
      </c>
      <c r="AB356" t="s">
        <v>21</v>
      </c>
      <c r="AD356" t="str">
        <f t="shared" si="51"/>
        <v>Centro Integrador Comunitario</v>
      </c>
      <c r="AE356" t="s">
        <v>22</v>
      </c>
      <c r="AF356" t="s">
        <v>23</v>
      </c>
      <c r="AG356" t="s">
        <v>26</v>
      </c>
      <c r="AH356" t="s">
        <v>2348</v>
      </c>
      <c r="AI356" s="13">
        <f t="shared" si="52"/>
        <v>31</v>
      </c>
      <c r="AJ356" s="13">
        <f t="shared" si="53"/>
        <v>1</v>
      </c>
      <c r="AK356" s="21">
        <v>1</v>
      </c>
      <c r="AM356" t="s">
        <v>2154</v>
      </c>
      <c r="AN356" t="str">
        <f t="shared" si="47"/>
        <v>R12</v>
      </c>
      <c r="AO356" s="20" t="str">
        <f t="shared" si="48"/>
        <v>FINES_R12</v>
      </c>
      <c r="AP356" s="25">
        <f t="shared" si="54"/>
        <v>0.5523688793182373</v>
      </c>
      <c r="AQ356" s="24" t="str">
        <f>+IFERROR(VLOOKUP(Y356,#REF!,2,FALSE),"-")</f>
        <v>-</v>
      </c>
      <c r="AR356" s="13" t="s">
        <v>2394</v>
      </c>
      <c r="AS356" t="s">
        <v>2398</v>
      </c>
      <c r="AT356" t="str">
        <f t="shared" si="55"/>
        <v>Hermano Indio - 2102 - San Pedro San Pedro</v>
      </c>
    </row>
    <row r="357" spans="1:46" ht="15.75" thickBot="1" x14ac:dyDescent="0.3">
      <c r="A357" s="47">
        <v>12</v>
      </c>
      <c r="B357" s="47" t="s">
        <v>1653</v>
      </c>
      <c r="C357" s="47" t="s">
        <v>2369</v>
      </c>
      <c r="D357" s="47" t="s">
        <v>1664</v>
      </c>
      <c r="E357" s="47" t="s">
        <v>228</v>
      </c>
      <c r="F357" s="47" t="s">
        <v>4068</v>
      </c>
      <c r="G357" s="47" t="s">
        <v>2276</v>
      </c>
      <c r="H357" s="47" t="s">
        <v>4069</v>
      </c>
      <c r="I357" s="47" t="s">
        <v>2414</v>
      </c>
      <c r="J357" s="47"/>
      <c r="K357" s="47" t="s">
        <v>15459</v>
      </c>
      <c r="L357" s="47">
        <v>0.5523688793182373</v>
      </c>
      <c r="M357" s="47">
        <v>-33.680652500000001</v>
      </c>
      <c r="N357" s="47">
        <v>-59.683905099999997</v>
      </c>
      <c r="O357" s="47" t="s">
        <v>15460</v>
      </c>
      <c r="P357" s="47">
        <v>1</v>
      </c>
      <c r="Q357">
        <v>33</v>
      </c>
      <c r="S357" s="23" t="s">
        <v>2347</v>
      </c>
      <c r="T357" t="str">
        <f t="shared" si="49"/>
        <v>12</v>
      </c>
      <c r="V357" t="str">
        <f>+VLOOKUP(B357,MARCO!E:E,1,FALSE)</f>
        <v>San Pedro</v>
      </c>
      <c r="W357" t="s">
        <v>134</v>
      </c>
      <c r="X357" t="s">
        <v>134</v>
      </c>
      <c r="Y357" t="str">
        <f t="shared" si="50"/>
        <v>R 12 - D 98 - 452 - 1281</v>
      </c>
      <c r="Z357" t="s">
        <v>20</v>
      </c>
      <c r="AA357" t="s">
        <v>2349</v>
      </c>
      <c r="AB357" t="s">
        <v>21</v>
      </c>
      <c r="AD357" t="str">
        <f t="shared" si="51"/>
        <v>Centro Integrador Comunitario</v>
      </c>
      <c r="AE357" t="s">
        <v>22</v>
      </c>
      <c r="AF357" t="s">
        <v>23</v>
      </c>
      <c r="AG357" t="s">
        <v>26</v>
      </c>
      <c r="AH357" t="s">
        <v>2348</v>
      </c>
      <c r="AI357" s="13">
        <f t="shared" si="52"/>
        <v>33</v>
      </c>
      <c r="AJ357" s="13">
        <f t="shared" si="53"/>
        <v>1</v>
      </c>
      <c r="AK357" s="21">
        <v>1</v>
      </c>
      <c r="AM357" t="s">
        <v>2154</v>
      </c>
      <c r="AN357" t="str">
        <f t="shared" si="47"/>
        <v>R12</v>
      </c>
      <c r="AO357" s="20" t="str">
        <f t="shared" si="48"/>
        <v>FINES_R12</v>
      </c>
      <c r="AP357" s="25">
        <f t="shared" si="54"/>
        <v>0.5523688793182373</v>
      </c>
      <c r="AQ357" s="24" t="str">
        <f>+IFERROR(VLOOKUP(Y357,#REF!,2,FALSE),"-")</f>
        <v>-</v>
      </c>
      <c r="AR357" s="13" t="s">
        <v>2394</v>
      </c>
      <c r="AS357" t="s">
        <v>2398</v>
      </c>
      <c r="AT357" t="str">
        <f t="shared" si="55"/>
        <v>Casella Y Hermano Indio - 2190 - San Pedro San Pedro</v>
      </c>
    </row>
    <row r="358" spans="1:46" ht="15.75" thickBot="1" x14ac:dyDescent="0.3">
      <c r="A358" s="47">
        <v>12</v>
      </c>
      <c r="B358" s="47" t="s">
        <v>1653</v>
      </c>
      <c r="C358" s="47" t="s">
        <v>2369</v>
      </c>
      <c r="D358" s="47" t="s">
        <v>1664</v>
      </c>
      <c r="E358" s="47" t="s">
        <v>228</v>
      </c>
      <c r="F358" s="47" t="s">
        <v>4071</v>
      </c>
      <c r="G358" s="47" t="s">
        <v>2278</v>
      </c>
      <c r="H358" s="47" t="s">
        <v>4072</v>
      </c>
      <c r="I358" s="47" t="s">
        <v>2475</v>
      </c>
      <c r="J358" s="47" t="s">
        <v>2278</v>
      </c>
      <c r="K358" s="47" t="s">
        <v>13279</v>
      </c>
      <c r="L358" s="47">
        <v>0.20052407681941989</v>
      </c>
      <c r="M358" s="47">
        <v>-33.675783500000001</v>
      </c>
      <c r="N358" s="47">
        <v>-59.662866399999999</v>
      </c>
      <c r="O358" s="47" t="s">
        <v>15461</v>
      </c>
      <c r="P358" s="47">
        <v>3</v>
      </c>
      <c r="Q358">
        <v>73</v>
      </c>
      <c r="S358" s="23" t="s">
        <v>2347</v>
      </c>
      <c r="T358" t="str">
        <f t="shared" si="49"/>
        <v>12</v>
      </c>
      <c r="V358" t="str">
        <f>+VLOOKUP(B358,MARCO!E:E,1,FALSE)</f>
        <v>San Pedro</v>
      </c>
      <c r="W358" t="s">
        <v>134</v>
      </c>
      <c r="X358" t="s">
        <v>134</v>
      </c>
      <c r="Y358" t="str">
        <f t="shared" si="50"/>
        <v>R 12 - D 98 - 452 - 1283</v>
      </c>
      <c r="Z358" t="s">
        <v>20</v>
      </c>
      <c r="AA358" t="s">
        <v>2349</v>
      </c>
      <c r="AB358" t="s">
        <v>21</v>
      </c>
      <c r="AD358" t="str">
        <f t="shared" si="51"/>
        <v>Movimiento Evita</v>
      </c>
      <c r="AE358" t="s">
        <v>22</v>
      </c>
      <c r="AF358" t="s">
        <v>23</v>
      </c>
      <c r="AG358" t="s">
        <v>26</v>
      </c>
      <c r="AH358" t="s">
        <v>2348</v>
      </c>
      <c r="AI358" s="13">
        <f t="shared" si="52"/>
        <v>73</v>
      </c>
      <c r="AJ358" s="13">
        <f t="shared" si="53"/>
        <v>3</v>
      </c>
      <c r="AK358" s="21">
        <v>1</v>
      </c>
      <c r="AM358" t="s">
        <v>2154</v>
      </c>
      <c r="AN358" t="str">
        <f t="shared" si="47"/>
        <v>R12</v>
      </c>
      <c r="AO358" s="20" t="str">
        <f t="shared" si="48"/>
        <v>FINES_R12</v>
      </c>
      <c r="AP358" s="25">
        <f t="shared" si="54"/>
        <v>0.20052407681941989</v>
      </c>
      <c r="AQ358" s="24" t="str">
        <f>+IFERROR(VLOOKUP(Y358,#REF!,2,FALSE),"-")</f>
        <v>-</v>
      </c>
      <c r="AR358" s="13" t="s">
        <v>2394</v>
      </c>
      <c r="AS358" t="s">
        <v>2397</v>
      </c>
      <c r="AT358" t="str">
        <f t="shared" si="55"/>
        <v>Riobamba - 160 e/ Belgrano y 25 De Mayo - San Pedro San Pedro</v>
      </c>
    </row>
    <row r="359" spans="1:46" ht="15.75" thickBot="1" x14ac:dyDescent="0.3">
      <c r="A359" s="47">
        <v>12</v>
      </c>
      <c r="B359" s="47" t="s">
        <v>1653</v>
      </c>
      <c r="C359" s="47" t="s">
        <v>2369</v>
      </c>
      <c r="D359" s="47" t="s">
        <v>1664</v>
      </c>
      <c r="E359" s="47" t="s">
        <v>228</v>
      </c>
      <c r="F359" s="47" t="s">
        <v>4076</v>
      </c>
      <c r="G359" s="47" t="s">
        <v>4077</v>
      </c>
      <c r="H359" s="47" t="s">
        <v>4078</v>
      </c>
      <c r="I359" s="47" t="s">
        <v>2475</v>
      </c>
      <c r="J359" s="47" t="s">
        <v>4080</v>
      </c>
      <c r="K359" s="47" t="s">
        <v>13280</v>
      </c>
      <c r="L359" s="47">
        <v>0.56868618726730347</v>
      </c>
      <c r="M359" s="47">
        <v>-33.658569499999999</v>
      </c>
      <c r="N359" s="47">
        <v>-59.872572300000002</v>
      </c>
      <c r="O359" s="47" t="s">
        <v>15462</v>
      </c>
      <c r="P359" s="47">
        <v>1</v>
      </c>
      <c r="Q359">
        <v>17</v>
      </c>
      <c r="S359" s="23" t="s">
        <v>2347</v>
      </c>
      <c r="T359" t="str">
        <f t="shared" si="49"/>
        <v>12</v>
      </c>
      <c r="V359" t="str">
        <f>+VLOOKUP(B359,MARCO!E:E,1,FALSE)</f>
        <v>San Pedro</v>
      </c>
      <c r="W359" t="s">
        <v>134</v>
      </c>
      <c r="X359" t="s">
        <v>134</v>
      </c>
      <c r="Y359" t="str">
        <f t="shared" si="50"/>
        <v>R 12 - D 98 - 452 - 1562</v>
      </c>
      <c r="Z359" t="s">
        <v>20</v>
      </c>
      <c r="AA359" t="s">
        <v>2349</v>
      </c>
      <c r="AB359" t="s">
        <v>21</v>
      </c>
      <c r="AD359" t="str">
        <f t="shared" si="51"/>
        <v>Sede EnviÓn</v>
      </c>
      <c r="AE359" t="s">
        <v>22</v>
      </c>
      <c r="AF359" t="s">
        <v>23</v>
      </c>
      <c r="AG359" t="s">
        <v>26</v>
      </c>
      <c r="AH359" t="s">
        <v>2348</v>
      </c>
      <c r="AI359" s="13">
        <f t="shared" si="52"/>
        <v>17</v>
      </c>
      <c r="AJ359" s="13">
        <f t="shared" si="53"/>
        <v>1</v>
      </c>
      <c r="AK359" s="21">
        <v>1</v>
      </c>
      <c r="AM359" t="s">
        <v>2154</v>
      </c>
      <c r="AN359" t="str">
        <f t="shared" si="47"/>
        <v>R12</v>
      </c>
      <c r="AO359" s="20" t="str">
        <f t="shared" si="48"/>
        <v>FINES_R12</v>
      </c>
      <c r="AP359" s="25">
        <f t="shared" si="54"/>
        <v>0.56868618726730347</v>
      </c>
      <c r="AQ359" s="24" t="str">
        <f>+IFERROR(VLOOKUP(Y359,#REF!,2,FALSE),"-")</f>
        <v>-</v>
      </c>
      <c r="AR359" s="13" t="s">
        <v>2394</v>
      </c>
      <c r="AS359" t="s">
        <v>2398</v>
      </c>
      <c r="AT359" t="str">
        <f t="shared" si="55"/>
        <v>San Nicolás - 123 - Gobernador Castro</v>
      </c>
    </row>
    <row r="360" spans="1:46" ht="15.75" thickBot="1" x14ac:dyDescent="0.3">
      <c r="A360" s="47">
        <v>12</v>
      </c>
      <c r="B360" s="47" t="s">
        <v>1653</v>
      </c>
      <c r="C360" s="47" t="s">
        <v>2369</v>
      </c>
      <c r="D360" s="47" t="s">
        <v>1664</v>
      </c>
      <c r="E360" s="47" t="s">
        <v>228</v>
      </c>
      <c r="F360" s="47" t="s">
        <v>4081</v>
      </c>
      <c r="G360" s="47" t="s">
        <v>4082</v>
      </c>
      <c r="H360" s="47" t="s">
        <v>4083</v>
      </c>
      <c r="I360" s="47" t="s">
        <v>2475</v>
      </c>
      <c r="J360" s="47" t="s">
        <v>4080</v>
      </c>
      <c r="K360" s="47" t="s">
        <v>13281</v>
      </c>
      <c r="L360" s="47">
        <v>0.56315791606903076</v>
      </c>
      <c r="M360" s="47">
        <v>-33.685167000481997</v>
      </c>
      <c r="N360" s="47">
        <v>-59.682992286832999</v>
      </c>
      <c r="O360" s="47" t="s">
        <v>15463</v>
      </c>
      <c r="P360" s="47">
        <v>1</v>
      </c>
      <c r="Q360">
        <v>25</v>
      </c>
      <c r="S360" s="23" t="s">
        <v>2347</v>
      </c>
      <c r="T360" t="str">
        <f t="shared" si="49"/>
        <v>12</v>
      </c>
      <c r="V360" t="str">
        <f>+VLOOKUP(B360,MARCO!E:E,1,FALSE)</f>
        <v>San Pedro</v>
      </c>
      <c r="W360" t="s">
        <v>134</v>
      </c>
      <c r="X360" t="s">
        <v>134</v>
      </c>
      <c r="Y360" t="str">
        <f t="shared" si="50"/>
        <v>R 12 - D 98 - 452 - 4212</v>
      </c>
      <c r="Z360" t="s">
        <v>20</v>
      </c>
      <c r="AA360" t="s">
        <v>2349</v>
      </c>
      <c r="AB360" t="s">
        <v>21</v>
      </c>
      <c r="AD360" t="str">
        <f t="shared" si="51"/>
        <v>Arco Iris</v>
      </c>
      <c r="AE360" t="s">
        <v>22</v>
      </c>
      <c r="AF360" t="s">
        <v>23</v>
      </c>
      <c r="AG360" t="s">
        <v>26</v>
      </c>
      <c r="AH360" t="s">
        <v>2348</v>
      </c>
      <c r="AI360" s="13">
        <f t="shared" si="52"/>
        <v>25</v>
      </c>
      <c r="AJ360" s="13">
        <f t="shared" si="53"/>
        <v>1</v>
      </c>
      <c r="AK360" s="21">
        <v>1</v>
      </c>
      <c r="AM360" t="s">
        <v>2154</v>
      </c>
      <c r="AN360" t="str">
        <f t="shared" si="47"/>
        <v>R12</v>
      </c>
      <c r="AO360" s="20" t="str">
        <f t="shared" si="48"/>
        <v>FINES_R12</v>
      </c>
      <c r="AP360" s="25">
        <f t="shared" si="54"/>
        <v>0.56315791606903076</v>
      </c>
      <c r="AQ360" s="24" t="str">
        <f>+IFERROR(VLOOKUP(Y360,#REF!,2,FALSE),"-")</f>
        <v>-</v>
      </c>
      <c r="AR360" s="13" t="s">
        <v>2394</v>
      </c>
      <c r="AS360" t="s">
        <v>2397</v>
      </c>
      <c r="AT360" t="str">
        <f t="shared" si="55"/>
        <v>Petrona Simonino Y Sargento Selada - San Pedro</v>
      </c>
    </row>
    <row r="361" spans="1:46" ht="15.75" thickBot="1" x14ac:dyDescent="0.3">
      <c r="A361" s="47">
        <v>13</v>
      </c>
      <c r="B361" s="47" t="s">
        <v>13282</v>
      </c>
      <c r="C361" s="47" t="s">
        <v>2378</v>
      </c>
      <c r="D361" s="47" t="s">
        <v>480</v>
      </c>
      <c r="E361" s="47" t="s">
        <v>180</v>
      </c>
      <c r="F361" s="47" t="s">
        <v>4086</v>
      </c>
      <c r="G361" s="47" t="s">
        <v>4087</v>
      </c>
      <c r="H361" s="47" t="s">
        <v>4088</v>
      </c>
      <c r="I361" s="47" t="s">
        <v>2414</v>
      </c>
      <c r="J361" s="47"/>
      <c r="K361" s="47" t="s">
        <v>13283</v>
      </c>
      <c r="L361" s="47">
        <v>0.43863976001739502</v>
      </c>
      <c r="M361" s="47">
        <v>-34.385633805946</v>
      </c>
      <c r="N361" s="47">
        <v>-59.812972387212</v>
      </c>
      <c r="O361" s="47" t="s">
        <v>15464</v>
      </c>
      <c r="P361" s="47">
        <v>2</v>
      </c>
      <c r="Q361">
        <v>36</v>
      </c>
      <c r="S361" s="23" t="s">
        <v>2347</v>
      </c>
      <c r="T361" t="str">
        <f t="shared" si="49"/>
        <v>13</v>
      </c>
      <c r="V361" t="str">
        <f>+VLOOKUP(B361,MARCO!E:E,1,FALSE)</f>
        <v>Carmen de Areco</v>
      </c>
      <c r="W361" t="s">
        <v>134</v>
      </c>
      <c r="X361" t="s">
        <v>134</v>
      </c>
      <c r="Y361" t="str">
        <f t="shared" si="50"/>
        <v>R 13 - D 19 - 451 - 2310</v>
      </c>
      <c r="Z361" t="s">
        <v>20</v>
      </c>
      <c r="AA361" t="s">
        <v>2349</v>
      </c>
      <c r="AB361" t="s">
        <v>21</v>
      </c>
      <c r="AD361" t="str">
        <f t="shared" si="51"/>
        <v>E. P. N° 8 Semiurbana</v>
      </c>
      <c r="AE361" t="s">
        <v>22</v>
      </c>
      <c r="AF361" t="s">
        <v>23</v>
      </c>
      <c r="AG361" t="s">
        <v>26</v>
      </c>
      <c r="AH361" t="s">
        <v>2348</v>
      </c>
      <c r="AI361" s="13">
        <f t="shared" si="52"/>
        <v>36</v>
      </c>
      <c r="AJ361" s="13">
        <f t="shared" si="53"/>
        <v>2</v>
      </c>
      <c r="AK361" s="21">
        <v>1</v>
      </c>
      <c r="AM361" t="s">
        <v>2154</v>
      </c>
      <c r="AN361" t="str">
        <f t="shared" si="47"/>
        <v>R13</v>
      </c>
      <c r="AO361" s="20" t="str">
        <f t="shared" si="48"/>
        <v>FINES_R13</v>
      </c>
      <c r="AP361" s="25">
        <f t="shared" si="54"/>
        <v>0.43863976001739502</v>
      </c>
      <c r="AQ361" s="24" t="str">
        <f>+IFERROR(VLOOKUP(Y361,#REF!,2,FALSE),"-")</f>
        <v>-</v>
      </c>
      <c r="AR361" s="13" t="s">
        <v>2394</v>
      </c>
      <c r="AS361" t="s">
        <v>2397</v>
      </c>
      <c r="AT361" t="str">
        <f t="shared" si="55"/>
        <v>Del Maestro - e/ Vicente Lopez y Chacabuco - Carmen De Areco MarÍn</v>
      </c>
    </row>
    <row r="362" spans="1:46" ht="15.75" thickBot="1" x14ac:dyDescent="0.3">
      <c r="A362" s="47">
        <v>13</v>
      </c>
      <c r="B362" s="47" t="s">
        <v>13282</v>
      </c>
      <c r="C362" s="47" t="s">
        <v>2378</v>
      </c>
      <c r="D362" s="47" t="s">
        <v>480</v>
      </c>
      <c r="E362" s="47" t="s">
        <v>180</v>
      </c>
      <c r="F362" s="47" t="s">
        <v>4090</v>
      </c>
      <c r="G362" s="47" t="s">
        <v>4091</v>
      </c>
      <c r="H362" s="47" t="s">
        <v>4092</v>
      </c>
      <c r="I362" s="47" t="s">
        <v>2414</v>
      </c>
      <c r="J362" s="47" t="s">
        <v>4094</v>
      </c>
      <c r="K362" s="47" t="s">
        <v>13284</v>
      </c>
      <c r="L362" s="47">
        <v>0.4278927743434906</v>
      </c>
      <c r="M362" s="47">
        <v>-34.373470014562002</v>
      </c>
      <c r="N362" s="47">
        <v>-59.839574238390902</v>
      </c>
      <c r="O362" s="47" t="s">
        <v>15465</v>
      </c>
      <c r="P362" s="47">
        <v>1</v>
      </c>
      <c r="Q362">
        <v>34</v>
      </c>
      <c r="S362" s="23" t="s">
        <v>2347</v>
      </c>
      <c r="T362" t="str">
        <f t="shared" si="49"/>
        <v>13</v>
      </c>
      <c r="V362" t="str">
        <f>+VLOOKUP(B362,MARCO!E:E,1,FALSE)</f>
        <v>Carmen de Areco</v>
      </c>
      <c r="W362" t="s">
        <v>134</v>
      </c>
      <c r="X362" t="s">
        <v>134</v>
      </c>
      <c r="Y362" t="str">
        <f t="shared" si="50"/>
        <v>R 13 - D 19 - 451 - 2309</v>
      </c>
      <c r="Z362" t="s">
        <v>20</v>
      </c>
      <c r="AA362" t="s">
        <v>2349</v>
      </c>
      <c r="AB362" t="s">
        <v>21</v>
      </c>
      <c r="AD362" t="str">
        <f t="shared" si="51"/>
        <v>E.e.s. N° 4 Semiurbana</v>
      </c>
      <c r="AE362" t="s">
        <v>22</v>
      </c>
      <c r="AF362" t="s">
        <v>23</v>
      </c>
      <c r="AG362" t="s">
        <v>26</v>
      </c>
      <c r="AH362" t="s">
        <v>2348</v>
      </c>
      <c r="AI362" s="13">
        <f t="shared" si="52"/>
        <v>34</v>
      </c>
      <c r="AJ362" s="13">
        <f t="shared" si="53"/>
        <v>1</v>
      </c>
      <c r="AK362" s="21">
        <v>1</v>
      </c>
      <c r="AM362" t="s">
        <v>2154</v>
      </c>
      <c r="AN362" t="str">
        <f t="shared" si="47"/>
        <v>R13</v>
      </c>
      <c r="AO362" s="20" t="str">
        <f t="shared" si="48"/>
        <v>FINES_R13</v>
      </c>
      <c r="AP362" s="25">
        <f t="shared" si="54"/>
        <v>0.4278927743434906</v>
      </c>
      <c r="AQ362" s="24" t="str">
        <f>+IFERROR(VLOOKUP(Y362,#REF!,2,FALSE),"-")</f>
        <v>-</v>
      </c>
      <c r="AR362" s="13" t="s">
        <v>2394</v>
      </c>
      <c r="AS362" t="s">
        <v>2398</v>
      </c>
      <c r="AT362" t="str">
        <f t="shared" si="55"/>
        <v>Gaucho Velazquez Semiurbana - e/ Pasaje Rio Negro y Saavedra - Carmen De Areco Rigazzi</v>
      </c>
    </row>
    <row r="363" spans="1:46" ht="15.75" thickBot="1" x14ac:dyDescent="0.3">
      <c r="A363" s="47">
        <v>13</v>
      </c>
      <c r="B363" s="47" t="s">
        <v>13282</v>
      </c>
      <c r="C363" s="47" t="s">
        <v>2378</v>
      </c>
      <c r="D363" s="47" t="s">
        <v>480</v>
      </c>
      <c r="E363" s="47" t="s">
        <v>180</v>
      </c>
      <c r="F363" s="47" t="s">
        <v>4096</v>
      </c>
      <c r="G363" s="47" t="s">
        <v>4097</v>
      </c>
      <c r="H363" s="47" t="s">
        <v>4098</v>
      </c>
      <c r="I363" s="47" t="s">
        <v>2475</v>
      </c>
      <c r="J363" s="47" t="s">
        <v>4100</v>
      </c>
      <c r="K363" s="47" t="s">
        <v>13285</v>
      </c>
      <c r="L363" s="47">
        <v>0.41580453515052801</v>
      </c>
      <c r="M363" s="47">
        <v>-34.406555687896002</v>
      </c>
      <c r="N363" s="47">
        <v>-59.884147895683</v>
      </c>
      <c r="O363" s="47" t="s">
        <v>15466</v>
      </c>
      <c r="P363" s="47">
        <v>1</v>
      </c>
      <c r="Q363">
        <v>11</v>
      </c>
      <c r="S363" s="23" t="s">
        <v>2347</v>
      </c>
      <c r="T363" t="str">
        <f t="shared" si="49"/>
        <v>13</v>
      </c>
      <c r="V363" t="str">
        <f>+VLOOKUP(B363,MARCO!E:E,1,FALSE)</f>
        <v>Carmen de Areco</v>
      </c>
      <c r="W363" t="s">
        <v>134</v>
      </c>
      <c r="X363" t="s">
        <v>134</v>
      </c>
      <c r="Y363" t="str">
        <f t="shared" si="50"/>
        <v>R 13 - D 19 - 451 - 4323</v>
      </c>
      <c r="Z363" t="s">
        <v>20</v>
      </c>
      <c r="AA363" t="s">
        <v>2349</v>
      </c>
      <c r="AB363" t="s">
        <v>21</v>
      </c>
      <c r="AD363" t="str">
        <f t="shared" si="51"/>
        <v>Ep N°2 San Miguel</v>
      </c>
      <c r="AE363" t="s">
        <v>22</v>
      </c>
      <c r="AF363" t="s">
        <v>23</v>
      </c>
      <c r="AG363" t="s">
        <v>26</v>
      </c>
      <c r="AH363" t="s">
        <v>2348</v>
      </c>
      <c r="AI363" s="13">
        <f t="shared" si="52"/>
        <v>11</v>
      </c>
      <c r="AJ363" s="13">
        <f t="shared" si="53"/>
        <v>1</v>
      </c>
      <c r="AK363" s="21">
        <v>1</v>
      </c>
      <c r="AM363" t="s">
        <v>2154</v>
      </c>
      <c r="AN363" t="str">
        <f t="shared" si="47"/>
        <v>R13</v>
      </c>
      <c r="AO363" s="20" t="str">
        <f t="shared" si="48"/>
        <v>FINES_R13</v>
      </c>
      <c r="AP363" s="25">
        <f t="shared" si="54"/>
        <v>0.41580453515052801</v>
      </c>
      <c r="AQ363" s="24" t="str">
        <f>+IFERROR(VLOOKUP(Y363,#REF!,2,FALSE),"-")</f>
        <v>-</v>
      </c>
      <c r="AR363" s="13" t="s">
        <v>2394</v>
      </c>
      <c r="AS363" t="s">
        <v>2398</v>
      </c>
      <c r="AT363" t="str">
        <f t="shared" si="55"/>
        <v>Ruta 38, Cuartel Vii - Carmen De Areco Ruta 38, Cuartel Vii</v>
      </c>
    </row>
    <row r="364" spans="1:46" ht="15.75" thickBot="1" x14ac:dyDescent="0.3">
      <c r="A364" s="47">
        <v>13</v>
      </c>
      <c r="B364" s="47" t="s">
        <v>13282</v>
      </c>
      <c r="C364" s="47" t="s">
        <v>2378</v>
      </c>
      <c r="D364" s="47" t="s">
        <v>480</v>
      </c>
      <c r="E364" s="47" t="s">
        <v>180</v>
      </c>
      <c r="F364" s="47" t="s">
        <v>4101</v>
      </c>
      <c r="G364" s="47" t="s">
        <v>4087</v>
      </c>
      <c r="H364" s="47" t="s">
        <v>4102</v>
      </c>
      <c r="I364" s="47" t="s">
        <v>2475</v>
      </c>
      <c r="J364" s="47" t="s">
        <v>4104</v>
      </c>
      <c r="K364" s="47" t="s">
        <v>15467</v>
      </c>
      <c r="L364" s="47">
        <v>0.43863976001739502</v>
      </c>
      <c r="M364" s="47">
        <v>-34.385633805946</v>
      </c>
      <c r="N364" s="47">
        <v>-59.812972387212</v>
      </c>
      <c r="O364" s="47" t="s">
        <v>15468</v>
      </c>
      <c r="P364" s="47">
        <v>1</v>
      </c>
      <c r="Q364">
        <v>23</v>
      </c>
      <c r="S364" s="23" t="s">
        <v>2347</v>
      </c>
      <c r="T364" t="str">
        <f t="shared" si="49"/>
        <v>13</v>
      </c>
      <c r="V364" t="str">
        <f>+VLOOKUP(B364,MARCO!E:E,1,FALSE)</f>
        <v>Carmen de Areco</v>
      </c>
      <c r="W364" t="s">
        <v>134</v>
      </c>
      <c r="X364" t="s">
        <v>134</v>
      </c>
      <c r="Y364" t="str">
        <f t="shared" si="50"/>
        <v>R 13 - D 19 - 451 - 4341</v>
      </c>
      <c r="Z364" t="s">
        <v>20</v>
      </c>
      <c r="AA364" t="s">
        <v>2349</v>
      </c>
      <c r="AB364" t="s">
        <v>21</v>
      </c>
      <c r="AD364" t="str">
        <f t="shared" si="51"/>
        <v>E. P. N° 8 Semiurbana</v>
      </c>
      <c r="AE364" t="s">
        <v>22</v>
      </c>
      <c r="AF364" t="s">
        <v>23</v>
      </c>
      <c r="AG364" t="s">
        <v>26</v>
      </c>
      <c r="AH364" t="s">
        <v>2348</v>
      </c>
      <c r="AI364" s="13">
        <f t="shared" si="52"/>
        <v>23</v>
      </c>
      <c r="AJ364" s="13">
        <f t="shared" si="53"/>
        <v>1</v>
      </c>
      <c r="AK364" s="21">
        <v>1</v>
      </c>
      <c r="AM364" t="s">
        <v>2154</v>
      </c>
      <c r="AN364" t="str">
        <f t="shared" si="47"/>
        <v>R13</v>
      </c>
      <c r="AO364" s="20" t="str">
        <f t="shared" si="48"/>
        <v>FINES_R13</v>
      </c>
      <c r="AP364" s="25">
        <f t="shared" si="54"/>
        <v>0.43863976001739502</v>
      </c>
      <c r="AQ364" s="24" t="str">
        <f>+IFERROR(VLOOKUP(Y364,#REF!,2,FALSE),"-")</f>
        <v>-</v>
      </c>
      <c r="AR364" s="13" t="s">
        <v>2394</v>
      </c>
      <c r="AS364" t="s">
        <v>2398</v>
      </c>
      <c r="AT364" t="str">
        <f t="shared" si="55"/>
        <v>Del Maestro - e/ Vicente LÓpez y San Lorenzo - Carmen De Areco Barrio Ep N°8</v>
      </c>
    </row>
    <row r="365" spans="1:46" ht="15.75" thickBot="1" x14ac:dyDescent="0.3">
      <c r="A365" s="47">
        <v>13</v>
      </c>
      <c r="B365" s="47" t="s">
        <v>490</v>
      </c>
      <c r="C365" s="47" t="s">
        <v>2378</v>
      </c>
      <c r="D365" s="47" t="s">
        <v>494</v>
      </c>
      <c r="E365" s="47" t="s">
        <v>180</v>
      </c>
      <c r="F365" s="47" t="s">
        <v>4105</v>
      </c>
      <c r="G365" s="47" t="s">
        <v>4106</v>
      </c>
      <c r="H365" s="47" t="s">
        <v>4107</v>
      </c>
      <c r="I365" s="47" t="s">
        <v>2414</v>
      </c>
      <c r="J365" s="47"/>
      <c r="K365" s="47" t="s">
        <v>13286</v>
      </c>
      <c r="L365" s="47">
        <v>0.33653837442398071</v>
      </c>
      <c r="M365" s="47">
        <v>-33.892953786912202</v>
      </c>
      <c r="N365" s="47">
        <v>-61.095017881192803</v>
      </c>
      <c r="O365" s="47" t="s">
        <v>15469</v>
      </c>
      <c r="P365" s="47">
        <v>5</v>
      </c>
      <c r="Q365">
        <v>119</v>
      </c>
      <c r="S365" s="23" t="s">
        <v>2347</v>
      </c>
      <c r="T365" t="str">
        <f t="shared" si="49"/>
        <v>13</v>
      </c>
      <c r="V365" t="str">
        <f>+VLOOKUP(B365,MARCO!E:E,1,FALSE)</f>
        <v>Colón</v>
      </c>
      <c r="W365" t="s">
        <v>134</v>
      </c>
      <c r="X365" t="s">
        <v>134</v>
      </c>
      <c r="Y365" t="str">
        <f t="shared" si="50"/>
        <v>R 13 - D 22 - 451 - 3092</v>
      </c>
      <c r="Z365" t="s">
        <v>20</v>
      </c>
      <c r="AA365" t="s">
        <v>2349</v>
      </c>
      <c r="AB365" t="s">
        <v>21</v>
      </c>
      <c r="AD365" t="str">
        <f t="shared" si="51"/>
        <v>Ep N° 2</v>
      </c>
      <c r="AE365" t="s">
        <v>22</v>
      </c>
      <c r="AF365" t="s">
        <v>23</v>
      </c>
      <c r="AG365" t="s">
        <v>26</v>
      </c>
      <c r="AH365" t="s">
        <v>2348</v>
      </c>
      <c r="AI365" s="13">
        <f t="shared" si="52"/>
        <v>119</v>
      </c>
      <c r="AJ365" s="13">
        <f t="shared" si="53"/>
        <v>5</v>
      </c>
      <c r="AK365" s="21">
        <v>1</v>
      </c>
      <c r="AM365" t="s">
        <v>2154</v>
      </c>
      <c r="AN365" t="str">
        <f t="shared" si="47"/>
        <v>R13</v>
      </c>
      <c r="AO365" s="20" t="str">
        <f t="shared" si="48"/>
        <v>FINES_R13</v>
      </c>
      <c r="AP365" s="25">
        <f t="shared" si="54"/>
        <v>0.33653837442398071</v>
      </c>
      <c r="AQ365" s="24" t="str">
        <f>+IFERROR(VLOOKUP(Y365,#REF!,2,FALSE),"-")</f>
        <v>-</v>
      </c>
      <c r="AR365" s="13" t="s">
        <v>2394</v>
      </c>
      <c r="AS365" t="s">
        <v>2397</v>
      </c>
      <c r="AT365" t="str">
        <f t="shared" si="55"/>
        <v>Calle 50 - Colón</v>
      </c>
    </row>
    <row r="366" spans="1:46" ht="15.75" thickBot="1" x14ac:dyDescent="0.3">
      <c r="A366" s="47">
        <v>13</v>
      </c>
      <c r="B366" s="47" t="s">
        <v>490</v>
      </c>
      <c r="C366" s="47" t="s">
        <v>2378</v>
      </c>
      <c r="D366" s="47" t="s">
        <v>494</v>
      </c>
      <c r="E366" s="47" t="s">
        <v>180</v>
      </c>
      <c r="F366" s="47" t="s">
        <v>4110</v>
      </c>
      <c r="G366" s="47" t="s">
        <v>4111</v>
      </c>
      <c r="H366" s="47" t="s">
        <v>4112</v>
      </c>
      <c r="I366" s="47" t="s">
        <v>2414</v>
      </c>
      <c r="J366" s="47"/>
      <c r="K366" s="47" t="s">
        <v>13287</v>
      </c>
      <c r="L366" s="47">
        <v>0.53241258859634399</v>
      </c>
      <c r="M366" s="47">
        <v>-33.914884241807798</v>
      </c>
      <c r="N366" s="47">
        <v>-60.940207975601602</v>
      </c>
      <c r="O366" s="47" t="s">
        <v>15470</v>
      </c>
      <c r="P366" s="47">
        <v>1</v>
      </c>
      <c r="Q366">
        <v>11</v>
      </c>
      <c r="S366" s="23" t="s">
        <v>2347</v>
      </c>
      <c r="T366" t="str">
        <f t="shared" si="49"/>
        <v>13</v>
      </c>
      <c r="V366" t="str">
        <f>+VLOOKUP(B366,MARCO!E:E,1,FALSE)</f>
        <v>Colón</v>
      </c>
      <c r="W366" t="s">
        <v>134</v>
      </c>
      <c r="X366" t="s">
        <v>134</v>
      </c>
      <c r="Y366" t="str">
        <f t="shared" si="50"/>
        <v>R 13 - D 22 - 451 - 3527</v>
      </c>
      <c r="Z366" t="s">
        <v>20</v>
      </c>
      <c r="AA366" t="s">
        <v>2349</v>
      </c>
      <c r="AB366" t="s">
        <v>21</v>
      </c>
      <c r="AD366" t="str">
        <f t="shared" si="51"/>
        <v>Ees N° 6 Rural</v>
      </c>
      <c r="AE366" t="s">
        <v>22</v>
      </c>
      <c r="AF366" t="s">
        <v>23</v>
      </c>
      <c r="AG366" t="s">
        <v>26</v>
      </c>
      <c r="AH366" t="s">
        <v>2348</v>
      </c>
      <c r="AI366" s="13">
        <f t="shared" si="52"/>
        <v>11</v>
      </c>
      <c r="AJ366" s="13">
        <f t="shared" si="53"/>
        <v>1</v>
      </c>
      <c r="AK366" s="21">
        <v>1</v>
      </c>
      <c r="AM366" t="s">
        <v>2154</v>
      </c>
      <c r="AN366" t="str">
        <f t="shared" si="47"/>
        <v>R13</v>
      </c>
      <c r="AO366" s="20" t="str">
        <f t="shared" si="48"/>
        <v>FINES_R13</v>
      </c>
      <c r="AP366" s="25">
        <f t="shared" si="54"/>
        <v>0.53241258859634399</v>
      </c>
      <c r="AQ366" s="24" t="str">
        <f>+IFERROR(VLOOKUP(Y366,#REF!,2,FALSE),"-")</f>
        <v>-</v>
      </c>
      <c r="AR366" s="13" t="s">
        <v>2394</v>
      </c>
      <c r="AS366" t="s">
        <v>2398</v>
      </c>
      <c r="AT366" t="str">
        <f t="shared" si="55"/>
        <v>Calle 4 - Colón</v>
      </c>
    </row>
    <row r="367" spans="1:46" ht="15.75" thickBot="1" x14ac:dyDescent="0.3">
      <c r="A367" s="47">
        <v>13</v>
      </c>
      <c r="B367" s="47" t="s">
        <v>490</v>
      </c>
      <c r="C367" s="47" t="s">
        <v>2378</v>
      </c>
      <c r="D367" s="47" t="s">
        <v>494</v>
      </c>
      <c r="E367" s="47" t="s">
        <v>180</v>
      </c>
      <c r="F367" s="47" t="s">
        <v>4117</v>
      </c>
      <c r="G367" s="47" t="s">
        <v>4118</v>
      </c>
      <c r="H367" s="47" t="s">
        <v>4119</v>
      </c>
      <c r="I367" s="47" t="s">
        <v>2475</v>
      </c>
      <c r="J367" s="47"/>
      <c r="K367" s="47" t="s">
        <v>13288</v>
      </c>
      <c r="L367" s="47">
        <v>0.53281259536743164</v>
      </c>
      <c r="M367" s="47">
        <v>-33.904023018620997</v>
      </c>
      <c r="N367" s="47">
        <v>-61.102158632642997</v>
      </c>
      <c r="O367" s="47" t="s">
        <v>15471</v>
      </c>
      <c r="P367" s="47">
        <v>1</v>
      </c>
      <c r="Q367">
        <v>8</v>
      </c>
      <c r="S367" s="23" t="s">
        <v>2347</v>
      </c>
      <c r="T367" t="str">
        <f t="shared" si="49"/>
        <v>13</v>
      </c>
      <c r="V367" t="str">
        <f>+VLOOKUP(B367,MARCO!E:E,1,FALSE)</f>
        <v>Colón</v>
      </c>
      <c r="W367" t="s">
        <v>134</v>
      </c>
      <c r="X367" t="s">
        <v>134</v>
      </c>
      <c r="Y367" t="str">
        <f t="shared" si="50"/>
        <v>R 13 - D 22 - 451 - 3726</v>
      </c>
      <c r="Z367" t="s">
        <v>20</v>
      </c>
      <c r="AA367" t="s">
        <v>2349</v>
      </c>
      <c r="AB367" t="s">
        <v>21</v>
      </c>
      <c r="AD367" t="str">
        <f t="shared" si="51"/>
        <v>Asamblea De Dios</v>
      </c>
      <c r="AE367" t="s">
        <v>22</v>
      </c>
      <c r="AF367" t="s">
        <v>23</v>
      </c>
      <c r="AG367" t="s">
        <v>26</v>
      </c>
      <c r="AH367" t="s">
        <v>2348</v>
      </c>
      <c r="AI367" s="13">
        <f t="shared" si="52"/>
        <v>8</v>
      </c>
      <c r="AJ367" s="13">
        <f t="shared" si="53"/>
        <v>1</v>
      </c>
      <c r="AK367" s="21">
        <v>1</v>
      </c>
      <c r="AM367" t="s">
        <v>2154</v>
      </c>
      <c r="AN367" t="str">
        <f t="shared" si="47"/>
        <v>R13</v>
      </c>
      <c r="AO367" s="20" t="str">
        <f t="shared" si="48"/>
        <v>FINES_R13</v>
      </c>
      <c r="AP367" s="25">
        <f t="shared" si="54"/>
        <v>0.53281259536743164</v>
      </c>
      <c r="AQ367" s="24" t="str">
        <f>+IFERROR(VLOOKUP(Y367,#REF!,2,FALSE),"-")</f>
        <v>-</v>
      </c>
      <c r="AR367" s="13" t="s">
        <v>2394</v>
      </c>
      <c r="AS367" t="s">
        <v>2397</v>
      </c>
      <c r="AT367" t="str">
        <f t="shared" si="55"/>
        <v>Calle 53 - e/ 11 y 12 - Colón</v>
      </c>
    </row>
    <row r="368" spans="1:46" ht="15.75" thickBot="1" x14ac:dyDescent="0.3">
      <c r="A368" s="47">
        <v>13</v>
      </c>
      <c r="B368" s="47" t="s">
        <v>1053</v>
      </c>
      <c r="C368" s="47" t="s">
        <v>2378</v>
      </c>
      <c r="D368" s="47" t="s">
        <v>1058</v>
      </c>
      <c r="E368" s="47" t="s">
        <v>180</v>
      </c>
      <c r="F368" s="47" t="s">
        <v>4121</v>
      </c>
      <c r="G368" s="47" t="s">
        <v>4122</v>
      </c>
      <c r="H368" s="47" t="s">
        <v>4123</v>
      </c>
      <c r="I368" s="47" t="s">
        <v>2414</v>
      </c>
      <c r="J368" s="47"/>
      <c r="K368" s="47" t="s">
        <v>13289</v>
      </c>
      <c r="L368" s="47">
        <v>0.31825536489486689</v>
      </c>
      <c r="M368" s="47">
        <v>-34.2973</v>
      </c>
      <c r="N368" s="47">
        <v>-60.243920000000003</v>
      </c>
      <c r="O368" s="47" t="s">
        <v>15472</v>
      </c>
      <c r="P368" s="47">
        <v>4</v>
      </c>
      <c r="Q368">
        <v>126</v>
      </c>
      <c r="S368" s="23" t="s">
        <v>2347</v>
      </c>
      <c r="T368" t="str">
        <f t="shared" si="49"/>
        <v>13</v>
      </c>
      <c r="V368" t="str">
        <f>+VLOOKUP(B368,MARCO!E:E,1,FALSE)</f>
        <v>Salto</v>
      </c>
      <c r="W368" t="s">
        <v>134</v>
      </c>
      <c r="X368" t="s">
        <v>134</v>
      </c>
      <c r="Y368" t="str">
        <f t="shared" si="50"/>
        <v>R 13 - D 66 - 451 - 1825</v>
      </c>
      <c r="Z368" t="s">
        <v>20</v>
      </c>
      <c r="AA368" t="s">
        <v>2349</v>
      </c>
      <c r="AB368" t="s">
        <v>21</v>
      </c>
      <c r="AD368" t="str">
        <f t="shared" si="51"/>
        <v>Ep Nº 27</v>
      </c>
      <c r="AE368" t="s">
        <v>22</v>
      </c>
      <c r="AF368" t="s">
        <v>23</v>
      </c>
      <c r="AG368" t="s">
        <v>26</v>
      </c>
      <c r="AH368" t="s">
        <v>2348</v>
      </c>
      <c r="AI368" s="13">
        <f t="shared" si="52"/>
        <v>126</v>
      </c>
      <c r="AJ368" s="13">
        <f t="shared" si="53"/>
        <v>4</v>
      </c>
      <c r="AK368" s="21">
        <v>1</v>
      </c>
      <c r="AM368" t="s">
        <v>2154</v>
      </c>
      <c r="AN368" t="str">
        <f t="shared" si="47"/>
        <v>R13</v>
      </c>
      <c r="AO368" s="20" t="str">
        <f t="shared" si="48"/>
        <v>FINES_R13</v>
      </c>
      <c r="AP368" s="25">
        <f t="shared" si="54"/>
        <v>0.31825536489486689</v>
      </c>
      <c r="AQ368" s="24" t="str">
        <f>+IFERROR(VLOOKUP(Y368,#REF!,2,FALSE),"-")</f>
        <v>-</v>
      </c>
      <c r="AR368" s="13" t="s">
        <v>2394</v>
      </c>
      <c r="AS368" t="s">
        <v>2398</v>
      </c>
      <c r="AT368" t="str">
        <f t="shared" si="55"/>
        <v>Guemes - e/ Guemes y Piedras - Salto Salto</v>
      </c>
    </row>
    <row r="369" spans="1:46" ht="15.75" thickBot="1" x14ac:dyDescent="0.3">
      <c r="A369" s="47">
        <v>13</v>
      </c>
      <c r="B369" s="47" t="s">
        <v>1053</v>
      </c>
      <c r="C369" s="47" t="s">
        <v>2378</v>
      </c>
      <c r="D369" s="47" t="s">
        <v>1058</v>
      </c>
      <c r="E369" s="47" t="s">
        <v>180</v>
      </c>
      <c r="F369" s="47" t="s">
        <v>4127</v>
      </c>
      <c r="G369" s="47" t="s">
        <v>4128</v>
      </c>
      <c r="H369" s="47" t="s">
        <v>4129</v>
      </c>
      <c r="I369" s="47" t="s">
        <v>2414</v>
      </c>
      <c r="J369" s="47"/>
      <c r="K369" s="47" t="s">
        <v>13290</v>
      </c>
      <c r="L369" s="47">
        <v>0.30474895238876343</v>
      </c>
      <c r="M369" s="47">
        <v>-34.2881575808984</v>
      </c>
      <c r="N369" s="47">
        <v>-60.254691437874399</v>
      </c>
      <c r="O369" s="47" t="s">
        <v>15473</v>
      </c>
      <c r="P369" s="47">
        <v>3</v>
      </c>
      <c r="Q369">
        <v>123</v>
      </c>
      <c r="S369" s="23" t="s">
        <v>2347</v>
      </c>
      <c r="T369" t="str">
        <f t="shared" si="49"/>
        <v>13</v>
      </c>
      <c r="V369" t="str">
        <f>+VLOOKUP(B369,MARCO!E:E,1,FALSE)</f>
        <v>Salto</v>
      </c>
      <c r="W369" t="s">
        <v>134</v>
      </c>
      <c r="X369" t="s">
        <v>134</v>
      </c>
      <c r="Y369" t="str">
        <f t="shared" si="50"/>
        <v>R 13 - D 66 - 451 - 1826</v>
      </c>
      <c r="Z369" t="s">
        <v>20</v>
      </c>
      <c r="AA369" t="s">
        <v>2349</v>
      </c>
      <c r="AB369" t="s">
        <v>21</v>
      </c>
      <c r="AD369" t="str">
        <f t="shared" si="51"/>
        <v>Ep Nº 29</v>
      </c>
      <c r="AE369" t="s">
        <v>22</v>
      </c>
      <c r="AF369" t="s">
        <v>23</v>
      </c>
      <c r="AG369" t="s">
        <v>26</v>
      </c>
      <c r="AH369" t="s">
        <v>2348</v>
      </c>
      <c r="AI369" s="13">
        <f t="shared" si="52"/>
        <v>123</v>
      </c>
      <c r="AJ369" s="13">
        <f t="shared" si="53"/>
        <v>3</v>
      </c>
      <c r="AK369" s="21">
        <v>1</v>
      </c>
      <c r="AM369" t="s">
        <v>2154</v>
      </c>
      <c r="AN369" t="str">
        <f t="shared" si="47"/>
        <v>R13</v>
      </c>
      <c r="AO369" s="20" t="str">
        <f t="shared" si="48"/>
        <v>FINES_R13</v>
      </c>
      <c r="AP369" s="25">
        <f t="shared" si="54"/>
        <v>0.30474895238876343</v>
      </c>
      <c r="AQ369" s="24" t="str">
        <f>+IFERROR(VLOOKUP(Y369,#REF!,2,FALSE),"-")</f>
        <v>-</v>
      </c>
      <c r="AR369" s="13" t="s">
        <v>2394</v>
      </c>
      <c r="AS369" t="s">
        <v>2397</v>
      </c>
      <c r="AT369" t="str">
        <f t="shared" si="55"/>
        <v>Balcarce - e/ Balcarce y Reconquista - Salto Salto</v>
      </c>
    </row>
    <row r="370" spans="1:46" ht="15.75" thickBot="1" x14ac:dyDescent="0.3">
      <c r="A370" s="47">
        <v>13</v>
      </c>
      <c r="B370" s="47" t="s">
        <v>1053</v>
      </c>
      <c r="C370" s="47" t="s">
        <v>2378</v>
      </c>
      <c r="D370" s="47" t="s">
        <v>1058</v>
      </c>
      <c r="E370" s="47" t="s">
        <v>180</v>
      </c>
      <c r="F370" s="47" t="s">
        <v>4134</v>
      </c>
      <c r="G370" s="47" t="s">
        <v>4135</v>
      </c>
      <c r="H370" s="47" t="s">
        <v>4136</v>
      </c>
      <c r="I370" s="47" t="s">
        <v>2414</v>
      </c>
      <c r="J370" s="47"/>
      <c r="K370" s="47" t="s">
        <v>13291</v>
      </c>
      <c r="L370" s="47">
        <v>0.40778937935829163</v>
      </c>
      <c r="M370" s="47">
        <v>-34.102544899999998</v>
      </c>
      <c r="N370" s="47">
        <v>-60.4099377</v>
      </c>
      <c r="O370" s="47" t="s">
        <v>15474</v>
      </c>
      <c r="P370" s="47">
        <v>1</v>
      </c>
      <c r="Q370">
        <v>12</v>
      </c>
      <c r="S370" s="23" t="s">
        <v>2347</v>
      </c>
      <c r="T370" t="str">
        <f t="shared" si="49"/>
        <v>13</v>
      </c>
      <c r="V370" t="str">
        <f>+VLOOKUP(B370,MARCO!E:E,1,FALSE)</f>
        <v>Salto</v>
      </c>
      <c r="W370" t="s">
        <v>134</v>
      </c>
      <c r="X370" t="s">
        <v>134</v>
      </c>
      <c r="Y370" t="str">
        <f t="shared" si="50"/>
        <v>R 13 - D 66 - 451 - 1828</v>
      </c>
      <c r="Z370" t="s">
        <v>20</v>
      </c>
      <c r="AA370" t="s">
        <v>2349</v>
      </c>
      <c r="AB370" t="s">
        <v>21</v>
      </c>
      <c r="AD370" t="str">
        <f t="shared" si="51"/>
        <v>Biblioteca Popular Renacer (rural)</v>
      </c>
      <c r="AE370" t="s">
        <v>22</v>
      </c>
      <c r="AF370" t="s">
        <v>23</v>
      </c>
      <c r="AG370" t="s">
        <v>26</v>
      </c>
      <c r="AH370" t="s">
        <v>2348</v>
      </c>
      <c r="AI370" s="13">
        <f t="shared" si="52"/>
        <v>12</v>
      </c>
      <c r="AJ370" s="13">
        <f t="shared" si="53"/>
        <v>1</v>
      </c>
      <c r="AK370" s="21">
        <v>1</v>
      </c>
      <c r="AM370" t="s">
        <v>2154</v>
      </c>
      <c r="AN370" t="str">
        <f t="shared" si="47"/>
        <v>R13</v>
      </c>
      <c r="AO370" s="20" t="str">
        <f t="shared" si="48"/>
        <v>FINES_R13</v>
      </c>
      <c r="AP370" s="25">
        <f t="shared" si="54"/>
        <v>0.40778937935829163</v>
      </c>
      <c r="AQ370" s="24" t="str">
        <f>+IFERROR(VLOOKUP(Y370,#REF!,2,FALSE),"-")</f>
        <v>-</v>
      </c>
      <c r="AR370" s="13" t="s">
        <v>2394</v>
      </c>
      <c r="AS370" t="s">
        <v>2397</v>
      </c>
      <c r="AT370" t="str">
        <f t="shared" si="55"/>
        <v>Avda. Gowland - 44 - Salto Salto</v>
      </c>
    </row>
    <row r="371" spans="1:46" ht="15.75" thickBot="1" x14ac:dyDescent="0.3">
      <c r="A371" s="47">
        <v>13</v>
      </c>
      <c r="B371" s="47" t="s">
        <v>1053</v>
      </c>
      <c r="C371" s="47" t="s">
        <v>2378</v>
      </c>
      <c r="D371" s="47" t="s">
        <v>1058</v>
      </c>
      <c r="E371" s="47" t="s">
        <v>180</v>
      </c>
      <c r="F371" s="47" t="s">
        <v>4138</v>
      </c>
      <c r="G371" s="47" t="s">
        <v>4139</v>
      </c>
      <c r="H371" s="47" t="s">
        <v>4140</v>
      </c>
      <c r="I371" s="47" t="s">
        <v>2414</v>
      </c>
      <c r="J371" s="47"/>
      <c r="K371" s="47" t="s">
        <v>13292</v>
      </c>
      <c r="L371" s="47">
        <v>0.4999522864818573</v>
      </c>
      <c r="M371" s="47">
        <v>-34.309260502602001</v>
      </c>
      <c r="N371" s="47">
        <v>-60.250742174801999</v>
      </c>
      <c r="O371" s="47" t="s">
        <v>15475</v>
      </c>
      <c r="P371" s="47">
        <v>1</v>
      </c>
      <c r="Q371">
        <v>27</v>
      </c>
      <c r="S371" s="23" t="s">
        <v>2347</v>
      </c>
      <c r="T371" t="str">
        <f t="shared" si="49"/>
        <v>13</v>
      </c>
      <c r="V371" t="str">
        <f>+VLOOKUP(B371,MARCO!E:E,1,FALSE)</f>
        <v>Salto</v>
      </c>
      <c r="W371" t="s">
        <v>134</v>
      </c>
      <c r="X371" t="s">
        <v>134</v>
      </c>
      <c r="Y371" t="str">
        <f t="shared" si="50"/>
        <v>R 13 - D 66 - 451 - 4295</v>
      </c>
      <c r="Z371" t="s">
        <v>20</v>
      </c>
      <c r="AA371" t="s">
        <v>2349</v>
      </c>
      <c r="AB371" t="s">
        <v>21</v>
      </c>
      <c r="AD371" t="str">
        <f t="shared" si="51"/>
        <v>Epn° 1</v>
      </c>
      <c r="AE371" t="s">
        <v>22</v>
      </c>
      <c r="AF371" t="s">
        <v>23</v>
      </c>
      <c r="AG371" t="s">
        <v>26</v>
      </c>
      <c r="AH371" t="s">
        <v>2348</v>
      </c>
      <c r="AI371" s="13">
        <f t="shared" si="52"/>
        <v>27</v>
      </c>
      <c r="AJ371" s="13">
        <f t="shared" si="53"/>
        <v>1</v>
      </c>
      <c r="AK371" s="21">
        <v>1</v>
      </c>
      <c r="AM371" t="s">
        <v>2154</v>
      </c>
      <c r="AN371" t="str">
        <f t="shared" si="47"/>
        <v>R13</v>
      </c>
      <c r="AO371" s="20" t="str">
        <f t="shared" si="48"/>
        <v>FINES_R13</v>
      </c>
      <c r="AP371" s="25">
        <f t="shared" si="54"/>
        <v>0.4999522864818573</v>
      </c>
      <c r="AQ371" s="24" t="str">
        <f>+IFERROR(VLOOKUP(Y371,#REF!,2,FALSE),"-")</f>
        <v>-</v>
      </c>
      <c r="AR371" s="13" t="s">
        <v>2394</v>
      </c>
      <c r="AS371" t="s">
        <v>2397</v>
      </c>
      <c r="AT371" t="str">
        <f t="shared" si="55"/>
        <v>Tristan Lobos Y Uruguay - Salto Salto</v>
      </c>
    </row>
    <row r="372" spans="1:46" ht="15.75" thickBot="1" x14ac:dyDescent="0.3">
      <c r="A372" s="47">
        <v>13</v>
      </c>
      <c r="B372" s="47" t="s">
        <v>1053</v>
      </c>
      <c r="C372" s="47" t="s">
        <v>2378</v>
      </c>
      <c r="D372" s="47" t="s">
        <v>1058</v>
      </c>
      <c r="E372" s="47" t="s">
        <v>180</v>
      </c>
      <c r="F372" s="47" t="s">
        <v>4142</v>
      </c>
      <c r="G372" s="47" t="s">
        <v>4143</v>
      </c>
      <c r="H372" s="47" t="s">
        <v>4144</v>
      </c>
      <c r="I372" s="47" t="s">
        <v>2414</v>
      </c>
      <c r="J372" s="47"/>
      <c r="K372" s="47" t="s">
        <v>13293</v>
      </c>
      <c r="L372" s="47">
        <v>0.37901157140731812</v>
      </c>
      <c r="M372" s="47">
        <v>-34.292400000000001</v>
      </c>
      <c r="N372" s="47">
        <v>-60.259979999999999</v>
      </c>
      <c r="O372" s="47" t="s">
        <v>15476</v>
      </c>
      <c r="P372" s="47">
        <v>1</v>
      </c>
      <c r="Q372">
        <v>39</v>
      </c>
      <c r="S372" s="23" t="s">
        <v>2347</v>
      </c>
      <c r="T372" t="str">
        <f t="shared" si="49"/>
        <v>13</v>
      </c>
      <c r="V372" t="str">
        <f>+VLOOKUP(B372,MARCO!E:E,1,FALSE)</f>
        <v>Salto</v>
      </c>
      <c r="W372" t="s">
        <v>134</v>
      </c>
      <c r="X372" t="s">
        <v>134</v>
      </c>
      <c r="Y372" t="str">
        <f t="shared" si="50"/>
        <v>R 13 - D 66 - 451 - 1824</v>
      </c>
      <c r="Z372" t="s">
        <v>20</v>
      </c>
      <c r="AA372" t="s">
        <v>2349</v>
      </c>
      <c r="AB372" t="s">
        <v>21</v>
      </c>
      <c r="AD372" t="str">
        <f t="shared" si="51"/>
        <v>Ep Nº 4</v>
      </c>
      <c r="AE372" t="s">
        <v>22</v>
      </c>
      <c r="AF372" t="s">
        <v>23</v>
      </c>
      <c r="AG372" t="s">
        <v>26</v>
      </c>
      <c r="AH372" t="s">
        <v>2348</v>
      </c>
      <c r="AI372" s="13">
        <f t="shared" si="52"/>
        <v>39</v>
      </c>
      <c r="AJ372" s="13">
        <f t="shared" si="53"/>
        <v>1</v>
      </c>
      <c r="AK372" s="21">
        <v>1</v>
      </c>
      <c r="AM372" t="s">
        <v>2154</v>
      </c>
      <c r="AN372" t="str">
        <f t="shared" si="47"/>
        <v>R13</v>
      </c>
      <c r="AO372" s="20" t="str">
        <f t="shared" si="48"/>
        <v>FINES_R13</v>
      </c>
      <c r="AP372" s="25">
        <f t="shared" si="54"/>
        <v>0.37901157140731812</v>
      </c>
      <c r="AQ372" s="24" t="str">
        <f>+IFERROR(VLOOKUP(Y372,#REF!,2,FALSE),"-")</f>
        <v>-</v>
      </c>
      <c r="AR372" s="13" t="s">
        <v>2394</v>
      </c>
      <c r="AS372" t="s">
        <v>2397</v>
      </c>
      <c r="AT372" t="str">
        <f t="shared" si="55"/>
        <v>Yrigoyen Y San Juan - Salto Salto</v>
      </c>
    </row>
    <row r="373" spans="1:46" ht="15.75" thickBot="1" x14ac:dyDescent="0.3">
      <c r="A373" s="47">
        <v>13</v>
      </c>
      <c r="B373" s="47" t="s">
        <v>1428</v>
      </c>
      <c r="C373" s="47" t="s">
        <v>2378</v>
      </c>
      <c r="D373" s="47" t="s">
        <v>1437</v>
      </c>
      <c r="E373" s="47" t="s">
        <v>549</v>
      </c>
      <c r="F373" s="47" t="s">
        <v>4146</v>
      </c>
      <c r="G373" s="47" t="s">
        <v>4147</v>
      </c>
      <c r="H373" s="47" t="s">
        <v>4148</v>
      </c>
      <c r="I373" s="47" t="s">
        <v>2414</v>
      </c>
      <c r="J373" s="47"/>
      <c r="K373" s="47" t="s">
        <v>13294</v>
      </c>
      <c r="L373" s="47">
        <v>0.44834581017494202</v>
      </c>
      <c r="M373" s="47">
        <v>-33.883780000000002</v>
      </c>
      <c r="N373" s="47">
        <v>-60.576880000000003</v>
      </c>
      <c r="O373" s="47" t="s">
        <v>15477</v>
      </c>
      <c r="P373" s="47">
        <v>6</v>
      </c>
      <c r="Q373">
        <v>181</v>
      </c>
      <c r="S373" s="23" t="s">
        <v>2347</v>
      </c>
      <c r="T373" t="str">
        <f t="shared" si="49"/>
        <v>13</v>
      </c>
      <c r="V373" t="str">
        <f>+VLOOKUP(B373,MARCO!E:E,1,FALSE)</f>
        <v>Pergamino</v>
      </c>
      <c r="W373" t="s">
        <v>134</v>
      </c>
      <c r="X373" t="s">
        <v>134</v>
      </c>
      <c r="Y373" t="str">
        <f t="shared" si="50"/>
        <v>R 13 - D 81 - 451 - 1667</v>
      </c>
      <c r="Z373" t="s">
        <v>20</v>
      </c>
      <c r="AA373" t="s">
        <v>2349</v>
      </c>
      <c r="AB373" t="s">
        <v>21</v>
      </c>
      <c r="AD373" t="str">
        <f t="shared" si="51"/>
        <v>Ep N° 10</v>
      </c>
      <c r="AE373" t="s">
        <v>22</v>
      </c>
      <c r="AF373" t="s">
        <v>23</v>
      </c>
      <c r="AG373" t="s">
        <v>26</v>
      </c>
      <c r="AH373" t="s">
        <v>2348</v>
      </c>
      <c r="AI373" s="13">
        <f t="shared" si="52"/>
        <v>181</v>
      </c>
      <c r="AJ373" s="13">
        <f t="shared" si="53"/>
        <v>6</v>
      </c>
      <c r="AK373" s="21">
        <v>1</v>
      </c>
      <c r="AM373" t="s">
        <v>2154</v>
      </c>
      <c r="AN373" t="str">
        <f t="shared" si="47"/>
        <v>R13</v>
      </c>
      <c r="AO373" s="20" t="str">
        <f t="shared" si="48"/>
        <v>FINES_R13</v>
      </c>
      <c r="AP373" s="25">
        <f t="shared" si="54"/>
        <v>0.44834581017494202</v>
      </c>
      <c r="AQ373" s="24" t="str">
        <f>+IFERROR(VLOOKUP(Y373,#REF!,2,FALSE),"-")</f>
        <v>-</v>
      </c>
      <c r="AR373" s="13" t="s">
        <v>2394</v>
      </c>
      <c r="AS373" t="s">
        <v>2398</v>
      </c>
      <c r="AT373" t="str">
        <f t="shared" si="55"/>
        <v>Ameghino - 131 e/ San Lorenzo y Vias Del Ferrocarril Mitre - Pergamino</v>
      </c>
    </row>
    <row r="374" spans="1:46" ht="15.75" thickBot="1" x14ac:dyDescent="0.3">
      <c r="A374" s="47">
        <v>13</v>
      </c>
      <c r="B374" s="47" t="s">
        <v>1428</v>
      </c>
      <c r="C374" s="47" t="s">
        <v>2378</v>
      </c>
      <c r="D374" s="47" t="s">
        <v>1437</v>
      </c>
      <c r="E374" s="47" t="s">
        <v>549</v>
      </c>
      <c r="F374" s="47" t="s">
        <v>4150</v>
      </c>
      <c r="G374" s="47" t="s">
        <v>4151</v>
      </c>
      <c r="H374" s="47" t="s">
        <v>4152</v>
      </c>
      <c r="I374" s="47" t="s">
        <v>2414</v>
      </c>
      <c r="J374" s="47"/>
      <c r="K374" s="47" t="s">
        <v>13295</v>
      </c>
      <c r="L374" s="47">
        <v>0.40347000956535339</v>
      </c>
      <c r="M374" s="47">
        <v>-33.900908421886001</v>
      </c>
      <c r="N374" s="47">
        <v>-60.558178994364901</v>
      </c>
      <c r="O374" s="47" t="s">
        <v>15478</v>
      </c>
      <c r="P374" s="47">
        <v>5</v>
      </c>
      <c r="Q374">
        <v>179</v>
      </c>
      <c r="S374" s="23" t="s">
        <v>2347</v>
      </c>
      <c r="T374" t="str">
        <f t="shared" si="49"/>
        <v>13</v>
      </c>
      <c r="V374" t="str">
        <f>+VLOOKUP(B374,MARCO!E:E,1,FALSE)</f>
        <v>Pergamino</v>
      </c>
      <c r="W374" t="s">
        <v>134</v>
      </c>
      <c r="X374" t="s">
        <v>134</v>
      </c>
      <c r="Y374" t="str">
        <f t="shared" si="50"/>
        <v>R 13 - D 81 - 451 - 1668</v>
      </c>
      <c r="Z374" t="s">
        <v>20</v>
      </c>
      <c r="AA374" t="s">
        <v>2349</v>
      </c>
      <c r="AB374" t="s">
        <v>21</v>
      </c>
      <c r="AD374" t="str">
        <f t="shared" si="51"/>
        <v>Ep N°62</v>
      </c>
      <c r="AE374" t="s">
        <v>22</v>
      </c>
      <c r="AF374" t="s">
        <v>23</v>
      </c>
      <c r="AG374" t="s">
        <v>26</v>
      </c>
      <c r="AH374" t="s">
        <v>2348</v>
      </c>
      <c r="AI374" s="13">
        <f t="shared" si="52"/>
        <v>179</v>
      </c>
      <c r="AJ374" s="13">
        <f t="shared" si="53"/>
        <v>5</v>
      </c>
      <c r="AK374" s="21">
        <v>1</v>
      </c>
      <c r="AM374" t="s">
        <v>2154</v>
      </c>
      <c r="AN374" t="str">
        <f t="shared" si="47"/>
        <v>R13</v>
      </c>
      <c r="AO374" s="20" t="str">
        <f t="shared" si="48"/>
        <v>FINES_R13</v>
      </c>
      <c r="AP374" s="25">
        <f t="shared" si="54"/>
        <v>0.40347000956535339</v>
      </c>
      <c r="AQ374" s="24" t="str">
        <f>+IFERROR(VLOOKUP(Y374,#REF!,2,FALSE),"-")</f>
        <v>-</v>
      </c>
      <c r="AR374" s="13" t="s">
        <v>2394</v>
      </c>
      <c r="AS374" t="s">
        <v>2398</v>
      </c>
      <c r="AT374" t="str">
        <f t="shared" si="55"/>
        <v>Zeballos - 941 e/ Colombia y Anan - Pergamino</v>
      </c>
    </row>
    <row r="375" spans="1:46" ht="15.75" thickBot="1" x14ac:dyDescent="0.3">
      <c r="A375" s="47">
        <v>13</v>
      </c>
      <c r="B375" s="47" t="s">
        <v>1428</v>
      </c>
      <c r="C375" s="47" t="s">
        <v>2378</v>
      </c>
      <c r="D375" s="47" t="s">
        <v>1437</v>
      </c>
      <c r="E375" s="47" t="s">
        <v>549</v>
      </c>
      <c r="F375" s="47" t="s">
        <v>4154</v>
      </c>
      <c r="G375" s="47" t="s">
        <v>4155</v>
      </c>
      <c r="H375" s="47" t="s">
        <v>4156</v>
      </c>
      <c r="I375" s="47" t="s">
        <v>2414</v>
      </c>
      <c r="J375" s="47"/>
      <c r="K375" s="47" t="s">
        <v>13296</v>
      </c>
      <c r="L375" s="47">
        <v>0.58004546165466309</v>
      </c>
      <c r="M375" s="47">
        <v>-33.883325308261803</v>
      </c>
      <c r="N375" s="47">
        <v>-60.559680456888202</v>
      </c>
      <c r="O375" s="47" t="s">
        <v>15479</v>
      </c>
      <c r="P375" s="47">
        <v>5</v>
      </c>
      <c r="Q375">
        <v>110</v>
      </c>
      <c r="S375" s="23" t="s">
        <v>2347</v>
      </c>
      <c r="T375" t="str">
        <f t="shared" si="49"/>
        <v>13</v>
      </c>
      <c r="V375" t="str">
        <f>+VLOOKUP(B375,MARCO!E:E,1,FALSE)</f>
        <v>Pergamino</v>
      </c>
      <c r="W375" t="s">
        <v>134</v>
      </c>
      <c r="X375" t="s">
        <v>134</v>
      </c>
      <c r="Y375" t="str">
        <f t="shared" si="50"/>
        <v>R 13 - D 81 - 451 - 1669</v>
      </c>
      <c r="Z375" t="s">
        <v>20</v>
      </c>
      <c r="AA375" t="s">
        <v>2349</v>
      </c>
      <c r="AB375" t="s">
        <v>21</v>
      </c>
      <c r="AD375" t="str">
        <f t="shared" si="51"/>
        <v>Epn°8</v>
      </c>
      <c r="AE375" t="s">
        <v>22</v>
      </c>
      <c r="AF375" t="s">
        <v>23</v>
      </c>
      <c r="AG375" t="s">
        <v>26</v>
      </c>
      <c r="AH375" t="s">
        <v>2348</v>
      </c>
      <c r="AI375" s="13">
        <f t="shared" si="52"/>
        <v>110</v>
      </c>
      <c r="AJ375" s="13">
        <f t="shared" si="53"/>
        <v>5</v>
      </c>
      <c r="AK375" s="21">
        <v>1</v>
      </c>
      <c r="AM375" t="s">
        <v>2154</v>
      </c>
      <c r="AN375" t="str">
        <f t="shared" si="47"/>
        <v>R13</v>
      </c>
      <c r="AO375" s="20" t="str">
        <f t="shared" si="48"/>
        <v>FINES_R13</v>
      </c>
      <c r="AP375" s="25">
        <f t="shared" si="54"/>
        <v>0.58004546165466309</v>
      </c>
      <c r="AQ375" s="24" t="str">
        <f>+IFERROR(VLOOKUP(Y375,#REF!,2,FALSE),"-")</f>
        <v>-</v>
      </c>
      <c r="AR375" s="13" t="s">
        <v>2394</v>
      </c>
      <c r="AS375" t="s">
        <v>2397</v>
      </c>
      <c r="AT375" t="str">
        <f t="shared" si="55"/>
        <v>Scalabrini - 1049 e/ Granados y Magnani - Pergamino</v>
      </c>
    </row>
    <row r="376" spans="1:46" ht="15.75" thickBot="1" x14ac:dyDescent="0.3">
      <c r="A376" s="47">
        <v>13</v>
      </c>
      <c r="B376" s="47" t="s">
        <v>1428</v>
      </c>
      <c r="C376" s="47" t="s">
        <v>2378</v>
      </c>
      <c r="D376" s="47" t="s">
        <v>1437</v>
      </c>
      <c r="E376" s="47" t="s">
        <v>549</v>
      </c>
      <c r="F376" s="47" t="s">
        <v>4158</v>
      </c>
      <c r="G376" s="47" t="s">
        <v>4159</v>
      </c>
      <c r="H376" s="47" t="s">
        <v>4160</v>
      </c>
      <c r="I376" s="47" t="s">
        <v>2475</v>
      </c>
      <c r="J376" s="47"/>
      <c r="K376" s="47" t="s">
        <v>13297</v>
      </c>
      <c r="L376" s="47">
        <v>0.5328143835067749</v>
      </c>
      <c r="M376" s="47">
        <v>-33.879035899999998</v>
      </c>
      <c r="N376" s="47">
        <v>-60.583046299999999</v>
      </c>
      <c r="O376" s="47" t="s">
        <v>15480</v>
      </c>
      <c r="P376" s="47">
        <v>1</v>
      </c>
      <c r="Q376">
        <v>21</v>
      </c>
      <c r="S376" s="23" t="s">
        <v>2347</v>
      </c>
      <c r="T376" t="str">
        <f t="shared" si="49"/>
        <v>13</v>
      </c>
      <c r="V376" t="str">
        <f>+VLOOKUP(B376,MARCO!E:E,1,FALSE)</f>
        <v>Pergamino</v>
      </c>
      <c r="W376" t="s">
        <v>134</v>
      </c>
      <c r="X376" t="s">
        <v>134</v>
      </c>
      <c r="Y376" t="str">
        <f t="shared" si="50"/>
        <v>R 13 - D 81 - 451 - 3063</v>
      </c>
      <c r="Z376" t="s">
        <v>20</v>
      </c>
      <c r="AA376" t="s">
        <v>2349</v>
      </c>
      <c r="AB376" t="s">
        <v>21</v>
      </c>
      <c r="AD376" t="str">
        <f t="shared" si="51"/>
        <v>Capilla Nuestra Señora De La Trinidad</v>
      </c>
      <c r="AE376" t="s">
        <v>22</v>
      </c>
      <c r="AF376" t="s">
        <v>23</v>
      </c>
      <c r="AG376" t="s">
        <v>26</v>
      </c>
      <c r="AH376" t="s">
        <v>2348</v>
      </c>
      <c r="AI376" s="13">
        <f t="shared" si="52"/>
        <v>21</v>
      </c>
      <c r="AJ376" s="13">
        <f t="shared" si="53"/>
        <v>1</v>
      </c>
      <c r="AK376" s="21">
        <v>1</v>
      </c>
      <c r="AM376" t="s">
        <v>2154</v>
      </c>
      <c r="AN376" t="str">
        <f t="shared" si="47"/>
        <v>R13</v>
      </c>
      <c r="AO376" s="20" t="str">
        <f t="shared" si="48"/>
        <v>FINES_R13</v>
      </c>
      <c r="AP376" s="25">
        <f t="shared" si="54"/>
        <v>0.5328143835067749</v>
      </c>
      <c r="AQ376" s="24" t="str">
        <f>+IFERROR(VLOOKUP(Y376,#REF!,2,FALSE),"-")</f>
        <v>-</v>
      </c>
      <c r="AR376" s="13" t="s">
        <v>2394</v>
      </c>
      <c r="AS376" t="s">
        <v>2398</v>
      </c>
      <c r="AT376" t="str">
        <f t="shared" si="55"/>
        <v>Paraguay Y Beccquer - Pergamino</v>
      </c>
    </row>
    <row r="377" spans="1:46" ht="15.75" thickBot="1" x14ac:dyDescent="0.3">
      <c r="A377" s="47">
        <v>13</v>
      </c>
      <c r="B377" s="47" t="s">
        <v>1428</v>
      </c>
      <c r="C377" s="47" t="s">
        <v>2378</v>
      </c>
      <c r="D377" s="47" t="s">
        <v>1437</v>
      </c>
      <c r="E377" s="47" t="s">
        <v>549</v>
      </c>
      <c r="F377" s="47" t="s">
        <v>4162</v>
      </c>
      <c r="G377" s="47" t="s">
        <v>4163</v>
      </c>
      <c r="H377" s="47" t="s">
        <v>4164</v>
      </c>
      <c r="I377" s="47" t="s">
        <v>2414</v>
      </c>
      <c r="J377" s="47"/>
      <c r="K377" s="47" t="s">
        <v>13298</v>
      </c>
      <c r="L377" s="47">
        <v>0.4155888557434082</v>
      </c>
      <c r="M377" s="47">
        <v>-33.663450900000001</v>
      </c>
      <c r="N377" s="47">
        <v>-60.709262899999999</v>
      </c>
      <c r="O377" s="47" t="s">
        <v>15481</v>
      </c>
      <c r="P377" s="47">
        <v>1</v>
      </c>
      <c r="Q377">
        <v>14</v>
      </c>
      <c r="S377" s="23" t="s">
        <v>2347</v>
      </c>
      <c r="T377" t="str">
        <f t="shared" si="49"/>
        <v>13</v>
      </c>
      <c r="V377" t="str">
        <f>+VLOOKUP(B377,MARCO!E:E,1,FALSE)</f>
        <v>Pergamino</v>
      </c>
      <c r="W377" t="s">
        <v>134</v>
      </c>
      <c r="X377" t="s">
        <v>134</v>
      </c>
      <c r="Y377" t="str">
        <f t="shared" si="50"/>
        <v>R 13 - D 81 - 451 - 3343</v>
      </c>
      <c r="Z377" t="s">
        <v>20</v>
      </c>
      <c r="AA377" t="s">
        <v>2349</v>
      </c>
      <c r="AB377" t="s">
        <v>21</v>
      </c>
      <c r="AD377" t="str">
        <f t="shared" si="51"/>
        <v>Intituto Comercial El Socorro</v>
      </c>
      <c r="AE377" t="s">
        <v>22</v>
      </c>
      <c r="AF377" t="s">
        <v>23</v>
      </c>
      <c r="AG377" t="s">
        <v>26</v>
      </c>
      <c r="AH377" t="s">
        <v>2348</v>
      </c>
      <c r="AI377" s="13">
        <f t="shared" si="52"/>
        <v>14</v>
      </c>
      <c r="AJ377" s="13">
        <f t="shared" si="53"/>
        <v>1</v>
      </c>
      <c r="AK377" s="21">
        <v>1</v>
      </c>
      <c r="AM377" t="s">
        <v>2154</v>
      </c>
      <c r="AN377" t="str">
        <f t="shared" si="47"/>
        <v>R13</v>
      </c>
      <c r="AO377" s="20" t="str">
        <f t="shared" si="48"/>
        <v>FINES_R13</v>
      </c>
      <c r="AP377" s="25">
        <f t="shared" si="54"/>
        <v>0.4155888557434082</v>
      </c>
      <c r="AQ377" s="24" t="str">
        <f>+IFERROR(VLOOKUP(Y377,#REF!,2,FALSE),"-")</f>
        <v>-</v>
      </c>
      <c r="AR377" s="13" t="s">
        <v>2394</v>
      </c>
      <c r="AS377" t="s">
        <v>2397</v>
      </c>
      <c r="AT377" t="str">
        <f t="shared" si="55"/>
        <v>Lorenzo Moreno - 845 e/ Angel Godoy y Ernesto Echague - Villa MarÍa Angelica EstaciÓn El Socorro El Socorro</v>
      </c>
    </row>
    <row r="378" spans="1:46" ht="15.75" thickBot="1" x14ac:dyDescent="0.3">
      <c r="A378" s="47">
        <v>13</v>
      </c>
      <c r="B378" s="47" t="s">
        <v>1428</v>
      </c>
      <c r="C378" s="47" t="s">
        <v>2378</v>
      </c>
      <c r="D378" s="47" t="s">
        <v>1437</v>
      </c>
      <c r="E378" s="47" t="s">
        <v>549</v>
      </c>
      <c r="F378" s="47" t="s">
        <v>4171</v>
      </c>
      <c r="G378" s="47" t="s">
        <v>4172</v>
      </c>
      <c r="H378" s="47" t="s">
        <v>4173</v>
      </c>
      <c r="I378" s="47" t="s">
        <v>2414</v>
      </c>
      <c r="J378" s="47"/>
      <c r="K378" s="47" t="s">
        <v>13299</v>
      </c>
      <c r="L378" s="47">
        <v>0.36080822348594671</v>
      </c>
      <c r="M378" s="47">
        <v>-33.754538414732998</v>
      </c>
      <c r="N378" s="47">
        <v>-60.440024249692001</v>
      </c>
      <c r="O378" s="47" t="s">
        <v>15482</v>
      </c>
      <c r="P378" s="47">
        <v>1</v>
      </c>
      <c r="Q378">
        <v>7</v>
      </c>
      <c r="S378" s="23" t="s">
        <v>2347</v>
      </c>
      <c r="T378" t="str">
        <f t="shared" si="49"/>
        <v>13</v>
      </c>
      <c r="V378" t="str">
        <f>+VLOOKUP(B378,MARCO!E:E,1,FALSE)</f>
        <v>Pergamino</v>
      </c>
      <c r="W378" t="s">
        <v>134</v>
      </c>
      <c r="X378" t="s">
        <v>134</v>
      </c>
      <c r="Y378" t="str">
        <f t="shared" si="50"/>
        <v>R 13 - D 81 - 451 - 4026</v>
      </c>
      <c r="Z378" t="s">
        <v>20</v>
      </c>
      <c r="AA378" t="s">
        <v>2349</v>
      </c>
      <c r="AB378" t="s">
        <v>21</v>
      </c>
      <c r="AD378" t="str">
        <f t="shared" si="51"/>
        <v>Secundaria 1 Bernardino Rivadavia</v>
      </c>
      <c r="AE378" t="s">
        <v>22</v>
      </c>
      <c r="AF378" t="s">
        <v>23</v>
      </c>
      <c r="AG378" t="s">
        <v>26</v>
      </c>
      <c r="AH378" t="s">
        <v>2348</v>
      </c>
      <c r="AI378" s="13">
        <f t="shared" si="52"/>
        <v>7</v>
      </c>
      <c r="AJ378" s="13">
        <f t="shared" si="53"/>
        <v>1</v>
      </c>
      <c r="AK378" s="21">
        <v>1</v>
      </c>
      <c r="AM378" t="s">
        <v>2154</v>
      </c>
      <c r="AN378" t="str">
        <f t="shared" si="47"/>
        <v>R13</v>
      </c>
      <c r="AO378" s="20" t="str">
        <f t="shared" si="48"/>
        <v>FINES_R13</v>
      </c>
      <c r="AP378" s="25">
        <f t="shared" si="54"/>
        <v>0.36080822348594671</v>
      </c>
      <c r="AQ378" s="24" t="str">
        <f>+IFERROR(VLOOKUP(Y378,#REF!,2,FALSE),"-")</f>
        <v>-</v>
      </c>
      <c r="AR378" s="13" t="s">
        <v>2394</v>
      </c>
      <c r="AS378" t="s">
        <v>2397</v>
      </c>
      <c r="AT378" t="str">
        <f t="shared" si="55"/>
        <v>Acevedo - 8 e/ 5 y 6 - Acevedo Acevedo</v>
      </c>
    </row>
    <row r="379" spans="1:46" ht="15.75" thickBot="1" x14ac:dyDescent="0.3">
      <c r="A379" s="47">
        <v>13</v>
      </c>
      <c r="B379" s="47" t="s">
        <v>1428</v>
      </c>
      <c r="C379" s="47" t="s">
        <v>2378</v>
      </c>
      <c r="D379" s="47" t="s">
        <v>1437</v>
      </c>
      <c r="E379" s="47" t="s">
        <v>549</v>
      </c>
      <c r="F379" s="47" t="s">
        <v>4175</v>
      </c>
      <c r="G379" s="47" t="s">
        <v>4176</v>
      </c>
      <c r="H379" s="47" t="s">
        <v>4177</v>
      </c>
      <c r="I379" s="47" t="s">
        <v>2414</v>
      </c>
      <c r="J379" s="47"/>
      <c r="K379" s="47" t="s">
        <v>13300</v>
      </c>
      <c r="L379" s="47">
        <v>0.42290890216827393</v>
      </c>
      <c r="M379" s="47">
        <v>-33.767112542705</v>
      </c>
      <c r="N379" s="47">
        <v>-60.649206969074001</v>
      </c>
      <c r="O379" s="47" t="s">
        <v>15483</v>
      </c>
      <c r="P379" s="47">
        <v>1</v>
      </c>
      <c r="Q379">
        <v>25</v>
      </c>
      <c r="S379" s="23" t="s">
        <v>2347</v>
      </c>
      <c r="T379" t="str">
        <f t="shared" si="49"/>
        <v>13</v>
      </c>
      <c r="V379" t="str">
        <f>+VLOOKUP(B379,MARCO!E:E,1,FALSE)</f>
        <v>Pergamino</v>
      </c>
      <c r="W379" t="s">
        <v>134</v>
      </c>
      <c r="X379" t="s">
        <v>134</v>
      </c>
      <c r="Y379" t="str">
        <f t="shared" si="50"/>
        <v>R 13 - D 81 - 451 - 4030</v>
      </c>
      <c r="Z379" t="s">
        <v>20</v>
      </c>
      <c r="AA379" t="s">
        <v>2349</v>
      </c>
      <c r="AB379" t="s">
        <v>21</v>
      </c>
      <c r="AD379" t="str">
        <f t="shared" si="51"/>
        <v>Ep N3</v>
      </c>
      <c r="AE379" t="s">
        <v>22</v>
      </c>
      <c r="AF379" t="s">
        <v>23</v>
      </c>
      <c r="AG379" t="s">
        <v>26</v>
      </c>
      <c r="AH379" t="s">
        <v>2348</v>
      </c>
      <c r="AI379" s="13">
        <f t="shared" si="52"/>
        <v>25</v>
      </c>
      <c r="AJ379" s="13">
        <f t="shared" si="53"/>
        <v>1</v>
      </c>
      <c r="AK379" s="21">
        <v>1</v>
      </c>
      <c r="AM379" t="s">
        <v>2154</v>
      </c>
      <c r="AN379" t="str">
        <f t="shared" si="47"/>
        <v>R13</v>
      </c>
      <c r="AO379" s="20" t="str">
        <f t="shared" si="48"/>
        <v>FINES_R13</v>
      </c>
      <c r="AP379" s="25">
        <f t="shared" si="54"/>
        <v>0.42290890216827393</v>
      </c>
      <c r="AQ379" s="24" t="str">
        <f>+IFERROR(VLOOKUP(Y379,#REF!,2,FALSE),"-")</f>
        <v>-</v>
      </c>
      <c r="AR379" s="13" t="s">
        <v>2394</v>
      </c>
      <c r="AS379" t="s">
        <v>2397</v>
      </c>
      <c r="AT379" t="str">
        <f t="shared" si="55"/>
        <v>Pergamin0 - 670 - Manuel Ocampo Manuel Ocampo</v>
      </c>
    </row>
    <row r="380" spans="1:46" ht="15.75" thickBot="1" x14ac:dyDescent="0.3">
      <c r="A380" s="47">
        <v>13</v>
      </c>
      <c r="B380" s="47" t="s">
        <v>1428</v>
      </c>
      <c r="C380" s="47" t="s">
        <v>2378</v>
      </c>
      <c r="D380" s="47" t="s">
        <v>1437</v>
      </c>
      <c r="E380" s="47" t="s">
        <v>549</v>
      </c>
      <c r="F380" s="47" t="s">
        <v>4183</v>
      </c>
      <c r="G380" s="47" t="s">
        <v>4184</v>
      </c>
      <c r="H380" s="47" t="s">
        <v>4185</v>
      </c>
      <c r="I380" s="47" t="s">
        <v>2414</v>
      </c>
      <c r="J380" s="47"/>
      <c r="K380" s="47" t="s">
        <v>13301</v>
      </c>
      <c r="L380" s="47">
        <v>0.30913731455802917</v>
      </c>
      <c r="M380" s="47">
        <v>-33.913149732276999</v>
      </c>
      <c r="N380" s="47">
        <v>-60.833647859953999</v>
      </c>
      <c r="O380" s="47" t="s">
        <v>15484</v>
      </c>
      <c r="P380" s="47">
        <v>1</v>
      </c>
      <c r="Q380">
        <v>27</v>
      </c>
      <c r="S380" s="23" t="s">
        <v>2347</v>
      </c>
      <c r="T380" t="str">
        <f t="shared" si="49"/>
        <v>13</v>
      </c>
      <c r="V380" t="str">
        <f>+VLOOKUP(B380,MARCO!E:E,1,FALSE)</f>
        <v>Pergamino</v>
      </c>
      <c r="W380" t="s">
        <v>134</v>
      </c>
      <c r="X380" t="s">
        <v>134</v>
      </c>
      <c r="Y380" t="str">
        <f t="shared" si="50"/>
        <v>R 13 - D 81 - 451 - 4277</v>
      </c>
      <c r="Z380" t="s">
        <v>20</v>
      </c>
      <c r="AA380" t="s">
        <v>2349</v>
      </c>
      <c r="AB380" t="s">
        <v>21</v>
      </c>
      <c r="AD380" t="str">
        <f t="shared" si="51"/>
        <v>Ep 7</v>
      </c>
      <c r="AE380" t="s">
        <v>22</v>
      </c>
      <c r="AF380" t="s">
        <v>23</v>
      </c>
      <c r="AG380" t="s">
        <v>26</v>
      </c>
      <c r="AH380" t="s">
        <v>2348</v>
      </c>
      <c r="AI380" s="13">
        <f t="shared" si="52"/>
        <v>27</v>
      </c>
      <c r="AJ380" s="13">
        <f t="shared" si="53"/>
        <v>1</v>
      </c>
      <c r="AK380" s="21">
        <v>1</v>
      </c>
      <c r="AM380" t="s">
        <v>2154</v>
      </c>
      <c r="AN380" t="str">
        <f t="shared" si="47"/>
        <v>R13</v>
      </c>
      <c r="AO380" s="20" t="str">
        <f t="shared" si="48"/>
        <v>FINES_R13</v>
      </c>
      <c r="AP380" s="25">
        <f t="shared" si="54"/>
        <v>0.30913731455802917</v>
      </c>
      <c r="AQ380" s="24" t="str">
        <f>+IFERROR(VLOOKUP(Y380,#REF!,2,FALSE),"-")</f>
        <v>-</v>
      </c>
      <c r="AR380" s="13" t="s">
        <v>2394</v>
      </c>
      <c r="AS380" t="s">
        <v>2398</v>
      </c>
      <c r="AT380" t="str">
        <f t="shared" si="55"/>
        <v>Acceso Gastón Calvelo - 124 - Alfonzo</v>
      </c>
    </row>
    <row r="381" spans="1:46" ht="15.75" thickBot="1" x14ac:dyDescent="0.3">
      <c r="A381" s="47">
        <v>13</v>
      </c>
      <c r="B381" s="47" t="s">
        <v>1428</v>
      </c>
      <c r="C381" s="47" t="s">
        <v>2378</v>
      </c>
      <c r="D381" s="47" t="s">
        <v>1437</v>
      </c>
      <c r="E381" s="47" t="s">
        <v>549</v>
      </c>
      <c r="F381" s="47" t="s">
        <v>4190</v>
      </c>
      <c r="G381" s="47" t="s">
        <v>4191</v>
      </c>
      <c r="H381" s="47" t="s">
        <v>4192</v>
      </c>
      <c r="I381" s="47" t="s">
        <v>2475</v>
      </c>
      <c r="J381" s="47" t="s">
        <v>4194</v>
      </c>
      <c r="K381" s="47" t="s">
        <v>13302</v>
      </c>
      <c r="L381" s="47">
        <v>7.5910508632659912E-2</v>
      </c>
      <c r="M381" s="47">
        <v>-38.016985397794002</v>
      </c>
      <c r="N381" s="47">
        <v>-57.561071672272</v>
      </c>
      <c r="O381" s="47" t="s">
        <v>15485</v>
      </c>
      <c r="P381" s="47">
        <v>1</v>
      </c>
      <c r="Q381">
        <v>15</v>
      </c>
      <c r="S381" s="23" t="s">
        <v>2347</v>
      </c>
      <c r="T381" t="str">
        <f t="shared" si="49"/>
        <v>13</v>
      </c>
      <c r="V381" t="str">
        <f>+VLOOKUP(B381,MARCO!E:E,1,FALSE)</f>
        <v>Pergamino</v>
      </c>
      <c r="W381" t="s">
        <v>134</v>
      </c>
      <c r="X381" t="s">
        <v>134</v>
      </c>
      <c r="Y381" t="str">
        <f t="shared" si="50"/>
        <v>R 13 - D 81 - 451 - 4031</v>
      </c>
      <c r="Z381" t="s">
        <v>20</v>
      </c>
      <c r="AA381" t="s">
        <v>2349</v>
      </c>
      <c r="AB381" t="s">
        <v>21</v>
      </c>
      <c r="AD381" t="str">
        <f t="shared" si="51"/>
        <v>Cerlu</v>
      </c>
      <c r="AE381" t="s">
        <v>22</v>
      </c>
      <c r="AF381" t="s">
        <v>23</v>
      </c>
      <c r="AG381" t="s">
        <v>26</v>
      </c>
      <c r="AH381" t="s">
        <v>2348</v>
      </c>
      <c r="AI381" s="13">
        <f t="shared" si="52"/>
        <v>15</v>
      </c>
      <c r="AJ381" s="13">
        <f t="shared" si="53"/>
        <v>1</v>
      </c>
      <c r="AK381" s="21">
        <v>1</v>
      </c>
      <c r="AM381" t="s">
        <v>2154</v>
      </c>
      <c r="AN381" t="str">
        <f t="shared" si="47"/>
        <v>R13</v>
      </c>
      <c r="AO381" s="20" t="str">
        <f t="shared" si="48"/>
        <v>FINES_R13</v>
      </c>
      <c r="AP381" s="25">
        <f t="shared" si="54"/>
        <v>7.5910508632659912E-2</v>
      </c>
      <c r="AQ381" s="24" t="str">
        <f>+IFERROR(VLOOKUP(Y381,#REF!,2,FALSE),"-")</f>
        <v>-</v>
      </c>
      <c r="AR381" s="13" t="s">
        <v>2394</v>
      </c>
      <c r="AS381" t="s">
        <v>2398</v>
      </c>
      <c r="AT381" t="str">
        <f t="shared" si="55"/>
        <v>San Luis - 1 e/ Formosa y Cordoba - Urquiza Urquiza</v>
      </c>
    </row>
    <row r="382" spans="1:46" ht="15.75" thickBot="1" x14ac:dyDescent="0.3">
      <c r="A382" s="47">
        <v>13</v>
      </c>
      <c r="B382" s="47" t="s">
        <v>1428</v>
      </c>
      <c r="C382" s="47" t="s">
        <v>2378</v>
      </c>
      <c r="D382" s="47" t="s">
        <v>1437</v>
      </c>
      <c r="E382" s="47" t="s">
        <v>549</v>
      </c>
      <c r="F382" s="47" t="s">
        <v>4195</v>
      </c>
      <c r="G382" s="47" t="s">
        <v>4196</v>
      </c>
      <c r="H382" s="47" t="s">
        <v>4197</v>
      </c>
      <c r="I382" s="47" t="s">
        <v>2475</v>
      </c>
      <c r="J382" s="47" t="s">
        <v>4199</v>
      </c>
      <c r="K382" s="47" t="s">
        <v>13303</v>
      </c>
      <c r="L382" s="47">
        <v>0.27399396896362299</v>
      </c>
      <c r="M382" s="47">
        <v>-33.910016300000002</v>
      </c>
      <c r="N382" s="47">
        <v>-60.585574700000002</v>
      </c>
      <c r="O382" s="47" t="s">
        <v>15486</v>
      </c>
      <c r="P382" s="47">
        <v>1</v>
      </c>
      <c r="Q382">
        <v>19</v>
      </c>
      <c r="S382" s="23" t="s">
        <v>2347</v>
      </c>
      <c r="T382" t="str">
        <f t="shared" si="49"/>
        <v>13</v>
      </c>
      <c r="V382" t="str">
        <f>+VLOOKUP(B382,MARCO!E:E,1,FALSE)</f>
        <v>Pergamino</v>
      </c>
      <c r="W382" t="s">
        <v>134</v>
      </c>
      <c r="X382" t="s">
        <v>134</v>
      </c>
      <c r="Y382" t="str">
        <f t="shared" si="50"/>
        <v>R 13 - D 81 - 451 - 2992</v>
      </c>
      <c r="Z382" t="s">
        <v>20</v>
      </c>
      <c r="AA382" t="s">
        <v>2349</v>
      </c>
      <c r="AB382" t="s">
        <v>21</v>
      </c>
      <c r="AD382" t="str">
        <f t="shared" si="51"/>
        <v>Hospital San Jose</v>
      </c>
      <c r="AE382" t="s">
        <v>22</v>
      </c>
      <c r="AF382" t="s">
        <v>23</v>
      </c>
      <c r="AG382" t="s">
        <v>26</v>
      </c>
      <c r="AH382" t="s">
        <v>2348</v>
      </c>
      <c r="AI382" s="13">
        <f t="shared" si="52"/>
        <v>19</v>
      </c>
      <c r="AJ382" s="13">
        <f t="shared" si="53"/>
        <v>1</v>
      </c>
      <c r="AK382" s="21">
        <v>1</v>
      </c>
      <c r="AM382" t="s">
        <v>2154</v>
      </c>
      <c r="AN382" t="str">
        <f t="shared" si="47"/>
        <v>R13</v>
      </c>
      <c r="AO382" s="20" t="str">
        <f t="shared" si="48"/>
        <v>FINES_R13</v>
      </c>
      <c r="AP382" s="25">
        <f t="shared" si="54"/>
        <v>0.27399396896362299</v>
      </c>
      <c r="AQ382" s="24" t="str">
        <f>+IFERROR(VLOOKUP(Y382,#REF!,2,FALSE),"-")</f>
        <v>-</v>
      </c>
      <c r="AR382" s="13" t="s">
        <v>2394</v>
      </c>
      <c r="AS382" t="s">
        <v>2398</v>
      </c>
      <c r="AT382" t="str">
        <f t="shared" si="55"/>
        <v>Bv Linniers - 979 - Pergamino</v>
      </c>
    </row>
    <row r="383" spans="1:46" ht="15.75" thickBot="1" x14ac:dyDescent="0.3">
      <c r="A383" s="47">
        <v>13</v>
      </c>
      <c r="B383" s="47" t="s">
        <v>1428</v>
      </c>
      <c r="C383" s="47" t="s">
        <v>2378</v>
      </c>
      <c r="D383" s="47" t="s">
        <v>1437</v>
      </c>
      <c r="E383" s="47" t="s">
        <v>549</v>
      </c>
      <c r="F383" s="47" t="s">
        <v>4200</v>
      </c>
      <c r="G383" s="47" t="s">
        <v>4201</v>
      </c>
      <c r="H383" s="47" t="s">
        <v>4202</v>
      </c>
      <c r="I383" s="47" t="s">
        <v>2414</v>
      </c>
      <c r="J383" s="47" t="s">
        <v>4204</v>
      </c>
      <c r="K383" s="47" t="s">
        <v>13304</v>
      </c>
      <c r="L383" s="47">
        <v>0.29028868675231928</v>
      </c>
      <c r="M383" s="47">
        <v>-33.907865160444203</v>
      </c>
      <c r="N383" s="47">
        <v>-60.579455388056999</v>
      </c>
      <c r="O383" s="47" t="s">
        <v>15487</v>
      </c>
      <c r="P383" s="47">
        <v>1</v>
      </c>
      <c r="Q383">
        <v>33</v>
      </c>
      <c r="S383" s="23" t="s">
        <v>2347</v>
      </c>
      <c r="T383" t="str">
        <f t="shared" si="49"/>
        <v>13</v>
      </c>
      <c r="V383" t="str">
        <f>+VLOOKUP(B383,MARCO!E:E,1,FALSE)</f>
        <v>Pergamino</v>
      </c>
      <c r="W383" t="s">
        <v>134</v>
      </c>
      <c r="X383" t="s">
        <v>134</v>
      </c>
      <c r="Y383" t="str">
        <f t="shared" si="50"/>
        <v>R 13 - D 81 - 451 - 1670</v>
      </c>
      <c r="Z383" t="s">
        <v>20</v>
      </c>
      <c r="AA383" t="s">
        <v>2349</v>
      </c>
      <c r="AB383" t="s">
        <v>21</v>
      </c>
      <c r="AD383" t="str">
        <f t="shared" si="51"/>
        <v>Epn°53</v>
      </c>
      <c r="AE383" t="s">
        <v>22</v>
      </c>
      <c r="AF383" t="s">
        <v>23</v>
      </c>
      <c r="AG383" t="s">
        <v>26</v>
      </c>
      <c r="AH383" t="s">
        <v>2348</v>
      </c>
      <c r="AI383" s="13">
        <f t="shared" si="52"/>
        <v>33</v>
      </c>
      <c r="AJ383" s="13">
        <f t="shared" si="53"/>
        <v>1</v>
      </c>
      <c r="AK383" s="21">
        <v>1</v>
      </c>
      <c r="AM383" t="s">
        <v>2154</v>
      </c>
      <c r="AN383" t="str">
        <f t="shared" si="47"/>
        <v>R13</v>
      </c>
      <c r="AO383" s="20" t="str">
        <f t="shared" si="48"/>
        <v>FINES_R13</v>
      </c>
      <c r="AP383" s="25">
        <f t="shared" si="54"/>
        <v>0.29028868675231928</v>
      </c>
      <c r="AQ383" s="24" t="str">
        <f>+IFERROR(VLOOKUP(Y383,#REF!,2,FALSE),"-")</f>
        <v>-</v>
      </c>
      <c r="AR383" s="13" t="s">
        <v>2394</v>
      </c>
      <c r="AS383" t="s">
        <v>2398</v>
      </c>
      <c r="AT383" t="str">
        <f t="shared" si="55"/>
        <v>Balboa - 586 e/ Monroe y Lavalle - Pergamino</v>
      </c>
    </row>
    <row r="384" spans="1:46" ht="15.75" thickBot="1" x14ac:dyDescent="0.3">
      <c r="A384" s="47">
        <v>13</v>
      </c>
      <c r="B384" s="47" t="s">
        <v>1428</v>
      </c>
      <c r="C384" s="47" t="s">
        <v>2378</v>
      </c>
      <c r="D384" s="47" t="s">
        <v>1437</v>
      </c>
      <c r="E384" s="47" t="s">
        <v>549</v>
      </c>
      <c r="F384" s="47" t="s">
        <v>4205</v>
      </c>
      <c r="G384" s="47" t="s">
        <v>4206</v>
      </c>
      <c r="H384" s="47" t="s">
        <v>4207</v>
      </c>
      <c r="I384" s="47" t="s">
        <v>2475</v>
      </c>
      <c r="J384" s="47" t="s">
        <v>4206</v>
      </c>
      <c r="K384" s="47" t="s">
        <v>13305</v>
      </c>
      <c r="L384" s="47">
        <v>0.17426201701164251</v>
      </c>
      <c r="M384" s="47">
        <v>-33.893660400000002</v>
      </c>
      <c r="N384" s="47">
        <v>-60.564773799999998</v>
      </c>
      <c r="O384" s="47" t="s">
        <v>15488</v>
      </c>
      <c r="P384" s="47">
        <v>1</v>
      </c>
      <c r="Q384">
        <v>17</v>
      </c>
      <c r="S384" s="23" t="s">
        <v>2347</v>
      </c>
      <c r="T384" t="str">
        <f t="shared" si="49"/>
        <v>13</v>
      </c>
      <c r="V384" t="str">
        <f>+VLOOKUP(B384,MARCO!E:E,1,FALSE)</f>
        <v>Pergamino</v>
      </c>
      <c r="W384" t="s">
        <v>134</v>
      </c>
      <c r="X384" t="s">
        <v>134</v>
      </c>
      <c r="Y384" t="str">
        <f t="shared" si="50"/>
        <v>R 13 - D 81 - 451 - 3065</v>
      </c>
      <c r="Z384" t="s">
        <v>20</v>
      </c>
      <c r="AA384" t="s">
        <v>2349</v>
      </c>
      <c r="AB384" t="s">
        <v>21</v>
      </c>
      <c r="AD384" t="str">
        <f t="shared" si="51"/>
        <v>Smata</v>
      </c>
      <c r="AE384" t="s">
        <v>22</v>
      </c>
      <c r="AF384" t="s">
        <v>23</v>
      </c>
      <c r="AG384" t="s">
        <v>26</v>
      </c>
      <c r="AH384" t="s">
        <v>2348</v>
      </c>
      <c r="AI384" s="13">
        <f t="shared" si="52"/>
        <v>17</v>
      </c>
      <c r="AJ384" s="13">
        <f t="shared" si="53"/>
        <v>1</v>
      </c>
      <c r="AK384" s="21">
        <v>1</v>
      </c>
      <c r="AM384" t="s">
        <v>2154</v>
      </c>
      <c r="AN384" t="str">
        <f t="shared" si="47"/>
        <v>R13</v>
      </c>
      <c r="AO384" s="20" t="str">
        <f t="shared" si="48"/>
        <v>FINES_R13</v>
      </c>
      <c r="AP384" s="25">
        <f t="shared" si="54"/>
        <v>0.17426201701164251</v>
      </c>
      <c r="AQ384" s="24" t="str">
        <f>+IFERROR(VLOOKUP(Y384,#REF!,2,FALSE),"-")</f>
        <v>-</v>
      </c>
      <c r="AR384" s="13" t="s">
        <v>2394</v>
      </c>
      <c r="AS384" t="s">
        <v>2397</v>
      </c>
      <c r="AT384" t="str">
        <f t="shared" si="55"/>
        <v>Rocha - 210 - Pergamino</v>
      </c>
    </row>
    <row r="385" spans="1:46" ht="15.75" thickBot="1" x14ac:dyDescent="0.3">
      <c r="A385" s="47">
        <v>13</v>
      </c>
      <c r="B385" s="47" t="s">
        <v>1428</v>
      </c>
      <c r="C385" s="47" t="s">
        <v>2378</v>
      </c>
      <c r="D385" s="47" t="s">
        <v>1437</v>
      </c>
      <c r="E385" s="47" t="s">
        <v>549</v>
      </c>
      <c r="F385" s="47" t="s">
        <v>4209</v>
      </c>
      <c r="G385" s="47" t="s">
        <v>4210</v>
      </c>
      <c r="H385" s="47" t="s">
        <v>4211</v>
      </c>
      <c r="I385" s="47" t="s">
        <v>2475</v>
      </c>
      <c r="J385" s="47" t="s">
        <v>4210</v>
      </c>
      <c r="K385" s="47" t="s">
        <v>13306</v>
      </c>
      <c r="L385" s="47">
        <v>0.1651076078414917</v>
      </c>
      <c r="M385" s="47">
        <v>-33.890516300000002</v>
      </c>
      <c r="N385" s="47">
        <v>-60.5730565</v>
      </c>
      <c r="O385" s="47" t="s">
        <v>15489</v>
      </c>
      <c r="P385" s="47">
        <v>1</v>
      </c>
      <c r="Q385">
        <v>18</v>
      </c>
      <c r="S385" s="23" t="s">
        <v>2347</v>
      </c>
      <c r="T385" t="str">
        <f t="shared" si="49"/>
        <v>13</v>
      </c>
      <c r="V385" t="str">
        <f>+VLOOKUP(B385,MARCO!E:E,1,FALSE)</f>
        <v>Pergamino</v>
      </c>
      <c r="W385" t="s">
        <v>134</v>
      </c>
      <c r="X385" t="s">
        <v>134</v>
      </c>
      <c r="Y385" t="str">
        <f t="shared" si="50"/>
        <v>R 13 - D 81 - 451 - 2988</v>
      </c>
      <c r="Z385" t="s">
        <v>20</v>
      </c>
      <c r="AA385" t="s">
        <v>2349</v>
      </c>
      <c r="AB385" t="s">
        <v>21</v>
      </c>
      <c r="AD385" t="str">
        <f t="shared" si="51"/>
        <v>Somos</v>
      </c>
      <c r="AE385" t="s">
        <v>22</v>
      </c>
      <c r="AF385" t="s">
        <v>23</v>
      </c>
      <c r="AG385" t="s">
        <v>26</v>
      </c>
      <c r="AH385" t="s">
        <v>2348</v>
      </c>
      <c r="AI385" s="13">
        <f t="shared" si="52"/>
        <v>18</v>
      </c>
      <c r="AJ385" s="13">
        <f t="shared" si="53"/>
        <v>1</v>
      </c>
      <c r="AK385" s="21">
        <v>1</v>
      </c>
      <c r="AM385" t="s">
        <v>2154</v>
      </c>
      <c r="AN385" t="str">
        <f t="shared" si="47"/>
        <v>R13</v>
      </c>
      <c r="AO385" s="20" t="str">
        <f t="shared" si="48"/>
        <v>FINES_R13</v>
      </c>
      <c r="AP385" s="25">
        <f t="shared" si="54"/>
        <v>0.1651076078414917</v>
      </c>
      <c r="AQ385" s="24" t="str">
        <f>+IFERROR(VLOOKUP(Y385,#REF!,2,FALSE),"-")</f>
        <v>-</v>
      </c>
      <c r="AR385" s="13" t="s">
        <v>2394</v>
      </c>
      <c r="AS385" t="s">
        <v>2397</v>
      </c>
      <c r="AT385" t="str">
        <f t="shared" si="55"/>
        <v>Echeverria - 717 - Pergamino</v>
      </c>
    </row>
    <row r="386" spans="1:46" ht="15.75" thickBot="1" x14ac:dyDescent="0.3">
      <c r="A386" s="47">
        <v>13</v>
      </c>
      <c r="B386" s="47" t="s">
        <v>1428</v>
      </c>
      <c r="C386" s="47" t="s">
        <v>2378</v>
      </c>
      <c r="D386" s="47" t="s">
        <v>1437</v>
      </c>
      <c r="E386" s="47" t="s">
        <v>549</v>
      </c>
      <c r="F386" s="47" t="s">
        <v>4214</v>
      </c>
      <c r="G386" s="47" t="s">
        <v>4215</v>
      </c>
      <c r="H386" s="47" t="s">
        <v>4216</v>
      </c>
      <c r="I386" s="47" t="s">
        <v>2475</v>
      </c>
      <c r="J386" s="47" t="s">
        <v>4215</v>
      </c>
      <c r="K386" s="47" t="s">
        <v>13307</v>
      </c>
      <c r="L386" s="47">
        <v>0.36080822348594671</v>
      </c>
      <c r="M386" s="47">
        <v>-33.756559275622998</v>
      </c>
      <c r="N386" s="47">
        <v>-60.443088092800998</v>
      </c>
      <c r="O386" s="47" t="s">
        <v>15490</v>
      </c>
      <c r="P386" s="47">
        <v>1</v>
      </c>
      <c r="Q386">
        <v>20</v>
      </c>
      <c r="S386" s="23" t="s">
        <v>2347</v>
      </c>
      <c r="T386" t="str">
        <f t="shared" si="49"/>
        <v>13</v>
      </c>
      <c r="V386" t="str">
        <f>+VLOOKUP(B386,MARCO!E:E,1,FALSE)</f>
        <v>Pergamino</v>
      </c>
      <c r="W386" t="s">
        <v>134</v>
      </c>
      <c r="X386" t="s">
        <v>134</v>
      </c>
      <c r="Y386" t="str">
        <f t="shared" si="50"/>
        <v>R 13 - D 81 - 451 - 2991</v>
      </c>
      <c r="Z386" t="s">
        <v>20</v>
      </c>
      <c r="AA386" t="s">
        <v>2349</v>
      </c>
      <c r="AB386" t="s">
        <v>21</v>
      </c>
      <c r="AD386" t="str">
        <f t="shared" si="51"/>
        <v>Ctat</v>
      </c>
      <c r="AE386" t="s">
        <v>22</v>
      </c>
      <c r="AF386" t="s">
        <v>23</v>
      </c>
      <c r="AG386" t="s">
        <v>26</v>
      </c>
      <c r="AH386" t="s">
        <v>2348</v>
      </c>
      <c r="AI386" s="13">
        <f t="shared" si="52"/>
        <v>20</v>
      </c>
      <c r="AJ386" s="13">
        <f t="shared" si="53"/>
        <v>1</v>
      </c>
      <c r="AK386" s="21">
        <v>1</v>
      </c>
      <c r="AM386" t="s">
        <v>2154</v>
      </c>
      <c r="AN386" t="str">
        <f t="shared" si="47"/>
        <v>R13</v>
      </c>
      <c r="AO386" s="20" t="str">
        <f t="shared" si="48"/>
        <v>FINES_R13</v>
      </c>
      <c r="AP386" s="25">
        <f t="shared" si="54"/>
        <v>0.36080822348594671</v>
      </c>
      <c r="AQ386" s="24" t="str">
        <f>+IFERROR(VLOOKUP(Y386,#REF!,2,FALSE),"-")</f>
        <v>-</v>
      </c>
      <c r="AR386" s="13" t="s">
        <v>2394</v>
      </c>
      <c r="AS386" t="s">
        <v>2398</v>
      </c>
      <c r="AT386" t="str">
        <f t="shared" si="55"/>
        <v>Calle 9 - 161 - Pergamino</v>
      </c>
    </row>
    <row r="387" spans="1:46" ht="15.75" thickBot="1" x14ac:dyDescent="0.3">
      <c r="A387" s="47">
        <v>13</v>
      </c>
      <c r="B387" s="47" t="s">
        <v>1428</v>
      </c>
      <c r="C387" s="47" t="s">
        <v>2378</v>
      </c>
      <c r="D387" s="47" t="s">
        <v>1437</v>
      </c>
      <c r="E387" s="47" t="s">
        <v>549</v>
      </c>
      <c r="F387" s="47" t="s">
        <v>4218</v>
      </c>
      <c r="G387" s="47" t="s">
        <v>4219</v>
      </c>
      <c r="H387" s="47" t="s">
        <v>4207</v>
      </c>
      <c r="I387" s="47" t="s">
        <v>2475</v>
      </c>
      <c r="J387" s="47" t="s">
        <v>4219</v>
      </c>
      <c r="K387" s="47" t="s">
        <v>13308</v>
      </c>
      <c r="L387" s="47">
        <v>0.20085003972053531</v>
      </c>
      <c r="M387" s="47">
        <v>-33.900472999999998</v>
      </c>
      <c r="N387" s="47">
        <v>-60.556653500000003</v>
      </c>
      <c r="O387" s="47" t="s">
        <v>15491</v>
      </c>
      <c r="P387" s="47">
        <v>1</v>
      </c>
      <c r="Q387">
        <v>14</v>
      </c>
      <c r="S387" s="23" t="s">
        <v>2347</v>
      </c>
      <c r="T387" t="str">
        <f t="shared" si="49"/>
        <v>13</v>
      </c>
      <c r="V387" t="str">
        <f>+VLOOKUP(B387,MARCO!E:E,1,FALSE)</f>
        <v>Pergamino</v>
      </c>
      <c r="W387" t="s">
        <v>134</v>
      </c>
      <c r="X387" t="s">
        <v>134</v>
      </c>
      <c r="Y387" t="str">
        <f t="shared" si="50"/>
        <v>R 13 - D 81 - 451 - 3340</v>
      </c>
      <c r="Z387" t="s">
        <v>20</v>
      </c>
      <c r="AA387" t="s">
        <v>2349</v>
      </c>
      <c r="AB387" t="s">
        <v>21</v>
      </c>
      <c r="AD387" t="str">
        <f t="shared" si="51"/>
        <v>Gente Nueva</v>
      </c>
      <c r="AE387" t="s">
        <v>22</v>
      </c>
      <c r="AF387" t="s">
        <v>23</v>
      </c>
      <c r="AG387" t="s">
        <v>26</v>
      </c>
      <c r="AH387" t="s">
        <v>2348</v>
      </c>
      <c r="AI387" s="13">
        <f t="shared" si="52"/>
        <v>14</v>
      </c>
      <c r="AJ387" s="13">
        <f t="shared" si="53"/>
        <v>1</v>
      </c>
      <c r="AK387" s="21">
        <v>1</v>
      </c>
      <c r="AM387" t="s">
        <v>2154</v>
      </c>
      <c r="AN387" t="str">
        <f t="shared" ref="AN387:AN450" si="56">+IF(AM387="","",IF(AM387="FINES",CONCATENATE("R",IF(OR(T387="16",T387="21",T387="22",T387="23"),"16212223",IF(OR(T387="15",T387="17",T387="24",T387="25"),"15172425",T387))),IF(AM387="CEBAS","UNICO",IF(VALUE(T387)&lt;=11,"AMBA","INTERIOR"))))</f>
        <v>R13</v>
      </c>
      <c r="AO387" s="20" t="str">
        <f t="shared" ref="AO387:AO450" si="57">+IF(AM387="","-",CONCATENATE(AM387,"_",AN387))</f>
        <v>FINES_R13</v>
      </c>
      <c r="AP387" s="25">
        <f t="shared" si="54"/>
        <v>0.20085003972053531</v>
      </c>
      <c r="AQ387" s="24" t="str">
        <f>+IFERROR(VLOOKUP(Y387,#REF!,2,FALSE),"-")</f>
        <v>-</v>
      </c>
      <c r="AR387" s="13" t="s">
        <v>2394</v>
      </c>
      <c r="AS387" t="s">
        <v>2398</v>
      </c>
      <c r="AT387" t="str">
        <f t="shared" si="55"/>
        <v>Rocha - 210 - Pergamino</v>
      </c>
    </row>
    <row r="388" spans="1:46" ht="15.75" thickBot="1" x14ac:dyDescent="0.3">
      <c r="A388" s="47">
        <v>13</v>
      </c>
      <c r="B388" s="47" t="s">
        <v>1428</v>
      </c>
      <c r="C388" s="47" t="s">
        <v>2378</v>
      </c>
      <c r="D388" s="47" t="s">
        <v>1437</v>
      </c>
      <c r="E388" s="47" t="s">
        <v>549</v>
      </c>
      <c r="F388" s="47" t="s">
        <v>4221</v>
      </c>
      <c r="G388" s="47" t="s">
        <v>4222</v>
      </c>
      <c r="H388" s="47" t="s">
        <v>4223</v>
      </c>
      <c r="I388" s="47" t="s">
        <v>2475</v>
      </c>
      <c r="J388" s="47" t="s">
        <v>4222</v>
      </c>
      <c r="K388" s="47" t="s">
        <v>13309</v>
      </c>
      <c r="L388" s="47">
        <v>0.42847850918769842</v>
      </c>
      <c r="M388" s="47">
        <v>-33.890236649786999</v>
      </c>
      <c r="N388" s="47">
        <v>-60.539653608112999</v>
      </c>
      <c r="O388" s="47" t="s">
        <v>15492</v>
      </c>
      <c r="P388" s="47">
        <v>1</v>
      </c>
      <c r="Q388">
        <v>15</v>
      </c>
      <c r="S388" s="23" t="s">
        <v>2347</v>
      </c>
      <c r="T388" t="str">
        <f t="shared" ref="T388:T451" si="58">+CONCATENATE(IF(A388&lt;10,"0",""),A388)</f>
        <v>13</v>
      </c>
      <c r="V388" t="str">
        <f>+VLOOKUP(B388,MARCO!E:E,1,FALSE)</f>
        <v>Pergamino</v>
      </c>
      <c r="W388" t="s">
        <v>134</v>
      </c>
      <c r="X388" t="s">
        <v>134</v>
      </c>
      <c r="Y388" t="str">
        <f t="shared" ref="Y388:Y451" si="59">+F388</f>
        <v>R 13 - D 81 - 451 - 4191</v>
      </c>
      <c r="Z388" t="s">
        <v>20</v>
      </c>
      <c r="AA388" t="s">
        <v>2349</v>
      </c>
      <c r="AB388" t="s">
        <v>21</v>
      </c>
      <c r="AD388" t="str">
        <f t="shared" ref="AD388:AD451" si="60">+G388</f>
        <v>Ep 52</v>
      </c>
      <c r="AE388" t="s">
        <v>22</v>
      </c>
      <c r="AF388" t="s">
        <v>23</v>
      </c>
      <c r="AG388" t="s">
        <v>26</v>
      </c>
      <c r="AH388" t="s">
        <v>2348</v>
      </c>
      <c r="AI388" s="13">
        <f t="shared" ref="AI388:AI451" si="61">+Q388</f>
        <v>15</v>
      </c>
      <c r="AJ388" s="13">
        <f t="shared" ref="AJ388:AJ451" si="62">+P388</f>
        <v>1</v>
      </c>
      <c r="AK388" s="21">
        <v>1</v>
      </c>
      <c r="AM388" t="s">
        <v>2154</v>
      </c>
      <c r="AN388" t="str">
        <f t="shared" si="56"/>
        <v>R13</v>
      </c>
      <c r="AO388" s="20" t="str">
        <f t="shared" si="57"/>
        <v>FINES_R13</v>
      </c>
      <c r="AP388" s="25">
        <f t="shared" ref="AP388:AP451" si="63">+L388</f>
        <v>0.42847850918769842</v>
      </c>
      <c r="AQ388" s="24" t="str">
        <f>+IFERROR(VLOOKUP(Y388,#REF!,2,FALSE),"-")</f>
        <v>-</v>
      </c>
      <c r="AR388" s="13" t="s">
        <v>2394</v>
      </c>
      <c r="AS388" t="s">
        <v>2398</v>
      </c>
      <c r="AT388" t="str">
        <f t="shared" ref="AT388:AT451" si="64">+H388</f>
        <v>Manzilla - 808 e/ Larreta - Pergamino</v>
      </c>
    </row>
    <row r="389" spans="1:46" ht="15.75" thickBot="1" x14ac:dyDescent="0.3">
      <c r="A389" s="47">
        <v>13</v>
      </c>
      <c r="B389" s="47" t="s">
        <v>1428</v>
      </c>
      <c r="C389" s="47" t="s">
        <v>2378</v>
      </c>
      <c r="D389" s="47" t="s">
        <v>1437</v>
      </c>
      <c r="E389" s="47" t="s">
        <v>549</v>
      </c>
      <c r="F389" s="47" t="s">
        <v>4225</v>
      </c>
      <c r="G389" s="47" t="s">
        <v>4226</v>
      </c>
      <c r="H389" s="47" t="s">
        <v>4227</v>
      </c>
      <c r="I389" s="47" t="s">
        <v>2475</v>
      </c>
      <c r="J389" s="47" t="s">
        <v>4226</v>
      </c>
      <c r="K389" s="47" t="s">
        <v>13310</v>
      </c>
      <c r="L389" s="47">
        <v>0.67204809188842773</v>
      </c>
      <c r="M389" s="47">
        <v>-33.884345998001997</v>
      </c>
      <c r="N389" s="47">
        <v>-60.593889830911003</v>
      </c>
      <c r="O389" s="47" t="s">
        <v>15493</v>
      </c>
      <c r="P389" s="47">
        <v>1</v>
      </c>
      <c r="Q389">
        <v>16</v>
      </c>
      <c r="S389" s="23" t="s">
        <v>2347</v>
      </c>
      <c r="T389" t="str">
        <f t="shared" si="58"/>
        <v>13</v>
      </c>
      <c r="V389" t="str">
        <f>+VLOOKUP(B389,MARCO!E:E,1,FALSE)</f>
        <v>Pergamino</v>
      </c>
      <c r="W389" t="s">
        <v>134</v>
      </c>
      <c r="X389" t="s">
        <v>134</v>
      </c>
      <c r="Y389" t="str">
        <f t="shared" si="59"/>
        <v>R 13 - D 81 - 451 - 4192</v>
      </c>
      <c r="Z389" t="s">
        <v>20</v>
      </c>
      <c r="AA389" t="s">
        <v>2349</v>
      </c>
      <c r="AB389" t="s">
        <v>21</v>
      </c>
      <c r="AD389" t="str">
        <f t="shared" si="60"/>
        <v>Ep 18</v>
      </c>
      <c r="AE389" t="s">
        <v>22</v>
      </c>
      <c r="AF389" t="s">
        <v>23</v>
      </c>
      <c r="AG389" t="s">
        <v>26</v>
      </c>
      <c r="AH389" t="s">
        <v>2348</v>
      </c>
      <c r="AI389" s="13">
        <f t="shared" si="61"/>
        <v>16</v>
      </c>
      <c r="AJ389" s="13">
        <f t="shared" si="62"/>
        <v>1</v>
      </c>
      <c r="AK389" s="21">
        <v>1</v>
      </c>
      <c r="AM389" t="s">
        <v>2154</v>
      </c>
      <c r="AN389" t="str">
        <f t="shared" si="56"/>
        <v>R13</v>
      </c>
      <c r="AO389" s="20" t="str">
        <f t="shared" si="57"/>
        <v>FINES_R13</v>
      </c>
      <c r="AP389" s="25">
        <f t="shared" si="63"/>
        <v>0.67204809188842773</v>
      </c>
      <c r="AQ389" s="24" t="str">
        <f>+IFERROR(VLOOKUP(Y389,#REF!,2,FALSE),"-")</f>
        <v>-</v>
      </c>
      <c r="AR389" s="13" t="s">
        <v>2394</v>
      </c>
      <c r="AS389" t="s">
        <v>2398</v>
      </c>
      <c r="AT389" t="str">
        <f t="shared" si="64"/>
        <v>Las Golondrinas - 2842 e/ Los Ceibos - Pergamino</v>
      </c>
    </row>
    <row r="390" spans="1:46" ht="15.75" thickBot="1" x14ac:dyDescent="0.3">
      <c r="A390" s="47">
        <v>13</v>
      </c>
      <c r="B390" s="47" t="s">
        <v>1428</v>
      </c>
      <c r="C390" s="47" t="s">
        <v>2378</v>
      </c>
      <c r="D390" s="47" t="s">
        <v>1437</v>
      </c>
      <c r="E390" s="47" t="s">
        <v>549</v>
      </c>
      <c r="F390" s="47" t="s">
        <v>4229</v>
      </c>
      <c r="G390" s="47" t="s">
        <v>2279</v>
      </c>
      <c r="H390" s="47" t="s">
        <v>4230</v>
      </c>
      <c r="I390" s="47" t="s">
        <v>2475</v>
      </c>
      <c r="J390" s="47" t="s">
        <v>4232</v>
      </c>
      <c r="K390" s="47" t="s">
        <v>13311</v>
      </c>
      <c r="L390" s="47">
        <v>0.549934983253479</v>
      </c>
      <c r="M390" s="47">
        <v>-33.891677000000001</v>
      </c>
      <c r="N390" s="47">
        <v>-60.5894409</v>
      </c>
      <c r="O390" s="47" t="s">
        <v>15494</v>
      </c>
      <c r="P390" s="47">
        <v>1</v>
      </c>
      <c r="Q390">
        <v>27</v>
      </c>
      <c r="S390" s="23" t="s">
        <v>2347</v>
      </c>
      <c r="T390" t="str">
        <f t="shared" si="58"/>
        <v>13</v>
      </c>
      <c r="V390" t="str">
        <f>+VLOOKUP(B390,MARCO!E:E,1,FALSE)</f>
        <v>Pergamino</v>
      </c>
      <c r="W390" t="s">
        <v>134</v>
      </c>
      <c r="X390" t="s">
        <v>134</v>
      </c>
      <c r="Y390" t="str">
        <f t="shared" si="59"/>
        <v>R 13 - D 81 - 451 - 2880</v>
      </c>
      <c r="Z390" t="s">
        <v>20</v>
      </c>
      <c r="AA390" t="s">
        <v>2349</v>
      </c>
      <c r="AB390" t="s">
        <v>21</v>
      </c>
      <c r="AD390" t="str">
        <f t="shared" si="60"/>
        <v>Centro Barrial San Cayetano</v>
      </c>
      <c r="AE390" t="s">
        <v>22</v>
      </c>
      <c r="AF390" t="s">
        <v>23</v>
      </c>
      <c r="AG390" t="s">
        <v>26</v>
      </c>
      <c r="AH390" t="s">
        <v>2348</v>
      </c>
      <c r="AI390" s="13">
        <f t="shared" si="61"/>
        <v>27</v>
      </c>
      <c r="AJ390" s="13">
        <f t="shared" si="62"/>
        <v>1</v>
      </c>
      <c r="AK390" s="21">
        <v>1</v>
      </c>
      <c r="AM390" t="s">
        <v>2154</v>
      </c>
      <c r="AN390" t="str">
        <f t="shared" si="56"/>
        <v>R13</v>
      </c>
      <c r="AO390" s="20" t="str">
        <f t="shared" si="57"/>
        <v>FINES_R13</v>
      </c>
      <c r="AP390" s="25">
        <f t="shared" si="63"/>
        <v>0.549934983253479</v>
      </c>
      <c r="AQ390" s="24" t="str">
        <f>+IFERROR(VLOOKUP(Y390,#REF!,2,FALSE),"-")</f>
        <v>-</v>
      </c>
      <c r="AR390" s="13" t="s">
        <v>2394</v>
      </c>
      <c r="AS390" t="s">
        <v>2398</v>
      </c>
      <c r="AT390" t="str">
        <f t="shared" si="64"/>
        <v>Falucho 884 - 00075 y San Marin - Pergamino</v>
      </c>
    </row>
    <row r="391" spans="1:46" ht="15.75" thickBot="1" x14ac:dyDescent="0.3">
      <c r="A391" s="47">
        <v>13</v>
      </c>
      <c r="B391" s="47" t="s">
        <v>1428</v>
      </c>
      <c r="C391" s="47" t="s">
        <v>2378</v>
      </c>
      <c r="D391" s="47" t="s">
        <v>1437</v>
      </c>
      <c r="E391" s="47" t="s">
        <v>549</v>
      </c>
      <c r="F391" s="47" t="s">
        <v>4233</v>
      </c>
      <c r="G391" s="47" t="s">
        <v>4204</v>
      </c>
      <c r="H391" s="47" t="s">
        <v>4234</v>
      </c>
      <c r="I391" s="47" t="s">
        <v>2475</v>
      </c>
      <c r="J391" s="47" t="s">
        <v>4204</v>
      </c>
      <c r="K391" s="47" t="s">
        <v>13312</v>
      </c>
      <c r="L391" s="47">
        <v>0.28747373819351202</v>
      </c>
      <c r="M391" s="47">
        <v>-34.009218390000001</v>
      </c>
      <c r="N391" s="47">
        <v>-60.48620081</v>
      </c>
      <c r="O391" s="47" t="s">
        <v>15495</v>
      </c>
      <c r="P391" s="47">
        <v>1</v>
      </c>
      <c r="Q391">
        <v>16</v>
      </c>
      <c r="S391" s="23" t="s">
        <v>2347</v>
      </c>
      <c r="T391" t="str">
        <f t="shared" si="58"/>
        <v>13</v>
      </c>
      <c r="V391" t="str">
        <f>+VLOOKUP(B391,MARCO!E:E,1,FALSE)</f>
        <v>Pergamino</v>
      </c>
      <c r="W391" t="s">
        <v>134</v>
      </c>
      <c r="X391" t="s">
        <v>134</v>
      </c>
      <c r="Y391" t="str">
        <f t="shared" si="59"/>
        <v>R 13 - D 81 - 451 - 2328</v>
      </c>
      <c r="Z391" t="s">
        <v>20</v>
      </c>
      <c r="AA391" t="s">
        <v>2349</v>
      </c>
      <c r="AB391" t="s">
        <v>21</v>
      </c>
      <c r="AD391" t="str">
        <f t="shared" si="60"/>
        <v>Granja San Camilo</v>
      </c>
      <c r="AE391" t="s">
        <v>22</v>
      </c>
      <c r="AF391" t="s">
        <v>23</v>
      </c>
      <c r="AG391" t="s">
        <v>26</v>
      </c>
      <c r="AH391" t="s">
        <v>2348</v>
      </c>
      <c r="AI391" s="13">
        <f t="shared" si="61"/>
        <v>16</v>
      </c>
      <c r="AJ391" s="13">
        <f t="shared" si="62"/>
        <v>1</v>
      </c>
      <c r="AK391" s="21">
        <v>1</v>
      </c>
      <c r="AM391" t="s">
        <v>2154</v>
      </c>
      <c r="AN391" t="str">
        <f t="shared" si="56"/>
        <v>R13</v>
      </c>
      <c r="AO391" s="20" t="str">
        <f t="shared" si="57"/>
        <v>FINES_R13</v>
      </c>
      <c r="AP391" s="25">
        <f t="shared" si="63"/>
        <v>0.28747373819351202</v>
      </c>
      <c r="AQ391" s="24" t="str">
        <f>+IFERROR(VLOOKUP(Y391,#REF!,2,FALSE),"-")</f>
        <v>-</v>
      </c>
      <c r="AR391" s="13" t="s">
        <v>2394</v>
      </c>
      <c r="AS391" t="s">
        <v>2397</v>
      </c>
      <c r="AT391" t="str">
        <f t="shared" si="64"/>
        <v>Ruta 32 2,5 Km - 32 e/ Ruta 32 y Ruta 32 - Pergamino Centenario</v>
      </c>
    </row>
    <row r="392" spans="1:46" ht="15.75" thickBot="1" x14ac:dyDescent="0.3">
      <c r="A392" s="47">
        <v>13</v>
      </c>
      <c r="B392" s="47" t="s">
        <v>1542</v>
      </c>
      <c r="C392" s="47" t="s">
        <v>2378</v>
      </c>
      <c r="D392" s="47" t="s">
        <v>1546</v>
      </c>
      <c r="E392" s="47" t="s">
        <v>180</v>
      </c>
      <c r="F392" s="47" t="s">
        <v>4236</v>
      </c>
      <c r="G392" s="47" t="s">
        <v>4237</v>
      </c>
      <c r="H392" s="47" t="s">
        <v>4238</v>
      </c>
      <c r="I392" s="47" t="s">
        <v>2414</v>
      </c>
      <c r="J392" s="47"/>
      <c r="K392" s="47" t="s">
        <v>13313</v>
      </c>
      <c r="L392" s="47">
        <v>0.21951678395271301</v>
      </c>
      <c r="M392" s="47">
        <v>-34.194461616729001</v>
      </c>
      <c r="N392" s="47">
        <v>-60.734762944575998</v>
      </c>
      <c r="O392" s="47" t="s">
        <v>15496</v>
      </c>
      <c r="P392" s="47">
        <v>4</v>
      </c>
      <c r="Q392">
        <v>85</v>
      </c>
      <c r="S392" s="23" t="s">
        <v>2347</v>
      </c>
      <c r="T392" t="str">
        <f t="shared" si="58"/>
        <v>13</v>
      </c>
      <c r="V392" t="str">
        <f>+VLOOKUP(B392,MARCO!E:E,1,FALSE)</f>
        <v>Rojas</v>
      </c>
      <c r="W392" t="s">
        <v>134</v>
      </c>
      <c r="X392" t="s">
        <v>134</v>
      </c>
      <c r="Y392" t="str">
        <f t="shared" si="59"/>
        <v>R 13 - D 89 - 451 - 4625</v>
      </c>
      <c r="Z392" t="s">
        <v>20</v>
      </c>
      <c r="AA392" t="s">
        <v>2349</v>
      </c>
      <c r="AB392" t="s">
        <v>21</v>
      </c>
      <c r="AD392" t="str">
        <f t="shared" si="60"/>
        <v>Ep Nº 8</v>
      </c>
      <c r="AE392" t="s">
        <v>22</v>
      </c>
      <c r="AF392" t="s">
        <v>23</v>
      </c>
      <c r="AG392" t="s">
        <v>26</v>
      </c>
      <c r="AH392" t="s">
        <v>2348</v>
      </c>
      <c r="AI392" s="13">
        <f t="shared" si="61"/>
        <v>85</v>
      </c>
      <c r="AJ392" s="13">
        <f t="shared" si="62"/>
        <v>4</v>
      </c>
      <c r="AK392" s="21">
        <v>1</v>
      </c>
      <c r="AM392" t="s">
        <v>2154</v>
      </c>
      <c r="AN392" t="str">
        <f t="shared" si="56"/>
        <v>R13</v>
      </c>
      <c r="AO392" s="20" t="str">
        <f t="shared" si="57"/>
        <v>FINES_R13</v>
      </c>
      <c r="AP392" s="25">
        <f t="shared" si="63"/>
        <v>0.21951678395271301</v>
      </c>
      <c r="AQ392" s="24" t="str">
        <f>+IFERROR(VLOOKUP(Y392,#REF!,2,FALSE),"-")</f>
        <v>-</v>
      </c>
      <c r="AR392" s="13" t="s">
        <v>2394</v>
      </c>
      <c r="AS392" t="s">
        <v>2397</v>
      </c>
      <c r="AT392" t="str">
        <f t="shared" si="64"/>
        <v>Avellaneda - 272 e/ J. G. MuÑoz y Dardo Rocha - Rojas Centro</v>
      </c>
    </row>
    <row r="393" spans="1:46" ht="15.75" thickBot="1" x14ac:dyDescent="0.3">
      <c r="A393" s="47">
        <v>13</v>
      </c>
      <c r="B393" s="47" t="s">
        <v>1542</v>
      </c>
      <c r="C393" s="47" t="s">
        <v>2378</v>
      </c>
      <c r="D393" s="47" t="s">
        <v>1546</v>
      </c>
      <c r="E393" s="47" t="s">
        <v>180</v>
      </c>
      <c r="F393" s="47" t="s">
        <v>4241</v>
      </c>
      <c r="G393" s="47" t="s">
        <v>4242</v>
      </c>
      <c r="H393" s="47" t="s">
        <v>4243</v>
      </c>
      <c r="I393" s="47" t="s">
        <v>2414</v>
      </c>
      <c r="J393" s="47"/>
      <c r="K393" s="47" t="s">
        <v>13314</v>
      </c>
      <c r="L393" s="47">
        <v>0.382374107837677</v>
      </c>
      <c r="M393" s="47">
        <v>-34.356165029511999</v>
      </c>
      <c r="N393" s="47">
        <v>-60.786074731855003</v>
      </c>
      <c r="O393" s="47" t="s">
        <v>15497</v>
      </c>
      <c r="P393" s="47">
        <v>1</v>
      </c>
      <c r="Q393">
        <v>13</v>
      </c>
      <c r="S393" s="23" t="s">
        <v>2347</v>
      </c>
      <c r="T393" t="str">
        <f t="shared" si="58"/>
        <v>13</v>
      </c>
      <c r="V393" t="str">
        <f>+VLOOKUP(B393,MARCO!E:E,1,FALSE)</f>
        <v>Rojas</v>
      </c>
      <c r="W393" t="s">
        <v>134</v>
      </c>
      <c r="X393" t="s">
        <v>134</v>
      </c>
      <c r="Y393" t="str">
        <f t="shared" si="59"/>
        <v>R 13 - D 89 - 451 - 3622</v>
      </c>
      <c r="Z393" t="s">
        <v>20</v>
      </c>
      <c r="AA393" t="s">
        <v>2349</v>
      </c>
      <c r="AB393" t="s">
        <v>21</v>
      </c>
      <c r="AD393" t="str">
        <f t="shared" si="60"/>
        <v>Centro Cultural (rural)</v>
      </c>
      <c r="AE393" t="s">
        <v>22</v>
      </c>
      <c r="AF393" t="s">
        <v>23</v>
      </c>
      <c r="AG393" t="s">
        <v>26</v>
      </c>
      <c r="AH393" t="s">
        <v>2348</v>
      </c>
      <c r="AI393" s="13">
        <f t="shared" si="61"/>
        <v>13</v>
      </c>
      <c r="AJ393" s="13">
        <f t="shared" si="62"/>
        <v>1</v>
      </c>
      <c r="AK393" s="21">
        <v>1</v>
      </c>
      <c r="AM393" t="s">
        <v>2154</v>
      </c>
      <c r="AN393" t="str">
        <f t="shared" si="56"/>
        <v>R13</v>
      </c>
      <c r="AO393" s="20" t="str">
        <f t="shared" si="57"/>
        <v>FINES_R13</v>
      </c>
      <c r="AP393" s="25">
        <f t="shared" si="63"/>
        <v>0.382374107837677</v>
      </c>
      <c r="AQ393" s="24" t="str">
        <f>+IFERROR(VLOOKUP(Y393,#REF!,2,FALSE),"-")</f>
        <v>-</v>
      </c>
      <c r="AR393" s="13" t="s">
        <v>2394</v>
      </c>
      <c r="AS393" t="s">
        <v>2398</v>
      </c>
      <c r="AT393" t="str">
        <f t="shared" si="64"/>
        <v>Luis Saavedra - e/ Av. Gob. Carlos AloÉ y San Luis Gonzaga - Rafael Obligado Centro</v>
      </c>
    </row>
    <row r="394" spans="1:46" ht="15.75" thickBot="1" x14ac:dyDescent="0.3">
      <c r="A394" s="47">
        <v>13</v>
      </c>
      <c r="B394" s="47" t="s">
        <v>4247</v>
      </c>
      <c r="C394" s="47" t="s">
        <v>2378</v>
      </c>
      <c r="D394" s="47" t="s">
        <v>1572</v>
      </c>
      <c r="E394" s="47" t="s">
        <v>180</v>
      </c>
      <c r="F394" s="47" t="s">
        <v>4248</v>
      </c>
      <c r="G394" s="47" t="s">
        <v>2280</v>
      </c>
      <c r="H394" s="47" t="s">
        <v>4249</v>
      </c>
      <c r="I394" s="47" t="s">
        <v>2414</v>
      </c>
      <c r="J394" s="47"/>
      <c r="K394" s="47" t="s">
        <v>13315</v>
      </c>
      <c r="L394" s="47">
        <v>0.25907361507415771</v>
      </c>
      <c r="M394" s="47">
        <v>-34.249641089892002</v>
      </c>
      <c r="N394" s="47">
        <v>-59.477509108524004</v>
      </c>
      <c r="O394" s="47" t="s">
        <v>15498</v>
      </c>
      <c r="P394" s="47">
        <v>1</v>
      </c>
      <c r="Q394">
        <v>13</v>
      </c>
      <c r="S394" s="23" t="s">
        <v>2347</v>
      </c>
      <c r="T394" t="str">
        <f t="shared" si="58"/>
        <v>13</v>
      </c>
      <c r="V394" t="str">
        <f>+VLOOKUP(B394,MARCO!E:E,1,FALSE)</f>
        <v>San Antonio de Areco</v>
      </c>
      <c r="W394" t="s">
        <v>134</v>
      </c>
      <c r="X394" t="s">
        <v>134</v>
      </c>
      <c r="Y394" t="str">
        <f t="shared" si="59"/>
        <v>R 13 - D 94 - 451 - 3008</v>
      </c>
      <c r="Z394" t="s">
        <v>20</v>
      </c>
      <c r="AA394" t="s">
        <v>2349</v>
      </c>
      <c r="AB394" t="s">
        <v>21</v>
      </c>
      <c r="AD394" t="str">
        <f t="shared" si="60"/>
        <v>Esc. Secundaria 2</v>
      </c>
      <c r="AE394" t="s">
        <v>22</v>
      </c>
      <c r="AF394" t="s">
        <v>23</v>
      </c>
      <c r="AG394" t="s">
        <v>26</v>
      </c>
      <c r="AH394" t="s">
        <v>2348</v>
      </c>
      <c r="AI394" s="13">
        <f t="shared" si="61"/>
        <v>13</v>
      </c>
      <c r="AJ394" s="13">
        <f t="shared" si="62"/>
        <v>1</v>
      </c>
      <c r="AK394" s="21">
        <v>1</v>
      </c>
      <c r="AM394" t="s">
        <v>2154</v>
      </c>
      <c r="AN394" t="str">
        <f t="shared" si="56"/>
        <v>R13</v>
      </c>
      <c r="AO394" s="20" t="str">
        <f t="shared" si="57"/>
        <v>FINES_R13</v>
      </c>
      <c r="AP394" s="25">
        <f t="shared" si="63"/>
        <v>0.25907361507415771</v>
      </c>
      <c r="AQ394" s="24" t="str">
        <f>+IFERROR(VLOOKUP(Y394,#REF!,2,FALSE),"-")</f>
        <v>-</v>
      </c>
      <c r="AR394" s="13" t="s">
        <v>2394</v>
      </c>
      <c r="AS394" t="s">
        <v>2397</v>
      </c>
      <c r="AT394" t="str">
        <f t="shared" si="64"/>
        <v>Italia - 377 e/ Del Valle y Italia - San Antonio De Areco San Antonio De Areco</v>
      </c>
    </row>
    <row r="395" spans="1:46" ht="15.75" thickBot="1" x14ac:dyDescent="0.3">
      <c r="A395" s="47">
        <v>14</v>
      </c>
      <c r="B395" s="47" t="s">
        <v>1981</v>
      </c>
      <c r="C395" s="47" t="s">
        <v>2378</v>
      </c>
      <c r="D395" s="47" t="s">
        <v>1984</v>
      </c>
      <c r="E395" s="47" t="s">
        <v>172</v>
      </c>
      <c r="F395" s="47" t="s">
        <v>4251</v>
      </c>
      <c r="G395" s="47" t="s">
        <v>4252</v>
      </c>
      <c r="H395" s="47" t="s">
        <v>4253</v>
      </c>
      <c r="I395" s="47" t="s">
        <v>2414</v>
      </c>
      <c r="J395" s="47"/>
      <c r="K395" s="47" t="s">
        <v>13316</v>
      </c>
      <c r="L395" s="47">
        <v>0.25422433018684393</v>
      </c>
      <c r="M395" s="47">
        <v>-34.845216800000003</v>
      </c>
      <c r="N395" s="47">
        <v>-62.466427500000002</v>
      </c>
      <c r="O395" s="47" t="s">
        <v>15499</v>
      </c>
      <c r="P395" s="47">
        <v>2</v>
      </c>
      <c r="Q395">
        <v>27</v>
      </c>
      <c r="S395" s="23" t="s">
        <v>2347</v>
      </c>
      <c r="T395" t="str">
        <f t="shared" si="58"/>
        <v>14</v>
      </c>
      <c r="V395" t="str">
        <f>+VLOOKUP(B395,MARCO!E:E,1,FALSE)</f>
        <v>Florentino Ameghino</v>
      </c>
      <c r="W395" t="s">
        <v>134</v>
      </c>
      <c r="X395" t="s">
        <v>134</v>
      </c>
      <c r="Y395" t="str">
        <f t="shared" si="59"/>
        <v>R 14 - D 128 - 451 - 4063</v>
      </c>
      <c r="Z395" t="s">
        <v>20</v>
      </c>
      <c r="AA395" t="s">
        <v>2349</v>
      </c>
      <c r="AB395" t="s">
        <v>21</v>
      </c>
      <c r="AD395" t="str">
        <f t="shared" si="60"/>
        <v>Isfdyt N 164</v>
      </c>
      <c r="AE395" t="s">
        <v>22</v>
      </c>
      <c r="AF395" t="s">
        <v>23</v>
      </c>
      <c r="AG395" t="s">
        <v>26</v>
      </c>
      <c r="AH395" t="s">
        <v>2348</v>
      </c>
      <c r="AI395" s="13">
        <f t="shared" si="61"/>
        <v>27</v>
      </c>
      <c r="AJ395" s="13">
        <f t="shared" si="62"/>
        <v>2</v>
      </c>
      <c r="AK395" s="21">
        <v>1</v>
      </c>
      <c r="AM395" t="s">
        <v>2154</v>
      </c>
      <c r="AN395" t="str">
        <f t="shared" si="56"/>
        <v>R14</v>
      </c>
      <c r="AO395" s="20" t="str">
        <f t="shared" si="57"/>
        <v>FINES_R14</v>
      </c>
      <c r="AP395" s="25">
        <f t="shared" si="63"/>
        <v>0.25422433018684393</v>
      </c>
      <c r="AQ395" s="24" t="str">
        <f>+IFERROR(VLOOKUP(Y395,#REF!,2,FALSE),"-")</f>
        <v>-</v>
      </c>
      <c r="AR395" s="13" t="s">
        <v>2394</v>
      </c>
      <c r="AS395" t="s">
        <v>2397</v>
      </c>
      <c r="AT395" t="str">
        <f t="shared" si="64"/>
        <v>Calle 3 - e/ 36 y 38 - Ameghino Ameghino 1</v>
      </c>
    </row>
    <row r="396" spans="1:46" ht="15.75" thickBot="1" x14ac:dyDescent="0.3">
      <c r="A396" s="47">
        <v>14</v>
      </c>
      <c r="B396" s="47" t="s">
        <v>1981</v>
      </c>
      <c r="C396" s="47" t="s">
        <v>2378</v>
      </c>
      <c r="D396" s="47" t="s">
        <v>1984</v>
      </c>
      <c r="E396" s="47" t="s">
        <v>172</v>
      </c>
      <c r="F396" s="47" t="s">
        <v>4256</v>
      </c>
      <c r="G396" s="47" t="s">
        <v>2275</v>
      </c>
      <c r="H396" s="47" t="s">
        <v>4257</v>
      </c>
      <c r="I396" s="47" t="s">
        <v>2414</v>
      </c>
      <c r="J396" s="47"/>
      <c r="K396" s="47" t="s">
        <v>13317</v>
      </c>
      <c r="L396" s="47">
        <v>0.38824889063835138</v>
      </c>
      <c r="M396" s="47">
        <v>-34.8415710531306</v>
      </c>
      <c r="N396" s="47">
        <v>-62.4593182046941</v>
      </c>
      <c r="O396" s="47" t="s">
        <v>15500</v>
      </c>
      <c r="P396" s="47">
        <v>1</v>
      </c>
      <c r="Q396">
        <v>15</v>
      </c>
      <c r="S396" s="23" t="s">
        <v>2347</v>
      </c>
      <c r="T396" t="str">
        <f t="shared" si="58"/>
        <v>14</v>
      </c>
      <c r="V396" t="str">
        <f>+VLOOKUP(B396,MARCO!E:E,1,FALSE)</f>
        <v>Florentino Ameghino</v>
      </c>
      <c r="W396" t="s">
        <v>134</v>
      </c>
      <c r="X396" t="s">
        <v>134</v>
      </c>
      <c r="Y396" t="str">
        <f t="shared" si="59"/>
        <v>R 14 - D 128 - 451 - 2776</v>
      </c>
      <c r="Z396" t="s">
        <v>20</v>
      </c>
      <c r="AA396" t="s">
        <v>2349</v>
      </c>
      <c r="AB396" t="s">
        <v>21</v>
      </c>
      <c r="AD396" t="str">
        <f t="shared" si="60"/>
        <v>Escuela Primaria N° 4</v>
      </c>
      <c r="AE396" t="s">
        <v>22</v>
      </c>
      <c r="AF396" t="s">
        <v>23</v>
      </c>
      <c r="AG396" t="s">
        <v>26</v>
      </c>
      <c r="AH396" t="s">
        <v>2348</v>
      </c>
      <c r="AI396" s="13">
        <f t="shared" si="61"/>
        <v>15</v>
      </c>
      <c r="AJ396" s="13">
        <f t="shared" si="62"/>
        <v>1</v>
      </c>
      <c r="AK396" s="21">
        <v>1</v>
      </c>
      <c r="AM396" t="s">
        <v>2154</v>
      </c>
      <c r="AN396" t="str">
        <f t="shared" si="56"/>
        <v>R14</v>
      </c>
      <c r="AO396" s="20" t="str">
        <f t="shared" si="57"/>
        <v>FINES_R14</v>
      </c>
      <c r="AP396" s="25">
        <f t="shared" si="63"/>
        <v>0.38824889063835138</v>
      </c>
      <c r="AQ396" s="24" t="str">
        <f>+IFERROR(VLOOKUP(Y396,#REF!,2,FALSE),"-")</f>
        <v>-</v>
      </c>
      <c r="AR396" s="13" t="s">
        <v>2394</v>
      </c>
      <c r="AS396" t="s">
        <v>2397</v>
      </c>
      <c r="AT396" t="str">
        <f t="shared" si="64"/>
        <v>Calle 9 - 406 e/ 9 y 11 - Ameghino Ameghino 1</v>
      </c>
    </row>
    <row r="397" spans="1:46" ht="15.75" thickBot="1" x14ac:dyDescent="0.3">
      <c r="A397" s="47">
        <v>14</v>
      </c>
      <c r="B397" s="47" t="s">
        <v>517</v>
      </c>
      <c r="C397" s="47" t="s">
        <v>2378</v>
      </c>
      <c r="D397" s="47" t="s">
        <v>523</v>
      </c>
      <c r="E397" s="47" t="s">
        <v>180</v>
      </c>
      <c r="F397" s="47" t="s">
        <v>4259</v>
      </c>
      <c r="G397" s="47" t="s">
        <v>4260</v>
      </c>
      <c r="H397" s="47" t="s">
        <v>4261</v>
      </c>
      <c r="I397" s="47" t="s">
        <v>2414</v>
      </c>
      <c r="J397" s="47"/>
      <c r="K397" s="47" t="s">
        <v>13318</v>
      </c>
      <c r="L397" s="47">
        <v>0.41246765851974487</v>
      </c>
      <c r="M397" s="47">
        <v>-34.640614580598204</v>
      </c>
      <c r="N397" s="47">
        <v>-60.483505294633503</v>
      </c>
      <c r="O397" s="47" t="s">
        <v>15501</v>
      </c>
      <c r="P397" s="47">
        <v>3</v>
      </c>
      <c r="Q397">
        <v>59</v>
      </c>
      <c r="S397" s="23" t="s">
        <v>2347</v>
      </c>
      <c r="T397" t="str">
        <f t="shared" si="58"/>
        <v>14</v>
      </c>
      <c r="V397" t="str">
        <f>+VLOOKUP(B397,MARCO!E:E,1,FALSE)</f>
        <v>Chacabuco</v>
      </c>
      <c r="W397" t="s">
        <v>134</v>
      </c>
      <c r="X397" t="s">
        <v>134</v>
      </c>
      <c r="Y397" t="str">
        <f t="shared" si="59"/>
        <v>R 14 - D 26 - 451 - 1396</v>
      </c>
      <c r="Z397" t="s">
        <v>20</v>
      </c>
      <c r="AA397" t="s">
        <v>2349</v>
      </c>
      <c r="AB397" t="s">
        <v>21</v>
      </c>
      <c r="AD397" t="str">
        <f t="shared" si="60"/>
        <v>E.p. 22</v>
      </c>
      <c r="AE397" t="s">
        <v>22</v>
      </c>
      <c r="AF397" t="s">
        <v>23</v>
      </c>
      <c r="AG397" t="s">
        <v>26</v>
      </c>
      <c r="AH397" t="s">
        <v>2348</v>
      </c>
      <c r="AI397" s="13">
        <f t="shared" si="61"/>
        <v>59</v>
      </c>
      <c r="AJ397" s="13">
        <f t="shared" si="62"/>
        <v>3</v>
      </c>
      <c r="AK397" s="21">
        <v>1</v>
      </c>
      <c r="AM397" t="s">
        <v>2154</v>
      </c>
      <c r="AN397" t="str">
        <f t="shared" si="56"/>
        <v>R14</v>
      </c>
      <c r="AO397" s="20" t="str">
        <f t="shared" si="57"/>
        <v>FINES_R14</v>
      </c>
      <c r="AP397" s="25">
        <f t="shared" si="63"/>
        <v>0.41246765851974487</v>
      </c>
      <c r="AQ397" s="24" t="str">
        <f>+IFERROR(VLOOKUP(Y397,#REF!,2,FALSE),"-")</f>
        <v>-</v>
      </c>
      <c r="AR397" s="13" t="s">
        <v>2394</v>
      </c>
      <c r="AS397" t="s">
        <v>2398</v>
      </c>
      <c r="AT397" t="str">
        <f t="shared" si="64"/>
        <v>Acceso Juan Xxiii Y Callao - e/ Callao - Chacabuco Chacabuco</v>
      </c>
    </row>
    <row r="398" spans="1:46" ht="15.75" thickBot="1" x14ac:dyDescent="0.3">
      <c r="A398" s="47">
        <v>14</v>
      </c>
      <c r="B398" s="47" t="s">
        <v>517</v>
      </c>
      <c r="C398" s="47" t="s">
        <v>2378</v>
      </c>
      <c r="D398" s="47" t="s">
        <v>523</v>
      </c>
      <c r="E398" s="47" t="s">
        <v>180</v>
      </c>
      <c r="F398" s="47" t="s">
        <v>4263</v>
      </c>
      <c r="G398" s="47" t="s">
        <v>4264</v>
      </c>
      <c r="H398" s="47" t="s">
        <v>4265</v>
      </c>
      <c r="I398" s="47" t="s">
        <v>2414</v>
      </c>
      <c r="J398" s="47"/>
      <c r="K398" s="47" t="s">
        <v>13319</v>
      </c>
      <c r="L398" s="47">
        <v>0.5263860821723938</v>
      </c>
      <c r="M398" s="47">
        <v>-34.658988749999999</v>
      </c>
      <c r="N398" s="47">
        <v>-60.466469050000001</v>
      </c>
      <c r="O398" s="47" t="s">
        <v>15502</v>
      </c>
      <c r="P398" s="47">
        <v>4</v>
      </c>
      <c r="Q398">
        <v>81</v>
      </c>
      <c r="S398" s="23" t="s">
        <v>2347</v>
      </c>
      <c r="T398" t="str">
        <f t="shared" si="58"/>
        <v>14</v>
      </c>
      <c r="V398" t="str">
        <f>+VLOOKUP(B398,MARCO!E:E,1,FALSE)</f>
        <v>Chacabuco</v>
      </c>
      <c r="W398" t="s">
        <v>134</v>
      </c>
      <c r="X398" t="s">
        <v>134</v>
      </c>
      <c r="Y398" t="str">
        <f t="shared" si="59"/>
        <v>R 14 - D 26 - 451 - 1397</v>
      </c>
      <c r="Z398" t="s">
        <v>20</v>
      </c>
      <c r="AA398" t="s">
        <v>2349</v>
      </c>
      <c r="AB398" t="s">
        <v>21</v>
      </c>
      <c r="AD398" t="str">
        <f t="shared" si="60"/>
        <v>Anexo 3011</v>
      </c>
      <c r="AE398" t="s">
        <v>22</v>
      </c>
      <c r="AF398" t="s">
        <v>23</v>
      </c>
      <c r="AG398" t="s">
        <v>26</v>
      </c>
      <c r="AH398" t="s">
        <v>2348</v>
      </c>
      <c r="AI398" s="13">
        <f t="shared" si="61"/>
        <v>81</v>
      </c>
      <c r="AJ398" s="13">
        <f t="shared" si="62"/>
        <v>4</v>
      </c>
      <c r="AK398" s="21">
        <v>1</v>
      </c>
      <c r="AM398" t="s">
        <v>2154</v>
      </c>
      <c r="AN398" t="str">
        <f t="shared" si="56"/>
        <v>R14</v>
      </c>
      <c r="AO398" s="20" t="str">
        <f t="shared" si="57"/>
        <v>FINES_R14</v>
      </c>
      <c r="AP398" s="25">
        <f t="shared" si="63"/>
        <v>0.5263860821723938</v>
      </c>
      <c r="AQ398" s="24" t="str">
        <f>+IFERROR(VLOOKUP(Y398,#REF!,2,FALSE),"-")</f>
        <v>-</v>
      </c>
      <c r="AR398" s="13" t="s">
        <v>2394</v>
      </c>
      <c r="AS398" t="s">
        <v>2397</v>
      </c>
      <c r="AT398" t="str">
        <f t="shared" si="64"/>
        <v>Calle 12 - 20 e/ Padre Doglia y Av. Saavedra - Chacabuco Chacabuco</v>
      </c>
    </row>
    <row r="399" spans="1:46" ht="15.75" thickBot="1" x14ac:dyDescent="0.3">
      <c r="A399" s="47">
        <v>14</v>
      </c>
      <c r="B399" s="47" t="s">
        <v>517</v>
      </c>
      <c r="C399" s="47" t="s">
        <v>2378</v>
      </c>
      <c r="D399" s="47" t="s">
        <v>523</v>
      </c>
      <c r="E399" s="47" t="s">
        <v>180</v>
      </c>
      <c r="F399" s="47" t="s">
        <v>4267</v>
      </c>
      <c r="G399" s="47" t="s">
        <v>4268</v>
      </c>
      <c r="H399" s="47" t="s">
        <v>4269</v>
      </c>
      <c r="I399" s="47" t="s">
        <v>2414</v>
      </c>
      <c r="J399" s="47"/>
      <c r="K399" s="47" t="s">
        <v>13320</v>
      </c>
      <c r="L399" s="47">
        <v>0.37436768412590032</v>
      </c>
      <c r="M399" s="47">
        <v>-34.633472756662201</v>
      </c>
      <c r="N399" s="47">
        <v>-60.466685965084999</v>
      </c>
      <c r="O399" s="47" t="s">
        <v>15503</v>
      </c>
      <c r="P399" s="47">
        <v>3</v>
      </c>
      <c r="Q399">
        <v>38</v>
      </c>
      <c r="S399" s="23" t="s">
        <v>2347</v>
      </c>
      <c r="T399" t="str">
        <f t="shared" si="58"/>
        <v>14</v>
      </c>
      <c r="V399" t="str">
        <f>+VLOOKUP(B399,MARCO!E:E,1,FALSE)</f>
        <v>Chacabuco</v>
      </c>
      <c r="W399" t="s">
        <v>134</v>
      </c>
      <c r="X399" t="s">
        <v>134</v>
      </c>
      <c r="Y399" t="str">
        <f t="shared" si="59"/>
        <v>R 14 - D 26 - 451 - 3387</v>
      </c>
      <c r="Z399" t="s">
        <v>20</v>
      </c>
      <c r="AA399" t="s">
        <v>2349</v>
      </c>
      <c r="AB399" t="s">
        <v>21</v>
      </c>
      <c r="AD399" t="str">
        <f t="shared" si="60"/>
        <v>E.p.45</v>
      </c>
      <c r="AE399" t="s">
        <v>22</v>
      </c>
      <c r="AF399" t="s">
        <v>23</v>
      </c>
      <c r="AG399" t="s">
        <v>26</v>
      </c>
      <c r="AH399" t="s">
        <v>2348</v>
      </c>
      <c r="AI399" s="13">
        <f t="shared" si="61"/>
        <v>38</v>
      </c>
      <c r="AJ399" s="13">
        <f t="shared" si="62"/>
        <v>3</v>
      </c>
      <c r="AK399" s="21">
        <v>1</v>
      </c>
      <c r="AM399" t="s">
        <v>2154</v>
      </c>
      <c r="AN399" t="str">
        <f t="shared" si="56"/>
        <v>R14</v>
      </c>
      <c r="AO399" s="20" t="str">
        <f t="shared" si="57"/>
        <v>FINES_R14</v>
      </c>
      <c r="AP399" s="25">
        <f t="shared" si="63"/>
        <v>0.37436768412590032</v>
      </c>
      <c r="AQ399" s="24" t="str">
        <f>+IFERROR(VLOOKUP(Y399,#REF!,2,FALSE),"-")</f>
        <v>-</v>
      </c>
      <c r="AR399" s="13" t="s">
        <v>2394</v>
      </c>
      <c r="AS399" t="s">
        <v>2397</v>
      </c>
      <c r="AT399" t="str">
        <f t="shared" si="64"/>
        <v>ItuzaingÓ Y M. Quintana - 152 e/ San Lorenzo y B. De Yrigoyen - Chacabuco Chacabuco</v>
      </c>
    </row>
    <row r="400" spans="1:46" ht="15.75" thickBot="1" x14ac:dyDescent="0.3">
      <c r="A400" s="47">
        <v>14</v>
      </c>
      <c r="B400" s="47" t="s">
        <v>517</v>
      </c>
      <c r="C400" s="47" t="s">
        <v>2378</v>
      </c>
      <c r="D400" s="47" t="s">
        <v>523</v>
      </c>
      <c r="E400" s="47" t="s">
        <v>180</v>
      </c>
      <c r="F400" s="47" t="s">
        <v>4275</v>
      </c>
      <c r="G400" s="47" t="s">
        <v>4276</v>
      </c>
      <c r="H400" s="47" t="s">
        <v>4277</v>
      </c>
      <c r="I400" s="47" t="s">
        <v>2414</v>
      </c>
      <c r="J400" s="47"/>
      <c r="K400" s="47" t="s">
        <v>13321</v>
      </c>
      <c r="L400" s="47">
        <v>0.55047863721847534</v>
      </c>
      <c r="M400" s="47">
        <v>-34.640391999999999</v>
      </c>
      <c r="N400" s="47">
        <v>-60.448600399999997</v>
      </c>
      <c r="O400" s="47" t="s">
        <v>15504</v>
      </c>
      <c r="P400" s="47">
        <v>2</v>
      </c>
      <c r="Q400">
        <v>31</v>
      </c>
      <c r="S400" s="23" t="s">
        <v>2347</v>
      </c>
      <c r="T400" t="str">
        <f t="shared" si="58"/>
        <v>14</v>
      </c>
      <c r="V400" t="str">
        <f>+VLOOKUP(B400,MARCO!E:E,1,FALSE)</f>
        <v>Chacabuco</v>
      </c>
      <c r="W400" t="s">
        <v>134</v>
      </c>
      <c r="X400" t="s">
        <v>134</v>
      </c>
      <c r="Y400" t="str">
        <f t="shared" si="59"/>
        <v>R 14 - D 26 - 451 - 3941</v>
      </c>
      <c r="Z400" t="s">
        <v>20</v>
      </c>
      <c r="AA400" t="s">
        <v>2349</v>
      </c>
      <c r="AB400" t="s">
        <v>21</v>
      </c>
      <c r="AD400" t="str">
        <f t="shared" si="60"/>
        <v>Cic Alcira De La PeÑa</v>
      </c>
      <c r="AE400" t="s">
        <v>22</v>
      </c>
      <c r="AF400" t="s">
        <v>23</v>
      </c>
      <c r="AG400" t="s">
        <v>26</v>
      </c>
      <c r="AH400" t="s">
        <v>2348</v>
      </c>
      <c r="AI400" s="13">
        <f t="shared" si="61"/>
        <v>31</v>
      </c>
      <c r="AJ400" s="13">
        <f t="shared" si="62"/>
        <v>2</v>
      </c>
      <c r="AK400" s="21">
        <v>1</v>
      </c>
      <c r="AM400" t="s">
        <v>2154</v>
      </c>
      <c r="AN400" t="str">
        <f t="shared" si="56"/>
        <v>R14</v>
      </c>
      <c r="AO400" s="20" t="str">
        <f t="shared" si="57"/>
        <v>FINES_R14</v>
      </c>
      <c r="AP400" s="25">
        <f t="shared" si="63"/>
        <v>0.55047863721847534</v>
      </c>
      <c r="AQ400" s="24" t="str">
        <f>+IFERROR(VLOOKUP(Y400,#REF!,2,FALSE),"-")</f>
        <v>-</v>
      </c>
      <c r="AR400" s="13" t="s">
        <v>2394</v>
      </c>
      <c r="AS400" t="s">
        <v>2397</v>
      </c>
      <c r="AT400" t="str">
        <f t="shared" si="64"/>
        <v>Junin - 725 - Chacabuco Chacabuco</v>
      </c>
    </row>
    <row r="401" spans="1:46" ht="15.75" thickBot="1" x14ac:dyDescent="0.3">
      <c r="A401" s="47">
        <v>14</v>
      </c>
      <c r="B401" s="47" t="s">
        <v>637</v>
      </c>
      <c r="C401" s="47" t="s">
        <v>2378</v>
      </c>
      <c r="D401" s="47" t="s">
        <v>641</v>
      </c>
      <c r="E401" s="47" t="s">
        <v>180</v>
      </c>
      <c r="F401" s="47" t="s">
        <v>4283</v>
      </c>
      <c r="G401" s="47" t="s">
        <v>4284</v>
      </c>
      <c r="H401" s="47" t="s">
        <v>4285</v>
      </c>
      <c r="I401" s="47" t="s">
        <v>2414</v>
      </c>
      <c r="J401" s="47"/>
      <c r="K401" s="47" t="s">
        <v>13322</v>
      </c>
      <c r="L401" s="47">
        <v>0.2717461884021759</v>
      </c>
      <c r="M401" s="47">
        <v>-34.119056311966702</v>
      </c>
      <c r="N401" s="47">
        <v>-61.131968182289398</v>
      </c>
      <c r="O401" s="47" t="s">
        <v>15505</v>
      </c>
      <c r="P401" s="47">
        <v>2</v>
      </c>
      <c r="Q401">
        <v>30</v>
      </c>
      <c r="S401" s="23" t="s">
        <v>2347</v>
      </c>
      <c r="T401" t="str">
        <f t="shared" si="58"/>
        <v>14</v>
      </c>
      <c r="V401" t="str">
        <f>+VLOOKUP(B401,MARCO!E:E,1,FALSE)</f>
        <v>General Arenales</v>
      </c>
      <c r="W401" t="s">
        <v>134</v>
      </c>
      <c r="X401" t="s">
        <v>134</v>
      </c>
      <c r="Y401" t="str">
        <f t="shared" si="59"/>
        <v>R 14 - D 35 - 451 - 3590</v>
      </c>
      <c r="Z401" t="s">
        <v>20</v>
      </c>
      <c r="AA401" t="s">
        <v>2349</v>
      </c>
      <c r="AB401" t="s">
        <v>21</v>
      </c>
      <c r="AD401" t="str">
        <f t="shared" si="60"/>
        <v>Ees N° 1</v>
      </c>
      <c r="AE401" t="s">
        <v>22</v>
      </c>
      <c r="AF401" t="s">
        <v>23</v>
      </c>
      <c r="AG401" t="s">
        <v>26</v>
      </c>
      <c r="AH401" t="s">
        <v>2348</v>
      </c>
      <c r="AI401" s="13">
        <f t="shared" si="61"/>
        <v>30</v>
      </c>
      <c r="AJ401" s="13">
        <f t="shared" si="62"/>
        <v>2</v>
      </c>
      <c r="AK401" s="21">
        <v>1</v>
      </c>
      <c r="AM401" t="s">
        <v>2154</v>
      </c>
      <c r="AN401" t="str">
        <f t="shared" si="56"/>
        <v>R14</v>
      </c>
      <c r="AO401" s="20" t="str">
        <f t="shared" si="57"/>
        <v>FINES_R14</v>
      </c>
      <c r="AP401" s="25">
        <f t="shared" si="63"/>
        <v>0.2717461884021759</v>
      </c>
      <c r="AQ401" s="24" t="str">
        <f>+IFERROR(VLOOKUP(Y401,#REF!,2,FALSE),"-")</f>
        <v>-</v>
      </c>
      <c r="AR401" s="13" t="s">
        <v>2394</v>
      </c>
      <c r="AS401" t="s">
        <v>2397</v>
      </c>
      <c r="AT401" t="str">
        <f t="shared" si="64"/>
        <v>San Luis - 163 e/ Concordia y Resistencia - Ferré Urbano</v>
      </c>
    </row>
    <row r="402" spans="1:46" ht="15.75" thickBot="1" x14ac:dyDescent="0.3">
      <c r="A402" s="47">
        <v>14</v>
      </c>
      <c r="B402" s="47" t="s">
        <v>637</v>
      </c>
      <c r="C402" s="47" t="s">
        <v>2378</v>
      </c>
      <c r="D402" s="47" t="s">
        <v>641</v>
      </c>
      <c r="E402" s="47" t="s">
        <v>180</v>
      </c>
      <c r="F402" s="47" t="s">
        <v>4287</v>
      </c>
      <c r="G402" s="47" t="s">
        <v>4288</v>
      </c>
      <c r="H402" s="47" t="s">
        <v>4289</v>
      </c>
      <c r="I402" s="47" t="s">
        <v>2414</v>
      </c>
      <c r="J402" s="47"/>
      <c r="K402" s="47" t="s">
        <v>13323</v>
      </c>
      <c r="L402" s="47">
        <v>0.31065818667411799</v>
      </c>
      <c r="M402" s="47">
        <v>-34.303648173453098</v>
      </c>
      <c r="N402" s="47">
        <v>-61.308675531940402</v>
      </c>
      <c r="O402" s="47" t="s">
        <v>15506</v>
      </c>
      <c r="P402" s="47">
        <v>2</v>
      </c>
      <c r="Q402">
        <v>21</v>
      </c>
      <c r="S402" s="23" t="s">
        <v>2347</v>
      </c>
      <c r="T402" t="str">
        <f t="shared" si="58"/>
        <v>14</v>
      </c>
      <c r="V402" t="str">
        <f>+VLOOKUP(B402,MARCO!E:E,1,FALSE)</f>
        <v>General Arenales</v>
      </c>
      <c r="W402" t="s">
        <v>134</v>
      </c>
      <c r="X402" t="s">
        <v>134</v>
      </c>
      <c r="Y402" t="str">
        <f t="shared" si="59"/>
        <v>R 14 - D 35 - 451 - 1385</v>
      </c>
      <c r="Z402" t="s">
        <v>20</v>
      </c>
      <c r="AA402" t="s">
        <v>2349</v>
      </c>
      <c r="AB402" t="s">
        <v>21</v>
      </c>
      <c r="AD402" t="str">
        <f t="shared" si="60"/>
        <v>Ees Nº 3</v>
      </c>
      <c r="AE402" t="s">
        <v>22</v>
      </c>
      <c r="AF402" t="s">
        <v>23</v>
      </c>
      <c r="AG402" t="s">
        <v>26</v>
      </c>
      <c r="AH402" t="s">
        <v>2348</v>
      </c>
      <c r="AI402" s="13">
        <f t="shared" si="61"/>
        <v>21</v>
      </c>
      <c r="AJ402" s="13">
        <f t="shared" si="62"/>
        <v>2</v>
      </c>
      <c r="AK402" s="21">
        <v>1</v>
      </c>
      <c r="AM402" t="s">
        <v>2154</v>
      </c>
      <c r="AN402" t="str">
        <f t="shared" si="56"/>
        <v>R14</v>
      </c>
      <c r="AO402" s="20" t="str">
        <f t="shared" si="57"/>
        <v>FINES_R14</v>
      </c>
      <c r="AP402" s="25">
        <f t="shared" si="63"/>
        <v>0.31065818667411799</v>
      </c>
      <c r="AQ402" s="24" t="str">
        <f>+IFERROR(VLOOKUP(Y402,#REF!,2,FALSE),"-")</f>
        <v>-</v>
      </c>
      <c r="AR402" s="13" t="s">
        <v>2394</v>
      </c>
      <c r="AS402" t="s">
        <v>2398</v>
      </c>
      <c r="AT402" t="str">
        <f t="shared" si="64"/>
        <v>J. J. Castelli - 149 e/ Jose Arias y Sarmiento - General Arenales Centro</v>
      </c>
    </row>
    <row r="403" spans="1:46" ht="15.75" thickBot="1" x14ac:dyDescent="0.3">
      <c r="A403" s="47">
        <v>14</v>
      </c>
      <c r="B403" s="47" t="s">
        <v>637</v>
      </c>
      <c r="C403" s="47" t="s">
        <v>2378</v>
      </c>
      <c r="D403" s="47" t="s">
        <v>641</v>
      </c>
      <c r="E403" s="47" t="s">
        <v>180</v>
      </c>
      <c r="F403" s="47" t="s">
        <v>4291</v>
      </c>
      <c r="G403" s="47" t="s">
        <v>4292</v>
      </c>
      <c r="H403" s="47" t="s">
        <v>4293</v>
      </c>
      <c r="I403" s="47" t="s">
        <v>2414</v>
      </c>
      <c r="J403" s="47"/>
      <c r="K403" s="47" t="s">
        <v>13324</v>
      </c>
      <c r="L403" s="47">
        <v>0.26224982738494867</v>
      </c>
      <c r="M403" s="47">
        <v>-34.2322324731132</v>
      </c>
      <c r="N403" s="47">
        <v>-61.101760866606597</v>
      </c>
      <c r="O403" s="47" t="s">
        <v>15507</v>
      </c>
      <c r="P403" s="47">
        <v>2</v>
      </c>
      <c r="Q403">
        <v>36</v>
      </c>
      <c r="S403" s="23" t="s">
        <v>2347</v>
      </c>
      <c r="T403" t="str">
        <f t="shared" si="58"/>
        <v>14</v>
      </c>
      <c r="V403" t="str">
        <f>+VLOOKUP(B403,MARCO!E:E,1,FALSE)</f>
        <v>General Arenales</v>
      </c>
      <c r="W403" t="s">
        <v>134</v>
      </c>
      <c r="X403" t="s">
        <v>134</v>
      </c>
      <c r="Y403" t="str">
        <f t="shared" si="59"/>
        <v>R 14 - D 35 - 451 - 1388</v>
      </c>
      <c r="Z403" t="s">
        <v>20</v>
      </c>
      <c r="AA403" t="s">
        <v>2349</v>
      </c>
      <c r="AB403" t="s">
        <v>21</v>
      </c>
      <c r="AD403" t="str">
        <f t="shared" si="60"/>
        <v>Ees Nº 2</v>
      </c>
      <c r="AE403" t="s">
        <v>22</v>
      </c>
      <c r="AF403" t="s">
        <v>23</v>
      </c>
      <c r="AG403" t="s">
        <v>26</v>
      </c>
      <c r="AH403" t="s">
        <v>2348</v>
      </c>
      <c r="AI403" s="13">
        <f t="shared" si="61"/>
        <v>36</v>
      </c>
      <c r="AJ403" s="13">
        <f t="shared" si="62"/>
        <v>2</v>
      </c>
      <c r="AK403" s="21">
        <v>1</v>
      </c>
      <c r="AM403" t="s">
        <v>2154</v>
      </c>
      <c r="AN403" t="str">
        <f t="shared" si="56"/>
        <v>R14</v>
      </c>
      <c r="AO403" s="20" t="str">
        <f t="shared" si="57"/>
        <v>FINES_R14</v>
      </c>
      <c r="AP403" s="25">
        <f t="shared" si="63"/>
        <v>0.26224982738494867</v>
      </c>
      <c r="AQ403" s="24" t="str">
        <f>+IFERROR(VLOOKUP(Y403,#REF!,2,FALSE),"-")</f>
        <v>-</v>
      </c>
      <c r="AR403" s="13" t="s">
        <v>2394</v>
      </c>
      <c r="AS403" t="s">
        <v>2397</v>
      </c>
      <c r="AT403" t="str">
        <f t="shared" si="64"/>
        <v>Bartolomé Mitre - 49 e/ 9 De Julio y Av. 25 De Mayo - General Arenales Centro</v>
      </c>
    </row>
    <row r="404" spans="1:46" ht="15.75" thickBot="1" x14ac:dyDescent="0.3">
      <c r="A404" s="47">
        <v>14</v>
      </c>
      <c r="B404" s="47" t="s">
        <v>673</v>
      </c>
      <c r="C404" s="47" t="s">
        <v>2378</v>
      </c>
      <c r="D404" s="47" t="s">
        <v>676</v>
      </c>
      <c r="E404" s="47" t="s">
        <v>180</v>
      </c>
      <c r="F404" s="47" t="s">
        <v>4296</v>
      </c>
      <c r="G404" s="47" t="s">
        <v>2281</v>
      </c>
      <c r="H404" s="47" t="s">
        <v>4297</v>
      </c>
      <c r="I404" s="47" t="s">
        <v>2414</v>
      </c>
      <c r="J404" s="47"/>
      <c r="K404" s="47" t="s">
        <v>13325</v>
      </c>
      <c r="L404" s="47">
        <v>0.36688929796218872</v>
      </c>
      <c r="M404" s="47">
        <v>-34.762661616837697</v>
      </c>
      <c r="N404" s="47">
        <v>-61.893923658953703</v>
      </c>
      <c r="O404" s="47" t="s">
        <v>15508</v>
      </c>
      <c r="P404" s="47">
        <v>7</v>
      </c>
      <c r="Q404">
        <v>123</v>
      </c>
      <c r="S404" s="23" t="s">
        <v>2347</v>
      </c>
      <c r="T404" t="str">
        <f t="shared" si="58"/>
        <v>14</v>
      </c>
      <c r="V404" t="str">
        <f>+VLOOKUP(B404,MARCO!E:E,1,FALSE)</f>
        <v>General Pinto</v>
      </c>
      <c r="W404" t="s">
        <v>134</v>
      </c>
      <c r="X404" t="s">
        <v>134</v>
      </c>
      <c r="Y404" t="str">
        <f t="shared" si="59"/>
        <v>R 14 - D 42 - 451 - 3102</v>
      </c>
      <c r="Z404" t="s">
        <v>20</v>
      </c>
      <c r="AA404" t="s">
        <v>2349</v>
      </c>
      <c r="AB404" t="s">
        <v>21</v>
      </c>
      <c r="AD404" t="str">
        <f t="shared" si="60"/>
        <v>Escuela Primaria N °1</v>
      </c>
      <c r="AE404" t="s">
        <v>22</v>
      </c>
      <c r="AF404" t="s">
        <v>23</v>
      </c>
      <c r="AG404" t="s">
        <v>26</v>
      </c>
      <c r="AH404" t="s">
        <v>2348</v>
      </c>
      <c r="AI404" s="13">
        <f t="shared" si="61"/>
        <v>123</v>
      </c>
      <c r="AJ404" s="13">
        <f t="shared" si="62"/>
        <v>7</v>
      </c>
      <c r="AK404" s="21">
        <v>1</v>
      </c>
      <c r="AM404" t="s">
        <v>2154</v>
      </c>
      <c r="AN404" t="str">
        <f t="shared" si="56"/>
        <v>R14</v>
      </c>
      <c r="AO404" s="20" t="str">
        <f t="shared" si="57"/>
        <v>FINES_R14</v>
      </c>
      <c r="AP404" s="25">
        <f t="shared" si="63"/>
        <v>0.36688929796218872</v>
      </c>
      <c r="AQ404" s="24" t="str">
        <f>+IFERROR(VLOOKUP(Y404,#REF!,2,FALSE),"-")</f>
        <v>-</v>
      </c>
      <c r="AR404" s="13" t="s">
        <v>2394</v>
      </c>
      <c r="AS404" t="s">
        <v>2397</v>
      </c>
      <c r="AT404" t="str">
        <f t="shared" si="64"/>
        <v>Pueblos Originarios - 649 e/ Leandro N. Alem y Domingo Faustino Sarmiento - General Pinto</v>
      </c>
    </row>
    <row r="405" spans="1:46" ht="15.75" thickBot="1" x14ac:dyDescent="0.3">
      <c r="A405" s="47">
        <v>14</v>
      </c>
      <c r="B405" s="47" t="s">
        <v>829</v>
      </c>
      <c r="C405" s="47" t="s">
        <v>2378</v>
      </c>
      <c r="D405" s="47" t="s">
        <v>831</v>
      </c>
      <c r="E405" s="47" t="s">
        <v>832</v>
      </c>
      <c r="F405" s="47" t="s">
        <v>4301</v>
      </c>
      <c r="G405" s="47" t="s">
        <v>2282</v>
      </c>
      <c r="H405" s="47" t="s">
        <v>4302</v>
      </c>
      <c r="I405" s="47" t="s">
        <v>2414</v>
      </c>
      <c r="J405" s="47"/>
      <c r="K405" s="47" t="s">
        <v>13326</v>
      </c>
      <c r="L405" s="47">
        <v>0.30095577239990229</v>
      </c>
      <c r="M405" s="47">
        <v>-35.003760223854997</v>
      </c>
      <c r="N405" s="47">
        <v>-61.041331061779097</v>
      </c>
      <c r="O405" s="47" t="s">
        <v>15509</v>
      </c>
      <c r="P405" s="47">
        <v>3</v>
      </c>
      <c r="Q405">
        <v>58</v>
      </c>
      <c r="S405" s="23" t="s">
        <v>2347</v>
      </c>
      <c r="T405" t="str">
        <f t="shared" si="58"/>
        <v>14</v>
      </c>
      <c r="V405" t="str">
        <f>+VLOOKUP(B405,MARCO!E:E,1,FALSE)</f>
        <v>General Viamonte</v>
      </c>
      <c r="W405" t="s">
        <v>134</v>
      </c>
      <c r="X405" t="s">
        <v>134</v>
      </c>
      <c r="Y405" t="str">
        <f t="shared" si="59"/>
        <v>R 14 - D 48 - 451 - 2383</v>
      </c>
      <c r="Z405" t="s">
        <v>20</v>
      </c>
      <c r="AA405" t="s">
        <v>2349</v>
      </c>
      <c r="AB405" t="s">
        <v>21</v>
      </c>
      <c r="AD405" t="str">
        <f t="shared" si="60"/>
        <v>Escuela Primaria 7</v>
      </c>
      <c r="AE405" t="s">
        <v>22</v>
      </c>
      <c r="AF405" t="s">
        <v>23</v>
      </c>
      <c r="AG405" t="s">
        <v>26</v>
      </c>
      <c r="AH405" t="s">
        <v>2348</v>
      </c>
      <c r="AI405" s="13">
        <f t="shared" si="61"/>
        <v>58</v>
      </c>
      <c r="AJ405" s="13">
        <f t="shared" si="62"/>
        <v>3</v>
      </c>
      <c r="AK405" s="21">
        <v>1</v>
      </c>
      <c r="AM405" t="s">
        <v>2154</v>
      </c>
      <c r="AN405" t="str">
        <f t="shared" si="56"/>
        <v>R14</v>
      </c>
      <c r="AO405" s="20" t="str">
        <f t="shared" si="57"/>
        <v>FINES_R14</v>
      </c>
      <c r="AP405" s="25">
        <f t="shared" si="63"/>
        <v>0.30095577239990229</v>
      </c>
      <c r="AQ405" s="24" t="str">
        <f>+IFERROR(VLOOKUP(Y405,#REF!,2,FALSE),"-")</f>
        <v>-</v>
      </c>
      <c r="AR405" s="13" t="s">
        <v>2394</v>
      </c>
      <c r="AS405" t="s">
        <v>2397</v>
      </c>
      <c r="AT405" t="str">
        <f t="shared" si="64"/>
        <v>Saenz Peña - 808 - Los Toldos Centro</v>
      </c>
    </row>
    <row r="406" spans="1:46" ht="15.75" thickBot="1" x14ac:dyDescent="0.3">
      <c r="A406" s="47">
        <v>14</v>
      </c>
      <c r="B406" s="47" t="s">
        <v>829</v>
      </c>
      <c r="C406" s="47" t="s">
        <v>2378</v>
      </c>
      <c r="D406" s="47" t="s">
        <v>831</v>
      </c>
      <c r="E406" s="47" t="s">
        <v>832</v>
      </c>
      <c r="F406" s="47" t="s">
        <v>4304</v>
      </c>
      <c r="G406" s="47" t="s">
        <v>4305</v>
      </c>
      <c r="H406" s="47" t="s">
        <v>4306</v>
      </c>
      <c r="I406" s="47" t="s">
        <v>2414</v>
      </c>
      <c r="J406" s="47"/>
      <c r="K406" s="47" t="s">
        <v>13327</v>
      </c>
      <c r="L406" s="47">
        <v>0.44452404975891108</v>
      </c>
      <c r="M406" s="47">
        <v>-34.998847300000001</v>
      </c>
      <c r="N406" s="47">
        <v>-61.053890600000003</v>
      </c>
      <c r="O406" s="47" t="s">
        <v>15510</v>
      </c>
      <c r="P406" s="47">
        <v>1</v>
      </c>
      <c r="Q406">
        <v>10</v>
      </c>
      <c r="S406" s="23" t="s">
        <v>2347</v>
      </c>
      <c r="T406" t="str">
        <f t="shared" si="58"/>
        <v>14</v>
      </c>
      <c r="V406" t="str">
        <f>+VLOOKUP(B406,MARCO!E:E,1,FALSE)</f>
        <v>General Viamonte</v>
      </c>
      <c r="W406" t="s">
        <v>134</v>
      </c>
      <c r="X406" t="s">
        <v>134</v>
      </c>
      <c r="Y406" t="str">
        <f t="shared" si="59"/>
        <v>R 14 - D 48 - 451 - 3719</v>
      </c>
      <c r="Z406" t="s">
        <v>20</v>
      </c>
      <c r="AA406" t="s">
        <v>2349</v>
      </c>
      <c r="AB406" t="s">
        <v>21</v>
      </c>
      <c r="AD406" t="str">
        <f t="shared" si="60"/>
        <v>Salon Inaun</v>
      </c>
      <c r="AE406" t="s">
        <v>22</v>
      </c>
      <c r="AF406" t="s">
        <v>23</v>
      </c>
      <c r="AG406" t="s">
        <v>26</v>
      </c>
      <c r="AH406" t="s">
        <v>2348</v>
      </c>
      <c r="AI406" s="13">
        <f t="shared" si="61"/>
        <v>10</v>
      </c>
      <c r="AJ406" s="13">
        <f t="shared" si="62"/>
        <v>1</v>
      </c>
      <c r="AK406" s="21">
        <v>1</v>
      </c>
      <c r="AM406" t="s">
        <v>2154</v>
      </c>
      <c r="AN406" t="str">
        <f t="shared" si="56"/>
        <v>R14</v>
      </c>
      <c r="AO406" s="20" t="str">
        <f t="shared" si="57"/>
        <v>FINES_R14</v>
      </c>
      <c r="AP406" s="25">
        <f t="shared" si="63"/>
        <v>0.44452404975891108</v>
      </c>
      <c r="AQ406" s="24" t="str">
        <f>+IFERROR(VLOOKUP(Y406,#REF!,2,FALSE),"-")</f>
        <v>-</v>
      </c>
      <c r="AR406" s="13" t="s">
        <v>2394</v>
      </c>
      <c r="AS406" t="s">
        <v>2397</v>
      </c>
      <c r="AT406" t="str">
        <f t="shared" si="64"/>
        <v>Falucho - 1942 - Los Toldos Barrio Eucaliptus</v>
      </c>
    </row>
    <row r="407" spans="1:46" ht="15.75" thickBot="1" x14ac:dyDescent="0.3">
      <c r="A407" s="47">
        <v>14</v>
      </c>
      <c r="B407" s="47" t="s">
        <v>829</v>
      </c>
      <c r="C407" s="47" t="s">
        <v>2378</v>
      </c>
      <c r="D407" s="47" t="s">
        <v>831</v>
      </c>
      <c r="E407" s="47" t="s">
        <v>832</v>
      </c>
      <c r="F407" s="47" t="s">
        <v>4308</v>
      </c>
      <c r="G407" s="47" t="s">
        <v>4309</v>
      </c>
      <c r="H407" s="47" t="s">
        <v>4310</v>
      </c>
      <c r="I407" s="47" t="s">
        <v>2414</v>
      </c>
      <c r="J407" s="47"/>
      <c r="K407" s="47" t="s">
        <v>13328</v>
      </c>
      <c r="L407" s="47">
        <v>0.38848453760147089</v>
      </c>
      <c r="M407" s="47">
        <v>-34.748598703067501</v>
      </c>
      <c r="N407" s="47">
        <v>-60.988294265368097</v>
      </c>
      <c r="O407" s="47" t="s">
        <v>15511</v>
      </c>
      <c r="P407" s="47">
        <v>3</v>
      </c>
      <c r="Q407">
        <v>47</v>
      </c>
      <c r="S407" s="23" t="s">
        <v>2347</v>
      </c>
      <c r="T407" t="str">
        <f t="shared" si="58"/>
        <v>14</v>
      </c>
      <c r="V407" t="str">
        <f>+VLOOKUP(B407,MARCO!E:E,1,FALSE)</f>
        <v>General Viamonte</v>
      </c>
      <c r="W407" t="s">
        <v>134</v>
      </c>
      <c r="X407" t="s">
        <v>134</v>
      </c>
      <c r="Y407" t="str">
        <f t="shared" si="59"/>
        <v>R 14 - D 48 - 451 - 2804</v>
      </c>
      <c r="Z407" t="s">
        <v>20</v>
      </c>
      <c r="AA407" t="s">
        <v>2349</v>
      </c>
      <c r="AB407" t="s">
        <v>21</v>
      </c>
      <c r="AD407" t="str">
        <f t="shared" si="60"/>
        <v>Escuela Primaria 9</v>
      </c>
      <c r="AE407" t="s">
        <v>22</v>
      </c>
      <c r="AF407" t="s">
        <v>23</v>
      </c>
      <c r="AG407" t="s">
        <v>26</v>
      </c>
      <c r="AH407" t="s">
        <v>2348</v>
      </c>
      <c r="AI407" s="13">
        <f t="shared" si="61"/>
        <v>47</v>
      </c>
      <c r="AJ407" s="13">
        <f t="shared" si="62"/>
        <v>3</v>
      </c>
      <c r="AK407" s="21">
        <v>1</v>
      </c>
      <c r="AM407" t="s">
        <v>2154</v>
      </c>
      <c r="AN407" t="str">
        <f t="shared" si="56"/>
        <v>R14</v>
      </c>
      <c r="AO407" s="20" t="str">
        <f t="shared" si="57"/>
        <v>FINES_R14</v>
      </c>
      <c r="AP407" s="25">
        <f t="shared" si="63"/>
        <v>0.38848453760147089</v>
      </c>
      <c r="AQ407" s="24" t="str">
        <f>+IFERROR(VLOOKUP(Y407,#REF!,2,FALSE),"-")</f>
        <v>-</v>
      </c>
      <c r="AR407" s="13" t="s">
        <v>2394</v>
      </c>
      <c r="AS407" t="s">
        <v>2398</v>
      </c>
      <c r="AT407" t="str">
        <f t="shared" si="64"/>
        <v>San Martin - 365 - Baigorrita Baigorrita</v>
      </c>
    </row>
    <row r="408" spans="1:46" ht="15.75" thickBot="1" x14ac:dyDescent="0.3">
      <c r="A408" s="47">
        <v>14</v>
      </c>
      <c r="B408" s="47" t="s">
        <v>829</v>
      </c>
      <c r="C408" s="47" t="s">
        <v>2378</v>
      </c>
      <c r="D408" s="47" t="s">
        <v>831</v>
      </c>
      <c r="E408" s="47" t="s">
        <v>832</v>
      </c>
      <c r="F408" s="47" t="s">
        <v>4315</v>
      </c>
      <c r="G408" s="47" t="s">
        <v>4316</v>
      </c>
      <c r="H408" s="47" t="s">
        <v>4317</v>
      </c>
      <c r="I408" s="47" t="s">
        <v>2414</v>
      </c>
      <c r="J408" s="47"/>
      <c r="K408" s="47" t="s">
        <v>13329</v>
      </c>
      <c r="L408" s="47">
        <v>0.3117796778678894</v>
      </c>
      <c r="M408" s="47">
        <v>-34.997087691444001</v>
      </c>
      <c r="N408" s="47">
        <v>-61.038396237901999</v>
      </c>
      <c r="O408" s="47" t="s">
        <v>15512</v>
      </c>
      <c r="P408" s="47">
        <v>1</v>
      </c>
      <c r="Q408">
        <v>15</v>
      </c>
      <c r="S408" s="23" t="s">
        <v>2347</v>
      </c>
      <c r="T408" t="str">
        <f t="shared" si="58"/>
        <v>14</v>
      </c>
      <c r="V408" t="str">
        <f>+VLOOKUP(B408,MARCO!E:E,1,FALSE)</f>
        <v>General Viamonte</v>
      </c>
      <c r="W408" t="s">
        <v>134</v>
      </c>
      <c r="X408" t="s">
        <v>134</v>
      </c>
      <c r="Y408" t="str">
        <f t="shared" si="59"/>
        <v>R 14 - D 48 - 451 - 3720</v>
      </c>
      <c r="Z408" t="s">
        <v>20</v>
      </c>
      <c r="AA408" t="s">
        <v>2349</v>
      </c>
      <c r="AB408" t="s">
        <v>21</v>
      </c>
      <c r="AD408" t="str">
        <f t="shared" si="60"/>
        <v>Museo Provincial Casa Evita</v>
      </c>
      <c r="AE408" t="s">
        <v>22</v>
      </c>
      <c r="AF408" t="s">
        <v>23</v>
      </c>
      <c r="AG408" t="s">
        <v>26</v>
      </c>
      <c r="AH408" t="s">
        <v>2348</v>
      </c>
      <c r="AI408" s="13">
        <f t="shared" si="61"/>
        <v>15</v>
      </c>
      <c r="AJ408" s="13">
        <f t="shared" si="62"/>
        <v>1</v>
      </c>
      <c r="AK408" s="21">
        <v>1</v>
      </c>
      <c r="AM408" t="s">
        <v>2154</v>
      </c>
      <c r="AN408" t="str">
        <f t="shared" si="56"/>
        <v>R14</v>
      </c>
      <c r="AO408" s="20" t="str">
        <f t="shared" si="57"/>
        <v>FINES_R14</v>
      </c>
      <c r="AP408" s="25">
        <f t="shared" si="63"/>
        <v>0.3117796778678894</v>
      </c>
      <c r="AQ408" s="24" t="str">
        <f>+IFERROR(VLOOKUP(Y408,#REF!,2,FALSE),"-")</f>
        <v>-</v>
      </c>
      <c r="AR408" s="13" t="s">
        <v>2394</v>
      </c>
      <c r="AS408" t="s">
        <v>2397</v>
      </c>
      <c r="AT408" t="str">
        <f t="shared" si="64"/>
        <v>Eva Peron - 1025 e/ Falcon y Belgrano - Los Toldos Centro</v>
      </c>
    </row>
    <row r="409" spans="1:46" ht="15.75" thickBot="1" x14ac:dyDescent="0.3">
      <c r="A409" s="47">
        <v>14</v>
      </c>
      <c r="B409" s="47" t="s">
        <v>857</v>
      </c>
      <c r="C409" s="47" t="s">
        <v>2378</v>
      </c>
      <c r="D409" s="47" t="s">
        <v>867</v>
      </c>
      <c r="E409" s="47" t="s">
        <v>868</v>
      </c>
      <c r="F409" s="47" t="s">
        <v>4320</v>
      </c>
      <c r="G409" s="47" t="s">
        <v>4321</v>
      </c>
      <c r="H409" s="47" t="s">
        <v>4322</v>
      </c>
      <c r="I409" s="47" t="s">
        <v>2414</v>
      </c>
      <c r="J409" s="47"/>
      <c r="K409" s="47" t="s">
        <v>13330</v>
      </c>
      <c r="L409" s="47">
        <v>0.43450981378555298</v>
      </c>
      <c r="M409" s="47">
        <v>-34.570574700000002</v>
      </c>
      <c r="N409" s="47">
        <v>-60.9423204</v>
      </c>
      <c r="O409" s="47" t="s">
        <v>15513</v>
      </c>
      <c r="P409" s="47">
        <v>3</v>
      </c>
      <c r="Q409">
        <v>61</v>
      </c>
      <c r="S409" s="23" t="s">
        <v>2347</v>
      </c>
      <c r="T409" t="str">
        <f t="shared" si="58"/>
        <v>14</v>
      </c>
      <c r="V409" t="str">
        <f>+VLOOKUP(B409,MARCO!E:E,1,FALSE)</f>
        <v>Junín</v>
      </c>
      <c r="W409" t="s">
        <v>134</v>
      </c>
      <c r="X409" t="s">
        <v>134</v>
      </c>
      <c r="Y409" t="str">
        <f t="shared" si="59"/>
        <v>R 14 - D 53 - 451 - 1634</v>
      </c>
      <c r="Z409" t="s">
        <v>20</v>
      </c>
      <c r="AA409" t="s">
        <v>2349</v>
      </c>
      <c r="AB409" t="s">
        <v>21</v>
      </c>
      <c r="AD409" t="str">
        <f t="shared" si="60"/>
        <v>Centro De Formacion Laboral 402</v>
      </c>
      <c r="AE409" t="s">
        <v>22</v>
      </c>
      <c r="AF409" t="s">
        <v>23</v>
      </c>
      <c r="AG409" t="s">
        <v>26</v>
      </c>
      <c r="AH409" t="s">
        <v>2348</v>
      </c>
      <c r="AI409" s="13">
        <f t="shared" si="61"/>
        <v>61</v>
      </c>
      <c r="AJ409" s="13">
        <f t="shared" si="62"/>
        <v>3</v>
      </c>
      <c r="AK409" s="21">
        <v>1</v>
      </c>
      <c r="AM409" t="s">
        <v>2154</v>
      </c>
      <c r="AN409" t="str">
        <f t="shared" si="56"/>
        <v>R14</v>
      </c>
      <c r="AO409" s="20" t="str">
        <f t="shared" si="57"/>
        <v>FINES_R14</v>
      </c>
      <c r="AP409" s="25">
        <f t="shared" si="63"/>
        <v>0.43450981378555298</v>
      </c>
      <c r="AQ409" s="24" t="str">
        <f>+IFERROR(VLOOKUP(Y409,#REF!,2,FALSE),"-")</f>
        <v>-</v>
      </c>
      <c r="AR409" s="13" t="s">
        <v>2394</v>
      </c>
      <c r="AS409" t="s">
        <v>2398</v>
      </c>
      <c r="AT409" t="str">
        <f t="shared" si="64"/>
        <v>Pringles - 995 e/ Tucuman y Republica Libanesa - Junin Junin</v>
      </c>
    </row>
    <row r="410" spans="1:46" ht="15.75" thickBot="1" x14ac:dyDescent="0.3">
      <c r="A410" s="47">
        <v>14</v>
      </c>
      <c r="B410" s="47" t="s">
        <v>857</v>
      </c>
      <c r="C410" s="47" t="s">
        <v>2378</v>
      </c>
      <c r="D410" s="47" t="s">
        <v>867</v>
      </c>
      <c r="E410" s="47" t="s">
        <v>868</v>
      </c>
      <c r="F410" s="47" t="s">
        <v>4324</v>
      </c>
      <c r="G410" s="47" t="s">
        <v>4325</v>
      </c>
      <c r="H410" s="47" t="s">
        <v>4326</v>
      </c>
      <c r="I410" s="47" t="s">
        <v>2414</v>
      </c>
      <c r="J410" s="47"/>
      <c r="K410" s="47" t="s">
        <v>13331</v>
      </c>
      <c r="L410" s="47">
        <v>0.2979392409324646</v>
      </c>
      <c r="M410" s="47">
        <v>-34.588597100000001</v>
      </c>
      <c r="N410" s="47">
        <v>-60.9255639</v>
      </c>
      <c r="O410" s="47" t="s">
        <v>15514</v>
      </c>
      <c r="P410" s="47">
        <v>2</v>
      </c>
      <c r="Q410">
        <v>38</v>
      </c>
      <c r="S410" s="23" t="s">
        <v>2347</v>
      </c>
      <c r="T410" t="str">
        <f t="shared" si="58"/>
        <v>14</v>
      </c>
      <c r="V410" t="str">
        <f>+VLOOKUP(B410,MARCO!E:E,1,FALSE)</f>
        <v>Junín</v>
      </c>
      <c r="W410" t="s">
        <v>134</v>
      </c>
      <c r="X410" t="s">
        <v>134</v>
      </c>
      <c r="Y410" t="str">
        <f t="shared" si="59"/>
        <v>R 14 - D 53 - 451 - 1635</v>
      </c>
      <c r="Z410" t="s">
        <v>20</v>
      </c>
      <c r="AA410" t="s">
        <v>2349</v>
      </c>
      <c r="AB410" t="s">
        <v>21</v>
      </c>
      <c r="AD410" t="str">
        <f t="shared" si="60"/>
        <v>Centro De Formacion Profesional 401</v>
      </c>
      <c r="AE410" t="s">
        <v>22</v>
      </c>
      <c r="AF410" t="s">
        <v>23</v>
      </c>
      <c r="AG410" t="s">
        <v>26</v>
      </c>
      <c r="AH410" t="s">
        <v>2348</v>
      </c>
      <c r="AI410" s="13">
        <f t="shared" si="61"/>
        <v>38</v>
      </c>
      <c r="AJ410" s="13">
        <f t="shared" si="62"/>
        <v>2</v>
      </c>
      <c r="AK410" s="21">
        <v>1</v>
      </c>
      <c r="AM410" t="s">
        <v>2154</v>
      </c>
      <c r="AN410" t="str">
        <f t="shared" si="56"/>
        <v>R14</v>
      </c>
      <c r="AO410" s="20" t="str">
        <f t="shared" si="57"/>
        <v>FINES_R14</v>
      </c>
      <c r="AP410" s="25">
        <f t="shared" si="63"/>
        <v>0.2979392409324646</v>
      </c>
      <c r="AQ410" s="24" t="str">
        <f>+IFERROR(VLOOKUP(Y410,#REF!,2,FALSE),"-")</f>
        <v>-</v>
      </c>
      <c r="AR410" s="13" t="s">
        <v>2394</v>
      </c>
      <c r="AS410" t="s">
        <v>2397</v>
      </c>
      <c r="AT410" t="str">
        <f t="shared" si="64"/>
        <v>Chacabuco - 936 e/ 11 De Julio y 17 De Agosto - Junin Junin</v>
      </c>
    </row>
    <row r="411" spans="1:46" ht="15.75" thickBot="1" x14ac:dyDescent="0.3">
      <c r="A411" s="47">
        <v>14</v>
      </c>
      <c r="B411" s="47" t="s">
        <v>857</v>
      </c>
      <c r="C411" s="47" t="s">
        <v>2378</v>
      </c>
      <c r="D411" s="47" t="s">
        <v>867</v>
      </c>
      <c r="E411" s="47" t="s">
        <v>868</v>
      </c>
      <c r="F411" s="47" t="s">
        <v>4328</v>
      </c>
      <c r="G411" s="47" t="s">
        <v>2283</v>
      </c>
      <c r="H411" s="47" t="s">
        <v>4329</v>
      </c>
      <c r="I411" s="47" t="s">
        <v>2414</v>
      </c>
      <c r="J411" s="47"/>
      <c r="K411" s="47" t="s">
        <v>13332</v>
      </c>
      <c r="L411" s="47">
        <v>0.2038139998912811</v>
      </c>
      <c r="M411" s="47">
        <v>-34.581865898562</v>
      </c>
      <c r="N411" s="47">
        <v>-60.940543311867998</v>
      </c>
      <c r="O411" s="47" t="s">
        <v>15515</v>
      </c>
      <c r="P411" s="47">
        <v>1</v>
      </c>
      <c r="Q411">
        <v>17</v>
      </c>
      <c r="S411" s="23" t="s">
        <v>2347</v>
      </c>
      <c r="T411" t="str">
        <f t="shared" si="58"/>
        <v>14</v>
      </c>
      <c r="V411" t="str">
        <f>+VLOOKUP(B411,MARCO!E:E,1,FALSE)</f>
        <v>Junín</v>
      </c>
      <c r="W411" t="s">
        <v>134</v>
      </c>
      <c r="X411" t="s">
        <v>134</v>
      </c>
      <c r="Y411" t="str">
        <f t="shared" si="59"/>
        <v>R 14 - D 53 - 451 - 1515</v>
      </c>
      <c r="Z411" t="s">
        <v>20</v>
      </c>
      <c r="AA411" t="s">
        <v>2349</v>
      </c>
      <c r="AB411" t="s">
        <v>21</v>
      </c>
      <c r="AD411" t="str">
        <f t="shared" si="60"/>
        <v>Casa Pueblo</v>
      </c>
      <c r="AE411" t="s">
        <v>22</v>
      </c>
      <c r="AF411" t="s">
        <v>23</v>
      </c>
      <c r="AG411" t="s">
        <v>26</v>
      </c>
      <c r="AH411" t="s">
        <v>2348</v>
      </c>
      <c r="AI411" s="13">
        <f t="shared" si="61"/>
        <v>17</v>
      </c>
      <c r="AJ411" s="13">
        <f t="shared" si="62"/>
        <v>1</v>
      </c>
      <c r="AK411" s="21">
        <v>1</v>
      </c>
      <c r="AM411" t="s">
        <v>2154</v>
      </c>
      <c r="AN411" t="str">
        <f t="shared" si="56"/>
        <v>R14</v>
      </c>
      <c r="AO411" s="20" t="str">
        <f t="shared" si="57"/>
        <v>FINES_R14</v>
      </c>
      <c r="AP411" s="25">
        <f t="shared" si="63"/>
        <v>0.2038139998912811</v>
      </c>
      <c r="AQ411" s="24" t="str">
        <f>+IFERROR(VLOOKUP(Y411,#REF!,2,FALSE),"-")</f>
        <v>-</v>
      </c>
      <c r="AR411" s="13" t="s">
        <v>2394</v>
      </c>
      <c r="AS411" t="s">
        <v>2398</v>
      </c>
      <c r="AT411" t="str">
        <f t="shared" si="64"/>
        <v>Cte Escribano - 434 e/ Jorge Newbery y España - Junin Junin</v>
      </c>
    </row>
    <row r="412" spans="1:46" ht="15.75" thickBot="1" x14ac:dyDescent="0.3">
      <c r="A412" s="47">
        <v>14</v>
      </c>
      <c r="B412" s="47" t="s">
        <v>857</v>
      </c>
      <c r="C412" s="47" t="s">
        <v>2378</v>
      </c>
      <c r="D412" s="47" t="s">
        <v>867</v>
      </c>
      <c r="E412" s="47" t="s">
        <v>868</v>
      </c>
      <c r="F412" s="47" t="s">
        <v>4334</v>
      </c>
      <c r="G412" s="47" t="s">
        <v>4335</v>
      </c>
      <c r="H412" s="47" t="s">
        <v>4336</v>
      </c>
      <c r="I412" s="47" t="s">
        <v>2414</v>
      </c>
      <c r="J412" s="47"/>
      <c r="K412" s="47" t="s">
        <v>13333</v>
      </c>
      <c r="L412" s="47">
        <v>0.40272143483161932</v>
      </c>
      <c r="M412" s="47">
        <v>-34.572116986184</v>
      </c>
      <c r="N412" s="47">
        <v>-60.934304986584003</v>
      </c>
      <c r="O412" s="47" t="s">
        <v>15516</v>
      </c>
      <c r="P412" s="47">
        <v>1</v>
      </c>
      <c r="Q412">
        <v>24</v>
      </c>
      <c r="S412" s="23" t="s">
        <v>2347</v>
      </c>
      <c r="T412" t="str">
        <f t="shared" si="58"/>
        <v>14</v>
      </c>
      <c r="V412" t="str">
        <f>+VLOOKUP(B412,MARCO!E:E,1,FALSE)</f>
        <v>Junín</v>
      </c>
      <c r="W412" t="s">
        <v>134</v>
      </c>
      <c r="X412" t="s">
        <v>134</v>
      </c>
      <c r="Y412" t="str">
        <f t="shared" si="59"/>
        <v>R 14 - D 53 - 451 - 4221</v>
      </c>
      <c r="Z412" t="s">
        <v>20</v>
      </c>
      <c r="AA412" t="s">
        <v>2349</v>
      </c>
      <c r="AB412" t="s">
        <v>21</v>
      </c>
      <c r="AD412" t="str">
        <f t="shared" si="60"/>
        <v>Sociedad De Fomento Capilla De Loreto</v>
      </c>
      <c r="AE412" t="s">
        <v>22</v>
      </c>
      <c r="AF412" t="s">
        <v>23</v>
      </c>
      <c r="AG412" t="s">
        <v>26</v>
      </c>
      <c r="AH412" t="s">
        <v>2348</v>
      </c>
      <c r="AI412" s="13">
        <f t="shared" si="61"/>
        <v>24</v>
      </c>
      <c r="AJ412" s="13">
        <f t="shared" si="62"/>
        <v>1</v>
      </c>
      <c r="AK412" s="21">
        <v>1</v>
      </c>
      <c r="AM412" t="s">
        <v>2154</v>
      </c>
      <c r="AN412" t="str">
        <f t="shared" si="56"/>
        <v>R14</v>
      </c>
      <c r="AO412" s="20" t="str">
        <f t="shared" si="57"/>
        <v>FINES_R14</v>
      </c>
      <c r="AP412" s="25">
        <f t="shared" si="63"/>
        <v>0.40272143483161932</v>
      </c>
      <c r="AQ412" s="24" t="str">
        <f>+IFERROR(VLOOKUP(Y412,#REF!,2,FALSE),"-")</f>
        <v>-</v>
      </c>
      <c r="AR412" s="13" t="s">
        <v>2394</v>
      </c>
      <c r="AS412" t="s">
        <v>2397</v>
      </c>
      <c r="AT412" t="str">
        <f t="shared" si="64"/>
        <v>Suiza - e/ Suipacha y Avenida Alvear - Junin Junin</v>
      </c>
    </row>
    <row r="413" spans="1:46" ht="15.75" thickBot="1" x14ac:dyDescent="0.3">
      <c r="A413" s="47">
        <v>14</v>
      </c>
      <c r="B413" s="47" t="s">
        <v>857</v>
      </c>
      <c r="C413" s="47" t="s">
        <v>2378</v>
      </c>
      <c r="D413" s="47" t="s">
        <v>867</v>
      </c>
      <c r="E413" s="47" t="s">
        <v>868</v>
      </c>
      <c r="F413" s="47" t="s">
        <v>4338</v>
      </c>
      <c r="G413" s="47" t="s">
        <v>4339</v>
      </c>
      <c r="H413" s="47" t="s">
        <v>4340</v>
      </c>
      <c r="I413" s="47" t="s">
        <v>2414</v>
      </c>
      <c r="J413" s="47"/>
      <c r="K413" s="47" t="s">
        <v>13334</v>
      </c>
      <c r="L413" s="47">
        <v>0.1168849840760231</v>
      </c>
      <c r="M413" s="47">
        <v>-34.589478715596996</v>
      </c>
      <c r="N413" s="47">
        <v>-60.937009826739001</v>
      </c>
      <c r="O413" s="47" t="s">
        <v>15517</v>
      </c>
      <c r="P413" s="47">
        <v>1</v>
      </c>
      <c r="Q413">
        <v>20</v>
      </c>
      <c r="S413" s="23" t="s">
        <v>2347</v>
      </c>
      <c r="T413" t="str">
        <f t="shared" si="58"/>
        <v>14</v>
      </c>
      <c r="V413" t="str">
        <f>+VLOOKUP(B413,MARCO!E:E,1,FALSE)</f>
        <v>Junín</v>
      </c>
      <c r="W413" t="s">
        <v>134</v>
      </c>
      <c r="X413" t="s">
        <v>134</v>
      </c>
      <c r="Y413" t="str">
        <f t="shared" si="59"/>
        <v>R 14 - D 53 - 451 - 1637</v>
      </c>
      <c r="Z413" t="s">
        <v>20</v>
      </c>
      <c r="AA413" t="s">
        <v>2349</v>
      </c>
      <c r="AB413" t="s">
        <v>21</v>
      </c>
      <c r="AD413" t="str">
        <f t="shared" si="60"/>
        <v>Club Atletico Sarmiento</v>
      </c>
      <c r="AE413" t="s">
        <v>22</v>
      </c>
      <c r="AF413" t="s">
        <v>23</v>
      </c>
      <c r="AG413" t="s">
        <v>26</v>
      </c>
      <c r="AH413" t="s">
        <v>2348</v>
      </c>
      <c r="AI413" s="13">
        <f t="shared" si="61"/>
        <v>20</v>
      </c>
      <c r="AJ413" s="13">
        <f t="shared" si="62"/>
        <v>1</v>
      </c>
      <c r="AK413" s="21">
        <v>1</v>
      </c>
      <c r="AM413" t="s">
        <v>2154</v>
      </c>
      <c r="AN413" t="str">
        <f t="shared" si="56"/>
        <v>R14</v>
      </c>
      <c r="AO413" s="20" t="str">
        <f t="shared" si="57"/>
        <v>FINES_R14</v>
      </c>
      <c r="AP413" s="25">
        <f t="shared" si="63"/>
        <v>0.1168849840760231</v>
      </c>
      <c r="AQ413" s="24" t="str">
        <f>+IFERROR(VLOOKUP(Y413,#REF!,2,FALSE),"-")</f>
        <v>-</v>
      </c>
      <c r="AR413" s="13" t="s">
        <v>2394</v>
      </c>
      <c r="AS413" t="s">
        <v>2398</v>
      </c>
      <c r="AT413" t="str">
        <f t="shared" si="64"/>
        <v>Necochea Y Arias - e/ Arias - Junin Junin</v>
      </c>
    </row>
    <row r="414" spans="1:46" ht="15.75" thickBot="1" x14ac:dyDescent="0.3">
      <c r="A414" s="47">
        <v>14</v>
      </c>
      <c r="B414" s="47" t="s">
        <v>857</v>
      </c>
      <c r="C414" s="47" t="s">
        <v>2378</v>
      </c>
      <c r="D414" s="47" t="s">
        <v>867</v>
      </c>
      <c r="E414" s="47" t="s">
        <v>868</v>
      </c>
      <c r="F414" s="47" t="s">
        <v>4342</v>
      </c>
      <c r="G414" s="47" t="s">
        <v>4343</v>
      </c>
      <c r="H414" s="47" t="s">
        <v>4344</v>
      </c>
      <c r="I414" s="47" t="s">
        <v>2414</v>
      </c>
      <c r="J414" s="47"/>
      <c r="K414" s="47" t="s">
        <v>13335</v>
      </c>
      <c r="L414" s="47">
        <v>0.45555049180984503</v>
      </c>
      <c r="M414" s="47">
        <v>-34.597841538056301</v>
      </c>
      <c r="N414" s="47">
        <v>-60.965747351559003</v>
      </c>
      <c r="O414" s="47" t="s">
        <v>15518</v>
      </c>
      <c r="P414" s="47">
        <v>1</v>
      </c>
      <c r="Q414">
        <v>19</v>
      </c>
      <c r="S414" s="23" t="s">
        <v>2347</v>
      </c>
      <c r="T414" t="str">
        <f t="shared" si="58"/>
        <v>14</v>
      </c>
      <c r="V414" t="str">
        <f>+VLOOKUP(B414,MARCO!E:E,1,FALSE)</f>
        <v>Junín</v>
      </c>
      <c r="W414" t="s">
        <v>134</v>
      </c>
      <c r="X414" t="s">
        <v>134</v>
      </c>
      <c r="Y414" t="str">
        <f t="shared" si="59"/>
        <v>R 14 - D 53 - 451 - 1639</v>
      </c>
      <c r="Z414" t="s">
        <v>20</v>
      </c>
      <c r="AA414" t="s">
        <v>2349</v>
      </c>
      <c r="AB414" t="s">
        <v>21</v>
      </c>
      <c r="AD414" t="str">
        <f t="shared" si="60"/>
        <v>Escuela De Educacion Secundaria N 10</v>
      </c>
      <c r="AE414" t="s">
        <v>22</v>
      </c>
      <c r="AF414" t="s">
        <v>23</v>
      </c>
      <c r="AG414" t="s">
        <v>26</v>
      </c>
      <c r="AH414" t="s">
        <v>2348</v>
      </c>
      <c r="AI414" s="13">
        <f t="shared" si="61"/>
        <v>19</v>
      </c>
      <c r="AJ414" s="13">
        <f t="shared" si="62"/>
        <v>1</v>
      </c>
      <c r="AK414" s="21">
        <v>1</v>
      </c>
      <c r="AM414" t="s">
        <v>2154</v>
      </c>
      <c r="AN414" t="str">
        <f t="shared" si="56"/>
        <v>R14</v>
      </c>
      <c r="AO414" s="20" t="str">
        <f t="shared" si="57"/>
        <v>FINES_R14</v>
      </c>
      <c r="AP414" s="25">
        <f t="shared" si="63"/>
        <v>0.45555049180984503</v>
      </c>
      <c r="AQ414" s="24" t="str">
        <f>+IFERROR(VLOOKUP(Y414,#REF!,2,FALSE),"-")</f>
        <v>-</v>
      </c>
      <c r="AR414" s="13" t="s">
        <v>2394</v>
      </c>
      <c r="AS414" t="s">
        <v>2397</v>
      </c>
      <c r="AT414" t="str">
        <f t="shared" si="64"/>
        <v>Ramon Hernandez - 901 e/ Jose Hernandez y Fuse - Junin Junin</v>
      </c>
    </row>
    <row r="415" spans="1:46" ht="15.75" thickBot="1" x14ac:dyDescent="0.3">
      <c r="A415" s="47">
        <v>14</v>
      </c>
      <c r="B415" s="47" t="s">
        <v>857</v>
      </c>
      <c r="C415" s="47" t="s">
        <v>2378</v>
      </c>
      <c r="D415" s="47" t="s">
        <v>867</v>
      </c>
      <c r="E415" s="47" t="s">
        <v>868</v>
      </c>
      <c r="F415" s="47" t="s">
        <v>4346</v>
      </c>
      <c r="G415" s="47" t="s">
        <v>4347</v>
      </c>
      <c r="H415" s="47" t="s">
        <v>4348</v>
      </c>
      <c r="I415" s="47" t="s">
        <v>2475</v>
      </c>
      <c r="J415" s="47" t="s">
        <v>2305</v>
      </c>
      <c r="K415" s="47" t="s">
        <v>13336</v>
      </c>
      <c r="L415" s="47">
        <v>0.38905298709869379</v>
      </c>
      <c r="M415" s="47">
        <v>-34.580627499999999</v>
      </c>
      <c r="N415" s="47">
        <v>-60.9599057</v>
      </c>
      <c r="O415" s="47" t="s">
        <v>15519</v>
      </c>
      <c r="P415" s="47">
        <v>1</v>
      </c>
      <c r="Q415">
        <v>7</v>
      </c>
      <c r="S415" s="23" t="s">
        <v>2347</v>
      </c>
      <c r="T415" t="str">
        <f t="shared" si="58"/>
        <v>14</v>
      </c>
      <c r="V415" t="str">
        <f>+VLOOKUP(B415,MARCO!E:E,1,FALSE)</f>
        <v>Junín</v>
      </c>
      <c r="W415" t="s">
        <v>134</v>
      </c>
      <c r="X415" t="s">
        <v>134</v>
      </c>
      <c r="Y415" t="str">
        <f t="shared" si="59"/>
        <v>R 14 - D 53 - 451 - 1638</v>
      </c>
      <c r="Z415" t="s">
        <v>20</v>
      </c>
      <c r="AA415" t="s">
        <v>2349</v>
      </c>
      <c r="AB415" t="s">
        <v>21</v>
      </c>
      <c r="AD415" t="str">
        <f t="shared" si="60"/>
        <v>Hospital Interzonal De Agudos</v>
      </c>
      <c r="AE415" t="s">
        <v>22</v>
      </c>
      <c r="AF415" t="s">
        <v>23</v>
      </c>
      <c r="AG415" t="s">
        <v>26</v>
      </c>
      <c r="AH415" t="s">
        <v>2348</v>
      </c>
      <c r="AI415" s="13">
        <f t="shared" si="61"/>
        <v>7</v>
      </c>
      <c r="AJ415" s="13">
        <f t="shared" si="62"/>
        <v>1</v>
      </c>
      <c r="AK415" s="21">
        <v>1</v>
      </c>
      <c r="AM415" t="s">
        <v>2154</v>
      </c>
      <c r="AN415" t="str">
        <f t="shared" si="56"/>
        <v>R14</v>
      </c>
      <c r="AO415" s="20" t="str">
        <f t="shared" si="57"/>
        <v>FINES_R14</v>
      </c>
      <c r="AP415" s="25">
        <f t="shared" si="63"/>
        <v>0.38905298709869379</v>
      </c>
      <c r="AQ415" s="24" t="str">
        <f>+IFERROR(VLOOKUP(Y415,#REF!,2,FALSE),"-")</f>
        <v>-</v>
      </c>
      <c r="AR415" s="13" t="s">
        <v>2394</v>
      </c>
      <c r="AS415" t="s">
        <v>2398</v>
      </c>
      <c r="AT415" t="str">
        <f t="shared" si="64"/>
        <v>Lavalle - 1084 e/ San Lorenzo y Intendente De La Sota - Junin Junin</v>
      </c>
    </row>
    <row r="416" spans="1:46" ht="15.75" thickBot="1" x14ac:dyDescent="0.3">
      <c r="A416" s="47">
        <v>14</v>
      </c>
      <c r="B416" s="47" t="s">
        <v>932</v>
      </c>
      <c r="C416" s="47" t="s">
        <v>2378</v>
      </c>
      <c r="D416" s="47" t="s">
        <v>934</v>
      </c>
      <c r="E416" s="47" t="s">
        <v>172</v>
      </c>
      <c r="F416" s="47" t="s">
        <v>4350</v>
      </c>
      <c r="G416" s="47" t="s">
        <v>4351</v>
      </c>
      <c r="H416" s="47" t="s">
        <v>4352</v>
      </c>
      <c r="I416" s="47" t="s">
        <v>2414</v>
      </c>
      <c r="J416" s="47"/>
      <c r="K416" s="47" t="s">
        <v>13337</v>
      </c>
      <c r="L416" s="47">
        <v>0.4804307222366333</v>
      </c>
      <c r="M416" s="47">
        <v>-34.442945109999997</v>
      </c>
      <c r="N416" s="47">
        <v>-61.805870200000001</v>
      </c>
      <c r="O416" s="47" t="s">
        <v>15520</v>
      </c>
      <c r="P416" s="47">
        <v>1</v>
      </c>
      <c r="Q416">
        <v>30</v>
      </c>
      <c r="S416" s="23" t="s">
        <v>2347</v>
      </c>
      <c r="T416" t="str">
        <f t="shared" si="58"/>
        <v>14</v>
      </c>
      <c r="V416" t="str">
        <f>+VLOOKUP(B416,MARCO!E:E,1,FALSE)</f>
        <v>Leandro N. Alem</v>
      </c>
      <c r="W416" t="s">
        <v>134</v>
      </c>
      <c r="X416" t="s">
        <v>134</v>
      </c>
      <c r="Y416" t="str">
        <f t="shared" si="59"/>
        <v>R 14 - D 58 - 451 - 2836</v>
      </c>
      <c r="Z416" t="s">
        <v>20</v>
      </c>
      <c r="AA416" t="s">
        <v>2349</v>
      </c>
      <c r="AB416" t="s">
        <v>21</v>
      </c>
      <c r="AD416" t="str">
        <f t="shared" si="60"/>
        <v>Cic Alberdi</v>
      </c>
      <c r="AE416" t="s">
        <v>22</v>
      </c>
      <c r="AF416" t="s">
        <v>23</v>
      </c>
      <c r="AG416" t="s">
        <v>26</v>
      </c>
      <c r="AH416" t="s">
        <v>2348</v>
      </c>
      <c r="AI416" s="13">
        <f t="shared" si="61"/>
        <v>30</v>
      </c>
      <c r="AJ416" s="13">
        <f t="shared" si="62"/>
        <v>1</v>
      </c>
      <c r="AK416" s="21">
        <v>1</v>
      </c>
      <c r="AM416" t="s">
        <v>2154</v>
      </c>
      <c r="AN416" t="str">
        <f t="shared" si="56"/>
        <v>R14</v>
      </c>
      <c r="AO416" s="20" t="str">
        <f t="shared" si="57"/>
        <v>FINES_R14</v>
      </c>
      <c r="AP416" s="25">
        <f t="shared" si="63"/>
        <v>0.4804307222366333</v>
      </c>
      <c r="AQ416" s="24" t="str">
        <f>+IFERROR(VLOOKUP(Y416,#REF!,2,FALSE),"-")</f>
        <v>-</v>
      </c>
      <c r="AR416" s="13" t="s">
        <v>2394</v>
      </c>
      <c r="AS416" t="s">
        <v>2397</v>
      </c>
      <c r="AT416" t="str">
        <f t="shared" si="64"/>
        <v>Lebenson Y Presidente Illia - Juan. B. Alberdi</v>
      </c>
    </row>
    <row r="417" spans="1:46" ht="15.75" thickBot="1" x14ac:dyDescent="0.3">
      <c r="A417" s="47">
        <v>14</v>
      </c>
      <c r="B417" s="47" t="s">
        <v>932</v>
      </c>
      <c r="C417" s="47" t="s">
        <v>2378</v>
      </c>
      <c r="D417" s="47" t="s">
        <v>934</v>
      </c>
      <c r="E417" s="47" t="s">
        <v>172</v>
      </c>
      <c r="F417" s="47" t="s">
        <v>4354</v>
      </c>
      <c r="G417" s="47" t="s">
        <v>2286</v>
      </c>
      <c r="H417" s="47" t="s">
        <v>4355</v>
      </c>
      <c r="I417" s="47" t="s">
        <v>2414</v>
      </c>
      <c r="J417" s="47"/>
      <c r="K417" s="47" t="s">
        <v>13338</v>
      </c>
      <c r="L417" s="47">
        <v>0.42022594809532171</v>
      </c>
      <c r="M417" s="47">
        <v>-34.489940089999997</v>
      </c>
      <c r="N417" s="47">
        <v>-61.532235679999999</v>
      </c>
      <c r="O417" s="47" t="s">
        <v>15521</v>
      </c>
      <c r="P417" s="47">
        <v>1</v>
      </c>
      <c r="Q417">
        <v>30</v>
      </c>
      <c r="S417" s="23" t="s">
        <v>2347</v>
      </c>
      <c r="T417" t="str">
        <f t="shared" si="58"/>
        <v>14</v>
      </c>
      <c r="V417" t="str">
        <f>+VLOOKUP(B417,MARCO!E:E,1,FALSE)</f>
        <v>Leandro N. Alem</v>
      </c>
      <c r="W417" t="s">
        <v>134</v>
      </c>
      <c r="X417" t="s">
        <v>134</v>
      </c>
      <c r="Y417" t="str">
        <f t="shared" si="59"/>
        <v>R 14 - D 58 - 451 - 2838</v>
      </c>
      <c r="Z417" t="s">
        <v>20</v>
      </c>
      <c r="AA417" t="s">
        <v>2349</v>
      </c>
      <c r="AB417" t="s">
        <v>21</v>
      </c>
      <c r="AD417" t="str">
        <f t="shared" si="60"/>
        <v>E P N°2</v>
      </c>
      <c r="AE417" t="s">
        <v>22</v>
      </c>
      <c r="AF417" t="s">
        <v>23</v>
      </c>
      <c r="AG417" t="s">
        <v>26</v>
      </c>
      <c r="AH417" t="s">
        <v>2348</v>
      </c>
      <c r="AI417" s="13">
        <f t="shared" si="61"/>
        <v>30</v>
      </c>
      <c r="AJ417" s="13">
        <f t="shared" si="62"/>
        <v>1</v>
      </c>
      <c r="AK417" s="21">
        <v>1</v>
      </c>
      <c r="AM417" t="s">
        <v>2154</v>
      </c>
      <c r="AN417" t="str">
        <f t="shared" si="56"/>
        <v>R14</v>
      </c>
      <c r="AO417" s="20" t="str">
        <f t="shared" si="57"/>
        <v>FINES_R14</v>
      </c>
      <c r="AP417" s="25">
        <f t="shared" si="63"/>
        <v>0.42022594809532171</v>
      </c>
      <c r="AQ417" s="24" t="str">
        <f>+IFERROR(VLOOKUP(Y417,#REF!,2,FALSE),"-")</f>
        <v>-</v>
      </c>
      <c r="AR417" s="13" t="s">
        <v>2394</v>
      </c>
      <c r="AS417" t="s">
        <v>2397</v>
      </c>
      <c r="AT417" t="str">
        <f t="shared" si="64"/>
        <v>Av, Dunckler - 555 - Vedia</v>
      </c>
    </row>
    <row r="418" spans="1:46" ht="15.75" thickBot="1" x14ac:dyDescent="0.3">
      <c r="A418" s="47">
        <v>14</v>
      </c>
      <c r="B418" s="47" t="s">
        <v>932</v>
      </c>
      <c r="C418" s="47" t="s">
        <v>2378</v>
      </c>
      <c r="D418" s="47" t="s">
        <v>934</v>
      </c>
      <c r="E418" s="47" t="s">
        <v>172</v>
      </c>
      <c r="F418" s="47" t="s">
        <v>4357</v>
      </c>
      <c r="G418" s="47" t="s">
        <v>4358</v>
      </c>
      <c r="H418" s="47" t="s">
        <v>4359</v>
      </c>
      <c r="I418" s="47" t="s">
        <v>2414</v>
      </c>
      <c r="J418" s="47"/>
      <c r="K418" s="47" t="s">
        <v>13339</v>
      </c>
      <c r="L418" s="47">
        <v>0.39737904071807861</v>
      </c>
      <c r="M418" s="47">
        <v>-34.517866900000001</v>
      </c>
      <c r="N418" s="47">
        <v>-61.3906299</v>
      </c>
      <c r="O418" s="47" t="s">
        <v>15522</v>
      </c>
      <c r="P418" s="47">
        <v>2</v>
      </c>
      <c r="Q418">
        <v>37</v>
      </c>
      <c r="S418" s="23" t="s">
        <v>2347</v>
      </c>
      <c r="T418" t="str">
        <f t="shared" si="58"/>
        <v>14</v>
      </c>
      <c r="V418" t="str">
        <f>+VLOOKUP(B418,MARCO!E:E,1,FALSE)</f>
        <v>Leandro N. Alem</v>
      </c>
      <c r="W418" t="s">
        <v>134</v>
      </c>
      <c r="X418" t="s">
        <v>134</v>
      </c>
      <c r="Y418" t="str">
        <f t="shared" si="59"/>
        <v>R 14 - D 58 - 451 - 3990</v>
      </c>
      <c r="Z418" t="s">
        <v>20</v>
      </c>
      <c r="AA418" t="s">
        <v>2349</v>
      </c>
      <c r="AB418" t="s">
        <v>21</v>
      </c>
      <c r="AD418" t="str">
        <f t="shared" si="60"/>
        <v>Casa De La Cultura</v>
      </c>
      <c r="AE418" t="s">
        <v>22</v>
      </c>
      <c r="AF418" t="s">
        <v>23</v>
      </c>
      <c r="AG418" t="s">
        <v>26</v>
      </c>
      <c r="AH418" t="s">
        <v>2348</v>
      </c>
      <c r="AI418" s="13">
        <f t="shared" si="61"/>
        <v>37</v>
      </c>
      <c r="AJ418" s="13">
        <f t="shared" si="62"/>
        <v>2</v>
      </c>
      <c r="AK418" s="21">
        <v>1</v>
      </c>
      <c r="AM418" t="s">
        <v>2154</v>
      </c>
      <c r="AN418" t="str">
        <f t="shared" si="56"/>
        <v>R14</v>
      </c>
      <c r="AO418" s="20" t="str">
        <f t="shared" si="57"/>
        <v>FINES_R14</v>
      </c>
      <c r="AP418" s="25">
        <f t="shared" si="63"/>
        <v>0.39737904071807861</v>
      </c>
      <c r="AQ418" s="24" t="str">
        <f>+IFERROR(VLOOKUP(Y418,#REF!,2,FALSE),"-")</f>
        <v>-</v>
      </c>
      <c r="AR418" s="13" t="s">
        <v>2394</v>
      </c>
      <c r="AS418" t="s">
        <v>2397</v>
      </c>
      <c r="AT418" t="str">
        <f t="shared" si="64"/>
        <v>Rafael López - Leandro N. Alem</v>
      </c>
    </row>
    <row r="419" spans="1:46" ht="15.75" thickBot="1" x14ac:dyDescent="0.3">
      <c r="A419" s="47">
        <v>14</v>
      </c>
      <c r="B419" s="47" t="s">
        <v>932</v>
      </c>
      <c r="C419" s="47" t="s">
        <v>2378</v>
      </c>
      <c r="D419" s="47" t="s">
        <v>934</v>
      </c>
      <c r="E419" s="47" t="s">
        <v>172</v>
      </c>
      <c r="F419" s="47" t="s">
        <v>4361</v>
      </c>
      <c r="G419" s="47" t="s">
        <v>2285</v>
      </c>
      <c r="H419" s="47" t="s">
        <v>4362</v>
      </c>
      <c r="I419" s="47" t="s">
        <v>2414</v>
      </c>
      <c r="J419" s="47"/>
      <c r="K419" s="47" t="s">
        <v>13340</v>
      </c>
      <c r="L419" s="47">
        <v>0.36968287825584412</v>
      </c>
      <c r="M419" s="47">
        <v>-34.494107619158001</v>
      </c>
      <c r="N419" s="47">
        <v>-61.528775376048003</v>
      </c>
      <c r="O419" s="47" t="s">
        <v>15523</v>
      </c>
      <c r="P419" s="47">
        <v>1</v>
      </c>
      <c r="Q419">
        <v>26</v>
      </c>
      <c r="S419" s="23" t="s">
        <v>2347</v>
      </c>
      <c r="T419" t="str">
        <f t="shared" si="58"/>
        <v>14</v>
      </c>
      <c r="V419" t="str">
        <f>+VLOOKUP(B419,MARCO!E:E,1,FALSE)</f>
        <v>Leandro N. Alem</v>
      </c>
      <c r="W419" t="s">
        <v>134</v>
      </c>
      <c r="X419" t="s">
        <v>134</v>
      </c>
      <c r="Y419" t="str">
        <f t="shared" si="59"/>
        <v>R 14 - D 58 - 451 - 2831</v>
      </c>
      <c r="Z419" t="s">
        <v>20</v>
      </c>
      <c r="AA419" t="s">
        <v>2349</v>
      </c>
      <c r="AB419" t="s">
        <v>21</v>
      </c>
      <c r="AD419" t="str">
        <f t="shared" si="60"/>
        <v>Centro Universitario</v>
      </c>
      <c r="AE419" t="s">
        <v>22</v>
      </c>
      <c r="AF419" t="s">
        <v>23</v>
      </c>
      <c r="AG419" t="s">
        <v>26</v>
      </c>
      <c r="AH419" t="s">
        <v>2348</v>
      </c>
      <c r="AI419" s="13">
        <f t="shared" si="61"/>
        <v>26</v>
      </c>
      <c r="AJ419" s="13">
        <f t="shared" si="62"/>
        <v>1</v>
      </c>
      <c r="AK419" s="21">
        <v>1</v>
      </c>
      <c r="AM419" t="s">
        <v>2154</v>
      </c>
      <c r="AN419" t="str">
        <f t="shared" si="56"/>
        <v>R14</v>
      </c>
      <c r="AO419" s="20" t="str">
        <f t="shared" si="57"/>
        <v>FINES_R14</v>
      </c>
      <c r="AP419" s="25">
        <f t="shared" si="63"/>
        <v>0.36968287825584412</v>
      </c>
      <c r="AQ419" s="24" t="str">
        <f>+IFERROR(VLOOKUP(Y419,#REF!,2,FALSE),"-")</f>
        <v>-</v>
      </c>
      <c r="AR419" s="13" t="s">
        <v>2394</v>
      </c>
      <c r="AS419" t="s">
        <v>2397</v>
      </c>
      <c r="AT419" t="str">
        <f t="shared" si="64"/>
        <v>Chubut - e/ Comandante Escribano y Gral. Emilio Mitre - Vedia</v>
      </c>
    </row>
    <row r="420" spans="1:46" ht="15.75" thickBot="1" x14ac:dyDescent="0.3">
      <c r="A420" s="47">
        <v>14</v>
      </c>
      <c r="B420" s="47" t="s">
        <v>932</v>
      </c>
      <c r="C420" s="47" t="s">
        <v>2378</v>
      </c>
      <c r="D420" s="47" t="s">
        <v>934</v>
      </c>
      <c r="E420" s="47" t="s">
        <v>172</v>
      </c>
      <c r="F420" s="47" t="s">
        <v>4364</v>
      </c>
      <c r="G420" s="47" t="s">
        <v>2261</v>
      </c>
      <c r="H420" s="47" t="s">
        <v>4365</v>
      </c>
      <c r="I420" s="47" t="s">
        <v>2414</v>
      </c>
      <c r="J420" s="47"/>
      <c r="K420" s="47" t="s">
        <v>13341</v>
      </c>
      <c r="L420" s="47">
        <v>0.2441708296537399</v>
      </c>
      <c r="M420" s="47">
        <v>-34.554134148560003</v>
      </c>
      <c r="N420" s="47">
        <v>-58.546566497748003</v>
      </c>
      <c r="O420" s="47" t="s">
        <v>15524</v>
      </c>
      <c r="P420" s="47">
        <v>1</v>
      </c>
      <c r="Q420">
        <v>30</v>
      </c>
      <c r="S420" s="23" t="s">
        <v>2347</v>
      </c>
      <c r="T420" t="str">
        <f t="shared" si="58"/>
        <v>14</v>
      </c>
      <c r="V420" t="str">
        <f>+VLOOKUP(B420,MARCO!E:E,1,FALSE)</f>
        <v>Leandro N. Alem</v>
      </c>
      <c r="W420" t="s">
        <v>134</v>
      </c>
      <c r="X420" t="s">
        <v>134</v>
      </c>
      <c r="Y420" t="str">
        <f t="shared" si="59"/>
        <v>R 14 - D 58 - 451 - 4010</v>
      </c>
      <c r="Z420" t="s">
        <v>20</v>
      </c>
      <c r="AA420" t="s">
        <v>2349</v>
      </c>
      <c r="AB420" t="s">
        <v>21</v>
      </c>
      <c r="AD420" t="str">
        <f t="shared" si="60"/>
        <v>Taller Protegido</v>
      </c>
      <c r="AE420" t="s">
        <v>22</v>
      </c>
      <c r="AF420" t="s">
        <v>23</v>
      </c>
      <c r="AG420" t="s">
        <v>26</v>
      </c>
      <c r="AH420" t="s">
        <v>2348</v>
      </c>
      <c r="AI420" s="13">
        <f t="shared" si="61"/>
        <v>30</v>
      </c>
      <c r="AJ420" s="13">
        <f t="shared" si="62"/>
        <v>1</v>
      </c>
      <c r="AK420" s="21">
        <v>1</v>
      </c>
      <c r="AM420" t="s">
        <v>2154</v>
      </c>
      <c r="AN420" t="str">
        <f t="shared" si="56"/>
        <v>R14</v>
      </c>
      <c r="AO420" s="20" t="str">
        <f t="shared" si="57"/>
        <v>FINES_R14</v>
      </c>
      <c r="AP420" s="25">
        <f t="shared" si="63"/>
        <v>0.2441708296537399</v>
      </c>
      <c r="AQ420" s="24" t="str">
        <f>+IFERROR(VLOOKUP(Y420,#REF!,2,FALSE),"-")</f>
        <v>-</v>
      </c>
      <c r="AR420" s="13" t="s">
        <v>2394</v>
      </c>
      <c r="AS420" t="s">
        <v>2398</v>
      </c>
      <c r="AT420" t="str">
        <f t="shared" si="64"/>
        <v>San MartÍn - Juan. B. Alberdi</v>
      </c>
    </row>
    <row r="421" spans="1:46" ht="15.75" thickBot="1" x14ac:dyDescent="0.3">
      <c r="A421" s="47">
        <v>14</v>
      </c>
      <c r="B421" s="47" t="s">
        <v>936</v>
      </c>
      <c r="C421" s="47" t="s">
        <v>2378</v>
      </c>
      <c r="D421" s="47" t="s">
        <v>942</v>
      </c>
      <c r="E421" s="47" t="s">
        <v>172</v>
      </c>
      <c r="F421" s="47" t="s">
        <v>4367</v>
      </c>
      <c r="G421" s="47" t="s">
        <v>4368</v>
      </c>
      <c r="H421" s="47" t="s">
        <v>4369</v>
      </c>
      <c r="I421" s="47" t="s">
        <v>2414</v>
      </c>
      <c r="J421" s="47"/>
      <c r="K421" s="47" t="s">
        <v>13342</v>
      </c>
      <c r="L421" s="47">
        <v>0.18319834768772131</v>
      </c>
      <c r="M421" s="47">
        <v>-34.872793676486197</v>
      </c>
      <c r="N421" s="47">
        <v>-61.5377068882635</v>
      </c>
      <c r="O421" s="47" t="s">
        <v>15525</v>
      </c>
      <c r="P421" s="47">
        <v>7</v>
      </c>
      <c r="Q421">
        <v>141</v>
      </c>
      <c r="S421" s="23" t="s">
        <v>2347</v>
      </c>
      <c r="T421" t="str">
        <f t="shared" si="58"/>
        <v>14</v>
      </c>
      <c r="V421" t="str">
        <f>+VLOOKUP(B421,MARCO!E:E,1,FALSE)</f>
        <v>Lincoln</v>
      </c>
      <c r="W421" t="s">
        <v>134</v>
      </c>
      <c r="X421" t="s">
        <v>134</v>
      </c>
      <c r="Y421" t="str">
        <f t="shared" si="59"/>
        <v>R 14 - D 59 - 451 - 2175</v>
      </c>
      <c r="Z421" t="s">
        <v>20</v>
      </c>
      <c r="AA421" t="s">
        <v>2349</v>
      </c>
      <c r="AB421" t="s">
        <v>21</v>
      </c>
      <c r="AD421" t="str">
        <f t="shared" si="60"/>
        <v>Ep Nº18</v>
      </c>
      <c r="AE421" t="s">
        <v>22</v>
      </c>
      <c r="AF421" t="s">
        <v>23</v>
      </c>
      <c r="AG421" t="s">
        <v>26</v>
      </c>
      <c r="AH421" t="s">
        <v>2348</v>
      </c>
      <c r="AI421" s="13">
        <f t="shared" si="61"/>
        <v>141</v>
      </c>
      <c r="AJ421" s="13">
        <f t="shared" si="62"/>
        <v>7</v>
      </c>
      <c r="AK421" s="21">
        <v>1</v>
      </c>
      <c r="AM421" t="s">
        <v>2154</v>
      </c>
      <c r="AN421" t="str">
        <f t="shared" si="56"/>
        <v>R14</v>
      </c>
      <c r="AO421" s="20" t="str">
        <f t="shared" si="57"/>
        <v>FINES_R14</v>
      </c>
      <c r="AP421" s="25">
        <f t="shared" si="63"/>
        <v>0.18319834768772131</v>
      </c>
      <c r="AQ421" s="24" t="str">
        <f>+IFERROR(VLOOKUP(Y421,#REF!,2,FALSE),"-")</f>
        <v>-</v>
      </c>
      <c r="AR421" s="13" t="s">
        <v>2394</v>
      </c>
      <c r="AS421" t="s">
        <v>2397</v>
      </c>
      <c r="AT421" t="str">
        <f t="shared" si="64"/>
        <v>Obligado - 95 e/ Av Massey y San Martin - Lincoln Lincoln</v>
      </c>
    </row>
    <row r="422" spans="1:46" ht="15.75" thickBot="1" x14ac:dyDescent="0.3">
      <c r="A422" s="47">
        <v>15</v>
      </c>
      <c r="B422" s="47" t="s">
        <v>1912</v>
      </c>
      <c r="C422" s="47" t="s">
        <v>2378</v>
      </c>
      <c r="D422" s="47" t="s">
        <v>1914</v>
      </c>
      <c r="E422" s="47" t="s">
        <v>500</v>
      </c>
      <c r="F422" s="47" t="s">
        <v>4376</v>
      </c>
      <c r="G422" s="47" t="s">
        <v>4377</v>
      </c>
      <c r="H422" s="47" t="s">
        <v>4378</v>
      </c>
      <c r="I422" s="47" t="s">
        <v>2414</v>
      </c>
      <c r="J422" s="47"/>
      <c r="K422" s="47" t="s">
        <v>13343</v>
      </c>
      <c r="L422" s="47">
        <v>0.4131314754486084</v>
      </c>
      <c r="M422" s="47">
        <v>-36.227679899999998</v>
      </c>
      <c r="N422" s="47">
        <v>-61.653805200000001</v>
      </c>
      <c r="O422" s="47" t="s">
        <v>15526</v>
      </c>
      <c r="P422" s="47">
        <v>1</v>
      </c>
      <c r="Q422">
        <v>21</v>
      </c>
      <c r="S422" s="23" t="s">
        <v>2347</v>
      </c>
      <c r="T422" t="str">
        <f t="shared" si="58"/>
        <v>15</v>
      </c>
      <c r="V422" t="str">
        <f>+VLOOKUP(B422,MARCO!E:E,1,FALSE)</f>
        <v>Hipólito Yrigoyen</v>
      </c>
      <c r="W422" t="s">
        <v>134</v>
      </c>
      <c r="X422" t="s">
        <v>134</v>
      </c>
      <c r="Y422" t="str">
        <f t="shared" si="59"/>
        <v>R 15 - D 118 - 451 - 2448</v>
      </c>
      <c r="Z422" t="s">
        <v>20</v>
      </c>
      <c r="AA422" t="s">
        <v>2349</v>
      </c>
      <c r="AB422" t="s">
        <v>21</v>
      </c>
      <c r="AD422" t="str">
        <f t="shared" si="60"/>
        <v>Upad</v>
      </c>
      <c r="AE422" t="s">
        <v>22</v>
      </c>
      <c r="AF422" t="s">
        <v>23</v>
      </c>
      <c r="AG422" t="s">
        <v>26</v>
      </c>
      <c r="AH422" t="s">
        <v>2348</v>
      </c>
      <c r="AI422" s="13">
        <f t="shared" si="61"/>
        <v>21</v>
      </c>
      <c r="AJ422" s="13">
        <f t="shared" si="62"/>
        <v>1</v>
      </c>
      <c r="AK422" s="21">
        <v>1</v>
      </c>
      <c r="AM422" t="s">
        <v>2154</v>
      </c>
      <c r="AN422" t="str">
        <f t="shared" si="56"/>
        <v>R15172425</v>
      </c>
      <c r="AO422" s="20" t="str">
        <f t="shared" si="57"/>
        <v>FINES_R15172425</v>
      </c>
      <c r="AP422" s="25">
        <f t="shared" si="63"/>
        <v>0.4131314754486084</v>
      </c>
      <c r="AQ422" s="24" t="str">
        <f>+IFERROR(VLOOKUP(Y422,#REF!,2,FALSE),"-")</f>
        <v>-</v>
      </c>
      <c r="AR422" s="13" t="s">
        <v>2394</v>
      </c>
      <c r="AS422" t="s">
        <v>2398</v>
      </c>
      <c r="AT422" t="str">
        <f t="shared" si="64"/>
        <v>Mariano Moreno - e/ EspaÑa y 9 De Julio - Henderson</v>
      </c>
    </row>
    <row r="423" spans="1:46" ht="15.75" thickBot="1" x14ac:dyDescent="0.3">
      <c r="A423" s="47">
        <v>15</v>
      </c>
      <c r="B423" s="47" t="s">
        <v>1912</v>
      </c>
      <c r="C423" s="47" t="s">
        <v>2378</v>
      </c>
      <c r="D423" s="47" t="s">
        <v>1914</v>
      </c>
      <c r="E423" s="47" t="s">
        <v>500</v>
      </c>
      <c r="F423" s="47" t="s">
        <v>4380</v>
      </c>
      <c r="G423" s="47" t="s">
        <v>4381</v>
      </c>
      <c r="H423" s="47" t="s">
        <v>4382</v>
      </c>
      <c r="I423" s="47" t="s">
        <v>2414</v>
      </c>
      <c r="J423" s="47"/>
      <c r="K423" s="47" t="s">
        <v>13344</v>
      </c>
      <c r="L423" s="47">
        <v>0.36880466341972351</v>
      </c>
      <c r="M423" s="47">
        <v>-36.363578236094298</v>
      </c>
      <c r="N423" s="47">
        <v>-61.642875186936799</v>
      </c>
      <c r="O423" s="47" t="s">
        <v>15527</v>
      </c>
      <c r="P423" s="47">
        <v>1</v>
      </c>
      <c r="Q423">
        <v>5</v>
      </c>
      <c r="S423" s="23" t="s">
        <v>2347</v>
      </c>
      <c r="T423" t="str">
        <f t="shared" si="58"/>
        <v>15</v>
      </c>
      <c r="V423" t="str">
        <f>+VLOOKUP(B423,MARCO!E:E,1,FALSE)</f>
        <v>Hipólito Yrigoyen</v>
      </c>
      <c r="W423" t="s">
        <v>134</v>
      </c>
      <c r="X423" t="s">
        <v>134</v>
      </c>
      <c r="Y423" t="str">
        <f t="shared" si="59"/>
        <v>R 15 - D 118 - 451 - 3812</v>
      </c>
      <c r="Z423" t="s">
        <v>20</v>
      </c>
      <c r="AA423" t="s">
        <v>2349</v>
      </c>
      <c r="AB423" t="s">
        <v>21</v>
      </c>
      <c r="AD423" t="str">
        <f t="shared" si="60"/>
        <v>Ep N° 9 El Moro</v>
      </c>
      <c r="AE423" t="s">
        <v>22</v>
      </c>
      <c r="AF423" t="s">
        <v>23</v>
      </c>
      <c r="AG423" t="s">
        <v>26</v>
      </c>
      <c r="AH423" t="s">
        <v>2348</v>
      </c>
      <c r="AI423" s="13">
        <f t="shared" si="61"/>
        <v>5</v>
      </c>
      <c r="AJ423" s="13">
        <f t="shared" si="62"/>
        <v>1</v>
      </c>
      <c r="AK423" s="21">
        <v>1</v>
      </c>
      <c r="AM423" t="s">
        <v>2154</v>
      </c>
      <c r="AN423" t="str">
        <f t="shared" si="56"/>
        <v>R15172425</v>
      </c>
      <c r="AO423" s="20" t="str">
        <f t="shared" si="57"/>
        <v>FINES_R15172425</v>
      </c>
      <c r="AP423" s="25">
        <f t="shared" si="63"/>
        <v>0.36880466341972351</v>
      </c>
      <c r="AQ423" s="24" t="str">
        <f>+IFERROR(VLOOKUP(Y423,#REF!,2,FALSE),"-")</f>
        <v>-</v>
      </c>
      <c r="AR423" s="13" t="s">
        <v>2394</v>
      </c>
      <c r="AS423" t="s">
        <v>2397</v>
      </c>
      <c r="AT423" t="str">
        <f t="shared" si="64"/>
        <v>Zona Rural - Henderson</v>
      </c>
    </row>
    <row r="424" spans="1:46" ht="15.75" thickBot="1" x14ac:dyDescent="0.3">
      <c r="A424" s="47">
        <v>15</v>
      </c>
      <c r="B424" s="47" t="s">
        <v>1912</v>
      </c>
      <c r="C424" s="47" t="s">
        <v>2378</v>
      </c>
      <c r="D424" s="47" t="s">
        <v>1914</v>
      </c>
      <c r="E424" s="47" t="s">
        <v>500</v>
      </c>
      <c r="F424" s="47" t="s">
        <v>4384</v>
      </c>
      <c r="G424" s="47" t="s">
        <v>4106</v>
      </c>
      <c r="H424" s="47" t="s">
        <v>4385</v>
      </c>
      <c r="I424" s="47" t="s">
        <v>2414</v>
      </c>
      <c r="J424" s="47"/>
      <c r="K424" s="47" t="s">
        <v>13345</v>
      </c>
      <c r="L424" s="47">
        <v>0.28086656332015991</v>
      </c>
      <c r="M424" s="47">
        <v>-36.303034683831001</v>
      </c>
      <c r="N424" s="47">
        <v>-61.724672690836996</v>
      </c>
      <c r="O424" s="47" t="s">
        <v>15528</v>
      </c>
      <c r="P424" s="47">
        <v>1</v>
      </c>
      <c r="Q424">
        <v>10</v>
      </c>
      <c r="S424" s="23" t="s">
        <v>2347</v>
      </c>
      <c r="T424" t="str">
        <f t="shared" si="58"/>
        <v>15</v>
      </c>
      <c r="V424" t="str">
        <f>+VLOOKUP(B424,MARCO!E:E,1,FALSE)</f>
        <v>Hipólito Yrigoyen</v>
      </c>
      <c r="W424" t="s">
        <v>134</v>
      </c>
      <c r="X424" t="s">
        <v>134</v>
      </c>
      <c r="Y424" t="str">
        <f t="shared" si="59"/>
        <v>R 15 - D 118 - 451 - 4066</v>
      </c>
      <c r="Z424" t="s">
        <v>20</v>
      </c>
      <c r="AA424" t="s">
        <v>2349</v>
      </c>
      <c r="AB424" t="s">
        <v>21</v>
      </c>
      <c r="AD424" t="str">
        <f t="shared" si="60"/>
        <v>Ep N° 2</v>
      </c>
      <c r="AE424" t="s">
        <v>22</v>
      </c>
      <c r="AF424" t="s">
        <v>23</v>
      </c>
      <c r="AG424" t="s">
        <v>26</v>
      </c>
      <c r="AH424" t="s">
        <v>2348</v>
      </c>
      <c r="AI424" s="13">
        <f t="shared" si="61"/>
        <v>10</v>
      </c>
      <c r="AJ424" s="13">
        <f t="shared" si="62"/>
        <v>1</v>
      </c>
      <c r="AK424" s="21">
        <v>1</v>
      </c>
      <c r="AM424" t="s">
        <v>2154</v>
      </c>
      <c r="AN424" t="str">
        <f t="shared" si="56"/>
        <v>R15172425</v>
      </c>
      <c r="AO424" s="20" t="str">
        <f t="shared" si="57"/>
        <v>FINES_R15172425</v>
      </c>
      <c r="AP424" s="25">
        <f t="shared" si="63"/>
        <v>0.28086656332015991</v>
      </c>
      <c r="AQ424" s="24" t="str">
        <f>+IFERROR(VLOOKUP(Y424,#REF!,2,FALSE),"-")</f>
        <v>-</v>
      </c>
      <c r="AR424" s="13" t="s">
        <v>2394</v>
      </c>
      <c r="AS424" t="s">
        <v>2398</v>
      </c>
      <c r="AT424" t="str">
        <f t="shared" si="64"/>
        <v>Belgrano - 890 e/ Alsina y Ester Barrueco - Henderson</v>
      </c>
    </row>
    <row r="425" spans="1:46" ht="15.75" thickBot="1" x14ac:dyDescent="0.3">
      <c r="A425" s="47">
        <v>15</v>
      </c>
      <c r="B425" s="47" t="s">
        <v>411</v>
      </c>
      <c r="C425" s="47" t="s">
        <v>2369</v>
      </c>
      <c r="D425" s="47" t="s">
        <v>414</v>
      </c>
      <c r="E425" s="47" t="s">
        <v>415</v>
      </c>
      <c r="F425" s="47" t="s">
        <v>4387</v>
      </c>
      <c r="G425" s="47" t="s">
        <v>4388</v>
      </c>
      <c r="H425" s="47" t="s">
        <v>4389</v>
      </c>
      <c r="I425" s="47" t="s">
        <v>2414</v>
      </c>
      <c r="J425" s="47"/>
      <c r="K425" s="47" t="s">
        <v>13346</v>
      </c>
      <c r="L425" s="47">
        <v>0.47772917151451111</v>
      </c>
      <c r="M425" s="47">
        <v>-35.121714753728398</v>
      </c>
      <c r="N425" s="47">
        <v>-60.503191816226199</v>
      </c>
      <c r="O425" s="47" t="s">
        <v>15529</v>
      </c>
      <c r="P425" s="47">
        <v>3</v>
      </c>
      <c r="Q425">
        <v>64</v>
      </c>
      <c r="S425" s="23" t="s">
        <v>2347</v>
      </c>
      <c r="T425" t="str">
        <f t="shared" si="58"/>
        <v>15</v>
      </c>
      <c r="V425" t="str">
        <f>+VLOOKUP(B425,MARCO!E:E,1,FALSE)</f>
        <v>Bragado</v>
      </c>
      <c r="W425" t="s">
        <v>134</v>
      </c>
      <c r="X425" t="s">
        <v>134</v>
      </c>
      <c r="Y425" t="str">
        <f t="shared" si="59"/>
        <v>R 15 - D 13 - 452 - 2527</v>
      </c>
      <c r="Z425" t="s">
        <v>20</v>
      </c>
      <c r="AA425" t="s">
        <v>2349</v>
      </c>
      <c r="AB425" t="s">
        <v>21</v>
      </c>
      <c r="AD425" t="str">
        <f t="shared" si="60"/>
        <v>Ep Nº14</v>
      </c>
      <c r="AE425" t="s">
        <v>22</v>
      </c>
      <c r="AF425" t="s">
        <v>23</v>
      </c>
      <c r="AG425" t="s">
        <v>26</v>
      </c>
      <c r="AH425" t="s">
        <v>2348</v>
      </c>
      <c r="AI425" s="13">
        <f t="shared" si="61"/>
        <v>64</v>
      </c>
      <c r="AJ425" s="13">
        <f t="shared" si="62"/>
        <v>3</v>
      </c>
      <c r="AK425" s="21">
        <v>1</v>
      </c>
      <c r="AM425" t="s">
        <v>2154</v>
      </c>
      <c r="AN425" t="str">
        <f t="shared" si="56"/>
        <v>R15172425</v>
      </c>
      <c r="AO425" s="20" t="str">
        <f t="shared" si="57"/>
        <v>FINES_R15172425</v>
      </c>
      <c r="AP425" s="25">
        <f t="shared" si="63"/>
        <v>0.47772917151451111</v>
      </c>
      <c r="AQ425" s="24" t="str">
        <f>+IFERROR(VLOOKUP(Y425,#REF!,2,FALSE),"-")</f>
        <v>-</v>
      </c>
      <c r="AR425" s="13" t="s">
        <v>2394</v>
      </c>
      <c r="AS425" t="s">
        <v>2398</v>
      </c>
      <c r="AT425" t="str">
        <f t="shared" si="64"/>
        <v>Constantino - 715 e/ Mariano Moreno y Ameghino - Bragado San Luis</v>
      </c>
    </row>
    <row r="426" spans="1:46" ht="15.75" thickBot="1" x14ac:dyDescent="0.3">
      <c r="A426" s="47">
        <v>15</v>
      </c>
      <c r="B426" s="47" t="s">
        <v>411</v>
      </c>
      <c r="C426" s="47" t="s">
        <v>2369</v>
      </c>
      <c r="D426" s="47" t="s">
        <v>414</v>
      </c>
      <c r="E426" s="47" t="s">
        <v>415</v>
      </c>
      <c r="F426" s="47" t="s">
        <v>4391</v>
      </c>
      <c r="G426" s="47" t="s">
        <v>4392</v>
      </c>
      <c r="H426" s="47" t="s">
        <v>4393</v>
      </c>
      <c r="I426" s="47" t="s">
        <v>2414</v>
      </c>
      <c r="J426" s="47"/>
      <c r="K426" s="47" t="s">
        <v>13347</v>
      </c>
      <c r="L426" s="47">
        <v>0.40687265992164612</v>
      </c>
      <c r="M426" s="47">
        <v>-35.131965899999997</v>
      </c>
      <c r="N426" s="47">
        <v>-60.459787800000001</v>
      </c>
      <c r="O426" s="47" t="s">
        <v>15530</v>
      </c>
      <c r="P426" s="47">
        <v>1</v>
      </c>
      <c r="Q426">
        <v>9</v>
      </c>
      <c r="S426" s="23" t="s">
        <v>2347</v>
      </c>
      <c r="T426" t="str">
        <f t="shared" si="58"/>
        <v>15</v>
      </c>
      <c r="V426" t="str">
        <f>+VLOOKUP(B426,MARCO!E:E,1,FALSE)</f>
        <v>Bragado</v>
      </c>
      <c r="W426" t="s">
        <v>134</v>
      </c>
      <c r="X426" t="s">
        <v>134</v>
      </c>
      <c r="Y426" t="str">
        <f t="shared" si="59"/>
        <v>R 15 - D 13 - 452 - 3426</v>
      </c>
      <c r="Z426" t="s">
        <v>20</v>
      </c>
      <c r="AA426" t="s">
        <v>2349</v>
      </c>
      <c r="AB426" t="s">
        <v>21</v>
      </c>
      <c r="AD426" t="str">
        <f t="shared" si="60"/>
        <v>Las Violetas</v>
      </c>
      <c r="AE426" t="s">
        <v>22</v>
      </c>
      <c r="AF426" t="s">
        <v>23</v>
      </c>
      <c r="AG426" t="s">
        <v>26</v>
      </c>
      <c r="AH426" t="s">
        <v>2348</v>
      </c>
      <c r="AI426" s="13">
        <f t="shared" si="61"/>
        <v>9</v>
      </c>
      <c r="AJ426" s="13">
        <f t="shared" si="62"/>
        <v>1</v>
      </c>
      <c r="AK426" s="21">
        <v>1</v>
      </c>
      <c r="AM426" t="s">
        <v>2154</v>
      </c>
      <c r="AN426" t="str">
        <f t="shared" si="56"/>
        <v>R15172425</v>
      </c>
      <c r="AO426" s="20" t="str">
        <f t="shared" si="57"/>
        <v>FINES_R15172425</v>
      </c>
      <c r="AP426" s="25">
        <f t="shared" si="63"/>
        <v>0.40687265992164612</v>
      </c>
      <c r="AQ426" s="24" t="str">
        <f>+IFERROR(VLOOKUP(Y426,#REF!,2,FALSE),"-")</f>
        <v>-</v>
      </c>
      <c r="AR426" s="13" t="s">
        <v>2394</v>
      </c>
      <c r="AS426" t="s">
        <v>2397</v>
      </c>
      <c r="AT426" t="str">
        <f t="shared" si="64"/>
        <v>Los Nogales - 269 e/ Pellegrini y Rivadavia - Bragado Las Violetas</v>
      </c>
    </row>
    <row r="427" spans="1:46" ht="15.75" thickBot="1" x14ac:dyDescent="0.3">
      <c r="A427" s="47">
        <v>15</v>
      </c>
      <c r="B427" s="47" t="s">
        <v>411</v>
      </c>
      <c r="C427" s="47" t="s">
        <v>2369</v>
      </c>
      <c r="D427" s="47" t="s">
        <v>414</v>
      </c>
      <c r="E427" s="47" t="s">
        <v>415</v>
      </c>
      <c r="F427" s="47" t="s">
        <v>4395</v>
      </c>
      <c r="G427" s="47" t="s">
        <v>4396</v>
      </c>
      <c r="H427" s="47" t="s">
        <v>4397</v>
      </c>
      <c r="I427" s="47" t="s">
        <v>2414</v>
      </c>
      <c r="J427" s="47"/>
      <c r="K427" s="47" t="s">
        <v>13348</v>
      </c>
      <c r="L427" s="47">
        <v>0.45675519108772278</v>
      </c>
      <c r="M427" s="47">
        <v>-35.110313152377998</v>
      </c>
      <c r="N427" s="47">
        <v>-60.499966444978</v>
      </c>
      <c r="O427" s="47" t="s">
        <v>15531</v>
      </c>
      <c r="P427" s="47">
        <v>1</v>
      </c>
      <c r="Q427">
        <v>10</v>
      </c>
      <c r="S427" s="23" t="s">
        <v>2347</v>
      </c>
      <c r="T427" t="str">
        <f t="shared" si="58"/>
        <v>15</v>
      </c>
      <c r="V427" t="str">
        <f>+VLOOKUP(B427,MARCO!E:E,1,FALSE)</f>
        <v>Bragado</v>
      </c>
      <c r="W427" t="s">
        <v>134</v>
      </c>
      <c r="X427" t="s">
        <v>134</v>
      </c>
      <c r="Y427" t="str">
        <f t="shared" si="59"/>
        <v>R 15 - D 13 - 452 - 3427</v>
      </c>
      <c r="Z427" t="s">
        <v>20</v>
      </c>
      <c r="AA427" t="s">
        <v>2349</v>
      </c>
      <c r="AB427" t="s">
        <v>21</v>
      </c>
      <c r="AD427" t="str">
        <f t="shared" si="60"/>
        <v>Punto Digital-la Carlota</v>
      </c>
      <c r="AE427" t="s">
        <v>22</v>
      </c>
      <c r="AF427" t="s">
        <v>23</v>
      </c>
      <c r="AG427" t="s">
        <v>26</v>
      </c>
      <c r="AH427" t="s">
        <v>2348</v>
      </c>
      <c r="AI427" s="13">
        <f t="shared" si="61"/>
        <v>10</v>
      </c>
      <c r="AJ427" s="13">
        <f t="shared" si="62"/>
        <v>1</v>
      </c>
      <c r="AK427" s="21">
        <v>1</v>
      </c>
      <c r="AM427" t="s">
        <v>2154</v>
      </c>
      <c r="AN427" t="str">
        <f t="shared" si="56"/>
        <v>R15172425</v>
      </c>
      <c r="AO427" s="20" t="str">
        <f t="shared" si="57"/>
        <v>FINES_R15172425</v>
      </c>
      <c r="AP427" s="25">
        <f t="shared" si="63"/>
        <v>0.45675519108772278</v>
      </c>
      <c r="AQ427" s="24" t="str">
        <f>+IFERROR(VLOOKUP(Y427,#REF!,2,FALSE),"-")</f>
        <v>-</v>
      </c>
      <c r="AR427" s="13" t="s">
        <v>2394</v>
      </c>
      <c r="AS427" t="s">
        <v>2398</v>
      </c>
      <c r="AT427" t="str">
        <f t="shared" si="64"/>
        <v>Hermanos Islas - 427 e/ Del Busto y 12 De Octubre - Bragado La Carlota</v>
      </c>
    </row>
    <row r="428" spans="1:46" ht="15.75" thickBot="1" x14ac:dyDescent="0.3">
      <c r="A428" s="47">
        <v>15</v>
      </c>
      <c r="B428" s="47" t="s">
        <v>411</v>
      </c>
      <c r="C428" s="47" t="s">
        <v>2369</v>
      </c>
      <c r="D428" s="47" t="s">
        <v>414</v>
      </c>
      <c r="E428" s="47" t="s">
        <v>415</v>
      </c>
      <c r="F428" s="47" t="s">
        <v>4399</v>
      </c>
      <c r="G428" s="47" t="s">
        <v>4400</v>
      </c>
      <c r="H428" s="47" t="s">
        <v>4401</v>
      </c>
      <c r="I428" s="47" t="s">
        <v>2414</v>
      </c>
      <c r="J428" s="47"/>
      <c r="K428" s="47" t="s">
        <v>13349</v>
      </c>
      <c r="L428" s="47">
        <v>0.51599299907684326</v>
      </c>
      <c r="M428" s="47">
        <v>-35.120710500000001</v>
      </c>
      <c r="N428" s="47">
        <v>-60.508923600000003</v>
      </c>
      <c r="O428" s="47" t="s">
        <v>15532</v>
      </c>
      <c r="P428" s="47">
        <v>1</v>
      </c>
      <c r="Q428">
        <v>9</v>
      </c>
      <c r="S428" s="23" t="s">
        <v>2347</v>
      </c>
      <c r="T428" t="str">
        <f t="shared" si="58"/>
        <v>15</v>
      </c>
      <c r="V428" t="str">
        <f>+VLOOKUP(B428,MARCO!E:E,1,FALSE)</f>
        <v>Bragado</v>
      </c>
      <c r="W428" t="s">
        <v>134</v>
      </c>
      <c r="X428" t="s">
        <v>134</v>
      </c>
      <c r="Y428" t="str">
        <f t="shared" si="59"/>
        <v>R 15 - D 13 - 452 - 2533</v>
      </c>
      <c r="Z428" t="s">
        <v>20</v>
      </c>
      <c r="AA428" t="s">
        <v>2349</v>
      </c>
      <c r="AB428" t="s">
        <v>21</v>
      </c>
      <c r="AD428" t="str">
        <f t="shared" si="60"/>
        <v>Asociacion Civil Nuevo Horizonte Bragado</v>
      </c>
      <c r="AE428" t="s">
        <v>22</v>
      </c>
      <c r="AF428" t="s">
        <v>23</v>
      </c>
      <c r="AG428" t="s">
        <v>26</v>
      </c>
      <c r="AH428" t="s">
        <v>2348</v>
      </c>
      <c r="AI428" s="13">
        <f t="shared" si="61"/>
        <v>9</v>
      </c>
      <c r="AJ428" s="13">
        <f t="shared" si="62"/>
        <v>1</v>
      </c>
      <c r="AK428" s="21">
        <v>1</v>
      </c>
      <c r="AM428" t="s">
        <v>2154</v>
      </c>
      <c r="AN428" t="str">
        <f t="shared" si="56"/>
        <v>R15172425</v>
      </c>
      <c r="AO428" s="20" t="str">
        <f t="shared" si="57"/>
        <v>FINES_R15172425</v>
      </c>
      <c r="AP428" s="25">
        <f t="shared" si="63"/>
        <v>0.51599299907684326</v>
      </c>
      <c r="AQ428" s="24" t="str">
        <f>+IFERROR(VLOOKUP(Y428,#REF!,2,FALSE),"-")</f>
        <v>-</v>
      </c>
      <c r="AR428" s="13" t="s">
        <v>2394</v>
      </c>
      <c r="AS428" t="s">
        <v>2398</v>
      </c>
      <c r="AT428" t="str">
        <f t="shared" si="64"/>
        <v>Ushuaia - 31 e/ Alberdi y Juncal - Bragado Nuevo Horizonte</v>
      </c>
    </row>
    <row r="429" spans="1:46" ht="15.75" thickBot="1" x14ac:dyDescent="0.3">
      <c r="A429" s="47">
        <v>15</v>
      </c>
      <c r="B429" s="47" t="s">
        <v>411</v>
      </c>
      <c r="C429" s="47" t="s">
        <v>2369</v>
      </c>
      <c r="D429" s="47" t="s">
        <v>414</v>
      </c>
      <c r="E429" s="47" t="s">
        <v>415</v>
      </c>
      <c r="F429" s="47" t="s">
        <v>4403</v>
      </c>
      <c r="G429" s="47" t="s">
        <v>4404</v>
      </c>
      <c r="H429" s="47" t="s">
        <v>4405</v>
      </c>
      <c r="I429" s="47" t="s">
        <v>2414</v>
      </c>
      <c r="J429" s="47"/>
      <c r="K429" s="47" t="s">
        <v>13350</v>
      </c>
      <c r="L429" s="47">
        <v>0.47194653749465942</v>
      </c>
      <c r="M429" s="47">
        <v>-35.105373938616999</v>
      </c>
      <c r="N429" s="47">
        <v>-60.475800843199998</v>
      </c>
      <c r="O429" s="47" t="s">
        <v>15533</v>
      </c>
      <c r="P429" s="47">
        <v>1</v>
      </c>
      <c r="Q429">
        <v>5</v>
      </c>
      <c r="S429" s="23" t="s">
        <v>2347</v>
      </c>
      <c r="T429" t="str">
        <f t="shared" si="58"/>
        <v>15</v>
      </c>
      <c r="V429" t="str">
        <f>+VLOOKUP(B429,MARCO!E:E,1,FALSE)</f>
        <v>Bragado</v>
      </c>
      <c r="W429" t="s">
        <v>134</v>
      </c>
      <c r="X429" t="s">
        <v>134</v>
      </c>
      <c r="Y429" t="str">
        <f t="shared" si="59"/>
        <v>R 15 - D 13 - 452 - 3621</v>
      </c>
      <c r="Z429" t="s">
        <v>20</v>
      </c>
      <c r="AA429" t="s">
        <v>2349</v>
      </c>
      <c r="AB429" t="s">
        <v>21</v>
      </c>
      <c r="AD429" t="str">
        <f t="shared" si="60"/>
        <v>Mudynda</v>
      </c>
      <c r="AE429" t="s">
        <v>22</v>
      </c>
      <c r="AF429" t="s">
        <v>23</v>
      </c>
      <c r="AG429" t="s">
        <v>26</v>
      </c>
      <c r="AH429" t="s">
        <v>2348</v>
      </c>
      <c r="AI429" s="13">
        <f t="shared" si="61"/>
        <v>5</v>
      </c>
      <c r="AJ429" s="13">
        <f t="shared" si="62"/>
        <v>1</v>
      </c>
      <c r="AK429" s="21">
        <v>1</v>
      </c>
      <c r="AM429" t="s">
        <v>2154</v>
      </c>
      <c r="AN429" t="str">
        <f t="shared" si="56"/>
        <v>R15172425</v>
      </c>
      <c r="AO429" s="20" t="str">
        <f t="shared" si="57"/>
        <v>FINES_R15172425</v>
      </c>
      <c r="AP429" s="25">
        <f t="shared" si="63"/>
        <v>0.47194653749465942</v>
      </c>
      <c r="AQ429" s="24" t="str">
        <f>+IFERROR(VLOOKUP(Y429,#REF!,2,FALSE),"-")</f>
        <v>-</v>
      </c>
      <c r="AR429" s="13" t="s">
        <v>2394</v>
      </c>
      <c r="AS429" t="s">
        <v>2398</v>
      </c>
      <c r="AT429" t="str">
        <f t="shared" si="64"/>
        <v>Balcarce - e/ Canaro y La Cumparcita - Bragado Mudynda</v>
      </c>
    </row>
    <row r="430" spans="1:46" ht="15.75" thickBot="1" x14ac:dyDescent="0.3">
      <c r="A430" s="47">
        <v>15</v>
      </c>
      <c r="B430" s="47" t="s">
        <v>411</v>
      </c>
      <c r="C430" s="47" t="s">
        <v>2369</v>
      </c>
      <c r="D430" s="47" t="s">
        <v>414</v>
      </c>
      <c r="E430" s="47" t="s">
        <v>415</v>
      </c>
      <c r="F430" s="47" t="s">
        <v>4407</v>
      </c>
      <c r="G430" s="47" t="s">
        <v>4408</v>
      </c>
      <c r="H430" s="47" t="s">
        <v>4409</v>
      </c>
      <c r="I430" s="47" t="s">
        <v>2414</v>
      </c>
      <c r="J430" s="47"/>
      <c r="K430" s="47" t="s">
        <v>13351</v>
      </c>
      <c r="L430" s="47">
        <v>0.40216943621635443</v>
      </c>
      <c r="M430" s="47">
        <v>-34.904766552078797</v>
      </c>
      <c r="N430" s="47">
        <v>-60.760517624820402</v>
      </c>
      <c r="O430" s="47" t="s">
        <v>15534</v>
      </c>
      <c r="P430" s="47">
        <v>1</v>
      </c>
      <c r="Q430">
        <v>9</v>
      </c>
      <c r="S430" s="23" t="s">
        <v>2347</v>
      </c>
      <c r="T430" t="str">
        <f t="shared" si="58"/>
        <v>15</v>
      </c>
      <c r="V430" t="str">
        <f>+VLOOKUP(B430,MARCO!E:E,1,FALSE)</f>
        <v>Bragado</v>
      </c>
      <c r="W430" t="s">
        <v>134</v>
      </c>
      <c r="X430" t="s">
        <v>134</v>
      </c>
      <c r="Y430" t="str">
        <f t="shared" si="59"/>
        <v>R 15 - D 13 - 452 - 2532</v>
      </c>
      <c r="Z430" t="s">
        <v>20</v>
      </c>
      <c r="AA430" t="s">
        <v>2349</v>
      </c>
      <c r="AB430" t="s">
        <v>21</v>
      </c>
      <c r="AD430" t="str">
        <f t="shared" si="60"/>
        <v>Ep Nº20 Obrien</v>
      </c>
      <c r="AE430" t="s">
        <v>22</v>
      </c>
      <c r="AF430" t="s">
        <v>23</v>
      </c>
      <c r="AG430" t="s">
        <v>26</v>
      </c>
      <c r="AH430" t="s">
        <v>2348</v>
      </c>
      <c r="AI430" s="13">
        <f t="shared" si="61"/>
        <v>9</v>
      </c>
      <c r="AJ430" s="13">
        <f t="shared" si="62"/>
        <v>1</v>
      </c>
      <c r="AK430" s="21">
        <v>1</v>
      </c>
      <c r="AM430" t="s">
        <v>2154</v>
      </c>
      <c r="AN430" t="str">
        <f t="shared" si="56"/>
        <v>R15172425</v>
      </c>
      <c r="AO430" s="20" t="str">
        <f t="shared" si="57"/>
        <v>FINES_R15172425</v>
      </c>
      <c r="AP430" s="25">
        <f t="shared" si="63"/>
        <v>0.40216943621635443</v>
      </c>
      <c r="AQ430" s="24" t="str">
        <f>+IFERROR(VLOOKUP(Y430,#REF!,2,FALSE),"-")</f>
        <v>-</v>
      </c>
      <c r="AR430" s="13" t="s">
        <v>2394</v>
      </c>
      <c r="AS430" t="s">
        <v>2398</v>
      </c>
      <c r="AT430" t="str">
        <f t="shared" si="64"/>
        <v>Calle 9 - e/ 9 De Julio Y San Patricio y 9 De Julio Y San Patricio - Obrien Obrien</v>
      </c>
    </row>
    <row r="431" spans="1:46" ht="15.75" thickBot="1" x14ac:dyDescent="0.3">
      <c r="A431" s="47">
        <v>15</v>
      </c>
      <c r="B431" s="47" t="s">
        <v>411</v>
      </c>
      <c r="C431" s="47" t="s">
        <v>2369</v>
      </c>
      <c r="D431" s="47" t="s">
        <v>414</v>
      </c>
      <c r="E431" s="47" t="s">
        <v>415</v>
      </c>
      <c r="F431" s="47" t="s">
        <v>4412</v>
      </c>
      <c r="G431" s="47" t="s">
        <v>4413</v>
      </c>
      <c r="H431" s="47" t="s">
        <v>4414</v>
      </c>
      <c r="I431" s="47" t="s">
        <v>2414</v>
      </c>
      <c r="J431" s="47"/>
      <c r="K431" s="47" t="s">
        <v>13352</v>
      </c>
      <c r="L431" s="47">
        <v>0.64876812696456909</v>
      </c>
      <c r="M431" s="47">
        <v>-35.237538204025</v>
      </c>
      <c r="N431" s="47">
        <v>-60.610915673484001</v>
      </c>
      <c r="O431" s="47" t="s">
        <v>15535</v>
      </c>
      <c r="P431" s="47">
        <v>1</v>
      </c>
      <c r="Q431">
        <v>8</v>
      </c>
      <c r="S431" s="23" t="s">
        <v>2347</v>
      </c>
      <c r="T431" t="str">
        <f t="shared" si="58"/>
        <v>15</v>
      </c>
      <c r="V431" t="str">
        <f>+VLOOKUP(B431,MARCO!E:E,1,FALSE)</f>
        <v>Bragado</v>
      </c>
      <c r="W431" t="s">
        <v>134</v>
      </c>
      <c r="X431" t="s">
        <v>134</v>
      </c>
      <c r="Y431" t="str">
        <f t="shared" si="59"/>
        <v>R 15 - D 13 - 452 - 4073</v>
      </c>
      <c r="Z431" t="s">
        <v>20</v>
      </c>
      <c r="AA431" t="s">
        <v>2349</v>
      </c>
      <c r="AB431" t="s">
        <v>21</v>
      </c>
      <c r="AD431" t="str">
        <f t="shared" si="60"/>
        <v>Unidad Sanitaria Olascoaga</v>
      </c>
      <c r="AE431" t="s">
        <v>22</v>
      </c>
      <c r="AF431" t="s">
        <v>23</v>
      </c>
      <c r="AG431" t="s">
        <v>26</v>
      </c>
      <c r="AH431" t="s">
        <v>2348</v>
      </c>
      <c r="AI431" s="13">
        <f t="shared" si="61"/>
        <v>8</v>
      </c>
      <c r="AJ431" s="13">
        <f t="shared" si="62"/>
        <v>1</v>
      </c>
      <c r="AK431" s="21">
        <v>1</v>
      </c>
      <c r="AM431" t="s">
        <v>2154</v>
      </c>
      <c r="AN431" t="str">
        <f t="shared" si="56"/>
        <v>R15172425</v>
      </c>
      <c r="AO431" s="20" t="str">
        <f t="shared" si="57"/>
        <v>FINES_R15172425</v>
      </c>
      <c r="AP431" s="25">
        <f t="shared" si="63"/>
        <v>0.64876812696456909</v>
      </c>
      <c r="AQ431" s="24" t="str">
        <f>+IFERROR(VLOOKUP(Y431,#REF!,2,FALSE),"-")</f>
        <v>-</v>
      </c>
      <c r="AR431" s="13" t="s">
        <v>2394</v>
      </c>
      <c r="AS431" t="s">
        <v>2398</v>
      </c>
      <c r="AT431" t="str">
        <f t="shared" si="64"/>
        <v>Olascoaga - e/ S/n y S/n - Olascoaga Zona Rural</v>
      </c>
    </row>
    <row r="432" spans="1:46" ht="15.75" thickBot="1" x14ac:dyDescent="0.3">
      <c r="A432" s="47">
        <v>15</v>
      </c>
      <c r="B432" s="47" t="s">
        <v>411</v>
      </c>
      <c r="C432" s="47" t="s">
        <v>2369</v>
      </c>
      <c r="D432" s="47" t="s">
        <v>414</v>
      </c>
      <c r="E432" s="47" t="s">
        <v>415</v>
      </c>
      <c r="F432" s="47" t="s">
        <v>4416</v>
      </c>
      <c r="G432" s="47" t="s">
        <v>4417</v>
      </c>
      <c r="H432" s="47" t="s">
        <v>4418</v>
      </c>
      <c r="I432" s="47" t="s">
        <v>2414</v>
      </c>
      <c r="J432" s="47"/>
      <c r="K432" s="47" t="s">
        <v>13353</v>
      </c>
      <c r="L432" s="47">
        <v>0.41217631101608282</v>
      </c>
      <c r="M432" s="47">
        <v>-35.322339481359002</v>
      </c>
      <c r="N432" s="47">
        <v>-60.523754004632998</v>
      </c>
      <c r="O432" s="47" t="s">
        <v>15536</v>
      </c>
      <c r="P432" s="47">
        <v>1</v>
      </c>
      <c r="Q432">
        <v>9</v>
      </c>
      <c r="S432" s="23" t="s">
        <v>2347</v>
      </c>
      <c r="T432" t="str">
        <f t="shared" si="58"/>
        <v>15</v>
      </c>
      <c r="V432" t="str">
        <f>+VLOOKUP(B432,MARCO!E:E,1,FALSE)</f>
        <v>Bragado</v>
      </c>
      <c r="W432" t="s">
        <v>134</v>
      </c>
      <c r="X432" t="s">
        <v>134</v>
      </c>
      <c r="Y432" t="str">
        <f t="shared" si="59"/>
        <v>R 15 - D 13 - 452 - 4074</v>
      </c>
      <c r="Z432" t="s">
        <v>20</v>
      </c>
      <c r="AA432" t="s">
        <v>2349</v>
      </c>
      <c r="AB432" t="s">
        <v>21</v>
      </c>
      <c r="AD432" t="str">
        <f t="shared" si="60"/>
        <v>Coop.telefonica,obras Y Servicios Comodoro Py</v>
      </c>
      <c r="AE432" t="s">
        <v>22</v>
      </c>
      <c r="AF432" t="s">
        <v>23</v>
      </c>
      <c r="AG432" t="s">
        <v>26</v>
      </c>
      <c r="AH432" t="s">
        <v>2348</v>
      </c>
      <c r="AI432" s="13">
        <f t="shared" si="61"/>
        <v>9</v>
      </c>
      <c r="AJ432" s="13">
        <f t="shared" si="62"/>
        <v>1</v>
      </c>
      <c r="AK432" s="21">
        <v>1</v>
      </c>
      <c r="AM432" t="s">
        <v>2154</v>
      </c>
      <c r="AN432" t="str">
        <f t="shared" si="56"/>
        <v>R15172425</v>
      </c>
      <c r="AO432" s="20" t="str">
        <f t="shared" si="57"/>
        <v>FINES_R15172425</v>
      </c>
      <c r="AP432" s="25">
        <f t="shared" si="63"/>
        <v>0.41217631101608282</v>
      </c>
      <c r="AQ432" s="24" t="str">
        <f>+IFERROR(VLOOKUP(Y432,#REF!,2,FALSE),"-")</f>
        <v>-</v>
      </c>
      <c r="AR432" s="13" t="s">
        <v>2394</v>
      </c>
      <c r="AS432" t="s">
        <v>2398</v>
      </c>
      <c r="AT432" t="str">
        <f t="shared" si="64"/>
        <v>Alberro Y Aguirre Comodoro Py - e/ S/n y S/n - Comodoro Py Zona Rural</v>
      </c>
    </row>
    <row r="433" spans="1:46" ht="15.75" thickBot="1" x14ac:dyDescent="0.3">
      <c r="A433" s="47">
        <v>15</v>
      </c>
      <c r="B433" s="47" t="s">
        <v>460</v>
      </c>
      <c r="C433" s="47" t="s">
        <v>2378</v>
      </c>
      <c r="D433" s="47" t="s">
        <v>466</v>
      </c>
      <c r="E433" s="47" t="s">
        <v>467</v>
      </c>
      <c r="F433" s="47" t="s">
        <v>4421</v>
      </c>
      <c r="G433" s="47" t="s">
        <v>3644</v>
      </c>
      <c r="H433" s="47" t="s">
        <v>4422</v>
      </c>
      <c r="I433" s="47" t="s">
        <v>2414</v>
      </c>
      <c r="J433" s="47"/>
      <c r="K433" s="47" t="s">
        <v>13354</v>
      </c>
      <c r="L433" s="47">
        <v>0.25977718830108643</v>
      </c>
      <c r="M433" s="47">
        <v>-35.623502143180197</v>
      </c>
      <c r="N433" s="47">
        <v>-61.366080704652603</v>
      </c>
      <c r="O433" s="47" t="s">
        <v>15537</v>
      </c>
      <c r="P433" s="47">
        <v>1</v>
      </c>
      <c r="Q433">
        <v>6</v>
      </c>
      <c r="S433" s="23" t="s">
        <v>2347</v>
      </c>
      <c r="T433" t="str">
        <f t="shared" si="58"/>
        <v>15</v>
      </c>
      <c r="V433" t="str">
        <f>+VLOOKUP(B433,MARCO!E:E,1,FALSE)</f>
        <v>Carlos Casares</v>
      </c>
      <c r="W433" t="s">
        <v>134</v>
      </c>
      <c r="X433" t="s">
        <v>134</v>
      </c>
      <c r="Y433" t="str">
        <f t="shared" si="59"/>
        <v>R 15 - D 17 - 451 - 2368</v>
      </c>
      <c r="Z433" t="s">
        <v>20</v>
      </c>
      <c r="AA433" t="s">
        <v>2349</v>
      </c>
      <c r="AB433" t="s">
        <v>21</v>
      </c>
      <c r="AD433" t="str">
        <f t="shared" si="60"/>
        <v>Cens 451</v>
      </c>
      <c r="AE433" t="s">
        <v>22</v>
      </c>
      <c r="AF433" t="s">
        <v>23</v>
      </c>
      <c r="AG433" t="s">
        <v>26</v>
      </c>
      <c r="AH433" t="s">
        <v>2348</v>
      </c>
      <c r="AI433" s="13">
        <f t="shared" si="61"/>
        <v>6</v>
      </c>
      <c r="AJ433" s="13">
        <f t="shared" si="62"/>
        <v>1</v>
      </c>
      <c r="AK433" s="21">
        <v>1</v>
      </c>
      <c r="AM433" t="s">
        <v>2154</v>
      </c>
      <c r="AN433" t="str">
        <f t="shared" si="56"/>
        <v>R15172425</v>
      </c>
      <c r="AO433" s="20" t="str">
        <f t="shared" si="57"/>
        <v>FINES_R15172425</v>
      </c>
      <c r="AP433" s="25">
        <f t="shared" si="63"/>
        <v>0.25977718830108643</v>
      </c>
      <c r="AQ433" s="24" t="str">
        <f>+IFERROR(VLOOKUP(Y433,#REF!,2,FALSE),"-")</f>
        <v>-</v>
      </c>
      <c r="AR433" s="13" t="s">
        <v>2394</v>
      </c>
      <c r="AS433" t="s">
        <v>2398</v>
      </c>
      <c r="AT433" t="str">
        <f t="shared" si="64"/>
        <v>Av. San Martin - 286 e/ Vicente Lopez y Sarmiento - Carlos Casares Tecnica</v>
      </c>
    </row>
    <row r="434" spans="1:46" ht="15.75" thickBot="1" x14ac:dyDescent="0.3">
      <c r="A434" s="47">
        <v>15</v>
      </c>
      <c r="B434" s="47" t="s">
        <v>460</v>
      </c>
      <c r="C434" s="47" t="s">
        <v>2378</v>
      </c>
      <c r="D434" s="47" t="s">
        <v>466</v>
      </c>
      <c r="E434" s="47" t="s">
        <v>467</v>
      </c>
      <c r="F434" s="47" t="s">
        <v>4424</v>
      </c>
      <c r="G434" s="47" t="s">
        <v>4425</v>
      </c>
      <c r="H434" s="47" t="s">
        <v>4426</v>
      </c>
      <c r="I434" s="47" t="s">
        <v>2414</v>
      </c>
      <c r="J434" s="47"/>
      <c r="K434" s="47" t="s">
        <v>13355</v>
      </c>
      <c r="L434" s="47">
        <v>0.37143602967262268</v>
      </c>
      <c r="M434" s="47">
        <v>-35.771741453836697</v>
      </c>
      <c r="N434" s="47">
        <v>-61.335621375537102</v>
      </c>
      <c r="O434" s="47" t="s">
        <v>15538</v>
      </c>
      <c r="P434" s="47">
        <v>1</v>
      </c>
      <c r="Q434">
        <v>2</v>
      </c>
      <c r="S434" s="23" t="s">
        <v>2347</v>
      </c>
      <c r="T434" t="str">
        <f t="shared" si="58"/>
        <v>15</v>
      </c>
      <c r="V434" t="str">
        <f>+VLOOKUP(B434,MARCO!E:E,1,FALSE)</f>
        <v>Carlos Casares</v>
      </c>
      <c r="W434" t="s">
        <v>134</v>
      </c>
      <c r="X434" t="s">
        <v>134</v>
      </c>
      <c r="Y434" t="str">
        <f t="shared" si="59"/>
        <v>R 15 - D 17 - 451 - 3594</v>
      </c>
      <c r="Z434" t="s">
        <v>20</v>
      </c>
      <c r="AA434" t="s">
        <v>2349</v>
      </c>
      <c r="AB434" t="s">
        <v>21</v>
      </c>
      <c r="AD434" t="str">
        <f t="shared" si="60"/>
        <v>Primaria N° 12</v>
      </c>
      <c r="AE434" t="s">
        <v>22</v>
      </c>
      <c r="AF434" t="s">
        <v>23</v>
      </c>
      <c r="AG434" t="s">
        <v>26</v>
      </c>
      <c r="AH434" t="s">
        <v>2348</v>
      </c>
      <c r="AI434" s="13">
        <f t="shared" si="61"/>
        <v>2</v>
      </c>
      <c r="AJ434" s="13">
        <f t="shared" si="62"/>
        <v>1</v>
      </c>
      <c r="AK434" s="21">
        <v>1</v>
      </c>
      <c r="AM434" t="s">
        <v>2154</v>
      </c>
      <c r="AN434" t="str">
        <f t="shared" si="56"/>
        <v>R15172425</v>
      </c>
      <c r="AO434" s="20" t="str">
        <f t="shared" si="57"/>
        <v>FINES_R15172425</v>
      </c>
      <c r="AP434" s="25">
        <f t="shared" si="63"/>
        <v>0.37143602967262268</v>
      </c>
      <c r="AQ434" s="24" t="str">
        <f>+IFERROR(VLOOKUP(Y434,#REF!,2,FALSE),"-")</f>
        <v>-</v>
      </c>
      <c r="AR434" s="13" t="s">
        <v>2394</v>
      </c>
      <c r="AS434" t="s">
        <v>2397</v>
      </c>
      <c r="AT434" t="str">
        <f t="shared" si="64"/>
        <v>Belgrano Y Mariano Moreno - 0 e/ Belgrano y Mariano Moreno - Cadret Escuela N° 12</v>
      </c>
    </row>
    <row r="435" spans="1:46" ht="15.75" thickBot="1" x14ac:dyDescent="0.3">
      <c r="A435" s="47">
        <v>15</v>
      </c>
      <c r="B435" s="47" t="s">
        <v>460</v>
      </c>
      <c r="C435" s="47" t="s">
        <v>2378</v>
      </c>
      <c r="D435" s="47" t="s">
        <v>466</v>
      </c>
      <c r="E435" s="47" t="s">
        <v>467</v>
      </c>
      <c r="F435" s="47" t="s">
        <v>4428</v>
      </c>
      <c r="G435" s="47" t="s">
        <v>4429</v>
      </c>
      <c r="H435" s="47" t="s">
        <v>4430</v>
      </c>
      <c r="I435" s="47" t="s">
        <v>2414</v>
      </c>
      <c r="J435" s="47"/>
      <c r="K435" s="47" t="s">
        <v>13356</v>
      </c>
      <c r="L435" s="47">
        <v>0.54011684656143188</v>
      </c>
      <c r="M435" s="47">
        <v>-35.925497392590202</v>
      </c>
      <c r="N435" s="47">
        <v>-61.258501024003401</v>
      </c>
      <c r="O435" s="47" t="s">
        <v>15539</v>
      </c>
      <c r="P435" s="47">
        <v>1</v>
      </c>
      <c r="Q435">
        <v>3</v>
      </c>
      <c r="S435" s="23" t="s">
        <v>2347</v>
      </c>
      <c r="T435" t="str">
        <f t="shared" si="58"/>
        <v>15</v>
      </c>
      <c r="V435" t="str">
        <f>+VLOOKUP(B435,MARCO!E:E,1,FALSE)</f>
        <v>Carlos Casares</v>
      </c>
      <c r="W435" t="s">
        <v>134</v>
      </c>
      <c r="X435" t="s">
        <v>134</v>
      </c>
      <c r="Y435" t="str">
        <f t="shared" si="59"/>
        <v>R 15 - D 17 - 451 - 3595</v>
      </c>
      <c r="Z435" t="s">
        <v>20</v>
      </c>
      <c r="AA435" t="s">
        <v>2349</v>
      </c>
      <c r="AB435" t="s">
        <v>21</v>
      </c>
      <c r="AD435" t="str">
        <f t="shared" si="60"/>
        <v>Primaria N° 13</v>
      </c>
      <c r="AE435" t="s">
        <v>22</v>
      </c>
      <c r="AF435" t="s">
        <v>23</v>
      </c>
      <c r="AG435" t="s">
        <v>26</v>
      </c>
      <c r="AH435" t="s">
        <v>2348</v>
      </c>
      <c r="AI435" s="13">
        <f t="shared" si="61"/>
        <v>3</v>
      </c>
      <c r="AJ435" s="13">
        <f t="shared" si="62"/>
        <v>1</v>
      </c>
      <c r="AK435" s="21">
        <v>1</v>
      </c>
      <c r="AM435" t="s">
        <v>2154</v>
      </c>
      <c r="AN435" t="str">
        <f t="shared" si="56"/>
        <v>R15172425</v>
      </c>
      <c r="AO435" s="20" t="str">
        <f t="shared" si="57"/>
        <v>FINES_R15172425</v>
      </c>
      <c r="AP435" s="25">
        <f t="shared" si="63"/>
        <v>0.54011684656143188</v>
      </c>
      <c r="AQ435" s="24" t="str">
        <f>+IFERROR(VLOOKUP(Y435,#REF!,2,FALSE),"-")</f>
        <v>-</v>
      </c>
      <c r="AR435" s="13" t="s">
        <v>2394</v>
      </c>
      <c r="AS435" t="s">
        <v>2398</v>
      </c>
      <c r="AT435" t="str">
        <f t="shared" si="64"/>
        <v>Av. Santa Fe Y Entre Rios - 0 e/ Av. Santa Fe y Entre Rios - Hortensia Escuela N° 13</v>
      </c>
    </row>
    <row r="436" spans="1:46" ht="15.75" thickBot="1" x14ac:dyDescent="0.3">
      <c r="A436" s="47">
        <v>15</v>
      </c>
      <c r="B436" s="47" t="s">
        <v>460</v>
      </c>
      <c r="C436" s="47" t="s">
        <v>2378</v>
      </c>
      <c r="D436" s="47" t="s">
        <v>466</v>
      </c>
      <c r="E436" s="47" t="s">
        <v>467</v>
      </c>
      <c r="F436" s="47" t="s">
        <v>4432</v>
      </c>
      <c r="G436" s="47" t="s">
        <v>4433</v>
      </c>
      <c r="H436" s="47" t="s">
        <v>4434</v>
      </c>
      <c r="I436" s="47" t="s">
        <v>2414</v>
      </c>
      <c r="J436" s="47"/>
      <c r="K436" s="47" t="s">
        <v>13357</v>
      </c>
      <c r="L436" s="47">
        <v>0.37819942831993097</v>
      </c>
      <c r="M436" s="47">
        <v>-35.916831199558601</v>
      </c>
      <c r="N436" s="47">
        <v>-61.531202597071299</v>
      </c>
      <c r="O436" s="47" t="s">
        <v>15540</v>
      </c>
      <c r="P436" s="47">
        <v>1</v>
      </c>
      <c r="Q436">
        <v>4</v>
      </c>
      <c r="S436" s="23" t="s">
        <v>2347</v>
      </c>
      <c r="T436" t="str">
        <f t="shared" si="58"/>
        <v>15</v>
      </c>
      <c r="V436" t="str">
        <f>+VLOOKUP(B436,MARCO!E:E,1,FALSE)</f>
        <v>Carlos Casares</v>
      </c>
      <c r="W436" t="s">
        <v>134</v>
      </c>
      <c r="X436" t="s">
        <v>134</v>
      </c>
      <c r="Y436" t="str">
        <f t="shared" si="59"/>
        <v>R 15 - D 17 - 451 - 2369</v>
      </c>
      <c r="Z436" t="s">
        <v>20</v>
      </c>
      <c r="AA436" t="s">
        <v>2349</v>
      </c>
      <c r="AB436" t="s">
        <v>21</v>
      </c>
      <c r="AD436" t="str">
        <f t="shared" si="60"/>
        <v>Primaria 10</v>
      </c>
      <c r="AE436" t="s">
        <v>22</v>
      </c>
      <c r="AF436" t="s">
        <v>23</v>
      </c>
      <c r="AG436" t="s">
        <v>26</v>
      </c>
      <c r="AH436" t="s">
        <v>2348</v>
      </c>
      <c r="AI436" s="13">
        <f t="shared" si="61"/>
        <v>4</v>
      </c>
      <c r="AJ436" s="13">
        <f t="shared" si="62"/>
        <v>1</v>
      </c>
      <c r="AK436" s="21">
        <v>1</v>
      </c>
      <c r="AM436" t="s">
        <v>2154</v>
      </c>
      <c r="AN436" t="str">
        <f t="shared" si="56"/>
        <v>R15172425</v>
      </c>
      <c r="AO436" s="20" t="str">
        <f t="shared" si="57"/>
        <v>FINES_R15172425</v>
      </c>
      <c r="AP436" s="25">
        <f t="shared" si="63"/>
        <v>0.37819942831993097</v>
      </c>
      <c r="AQ436" s="24" t="str">
        <f>+IFERROR(VLOOKUP(Y436,#REF!,2,FALSE),"-")</f>
        <v>-</v>
      </c>
      <c r="AR436" s="13" t="s">
        <v>2394</v>
      </c>
      <c r="AS436" t="s">
        <v>2398</v>
      </c>
      <c r="AT436" t="str">
        <f t="shared" si="64"/>
        <v>Calle 12 - 424 - Bellocq Escuela N° 10</v>
      </c>
    </row>
    <row r="437" spans="1:46" ht="15.75" thickBot="1" x14ac:dyDescent="0.3">
      <c r="A437" s="47">
        <v>15</v>
      </c>
      <c r="B437" s="47" t="s">
        <v>460</v>
      </c>
      <c r="C437" s="47" t="s">
        <v>2378</v>
      </c>
      <c r="D437" s="47" t="s">
        <v>466</v>
      </c>
      <c r="E437" s="47" t="s">
        <v>467</v>
      </c>
      <c r="F437" s="47" t="s">
        <v>4436</v>
      </c>
      <c r="G437" s="47" t="s">
        <v>3825</v>
      </c>
      <c r="H437" s="47" t="s">
        <v>4437</v>
      </c>
      <c r="I437" s="47" t="s">
        <v>2414</v>
      </c>
      <c r="J437" s="47"/>
      <c r="K437" s="47" t="s">
        <v>13358</v>
      </c>
      <c r="L437" s="47">
        <v>0.48165524005889893</v>
      </c>
      <c r="M437" s="47">
        <v>-35.612551102234001</v>
      </c>
      <c r="N437" s="47">
        <v>-61.368082306053999</v>
      </c>
      <c r="O437" s="47" t="s">
        <v>15541</v>
      </c>
      <c r="P437" s="47">
        <v>1</v>
      </c>
      <c r="Q437">
        <v>26</v>
      </c>
      <c r="S437" s="23" t="s">
        <v>2347</v>
      </c>
      <c r="T437" t="str">
        <f t="shared" si="58"/>
        <v>15</v>
      </c>
      <c r="V437" t="str">
        <f>+VLOOKUP(B437,MARCO!E:E,1,FALSE)</f>
        <v>Carlos Casares</v>
      </c>
      <c r="W437" t="s">
        <v>134</v>
      </c>
      <c r="X437" t="s">
        <v>134</v>
      </c>
      <c r="Y437" t="str">
        <f t="shared" si="59"/>
        <v>R 15 - D 17 - 451 - 4194</v>
      </c>
      <c r="Z437" t="s">
        <v>20</v>
      </c>
      <c r="AA437" t="s">
        <v>2349</v>
      </c>
      <c r="AB437" t="s">
        <v>21</v>
      </c>
      <c r="AD437" t="str">
        <f t="shared" si="60"/>
        <v>Casa Del NiÑo</v>
      </c>
      <c r="AE437" t="s">
        <v>22</v>
      </c>
      <c r="AF437" t="s">
        <v>23</v>
      </c>
      <c r="AG437" t="s">
        <v>26</v>
      </c>
      <c r="AH437" t="s">
        <v>2348</v>
      </c>
      <c r="AI437" s="13">
        <f t="shared" si="61"/>
        <v>26</v>
      </c>
      <c r="AJ437" s="13">
        <f t="shared" si="62"/>
        <v>1</v>
      </c>
      <c r="AK437" s="21">
        <v>1</v>
      </c>
      <c r="AM437" t="s">
        <v>2154</v>
      </c>
      <c r="AN437" t="str">
        <f t="shared" si="56"/>
        <v>R15172425</v>
      </c>
      <c r="AO437" s="20" t="str">
        <f t="shared" si="57"/>
        <v>FINES_R15172425</v>
      </c>
      <c r="AP437" s="25">
        <f t="shared" si="63"/>
        <v>0.48165524005889893</v>
      </c>
      <c r="AQ437" s="24" t="str">
        <f>+IFERROR(VLOOKUP(Y437,#REF!,2,FALSE),"-")</f>
        <v>-</v>
      </c>
      <c r="AR437" s="13" t="s">
        <v>2394</v>
      </c>
      <c r="AS437" t="s">
        <v>2397</v>
      </c>
      <c r="AT437" t="str">
        <f t="shared" si="64"/>
        <v>Coronel Dorrego - 750 e/ Misiones y Chaco - Carlos Casares Tecnica</v>
      </c>
    </row>
    <row r="438" spans="1:46" ht="15.75" thickBot="1" x14ac:dyDescent="0.3">
      <c r="A438" s="47">
        <v>15</v>
      </c>
      <c r="B438" s="47" t="s">
        <v>534</v>
      </c>
      <c r="C438" s="47" t="s">
        <v>2369</v>
      </c>
      <c r="D438" s="47" t="s">
        <v>541</v>
      </c>
      <c r="E438" s="47" t="s">
        <v>228</v>
      </c>
      <c r="F438" s="47" t="s">
        <v>4439</v>
      </c>
      <c r="G438" s="47" t="s">
        <v>4440</v>
      </c>
      <c r="H438" s="47" t="s">
        <v>4441</v>
      </c>
      <c r="I438" s="47" t="s">
        <v>2414</v>
      </c>
      <c r="J438" s="47"/>
      <c r="K438" s="47" t="s">
        <v>13359</v>
      </c>
      <c r="L438" s="47">
        <v>0.14953839778900149</v>
      </c>
      <c r="M438" s="47">
        <v>-34.902052900000001</v>
      </c>
      <c r="N438" s="47">
        <v>-60.012731899999999</v>
      </c>
      <c r="O438" s="47" t="s">
        <v>15542</v>
      </c>
      <c r="P438" s="47">
        <v>8</v>
      </c>
      <c r="Q438">
        <v>245</v>
      </c>
      <c r="S438" s="23" t="s">
        <v>2347</v>
      </c>
      <c r="T438" t="str">
        <f t="shared" si="58"/>
        <v>15</v>
      </c>
      <c r="V438" t="str">
        <f>+VLOOKUP(B438,MARCO!E:E,1,FALSE)</f>
        <v>Chivilcoy</v>
      </c>
      <c r="W438" t="s">
        <v>134</v>
      </c>
      <c r="X438" t="s">
        <v>134</v>
      </c>
      <c r="Y438" t="str">
        <f t="shared" si="59"/>
        <v>R 15 - D 28 - 452 - 3363</v>
      </c>
      <c r="Z438" t="s">
        <v>20</v>
      </c>
      <c r="AA438" t="s">
        <v>2349</v>
      </c>
      <c r="AB438" t="s">
        <v>21</v>
      </c>
      <c r="AD438" t="str">
        <f t="shared" si="60"/>
        <v>Eee 502</v>
      </c>
      <c r="AE438" t="s">
        <v>22</v>
      </c>
      <c r="AF438" t="s">
        <v>23</v>
      </c>
      <c r="AG438" t="s">
        <v>26</v>
      </c>
      <c r="AH438" t="s">
        <v>2348</v>
      </c>
      <c r="AI438" s="13">
        <f t="shared" si="61"/>
        <v>245</v>
      </c>
      <c r="AJ438" s="13">
        <f t="shared" si="62"/>
        <v>8</v>
      </c>
      <c r="AK438" s="21">
        <v>1</v>
      </c>
      <c r="AM438" t="s">
        <v>2154</v>
      </c>
      <c r="AN438" t="str">
        <f t="shared" si="56"/>
        <v>R15172425</v>
      </c>
      <c r="AO438" s="20" t="str">
        <f t="shared" si="57"/>
        <v>FINES_R15172425</v>
      </c>
      <c r="AP438" s="25">
        <f t="shared" si="63"/>
        <v>0.14953839778900149</v>
      </c>
      <c r="AQ438" s="24" t="str">
        <f>+IFERROR(VLOOKUP(Y438,#REF!,2,FALSE),"-")</f>
        <v>-</v>
      </c>
      <c r="AR438" s="13" t="s">
        <v>2394</v>
      </c>
      <c r="AS438" t="s">
        <v>2397</v>
      </c>
      <c r="AT438" t="str">
        <f t="shared" si="64"/>
        <v>Castelli - 345 e/ Av Sarmiento y Moreno - Chivilcoy</v>
      </c>
    </row>
    <row r="439" spans="1:46" ht="15.75" thickBot="1" x14ac:dyDescent="0.3">
      <c r="A439" s="47">
        <v>15</v>
      </c>
      <c r="B439" s="47" t="s">
        <v>176</v>
      </c>
      <c r="C439" s="47" t="s">
        <v>2378</v>
      </c>
      <c r="D439" s="47" t="s">
        <v>179</v>
      </c>
      <c r="E439" s="47" t="s">
        <v>180</v>
      </c>
      <c r="F439" s="47" t="s">
        <v>4450</v>
      </c>
      <c r="G439" s="47" t="s">
        <v>2288</v>
      </c>
      <c r="H439" s="47" t="s">
        <v>4451</v>
      </c>
      <c r="I439" s="47" t="s">
        <v>2414</v>
      </c>
      <c r="J439" s="47" t="s">
        <v>2386</v>
      </c>
      <c r="K439" s="47" t="s">
        <v>13360</v>
      </c>
      <c r="L439" s="47">
        <v>0.24702116847038269</v>
      </c>
      <c r="M439" s="47">
        <v>-35.034960300000002</v>
      </c>
      <c r="N439" s="47">
        <v>-60.289318999999999</v>
      </c>
      <c r="O439" s="47" t="s">
        <v>15543</v>
      </c>
      <c r="P439" s="47">
        <v>1</v>
      </c>
      <c r="Q439">
        <v>15</v>
      </c>
      <c r="S439" s="23" t="s">
        <v>2347</v>
      </c>
      <c r="T439" t="str">
        <f t="shared" si="58"/>
        <v>15</v>
      </c>
      <c r="V439" t="str">
        <f>+VLOOKUP(B439,MARCO!E:E,1,FALSE)</f>
        <v>Alberti</v>
      </c>
      <c r="W439" t="s">
        <v>134</v>
      </c>
      <c r="X439" t="s">
        <v>134</v>
      </c>
      <c r="Y439" t="str">
        <f t="shared" si="59"/>
        <v>R 15 - D 3 - 451 - 3106</v>
      </c>
      <c r="Z439" t="s">
        <v>20</v>
      </c>
      <c r="AA439" t="s">
        <v>2349</v>
      </c>
      <c r="AB439" t="s">
        <v>21</v>
      </c>
      <c r="AD439" t="str">
        <f t="shared" si="60"/>
        <v>Punto Digital Alberti</v>
      </c>
      <c r="AE439" t="s">
        <v>22</v>
      </c>
      <c r="AF439" t="s">
        <v>23</v>
      </c>
      <c r="AG439" t="s">
        <v>26</v>
      </c>
      <c r="AH439" t="s">
        <v>2348</v>
      </c>
      <c r="AI439" s="13">
        <f t="shared" si="61"/>
        <v>15</v>
      </c>
      <c r="AJ439" s="13">
        <f t="shared" si="62"/>
        <v>1</v>
      </c>
      <c r="AK439" s="21">
        <v>1</v>
      </c>
      <c r="AM439" t="s">
        <v>2154</v>
      </c>
      <c r="AN439" t="str">
        <f t="shared" si="56"/>
        <v>R15172425</v>
      </c>
      <c r="AO439" s="20" t="str">
        <f t="shared" si="57"/>
        <v>FINES_R15172425</v>
      </c>
      <c r="AP439" s="25">
        <f t="shared" si="63"/>
        <v>0.24702116847038269</v>
      </c>
      <c r="AQ439" s="24" t="str">
        <f>+IFERROR(VLOOKUP(Y439,#REF!,2,FALSE),"-")</f>
        <v>-</v>
      </c>
      <c r="AR439" s="13" t="s">
        <v>2394</v>
      </c>
      <c r="AS439" t="s">
        <v>2398</v>
      </c>
      <c r="AT439" t="str">
        <f t="shared" si="64"/>
        <v>Av Intendente Rivara Y 9 De Julio - Alberti</v>
      </c>
    </row>
    <row r="440" spans="1:46" ht="15.75" thickBot="1" x14ac:dyDescent="0.3">
      <c r="A440" s="47">
        <v>15</v>
      </c>
      <c r="B440" s="47" t="s">
        <v>176</v>
      </c>
      <c r="C440" s="47" t="s">
        <v>2378</v>
      </c>
      <c r="D440" s="47" t="s">
        <v>179</v>
      </c>
      <c r="E440" s="47" t="s">
        <v>180</v>
      </c>
      <c r="F440" s="47" t="s">
        <v>4453</v>
      </c>
      <c r="G440" s="47" t="s">
        <v>4454</v>
      </c>
      <c r="H440" s="47" t="s">
        <v>4455</v>
      </c>
      <c r="I440" s="47" t="s">
        <v>2414</v>
      </c>
      <c r="J440" s="47"/>
      <c r="K440" s="47" t="s">
        <v>13361</v>
      </c>
      <c r="L440" s="47">
        <v>0.37520289421081537</v>
      </c>
      <c r="M440" s="47">
        <v>-35.0708237476059</v>
      </c>
      <c r="N440" s="47">
        <v>-60.406579878345298</v>
      </c>
      <c r="O440" s="47" t="s">
        <v>15544</v>
      </c>
      <c r="P440" s="47">
        <v>1</v>
      </c>
      <c r="Q440">
        <v>23</v>
      </c>
      <c r="S440" s="23" t="s">
        <v>2347</v>
      </c>
      <c r="T440" t="str">
        <f t="shared" si="58"/>
        <v>15</v>
      </c>
      <c r="V440" t="str">
        <f>+VLOOKUP(B440,MARCO!E:E,1,FALSE)</f>
        <v>Alberti</v>
      </c>
      <c r="W440" t="s">
        <v>134</v>
      </c>
      <c r="X440" t="s">
        <v>134</v>
      </c>
      <c r="Y440" t="str">
        <f t="shared" si="59"/>
        <v>R 15 - D 3 - 451 - 1871</v>
      </c>
      <c r="Z440" t="s">
        <v>20</v>
      </c>
      <c r="AA440" t="s">
        <v>2349</v>
      </c>
      <c r="AB440" t="s">
        <v>21</v>
      </c>
      <c r="AD440" t="str">
        <f t="shared" si="60"/>
        <v>Escuela De Educación Primaria Nº 15</v>
      </c>
      <c r="AE440" t="s">
        <v>22</v>
      </c>
      <c r="AF440" t="s">
        <v>23</v>
      </c>
      <c r="AG440" t="s">
        <v>26</v>
      </c>
      <c r="AH440" t="s">
        <v>2348</v>
      </c>
      <c r="AI440" s="13">
        <f t="shared" si="61"/>
        <v>23</v>
      </c>
      <c r="AJ440" s="13">
        <f t="shared" si="62"/>
        <v>1</v>
      </c>
      <c r="AK440" s="21">
        <v>1</v>
      </c>
      <c r="AM440" t="s">
        <v>2154</v>
      </c>
      <c r="AN440" t="str">
        <f t="shared" si="56"/>
        <v>R15172425</v>
      </c>
      <c r="AO440" s="20" t="str">
        <f t="shared" si="57"/>
        <v>FINES_R15172425</v>
      </c>
      <c r="AP440" s="25">
        <f t="shared" si="63"/>
        <v>0.37520289421081537</v>
      </c>
      <c r="AQ440" s="24" t="str">
        <f>+IFERROR(VLOOKUP(Y440,#REF!,2,FALSE),"-")</f>
        <v>-</v>
      </c>
      <c r="AR440" s="13" t="s">
        <v>2394</v>
      </c>
      <c r="AS440" t="s">
        <v>2398</v>
      </c>
      <c r="AT440" t="str">
        <f t="shared" si="64"/>
        <v>Miguel Galardo - e/ José Hernández - Mechita</v>
      </c>
    </row>
    <row r="441" spans="1:46" ht="15.75" thickBot="1" x14ac:dyDescent="0.3">
      <c r="A441" s="47">
        <v>15</v>
      </c>
      <c r="B441" s="47" t="s">
        <v>176</v>
      </c>
      <c r="C441" s="47" t="s">
        <v>2378</v>
      </c>
      <c r="D441" s="47" t="s">
        <v>179</v>
      </c>
      <c r="E441" s="47" t="s">
        <v>180</v>
      </c>
      <c r="F441" s="47" t="s">
        <v>4457</v>
      </c>
      <c r="G441" s="47" t="s">
        <v>2287</v>
      </c>
      <c r="H441" s="47" t="s">
        <v>4458</v>
      </c>
      <c r="I441" s="47" t="s">
        <v>2414</v>
      </c>
      <c r="J441" s="47"/>
      <c r="K441" s="47" t="s">
        <v>13362</v>
      </c>
      <c r="L441" s="47">
        <v>0.42034274339675898</v>
      </c>
      <c r="M441" s="47">
        <v>-35.123224899999997</v>
      </c>
      <c r="N441" s="47">
        <v>-60.219631399999997</v>
      </c>
      <c r="O441" s="47" t="s">
        <v>15545</v>
      </c>
      <c r="P441" s="47">
        <v>1</v>
      </c>
      <c r="Q441">
        <v>13</v>
      </c>
      <c r="S441" s="23" t="s">
        <v>2347</v>
      </c>
      <c r="T441" t="str">
        <f t="shared" si="58"/>
        <v>15</v>
      </c>
      <c r="V441" t="str">
        <f>+VLOOKUP(B441,MARCO!E:E,1,FALSE)</f>
        <v>Alberti</v>
      </c>
      <c r="W441" t="s">
        <v>134</v>
      </c>
      <c r="X441" t="s">
        <v>134</v>
      </c>
      <c r="Y441" t="str">
        <f t="shared" si="59"/>
        <v>R 15 - D 3 - 451 - 3678</v>
      </c>
      <c r="Z441" t="s">
        <v>20</v>
      </c>
      <c r="AA441" t="s">
        <v>2349</v>
      </c>
      <c r="AB441" t="s">
        <v>21</v>
      </c>
      <c r="AD441" t="str">
        <f t="shared" si="60"/>
        <v>Estación Pla</v>
      </c>
      <c r="AE441" t="s">
        <v>22</v>
      </c>
      <c r="AF441" t="s">
        <v>23</v>
      </c>
      <c r="AG441" t="s">
        <v>26</v>
      </c>
      <c r="AH441" t="s">
        <v>2348</v>
      </c>
      <c r="AI441" s="13">
        <f t="shared" si="61"/>
        <v>13</v>
      </c>
      <c r="AJ441" s="13">
        <f t="shared" si="62"/>
        <v>1</v>
      </c>
      <c r="AK441" s="21">
        <v>1</v>
      </c>
      <c r="AM441" t="s">
        <v>2154</v>
      </c>
      <c r="AN441" t="str">
        <f t="shared" si="56"/>
        <v>R15172425</v>
      </c>
      <c r="AO441" s="20" t="str">
        <f t="shared" si="57"/>
        <v>FINES_R15172425</v>
      </c>
      <c r="AP441" s="25">
        <f t="shared" si="63"/>
        <v>0.42034274339675898</v>
      </c>
      <c r="AQ441" s="24" t="str">
        <f>+IFERROR(VLOOKUP(Y441,#REF!,2,FALSE),"-")</f>
        <v>-</v>
      </c>
      <c r="AR441" s="13" t="s">
        <v>2394</v>
      </c>
      <c r="AS441" t="s">
        <v>2397</v>
      </c>
      <c r="AT441" t="str">
        <f t="shared" si="64"/>
        <v>Francisco Pla - e/ Campagnole y Daniel Bassi - Pla</v>
      </c>
    </row>
    <row r="442" spans="1:46" ht="15.75" thickBot="1" x14ac:dyDescent="0.3">
      <c r="A442" s="47">
        <v>15</v>
      </c>
      <c r="B442" s="47" t="s">
        <v>4460</v>
      </c>
      <c r="C442" s="47" t="s">
        <v>2378</v>
      </c>
      <c r="D442" s="47" t="s">
        <v>1376</v>
      </c>
      <c r="E442" s="47" t="s">
        <v>1377</v>
      </c>
      <c r="F442" s="47" t="s">
        <v>4461</v>
      </c>
      <c r="G442" s="47" t="s">
        <v>4462</v>
      </c>
      <c r="H442" s="47" t="s">
        <v>4463</v>
      </c>
      <c r="I442" s="47" t="s">
        <v>2414</v>
      </c>
      <c r="J442" s="47"/>
      <c r="K442" s="47" t="s">
        <v>13363</v>
      </c>
      <c r="L442" s="47">
        <v>0.29177460074424738</v>
      </c>
      <c r="M442" s="47">
        <v>-35.516563380295999</v>
      </c>
      <c r="N442" s="47">
        <v>-61.000118480599497</v>
      </c>
      <c r="O442" s="47" t="s">
        <v>15546</v>
      </c>
      <c r="P442" s="47">
        <v>1</v>
      </c>
      <c r="Q442">
        <v>7</v>
      </c>
      <c r="S442" s="23" t="s">
        <v>2347</v>
      </c>
      <c r="T442" t="str">
        <f t="shared" si="58"/>
        <v>15</v>
      </c>
      <c r="V442" t="str">
        <f>+VLOOKUP(B442,MARCO!E:E,1,FALSE)</f>
        <v>9 de Julio</v>
      </c>
      <c r="W442" t="s">
        <v>134</v>
      </c>
      <c r="X442" t="s">
        <v>134</v>
      </c>
      <c r="Y442" t="str">
        <f t="shared" si="59"/>
        <v>R 15 - D 76 - 451 - 2181</v>
      </c>
      <c r="Z442" t="s">
        <v>20</v>
      </c>
      <c r="AA442" t="s">
        <v>2349</v>
      </c>
      <c r="AB442" t="s">
        <v>21</v>
      </c>
      <c r="AD442" t="str">
        <f t="shared" si="60"/>
        <v>Ep N°12 French</v>
      </c>
      <c r="AE442" t="s">
        <v>22</v>
      </c>
      <c r="AF442" t="s">
        <v>23</v>
      </c>
      <c r="AG442" t="s">
        <v>26</v>
      </c>
      <c r="AH442" t="s">
        <v>2348</v>
      </c>
      <c r="AI442" s="13">
        <f t="shared" si="61"/>
        <v>7</v>
      </c>
      <c r="AJ442" s="13">
        <f t="shared" si="62"/>
        <v>1</v>
      </c>
      <c r="AK442" s="21">
        <v>1</v>
      </c>
      <c r="AM442" t="s">
        <v>2154</v>
      </c>
      <c r="AN442" t="str">
        <f t="shared" si="56"/>
        <v>R15172425</v>
      </c>
      <c r="AO442" s="20" t="str">
        <f t="shared" si="57"/>
        <v>FINES_R15172425</v>
      </c>
      <c r="AP442" s="25">
        <f t="shared" si="63"/>
        <v>0.29177460074424738</v>
      </c>
      <c r="AQ442" s="24" t="str">
        <f>+IFERROR(VLOOKUP(Y442,#REF!,2,FALSE),"-")</f>
        <v>-</v>
      </c>
      <c r="AR442" s="13" t="s">
        <v>2394</v>
      </c>
      <c r="AS442" t="s">
        <v>2398</v>
      </c>
      <c r="AT442" t="str">
        <f t="shared" si="64"/>
        <v>Sarmiento - e/ S/ N y S/n - French S/n</v>
      </c>
    </row>
    <row r="443" spans="1:46" ht="15.75" thickBot="1" x14ac:dyDescent="0.3">
      <c r="A443" s="47">
        <v>15</v>
      </c>
      <c r="B443" s="47" t="s">
        <v>4460</v>
      </c>
      <c r="C443" s="47" t="s">
        <v>2378</v>
      </c>
      <c r="D443" s="47" t="s">
        <v>1376</v>
      </c>
      <c r="E443" s="47" t="s">
        <v>1377</v>
      </c>
      <c r="F443" s="47" t="s">
        <v>4465</v>
      </c>
      <c r="G443" s="47" t="s">
        <v>4466</v>
      </c>
      <c r="H443" s="47" t="s">
        <v>4467</v>
      </c>
      <c r="I443" s="47" t="s">
        <v>2414</v>
      </c>
      <c r="J443" s="47"/>
      <c r="K443" s="47" t="s">
        <v>13364</v>
      </c>
      <c r="L443" s="47">
        <v>0.50888711214065552</v>
      </c>
      <c r="M443" s="47">
        <v>-35.439663424580601</v>
      </c>
      <c r="N443" s="47">
        <v>-60.714157211841197</v>
      </c>
      <c r="O443" s="47" t="s">
        <v>15547</v>
      </c>
      <c r="P443" s="47">
        <v>1</v>
      </c>
      <c r="Q443">
        <v>10</v>
      </c>
      <c r="S443" s="23" t="s">
        <v>2347</v>
      </c>
      <c r="T443" t="str">
        <f t="shared" si="58"/>
        <v>15</v>
      </c>
      <c r="V443" t="str">
        <f>+VLOOKUP(B443,MARCO!E:E,1,FALSE)</f>
        <v>9 de Julio</v>
      </c>
      <c r="W443" t="s">
        <v>134</v>
      </c>
      <c r="X443" t="s">
        <v>134</v>
      </c>
      <c r="Y443" t="str">
        <f t="shared" si="59"/>
        <v>R 15 - D 76 - 451 - 3553</v>
      </c>
      <c r="Z443" t="s">
        <v>20</v>
      </c>
      <c r="AA443" t="s">
        <v>2349</v>
      </c>
      <c r="AB443" t="s">
        <v>21</v>
      </c>
      <c r="AD443" t="str">
        <f t="shared" si="60"/>
        <v>Ees N°9</v>
      </c>
      <c r="AE443" t="s">
        <v>22</v>
      </c>
      <c r="AF443" t="s">
        <v>23</v>
      </c>
      <c r="AG443" t="s">
        <v>26</v>
      </c>
      <c r="AH443" t="s">
        <v>2348</v>
      </c>
      <c r="AI443" s="13">
        <f t="shared" si="61"/>
        <v>10</v>
      </c>
      <c r="AJ443" s="13">
        <f t="shared" si="62"/>
        <v>1</v>
      </c>
      <c r="AK443" s="21">
        <v>1</v>
      </c>
      <c r="AM443" t="s">
        <v>2154</v>
      </c>
      <c r="AN443" t="str">
        <f t="shared" si="56"/>
        <v>R15172425</v>
      </c>
      <c r="AO443" s="20" t="str">
        <f t="shared" si="57"/>
        <v>FINES_R15172425</v>
      </c>
      <c r="AP443" s="25">
        <f t="shared" si="63"/>
        <v>0.50888711214065552</v>
      </c>
      <c r="AQ443" s="24" t="str">
        <f>+IFERROR(VLOOKUP(Y443,#REF!,2,FALSE),"-")</f>
        <v>-</v>
      </c>
      <c r="AR443" s="13" t="s">
        <v>2394</v>
      </c>
      <c r="AS443" t="s">
        <v>2398</v>
      </c>
      <c r="AT443" t="str">
        <f t="shared" si="64"/>
        <v>Patricios - S/ N - Patricios</v>
      </c>
    </row>
    <row r="444" spans="1:46" ht="15.75" thickBot="1" x14ac:dyDescent="0.3">
      <c r="A444" s="47">
        <v>15</v>
      </c>
      <c r="B444" s="47" t="s">
        <v>4460</v>
      </c>
      <c r="C444" s="47" t="s">
        <v>2378</v>
      </c>
      <c r="D444" s="47" t="s">
        <v>1376</v>
      </c>
      <c r="E444" s="47" t="s">
        <v>1377</v>
      </c>
      <c r="F444" s="47" t="s">
        <v>4469</v>
      </c>
      <c r="G444" s="47" t="s">
        <v>4470</v>
      </c>
      <c r="H444" s="47" t="s">
        <v>4471</v>
      </c>
      <c r="I444" s="47" t="s">
        <v>2414</v>
      </c>
      <c r="J444" s="47"/>
      <c r="K444" s="47" t="s">
        <v>13365</v>
      </c>
      <c r="L444" s="47">
        <v>0.41427850723266602</v>
      </c>
      <c r="M444" s="47">
        <v>-35.408053114531498</v>
      </c>
      <c r="N444" s="47">
        <v>-61.210333240216997</v>
      </c>
      <c r="O444" s="47" t="s">
        <v>15548</v>
      </c>
      <c r="P444" s="47">
        <v>1</v>
      </c>
      <c r="Q444">
        <v>8</v>
      </c>
      <c r="S444" s="23" t="s">
        <v>2347</v>
      </c>
      <c r="T444" t="str">
        <f t="shared" si="58"/>
        <v>15</v>
      </c>
      <c r="V444" t="str">
        <f>+VLOOKUP(B444,MARCO!E:E,1,FALSE)</f>
        <v>9 de Julio</v>
      </c>
      <c r="W444" t="s">
        <v>134</v>
      </c>
      <c r="X444" t="s">
        <v>134</v>
      </c>
      <c r="Y444" t="str">
        <f t="shared" si="59"/>
        <v>R 15 - D 76 - 451 - 3724</v>
      </c>
      <c r="Z444" t="s">
        <v>20</v>
      </c>
      <c r="AA444" t="s">
        <v>2349</v>
      </c>
      <c r="AB444" t="s">
        <v>21</v>
      </c>
      <c r="AD444" t="str">
        <f t="shared" si="60"/>
        <v>Ees N° 2</v>
      </c>
      <c r="AE444" t="s">
        <v>22</v>
      </c>
      <c r="AF444" t="s">
        <v>23</v>
      </c>
      <c r="AG444" t="s">
        <v>26</v>
      </c>
      <c r="AH444" t="s">
        <v>2348</v>
      </c>
      <c r="AI444" s="13">
        <f t="shared" si="61"/>
        <v>8</v>
      </c>
      <c r="AJ444" s="13">
        <f t="shared" si="62"/>
        <v>1</v>
      </c>
      <c r="AK444" s="21">
        <v>1</v>
      </c>
      <c r="AM444" t="s">
        <v>2154</v>
      </c>
      <c r="AN444" t="str">
        <f t="shared" si="56"/>
        <v>R15172425</v>
      </c>
      <c r="AO444" s="20" t="str">
        <f t="shared" si="57"/>
        <v>FINES_R15172425</v>
      </c>
      <c r="AP444" s="25">
        <f t="shared" si="63"/>
        <v>0.41427850723266602</v>
      </c>
      <c r="AQ444" s="24" t="str">
        <f>+IFERROR(VLOOKUP(Y444,#REF!,2,FALSE),"-")</f>
        <v>-</v>
      </c>
      <c r="AR444" s="13" t="s">
        <v>2394</v>
      </c>
      <c r="AS444" t="s">
        <v>2398</v>
      </c>
      <c r="AT444" t="str">
        <f t="shared" si="64"/>
        <v>S/n - La NiÑa</v>
      </c>
    </row>
    <row r="445" spans="1:46" ht="15.75" thickBot="1" x14ac:dyDescent="0.3">
      <c r="A445" s="47">
        <v>15</v>
      </c>
      <c r="B445" s="47" t="s">
        <v>4460</v>
      </c>
      <c r="C445" s="47" t="s">
        <v>2378</v>
      </c>
      <c r="D445" s="47" t="s">
        <v>1376</v>
      </c>
      <c r="E445" s="47" t="s">
        <v>1377</v>
      </c>
      <c r="F445" s="47" t="s">
        <v>4473</v>
      </c>
      <c r="G445" s="47" t="s">
        <v>4474</v>
      </c>
      <c r="H445" s="47" t="s">
        <v>4475</v>
      </c>
      <c r="I445" s="47" t="s">
        <v>2414</v>
      </c>
      <c r="J445" s="47"/>
      <c r="K445" s="47" t="s">
        <v>13366</v>
      </c>
      <c r="L445" s="47">
        <v>0.4625527560710907</v>
      </c>
      <c r="M445" s="47">
        <v>-35.649197709516102</v>
      </c>
      <c r="N445" s="47">
        <v>-60.709537524717199</v>
      </c>
      <c r="O445" s="47" t="s">
        <v>15549</v>
      </c>
      <c r="P445" s="47">
        <v>1</v>
      </c>
      <c r="Q445">
        <v>21</v>
      </c>
      <c r="S445" s="23" t="s">
        <v>2347</v>
      </c>
      <c r="T445" t="str">
        <f t="shared" si="58"/>
        <v>15</v>
      </c>
      <c r="V445" t="str">
        <f>+VLOOKUP(B445,MARCO!E:E,1,FALSE)</f>
        <v>9 de Julio</v>
      </c>
      <c r="W445" t="s">
        <v>134</v>
      </c>
      <c r="X445" t="s">
        <v>134</v>
      </c>
      <c r="Y445" t="str">
        <f t="shared" si="59"/>
        <v>R 15 - D 76 - 451 - 2182</v>
      </c>
      <c r="Z445" t="s">
        <v>20</v>
      </c>
      <c r="AA445" t="s">
        <v>2349</v>
      </c>
      <c r="AB445" t="s">
        <v>21</v>
      </c>
      <c r="AD445" t="str">
        <f t="shared" si="60"/>
        <v>Ep N°15 Dudignac</v>
      </c>
      <c r="AE445" t="s">
        <v>22</v>
      </c>
      <c r="AF445" t="s">
        <v>23</v>
      </c>
      <c r="AG445" t="s">
        <v>26</v>
      </c>
      <c r="AH445" t="s">
        <v>2348</v>
      </c>
      <c r="AI445" s="13">
        <f t="shared" si="61"/>
        <v>21</v>
      </c>
      <c r="AJ445" s="13">
        <f t="shared" si="62"/>
        <v>1</v>
      </c>
      <c r="AK445" s="21">
        <v>1</v>
      </c>
      <c r="AM445" t="s">
        <v>2154</v>
      </c>
      <c r="AN445" t="str">
        <f t="shared" si="56"/>
        <v>R15172425</v>
      </c>
      <c r="AO445" s="20" t="str">
        <f t="shared" si="57"/>
        <v>FINES_R15172425</v>
      </c>
      <c r="AP445" s="25">
        <f t="shared" si="63"/>
        <v>0.4625527560710907</v>
      </c>
      <c r="AQ445" s="24" t="str">
        <f>+IFERROR(VLOOKUP(Y445,#REF!,2,FALSE),"-")</f>
        <v>-</v>
      </c>
      <c r="AR445" s="13" t="s">
        <v>2394</v>
      </c>
      <c r="AS445" t="s">
        <v>2398</v>
      </c>
      <c r="AT445" t="str">
        <f t="shared" si="64"/>
        <v>Libertad - e/ Sampietro y S7n - Dudignac S/n</v>
      </c>
    </row>
    <row r="446" spans="1:46" ht="15.75" thickBot="1" x14ac:dyDescent="0.3">
      <c r="A446" s="47">
        <v>15</v>
      </c>
      <c r="B446" s="47" t="s">
        <v>4460</v>
      </c>
      <c r="C446" s="47" t="s">
        <v>2378</v>
      </c>
      <c r="D446" s="47" t="s">
        <v>1376</v>
      </c>
      <c r="E446" s="47" t="s">
        <v>1377</v>
      </c>
      <c r="F446" s="47" t="s">
        <v>4477</v>
      </c>
      <c r="G446" s="47" t="s">
        <v>4478</v>
      </c>
      <c r="H446" s="47" t="s">
        <v>4479</v>
      </c>
      <c r="I446" s="47" t="s">
        <v>2414</v>
      </c>
      <c r="J446" s="47"/>
      <c r="K446" s="47" t="s">
        <v>13367</v>
      </c>
      <c r="L446" s="47">
        <v>0.19303986430168149</v>
      </c>
      <c r="M446" s="47">
        <v>-35.439039999999999</v>
      </c>
      <c r="N446" s="47">
        <v>-60.888390000000001</v>
      </c>
      <c r="O446" s="47" t="s">
        <v>15550</v>
      </c>
      <c r="P446" s="47">
        <v>2</v>
      </c>
      <c r="Q446">
        <v>17</v>
      </c>
      <c r="S446" s="23" t="s">
        <v>2347</v>
      </c>
      <c r="T446" t="str">
        <f t="shared" si="58"/>
        <v>15</v>
      </c>
      <c r="V446" t="str">
        <f>+VLOOKUP(B446,MARCO!E:E,1,FALSE)</f>
        <v>9 de Julio</v>
      </c>
      <c r="W446" t="s">
        <v>134</v>
      </c>
      <c r="X446" t="s">
        <v>134</v>
      </c>
      <c r="Y446" t="str">
        <f t="shared" si="59"/>
        <v>R 15 - D 76 - 451 - 2185</v>
      </c>
      <c r="Z446" t="s">
        <v>20</v>
      </c>
      <c r="AA446" t="s">
        <v>2349</v>
      </c>
      <c r="AB446" t="s">
        <v>21</v>
      </c>
      <c r="AD446" t="str">
        <f t="shared" si="60"/>
        <v>Ep N°5</v>
      </c>
      <c r="AE446" t="s">
        <v>22</v>
      </c>
      <c r="AF446" t="s">
        <v>23</v>
      </c>
      <c r="AG446" t="s">
        <v>26</v>
      </c>
      <c r="AH446" t="s">
        <v>2348</v>
      </c>
      <c r="AI446" s="13">
        <f t="shared" si="61"/>
        <v>17</v>
      </c>
      <c r="AJ446" s="13">
        <f t="shared" si="62"/>
        <v>2</v>
      </c>
      <c r="AK446" s="21">
        <v>1</v>
      </c>
      <c r="AM446" t="s">
        <v>2154</v>
      </c>
      <c r="AN446" t="str">
        <f t="shared" si="56"/>
        <v>R15172425</v>
      </c>
      <c r="AO446" s="20" t="str">
        <f t="shared" si="57"/>
        <v>FINES_R15172425</v>
      </c>
      <c r="AP446" s="25">
        <f t="shared" si="63"/>
        <v>0.19303986430168149</v>
      </c>
      <c r="AQ446" s="24" t="str">
        <f>+IFERROR(VLOOKUP(Y446,#REF!,2,FALSE),"-")</f>
        <v>-</v>
      </c>
      <c r="AR446" s="13" t="s">
        <v>2394</v>
      </c>
      <c r="AS446" t="s">
        <v>2398</v>
      </c>
      <c r="AT446" t="str">
        <f t="shared" si="64"/>
        <v>Freire - 1214 - 9 De Julio S/n</v>
      </c>
    </row>
    <row r="447" spans="1:46" ht="15.75" thickBot="1" x14ac:dyDescent="0.3">
      <c r="A447" s="47">
        <v>15</v>
      </c>
      <c r="B447" s="47" t="s">
        <v>1411</v>
      </c>
      <c r="C447" s="47" t="s">
        <v>2378</v>
      </c>
      <c r="D447" s="47" t="s">
        <v>1421</v>
      </c>
      <c r="E447" s="47" t="s">
        <v>271</v>
      </c>
      <c r="F447" s="47" t="s">
        <v>4481</v>
      </c>
      <c r="G447" s="47" t="s">
        <v>4482</v>
      </c>
      <c r="H447" s="47" t="s">
        <v>4483</v>
      </c>
      <c r="I447" s="47" t="s">
        <v>2414</v>
      </c>
      <c r="J447" s="47"/>
      <c r="K447" s="47" t="s">
        <v>13368</v>
      </c>
      <c r="L447" s="47">
        <v>0.48645153641700739</v>
      </c>
      <c r="M447" s="47">
        <v>-35.917802999999999</v>
      </c>
      <c r="N447" s="47">
        <v>-61.8145369</v>
      </c>
      <c r="O447" s="47" t="s">
        <v>15551</v>
      </c>
      <c r="P447" s="47">
        <v>1</v>
      </c>
      <c r="Q447">
        <v>5</v>
      </c>
      <c r="S447" s="23" t="s">
        <v>2347</v>
      </c>
      <c r="T447" t="str">
        <f t="shared" si="58"/>
        <v>15</v>
      </c>
      <c r="V447" t="str">
        <f>+VLOOKUP(B447,MARCO!E:E,1,FALSE)</f>
        <v>Pehuajó</v>
      </c>
      <c r="W447" t="s">
        <v>134</v>
      </c>
      <c r="X447" t="s">
        <v>134</v>
      </c>
      <c r="Y447" t="str">
        <f t="shared" si="59"/>
        <v>R 15 - D 79 - 451 - 2291</v>
      </c>
      <c r="Z447" t="s">
        <v>20</v>
      </c>
      <c r="AA447" t="s">
        <v>2349</v>
      </c>
      <c r="AB447" t="s">
        <v>21</v>
      </c>
      <c r="AD447" t="str">
        <f t="shared" si="60"/>
        <v>Jardín De Infantes N° 906</v>
      </c>
      <c r="AE447" t="s">
        <v>22</v>
      </c>
      <c r="AF447" t="s">
        <v>23</v>
      </c>
      <c r="AG447" t="s">
        <v>26</v>
      </c>
      <c r="AH447" t="s">
        <v>2348</v>
      </c>
      <c r="AI447" s="13">
        <f t="shared" si="61"/>
        <v>5</v>
      </c>
      <c r="AJ447" s="13">
        <f t="shared" si="62"/>
        <v>1</v>
      </c>
      <c r="AK447" s="21">
        <v>1</v>
      </c>
      <c r="AM447" t="s">
        <v>2154</v>
      </c>
      <c r="AN447" t="str">
        <f t="shared" si="56"/>
        <v>R15172425</v>
      </c>
      <c r="AO447" s="20" t="str">
        <f t="shared" si="57"/>
        <v>FINES_R15172425</v>
      </c>
      <c r="AP447" s="25">
        <f t="shared" si="63"/>
        <v>0.48645153641700739</v>
      </c>
      <c r="AQ447" s="24" t="str">
        <f>+IFERROR(VLOOKUP(Y447,#REF!,2,FALSE),"-")</f>
        <v>-</v>
      </c>
      <c r="AR447" s="13" t="s">
        <v>2394</v>
      </c>
      <c r="AS447" t="s">
        <v>2397</v>
      </c>
      <c r="AT447" t="str">
        <f t="shared" si="64"/>
        <v>Av. Paysandú - Nueva Plata Nueva Plata</v>
      </c>
    </row>
    <row r="448" spans="1:46" ht="15.75" thickBot="1" x14ac:dyDescent="0.3">
      <c r="A448" s="47">
        <v>15</v>
      </c>
      <c r="B448" s="47" t="s">
        <v>1411</v>
      </c>
      <c r="C448" s="47" t="s">
        <v>2378</v>
      </c>
      <c r="D448" s="47" t="s">
        <v>1421</v>
      </c>
      <c r="E448" s="47" t="s">
        <v>271</v>
      </c>
      <c r="F448" s="47" t="s">
        <v>4485</v>
      </c>
      <c r="G448" s="47" t="s">
        <v>4486</v>
      </c>
      <c r="H448" s="47" t="s">
        <v>4487</v>
      </c>
      <c r="I448" s="47" t="s">
        <v>2414</v>
      </c>
      <c r="J448" s="47"/>
      <c r="K448" s="47" t="s">
        <v>13369</v>
      </c>
      <c r="L448" s="47">
        <v>0.238956019282341</v>
      </c>
      <c r="M448" s="47">
        <v>-35.810191710020497</v>
      </c>
      <c r="N448" s="47">
        <v>-61.899448914639798</v>
      </c>
      <c r="O448" s="47" t="s">
        <v>15552</v>
      </c>
      <c r="P448" s="47">
        <v>3</v>
      </c>
      <c r="Q448">
        <v>36</v>
      </c>
      <c r="S448" s="23" t="s">
        <v>2347</v>
      </c>
      <c r="T448" t="str">
        <f t="shared" si="58"/>
        <v>15</v>
      </c>
      <c r="V448" t="str">
        <f>+VLOOKUP(B448,MARCO!E:E,1,FALSE)</f>
        <v>Pehuajó</v>
      </c>
      <c r="W448" t="s">
        <v>134</v>
      </c>
      <c r="X448" t="s">
        <v>134</v>
      </c>
      <c r="Y448" t="str">
        <f t="shared" si="59"/>
        <v>R 15 - D 79 - 451 - 2290</v>
      </c>
      <c r="Z448" t="s">
        <v>20</v>
      </c>
      <c r="AA448" t="s">
        <v>2349</v>
      </c>
      <c r="AB448" t="s">
        <v>21</v>
      </c>
      <c r="AD448" t="str">
        <f t="shared" si="60"/>
        <v>Eepa N° 701</v>
      </c>
      <c r="AE448" t="s">
        <v>22</v>
      </c>
      <c r="AF448" t="s">
        <v>23</v>
      </c>
      <c r="AG448" t="s">
        <v>26</v>
      </c>
      <c r="AH448" t="s">
        <v>2348</v>
      </c>
      <c r="AI448" s="13">
        <f t="shared" si="61"/>
        <v>36</v>
      </c>
      <c r="AJ448" s="13">
        <f t="shared" si="62"/>
        <v>3</v>
      </c>
      <c r="AK448" s="21">
        <v>1</v>
      </c>
      <c r="AM448" t="s">
        <v>2154</v>
      </c>
      <c r="AN448" t="str">
        <f t="shared" si="56"/>
        <v>R15172425</v>
      </c>
      <c r="AO448" s="20" t="str">
        <f t="shared" si="57"/>
        <v>FINES_R15172425</v>
      </c>
      <c r="AP448" s="25">
        <f t="shared" si="63"/>
        <v>0.238956019282341</v>
      </c>
      <c r="AQ448" s="24" t="str">
        <f>+IFERROR(VLOOKUP(Y448,#REF!,2,FALSE),"-")</f>
        <v>-</v>
      </c>
      <c r="AR448" s="13" t="s">
        <v>2394</v>
      </c>
      <c r="AS448" t="s">
        <v>2398</v>
      </c>
      <c r="AT448" t="str">
        <f t="shared" si="64"/>
        <v>Artigas - 555 e/ Raúl Alfonsín y Alsina - Pehuajó Centro</v>
      </c>
    </row>
    <row r="449" spans="1:46" ht="15.75" thickBot="1" x14ac:dyDescent="0.3">
      <c r="A449" s="47">
        <v>15</v>
      </c>
      <c r="B449" s="47" t="s">
        <v>1411</v>
      </c>
      <c r="C449" s="47" t="s">
        <v>2378</v>
      </c>
      <c r="D449" s="47" t="s">
        <v>1421</v>
      </c>
      <c r="E449" s="47" t="s">
        <v>271</v>
      </c>
      <c r="F449" s="47" t="s">
        <v>4489</v>
      </c>
      <c r="G449" s="47" t="s">
        <v>2292</v>
      </c>
      <c r="H449" s="47" t="s">
        <v>4490</v>
      </c>
      <c r="I449" s="47" t="s">
        <v>2414</v>
      </c>
      <c r="J449" s="47"/>
      <c r="K449" s="47" t="s">
        <v>13370</v>
      </c>
      <c r="L449" s="47">
        <v>0.50558149814605713</v>
      </c>
      <c r="M449" s="47">
        <v>-35.850047299568999</v>
      </c>
      <c r="N449" s="47">
        <v>-62.071410232257001</v>
      </c>
      <c r="O449" s="47" t="s">
        <v>15553</v>
      </c>
      <c r="P449" s="47">
        <v>1</v>
      </c>
      <c r="Q449">
        <v>14</v>
      </c>
      <c r="S449" s="23" t="s">
        <v>2347</v>
      </c>
      <c r="T449" t="str">
        <f t="shared" si="58"/>
        <v>15</v>
      </c>
      <c r="V449" t="str">
        <f>+VLOOKUP(B449,MARCO!E:E,1,FALSE)</f>
        <v>Pehuajó</v>
      </c>
      <c r="W449" t="s">
        <v>134</v>
      </c>
      <c r="X449" t="s">
        <v>134</v>
      </c>
      <c r="Y449" t="str">
        <f t="shared" si="59"/>
        <v>R 15 - D 79 - 451 - 2293</v>
      </c>
      <c r="Z449" t="s">
        <v>20</v>
      </c>
      <c r="AA449" t="s">
        <v>2349</v>
      </c>
      <c r="AB449" t="s">
        <v>21</v>
      </c>
      <c r="AD449" t="str">
        <f t="shared" si="60"/>
        <v>Centro Cultural</v>
      </c>
      <c r="AE449" t="s">
        <v>22</v>
      </c>
      <c r="AF449" t="s">
        <v>23</v>
      </c>
      <c r="AG449" t="s">
        <v>26</v>
      </c>
      <c r="AH449" t="s">
        <v>2348</v>
      </c>
      <c r="AI449" s="13">
        <f t="shared" si="61"/>
        <v>14</v>
      </c>
      <c r="AJ449" s="13">
        <f t="shared" si="62"/>
        <v>1</v>
      </c>
      <c r="AK449" s="21">
        <v>1</v>
      </c>
      <c r="AM449" t="s">
        <v>2154</v>
      </c>
      <c r="AN449" t="str">
        <f t="shared" si="56"/>
        <v>R15172425</v>
      </c>
      <c r="AO449" s="20" t="str">
        <f t="shared" si="57"/>
        <v>FINES_R15172425</v>
      </c>
      <c r="AP449" s="25">
        <f t="shared" si="63"/>
        <v>0.50558149814605713</v>
      </c>
      <c r="AQ449" s="24" t="str">
        <f>+IFERROR(VLOOKUP(Y449,#REF!,2,FALSE),"-")</f>
        <v>-</v>
      </c>
      <c r="AR449" s="13" t="s">
        <v>2394</v>
      </c>
      <c r="AS449" t="s">
        <v>2398</v>
      </c>
      <c r="AT449" t="str">
        <f t="shared" si="64"/>
        <v>Hipólito Yrigoyen - 190 e/ Roque Saenz Peña y Dardo Rocha - Francisco Madero Francisco Madero</v>
      </c>
    </row>
    <row r="450" spans="1:46" ht="15.75" thickBot="1" x14ac:dyDescent="0.3">
      <c r="A450" s="47">
        <v>15</v>
      </c>
      <c r="B450" s="47" t="s">
        <v>1411</v>
      </c>
      <c r="C450" s="47" t="s">
        <v>2378</v>
      </c>
      <c r="D450" s="47" t="s">
        <v>1421</v>
      </c>
      <c r="E450" s="47" t="s">
        <v>271</v>
      </c>
      <c r="F450" s="47" t="s">
        <v>4492</v>
      </c>
      <c r="G450" s="47" t="s">
        <v>2276</v>
      </c>
      <c r="H450" s="47" t="s">
        <v>4493</v>
      </c>
      <c r="I450" s="47" t="s">
        <v>2414</v>
      </c>
      <c r="J450" s="47"/>
      <c r="K450" s="47" t="s">
        <v>13371</v>
      </c>
      <c r="L450" s="47">
        <v>0.52320706844329834</v>
      </c>
      <c r="M450" s="47">
        <v>-35.826090311550999</v>
      </c>
      <c r="N450" s="47">
        <v>-61.909357701386</v>
      </c>
      <c r="O450" s="47" t="s">
        <v>15554</v>
      </c>
      <c r="P450" s="47">
        <v>1</v>
      </c>
      <c r="Q450">
        <v>18</v>
      </c>
      <c r="S450" s="23" t="s">
        <v>2347</v>
      </c>
      <c r="T450" t="str">
        <f t="shared" si="58"/>
        <v>15</v>
      </c>
      <c r="V450" t="str">
        <f>+VLOOKUP(B450,MARCO!E:E,1,FALSE)</f>
        <v>Pehuajó</v>
      </c>
      <c r="W450" t="s">
        <v>134</v>
      </c>
      <c r="X450" t="s">
        <v>134</v>
      </c>
      <c r="Y450" t="str">
        <f t="shared" si="59"/>
        <v>R 15 - D 79 - 451 - 2296</v>
      </c>
      <c r="Z450" t="s">
        <v>20</v>
      </c>
      <c r="AA450" t="s">
        <v>2349</v>
      </c>
      <c r="AB450" t="s">
        <v>21</v>
      </c>
      <c r="AD450" t="str">
        <f t="shared" si="60"/>
        <v>Centro Integrador Comunitario</v>
      </c>
      <c r="AE450" t="s">
        <v>22</v>
      </c>
      <c r="AF450" t="s">
        <v>23</v>
      </c>
      <c r="AG450" t="s">
        <v>26</v>
      </c>
      <c r="AH450" t="s">
        <v>2348</v>
      </c>
      <c r="AI450" s="13">
        <f t="shared" si="61"/>
        <v>18</v>
      </c>
      <c r="AJ450" s="13">
        <f t="shared" si="62"/>
        <v>1</v>
      </c>
      <c r="AK450" s="21">
        <v>1</v>
      </c>
      <c r="AM450" t="s">
        <v>2154</v>
      </c>
      <c r="AN450" t="str">
        <f t="shared" si="56"/>
        <v>R15172425</v>
      </c>
      <c r="AO450" s="20" t="str">
        <f t="shared" si="57"/>
        <v>FINES_R15172425</v>
      </c>
      <c r="AP450" s="25">
        <f t="shared" si="63"/>
        <v>0.52320706844329834</v>
      </c>
      <c r="AQ450" s="24" t="str">
        <f>+IFERROR(VLOOKUP(Y450,#REF!,2,FALSE),"-")</f>
        <v>-</v>
      </c>
      <c r="AR450" s="13" t="s">
        <v>2394</v>
      </c>
      <c r="AS450" t="s">
        <v>2398</v>
      </c>
      <c r="AT450" t="str">
        <f t="shared" si="64"/>
        <v>Maciel - 98 e/ Zanni y Lavardén - Pehuajó Villa Angela</v>
      </c>
    </row>
    <row r="451" spans="1:46" ht="15.75" thickBot="1" x14ac:dyDescent="0.3">
      <c r="A451" s="47">
        <v>15</v>
      </c>
      <c r="B451" s="47" t="s">
        <v>1411</v>
      </c>
      <c r="C451" s="47" t="s">
        <v>2378</v>
      </c>
      <c r="D451" s="47" t="s">
        <v>1421</v>
      </c>
      <c r="E451" s="47" t="s">
        <v>271</v>
      </c>
      <c r="F451" s="47" t="s">
        <v>4495</v>
      </c>
      <c r="G451" s="47" t="s">
        <v>4496</v>
      </c>
      <c r="H451" s="47" t="s">
        <v>4497</v>
      </c>
      <c r="I451" s="47" t="s">
        <v>2414</v>
      </c>
      <c r="J451" s="47"/>
      <c r="K451" s="47" t="s">
        <v>13372</v>
      </c>
      <c r="L451" s="47">
        <v>0.35158270597457891</v>
      </c>
      <c r="M451" s="47">
        <v>-35.854243280298</v>
      </c>
      <c r="N451" s="47">
        <v>-62.298293766705001</v>
      </c>
      <c r="O451" s="47" t="s">
        <v>15555</v>
      </c>
      <c r="P451" s="47">
        <v>1</v>
      </c>
      <c r="Q451">
        <v>6</v>
      </c>
      <c r="S451" s="23" t="s">
        <v>2347</v>
      </c>
      <c r="T451" t="str">
        <f t="shared" si="58"/>
        <v>15</v>
      </c>
      <c r="V451" t="str">
        <f>+VLOOKUP(B451,MARCO!E:E,1,FALSE)</f>
        <v>Pehuajó</v>
      </c>
      <c r="W451" t="s">
        <v>134</v>
      </c>
      <c r="X451" t="s">
        <v>134</v>
      </c>
      <c r="Y451" t="str">
        <f t="shared" si="59"/>
        <v>R 15 - D 79 - 451 - 4061</v>
      </c>
      <c r="Z451" t="s">
        <v>20</v>
      </c>
      <c r="AA451" t="s">
        <v>2349</v>
      </c>
      <c r="AB451" t="s">
        <v>21</v>
      </c>
      <c r="AD451" t="str">
        <f t="shared" si="60"/>
        <v>Centro De EducaciÓn De Adultos N° 702</v>
      </c>
      <c r="AE451" t="s">
        <v>22</v>
      </c>
      <c r="AF451" t="s">
        <v>23</v>
      </c>
      <c r="AG451" t="s">
        <v>26</v>
      </c>
      <c r="AH451" t="s">
        <v>2348</v>
      </c>
      <c r="AI451" s="13">
        <f t="shared" si="61"/>
        <v>6</v>
      </c>
      <c r="AJ451" s="13">
        <f t="shared" si="62"/>
        <v>1</v>
      </c>
      <c r="AK451" s="21">
        <v>1</v>
      </c>
      <c r="AM451" t="s">
        <v>2154</v>
      </c>
      <c r="AN451" t="str">
        <f t="shared" ref="AN451:AN514" si="65">+IF(AM451="","",IF(AM451="FINES",CONCATENATE("R",IF(OR(T451="16",T451="21",T451="22",T451="23"),"16212223",IF(OR(T451="15",T451="17",T451="24",T451="25"),"15172425",T451))),IF(AM451="CEBAS","UNICO",IF(VALUE(T451)&lt;=11,"AMBA","INTERIOR"))))</f>
        <v>R15172425</v>
      </c>
      <c r="AO451" s="20" t="str">
        <f t="shared" ref="AO451:AO514" si="66">+IF(AM451="","-",CONCATENATE(AM451,"_",AN451))</f>
        <v>FINES_R15172425</v>
      </c>
      <c r="AP451" s="25">
        <f t="shared" si="63"/>
        <v>0.35158270597457891</v>
      </c>
      <c r="AQ451" s="24" t="str">
        <f>+IFERROR(VLOOKUP(Y451,#REF!,2,FALSE),"-")</f>
        <v>-</v>
      </c>
      <c r="AR451" s="13" t="s">
        <v>2394</v>
      </c>
      <c r="AS451" t="s">
        <v>2397</v>
      </c>
      <c r="AT451" t="str">
        <f t="shared" si="64"/>
        <v>Guido Spano - 345 - Juan José Paso Juan José Paso</v>
      </c>
    </row>
    <row r="452" spans="1:46" ht="15.75" thickBot="1" x14ac:dyDescent="0.3">
      <c r="A452" s="47">
        <v>16</v>
      </c>
      <c r="B452" s="47" t="s">
        <v>1743</v>
      </c>
      <c r="C452" s="47" t="s">
        <v>2378</v>
      </c>
      <c r="D452" s="47" t="s">
        <v>1751</v>
      </c>
      <c r="E452" s="47" t="s">
        <v>1752</v>
      </c>
      <c r="F452" s="47" t="s">
        <v>4501</v>
      </c>
      <c r="G452" s="47" t="s">
        <v>4502</v>
      </c>
      <c r="H452" s="47" t="s">
        <v>4503</v>
      </c>
      <c r="I452" s="47" t="s">
        <v>2414</v>
      </c>
      <c r="J452" s="47"/>
      <c r="K452" s="47" t="s">
        <v>13373</v>
      </c>
      <c r="L452" s="47">
        <v>0.16632601618766779</v>
      </c>
      <c r="M452" s="47">
        <v>-35.980317596440599</v>
      </c>
      <c r="N452" s="47">
        <v>-62.7202666565573</v>
      </c>
      <c r="O452" s="47" t="s">
        <v>15556</v>
      </c>
      <c r="P452" s="47">
        <v>3</v>
      </c>
      <c r="Q452">
        <v>74</v>
      </c>
      <c r="S452" s="23" t="s">
        <v>2347</v>
      </c>
      <c r="T452" t="str">
        <f t="shared" ref="T452:T515" si="67">+CONCATENATE(IF(A452&lt;10,"0",""),A452)</f>
        <v>16</v>
      </c>
      <c r="V452" t="str">
        <f>+VLOOKUP(B452,MARCO!E:E,1,FALSE)</f>
        <v>Trenque Lauquen</v>
      </c>
      <c r="W452" t="s">
        <v>134</v>
      </c>
      <c r="X452" t="s">
        <v>134</v>
      </c>
      <c r="Y452" t="str">
        <f t="shared" ref="Y452:Y515" si="68">+F452</f>
        <v>R 16 - D 106 - 451 - 1474</v>
      </c>
      <c r="Z452" t="s">
        <v>20</v>
      </c>
      <c r="AA452" t="s">
        <v>2349</v>
      </c>
      <c r="AB452" t="s">
        <v>21</v>
      </c>
      <c r="AD452" t="str">
        <f t="shared" ref="AD452:AD515" si="69">+G452</f>
        <v>Ees 10- Ep 48</v>
      </c>
      <c r="AE452" t="s">
        <v>22</v>
      </c>
      <c r="AF452" t="s">
        <v>23</v>
      </c>
      <c r="AG452" t="s">
        <v>26</v>
      </c>
      <c r="AH452" t="s">
        <v>2348</v>
      </c>
      <c r="AI452" s="13">
        <f t="shared" ref="AI452:AI515" si="70">+Q452</f>
        <v>74</v>
      </c>
      <c r="AJ452" s="13">
        <f t="shared" ref="AJ452:AJ515" si="71">+P452</f>
        <v>3</v>
      </c>
      <c r="AK452" s="21">
        <v>1</v>
      </c>
      <c r="AM452" t="s">
        <v>2154</v>
      </c>
      <c r="AN452" t="str">
        <f t="shared" si="65"/>
        <v>R16212223</v>
      </c>
      <c r="AO452" s="20" t="str">
        <f t="shared" si="66"/>
        <v>FINES_R16212223</v>
      </c>
      <c r="AP452" s="25">
        <f t="shared" ref="AP452:AP515" si="72">+L452</f>
        <v>0.16632601618766779</v>
      </c>
      <c r="AQ452" s="24" t="str">
        <f>+IFERROR(VLOOKUP(Y452,#REF!,2,FALSE),"-")</f>
        <v>-</v>
      </c>
      <c r="AR452" s="13" t="s">
        <v>2394</v>
      </c>
      <c r="AS452" t="s">
        <v>2398</v>
      </c>
      <c r="AT452" t="str">
        <f t="shared" ref="AT452:AT515" si="73">+H452</f>
        <v>Saenz Peña - 1473 e/ Maldonado Sur y Mollard - Trenque Lauquen Ees 10- Ep 48</v>
      </c>
    </row>
    <row r="453" spans="1:46" ht="15.75" thickBot="1" x14ac:dyDescent="0.3">
      <c r="A453" s="47">
        <v>16</v>
      </c>
      <c r="B453" s="47" t="s">
        <v>1743</v>
      </c>
      <c r="C453" s="47" t="s">
        <v>2378</v>
      </c>
      <c r="D453" s="47" t="s">
        <v>1751</v>
      </c>
      <c r="E453" s="47" t="s">
        <v>1752</v>
      </c>
      <c r="F453" s="47" t="s">
        <v>4508</v>
      </c>
      <c r="G453" s="47" t="s">
        <v>2295</v>
      </c>
      <c r="H453" s="47" t="s">
        <v>4509</v>
      </c>
      <c r="I453" s="47" t="s">
        <v>2475</v>
      </c>
      <c r="J453" s="47" t="s">
        <v>4511</v>
      </c>
      <c r="K453" s="47" t="s">
        <v>13374</v>
      </c>
      <c r="L453" s="47">
        <v>0.38330793380737299</v>
      </c>
      <c r="M453" s="47">
        <v>-35.972416199999998</v>
      </c>
      <c r="N453" s="47">
        <v>-62.749329400000001</v>
      </c>
      <c r="O453" s="47" t="s">
        <v>15557</v>
      </c>
      <c r="P453" s="47">
        <v>1</v>
      </c>
      <c r="Q453">
        <v>17</v>
      </c>
      <c r="S453" s="23" t="s">
        <v>2347</v>
      </c>
      <c r="T453" t="str">
        <f t="shared" si="67"/>
        <v>16</v>
      </c>
      <c r="V453" t="str">
        <f>+VLOOKUP(B453,MARCO!E:E,1,FALSE)</f>
        <v>Trenque Lauquen</v>
      </c>
      <c r="W453" t="s">
        <v>134</v>
      </c>
      <c r="X453" t="s">
        <v>134</v>
      </c>
      <c r="Y453" t="str">
        <f t="shared" si="68"/>
        <v>R 16 - D 106 - 451 - 1315</v>
      </c>
      <c r="Z453" t="s">
        <v>20</v>
      </c>
      <c r="AA453" t="s">
        <v>2349</v>
      </c>
      <c r="AB453" t="s">
        <v>21</v>
      </c>
      <c r="AD453" t="str">
        <f t="shared" si="69"/>
        <v>Partido Justicialista</v>
      </c>
      <c r="AE453" t="s">
        <v>22</v>
      </c>
      <c r="AF453" t="s">
        <v>23</v>
      </c>
      <c r="AG453" t="s">
        <v>26</v>
      </c>
      <c r="AH453" t="s">
        <v>2348</v>
      </c>
      <c r="AI453" s="13">
        <f t="shared" si="70"/>
        <v>17</v>
      </c>
      <c r="AJ453" s="13">
        <f t="shared" si="71"/>
        <v>1</v>
      </c>
      <c r="AK453" s="21">
        <v>1</v>
      </c>
      <c r="AM453" t="s">
        <v>2154</v>
      </c>
      <c r="AN453" t="str">
        <f t="shared" si="65"/>
        <v>R16212223</v>
      </c>
      <c r="AO453" s="20" t="str">
        <f t="shared" si="66"/>
        <v>FINES_R16212223</v>
      </c>
      <c r="AP453" s="25">
        <f t="shared" si="72"/>
        <v>0.38330793380737299</v>
      </c>
      <c r="AQ453" s="24" t="str">
        <f>+IFERROR(VLOOKUP(Y453,#REF!,2,FALSE),"-")</f>
        <v>-</v>
      </c>
      <c r="AR453" s="13" t="s">
        <v>2394</v>
      </c>
      <c r="AS453" t="s">
        <v>2398</v>
      </c>
      <c r="AT453" t="str">
        <f t="shared" si="73"/>
        <v>Av. Villegas - 150 - Trenque Lauquen Trenque Lauquen</v>
      </c>
    </row>
    <row r="454" spans="1:46" ht="15.75" thickBot="1" x14ac:dyDescent="0.3">
      <c r="A454" s="47">
        <v>16</v>
      </c>
      <c r="B454" s="47" t="s">
        <v>1743</v>
      </c>
      <c r="C454" s="47" t="s">
        <v>2378</v>
      </c>
      <c r="D454" s="47" t="s">
        <v>1751</v>
      </c>
      <c r="E454" s="47" t="s">
        <v>1752</v>
      </c>
      <c r="F454" s="47" t="s">
        <v>4512</v>
      </c>
      <c r="G454" s="47" t="s">
        <v>4513</v>
      </c>
      <c r="H454" s="47" t="s">
        <v>4514</v>
      </c>
      <c r="I454" s="47" t="s">
        <v>2475</v>
      </c>
      <c r="J454" s="47" t="s">
        <v>4513</v>
      </c>
      <c r="K454" s="47" t="s">
        <v>13375</v>
      </c>
      <c r="L454" s="47">
        <v>0.3444722592830658</v>
      </c>
      <c r="M454" s="47">
        <v>-35.958644201028001</v>
      </c>
      <c r="N454" s="47">
        <v>-62.746148995471003</v>
      </c>
      <c r="O454" s="47" t="s">
        <v>15558</v>
      </c>
      <c r="P454" s="47">
        <v>1</v>
      </c>
      <c r="Q454">
        <v>16</v>
      </c>
      <c r="S454" s="23" t="s">
        <v>2347</v>
      </c>
      <c r="T454" t="str">
        <f t="shared" si="67"/>
        <v>16</v>
      </c>
      <c r="V454" t="str">
        <f>+VLOOKUP(B454,MARCO!E:E,1,FALSE)</f>
        <v>Trenque Lauquen</v>
      </c>
      <c r="W454" t="s">
        <v>134</v>
      </c>
      <c r="X454" t="s">
        <v>134</v>
      </c>
      <c r="Y454" t="str">
        <f t="shared" si="68"/>
        <v>R 16 - D 106 - 451 - 1314</v>
      </c>
      <c r="Z454" t="s">
        <v>20</v>
      </c>
      <c r="AA454" t="s">
        <v>2349</v>
      </c>
      <c r="AB454" t="s">
        <v>21</v>
      </c>
      <c r="AD454" t="str">
        <f t="shared" si="69"/>
        <v>EnviÓn</v>
      </c>
      <c r="AE454" t="s">
        <v>22</v>
      </c>
      <c r="AF454" t="s">
        <v>23</v>
      </c>
      <c r="AG454" t="s">
        <v>26</v>
      </c>
      <c r="AH454" t="s">
        <v>2348</v>
      </c>
      <c r="AI454" s="13">
        <f t="shared" si="70"/>
        <v>16</v>
      </c>
      <c r="AJ454" s="13">
        <f t="shared" si="71"/>
        <v>1</v>
      </c>
      <c r="AK454" s="21">
        <v>1</v>
      </c>
      <c r="AM454" t="s">
        <v>2154</v>
      </c>
      <c r="AN454" t="str">
        <f t="shared" si="65"/>
        <v>R16212223</v>
      </c>
      <c r="AO454" s="20" t="str">
        <f t="shared" si="66"/>
        <v>FINES_R16212223</v>
      </c>
      <c r="AP454" s="25">
        <f t="shared" si="72"/>
        <v>0.3444722592830658</v>
      </c>
      <c r="AQ454" s="24" t="str">
        <f>+IFERROR(VLOOKUP(Y454,#REF!,2,FALSE),"-")</f>
        <v>-</v>
      </c>
      <c r="AR454" s="13" t="s">
        <v>2394</v>
      </c>
      <c r="AS454" t="s">
        <v>2398</v>
      </c>
      <c r="AT454" t="str">
        <f t="shared" si="73"/>
        <v>Schweitzer - e/ Leloir y Curie - Trenque Lauquen Barrio Parque</v>
      </c>
    </row>
    <row r="455" spans="1:46" ht="15.75" thickBot="1" x14ac:dyDescent="0.3">
      <c r="A455" s="47">
        <v>16</v>
      </c>
      <c r="B455" s="47" t="s">
        <v>1977</v>
      </c>
      <c r="C455" s="47" t="s">
        <v>2378</v>
      </c>
      <c r="D455" s="47" t="s">
        <v>1980</v>
      </c>
      <c r="E455" s="47" t="s">
        <v>271</v>
      </c>
      <c r="F455" s="47" t="s">
        <v>4516</v>
      </c>
      <c r="G455" s="47" t="s">
        <v>4517</v>
      </c>
      <c r="H455" s="47" t="s">
        <v>4518</v>
      </c>
      <c r="I455" s="47" t="s">
        <v>2414</v>
      </c>
      <c r="J455" s="47"/>
      <c r="K455" s="47" t="s">
        <v>13376</v>
      </c>
      <c r="L455" s="47">
        <v>0.2443994730710983</v>
      </c>
      <c r="M455" s="47">
        <v>-36.457590109999998</v>
      </c>
      <c r="N455" s="47">
        <v>-62.861570399999998</v>
      </c>
      <c r="O455" s="47" t="s">
        <v>15559</v>
      </c>
      <c r="P455" s="47">
        <v>1</v>
      </c>
      <c r="Q455">
        <v>17</v>
      </c>
      <c r="S455" s="23" t="s">
        <v>2347</v>
      </c>
      <c r="T455" t="str">
        <f t="shared" si="67"/>
        <v>16</v>
      </c>
      <c r="V455" t="str">
        <f>+VLOOKUP(B455,MARCO!E:E,1,FALSE)</f>
        <v>Tres Lomas</v>
      </c>
      <c r="W455" t="s">
        <v>134</v>
      </c>
      <c r="X455" t="s">
        <v>134</v>
      </c>
      <c r="Y455" t="str">
        <f t="shared" si="68"/>
        <v>R 16 - D 127 - 451 - 2910</v>
      </c>
      <c r="Z455" t="s">
        <v>20</v>
      </c>
      <c r="AA455" t="s">
        <v>2349</v>
      </c>
      <c r="AB455" t="s">
        <v>21</v>
      </c>
      <c r="AD455" t="str">
        <f t="shared" si="69"/>
        <v>C.e.n.s</v>
      </c>
      <c r="AE455" t="s">
        <v>22</v>
      </c>
      <c r="AF455" t="s">
        <v>23</v>
      </c>
      <c r="AG455" t="s">
        <v>26</v>
      </c>
      <c r="AH455" t="s">
        <v>2348</v>
      </c>
      <c r="AI455" s="13">
        <f t="shared" si="70"/>
        <v>17</v>
      </c>
      <c r="AJ455" s="13">
        <f t="shared" si="71"/>
        <v>1</v>
      </c>
      <c r="AK455" s="21">
        <v>1</v>
      </c>
      <c r="AM455" t="s">
        <v>2154</v>
      </c>
      <c r="AN455" t="str">
        <f t="shared" si="65"/>
        <v>R16212223</v>
      </c>
      <c r="AO455" s="20" t="str">
        <f t="shared" si="66"/>
        <v>FINES_R16212223</v>
      </c>
      <c r="AP455" s="25">
        <f t="shared" si="72"/>
        <v>0.2443994730710983</v>
      </c>
      <c r="AQ455" s="24" t="str">
        <f>+IFERROR(VLOOKUP(Y455,#REF!,2,FALSE),"-")</f>
        <v>-</v>
      </c>
      <c r="AR455" s="13" t="s">
        <v>2394</v>
      </c>
      <c r="AS455" t="s">
        <v>2398</v>
      </c>
      <c r="AT455" t="str">
        <f t="shared" si="73"/>
        <v>San Martin - 281 e/ Juan Bautista Alverdi y 9 De Julio - Tres Lomas</v>
      </c>
    </row>
    <row r="456" spans="1:46" ht="15.75" thickBot="1" x14ac:dyDescent="0.3">
      <c r="A456" s="47">
        <v>16</v>
      </c>
      <c r="B456" s="47" t="s">
        <v>470</v>
      </c>
      <c r="C456" s="47" t="s">
        <v>2378</v>
      </c>
      <c r="D456" s="47" t="s">
        <v>474</v>
      </c>
      <c r="E456" s="47" t="s">
        <v>180</v>
      </c>
      <c r="F456" s="47" t="s">
        <v>4520</v>
      </c>
      <c r="G456" s="47" t="s">
        <v>4521</v>
      </c>
      <c r="H456" s="47" t="s">
        <v>4522</v>
      </c>
      <c r="I456" s="47" t="s">
        <v>2414</v>
      </c>
      <c r="J456" s="47"/>
      <c r="K456" s="47" t="s">
        <v>13377</v>
      </c>
      <c r="L456" s="47">
        <v>0.39122086763381958</v>
      </c>
      <c r="M456" s="47">
        <v>-35.196192775553499</v>
      </c>
      <c r="N456" s="47">
        <v>-62.771352192782103</v>
      </c>
      <c r="O456" s="47" t="s">
        <v>15560</v>
      </c>
      <c r="P456" s="47">
        <v>1</v>
      </c>
      <c r="Q456">
        <v>17</v>
      </c>
      <c r="S456" s="23" t="s">
        <v>2347</v>
      </c>
      <c r="T456" t="str">
        <f t="shared" si="67"/>
        <v>16</v>
      </c>
      <c r="V456" t="str">
        <f>+VLOOKUP(B456,MARCO!E:E,1,FALSE)</f>
        <v>Carlos Tejedor</v>
      </c>
      <c r="W456" t="s">
        <v>134</v>
      </c>
      <c r="X456" t="s">
        <v>134</v>
      </c>
      <c r="Y456" t="str">
        <f t="shared" si="68"/>
        <v>R 16 - D 18 - 451 - 1873</v>
      </c>
      <c r="Z456" t="s">
        <v>20</v>
      </c>
      <c r="AA456" t="s">
        <v>2349</v>
      </c>
      <c r="AB456" t="s">
        <v>21</v>
      </c>
      <c r="AD456" t="str">
        <f t="shared" si="69"/>
        <v>Ep N° 3 - Tres Algarrobos</v>
      </c>
      <c r="AE456" t="s">
        <v>22</v>
      </c>
      <c r="AF456" t="s">
        <v>23</v>
      </c>
      <c r="AG456" t="s">
        <v>26</v>
      </c>
      <c r="AH456" t="s">
        <v>2348</v>
      </c>
      <c r="AI456" s="13">
        <f t="shared" si="70"/>
        <v>17</v>
      </c>
      <c r="AJ456" s="13">
        <f t="shared" si="71"/>
        <v>1</v>
      </c>
      <c r="AK456" s="21">
        <v>1</v>
      </c>
      <c r="AM456" t="s">
        <v>2154</v>
      </c>
      <c r="AN456" t="str">
        <f t="shared" si="65"/>
        <v>R16212223</v>
      </c>
      <c r="AO456" s="20" t="str">
        <f t="shared" si="66"/>
        <v>FINES_R16212223</v>
      </c>
      <c r="AP456" s="25">
        <f t="shared" si="72"/>
        <v>0.39122086763381958</v>
      </c>
      <c r="AQ456" s="24" t="str">
        <f>+IFERROR(VLOOKUP(Y456,#REF!,2,FALSE),"-")</f>
        <v>-</v>
      </c>
      <c r="AR456" s="13" t="s">
        <v>2394</v>
      </c>
      <c r="AS456" t="s">
        <v>2398</v>
      </c>
      <c r="AT456" t="str">
        <f t="shared" si="73"/>
        <v>H. Yrigoyen - e/ Mitre y Balbiani - Tres Algarrobos Ep N° 3</v>
      </c>
    </row>
    <row r="457" spans="1:46" ht="15.75" thickBot="1" x14ac:dyDescent="0.3">
      <c r="A457" s="47">
        <v>16</v>
      </c>
      <c r="B457" s="47" t="s">
        <v>470</v>
      </c>
      <c r="C457" s="47" t="s">
        <v>2378</v>
      </c>
      <c r="D457" s="47" t="s">
        <v>474</v>
      </c>
      <c r="E457" s="47" t="s">
        <v>180</v>
      </c>
      <c r="F457" s="47" t="s">
        <v>4524</v>
      </c>
      <c r="G457" s="47" t="s">
        <v>2293</v>
      </c>
      <c r="H457" s="47" t="s">
        <v>4525</v>
      </c>
      <c r="I457" s="47" t="s">
        <v>2414</v>
      </c>
      <c r="J457" s="47"/>
      <c r="K457" s="47" t="s">
        <v>13378</v>
      </c>
      <c r="L457" s="47">
        <v>0.4309113621711731</v>
      </c>
      <c r="M457" s="47">
        <v>-35.640748155899999</v>
      </c>
      <c r="N457" s="47">
        <v>-62.193439756295</v>
      </c>
      <c r="O457" s="47" t="s">
        <v>15561</v>
      </c>
      <c r="P457" s="47">
        <v>1</v>
      </c>
      <c r="Q457">
        <v>19</v>
      </c>
      <c r="S457" s="23" t="s">
        <v>2347</v>
      </c>
      <c r="T457" t="str">
        <f t="shared" si="67"/>
        <v>16</v>
      </c>
      <c r="V457" t="str">
        <f>+VLOOKUP(B457,MARCO!E:E,1,FALSE)</f>
        <v>Carlos Tejedor</v>
      </c>
      <c r="W457" t="s">
        <v>134</v>
      </c>
      <c r="X457" t="s">
        <v>134</v>
      </c>
      <c r="Y457" t="str">
        <f t="shared" si="68"/>
        <v>R 16 - D 18 - 451 - 4282</v>
      </c>
      <c r="Z457" t="s">
        <v>20</v>
      </c>
      <c r="AA457" t="s">
        <v>2349</v>
      </c>
      <c r="AB457" t="s">
        <v>21</v>
      </c>
      <c r="AD457" t="str">
        <f t="shared" si="69"/>
        <v>Curarú - Delegación</v>
      </c>
      <c r="AE457" t="s">
        <v>22</v>
      </c>
      <c r="AF457" t="s">
        <v>23</v>
      </c>
      <c r="AG457" t="s">
        <v>26</v>
      </c>
      <c r="AH457" t="s">
        <v>2348</v>
      </c>
      <c r="AI457" s="13">
        <f t="shared" si="70"/>
        <v>19</v>
      </c>
      <c r="AJ457" s="13">
        <f t="shared" si="71"/>
        <v>1</v>
      </c>
      <c r="AK457" s="21">
        <v>1</v>
      </c>
      <c r="AM457" t="s">
        <v>2154</v>
      </c>
      <c r="AN457" t="str">
        <f t="shared" si="65"/>
        <v>R16212223</v>
      </c>
      <c r="AO457" s="20" t="str">
        <f t="shared" si="66"/>
        <v>FINES_R16212223</v>
      </c>
      <c r="AP457" s="25">
        <f t="shared" si="72"/>
        <v>0.4309113621711731</v>
      </c>
      <c r="AQ457" s="24" t="str">
        <f>+IFERROR(VLOOKUP(Y457,#REF!,2,FALSE),"-")</f>
        <v>-</v>
      </c>
      <c r="AR457" s="13" t="s">
        <v>2394</v>
      </c>
      <c r="AS457" t="s">
        <v>2398</v>
      </c>
      <c r="AT457" t="str">
        <f t="shared" si="73"/>
        <v>Avenida Malvinas Argentinas - e/ - y - - Curarú - Delegación</v>
      </c>
    </row>
    <row r="458" spans="1:46" ht="15.75" thickBot="1" x14ac:dyDescent="0.3">
      <c r="A458" s="47">
        <v>16</v>
      </c>
      <c r="B458" s="47" t="s">
        <v>833</v>
      </c>
      <c r="C458" s="47" t="s">
        <v>2378</v>
      </c>
      <c r="D458" s="47" t="s">
        <v>837</v>
      </c>
      <c r="E458" s="47" t="s">
        <v>180</v>
      </c>
      <c r="F458" s="47" t="s">
        <v>4527</v>
      </c>
      <c r="G458" s="47" t="s">
        <v>4528</v>
      </c>
      <c r="H458" s="47" t="s">
        <v>4529</v>
      </c>
      <c r="I458" s="47" t="s">
        <v>2414</v>
      </c>
      <c r="J458" s="47"/>
      <c r="K458" s="47" t="s">
        <v>13379</v>
      </c>
      <c r="L458" s="47">
        <v>0.34548917412757868</v>
      </c>
      <c r="M458" s="47">
        <v>-34.770580416759501</v>
      </c>
      <c r="N458" s="47">
        <v>-62.9805517659291</v>
      </c>
      <c r="O458" s="47" t="s">
        <v>15562</v>
      </c>
      <c r="P458" s="47">
        <v>1</v>
      </c>
      <c r="Q458">
        <v>20</v>
      </c>
      <c r="S458" s="23" t="s">
        <v>2347</v>
      </c>
      <c r="T458" t="str">
        <f t="shared" si="67"/>
        <v>16</v>
      </c>
      <c r="V458" t="str">
        <f>+VLOOKUP(B458,MARCO!E:E,1,FALSE)</f>
        <v>General Villegas</v>
      </c>
      <c r="W458" t="s">
        <v>134</v>
      </c>
      <c r="X458" t="s">
        <v>134</v>
      </c>
      <c r="Y458" t="str">
        <f t="shared" si="68"/>
        <v>R 16 - D 49 - 451 - 2137</v>
      </c>
      <c r="Z458" t="s">
        <v>20</v>
      </c>
      <c r="AA458" t="s">
        <v>2349</v>
      </c>
      <c r="AB458" t="s">
        <v>21</v>
      </c>
      <c r="AD458" t="str">
        <f t="shared" si="69"/>
        <v>Escuela Secundaria Nº2</v>
      </c>
      <c r="AE458" t="s">
        <v>22</v>
      </c>
      <c r="AF458" t="s">
        <v>23</v>
      </c>
      <c r="AG458" t="s">
        <v>26</v>
      </c>
      <c r="AH458" t="s">
        <v>2348</v>
      </c>
      <c r="AI458" s="13">
        <f t="shared" si="70"/>
        <v>20</v>
      </c>
      <c r="AJ458" s="13">
        <f t="shared" si="71"/>
        <v>1</v>
      </c>
      <c r="AK458" s="21">
        <v>1</v>
      </c>
      <c r="AM458" t="s">
        <v>2154</v>
      </c>
      <c r="AN458" t="str">
        <f t="shared" si="65"/>
        <v>R16212223</v>
      </c>
      <c r="AO458" s="20" t="str">
        <f t="shared" si="66"/>
        <v>FINES_R16212223</v>
      </c>
      <c r="AP458" s="25">
        <f t="shared" si="72"/>
        <v>0.34548917412757868</v>
      </c>
      <c r="AQ458" s="24" t="str">
        <f>+IFERROR(VLOOKUP(Y458,#REF!,2,FALSE),"-")</f>
        <v>-</v>
      </c>
      <c r="AR458" s="13" t="s">
        <v>2394</v>
      </c>
      <c r="AS458" t="s">
        <v>2397</v>
      </c>
      <c r="AT458" t="str">
        <f t="shared" si="73"/>
        <v>Guemes - 868 - Piedritas Centro</v>
      </c>
    </row>
    <row r="459" spans="1:46" ht="15.75" thickBot="1" x14ac:dyDescent="0.3">
      <c r="A459" s="47">
        <v>16</v>
      </c>
      <c r="B459" s="47" t="s">
        <v>833</v>
      </c>
      <c r="C459" s="47" t="s">
        <v>2378</v>
      </c>
      <c r="D459" s="47" t="s">
        <v>837</v>
      </c>
      <c r="E459" s="47" t="s">
        <v>180</v>
      </c>
      <c r="F459" s="47" t="s">
        <v>4531</v>
      </c>
      <c r="G459" s="47" t="s">
        <v>4532</v>
      </c>
      <c r="H459" s="47" t="s">
        <v>4533</v>
      </c>
      <c r="I459" s="47" t="s">
        <v>2414</v>
      </c>
      <c r="J459" s="47"/>
      <c r="K459" s="47" t="s">
        <v>13380</v>
      </c>
      <c r="L459" s="47">
        <v>0.26166233420372009</v>
      </c>
      <c r="M459" s="47">
        <v>-35.0302645483928</v>
      </c>
      <c r="N459" s="47">
        <v>-63.018305783233998</v>
      </c>
      <c r="O459" s="47" t="s">
        <v>15563</v>
      </c>
      <c r="P459" s="47">
        <v>3</v>
      </c>
      <c r="Q459">
        <v>69</v>
      </c>
      <c r="S459" s="23" t="s">
        <v>2347</v>
      </c>
      <c r="T459" t="str">
        <f t="shared" si="67"/>
        <v>16</v>
      </c>
      <c r="V459" t="str">
        <f>+VLOOKUP(B459,MARCO!E:E,1,FALSE)</f>
        <v>General Villegas</v>
      </c>
      <c r="W459" t="s">
        <v>134</v>
      </c>
      <c r="X459" t="s">
        <v>134</v>
      </c>
      <c r="Y459" t="str">
        <f t="shared" si="68"/>
        <v>R 16 - D 49 - 451 - 2133</v>
      </c>
      <c r="Z459" t="s">
        <v>20</v>
      </c>
      <c r="AA459" t="s">
        <v>2349</v>
      </c>
      <c r="AB459" t="s">
        <v>21</v>
      </c>
      <c r="AD459" t="str">
        <f t="shared" si="69"/>
        <v>Escuela Secundaria Nº1</v>
      </c>
      <c r="AE459" t="s">
        <v>22</v>
      </c>
      <c r="AF459" t="s">
        <v>23</v>
      </c>
      <c r="AG459" t="s">
        <v>26</v>
      </c>
      <c r="AH459" t="s">
        <v>2348</v>
      </c>
      <c r="AI459" s="13">
        <f t="shared" si="70"/>
        <v>69</v>
      </c>
      <c r="AJ459" s="13">
        <f t="shared" si="71"/>
        <v>3</v>
      </c>
      <c r="AK459" s="21">
        <v>1</v>
      </c>
      <c r="AM459" t="s">
        <v>2154</v>
      </c>
      <c r="AN459" t="str">
        <f t="shared" si="65"/>
        <v>R16212223</v>
      </c>
      <c r="AO459" s="20" t="str">
        <f t="shared" si="66"/>
        <v>FINES_R16212223</v>
      </c>
      <c r="AP459" s="25">
        <f t="shared" si="72"/>
        <v>0.26166233420372009</v>
      </c>
      <c r="AQ459" s="24" t="str">
        <f>+IFERROR(VLOOKUP(Y459,#REF!,2,FALSE),"-")</f>
        <v>-</v>
      </c>
      <c r="AR459" s="13" t="s">
        <v>2394</v>
      </c>
      <c r="AS459" t="s">
        <v>2398</v>
      </c>
      <c r="AT459" t="str">
        <f t="shared" si="73"/>
        <v>Belgrano - 209 - General Villegas Centro</v>
      </c>
    </row>
    <row r="460" spans="1:46" ht="15.75" thickBot="1" x14ac:dyDescent="0.3">
      <c r="A460" s="47">
        <v>16</v>
      </c>
      <c r="B460" s="47" t="s">
        <v>1537</v>
      </c>
      <c r="C460" s="47" t="s">
        <v>2378</v>
      </c>
      <c r="D460" s="47" t="s">
        <v>1540</v>
      </c>
      <c r="E460" s="47" t="s">
        <v>394</v>
      </c>
      <c r="F460" s="47" t="s">
        <v>4537</v>
      </c>
      <c r="G460" s="47" t="s">
        <v>4538</v>
      </c>
      <c r="H460" s="47" t="s">
        <v>4539</v>
      </c>
      <c r="I460" s="47" t="s">
        <v>2414</v>
      </c>
      <c r="J460" s="47"/>
      <c r="K460" s="47" t="s">
        <v>13381</v>
      </c>
      <c r="L460" s="47"/>
      <c r="M460" s="47">
        <v>-35.557547622840701</v>
      </c>
      <c r="N460" s="47">
        <v>-63.379835302795598</v>
      </c>
      <c r="O460" s="47" t="s">
        <v>15564</v>
      </c>
      <c r="P460" s="47">
        <v>1</v>
      </c>
      <c r="Q460">
        <v>11</v>
      </c>
      <c r="S460" s="23" t="s">
        <v>2347</v>
      </c>
      <c r="T460" t="str">
        <f t="shared" si="67"/>
        <v>16</v>
      </c>
      <c r="V460" t="str">
        <f>+VLOOKUP(B460,MARCO!E:E,1,FALSE)</f>
        <v>Rivadavia</v>
      </c>
      <c r="W460" t="s">
        <v>134</v>
      </c>
      <c r="X460" t="s">
        <v>134</v>
      </c>
      <c r="Y460" t="str">
        <f t="shared" si="68"/>
        <v>R 16 - D 88 - 451 - 3341</v>
      </c>
      <c r="Z460" t="s">
        <v>20</v>
      </c>
      <c r="AA460" t="s">
        <v>2349</v>
      </c>
      <c r="AB460" t="s">
        <v>21</v>
      </c>
      <c r="AD460" t="str">
        <f t="shared" si="69"/>
        <v>Escuela De EducaciÓn Secundaria Nº 7</v>
      </c>
      <c r="AE460" t="s">
        <v>22</v>
      </c>
      <c r="AF460" t="s">
        <v>23</v>
      </c>
      <c r="AG460" t="s">
        <v>26</v>
      </c>
      <c r="AH460" t="s">
        <v>2348</v>
      </c>
      <c r="AI460" s="13">
        <f t="shared" si="70"/>
        <v>11</v>
      </c>
      <c r="AJ460" s="13">
        <f t="shared" si="71"/>
        <v>1</v>
      </c>
      <c r="AK460" s="21">
        <v>1</v>
      </c>
      <c r="AM460" t="s">
        <v>2154</v>
      </c>
      <c r="AN460" t="str">
        <f t="shared" si="65"/>
        <v>R16212223</v>
      </c>
      <c r="AO460" s="20" t="str">
        <f t="shared" si="66"/>
        <v>FINES_R16212223</v>
      </c>
      <c r="AP460" s="25">
        <f t="shared" si="72"/>
        <v>0</v>
      </c>
      <c r="AQ460" s="24" t="str">
        <f>+IFERROR(VLOOKUP(Y460,#REF!,2,FALSE),"-")</f>
        <v>-</v>
      </c>
      <c r="AR460" s="13" t="s">
        <v>2394</v>
      </c>
      <c r="AS460" t="s">
        <v>2398</v>
      </c>
      <c r="AT460" t="str">
        <f t="shared" si="73"/>
        <v>Bv. Dr. Pedro A. Bargero - GonzÁlez Moreno Rural</v>
      </c>
    </row>
    <row r="461" spans="1:46" ht="15.75" thickBot="1" x14ac:dyDescent="0.3">
      <c r="A461" s="47">
        <v>16</v>
      </c>
      <c r="B461" s="47" t="s">
        <v>1537</v>
      </c>
      <c r="C461" s="47" t="s">
        <v>2378</v>
      </c>
      <c r="D461" s="47" t="s">
        <v>1540</v>
      </c>
      <c r="E461" s="47" t="s">
        <v>394</v>
      </c>
      <c r="F461" s="47" t="s">
        <v>4541</v>
      </c>
      <c r="G461" s="47" t="s">
        <v>4542</v>
      </c>
      <c r="H461" s="47" t="s">
        <v>4543</v>
      </c>
      <c r="I461" s="47" t="s">
        <v>2414</v>
      </c>
      <c r="J461" s="47"/>
      <c r="K461" s="47" t="s">
        <v>13382</v>
      </c>
      <c r="L461" s="47">
        <v>0.40229779481887817</v>
      </c>
      <c r="M461" s="47">
        <v>-35.489206500000002</v>
      </c>
      <c r="N461" s="47">
        <v>-62.964540399999997</v>
      </c>
      <c r="O461" s="47" t="s">
        <v>15565</v>
      </c>
      <c r="P461" s="47">
        <v>1</v>
      </c>
      <c r="Q461">
        <v>19</v>
      </c>
      <c r="S461" s="23" t="s">
        <v>2347</v>
      </c>
      <c r="T461" t="str">
        <f t="shared" si="67"/>
        <v>16</v>
      </c>
      <c r="V461" t="str">
        <f>+VLOOKUP(B461,MARCO!E:E,1,FALSE)</f>
        <v>Rivadavia</v>
      </c>
      <c r="W461" t="s">
        <v>134</v>
      </c>
      <c r="X461" t="s">
        <v>134</v>
      </c>
      <c r="Y461" t="str">
        <f t="shared" si="68"/>
        <v>R 16 - D 88 - 451 - 3342</v>
      </c>
      <c r="Z461" t="s">
        <v>20</v>
      </c>
      <c r="AA461" t="s">
        <v>2349</v>
      </c>
      <c r="AB461" t="s">
        <v>21</v>
      </c>
      <c r="AD461" t="str">
        <f t="shared" si="69"/>
        <v>C.e.n.s. Nº 451</v>
      </c>
      <c r="AE461" t="s">
        <v>22</v>
      </c>
      <c r="AF461" t="s">
        <v>23</v>
      </c>
      <c r="AG461" t="s">
        <v>26</v>
      </c>
      <c r="AH461" t="s">
        <v>2348</v>
      </c>
      <c r="AI461" s="13">
        <f t="shared" si="70"/>
        <v>19</v>
      </c>
      <c r="AJ461" s="13">
        <f t="shared" si="71"/>
        <v>1</v>
      </c>
      <c r="AK461" s="21">
        <v>1</v>
      </c>
      <c r="AM461" t="s">
        <v>2154</v>
      </c>
      <c r="AN461" t="str">
        <f t="shared" si="65"/>
        <v>R16212223</v>
      </c>
      <c r="AO461" s="20" t="str">
        <f t="shared" si="66"/>
        <v>FINES_R16212223</v>
      </c>
      <c r="AP461" s="25">
        <f t="shared" si="72"/>
        <v>0.40229779481887817</v>
      </c>
      <c r="AQ461" s="24" t="str">
        <f>+IFERROR(VLOOKUP(Y461,#REF!,2,FALSE),"-")</f>
        <v>-</v>
      </c>
      <c r="AR461" s="13" t="s">
        <v>2394</v>
      </c>
      <c r="AS461" t="s">
        <v>2397</v>
      </c>
      <c r="AT461" t="str">
        <f t="shared" si="73"/>
        <v>Mirta Carmona Y Silvio Ledesma - AmÉrica Centro</v>
      </c>
    </row>
    <row r="462" spans="1:46" ht="15.75" thickBot="1" x14ac:dyDescent="0.3">
      <c r="A462" s="47">
        <v>17</v>
      </c>
      <c r="B462" s="47" t="s">
        <v>526</v>
      </c>
      <c r="C462" s="47" t="s">
        <v>2378</v>
      </c>
      <c r="D462" s="47" t="s">
        <v>531</v>
      </c>
      <c r="E462" s="47" t="s">
        <v>180</v>
      </c>
      <c r="F462" s="47" t="s">
        <v>4545</v>
      </c>
      <c r="G462" s="47" t="s">
        <v>4546</v>
      </c>
      <c r="H462" s="47" t="s">
        <v>4547</v>
      </c>
      <c r="I462" s="47" t="s">
        <v>2414</v>
      </c>
      <c r="J462" s="47"/>
      <c r="K462" s="47" t="s">
        <v>13383</v>
      </c>
      <c r="L462" s="47">
        <v>0.6375807523727417</v>
      </c>
      <c r="M462" s="47">
        <v>-35.568827407233996</v>
      </c>
      <c r="N462" s="47">
        <v>-57.993912314062001</v>
      </c>
      <c r="O462" s="47" t="s">
        <v>15566</v>
      </c>
      <c r="P462" s="47">
        <v>1</v>
      </c>
      <c r="Q462">
        <v>11</v>
      </c>
      <c r="S462" s="23" t="s">
        <v>2347</v>
      </c>
      <c r="T462" t="str">
        <f t="shared" si="67"/>
        <v>17</v>
      </c>
      <c r="V462" t="str">
        <f>+VLOOKUP(B462,MARCO!E:E,1,FALSE)</f>
        <v>Chascomús</v>
      </c>
      <c r="W462" t="s">
        <v>134</v>
      </c>
      <c r="X462" t="s">
        <v>134</v>
      </c>
      <c r="Y462" t="str">
        <f t="shared" si="68"/>
        <v>R 17 - D 27 - 451 - 1383</v>
      </c>
      <c r="Z462" t="s">
        <v>20</v>
      </c>
      <c r="AA462" t="s">
        <v>2349</v>
      </c>
      <c r="AB462" t="s">
        <v>21</v>
      </c>
      <c r="AD462" t="str">
        <f t="shared" si="69"/>
        <v>Sum Jardín Clarisa Amezaga</v>
      </c>
      <c r="AE462" t="s">
        <v>22</v>
      </c>
      <c r="AF462" t="s">
        <v>23</v>
      </c>
      <c r="AG462" t="s">
        <v>26</v>
      </c>
      <c r="AH462" t="s">
        <v>2348</v>
      </c>
      <c r="AI462" s="13">
        <f t="shared" si="70"/>
        <v>11</v>
      </c>
      <c r="AJ462" s="13">
        <f t="shared" si="71"/>
        <v>1</v>
      </c>
      <c r="AK462" s="21">
        <v>1</v>
      </c>
      <c r="AM462" t="s">
        <v>2154</v>
      </c>
      <c r="AN462" t="str">
        <f t="shared" si="65"/>
        <v>R15172425</v>
      </c>
      <c r="AO462" s="20" t="str">
        <f t="shared" si="66"/>
        <v>FINES_R15172425</v>
      </c>
      <c r="AP462" s="25">
        <f t="shared" si="72"/>
        <v>0.6375807523727417</v>
      </c>
      <c r="AQ462" s="24" t="str">
        <f>+IFERROR(VLOOKUP(Y462,#REF!,2,FALSE),"-")</f>
        <v>-</v>
      </c>
      <c r="AR462" s="13" t="s">
        <v>2394</v>
      </c>
      <c r="AS462" t="s">
        <v>2397</v>
      </c>
      <c r="AT462" t="str">
        <f t="shared" si="73"/>
        <v>Perú - e/ Sargento Cabral y General Paz - Chascomus Ipora</v>
      </c>
    </row>
    <row r="463" spans="1:46" ht="15.75" thickBot="1" x14ac:dyDescent="0.3">
      <c r="A463" s="47">
        <v>17</v>
      </c>
      <c r="B463" s="47" t="s">
        <v>526</v>
      </c>
      <c r="C463" s="47" t="s">
        <v>2378</v>
      </c>
      <c r="D463" s="47" t="s">
        <v>531</v>
      </c>
      <c r="E463" s="47" t="s">
        <v>180</v>
      </c>
      <c r="F463" s="47" t="s">
        <v>4549</v>
      </c>
      <c r="G463" s="47" t="s">
        <v>2296</v>
      </c>
      <c r="H463" s="47" t="s">
        <v>4550</v>
      </c>
      <c r="I463" s="47" t="s">
        <v>2414</v>
      </c>
      <c r="J463" s="47"/>
      <c r="K463" s="47" t="s">
        <v>13384</v>
      </c>
      <c r="L463" s="47">
        <v>0.59881514310836792</v>
      </c>
      <c r="M463" s="47">
        <v>-35.564020301943998</v>
      </c>
      <c r="N463" s="47">
        <v>-58.002568640747</v>
      </c>
      <c r="O463" s="47" t="s">
        <v>15567</v>
      </c>
      <c r="P463" s="47">
        <v>1</v>
      </c>
      <c r="Q463">
        <v>31</v>
      </c>
      <c r="S463" s="23" t="s">
        <v>2347</v>
      </c>
      <c r="T463" t="str">
        <f t="shared" si="67"/>
        <v>17</v>
      </c>
      <c r="V463" t="str">
        <f>+VLOOKUP(B463,MARCO!E:E,1,FALSE)</f>
        <v>Chascomús</v>
      </c>
      <c r="W463" t="s">
        <v>134</v>
      </c>
      <c r="X463" t="s">
        <v>134</v>
      </c>
      <c r="Y463" t="str">
        <f t="shared" si="68"/>
        <v>R 17 - D 27 - 451 - 3100</v>
      </c>
      <c r="Z463" t="s">
        <v>20</v>
      </c>
      <c r="AA463" t="s">
        <v>2349</v>
      </c>
      <c r="AB463" t="s">
        <v>21</v>
      </c>
      <c r="AD463" t="str">
        <f t="shared" si="69"/>
        <v>Biblioteca Popular San Jose Obrero</v>
      </c>
      <c r="AE463" t="s">
        <v>22</v>
      </c>
      <c r="AF463" t="s">
        <v>23</v>
      </c>
      <c r="AG463" t="s">
        <v>26</v>
      </c>
      <c r="AH463" t="s">
        <v>2348</v>
      </c>
      <c r="AI463" s="13">
        <f t="shared" si="70"/>
        <v>31</v>
      </c>
      <c r="AJ463" s="13">
        <f t="shared" si="71"/>
        <v>1</v>
      </c>
      <c r="AK463" s="21">
        <v>1</v>
      </c>
      <c r="AM463" t="s">
        <v>2154</v>
      </c>
      <c r="AN463" t="str">
        <f t="shared" si="65"/>
        <v>R15172425</v>
      </c>
      <c r="AO463" s="20" t="str">
        <f t="shared" si="66"/>
        <v>FINES_R15172425</v>
      </c>
      <c r="AP463" s="25">
        <f t="shared" si="72"/>
        <v>0.59881514310836792</v>
      </c>
      <c r="AQ463" s="24" t="str">
        <f>+IFERROR(VLOOKUP(Y463,#REF!,2,FALSE),"-")</f>
        <v>-</v>
      </c>
      <c r="AR463" s="13" t="s">
        <v>2394</v>
      </c>
      <c r="AS463" t="s">
        <v>2397</v>
      </c>
      <c r="AT463" t="str">
        <f t="shared" si="73"/>
        <v>Florencio Chappa - 625 e/ - y - - Chascomus Ipora</v>
      </c>
    </row>
    <row r="464" spans="1:46" ht="15.75" thickBot="1" x14ac:dyDescent="0.3">
      <c r="A464" s="47">
        <v>17</v>
      </c>
      <c r="B464" s="47" t="s">
        <v>526</v>
      </c>
      <c r="C464" s="47" t="s">
        <v>2378</v>
      </c>
      <c r="D464" s="47" t="s">
        <v>531</v>
      </c>
      <c r="E464" s="47" t="s">
        <v>180</v>
      </c>
      <c r="F464" s="47" t="s">
        <v>4552</v>
      </c>
      <c r="G464" s="47" t="s">
        <v>2297</v>
      </c>
      <c r="H464" s="47" t="s">
        <v>4553</v>
      </c>
      <c r="I464" s="47" t="s">
        <v>2414</v>
      </c>
      <c r="J464" s="47"/>
      <c r="K464" s="47" t="s">
        <v>13385</v>
      </c>
      <c r="L464" s="47">
        <v>0.6375807523727417</v>
      </c>
      <c r="M464" s="47">
        <v>-35.568801200000003</v>
      </c>
      <c r="N464" s="47">
        <v>-57.993937199999998</v>
      </c>
      <c r="O464" s="47" t="s">
        <v>15568</v>
      </c>
      <c r="P464" s="47">
        <v>1</v>
      </c>
      <c r="Q464">
        <v>10</v>
      </c>
      <c r="S464" s="23" t="s">
        <v>2347</v>
      </c>
      <c r="T464" t="str">
        <f t="shared" si="67"/>
        <v>17</v>
      </c>
      <c r="V464" t="str">
        <f>+VLOOKUP(B464,MARCO!E:E,1,FALSE)</f>
        <v>Chascomús</v>
      </c>
      <c r="W464" t="s">
        <v>134</v>
      </c>
      <c r="X464" t="s">
        <v>134</v>
      </c>
      <c r="Y464" t="str">
        <f t="shared" si="68"/>
        <v>R 17 - D 27 - 451 - 1394</v>
      </c>
      <c r="Z464" t="s">
        <v>20</v>
      </c>
      <c r="AA464" t="s">
        <v>2349</v>
      </c>
      <c r="AB464" t="s">
        <v>21</v>
      </c>
      <c r="AD464" t="str">
        <f t="shared" si="69"/>
        <v>Escuela 3</v>
      </c>
      <c r="AE464" t="s">
        <v>22</v>
      </c>
      <c r="AF464" t="s">
        <v>23</v>
      </c>
      <c r="AG464" t="s">
        <v>26</v>
      </c>
      <c r="AH464" t="s">
        <v>2348</v>
      </c>
      <c r="AI464" s="13">
        <f t="shared" si="70"/>
        <v>10</v>
      </c>
      <c r="AJ464" s="13">
        <f t="shared" si="71"/>
        <v>1</v>
      </c>
      <c r="AK464" s="21">
        <v>1</v>
      </c>
      <c r="AM464" t="s">
        <v>2154</v>
      </c>
      <c r="AN464" t="str">
        <f t="shared" si="65"/>
        <v>R15172425</v>
      </c>
      <c r="AO464" s="20" t="str">
        <f t="shared" si="66"/>
        <v>FINES_R15172425</v>
      </c>
      <c r="AP464" s="25">
        <f t="shared" si="72"/>
        <v>0.6375807523727417</v>
      </c>
      <c r="AQ464" s="24" t="str">
        <f>+IFERROR(VLOOKUP(Y464,#REF!,2,FALSE),"-")</f>
        <v>-</v>
      </c>
      <c r="AR464" s="13" t="s">
        <v>2394</v>
      </c>
      <c r="AS464" t="s">
        <v>2398</v>
      </c>
      <c r="AT464" t="str">
        <f t="shared" si="73"/>
        <v>Sargento Cabral - 64 - Chascomus Barrio Jardin</v>
      </c>
    </row>
    <row r="465" spans="1:46" ht="15.75" thickBot="1" x14ac:dyDescent="0.3">
      <c r="A465" s="47">
        <v>17</v>
      </c>
      <c r="B465" s="47" t="s">
        <v>644</v>
      </c>
      <c r="C465" s="47" t="s">
        <v>2378</v>
      </c>
      <c r="D465" s="47" t="s">
        <v>646</v>
      </c>
      <c r="E465" s="47" t="s">
        <v>271</v>
      </c>
      <c r="F465" s="47" t="s">
        <v>4555</v>
      </c>
      <c r="G465" s="47" t="s">
        <v>4556</v>
      </c>
      <c r="H465" s="47" t="s">
        <v>4557</v>
      </c>
      <c r="I465" s="47" t="s">
        <v>2414</v>
      </c>
      <c r="J465" s="47"/>
      <c r="K465" s="47" t="s">
        <v>13386</v>
      </c>
      <c r="L465" s="47">
        <v>0.37787619233131409</v>
      </c>
      <c r="M465" s="47">
        <v>-35.773155799999998</v>
      </c>
      <c r="N465" s="47">
        <v>-58.489316500000001</v>
      </c>
      <c r="O465" s="47" t="s">
        <v>15569</v>
      </c>
      <c r="P465" s="47">
        <v>1</v>
      </c>
      <c r="Q465">
        <v>13</v>
      </c>
      <c r="S465" s="23" t="s">
        <v>2347</v>
      </c>
      <c r="T465" t="str">
        <f t="shared" si="67"/>
        <v>17</v>
      </c>
      <c r="V465" t="str">
        <f>+VLOOKUP(B465,MARCO!E:E,1,FALSE)</f>
        <v>General Belgrano</v>
      </c>
      <c r="W465" t="s">
        <v>134</v>
      </c>
      <c r="X465" t="s">
        <v>134</v>
      </c>
      <c r="Y465" t="str">
        <f t="shared" si="68"/>
        <v>R 17 - D 36 - 451 - 3328</v>
      </c>
      <c r="Z465" t="s">
        <v>20</v>
      </c>
      <c r="AA465" t="s">
        <v>2349</v>
      </c>
      <c r="AB465" t="s">
        <v>21</v>
      </c>
      <c r="AD465" t="str">
        <f t="shared" si="69"/>
        <v>C.i.c. Jesus Crucificado</v>
      </c>
      <c r="AE465" t="s">
        <v>22</v>
      </c>
      <c r="AF465" t="s">
        <v>23</v>
      </c>
      <c r="AG465" t="s">
        <v>26</v>
      </c>
      <c r="AH465" t="s">
        <v>2348</v>
      </c>
      <c r="AI465" s="13">
        <f t="shared" si="70"/>
        <v>13</v>
      </c>
      <c r="AJ465" s="13">
        <f t="shared" si="71"/>
        <v>1</v>
      </c>
      <c r="AK465" s="21">
        <v>1</v>
      </c>
      <c r="AM465" t="s">
        <v>2154</v>
      </c>
      <c r="AN465" t="str">
        <f t="shared" si="65"/>
        <v>R15172425</v>
      </c>
      <c r="AO465" s="20" t="str">
        <f t="shared" si="66"/>
        <v>FINES_R15172425</v>
      </c>
      <c r="AP465" s="25">
        <f t="shared" si="72"/>
        <v>0.37787619233131409</v>
      </c>
      <c r="AQ465" s="24" t="str">
        <f>+IFERROR(VLOOKUP(Y465,#REF!,2,FALSE),"-")</f>
        <v>-</v>
      </c>
      <c r="AR465" s="13" t="s">
        <v>2394</v>
      </c>
      <c r="AS465" t="s">
        <v>2397</v>
      </c>
      <c r="AT465" t="str">
        <f t="shared" si="73"/>
        <v>Ricardo Balbin Y Dorrego - e/ Dorrego y Escalada - General Belgrano General Belgrano</v>
      </c>
    </row>
    <row r="466" spans="1:46" ht="15.75" thickBot="1" x14ac:dyDescent="0.3">
      <c r="A466" s="47">
        <v>17</v>
      </c>
      <c r="B466" s="47" t="s">
        <v>644</v>
      </c>
      <c r="C466" s="47" t="s">
        <v>2378</v>
      </c>
      <c r="D466" s="47" t="s">
        <v>646</v>
      </c>
      <c r="E466" s="47" t="s">
        <v>271</v>
      </c>
      <c r="F466" s="47" t="s">
        <v>4559</v>
      </c>
      <c r="G466" s="47" t="s">
        <v>4560</v>
      </c>
      <c r="H466" s="47" t="s">
        <v>4561</v>
      </c>
      <c r="I466" s="47" t="s">
        <v>2414</v>
      </c>
      <c r="J466" s="47"/>
      <c r="K466" s="47" t="s">
        <v>13387</v>
      </c>
      <c r="L466" s="47">
        <v>0.23315165936946869</v>
      </c>
      <c r="M466" s="47">
        <v>-35.7657442</v>
      </c>
      <c r="N466" s="47">
        <v>-58.497195699999999</v>
      </c>
      <c r="O466" s="47" t="s">
        <v>15570</v>
      </c>
      <c r="P466" s="47">
        <v>2</v>
      </c>
      <c r="Q466">
        <v>33</v>
      </c>
      <c r="S466" s="23" t="s">
        <v>2347</v>
      </c>
      <c r="T466" t="str">
        <f t="shared" si="67"/>
        <v>17</v>
      </c>
      <c r="V466" t="str">
        <f>+VLOOKUP(B466,MARCO!E:E,1,FALSE)</f>
        <v>General Belgrano</v>
      </c>
      <c r="W466" t="s">
        <v>134</v>
      </c>
      <c r="X466" t="s">
        <v>134</v>
      </c>
      <c r="Y466" t="str">
        <f t="shared" si="68"/>
        <v>R 17 - D 36 - 451 - 3965</v>
      </c>
      <c r="Z466" t="s">
        <v>20</v>
      </c>
      <c r="AA466" t="s">
        <v>2349</v>
      </c>
      <c r="AB466" t="s">
        <v>21</v>
      </c>
      <c r="AD466" t="str">
        <f t="shared" si="69"/>
        <v>E. S Nº 5 , El Pueblazo</v>
      </c>
      <c r="AE466" t="s">
        <v>22</v>
      </c>
      <c r="AF466" t="s">
        <v>23</v>
      </c>
      <c r="AG466" t="s">
        <v>26</v>
      </c>
      <c r="AH466" t="s">
        <v>2348</v>
      </c>
      <c r="AI466" s="13">
        <f t="shared" si="70"/>
        <v>33</v>
      </c>
      <c r="AJ466" s="13">
        <f t="shared" si="71"/>
        <v>2</v>
      </c>
      <c r="AK466" s="21">
        <v>1</v>
      </c>
      <c r="AM466" t="s">
        <v>2154</v>
      </c>
      <c r="AN466" t="str">
        <f t="shared" si="65"/>
        <v>R15172425</v>
      </c>
      <c r="AO466" s="20" t="str">
        <f t="shared" si="66"/>
        <v>FINES_R15172425</v>
      </c>
      <c r="AP466" s="25">
        <f t="shared" si="72"/>
        <v>0.23315165936946869</v>
      </c>
      <c r="AQ466" s="24" t="str">
        <f>+IFERROR(VLOOKUP(Y466,#REF!,2,FALSE),"-")</f>
        <v>-</v>
      </c>
      <c r="AR466" s="13" t="s">
        <v>2394</v>
      </c>
      <c r="AS466" t="s">
        <v>2398</v>
      </c>
      <c r="AT466" t="str">
        <f t="shared" si="73"/>
        <v>Calle 36 - e/ Calle 129 y Calle 131 - General Belgrano General Belgrano</v>
      </c>
    </row>
    <row r="467" spans="1:46" ht="15.75" thickBot="1" x14ac:dyDescent="0.3">
      <c r="A467" s="47">
        <v>17</v>
      </c>
      <c r="B467" s="47" t="s">
        <v>644</v>
      </c>
      <c r="C467" s="47" t="s">
        <v>2378</v>
      </c>
      <c r="D467" s="47" t="s">
        <v>646</v>
      </c>
      <c r="E467" s="47" t="s">
        <v>271</v>
      </c>
      <c r="F467" s="47" t="s">
        <v>4563</v>
      </c>
      <c r="G467" s="47" t="s">
        <v>4564</v>
      </c>
      <c r="H467" s="47" t="s">
        <v>4565</v>
      </c>
      <c r="I467" s="47" t="s">
        <v>2414</v>
      </c>
      <c r="J467" s="47"/>
      <c r="K467" s="47" t="s">
        <v>13388</v>
      </c>
      <c r="L467" s="47">
        <v>0.40504968166351318</v>
      </c>
      <c r="M467" s="47">
        <v>-35.767740195508999</v>
      </c>
      <c r="N467" s="47">
        <v>-58.485052151830999</v>
      </c>
      <c r="O467" s="47" t="s">
        <v>15571</v>
      </c>
      <c r="P467" s="47">
        <v>1</v>
      </c>
      <c r="Q467">
        <v>17</v>
      </c>
      <c r="S467" s="23" t="s">
        <v>2347</v>
      </c>
      <c r="T467" t="str">
        <f t="shared" si="67"/>
        <v>17</v>
      </c>
      <c r="V467" t="str">
        <f>+VLOOKUP(B467,MARCO!E:E,1,FALSE)</f>
        <v>General Belgrano</v>
      </c>
      <c r="W467" t="s">
        <v>134</v>
      </c>
      <c r="X467" t="s">
        <v>134</v>
      </c>
      <c r="Y467" t="str">
        <f t="shared" si="68"/>
        <v>R 17 - D 36 - 451 - 2553</v>
      </c>
      <c r="Z467" t="s">
        <v>20</v>
      </c>
      <c r="AA467" t="s">
        <v>2349</v>
      </c>
      <c r="AB467" t="s">
        <v>21</v>
      </c>
      <c r="AD467" t="str">
        <f t="shared" si="69"/>
        <v>E. P. Nº16</v>
      </c>
      <c r="AE467" t="s">
        <v>22</v>
      </c>
      <c r="AF467" t="s">
        <v>23</v>
      </c>
      <c r="AG467" t="s">
        <v>26</v>
      </c>
      <c r="AH467" t="s">
        <v>2348</v>
      </c>
      <c r="AI467" s="13">
        <f t="shared" si="70"/>
        <v>17</v>
      </c>
      <c r="AJ467" s="13">
        <f t="shared" si="71"/>
        <v>1</v>
      </c>
      <c r="AK467" s="21">
        <v>1</v>
      </c>
      <c r="AM467" t="s">
        <v>2154</v>
      </c>
      <c r="AN467" t="str">
        <f t="shared" si="65"/>
        <v>R15172425</v>
      </c>
      <c r="AO467" s="20" t="str">
        <f t="shared" si="66"/>
        <v>FINES_R15172425</v>
      </c>
      <c r="AP467" s="25">
        <f t="shared" si="72"/>
        <v>0.40504968166351318</v>
      </c>
      <c r="AQ467" s="24" t="str">
        <f>+IFERROR(VLOOKUP(Y467,#REF!,2,FALSE),"-")</f>
        <v>-</v>
      </c>
      <c r="AR467" s="13" t="s">
        <v>2394</v>
      </c>
      <c r="AS467" t="s">
        <v>2397</v>
      </c>
      <c r="AT467" t="str">
        <f t="shared" si="73"/>
        <v>Avenida Italia Y Fuerza Aerea - e/ Avenida Sarmiento y Calle 51 - General Belgrano General Belgrano</v>
      </c>
    </row>
    <row r="468" spans="1:46" ht="15.75" thickBot="1" x14ac:dyDescent="0.3">
      <c r="A468" s="47">
        <v>17</v>
      </c>
      <c r="B468" s="47" t="s">
        <v>1295</v>
      </c>
      <c r="C468" s="47" t="s">
        <v>2378</v>
      </c>
      <c r="D468" s="47" t="s">
        <v>1298</v>
      </c>
      <c r="E468" s="47" t="s">
        <v>1299</v>
      </c>
      <c r="F468" s="47" t="s">
        <v>4568</v>
      </c>
      <c r="G468" s="47" t="s">
        <v>4569</v>
      </c>
      <c r="H468" s="47" t="s">
        <v>4570</v>
      </c>
      <c r="I468" s="47" t="s">
        <v>2414</v>
      </c>
      <c r="J468" s="47"/>
      <c r="K468" s="47" t="s">
        <v>13389</v>
      </c>
      <c r="L468" s="47">
        <v>0.29675281047821039</v>
      </c>
      <c r="M468" s="47">
        <v>-35.441603711926703</v>
      </c>
      <c r="N468" s="47">
        <v>-58.806975128583503</v>
      </c>
      <c r="O468" s="47" t="s">
        <v>15572</v>
      </c>
      <c r="P468" s="47">
        <v>3</v>
      </c>
      <c r="Q468">
        <v>52</v>
      </c>
      <c r="S468" s="23" t="s">
        <v>2347</v>
      </c>
      <c r="T468" t="str">
        <f t="shared" si="67"/>
        <v>17</v>
      </c>
      <c r="V468" t="str">
        <f>+VLOOKUP(B468,MARCO!E:E,1,FALSE)</f>
        <v>Monte</v>
      </c>
      <c r="W468" t="s">
        <v>134</v>
      </c>
      <c r="X468" t="s">
        <v>134</v>
      </c>
      <c r="Y468" t="str">
        <f t="shared" si="68"/>
        <v>R 17 - D 72 - 451 - 2331</v>
      </c>
      <c r="Z468" t="s">
        <v>20</v>
      </c>
      <c r="AA468" t="s">
        <v>2349</v>
      </c>
      <c r="AB468" t="s">
        <v>21</v>
      </c>
      <c r="AD468" t="str">
        <f t="shared" si="69"/>
        <v>E.e.s N°4</v>
      </c>
      <c r="AE468" t="s">
        <v>22</v>
      </c>
      <c r="AF468" t="s">
        <v>23</v>
      </c>
      <c r="AG468" t="s">
        <v>26</v>
      </c>
      <c r="AH468" t="s">
        <v>2348</v>
      </c>
      <c r="AI468" s="13">
        <f t="shared" si="70"/>
        <v>52</v>
      </c>
      <c r="AJ468" s="13">
        <f t="shared" si="71"/>
        <v>3</v>
      </c>
      <c r="AK468" s="21">
        <v>1</v>
      </c>
      <c r="AM468" t="s">
        <v>2154</v>
      </c>
      <c r="AN468" t="str">
        <f t="shared" si="65"/>
        <v>R15172425</v>
      </c>
      <c r="AO468" s="20" t="str">
        <f t="shared" si="66"/>
        <v>FINES_R15172425</v>
      </c>
      <c r="AP468" s="25">
        <f t="shared" si="72"/>
        <v>0.29675281047821039</v>
      </c>
      <c r="AQ468" s="24" t="str">
        <f>+IFERROR(VLOOKUP(Y468,#REF!,2,FALSE),"-")</f>
        <v>-</v>
      </c>
      <c r="AR468" s="13" t="s">
        <v>2394</v>
      </c>
      <c r="AS468" t="s">
        <v>2397</v>
      </c>
      <c r="AT468" t="str">
        <f t="shared" si="73"/>
        <v>Lago Pueyrredon - Monte Barrio Unidad Nacional</v>
      </c>
    </row>
    <row r="469" spans="1:46" ht="15.75" thickBot="1" x14ac:dyDescent="0.3">
      <c r="A469" s="47">
        <v>17</v>
      </c>
      <c r="B469" s="47" t="s">
        <v>1295</v>
      </c>
      <c r="C469" s="47" t="s">
        <v>2378</v>
      </c>
      <c r="D469" s="47" t="s">
        <v>1298</v>
      </c>
      <c r="E469" s="47" t="s">
        <v>1299</v>
      </c>
      <c r="F469" s="47" t="s">
        <v>4572</v>
      </c>
      <c r="G469" s="47" t="s">
        <v>4573</v>
      </c>
      <c r="H469" s="47" t="s">
        <v>4574</v>
      </c>
      <c r="I469" s="47" t="s">
        <v>2414</v>
      </c>
      <c r="J469" s="47"/>
      <c r="K469" s="47" t="s">
        <v>13390</v>
      </c>
      <c r="L469" s="47">
        <v>0.44608038663864141</v>
      </c>
      <c r="M469" s="47">
        <v>-35.429108805626498</v>
      </c>
      <c r="N469" s="47">
        <v>-58.810726002002802</v>
      </c>
      <c r="O469" s="47" t="s">
        <v>15573</v>
      </c>
      <c r="P469" s="47">
        <v>4</v>
      </c>
      <c r="Q469">
        <v>67</v>
      </c>
      <c r="S469" s="23" t="s">
        <v>2347</v>
      </c>
      <c r="T469" t="str">
        <f t="shared" si="67"/>
        <v>17</v>
      </c>
      <c r="V469" t="str">
        <f>+VLOOKUP(B469,MARCO!E:E,1,FALSE)</f>
        <v>Monte</v>
      </c>
      <c r="W469" t="s">
        <v>134</v>
      </c>
      <c r="X469" t="s">
        <v>134</v>
      </c>
      <c r="Y469" t="str">
        <f t="shared" si="68"/>
        <v>R 17 - D 72 - 451 - 2332</v>
      </c>
      <c r="Z469" t="s">
        <v>20</v>
      </c>
      <c r="AA469" t="s">
        <v>2349</v>
      </c>
      <c r="AB469" t="s">
        <v>21</v>
      </c>
      <c r="AD469" t="str">
        <f t="shared" si="69"/>
        <v>E.p N°22</v>
      </c>
      <c r="AE469" t="s">
        <v>22</v>
      </c>
      <c r="AF469" t="s">
        <v>23</v>
      </c>
      <c r="AG469" t="s">
        <v>26</v>
      </c>
      <c r="AH469" t="s">
        <v>2348</v>
      </c>
      <c r="AI469" s="13">
        <f t="shared" si="70"/>
        <v>67</v>
      </c>
      <c r="AJ469" s="13">
        <f t="shared" si="71"/>
        <v>4</v>
      </c>
      <c r="AK469" s="21">
        <v>1</v>
      </c>
      <c r="AM469" t="s">
        <v>2154</v>
      </c>
      <c r="AN469" t="str">
        <f t="shared" si="65"/>
        <v>R15172425</v>
      </c>
      <c r="AO469" s="20" t="str">
        <f t="shared" si="66"/>
        <v>FINES_R15172425</v>
      </c>
      <c r="AP469" s="25">
        <f t="shared" si="72"/>
        <v>0.44608038663864141</v>
      </c>
      <c r="AQ469" s="24" t="str">
        <f>+IFERROR(VLOOKUP(Y469,#REF!,2,FALSE),"-")</f>
        <v>-</v>
      </c>
      <c r="AR469" s="13" t="s">
        <v>2394</v>
      </c>
      <c r="AS469" t="s">
        <v>2398</v>
      </c>
      <c r="AT469" t="str">
        <f t="shared" si="73"/>
        <v>Calle Lujan - Monte Barrio "los Claveles"</v>
      </c>
    </row>
    <row r="470" spans="1:46" ht="15.75" thickBot="1" x14ac:dyDescent="0.3">
      <c r="A470" s="47">
        <v>17</v>
      </c>
      <c r="B470" s="47" t="s">
        <v>1295</v>
      </c>
      <c r="C470" s="47" t="s">
        <v>2378</v>
      </c>
      <c r="D470" s="47" t="s">
        <v>1298</v>
      </c>
      <c r="E470" s="47" t="s">
        <v>1299</v>
      </c>
      <c r="F470" s="47" t="s">
        <v>4578</v>
      </c>
      <c r="G470" s="47" t="s">
        <v>4579</v>
      </c>
      <c r="H470" s="47" t="s">
        <v>4580</v>
      </c>
      <c r="I470" s="47" t="s">
        <v>2475</v>
      </c>
      <c r="J470" s="47" t="s">
        <v>4582</v>
      </c>
      <c r="K470" s="47" t="s">
        <v>13391</v>
      </c>
      <c r="L470" s="47">
        <v>0.38218694925308228</v>
      </c>
      <c r="M470" s="47">
        <v>-35.540892342507298</v>
      </c>
      <c r="N470" s="47">
        <v>-58.885808206183398</v>
      </c>
      <c r="O470" s="47" t="s">
        <v>15574</v>
      </c>
      <c r="P470" s="47">
        <v>1</v>
      </c>
      <c r="Q470">
        <v>8</v>
      </c>
      <c r="S470" s="23" t="s">
        <v>2347</v>
      </c>
      <c r="T470" t="str">
        <f t="shared" si="67"/>
        <v>17</v>
      </c>
      <c r="V470" t="str">
        <f>+VLOOKUP(B470,MARCO!E:E,1,FALSE)</f>
        <v>Monte</v>
      </c>
      <c r="W470" t="s">
        <v>134</v>
      </c>
      <c r="X470" t="s">
        <v>134</v>
      </c>
      <c r="Y470" t="str">
        <f t="shared" si="68"/>
        <v>R 17 - D 72 - 451 - 3446</v>
      </c>
      <c r="Z470" t="s">
        <v>20</v>
      </c>
      <c r="AA470" t="s">
        <v>2349</v>
      </c>
      <c r="AB470" t="s">
        <v>21</v>
      </c>
      <c r="AD470" t="str">
        <f t="shared" si="69"/>
        <v>Ep N°10</v>
      </c>
      <c r="AE470" t="s">
        <v>22</v>
      </c>
      <c r="AF470" t="s">
        <v>23</v>
      </c>
      <c r="AG470" t="s">
        <v>26</v>
      </c>
      <c r="AH470" t="s">
        <v>2348</v>
      </c>
      <c r="AI470" s="13">
        <f t="shared" si="70"/>
        <v>8</v>
      </c>
      <c r="AJ470" s="13">
        <f t="shared" si="71"/>
        <v>1</v>
      </c>
      <c r="AK470" s="21">
        <v>1</v>
      </c>
      <c r="AM470" t="s">
        <v>2154</v>
      </c>
      <c r="AN470" t="str">
        <f t="shared" si="65"/>
        <v>R15172425</v>
      </c>
      <c r="AO470" s="20" t="str">
        <f t="shared" si="66"/>
        <v>FINES_R15172425</v>
      </c>
      <c r="AP470" s="25">
        <f t="shared" si="72"/>
        <v>0.38218694925308228</v>
      </c>
      <c r="AQ470" s="24" t="str">
        <f>+IFERROR(VLOOKUP(Y470,#REF!,2,FALSE),"-")</f>
        <v>-</v>
      </c>
      <c r="AR470" s="13" t="s">
        <v>2394</v>
      </c>
      <c r="AS470" t="s">
        <v>2398</v>
      </c>
      <c r="AT470" t="str">
        <f t="shared" si="73"/>
        <v>Z. Vedela Dorna - e/ Laura Gianacovo y Gerreyra - Zenón Videla Dorna Vedela</v>
      </c>
    </row>
    <row r="471" spans="1:46" ht="15.75" thickBot="1" x14ac:dyDescent="0.3">
      <c r="A471" s="47">
        <v>17</v>
      </c>
      <c r="B471" s="47" t="s">
        <v>1442</v>
      </c>
      <c r="C471" s="47" t="s">
        <v>2378</v>
      </c>
      <c r="D471" s="47" t="s">
        <v>1444</v>
      </c>
      <c r="E471" s="47" t="s">
        <v>651</v>
      </c>
      <c r="F471" s="47" t="s">
        <v>4583</v>
      </c>
      <c r="G471" s="47" t="s">
        <v>4584</v>
      </c>
      <c r="H471" s="47" t="s">
        <v>4585</v>
      </c>
      <c r="I471" s="47" t="s">
        <v>2414</v>
      </c>
      <c r="J471" s="47"/>
      <c r="K471" s="47" t="s">
        <v>13392</v>
      </c>
      <c r="L471" s="47">
        <v>0.31714501976966858</v>
      </c>
      <c r="M471" s="47">
        <v>-36.004145845286601</v>
      </c>
      <c r="N471" s="47">
        <v>-58.142591563192703</v>
      </c>
      <c r="O471" s="47" t="s">
        <v>15575</v>
      </c>
      <c r="P471" s="47">
        <v>2</v>
      </c>
      <c r="Q471">
        <v>27</v>
      </c>
      <c r="S471" s="23" t="s">
        <v>2347</v>
      </c>
      <c r="T471" t="str">
        <f t="shared" si="67"/>
        <v>17</v>
      </c>
      <c r="V471" t="str">
        <f>+VLOOKUP(B471,MARCO!E:E,1,FALSE)</f>
        <v>Pila</v>
      </c>
      <c r="W471" t="s">
        <v>134</v>
      </c>
      <c r="X471" t="s">
        <v>134</v>
      </c>
      <c r="Y471" t="str">
        <f t="shared" si="68"/>
        <v>R 17 - D 82 - 451 - 3836</v>
      </c>
      <c r="Z471" t="s">
        <v>20</v>
      </c>
      <c r="AA471" t="s">
        <v>2349</v>
      </c>
      <c r="AB471" t="s">
        <v>21</v>
      </c>
      <c r="AD471" t="str">
        <f t="shared" si="69"/>
        <v>Escuela Primaria N°2</v>
      </c>
      <c r="AE471" t="s">
        <v>22</v>
      </c>
      <c r="AF471" t="s">
        <v>23</v>
      </c>
      <c r="AG471" t="s">
        <v>26</v>
      </c>
      <c r="AH471" t="s">
        <v>2348</v>
      </c>
      <c r="AI471" s="13">
        <f t="shared" si="70"/>
        <v>27</v>
      </c>
      <c r="AJ471" s="13">
        <f t="shared" si="71"/>
        <v>2</v>
      </c>
      <c r="AK471" s="21">
        <v>1</v>
      </c>
      <c r="AM471" t="s">
        <v>2154</v>
      </c>
      <c r="AN471" t="str">
        <f t="shared" si="65"/>
        <v>R15172425</v>
      </c>
      <c r="AO471" s="20" t="str">
        <f t="shared" si="66"/>
        <v>FINES_R15172425</v>
      </c>
      <c r="AP471" s="25">
        <f t="shared" si="72"/>
        <v>0.31714501976966858</v>
      </c>
      <c r="AQ471" s="24" t="str">
        <f>+IFERROR(VLOOKUP(Y471,#REF!,2,FALSE),"-")</f>
        <v>-</v>
      </c>
      <c r="AR471" s="13" t="s">
        <v>2394</v>
      </c>
      <c r="AS471" t="s">
        <v>2398</v>
      </c>
      <c r="AT471" t="str">
        <f t="shared" si="73"/>
        <v>Calle 11 Esquina 4 - Pila Pila</v>
      </c>
    </row>
    <row r="472" spans="1:46" ht="15.75" thickBot="1" x14ac:dyDescent="0.3">
      <c r="A472" s="47">
        <v>17</v>
      </c>
      <c r="B472" s="47" t="s">
        <v>1532</v>
      </c>
      <c r="C472" s="47" t="s">
        <v>2378</v>
      </c>
      <c r="D472" s="47" t="s">
        <v>1535</v>
      </c>
      <c r="E472" s="47" t="s">
        <v>180</v>
      </c>
      <c r="F472" s="47" t="s">
        <v>4587</v>
      </c>
      <c r="G472" s="47" t="s">
        <v>4588</v>
      </c>
      <c r="H472" s="47" t="s">
        <v>4589</v>
      </c>
      <c r="I472" s="47" t="s">
        <v>2414</v>
      </c>
      <c r="J472" s="47"/>
      <c r="K472" s="47" t="s">
        <v>13393</v>
      </c>
      <c r="L472" s="47">
        <v>0.20486244559288019</v>
      </c>
      <c r="M472" s="47">
        <v>-36.779994500000001</v>
      </c>
      <c r="N472" s="47">
        <v>-59.088878999999999</v>
      </c>
      <c r="O472" s="47" t="s">
        <v>15576</v>
      </c>
      <c r="P472" s="47">
        <v>2</v>
      </c>
      <c r="Q472">
        <v>36</v>
      </c>
      <c r="S472" s="23" t="s">
        <v>2347</v>
      </c>
      <c r="T472" t="str">
        <f t="shared" si="67"/>
        <v>17</v>
      </c>
      <c r="V472" t="str">
        <f>+VLOOKUP(B472,MARCO!E:E,1,FALSE)</f>
        <v>Rauch</v>
      </c>
      <c r="W472" t="s">
        <v>134</v>
      </c>
      <c r="X472" t="s">
        <v>134</v>
      </c>
      <c r="Y472" t="str">
        <f t="shared" si="68"/>
        <v>R 17 - D 87 - 451 - 2176</v>
      </c>
      <c r="Z472" t="s">
        <v>20</v>
      </c>
      <c r="AA472" t="s">
        <v>2349</v>
      </c>
      <c r="AB472" t="s">
        <v>21</v>
      </c>
      <c r="AD472" t="str">
        <f t="shared" si="69"/>
        <v>Isfdyt N° 70</v>
      </c>
      <c r="AE472" t="s">
        <v>22</v>
      </c>
      <c r="AF472" t="s">
        <v>23</v>
      </c>
      <c r="AG472" t="s">
        <v>26</v>
      </c>
      <c r="AH472" t="s">
        <v>2348</v>
      </c>
      <c r="AI472" s="13">
        <f t="shared" si="70"/>
        <v>36</v>
      </c>
      <c r="AJ472" s="13">
        <f t="shared" si="71"/>
        <v>2</v>
      </c>
      <c r="AK472" s="21">
        <v>1</v>
      </c>
      <c r="AM472" t="s">
        <v>2154</v>
      </c>
      <c r="AN472" t="str">
        <f t="shared" si="65"/>
        <v>R15172425</v>
      </c>
      <c r="AO472" s="20" t="str">
        <f t="shared" si="66"/>
        <v>FINES_R15172425</v>
      </c>
      <c r="AP472" s="25">
        <f t="shared" si="72"/>
        <v>0.20486244559288019</v>
      </c>
      <c r="AQ472" s="24" t="str">
        <f>+IFERROR(VLOOKUP(Y472,#REF!,2,FALSE),"-")</f>
        <v>-</v>
      </c>
      <c r="AR472" s="13" t="s">
        <v>2394</v>
      </c>
      <c r="AS472" t="s">
        <v>2398</v>
      </c>
      <c r="AT472" t="str">
        <f t="shared" si="73"/>
        <v>Larrea - 276 e/ Alte. Brown y Moreno - Rauch</v>
      </c>
    </row>
    <row r="473" spans="1:46" ht="15.75" thickBot="1" x14ac:dyDescent="0.3">
      <c r="A473" s="47">
        <v>17</v>
      </c>
      <c r="B473" s="47" t="s">
        <v>1532</v>
      </c>
      <c r="C473" s="47" t="s">
        <v>2378</v>
      </c>
      <c r="D473" s="47" t="s">
        <v>1535</v>
      </c>
      <c r="E473" s="47" t="s">
        <v>180</v>
      </c>
      <c r="F473" s="47" t="s">
        <v>4591</v>
      </c>
      <c r="G473" s="47" t="s">
        <v>2298</v>
      </c>
      <c r="H473" s="47" t="s">
        <v>4592</v>
      </c>
      <c r="I473" s="47" t="s">
        <v>2414</v>
      </c>
      <c r="J473" s="47"/>
      <c r="K473" s="47" t="s">
        <v>13394</v>
      </c>
      <c r="L473" s="47">
        <v>0.27524676918983459</v>
      </c>
      <c r="M473" s="47">
        <v>-36.775236580303698</v>
      </c>
      <c r="N473" s="47">
        <v>-59.087716159772697</v>
      </c>
      <c r="O473" s="47" t="s">
        <v>15577</v>
      </c>
      <c r="P473" s="47">
        <v>1</v>
      </c>
      <c r="Q473">
        <v>13</v>
      </c>
      <c r="S473" s="23" t="s">
        <v>2347</v>
      </c>
      <c r="T473" t="str">
        <f t="shared" si="67"/>
        <v>17</v>
      </c>
      <c r="V473" t="str">
        <f>+VLOOKUP(B473,MARCO!E:E,1,FALSE)</f>
        <v>Rauch</v>
      </c>
      <c r="W473" t="s">
        <v>134</v>
      </c>
      <c r="X473" t="s">
        <v>134</v>
      </c>
      <c r="Y473" t="str">
        <f t="shared" si="68"/>
        <v>R 17 - D 87 - 451 - 2177</v>
      </c>
      <c r="Z473" t="s">
        <v>20</v>
      </c>
      <c r="AA473" t="s">
        <v>2349</v>
      </c>
      <c r="AB473" t="s">
        <v>21</v>
      </c>
      <c r="AD473" t="str">
        <f t="shared" si="69"/>
        <v>Escuela Primaria N° 1</v>
      </c>
      <c r="AE473" t="s">
        <v>22</v>
      </c>
      <c r="AF473" t="s">
        <v>23</v>
      </c>
      <c r="AG473" t="s">
        <v>26</v>
      </c>
      <c r="AH473" t="s">
        <v>2348</v>
      </c>
      <c r="AI473" s="13">
        <f t="shared" si="70"/>
        <v>13</v>
      </c>
      <c r="AJ473" s="13">
        <f t="shared" si="71"/>
        <v>1</v>
      </c>
      <c r="AK473" s="21">
        <v>1</v>
      </c>
      <c r="AM473" t="s">
        <v>2154</v>
      </c>
      <c r="AN473" t="str">
        <f t="shared" si="65"/>
        <v>R15172425</v>
      </c>
      <c r="AO473" s="20" t="str">
        <f t="shared" si="66"/>
        <v>FINES_R15172425</v>
      </c>
      <c r="AP473" s="25">
        <f t="shared" si="72"/>
        <v>0.27524676918983459</v>
      </c>
      <c r="AQ473" s="24" t="str">
        <f>+IFERROR(VLOOKUP(Y473,#REF!,2,FALSE),"-")</f>
        <v>-</v>
      </c>
      <c r="AR473" s="13" t="s">
        <v>2394</v>
      </c>
      <c r="AS473" t="s">
        <v>2398</v>
      </c>
      <c r="AT473" t="str">
        <f t="shared" si="73"/>
        <v>Letamendi - 600 e/ Av. Belgrano y Bolívar - Rauch</v>
      </c>
    </row>
    <row r="474" spans="1:46" ht="15.75" thickBot="1" x14ac:dyDescent="0.3">
      <c r="A474" s="47">
        <v>18</v>
      </c>
      <c r="B474" s="47" t="s">
        <v>1737</v>
      </c>
      <c r="C474" s="47" t="s">
        <v>2378</v>
      </c>
      <c r="D474" s="47" t="s">
        <v>1739</v>
      </c>
      <c r="E474" s="47" t="s">
        <v>172</v>
      </c>
      <c r="F474" s="47" t="s">
        <v>4595</v>
      </c>
      <c r="G474" s="47" t="s">
        <v>2252</v>
      </c>
      <c r="H474" s="47" t="s">
        <v>4596</v>
      </c>
      <c r="I474" s="47" t="s">
        <v>2414</v>
      </c>
      <c r="J474" s="47"/>
      <c r="K474" s="47" t="s">
        <v>13395</v>
      </c>
      <c r="L474" s="47">
        <v>0.2050199210643768</v>
      </c>
      <c r="M474" s="47">
        <v>-36.519964915111103</v>
      </c>
      <c r="N474" s="47">
        <v>-57.322699676460303</v>
      </c>
      <c r="O474" s="47" t="s">
        <v>15578</v>
      </c>
      <c r="P474" s="47">
        <v>2</v>
      </c>
      <c r="Q474">
        <v>32</v>
      </c>
      <c r="S474" s="23" t="s">
        <v>2347</v>
      </c>
      <c r="T474" t="str">
        <f t="shared" si="67"/>
        <v>18</v>
      </c>
      <c r="V474" t="str">
        <f>+VLOOKUP(B474,MARCO!E:E,1,FALSE)</f>
        <v>Tordillo</v>
      </c>
      <c r="W474" t="s">
        <v>134</v>
      </c>
      <c r="X474" t="s">
        <v>134</v>
      </c>
      <c r="Y474" t="str">
        <f t="shared" si="68"/>
        <v>R 18 - D 104 - 451 - 1627</v>
      </c>
      <c r="Z474" t="s">
        <v>20</v>
      </c>
      <c r="AA474" t="s">
        <v>2349</v>
      </c>
      <c r="AB474" t="s">
        <v>21</v>
      </c>
      <c r="AD474" t="str">
        <f t="shared" si="69"/>
        <v>Punto Digital</v>
      </c>
      <c r="AE474" t="s">
        <v>22</v>
      </c>
      <c r="AF474" t="s">
        <v>23</v>
      </c>
      <c r="AG474" t="s">
        <v>26</v>
      </c>
      <c r="AH474" t="s">
        <v>2348</v>
      </c>
      <c r="AI474" s="13">
        <f t="shared" si="70"/>
        <v>32</v>
      </c>
      <c r="AJ474" s="13">
        <f t="shared" si="71"/>
        <v>2</v>
      </c>
      <c r="AK474" s="21">
        <v>1</v>
      </c>
      <c r="AM474" t="s">
        <v>2154</v>
      </c>
      <c r="AN474" t="str">
        <f t="shared" si="65"/>
        <v>R18</v>
      </c>
      <c r="AO474" s="20" t="str">
        <f t="shared" si="66"/>
        <v>FINES_R18</v>
      </c>
      <c r="AP474" s="25">
        <f t="shared" si="72"/>
        <v>0.2050199210643768</v>
      </c>
      <c r="AQ474" s="24" t="str">
        <f>+IFERROR(VLOOKUP(Y474,#REF!,2,FALSE),"-")</f>
        <v>-</v>
      </c>
      <c r="AR474" s="13" t="s">
        <v>2394</v>
      </c>
      <c r="AS474" t="s">
        <v>2397</v>
      </c>
      <c r="AT474" t="str">
        <f t="shared" si="73"/>
        <v>Eva Duarte - 95 e/ San Martin y Intendente Ismael Ferrari - Tordillo</v>
      </c>
    </row>
    <row r="475" spans="1:46" ht="15.75" thickBot="1" x14ac:dyDescent="0.3">
      <c r="A475" s="47">
        <v>18</v>
      </c>
      <c r="B475" s="47" t="s">
        <v>1951</v>
      </c>
      <c r="C475" s="47" t="s">
        <v>2378</v>
      </c>
      <c r="D475" s="47" t="s">
        <v>1960</v>
      </c>
      <c r="E475" s="47" t="s">
        <v>180</v>
      </c>
      <c r="F475" s="47" t="s">
        <v>4599</v>
      </c>
      <c r="G475" s="47" t="s">
        <v>4600</v>
      </c>
      <c r="H475" s="47" t="s">
        <v>4601</v>
      </c>
      <c r="I475" s="47" t="s">
        <v>2414</v>
      </c>
      <c r="J475" s="47"/>
      <c r="K475" s="47" t="s">
        <v>13396</v>
      </c>
      <c r="L475" s="47">
        <v>0.44619348645210272</v>
      </c>
      <c r="M475" s="47">
        <v>-36.724475416634398</v>
      </c>
      <c r="N475" s="47">
        <v>-56.692987529866897</v>
      </c>
      <c r="O475" s="47" t="s">
        <v>15579</v>
      </c>
      <c r="P475" s="47">
        <v>5</v>
      </c>
      <c r="Q475">
        <v>121</v>
      </c>
      <c r="S475" s="23" t="s">
        <v>2347</v>
      </c>
      <c r="T475" t="str">
        <f t="shared" si="67"/>
        <v>18</v>
      </c>
      <c r="V475" t="str">
        <f>+VLOOKUP(B475,MARCO!E:E,1,FALSE)</f>
        <v>La Costa</v>
      </c>
      <c r="W475" t="s">
        <v>134</v>
      </c>
      <c r="X475" t="s">
        <v>134</v>
      </c>
      <c r="Y475" t="str">
        <f t="shared" si="68"/>
        <v>R 18 - D 123 - 451 - 1522</v>
      </c>
      <c r="Z475" t="s">
        <v>20</v>
      </c>
      <c r="AA475" t="s">
        <v>2349</v>
      </c>
      <c r="AB475" t="s">
        <v>21</v>
      </c>
      <c r="AD475" t="str">
        <f t="shared" si="69"/>
        <v>Ep Nº 10</v>
      </c>
      <c r="AE475" t="s">
        <v>22</v>
      </c>
      <c r="AF475" t="s">
        <v>23</v>
      </c>
      <c r="AG475" t="s">
        <v>26</v>
      </c>
      <c r="AH475" t="s">
        <v>2348</v>
      </c>
      <c r="AI475" s="13">
        <f t="shared" si="70"/>
        <v>121</v>
      </c>
      <c r="AJ475" s="13">
        <f t="shared" si="71"/>
        <v>5</v>
      </c>
      <c r="AK475" s="21">
        <v>1</v>
      </c>
      <c r="AM475" t="s">
        <v>2154</v>
      </c>
      <c r="AN475" t="str">
        <f t="shared" si="65"/>
        <v>R18</v>
      </c>
      <c r="AO475" s="20" t="str">
        <f t="shared" si="66"/>
        <v>FINES_R18</v>
      </c>
      <c r="AP475" s="25">
        <f t="shared" si="72"/>
        <v>0.44619348645210272</v>
      </c>
      <c r="AQ475" s="24" t="str">
        <f>+IFERROR(VLOOKUP(Y475,#REF!,2,FALSE),"-")</f>
        <v>-</v>
      </c>
      <c r="AR475" s="13" t="s">
        <v>2394</v>
      </c>
      <c r="AS475" t="s">
        <v>2398</v>
      </c>
      <c r="AT475" t="str">
        <f t="shared" si="73"/>
        <v>Espora - 1734 - Mar De Ajo</v>
      </c>
    </row>
    <row r="476" spans="1:46" ht="15.75" thickBot="1" x14ac:dyDescent="0.3">
      <c r="A476" s="47">
        <v>18</v>
      </c>
      <c r="B476" s="47" t="s">
        <v>1951</v>
      </c>
      <c r="C476" s="47" t="s">
        <v>2378</v>
      </c>
      <c r="D476" s="47" t="s">
        <v>1960</v>
      </c>
      <c r="E476" s="47" t="s">
        <v>180</v>
      </c>
      <c r="F476" s="47" t="s">
        <v>4603</v>
      </c>
      <c r="G476" s="47" t="s">
        <v>4604</v>
      </c>
      <c r="H476" s="47" t="s">
        <v>4605</v>
      </c>
      <c r="I476" s="47" t="s">
        <v>2414</v>
      </c>
      <c r="J476" s="47"/>
      <c r="K476" s="47" t="s">
        <v>13397</v>
      </c>
      <c r="L476" s="47">
        <v>0.45587208867073059</v>
      </c>
      <c r="M476" s="47">
        <v>-36.660485178075099</v>
      </c>
      <c r="N476" s="47">
        <v>-56.685985717781797</v>
      </c>
      <c r="O476" s="47" t="s">
        <v>15580</v>
      </c>
      <c r="P476" s="47">
        <v>1</v>
      </c>
      <c r="Q476">
        <v>13</v>
      </c>
      <c r="S476" s="23" t="s">
        <v>2347</v>
      </c>
      <c r="T476" t="str">
        <f t="shared" si="67"/>
        <v>18</v>
      </c>
      <c r="V476" t="str">
        <f>+VLOOKUP(B476,MARCO!E:E,1,FALSE)</f>
        <v>La Costa</v>
      </c>
      <c r="W476" t="s">
        <v>134</v>
      </c>
      <c r="X476" t="s">
        <v>134</v>
      </c>
      <c r="Y476" t="str">
        <f t="shared" si="68"/>
        <v>R 18 - D 123 - 451 - 1523</v>
      </c>
      <c r="Z476" t="s">
        <v>20</v>
      </c>
      <c r="AA476" t="s">
        <v>2349</v>
      </c>
      <c r="AB476" t="s">
        <v>21</v>
      </c>
      <c r="AD476" t="str">
        <f t="shared" si="69"/>
        <v>Ees Nº 14</v>
      </c>
      <c r="AE476" t="s">
        <v>22</v>
      </c>
      <c r="AF476" t="s">
        <v>23</v>
      </c>
      <c r="AG476" t="s">
        <v>26</v>
      </c>
      <c r="AH476" t="s">
        <v>2348</v>
      </c>
      <c r="AI476" s="13">
        <f t="shared" si="70"/>
        <v>13</v>
      </c>
      <c r="AJ476" s="13">
        <f t="shared" si="71"/>
        <v>1</v>
      </c>
      <c r="AK476" s="21">
        <v>1</v>
      </c>
      <c r="AM476" t="s">
        <v>2154</v>
      </c>
      <c r="AN476" t="str">
        <f t="shared" si="65"/>
        <v>R18</v>
      </c>
      <c r="AO476" s="20" t="str">
        <f t="shared" si="66"/>
        <v>FINES_R18</v>
      </c>
      <c r="AP476" s="25">
        <f t="shared" si="72"/>
        <v>0.45587208867073059</v>
      </c>
      <c r="AQ476" s="24" t="str">
        <f>+IFERROR(VLOOKUP(Y476,#REF!,2,FALSE),"-")</f>
        <v>-</v>
      </c>
      <c r="AR476" s="13" t="s">
        <v>2394</v>
      </c>
      <c r="AS476" t="s">
        <v>2397</v>
      </c>
      <c r="AT476" t="str">
        <f t="shared" si="73"/>
        <v>Santiago Del Estero - 4983 - La Lucila Del Mar</v>
      </c>
    </row>
    <row r="477" spans="1:46" ht="15.75" thickBot="1" x14ac:dyDescent="0.3">
      <c r="A477" s="47">
        <v>18</v>
      </c>
      <c r="B477" s="47" t="s">
        <v>1951</v>
      </c>
      <c r="C477" s="47" t="s">
        <v>2369</v>
      </c>
      <c r="D477" s="47" t="s">
        <v>1961</v>
      </c>
      <c r="E477" s="47" t="s">
        <v>310</v>
      </c>
      <c r="F477" s="47" t="s">
        <v>4607</v>
      </c>
      <c r="G477" s="47" t="s">
        <v>4608</v>
      </c>
      <c r="H477" s="47" t="s">
        <v>4609</v>
      </c>
      <c r="I477" s="47" t="s">
        <v>2414</v>
      </c>
      <c r="J477" s="47"/>
      <c r="K477" s="47" t="s">
        <v>13398</v>
      </c>
      <c r="L477" s="47">
        <v>0.6102709174156189</v>
      </c>
      <c r="M477" s="47">
        <v>-36.576809141456501</v>
      </c>
      <c r="N477" s="47">
        <v>-56.691792449577598</v>
      </c>
      <c r="O477" s="47" t="s">
        <v>15581</v>
      </c>
      <c r="P477" s="47">
        <v>3</v>
      </c>
      <c r="Q477">
        <v>78</v>
      </c>
      <c r="S477" s="23" t="s">
        <v>2347</v>
      </c>
      <c r="T477" t="str">
        <f t="shared" si="67"/>
        <v>18</v>
      </c>
      <c r="V477" t="str">
        <f>+VLOOKUP(B477,MARCO!E:E,1,FALSE)</f>
        <v>La Costa</v>
      </c>
      <c r="W477" t="s">
        <v>134</v>
      </c>
      <c r="X477" t="s">
        <v>134</v>
      </c>
      <c r="Y477" t="str">
        <f t="shared" si="68"/>
        <v>R 18 - D 123 - 452 - 1519</v>
      </c>
      <c r="Z477" t="s">
        <v>20</v>
      </c>
      <c r="AA477" t="s">
        <v>2349</v>
      </c>
      <c r="AB477" t="s">
        <v>21</v>
      </c>
      <c r="AD477" t="str">
        <f t="shared" si="69"/>
        <v>Ep Nº 6</v>
      </c>
      <c r="AE477" t="s">
        <v>22</v>
      </c>
      <c r="AF477" t="s">
        <v>23</v>
      </c>
      <c r="AG477" t="s">
        <v>26</v>
      </c>
      <c r="AH477" t="s">
        <v>2348</v>
      </c>
      <c r="AI477" s="13">
        <f t="shared" si="70"/>
        <v>78</v>
      </c>
      <c r="AJ477" s="13">
        <f t="shared" si="71"/>
        <v>3</v>
      </c>
      <c r="AK477" s="21">
        <v>1</v>
      </c>
      <c r="AM477" t="s">
        <v>2154</v>
      </c>
      <c r="AN477" t="str">
        <f t="shared" si="65"/>
        <v>R18</v>
      </c>
      <c r="AO477" s="20" t="str">
        <f t="shared" si="66"/>
        <v>FINES_R18</v>
      </c>
      <c r="AP477" s="25">
        <f t="shared" si="72"/>
        <v>0.6102709174156189</v>
      </c>
      <c r="AQ477" s="24" t="str">
        <f>+IFERROR(VLOOKUP(Y477,#REF!,2,FALSE),"-")</f>
        <v>-</v>
      </c>
      <c r="AR477" s="13" t="s">
        <v>2394</v>
      </c>
      <c r="AS477" t="s">
        <v>2398</v>
      </c>
      <c r="AT477" t="str">
        <f t="shared" si="73"/>
        <v>Calle 3 - 7448 - Mar Del TuyÚ</v>
      </c>
    </row>
    <row r="478" spans="1:46" ht="15.75" thickBot="1" x14ac:dyDescent="0.3">
      <c r="A478" s="47">
        <v>18</v>
      </c>
      <c r="B478" s="47" t="s">
        <v>1951</v>
      </c>
      <c r="C478" s="47" t="s">
        <v>2369</v>
      </c>
      <c r="D478" s="47" t="s">
        <v>1961</v>
      </c>
      <c r="E478" s="47" t="s">
        <v>310</v>
      </c>
      <c r="F478" s="47" t="s">
        <v>4611</v>
      </c>
      <c r="G478" s="47" t="s">
        <v>4143</v>
      </c>
      <c r="H478" s="47" t="s">
        <v>4612</v>
      </c>
      <c r="I478" s="47" t="s">
        <v>2414</v>
      </c>
      <c r="J478" s="47"/>
      <c r="K478" s="47" t="s">
        <v>13399</v>
      </c>
      <c r="L478" s="47">
        <v>0.37682285904884338</v>
      </c>
      <c r="M478" s="47">
        <v>-36.544192169761203</v>
      </c>
      <c r="N478" s="47">
        <v>-56.694808421387499</v>
      </c>
      <c r="O478" s="47" t="s">
        <v>15582</v>
      </c>
      <c r="P478" s="47">
        <v>4</v>
      </c>
      <c r="Q478">
        <v>74</v>
      </c>
      <c r="S478" s="23" t="s">
        <v>2347</v>
      </c>
      <c r="T478" t="str">
        <f t="shared" si="67"/>
        <v>18</v>
      </c>
      <c r="V478" t="str">
        <f>+VLOOKUP(B478,MARCO!E:E,1,FALSE)</f>
        <v>La Costa</v>
      </c>
      <c r="W478" t="s">
        <v>134</v>
      </c>
      <c r="X478" t="s">
        <v>134</v>
      </c>
      <c r="Y478" t="str">
        <f t="shared" si="68"/>
        <v>R 18 - D 123 - 452 - 1518</v>
      </c>
      <c r="Z478" t="s">
        <v>20</v>
      </c>
      <c r="AA478" t="s">
        <v>2349</v>
      </c>
      <c r="AB478" t="s">
        <v>21</v>
      </c>
      <c r="AD478" t="str">
        <f t="shared" si="69"/>
        <v>Ep Nº 4</v>
      </c>
      <c r="AE478" t="s">
        <v>22</v>
      </c>
      <c r="AF478" t="s">
        <v>23</v>
      </c>
      <c r="AG478" t="s">
        <v>26</v>
      </c>
      <c r="AH478" t="s">
        <v>2348</v>
      </c>
      <c r="AI478" s="13">
        <f t="shared" si="70"/>
        <v>74</v>
      </c>
      <c r="AJ478" s="13">
        <f t="shared" si="71"/>
        <v>4</v>
      </c>
      <c r="AK478" s="21">
        <v>1</v>
      </c>
      <c r="AM478" t="s">
        <v>2154</v>
      </c>
      <c r="AN478" t="str">
        <f t="shared" si="65"/>
        <v>R18</v>
      </c>
      <c r="AO478" s="20" t="str">
        <f t="shared" si="66"/>
        <v>FINES_R18</v>
      </c>
      <c r="AP478" s="25">
        <f t="shared" si="72"/>
        <v>0.37682285904884338</v>
      </c>
      <c r="AQ478" s="24" t="str">
        <f>+IFERROR(VLOOKUP(Y478,#REF!,2,FALSE),"-")</f>
        <v>-</v>
      </c>
      <c r="AR478" s="13" t="s">
        <v>2394</v>
      </c>
      <c r="AS478" t="s">
        <v>2397</v>
      </c>
      <c r="AT478" t="str">
        <f t="shared" si="73"/>
        <v>Avenida 41 - 460 - Santa Teresita</v>
      </c>
    </row>
    <row r="479" spans="1:46" ht="15.75" thickBot="1" x14ac:dyDescent="0.3">
      <c r="A479" s="47">
        <v>18</v>
      </c>
      <c r="B479" s="47" t="s">
        <v>1951</v>
      </c>
      <c r="C479" s="47" t="s">
        <v>2378</v>
      </c>
      <c r="D479" s="47" t="s">
        <v>1960</v>
      </c>
      <c r="E479" s="47" t="s">
        <v>180</v>
      </c>
      <c r="F479" s="47" t="s">
        <v>4615</v>
      </c>
      <c r="G479" s="47" t="s">
        <v>4616</v>
      </c>
      <c r="H479" s="47" t="s">
        <v>4617</v>
      </c>
      <c r="I479" s="47" t="s">
        <v>2414</v>
      </c>
      <c r="J479" s="47"/>
      <c r="K479" s="47" t="s">
        <v>13400</v>
      </c>
      <c r="L479" s="47">
        <v>0.39229598641395569</v>
      </c>
      <c r="M479" s="47">
        <v>-36.693382736449898</v>
      </c>
      <c r="N479" s="47">
        <v>-56.680683061388599</v>
      </c>
      <c r="O479" s="47" t="s">
        <v>15583</v>
      </c>
      <c r="P479" s="47">
        <v>5</v>
      </c>
      <c r="Q479">
        <v>119</v>
      </c>
      <c r="S479" s="23" t="s">
        <v>2347</v>
      </c>
      <c r="T479" t="str">
        <f t="shared" si="67"/>
        <v>18</v>
      </c>
      <c r="V479" t="str">
        <f>+VLOOKUP(B479,MARCO!E:E,1,FALSE)</f>
        <v>La Costa</v>
      </c>
      <c r="W479" t="s">
        <v>134</v>
      </c>
      <c r="X479" t="s">
        <v>134</v>
      </c>
      <c r="Y479" t="str">
        <f t="shared" si="68"/>
        <v>R 18 - D 123 - 451 - 1520</v>
      </c>
      <c r="Z479" t="s">
        <v>20</v>
      </c>
      <c r="AA479" t="s">
        <v>2349</v>
      </c>
      <c r="AB479" t="s">
        <v>21</v>
      </c>
      <c r="AD479" t="str">
        <f t="shared" si="69"/>
        <v>Ep Nº 7</v>
      </c>
      <c r="AE479" t="s">
        <v>22</v>
      </c>
      <c r="AF479" t="s">
        <v>23</v>
      </c>
      <c r="AG479" t="s">
        <v>26</v>
      </c>
      <c r="AH479" t="s">
        <v>2348</v>
      </c>
      <c r="AI479" s="13">
        <f t="shared" si="70"/>
        <v>119</v>
      </c>
      <c r="AJ479" s="13">
        <f t="shared" si="71"/>
        <v>5</v>
      </c>
      <c r="AK479" s="21">
        <v>1</v>
      </c>
      <c r="AM479" t="s">
        <v>2154</v>
      </c>
      <c r="AN479" t="str">
        <f t="shared" si="65"/>
        <v>R18</v>
      </c>
      <c r="AO479" s="20" t="str">
        <f t="shared" si="66"/>
        <v>FINES_R18</v>
      </c>
      <c r="AP479" s="25">
        <f t="shared" si="72"/>
        <v>0.39229598641395569</v>
      </c>
      <c r="AQ479" s="24" t="str">
        <f>+IFERROR(VLOOKUP(Y479,#REF!,2,FALSE),"-")</f>
        <v>-</v>
      </c>
      <c r="AR479" s="13" t="s">
        <v>2394</v>
      </c>
      <c r="AS479" t="s">
        <v>2397</v>
      </c>
      <c r="AT479" t="str">
        <f t="shared" si="73"/>
        <v>Catamarca - 1251 - San Bernardo Del TuyÚ</v>
      </c>
    </row>
    <row r="480" spans="1:46" ht="15.75" thickBot="1" x14ac:dyDescent="0.3">
      <c r="A480" s="47">
        <v>18</v>
      </c>
      <c r="B480" s="47" t="s">
        <v>1951</v>
      </c>
      <c r="C480" s="47" t="s">
        <v>2369</v>
      </c>
      <c r="D480" s="47" t="s">
        <v>1961</v>
      </c>
      <c r="E480" s="47" t="s">
        <v>310</v>
      </c>
      <c r="F480" s="47" t="s">
        <v>4628</v>
      </c>
      <c r="G480" s="47" t="s">
        <v>4629</v>
      </c>
      <c r="H480" s="47" t="s">
        <v>4630</v>
      </c>
      <c r="I480" s="47" t="s">
        <v>2475</v>
      </c>
      <c r="J480" s="47" t="s">
        <v>4632</v>
      </c>
      <c r="K480" s="47" t="s">
        <v>13401</v>
      </c>
      <c r="L480" s="47">
        <v>0.33640754222869867</v>
      </c>
      <c r="M480" s="47">
        <v>-36.532400699999997</v>
      </c>
      <c r="N480" s="47">
        <v>-56.692898100000001</v>
      </c>
      <c r="O480" s="47" t="s">
        <v>15584</v>
      </c>
      <c r="P480" s="47">
        <v>5</v>
      </c>
      <c r="Q480">
        <v>81</v>
      </c>
      <c r="S480" s="23" t="s">
        <v>2347</v>
      </c>
      <c r="T480" t="str">
        <f t="shared" si="67"/>
        <v>18</v>
      </c>
      <c r="V480" t="str">
        <f>+VLOOKUP(B480,MARCO!E:E,1,FALSE)</f>
        <v>La Costa</v>
      </c>
      <c r="W480" t="s">
        <v>134</v>
      </c>
      <c r="X480" t="s">
        <v>134</v>
      </c>
      <c r="Y480" t="str">
        <f t="shared" si="68"/>
        <v>R 18 - D 123 - 452 - 0463</v>
      </c>
      <c r="Z480" t="s">
        <v>20</v>
      </c>
      <c r="AA480" t="s">
        <v>2349</v>
      </c>
      <c r="AB480" t="s">
        <v>21</v>
      </c>
      <c r="AD480" t="str">
        <f t="shared" si="69"/>
        <v>Patronato De Liberados</v>
      </c>
      <c r="AE480" t="s">
        <v>22</v>
      </c>
      <c r="AF480" t="s">
        <v>23</v>
      </c>
      <c r="AG480" t="s">
        <v>26</v>
      </c>
      <c r="AH480" t="s">
        <v>2348</v>
      </c>
      <c r="AI480" s="13">
        <f t="shared" si="70"/>
        <v>81</v>
      </c>
      <c r="AJ480" s="13">
        <f t="shared" si="71"/>
        <v>5</v>
      </c>
      <c r="AK480" s="21">
        <v>1</v>
      </c>
      <c r="AM480" t="s">
        <v>2154</v>
      </c>
      <c r="AN480" t="str">
        <f t="shared" si="65"/>
        <v>R18</v>
      </c>
      <c r="AO480" s="20" t="str">
        <f t="shared" si="66"/>
        <v>FINES_R18</v>
      </c>
      <c r="AP480" s="25">
        <f t="shared" si="72"/>
        <v>0.33640754222869867</v>
      </c>
      <c r="AQ480" s="24" t="str">
        <f>+IFERROR(VLOOKUP(Y480,#REF!,2,FALSE),"-")</f>
        <v>-</v>
      </c>
      <c r="AR480" s="13" t="s">
        <v>2394</v>
      </c>
      <c r="AS480" t="s">
        <v>2397</v>
      </c>
      <c r="AT480" t="str">
        <f t="shared" si="73"/>
        <v>Calle 29 - 424 - Santa Teresita</v>
      </c>
    </row>
    <row r="481" spans="1:46" ht="15.75" thickBot="1" x14ac:dyDescent="0.3">
      <c r="A481" s="47">
        <v>18</v>
      </c>
      <c r="B481" s="47" t="s">
        <v>1951</v>
      </c>
      <c r="C481" s="47" t="s">
        <v>2369</v>
      </c>
      <c r="D481" s="47" t="s">
        <v>1961</v>
      </c>
      <c r="E481" s="47" t="s">
        <v>310</v>
      </c>
      <c r="F481" s="47" t="s">
        <v>4633</v>
      </c>
      <c r="G481" s="47" t="s">
        <v>4634</v>
      </c>
      <c r="H481" s="47" t="s">
        <v>4635</v>
      </c>
      <c r="I481" s="47" t="s">
        <v>2475</v>
      </c>
      <c r="J481" s="47" t="s">
        <v>2578</v>
      </c>
      <c r="K481" s="47" t="s">
        <v>13402</v>
      </c>
      <c r="L481" s="47">
        <v>0.65556323528289795</v>
      </c>
      <c r="M481" s="47">
        <v>-36.546637500000003</v>
      </c>
      <c r="N481" s="47">
        <v>-56.711363200000001</v>
      </c>
      <c r="O481" s="47" t="s">
        <v>15585</v>
      </c>
      <c r="P481" s="47">
        <v>4</v>
      </c>
      <c r="Q481">
        <v>68</v>
      </c>
      <c r="S481" s="23" t="s">
        <v>2347</v>
      </c>
      <c r="T481" t="str">
        <f t="shared" si="67"/>
        <v>18</v>
      </c>
      <c r="V481" t="str">
        <f>+VLOOKUP(B481,MARCO!E:E,1,FALSE)</f>
        <v>La Costa</v>
      </c>
      <c r="W481" t="s">
        <v>134</v>
      </c>
      <c r="X481" t="s">
        <v>134</v>
      </c>
      <c r="Y481" t="str">
        <f t="shared" si="68"/>
        <v>R 18 - D 123 - 452 - 0466</v>
      </c>
      <c r="Z481" t="s">
        <v>20</v>
      </c>
      <c r="AA481" t="s">
        <v>2349</v>
      </c>
      <c r="AB481" t="s">
        <v>21</v>
      </c>
      <c r="AD481" t="str">
        <f t="shared" si="69"/>
        <v>Somos Nosotros</v>
      </c>
      <c r="AE481" t="s">
        <v>22</v>
      </c>
      <c r="AF481" t="s">
        <v>23</v>
      </c>
      <c r="AG481" t="s">
        <v>26</v>
      </c>
      <c r="AH481" t="s">
        <v>2348</v>
      </c>
      <c r="AI481" s="13">
        <f t="shared" si="70"/>
        <v>68</v>
      </c>
      <c r="AJ481" s="13">
        <f t="shared" si="71"/>
        <v>4</v>
      </c>
      <c r="AK481" s="21">
        <v>1</v>
      </c>
      <c r="AM481" t="s">
        <v>2154</v>
      </c>
      <c r="AN481" t="str">
        <f t="shared" si="65"/>
        <v>R18</v>
      </c>
      <c r="AO481" s="20" t="str">
        <f t="shared" si="66"/>
        <v>FINES_R18</v>
      </c>
      <c r="AP481" s="25">
        <f t="shared" si="72"/>
        <v>0.65556323528289795</v>
      </c>
      <c r="AQ481" s="24" t="str">
        <f>+IFERROR(VLOOKUP(Y481,#REF!,2,FALSE),"-")</f>
        <v>-</v>
      </c>
      <c r="AR481" s="13" t="s">
        <v>2394</v>
      </c>
      <c r="AS481" t="s">
        <v>2398</v>
      </c>
      <c r="AT481" t="str">
        <f t="shared" si="73"/>
        <v>Calle 45 - 1384 - Santa Teresita</v>
      </c>
    </row>
    <row r="482" spans="1:46" ht="15.75" thickBot="1" x14ac:dyDescent="0.3">
      <c r="A482" s="47">
        <v>18</v>
      </c>
      <c r="B482" s="47" t="s">
        <v>1951</v>
      </c>
      <c r="C482" s="47" t="s">
        <v>2369</v>
      </c>
      <c r="D482" s="47" t="s">
        <v>1961</v>
      </c>
      <c r="E482" s="47" t="s">
        <v>310</v>
      </c>
      <c r="F482" s="47" t="s">
        <v>4637</v>
      </c>
      <c r="G482" s="47" t="s">
        <v>4638</v>
      </c>
      <c r="H482" s="47" t="s">
        <v>4639</v>
      </c>
      <c r="I482" s="47" t="s">
        <v>2475</v>
      </c>
      <c r="J482" s="47" t="s">
        <v>4638</v>
      </c>
      <c r="K482" s="47" t="s">
        <v>13403</v>
      </c>
      <c r="L482" s="47">
        <v>0.66097003221511841</v>
      </c>
      <c r="M482" s="47">
        <v>-36.546756299999998</v>
      </c>
      <c r="N482" s="47">
        <v>-56.714607700000002</v>
      </c>
      <c r="O482" s="47" t="s">
        <v>15586</v>
      </c>
      <c r="P482" s="47">
        <v>2</v>
      </c>
      <c r="Q482">
        <v>15</v>
      </c>
      <c r="S482" s="23" t="s">
        <v>2347</v>
      </c>
      <c r="T482" t="str">
        <f t="shared" si="67"/>
        <v>18</v>
      </c>
      <c r="V482" t="str">
        <f>+VLOOKUP(B482,MARCO!E:E,1,FALSE)</f>
        <v>La Costa</v>
      </c>
      <c r="W482" t="s">
        <v>134</v>
      </c>
      <c r="X482" t="s">
        <v>134</v>
      </c>
      <c r="Y482" t="str">
        <f t="shared" si="68"/>
        <v>R 18 - D 123 - 452 - 0862</v>
      </c>
      <c r="Z482" t="s">
        <v>20</v>
      </c>
      <c r="AA482" t="s">
        <v>2349</v>
      </c>
      <c r="AB482" t="s">
        <v>21</v>
      </c>
      <c r="AD482" t="str">
        <f t="shared" si="69"/>
        <v>La Poderosa</v>
      </c>
      <c r="AE482" t="s">
        <v>22</v>
      </c>
      <c r="AF482" t="s">
        <v>23</v>
      </c>
      <c r="AG482" t="s">
        <v>26</v>
      </c>
      <c r="AH482" t="s">
        <v>2348</v>
      </c>
      <c r="AI482" s="13">
        <f t="shared" si="70"/>
        <v>15</v>
      </c>
      <c r="AJ482" s="13">
        <f t="shared" si="71"/>
        <v>2</v>
      </c>
      <c r="AK482" s="21">
        <v>1</v>
      </c>
      <c r="AM482" t="s">
        <v>2154</v>
      </c>
      <c r="AN482" t="str">
        <f t="shared" si="65"/>
        <v>R18</v>
      </c>
      <c r="AO482" s="20" t="str">
        <f t="shared" si="66"/>
        <v>FINES_R18</v>
      </c>
      <c r="AP482" s="25">
        <f t="shared" si="72"/>
        <v>0.66097003221511841</v>
      </c>
      <c r="AQ482" s="24" t="str">
        <f>+IFERROR(VLOOKUP(Y482,#REF!,2,FALSE),"-")</f>
        <v>-</v>
      </c>
      <c r="AR482" s="13" t="s">
        <v>2394</v>
      </c>
      <c r="AS482" t="s">
        <v>2398</v>
      </c>
      <c r="AT482" t="str">
        <f t="shared" si="73"/>
        <v>Calle 16 - 1852 - Santa Teresita</v>
      </c>
    </row>
    <row r="483" spans="1:46" ht="15.75" thickBot="1" x14ac:dyDescent="0.3">
      <c r="A483" s="47">
        <v>18</v>
      </c>
      <c r="B483" s="47" t="s">
        <v>1951</v>
      </c>
      <c r="C483" s="47" t="s">
        <v>2378</v>
      </c>
      <c r="D483" s="47" t="s">
        <v>1960</v>
      </c>
      <c r="E483" s="47" t="s">
        <v>180</v>
      </c>
      <c r="F483" s="47" t="s">
        <v>4641</v>
      </c>
      <c r="G483" s="47" t="s">
        <v>4642</v>
      </c>
      <c r="H483" s="47" t="s">
        <v>4643</v>
      </c>
      <c r="I483" s="47" t="s">
        <v>2475</v>
      </c>
      <c r="J483" s="47" t="s">
        <v>4642</v>
      </c>
      <c r="K483" s="47" t="s">
        <v>13404</v>
      </c>
      <c r="L483" s="47">
        <v>0.38222411274909968</v>
      </c>
      <c r="M483" s="47">
        <v>-36.724491700000002</v>
      </c>
      <c r="N483" s="47">
        <v>-56.680700000000002</v>
      </c>
      <c r="O483" s="47" t="s">
        <v>15587</v>
      </c>
      <c r="P483" s="47">
        <v>8</v>
      </c>
      <c r="Q483">
        <v>176</v>
      </c>
      <c r="S483" s="23" t="s">
        <v>2347</v>
      </c>
      <c r="T483" t="str">
        <f t="shared" si="67"/>
        <v>18</v>
      </c>
      <c r="V483" t="str">
        <f>+VLOOKUP(B483,MARCO!E:E,1,FALSE)</f>
        <v>La Costa</v>
      </c>
      <c r="W483" t="s">
        <v>134</v>
      </c>
      <c r="X483" t="s">
        <v>134</v>
      </c>
      <c r="Y483" t="str">
        <f t="shared" si="68"/>
        <v>R 18 - D 123 - 451 - 0194</v>
      </c>
      <c r="Z483" t="s">
        <v>20</v>
      </c>
      <c r="AA483" t="s">
        <v>2349</v>
      </c>
      <c r="AB483" t="s">
        <v>21</v>
      </c>
      <c r="AD483" t="str">
        <f t="shared" si="69"/>
        <v>Soles De Mayo</v>
      </c>
      <c r="AE483" t="s">
        <v>22</v>
      </c>
      <c r="AF483" t="s">
        <v>23</v>
      </c>
      <c r="AG483" t="s">
        <v>26</v>
      </c>
      <c r="AH483" t="s">
        <v>2348</v>
      </c>
      <c r="AI483" s="13">
        <f t="shared" si="70"/>
        <v>176</v>
      </c>
      <c r="AJ483" s="13">
        <f t="shared" si="71"/>
        <v>8</v>
      </c>
      <c r="AK483" s="21">
        <v>1</v>
      </c>
      <c r="AM483" t="s">
        <v>2154</v>
      </c>
      <c r="AN483" t="str">
        <f t="shared" si="65"/>
        <v>R18</v>
      </c>
      <c r="AO483" s="20" t="str">
        <f t="shared" si="66"/>
        <v>FINES_R18</v>
      </c>
      <c r="AP483" s="25">
        <f t="shared" si="72"/>
        <v>0.38222411274909968</v>
      </c>
      <c r="AQ483" s="24" t="str">
        <f>+IFERROR(VLOOKUP(Y483,#REF!,2,FALSE),"-")</f>
        <v>-</v>
      </c>
      <c r="AR483" s="13" t="s">
        <v>2394</v>
      </c>
      <c r="AS483" t="s">
        <v>2398</v>
      </c>
      <c r="AT483" t="str">
        <f t="shared" si="73"/>
        <v>Espora - e/ Esq. Rico - Mar De Ajo</v>
      </c>
    </row>
    <row r="484" spans="1:46" ht="15.75" thickBot="1" x14ac:dyDescent="0.3">
      <c r="A484" s="47">
        <v>18</v>
      </c>
      <c r="B484" s="47" t="s">
        <v>1951</v>
      </c>
      <c r="C484" s="47" t="s">
        <v>2374</v>
      </c>
      <c r="D484" s="47" t="s">
        <v>1962</v>
      </c>
      <c r="E484" s="47" t="s">
        <v>230</v>
      </c>
      <c r="F484" s="47" t="s">
        <v>4648</v>
      </c>
      <c r="G484" s="47" t="s">
        <v>4649</v>
      </c>
      <c r="H484" s="47" t="s">
        <v>4650</v>
      </c>
      <c r="I484" s="47" t="s">
        <v>2475</v>
      </c>
      <c r="J484" s="47" t="s">
        <v>4632</v>
      </c>
      <c r="K484" s="47" t="s">
        <v>13405</v>
      </c>
      <c r="L484" s="47">
        <v>0.29539179801940918</v>
      </c>
      <c r="M484" s="47">
        <v>-36.355861699999998</v>
      </c>
      <c r="N484" s="47">
        <v>-56.722587300000001</v>
      </c>
      <c r="O484" s="47" t="s">
        <v>15588</v>
      </c>
      <c r="P484" s="47">
        <v>3</v>
      </c>
      <c r="Q484">
        <v>18</v>
      </c>
      <c r="S484" s="23" t="s">
        <v>2347</v>
      </c>
      <c r="T484" t="str">
        <f t="shared" si="67"/>
        <v>18</v>
      </c>
      <c r="V484" t="str">
        <f>+VLOOKUP(B484,MARCO!E:E,1,FALSE)</f>
        <v>La Costa</v>
      </c>
      <c r="W484" t="s">
        <v>134</v>
      </c>
      <c r="X484" t="s">
        <v>134</v>
      </c>
      <c r="Y484" t="str">
        <f t="shared" si="68"/>
        <v>R 18 - D 123 - 453 - 0679</v>
      </c>
      <c r="Z484" t="s">
        <v>20</v>
      </c>
      <c r="AA484" t="s">
        <v>2349</v>
      </c>
      <c r="AB484" t="s">
        <v>21</v>
      </c>
      <c r="AD484" t="str">
        <f t="shared" si="69"/>
        <v>La Turquesa</v>
      </c>
      <c r="AE484" t="s">
        <v>22</v>
      </c>
      <c r="AF484" t="s">
        <v>23</v>
      </c>
      <c r="AG484" t="s">
        <v>26</v>
      </c>
      <c r="AH484" t="s">
        <v>2348</v>
      </c>
      <c r="AI484" s="13">
        <f t="shared" si="70"/>
        <v>18</v>
      </c>
      <c r="AJ484" s="13">
        <f t="shared" si="71"/>
        <v>3</v>
      </c>
      <c r="AK484" s="21">
        <v>1</v>
      </c>
      <c r="AM484" t="s">
        <v>2154</v>
      </c>
      <c r="AN484" t="str">
        <f t="shared" si="65"/>
        <v>R18</v>
      </c>
      <c r="AO484" s="20" t="str">
        <f t="shared" si="66"/>
        <v>FINES_R18</v>
      </c>
      <c r="AP484" s="25">
        <f t="shared" si="72"/>
        <v>0.29539179801940918</v>
      </c>
      <c r="AQ484" s="24" t="str">
        <f>+IFERROR(VLOOKUP(Y484,#REF!,2,FALSE),"-")</f>
        <v>-</v>
      </c>
      <c r="AR484" s="13" t="s">
        <v>2394</v>
      </c>
      <c r="AS484" t="s">
        <v>2398</v>
      </c>
      <c r="AT484" t="str">
        <f t="shared" si="73"/>
        <v>Calle 4 - 1881 - San Clemente Del TuyÚ</v>
      </c>
    </row>
    <row r="485" spans="1:46" ht="15.75" thickBot="1" x14ac:dyDescent="0.3">
      <c r="A485" s="47">
        <v>18</v>
      </c>
      <c r="B485" s="47" t="s">
        <v>1951</v>
      </c>
      <c r="C485" s="47" t="s">
        <v>2374</v>
      </c>
      <c r="D485" s="47" t="s">
        <v>1962</v>
      </c>
      <c r="E485" s="47" t="s">
        <v>230</v>
      </c>
      <c r="F485" s="47" t="s">
        <v>4654</v>
      </c>
      <c r="G485" s="47" t="s">
        <v>4655</v>
      </c>
      <c r="H485" s="47" t="s">
        <v>4656</v>
      </c>
      <c r="I485" s="47" t="s">
        <v>2475</v>
      </c>
      <c r="J485" s="47" t="s">
        <v>4658</v>
      </c>
      <c r="K485" s="47" t="s">
        <v>13406</v>
      </c>
      <c r="L485" s="47">
        <v>0.7837027907371521</v>
      </c>
      <c r="M485" s="47">
        <v>-36.346774304447003</v>
      </c>
      <c r="N485" s="47">
        <v>-56.740528697492998</v>
      </c>
      <c r="O485" s="47" t="s">
        <v>15589</v>
      </c>
      <c r="P485" s="47">
        <v>1</v>
      </c>
      <c r="Q485">
        <v>9</v>
      </c>
      <c r="S485" s="23" t="s">
        <v>2347</v>
      </c>
      <c r="T485" t="str">
        <f t="shared" si="67"/>
        <v>18</v>
      </c>
      <c r="V485" t="str">
        <f>+VLOOKUP(B485,MARCO!E:E,1,FALSE)</f>
        <v>La Costa</v>
      </c>
      <c r="W485" t="s">
        <v>134</v>
      </c>
      <c r="X485" t="s">
        <v>134</v>
      </c>
      <c r="Y485" t="str">
        <f t="shared" si="68"/>
        <v>R 18 - D 123 - 453 - 3751</v>
      </c>
      <c r="Z485" t="s">
        <v>20</v>
      </c>
      <c r="AA485" t="s">
        <v>2349</v>
      </c>
      <c r="AB485" t="s">
        <v>21</v>
      </c>
      <c r="AD485" t="str">
        <f t="shared" si="69"/>
        <v>Iglesia Nueva Vida En Jesus Barrio San Martin</v>
      </c>
      <c r="AE485" t="s">
        <v>22</v>
      </c>
      <c r="AF485" t="s">
        <v>23</v>
      </c>
      <c r="AG485" t="s">
        <v>26</v>
      </c>
      <c r="AH485" t="s">
        <v>2348</v>
      </c>
      <c r="AI485" s="13">
        <f t="shared" si="70"/>
        <v>9</v>
      </c>
      <c r="AJ485" s="13">
        <f t="shared" si="71"/>
        <v>1</v>
      </c>
      <c r="AK485" s="21">
        <v>1</v>
      </c>
      <c r="AM485" t="s">
        <v>2154</v>
      </c>
      <c r="AN485" t="str">
        <f t="shared" si="65"/>
        <v>R18</v>
      </c>
      <c r="AO485" s="20" t="str">
        <f t="shared" si="66"/>
        <v>FINES_R18</v>
      </c>
      <c r="AP485" s="25">
        <f t="shared" si="72"/>
        <v>0.7837027907371521</v>
      </c>
      <c r="AQ485" s="24" t="str">
        <f>+IFERROR(VLOOKUP(Y485,#REF!,2,FALSE),"-")</f>
        <v>-</v>
      </c>
      <c r="AR485" s="13" t="s">
        <v>2394</v>
      </c>
      <c r="AS485" t="s">
        <v>2397</v>
      </c>
      <c r="AT485" t="str">
        <f t="shared" si="73"/>
        <v>Calle 54 - 375 e/ 40 y 41 - San Clemente Del TuyÚ</v>
      </c>
    </row>
    <row r="486" spans="1:46" ht="15.75" thickBot="1" x14ac:dyDescent="0.3">
      <c r="A486" s="47">
        <v>18</v>
      </c>
      <c r="B486" s="47" t="s">
        <v>1951</v>
      </c>
      <c r="C486" s="47" t="s">
        <v>2374</v>
      </c>
      <c r="D486" s="47" t="s">
        <v>1962</v>
      </c>
      <c r="E486" s="47" t="s">
        <v>230</v>
      </c>
      <c r="F486" s="47" t="s">
        <v>4659</v>
      </c>
      <c r="G486" s="47" t="s">
        <v>4660</v>
      </c>
      <c r="H486" s="47" t="s">
        <v>4661</v>
      </c>
      <c r="I486" s="47" t="s">
        <v>2475</v>
      </c>
      <c r="J486" s="47" t="s">
        <v>4663</v>
      </c>
      <c r="K486" s="47" t="s">
        <v>13407</v>
      </c>
      <c r="L486" s="47">
        <v>0.55625957250595093</v>
      </c>
      <c r="M486" s="47">
        <v>-36.379386799999999</v>
      </c>
      <c r="N486" s="47">
        <v>-56.726383900000002</v>
      </c>
      <c r="O486" s="47" t="s">
        <v>15590</v>
      </c>
      <c r="P486" s="47">
        <v>1</v>
      </c>
      <c r="Q486">
        <v>7</v>
      </c>
      <c r="S486" s="23" t="s">
        <v>2347</v>
      </c>
      <c r="T486" t="str">
        <f t="shared" si="67"/>
        <v>18</v>
      </c>
      <c r="V486" t="str">
        <f>+VLOOKUP(B486,MARCO!E:E,1,FALSE)</f>
        <v>La Costa</v>
      </c>
      <c r="W486" t="s">
        <v>134</v>
      </c>
      <c r="X486" t="s">
        <v>134</v>
      </c>
      <c r="Y486" t="str">
        <f t="shared" si="68"/>
        <v>R 18 - D 123 - 453 - 3750</v>
      </c>
      <c r="Z486" t="s">
        <v>20</v>
      </c>
      <c r="AA486" t="s">
        <v>2349</v>
      </c>
      <c r="AB486" t="s">
        <v>21</v>
      </c>
      <c r="AD486" t="str">
        <f t="shared" si="69"/>
        <v>Barrio Somos Libres</v>
      </c>
      <c r="AE486" t="s">
        <v>22</v>
      </c>
      <c r="AF486" t="s">
        <v>23</v>
      </c>
      <c r="AG486" t="s">
        <v>26</v>
      </c>
      <c r="AH486" t="s">
        <v>2348</v>
      </c>
      <c r="AI486" s="13">
        <f t="shared" si="70"/>
        <v>7</v>
      </c>
      <c r="AJ486" s="13">
        <f t="shared" si="71"/>
        <v>1</v>
      </c>
      <c r="AK486" s="21">
        <v>1</v>
      </c>
      <c r="AM486" t="s">
        <v>2154</v>
      </c>
      <c r="AN486" t="str">
        <f t="shared" si="65"/>
        <v>R18</v>
      </c>
      <c r="AO486" s="20" t="str">
        <f t="shared" si="66"/>
        <v>FINES_R18</v>
      </c>
      <c r="AP486" s="25">
        <f t="shared" si="72"/>
        <v>0.55625957250595093</v>
      </c>
      <c r="AQ486" s="24" t="str">
        <f>+IFERROR(VLOOKUP(Y486,#REF!,2,FALSE),"-")</f>
        <v>-</v>
      </c>
      <c r="AR486" s="13" t="s">
        <v>2394</v>
      </c>
      <c r="AS486" t="s">
        <v>2397</v>
      </c>
      <c r="AT486" t="str">
        <f t="shared" si="73"/>
        <v>Calle 76 - 1864 - San Clemente Del TuyÚ</v>
      </c>
    </row>
    <row r="487" spans="1:46" ht="15.75" thickBot="1" x14ac:dyDescent="0.3">
      <c r="A487" s="47">
        <v>18</v>
      </c>
      <c r="B487" s="47" t="s">
        <v>1951</v>
      </c>
      <c r="C487" s="47" t="s">
        <v>2369</v>
      </c>
      <c r="D487" s="47" t="s">
        <v>1961</v>
      </c>
      <c r="E487" s="47" t="s">
        <v>310</v>
      </c>
      <c r="F487" s="47" t="s">
        <v>4664</v>
      </c>
      <c r="G487" s="47" t="s">
        <v>4665</v>
      </c>
      <c r="H487" s="47" t="s">
        <v>4666</v>
      </c>
      <c r="I487" s="47" t="s">
        <v>2475</v>
      </c>
      <c r="J487" s="47" t="s">
        <v>4663</v>
      </c>
      <c r="K487" s="47" t="s">
        <v>13408</v>
      </c>
      <c r="L487" s="47">
        <v>0.6102709174156189</v>
      </c>
      <c r="M487" s="47">
        <v>-36.576773400923997</v>
      </c>
      <c r="N487" s="47">
        <v>-56.691930400371</v>
      </c>
      <c r="O487" s="47" t="s">
        <v>15591</v>
      </c>
      <c r="P487" s="47">
        <v>1</v>
      </c>
      <c r="Q487">
        <v>20</v>
      </c>
      <c r="S487" s="23" t="s">
        <v>2347</v>
      </c>
      <c r="T487" t="str">
        <f t="shared" si="67"/>
        <v>18</v>
      </c>
      <c r="V487" t="str">
        <f>+VLOOKUP(B487,MARCO!E:E,1,FALSE)</f>
        <v>La Costa</v>
      </c>
      <c r="W487" t="s">
        <v>134</v>
      </c>
      <c r="X487" t="s">
        <v>134</v>
      </c>
      <c r="Y487" t="str">
        <f t="shared" si="68"/>
        <v>R 18 - D 123 - 452 - 4015</v>
      </c>
      <c r="Z487" t="s">
        <v>20</v>
      </c>
      <c r="AA487" t="s">
        <v>2349</v>
      </c>
      <c r="AB487" t="s">
        <v>21</v>
      </c>
      <c r="AD487" t="str">
        <f t="shared" si="69"/>
        <v>Mar Del Tuyu Pj</v>
      </c>
      <c r="AE487" t="s">
        <v>22</v>
      </c>
      <c r="AF487" t="s">
        <v>23</v>
      </c>
      <c r="AG487" t="s">
        <v>26</v>
      </c>
      <c r="AH487" t="s">
        <v>2348</v>
      </c>
      <c r="AI487" s="13">
        <f t="shared" si="70"/>
        <v>20</v>
      </c>
      <c r="AJ487" s="13">
        <f t="shared" si="71"/>
        <v>1</v>
      </c>
      <c r="AK487" s="21">
        <v>1</v>
      </c>
      <c r="AM487" t="s">
        <v>2154</v>
      </c>
      <c r="AN487" t="str">
        <f t="shared" si="65"/>
        <v>R18</v>
      </c>
      <c r="AO487" s="20" t="str">
        <f t="shared" si="66"/>
        <v>FINES_R18</v>
      </c>
      <c r="AP487" s="25">
        <f t="shared" si="72"/>
        <v>0.6102709174156189</v>
      </c>
      <c r="AQ487" s="24" t="str">
        <f>+IFERROR(VLOOKUP(Y487,#REF!,2,FALSE),"-")</f>
        <v>-</v>
      </c>
      <c r="AR487" s="13" t="s">
        <v>2394</v>
      </c>
      <c r="AS487" t="s">
        <v>2397</v>
      </c>
      <c r="AT487" t="str">
        <f t="shared" si="73"/>
        <v>Calle 3 - 7448 e/ 74 y 75 - Mar Del Tuyu</v>
      </c>
    </row>
    <row r="488" spans="1:46" ht="15.75" thickBot="1" x14ac:dyDescent="0.3">
      <c r="A488" s="47">
        <v>18</v>
      </c>
      <c r="B488" s="47" t="s">
        <v>1951</v>
      </c>
      <c r="C488" s="47" t="s">
        <v>2378</v>
      </c>
      <c r="D488" s="47" t="s">
        <v>1960</v>
      </c>
      <c r="E488" s="47" t="s">
        <v>180</v>
      </c>
      <c r="F488" s="47" t="s">
        <v>4673</v>
      </c>
      <c r="G488" s="47" t="s">
        <v>4674</v>
      </c>
      <c r="H488" s="47" t="s">
        <v>4675</v>
      </c>
      <c r="I488" s="47" t="s">
        <v>2475</v>
      </c>
      <c r="J488" s="47" t="s">
        <v>4677</v>
      </c>
      <c r="K488" s="47" t="s">
        <v>13409</v>
      </c>
      <c r="L488" s="47">
        <v>0.54369688034057617</v>
      </c>
      <c r="M488" s="47">
        <v>-36.704531354959997</v>
      </c>
      <c r="N488" s="47">
        <v>-56.683307758834999</v>
      </c>
      <c r="O488" s="47" t="s">
        <v>15592</v>
      </c>
      <c r="P488" s="47">
        <v>1</v>
      </c>
      <c r="Q488">
        <v>19</v>
      </c>
      <c r="S488" s="23" t="s">
        <v>2347</v>
      </c>
      <c r="T488" t="str">
        <f t="shared" si="67"/>
        <v>18</v>
      </c>
      <c r="V488" t="str">
        <f>+VLOOKUP(B488,MARCO!E:E,1,FALSE)</f>
        <v>La Costa</v>
      </c>
      <c r="W488" t="s">
        <v>134</v>
      </c>
      <c r="X488" t="s">
        <v>134</v>
      </c>
      <c r="Y488" t="str">
        <f t="shared" si="68"/>
        <v>R 18 - D 123 - 451 - 4098</v>
      </c>
      <c r="Z488" t="s">
        <v>20</v>
      </c>
      <c r="AA488" t="s">
        <v>2349</v>
      </c>
      <c r="AB488" t="s">
        <v>21</v>
      </c>
      <c r="AD488" t="str">
        <f t="shared" si="69"/>
        <v>Comunidad Boliviana Mar De Ajo</v>
      </c>
      <c r="AE488" t="s">
        <v>22</v>
      </c>
      <c r="AF488" t="s">
        <v>23</v>
      </c>
      <c r="AG488" t="s">
        <v>26</v>
      </c>
      <c r="AH488" t="s">
        <v>2348</v>
      </c>
      <c r="AI488" s="13">
        <f t="shared" si="70"/>
        <v>19</v>
      </c>
      <c r="AJ488" s="13">
        <f t="shared" si="71"/>
        <v>1</v>
      </c>
      <c r="AK488" s="21">
        <v>1</v>
      </c>
      <c r="AM488" t="s">
        <v>2154</v>
      </c>
      <c r="AN488" t="str">
        <f t="shared" si="65"/>
        <v>R18</v>
      </c>
      <c r="AO488" s="20" t="str">
        <f t="shared" si="66"/>
        <v>FINES_R18</v>
      </c>
      <c r="AP488" s="25">
        <f t="shared" si="72"/>
        <v>0.54369688034057617</v>
      </c>
      <c r="AQ488" s="24" t="str">
        <f>+IFERROR(VLOOKUP(Y488,#REF!,2,FALSE),"-")</f>
        <v>-</v>
      </c>
      <c r="AR488" s="13" t="s">
        <v>2394</v>
      </c>
      <c r="AS488" t="s">
        <v>2397</v>
      </c>
      <c r="AT488" t="str">
        <f t="shared" si="73"/>
        <v>Tucuman - 1367 - Mar De Ajo Mar De Ajo Norte</v>
      </c>
    </row>
    <row r="489" spans="1:46" ht="15.75" thickBot="1" x14ac:dyDescent="0.3">
      <c r="A489" s="47">
        <v>18</v>
      </c>
      <c r="B489" s="47" t="s">
        <v>1951</v>
      </c>
      <c r="C489" s="47" t="s">
        <v>2374</v>
      </c>
      <c r="D489" s="47" t="s">
        <v>1962</v>
      </c>
      <c r="E489" s="47" t="s">
        <v>230</v>
      </c>
      <c r="F489" s="47" t="s">
        <v>4678</v>
      </c>
      <c r="G489" s="47" t="s">
        <v>4679</v>
      </c>
      <c r="H489" s="47" t="s">
        <v>4680</v>
      </c>
      <c r="I489" s="47" t="s">
        <v>2475</v>
      </c>
      <c r="J489" s="47" t="s">
        <v>4682</v>
      </c>
      <c r="K489" s="47" t="s">
        <v>13410</v>
      </c>
      <c r="L489" s="47"/>
      <c r="M489" s="47">
        <v>-34.587046287295998</v>
      </c>
      <c r="N489" s="47">
        <v>-58.462090808181998</v>
      </c>
      <c r="O489" s="47" t="s">
        <v>15593</v>
      </c>
      <c r="P489" s="47">
        <v>2</v>
      </c>
      <c r="Q489">
        <v>29</v>
      </c>
      <c r="S489" s="23" t="s">
        <v>2347</v>
      </c>
      <c r="T489" t="str">
        <f t="shared" si="67"/>
        <v>18</v>
      </c>
      <c r="V489" t="str">
        <f>+VLOOKUP(B489,MARCO!E:E,1,FALSE)</f>
        <v>La Costa</v>
      </c>
      <c r="W489" t="s">
        <v>134</v>
      </c>
      <c r="X489" t="s">
        <v>134</v>
      </c>
      <c r="Y489" t="str">
        <f t="shared" si="68"/>
        <v>R 18 - D 123 - 453 - 4097</v>
      </c>
      <c r="Z489" t="s">
        <v>20</v>
      </c>
      <c r="AA489" t="s">
        <v>2349</v>
      </c>
      <c r="AB489" t="s">
        <v>21</v>
      </c>
      <c r="AD489" t="str">
        <f t="shared" si="69"/>
        <v>Comunidad Boliviana</v>
      </c>
      <c r="AE489" t="s">
        <v>22</v>
      </c>
      <c r="AF489" t="s">
        <v>23</v>
      </c>
      <c r="AG489" t="s">
        <v>26</v>
      </c>
      <c r="AH489" t="s">
        <v>2348</v>
      </c>
      <c r="AI489" s="13">
        <f t="shared" si="70"/>
        <v>29</v>
      </c>
      <c r="AJ489" s="13">
        <f t="shared" si="71"/>
        <v>2</v>
      </c>
      <c r="AK489" s="21">
        <v>1</v>
      </c>
      <c r="AM489" t="s">
        <v>2154</v>
      </c>
      <c r="AN489" t="str">
        <f t="shared" si="65"/>
        <v>R18</v>
      </c>
      <c r="AO489" s="20" t="str">
        <f t="shared" si="66"/>
        <v>FINES_R18</v>
      </c>
      <c r="AP489" s="25">
        <f t="shared" si="72"/>
        <v>0</v>
      </c>
      <c r="AQ489" s="24" t="str">
        <f>+IFERROR(VLOOKUP(Y489,#REF!,2,FALSE),"-")</f>
        <v>-</v>
      </c>
      <c r="AR489" s="13" t="s">
        <v>2394</v>
      </c>
      <c r="AS489" t="s">
        <v>2397</v>
      </c>
      <c r="AT489" t="str">
        <f t="shared" si="73"/>
        <v>Calle 23 - e/ 52 y 54 - Costa Chica Costa Chica</v>
      </c>
    </row>
    <row r="490" spans="1:46" ht="15.75" thickBot="1" x14ac:dyDescent="0.3">
      <c r="A490" s="47">
        <v>18</v>
      </c>
      <c r="B490" s="47" t="s">
        <v>1951</v>
      </c>
      <c r="C490" s="47" t="s">
        <v>2378</v>
      </c>
      <c r="D490" s="47" t="s">
        <v>1960</v>
      </c>
      <c r="E490" s="47" t="s">
        <v>180</v>
      </c>
      <c r="F490" s="47" t="s">
        <v>4687</v>
      </c>
      <c r="G490" s="47" t="s">
        <v>4688</v>
      </c>
      <c r="H490" s="47" t="s">
        <v>4689</v>
      </c>
      <c r="I490" s="47" t="s">
        <v>2475</v>
      </c>
      <c r="J490" s="47" t="s">
        <v>4691</v>
      </c>
      <c r="K490" s="47" t="s">
        <v>13411</v>
      </c>
      <c r="L490" s="47">
        <v>0.50742948055267334</v>
      </c>
      <c r="M490" s="47">
        <v>-36.638192325904001</v>
      </c>
      <c r="N490" s="47">
        <v>-56.696512098630997</v>
      </c>
      <c r="O490" s="47" t="s">
        <v>15594</v>
      </c>
      <c r="P490" s="47">
        <v>2</v>
      </c>
      <c r="Q490">
        <v>26</v>
      </c>
      <c r="S490" s="23" t="s">
        <v>2347</v>
      </c>
      <c r="T490" t="str">
        <f t="shared" si="67"/>
        <v>18</v>
      </c>
      <c r="V490" t="str">
        <f>+VLOOKUP(B490,MARCO!E:E,1,FALSE)</f>
        <v>La Costa</v>
      </c>
      <c r="W490" t="s">
        <v>134</v>
      </c>
      <c r="X490" t="s">
        <v>134</v>
      </c>
      <c r="Y490" t="str">
        <f t="shared" si="68"/>
        <v>R 18 - D 123 - 451 - 4304</v>
      </c>
      <c r="Z490" t="s">
        <v>20</v>
      </c>
      <c r="AA490" t="s">
        <v>2349</v>
      </c>
      <c r="AB490" t="s">
        <v>21</v>
      </c>
      <c r="AD490" t="str">
        <f t="shared" si="69"/>
        <v>Ep N° 14</v>
      </c>
      <c r="AE490" t="s">
        <v>22</v>
      </c>
      <c r="AF490" t="s">
        <v>23</v>
      </c>
      <c r="AG490" t="s">
        <v>26</v>
      </c>
      <c r="AH490" t="s">
        <v>2348</v>
      </c>
      <c r="AI490" s="13">
        <f t="shared" si="70"/>
        <v>26</v>
      </c>
      <c r="AJ490" s="13">
        <f t="shared" si="71"/>
        <v>2</v>
      </c>
      <c r="AK490" s="21">
        <v>1</v>
      </c>
      <c r="AM490" t="s">
        <v>2154</v>
      </c>
      <c r="AN490" t="str">
        <f t="shared" si="65"/>
        <v>R18</v>
      </c>
      <c r="AO490" s="20" t="str">
        <f t="shared" si="66"/>
        <v>FINES_R18</v>
      </c>
      <c r="AP490" s="25">
        <f t="shared" si="72"/>
        <v>0.50742948055267334</v>
      </c>
      <c r="AQ490" s="24" t="str">
        <f>+IFERROR(VLOOKUP(Y490,#REF!,2,FALSE),"-")</f>
        <v>-</v>
      </c>
      <c r="AR490" s="13" t="s">
        <v>2394</v>
      </c>
      <c r="AS490" t="s">
        <v>2398</v>
      </c>
      <c r="AT490" t="str">
        <f t="shared" si="73"/>
        <v>Destructor San Juan - 698 - Aguas Verdes</v>
      </c>
    </row>
    <row r="491" spans="1:46" ht="15.75" thickBot="1" x14ac:dyDescent="0.3">
      <c r="A491" s="47">
        <v>18</v>
      </c>
      <c r="B491" s="47" t="s">
        <v>1963</v>
      </c>
      <c r="C491" s="47" t="s">
        <v>2369</v>
      </c>
      <c r="D491" s="47" t="s">
        <v>1967</v>
      </c>
      <c r="E491" s="47" t="s">
        <v>1968</v>
      </c>
      <c r="F491" s="47" t="s">
        <v>4699</v>
      </c>
      <c r="G491" s="47" t="s">
        <v>4700</v>
      </c>
      <c r="H491" s="47" t="s">
        <v>4701</v>
      </c>
      <c r="I491" s="47" t="s">
        <v>2414</v>
      </c>
      <c r="J491" s="47" t="s">
        <v>2386</v>
      </c>
      <c r="K491" s="47" t="s">
        <v>13412</v>
      </c>
      <c r="L491" s="47">
        <v>0.57653170824050903</v>
      </c>
      <c r="M491" s="47">
        <v>-37.125355118515301</v>
      </c>
      <c r="N491" s="47">
        <v>-56.886079043725303</v>
      </c>
      <c r="O491" s="47" t="s">
        <v>15595</v>
      </c>
      <c r="P491" s="47">
        <v>4</v>
      </c>
      <c r="Q491">
        <v>88</v>
      </c>
      <c r="S491" s="23" t="s">
        <v>2347</v>
      </c>
      <c r="T491" t="str">
        <f t="shared" si="67"/>
        <v>18</v>
      </c>
      <c r="V491" t="str">
        <f>+VLOOKUP(B491,MARCO!E:E,1,FALSE)</f>
        <v>Pinamar</v>
      </c>
      <c r="W491" t="s">
        <v>134</v>
      </c>
      <c r="X491" t="s">
        <v>134</v>
      </c>
      <c r="Y491" t="str">
        <f t="shared" si="68"/>
        <v>R 18 - D 124 - 452 - 1556</v>
      </c>
      <c r="Z491" t="s">
        <v>20</v>
      </c>
      <c r="AA491" t="s">
        <v>2349</v>
      </c>
      <c r="AB491" t="s">
        <v>21</v>
      </c>
      <c r="AD491" t="str">
        <f t="shared" si="69"/>
        <v>Ep Nº7</v>
      </c>
      <c r="AE491" t="s">
        <v>22</v>
      </c>
      <c r="AF491" t="s">
        <v>23</v>
      </c>
      <c r="AG491" t="s">
        <v>26</v>
      </c>
      <c r="AH491" t="s">
        <v>2348</v>
      </c>
      <c r="AI491" s="13">
        <f t="shared" si="70"/>
        <v>88</v>
      </c>
      <c r="AJ491" s="13">
        <f t="shared" si="71"/>
        <v>4</v>
      </c>
      <c r="AK491" s="21">
        <v>1</v>
      </c>
      <c r="AM491" t="s">
        <v>2154</v>
      </c>
      <c r="AN491" t="str">
        <f t="shared" si="65"/>
        <v>R18</v>
      </c>
      <c r="AO491" s="20" t="str">
        <f t="shared" si="66"/>
        <v>FINES_R18</v>
      </c>
      <c r="AP491" s="25">
        <f t="shared" si="72"/>
        <v>0.57653170824050903</v>
      </c>
      <c r="AQ491" s="24" t="str">
        <f>+IFERROR(VLOOKUP(Y491,#REF!,2,FALSE),"-")</f>
        <v>-</v>
      </c>
      <c r="AR491" s="13" t="s">
        <v>2394</v>
      </c>
      <c r="AS491" t="s">
        <v>2398</v>
      </c>
      <c r="AT491" t="str">
        <f t="shared" si="73"/>
        <v>Boulevard Anspach - e/ Misiones y Av. Central - Ostende</v>
      </c>
    </row>
    <row r="492" spans="1:46" ht="15.75" thickBot="1" x14ac:dyDescent="0.3">
      <c r="A492" s="47">
        <v>18</v>
      </c>
      <c r="B492" s="47" t="s">
        <v>1963</v>
      </c>
      <c r="C492" s="47" t="s">
        <v>2369</v>
      </c>
      <c r="D492" s="47" t="s">
        <v>1967</v>
      </c>
      <c r="E492" s="47" t="s">
        <v>1968</v>
      </c>
      <c r="F492" s="47" t="s">
        <v>4703</v>
      </c>
      <c r="G492" s="47" t="s">
        <v>4704</v>
      </c>
      <c r="H492" s="47" t="s">
        <v>4705</v>
      </c>
      <c r="I492" s="47" t="s">
        <v>2414</v>
      </c>
      <c r="J492" s="47" t="s">
        <v>2386</v>
      </c>
      <c r="K492" s="47" t="s">
        <v>13413</v>
      </c>
      <c r="L492" s="47">
        <v>0.65286809206008911</v>
      </c>
      <c r="M492" s="47">
        <v>-37.1306917645623</v>
      </c>
      <c r="N492" s="47">
        <v>-56.899274828412103</v>
      </c>
      <c r="O492" s="47" t="s">
        <v>15596</v>
      </c>
      <c r="P492" s="47">
        <v>4</v>
      </c>
      <c r="Q492">
        <v>96</v>
      </c>
      <c r="S492" s="23" t="s">
        <v>2347</v>
      </c>
      <c r="T492" t="str">
        <f t="shared" si="67"/>
        <v>18</v>
      </c>
      <c r="V492" t="str">
        <f>+VLOOKUP(B492,MARCO!E:E,1,FALSE)</f>
        <v>Pinamar</v>
      </c>
      <c r="W492" t="s">
        <v>134</v>
      </c>
      <c r="X492" t="s">
        <v>134</v>
      </c>
      <c r="Y492" t="str">
        <f t="shared" si="68"/>
        <v>R 18 - D 124 - 452 - 1592</v>
      </c>
      <c r="Z492" t="s">
        <v>20</v>
      </c>
      <c r="AA492" t="s">
        <v>2349</v>
      </c>
      <c r="AB492" t="s">
        <v>21</v>
      </c>
      <c r="AD492" t="str">
        <f t="shared" si="69"/>
        <v>Ep Nº2</v>
      </c>
      <c r="AE492" t="s">
        <v>22</v>
      </c>
      <c r="AF492" t="s">
        <v>23</v>
      </c>
      <c r="AG492" t="s">
        <v>26</v>
      </c>
      <c r="AH492" t="s">
        <v>2348</v>
      </c>
      <c r="AI492" s="13">
        <f t="shared" si="70"/>
        <v>96</v>
      </c>
      <c r="AJ492" s="13">
        <f t="shared" si="71"/>
        <v>4</v>
      </c>
      <c r="AK492" s="21">
        <v>1</v>
      </c>
      <c r="AM492" t="s">
        <v>2154</v>
      </c>
      <c r="AN492" t="str">
        <f t="shared" si="65"/>
        <v>R18</v>
      </c>
      <c r="AO492" s="20" t="str">
        <f t="shared" si="66"/>
        <v>FINES_R18</v>
      </c>
      <c r="AP492" s="25">
        <f t="shared" si="72"/>
        <v>0.65286809206008911</v>
      </c>
      <c r="AQ492" s="24" t="str">
        <f>+IFERROR(VLOOKUP(Y492,#REF!,2,FALSE),"-")</f>
        <v>-</v>
      </c>
      <c r="AR492" s="13" t="s">
        <v>2394</v>
      </c>
      <c r="AS492" t="s">
        <v>2397</v>
      </c>
      <c r="AT492" t="str">
        <f t="shared" si="73"/>
        <v>Dakar - 2149 e/ Andes y Junin - Ostende</v>
      </c>
    </row>
    <row r="493" spans="1:46" ht="15.75" thickBot="1" x14ac:dyDescent="0.3">
      <c r="A493" s="47">
        <v>18</v>
      </c>
      <c r="B493" s="47" t="s">
        <v>1969</v>
      </c>
      <c r="C493" s="47" t="s">
        <v>2378</v>
      </c>
      <c r="D493" s="47" t="s">
        <v>1973</v>
      </c>
      <c r="E493" s="47" t="s">
        <v>180</v>
      </c>
      <c r="F493" s="47" t="s">
        <v>4713</v>
      </c>
      <c r="G493" s="47" t="s">
        <v>4714</v>
      </c>
      <c r="H493" s="47" t="s">
        <v>4715</v>
      </c>
      <c r="I493" s="47" t="s">
        <v>2414</v>
      </c>
      <c r="J493" s="47"/>
      <c r="K493" s="47" t="s">
        <v>13414</v>
      </c>
      <c r="L493" s="47">
        <v>0.26039686799049377</v>
      </c>
      <c r="M493" s="47">
        <v>-37.272233114005999</v>
      </c>
      <c r="N493" s="47">
        <v>-56.976685995392998</v>
      </c>
      <c r="O493" s="47" t="s">
        <v>15597</v>
      </c>
      <c r="P493" s="47">
        <v>1</v>
      </c>
      <c r="Q493">
        <v>16</v>
      </c>
      <c r="S493" s="23" t="s">
        <v>2347</v>
      </c>
      <c r="T493" t="str">
        <f t="shared" si="67"/>
        <v>18</v>
      </c>
      <c r="V493" t="str">
        <f>+VLOOKUP(B493,MARCO!E:E,1,FALSE)</f>
        <v>Villa Gesell</v>
      </c>
      <c r="W493" t="s">
        <v>134</v>
      </c>
      <c r="X493" t="s">
        <v>134</v>
      </c>
      <c r="Y493" t="str">
        <f t="shared" si="68"/>
        <v>R 18 - D 125 - 451 - 3402</v>
      </c>
      <c r="Z493" t="s">
        <v>20</v>
      </c>
      <c r="AA493" t="s">
        <v>2349</v>
      </c>
      <c r="AB493" t="s">
        <v>21</v>
      </c>
      <c r="AD493" t="str">
        <f t="shared" si="69"/>
        <v>Centro Comunitario Centro</v>
      </c>
      <c r="AE493" t="s">
        <v>22</v>
      </c>
      <c r="AF493" t="s">
        <v>23</v>
      </c>
      <c r="AG493" t="s">
        <v>26</v>
      </c>
      <c r="AH493" t="s">
        <v>2348</v>
      </c>
      <c r="AI493" s="13">
        <f t="shared" si="70"/>
        <v>16</v>
      </c>
      <c r="AJ493" s="13">
        <f t="shared" si="71"/>
        <v>1</v>
      </c>
      <c r="AK493" s="21">
        <v>1</v>
      </c>
      <c r="AM493" t="s">
        <v>2154</v>
      </c>
      <c r="AN493" t="str">
        <f t="shared" si="65"/>
        <v>R18</v>
      </c>
      <c r="AO493" s="20" t="str">
        <f t="shared" si="66"/>
        <v>FINES_R18</v>
      </c>
      <c r="AP493" s="25">
        <f t="shared" si="72"/>
        <v>0.26039686799049377</v>
      </c>
      <c r="AQ493" s="24" t="str">
        <f>+IFERROR(VLOOKUP(Y493,#REF!,2,FALSE),"-")</f>
        <v>-</v>
      </c>
      <c r="AR493" s="13" t="s">
        <v>2394</v>
      </c>
      <c r="AS493" t="s">
        <v>2398</v>
      </c>
      <c r="AT493" t="str">
        <f t="shared" si="73"/>
        <v>Calle 118 - 1 e/ 14 Y 15 - Villa Gesell Centro</v>
      </c>
    </row>
    <row r="494" spans="1:46" ht="15.75" thickBot="1" x14ac:dyDescent="0.3">
      <c r="A494" s="47">
        <v>18</v>
      </c>
      <c r="B494" s="47" t="s">
        <v>1969</v>
      </c>
      <c r="C494" s="47" t="s">
        <v>2378</v>
      </c>
      <c r="D494" s="47" t="s">
        <v>1973</v>
      </c>
      <c r="E494" s="47" t="s">
        <v>180</v>
      </c>
      <c r="F494" s="47" t="s">
        <v>4717</v>
      </c>
      <c r="G494" s="47" t="s">
        <v>4718</v>
      </c>
      <c r="H494" s="47" t="s">
        <v>4719</v>
      </c>
      <c r="I494" s="47" t="s">
        <v>2414</v>
      </c>
      <c r="J494" s="47"/>
      <c r="K494" s="47" t="s">
        <v>13415</v>
      </c>
      <c r="L494" s="47">
        <v>0.39265838265419012</v>
      </c>
      <c r="M494" s="47">
        <v>-37.267895299999999</v>
      </c>
      <c r="N494" s="47">
        <v>-56.988549499999998</v>
      </c>
      <c r="O494" s="47" t="s">
        <v>15598</v>
      </c>
      <c r="P494" s="47">
        <v>4</v>
      </c>
      <c r="Q494">
        <v>118</v>
      </c>
      <c r="S494" s="23" t="s">
        <v>2347</v>
      </c>
      <c r="T494" t="str">
        <f t="shared" si="67"/>
        <v>18</v>
      </c>
      <c r="V494" t="str">
        <f>+VLOOKUP(B494,MARCO!E:E,1,FALSE)</f>
        <v>Villa Gesell</v>
      </c>
      <c r="W494" t="s">
        <v>134</v>
      </c>
      <c r="X494" t="s">
        <v>134</v>
      </c>
      <c r="Y494" t="str">
        <f t="shared" si="68"/>
        <v>R 18 - D 125 - 451 - 2316</v>
      </c>
      <c r="Z494" t="s">
        <v>20</v>
      </c>
      <c r="AA494" t="s">
        <v>2349</v>
      </c>
      <c r="AB494" t="s">
        <v>21</v>
      </c>
      <c r="AD494" t="str">
        <f t="shared" si="69"/>
        <v>Anexo Universitario</v>
      </c>
      <c r="AE494" t="s">
        <v>22</v>
      </c>
      <c r="AF494" t="s">
        <v>23</v>
      </c>
      <c r="AG494" t="s">
        <v>26</v>
      </c>
      <c r="AH494" t="s">
        <v>2348</v>
      </c>
      <c r="AI494" s="13">
        <f t="shared" si="70"/>
        <v>118</v>
      </c>
      <c r="AJ494" s="13">
        <f t="shared" si="71"/>
        <v>4</v>
      </c>
      <c r="AK494" s="21">
        <v>1</v>
      </c>
      <c r="AM494" t="s">
        <v>2154</v>
      </c>
      <c r="AN494" t="str">
        <f t="shared" si="65"/>
        <v>R18</v>
      </c>
      <c r="AO494" s="20" t="str">
        <f t="shared" si="66"/>
        <v>FINES_R18</v>
      </c>
      <c r="AP494" s="25">
        <f t="shared" si="72"/>
        <v>0.39265838265419012</v>
      </c>
      <c r="AQ494" s="24" t="str">
        <f>+IFERROR(VLOOKUP(Y494,#REF!,2,FALSE),"-")</f>
        <v>-</v>
      </c>
      <c r="AR494" s="13" t="s">
        <v>2394</v>
      </c>
      <c r="AS494" t="s">
        <v>2398</v>
      </c>
      <c r="AT494" t="str">
        <f t="shared" si="73"/>
        <v>Paseo 122 Y Boulevard - Villa Gesell Centro</v>
      </c>
    </row>
    <row r="495" spans="1:46" ht="15.75" thickBot="1" x14ac:dyDescent="0.3">
      <c r="A495" s="47">
        <v>18</v>
      </c>
      <c r="B495" s="47" t="s">
        <v>1969</v>
      </c>
      <c r="C495" s="47" t="s">
        <v>2378</v>
      </c>
      <c r="D495" s="47" t="s">
        <v>1973</v>
      </c>
      <c r="E495" s="47" t="s">
        <v>180</v>
      </c>
      <c r="F495" s="47" t="s">
        <v>4721</v>
      </c>
      <c r="G495" s="47" t="s">
        <v>4722</v>
      </c>
      <c r="H495" s="47" t="s">
        <v>4723</v>
      </c>
      <c r="I495" s="47" t="s">
        <v>2475</v>
      </c>
      <c r="J495" s="47" t="s">
        <v>4632</v>
      </c>
      <c r="K495" s="47" t="s">
        <v>13416</v>
      </c>
      <c r="L495" s="47">
        <v>0.22856216132640839</v>
      </c>
      <c r="M495" s="47">
        <v>-37.258802799999998</v>
      </c>
      <c r="N495" s="47">
        <v>-56.9668359</v>
      </c>
      <c r="O495" s="47" t="s">
        <v>15599</v>
      </c>
      <c r="P495" s="47">
        <v>2</v>
      </c>
      <c r="Q495">
        <v>60</v>
      </c>
      <c r="S495" s="23" t="s">
        <v>2347</v>
      </c>
      <c r="T495" t="str">
        <f t="shared" si="67"/>
        <v>18</v>
      </c>
      <c r="V495" t="str">
        <f>+VLOOKUP(B495,MARCO!E:E,1,FALSE)</f>
        <v>Villa Gesell</v>
      </c>
      <c r="W495" t="s">
        <v>134</v>
      </c>
      <c r="X495" t="s">
        <v>134</v>
      </c>
      <c r="Y495" t="str">
        <f t="shared" si="68"/>
        <v>R 18 - D 125 - 451 - 0890</v>
      </c>
      <c r="Z495" t="s">
        <v>20</v>
      </c>
      <c r="AA495" t="s">
        <v>2349</v>
      </c>
      <c r="AB495" t="s">
        <v>21</v>
      </c>
      <c r="AD495" t="str">
        <f t="shared" si="69"/>
        <v>La Kasa</v>
      </c>
      <c r="AE495" t="s">
        <v>22</v>
      </c>
      <c r="AF495" t="s">
        <v>23</v>
      </c>
      <c r="AG495" t="s">
        <v>26</v>
      </c>
      <c r="AH495" t="s">
        <v>2348</v>
      </c>
      <c r="AI495" s="13">
        <f t="shared" si="70"/>
        <v>60</v>
      </c>
      <c r="AJ495" s="13">
        <f t="shared" si="71"/>
        <v>2</v>
      </c>
      <c r="AK495" s="21">
        <v>1</v>
      </c>
      <c r="AM495" t="s">
        <v>2154</v>
      </c>
      <c r="AN495" t="str">
        <f t="shared" si="65"/>
        <v>R18</v>
      </c>
      <c r="AO495" s="20" t="str">
        <f t="shared" si="66"/>
        <v>FINES_R18</v>
      </c>
      <c r="AP495" s="25">
        <f t="shared" si="72"/>
        <v>0.22856216132640839</v>
      </c>
      <c r="AQ495" s="24" t="str">
        <f>+IFERROR(VLOOKUP(Y495,#REF!,2,FALSE),"-")</f>
        <v>-</v>
      </c>
      <c r="AR495" s="13" t="s">
        <v>2394</v>
      </c>
      <c r="AS495" t="s">
        <v>2397</v>
      </c>
      <c r="AT495" t="str">
        <f t="shared" si="73"/>
        <v>Paseo 105 Y Boulevard - e/ 105 y 106 - Villa Gesell Centro</v>
      </c>
    </row>
    <row r="496" spans="1:46" ht="15.75" thickBot="1" x14ac:dyDescent="0.3">
      <c r="A496" s="47">
        <v>18</v>
      </c>
      <c r="B496" s="47" t="s">
        <v>1969</v>
      </c>
      <c r="C496" s="47" t="s">
        <v>2378</v>
      </c>
      <c r="D496" s="47" t="s">
        <v>1973</v>
      </c>
      <c r="E496" s="47" t="s">
        <v>180</v>
      </c>
      <c r="F496" s="47" t="s">
        <v>4725</v>
      </c>
      <c r="G496" s="47" t="s">
        <v>2305</v>
      </c>
      <c r="H496" s="47" t="s">
        <v>4726</v>
      </c>
      <c r="I496" s="47" t="s">
        <v>2475</v>
      </c>
      <c r="J496" s="47" t="s">
        <v>2578</v>
      </c>
      <c r="K496" s="47" t="s">
        <v>13417</v>
      </c>
      <c r="L496" s="47">
        <v>0.59845215082168579</v>
      </c>
      <c r="M496" s="47">
        <v>-37.261852060000002</v>
      </c>
      <c r="N496" s="47">
        <v>-56.99903363</v>
      </c>
      <c r="O496" s="47" t="s">
        <v>15600</v>
      </c>
      <c r="P496" s="47">
        <v>1</v>
      </c>
      <c r="Q496">
        <v>10</v>
      </c>
      <c r="S496" s="23" t="s">
        <v>2347</v>
      </c>
      <c r="T496" t="str">
        <f t="shared" si="67"/>
        <v>18</v>
      </c>
      <c r="V496" t="str">
        <f>+VLOOKUP(B496,MARCO!E:E,1,FALSE)</f>
        <v>Villa Gesell</v>
      </c>
      <c r="W496" t="s">
        <v>134</v>
      </c>
      <c r="X496" t="s">
        <v>134</v>
      </c>
      <c r="Y496" t="str">
        <f t="shared" si="68"/>
        <v>R 18 - D 125 - 451 - 3443</v>
      </c>
      <c r="Z496" t="s">
        <v>20</v>
      </c>
      <c r="AA496" t="s">
        <v>2349</v>
      </c>
      <c r="AB496" t="s">
        <v>21</v>
      </c>
      <c r="AD496" t="str">
        <f t="shared" si="69"/>
        <v>Transformar</v>
      </c>
      <c r="AE496" t="s">
        <v>22</v>
      </c>
      <c r="AF496" t="s">
        <v>23</v>
      </c>
      <c r="AG496" t="s">
        <v>26</v>
      </c>
      <c r="AH496" t="s">
        <v>2348</v>
      </c>
      <c r="AI496" s="13">
        <f t="shared" si="70"/>
        <v>10</v>
      </c>
      <c r="AJ496" s="13">
        <f t="shared" si="71"/>
        <v>1</v>
      </c>
      <c r="AK496" s="21">
        <v>1</v>
      </c>
      <c r="AM496" t="s">
        <v>2154</v>
      </c>
      <c r="AN496" t="str">
        <f t="shared" si="65"/>
        <v>R18</v>
      </c>
      <c r="AO496" s="20" t="str">
        <f t="shared" si="66"/>
        <v>FINES_R18</v>
      </c>
      <c r="AP496" s="25">
        <f t="shared" si="72"/>
        <v>0.59845215082168579</v>
      </c>
      <c r="AQ496" s="24" t="str">
        <f>+IFERROR(VLOOKUP(Y496,#REF!,2,FALSE),"-")</f>
        <v>-</v>
      </c>
      <c r="AR496" s="13" t="s">
        <v>2394</v>
      </c>
      <c r="AS496" t="s">
        <v>2398</v>
      </c>
      <c r="AT496" t="str">
        <f t="shared" si="73"/>
        <v>Calle 121 - 111 - Villa Gesell Centro</v>
      </c>
    </row>
    <row r="497" spans="1:46" ht="15.75" thickBot="1" x14ac:dyDescent="0.3">
      <c r="A497" s="47">
        <v>18</v>
      </c>
      <c r="B497" s="47" t="s">
        <v>486</v>
      </c>
      <c r="C497" s="47" t="s">
        <v>2378</v>
      </c>
      <c r="D497" s="47" t="s">
        <v>488</v>
      </c>
      <c r="E497" s="47" t="s">
        <v>180</v>
      </c>
      <c r="F497" s="47" t="s">
        <v>4728</v>
      </c>
      <c r="G497" s="47" t="s">
        <v>2301</v>
      </c>
      <c r="H497" s="47" t="s">
        <v>4729</v>
      </c>
      <c r="I497" s="47" t="s">
        <v>2414</v>
      </c>
      <c r="J497" s="47"/>
      <c r="K497" s="47" t="s">
        <v>13418</v>
      </c>
      <c r="L497" s="47">
        <v>0.26975440979003912</v>
      </c>
      <c r="M497" s="47">
        <v>-36.091680499487097</v>
      </c>
      <c r="N497" s="47">
        <v>-57.806425607424501</v>
      </c>
      <c r="O497" s="47" t="s">
        <v>15601</v>
      </c>
      <c r="P497" s="47">
        <v>2</v>
      </c>
      <c r="Q497">
        <v>21</v>
      </c>
      <c r="S497" s="23" t="s">
        <v>2347</v>
      </c>
      <c r="T497" t="str">
        <f t="shared" si="67"/>
        <v>18</v>
      </c>
      <c r="V497" t="str">
        <f>+VLOOKUP(B497,MARCO!E:E,1,FALSE)</f>
        <v>Castelli</v>
      </c>
      <c r="W497" t="s">
        <v>134</v>
      </c>
      <c r="X497" t="s">
        <v>134</v>
      </c>
      <c r="Y497" t="str">
        <f t="shared" si="68"/>
        <v>R 18 - D 21 - 451 - 1555</v>
      </c>
      <c r="Z497" t="s">
        <v>20</v>
      </c>
      <c r="AA497" t="s">
        <v>2349</v>
      </c>
      <c r="AB497" t="s">
        <v>21</v>
      </c>
      <c r="AD497" t="str">
        <f t="shared" si="69"/>
        <v>Escuela Primaria Nº1</v>
      </c>
      <c r="AE497" t="s">
        <v>22</v>
      </c>
      <c r="AF497" t="s">
        <v>23</v>
      </c>
      <c r="AG497" t="s">
        <v>26</v>
      </c>
      <c r="AH497" t="s">
        <v>2348</v>
      </c>
      <c r="AI497" s="13">
        <f t="shared" si="70"/>
        <v>21</v>
      </c>
      <c r="AJ497" s="13">
        <f t="shared" si="71"/>
        <v>2</v>
      </c>
      <c r="AK497" s="21">
        <v>1</v>
      </c>
      <c r="AM497" t="s">
        <v>2154</v>
      </c>
      <c r="AN497" t="str">
        <f t="shared" si="65"/>
        <v>R18</v>
      </c>
      <c r="AO497" s="20" t="str">
        <f t="shared" si="66"/>
        <v>FINES_R18</v>
      </c>
      <c r="AP497" s="25">
        <f t="shared" si="72"/>
        <v>0.26975440979003912</v>
      </c>
      <c r="AQ497" s="24" t="str">
        <f>+IFERROR(VLOOKUP(Y497,#REF!,2,FALSE),"-")</f>
        <v>-</v>
      </c>
      <c r="AR497" s="13" t="s">
        <v>2394</v>
      </c>
      <c r="AS497" t="s">
        <v>2397</v>
      </c>
      <c r="AT497" t="str">
        <f t="shared" si="73"/>
        <v>Av. Veiticinco De Mayo - 285 e/ Sarmiento - Castelli</v>
      </c>
    </row>
    <row r="498" spans="1:46" ht="15.75" thickBot="1" x14ac:dyDescent="0.3">
      <c r="A498" s="47">
        <v>18</v>
      </c>
      <c r="B498" s="47" t="s">
        <v>486</v>
      </c>
      <c r="C498" s="47" t="s">
        <v>2378</v>
      </c>
      <c r="D498" s="47" t="s">
        <v>488</v>
      </c>
      <c r="E498" s="47" t="s">
        <v>180</v>
      </c>
      <c r="F498" s="47" t="s">
        <v>4732</v>
      </c>
      <c r="G498" s="47" t="s">
        <v>4733</v>
      </c>
      <c r="H498" s="47" t="s">
        <v>4734</v>
      </c>
      <c r="I498" s="47" t="s">
        <v>2475</v>
      </c>
      <c r="J498" s="47" t="s">
        <v>4736</v>
      </c>
      <c r="K498" s="47" t="s">
        <v>13419</v>
      </c>
      <c r="L498" s="47">
        <v>0.26975440979003912</v>
      </c>
      <c r="M498" s="47">
        <v>-36.092331590000001</v>
      </c>
      <c r="N498" s="47">
        <v>-57.805296689999999</v>
      </c>
      <c r="O498" s="47" t="s">
        <v>15602</v>
      </c>
      <c r="P498" s="47">
        <v>1</v>
      </c>
      <c r="Q498">
        <v>14</v>
      </c>
      <c r="S498" s="23" t="s">
        <v>2347</v>
      </c>
      <c r="T498" t="str">
        <f t="shared" si="67"/>
        <v>18</v>
      </c>
      <c r="V498" t="str">
        <f>+VLOOKUP(B498,MARCO!E:E,1,FALSE)</f>
        <v>Castelli</v>
      </c>
      <c r="W498" t="s">
        <v>134</v>
      </c>
      <c r="X498" t="s">
        <v>134</v>
      </c>
      <c r="Y498" t="str">
        <f t="shared" si="68"/>
        <v>R 18 - D 21 - 451 - 3769</v>
      </c>
      <c r="Z498" t="s">
        <v>20</v>
      </c>
      <c r="AA498" t="s">
        <v>2349</v>
      </c>
      <c r="AB498" t="s">
        <v>21</v>
      </c>
      <c r="AD498" t="str">
        <f t="shared" si="69"/>
        <v>Imit</v>
      </c>
      <c r="AE498" t="s">
        <v>22</v>
      </c>
      <c r="AF498" t="s">
        <v>23</v>
      </c>
      <c r="AG498" t="s">
        <v>26</v>
      </c>
      <c r="AH498" t="s">
        <v>2348</v>
      </c>
      <c r="AI498" s="13">
        <f t="shared" si="70"/>
        <v>14</v>
      </c>
      <c r="AJ498" s="13">
        <f t="shared" si="71"/>
        <v>1</v>
      </c>
      <c r="AK498" s="21">
        <v>1</v>
      </c>
      <c r="AM498" t="s">
        <v>2154</v>
      </c>
      <c r="AN498" t="str">
        <f t="shared" si="65"/>
        <v>R18</v>
      </c>
      <c r="AO498" s="20" t="str">
        <f t="shared" si="66"/>
        <v>FINES_R18</v>
      </c>
      <c r="AP498" s="25">
        <f t="shared" si="72"/>
        <v>0.26975440979003912</v>
      </c>
      <c r="AQ498" s="24" t="str">
        <f>+IFERROR(VLOOKUP(Y498,#REF!,2,FALSE),"-")</f>
        <v>-</v>
      </c>
      <c r="AR498" s="13" t="s">
        <v>2394</v>
      </c>
      <c r="AS498" t="s">
        <v>2397</v>
      </c>
      <c r="AT498" t="str">
        <f t="shared" si="73"/>
        <v>Carlos Pellegrini - 337 e/ Belgrano y Sarmiento - Castelli</v>
      </c>
    </row>
    <row r="499" spans="1:46" ht="15.75" thickBot="1" x14ac:dyDescent="0.3">
      <c r="A499" s="47">
        <v>18</v>
      </c>
      <c r="B499" s="47" t="s">
        <v>543</v>
      </c>
      <c r="C499" s="47" t="s">
        <v>2378</v>
      </c>
      <c r="D499" s="47" t="s">
        <v>548</v>
      </c>
      <c r="E499" s="47" t="s">
        <v>549</v>
      </c>
      <c r="F499" s="47" t="s">
        <v>4737</v>
      </c>
      <c r="G499" s="47" t="s">
        <v>4738</v>
      </c>
      <c r="H499" s="47" t="s">
        <v>4739</v>
      </c>
      <c r="I499" s="47" t="s">
        <v>2414</v>
      </c>
      <c r="J499" s="47"/>
      <c r="K499" s="47" t="s">
        <v>13420</v>
      </c>
      <c r="L499" s="47">
        <v>0.30846878886222839</v>
      </c>
      <c r="M499" s="47">
        <v>-36.312580702628601</v>
      </c>
      <c r="N499" s="47">
        <v>-57.674205903766797</v>
      </c>
      <c r="O499" s="47" t="s">
        <v>15603</v>
      </c>
      <c r="P499" s="47">
        <v>2</v>
      </c>
      <c r="Q499">
        <v>47</v>
      </c>
      <c r="S499" s="23" t="s">
        <v>2347</v>
      </c>
      <c r="T499" t="str">
        <f t="shared" si="67"/>
        <v>18</v>
      </c>
      <c r="V499" t="str">
        <f>+VLOOKUP(B499,MARCO!E:E,1,FALSE)</f>
        <v>Dolores</v>
      </c>
      <c r="W499" t="s">
        <v>134</v>
      </c>
      <c r="X499" t="s">
        <v>134</v>
      </c>
      <c r="Y499" t="str">
        <f t="shared" si="68"/>
        <v>R 18 - D 29 - 451 - 1553</v>
      </c>
      <c r="Z499" t="s">
        <v>20</v>
      </c>
      <c r="AA499" t="s">
        <v>2349</v>
      </c>
      <c r="AB499" t="s">
        <v>21</v>
      </c>
      <c r="AD499" t="str">
        <f t="shared" si="69"/>
        <v>Escuela Primaria Nº30</v>
      </c>
      <c r="AE499" t="s">
        <v>22</v>
      </c>
      <c r="AF499" t="s">
        <v>23</v>
      </c>
      <c r="AG499" t="s">
        <v>26</v>
      </c>
      <c r="AH499" t="s">
        <v>2348</v>
      </c>
      <c r="AI499" s="13">
        <f t="shared" si="70"/>
        <v>47</v>
      </c>
      <c r="AJ499" s="13">
        <f t="shared" si="71"/>
        <v>2</v>
      </c>
      <c r="AK499" s="21">
        <v>1</v>
      </c>
      <c r="AM499" t="s">
        <v>2154</v>
      </c>
      <c r="AN499" t="str">
        <f t="shared" si="65"/>
        <v>R18</v>
      </c>
      <c r="AO499" s="20" t="str">
        <f t="shared" si="66"/>
        <v>FINES_R18</v>
      </c>
      <c r="AP499" s="25">
        <f t="shared" si="72"/>
        <v>0.30846878886222839</v>
      </c>
      <c r="AQ499" s="24" t="str">
        <f>+IFERROR(VLOOKUP(Y499,#REF!,2,FALSE),"-")</f>
        <v>-</v>
      </c>
      <c r="AR499" s="13" t="s">
        <v>2394</v>
      </c>
      <c r="AS499" t="s">
        <v>2397</v>
      </c>
      <c r="AT499" t="str">
        <f t="shared" si="73"/>
        <v>Irigoyen - 152 e/ Alem y Vucetich - Dolores</v>
      </c>
    </row>
    <row r="500" spans="1:46" ht="15.75" thickBot="1" x14ac:dyDescent="0.3">
      <c r="A500" s="47">
        <v>18</v>
      </c>
      <c r="B500" s="47" t="s">
        <v>543</v>
      </c>
      <c r="C500" s="47" t="s">
        <v>2378</v>
      </c>
      <c r="D500" s="47" t="s">
        <v>548</v>
      </c>
      <c r="E500" s="47" t="s">
        <v>549</v>
      </c>
      <c r="F500" s="47" t="s">
        <v>4742</v>
      </c>
      <c r="G500" s="47" t="s">
        <v>4743</v>
      </c>
      <c r="H500" s="47" t="s">
        <v>4744</v>
      </c>
      <c r="I500" s="47" t="s">
        <v>2475</v>
      </c>
      <c r="J500" s="47" t="s">
        <v>4743</v>
      </c>
      <c r="K500" s="47" t="s">
        <v>13421</v>
      </c>
      <c r="L500" s="47">
        <v>0.41502577066421509</v>
      </c>
      <c r="M500" s="47">
        <v>-36.320166100000002</v>
      </c>
      <c r="N500" s="47">
        <v>-57.686777200000002</v>
      </c>
      <c r="O500" s="47" t="s">
        <v>15604</v>
      </c>
      <c r="P500" s="47">
        <v>2</v>
      </c>
      <c r="Q500">
        <v>30</v>
      </c>
      <c r="S500" s="23" t="s">
        <v>2347</v>
      </c>
      <c r="T500" t="str">
        <f t="shared" si="67"/>
        <v>18</v>
      </c>
      <c r="V500" t="str">
        <f>+VLOOKUP(B500,MARCO!E:E,1,FALSE)</f>
        <v>Dolores</v>
      </c>
      <c r="W500" t="s">
        <v>134</v>
      </c>
      <c r="X500" t="s">
        <v>134</v>
      </c>
      <c r="Y500" t="str">
        <f t="shared" si="68"/>
        <v>R 18 - D 29 - 451 - 3819</v>
      </c>
      <c r="Z500" t="s">
        <v>20</v>
      </c>
      <c r="AA500" t="s">
        <v>2349</v>
      </c>
      <c r="AB500" t="s">
        <v>21</v>
      </c>
      <c r="AD500" t="str">
        <f t="shared" si="69"/>
        <v>Guardas Ambientales</v>
      </c>
      <c r="AE500" t="s">
        <v>22</v>
      </c>
      <c r="AF500" t="s">
        <v>23</v>
      </c>
      <c r="AG500" t="s">
        <v>26</v>
      </c>
      <c r="AH500" t="s">
        <v>2348</v>
      </c>
      <c r="AI500" s="13">
        <f t="shared" si="70"/>
        <v>30</v>
      </c>
      <c r="AJ500" s="13">
        <f t="shared" si="71"/>
        <v>2</v>
      </c>
      <c r="AK500" s="21">
        <v>1</v>
      </c>
      <c r="AM500" t="s">
        <v>2154</v>
      </c>
      <c r="AN500" t="str">
        <f t="shared" si="65"/>
        <v>R18</v>
      </c>
      <c r="AO500" s="20" t="str">
        <f t="shared" si="66"/>
        <v>FINES_R18</v>
      </c>
      <c r="AP500" s="25">
        <f t="shared" si="72"/>
        <v>0.41502577066421509</v>
      </c>
      <c r="AQ500" s="24" t="str">
        <f>+IFERROR(VLOOKUP(Y500,#REF!,2,FALSE),"-")</f>
        <v>-</v>
      </c>
      <c r="AR500" s="13" t="s">
        <v>2394</v>
      </c>
      <c r="AS500" t="s">
        <v>2397</v>
      </c>
      <c r="AT500" t="str">
        <f t="shared" si="73"/>
        <v>Solis - 122 e/ Necochea y Olavarria - Dolores Dolores</v>
      </c>
    </row>
    <row r="501" spans="1:46" ht="15.75" thickBot="1" x14ac:dyDescent="0.3">
      <c r="A501" s="47">
        <v>18</v>
      </c>
      <c r="B501" s="47" t="s">
        <v>543</v>
      </c>
      <c r="C501" s="47" t="s">
        <v>2378</v>
      </c>
      <c r="D501" s="47" t="s">
        <v>548</v>
      </c>
      <c r="E501" s="47" t="s">
        <v>549</v>
      </c>
      <c r="F501" s="47" t="s">
        <v>4746</v>
      </c>
      <c r="G501" s="47" t="s">
        <v>2295</v>
      </c>
      <c r="H501" s="47" t="s">
        <v>4747</v>
      </c>
      <c r="I501" s="47" t="s">
        <v>2475</v>
      </c>
      <c r="J501" s="47" t="s">
        <v>4749</v>
      </c>
      <c r="K501" s="47" t="s">
        <v>13422</v>
      </c>
      <c r="L501" s="47">
        <v>0.15498526394367221</v>
      </c>
      <c r="M501" s="47">
        <v>-36.318545018470999</v>
      </c>
      <c r="N501" s="47">
        <v>-57.674362984334003</v>
      </c>
      <c r="O501" s="47" t="s">
        <v>15605</v>
      </c>
      <c r="P501" s="47">
        <v>1</v>
      </c>
      <c r="Q501">
        <v>14</v>
      </c>
      <c r="S501" s="23" t="s">
        <v>2347</v>
      </c>
      <c r="T501" t="str">
        <f t="shared" si="67"/>
        <v>18</v>
      </c>
      <c r="V501" t="str">
        <f>+VLOOKUP(B501,MARCO!E:E,1,FALSE)</f>
        <v>Dolores</v>
      </c>
      <c r="W501" t="s">
        <v>134</v>
      </c>
      <c r="X501" t="s">
        <v>134</v>
      </c>
      <c r="Y501" t="str">
        <f t="shared" si="68"/>
        <v>R 18 - D 29 - 451 - 4108</v>
      </c>
      <c r="Z501" t="s">
        <v>20</v>
      </c>
      <c r="AA501" t="s">
        <v>2349</v>
      </c>
      <c r="AB501" t="s">
        <v>21</v>
      </c>
      <c r="AD501" t="str">
        <f t="shared" si="69"/>
        <v>Partido Justicialista</v>
      </c>
      <c r="AE501" t="s">
        <v>22</v>
      </c>
      <c r="AF501" t="s">
        <v>23</v>
      </c>
      <c r="AG501" t="s">
        <v>26</v>
      </c>
      <c r="AH501" t="s">
        <v>2348</v>
      </c>
      <c r="AI501" s="13">
        <f t="shared" si="70"/>
        <v>14</v>
      </c>
      <c r="AJ501" s="13">
        <f t="shared" si="71"/>
        <v>1</v>
      </c>
      <c r="AK501" s="21">
        <v>1</v>
      </c>
      <c r="AM501" t="s">
        <v>2154</v>
      </c>
      <c r="AN501" t="str">
        <f t="shared" si="65"/>
        <v>R18</v>
      </c>
      <c r="AO501" s="20" t="str">
        <f t="shared" si="66"/>
        <v>FINES_R18</v>
      </c>
      <c r="AP501" s="25">
        <f t="shared" si="72"/>
        <v>0.15498526394367221</v>
      </c>
      <c r="AQ501" s="24" t="str">
        <f>+IFERROR(VLOOKUP(Y501,#REF!,2,FALSE),"-")</f>
        <v>-</v>
      </c>
      <c r="AR501" s="13" t="s">
        <v>2394</v>
      </c>
      <c r="AS501" t="s">
        <v>2398</v>
      </c>
      <c r="AT501" t="str">
        <f t="shared" si="73"/>
        <v>Castelli - 399 e/ Agustin Alvarez y Sarmenito - Dolores Dolores</v>
      </c>
    </row>
    <row r="502" spans="1:46" ht="15.75" thickBot="1" x14ac:dyDescent="0.3">
      <c r="A502" s="47">
        <v>18</v>
      </c>
      <c r="B502" s="47" t="s">
        <v>648</v>
      </c>
      <c r="C502" s="47" t="s">
        <v>2378</v>
      </c>
      <c r="D502" s="47" t="s">
        <v>650</v>
      </c>
      <c r="E502" s="47" t="s">
        <v>651</v>
      </c>
      <c r="F502" s="47" t="s">
        <v>4751</v>
      </c>
      <c r="G502" s="47" t="s">
        <v>4752</v>
      </c>
      <c r="H502" s="47" t="s">
        <v>4753</v>
      </c>
      <c r="I502" s="47" t="s">
        <v>2414</v>
      </c>
      <c r="J502" s="47"/>
      <c r="K502" s="47" t="s">
        <v>13423</v>
      </c>
      <c r="L502" s="47">
        <v>0.32552674412727362</v>
      </c>
      <c r="M502" s="47">
        <v>-36.9490285810014</v>
      </c>
      <c r="N502" s="47">
        <v>-58.101169120427798</v>
      </c>
      <c r="O502" s="47" t="s">
        <v>15606</v>
      </c>
      <c r="P502" s="47">
        <v>3</v>
      </c>
      <c r="Q502">
        <v>26</v>
      </c>
      <c r="S502" s="23" t="s">
        <v>2347</v>
      </c>
      <c r="T502" t="str">
        <f t="shared" si="67"/>
        <v>18</v>
      </c>
      <c r="V502" t="str">
        <f>+VLOOKUP(B502,MARCO!E:E,1,FALSE)</f>
        <v>General Guido</v>
      </c>
      <c r="W502" t="s">
        <v>134</v>
      </c>
      <c r="X502" t="s">
        <v>134</v>
      </c>
      <c r="Y502" t="str">
        <f t="shared" si="68"/>
        <v>R 18 - D 37 - 451 - 3440</v>
      </c>
      <c r="Z502" t="s">
        <v>20</v>
      </c>
      <c r="AA502" t="s">
        <v>2349</v>
      </c>
      <c r="AB502" t="s">
        <v>21</v>
      </c>
      <c r="AD502" t="str">
        <f t="shared" si="69"/>
        <v>Escuela Secundaria N°2 Dr. Iberico De Amezola</v>
      </c>
      <c r="AE502" t="s">
        <v>22</v>
      </c>
      <c r="AF502" t="s">
        <v>23</v>
      </c>
      <c r="AG502" t="s">
        <v>26</v>
      </c>
      <c r="AH502" t="s">
        <v>2348</v>
      </c>
      <c r="AI502" s="13">
        <f t="shared" si="70"/>
        <v>26</v>
      </c>
      <c r="AJ502" s="13">
        <f t="shared" si="71"/>
        <v>3</v>
      </c>
      <c r="AK502" s="21">
        <v>1</v>
      </c>
      <c r="AM502" t="s">
        <v>2154</v>
      </c>
      <c r="AN502" t="str">
        <f t="shared" si="65"/>
        <v>R18</v>
      </c>
      <c r="AO502" s="20" t="str">
        <f t="shared" si="66"/>
        <v>FINES_R18</v>
      </c>
      <c r="AP502" s="25">
        <f t="shared" si="72"/>
        <v>0.32552674412727362</v>
      </c>
      <c r="AQ502" s="24" t="str">
        <f>+IFERROR(VLOOKUP(Y502,#REF!,2,FALSE),"-")</f>
        <v>-</v>
      </c>
      <c r="AR502" s="13" t="s">
        <v>2394</v>
      </c>
      <c r="AS502" t="s">
        <v>2397</v>
      </c>
      <c r="AT502" t="str">
        <f t="shared" si="73"/>
        <v>Irigoyen - e/ Sarmiento - Labarden Labarden</v>
      </c>
    </row>
    <row r="503" spans="1:46" ht="15.75" thickBot="1" x14ac:dyDescent="0.3">
      <c r="A503" s="47">
        <v>18</v>
      </c>
      <c r="B503" s="47" t="s">
        <v>663</v>
      </c>
      <c r="C503" s="47" t="s">
        <v>2378</v>
      </c>
      <c r="D503" s="47" t="s">
        <v>667</v>
      </c>
      <c r="E503" s="47" t="s">
        <v>180</v>
      </c>
      <c r="F503" s="47" t="s">
        <v>4758</v>
      </c>
      <c r="G503" s="47" t="s">
        <v>4759</v>
      </c>
      <c r="H503" s="47" t="s">
        <v>4760</v>
      </c>
      <c r="I503" s="47" t="s">
        <v>2414</v>
      </c>
      <c r="J503" s="47"/>
      <c r="K503" s="47" t="s">
        <v>13424</v>
      </c>
      <c r="L503" s="47">
        <v>0.40619432926177979</v>
      </c>
      <c r="M503" s="47">
        <v>-37.002628730693402</v>
      </c>
      <c r="N503" s="47">
        <v>-57.135907237431901</v>
      </c>
      <c r="O503" s="47" t="s">
        <v>15607</v>
      </c>
      <c r="P503" s="47">
        <v>1</v>
      </c>
      <c r="Q503">
        <v>11</v>
      </c>
      <c r="S503" s="23" t="s">
        <v>2347</v>
      </c>
      <c r="T503" t="str">
        <f t="shared" si="67"/>
        <v>18</v>
      </c>
      <c r="V503" t="str">
        <f>+VLOOKUP(B503,MARCO!E:E,1,FALSE)</f>
        <v>General Juan Madariaga</v>
      </c>
      <c r="W503" t="s">
        <v>134</v>
      </c>
      <c r="X503" t="s">
        <v>134</v>
      </c>
      <c r="Y503" t="str">
        <f t="shared" si="68"/>
        <v>R 18 - D 40 - 451 - 1599</v>
      </c>
      <c r="Z503" t="s">
        <v>20</v>
      </c>
      <c r="AA503" t="s">
        <v>2349</v>
      </c>
      <c r="AB503" t="s">
        <v>21</v>
      </c>
      <c r="AD503" t="str">
        <f t="shared" si="69"/>
        <v>Escuela De Educación Secundaria Técnica N° 1</v>
      </c>
      <c r="AE503" t="s">
        <v>22</v>
      </c>
      <c r="AF503" t="s">
        <v>23</v>
      </c>
      <c r="AG503" t="s">
        <v>26</v>
      </c>
      <c r="AH503" t="s">
        <v>2348</v>
      </c>
      <c r="AI503" s="13">
        <f t="shared" si="70"/>
        <v>11</v>
      </c>
      <c r="AJ503" s="13">
        <f t="shared" si="71"/>
        <v>1</v>
      </c>
      <c r="AK503" s="21">
        <v>1</v>
      </c>
      <c r="AM503" t="s">
        <v>2154</v>
      </c>
      <c r="AN503" t="str">
        <f t="shared" si="65"/>
        <v>R18</v>
      </c>
      <c r="AO503" s="20" t="str">
        <f t="shared" si="66"/>
        <v>FINES_R18</v>
      </c>
      <c r="AP503" s="25">
        <f t="shared" si="72"/>
        <v>0.40619432926177979</v>
      </c>
      <c r="AQ503" s="24" t="str">
        <f>+IFERROR(VLOOKUP(Y503,#REF!,2,FALSE),"-")</f>
        <v>-</v>
      </c>
      <c r="AR503" s="13" t="s">
        <v>2394</v>
      </c>
      <c r="AS503" t="s">
        <v>2398</v>
      </c>
      <c r="AT503" t="str">
        <f t="shared" si="73"/>
        <v>Av. Buenos Aires - N° 684 e/ Urrutia y Zubiaurre - General Juan Madariaga Centro</v>
      </c>
    </row>
    <row r="504" spans="1:46" ht="15.75" thickBot="1" x14ac:dyDescent="0.3">
      <c r="A504" s="47">
        <v>18</v>
      </c>
      <c r="B504" s="47" t="s">
        <v>663</v>
      </c>
      <c r="C504" s="47" t="s">
        <v>2378</v>
      </c>
      <c r="D504" s="47" t="s">
        <v>667</v>
      </c>
      <c r="E504" s="47" t="s">
        <v>180</v>
      </c>
      <c r="F504" s="47" t="s">
        <v>4762</v>
      </c>
      <c r="G504" s="47" t="s">
        <v>4763</v>
      </c>
      <c r="H504" s="47" t="s">
        <v>4764</v>
      </c>
      <c r="I504" s="47" t="s">
        <v>2414</v>
      </c>
      <c r="J504" s="47"/>
      <c r="K504" s="47" t="s">
        <v>13425</v>
      </c>
      <c r="L504" s="47">
        <v>0.6785275936126709</v>
      </c>
      <c r="M504" s="47">
        <v>-37.017244842681201</v>
      </c>
      <c r="N504" s="47">
        <v>-57.123388976943801</v>
      </c>
      <c r="O504" s="47" t="s">
        <v>15608</v>
      </c>
      <c r="P504" s="47">
        <v>1</v>
      </c>
      <c r="Q504">
        <v>21</v>
      </c>
      <c r="S504" s="23" t="s">
        <v>2347</v>
      </c>
      <c r="T504" t="str">
        <f t="shared" si="67"/>
        <v>18</v>
      </c>
      <c r="V504" t="str">
        <f>+VLOOKUP(B504,MARCO!E:E,1,FALSE)</f>
        <v>General Juan Madariaga</v>
      </c>
      <c r="W504" t="s">
        <v>134</v>
      </c>
      <c r="X504" t="s">
        <v>134</v>
      </c>
      <c r="Y504" t="str">
        <f t="shared" si="68"/>
        <v>R 18 - D 40 - 451 - 3017</v>
      </c>
      <c r="Z504" t="s">
        <v>20</v>
      </c>
      <c r="AA504" t="s">
        <v>2349</v>
      </c>
      <c r="AB504" t="s">
        <v>21</v>
      </c>
      <c r="AD504" t="str">
        <f t="shared" si="69"/>
        <v>Escuela De Educación Primaria N° 3 "general Don Jo</v>
      </c>
      <c r="AE504" t="s">
        <v>22</v>
      </c>
      <c r="AF504" t="s">
        <v>23</v>
      </c>
      <c r="AG504" t="s">
        <v>26</v>
      </c>
      <c r="AH504" t="s">
        <v>2348</v>
      </c>
      <c r="AI504" s="13">
        <f t="shared" si="70"/>
        <v>21</v>
      </c>
      <c r="AJ504" s="13">
        <f t="shared" si="71"/>
        <v>1</v>
      </c>
      <c r="AK504" s="21">
        <v>1</v>
      </c>
      <c r="AM504" t="s">
        <v>2154</v>
      </c>
      <c r="AN504" t="str">
        <f t="shared" si="65"/>
        <v>R18</v>
      </c>
      <c r="AO504" s="20" t="str">
        <f t="shared" si="66"/>
        <v>FINES_R18</v>
      </c>
      <c r="AP504" s="25">
        <f t="shared" si="72"/>
        <v>0.6785275936126709</v>
      </c>
      <c r="AQ504" s="24" t="str">
        <f>+IFERROR(VLOOKUP(Y504,#REF!,2,FALSE),"-")</f>
        <v>-</v>
      </c>
      <c r="AR504" s="13" t="s">
        <v>2394</v>
      </c>
      <c r="AS504" t="s">
        <v>2398</v>
      </c>
      <c r="AT504" t="str">
        <f t="shared" si="73"/>
        <v>Carlos Pellegrini - N° 745 e/ 14 y 18 - General Juan Madariaga Centro</v>
      </c>
    </row>
    <row r="505" spans="1:46" ht="15.75" thickBot="1" x14ac:dyDescent="0.3">
      <c r="A505" s="47">
        <v>18</v>
      </c>
      <c r="B505" s="47" t="s">
        <v>295</v>
      </c>
      <c r="C505" s="47" t="s">
        <v>2378</v>
      </c>
      <c r="D505" s="47" t="s">
        <v>298</v>
      </c>
      <c r="E505" s="47" t="s">
        <v>172</v>
      </c>
      <c r="F505" s="47" t="s">
        <v>4766</v>
      </c>
      <c r="G505" s="47" t="s">
        <v>2300</v>
      </c>
      <c r="H505" s="47" t="s">
        <v>4767</v>
      </c>
      <c r="I505" s="47" t="s">
        <v>2414</v>
      </c>
      <c r="J505" s="47"/>
      <c r="K505" s="47" t="s">
        <v>13426</v>
      </c>
      <c r="L505" s="47">
        <v>0.2291464954614639</v>
      </c>
      <c r="M505" s="47">
        <v>-37.154374310000001</v>
      </c>
      <c r="N505" s="47">
        <v>-58.491781899999999</v>
      </c>
      <c r="O505" s="47" t="s">
        <v>15609</v>
      </c>
      <c r="P505" s="47">
        <v>1</v>
      </c>
      <c r="Q505">
        <v>7</v>
      </c>
      <c r="S505" s="23" t="s">
        <v>2347</v>
      </c>
      <c r="T505" t="str">
        <f t="shared" si="67"/>
        <v>18</v>
      </c>
      <c r="V505" t="str">
        <f>+VLOOKUP(B505,MARCO!E:E,1,FALSE)</f>
        <v>Ayacucho</v>
      </c>
      <c r="W505" t="s">
        <v>134</v>
      </c>
      <c r="X505" t="s">
        <v>134</v>
      </c>
      <c r="Y505" t="str">
        <f t="shared" si="68"/>
        <v>R 18 - D 6 - 451 - 2671</v>
      </c>
      <c r="Z505" t="s">
        <v>20</v>
      </c>
      <c r="AA505" t="s">
        <v>2349</v>
      </c>
      <c r="AB505" t="s">
        <v>21</v>
      </c>
      <c r="AD505" t="str">
        <f t="shared" si="69"/>
        <v>Padre Gallo</v>
      </c>
      <c r="AE505" t="s">
        <v>22</v>
      </c>
      <c r="AF505" t="s">
        <v>23</v>
      </c>
      <c r="AG505" t="s">
        <v>26</v>
      </c>
      <c r="AH505" t="s">
        <v>2348</v>
      </c>
      <c r="AI505" s="13">
        <f t="shared" si="70"/>
        <v>7</v>
      </c>
      <c r="AJ505" s="13">
        <f t="shared" si="71"/>
        <v>1</v>
      </c>
      <c r="AK505" s="21">
        <v>1</v>
      </c>
      <c r="AM505" t="s">
        <v>2154</v>
      </c>
      <c r="AN505" t="str">
        <f t="shared" si="65"/>
        <v>R18</v>
      </c>
      <c r="AO505" s="20" t="str">
        <f t="shared" si="66"/>
        <v>FINES_R18</v>
      </c>
      <c r="AP505" s="25">
        <f t="shared" si="72"/>
        <v>0.2291464954614639</v>
      </c>
      <c r="AQ505" s="24" t="str">
        <f>+IFERROR(VLOOKUP(Y505,#REF!,2,FALSE),"-")</f>
        <v>-</v>
      </c>
      <c r="AR505" s="13" t="s">
        <v>2394</v>
      </c>
      <c r="AS505" t="s">
        <v>2397</v>
      </c>
      <c r="AT505" t="str">
        <f t="shared" si="73"/>
        <v>Ciagno Y Poggi - Ayacucho Ayacucho</v>
      </c>
    </row>
    <row r="506" spans="1:46" ht="15.75" thickBot="1" x14ac:dyDescent="0.3">
      <c r="A506" s="47">
        <v>18</v>
      </c>
      <c r="B506" s="47" t="s">
        <v>295</v>
      </c>
      <c r="C506" s="47" t="s">
        <v>2378</v>
      </c>
      <c r="D506" s="47" t="s">
        <v>298</v>
      </c>
      <c r="E506" s="47" t="s">
        <v>172</v>
      </c>
      <c r="F506" s="47" t="s">
        <v>4769</v>
      </c>
      <c r="G506" s="47" t="s">
        <v>4770</v>
      </c>
      <c r="H506" s="47" t="s">
        <v>4771</v>
      </c>
      <c r="I506" s="47" t="s">
        <v>2475</v>
      </c>
      <c r="J506" s="47" t="s">
        <v>2209</v>
      </c>
      <c r="K506" s="47" t="s">
        <v>13427</v>
      </c>
      <c r="L506" s="47">
        <v>0.23232311010360721</v>
      </c>
      <c r="M506" s="47">
        <v>-37.153662500000003</v>
      </c>
      <c r="N506" s="47">
        <v>-58.486305299999998</v>
      </c>
      <c r="O506" s="47" t="s">
        <v>15610</v>
      </c>
      <c r="P506" s="47">
        <v>1</v>
      </c>
      <c r="Q506">
        <v>32</v>
      </c>
      <c r="S506" s="23" t="s">
        <v>2347</v>
      </c>
      <c r="T506" t="str">
        <f t="shared" si="67"/>
        <v>18</v>
      </c>
      <c r="V506" t="str">
        <f>+VLOOKUP(B506,MARCO!E:E,1,FALSE)</f>
        <v>Ayacucho</v>
      </c>
      <c r="W506" t="s">
        <v>134</v>
      </c>
      <c r="X506" t="s">
        <v>134</v>
      </c>
      <c r="Y506" t="str">
        <f t="shared" si="68"/>
        <v>R 18 - D 6 - 451 - 2911</v>
      </c>
      <c r="Z506" t="s">
        <v>20</v>
      </c>
      <c r="AA506" t="s">
        <v>2349</v>
      </c>
      <c r="AB506" t="s">
        <v>21</v>
      </c>
      <c r="AD506" t="str">
        <f t="shared" si="69"/>
        <v>Centro Empleados De Comercio</v>
      </c>
      <c r="AE506" t="s">
        <v>22</v>
      </c>
      <c r="AF506" t="s">
        <v>23</v>
      </c>
      <c r="AG506" t="s">
        <v>26</v>
      </c>
      <c r="AH506" t="s">
        <v>2348</v>
      </c>
      <c r="AI506" s="13">
        <f t="shared" si="70"/>
        <v>32</v>
      </c>
      <c r="AJ506" s="13">
        <f t="shared" si="71"/>
        <v>1</v>
      </c>
      <c r="AK506" s="21">
        <v>1</v>
      </c>
      <c r="AM506" t="s">
        <v>2154</v>
      </c>
      <c r="AN506" t="str">
        <f t="shared" si="65"/>
        <v>R18</v>
      </c>
      <c r="AO506" s="20" t="str">
        <f t="shared" si="66"/>
        <v>FINES_R18</v>
      </c>
      <c r="AP506" s="25">
        <f t="shared" si="72"/>
        <v>0.23232311010360721</v>
      </c>
      <c r="AQ506" s="24" t="str">
        <f>+IFERROR(VLOOKUP(Y506,#REF!,2,FALSE),"-")</f>
        <v>-</v>
      </c>
      <c r="AR506" s="13" t="s">
        <v>2394</v>
      </c>
      <c r="AS506" t="s">
        <v>2397</v>
      </c>
      <c r="AT506" t="str">
        <f t="shared" si="73"/>
        <v>Sarmiento - 867 e/ EspaÑa y Saenz PeÑa - Ayacucho Ayacucho</v>
      </c>
    </row>
    <row r="507" spans="1:46" ht="15.75" thickBot="1" x14ac:dyDescent="0.3">
      <c r="A507" s="47">
        <v>18</v>
      </c>
      <c r="B507" s="47" t="s">
        <v>295</v>
      </c>
      <c r="C507" s="47" t="s">
        <v>2378</v>
      </c>
      <c r="D507" s="47" t="s">
        <v>298</v>
      </c>
      <c r="E507" s="47" t="s">
        <v>172</v>
      </c>
      <c r="F507" s="47" t="s">
        <v>4773</v>
      </c>
      <c r="G507" s="47" t="s">
        <v>2299</v>
      </c>
      <c r="H507" s="47" t="s">
        <v>4774</v>
      </c>
      <c r="I507" s="47" t="s">
        <v>2475</v>
      </c>
      <c r="J507" s="47" t="s">
        <v>2209</v>
      </c>
      <c r="K507" s="47" t="s">
        <v>13428</v>
      </c>
      <c r="L507" s="47">
        <v>0.32310536503791809</v>
      </c>
      <c r="M507" s="47">
        <v>-37.152835899999999</v>
      </c>
      <c r="N507" s="47">
        <v>-58.485088599999997</v>
      </c>
      <c r="O507" s="47" t="s">
        <v>15611</v>
      </c>
      <c r="P507" s="47">
        <v>1</v>
      </c>
      <c r="Q507">
        <v>12</v>
      </c>
      <c r="S507" s="23" t="s">
        <v>2347</v>
      </c>
      <c r="T507" t="str">
        <f t="shared" si="67"/>
        <v>18</v>
      </c>
      <c r="V507" t="str">
        <f>+VLOOKUP(B507,MARCO!E:E,1,FALSE)</f>
        <v>Ayacucho</v>
      </c>
      <c r="W507" t="s">
        <v>134</v>
      </c>
      <c r="X507" t="s">
        <v>134</v>
      </c>
      <c r="Y507" t="str">
        <f t="shared" si="68"/>
        <v>R 18 - D 6 - 451 - 3646</v>
      </c>
      <c r="Z507" t="s">
        <v>20</v>
      </c>
      <c r="AA507" t="s">
        <v>2349</v>
      </c>
      <c r="AB507" t="s">
        <v>21</v>
      </c>
      <c r="AD507" t="str">
        <f t="shared" si="69"/>
        <v>Iglesias Cristianas</v>
      </c>
      <c r="AE507" t="s">
        <v>22</v>
      </c>
      <c r="AF507" t="s">
        <v>23</v>
      </c>
      <c r="AG507" t="s">
        <v>26</v>
      </c>
      <c r="AH507" t="s">
        <v>2348</v>
      </c>
      <c r="AI507" s="13">
        <f t="shared" si="70"/>
        <v>12</v>
      </c>
      <c r="AJ507" s="13">
        <f t="shared" si="71"/>
        <v>1</v>
      </c>
      <c r="AK507" s="21">
        <v>1</v>
      </c>
      <c r="AM507" t="s">
        <v>2154</v>
      </c>
      <c r="AN507" t="str">
        <f t="shared" si="65"/>
        <v>R18</v>
      </c>
      <c r="AO507" s="20" t="str">
        <f t="shared" si="66"/>
        <v>FINES_R18</v>
      </c>
      <c r="AP507" s="25">
        <f t="shared" si="72"/>
        <v>0.32310536503791809</v>
      </c>
      <c r="AQ507" s="24" t="str">
        <f>+IFERROR(VLOOKUP(Y507,#REF!,2,FALSE),"-")</f>
        <v>-</v>
      </c>
      <c r="AR507" s="13" t="s">
        <v>2394</v>
      </c>
      <c r="AS507" t="s">
        <v>2398</v>
      </c>
      <c r="AT507" t="str">
        <f t="shared" si="73"/>
        <v>Saenz Peña - 1066 e/ S/n y S/n - Ayacucho Ayacucho</v>
      </c>
    </row>
    <row r="508" spans="1:46" ht="15.75" thickBot="1" x14ac:dyDescent="0.3">
      <c r="A508" s="47">
        <v>18</v>
      </c>
      <c r="B508" s="47" t="s">
        <v>1048</v>
      </c>
      <c r="C508" s="47" t="s">
        <v>2378</v>
      </c>
      <c r="D508" s="47" t="s">
        <v>1051</v>
      </c>
      <c r="E508" s="47" t="s">
        <v>180</v>
      </c>
      <c r="F508" s="47" t="s">
        <v>4776</v>
      </c>
      <c r="G508" s="47" t="s">
        <v>4777</v>
      </c>
      <c r="H508" s="47" t="s">
        <v>4778</v>
      </c>
      <c r="I508" s="47" t="s">
        <v>2414</v>
      </c>
      <c r="J508" s="47"/>
      <c r="K508" s="47" t="s">
        <v>13429</v>
      </c>
      <c r="L508" s="47">
        <v>0.42223274707794189</v>
      </c>
      <c r="M508" s="47">
        <v>-36.855395311717899</v>
      </c>
      <c r="N508" s="47">
        <v>-57.873649882749099</v>
      </c>
      <c r="O508" s="47" t="s">
        <v>15612</v>
      </c>
      <c r="P508" s="47">
        <v>3</v>
      </c>
      <c r="Q508">
        <v>61</v>
      </c>
      <c r="S508" s="23" t="s">
        <v>2347</v>
      </c>
      <c r="T508" t="str">
        <f t="shared" si="67"/>
        <v>18</v>
      </c>
      <c r="V508" t="str">
        <f>+VLOOKUP(B508,MARCO!E:E,1,FALSE)</f>
        <v>Maipú</v>
      </c>
      <c r="W508" t="s">
        <v>134</v>
      </c>
      <c r="X508" t="s">
        <v>134</v>
      </c>
      <c r="Y508" t="str">
        <f t="shared" si="68"/>
        <v>R 18 - D 65 - 451 - 1633</v>
      </c>
      <c r="Z508" t="s">
        <v>20</v>
      </c>
      <c r="AA508" t="s">
        <v>2349</v>
      </c>
      <c r="AB508" t="s">
        <v>21</v>
      </c>
      <c r="AD508" t="str">
        <f t="shared" si="69"/>
        <v>E.p.n°8</v>
      </c>
      <c r="AE508" t="s">
        <v>22</v>
      </c>
      <c r="AF508" t="s">
        <v>23</v>
      </c>
      <c r="AG508" t="s">
        <v>26</v>
      </c>
      <c r="AH508" t="s">
        <v>2348</v>
      </c>
      <c r="AI508" s="13">
        <f t="shared" si="70"/>
        <v>61</v>
      </c>
      <c r="AJ508" s="13">
        <f t="shared" si="71"/>
        <v>3</v>
      </c>
      <c r="AK508" s="21">
        <v>1</v>
      </c>
      <c r="AM508" t="s">
        <v>2154</v>
      </c>
      <c r="AN508" t="str">
        <f t="shared" si="65"/>
        <v>R18</v>
      </c>
      <c r="AO508" s="20" t="str">
        <f t="shared" si="66"/>
        <v>FINES_R18</v>
      </c>
      <c r="AP508" s="25">
        <f t="shared" si="72"/>
        <v>0.42223274707794189</v>
      </c>
      <c r="AQ508" s="24" t="str">
        <f>+IFERROR(VLOOKUP(Y508,#REF!,2,FALSE),"-")</f>
        <v>-</v>
      </c>
      <c r="AR508" s="13" t="s">
        <v>2394</v>
      </c>
      <c r="AS508" t="s">
        <v>2397</v>
      </c>
      <c r="AT508" t="str">
        <f t="shared" si="73"/>
        <v>Madero - 1455 e/ Castex y Tucumán - Maipú Belgrano</v>
      </c>
    </row>
    <row r="509" spans="1:46" ht="15.75" thickBot="1" x14ac:dyDescent="0.3">
      <c r="A509" s="47">
        <v>19</v>
      </c>
      <c r="B509" s="47" t="s">
        <v>621</v>
      </c>
      <c r="C509" s="47" t="s">
        <v>2378</v>
      </c>
      <c r="D509" s="47" t="s">
        <v>629</v>
      </c>
      <c r="E509" s="47" t="s">
        <v>180</v>
      </c>
      <c r="F509" s="47" t="s">
        <v>4782</v>
      </c>
      <c r="G509" s="47" t="s">
        <v>4783</v>
      </c>
      <c r="H509" s="47" t="s">
        <v>4784</v>
      </c>
      <c r="I509" s="47" t="s">
        <v>2414</v>
      </c>
      <c r="J509" s="47" t="s">
        <v>4786</v>
      </c>
      <c r="K509" s="47" t="s">
        <v>13430</v>
      </c>
      <c r="L509" s="47">
        <v>0.39880779385566711</v>
      </c>
      <c r="M509" s="47">
        <v>-38.149633870000002</v>
      </c>
      <c r="N509" s="47">
        <v>-58.225650850000001</v>
      </c>
      <c r="O509" s="47" t="s">
        <v>15613</v>
      </c>
      <c r="P509" s="47">
        <v>3</v>
      </c>
      <c r="Q509">
        <v>57</v>
      </c>
      <c r="S509" s="23" t="s">
        <v>2347</v>
      </c>
      <c r="T509" t="str">
        <f t="shared" si="67"/>
        <v>19</v>
      </c>
      <c r="V509" t="str">
        <f>+VLOOKUP(B509,MARCO!E:E,1,FALSE)</f>
        <v>General Alvarado</v>
      </c>
      <c r="W509" t="s">
        <v>134</v>
      </c>
      <c r="X509" t="s">
        <v>134</v>
      </c>
      <c r="Y509" t="str">
        <f t="shared" si="68"/>
        <v>R 19 - D 33 - 451 - 3848</v>
      </c>
      <c r="Z509" t="s">
        <v>20</v>
      </c>
      <c r="AA509" t="s">
        <v>2349</v>
      </c>
      <c r="AB509" t="s">
        <v>21</v>
      </c>
      <c r="AD509" t="str">
        <f t="shared" si="69"/>
        <v>Casa Del Bicentenario</v>
      </c>
      <c r="AE509" t="s">
        <v>22</v>
      </c>
      <c r="AF509" t="s">
        <v>23</v>
      </c>
      <c r="AG509" t="s">
        <v>26</v>
      </c>
      <c r="AH509" t="s">
        <v>2348</v>
      </c>
      <c r="AI509" s="13">
        <f t="shared" si="70"/>
        <v>57</v>
      </c>
      <c r="AJ509" s="13">
        <f t="shared" si="71"/>
        <v>3</v>
      </c>
      <c r="AK509" s="21">
        <v>1</v>
      </c>
      <c r="AM509" t="s">
        <v>2154</v>
      </c>
      <c r="AN509" t="str">
        <f t="shared" si="65"/>
        <v>R19</v>
      </c>
      <c r="AO509" s="20" t="str">
        <f t="shared" si="66"/>
        <v>FINES_R19</v>
      </c>
      <c r="AP509" s="25">
        <f t="shared" si="72"/>
        <v>0.39880779385566711</v>
      </c>
      <c r="AQ509" s="24" t="str">
        <f>+IFERROR(VLOOKUP(Y509,#REF!,2,FALSE),"-")</f>
        <v>-</v>
      </c>
      <c r="AR509" s="13" t="s">
        <v>2394</v>
      </c>
      <c r="AS509" t="s">
        <v>2397</v>
      </c>
      <c r="AT509" t="str">
        <f t="shared" si="73"/>
        <v>Calle 9 - 2552 e/ 48 y 52 - Miramar</v>
      </c>
    </row>
    <row r="510" spans="1:46" ht="15.75" thickBot="1" x14ac:dyDescent="0.3">
      <c r="A510" s="47">
        <v>19</v>
      </c>
      <c r="B510" s="47" t="s">
        <v>621</v>
      </c>
      <c r="C510" s="47" t="s">
        <v>2378</v>
      </c>
      <c r="D510" s="47" t="s">
        <v>629</v>
      </c>
      <c r="E510" s="47" t="s">
        <v>180</v>
      </c>
      <c r="F510" s="47" t="s">
        <v>4787</v>
      </c>
      <c r="G510" s="47" t="s">
        <v>2209</v>
      </c>
      <c r="H510" s="47" t="s">
        <v>4788</v>
      </c>
      <c r="I510" s="47" t="s">
        <v>2414</v>
      </c>
      <c r="J510" s="47"/>
      <c r="K510" s="47" t="s">
        <v>13431</v>
      </c>
      <c r="L510" s="47">
        <v>0.47450858354568481</v>
      </c>
      <c r="M510" s="47">
        <v>-38.158463099999999</v>
      </c>
      <c r="N510" s="47">
        <v>-58.098204600000003</v>
      </c>
      <c r="O510" s="47" t="s">
        <v>15614</v>
      </c>
      <c r="P510" s="47">
        <v>2</v>
      </c>
      <c r="Q510">
        <v>37</v>
      </c>
      <c r="S510" s="23" t="s">
        <v>2347</v>
      </c>
      <c r="T510" t="str">
        <f t="shared" si="67"/>
        <v>19</v>
      </c>
      <c r="V510" t="str">
        <f>+VLOOKUP(B510,MARCO!E:E,1,FALSE)</f>
        <v>General Alvarado</v>
      </c>
      <c r="W510" t="s">
        <v>134</v>
      </c>
      <c r="X510" t="s">
        <v>134</v>
      </c>
      <c r="Y510" t="str">
        <f t="shared" si="68"/>
        <v>R 19 - D 33 - 451 - 2029</v>
      </c>
      <c r="Z510" t="s">
        <v>20</v>
      </c>
      <c r="AA510" t="s">
        <v>2349</v>
      </c>
      <c r="AB510" t="s">
        <v>21</v>
      </c>
      <c r="AD510" t="str">
        <f t="shared" si="69"/>
        <v>Suteba</v>
      </c>
      <c r="AE510" t="s">
        <v>22</v>
      </c>
      <c r="AF510" t="s">
        <v>23</v>
      </c>
      <c r="AG510" t="s">
        <v>26</v>
      </c>
      <c r="AH510" t="s">
        <v>2348</v>
      </c>
      <c r="AI510" s="13">
        <f t="shared" si="70"/>
        <v>37</v>
      </c>
      <c r="AJ510" s="13">
        <f t="shared" si="71"/>
        <v>2</v>
      </c>
      <c r="AK510" s="21">
        <v>1</v>
      </c>
      <c r="AM510" t="s">
        <v>2154</v>
      </c>
      <c r="AN510" t="str">
        <f t="shared" si="65"/>
        <v>R19</v>
      </c>
      <c r="AO510" s="20" t="str">
        <f t="shared" si="66"/>
        <v>FINES_R19</v>
      </c>
      <c r="AP510" s="25">
        <f t="shared" si="72"/>
        <v>0.47450858354568481</v>
      </c>
      <c r="AQ510" s="24" t="str">
        <f>+IFERROR(VLOOKUP(Y510,#REF!,2,FALSE),"-")</f>
        <v>-</v>
      </c>
      <c r="AR510" s="13" t="s">
        <v>2394</v>
      </c>
      <c r="AS510" t="s">
        <v>2397</v>
      </c>
      <c r="AT510" t="str">
        <f t="shared" si="73"/>
        <v>Calle 21 - 1746 e/ 34 y 36 - Miramar</v>
      </c>
    </row>
    <row r="511" spans="1:46" ht="15.75" thickBot="1" x14ac:dyDescent="0.3">
      <c r="A511" s="47">
        <v>19</v>
      </c>
      <c r="B511" s="47" t="s">
        <v>621</v>
      </c>
      <c r="C511" s="47" t="s">
        <v>2378</v>
      </c>
      <c r="D511" s="47" t="s">
        <v>629</v>
      </c>
      <c r="E511" s="47" t="s">
        <v>180</v>
      </c>
      <c r="F511" s="47" t="s">
        <v>4790</v>
      </c>
      <c r="G511" s="47" t="s">
        <v>4791</v>
      </c>
      <c r="H511" s="47" t="s">
        <v>4792</v>
      </c>
      <c r="I511" s="47" t="s">
        <v>2414</v>
      </c>
      <c r="J511" s="47"/>
      <c r="K511" s="47" t="s">
        <v>13432</v>
      </c>
      <c r="L511" s="47">
        <v>0.31076490879058838</v>
      </c>
      <c r="M511" s="47">
        <v>-38.265744320000003</v>
      </c>
      <c r="N511" s="47">
        <v>-57.844037520000001</v>
      </c>
      <c r="O511" s="47" t="s">
        <v>15615</v>
      </c>
      <c r="P511" s="47">
        <v>2</v>
      </c>
      <c r="Q511">
        <v>30</v>
      </c>
      <c r="S511" s="23" t="s">
        <v>2347</v>
      </c>
      <c r="T511" t="str">
        <f t="shared" si="67"/>
        <v>19</v>
      </c>
      <c r="V511" t="str">
        <f>+VLOOKUP(B511,MARCO!E:E,1,FALSE)</f>
        <v>General Alvarado</v>
      </c>
      <c r="W511" t="s">
        <v>134</v>
      </c>
      <c r="X511" t="s">
        <v>134</v>
      </c>
      <c r="Y511" t="str">
        <f t="shared" si="68"/>
        <v>R 19 - D 33 - 451 - 1665</v>
      </c>
      <c r="Z511" t="s">
        <v>20</v>
      </c>
      <c r="AA511" t="s">
        <v>2349</v>
      </c>
      <c r="AB511" t="s">
        <v>21</v>
      </c>
      <c r="AD511" t="str">
        <f t="shared" si="69"/>
        <v>Centro Cultural Peta Otamendi</v>
      </c>
      <c r="AE511" t="s">
        <v>22</v>
      </c>
      <c r="AF511" t="s">
        <v>23</v>
      </c>
      <c r="AG511" t="s">
        <v>26</v>
      </c>
      <c r="AH511" t="s">
        <v>2348</v>
      </c>
      <c r="AI511" s="13">
        <f t="shared" si="70"/>
        <v>30</v>
      </c>
      <c r="AJ511" s="13">
        <f t="shared" si="71"/>
        <v>2</v>
      </c>
      <c r="AK511" s="21">
        <v>1</v>
      </c>
      <c r="AM511" t="s">
        <v>2154</v>
      </c>
      <c r="AN511" t="str">
        <f t="shared" si="65"/>
        <v>R19</v>
      </c>
      <c r="AO511" s="20" t="str">
        <f t="shared" si="66"/>
        <v>FINES_R19</v>
      </c>
      <c r="AP511" s="25">
        <f t="shared" si="72"/>
        <v>0.31076490879058838</v>
      </c>
      <c r="AQ511" s="24" t="str">
        <f>+IFERROR(VLOOKUP(Y511,#REF!,2,FALSE),"-")</f>
        <v>-</v>
      </c>
      <c r="AR511" s="13" t="s">
        <v>2394</v>
      </c>
      <c r="AS511" t="s">
        <v>2397</v>
      </c>
      <c r="AT511" t="str">
        <f t="shared" si="73"/>
        <v>Calle 38 - 1172 e/ Calle 21 y Av. 23 - Miramar</v>
      </c>
    </row>
    <row r="512" spans="1:46" ht="15.75" thickBot="1" x14ac:dyDescent="0.3">
      <c r="A512" s="47">
        <v>19</v>
      </c>
      <c r="B512" s="47" t="s">
        <v>621</v>
      </c>
      <c r="C512" s="47" t="s">
        <v>2378</v>
      </c>
      <c r="D512" s="47" t="s">
        <v>629</v>
      </c>
      <c r="E512" s="47" t="s">
        <v>180</v>
      </c>
      <c r="F512" s="47" t="s">
        <v>4794</v>
      </c>
      <c r="G512" s="47" t="s">
        <v>4795</v>
      </c>
      <c r="H512" s="47" t="s">
        <v>4796</v>
      </c>
      <c r="I512" s="47" t="s">
        <v>2414</v>
      </c>
      <c r="J512" s="47"/>
      <c r="K512" s="47" t="s">
        <v>13433</v>
      </c>
      <c r="L512" s="47">
        <v>0.43575644493103027</v>
      </c>
      <c r="M512" s="47">
        <v>-38.258919760132201</v>
      </c>
      <c r="N512" s="47">
        <v>-57.826603210960897</v>
      </c>
      <c r="O512" s="47" t="s">
        <v>15616</v>
      </c>
      <c r="P512" s="47">
        <v>1</v>
      </c>
      <c r="Q512">
        <v>14</v>
      </c>
      <c r="S512" s="23" t="s">
        <v>2347</v>
      </c>
      <c r="T512" t="str">
        <f t="shared" si="67"/>
        <v>19</v>
      </c>
      <c r="V512" t="str">
        <f>+VLOOKUP(B512,MARCO!E:E,1,FALSE)</f>
        <v>General Alvarado</v>
      </c>
      <c r="W512" t="s">
        <v>134</v>
      </c>
      <c r="X512" t="s">
        <v>134</v>
      </c>
      <c r="Y512" t="str">
        <f t="shared" si="68"/>
        <v>R 19 - D 33 - 451 - 1983</v>
      </c>
      <c r="Z512" t="s">
        <v>20</v>
      </c>
      <c r="AA512" t="s">
        <v>2349</v>
      </c>
      <c r="AB512" t="s">
        <v>21</v>
      </c>
      <c r="AD512" t="str">
        <f t="shared" si="69"/>
        <v>E.e.p. N° 5</v>
      </c>
      <c r="AE512" t="s">
        <v>22</v>
      </c>
      <c r="AF512" t="s">
        <v>23</v>
      </c>
      <c r="AG512" t="s">
        <v>26</v>
      </c>
      <c r="AH512" t="s">
        <v>2348</v>
      </c>
      <c r="AI512" s="13">
        <f t="shared" si="70"/>
        <v>14</v>
      </c>
      <c r="AJ512" s="13">
        <f t="shared" si="71"/>
        <v>1</v>
      </c>
      <c r="AK512" s="21">
        <v>1</v>
      </c>
      <c r="AM512" t="s">
        <v>2154</v>
      </c>
      <c r="AN512" t="str">
        <f t="shared" si="65"/>
        <v>R19</v>
      </c>
      <c r="AO512" s="20" t="str">
        <f t="shared" si="66"/>
        <v>FINES_R19</v>
      </c>
      <c r="AP512" s="25">
        <f t="shared" si="72"/>
        <v>0.43575644493103027</v>
      </c>
      <c r="AQ512" s="24" t="str">
        <f>+IFERROR(VLOOKUP(Y512,#REF!,2,FALSE),"-")</f>
        <v>-</v>
      </c>
      <c r="AR512" s="13" t="s">
        <v>2394</v>
      </c>
      <c r="AS512" t="s">
        <v>2397</v>
      </c>
      <c r="AT512" t="str">
        <f t="shared" si="73"/>
        <v>Diagonal Ruiz Guiñazu Y Av. Del Mar - Miramar</v>
      </c>
    </row>
    <row r="513" spans="1:46" ht="15.75" thickBot="1" x14ac:dyDescent="0.3">
      <c r="A513" s="47">
        <v>19</v>
      </c>
      <c r="B513" s="47" t="s">
        <v>621</v>
      </c>
      <c r="C513" s="47" t="s">
        <v>2378</v>
      </c>
      <c r="D513" s="47" t="s">
        <v>629</v>
      </c>
      <c r="E513" s="47" t="s">
        <v>180</v>
      </c>
      <c r="F513" s="47" t="s">
        <v>4799</v>
      </c>
      <c r="G513" s="47" t="s">
        <v>2306</v>
      </c>
      <c r="H513" s="47" t="s">
        <v>4800</v>
      </c>
      <c r="I513" s="47" t="s">
        <v>2414</v>
      </c>
      <c r="J513" s="47"/>
      <c r="K513" s="47" t="s">
        <v>13434</v>
      </c>
      <c r="L513" s="47">
        <v>0.1279379278421402</v>
      </c>
      <c r="M513" s="47">
        <v>-38.265157799999997</v>
      </c>
      <c r="N513" s="47">
        <v>-57.839826100000003</v>
      </c>
      <c r="O513" s="47" t="s">
        <v>15617</v>
      </c>
      <c r="P513" s="47">
        <v>2</v>
      </c>
      <c r="Q513">
        <v>32</v>
      </c>
      <c r="S513" s="23" t="s">
        <v>2347</v>
      </c>
      <c r="T513" t="str">
        <f t="shared" si="67"/>
        <v>19</v>
      </c>
      <c r="V513" t="str">
        <f>+VLOOKUP(B513,MARCO!E:E,1,FALSE)</f>
        <v>General Alvarado</v>
      </c>
      <c r="W513" t="s">
        <v>134</v>
      </c>
      <c r="X513" t="s">
        <v>134</v>
      </c>
      <c r="Y513" t="str">
        <f t="shared" si="68"/>
        <v>R 19 - D 33 - 451 - 3847</v>
      </c>
      <c r="Z513" t="s">
        <v>20</v>
      </c>
      <c r="AA513" t="s">
        <v>2349</v>
      </c>
      <c r="AB513" t="s">
        <v>21</v>
      </c>
      <c r="AD513" t="str">
        <f t="shared" si="69"/>
        <v>Espacio Leopoldo Marechal</v>
      </c>
      <c r="AE513" t="s">
        <v>22</v>
      </c>
      <c r="AF513" t="s">
        <v>23</v>
      </c>
      <c r="AG513" t="s">
        <v>26</v>
      </c>
      <c r="AH513" t="s">
        <v>2348</v>
      </c>
      <c r="AI513" s="13">
        <f t="shared" si="70"/>
        <v>32</v>
      </c>
      <c r="AJ513" s="13">
        <f t="shared" si="71"/>
        <v>2</v>
      </c>
      <c r="AK513" s="21">
        <v>1</v>
      </c>
      <c r="AM513" t="s">
        <v>2154</v>
      </c>
      <c r="AN513" t="str">
        <f t="shared" si="65"/>
        <v>R19</v>
      </c>
      <c r="AO513" s="20" t="str">
        <f t="shared" si="66"/>
        <v>FINES_R19</v>
      </c>
      <c r="AP513" s="25">
        <f t="shared" si="72"/>
        <v>0.1279379278421402</v>
      </c>
      <c r="AQ513" s="24" t="str">
        <f>+IFERROR(VLOOKUP(Y513,#REF!,2,FALSE),"-")</f>
        <v>-</v>
      </c>
      <c r="AR513" s="13" t="s">
        <v>2394</v>
      </c>
      <c r="AS513" t="s">
        <v>2397</v>
      </c>
      <c r="AT513" t="str">
        <f t="shared" si="73"/>
        <v>Fortunato De La Plaza - Esq 32 - Miramar</v>
      </c>
    </row>
    <row r="514" spans="1:46" ht="15.75" thickBot="1" x14ac:dyDescent="0.3">
      <c r="A514" s="47">
        <v>19</v>
      </c>
      <c r="B514" s="47" t="s">
        <v>621</v>
      </c>
      <c r="C514" s="47" t="s">
        <v>2378</v>
      </c>
      <c r="D514" s="47" t="s">
        <v>629</v>
      </c>
      <c r="E514" s="47" t="s">
        <v>180</v>
      </c>
      <c r="F514" s="47" t="s">
        <v>4803</v>
      </c>
      <c r="G514" s="47" t="s">
        <v>4804</v>
      </c>
      <c r="H514" s="47" t="s">
        <v>4805</v>
      </c>
      <c r="I514" s="47" t="s">
        <v>2475</v>
      </c>
      <c r="J514" s="47" t="s">
        <v>4786</v>
      </c>
      <c r="K514" s="47" t="s">
        <v>13435</v>
      </c>
      <c r="L514" s="47">
        <v>0.5024799108505249</v>
      </c>
      <c r="M514" s="47">
        <v>-38.116051314387597</v>
      </c>
      <c r="N514" s="47">
        <v>-57.839311532974897</v>
      </c>
      <c r="O514" s="47" t="s">
        <v>15618</v>
      </c>
      <c r="P514" s="47">
        <v>1</v>
      </c>
      <c r="Q514">
        <v>0</v>
      </c>
      <c r="S514" s="23" t="s">
        <v>2347</v>
      </c>
      <c r="T514" t="str">
        <f t="shared" si="67"/>
        <v>19</v>
      </c>
      <c r="V514" t="str">
        <f>+VLOOKUP(B514,MARCO!E:E,1,FALSE)</f>
        <v>General Alvarado</v>
      </c>
      <c r="W514" t="s">
        <v>134</v>
      </c>
      <c r="X514" t="s">
        <v>134</v>
      </c>
      <c r="Y514" t="str">
        <f t="shared" si="68"/>
        <v>R 19 - D 33 - 451 - 2732</v>
      </c>
      <c r="Z514" t="s">
        <v>20</v>
      </c>
      <c r="AA514" t="s">
        <v>2349</v>
      </c>
      <c r="AB514" t="s">
        <v>21</v>
      </c>
      <c r="AD514" t="str">
        <f t="shared" si="69"/>
        <v>E.e.s.e N° 505</v>
      </c>
      <c r="AE514" t="s">
        <v>22</v>
      </c>
      <c r="AF514" t="s">
        <v>23</v>
      </c>
      <c r="AG514" t="s">
        <v>26</v>
      </c>
      <c r="AH514" t="s">
        <v>2348</v>
      </c>
      <c r="AI514" s="13">
        <f t="shared" si="70"/>
        <v>0</v>
      </c>
      <c r="AJ514" s="13">
        <f t="shared" si="71"/>
        <v>1</v>
      </c>
      <c r="AK514" s="21">
        <v>1</v>
      </c>
      <c r="AM514" t="s">
        <v>2154</v>
      </c>
      <c r="AN514" t="str">
        <f t="shared" si="65"/>
        <v>R19</v>
      </c>
      <c r="AO514" s="20" t="str">
        <f t="shared" si="66"/>
        <v>FINES_R19</v>
      </c>
      <c r="AP514" s="25">
        <f t="shared" si="72"/>
        <v>0.5024799108505249</v>
      </c>
      <c r="AQ514" s="24" t="str">
        <f>+IFERROR(VLOOKUP(Y514,#REF!,2,FALSE),"-")</f>
        <v>-</v>
      </c>
      <c r="AR514" s="13" t="s">
        <v>2394</v>
      </c>
      <c r="AS514" t="s">
        <v>2397</v>
      </c>
      <c r="AT514" t="str">
        <f t="shared" si="73"/>
        <v>Calle Balbina Otamendi - 52 - Miramar</v>
      </c>
    </row>
    <row r="515" spans="1:46" ht="15.75" thickBot="1" x14ac:dyDescent="0.3">
      <c r="A515" s="47">
        <v>19</v>
      </c>
      <c r="B515" s="47" t="s">
        <v>621</v>
      </c>
      <c r="C515" s="47" t="s">
        <v>2378</v>
      </c>
      <c r="D515" s="47" t="s">
        <v>629</v>
      </c>
      <c r="E515" s="47" t="s">
        <v>180</v>
      </c>
      <c r="F515" s="47" t="s">
        <v>4808</v>
      </c>
      <c r="G515" s="47" t="s">
        <v>4809</v>
      </c>
      <c r="H515" s="47" t="s">
        <v>4810</v>
      </c>
      <c r="I515" s="47" t="s">
        <v>2475</v>
      </c>
      <c r="J515" s="47" t="s">
        <v>4629</v>
      </c>
      <c r="K515" s="47" t="s">
        <v>13436</v>
      </c>
      <c r="L515" s="47">
        <v>0.31076490879058838</v>
      </c>
      <c r="M515" s="47">
        <v>-38.265383810000003</v>
      </c>
      <c r="N515" s="47">
        <v>-57.842689120000003</v>
      </c>
      <c r="O515" s="47" t="s">
        <v>15619</v>
      </c>
      <c r="P515" s="47">
        <v>1</v>
      </c>
      <c r="Q515">
        <v>11</v>
      </c>
      <c r="S515" s="23" t="s">
        <v>2347</v>
      </c>
      <c r="T515" t="str">
        <f t="shared" si="67"/>
        <v>19</v>
      </c>
      <c r="V515" t="str">
        <f>+VLOOKUP(B515,MARCO!E:E,1,FALSE)</f>
        <v>General Alvarado</v>
      </c>
      <c r="W515" t="s">
        <v>134</v>
      </c>
      <c r="X515" t="s">
        <v>134</v>
      </c>
      <c r="Y515" t="str">
        <f t="shared" si="68"/>
        <v>R 19 - D 33 - 451 - 1769</v>
      </c>
      <c r="Z515" t="s">
        <v>20</v>
      </c>
      <c r="AA515" t="s">
        <v>2349</v>
      </c>
      <c r="AB515" t="s">
        <v>21</v>
      </c>
      <c r="AD515" t="str">
        <f t="shared" si="69"/>
        <v>Partido Comunista</v>
      </c>
      <c r="AE515" t="s">
        <v>22</v>
      </c>
      <c r="AF515" t="s">
        <v>23</v>
      </c>
      <c r="AG515" t="s">
        <v>26</v>
      </c>
      <c r="AH515" t="s">
        <v>2348</v>
      </c>
      <c r="AI515" s="13">
        <f t="shared" si="70"/>
        <v>11</v>
      </c>
      <c r="AJ515" s="13">
        <f t="shared" si="71"/>
        <v>1</v>
      </c>
      <c r="AK515" s="21">
        <v>1</v>
      </c>
      <c r="AM515" t="s">
        <v>2154</v>
      </c>
      <c r="AN515" t="str">
        <f t="shared" ref="AN515:AN578" si="74">+IF(AM515="","",IF(AM515="FINES",CONCATENATE("R",IF(OR(T515="16",T515="21",T515="22",T515="23"),"16212223",IF(OR(T515="15",T515="17",T515="24",T515="25"),"15172425",T515))),IF(AM515="CEBAS","UNICO",IF(VALUE(T515)&lt;=11,"AMBA","INTERIOR"))))</f>
        <v>R19</v>
      </c>
      <c r="AO515" s="20" t="str">
        <f t="shared" ref="AO515:AO578" si="75">+IF(AM515="","-",CONCATENATE(AM515,"_",AN515))</f>
        <v>FINES_R19</v>
      </c>
      <c r="AP515" s="25">
        <f t="shared" si="72"/>
        <v>0.31076490879058838</v>
      </c>
      <c r="AQ515" s="24" t="str">
        <f>+IFERROR(VLOOKUP(Y515,#REF!,2,FALSE),"-")</f>
        <v>-</v>
      </c>
      <c r="AR515" s="13" t="s">
        <v>2394</v>
      </c>
      <c r="AS515" t="s">
        <v>2397</v>
      </c>
      <c r="AT515" t="str">
        <f t="shared" si="73"/>
        <v>Calle 19 - 1845 e/ 38 y Calle 36 - Miramar</v>
      </c>
    </row>
    <row r="516" spans="1:46" ht="15.75" thickBot="1" x14ac:dyDescent="0.3">
      <c r="A516" s="47">
        <v>19</v>
      </c>
      <c r="B516" s="47" t="s">
        <v>621</v>
      </c>
      <c r="C516" s="47" t="s">
        <v>2378</v>
      </c>
      <c r="D516" s="47" t="s">
        <v>629</v>
      </c>
      <c r="E516" s="47" t="s">
        <v>180</v>
      </c>
      <c r="F516" s="47" t="s">
        <v>4812</v>
      </c>
      <c r="G516" s="47" t="s">
        <v>4813</v>
      </c>
      <c r="H516" s="47" t="s">
        <v>4814</v>
      </c>
      <c r="I516" s="47" t="s">
        <v>2475</v>
      </c>
      <c r="J516" s="47" t="s">
        <v>4813</v>
      </c>
      <c r="K516" s="47" t="s">
        <v>13437</v>
      </c>
      <c r="L516" s="47">
        <v>0.70113658905029297</v>
      </c>
      <c r="M516" s="47">
        <v>-38.246173997523996</v>
      </c>
      <c r="N516" s="47">
        <v>-57.868096510817999</v>
      </c>
      <c r="O516" s="47" t="s">
        <v>15620</v>
      </c>
      <c r="P516" s="47">
        <v>4</v>
      </c>
      <c r="Q516">
        <v>58</v>
      </c>
      <c r="S516" s="23" t="s">
        <v>2347</v>
      </c>
      <c r="T516" t="str">
        <f t="shared" ref="T516:T579" si="76">+CONCATENATE(IF(A516&lt;10,"0",""),A516)</f>
        <v>19</v>
      </c>
      <c r="V516" t="str">
        <f>+VLOOKUP(B516,MARCO!E:E,1,FALSE)</f>
        <v>General Alvarado</v>
      </c>
      <c r="W516" t="s">
        <v>134</v>
      </c>
      <c r="X516" t="s">
        <v>134</v>
      </c>
      <c r="Y516" t="str">
        <f t="shared" ref="Y516:Y579" si="77">+F516</f>
        <v>R 19 - D 33 - 451 - 1770</v>
      </c>
      <c r="Z516" t="s">
        <v>20</v>
      </c>
      <c r="AA516" t="s">
        <v>2349</v>
      </c>
      <c r="AB516" t="s">
        <v>21</v>
      </c>
      <c r="AD516" t="str">
        <f t="shared" ref="AD516:AD579" si="78">+G516</f>
        <v>Faidi</v>
      </c>
      <c r="AE516" t="s">
        <v>22</v>
      </c>
      <c r="AF516" t="s">
        <v>23</v>
      </c>
      <c r="AG516" t="s">
        <v>26</v>
      </c>
      <c r="AH516" t="s">
        <v>2348</v>
      </c>
      <c r="AI516" s="13">
        <f t="shared" ref="AI516:AI579" si="79">+Q516</f>
        <v>58</v>
      </c>
      <c r="AJ516" s="13">
        <f t="shared" ref="AJ516:AJ579" si="80">+P516</f>
        <v>4</v>
      </c>
      <c r="AK516" s="21">
        <v>1</v>
      </c>
      <c r="AM516" t="s">
        <v>2154</v>
      </c>
      <c r="AN516" t="str">
        <f t="shared" si="74"/>
        <v>R19</v>
      </c>
      <c r="AO516" s="20" t="str">
        <f t="shared" si="75"/>
        <v>FINES_R19</v>
      </c>
      <c r="AP516" s="25">
        <f t="shared" ref="AP516:AP579" si="81">+L516</f>
        <v>0.70113658905029297</v>
      </c>
      <c r="AQ516" s="24" t="str">
        <f>+IFERROR(VLOOKUP(Y516,#REF!,2,FALSE),"-")</f>
        <v>-</v>
      </c>
      <c r="AR516" s="13" t="s">
        <v>2394</v>
      </c>
      <c r="AS516" t="s">
        <v>2398</v>
      </c>
      <c r="AT516" t="str">
        <f t="shared" ref="AT516:AT579" si="82">+H516</f>
        <v>Calle 96 - 1099 e/ Calle 19 y Calle 21 - Miramar</v>
      </c>
    </row>
    <row r="517" spans="1:46" ht="15.75" thickBot="1" x14ac:dyDescent="0.3">
      <c r="A517" s="47">
        <v>19</v>
      </c>
      <c r="B517" s="47" t="s">
        <v>621</v>
      </c>
      <c r="C517" s="47" t="s">
        <v>2378</v>
      </c>
      <c r="D517" s="47" t="s">
        <v>629</v>
      </c>
      <c r="E517" s="47" t="s">
        <v>180</v>
      </c>
      <c r="F517" s="47" t="s">
        <v>4819</v>
      </c>
      <c r="G517" s="47" t="s">
        <v>4820</v>
      </c>
      <c r="H517" s="47" t="s">
        <v>4821</v>
      </c>
      <c r="I517" s="47" t="s">
        <v>2475</v>
      </c>
      <c r="J517" s="47" t="s">
        <v>4786</v>
      </c>
      <c r="K517" s="47" t="s">
        <v>13438</v>
      </c>
      <c r="L517" s="47">
        <v>0.30997872352600098</v>
      </c>
      <c r="M517" s="47">
        <v>-38.269879234325998</v>
      </c>
      <c r="N517" s="47">
        <v>-57.845632378966997</v>
      </c>
      <c r="O517" s="47" t="s">
        <v>15621</v>
      </c>
      <c r="P517" s="47">
        <v>1</v>
      </c>
      <c r="Q517">
        <v>8</v>
      </c>
      <c r="S517" s="23" t="s">
        <v>2347</v>
      </c>
      <c r="T517" t="str">
        <f t="shared" si="76"/>
        <v>19</v>
      </c>
      <c r="V517" t="str">
        <f>+VLOOKUP(B517,MARCO!E:E,1,FALSE)</f>
        <v>General Alvarado</v>
      </c>
      <c r="W517" t="s">
        <v>134</v>
      </c>
      <c r="X517" t="s">
        <v>134</v>
      </c>
      <c r="Y517" t="str">
        <f t="shared" si="77"/>
        <v>R 19 - D 33 - 451 - 4453</v>
      </c>
      <c r="Z517" t="s">
        <v>20</v>
      </c>
      <c r="AA517" t="s">
        <v>2349</v>
      </c>
      <c r="AB517" t="s">
        <v>21</v>
      </c>
      <c r="AD517" t="str">
        <f t="shared" si="78"/>
        <v>Amigos De La 44</v>
      </c>
      <c r="AE517" t="s">
        <v>22</v>
      </c>
      <c r="AF517" t="s">
        <v>23</v>
      </c>
      <c r="AG517" t="s">
        <v>26</v>
      </c>
      <c r="AH517" t="s">
        <v>2348</v>
      </c>
      <c r="AI517" s="13">
        <f t="shared" si="79"/>
        <v>8</v>
      </c>
      <c r="AJ517" s="13">
        <f t="shared" si="80"/>
        <v>1</v>
      </c>
      <c r="AK517" s="21">
        <v>1</v>
      </c>
      <c r="AM517" t="s">
        <v>2154</v>
      </c>
      <c r="AN517" t="str">
        <f t="shared" si="74"/>
        <v>R19</v>
      </c>
      <c r="AO517" s="20" t="str">
        <f t="shared" si="75"/>
        <v>FINES_R19</v>
      </c>
      <c r="AP517" s="25">
        <f t="shared" si="81"/>
        <v>0.30997872352600098</v>
      </c>
      <c r="AQ517" s="24" t="str">
        <f>+IFERROR(VLOOKUP(Y517,#REF!,2,FALSE),"-")</f>
        <v>-</v>
      </c>
      <c r="AR517" s="13" t="s">
        <v>2394</v>
      </c>
      <c r="AS517" t="s">
        <v>2398</v>
      </c>
      <c r="AT517" t="str">
        <f t="shared" si="82"/>
        <v>Calle 29 - 1697 e/ 34 y 32 - Miramar</v>
      </c>
    </row>
    <row r="518" spans="1:46" ht="15.75" thickBot="1" x14ac:dyDescent="0.3">
      <c r="A518" s="47">
        <v>19</v>
      </c>
      <c r="B518" s="47" t="s">
        <v>678</v>
      </c>
      <c r="C518" s="47" t="s">
        <v>2378</v>
      </c>
      <c r="D518" s="47" t="s">
        <v>723</v>
      </c>
      <c r="E518" s="47" t="s">
        <v>724</v>
      </c>
      <c r="F518" s="47" t="s">
        <v>4823</v>
      </c>
      <c r="G518" s="47" t="s">
        <v>4824</v>
      </c>
      <c r="H518" s="47" t="s">
        <v>4825</v>
      </c>
      <c r="I518" s="47" t="s">
        <v>2414</v>
      </c>
      <c r="J518" s="47"/>
      <c r="K518" s="47" t="s">
        <v>13439</v>
      </c>
      <c r="L518" s="47">
        <v>0.42318740487098688</v>
      </c>
      <c r="M518" s="47">
        <v>-38.070606228651997</v>
      </c>
      <c r="N518" s="47">
        <v>-57.574793332753998</v>
      </c>
      <c r="O518" s="47" t="s">
        <v>15622</v>
      </c>
      <c r="P518" s="47">
        <v>1</v>
      </c>
      <c r="Q518">
        <v>30</v>
      </c>
      <c r="S518" s="23" t="s">
        <v>2347</v>
      </c>
      <c r="T518" t="str">
        <f t="shared" si="76"/>
        <v>19</v>
      </c>
      <c r="V518" t="str">
        <f>+VLOOKUP(B518,MARCO!E:E,1,FALSE)</f>
        <v>General Pueyrredón</v>
      </c>
      <c r="W518" t="s">
        <v>134</v>
      </c>
      <c r="X518" t="s">
        <v>134</v>
      </c>
      <c r="Y518" t="str">
        <f t="shared" si="77"/>
        <v>R 19 - D 43 - 451 - 3210</v>
      </c>
      <c r="Z518" t="s">
        <v>20</v>
      </c>
      <c r="AA518" t="s">
        <v>2349</v>
      </c>
      <c r="AB518" t="s">
        <v>21</v>
      </c>
      <c r="AD518" t="str">
        <f t="shared" si="78"/>
        <v>Manos Unidas</v>
      </c>
      <c r="AE518" t="s">
        <v>22</v>
      </c>
      <c r="AF518" t="s">
        <v>23</v>
      </c>
      <c r="AG518" t="s">
        <v>26</v>
      </c>
      <c r="AH518" t="s">
        <v>2348</v>
      </c>
      <c r="AI518" s="13">
        <f t="shared" si="79"/>
        <v>30</v>
      </c>
      <c r="AJ518" s="13">
        <f t="shared" si="80"/>
        <v>1</v>
      </c>
      <c r="AK518" s="21">
        <v>1</v>
      </c>
      <c r="AM518" t="s">
        <v>2154</v>
      </c>
      <c r="AN518" t="str">
        <f t="shared" si="74"/>
        <v>R19</v>
      </c>
      <c r="AO518" s="20" t="str">
        <f t="shared" si="75"/>
        <v>FINES_R19</v>
      </c>
      <c r="AP518" s="25">
        <f t="shared" si="81"/>
        <v>0.42318740487098688</v>
      </c>
      <c r="AQ518" s="24" t="str">
        <f>+IFERROR(VLOOKUP(Y518,#REF!,2,FALSE),"-")</f>
        <v>-</v>
      </c>
      <c r="AR518" s="13" t="s">
        <v>2394</v>
      </c>
      <c r="AS518" t="s">
        <v>2398</v>
      </c>
      <c r="AT518" t="str">
        <f t="shared" si="82"/>
        <v>Queen Mary - 3902 e/ Bahia Tetis y Fragata Sarmiento - Mar Del Plata</v>
      </c>
    </row>
    <row r="519" spans="1:46" ht="15.75" thickBot="1" x14ac:dyDescent="0.3">
      <c r="A519" s="47">
        <v>19</v>
      </c>
      <c r="B519" s="47" t="s">
        <v>678</v>
      </c>
      <c r="C519" s="47" t="s">
        <v>2378</v>
      </c>
      <c r="D519" s="47" t="s">
        <v>723</v>
      </c>
      <c r="E519" s="47" t="s">
        <v>724</v>
      </c>
      <c r="F519" s="47" t="s">
        <v>4827</v>
      </c>
      <c r="G519" s="47" t="s">
        <v>4828</v>
      </c>
      <c r="H519" s="47" t="s">
        <v>4829</v>
      </c>
      <c r="I519" s="47" t="s">
        <v>2414</v>
      </c>
      <c r="J519" s="47"/>
      <c r="K519" s="47" t="s">
        <v>13440</v>
      </c>
      <c r="L519" s="47">
        <v>0.74614238739013672</v>
      </c>
      <c r="M519" s="47">
        <v>-38.084537133247203</v>
      </c>
      <c r="N519" s="47">
        <v>-57.632591615021603</v>
      </c>
      <c r="O519" s="47" t="s">
        <v>15623</v>
      </c>
      <c r="P519" s="47">
        <v>1</v>
      </c>
      <c r="Q519">
        <v>13</v>
      </c>
      <c r="S519" s="23" t="s">
        <v>2347</v>
      </c>
      <c r="T519" t="str">
        <f t="shared" si="76"/>
        <v>19</v>
      </c>
      <c r="V519" t="str">
        <f>+VLOOKUP(B519,MARCO!E:E,1,FALSE)</f>
        <v>General Pueyrredón</v>
      </c>
      <c r="W519" t="s">
        <v>134</v>
      </c>
      <c r="X519" t="s">
        <v>134</v>
      </c>
      <c r="Y519" t="str">
        <f t="shared" si="77"/>
        <v>R 19 - D 43 - 451 - 2270</v>
      </c>
      <c r="Z519" t="s">
        <v>20</v>
      </c>
      <c r="AA519" t="s">
        <v>2349</v>
      </c>
      <c r="AB519" t="s">
        <v>21</v>
      </c>
      <c r="AD519" t="str">
        <f t="shared" si="78"/>
        <v>E.p. N°44</v>
      </c>
      <c r="AE519" t="s">
        <v>22</v>
      </c>
      <c r="AF519" t="s">
        <v>23</v>
      </c>
      <c r="AG519" t="s">
        <v>26</v>
      </c>
      <c r="AH519" t="s">
        <v>2348</v>
      </c>
      <c r="AI519" s="13">
        <f t="shared" si="79"/>
        <v>13</v>
      </c>
      <c r="AJ519" s="13">
        <f t="shared" si="80"/>
        <v>1</v>
      </c>
      <c r="AK519" s="21">
        <v>1</v>
      </c>
      <c r="AM519" t="s">
        <v>2154</v>
      </c>
      <c r="AN519" t="str">
        <f t="shared" si="74"/>
        <v>R19</v>
      </c>
      <c r="AO519" s="20" t="str">
        <f t="shared" si="75"/>
        <v>FINES_R19</v>
      </c>
      <c r="AP519" s="25">
        <f t="shared" si="81"/>
        <v>0.74614238739013672</v>
      </c>
      <c r="AQ519" s="24" t="str">
        <f>+IFERROR(VLOOKUP(Y519,#REF!,2,FALSE),"-")</f>
        <v>-</v>
      </c>
      <c r="AR519" s="13" t="s">
        <v>2394</v>
      </c>
      <c r="AS519" t="s">
        <v>2398</v>
      </c>
      <c r="AT519" t="str">
        <f t="shared" si="82"/>
        <v>Calle 479 - 3512 e/ Calle 58 y Calle 50 - Mar Del Plata</v>
      </c>
    </row>
    <row r="520" spans="1:46" ht="15.75" thickBot="1" x14ac:dyDescent="0.3">
      <c r="A520" s="47">
        <v>19</v>
      </c>
      <c r="B520" s="47" t="s">
        <v>678</v>
      </c>
      <c r="C520" s="47" t="s">
        <v>2378</v>
      </c>
      <c r="D520" s="47" t="s">
        <v>723</v>
      </c>
      <c r="E520" s="47" t="s">
        <v>724</v>
      </c>
      <c r="F520" s="47" t="s">
        <v>4831</v>
      </c>
      <c r="G520" s="47" t="s">
        <v>4832</v>
      </c>
      <c r="H520" s="47" t="s">
        <v>4833</v>
      </c>
      <c r="I520" s="47" t="s">
        <v>2414</v>
      </c>
      <c r="J520" s="47"/>
      <c r="K520" s="47" t="s">
        <v>13441</v>
      </c>
      <c r="L520" s="47">
        <v>7.6670877635478973E-2</v>
      </c>
      <c r="M520" s="47">
        <v>-38.017773799605997</v>
      </c>
      <c r="N520" s="47">
        <v>-57.568734408155002</v>
      </c>
      <c r="O520" s="47" t="s">
        <v>15624</v>
      </c>
      <c r="P520" s="47">
        <v>1</v>
      </c>
      <c r="Q520">
        <v>14</v>
      </c>
      <c r="S520" s="23" t="s">
        <v>2347</v>
      </c>
      <c r="T520" t="str">
        <f t="shared" si="76"/>
        <v>19</v>
      </c>
      <c r="V520" t="str">
        <f>+VLOOKUP(B520,MARCO!E:E,1,FALSE)</f>
        <v>General Pueyrredón</v>
      </c>
      <c r="W520" t="s">
        <v>134</v>
      </c>
      <c r="X520" t="s">
        <v>134</v>
      </c>
      <c r="Y520" t="str">
        <f t="shared" si="77"/>
        <v>R 19 - D 43 - 451 - 2170</v>
      </c>
      <c r="Z520" t="s">
        <v>20</v>
      </c>
      <c r="AA520" t="s">
        <v>2349</v>
      </c>
      <c r="AB520" t="s">
        <v>21</v>
      </c>
      <c r="AD520" t="str">
        <f t="shared" si="78"/>
        <v>Asdemar</v>
      </c>
      <c r="AE520" t="s">
        <v>22</v>
      </c>
      <c r="AF520" t="s">
        <v>23</v>
      </c>
      <c r="AG520" t="s">
        <v>26</v>
      </c>
      <c r="AH520" t="s">
        <v>2348</v>
      </c>
      <c r="AI520" s="13">
        <f t="shared" si="79"/>
        <v>14</v>
      </c>
      <c r="AJ520" s="13">
        <f t="shared" si="80"/>
        <v>1</v>
      </c>
      <c r="AK520" s="21">
        <v>1</v>
      </c>
      <c r="AM520" t="s">
        <v>2154</v>
      </c>
      <c r="AN520" t="str">
        <f t="shared" si="74"/>
        <v>R19</v>
      </c>
      <c r="AO520" s="20" t="str">
        <f t="shared" si="75"/>
        <v>FINES_R19</v>
      </c>
      <c r="AP520" s="25">
        <f t="shared" si="81"/>
        <v>7.6670877635478973E-2</v>
      </c>
      <c r="AQ520" s="24" t="str">
        <f>+IFERROR(VLOOKUP(Y520,#REF!,2,FALSE),"-")</f>
        <v>-</v>
      </c>
      <c r="AR520" s="13" t="s">
        <v>2394</v>
      </c>
      <c r="AS520" t="s">
        <v>2397</v>
      </c>
      <c r="AT520" t="str">
        <f t="shared" si="82"/>
        <v>Catamarca - 4256 e/ Vieytes y Juan Jose Paso - Mar Del Plata</v>
      </c>
    </row>
    <row r="521" spans="1:46" ht="15.75" thickBot="1" x14ac:dyDescent="0.3">
      <c r="A521" s="47">
        <v>19</v>
      </c>
      <c r="B521" s="47" t="s">
        <v>678</v>
      </c>
      <c r="C521" s="47" t="s">
        <v>2378</v>
      </c>
      <c r="D521" s="47" t="s">
        <v>723</v>
      </c>
      <c r="E521" s="47" t="s">
        <v>724</v>
      </c>
      <c r="F521" s="47" t="s">
        <v>4835</v>
      </c>
      <c r="G521" s="47" t="s">
        <v>4836</v>
      </c>
      <c r="H521" s="47" t="s">
        <v>4837</v>
      </c>
      <c r="I521" s="47" t="s">
        <v>2414</v>
      </c>
      <c r="J521" s="47"/>
      <c r="K521" s="47" t="s">
        <v>13442</v>
      </c>
      <c r="L521" s="47">
        <v>0.30705529451370239</v>
      </c>
      <c r="M521" s="47">
        <v>-38.000377997755997</v>
      </c>
      <c r="N521" s="47">
        <v>-57.587428985903003</v>
      </c>
      <c r="O521" s="47" t="s">
        <v>15625</v>
      </c>
      <c r="P521" s="47">
        <v>1</v>
      </c>
      <c r="Q521">
        <v>20</v>
      </c>
      <c r="S521" s="23" t="s">
        <v>2347</v>
      </c>
      <c r="T521" t="str">
        <f t="shared" si="76"/>
        <v>19</v>
      </c>
      <c r="V521" t="str">
        <f>+VLOOKUP(B521,MARCO!E:E,1,FALSE)</f>
        <v>General Pueyrredón</v>
      </c>
      <c r="W521" t="s">
        <v>134</v>
      </c>
      <c r="X521" t="s">
        <v>134</v>
      </c>
      <c r="Y521" t="str">
        <f t="shared" si="77"/>
        <v>R 19 - D 43 - 451 - 3422</v>
      </c>
      <c r="Z521" t="s">
        <v>20</v>
      </c>
      <c r="AA521" t="s">
        <v>2349</v>
      </c>
      <c r="AB521" t="s">
        <v>21</v>
      </c>
      <c r="AD521" t="str">
        <f t="shared" si="78"/>
        <v>Madre America</v>
      </c>
      <c r="AE521" t="s">
        <v>22</v>
      </c>
      <c r="AF521" t="s">
        <v>23</v>
      </c>
      <c r="AG521" t="s">
        <v>26</v>
      </c>
      <c r="AH521" t="s">
        <v>2348</v>
      </c>
      <c r="AI521" s="13">
        <f t="shared" si="79"/>
        <v>20</v>
      </c>
      <c r="AJ521" s="13">
        <f t="shared" si="80"/>
        <v>1</v>
      </c>
      <c r="AK521" s="21">
        <v>1</v>
      </c>
      <c r="AM521" t="s">
        <v>2154</v>
      </c>
      <c r="AN521" t="str">
        <f t="shared" si="74"/>
        <v>R19</v>
      </c>
      <c r="AO521" s="20" t="str">
        <f t="shared" si="75"/>
        <v>FINES_R19</v>
      </c>
      <c r="AP521" s="25">
        <f t="shared" si="81"/>
        <v>0.30705529451370239</v>
      </c>
      <c r="AQ521" s="24" t="str">
        <f>+IFERROR(VLOOKUP(Y521,#REF!,2,FALSE),"-")</f>
        <v>-</v>
      </c>
      <c r="AR521" s="13" t="s">
        <v>2394</v>
      </c>
      <c r="AS521" t="s">
        <v>2397</v>
      </c>
      <c r="AT521" t="str">
        <f t="shared" si="82"/>
        <v>Saavedra - 5400 e/ Chile - Mar Del Plata</v>
      </c>
    </row>
    <row r="522" spans="1:46" ht="15.75" thickBot="1" x14ac:dyDescent="0.3">
      <c r="A522" s="47">
        <v>19</v>
      </c>
      <c r="B522" s="47" t="s">
        <v>678</v>
      </c>
      <c r="C522" s="47" t="s">
        <v>2378</v>
      </c>
      <c r="D522" s="47" t="s">
        <v>723</v>
      </c>
      <c r="E522" s="47" t="s">
        <v>724</v>
      </c>
      <c r="F522" s="47" t="s">
        <v>4839</v>
      </c>
      <c r="G522" s="47" t="s">
        <v>4840</v>
      </c>
      <c r="H522" s="47" t="s">
        <v>4841</v>
      </c>
      <c r="I522" s="47" t="s">
        <v>2414</v>
      </c>
      <c r="J522" s="47"/>
      <c r="K522" s="47" t="s">
        <v>13443</v>
      </c>
      <c r="L522" s="47">
        <v>0.7588687539100647</v>
      </c>
      <c r="M522" s="47">
        <v>-38.020364520149002</v>
      </c>
      <c r="N522" s="47">
        <v>-57.616816189893001</v>
      </c>
      <c r="O522" s="47" t="s">
        <v>15626</v>
      </c>
      <c r="P522" s="47">
        <v>3</v>
      </c>
      <c r="Q522">
        <v>103</v>
      </c>
      <c r="S522" s="23" t="s">
        <v>2347</v>
      </c>
      <c r="T522" t="str">
        <f t="shared" si="76"/>
        <v>19</v>
      </c>
      <c r="V522" t="str">
        <f>+VLOOKUP(B522,MARCO!E:E,1,FALSE)</f>
        <v>General Pueyrredón</v>
      </c>
      <c r="W522" t="s">
        <v>134</v>
      </c>
      <c r="X522" t="s">
        <v>134</v>
      </c>
      <c r="Y522" t="str">
        <f t="shared" si="77"/>
        <v>R 19 - D 43 - 451 - 0417</v>
      </c>
      <c r="Z522" t="s">
        <v>20</v>
      </c>
      <c r="AA522" t="s">
        <v>2349</v>
      </c>
      <c r="AB522" t="s">
        <v>21</v>
      </c>
      <c r="AD522" t="str">
        <f t="shared" si="78"/>
        <v>Sociedad De Fomento Las Heras</v>
      </c>
      <c r="AE522" t="s">
        <v>22</v>
      </c>
      <c r="AF522" t="s">
        <v>23</v>
      </c>
      <c r="AG522" t="s">
        <v>26</v>
      </c>
      <c r="AH522" t="s">
        <v>2348</v>
      </c>
      <c r="AI522" s="13">
        <f t="shared" si="79"/>
        <v>103</v>
      </c>
      <c r="AJ522" s="13">
        <f t="shared" si="80"/>
        <v>3</v>
      </c>
      <c r="AK522" s="21">
        <v>1</v>
      </c>
      <c r="AM522" t="s">
        <v>2154</v>
      </c>
      <c r="AN522" t="str">
        <f t="shared" si="74"/>
        <v>R19</v>
      </c>
      <c r="AO522" s="20" t="str">
        <f t="shared" si="75"/>
        <v>FINES_R19</v>
      </c>
      <c r="AP522" s="25">
        <f t="shared" si="81"/>
        <v>0.7588687539100647</v>
      </c>
      <c r="AQ522" s="24" t="str">
        <f>+IFERROR(VLOOKUP(Y522,#REF!,2,FALSE),"-")</f>
        <v>-</v>
      </c>
      <c r="AR522" s="13" t="s">
        <v>2394</v>
      </c>
      <c r="AS522" t="s">
        <v>2398</v>
      </c>
      <c r="AT522" t="str">
        <f t="shared" si="82"/>
        <v>Heguilor - 2745 e/ William Morris y Gutemberg - Mar Del Plata</v>
      </c>
    </row>
    <row r="523" spans="1:46" ht="15.75" thickBot="1" x14ac:dyDescent="0.3">
      <c r="A523" s="47">
        <v>19</v>
      </c>
      <c r="B523" s="47" t="s">
        <v>678</v>
      </c>
      <c r="C523" s="47" t="s">
        <v>2378</v>
      </c>
      <c r="D523" s="47" t="s">
        <v>723</v>
      </c>
      <c r="E523" s="47" t="s">
        <v>724</v>
      </c>
      <c r="F523" s="47" t="s">
        <v>4843</v>
      </c>
      <c r="G523" s="47" t="s">
        <v>4844</v>
      </c>
      <c r="H523" s="47" t="s">
        <v>4845</v>
      </c>
      <c r="I523" s="47" t="s">
        <v>2414</v>
      </c>
      <c r="J523" s="47"/>
      <c r="K523" s="47" t="s">
        <v>13444</v>
      </c>
      <c r="L523" s="47">
        <v>0.23481015861034391</v>
      </c>
      <c r="M523" s="47">
        <v>-37.959145142475002</v>
      </c>
      <c r="N523" s="47">
        <v>-57.576486904949</v>
      </c>
      <c r="O523" s="47" t="s">
        <v>15627</v>
      </c>
      <c r="P523" s="47">
        <v>3</v>
      </c>
      <c r="Q523">
        <v>114</v>
      </c>
      <c r="S523" s="23" t="s">
        <v>2347</v>
      </c>
      <c r="T523" t="str">
        <f t="shared" si="76"/>
        <v>19</v>
      </c>
      <c r="V523" t="str">
        <f>+VLOOKUP(B523,MARCO!E:E,1,FALSE)</f>
        <v>General Pueyrredón</v>
      </c>
      <c r="W523" t="s">
        <v>134</v>
      </c>
      <c r="X523" t="s">
        <v>134</v>
      </c>
      <c r="Y523" t="str">
        <f t="shared" si="77"/>
        <v>R 19 - D 43 - 451 - 2242</v>
      </c>
      <c r="Z523" t="s">
        <v>20</v>
      </c>
      <c r="AA523" t="s">
        <v>2349</v>
      </c>
      <c r="AB523" t="s">
        <v>21</v>
      </c>
      <c r="AD523" t="str">
        <f t="shared" si="78"/>
        <v>AsociaciÓn De Fomento Barrio Parque Los Pinares</v>
      </c>
      <c r="AE523" t="s">
        <v>22</v>
      </c>
      <c r="AF523" t="s">
        <v>23</v>
      </c>
      <c r="AG523" t="s">
        <v>26</v>
      </c>
      <c r="AH523" t="s">
        <v>2348</v>
      </c>
      <c r="AI523" s="13">
        <f t="shared" si="79"/>
        <v>114</v>
      </c>
      <c r="AJ523" s="13">
        <f t="shared" si="80"/>
        <v>3</v>
      </c>
      <c r="AK523" s="21">
        <v>1</v>
      </c>
      <c r="AM523" t="s">
        <v>2154</v>
      </c>
      <c r="AN523" t="str">
        <f t="shared" si="74"/>
        <v>R19</v>
      </c>
      <c r="AO523" s="20" t="str">
        <f t="shared" si="75"/>
        <v>FINES_R19</v>
      </c>
      <c r="AP523" s="25">
        <f t="shared" si="81"/>
        <v>0.23481015861034391</v>
      </c>
      <c r="AQ523" s="24" t="str">
        <f>+IFERROR(VLOOKUP(Y523,#REF!,2,FALSE),"-")</f>
        <v>-</v>
      </c>
      <c r="AR523" s="13" t="s">
        <v>2394</v>
      </c>
      <c r="AS523" t="s">
        <v>2398</v>
      </c>
      <c r="AT523" t="str">
        <f t="shared" si="82"/>
        <v>Juan Bautista De La Salle - 545 e/ Florisbelo Acosta y Juan Angel PeÑa - Mar Del Plata</v>
      </c>
    </row>
    <row r="524" spans="1:46" ht="15.75" thickBot="1" x14ac:dyDescent="0.3">
      <c r="A524" s="47">
        <v>19</v>
      </c>
      <c r="B524" s="47" t="s">
        <v>678</v>
      </c>
      <c r="C524" s="47" t="s">
        <v>2378</v>
      </c>
      <c r="D524" s="47" t="s">
        <v>723</v>
      </c>
      <c r="E524" s="47" t="s">
        <v>724</v>
      </c>
      <c r="F524" s="47" t="s">
        <v>4847</v>
      </c>
      <c r="G524" s="47" t="s">
        <v>4848</v>
      </c>
      <c r="H524" s="47" t="s">
        <v>4849</v>
      </c>
      <c r="I524" s="47" t="s">
        <v>2414</v>
      </c>
      <c r="J524" s="47"/>
      <c r="K524" s="47" t="s">
        <v>13445</v>
      </c>
      <c r="L524" s="47">
        <v>0.52134686708450317</v>
      </c>
      <c r="M524" s="47">
        <v>-38.102714300000002</v>
      </c>
      <c r="N524" s="47">
        <v>-57.573447399999999</v>
      </c>
      <c r="O524" s="47" t="s">
        <v>15628</v>
      </c>
      <c r="P524" s="47">
        <v>1</v>
      </c>
      <c r="Q524">
        <v>13</v>
      </c>
      <c r="S524" s="23" t="s">
        <v>2347</v>
      </c>
      <c r="T524" t="str">
        <f t="shared" si="76"/>
        <v>19</v>
      </c>
      <c r="V524" t="str">
        <f>+VLOOKUP(B524,MARCO!E:E,1,FALSE)</f>
        <v>General Pueyrredón</v>
      </c>
      <c r="W524" t="s">
        <v>134</v>
      </c>
      <c r="X524" t="s">
        <v>134</v>
      </c>
      <c r="Y524" t="str">
        <f t="shared" si="77"/>
        <v>R 19 - D 43 - 451 - 3176</v>
      </c>
      <c r="Z524" t="s">
        <v>20</v>
      </c>
      <c r="AA524" t="s">
        <v>2349</v>
      </c>
      <c r="AB524" t="s">
        <v>21</v>
      </c>
      <c r="AD524" t="str">
        <f t="shared" si="78"/>
        <v>Centro Cultural PucarÁ</v>
      </c>
      <c r="AE524" t="s">
        <v>22</v>
      </c>
      <c r="AF524" t="s">
        <v>23</v>
      </c>
      <c r="AG524" t="s">
        <v>26</v>
      </c>
      <c r="AH524" t="s">
        <v>2348</v>
      </c>
      <c r="AI524" s="13">
        <f t="shared" si="79"/>
        <v>13</v>
      </c>
      <c r="AJ524" s="13">
        <f t="shared" si="80"/>
        <v>1</v>
      </c>
      <c r="AK524" s="21">
        <v>1</v>
      </c>
      <c r="AM524" t="s">
        <v>2154</v>
      </c>
      <c r="AN524" t="str">
        <f t="shared" si="74"/>
        <v>R19</v>
      </c>
      <c r="AO524" s="20" t="str">
        <f t="shared" si="75"/>
        <v>FINES_R19</v>
      </c>
      <c r="AP524" s="25">
        <f t="shared" si="81"/>
        <v>0.52134686708450317</v>
      </c>
      <c r="AQ524" s="24" t="str">
        <f>+IFERROR(VLOOKUP(Y524,#REF!,2,FALSE),"-")</f>
        <v>-</v>
      </c>
      <c r="AR524" s="13" t="s">
        <v>2394</v>
      </c>
      <c r="AS524" t="s">
        <v>2397</v>
      </c>
      <c r="AT524" t="str">
        <f t="shared" si="82"/>
        <v>Calle 2 Bis - 399-499 - Mar Del Plata</v>
      </c>
    </row>
    <row r="525" spans="1:46" ht="15.75" thickBot="1" x14ac:dyDescent="0.3">
      <c r="A525" s="47">
        <v>19</v>
      </c>
      <c r="B525" s="47" t="s">
        <v>678</v>
      </c>
      <c r="C525" s="47" t="s">
        <v>2378</v>
      </c>
      <c r="D525" s="47" t="s">
        <v>723</v>
      </c>
      <c r="E525" s="47" t="s">
        <v>724</v>
      </c>
      <c r="F525" s="47" t="s">
        <v>4851</v>
      </c>
      <c r="G525" s="47" t="s">
        <v>4852</v>
      </c>
      <c r="H525" s="47" t="s">
        <v>4853</v>
      </c>
      <c r="I525" s="47" t="s">
        <v>2414</v>
      </c>
      <c r="J525" s="47"/>
      <c r="K525" s="47" t="s">
        <v>13446</v>
      </c>
      <c r="L525" s="47">
        <v>0.48201799392700201</v>
      </c>
      <c r="M525" s="47">
        <v>-38.037489420687997</v>
      </c>
      <c r="N525" s="47">
        <v>-57.585327290007399</v>
      </c>
      <c r="O525" s="47" t="s">
        <v>15629</v>
      </c>
      <c r="P525" s="47">
        <v>4</v>
      </c>
      <c r="Q525">
        <v>101</v>
      </c>
      <c r="S525" s="23" t="s">
        <v>2347</v>
      </c>
      <c r="T525" t="str">
        <f t="shared" si="76"/>
        <v>19</v>
      </c>
      <c r="V525" t="str">
        <f>+VLOOKUP(B525,MARCO!E:E,1,FALSE)</f>
        <v>General Pueyrredón</v>
      </c>
      <c r="W525" t="s">
        <v>134</v>
      </c>
      <c r="X525" t="s">
        <v>134</v>
      </c>
      <c r="Y525" t="str">
        <f t="shared" si="77"/>
        <v>R 19 - D 43 - 451 - 2197</v>
      </c>
      <c r="Z525" t="s">
        <v>20</v>
      </c>
      <c r="AA525" t="s">
        <v>2349</v>
      </c>
      <c r="AB525" t="s">
        <v>21</v>
      </c>
      <c r="AD525" t="str">
        <f t="shared" si="78"/>
        <v>E.e.s. N°62</v>
      </c>
      <c r="AE525" t="s">
        <v>22</v>
      </c>
      <c r="AF525" t="s">
        <v>23</v>
      </c>
      <c r="AG525" t="s">
        <v>26</v>
      </c>
      <c r="AH525" t="s">
        <v>2348</v>
      </c>
      <c r="AI525" s="13">
        <f t="shared" si="79"/>
        <v>101</v>
      </c>
      <c r="AJ525" s="13">
        <f t="shared" si="80"/>
        <v>4</v>
      </c>
      <c r="AK525" s="21">
        <v>1</v>
      </c>
      <c r="AM525" t="s">
        <v>2154</v>
      </c>
      <c r="AN525" t="str">
        <f t="shared" si="74"/>
        <v>R19</v>
      </c>
      <c r="AO525" s="20" t="str">
        <f t="shared" si="75"/>
        <v>FINES_R19</v>
      </c>
      <c r="AP525" s="25">
        <f t="shared" si="81"/>
        <v>0.48201799392700201</v>
      </c>
      <c r="AQ525" s="24" t="str">
        <f>+IFERROR(VLOOKUP(Y525,#REF!,2,FALSE),"-")</f>
        <v>-</v>
      </c>
      <c r="AR525" s="13" t="s">
        <v>2394</v>
      </c>
      <c r="AS525" t="s">
        <v>2398</v>
      </c>
      <c r="AT525" t="str">
        <f t="shared" si="82"/>
        <v>Dellepiane - 2201 e/ Puan - Mar Del Plata</v>
      </c>
    </row>
    <row r="526" spans="1:46" ht="15.75" thickBot="1" x14ac:dyDescent="0.3">
      <c r="A526" s="47">
        <v>19</v>
      </c>
      <c r="B526" s="47" t="s">
        <v>678</v>
      </c>
      <c r="C526" s="47" t="s">
        <v>2378</v>
      </c>
      <c r="D526" s="47" t="s">
        <v>723</v>
      </c>
      <c r="E526" s="47" t="s">
        <v>724</v>
      </c>
      <c r="F526" s="47" t="s">
        <v>4855</v>
      </c>
      <c r="G526" s="47" t="s">
        <v>4856</v>
      </c>
      <c r="H526" s="47" t="s">
        <v>4857</v>
      </c>
      <c r="I526" s="47" t="s">
        <v>2414</v>
      </c>
      <c r="J526" s="47"/>
      <c r="K526" s="47" t="s">
        <v>13447</v>
      </c>
      <c r="L526" s="47">
        <v>0.2456509917974472</v>
      </c>
      <c r="M526" s="47">
        <v>-37.978921378206401</v>
      </c>
      <c r="N526" s="47">
        <v>-57.568090134536497</v>
      </c>
      <c r="O526" s="47" t="s">
        <v>15630</v>
      </c>
      <c r="P526" s="47">
        <v>1</v>
      </c>
      <c r="Q526">
        <v>39</v>
      </c>
      <c r="S526" s="23" t="s">
        <v>2347</v>
      </c>
      <c r="T526" t="str">
        <f t="shared" si="76"/>
        <v>19</v>
      </c>
      <c r="V526" t="str">
        <f>+VLOOKUP(B526,MARCO!E:E,1,FALSE)</f>
        <v>General Pueyrredón</v>
      </c>
      <c r="W526" t="s">
        <v>134</v>
      </c>
      <c r="X526" t="s">
        <v>134</v>
      </c>
      <c r="Y526" t="str">
        <f t="shared" si="77"/>
        <v>R 19 - D 43 - 451 - 2173</v>
      </c>
      <c r="Z526" t="s">
        <v>20</v>
      </c>
      <c r="AA526" t="s">
        <v>2349</v>
      </c>
      <c r="AB526" t="s">
        <v>21</v>
      </c>
      <c r="AD526" t="str">
        <f t="shared" si="78"/>
        <v>E.e.s.t. N°1</v>
      </c>
      <c r="AE526" t="s">
        <v>22</v>
      </c>
      <c r="AF526" t="s">
        <v>23</v>
      </c>
      <c r="AG526" t="s">
        <v>26</v>
      </c>
      <c r="AH526" t="s">
        <v>2348</v>
      </c>
      <c r="AI526" s="13">
        <f t="shared" si="79"/>
        <v>39</v>
      </c>
      <c r="AJ526" s="13">
        <f t="shared" si="80"/>
        <v>1</v>
      </c>
      <c r="AK526" s="21">
        <v>1</v>
      </c>
      <c r="AM526" t="s">
        <v>2154</v>
      </c>
      <c r="AN526" t="str">
        <f t="shared" si="74"/>
        <v>R19</v>
      </c>
      <c r="AO526" s="20" t="str">
        <f t="shared" si="75"/>
        <v>FINES_R19</v>
      </c>
      <c r="AP526" s="25">
        <f t="shared" si="81"/>
        <v>0.2456509917974472</v>
      </c>
      <c r="AQ526" s="24" t="str">
        <f>+IFERROR(VLOOKUP(Y526,#REF!,2,FALSE),"-")</f>
        <v>-</v>
      </c>
      <c r="AR526" s="13" t="s">
        <v>2394</v>
      </c>
      <c r="AS526" t="s">
        <v>2398</v>
      </c>
      <c r="AT526" t="str">
        <f t="shared" si="82"/>
        <v>Calle 12 - 3384 e/ Bermejo y Acha - Mar Del Plata</v>
      </c>
    </row>
    <row r="527" spans="1:46" ht="15.75" thickBot="1" x14ac:dyDescent="0.3">
      <c r="A527" s="47">
        <v>19</v>
      </c>
      <c r="B527" s="47" t="s">
        <v>678</v>
      </c>
      <c r="C527" s="47" t="s">
        <v>2378</v>
      </c>
      <c r="D527" s="47" t="s">
        <v>723</v>
      </c>
      <c r="E527" s="47" t="s">
        <v>724</v>
      </c>
      <c r="F527" s="47" t="s">
        <v>4859</v>
      </c>
      <c r="G527" s="47" t="s">
        <v>4860</v>
      </c>
      <c r="H527" s="47" t="s">
        <v>4861</v>
      </c>
      <c r="I527" s="47" t="s">
        <v>2414</v>
      </c>
      <c r="J527" s="47" t="s">
        <v>4863</v>
      </c>
      <c r="K527" s="47" t="s">
        <v>13448</v>
      </c>
      <c r="L527" s="47">
        <v>8.861628919839859E-2</v>
      </c>
      <c r="M527" s="47">
        <v>-38.008118098605003</v>
      </c>
      <c r="N527" s="47">
        <v>-57.560929431376003</v>
      </c>
      <c r="O527" s="47" t="s">
        <v>15631</v>
      </c>
      <c r="P527" s="47">
        <v>4</v>
      </c>
      <c r="Q527">
        <v>122</v>
      </c>
      <c r="S527" s="23" t="s">
        <v>2347</v>
      </c>
      <c r="T527" t="str">
        <f t="shared" si="76"/>
        <v>19</v>
      </c>
      <c r="V527" t="str">
        <f>+VLOOKUP(B527,MARCO!E:E,1,FALSE)</f>
        <v>General Pueyrredón</v>
      </c>
      <c r="W527" t="s">
        <v>134</v>
      </c>
      <c r="X527" t="s">
        <v>134</v>
      </c>
      <c r="Y527" t="str">
        <f t="shared" si="77"/>
        <v>R 19 - D 43 - 451 - 0397</v>
      </c>
      <c r="Z527" t="s">
        <v>20</v>
      </c>
      <c r="AA527" t="s">
        <v>2349</v>
      </c>
      <c r="AB527" t="s">
        <v>21</v>
      </c>
      <c r="AD527" t="str">
        <f t="shared" si="78"/>
        <v>Iglesia De La UniÓn</v>
      </c>
      <c r="AE527" t="s">
        <v>22</v>
      </c>
      <c r="AF527" t="s">
        <v>23</v>
      </c>
      <c r="AG527" t="s">
        <v>26</v>
      </c>
      <c r="AH527" t="s">
        <v>2348</v>
      </c>
      <c r="AI527" s="13">
        <f t="shared" si="79"/>
        <v>122</v>
      </c>
      <c r="AJ527" s="13">
        <f t="shared" si="80"/>
        <v>4</v>
      </c>
      <c r="AK527" s="21">
        <v>1</v>
      </c>
      <c r="AM527" t="s">
        <v>2154</v>
      </c>
      <c r="AN527" t="str">
        <f t="shared" si="74"/>
        <v>R19</v>
      </c>
      <c r="AO527" s="20" t="str">
        <f t="shared" si="75"/>
        <v>FINES_R19</v>
      </c>
      <c r="AP527" s="25">
        <f t="shared" si="81"/>
        <v>8.861628919839859E-2</v>
      </c>
      <c r="AQ527" s="24" t="str">
        <f>+IFERROR(VLOOKUP(Y527,#REF!,2,FALSE),"-")</f>
        <v>-</v>
      </c>
      <c r="AR527" s="13" t="s">
        <v>2394</v>
      </c>
      <c r="AS527" t="s">
        <v>2397</v>
      </c>
      <c r="AT527" t="str">
        <f t="shared" si="82"/>
        <v>Catamarca - 3142 e/ Avellaneda y San Lorenzo - Mar Del Plata</v>
      </c>
    </row>
    <row r="528" spans="1:46" ht="15.75" thickBot="1" x14ac:dyDescent="0.3">
      <c r="A528" s="47">
        <v>19</v>
      </c>
      <c r="B528" s="47" t="s">
        <v>678</v>
      </c>
      <c r="C528" s="47" t="s">
        <v>2378</v>
      </c>
      <c r="D528" s="47" t="s">
        <v>723</v>
      </c>
      <c r="E528" s="47" t="s">
        <v>724</v>
      </c>
      <c r="F528" s="47" t="s">
        <v>4864</v>
      </c>
      <c r="G528" s="47" t="s">
        <v>4865</v>
      </c>
      <c r="H528" s="47" t="s">
        <v>4866</v>
      </c>
      <c r="I528" s="47" t="s">
        <v>2414</v>
      </c>
      <c r="J528" s="47" t="s">
        <v>4863</v>
      </c>
      <c r="K528" s="47" t="s">
        <v>13449</v>
      </c>
      <c r="L528" s="47">
        <v>0.36482429504394531</v>
      </c>
      <c r="M528" s="47">
        <v>-38.069143699999998</v>
      </c>
      <c r="N528" s="47">
        <v>-57.5651686</v>
      </c>
      <c r="O528" s="47" t="s">
        <v>15632</v>
      </c>
      <c r="P528" s="47">
        <v>1</v>
      </c>
      <c r="Q528">
        <v>20</v>
      </c>
      <c r="S528" s="23" t="s">
        <v>2347</v>
      </c>
      <c r="T528" t="str">
        <f t="shared" si="76"/>
        <v>19</v>
      </c>
      <c r="V528" t="str">
        <f>+VLOOKUP(B528,MARCO!E:E,1,FALSE)</f>
        <v>General Pueyrredón</v>
      </c>
      <c r="W528" t="s">
        <v>134</v>
      </c>
      <c r="X528" t="s">
        <v>134</v>
      </c>
      <c r="Y528" t="str">
        <f t="shared" si="77"/>
        <v>R 19 - D 43 - 451 - 2171</v>
      </c>
      <c r="Z528" t="s">
        <v>20</v>
      </c>
      <c r="AA528" t="s">
        <v>2349</v>
      </c>
      <c r="AB528" t="s">
        <v>21</v>
      </c>
      <c r="AD528" t="str">
        <f t="shared" si="78"/>
        <v>Sociedad De Fomento JardÍn Peralta Ramos</v>
      </c>
      <c r="AE528" t="s">
        <v>22</v>
      </c>
      <c r="AF528" t="s">
        <v>23</v>
      </c>
      <c r="AG528" t="s">
        <v>26</v>
      </c>
      <c r="AH528" t="s">
        <v>2348</v>
      </c>
      <c r="AI528" s="13">
        <f t="shared" si="79"/>
        <v>20</v>
      </c>
      <c r="AJ528" s="13">
        <f t="shared" si="80"/>
        <v>1</v>
      </c>
      <c r="AK528" s="21">
        <v>1</v>
      </c>
      <c r="AM528" t="s">
        <v>2154</v>
      </c>
      <c r="AN528" t="str">
        <f t="shared" si="74"/>
        <v>R19</v>
      </c>
      <c r="AO528" s="20" t="str">
        <f t="shared" si="75"/>
        <v>FINES_R19</v>
      </c>
      <c r="AP528" s="25">
        <f t="shared" si="81"/>
        <v>0.36482429504394531</v>
      </c>
      <c r="AQ528" s="24" t="str">
        <f>+IFERROR(VLOOKUP(Y528,#REF!,2,FALSE),"-")</f>
        <v>-</v>
      </c>
      <c r="AR528" s="13" t="s">
        <v>2394</v>
      </c>
      <c r="AS528" t="s">
        <v>2398</v>
      </c>
      <c r="AT528" t="str">
        <f t="shared" si="82"/>
        <v>La Golondrina - 136 e/ Calle 141 y Piedrabuena - Mar Del Plata</v>
      </c>
    </row>
    <row r="529" spans="1:46" ht="15.75" thickBot="1" x14ac:dyDescent="0.3">
      <c r="A529" s="47">
        <v>19</v>
      </c>
      <c r="B529" s="47" t="s">
        <v>678</v>
      </c>
      <c r="C529" s="47" t="s">
        <v>2378</v>
      </c>
      <c r="D529" s="47" t="s">
        <v>723</v>
      </c>
      <c r="E529" s="47" t="s">
        <v>724</v>
      </c>
      <c r="F529" s="47" t="s">
        <v>4868</v>
      </c>
      <c r="G529" s="47" t="s">
        <v>4869</v>
      </c>
      <c r="H529" s="47" t="s">
        <v>4870</v>
      </c>
      <c r="I529" s="47" t="s">
        <v>2414</v>
      </c>
      <c r="J529" s="47" t="s">
        <v>4863</v>
      </c>
      <c r="K529" s="47" t="s">
        <v>13450</v>
      </c>
      <c r="L529" s="47">
        <v>0.62683635950088501</v>
      </c>
      <c r="M529" s="47">
        <v>-37.895105999999998</v>
      </c>
      <c r="N529" s="47">
        <v>-57.539153499999998</v>
      </c>
      <c r="O529" s="47" t="s">
        <v>15633</v>
      </c>
      <c r="P529" s="47">
        <v>2</v>
      </c>
      <c r="Q529">
        <v>59</v>
      </c>
      <c r="S529" s="23" t="s">
        <v>2347</v>
      </c>
      <c r="T529" t="str">
        <f t="shared" si="76"/>
        <v>19</v>
      </c>
      <c r="V529" t="str">
        <f>+VLOOKUP(B529,MARCO!E:E,1,FALSE)</f>
        <v>General Pueyrredón</v>
      </c>
      <c r="W529" t="s">
        <v>134</v>
      </c>
      <c r="X529" t="s">
        <v>134</v>
      </c>
      <c r="Y529" t="str">
        <f t="shared" si="77"/>
        <v>R 19 - D 43 - 451 - 3712</v>
      </c>
      <c r="Z529" t="s">
        <v>20</v>
      </c>
      <c r="AA529" t="s">
        <v>2349</v>
      </c>
      <c r="AB529" t="s">
        <v>21</v>
      </c>
      <c r="AD529" t="str">
        <f t="shared" si="78"/>
        <v>Polideportivo Camet</v>
      </c>
      <c r="AE529" t="s">
        <v>22</v>
      </c>
      <c r="AF529" t="s">
        <v>23</v>
      </c>
      <c r="AG529" t="s">
        <v>26</v>
      </c>
      <c r="AH529" t="s">
        <v>2348</v>
      </c>
      <c r="AI529" s="13">
        <f t="shared" si="79"/>
        <v>59</v>
      </c>
      <c r="AJ529" s="13">
        <f t="shared" si="80"/>
        <v>2</v>
      </c>
      <c r="AK529" s="21">
        <v>1</v>
      </c>
      <c r="AM529" t="s">
        <v>2154</v>
      </c>
      <c r="AN529" t="str">
        <f t="shared" si="74"/>
        <v>R19</v>
      </c>
      <c r="AO529" s="20" t="str">
        <f t="shared" si="75"/>
        <v>FINES_R19</v>
      </c>
      <c r="AP529" s="25">
        <f t="shared" si="81"/>
        <v>0.62683635950088501</v>
      </c>
      <c r="AQ529" s="24" t="str">
        <f>+IFERROR(VLOOKUP(Y529,#REF!,2,FALSE),"-")</f>
        <v>-</v>
      </c>
      <c r="AR529" s="13" t="s">
        <v>2394</v>
      </c>
      <c r="AS529" t="s">
        <v>2398</v>
      </c>
      <c r="AT529" t="str">
        <f t="shared" si="82"/>
        <v>Isla Candelaria - 1228 - Mar Del Plata</v>
      </c>
    </row>
    <row r="530" spans="1:46" ht="15.75" thickBot="1" x14ac:dyDescent="0.3">
      <c r="A530" s="47">
        <v>19</v>
      </c>
      <c r="B530" s="47" t="s">
        <v>678</v>
      </c>
      <c r="C530" s="47" t="s">
        <v>2378</v>
      </c>
      <c r="D530" s="47" t="s">
        <v>723</v>
      </c>
      <c r="E530" s="47" t="s">
        <v>724</v>
      </c>
      <c r="F530" s="47" t="s">
        <v>4872</v>
      </c>
      <c r="G530" s="47" t="s">
        <v>4873</v>
      </c>
      <c r="H530" s="47" t="s">
        <v>4874</v>
      </c>
      <c r="I530" s="47" t="s">
        <v>2414</v>
      </c>
      <c r="J530" s="47" t="s">
        <v>4863</v>
      </c>
      <c r="K530" s="47" t="s">
        <v>13451</v>
      </c>
      <c r="L530" s="47">
        <v>0.43918505311012268</v>
      </c>
      <c r="M530" s="47">
        <v>-37.995098488403002</v>
      </c>
      <c r="N530" s="47">
        <v>-57.602819836514001</v>
      </c>
      <c r="O530" s="47" t="s">
        <v>15634</v>
      </c>
      <c r="P530" s="47">
        <v>1</v>
      </c>
      <c r="Q530">
        <v>9</v>
      </c>
      <c r="S530" s="23" t="s">
        <v>2347</v>
      </c>
      <c r="T530" t="str">
        <f t="shared" si="76"/>
        <v>19</v>
      </c>
      <c r="V530" t="str">
        <f>+VLOOKUP(B530,MARCO!E:E,1,FALSE)</f>
        <v>General Pueyrredón</v>
      </c>
      <c r="W530" t="s">
        <v>134</v>
      </c>
      <c r="X530" t="s">
        <v>134</v>
      </c>
      <c r="Y530" t="str">
        <f t="shared" si="77"/>
        <v>R 19 - D 43 - 451 - 0400</v>
      </c>
      <c r="Z530" t="s">
        <v>20</v>
      </c>
      <c r="AA530" t="s">
        <v>2349</v>
      </c>
      <c r="AB530" t="s">
        <v>21</v>
      </c>
      <c r="AD530" t="str">
        <f t="shared" si="78"/>
        <v>Higa</v>
      </c>
      <c r="AE530" t="s">
        <v>22</v>
      </c>
      <c r="AF530" t="s">
        <v>23</v>
      </c>
      <c r="AG530" t="s">
        <v>26</v>
      </c>
      <c r="AH530" t="s">
        <v>2348</v>
      </c>
      <c r="AI530" s="13">
        <f t="shared" si="79"/>
        <v>9</v>
      </c>
      <c r="AJ530" s="13">
        <f t="shared" si="80"/>
        <v>1</v>
      </c>
      <c r="AK530" s="21">
        <v>1</v>
      </c>
      <c r="AM530" t="s">
        <v>2154</v>
      </c>
      <c r="AN530" t="str">
        <f t="shared" si="74"/>
        <v>R19</v>
      </c>
      <c r="AO530" s="20" t="str">
        <f t="shared" si="75"/>
        <v>FINES_R19</v>
      </c>
      <c r="AP530" s="25">
        <f t="shared" si="81"/>
        <v>0.43918505311012268</v>
      </c>
      <c r="AQ530" s="24" t="str">
        <f>+IFERROR(VLOOKUP(Y530,#REF!,2,FALSE),"-")</f>
        <v>-</v>
      </c>
      <c r="AR530" s="13" t="s">
        <v>2394</v>
      </c>
      <c r="AS530" t="s">
        <v>2398</v>
      </c>
      <c r="AT530" t="str">
        <f t="shared" si="82"/>
        <v>Juan B Justo - 6701 e/ Fernandez J N - Mar Del Plata</v>
      </c>
    </row>
    <row r="531" spans="1:46" ht="15.75" thickBot="1" x14ac:dyDescent="0.3">
      <c r="A531" s="47">
        <v>19</v>
      </c>
      <c r="B531" s="47" t="s">
        <v>678</v>
      </c>
      <c r="C531" s="47" t="s">
        <v>2378</v>
      </c>
      <c r="D531" s="47" t="s">
        <v>723</v>
      </c>
      <c r="E531" s="47" t="s">
        <v>724</v>
      </c>
      <c r="F531" s="47" t="s">
        <v>4876</v>
      </c>
      <c r="G531" s="47" t="s">
        <v>4877</v>
      </c>
      <c r="H531" s="47" t="s">
        <v>4878</v>
      </c>
      <c r="I531" s="47" t="s">
        <v>2414</v>
      </c>
      <c r="J531" s="47" t="s">
        <v>4863</v>
      </c>
      <c r="K531" s="47" t="s">
        <v>13452</v>
      </c>
      <c r="L531" s="47">
        <v>0.73399698734283447</v>
      </c>
      <c r="M531" s="47">
        <v>-38.046483091295997</v>
      </c>
      <c r="N531" s="47">
        <v>-57.606720996523997</v>
      </c>
      <c r="O531" s="47" t="s">
        <v>15635</v>
      </c>
      <c r="P531" s="47">
        <v>1</v>
      </c>
      <c r="Q531">
        <v>17</v>
      </c>
      <c r="S531" s="23" t="s">
        <v>2347</v>
      </c>
      <c r="T531" t="str">
        <f t="shared" si="76"/>
        <v>19</v>
      </c>
      <c r="V531" t="str">
        <f>+VLOOKUP(B531,MARCO!E:E,1,FALSE)</f>
        <v>General Pueyrredón</v>
      </c>
      <c r="W531" t="s">
        <v>134</v>
      </c>
      <c r="X531" t="s">
        <v>134</v>
      </c>
      <c r="Y531" t="str">
        <f t="shared" si="77"/>
        <v>R 19 - D 43 - 451 - 4587</v>
      </c>
      <c r="Z531" t="s">
        <v>20</v>
      </c>
      <c r="AA531" t="s">
        <v>2349</v>
      </c>
      <c r="AB531" t="s">
        <v>21</v>
      </c>
      <c r="AD531" t="str">
        <f t="shared" si="78"/>
        <v>Capilla Nuestra SeÑora Del Milagro</v>
      </c>
      <c r="AE531" t="s">
        <v>22</v>
      </c>
      <c r="AF531" t="s">
        <v>23</v>
      </c>
      <c r="AG531" t="s">
        <v>26</v>
      </c>
      <c r="AH531" t="s">
        <v>2348</v>
      </c>
      <c r="AI531" s="13">
        <f t="shared" si="79"/>
        <v>17</v>
      </c>
      <c r="AJ531" s="13">
        <f t="shared" si="80"/>
        <v>1</v>
      </c>
      <c r="AK531" s="21">
        <v>1</v>
      </c>
      <c r="AM531" t="s">
        <v>2154</v>
      </c>
      <c r="AN531" t="str">
        <f t="shared" si="74"/>
        <v>R19</v>
      </c>
      <c r="AO531" s="20" t="str">
        <f t="shared" si="75"/>
        <v>FINES_R19</v>
      </c>
      <c r="AP531" s="25">
        <f t="shared" si="81"/>
        <v>0.73399698734283447</v>
      </c>
      <c r="AQ531" s="24" t="str">
        <f>+IFERROR(VLOOKUP(Y531,#REF!,2,FALSE),"-")</f>
        <v>-</v>
      </c>
      <c r="AR531" s="13" t="s">
        <v>2394</v>
      </c>
      <c r="AS531" t="s">
        <v>2398</v>
      </c>
      <c r="AT531" t="str">
        <f t="shared" si="82"/>
        <v>Ignacio Olan - 6587 e/ Casildo Villar - Mar Del Plata</v>
      </c>
    </row>
    <row r="532" spans="1:46" ht="15.75" thickBot="1" x14ac:dyDescent="0.3">
      <c r="A532" s="47">
        <v>19</v>
      </c>
      <c r="B532" s="47" t="s">
        <v>678</v>
      </c>
      <c r="C532" s="47" t="s">
        <v>2378</v>
      </c>
      <c r="D532" s="47" t="s">
        <v>723</v>
      </c>
      <c r="E532" s="47" t="s">
        <v>724</v>
      </c>
      <c r="F532" s="47" t="s">
        <v>4880</v>
      </c>
      <c r="G532" s="47" t="s">
        <v>4881</v>
      </c>
      <c r="H532" s="47" t="s">
        <v>4882</v>
      </c>
      <c r="I532" s="47" t="s">
        <v>2414</v>
      </c>
      <c r="J532" s="47" t="s">
        <v>4863</v>
      </c>
      <c r="K532" s="47" t="s">
        <v>13453</v>
      </c>
      <c r="L532" s="47">
        <v>0.59885740280151367</v>
      </c>
      <c r="M532" s="47">
        <v>-37.912264299999997</v>
      </c>
      <c r="N532" s="47">
        <v>-57.7830735</v>
      </c>
      <c r="O532" s="47" t="s">
        <v>15636</v>
      </c>
      <c r="P532" s="47">
        <v>3</v>
      </c>
      <c r="Q532">
        <v>63</v>
      </c>
      <c r="S532" s="23" t="s">
        <v>2347</v>
      </c>
      <c r="T532" t="str">
        <f t="shared" si="76"/>
        <v>19</v>
      </c>
      <c r="V532" t="str">
        <f>+VLOOKUP(B532,MARCO!E:E,1,FALSE)</f>
        <v>General Pueyrredón</v>
      </c>
      <c r="W532" t="s">
        <v>134</v>
      </c>
      <c r="X532" t="s">
        <v>134</v>
      </c>
      <c r="Y532" t="str">
        <f t="shared" si="77"/>
        <v>R 19 - D 43 - 451 - 3844</v>
      </c>
      <c r="Z532" t="s">
        <v>20</v>
      </c>
      <c r="AA532" t="s">
        <v>2349</v>
      </c>
      <c r="AB532" t="s">
        <v>21</v>
      </c>
      <c r="AD532" t="str">
        <f t="shared" si="78"/>
        <v>Sociedad De Fomento La Gloria De La Peregrina</v>
      </c>
      <c r="AE532" t="s">
        <v>22</v>
      </c>
      <c r="AF532" t="s">
        <v>23</v>
      </c>
      <c r="AG532" t="s">
        <v>26</v>
      </c>
      <c r="AH532" t="s">
        <v>2348</v>
      </c>
      <c r="AI532" s="13">
        <f t="shared" si="79"/>
        <v>63</v>
      </c>
      <c r="AJ532" s="13">
        <f t="shared" si="80"/>
        <v>3</v>
      </c>
      <c r="AK532" s="21">
        <v>1</v>
      </c>
      <c r="AM532" t="s">
        <v>2154</v>
      </c>
      <c r="AN532" t="str">
        <f t="shared" si="74"/>
        <v>R19</v>
      </c>
      <c r="AO532" s="20" t="str">
        <f t="shared" si="75"/>
        <v>FINES_R19</v>
      </c>
      <c r="AP532" s="25">
        <f t="shared" si="81"/>
        <v>0.59885740280151367</v>
      </c>
      <c r="AQ532" s="24" t="str">
        <f>+IFERROR(VLOOKUP(Y532,#REF!,2,FALSE),"-")</f>
        <v>-</v>
      </c>
      <c r="AR532" s="13" t="s">
        <v>2394</v>
      </c>
      <c r="AS532" t="s">
        <v>2398</v>
      </c>
      <c r="AT532" t="str">
        <f t="shared" si="82"/>
        <v>Rio Suquia - 1294 - Mar Del Plata</v>
      </c>
    </row>
    <row r="533" spans="1:46" ht="15.75" thickBot="1" x14ac:dyDescent="0.3">
      <c r="A533" s="47">
        <v>19</v>
      </c>
      <c r="B533" s="47" t="s">
        <v>678</v>
      </c>
      <c r="C533" s="47" t="s">
        <v>2378</v>
      </c>
      <c r="D533" s="47" t="s">
        <v>723</v>
      </c>
      <c r="E533" s="47" t="s">
        <v>724</v>
      </c>
      <c r="F533" s="47" t="s">
        <v>4886</v>
      </c>
      <c r="G533" s="47" t="s">
        <v>4887</v>
      </c>
      <c r="H533" s="47" t="s">
        <v>4888</v>
      </c>
      <c r="I533" s="47" t="s">
        <v>2414</v>
      </c>
      <c r="J533" s="47"/>
      <c r="K533" s="47" t="s">
        <v>13454</v>
      </c>
      <c r="L533" s="47">
        <v>0.54953098297119141</v>
      </c>
      <c r="M533" s="47">
        <v>-38.004401990986899</v>
      </c>
      <c r="N533" s="47">
        <v>-57.706420519662501</v>
      </c>
      <c r="O533" s="47" t="s">
        <v>15637</v>
      </c>
      <c r="P533" s="47">
        <v>3</v>
      </c>
      <c r="Q533">
        <v>77</v>
      </c>
      <c r="S533" s="23" t="s">
        <v>2347</v>
      </c>
      <c r="T533" t="str">
        <f t="shared" si="76"/>
        <v>19</v>
      </c>
      <c r="V533" t="str">
        <f>+VLOOKUP(B533,MARCO!E:E,1,FALSE)</f>
        <v>General Pueyrredón</v>
      </c>
      <c r="W533" t="s">
        <v>134</v>
      </c>
      <c r="X533" t="s">
        <v>134</v>
      </c>
      <c r="Y533" t="str">
        <f t="shared" si="77"/>
        <v>R 19 - D 43 - 451 - 2196</v>
      </c>
      <c r="Z533" t="s">
        <v>20</v>
      </c>
      <c r="AA533" t="s">
        <v>2349</v>
      </c>
      <c r="AB533" t="s">
        <v>21</v>
      </c>
      <c r="AD533" t="str">
        <f t="shared" si="78"/>
        <v>Cens 461</v>
      </c>
      <c r="AE533" t="s">
        <v>22</v>
      </c>
      <c r="AF533" t="s">
        <v>23</v>
      </c>
      <c r="AG533" t="s">
        <v>26</v>
      </c>
      <c r="AH533" t="s">
        <v>2348</v>
      </c>
      <c r="AI533" s="13">
        <f t="shared" si="79"/>
        <v>77</v>
      </c>
      <c r="AJ533" s="13">
        <f t="shared" si="80"/>
        <v>3</v>
      </c>
      <c r="AK533" s="21">
        <v>1</v>
      </c>
      <c r="AM533" t="s">
        <v>2154</v>
      </c>
      <c r="AN533" t="str">
        <f t="shared" si="74"/>
        <v>R19</v>
      </c>
      <c r="AO533" s="20" t="str">
        <f t="shared" si="75"/>
        <v>FINES_R19</v>
      </c>
      <c r="AP533" s="25">
        <f t="shared" si="81"/>
        <v>0.54953098297119141</v>
      </c>
      <c r="AQ533" s="24" t="str">
        <f>+IFERROR(VLOOKUP(Y533,#REF!,2,FALSE),"-")</f>
        <v>-</v>
      </c>
      <c r="AR533" s="13" t="s">
        <v>2394</v>
      </c>
      <c r="AS533" t="s">
        <v>2398</v>
      </c>
      <c r="AT533" t="str">
        <f t="shared" si="82"/>
        <v>Colectora - SN e/ Entre 41 y 43 - BatÁn</v>
      </c>
    </row>
    <row r="534" spans="1:46" ht="15.75" thickBot="1" x14ac:dyDescent="0.3">
      <c r="A534" s="47">
        <v>19</v>
      </c>
      <c r="B534" s="47" t="s">
        <v>678</v>
      </c>
      <c r="C534" s="47" t="s">
        <v>2378</v>
      </c>
      <c r="D534" s="47" t="s">
        <v>723</v>
      </c>
      <c r="E534" s="47" t="s">
        <v>724</v>
      </c>
      <c r="F534" s="47" t="s">
        <v>4890</v>
      </c>
      <c r="G534" s="47" t="s">
        <v>4891</v>
      </c>
      <c r="H534" s="47" t="s">
        <v>4892</v>
      </c>
      <c r="I534" s="47" t="s">
        <v>2414</v>
      </c>
      <c r="J534" s="47"/>
      <c r="K534" s="47" t="s">
        <v>13455</v>
      </c>
      <c r="L534" s="47">
        <v>0.2327580600976944</v>
      </c>
      <c r="M534" s="47">
        <v>-38.049025100000001</v>
      </c>
      <c r="N534" s="47">
        <v>-57.542687899999997</v>
      </c>
      <c r="O534" s="47" t="s">
        <v>15638</v>
      </c>
      <c r="P534" s="47">
        <v>1</v>
      </c>
      <c r="Q534">
        <v>20</v>
      </c>
      <c r="S534" s="23" t="s">
        <v>2347</v>
      </c>
      <c r="T534" t="str">
        <f t="shared" si="76"/>
        <v>19</v>
      </c>
      <c r="V534" t="str">
        <f>+VLOOKUP(B534,MARCO!E:E,1,FALSE)</f>
        <v>General Pueyrredón</v>
      </c>
      <c r="W534" t="s">
        <v>134</v>
      </c>
      <c r="X534" t="s">
        <v>134</v>
      </c>
      <c r="Y534" t="str">
        <f t="shared" si="77"/>
        <v>R 19 - D 43 - 451 - 2201</v>
      </c>
      <c r="Z534" t="s">
        <v>20</v>
      </c>
      <c r="AA534" t="s">
        <v>2349</v>
      </c>
      <c r="AB534" t="s">
        <v>21</v>
      </c>
      <c r="AD534" t="str">
        <f t="shared" si="78"/>
        <v>Utn</v>
      </c>
      <c r="AE534" t="s">
        <v>22</v>
      </c>
      <c r="AF534" t="s">
        <v>23</v>
      </c>
      <c r="AG534" t="s">
        <v>26</v>
      </c>
      <c r="AH534" t="s">
        <v>2348</v>
      </c>
      <c r="AI534" s="13">
        <f t="shared" si="79"/>
        <v>20</v>
      </c>
      <c r="AJ534" s="13">
        <f t="shared" si="80"/>
        <v>1</v>
      </c>
      <c r="AK534" s="21">
        <v>1</v>
      </c>
      <c r="AM534" t="s">
        <v>2154</v>
      </c>
      <c r="AN534" t="str">
        <f t="shared" si="74"/>
        <v>R19</v>
      </c>
      <c r="AO534" s="20" t="str">
        <f t="shared" si="75"/>
        <v>FINES_R19</v>
      </c>
      <c r="AP534" s="25">
        <f t="shared" si="81"/>
        <v>0.2327580600976944</v>
      </c>
      <c r="AQ534" s="24" t="str">
        <f>+IFERROR(VLOOKUP(Y534,#REF!,2,FALSE),"-")</f>
        <v>-</v>
      </c>
      <c r="AR534" s="13" t="s">
        <v>2394</v>
      </c>
      <c r="AS534" t="s">
        <v>2398</v>
      </c>
      <c r="AT534" t="str">
        <f t="shared" si="82"/>
        <v>Av Dorrego - 281 - Mar Del Plata</v>
      </c>
    </row>
    <row r="535" spans="1:46" ht="15.75" thickBot="1" x14ac:dyDescent="0.3">
      <c r="A535" s="47">
        <v>19</v>
      </c>
      <c r="B535" s="47" t="s">
        <v>678</v>
      </c>
      <c r="C535" s="47" t="s">
        <v>2378</v>
      </c>
      <c r="D535" s="47" t="s">
        <v>723</v>
      </c>
      <c r="E535" s="47" t="s">
        <v>724</v>
      </c>
      <c r="F535" s="47" t="s">
        <v>4894</v>
      </c>
      <c r="G535" s="47" t="s">
        <v>4895</v>
      </c>
      <c r="H535" s="47" t="s">
        <v>4896</v>
      </c>
      <c r="I535" s="47" t="s">
        <v>2414</v>
      </c>
      <c r="J535" s="47"/>
      <c r="K535" s="47" t="s">
        <v>13456</v>
      </c>
      <c r="L535" s="47">
        <v>0.7158043384552002</v>
      </c>
      <c r="M535" s="47">
        <v>-37.935161399999998</v>
      </c>
      <c r="N535" s="47">
        <v>-57.5593085</v>
      </c>
      <c r="O535" s="47" t="s">
        <v>15639</v>
      </c>
      <c r="P535" s="47">
        <v>1</v>
      </c>
      <c r="Q535">
        <v>13</v>
      </c>
      <c r="S535" s="23" t="s">
        <v>2347</v>
      </c>
      <c r="T535" t="str">
        <f t="shared" si="76"/>
        <v>19</v>
      </c>
      <c r="V535" t="str">
        <f>+VLOOKUP(B535,MARCO!E:E,1,FALSE)</f>
        <v>General Pueyrredón</v>
      </c>
      <c r="W535" t="s">
        <v>134</v>
      </c>
      <c r="X535" t="s">
        <v>134</v>
      </c>
      <c r="Y535" t="str">
        <f t="shared" si="77"/>
        <v>R 19 - D 43 - 451 - 2189</v>
      </c>
      <c r="Z535" t="s">
        <v>20</v>
      </c>
      <c r="AA535" t="s">
        <v>2349</v>
      </c>
      <c r="AB535" t="s">
        <v>21</v>
      </c>
      <c r="AD535" t="str">
        <f t="shared" si="78"/>
        <v>Ramona Medina</v>
      </c>
      <c r="AE535" t="s">
        <v>22</v>
      </c>
      <c r="AF535" t="s">
        <v>23</v>
      </c>
      <c r="AG535" t="s">
        <v>26</v>
      </c>
      <c r="AH535" t="s">
        <v>2348</v>
      </c>
      <c r="AI535" s="13">
        <f t="shared" si="79"/>
        <v>13</v>
      </c>
      <c r="AJ535" s="13">
        <f t="shared" si="80"/>
        <v>1</v>
      </c>
      <c r="AK535" s="21">
        <v>1</v>
      </c>
      <c r="AM535" t="s">
        <v>2154</v>
      </c>
      <c r="AN535" t="str">
        <f t="shared" si="74"/>
        <v>R19</v>
      </c>
      <c r="AO535" s="20" t="str">
        <f t="shared" si="75"/>
        <v>FINES_R19</v>
      </c>
      <c r="AP535" s="25">
        <f t="shared" si="81"/>
        <v>0.7158043384552002</v>
      </c>
      <c r="AQ535" s="24" t="str">
        <f>+IFERROR(VLOOKUP(Y535,#REF!,2,FALSE),"-")</f>
        <v>-</v>
      </c>
      <c r="AR535" s="13" t="s">
        <v>2394</v>
      </c>
      <c r="AS535" t="s">
        <v>2397</v>
      </c>
      <c r="AT535" t="str">
        <f t="shared" si="82"/>
        <v>Godoy Cruz - 6780 e/ Los Cerezos y Las Dalias - Mar Del Plata</v>
      </c>
    </row>
    <row r="536" spans="1:46" ht="15.75" thickBot="1" x14ac:dyDescent="0.3">
      <c r="A536" s="47">
        <v>19</v>
      </c>
      <c r="B536" s="47" t="s">
        <v>678</v>
      </c>
      <c r="C536" s="47" t="s">
        <v>2378</v>
      </c>
      <c r="D536" s="47" t="s">
        <v>723</v>
      </c>
      <c r="E536" s="47" t="s">
        <v>724</v>
      </c>
      <c r="F536" s="47" t="s">
        <v>4898</v>
      </c>
      <c r="G536" s="47" t="s">
        <v>4899</v>
      </c>
      <c r="H536" s="47" t="s">
        <v>4900</v>
      </c>
      <c r="I536" s="47" t="s">
        <v>2414</v>
      </c>
      <c r="J536" s="47"/>
      <c r="K536" s="47" t="s">
        <v>13457</v>
      </c>
      <c r="L536" s="47">
        <v>0.42917591333389282</v>
      </c>
      <c r="M536" s="47">
        <v>-37.995245004071002</v>
      </c>
      <c r="N536" s="47">
        <v>-57.604569977897</v>
      </c>
      <c r="O536" s="47" t="s">
        <v>15640</v>
      </c>
      <c r="P536" s="47">
        <v>2</v>
      </c>
      <c r="Q536">
        <v>53</v>
      </c>
      <c r="S536" s="23" t="s">
        <v>2347</v>
      </c>
      <c r="T536" t="str">
        <f t="shared" si="76"/>
        <v>19</v>
      </c>
      <c r="V536" t="str">
        <f>+VLOOKUP(B536,MARCO!E:E,1,FALSE)</f>
        <v>General Pueyrredón</v>
      </c>
      <c r="W536" t="s">
        <v>134</v>
      </c>
      <c r="X536" t="s">
        <v>134</v>
      </c>
      <c r="Y536" t="str">
        <f t="shared" si="77"/>
        <v>R 19 - D 43 - 451 - 0357</v>
      </c>
      <c r="Z536" t="s">
        <v>20</v>
      </c>
      <c r="AA536" t="s">
        <v>2349</v>
      </c>
      <c r="AB536" t="s">
        <v>21</v>
      </c>
      <c r="AD536" t="str">
        <f t="shared" si="78"/>
        <v>Sociedad De Fomento Las AmÉricas</v>
      </c>
      <c r="AE536" t="s">
        <v>22</v>
      </c>
      <c r="AF536" t="s">
        <v>23</v>
      </c>
      <c r="AG536" t="s">
        <v>26</v>
      </c>
      <c r="AH536" t="s">
        <v>2348</v>
      </c>
      <c r="AI536" s="13">
        <f t="shared" si="79"/>
        <v>53</v>
      </c>
      <c r="AJ536" s="13">
        <f t="shared" si="80"/>
        <v>2</v>
      </c>
      <c r="AK536" s="21">
        <v>1</v>
      </c>
      <c r="AM536" t="s">
        <v>2154</v>
      </c>
      <c r="AN536" t="str">
        <f t="shared" si="74"/>
        <v>R19</v>
      </c>
      <c r="AO536" s="20" t="str">
        <f t="shared" si="75"/>
        <v>FINES_R19</v>
      </c>
      <c r="AP536" s="25">
        <f t="shared" si="81"/>
        <v>0.42917591333389282</v>
      </c>
      <c r="AQ536" s="24" t="str">
        <f>+IFERROR(VLOOKUP(Y536,#REF!,2,FALSE),"-")</f>
        <v>-</v>
      </c>
      <c r="AR536" s="13" t="s">
        <v>2394</v>
      </c>
      <c r="AS536" t="s">
        <v>2397</v>
      </c>
      <c r="AT536" t="str">
        <f t="shared" si="82"/>
        <v>Finochietto - 137 e/ Solis y Gaboto - Mar Del Plata</v>
      </c>
    </row>
    <row r="537" spans="1:46" ht="15.75" thickBot="1" x14ac:dyDescent="0.3">
      <c r="A537" s="47">
        <v>19</v>
      </c>
      <c r="B537" s="47" t="s">
        <v>678</v>
      </c>
      <c r="C537" s="47" t="s">
        <v>2378</v>
      </c>
      <c r="D537" s="47" t="s">
        <v>723</v>
      </c>
      <c r="E537" s="47" t="s">
        <v>724</v>
      </c>
      <c r="F537" s="47" t="s">
        <v>4902</v>
      </c>
      <c r="G537" s="47" t="s">
        <v>4903</v>
      </c>
      <c r="H537" s="47" t="s">
        <v>4904</v>
      </c>
      <c r="I537" s="47" t="s">
        <v>2414</v>
      </c>
      <c r="J537" s="47"/>
      <c r="K537" s="47" t="s">
        <v>13458</v>
      </c>
      <c r="L537" s="47">
        <v>0.34801104664802551</v>
      </c>
      <c r="M537" s="47">
        <v>-38.040874995309998</v>
      </c>
      <c r="N537" s="47">
        <v>-57.597534962742003</v>
      </c>
      <c r="O537" s="47" t="s">
        <v>15641</v>
      </c>
      <c r="P537" s="47">
        <v>1</v>
      </c>
      <c r="Q537">
        <v>14</v>
      </c>
      <c r="S537" s="23" t="s">
        <v>2347</v>
      </c>
      <c r="T537" t="str">
        <f t="shared" si="76"/>
        <v>19</v>
      </c>
      <c r="V537" t="str">
        <f>+VLOOKUP(B537,MARCO!E:E,1,FALSE)</f>
        <v>General Pueyrredón</v>
      </c>
      <c r="W537" t="s">
        <v>134</v>
      </c>
      <c r="X537" t="s">
        <v>134</v>
      </c>
      <c r="Y537" t="str">
        <f t="shared" si="77"/>
        <v>R 19 - D 43 - 451 - 3735</v>
      </c>
      <c r="Z537" t="s">
        <v>20</v>
      </c>
      <c r="AA537" t="s">
        <v>2349</v>
      </c>
      <c r="AB537" t="s">
        <v>21</v>
      </c>
      <c r="AD537" t="str">
        <f t="shared" si="78"/>
        <v>FundaciÓn Pupi</v>
      </c>
      <c r="AE537" t="s">
        <v>22</v>
      </c>
      <c r="AF537" t="s">
        <v>23</v>
      </c>
      <c r="AG537" t="s">
        <v>26</v>
      </c>
      <c r="AH537" t="s">
        <v>2348</v>
      </c>
      <c r="AI537" s="13">
        <f t="shared" si="79"/>
        <v>14</v>
      </c>
      <c r="AJ537" s="13">
        <f t="shared" si="80"/>
        <v>1</v>
      </c>
      <c r="AK537" s="21">
        <v>1</v>
      </c>
      <c r="AM537" t="s">
        <v>2154</v>
      </c>
      <c r="AN537" t="str">
        <f t="shared" si="74"/>
        <v>R19</v>
      </c>
      <c r="AO537" s="20" t="str">
        <f t="shared" si="75"/>
        <v>FINES_R19</v>
      </c>
      <c r="AP537" s="25">
        <f t="shared" si="81"/>
        <v>0.34801104664802551</v>
      </c>
      <c r="AQ537" s="24" t="str">
        <f>+IFERROR(VLOOKUP(Y537,#REF!,2,FALSE),"-")</f>
        <v>-</v>
      </c>
      <c r="AR537" s="13" t="s">
        <v>2394</v>
      </c>
      <c r="AS537" t="s">
        <v>2397</v>
      </c>
      <c r="AT537" t="str">
        <f t="shared" si="82"/>
        <v>Av Mario Bravo - 6200 e/ Jacinto Peralta Ramos - Mar Del Plata</v>
      </c>
    </row>
    <row r="538" spans="1:46" ht="15.75" thickBot="1" x14ac:dyDescent="0.3">
      <c r="A538" s="47">
        <v>19</v>
      </c>
      <c r="B538" s="47" t="s">
        <v>678</v>
      </c>
      <c r="C538" s="47" t="s">
        <v>2378</v>
      </c>
      <c r="D538" s="47" t="s">
        <v>723</v>
      </c>
      <c r="E538" s="47" t="s">
        <v>724</v>
      </c>
      <c r="F538" s="47" t="s">
        <v>4906</v>
      </c>
      <c r="G538" s="47" t="s">
        <v>4907</v>
      </c>
      <c r="H538" s="47" t="s">
        <v>4908</v>
      </c>
      <c r="I538" s="47" t="s">
        <v>2414</v>
      </c>
      <c r="J538" s="47"/>
      <c r="K538" s="47" t="s">
        <v>13459</v>
      </c>
      <c r="L538" s="47">
        <v>0.48123306035995478</v>
      </c>
      <c r="M538" s="47">
        <v>-37.917092500000003</v>
      </c>
      <c r="N538" s="47">
        <v>-57.746096799999997</v>
      </c>
      <c r="O538" s="47" t="s">
        <v>15642</v>
      </c>
      <c r="P538" s="47">
        <v>1</v>
      </c>
      <c r="Q538">
        <v>21</v>
      </c>
      <c r="S538" s="23" t="s">
        <v>2347</v>
      </c>
      <c r="T538" t="str">
        <f t="shared" si="76"/>
        <v>19</v>
      </c>
      <c r="V538" t="str">
        <f>+VLOOKUP(B538,MARCO!E:E,1,FALSE)</f>
        <v>General Pueyrredón</v>
      </c>
      <c r="W538" t="s">
        <v>134</v>
      </c>
      <c r="X538" t="s">
        <v>134</v>
      </c>
      <c r="Y538" t="str">
        <f t="shared" si="77"/>
        <v>R 19 - D 43 - 451 - 2200</v>
      </c>
      <c r="Z538" t="s">
        <v>20</v>
      </c>
      <c r="AA538" t="s">
        <v>2349</v>
      </c>
      <c r="AB538" t="s">
        <v>21</v>
      </c>
      <c r="AD538" t="str">
        <f t="shared" si="78"/>
        <v>DelegaciÓn Municipal Sierra De Los Padres</v>
      </c>
      <c r="AE538" t="s">
        <v>22</v>
      </c>
      <c r="AF538" t="s">
        <v>23</v>
      </c>
      <c r="AG538" t="s">
        <v>26</v>
      </c>
      <c r="AH538" t="s">
        <v>2348</v>
      </c>
      <c r="AI538" s="13">
        <f t="shared" si="79"/>
        <v>21</v>
      </c>
      <c r="AJ538" s="13">
        <f t="shared" si="80"/>
        <v>1</v>
      </c>
      <c r="AK538" s="21">
        <v>1</v>
      </c>
      <c r="AM538" t="s">
        <v>2154</v>
      </c>
      <c r="AN538" t="str">
        <f t="shared" si="74"/>
        <v>R19</v>
      </c>
      <c r="AO538" s="20" t="str">
        <f t="shared" si="75"/>
        <v>FINES_R19</v>
      </c>
      <c r="AP538" s="25">
        <f t="shared" si="81"/>
        <v>0.48123306035995478</v>
      </c>
      <c r="AQ538" s="24" t="str">
        <f>+IFERROR(VLOOKUP(Y538,#REF!,2,FALSE),"-")</f>
        <v>-</v>
      </c>
      <c r="AR538" s="13" t="s">
        <v>2394</v>
      </c>
      <c r="AS538" t="s">
        <v>2397</v>
      </c>
      <c r="AT538" t="str">
        <f t="shared" si="82"/>
        <v>Padre Luis Varetto - 251 - Mar Del Plata</v>
      </c>
    </row>
    <row r="539" spans="1:46" ht="15.75" thickBot="1" x14ac:dyDescent="0.3">
      <c r="A539" s="47">
        <v>19</v>
      </c>
      <c r="B539" s="47" t="s">
        <v>678</v>
      </c>
      <c r="C539" s="47" t="s">
        <v>2378</v>
      </c>
      <c r="D539" s="47" t="s">
        <v>723</v>
      </c>
      <c r="E539" s="47" t="s">
        <v>724</v>
      </c>
      <c r="F539" s="47" t="s">
        <v>4911</v>
      </c>
      <c r="G539" s="47" t="s">
        <v>4912</v>
      </c>
      <c r="H539" s="47" t="s">
        <v>4913</v>
      </c>
      <c r="I539" s="47" t="s">
        <v>2414</v>
      </c>
      <c r="J539" s="47" t="s">
        <v>4915</v>
      </c>
      <c r="K539" s="47" t="s">
        <v>13460</v>
      </c>
      <c r="L539" s="47">
        <v>0.65103662014007568</v>
      </c>
      <c r="M539" s="47">
        <v>-38.057794299999998</v>
      </c>
      <c r="N539" s="47">
        <v>-57.597595900000002</v>
      </c>
      <c r="O539" s="47" t="s">
        <v>15643</v>
      </c>
      <c r="P539" s="47">
        <v>2</v>
      </c>
      <c r="Q539">
        <v>48</v>
      </c>
      <c r="S539" s="23" t="s">
        <v>2347</v>
      </c>
      <c r="T539" t="str">
        <f t="shared" si="76"/>
        <v>19</v>
      </c>
      <c r="V539" t="str">
        <f>+VLOOKUP(B539,MARCO!E:E,1,FALSE)</f>
        <v>General Pueyrredón</v>
      </c>
      <c r="W539" t="s">
        <v>134</v>
      </c>
      <c r="X539" t="s">
        <v>134</v>
      </c>
      <c r="Y539" t="str">
        <f t="shared" si="77"/>
        <v>R 19 - D 43 - 451 - 3737</v>
      </c>
      <c r="Z539" t="s">
        <v>20</v>
      </c>
      <c r="AA539" t="s">
        <v>2349</v>
      </c>
      <c r="AB539" t="s">
        <v>21</v>
      </c>
      <c r="AD539" t="str">
        <f t="shared" si="78"/>
        <v>Sociedad De Fomento Lomas Del Golf</v>
      </c>
      <c r="AE539" t="s">
        <v>22</v>
      </c>
      <c r="AF539" t="s">
        <v>23</v>
      </c>
      <c r="AG539" t="s">
        <v>26</v>
      </c>
      <c r="AH539" t="s">
        <v>2348</v>
      </c>
      <c r="AI539" s="13">
        <f t="shared" si="79"/>
        <v>48</v>
      </c>
      <c r="AJ539" s="13">
        <f t="shared" si="80"/>
        <v>2</v>
      </c>
      <c r="AK539" s="21">
        <v>1</v>
      </c>
      <c r="AM539" t="s">
        <v>2154</v>
      </c>
      <c r="AN539" t="str">
        <f t="shared" si="74"/>
        <v>R19</v>
      </c>
      <c r="AO539" s="20" t="str">
        <f t="shared" si="75"/>
        <v>FINES_R19</v>
      </c>
      <c r="AP539" s="25">
        <f t="shared" si="81"/>
        <v>0.65103662014007568</v>
      </c>
      <c r="AQ539" s="24" t="str">
        <f>+IFERROR(VLOOKUP(Y539,#REF!,2,FALSE),"-")</f>
        <v>-</v>
      </c>
      <c r="AR539" s="13" t="s">
        <v>2394</v>
      </c>
      <c r="AS539" t="s">
        <v>2397</v>
      </c>
      <c r="AT539" t="str">
        <f t="shared" si="82"/>
        <v>Avenida Lomas Del Golf Entre Estancia Cabo Corrien - SN - Mar Del Plata</v>
      </c>
    </row>
    <row r="540" spans="1:46" ht="15.75" thickBot="1" x14ac:dyDescent="0.3">
      <c r="A540" s="47">
        <v>19</v>
      </c>
      <c r="B540" s="47" t="s">
        <v>678</v>
      </c>
      <c r="C540" s="47" t="s">
        <v>2378</v>
      </c>
      <c r="D540" s="47" t="s">
        <v>723</v>
      </c>
      <c r="E540" s="47" t="s">
        <v>724</v>
      </c>
      <c r="F540" s="47" t="s">
        <v>4918</v>
      </c>
      <c r="G540" s="47" t="s">
        <v>4919</v>
      </c>
      <c r="H540" s="47" t="s">
        <v>4920</v>
      </c>
      <c r="I540" s="47" t="s">
        <v>2414</v>
      </c>
      <c r="J540" s="47"/>
      <c r="K540" s="47" t="s">
        <v>13461</v>
      </c>
      <c r="L540" s="47"/>
      <c r="M540" s="47">
        <v>-38.049515794519998</v>
      </c>
      <c r="N540" s="47">
        <v>-57.537788044446003</v>
      </c>
      <c r="O540" s="47" t="s">
        <v>15644</v>
      </c>
      <c r="P540" s="47">
        <v>1</v>
      </c>
      <c r="Q540">
        <v>12</v>
      </c>
      <c r="S540" s="23" t="s">
        <v>2347</v>
      </c>
      <c r="T540" t="str">
        <f t="shared" si="76"/>
        <v>19</v>
      </c>
      <c r="V540" t="str">
        <f>+VLOOKUP(B540,MARCO!E:E,1,FALSE)</f>
        <v>General Pueyrredón</v>
      </c>
      <c r="W540" t="s">
        <v>134</v>
      </c>
      <c r="X540" t="s">
        <v>134</v>
      </c>
      <c r="Y540" t="str">
        <f t="shared" si="77"/>
        <v>R 19 - D 43 - 451 - 3407</v>
      </c>
      <c r="Z540" t="s">
        <v>20</v>
      </c>
      <c r="AA540" t="s">
        <v>2349</v>
      </c>
      <c r="AB540" t="s">
        <v>21</v>
      </c>
      <c r="AD540" t="str">
        <f t="shared" si="78"/>
        <v>Consorcio Portuario Regional</v>
      </c>
      <c r="AE540" t="s">
        <v>22</v>
      </c>
      <c r="AF540" t="s">
        <v>23</v>
      </c>
      <c r="AG540" t="s">
        <v>26</v>
      </c>
      <c r="AH540" t="s">
        <v>2348</v>
      </c>
      <c r="AI540" s="13">
        <f t="shared" si="79"/>
        <v>12</v>
      </c>
      <c r="AJ540" s="13">
        <f t="shared" si="80"/>
        <v>1</v>
      </c>
      <c r="AK540" s="21">
        <v>1</v>
      </c>
      <c r="AM540" t="s">
        <v>2154</v>
      </c>
      <c r="AN540" t="str">
        <f t="shared" si="74"/>
        <v>R19</v>
      </c>
      <c r="AO540" s="20" t="str">
        <f t="shared" si="75"/>
        <v>FINES_R19</v>
      </c>
      <c r="AP540" s="25">
        <f t="shared" si="81"/>
        <v>0</v>
      </c>
      <c r="AQ540" s="24" t="str">
        <f>+IFERROR(VLOOKUP(Y540,#REF!,2,FALSE),"-")</f>
        <v>-</v>
      </c>
      <c r="AR540" s="13" t="s">
        <v>2394</v>
      </c>
      <c r="AS540" t="s">
        <v>2397</v>
      </c>
      <c r="AT540" t="str">
        <f t="shared" si="82"/>
        <v>Buque Pesquero Marlin - 404 e/ Av De Los Pescadores - Mar Del Plata</v>
      </c>
    </row>
    <row r="541" spans="1:46" ht="15.75" thickBot="1" x14ac:dyDescent="0.3">
      <c r="A541" s="47">
        <v>19</v>
      </c>
      <c r="B541" s="47" t="s">
        <v>678</v>
      </c>
      <c r="C541" s="47" t="s">
        <v>2378</v>
      </c>
      <c r="D541" s="47" t="s">
        <v>723</v>
      </c>
      <c r="E541" s="47" t="s">
        <v>724</v>
      </c>
      <c r="F541" s="47" t="s">
        <v>4924</v>
      </c>
      <c r="G541" s="47" t="s">
        <v>4925</v>
      </c>
      <c r="H541" s="47" t="s">
        <v>4926</v>
      </c>
      <c r="I541" s="47" t="s">
        <v>2414</v>
      </c>
      <c r="J541" s="47"/>
      <c r="K541" s="47" t="s">
        <v>13462</v>
      </c>
      <c r="L541" s="47">
        <v>0.27962368726730352</v>
      </c>
      <c r="M541" s="47">
        <v>-37.996432342887999</v>
      </c>
      <c r="N541" s="47">
        <v>-57.550725109199</v>
      </c>
      <c r="O541" s="47" t="s">
        <v>15645</v>
      </c>
      <c r="P541" s="47">
        <v>1</v>
      </c>
      <c r="Q541">
        <v>18</v>
      </c>
      <c r="S541" s="23" t="s">
        <v>2347</v>
      </c>
      <c r="T541" t="str">
        <f t="shared" si="76"/>
        <v>19</v>
      </c>
      <c r="V541" t="str">
        <f>+VLOOKUP(B541,MARCO!E:E,1,FALSE)</f>
        <v>General Pueyrredón</v>
      </c>
      <c r="W541" t="s">
        <v>134</v>
      </c>
      <c r="X541" t="s">
        <v>134</v>
      </c>
      <c r="Y541" t="str">
        <f t="shared" si="77"/>
        <v>R 19 - D 43 - 451 - 4051</v>
      </c>
      <c r="Z541" t="s">
        <v>20</v>
      </c>
      <c r="AA541" t="s">
        <v>2349</v>
      </c>
      <c r="AB541" t="s">
        <v>21</v>
      </c>
      <c r="AD541" t="str">
        <f t="shared" si="78"/>
        <v>Sivara</v>
      </c>
      <c r="AE541" t="s">
        <v>22</v>
      </c>
      <c r="AF541" t="s">
        <v>23</v>
      </c>
      <c r="AG541" t="s">
        <v>26</v>
      </c>
      <c r="AH541" t="s">
        <v>2348</v>
      </c>
      <c r="AI541" s="13">
        <f t="shared" si="79"/>
        <v>18</v>
      </c>
      <c r="AJ541" s="13">
        <f t="shared" si="80"/>
        <v>1</v>
      </c>
      <c r="AK541" s="21">
        <v>1</v>
      </c>
      <c r="AM541" t="s">
        <v>2154</v>
      </c>
      <c r="AN541" t="str">
        <f t="shared" si="74"/>
        <v>R19</v>
      </c>
      <c r="AO541" s="20" t="str">
        <f t="shared" si="75"/>
        <v>FINES_R19</v>
      </c>
      <c r="AP541" s="25">
        <f t="shared" si="81"/>
        <v>0.27962368726730352</v>
      </c>
      <c r="AQ541" s="24" t="str">
        <f>+IFERROR(VLOOKUP(Y541,#REF!,2,FALSE),"-")</f>
        <v>-</v>
      </c>
      <c r="AR541" s="13" t="s">
        <v>2394</v>
      </c>
      <c r="AS541" t="s">
        <v>2397</v>
      </c>
      <c r="AT541" t="str">
        <f t="shared" si="82"/>
        <v>Avenida Luro - 3046 e/ Catamarca y La Rioja - Mar Del Plata</v>
      </c>
    </row>
    <row r="542" spans="1:46" ht="15.75" thickBot="1" x14ac:dyDescent="0.3">
      <c r="A542" s="47">
        <v>19</v>
      </c>
      <c r="B542" s="47" t="s">
        <v>678</v>
      </c>
      <c r="C542" s="47" t="s">
        <v>2378</v>
      </c>
      <c r="D542" s="47" t="s">
        <v>723</v>
      </c>
      <c r="E542" s="47" t="s">
        <v>724</v>
      </c>
      <c r="F542" s="47" t="s">
        <v>4928</v>
      </c>
      <c r="G542" s="47" t="s">
        <v>4929</v>
      </c>
      <c r="H542" s="47" t="s">
        <v>4930</v>
      </c>
      <c r="I542" s="47" t="s">
        <v>2414</v>
      </c>
      <c r="J542" s="47"/>
      <c r="K542" s="47" t="s">
        <v>13463</v>
      </c>
      <c r="L542" s="47">
        <v>0.64623039960861206</v>
      </c>
      <c r="M542" s="47">
        <v>-37.957437885661001</v>
      </c>
      <c r="N542" s="47">
        <v>-57.655903421566997</v>
      </c>
      <c r="O542" s="47" t="s">
        <v>15646</v>
      </c>
      <c r="P542" s="47">
        <v>1</v>
      </c>
      <c r="Q542">
        <v>22</v>
      </c>
      <c r="S542" s="23" t="s">
        <v>2347</v>
      </c>
      <c r="T542" t="str">
        <f t="shared" si="76"/>
        <v>19</v>
      </c>
      <c r="V542" t="str">
        <f>+VLOOKUP(B542,MARCO!E:E,1,FALSE)</f>
        <v>General Pueyrredón</v>
      </c>
      <c r="W542" t="s">
        <v>134</v>
      </c>
      <c r="X542" t="s">
        <v>134</v>
      </c>
      <c r="Y542" t="str">
        <f t="shared" si="77"/>
        <v>R 19 - D 43 - 451 - 4162</v>
      </c>
      <c r="Z542" t="s">
        <v>20</v>
      </c>
      <c r="AA542" t="s">
        <v>2349</v>
      </c>
      <c r="AB542" t="s">
        <v>21</v>
      </c>
      <c r="AD542" t="str">
        <f t="shared" si="78"/>
        <v>Espacio Comunitario Arco Iris</v>
      </c>
      <c r="AE542" t="s">
        <v>22</v>
      </c>
      <c r="AF542" t="s">
        <v>23</v>
      </c>
      <c r="AG542" t="s">
        <v>26</v>
      </c>
      <c r="AH542" t="s">
        <v>2348</v>
      </c>
      <c r="AI542" s="13">
        <f t="shared" si="79"/>
        <v>22</v>
      </c>
      <c r="AJ542" s="13">
        <f t="shared" si="80"/>
        <v>1</v>
      </c>
      <c r="AK542" s="21">
        <v>1</v>
      </c>
      <c r="AM542" t="s">
        <v>2154</v>
      </c>
      <c r="AN542" t="str">
        <f t="shared" si="74"/>
        <v>R19</v>
      </c>
      <c r="AO542" s="20" t="str">
        <f t="shared" si="75"/>
        <v>FINES_R19</v>
      </c>
      <c r="AP542" s="25">
        <f t="shared" si="81"/>
        <v>0.64623039960861206</v>
      </c>
      <c r="AQ542" s="24" t="str">
        <f>+IFERROR(VLOOKUP(Y542,#REF!,2,FALSE),"-")</f>
        <v>-</v>
      </c>
      <c r="AR542" s="13" t="s">
        <v>2394</v>
      </c>
      <c r="AS542" t="s">
        <v>2397</v>
      </c>
      <c r="AT542" t="str">
        <f t="shared" si="82"/>
        <v>Haras El Turf - 228 - Mar Del Plata</v>
      </c>
    </row>
    <row r="543" spans="1:46" ht="15.75" thickBot="1" x14ac:dyDescent="0.3">
      <c r="A543" s="47">
        <v>19</v>
      </c>
      <c r="B543" s="47" t="s">
        <v>678</v>
      </c>
      <c r="C543" s="47" t="s">
        <v>2378</v>
      </c>
      <c r="D543" s="47" t="s">
        <v>723</v>
      </c>
      <c r="E543" s="47" t="s">
        <v>724</v>
      </c>
      <c r="F543" s="47" t="s">
        <v>4934</v>
      </c>
      <c r="G543" s="47" t="s">
        <v>4935</v>
      </c>
      <c r="H543" s="47" t="s">
        <v>4936</v>
      </c>
      <c r="I543" s="47" t="s">
        <v>2414</v>
      </c>
      <c r="J543" s="47"/>
      <c r="K543" s="47" t="s">
        <v>13464</v>
      </c>
      <c r="L543" s="47">
        <v>0.5518607497215271</v>
      </c>
      <c r="M543" s="47">
        <v>-38.111639506236003</v>
      </c>
      <c r="N543" s="47">
        <v>-57.607095026228002</v>
      </c>
      <c r="O543" s="47" t="s">
        <v>15647</v>
      </c>
      <c r="P543" s="47">
        <v>1</v>
      </c>
      <c r="Q543">
        <v>31</v>
      </c>
      <c r="S543" s="23" t="s">
        <v>2347</v>
      </c>
      <c r="T543" t="str">
        <f t="shared" si="76"/>
        <v>19</v>
      </c>
      <c r="V543" t="str">
        <f>+VLOOKUP(B543,MARCO!E:E,1,FALSE)</f>
        <v>General Pueyrredón</v>
      </c>
      <c r="W543" t="s">
        <v>134</v>
      </c>
      <c r="X543" t="s">
        <v>134</v>
      </c>
      <c r="Y543" t="str">
        <f t="shared" si="77"/>
        <v>R 19 - D 43 - 451 - 4209</v>
      </c>
      <c r="Z543" t="s">
        <v>20</v>
      </c>
      <c r="AA543" t="s">
        <v>2349</v>
      </c>
      <c r="AB543" t="s">
        <v>21</v>
      </c>
      <c r="AD543" t="str">
        <f t="shared" si="78"/>
        <v>Cens 471 Anexo Acantilados</v>
      </c>
      <c r="AE543" t="s">
        <v>22</v>
      </c>
      <c r="AF543" t="s">
        <v>23</v>
      </c>
      <c r="AG543" t="s">
        <v>26</v>
      </c>
      <c r="AH543" t="s">
        <v>2348</v>
      </c>
      <c r="AI543" s="13">
        <f t="shared" si="79"/>
        <v>31</v>
      </c>
      <c r="AJ543" s="13">
        <f t="shared" si="80"/>
        <v>1</v>
      </c>
      <c r="AK543" s="21">
        <v>1</v>
      </c>
      <c r="AM543" t="s">
        <v>2154</v>
      </c>
      <c r="AN543" t="str">
        <f t="shared" si="74"/>
        <v>R19</v>
      </c>
      <c r="AO543" s="20" t="str">
        <f t="shared" si="75"/>
        <v>FINES_R19</v>
      </c>
      <c r="AP543" s="25">
        <f t="shared" si="81"/>
        <v>0.5518607497215271</v>
      </c>
      <c r="AQ543" s="24" t="str">
        <f>+IFERROR(VLOOKUP(Y543,#REF!,2,FALSE),"-")</f>
        <v>-</v>
      </c>
      <c r="AR543" s="13" t="s">
        <v>2394</v>
      </c>
      <c r="AS543" t="s">
        <v>2397</v>
      </c>
      <c r="AT543" t="str">
        <f t="shared" si="82"/>
        <v>Calle 20 Y 495 - 1499 e/ 495 y 497 - Mar Del Plata</v>
      </c>
    </row>
    <row r="544" spans="1:46" ht="15.75" thickBot="1" x14ac:dyDescent="0.3">
      <c r="A544" s="47">
        <v>19</v>
      </c>
      <c r="B544" s="47" t="s">
        <v>678</v>
      </c>
      <c r="C544" s="47" t="s">
        <v>2378</v>
      </c>
      <c r="D544" s="47" t="s">
        <v>723</v>
      </c>
      <c r="E544" s="47" t="s">
        <v>724</v>
      </c>
      <c r="F544" s="47" t="s">
        <v>4941</v>
      </c>
      <c r="G544" s="47" t="s">
        <v>4942</v>
      </c>
      <c r="H544" s="47" t="s">
        <v>4943</v>
      </c>
      <c r="I544" s="47" t="s">
        <v>2414</v>
      </c>
      <c r="J544" s="47"/>
      <c r="K544" s="47" t="s">
        <v>13465</v>
      </c>
      <c r="L544" s="47">
        <v>0.54953098297119141</v>
      </c>
      <c r="M544" s="47">
        <v>-38.004524268708401</v>
      </c>
      <c r="N544" s="47">
        <v>-57.706077730085902</v>
      </c>
      <c r="O544" s="47" t="s">
        <v>15648</v>
      </c>
      <c r="P544" s="47">
        <v>1</v>
      </c>
      <c r="Q544">
        <v>13</v>
      </c>
      <c r="S544" s="23" t="s">
        <v>2347</v>
      </c>
      <c r="T544" t="str">
        <f t="shared" si="76"/>
        <v>19</v>
      </c>
      <c r="V544" t="str">
        <f>+VLOOKUP(B544,MARCO!E:E,1,FALSE)</f>
        <v>General Pueyrredón</v>
      </c>
      <c r="W544" t="s">
        <v>134</v>
      </c>
      <c r="X544" t="s">
        <v>134</v>
      </c>
      <c r="Y544" t="str">
        <f t="shared" si="77"/>
        <v>R 19 - D 43 - 451 - 2202</v>
      </c>
      <c r="Z544" t="s">
        <v>20</v>
      </c>
      <c r="AA544" t="s">
        <v>2349</v>
      </c>
      <c r="AB544" t="s">
        <v>21</v>
      </c>
      <c r="AD544" t="str">
        <f t="shared" si="78"/>
        <v>E.e.s. N° 9</v>
      </c>
      <c r="AE544" t="s">
        <v>22</v>
      </c>
      <c r="AF544" t="s">
        <v>23</v>
      </c>
      <c r="AG544" t="s">
        <v>26</v>
      </c>
      <c r="AH544" t="s">
        <v>2348</v>
      </c>
      <c r="AI544" s="13">
        <f t="shared" si="79"/>
        <v>13</v>
      </c>
      <c r="AJ544" s="13">
        <f t="shared" si="80"/>
        <v>1</v>
      </c>
      <c r="AK544" s="21">
        <v>1</v>
      </c>
      <c r="AM544" t="s">
        <v>2154</v>
      </c>
      <c r="AN544" t="str">
        <f t="shared" si="74"/>
        <v>R19</v>
      </c>
      <c r="AO544" s="20" t="str">
        <f t="shared" si="75"/>
        <v>FINES_R19</v>
      </c>
      <c r="AP544" s="25">
        <f t="shared" si="81"/>
        <v>0.54953098297119141</v>
      </c>
      <c r="AQ544" s="24" t="str">
        <f>+IFERROR(VLOOKUP(Y544,#REF!,2,FALSE),"-")</f>
        <v>-</v>
      </c>
      <c r="AR544" s="13" t="s">
        <v>2394</v>
      </c>
      <c r="AS544" t="s">
        <v>2397</v>
      </c>
      <c r="AT544" t="str">
        <f t="shared" si="82"/>
        <v>Calle 134 - SN e/ Calle 145 y Calle 147 - BatÁn</v>
      </c>
    </row>
    <row r="545" spans="1:46" ht="15.75" thickBot="1" x14ac:dyDescent="0.3">
      <c r="A545" s="47">
        <v>19</v>
      </c>
      <c r="B545" s="47" t="s">
        <v>678</v>
      </c>
      <c r="C545" s="47" t="s">
        <v>2378</v>
      </c>
      <c r="D545" s="47" t="s">
        <v>723</v>
      </c>
      <c r="E545" s="47" t="s">
        <v>724</v>
      </c>
      <c r="F545" s="47" t="s">
        <v>4946</v>
      </c>
      <c r="G545" s="47" t="s">
        <v>4947</v>
      </c>
      <c r="H545" s="47" t="s">
        <v>4948</v>
      </c>
      <c r="I545" s="47" t="s">
        <v>2414</v>
      </c>
      <c r="J545" s="47"/>
      <c r="K545" s="47" t="s">
        <v>13466</v>
      </c>
      <c r="L545" s="47">
        <v>0.24107357859611511</v>
      </c>
      <c r="M545" s="47">
        <v>-38.049270016164002</v>
      </c>
      <c r="N545" s="47">
        <v>-57.542432498905001</v>
      </c>
      <c r="O545" s="47" t="s">
        <v>15649</v>
      </c>
      <c r="P545" s="47">
        <v>1</v>
      </c>
      <c r="Q545">
        <v>26</v>
      </c>
      <c r="S545" s="23" t="s">
        <v>2347</v>
      </c>
      <c r="T545" t="str">
        <f t="shared" si="76"/>
        <v>19</v>
      </c>
      <c r="V545" t="str">
        <f>+VLOOKUP(B545,MARCO!E:E,1,FALSE)</f>
        <v>General Pueyrredón</v>
      </c>
      <c r="W545" t="s">
        <v>134</v>
      </c>
      <c r="X545" t="s">
        <v>134</v>
      </c>
      <c r="Y545" t="str">
        <f t="shared" si="77"/>
        <v>R 19 - D 43 - 451 - 3295</v>
      </c>
      <c r="Z545" t="s">
        <v>20</v>
      </c>
      <c r="AA545" t="s">
        <v>2349</v>
      </c>
      <c r="AB545" t="s">
        <v>21</v>
      </c>
      <c r="AD545" t="str">
        <f t="shared" si="78"/>
        <v>U.t.n.</v>
      </c>
      <c r="AE545" t="s">
        <v>22</v>
      </c>
      <c r="AF545" t="s">
        <v>23</v>
      </c>
      <c r="AG545" t="s">
        <v>26</v>
      </c>
      <c r="AH545" t="s">
        <v>2348</v>
      </c>
      <c r="AI545" s="13">
        <f t="shared" si="79"/>
        <v>26</v>
      </c>
      <c r="AJ545" s="13">
        <f t="shared" si="80"/>
        <v>1</v>
      </c>
      <c r="AK545" s="21">
        <v>1</v>
      </c>
      <c r="AM545" t="s">
        <v>2154</v>
      </c>
      <c r="AN545" t="str">
        <f t="shared" si="74"/>
        <v>R19</v>
      </c>
      <c r="AO545" s="20" t="str">
        <f t="shared" si="75"/>
        <v>FINES_R19</v>
      </c>
      <c r="AP545" s="25">
        <f t="shared" si="81"/>
        <v>0.24107357859611511</v>
      </c>
      <c r="AQ545" s="24" t="str">
        <f>+IFERROR(VLOOKUP(Y545,#REF!,2,FALSE),"-")</f>
        <v>-</v>
      </c>
      <c r="AR545" s="13" t="s">
        <v>2394</v>
      </c>
      <c r="AS545" t="s">
        <v>2397</v>
      </c>
      <c r="AT545" t="str">
        <f t="shared" si="82"/>
        <v>Av. Dorrego - 281 e/ S/n y S/n - Mar Del Plata</v>
      </c>
    </row>
    <row r="546" spans="1:46" ht="15.75" thickBot="1" x14ac:dyDescent="0.3">
      <c r="A546" s="47">
        <v>19</v>
      </c>
      <c r="B546" s="47" t="s">
        <v>678</v>
      </c>
      <c r="C546" s="47" t="s">
        <v>2378</v>
      </c>
      <c r="D546" s="47" t="s">
        <v>723</v>
      </c>
      <c r="E546" s="47" t="s">
        <v>724</v>
      </c>
      <c r="F546" s="47" t="s">
        <v>4952</v>
      </c>
      <c r="G546" s="47" t="s">
        <v>4953</v>
      </c>
      <c r="H546" s="47" t="s">
        <v>4954</v>
      </c>
      <c r="I546" s="47" t="s">
        <v>2414</v>
      </c>
      <c r="J546" s="47"/>
      <c r="K546" s="47" t="s">
        <v>13467</v>
      </c>
      <c r="L546" s="47">
        <v>0.29473930597305298</v>
      </c>
      <c r="M546" s="47">
        <v>-37.984549094723</v>
      </c>
      <c r="N546" s="47">
        <v>-57.591385244461001</v>
      </c>
      <c r="O546" s="47" t="s">
        <v>15650</v>
      </c>
      <c r="P546" s="47">
        <v>1</v>
      </c>
      <c r="Q546">
        <v>14</v>
      </c>
      <c r="S546" s="23" t="s">
        <v>2347</v>
      </c>
      <c r="T546" t="str">
        <f t="shared" si="76"/>
        <v>19</v>
      </c>
      <c r="V546" t="str">
        <f>+VLOOKUP(B546,MARCO!E:E,1,FALSE)</f>
        <v>General Pueyrredón</v>
      </c>
      <c r="W546" t="s">
        <v>134</v>
      </c>
      <c r="X546" t="s">
        <v>134</v>
      </c>
      <c r="Y546" t="str">
        <f t="shared" si="77"/>
        <v>R 19 - D 43 - 451 - 4552</v>
      </c>
      <c r="Z546" t="s">
        <v>20</v>
      </c>
      <c r="AA546" t="s">
        <v>2349</v>
      </c>
      <c r="AB546" t="s">
        <v>21</v>
      </c>
      <c r="AD546" t="str">
        <f t="shared" si="78"/>
        <v>Club Nacion</v>
      </c>
      <c r="AE546" t="s">
        <v>22</v>
      </c>
      <c r="AF546" t="s">
        <v>23</v>
      </c>
      <c r="AG546" t="s">
        <v>26</v>
      </c>
      <c r="AH546" t="s">
        <v>2348</v>
      </c>
      <c r="AI546" s="13">
        <f t="shared" si="79"/>
        <v>14</v>
      </c>
      <c r="AJ546" s="13">
        <f t="shared" si="80"/>
        <v>1</v>
      </c>
      <c r="AK546" s="21">
        <v>1</v>
      </c>
      <c r="AM546" t="s">
        <v>2154</v>
      </c>
      <c r="AN546" t="str">
        <f t="shared" si="74"/>
        <v>R19</v>
      </c>
      <c r="AO546" s="20" t="str">
        <f t="shared" si="75"/>
        <v>FINES_R19</v>
      </c>
      <c r="AP546" s="25">
        <f t="shared" si="81"/>
        <v>0.29473930597305298</v>
      </c>
      <c r="AQ546" s="24" t="str">
        <f>+IFERROR(VLOOKUP(Y546,#REF!,2,FALSE),"-")</f>
        <v>-</v>
      </c>
      <c r="AR546" s="13" t="s">
        <v>2394</v>
      </c>
      <c r="AS546" t="s">
        <v>2397</v>
      </c>
      <c r="AT546" t="str">
        <f t="shared" si="82"/>
        <v>Tres Arroyos - 2364 - Mar Del Plata</v>
      </c>
    </row>
    <row r="547" spans="1:46" ht="15.75" thickBot="1" x14ac:dyDescent="0.3">
      <c r="A547" s="47">
        <v>19</v>
      </c>
      <c r="B547" s="47" t="s">
        <v>678</v>
      </c>
      <c r="C547" s="47" t="s">
        <v>2378</v>
      </c>
      <c r="D547" s="47" t="s">
        <v>723</v>
      </c>
      <c r="E547" s="47" t="s">
        <v>724</v>
      </c>
      <c r="F547" s="47" t="s">
        <v>4956</v>
      </c>
      <c r="G547" s="47" t="s">
        <v>4957</v>
      </c>
      <c r="H547" s="47" t="s">
        <v>4958</v>
      </c>
      <c r="I547" s="47" t="s">
        <v>2414</v>
      </c>
      <c r="J547" s="47"/>
      <c r="K547" s="47" t="s">
        <v>13468</v>
      </c>
      <c r="L547" s="47">
        <v>0.62401217222213745</v>
      </c>
      <c r="M547" s="47">
        <v>-38.043620195826001</v>
      </c>
      <c r="N547" s="47">
        <v>-57.580313837306001</v>
      </c>
      <c r="O547" s="47" t="s">
        <v>15651</v>
      </c>
      <c r="P547" s="47">
        <v>1</v>
      </c>
      <c r="Q547">
        <v>25</v>
      </c>
      <c r="S547" s="23" t="s">
        <v>2347</v>
      </c>
      <c r="T547" t="str">
        <f t="shared" si="76"/>
        <v>19</v>
      </c>
      <c r="V547" t="str">
        <f>+VLOOKUP(B547,MARCO!E:E,1,FALSE)</f>
        <v>General Pueyrredón</v>
      </c>
      <c r="W547" t="s">
        <v>134</v>
      </c>
      <c r="X547" t="s">
        <v>134</v>
      </c>
      <c r="Y547" t="str">
        <f t="shared" si="77"/>
        <v>R 19 - D 43 - 451 - 4553</v>
      </c>
      <c r="Z547" t="s">
        <v>20</v>
      </c>
      <c r="AA547" t="s">
        <v>2349</v>
      </c>
      <c r="AB547" t="s">
        <v>21</v>
      </c>
      <c r="AD547" t="str">
        <f t="shared" si="78"/>
        <v>Asociacion Vecinal De Fomento San Martin</v>
      </c>
      <c r="AE547" t="s">
        <v>22</v>
      </c>
      <c r="AF547" t="s">
        <v>23</v>
      </c>
      <c r="AG547" t="s">
        <v>26</v>
      </c>
      <c r="AH547" t="s">
        <v>2348</v>
      </c>
      <c r="AI547" s="13">
        <f t="shared" si="79"/>
        <v>25</v>
      </c>
      <c r="AJ547" s="13">
        <f t="shared" si="80"/>
        <v>1</v>
      </c>
      <c r="AK547" s="21">
        <v>1</v>
      </c>
      <c r="AM547" t="s">
        <v>2154</v>
      </c>
      <c r="AN547" t="str">
        <f t="shared" si="74"/>
        <v>R19</v>
      </c>
      <c r="AO547" s="20" t="str">
        <f t="shared" si="75"/>
        <v>FINES_R19</v>
      </c>
      <c r="AP547" s="25">
        <f t="shared" si="81"/>
        <v>0.62401217222213745</v>
      </c>
      <c r="AQ547" s="24" t="str">
        <f>+IFERROR(VLOOKUP(Y547,#REF!,2,FALSE),"-")</f>
        <v>-</v>
      </c>
      <c r="AR547" s="13" t="s">
        <v>2394</v>
      </c>
      <c r="AS547" t="s">
        <v>2398</v>
      </c>
      <c r="AT547" t="str">
        <f t="shared" si="82"/>
        <v>Genova - 5284 - Mar Del Plata</v>
      </c>
    </row>
    <row r="548" spans="1:46" ht="15.75" thickBot="1" x14ac:dyDescent="0.3">
      <c r="A548" s="47">
        <v>19</v>
      </c>
      <c r="B548" s="47" t="s">
        <v>678</v>
      </c>
      <c r="C548" s="47" t="s">
        <v>2378</v>
      </c>
      <c r="D548" s="47" t="s">
        <v>723</v>
      </c>
      <c r="E548" s="47" t="s">
        <v>724</v>
      </c>
      <c r="F548" s="47" t="s">
        <v>4960</v>
      </c>
      <c r="G548" s="47" t="s">
        <v>4961</v>
      </c>
      <c r="H548" s="47" t="s">
        <v>4962</v>
      </c>
      <c r="I548" s="47" t="s">
        <v>2475</v>
      </c>
      <c r="J548" s="47" t="s">
        <v>4964</v>
      </c>
      <c r="K548" s="47" t="s">
        <v>13469</v>
      </c>
      <c r="L548" s="47">
        <v>0.33970531821250921</v>
      </c>
      <c r="M548" s="47">
        <v>-37.978281415057999</v>
      </c>
      <c r="N548" s="47">
        <v>-57.585991238051001</v>
      </c>
      <c r="O548" s="47" t="s">
        <v>15652</v>
      </c>
      <c r="P548" s="47">
        <v>2</v>
      </c>
      <c r="Q548">
        <v>48</v>
      </c>
      <c r="S548" s="23" t="s">
        <v>2347</v>
      </c>
      <c r="T548" t="str">
        <f t="shared" si="76"/>
        <v>19</v>
      </c>
      <c r="V548" t="str">
        <f>+VLOOKUP(B548,MARCO!E:E,1,FALSE)</f>
        <v>General Pueyrredón</v>
      </c>
      <c r="W548" t="s">
        <v>134</v>
      </c>
      <c r="X548" t="s">
        <v>134</v>
      </c>
      <c r="Y548" t="str">
        <f t="shared" si="77"/>
        <v>R 19 - D 43 - 451 - 0355</v>
      </c>
      <c r="Z548" t="s">
        <v>20</v>
      </c>
      <c r="AA548" t="s">
        <v>2349</v>
      </c>
      <c r="AB548" t="s">
        <v>21</v>
      </c>
      <c r="AD548" t="str">
        <f t="shared" si="78"/>
        <v>Rios De BendiciÓn</v>
      </c>
      <c r="AE548" t="s">
        <v>22</v>
      </c>
      <c r="AF548" t="s">
        <v>23</v>
      </c>
      <c r="AG548" t="s">
        <v>26</v>
      </c>
      <c r="AH548" t="s">
        <v>2348</v>
      </c>
      <c r="AI548" s="13">
        <f t="shared" si="79"/>
        <v>48</v>
      </c>
      <c r="AJ548" s="13">
        <f t="shared" si="80"/>
        <v>2</v>
      </c>
      <c r="AK548" s="21">
        <v>1</v>
      </c>
      <c r="AM548" t="s">
        <v>2154</v>
      </c>
      <c r="AN548" t="str">
        <f t="shared" si="74"/>
        <v>R19</v>
      </c>
      <c r="AO548" s="20" t="str">
        <f t="shared" si="75"/>
        <v>FINES_R19</v>
      </c>
      <c r="AP548" s="25">
        <f t="shared" si="81"/>
        <v>0.33970531821250921</v>
      </c>
      <c r="AQ548" s="24" t="str">
        <f>+IFERROR(VLOOKUP(Y548,#REF!,2,FALSE),"-")</f>
        <v>-</v>
      </c>
      <c r="AR548" s="13" t="s">
        <v>2394</v>
      </c>
      <c r="AS548" t="s">
        <v>2397</v>
      </c>
      <c r="AT548" t="str">
        <f t="shared" si="82"/>
        <v>Avenida Luro - 6575 e/ Tres Arroyos y Bordabehere - Mar Del Plata</v>
      </c>
    </row>
    <row r="549" spans="1:46" ht="15.75" thickBot="1" x14ac:dyDescent="0.3">
      <c r="A549" s="47">
        <v>19</v>
      </c>
      <c r="B549" s="47" t="s">
        <v>678</v>
      </c>
      <c r="C549" s="47" t="s">
        <v>2378</v>
      </c>
      <c r="D549" s="47" t="s">
        <v>723</v>
      </c>
      <c r="E549" s="47" t="s">
        <v>724</v>
      </c>
      <c r="F549" s="47" t="s">
        <v>4965</v>
      </c>
      <c r="G549" s="47" t="s">
        <v>4966</v>
      </c>
      <c r="H549" s="47" t="s">
        <v>4967</v>
      </c>
      <c r="I549" s="47" t="s">
        <v>2475</v>
      </c>
      <c r="J549" s="47" t="s">
        <v>4964</v>
      </c>
      <c r="K549" s="47" t="s">
        <v>13470</v>
      </c>
      <c r="L549" s="47">
        <v>0.35576954483985901</v>
      </c>
      <c r="M549" s="47">
        <v>-38.024460714321997</v>
      </c>
      <c r="N549" s="47">
        <v>-57.586491972947002</v>
      </c>
      <c r="O549" s="47" t="s">
        <v>15653</v>
      </c>
      <c r="P549" s="47">
        <v>1</v>
      </c>
      <c r="Q549">
        <v>20</v>
      </c>
      <c r="S549" s="23" t="s">
        <v>2347</v>
      </c>
      <c r="T549" t="str">
        <f t="shared" si="76"/>
        <v>19</v>
      </c>
      <c r="V549" t="str">
        <f>+VLOOKUP(B549,MARCO!E:E,1,FALSE)</f>
        <v>General Pueyrredón</v>
      </c>
      <c r="W549" t="s">
        <v>134</v>
      </c>
      <c r="X549" t="s">
        <v>134</v>
      </c>
      <c r="Y549" t="str">
        <f t="shared" si="77"/>
        <v>R 19 - D 43 - 451 - 0395</v>
      </c>
      <c r="Z549" t="s">
        <v>20</v>
      </c>
      <c r="AA549" t="s">
        <v>2349</v>
      </c>
      <c r="AB549" t="s">
        <v>21</v>
      </c>
      <c r="AD549" t="str">
        <f t="shared" si="78"/>
        <v>AsociaciÓn De Fomento Fortunato De La Plaza</v>
      </c>
      <c r="AE549" t="s">
        <v>22</v>
      </c>
      <c r="AF549" t="s">
        <v>23</v>
      </c>
      <c r="AG549" t="s">
        <v>26</v>
      </c>
      <c r="AH549" t="s">
        <v>2348</v>
      </c>
      <c r="AI549" s="13">
        <f t="shared" si="79"/>
        <v>20</v>
      </c>
      <c r="AJ549" s="13">
        <f t="shared" si="80"/>
        <v>1</v>
      </c>
      <c r="AK549" s="21">
        <v>1</v>
      </c>
      <c r="AM549" t="s">
        <v>2154</v>
      </c>
      <c r="AN549" t="str">
        <f t="shared" si="74"/>
        <v>R19</v>
      </c>
      <c r="AO549" s="20" t="str">
        <f t="shared" si="75"/>
        <v>FINES_R19</v>
      </c>
      <c r="AP549" s="25">
        <f t="shared" si="81"/>
        <v>0.35576954483985901</v>
      </c>
      <c r="AQ549" s="24" t="str">
        <f>+IFERROR(VLOOKUP(Y549,#REF!,2,FALSE),"-")</f>
        <v>-</v>
      </c>
      <c r="AR549" s="13" t="s">
        <v>2394</v>
      </c>
      <c r="AS549" t="s">
        <v>2397</v>
      </c>
      <c r="AT549" t="str">
        <f t="shared" si="82"/>
        <v>Azopardo - 7010 e/ C Friuli y MonseÑor Enrique Rau - Mar Del Plata</v>
      </c>
    </row>
    <row r="550" spans="1:46" ht="15.75" thickBot="1" x14ac:dyDescent="0.3">
      <c r="A550" s="47">
        <v>19</v>
      </c>
      <c r="B550" s="47" t="s">
        <v>678</v>
      </c>
      <c r="C550" s="47" t="s">
        <v>2378</v>
      </c>
      <c r="D550" s="47" t="s">
        <v>723</v>
      </c>
      <c r="E550" s="47" t="s">
        <v>724</v>
      </c>
      <c r="F550" s="47" t="s">
        <v>4969</v>
      </c>
      <c r="G550" s="47" t="s">
        <v>4970</v>
      </c>
      <c r="H550" s="47" t="s">
        <v>4971</v>
      </c>
      <c r="I550" s="47" t="s">
        <v>2475</v>
      </c>
      <c r="J550" s="47" t="s">
        <v>2578</v>
      </c>
      <c r="K550" s="47" t="s">
        <v>13471</v>
      </c>
      <c r="L550" s="47">
        <v>0.13166666030883789</v>
      </c>
      <c r="M550" s="47">
        <v>-37.958921607565003</v>
      </c>
      <c r="N550" s="47">
        <v>-57.568915792539997</v>
      </c>
      <c r="O550" s="47" t="s">
        <v>15654</v>
      </c>
      <c r="P550" s="47">
        <v>1</v>
      </c>
      <c r="Q550">
        <v>11</v>
      </c>
      <c r="S550" s="23" t="s">
        <v>2347</v>
      </c>
      <c r="T550" t="str">
        <f t="shared" si="76"/>
        <v>19</v>
      </c>
      <c r="V550" t="str">
        <f>+VLOOKUP(B550,MARCO!E:E,1,FALSE)</f>
        <v>General Pueyrredón</v>
      </c>
      <c r="W550" t="s">
        <v>134</v>
      </c>
      <c r="X550" t="s">
        <v>134</v>
      </c>
      <c r="Y550" t="str">
        <f t="shared" si="77"/>
        <v>R 19 - D 43 - 451 - 1033</v>
      </c>
      <c r="Z550" t="s">
        <v>20</v>
      </c>
      <c r="AA550" t="s">
        <v>2349</v>
      </c>
      <c r="AB550" t="s">
        <v>21</v>
      </c>
      <c r="AD550" t="str">
        <f t="shared" si="78"/>
        <v>Aipe</v>
      </c>
      <c r="AE550" t="s">
        <v>22</v>
      </c>
      <c r="AF550" t="s">
        <v>23</v>
      </c>
      <c r="AG550" t="s">
        <v>26</v>
      </c>
      <c r="AH550" t="s">
        <v>2348</v>
      </c>
      <c r="AI550" s="13">
        <f t="shared" si="79"/>
        <v>11</v>
      </c>
      <c r="AJ550" s="13">
        <f t="shared" si="80"/>
        <v>1</v>
      </c>
      <c r="AK550" s="21">
        <v>1</v>
      </c>
      <c r="AM550" t="s">
        <v>2154</v>
      </c>
      <c r="AN550" t="str">
        <f t="shared" si="74"/>
        <v>R19</v>
      </c>
      <c r="AO550" s="20" t="str">
        <f t="shared" si="75"/>
        <v>FINES_R19</v>
      </c>
      <c r="AP550" s="25">
        <f t="shared" si="81"/>
        <v>0.13166666030883789</v>
      </c>
      <c r="AQ550" s="24" t="str">
        <f>+IFERROR(VLOOKUP(Y550,#REF!,2,FALSE),"-")</f>
        <v>-</v>
      </c>
      <c r="AR550" s="13" t="s">
        <v>2394</v>
      </c>
      <c r="AS550" t="s">
        <v>2398</v>
      </c>
      <c r="AT550" t="str">
        <f t="shared" si="82"/>
        <v>Valencia - 6455 e/ Remolcador GuaranÍ y Miguel Unamuno - Mar Del Plata</v>
      </c>
    </row>
    <row r="551" spans="1:46" ht="15.75" thickBot="1" x14ac:dyDescent="0.3">
      <c r="A551" s="47">
        <v>19</v>
      </c>
      <c r="B551" s="47" t="s">
        <v>678</v>
      </c>
      <c r="C551" s="47" t="s">
        <v>2378</v>
      </c>
      <c r="D551" s="47" t="s">
        <v>723</v>
      </c>
      <c r="E551" s="47" t="s">
        <v>724</v>
      </c>
      <c r="F551" s="47" t="s">
        <v>4973</v>
      </c>
      <c r="G551" s="47" t="s">
        <v>4974</v>
      </c>
      <c r="H551" s="47" t="s">
        <v>4975</v>
      </c>
      <c r="I551" s="47" t="s">
        <v>2475</v>
      </c>
      <c r="J551" s="47" t="s">
        <v>4977</v>
      </c>
      <c r="K551" s="47" t="s">
        <v>13472</v>
      </c>
      <c r="L551" s="47">
        <v>8.7924167513847351E-2</v>
      </c>
      <c r="M551" s="47">
        <v>-37.999907200000003</v>
      </c>
      <c r="N551" s="47">
        <v>-57.555130800000001</v>
      </c>
      <c r="O551" s="47" t="s">
        <v>15655</v>
      </c>
      <c r="P551" s="47">
        <v>10</v>
      </c>
      <c r="Q551">
        <v>222</v>
      </c>
      <c r="S551" s="23" t="s">
        <v>2347</v>
      </c>
      <c r="T551" t="str">
        <f t="shared" si="76"/>
        <v>19</v>
      </c>
      <c r="V551" t="str">
        <f>+VLOOKUP(B551,MARCO!E:E,1,FALSE)</f>
        <v>General Pueyrredón</v>
      </c>
      <c r="W551" t="s">
        <v>134</v>
      </c>
      <c r="X551" t="s">
        <v>134</v>
      </c>
      <c r="Y551" t="str">
        <f t="shared" si="77"/>
        <v>R 19 - D 43 - 451 - 0141</v>
      </c>
      <c r="Z551" t="s">
        <v>20</v>
      </c>
      <c r="AA551" t="s">
        <v>2349</v>
      </c>
      <c r="AB551" t="s">
        <v>21</v>
      </c>
      <c r="AD551" t="str">
        <f t="shared" si="78"/>
        <v>Biblioteca Popular Juventud Moderna</v>
      </c>
      <c r="AE551" t="s">
        <v>22</v>
      </c>
      <c r="AF551" t="s">
        <v>23</v>
      </c>
      <c r="AG551" t="s">
        <v>26</v>
      </c>
      <c r="AH551" t="s">
        <v>2348</v>
      </c>
      <c r="AI551" s="13">
        <f t="shared" si="79"/>
        <v>222</v>
      </c>
      <c r="AJ551" s="13">
        <f t="shared" si="80"/>
        <v>10</v>
      </c>
      <c r="AK551" s="21">
        <v>1</v>
      </c>
      <c r="AM551" t="s">
        <v>2154</v>
      </c>
      <c r="AN551" t="str">
        <f t="shared" si="74"/>
        <v>R19</v>
      </c>
      <c r="AO551" s="20" t="str">
        <f t="shared" si="75"/>
        <v>FINES_R19</v>
      </c>
      <c r="AP551" s="25">
        <f t="shared" si="81"/>
        <v>8.7924167513847351E-2</v>
      </c>
      <c r="AQ551" s="24" t="str">
        <f>+IFERROR(VLOOKUP(Y551,#REF!,2,FALSE),"-")</f>
        <v>-</v>
      </c>
      <c r="AR551" s="13" t="s">
        <v>2394</v>
      </c>
      <c r="AS551" t="s">
        <v>2398</v>
      </c>
      <c r="AT551" t="str">
        <f t="shared" si="82"/>
        <v>Diagonal Pueyrredon - 3324 e/ Colon y Bolivar - Mar Del Plata</v>
      </c>
    </row>
    <row r="552" spans="1:46" ht="15.75" thickBot="1" x14ac:dyDescent="0.3">
      <c r="A552" s="47">
        <v>19</v>
      </c>
      <c r="B552" s="47" t="s">
        <v>678</v>
      </c>
      <c r="C552" s="47" t="s">
        <v>2378</v>
      </c>
      <c r="D552" s="47" t="s">
        <v>723</v>
      </c>
      <c r="E552" s="47" t="s">
        <v>724</v>
      </c>
      <c r="F552" s="47" t="s">
        <v>4979</v>
      </c>
      <c r="G552" s="47" t="s">
        <v>4980</v>
      </c>
      <c r="H552" s="47" t="s">
        <v>4981</v>
      </c>
      <c r="I552" s="47" t="s">
        <v>2475</v>
      </c>
      <c r="J552" s="47" t="s">
        <v>4977</v>
      </c>
      <c r="K552" s="47" t="s">
        <v>13473</v>
      </c>
      <c r="L552" s="47">
        <v>0.1128264591097832</v>
      </c>
      <c r="M552" s="47">
        <v>-37.9908517</v>
      </c>
      <c r="N552" s="47">
        <v>-57.567978400000001</v>
      </c>
      <c r="O552" s="47" t="s">
        <v>15656</v>
      </c>
      <c r="P552" s="47">
        <v>1</v>
      </c>
      <c r="Q552">
        <v>15</v>
      </c>
      <c r="S552" s="23" t="s">
        <v>2347</v>
      </c>
      <c r="T552" t="str">
        <f t="shared" si="76"/>
        <v>19</v>
      </c>
      <c r="V552" t="str">
        <f>+VLOOKUP(B552,MARCO!E:E,1,FALSE)</f>
        <v>General Pueyrredón</v>
      </c>
      <c r="W552" t="s">
        <v>134</v>
      </c>
      <c r="X552" t="s">
        <v>134</v>
      </c>
      <c r="Y552" t="str">
        <f t="shared" si="77"/>
        <v>R 19 - D 43 - 451 - 1292</v>
      </c>
      <c r="Z552" t="s">
        <v>20</v>
      </c>
      <c r="AA552" t="s">
        <v>2349</v>
      </c>
      <c r="AB552" t="s">
        <v>21</v>
      </c>
      <c r="AD552" t="str">
        <f t="shared" si="78"/>
        <v>Sindicato Union Traviarios Automotor</v>
      </c>
      <c r="AE552" t="s">
        <v>22</v>
      </c>
      <c r="AF552" t="s">
        <v>23</v>
      </c>
      <c r="AG552" t="s">
        <v>26</v>
      </c>
      <c r="AH552" t="s">
        <v>2348</v>
      </c>
      <c r="AI552" s="13">
        <f t="shared" si="79"/>
        <v>15</v>
      </c>
      <c r="AJ552" s="13">
        <f t="shared" si="80"/>
        <v>1</v>
      </c>
      <c r="AK552" s="21">
        <v>1</v>
      </c>
      <c r="AM552" t="s">
        <v>2154</v>
      </c>
      <c r="AN552" t="str">
        <f t="shared" si="74"/>
        <v>R19</v>
      </c>
      <c r="AO552" s="20" t="str">
        <f t="shared" si="75"/>
        <v>FINES_R19</v>
      </c>
      <c r="AP552" s="25">
        <f t="shared" si="81"/>
        <v>0.1128264591097832</v>
      </c>
      <c r="AQ552" s="24" t="str">
        <f>+IFERROR(VLOOKUP(Y552,#REF!,2,FALSE),"-")</f>
        <v>-</v>
      </c>
      <c r="AR552" s="13" t="s">
        <v>2394</v>
      </c>
      <c r="AS552" t="s">
        <v>2398</v>
      </c>
      <c r="AT552" t="str">
        <f t="shared" si="82"/>
        <v>Belgrano - 4575 e/ Italia y Misiones - Mar Del Plata</v>
      </c>
    </row>
    <row r="553" spans="1:46" ht="15.75" thickBot="1" x14ac:dyDescent="0.3">
      <c r="A553" s="47">
        <v>19</v>
      </c>
      <c r="B553" s="47" t="s">
        <v>678</v>
      </c>
      <c r="C553" s="47" t="s">
        <v>2378</v>
      </c>
      <c r="D553" s="47" t="s">
        <v>723</v>
      </c>
      <c r="E553" s="47" t="s">
        <v>724</v>
      </c>
      <c r="F553" s="47" t="s">
        <v>4983</v>
      </c>
      <c r="G553" s="47" t="s">
        <v>4984</v>
      </c>
      <c r="H553" s="47" t="s">
        <v>4985</v>
      </c>
      <c r="I553" s="47" t="s">
        <v>2475</v>
      </c>
      <c r="J553" s="47" t="s">
        <v>4977</v>
      </c>
      <c r="K553" s="47" t="s">
        <v>13474</v>
      </c>
      <c r="L553" s="47">
        <v>0.29735970497131348</v>
      </c>
      <c r="M553" s="47">
        <v>-38.028584773555501</v>
      </c>
      <c r="N553" s="47">
        <v>-57.561550950799898</v>
      </c>
      <c r="O553" s="47" t="s">
        <v>15657</v>
      </c>
      <c r="P553" s="47">
        <v>1</v>
      </c>
      <c r="Q553">
        <v>15</v>
      </c>
      <c r="S553" s="23" t="s">
        <v>2347</v>
      </c>
      <c r="T553" t="str">
        <f t="shared" si="76"/>
        <v>19</v>
      </c>
      <c r="V553" t="str">
        <f>+VLOOKUP(B553,MARCO!E:E,1,FALSE)</f>
        <v>General Pueyrredón</v>
      </c>
      <c r="W553" t="s">
        <v>134</v>
      </c>
      <c r="X553" t="s">
        <v>134</v>
      </c>
      <c r="Y553" t="str">
        <f t="shared" si="77"/>
        <v>R 19 - D 43 - 451 - 0405</v>
      </c>
      <c r="Z553" t="s">
        <v>20</v>
      </c>
      <c r="AA553" t="s">
        <v>2349</v>
      </c>
      <c r="AB553" t="s">
        <v>21</v>
      </c>
      <c r="AD553" t="str">
        <f t="shared" si="78"/>
        <v>E.e.p.a. N°705</v>
      </c>
      <c r="AE553" t="s">
        <v>22</v>
      </c>
      <c r="AF553" t="s">
        <v>23</v>
      </c>
      <c r="AG553" t="s">
        <v>26</v>
      </c>
      <c r="AH553" t="s">
        <v>2348</v>
      </c>
      <c r="AI553" s="13">
        <f t="shared" si="79"/>
        <v>15</v>
      </c>
      <c r="AJ553" s="13">
        <f t="shared" si="80"/>
        <v>1</v>
      </c>
      <c r="AK553" s="21">
        <v>1</v>
      </c>
      <c r="AM553" t="s">
        <v>2154</v>
      </c>
      <c r="AN553" t="str">
        <f t="shared" si="74"/>
        <v>R19</v>
      </c>
      <c r="AO553" s="20" t="str">
        <f t="shared" si="75"/>
        <v>FINES_R19</v>
      </c>
      <c r="AP553" s="25">
        <f t="shared" si="81"/>
        <v>0.29735970497131348</v>
      </c>
      <c r="AQ553" s="24" t="str">
        <f>+IFERROR(VLOOKUP(Y553,#REF!,2,FALSE),"-")</f>
        <v>-</v>
      </c>
      <c r="AR553" s="13" t="s">
        <v>2394</v>
      </c>
      <c r="AS553" t="s">
        <v>2397</v>
      </c>
      <c r="AT553" t="str">
        <f t="shared" si="82"/>
        <v>Gaboto - ESQ e/ Buenos Aires - Mar Del Plata</v>
      </c>
    </row>
    <row r="554" spans="1:46" ht="15.75" thickBot="1" x14ac:dyDescent="0.3">
      <c r="A554" s="47">
        <v>19</v>
      </c>
      <c r="B554" s="47" t="s">
        <v>678</v>
      </c>
      <c r="C554" s="47" t="s">
        <v>2378</v>
      </c>
      <c r="D554" s="47" t="s">
        <v>723</v>
      </c>
      <c r="E554" s="47" t="s">
        <v>724</v>
      </c>
      <c r="F554" s="47" t="s">
        <v>4987</v>
      </c>
      <c r="G554" s="47" t="s">
        <v>4988</v>
      </c>
      <c r="H554" s="47" t="s">
        <v>4989</v>
      </c>
      <c r="I554" s="47" t="s">
        <v>2475</v>
      </c>
      <c r="J554" s="47" t="s">
        <v>4915</v>
      </c>
      <c r="K554" s="47" t="s">
        <v>13475</v>
      </c>
      <c r="L554" s="47">
        <v>0.63544750213623047</v>
      </c>
      <c r="M554" s="47">
        <v>-37.9958412123908</v>
      </c>
      <c r="N554" s="47">
        <v>-57.615097365137302</v>
      </c>
      <c r="O554" s="47" t="s">
        <v>15658</v>
      </c>
      <c r="P554" s="47">
        <v>3</v>
      </c>
      <c r="Q554">
        <v>63</v>
      </c>
      <c r="S554" s="23" t="s">
        <v>2347</v>
      </c>
      <c r="T554" t="str">
        <f t="shared" si="76"/>
        <v>19</v>
      </c>
      <c r="V554" t="str">
        <f>+VLOOKUP(B554,MARCO!E:E,1,FALSE)</f>
        <v>General Pueyrredón</v>
      </c>
      <c r="W554" t="s">
        <v>134</v>
      </c>
      <c r="X554" t="s">
        <v>134</v>
      </c>
      <c r="Y554" t="str">
        <f t="shared" si="77"/>
        <v>R 19 - D 43 - 451 - 3843</v>
      </c>
      <c r="Z554" t="s">
        <v>20</v>
      </c>
      <c r="AA554" t="s">
        <v>2349</v>
      </c>
      <c r="AB554" t="s">
        <v>21</v>
      </c>
      <c r="AD554" t="str">
        <f t="shared" si="78"/>
        <v>Ees Nº 76</v>
      </c>
      <c r="AE554" t="s">
        <v>22</v>
      </c>
      <c r="AF554" t="s">
        <v>23</v>
      </c>
      <c r="AG554" t="s">
        <v>26</v>
      </c>
      <c r="AH554" t="s">
        <v>2348</v>
      </c>
      <c r="AI554" s="13">
        <f t="shared" si="79"/>
        <v>63</v>
      </c>
      <c r="AJ554" s="13">
        <f t="shared" si="80"/>
        <v>3</v>
      </c>
      <c r="AK554" s="21">
        <v>1</v>
      </c>
      <c r="AM554" t="s">
        <v>2154</v>
      </c>
      <c r="AN554" t="str">
        <f t="shared" si="74"/>
        <v>R19</v>
      </c>
      <c r="AO554" s="20" t="str">
        <f t="shared" si="75"/>
        <v>FINES_R19</v>
      </c>
      <c r="AP554" s="25">
        <f t="shared" si="81"/>
        <v>0.63544750213623047</v>
      </c>
      <c r="AQ554" s="24" t="str">
        <f>+IFERROR(VLOOKUP(Y554,#REF!,2,FALSE),"-")</f>
        <v>-</v>
      </c>
      <c r="AR554" s="13" t="s">
        <v>2394</v>
      </c>
      <c r="AS554" t="s">
        <v>2398</v>
      </c>
      <c r="AT554" t="str">
        <f t="shared" si="82"/>
        <v>Ortiz De Zarate - 10799 - Mar Del Plata</v>
      </c>
    </row>
    <row r="555" spans="1:46" ht="15.75" thickBot="1" x14ac:dyDescent="0.3">
      <c r="A555" s="47">
        <v>19</v>
      </c>
      <c r="B555" s="47" t="s">
        <v>678</v>
      </c>
      <c r="C555" s="47" t="s">
        <v>2378</v>
      </c>
      <c r="D555" s="47" t="s">
        <v>723</v>
      </c>
      <c r="E555" s="47" t="s">
        <v>724</v>
      </c>
      <c r="F555" s="47" t="s">
        <v>4991</v>
      </c>
      <c r="G555" s="47" t="s">
        <v>4992</v>
      </c>
      <c r="H555" s="47" t="s">
        <v>4993</v>
      </c>
      <c r="I555" s="47" t="s">
        <v>2475</v>
      </c>
      <c r="J555" s="47" t="s">
        <v>4977</v>
      </c>
      <c r="K555" s="47" t="s">
        <v>13476</v>
      </c>
      <c r="L555" s="47">
        <v>0.1236505955457687</v>
      </c>
      <c r="M555" s="47">
        <v>-38.006658941666501</v>
      </c>
      <c r="N555" s="47">
        <v>-57.554714836767403</v>
      </c>
      <c r="O555" s="47" t="s">
        <v>15659</v>
      </c>
      <c r="P555" s="47">
        <v>1</v>
      </c>
      <c r="Q555">
        <v>31</v>
      </c>
      <c r="S555" s="23" t="s">
        <v>2347</v>
      </c>
      <c r="T555" t="str">
        <f t="shared" si="76"/>
        <v>19</v>
      </c>
      <c r="V555" t="str">
        <f>+VLOOKUP(B555,MARCO!E:E,1,FALSE)</f>
        <v>General Pueyrredón</v>
      </c>
      <c r="W555" t="s">
        <v>134</v>
      </c>
      <c r="X555" t="s">
        <v>134</v>
      </c>
      <c r="Y555" t="str">
        <f t="shared" si="77"/>
        <v>R 19 - D 43 - 451 - 0401</v>
      </c>
      <c r="Z555" t="s">
        <v>20</v>
      </c>
      <c r="AA555" t="s">
        <v>2349</v>
      </c>
      <c r="AB555" t="s">
        <v>21</v>
      </c>
      <c r="AD555" t="str">
        <f t="shared" si="78"/>
        <v>Cfl N°1</v>
      </c>
      <c r="AE555" t="s">
        <v>22</v>
      </c>
      <c r="AF555" t="s">
        <v>23</v>
      </c>
      <c r="AG555" t="s">
        <v>26</v>
      </c>
      <c r="AH555" t="s">
        <v>2348</v>
      </c>
      <c r="AI555" s="13">
        <f t="shared" si="79"/>
        <v>31</v>
      </c>
      <c r="AJ555" s="13">
        <f t="shared" si="80"/>
        <v>1</v>
      </c>
      <c r="AK555" s="21">
        <v>1</v>
      </c>
      <c r="AM555" t="s">
        <v>2154</v>
      </c>
      <c r="AN555" t="str">
        <f t="shared" si="74"/>
        <v>R19</v>
      </c>
      <c r="AO555" s="20" t="str">
        <f t="shared" si="75"/>
        <v>FINES_R19</v>
      </c>
      <c r="AP555" s="25">
        <f t="shared" si="81"/>
        <v>0.1236505955457687</v>
      </c>
      <c r="AQ555" s="24" t="str">
        <f>+IFERROR(VLOOKUP(Y555,#REF!,2,FALSE),"-")</f>
        <v>-</v>
      </c>
      <c r="AR555" s="13" t="s">
        <v>2394</v>
      </c>
      <c r="AS555" t="s">
        <v>2398</v>
      </c>
      <c r="AT555" t="str">
        <f t="shared" si="82"/>
        <v>Rawson - 2739 e/ San Luis y Mitre - Mar Del Plata</v>
      </c>
    </row>
    <row r="556" spans="1:46" ht="15.75" thickBot="1" x14ac:dyDescent="0.3">
      <c r="A556" s="47">
        <v>19</v>
      </c>
      <c r="B556" s="47" t="s">
        <v>678</v>
      </c>
      <c r="C556" s="47" t="s">
        <v>2378</v>
      </c>
      <c r="D556" s="47" t="s">
        <v>723</v>
      </c>
      <c r="E556" s="47" t="s">
        <v>724</v>
      </c>
      <c r="F556" s="47" t="s">
        <v>4996</v>
      </c>
      <c r="G556" s="47" t="s">
        <v>4997</v>
      </c>
      <c r="H556" s="47" t="s">
        <v>4998</v>
      </c>
      <c r="I556" s="47" t="s">
        <v>2475</v>
      </c>
      <c r="J556" s="47" t="s">
        <v>4977</v>
      </c>
      <c r="K556" s="47" t="s">
        <v>13477</v>
      </c>
      <c r="L556" s="47">
        <v>9.0794242918491364E-2</v>
      </c>
      <c r="M556" s="47">
        <v>-38.005682401362002</v>
      </c>
      <c r="N556" s="47">
        <v>-57.552745173477</v>
      </c>
      <c r="O556" s="47" t="s">
        <v>15660</v>
      </c>
      <c r="P556" s="47">
        <v>2</v>
      </c>
      <c r="Q556">
        <v>38</v>
      </c>
      <c r="S556" s="23" t="s">
        <v>2347</v>
      </c>
      <c r="T556" t="str">
        <f t="shared" si="76"/>
        <v>19</v>
      </c>
      <c r="V556" t="str">
        <f>+VLOOKUP(B556,MARCO!E:E,1,FALSE)</f>
        <v>General Pueyrredón</v>
      </c>
      <c r="W556" t="s">
        <v>134</v>
      </c>
      <c r="X556" t="s">
        <v>134</v>
      </c>
      <c r="Y556" t="str">
        <f t="shared" si="77"/>
        <v>R 19 - D 43 - 451 - 3181</v>
      </c>
      <c r="Z556" t="s">
        <v>20</v>
      </c>
      <c r="AA556" t="s">
        <v>2349</v>
      </c>
      <c r="AB556" t="s">
        <v>21</v>
      </c>
      <c r="AD556" t="str">
        <f t="shared" si="78"/>
        <v>Uthgra</v>
      </c>
      <c r="AE556" t="s">
        <v>22</v>
      </c>
      <c r="AF556" t="s">
        <v>23</v>
      </c>
      <c r="AG556" t="s">
        <v>26</v>
      </c>
      <c r="AH556" t="s">
        <v>2348</v>
      </c>
      <c r="AI556" s="13">
        <f t="shared" si="79"/>
        <v>38</v>
      </c>
      <c r="AJ556" s="13">
        <f t="shared" si="80"/>
        <v>2</v>
      </c>
      <c r="AK556" s="21">
        <v>1</v>
      </c>
      <c r="AM556" t="s">
        <v>2154</v>
      </c>
      <c r="AN556" t="str">
        <f t="shared" si="74"/>
        <v>R19</v>
      </c>
      <c r="AO556" s="20" t="str">
        <f t="shared" si="75"/>
        <v>FINES_R19</v>
      </c>
      <c r="AP556" s="25">
        <f t="shared" si="81"/>
        <v>9.0794242918491364E-2</v>
      </c>
      <c r="AQ556" s="24" t="str">
        <f>+IFERROR(VLOOKUP(Y556,#REF!,2,FALSE),"-")</f>
        <v>-</v>
      </c>
      <c r="AR556" s="13" t="s">
        <v>2394</v>
      </c>
      <c r="AS556" t="s">
        <v>2398</v>
      </c>
      <c r="AT556" t="str">
        <f t="shared" si="82"/>
        <v>Gascon - 2660 e/ San Luis y Cordoba - Mar Del Plata</v>
      </c>
    </row>
    <row r="557" spans="1:46" ht="15.75" thickBot="1" x14ac:dyDescent="0.3">
      <c r="A557" s="47">
        <v>19</v>
      </c>
      <c r="B557" s="47" t="s">
        <v>678</v>
      </c>
      <c r="C557" s="47" t="s">
        <v>2378</v>
      </c>
      <c r="D557" s="47" t="s">
        <v>723</v>
      </c>
      <c r="E557" s="47" t="s">
        <v>724</v>
      </c>
      <c r="F557" s="47" t="s">
        <v>5001</v>
      </c>
      <c r="G557" s="47" t="s">
        <v>4964</v>
      </c>
      <c r="H557" s="47" t="s">
        <v>5002</v>
      </c>
      <c r="I557" s="47" t="s">
        <v>2475</v>
      </c>
      <c r="J557" s="47" t="s">
        <v>4964</v>
      </c>
      <c r="K557" s="47" t="s">
        <v>13478</v>
      </c>
      <c r="L557" s="47">
        <v>0.20592693984508509</v>
      </c>
      <c r="M557" s="47">
        <v>-38.040851609800001</v>
      </c>
      <c r="N557" s="47">
        <v>-57.547452085441002</v>
      </c>
      <c r="O557" s="47" t="s">
        <v>15661</v>
      </c>
      <c r="P557" s="47">
        <v>3</v>
      </c>
      <c r="Q557">
        <v>91</v>
      </c>
      <c r="S557" s="23" t="s">
        <v>2347</v>
      </c>
      <c r="T557" t="str">
        <f t="shared" si="76"/>
        <v>19</v>
      </c>
      <c r="V557" t="str">
        <f>+VLOOKUP(B557,MARCO!E:E,1,FALSE)</f>
        <v>General Pueyrredón</v>
      </c>
      <c r="W557" t="s">
        <v>134</v>
      </c>
      <c r="X557" t="s">
        <v>134</v>
      </c>
      <c r="Y557" t="str">
        <f t="shared" si="77"/>
        <v>R 19 - D 43 - 451 - 2194</v>
      </c>
      <c r="Z557" t="s">
        <v>20</v>
      </c>
      <c r="AA557" t="s">
        <v>2349</v>
      </c>
      <c r="AB557" t="s">
        <v>21</v>
      </c>
      <c r="AD557" t="str">
        <f t="shared" si="78"/>
        <v>Jovenes Solidarios</v>
      </c>
      <c r="AE557" t="s">
        <v>22</v>
      </c>
      <c r="AF557" t="s">
        <v>23</v>
      </c>
      <c r="AG557" t="s">
        <v>26</v>
      </c>
      <c r="AH557" t="s">
        <v>2348</v>
      </c>
      <c r="AI557" s="13">
        <f t="shared" si="79"/>
        <v>91</v>
      </c>
      <c r="AJ557" s="13">
        <f t="shared" si="80"/>
        <v>3</v>
      </c>
      <c r="AK557" s="21">
        <v>1</v>
      </c>
      <c r="AM557" t="s">
        <v>2154</v>
      </c>
      <c r="AN557" t="str">
        <f t="shared" si="74"/>
        <v>R19</v>
      </c>
      <c r="AO557" s="20" t="str">
        <f t="shared" si="75"/>
        <v>FINES_R19</v>
      </c>
      <c r="AP557" s="25">
        <f t="shared" si="81"/>
        <v>0.20592693984508509</v>
      </c>
      <c r="AQ557" s="24" t="str">
        <f>+IFERROR(VLOOKUP(Y557,#REF!,2,FALSE),"-")</f>
        <v>-</v>
      </c>
      <c r="AR557" s="13" t="s">
        <v>2394</v>
      </c>
      <c r="AS557" t="s">
        <v>2397</v>
      </c>
      <c r="AT557" t="str">
        <f t="shared" si="82"/>
        <v>Edison - 301 e/ Elcano y 12 De Octubre - Mar Del Plata</v>
      </c>
    </row>
    <row r="558" spans="1:46" ht="15.75" thickBot="1" x14ac:dyDescent="0.3">
      <c r="A558" s="47">
        <v>19</v>
      </c>
      <c r="B558" s="47" t="s">
        <v>678</v>
      </c>
      <c r="C558" s="47" t="s">
        <v>2378</v>
      </c>
      <c r="D558" s="47" t="s">
        <v>723</v>
      </c>
      <c r="E558" s="47" t="s">
        <v>724</v>
      </c>
      <c r="F558" s="47" t="s">
        <v>5004</v>
      </c>
      <c r="G558" s="47" t="s">
        <v>5005</v>
      </c>
      <c r="H558" s="47" t="s">
        <v>5006</v>
      </c>
      <c r="I558" s="47" t="s">
        <v>2475</v>
      </c>
      <c r="J558" s="47" t="s">
        <v>4885</v>
      </c>
      <c r="K558" s="47" t="s">
        <v>13479</v>
      </c>
      <c r="L558" s="47">
        <v>0.62401217222213745</v>
      </c>
      <c r="M558" s="47">
        <v>-38.043415005339</v>
      </c>
      <c r="N558" s="47">
        <v>-57.580479969075</v>
      </c>
      <c r="O558" s="47" t="s">
        <v>15662</v>
      </c>
      <c r="P558" s="47">
        <v>2</v>
      </c>
      <c r="Q558">
        <v>68</v>
      </c>
      <c r="S558" s="23" t="s">
        <v>2347</v>
      </c>
      <c r="T558" t="str">
        <f t="shared" si="76"/>
        <v>19</v>
      </c>
      <c r="V558" t="str">
        <f>+VLOOKUP(B558,MARCO!E:E,1,FALSE)</f>
        <v>General Pueyrredón</v>
      </c>
      <c r="W558" t="s">
        <v>134</v>
      </c>
      <c r="X558" t="s">
        <v>134</v>
      </c>
      <c r="Y558" t="str">
        <f t="shared" si="77"/>
        <v>R 19 - D 43 - 451 - 0390</v>
      </c>
      <c r="Z558" t="s">
        <v>20</v>
      </c>
      <c r="AA558" t="s">
        <v>2349</v>
      </c>
      <c r="AB558" t="s">
        <v>21</v>
      </c>
      <c r="AD558" t="str">
        <f t="shared" si="78"/>
        <v>Asoc. Vecinal De Fomento Bº San Martin</v>
      </c>
      <c r="AE558" t="s">
        <v>22</v>
      </c>
      <c r="AF558" t="s">
        <v>23</v>
      </c>
      <c r="AG558" t="s">
        <v>26</v>
      </c>
      <c r="AH558" t="s">
        <v>2348</v>
      </c>
      <c r="AI558" s="13">
        <f t="shared" si="79"/>
        <v>68</v>
      </c>
      <c r="AJ558" s="13">
        <f t="shared" si="80"/>
        <v>2</v>
      </c>
      <c r="AK558" s="21">
        <v>1</v>
      </c>
      <c r="AM558" t="s">
        <v>2154</v>
      </c>
      <c r="AN558" t="str">
        <f t="shared" si="74"/>
        <v>R19</v>
      </c>
      <c r="AO558" s="20" t="str">
        <f t="shared" si="75"/>
        <v>FINES_R19</v>
      </c>
      <c r="AP558" s="25">
        <f t="shared" si="81"/>
        <v>0.62401217222213745</v>
      </c>
      <c r="AQ558" s="24" t="str">
        <f>+IFERROR(VLOOKUP(Y558,#REF!,2,FALSE),"-")</f>
        <v>-</v>
      </c>
      <c r="AR558" s="13" t="s">
        <v>2394</v>
      </c>
      <c r="AS558" t="s">
        <v>2398</v>
      </c>
      <c r="AT558" t="str">
        <f t="shared" si="82"/>
        <v>GÉnova - 5284 e/ Galicia - Mar Del Plata</v>
      </c>
    </row>
    <row r="559" spans="1:46" ht="15.75" thickBot="1" x14ac:dyDescent="0.3">
      <c r="A559" s="47">
        <v>19</v>
      </c>
      <c r="B559" s="47" t="s">
        <v>678</v>
      </c>
      <c r="C559" s="47" t="s">
        <v>2378</v>
      </c>
      <c r="D559" s="47" t="s">
        <v>723</v>
      </c>
      <c r="E559" s="47" t="s">
        <v>724</v>
      </c>
      <c r="F559" s="47" t="s">
        <v>5008</v>
      </c>
      <c r="G559" s="47" t="s">
        <v>5009</v>
      </c>
      <c r="H559" s="47" t="s">
        <v>5010</v>
      </c>
      <c r="I559" s="47" t="s">
        <v>2475</v>
      </c>
      <c r="J559" s="47" t="s">
        <v>2242</v>
      </c>
      <c r="K559" s="47" t="s">
        <v>13480</v>
      </c>
      <c r="L559" s="47">
        <v>0.61794537305831909</v>
      </c>
      <c r="M559" s="47">
        <v>-38.108686810000002</v>
      </c>
      <c r="N559" s="47">
        <v>-57.594891310000001</v>
      </c>
      <c r="O559" s="47" t="s">
        <v>15663</v>
      </c>
      <c r="P559" s="47">
        <v>1</v>
      </c>
      <c r="Q559">
        <v>17</v>
      </c>
      <c r="S559" s="23" t="s">
        <v>2347</v>
      </c>
      <c r="T559" t="str">
        <f t="shared" si="76"/>
        <v>19</v>
      </c>
      <c r="V559" t="str">
        <f>+VLOOKUP(B559,MARCO!E:E,1,FALSE)</f>
        <v>General Pueyrredón</v>
      </c>
      <c r="W559" t="s">
        <v>134</v>
      </c>
      <c r="X559" t="s">
        <v>134</v>
      </c>
      <c r="Y559" t="str">
        <f t="shared" si="77"/>
        <v>R 19 - D 43 - 451 - 0498</v>
      </c>
      <c r="Z559" t="s">
        <v>20</v>
      </c>
      <c r="AA559" t="s">
        <v>2349</v>
      </c>
      <c r="AB559" t="s">
        <v>21</v>
      </c>
      <c r="AD559" t="str">
        <f t="shared" si="78"/>
        <v>"la Dignidad"</v>
      </c>
      <c r="AE559" t="s">
        <v>22</v>
      </c>
      <c r="AF559" t="s">
        <v>23</v>
      </c>
      <c r="AG559" t="s">
        <v>26</v>
      </c>
      <c r="AH559" t="s">
        <v>2348</v>
      </c>
      <c r="AI559" s="13">
        <f t="shared" si="79"/>
        <v>17</v>
      </c>
      <c r="AJ559" s="13">
        <f t="shared" si="80"/>
        <v>1</v>
      </c>
      <c r="AK559" s="21">
        <v>1</v>
      </c>
      <c r="AM559" t="s">
        <v>2154</v>
      </c>
      <c r="AN559" t="str">
        <f t="shared" si="74"/>
        <v>R19</v>
      </c>
      <c r="AO559" s="20" t="str">
        <f t="shared" si="75"/>
        <v>FINES_R19</v>
      </c>
      <c r="AP559" s="25">
        <f t="shared" si="81"/>
        <v>0.61794537305831909</v>
      </c>
      <c r="AQ559" s="24" t="str">
        <f>+IFERROR(VLOOKUP(Y559,#REF!,2,FALSE),"-")</f>
        <v>-</v>
      </c>
      <c r="AR559" s="13" t="s">
        <v>2394</v>
      </c>
      <c r="AS559" t="s">
        <v>2398</v>
      </c>
      <c r="AT559" t="str">
        <f t="shared" si="82"/>
        <v>Calle 14 - 2673 e/ Alberti y Rawson - Mar Del Plata</v>
      </c>
    </row>
    <row r="560" spans="1:46" ht="15.75" thickBot="1" x14ac:dyDescent="0.3">
      <c r="A560" s="47">
        <v>19</v>
      </c>
      <c r="B560" s="47" t="s">
        <v>678</v>
      </c>
      <c r="C560" s="47" t="s">
        <v>2378</v>
      </c>
      <c r="D560" s="47" t="s">
        <v>723</v>
      </c>
      <c r="E560" s="47" t="s">
        <v>724</v>
      </c>
      <c r="F560" s="47" t="s">
        <v>5012</v>
      </c>
      <c r="G560" s="47" t="s">
        <v>5013</v>
      </c>
      <c r="H560" s="47" t="s">
        <v>5014</v>
      </c>
      <c r="I560" s="47" t="s">
        <v>2475</v>
      </c>
      <c r="J560" s="47" t="s">
        <v>5016</v>
      </c>
      <c r="K560" s="47" t="s">
        <v>13481</v>
      </c>
      <c r="L560" s="47">
        <v>0.52503031492233276</v>
      </c>
      <c r="M560" s="47">
        <v>-38.0327251</v>
      </c>
      <c r="N560" s="47">
        <v>-57.601361199999999</v>
      </c>
      <c r="O560" s="47" t="s">
        <v>15664</v>
      </c>
      <c r="P560" s="47">
        <v>1</v>
      </c>
      <c r="Q560">
        <v>21</v>
      </c>
      <c r="S560" s="23" t="s">
        <v>2347</v>
      </c>
      <c r="T560" t="str">
        <f t="shared" si="76"/>
        <v>19</v>
      </c>
      <c r="V560" t="str">
        <f>+VLOOKUP(B560,MARCO!E:E,1,FALSE)</f>
        <v>General Pueyrredón</v>
      </c>
      <c r="W560" t="s">
        <v>134</v>
      </c>
      <c r="X560" t="s">
        <v>134</v>
      </c>
      <c r="Y560" t="str">
        <f t="shared" si="77"/>
        <v>R 19 - D 43 - 451 - 3258</v>
      </c>
      <c r="Z560" t="s">
        <v>20</v>
      </c>
      <c r="AA560" t="s">
        <v>2349</v>
      </c>
      <c r="AB560" t="s">
        <v>21</v>
      </c>
      <c r="AD560" t="str">
        <f t="shared" si="78"/>
        <v>Galpon Mte</v>
      </c>
      <c r="AE560" t="s">
        <v>22</v>
      </c>
      <c r="AF560" t="s">
        <v>23</v>
      </c>
      <c r="AG560" t="s">
        <v>26</v>
      </c>
      <c r="AH560" t="s">
        <v>2348</v>
      </c>
      <c r="AI560" s="13">
        <f t="shared" si="79"/>
        <v>21</v>
      </c>
      <c r="AJ560" s="13">
        <f t="shared" si="80"/>
        <v>1</v>
      </c>
      <c r="AK560" s="21">
        <v>1</v>
      </c>
      <c r="AM560" t="s">
        <v>2154</v>
      </c>
      <c r="AN560" t="str">
        <f t="shared" si="74"/>
        <v>R19</v>
      </c>
      <c r="AO560" s="20" t="str">
        <f t="shared" si="75"/>
        <v>FINES_R19</v>
      </c>
      <c r="AP560" s="25">
        <f t="shared" si="81"/>
        <v>0.52503031492233276</v>
      </c>
      <c r="AQ560" s="24" t="str">
        <f>+IFERROR(VLOOKUP(Y560,#REF!,2,FALSE),"-")</f>
        <v>-</v>
      </c>
      <c r="AR560" s="13" t="s">
        <v>2394</v>
      </c>
      <c r="AS560" t="s">
        <v>2398</v>
      </c>
      <c r="AT560" t="str">
        <f t="shared" si="82"/>
        <v>William Morris - 7300 - Mar Del Plata</v>
      </c>
    </row>
    <row r="561" spans="1:46" ht="15.75" thickBot="1" x14ac:dyDescent="0.3">
      <c r="A561" s="47">
        <v>19</v>
      </c>
      <c r="B561" s="47" t="s">
        <v>678</v>
      </c>
      <c r="C561" s="47" t="s">
        <v>2378</v>
      </c>
      <c r="D561" s="47" t="s">
        <v>723</v>
      </c>
      <c r="E561" s="47" t="s">
        <v>724</v>
      </c>
      <c r="F561" s="47" t="s">
        <v>5017</v>
      </c>
      <c r="G561" s="47" t="s">
        <v>5018</v>
      </c>
      <c r="H561" s="47" t="s">
        <v>5019</v>
      </c>
      <c r="I561" s="47" t="s">
        <v>2475</v>
      </c>
      <c r="J561" s="47" t="s">
        <v>5021</v>
      </c>
      <c r="K561" s="47" t="s">
        <v>13482</v>
      </c>
      <c r="L561" s="47">
        <v>0.7586103081703186</v>
      </c>
      <c r="M561" s="47">
        <v>-37.993873399999998</v>
      </c>
      <c r="N561" s="47">
        <v>-57.625467399999998</v>
      </c>
      <c r="O561" s="47" t="s">
        <v>15665</v>
      </c>
      <c r="P561" s="47">
        <v>2</v>
      </c>
      <c r="Q561">
        <v>23</v>
      </c>
      <c r="S561" s="23" t="s">
        <v>2347</v>
      </c>
      <c r="T561" t="str">
        <f t="shared" si="76"/>
        <v>19</v>
      </c>
      <c r="V561" t="str">
        <f>+VLOOKUP(B561,MARCO!E:E,1,FALSE)</f>
        <v>General Pueyrredón</v>
      </c>
      <c r="W561" t="s">
        <v>134</v>
      </c>
      <c r="X561" t="s">
        <v>134</v>
      </c>
      <c r="Y561" t="str">
        <f t="shared" si="77"/>
        <v>R 19 - D 43 - 451 - 3868</v>
      </c>
      <c r="Z561" t="s">
        <v>20</v>
      </c>
      <c r="AA561" t="s">
        <v>2349</v>
      </c>
      <c r="AB561" t="s">
        <v>21</v>
      </c>
      <c r="AD561" t="str">
        <f t="shared" si="78"/>
        <v>Centro Barrial Carlos Mugica (sede Belgrano)</v>
      </c>
      <c r="AE561" t="s">
        <v>22</v>
      </c>
      <c r="AF561" t="s">
        <v>23</v>
      </c>
      <c r="AG561" t="s">
        <v>26</v>
      </c>
      <c r="AH561" t="s">
        <v>2348</v>
      </c>
      <c r="AI561" s="13">
        <f t="shared" si="79"/>
        <v>23</v>
      </c>
      <c r="AJ561" s="13">
        <f t="shared" si="80"/>
        <v>2</v>
      </c>
      <c r="AK561" s="21">
        <v>1</v>
      </c>
      <c r="AM561" t="s">
        <v>2154</v>
      </c>
      <c r="AN561" t="str">
        <f t="shared" si="74"/>
        <v>R19</v>
      </c>
      <c r="AO561" s="20" t="str">
        <f t="shared" si="75"/>
        <v>FINES_R19</v>
      </c>
      <c r="AP561" s="25">
        <f t="shared" si="81"/>
        <v>0.7586103081703186</v>
      </c>
      <c r="AQ561" s="24" t="str">
        <f>+IFERROR(VLOOKUP(Y561,#REF!,2,FALSE),"-")</f>
        <v>-</v>
      </c>
      <c r="AR561" s="13" t="s">
        <v>2394</v>
      </c>
      <c r="AS561" t="s">
        <v>2397</v>
      </c>
      <c r="AT561" t="str">
        <f t="shared" si="82"/>
        <v>Vertiz - 11540 - Mar Del Plata</v>
      </c>
    </row>
    <row r="562" spans="1:46" ht="15.75" thickBot="1" x14ac:dyDescent="0.3">
      <c r="A562" s="47">
        <v>19</v>
      </c>
      <c r="B562" s="47" t="s">
        <v>678</v>
      </c>
      <c r="C562" s="47" t="s">
        <v>2378</v>
      </c>
      <c r="D562" s="47" t="s">
        <v>723</v>
      </c>
      <c r="E562" s="47" t="s">
        <v>724</v>
      </c>
      <c r="F562" s="47" t="s">
        <v>5022</v>
      </c>
      <c r="G562" s="47" t="s">
        <v>5023</v>
      </c>
      <c r="H562" s="47" t="s">
        <v>5024</v>
      </c>
      <c r="I562" s="47" t="s">
        <v>2475</v>
      </c>
      <c r="J562" s="47" t="s">
        <v>5021</v>
      </c>
      <c r="K562" s="47" t="s">
        <v>13483</v>
      </c>
      <c r="L562" s="47">
        <v>0.73693269491195679</v>
      </c>
      <c r="M562" s="47">
        <v>-38.077800505831</v>
      </c>
      <c r="N562" s="47">
        <v>-57.609189160918</v>
      </c>
      <c r="O562" s="47" t="s">
        <v>15666</v>
      </c>
      <c r="P562" s="47">
        <v>2</v>
      </c>
      <c r="Q562">
        <v>19</v>
      </c>
      <c r="S562" s="23" t="s">
        <v>2347</v>
      </c>
      <c r="T562" t="str">
        <f t="shared" si="76"/>
        <v>19</v>
      </c>
      <c r="V562" t="str">
        <f>+VLOOKUP(B562,MARCO!E:E,1,FALSE)</f>
        <v>General Pueyrredón</v>
      </c>
      <c r="W562" t="s">
        <v>134</v>
      </c>
      <c r="X562" t="s">
        <v>134</v>
      </c>
      <c r="Y562" t="str">
        <f t="shared" si="77"/>
        <v>R 19 - D 43 - 451 - 3869</v>
      </c>
      <c r="Z562" t="s">
        <v>20</v>
      </c>
      <c r="AA562" t="s">
        <v>2349</v>
      </c>
      <c r="AB562" t="s">
        <v>21</v>
      </c>
      <c r="AD562" t="str">
        <f t="shared" si="78"/>
        <v>Comunidades Del Sur Don Orione</v>
      </c>
      <c r="AE562" t="s">
        <v>22</v>
      </c>
      <c r="AF562" t="s">
        <v>23</v>
      </c>
      <c r="AG562" t="s">
        <v>26</v>
      </c>
      <c r="AH562" t="s">
        <v>2348</v>
      </c>
      <c r="AI562" s="13">
        <f t="shared" si="79"/>
        <v>19</v>
      </c>
      <c r="AJ562" s="13">
        <f t="shared" si="80"/>
        <v>2</v>
      </c>
      <c r="AK562" s="21">
        <v>1</v>
      </c>
      <c r="AM562" t="s">
        <v>2154</v>
      </c>
      <c r="AN562" t="str">
        <f t="shared" si="74"/>
        <v>R19</v>
      </c>
      <c r="AO562" s="20" t="str">
        <f t="shared" si="75"/>
        <v>FINES_R19</v>
      </c>
      <c r="AP562" s="25">
        <f t="shared" si="81"/>
        <v>0.73693269491195679</v>
      </c>
      <c r="AQ562" s="24" t="str">
        <f>+IFERROR(VLOOKUP(Y562,#REF!,2,FALSE),"-")</f>
        <v>-</v>
      </c>
      <c r="AR562" s="13" t="s">
        <v>2394</v>
      </c>
      <c r="AS562" t="s">
        <v>2397</v>
      </c>
      <c r="AT562" t="str">
        <f t="shared" si="82"/>
        <v>Calle 433 - e/ 56 y 58 - Mar Del Plata</v>
      </c>
    </row>
    <row r="563" spans="1:46" ht="15.75" thickBot="1" x14ac:dyDescent="0.3">
      <c r="A563" s="47">
        <v>19</v>
      </c>
      <c r="B563" s="47" t="s">
        <v>678</v>
      </c>
      <c r="C563" s="47" t="s">
        <v>2378</v>
      </c>
      <c r="D563" s="47" t="s">
        <v>723</v>
      </c>
      <c r="E563" s="47" t="s">
        <v>724</v>
      </c>
      <c r="F563" s="47" t="s">
        <v>5026</v>
      </c>
      <c r="G563" s="47" t="s">
        <v>5027</v>
      </c>
      <c r="H563" s="47" t="s">
        <v>5028</v>
      </c>
      <c r="I563" s="47" t="s">
        <v>2475</v>
      </c>
      <c r="J563" s="47" t="s">
        <v>5030</v>
      </c>
      <c r="K563" s="47" t="s">
        <v>13484</v>
      </c>
      <c r="L563" s="47">
        <v>6.7409239709377289E-2</v>
      </c>
      <c r="M563" s="47">
        <v>-38.010848209999999</v>
      </c>
      <c r="N563" s="47">
        <v>-57.573235240000002</v>
      </c>
      <c r="O563" s="47" t="s">
        <v>15667</v>
      </c>
      <c r="P563" s="47">
        <v>2</v>
      </c>
      <c r="Q563">
        <v>30</v>
      </c>
      <c r="S563" s="23" t="s">
        <v>2347</v>
      </c>
      <c r="T563" t="str">
        <f t="shared" si="76"/>
        <v>19</v>
      </c>
      <c r="V563" t="str">
        <f>+VLOOKUP(B563,MARCO!E:E,1,FALSE)</f>
        <v>General Pueyrredón</v>
      </c>
      <c r="W563" t="s">
        <v>134</v>
      </c>
      <c r="X563" t="s">
        <v>134</v>
      </c>
      <c r="Y563" t="str">
        <f t="shared" si="77"/>
        <v>R 19 - D 43 - 451 - 3261</v>
      </c>
      <c r="Z563" t="s">
        <v>20</v>
      </c>
      <c r="AA563" t="s">
        <v>2349</v>
      </c>
      <c r="AB563" t="s">
        <v>21</v>
      </c>
      <c r="AD563" t="str">
        <f t="shared" si="78"/>
        <v>Red Puentes Formosa</v>
      </c>
      <c r="AE563" t="s">
        <v>22</v>
      </c>
      <c r="AF563" t="s">
        <v>23</v>
      </c>
      <c r="AG563" t="s">
        <v>26</v>
      </c>
      <c r="AH563" t="s">
        <v>2348</v>
      </c>
      <c r="AI563" s="13">
        <f t="shared" si="79"/>
        <v>30</v>
      </c>
      <c r="AJ563" s="13">
        <f t="shared" si="80"/>
        <v>2</v>
      </c>
      <c r="AK563" s="21">
        <v>1</v>
      </c>
      <c r="AM563" t="s">
        <v>2154</v>
      </c>
      <c r="AN563" t="str">
        <f t="shared" si="74"/>
        <v>R19</v>
      </c>
      <c r="AO563" s="20" t="str">
        <f t="shared" si="75"/>
        <v>FINES_R19</v>
      </c>
      <c r="AP563" s="25">
        <f t="shared" si="81"/>
        <v>6.7409239709377289E-2</v>
      </c>
      <c r="AQ563" s="24" t="str">
        <f>+IFERROR(VLOOKUP(Y563,#REF!,2,FALSE),"-")</f>
        <v>-</v>
      </c>
      <c r="AR563" s="13" t="s">
        <v>2394</v>
      </c>
      <c r="AS563" t="s">
        <v>2398</v>
      </c>
      <c r="AT563" t="str">
        <f t="shared" si="82"/>
        <v>Formosa - 3793 e/ Dorrego y 14 De Julio - Mar Del Plata</v>
      </c>
    </row>
    <row r="564" spans="1:46" ht="15.75" thickBot="1" x14ac:dyDescent="0.3">
      <c r="A564" s="47">
        <v>19</v>
      </c>
      <c r="B564" s="47" t="s">
        <v>678</v>
      </c>
      <c r="C564" s="47" t="s">
        <v>2378</v>
      </c>
      <c r="D564" s="47" t="s">
        <v>723</v>
      </c>
      <c r="E564" s="47" t="s">
        <v>724</v>
      </c>
      <c r="F564" s="47" t="s">
        <v>5031</v>
      </c>
      <c r="G564" s="47" t="s">
        <v>2313</v>
      </c>
      <c r="H564" s="47" t="s">
        <v>5032</v>
      </c>
      <c r="I564" s="47" t="s">
        <v>2475</v>
      </c>
      <c r="J564" s="47" t="s">
        <v>5030</v>
      </c>
      <c r="K564" s="47" t="s">
        <v>13485</v>
      </c>
      <c r="L564" s="47">
        <v>0.50682854652404785</v>
      </c>
      <c r="M564" s="47">
        <v>-38.0649805348801</v>
      </c>
      <c r="N564" s="47">
        <v>-57.575600824554897</v>
      </c>
      <c r="O564" s="47" t="s">
        <v>15668</v>
      </c>
      <c r="P564" s="47">
        <v>3</v>
      </c>
      <c r="Q564">
        <v>45</v>
      </c>
      <c r="S564" s="23" t="s">
        <v>2347</v>
      </c>
      <c r="T564" t="str">
        <f t="shared" si="76"/>
        <v>19</v>
      </c>
      <c r="V564" t="str">
        <f>+VLOOKUP(B564,MARCO!E:E,1,FALSE)</f>
        <v>General Pueyrredón</v>
      </c>
      <c r="W564" t="s">
        <v>134</v>
      </c>
      <c r="X564" t="s">
        <v>134</v>
      </c>
      <c r="Y564" t="str">
        <f t="shared" si="77"/>
        <v>R 19 - D 43 - 451 - 3759</v>
      </c>
      <c r="Z564" t="s">
        <v>20</v>
      </c>
      <c r="AA564" t="s">
        <v>2349</v>
      </c>
      <c r="AB564" t="s">
        <v>21</v>
      </c>
      <c r="AD564" t="str">
        <f t="shared" si="78"/>
        <v>Ep 78</v>
      </c>
      <c r="AE564" t="s">
        <v>22</v>
      </c>
      <c r="AF564" t="s">
        <v>23</v>
      </c>
      <c r="AG564" t="s">
        <v>26</v>
      </c>
      <c r="AH564" t="s">
        <v>2348</v>
      </c>
      <c r="AI564" s="13">
        <f t="shared" si="79"/>
        <v>45</v>
      </c>
      <c r="AJ564" s="13">
        <f t="shared" si="80"/>
        <v>3</v>
      </c>
      <c r="AK564" s="21">
        <v>1</v>
      </c>
      <c r="AM564" t="s">
        <v>2154</v>
      </c>
      <c r="AN564" t="str">
        <f t="shared" si="74"/>
        <v>R19</v>
      </c>
      <c r="AO564" s="20" t="str">
        <f t="shared" si="75"/>
        <v>FINES_R19</v>
      </c>
      <c r="AP564" s="25">
        <f t="shared" si="81"/>
        <v>0.50682854652404785</v>
      </c>
      <c r="AQ564" s="24" t="str">
        <f>+IFERROR(VLOOKUP(Y564,#REF!,2,FALSE),"-")</f>
        <v>-</v>
      </c>
      <c r="AR564" s="13" t="s">
        <v>2394</v>
      </c>
      <c r="AS564" t="s">
        <v>2397</v>
      </c>
      <c r="AT564" t="str">
        <f t="shared" si="82"/>
        <v>Bahía San Blas - 3544 - Mar Del Plata</v>
      </c>
    </row>
    <row r="565" spans="1:46" ht="15.75" thickBot="1" x14ac:dyDescent="0.3">
      <c r="A565" s="47">
        <v>19</v>
      </c>
      <c r="B565" s="47" t="s">
        <v>678</v>
      </c>
      <c r="C565" s="47" t="s">
        <v>2378</v>
      </c>
      <c r="D565" s="47" t="s">
        <v>723</v>
      </c>
      <c r="E565" s="47" t="s">
        <v>724</v>
      </c>
      <c r="F565" s="47" t="s">
        <v>5034</v>
      </c>
      <c r="G565" s="47" t="s">
        <v>5035</v>
      </c>
      <c r="H565" s="47" t="s">
        <v>5036</v>
      </c>
      <c r="I565" s="47" t="s">
        <v>2475</v>
      </c>
      <c r="J565" s="47" t="s">
        <v>2678</v>
      </c>
      <c r="K565" s="47" t="s">
        <v>13486</v>
      </c>
      <c r="L565" s="47">
        <v>0.52131682634353638</v>
      </c>
      <c r="M565" s="47">
        <v>-38.035170000000001</v>
      </c>
      <c r="N565" s="47">
        <v>-57.714560040000002</v>
      </c>
      <c r="O565" s="47" t="s">
        <v>15669</v>
      </c>
      <c r="P565" s="47">
        <v>4</v>
      </c>
      <c r="Q565">
        <v>104</v>
      </c>
      <c r="S565" s="23" t="s">
        <v>2347</v>
      </c>
      <c r="T565" t="str">
        <f t="shared" si="76"/>
        <v>19</v>
      </c>
      <c r="V565" t="str">
        <f>+VLOOKUP(B565,MARCO!E:E,1,FALSE)</f>
        <v>General Pueyrredón</v>
      </c>
      <c r="W565" t="s">
        <v>134</v>
      </c>
      <c r="X565" t="s">
        <v>134</v>
      </c>
      <c r="Y565" t="str">
        <f t="shared" si="77"/>
        <v>R 19 - D 43 - 451 - 0426</v>
      </c>
      <c r="Z565" t="s">
        <v>20</v>
      </c>
      <c r="AA565" t="s">
        <v>2349</v>
      </c>
      <c r="AB565" t="s">
        <v>21</v>
      </c>
      <c r="AD565" t="str">
        <f t="shared" si="78"/>
        <v>Cc America Libre</v>
      </c>
      <c r="AE565" t="s">
        <v>22</v>
      </c>
      <c r="AF565" t="s">
        <v>23</v>
      </c>
      <c r="AG565" t="s">
        <v>26</v>
      </c>
      <c r="AH565" t="s">
        <v>2348</v>
      </c>
      <c r="AI565" s="13">
        <f t="shared" si="79"/>
        <v>104</v>
      </c>
      <c r="AJ565" s="13">
        <f t="shared" si="80"/>
        <v>4</v>
      </c>
      <c r="AK565" s="21">
        <v>1</v>
      </c>
      <c r="AM565" t="s">
        <v>2154</v>
      </c>
      <c r="AN565" t="str">
        <f t="shared" si="74"/>
        <v>R19</v>
      </c>
      <c r="AO565" s="20" t="str">
        <f t="shared" si="75"/>
        <v>FINES_R19</v>
      </c>
      <c r="AP565" s="25">
        <f t="shared" si="81"/>
        <v>0.52131682634353638</v>
      </c>
      <c r="AQ565" s="24" t="str">
        <f>+IFERROR(VLOOKUP(Y565,#REF!,2,FALSE),"-")</f>
        <v>-</v>
      </c>
      <c r="AR565" s="13" t="s">
        <v>2394</v>
      </c>
      <c r="AS565" t="s">
        <v>2398</v>
      </c>
      <c r="AT565" t="str">
        <f t="shared" si="82"/>
        <v>Calle 20 - 1719 e/ Rivadavia y San MartÍn - Mar Del Plata</v>
      </c>
    </row>
    <row r="566" spans="1:46" ht="15.75" thickBot="1" x14ac:dyDescent="0.3">
      <c r="A566" s="47">
        <v>19</v>
      </c>
      <c r="B566" s="47" t="s">
        <v>678</v>
      </c>
      <c r="C566" s="47" t="s">
        <v>2378</v>
      </c>
      <c r="D566" s="47" t="s">
        <v>723</v>
      </c>
      <c r="E566" s="47" t="s">
        <v>724</v>
      </c>
      <c r="F566" s="47" t="s">
        <v>5038</v>
      </c>
      <c r="G566" s="47" t="s">
        <v>2314</v>
      </c>
      <c r="H566" s="47" t="s">
        <v>5039</v>
      </c>
      <c r="I566" s="47" t="s">
        <v>2475</v>
      </c>
      <c r="J566" s="47"/>
      <c r="K566" s="47" t="s">
        <v>13487</v>
      </c>
      <c r="L566" s="47">
        <v>0.90323907136917114</v>
      </c>
      <c r="M566" s="47">
        <v>-37.9527456</v>
      </c>
      <c r="N566" s="47">
        <v>-57.643778900000001</v>
      </c>
      <c r="O566" s="47" t="s">
        <v>15670</v>
      </c>
      <c r="P566" s="47">
        <v>2</v>
      </c>
      <c r="Q566">
        <v>31</v>
      </c>
      <c r="S566" s="23" t="s">
        <v>2347</v>
      </c>
      <c r="T566" t="str">
        <f t="shared" si="76"/>
        <v>19</v>
      </c>
      <c r="V566" t="str">
        <f>+VLOOKUP(B566,MARCO!E:E,1,FALSE)</f>
        <v>General Pueyrredón</v>
      </c>
      <c r="W566" t="s">
        <v>134</v>
      </c>
      <c r="X566" t="s">
        <v>134</v>
      </c>
      <c r="Y566" t="str">
        <f t="shared" si="77"/>
        <v>R 19 - D 43 - 451 - 3914</v>
      </c>
      <c r="Z566" t="s">
        <v>20</v>
      </c>
      <c r="AA566" t="s">
        <v>2349</v>
      </c>
      <c r="AB566" t="s">
        <v>21</v>
      </c>
      <c r="AD566" t="str">
        <f t="shared" si="78"/>
        <v>Herradura</v>
      </c>
      <c r="AE566" t="s">
        <v>22</v>
      </c>
      <c r="AF566" t="s">
        <v>23</v>
      </c>
      <c r="AG566" t="s">
        <v>26</v>
      </c>
      <c r="AH566" t="s">
        <v>2348</v>
      </c>
      <c r="AI566" s="13">
        <f t="shared" si="79"/>
        <v>31</v>
      </c>
      <c r="AJ566" s="13">
        <f t="shared" si="80"/>
        <v>2</v>
      </c>
      <c r="AK566" s="21">
        <v>1</v>
      </c>
      <c r="AM566" t="s">
        <v>2154</v>
      </c>
      <c r="AN566" t="str">
        <f t="shared" si="74"/>
        <v>R19</v>
      </c>
      <c r="AO566" s="20" t="str">
        <f t="shared" si="75"/>
        <v>FINES_R19</v>
      </c>
      <c r="AP566" s="25">
        <f t="shared" si="81"/>
        <v>0.90323907136917114</v>
      </c>
      <c r="AQ566" s="24" t="str">
        <f>+IFERROR(VLOOKUP(Y566,#REF!,2,FALSE),"-")</f>
        <v>-</v>
      </c>
      <c r="AR566" s="13" t="s">
        <v>2394</v>
      </c>
      <c r="AS566" t="s">
        <v>2397</v>
      </c>
      <c r="AT566" t="str">
        <f t="shared" si="82"/>
        <v>Moreno - 12100 - Mar Del Plata</v>
      </c>
    </row>
    <row r="567" spans="1:46" ht="15.75" thickBot="1" x14ac:dyDescent="0.3">
      <c r="A567" s="47">
        <v>19</v>
      </c>
      <c r="B567" s="47" t="s">
        <v>678</v>
      </c>
      <c r="C567" s="47" t="s">
        <v>2378</v>
      </c>
      <c r="D567" s="47" t="s">
        <v>723</v>
      </c>
      <c r="E567" s="47" t="s">
        <v>724</v>
      </c>
      <c r="F567" s="47" t="s">
        <v>5041</v>
      </c>
      <c r="G567" s="47" t="s">
        <v>5042</v>
      </c>
      <c r="H567" s="47" t="s">
        <v>5043</v>
      </c>
      <c r="I567" s="47" t="s">
        <v>2475</v>
      </c>
      <c r="J567" s="47" t="s">
        <v>2962</v>
      </c>
      <c r="K567" s="47" t="s">
        <v>13488</v>
      </c>
      <c r="L567" s="47">
        <v>0.1213429123163223</v>
      </c>
      <c r="M567" s="47">
        <v>-37.999710899999997</v>
      </c>
      <c r="N567" s="47">
        <v>-57.560001399999997</v>
      </c>
      <c r="O567" s="47" t="s">
        <v>15671</v>
      </c>
      <c r="P567" s="47">
        <v>2</v>
      </c>
      <c r="Q567">
        <v>43</v>
      </c>
      <c r="S567" s="23" t="s">
        <v>2347</v>
      </c>
      <c r="T567" t="str">
        <f t="shared" si="76"/>
        <v>19</v>
      </c>
      <c r="V567" t="str">
        <f>+VLOOKUP(B567,MARCO!E:E,1,FALSE)</f>
        <v>General Pueyrredón</v>
      </c>
      <c r="W567" t="s">
        <v>134</v>
      </c>
      <c r="X567" t="s">
        <v>134</v>
      </c>
      <c r="Y567" t="str">
        <f t="shared" si="77"/>
        <v>R 19 - D 43 - 451 - 0348</v>
      </c>
      <c r="Z567" t="s">
        <v>20</v>
      </c>
      <c r="AA567" t="s">
        <v>2349</v>
      </c>
      <c r="AB567" t="s">
        <v>21</v>
      </c>
      <c r="AD567" t="str">
        <f t="shared" si="78"/>
        <v>Cta/cfp N°415</v>
      </c>
      <c r="AE567" t="s">
        <v>22</v>
      </c>
      <c r="AF567" t="s">
        <v>23</v>
      </c>
      <c r="AG567" t="s">
        <v>26</v>
      </c>
      <c r="AH567" t="s">
        <v>2348</v>
      </c>
      <c r="AI567" s="13">
        <f t="shared" si="79"/>
        <v>43</v>
      </c>
      <c r="AJ567" s="13">
        <f t="shared" si="80"/>
        <v>2</v>
      </c>
      <c r="AK567" s="21">
        <v>1</v>
      </c>
      <c r="AM567" t="s">
        <v>2154</v>
      </c>
      <c r="AN567" t="str">
        <f t="shared" si="74"/>
        <v>R19</v>
      </c>
      <c r="AO567" s="20" t="str">
        <f t="shared" si="75"/>
        <v>FINES_R19</v>
      </c>
      <c r="AP567" s="25">
        <f t="shared" si="81"/>
        <v>0.1213429123163223</v>
      </c>
      <c r="AQ567" s="24" t="str">
        <f>+IFERROR(VLOOKUP(Y567,#REF!,2,FALSE),"-")</f>
        <v>-</v>
      </c>
      <c r="AR567" s="13" t="s">
        <v>2394</v>
      </c>
      <c r="AS567" t="s">
        <v>2397</v>
      </c>
      <c r="AT567" t="str">
        <f t="shared" si="82"/>
        <v>Brown - 3466 e/ Jujuy y EspaÑa - Mar Del Plata</v>
      </c>
    </row>
    <row r="568" spans="1:46" ht="15.75" thickBot="1" x14ac:dyDescent="0.3">
      <c r="A568" s="47">
        <v>19</v>
      </c>
      <c r="B568" s="47" t="s">
        <v>678</v>
      </c>
      <c r="C568" s="47" t="s">
        <v>2378</v>
      </c>
      <c r="D568" s="47" t="s">
        <v>723</v>
      </c>
      <c r="E568" s="47" t="s">
        <v>724</v>
      </c>
      <c r="F568" s="47" t="s">
        <v>5046</v>
      </c>
      <c r="G568" s="47" t="s">
        <v>4933</v>
      </c>
      <c r="H568" s="47" t="s">
        <v>5047</v>
      </c>
      <c r="I568" s="47" t="s">
        <v>2475</v>
      </c>
      <c r="J568" s="47" t="s">
        <v>4933</v>
      </c>
      <c r="K568" s="47" t="s">
        <v>13489</v>
      </c>
      <c r="L568" s="47">
        <v>0.51174795627593994</v>
      </c>
      <c r="M568" s="47">
        <v>-38.040194990000003</v>
      </c>
      <c r="N568" s="47">
        <v>-57.710295029999997</v>
      </c>
      <c r="O568" s="47" t="s">
        <v>15672</v>
      </c>
      <c r="P568" s="47">
        <v>1</v>
      </c>
      <c r="Q568">
        <v>19</v>
      </c>
      <c r="S568" s="23" t="s">
        <v>2347</v>
      </c>
      <c r="T568" t="str">
        <f t="shared" si="76"/>
        <v>19</v>
      </c>
      <c r="V568" t="str">
        <f>+VLOOKUP(B568,MARCO!E:E,1,FALSE)</f>
        <v>General Pueyrredón</v>
      </c>
      <c r="W568" t="s">
        <v>134</v>
      </c>
      <c r="X568" t="s">
        <v>134</v>
      </c>
      <c r="Y568" t="str">
        <f t="shared" si="77"/>
        <v>R 19 - D 43 - 451 - 3433</v>
      </c>
      <c r="Z568" t="s">
        <v>20</v>
      </c>
      <c r="AA568" t="s">
        <v>2349</v>
      </c>
      <c r="AB568" t="s">
        <v>21</v>
      </c>
      <c r="AD568" t="str">
        <f t="shared" si="78"/>
        <v>Suetra</v>
      </c>
      <c r="AE568" t="s">
        <v>22</v>
      </c>
      <c r="AF568" t="s">
        <v>23</v>
      </c>
      <c r="AG568" t="s">
        <v>26</v>
      </c>
      <c r="AH568" t="s">
        <v>2348</v>
      </c>
      <c r="AI568" s="13">
        <f t="shared" si="79"/>
        <v>19</v>
      </c>
      <c r="AJ568" s="13">
        <f t="shared" si="80"/>
        <v>1</v>
      </c>
      <c r="AK568" s="21">
        <v>1</v>
      </c>
      <c r="AM568" t="s">
        <v>2154</v>
      </c>
      <c r="AN568" t="str">
        <f t="shared" si="74"/>
        <v>R19</v>
      </c>
      <c r="AO568" s="20" t="str">
        <f t="shared" si="75"/>
        <v>FINES_R19</v>
      </c>
      <c r="AP568" s="25">
        <f t="shared" si="81"/>
        <v>0.51174795627593994</v>
      </c>
      <c r="AQ568" s="24" t="str">
        <f>+IFERROR(VLOOKUP(Y568,#REF!,2,FALSE),"-")</f>
        <v>-</v>
      </c>
      <c r="AR568" s="13" t="s">
        <v>2394</v>
      </c>
      <c r="AS568" t="s">
        <v>2398</v>
      </c>
      <c r="AT568" t="str">
        <f t="shared" si="82"/>
        <v>Calle 9 - 2998 - Mar Del Plata</v>
      </c>
    </row>
    <row r="569" spans="1:46" ht="15.75" thickBot="1" x14ac:dyDescent="0.3">
      <c r="A569" s="47">
        <v>19</v>
      </c>
      <c r="B569" s="47" t="s">
        <v>678</v>
      </c>
      <c r="C569" s="47" t="s">
        <v>2378</v>
      </c>
      <c r="D569" s="47" t="s">
        <v>723</v>
      </c>
      <c r="E569" s="47" t="s">
        <v>724</v>
      </c>
      <c r="F569" s="47" t="s">
        <v>5049</v>
      </c>
      <c r="G569" s="47" t="s">
        <v>5050</v>
      </c>
      <c r="H569" s="47" t="s">
        <v>5051</v>
      </c>
      <c r="I569" s="47" t="s">
        <v>2475</v>
      </c>
      <c r="J569" s="47"/>
      <c r="K569" s="47" t="s">
        <v>13490</v>
      </c>
      <c r="L569" s="47">
        <v>0.16888514161109919</v>
      </c>
      <c r="M569" s="47">
        <v>-38.000144200000001</v>
      </c>
      <c r="N569" s="47">
        <v>-57.574947999999999</v>
      </c>
      <c r="O569" s="47" t="s">
        <v>15673</v>
      </c>
      <c r="P569" s="47">
        <v>1</v>
      </c>
      <c r="Q569">
        <v>13</v>
      </c>
      <c r="S569" s="23" t="s">
        <v>2347</v>
      </c>
      <c r="T569" t="str">
        <f t="shared" si="76"/>
        <v>19</v>
      </c>
      <c r="V569" t="str">
        <f>+VLOOKUP(B569,MARCO!E:E,1,FALSE)</f>
        <v>General Pueyrredón</v>
      </c>
      <c r="W569" t="s">
        <v>134</v>
      </c>
      <c r="X569" t="s">
        <v>134</v>
      </c>
      <c r="Y569" t="str">
        <f t="shared" si="77"/>
        <v>R 19 - D 43 - 451 - 3466</v>
      </c>
      <c r="Z569" t="s">
        <v>20</v>
      </c>
      <c r="AA569" t="s">
        <v>2349</v>
      </c>
      <c r="AB569" t="s">
        <v>21</v>
      </c>
      <c r="AD569" t="str">
        <f t="shared" si="78"/>
        <v>Casa Del Encuentro</v>
      </c>
      <c r="AE569" t="s">
        <v>22</v>
      </c>
      <c r="AF569" t="s">
        <v>23</v>
      </c>
      <c r="AG569" t="s">
        <v>26</v>
      </c>
      <c r="AH569" t="s">
        <v>2348</v>
      </c>
      <c r="AI569" s="13">
        <f t="shared" si="79"/>
        <v>13</v>
      </c>
      <c r="AJ569" s="13">
        <f t="shared" si="80"/>
        <v>1</v>
      </c>
      <c r="AK569" s="21">
        <v>1</v>
      </c>
      <c r="AM569" t="s">
        <v>2154</v>
      </c>
      <c r="AN569" t="str">
        <f t="shared" si="74"/>
        <v>R19</v>
      </c>
      <c r="AO569" s="20" t="str">
        <f t="shared" si="75"/>
        <v>FINES_R19</v>
      </c>
      <c r="AP569" s="25">
        <f t="shared" si="81"/>
        <v>0.16888514161109919</v>
      </c>
      <c r="AQ569" s="24" t="str">
        <f>+IFERROR(VLOOKUP(Y569,#REF!,2,FALSE),"-")</f>
        <v>-</v>
      </c>
      <c r="AR569" s="13" t="s">
        <v>2394</v>
      </c>
      <c r="AS569" t="s">
        <v>2398</v>
      </c>
      <c r="AT569" t="str">
        <f t="shared" si="82"/>
        <v>Alvarado - 4532 - Mar Del Plata</v>
      </c>
    </row>
    <row r="570" spans="1:46" ht="15.75" thickBot="1" x14ac:dyDescent="0.3">
      <c r="A570" s="47">
        <v>19</v>
      </c>
      <c r="B570" s="47" t="s">
        <v>678</v>
      </c>
      <c r="C570" s="47" t="s">
        <v>2378</v>
      </c>
      <c r="D570" s="47" t="s">
        <v>723</v>
      </c>
      <c r="E570" s="47" t="s">
        <v>724</v>
      </c>
      <c r="F570" s="47" t="s">
        <v>5053</v>
      </c>
      <c r="G570" s="47" t="s">
        <v>2312</v>
      </c>
      <c r="H570" s="47" t="s">
        <v>5054</v>
      </c>
      <c r="I570" s="47" t="s">
        <v>2475</v>
      </c>
      <c r="J570" s="47" t="s">
        <v>4964</v>
      </c>
      <c r="K570" s="47" t="s">
        <v>13491</v>
      </c>
      <c r="L570" s="47">
        <v>6.3922688364982605E-2</v>
      </c>
      <c r="M570" s="47">
        <v>-38.013358400000001</v>
      </c>
      <c r="N570" s="47">
        <v>-57.566313999999998</v>
      </c>
      <c r="O570" s="47" t="s">
        <v>15674</v>
      </c>
      <c r="P570" s="47">
        <v>2</v>
      </c>
      <c r="Q570">
        <v>40</v>
      </c>
      <c r="S570" s="23" t="s">
        <v>2347</v>
      </c>
      <c r="T570" t="str">
        <f t="shared" si="76"/>
        <v>19</v>
      </c>
      <c r="V570" t="str">
        <f>+VLOOKUP(B570,MARCO!E:E,1,FALSE)</f>
        <v>General Pueyrredón</v>
      </c>
      <c r="W570" t="s">
        <v>134</v>
      </c>
      <c r="X570" t="s">
        <v>134</v>
      </c>
      <c r="Y570" t="str">
        <f t="shared" si="77"/>
        <v>R 19 - D 43 - 451 - 3468</v>
      </c>
      <c r="Z570" t="s">
        <v>20</v>
      </c>
      <c r="AA570" t="s">
        <v>2349</v>
      </c>
      <c r="AB570" t="s">
        <v>21</v>
      </c>
      <c r="AD570" t="str">
        <f t="shared" si="78"/>
        <v>Club Talento Futbol</v>
      </c>
      <c r="AE570" t="s">
        <v>22</v>
      </c>
      <c r="AF570" t="s">
        <v>23</v>
      </c>
      <c r="AG570" t="s">
        <v>26</v>
      </c>
      <c r="AH570" t="s">
        <v>2348</v>
      </c>
      <c r="AI570" s="13">
        <f t="shared" si="79"/>
        <v>40</v>
      </c>
      <c r="AJ570" s="13">
        <f t="shared" si="80"/>
        <v>2</v>
      </c>
      <c r="AK570" s="21">
        <v>1</v>
      </c>
      <c r="AM570" t="s">
        <v>2154</v>
      </c>
      <c r="AN570" t="str">
        <f t="shared" si="74"/>
        <v>R19</v>
      </c>
      <c r="AO570" s="20" t="str">
        <f t="shared" si="75"/>
        <v>FINES_R19</v>
      </c>
      <c r="AP570" s="25">
        <f t="shared" si="81"/>
        <v>6.3922688364982605E-2</v>
      </c>
      <c r="AQ570" s="24" t="str">
        <f>+IFERROR(VLOOKUP(Y570,#REF!,2,FALSE),"-")</f>
        <v>-</v>
      </c>
      <c r="AR570" s="13" t="s">
        <v>2394</v>
      </c>
      <c r="AS570" t="s">
        <v>2398</v>
      </c>
      <c r="AT570" t="str">
        <f t="shared" si="82"/>
        <v>Matheu - 3180 - Mar Del Plata</v>
      </c>
    </row>
    <row r="571" spans="1:46" ht="15.75" thickBot="1" x14ac:dyDescent="0.3">
      <c r="A571" s="47">
        <v>19</v>
      </c>
      <c r="B571" s="47" t="s">
        <v>678</v>
      </c>
      <c r="C571" s="47" t="s">
        <v>2378</v>
      </c>
      <c r="D571" s="47" t="s">
        <v>723</v>
      </c>
      <c r="E571" s="47" t="s">
        <v>724</v>
      </c>
      <c r="F571" s="47" t="s">
        <v>5056</v>
      </c>
      <c r="G571" s="47" t="s">
        <v>5057</v>
      </c>
      <c r="H571" s="47" t="s">
        <v>5058</v>
      </c>
      <c r="I571" s="47" t="s">
        <v>2475</v>
      </c>
      <c r="J571" s="47" t="s">
        <v>5060</v>
      </c>
      <c r="K571" s="47" t="s">
        <v>13492</v>
      </c>
      <c r="L571" s="47">
        <v>0.1295264661312103</v>
      </c>
      <c r="M571" s="47">
        <v>-38.001641509048</v>
      </c>
      <c r="N571" s="47">
        <v>-57.562880922213999</v>
      </c>
      <c r="O571" s="47" t="s">
        <v>15675</v>
      </c>
      <c r="P571" s="47">
        <v>2</v>
      </c>
      <c r="Q571">
        <v>37</v>
      </c>
      <c r="S571" s="23" t="s">
        <v>2347</v>
      </c>
      <c r="T571" t="str">
        <f t="shared" si="76"/>
        <v>19</v>
      </c>
      <c r="V571" t="str">
        <f>+VLOOKUP(B571,MARCO!E:E,1,FALSE)</f>
        <v>General Pueyrredón</v>
      </c>
      <c r="W571" t="s">
        <v>134</v>
      </c>
      <c r="X571" t="s">
        <v>134</v>
      </c>
      <c r="Y571" t="str">
        <f t="shared" si="77"/>
        <v>R 19 - D 43 - 451 - 3491</v>
      </c>
      <c r="Z571" t="s">
        <v>20</v>
      </c>
      <c r="AA571" t="s">
        <v>2349</v>
      </c>
      <c r="AB571" t="s">
        <v>21</v>
      </c>
      <c r="AD571" t="str">
        <f t="shared" si="78"/>
        <v>Cooperativa De Previsión De Electricidad</v>
      </c>
      <c r="AE571" t="s">
        <v>22</v>
      </c>
      <c r="AF571" t="s">
        <v>23</v>
      </c>
      <c r="AG571" t="s">
        <v>26</v>
      </c>
      <c r="AH571" t="s">
        <v>2348</v>
      </c>
      <c r="AI571" s="13">
        <f t="shared" si="79"/>
        <v>37</v>
      </c>
      <c r="AJ571" s="13">
        <f t="shared" si="80"/>
        <v>2</v>
      </c>
      <c r="AK571" s="21">
        <v>1</v>
      </c>
      <c r="AM571" t="s">
        <v>2154</v>
      </c>
      <c r="AN571" t="str">
        <f t="shared" si="74"/>
        <v>R19</v>
      </c>
      <c r="AO571" s="20" t="str">
        <f t="shared" si="75"/>
        <v>FINES_R19</v>
      </c>
      <c r="AP571" s="25">
        <f t="shared" si="81"/>
        <v>0.1295264661312103</v>
      </c>
      <c r="AQ571" s="24" t="str">
        <f>+IFERROR(VLOOKUP(Y571,#REF!,2,FALSE),"-")</f>
        <v>-</v>
      </c>
      <c r="AR571" s="13" t="s">
        <v>2394</v>
      </c>
      <c r="AS571" t="s">
        <v>2398</v>
      </c>
      <c r="AT571" t="str">
        <f t="shared" si="82"/>
        <v>Alberti - 3600 e/ 20 y 14 De Julio - Mar Del Plata</v>
      </c>
    </row>
    <row r="572" spans="1:46" ht="15.75" thickBot="1" x14ac:dyDescent="0.3">
      <c r="A572" s="47">
        <v>19</v>
      </c>
      <c r="B572" s="47" t="s">
        <v>678</v>
      </c>
      <c r="C572" s="47" t="s">
        <v>2378</v>
      </c>
      <c r="D572" s="47" t="s">
        <v>723</v>
      </c>
      <c r="E572" s="47" t="s">
        <v>724</v>
      </c>
      <c r="F572" s="47" t="s">
        <v>5061</v>
      </c>
      <c r="G572" s="47" t="s">
        <v>5062</v>
      </c>
      <c r="H572" s="47" t="s">
        <v>5063</v>
      </c>
      <c r="I572" s="47" t="s">
        <v>2475</v>
      </c>
      <c r="J572" s="47"/>
      <c r="K572" s="47" t="s">
        <v>13493</v>
      </c>
      <c r="L572" s="47">
        <v>0.52131682634353638</v>
      </c>
      <c r="M572" s="47">
        <v>-38.035926961051601</v>
      </c>
      <c r="N572" s="47">
        <v>-57.715134518631899</v>
      </c>
      <c r="O572" s="47" t="s">
        <v>15676</v>
      </c>
      <c r="P572" s="47">
        <v>3</v>
      </c>
      <c r="Q572">
        <v>61</v>
      </c>
      <c r="S572" s="23" t="s">
        <v>2347</v>
      </c>
      <c r="T572" t="str">
        <f t="shared" si="76"/>
        <v>19</v>
      </c>
      <c r="V572" t="str">
        <f>+VLOOKUP(B572,MARCO!E:E,1,FALSE)</f>
        <v>General Pueyrredón</v>
      </c>
      <c r="W572" t="s">
        <v>134</v>
      </c>
      <c r="X572" t="s">
        <v>134</v>
      </c>
      <c r="Y572" t="str">
        <f t="shared" si="77"/>
        <v>R 19 - D 43 - 451 - 3566</v>
      </c>
      <c r="Z572" t="s">
        <v>20</v>
      </c>
      <c r="AA572" t="s">
        <v>2349</v>
      </c>
      <c r="AB572" t="s">
        <v>21</v>
      </c>
      <c r="AD572" t="str">
        <f t="shared" si="78"/>
        <v>E.p N°60</v>
      </c>
      <c r="AE572" t="s">
        <v>22</v>
      </c>
      <c r="AF572" t="s">
        <v>23</v>
      </c>
      <c r="AG572" t="s">
        <v>26</v>
      </c>
      <c r="AH572" t="s">
        <v>2348</v>
      </c>
      <c r="AI572" s="13">
        <f t="shared" si="79"/>
        <v>61</v>
      </c>
      <c r="AJ572" s="13">
        <f t="shared" si="80"/>
        <v>3</v>
      </c>
      <c r="AK572" s="21">
        <v>1</v>
      </c>
      <c r="AM572" t="s">
        <v>2154</v>
      </c>
      <c r="AN572" t="str">
        <f t="shared" si="74"/>
        <v>R19</v>
      </c>
      <c r="AO572" s="20" t="str">
        <f t="shared" si="75"/>
        <v>FINES_R19</v>
      </c>
      <c r="AP572" s="25">
        <f t="shared" si="81"/>
        <v>0.52131682634353638</v>
      </c>
      <c r="AQ572" s="24" t="str">
        <f>+IFERROR(VLOOKUP(Y572,#REF!,2,FALSE),"-")</f>
        <v>-</v>
      </c>
      <c r="AR572" s="13" t="s">
        <v>2394</v>
      </c>
      <c r="AS572" t="s">
        <v>2397</v>
      </c>
      <c r="AT572" t="str">
        <f t="shared" si="82"/>
        <v>Avenida F - e/ Calle 7 y Calle 9 - Mar Del Plata</v>
      </c>
    </row>
    <row r="573" spans="1:46" ht="15.75" thickBot="1" x14ac:dyDescent="0.3">
      <c r="A573" s="47">
        <v>19</v>
      </c>
      <c r="B573" s="47" t="s">
        <v>678</v>
      </c>
      <c r="C573" s="47" t="s">
        <v>2378</v>
      </c>
      <c r="D573" s="47" t="s">
        <v>723</v>
      </c>
      <c r="E573" s="47" t="s">
        <v>724</v>
      </c>
      <c r="F573" s="47" t="s">
        <v>5065</v>
      </c>
      <c r="G573" s="47" t="s">
        <v>5066</v>
      </c>
      <c r="H573" s="47" t="s">
        <v>5067</v>
      </c>
      <c r="I573" s="47" t="s">
        <v>2475</v>
      </c>
      <c r="J573" s="47" t="s">
        <v>5069</v>
      </c>
      <c r="K573" s="47" t="s">
        <v>13494</v>
      </c>
      <c r="L573" s="47">
        <v>8.0892615020275116E-2</v>
      </c>
      <c r="M573" s="47">
        <v>-37.994510499999997</v>
      </c>
      <c r="N573" s="47">
        <v>-57.559906099999999</v>
      </c>
      <c r="O573" s="47" t="s">
        <v>15677</v>
      </c>
      <c r="P573" s="47">
        <v>3</v>
      </c>
      <c r="Q573">
        <v>65</v>
      </c>
      <c r="S573" s="23" t="s">
        <v>2347</v>
      </c>
      <c r="T573" t="str">
        <f t="shared" si="76"/>
        <v>19</v>
      </c>
      <c r="V573" t="str">
        <f>+VLOOKUP(B573,MARCO!E:E,1,FALSE)</f>
        <v>General Pueyrredón</v>
      </c>
      <c r="W573" t="s">
        <v>134</v>
      </c>
      <c r="X573" t="s">
        <v>134</v>
      </c>
      <c r="Y573" t="str">
        <f t="shared" si="77"/>
        <v>R 19 - D 43 - 451 - 3586</v>
      </c>
      <c r="Z573" t="s">
        <v>20</v>
      </c>
      <c r="AA573" t="s">
        <v>2349</v>
      </c>
      <c r="AB573" t="s">
        <v>21</v>
      </c>
      <c r="AD573" t="str">
        <f t="shared" si="78"/>
        <v>Cefil</v>
      </c>
      <c r="AE573" t="s">
        <v>22</v>
      </c>
      <c r="AF573" t="s">
        <v>23</v>
      </c>
      <c r="AG573" t="s">
        <v>26</v>
      </c>
      <c r="AH573" t="s">
        <v>2348</v>
      </c>
      <c r="AI573" s="13">
        <f t="shared" si="79"/>
        <v>65</v>
      </c>
      <c r="AJ573" s="13">
        <f t="shared" si="80"/>
        <v>3</v>
      </c>
      <c r="AK573" s="21">
        <v>1</v>
      </c>
      <c r="AM573" t="s">
        <v>2154</v>
      </c>
      <c r="AN573" t="str">
        <f t="shared" si="74"/>
        <v>R19</v>
      </c>
      <c r="AO573" s="20" t="str">
        <f t="shared" si="75"/>
        <v>FINES_R19</v>
      </c>
      <c r="AP573" s="25">
        <f t="shared" si="81"/>
        <v>8.0892615020275116E-2</v>
      </c>
      <c r="AQ573" s="24" t="str">
        <f>+IFERROR(VLOOKUP(Y573,#REF!,2,FALSE),"-")</f>
        <v>-</v>
      </c>
      <c r="AR573" s="13" t="s">
        <v>2394</v>
      </c>
      <c r="AS573" t="s">
        <v>2398</v>
      </c>
      <c r="AT573" t="str">
        <f t="shared" si="82"/>
        <v>Dorego - 1846 e/ Rivadavia y Belgrano - Mar Del Plata</v>
      </c>
    </row>
    <row r="574" spans="1:46" ht="15.75" thickBot="1" x14ac:dyDescent="0.3">
      <c r="A574" s="47">
        <v>19</v>
      </c>
      <c r="B574" s="47" t="s">
        <v>678</v>
      </c>
      <c r="C574" s="47" t="s">
        <v>2378</v>
      </c>
      <c r="D574" s="47" t="s">
        <v>723</v>
      </c>
      <c r="E574" s="47" t="s">
        <v>724</v>
      </c>
      <c r="F574" s="47" t="s">
        <v>5071</v>
      </c>
      <c r="G574" s="47" t="s">
        <v>5072</v>
      </c>
      <c r="H574" s="47" t="s">
        <v>5073</v>
      </c>
      <c r="I574" s="47" t="s">
        <v>2475</v>
      </c>
      <c r="J574" s="47" t="s">
        <v>4964</v>
      </c>
      <c r="K574" s="47" t="s">
        <v>13495</v>
      </c>
      <c r="L574" s="47">
        <v>0.52607262134552002</v>
      </c>
      <c r="M574" s="47">
        <v>-37.9643488519065</v>
      </c>
      <c r="N574" s="47">
        <v>-57.606549979083901</v>
      </c>
      <c r="O574" s="47" t="s">
        <v>15678</v>
      </c>
      <c r="P574" s="47">
        <v>7</v>
      </c>
      <c r="Q574">
        <v>220</v>
      </c>
      <c r="S574" s="23" t="s">
        <v>2347</v>
      </c>
      <c r="T574" t="str">
        <f t="shared" si="76"/>
        <v>19</v>
      </c>
      <c r="V574" t="str">
        <f>+VLOOKUP(B574,MARCO!E:E,1,FALSE)</f>
        <v>General Pueyrredón</v>
      </c>
      <c r="W574" t="s">
        <v>134</v>
      </c>
      <c r="X574" t="s">
        <v>134</v>
      </c>
      <c r="Y574" t="str">
        <f t="shared" si="77"/>
        <v>R 19 - D 43 - 451 - 2198</v>
      </c>
      <c r="Z574" t="s">
        <v>20</v>
      </c>
      <c r="AA574" t="s">
        <v>2349</v>
      </c>
      <c r="AB574" t="s">
        <v>21</v>
      </c>
      <c r="AD574" t="str">
        <f t="shared" si="78"/>
        <v>E.p. N°34</v>
      </c>
      <c r="AE574" t="s">
        <v>22</v>
      </c>
      <c r="AF574" t="s">
        <v>23</v>
      </c>
      <c r="AG574" t="s">
        <v>26</v>
      </c>
      <c r="AH574" t="s">
        <v>2348</v>
      </c>
      <c r="AI574" s="13">
        <f t="shared" si="79"/>
        <v>220</v>
      </c>
      <c r="AJ574" s="13">
        <f t="shared" si="80"/>
        <v>7</v>
      </c>
      <c r="AK574" s="21">
        <v>1</v>
      </c>
      <c r="AM574" t="s">
        <v>2154</v>
      </c>
      <c r="AN574" t="str">
        <f t="shared" si="74"/>
        <v>R19</v>
      </c>
      <c r="AO574" s="20" t="str">
        <f t="shared" si="75"/>
        <v>FINES_R19</v>
      </c>
      <c r="AP574" s="25">
        <f t="shared" si="81"/>
        <v>0.52607262134552002</v>
      </c>
      <c r="AQ574" s="24" t="str">
        <f>+IFERROR(VLOOKUP(Y574,#REF!,2,FALSE),"-")</f>
        <v>-</v>
      </c>
      <c r="AR574" s="13" t="s">
        <v>2394</v>
      </c>
      <c r="AS574" t="s">
        <v>2397</v>
      </c>
      <c r="AT574" t="str">
        <f t="shared" si="82"/>
        <v>Calle 3 De Febrero - 8849 e/ Paraguay y Bayley - Mar Del Plata</v>
      </c>
    </row>
    <row r="575" spans="1:46" ht="15.75" thickBot="1" x14ac:dyDescent="0.3">
      <c r="A575" s="47">
        <v>19</v>
      </c>
      <c r="B575" s="47" t="s">
        <v>678</v>
      </c>
      <c r="C575" s="47" t="s">
        <v>2378</v>
      </c>
      <c r="D575" s="47" t="s">
        <v>723</v>
      </c>
      <c r="E575" s="47" t="s">
        <v>724</v>
      </c>
      <c r="F575" s="47" t="s">
        <v>5077</v>
      </c>
      <c r="G575" s="47" t="s">
        <v>5078</v>
      </c>
      <c r="H575" s="47" t="s">
        <v>5079</v>
      </c>
      <c r="I575" s="47" t="s">
        <v>2475</v>
      </c>
      <c r="J575" s="47" t="s">
        <v>4964</v>
      </c>
      <c r="K575" s="47" t="s">
        <v>13496</v>
      </c>
      <c r="L575" s="47">
        <v>0.18034359812736511</v>
      </c>
      <c r="M575" s="47">
        <v>-38.003829288298</v>
      </c>
      <c r="N575" s="47">
        <v>-57.542555712881999</v>
      </c>
      <c r="O575" s="47" t="s">
        <v>15679</v>
      </c>
      <c r="P575" s="47">
        <v>3</v>
      </c>
      <c r="Q575">
        <v>71</v>
      </c>
      <c r="S575" s="23" t="s">
        <v>2347</v>
      </c>
      <c r="T575" t="str">
        <f t="shared" si="76"/>
        <v>19</v>
      </c>
      <c r="V575" t="str">
        <f>+VLOOKUP(B575,MARCO!E:E,1,FALSE)</f>
        <v>General Pueyrredón</v>
      </c>
      <c r="W575" t="s">
        <v>134</v>
      </c>
      <c r="X575" t="s">
        <v>134</v>
      </c>
      <c r="Y575" t="str">
        <f t="shared" si="77"/>
        <v>R 19 - D 43 - 451 - 3684</v>
      </c>
      <c r="Z575" t="s">
        <v>20</v>
      </c>
      <c r="AA575" t="s">
        <v>2349</v>
      </c>
      <c r="AB575" t="s">
        <v>21</v>
      </c>
      <c r="AD575" t="str">
        <f t="shared" si="78"/>
        <v>Centro De EducaciÓn Fisica Nº 1</v>
      </c>
      <c r="AE575" t="s">
        <v>22</v>
      </c>
      <c r="AF575" t="s">
        <v>23</v>
      </c>
      <c r="AG575" t="s">
        <v>26</v>
      </c>
      <c r="AH575" t="s">
        <v>2348</v>
      </c>
      <c r="AI575" s="13">
        <f t="shared" si="79"/>
        <v>71</v>
      </c>
      <c r="AJ575" s="13">
        <f t="shared" si="80"/>
        <v>3</v>
      </c>
      <c r="AK575" s="21">
        <v>1</v>
      </c>
      <c r="AM575" t="s">
        <v>2154</v>
      </c>
      <c r="AN575" t="str">
        <f t="shared" si="74"/>
        <v>R19</v>
      </c>
      <c r="AO575" s="20" t="str">
        <f t="shared" si="75"/>
        <v>FINES_R19</v>
      </c>
      <c r="AP575" s="25">
        <f t="shared" si="81"/>
        <v>0.18034359812736511</v>
      </c>
      <c r="AQ575" s="24" t="str">
        <f>+IFERROR(VLOOKUP(Y575,#REF!,2,FALSE),"-")</f>
        <v>-</v>
      </c>
      <c r="AR575" s="13" t="s">
        <v>2394</v>
      </c>
      <c r="AS575" t="s">
        <v>2397</v>
      </c>
      <c r="AT575" t="str">
        <f t="shared" si="82"/>
        <v>Patricio Peralta Ramos - 2280 e/ Belgrano y Moreno - Mar Del Plata</v>
      </c>
    </row>
    <row r="576" spans="1:46" ht="15.75" thickBot="1" x14ac:dyDescent="0.3">
      <c r="A576" s="47">
        <v>19</v>
      </c>
      <c r="B576" s="47" t="s">
        <v>678</v>
      </c>
      <c r="C576" s="47" t="s">
        <v>2378</v>
      </c>
      <c r="D576" s="47" t="s">
        <v>723</v>
      </c>
      <c r="E576" s="47" t="s">
        <v>724</v>
      </c>
      <c r="F576" s="47" t="s">
        <v>5081</v>
      </c>
      <c r="G576" s="47" t="s">
        <v>5082</v>
      </c>
      <c r="H576" s="47" t="s">
        <v>5083</v>
      </c>
      <c r="I576" s="47" t="s">
        <v>2475</v>
      </c>
      <c r="J576" s="47" t="s">
        <v>5085</v>
      </c>
      <c r="K576" s="47" t="s">
        <v>13497</v>
      </c>
      <c r="L576" s="47">
        <v>0.59401339292526245</v>
      </c>
      <c r="M576" s="47">
        <v>-37.962495799999999</v>
      </c>
      <c r="N576" s="47">
        <v>-57.594379000000004</v>
      </c>
      <c r="O576" s="47" t="s">
        <v>15680</v>
      </c>
      <c r="P576" s="47">
        <v>1</v>
      </c>
      <c r="Q576">
        <v>24</v>
      </c>
      <c r="S576" s="23" t="s">
        <v>2347</v>
      </c>
      <c r="T576" t="str">
        <f t="shared" si="76"/>
        <v>19</v>
      </c>
      <c r="V576" t="str">
        <f>+VLOOKUP(B576,MARCO!E:E,1,FALSE)</f>
        <v>General Pueyrredón</v>
      </c>
      <c r="W576" t="s">
        <v>134</v>
      </c>
      <c r="X576" t="s">
        <v>134</v>
      </c>
      <c r="Y576" t="str">
        <f t="shared" si="77"/>
        <v>R 19 - D 43 - 451 - 3263</v>
      </c>
      <c r="Z576" t="s">
        <v>20</v>
      </c>
      <c r="AA576" t="s">
        <v>2349</v>
      </c>
      <c r="AB576" t="s">
        <v>21</v>
      </c>
      <c r="AD576" t="str">
        <f t="shared" si="78"/>
        <v>Casa Caracol</v>
      </c>
      <c r="AE576" t="s">
        <v>22</v>
      </c>
      <c r="AF576" t="s">
        <v>23</v>
      </c>
      <c r="AG576" t="s">
        <v>26</v>
      </c>
      <c r="AH576" t="s">
        <v>2348</v>
      </c>
      <c r="AI576" s="13">
        <f t="shared" si="79"/>
        <v>24</v>
      </c>
      <c r="AJ576" s="13">
        <f t="shared" si="80"/>
        <v>1</v>
      </c>
      <c r="AK576" s="21">
        <v>1</v>
      </c>
      <c r="AM576" t="s">
        <v>2154</v>
      </c>
      <c r="AN576" t="str">
        <f t="shared" si="74"/>
        <v>R19</v>
      </c>
      <c r="AO576" s="20" t="str">
        <f t="shared" si="75"/>
        <v>FINES_R19</v>
      </c>
      <c r="AP576" s="25">
        <f t="shared" si="81"/>
        <v>0.59401339292526245</v>
      </c>
      <c r="AQ576" s="24" t="str">
        <f>+IFERROR(VLOOKUP(Y576,#REF!,2,FALSE),"-")</f>
        <v>-</v>
      </c>
      <c r="AR576" s="13" t="s">
        <v>2394</v>
      </c>
      <c r="AS576" t="s">
        <v>2398</v>
      </c>
      <c r="AT576" t="str">
        <f t="shared" si="82"/>
        <v>Ituzaingo - 8055 e/ Rauch y Chilabert - Mar Del Plata</v>
      </c>
    </row>
    <row r="577" spans="1:46" ht="15.75" thickBot="1" x14ac:dyDescent="0.3">
      <c r="A577" s="47">
        <v>19</v>
      </c>
      <c r="B577" s="47" t="s">
        <v>678</v>
      </c>
      <c r="C577" s="47" t="s">
        <v>2378</v>
      </c>
      <c r="D577" s="47" t="s">
        <v>723</v>
      </c>
      <c r="E577" s="47" t="s">
        <v>724</v>
      </c>
      <c r="F577" s="47" t="s">
        <v>5088</v>
      </c>
      <c r="G577" s="47" t="s">
        <v>5089</v>
      </c>
      <c r="H577" s="47" t="s">
        <v>5090</v>
      </c>
      <c r="I577" s="47" t="s">
        <v>2475</v>
      </c>
      <c r="J577" s="47" t="s">
        <v>5089</v>
      </c>
      <c r="K577" s="47" t="s">
        <v>13498</v>
      </c>
      <c r="L577" s="47">
        <v>6.6713273525238037E-2</v>
      </c>
      <c r="M577" s="47">
        <v>-37.996490010058999</v>
      </c>
      <c r="N577" s="47">
        <v>-57.561539969202997</v>
      </c>
      <c r="O577" s="47" t="s">
        <v>15681</v>
      </c>
      <c r="P577" s="47">
        <v>1</v>
      </c>
      <c r="Q577">
        <v>32</v>
      </c>
      <c r="S577" s="23" t="s">
        <v>2347</v>
      </c>
      <c r="T577" t="str">
        <f t="shared" si="76"/>
        <v>19</v>
      </c>
      <c r="V577" t="str">
        <f>+VLOOKUP(B577,MARCO!E:E,1,FALSE)</f>
        <v>General Pueyrredón</v>
      </c>
      <c r="W577" t="s">
        <v>134</v>
      </c>
      <c r="X577" t="s">
        <v>134</v>
      </c>
      <c r="Y577" t="str">
        <f t="shared" si="77"/>
        <v>R 19 - D 43 - 451 - 0420</v>
      </c>
      <c r="Z577" t="s">
        <v>20</v>
      </c>
      <c r="AA577" t="s">
        <v>2349</v>
      </c>
      <c r="AB577" t="s">
        <v>21</v>
      </c>
      <c r="AD577" t="str">
        <f t="shared" si="78"/>
        <v>Cooperativa Educativa</v>
      </c>
      <c r="AE577" t="s">
        <v>22</v>
      </c>
      <c r="AF577" t="s">
        <v>23</v>
      </c>
      <c r="AG577" t="s">
        <v>26</v>
      </c>
      <c r="AH577" t="s">
        <v>2348</v>
      </c>
      <c r="AI577" s="13">
        <f t="shared" si="79"/>
        <v>32</v>
      </c>
      <c r="AJ577" s="13">
        <f t="shared" si="80"/>
        <v>1</v>
      </c>
      <c r="AK577" s="21">
        <v>1</v>
      </c>
      <c r="AM577" t="s">
        <v>2154</v>
      </c>
      <c r="AN577" t="str">
        <f t="shared" si="74"/>
        <v>R19</v>
      </c>
      <c r="AO577" s="20" t="str">
        <f t="shared" si="75"/>
        <v>FINES_R19</v>
      </c>
      <c r="AP577" s="25">
        <f t="shared" si="81"/>
        <v>6.6713273525238037E-2</v>
      </c>
      <c r="AQ577" s="24" t="str">
        <f>+IFERROR(VLOOKUP(Y577,#REF!,2,FALSE),"-")</f>
        <v>-</v>
      </c>
      <c r="AR577" s="13" t="s">
        <v>2394</v>
      </c>
      <c r="AS577" t="s">
        <v>2398</v>
      </c>
      <c r="AT577" t="str">
        <f t="shared" si="82"/>
        <v>Bolivar - 3755 e/ Dorrego y 14 De Julio - Mar Del Plata</v>
      </c>
    </row>
    <row r="578" spans="1:46" ht="15.75" thickBot="1" x14ac:dyDescent="0.3">
      <c r="A578" s="47">
        <v>19</v>
      </c>
      <c r="B578" s="47" t="s">
        <v>678</v>
      </c>
      <c r="C578" s="47" t="s">
        <v>2378</v>
      </c>
      <c r="D578" s="47" t="s">
        <v>723</v>
      </c>
      <c r="E578" s="47" t="s">
        <v>724</v>
      </c>
      <c r="F578" s="47" t="s">
        <v>5092</v>
      </c>
      <c r="G578" s="47" t="s">
        <v>5093</v>
      </c>
      <c r="H578" s="47" t="s">
        <v>5094</v>
      </c>
      <c r="I578" s="47" t="s">
        <v>2475</v>
      </c>
      <c r="J578" s="47" t="s">
        <v>5060</v>
      </c>
      <c r="K578" s="47" t="s">
        <v>13499</v>
      </c>
      <c r="L578" s="47">
        <v>0.1861029714345932</v>
      </c>
      <c r="M578" s="47">
        <v>-38.058047999999999</v>
      </c>
      <c r="N578" s="47">
        <v>-57.553615000000001</v>
      </c>
      <c r="O578" s="47" t="s">
        <v>15682</v>
      </c>
      <c r="P578" s="47">
        <v>1</v>
      </c>
      <c r="Q578">
        <v>26</v>
      </c>
      <c r="S578" s="23" t="s">
        <v>2347</v>
      </c>
      <c r="T578" t="str">
        <f t="shared" si="76"/>
        <v>19</v>
      </c>
      <c r="V578" t="str">
        <f>+VLOOKUP(B578,MARCO!E:E,1,FALSE)</f>
        <v>General Pueyrredón</v>
      </c>
      <c r="W578" t="s">
        <v>134</v>
      </c>
      <c r="X578" t="s">
        <v>134</v>
      </c>
      <c r="Y578" t="str">
        <f t="shared" si="77"/>
        <v>R 19 - D 43 - 451 - 2190</v>
      </c>
      <c r="Z578" t="s">
        <v>20</v>
      </c>
      <c r="AA578" t="s">
        <v>2349</v>
      </c>
      <c r="AB578" t="s">
        <v>21</v>
      </c>
      <c r="AD578" t="str">
        <f t="shared" si="78"/>
        <v>Biblioteca Casino</v>
      </c>
      <c r="AE578" t="s">
        <v>22</v>
      </c>
      <c r="AF578" t="s">
        <v>23</v>
      </c>
      <c r="AG578" t="s">
        <v>26</v>
      </c>
      <c r="AH578" t="s">
        <v>2348</v>
      </c>
      <c r="AI578" s="13">
        <f t="shared" si="79"/>
        <v>26</v>
      </c>
      <c r="AJ578" s="13">
        <f t="shared" si="80"/>
        <v>1</v>
      </c>
      <c r="AK578" s="21">
        <v>1</v>
      </c>
      <c r="AM578" t="s">
        <v>2154</v>
      </c>
      <c r="AN578" t="str">
        <f t="shared" si="74"/>
        <v>R19</v>
      </c>
      <c r="AO578" s="20" t="str">
        <f t="shared" si="75"/>
        <v>FINES_R19</v>
      </c>
      <c r="AP578" s="25">
        <f t="shared" si="81"/>
        <v>0.1861029714345932</v>
      </c>
      <c r="AQ578" s="24" t="str">
        <f>+IFERROR(VLOOKUP(Y578,#REF!,2,FALSE),"-")</f>
        <v>-</v>
      </c>
      <c r="AR578" s="13" t="s">
        <v>2394</v>
      </c>
      <c r="AS578" t="s">
        <v>2398</v>
      </c>
      <c r="AT578" t="str">
        <f t="shared" si="82"/>
        <v>Boulevard Maritimo - 2148 e/ French y Brandsen - Mar Del Plata</v>
      </c>
    </row>
    <row r="579" spans="1:46" ht="15.75" thickBot="1" x14ac:dyDescent="0.3">
      <c r="A579" s="47">
        <v>19</v>
      </c>
      <c r="B579" s="47" t="s">
        <v>678</v>
      </c>
      <c r="C579" s="47" t="s">
        <v>2378</v>
      </c>
      <c r="D579" s="47" t="s">
        <v>723</v>
      </c>
      <c r="E579" s="47" t="s">
        <v>724</v>
      </c>
      <c r="F579" s="47" t="s">
        <v>5099</v>
      </c>
      <c r="G579" s="47" t="s">
        <v>5100</v>
      </c>
      <c r="H579" s="47" t="s">
        <v>5101</v>
      </c>
      <c r="I579" s="47" t="s">
        <v>2475</v>
      </c>
      <c r="J579" s="47" t="s">
        <v>4915</v>
      </c>
      <c r="K579" s="47" t="s">
        <v>13500</v>
      </c>
      <c r="L579" s="47">
        <v>0.32033121585845947</v>
      </c>
      <c r="M579" s="47">
        <v>-37.993957920927997</v>
      </c>
      <c r="N579" s="47">
        <v>-57.597737301884997</v>
      </c>
      <c r="O579" s="47" t="s">
        <v>15683</v>
      </c>
      <c r="P579" s="47">
        <v>1</v>
      </c>
      <c r="Q579">
        <v>26</v>
      </c>
      <c r="S579" s="23" t="s">
        <v>2347</v>
      </c>
      <c r="T579" t="str">
        <f t="shared" si="76"/>
        <v>19</v>
      </c>
      <c r="V579" t="str">
        <f>+VLOOKUP(B579,MARCO!E:E,1,FALSE)</f>
        <v>General Pueyrredón</v>
      </c>
      <c r="W579" t="s">
        <v>134</v>
      </c>
      <c r="X579" t="s">
        <v>134</v>
      </c>
      <c r="Y579" t="str">
        <f t="shared" si="77"/>
        <v>R 19 - D 43 - 451 - 0343</v>
      </c>
      <c r="Z579" t="s">
        <v>20</v>
      </c>
      <c r="AA579" t="s">
        <v>2349</v>
      </c>
      <c r="AB579" t="s">
        <v>21</v>
      </c>
      <c r="AD579" t="str">
        <f t="shared" si="78"/>
        <v>Asociacion Vecinal De Fomento Regional</v>
      </c>
      <c r="AE579" t="s">
        <v>22</v>
      </c>
      <c r="AF579" t="s">
        <v>23</v>
      </c>
      <c r="AG579" t="s">
        <v>26</v>
      </c>
      <c r="AH579" t="s">
        <v>2348</v>
      </c>
      <c r="AI579" s="13">
        <f t="shared" si="79"/>
        <v>26</v>
      </c>
      <c r="AJ579" s="13">
        <f t="shared" si="80"/>
        <v>1</v>
      </c>
      <c r="AK579" s="21">
        <v>1</v>
      </c>
      <c r="AM579" t="s">
        <v>2154</v>
      </c>
      <c r="AN579" t="str">
        <f t="shared" ref="AN579:AN642" si="83">+IF(AM579="","",IF(AM579="FINES",CONCATENATE("R",IF(OR(T579="16",T579="21",T579="22",T579="23"),"16212223",IF(OR(T579="15",T579="17",T579="24",T579="25"),"15172425",T579))),IF(AM579="CEBAS","UNICO",IF(VALUE(T579)&lt;=11,"AMBA","INTERIOR"))))</f>
        <v>R19</v>
      </c>
      <c r="AO579" s="20" t="str">
        <f t="shared" ref="AO579:AO642" si="84">+IF(AM579="","-",CONCATENATE(AM579,"_",AN579))</f>
        <v>FINES_R19</v>
      </c>
      <c r="AP579" s="25">
        <f t="shared" si="81"/>
        <v>0.32033121585845947</v>
      </c>
      <c r="AQ579" s="24" t="str">
        <f>+IFERROR(VLOOKUP(Y579,#REF!,2,FALSE),"-")</f>
        <v>-</v>
      </c>
      <c r="AR579" s="13" t="s">
        <v>2394</v>
      </c>
      <c r="AS579" t="s">
        <v>2397</v>
      </c>
      <c r="AT579" t="str">
        <f t="shared" si="82"/>
        <v>Primera Junta - 6521 e/ Bordabehere y Tres Arroyos - Mar Del Plata</v>
      </c>
    </row>
    <row r="580" spans="1:46" ht="15.75" thickBot="1" x14ac:dyDescent="0.3">
      <c r="A580" s="47">
        <v>19</v>
      </c>
      <c r="B580" s="47" t="s">
        <v>678</v>
      </c>
      <c r="C580" s="47" t="s">
        <v>2378</v>
      </c>
      <c r="D580" s="47" t="s">
        <v>723</v>
      </c>
      <c r="E580" s="47" t="s">
        <v>724</v>
      </c>
      <c r="F580" s="47" t="s">
        <v>5103</v>
      </c>
      <c r="G580" s="47" t="s">
        <v>5104</v>
      </c>
      <c r="H580" s="47" t="s">
        <v>5105</v>
      </c>
      <c r="I580" s="47" t="s">
        <v>2475</v>
      </c>
      <c r="J580" s="47" t="s">
        <v>4915</v>
      </c>
      <c r="K580" s="47" t="s">
        <v>13501</v>
      </c>
      <c r="L580" s="47">
        <v>0.10414952039718629</v>
      </c>
      <c r="M580" s="47">
        <v>-37.999414000000002</v>
      </c>
      <c r="N580" s="47">
        <v>-57.546736000000003</v>
      </c>
      <c r="O580" s="47" t="s">
        <v>15684</v>
      </c>
      <c r="P580" s="47">
        <v>1</v>
      </c>
      <c r="Q580">
        <v>16</v>
      </c>
      <c r="S580" s="23" t="s">
        <v>2347</v>
      </c>
      <c r="T580" t="str">
        <f t="shared" ref="T580:T643" si="85">+CONCATENATE(IF(A580&lt;10,"0",""),A580)</f>
        <v>19</v>
      </c>
      <c r="V580" t="str">
        <f>+VLOOKUP(B580,MARCO!E:E,1,FALSE)</f>
        <v>General Pueyrredón</v>
      </c>
      <c r="W580" t="s">
        <v>134</v>
      </c>
      <c r="X580" t="s">
        <v>134</v>
      </c>
      <c r="Y580" t="str">
        <f t="shared" ref="Y580:Y643" si="86">+F580</f>
        <v>R 19 - D 43 - 451 - 3927</v>
      </c>
      <c r="Z580" t="s">
        <v>20</v>
      </c>
      <c r="AA580" t="s">
        <v>2349</v>
      </c>
      <c r="AB580" t="s">
        <v>21</v>
      </c>
      <c r="AD580" t="str">
        <f t="shared" ref="AD580:AD643" si="87">+G580</f>
        <v>Secretaría Ddhh Gba</v>
      </c>
      <c r="AE580" t="s">
        <v>22</v>
      </c>
      <c r="AF580" t="s">
        <v>23</v>
      </c>
      <c r="AG580" t="s">
        <v>26</v>
      </c>
      <c r="AH580" t="s">
        <v>2348</v>
      </c>
      <c r="AI580" s="13">
        <f t="shared" ref="AI580:AI643" si="88">+Q580</f>
        <v>16</v>
      </c>
      <c r="AJ580" s="13">
        <f t="shared" ref="AJ580:AJ643" si="89">+P580</f>
        <v>1</v>
      </c>
      <c r="AK580" s="21">
        <v>1</v>
      </c>
      <c r="AM580" t="s">
        <v>2154</v>
      </c>
      <c r="AN580" t="str">
        <f t="shared" si="83"/>
        <v>R19</v>
      </c>
      <c r="AO580" s="20" t="str">
        <f t="shared" si="84"/>
        <v>FINES_R19</v>
      </c>
      <c r="AP580" s="25">
        <f t="shared" ref="AP580:AP643" si="90">+L580</f>
        <v>0.10414952039718629</v>
      </c>
      <c r="AQ580" s="24" t="str">
        <f>+IFERROR(VLOOKUP(Y580,#REF!,2,FALSE),"-")</f>
        <v>-</v>
      </c>
      <c r="AR580" s="13" t="s">
        <v>2394</v>
      </c>
      <c r="AS580" t="s">
        <v>2397</v>
      </c>
      <c r="AT580" t="str">
        <f t="shared" ref="AT580:AT643" si="91">+H580</f>
        <v>San Martín - 2599 e/ Cordoba y Santiago Del Estero - Mar Del Plata</v>
      </c>
    </row>
    <row r="581" spans="1:46" ht="15.75" thickBot="1" x14ac:dyDescent="0.3">
      <c r="A581" s="47">
        <v>19</v>
      </c>
      <c r="B581" s="47" t="s">
        <v>678</v>
      </c>
      <c r="C581" s="47" t="s">
        <v>2378</v>
      </c>
      <c r="D581" s="47" t="s">
        <v>723</v>
      </c>
      <c r="E581" s="47" t="s">
        <v>724</v>
      </c>
      <c r="F581" s="47" t="s">
        <v>5108</v>
      </c>
      <c r="G581" s="47" t="s">
        <v>5109</v>
      </c>
      <c r="H581" s="47" t="s">
        <v>5110</v>
      </c>
      <c r="I581" s="47" t="s">
        <v>2475</v>
      </c>
      <c r="J581" s="47" t="s">
        <v>4915</v>
      </c>
      <c r="K581" s="47" t="s">
        <v>13502</v>
      </c>
      <c r="L581" s="47">
        <v>0.55266249179840088</v>
      </c>
      <c r="M581" s="47">
        <v>-37.986446100000002</v>
      </c>
      <c r="N581" s="47">
        <v>-57.610691299999999</v>
      </c>
      <c r="O581" s="47" t="s">
        <v>15685</v>
      </c>
      <c r="P581" s="47">
        <v>2</v>
      </c>
      <c r="Q581">
        <v>44</v>
      </c>
      <c r="S581" s="23" t="s">
        <v>2347</v>
      </c>
      <c r="T581" t="str">
        <f t="shared" si="85"/>
        <v>19</v>
      </c>
      <c r="V581" t="str">
        <f>+VLOOKUP(B581,MARCO!E:E,1,FALSE)</f>
        <v>General Pueyrredón</v>
      </c>
      <c r="W581" t="s">
        <v>134</v>
      </c>
      <c r="X581" t="s">
        <v>134</v>
      </c>
      <c r="Y581" t="str">
        <f t="shared" si="86"/>
        <v>R 19 - D 43 - 451 - 3567</v>
      </c>
      <c r="Z581" t="s">
        <v>20</v>
      </c>
      <c r="AA581" t="s">
        <v>2349</v>
      </c>
      <c r="AB581" t="s">
        <v>21</v>
      </c>
      <c r="AD581" t="str">
        <f t="shared" si="87"/>
        <v>Caps Belisario Roldan</v>
      </c>
      <c r="AE581" t="s">
        <v>22</v>
      </c>
      <c r="AF581" t="s">
        <v>23</v>
      </c>
      <c r="AG581" t="s">
        <v>26</v>
      </c>
      <c r="AH581" t="s">
        <v>2348</v>
      </c>
      <c r="AI581" s="13">
        <f t="shared" si="88"/>
        <v>44</v>
      </c>
      <c r="AJ581" s="13">
        <f t="shared" si="89"/>
        <v>2</v>
      </c>
      <c r="AK581" s="21">
        <v>1</v>
      </c>
      <c r="AM581" t="s">
        <v>2154</v>
      </c>
      <c r="AN581" t="str">
        <f t="shared" si="83"/>
        <v>R19</v>
      </c>
      <c r="AO581" s="20" t="str">
        <f t="shared" si="84"/>
        <v>FINES_R19</v>
      </c>
      <c r="AP581" s="25">
        <f t="shared" si="90"/>
        <v>0.55266249179840088</v>
      </c>
      <c r="AQ581" s="24" t="str">
        <f>+IFERROR(VLOOKUP(Y581,#REF!,2,FALSE),"-")</f>
        <v>-</v>
      </c>
      <c r="AR581" s="13" t="s">
        <v>2394</v>
      </c>
      <c r="AS581" t="s">
        <v>2398</v>
      </c>
      <c r="AT581" t="str">
        <f t="shared" si="91"/>
        <v>Rodriguez PeÑa - 7848 - Mar Del Plata</v>
      </c>
    </row>
    <row r="582" spans="1:46" ht="15.75" thickBot="1" x14ac:dyDescent="0.3">
      <c r="A582" s="47">
        <v>19</v>
      </c>
      <c r="B582" s="47" t="s">
        <v>678</v>
      </c>
      <c r="C582" s="47" t="s">
        <v>2378</v>
      </c>
      <c r="D582" s="47" t="s">
        <v>723</v>
      </c>
      <c r="E582" s="47" t="s">
        <v>724</v>
      </c>
      <c r="F582" s="47" t="s">
        <v>5113</v>
      </c>
      <c r="G582" s="47" t="s">
        <v>5114</v>
      </c>
      <c r="H582" s="47" t="s">
        <v>5115</v>
      </c>
      <c r="I582" s="47" t="s">
        <v>2475</v>
      </c>
      <c r="J582" s="47" t="s">
        <v>5030</v>
      </c>
      <c r="K582" s="47" t="s">
        <v>13503</v>
      </c>
      <c r="L582" s="47">
        <v>0.1211897656321526</v>
      </c>
      <c r="M582" s="47">
        <v>-37.989765499999997</v>
      </c>
      <c r="N582" s="47">
        <v>-57.571511000000001</v>
      </c>
      <c r="O582" s="47" t="s">
        <v>15686</v>
      </c>
      <c r="P582" s="47">
        <v>1</v>
      </c>
      <c r="Q582">
        <v>15</v>
      </c>
      <c r="S582" s="23" t="s">
        <v>2347</v>
      </c>
      <c r="T582" t="str">
        <f t="shared" si="85"/>
        <v>19</v>
      </c>
      <c r="V582" t="str">
        <f>+VLOOKUP(B582,MARCO!E:E,1,FALSE)</f>
        <v>General Pueyrredón</v>
      </c>
      <c r="W582" t="s">
        <v>134</v>
      </c>
      <c r="X582" t="s">
        <v>134</v>
      </c>
      <c r="Y582" t="str">
        <f t="shared" si="86"/>
        <v>R 19 - D 43 - 451 - 0353</v>
      </c>
      <c r="Z582" t="s">
        <v>20</v>
      </c>
      <c r="AA582" t="s">
        <v>2349</v>
      </c>
      <c r="AB582" t="s">
        <v>21</v>
      </c>
      <c r="AD582" t="str">
        <f t="shared" si="87"/>
        <v>Red Puentes Centenario</v>
      </c>
      <c r="AE582" t="s">
        <v>22</v>
      </c>
      <c r="AF582" t="s">
        <v>23</v>
      </c>
      <c r="AG582" t="s">
        <v>26</v>
      </c>
      <c r="AH582" t="s">
        <v>2348</v>
      </c>
      <c r="AI582" s="13">
        <f t="shared" si="88"/>
        <v>15</v>
      </c>
      <c r="AJ582" s="13">
        <f t="shared" si="89"/>
        <v>1</v>
      </c>
      <c r="AK582" s="21">
        <v>1</v>
      </c>
      <c r="AM582" t="s">
        <v>2154</v>
      </c>
      <c r="AN582" t="str">
        <f t="shared" si="83"/>
        <v>R19</v>
      </c>
      <c r="AO582" s="20" t="str">
        <f t="shared" si="84"/>
        <v>FINES_R19</v>
      </c>
      <c r="AP582" s="25">
        <f t="shared" si="90"/>
        <v>0.1211897656321526</v>
      </c>
      <c r="AQ582" s="24" t="str">
        <f>+IFERROR(VLOOKUP(Y582,#REF!,2,FALSE),"-")</f>
        <v>-</v>
      </c>
      <c r="AR582" s="13" t="s">
        <v>2394</v>
      </c>
      <c r="AS582" t="s">
        <v>2398</v>
      </c>
      <c r="AT582" t="str">
        <f t="shared" si="91"/>
        <v>Francia - 1948 e/ Belgrano y Moreno - Mar Del Plata</v>
      </c>
    </row>
    <row r="583" spans="1:46" ht="15.75" thickBot="1" x14ac:dyDescent="0.3">
      <c r="A583" s="47">
        <v>19</v>
      </c>
      <c r="B583" s="47" t="s">
        <v>678</v>
      </c>
      <c r="C583" s="47" t="s">
        <v>2378</v>
      </c>
      <c r="D583" s="47" t="s">
        <v>723</v>
      </c>
      <c r="E583" s="47" t="s">
        <v>724</v>
      </c>
      <c r="F583" s="47" t="s">
        <v>5117</v>
      </c>
      <c r="G583" s="47" t="s">
        <v>2308</v>
      </c>
      <c r="H583" s="47" t="s">
        <v>5118</v>
      </c>
      <c r="I583" s="47" t="s">
        <v>2475</v>
      </c>
      <c r="J583" s="47" t="s">
        <v>4915</v>
      </c>
      <c r="K583" s="47" t="s">
        <v>13504</v>
      </c>
      <c r="L583" s="47">
        <v>0.70707476139068604</v>
      </c>
      <c r="M583" s="47">
        <v>-37.9407523</v>
      </c>
      <c r="N583" s="47">
        <v>-57.5498197</v>
      </c>
      <c r="O583" s="47" t="s">
        <v>15687</v>
      </c>
      <c r="P583" s="47">
        <v>2</v>
      </c>
      <c r="Q583">
        <v>30</v>
      </c>
      <c r="S583" s="23" t="s">
        <v>2347</v>
      </c>
      <c r="T583" t="str">
        <f t="shared" si="85"/>
        <v>19</v>
      </c>
      <c r="V583" t="str">
        <f>+VLOOKUP(B583,MARCO!E:E,1,FALSE)</f>
        <v>General Pueyrredón</v>
      </c>
      <c r="W583" t="s">
        <v>134</v>
      </c>
      <c r="X583" t="s">
        <v>134</v>
      </c>
      <c r="Y583" t="str">
        <f t="shared" si="86"/>
        <v>R 19 - D 43 - 451 - 3939</v>
      </c>
      <c r="Z583" t="s">
        <v>20</v>
      </c>
      <c r="AA583" t="s">
        <v>2349</v>
      </c>
      <c r="AB583" t="s">
        <v>21</v>
      </c>
      <c r="AD583" t="str">
        <f t="shared" si="87"/>
        <v>Casa Camet</v>
      </c>
      <c r="AE583" t="s">
        <v>22</v>
      </c>
      <c r="AF583" t="s">
        <v>23</v>
      </c>
      <c r="AG583" t="s">
        <v>26</v>
      </c>
      <c r="AH583" t="s">
        <v>2348</v>
      </c>
      <c r="AI583" s="13">
        <f t="shared" si="88"/>
        <v>30</v>
      </c>
      <c r="AJ583" s="13">
        <f t="shared" si="89"/>
        <v>2</v>
      </c>
      <c r="AK583" s="21">
        <v>1</v>
      </c>
      <c r="AM583" t="s">
        <v>2154</v>
      </c>
      <c r="AN583" t="str">
        <f t="shared" si="83"/>
        <v>R19</v>
      </c>
      <c r="AO583" s="20" t="str">
        <f t="shared" si="84"/>
        <v>FINES_R19</v>
      </c>
      <c r="AP583" s="25">
        <f t="shared" si="90"/>
        <v>0.70707476139068604</v>
      </c>
      <c r="AQ583" s="24" t="str">
        <f>+IFERROR(VLOOKUP(Y583,#REF!,2,FALSE),"-")</f>
        <v>-</v>
      </c>
      <c r="AR583" s="13" t="s">
        <v>2394</v>
      </c>
      <c r="AS583" t="s">
        <v>2397</v>
      </c>
      <c r="AT583" t="str">
        <f t="shared" si="91"/>
        <v>Sciocco - 3272 - Mar Del Plata</v>
      </c>
    </row>
    <row r="584" spans="1:46" ht="15.75" thickBot="1" x14ac:dyDescent="0.3">
      <c r="A584" s="47">
        <v>19</v>
      </c>
      <c r="B584" s="47" t="s">
        <v>678</v>
      </c>
      <c r="C584" s="47" t="s">
        <v>2378</v>
      </c>
      <c r="D584" s="47" t="s">
        <v>723</v>
      </c>
      <c r="E584" s="47" t="s">
        <v>724</v>
      </c>
      <c r="F584" s="47" t="s">
        <v>5121</v>
      </c>
      <c r="G584" s="47" t="s">
        <v>5122</v>
      </c>
      <c r="H584" s="47" t="s">
        <v>5123</v>
      </c>
      <c r="I584" s="47" t="s">
        <v>2475</v>
      </c>
      <c r="J584" s="47" t="s">
        <v>2962</v>
      </c>
      <c r="K584" s="47" t="s">
        <v>13505</v>
      </c>
      <c r="L584" s="47">
        <v>0.89883071184158325</v>
      </c>
      <c r="M584" s="47">
        <v>-37.952551486879997</v>
      </c>
      <c r="N584" s="47">
        <v>-57.643430911769997</v>
      </c>
      <c r="O584" s="47" t="s">
        <v>15688</v>
      </c>
      <c r="P584" s="47">
        <v>1</v>
      </c>
      <c r="Q584">
        <v>15</v>
      </c>
      <c r="S584" s="23" t="s">
        <v>2347</v>
      </c>
      <c r="T584" t="str">
        <f t="shared" si="85"/>
        <v>19</v>
      </c>
      <c r="V584" t="str">
        <f>+VLOOKUP(B584,MARCO!E:E,1,FALSE)</f>
        <v>General Pueyrredón</v>
      </c>
      <c r="W584" t="s">
        <v>134</v>
      </c>
      <c r="X584" t="s">
        <v>134</v>
      </c>
      <c r="Y584" t="str">
        <f t="shared" si="86"/>
        <v>R 19 - D 43 - 451 - 2265</v>
      </c>
      <c r="Z584" t="s">
        <v>20</v>
      </c>
      <c r="AA584" t="s">
        <v>2349</v>
      </c>
      <c r="AB584" t="s">
        <v>21</v>
      </c>
      <c r="AD584" t="str">
        <f t="shared" si="87"/>
        <v>Cdi La Herradura</v>
      </c>
      <c r="AE584" t="s">
        <v>22</v>
      </c>
      <c r="AF584" t="s">
        <v>23</v>
      </c>
      <c r="AG584" t="s">
        <v>26</v>
      </c>
      <c r="AH584" t="s">
        <v>2348</v>
      </c>
      <c r="AI584" s="13">
        <f t="shared" si="88"/>
        <v>15</v>
      </c>
      <c r="AJ584" s="13">
        <f t="shared" si="89"/>
        <v>1</v>
      </c>
      <c r="AK584" s="21">
        <v>1</v>
      </c>
      <c r="AM584" t="s">
        <v>2154</v>
      </c>
      <c r="AN584" t="str">
        <f t="shared" si="83"/>
        <v>R19</v>
      </c>
      <c r="AO584" s="20" t="str">
        <f t="shared" si="84"/>
        <v>FINES_R19</v>
      </c>
      <c r="AP584" s="25">
        <f t="shared" si="90"/>
        <v>0.89883071184158325</v>
      </c>
      <c r="AQ584" s="24" t="str">
        <f>+IFERROR(VLOOKUP(Y584,#REF!,2,FALSE),"-")</f>
        <v>-</v>
      </c>
      <c r="AR584" s="13" t="s">
        <v>2394</v>
      </c>
      <c r="AS584" t="s">
        <v>2397</v>
      </c>
      <c r="AT584" t="str">
        <f t="shared" si="91"/>
        <v>Moreno - 12100 e/ Diag. Urrutia y Diag Del Solar - Mar Del Plata</v>
      </c>
    </row>
    <row r="585" spans="1:46" ht="15.75" thickBot="1" x14ac:dyDescent="0.3">
      <c r="A585" s="47">
        <v>19</v>
      </c>
      <c r="B585" s="47" t="s">
        <v>678</v>
      </c>
      <c r="C585" s="47" t="s">
        <v>2378</v>
      </c>
      <c r="D585" s="47" t="s">
        <v>723</v>
      </c>
      <c r="E585" s="47" t="s">
        <v>724</v>
      </c>
      <c r="F585" s="47" t="s">
        <v>5125</v>
      </c>
      <c r="G585" s="47" t="s">
        <v>5126</v>
      </c>
      <c r="H585" s="47" t="s">
        <v>5127</v>
      </c>
      <c r="I585" s="47" t="s">
        <v>2475</v>
      </c>
      <c r="J585" s="47" t="s">
        <v>2962</v>
      </c>
      <c r="K585" s="47" t="s">
        <v>13506</v>
      </c>
      <c r="L585" s="47">
        <v>0.55283868312835693</v>
      </c>
      <c r="M585" s="47">
        <v>-38.006775150079001</v>
      </c>
      <c r="N585" s="47">
        <v>-57.615337915539001</v>
      </c>
      <c r="O585" s="47" t="s">
        <v>15689</v>
      </c>
      <c r="P585" s="47">
        <v>2</v>
      </c>
      <c r="Q585">
        <v>58</v>
      </c>
      <c r="S585" s="23" t="s">
        <v>2347</v>
      </c>
      <c r="T585" t="str">
        <f t="shared" si="85"/>
        <v>19</v>
      </c>
      <c r="V585" t="str">
        <f>+VLOOKUP(B585,MARCO!E:E,1,FALSE)</f>
        <v>General Pueyrredón</v>
      </c>
      <c r="W585" t="s">
        <v>134</v>
      </c>
      <c r="X585" t="s">
        <v>134</v>
      </c>
      <c r="Y585" t="str">
        <f t="shared" si="86"/>
        <v>R 19 - D 43 - 451 - 0338</v>
      </c>
      <c r="Z585" t="s">
        <v>20</v>
      </c>
      <c r="AA585" t="s">
        <v>2349</v>
      </c>
      <c r="AB585" t="s">
        <v>21</v>
      </c>
      <c r="AD585" t="str">
        <f t="shared" si="87"/>
        <v>Sociedad De Fomento El Progreso</v>
      </c>
      <c r="AE585" t="s">
        <v>22</v>
      </c>
      <c r="AF585" t="s">
        <v>23</v>
      </c>
      <c r="AG585" t="s">
        <v>26</v>
      </c>
      <c r="AH585" t="s">
        <v>2348</v>
      </c>
      <c r="AI585" s="13">
        <f t="shared" si="88"/>
        <v>58</v>
      </c>
      <c r="AJ585" s="13">
        <f t="shared" si="89"/>
        <v>2</v>
      </c>
      <c r="AK585" s="21">
        <v>1</v>
      </c>
      <c r="AM585" t="s">
        <v>2154</v>
      </c>
      <c r="AN585" t="str">
        <f t="shared" si="83"/>
        <v>R19</v>
      </c>
      <c r="AO585" s="20" t="str">
        <f t="shared" si="84"/>
        <v>FINES_R19</v>
      </c>
      <c r="AP585" s="25">
        <f t="shared" si="90"/>
        <v>0.55283868312835693</v>
      </c>
      <c r="AQ585" s="24" t="str">
        <f>+IFERROR(VLOOKUP(Y585,#REF!,2,FALSE),"-")</f>
        <v>-</v>
      </c>
      <c r="AR585" s="13" t="s">
        <v>2394</v>
      </c>
      <c r="AS585" t="s">
        <v>2397</v>
      </c>
      <c r="AT585" t="str">
        <f t="shared" si="91"/>
        <v>Tripulantes Del Fournier - 5450 e/ Roque Saenz PeÑa y Esteban EcheverrÍa - Mar Del Plata</v>
      </c>
    </row>
    <row r="586" spans="1:46" ht="15.75" thickBot="1" x14ac:dyDescent="0.3">
      <c r="A586" s="47">
        <v>19</v>
      </c>
      <c r="B586" s="47" t="s">
        <v>678</v>
      </c>
      <c r="C586" s="47" t="s">
        <v>2378</v>
      </c>
      <c r="D586" s="47" t="s">
        <v>723</v>
      </c>
      <c r="E586" s="47" t="s">
        <v>724</v>
      </c>
      <c r="F586" s="47" t="s">
        <v>5129</v>
      </c>
      <c r="G586" s="47" t="s">
        <v>5130</v>
      </c>
      <c r="H586" s="47" t="s">
        <v>5131</v>
      </c>
      <c r="I586" s="47" t="s">
        <v>2475</v>
      </c>
      <c r="J586" s="47" t="s">
        <v>2962</v>
      </c>
      <c r="K586" s="47" t="s">
        <v>13507</v>
      </c>
      <c r="L586" s="47">
        <v>0.48457285761833191</v>
      </c>
      <c r="M586" s="47">
        <v>-38.038785009663002</v>
      </c>
      <c r="N586" s="47">
        <v>-57.586609990143998</v>
      </c>
      <c r="O586" s="47" t="s">
        <v>15690</v>
      </c>
      <c r="P586" s="47">
        <v>2</v>
      </c>
      <c r="Q586">
        <v>55</v>
      </c>
      <c r="S586" s="23" t="s">
        <v>2347</v>
      </c>
      <c r="T586" t="str">
        <f t="shared" si="85"/>
        <v>19</v>
      </c>
      <c r="V586" t="str">
        <f>+VLOOKUP(B586,MARCO!E:E,1,FALSE)</f>
        <v>General Pueyrredón</v>
      </c>
      <c r="W586" t="s">
        <v>134</v>
      </c>
      <c r="X586" t="s">
        <v>134</v>
      </c>
      <c r="Y586" t="str">
        <f t="shared" si="86"/>
        <v>R 19 - D 43 - 451 - 0340</v>
      </c>
      <c r="Z586" t="s">
        <v>20</v>
      </c>
      <c r="AA586" t="s">
        <v>2349</v>
      </c>
      <c r="AB586" t="s">
        <v>21</v>
      </c>
      <c r="AD586" t="str">
        <f t="shared" si="87"/>
        <v>Sociedad De Fomento Florencio Sanchez</v>
      </c>
      <c r="AE586" t="s">
        <v>22</v>
      </c>
      <c r="AF586" t="s">
        <v>23</v>
      </c>
      <c r="AG586" t="s">
        <v>26</v>
      </c>
      <c r="AH586" t="s">
        <v>2348</v>
      </c>
      <c r="AI586" s="13">
        <f t="shared" si="88"/>
        <v>55</v>
      </c>
      <c r="AJ586" s="13">
        <f t="shared" si="89"/>
        <v>2</v>
      </c>
      <c r="AK586" s="21">
        <v>1</v>
      </c>
      <c r="AM586" t="s">
        <v>2154</v>
      </c>
      <c r="AN586" t="str">
        <f t="shared" si="83"/>
        <v>R19</v>
      </c>
      <c r="AO586" s="20" t="str">
        <f t="shared" si="84"/>
        <v>FINES_R19</v>
      </c>
      <c r="AP586" s="25">
        <f t="shared" si="90"/>
        <v>0.48457285761833191</v>
      </c>
      <c r="AQ586" s="24" t="str">
        <f>+IFERROR(VLOOKUP(Y586,#REF!,2,FALSE),"-")</f>
        <v>-</v>
      </c>
      <c r="AR586" s="13" t="s">
        <v>2394</v>
      </c>
      <c r="AS586" t="s">
        <v>2397</v>
      </c>
      <c r="AT586" t="str">
        <f t="shared" si="91"/>
        <v>Dellepiane - 2431 e/ GÉnova y Sicilia - Mar Del Plata</v>
      </c>
    </row>
    <row r="587" spans="1:46" ht="15.75" thickBot="1" x14ac:dyDescent="0.3">
      <c r="A587" s="47">
        <v>19</v>
      </c>
      <c r="B587" s="47" t="s">
        <v>678</v>
      </c>
      <c r="C587" s="47" t="s">
        <v>2378</v>
      </c>
      <c r="D587" s="47" t="s">
        <v>723</v>
      </c>
      <c r="E587" s="47" t="s">
        <v>724</v>
      </c>
      <c r="F587" s="47" t="s">
        <v>5135</v>
      </c>
      <c r="G587" s="47" t="s">
        <v>5136</v>
      </c>
      <c r="H587" s="47" t="s">
        <v>5137</v>
      </c>
      <c r="I587" s="47" t="s">
        <v>2475</v>
      </c>
      <c r="J587" s="47" t="s">
        <v>4977</v>
      </c>
      <c r="K587" s="47" t="s">
        <v>13508</v>
      </c>
      <c r="L587" s="47">
        <v>0.54196286201477051</v>
      </c>
      <c r="M587" s="47">
        <v>-37.88653429</v>
      </c>
      <c r="N587" s="47">
        <v>-57.831085700000003</v>
      </c>
      <c r="O587" s="47" t="s">
        <v>15691</v>
      </c>
      <c r="P587" s="47">
        <v>1</v>
      </c>
      <c r="Q587">
        <v>18</v>
      </c>
      <c r="S587" s="23" t="s">
        <v>2347</v>
      </c>
      <c r="T587" t="str">
        <f t="shared" si="85"/>
        <v>19</v>
      </c>
      <c r="V587" t="str">
        <f>+VLOOKUP(B587,MARCO!E:E,1,FALSE)</f>
        <v>General Pueyrredón</v>
      </c>
      <c r="W587" t="s">
        <v>134</v>
      </c>
      <c r="X587" t="s">
        <v>134</v>
      </c>
      <c r="Y587" t="str">
        <f t="shared" si="86"/>
        <v>R 19 - D 43 - 451 - 3958</v>
      </c>
      <c r="Z587" t="s">
        <v>20</v>
      </c>
      <c r="AA587" t="s">
        <v>2349</v>
      </c>
      <c r="AB587" t="s">
        <v>21</v>
      </c>
      <c r="AD587" t="str">
        <f t="shared" si="87"/>
        <v>Casa Santa Paula</v>
      </c>
      <c r="AE587" t="s">
        <v>22</v>
      </c>
      <c r="AF587" t="s">
        <v>23</v>
      </c>
      <c r="AG587" t="s">
        <v>26</v>
      </c>
      <c r="AH587" t="s">
        <v>2348</v>
      </c>
      <c r="AI587" s="13">
        <f t="shared" si="88"/>
        <v>18</v>
      </c>
      <c r="AJ587" s="13">
        <f t="shared" si="89"/>
        <v>1</v>
      </c>
      <c r="AK587" s="21">
        <v>1</v>
      </c>
      <c r="AM587" t="s">
        <v>2154</v>
      </c>
      <c r="AN587" t="str">
        <f t="shared" si="83"/>
        <v>R19</v>
      </c>
      <c r="AO587" s="20" t="str">
        <f t="shared" si="84"/>
        <v>FINES_R19</v>
      </c>
      <c r="AP587" s="25">
        <f t="shared" si="90"/>
        <v>0.54196286201477051</v>
      </c>
      <c r="AQ587" s="24" t="str">
        <f>+IFERROR(VLOOKUP(Y587,#REF!,2,FALSE),"-")</f>
        <v>-</v>
      </c>
      <c r="AR587" s="13" t="s">
        <v>2394</v>
      </c>
      <c r="AS587" t="s">
        <v>2397</v>
      </c>
      <c r="AT587" t="str">
        <f t="shared" si="91"/>
        <v>Ruta 226 Km 10 - Mar Del Plata</v>
      </c>
    </row>
    <row r="588" spans="1:46" ht="15.75" thickBot="1" x14ac:dyDescent="0.3">
      <c r="A588" s="47">
        <v>19</v>
      </c>
      <c r="B588" s="47" t="s">
        <v>678</v>
      </c>
      <c r="C588" s="47" t="s">
        <v>2378</v>
      </c>
      <c r="D588" s="47" t="s">
        <v>723</v>
      </c>
      <c r="E588" s="47" t="s">
        <v>724</v>
      </c>
      <c r="F588" s="47" t="s">
        <v>5140</v>
      </c>
      <c r="G588" s="47" t="s">
        <v>5141</v>
      </c>
      <c r="H588" s="47" t="s">
        <v>5142</v>
      </c>
      <c r="I588" s="47" t="s">
        <v>2475</v>
      </c>
      <c r="J588" s="47" t="s">
        <v>2278</v>
      </c>
      <c r="K588" s="47" t="s">
        <v>13509</v>
      </c>
      <c r="L588" s="47">
        <v>0.62683635950088501</v>
      </c>
      <c r="M588" s="47">
        <v>-37.891329020000001</v>
      </c>
      <c r="N588" s="47">
        <v>-57.536786030000002</v>
      </c>
      <c r="O588" s="47" t="s">
        <v>15692</v>
      </c>
      <c r="P588" s="47">
        <v>2</v>
      </c>
      <c r="Q588">
        <v>59</v>
      </c>
      <c r="S588" s="23" t="s">
        <v>2347</v>
      </c>
      <c r="T588" t="str">
        <f t="shared" si="85"/>
        <v>19</v>
      </c>
      <c r="V588" t="str">
        <f>+VLOOKUP(B588,MARCO!E:E,1,FALSE)</f>
        <v>General Pueyrredón</v>
      </c>
      <c r="W588" t="s">
        <v>134</v>
      </c>
      <c r="X588" t="s">
        <v>134</v>
      </c>
      <c r="Y588" t="str">
        <f t="shared" si="86"/>
        <v>R 19 - D 43 - 451 - 3985</v>
      </c>
      <c r="Z588" t="s">
        <v>20</v>
      </c>
      <c r="AA588" t="s">
        <v>2349</v>
      </c>
      <c r="AB588" t="s">
        <v>21</v>
      </c>
      <c r="AD588" t="str">
        <f t="shared" si="87"/>
        <v>Sociedad De Fomento La Avispa</v>
      </c>
      <c r="AE588" t="s">
        <v>22</v>
      </c>
      <c r="AF588" t="s">
        <v>23</v>
      </c>
      <c r="AG588" t="s">
        <v>26</v>
      </c>
      <c r="AH588" t="s">
        <v>2348</v>
      </c>
      <c r="AI588" s="13">
        <f t="shared" si="88"/>
        <v>59</v>
      </c>
      <c r="AJ588" s="13">
        <f t="shared" si="89"/>
        <v>2</v>
      </c>
      <c r="AK588" s="21">
        <v>1</v>
      </c>
      <c r="AM588" t="s">
        <v>2154</v>
      </c>
      <c r="AN588" t="str">
        <f t="shared" si="83"/>
        <v>R19</v>
      </c>
      <c r="AO588" s="20" t="str">
        <f t="shared" si="84"/>
        <v>FINES_R19</v>
      </c>
      <c r="AP588" s="25">
        <f t="shared" si="90"/>
        <v>0.62683635950088501</v>
      </c>
      <c r="AQ588" s="24" t="str">
        <f>+IFERROR(VLOOKUP(Y588,#REF!,2,FALSE),"-")</f>
        <v>-</v>
      </c>
      <c r="AR588" s="13" t="s">
        <v>2394</v>
      </c>
      <c r="AS588" t="s">
        <v>2398</v>
      </c>
      <c r="AT588" t="str">
        <f t="shared" si="91"/>
        <v>Calle 40 - e/ Calle 27 y Calle 28 - BatÁn</v>
      </c>
    </row>
    <row r="589" spans="1:46" ht="15.75" thickBot="1" x14ac:dyDescent="0.3">
      <c r="A589" s="47">
        <v>19</v>
      </c>
      <c r="B589" s="47" t="s">
        <v>678</v>
      </c>
      <c r="C589" s="47" t="s">
        <v>2378</v>
      </c>
      <c r="D589" s="47" t="s">
        <v>723</v>
      </c>
      <c r="E589" s="47" t="s">
        <v>724</v>
      </c>
      <c r="F589" s="47" t="s">
        <v>5146</v>
      </c>
      <c r="G589" s="47" t="s">
        <v>5147</v>
      </c>
      <c r="H589" s="47" t="s">
        <v>5148</v>
      </c>
      <c r="I589" s="47" t="s">
        <v>2475</v>
      </c>
      <c r="J589" s="47" t="s">
        <v>4977</v>
      </c>
      <c r="K589" s="47" t="s">
        <v>13510</v>
      </c>
      <c r="L589" s="47">
        <v>0.109112910926342</v>
      </c>
      <c r="M589" s="47">
        <v>-37.992842205796997</v>
      </c>
      <c r="N589" s="47">
        <v>-57.566399377568999</v>
      </c>
      <c r="O589" s="47" t="s">
        <v>15693</v>
      </c>
      <c r="P589" s="47">
        <v>1</v>
      </c>
      <c r="Q589">
        <v>19</v>
      </c>
      <c r="S589" s="23" t="s">
        <v>2347</v>
      </c>
      <c r="T589" t="str">
        <f t="shared" si="85"/>
        <v>19</v>
      </c>
      <c r="V589" t="str">
        <f>+VLOOKUP(B589,MARCO!E:E,1,FALSE)</f>
        <v>General Pueyrredón</v>
      </c>
      <c r="W589" t="s">
        <v>134</v>
      </c>
      <c r="X589" t="s">
        <v>134</v>
      </c>
      <c r="Y589" t="str">
        <f t="shared" si="86"/>
        <v>R 19 - D 43 - 451 - 0398</v>
      </c>
      <c r="Z589" t="s">
        <v>20</v>
      </c>
      <c r="AA589" t="s">
        <v>2349</v>
      </c>
      <c r="AB589" t="s">
        <v>21</v>
      </c>
      <c r="AD589" t="str">
        <f t="shared" si="87"/>
        <v>Sindicato De Trabajadores Municipales</v>
      </c>
      <c r="AE589" t="s">
        <v>22</v>
      </c>
      <c r="AF589" t="s">
        <v>23</v>
      </c>
      <c r="AG589" t="s">
        <v>26</v>
      </c>
      <c r="AH589" t="s">
        <v>2348</v>
      </c>
      <c r="AI589" s="13">
        <f t="shared" si="88"/>
        <v>19</v>
      </c>
      <c r="AJ589" s="13">
        <f t="shared" si="89"/>
        <v>1</v>
      </c>
      <c r="AK589" s="21">
        <v>1</v>
      </c>
      <c r="AM589" t="s">
        <v>2154</v>
      </c>
      <c r="AN589" t="str">
        <f t="shared" si="83"/>
        <v>R19</v>
      </c>
      <c r="AO589" s="20" t="str">
        <f t="shared" si="84"/>
        <v>FINES_R19</v>
      </c>
      <c r="AP589" s="25">
        <f t="shared" si="90"/>
        <v>0.109112910926342</v>
      </c>
      <c r="AQ589" s="24" t="str">
        <f>+IFERROR(VLOOKUP(Y589,#REF!,2,FALSE),"-")</f>
        <v>-</v>
      </c>
      <c r="AR589" s="13" t="s">
        <v>2394</v>
      </c>
      <c r="AS589" t="s">
        <v>2397</v>
      </c>
      <c r="AT589" t="str">
        <f t="shared" si="91"/>
        <v>Moreno - 4359 e/ La Pampa y Chaco - Mar Del Plata</v>
      </c>
    </row>
    <row r="590" spans="1:46" ht="15.75" thickBot="1" x14ac:dyDescent="0.3">
      <c r="A590" s="47">
        <v>19</v>
      </c>
      <c r="B590" s="47" t="s">
        <v>678</v>
      </c>
      <c r="C590" s="47" t="s">
        <v>2378</v>
      </c>
      <c r="D590" s="47" t="s">
        <v>723</v>
      </c>
      <c r="E590" s="47" t="s">
        <v>724</v>
      </c>
      <c r="F590" s="47" t="s">
        <v>5150</v>
      </c>
      <c r="G590" s="47" t="s">
        <v>2311</v>
      </c>
      <c r="H590" s="47" t="s">
        <v>5151</v>
      </c>
      <c r="I590" s="47" t="s">
        <v>2475</v>
      </c>
      <c r="J590" s="47" t="s">
        <v>4964</v>
      </c>
      <c r="K590" s="47" t="s">
        <v>13511</v>
      </c>
      <c r="L590" s="47">
        <v>0.24401190876960749</v>
      </c>
      <c r="M590" s="47">
        <v>-38.021068809563999</v>
      </c>
      <c r="N590" s="47">
        <v>-57.578040080880001</v>
      </c>
      <c r="O590" s="47" t="s">
        <v>15694</v>
      </c>
      <c r="P590" s="47">
        <v>1</v>
      </c>
      <c r="Q590">
        <v>24</v>
      </c>
      <c r="S590" s="23" t="s">
        <v>2347</v>
      </c>
      <c r="T590" t="str">
        <f t="shared" si="85"/>
        <v>19</v>
      </c>
      <c r="V590" t="str">
        <f>+VLOOKUP(B590,MARCO!E:E,1,FALSE)</f>
        <v>General Pueyrredón</v>
      </c>
      <c r="W590" t="s">
        <v>134</v>
      </c>
      <c r="X590" t="s">
        <v>134</v>
      </c>
      <c r="Y590" t="str">
        <f t="shared" si="86"/>
        <v>R 19 - D 43 - 451 - 4115</v>
      </c>
      <c r="Z590" t="s">
        <v>20</v>
      </c>
      <c r="AA590" t="s">
        <v>2349</v>
      </c>
      <c r="AB590" t="s">
        <v>21</v>
      </c>
      <c r="AD590" t="str">
        <f t="shared" si="87"/>
        <v>Club Hipódromo</v>
      </c>
      <c r="AE590" t="s">
        <v>22</v>
      </c>
      <c r="AF590" t="s">
        <v>23</v>
      </c>
      <c r="AG590" t="s">
        <v>26</v>
      </c>
      <c r="AH590" t="s">
        <v>2348</v>
      </c>
      <c r="AI590" s="13">
        <f t="shared" si="88"/>
        <v>24</v>
      </c>
      <c r="AJ590" s="13">
        <f t="shared" si="89"/>
        <v>1</v>
      </c>
      <c r="AK590" s="21">
        <v>1</v>
      </c>
      <c r="AM590" t="s">
        <v>2154</v>
      </c>
      <c r="AN590" t="str">
        <f t="shared" si="83"/>
        <v>R19</v>
      </c>
      <c r="AO590" s="20" t="str">
        <f t="shared" si="84"/>
        <v>FINES_R19</v>
      </c>
      <c r="AP590" s="25">
        <f t="shared" si="90"/>
        <v>0.24401190876960749</v>
      </c>
      <c r="AQ590" s="24" t="str">
        <f>+IFERROR(VLOOKUP(Y590,#REF!,2,FALSE),"-")</f>
        <v>-</v>
      </c>
      <c r="AR590" s="13" t="s">
        <v>2394</v>
      </c>
      <c r="AS590" t="s">
        <v>2397</v>
      </c>
      <c r="AT590" t="str">
        <f t="shared" si="91"/>
        <v>Lisandro De La Torre - 555 - Mar Del Plata</v>
      </c>
    </row>
    <row r="591" spans="1:46" ht="15.75" thickBot="1" x14ac:dyDescent="0.3">
      <c r="A591" s="47">
        <v>19</v>
      </c>
      <c r="B591" s="47" t="s">
        <v>678</v>
      </c>
      <c r="C591" s="47" t="s">
        <v>2378</v>
      </c>
      <c r="D591" s="47" t="s">
        <v>723</v>
      </c>
      <c r="E591" s="47" t="s">
        <v>724</v>
      </c>
      <c r="F591" s="47" t="s">
        <v>5158</v>
      </c>
      <c r="G591" s="47" t="s">
        <v>5159</v>
      </c>
      <c r="H591" s="47" t="s">
        <v>5160</v>
      </c>
      <c r="I591" s="47" t="s">
        <v>2475</v>
      </c>
      <c r="J591" s="47" t="s">
        <v>5157</v>
      </c>
      <c r="K591" s="47" t="s">
        <v>13512</v>
      </c>
      <c r="L591" s="47">
        <v>9.4327367842197418E-2</v>
      </c>
      <c r="M591" s="47">
        <v>-38.007299281367999</v>
      </c>
      <c r="N591" s="47">
        <v>-57.566831650524001</v>
      </c>
      <c r="O591" s="47" t="s">
        <v>15695</v>
      </c>
      <c r="P591" s="47">
        <v>1</v>
      </c>
      <c r="Q591">
        <v>18</v>
      </c>
      <c r="S591" s="23" t="s">
        <v>2347</v>
      </c>
      <c r="T591" t="str">
        <f t="shared" si="85"/>
        <v>19</v>
      </c>
      <c r="V591" t="str">
        <f>+VLOOKUP(B591,MARCO!E:E,1,FALSE)</f>
        <v>General Pueyrredón</v>
      </c>
      <c r="W591" t="s">
        <v>134</v>
      </c>
      <c r="X591" t="s">
        <v>134</v>
      </c>
      <c r="Y591" t="str">
        <f t="shared" si="86"/>
        <v>R 19 - D 43 - 451 - 3494</v>
      </c>
      <c r="Z591" t="s">
        <v>20</v>
      </c>
      <c r="AA591" t="s">
        <v>2349</v>
      </c>
      <c r="AB591" t="s">
        <v>21</v>
      </c>
      <c r="AD591" t="str">
        <f t="shared" si="87"/>
        <v>U.o.m. Seccion Mar Del Plata</v>
      </c>
      <c r="AE591" t="s">
        <v>22</v>
      </c>
      <c r="AF591" t="s">
        <v>23</v>
      </c>
      <c r="AG591" t="s">
        <v>26</v>
      </c>
      <c r="AH591" t="s">
        <v>2348</v>
      </c>
      <c r="AI591" s="13">
        <f t="shared" si="88"/>
        <v>18</v>
      </c>
      <c r="AJ591" s="13">
        <f t="shared" si="89"/>
        <v>1</v>
      </c>
      <c r="AK591" s="21">
        <v>1</v>
      </c>
      <c r="AM591" t="s">
        <v>2154</v>
      </c>
      <c r="AN591" t="str">
        <f t="shared" si="83"/>
        <v>R19</v>
      </c>
      <c r="AO591" s="20" t="str">
        <f t="shared" si="84"/>
        <v>FINES_R19</v>
      </c>
      <c r="AP591" s="25">
        <f t="shared" si="90"/>
        <v>9.4327367842197418E-2</v>
      </c>
      <c r="AQ591" s="24" t="str">
        <f>+IFERROR(VLOOKUP(Y591,#REF!,2,FALSE),"-")</f>
        <v>-</v>
      </c>
      <c r="AR591" s="13" t="s">
        <v>2394</v>
      </c>
      <c r="AS591" t="s">
        <v>2398</v>
      </c>
      <c r="AT591" t="str">
        <f t="shared" si="91"/>
        <v>Roca - 3551 - Mar Del Plata</v>
      </c>
    </row>
    <row r="592" spans="1:46" ht="15.75" thickBot="1" x14ac:dyDescent="0.3">
      <c r="A592" s="47">
        <v>19</v>
      </c>
      <c r="B592" s="47" t="s">
        <v>678</v>
      </c>
      <c r="C592" s="47" t="s">
        <v>2378</v>
      </c>
      <c r="D592" s="47" t="s">
        <v>723</v>
      </c>
      <c r="E592" s="47" t="s">
        <v>724</v>
      </c>
      <c r="F592" s="47" t="s">
        <v>5162</v>
      </c>
      <c r="G592" s="47" t="s">
        <v>2310</v>
      </c>
      <c r="H592" s="47" t="s">
        <v>5163</v>
      </c>
      <c r="I592" s="47" t="s">
        <v>2475</v>
      </c>
      <c r="J592" s="47" t="s">
        <v>5060</v>
      </c>
      <c r="K592" s="47" t="s">
        <v>13513</v>
      </c>
      <c r="L592" s="47">
        <v>0.37904328107833862</v>
      </c>
      <c r="M592" s="47">
        <v>-38.001161915250997</v>
      </c>
      <c r="N592" s="47">
        <v>-57.581429973981002</v>
      </c>
      <c r="O592" s="47" t="s">
        <v>15696</v>
      </c>
      <c r="P592" s="47">
        <v>1</v>
      </c>
      <c r="Q592">
        <v>17</v>
      </c>
      <c r="S592" s="23" t="s">
        <v>2347</v>
      </c>
      <c r="T592" t="str">
        <f t="shared" si="85"/>
        <v>19</v>
      </c>
      <c r="V592" t="str">
        <f>+VLOOKUP(B592,MARCO!E:E,1,FALSE)</f>
        <v>General Pueyrredón</v>
      </c>
      <c r="W592" t="s">
        <v>134</v>
      </c>
      <c r="X592" t="s">
        <v>134</v>
      </c>
      <c r="Y592" t="str">
        <f t="shared" si="86"/>
        <v>R 19 - D 43 - 451 - 4116</v>
      </c>
      <c r="Z592" t="s">
        <v>20</v>
      </c>
      <c r="AA592" t="s">
        <v>2349</v>
      </c>
      <c r="AB592" t="s">
        <v>21</v>
      </c>
      <c r="AD592" t="str">
        <f t="shared" si="87"/>
        <v>Club Atlético Alvarado</v>
      </c>
      <c r="AE592" t="s">
        <v>22</v>
      </c>
      <c r="AF592" t="s">
        <v>23</v>
      </c>
      <c r="AG592" t="s">
        <v>26</v>
      </c>
      <c r="AH592" t="s">
        <v>2348</v>
      </c>
      <c r="AI592" s="13">
        <f t="shared" si="88"/>
        <v>17</v>
      </c>
      <c r="AJ592" s="13">
        <f t="shared" si="89"/>
        <v>1</v>
      </c>
      <c r="AK592" s="21">
        <v>1</v>
      </c>
      <c r="AM592" t="s">
        <v>2154</v>
      </c>
      <c r="AN592" t="str">
        <f t="shared" si="83"/>
        <v>R19</v>
      </c>
      <c r="AO592" s="20" t="str">
        <f t="shared" si="84"/>
        <v>FINES_R19</v>
      </c>
      <c r="AP592" s="25">
        <f t="shared" si="90"/>
        <v>0.37904328107833862</v>
      </c>
      <c r="AQ592" s="24" t="str">
        <f>+IFERROR(VLOOKUP(Y592,#REF!,2,FALSE),"-")</f>
        <v>-</v>
      </c>
      <c r="AR592" s="13" t="s">
        <v>2394</v>
      </c>
      <c r="AS592" t="s">
        <v>2398</v>
      </c>
      <c r="AT592" t="str">
        <f t="shared" si="91"/>
        <v>Rodriguez PeÑa - 4984 - Mar Del Plata</v>
      </c>
    </row>
    <row r="593" spans="1:46" ht="15.75" thickBot="1" x14ac:dyDescent="0.3">
      <c r="A593" s="47">
        <v>19</v>
      </c>
      <c r="B593" s="47" t="s">
        <v>678</v>
      </c>
      <c r="C593" s="47" t="s">
        <v>2378</v>
      </c>
      <c r="D593" s="47" t="s">
        <v>723</v>
      </c>
      <c r="E593" s="47" t="s">
        <v>724</v>
      </c>
      <c r="F593" s="47" t="s">
        <v>5168</v>
      </c>
      <c r="G593" s="47" t="s">
        <v>5169</v>
      </c>
      <c r="H593" s="47" t="s">
        <v>5170</v>
      </c>
      <c r="I593" s="47" t="s">
        <v>2475</v>
      </c>
      <c r="J593" s="47" t="s">
        <v>2278</v>
      </c>
      <c r="K593" s="47" t="s">
        <v>13514</v>
      </c>
      <c r="L593" s="47">
        <v>0.90439987182617188</v>
      </c>
      <c r="M593" s="47">
        <v>-38.017502980315001</v>
      </c>
      <c r="N593" s="47">
        <v>-57.619896204033999</v>
      </c>
      <c r="O593" s="47" t="s">
        <v>15697</v>
      </c>
      <c r="P593" s="47">
        <v>1</v>
      </c>
      <c r="Q593">
        <v>13</v>
      </c>
      <c r="S593" s="23" t="s">
        <v>2347</v>
      </c>
      <c r="T593" t="str">
        <f t="shared" si="85"/>
        <v>19</v>
      </c>
      <c r="V593" t="str">
        <f>+VLOOKUP(B593,MARCO!E:E,1,FALSE)</f>
        <v>General Pueyrredón</v>
      </c>
      <c r="W593" t="s">
        <v>134</v>
      </c>
      <c r="X593" t="s">
        <v>134</v>
      </c>
      <c r="Y593" t="str">
        <f t="shared" si="86"/>
        <v>R 19 - D 43 - 451 - 4103</v>
      </c>
      <c r="Z593" t="s">
        <v>20</v>
      </c>
      <c r="AA593" t="s">
        <v>2349</v>
      </c>
      <c r="AB593" t="s">
        <v>21</v>
      </c>
      <c r="AD593" t="str">
        <f t="shared" si="87"/>
        <v>Asociación Vecinal De Fomento Parque Hermoso</v>
      </c>
      <c r="AE593" t="s">
        <v>22</v>
      </c>
      <c r="AF593" t="s">
        <v>23</v>
      </c>
      <c r="AG593" t="s">
        <v>26</v>
      </c>
      <c r="AH593" t="s">
        <v>2348</v>
      </c>
      <c r="AI593" s="13">
        <f t="shared" si="88"/>
        <v>13</v>
      </c>
      <c r="AJ593" s="13">
        <f t="shared" si="89"/>
        <v>1</v>
      </c>
      <c r="AK593" s="21">
        <v>1</v>
      </c>
      <c r="AM593" t="s">
        <v>2154</v>
      </c>
      <c r="AN593" t="str">
        <f t="shared" si="83"/>
        <v>R19</v>
      </c>
      <c r="AO593" s="20" t="str">
        <f t="shared" si="84"/>
        <v>FINES_R19</v>
      </c>
      <c r="AP593" s="25">
        <f t="shared" si="90"/>
        <v>0.90439987182617188</v>
      </c>
      <c r="AQ593" s="24" t="str">
        <f>+IFERROR(VLOOKUP(Y593,#REF!,2,FALSE),"-")</f>
        <v>-</v>
      </c>
      <c r="AR593" s="13" t="s">
        <v>2394</v>
      </c>
      <c r="AS593" t="s">
        <v>2398</v>
      </c>
      <c r="AT593" t="str">
        <f t="shared" si="91"/>
        <v>Tetamanti - 5950 e/ Gutemberg - Mar Del Plata</v>
      </c>
    </row>
    <row r="594" spans="1:46" ht="15.75" thickBot="1" x14ac:dyDescent="0.3">
      <c r="A594" s="47">
        <v>19</v>
      </c>
      <c r="B594" s="47" t="s">
        <v>678</v>
      </c>
      <c r="C594" s="47" t="s">
        <v>2378</v>
      </c>
      <c r="D594" s="47" t="s">
        <v>723</v>
      </c>
      <c r="E594" s="47" t="s">
        <v>724</v>
      </c>
      <c r="F594" s="47" t="s">
        <v>5178</v>
      </c>
      <c r="G594" s="47" t="s">
        <v>5179</v>
      </c>
      <c r="H594" s="47" t="s">
        <v>5180</v>
      </c>
      <c r="I594" s="47" t="s">
        <v>2475</v>
      </c>
      <c r="J594" s="47" t="s">
        <v>4964</v>
      </c>
      <c r="K594" s="47" t="s">
        <v>13515</v>
      </c>
      <c r="L594" s="47">
        <v>0.1044609099626541</v>
      </c>
      <c r="M594" s="47">
        <v>-38.005747780206001</v>
      </c>
      <c r="N594" s="47">
        <v>-57.563449702021998</v>
      </c>
      <c r="O594" s="47" t="s">
        <v>15698</v>
      </c>
      <c r="P594" s="47">
        <v>4</v>
      </c>
      <c r="Q594">
        <v>122</v>
      </c>
      <c r="S594" s="23" t="s">
        <v>2347</v>
      </c>
      <c r="T594" t="str">
        <f t="shared" si="85"/>
        <v>19</v>
      </c>
      <c r="V594" t="str">
        <f>+VLOOKUP(B594,MARCO!E:E,1,FALSE)</f>
        <v>General Pueyrredón</v>
      </c>
      <c r="W594" t="s">
        <v>134</v>
      </c>
      <c r="X594" t="s">
        <v>134</v>
      </c>
      <c r="Y594" t="str">
        <f t="shared" si="86"/>
        <v>R 19 - D 43 - 451 - 2250</v>
      </c>
      <c r="Z594" t="s">
        <v>20</v>
      </c>
      <c r="AA594" t="s">
        <v>2349</v>
      </c>
      <c r="AB594" t="s">
        <v>21</v>
      </c>
      <c r="AD594" t="str">
        <f t="shared" si="87"/>
        <v>Union De Sindicatos De La Industria Maderera De La</v>
      </c>
      <c r="AE594" t="s">
        <v>22</v>
      </c>
      <c r="AF594" t="s">
        <v>23</v>
      </c>
      <c r="AG594" t="s">
        <v>26</v>
      </c>
      <c r="AH594" t="s">
        <v>2348</v>
      </c>
      <c r="AI594" s="13">
        <f t="shared" si="88"/>
        <v>122</v>
      </c>
      <c r="AJ594" s="13">
        <f t="shared" si="89"/>
        <v>4</v>
      </c>
      <c r="AK594" s="21">
        <v>1</v>
      </c>
      <c r="AM594" t="s">
        <v>2154</v>
      </c>
      <c r="AN594" t="str">
        <f t="shared" si="83"/>
        <v>R19</v>
      </c>
      <c r="AO594" s="20" t="str">
        <f t="shared" si="84"/>
        <v>FINES_R19</v>
      </c>
      <c r="AP594" s="25">
        <f t="shared" si="90"/>
        <v>0.1044609099626541</v>
      </c>
      <c r="AQ594" s="24" t="str">
        <f>+IFERROR(VLOOKUP(Y594,#REF!,2,FALSE),"-")</f>
        <v>-</v>
      </c>
      <c r="AR594" s="13" t="s">
        <v>2394</v>
      </c>
      <c r="AS594" t="s">
        <v>2397</v>
      </c>
      <c r="AT594" t="str">
        <f t="shared" si="91"/>
        <v>Jujuy - 2946 e/ Alvarado y Castelli - Mar Del Plata</v>
      </c>
    </row>
    <row r="595" spans="1:46" ht="15.75" thickBot="1" x14ac:dyDescent="0.3">
      <c r="A595" s="47">
        <v>19</v>
      </c>
      <c r="B595" s="47" t="s">
        <v>678</v>
      </c>
      <c r="C595" s="47" t="s">
        <v>2378</v>
      </c>
      <c r="D595" s="47" t="s">
        <v>723</v>
      </c>
      <c r="E595" s="47" t="s">
        <v>724</v>
      </c>
      <c r="F595" s="47" t="s">
        <v>5183</v>
      </c>
      <c r="G595" s="47" t="s">
        <v>5184</v>
      </c>
      <c r="H595" s="47" t="s">
        <v>5185</v>
      </c>
      <c r="I595" s="47" t="s">
        <v>2475</v>
      </c>
      <c r="J595" s="47" t="s">
        <v>5184</v>
      </c>
      <c r="K595" s="47" t="s">
        <v>13516</v>
      </c>
      <c r="L595" s="47">
        <v>8.5583582520484924E-2</v>
      </c>
      <c r="M595" s="47">
        <v>-37.977619999078001</v>
      </c>
      <c r="N595" s="47">
        <v>-57.551970015070999</v>
      </c>
      <c r="O595" s="47" t="s">
        <v>15699</v>
      </c>
      <c r="P595" s="47">
        <v>1</v>
      </c>
      <c r="Q595">
        <v>21</v>
      </c>
      <c r="S595" s="23" t="s">
        <v>2347</v>
      </c>
      <c r="T595" t="str">
        <f t="shared" si="85"/>
        <v>19</v>
      </c>
      <c r="V595" t="str">
        <f>+VLOOKUP(B595,MARCO!E:E,1,FALSE)</f>
        <v>General Pueyrredón</v>
      </c>
      <c r="W595" t="s">
        <v>134</v>
      </c>
      <c r="X595" t="s">
        <v>134</v>
      </c>
      <c r="Y595" t="str">
        <f t="shared" si="86"/>
        <v>R 19 - D 43 - 451 - 4493</v>
      </c>
      <c r="Z595" t="s">
        <v>20</v>
      </c>
      <c r="AA595" t="s">
        <v>2349</v>
      </c>
      <c r="AB595" t="s">
        <v>21</v>
      </c>
      <c r="AD595" t="str">
        <f t="shared" si="87"/>
        <v>Club Realba</v>
      </c>
      <c r="AE595" t="s">
        <v>22</v>
      </c>
      <c r="AF595" t="s">
        <v>23</v>
      </c>
      <c r="AG595" t="s">
        <v>26</v>
      </c>
      <c r="AH595" t="s">
        <v>2348</v>
      </c>
      <c r="AI595" s="13">
        <f t="shared" si="88"/>
        <v>21</v>
      </c>
      <c r="AJ595" s="13">
        <f t="shared" si="89"/>
        <v>1</v>
      </c>
      <c r="AK595" s="21">
        <v>1</v>
      </c>
      <c r="AM595" t="s">
        <v>2154</v>
      </c>
      <c r="AN595" t="str">
        <f t="shared" si="83"/>
        <v>R19</v>
      </c>
      <c r="AO595" s="20" t="str">
        <f t="shared" si="84"/>
        <v>FINES_R19</v>
      </c>
      <c r="AP595" s="25">
        <f t="shared" si="90"/>
        <v>8.5583582520484924E-2</v>
      </c>
      <c r="AQ595" s="24" t="str">
        <f>+IFERROR(VLOOKUP(Y595,#REF!,2,FALSE),"-")</f>
        <v>-</v>
      </c>
      <c r="AR595" s="13" t="s">
        <v>2394</v>
      </c>
      <c r="AS595" t="s">
        <v>2397</v>
      </c>
      <c r="AT595" t="str">
        <f t="shared" si="91"/>
        <v>Patagones - 25 e/ Rio Negro - Mar Del Plata</v>
      </c>
    </row>
    <row r="596" spans="1:46" ht="15.75" thickBot="1" x14ac:dyDescent="0.3">
      <c r="A596" s="47">
        <v>19</v>
      </c>
      <c r="B596" s="47" t="s">
        <v>678</v>
      </c>
      <c r="C596" s="47" t="s">
        <v>2378</v>
      </c>
      <c r="D596" s="47" t="s">
        <v>723</v>
      </c>
      <c r="E596" s="47" t="s">
        <v>724</v>
      </c>
      <c r="F596" s="47" t="s">
        <v>5187</v>
      </c>
      <c r="G596" s="47" t="s">
        <v>5188</v>
      </c>
      <c r="H596" s="47" t="s">
        <v>5189</v>
      </c>
      <c r="I596" s="47" t="s">
        <v>2475</v>
      </c>
      <c r="J596" s="47" t="s">
        <v>4964</v>
      </c>
      <c r="K596" s="47" t="s">
        <v>13517</v>
      </c>
      <c r="L596" s="47">
        <v>0.36618244647979742</v>
      </c>
      <c r="M596" s="47">
        <v>-38.041225903687</v>
      </c>
      <c r="N596" s="47">
        <v>-57.567594636961999</v>
      </c>
      <c r="O596" s="47" t="s">
        <v>15700</v>
      </c>
      <c r="P596" s="47">
        <v>1</v>
      </c>
      <c r="Q596">
        <v>25</v>
      </c>
      <c r="S596" s="23" t="s">
        <v>2347</v>
      </c>
      <c r="T596" t="str">
        <f t="shared" si="85"/>
        <v>19</v>
      </c>
      <c r="V596" t="str">
        <f>+VLOOKUP(B596,MARCO!E:E,1,FALSE)</f>
        <v>General Pueyrredón</v>
      </c>
      <c r="W596" t="s">
        <v>134</v>
      </c>
      <c r="X596" t="s">
        <v>134</v>
      </c>
      <c r="Y596" t="str">
        <f t="shared" si="86"/>
        <v>R 19 - D 43 - 451 - 0337</v>
      </c>
      <c r="Z596" t="s">
        <v>20</v>
      </c>
      <c r="AA596" t="s">
        <v>2349</v>
      </c>
      <c r="AB596" t="s">
        <v>21</v>
      </c>
      <c r="AD596" t="str">
        <f t="shared" si="87"/>
        <v>Sociedad De Fomento Cerrito Y San Salvador</v>
      </c>
      <c r="AE596" t="s">
        <v>22</v>
      </c>
      <c r="AF596" t="s">
        <v>23</v>
      </c>
      <c r="AG596" t="s">
        <v>26</v>
      </c>
      <c r="AH596" t="s">
        <v>2348</v>
      </c>
      <c r="AI596" s="13">
        <f t="shared" si="88"/>
        <v>25</v>
      </c>
      <c r="AJ596" s="13">
        <f t="shared" si="89"/>
        <v>1</v>
      </c>
      <c r="AK596" s="21">
        <v>1</v>
      </c>
      <c r="AM596" t="s">
        <v>2154</v>
      </c>
      <c r="AN596" t="str">
        <f t="shared" si="83"/>
        <v>R19</v>
      </c>
      <c r="AO596" s="20" t="str">
        <f t="shared" si="84"/>
        <v>FINES_R19</v>
      </c>
      <c r="AP596" s="25">
        <f t="shared" si="90"/>
        <v>0.36618244647979742</v>
      </c>
      <c r="AQ596" s="24" t="str">
        <f>+IFERROR(VLOOKUP(Y596,#REF!,2,FALSE),"-")</f>
        <v>-</v>
      </c>
      <c r="AR596" s="13" t="s">
        <v>2394</v>
      </c>
      <c r="AS596" t="s">
        <v>2398</v>
      </c>
      <c r="AT596" t="str">
        <f t="shared" si="91"/>
        <v>Cerrito - 1554 e/ Rosales y Tripulantes Del Fournier - Mar Del Plata</v>
      </c>
    </row>
    <row r="597" spans="1:46" ht="15.75" thickBot="1" x14ac:dyDescent="0.3">
      <c r="A597" s="47">
        <v>19</v>
      </c>
      <c r="B597" s="47" t="s">
        <v>678</v>
      </c>
      <c r="C597" s="47" t="s">
        <v>2378</v>
      </c>
      <c r="D597" s="47" t="s">
        <v>723</v>
      </c>
      <c r="E597" s="47" t="s">
        <v>724</v>
      </c>
      <c r="F597" s="47" t="s">
        <v>5193</v>
      </c>
      <c r="G597" s="47" t="s">
        <v>5194</v>
      </c>
      <c r="H597" s="47" t="s">
        <v>5195</v>
      </c>
      <c r="I597" s="47" t="s">
        <v>2475</v>
      </c>
      <c r="J597" s="47" t="s">
        <v>2962</v>
      </c>
      <c r="K597" s="47" t="s">
        <v>13518</v>
      </c>
      <c r="L597" s="47">
        <v>0.44163089990615839</v>
      </c>
      <c r="M597" s="47">
        <v>-38.225972349999999</v>
      </c>
      <c r="N597" s="47">
        <v>-57.744008970000003</v>
      </c>
      <c r="O597" s="47" t="s">
        <v>15701</v>
      </c>
      <c r="P597" s="47">
        <v>3</v>
      </c>
      <c r="Q597">
        <v>52</v>
      </c>
      <c r="S597" s="23" t="s">
        <v>2347</v>
      </c>
      <c r="T597" t="str">
        <f t="shared" si="85"/>
        <v>19</v>
      </c>
      <c r="V597" t="str">
        <f>+VLOOKUP(B597,MARCO!E:E,1,FALSE)</f>
        <v>General Pueyrredón</v>
      </c>
      <c r="W597" t="s">
        <v>134</v>
      </c>
      <c r="X597" t="s">
        <v>134</v>
      </c>
      <c r="Y597" t="str">
        <f t="shared" si="86"/>
        <v>R 19 - D 43 - 451 - 0342</v>
      </c>
      <c r="Z597" t="s">
        <v>20</v>
      </c>
      <c r="AA597" t="s">
        <v>2349</v>
      </c>
      <c r="AB597" t="s">
        <v>21</v>
      </c>
      <c r="AD597" t="str">
        <f t="shared" si="87"/>
        <v>Luz Y Fuerza</v>
      </c>
      <c r="AE597" t="s">
        <v>22</v>
      </c>
      <c r="AF597" t="s">
        <v>23</v>
      </c>
      <c r="AG597" t="s">
        <v>26</v>
      </c>
      <c r="AH597" t="s">
        <v>2348</v>
      </c>
      <c r="AI597" s="13">
        <f t="shared" si="88"/>
        <v>52</v>
      </c>
      <c r="AJ597" s="13">
        <f t="shared" si="89"/>
        <v>3</v>
      </c>
      <c r="AK597" s="21">
        <v>1</v>
      </c>
      <c r="AM597" t="s">
        <v>2154</v>
      </c>
      <c r="AN597" t="str">
        <f t="shared" si="83"/>
        <v>R19</v>
      </c>
      <c r="AO597" s="20" t="str">
        <f t="shared" si="84"/>
        <v>FINES_R19</v>
      </c>
      <c r="AP597" s="25">
        <f t="shared" si="90"/>
        <v>0.44163089990615839</v>
      </c>
      <c r="AQ597" s="24" t="str">
        <f>+IFERROR(VLOOKUP(Y597,#REF!,2,FALSE),"-")</f>
        <v>-</v>
      </c>
      <c r="AR597" s="13" t="s">
        <v>2394</v>
      </c>
      <c r="AS597" t="s">
        <v>2397</v>
      </c>
      <c r="AT597" t="str">
        <f t="shared" si="91"/>
        <v>Calle 25 - 4115 e/ Olazabal y San Juan - Mar Del Plata</v>
      </c>
    </row>
    <row r="598" spans="1:46" ht="15.75" thickBot="1" x14ac:dyDescent="0.3">
      <c r="A598" s="47">
        <v>19</v>
      </c>
      <c r="B598" s="47" t="s">
        <v>678</v>
      </c>
      <c r="C598" s="47" t="s">
        <v>2378</v>
      </c>
      <c r="D598" s="47" t="s">
        <v>723</v>
      </c>
      <c r="E598" s="47" t="s">
        <v>724</v>
      </c>
      <c r="F598" s="47" t="s">
        <v>5200</v>
      </c>
      <c r="G598" s="47" t="s">
        <v>5201</v>
      </c>
      <c r="H598" s="47" t="s">
        <v>5202</v>
      </c>
      <c r="I598" s="47" t="s">
        <v>2475</v>
      </c>
      <c r="J598" s="47" t="s">
        <v>2278</v>
      </c>
      <c r="K598" s="47" t="s">
        <v>13519</v>
      </c>
      <c r="L598" s="47">
        <v>0.14221909642219541</v>
      </c>
      <c r="M598" s="47">
        <v>-38.005667610000003</v>
      </c>
      <c r="N598" s="47">
        <v>-57.571755400000001</v>
      </c>
      <c r="O598" s="47" t="s">
        <v>15702</v>
      </c>
      <c r="P598" s="47">
        <v>1</v>
      </c>
      <c r="Q598">
        <v>18</v>
      </c>
      <c r="S598" s="23" t="s">
        <v>2347</v>
      </c>
      <c r="T598" t="str">
        <f t="shared" si="85"/>
        <v>19</v>
      </c>
      <c r="V598" t="str">
        <f>+VLOOKUP(B598,MARCO!E:E,1,FALSE)</f>
        <v>General Pueyrredón</v>
      </c>
      <c r="W598" t="s">
        <v>134</v>
      </c>
      <c r="X598" t="s">
        <v>134</v>
      </c>
      <c r="Y598" t="str">
        <f t="shared" si="86"/>
        <v>R 19 - D 43 - 451 - 0383</v>
      </c>
      <c r="Z598" t="s">
        <v>20</v>
      </c>
      <c r="AA598" t="s">
        <v>2349</v>
      </c>
      <c r="AB598" t="s">
        <v>21</v>
      </c>
      <c r="AD598" t="str">
        <f t="shared" si="87"/>
        <v>Faud</v>
      </c>
      <c r="AE598" t="s">
        <v>22</v>
      </c>
      <c r="AF598" t="s">
        <v>23</v>
      </c>
      <c r="AG598" t="s">
        <v>26</v>
      </c>
      <c r="AH598" t="s">
        <v>2348</v>
      </c>
      <c r="AI598" s="13">
        <f t="shared" si="88"/>
        <v>18</v>
      </c>
      <c r="AJ598" s="13">
        <f t="shared" si="89"/>
        <v>1</v>
      </c>
      <c r="AK598" s="21">
        <v>1</v>
      </c>
      <c r="AM598" t="s">
        <v>2154</v>
      </c>
      <c r="AN598" t="str">
        <f t="shared" si="83"/>
        <v>R19</v>
      </c>
      <c r="AO598" s="20" t="str">
        <f t="shared" si="84"/>
        <v>FINES_R19</v>
      </c>
      <c r="AP598" s="25">
        <f t="shared" si="90"/>
        <v>0.14221909642219541</v>
      </c>
      <c r="AQ598" s="24" t="str">
        <f>+IFERROR(VLOOKUP(Y598,#REF!,2,FALSE),"-")</f>
        <v>-</v>
      </c>
      <c r="AR598" s="13" t="s">
        <v>2394</v>
      </c>
      <c r="AS598" t="s">
        <v>2398</v>
      </c>
      <c r="AT598" t="str">
        <f t="shared" si="91"/>
        <v>Funes - 3350 e/ San Lorenzo y Julio Argentino Roca - Mar Del Plata</v>
      </c>
    </row>
    <row r="599" spans="1:46" ht="15.75" thickBot="1" x14ac:dyDescent="0.3">
      <c r="A599" s="47">
        <v>19</v>
      </c>
      <c r="B599" s="47" t="s">
        <v>678</v>
      </c>
      <c r="C599" s="47" t="s">
        <v>2378</v>
      </c>
      <c r="D599" s="47" t="s">
        <v>723</v>
      </c>
      <c r="E599" s="47" t="s">
        <v>724</v>
      </c>
      <c r="F599" s="47" t="s">
        <v>5209</v>
      </c>
      <c r="G599" s="47" t="s">
        <v>5210</v>
      </c>
      <c r="H599" s="47" t="s">
        <v>5211</v>
      </c>
      <c r="I599" s="47" t="s">
        <v>2475</v>
      </c>
      <c r="J599" s="47" t="s">
        <v>5213</v>
      </c>
      <c r="K599" s="47" t="s">
        <v>13520</v>
      </c>
      <c r="L599" s="47">
        <v>6.7515134811401367E-2</v>
      </c>
      <c r="M599" s="47">
        <v>-37.997790797613</v>
      </c>
      <c r="N599" s="47">
        <v>-57.545535395641998</v>
      </c>
      <c r="O599" s="47" t="s">
        <v>15703</v>
      </c>
      <c r="P599" s="47">
        <v>1</v>
      </c>
      <c r="Q599">
        <v>42</v>
      </c>
      <c r="S599" s="23" t="s">
        <v>2347</v>
      </c>
      <c r="T599" t="str">
        <f t="shared" si="85"/>
        <v>19</v>
      </c>
      <c r="V599" t="str">
        <f>+VLOOKUP(B599,MARCO!E:E,1,FALSE)</f>
        <v>General Pueyrredón</v>
      </c>
      <c r="W599" t="s">
        <v>134</v>
      </c>
      <c r="X599" t="s">
        <v>134</v>
      </c>
      <c r="Y599" t="str">
        <f t="shared" si="86"/>
        <v>R 19 - D 43 - 451 - 0331</v>
      </c>
      <c r="Z599" t="s">
        <v>20</v>
      </c>
      <c r="AA599" t="s">
        <v>2349</v>
      </c>
      <c r="AB599" t="s">
        <v>21</v>
      </c>
      <c r="AD599" t="str">
        <f t="shared" si="87"/>
        <v>La Casa De Enfrente</v>
      </c>
      <c r="AE599" t="s">
        <v>22</v>
      </c>
      <c r="AF599" t="s">
        <v>23</v>
      </c>
      <c r="AG599" t="s">
        <v>26</v>
      </c>
      <c r="AH599" t="s">
        <v>2348</v>
      </c>
      <c r="AI599" s="13">
        <f t="shared" si="88"/>
        <v>42</v>
      </c>
      <c r="AJ599" s="13">
        <f t="shared" si="89"/>
        <v>1</v>
      </c>
      <c r="AK599" s="21">
        <v>1</v>
      </c>
      <c r="AM599" t="s">
        <v>2154</v>
      </c>
      <c r="AN599" t="str">
        <f t="shared" si="83"/>
        <v>R19</v>
      </c>
      <c r="AO599" s="20" t="str">
        <f t="shared" si="84"/>
        <v>FINES_R19</v>
      </c>
      <c r="AP599" s="25">
        <f t="shared" si="90"/>
        <v>6.7515134811401367E-2</v>
      </c>
      <c r="AQ599" s="24" t="str">
        <f>+IFERROR(VLOOKUP(Y599,#REF!,2,FALSE),"-")</f>
        <v>-</v>
      </c>
      <c r="AR599" s="13" t="s">
        <v>2394</v>
      </c>
      <c r="AS599" t="s">
        <v>2397</v>
      </c>
      <c r="AT599" t="str">
        <f t="shared" si="91"/>
        <v>Diagonal Alberdi Norte - 2599 e/ CÓrdoba y Santiago Del Estero - Mar Del Plata</v>
      </c>
    </row>
    <row r="600" spans="1:46" ht="15.75" thickBot="1" x14ac:dyDescent="0.3">
      <c r="A600" s="47">
        <v>19</v>
      </c>
      <c r="B600" s="47" t="s">
        <v>678</v>
      </c>
      <c r="C600" s="47" t="s">
        <v>2378</v>
      </c>
      <c r="D600" s="47" t="s">
        <v>723</v>
      </c>
      <c r="E600" s="47" t="s">
        <v>724</v>
      </c>
      <c r="F600" s="47" t="s">
        <v>5216</v>
      </c>
      <c r="G600" s="47" t="s">
        <v>5217</v>
      </c>
      <c r="H600" s="47" t="s">
        <v>5218</v>
      </c>
      <c r="I600" s="47" t="s">
        <v>2475</v>
      </c>
      <c r="J600" s="47" t="s">
        <v>5220</v>
      </c>
      <c r="K600" s="47" t="s">
        <v>13521</v>
      </c>
      <c r="L600" s="47">
        <v>0.76273202896118164</v>
      </c>
      <c r="M600" s="47">
        <v>-37.988214012230003</v>
      </c>
      <c r="N600" s="47">
        <v>-57.622226205479002</v>
      </c>
      <c r="O600" s="47" t="s">
        <v>15704</v>
      </c>
      <c r="P600" s="47">
        <v>1</v>
      </c>
      <c r="Q600">
        <v>21</v>
      </c>
      <c r="S600" s="23" t="s">
        <v>2347</v>
      </c>
      <c r="T600" t="str">
        <f t="shared" si="85"/>
        <v>19</v>
      </c>
      <c r="V600" t="str">
        <f>+VLOOKUP(B600,MARCO!E:E,1,FALSE)</f>
        <v>General Pueyrredón</v>
      </c>
      <c r="W600" t="s">
        <v>134</v>
      </c>
      <c r="X600" t="s">
        <v>134</v>
      </c>
      <c r="Y600" t="str">
        <f t="shared" si="86"/>
        <v>R 19 - D 43 - 451 - 4306</v>
      </c>
      <c r="Z600" t="s">
        <v>20</v>
      </c>
      <c r="AA600" t="s">
        <v>2349</v>
      </c>
      <c r="AB600" t="s">
        <v>21</v>
      </c>
      <c r="AD600" t="str">
        <f t="shared" si="87"/>
        <v>Comedor Caritas Felices</v>
      </c>
      <c r="AE600" t="s">
        <v>22</v>
      </c>
      <c r="AF600" t="s">
        <v>23</v>
      </c>
      <c r="AG600" t="s">
        <v>26</v>
      </c>
      <c r="AH600" t="s">
        <v>2348</v>
      </c>
      <c r="AI600" s="13">
        <f t="shared" si="88"/>
        <v>21</v>
      </c>
      <c r="AJ600" s="13">
        <f t="shared" si="89"/>
        <v>1</v>
      </c>
      <c r="AK600" s="21">
        <v>1</v>
      </c>
      <c r="AM600" t="s">
        <v>2154</v>
      </c>
      <c r="AN600" t="str">
        <f t="shared" si="83"/>
        <v>R19</v>
      </c>
      <c r="AO600" s="20" t="str">
        <f t="shared" si="84"/>
        <v>FINES_R19</v>
      </c>
      <c r="AP600" s="25">
        <f t="shared" si="90"/>
        <v>0.76273202896118164</v>
      </c>
      <c r="AQ600" s="24" t="str">
        <f>+IFERROR(VLOOKUP(Y600,#REF!,2,FALSE),"-")</f>
        <v>-</v>
      </c>
      <c r="AR600" s="13" t="s">
        <v>2394</v>
      </c>
      <c r="AS600" t="s">
        <v>2397</v>
      </c>
      <c r="AT600" t="str">
        <f t="shared" si="91"/>
        <v>Magallanes - 11742 - Mar Del Plata</v>
      </c>
    </row>
    <row r="601" spans="1:46" ht="15.75" thickBot="1" x14ac:dyDescent="0.3">
      <c r="A601" s="47">
        <v>19</v>
      </c>
      <c r="B601" s="47" t="s">
        <v>678</v>
      </c>
      <c r="C601" s="47" t="s">
        <v>2378</v>
      </c>
      <c r="D601" s="47" t="s">
        <v>723</v>
      </c>
      <c r="E601" s="47" t="s">
        <v>724</v>
      </c>
      <c r="F601" s="47" t="s">
        <v>5221</v>
      </c>
      <c r="G601" s="47" t="s">
        <v>5222</v>
      </c>
      <c r="H601" s="47" t="s">
        <v>5223</v>
      </c>
      <c r="I601" s="47" t="s">
        <v>2475</v>
      </c>
      <c r="J601" s="47" t="s">
        <v>4915</v>
      </c>
      <c r="K601" s="47" t="s">
        <v>13522</v>
      </c>
      <c r="L601" s="47">
        <v>0.1892012357711792</v>
      </c>
      <c r="M601" s="47">
        <v>-37.995210009624998</v>
      </c>
      <c r="N601" s="47">
        <v>-57.561910030227999</v>
      </c>
      <c r="O601" s="47" t="s">
        <v>15705</v>
      </c>
      <c r="P601" s="47">
        <v>1</v>
      </c>
      <c r="Q601">
        <v>17</v>
      </c>
      <c r="S601" s="23" t="s">
        <v>2347</v>
      </c>
      <c r="T601" t="str">
        <f t="shared" si="85"/>
        <v>19</v>
      </c>
      <c r="V601" t="str">
        <f>+VLOOKUP(B601,MARCO!E:E,1,FALSE)</f>
        <v>General Pueyrredón</v>
      </c>
      <c r="W601" t="s">
        <v>134</v>
      </c>
      <c r="X601" t="s">
        <v>134</v>
      </c>
      <c r="Y601" t="str">
        <f t="shared" si="86"/>
        <v>R 19 - D 43 - 451 - 2239</v>
      </c>
      <c r="Z601" t="s">
        <v>20</v>
      </c>
      <c r="AA601" t="s">
        <v>2349</v>
      </c>
      <c r="AB601" t="s">
        <v>21</v>
      </c>
      <c r="AD601" t="str">
        <f t="shared" si="87"/>
        <v>Utedyc</v>
      </c>
      <c r="AE601" t="s">
        <v>22</v>
      </c>
      <c r="AF601" t="s">
        <v>23</v>
      </c>
      <c r="AG601" t="s">
        <v>26</v>
      </c>
      <c r="AH601" t="s">
        <v>2348</v>
      </c>
      <c r="AI601" s="13">
        <f t="shared" si="88"/>
        <v>17</v>
      </c>
      <c r="AJ601" s="13">
        <f t="shared" si="89"/>
        <v>1</v>
      </c>
      <c r="AK601" s="21">
        <v>1</v>
      </c>
      <c r="AM601" t="s">
        <v>2154</v>
      </c>
      <c r="AN601" t="str">
        <f t="shared" si="83"/>
        <v>R19</v>
      </c>
      <c r="AO601" s="20" t="str">
        <f t="shared" si="84"/>
        <v>FINES_R19</v>
      </c>
      <c r="AP601" s="25">
        <f t="shared" si="90"/>
        <v>0.1892012357711792</v>
      </c>
      <c r="AQ601" s="24" t="str">
        <f>+IFERROR(VLOOKUP(Y601,#REF!,2,FALSE),"-")</f>
        <v>-</v>
      </c>
      <c r="AR601" s="13" t="s">
        <v>2394</v>
      </c>
      <c r="AS601" t="s">
        <v>2397</v>
      </c>
      <c r="AT601" t="str">
        <f t="shared" si="91"/>
        <v>Moreno - 3862 e/ Guido y Dorrego - Mar Del Plata</v>
      </c>
    </row>
    <row r="602" spans="1:46" ht="15.75" thickBot="1" x14ac:dyDescent="0.3">
      <c r="A602" s="47">
        <v>19</v>
      </c>
      <c r="B602" s="47" t="s">
        <v>678</v>
      </c>
      <c r="C602" s="47" t="s">
        <v>2378</v>
      </c>
      <c r="D602" s="47" t="s">
        <v>723</v>
      </c>
      <c r="E602" s="47" t="s">
        <v>724</v>
      </c>
      <c r="F602" s="47" t="s">
        <v>5226</v>
      </c>
      <c r="G602" s="47" t="s">
        <v>5227</v>
      </c>
      <c r="H602" s="47" t="s">
        <v>5228</v>
      </c>
      <c r="I602" s="47" t="s">
        <v>2475</v>
      </c>
      <c r="J602" s="47" t="s">
        <v>5230</v>
      </c>
      <c r="K602" s="47" t="s">
        <v>13523</v>
      </c>
      <c r="L602" s="47">
        <v>0.59903049468994141</v>
      </c>
      <c r="M602" s="47">
        <v>-37.972694708953</v>
      </c>
      <c r="N602" s="47">
        <v>-57.612877533591003</v>
      </c>
      <c r="O602" s="47" t="s">
        <v>15706</v>
      </c>
      <c r="P602" s="47">
        <v>2</v>
      </c>
      <c r="Q602">
        <v>38</v>
      </c>
      <c r="S602" s="23" t="s">
        <v>2347</v>
      </c>
      <c r="T602" t="str">
        <f t="shared" si="85"/>
        <v>19</v>
      </c>
      <c r="V602" t="str">
        <f>+VLOOKUP(B602,MARCO!E:E,1,FALSE)</f>
        <v>General Pueyrredón</v>
      </c>
      <c r="W602" t="s">
        <v>134</v>
      </c>
      <c r="X602" t="s">
        <v>134</v>
      </c>
      <c r="Y602" t="str">
        <f t="shared" si="86"/>
        <v>R 19 - D 43 - 451 - 4032</v>
      </c>
      <c r="Z602" t="s">
        <v>20</v>
      </c>
      <c r="AA602" t="s">
        <v>2349</v>
      </c>
      <c r="AB602" t="s">
        <v>21</v>
      </c>
      <c r="AD602" t="str">
        <f t="shared" si="87"/>
        <v>Cdi Jorge Newbery</v>
      </c>
      <c r="AE602" t="s">
        <v>22</v>
      </c>
      <c r="AF602" t="s">
        <v>23</v>
      </c>
      <c r="AG602" t="s">
        <v>26</v>
      </c>
      <c r="AH602" t="s">
        <v>2348</v>
      </c>
      <c r="AI602" s="13">
        <f t="shared" si="88"/>
        <v>38</v>
      </c>
      <c r="AJ602" s="13">
        <f t="shared" si="89"/>
        <v>2</v>
      </c>
      <c r="AK602" s="21">
        <v>1</v>
      </c>
      <c r="AM602" t="s">
        <v>2154</v>
      </c>
      <c r="AN602" t="str">
        <f t="shared" si="83"/>
        <v>R19</v>
      </c>
      <c r="AO602" s="20" t="str">
        <f t="shared" si="84"/>
        <v>FINES_R19</v>
      </c>
      <c r="AP602" s="25">
        <f t="shared" si="90"/>
        <v>0.59903049468994141</v>
      </c>
      <c r="AQ602" s="24" t="str">
        <f>+IFERROR(VLOOKUP(Y602,#REF!,2,FALSE),"-")</f>
        <v>-</v>
      </c>
      <c r="AR602" s="13" t="s">
        <v>2394</v>
      </c>
      <c r="AS602" t="s">
        <v>2398</v>
      </c>
      <c r="AT602" t="str">
        <f t="shared" si="91"/>
        <v>Paraguay - 2280 e/ Colón y Brown - Mar Del Plata</v>
      </c>
    </row>
    <row r="603" spans="1:46" ht="15.75" thickBot="1" x14ac:dyDescent="0.3">
      <c r="A603" s="47">
        <v>19</v>
      </c>
      <c r="B603" s="47" t="s">
        <v>678</v>
      </c>
      <c r="C603" s="47" t="s">
        <v>2378</v>
      </c>
      <c r="D603" s="47" t="s">
        <v>723</v>
      </c>
      <c r="E603" s="47" t="s">
        <v>724</v>
      </c>
      <c r="F603" s="47" t="s">
        <v>5231</v>
      </c>
      <c r="G603" s="47" t="s">
        <v>5232</v>
      </c>
      <c r="H603" s="47" t="s">
        <v>5233</v>
      </c>
      <c r="I603" s="47" t="s">
        <v>2475</v>
      </c>
      <c r="J603" s="47" t="s">
        <v>5021</v>
      </c>
      <c r="K603" s="47" t="s">
        <v>13524</v>
      </c>
      <c r="L603" s="47">
        <v>0.67020881175994873</v>
      </c>
      <c r="M603" s="47">
        <v>-37.996432829485997</v>
      </c>
      <c r="N603" s="47">
        <v>-57.621925303721</v>
      </c>
      <c r="O603" s="47" t="s">
        <v>15707</v>
      </c>
      <c r="P603" s="47">
        <v>1</v>
      </c>
      <c r="Q603">
        <v>21</v>
      </c>
      <c r="S603" s="23" t="s">
        <v>2347</v>
      </c>
      <c r="T603" t="str">
        <f t="shared" si="85"/>
        <v>19</v>
      </c>
      <c r="V603" t="str">
        <f>+VLOOKUP(B603,MARCO!E:E,1,FALSE)</f>
        <v>General Pueyrredón</v>
      </c>
      <c r="W603" t="s">
        <v>134</v>
      </c>
      <c r="X603" t="s">
        <v>134</v>
      </c>
      <c r="Y603" t="str">
        <f t="shared" si="86"/>
        <v>R 19 - D 43 - 451 - 4485</v>
      </c>
      <c r="Z603" t="s">
        <v>20</v>
      </c>
      <c r="AA603" t="s">
        <v>2349</v>
      </c>
      <c r="AB603" t="s">
        <v>21</v>
      </c>
      <c r="AD603" t="str">
        <f t="shared" si="87"/>
        <v>Barrio Belgrano</v>
      </c>
      <c r="AE603" t="s">
        <v>22</v>
      </c>
      <c r="AF603" t="s">
        <v>23</v>
      </c>
      <c r="AG603" t="s">
        <v>26</v>
      </c>
      <c r="AH603" t="s">
        <v>2348</v>
      </c>
      <c r="AI603" s="13">
        <f t="shared" si="88"/>
        <v>21</v>
      </c>
      <c r="AJ603" s="13">
        <f t="shared" si="89"/>
        <v>1</v>
      </c>
      <c r="AK603" s="21">
        <v>1</v>
      </c>
      <c r="AM603" t="s">
        <v>2154</v>
      </c>
      <c r="AN603" t="str">
        <f t="shared" si="83"/>
        <v>R19</v>
      </c>
      <c r="AO603" s="20" t="str">
        <f t="shared" si="84"/>
        <v>FINES_R19</v>
      </c>
      <c r="AP603" s="25">
        <f t="shared" si="90"/>
        <v>0.67020881175994873</v>
      </c>
      <c r="AQ603" s="24" t="str">
        <f>+IFERROR(VLOOKUP(Y603,#REF!,2,FALSE),"-")</f>
        <v>-</v>
      </c>
      <c r="AR603" s="13" t="s">
        <v>2394</v>
      </c>
      <c r="AS603" t="s">
        <v>2398</v>
      </c>
      <c r="AT603" t="str">
        <f t="shared" si="91"/>
        <v>Vertiz - 11140 - Mar Del Plata</v>
      </c>
    </row>
    <row r="604" spans="1:46" ht="15.75" thickBot="1" x14ac:dyDescent="0.3">
      <c r="A604" s="47">
        <v>19</v>
      </c>
      <c r="B604" s="47" t="s">
        <v>678</v>
      </c>
      <c r="C604" s="47" t="s">
        <v>2378</v>
      </c>
      <c r="D604" s="47" t="s">
        <v>723</v>
      </c>
      <c r="E604" s="47" t="s">
        <v>724</v>
      </c>
      <c r="F604" s="47" t="s">
        <v>5235</v>
      </c>
      <c r="G604" s="47" t="s">
        <v>5236</v>
      </c>
      <c r="H604" s="47" t="s">
        <v>5237</v>
      </c>
      <c r="I604" s="47" t="s">
        <v>2475</v>
      </c>
      <c r="J604" s="47" t="s">
        <v>5021</v>
      </c>
      <c r="K604" s="47" t="s">
        <v>13525</v>
      </c>
      <c r="L604" s="47">
        <v>0.73693269491195679</v>
      </c>
      <c r="M604" s="47">
        <v>-38.077800505831</v>
      </c>
      <c r="N604" s="47">
        <v>-57.609189160918</v>
      </c>
      <c r="O604" s="47" t="s">
        <v>15708</v>
      </c>
      <c r="P604" s="47">
        <v>1</v>
      </c>
      <c r="Q604">
        <v>10</v>
      </c>
      <c r="S604" s="23" t="s">
        <v>2347</v>
      </c>
      <c r="T604" t="str">
        <f t="shared" si="85"/>
        <v>19</v>
      </c>
      <c r="V604" t="str">
        <f>+VLOOKUP(B604,MARCO!E:E,1,FALSE)</f>
        <v>General Pueyrredón</v>
      </c>
      <c r="W604" t="s">
        <v>134</v>
      </c>
      <c r="X604" t="s">
        <v>134</v>
      </c>
      <c r="Y604" t="str">
        <f t="shared" si="86"/>
        <v>R 19 - D 43 - 451 - 3260</v>
      </c>
      <c r="Z604" t="s">
        <v>20</v>
      </c>
      <c r="AA604" t="s">
        <v>2349</v>
      </c>
      <c r="AB604" t="s">
        <v>21</v>
      </c>
      <c r="AD604" t="str">
        <f t="shared" si="87"/>
        <v>Santa Rosa Del Mar</v>
      </c>
      <c r="AE604" t="s">
        <v>22</v>
      </c>
      <c r="AF604" t="s">
        <v>23</v>
      </c>
      <c r="AG604" t="s">
        <v>26</v>
      </c>
      <c r="AH604" t="s">
        <v>2348</v>
      </c>
      <c r="AI604" s="13">
        <f t="shared" si="88"/>
        <v>10</v>
      </c>
      <c r="AJ604" s="13">
        <f t="shared" si="89"/>
        <v>1</v>
      </c>
      <c r="AK604" s="21">
        <v>1</v>
      </c>
      <c r="AM604" t="s">
        <v>2154</v>
      </c>
      <c r="AN604" t="str">
        <f t="shared" si="83"/>
        <v>R19</v>
      </c>
      <c r="AO604" s="20" t="str">
        <f t="shared" si="84"/>
        <v>FINES_R19</v>
      </c>
      <c r="AP604" s="25">
        <f t="shared" si="90"/>
        <v>0.73693269491195679</v>
      </c>
      <c r="AQ604" s="24" t="str">
        <f>+IFERROR(VLOOKUP(Y604,#REF!,2,FALSE),"-")</f>
        <v>-</v>
      </c>
      <c r="AR604" s="13" t="s">
        <v>2394</v>
      </c>
      <c r="AS604" t="s">
        <v>2398</v>
      </c>
      <c r="AT604" t="str">
        <f t="shared" si="91"/>
        <v>Calle 433 - SN e/ 56 y 58 - Mar Del Plata</v>
      </c>
    </row>
    <row r="605" spans="1:46" ht="15.75" thickBot="1" x14ac:dyDescent="0.3">
      <c r="A605" s="47">
        <v>19</v>
      </c>
      <c r="B605" s="47" t="s">
        <v>1070</v>
      </c>
      <c r="C605" s="47" t="s">
        <v>2378</v>
      </c>
      <c r="D605" s="47" t="s">
        <v>1075</v>
      </c>
      <c r="E605" s="47" t="s">
        <v>271</v>
      </c>
      <c r="F605" s="47" t="s">
        <v>5244</v>
      </c>
      <c r="G605" s="47" t="s">
        <v>3966</v>
      </c>
      <c r="H605" s="47" t="s">
        <v>5245</v>
      </c>
      <c r="I605" s="47" t="s">
        <v>2414</v>
      </c>
      <c r="J605" s="47" t="s">
        <v>5247</v>
      </c>
      <c r="K605" s="47" t="s">
        <v>13526</v>
      </c>
      <c r="L605" s="47">
        <v>0.25630593299865723</v>
      </c>
      <c r="M605" s="47">
        <v>-37.447119999999998</v>
      </c>
      <c r="N605" s="47">
        <v>-57.728349999999999</v>
      </c>
      <c r="O605" s="47" t="s">
        <v>15709</v>
      </c>
      <c r="P605" s="47">
        <v>3</v>
      </c>
      <c r="Q605">
        <v>70</v>
      </c>
      <c r="S605" s="23" t="s">
        <v>2347</v>
      </c>
      <c r="T605" t="str">
        <f t="shared" si="85"/>
        <v>19</v>
      </c>
      <c r="V605" t="str">
        <f>+VLOOKUP(B605,MARCO!E:E,1,FALSE)</f>
        <v>Mar Chiquita</v>
      </c>
      <c r="W605" t="s">
        <v>134</v>
      </c>
      <c r="X605" t="s">
        <v>134</v>
      </c>
      <c r="Y605" t="str">
        <f t="shared" si="86"/>
        <v>R 19 - D 68 - 451 - 1876</v>
      </c>
      <c r="Z605" t="s">
        <v>20</v>
      </c>
      <c r="AA605" t="s">
        <v>2349</v>
      </c>
      <c r="AB605" t="s">
        <v>21</v>
      </c>
      <c r="AD605" t="str">
        <f t="shared" si="87"/>
        <v>Ep 1</v>
      </c>
      <c r="AE605" t="s">
        <v>22</v>
      </c>
      <c r="AF605" t="s">
        <v>23</v>
      </c>
      <c r="AG605" t="s">
        <v>26</v>
      </c>
      <c r="AH605" t="s">
        <v>2348</v>
      </c>
      <c r="AI605" s="13">
        <f t="shared" si="88"/>
        <v>70</v>
      </c>
      <c r="AJ605" s="13">
        <f t="shared" si="89"/>
        <v>3</v>
      </c>
      <c r="AK605" s="21">
        <v>1</v>
      </c>
      <c r="AM605" t="s">
        <v>2154</v>
      </c>
      <c r="AN605" t="str">
        <f t="shared" si="83"/>
        <v>R19</v>
      </c>
      <c r="AO605" s="20" t="str">
        <f t="shared" si="84"/>
        <v>FINES_R19</v>
      </c>
      <c r="AP605" s="25">
        <f t="shared" si="90"/>
        <v>0.25630593299865723</v>
      </c>
      <c r="AQ605" s="24" t="str">
        <f>+IFERROR(VLOOKUP(Y605,#REF!,2,FALSE),"-")</f>
        <v>-</v>
      </c>
      <c r="AR605" s="13" t="s">
        <v>2394</v>
      </c>
      <c r="AS605" t="s">
        <v>2398</v>
      </c>
      <c r="AT605" t="str">
        <f t="shared" si="91"/>
        <v>Gral Paz - 491 - Coronel Vidal</v>
      </c>
    </row>
    <row r="606" spans="1:46" ht="15.75" thickBot="1" x14ac:dyDescent="0.3">
      <c r="A606" s="47">
        <v>19</v>
      </c>
      <c r="B606" s="47" t="s">
        <v>1070</v>
      </c>
      <c r="C606" s="47" t="s">
        <v>2378</v>
      </c>
      <c r="D606" s="47" t="s">
        <v>1075</v>
      </c>
      <c r="E606" s="47" t="s">
        <v>271</v>
      </c>
      <c r="F606" s="47" t="s">
        <v>5248</v>
      </c>
      <c r="G606" s="47" t="s">
        <v>5249</v>
      </c>
      <c r="H606" s="47" t="s">
        <v>5250</v>
      </c>
      <c r="I606" s="47" t="s">
        <v>2414</v>
      </c>
      <c r="J606" s="47"/>
      <c r="K606" s="47" t="s">
        <v>13527</v>
      </c>
      <c r="L606" s="47">
        <v>0.45133933424949652</v>
      </c>
      <c r="M606" s="47">
        <v>-37.832233073128002</v>
      </c>
      <c r="N606" s="47">
        <v>-57.507743352288998</v>
      </c>
      <c r="O606" s="47" t="s">
        <v>15710</v>
      </c>
      <c r="P606" s="47">
        <v>3</v>
      </c>
      <c r="Q606">
        <v>86</v>
      </c>
      <c r="S606" s="23" t="s">
        <v>2347</v>
      </c>
      <c r="T606" t="str">
        <f t="shared" si="85"/>
        <v>19</v>
      </c>
      <c r="V606" t="str">
        <f>+VLOOKUP(B606,MARCO!E:E,1,FALSE)</f>
        <v>Mar Chiquita</v>
      </c>
      <c r="W606" t="s">
        <v>134</v>
      </c>
      <c r="X606" t="s">
        <v>134</v>
      </c>
      <c r="Y606" t="str">
        <f t="shared" si="86"/>
        <v>R 19 - D 68 - 451 - 4251</v>
      </c>
      <c r="Z606" t="s">
        <v>20</v>
      </c>
      <c r="AA606" t="s">
        <v>2349</v>
      </c>
      <c r="AB606" t="s">
        <v>21</v>
      </c>
      <c r="AD606" t="str">
        <f t="shared" si="87"/>
        <v>Eee 503</v>
      </c>
      <c r="AE606" t="s">
        <v>22</v>
      </c>
      <c r="AF606" t="s">
        <v>23</v>
      </c>
      <c r="AG606" t="s">
        <v>26</v>
      </c>
      <c r="AH606" t="s">
        <v>2348</v>
      </c>
      <c r="AI606" s="13">
        <f t="shared" si="88"/>
        <v>86</v>
      </c>
      <c r="AJ606" s="13">
        <f t="shared" si="89"/>
        <v>3</v>
      </c>
      <c r="AK606" s="21">
        <v>1</v>
      </c>
      <c r="AM606" t="s">
        <v>2154</v>
      </c>
      <c r="AN606" t="str">
        <f t="shared" si="83"/>
        <v>R19</v>
      </c>
      <c r="AO606" s="20" t="str">
        <f t="shared" si="84"/>
        <v>FINES_R19</v>
      </c>
      <c r="AP606" s="25">
        <f t="shared" si="90"/>
        <v>0.45133933424949652</v>
      </c>
      <c r="AQ606" s="24" t="str">
        <f>+IFERROR(VLOOKUP(Y606,#REF!,2,FALSE),"-")</f>
        <v>-</v>
      </c>
      <c r="AR606" s="13" t="s">
        <v>2394</v>
      </c>
      <c r="AS606" t="s">
        <v>2397</v>
      </c>
      <c r="AT606" t="str">
        <f t="shared" si="91"/>
        <v>San Francisco - 637 - Santa Clara Del Mar</v>
      </c>
    </row>
    <row r="607" spans="1:46" ht="15.75" thickBot="1" x14ac:dyDescent="0.3">
      <c r="A607" s="47">
        <v>19</v>
      </c>
      <c r="B607" s="47" t="s">
        <v>1070</v>
      </c>
      <c r="C607" s="47" t="s">
        <v>2378</v>
      </c>
      <c r="D607" s="47" t="s">
        <v>1075</v>
      </c>
      <c r="E607" s="47" t="s">
        <v>271</v>
      </c>
      <c r="F607" s="47" t="s">
        <v>5254</v>
      </c>
      <c r="G607" s="47" t="s">
        <v>5255</v>
      </c>
      <c r="H607" s="47" t="s">
        <v>5256</v>
      </c>
      <c r="I607" s="47" t="s">
        <v>2414</v>
      </c>
      <c r="J607" s="47"/>
      <c r="K607" s="47" t="s">
        <v>13528</v>
      </c>
      <c r="L607" s="47">
        <v>0.45318964123725891</v>
      </c>
      <c r="M607" s="47">
        <v>-37.831595499999999</v>
      </c>
      <c r="N607" s="47">
        <v>-57.5043249</v>
      </c>
      <c r="O607" s="47" t="s">
        <v>15711</v>
      </c>
      <c r="P607" s="47">
        <v>2</v>
      </c>
      <c r="Q607">
        <v>48</v>
      </c>
      <c r="S607" s="23" t="s">
        <v>2347</v>
      </c>
      <c r="T607" t="str">
        <f t="shared" si="85"/>
        <v>19</v>
      </c>
      <c r="V607" t="str">
        <f>+VLOOKUP(B607,MARCO!E:E,1,FALSE)</f>
        <v>Mar Chiquita</v>
      </c>
      <c r="W607" t="s">
        <v>134</v>
      </c>
      <c r="X607" t="s">
        <v>134</v>
      </c>
      <c r="Y607" t="str">
        <f t="shared" si="86"/>
        <v>R 19 - D 68 - 451 - 1878</v>
      </c>
      <c r="Z607" t="s">
        <v>20</v>
      </c>
      <c r="AA607" t="s">
        <v>2349</v>
      </c>
      <c r="AB607" t="s">
        <v>21</v>
      </c>
      <c r="AD607" t="str">
        <f t="shared" si="87"/>
        <v>Parroquia Santa Clara Del Mar</v>
      </c>
      <c r="AE607" t="s">
        <v>22</v>
      </c>
      <c r="AF607" t="s">
        <v>23</v>
      </c>
      <c r="AG607" t="s">
        <v>26</v>
      </c>
      <c r="AH607" t="s">
        <v>2348</v>
      </c>
      <c r="AI607" s="13">
        <f t="shared" si="88"/>
        <v>48</v>
      </c>
      <c r="AJ607" s="13">
        <f t="shared" si="89"/>
        <v>2</v>
      </c>
      <c r="AK607" s="21">
        <v>1</v>
      </c>
      <c r="AM607" t="s">
        <v>2154</v>
      </c>
      <c r="AN607" t="str">
        <f t="shared" si="83"/>
        <v>R19</v>
      </c>
      <c r="AO607" s="20" t="str">
        <f t="shared" si="84"/>
        <v>FINES_R19</v>
      </c>
      <c r="AP607" s="25">
        <f t="shared" si="90"/>
        <v>0.45318964123725891</v>
      </c>
      <c r="AQ607" s="24" t="str">
        <f>+IFERROR(VLOOKUP(Y607,#REF!,2,FALSE),"-")</f>
        <v>-</v>
      </c>
      <c r="AR607" s="13" t="s">
        <v>2394</v>
      </c>
      <c r="AS607" t="s">
        <v>2397</v>
      </c>
      <c r="AT607" t="str">
        <f t="shared" si="91"/>
        <v>Monte Hermoso - 250 - Santa Clara Del Mar</v>
      </c>
    </row>
    <row r="608" spans="1:46" ht="15.75" thickBot="1" x14ac:dyDescent="0.3">
      <c r="A608" s="47">
        <v>19</v>
      </c>
      <c r="B608" s="47" t="s">
        <v>1070</v>
      </c>
      <c r="C608" s="47" t="s">
        <v>2378</v>
      </c>
      <c r="D608" s="47" t="s">
        <v>1075</v>
      </c>
      <c r="E608" s="47" t="s">
        <v>271</v>
      </c>
      <c r="F608" s="47" t="s">
        <v>5258</v>
      </c>
      <c r="G608" s="47" t="s">
        <v>2316</v>
      </c>
      <c r="H608" s="47" t="s">
        <v>5259</v>
      </c>
      <c r="I608" s="47" t="s">
        <v>2414</v>
      </c>
      <c r="J608" s="47"/>
      <c r="K608" s="47" t="s">
        <v>13529</v>
      </c>
      <c r="L608" s="47">
        <v>0.23163595795631409</v>
      </c>
      <c r="M608" s="47">
        <v>-37.773079899999999</v>
      </c>
      <c r="N608" s="47">
        <v>-57.455756999999998</v>
      </c>
      <c r="O608" s="47" t="s">
        <v>15712</v>
      </c>
      <c r="P608" s="47">
        <v>1</v>
      </c>
      <c r="Q608">
        <v>21</v>
      </c>
      <c r="S608" s="23" t="s">
        <v>2347</v>
      </c>
      <c r="T608" t="str">
        <f t="shared" si="85"/>
        <v>19</v>
      </c>
      <c r="V608" t="str">
        <f>+VLOOKUP(B608,MARCO!E:E,1,FALSE)</f>
        <v>Mar Chiquita</v>
      </c>
      <c r="W608" t="s">
        <v>134</v>
      </c>
      <c r="X608" t="s">
        <v>134</v>
      </c>
      <c r="Y608" t="str">
        <f t="shared" si="86"/>
        <v>R 19 - D 68 - 451 - 1879</v>
      </c>
      <c r="Z608" t="s">
        <v>20</v>
      </c>
      <c r="AA608" t="s">
        <v>2349</v>
      </c>
      <c r="AB608" t="s">
        <v>21</v>
      </c>
      <c r="AD608" t="str">
        <f t="shared" si="87"/>
        <v>Parador Turistico</v>
      </c>
      <c r="AE608" t="s">
        <v>22</v>
      </c>
      <c r="AF608" t="s">
        <v>23</v>
      </c>
      <c r="AG608" t="s">
        <v>26</v>
      </c>
      <c r="AH608" t="s">
        <v>2348</v>
      </c>
      <c r="AI608" s="13">
        <f t="shared" si="88"/>
        <v>21</v>
      </c>
      <c r="AJ608" s="13">
        <f t="shared" si="89"/>
        <v>1</v>
      </c>
      <c r="AK608" s="21">
        <v>1</v>
      </c>
      <c r="AM608" t="s">
        <v>2154</v>
      </c>
      <c r="AN608" t="str">
        <f t="shared" si="83"/>
        <v>R19</v>
      </c>
      <c r="AO608" s="20" t="str">
        <f t="shared" si="84"/>
        <v>FINES_R19</v>
      </c>
      <c r="AP608" s="25">
        <f t="shared" si="90"/>
        <v>0.23163595795631409</v>
      </c>
      <c r="AQ608" s="24" t="str">
        <f>+IFERROR(VLOOKUP(Y608,#REF!,2,FALSE),"-")</f>
        <v>-</v>
      </c>
      <c r="AR608" s="13" t="s">
        <v>2394</v>
      </c>
      <c r="AS608" t="s">
        <v>2398</v>
      </c>
      <c r="AT608" t="str">
        <f t="shared" si="91"/>
        <v>Mar De Cobo - 500 - Mar De Cobo</v>
      </c>
    </row>
    <row r="609" spans="1:46" ht="15.75" thickBot="1" x14ac:dyDescent="0.3">
      <c r="A609" s="47">
        <v>19</v>
      </c>
      <c r="B609" s="47" t="s">
        <v>1070</v>
      </c>
      <c r="C609" s="47" t="s">
        <v>2378</v>
      </c>
      <c r="D609" s="47" t="s">
        <v>1075</v>
      </c>
      <c r="E609" s="47" t="s">
        <v>271</v>
      </c>
      <c r="F609" s="47" t="s">
        <v>5261</v>
      </c>
      <c r="G609" s="47" t="s">
        <v>2315</v>
      </c>
      <c r="H609" s="47" t="s">
        <v>5262</v>
      </c>
      <c r="I609" s="47" t="s">
        <v>2484</v>
      </c>
      <c r="J609" s="47" t="s">
        <v>5247</v>
      </c>
      <c r="K609" s="47" t="s">
        <v>13530</v>
      </c>
      <c r="L609" s="47">
        <v>0.25630593299865723</v>
      </c>
      <c r="M609" s="47">
        <v>-37.446471899999999</v>
      </c>
      <c r="N609" s="47">
        <v>-57.729301100000001</v>
      </c>
      <c r="O609" s="47" t="s">
        <v>15713</v>
      </c>
      <c r="P609" s="47">
        <v>2</v>
      </c>
      <c r="Q609">
        <v>40</v>
      </c>
      <c r="S609" s="23" t="s">
        <v>2347</v>
      </c>
      <c r="T609" t="str">
        <f t="shared" si="85"/>
        <v>19</v>
      </c>
      <c r="V609" t="str">
        <f>+VLOOKUP(B609,MARCO!E:E,1,FALSE)</f>
        <v>Mar Chiquita</v>
      </c>
      <c r="W609" t="s">
        <v>134</v>
      </c>
      <c r="X609" t="s">
        <v>134</v>
      </c>
      <c r="Y609" t="str">
        <f t="shared" si="86"/>
        <v>R 19 - D 68 - 451 - 0024</v>
      </c>
      <c r="Z609" t="s">
        <v>20</v>
      </c>
      <c r="AA609" t="s">
        <v>2349</v>
      </c>
      <c r="AB609" t="s">
        <v>21</v>
      </c>
      <c r="AD609" t="str">
        <f t="shared" si="87"/>
        <v>Biblioteca E. Freije</v>
      </c>
      <c r="AE609" t="s">
        <v>22</v>
      </c>
      <c r="AF609" t="s">
        <v>23</v>
      </c>
      <c r="AG609" t="s">
        <v>26</v>
      </c>
      <c r="AH609" t="s">
        <v>2348</v>
      </c>
      <c r="AI609" s="13">
        <f t="shared" si="88"/>
        <v>40</v>
      </c>
      <c r="AJ609" s="13">
        <f t="shared" si="89"/>
        <v>2</v>
      </c>
      <c r="AK609" s="21">
        <v>1</v>
      </c>
      <c r="AM609" t="s">
        <v>2154</v>
      </c>
      <c r="AN609" t="str">
        <f t="shared" si="83"/>
        <v>R19</v>
      </c>
      <c r="AO609" s="20" t="str">
        <f t="shared" si="84"/>
        <v>FINES_R19</v>
      </c>
      <c r="AP609" s="25">
        <f t="shared" si="90"/>
        <v>0.25630593299865723</v>
      </c>
      <c r="AQ609" s="24" t="str">
        <f>+IFERROR(VLOOKUP(Y609,#REF!,2,FALSE),"-")</f>
        <v>-</v>
      </c>
      <c r="AR609" s="13" t="s">
        <v>2394</v>
      </c>
      <c r="AS609" t="s">
        <v>2397</v>
      </c>
      <c r="AT609" t="str">
        <f t="shared" si="91"/>
        <v>San Martin - 527 - Coronel Vidal</v>
      </c>
    </row>
    <row r="610" spans="1:46" ht="15.75" thickBot="1" x14ac:dyDescent="0.3">
      <c r="A610" s="47">
        <v>19</v>
      </c>
      <c r="B610" s="47" t="s">
        <v>1070</v>
      </c>
      <c r="C610" s="47" t="s">
        <v>2378</v>
      </c>
      <c r="D610" s="47" t="s">
        <v>1075</v>
      </c>
      <c r="E610" s="47" t="s">
        <v>271</v>
      </c>
      <c r="F610" s="47" t="s">
        <v>5264</v>
      </c>
      <c r="G610" s="47" t="s">
        <v>5265</v>
      </c>
      <c r="H610" s="47" t="s">
        <v>5266</v>
      </c>
      <c r="I610" s="47" t="s">
        <v>2475</v>
      </c>
      <c r="J610" s="47" t="s">
        <v>5265</v>
      </c>
      <c r="K610" s="47" t="s">
        <v>13531</v>
      </c>
      <c r="L610" s="47">
        <v>0.35835444927215582</v>
      </c>
      <c r="M610" s="47">
        <v>-37.443261339416999</v>
      </c>
      <c r="N610" s="47">
        <v>-57.721160989795003</v>
      </c>
      <c r="O610" s="47" t="s">
        <v>15714</v>
      </c>
      <c r="P610" s="47">
        <v>2</v>
      </c>
      <c r="Q610">
        <v>35</v>
      </c>
      <c r="S610" s="23" t="s">
        <v>2347</v>
      </c>
      <c r="T610" t="str">
        <f t="shared" si="85"/>
        <v>19</v>
      </c>
      <c r="V610" t="str">
        <f>+VLOOKUP(B610,MARCO!E:E,1,FALSE)</f>
        <v>Mar Chiquita</v>
      </c>
      <c r="W610" t="s">
        <v>134</v>
      </c>
      <c r="X610" t="s">
        <v>134</v>
      </c>
      <c r="Y610" t="str">
        <f t="shared" si="86"/>
        <v>R 19 - D 68 - 451 - 3667</v>
      </c>
      <c r="Z610" t="s">
        <v>20</v>
      </c>
      <c r="AA610" t="s">
        <v>2349</v>
      </c>
      <c r="AB610" t="s">
        <v>21</v>
      </c>
      <c r="AD610" t="str">
        <f t="shared" si="87"/>
        <v>El Galpon De Teresa</v>
      </c>
      <c r="AE610" t="s">
        <v>22</v>
      </c>
      <c r="AF610" t="s">
        <v>23</v>
      </c>
      <c r="AG610" t="s">
        <v>26</v>
      </c>
      <c r="AH610" t="s">
        <v>2348</v>
      </c>
      <c r="AI610" s="13">
        <f t="shared" si="88"/>
        <v>35</v>
      </c>
      <c r="AJ610" s="13">
        <f t="shared" si="89"/>
        <v>2</v>
      </c>
      <c r="AK610" s="21">
        <v>1</v>
      </c>
      <c r="AM610" t="s">
        <v>2154</v>
      </c>
      <c r="AN610" t="str">
        <f t="shared" si="83"/>
        <v>R19</v>
      </c>
      <c r="AO610" s="20" t="str">
        <f t="shared" si="84"/>
        <v>FINES_R19</v>
      </c>
      <c r="AP610" s="25">
        <f t="shared" si="90"/>
        <v>0.35835444927215582</v>
      </c>
      <c r="AQ610" s="24" t="str">
        <f>+IFERROR(VLOOKUP(Y610,#REF!,2,FALSE),"-")</f>
        <v>-</v>
      </c>
      <c r="AR610" s="13" t="s">
        <v>2394</v>
      </c>
      <c r="AS610" t="s">
        <v>2398</v>
      </c>
      <c r="AT610" t="str">
        <f t="shared" si="91"/>
        <v>Gral Pueyrredon - 54 e/ Mendez - Coronel Vidal</v>
      </c>
    </row>
    <row r="611" spans="1:46" ht="15.75" thickBot="1" x14ac:dyDescent="0.3">
      <c r="A611" s="47">
        <v>2</v>
      </c>
      <c r="B611" s="47" t="s">
        <v>1794</v>
      </c>
      <c r="C611" s="47" t="s">
        <v>2376</v>
      </c>
      <c r="D611" s="47" t="s">
        <v>1827</v>
      </c>
      <c r="E611" s="47" t="s">
        <v>445</v>
      </c>
      <c r="F611" s="47" t="s">
        <v>5269</v>
      </c>
      <c r="G611" s="47" t="s">
        <v>5270</v>
      </c>
      <c r="H611" s="47" t="s">
        <v>5271</v>
      </c>
      <c r="I611" s="47" t="s">
        <v>2414</v>
      </c>
      <c r="J611" s="47"/>
      <c r="K611" s="47" t="s">
        <v>13532</v>
      </c>
      <c r="L611" s="47">
        <v>0.58464503288269043</v>
      </c>
      <c r="M611" s="47">
        <v>-34.6988232378013</v>
      </c>
      <c r="N611" s="47">
        <v>-58.428822816618002</v>
      </c>
      <c r="O611" s="47" t="s">
        <v>15715</v>
      </c>
      <c r="P611" s="47">
        <v>5</v>
      </c>
      <c r="Q611">
        <v>118</v>
      </c>
      <c r="S611" s="23" t="s">
        <v>2347</v>
      </c>
      <c r="T611" t="str">
        <f t="shared" si="85"/>
        <v>02</v>
      </c>
      <c r="V611" t="str">
        <f>+VLOOKUP(B611,MARCO!E:E,1,FALSE)</f>
        <v>Lanús</v>
      </c>
      <c r="W611" t="s">
        <v>134</v>
      </c>
      <c r="X611" t="s">
        <v>134</v>
      </c>
      <c r="Y611" t="str">
        <f t="shared" si="86"/>
        <v>R 2 - D 111 - 454 - 1976</v>
      </c>
      <c r="Z611" t="s">
        <v>20</v>
      </c>
      <c r="AA611" t="s">
        <v>2349</v>
      </c>
      <c r="AB611" t="s">
        <v>21</v>
      </c>
      <c r="AD611" t="str">
        <f t="shared" si="87"/>
        <v>Epa 703 (ep 35)</v>
      </c>
      <c r="AE611" t="s">
        <v>22</v>
      </c>
      <c r="AF611" t="s">
        <v>23</v>
      </c>
      <c r="AG611" t="s">
        <v>26</v>
      </c>
      <c r="AH611" t="s">
        <v>2348</v>
      </c>
      <c r="AI611" s="13">
        <f t="shared" si="88"/>
        <v>118</v>
      </c>
      <c r="AJ611" s="13">
        <f t="shared" si="89"/>
        <v>5</v>
      </c>
      <c r="AK611" s="21">
        <v>1</v>
      </c>
      <c r="AM611" t="s">
        <v>2154</v>
      </c>
      <c r="AN611" t="str">
        <f t="shared" si="83"/>
        <v>R02</v>
      </c>
      <c r="AO611" s="20" t="str">
        <f t="shared" si="84"/>
        <v>FINES_R02</v>
      </c>
      <c r="AP611" s="25">
        <f t="shared" si="90"/>
        <v>0.58464503288269043</v>
      </c>
      <c r="AQ611" s="24" t="str">
        <f>+IFERROR(VLOOKUP(Y611,#REF!,2,FALSE),"-")</f>
        <v>-</v>
      </c>
      <c r="AR611" s="13" t="s">
        <v>2393</v>
      </c>
      <c r="AS611" t="s">
        <v>2397</v>
      </c>
      <c r="AT611" t="str">
        <f t="shared" si="91"/>
        <v>Primero De Mayo - 4099 e/ Tagle y Pilcomayo - Lanus Villa Caraza</v>
      </c>
    </row>
    <row r="612" spans="1:46" ht="15.75" thickBot="1" x14ac:dyDescent="0.3">
      <c r="A612" s="47">
        <v>2</v>
      </c>
      <c r="B612" s="47" t="s">
        <v>1794</v>
      </c>
      <c r="C612" s="47" t="s">
        <v>2374</v>
      </c>
      <c r="D612" s="47" t="s">
        <v>1826</v>
      </c>
      <c r="E612" s="47" t="s">
        <v>94</v>
      </c>
      <c r="F612" s="47" t="s">
        <v>5273</v>
      </c>
      <c r="G612" s="47" t="s">
        <v>5274</v>
      </c>
      <c r="H612" s="47" t="s">
        <v>5275</v>
      </c>
      <c r="I612" s="47" t="s">
        <v>2414</v>
      </c>
      <c r="J612" s="47"/>
      <c r="K612" s="47" t="s">
        <v>13533</v>
      </c>
      <c r="L612" s="47">
        <v>0.52674013376235962</v>
      </c>
      <c r="M612" s="47">
        <v>-34.712619043371298</v>
      </c>
      <c r="N612" s="47">
        <v>-58.3529778856172</v>
      </c>
      <c r="O612" s="47" t="s">
        <v>15716</v>
      </c>
      <c r="P612" s="47">
        <v>4</v>
      </c>
      <c r="Q612">
        <v>52</v>
      </c>
      <c r="S612" s="23" t="s">
        <v>2347</v>
      </c>
      <c r="T612" t="str">
        <f t="shared" si="85"/>
        <v>02</v>
      </c>
      <c r="V612" t="str">
        <f>+VLOOKUP(B612,MARCO!E:E,1,FALSE)</f>
        <v>Lanús</v>
      </c>
      <c r="W612" t="s">
        <v>134</v>
      </c>
      <c r="X612" t="s">
        <v>134</v>
      </c>
      <c r="Y612" t="str">
        <f t="shared" si="86"/>
        <v>R 2 - D 111 - 453 - 1881</v>
      </c>
      <c r="Z612" t="s">
        <v>20</v>
      </c>
      <c r="AA612" t="s">
        <v>2349</v>
      </c>
      <c r="AB612" t="s">
        <v>21</v>
      </c>
      <c r="AD612" t="str">
        <f t="shared" si="87"/>
        <v>Ep N °53</v>
      </c>
      <c r="AE612" t="s">
        <v>22</v>
      </c>
      <c r="AF612" t="s">
        <v>23</v>
      </c>
      <c r="AG612" t="s">
        <v>26</v>
      </c>
      <c r="AH612" t="s">
        <v>2348</v>
      </c>
      <c r="AI612" s="13">
        <f t="shared" si="88"/>
        <v>52</v>
      </c>
      <c r="AJ612" s="13">
        <f t="shared" si="89"/>
        <v>4</v>
      </c>
      <c r="AK612" s="21">
        <v>1</v>
      </c>
      <c r="AM612" t="s">
        <v>2154</v>
      </c>
      <c r="AN612" t="str">
        <f t="shared" si="83"/>
        <v>R02</v>
      </c>
      <c r="AO612" s="20" t="str">
        <f t="shared" si="84"/>
        <v>FINES_R02</v>
      </c>
      <c r="AP612" s="25">
        <f t="shared" si="90"/>
        <v>0.52674013376235962</v>
      </c>
      <c r="AQ612" s="24" t="str">
        <f>+IFERROR(VLOOKUP(Y612,#REF!,2,FALSE),"-")</f>
        <v>-</v>
      </c>
      <c r="AR612" s="13" t="s">
        <v>2393</v>
      </c>
      <c r="AS612" t="s">
        <v>2398</v>
      </c>
      <c r="AT612" t="str">
        <f t="shared" si="91"/>
        <v>Maure Y Centenario Uruguayo - Lanus Lanus Este</v>
      </c>
    </row>
    <row r="613" spans="1:46" ht="15.75" thickBot="1" x14ac:dyDescent="0.3">
      <c r="A613" s="47">
        <v>2</v>
      </c>
      <c r="B613" s="47" t="s">
        <v>1794</v>
      </c>
      <c r="C613" s="47" t="s">
        <v>2376</v>
      </c>
      <c r="D613" s="47" t="s">
        <v>1827</v>
      </c>
      <c r="E613" s="47" t="s">
        <v>445</v>
      </c>
      <c r="F613" s="47" t="s">
        <v>5277</v>
      </c>
      <c r="G613" s="47" t="s">
        <v>5278</v>
      </c>
      <c r="H613" s="47" t="s">
        <v>5279</v>
      </c>
      <c r="I613" s="47" t="s">
        <v>2414</v>
      </c>
      <c r="J613" s="47"/>
      <c r="K613" s="47" t="s">
        <v>13534</v>
      </c>
      <c r="L613" s="47">
        <v>0.70567834377288818</v>
      </c>
      <c r="M613" s="47">
        <v>-34.728014012171997</v>
      </c>
      <c r="N613" s="47">
        <v>-58.350751232306003</v>
      </c>
      <c r="O613" s="47" t="s">
        <v>15717</v>
      </c>
      <c r="P613" s="47">
        <v>10</v>
      </c>
      <c r="Q613">
        <v>264</v>
      </c>
      <c r="S613" s="23" t="s">
        <v>2347</v>
      </c>
      <c r="T613" t="str">
        <f t="shared" si="85"/>
        <v>02</v>
      </c>
      <c r="V613" t="str">
        <f>+VLOOKUP(B613,MARCO!E:E,1,FALSE)</f>
        <v>Lanús</v>
      </c>
      <c r="W613" t="s">
        <v>134</v>
      </c>
      <c r="X613" t="s">
        <v>134</v>
      </c>
      <c r="Y613" t="str">
        <f t="shared" si="86"/>
        <v>R 2 - D 111 - 454 - 1896</v>
      </c>
      <c r="Z613" t="s">
        <v>20</v>
      </c>
      <c r="AA613" t="s">
        <v>2349</v>
      </c>
      <c r="AB613" t="s">
        <v>21</v>
      </c>
      <c r="AD613" t="str">
        <f t="shared" si="87"/>
        <v>El Nido</v>
      </c>
      <c r="AE613" t="s">
        <v>22</v>
      </c>
      <c r="AF613" t="s">
        <v>23</v>
      </c>
      <c r="AG613" t="s">
        <v>26</v>
      </c>
      <c r="AH613" t="s">
        <v>2348</v>
      </c>
      <c r="AI613" s="13">
        <f t="shared" si="88"/>
        <v>264</v>
      </c>
      <c r="AJ613" s="13">
        <f t="shared" si="89"/>
        <v>10</v>
      </c>
      <c r="AK613" s="21">
        <v>1</v>
      </c>
      <c r="AM613" t="s">
        <v>2154</v>
      </c>
      <c r="AN613" t="str">
        <f t="shared" si="83"/>
        <v>R02</v>
      </c>
      <c r="AO613" s="20" t="str">
        <f t="shared" si="84"/>
        <v>FINES_R02</v>
      </c>
      <c r="AP613" s="25">
        <f t="shared" si="90"/>
        <v>0.70567834377288818</v>
      </c>
      <c r="AQ613" s="24" t="str">
        <f>+IFERROR(VLOOKUP(Y613,#REF!,2,FALSE),"-")</f>
        <v>-</v>
      </c>
      <c r="AR613" s="13" t="s">
        <v>2393</v>
      </c>
      <c r="AS613" t="s">
        <v>2398</v>
      </c>
      <c r="AT613" t="str">
        <f t="shared" si="91"/>
        <v>Pitagoras - 4500 e/ Coronel Martiano Chilavert y Dirk H. Kloosterman - Lanus Monte Chingolo</v>
      </c>
    </row>
    <row r="614" spans="1:46" ht="15.75" thickBot="1" x14ac:dyDescent="0.3">
      <c r="A614" s="47">
        <v>2</v>
      </c>
      <c r="B614" s="47" t="s">
        <v>1794</v>
      </c>
      <c r="C614" s="47" t="s">
        <v>2376</v>
      </c>
      <c r="D614" s="47" t="s">
        <v>1827</v>
      </c>
      <c r="E614" s="47" t="s">
        <v>445</v>
      </c>
      <c r="F614" s="47" t="s">
        <v>5281</v>
      </c>
      <c r="G614" s="47" t="s">
        <v>5282</v>
      </c>
      <c r="H614" s="47" t="s">
        <v>5283</v>
      </c>
      <c r="I614" s="47" t="s">
        <v>2414</v>
      </c>
      <c r="J614" s="47"/>
      <c r="K614" s="47" t="s">
        <v>13535</v>
      </c>
      <c r="L614" s="47">
        <v>0.40569022297859192</v>
      </c>
      <c r="M614" s="47">
        <v>-34.679780898000999</v>
      </c>
      <c r="N614" s="47">
        <v>-58.426641141262998</v>
      </c>
      <c r="O614" s="47" t="s">
        <v>15718</v>
      </c>
      <c r="P614" s="47">
        <v>2</v>
      </c>
      <c r="Q614">
        <v>32</v>
      </c>
      <c r="S614" s="23" t="s">
        <v>2347</v>
      </c>
      <c r="T614" t="str">
        <f t="shared" si="85"/>
        <v>02</v>
      </c>
      <c r="V614" t="str">
        <f>+VLOOKUP(B614,MARCO!E:E,1,FALSE)</f>
        <v>Lanús</v>
      </c>
      <c r="W614" t="s">
        <v>134</v>
      </c>
      <c r="X614" t="s">
        <v>134</v>
      </c>
      <c r="Y614" t="str">
        <f t="shared" si="86"/>
        <v>R 2 - D 111 - 454 - 1589</v>
      </c>
      <c r="Z614" t="s">
        <v>20</v>
      </c>
      <c r="AA614" t="s">
        <v>2349</v>
      </c>
      <c r="AB614" t="s">
        <v>21</v>
      </c>
      <c r="AD614" t="str">
        <f t="shared" si="87"/>
        <v>Casa La Amistad</v>
      </c>
      <c r="AE614" t="s">
        <v>22</v>
      </c>
      <c r="AF614" t="s">
        <v>23</v>
      </c>
      <c r="AG614" t="s">
        <v>26</v>
      </c>
      <c r="AH614" t="s">
        <v>2348</v>
      </c>
      <c r="AI614" s="13">
        <f t="shared" si="88"/>
        <v>32</v>
      </c>
      <c r="AJ614" s="13">
        <f t="shared" si="89"/>
        <v>2</v>
      </c>
      <c r="AK614" s="21">
        <v>1</v>
      </c>
      <c r="AM614" t="s">
        <v>2154</v>
      </c>
      <c r="AN614" t="str">
        <f t="shared" si="83"/>
        <v>R02</v>
      </c>
      <c r="AO614" s="20" t="str">
        <f t="shared" si="84"/>
        <v>FINES_R02</v>
      </c>
      <c r="AP614" s="25">
        <f t="shared" si="90"/>
        <v>0.40569022297859192</v>
      </c>
      <c r="AQ614" s="24" t="str">
        <f>+IFERROR(VLOOKUP(Y614,#REF!,2,FALSE),"-")</f>
        <v>-</v>
      </c>
      <c r="AR614" s="13" t="s">
        <v>2393</v>
      </c>
      <c r="AS614" t="s">
        <v>2398</v>
      </c>
      <c r="AT614" t="str">
        <f t="shared" si="91"/>
        <v>Warnes - 3456 e/ Murguiondo y Molinedo - Lanus Villa Diamante</v>
      </c>
    </row>
    <row r="615" spans="1:46" ht="15.75" thickBot="1" x14ac:dyDescent="0.3">
      <c r="A615" s="47">
        <v>2</v>
      </c>
      <c r="B615" s="47" t="s">
        <v>1794</v>
      </c>
      <c r="C615" s="47" t="s">
        <v>2369</v>
      </c>
      <c r="D615" s="47" t="s">
        <v>1825</v>
      </c>
      <c r="E615" s="47" t="s">
        <v>91</v>
      </c>
      <c r="F615" s="47" t="s">
        <v>5288</v>
      </c>
      <c r="G615" s="47" t="s">
        <v>5289</v>
      </c>
      <c r="H615" s="47" t="s">
        <v>5290</v>
      </c>
      <c r="I615" s="47" t="s">
        <v>2414</v>
      </c>
      <c r="J615" s="47"/>
      <c r="K615" s="47" t="s">
        <v>13536</v>
      </c>
      <c r="L615" s="47">
        <v>0.57851213216781616</v>
      </c>
      <c r="M615" s="47">
        <v>-34.723839911037999</v>
      </c>
      <c r="N615" s="47">
        <v>-58.415496898077002</v>
      </c>
      <c r="O615" s="47" t="s">
        <v>15719</v>
      </c>
      <c r="P615" s="47">
        <v>1</v>
      </c>
      <c r="Q615">
        <v>30</v>
      </c>
      <c r="S615" s="23" t="s">
        <v>2347</v>
      </c>
      <c r="T615" t="str">
        <f t="shared" si="85"/>
        <v>02</v>
      </c>
      <c r="V615" t="str">
        <f>+VLOOKUP(B615,MARCO!E:E,1,FALSE)</f>
        <v>Lanús</v>
      </c>
      <c r="W615" t="s">
        <v>134</v>
      </c>
      <c r="X615" t="s">
        <v>134</v>
      </c>
      <c r="Y615" t="str">
        <f t="shared" si="86"/>
        <v>R 2 - D 111 - 452 - 3771</v>
      </c>
      <c r="Z615" t="s">
        <v>20</v>
      </c>
      <c r="AA615" t="s">
        <v>2349</v>
      </c>
      <c r="AB615" t="s">
        <v>21</v>
      </c>
      <c r="AD615" t="str">
        <f t="shared" si="87"/>
        <v>Ong Por Siempre Eva (2° Sede)</v>
      </c>
      <c r="AE615" t="s">
        <v>22</v>
      </c>
      <c r="AF615" t="s">
        <v>23</v>
      </c>
      <c r="AG615" t="s">
        <v>26</v>
      </c>
      <c r="AH615" t="s">
        <v>2348</v>
      </c>
      <c r="AI615" s="13">
        <f t="shared" si="88"/>
        <v>30</v>
      </c>
      <c r="AJ615" s="13">
        <f t="shared" si="89"/>
        <v>1</v>
      </c>
      <c r="AK615" s="21">
        <v>1</v>
      </c>
      <c r="AM615" t="s">
        <v>2154</v>
      </c>
      <c r="AN615" t="str">
        <f t="shared" si="83"/>
        <v>R02</v>
      </c>
      <c r="AO615" s="20" t="str">
        <f t="shared" si="84"/>
        <v>FINES_R02</v>
      </c>
      <c r="AP615" s="25">
        <f t="shared" si="90"/>
        <v>0.57851213216781616</v>
      </c>
      <c r="AQ615" s="24" t="str">
        <f>+IFERROR(VLOOKUP(Y615,#REF!,2,FALSE),"-")</f>
        <v>-</v>
      </c>
      <c r="AR615" s="13" t="s">
        <v>2393</v>
      </c>
      <c r="AS615" t="s">
        <v>2398</v>
      </c>
      <c r="AT615" t="str">
        <f t="shared" si="91"/>
        <v>Colon - 1658 e/ Los Patos y Tres De Febrero - Lanus Remedios De Escalada</v>
      </c>
    </row>
    <row r="616" spans="1:46" ht="15.75" thickBot="1" x14ac:dyDescent="0.3">
      <c r="A616" s="47">
        <v>2</v>
      </c>
      <c r="B616" s="47" t="s">
        <v>1794</v>
      </c>
      <c r="C616" s="47" t="s">
        <v>2369</v>
      </c>
      <c r="D616" s="47" t="s">
        <v>1825</v>
      </c>
      <c r="E616" s="47" t="s">
        <v>91</v>
      </c>
      <c r="F616" s="47" t="s">
        <v>5295</v>
      </c>
      <c r="G616" s="47" t="s">
        <v>5296</v>
      </c>
      <c r="H616" s="47" t="s">
        <v>5297</v>
      </c>
      <c r="I616" s="47" t="s">
        <v>2414</v>
      </c>
      <c r="J616" s="47"/>
      <c r="K616" s="47" t="s">
        <v>13537</v>
      </c>
      <c r="L616" s="47">
        <v>0.83815884590148926</v>
      </c>
      <c r="M616" s="47">
        <v>-34.703303912982001</v>
      </c>
      <c r="N616" s="47">
        <v>-58.435401906461998</v>
      </c>
      <c r="O616" s="47" t="s">
        <v>15720</v>
      </c>
      <c r="P616" s="47">
        <v>3</v>
      </c>
      <c r="Q616">
        <v>57</v>
      </c>
      <c r="S616" s="23" t="s">
        <v>2347</v>
      </c>
      <c r="T616" t="str">
        <f t="shared" si="85"/>
        <v>02</v>
      </c>
      <c r="V616" t="str">
        <f>+VLOOKUP(B616,MARCO!E:E,1,FALSE)</f>
        <v>Lanús</v>
      </c>
      <c r="W616" t="s">
        <v>134</v>
      </c>
      <c r="X616" t="s">
        <v>134</v>
      </c>
      <c r="Y616" t="str">
        <f t="shared" si="86"/>
        <v>R 2 - D 111 - 452 - 2163</v>
      </c>
      <c r="Z616" t="s">
        <v>20</v>
      </c>
      <c r="AA616" t="s">
        <v>2349</v>
      </c>
      <c r="AB616" t="s">
        <v>21</v>
      </c>
      <c r="AD616" t="str">
        <f t="shared" si="87"/>
        <v>Iglesia Del Reencuentro Pilcomayo</v>
      </c>
      <c r="AE616" t="s">
        <v>22</v>
      </c>
      <c r="AF616" t="s">
        <v>23</v>
      </c>
      <c r="AG616" t="s">
        <v>26</v>
      </c>
      <c r="AH616" t="s">
        <v>2348</v>
      </c>
      <c r="AI616" s="13">
        <f t="shared" si="88"/>
        <v>57</v>
      </c>
      <c r="AJ616" s="13">
        <f t="shared" si="89"/>
        <v>3</v>
      </c>
      <c r="AK616" s="21">
        <v>1</v>
      </c>
      <c r="AM616" t="s">
        <v>2154</v>
      </c>
      <c r="AN616" t="str">
        <f t="shared" si="83"/>
        <v>R02</v>
      </c>
      <c r="AO616" s="20" t="str">
        <f t="shared" si="84"/>
        <v>FINES_R02</v>
      </c>
      <c r="AP616" s="25">
        <f t="shared" si="90"/>
        <v>0.83815884590148926</v>
      </c>
      <c r="AQ616" s="24" t="str">
        <f>+IFERROR(VLOOKUP(Y616,#REF!,2,FALSE),"-")</f>
        <v>-</v>
      </c>
      <c r="AR616" s="13" t="s">
        <v>2393</v>
      </c>
      <c r="AS616" t="s">
        <v>2397</v>
      </c>
      <c r="AT616" t="str">
        <f t="shared" si="91"/>
        <v>Pilcomayo - 4480 e/ Av. Gral. Hornos y C. Jose Leon Suarez - Lanus Villa Caraza</v>
      </c>
    </row>
    <row r="617" spans="1:46" ht="15.75" thickBot="1" x14ac:dyDescent="0.3">
      <c r="A617" s="47">
        <v>2</v>
      </c>
      <c r="B617" s="47" t="s">
        <v>1794</v>
      </c>
      <c r="C617" s="47" t="s">
        <v>2369</v>
      </c>
      <c r="D617" s="47" t="s">
        <v>1825</v>
      </c>
      <c r="E617" s="47" t="s">
        <v>91</v>
      </c>
      <c r="F617" s="47" t="s">
        <v>5299</v>
      </c>
      <c r="G617" s="47" t="s">
        <v>5300</v>
      </c>
      <c r="H617" s="47" t="s">
        <v>5301</v>
      </c>
      <c r="I617" s="47" t="s">
        <v>2414</v>
      </c>
      <c r="J617" s="47"/>
      <c r="K617" s="47" t="s">
        <v>13538</v>
      </c>
      <c r="L617" s="47">
        <v>0.45579513907432562</v>
      </c>
      <c r="M617" s="47">
        <v>-34.715648005536003</v>
      </c>
      <c r="N617" s="47">
        <v>-58.417304238938002</v>
      </c>
      <c r="O617" s="47" t="s">
        <v>15721</v>
      </c>
      <c r="P617" s="47">
        <v>1</v>
      </c>
      <c r="Q617">
        <v>18</v>
      </c>
      <c r="S617" s="23" t="s">
        <v>2347</v>
      </c>
      <c r="T617" t="str">
        <f t="shared" si="85"/>
        <v>02</v>
      </c>
      <c r="V617" t="str">
        <f>+VLOOKUP(B617,MARCO!E:E,1,FALSE)</f>
        <v>Lanús</v>
      </c>
      <c r="W617" t="s">
        <v>134</v>
      </c>
      <c r="X617" t="s">
        <v>134</v>
      </c>
      <c r="Y617" t="str">
        <f t="shared" si="86"/>
        <v>R 2 - D 111 - 452 - 3834</v>
      </c>
      <c r="Z617" t="s">
        <v>20</v>
      </c>
      <c r="AA617" t="s">
        <v>2349</v>
      </c>
      <c r="AB617" t="s">
        <v>21</v>
      </c>
      <c r="AD617" t="str">
        <f t="shared" si="87"/>
        <v>Pupi</v>
      </c>
      <c r="AE617" t="s">
        <v>22</v>
      </c>
      <c r="AF617" t="s">
        <v>23</v>
      </c>
      <c r="AG617" t="s">
        <v>26</v>
      </c>
      <c r="AH617" t="s">
        <v>2348</v>
      </c>
      <c r="AI617" s="13">
        <f t="shared" si="88"/>
        <v>18</v>
      </c>
      <c r="AJ617" s="13">
        <f t="shared" si="89"/>
        <v>1</v>
      </c>
      <c r="AK617" s="21">
        <v>1</v>
      </c>
      <c r="AM617" t="s">
        <v>2154</v>
      </c>
      <c r="AN617" t="str">
        <f t="shared" si="83"/>
        <v>R02</v>
      </c>
      <c r="AO617" s="20" t="str">
        <f t="shared" si="84"/>
        <v>FINES_R02</v>
      </c>
      <c r="AP617" s="25">
        <f t="shared" si="90"/>
        <v>0.45579513907432562</v>
      </c>
      <c r="AQ617" s="24" t="str">
        <f>+IFERROR(VLOOKUP(Y617,#REF!,2,FALSE),"-")</f>
        <v>-</v>
      </c>
      <c r="AR617" s="13" t="s">
        <v>2393</v>
      </c>
      <c r="AS617" t="s">
        <v>2397</v>
      </c>
      <c r="AT617" t="str">
        <f t="shared" si="91"/>
        <v>MonseÑor Hlandnik - 3856 e/ 1 De Mayo y Don Orione - Lanus Remedios De Escalada</v>
      </c>
    </row>
    <row r="618" spans="1:46" ht="15.75" thickBot="1" x14ac:dyDescent="0.3">
      <c r="A618" s="47">
        <v>2</v>
      </c>
      <c r="B618" s="47" t="s">
        <v>1794</v>
      </c>
      <c r="C618" s="47" t="s">
        <v>2376</v>
      </c>
      <c r="D618" s="47" t="s">
        <v>1827</v>
      </c>
      <c r="E618" s="47" t="s">
        <v>445</v>
      </c>
      <c r="F618" s="47" t="s">
        <v>5303</v>
      </c>
      <c r="G618" s="47" t="s">
        <v>5304</v>
      </c>
      <c r="H618" s="47" t="s">
        <v>5305</v>
      </c>
      <c r="I618" s="47" t="s">
        <v>2414</v>
      </c>
      <c r="J618" s="47"/>
      <c r="K618" s="47" t="s">
        <v>13539</v>
      </c>
      <c r="L618" s="47">
        <v>0.64478212594985962</v>
      </c>
      <c r="M618" s="47">
        <v>-34.674014902987999</v>
      </c>
      <c r="N618" s="47">
        <v>-58.426459924516003</v>
      </c>
      <c r="O618" s="47" t="s">
        <v>15722</v>
      </c>
      <c r="P618" s="47">
        <v>1</v>
      </c>
      <c r="Q618">
        <v>18</v>
      </c>
      <c r="S618" s="23" t="s">
        <v>2347</v>
      </c>
      <c r="T618" t="str">
        <f t="shared" si="85"/>
        <v>02</v>
      </c>
      <c r="V618" t="str">
        <f>+VLOOKUP(B618,MARCO!E:E,1,FALSE)</f>
        <v>Lanús</v>
      </c>
      <c r="W618" t="s">
        <v>134</v>
      </c>
      <c r="X618" t="s">
        <v>134</v>
      </c>
      <c r="Y618" t="str">
        <f t="shared" si="86"/>
        <v>R 2 - D 111 - 454 - 1988</v>
      </c>
      <c r="Z618" t="s">
        <v>20</v>
      </c>
      <c r="AA618" t="s">
        <v>2349</v>
      </c>
      <c r="AB618" t="s">
        <v>21</v>
      </c>
      <c r="AD618" t="str">
        <f t="shared" si="87"/>
        <v>Sociedad De Fomento Villa ConstituciÓn</v>
      </c>
      <c r="AE618" t="s">
        <v>22</v>
      </c>
      <c r="AF618" t="s">
        <v>23</v>
      </c>
      <c r="AG618" t="s">
        <v>26</v>
      </c>
      <c r="AH618" t="s">
        <v>2348</v>
      </c>
      <c r="AI618" s="13">
        <f t="shared" si="88"/>
        <v>18</v>
      </c>
      <c r="AJ618" s="13">
        <f t="shared" si="89"/>
        <v>1</v>
      </c>
      <c r="AK618" s="21">
        <v>1</v>
      </c>
      <c r="AM618" t="s">
        <v>2154</v>
      </c>
      <c r="AN618" t="str">
        <f t="shared" si="83"/>
        <v>R02</v>
      </c>
      <c r="AO618" s="20" t="str">
        <f t="shared" si="84"/>
        <v>FINES_R02</v>
      </c>
      <c r="AP618" s="25">
        <f t="shared" si="90"/>
        <v>0.64478212594985962</v>
      </c>
      <c r="AQ618" s="24" t="str">
        <f>+IFERROR(VLOOKUP(Y618,#REF!,2,FALSE),"-")</f>
        <v>-</v>
      </c>
      <c r="AR618" s="13" t="s">
        <v>2393</v>
      </c>
      <c r="AS618" t="s">
        <v>2397</v>
      </c>
      <c r="AT618" t="str">
        <f t="shared" si="91"/>
        <v>Viamonte 3846 - 3846 e/ Tte. Coronel Jorge Obon y PotosÍ - Lanus Villa Jardin</v>
      </c>
    </row>
    <row r="619" spans="1:46" ht="15.75" thickBot="1" x14ac:dyDescent="0.3">
      <c r="A619" s="47">
        <v>2</v>
      </c>
      <c r="B619" s="47" t="s">
        <v>1794</v>
      </c>
      <c r="C619" s="47" t="s">
        <v>2374</v>
      </c>
      <c r="D619" s="47" t="s">
        <v>1826</v>
      </c>
      <c r="E619" s="47" t="s">
        <v>94</v>
      </c>
      <c r="F619" s="47" t="s">
        <v>5313</v>
      </c>
      <c r="G619" s="47" t="s">
        <v>5314</v>
      </c>
      <c r="H619" s="47" t="s">
        <v>5315</v>
      </c>
      <c r="I619" s="47" t="s">
        <v>2414</v>
      </c>
      <c r="J619" s="47"/>
      <c r="K619" s="47" t="s">
        <v>13540</v>
      </c>
      <c r="L619" s="47">
        <v>0.34564396739006042</v>
      </c>
      <c r="M619" s="47">
        <v>-34.713295979757</v>
      </c>
      <c r="N619" s="47">
        <v>-58.384545966231002</v>
      </c>
      <c r="O619" s="47" t="s">
        <v>15723</v>
      </c>
      <c r="P619" s="47">
        <v>1</v>
      </c>
      <c r="Q619">
        <v>18</v>
      </c>
      <c r="S619" s="23" t="s">
        <v>2347</v>
      </c>
      <c r="T619" t="str">
        <f t="shared" si="85"/>
        <v>02</v>
      </c>
      <c r="V619" t="str">
        <f>+VLOOKUP(B619,MARCO!E:E,1,FALSE)</f>
        <v>Lanús</v>
      </c>
      <c r="W619" t="s">
        <v>134</v>
      </c>
      <c r="X619" t="s">
        <v>134</v>
      </c>
      <c r="Y619" t="str">
        <f t="shared" si="86"/>
        <v>R 2 - D 111 - 453 - 3823</v>
      </c>
      <c r="Z619" t="s">
        <v>20</v>
      </c>
      <c r="AA619" t="s">
        <v>2349</v>
      </c>
      <c r="AB619" t="s">
        <v>21</v>
      </c>
      <c r="AD619" t="str">
        <f t="shared" si="87"/>
        <v>Municipio</v>
      </c>
      <c r="AE619" t="s">
        <v>22</v>
      </c>
      <c r="AF619" t="s">
        <v>23</v>
      </c>
      <c r="AG619" t="s">
        <v>26</v>
      </c>
      <c r="AH619" t="s">
        <v>2348</v>
      </c>
      <c r="AI619" s="13">
        <f t="shared" si="88"/>
        <v>18</v>
      </c>
      <c r="AJ619" s="13">
        <f t="shared" si="89"/>
        <v>1</v>
      </c>
      <c r="AK619" s="21">
        <v>1</v>
      </c>
      <c r="AM619" t="s">
        <v>2154</v>
      </c>
      <c r="AN619" t="str">
        <f t="shared" si="83"/>
        <v>R02</v>
      </c>
      <c r="AO619" s="20" t="str">
        <f t="shared" si="84"/>
        <v>FINES_R02</v>
      </c>
      <c r="AP619" s="25">
        <f t="shared" si="90"/>
        <v>0.34564396739006042</v>
      </c>
      <c r="AQ619" s="24" t="str">
        <f>+IFERROR(VLOOKUP(Y619,#REF!,2,FALSE),"-")</f>
        <v>-</v>
      </c>
      <c r="AR619" s="13" t="s">
        <v>2393</v>
      </c>
      <c r="AS619" t="s">
        <v>2398</v>
      </c>
      <c r="AT619" t="str">
        <f t="shared" si="91"/>
        <v>Margarita Weild - 1799 e/ Gaebeler - Lanus Este Lanus Este</v>
      </c>
    </row>
    <row r="620" spans="1:46" ht="15.75" thickBot="1" x14ac:dyDescent="0.3">
      <c r="A620" s="47">
        <v>2</v>
      </c>
      <c r="B620" s="47" t="s">
        <v>1794</v>
      </c>
      <c r="C620" s="47" t="s">
        <v>2376</v>
      </c>
      <c r="D620" s="47" t="s">
        <v>1827</v>
      </c>
      <c r="E620" s="47" t="s">
        <v>445</v>
      </c>
      <c r="F620" s="47" t="s">
        <v>5317</v>
      </c>
      <c r="G620" s="47" t="s">
        <v>4206</v>
      </c>
      <c r="H620" s="47" t="s">
        <v>5318</v>
      </c>
      <c r="I620" s="47" t="s">
        <v>2414</v>
      </c>
      <c r="J620" s="47"/>
      <c r="K620" s="47" t="s">
        <v>13541</v>
      </c>
      <c r="L620" s="47">
        <v>0.17521041631698611</v>
      </c>
      <c r="M620" s="47">
        <v>-34.685336399999997</v>
      </c>
      <c r="N620" s="47">
        <v>-58.386430900000001</v>
      </c>
      <c r="O620" s="47" t="s">
        <v>15724</v>
      </c>
      <c r="P620" s="47">
        <v>3</v>
      </c>
      <c r="Q620">
        <v>53</v>
      </c>
      <c r="S620" s="23" t="s">
        <v>2347</v>
      </c>
      <c r="T620" t="str">
        <f t="shared" si="85"/>
        <v>02</v>
      </c>
      <c r="V620" t="str">
        <f>+VLOOKUP(B620,MARCO!E:E,1,FALSE)</f>
        <v>Lanús</v>
      </c>
      <c r="W620" t="s">
        <v>134</v>
      </c>
      <c r="X620" t="s">
        <v>134</v>
      </c>
      <c r="Y620" t="str">
        <f t="shared" si="86"/>
        <v>R 2 - D 111 - 454 - 1591</v>
      </c>
      <c r="Z620" t="s">
        <v>20</v>
      </c>
      <c r="AA620" t="s">
        <v>2349</v>
      </c>
      <c r="AB620" t="s">
        <v>21</v>
      </c>
      <c r="AD620" t="str">
        <f t="shared" si="87"/>
        <v>Smata</v>
      </c>
      <c r="AE620" t="s">
        <v>22</v>
      </c>
      <c r="AF620" t="s">
        <v>23</v>
      </c>
      <c r="AG620" t="s">
        <v>26</v>
      </c>
      <c r="AH620" t="s">
        <v>2348</v>
      </c>
      <c r="AI620" s="13">
        <f t="shared" si="88"/>
        <v>53</v>
      </c>
      <c r="AJ620" s="13">
        <f t="shared" si="89"/>
        <v>3</v>
      </c>
      <c r="AK620" s="21">
        <v>1</v>
      </c>
      <c r="AM620" t="s">
        <v>2154</v>
      </c>
      <c r="AN620" t="str">
        <f t="shared" si="83"/>
        <v>R02</v>
      </c>
      <c r="AO620" s="20" t="str">
        <f t="shared" si="84"/>
        <v>FINES_R02</v>
      </c>
      <c r="AP620" s="25">
        <f t="shared" si="90"/>
        <v>0.17521041631698611</v>
      </c>
      <c r="AQ620" s="24" t="str">
        <f>+IFERROR(VLOOKUP(Y620,#REF!,2,FALSE),"-")</f>
        <v>-</v>
      </c>
      <c r="AR620" s="13" t="s">
        <v>2393</v>
      </c>
      <c r="AS620" t="s">
        <v>2398</v>
      </c>
      <c r="AT620" t="str">
        <f t="shared" si="91"/>
        <v>Av. Hipolito Yrigoyen - 2412 e/ T. Sanchez De Bustamante y Coronel Burela - Lanus Gerli Oeste</v>
      </c>
    </row>
    <row r="621" spans="1:46" ht="15.75" thickBot="1" x14ac:dyDescent="0.3">
      <c r="A621" s="47">
        <v>2</v>
      </c>
      <c r="B621" s="47" t="s">
        <v>1794</v>
      </c>
      <c r="C621" s="47" t="s">
        <v>2376</v>
      </c>
      <c r="D621" s="47" t="s">
        <v>1827</v>
      </c>
      <c r="E621" s="47" t="s">
        <v>445</v>
      </c>
      <c r="F621" s="47" t="s">
        <v>5320</v>
      </c>
      <c r="G621" s="47" t="s">
        <v>5321</v>
      </c>
      <c r="H621" s="47" t="s">
        <v>5322</v>
      </c>
      <c r="I621" s="47" t="s">
        <v>2414</v>
      </c>
      <c r="J621" s="47"/>
      <c r="K621" s="47" t="s">
        <v>13542</v>
      </c>
      <c r="L621" s="47">
        <v>0.56329995393753052</v>
      </c>
      <c r="M621" s="47">
        <v>-34.689191800000003</v>
      </c>
      <c r="N621" s="47">
        <v>-58.426318500000001</v>
      </c>
      <c r="O621" s="47" t="s">
        <v>15725</v>
      </c>
      <c r="P621" s="47">
        <v>2</v>
      </c>
      <c r="Q621">
        <v>32</v>
      </c>
      <c r="S621" s="23" t="s">
        <v>2347</v>
      </c>
      <c r="T621" t="str">
        <f t="shared" si="85"/>
        <v>02</v>
      </c>
      <c r="V621" t="str">
        <f>+VLOOKUP(B621,MARCO!E:E,1,FALSE)</f>
        <v>Lanús</v>
      </c>
      <c r="W621" t="s">
        <v>134</v>
      </c>
      <c r="X621" t="s">
        <v>134</v>
      </c>
      <c r="Y621" t="str">
        <f t="shared" si="86"/>
        <v>R 2 - D 111 - 454 - 1588</v>
      </c>
      <c r="Z621" t="s">
        <v>20</v>
      </c>
      <c r="AA621" t="s">
        <v>2349</v>
      </c>
      <c r="AB621" t="s">
        <v>21</v>
      </c>
      <c r="AD621" t="str">
        <f t="shared" si="87"/>
        <v>Instituto Elim</v>
      </c>
      <c r="AE621" t="s">
        <v>22</v>
      </c>
      <c r="AF621" t="s">
        <v>23</v>
      </c>
      <c r="AG621" t="s">
        <v>26</v>
      </c>
      <c r="AH621" t="s">
        <v>2348</v>
      </c>
      <c r="AI621" s="13">
        <f t="shared" si="88"/>
        <v>32</v>
      </c>
      <c r="AJ621" s="13">
        <f t="shared" si="89"/>
        <v>2</v>
      </c>
      <c r="AK621" s="21">
        <v>1</v>
      </c>
      <c r="AM621" t="s">
        <v>2154</v>
      </c>
      <c r="AN621" t="str">
        <f t="shared" si="83"/>
        <v>R02</v>
      </c>
      <c r="AO621" s="20" t="str">
        <f t="shared" si="84"/>
        <v>FINES_R02</v>
      </c>
      <c r="AP621" s="25">
        <f t="shared" si="90"/>
        <v>0.56329995393753052</v>
      </c>
      <c r="AQ621" s="24" t="str">
        <f>+IFERROR(VLOOKUP(Y621,#REF!,2,FALSE),"-")</f>
        <v>-</v>
      </c>
      <c r="AR621" s="13" t="s">
        <v>2393</v>
      </c>
      <c r="AS621" t="s">
        <v>2397</v>
      </c>
      <c r="AT621" t="str">
        <f t="shared" si="91"/>
        <v>Dr. Ricardo Balbin - 2919 e/ 25 De Mayo y Yerbal - Lanus Villa Caraza</v>
      </c>
    </row>
    <row r="622" spans="1:46" ht="15.75" thickBot="1" x14ac:dyDescent="0.3">
      <c r="A622" s="47">
        <v>2</v>
      </c>
      <c r="B622" s="47" t="s">
        <v>1794</v>
      </c>
      <c r="C622" s="47" t="s">
        <v>2376</v>
      </c>
      <c r="D622" s="47" t="s">
        <v>1827</v>
      </c>
      <c r="E622" s="47" t="s">
        <v>445</v>
      </c>
      <c r="F622" s="47" t="s">
        <v>5330</v>
      </c>
      <c r="G622" s="47" t="s">
        <v>5331</v>
      </c>
      <c r="H622" s="47" t="s">
        <v>5332</v>
      </c>
      <c r="I622" s="47" t="s">
        <v>2414</v>
      </c>
      <c r="J622" s="47"/>
      <c r="K622" s="47" t="s">
        <v>13543</v>
      </c>
      <c r="L622" s="47">
        <v>0.34313458204269409</v>
      </c>
      <c r="M622" s="47">
        <v>-34.724766907620001</v>
      </c>
      <c r="N622" s="47">
        <v>-58.386392080405003</v>
      </c>
      <c r="O622" s="47" t="s">
        <v>15726</v>
      </c>
      <c r="P622" s="47">
        <v>2</v>
      </c>
      <c r="Q622">
        <v>30</v>
      </c>
      <c r="S622" s="23" t="s">
        <v>2347</v>
      </c>
      <c r="T622" t="str">
        <f t="shared" si="85"/>
        <v>02</v>
      </c>
      <c r="V622" t="str">
        <f>+VLOOKUP(B622,MARCO!E:E,1,FALSE)</f>
        <v>Lanús</v>
      </c>
      <c r="W622" t="s">
        <v>134</v>
      </c>
      <c r="X622" t="s">
        <v>134</v>
      </c>
      <c r="Y622" t="str">
        <f t="shared" si="86"/>
        <v>R 2 - D 111 - 454 - 4432</v>
      </c>
      <c r="Z622" t="s">
        <v>20</v>
      </c>
      <c r="AA622" t="s">
        <v>2349</v>
      </c>
      <c r="AB622" t="s">
        <v>21</v>
      </c>
      <c r="AD622" t="str">
        <f t="shared" si="87"/>
        <v>Centro De AtenciÓn Vecinal Remedios De Escalada</v>
      </c>
      <c r="AE622" t="s">
        <v>22</v>
      </c>
      <c r="AF622" t="s">
        <v>23</v>
      </c>
      <c r="AG622" t="s">
        <v>26</v>
      </c>
      <c r="AH622" t="s">
        <v>2348</v>
      </c>
      <c r="AI622" s="13">
        <f t="shared" si="88"/>
        <v>30</v>
      </c>
      <c r="AJ622" s="13">
        <f t="shared" si="89"/>
        <v>2</v>
      </c>
      <c r="AK622" s="21">
        <v>1</v>
      </c>
      <c r="AM622" t="s">
        <v>2154</v>
      </c>
      <c r="AN622" t="str">
        <f t="shared" si="83"/>
        <v>R02</v>
      </c>
      <c r="AO622" s="20" t="str">
        <f t="shared" si="84"/>
        <v>FINES_R02</v>
      </c>
      <c r="AP622" s="25">
        <f t="shared" si="90"/>
        <v>0.34313458204269409</v>
      </c>
      <c r="AQ622" s="24" t="str">
        <f>+IFERROR(VLOOKUP(Y622,#REF!,2,FALSE),"-")</f>
        <v>-</v>
      </c>
      <c r="AR622" s="13" t="s">
        <v>2393</v>
      </c>
      <c r="AS622" t="s">
        <v>2397</v>
      </c>
      <c r="AT622" t="str">
        <f t="shared" si="91"/>
        <v>Albarracin - 2389 e/ Juan B. Justo y Dr. Lorenzo Guarracino - Lanus Remedios De Escalada</v>
      </c>
    </row>
    <row r="623" spans="1:46" ht="15.75" thickBot="1" x14ac:dyDescent="0.3">
      <c r="A623" s="47">
        <v>2</v>
      </c>
      <c r="B623" s="47" t="s">
        <v>1794</v>
      </c>
      <c r="C623" s="47" t="s">
        <v>2376</v>
      </c>
      <c r="D623" s="47" t="s">
        <v>1827</v>
      </c>
      <c r="E623" s="47" t="s">
        <v>445</v>
      </c>
      <c r="F623" s="47" t="s">
        <v>5335</v>
      </c>
      <c r="G623" s="47" t="s">
        <v>5336</v>
      </c>
      <c r="H623" s="47" t="s">
        <v>5337</v>
      </c>
      <c r="I623" s="47" t="s">
        <v>2414</v>
      </c>
      <c r="J623" s="47"/>
      <c r="K623" s="47" t="s">
        <v>13544</v>
      </c>
      <c r="L623" s="47">
        <v>0.65716451406478882</v>
      </c>
      <c r="M623" s="47">
        <v>-34.676006988006002</v>
      </c>
      <c r="N623" s="47">
        <v>-58.429375988631001</v>
      </c>
      <c r="O623" s="47" t="s">
        <v>15727</v>
      </c>
      <c r="P623" s="47">
        <v>1</v>
      </c>
      <c r="Q623">
        <v>18</v>
      </c>
      <c r="S623" s="23" t="s">
        <v>2347</v>
      </c>
      <c r="T623" t="str">
        <f t="shared" si="85"/>
        <v>02</v>
      </c>
      <c r="V623" t="str">
        <f>+VLOOKUP(B623,MARCO!E:E,1,FALSE)</f>
        <v>Lanús</v>
      </c>
      <c r="W623" t="s">
        <v>134</v>
      </c>
      <c r="X623" t="s">
        <v>134</v>
      </c>
      <c r="Y623" t="str">
        <f t="shared" si="86"/>
        <v>R 2 - D 111 - 454 - 1979</v>
      </c>
      <c r="Z623" t="s">
        <v>20</v>
      </c>
      <c r="AA623" t="s">
        <v>2349</v>
      </c>
      <c r="AB623" t="s">
        <v>21</v>
      </c>
      <c r="AD623" t="str">
        <f t="shared" si="87"/>
        <v>Ateneo</v>
      </c>
      <c r="AE623" t="s">
        <v>22</v>
      </c>
      <c r="AF623" t="s">
        <v>23</v>
      </c>
      <c r="AG623" t="s">
        <v>26</v>
      </c>
      <c r="AH623" t="s">
        <v>2348</v>
      </c>
      <c r="AI623" s="13">
        <f t="shared" si="88"/>
        <v>18</v>
      </c>
      <c r="AJ623" s="13">
        <f t="shared" si="89"/>
        <v>1</v>
      </c>
      <c r="AK623" s="21">
        <v>1</v>
      </c>
      <c r="AM623" t="s">
        <v>2154</v>
      </c>
      <c r="AN623" t="str">
        <f t="shared" si="83"/>
        <v>R02</v>
      </c>
      <c r="AO623" s="20" t="str">
        <f t="shared" si="84"/>
        <v>FINES_R02</v>
      </c>
      <c r="AP623" s="25">
        <f t="shared" si="90"/>
        <v>0.65716451406478882</v>
      </c>
      <c r="AQ623" s="24" t="str">
        <f>+IFERROR(VLOOKUP(Y623,#REF!,2,FALSE),"-")</f>
        <v>-</v>
      </c>
      <c r="AR623" s="13" t="s">
        <v>2393</v>
      </c>
      <c r="AS623" t="s">
        <v>2398</v>
      </c>
      <c r="AT623" t="str">
        <f t="shared" si="91"/>
        <v>Warnes - 3817 e/ PotosÍ y Tte. Coronel Jorge Obon - Lanus Villa Jardin</v>
      </c>
    </row>
    <row r="624" spans="1:46" ht="15.75" thickBot="1" x14ac:dyDescent="0.3">
      <c r="A624" s="47">
        <v>2</v>
      </c>
      <c r="B624" s="47" t="s">
        <v>1794</v>
      </c>
      <c r="C624" s="47" t="s">
        <v>2376</v>
      </c>
      <c r="D624" s="47" t="s">
        <v>1827</v>
      </c>
      <c r="E624" s="47" t="s">
        <v>445</v>
      </c>
      <c r="F624" s="47" t="s">
        <v>5339</v>
      </c>
      <c r="G624" s="47" t="s">
        <v>5340</v>
      </c>
      <c r="H624" s="47" t="s">
        <v>5341</v>
      </c>
      <c r="I624" s="47" t="s">
        <v>2414</v>
      </c>
      <c r="J624" s="47"/>
      <c r="K624" s="47" t="s">
        <v>13545</v>
      </c>
      <c r="L624" s="47">
        <v>0.83389067649841309</v>
      </c>
      <c r="M624" s="47">
        <v>-34.677780563751</v>
      </c>
      <c r="N624" s="47">
        <v>-58.433188909755998</v>
      </c>
      <c r="O624" s="47" t="s">
        <v>15728</v>
      </c>
      <c r="P624" s="47">
        <v>1</v>
      </c>
      <c r="Q624">
        <v>21</v>
      </c>
      <c r="S624" s="23" t="s">
        <v>2347</v>
      </c>
      <c r="T624" t="str">
        <f t="shared" si="85"/>
        <v>02</v>
      </c>
      <c r="V624" t="str">
        <f>+VLOOKUP(B624,MARCO!E:E,1,FALSE)</f>
        <v>Lanús</v>
      </c>
      <c r="W624" t="s">
        <v>134</v>
      </c>
      <c r="X624" t="s">
        <v>134</v>
      </c>
      <c r="Y624" t="str">
        <f t="shared" si="86"/>
        <v>R 2 - D 111 - 454 - 1977</v>
      </c>
      <c r="Z624" t="s">
        <v>20</v>
      </c>
      <c r="AA624" t="s">
        <v>2349</v>
      </c>
      <c r="AB624" t="s">
        <v>21</v>
      </c>
      <c r="AD624" t="str">
        <f t="shared" si="87"/>
        <v>Nido Jardin</v>
      </c>
      <c r="AE624" t="s">
        <v>22</v>
      </c>
      <c r="AF624" t="s">
        <v>23</v>
      </c>
      <c r="AG624" t="s">
        <v>26</v>
      </c>
      <c r="AH624" t="s">
        <v>2348</v>
      </c>
      <c r="AI624" s="13">
        <f t="shared" si="88"/>
        <v>21</v>
      </c>
      <c r="AJ624" s="13">
        <f t="shared" si="89"/>
        <v>1</v>
      </c>
      <c r="AK624" s="21">
        <v>1</v>
      </c>
      <c r="AM624" t="s">
        <v>2154</v>
      </c>
      <c r="AN624" t="str">
        <f t="shared" si="83"/>
        <v>R02</v>
      </c>
      <c r="AO624" s="20" t="str">
        <f t="shared" si="84"/>
        <v>FINES_R02</v>
      </c>
      <c r="AP624" s="25">
        <f t="shared" si="90"/>
        <v>0.83389067649841309</v>
      </c>
      <c r="AQ624" s="24" t="str">
        <f>+IFERROR(VLOOKUP(Y624,#REF!,2,FALSE),"-")</f>
        <v>-</v>
      </c>
      <c r="AR624" s="13" t="s">
        <v>2393</v>
      </c>
      <c r="AS624" t="s">
        <v>2398</v>
      </c>
      <c r="AT624" t="str">
        <f t="shared" si="91"/>
        <v>Jose MarÍa Moreno - 3864 e/ Pasaje Aguirre y Calle 7 - Lanus Villa Jardin</v>
      </c>
    </row>
    <row r="625" spans="1:46" ht="15.75" thickBot="1" x14ac:dyDescent="0.3">
      <c r="A625" s="47">
        <v>2</v>
      </c>
      <c r="B625" s="47" t="s">
        <v>1794</v>
      </c>
      <c r="C625" s="47" t="s">
        <v>2376</v>
      </c>
      <c r="D625" s="47" t="s">
        <v>1827</v>
      </c>
      <c r="E625" s="47" t="s">
        <v>445</v>
      </c>
      <c r="F625" s="47" t="s">
        <v>5344</v>
      </c>
      <c r="G625" s="47" t="s">
        <v>5345</v>
      </c>
      <c r="H625" s="47" t="s">
        <v>5346</v>
      </c>
      <c r="I625" s="47" t="s">
        <v>2475</v>
      </c>
      <c r="J625" s="47" t="s">
        <v>5345</v>
      </c>
      <c r="K625" s="47" t="s">
        <v>13546</v>
      </c>
      <c r="L625" s="47">
        <v>0.46975338459014893</v>
      </c>
      <c r="M625" s="47">
        <v>-34.739537800000001</v>
      </c>
      <c r="N625" s="47">
        <v>-58.3683823</v>
      </c>
      <c r="O625" s="47" t="s">
        <v>15729</v>
      </c>
      <c r="P625" s="47">
        <v>1</v>
      </c>
      <c r="Q625">
        <v>11</v>
      </c>
      <c r="S625" s="23" t="s">
        <v>2347</v>
      </c>
      <c r="T625" t="str">
        <f t="shared" si="85"/>
        <v>02</v>
      </c>
      <c r="V625" t="str">
        <f>+VLOOKUP(B625,MARCO!E:E,1,FALSE)</f>
        <v>Lanús</v>
      </c>
      <c r="W625" t="s">
        <v>134</v>
      </c>
      <c r="X625" t="s">
        <v>134</v>
      </c>
      <c r="Y625" t="str">
        <f t="shared" si="86"/>
        <v>R 2 - D 111 - 454 - 1355</v>
      </c>
      <c r="Z625" t="s">
        <v>20</v>
      </c>
      <c r="AA625" t="s">
        <v>2349</v>
      </c>
      <c r="AB625" t="s">
        <v>21</v>
      </c>
      <c r="AD625" t="str">
        <f t="shared" si="87"/>
        <v>Transformamos</v>
      </c>
      <c r="AE625" t="s">
        <v>22</v>
      </c>
      <c r="AF625" t="s">
        <v>23</v>
      </c>
      <c r="AG625" t="s">
        <v>26</v>
      </c>
      <c r="AH625" t="s">
        <v>2348</v>
      </c>
      <c r="AI625" s="13">
        <f t="shared" si="88"/>
        <v>11</v>
      </c>
      <c r="AJ625" s="13">
        <f t="shared" si="89"/>
        <v>1</v>
      </c>
      <c r="AK625" s="21">
        <v>1</v>
      </c>
      <c r="AM625" t="s">
        <v>2154</v>
      </c>
      <c r="AN625" t="str">
        <f t="shared" si="83"/>
        <v>R02</v>
      </c>
      <c r="AO625" s="20" t="str">
        <f t="shared" si="84"/>
        <v>FINES_R02</v>
      </c>
      <c r="AP625" s="25">
        <f t="shared" si="90"/>
        <v>0.46975338459014893</v>
      </c>
      <c r="AQ625" s="24" t="str">
        <f>+IFERROR(VLOOKUP(Y625,#REF!,2,FALSE),"-")</f>
        <v>-</v>
      </c>
      <c r="AR625" s="13" t="s">
        <v>2393</v>
      </c>
      <c r="AS625" t="s">
        <v>2398</v>
      </c>
      <c r="AT625" t="str">
        <f t="shared" si="91"/>
        <v>Corvalan - 3168 - Lanus Monte Chingolo</v>
      </c>
    </row>
    <row r="626" spans="1:46" ht="15.75" thickBot="1" x14ac:dyDescent="0.3">
      <c r="A626" s="47">
        <v>2</v>
      </c>
      <c r="B626" s="47" t="s">
        <v>1794</v>
      </c>
      <c r="C626" s="47" t="s">
        <v>2369</v>
      </c>
      <c r="D626" s="47" t="s">
        <v>1825</v>
      </c>
      <c r="E626" s="47" t="s">
        <v>91</v>
      </c>
      <c r="F626" s="47" t="s">
        <v>5348</v>
      </c>
      <c r="G626" s="47" t="s">
        <v>5349</v>
      </c>
      <c r="H626" s="47" t="s">
        <v>5350</v>
      </c>
      <c r="I626" s="47" t="s">
        <v>2475</v>
      </c>
      <c r="J626" s="47" t="s">
        <v>5349</v>
      </c>
      <c r="K626" s="47" t="s">
        <v>13547</v>
      </c>
      <c r="L626" s="47">
        <v>0.2354014664888382</v>
      </c>
      <c r="M626" s="47">
        <v>-34.730124199999999</v>
      </c>
      <c r="N626" s="47">
        <v>-58.393575400000003</v>
      </c>
      <c r="O626" s="47" t="s">
        <v>15730</v>
      </c>
      <c r="P626" s="47">
        <v>3</v>
      </c>
      <c r="Q626">
        <v>68</v>
      </c>
      <c r="S626" s="23" t="s">
        <v>2347</v>
      </c>
      <c r="T626" t="str">
        <f t="shared" si="85"/>
        <v>02</v>
      </c>
      <c r="V626" t="str">
        <f>+VLOOKUP(B626,MARCO!E:E,1,FALSE)</f>
        <v>Lanús</v>
      </c>
      <c r="W626" t="s">
        <v>134</v>
      </c>
      <c r="X626" t="s">
        <v>134</v>
      </c>
      <c r="Y626" t="str">
        <f t="shared" si="86"/>
        <v>R 2 - D 111 - 452 - 3069</v>
      </c>
      <c r="Z626" t="s">
        <v>20</v>
      </c>
      <c r="AA626" t="s">
        <v>2349</v>
      </c>
      <c r="AB626" t="s">
        <v>21</v>
      </c>
      <c r="AD626" t="str">
        <f t="shared" si="87"/>
        <v>Unla</v>
      </c>
      <c r="AE626" t="s">
        <v>22</v>
      </c>
      <c r="AF626" t="s">
        <v>23</v>
      </c>
      <c r="AG626" t="s">
        <v>26</v>
      </c>
      <c r="AH626" t="s">
        <v>2348</v>
      </c>
      <c r="AI626" s="13">
        <f t="shared" si="88"/>
        <v>68</v>
      </c>
      <c r="AJ626" s="13">
        <f t="shared" si="89"/>
        <v>3</v>
      </c>
      <c r="AK626" s="21">
        <v>1</v>
      </c>
      <c r="AM626" t="s">
        <v>2154</v>
      </c>
      <c r="AN626" t="str">
        <f t="shared" si="83"/>
        <v>R02</v>
      </c>
      <c r="AO626" s="20" t="str">
        <f t="shared" si="84"/>
        <v>FINES_R02</v>
      </c>
      <c r="AP626" s="25">
        <f t="shared" si="90"/>
        <v>0.2354014664888382</v>
      </c>
      <c r="AQ626" s="24" t="str">
        <f>+IFERROR(VLOOKUP(Y626,#REF!,2,FALSE),"-")</f>
        <v>-</v>
      </c>
      <c r="AR626" s="13" t="s">
        <v>2393</v>
      </c>
      <c r="AS626" t="s">
        <v>2397</v>
      </c>
      <c r="AT626" t="str">
        <f t="shared" si="91"/>
        <v>Pablo Nogues Y Pasaje Bidegain - 1234 e/ 29 De Septiembre y Jose Malabia - Lanus Remedios De Escalada</v>
      </c>
    </row>
    <row r="627" spans="1:46" ht="15.75" thickBot="1" x14ac:dyDescent="0.3">
      <c r="A627" s="47">
        <v>2</v>
      </c>
      <c r="B627" s="47" t="s">
        <v>1794</v>
      </c>
      <c r="C627" s="47" t="s">
        <v>2369</v>
      </c>
      <c r="D627" s="47" t="s">
        <v>1825</v>
      </c>
      <c r="E627" s="47" t="s">
        <v>91</v>
      </c>
      <c r="F627" s="47" t="s">
        <v>5352</v>
      </c>
      <c r="G627" s="47" t="s">
        <v>2305</v>
      </c>
      <c r="H627" s="47" t="s">
        <v>5353</v>
      </c>
      <c r="I627" s="47" t="s">
        <v>2475</v>
      </c>
      <c r="J627" s="47" t="s">
        <v>2305</v>
      </c>
      <c r="K627" s="47" t="s">
        <v>13548</v>
      </c>
      <c r="L627" s="47">
        <v>9.973713755607605E-2</v>
      </c>
      <c r="M627" s="47">
        <v>-34.699729300000001</v>
      </c>
      <c r="N627" s="47">
        <v>-58.392203899999998</v>
      </c>
      <c r="O627" s="47" t="s">
        <v>15731</v>
      </c>
      <c r="P627" s="47">
        <v>1</v>
      </c>
      <c r="Q627">
        <v>7</v>
      </c>
      <c r="S627" s="23" t="s">
        <v>2347</v>
      </c>
      <c r="T627" t="str">
        <f t="shared" si="85"/>
        <v>02</v>
      </c>
      <c r="V627" t="str">
        <f>+VLOOKUP(B627,MARCO!E:E,1,FALSE)</f>
        <v>Lanús</v>
      </c>
      <c r="W627" t="s">
        <v>134</v>
      </c>
      <c r="X627" t="s">
        <v>134</v>
      </c>
      <c r="Y627" t="str">
        <f t="shared" si="86"/>
        <v>R 2 - D 111 - 452 - 3287</v>
      </c>
      <c r="Z627" t="s">
        <v>20</v>
      </c>
      <c r="AA627" t="s">
        <v>2349</v>
      </c>
      <c r="AB627" t="s">
        <v>21</v>
      </c>
      <c r="AD627" t="str">
        <f t="shared" si="87"/>
        <v>Transformar</v>
      </c>
      <c r="AE627" t="s">
        <v>22</v>
      </c>
      <c r="AF627" t="s">
        <v>23</v>
      </c>
      <c r="AG627" t="s">
        <v>26</v>
      </c>
      <c r="AH627" t="s">
        <v>2348</v>
      </c>
      <c r="AI627" s="13">
        <f t="shared" si="88"/>
        <v>7</v>
      </c>
      <c r="AJ627" s="13">
        <f t="shared" si="89"/>
        <v>1</v>
      </c>
      <c r="AK627" s="21">
        <v>1</v>
      </c>
      <c r="AM627" t="s">
        <v>2154</v>
      </c>
      <c r="AN627" t="str">
        <f t="shared" si="83"/>
        <v>R02</v>
      </c>
      <c r="AO627" s="20" t="str">
        <f t="shared" si="84"/>
        <v>FINES_R02</v>
      </c>
      <c r="AP627" s="25">
        <f t="shared" si="90"/>
        <v>9.973713755607605E-2</v>
      </c>
      <c r="AQ627" s="24" t="str">
        <f>+IFERROR(VLOOKUP(Y627,#REF!,2,FALSE),"-")</f>
        <v>-</v>
      </c>
      <c r="AR627" s="13" t="s">
        <v>2393</v>
      </c>
      <c r="AS627" t="s">
        <v>2398</v>
      </c>
      <c r="AT627" t="str">
        <f t="shared" si="91"/>
        <v>Av Hipolito Yrigoyen - 3863 e/ Int. Manuel Quindimil y Amancio Alcorta - Lanus Lanus Oeste</v>
      </c>
    </row>
    <row r="628" spans="1:46" ht="15.75" thickBot="1" x14ac:dyDescent="0.3">
      <c r="A628" s="47">
        <v>2</v>
      </c>
      <c r="B628" s="47" t="s">
        <v>1794</v>
      </c>
      <c r="C628" s="47" t="s">
        <v>2374</v>
      </c>
      <c r="D628" s="47" t="s">
        <v>1826</v>
      </c>
      <c r="E628" s="47" t="s">
        <v>94</v>
      </c>
      <c r="F628" s="47" t="s">
        <v>5355</v>
      </c>
      <c r="G628" s="47" t="s">
        <v>5356</v>
      </c>
      <c r="H628" s="47" t="s">
        <v>5357</v>
      </c>
      <c r="I628" s="47" t="s">
        <v>2475</v>
      </c>
      <c r="J628" s="47" t="s">
        <v>2533</v>
      </c>
      <c r="K628" s="47" t="s">
        <v>13549</v>
      </c>
      <c r="L628" s="47">
        <v>0.14684043824672699</v>
      </c>
      <c r="M628" s="47">
        <v>-34.7130942</v>
      </c>
      <c r="N628" s="47">
        <v>-58.379305600000002</v>
      </c>
      <c r="O628" s="47" t="s">
        <v>15732</v>
      </c>
      <c r="P628" s="47">
        <v>1</v>
      </c>
      <c r="Q628">
        <v>18</v>
      </c>
      <c r="S628" s="23" t="s">
        <v>2347</v>
      </c>
      <c r="T628" t="str">
        <f t="shared" si="85"/>
        <v>02</v>
      </c>
      <c r="V628" t="str">
        <f>+VLOOKUP(B628,MARCO!E:E,1,FALSE)</f>
        <v>Lanús</v>
      </c>
      <c r="W628" t="s">
        <v>134</v>
      </c>
      <c r="X628" t="s">
        <v>134</v>
      </c>
      <c r="Y628" t="str">
        <f t="shared" si="86"/>
        <v>R 2 - D 111 - 453 - 1883</v>
      </c>
      <c r="Z628" t="s">
        <v>20</v>
      </c>
      <c r="AA628" t="s">
        <v>2349</v>
      </c>
      <c r="AB628" t="s">
        <v>21</v>
      </c>
      <c r="AD628" t="str">
        <f t="shared" si="87"/>
        <v>La Maquinita</v>
      </c>
      <c r="AE628" t="s">
        <v>22</v>
      </c>
      <c r="AF628" t="s">
        <v>23</v>
      </c>
      <c r="AG628" t="s">
        <v>26</v>
      </c>
      <c r="AH628" t="s">
        <v>2348</v>
      </c>
      <c r="AI628" s="13">
        <f t="shared" si="88"/>
        <v>18</v>
      </c>
      <c r="AJ628" s="13">
        <f t="shared" si="89"/>
        <v>1</v>
      </c>
      <c r="AK628" s="21">
        <v>1</v>
      </c>
      <c r="AM628" t="s">
        <v>2154</v>
      </c>
      <c r="AN628" t="str">
        <f t="shared" si="83"/>
        <v>R02</v>
      </c>
      <c r="AO628" s="20" t="str">
        <f t="shared" si="84"/>
        <v>FINES_R02</v>
      </c>
      <c r="AP628" s="25">
        <f t="shared" si="90"/>
        <v>0.14684043824672699</v>
      </c>
      <c r="AQ628" s="24" t="str">
        <f>+IFERROR(VLOOKUP(Y628,#REF!,2,FALSE),"-")</f>
        <v>-</v>
      </c>
      <c r="AR628" s="13" t="s">
        <v>2393</v>
      </c>
      <c r="AS628" t="s">
        <v>2397</v>
      </c>
      <c r="AT628" t="str">
        <f t="shared" si="91"/>
        <v>Raul Alfonsin Y Madariaga - Lanus Lanus Este</v>
      </c>
    </row>
    <row r="629" spans="1:46" ht="15.75" thickBot="1" x14ac:dyDescent="0.3">
      <c r="A629" s="47">
        <v>2</v>
      </c>
      <c r="B629" s="47" t="s">
        <v>1794</v>
      </c>
      <c r="C629" s="47" t="s">
        <v>2376</v>
      </c>
      <c r="D629" s="47" t="s">
        <v>1827</v>
      </c>
      <c r="E629" s="47" t="s">
        <v>445</v>
      </c>
      <c r="F629" s="47" t="s">
        <v>5359</v>
      </c>
      <c r="G629" s="47" t="s">
        <v>5360</v>
      </c>
      <c r="H629" s="47" t="s">
        <v>5361</v>
      </c>
      <c r="I629" s="47" t="s">
        <v>2475</v>
      </c>
      <c r="J629" s="47" t="s">
        <v>5360</v>
      </c>
      <c r="K629" s="47" t="s">
        <v>13550</v>
      </c>
      <c r="L629" s="47">
        <v>0.60367512702941895</v>
      </c>
      <c r="M629" s="47">
        <v>-34.698096990910003</v>
      </c>
      <c r="N629" s="47">
        <v>-58.430555992960002</v>
      </c>
      <c r="O629" s="47" t="s">
        <v>15733</v>
      </c>
      <c r="P629" s="47">
        <v>1</v>
      </c>
      <c r="Q629">
        <v>12</v>
      </c>
      <c r="S629" s="23" t="s">
        <v>2347</v>
      </c>
      <c r="T629" t="str">
        <f t="shared" si="85"/>
        <v>02</v>
      </c>
      <c r="V629" t="str">
        <f>+VLOOKUP(B629,MARCO!E:E,1,FALSE)</f>
        <v>Lanús</v>
      </c>
      <c r="W629" t="s">
        <v>134</v>
      </c>
      <c r="X629" t="s">
        <v>134</v>
      </c>
      <c r="Y629" t="str">
        <f t="shared" si="86"/>
        <v>R 2 - D 111 - 454 - 3572</v>
      </c>
      <c r="Z629" t="s">
        <v>20</v>
      </c>
      <c r="AA629" t="s">
        <v>2349</v>
      </c>
      <c r="AB629" t="s">
        <v>21</v>
      </c>
      <c r="AD629" t="str">
        <f t="shared" si="87"/>
        <v>Unidad Basica Julian Herrera</v>
      </c>
      <c r="AE629" t="s">
        <v>22</v>
      </c>
      <c r="AF629" t="s">
        <v>23</v>
      </c>
      <c r="AG629" t="s">
        <v>26</v>
      </c>
      <c r="AH629" t="s">
        <v>2348</v>
      </c>
      <c r="AI629" s="13">
        <f t="shared" si="88"/>
        <v>12</v>
      </c>
      <c r="AJ629" s="13">
        <f t="shared" si="89"/>
        <v>1</v>
      </c>
      <c r="AK629" s="21">
        <v>1</v>
      </c>
      <c r="AM629" t="s">
        <v>2154</v>
      </c>
      <c r="AN629" t="str">
        <f t="shared" si="83"/>
        <v>R02</v>
      </c>
      <c r="AO629" s="20" t="str">
        <f t="shared" si="84"/>
        <v>FINES_R02</v>
      </c>
      <c r="AP629" s="25">
        <f t="shared" si="90"/>
        <v>0.60367512702941895</v>
      </c>
      <c r="AQ629" s="24" t="str">
        <f>+IFERROR(VLOOKUP(Y629,#REF!,2,FALSE),"-")</f>
        <v>-</v>
      </c>
      <c r="AR629" s="13" t="s">
        <v>2393</v>
      </c>
      <c r="AS629" t="s">
        <v>2398</v>
      </c>
      <c r="AT629" t="str">
        <f t="shared" si="91"/>
        <v>Olazabal - 4334 e/ Murature y Rivadavia - Lanus Villa Caraza</v>
      </c>
    </row>
    <row r="630" spans="1:46" ht="15.75" thickBot="1" x14ac:dyDescent="0.3">
      <c r="A630" s="47">
        <v>2</v>
      </c>
      <c r="B630" s="47" t="s">
        <v>1794</v>
      </c>
      <c r="C630" s="47" t="s">
        <v>2376</v>
      </c>
      <c r="D630" s="47" t="s">
        <v>1827</v>
      </c>
      <c r="E630" s="47" t="s">
        <v>445</v>
      </c>
      <c r="F630" s="47" t="s">
        <v>5363</v>
      </c>
      <c r="G630" s="47" t="s">
        <v>5364</v>
      </c>
      <c r="H630" s="47" t="s">
        <v>5365</v>
      </c>
      <c r="I630" s="47" t="s">
        <v>2475</v>
      </c>
      <c r="J630" s="47"/>
      <c r="K630" s="47" t="s">
        <v>13551</v>
      </c>
      <c r="L630" s="47">
        <v>0.2035751789808273</v>
      </c>
      <c r="M630" s="47">
        <v>-34.732961897429</v>
      </c>
      <c r="N630" s="47">
        <v>-58.403703483275997</v>
      </c>
      <c r="O630" s="47" t="s">
        <v>15734</v>
      </c>
      <c r="P630" s="47">
        <v>2</v>
      </c>
      <c r="Q630">
        <v>19</v>
      </c>
      <c r="S630" s="23" t="s">
        <v>2347</v>
      </c>
      <c r="T630" t="str">
        <f t="shared" si="85"/>
        <v>02</v>
      </c>
      <c r="V630" t="str">
        <f>+VLOOKUP(B630,MARCO!E:E,1,FALSE)</f>
        <v>Lanús</v>
      </c>
      <c r="W630" t="s">
        <v>134</v>
      </c>
      <c r="X630" t="s">
        <v>134</v>
      </c>
      <c r="Y630" t="str">
        <f t="shared" si="86"/>
        <v>R 2 - D 111 - 454 - 3546</v>
      </c>
      <c r="Z630" t="s">
        <v>20</v>
      </c>
      <c r="AA630" t="s">
        <v>2349</v>
      </c>
      <c r="AB630" t="s">
        <v>21</v>
      </c>
      <c r="AD630" t="str">
        <f t="shared" si="87"/>
        <v>Argentina Humana</v>
      </c>
      <c r="AE630" t="s">
        <v>22</v>
      </c>
      <c r="AF630" t="s">
        <v>23</v>
      </c>
      <c r="AG630" t="s">
        <v>26</v>
      </c>
      <c r="AH630" t="s">
        <v>2348</v>
      </c>
      <c r="AI630" s="13">
        <f t="shared" si="88"/>
        <v>19</v>
      </c>
      <c r="AJ630" s="13">
        <f t="shared" si="89"/>
        <v>2</v>
      </c>
      <c r="AK630" s="21">
        <v>1</v>
      </c>
      <c r="AM630" t="s">
        <v>2154</v>
      </c>
      <c r="AN630" t="str">
        <f t="shared" si="83"/>
        <v>R02</v>
      </c>
      <c r="AO630" s="20" t="str">
        <f t="shared" si="84"/>
        <v>FINES_R02</v>
      </c>
      <c r="AP630" s="25">
        <f t="shared" si="90"/>
        <v>0.2035751789808273</v>
      </c>
      <c r="AQ630" s="24" t="str">
        <f>+IFERROR(VLOOKUP(Y630,#REF!,2,FALSE),"-")</f>
        <v>-</v>
      </c>
      <c r="AR630" s="13" t="s">
        <v>2393</v>
      </c>
      <c r="AS630" t="s">
        <v>2397</v>
      </c>
      <c r="AT630" t="str">
        <f t="shared" si="91"/>
        <v>Villegas - 461 e/ Esquina Oliden - Lanus Villa Caraza</v>
      </c>
    </row>
    <row r="631" spans="1:46" ht="15.75" thickBot="1" x14ac:dyDescent="0.3">
      <c r="A631" s="47">
        <v>2</v>
      </c>
      <c r="B631" s="47" t="s">
        <v>1794</v>
      </c>
      <c r="C631" s="47" t="s">
        <v>2376</v>
      </c>
      <c r="D631" s="47" t="s">
        <v>1827</v>
      </c>
      <c r="E631" s="47" t="s">
        <v>445</v>
      </c>
      <c r="F631" s="47" t="s">
        <v>5367</v>
      </c>
      <c r="G631" s="47" t="s">
        <v>5368</v>
      </c>
      <c r="H631" s="47" t="s">
        <v>5369</v>
      </c>
      <c r="I631" s="47" t="s">
        <v>2475</v>
      </c>
      <c r="J631" s="47" t="s">
        <v>5368</v>
      </c>
      <c r="K631" s="47" t="s">
        <v>13552</v>
      </c>
      <c r="L631" s="47">
        <v>0.1721256077289581</v>
      </c>
      <c r="M631" s="47">
        <v>-34.702693333529503</v>
      </c>
      <c r="N631" s="47">
        <v>-58.381822683468101</v>
      </c>
      <c r="O631" s="47" t="s">
        <v>15735</v>
      </c>
      <c r="P631" s="47">
        <v>2</v>
      </c>
      <c r="Q631">
        <v>34</v>
      </c>
      <c r="S631" s="23" t="s">
        <v>2347</v>
      </c>
      <c r="T631" t="str">
        <f t="shared" si="85"/>
        <v>02</v>
      </c>
      <c r="V631" t="str">
        <f>+VLOOKUP(B631,MARCO!E:E,1,FALSE)</f>
        <v>Lanús</v>
      </c>
      <c r="W631" t="s">
        <v>134</v>
      </c>
      <c r="X631" t="s">
        <v>134</v>
      </c>
      <c r="Y631" t="str">
        <f t="shared" si="86"/>
        <v>R 2 - D 111 - 454 - 1013</v>
      </c>
      <c r="Z631" t="s">
        <v>20</v>
      </c>
      <c r="AA631" t="s">
        <v>2349</v>
      </c>
      <c r="AB631" t="s">
        <v>21</v>
      </c>
      <c r="AD631" t="str">
        <f t="shared" si="87"/>
        <v>Escuela De Educacion Especial N° 501</v>
      </c>
      <c r="AE631" t="s">
        <v>22</v>
      </c>
      <c r="AF631" t="s">
        <v>23</v>
      </c>
      <c r="AG631" t="s">
        <v>26</v>
      </c>
      <c r="AH631" t="s">
        <v>2348</v>
      </c>
      <c r="AI631" s="13">
        <f t="shared" si="88"/>
        <v>34</v>
      </c>
      <c r="AJ631" s="13">
        <f t="shared" si="89"/>
        <v>2</v>
      </c>
      <c r="AK631" s="21">
        <v>1</v>
      </c>
      <c r="AM631" t="s">
        <v>2154</v>
      </c>
      <c r="AN631" t="str">
        <f t="shared" si="83"/>
        <v>R02</v>
      </c>
      <c r="AO631" s="20" t="str">
        <f t="shared" si="84"/>
        <v>FINES_R02</v>
      </c>
      <c r="AP631" s="25">
        <f t="shared" si="90"/>
        <v>0.1721256077289581</v>
      </c>
      <c r="AQ631" s="24" t="str">
        <f>+IFERROR(VLOOKUP(Y631,#REF!,2,FALSE),"-")</f>
        <v>-</v>
      </c>
      <c r="AR631" s="13" t="s">
        <v>2393</v>
      </c>
      <c r="AS631" t="s">
        <v>2397</v>
      </c>
      <c r="AT631" t="str">
        <f t="shared" si="91"/>
        <v>Juncal - 1259 e/ Anatole France y O Higgins - Lanus Lanus Este</v>
      </c>
    </row>
    <row r="632" spans="1:46" ht="15.75" thickBot="1" x14ac:dyDescent="0.3">
      <c r="A632" s="47">
        <v>2</v>
      </c>
      <c r="B632" s="47" t="s">
        <v>1794</v>
      </c>
      <c r="C632" s="47" t="s">
        <v>2374</v>
      </c>
      <c r="D632" s="47" t="s">
        <v>1826</v>
      </c>
      <c r="E632" s="47" t="s">
        <v>94</v>
      </c>
      <c r="F632" s="47" t="s">
        <v>5371</v>
      </c>
      <c r="G632" s="47" t="s">
        <v>5372</v>
      </c>
      <c r="H632" s="47" t="s">
        <v>5373</v>
      </c>
      <c r="I632" s="47" t="s">
        <v>2475</v>
      </c>
      <c r="J632" s="47" t="s">
        <v>2564</v>
      </c>
      <c r="K632" s="47" t="s">
        <v>13553</v>
      </c>
      <c r="L632" s="47">
        <v>0.64352798461914063</v>
      </c>
      <c r="M632" s="47">
        <v>-34.711156199999998</v>
      </c>
      <c r="N632" s="47">
        <v>-58.355702899999997</v>
      </c>
      <c r="O632" s="47" t="s">
        <v>15736</v>
      </c>
      <c r="P632" s="47">
        <v>1</v>
      </c>
      <c r="Q632">
        <v>19</v>
      </c>
      <c r="S632" s="23" t="s">
        <v>2347</v>
      </c>
      <c r="T632" t="str">
        <f t="shared" si="85"/>
        <v>02</v>
      </c>
      <c r="V632" t="str">
        <f>+VLOOKUP(B632,MARCO!E:E,1,FALSE)</f>
        <v>Lanús</v>
      </c>
      <c r="W632" t="s">
        <v>134</v>
      </c>
      <c r="X632" t="s">
        <v>134</v>
      </c>
      <c r="Y632" t="str">
        <f t="shared" si="86"/>
        <v>R 2 - D 111 - 453 - 1886</v>
      </c>
      <c r="Z632" t="s">
        <v>20</v>
      </c>
      <c r="AA632" t="s">
        <v>2349</v>
      </c>
      <c r="AB632" t="s">
        <v>21</v>
      </c>
      <c r="AD632" t="str">
        <f t="shared" si="87"/>
        <v>Club Union Pora</v>
      </c>
      <c r="AE632" t="s">
        <v>22</v>
      </c>
      <c r="AF632" t="s">
        <v>23</v>
      </c>
      <c r="AG632" t="s">
        <v>26</v>
      </c>
      <c r="AH632" t="s">
        <v>2348</v>
      </c>
      <c r="AI632" s="13">
        <f t="shared" si="88"/>
        <v>19</v>
      </c>
      <c r="AJ632" s="13">
        <f t="shared" si="89"/>
        <v>1</v>
      </c>
      <c r="AK632" s="21">
        <v>1</v>
      </c>
      <c r="AM632" t="s">
        <v>2154</v>
      </c>
      <c r="AN632" t="str">
        <f t="shared" si="83"/>
        <v>R02</v>
      </c>
      <c r="AO632" s="20" t="str">
        <f t="shared" si="84"/>
        <v>FINES_R02</v>
      </c>
      <c r="AP632" s="25">
        <f t="shared" si="90"/>
        <v>0.64352798461914063</v>
      </c>
      <c r="AQ632" s="24" t="str">
        <f>+IFERROR(VLOOKUP(Y632,#REF!,2,FALSE),"-")</f>
        <v>-</v>
      </c>
      <c r="AR632" s="13" t="s">
        <v>2393</v>
      </c>
      <c r="AS632" t="s">
        <v>2398</v>
      </c>
      <c r="AT632" t="str">
        <f t="shared" si="91"/>
        <v>Posadas - 455 - Lanus Este Lanus Este</v>
      </c>
    </row>
    <row r="633" spans="1:46" ht="15.75" thickBot="1" x14ac:dyDescent="0.3">
      <c r="A633" s="47">
        <v>2</v>
      </c>
      <c r="B633" s="47" t="s">
        <v>1794</v>
      </c>
      <c r="C633" s="47" t="s">
        <v>2369</v>
      </c>
      <c r="D633" s="47" t="s">
        <v>1825</v>
      </c>
      <c r="E633" s="47" t="s">
        <v>91</v>
      </c>
      <c r="F633" s="47" t="s">
        <v>5375</v>
      </c>
      <c r="G633" s="47" t="s">
        <v>5376</v>
      </c>
      <c r="H633" s="47" t="s">
        <v>5377</v>
      </c>
      <c r="I633" s="47" t="s">
        <v>2475</v>
      </c>
      <c r="J633" s="47" t="s">
        <v>5376</v>
      </c>
      <c r="K633" s="47" t="s">
        <v>13554</v>
      </c>
      <c r="L633" s="47">
        <v>0.58138501644134521</v>
      </c>
      <c r="M633" s="47">
        <v>-34.725885011594002</v>
      </c>
      <c r="N633" s="47">
        <v>-58.413812973729001</v>
      </c>
      <c r="O633" s="47" t="s">
        <v>15737</v>
      </c>
      <c r="P633" s="47">
        <v>3</v>
      </c>
      <c r="Q633">
        <v>65</v>
      </c>
      <c r="S633" s="23" t="s">
        <v>2347</v>
      </c>
      <c r="T633" t="str">
        <f t="shared" si="85"/>
        <v>02</v>
      </c>
      <c r="V633" t="str">
        <f>+VLOOKUP(B633,MARCO!E:E,1,FALSE)</f>
        <v>Lanús</v>
      </c>
      <c r="W633" t="s">
        <v>134</v>
      </c>
      <c r="X633" t="s">
        <v>134</v>
      </c>
      <c r="Y633" t="str">
        <f t="shared" si="86"/>
        <v>R 2 - D 111 - 452 - 1815</v>
      </c>
      <c r="Z633" t="s">
        <v>20</v>
      </c>
      <c r="AA633" t="s">
        <v>2349</v>
      </c>
      <c r="AB633" t="s">
        <v>21</v>
      </c>
      <c r="AD633" t="str">
        <f t="shared" si="87"/>
        <v>Ong Por Siempre Eva</v>
      </c>
      <c r="AE633" t="s">
        <v>22</v>
      </c>
      <c r="AF633" t="s">
        <v>23</v>
      </c>
      <c r="AG633" t="s">
        <v>26</v>
      </c>
      <c r="AH633" t="s">
        <v>2348</v>
      </c>
      <c r="AI633" s="13">
        <f t="shared" si="88"/>
        <v>65</v>
      </c>
      <c r="AJ633" s="13">
        <f t="shared" si="89"/>
        <v>3</v>
      </c>
      <c r="AK633" s="21">
        <v>1</v>
      </c>
      <c r="AM633" t="s">
        <v>2154</v>
      </c>
      <c r="AN633" t="str">
        <f t="shared" si="83"/>
        <v>R02</v>
      </c>
      <c r="AO633" s="20" t="str">
        <f t="shared" si="84"/>
        <v>FINES_R02</v>
      </c>
      <c r="AP633" s="25">
        <f t="shared" si="90"/>
        <v>0.58138501644134521</v>
      </c>
      <c r="AQ633" s="24" t="str">
        <f>+IFERROR(VLOOKUP(Y633,#REF!,2,FALSE),"-")</f>
        <v>-</v>
      </c>
      <c r="AR633" s="13" t="s">
        <v>2393</v>
      </c>
      <c r="AS633" t="s">
        <v>2397</v>
      </c>
      <c r="AT633" t="str">
        <f t="shared" si="91"/>
        <v>Colon - 1411 e/ Gaboto y Taborda - Lanus Remedios De Escalada</v>
      </c>
    </row>
    <row r="634" spans="1:46" ht="15.75" thickBot="1" x14ac:dyDescent="0.3">
      <c r="A634" s="47">
        <v>2</v>
      </c>
      <c r="B634" s="47" t="s">
        <v>1794</v>
      </c>
      <c r="C634" s="47" t="s">
        <v>2369</v>
      </c>
      <c r="D634" s="47" t="s">
        <v>1825</v>
      </c>
      <c r="E634" s="47" t="s">
        <v>91</v>
      </c>
      <c r="F634" s="47" t="s">
        <v>5380</v>
      </c>
      <c r="G634" s="47" t="s">
        <v>5381</v>
      </c>
      <c r="H634" s="47" t="s">
        <v>5382</v>
      </c>
      <c r="I634" s="47" t="s">
        <v>2475</v>
      </c>
      <c r="J634" s="47" t="s">
        <v>5384</v>
      </c>
      <c r="K634" s="47" t="s">
        <v>13555</v>
      </c>
      <c r="L634" s="47">
        <v>0.31350690126419067</v>
      </c>
      <c r="M634" s="47">
        <v>-34.696141995814003</v>
      </c>
      <c r="N634" s="47">
        <v>-58.411134033655003</v>
      </c>
      <c r="O634" s="47" t="s">
        <v>15738</v>
      </c>
      <c r="P634" s="47">
        <v>1</v>
      </c>
      <c r="Q634">
        <v>15</v>
      </c>
      <c r="S634" s="23" t="s">
        <v>2347</v>
      </c>
      <c r="T634" t="str">
        <f t="shared" si="85"/>
        <v>02</v>
      </c>
      <c r="V634" t="str">
        <f>+VLOOKUP(B634,MARCO!E:E,1,FALSE)</f>
        <v>Lanús</v>
      </c>
      <c r="W634" t="s">
        <v>134</v>
      </c>
      <c r="X634" t="s">
        <v>134</v>
      </c>
      <c r="Y634" t="str">
        <f t="shared" si="86"/>
        <v>R 2 - D 111 - 452 - 3913</v>
      </c>
      <c r="Z634" t="s">
        <v>20</v>
      </c>
      <c r="AA634" t="s">
        <v>2349</v>
      </c>
      <c r="AB634" t="s">
        <v>21</v>
      </c>
      <c r="AD634" t="str">
        <f t="shared" si="87"/>
        <v>Biblioteca Ameghino</v>
      </c>
      <c r="AE634" t="s">
        <v>22</v>
      </c>
      <c r="AF634" t="s">
        <v>23</v>
      </c>
      <c r="AG634" t="s">
        <v>26</v>
      </c>
      <c r="AH634" t="s">
        <v>2348</v>
      </c>
      <c r="AI634" s="13">
        <f t="shared" si="88"/>
        <v>15</v>
      </c>
      <c r="AJ634" s="13">
        <f t="shared" si="89"/>
        <v>1</v>
      </c>
      <c r="AK634" s="21">
        <v>1</v>
      </c>
      <c r="AM634" t="s">
        <v>2154</v>
      </c>
      <c r="AN634" t="str">
        <f t="shared" si="83"/>
        <v>R02</v>
      </c>
      <c r="AO634" s="20" t="str">
        <f t="shared" si="84"/>
        <v>FINES_R02</v>
      </c>
      <c r="AP634" s="25">
        <f t="shared" si="90"/>
        <v>0.31350690126419067</v>
      </c>
      <c r="AQ634" s="24" t="str">
        <f>+IFERROR(VLOOKUP(Y634,#REF!,2,FALSE),"-")</f>
        <v>-</v>
      </c>
      <c r="AR634" s="13" t="s">
        <v>2393</v>
      </c>
      <c r="AS634" t="s">
        <v>2398</v>
      </c>
      <c r="AT634" t="str">
        <f t="shared" si="91"/>
        <v>Cnel. Warnes - 1523 e/ Canada y Enrique Fernandez - Lanus Lanus Oeste</v>
      </c>
    </row>
    <row r="635" spans="1:46" ht="15.75" thickBot="1" x14ac:dyDescent="0.3">
      <c r="A635" s="47">
        <v>2</v>
      </c>
      <c r="B635" s="47" t="s">
        <v>1794</v>
      </c>
      <c r="C635" s="47" t="s">
        <v>2369</v>
      </c>
      <c r="D635" s="47" t="s">
        <v>1825</v>
      </c>
      <c r="E635" s="47" t="s">
        <v>91</v>
      </c>
      <c r="F635" s="47" t="s">
        <v>5385</v>
      </c>
      <c r="G635" s="47" t="s">
        <v>5386</v>
      </c>
      <c r="H635" s="47" t="s">
        <v>5387</v>
      </c>
      <c r="I635" s="47" t="s">
        <v>2475</v>
      </c>
      <c r="J635" s="47" t="s">
        <v>5389</v>
      </c>
      <c r="K635" s="47" t="s">
        <v>13556</v>
      </c>
      <c r="L635" s="47">
        <v>0.44989770650863647</v>
      </c>
      <c r="M635" s="47">
        <v>-34.718550350000001</v>
      </c>
      <c r="N635" s="47">
        <v>-58.401831999999999</v>
      </c>
      <c r="O635" s="47" t="s">
        <v>15739</v>
      </c>
      <c r="P635" s="47">
        <v>2</v>
      </c>
      <c r="Q635">
        <v>31</v>
      </c>
      <c r="S635" s="23" t="s">
        <v>2347</v>
      </c>
      <c r="T635" t="str">
        <f t="shared" si="85"/>
        <v>02</v>
      </c>
      <c r="V635" t="str">
        <f>+VLOOKUP(B635,MARCO!E:E,1,FALSE)</f>
        <v>Lanús</v>
      </c>
      <c r="W635" t="s">
        <v>134</v>
      </c>
      <c r="X635" t="s">
        <v>134</v>
      </c>
      <c r="Y635" t="str">
        <f t="shared" si="86"/>
        <v>R 2 - D 111 - 452 - 0404</v>
      </c>
      <c r="Z635" t="s">
        <v>20</v>
      </c>
      <c r="AA635" t="s">
        <v>2349</v>
      </c>
      <c r="AB635" t="s">
        <v>21</v>
      </c>
      <c r="AD635" t="str">
        <f t="shared" si="87"/>
        <v>Villa Lob</v>
      </c>
      <c r="AE635" t="s">
        <v>22</v>
      </c>
      <c r="AF635" t="s">
        <v>23</v>
      </c>
      <c r="AG635" t="s">
        <v>26</v>
      </c>
      <c r="AH635" t="s">
        <v>2348</v>
      </c>
      <c r="AI635" s="13">
        <f t="shared" si="88"/>
        <v>31</v>
      </c>
      <c r="AJ635" s="13">
        <f t="shared" si="89"/>
        <v>2</v>
      </c>
      <c r="AK635" s="21">
        <v>1</v>
      </c>
      <c r="AM635" t="s">
        <v>2154</v>
      </c>
      <c r="AN635" t="str">
        <f t="shared" si="83"/>
        <v>R02</v>
      </c>
      <c r="AO635" s="20" t="str">
        <f t="shared" si="84"/>
        <v>FINES_R02</v>
      </c>
      <c r="AP635" s="25">
        <f t="shared" si="90"/>
        <v>0.44989770650863647</v>
      </c>
      <c r="AQ635" s="24" t="str">
        <f>+IFERROR(VLOOKUP(Y635,#REF!,2,FALSE),"-")</f>
        <v>-</v>
      </c>
      <c r="AR635" s="13" t="s">
        <v>2393</v>
      </c>
      <c r="AS635" t="s">
        <v>2398</v>
      </c>
      <c r="AT635" t="str">
        <f t="shared" si="91"/>
        <v>Saens PeÑa - 472 e/ Carlos Berg y Gral. Machain - Lanus Remedios De Escalada</v>
      </c>
    </row>
    <row r="636" spans="1:46" ht="15.75" thickBot="1" x14ac:dyDescent="0.3">
      <c r="A636" s="47">
        <v>2</v>
      </c>
      <c r="B636" s="47" t="s">
        <v>1794</v>
      </c>
      <c r="C636" s="47" t="s">
        <v>2369</v>
      </c>
      <c r="D636" s="47" t="s">
        <v>1825</v>
      </c>
      <c r="E636" s="47" t="s">
        <v>91</v>
      </c>
      <c r="F636" s="47" t="s">
        <v>5392</v>
      </c>
      <c r="G636" s="47" t="s">
        <v>5393</v>
      </c>
      <c r="H636" s="47" t="s">
        <v>5394</v>
      </c>
      <c r="I636" s="47" t="s">
        <v>2475</v>
      </c>
      <c r="J636" s="47" t="s">
        <v>5393</v>
      </c>
      <c r="K636" s="47" t="s">
        <v>13557</v>
      </c>
      <c r="L636" s="47">
        <v>0.25109466910362238</v>
      </c>
      <c r="M636" s="47">
        <v>-34.722288420760002</v>
      </c>
      <c r="N636" s="47">
        <v>-58.394800638032997</v>
      </c>
      <c r="O636" s="47" t="s">
        <v>15740</v>
      </c>
      <c r="P636" s="47">
        <v>2</v>
      </c>
      <c r="Q636">
        <v>20</v>
      </c>
      <c r="S636" s="23" t="s">
        <v>2347</v>
      </c>
      <c r="T636" t="str">
        <f t="shared" si="85"/>
        <v>02</v>
      </c>
      <c r="V636" t="str">
        <f>+VLOOKUP(B636,MARCO!E:E,1,FALSE)</f>
        <v>Lanús</v>
      </c>
      <c r="W636" t="s">
        <v>134</v>
      </c>
      <c r="X636" t="s">
        <v>134</v>
      </c>
      <c r="Y636" t="str">
        <f t="shared" si="86"/>
        <v>R 2 - D 111 - 452 - 4156</v>
      </c>
      <c r="Z636" t="s">
        <v>20</v>
      </c>
      <c r="AA636" t="s">
        <v>2349</v>
      </c>
      <c r="AB636" t="s">
        <v>21</v>
      </c>
      <c r="AD636" t="str">
        <f t="shared" si="87"/>
        <v>Iglesia Conexion</v>
      </c>
      <c r="AE636" t="s">
        <v>22</v>
      </c>
      <c r="AF636" t="s">
        <v>23</v>
      </c>
      <c r="AG636" t="s">
        <v>26</v>
      </c>
      <c r="AH636" t="s">
        <v>2348</v>
      </c>
      <c r="AI636" s="13">
        <f t="shared" si="88"/>
        <v>20</v>
      </c>
      <c r="AJ636" s="13">
        <f t="shared" si="89"/>
        <v>2</v>
      </c>
      <c r="AK636" s="21">
        <v>1</v>
      </c>
      <c r="AM636" t="s">
        <v>2154</v>
      </c>
      <c r="AN636" t="str">
        <f t="shared" si="83"/>
        <v>R02</v>
      </c>
      <c r="AO636" s="20" t="str">
        <f t="shared" si="84"/>
        <v>FINES_R02</v>
      </c>
      <c r="AP636" s="25">
        <f t="shared" si="90"/>
        <v>0.25109466910362238</v>
      </c>
      <c r="AQ636" s="24" t="str">
        <f>+IFERROR(VLOOKUP(Y636,#REF!,2,FALSE),"-")</f>
        <v>-</v>
      </c>
      <c r="AR636" s="13" t="s">
        <v>2393</v>
      </c>
      <c r="AS636" t="s">
        <v>2397</v>
      </c>
      <c r="AT636" t="str">
        <f t="shared" si="91"/>
        <v>Yrigoyen - 5869 e/ Raúl Scalabrini Ortiz y Dr. Luis A. Maspero - Lanus Lanus Oeste</v>
      </c>
    </row>
    <row r="637" spans="1:46" ht="15.75" thickBot="1" x14ac:dyDescent="0.3">
      <c r="A637" s="47">
        <v>2</v>
      </c>
      <c r="B637" s="47" t="s">
        <v>1794</v>
      </c>
      <c r="C637" s="47" t="s">
        <v>2369</v>
      </c>
      <c r="D637" s="47" t="s">
        <v>1825</v>
      </c>
      <c r="E637" s="47" t="s">
        <v>91</v>
      </c>
      <c r="F637" s="47" t="s">
        <v>5397</v>
      </c>
      <c r="G637" s="47" t="s">
        <v>5398</v>
      </c>
      <c r="H637" s="47" t="s">
        <v>5399</v>
      </c>
      <c r="I637" s="47" t="s">
        <v>2475</v>
      </c>
      <c r="J637" s="47" t="s">
        <v>5398</v>
      </c>
      <c r="K637" s="47" t="s">
        <v>13558</v>
      </c>
      <c r="L637" s="47">
        <v>0.5446622371673584</v>
      </c>
      <c r="M637" s="47">
        <v>-34.687377919763001</v>
      </c>
      <c r="N637" s="47">
        <v>-58.427764986840998</v>
      </c>
      <c r="O637" s="47" t="s">
        <v>15741</v>
      </c>
      <c r="P637" s="47">
        <v>1</v>
      </c>
      <c r="Q637">
        <v>19</v>
      </c>
      <c r="S637" s="23" t="s">
        <v>2347</v>
      </c>
      <c r="T637" t="str">
        <f t="shared" si="85"/>
        <v>02</v>
      </c>
      <c r="V637" t="str">
        <f>+VLOOKUP(B637,MARCO!E:E,1,FALSE)</f>
        <v>Lanús</v>
      </c>
      <c r="W637" t="s">
        <v>134</v>
      </c>
      <c r="X637" t="s">
        <v>134</v>
      </c>
      <c r="Y637" t="str">
        <f t="shared" si="86"/>
        <v>R 2 - D 111 - 452 - 4366</v>
      </c>
      <c r="Z637" t="s">
        <v>20</v>
      </c>
      <c r="AA637" t="s">
        <v>2349</v>
      </c>
      <c r="AB637" t="s">
        <v>21</v>
      </c>
      <c r="AD637" t="str">
        <f t="shared" si="87"/>
        <v>Centro Comunitario Asumir</v>
      </c>
      <c r="AE637" t="s">
        <v>22</v>
      </c>
      <c r="AF637" t="s">
        <v>23</v>
      </c>
      <c r="AG637" t="s">
        <v>26</v>
      </c>
      <c r="AH637" t="s">
        <v>2348</v>
      </c>
      <c r="AI637" s="13">
        <f t="shared" si="88"/>
        <v>19</v>
      </c>
      <c r="AJ637" s="13">
        <f t="shared" si="89"/>
        <v>1</v>
      </c>
      <c r="AK637" s="21">
        <v>1</v>
      </c>
      <c r="AM637" t="s">
        <v>2154</v>
      </c>
      <c r="AN637" t="str">
        <f t="shared" si="83"/>
        <v>R02</v>
      </c>
      <c r="AO637" s="20" t="str">
        <f t="shared" si="84"/>
        <v>FINES_R02</v>
      </c>
      <c r="AP637" s="25">
        <f t="shared" si="90"/>
        <v>0.5446622371673584</v>
      </c>
      <c r="AQ637" s="24" t="str">
        <f>+IFERROR(VLOOKUP(Y637,#REF!,2,FALSE),"-")</f>
        <v>-</v>
      </c>
      <c r="AR637" s="13" t="s">
        <v>2393</v>
      </c>
      <c r="AS637" t="s">
        <v>2397</v>
      </c>
      <c r="AT637" t="str">
        <f t="shared" si="91"/>
        <v>1° De Mayo - 5023 e/ Farrel y Boqueron - Lanus Villa Caraza</v>
      </c>
    </row>
    <row r="638" spans="1:46" ht="15.75" thickBot="1" x14ac:dyDescent="0.3">
      <c r="A638" s="47">
        <v>2</v>
      </c>
      <c r="B638" s="47" t="s">
        <v>1794</v>
      </c>
      <c r="C638" s="47" t="s">
        <v>2376</v>
      </c>
      <c r="D638" s="47" t="s">
        <v>1827</v>
      </c>
      <c r="E638" s="47" t="s">
        <v>445</v>
      </c>
      <c r="F638" s="47" t="s">
        <v>5407</v>
      </c>
      <c r="G638" s="47" t="s">
        <v>5408</v>
      </c>
      <c r="H638" s="47" t="s">
        <v>5409</v>
      </c>
      <c r="I638" s="47" t="s">
        <v>2475</v>
      </c>
      <c r="J638" s="47" t="s">
        <v>5411</v>
      </c>
      <c r="K638" s="47" t="s">
        <v>13559</v>
      </c>
      <c r="L638" s="47">
        <v>0.50466048717498779</v>
      </c>
      <c r="M638" s="47">
        <v>-34.722587528520002</v>
      </c>
      <c r="N638" s="47">
        <v>-58.379547463167</v>
      </c>
      <c r="O638" s="47" t="s">
        <v>15742</v>
      </c>
      <c r="P638" s="47">
        <v>1</v>
      </c>
      <c r="Q638">
        <v>21</v>
      </c>
      <c r="S638" s="23" t="s">
        <v>2347</v>
      </c>
      <c r="T638" t="str">
        <f t="shared" si="85"/>
        <v>02</v>
      </c>
      <c r="V638" t="str">
        <f>+VLOOKUP(B638,MARCO!E:E,1,FALSE)</f>
        <v>Lanús</v>
      </c>
      <c r="W638" t="s">
        <v>134</v>
      </c>
      <c r="X638" t="s">
        <v>134</v>
      </c>
      <c r="Y638" t="str">
        <f t="shared" si="86"/>
        <v>R 2 - D 111 - 454 - 4524</v>
      </c>
      <c r="Z638" t="s">
        <v>20</v>
      </c>
      <c r="AA638" t="s">
        <v>2349</v>
      </c>
      <c r="AB638" t="s">
        <v>21</v>
      </c>
      <c r="AD638" t="str">
        <f t="shared" si="87"/>
        <v>Club Social Y Deportivo Estrella De Lujan</v>
      </c>
      <c r="AE638" t="s">
        <v>22</v>
      </c>
      <c r="AF638" t="s">
        <v>23</v>
      </c>
      <c r="AG638" t="s">
        <v>26</v>
      </c>
      <c r="AH638" t="s">
        <v>2348</v>
      </c>
      <c r="AI638" s="13">
        <f t="shared" si="88"/>
        <v>21</v>
      </c>
      <c r="AJ638" s="13">
        <f t="shared" si="89"/>
        <v>1</v>
      </c>
      <c r="AK638" s="21">
        <v>1</v>
      </c>
      <c r="AM638" t="s">
        <v>2154</v>
      </c>
      <c r="AN638" t="str">
        <f t="shared" si="83"/>
        <v>R02</v>
      </c>
      <c r="AO638" s="20" t="str">
        <f t="shared" si="84"/>
        <v>FINES_R02</v>
      </c>
      <c r="AP638" s="25">
        <f t="shared" si="90"/>
        <v>0.50466048717498779</v>
      </c>
      <c r="AQ638" s="24" t="str">
        <f>+IFERROR(VLOOKUP(Y638,#REF!,2,FALSE),"-")</f>
        <v>-</v>
      </c>
      <c r="AR638" s="13" t="s">
        <v>2393</v>
      </c>
      <c r="AS638" t="s">
        <v>2398</v>
      </c>
      <c r="AT638" t="str">
        <f t="shared" si="91"/>
        <v>Beron De Astrada - 2605 - Lanus Lanus Este</v>
      </c>
    </row>
    <row r="639" spans="1:46" ht="15.75" thickBot="1" x14ac:dyDescent="0.3">
      <c r="A639" s="47">
        <v>2</v>
      </c>
      <c r="B639" s="47" t="s">
        <v>1794</v>
      </c>
      <c r="C639" s="47" t="s">
        <v>2376</v>
      </c>
      <c r="D639" s="47" t="s">
        <v>1827</v>
      </c>
      <c r="E639" s="47" t="s">
        <v>445</v>
      </c>
      <c r="F639" s="47" t="s">
        <v>5412</v>
      </c>
      <c r="G639" s="47" t="s">
        <v>5356</v>
      </c>
      <c r="H639" s="47" t="s">
        <v>5357</v>
      </c>
      <c r="I639" s="47" t="s">
        <v>2475</v>
      </c>
      <c r="J639" s="47" t="s">
        <v>5411</v>
      </c>
      <c r="K639" s="47" t="s">
        <v>15743</v>
      </c>
      <c r="L639" s="47">
        <v>0.14684043824672699</v>
      </c>
      <c r="M639" s="47">
        <v>-34.7130942</v>
      </c>
      <c r="N639" s="47">
        <v>-58.379305600000002</v>
      </c>
      <c r="O639" s="47" t="s">
        <v>15744</v>
      </c>
      <c r="P639" s="47">
        <v>1</v>
      </c>
      <c r="Q639">
        <v>19</v>
      </c>
      <c r="S639" s="23" t="s">
        <v>2347</v>
      </c>
      <c r="T639" t="str">
        <f t="shared" si="85"/>
        <v>02</v>
      </c>
      <c r="V639" t="str">
        <f>+VLOOKUP(B639,MARCO!E:E,1,FALSE)</f>
        <v>Lanús</v>
      </c>
      <c r="W639" t="s">
        <v>134</v>
      </c>
      <c r="X639" t="s">
        <v>134</v>
      </c>
      <c r="Y639" t="str">
        <f t="shared" si="86"/>
        <v>R 2 - D 111 - 454 - 1883</v>
      </c>
      <c r="Z639" t="s">
        <v>20</v>
      </c>
      <c r="AA639" t="s">
        <v>2349</v>
      </c>
      <c r="AB639" t="s">
        <v>21</v>
      </c>
      <c r="AD639" t="str">
        <f t="shared" si="87"/>
        <v>La Maquinita</v>
      </c>
      <c r="AE639" t="s">
        <v>22</v>
      </c>
      <c r="AF639" t="s">
        <v>23</v>
      </c>
      <c r="AG639" t="s">
        <v>26</v>
      </c>
      <c r="AH639" t="s">
        <v>2348</v>
      </c>
      <c r="AI639" s="13">
        <f t="shared" si="88"/>
        <v>19</v>
      </c>
      <c r="AJ639" s="13">
        <f t="shared" si="89"/>
        <v>1</v>
      </c>
      <c r="AK639" s="21">
        <v>1</v>
      </c>
      <c r="AM639" t="s">
        <v>2154</v>
      </c>
      <c r="AN639" t="str">
        <f t="shared" si="83"/>
        <v>R02</v>
      </c>
      <c r="AO639" s="20" t="str">
        <f t="shared" si="84"/>
        <v>FINES_R02</v>
      </c>
      <c r="AP639" s="25">
        <f t="shared" si="90"/>
        <v>0.14684043824672699</v>
      </c>
      <c r="AQ639" s="24" t="str">
        <f>+IFERROR(VLOOKUP(Y639,#REF!,2,FALSE),"-")</f>
        <v>-</v>
      </c>
      <c r="AR639" s="13" t="s">
        <v>2393</v>
      </c>
      <c r="AS639" t="s">
        <v>2398</v>
      </c>
      <c r="AT639" t="str">
        <f t="shared" si="91"/>
        <v>Raul Alfonsin Y Madariaga - Lanus Lanus Este</v>
      </c>
    </row>
    <row r="640" spans="1:46" ht="15.75" thickBot="1" x14ac:dyDescent="0.3">
      <c r="A640" s="47">
        <v>2</v>
      </c>
      <c r="B640" s="47" t="s">
        <v>1794</v>
      </c>
      <c r="C640" s="47" t="s">
        <v>2376</v>
      </c>
      <c r="D640" s="47" t="s">
        <v>1827</v>
      </c>
      <c r="E640" s="47" t="s">
        <v>445</v>
      </c>
      <c r="F640" s="47" t="s">
        <v>5414</v>
      </c>
      <c r="G640" s="47" t="s">
        <v>2939</v>
      </c>
      <c r="H640" s="47" t="s">
        <v>5415</v>
      </c>
      <c r="I640" s="47" t="s">
        <v>2475</v>
      </c>
      <c r="J640" s="47" t="s">
        <v>2491</v>
      </c>
      <c r="K640" s="47" t="s">
        <v>13560</v>
      </c>
      <c r="L640" s="47">
        <v>0.66442382335662842</v>
      </c>
      <c r="M640" s="47">
        <v>-34.729599461040998</v>
      </c>
      <c r="N640" s="47">
        <v>-58.349503260585003</v>
      </c>
      <c r="O640" s="47" t="s">
        <v>15745</v>
      </c>
      <c r="P640" s="47">
        <v>1</v>
      </c>
      <c r="Q640">
        <v>12</v>
      </c>
      <c r="S640" s="23" t="s">
        <v>2347</v>
      </c>
      <c r="T640" t="str">
        <f t="shared" si="85"/>
        <v>02</v>
      </c>
      <c r="V640" t="str">
        <f>+VLOOKUP(B640,MARCO!E:E,1,FALSE)</f>
        <v>Lanús</v>
      </c>
      <c r="W640" t="s">
        <v>134</v>
      </c>
      <c r="X640" t="s">
        <v>134</v>
      </c>
      <c r="Y640" t="str">
        <f t="shared" si="86"/>
        <v>R 2 - D 111 - 454 - 0230</v>
      </c>
      <c r="Z640" t="s">
        <v>20</v>
      </c>
      <c r="AA640" t="s">
        <v>2349</v>
      </c>
      <c r="AB640" t="s">
        <v>21</v>
      </c>
      <c r="AD640" t="str">
        <f t="shared" si="87"/>
        <v>Club Progreso</v>
      </c>
      <c r="AE640" t="s">
        <v>22</v>
      </c>
      <c r="AF640" t="s">
        <v>23</v>
      </c>
      <c r="AG640" t="s">
        <v>26</v>
      </c>
      <c r="AH640" t="s">
        <v>2348</v>
      </c>
      <c r="AI640" s="13">
        <f t="shared" si="88"/>
        <v>12</v>
      </c>
      <c r="AJ640" s="13">
        <f t="shared" si="89"/>
        <v>1</v>
      </c>
      <c r="AK640" s="21">
        <v>1</v>
      </c>
      <c r="AM640" t="s">
        <v>2154</v>
      </c>
      <c r="AN640" t="str">
        <f t="shared" si="83"/>
        <v>R02</v>
      </c>
      <c r="AO640" s="20" t="str">
        <f t="shared" si="84"/>
        <v>FINES_R02</v>
      </c>
      <c r="AP640" s="25">
        <f t="shared" si="90"/>
        <v>0.66442382335662842</v>
      </c>
      <c r="AQ640" s="24" t="str">
        <f>+IFERROR(VLOOKUP(Y640,#REF!,2,FALSE),"-")</f>
        <v>-</v>
      </c>
      <c r="AR640" s="13" t="s">
        <v>2393</v>
      </c>
      <c r="AS640" t="s">
        <v>2398</v>
      </c>
      <c r="AT640" t="str">
        <f t="shared" si="91"/>
        <v>Kloosterman - 1366 e/ Coronel Pringles y General Guido - Lanus Monte Chingolo</v>
      </c>
    </row>
    <row r="641" spans="1:46" ht="15.75" thickBot="1" x14ac:dyDescent="0.3">
      <c r="A641" s="47">
        <v>2</v>
      </c>
      <c r="B641" s="47" t="s">
        <v>1794</v>
      </c>
      <c r="C641" s="47" t="s">
        <v>2376</v>
      </c>
      <c r="D641" s="47" t="s">
        <v>1827</v>
      </c>
      <c r="E641" s="47" t="s">
        <v>445</v>
      </c>
      <c r="F641" s="47" t="s">
        <v>5417</v>
      </c>
      <c r="G641" s="47" t="s">
        <v>5418</v>
      </c>
      <c r="H641" s="47" t="s">
        <v>5419</v>
      </c>
      <c r="I641" s="47" t="s">
        <v>2475</v>
      </c>
      <c r="J641" s="47" t="s">
        <v>5418</v>
      </c>
      <c r="K641" s="47" t="s">
        <v>13561</v>
      </c>
      <c r="L641" s="47">
        <v>0.43621370196342468</v>
      </c>
      <c r="M641" s="47">
        <v>-34.719523901454998</v>
      </c>
      <c r="N641" s="47">
        <v>-58.365111936985002</v>
      </c>
      <c r="O641" s="47" t="s">
        <v>15746</v>
      </c>
      <c r="P641" s="47">
        <v>1</v>
      </c>
      <c r="Q641">
        <v>20</v>
      </c>
      <c r="S641" s="23" t="s">
        <v>2347</v>
      </c>
      <c r="T641" t="str">
        <f t="shared" si="85"/>
        <v>02</v>
      </c>
      <c r="V641" t="str">
        <f>+VLOOKUP(B641,MARCO!E:E,1,FALSE)</f>
        <v>Lanús</v>
      </c>
      <c r="W641" t="s">
        <v>134</v>
      </c>
      <c r="X641" t="s">
        <v>134</v>
      </c>
      <c r="Y641" t="str">
        <f t="shared" si="86"/>
        <v>R 2 - D 111 - 454 - 4624</v>
      </c>
      <c r="Z641" t="s">
        <v>20</v>
      </c>
      <c r="AA641" t="s">
        <v>2349</v>
      </c>
      <c r="AB641" t="s">
        <v>21</v>
      </c>
      <c r="AD641" t="str">
        <f t="shared" si="87"/>
        <v>Entre Todos Ong</v>
      </c>
      <c r="AE641" t="s">
        <v>22</v>
      </c>
      <c r="AF641" t="s">
        <v>23</v>
      </c>
      <c r="AG641" t="s">
        <v>26</v>
      </c>
      <c r="AH641" t="s">
        <v>2348</v>
      </c>
      <c r="AI641" s="13">
        <f t="shared" si="88"/>
        <v>20</v>
      </c>
      <c r="AJ641" s="13">
        <f t="shared" si="89"/>
        <v>1</v>
      </c>
      <c r="AK641" s="21">
        <v>1</v>
      </c>
      <c r="AM641" t="s">
        <v>2154</v>
      </c>
      <c r="AN641" t="str">
        <f t="shared" si="83"/>
        <v>R02</v>
      </c>
      <c r="AO641" s="20" t="str">
        <f t="shared" si="84"/>
        <v>FINES_R02</v>
      </c>
      <c r="AP641" s="25">
        <f t="shared" si="90"/>
        <v>0.43621370196342468</v>
      </c>
      <c r="AQ641" s="24" t="str">
        <f>+IFERROR(VLOOKUP(Y641,#REF!,2,FALSE),"-")</f>
        <v>-</v>
      </c>
      <c r="AR641" s="13" t="s">
        <v>2393</v>
      </c>
      <c r="AS641" t="s">
        <v>2398</v>
      </c>
      <c r="AT641" t="str">
        <f t="shared" si="91"/>
        <v>Eva Peron - 3168 - Lanus Monte Chingolo</v>
      </c>
    </row>
    <row r="642" spans="1:46" ht="15.75" thickBot="1" x14ac:dyDescent="0.3">
      <c r="A642" s="47">
        <v>2</v>
      </c>
      <c r="B642" s="47" t="s">
        <v>245</v>
      </c>
      <c r="C642" s="47" t="s">
        <v>2378</v>
      </c>
      <c r="D642" s="47" t="s">
        <v>270</v>
      </c>
      <c r="E642" s="47" t="s">
        <v>271</v>
      </c>
      <c r="F642" s="47" t="s">
        <v>5421</v>
      </c>
      <c r="G642" s="47" t="s">
        <v>5422</v>
      </c>
      <c r="H642" s="47" t="s">
        <v>5423</v>
      </c>
      <c r="I642" s="47" t="s">
        <v>2414</v>
      </c>
      <c r="J642" s="47"/>
      <c r="K642" s="47" t="s">
        <v>13562</v>
      </c>
      <c r="L642" s="47">
        <v>0.56153380870819092</v>
      </c>
      <c r="M642" s="47">
        <v>-34.650121994618999</v>
      </c>
      <c r="N642" s="47">
        <v>-58.345028394063</v>
      </c>
      <c r="O642" s="47" t="s">
        <v>15747</v>
      </c>
      <c r="P642" s="47">
        <v>4</v>
      </c>
      <c r="Q642">
        <v>89</v>
      </c>
      <c r="S642" s="23" t="s">
        <v>2347</v>
      </c>
      <c r="T642" t="str">
        <f t="shared" si="85"/>
        <v>02</v>
      </c>
      <c r="V642" t="str">
        <f>+VLOOKUP(B642,MARCO!E:E,1,FALSE)</f>
        <v>Avellaneda</v>
      </c>
      <c r="W642" t="s">
        <v>134</v>
      </c>
      <c r="X642" t="s">
        <v>134</v>
      </c>
      <c r="Y642" t="str">
        <f t="shared" si="86"/>
        <v>R 2 - D 5 - 451 - 4526</v>
      </c>
      <c r="Z642" t="s">
        <v>20</v>
      </c>
      <c r="AA642" t="s">
        <v>2349</v>
      </c>
      <c r="AB642" t="s">
        <v>21</v>
      </c>
      <c r="AD642" t="str">
        <f t="shared" si="87"/>
        <v>Ees N°22 Julieta Lantieri</v>
      </c>
      <c r="AE642" t="s">
        <v>22</v>
      </c>
      <c r="AF642" t="s">
        <v>23</v>
      </c>
      <c r="AG642" t="s">
        <v>26</v>
      </c>
      <c r="AH642" t="s">
        <v>2348</v>
      </c>
      <c r="AI642" s="13">
        <f t="shared" si="88"/>
        <v>89</v>
      </c>
      <c r="AJ642" s="13">
        <f t="shared" si="89"/>
        <v>4</v>
      </c>
      <c r="AK642" s="21">
        <v>1</v>
      </c>
      <c r="AM642" t="s">
        <v>2154</v>
      </c>
      <c r="AN642" t="str">
        <f t="shared" si="83"/>
        <v>R02</v>
      </c>
      <c r="AO642" s="20" t="str">
        <f t="shared" si="84"/>
        <v>FINES_R02</v>
      </c>
      <c r="AP642" s="25">
        <f t="shared" si="90"/>
        <v>0.56153380870819092</v>
      </c>
      <c r="AQ642" s="24" t="str">
        <f>+IFERROR(VLOOKUP(Y642,#REF!,2,FALSE),"-")</f>
        <v>-</v>
      </c>
      <c r="AR642" s="13" t="s">
        <v>2393</v>
      </c>
      <c r="AS642" t="s">
        <v>2397</v>
      </c>
      <c r="AT642" t="str">
        <f t="shared" si="91"/>
        <v>J. NuÑez - 1349 - Dock Sud Dock Sud</v>
      </c>
    </row>
    <row r="643" spans="1:46" ht="15.75" thickBot="1" x14ac:dyDescent="0.3">
      <c r="A643" s="47">
        <v>2</v>
      </c>
      <c r="B643" s="47" t="s">
        <v>245</v>
      </c>
      <c r="C643" s="47" t="s">
        <v>2486</v>
      </c>
      <c r="D643" s="47" t="s">
        <v>275</v>
      </c>
      <c r="E643" s="47" t="s">
        <v>276</v>
      </c>
      <c r="F643" s="47" t="s">
        <v>5425</v>
      </c>
      <c r="G643" s="47" t="s">
        <v>4891</v>
      </c>
      <c r="H643" s="47" t="s">
        <v>5426</v>
      </c>
      <c r="I643" s="47" t="s">
        <v>2414</v>
      </c>
      <c r="J643" s="47"/>
      <c r="K643" s="47" t="s">
        <v>13563</v>
      </c>
      <c r="L643" s="47">
        <v>0.21638114750385279</v>
      </c>
      <c r="M643" s="47">
        <v>-34.694960000000002</v>
      </c>
      <c r="N643" s="47">
        <v>-58.326979999999999</v>
      </c>
      <c r="O643" s="47" t="s">
        <v>15748</v>
      </c>
      <c r="P643" s="47">
        <v>1</v>
      </c>
      <c r="Q643">
        <v>17</v>
      </c>
      <c r="S643" s="23" t="s">
        <v>2347</v>
      </c>
      <c r="T643" t="str">
        <f t="shared" si="85"/>
        <v>02</v>
      </c>
      <c r="V643" t="str">
        <f>+VLOOKUP(B643,MARCO!E:E,1,FALSE)</f>
        <v>Avellaneda</v>
      </c>
      <c r="W643" t="s">
        <v>134</v>
      </c>
      <c r="X643" t="s">
        <v>134</v>
      </c>
      <c r="Y643" t="str">
        <f t="shared" si="86"/>
        <v>R 2 - D 5 - 457 - 2766</v>
      </c>
      <c r="Z643" t="s">
        <v>20</v>
      </c>
      <c r="AA643" t="s">
        <v>2349</v>
      </c>
      <c r="AB643" t="s">
        <v>21</v>
      </c>
      <c r="AD643" t="str">
        <f t="shared" si="87"/>
        <v>Utn</v>
      </c>
      <c r="AE643" t="s">
        <v>22</v>
      </c>
      <c r="AF643" t="s">
        <v>23</v>
      </c>
      <c r="AG643" t="s">
        <v>26</v>
      </c>
      <c r="AH643" t="s">
        <v>2348</v>
      </c>
      <c r="AI643" s="13">
        <f t="shared" si="88"/>
        <v>17</v>
      </c>
      <c r="AJ643" s="13">
        <f t="shared" si="89"/>
        <v>1</v>
      </c>
      <c r="AK643" s="21">
        <v>1</v>
      </c>
      <c r="AM643" t="s">
        <v>2154</v>
      </c>
      <c r="AN643" t="str">
        <f t="shared" ref="AN643:AN706" si="92">+IF(AM643="","",IF(AM643="FINES",CONCATENATE("R",IF(OR(T643="16",T643="21",T643="22",T643="23"),"16212223",IF(OR(T643="15",T643="17",T643="24",T643="25"),"15172425",T643))),IF(AM643="CEBAS","UNICO",IF(VALUE(T643)&lt;=11,"AMBA","INTERIOR"))))</f>
        <v>R02</v>
      </c>
      <c r="AO643" s="20" t="str">
        <f t="shared" ref="AO643:AO706" si="93">+IF(AM643="","-",CONCATENATE(AM643,"_",AN643))</f>
        <v>FINES_R02</v>
      </c>
      <c r="AP643" s="25">
        <f t="shared" si="90"/>
        <v>0.21638114750385279</v>
      </c>
      <c r="AQ643" s="24" t="str">
        <f>+IFERROR(VLOOKUP(Y643,#REF!,2,FALSE),"-")</f>
        <v>-</v>
      </c>
      <c r="AR643" s="13" t="s">
        <v>2393</v>
      </c>
      <c r="AS643" t="s">
        <v>2397</v>
      </c>
      <c r="AT643" t="str">
        <f t="shared" si="91"/>
        <v>Ramon Franco - 5050 - Villa Dominico</v>
      </c>
    </row>
    <row r="644" spans="1:46" ht="15.75" thickBot="1" x14ac:dyDescent="0.3">
      <c r="A644" s="47">
        <v>2</v>
      </c>
      <c r="B644" s="47" t="s">
        <v>245</v>
      </c>
      <c r="C644" s="47" t="s">
        <v>2486</v>
      </c>
      <c r="D644" s="47" t="s">
        <v>275</v>
      </c>
      <c r="E644" s="47" t="s">
        <v>276</v>
      </c>
      <c r="F644" s="47" t="s">
        <v>5428</v>
      </c>
      <c r="G644" s="47" t="s">
        <v>5429</v>
      </c>
      <c r="H644" s="47" t="s">
        <v>5430</v>
      </c>
      <c r="I644" s="47" t="s">
        <v>2414</v>
      </c>
      <c r="J644" s="47"/>
      <c r="K644" s="47" t="s">
        <v>13564</v>
      </c>
      <c r="L644" s="47">
        <v>0.30550029873847961</v>
      </c>
      <c r="M644" s="47">
        <v>-34.692691781828103</v>
      </c>
      <c r="N644" s="47">
        <v>-58.365000427507098</v>
      </c>
      <c r="O644" s="47" t="s">
        <v>15749</v>
      </c>
      <c r="P644" s="47">
        <v>1</v>
      </c>
      <c r="Q644">
        <v>16</v>
      </c>
      <c r="S644" s="23" t="s">
        <v>2347</v>
      </c>
      <c r="T644" t="str">
        <f t="shared" ref="T644:T707" si="94">+CONCATENATE(IF(A644&lt;10,"0",""),A644)</f>
        <v>02</v>
      </c>
      <c r="V644" t="str">
        <f>+VLOOKUP(B644,MARCO!E:E,1,FALSE)</f>
        <v>Avellaneda</v>
      </c>
      <c r="W644" t="s">
        <v>134</v>
      </c>
      <c r="X644" t="s">
        <v>134</v>
      </c>
      <c r="Y644" t="str">
        <f t="shared" ref="Y644:Y707" si="95">+F644</f>
        <v>R 2 - D 5 - 457 - 2767</v>
      </c>
      <c r="Z644" t="s">
        <v>20</v>
      </c>
      <c r="AA644" t="s">
        <v>2349</v>
      </c>
      <c r="AB644" t="s">
        <v>21</v>
      </c>
      <c r="AD644" t="str">
        <f t="shared" ref="AD644:AD707" si="96">+G644</f>
        <v>Escuela Primaria De Adultos Nº 702</v>
      </c>
      <c r="AE644" t="s">
        <v>22</v>
      </c>
      <c r="AF644" t="s">
        <v>23</v>
      </c>
      <c r="AG644" t="s">
        <v>26</v>
      </c>
      <c r="AH644" t="s">
        <v>2348</v>
      </c>
      <c r="AI644" s="13">
        <f t="shared" ref="AI644:AI707" si="97">+Q644</f>
        <v>16</v>
      </c>
      <c r="AJ644" s="13">
        <f t="shared" ref="AJ644:AJ707" si="98">+P644</f>
        <v>1</v>
      </c>
      <c r="AK644" s="21">
        <v>1</v>
      </c>
      <c r="AM644" t="s">
        <v>2154</v>
      </c>
      <c r="AN644" t="str">
        <f t="shared" si="92"/>
        <v>R02</v>
      </c>
      <c r="AO644" s="20" t="str">
        <f t="shared" si="93"/>
        <v>FINES_R02</v>
      </c>
      <c r="AP644" s="25">
        <f t="shared" ref="AP644:AP707" si="99">+L644</f>
        <v>0.30550029873847961</v>
      </c>
      <c r="AQ644" s="24" t="str">
        <f>+IFERROR(VLOOKUP(Y644,#REF!,2,FALSE),"-")</f>
        <v>-</v>
      </c>
      <c r="AR644" s="13" t="s">
        <v>2393</v>
      </c>
      <c r="AS644" t="s">
        <v>2398</v>
      </c>
      <c r="AT644" t="str">
        <f t="shared" ref="AT644:AT707" si="100">+H644</f>
        <v>Salta - 1769 - Avellaneda Gerli</v>
      </c>
    </row>
    <row r="645" spans="1:46" ht="15.75" thickBot="1" x14ac:dyDescent="0.3">
      <c r="A645" s="47">
        <v>2</v>
      </c>
      <c r="B645" s="47" t="s">
        <v>245</v>
      </c>
      <c r="C645" s="47" t="s">
        <v>5433</v>
      </c>
      <c r="D645" s="47" t="s">
        <v>277</v>
      </c>
      <c r="E645" s="47" t="s">
        <v>278</v>
      </c>
      <c r="F645" s="47" t="s">
        <v>5434</v>
      </c>
      <c r="G645" s="47" t="s">
        <v>5435</v>
      </c>
      <c r="H645" s="47" t="s">
        <v>5436</v>
      </c>
      <c r="I645" s="47" t="s">
        <v>2414</v>
      </c>
      <c r="J645" s="47"/>
      <c r="K645" s="47" t="s">
        <v>13565</v>
      </c>
      <c r="L645" s="47">
        <v>0.63328564167022705</v>
      </c>
      <c r="M645" s="47">
        <v>-34.6847858</v>
      </c>
      <c r="N645" s="47">
        <v>-58.323923700000002</v>
      </c>
      <c r="O645" s="47" t="s">
        <v>15750</v>
      </c>
      <c r="P645" s="47">
        <v>1</v>
      </c>
      <c r="Q645">
        <v>18</v>
      </c>
      <c r="S645" s="23" t="s">
        <v>2347</v>
      </c>
      <c r="T645" t="str">
        <f t="shared" si="94"/>
        <v>02</v>
      </c>
      <c r="V645" t="str">
        <f>+VLOOKUP(B645,MARCO!E:E,1,FALSE)</f>
        <v>Avellaneda</v>
      </c>
      <c r="W645" t="s">
        <v>134</v>
      </c>
      <c r="X645" t="s">
        <v>134</v>
      </c>
      <c r="Y645" t="str">
        <f t="shared" si="95"/>
        <v>R 2 - D 5 - 458 - 3266</v>
      </c>
      <c r="Z645" t="s">
        <v>20</v>
      </c>
      <c r="AA645" t="s">
        <v>2349</v>
      </c>
      <c r="AB645" t="s">
        <v>21</v>
      </c>
      <c r="AD645" t="str">
        <f t="shared" si="96"/>
        <v>Centro Comunitario Eva Peron</v>
      </c>
      <c r="AE645" t="s">
        <v>22</v>
      </c>
      <c r="AF645" t="s">
        <v>23</v>
      </c>
      <c r="AG645" t="s">
        <v>26</v>
      </c>
      <c r="AH645" t="s">
        <v>2348</v>
      </c>
      <c r="AI645" s="13">
        <f t="shared" si="97"/>
        <v>18</v>
      </c>
      <c r="AJ645" s="13">
        <f t="shared" si="98"/>
        <v>1</v>
      </c>
      <c r="AK645" s="21">
        <v>1</v>
      </c>
      <c r="AM645" t="s">
        <v>2154</v>
      </c>
      <c r="AN645" t="str">
        <f t="shared" si="92"/>
        <v>R02</v>
      </c>
      <c r="AO645" s="20" t="str">
        <f t="shared" si="93"/>
        <v>FINES_R02</v>
      </c>
      <c r="AP645" s="25">
        <f t="shared" si="99"/>
        <v>0.63328564167022705</v>
      </c>
      <c r="AQ645" s="24" t="str">
        <f>+IFERROR(VLOOKUP(Y645,#REF!,2,FALSE),"-")</f>
        <v>-</v>
      </c>
      <c r="AR645" s="13" t="s">
        <v>2393</v>
      </c>
      <c r="AS645" t="s">
        <v>2397</v>
      </c>
      <c r="AT645" t="str">
        <f t="shared" si="100"/>
        <v>Chivilcoy - 846 - Villa Dominico</v>
      </c>
    </row>
    <row r="646" spans="1:46" ht="15.75" thickBot="1" x14ac:dyDescent="0.3">
      <c r="A646" s="47">
        <v>2</v>
      </c>
      <c r="B646" s="47" t="s">
        <v>245</v>
      </c>
      <c r="C646" s="47" t="s">
        <v>2378</v>
      </c>
      <c r="D646" s="47" t="s">
        <v>270</v>
      </c>
      <c r="E646" s="47" t="s">
        <v>271</v>
      </c>
      <c r="F646" s="47" t="s">
        <v>5439</v>
      </c>
      <c r="G646" s="47" t="s">
        <v>5440</v>
      </c>
      <c r="H646" s="47" t="s">
        <v>5441</v>
      </c>
      <c r="I646" s="47" t="s">
        <v>2414</v>
      </c>
      <c r="J646" s="47"/>
      <c r="K646" s="47" t="s">
        <v>13566</v>
      </c>
      <c r="L646" s="47">
        <v>0.87721520662307739</v>
      </c>
      <c r="M646" s="47">
        <v>-34.644813800000001</v>
      </c>
      <c r="N646" s="47">
        <v>-58.354115</v>
      </c>
      <c r="O646" s="47" t="s">
        <v>15751</v>
      </c>
      <c r="P646" s="47">
        <v>1</v>
      </c>
      <c r="Q646">
        <v>15</v>
      </c>
      <c r="S646" s="23" t="s">
        <v>2347</v>
      </c>
      <c r="T646" t="str">
        <f t="shared" si="94"/>
        <v>02</v>
      </c>
      <c r="V646" t="str">
        <f>+VLOOKUP(B646,MARCO!E:E,1,FALSE)</f>
        <v>Avellaneda</v>
      </c>
      <c r="W646" t="s">
        <v>134</v>
      </c>
      <c r="X646" t="s">
        <v>134</v>
      </c>
      <c r="Y646" t="str">
        <f t="shared" si="95"/>
        <v>R 2 - D 5 - 451 - 3128</v>
      </c>
      <c r="Z646" t="s">
        <v>20</v>
      </c>
      <c r="AA646" t="s">
        <v>2349</v>
      </c>
      <c r="AB646" t="s">
        <v>21</v>
      </c>
      <c r="AD646" t="str">
        <f t="shared" si="96"/>
        <v>FundaciÓn Isla Maciel</v>
      </c>
      <c r="AE646" t="s">
        <v>22</v>
      </c>
      <c r="AF646" t="s">
        <v>23</v>
      </c>
      <c r="AG646" t="s">
        <v>26</v>
      </c>
      <c r="AH646" t="s">
        <v>2348</v>
      </c>
      <c r="AI646" s="13">
        <f t="shared" si="97"/>
        <v>15</v>
      </c>
      <c r="AJ646" s="13">
        <f t="shared" si="98"/>
        <v>1</v>
      </c>
      <c r="AK646" s="21">
        <v>1</v>
      </c>
      <c r="AM646" t="s">
        <v>2154</v>
      </c>
      <c r="AN646" t="str">
        <f t="shared" si="92"/>
        <v>R02</v>
      </c>
      <c r="AO646" s="20" t="str">
        <f t="shared" si="93"/>
        <v>FINES_R02</v>
      </c>
      <c r="AP646" s="25">
        <f t="shared" si="99"/>
        <v>0.87721520662307739</v>
      </c>
      <c r="AQ646" s="24" t="str">
        <f>+IFERROR(VLOOKUP(Y646,#REF!,2,FALSE),"-")</f>
        <v>-</v>
      </c>
      <c r="AR646" s="13" t="s">
        <v>2393</v>
      </c>
      <c r="AS646" t="s">
        <v>2398</v>
      </c>
      <c r="AT646" t="str">
        <f t="shared" si="100"/>
        <v>Pasaje Los Aromos - Sin Números E/ Rivas Y Vieytes - SIN NUMERO - Dock Sud Isla Maciel</v>
      </c>
    </row>
    <row r="647" spans="1:46" ht="15.75" thickBot="1" x14ac:dyDescent="0.3">
      <c r="A647" s="47">
        <v>2</v>
      </c>
      <c r="B647" s="47" t="s">
        <v>245</v>
      </c>
      <c r="C647" s="47" t="s">
        <v>2486</v>
      </c>
      <c r="D647" s="47" t="s">
        <v>275</v>
      </c>
      <c r="E647" s="47" t="s">
        <v>276</v>
      </c>
      <c r="F647" s="47" t="s">
        <v>5443</v>
      </c>
      <c r="G647" s="47" t="s">
        <v>2180</v>
      </c>
      <c r="H647" s="47" t="s">
        <v>5444</v>
      </c>
      <c r="I647" s="47" t="s">
        <v>2414</v>
      </c>
      <c r="J647" s="47"/>
      <c r="K647" s="47" t="s">
        <v>13567</v>
      </c>
      <c r="L647" s="47">
        <v>0.48585599660873408</v>
      </c>
      <c r="M647" s="47">
        <v>-34.686506199999997</v>
      </c>
      <c r="N647" s="47">
        <v>-58.329307300000004</v>
      </c>
      <c r="O647" s="47" t="s">
        <v>15752</v>
      </c>
      <c r="P647" s="47">
        <v>1</v>
      </c>
      <c r="Q647">
        <v>16</v>
      </c>
      <c r="S647" s="23" t="s">
        <v>2347</v>
      </c>
      <c r="T647" t="str">
        <f t="shared" si="94"/>
        <v>02</v>
      </c>
      <c r="V647" t="str">
        <f>+VLOOKUP(B647,MARCO!E:E,1,FALSE)</f>
        <v>Avellaneda</v>
      </c>
      <c r="W647" t="s">
        <v>134</v>
      </c>
      <c r="X647" t="s">
        <v>134</v>
      </c>
      <c r="Y647" t="str">
        <f t="shared" si="95"/>
        <v>R 2 - D 5 - 457 - 3837</v>
      </c>
      <c r="Z647" t="s">
        <v>20</v>
      </c>
      <c r="AA647" t="s">
        <v>2349</v>
      </c>
      <c r="AB647" t="s">
        <v>21</v>
      </c>
      <c r="AD647" t="str">
        <f t="shared" si="96"/>
        <v>Centro Cultural Washington</v>
      </c>
      <c r="AE647" t="s">
        <v>22</v>
      </c>
      <c r="AF647" t="s">
        <v>23</v>
      </c>
      <c r="AG647" t="s">
        <v>26</v>
      </c>
      <c r="AH647" t="s">
        <v>2348</v>
      </c>
      <c r="AI647" s="13">
        <f t="shared" si="97"/>
        <v>16</v>
      </c>
      <c r="AJ647" s="13">
        <f t="shared" si="98"/>
        <v>1</v>
      </c>
      <c r="AK647" s="21">
        <v>1</v>
      </c>
      <c r="AM647" t="s">
        <v>2154</v>
      </c>
      <c r="AN647" t="str">
        <f t="shared" si="92"/>
        <v>R02</v>
      </c>
      <c r="AO647" s="20" t="str">
        <f t="shared" si="93"/>
        <v>FINES_R02</v>
      </c>
      <c r="AP647" s="25">
        <f t="shared" si="99"/>
        <v>0.48585599660873408</v>
      </c>
      <c r="AQ647" s="24" t="str">
        <f>+IFERROR(VLOOKUP(Y647,#REF!,2,FALSE),"-")</f>
        <v>-</v>
      </c>
      <c r="AR647" s="13" t="s">
        <v>2393</v>
      </c>
      <c r="AS647" t="s">
        <v>2398</v>
      </c>
      <c r="AT647" t="str">
        <f t="shared" si="100"/>
        <v>Washington - 11501 - Wilde Wilde Este</v>
      </c>
    </row>
    <row r="648" spans="1:46" ht="15.75" thickBot="1" x14ac:dyDescent="0.3">
      <c r="A648" s="47">
        <v>2</v>
      </c>
      <c r="B648" s="47" t="s">
        <v>245</v>
      </c>
      <c r="C648" s="47" t="s">
        <v>5433</v>
      </c>
      <c r="D648" s="47" t="s">
        <v>277</v>
      </c>
      <c r="E648" s="47" t="s">
        <v>278</v>
      </c>
      <c r="F648" s="47" t="s">
        <v>5448</v>
      </c>
      <c r="G648" s="47" t="s">
        <v>5449</v>
      </c>
      <c r="H648" s="47" t="s">
        <v>5450</v>
      </c>
      <c r="I648" s="47" t="s">
        <v>2475</v>
      </c>
      <c r="J648" s="47" t="s">
        <v>3557</v>
      </c>
      <c r="K648" s="47" t="s">
        <v>13568</v>
      </c>
      <c r="L648" s="47">
        <v>0.64206379652023315</v>
      </c>
      <c r="M648" s="47">
        <v>-34.705529014908002</v>
      </c>
      <c r="N648" s="47">
        <v>-58.346937959244002</v>
      </c>
      <c r="O648" s="47" t="s">
        <v>15753</v>
      </c>
      <c r="P648" s="47">
        <v>3</v>
      </c>
      <c r="Q648">
        <v>55</v>
      </c>
      <c r="S648" s="23" t="s">
        <v>2347</v>
      </c>
      <c r="T648" t="str">
        <f t="shared" si="94"/>
        <v>02</v>
      </c>
      <c r="V648" t="str">
        <f>+VLOOKUP(B648,MARCO!E:E,1,FALSE)</f>
        <v>Avellaneda</v>
      </c>
      <c r="W648" t="s">
        <v>134</v>
      </c>
      <c r="X648" t="s">
        <v>134</v>
      </c>
      <c r="Y648" t="str">
        <f t="shared" si="95"/>
        <v>R 2 - D 5 - 458 - 0500</v>
      </c>
      <c r="Z648" t="s">
        <v>20</v>
      </c>
      <c r="AA648" t="s">
        <v>2349</v>
      </c>
      <c r="AB648" t="s">
        <v>21</v>
      </c>
      <c r="AD648" t="str">
        <f t="shared" si="96"/>
        <v>Centro Juvenil "hilda Cabrera"</v>
      </c>
      <c r="AE648" t="s">
        <v>22</v>
      </c>
      <c r="AF648" t="s">
        <v>23</v>
      </c>
      <c r="AG648" t="s">
        <v>26</v>
      </c>
      <c r="AH648" t="s">
        <v>2348</v>
      </c>
      <c r="AI648" s="13">
        <f t="shared" si="97"/>
        <v>55</v>
      </c>
      <c r="AJ648" s="13">
        <f t="shared" si="98"/>
        <v>3</v>
      </c>
      <c r="AK648" s="21">
        <v>1</v>
      </c>
      <c r="AM648" t="s">
        <v>2154</v>
      </c>
      <c r="AN648" t="str">
        <f t="shared" si="92"/>
        <v>R02</v>
      </c>
      <c r="AO648" s="20" t="str">
        <f t="shared" si="93"/>
        <v>FINES_R02</v>
      </c>
      <c r="AP648" s="25">
        <f t="shared" si="99"/>
        <v>0.64206379652023315</v>
      </c>
      <c r="AQ648" s="24" t="str">
        <f>+IFERROR(VLOOKUP(Y648,#REF!,2,FALSE),"-")</f>
        <v>-</v>
      </c>
      <c r="AR648" s="13" t="s">
        <v>2393</v>
      </c>
      <c r="AS648" t="s">
        <v>2397</v>
      </c>
      <c r="AT648" t="str">
        <f t="shared" si="100"/>
        <v>De La Serna - 4693 e/ Posadas - Avellaneda Villa Corina</v>
      </c>
    </row>
    <row r="649" spans="1:46" ht="15.75" thickBot="1" x14ac:dyDescent="0.3">
      <c r="A649" s="47">
        <v>2</v>
      </c>
      <c r="B649" s="47" t="s">
        <v>245</v>
      </c>
      <c r="C649" s="47" t="s">
        <v>5433</v>
      </c>
      <c r="D649" s="47" t="s">
        <v>277</v>
      </c>
      <c r="E649" s="47" t="s">
        <v>278</v>
      </c>
      <c r="F649" s="47" t="s">
        <v>5452</v>
      </c>
      <c r="G649" s="47" t="s">
        <v>5453</v>
      </c>
      <c r="H649" s="47" t="s">
        <v>5454</v>
      </c>
      <c r="I649" s="47" t="s">
        <v>2475</v>
      </c>
      <c r="J649" s="47" t="s">
        <v>5456</v>
      </c>
      <c r="K649" s="47" t="s">
        <v>13569</v>
      </c>
      <c r="L649" s="47">
        <v>0.37856251001358032</v>
      </c>
      <c r="M649" s="47">
        <v>-34.677897000000002</v>
      </c>
      <c r="N649" s="47">
        <v>-58.346839199999998</v>
      </c>
      <c r="O649" s="47" t="s">
        <v>15754</v>
      </c>
      <c r="P649" s="47">
        <v>3</v>
      </c>
      <c r="Q649">
        <v>68</v>
      </c>
      <c r="S649" s="23" t="s">
        <v>2347</v>
      </c>
      <c r="T649" t="str">
        <f t="shared" si="94"/>
        <v>02</v>
      </c>
      <c r="V649" t="str">
        <f>+VLOOKUP(B649,MARCO!E:E,1,FALSE)</f>
        <v>Avellaneda</v>
      </c>
      <c r="W649" t="s">
        <v>134</v>
      </c>
      <c r="X649" t="s">
        <v>134</v>
      </c>
      <c r="Y649" t="str">
        <f t="shared" si="95"/>
        <v>R 2 - D 5 - 458 - 0520</v>
      </c>
      <c r="Z649" t="s">
        <v>20</v>
      </c>
      <c r="AA649" t="s">
        <v>2349</v>
      </c>
      <c r="AB649" t="s">
        <v>21</v>
      </c>
      <c r="AD649" t="str">
        <f t="shared" si="96"/>
        <v>Ateneo "cristina Conduccion"</v>
      </c>
      <c r="AE649" t="s">
        <v>22</v>
      </c>
      <c r="AF649" t="s">
        <v>23</v>
      </c>
      <c r="AG649" t="s">
        <v>26</v>
      </c>
      <c r="AH649" t="s">
        <v>2348</v>
      </c>
      <c r="AI649" s="13">
        <f t="shared" si="97"/>
        <v>68</v>
      </c>
      <c r="AJ649" s="13">
        <f t="shared" si="98"/>
        <v>3</v>
      </c>
      <c r="AK649" s="21">
        <v>1</v>
      </c>
      <c r="AM649" t="s">
        <v>2154</v>
      </c>
      <c r="AN649" t="str">
        <f t="shared" si="92"/>
        <v>R02</v>
      </c>
      <c r="AO649" s="20" t="str">
        <f t="shared" si="93"/>
        <v>FINES_R02</v>
      </c>
      <c r="AP649" s="25">
        <f t="shared" si="99"/>
        <v>0.37856251001358032</v>
      </c>
      <c r="AQ649" s="24" t="str">
        <f>+IFERROR(VLOOKUP(Y649,#REF!,2,FALSE),"-")</f>
        <v>-</v>
      </c>
      <c r="AR649" s="13" t="s">
        <v>2393</v>
      </c>
      <c r="AS649" t="s">
        <v>2398</v>
      </c>
      <c r="AT649" t="str">
        <f t="shared" si="100"/>
        <v>Av. Mitre - 2780 - Sarandi Centro</v>
      </c>
    </row>
    <row r="650" spans="1:46" ht="15.75" thickBot="1" x14ac:dyDescent="0.3">
      <c r="A650" s="47">
        <v>2</v>
      </c>
      <c r="B650" s="47" t="s">
        <v>245</v>
      </c>
      <c r="C650" s="47" t="s">
        <v>5433</v>
      </c>
      <c r="D650" s="47" t="s">
        <v>277</v>
      </c>
      <c r="E650" s="47" t="s">
        <v>278</v>
      </c>
      <c r="F650" s="47" t="s">
        <v>5458</v>
      </c>
      <c r="G650" s="47" t="s">
        <v>2187</v>
      </c>
      <c r="H650" s="47" t="s">
        <v>5459</v>
      </c>
      <c r="I650" s="47" t="s">
        <v>2475</v>
      </c>
      <c r="J650" s="47" t="s">
        <v>5461</v>
      </c>
      <c r="K650" s="47" t="s">
        <v>13570</v>
      </c>
      <c r="L650" s="47">
        <v>0.55096161365509033</v>
      </c>
      <c r="M650" s="47">
        <v>-34.654044900000002</v>
      </c>
      <c r="N650" s="47">
        <v>-58.343839899999999</v>
      </c>
      <c r="O650" s="47" t="s">
        <v>15755</v>
      </c>
      <c r="P650" s="47">
        <v>1</v>
      </c>
      <c r="Q650">
        <v>30</v>
      </c>
      <c r="S650" s="23" t="s">
        <v>2347</v>
      </c>
      <c r="T650" t="str">
        <f t="shared" si="94"/>
        <v>02</v>
      </c>
      <c r="V650" t="str">
        <f>+VLOOKUP(B650,MARCO!E:E,1,FALSE)</f>
        <v>Avellaneda</v>
      </c>
      <c r="W650" t="s">
        <v>134</v>
      </c>
      <c r="X650" t="s">
        <v>134</v>
      </c>
      <c r="Y650" t="str">
        <f t="shared" si="95"/>
        <v>R 2 - D 5 - 458 - 1326</v>
      </c>
      <c r="Z650" t="s">
        <v>20</v>
      </c>
      <c r="AA650" t="s">
        <v>2349</v>
      </c>
      <c r="AB650" t="s">
        <v>21</v>
      </c>
      <c r="AD650" t="str">
        <f t="shared" si="96"/>
        <v>Polo Productivo Dock Sud</v>
      </c>
      <c r="AE650" t="s">
        <v>22</v>
      </c>
      <c r="AF650" t="s">
        <v>23</v>
      </c>
      <c r="AG650" t="s">
        <v>26</v>
      </c>
      <c r="AH650" t="s">
        <v>2348</v>
      </c>
      <c r="AI650" s="13">
        <f t="shared" si="97"/>
        <v>30</v>
      </c>
      <c r="AJ650" s="13">
        <f t="shared" si="98"/>
        <v>1</v>
      </c>
      <c r="AK650" s="21">
        <v>1</v>
      </c>
      <c r="AM650" t="s">
        <v>2154</v>
      </c>
      <c r="AN650" t="str">
        <f t="shared" si="92"/>
        <v>R02</v>
      </c>
      <c r="AO650" s="20" t="str">
        <f t="shared" si="93"/>
        <v>FINES_R02</v>
      </c>
      <c r="AP650" s="25">
        <f t="shared" si="99"/>
        <v>0.55096161365509033</v>
      </c>
      <c r="AQ650" s="24" t="str">
        <f>+IFERROR(VLOOKUP(Y650,#REF!,2,FALSE),"-")</f>
        <v>-</v>
      </c>
      <c r="AR650" s="13" t="s">
        <v>2393</v>
      </c>
      <c r="AS650" t="s">
        <v>2398</v>
      </c>
      <c r="AT650" t="str">
        <f t="shared" si="100"/>
        <v>Debenedetti - 1686 - Dock Sud Dock Sud</v>
      </c>
    </row>
    <row r="651" spans="1:46" ht="15.75" thickBot="1" x14ac:dyDescent="0.3">
      <c r="A651" s="47">
        <v>2</v>
      </c>
      <c r="B651" s="47" t="s">
        <v>245</v>
      </c>
      <c r="C651" s="47" t="s">
        <v>5433</v>
      </c>
      <c r="D651" s="47" t="s">
        <v>277</v>
      </c>
      <c r="E651" s="47" t="s">
        <v>278</v>
      </c>
      <c r="F651" s="47" t="s">
        <v>5462</v>
      </c>
      <c r="G651" s="47" t="s">
        <v>2188</v>
      </c>
      <c r="H651" s="47" t="s">
        <v>5463</v>
      </c>
      <c r="I651" s="47" t="s">
        <v>2475</v>
      </c>
      <c r="J651" s="47"/>
      <c r="K651" s="47" t="s">
        <v>13571</v>
      </c>
      <c r="L651" s="47">
        <v>0.38117542862892151</v>
      </c>
      <c r="M651" s="47">
        <v>-34.687103412490004</v>
      </c>
      <c r="N651" s="47">
        <v>-58.333569741601003</v>
      </c>
      <c r="O651" s="47" t="s">
        <v>15756</v>
      </c>
      <c r="P651" s="47">
        <v>1</v>
      </c>
      <c r="Q651">
        <v>26</v>
      </c>
      <c r="S651" s="23" t="s">
        <v>2347</v>
      </c>
      <c r="T651" t="str">
        <f t="shared" si="94"/>
        <v>02</v>
      </c>
      <c r="V651" t="str">
        <f>+VLOOKUP(B651,MARCO!E:E,1,FALSE)</f>
        <v>Avellaneda</v>
      </c>
      <c r="W651" t="s">
        <v>134</v>
      </c>
      <c r="X651" t="s">
        <v>134</v>
      </c>
      <c r="Y651" t="str">
        <f t="shared" si="95"/>
        <v>R 2 - D 5 - 458 - 1327</v>
      </c>
      <c r="Z651" t="s">
        <v>20</v>
      </c>
      <c r="AA651" t="s">
        <v>2349</v>
      </c>
      <c r="AB651" t="s">
        <v>21</v>
      </c>
      <c r="AD651" t="str">
        <f t="shared" si="96"/>
        <v>Polo Textil Mandarinas</v>
      </c>
      <c r="AE651" t="s">
        <v>22</v>
      </c>
      <c r="AF651" t="s">
        <v>23</v>
      </c>
      <c r="AG651" t="s">
        <v>26</v>
      </c>
      <c r="AH651" t="s">
        <v>2348</v>
      </c>
      <c r="AI651" s="13">
        <f t="shared" si="97"/>
        <v>26</v>
      </c>
      <c r="AJ651" s="13">
        <f t="shared" si="98"/>
        <v>1</v>
      </c>
      <c r="AK651" s="21">
        <v>1</v>
      </c>
      <c r="AM651" t="s">
        <v>2154</v>
      </c>
      <c r="AN651" t="str">
        <f t="shared" si="92"/>
        <v>R02</v>
      </c>
      <c r="AO651" s="20" t="str">
        <f t="shared" si="93"/>
        <v>FINES_R02</v>
      </c>
      <c r="AP651" s="25">
        <f t="shared" si="99"/>
        <v>0.38117542862892151</v>
      </c>
      <c r="AQ651" s="24" t="str">
        <f>+IFERROR(VLOOKUP(Y651,#REF!,2,FALSE),"-")</f>
        <v>-</v>
      </c>
      <c r="AR651" s="13" t="s">
        <v>2393</v>
      </c>
      <c r="AS651" t="s">
        <v>2397</v>
      </c>
      <c r="AT651" t="str">
        <f t="shared" si="100"/>
        <v>Beasley - 236 - Villa Dominico</v>
      </c>
    </row>
    <row r="652" spans="1:46" ht="15.75" thickBot="1" x14ac:dyDescent="0.3">
      <c r="A652" s="47">
        <v>2</v>
      </c>
      <c r="B652" s="47" t="s">
        <v>245</v>
      </c>
      <c r="C652" s="47" t="s">
        <v>5433</v>
      </c>
      <c r="D652" s="47" t="s">
        <v>277</v>
      </c>
      <c r="E652" s="47" t="s">
        <v>278</v>
      </c>
      <c r="F652" s="47" t="s">
        <v>5465</v>
      </c>
      <c r="G652" s="47" t="s">
        <v>2190</v>
      </c>
      <c r="H652" s="47" t="s">
        <v>5466</v>
      </c>
      <c r="I652" s="47" t="s">
        <v>2475</v>
      </c>
      <c r="J652" s="47" t="s">
        <v>3557</v>
      </c>
      <c r="K652" s="47" t="s">
        <v>13572</v>
      </c>
      <c r="L652" s="47">
        <v>0.1919676810503006</v>
      </c>
      <c r="M652" s="47">
        <v>-34.665379399999999</v>
      </c>
      <c r="N652" s="47">
        <v>-58.358981900000003</v>
      </c>
      <c r="O652" s="47" t="s">
        <v>15757</v>
      </c>
      <c r="P652" s="47">
        <v>2</v>
      </c>
      <c r="Q652">
        <v>57</v>
      </c>
      <c r="S652" s="23" t="s">
        <v>2347</v>
      </c>
      <c r="T652" t="str">
        <f t="shared" si="94"/>
        <v>02</v>
      </c>
      <c r="V652" t="str">
        <f>+VLOOKUP(B652,MARCO!E:E,1,FALSE)</f>
        <v>Avellaneda</v>
      </c>
      <c r="W652" t="s">
        <v>134</v>
      </c>
      <c r="X652" t="s">
        <v>134</v>
      </c>
      <c r="Y652" t="str">
        <f t="shared" si="95"/>
        <v>R 2 - D 5 - 458 - 0499</v>
      </c>
      <c r="Z652" t="s">
        <v>20</v>
      </c>
      <c r="AA652" t="s">
        <v>2349</v>
      </c>
      <c r="AB652" t="s">
        <v>21</v>
      </c>
      <c r="AD652" t="str">
        <f t="shared" si="96"/>
        <v>Suteba Avellaneda</v>
      </c>
      <c r="AE652" t="s">
        <v>22</v>
      </c>
      <c r="AF652" t="s">
        <v>23</v>
      </c>
      <c r="AG652" t="s">
        <v>26</v>
      </c>
      <c r="AH652" t="s">
        <v>2348</v>
      </c>
      <c r="AI652" s="13">
        <f t="shared" si="97"/>
        <v>57</v>
      </c>
      <c r="AJ652" s="13">
        <f t="shared" si="98"/>
        <v>2</v>
      </c>
      <c r="AK652" s="21">
        <v>1</v>
      </c>
      <c r="AM652" t="s">
        <v>2154</v>
      </c>
      <c r="AN652" t="str">
        <f t="shared" si="92"/>
        <v>R02</v>
      </c>
      <c r="AO652" s="20" t="str">
        <f t="shared" si="93"/>
        <v>FINES_R02</v>
      </c>
      <c r="AP652" s="25">
        <f t="shared" si="99"/>
        <v>0.1919676810503006</v>
      </c>
      <c r="AQ652" s="24" t="str">
        <f>+IFERROR(VLOOKUP(Y652,#REF!,2,FALSE),"-")</f>
        <v>-</v>
      </c>
      <c r="AR652" s="13" t="s">
        <v>2393</v>
      </c>
      <c r="AS652" t="s">
        <v>2398</v>
      </c>
      <c r="AT652" t="str">
        <f t="shared" si="100"/>
        <v>Mitre - 1340 e/ Olavarria y Castelli - Avellaneda Centro Avellaneda Centro</v>
      </c>
    </row>
    <row r="653" spans="1:46" ht="15.75" thickBot="1" x14ac:dyDescent="0.3">
      <c r="A653" s="47">
        <v>2</v>
      </c>
      <c r="B653" s="47" t="s">
        <v>245</v>
      </c>
      <c r="C653" s="47" t="s">
        <v>5433</v>
      </c>
      <c r="D653" s="47" t="s">
        <v>277</v>
      </c>
      <c r="E653" s="47" t="s">
        <v>278</v>
      </c>
      <c r="F653" s="47" t="s">
        <v>5468</v>
      </c>
      <c r="G653" s="47" t="s">
        <v>2189</v>
      </c>
      <c r="H653" s="47" t="s">
        <v>5469</v>
      </c>
      <c r="I653" s="47" t="s">
        <v>2475</v>
      </c>
      <c r="J653" s="47" t="s">
        <v>5461</v>
      </c>
      <c r="K653" s="47" t="s">
        <v>13573</v>
      </c>
      <c r="L653" s="47">
        <v>0.76353108882904053</v>
      </c>
      <c r="M653" s="47">
        <v>-34.706364299999997</v>
      </c>
      <c r="N653" s="47">
        <v>-58.349053599999998</v>
      </c>
      <c r="O653" s="47" t="s">
        <v>15758</v>
      </c>
      <c r="P653" s="47">
        <v>1</v>
      </c>
      <c r="Q653">
        <v>18</v>
      </c>
      <c r="S653" s="23" t="s">
        <v>2347</v>
      </c>
      <c r="T653" t="str">
        <f t="shared" si="94"/>
        <v>02</v>
      </c>
      <c r="V653" t="str">
        <f>+VLOOKUP(B653,MARCO!E:E,1,FALSE)</f>
        <v>Avellaneda</v>
      </c>
      <c r="W653" t="s">
        <v>134</v>
      </c>
      <c r="X653" t="s">
        <v>134</v>
      </c>
      <c r="Y653" t="str">
        <f t="shared" si="95"/>
        <v>R 2 - D 5 - 458 - 2790</v>
      </c>
      <c r="Z653" t="s">
        <v>20</v>
      </c>
      <c r="AA653" t="s">
        <v>2349</v>
      </c>
      <c r="AB653" t="s">
        <v>21</v>
      </c>
      <c r="AD653" t="str">
        <f t="shared" si="96"/>
        <v>Soc. De Fom. Pico</v>
      </c>
      <c r="AE653" t="s">
        <v>22</v>
      </c>
      <c r="AF653" t="s">
        <v>23</v>
      </c>
      <c r="AG653" t="s">
        <v>26</v>
      </c>
      <c r="AH653" t="s">
        <v>2348</v>
      </c>
      <c r="AI653" s="13">
        <f t="shared" si="97"/>
        <v>18</v>
      </c>
      <c r="AJ653" s="13">
        <f t="shared" si="98"/>
        <v>1</v>
      </c>
      <c r="AK653" s="21">
        <v>1</v>
      </c>
      <c r="AM653" t="s">
        <v>2154</v>
      </c>
      <c r="AN653" t="str">
        <f t="shared" si="92"/>
        <v>R02</v>
      </c>
      <c r="AO653" s="20" t="str">
        <f t="shared" si="93"/>
        <v>FINES_R02</v>
      </c>
      <c r="AP653" s="25">
        <f t="shared" si="99"/>
        <v>0.76353108882904053</v>
      </c>
      <c r="AQ653" s="24" t="str">
        <f>+IFERROR(VLOOKUP(Y653,#REF!,2,FALSE),"-")</f>
        <v>-</v>
      </c>
      <c r="AR653" s="13" t="s">
        <v>2393</v>
      </c>
      <c r="AS653" t="s">
        <v>2397</v>
      </c>
      <c r="AT653" t="str">
        <f t="shared" si="100"/>
        <v>Posadas - 1653 - Villa Dominico</v>
      </c>
    </row>
    <row r="654" spans="1:46" ht="15.75" thickBot="1" x14ac:dyDescent="0.3">
      <c r="A654" s="47">
        <v>2</v>
      </c>
      <c r="B654" s="47" t="s">
        <v>245</v>
      </c>
      <c r="C654" s="47" t="s">
        <v>5433</v>
      </c>
      <c r="D654" s="47" t="s">
        <v>277</v>
      </c>
      <c r="E654" s="47" t="s">
        <v>278</v>
      </c>
      <c r="F654" s="47" t="s">
        <v>5471</v>
      </c>
      <c r="G654" s="47" t="s">
        <v>5472</v>
      </c>
      <c r="H654" s="47" t="s">
        <v>5473</v>
      </c>
      <c r="I654" s="47" t="s">
        <v>2475</v>
      </c>
      <c r="J654" s="47" t="s">
        <v>5461</v>
      </c>
      <c r="K654" s="47" t="s">
        <v>13574</v>
      </c>
      <c r="L654" s="47">
        <v>0.49646422266960138</v>
      </c>
      <c r="M654" s="47">
        <v>-34.654154499999997</v>
      </c>
      <c r="N654" s="47">
        <v>-58.346451299999998</v>
      </c>
      <c r="O654" s="47" t="s">
        <v>15759</v>
      </c>
      <c r="P654" s="47">
        <v>1</v>
      </c>
      <c r="Q654">
        <v>18</v>
      </c>
      <c r="S654" s="23" t="s">
        <v>2347</v>
      </c>
      <c r="T654" t="str">
        <f t="shared" si="94"/>
        <v>02</v>
      </c>
      <c r="V654" t="str">
        <f>+VLOOKUP(B654,MARCO!E:E,1,FALSE)</f>
        <v>Avellaneda</v>
      </c>
      <c r="W654" t="s">
        <v>134</v>
      </c>
      <c r="X654" t="s">
        <v>134</v>
      </c>
      <c r="Y654" t="str">
        <f t="shared" si="95"/>
        <v>R 2 - D 5 - 458 - 0513</v>
      </c>
      <c r="Z654" t="s">
        <v>20</v>
      </c>
      <c r="AA654" t="s">
        <v>2349</v>
      </c>
      <c r="AB654" t="s">
        <v>21</v>
      </c>
      <c r="AD654" t="str">
        <f t="shared" si="96"/>
        <v>Centro Comunitario Arco Iris</v>
      </c>
      <c r="AE654" t="s">
        <v>22</v>
      </c>
      <c r="AF654" t="s">
        <v>23</v>
      </c>
      <c r="AG654" t="s">
        <v>26</v>
      </c>
      <c r="AH654" t="s">
        <v>2348</v>
      </c>
      <c r="AI654" s="13">
        <f t="shared" si="97"/>
        <v>18</v>
      </c>
      <c r="AJ654" s="13">
        <f t="shared" si="98"/>
        <v>1</v>
      </c>
      <c r="AK654" s="21">
        <v>1</v>
      </c>
      <c r="AM654" t="s">
        <v>2154</v>
      </c>
      <c r="AN654" t="str">
        <f t="shared" si="92"/>
        <v>R02</v>
      </c>
      <c r="AO654" s="20" t="str">
        <f t="shared" si="93"/>
        <v>FINES_R02</v>
      </c>
      <c r="AP654" s="25">
        <f t="shared" si="99"/>
        <v>0.49646422266960138</v>
      </c>
      <c r="AQ654" s="24" t="str">
        <f>+IFERROR(VLOOKUP(Y654,#REF!,2,FALSE),"-")</f>
        <v>-</v>
      </c>
      <c r="AR654" s="13" t="s">
        <v>2393</v>
      </c>
      <c r="AS654" t="s">
        <v>2397</v>
      </c>
      <c r="AT654" t="str">
        <f t="shared" si="100"/>
        <v>Ayola Y Campana S/n Dock Sud - Dock Sud Dock Sud</v>
      </c>
    </row>
    <row r="655" spans="1:46" ht="15.75" thickBot="1" x14ac:dyDescent="0.3">
      <c r="A655" s="47">
        <v>2</v>
      </c>
      <c r="B655" s="47" t="s">
        <v>245</v>
      </c>
      <c r="C655" s="47" t="s">
        <v>5433</v>
      </c>
      <c r="D655" s="47" t="s">
        <v>277</v>
      </c>
      <c r="E655" s="47" t="s">
        <v>278</v>
      </c>
      <c r="F655" s="47" t="s">
        <v>5475</v>
      </c>
      <c r="G655" s="47" t="s">
        <v>5476</v>
      </c>
      <c r="H655" s="47" t="s">
        <v>5477</v>
      </c>
      <c r="I655" s="47" t="s">
        <v>2475</v>
      </c>
      <c r="J655" s="47" t="s">
        <v>5456</v>
      </c>
      <c r="K655" s="47" t="s">
        <v>13575</v>
      </c>
      <c r="L655" s="47">
        <v>0.94096297025680542</v>
      </c>
      <c r="M655" s="47">
        <v>-34.652900833125003</v>
      </c>
      <c r="N655" s="47">
        <v>-58.360817695580998</v>
      </c>
      <c r="O655" s="47" t="s">
        <v>15760</v>
      </c>
      <c r="P655" s="47">
        <v>3</v>
      </c>
      <c r="Q655">
        <v>47</v>
      </c>
      <c r="S655" s="23" t="s">
        <v>2347</v>
      </c>
      <c r="T655" t="str">
        <f t="shared" si="94"/>
        <v>02</v>
      </c>
      <c r="V655" t="str">
        <f>+VLOOKUP(B655,MARCO!E:E,1,FALSE)</f>
        <v>Avellaneda</v>
      </c>
      <c r="W655" t="s">
        <v>134</v>
      </c>
      <c r="X655" t="s">
        <v>134</v>
      </c>
      <c r="Y655" t="str">
        <f t="shared" si="95"/>
        <v>R 2 - D 5 - 458 - 0501</v>
      </c>
      <c r="Z655" t="s">
        <v>20</v>
      </c>
      <c r="AA655" t="s">
        <v>2349</v>
      </c>
      <c r="AB655" t="s">
        <v>21</v>
      </c>
      <c r="AD655" t="str">
        <f t="shared" si="96"/>
        <v>Sociedad De Fomento Florentino Ameghino</v>
      </c>
      <c r="AE655" t="s">
        <v>22</v>
      </c>
      <c r="AF655" t="s">
        <v>23</v>
      </c>
      <c r="AG655" t="s">
        <v>26</v>
      </c>
      <c r="AH655" t="s">
        <v>2348</v>
      </c>
      <c r="AI655" s="13">
        <f t="shared" si="97"/>
        <v>47</v>
      </c>
      <c r="AJ655" s="13">
        <f t="shared" si="98"/>
        <v>3</v>
      </c>
      <c r="AK655" s="21">
        <v>1</v>
      </c>
      <c r="AM655" t="s">
        <v>2154</v>
      </c>
      <c r="AN655" t="str">
        <f t="shared" si="92"/>
        <v>R02</v>
      </c>
      <c r="AO655" s="20" t="str">
        <f t="shared" si="93"/>
        <v>FINES_R02</v>
      </c>
      <c r="AP655" s="25">
        <f t="shared" si="99"/>
        <v>0.94096297025680542</v>
      </c>
      <c r="AQ655" s="24" t="str">
        <f>+IFERROR(VLOOKUP(Y655,#REF!,2,FALSE),"-")</f>
        <v>-</v>
      </c>
      <c r="AR655" s="13" t="s">
        <v>2393</v>
      </c>
      <c r="AS655" t="s">
        <v>2397</v>
      </c>
      <c r="AT655" t="str">
        <f t="shared" si="100"/>
        <v>Calle 25 - 851 e/ Vicente Lopez - Avellaneda Centro Avellaneda Centro</v>
      </c>
    </row>
    <row r="656" spans="1:46" ht="15.75" thickBot="1" x14ac:dyDescent="0.3">
      <c r="A656" s="47">
        <v>2</v>
      </c>
      <c r="B656" s="47" t="s">
        <v>245</v>
      </c>
      <c r="C656" s="47" t="s">
        <v>5433</v>
      </c>
      <c r="D656" s="47" t="s">
        <v>277</v>
      </c>
      <c r="E656" s="47" t="s">
        <v>278</v>
      </c>
      <c r="F656" s="47" t="s">
        <v>5479</v>
      </c>
      <c r="G656" s="47" t="s">
        <v>5480</v>
      </c>
      <c r="H656" s="47" t="s">
        <v>5481</v>
      </c>
      <c r="I656" s="47" t="s">
        <v>2475</v>
      </c>
      <c r="J656" s="47" t="s">
        <v>5483</v>
      </c>
      <c r="K656" s="47" t="s">
        <v>13576</v>
      </c>
      <c r="L656" s="47">
        <v>0.24224609136581421</v>
      </c>
      <c r="M656" s="47">
        <v>-34.680980699999999</v>
      </c>
      <c r="N656" s="47">
        <v>-58.3582812</v>
      </c>
      <c r="O656" s="47" t="s">
        <v>15761</v>
      </c>
      <c r="P656" s="47">
        <v>2</v>
      </c>
      <c r="Q656">
        <v>35</v>
      </c>
      <c r="S656" s="23" t="s">
        <v>2347</v>
      </c>
      <c r="T656" t="str">
        <f t="shared" si="94"/>
        <v>02</v>
      </c>
      <c r="V656" t="str">
        <f>+VLOOKUP(B656,MARCO!E:E,1,FALSE)</f>
        <v>Avellaneda</v>
      </c>
      <c r="W656" t="s">
        <v>134</v>
      </c>
      <c r="X656" t="s">
        <v>134</v>
      </c>
      <c r="Y656" t="str">
        <f t="shared" si="95"/>
        <v>R 2 - D 5 - 458 - 3278</v>
      </c>
      <c r="Z656" t="s">
        <v>20</v>
      </c>
      <c r="AA656" t="s">
        <v>2349</v>
      </c>
      <c r="AB656" t="s">
        <v>21</v>
      </c>
      <c r="AD656" t="str">
        <f t="shared" si="96"/>
        <v>Hospital Peron</v>
      </c>
      <c r="AE656" t="s">
        <v>22</v>
      </c>
      <c r="AF656" t="s">
        <v>23</v>
      </c>
      <c r="AG656" t="s">
        <v>26</v>
      </c>
      <c r="AH656" t="s">
        <v>2348</v>
      </c>
      <c r="AI656" s="13">
        <f t="shared" si="97"/>
        <v>35</v>
      </c>
      <c r="AJ656" s="13">
        <f t="shared" si="98"/>
        <v>2</v>
      </c>
      <c r="AK656" s="21">
        <v>1</v>
      </c>
      <c r="AM656" t="s">
        <v>2154</v>
      </c>
      <c r="AN656" t="str">
        <f t="shared" si="92"/>
        <v>R02</v>
      </c>
      <c r="AO656" s="20" t="str">
        <f t="shared" si="93"/>
        <v>FINES_R02</v>
      </c>
      <c r="AP656" s="25">
        <f t="shared" si="99"/>
        <v>0.24224609136581421</v>
      </c>
      <c r="AQ656" s="24" t="str">
        <f>+IFERROR(VLOOKUP(Y656,#REF!,2,FALSE),"-")</f>
        <v>-</v>
      </c>
      <c r="AR656" s="13" t="s">
        <v>2393</v>
      </c>
      <c r="AS656" t="s">
        <v>2398</v>
      </c>
      <c r="AT656" t="str">
        <f t="shared" si="100"/>
        <v>Anatole France - 773 - Sarandi Centro</v>
      </c>
    </row>
    <row r="657" spans="1:46" ht="15.75" thickBot="1" x14ac:dyDescent="0.3">
      <c r="A657" s="47">
        <v>2</v>
      </c>
      <c r="B657" s="47" t="s">
        <v>245</v>
      </c>
      <c r="C657" s="47" t="s">
        <v>5433</v>
      </c>
      <c r="D657" s="47" t="s">
        <v>277</v>
      </c>
      <c r="E657" s="47" t="s">
        <v>278</v>
      </c>
      <c r="F657" s="47" t="s">
        <v>5484</v>
      </c>
      <c r="G657" s="47" t="s">
        <v>2177</v>
      </c>
      <c r="H657" s="47" t="s">
        <v>5485</v>
      </c>
      <c r="I657" s="47" t="s">
        <v>2475</v>
      </c>
      <c r="J657" s="47" t="s">
        <v>5447</v>
      </c>
      <c r="K657" s="47" t="s">
        <v>13577</v>
      </c>
      <c r="L657" s="47">
        <v>0.47918406128883362</v>
      </c>
      <c r="M657" s="47">
        <v>-34.708791499999997</v>
      </c>
      <c r="N657" s="47">
        <v>-58.3248599</v>
      </c>
      <c r="O657" s="47" t="s">
        <v>15762</v>
      </c>
      <c r="P657" s="47">
        <v>5</v>
      </c>
      <c r="Q657">
        <v>122</v>
      </c>
      <c r="S657" s="23" t="s">
        <v>2347</v>
      </c>
      <c r="T657" t="str">
        <f t="shared" si="94"/>
        <v>02</v>
      </c>
      <c r="V657" t="str">
        <f>+VLOOKUP(B657,MARCO!E:E,1,FALSE)</f>
        <v>Avellaneda</v>
      </c>
      <c r="W657" t="s">
        <v>134</v>
      </c>
      <c r="X657" t="s">
        <v>134</v>
      </c>
      <c r="Y657" t="str">
        <f t="shared" si="95"/>
        <v>R 2 - D 5 - 458 - 3932</v>
      </c>
      <c r="Z657" t="s">
        <v>20</v>
      </c>
      <c r="AA657" t="s">
        <v>2349</v>
      </c>
      <c r="AB657" t="s">
        <v>21</v>
      </c>
      <c r="AD657" t="str">
        <f t="shared" si="96"/>
        <v>Centro Aime Paine</v>
      </c>
      <c r="AE657" t="s">
        <v>22</v>
      </c>
      <c r="AF657" t="s">
        <v>23</v>
      </c>
      <c r="AG657" t="s">
        <v>26</v>
      </c>
      <c r="AH657" t="s">
        <v>2348</v>
      </c>
      <c r="AI657" s="13">
        <f t="shared" si="97"/>
        <v>122</v>
      </c>
      <c r="AJ657" s="13">
        <f t="shared" si="98"/>
        <v>5</v>
      </c>
      <c r="AK657" s="21">
        <v>1</v>
      </c>
      <c r="AM657" t="s">
        <v>2154</v>
      </c>
      <c r="AN657" t="str">
        <f t="shared" si="92"/>
        <v>R02</v>
      </c>
      <c r="AO657" s="20" t="str">
        <f t="shared" si="93"/>
        <v>FINES_R02</v>
      </c>
      <c r="AP657" s="25">
        <f t="shared" si="99"/>
        <v>0.47918406128883362</v>
      </c>
      <c r="AQ657" s="24" t="str">
        <f>+IFERROR(VLOOKUP(Y657,#REF!,2,FALSE),"-")</f>
        <v>-</v>
      </c>
      <c r="AR657" s="13" t="s">
        <v>2393</v>
      </c>
      <c r="AS657" t="s">
        <v>2398</v>
      </c>
      <c r="AT657" t="str">
        <f t="shared" si="100"/>
        <v>Pje Carlino - 6243 e/ Jose Hernandez y Onsari - Wilde Wilde Este</v>
      </c>
    </row>
    <row r="658" spans="1:46" ht="15.75" thickBot="1" x14ac:dyDescent="0.3">
      <c r="A658" s="47">
        <v>2</v>
      </c>
      <c r="B658" s="47" t="s">
        <v>245</v>
      </c>
      <c r="C658" s="47" t="s">
        <v>5433</v>
      </c>
      <c r="D658" s="47" t="s">
        <v>277</v>
      </c>
      <c r="E658" s="47" t="s">
        <v>278</v>
      </c>
      <c r="F658" s="47" t="s">
        <v>5487</v>
      </c>
      <c r="G658" s="47" t="s">
        <v>5488</v>
      </c>
      <c r="H658" s="47" t="s">
        <v>5489</v>
      </c>
      <c r="I658" s="47" t="s">
        <v>2475</v>
      </c>
      <c r="J658" s="47" t="s">
        <v>5447</v>
      </c>
      <c r="K658" s="47" t="s">
        <v>13578</v>
      </c>
      <c r="L658" s="47">
        <v>0.78001505136489868</v>
      </c>
      <c r="M658" s="47">
        <v>-34.703102700000002</v>
      </c>
      <c r="N658" s="47">
        <v>-58.350664399999999</v>
      </c>
      <c r="O658" s="47" t="s">
        <v>15763</v>
      </c>
      <c r="P658" s="47">
        <v>1</v>
      </c>
      <c r="Q658">
        <v>19</v>
      </c>
      <c r="S658" s="23" t="s">
        <v>2347</v>
      </c>
      <c r="T658" t="str">
        <f t="shared" si="94"/>
        <v>02</v>
      </c>
      <c r="V658" t="str">
        <f>+VLOOKUP(B658,MARCO!E:E,1,FALSE)</f>
        <v>Avellaneda</v>
      </c>
      <c r="W658" t="s">
        <v>134</v>
      </c>
      <c r="X658" t="s">
        <v>134</v>
      </c>
      <c r="Y658" t="str">
        <f t="shared" si="95"/>
        <v>R 2 - D 5 - 458 - 3284</v>
      </c>
      <c r="Z658" t="s">
        <v>20</v>
      </c>
      <c r="AA658" t="s">
        <v>2349</v>
      </c>
      <c r="AB658" t="s">
        <v>21</v>
      </c>
      <c r="AD658" t="str">
        <f t="shared" si="96"/>
        <v>Corazon De Evita</v>
      </c>
      <c r="AE658" t="s">
        <v>22</v>
      </c>
      <c r="AF658" t="s">
        <v>23</v>
      </c>
      <c r="AG658" t="s">
        <v>26</v>
      </c>
      <c r="AH658" t="s">
        <v>2348</v>
      </c>
      <c r="AI658" s="13">
        <f t="shared" si="97"/>
        <v>19</v>
      </c>
      <c r="AJ658" s="13">
        <f t="shared" si="98"/>
        <v>1</v>
      </c>
      <c r="AK658" s="21">
        <v>1</v>
      </c>
      <c r="AM658" t="s">
        <v>2154</v>
      </c>
      <c r="AN658" t="str">
        <f t="shared" si="92"/>
        <v>R02</v>
      </c>
      <c r="AO658" s="20" t="str">
        <f t="shared" si="93"/>
        <v>FINES_R02</v>
      </c>
      <c r="AP658" s="25">
        <f t="shared" si="99"/>
        <v>0.78001505136489868</v>
      </c>
      <c r="AQ658" s="24" t="str">
        <f>+IFERROR(VLOOKUP(Y658,#REF!,2,FALSE),"-")</f>
        <v>-</v>
      </c>
      <c r="AR658" s="13" t="s">
        <v>2393</v>
      </c>
      <c r="AS658" t="s">
        <v>2397</v>
      </c>
      <c r="AT658" t="str">
        <f t="shared" si="100"/>
        <v>De La Serna - 4167 - Villa Dominico</v>
      </c>
    </row>
    <row r="659" spans="1:46" ht="15.75" thickBot="1" x14ac:dyDescent="0.3">
      <c r="A659" s="47">
        <v>2</v>
      </c>
      <c r="B659" s="47" t="s">
        <v>245</v>
      </c>
      <c r="C659" s="47" t="s">
        <v>5433</v>
      </c>
      <c r="D659" s="47" t="s">
        <v>277</v>
      </c>
      <c r="E659" s="47" t="s">
        <v>278</v>
      </c>
      <c r="F659" s="47" t="s">
        <v>5491</v>
      </c>
      <c r="G659" s="47" t="s">
        <v>5492</v>
      </c>
      <c r="H659" s="47" t="s">
        <v>5493</v>
      </c>
      <c r="I659" s="47" t="s">
        <v>2475</v>
      </c>
      <c r="J659" s="47" t="s">
        <v>5447</v>
      </c>
      <c r="K659" s="47" t="s">
        <v>13579</v>
      </c>
      <c r="L659" s="47">
        <v>0.58291018009185791</v>
      </c>
      <c r="M659" s="47">
        <v>-34.709076152237998</v>
      </c>
      <c r="N659" s="47">
        <v>-58.320346224211399</v>
      </c>
      <c r="O659" s="47" t="s">
        <v>15764</v>
      </c>
      <c r="P659" s="47">
        <v>1</v>
      </c>
      <c r="Q659">
        <v>18</v>
      </c>
      <c r="S659" s="23" t="s">
        <v>2347</v>
      </c>
      <c r="T659" t="str">
        <f t="shared" si="94"/>
        <v>02</v>
      </c>
      <c r="V659" t="str">
        <f>+VLOOKUP(B659,MARCO!E:E,1,FALSE)</f>
        <v>Avellaneda</v>
      </c>
      <c r="W659" t="s">
        <v>134</v>
      </c>
      <c r="X659" t="s">
        <v>134</v>
      </c>
      <c r="Y659" t="str">
        <f t="shared" si="95"/>
        <v>R 2 - D 5 - 458 - 1177</v>
      </c>
      <c r="Z659" t="s">
        <v>20</v>
      </c>
      <c r="AA659" t="s">
        <v>2349</v>
      </c>
      <c r="AB659" t="s">
        <v>21</v>
      </c>
      <c r="AD659" t="str">
        <f t="shared" si="96"/>
        <v>Epa 705</v>
      </c>
      <c r="AE659" t="s">
        <v>22</v>
      </c>
      <c r="AF659" t="s">
        <v>23</v>
      </c>
      <c r="AG659" t="s">
        <v>26</v>
      </c>
      <c r="AH659" t="s">
        <v>2348</v>
      </c>
      <c r="AI659" s="13">
        <f t="shared" si="97"/>
        <v>18</v>
      </c>
      <c r="AJ659" s="13">
        <f t="shared" si="98"/>
        <v>1</v>
      </c>
      <c r="AK659" s="21">
        <v>1</v>
      </c>
      <c r="AM659" t="s">
        <v>2154</v>
      </c>
      <c r="AN659" t="str">
        <f t="shared" si="92"/>
        <v>R02</v>
      </c>
      <c r="AO659" s="20" t="str">
        <f t="shared" si="93"/>
        <v>FINES_R02</v>
      </c>
      <c r="AP659" s="25">
        <f t="shared" si="99"/>
        <v>0.58291018009185791</v>
      </c>
      <c r="AQ659" s="24" t="str">
        <f>+IFERROR(VLOOKUP(Y659,#REF!,2,FALSE),"-")</f>
        <v>-</v>
      </c>
      <c r="AR659" s="13" t="s">
        <v>2393</v>
      </c>
      <c r="AS659" t="s">
        <v>2398</v>
      </c>
      <c r="AT659" t="str">
        <f t="shared" si="100"/>
        <v>Echeverria Y Sollier - Wilde Wilde Oeste</v>
      </c>
    </row>
    <row r="660" spans="1:46" ht="15.75" thickBot="1" x14ac:dyDescent="0.3">
      <c r="A660" s="47">
        <v>2</v>
      </c>
      <c r="B660" s="47" t="s">
        <v>245</v>
      </c>
      <c r="C660" s="47" t="s">
        <v>5433</v>
      </c>
      <c r="D660" s="47" t="s">
        <v>277</v>
      </c>
      <c r="E660" s="47" t="s">
        <v>278</v>
      </c>
      <c r="F660" s="47" t="s">
        <v>5495</v>
      </c>
      <c r="G660" s="47" t="s">
        <v>5496</v>
      </c>
      <c r="H660" s="47" t="s">
        <v>5497</v>
      </c>
      <c r="I660" s="47" t="s">
        <v>2475</v>
      </c>
      <c r="J660" s="47" t="s">
        <v>5447</v>
      </c>
      <c r="K660" s="47" t="s">
        <v>13580</v>
      </c>
      <c r="L660" s="47">
        <v>0.47863742709159851</v>
      </c>
      <c r="M660" s="47">
        <v>-34.680800011698999</v>
      </c>
      <c r="N660" s="47">
        <v>-58.336502992705</v>
      </c>
      <c r="O660" s="47" t="s">
        <v>15765</v>
      </c>
      <c r="P660" s="47">
        <v>1</v>
      </c>
      <c r="Q660">
        <v>29</v>
      </c>
      <c r="S660" s="23" t="s">
        <v>2347</v>
      </c>
      <c r="T660" t="str">
        <f t="shared" si="94"/>
        <v>02</v>
      </c>
      <c r="V660" t="str">
        <f>+VLOOKUP(B660,MARCO!E:E,1,FALSE)</f>
        <v>Avellaneda</v>
      </c>
      <c r="W660" t="s">
        <v>134</v>
      </c>
      <c r="X660" t="s">
        <v>134</v>
      </c>
      <c r="Y660" t="str">
        <f t="shared" si="95"/>
        <v>R 2 - D 5 - 458 - 0546</v>
      </c>
      <c r="Z660" t="s">
        <v>20</v>
      </c>
      <c r="AA660" t="s">
        <v>2349</v>
      </c>
      <c r="AB660" t="s">
        <v>21</v>
      </c>
      <c r="AD660" t="str">
        <f t="shared" si="96"/>
        <v>Soc. De Fomento Villa Nuñez</v>
      </c>
      <c r="AE660" t="s">
        <v>22</v>
      </c>
      <c r="AF660" t="s">
        <v>23</v>
      </c>
      <c r="AG660" t="s">
        <v>26</v>
      </c>
      <c r="AH660" t="s">
        <v>2348</v>
      </c>
      <c r="AI660" s="13">
        <f t="shared" si="97"/>
        <v>29</v>
      </c>
      <c r="AJ660" s="13">
        <f t="shared" si="98"/>
        <v>1</v>
      </c>
      <c r="AK660" s="21">
        <v>1</v>
      </c>
      <c r="AM660" t="s">
        <v>2154</v>
      </c>
      <c r="AN660" t="str">
        <f t="shared" si="92"/>
        <v>R02</v>
      </c>
      <c r="AO660" s="20" t="str">
        <f t="shared" si="93"/>
        <v>FINES_R02</v>
      </c>
      <c r="AP660" s="25">
        <f t="shared" si="99"/>
        <v>0.47863742709159851</v>
      </c>
      <c r="AQ660" s="24" t="str">
        <f>+IFERROR(VLOOKUP(Y660,#REF!,2,FALSE),"-")</f>
        <v>-</v>
      </c>
      <c r="AR660" s="13" t="s">
        <v>2393</v>
      </c>
      <c r="AS660" t="s">
        <v>2397</v>
      </c>
      <c r="AT660" t="str">
        <f t="shared" si="100"/>
        <v>Colonia - 3800 e/ Ciudadela y Saladillo - Villa Dominico</v>
      </c>
    </row>
    <row r="661" spans="1:46" ht="15.75" thickBot="1" x14ac:dyDescent="0.3">
      <c r="A661" s="47">
        <v>2</v>
      </c>
      <c r="B661" s="47" t="s">
        <v>245</v>
      </c>
      <c r="C661" s="47" t="s">
        <v>5433</v>
      </c>
      <c r="D661" s="47" t="s">
        <v>277</v>
      </c>
      <c r="E661" s="47" t="s">
        <v>278</v>
      </c>
      <c r="F661" s="47" t="s">
        <v>5499</v>
      </c>
      <c r="G661" s="47" t="s">
        <v>2186</v>
      </c>
      <c r="H661" s="47" t="s">
        <v>5500</v>
      </c>
      <c r="I661" s="47" t="s">
        <v>2475</v>
      </c>
      <c r="J661" s="47" t="s">
        <v>5447</v>
      </c>
      <c r="K661" s="47" t="s">
        <v>13581</v>
      </c>
      <c r="L661" s="47">
        <v>0.53325366973876953</v>
      </c>
      <c r="M661" s="47">
        <v>-34.701135800000003</v>
      </c>
      <c r="N661" s="47">
        <v>-58.307939099999999</v>
      </c>
      <c r="O661" s="47" t="s">
        <v>15766</v>
      </c>
      <c r="P661" s="47">
        <v>2</v>
      </c>
      <c r="Q661">
        <v>50</v>
      </c>
      <c r="S661" s="23" t="s">
        <v>2347</v>
      </c>
      <c r="T661" t="str">
        <f t="shared" si="94"/>
        <v>02</v>
      </c>
      <c r="V661" t="str">
        <f>+VLOOKUP(B661,MARCO!E:E,1,FALSE)</f>
        <v>Avellaneda</v>
      </c>
      <c r="W661" t="s">
        <v>134</v>
      </c>
      <c r="X661" t="s">
        <v>134</v>
      </c>
      <c r="Y661" t="str">
        <f t="shared" si="95"/>
        <v>R 2 - D 5 - 458 - 0511</v>
      </c>
      <c r="Z661" t="s">
        <v>20</v>
      </c>
      <c r="AA661" t="s">
        <v>2349</v>
      </c>
      <c r="AB661" t="s">
        <v>21</v>
      </c>
      <c r="AD661" t="str">
        <f t="shared" si="96"/>
        <v>Polideportivo Barrio Azul</v>
      </c>
      <c r="AE661" t="s">
        <v>22</v>
      </c>
      <c r="AF661" t="s">
        <v>23</v>
      </c>
      <c r="AG661" t="s">
        <v>26</v>
      </c>
      <c r="AH661" t="s">
        <v>2348</v>
      </c>
      <c r="AI661" s="13">
        <f t="shared" si="97"/>
        <v>50</v>
      </c>
      <c r="AJ661" s="13">
        <f t="shared" si="98"/>
        <v>2</v>
      </c>
      <c r="AK661" s="21">
        <v>1</v>
      </c>
      <c r="AM661" t="s">
        <v>2154</v>
      </c>
      <c r="AN661" t="str">
        <f t="shared" si="92"/>
        <v>R02</v>
      </c>
      <c r="AO661" s="20" t="str">
        <f t="shared" si="93"/>
        <v>FINES_R02</v>
      </c>
      <c r="AP661" s="25">
        <f t="shared" si="99"/>
        <v>0.53325366973876953</v>
      </c>
      <c r="AQ661" s="24" t="str">
        <f>+IFERROR(VLOOKUP(Y661,#REF!,2,FALSE),"-")</f>
        <v>-</v>
      </c>
      <c r="AR661" s="13" t="s">
        <v>2393</v>
      </c>
      <c r="AS661" t="s">
        <v>2397</v>
      </c>
      <c r="AT661" t="str">
        <f t="shared" si="100"/>
        <v>Bolivar Y Lincoln - Wilde Wilde Oeste</v>
      </c>
    </row>
    <row r="662" spans="1:46" ht="15.75" thickBot="1" x14ac:dyDescent="0.3">
      <c r="A662" s="47">
        <v>2</v>
      </c>
      <c r="B662" s="47" t="s">
        <v>245</v>
      </c>
      <c r="C662" s="47" t="s">
        <v>5433</v>
      </c>
      <c r="D662" s="47" t="s">
        <v>277</v>
      </c>
      <c r="E662" s="47" t="s">
        <v>278</v>
      </c>
      <c r="F662" s="47" t="s">
        <v>5502</v>
      </c>
      <c r="G662" s="47" t="s">
        <v>3162</v>
      </c>
      <c r="H662" s="47" t="s">
        <v>5503</v>
      </c>
      <c r="I662" s="47" t="s">
        <v>2475</v>
      </c>
      <c r="J662" s="47" t="s">
        <v>5505</v>
      </c>
      <c r="K662" s="47" t="s">
        <v>13582</v>
      </c>
      <c r="L662" s="47">
        <v>0.70534342527389526</v>
      </c>
      <c r="M662" s="47">
        <v>-34.642044112344799</v>
      </c>
      <c r="N662" s="47">
        <v>-58.351843301025397</v>
      </c>
      <c r="O662" s="47" t="s">
        <v>15767</v>
      </c>
      <c r="P662" s="47">
        <v>1</v>
      </c>
      <c r="Q662">
        <v>17</v>
      </c>
      <c r="S662" s="23" t="s">
        <v>2347</v>
      </c>
      <c r="T662" t="str">
        <f t="shared" si="94"/>
        <v>02</v>
      </c>
      <c r="V662" t="str">
        <f>+VLOOKUP(B662,MARCO!E:E,1,FALSE)</f>
        <v>Avellaneda</v>
      </c>
      <c r="W662" t="s">
        <v>134</v>
      </c>
      <c r="X662" t="s">
        <v>134</v>
      </c>
      <c r="Y662" t="str">
        <f t="shared" si="95"/>
        <v>R 2 - D 5 - 458 - 3314</v>
      </c>
      <c r="Z662" t="s">
        <v>20</v>
      </c>
      <c r="AA662" t="s">
        <v>2349</v>
      </c>
      <c r="AB662" t="s">
        <v>21</v>
      </c>
      <c r="AD662" t="str">
        <f t="shared" si="96"/>
        <v>Ep 6</v>
      </c>
      <c r="AE662" t="s">
        <v>22</v>
      </c>
      <c r="AF662" t="s">
        <v>23</v>
      </c>
      <c r="AG662" t="s">
        <v>26</v>
      </c>
      <c r="AH662" t="s">
        <v>2348</v>
      </c>
      <c r="AI662" s="13">
        <f t="shared" si="97"/>
        <v>17</v>
      </c>
      <c r="AJ662" s="13">
        <f t="shared" si="98"/>
        <v>1</v>
      </c>
      <c r="AK662" s="21">
        <v>1</v>
      </c>
      <c r="AM662" t="s">
        <v>2154</v>
      </c>
      <c r="AN662" t="str">
        <f t="shared" si="92"/>
        <v>R02</v>
      </c>
      <c r="AO662" s="20" t="str">
        <f t="shared" si="93"/>
        <v>FINES_R02</v>
      </c>
      <c r="AP662" s="25">
        <f t="shared" si="99"/>
        <v>0.70534342527389526</v>
      </c>
      <c r="AQ662" s="24" t="str">
        <f>+IFERROR(VLOOKUP(Y662,#REF!,2,FALSE),"-")</f>
        <v>-</v>
      </c>
      <c r="AR662" s="13" t="s">
        <v>2393</v>
      </c>
      <c r="AS662" t="s">
        <v>2397</v>
      </c>
      <c r="AT662" t="str">
        <f t="shared" si="100"/>
        <v>Vieytes - 1590 - Dock Sud Dock Sud</v>
      </c>
    </row>
    <row r="663" spans="1:46" ht="15.75" thickBot="1" x14ac:dyDescent="0.3">
      <c r="A663" s="47">
        <v>2</v>
      </c>
      <c r="B663" s="47" t="s">
        <v>245</v>
      </c>
      <c r="C663" s="47" t="s">
        <v>5433</v>
      </c>
      <c r="D663" s="47" t="s">
        <v>277</v>
      </c>
      <c r="E663" s="47" t="s">
        <v>278</v>
      </c>
      <c r="F663" s="47" t="s">
        <v>5507</v>
      </c>
      <c r="G663" s="47" t="s">
        <v>5508</v>
      </c>
      <c r="H663" s="47" t="s">
        <v>5509</v>
      </c>
      <c r="I663" s="47" t="s">
        <v>2475</v>
      </c>
      <c r="J663" s="47" t="s">
        <v>5447</v>
      </c>
      <c r="K663" s="47" t="s">
        <v>13583</v>
      </c>
      <c r="L663" s="47">
        <v>0.55870974063873291</v>
      </c>
      <c r="M663" s="47">
        <v>-34.649975609981098</v>
      </c>
      <c r="N663" s="47">
        <v>-58.3433389529281</v>
      </c>
      <c r="O663" s="47" t="s">
        <v>15768</v>
      </c>
      <c r="P663" s="47">
        <v>1</v>
      </c>
      <c r="Q663">
        <v>23</v>
      </c>
      <c r="S663" s="23" t="s">
        <v>2347</v>
      </c>
      <c r="T663" t="str">
        <f t="shared" si="94"/>
        <v>02</v>
      </c>
      <c r="V663" t="str">
        <f>+VLOOKUP(B663,MARCO!E:E,1,FALSE)</f>
        <v>Avellaneda</v>
      </c>
      <c r="W663" t="s">
        <v>134</v>
      </c>
      <c r="X663" t="s">
        <v>134</v>
      </c>
      <c r="Y663" t="str">
        <f t="shared" si="95"/>
        <v>R 2 - D 5 - 458 - 3282</v>
      </c>
      <c r="Z663" t="s">
        <v>20</v>
      </c>
      <c r="AA663" t="s">
        <v>2349</v>
      </c>
      <c r="AB663" t="s">
        <v>21</v>
      </c>
      <c r="AD663" t="str">
        <f t="shared" si="96"/>
        <v>Ep N° 35</v>
      </c>
      <c r="AE663" t="s">
        <v>22</v>
      </c>
      <c r="AF663" t="s">
        <v>23</v>
      </c>
      <c r="AG663" t="s">
        <v>26</v>
      </c>
      <c r="AH663" t="s">
        <v>2348</v>
      </c>
      <c r="AI663" s="13">
        <f t="shared" si="97"/>
        <v>23</v>
      </c>
      <c r="AJ663" s="13">
        <f t="shared" si="98"/>
        <v>1</v>
      </c>
      <c r="AK663" s="21">
        <v>1</v>
      </c>
      <c r="AM663" t="s">
        <v>2154</v>
      </c>
      <c r="AN663" t="str">
        <f t="shared" si="92"/>
        <v>R02</v>
      </c>
      <c r="AO663" s="20" t="str">
        <f t="shared" si="93"/>
        <v>FINES_R02</v>
      </c>
      <c r="AP663" s="25">
        <f t="shared" si="99"/>
        <v>0.55870974063873291</v>
      </c>
      <c r="AQ663" s="24" t="str">
        <f>+IFERROR(VLOOKUP(Y663,#REF!,2,FALSE),"-")</f>
        <v>-</v>
      </c>
      <c r="AR663" s="13" t="s">
        <v>2393</v>
      </c>
      <c r="AS663" t="s">
        <v>2398</v>
      </c>
      <c r="AT663" t="str">
        <f t="shared" si="100"/>
        <v>Pje Carlino - 6211 - Wilde Wilde Este</v>
      </c>
    </row>
    <row r="664" spans="1:46" ht="15.75" thickBot="1" x14ac:dyDescent="0.3">
      <c r="A664" s="47">
        <v>2</v>
      </c>
      <c r="B664" s="47" t="s">
        <v>245</v>
      </c>
      <c r="C664" s="47" t="s">
        <v>5433</v>
      </c>
      <c r="D664" s="47" t="s">
        <v>277</v>
      </c>
      <c r="E664" s="47" t="s">
        <v>278</v>
      </c>
      <c r="F664" s="47" t="s">
        <v>5511</v>
      </c>
      <c r="G664" s="47" t="s">
        <v>5512</v>
      </c>
      <c r="H664" s="47" t="s">
        <v>5513</v>
      </c>
      <c r="I664" s="47" t="s">
        <v>2475</v>
      </c>
      <c r="J664" s="47" t="s">
        <v>5447</v>
      </c>
      <c r="K664" s="47" t="s">
        <v>13584</v>
      </c>
      <c r="L664" s="47">
        <v>0.26845863461494451</v>
      </c>
      <c r="M664" s="47">
        <v>-34.674479300000002</v>
      </c>
      <c r="N664" s="47">
        <v>-58.364094399999999</v>
      </c>
      <c r="O664" s="47" t="s">
        <v>15769</v>
      </c>
      <c r="P664" s="47">
        <v>1</v>
      </c>
      <c r="Q664">
        <v>22</v>
      </c>
      <c r="S664" s="23" t="s">
        <v>2347</v>
      </c>
      <c r="T664" t="str">
        <f t="shared" si="94"/>
        <v>02</v>
      </c>
      <c r="V664" t="str">
        <f>+VLOOKUP(B664,MARCO!E:E,1,FALSE)</f>
        <v>Avellaneda</v>
      </c>
      <c r="W664" t="s">
        <v>134</v>
      </c>
      <c r="X664" t="s">
        <v>134</v>
      </c>
      <c r="Y664" t="str">
        <f t="shared" si="95"/>
        <v>R 2 - D 5 - 458 - 1193</v>
      </c>
      <c r="Z664" t="s">
        <v>20</v>
      </c>
      <c r="AA664" t="s">
        <v>2349</v>
      </c>
      <c r="AB664" t="s">
        <v>21</v>
      </c>
      <c r="AD664" t="str">
        <f t="shared" si="96"/>
        <v>Biblioteca Azucena Villaflor</v>
      </c>
      <c r="AE664" t="s">
        <v>22</v>
      </c>
      <c r="AF664" t="s">
        <v>23</v>
      </c>
      <c r="AG664" t="s">
        <v>26</v>
      </c>
      <c r="AH664" t="s">
        <v>2348</v>
      </c>
      <c r="AI664" s="13">
        <f t="shared" si="97"/>
        <v>22</v>
      </c>
      <c r="AJ664" s="13">
        <f t="shared" si="98"/>
        <v>1</v>
      </c>
      <c r="AK664" s="21">
        <v>1</v>
      </c>
      <c r="AM664" t="s">
        <v>2154</v>
      </c>
      <c r="AN664" t="str">
        <f t="shared" si="92"/>
        <v>R02</v>
      </c>
      <c r="AO664" s="20" t="str">
        <f t="shared" si="93"/>
        <v>FINES_R02</v>
      </c>
      <c r="AP664" s="25">
        <f t="shared" si="99"/>
        <v>0.26845863461494451</v>
      </c>
      <c r="AQ664" s="24" t="str">
        <f>+IFERROR(VLOOKUP(Y664,#REF!,2,FALSE),"-")</f>
        <v>-</v>
      </c>
      <c r="AR664" s="13" t="s">
        <v>2393</v>
      </c>
      <c r="AS664" t="s">
        <v>2397</v>
      </c>
      <c r="AT664" t="str">
        <f t="shared" si="100"/>
        <v>Emilio Berisso - 1383 - Avellaneda Centro Avellaneda Centro</v>
      </c>
    </row>
    <row r="665" spans="1:46" ht="15.75" thickBot="1" x14ac:dyDescent="0.3">
      <c r="A665" s="47">
        <v>2</v>
      </c>
      <c r="B665" s="47" t="s">
        <v>245</v>
      </c>
      <c r="C665" s="47" t="s">
        <v>5433</v>
      </c>
      <c r="D665" s="47" t="s">
        <v>277</v>
      </c>
      <c r="E665" s="47" t="s">
        <v>278</v>
      </c>
      <c r="F665" s="47" t="s">
        <v>5517</v>
      </c>
      <c r="G665" s="47" t="s">
        <v>5518</v>
      </c>
      <c r="H665" s="47" t="s">
        <v>5519</v>
      </c>
      <c r="I665" s="47" t="s">
        <v>2475</v>
      </c>
      <c r="J665" s="47" t="s">
        <v>5456</v>
      </c>
      <c r="K665" s="47" t="s">
        <v>13585</v>
      </c>
      <c r="L665" s="47">
        <v>0.39178913831710821</v>
      </c>
      <c r="M665" s="47">
        <v>-34.691477020000001</v>
      </c>
      <c r="N665" s="47">
        <v>-58.37322211</v>
      </c>
      <c r="O665" s="47" t="s">
        <v>15770</v>
      </c>
      <c r="P665" s="47">
        <v>1</v>
      </c>
      <c r="Q665">
        <v>20</v>
      </c>
      <c r="S665" s="23" t="s">
        <v>2347</v>
      </c>
      <c r="T665" t="str">
        <f t="shared" si="94"/>
        <v>02</v>
      </c>
      <c r="V665" t="str">
        <f>+VLOOKUP(B665,MARCO!E:E,1,FALSE)</f>
        <v>Avellaneda</v>
      </c>
      <c r="W665" t="s">
        <v>134</v>
      </c>
      <c r="X665" t="s">
        <v>134</v>
      </c>
      <c r="Y665" t="str">
        <f t="shared" si="95"/>
        <v>R 2 - D 5 - 458 - 3568</v>
      </c>
      <c r="Z665" t="s">
        <v>20</v>
      </c>
      <c r="AA665" t="s">
        <v>2349</v>
      </c>
      <c r="AB665" t="s">
        <v>21</v>
      </c>
      <c r="AD665" t="str">
        <f t="shared" si="96"/>
        <v>7 De Enero</v>
      </c>
      <c r="AE665" t="s">
        <v>22</v>
      </c>
      <c r="AF665" t="s">
        <v>23</v>
      </c>
      <c r="AG665" t="s">
        <v>26</v>
      </c>
      <c r="AH665" t="s">
        <v>2348</v>
      </c>
      <c r="AI665" s="13">
        <f t="shared" si="97"/>
        <v>20</v>
      </c>
      <c r="AJ665" s="13">
        <f t="shared" si="98"/>
        <v>1</v>
      </c>
      <c r="AK665" s="21">
        <v>1</v>
      </c>
      <c r="AM665" t="s">
        <v>2154</v>
      </c>
      <c r="AN665" t="str">
        <f t="shared" si="92"/>
        <v>R02</v>
      </c>
      <c r="AO665" s="20" t="str">
        <f t="shared" si="93"/>
        <v>FINES_R02</v>
      </c>
      <c r="AP665" s="25">
        <f t="shared" si="99"/>
        <v>0.39178913831710821</v>
      </c>
      <c r="AQ665" s="24" t="str">
        <f>+IFERROR(VLOOKUP(Y665,#REF!,2,FALSE),"-")</f>
        <v>-</v>
      </c>
      <c r="AR665" s="13" t="s">
        <v>2393</v>
      </c>
      <c r="AS665" t="s">
        <v>2397</v>
      </c>
      <c r="AT665" t="str">
        <f t="shared" si="100"/>
        <v>Caxaraville Y 7 De Enero - Avellaneda Villa Corina</v>
      </c>
    </row>
    <row r="666" spans="1:46" ht="15.75" thickBot="1" x14ac:dyDescent="0.3">
      <c r="A666" s="47">
        <v>2</v>
      </c>
      <c r="B666" s="47" t="s">
        <v>245</v>
      </c>
      <c r="C666" s="47" t="s">
        <v>5433</v>
      </c>
      <c r="D666" s="47" t="s">
        <v>277</v>
      </c>
      <c r="E666" s="47" t="s">
        <v>278</v>
      </c>
      <c r="F666" s="47" t="s">
        <v>5521</v>
      </c>
      <c r="G666" s="47" t="s">
        <v>5522</v>
      </c>
      <c r="H666" s="47" t="s">
        <v>5523</v>
      </c>
      <c r="I666" s="47" t="s">
        <v>2475</v>
      </c>
      <c r="J666" s="47" t="s">
        <v>3557</v>
      </c>
      <c r="K666" s="47" t="s">
        <v>13586</v>
      </c>
      <c r="L666" s="47">
        <v>0.76562023162841797</v>
      </c>
      <c r="M666" s="47">
        <v>-34.704858195247198</v>
      </c>
      <c r="N666" s="47">
        <v>-58.3483224065304</v>
      </c>
      <c r="O666" s="47" t="s">
        <v>15771</v>
      </c>
      <c r="P666" s="47">
        <v>2</v>
      </c>
      <c r="Q666">
        <v>34</v>
      </c>
      <c r="S666" s="23" t="s">
        <v>2347</v>
      </c>
      <c r="T666" t="str">
        <f t="shared" si="94"/>
        <v>02</v>
      </c>
      <c r="V666" t="str">
        <f>+VLOOKUP(B666,MARCO!E:E,1,FALSE)</f>
        <v>Avellaneda</v>
      </c>
      <c r="W666" t="s">
        <v>134</v>
      </c>
      <c r="X666" t="s">
        <v>134</v>
      </c>
      <c r="Y666" t="str">
        <f t="shared" si="95"/>
        <v>R 2 - D 5 - 458 - 3571</v>
      </c>
      <c r="Z666" t="s">
        <v>20</v>
      </c>
      <c r="AA666" t="s">
        <v>2349</v>
      </c>
      <c r="AB666" t="s">
        <v>21</v>
      </c>
      <c r="AD666" t="str">
        <f t="shared" si="96"/>
        <v>Ep 32</v>
      </c>
      <c r="AE666" t="s">
        <v>22</v>
      </c>
      <c r="AF666" t="s">
        <v>23</v>
      </c>
      <c r="AG666" t="s">
        <v>26</v>
      </c>
      <c r="AH666" t="s">
        <v>2348</v>
      </c>
      <c r="AI666" s="13">
        <f t="shared" si="97"/>
        <v>34</v>
      </c>
      <c r="AJ666" s="13">
        <f t="shared" si="98"/>
        <v>2</v>
      </c>
      <c r="AK666" s="21">
        <v>1</v>
      </c>
      <c r="AM666" t="s">
        <v>2154</v>
      </c>
      <c r="AN666" t="str">
        <f t="shared" si="92"/>
        <v>R02</v>
      </c>
      <c r="AO666" s="20" t="str">
        <f t="shared" si="93"/>
        <v>FINES_R02</v>
      </c>
      <c r="AP666" s="25">
        <f t="shared" si="99"/>
        <v>0.76562023162841797</v>
      </c>
      <c r="AQ666" s="24" t="str">
        <f>+IFERROR(VLOOKUP(Y666,#REF!,2,FALSE),"-")</f>
        <v>-</v>
      </c>
      <c r="AR666" s="13" t="s">
        <v>2393</v>
      </c>
      <c r="AS666" t="s">
        <v>2397</v>
      </c>
      <c r="AT666" t="str">
        <f t="shared" si="100"/>
        <v>De La Serna - 4655 e/ Posadas y Barcelo - Avellaneda Villa Corina</v>
      </c>
    </row>
    <row r="667" spans="1:46" ht="15.75" thickBot="1" x14ac:dyDescent="0.3">
      <c r="A667" s="47">
        <v>2</v>
      </c>
      <c r="B667" s="47" t="s">
        <v>245</v>
      </c>
      <c r="C667" s="47" t="s">
        <v>5433</v>
      </c>
      <c r="D667" s="47" t="s">
        <v>277</v>
      </c>
      <c r="E667" s="47" t="s">
        <v>278</v>
      </c>
      <c r="F667" s="47" t="s">
        <v>5525</v>
      </c>
      <c r="G667" s="47" t="s">
        <v>5526</v>
      </c>
      <c r="H667" s="47" t="s">
        <v>5527</v>
      </c>
      <c r="I667" s="47" t="s">
        <v>2475</v>
      </c>
      <c r="J667" s="47" t="s">
        <v>5483</v>
      </c>
      <c r="K667" s="47" t="s">
        <v>13587</v>
      </c>
      <c r="L667" s="47">
        <v>0.17231029272079471</v>
      </c>
      <c r="M667" s="47">
        <v>-34.664326600000003</v>
      </c>
      <c r="N667" s="47">
        <v>-58.360825499999997</v>
      </c>
      <c r="O667" s="47" t="s">
        <v>15772</v>
      </c>
      <c r="P667" s="47">
        <v>3</v>
      </c>
      <c r="Q667">
        <v>50</v>
      </c>
      <c r="S667" s="23" t="s">
        <v>2347</v>
      </c>
      <c r="T667" t="str">
        <f t="shared" si="94"/>
        <v>02</v>
      </c>
      <c r="V667" t="str">
        <f>+VLOOKUP(B667,MARCO!E:E,1,FALSE)</f>
        <v>Avellaneda</v>
      </c>
      <c r="W667" t="s">
        <v>134</v>
      </c>
      <c r="X667" t="s">
        <v>134</v>
      </c>
      <c r="Y667" t="str">
        <f t="shared" si="95"/>
        <v>R 2 - D 5 - 458 - 3283</v>
      </c>
      <c r="Z667" t="s">
        <v>20</v>
      </c>
      <c r="AA667" t="s">
        <v>2349</v>
      </c>
      <c r="AB667" t="s">
        <v>21</v>
      </c>
      <c r="AD667" t="str">
        <f t="shared" si="96"/>
        <v>Ate</v>
      </c>
      <c r="AE667" t="s">
        <v>22</v>
      </c>
      <c r="AF667" t="s">
        <v>23</v>
      </c>
      <c r="AG667" t="s">
        <v>26</v>
      </c>
      <c r="AH667" t="s">
        <v>2348</v>
      </c>
      <c r="AI667" s="13">
        <f t="shared" si="97"/>
        <v>50</v>
      </c>
      <c r="AJ667" s="13">
        <f t="shared" si="98"/>
        <v>3</v>
      </c>
      <c r="AK667" s="21">
        <v>1</v>
      </c>
      <c r="AM667" t="s">
        <v>2154</v>
      </c>
      <c r="AN667" t="str">
        <f t="shared" si="92"/>
        <v>R02</v>
      </c>
      <c r="AO667" s="20" t="str">
        <f t="shared" si="93"/>
        <v>FINES_R02</v>
      </c>
      <c r="AP667" s="25">
        <f t="shared" si="99"/>
        <v>0.17231029272079471</v>
      </c>
      <c r="AQ667" s="24" t="str">
        <f>+IFERROR(VLOOKUP(Y667,#REF!,2,FALSE),"-")</f>
        <v>-</v>
      </c>
      <c r="AR667" s="13" t="s">
        <v>2393</v>
      </c>
      <c r="AS667" t="s">
        <v>2398</v>
      </c>
      <c r="AT667" t="str">
        <f t="shared" si="100"/>
        <v>Av Mitre - 1134 - Avellaneda Centro Crucesita</v>
      </c>
    </row>
    <row r="668" spans="1:46" ht="15.75" thickBot="1" x14ac:dyDescent="0.3">
      <c r="A668" s="47">
        <v>2</v>
      </c>
      <c r="B668" s="47" t="s">
        <v>245</v>
      </c>
      <c r="C668" s="47" t="s">
        <v>5433</v>
      </c>
      <c r="D668" s="47" t="s">
        <v>277</v>
      </c>
      <c r="E668" s="47" t="s">
        <v>278</v>
      </c>
      <c r="F668" s="47" t="s">
        <v>5530</v>
      </c>
      <c r="G668" s="47" t="s">
        <v>5531</v>
      </c>
      <c r="H668" s="47" t="s">
        <v>5532</v>
      </c>
      <c r="I668" s="47" t="s">
        <v>2475</v>
      </c>
      <c r="J668" s="47" t="s">
        <v>5447</v>
      </c>
      <c r="K668" s="47" t="s">
        <v>13588</v>
      </c>
      <c r="L668" s="47">
        <v>0.55561381578445435</v>
      </c>
      <c r="M668" s="47">
        <v>-34.722270986402002</v>
      </c>
      <c r="N668" s="47">
        <v>-58.330455030468002</v>
      </c>
      <c r="O668" s="47" t="s">
        <v>15773</v>
      </c>
      <c r="P668" s="47">
        <v>3</v>
      </c>
      <c r="Q668">
        <v>63</v>
      </c>
      <c r="S668" s="23" t="s">
        <v>2347</v>
      </c>
      <c r="T668" t="str">
        <f t="shared" si="94"/>
        <v>02</v>
      </c>
      <c r="V668" t="str">
        <f>+VLOOKUP(B668,MARCO!E:E,1,FALSE)</f>
        <v>Avellaneda</v>
      </c>
      <c r="W668" t="s">
        <v>134</v>
      </c>
      <c r="X668" t="s">
        <v>134</v>
      </c>
      <c r="Y668" t="str">
        <f t="shared" si="95"/>
        <v>R 2 - D 5 - 458 - 0535</v>
      </c>
      <c r="Z668" t="s">
        <v>20</v>
      </c>
      <c r="AA668" t="s">
        <v>2349</v>
      </c>
      <c r="AB668" t="s">
        <v>21</v>
      </c>
      <c r="AD668" t="str">
        <f t="shared" si="96"/>
        <v>Hogares La Paz</v>
      </c>
      <c r="AE668" t="s">
        <v>22</v>
      </c>
      <c r="AF668" t="s">
        <v>23</v>
      </c>
      <c r="AG668" t="s">
        <v>26</v>
      </c>
      <c r="AH668" t="s">
        <v>2348</v>
      </c>
      <c r="AI668" s="13">
        <f t="shared" si="97"/>
        <v>63</v>
      </c>
      <c r="AJ668" s="13">
        <f t="shared" si="98"/>
        <v>3</v>
      </c>
      <c r="AK668" s="21">
        <v>1</v>
      </c>
      <c r="AM668" t="s">
        <v>2154</v>
      </c>
      <c r="AN668" t="str">
        <f t="shared" si="92"/>
        <v>R02</v>
      </c>
      <c r="AO668" s="20" t="str">
        <f t="shared" si="93"/>
        <v>FINES_R02</v>
      </c>
      <c r="AP668" s="25">
        <f t="shared" si="99"/>
        <v>0.55561381578445435</v>
      </c>
      <c r="AQ668" s="24" t="str">
        <f>+IFERROR(VLOOKUP(Y668,#REF!,2,FALSE),"-")</f>
        <v>-</v>
      </c>
      <c r="AR668" s="13" t="s">
        <v>2393</v>
      </c>
      <c r="AS668" t="s">
        <v>2398</v>
      </c>
      <c r="AT668" t="str">
        <f t="shared" si="100"/>
        <v>Yapeyu - 1810 e/ Campichuelo y Venezuela - Wilde Wilde Este</v>
      </c>
    </row>
    <row r="669" spans="1:46" ht="15.75" thickBot="1" x14ac:dyDescent="0.3">
      <c r="A669" s="47">
        <v>2</v>
      </c>
      <c r="B669" s="47" t="s">
        <v>245</v>
      </c>
      <c r="C669" s="47" t="s">
        <v>5433</v>
      </c>
      <c r="D669" s="47" t="s">
        <v>277</v>
      </c>
      <c r="E669" s="47" t="s">
        <v>278</v>
      </c>
      <c r="F669" s="47" t="s">
        <v>5536</v>
      </c>
      <c r="G669" s="47" t="s">
        <v>5537</v>
      </c>
      <c r="H669" s="47" t="s">
        <v>5538</v>
      </c>
      <c r="I669" s="47" t="s">
        <v>2475</v>
      </c>
      <c r="J669" s="47" t="s">
        <v>5447</v>
      </c>
      <c r="K669" s="47" t="s">
        <v>13589</v>
      </c>
      <c r="L669" s="47">
        <v>0.7828439474105835</v>
      </c>
      <c r="M669" s="47">
        <v>-34.6586016177692</v>
      </c>
      <c r="N669" s="47">
        <v>-58.331540179533398</v>
      </c>
      <c r="O669" s="47" t="s">
        <v>15774</v>
      </c>
      <c r="P669" s="47">
        <v>2</v>
      </c>
      <c r="Q669">
        <v>34</v>
      </c>
      <c r="S669" s="23" t="s">
        <v>2347</v>
      </c>
      <c r="T669" t="str">
        <f t="shared" si="94"/>
        <v>02</v>
      </c>
      <c r="V669" t="str">
        <f>+VLOOKUP(B669,MARCO!E:E,1,FALSE)</f>
        <v>Avellaneda</v>
      </c>
      <c r="W669" t="s">
        <v>134</v>
      </c>
      <c r="X669" t="s">
        <v>134</v>
      </c>
      <c r="Y669" t="str">
        <f t="shared" si="95"/>
        <v>R 2 - D 5 - 458 - 0516</v>
      </c>
      <c r="Z669" t="s">
        <v>20</v>
      </c>
      <c r="AA669" t="s">
        <v>2349</v>
      </c>
      <c r="AB669" t="s">
        <v>21</v>
      </c>
      <c r="AD669" t="str">
        <f t="shared" si="96"/>
        <v>Ep 67</v>
      </c>
      <c r="AE669" t="s">
        <v>22</v>
      </c>
      <c r="AF669" t="s">
        <v>23</v>
      </c>
      <c r="AG669" t="s">
        <v>26</v>
      </c>
      <c r="AH669" t="s">
        <v>2348</v>
      </c>
      <c r="AI669" s="13">
        <f t="shared" si="97"/>
        <v>34</v>
      </c>
      <c r="AJ669" s="13">
        <f t="shared" si="98"/>
        <v>2</v>
      </c>
      <c r="AK669" s="21">
        <v>1</v>
      </c>
      <c r="AM669" t="s">
        <v>2154</v>
      </c>
      <c r="AN669" t="str">
        <f t="shared" si="92"/>
        <v>R02</v>
      </c>
      <c r="AO669" s="20" t="str">
        <f t="shared" si="93"/>
        <v>FINES_R02</v>
      </c>
      <c r="AP669" s="25">
        <f t="shared" si="99"/>
        <v>0.7828439474105835</v>
      </c>
      <c r="AQ669" s="24" t="str">
        <f>+IFERROR(VLOOKUP(Y669,#REF!,2,FALSE),"-")</f>
        <v>-</v>
      </c>
      <c r="AR669" s="13" t="s">
        <v>2393</v>
      </c>
      <c r="AS669" t="s">
        <v>2397</v>
      </c>
      <c r="AT669" t="str">
        <f t="shared" si="100"/>
        <v>Canalejas Y Campana - Dock Sud V. Inflamable</v>
      </c>
    </row>
    <row r="670" spans="1:46" ht="15.75" thickBot="1" x14ac:dyDescent="0.3">
      <c r="A670" s="47">
        <v>2</v>
      </c>
      <c r="B670" s="47" t="s">
        <v>245</v>
      </c>
      <c r="C670" s="47" t="s">
        <v>5433</v>
      </c>
      <c r="D670" s="47" t="s">
        <v>277</v>
      </c>
      <c r="E670" s="47" t="s">
        <v>278</v>
      </c>
      <c r="F670" s="47" t="s">
        <v>5542</v>
      </c>
      <c r="G670" s="47" t="s">
        <v>5543</v>
      </c>
      <c r="H670" s="47" t="s">
        <v>5544</v>
      </c>
      <c r="I670" s="47" t="s">
        <v>2475</v>
      </c>
      <c r="J670" s="47" t="s">
        <v>5447</v>
      </c>
      <c r="K670" s="47" t="s">
        <v>13590</v>
      </c>
      <c r="L670" s="47">
        <v>0.32955679297447199</v>
      </c>
      <c r="M670" s="47">
        <v>-34.656104499999998</v>
      </c>
      <c r="N670" s="47">
        <v>-58.355327199999998</v>
      </c>
      <c r="O670" s="47" t="s">
        <v>15775</v>
      </c>
      <c r="P670" s="47">
        <v>6</v>
      </c>
      <c r="Q670">
        <v>121</v>
      </c>
      <c r="S670" s="23" t="s">
        <v>2347</v>
      </c>
      <c r="T670" t="str">
        <f t="shared" si="94"/>
        <v>02</v>
      </c>
      <c r="V670" t="str">
        <f>+VLOOKUP(B670,MARCO!E:E,1,FALSE)</f>
        <v>Avellaneda</v>
      </c>
      <c r="W670" t="s">
        <v>134</v>
      </c>
      <c r="X670" t="s">
        <v>134</v>
      </c>
      <c r="Y670" t="str">
        <f t="shared" si="95"/>
        <v>R 2 - D 5 - 458 - 0202</v>
      </c>
      <c r="Z670" t="s">
        <v>20</v>
      </c>
      <c r="AA670" t="s">
        <v>2349</v>
      </c>
      <c r="AB670" t="s">
        <v>21</v>
      </c>
      <c r="AD670" t="str">
        <f t="shared" si="96"/>
        <v>Club Sarmiento De Entre Vias</v>
      </c>
      <c r="AE670" t="s">
        <v>22</v>
      </c>
      <c r="AF670" t="s">
        <v>23</v>
      </c>
      <c r="AG670" t="s">
        <v>26</v>
      </c>
      <c r="AH670" t="s">
        <v>2348</v>
      </c>
      <c r="AI670" s="13">
        <f t="shared" si="97"/>
        <v>121</v>
      </c>
      <c r="AJ670" s="13">
        <f t="shared" si="98"/>
        <v>6</v>
      </c>
      <c r="AK670" s="21">
        <v>1</v>
      </c>
      <c r="AM670" t="s">
        <v>2154</v>
      </c>
      <c r="AN670" t="str">
        <f t="shared" si="92"/>
        <v>R02</v>
      </c>
      <c r="AO670" s="20" t="str">
        <f t="shared" si="93"/>
        <v>FINES_R02</v>
      </c>
      <c r="AP670" s="25">
        <f t="shared" si="99"/>
        <v>0.32955679297447199</v>
      </c>
      <c r="AQ670" s="24" t="str">
        <f>+IFERROR(VLOOKUP(Y670,#REF!,2,FALSE),"-")</f>
        <v>-</v>
      </c>
      <c r="AR670" s="13" t="s">
        <v>2393</v>
      </c>
      <c r="AS670" t="s">
        <v>2398</v>
      </c>
      <c r="AT670" t="str">
        <f t="shared" si="100"/>
        <v>Sarmiento - 764 e/ Vicente Lopez y Estanislao Del Campo - Avellaneda Centro Avellaneda Centro</v>
      </c>
    </row>
    <row r="671" spans="1:46" ht="15.75" thickBot="1" x14ac:dyDescent="0.3">
      <c r="A671" s="47">
        <v>2</v>
      </c>
      <c r="B671" s="47" t="s">
        <v>245</v>
      </c>
      <c r="C671" s="47" t="s">
        <v>5433</v>
      </c>
      <c r="D671" s="47" t="s">
        <v>277</v>
      </c>
      <c r="E671" s="47" t="s">
        <v>278</v>
      </c>
      <c r="F671" s="47" t="s">
        <v>5546</v>
      </c>
      <c r="G671" s="47" t="s">
        <v>5547</v>
      </c>
      <c r="H671" s="47" t="s">
        <v>5548</v>
      </c>
      <c r="I671" s="47" t="s">
        <v>2475</v>
      </c>
      <c r="J671" s="47" t="s">
        <v>5447</v>
      </c>
      <c r="K671" s="47" t="s">
        <v>13591</v>
      </c>
      <c r="L671" s="47">
        <v>0.26786628365516663</v>
      </c>
      <c r="M671" s="47">
        <v>-34.682706026844997</v>
      </c>
      <c r="N671" s="47">
        <v>-58.375545328354001</v>
      </c>
      <c r="O671" s="47" t="s">
        <v>15776</v>
      </c>
      <c r="P671" s="47">
        <v>2</v>
      </c>
      <c r="Q671">
        <v>44</v>
      </c>
      <c r="S671" s="23" t="s">
        <v>2347</v>
      </c>
      <c r="T671" t="str">
        <f t="shared" si="94"/>
        <v>02</v>
      </c>
      <c r="V671" t="str">
        <f>+VLOOKUP(B671,MARCO!E:E,1,FALSE)</f>
        <v>Avellaneda</v>
      </c>
      <c r="W671" t="s">
        <v>134</v>
      </c>
      <c r="X671" t="s">
        <v>134</v>
      </c>
      <c r="Y671" t="str">
        <f t="shared" si="95"/>
        <v>R 2 - D 5 - 458 - 3966</v>
      </c>
      <c r="Z671" t="s">
        <v>20</v>
      </c>
      <c r="AA671" t="s">
        <v>2349</v>
      </c>
      <c r="AB671" t="s">
        <v>21</v>
      </c>
      <c r="AD671" t="str">
        <f t="shared" si="96"/>
        <v>Sociedad De Fomento Iberlucea</v>
      </c>
      <c r="AE671" t="s">
        <v>22</v>
      </c>
      <c r="AF671" t="s">
        <v>23</v>
      </c>
      <c r="AG671" t="s">
        <v>26</v>
      </c>
      <c r="AH671" t="s">
        <v>2348</v>
      </c>
      <c r="AI671" s="13">
        <f t="shared" si="97"/>
        <v>44</v>
      </c>
      <c r="AJ671" s="13">
        <f t="shared" si="98"/>
        <v>2</v>
      </c>
      <c r="AK671" s="21">
        <v>1</v>
      </c>
      <c r="AM671" t="s">
        <v>2154</v>
      </c>
      <c r="AN671" t="str">
        <f t="shared" si="92"/>
        <v>R02</v>
      </c>
      <c r="AO671" s="20" t="str">
        <f t="shared" si="93"/>
        <v>FINES_R02</v>
      </c>
      <c r="AP671" s="25">
        <f t="shared" si="99"/>
        <v>0.26786628365516663</v>
      </c>
      <c r="AQ671" s="24" t="str">
        <f>+IFERROR(VLOOKUP(Y671,#REF!,2,FALSE),"-")</f>
        <v>-</v>
      </c>
      <c r="AR671" s="13" t="s">
        <v>2393</v>
      </c>
      <c r="AS671" t="s">
        <v>2397</v>
      </c>
      <c r="AT671" t="str">
        <f t="shared" si="100"/>
        <v>De La Serna - 710 e/ Florencio Varela y Guemes - Avellaneda Gerli</v>
      </c>
    </row>
    <row r="672" spans="1:46" ht="15.75" thickBot="1" x14ac:dyDescent="0.3">
      <c r="A672" s="47">
        <v>2</v>
      </c>
      <c r="B672" s="47" t="s">
        <v>245</v>
      </c>
      <c r="C672" s="47" t="s">
        <v>5433</v>
      </c>
      <c r="D672" s="47" t="s">
        <v>277</v>
      </c>
      <c r="E672" s="47" t="s">
        <v>278</v>
      </c>
      <c r="F672" s="47" t="s">
        <v>5550</v>
      </c>
      <c r="G672" s="47" t="s">
        <v>5551</v>
      </c>
      <c r="H672" s="47" t="s">
        <v>5552</v>
      </c>
      <c r="I672" s="47" t="s">
        <v>2475</v>
      </c>
      <c r="J672" s="47" t="s">
        <v>5447</v>
      </c>
      <c r="K672" s="47" t="s">
        <v>13592</v>
      </c>
      <c r="L672" s="47">
        <v>0.47937890887260443</v>
      </c>
      <c r="M672" s="47">
        <v>-34.675423984730003</v>
      </c>
      <c r="N672" s="47">
        <v>-58.338243997813002</v>
      </c>
      <c r="O672" s="47" t="s">
        <v>15777</v>
      </c>
      <c r="P672" s="47">
        <v>1</v>
      </c>
      <c r="Q672">
        <v>36</v>
      </c>
      <c r="S672" s="23" t="s">
        <v>2347</v>
      </c>
      <c r="T672" t="str">
        <f t="shared" si="94"/>
        <v>02</v>
      </c>
      <c r="V672" t="str">
        <f>+VLOOKUP(B672,MARCO!E:E,1,FALSE)</f>
        <v>Avellaneda</v>
      </c>
      <c r="W672" t="s">
        <v>134</v>
      </c>
      <c r="X672" t="s">
        <v>134</v>
      </c>
      <c r="Y672" t="str">
        <f t="shared" si="95"/>
        <v>R 2 - D 5 - 458 - 3967</v>
      </c>
      <c r="Z672" t="s">
        <v>20</v>
      </c>
      <c r="AA672" t="s">
        <v>2349</v>
      </c>
      <c r="AB672" t="s">
        <v>21</v>
      </c>
      <c r="AD672" t="str">
        <f t="shared" si="96"/>
        <v>Sum La Saladita</v>
      </c>
      <c r="AE672" t="s">
        <v>22</v>
      </c>
      <c r="AF672" t="s">
        <v>23</v>
      </c>
      <c r="AG672" t="s">
        <v>26</v>
      </c>
      <c r="AH672" t="s">
        <v>2348</v>
      </c>
      <c r="AI672" s="13">
        <f t="shared" si="97"/>
        <v>36</v>
      </c>
      <c r="AJ672" s="13">
        <f t="shared" si="98"/>
        <v>1</v>
      </c>
      <c r="AK672" s="21">
        <v>1</v>
      </c>
      <c r="AM672" t="s">
        <v>2154</v>
      </c>
      <c r="AN672" t="str">
        <f t="shared" si="92"/>
        <v>R02</v>
      </c>
      <c r="AO672" s="20" t="str">
        <f t="shared" si="93"/>
        <v>FINES_R02</v>
      </c>
      <c r="AP672" s="25">
        <f t="shared" si="99"/>
        <v>0.47937890887260443</v>
      </c>
      <c r="AQ672" s="24" t="str">
        <f>+IFERROR(VLOOKUP(Y672,#REF!,2,FALSE),"-")</f>
        <v>-</v>
      </c>
      <c r="AR672" s="13" t="s">
        <v>2393</v>
      </c>
      <c r="AS672" t="s">
        <v>2398</v>
      </c>
      <c r="AT672" t="str">
        <f t="shared" si="100"/>
        <v>Pje Genova - 2204 e/ Cucha Cucha y Edison - Sarandi La Saladita</v>
      </c>
    </row>
    <row r="673" spans="1:46" ht="15.75" thickBot="1" x14ac:dyDescent="0.3">
      <c r="A673" s="47">
        <v>2</v>
      </c>
      <c r="B673" s="47" t="s">
        <v>245</v>
      </c>
      <c r="C673" s="47" t="s">
        <v>5433</v>
      </c>
      <c r="D673" s="47" t="s">
        <v>277</v>
      </c>
      <c r="E673" s="47" t="s">
        <v>278</v>
      </c>
      <c r="F673" s="47" t="s">
        <v>5554</v>
      </c>
      <c r="G673" s="47" t="s">
        <v>5555</v>
      </c>
      <c r="H673" s="47" t="s">
        <v>5556</v>
      </c>
      <c r="I673" s="47" t="s">
        <v>2475</v>
      </c>
      <c r="J673" s="47" t="s">
        <v>5447</v>
      </c>
      <c r="K673" s="47" t="s">
        <v>13593</v>
      </c>
      <c r="L673" s="47">
        <v>0.74721354246139526</v>
      </c>
      <c r="M673" s="47">
        <v>-34.6538836</v>
      </c>
      <c r="N673" s="47">
        <v>-58.3572828</v>
      </c>
      <c r="O673" s="47" t="s">
        <v>15778</v>
      </c>
      <c r="P673" s="47">
        <v>1</v>
      </c>
      <c r="Q673">
        <v>24</v>
      </c>
      <c r="S673" s="23" t="s">
        <v>2347</v>
      </c>
      <c r="T673" t="str">
        <f t="shared" si="94"/>
        <v>02</v>
      </c>
      <c r="V673" t="str">
        <f>+VLOOKUP(B673,MARCO!E:E,1,FALSE)</f>
        <v>Avellaneda</v>
      </c>
      <c r="W673" t="s">
        <v>134</v>
      </c>
      <c r="X673" t="s">
        <v>134</v>
      </c>
      <c r="Y673" t="str">
        <f t="shared" si="95"/>
        <v>R 2 - D 5 - 458 - 3997</v>
      </c>
      <c r="Z673" t="s">
        <v>20</v>
      </c>
      <c r="AA673" t="s">
        <v>2349</v>
      </c>
      <c r="AB673" t="s">
        <v>21</v>
      </c>
      <c r="AD673" t="str">
        <f t="shared" si="96"/>
        <v>Club Levalle</v>
      </c>
      <c r="AE673" t="s">
        <v>22</v>
      </c>
      <c r="AF673" t="s">
        <v>23</v>
      </c>
      <c r="AG673" t="s">
        <v>26</v>
      </c>
      <c r="AH673" t="s">
        <v>2348</v>
      </c>
      <c r="AI673" s="13">
        <f t="shared" si="97"/>
        <v>24</v>
      </c>
      <c r="AJ673" s="13">
        <f t="shared" si="98"/>
        <v>1</v>
      </c>
      <c r="AK673" s="21">
        <v>1</v>
      </c>
      <c r="AM673" t="s">
        <v>2154</v>
      </c>
      <c r="AN673" t="str">
        <f t="shared" si="92"/>
        <v>R02</v>
      </c>
      <c r="AO673" s="20" t="str">
        <f t="shared" si="93"/>
        <v>FINES_R02</v>
      </c>
      <c r="AP673" s="25">
        <f t="shared" si="99"/>
        <v>0.74721354246139526</v>
      </c>
      <c r="AQ673" s="24" t="str">
        <f>+IFERROR(VLOOKUP(Y673,#REF!,2,FALSE),"-")</f>
        <v>-</v>
      </c>
      <c r="AR673" s="13" t="s">
        <v>2393</v>
      </c>
      <c r="AS673" t="s">
        <v>2398</v>
      </c>
      <c r="AT673" t="str">
        <f t="shared" si="100"/>
        <v>Levalle - 1260 e/ M Estevez y Montes De Oca - Dock Sud Dock Sud</v>
      </c>
    </row>
    <row r="674" spans="1:46" ht="15.75" thickBot="1" x14ac:dyDescent="0.3">
      <c r="A674" s="47">
        <v>2</v>
      </c>
      <c r="B674" s="47" t="s">
        <v>245</v>
      </c>
      <c r="C674" s="47" t="s">
        <v>5433</v>
      </c>
      <c r="D674" s="47" t="s">
        <v>277</v>
      </c>
      <c r="E674" s="47" t="s">
        <v>278</v>
      </c>
      <c r="F674" s="47" t="s">
        <v>5558</v>
      </c>
      <c r="G674" s="47" t="s">
        <v>5559</v>
      </c>
      <c r="H674" s="47" t="s">
        <v>5560</v>
      </c>
      <c r="I674" s="47" t="s">
        <v>2475</v>
      </c>
      <c r="J674" s="47" t="s">
        <v>5447</v>
      </c>
      <c r="K674" s="47" t="s">
        <v>13594</v>
      </c>
      <c r="L674" s="47">
        <v>0.81880754232406616</v>
      </c>
      <c r="M674" s="47">
        <v>-34.649947854006001</v>
      </c>
      <c r="N674" s="47">
        <v>-58.361922620213001</v>
      </c>
      <c r="O674" s="47" t="s">
        <v>15779</v>
      </c>
      <c r="P674" s="47">
        <v>1</v>
      </c>
      <c r="Q674">
        <v>22</v>
      </c>
      <c r="S674" s="23" t="s">
        <v>2347</v>
      </c>
      <c r="T674" t="str">
        <f t="shared" si="94"/>
        <v>02</v>
      </c>
      <c r="V674" t="str">
        <f>+VLOOKUP(B674,MARCO!E:E,1,FALSE)</f>
        <v>Avellaneda</v>
      </c>
      <c r="W674" t="s">
        <v>134</v>
      </c>
      <c r="X674" t="s">
        <v>134</v>
      </c>
      <c r="Y674" t="str">
        <f t="shared" si="95"/>
        <v>R 2 - D 5 - 458 - 3996</v>
      </c>
      <c r="Z674" t="s">
        <v>20</v>
      </c>
      <c r="AA674" t="s">
        <v>2349</v>
      </c>
      <c r="AB674" t="s">
        <v>21</v>
      </c>
      <c r="AD674" t="str">
        <f t="shared" si="96"/>
        <v>Centro Irene Martinez</v>
      </c>
      <c r="AE674" t="s">
        <v>22</v>
      </c>
      <c r="AF674" t="s">
        <v>23</v>
      </c>
      <c r="AG674" t="s">
        <v>26</v>
      </c>
      <c r="AH674" t="s">
        <v>2348</v>
      </c>
      <c r="AI674" s="13">
        <f t="shared" si="97"/>
        <v>22</v>
      </c>
      <c r="AJ674" s="13">
        <f t="shared" si="98"/>
        <v>1</v>
      </c>
      <c r="AK674" s="21">
        <v>1</v>
      </c>
      <c r="AM674" t="s">
        <v>2154</v>
      </c>
      <c r="AN674" t="str">
        <f t="shared" si="92"/>
        <v>R02</v>
      </c>
      <c r="AO674" s="20" t="str">
        <f t="shared" si="93"/>
        <v>FINES_R02</v>
      </c>
      <c r="AP674" s="25">
        <f t="shared" si="99"/>
        <v>0.81880754232406616</v>
      </c>
      <c r="AQ674" s="24" t="str">
        <f>+IFERROR(VLOOKUP(Y674,#REF!,2,FALSE),"-")</f>
        <v>-</v>
      </c>
      <c r="AR674" s="13" t="s">
        <v>2393</v>
      </c>
      <c r="AS674" t="s">
        <v>2398</v>
      </c>
      <c r="AT674" t="str">
        <f t="shared" si="100"/>
        <v>Carlos Tellier - 1006 e/ M Estevez y Montes De Oca - Dock Sud Dock Sud</v>
      </c>
    </row>
    <row r="675" spans="1:46" ht="15.75" thickBot="1" x14ac:dyDescent="0.3">
      <c r="A675" s="47">
        <v>2</v>
      </c>
      <c r="B675" s="47" t="s">
        <v>245</v>
      </c>
      <c r="C675" s="47" t="s">
        <v>5433</v>
      </c>
      <c r="D675" s="47" t="s">
        <v>277</v>
      </c>
      <c r="E675" s="47" t="s">
        <v>278</v>
      </c>
      <c r="F675" s="47" t="s">
        <v>5562</v>
      </c>
      <c r="G675" s="47" t="s">
        <v>2181</v>
      </c>
      <c r="H675" s="47" t="s">
        <v>5563</v>
      </c>
      <c r="I675" s="47" t="s">
        <v>2475</v>
      </c>
      <c r="J675" s="47" t="s">
        <v>3557</v>
      </c>
      <c r="K675" s="47" t="s">
        <v>13595</v>
      </c>
      <c r="L675" s="47">
        <v>0.4392184317111969</v>
      </c>
      <c r="M675" s="47">
        <v>-34.710883321665001</v>
      </c>
      <c r="N675" s="47">
        <v>-58.342857750161997</v>
      </c>
      <c r="O675" s="47" t="s">
        <v>15780</v>
      </c>
      <c r="P675" s="47">
        <v>2</v>
      </c>
      <c r="Q675">
        <v>35</v>
      </c>
      <c r="S675" s="23" t="s">
        <v>2347</v>
      </c>
      <c r="T675" t="str">
        <f t="shared" si="94"/>
        <v>02</v>
      </c>
      <c r="V675" t="str">
        <f>+VLOOKUP(B675,MARCO!E:E,1,FALSE)</f>
        <v>Avellaneda</v>
      </c>
      <c r="W675" t="s">
        <v>134</v>
      </c>
      <c r="X675" t="s">
        <v>134</v>
      </c>
      <c r="Y675" t="str">
        <f t="shared" si="95"/>
        <v>R 2 - D 5 - 458 - 4137</v>
      </c>
      <c r="Z675" t="s">
        <v>20</v>
      </c>
      <c r="AA675" t="s">
        <v>2349</v>
      </c>
      <c r="AB675" t="s">
        <v>21</v>
      </c>
      <c r="AD675" t="str">
        <f t="shared" si="96"/>
        <v>Centro Vecinal Mary Sanchez</v>
      </c>
      <c r="AE675" t="s">
        <v>22</v>
      </c>
      <c r="AF675" t="s">
        <v>23</v>
      </c>
      <c r="AG675" t="s">
        <v>26</v>
      </c>
      <c r="AH675" t="s">
        <v>2348</v>
      </c>
      <c r="AI675" s="13">
        <f t="shared" si="97"/>
        <v>35</v>
      </c>
      <c r="AJ675" s="13">
        <f t="shared" si="98"/>
        <v>2</v>
      </c>
      <c r="AK675" s="21">
        <v>1</v>
      </c>
      <c r="AM675" t="s">
        <v>2154</v>
      </c>
      <c r="AN675" t="str">
        <f t="shared" si="92"/>
        <v>R02</v>
      </c>
      <c r="AO675" s="20" t="str">
        <f t="shared" si="93"/>
        <v>FINES_R02</v>
      </c>
      <c r="AP675" s="25">
        <f t="shared" si="99"/>
        <v>0.4392184317111969</v>
      </c>
      <c r="AQ675" s="24" t="str">
        <f>+IFERROR(VLOOKUP(Y675,#REF!,2,FALSE),"-")</f>
        <v>-</v>
      </c>
      <c r="AR675" s="13" t="s">
        <v>2393</v>
      </c>
      <c r="AS675" t="s">
        <v>2398</v>
      </c>
      <c r="AT675" t="str">
        <f t="shared" si="100"/>
        <v>Boulevard De Los Italiano - 1548 - Wilde Wilde Este</v>
      </c>
    </row>
    <row r="676" spans="1:46" ht="15.75" thickBot="1" x14ac:dyDescent="0.3">
      <c r="A676" s="47">
        <v>2</v>
      </c>
      <c r="B676" s="47" t="s">
        <v>245</v>
      </c>
      <c r="C676" s="47" t="s">
        <v>5433</v>
      </c>
      <c r="D676" s="47" t="s">
        <v>277</v>
      </c>
      <c r="E676" s="47" t="s">
        <v>278</v>
      </c>
      <c r="F676" s="47" t="s">
        <v>5567</v>
      </c>
      <c r="G676" s="47" t="s">
        <v>5568</v>
      </c>
      <c r="H676" s="47" t="s">
        <v>5569</v>
      </c>
      <c r="I676" s="47" t="s">
        <v>2475</v>
      </c>
      <c r="J676" s="47" t="s">
        <v>5447</v>
      </c>
      <c r="K676" s="47" t="s">
        <v>13596</v>
      </c>
      <c r="L676" s="47">
        <v>0.40396088361740112</v>
      </c>
      <c r="M676" s="47">
        <v>-34.655776887506001</v>
      </c>
      <c r="N676" s="47">
        <v>-58.344985897812997</v>
      </c>
      <c r="O676" s="47" t="s">
        <v>15781</v>
      </c>
      <c r="P676" s="47">
        <v>1</v>
      </c>
      <c r="Q676">
        <v>18</v>
      </c>
      <c r="S676" s="23" t="s">
        <v>2347</v>
      </c>
      <c r="T676" t="str">
        <f t="shared" si="94"/>
        <v>02</v>
      </c>
      <c r="V676" t="str">
        <f>+VLOOKUP(B676,MARCO!E:E,1,FALSE)</f>
        <v>Avellaneda</v>
      </c>
      <c r="W676" t="s">
        <v>134</v>
      </c>
      <c r="X676" t="s">
        <v>134</v>
      </c>
      <c r="Y676" t="str">
        <f t="shared" si="95"/>
        <v>R 2 - D 5 - 458 - 4148</v>
      </c>
      <c r="Z676" t="s">
        <v>20</v>
      </c>
      <c r="AA676" t="s">
        <v>2349</v>
      </c>
      <c r="AB676" t="s">
        <v>21</v>
      </c>
      <c r="AD676" t="str">
        <f t="shared" si="96"/>
        <v>Centro Cultural Dock Sud</v>
      </c>
      <c r="AE676" t="s">
        <v>22</v>
      </c>
      <c r="AF676" t="s">
        <v>23</v>
      </c>
      <c r="AG676" t="s">
        <v>26</v>
      </c>
      <c r="AH676" t="s">
        <v>2348</v>
      </c>
      <c r="AI676" s="13">
        <f t="shared" si="97"/>
        <v>18</v>
      </c>
      <c r="AJ676" s="13">
        <f t="shared" si="98"/>
        <v>1</v>
      </c>
      <c r="AK676" s="21">
        <v>1</v>
      </c>
      <c r="AM676" t="s">
        <v>2154</v>
      </c>
      <c r="AN676" t="str">
        <f t="shared" si="92"/>
        <v>R02</v>
      </c>
      <c r="AO676" s="20" t="str">
        <f t="shared" si="93"/>
        <v>FINES_R02</v>
      </c>
      <c r="AP676" s="25">
        <f t="shared" si="99"/>
        <v>0.40396088361740112</v>
      </c>
      <c r="AQ676" s="24" t="str">
        <f>+IFERROR(VLOOKUP(Y676,#REF!,2,FALSE),"-")</f>
        <v>-</v>
      </c>
      <c r="AR676" s="13" t="s">
        <v>2393</v>
      </c>
      <c r="AS676" t="s">
        <v>2397</v>
      </c>
      <c r="AT676" t="str">
        <f t="shared" si="100"/>
        <v>NuÑez - 1900 e/ Huergo - Dock Sud Dock Sud</v>
      </c>
    </row>
    <row r="677" spans="1:46" ht="15.75" thickBot="1" x14ac:dyDescent="0.3">
      <c r="A677" s="47">
        <v>2</v>
      </c>
      <c r="B677" s="47" t="s">
        <v>245</v>
      </c>
      <c r="C677" s="47" t="s">
        <v>5433</v>
      </c>
      <c r="D677" s="47" t="s">
        <v>277</v>
      </c>
      <c r="E677" s="47" t="s">
        <v>278</v>
      </c>
      <c r="F677" s="47" t="s">
        <v>5572</v>
      </c>
      <c r="G677" s="47" t="s">
        <v>2182</v>
      </c>
      <c r="H677" s="47" t="s">
        <v>5573</v>
      </c>
      <c r="I677" s="47" t="s">
        <v>2475</v>
      </c>
      <c r="J677" s="47" t="s">
        <v>5447</v>
      </c>
      <c r="K677" s="47" t="s">
        <v>13597</v>
      </c>
      <c r="L677" s="47">
        <v>0.68702983856201172</v>
      </c>
      <c r="M677" s="47">
        <v>-34.700432398682999</v>
      </c>
      <c r="N677" s="47">
        <v>-58.361292722803</v>
      </c>
      <c r="O677" s="47" t="s">
        <v>15782</v>
      </c>
      <c r="P677" s="47">
        <v>1</v>
      </c>
      <c r="Q677">
        <v>28</v>
      </c>
      <c r="S677" s="23" t="s">
        <v>2347</v>
      </c>
      <c r="T677" t="str">
        <f t="shared" si="94"/>
        <v>02</v>
      </c>
      <c r="V677" t="str">
        <f>+VLOOKUP(B677,MARCO!E:E,1,FALSE)</f>
        <v>Avellaneda</v>
      </c>
      <c r="W677" t="s">
        <v>134</v>
      </c>
      <c r="X677" t="s">
        <v>134</v>
      </c>
      <c r="Y677" t="str">
        <f t="shared" si="95"/>
        <v>R 2 - D 5 - 458 - 0524</v>
      </c>
      <c r="Z677" t="s">
        <v>20</v>
      </c>
      <c r="AA677" t="s">
        <v>2349</v>
      </c>
      <c r="AB677" t="s">
        <v>21</v>
      </c>
      <c r="AD677" t="str">
        <f t="shared" si="96"/>
        <v>Cic Santo Domingo</v>
      </c>
      <c r="AE677" t="s">
        <v>22</v>
      </c>
      <c r="AF677" t="s">
        <v>23</v>
      </c>
      <c r="AG677" t="s">
        <v>26</v>
      </c>
      <c r="AH677" t="s">
        <v>2348</v>
      </c>
      <c r="AI677" s="13">
        <f t="shared" si="97"/>
        <v>28</v>
      </c>
      <c r="AJ677" s="13">
        <f t="shared" si="98"/>
        <v>1</v>
      </c>
      <c r="AK677" s="21">
        <v>1</v>
      </c>
      <c r="AM677" t="s">
        <v>2154</v>
      </c>
      <c r="AN677" t="str">
        <f t="shared" si="92"/>
        <v>R02</v>
      </c>
      <c r="AO677" s="20" t="str">
        <f t="shared" si="93"/>
        <v>FINES_R02</v>
      </c>
      <c r="AP677" s="25">
        <f t="shared" si="99"/>
        <v>0.68702983856201172</v>
      </c>
      <c r="AQ677" s="24" t="str">
        <f>+IFERROR(VLOOKUP(Y677,#REF!,2,FALSE),"-")</f>
        <v>-</v>
      </c>
      <c r="AR677" s="13" t="s">
        <v>2393</v>
      </c>
      <c r="AS677" t="s">
        <v>2397</v>
      </c>
      <c r="AT677" t="str">
        <f t="shared" si="100"/>
        <v>Gibraltar Y Venezuela - e/ Caxaraville y Venezuela - Sarandi Centro</v>
      </c>
    </row>
    <row r="678" spans="1:46" ht="15.75" thickBot="1" x14ac:dyDescent="0.3">
      <c r="A678" s="47">
        <v>2</v>
      </c>
      <c r="B678" s="47" t="s">
        <v>245</v>
      </c>
      <c r="C678" s="47" t="s">
        <v>5433</v>
      </c>
      <c r="D678" s="47" t="s">
        <v>277</v>
      </c>
      <c r="E678" s="47" t="s">
        <v>278</v>
      </c>
      <c r="F678" s="47" t="s">
        <v>5575</v>
      </c>
      <c r="G678" s="47" t="s">
        <v>5576</v>
      </c>
      <c r="H678" s="47" t="s">
        <v>5577</v>
      </c>
      <c r="I678" s="47" t="s">
        <v>2475</v>
      </c>
      <c r="J678" s="47" t="s">
        <v>5447</v>
      </c>
      <c r="K678" s="47" t="s">
        <v>13598</v>
      </c>
      <c r="L678" s="47"/>
      <c r="M678" s="47">
        <v>-34.644798930493927</v>
      </c>
      <c r="N678" s="47">
        <v>-58.351442789141387</v>
      </c>
      <c r="O678" s="47" t="s">
        <v>15783</v>
      </c>
      <c r="P678" s="47">
        <v>1</v>
      </c>
      <c r="Q678">
        <v>22</v>
      </c>
      <c r="S678" s="23" t="s">
        <v>2347</v>
      </c>
      <c r="T678" t="str">
        <f t="shared" si="94"/>
        <v>02</v>
      </c>
      <c r="V678" t="str">
        <f>+VLOOKUP(B678,MARCO!E:E,1,FALSE)</f>
        <v>Avellaneda</v>
      </c>
      <c r="W678" t="s">
        <v>134</v>
      </c>
      <c r="X678" t="s">
        <v>134</v>
      </c>
      <c r="Y678" t="str">
        <f t="shared" si="95"/>
        <v>R 2 - D 5 - 458 - 4151</v>
      </c>
      <c r="Z678" t="s">
        <v>20</v>
      </c>
      <c r="AA678" t="s">
        <v>2349</v>
      </c>
      <c r="AB678" t="s">
        <v>21</v>
      </c>
      <c r="AD678" t="str">
        <f t="shared" si="96"/>
        <v>Sum Pinzon</v>
      </c>
      <c r="AE678" t="s">
        <v>22</v>
      </c>
      <c r="AF678" t="s">
        <v>23</v>
      </c>
      <c r="AG678" t="s">
        <v>26</v>
      </c>
      <c r="AH678" t="s">
        <v>2348</v>
      </c>
      <c r="AI678" s="13">
        <f t="shared" si="97"/>
        <v>22</v>
      </c>
      <c r="AJ678" s="13">
        <f t="shared" si="98"/>
        <v>1</v>
      </c>
      <c r="AK678" s="21">
        <v>1</v>
      </c>
      <c r="AM678" t="s">
        <v>2154</v>
      </c>
      <c r="AN678" t="str">
        <f t="shared" si="92"/>
        <v>R02</v>
      </c>
      <c r="AO678" s="20" t="str">
        <f t="shared" si="93"/>
        <v>FINES_R02</v>
      </c>
      <c r="AP678" s="25">
        <f t="shared" si="99"/>
        <v>0</v>
      </c>
      <c r="AQ678" s="24" t="str">
        <f>+IFERROR(VLOOKUP(Y678,#REF!,2,FALSE),"-")</f>
        <v>-</v>
      </c>
      <c r="AR678" s="13" t="s">
        <v>2393</v>
      </c>
      <c r="AS678" t="s">
        <v>2397</v>
      </c>
      <c r="AT678" t="str">
        <f t="shared" si="100"/>
        <v>Pinzon - 1376 - Dock Sud Isla Maciel</v>
      </c>
    </row>
    <row r="679" spans="1:46" ht="15.75" thickBot="1" x14ac:dyDescent="0.3">
      <c r="A679" s="47">
        <v>2</v>
      </c>
      <c r="B679" s="47" t="s">
        <v>245</v>
      </c>
      <c r="C679" s="47" t="s">
        <v>5433</v>
      </c>
      <c r="D679" s="47" t="s">
        <v>277</v>
      </c>
      <c r="E679" s="47" t="s">
        <v>278</v>
      </c>
      <c r="F679" s="47" t="s">
        <v>5579</v>
      </c>
      <c r="G679" s="47" t="s">
        <v>5580</v>
      </c>
      <c r="H679" s="47" t="s">
        <v>5581</v>
      </c>
      <c r="I679" s="47" t="s">
        <v>2475</v>
      </c>
      <c r="J679" s="47" t="s">
        <v>5447</v>
      </c>
      <c r="K679" s="47" t="s">
        <v>13599</v>
      </c>
      <c r="L679" s="47">
        <v>0.46599924564361572</v>
      </c>
      <c r="M679" s="47">
        <v>-34.6920857</v>
      </c>
      <c r="N679" s="47">
        <v>-58.3043987</v>
      </c>
      <c r="O679" s="47" t="s">
        <v>15784</v>
      </c>
      <c r="P679" s="47">
        <v>2</v>
      </c>
      <c r="Q679">
        <v>55</v>
      </c>
      <c r="S679" s="23" t="s">
        <v>2347</v>
      </c>
      <c r="T679" t="str">
        <f t="shared" si="94"/>
        <v>02</v>
      </c>
      <c r="V679" t="str">
        <f>+VLOOKUP(B679,MARCO!E:E,1,FALSE)</f>
        <v>Avellaneda</v>
      </c>
      <c r="W679" t="s">
        <v>134</v>
      </c>
      <c r="X679" t="s">
        <v>134</v>
      </c>
      <c r="Y679" t="str">
        <f t="shared" si="95"/>
        <v>R 2 - D 5 - 458 - 4159</v>
      </c>
      <c r="Z679" t="s">
        <v>20</v>
      </c>
      <c r="AA679" t="s">
        <v>2349</v>
      </c>
      <c r="AB679" t="s">
        <v>21</v>
      </c>
      <c r="AD679" t="str">
        <f t="shared" si="96"/>
        <v>Cic San Lorenzo</v>
      </c>
      <c r="AE679" t="s">
        <v>22</v>
      </c>
      <c r="AF679" t="s">
        <v>23</v>
      </c>
      <c r="AG679" t="s">
        <v>26</v>
      </c>
      <c r="AH679" t="s">
        <v>2348</v>
      </c>
      <c r="AI679" s="13">
        <f t="shared" si="97"/>
        <v>55</v>
      </c>
      <c r="AJ679" s="13">
        <f t="shared" si="98"/>
        <v>2</v>
      </c>
      <c r="AK679" s="21">
        <v>1</v>
      </c>
      <c r="AM679" t="s">
        <v>2154</v>
      </c>
      <c r="AN679" t="str">
        <f t="shared" si="92"/>
        <v>R02</v>
      </c>
      <c r="AO679" s="20" t="str">
        <f t="shared" si="93"/>
        <v>FINES_R02</v>
      </c>
      <c r="AP679" s="25">
        <f t="shared" si="99"/>
        <v>0.46599924564361572</v>
      </c>
      <c r="AQ679" s="24" t="str">
        <f>+IFERROR(VLOOKUP(Y679,#REF!,2,FALSE),"-")</f>
        <v>-</v>
      </c>
      <c r="AR679" s="13" t="s">
        <v>2393</v>
      </c>
      <c r="AS679" t="s">
        <v>2398</v>
      </c>
      <c r="AT679" t="str">
        <f t="shared" si="100"/>
        <v>Guamini - e/ Lavalle - Wilde Wilde Oeste</v>
      </c>
    </row>
    <row r="680" spans="1:46" ht="15.75" thickBot="1" x14ac:dyDescent="0.3">
      <c r="A680" s="47">
        <v>2</v>
      </c>
      <c r="B680" s="47" t="s">
        <v>245</v>
      </c>
      <c r="C680" s="47" t="s">
        <v>5433</v>
      </c>
      <c r="D680" s="47" t="s">
        <v>277</v>
      </c>
      <c r="E680" s="47" t="s">
        <v>278</v>
      </c>
      <c r="F680" s="47" t="s">
        <v>5583</v>
      </c>
      <c r="G680" s="47" t="s">
        <v>5584</v>
      </c>
      <c r="H680" s="47" t="s">
        <v>5585</v>
      </c>
      <c r="I680" s="47" t="s">
        <v>2475</v>
      </c>
      <c r="J680" s="47" t="s">
        <v>5447</v>
      </c>
      <c r="K680" s="47" t="s">
        <v>13600</v>
      </c>
      <c r="L680" s="47">
        <v>0.5491454005241394</v>
      </c>
      <c r="M680" s="47">
        <v>-34.703414931269997</v>
      </c>
      <c r="N680" s="47">
        <v>-58.344997790222997</v>
      </c>
      <c r="O680" s="47" t="s">
        <v>15785</v>
      </c>
      <c r="P680" s="47">
        <v>1</v>
      </c>
      <c r="Q680">
        <v>28</v>
      </c>
      <c r="S680" s="23" t="s">
        <v>2347</v>
      </c>
      <c r="T680" t="str">
        <f t="shared" si="94"/>
        <v>02</v>
      </c>
      <c r="V680" t="str">
        <f>+VLOOKUP(B680,MARCO!E:E,1,FALSE)</f>
        <v>Avellaneda</v>
      </c>
      <c r="W680" t="s">
        <v>134</v>
      </c>
      <c r="X680" t="s">
        <v>134</v>
      </c>
      <c r="Y680" t="str">
        <f t="shared" si="95"/>
        <v>R 2 - D 5 - 458 - 3952</v>
      </c>
      <c r="Z680" t="s">
        <v>20</v>
      </c>
      <c r="AA680" t="s">
        <v>2349</v>
      </c>
      <c r="AB680" t="s">
        <v>21</v>
      </c>
      <c r="AD680" t="str">
        <f t="shared" si="96"/>
        <v>Tablero De Oportunidades</v>
      </c>
      <c r="AE680" t="s">
        <v>22</v>
      </c>
      <c r="AF680" t="s">
        <v>23</v>
      </c>
      <c r="AG680" t="s">
        <v>26</v>
      </c>
      <c r="AH680" t="s">
        <v>2348</v>
      </c>
      <c r="AI680" s="13">
        <f t="shared" si="97"/>
        <v>28</v>
      </c>
      <c r="AJ680" s="13">
        <f t="shared" si="98"/>
        <v>1</v>
      </c>
      <c r="AK680" s="21">
        <v>1</v>
      </c>
      <c r="AM680" t="s">
        <v>2154</v>
      </c>
      <c r="AN680" t="str">
        <f t="shared" si="92"/>
        <v>R02</v>
      </c>
      <c r="AO680" s="20" t="str">
        <f t="shared" si="93"/>
        <v>FINES_R02</v>
      </c>
      <c r="AP680" s="25">
        <f t="shared" si="99"/>
        <v>0.5491454005241394</v>
      </c>
      <c r="AQ680" s="24" t="str">
        <f>+IFERROR(VLOOKUP(Y680,#REF!,2,FALSE),"-")</f>
        <v>-</v>
      </c>
      <c r="AR680" s="13" t="s">
        <v>2393</v>
      </c>
      <c r="AS680" t="s">
        <v>2398</v>
      </c>
      <c r="AT680" t="str">
        <f t="shared" si="100"/>
        <v>Los Pozos - 4423 e/ Posadas - Avellaneda Villa Corina</v>
      </c>
    </row>
    <row r="681" spans="1:46" ht="15.75" thickBot="1" x14ac:dyDescent="0.3">
      <c r="A681" s="47">
        <v>2</v>
      </c>
      <c r="B681" s="47" t="s">
        <v>245</v>
      </c>
      <c r="C681" s="47" t="s">
        <v>5433</v>
      </c>
      <c r="D681" s="47" t="s">
        <v>277</v>
      </c>
      <c r="E681" s="47" t="s">
        <v>278</v>
      </c>
      <c r="F681" s="47" t="s">
        <v>5588</v>
      </c>
      <c r="G681" s="47" t="s">
        <v>2178</v>
      </c>
      <c r="H681" s="47" t="s">
        <v>5589</v>
      </c>
      <c r="I681" s="47" t="s">
        <v>2475</v>
      </c>
      <c r="J681" s="47" t="s">
        <v>5456</v>
      </c>
      <c r="K681" s="47" t="s">
        <v>13601</v>
      </c>
      <c r="L681" s="47">
        <v>0.72835606336593628</v>
      </c>
      <c r="M681" s="47">
        <v>-34.698769621598998</v>
      </c>
      <c r="N681" s="47">
        <v>-58.349635929203998</v>
      </c>
      <c r="O681" s="47" t="s">
        <v>15786</v>
      </c>
      <c r="P681" s="47">
        <v>1</v>
      </c>
      <c r="Q681">
        <v>17</v>
      </c>
      <c r="S681" s="23" t="s">
        <v>2347</v>
      </c>
      <c r="T681" t="str">
        <f t="shared" si="94"/>
        <v>02</v>
      </c>
      <c r="V681" t="str">
        <f>+VLOOKUP(B681,MARCO!E:E,1,FALSE)</f>
        <v>Avellaneda</v>
      </c>
      <c r="W681" t="s">
        <v>134</v>
      </c>
      <c r="X681" t="s">
        <v>134</v>
      </c>
      <c r="Y681" t="str">
        <f t="shared" si="95"/>
        <v>R 2 - D 5 - 458 - 1196</v>
      </c>
      <c r="Z681" t="s">
        <v>20</v>
      </c>
      <c r="AA681" t="s">
        <v>2349</v>
      </c>
      <c r="AB681" t="s">
        <v>21</v>
      </c>
      <c r="AD681" t="str">
        <f t="shared" si="96"/>
        <v>Centro Comunitario Hebe Bonafini</v>
      </c>
      <c r="AE681" t="s">
        <v>22</v>
      </c>
      <c r="AF681" t="s">
        <v>23</v>
      </c>
      <c r="AG681" t="s">
        <v>26</v>
      </c>
      <c r="AH681" t="s">
        <v>2348</v>
      </c>
      <c r="AI681" s="13">
        <f t="shared" si="97"/>
        <v>17</v>
      </c>
      <c r="AJ681" s="13">
        <f t="shared" si="98"/>
        <v>1</v>
      </c>
      <c r="AK681" s="21">
        <v>1</v>
      </c>
      <c r="AM681" t="s">
        <v>2154</v>
      </c>
      <c r="AN681" t="str">
        <f t="shared" si="92"/>
        <v>R02</v>
      </c>
      <c r="AO681" s="20" t="str">
        <f t="shared" si="93"/>
        <v>FINES_R02</v>
      </c>
      <c r="AP681" s="25">
        <f t="shared" si="99"/>
        <v>0.72835606336593628</v>
      </c>
      <c r="AQ681" s="24" t="str">
        <f>+IFERROR(VLOOKUP(Y681,#REF!,2,FALSE),"-")</f>
        <v>-</v>
      </c>
      <c r="AR681" s="13" t="s">
        <v>2393</v>
      </c>
      <c r="AS681" t="s">
        <v>2398</v>
      </c>
      <c r="AT681" t="str">
        <f t="shared" si="100"/>
        <v>Heredia - 3977 - Villa Dominico</v>
      </c>
    </row>
    <row r="682" spans="1:46" ht="15.75" thickBot="1" x14ac:dyDescent="0.3">
      <c r="A682" s="47">
        <v>2</v>
      </c>
      <c r="B682" s="47" t="s">
        <v>245</v>
      </c>
      <c r="C682" s="47" t="s">
        <v>5433</v>
      </c>
      <c r="D682" s="47" t="s">
        <v>277</v>
      </c>
      <c r="E682" s="47" t="s">
        <v>278</v>
      </c>
      <c r="F682" s="47" t="s">
        <v>5591</v>
      </c>
      <c r="G682" s="47" t="s">
        <v>5592</v>
      </c>
      <c r="H682" s="47" t="s">
        <v>5593</v>
      </c>
      <c r="I682" s="47" t="s">
        <v>2475</v>
      </c>
      <c r="J682" s="47" t="s">
        <v>5456</v>
      </c>
      <c r="K682" s="47" t="s">
        <v>13602</v>
      </c>
      <c r="L682" s="47">
        <v>0.25721174478530878</v>
      </c>
      <c r="M682" s="47">
        <v>-34.669658115445003</v>
      </c>
      <c r="N682" s="47">
        <v>-58.388156387203999</v>
      </c>
      <c r="O682" s="47" t="s">
        <v>15787</v>
      </c>
      <c r="P682" s="47">
        <v>1</v>
      </c>
      <c r="Q682">
        <v>14</v>
      </c>
      <c r="S682" s="23" t="s">
        <v>2347</v>
      </c>
      <c r="T682" t="str">
        <f t="shared" si="94"/>
        <v>02</v>
      </c>
      <c r="V682" t="str">
        <f>+VLOOKUP(B682,MARCO!E:E,1,FALSE)</f>
        <v>Avellaneda</v>
      </c>
      <c r="W682" t="s">
        <v>134</v>
      </c>
      <c r="X682" t="s">
        <v>134</v>
      </c>
      <c r="Y682" t="str">
        <f t="shared" si="95"/>
        <v>R 2 - D 5 - 458 - 4164</v>
      </c>
      <c r="Z682" t="s">
        <v>20</v>
      </c>
      <c r="AA682" t="s">
        <v>2349</v>
      </c>
      <c r="AB682" t="s">
        <v>21</v>
      </c>
      <c r="AD682" t="str">
        <f t="shared" si="96"/>
        <v>Cepsyc Palabra Viva</v>
      </c>
      <c r="AE682" t="s">
        <v>22</v>
      </c>
      <c r="AF682" t="s">
        <v>23</v>
      </c>
      <c r="AG682" t="s">
        <v>26</v>
      </c>
      <c r="AH682" t="s">
        <v>2348</v>
      </c>
      <c r="AI682" s="13">
        <f t="shared" si="97"/>
        <v>14</v>
      </c>
      <c r="AJ682" s="13">
        <f t="shared" si="98"/>
        <v>1</v>
      </c>
      <c r="AK682" s="21">
        <v>1</v>
      </c>
      <c r="AM682" t="s">
        <v>2154</v>
      </c>
      <c r="AN682" t="str">
        <f t="shared" si="92"/>
        <v>R02</v>
      </c>
      <c r="AO682" s="20" t="str">
        <f t="shared" si="93"/>
        <v>FINES_R02</v>
      </c>
      <c r="AP682" s="25">
        <f t="shared" si="99"/>
        <v>0.25721174478530878</v>
      </c>
      <c r="AQ682" s="24" t="str">
        <f>+IFERROR(VLOOKUP(Y682,#REF!,2,FALSE),"-")</f>
        <v>-</v>
      </c>
      <c r="AR682" s="13" t="s">
        <v>2393</v>
      </c>
      <c r="AS682" t="s">
        <v>2397</v>
      </c>
      <c r="AT682" t="str">
        <f t="shared" si="100"/>
        <v>Uruguay - 605 - Avellaneda Piñeyro</v>
      </c>
    </row>
    <row r="683" spans="1:46" ht="15.75" thickBot="1" x14ac:dyDescent="0.3">
      <c r="A683" s="47">
        <v>2</v>
      </c>
      <c r="B683" s="47" t="s">
        <v>245</v>
      </c>
      <c r="C683" s="47" t="s">
        <v>5433</v>
      </c>
      <c r="D683" s="47" t="s">
        <v>277</v>
      </c>
      <c r="E683" s="47" t="s">
        <v>278</v>
      </c>
      <c r="F683" s="47" t="s">
        <v>5595</v>
      </c>
      <c r="G683" s="47" t="s">
        <v>5596</v>
      </c>
      <c r="H683" s="47" t="s">
        <v>5597</v>
      </c>
      <c r="I683" s="47" t="s">
        <v>2475</v>
      </c>
      <c r="J683" s="47" t="s">
        <v>5456</v>
      </c>
      <c r="K683" s="47" t="s">
        <v>13603</v>
      </c>
      <c r="L683" s="47">
        <v>0.6090240478515625</v>
      </c>
      <c r="M683" s="47">
        <v>-34.641595343265003</v>
      </c>
      <c r="N683" s="47">
        <v>-58.351265375567998</v>
      </c>
      <c r="O683" s="47" t="s">
        <v>15788</v>
      </c>
      <c r="P683" s="47">
        <v>1</v>
      </c>
      <c r="Q683">
        <v>18</v>
      </c>
      <c r="S683" s="23" t="s">
        <v>2347</v>
      </c>
      <c r="T683" t="str">
        <f t="shared" si="94"/>
        <v>02</v>
      </c>
      <c r="V683" t="str">
        <f>+VLOOKUP(B683,MARCO!E:E,1,FALSE)</f>
        <v>Avellaneda</v>
      </c>
      <c r="W683" t="s">
        <v>134</v>
      </c>
      <c r="X683" t="s">
        <v>134</v>
      </c>
      <c r="Y683" t="str">
        <f t="shared" si="95"/>
        <v>R 2 - D 5 - 458 - 4167</v>
      </c>
      <c r="Z683" t="s">
        <v>20</v>
      </c>
      <c r="AA683" t="s">
        <v>2349</v>
      </c>
      <c r="AB683" t="s">
        <v>21</v>
      </c>
      <c r="AD683" t="str">
        <f t="shared" si="96"/>
        <v>Cc Corazon De Alicia</v>
      </c>
      <c r="AE683" t="s">
        <v>22</v>
      </c>
      <c r="AF683" t="s">
        <v>23</v>
      </c>
      <c r="AG683" t="s">
        <v>26</v>
      </c>
      <c r="AH683" t="s">
        <v>2348</v>
      </c>
      <c r="AI683" s="13">
        <f t="shared" si="97"/>
        <v>18</v>
      </c>
      <c r="AJ683" s="13">
        <f t="shared" si="98"/>
        <v>1</v>
      </c>
      <c r="AK683" s="21">
        <v>1</v>
      </c>
      <c r="AM683" t="s">
        <v>2154</v>
      </c>
      <c r="AN683" t="str">
        <f t="shared" si="92"/>
        <v>R02</v>
      </c>
      <c r="AO683" s="20" t="str">
        <f t="shared" si="93"/>
        <v>FINES_R02</v>
      </c>
      <c r="AP683" s="25">
        <f t="shared" si="99"/>
        <v>0.6090240478515625</v>
      </c>
      <c r="AQ683" s="24" t="str">
        <f>+IFERROR(VLOOKUP(Y683,#REF!,2,FALSE),"-")</f>
        <v>-</v>
      </c>
      <c r="AR683" s="13" t="s">
        <v>2393</v>
      </c>
      <c r="AS683" t="s">
        <v>2398</v>
      </c>
      <c r="AT683" t="str">
        <f t="shared" si="100"/>
        <v>Sargento Ponce - 700 - Dock Sud Dock Sud</v>
      </c>
    </row>
    <row r="684" spans="1:46" ht="15.75" thickBot="1" x14ac:dyDescent="0.3">
      <c r="A684" s="47">
        <v>2</v>
      </c>
      <c r="B684" s="47" t="s">
        <v>245</v>
      </c>
      <c r="C684" s="47" t="s">
        <v>5433</v>
      </c>
      <c r="D684" s="47" t="s">
        <v>277</v>
      </c>
      <c r="E684" s="47" t="s">
        <v>278</v>
      </c>
      <c r="F684" s="47" t="s">
        <v>5599</v>
      </c>
      <c r="G684" s="47" t="s">
        <v>5600</v>
      </c>
      <c r="H684" s="47" t="s">
        <v>5601</v>
      </c>
      <c r="I684" s="47" t="s">
        <v>2475</v>
      </c>
      <c r="J684" s="47" t="s">
        <v>5447</v>
      </c>
      <c r="K684" s="47" t="s">
        <v>13604</v>
      </c>
      <c r="L684" s="47">
        <v>0.69812780618667603</v>
      </c>
      <c r="M684" s="47">
        <v>-34.684856907555996</v>
      </c>
      <c r="N684" s="47">
        <v>-58.329646608902998</v>
      </c>
      <c r="O684" s="47" t="s">
        <v>15789</v>
      </c>
      <c r="P684" s="47">
        <v>1</v>
      </c>
      <c r="Q684">
        <v>33</v>
      </c>
      <c r="S684" s="23" t="s">
        <v>2347</v>
      </c>
      <c r="T684" t="str">
        <f t="shared" si="94"/>
        <v>02</v>
      </c>
      <c r="V684" t="str">
        <f>+VLOOKUP(B684,MARCO!E:E,1,FALSE)</f>
        <v>Avellaneda</v>
      </c>
      <c r="W684" t="s">
        <v>134</v>
      </c>
      <c r="X684" t="s">
        <v>134</v>
      </c>
      <c r="Y684" t="str">
        <f t="shared" si="95"/>
        <v>R 2 - D 5 - 458 - 0503</v>
      </c>
      <c r="Z684" t="s">
        <v>20</v>
      </c>
      <c r="AA684" t="s">
        <v>2349</v>
      </c>
      <c r="AB684" t="s">
        <v>21</v>
      </c>
      <c r="AD684" t="str">
        <f t="shared" si="96"/>
        <v>Sum Relampago</v>
      </c>
      <c r="AE684" t="s">
        <v>22</v>
      </c>
      <c r="AF684" t="s">
        <v>23</v>
      </c>
      <c r="AG684" t="s">
        <v>26</v>
      </c>
      <c r="AH684" t="s">
        <v>2348</v>
      </c>
      <c r="AI684" s="13">
        <f t="shared" si="97"/>
        <v>33</v>
      </c>
      <c r="AJ684" s="13">
        <f t="shared" si="98"/>
        <v>1</v>
      </c>
      <c r="AK684" s="21">
        <v>1</v>
      </c>
      <c r="AM684" t="s">
        <v>2154</v>
      </c>
      <c r="AN684" t="str">
        <f t="shared" si="92"/>
        <v>R02</v>
      </c>
      <c r="AO684" s="20" t="str">
        <f t="shared" si="93"/>
        <v>FINES_R02</v>
      </c>
      <c r="AP684" s="25">
        <f t="shared" si="99"/>
        <v>0.69812780618667603</v>
      </c>
      <c r="AQ684" s="24" t="str">
        <f>+IFERROR(VLOOKUP(Y684,#REF!,2,FALSE),"-")</f>
        <v>-</v>
      </c>
      <c r="AR684" s="13" t="s">
        <v>2393</v>
      </c>
      <c r="AS684" t="s">
        <v>2398</v>
      </c>
      <c r="AT684" t="str">
        <f t="shared" si="100"/>
        <v>Bolivar - 4288 e/ Casazza y Beazley - Villa Dominico</v>
      </c>
    </row>
    <row r="685" spans="1:46" ht="15.75" thickBot="1" x14ac:dyDescent="0.3">
      <c r="A685" s="47">
        <v>2</v>
      </c>
      <c r="B685" s="47" t="s">
        <v>245</v>
      </c>
      <c r="C685" s="47" t="s">
        <v>5433</v>
      </c>
      <c r="D685" s="47" t="s">
        <v>277</v>
      </c>
      <c r="E685" s="47" t="s">
        <v>278</v>
      </c>
      <c r="F685" s="47" t="s">
        <v>5603</v>
      </c>
      <c r="G685" s="47" t="s">
        <v>5604</v>
      </c>
      <c r="H685" s="47" t="s">
        <v>5605</v>
      </c>
      <c r="I685" s="47" t="s">
        <v>2475</v>
      </c>
      <c r="J685" s="47" t="s">
        <v>5447</v>
      </c>
      <c r="K685" s="47" t="s">
        <v>13605</v>
      </c>
      <c r="L685" s="47">
        <v>0.44053009152412409</v>
      </c>
      <c r="M685" s="47">
        <v>-34.654932835276682</v>
      </c>
      <c r="N685" s="47">
        <v>-58.359132589140813</v>
      </c>
      <c r="O685" s="47" t="s">
        <v>15790</v>
      </c>
      <c r="P685" s="47">
        <v>1</v>
      </c>
      <c r="Q685">
        <v>16</v>
      </c>
      <c r="S685" s="23" t="s">
        <v>2347</v>
      </c>
      <c r="T685" t="str">
        <f t="shared" si="94"/>
        <v>02</v>
      </c>
      <c r="V685" t="str">
        <f>+VLOOKUP(B685,MARCO!E:E,1,FALSE)</f>
        <v>Avellaneda</v>
      </c>
      <c r="W685" t="s">
        <v>134</v>
      </c>
      <c r="X685" t="s">
        <v>134</v>
      </c>
      <c r="Y685" t="str">
        <f t="shared" si="95"/>
        <v>R 2 - D 5 - 458 - 4536</v>
      </c>
      <c r="Z685" t="s">
        <v>20</v>
      </c>
      <c r="AA685" t="s">
        <v>2349</v>
      </c>
      <c r="AB685" t="s">
        <v>21</v>
      </c>
      <c r="AD685" t="str">
        <f t="shared" si="96"/>
        <v>Nosotros Somos Ellos</v>
      </c>
      <c r="AE685" t="s">
        <v>22</v>
      </c>
      <c r="AF685" t="s">
        <v>23</v>
      </c>
      <c r="AG685" t="s">
        <v>26</v>
      </c>
      <c r="AH685" t="s">
        <v>2348</v>
      </c>
      <c r="AI685" s="13">
        <f t="shared" si="97"/>
        <v>16</v>
      </c>
      <c r="AJ685" s="13">
        <f t="shared" si="98"/>
        <v>1</v>
      </c>
      <c r="AK685" s="21">
        <v>1</v>
      </c>
      <c r="AM685" t="s">
        <v>2154</v>
      </c>
      <c r="AN685" t="str">
        <f t="shared" si="92"/>
        <v>R02</v>
      </c>
      <c r="AO685" s="20" t="str">
        <f t="shared" si="93"/>
        <v>FINES_R02</v>
      </c>
      <c r="AP685" s="25">
        <f t="shared" si="99"/>
        <v>0.44053009152412409</v>
      </c>
      <c r="AQ685" s="24" t="str">
        <f>+IFERROR(VLOOKUP(Y685,#REF!,2,FALSE),"-")</f>
        <v>-</v>
      </c>
      <c r="AR685" s="13" t="s">
        <v>2393</v>
      </c>
      <c r="AS685" t="s">
        <v>2397</v>
      </c>
      <c r="AT685" t="str">
        <f t="shared" si="100"/>
        <v>Levalle Y Vicente Lopez - 0 - Dock Sud Dock Sud</v>
      </c>
    </row>
    <row r="686" spans="1:46" ht="15.75" thickBot="1" x14ac:dyDescent="0.3">
      <c r="A686" s="47">
        <v>2</v>
      </c>
      <c r="B686" s="47" t="s">
        <v>245</v>
      </c>
      <c r="C686" s="47" t="s">
        <v>5433</v>
      </c>
      <c r="D686" s="47" t="s">
        <v>277</v>
      </c>
      <c r="E686" s="47" t="s">
        <v>278</v>
      </c>
      <c r="F686" s="47" t="s">
        <v>5607</v>
      </c>
      <c r="G686" s="47" t="s">
        <v>5608</v>
      </c>
      <c r="H686" s="47" t="s">
        <v>5609</v>
      </c>
      <c r="I686" s="47" t="s">
        <v>2475</v>
      </c>
      <c r="J686" s="47" t="s">
        <v>5447</v>
      </c>
      <c r="K686" s="47" t="s">
        <v>13606</v>
      </c>
      <c r="L686" s="47">
        <v>0.23958161473274231</v>
      </c>
      <c r="M686" s="47">
        <v>-34.679946391123003</v>
      </c>
      <c r="N686" s="47">
        <v>-58.358076420194998</v>
      </c>
      <c r="O686" s="47" t="s">
        <v>15791</v>
      </c>
      <c r="P686" s="47">
        <v>1</v>
      </c>
      <c r="Q686">
        <v>16</v>
      </c>
      <c r="S686" s="23" t="s">
        <v>2347</v>
      </c>
      <c r="T686" t="str">
        <f t="shared" si="94"/>
        <v>02</v>
      </c>
      <c r="V686" t="str">
        <f>+VLOOKUP(B686,MARCO!E:E,1,FALSE)</f>
        <v>Avellaneda</v>
      </c>
      <c r="W686" t="s">
        <v>134</v>
      </c>
      <c r="X686" t="s">
        <v>134</v>
      </c>
      <c r="Y686" t="str">
        <f t="shared" si="95"/>
        <v>R 2 - D 5 - 458 - 4537</v>
      </c>
      <c r="Z686" t="s">
        <v>20</v>
      </c>
      <c r="AA686" t="s">
        <v>2349</v>
      </c>
      <c r="AB686" t="s">
        <v>21</v>
      </c>
      <c r="AD686" t="str">
        <f t="shared" si="96"/>
        <v>Cfi Alas</v>
      </c>
      <c r="AE686" t="s">
        <v>22</v>
      </c>
      <c r="AF686" t="s">
        <v>23</v>
      </c>
      <c r="AG686" t="s">
        <v>26</v>
      </c>
      <c r="AH686" t="s">
        <v>2348</v>
      </c>
      <c r="AI686" s="13">
        <f t="shared" si="97"/>
        <v>16</v>
      </c>
      <c r="AJ686" s="13">
        <f t="shared" si="98"/>
        <v>1</v>
      </c>
      <c r="AK686" s="21">
        <v>1</v>
      </c>
      <c r="AM686" t="s">
        <v>2154</v>
      </c>
      <c r="AN686" t="str">
        <f t="shared" si="92"/>
        <v>R02</v>
      </c>
      <c r="AO686" s="20" t="str">
        <f t="shared" si="93"/>
        <v>FINES_R02</v>
      </c>
      <c r="AP686" s="25">
        <f t="shared" si="99"/>
        <v>0.23958161473274231</v>
      </c>
      <c r="AQ686" s="24" t="str">
        <f>+IFERROR(VLOOKUP(Y686,#REF!,2,FALSE),"-")</f>
        <v>-</v>
      </c>
      <c r="AR686" s="13" t="s">
        <v>2393</v>
      </c>
      <c r="AS686" t="s">
        <v>2398</v>
      </c>
      <c r="AT686" t="str">
        <f t="shared" si="100"/>
        <v>Cordero - 2266 - Avellaneda Villa Corina</v>
      </c>
    </row>
    <row r="687" spans="1:46" ht="15.75" thickBot="1" x14ac:dyDescent="0.3">
      <c r="A687" s="47">
        <v>2</v>
      </c>
      <c r="B687" s="47" t="s">
        <v>245</v>
      </c>
      <c r="C687" s="47" t="s">
        <v>5433</v>
      </c>
      <c r="D687" s="47" t="s">
        <v>277</v>
      </c>
      <c r="E687" s="47" t="s">
        <v>278</v>
      </c>
      <c r="F687" s="47" t="s">
        <v>5612</v>
      </c>
      <c r="G687" s="47" t="s">
        <v>5613</v>
      </c>
      <c r="H687" s="47" t="s">
        <v>5614</v>
      </c>
      <c r="I687" s="47" t="s">
        <v>2475</v>
      </c>
      <c r="J687" s="47" t="s">
        <v>5447</v>
      </c>
      <c r="K687" s="47" t="s">
        <v>13607</v>
      </c>
      <c r="L687" s="47">
        <v>0.44516646862030029</v>
      </c>
      <c r="M687" s="47">
        <v>-34.708422883753101</v>
      </c>
      <c r="N687" s="47">
        <v>-58.324971696292501</v>
      </c>
      <c r="O687" s="47" t="s">
        <v>15792</v>
      </c>
      <c r="P687" s="47">
        <v>2</v>
      </c>
      <c r="Q687">
        <v>45</v>
      </c>
      <c r="S687" s="23" t="s">
        <v>2347</v>
      </c>
      <c r="T687" t="str">
        <f t="shared" si="94"/>
        <v>02</v>
      </c>
      <c r="V687" t="str">
        <f>+VLOOKUP(B687,MARCO!E:E,1,FALSE)</f>
        <v>Avellaneda</v>
      </c>
      <c r="W687" t="s">
        <v>134</v>
      </c>
      <c r="X687" t="s">
        <v>134</v>
      </c>
      <c r="Y687" t="str">
        <f t="shared" si="95"/>
        <v>R 2 - D 5 - 458 - 2774</v>
      </c>
      <c r="Z687" t="s">
        <v>20</v>
      </c>
      <c r="AA687" t="s">
        <v>2349</v>
      </c>
      <c r="AB687" t="s">
        <v>21</v>
      </c>
      <c r="AD687" t="str">
        <f t="shared" si="96"/>
        <v>Ees Nº 35</v>
      </c>
      <c r="AE687" t="s">
        <v>22</v>
      </c>
      <c r="AF687" t="s">
        <v>23</v>
      </c>
      <c r="AG687" t="s">
        <v>26</v>
      </c>
      <c r="AH687" t="s">
        <v>2348</v>
      </c>
      <c r="AI687" s="13">
        <f t="shared" si="97"/>
        <v>45</v>
      </c>
      <c r="AJ687" s="13">
        <f t="shared" si="98"/>
        <v>2</v>
      </c>
      <c r="AK687" s="21">
        <v>1</v>
      </c>
      <c r="AM687" t="s">
        <v>2154</v>
      </c>
      <c r="AN687" t="str">
        <f t="shared" si="92"/>
        <v>R02</v>
      </c>
      <c r="AO687" s="20" t="str">
        <f t="shared" si="93"/>
        <v>FINES_R02</v>
      </c>
      <c r="AP687" s="25">
        <f t="shared" si="99"/>
        <v>0.44516646862030029</v>
      </c>
      <c r="AQ687" s="24" t="str">
        <f>+IFERROR(VLOOKUP(Y687,#REF!,2,FALSE),"-")</f>
        <v>-</v>
      </c>
      <c r="AR687" s="13" t="s">
        <v>2393</v>
      </c>
      <c r="AS687" t="s">
        <v>2398</v>
      </c>
      <c r="AT687" t="str">
        <f t="shared" si="100"/>
        <v>Pasaje Alfredo Carlino - 6211 - Wilde Wilde Oeste</v>
      </c>
    </row>
    <row r="688" spans="1:46" ht="15.75" thickBot="1" x14ac:dyDescent="0.3">
      <c r="A688" s="47">
        <v>2</v>
      </c>
      <c r="B688" s="47" t="s">
        <v>245</v>
      </c>
      <c r="C688" s="47" t="s">
        <v>5433</v>
      </c>
      <c r="D688" s="47" t="s">
        <v>277</v>
      </c>
      <c r="E688" s="47" t="s">
        <v>278</v>
      </c>
      <c r="F688" s="47" t="s">
        <v>5616</v>
      </c>
      <c r="G688" s="47" t="s">
        <v>2185</v>
      </c>
      <c r="H688" s="47" t="s">
        <v>5617</v>
      </c>
      <c r="I688" s="47" t="s">
        <v>2475</v>
      </c>
      <c r="J688" s="47" t="s">
        <v>5447</v>
      </c>
      <c r="K688" s="47" t="s">
        <v>13608</v>
      </c>
      <c r="L688" s="47">
        <v>0.32444003224372858</v>
      </c>
      <c r="M688" s="47">
        <v>-34.67768600894</v>
      </c>
      <c r="N688" s="47">
        <v>-58.347250771870002</v>
      </c>
      <c r="O688" s="47" t="s">
        <v>15793</v>
      </c>
      <c r="P688" s="47">
        <v>2</v>
      </c>
      <c r="Q688">
        <v>67</v>
      </c>
      <c r="S688" s="23" t="s">
        <v>2347</v>
      </c>
      <c r="T688" t="str">
        <f t="shared" si="94"/>
        <v>02</v>
      </c>
      <c r="V688" t="str">
        <f>+VLOOKUP(B688,MARCO!E:E,1,FALSE)</f>
        <v>Avellaneda</v>
      </c>
      <c r="W688" t="s">
        <v>134</v>
      </c>
      <c r="X688" t="s">
        <v>134</v>
      </c>
      <c r="Y688" t="str">
        <f t="shared" si="95"/>
        <v>R 2 - D 5 - 458 - 0541</v>
      </c>
      <c r="Z688" t="s">
        <v>20</v>
      </c>
      <c r="AA688" t="s">
        <v>2349</v>
      </c>
      <c r="AB688" t="s">
        <v>21</v>
      </c>
      <c r="AD688" t="str">
        <f t="shared" si="96"/>
        <v>Local Eva Peron</v>
      </c>
      <c r="AE688" t="s">
        <v>22</v>
      </c>
      <c r="AF688" t="s">
        <v>23</v>
      </c>
      <c r="AG688" t="s">
        <v>26</v>
      </c>
      <c r="AH688" t="s">
        <v>2348</v>
      </c>
      <c r="AI688" s="13">
        <f t="shared" si="97"/>
        <v>67</v>
      </c>
      <c r="AJ688" s="13">
        <f t="shared" si="98"/>
        <v>2</v>
      </c>
      <c r="AK688" s="21">
        <v>1</v>
      </c>
      <c r="AM688" t="s">
        <v>2154</v>
      </c>
      <c r="AN688" t="str">
        <f t="shared" si="92"/>
        <v>R02</v>
      </c>
      <c r="AO688" s="20" t="str">
        <f t="shared" si="93"/>
        <v>FINES_R02</v>
      </c>
      <c r="AP688" s="25">
        <f t="shared" si="99"/>
        <v>0.32444003224372858</v>
      </c>
      <c r="AQ688" s="24" t="str">
        <f>+IFERROR(VLOOKUP(Y688,#REF!,2,FALSE),"-")</f>
        <v>-</v>
      </c>
      <c r="AR688" s="13" t="s">
        <v>2393</v>
      </c>
      <c r="AS688" t="s">
        <v>2397</v>
      </c>
      <c r="AT688" t="str">
        <f t="shared" si="100"/>
        <v>Av. Mitre - 2734 e/ Cucha Cucha y Parodi - Sarandi Centro</v>
      </c>
    </row>
    <row r="689" spans="1:46" ht="15.75" thickBot="1" x14ac:dyDescent="0.3">
      <c r="A689" s="47">
        <v>2</v>
      </c>
      <c r="B689" s="47" t="s">
        <v>245</v>
      </c>
      <c r="C689" s="47" t="s">
        <v>5433</v>
      </c>
      <c r="D689" s="47" t="s">
        <v>277</v>
      </c>
      <c r="E689" s="47" t="s">
        <v>278</v>
      </c>
      <c r="F689" s="47" t="s">
        <v>5620</v>
      </c>
      <c r="G689" s="47" t="s">
        <v>5621</v>
      </c>
      <c r="H689" s="47" t="s">
        <v>5622</v>
      </c>
      <c r="I689" s="47" t="s">
        <v>2475</v>
      </c>
      <c r="J689" s="47" t="s">
        <v>5447</v>
      </c>
      <c r="K689" s="47" t="s">
        <v>13609</v>
      </c>
      <c r="L689" s="47">
        <v>0.20510226488113401</v>
      </c>
      <c r="M689" s="47">
        <v>-34.666550608662</v>
      </c>
      <c r="N689" s="47">
        <v>-58.353946487583997</v>
      </c>
      <c r="O689" s="47" t="s">
        <v>15794</v>
      </c>
      <c r="P689" s="47">
        <v>1</v>
      </c>
      <c r="Q689">
        <v>18</v>
      </c>
      <c r="S689" s="23" t="s">
        <v>2347</v>
      </c>
      <c r="T689" t="str">
        <f t="shared" si="94"/>
        <v>02</v>
      </c>
      <c r="V689" t="str">
        <f>+VLOOKUP(B689,MARCO!E:E,1,FALSE)</f>
        <v>Avellaneda</v>
      </c>
      <c r="W689" t="s">
        <v>134</v>
      </c>
      <c r="X689" t="s">
        <v>134</v>
      </c>
      <c r="Y689" t="str">
        <f t="shared" si="95"/>
        <v>R 2 - D 5 - 458 - 0515</v>
      </c>
      <c r="Z689" t="s">
        <v>20</v>
      </c>
      <c r="AA689" t="s">
        <v>2349</v>
      </c>
      <c r="AB689" t="s">
        <v>21</v>
      </c>
      <c r="AD689" t="str">
        <f t="shared" si="96"/>
        <v>Biblioteca Popular Maestro Alfredo Bravo</v>
      </c>
      <c r="AE689" t="s">
        <v>22</v>
      </c>
      <c r="AF689" t="s">
        <v>23</v>
      </c>
      <c r="AG689" t="s">
        <v>26</v>
      </c>
      <c r="AH689" t="s">
        <v>2348</v>
      </c>
      <c r="AI689" s="13">
        <f t="shared" si="97"/>
        <v>18</v>
      </c>
      <c r="AJ689" s="13">
        <f t="shared" si="98"/>
        <v>1</v>
      </c>
      <c r="AK689" s="21">
        <v>1</v>
      </c>
      <c r="AM689" t="s">
        <v>2154</v>
      </c>
      <c r="AN689" t="str">
        <f t="shared" si="92"/>
        <v>R02</v>
      </c>
      <c r="AO689" s="20" t="str">
        <f t="shared" si="93"/>
        <v>FINES_R02</v>
      </c>
      <c r="AP689" s="25">
        <f t="shared" si="99"/>
        <v>0.20510226488113401</v>
      </c>
      <c r="AQ689" s="24" t="str">
        <f>+IFERROR(VLOOKUP(Y689,#REF!,2,FALSE),"-")</f>
        <v>-</v>
      </c>
      <c r="AR689" s="13" t="s">
        <v>2393</v>
      </c>
      <c r="AS689" t="s">
        <v>2397</v>
      </c>
      <c r="AT689" t="str">
        <f t="shared" si="100"/>
        <v>Dardo Rocha - 179 e/ Estrada - Avellaneda Centro Avellaneda Centro</v>
      </c>
    </row>
    <row r="690" spans="1:46" ht="15.75" thickBot="1" x14ac:dyDescent="0.3">
      <c r="A690" s="47">
        <v>2</v>
      </c>
      <c r="B690" s="47" t="s">
        <v>245</v>
      </c>
      <c r="C690" s="47" t="s">
        <v>5433</v>
      </c>
      <c r="D690" s="47" t="s">
        <v>277</v>
      </c>
      <c r="E690" s="47" t="s">
        <v>278</v>
      </c>
      <c r="F690" s="47" t="s">
        <v>5624</v>
      </c>
      <c r="G690" s="47" t="s">
        <v>5625</v>
      </c>
      <c r="H690" s="47" t="s">
        <v>5626</v>
      </c>
      <c r="I690" s="47" t="s">
        <v>2475</v>
      </c>
      <c r="J690" s="47" t="s">
        <v>5447</v>
      </c>
      <c r="K690" s="47" t="s">
        <v>13610</v>
      </c>
      <c r="L690" s="47">
        <v>0.2546367347240448</v>
      </c>
      <c r="M690" s="47">
        <v>-34.658813700000003</v>
      </c>
      <c r="N690" s="47">
        <v>-58.364984200000002</v>
      </c>
      <c r="O690" s="47" t="s">
        <v>15795</v>
      </c>
      <c r="P690" s="47">
        <v>1</v>
      </c>
      <c r="Q690">
        <v>23</v>
      </c>
      <c r="S690" s="23" t="s">
        <v>2347</v>
      </c>
      <c r="T690" t="str">
        <f t="shared" si="94"/>
        <v>02</v>
      </c>
      <c r="V690" t="str">
        <f>+VLOOKUP(B690,MARCO!E:E,1,FALSE)</f>
        <v>Avellaneda</v>
      </c>
      <c r="W690" t="s">
        <v>134</v>
      </c>
      <c r="X690" t="s">
        <v>134</v>
      </c>
      <c r="Y690" t="str">
        <f t="shared" si="95"/>
        <v>R 2 - D 5 - 458 - 3968</v>
      </c>
      <c r="Z690" t="s">
        <v>20</v>
      </c>
      <c r="AA690" t="s">
        <v>2349</v>
      </c>
      <c r="AB690" t="s">
        <v>21</v>
      </c>
      <c r="AD690" t="str">
        <f t="shared" si="96"/>
        <v>Espacio De La Memoria</v>
      </c>
      <c r="AE690" t="s">
        <v>22</v>
      </c>
      <c r="AF690" t="s">
        <v>23</v>
      </c>
      <c r="AG690" t="s">
        <v>26</v>
      </c>
      <c r="AH690" t="s">
        <v>2348</v>
      </c>
      <c r="AI690" s="13">
        <f t="shared" si="97"/>
        <v>23</v>
      </c>
      <c r="AJ690" s="13">
        <f t="shared" si="98"/>
        <v>1</v>
      </c>
      <c r="AK690" s="21">
        <v>1</v>
      </c>
      <c r="AM690" t="s">
        <v>2154</v>
      </c>
      <c r="AN690" t="str">
        <f t="shared" si="92"/>
        <v>R02</v>
      </c>
      <c r="AO690" s="20" t="str">
        <f t="shared" si="93"/>
        <v>FINES_R02</v>
      </c>
      <c r="AP690" s="25">
        <f t="shared" si="99"/>
        <v>0.2546367347240448</v>
      </c>
      <c r="AQ690" s="24" t="str">
        <f>+IFERROR(VLOOKUP(Y690,#REF!,2,FALSE),"-")</f>
        <v>-</v>
      </c>
      <c r="AR690" s="13" t="s">
        <v>2393</v>
      </c>
      <c r="AS690" t="s">
        <v>2397</v>
      </c>
      <c r="AT690" t="str">
        <f t="shared" si="100"/>
        <v>Calle 12 - 234 e/ Av Mitre y Ameghino - Avellaneda Centro Avellaneda Centro</v>
      </c>
    </row>
    <row r="691" spans="1:46" ht="15.75" thickBot="1" x14ac:dyDescent="0.3">
      <c r="A691" s="47">
        <v>2</v>
      </c>
      <c r="B691" s="47" t="s">
        <v>245</v>
      </c>
      <c r="C691" s="47" t="s">
        <v>5433</v>
      </c>
      <c r="D691" s="47" t="s">
        <v>277</v>
      </c>
      <c r="E691" s="47" t="s">
        <v>278</v>
      </c>
      <c r="F691" s="47" t="s">
        <v>5628</v>
      </c>
      <c r="G691" s="47" t="s">
        <v>5629</v>
      </c>
      <c r="H691" s="47" t="s">
        <v>5630</v>
      </c>
      <c r="I691" s="47" t="s">
        <v>2475</v>
      </c>
      <c r="J691" s="47" t="s">
        <v>5447</v>
      </c>
      <c r="K691" s="47" t="s">
        <v>13611</v>
      </c>
      <c r="L691" s="47">
        <v>0.30682298541069031</v>
      </c>
      <c r="M691" s="47">
        <v>-34.668968100000001</v>
      </c>
      <c r="N691" s="47">
        <v>-58.395040000000002</v>
      </c>
      <c r="O691" s="47" t="s">
        <v>15796</v>
      </c>
      <c r="P691" s="47">
        <v>1</v>
      </c>
      <c r="Q691">
        <v>17</v>
      </c>
      <c r="S691" s="23" t="s">
        <v>2347</v>
      </c>
      <c r="T691" t="str">
        <f t="shared" si="94"/>
        <v>02</v>
      </c>
      <c r="V691" t="str">
        <f>+VLOOKUP(B691,MARCO!E:E,1,FALSE)</f>
        <v>Avellaneda</v>
      </c>
      <c r="W691" t="s">
        <v>134</v>
      </c>
      <c r="X691" t="s">
        <v>134</v>
      </c>
      <c r="Y691" t="str">
        <f t="shared" si="95"/>
        <v>R 2 - D 5 - 458 - 0517</v>
      </c>
      <c r="Z691" t="s">
        <v>20</v>
      </c>
      <c r="AA691" t="s">
        <v>2349</v>
      </c>
      <c r="AB691" t="s">
        <v>21</v>
      </c>
      <c r="AD691" t="str">
        <f t="shared" si="96"/>
        <v>Ub Graciela Pane</v>
      </c>
      <c r="AE691" t="s">
        <v>22</v>
      </c>
      <c r="AF691" t="s">
        <v>23</v>
      </c>
      <c r="AG691" t="s">
        <v>26</v>
      </c>
      <c r="AH691" t="s">
        <v>2348</v>
      </c>
      <c r="AI691" s="13">
        <f t="shared" si="97"/>
        <v>17</v>
      </c>
      <c r="AJ691" s="13">
        <f t="shared" si="98"/>
        <v>1</v>
      </c>
      <c r="AK691" s="21">
        <v>1</v>
      </c>
      <c r="AM691" t="s">
        <v>2154</v>
      </c>
      <c r="AN691" t="str">
        <f t="shared" si="92"/>
        <v>R02</v>
      </c>
      <c r="AO691" s="20" t="str">
        <f t="shared" si="93"/>
        <v>FINES_R02</v>
      </c>
      <c r="AP691" s="25">
        <f t="shared" si="99"/>
        <v>0.30682298541069031</v>
      </c>
      <c r="AQ691" s="24" t="str">
        <f>+IFERROR(VLOOKUP(Y691,#REF!,2,FALSE),"-")</f>
        <v>-</v>
      </c>
      <c r="AR691" s="13" t="s">
        <v>2393</v>
      </c>
      <c r="AS691" t="s">
        <v>2398</v>
      </c>
      <c r="AT691" t="str">
        <f t="shared" si="100"/>
        <v>Entre Rios - 1113 e/ Oliden y Tuyu - Avellaneda Centro Crucesita</v>
      </c>
    </row>
    <row r="692" spans="1:46" ht="15.75" thickBot="1" x14ac:dyDescent="0.3">
      <c r="A692" s="47">
        <v>2</v>
      </c>
      <c r="B692" s="47" t="s">
        <v>245</v>
      </c>
      <c r="C692" s="47" t="s">
        <v>5433</v>
      </c>
      <c r="D692" s="47" t="s">
        <v>277</v>
      </c>
      <c r="E692" s="47" t="s">
        <v>278</v>
      </c>
      <c r="F692" s="47" t="s">
        <v>5632</v>
      </c>
      <c r="G692" s="47" t="s">
        <v>5633</v>
      </c>
      <c r="H692" s="47" t="s">
        <v>5634</v>
      </c>
      <c r="I692" s="47" t="s">
        <v>2475</v>
      </c>
      <c r="J692" s="47" t="s">
        <v>5447</v>
      </c>
      <c r="K692" s="47" t="s">
        <v>13612</v>
      </c>
      <c r="L692" s="47">
        <v>0.77404755353927612</v>
      </c>
      <c r="M692" s="47">
        <v>-34.703791376714001</v>
      </c>
      <c r="N692" s="47">
        <v>-58.358817990736</v>
      </c>
      <c r="O692" s="47" t="s">
        <v>15797</v>
      </c>
      <c r="P692" s="47">
        <v>3</v>
      </c>
      <c r="Q692">
        <v>87</v>
      </c>
      <c r="S692" s="23" t="s">
        <v>2347</v>
      </c>
      <c r="T692" t="str">
        <f t="shared" si="94"/>
        <v>02</v>
      </c>
      <c r="V692" t="str">
        <f>+VLOOKUP(B692,MARCO!E:E,1,FALSE)</f>
        <v>Avellaneda</v>
      </c>
      <c r="W692" t="s">
        <v>134</v>
      </c>
      <c r="X692" t="s">
        <v>134</v>
      </c>
      <c r="Y692" t="str">
        <f t="shared" si="95"/>
        <v>R 2 - D 5 - 458 - 4594</v>
      </c>
      <c r="Z692" t="s">
        <v>20</v>
      </c>
      <c r="AA692" t="s">
        <v>2349</v>
      </c>
      <c r="AB692" t="s">
        <v>21</v>
      </c>
      <c r="AD692" t="str">
        <f t="shared" si="96"/>
        <v>Club Reconquista</v>
      </c>
      <c r="AE692" t="s">
        <v>22</v>
      </c>
      <c r="AF692" t="s">
        <v>23</v>
      </c>
      <c r="AG692" t="s">
        <v>26</v>
      </c>
      <c r="AH692" t="s">
        <v>2348</v>
      </c>
      <c r="AI692" s="13">
        <f t="shared" si="97"/>
        <v>87</v>
      </c>
      <c r="AJ692" s="13">
        <f t="shared" si="98"/>
        <v>3</v>
      </c>
      <c r="AK692" s="21">
        <v>1</v>
      </c>
      <c r="AM692" t="s">
        <v>2154</v>
      </c>
      <c r="AN692" t="str">
        <f t="shared" si="92"/>
        <v>R02</v>
      </c>
      <c r="AO692" s="20" t="str">
        <f t="shared" si="93"/>
        <v>FINES_R02</v>
      </c>
      <c r="AP692" s="25">
        <f t="shared" si="99"/>
        <v>0.77404755353927612</v>
      </c>
      <c r="AQ692" s="24" t="str">
        <f>+IFERROR(VLOOKUP(Y692,#REF!,2,FALSE),"-")</f>
        <v>-</v>
      </c>
      <c r="AR692" s="13" t="s">
        <v>2393</v>
      </c>
      <c r="AS692" t="s">
        <v>2397</v>
      </c>
      <c r="AT692" t="str">
        <f t="shared" si="100"/>
        <v>Suipacha - 1937 - Avellaneda Villa Corina</v>
      </c>
    </row>
    <row r="693" spans="1:46" ht="15.75" thickBot="1" x14ac:dyDescent="0.3">
      <c r="A693" s="47">
        <v>2</v>
      </c>
      <c r="B693" s="47" t="s">
        <v>245</v>
      </c>
      <c r="C693" s="47" t="s">
        <v>5433</v>
      </c>
      <c r="D693" s="47" t="s">
        <v>277</v>
      </c>
      <c r="E693" s="47" t="s">
        <v>278</v>
      </c>
      <c r="F693" s="47" t="s">
        <v>5643</v>
      </c>
      <c r="G693" s="47" t="s">
        <v>5644</v>
      </c>
      <c r="H693" s="47" t="s">
        <v>5645</v>
      </c>
      <c r="I693" s="47" t="s">
        <v>2475</v>
      </c>
      <c r="J693" s="47" t="s">
        <v>5447</v>
      </c>
      <c r="K693" s="47" t="s">
        <v>13613</v>
      </c>
      <c r="L693" s="47">
        <v>0.54137647151947021</v>
      </c>
      <c r="M693" s="47">
        <v>-34.648293899999999</v>
      </c>
      <c r="N693" s="47">
        <v>-58.345777200000001</v>
      </c>
      <c r="O693" s="47" t="s">
        <v>15798</v>
      </c>
      <c r="P693" s="47">
        <v>1</v>
      </c>
      <c r="Q693">
        <v>21</v>
      </c>
      <c r="S693" s="23" t="s">
        <v>2347</v>
      </c>
      <c r="T693" t="str">
        <f t="shared" si="94"/>
        <v>02</v>
      </c>
      <c r="V693" t="str">
        <f>+VLOOKUP(B693,MARCO!E:E,1,FALSE)</f>
        <v>Avellaneda</v>
      </c>
      <c r="W693" t="s">
        <v>134</v>
      </c>
      <c r="X693" t="s">
        <v>134</v>
      </c>
      <c r="Y693" t="str">
        <f t="shared" si="95"/>
        <v>R 2 - D 5 - 458 - 4598</v>
      </c>
      <c r="Z693" t="s">
        <v>20</v>
      </c>
      <c r="AA693" t="s">
        <v>2349</v>
      </c>
      <c r="AB693" t="s">
        <v>21</v>
      </c>
      <c r="AD693" t="str">
        <f t="shared" si="96"/>
        <v>Club Albion</v>
      </c>
      <c r="AE693" t="s">
        <v>22</v>
      </c>
      <c r="AF693" t="s">
        <v>23</v>
      </c>
      <c r="AG693" t="s">
        <v>26</v>
      </c>
      <c r="AH693" t="s">
        <v>2348</v>
      </c>
      <c r="AI693" s="13">
        <f t="shared" si="97"/>
        <v>21</v>
      </c>
      <c r="AJ693" s="13">
        <f t="shared" si="98"/>
        <v>1</v>
      </c>
      <c r="AK693" s="21">
        <v>1</v>
      </c>
      <c r="AM693" t="s">
        <v>2154</v>
      </c>
      <c r="AN693" t="str">
        <f t="shared" si="92"/>
        <v>R02</v>
      </c>
      <c r="AO693" s="20" t="str">
        <f t="shared" si="93"/>
        <v>FINES_R02</v>
      </c>
      <c r="AP693" s="25">
        <f t="shared" si="99"/>
        <v>0.54137647151947021</v>
      </c>
      <c r="AQ693" s="24" t="str">
        <f>+IFERROR(VLOOKUP(Y693,#REF!,2,FALSE),"-")</f>
        <v>-</v>
      </c>
      <c r="AR693" s="13" t="s">
        <v>2393</v>
      </c>
      <c r="AS693" t="s">
        <v>2398</v>
      </c>
      <c r="AT693" t="str">
        <f t="shared" si="100"/>
        <v>Palacios - 602 - Dock Sud Dock Sud</v>
      </c>
    </row>
    <row r="694" spans="1:46" ht="15.75" thickBot="1" x14ac:dyDescent="0.3">
      <c r="A694" s="47">
        <v>2</v>
      </c>
      <c r="B694" s="47" t="s">
        <v>245</v>
      </c>
      <c r="C694" s="47" t="s">
        <v>5433</v>
      </c>
      <c r="D694" s="47" t="s">
        <v>277</v>
      </c>
      <c r="E694" s="47" t="s">
        <v>278</v>
      </c>
      <c r="F694" s="47" t="s">
        <v>5653</v>
      </c>
      <c r="G694" s="47" t="s">
        <v>2179</v>
      </c>
      <c r="H694" s="47" t="s">
        <v>5654</v>
      </c>
      <c r="I694" s="47" t="s">
        <v>2475</v>
      </c>
      <c r="J694" s="47" t="s">
        <v>2491</v>
      </c>
      <c r="K694" s="47" t="s">
        <v>13614</v>
      </c>
      <c r="L694" s="47">
        <v>0.49440422654151922</v>
      </c>
      <c r="M694" s="47">
        <v>-34.715217908245997</v>
      </c>
      <c r="N694" s="47">
        <v>-58.343849898476002</v>
      </c>
      <c r="O694" s="47" t="s">
        <v>15799</v>
      </c>
      <c r="P694" s="47">
        <v>1</v>
      </c>
      <c r="Q694">
        <v>18</v>
      </c>
      <c r="S694" s="23" t="s">
        <v>2347</v>
      </c>
      <c r="T694" t="str">
        <f t="shared" si="94"/>
        <v>02</v>
      </c>
      <c r="V694" t="str">
        <f>+VLOOKUP(B694,MARCO!E:E,1,FALSE)</f>
        <v>Avellaneda</v>
      </c>
      <c r="W694" t="s">
        <v>134</v>
      </c>
      <c r="X694" t="s">
        <v>134</v>
      </c>
      <c r="Y694" t="str">
        <f t="shared" si="95"/>
        <v>R 2 - D 5 - 458 - 4610</v>
      </c>
      <c r="Z694" t="s">
        <v>20</v>
      </c>
      <c r="AA694" t="s">
        <v>2349</v>
      </c>
      <c r="AB694" t="s">
        <v>21</v>
      </c>
      <c r="AD694" t="str">
        <f t="shared" si="96"/>
        <v>Centro Comunitario Juana Azurduy</v>
      </c>
      <c r="AE694" t="s">
        <v>22</v>
      </c>
      <c r="AF694" t="s">
        <v>23</v>
      </c>
      <c r="AG694" t="s">
        <v>26</v>
      </c>
      <c r="AH694" t="s">
        <v>2348</v>
      </c>
      <c r="AI694" s="13">
        <f t="shared" si="97"/>
        <v>18</v>
      </c>
      <c r="AJ694" s="13">
        <f t="shared" si="98"/>
        <v>1</v>
      </c>
      <c r="AK694" s="21">
        <v>1</v>
      </c>
      <c r="AM694" t="s">
        <v>2154</v>
      </c>
      <c r="AN694" t="str">
        <f t="shared" si="92"/>
        <v>R02</v>
      </c>
      <c r="AO694" s="20" t="str">
        <f t="shared" si="93"/>
        <v>FINES_R02</v>
      </c>
      <c r="AP694" s="25">
        <f t="shared" si="99"/>
        <v>0.49440422654151922</v>
      </c>
      <c r="AQ694" s="24" t="str">
        <f>+IFERROR(VLOOKUP(Y694,#REF!,2,FALSE),"-")</f>
        <v>-</v>
      </c>
      <c r="AR694" s="13" t="s">
        <v>2393</v>
      </c>
      <c r="AS694" t="s">
        <v>2398</v>
      </c>
      <c r="AT694" t="str">
        <f t="shared" si="100"/>
        <v>Mendez - 1820 - Wilde Wilde Oeste</v>
      </c>
    </row>
    <row r="695" spans="1:46" ht="15.75" thickBot="1" x14ac:dyDescent="0.3">
      <c r="A695" s="47">
        <v>2</v>
      </c>
      <c r="B695" s="47" t="s">
        <v>245</v>
      </c>
      <c r="C695" s="47" t="s">
        <v>5433</v>
      </c>
      <c r="D695" s="47" t="s">
        <v>277</v>
      </c>
      <c r="E695" s="47" t="s">
        <v>278</v>
      </c>
      <c r="F695" s="47" t="s">
        <v>5656</v>
      </c>
      <c r="G695" s="47" t="s">
        <v>5657</v>
      </c>
      <c r="H695" s="47" t="s">
        <v>5658</v>
      </c>
      <c r="I695" s="47" t="s">
        <v>2475</v>
      </c>
      <c r="J695" s="47" t="s">
        <v>5456</v>
      </c>
      <c r="K695" s="47" t="s">
        <v>13615</v>
      </c>
      <c r="L695" s="47">
        <v>0.28569450974464422</v>
      </c>
      <c r="M695" s="47">
        <v>-34.666931691889999</v>
      </c>
      <c r="N695" s="47">
        <v>-58.384371203549001</v>
      </c>
      <c r="O695" s="47" t="s">
        <v>15800</v>
      </c>
      <c r="P695" s="47">
        <v>1</v>
      </c>
      <c r="Q695">
        <v>34</v>
      </c>
      <c r="S695" s="23" t="s">
        <v>2347</v>
      </c>
      <c r="T695" t="str">
        <f t="shared" si="94"/>
        <v>02</v>
      </c>
      <c r="V695" t="str">
        <f>+VLOOKUP(B695,MARCO!E:E,1,FALSE)</f>
        <v>Avellaneda</v>
      </c>
      <c r="W695" t="s">
        <v>134</v>
      </c>
      <c r="X695" t="s">
        <v>134</v>
      </c>
      <c r="Y695" t="str">
        <f t="shared" si="95"/>
        <v>R 2 - D 5 - 458 - 4612</v>
      </c>
      <c r="Z695" t="s">
        <v>20</v>
      </c>
      <c r="AA695" t="s">
        <v>2349</v>
      </c>
      <c r="AB695" t="s">
        <v>21</v>
      </c>
      <c r="AD695" t="str">
        <f t="shared" si="96"/>
        <v>Ub Lealtad</v>
      </c>
      <c r="AE695" t="s">
        <v>22</v>
      </c>
      <c r="AF695" t="s">
        <v>23</v>
      </c>
      <c r="AG695" t="s">
        <v>26</v>
      </c>
      <c r="AH695" t="s">
        <v>2348</v>
      </c>
      <c r="AI695" s="13">
        <f t="shared" si="97"/>
        <v>34</v>
      </c>
      <c r="AJ695" s="13">
        <f t="shared" si="98"/>
        <v>1</v>
      </c>
      <c r="AK695" s="21">
        <v>1</v>
      </c>
      <c r="AM695" t="s">
        <v>2154</v>
      </c>
      <c r="AN695" t="str">
        <f t="shared" si="92"/>
        <v>R02</v>
      </c>
      <c r="AO695" s="20" t="str">
        <f t="shared" si="93"/>
        <v>FINES_R02</v>
      </c>
      <c r="AP695" s="25">
        <f t="shared" si="99"/>
        <v>0.28569450974464422</v>
      </c>
      <c r="AQ695" s="24" t="str">
        <f>+IFERROR(VLOOKUP(Y695,#REF!,2,FALSE),"-")</f>
        <v>-</v>
      </c>
      <c r="AR695" s="13" t="s">
        <v>2393</v>
      </c>
      <c r="AS695" t="s">
        <v>2397</v>
      </c>
      <c r="AT695" t="str">
        <f t="shared" si="100"/>
        <v>Giribone - 1101 - Avellaneda Piñeyro</v>
      </c>
    </row>
    <row r="696" spans="1:46" ht="15.75" thickBot="1" x14ac:dyDescent="0.3">
      <c r="A696" s="47">
        <v>2</v>
      </c>
      <c r="B696" s="47" t="s">
        <v>245</v>
      </c>
      <c r="C696" s="47" t="s">
        <v>5433</v>
      </c>
      <c r="D696" s="47" t="s">
        <v>277</v>
      </c>
      <c r="E696" s="47" t="s">
        <v>278</v>
      </c>
      <c r="F696" s="47" t="s">
        <v>5660</v>
      </c>
      <c r="G696" s="47" t="s">
        <v>2176</v>
      </c>
      <c r="H696" s="47" t="s">
        <v>5661</v>
      </c>
      <c r="I696" s="47" t="s">
        <v>2475</v>
      </c>
      <c r="J696" s="47" t="s">
        <v>5456</v>
      </c>
      <c r="K696" s="47" t="s">
        <v>13616</v>
      </c>
      <c r="L696" s="47">
        <v>0.3526778519153595</v>
      </c>
      <c r="M696" s="47">
        <v>-34.686719898454001</v>
      </c>
      <c r="N696" s="47">
        <v>-58.376662870113002</v>
      </c>
      <c r="O696" s="47" t="s">
        <v>15801</v>
      </c>
      <c r="P696" s="47">
        <v>1</v>
      </c>
      <c r="Q696">
        <v>19</v>
      </c>
      <c r="S696" s="23" t="s">
        <v>2347</v>
      </c>
      <c r="T696" t="str">
        <f t="shared" si="94"/>
        <v>02</v>
      </c>
      <c r="V696" t="str">
        <f>+VLOOKUP(B696,MARCO!E:E,1,FALSE)</f>
        <v>Avellaneda</v>
      </c>
      <c r="W696" t="s">
        <v>134</v>
      </c>
      <c r="X696" t="s">
        <v>134</v>
      </c>
      <c r="Y696" t="str">
        <f t="shared" si="95"/>
        <v>R 2 - D 5 - 458 - 4613</v>
      </c>
      <c r="Z696" t="s">
        <v>20</v>
      </c>
      <c r="AA696" t="s">
        <v>2349</v>
      </c>
      <c r="AB696" t="s">
        <v>21</v>
      </c>
      <c r="AD696" t="str">
        <f t="shared" si="96"/>
        <v>Biblioteca Hugo Chavez</v>
      </c>
      <c r="AE696" t="s">
        <v>22</v>
      </c>
      <c r="AF696" t="s">
        <v>23</v>
      </c>
      <c r="AG696" t="s">
        <v>26</v>
      </c>
      <c r="AH696" t="s">
        <v>2348</v>
      </c>
      <c r="AI696" s="13">
        <f t="shared" si="97"/>
        <v>19</v>
      </c>
      <c r="AJ696" s="13">
        <f t="shared" si="98"/>
        <v>1</v>
      </c>
      <c r="AK696" s="21">
        <v>1</v>
      </c>
      <c r="AM696" t="s">
        <v>2154</v>
      </c>
      <c r="AN696" t="str">
        <f t="shared" si="92"/>
        <v>R02</v>
      </c>
      <c r="AO696" s="20" t="str">
        <f t="shared" si="93"/>
        <v>FINES_R02</v>
      </c>
      <c r="AP696" s="25">
        <f t="shared" si="99"/>
        <v>0.3526778519153595</v>
      </c>
      <c r="AQ696" s="24" t="str">
        <f>+IFERROR(VLOOKUP(Y696,#REF!,2,FALSE),"-")</f>
        <v>-</v>
      </c>
      <c r="AR696" s="13" t="s">
        <v>2393</v>
      </c>
      <c r="AS696" t="s">
        <v>2398</v>
      </c>
      <c r="AT696" t="str">
        <f t="shared" si="100"/>
        <v>Newton - 686 - Avellaneda Gerli</v>
      </c>
    </row>
    <row r="697" spans="1:46" ht="15.75" thickBot="1" x14ac:dyDescent="0.3">
      <c r="A697" s="47">
        <v>2</v>
      </c>
      <c r="B697" s="47" t="s">
        <v>245</v>
      </c>
      <c r="C697" s="47" t="s">
        <v>5433</v>
      </c>
      <c r="D697" s="47" t="s">
        <v>277</v>
      </c>
      <c r="E697" s="47" t="s">
        <v>278</v>
      </c>
      <c r="F697" s="47" t="s">
        <v>5663</v>
      </c>
      <c r="G697" s="47" t="s">
        <v>5422</v>
      </c>
      <c r="H697" s="47" t="s">
        <v>5423</v>
      </c>
      <c r="I697" s="47" t="s">
        <v>2475</v>
      </c>
      <c r="J697" s="47" t="s">
        <v>5447</v>
      </c>
      <c r="K697" s="47" t="s">
        <v>15802</v>
      </c>
      <c r="L697" s="47">
        <v>0.56153380870819092</v>
      </c>
      <c r="M697" s="47">
        <v>-34.650121994618999</v>
      </c>
      <c r="N697" s="47">
        <v>-58.345028394063</v>
      </c>
      <c r="O697" s="47" t="s">
        <v>15803</v>
      </c>
      <c r="P697" s="47">
        <v>1</v>
      </c>
      <c r="Q697">
        <v>29</v>
      </c>
      <c r="S697" s="23" t="s">
        <v>2347</v>
      </c>
      <c r="T697" t="str">
        <f t="shared" si="94"/>
        <v>02</v>
      </c>
      <c r="V697" t="str">
        <f>+VLOOKUP(B697,MARCO!E:E,1,FALSE)</f>
        <v>Avellaneda</v>
      </c>
      <c r="W697" t="s">
        <v>134</v>
      </c>
      <c r="X697" t="s">
        <v>134</v>
      </c>
      <c r="Y697" t="str">
        <f t="shared" si="95"/>
        <v>R 2 - D 5 - 458 - 4526</v>
      </c>
      <c r="Z697" t="s">
        <v>20</v>
      </c>
      <c r="AA697" t="s">
        <v>2349</v>
      </c>
      <c r="AB697" t="s">
        <v>21</v>
      </c>
      <c r="AD697" t="str">
        <f t="shared" si="96"/>
        <v>Ees N°22 Julieta Lantieri</v>
      </c>
      <c r="AE697" t="s">
        <v>22</v>
      </c>
      <c r="AF697" t="s">
        <v>23</v>
      </c>
      <c r="AG697" t="s">
        <v>26</v>
      </c>
      <c r="AH697" t="s">
        <v>2348</v>
      </c>
      <c r="AI697" s="13">
        <f t="shared" si="97"/>
        <v>29</v>
      </c>
      <c r="AJ697" s="13">
        <f t="shared" si="98"/>
        <v>1</v>
      </c>
      <c r="AK697" s="21">
        <v>1</v>
      </c>
      <c r="AM697" t="s">
        <v>2154</v>
      </c>
      <c r="AN697" t="str">
        <f t="shared" si="92"/>
        <v>R02</v>
      </c>
      <c r="AO697" s="20" t="str">
        <f t="shared" si="93"/>
        <v>FINES_R02</v>
      </c>
      <c r="AP697" s="25">
        <f t="shared" si="99"/>
        <v>0.56153380870819092</v>
      </c>
      <c r="AQ697" s="24" t="str">
        <f>+IFERROR(VLOOKUP(Y697,#REF!,2,FALSE),"-")</f>
        <v>-</v>
      </c>
      <c r="AR697" s="13" t="s">
        <v>2393</v>
      </c>
      <c r="AS697" t="s">
        <v>2397</v>
      </c>
      <c r="AT697" t="str">
        <f t="shared" si="100"/>
        <v>J. NuÑez - 1349 - Dock Sud Dock Sud</v>
      </c>
    </row>
    <row r="698" spans="1:46" ht="15.75" thickBot="1" x14ac:dyDescent="0.3">
      <c r="A698" s="47">
        <v>2</v>
      </c>
      <c r="B698" s="47" t="s">
        <v>245</v>
      </c>
      <c r="C698" s="47" t="s">
        <v>5433</v>
      </c>
      <c r="D698" s="47" t="s">
        <v>277</v>
      </c>
      <c r="E698" s="47" t="s">
        <v>278</v>
      </c>
      <c r="F698" s="47" t="s">
        <v>5665</v>
      </c>
      <c r="G698" s="47" t="s">
        <v>5666</v>
      </c>
      <c r="H698" s="47" t="s">
        <v>5667</v>
      </c>
      <c r="I698" s="47" t="s">
        <v>2475</v>
      </c>
      <c r="J698" s="47" t="s">
        <v>2491</v>
      </c>
      <c r="K698" s="47" t="s">
        <v>13617</v>
      </c>
      <c r="L698" s="47">
        <v>0.28330409526824951</v>
      </c>
      <c r="M698" s="47">
        <v>-34.702526910557999</v>
      </c>
      <c r="N698" s="47">
        <v>-58.312821182568001</v>
      </c>
      <c r="O698" s="47" t="s">
        <v>15804</v>
      </c>
      <c r="P698" s="47">
        <v>1</v>
      </c>
      <c r="Q698">
        <v>15</v>
      </c>
      <c r="S698" s="23" t="s">
        <v>2347</v>
      </c>
      <c r="T698" t="str">
        <f t="shared" si="94"/>
        <v>02</v>
      </c>
      <c r="V698" t="str">
        <f>+VLOOKUP(B698,MARCO!E:E,1,FALSE)</f>
        <v>Avellaneda</v>
      </c>
      <c r="W698" t="s">
        <v>134</v>
      </c>
      <c r="X698" t="s">
        <v>134</v>
      </c>
      <c r="Y698" t="str">
        <f t="shared" si="95"/>
        <v>R 2 - D 5 - 458 - 4611</v>
      </c>
      <c r="Z698" t="s">
        <v>20</v>
      </c>
      <c r="AA698" t="s">
        <v>2349</v>
      </c>
      <c r="AB698" t="s">
        <v>21</v>
      </c>
      <c r="AD698" t="str">
        <f t="shared" si="96"/>
        <v>Fecuta</v>
      </c>
      <c r="AE698" t="s">
        <v>22</v>
      </c>
      <c r="AF698" t="s">
        <v>23</v>
      </c>
      <c r="AG698" t="s">
        <v>26</v>
      </c>
      <c r="AH698" t="s">
        <v>2348</v>
      </c>
      <c r="AI698" s="13">
        <f t="shared" si="97"/>
        <v>15</v>
      </c>
      <c r="AJ698" s="13">
        <f t="shared" si="98"/>
        <v>1</v>
      </c>
      <c r="AK698" s="21">
        <v>1</v>
      </c>
      <c r="AM698" t="s">
        <v>2154</v>
      </c>
      <c r="AN698" t="str">
        <f t="shared" si="92"/>
        <v>R02</v>
      </c>
      <c r="AO698" s="20" t="str">
        <f t="shared" si="93"/>
        <v>FINES_R02</v>
      </c>
      <c r="AP698" s="25">
        <f t="shared" si="99"/>
        <v>0.28330409526824951</v>
      </c>
      <c r="AQ698" s="24" t="str">
        <f>+IFERROR(VLOOKUP(Y698,#REF!,2,FALSE),"-")</f>
        <v>-</v>
      </c>
      <c r="AR698" s="13" t="s">
        <v>2393</v>
      </c>
      <c r="AS698" t="s">
        <v>2397</v>
      </c>
      <c r="AT698" t="str">
        <f t="shared" si="100"/>
        <v>Bragado - 6361 - Wilde Wilde Oeste</v>
      </c>
    </row>
    <row r="699" spans="1:46" ht="15.75" thickBot="1" x14ac:dyDescent="0.3">
      <c r="A699" s="47">
        <v>2</v>
      </c>
      <c r="B699" s="47" t="s">
        <v>245</v>
      </c>
      <c r="C699" s="47" t="s">
        <v>5433</v>
      </c>
      <c r="D699" s="47" t="s">
        <v>277</v>
      </c>
      <c r="E699" s="47" t="s">
        <v>278</v>
      </c>
      <c r="F699" s="47" t="s">
        <v>5669</v>
      </c>
      <c r="G699" s="47" t="s">
        <v>5670</v>
      </c>
      <c r="H699" s="47" t="s">
        <v>5671</v>
      </c>
      <c r="I699" s="47" t="s">
        <v>2475</v>
      </c>
      <c r="J699" s="47" t="s">
        <v>5447</v>
      </c>
      <c r="K699" s="47" t="s">
        <v>13618</v>
      </c>
      <c r="L699" s="47">
        <v>0.2339741438627243</v>
      </c>
      <c r="M699" s="47">
        <v>-34.662391300000003</v>
      </c>
      <c r="N699" s="47">
        <v>-58.371578700000001</v>
      </c>
      <c r="O699" s="47" t="s">
        <v>15805</v>
      </c>
      <c r="P699" s="47">
        <v>1</v>
      </c>
      <c r="Q699">
        <v>25</v>
      </c>
      <c r="S699" s="23" t="s">
        <v>2347</v>
      </c>
      <c r="T699" t="str">
        <f t="shared" si="94"/>
        <v>02</v>
      </c>
      <c r="V699" t="str">
        <f>+VLOOKUP(B699,MARCO!E:E,1,FALSE)</f>
        <v>Avellaneda</v>
      </c>
      <c r="W699" t="s">
        <v>134</v>
      </c>
      <c r="X699" t="s">
        <v>134</v>
      </c>
      <c r="Y699" t="str">
        <f t="shared" si="95"/>
        <v>R 2 - D 5 - 458 - 1194</v>
      </c>
      <c r="Z699" t="s">
        <v>20</v>
      </c>
      <c r="AA699" t="s">
        <v>2349</v>
      </c>
      <c r="AB699" t="s">
        <v>21</v>
      </c>
      <c r="AD699" t="str">
        <f t="shared" si="96"/>
        <v>Galpon Cultura Mercedes Sosa</v>
      </c>
      <c r="AE699" t="s">
        <v>22</v>
      </c>
      <c r="AF699" t="s">
        <v>23</v>
      </c>
      <c r="AG699" t="s">
        <v>26</v>
      </c>
      <c r="AH699" t="s">
        <v>2348</v>
      </c>
      <c r="AI699" s="13">
        <f t="shared" si="97"/>
        <v>25</v>
      </c>
      <c r="AJ699" s="13">
        <f t="shared" si="98"/>
        <v>1</v>
      </c>
      <c r="AK699" s="21">
        <v>1</v>
      </c>
      <c r="AM699" t="s">
        <v>2154</v>
      </c>
      <c r="AN699" t="str">
        <f t="shared" si="92"/>
        <v>R02</v>
      </c>
      <c r="AO699" s="20" t="str">
        <f t="shared" si="93"/>
        <v>FINES_R02</v>
      </c>
      <c r="AP699" s="25">
        <f t="shared" si="99"/>
        <v>0.2339741438627243</v>
      </c>
      <c r="AQ699" s="24" t="str">
        <f>+IFERROR(VLOOKUP(Y699,#REF!,2,FALSE),"-")</f>
        <v>-</v>
      </c>
      <c r="AR699" s="13" t="s">
        <v>2393</v>
      </c>
      <c r="AS699" t="s">
        <v>2398</v>
      </c>
      <c r="AT699" t="str">
        <f t="shared" si="100"/>
        <v>EspaÑa - 287 - Avellaneda Centro Avellaneda Centro</v>
      </c>
    </row>
    <row r="700" spans="1:46" ht="15.75" thickBot="1" x14ac:dyDescent="0.3">
      <c r="A700" s="47">
        <v>2</v>
      </c>
      <c r="B700" s="47" t="s">
        <v>245</v>
      </c>
      <c r="C700" s="47" t="s">
        <v>5433</v>
      </c>
      <c r="D700" s="47" t="s">
        <v>277</v>
      </c>
      <c r="E700" s="47" t="s">
        <v>278</v>
      </c>
      <c r="F700" s="47" t="s">
        <v>5674</v>
      </c>
      <c r="G700" s="47" t="s">
        <v>5675</v>
      </c>
      <c r="H700" s="47" t="s">
        <v>5676</v>
      </c>
      <c r="I700" s="47" t="s">
        <v>2475</v>
      </c>
      <c r="J700" s="47" t="s">
        <v>5447</v>
      </c>
      <c r="K700" s="47" t="s">
        <v>13619</v>
      </c>
      <c r="L700" s="47">
        <v>0.47918406128883362</v>
      </c>
      <c r="M700" s="47">
        <v>-34.708677495420702</v>
      </c>
      <c r="N700" s="47">
        <v>-58.325200071393603</v>
      </c>
      <c r="O700" s="47" t="s">
        <v>15806</v>
      </c>
      <c r="P700" s="47">
        <v>1</v>
      </c>
      <c r="Q700">
        <v>24</v>
      </c>
      <c r="S700" s="23" t="s">
        <v>2347</v>
      </c>
      <c r="T700" t="str">
        <f t="shared" si="94"/>
        <v>02</v>
      </c>
      <c r="V700" t="str">
        <f>+VLOOKUP(B700,MARCO!E:E,1,FALSE)</f>
        <v>Avellaneda</v>
      </c>
      <c r="W700" t="s">
        <v>134</v>
      </c>
      <c r="X700" t="s">
        <v>134</v>
      </c>
      <c r="Y700" t="str">
        <f t="shared" si="95"/>
        <v>R 2 - D 5 - 458 - 3281</v>
      </c>
      <c r="Z700" t="s">
        <v>20</v>
      </c>
      <c r="AA700" t="s">
        <v>2349</v>
      </c>
      <c r="AB700" t="s">
        <v>21</v>
      </c>
      <c r="AD700" t="str">
        <f t="shared" si="96"/>
        <v>Cens N° 458</v>
      </c>
      <c r="AE700" t="s">
        <v>22</v>
      </c>
      <c r="AF700" t="s">
        <v>23</v>
      </c>
      <c r="AG700" t="s">
        <v>26</v>
      </c>
      <c r="AH700" t="s">
        <v>2348</v>
      </c>
      <c r="AI700" s="13">
        <f t="shared" si="97"/>
        <v>24</v>
      </c>
      <c r="AJ700" s="13">
        <f t="shared" si="98"/>
        <v>1</v>
      </c>
      <c r="AK700" s="21">
        <v>1</v>
      </c>
      <c r="AM700" t="s">
        <v>2154</v>
      </c>
      <c r="AN700" t="str">
        <f t="shared" si="92"/>
        <v>R02</v>
      </c>
      <c r="AO700" s="20" t="str">
        <f t="shared" si="93"/>
        <v>FINES_R02</v>
      </c>
      <c r="AP700" s="25">
        <f t="shared" si="99"/>
        <v>0.47918406128883362</v>
      </c>
      <c r="AQ700" s="24" t="str">
        <f>+IFERROR(VLOOKUP(Y700,#REF!,2,FALSE),"-")</f>
        <v>-</v>
      </c>
      <c r="AR700" s="13" t="s">
        <v>2393</v>
      </c>
      <c r="AS700" t="s">
        <v>2398</v>
      </c>
      <c r="AT700" t="str">
        <f t="shared" si="100"/>
        <v>Pje Carlino - 6243 - Wilde Wilde Este</v>
      </c>
    </row>
    <row r="701" spans="1:46" ht="15.75" thickBot="1" x14ac:dyDescent="0.3">
      <c r="A701" s="47">
        <v>2</v>
      </c>
      <c r="B701" s="47" t="s">
        <v>245</v>
      </c>
      <c r="C701" s="47" t="s">
        <v>5433</v>
      </c>
      <c r="D701" s="47" t="s">
        <v>277</v>
      </c>
      <c r="E701" s="47" t="s">
        <v>278</v>
      </c>
      <c r="F701" s="47" t="s">
        <v>5678</v>
      </c>
      <c r="G701" s="47" t="s">
        <v>5679</v>
      </c>
      <c r="H701" s="47" t="s">
        <v>5680</v>
      </c>
      <c r="I701" s="47" t="s">
        <v>2475</v>
      </c>
      <c r="J701" s="47" t="s">
        <v>5447</v>
      </c>
      <c r="K701" s="47" t="s">
        <v>13620</v>
      </c>
      <c r="L701" s="47">
        <v>0.28866583108901978</v>
      </c>
      <c r="M701" s="47">
        <v>-34.646941037427091</v>
      </c>
      <c r="N701" s="47">
        <v>-58.354580605863809</v>
      </c>
      <c r="O701" s="47" t="s">
        <v>15807</v>
      </c>
      <c r="P701" s="47">
        <v>1</v>
      </c>
      <c r="Q701">
        <v>23</v>
      </c>
      <c r="S701" s="23" t="s">
        <v>2347</v>
      </c>
      <c r="T701" t="str">
        <f t="shared" si="94"/>
        <v>02</v>
      </c>
      <c r="V701" t="str">
        <f>+VLOOKUP(B701,MARCO!E:E,1,FALSE)</f>
        <v>Avellaneda</v>
      </c>
      <c r="W701" t="s">
        <v>134</v>
      </c>
      <c r="X701" t="s">
        <v>134</v>
      </c>
      <c r="Y701" t="str">
        <f t="shared" si="95"/>
        <v>R 2 - D 5 - 458 - 4616</v>
      </c>
      <c r="Z701" t="s">
        <v>20</v>
      </c>
      <c r="AA701" t="s">
        <v>2349</v>
      </c>
      <c r="AB701" t="s">
        <v>21</v>
      </c>
      <c r="AD701" t="str">
        <f t="shared" si="96"/>
        <v>Sum Isla Maciel</v>
      </c>
      <c r="AE701" t="s">
        <v>22</v>
      </c>
      <c r="AF701" t="s">
        <v>23</v>
      </c>
      <c r="AG701" t="s">
        <v>26</v>
      </c>
      <c r="AH701" t="s">
        <v>2348</v>
      </c>
      <c r="AI701" s="13">
        <f t="shared" si="97"/>
        <v>23</v>
      </c>
      <c r="AJ701" s="13">
        <f t="shared" si="98"/>
        <v>1</v>
      </c>
      <c r="AK701" s="21">
        <v>1</v>
      </c>
      <c r="AM701" t="s">
        <v>2154</v>
      </c>
      <c r="AN701" t="str">
        <f t="shared" si="92"/>
        <v>R02</v>
      </c>
      <c r="AO701" s="20" t="str">
        <f t="shared" si="93"/>
        <v>FINES_R02</v>
      </c>
      <c r="AP701" s="25">
        <f t="shared" si="99"/>
        <v>0.28866583108901978</v>
      </c>
      <c r="AQ701" s="24" t="str">
        <f>+IFERROR(VLOOKUP(Y701,#REF!,2,FALSE),"-")</f>
        <v>-</v>
      </c>
      <c r="AR701" s="13" t="s">
        <v>2393</v>
      </c>
      <c r="AS701" t="s">
        <v>2398</v>
      </c>
      <c r="AT701" t="str">
        <f t="shared" si="100"/>
        <v>Estrella Sanchez - 0 e/ Alberti - Dock Sud Isla Maciel</v>
      </c>
    </row>
    <row r="702" spans="1:46" ht="15.75" thickBot="1" x14ac:dyDescent="0.3">
      <c r="A702" s="47">
        <v>2</v>
      </c>
      <c r="B702" s="47" t="s">
        <v>245</v>
      </c>
      <c r="C702" s="47" t="s">
        <v>5433</v>
      </c>
      <c r="D702" s="47" t="s">
        <v>277</v>
      </c>
      <c r="E702" s="47" t="s">
        <v>278</v>
      </c>
      <c r="F702" s="47" t="s">
        <v>5683</v>
      </c>
      <c r="G702" s="47" t="s">
        <v>5684</v>
      </c>
      <c r="H702" s="47" t="s">
        <v>5685</v>
      </c>
      <c r="I702" s="47" t="s">
        <v>2475</v>
      </c>
      <c r="J702" s="47" t="s">
        <v>3557</v>
      </c>
      <c r="K702" s="47" t="s">
        <v>13621</v>
      </c>
      <c r="L702" s="47">
        <v>0.34959110617637629</v>
      </c>
      <c r="M702" s="47">
        <v>-34.682780000000001</v>
      </c>
      <c r="N702" s="47">
        <v>-58.348750000000003</v>
      </c>
      <c r="O702" s="47" t="s">
        <v>15808</v>
      </c>
      <c r="P702" s="47">
        <v>1</v>
      </c>
      <c r="Q702">
        <v>24</v>
      </c>
      <c r="S702" s="23" t="s">
        <v>2347</v>
      </c>
      <c r="T702" t="str">
        <f t="shared" si="94"/>
        <v>02</v>
      </c>
      <c r="V702" t="str">
        <f>+VLOOKUP(B702,MARCO!E:E,1,FALSE)</f>
        <v>Avellaneda</v>
      </c>
      <c r="W702" t="s">
        <v>134</v>
      </c>
      <c r="X702" t="s">
        <v>134</v>
      </c>
      <c r="Y702" t="str">
        <f t="shared" si="95"/>
        <v>R 2 - D 5 - 458 - 2915</v>
      </c>
      <c r="Z702" t="s">
        <v>20</v>
      </c>
      <c r="AA702" t="s">
        <v>2349</v>
      </c>
      <c r="AB702" t="s">
        <v>21</v>
      </c>
      <c r="AD702" t="str">
        <f t="shared" si="96"/>
        <v>Ub Berrozpe</v>
      </c>
      <c r="AE702" t="s">
        <v>22</v>
      </c>
      <c r="AF702" t="s">
        <v>23</v>
      </c>
      <c r="AG702" t="s">
        <v>26</v>
      </c>
      <c r="AH702" t="s">
        <v>2348</v>
      </c>
      <c r="AI702" s="13">
        <f t="shared" si="97"/>
        <v>24</v>
      </c>
      <c r="AJ702" s="13">
        <f t="shared" si="98"/>
        <v>1</v>
      </c>
      <c r="AK702" s="21">
        <v>1</v>
      </c>
      <c r="AM702" t="s">
        <v>2154</v>
      </c>
      <c r="AN702" t="str">
        <f t="shared" si="92"/>
        <v>R02</v>
      </c>
      <c r="AO702" s="20" t="str">
        <f t="shared" si="93"/>
        <v>FINES_R02</v>
      </c>
      <c r="AP702" s="25">
        <f t="shared" si="99"/>
        <v>0.34959110617637629</v>
      </c>
      <c r="AQ702" s="24" t="str">
        <f>+IFERROR(VLOOKUP(Y702,#REF!,2,FALSE),"-")</f>
        <v>-</v>
      </c>
      <c r="AR702" s="13" t="s">
        <v>2393</v>
      </c>
      <c r="AS702" t="s">
        <v>2397</v>
      </c>
      <c r="AT702" t="str">
        <f t="shared" si="100"/>
        <v>Av. Manuel Belgrano - 2931 - Sarandi Centro</v>
      </c>
    </row>
    <row r="703" spans="1:46" ht="15.75" thickBot="1" x14ac:dyDescent="0.3">
      <c r="A703" s="47">
        <v>2</v>
      </c>
      <c r="B703" s="47" t="s">
        <v>245</v>
      </c>
      <c r="C703" s="47" t="s">
        <v>5433</v>
      </c>
      <c r="D703" s="47" t="s">
        <v>277</v>
      </c>
      <c r="E703" s="47" t="s">
        <v>278</v>
      </c>
      <c r="F703" s="47" t="s">
        <v>5687</v>
      </c>
      <c r="G703" s="47" t="s">
        <v>2183</v>
      </c>
      <c r="H703" s="47" t="s">
        <v>5688</v>
      </c>
      <c r="I703" s="47" t="s">
        <v>2475</v>
      </c>
      <c r="J703" s="47" t="s">
        <v>5447</v>
      </c>
      <c r="K703" s="47" t="s">
        <v>13622</v>
      </c>
      <c r="L703" s="47">
        <v>0.58094590902328491</v>
      </c>
      <c r="M703" s="47">
        <v>-34.709395980918998</v>
      </c>
      <c r="N703" s="47">
        <v>-58.322818261713003</v>
      </c>
      <c r="O703" s="47" t="s">
        <v>15809</v>
      </c>
      <c r="P703" s="47">
        <v>1</v>
      </c>
      <c r="Q703">
        <v>25</v>
      </c>
      <c r="S703" s="23" t="s">
        <v>2347</v>
      </c>
      <c r="T703" t="str">
        <f t="shared" si="94"/>
        <v>02</v>
      </c>
      <c r="V703" t="str">
        <f>+VLOOKUP(B703,MARCO!E:E,1,FALSE)</f>
        <v>Avellaneda</v>
      </c>
      <c r="W703" t="s">
        <v>134</v>
      </c>
      <c r="X703" t="s">
        <v>134</v>
      </c>
      <c r="Y703" t="str">
        <f t="shared" si="95"/>
        <v>R 2 - D 5 - 458 - 0525</v>
      </c>
      <c r="Z703" t="s">
        <v>20</v>
      </c>
      <c r="AA703" t="s">
        <v>2349</v>
      </c>
      <c r="AB703" t="s">
        <v>21</v>
      </c>
      <c r="AD703" t="str">
        <f t="shared" si="96"/>
        <v>Cine Wilde</v>
      </c>
      <c r="AE703" t="s">
        <v>22</v>
      </c>
      <c r="AF703" t="s">
        <v>23</v>
      </c>
      <c r="AG703" t="s">
        <v>26</v>
      </c>
      <c r="AH703" t="s">
        <v>2348</v>
      </c>
      <c r="AI703" s="13">
        <f t="shared" si="97"/>
        <v>25</v>
      </c>
      <c r="AJ703" s="13">
        <f t="shared" si="98"/>
        <v>1</v>
      </c>
      <c r="AK703" s="21">
        <v>1</v>
      </c>
      <c r="AM703" t="s">
        <v>2154</v>
      </c>
      <c r="AN703" t="str">
        <f t="shared" si="92"/>
        <v>R02</v>
      </c>
      <c r="AO703" s="20" t="str">
        <f t="shared" si="93"/>
        <v>FINES_R02</v>
      </c>
      <c r="AP703" s="25">
        <f t="shared" si="99"/>
        <v>0.58094590902328491</v>
      </c>
      <c r="AQ703" s="24" t="str">
        <f>+IFERROR(VLOOKUP(Y703,#REF!,2,FALSE),"-")</f>
        <v>-</v>
      </c>
      <c r="AR703" s="13" t="s">
        <v>2393</v>
      </c>
      <c r="AS703" t="s">
        <v>2397</v>
      </c>
      <c r="AT703" t="str">
        <f t="shared" si="100"/>
        <v>Juan Cruz Varela - 6261 e/ Ascasubi - Wilde Wilde Este</v>
      </c>
    </row>
    <row r="704" spans="1:46" ht="15.75" thickBot="1" x14ac:dyDescent="0.3">
      <c r="A704" s="47">
        <v>2</v>
      </c>
      <c r="B704" s="47" t="s">
        <v>5691</v>
      </c>
      <c r="C704" s="47" t="s">
        <v>2376</v>
      </c>
      <c r="D704" s="47" t="s">
        <v>996</v>
      </c>
      <c r="E704" s="47" t="s">
        <v>997</v>
      </c>
      <c r="F704" s="47" t="s">
        <v>5692</v>
      </c>
      <c r="G704" s="47" t="s">
        <v>5693</v>
      </c>
      <c r="H704" s="47" t="s">
        <v>5694</v>
      </c>
      <c r="I704" s="47" t="s">
        <v>2414</v>
      </c>
      <c r="J704" s="47"/>
      <c r="K704" s="47" t="s">
        <v>13623</v>
      </c>
      <c r="L704" s="47">
        <v>0.39599618315696722</v>
      </c>
      <c r="M704" s="47">
        <v>-34.770573200000001</v>
      </c>
      <c r="N704" s="47">
        <v>-58.439366399999997</v>
      </c>
      <c r="O704" s="47" t="s">
        <v>15810</v>
      </c>
      <c r="P704" s="47">
        <v>1</v>
      </c>
      <c r="Q704">
        <v>12</v>
      </c>
      <c r="S704" s="23" t="s">
        <v>2347</v>
      </c>
      <c r="T704" t="str">
        <f t="shared" si="94"/>
        <v>02</v>
      </c>
      <c r="V704" t="str">
        <f>+VLOOKUP(B704,MARCO!E:E,1,FALSE)</f>
        <v>Lomas de Zamora</v>
      </c>
      <c r="W704" t="s">
        <v>134</v>
      </c>
      <c r="X704" t="s">
        <v>134</v>
      </c>
      <c r="Y704" t="str">
        <f t="shared" si="95"/>
        <v>R 2 - D 62 - 454 - 2507</v>
      </c>
      <c r="Z704" t="s">
        <v>20</v>
      </c>
      <c r="AA704" t="s">
        <v>2349</v>
      </c>
      <c r="AB704" t="s">
        <v>21</v>
      </c>
      <c r="AD704" t="str">
        <f t="shared" si="96"/>
        <v>Biblioteca Popular Nuestro Barrio</v>
      </c>
      <c r="AE704" t="s">
        <v>22</v>
      </c>
      <c r="AF704" t="s">
        <v>23</v>
      </c>
      <c r="AG704" t="s">
        <v>26</v>
      </c>
      <c r="AH704" t="s">
        <v>2348</v>
      </c>
      <c r="AI704" s="13">
        <f t="shared" si="97"/>
        <v>12</v>
      </c>
      <c r="AJ704" s="13">
        <f t="shared" si="98"/>
        <v>1</v>
      </c>
      <c r="AK704" s="21">
        <v>1</v>
      </c>
      <c r="AM704" t="s">
        <v>2154</v>
      </c>
      <c r="AN704" t="str">
        <f t="shared" si="92"/>
        <v>R02</v>
      </c>
      <c r="AO704" s="20" t="str">
        <f t="shared" si="93"/>
        <v>FINES_R02</v>
      </c>
      <c r="AP704" s="25">
        <f t="shared" si="99"/>
        <v>0.39599618315696722</v>
      </c>
      <c r="AQ704" s="24" t="str">
        <f>+IFERROR(VLOOKUP(Y704,#REF!,2,FALSE),"-")</f>
        <v>-</v>
      </c>
      <c r="AR704" s="13" t="s">
        <v>2393</v>
      </c>
      <c r="AS704" t="s">
        <v>2398</v>
      </c>
      <c r="AT704" t="str">
        <f t="shared" si="100"/>
        <v>Juan Xxiii - 578 e/ Jorge Newbery y Bartolome Calcagno - Lomas De Zamora Lomas De Zamora</v>
      </c>
    </row>
    <row r="705" spans="1:46" ht="15.75" thickBot="1" x14ac:dyDescent="0.3">
      <c r="A705" s="47">
        <v>2</v>
      </c>
      <c r="B705" s="47" t="s">
        <v>5691</v>
      </c>
      <c r="C705" s="47" t="s">
        <v>2420</v>
      </c>
      <c r="D705" s="47" t="s">
        <v>1004</v>
      </c>
      <c r="E705" s="47" t="s">
        <v>1005</v>
      </c>
      <c r="F705" s="47" t="s">
        <v>5696</v>
      </c>
      <c r="G705" s="47" t="s">
        <v>5697</v>
      </c>
      <c r="H705" s="47" t="s">
        <v>5698</v>
      </c>
      <c r="I705" s="47" t="s">
        <v>2414</v>
      </c>
      <c r="J705" s="47"/>
      <c r="K705" s="47" t="s">
        <v>13624</v>
      </c>
      <c r="L705" s="47">
        <v>0.97486394643783569</v>
      </c>
      <c r="M705" s="47">
        <v>-34.756824299999998</v>
      </c>
      <c r="N705" s="47">
        <v>-58.473965700000001</v>
      </c>
      <c r="O705" s="47" t="s">
        <v>15811</v>
      </c>
      <c r="P705" s="47">
        <v>1</v>
      </c>
      <c r="Q705">
        <v>7</v>
      </c>
      <c r="S705" s="23" t="s">
        <v>2347</v>
      </c>
      <c r="T705" t="str">
        <f t="shared" si="94"/>
        <v>02</v>
      </c>
      <c r="V705" t="str">
        <f>+VLOOKUP(B705,MARCO!E:E,1,FALSE)</f>
        <v>Lomas de Zamora</v>
      </c>
      <c r="W705" t="s">
        <v>134</v>
      </c>
      <c r="X705" t="s">
        <v>134</v>
      </c>
      <c r="Y705" t="str">
        <f t="shared" si="95"/>
        <v>R 2 - D 62 - 461 - 2566</v>
      </c>
      <c r="Z705" t="s">
        <v>20</v>
      </c>
      <c r="AA705" t="s">
        <v>2349</v>
      </c>
      <c r="AB705" t="s">
        <v>21</v>
      </c>
      <c r="AD705" t="str">
        <f t="shared" si="96"/>
        <v>Aliento De Vida</v>
      </c>
      <c r="AE705" t="s">
        <v>22</v>
      </c>
      <c r="AF705" t="s">
        <v>23</v>
      </c>
      <c r="AG705" t="s">
        <v>26</v>
      </c>
      <c r="AH705" t="s">
        <v>2348</v>
      </c>
      <c r="AI705" s="13">
        <f t="shared" si="97"/>
        <v>7</v>
      </c>
      <c r="AJ705" s="13">
        <f t="shared" si="98"/>
        <v>1</v>
      </c>
      <c r="AK705" s="21">
        <v>1</v>
      </c>
      <c r="AM705" t="s">
        <v>2154</v>
      </c>
      <c r="AN705" t="str">
        <f t="shared" si="92"/>
        <v>R02</v>
      </c>
      <c r="AO705" s="20" t="str">
        <f t="shared" si="93"/>
        <v>FINES_R02</v>
      </c>
      <c r="AP705" s="25">
        <f t="shared" si="99"/>
        <v>0.97486394643783569</v>
      </c>
      <c r="AQ705" s="24" t="str">
        <f>+IFERROR(VLOOKUP(Y705,#REF!,2,FALSE),"-")</f>
        <v>-</v>
      </c>
      <c r="AR705" s="13" t="s">
        <v>2393</v>
      </c>
      <c r="AS705" t="s">
        <v>2397</v>
      </c>
      <c r="AT705" t="str">
        <f t="shared" si="100"/>
        <v>Venzano - 2198 e/ Cap Ruben Martell y Las Flores - Lomas De Zamora Ingeniero Budge</v>
      </c>
    </row>
    <row r="706" spans="1:46" ht="15.75" thickBot="1" x14ac:dyDescent="0.3">
      <c r="A706" s="47">
        <v>2</v>
      </c>
      <c r="B706" s="47" t="s">
        <v>5691</v>
      </c>
      <c r="C706" s="47" t="s">
        <v>2420</v>
      </c>
      <c r="D706" s="47" t="s">
        <v>1004</v>
      </c>
      <c r="E706" s="47" t="s">
        <v>1005</v>
      </c>
      <c r="F706" s="47" t="s">
        <v>5700</v>
      </c>
      <c r="G706" s="47" t="s">
        <v>5701</v>
      </c>
      <c r="H706" s="47" t="s">
        <v>5702</v>
      </c>
      <c r="I706" s="47" t="s">
        <v>2414</v>
      </c>
      <c r="J706" s="47"/>
      <c r="K706" s="47" t="s">
        <v>13625</v>
      </c>
      <c r="L706" s="47">
        <v>1.000002980232239</v>
      </c>
      <c r="M706" s="47">
        <v>-34.738477361339001</v>
      </c>
      <c r="N706" s="47">
        <v>-58.474675005653999</v>
      </c>
      <c r="O706" s="47" t="s">
        <v>15812</v>
      </c>
      <c r="P706" s="47">
        <v>1</v>
      </c>
      <c r="Q706">
        <v>13</v>
      </c>
      <c r="S706" s="23" t="s">
        <v>2347</v>
      </c>
      <c r="T706" t="str">
        <f t="shared" si="94"/>
        <v>02</v>
      </c>
      <c r="V706" t="str">
        <f>+VLOOKUP(B706,MARCO!E:E,1,FALSE)</f>
        <v>Lomas de Zamora</v>
      </c>
      <c r="W706" t="s">
        <v>134</v>
      </c>
      <c r="X706" t="s">
        <v>134</v>
      </c>
      <c r="Y706" t="str">
        <f t="shared" si="95"/>
        <v>R 2 - D 62 - 461 - 3157</v>
      </c>
      <c r="Z706" t="s">
        <v>20</v>
      </c>
      <c r="AA706" t="s">
        <v>2349</v>
      </c>
      <c r="AB706" t="s">
        <v>21</v>
      </c>
      <c r="AD706" t="str">
        <f t="shared" si="96"/>
        <v>Juan Manuel De Rosas</v>
      </c>
      <c r="AE706" t="s">
        <v>22</v>
      </c>
      <c r="AF706" t="s">
        <v>23</v>
      </c>
      <c r="AG706" t="s">
        <v>26</v>
      </c>
      <c r="AH706" t="s">
        <v>2348</v>
      </c>
      <c r="AI706" s="13">
        <f t="shared" si="97"/>
        <v>13</v>
      </c>
      <c r="AJ706" s="13">
        <f t="shared" si="98"/>
        <v>1</v>
      </c>
      <c r="AK706" s="21">
        <v>1</v>
      </c>
      <c r="AM706" t="s">
        <v>2154</v>
      </c>
      <c r="AN706" t="str">
        <f t="shared" si="92"/>
        <v>R02</v>
      </c>
      <c r="AO706" s="20" t="str">
        <f t="shared" si="93"/>
        <v>FINES_R02</v>
      </c>
      <c r="AP706" s="25">
        <f t="shared" si="99"/>
        <v>1.000002980232239</v>
      </c>
      <c r="AQ706" s="24" t="str">
        <f>+IFERROR(VLOOKUP(Y706,#REF!,2,FALSE),"-")</f>
        <v>-</v>
      </c>
      <c r="AR706" s="13" t="s">
        <v>2393</v>
      </c>
      <c r="AS706" t="s">
        <v>2397</v>
      </c>
      <c r="AT706" t="str">
        <f t="shared" si="100"/>
        <v>Manuela Pedraza - 3506 - Lomas De Zamora Ingeniero Budge</v>
      </c>
    </row>
    <row r="707" spans="1:46" ht="15.75" thickBot="1" x14ac:dyDescent="0.3">
      <c r="A707" s="47">
        <v>2</v>
      </c>
      <c r="B707" s="47" t="s">
        <v>5691</v>
      </c>
      <c r="C707" s="47" t="s">
        <v>2385</v>
      </c>
      <c r="D707" s="47" t="s">
        <v>998</v>
      </c>
      <c r="E707" s="47" t="s">
        <v>999</v>
      </c>
      <c r="F707" s="47" t="s">
        <v>5704</v>
      </c>
      <c r="G707" s="47" t="s">
        <v>5705</v>
      </c>
      <c r="H707" s="47" t="s">
        <v>5706</v>
      </c>
      <c r="I707" s="47" t="s">
        <v>2414</v>
      </c>
      <c r="J707" s="47"/>
      <c r="K707" s="47" t="s">
        <v>13626</v>
      </c>
      <c r="L707" s="47">
        <v>0.98752415180206299</v>
      </c>
      <c r="M707" s="47">
        <v>-34.710502710523997</v>
      </c>
      <c r="N707" s="47">
        <v>-58.440831703339001</v>
      </c>
      <c r="O707" s="47" t="s">
        <v>15813</v>
      </c>
      <c r="P707" s="47">
        <v>1</v>
      </c>
      <c r="Q707">
        <v>7</v>
      </c>
      <c r="S707" s="23" t="s">
        <v>2347</v>
      </c>
      <c r="T707" t="str">
        <f t="shared" si="94"/>
        <v>02</v>
      </c>
      <c r="V707" t="str">
        <f>+VLOOKUP(B707,MARCO!E:E,1,FALSE)</f>
        <v>Lomas de Zamora</v>
      </c>
      <c r="W707" t="s">
        <v>134</v>
      </c>
      <c r="X707" t="s">
        <v>134</v>
      </c>
      <c r="Y707" t="str">
        <f t="shared" si="95"/>
        <v>R 2 - D 62 - 455 - 2281</v>
      </c>
      <c r="Z707" t="s">
        <v>20</v>
      </c>
      <c r="AA707" t="s">
        <v>2349</v>
      </c>
      <c r="AB707" t="s">
        <v>21</v>
      </c>
      <c r="AD707" t="str">
        <f t="shared" si="96"/>
        <v>Juventud Unida</v>
      </c>
      <c r="AE707" t="s">
        <v>22</v>
      </c>
      <c r="AF707" t="s">
        <v>23</v>
      </c>
      <c r="AG707" t="s">
        <v>26</v>
      </c>
      <c r="AH707" t="s">
        <v>2348</v>
      </c>
      <c r="AI707" s="13">
        <f t="shared" si="97"/>
        <v>7</v>
      </c>
      <c r="AJ707" s="13">
        <f t="shared" si="98"/>
        <v>1</v>
      </c>
      <c r="AK707" s="21">
        <v>1</v>
      </c>
      <c r="AM707" t="s">
        <v>2154</v>
      </c>
      <c r="AN707" t="str">
        <f t="shared" ref="AN707:AN770" si="101">+IF(AM707="","",IF(AM707="FINES",CONCATENATE("R",IF(OR(T707="16",T707="21",T707="22",T707="23"),"16212223",IF(OR(T707="15",T707="17",T707="24",T707="25"),"15172425",T707))),IF(AM707="CEBAS","UNICO",IF(VALUE(T707)&lt;=11,"AMBA","INTERIOR"))))</f>
        <v>R02</v>
      </c>
      <c r="AO707" s="20" t="str">
        <f t="shared" ref="AO707:AO770" si="102">+IF(AM707="","-",CONCATENATE(AM707,"_",AN707))</f>
        <v>FINES_R02</v>
      </c>
      <c r="AP707" s="25">
        <f t="shared" si="99"/>
        <v>0.98752415180206299</v>
      </c>
      <c r="AQ707" s="24" t="str">
        <f>+IFERROR(VLOOKUP(Y707,#REF!,2,FALSE),"-")</f>
        <v>-</v>
      </c>
      <c r="AR707" s="13" t="s">
        <v>2393</v>
      </c>
      <c r="AS707" t="s">
        <v>2397</v>
      </c>
      <c r="AT707" t="str">
        <f t="shared" si="100"/>
        <v>Filardi - 1825 e/ Ayolas y Quesada - Lomas De Zamora Fiorito</v>
      </c>
    </row>
    <row r="708" spans="1:46" ht="15.75" thickBot="1" x14ac:dyDescent="0.3">
      <c r="A708" s="47">
        <v>2</v>
      </c>
      <c r="B708" s="47" t="s">
        <v>5691</v>
      </c>
      <c r="C708" s="47" t="s">
        <v>2420</v>
      </c>
      <c r="D708" s="47" t="s">
        <v>1004</v>
      </c>
      <c r="E708" s="47" t="s">
        <v>1005</v>
      </c>
      <c r="F708" s="47" t="s">
        <v>5708</v>
      </c>
      <c r="G708" s="47" t="s">
        <v>5709</v>
      </c>
      <c r="H708" s="47" t="s">
        <v>5710</v>
      </c>
      <c r="I708" s="47" t="s">
        <v>2414</v>
      </c>
      <c r="J708" s="47"/>
      <c r="K708" s="47" t="s">
        <v>13627</v>
      </c>
      <c r="L708" s="47">
        <v>0.81110310554504395</v>
      </c>
      <c r="M708" s="47">
        <v>-34.720159199999998</v>
      </c>
      <c r="N708" s="47">
        <v>-58.463842100000001</v>
      </c>
      <c r="O708" s="47" t="s">
        <v>15814</v>
      </c>
      <c r="P708" s="47">
        <v>2</v>
      </c>
      <c r="Q708">
        <v>29</v>
      </c>
      <c r="S708" s="23" t="s">
        <v>2347</v>
      </c>
      <c r="T708" t="str">
        <f t="shared" ref="T708:T771" si="103">+CONCATENATE(IF(A708&lt;10,"0",""),A708)</f>
        <v>02</v>
      </c>
      <c r="V708" t="str">
        <f>+VLOOKUP(B708,MARCO!E:E,1,FALSE)</f>
        <v>Lomas de Zamora</v>
      </c>
      <c r="W708" t="s">
        <v>134</v>
      </c>
      <c r="X708" t="s">
        <v>134</v>
      </c>
      <c r="Y708" t="str">
        <f t="shared" ref="Y708:Y771" si="104">+F708</f>
        <v>R 2 - D 62 - 461 - 2521</v>
      </c>
      <c r="Z708" t="s">
        <v>20</v>
      </c>
      <c r="AA708" t="s">
        <v>2349</v>
      </c>
      <c r="AB708" t="s">
        <v>21</v>
      </c>
      <c r="AD708" t="str">
        <f t="shared" ref="AD708:AD771" si="105">+G708</f>
        <v>Bases Para La Accion</v>
      </c>
      <c r="AE708" t="s">
        <v>22</v>
      </c>
      <c r="AF708" t="s">
        <v>23</v>
      </c>
      <c r="AG708" t="s">
        <v>26</v>
      </c>
      <c r="AH708" t="s">
        <v>2348</v>
      </c>
      <c r="AI708" s="13">
        <f t="shared" ref="AI708:AI771" si="106">+Q708</f>
        <v>29</v>
      </c>
      <c r="AJ708" s="13">
        <f t="shared" ref="AJ708:AJ771" si="107">+P708</f>
        <v>2</v>
      </c>
      <c r="AK708" s="21">
        <v>1</v>
      </c>
      <c r="AM708" t="s">
        <v>2154</v>
      </c>
      <c r="AN708" t="str">
        <f t="shared" si="101"/>
        <v>R02</v>
      </c>
      <c r="AO708" s="20" t="str">
        <f t="shared" si="102"/>
        <v>FINES_R02</v>
      </c>
      <c r="AP708" s="25">
        <f t="shared" ref="AP708:AP771" si="108">+L708</f>
        <v>0.81110310554504395</v>
      </c>
      <c r="AQ708" s="24" t="str">
        <f>+IFERROR(VLOOKUP(Y708,#REF!,2,FALSE),"-")</f>
        <v>-</v>
      </c>
      <c r="AR708" s="13" t="s">
        <v>2393</v>
      </c>
      <c r="AS708" t="s">
        <v>2397</v>
      </c>
      <c r="AT708" t="str">
        <f t="shared" ref="AT708:AT771" si="109">+H708</f>
        <v>Necol - 2548 e/ Evaristo Carriego y Claudio De Alas - Lomas De Zamora Ingeniero Budge</v>
      </c>
    </row>
    <row r="709" spans="1:46" ht="15.75" thickBot="1" x14ac:dyDescent="0.3">
      <c r="A709" s="47">
        <v>2</v>
      </c>
      <c r="B709" s="47" t="s">
        <v>5691</v>
      </c>
      <c r="C709" s="47" t="s">
        <v>2420</v>
      </c>
      <c r="D709" s="47" t="s">
        <v>1004</v>
      </c>
      <c r="E709" s="47" t="s">
        <v>1005</v>
      </c>
      <c r="F709" s="47" t="s">
        <v>5712</v>
      </c>
      <c r="G709" s="47" t="s">
        <v>5713</v>
      </c>
      <c r="H709" s="47" t="s">
        <v>5714</v>
      </c>
      <c r="I709" s="47" t="s">
        <v>2414</v>
      </c>
      <c r="J709" s="47"/>
      <c r="K709" s="47" t="s">
        <v>13628</v>
      </c>
      <c r="L709" s="47">
        <v>0.98812323808670044</v>
      </c>
      <c r="M709" s="47">
        <v>-34.739953407431003</v>
      </c>
      <c r="N709" s="47">
        <v>-58.474560565536002</v>
      </c>
      <c r="O709" s="47" t="s">
        <v>15815</v>
      </c>
      <c r="P709" s="47">
        <v>2</v>
      </c>
      <c r="Q709">
        <v>22</v>
      </c>
      <c r="S709" s="23" t="s">
        <v>2347</v>
      </c>
      <c r="T709" t="str">
        <f t="shared" si="103"/>
        <v>02</v>
      </c>
      <c r="V709" t="str">
        <f>+VLOOKUP(B709,MARCO!E:E,1,FALSE)</f>
        <v>Lomas de Zamora</v>
      </c>
      <c r="W709" t="s">
        <v>134</v>
      </c>
      <c r="X709" t="s">
        <v>134</v>
      </c>
      <c r="Y709" t="str">
        <f t="shared" si="104"/>
        <v>R 2 - D 62 - 461 - 2520</v>
      </c>
      <c r="Z709" t="s">
        <v>20</v>
      </c>
      <c r="AA709" t="s">
        <v>2349</v>
      </c>
      <c r="AB709" t="s">
        <v>21</v>
      </c>
      <c r="AD709" t="str">
        <f t="shared" si="105"/>
        <v>Sociedad De Fomento Juan Manuel De Rosas</v>
      </c>
      <c r="AE709" t="s">
        <v>22</v>
      </c>
      <c r="AF709" t="s">
        <v>23</v>
      </c>
      <c r="AG709" t="s">
        <v>26</v>
      </c>
      <c r="AH709" t="s">
        <v>2348</v>
      </c>
      <c r="AI709" s="13">
        <f t="shared" si="106"/>
        <v>22</v>
      </c>
      <c r="AJ709" s="13">
        <f t="shared" si="107"/>
        <v>2</v>
      </c>
      <c r="AK709" s="21">
        <v>1</v>
      </c>
      <c r="AM709" t="s">
        <v>2154</v>
      </c>
      <c r="AN709" t="str">
        <f t="shared" si="101"/>
        <v>R02</v>
      </c>
      <c r="AO709" s="20" t="str">
        <f t="shared" si="102"/>
        <v>FINES_R02</v>
      </c>
      <c r="AP709" s="25">
        <f t="shared" si="108"/>
        <v>0.98812323808670044</v>
      </c>
      <c r="AQ709" s="24" t="str">
        <f>+IFERROR(VLOOKUP(Y709,#REF!,2,FALSE),"-")</f>
        <v>-</v>
      </c>
      <c r="AR709" s="13" t="s">
        <v>2393</v>
      </c>
      <c r="AS709" t="s">
        <v>2397</v>
      </c>
      <c r="AT709" t="str">
        <f t="shared" si="109"/>
        <v>Manuela Pedraza - 3506 e/ Cabo Correa y LeÑa - Lomas De Zamora Ingeniero Budge</v>
      </c>
    </row>
    <row r="710" spans="1:46" ht="15.75" thickBot="1" x14ac:dyDescent="0.3">
      <c r="A710" s="47">
        <v>2</v>
      </c>
      <c r="B710" s="47" t="s">
        <v>5691</v>
      </c>
      <c r="C710" s="47" t="s">
        <v>5717</v>
      </c>
      <c r="D710" s="47" t="s">
        <v>1017</v>
      </c>
      <c r="E710" s="47" t="s">
        <v>124</v>
      </c>
      <c r="F710" s="47" t="s">
        <v>5718</v>
      </c>
      <c r="G710" s="47" t="s">
        <v>2191</v>
      </c>
      <c r="H710" s="47" t="s">
        <v>5719</v>
      </c>
      <c r="I710" s="47" t="s">
        <v>2414</v>
      </c>
      <c r="J710" s="47"/>
      <c r="K710" s="47" t="s">
        <v>13629</v>
      </c>
      <c r="L710" s="47">
        <v>0.94306367635726929</v>
      </c>
      <c r="M710" s="47">
        <v>-34.715888418591</v>
      </c>
      <c r="N710" s="47">
        <v>-58.437958638387997</v>
      </c>
      <c r="O710" s="47" t="s">
        <v>15816</v>
      </c>
      <c r="P710" s="47">
        <v>1</v>
      </c>
      <c r="Q710">
        <v>33</v>
      </c>
      <c r="S710" s="23" t="s">
        <v>2347</v>
      </c>
      <c r="T710" t="str">
        <f t="shared" si="103"/>
        <v>02</v>
      </c>
      <c r="V710" t="str">
        <f>+VLOOKUP(B710,MARCO!E:E,1,FALSE)</f>
        <v>Lomas de Zamora</v>
      </c>
      <c r="W710" t="s">
        <v>134</v>
      </c>
      <c r="X710" t="s">
        <v>134</v>
      </c>
      <c r="Y710" t="str">
        <f t="shared" si="104"/>
        <v>R 2 - D 62 - 471 - 4676</v>
      </c>
      <c r="Z710" t="s">
        <v>20</v>
      </c>
      <c r="AA710" t="s">
        <v>2349</v>
      </c>
      <c r="AB710" t="s">
        <v>21</v>
      </c>
      <c r="AD710" t="str">
        <f t="shared" si="105"/>
        <v>Sede 471</v>
      </c>
      <c r="AE710" t="s">
        <v>22</v>
      </c>
      <c r="AF710" t="s">
        <v>23</v>
      </c>
      <c r="AG710" t="s">
        <v>26</v>
      </c>
      <c r="AH710" t="s">
        <v>2348</v>
      </c>
      <c r="AI710" s="13">
        <f t="shared" si="106"/>
        <v>33</v>
      </c>
      <c r="AJ710" s="13">
        <f t="shared" si="107"/>
        <v>1</v>
      </c>
      <c r="AK710" s="21">
        <v>1</v>
      </c>
      <c r="AM710" t="s">
        <v>2154</v>
      </c>
      <c r="AN710" t="str">
        <f t="shared" si="101"/>
        <v>R02</v>
      </c>
      <c r="AO710" s="20" t="str">
        <f t="shared" si="102"/>
        <v>FINES_R02</v>
      </c>
      <c r="AP710" s="25">
        <f t="shared" si="108"/>
        <v>0.94306367635726929</v>
      </c>
      <c r="AQ710" s="24" t="str">
        <f>+IFERROR(VLOOKUP(Y710,#REF!,2,FALSE),"-")</f>
        <v>-</v>
      </c>
      <c r="AR710" s="13" t="s">
        <v>2393</v>
      </c>
      <c r="AS710" t="s">
        <v>2397</v>
      </c>
      <c r="AT710" t="str">
        <f t="shared" si="109"/>
        <v>Morazan E Islandia - Lomas De Zamora Lomas De Zamora</v>
      </c>
    </row>
    <row r="711" spans="1:46" ht="15.75" thickBot="1" x14ac:dyDescent="0.3">
      <c r="A711" s="47">
        <v>2</v>
      </c>
      <c r="B711" s="47" t="s">
        <v>5691</v>
      </c>
      <c r="C711" s="47" t="s">
        <v>2420</v>
      </c>
      <c r="D711" s="47" t="s">
        <v>1004</v>
      </c>
      <c r="E711" s="47" t="s">
        <v>1005</v>
      </c>
      <c r="F711" s="47" t="s">
        <v>5721</v>
      </c>
      <c r="G711" s="47" t="s">
        <v>5722</v>
      </c>
      <c r="H711" s="47" t="s">
        <v>5723</v>
      </c>
      <c r="I711" s="47" t="s">
        <v>2475</v>
      </c>
      <c r="J711" s="47" t="s">
        <v>5725</v>
      </c>
      <c r="K711" s="47" t="s">
        <v>13630</v>
      </c>
      <c r="L711" s="47">
        <v>0.93956571817398071</v>
      </c>
      <c r="M711" s="47">
        <v>-34.726400079544</v>
      </c>
      <c r="N711" s="47">
        <v>-58.449381328397003</v>
      </c>
      <c r="O711" s="47" t="s">
        <v>15817</v>
      </c>
      <c r="P711" s="47">
        <v>1</v>
      </c>
      <c r="Q711">
        <v>14</v>
      </c>
      <c r="S711" s="23" t="s">
        <v>2347</v>
      </c>
      <c r="T711" t="str">
        <f t="shared" si="103"/>
        <v>02</v>
      </c>
      <c r="V711" t="str">
        <f>+VLOOKUP(B711,MARCO!E:E,1,FALSE)</f>
        <v>Lomas de Zamora</v>
      </c>
      <c r="W711" t="s">
        <v>134</v>
      </c>
      <c r="X711" t="s">
        <v>134</v>
      </c>
      <c r="Y711" t="str">
        <f t="shared" si="104"/>
        <v>R 2 - D 62 - 461 - 1369</v>
      </c>
      <c r="Z711" t="s">
        <v>20</v>
      </c>
      <c r="AA711" t="s">
        <v>2349</v>
      </c>
      <c r="AB711" t="s">
        <v>21</v>
      </c>
      <c r="AD711" t="str">
        <f t="shared" si="105"/>
        <v>Sede Ginebra</v>
      </c>
      <c r="AE711" t="s">
        <v>22</v>
      </c>
      <c r="AF711" t="s">
        <v>23</v>
      </c>
      <c r="AG711" t="s">
        <v>26</v>
      </c>
      <c r="AH711" t="s">
        <v>2348</v>
      </c>
      <c r="AI711" s="13">
        <f t="shared" si="106"/>
        <v>14</v>
      </c>
      <c r="AJ711" s="13">
        <f t="shared" si="107"/>
        <v>1</v>
      </c>
      <c r="AK711" s="21">
        <v>1</v>
      </c>
      <c r="AM711" t="s">
        <v>2154</v>
      </c>
      <c r="AN711" t="str">
        <f t="shared" si="101"/>
        <v>R02</v>
      </c>
      <c r="AO711" s="20" t="str">
        <f t="shared" si="102"/>
        <v>FINES_R02</v>
      </c>
      <c r="AP711" s="25">
        <f t="shared" si="108"/>
        <v>0.93956571817398071</v>
      </c>
      <c r="AQ711" s="24" t="str">
        <f>+IFERROR(VLOOKUP(Y711,#REF!,2,FALSE),"-")</f>
        <v>-</v>
      </c>
      <c r="AR711" s="13" t="s">
        <v>2393</v>
      </c>
      <c r="AS711" t="s">
        <v>2397</v>
      </c>
      <c r="AT711" t="str">
        <f t="shared" si="109"/>
        <v>Ginebra - 1898 e/ Montiel y Guamini - Lomas De Zamora Ingeniero Budge</v>
      </c>
    </row>
    <row r="712" spans="1:46" ht="15.75" thickBot="1" x14ac:dyDescent="0.3">
      <c r="A712" s="47">
        <v>2</v>
      </c>
      <c r="B712" s="47" t="s">
        <v>5691</v>
      </c>
      <c r="C712" s="47" t="s">
        <v>2385</v>
      </c>
      <c r="D712" s="47" t="s">
        <v>998</v>
      </c>
      <c r="E712" s="47" t="s">
        <v>999</v>
      </c>
      <c r="F712" s="47" t="s">
        <v>5726</v>
      </c>
      <c r="G712" s="47" t="s">
        <v>5727</v>
      </c>
      <c r="H712" s="47" t="s">
        <v>5728</v>
      </c>
      <c r="I712" s="47" t="s">
        <v>2475</v>
      </c>
      <c r="J712" s="47" t="s">
        <v>5730</v>
      </c>
      <c r="K712" s="47" t="s">
        <v>13631</v>
      </c>
      <c r="L712" s="47">
        <v>0.84765279293060303</v>
      </c>
      <c r="M712" s="47">
        <v>-34.710748600000002</v>
      </c>
      <c r="N712" s="47">
        <v>-58.449878699999999</v>
      </c>
      <c r="O712" s="47" t="s">
        <v>15818</v>
      </c>
      <c r="P712" s="47">
        <v>10</v>
      </c>
      <c r="Q712">
        <v>158</v>
      </c>
      <c r="S712" s="23" t="s">
        <v>2347</v>
      </c>
      <c r="T712" t="str">
        <f t="shared" si="103"/>
        <v>02</v>
      </c>
      <c r="V712" t="str">
        <f>+VLOOKUP(B712,MARCO!E:E,1,FALSE)</f>
        <v>Lomas de Zamora</v>
      </c>
      <c r="W712" t="s">
        <v>134</v>
      </c>
      <c r="X712" t="s">
        <v>134</v>
      </c>
      <c r="Y712" t="str">
        <f t="shared" si="104"/>
        <v>R 2 - D 62 - 455 - 1347</v>
      </c>
      <c r="Z712" t="s">
        <v>20</v>
      </c>
      <c r="AA712" t="s">
        <v>2349</v>
      </c>
      <c r="AB712" t="s">
        <v>21</v>
      </c>
      <c r="AD712" t="str">
        <f t="shared" si="105"/>
        <v>Mutual San Jose De Villa Urbana</v>
      </c>
      <c r="AE712" t="s">
        <v>22</v>
      </c>
      <c r="AF712" t="s">
        <v>23</v>
      </c>
      <c r="AG712" t="s">
        <v>26</v>
      </c>
      <c r="AH712" t="s">
        <v>2348</v>
      </c>
      <c r="AI712" s="13">
        <f t="shared" si="106"/>
        <v>158</v>
      </c>
      <c r="AJ712" s="13">
        <f t="shared" si="107"/>
        <v>10</v>
      </c>
      <c r="AK712" s="21">
        <v>1</v>
      </c>
      <c r="AM712" t="s">
        <v>2154</v>
      </c>
      <c r="AN712" t="str">
        <f t="shared" si="101"/>
        <v>R02</v>
      </c>
      <c r="AO712" s="20" t="str">
        <f t="shared" si="102"/>
        <v>FINES_R02</v>
      </c>
      <c r="AP712" s="25">
        <f t="shared" si="108"/>
        <v>0.84765279293060303</v>
      </c>
      <c r="AQ712" s="24" t="str">
        <f>+IFERROR(VLOOKUP(Y712,#REF!,2,FALSE),"-")</f>
        <v>-</v>
      </c>
      <c r="AR712" s="13" t="s">
        <v>2393</v>
      </c>
      <c r="AS712" t="s">
        <v>2397</v>
      </c>
      <c r="AT712" t="str">
        <f t="shared" si="109"/>
        <v>Campana - 1216 e/ Pio Baroja y Gabriel Miro - Lomas De Zamora Fiorito</v>
      </c>
    </row>
    <row r="713" spans="1:46" ht="15.75" thickBot="1" x14ac:dyDescent="0.3">
      <c r="A713" s="47">
        <v>2</v>
      </c>
      <c r="B713" s="47" t="s">
        <v>5691</v>
      </c>
      <c r="C713" s="47" t="s">
        <v>2420</v>
      </c>
      <c r="D713" s="47" t="s">
        <v>1004</v>
      </c>
      <c r="E713" s="47" t="s">
        <v>1005</v>
      </c>
      <c r="F713" s="47" t="s">
        <v>5732</v>
      </c>
      <c r="G713" s="47" t="s">
        <v>5733</v>
      </c>
      <c r="H713" s="47" t="s">
        <v>5734</v>
      </c>
      <c r="I713" s="47" t="s">
        <v>2475</v>
      </c>
      <c r="J713" s="47"/>
      <c r="K713" s="47" t="s">
        <v>13632</v>
      </c>
      <c r="L713" s="47">
        <v>0.89690244197845459</v>
      </c>
      <c r="M713" s="47">
        <v>-34.735252299999999</v>
      </c>
      <c r="N713" s="47">
        <v>-58.4651195</v>
      </c>
      <c r="O713" s="47" t="s">
        <v>15819</v>
      </c>
      <c r="P713" s="47">
        <v>1</v>
      </c>
      <c r="Q713">
        <v>7</v>
      </c>
      <c r="S713" s="23" t="s">
        <v>2347</v>
      </c>
      <c r="T713" t="str">
        <f t="shared" si="103"/>
        <v>02</v>
      </c>
      <c r="V713" t="str">
        <f>+VLOOKUP(B713,MARCO!E:E,1,FALSE)</f>
        <v>Lomas de Zamora</v>
      </c>
      <c r="W713" t="s">
        <v>134</v>
      </c>
      <c r="X713" t="s">
        <v>134</v>
      </c>
      <c r="Y713" t="str">
        <f t="shared" si="104"/>
        <v>R 2 - D 62 - 461 - 1380</v>
      </c>
      <c r="Z713" t="s">
        <v>20</v>
      </c>
      <c r="AA713" t="s">
        <v>2349</v>
      </c>
      <c r="AB713" t="s">
        <v>21</v>
      </c>
      <c r="AD713" t="str">
        <f t="shared" si="105"/>
        <v>Es N°64 Chaco Chico</v>
      </c>
      <c r="AE713" t="s">
        <v>22</v>
      </c>
      <c r="AF713" t="s">
        <v>23</v>
      </c>
      <c r="AG713" t="s">
        <v>26</v>
      </c>
      <c r="AH713" t="s">
        <v>2348</v>
      </c>
      <c r="AI713" s="13">
        <f t="shared" si="106"/>
        <v>7</v>
      </c>
      <c r="AJ713" s="13">
        <f t="shared" si="107"/>
        <v>1</v>
      </c>
      <c r="AK713" s="21">
        <v>1</v>
      </c>
      <c r="AM713" t="s">
        <v>2154</v>
      </c>
      <c r="AN713" t="str">
        <f t="shared" si="101"/>
        <v>R02</v>
      </c>
      <c r="AO713" s="20" t="str">
        <f t="shared" si="102"/>
        <v>FINES_R02</v>
      </c>
      <c r="AP713" s="25">
        <f t="shared" si="108"/>
        <v>0.89690244197845459</v>
      </c>
      <c r="AQ713" s="24" t="str">
        <f>+IFERROR(VLOOKUP(Y713,#REF!,2,FALSE),"-")</f>
        <v>-</v>
      </c>
      <c r="AR713" s="13" t="s">
        <v>2393</v>
      </c>
      <c r="AS713" t="s">
        <v>2397</v>
      </c>
      <c r="AT713" t="str">
        <f t="shared" si="109"/>
        <v>Santa Fe - 500 e/ Chaco y Diagonal 61 - Lomas De Zamora Ingeniero Budge</v>
      </c>
    </row>
    <row r="714" spans="1:46" ht="15.75" thickBot="1" x14ac:dyDescent="0.3">
      <c r="A714" s="47">
        <v>2</v>
      </c>
      <c r="B714" s="47" t="s">
        <v>5691</v>
      </c>
      <c r="C714" s="47" t="s">
        <v>2385</v>
      </c>
      <c r="D714" s="47" t="s">
        <v>998</v>
      </c>
      <c r="E714" s="47" t="s">
        <v>999</v>
      </c>
      <c r="F714" s="47" t="s">
        <v>5736</v>
      </c>
      <c r="G714" s="47" t="s">
        <v>5737</v>
      </c>
      <c r="H714" s="47" t="s">
        <v>5738</v>
      </c>
      <c r="I714" s="47" t="s">
        <v>2475</v>
      </c>
      <c r="J714" s="47" t="s">
        <v>2678</v>
      </c>
      <c r="K714" s="47" t="s">
        <v>13633</v>
      </c>
      <c r="L714" s="47">
        <v>0.98752427101135254</v>
      </c>
      <c r="M714" s="47">
        <v>-34.715974710284002</v>
      </c>
      <c r="N714" s="47">
        <v>-58.445988333991998</v>
      </c>
      <c r="O714" s="47" t="s">
        <v>15820</v>
      </c>
      <c r="P714" s="47">
        <v>1</v>
      </c>
      <c r="Q714">
        <v>15</v>
      </c>
      <c r="S714" s="23" t="s">
        <v>2347</v>
      </c>
      <c r="T714" t="str">
        <f t="shared" si="103"/>
        <v>02</v>
      </c>
      <c r="V714" t="str">
        <f>+VLOOKUP(B714,MARCO!E:E,1,FALSE)</f>
        <v>Lomas de Zamora</v>
      </c>
      <c r="W714" t="s">
        <v>134</v>
      </c>
      <c r="X714" t="s">
        <v>134</v>
      </c>
      <c r="Y714" t="str">
        <f t="shared" si="104"/>
        <v>R 2 - D 62 - 455 - 1818</v>
      </c>
      <c r="Z714" t="s">
        <v>20</v>
      </c>
      <c r="AA714" t="s">
        <v>2349</v>
      </c>
      <c r="AB714" t="s">
        <v>21</v>
      </c>
      <c r="AD714" t="str">
        <f t="shared" si="105"/>
        <v>Cooperativa Textil Miro</v>
      </c>
      <c r="AE714" t="s">
        <v>22</v>
      </c>
      <c r="AF714" t="s">
        <v>23</v>
      </c>
      <c r="AG714" t="s">
        <v>26</v>
      </c>
      <c r="AH714" t="s">
        <v>2348</v>
      </c>
      <c r="AI714" s="13">
        <f t="shared" si="106"/>
        <v>15</v>
      </c>
      <c r="AJ714" s="13">
        <f t="shared" si="107"/>
        <v>1</v>
      </c>
      <c r="AK714" s="21">
        <v>1</v>
      </c>
      <c r="AM714" t="s">
        <v>2154</v>
      </c>
      <c r="AN714" t="str">
        <f t="shared" si="101"/>
        <v>R02</v>
      </c>
      <c r="AO714" s="20" t="str">
        <f t="shared" si="102"/>
        <v>FINES_R02</v>
      </c>
      <c r="AP714" s="25">
        <f t="shared" si="108"/>
        <v>0.98752427101135254</v>
      </c>
      <c r="AQ714" s="24" t="str">
        <f>+IFERROR(VLOOKUP(Y714,#REF!,2,FALSE),"-")</f>
        <v>-</v>
      </c>
      <c r="AR714" s="13" t="s">
        <v>2393</v>
      </c>
      <c r="AS714" t="s">
        <v>2398</v>
      </c>
      <c r="AT714" t="str">
        <f t="shared" si="109"/>
        <v>Canada - Y MIRO e/ Canada y Miro - Lomas De Zamora Fiorito</v>
      </c>
    </row>
    <row r="715" spans="1:46" ht="15.75" thickBot="1" x14ac:dyDescent="0.3">
      <c r="A715" s="47">
        <v>2</v>
      </c>
      <c r="B715" s="47" t="s">
        <v>5691</v>
      </c>
      <c r="C715" s="47" t="s">
        <v>2369</v>
      </c>
      <c r="D715" s="47" t="s">
        <v>994</v>
      </c>
      <c r="E715" s="47" t="s">
        <v>91</v>
      </c>
      <c r="F715" s="47" t="s">
        <v>5740</v>
      </c>
      <c r="G715" s="47" t="s">
        <v>5741</v>
      </c>
      <c r="H715" s="47" t="s">
        <v>5742</v>
      </c>
      <c r="I715" s="47" t="s">
        <v>2475</v>
      </c>
      <c r="J715" s="47" t="s">
        <v>2278</v>
      </c>
      <c r="K715" s="47" t="s">
        <v>13634</v>
      </c>
      <c r="L715" s="47">
        <v>0.60498541593551636</v>
      </c>
      <c r="M715" s="47">
        <v>-34.728984163920003</v>
      </c>
      <c r="N715" s="47">
        <v>-58.435978390183003</v>
      </c>
      <c r="O715" s="47" t="s">
        <v>15821</v>
      </c>
      <c r="P715" s="47">
        <v>4</v>
      </c>
      <c r="Q715">
        <v>73</v>
      </c>
      <c r="S715" s="23" t="s">
        <v>2347</v>
      </c>
      <c r="T715" t="str">
        <f t="shared" si="103"/>
        <v>02</v>
      </c>
      <c r="V715" t="str">
        <f>+VLOOKUP(B715,MARCO!E:E,1,FALSE)</f>
        <v>Lomas de Zamora</v>
      </c>
      <c r="W715" t="s">
        <v>134</v>
      </c>
      <c r="X715" t="s">
        <v>134</v>
      </c>
      <c r="Y715" t="str">
        <f t="shared" si="104"/>
        <v>R 2 - D 62 - 452 - 1081</v>
      </c>
      <c r="Z715" t="s">
        <v>20</v>
      </c>
      <c r="AA715" t="s">
        <v>2349</v>
      </c>
      <c r="AB715" t="s">
        <v>21</v>
      </c>
      <c r="AD715" t="str">
        <f t="shared" si="105"/>
        <v>La Gloriosa</v>
      </c>
      <c r="AE715" t="s">
        <v>22</v>
      </c>
      <c r="AF715" t="s">
        <v>23</v>
      </c>
      <c r="AG715" t="s">
        <v>26</v>
      </c>
      <c r="AH715" t="s">
        <v>2348</v>
      </c>
      <c r="AI715" s="13">
        <f t="shared" si="106"/>
        <v>73</v>
      </c>
      <c r="AJ715" s="13">
        <f t="shared" si="107"/>
        <v>4</v>
      </c>
      <c r="AK715" s="21">
        <v>1</v>
      </c>
      <c r="AM715" t="s">
        <v>2154</v>
      </c>
      <c r="AN715" t="str">
        <f t="shared" si="101"/>
        <v>R02</v>
      </c>
      <c r="AO715" s="20" t="str">
        <f t="shared" si="102"/>
        <v>FINES_R02</v>
      </c>
      <c r="AP715" s="25">
        <f t="shared" si="108"/>
        <v>0.60498541593551636</v>
      </c>
      <c r="AQ715" s="24" t="str">
        <f>+IFERROR(VLOOKUP(Y715,#REF!,2,FALSE),"-")</f>
        <v>-</v>
      </c>
      <c r="AR715" s="13" t="s">
        <v>2393</v>
      </c>
      <c r="AS715" t="s">
        <v>2397</v>
      </c>
      <c r="AT715" t="str">
        <f t="shared" si="109"/>
        <v>Barcelona - 1215 e/ Gabriel MirÓ y NuÑez De Arce - Lomas De Zamora Villa Centenario</v>
      </c>
    </row>
    <row r="716" spans="1:46" ht="15.75" thickBot="1" x14ac:dyDescent="0.3">
      <c r="A716" s="47">
        <v>2</v>
      </c>
      <c r="B716" s="47" t="s">
        <v>5691</v>
      </c>
      <c r="C716" s="47" t="s">
        <v>2420</v>
      </c>
      <c r="D716" s="47" t="s">
        <v>1004</v>
      </c>
      <c r="E716" s="47" t="s">
        <v>1005</v>
      </c>
      <c r="F716" s="47" t="s">
        <v>5744</v>
      </c>
      <c r="G716" s="47" t="s">
        <v>5745</v>
      </c>
      <c r="H716" s="47" t="s">
        <v>5746</v>
      </c>
      <c r="I716" s="47" t="s">
        <v>2475</v>
      </c>
      <c r="J716" s="47" t="s">
        <v>5748</v>
      </c>
      <c r="K716" s="47" t="s">
        <v>13635</v>
      </c>
      <c r="L716" s="47">
        <v>0.73313677310943604</v>
      </c>
      <c r="M716" s="47">
        <v>-34.751345047021999</v>
      </c>
      <c r="N716" s="47">
        <v>-58.445805051637002</v>
      </c>
      <c r="O716" s="47" t="s">
        <v>15822</v>
      </c>
      <c r="P716" s="47">
        <v>1</v>
      </c>
      <c r="Q716">
        <v>13</v>
      </c>
      <c r="S716" s="23" t="s">
        <v>2347</v>
      </c>
      <c r="T716" t="str">
        <f t="shared" si="103"/>
        <v>02</v>
      </c>
      <c r="V716" t="str">
        <f>+VLOOKUP(B716,MARCO!E:E,1,FALSE)</f>
        <v>Lomas de Zamora</v>
      </c>
      <c r="W716" t="s">
        <v>134</v>
      </c>
      <c r="X716" t="s">
        <v>134</v>
      </c>
      <c r="Y716" t="str">
        <f t="shared" si="104"/>
        <v>R 2 - D 62 - 461 - 1414</v>
      </c>
      <c r="Z716" t="s">
        <v>20</v>
      </c>
      <c r="AA716" t="s">
        <v>2349</v>
      </c>
      <c r="AB716" t="s">
        <v>21</v>
      </c>
      <c r="AD716" t="str">
        <f t="shared" si="105"/>
        <v>Asociacion Civil Falucho</v>
      </c>
      <c r="AE716" t="s">
        <v>22</v>
      </c>
      <c r="AF716" t="s">
        <v>23</v>
      </c>
      <c r="AG716" t="s">
        <v>26</v>
      </c>
      <c r="AH716" t="s">
        <v>2348</v>
      </c>
      <c r="AI716" s="13">
        <f t="shared" si="106"/>
        <v>13</v>
      </c>
      <c r="AJ716" s="13">
        <f t="shared" si="107"/>
        <v>1</v>
      </c>
      <c r="AK716" s="21">
        <v>1</v>
      </c>
      <c r="AM716" t="s">
        <v>2154</v>
      </c>
      <c r="AN716" t="str">
        <f t="shared" si="101"/>
        <v>R02</v>
      </c>
      <c r="AO716" s="20" t="str">
        <f t="shared" si="102"/>
        <v>FINES_R02</v>
      </c>
      <c r="AP716" s="25">
        <f t="shared" si="108"/>
        <v>0.73313677310943604</v>
      </c>
      <c r="AQ716" s="24" t="str">
        <f>+IFERROR(VLOOKUP(Y716,#REF!,2,FALSE),"-")</f>
        <v>-</v>
      </c>
      <c r="AR716" s="13" t="s">
        <v>2393</v>
      </c>
      <c r="AS716" t="s">
        <v>2397</v>
      </c>
      <c r="AT716" t="str">
        <f t="shared" si="109"/>
        <v>Falucho - 1430 e/ Braille y Vigil - Lomas De Zamora Ingeniero Budge</v>
      </c>
    </row>
    <row r="717" spans="1:46" ht="15.75" thickBot="1" x14ac:dyDescent="0.3">
      <c r="A717" s="47">
        <v>2</v>
      </c>
      <c r="B717" s="47" t="s">
        <v>5691</v>
      </c>
      <c r="C717" s="47" t="s">
        <v>2420</v>
      </c>
      <c r="D717" s="47" t="s">
        <v>1004</v>
      </c>
      <c r="E717" s="47" t="s">
        <v>1005</v>
      </c>
      <c r="F717" s="47" t="s">
        <v>5749</v>
      </c>
      <c r="G717" s="47" t="s">
        <v>5750</v>
      </c>
      <c r="H717" s="47" t="s">
        <v>5751</v>
      </c>
      <c r="I717" s="47" t="s">
        <v>2475</v>
      </c>
      <c r="J717" s="47" t="s">
        <v>5753</v>
      </c>
      <c r="K717" s="47" t="s">
        <v>13636</v>
      </c>
      <c r="L717" s="47">
        <v>3.9200648665428162E-2</v>
      </c>
      <c r="M717" s="47">
        <v>-34.758389990198999</v>
      </c>
      <c r="N717" s="47">
        <v>-58.399130980670002</v>
      </c>
      <c r="O717" s="47" t="s">
        <v>15823</v>
      </c>
      <c r="P717" s="47">
        <v>3</v>
      </c>
      <c r="Q717">
        <v>35</v>
      </c>
      <c r="S717" s="23" t="s">
        <v>2347</v>
      </c>
      <c r="T717" t="str">
        <f t="shared" si="103"/>
        <v>02</v>
      </c>
      <c r="V717" t="str">
        <f>+VLOOKUP(B717,MARCO!E:E,1,FALSE)</f>
        <v>Lomas de Zamora</v>
      </c>
      <c r="W717" t="s">
        <v>134</v>
      </c>
      <c r="X717" t="s">
        <v>134</v>
      </c>
      <c r="Y717" t="str">
        <f t="shared" si="104"/>
        <v>R 2 - D 62 - 461 - 1375</v>
      </c>
      <c r="Z717" t="s">
        <v>20</v>
      </c>
      <c r="AA717" t="s">
        <v>2349</v>
      </c>
      <c r="AB717" t="s">
        <v>21</v>
      </c>
      <c r="AD717" t="str">
        <f t="shared" si="105"/>
        <v>Violeta Parra</v>
      </c>
      <c r="AE717" t="s">
        <v>22</v>
      </c>
      <c r="AF717" t="s">
        <v>23</v>
      </c>
      <c r="AG717" t="s">
        <v>26</v>
      </c>
      <c r="AH717" t="s">
        <v>2348</v>
      </c>
      <c r="AI717" s="13">
        <f t="shared" si="106"/>
        <v>35</v>
      </c>
      <c r="AJ717" s="13">
        <f t="shared" si="107"/>
        <v>3</v>
      </c>
      <c r="AK717" s="21">
        <v>1</v>
      </c>
      <c r="AM717" t="s">
        <v>2154</v>
      </c>
      <c r="AN717" t="str">
        <f t="shared" si="101"/>
        <v>R02</v>
      </c>
      <c r="AO717" s="20" t="str">
        <f t="shared" si="102"/>
        <v>FINES_R02</v>
      </c>
      <c r="AP717" s="25">
        <f t="shared" si="108"/>
        <v>3.9200648665428162E-2</v>
      </c>
      <c r="AQ717" s="24" t="str">
        <f>+IFERROR(VLOOKUP(Y717,#REF!,2,FALSE),"-")</f>
        <v>-</v>
      </c>
      <c r="AR717" s="13" t="s">
        <v>2393</v>
      </c>
      <c r="AS717" t="s">
        <v>2398</v>
      </c>
      <c r="AT717" t="str">
        <f t="shared" si="109"/>
        <v>Saenz - 240 e/ Alem y Acevedo - Lomas De Zamora Lomas De Zamora</v>
      </c>
    </row>
    <row r="718" spans="1:46" ht="15.75" thickBot="1" x14ac:dyDescent="0.3">
      <c r="A718" s="47">
        <v>2</v>
      </c>
      <c r="B718" s="47" t="s">
        <v>5691</v>
      </c>
      <c r="C718" s="47" t="s">
        <v>2497</v>
      </c>
      <c r="D718" s="47" t="s">
        <v>1006</v>
      </c>
      <c r="E718" s="47" t="s">
        <v>1007</v>
      </c>
      <c r="F718" s="47" t="s">
        <v>5754</v>
      </c>
      <c r="G718" s="47" t="s">
        <v>5755</v>
      </c>
      <c r="H718" s="47" t="s">
        <v>5756</v>
      </c>
      <c r="I718" s="47" t="s">
        <v>2475</v>
      </c>
      <c r="J718" s="47" t="s">
        <v>5758</v>
      </c>
      <c r="K718" s="47" t="s">
        <v>13637</v>
      </c>
      <c r="L718" s="47">
        <v>0.78439784049987793</v>
      </c>
      <c r="M718" s="47">
        <v>-34.748693199999998</v>
      </c>
      <c r="N718" s="47">
        <v>-58.444111999999997</v>
      </c>
      <c r="O718" s="47" t="s">
        <v>15824</v>
      </c>
      <c r="P718" s="47">
        <v>5</v>
      </c>
      <c r="Q718">
        <v>62</v>
      </c>
      <c r="S718" s="23" t="s">
        <v>2347</v>
      </c>
      <c r="T718" t="str">
        <f t="shared" si="103"/>
        <v>02</v>
      </c>
      <c r="V718" t="str">
        <f>+VLOOKUP(B718,MARCO!E:E,1,FALSE)</f>
        <v>Lomas de Zamora</v>
      </c>
      <c r="W718" t="s">
        <v>134</v>
      </c>
      <c r="X718" t="s">
        <v>134</v>
      </c>
      <c r="Y718" t="str">
        <f t="shared" si="104"/>
        <v>R 2 - D 62 - 462 - 2596</v>
      </c>
      <c r="Z718" t="s">
        <v>20</v>
      </c>
      <c r="AA718" t="s">
        <v>2349</v>
      </c>
      <c r="AB718" t="s">
        <v>21</v>
      </c>
      <c r="AD718" t="str">
        <f t="shared" si="105"/>
        <v>Anexo Es 23</v>
      </c>
      <c r="AE718" t="s">
        <v>22</v>
      </c>
      <c r="AF718" t="s">
        <v>23</v>
      </c>
      <c r="AG718" t="s">
        <v>26</v>
      </c>
      <c r="AH718" t="s">
        <v>2348</v>
      </c>
      <c r="AI718" s="13">
        <f t="shared" si="106"/>
        <v>62</v>
      </c>
      <c r="AJ718" s="13">
        <f t="shared" si="107"/>
        <v>5</v>
      </c>
      <c r="AK718" s="21">
        <v>1</v>
      </c>
      <c r="AM718" t="s">
        <v>2154</v>
      </c>
      <c r="AN718" t="str">
        <f t="shared" si="101"/>
        <v>R02</v>
      </c>
      <c r="AO718" s="20" t="str">
        <f t="shared" si="102"/>
        <v>FINES_R02</v>
      </c>
      <c r="AP718" s="25">
        <f t="shared" si="108"/>
        <v>0.78439784049987793</v>
      </c>
      <c r="AQ718" s="24" t="str">
        <f>+IFERROR(VLOOKUP(Y718,#REF!,2,FALSE),"-")</f>
        <v>-</v>
      </c>
      <c r="AR718" s="13" t="s">
        <v>2393</v>
      </c>
      <c r="AS718" t="s">
        <v>2398</v>
      </c>
      <c r="AT718" t="str">
        <f t="shared" si="109"/>
        <v>Lope De Vega - 1483 - Lomas De Zamora Ingeniero Budge</v>
      </c>
    </row>
    <row r="719" spans="1:46" ht="15.75" thickBot="1" x14ac:dyDescent="0.3">
      <c r="A719" s="47">
        <v>2</v>
      </c>
      <c r="B719" s="47" t="s">
        <v>5691</v>
      </c>
      <c r="C719" s="47" t="s">
        <v>2369</v>
      </c>
      <c r="D719" s="47" t="s">
        <v>994</v>
      </c>
      <c r="E719" s="47" t="s">
        <v>91</v>
      </c>
      <c r="F719" s="47" t="s">
        <v>5759</v>
      </c>
      <c r="G719" s="47" t="s">
        <v>5760</v>
      </c>
      <c r="H719" s="47" t="s">
        <v>5761</v>
      </c>
      <c r="I719" s="47" t="s">
        <v>2475</v>
      </c>
      <c r="J719" s="47" t="s">
        <v>5763</v>
      </c>
      <c r="K719" s="47" t="s">
        <v>13638</v>
      </c>
      <c r="L719" s="47">
        <v>0.4748866856098175</v>
      </c>
      <c r="M719" s="47">
        <v>-34.779159010000001</v>
      </c>
      <c r="N719" s="47">
        <v>-58.457950990000001</v>
      </c>
      <c r="O719" s="47" t="s">
        <v>15825</v>
      </c>
      <c r="P719" s="47">
        <v>3</v>
      </c>
      <c r="Q719">
        <v>38</v>
      </c>
      <c r="S719" s="23" t="s">
        <v>2347</v>
      </c>
      <c r="T719" t="str">
        <f t="shared" si="103"/>
        <v>02</v>
      </c>
      <c r="V719" t="str">
        <f>+VLOOKUP(B719,MARCO!E:E,1,FALSE)</f>
        <v>Lomas de Zamora</v>
      </c>
      <c r="W719" t="s">
        <v>134</v>
      </c>
      <c r="X719" t="s">
        <v>134</v>
      </c>
      <c r="Y719" t="str">
        <f t="shared" si="104"/>
        <v>R 2 - D 62 - 452 - 1259</v>
      </c>
      <c r="Z719" t="s">
        <v>20</v>
      </c>
      <c r="AA719" t="s">
        <v>2349</v>
      </c>
      <c r="AB719" t="s">
        <v>21</v>
      </c>
      <c r="AD719" t="str">
        <f t="shared" si="105"/>
        <v>Facultad De Sociales</v>
      </c>
      <c r="AE719" t="s">
        <v>22</v>
      </c>
      <c r="AF719" t="s">
        <v>23</v>
      </c>
      <c r="AG719" t="s">
        <v>26</v>
      </c>
      <c r="AH719" t="s">
        <v>2348</v>
      </c>
      <c r="AI719" s="13">
        <f t="shared" si="106"/>
        <v>38</v>
      </c>
      <c r="AJ719" s="13">
        <f t="shared" si="107"/>
        <v>3</v>
      </c>
      <c r="AK719" s="21">
        <v>1</v>
      </c>
      <c r="AM719" t="s">
        <v>2154</v>
      </c>
      <c r="AN719" t="str">
        <f t="shared" si="101"/>
        <v>R02</v>
      </c>
      <c r="AO719" s="20" t="str">
        <f t="shared" si="102"/>
        <v>FINES_R02</v>
      </c>
      <c r="AP719" s="25">
        <f t="shared" si="108"/>
        <v>0.4748866856098175</v>
      </c>
      <c r="AQ719" s="24" t="str">
        <f>+IFERROR(VLOOKUP(Y719,#REF!,2,FALSE),"-")</f>
        <v>-</v>
      </c>
      <c r="AR719" s="13" t="s">
        <v>2393</v>
      </c>
      <c r="AS719" t="s">
        <v>2398</v>
      </c>
      <c r="AT719" t="str">
        <f t="shared" si="109"/>
        <v>Juan Xxiii Y Ruta 4 - JUAN XXIII Y RUTA 4 e/ Juan Xxiii y Ruta 4 - Lomas De Zamora Lomas De Zamora</v>
      </c>
    </row>
    <row r="720" spans="1:46" ht="15.75" thickBot="1" x14ac:dyDescent="0.3">
      <c r="A720" s="47">
        <v>2</v>
      </c>
      <c r="B720" s="47" t="s">
        <v>5691</v>
      </c>
      <c r="C720" s="47" t="s">
        <v>2369</v>
      </c>
      <c r="D720" s="47" t="s">
        <v>994</v>
      </c>
      <c r="E720" s="47" t="s">
        <v>91</v>
      </c>
      <c r="F720" s="47" t="s">
        <v>5764</v>
      </c>
      <c r="G720" s="47" t="s">
        <v>5765</v>
      </c>
      <c r="H720" s="47" t="s">
        <v>5766</v>
      </c>
      <c r="I720" s="47" t="s">
        <v>2475</v>
      </c>
      <c r="J720" s="47" t="s">
        <v>5768</v>
      </c>
      <c r="K720" s="47" t="s">
        <v>13639</v>
      </c>
      <c r="L720" s="47">
        <v>2.1585863083601001E-2</v>
      </c>
      <c r="M720" s="47">
        <v>-34.756064000000002</v>
      </c>
      <c r="N720" s="47">
        <v>-58.401490299999999</v>
      </c>
      <c r="O720" s="47" t="s">
        <v>15826</v>
      </c>
      <c r="P720" s="47">
        <v>2</v>
      </c>
      <c r="Q720">
        <v>22</v>
      </c>
      <c r="S720" s="23" t="s">
        <v>2347</v>
      </c>
      <c r="T720" t="str">
        <f t="shared" si="103"/>
        <v>02</v>
      </c>
      <c r="V720" t="str">
        <f>+VLOOKUP(B720,MARCO!E:E,1,FALSE)</f>
        <v>Lomas de Zamora</v>
      </c>
      <c r="W720" t="s">
        <v>134</v>
      </c>
      <c r="X720" t="s">
        <v>134</v>
      </c>
      <c r="Y720" t="str">
        <f t="shared" si="104"/>
        <v>R 2 - D 62 - 452 - 3306</v>
      </c>
      <c r="Z720" t="s">
        <v>20</v>
      </c>
      <c r="AA720" t="s">
        <v>2349</v>
      </c>
      <c r="AB720" t="s">
        <v>21</v>
      </c>
      <c r="AD720" t="str">
        <f t="shared" si="105"/>
        <v>Sindi-isauro Arancibia</v>
      </c>
      <c r="AE720" t="s">
        <v>22</v>
      </c>
      <c r="AF720" t="s">
        <v>23</v>
      </c>
      <c r="AG720" t="s">
        <v>26</v>
      </c>
      <c r="AH720" t="s">
        <v>2348</v>
      </c>
      <c r="AI720" s="13">
        <f t="shared" si="106"/>
        <v>22</v>
      </c>
      <c r="AJ720" s="13">
        <f t="shared" si="107"/>
        <v>2</v>
      </c>
      <c r="AK720" s="21">
        <v>1</v>
      </c>
      <c r="AM720" t="s">
        <v>2154</v>
      </c>
      <c r="AN720" t="str">
        <f t="shared" si="101"/>
        <v>R02</v>
      </c>
      <c r="AO720" s="20" t="str">
        <f t="shared" si="102"/>
        <v>FINES_R02</v>
      </c>
      <c r="AP720" s="25">
        <f t="shared" si="108"/>
        <v>2.1585863083601001E-2</v>
      </c>
      <c r="AQ720" s="24" t="str">
        <f>+IFERROR(VLOOKUP(Y720,#REF!,2,FALSE),"-")</f>
        <v>-</v>
      </c>
      <c r="AR720" s="13" t="s">
        <v>2393</v>
      </c>
      <c r="AS720" t="s">
        <v>2398</v>
      </c>
      <c r="AT720" t="str">
        <f t="shared" si="109"/>
        <v>Hipolito Yrigoyen - 8630 - Lomas De Zamora Lomas De Zamora</v>
      </c>
    </row>
    <row r="721" spans="1:46" ht="15.75" thickBot="1" x14ac:dyDescent="0.3">
      <c r="A721" s="47">
        <v>2</v>
      </c>
      <c r="B721" s="47" t="s">
        <v>5691</v>
      </c>
      <c r="C721" s="47" t="s">
        <v>2376</v>
      </c>
      <c r="D721" s="47" t="s">
        <v>996</v>
      </c>
      <c r="E721" s="47" t="s">
        <v>997</v>
      </c>
      <c r="F721" s="47" t="s">
        <v>5770</v>
      </c>
      <c r="G721" s="47" t="s">
        <v>5771</v>
      </c>
      <c r="H721" s="47" t="s">
        <v>5772</v>
      </c>
      <c r="I721" s="47" t="s">
        <v>2475</v>
      </c>
      <c r="J721" s="47" t="s">
        <v>5774</v>
      </c>
      <c r="K721" s="47" t="s">
        <v>13640</v>
      </c>
      <c r="L721" s="47">
        <v>0.61304253339767456</v>
      </c>
      <c r="M721" s="47">
        <v>-34.745274113838001</v>
      </c>
      <c r="N721" s="47">
        <v>-58.451581577981003</v>
      </c>
      <c r="O721" s="47" t="s">
        <v>15827</v>
      </c>
      <c r="P721" s="47">
        <v>1</v>
      </c>
      <c r="Q721">
        <v>13</v>
      </c>
      <c r="S721" s="23" t="s">
        <v>2347</v>
      </c>
      <c r="T721" t="str">
        <f t="shared" si="103"/>
        <v>02</v>
      </c>
      <c r="V721" t="str">
        <f>+VLOOKUP(B721,MARCO!E:E,1,FALSE)</f>
        <v>Lomas de Zamora</v>
      </c>
      <c r="W721" t="s">
        <v>134</v>
      </c>
      <c r="X721" t="s">
        <v>134</v>
      </c>
      <c r="Y721" t="str">
        <f t="shared" si="104"/>
        <v>R 2 - D 62 - 454 - 1364</v>
      </c>
      <c r="Z721" t="s">
        <v>20</v>
      </c>
      <c r="AA721" t="s">
        <v>2349</v>
      </c>
      <c r="AB721" t="s">
        <v>21</v>
      </c>
      <c r="AD721" t="str">
        <f t="shared" si="105"/>
        <v>Club Social Y Deportivo Sarmiento</v>
      </c>
      <c r="AE721" t="s">
        <v>22</v>
      </c>
      <c r="AF721" t="s">
        <v>23</v>
      </c>
      <c r="AG721" t="s">
        <v>26</v>
      </c>
      <c r="AH721" t="s">
        <v>2348</v>
      </c>
      <c r="AI721" s="13">
        <f t="shared" si="106"/>
        <v>13</v>
      </c>
      <c r="AJ721" s="13">
        <f t="shared" si="107"/>
        <v>1</v>
      </c>
      <c r="AK721" s="21">
        <v>1</v>
      </c>
      <c r="AM721" t="s">
        <v>2154</v>
      </c>
      <c r="AN721" t="str">
        <f t="shared" si="101"/>
        <v>R02</v>
      </c>
      <c r="AO721" s="20" t="str">
        <f t="shared" si="102"/>
        <v>FINES_R02</v>
      </c>
      <c r="AP721" s="25">
        <f t="shared" si="108"/>
        <v>0.61304253339767456</v>
      </c>
      <c r="AQ721" s="24" t="str">
        <f>+IFERROR(VLOOKUP(Y721,#REF!,2,FALSE),"-")</f>
        <v>-</v>
      </c>
      <c r="AR721" s="13" t="s">
        <v>2393</v>
      </c>
      <c r="AS721" t="s">
        <v>2398</v>
      </c>
      <c r="AT721" t="str">
        <f t="shared" si="109"/>
        <v>Punta Alta - 49 e/ La Fontaine y Zapallo - Lomas De Zamora Lomas De Zamora</v>
      </c>
    </row>
    <row r="722" spans="1:46" ht="15.75" thickBot="1" x14ac:dyDescent="0.3">
      <c r="A722" s="47">
        <v>2</v>
      </c>
      <c r="B722" s="47" t="s">
        <v>5691</v>
      </c>
      <c r="C722" s="47" t="s">
        <v>2376</v>
      </c>
      <c r="D722" s="47" t="s">
        <v>996</v>
      </c>
      <c r="E722" s="47" t="s">
        <v>997</v>
      </c>
      <c r="F722" s="47" t="s">
        <v>5775</v>
      </c>
      <c r="G722" s="47" t="s">
        <v>5776</v>
      </c>
      <c r="H722" s="47" t="s">
        <v>5777</v>
      </c>
      <c r="I722" s="47" t="s">
        <v>2475</v>
      </c>
      <c r="J722" s="47" t="s">
        <v>5779</v>
      </c>
      <c r="K722" s="47" t="s">
        <v>13641</v>
      </c>
      <c r="L722" s="47">
        <v>0.40390843152999878</v>
      </c>
      <c r="M722" s="47">
        <v>-34.761182300000002</v>
      </c>
      <c r="N722" s="47">
        <v>-58.430247600000001</v>
      </c>
      <c r="O722" s="47" t="s">
        <v>15828</v>
      </c>
      <c r="P722" s="47">
        <v>7</v>
      </c>
      <c r="Q722">
        <v>126</v>
      </c>
      <c r="S722" s="23" t="s">
        <v>2347</v>
      </c>
      <c r="T722" t="str">
        <f t="shared" si="103"/>
        <v>02</v>
      </c>
      <c r="V722" t="str">
        <f>+VLOOKUP(B722,MARCO!E:E,1,FALSE)</f>
        <v>Lomas de Zamora</v>
      </c>
      <c r="W722" t="s">
        <v>134</v>
      </c>
      <c r="X722" t="s">
        <v>134</v>
      </c>
      <c r="Y722" t="str">
        <f t="shared" si="104"/>
        <v>R 2 - D 62 - 454 - 1260</v>
      </c>
      <c r="Z722" t="s">
        <v>20</v>
      </c>
      <c r="AA722" t="s">
        <v>2349</v>
      </c>
      <c r="AB722" t="s">
        <v>21</v>
      </c>
      <c r="AD722" t="str">
        <f t="shared" si="105"/>
        <v>Sociedad De Fomento Recreativo Y Social Domingo Fa</v>
      </c>
      <c r="AE722" t="s">
        <v>22</v>
      </c>
      <c r="AF722" t="s">
        <v>23</v>
      </c>
      <c r="AG722" t="s">
        <v>26</v>
      </c>
      <c r="AH722" t="s">
        <v>2348</v>
      </c>
      <c r="AI722" s="13">
        <f t="shared" si="106"/>
        <v>126</v>
      </c>
      <c r="AJ722" s="13">
        <f t="shared" si="107"/>
        <v>7</v>
      </c>
      <c r="AK722" s="21">
        <v>1</v>
      </c>
      <c r="AM722" t="s">
        <v>2154</v>
      </c>
      <c r="AN722" t="str">
        <f t="shared" si="101"/>
        <v>R02</v>
      </c>
      <c r="AO722" s="20" t="str">
        <f t="shared" si="102"/>
        <v>FINES_R02</v>
      </c>
      <c r="AP722" s="25">
        <f t="shared" si="108"/>
        <v>0.40390843152999878</v>
      </c>
      <c r="AQ722" s="24" t="str">
        <f>+IFERROR(VLOOKUP(Y722,#REF!,2,FALSE),"-")</f>
        <v>-</v>
      </c>
      <c r="AR722" s="13" t="s">
        <v>2393</v>
      </c>
      <c r="AS722" t="s">
        <v>2397</v>
      </c>
      <c r="AT722" t="str">
        <f t="shared" si="109"/>
        <v>Monteagudo - 1539 e/ Av. Santa Fe y Estrada - Lomas De Zamora Banfield</v>
      </c>
    </row>
    <row r="723" spans="1:46" ht="15.75" thickBot="1" x14ac:dyDescent="0.3">
      <c r="A723" s="47">
        <v>2</v>
      </c>
      <c r="B723" s="47" t="s">
        <v>5691</v>
      </c>
      <c r="C723" s="47" t="s">
        <v>2385</v>
      </c>
      <c r="D723" s="47" t="s">
        <v>998</v>
      </c>
      <c r="E723" s="47" t="s">
        <v>999</v>
      </c>
      <c r="F723" s="47" t="s">
        <v>5780</v>
      </c>
      <c r="G723" s="47" t="s">
        <v>5781</v>
      </c>
      <c r="H723" s="47" t="s">
        <v>5782</v>
      </c>
      <c r="I723" s="47" t="s">
        <v>2475</v>
      </c>
      <c r="J723" s="47" t="s">
        <v>5730</v>
      </c>
      <c r="K723" s="47" t="s">
        <v>13642</v>
      </c>
      <c r="L723" s="47">
        <v>0.7110748291015625</v>
      </c>
      <c r="M723" s="47">
        <v>-34.734763291074998</v>
      </c>
      <c r="N723" s="47">
        <v>-58.449918189296</v>
      </c>
      <c r="O723" s="47" t="s">
        <v>15829</v>
      </c>
      <c r="P723" s="47">
        <v>2</v>
      </c>
      <c r="Q723">
        <v>20</v>
      </c>
      <c r="S723" s="23" t="s">
        <v>2347</v>
      </c>
      <c r="T723" t="str">
        <f t="shared" si="103"/>
        <v>02</v>
      </c>
      <c r="V723" t="str">
        <f>+VLOOKUP(B723,MARCO!E:E,1,FALSE)</f>
        <v>Lomas de Zamora</v>
      </c>
      <c r="W723" t="s">
        <v>134</v>
      </c>
      <c r="X723" t="s">
        <v>134</v>
      </c>
      <c r="Y723" t="str">
        <f t="shared" si="104"/>
        <v>R 2 - D 62 - 455 - 1418</v>
      </c>
      <c r="Z723" t="s">
        <v>20</v>
      </c>
      <c r="AA723" t="s">
        <v>2349</v>
      </c>
      <c r="AB723" t="s">
        <v>21</v>
      </c>
      <c r="AD723" t="str">
        <f t="shared" si="105"/>
        <v>Arco Iris Cta</v>
      </c>
      <c r="AE723" t="s">
        <v>22</v>
      </c>
      <c r="AF723" t="s">
        <v>23</v>
      </c>
      <c r="AG723" t="s">
        <v>26</v>
      </c>
      <c r="AH723" t="s">
        <v>2348</v>
      </c>
      <c r="AI723" s="13">
        <f t="shared" si="106"/>
        <v>20</v>
      </c>
      <c r="AJ723" s="13">
        <f t="shared" si="107"/>
        <v>2</v>
      </c>
      <c r="AK723" s="21">
        <v>1</v>
      </c>
      <c r="AM723" t="s">
        <v>2154</v>
      </c>
      <c r="AN723" t="str">
        <f t="shared" si="101"/>
        <v>R02</v>
      </c>
      <c r="AO723" s="20" t="str">
        <f t="shared" si="102"/>
        <v>FINES_R02</v>
      </c>
      <c r="AP723" s="25">
        <f t="shared" si="108"/>
        <v>0.7110748291015625</v>
      </c>
      <c r="AQ723" s="24" t="str">
        <f>+IFERROR(VLOOKUP(Y723,#REF!,2,FALSE),"-")</f>
        <v>-</v>
      </c>
      <c r="AR723" s="13" t="s">
        <v>2393</v>
      </c>
      <c r="AS723" t="s">
        <v>2398</v>
      </c>
      <c r="AT723" t="str">
        <f t="shared" si="109"/>
        <v>Paris - 2344 e/ Machado y Claudio De Alas - Lomas De Zamora Ingeniero Budge</v>
      </c>
    </row>
    <row r="724" spans="1:46" ht="15.75" thickBot="1" x14ac:dyDescent="0.3">
      <c r="A724" s="47">
        <v>2</v>
      </c>
      <c r="B724" s="47" t="s">
        <v>5691</v>
      </c>
      <c r="C724" s="47" t="s">
        <v>3437</v>
      </c>
      <c r="D724" s="47" t="s">
        <v>1000</v>
      </c>
      <c r="E724" s="47" t="s">
        <v>97</v>
      </c>
      <c r="F724" s="47" t="s">
        <v>5785</v>
      </c>
      <c r="G724" s="47" t="s">
        <v>5786</v>
      </c>
      <c r="H724" s="47" t="s">
        <v>5787</v>
      </c>
      <c r="I724" s="47" t="s">
        <v>2475</v>
      </c>
      <c r="J724" s="47" t="s">
        <v>5730</v>
      </c>
      <c r="K724" s="47" t="s">
        <v>13643</v>
      </c>
      <c r="L724" s="47">
        <v>0.3823685348033905</v>
      </c>
      <c r="M724" s="47">
        <v>-34.781728016576999</v>
      </c>
      <c r="N724" s="47">
        <v>-58.382464991128998</v>
      </c>
      <c r="O724" s="47" t="s">
        <v>15830</v>
      </c>
      <c r="P724" s="47">
        <v>2</v>
      </c>
      <c r="Q724">
        <v>32</v>
      </c>
      <c r="S724" s="23" t="s">
        <v>2347</v>
      </c>
      <c r="T724" t="str">
        <f t="shared" si="103"/>
        <v>02</v>
      </c>
      <c r="V724" t="str">
        <f>+VLOOKUP(B724,MARCO!E:E,1,FALSE)</f>
        <v>Lomas de Zamora</v>
      </c>
      <c r="W724" t="s">
        <v>134</v>
      </c>
      <c r="X724" t="s">
        <v>134</v>
      </c>
      <c r="Y724" t="str">
        <f t="shared" si="104"/>
        <v>R 2 - D 62 - 456 - 3319</v>
      </c>
      <c r="Z724" t="s">
        <v>20</v>
      </c>
      <c r="AA724" t="s">
        <v>2349</v>
      </c>
      <c r="AB724" t="s">
        <v>21</v>
      </c>
      <c r="AD724" t="str">
        <f t="shared" si="105"/>
        <v>Ente Mayo Soles</v>
      </c>
      <c r="AE724" t="s">
        <v>22</v>
      </c>
      <c r="AF724" t="s">
        <v>23</v>
      </c>
      <c r="AG724" t="s">
        <v>26</v>
      </c>
      <c r="AH724" t="s">
        <v>2348</v>
      </c>
      <c r="AI724" s="13">
        <f t="shared" si="106"/>
        <v>32</v>
      </c>
      <c r="AJ724" s="13">
        <f t="shared" si="107"/>
        <v>2</v>
      </c>
      <c r="AK724" s="21">
        <v>1</v>
      </c>
      <c r="AM724" t="s">
        <v>2154</v>
      </c>
      <c r="AN724" t="str">
        <f t="shared" si="101"/>
        <v>R02</v>
      </c>
      <c r="AO724" s="20" t="str">
        <f t="shared" si="102"/>
        <v>FINES_R02</v>
      </c>
      <c r="AP724" s="25">
        <f t="shared" si="108"/>
        <v>0.3823685348033905</v>
      </c>
      <c r="AQ724" s="24" t="str">
        <f>+IFERROR(VLOOKUP(Y724,#REF!,2,FALSE),"-")</f>
        <v>-</v>
      </c>
      <c r="AR724" s="13" t="s">
        <v>2393</v>
      </c>
      <c r="AS724" t="s">
        <v>2398</v>
      </c>
      <c r="AT724" t="str">
        <f t="shared" si="109"/>
        <v>Av. Eva Perón - 700 e/ Colón y Emilio Castro - Lomas De Zamora Temperley Este</v>
      </c>
    </row>
    <row r="725" spans="1:46" ht="15.75" thickBot="1" x14ac:dyDescent="0.3">
      <c r="A725" s="47">
        <v>2</v>
      </c>
      <c r="B725" s="47" t="s">
        <v>5691</v>
      </c>
      <c r="C725" s="47" t="s">
        <v>3437</v>
      </c>
      <c r="D725" s="47" t="s">
        <v>1000</v>
      </c>
      <c r="E725" s="47" t="s">
        <v>97</v>
      </c>
      <c r="F725" s="47" t="s">
        <v>5789</v>
      </c>
      <c r="G725" s="47" t="s">
        <v>5790</v>
      </c>
      <c r="H725" s="47" t="s">
        <v>5791</v>
      </c>
      <c r="I725" s="47" t="s">
        <v>2475</v>
      </c>
      <c r="J725" s="47" t="s">
        <v>5793</v>
      </c>
      <c r="K725" s="47" t="s">
        <v>13644</v>
      </c>
      <c r="L725" s="47">
        <v>0.1106856241822243</v>
      </c>
      <c r="M725" s="47">
        <v>-34.761886920202997</v>
      </c>
      <c r="N725" s="47">
        <v>-58.391309910635997</v>
      </c>
      <c r="O725" s="47" t="s">
        <v>15831</v>
      </c>
      <c r="P725" s="47">
        <v>1</v>
      </c>
      <c r="Q725">
        <v>17</v>
      </c>
      <c r="S725" s="23" t="s">
        <v>2347</v>
      </c>
      <c r="T725" t="str">
        <f t="shared" si="103"/>
        <v>02</v>
      </c>
      <c r="V725" t="str">
        <f>+VLOOKUP(B725,MARCO!E:E,1,FALSE)</f>
        <v>Lomas de Zamora</v>
      </c>
      <c r="W725" t="s">
        <v>134</v>
      </c>
      <c r="X725" t="s">
        <v>134</v>
      </c>
      <c r="Y725" t="str">
        <f t="shared" si="104"/>
        <v>R 2 - D 62 - 456 - 3304</v>
      </c>
      <c r="Z725" t="s">
        <v>20</v>
      </c>
      <c r="AA725" t="s">
        <v>2349</v>
      </c>
      <c r="AB725" t="s">
        <v>21</v>
      </c>
      <c r="AD725" t="str">
        <f t="shared" si="105"/>
        <v>El Patio De Las Rosas</v>
      </c>
      <c r="AE725" t="s">
        <v>22</v>
      </c>
      <c r="AF725" t="s">
        <v>23</v>
      </c>
      <c r="AG725" t="s">
        <v>26</v>
      </c>
      <c r="AH725" t="s">
        <v>2348</v>
      </c>
      <c r="AI725" s="13">
        <f t="shared" si="106"/>
        <v>17</v>
      </c>
      <c r="AJ725" s="13">
        <f t="shared" si="107"/>
        <v>1</v>
      </c>
      <c r="AK725" s="21">
        <v>1</v>
      </c>
      <c r="AM725" t="s">
        <v>2154</v>
      </c>
      <c r="AN725" t="str">
        <f t="shared" si="101"/>
        <v>R02</v>
      </c>
      <c r="AO725" s="20" t="str">
        <f t="shared" si="102"/>
        <v>FINES_R02</v>
      </c>
      <c r="AP725" s="25">
        <f t="shared" si="108"/>
        <v>0.1106856241822243</v>
      </c>
      <c r="AQ725" s="24" t="str">
        <f>+IFERROR(VLOOKUP(Y725,#REF!,2,FALSE),"-")</f>
        <v>-</v>
      </c>
      <c r="AR725" s="13" t="s">
        <v>2393</v>
      </c>
      <c r="AS725" t="s">
        <v>2397</v>
      </c>
      <c r="AT725" t="str">
        <f t="shared" si="109"/>
        <v>Balcarce - 476 - Lomas De Zamora Banfield</v>
      </c>
    </row>
    <row r="726" spans="1:46" ht="15.75" thickBot="1" x14ac:dyDescent="0.3">
      <c r="A726" s="47">
        <v>2</v>
      </c>
      <c r="B726" s="47" t="s">
        <v>5691</v>
      </c>
      <c r="C726" s="47" t="s">
        <v>3437</v>
      </c>
      <c r="D726" s="47" t="s">
        <v>1000</v>
      </c>
      <c r="E726" s="47" t="s">
        <v>97</v>
      </c>
      <c r="F726" s="47" t="s">
        <v>5794</v>
      </c>
      <c r="G726" s="47" t="s">
        <v>5795</v>
      </c>
      <c r="H726" s="47" t="s">
        <v>5796</v>
      </c>
      <c r="I726" s="47" t="s">
        <v>2475</v>
      </c>
      <c r="J726" s="47" t="s">
        <v>5798</v>
      </c>
      <c r="K726" s="47" t="s">
        <v>13645</v>
      </c>
      <c r="L726" s="47">
        <v>0.1118040084838867</v>
      </c>
      <c r="M726" s="47">
        <v>-34.737183199999997</v>
      </c>
      <c r="N726" s="47">
        <v>-58.392912799999998</v>
      </c>
      <c r="O726" s="47" t="s">
        <v>15832</v>
      </c>
      <c r="P726" s="47">
        <v>2</v>
      </c>
      <c r="Q726">
        <v>41</v>
      </c>
      <c r="S726" s="23" t="s">
        <v>2347</v>
      </c>
      <c r="T726" t="str">
        <f t="shared" si="103"/>
        <v>02</v>
      </c>
      <c r="V726" t="str">
        <f>+VLOOKUP(B726,MARCO!E:E,1,FALSE)</f>
        <v>Lomas de Zamora</v>
      </c>
      <c r="W726" t="s">
        <v>134</v>
      </c>
      <c r="X726" t="s">
        <v>134</v>
      </c>
      <c r="Y726" t="str">
        <f t="shared" si="104"/>
        <v>R 2 - D 62 - 456 - 2050</v>
      </c>
      <c r="Z726" t="s">
        <v>20</v>
      </c>
      <c r="AA726" t="s">
        <v>2349</v>
      </c>
      <c r="AB726" t="s">
        <v>21</v>
      </c>
      <c r="AD726" t="str">
        <f t="shared" si="105"/>
        <v>Diversidad De Genero</v>
      </c>
      <c r="AE726" t="s">
        <v>22</v>
      </c>
      <c r="AF726" t="s">
        <v>23</v>
      </c>
      <c r="AG726" t="s">
        <v>26</v>
      </c>
      <c r="AH726" t="s">
        <v>2348</v>
      </c>
      <c r="AI726" s="13">
        <f t="shared" si="106"/>
        <v>41</v>
      </c>
      <c r="AJ726" s="13">
        <f t="shared" si="107"/>
        <v>2</v>
      </c>
      <c r="AK726" s="21">
        <v>1</v>
      </c>
      <c r="AM726" t="s">
        <v>2154</v>
      </c>
      <c r="AN726" t="str">
        <f t="shared" si="101"/>
        <v>R02</v>
      </c>
      <c r="AO726" s="20" t="str">
        <f t="shared" si="102"/>
        <v>FINES_R02</v>
      </c>
      <c r="AP726" s="25">
        <f t="shared" si="108"/>
        <v>0.1118040084838867</v>
      </c>
      <c r="AQ726" s="24" t="str">
        <f>+IFERROR(VLOOKUP(Y726,#REF!,2,FALSE),"-")</f>
        <v>-</v>
      </c>
      <c r="AR726" s="13" t="s">
        <v>2393</v>
      </c>
      <c r="AS726" t="s">
        <v>2397</v>
      </c>
      <c r="AT726" t="str">
        <f t="shared" si="109"/>
        <v>Castro Barros - 130 e/ Alsina y Vergara - Lomas De Zamora Banfield</v>
      </c>
    </row>
    <row r="727" spans="1:46" ht="15.75" thickBot="1" x14ac:dyDescent="0.3">
      <c r="A727" s="47">
        <v>2</v>
      </c>
      <c r="B727" s="47" t="s">
        <v>5691</v>
      </c>
      <c r="C727" s="47" t="s">
        <v>2420</v>
      </c>
      <c r="D727" s="47" t="s">
        <v>1004</v>
      </c>
      <c r="E727" s="47" t="s">
        <v>1005</v>
      </c>
      <c r="F727" s="47" t="s">
        <v>5799</v>
      </c>
      <c r="G727" s="47" t="s">
        <v>5800</v>
      </c>
      <c r="H727" s="47" t="s">
        <v>5801</v>
      </c>
      <c r="I727" s="47" t="s">
        <v>2475</v>
      </c>
      <c r="J727" s="47" t="s">
        <v>5774</v>
      </c>
      <c r="K727" s="47" t="s">
        <v>13646</v>
      </c>
      <c r="L727" s="47">
        <v>0.91770792007446289</v>
      </c>
      <c r="M727" s="47">
        <v>-34.725447199999998</v>
      </c>
      <c r="N727" s="47">
        <v>-58.478041099999999</v>
      </c>
      <c r="O727" s="47" t="s">
        <v>15833</v>
      </c>
      <c r="P727" s="47">
        <v>1</v>
      </c>
      <c r="Q727">
        <v>9</v>
      </c>
      <c r="S727" s="23" t="s">
        <v>2347</v>
      </c>
      <c r="T727" t="str">
        <f t="shared" si="103"/>
        <v>02</v>
      </c>
      <c r="V727" t="str">
        <f>+VLOOKUP(B727,MARCO!E:E,1,FALSE)</f>
        <v>Lomas de Zamora</v>
      </c>
      <c r="W727" t="s">
        <v>134</v>
      </c>
      <c r="X727" t="s">
        <v>134</v>
      </c>
      <c r="Y727" t="str">
        <f t="shared" si="104"/>
        <v>R 2 - D 62 - 461 - 3307</v>
      </c>
      <c r="Z727" t="s">
        <v>20</v>
      </c>
      <c r="AA727" t="s">
        <v>2349</v>
      </c>
      <c r="AB727" t="s">
        <v>21</v>
      </c>
      <c r="AD727" t="str">
        <f t="shared" si="105"/>
        <v>Centro Cultural Lamadrid</v>
      </c>
      <c r="AE727" t="s">
        <v>22</v>
      </c>
      <c r="AF727" t="s">
        <v>23</v>
      </c>
      <c r="AG727" t="s">
        <v>26</v>
      </c>
      <c r="AH727" t="s">
        <v>2348</v>
      </c>
      <c r="AI727" s="13">
        <f t="shared" si="106"/>
        <v>9</v>
      </c>
      <c r="AJ727" s="13">
        <f t="shared" si="107"/>
        <v>1</v>
      </c>
      <c r="AK727" s="21">
        <v>1</v>
      </c>
      <c r="AM727" t="s">
        <v>2154</v>
      </c>
      <c r="AN727" t="str">
        <f t="shared" si="101"/>
        <v>R02</v>
      </c>
      <c r="AO727" s="20" t="str">
        <f t="shared" si="102"/>
        <v>FINES_R02</v>
      </c>
      <c r="AP727" s="25">
        <f t="shared" si="108"/>
        <v>0.91770792007446289</v>
      </c>
      <c r="AQ727" s="24" t="str">
        <f>+IFERROR(VLOOKUP(Y727,#REF!,2,FALSE),"-")</f>
        <v>-</v>
      </c>
      <c r="AR727" s="13" t="s">
        <v>2393</v>
      </c>
      <c r="AS727" t="s">
        <v>2397</v>
      </c>
      <c r="AT727" t="str">
        <f t="shared" si="109"/>
        <v>Newton - 4888 - Lomas De Zamora Ingeniero Budge</v>
      </c>
    </row>
    <row r="728" spans="1:46" ht="15.75" thickBot="1" x14ac:dyDescent="0.3">
      <c r="A728" s="47">
        <v>2</v>
      </c>
      <c r="B728" s="47" t="s">
        <v>5691</v>
      </c>
      <c r="C728" s="47" t="s">
        <v>2497</v>
      </c>
      <c r="D728" s="47" t="s">
        <v>1006</v>
      </c>
      <c r="E728" s="47" t="s">
        <v>1007</v>
      </c>
      <c r="F728" s="47" t="s">
        <v>5803</v>
      </c>
      <c r="G728" s="47" t="s">
        <v>5804</v>
      </c>
      <c r="H728" s="47" t="s">
        <v>5805</v>
      </c>
      <c r="I728" s="47" t="s">
        <v>2475</v>
      </c>
      <c r="J728" s="47" t="s">
        <v>5768</v>
      </c>
      <c r="K728" s="47" t="s">
        <v>13647</v>
      </c>
      <c r="L728" s="47">
        <v>0.38459762930870062</v>
      </c>
      <c r="M728" s="47">
        <v>-34.736856419935997</v>
      </c>
      <c r="N728" s="47">
        <v>-58.431033929079</v>
      </c>
      <c r="O728" s="47" t="s">
        <v>15834</v>
      </c>
      <c r="P728" s="47">
        <v>4</v>
      </c>
      <c r="Q728">
        <v>68</v>
      </c>
      <c r="S728" s="23" t="s">
        <v>2347</v>
      </c>
      <c r="T728" t="str">
        <f t="shared" si="103"/>
        <v>02</v>
      </c>
      <c r="V728" t="str">
        <f>+VLOOKUP(B728,MARCO!E:E,1,FALSE)</f>
        <v>Lomas de Zamora</v>
      </c>
      <c r="W728" t="s">
        <v>134</v>
      </c>
      <c r="X728" t="s">
        <v>134</v>
      </c>
      <c r="Y728" t="str">
        <f t="shared" si="104"/>
        <v>R 2 - D 62 - 462 - 1662</v>
      </c>
      <c r="Z728" t="s">
        <v>20</v>
      </c>
      <c r="AA728" t="s">
        <v>2349</v>
      </c>
      <c r="AB728" t="s">
        <v>21</v>
      </c>
      <c r="AD728" t="str">
        <f t="shared" si="105"/>
        <v>Espacio Para La Memoria Y La Promocion De Los Ddhh</v>
      </c>
      <c r="AE728" t="s">
        <v>22</v>
      </c>
      <c r="AF728" t="s">
        <v>23</v>
      </c>
      <c r="AG728" t="s">
        <v>26</v>
      </c>
      <c r="AH728" t="s">
        <v>2348</v>
      </c>
      <c r="AI728" s="13">
        <f t="shared" si="106"/>
        <v>68</v>
      </c>
      <c r="AJ728" s="13">
        <f t="shared" si="107"/>
        <v>4</v>
      </c>
      <c r="AK728" s="21">
        <v>1</v>
      </c>
      <c r="AM728" t="s">
        <v>2154</v>
      </c>
      <c r="AN728" t="str">
        <f t="shared" si="101"/>
        <v>R02</v>
      </c>
      <c r="AO728" s="20" t="str">
        <f t="shared" si="102"/>
        <v>FINES_R02</v>
      </c>
      <c r="AP728" s="25">
        <f t="shared" si="108"/>
        <v>0.38459762930870062</v>
      </c>
      <c r="AQ728" s="24" t="str">
        <f>+IFERROR(VLOOKUP(Y728,#REF!,2,FALSE),"-")</f>
        <v>-</v>
      </c>
      <c r="AR728" s="13" t="s">
        <v>2393</v>
      </c>
      <c r="AS728" t="s">
        <v>2398</v>
      </c>
      <c r="AT728" t="str">
        <f t="shared" si="109"/>
        <v>Luis Siciliano - 1773 e/ Vernet y Olivero - Lomas De Zamora Villa Centenario</v>
      </c>
    </row>
    <row r="729" spans="1:46" ht="15.75" thickBot="1" x14ac:dyDescent="0.3">
      <c r="A729" s="47">
        <v>2</v>
      </c>
      <c r="B729" s="47" t="s">
        <v>5691</v>
      </c>
      <c r="C729" s="47" t="s">
        <v>2385</v>
      </c>
      <c r="D729" s="47" t="s">
        <v>998</v>
      </c>
      <c r="E729" s="47" t="s">
        <v>999</v>
      </c>
      <c r="F729" s="47" t="s">
        <v>5809</v>
      </c>
      <c r="G729" s="47" t="s">
        <v>5810</v>
      </c>
      <c r="H729" s="47" t="s">
        <v>5811</v>
      </c>
      <c r="I729" s="47" t="s">
        <v>2475</v>
      </c>
      <c r="J729" s="47" t="s">
        <v>5793</v>
      </c>
      <c r="K729" s="47" t="s">
        <v>13648</v>
      </c>
      <c r="L729" s="47">
        <v>0.479543536901474</v>
      </c>
      <c r="M729" s="47">
        <v>-34.734982896938</v>
      </c>
      <c r="N729" s="47">
        <v>-58.431059410064996</v>
      </c>
      <c r="O729" s="47" t="s">
        <v>15835</v>
      </c>
      <c r="P729" s="47">
        <v>2</v>
      </c>
      <c r="Q729">
        <v>71</v>
      </c>
      <c r="S729" s="23" t="s">
        <v>2347</v>
      </c>
      <c r="T729" t="str">
        <f t="shared" si="103"/>
        <v>02</v>
      </c>
      <c r="V729" t="str">
        <f>+VLOOKUP(B729,MARCO!E:E,1,FALSE)</f>
        <v>Lomas de Zamora</v>
      </c>
      <c r="W729" t="s">
        <v>134</v>
      </c>
      <c r="X729" t="s">
        <v>134</v>
      </c>
      <c r="Y729" t="str">
        <f t="shared" si="104"/>
        <v>R 2 - D 62 - 455 - 1340</v>
      </c>
      <c r="Z729" t="s">
        <v>20</v>
      </c>
      <c r="AA729" t="s">
        <v>2349</v>
      </c>
      <c r="AB729" t="s">
        <v>21</v>
      </c>
      <c r="AD729" t="str">
        <f t="shared" si="105"/>
        <v>Manos Que Ayudan</v>
      </c>
      <c r="AE729" t="s">
        <v>22</v>
      </c>
      <c r="AF729" t="s">
        <v>23</v>
      </c>
      <c r="AG729" t="s">
        <v>26</v>
      </c>
      <c r="AH729" t="s">
        <v>2348</v>
      </c>
      <c r="AI729" s="13">
        <f t="shared" si="106"/>
        <v>71</v>
      </c>
      <c r="AJ729" s="13">
        <f t="shared" si="107"/>
        <v>2</v>
      </c>
      <c r="AK729" s="21">
        <v>1</v>
      </c>
      <c r="AM729" t="s">
        <v>2154</v>
      </c>
      <c r="AN729" t="str">
        <f t="shared" si="101"/>
        <v>R02</v>
      </c>
      <c r="AO729" s="20" t="str">
        <f t="shared" si="102"/>
        <v>FINES_R02</v>
      </c>
      <c r="AP729" s="25">
        <f t="shared" si="108"/>
        <v>0.479543536901474</v>
      </c>
      <c r="AQ729" s="24" t="str">
        <f>+IFERROR(VLOOKUP(Y729,#REF!,2,FALSE),"-")</f>
        <v>-</v>
      </c>
      <c r="AR729" s="13" t="s">
        <v>2393</v>
      </c>
      <c r="AS729" t="s">
        <v>2397</v>
      </c>
      <c r="AT729" t="str">
        <f t="shared" si="109"/>
        <v>Av. General Martin Rodriguez - 1127 - Lomas De Zamora Villa Centenario</v>
      </c>
    </row>
    <row r="730" spans="1:46" ht="15.75" thickBot="1" x14ac:dyDescent="0.3">
      <c r="A730" s="47">
        <v>2</v>
      </c>
      <c r="B730" s="47" t="s">
        <v>5691</v>
      </c>
      <c r="C730" s="47" t="s">
        <v>2497</v>
      </c>
      <c r="D730" s="47" t="s">
        <v>1006</v>
      </c>
      <c r="E730" s="47" t="s">
        <v>1007</v>
      </c>
      <c r="F730" s="47" t="s">
        <v>5813</v>
      </c>
      <c r="G730" s="47" t="s">
        <v>5814</v>
      </c>
      <c r="H730" s="47" t="s">
        <v>5815</v>
      </c>
      <c r="I730" s="47" t="s">
        <v>2475</v>
      </c>
      <c r="J730" s="47" t="s">
        <v>5768</v>
      </c>
      <c r="K730" s="47" t="s">
        <v>13649</v>
      </c>
      <c r="L730" s="47">
        <v>0.88186341524124146</v>
      </c>
      <c r="M730" s="47">
        <v>-34.717903200000002</v>
      </c>
      <c r="N730" s="47">
        <v>-58.452395899999999</v>
      </c>
      <c r="O730" s="47" t="s">
        <v>15836</v>
      </c>
      <c r="P730" s="47">
        <v>3</v>
      </c>
      <c r="Q730">
        <v>54</v>
      </c>
      <c r="S730" s="23" t="s">
        <v>2347</v>
      </c>
      <c r="T730" t="str">
        <f t="shared" si="103"/>
        <v>02</v>
      </c>
      <c r="V730" t="str">
        <f>+VLOOKUP(B730,MARCO!E:E,1,FALSE)</f>
        <v>Lomas de Zamora</v>
      </c>
      <c r="W730" t="s">
        <v>134</v>
      </c>
      <c r="X730" t="s">
        <v>134</v>
      </c>
      <c r="Y730" t="str">
        <f t="shared" si="104"/>
        <v>R 2 - D 62 - 462 - 2366</v>
      </c>
      <c r="Z730" t="s">
        <v>20</v>
      </c>
      <c r="AA730" t="s">
        <v>2349</v>
      </c>
      <c r="AB730" t="s">
        <v>21</v>
      </c>
      <c r="AD730" t="str">
        <f t="shared" si="105"/>
        <v>Centro Paraguayo</v>
      </c>
      <c r="AE730" t="s">
        <v>22</v>
      </c>
      <c r="AF730" t="s">
        <v>23</v>
      </c>
      <c r="AG730" t="s">
        <v>26</v>
      </c>
      <c r="AH730" t="s">
        <v>2348</v>
      </c>
      <c r="AI730" s="13">
        <f t="shared" si="106"/>
        <v>54</v>
      </c>
      <c r="AJ730" s="13">
        <f t="shared" si="107"/>
        <v>3</v>
      </c>
      <c r="AK730" s="21">
        <v>1</v>
      </c>
      <c r="AM730" t="s">
        <v>2154</v>
      </c>
      <c r="AN730" t="str">
        <f t="shared" si="101"/>
        <v>R02</v>
      </c>
      <c r="AO730" s="20" t="str">
        <f t="shared" si="102"/>
        <v>FINES_R02</v>
      </c>
      <c r="AP730" s="25">
        <f t="shared" si="108"/>
        <v>0.88186341524124146</v>
      </c>
      <c r="AQ730" s="24" t="str">
        <f>+IFERROR(VLOOKUP(Y730,#REF!,2,FALSE),"-")</f>
        <v>-</v>
      </c>
      <c r="AR730" s="13" t="s">
        <v>2393</v>
      </c>
      <c r="AS730" t="s">
        <v>2397</v>
      </c>
      <c r="AT730" t="str">
        <f t="shared" si="109"/>
        <v>Campoamor - 1962 - Lomas De Zamora Ingeniero Budge</v>
      </c>
    </row>
    <row r="731" spans="1:46" ht="15.75" thickBot="1" x14ac:dyDescent="0.3">
      <c r="A731" s="47">
        <v>2</v>
      </c>
      <c r="B731" s="47" t="s">
        <v>5691</v>
      </c>
      <c r="C731" s="47" t="s">
        <v>3437</v>
      </c>
      <c r="D731" s="47" t="s">
        <v>1000</v>
      </c>
      <c r="E731" s="47" t="s">
        <v>97</v>
      </c>
      <c r="F731" s="47" t="s">
        <v>5817</v>
      </c>
      <c r="G731" s="47" t="s">
        <v>5818</v>
      </c>
      <c r="H731" s="47" t="s">
        <v>5819</v>
      </c>
      <c r="I731" s="47" t="s">
        <v>2475</v>
      </c>
      <c r="J731" s="47" t="s">
        <v>2678</v>
      </c>
      <c r="K731" s="47" t="s">
        <v>13650</v>
      </c>
      <c r="L731" s="47">
        <v>7.8332975506782532E-2</v>
      </c>
      <c r="M731" s="47">
        <v>-34.739123890000002</v>
      </c>
      <c r="N731" s="47">
        <v>-58.398079889999998</v>
      </c>
      <c r="O731" s="47" t="s">
        <v>15837</v>
      </c>
      <c r="P731" s="47">
        <v>1</v>
      </c>
      <c r="Q731">
        <v>16</v>
      </c>
      <c r="S731" s="23" t="s">
        <v>2347</v>
      </c>
      <c r="T731" t="str">
        <f t="shared" si="103"/>
        <v>02</v>
      </c>
      <c r="V731" t="str">
        <f>+VLOOKUP(B731,MARCO!E:E,1,FALSE)</f>
        <v>Lomas de Zamora</v>
      </c>
      <c r="W731" t="s">
        <v>134</v>
      </c>
      <c r="X731" t="s">
        <v>134</v>
      </c>
      <c r="Y731" t="str">
        <f t="shared" si="104"/>
        <v>R 2 - D 62 - 456 - 3507</v>
      </c>
      <c r="Z731" t="s">
        <v>20</v>
      </c>
      <c r="AA731" t="s">
        <v>2349</v>
      </c>
      <c r="AB731" t="s">
        <v>21</v>
      </c>
      <c r="AD731" t="str">
        <f t="shared" si="105"/>
        <v>Codo A Codo Barrial Vientos De Libertad</v>
      </c>
      <c r="AE731" t="s">
        <v>22</v>
      </c>
      <c r="AF731" t="s">
        <v>23</v>
      </c>
      <c r="AG731" t="s">
        <v>26</v>
      </c>
      <c r="AH731" t="s">
        <v>2348</v>
      </c>
      <c r="AI731" s="13">
        <f t="shared" si="106"/>
        <v>16</v>
      </c>
      <c r="AJ731" s="13">
        <f t="shared" si="107"/>
        <v>1</v>
      </c>
      <c r="AK731" s="21">
        <v>1</v>
      </c>
      <c r="AM731" t="s">
        <v>2154</v>
      </c>
      <c r="AN731" t="str">
        <f t="shared" si="101"/>
        <v>R02</v>
      </c>
      <c r="AO731" s="20" t="str">
        <f t="shared" si="102"/>
        <v>FINES_R02</v>
      </c>
      <c r="AP731" s="25">
        <f t="shared" si="108"/>
        <v>7.8332975506782532E-2</v>
      </c>
      <c r="AQ731" s="24" t="str">
        <f>+IFERROR(VLOOKUP(Y731,#REF!,2,FALSE),"-")</f>
        <v>-</v>
      </c>
      <c r="AR731" s="13" t="s">
        <v>2393</v>
      </c>
      <c r="AS731" t="s">
        <v>2397</v>
      </c>
      <c r="AT731" t="str">
        <f t="shared" si="109"/>
        <v>Hipólito Irigoyen - 7224 e/ Vieytes y J. Darraguerira - Lomas De Zamora Banfield</v>
      </c>
    </row>
    <row r="732" spans="1:46" ht="15.75" thickBot="1" x14ac:dyDescent="0.3">
      <c r="A732" s="47">
        <v>2</v>
      </c>
      <c r="B732" s="47" t="s">
        <v>5691</v>
      </c>
      <c r="C732" s="47" t="s">
        <v>2420</v>
      </c>
      <c r="D732" s="47" t="s">
        <v>1004</v>
      </c>
      <c r="E732" s="47" t="s">
        <v>1005</v>
      </c>
      <c r="F732" s="47" t="s">
        <v>5821</v>
      </c>
      <c r="G732" s="47" t="s">
        <v>5822</v>
      </c>
      <c r="H732" s="47" t="s">
        <v>5823</v>
      </c>
      <c r="I732" s="47" t="s">
        <v>2475</v>
      </c>
      <c r="J732" s="47" t="s">
        <v>5825</v>
      </c>
      <c r="K732" s="47" t="s">
        <v>13651</v>
      </c>
      <c r="L732" s="47">
        <v>0.65047848224639893</v>
      </c>
      <c r="M732" s="47">
        <v>-34.714801049999998</v>
      </c>
      <c r="N732" s="47">
        <v>-58.428783369999998</v>
      </c>
      <c r="O732" s="47" t="s">
        <v>15838</v>
      </c>
      <c r="P732" s="47">
        <v>1</v>
      </c>
      <c r="Q732">
        <v>8</v>
      </c>
      <c r="S732" s="23" t="s">
        <v>2347</v>
      </c>
      <c r="T732" t="str">
        <f t="shared" si="103"/>
        <v>02</v>
      </c>
      <c r="V732" t="str">
        <f>+VLOOKUP(B732,MARCO!E:E,1,FALSE)</f>
        <v>Lomas de Zamora</v>
      </c>
      <c r="W732" t="s">
        <v>134</v>
      </c>
      <c r="X732" t="s">
        <v>134</v>
      </c>
      <c r="Y732" t="str">
        <f t="shared" si="104"/>
        <v>R 2 - D 62 - 461 - 3512</v>
      </c>
      <c r="Z732" t="s">
        <v>20</v>
      </c>
      <c r="AA732" t="s">
        <v>2349</v>
      </c>
      <c r="AB732" t="s">
        <v>21</v>
      </c>
      <c r="AD732" t="str">
        <f t="shared" si="105"/>
        <v>Vida Nueva</v>
      </c>
      <c r="AE732" t="s">
        <v>22</v>
      </c>
      <c r="AF732" t="s">
        <v>23</v>
      </c>
      <c r="AG732" t="s">
        <v>26</v>
      </c>
      <c r="AH732" t="s">
        <v>2348</v>
      </c>
      <c r="AI732" s="13">
        <f t="shared" si="106"/>
        <v>8</v>
      </c>
      <c r="AJ732" s="13">
        <f t="shared" si="107"/>
        <v>1</v>
      </c>
      <c r="AK732" s="21">
        <v>1</v>
      </c>
      <c r="AM732" t="s">
        <v>2154</v>
      </c>
      <c r="AN732" t="str">
        <f t="shared" si="101"/>
        <v>R02</v>
      </c>
      <c r="AO732" s="20" t="str">
        <f t="shared" si="102"/>
        <v>FINES_R02</v>
      </c>
      <c r="AP732" s="25">
        <f t="shared" si="108"/>
        <v>0.65047848224639893</v>
      </c>
      <c r="AQ732" s="24" t="str">
        <f>+IFERROR(VLOOKUP(Y732,#REF!,2,FALSE),"-")</f>
        <v>-</v>
      </c>
      <c r="AR732" s="13" t="s">
        <v>2393</v>
      </c>
      <c r="AS732" t="s">
        <v>2398</v>
      </c>
      <c r="AT732" t="str">
        <f t="shared" si="109"/>
        <v>Darwin - 1330 - Lomas De Zamora Lomas De Zamora</v>
      </c>
    </row>
    <row r="733" spans="1:46" ht="15.75" thickBot="1" x14ac:dyDescent="0.3">
      <c r="A733" s="47">
        <v>2</v>
      </c>
      <c r="B733" s="47" t="s">
        <v>5691</v>
      </c>
      <c r="C733" s="47" t="s">
        <v>2420</v>
      </c>
      <c r="D733" s="47" t="s">
        <v>1004</v>
      </c>
      <c r="E733" s="47" t="s">
        <v>1005</v>
      </c>
      <c r="F733" s="47" t="s">
        <v>5829</v>
      </c>
      <c r="G733" s="47" t="s">
        <v>5830</v>
      </c>
      <c r="H733" s="47" t="s">
        <v>5831</v>
      </c>
      <c r="I733" s="47" t="s">
        <v>2475</v>
      </c>
      <c r="J733" s="47" t="s">
        <v>5833</v>
      </c>
      <c r="K733" s="47" t="s">
        <v>13652</v>
      </c>
      <c r="L733" s="47">
        <v>0.40499290823936462</v>
      </c>
      <c r="M733" s="47">
        <v>-34.762006300000003</v>
      </c>
      <c r="N733" s="47">
        <v>-58.432795400000003</v>
      </c>
      <c r="O733" s="47" t="s">
        <v>15839</v>
      </c>
      <c r="P733" s="47">
        <v>1</v>
      </c>
      <c r="Q733">
        <v>9</v>
      </c>
      <c r="S733" s="23" t="s">
        <v>2347</v>
      </c>
      <c r="T733" t="str">
        <f t="shared" si="103"/>
        <v>02</v>
      </c>
      <c r="V733" t="str">
        <f>+VLOOKUP(B733,MARCO!E:E,1,FALSE)</f>
        <v>Lomas de Zamora</v>
      </c>
      <c r="W733" t="s">
        <v>134</v>
      </c>
      <c r="X733" t="s">
        <v>134</v>
      </c>
      <c r="Y733" t="str">
        <f t="shared" si="104"/>
        <v>R 2 - D 62 - 461 - 3560</v>
      </c>
      <c r="Z733" t="s">
        <v>20</v>
      </c>
      <c r="AA733" t="s">
        <v>2349</v>
      </c>
      <c r="AB733" t="s">
        <v>21</v>
      </c>
      <c r="AD733" t="str">
        <f t="shared" si="105"/>
        <v>Cgm Albertina</v>
      </c>
      <c r="AE733" t="s">
        <v>22</v>
      </c>
      <c r="AF733" t="s">
        <v>23</v>
      </c>
      <c r="AG733" t="s">
        <v>26</v>
      </c>
      <c r="AH733" t="s">
        <v>2348</v>
      </c>
      <c r="AI733" s="13">
        <f t="shared" si="106"/>
        <v>9</v>
      </c>
      <c r="AJ733" s="13">
        <f t="shared" si="107"/>
        <v>1</v>
      </c>
      <c r="AK733" s="21">
        <v>1</v>
      </c>
      <c r="AM733" t="s">
        <v>2154</v>
      </c>
      <c r="AN733" t="str">
        <f t="shared" si="101"/>
        <v>R02</v>
      </c>
      <c r="AO733" s="20" t="str">
        <f t="shared" si="102"/>
        <v>FINES_R02</v>
      </c>
      <c r="AP733" s="25">
        <f t="shared" si="108"/>
        <v>0.40499290823936462</v>
      </c>
      <c r="AQ733" s="24" t="str">
        <f>+IFERROR(VLOOKUP(Y733,#REF!,2,FALSE),"-")</f>
        <v>-</v>
      </c>
      <c r="AR733" s="13" t="s">
        <v>2393</v>
      </c>
      <c r="AS733" t="s">
        <v>2397</v>
      </c>
      <c r="AT733" t="str">
        <f t="shared" si="109"/>
        <v>Bayona - 70 - Lomas De Zamora Villa Albertina</v>
      </c>
    </row>
    <row r="734" spans="1:46" ht="15.75" thickBot="1" x14ac:dyDescent="0.3">
      <c r="A734" s="47">
        <v>2</v>
      </c>
      <c r="B734" s="47" t="s">
        <v>5691</v>
      </c>
      <c r="C734" s="47" t="s">
        <v>2420</v>
      </c>
      <c r="D734" s="47" t="s">
        <v>1004</v>
      </c>
      <c r="E734" s="47" t="s">
        <v>1005</v>
      </c>
      <c r="F734" s="47" t="s">
        <v>5834</v>
      </c>
      <c r="G734" s="47" t="s">
        <v>5835</v>
      </c>
      <c r="H734" s="47" t="s">
        <v>5836</v>
      </c>
      <c r="I734" s="47" t="s">
        <v>2475</v>
      </c>
      <c r="J734" s="47" t="s">
        <v>5833</v>
      </c>
      <c r="K734" s="47" t="s">
        <v>13653</v>
      </c>
      <c r="L734" s="47">
        <v>0.9192853569984436</v>
      </c>
      <c r="M734" s="47">
        <v>-34.742874584507</v>
      </c>
      <c r="N734" s="47">
        <v>-58.460796223236997</v>
      </c>
      <c r="O734" s="47" t="s">
        <v>15840</v>
      </c>
      <c r="P734" s="47">
        <v>1</v>
      </c>
      <c r="Q734">
        <v>9</v>
      </c>
      <c r="S734" s="23" t="s">
        <v>2347</v>
      </c>
      <c r="T734" t="str">
        <f t="shared" si="103"/>
        <v>02</v>
      </c>
      <c r="V734" t="str">
        <f>+VLOOKUP(B734,MARCO!E:E,1,FALSE)</f>
        <v>Lomas de Zamora</v>
      </c>
      <c r="W734" t="s">
        <v>134</v>
      </c>
      <c r="X734" t="s">
        <v>134</v>
      </c>
      <c r="Y734" t="str">
        <f t="shared" si="104"/>
        <v>R 2 - D 62 - 461 - 3561</v>
      </c>
      <c r="Z734" t="s">
        <v>20</v>
      </c>
      <c r="AA734" t="s">
        <v>2349</v>
      </c>
      <c r="AB734" t="s">
        <v>21</v>
      </c>
      <c r="AD734" t="str">
        <f t="shared" si="105"/>
        <v>Centro Cultural Y Educativo "gusanito Feliz"</v>
      </c>
      <c r="AE734" t="s">
        <v>22</v>
      </c>
      <c r="AF734" t="s">
        <v>23</v>
      </c>
      <c r="AG734" t="s">
        <v>26</v>
      </c>
      <c r="AH734" t="s">
        <v>2348</v>
      </c>
      <c r="AI734" s="13">
        <f t="shared" si="106"/>
        <v>9</v>
      </c>
      <c r="AJ734" s="13">
        <f t="shared" si="107"/>
        <v>1</v>
      </c>
      <c r="AK734" s="21">
        <v>1</v>
      </c>
      <c r="AM734" t="s">
        <v>2154</v>
      </c>
      <c r="AN734" t="str">
        <f t="shared" si="101"/>
        <v>R02</v>
      </c>
      <c r="AO734" s="20" t="str">
        <f t="shared" si="102"/>
        <v>FINES_R02</v>
      </c>
      <c r="AP734" s="25">
        <f t="shared" si="108"/>
        <v>0.9192853569984436</v>
      </c>
      <c r="AQ734" s="24" t="str">
        <f>+IFERROR(VLOOKUP(Y734,#REF!,2,FALSE),"-")</f>
        <v>-</v>
      </c>
      <c r="AR734" s="13" t="s">
        <v>2393</v>
      </c>
      <c r="AS734" t="s">
        <v>2398</v>
      </c>
      <c r="AT734" t="str">
        <f t="shared" si="109"/>
        <v>Bustos - 2502 - Lomas De Zamora Lomas De Zamora</v>
      </c>
    </row>
    <row r="735" spans="1:46" ht="15.75" thickBot="1" x14ac:dyDescent="0.3">
      <c r="A735" s="47">
        <v>2</v>
      </c>
      <c r="B735" s="47" t="s">
        <v>5691</v>
      </c>
      <c r="C735" s="47" t="s">
        <v>2497</v>
      </c>
      <c r="D735" s="47" t="s">
        <v>1006</v>
      </c>
      <c r="E735" s="47" t="s">
        <v>1007</v>
      </c>
      <c r="F735" s="47" t="s">
        <v>5838</v>
      </c>
      <c r="G735" s="47" t="s">
        <v>2176</v>
      </c>
      <c r="H735" s="47" t="s">
        <v>5839</v>
      </c>
      <c r="I735" s="47" t="s">
        <v>2475</v>
      </c>
      <c r="J735" s="47" t="s">
        <v>5833</v>
      </c>
      <c r="K735" s="47" t="s">
        <v>13654</v>
      </c>
      <c r="L735" s="47">
        <v>0.79232370853424072</v>
      </c>
      <c r="M735" s="47">
        <v>-34.718069</v>
      </c>
      <c r="N735" s="47">
        <v>-58.462377500000002</v>
      </c>
      <c r="O735" s="47" t="s">
        <v>15841</v>
      </c>
      <c r="P735" s="47">
        <v>1</v>
      </c>
      <c r="Q735">
        <v>20</v>
      </c>
      <c r="S735" s="23" t="s">
        <v>2347</v>
      </c>
      <c r="T735" t="str">
        <f t="shared" si="103"/>
        <v>02</v>
      </c>
      <c r="V735" t="str">
        <f>+VLOOKUP(B735,MARCO!E:E,1,FALSE)</f>
        <v>Lomas de Zamora</v>
      </c>
      <c r="W735" t="s">
        <v>134</v>
      </c>
      <c r="X735" t="s">
        <v>134</v>
      </c>
      <c r="Y735" t="str">
        <f t="shared" si="104"/>
        <v>R 2 - D 62 - 462 - 3565</v>
      </c>
      <c r="Z735" t="s">
        <v>20</v>
      </c>
      <c r="AA735" t="s">
        <v>2349</v>
      </c>
      <c r="AB735" t="s">
        <v>21</v>
      </c>
      <c r="AD735" t="str">
        <f t="shared" si="105"/>
        <v>Biblioteca Hugo Chavez</v>
      </c>
      <c r="AE735" t="s">
        <v>22</v>
      </c>
      <c r="AF735" t="s">
        <v>23</v>
      </c>
      <c r="AG735" t="s">
        <v>26</v>
      </c>
      <c r="AH735" t="s">
        <v>2348</v>
      </c>
      <c r="AI735" s="13">
        <f t="shared" si="106"/>
        <v>20</v>
      </c>
      <c r="AJ735" s="13">
        <f t="shared" si="107"/>
        <v>1</v>
      </c>
      <c r="AK735" s="21">
        <v>1</v>
      </c>
      <c r="AM735" t="s">
        <v>2154</v>
      </c>
      <c r="AN735" t="str">
        <f t="shared" si="101"/>
        <v>R02</v>
      </c>
      <c r="AO735" s="20" t="str">
        <f t="shared" si="102"/>
        <v>FINES_R02</v>
      </c>
      <c r="AP735" s="25">
        <f t="shared" si="108"/>
        <v>0.79232370853424072</v>
      </c>
      <c r="AQ735" s="24" t="str">
        <f>+IFERROR(VLOOKUP(Y735,#REF!,2,FALSE),"-")</f>
        <v>-</v>
      </c>
      <c r="AR735" s="13" t="s">
        <v>2393</v>
      </c>
      <c r="AS735" t="s">
        <v>2397</v>
      </c>
      <c r="AT735" t="str">
        <f t="shared" si="109"/>
        <v>Cipolleti - 2198 e/ José Espronceda y Ricardo Palma - Lomas De Zamora Lomas De Zamora Oeste</v>
      </c>
    </row>
    <row r="736" spans="1:46" ht="15.75" thickBot="1" x14ac:dyDescent="0.3">
      <c r="A736" s="47">
        <v>2</v>
      </c>
      <c r="B736" s="47" t="s">
        <v>5691</v>
      </c>
      <c r="C736" s="47" t="s">
        <v>2385</v>
      </c>
      <c r="D736" s="47" t="s">
        <v>998</v>
      </c>
      <c r="E736" s="47" t="s">
        <v>999</v>
      </c>
      <c r="F736" s="47" t="s">
        <v>5842</v>
      </c>
      <c r="G736" s="47" t="s">
        <v>5843</v>
      </c>
      <c r="H736" s="47" t="s">
        <v>5844</v>
      </c>
      <c r="I736" s="47" t="s">
        <v>2475</v>
      </c>
      <c r="J736" s="47" t="s">
        <v>5793</v>
      </c>
      <c r="K736" s="47" t="s">
        <v>13655</v>
      </c>
      <c r="L736" s="47">
        <v>0.92122417688369751</v>
      </c>
      <c r="M736" s="47">
        <v>-34.703926520750002</v>
      </c>
      <c r="N736" s="47">
        <v>-58.444361322765999</v>
      </c>
      <c r="O736" s="47" t="s">
        <v>15842</v>
      </c>
      <c r="P736" s="47">
        <v>4</v>
      </c>
      <c r="Q736">
        <v>72</v>
      </c>
      <c r="S736" s="23" t="s">
        <v>2347</v>
      </c>
      <c r="T736" t="str">
        <f t="shared" si="103"/>
        <v>02</v>
      </c>
      <c r="V736" t="str">
        <f>+VLOOKUP(B736,MARCO!E:E,1,FALSE)</f>
        <v>Lomas de Zamora</v>
      </c>
      <c r="W736" t="s">
        <v>134</v>
      </c>
      <c r="X736" t="s">
        <v>134</v>
      </c>
      <c r="Y736" t="str">
        <f t="shared" si="104"/>
        <v>R 2 - D 62 - 455 - 1594</v>
      </c>
      <c r="Z736" t="s">
        <v>20</v>
      </c>
      <c r="AA736" t="s">
        <v>2349</v>
      </c>
      <c r="AB736" t="s">
        <v>21</v>
      </c>
      <c r="AD736" t="str">
        <f t="shared" si="105"/>
        <v>Estacion Fiorito</v>
      </c>
      <c r="AE736" t="s">
        <v>22</v>
      </c>
      <c r="AF736" t="s">
        <v>23</v>
      </c>
      <c r="AG736" t="s">
        <v>26</v>
      </c>
      <c r="AH736" t="s">
        <v>2348</v>
      </c>
      <c r="AI736" s="13">
        <f t="shared" si="106"/>
        <v>72</v>
      </c>
      <c r="AJ736" s="13">
        <f t="shared" si="107"/>
        <v>4</v>
      </c>
      <c r="AK736" s="21">
        <v>1</v>
      </c>
      <c r="AM736" t="s">
        <v>2154</v>
      </c>
      <c r="AN736" t="str">
        <f t="shared" si="101"/>
        <v>R02</v>
      </c>
      <c r="AO736" s="20" t="str">
        <f t="shared" si="102"/>
        <v>FINES_R02</v>
      </c>
      <c r="AP736" s="25">
        <f t="shared" si="108"/>
        <v>0.92122417688369751</v>
      </c>
      <c r="AQ736" s="24" t="str">
        <f>+IFERROR(VLOOKUP(Y736,#REF!,2,FALSE),"-")</f>
        <v>-</v>
      </c>
      <c r="AR736" s="13" t="s">
        <v>2393</v>
      </c>
      <c r="AS736" t="s">
        <v>2398</v>
      </c>
      <c r="AT736" t="str">
        <f t="shared" si="109"/>
        <v>Mario Bravo - 2503 e/ Figueredo y Filardi - Lomas De Zamora Fiorito</v>
      </c>
    </row>
    <row r="737" spans="1:46" ht="15.75" thickBot="1" x14ac:dyDescent="0.3">
      <c r="A737" s="47">
        <v>2</v>
      </c>
      <c r="B737" s="47" t="s">
        <v>5691</v>
      </c>
      <c r="C737" s="47" t="s">
        <v>2497</v>
      </c>
      <c r="D737" s="47" t="s">
        <v>1006</v>
      </c>
      <c r="E737" s="47" t="s">
        <v>1007</v>
      </c>
      <c r="F737" s="47" t="s">
        <v>5846</v>
      </c>
      <c r="G737" s="47" t="s">
        <v>5847</v>
      </c>
      <c r="H737" s="47" t="s">
        <v>5848</v>
      </c>
      <c r="I737" s="47" t="s">
        <v>2475</v>
      </c>
      <c r="J737" s="47" t="s">
        <v>5763</v>
      </c>
      <c r="K737" s="47" t="s">
        <v>13656</v>
      </c>
      <c r="L737" s="47">
        <v>0.96595621109008789</v>
      </c>
      <c r="M737" s="47">
        <v>-34.729531590274</v>
      </c>
      <c r="N737" s="47">
        <v>-58.453899580802997</v>
      </c>
      <c r="O737" s="47" t="s">
        <v>15843</v>
      </c>
      <c r="P737" s="47">
        <v>2</v>
      </c>
      <c r="Q737">
        <v>33</v>
      </c>
      <c r="S737" s="23" t="s">
        <v>2347</v>
      </c>
      <c r="T737" t="str">
        <f t="shared" si="103"/>
        <v>02</v>
      </c>
      <c r="V737" t="str">
        <f>+VLOOKUP(B737,MARCO!E:E,1,FALSE)</f>
        <v>Lomas de Zamora</v>
      </c>
      <c r="W737" t="s">
        <v>134</v>
      </c>
      <c r="X737" t="s">
        <v>134</v>
      </c>
      <c r="Y737" t="str">
        <f t="shared" si="104"/>
        <v>R 2 - D 62 - 462 - 3583</v>
      </c>
      <c r="Z737" t="s">
        <v>20</v>
      </c>
      <c r="AA737" t="s">
        <v>2349</v>
      </c>
      <c r="AB737" t="s">
        <v>21</v>
      </c>
      <c r="AD737" t="str">
        <f t="shared" si="105"/>
        <v>Capilla Ceferino</v>
      </c>
      <c r="AE737" t="s">
        <v>22</v>
      </c>
      <c r="AF737" t="s">
        <v>23</v>
      </c>
      <c r="AG737" t="s">
        <v>26</v>
      </c>
      <c r="AH737" t="s">
        <v>2348</v>
      </c>
      <c r="AI737" s="13">
        <f t="shared" si="106"/>
        <v>33</v>
      </c>
      <c r="AJ737" s="13">
        <f t="shared" si="107"/>
        <v>2</v>
      </c>
      <c r="AK737" s="21">
        <v>1</v>
      </c>
      <c r="AM737" t="s">
        <v>2154</v>
      </c>
      <c r="AN737" t="str">
        <f t="shared" si="101"/>
        <v>R02</v>
      </c>
      <c r="AO737" s="20" t="str">
        <f t="shared" si="102"/>
        <v>FINES_R02</v>
      </c>
      <c r="AP737" s="25">
        <f t="shared" si="108"/>
        <v>0.96595621109008789</v>
      </c>
      <c r="AQ737" s="24" t="str">
        <f>+IFERROR(VLOOKUP(Y737,#REF!,2,FALSE),"-")</f>
        <v>-</v>
      </c>
      <c r="AR737" s="13" t="s">
        <v>2393</v>
      </c>
      <c r="AS737" t="s">
        <v>2398</v>
      </c>
      <c r="AT737" t="str">
        <f t="shared" si="109"/>
        <v>Antonio Machado Y CaÑuelas - e/ CaÑuelas - Lomas De Zamora Lomas De Zamora</v>
      </c>
    </row>
    <row r="738" spans="1:46" ht="15.75" thickBot="1" x14ac:dyDescent="0.3">
      <c r="A738" s="47">
        <v>2</v>
      </c>
      <c r="B738" s="47" t="s">
        <v>5691</v>
      </c>
      <c r="C738" s="47" t="s">
        <v>2369</v>
      </c>
      <c r="D738" s="47" t="s">
        <v>994</v>
      </c>
      <c r="E738" s="47" t="s">
        <v>91</v>
      </c>
      <c r="F738" s="47" t="s">
        <v>5850</v>
      </c>
      <c r="G738" s="47" t="s">
        <v>5851</v>
      </c>
      <c r="H738" s="47" t="s">
        <v>5852</v>
      </c>
      <c r="I738" s="47" t="s">
        <v>2475</v>
      </c>
      <c r="J738" s="47" t="s">
        <v>5763</v>
      </c>
      <c r="K738" s="47" t="s">
        <v>13657</v>
      </c>
      <c r="L738" s="47">
        <v>0.25574168562889099</v>
      </c>
      <c r="M738" s="47">
        <v>-34.795562892591001</v>
      </c>
      <c r="N738" s="47">
        <v>-58.431922913729998</v>
      </c>
      <c r="O738" s="47" t="s">
        <v>15844</v>
      </c>
      <c r="P738" s="47">
        <v>3</v>
      </c>
      <c r="Q738">
        <v>55</v>
      </c>
      <c r="S738" s="23" t="s">
        <v>2347</v>
      </c>
      <c r="T738" t="str">
        <f t="shared" si="103"/>
        <v>02</v>
      </c>
      <c r="V738" t="str">
        <f>+VLOOKUP(B738,MARCO!E:E,1,FALSE)</f>
        <v>Lomas de Zamora</v>
      </c>
      <c r="W738" t="s">
        <v>134</v>
      </c>
      <c r="X738" t="s">
        <v>134</v>
      </c>
      <c r="Y738" t="str">
        <f t="shared" si="104"/>
        <v>R 2 - D 62 - 452 - 1413</v>
      </c>
      <c r="Z738" t="s">
        <v>20</v>
      </c>
      <c r="AA738" t="s">
        <v>2349</v>
      </c>
      <c r="AB738" t="s">
        <v>21</v>
      </c>
      <c r="AD738" t="str">
        <f t="shared" si="105"/>
        <v>Biblioteca Popular Escritores Argentinos</v>
      </c>
      <c r="AE738" t="s">
        <v>22</v>
      </c>
      <c r="AF738" t="s">
        <v>23</v>
      </c>
      <c r="AG738" t="s">
        <v>26</v>
      </c>
      <c r="AH738" t="s">
        <v>2348</v>
      </c>
      <c r="AI738" s="13">
        <f t="shared" si="106"/>
        <v>55</v>
      </c>
      <c r="AJ738" s="13">
        <f t="shared" si="107"/>
        <v>3</v>
      </c>
      <c r="AK738" s="21">
        <v>1</v>
      </c>
      <c r="AM738" t="s">
        <v>2154</v>
      </c>
      <c r="AN738" t="str">
        <f t="shared" si="101"/>
        <v>R02</v>
      </c>
      <c r="AO738" s="20" t="str">
        <f t="shared" si="102"/>
        <v>FINES_R02</v>
      </c>
      <c r="AP738" s="25">
        <f t="shared" si="108"/>
        <v>0.25574168562889099</v>
      </c>
      <c r="AQ738" s="24" t="str">
        <f>+IFERROR(VLOOKUP(Y738,#REF!,2,FALSE),"-")</f>
        <v>-</v>
      </c>
      <c r="AR738" s="13" t="s">
        <v>2393</v>
      </c>
      <c r="AS738" t="s">
        <v>2398</v>
      </c>
      <c r="AT738" t="str">
        <f t="shared" si="109"/>
        <v>Pasaje Adrogue - 186 e/ 9 De Febrero y Piedrabuena - Lomas De Zamora Lavallol Sur</v>
      </c>
    </row>
    <row r="739" spans="1:46" ht="15.75" thickBot="1" x14ac:dyDescent="0.3">
      <c r="A739" s="47">
        <v>2</v>
      </c>
      <c r="B739" s="47" t="s">
        <v>5691</v>
      </c>
      <c r="C739" s="47" t="s">
        <v>3437</v>
      </c>
      <c r="D739" s="47" t="s">
        <v>1000</v>
      </c>
      <c r="E739" s="47" t="s">
        <v>97</v>
      </c>
      <c r="F739" s="47" t="s">
        <v>5854</v>
      </c>
      <c r="G739" s="47" t="s">
        <v>5851</v>
      </c>
      <c r="H739" s="47" t="s">
        <v>5852</v>
      </c>
      <c r="I739" s="47" t="s">
        <v>2475</v>
      </c>
      <c r="J739" s="47"/>
      <c r="K739" s="47" t="s">
        <v>15845</v>
      </c>
      <c r="L739" s="47">
        <v>0.25574168562889099</v>
      </c>
      <c r="M739" s="47">
        <v>-34.795562892591001</v>
      </c>
      <c r="N739" s="47">
        <v>-58.431922913729998</v>
      </c>
      <c r="O739" s="47" t="s">
        <v>15846</v>
      </c>
      <c r="P739" s="47">
        <v>1</v>
      </c>
      <c r="Q739">
        <v>11</v>
      </c>
      <c r="S739" s="23" t="s">
        <v>2347</v>
      </c>
      <c r="T739" t="str">
        <f t="shared" si="103"/>
        <v>02</v>
      </c>
      <c r="V739" t="str">
        <f>+VLOOKUP(B739,MARCO!E:E,1,FALSE)</f>
        <v>Lomas de Zamora</v>
      </c>
      <c r="W739" t="s">
        <v>134</v>
      </c>
      <c r="X739" t="s">
        <v>134</v>
      </c>
      <c r="Y739" t="str">
        <f t="shared" si="104"/>
        <v>R 2 - D 62 - 456 - 1413</v>
      </c>
      <c r="Z739" t="s">
        <v>20</v>
      </c>
      <c r="AA739" t="s">
        <v>2349</v>
      </c>
      <c r="AB739" t="s">
        <v>21</v>
      </c>
      <c r="AD739" t="str">
        <f t="shared" si="105"/>
        <v>Biblioteca Popular Escritores Argentinos</v>
      </c>
      <c r="AE739" t="s">
        <v>22</v>
      </c>
      <c r="AF739" t="s">
        <v>23</v>
      </c>
      <c r="AG739" t="s">
        <v>26</v>
      </c>
      <c r="AH739" t="s">
        <v>2348</v>
      </c>
      <c r="AI739" s="13">
        <f t="shared" si="106"/>
        <v>11</v>
      </c>
      <c r="AJ739" s="13">
        <f t="shared" si="107"/>
        <v>1</v>
      </c>
      <c r="AK739" s="21">
        <v>1</v>
      </c>
      <c r="AM739" t="s">
        <v>2154</v>
      </c>
      <c r="AN739" t="str">
        <f t="shared" si="101"/>
        <v>R02</v>
      </c>
      <c r="AO739" s="20" t="str">
        <f t="shared" si="102"/>
        <v>FINES_R02</v>
      </c>
      <c r="AP739" s="25">
        <f t="shared" si="108"/>
        <v>0.25574168562889099</v>
      </c>
      <c r="AQ739" s="24" t="str">
        <f>+IFERROR(VLOOKUP(Y739,#REF!,2,FALSE),"-")</f>
        <v>-</v>
      </c>
      <c r="AR739" s="13" t="s">
        <v>2393</v>
      </c>
      <c r="AS739" t="s">
        <v>2398</v>
      </c>
      <c r="AT739" t="str">
        <f t="shared" si="109"/>
        <v>Pasaje Adrogue - 186 e/ 9 De Febrero y Piedrabuena - Lomas De Zamora Lavallol Sur</v>
      </c>
    </row>
    <row r="740" spans="1:46" ht="15.75" thickBot="1" x14ac:dyDescent="0.3">
      <c r="A740" s="47">
        <v>2</v>
      </c>
      <c r="B740" s="47" t="s">
        <v>5691</v>
      </c>
      <c r="C740" s="47" t="s">
        <v>2420</v>
      </c>
      <c r="D740" s="47" t="s">
        <v>1004</v>
      </c>
      <c r="E740" s="47" t="s">
        <v>1005</v>
      </c>
      <c r="F740" s="47" t="s">
        <v>5858</v>
      </c>
      <c r="G740" s="47" t="s">
        <v>5771</v>
      </c>
      <c r="H740" s="47" t="s">
        <v>5772</v>
      </c>
      <c r="I740" s="47" t="s">
        <v>2475</v>
      </c>
      <c r="J740" s="47"/>
      <c r="K740" s="47" t="s">
        <v>15847</v>
      </c>
      <c r="L740" s="47">
        <v>0.61304253339767456</v>
      </c>
      <c r="M740" s="47">
        <v>-34.745274113838001</v>
      </c>
      <c r="N740" s="47">
        <v>-58.451581577981003</v>
      </c>
      <c r="O740" s="47" t="s">
        <v>15848</v>
      </c>
      <c r="P740" s="47">
        <v>1</v>
      </c>
      <c r="Q740">
        <v>15</v>
      </c>
      <c r="S740" s="23" t="s">
        <v>2347</v>
      </c>
      <c r="T740" t="str">
        <f t="shared" si="103"/>
        <v>02</v>
      </c>
      <c r="V740" t="str">
        <f>+VLOOKUP(B740,MARCO!E:E,1,FALSE)</f>
        <v>Lomas de Zamora</v>
      </c>
      <c r="W740" t="s">
        <v>134</v>
      </c>
      <c r="X740" t="s">
        <v>134</v>
      </c>
      <c r="Y740" t="str">
        <f t="shared" si="104"/>
        <v>R 2 - D 62 - 461 - 1364</v>
      </c>
      <c r="Z740" t="s">
        <v>20</v>
      </c>
      <c r="AA740" t="s">
        <v>2349</v>
      </c>
      <c r="AB740" t="s">
        <v>21</v>
      </c>
      <c r="AD740" t="str">
        <f t="shared" si="105"/>
        <v>Club Social Y Deportivo Sarmiento</v>
      </c>
      <c r="AE740" t="s">
        <v>22</v>
      </c>
      <c r="AF740" t="s">
        <v>23</v>
      </c>
      <c r="AG740" t="s">
        <v>26</v>
      </c>
      <c r="AH740" t="s">
        <v>2348</v>
      </c>
      <c r="AI740" s="13">
        <f t="shared" si="106"/>
        <v>15</v>
      </c>
      <c r="AJ740" s="13">
        <f t="shared" si="107"/>
        <v>1</v>
      </c>
      <c r="AK740" s="21">
        <v>1</v>
      </c>
      <c r="AM740" t="s">
        <v>2154</v>
      </c>
      <c r="AN740" t="str">
        <f t="shared" si="101"/>
        <v>R02</v>
      </c>
      <c r="AO740" s="20" t="str">
        <f t="shared" si="102"/>
        <v>FINES_R02</v>
      </c>
      <c r="AP740" s="25">
        <f t="shared" si="108"/>
        <v>0.61304253339767456</v>
      </c>
      <c r="AQ740" s="24" t="str">
        <f>+IFERROR(VLOOKUP(Y740,#REF!,2,FALSE),"-")</f>
        <v>-</v>
      </c>
      <c r="AR740" s="13" t="s">
        <v>2393</v>
      </c>
      <c r="AS740" t="s">
        <v>2398</v>
      </c>
      <c r="AT740" t="str">
        <f t="shared" si="109"/>
        <v>Punta Alta - 49 e/ La Fontaine y Zapallo - Lomas De Zamora Lomas De Zamora</v>
      </c>
    </row>
    <row r="741" spans="1:46" ht="15.75" thickBot="1" x14ac:dyDescent="0.3">
      <c r="A741" s="47">
        <v>2</v>
      </c>
      <c r="B741" s="47" t="s">
        <v>5691</v>
      </c>
      <c r="C741" s="47" t="s">
        <v>2376</v>
      </c>
      <c r="D741" s="47" t="s">
        <v>996</v>
      </c>
      <c r="E741" s="47" t="s">
        <v>997</v>
      </c>
      <c r="F741" s="47" t="s">
        <v>5861</v>
      </c>
      <c r="G741" s="47" t="s">
        <v>5862</v>
      </c>
      <c r="H741" s="47" t="s">
        <v>5863</v>
      </c>
      <c r="I741" s="47" t="s">
        <v>2475</v>
      </c>
      <c r="J741" s="47" t="s">
        <v>5768</v>
      </c>
      <c r="K741" s="47" t="s">
        <v>13658</v>
      </c>
      <c r="L741" s="47">
        <v>9.8918065428733826E-2</v>
      </c>
      <c r="M741" s="47">
        <v>-34.792865499999998</v>
      </c>
      <c r="N741" s="47">
        <v>-58.401317200000001</v>
      </c>
      <c r="O741" s="47" t="s">
        <v>15849</v>
      </c>
      <c r="P741" s="47">
        <v>2</v>
      </c>
      <c r="Q741">
        <v>51</v>
      </c>
      <c r="S741" s="23" t="s">
        <v>2347</v>
      </c>
      <c r="T741" t="str">
        <f t="shared" si="103"/>
        <v>02</v>
      </c>
      <c r="V741" t="str">
        <f>+VLOOKUP(B741,MARCO!E:E,1,FALSE)</f>
        <v>Lomas de Zamora</v>
      </c>
      <c r="W741" t="s">
        <v>134</v>
      </c>
      <c r="X741" t="s">
        <v>134</v>
      </c>
      <c r="Y741" t="str">
        <f t="shared" si="104"/>
        <v>R 2 - D 62 - 454 - 1344</v>
      </c>
      <c r="Z741" t="s">
        <v>20</v>
      </c>
      <c r="AA741" t="s">
        <v>2349</v>
      </c>
      <c r="AB741" t="s">
        <v>21</v>
      </c>
      <c r="AD741" t="str">
        <f t="shared" si="105"/>
        <v>Circulo Catolico De Obreros</v>
      </c>
      <c r="AE741" t="s">
        <v>22</v>
      </c>
      <c r="AF741" t="s">
        <v>23</v>
      </c>
      <c r="AG741" t="s">
        <v>26</v>
      </c>
      <c r="AH741" t="s">
        <v>2348</v>
      </c>
      <c r="AI741" s="13">
        <f t="shared" si="106"/>
        <v>51</v>
      </c>
      <c r="AJ741" s="13">
        <f t="shared" si="107"/>
        <v>2</v>
      </c>
      <c r="AK741" s="21">
        <v>1</v>
      </c>
      <c r="AM741" t="s">
        <v>2154</v>
      </c>
      <c r="AN741" t="str">
        <f t="shared" si="101"/>
        <v>R02</v>
      </c>
      <c r="AO741" s="20" t="str">
        <f t="shared" si="102"/>
        <v>FINES_R02</v>
      </c>
      <c r="AP741" s="25">
        <f t="shared" si="108"/>
        <v>9.8918065428733826E-2</v>
      </c>
      <c r="AQ741" s="24" t="str">
        <f>+IFERROR(VLOOKUP(Y741,#REF!,2,FALSE),"-")</f>
        <v>-</v>
      </c>
      <c r="AR741" s="13" t="s">
        <v>2393</v>
      </c>
      <c r="AS741" t="s">
        <v>2398</v>
      </c>
      <c r="AT741" t="str">
        <f t="shared" si="109"/>
        <v>Puig - 454 e/ Primera Junta y San Joaquin - Lomas De Zamora Turdera</v>
      </c>
    </row>
    <row r="742" spans="1:46" ht="15.75" thickBot="1" x14ac:dyDescent="0.3">
      <c r="A742" s="47">
        <v>2</v>
      </c>
      <c r="B742" s="47" t="s">
        <v>5691</v>
      </c>
      <c r="C742" s="47" t="s">
        <v>3437</v>
      </c>
      <c r="D742" s="47" t="s">
        <v>1000</v>
      </c>
      <c r="E742" s="47" t="s">
        <v>97</v>
      </c>
      <c r="F742" s="47" t="s">
        <v>5869</v>
      </c>
      <c r="G742" s="47" t="s">
        <v>5870</v>
      </c>
      <c r="H742" s="47" t="s">
        <v>5871</v>
      </c>
      <c r="I742" s="47" t="s">
        <v>2475</v>
      </c>
      <c r="J742" s="47" t="s">
        <v>2678</v>
      </c>
      <c r="K742" s="47" t="s">
        <v>13659</v>
      </c>
      <c r="L742" s="47">
        <v>0.52897751331329346</v>
      </c>
      <c r="M742" s="47">
        <v>-34.753758400000002</v>
      </c>
      <c r="N742" s="47">
        <v>-58.360066600000003</v>
      </c>
      <c r="O742" s="47" t="s">
        <v>15850</v>
      </c>
      <c r="P742" s="47">
        <v>1</v>
      </c>
      <c r="Q742">
        <v>26</v>
      </c>
      <c r="S742" s="23" t="s">
        <v>2347</v>
      </c>
      <c r="T742" t="str">
        <f t="shared" si="103"/>
        <v>02</v>
      </c>
      <c r="V742" t="str">
        <f>+VLOOKUP(B742,MARCO!E:E,1,FALSE)</f>
        <v>Lomas de Zamora</v>
      </c>
      <c r="W742" t="s">
        <v>134</v>
      </c>
      <c r="X742" t="s">
        <v>134</v>
      </c>
      <c r="Y742" t="str">
        <f t="shared" si="104"/>
        <v>R 2 - D 62 - 456 - 3981</v>
      </c>
      <c r="Z742" t="s">
        <v>20</v>
      </c>
      <c r="AA742" t="s">
        <v>2349</v>
      </c>
      <c r="AB742" t="s">
        <v>21</v>
      </c>
      <c r="AD742" t="str">
        <f t="shared" si="105"/>
        <v>Club Cacheyra</v>
      </c>
      <c r="AE742" t="s">
        <v>22</v>
      </c>
      <c r="AF742" t="s">
        <v>23</v>
      </c>
      <c r="AG742" t="s">
        <v>26</v>
      </c>
      <c r="AH742" t="s">
        <v>2348</v>
      </c>
      <c r="AI742" s="13">
        <f t="shared" si="106"/>
        <v>26</v>
      </c>
      <c r="AJ742" s="13">
        <f t="shared" si="107"/>
        <v>1</v>
      </c>
      <c r="AK742" s="21">
        <v>1</v>
      </c>
      <c r="AM742" t="s">
        <v>2154</v>
      </c>
      <c r="AN742" t="str">
        <f t="shared" si="101"/>
        <v>R02</v>
      </c>
      <c r="AO742" s="20" t="str">
        <f t="shared" si="102"/>
        <v>FINES_R02</v>
      </c>
      <c r="AP742" s="25">
        <f t="shared" si="108"/>
        <v>0.52897751331329346</v>
      </c>
      <c r="AQ742" s="24" t="str">
        <f>+IFERROR(VLOOKUP(Y742,#REF!,2,FALSE),"-")</f>
        <v>-</v>
      </c>
      <c r="AR742" s="13" t="s">
        <v>2393</v>
      </c>
      <c r="AS742" t="s">
        <v>2397</v>
      </c>
      <c r="AT742" t="str">
        <f t="shared" si="109"/>
        <v>Anchoris - 2945 - Lomas De Zamora Lomas De Zamora</v>
      </c>
    </row>
    <row r="743" spans="1:46" ht="15.75" thickBot="1" x14ac:dyDescent="0.3">
      <c r="A743" s="47">
        <v>2</v>
      </c>
      <c r="B743" s="47" t="s">
        <v>5691</v>
      </c>
      <c r="C743" s="47" t="s">
        <v>2376</v>
      </c>
      <c r="D743" s="47" t="s">
        <v>996</v>
      </c>
      <c r="E743" s="47" t="s">
        <v>997</v>
      </c>
      <c r="F743" s="47" t="s">
        <v>5874</v>
      </c>
      <c r="G743" s="47" t="s">
        <v>5875</v>
      </c>
      <c r="H743" s="47" t="s">
        <v>5876</v>
      </c>
      <c r="I743" s="47" t="s">
        <v>2475</v>
      </c>
      <c r="J743" s="47" t="s">
        <v>5878</v>
      </c>
      <c r="K743" s="47" t="s">
        <v>13660</v>
      </c>
      <c r="L743" s="47">
        <v>0.37571761012077332</v>
      </c>
      <c r="M743" s="47">
        <v>-34.801084510000003</v>
      </c>
      <c r="N743" s="47">
        <v>-58.431095200000001</v>
      </c>
      <c r="O743" s="47" t="s">
        <v>15851</v>
      </c>
      <c r="P743" s="47">
        <v>4</v>
      </c>
      <c r="Q743">
        <v>71</v>
      </c>
      <c r="S743" s="23" t="s">
        <v>2347</v>
      </c>
      <c r="T743" t="str">
        <f t="shared" si="103"/>
        <v>02</v>
      </c>
      <c r="V743" t="str">
        <f>+VLOOKUP(B743,MARCO!E:E,1,FALSE)</f>
        <v>Lomas de Zamora</v>
      </c>
      <c r="W743" t="s">
        <v>134</v>
      </c>
      <c r="X743" t="s">
        <v>134</v>
      </c>
      <c r="Y743" t="str">
        <f t="shared" si="104"/>
        <v>R 2 - D 62 - 454 - 1261</v>
      </c>
      <c r="Z743" t="s">
        <v>20</v>
      </c>
      <c r="AA743" t="s">
        <v>2349</v>
      </c>
      <c r="AB743" t="s">
        <v>21</v>
      </c>
      <c r="AD743" t="str">
        <f t="shared" si="105"/>
        <v>Centro Barrial Magdalena</v>
      </c>
      <c r="AE743" t="s">
        <v>22</v>
      </c>
      <c r="AF743" t="s">
        <v>23</v>
      </c>
      <c r="AG743" t="s">
        <v>26</v>
      </c>
      <c r="AH743" t="s">
        <v>2348</v>
      </c>
      <c r="AI743" s="13">
        <f t="shared" si="106"/>
        <v>71</v>
      </c>
      <c r="AJ743" s="13">
        <f t="shared" si="107"/>
        <v>4</v>
      </c>
      <c r="AK743" s="21">
        <v>1</v>
      </c>
      <c r="AM743" t="s">
        <v>2154</v>
      </c>
      <c r="AN743" t="str">
        <f t="shared" si="101"/>
        <v>R02</v>
      </c>
      <c r="AO743" s="20" t="str">
        <f t="shared" si="102"/>
        <v>FINES_R02</v>
      </c>
      <c r="AP743" s="25">
        <f t="shared" si="108"/>
        <v>0.37571761012077332</v>
      </c>
      <c r="AQ743" s="24" t="str">
        <f>+IFERROR(VLOOKUP(Y743,#REF!,2,FALSE),"-")</f>
        <v>-</v>
      </c>
      <c r="AR743" s="13" t="s">
        <v>2393</v>
      </c>
      <c r="AS743" t="s">
        <v>2397</v>
      </c>
      <c r="AT743" t="str">
        <f t="shared" si="109"/>
        <v>Polonia - 33 e/ Antartida Argentina y Diego Gibson - Lomas De Zamora Lavallol Sur</v>
      </c>
    </row>
    <row r="744" spans="1:46" ht="15.75" thickBot="1" x14ac:dyDescent="0.3">
      <c r="A744" s="47">
        <v>2</v>
      </c>
      <c r="B744" s="47" t="s">
        <v>5691</v>
      </c>
      <c r="C744" s="47" t="s">
        <v>3437</v>
      </c>
      <c r="D744" s="47" t="s">
        <v>1000</v>
      </c>
      <c r="E744" s="47" t="s">
        <v>97</v>
      </c>
      <c r="F744" s="47" t="s">
        <v>5881</v>
      </c>
      <c r="G744" s="47" t="s">
        <v>5882</v>
      </c>
      <c r="H744" s="47" t="s">
        <v>5883</v>
      </c>
      <c r="I744" s="47" t="s">
        <v>2475</v>
      </c>
      <c r="J744" s="47" t="s">
        <v>5763</v>
      </c>
      <c r="K744" s="47" t="s">
        <v>13661</v>
      </c>
      <c r="L744" s="47">
        <v>0.51001125574111938</v>
      </c>
      <c r="M744" s="47">
        <v>-34.759036100000003</v>
      </c>
      <c r="N744" s="47">
        <v>-58.358020600000003</v>
      </c>
      <c r="O744" s="47" t="s">
        <v>15852</v>
      </c>
      <c r="P744" s="47">
        <v>1</v>
      </c>
      <c r="Q744">
        <v>11</v>
      </c>
      <c r="S744" s="23" t="s">
        <v>2347</v>
      </c>
      <c r="T744" t="str">
        <f t="shared" si="103"/>
        <v>02</v>
      </c>
      <c r="V744" t="str">
        <f>+VLOOKUP(B744,MARCO!E:E,1,FALSE)</f>
        <v>Lomas de Zamora</v>
      </c>
      <c r="W744" t="s">
        <v>134</v>
      </c>
      <c r="X744" t="s">
        <v>134</v>
      </c>
      <c r="Y744" t="str">
        <f t="shared" si="104"/>
        <v>R 2 - D 62 - 456 - 4003</v>
      </c>
      <c r="Z744" t="s">
        <v>20</v>
      </c>
      <c r="AA744" t="s">
        <v>2349</v>
      </c>
      <c r="AB744" t="s">
        <v>21</v>
      </c>
      <c r="AD744" t="str">
        <f t="shared" si="105"/>
        <v>Hogar Un Encuentro Con Dios</v>
      </c>
      <c r="AE744" t="s">
        <v>22</v>
      </c>
      <c r="AF744" t="s">
        <v>23</v>
      </c>
      <c r="AG744" t="s">
        <v>26</v>
      </c>
      <c r="AH744" t="s">
        <v>2348</v>
      </c>
      <c r="AI744" s="13">
        <f t="shared" si="106"/>
        <v>11</v>
      </c>
      <c r="AJ744" s="13">
        <f t="shared" si="107"/>
        <v>1</v>
      </c>
      <c r="AK744" s="21">
        <v>1</v>
      </c>
      <c r="AM744" t="s">
        <v>2154</v>
      </c>
      <c r="AN744" t="str">
        <f t="shared" si="101"/>
        <v>R02</v>
      </c>
      <c r="AO744" s="20" t="str">
        <f t="shared" si="102"/>
        <v>FINES_R02</v>
      </c>
      <c r="AP744" s="25">
        <f t="shared" si="108"/>
        <v>0.51001125574111938</v>
      </c>
      <c r="AQ744" s="24" t="str">
        <f>+IFERROR(VLOOKUP(Y744,#REF!,2,FALSE),"-")</f>
        <v>-</v>
      </c>
      <c r="AR744" s="13" t="s">
        <v>2393</v>
      </c>
      <c r="AS744" t="s">
        <v>2398</v>
      </c>
      <c r="AT744" t="str">
        <f t="shared" si="109"/>
        <v>Eva Perón - 3438 - Lomas De Zamora Lomas De Zamora</v>
      </c>
    </row>
    <row r="745" spans="1:46" ht="15.75" thickBot="1" x14ac:dyDescent="0.3">
      <c r="A745" s="47">
        <v>2</v>
      </c>
      <c r="B745" s="47" t="s">
        <v>5691</v>
      </c>
      <c r="C745" s="47" t="s">
        <v>2420</v>
      </c>
      <c r="D745" s="47" t="s">
        <v>1004</v>
      </c>
      <c r="E745" s="47" t="s">
        <v>1005</v>
      </c>
      <c r="F745" s="47" t="s">
        <v>5888</v>
      </c>
      <c r="G745" s="47" t="s">
        <v>5889</v>
      </c>
      <c r="H745" s="47" t="s">
        <v>5890</v>
      </c>
      <c r="I745" s="47" t="s">
        <v>2475</v>
      </c>
      <c r="J745" s="47" t="s">
        <v>5825</v>
      </c>
      <c r="K745" s="47" t="s">
        <v>13662</v>
      </c>
      <c r="L745" s="47">
        <v>0.76142483949661255</v>
      </c>
      <c r="M745" s="47">
        <v>-34.750100000000003</v>
      </c>
      <c r="N745" s="47">
        <v>-58.451799999999999</v>
      </c>
      <c r="O745" s="47" t="s">
        <v>15853</v>
      </c>
      <c r="P745" s="47">
        <v>1</v>
      </c>
      <c r="Q745">
        <v>10</v>
      </c>
      <c r="S745" s="23" t="s">
        <v>2347</v>
      </c>
      <c r="T745" t="str">
        <f t="shared" si="103"/>
        <v>02</v>
      </c>
      <c r="V745" t="str">
        <f>+VLOOKUP(B745,MARCO!E:E,1,FALSE)</f>
        <v>Lomas de Zamora</v>
      </c>
      <c r="W745" t="s">
        <v>134</v>
      </c>
      <c r="X745" t="s">
        <v>134</v>
      </c>
      <c r="Y745" t="str">
        <f t="shared" si="104"/>
        <v>R 2 - D 62 - 461 - 4007</v>
      </c>
      <c r="Z745" t="s">
        <v>20</v>
      </c>
      <c r="AA745" t="s">
        <v>2349</v>
      </c>
      <c r="AB745" t="s">
        <v>21</v>
      </c>
      <c r="AD745" t="str">
        <f t="shared" si="105"/>
        <v>Rey Jesus</v>
      </c>
      <c r="AE745" t="s">
        <v>22</v>
      </c>
      <c r="AF745" t="s">
        <v>23</v>
      </c>
      <c r="AG745" t="s">
        <v>26</v>
      </c>
      <c r="AH745" t="s">
        <v>2348</v>
      </c>
      <c r="AI745" s="13">
        <f t="shared" si="106"/>
        <v>10</v>
      </c>
      <c r="AJ745" s="13">
        <f t="shared" si="107"/>
        <v>1</v>
      </c>
      <c r="AK745" s="21">
        <v>1</v>
      </c>
      <c r="AM745" t="s">
        <v>2154</v>
      </c>
      <c r="AN745" t="str">
        <f t="shared" si="101"/>
        <v>R02</v>
      </c>
      <c r="AO745" s="20" t="str">
        <f t="shared" si="102"/>
        <v>FINES_R02</v>
      </c>
      <c r="AP745" s="25">
        <f t="shared" si="108"/>
        <v>0.76142483949661255</v>
      </c>
      <c r="AQ745" s="24" t="str">
        <f>+IFERROR(VLOOKUP(Y745,#REF!,2,FALSE),"-")</f>
        <v>-</v>
      </c>
      <c r="AR745" s="13" t="s">
        <v>2393</v>
      </c>
      <c r="AS745" t="s">
        <v>2397</v>
      </c>
      <c r="AT745" t="str">
        <f t="shared" si="109"/>
        <v>Copihua - 301 - Lomas De Zamora Lomas De Zamora</v>
      </c>
    </row>
    <row r="746" spans="1:46" ht="15.75" thickBot="1" x14ac:dyDescent="0.3">
      <c r="A746" s="47">
        <v>2</v>
      </c>
      <c r="B746" s="47" t="s">
        <v>5691</v>
      </c>
      <c r="C746" s="47" t="s">
        <v>2420</v>
      </c>
      <c r="D746" s="47" t="s">
        <v>1004</v>
      </c>
      <c r="E746" s="47" t="s">
        <v>1005</v>
      </c>
      <c r="F746" s="47" t="s">
        <v>5892</v>
      </c>
      <c r="G746" s="47" t="s">
        <v>5893</v>
      </c>
      <c r="H746" s="47" t="s">
        <v>5894</v>
      </c>
      <c r="I746" s="47" t="s">
        <v>2475</v>
      </c>
      <c r="J746" s="47" t="s">
        <v>5833</v>
      </c>
      <c r="K746" s="47" t="s">
        <v>13663</v>
      </c>
      <c r="L746" s="47">
        <v>0.94489556550979614</v>
      </c>
      <c r="M746" s="47">
        <v>-34.723845710976804</v>
      </c>
      <c r="N746" s="47">
        <v>-58.499908989112299</v>
      </c>
      <c r="O746" s="47" t="s">
        <v>15854</v>
      </c>
      <c r="P746" s="47">
        <v>2</v>
      </c>
      <c r="Q746">
        <v>28</v>
      </c>
      <c r="S746" s="23" t="s">
        <v>2347</v>
      </c>
      <c r="T746" t="str">
        <f t="shared" si="103"/>
        <v>02</v>
      </c>
      <c r="V746" t="str">
        <f>+VLOOKUP(B746,MARCO!E:E,1,FALSE)</f>
        <v>Lomas de Zamora</v>
      </c>
      <c r="W746" t="s">
        <v>134</v>
      </c>
      <c r="X746" t="s">
        <v>134</v>
      </c>
      <c r="Y746" t="str">
        <f t="shared" si="104"/>
        <v>R 2 - D 62 - 461 - 1367</v>
      </c>
      <c r="Z746" t="s">
        <v>20</v>
      </c>
      <c r="AA746" t="s">
        <v>2349</v>
      </c>
      <c r="AB746" t="s">
        <v>21</v>
      </c>
      <c r="AD746" t="str">
        <f t="shared" si="105"/>
        <v>Ong De Hijos Y Padres</v>
      </c>
      <c r="AE746" t="s">
        <v>22</v>
      </c>
      <c r="AF746" t="s">
        <v>23</v>
      </c>
      <c r="AG746" t="s">
        <v>26</v>
      </c>
      <c r="AH746" t="s">
        <v>2348</v>
      </c>
      <c r="AI746" s="13">
        <f t="shared" si="106"/>
        <v>28</v>
      </c>
      <c r="AJ746" s="13">
        <f t="shared" si="107"/>
        <v>2</v>
      </c>
      <c r="AK746" s="21">
        <v>1</v>
      </c>
      <c r="AM746" t="s">
        <v>2154</v>
      </c>
      <c r="AN746" t="str">
        <f t="shared" si="101"/>
        <v>R02</v>
      </c>
      <c r="AO746" s="20" t="str">
        <f t="shared" si="102"/>
        <v>FINES_R02</v>
      </c>
      <c r="AP746" s="25">
        <f t="shared" si="108"/>
        <v>0.94489556550979614</v>
      </c>
      <c r="AQ746" s="24" t="str">
        <f>+IFERROR(VLOOKUP(Y746,#REF!,2,FALSE),"-")</f>
        <v>-</v>
      </c>
      <c r="AR746" s="13" t="s">
        <v>2393</v>
      </c>
      <c r="AS746" t="s">
        <v>2397</v>
      </c>
      <c r="AT746" t="str">
        <f t="shared" si="109"/>
        <v>Calle 14 Y Elizalde, - CASA 14 e/ Calle 13 y Sevet - Lomas De Zamora Ingeniero Budge</v>
      </c>
    </row>
    <row r="747" spans="1:46" ht="15.75" thickBot="1" x14ac:dyDescent="0.3">
      <c r="A747" s="47">
        <v>2</v>
      </c>
      <c r="B747" s="47" t="s">
        <v>5691</v>
      </c>
      <c r="C747" s="47" t="s">
        <v>3437</v>
      </c>
      <c r="D747" s="47" t="s">
        <v>1000</v>
      </c>
      <c r="E747" s="47" t="s">
        <v>97</v>
      </c>
      <c r="F747" s="47" t="s">
        <v>5896</v>
      </c>
      <c r="G747" s="47" t="s">
        <v>5897</v>
      </c>
      <c r="H747" s="47" t="s">
        <v>5898</v>
      </c>
      <c r="I747" s="47" t="s">
        <v>2475</v>
      </c>
      <c r="J747" s="47" t="s">
        <v>5763</v>
      </c>
      <c r="K747" s="47" t="s">
        <v>13664</v>
      </c>
      <c r="L747" s="47">
        <v>0.40971490740776062</v>
      </c>
      <c r="M747" s="47">
        <v>-34.756296116291999</v>
      </c>
      <c r="N747" s="47">
        <v>-58.351292539078997</v>
      </c>
      <c r="O747" s="47" t="s">
        <v>15855</v>
      </c>
      <c r="P747" s="47">
        <v>2</v>
      </c>
      <c r="Q747">
        <v>27</v>
      </c>
      <c r="S747" s="23" t="s">
        <v>2347</v>
      </c>
      <c r="T747" t="str">
        <f t="shared" si="103"/>
        <v>02</v>
      </c>
      <c r="V747" t="str">
        <f>+VLOOKUP(B747,MARCO!E:E,1,FALSE)</f>
        <v>Lomas de Zamora</v>
      </c>
      <c r="W747" t="s">
        <v>134</v>
      </c>
      <c r="X747" t="s">
        <v>134</v>
      </c>
      <c r="Y747" t="str">
        <f t="shared" si="104"/>
        <v>R 2 - D 62 - 456 - 4071</v>
      </c>
      <c r="Z747" t="s">
        <v>20</v>
      </c>
      <c r="AA747" t="s">
        <v>2349</v>
      </c>
      <c r="AB747" t="s">
        <v>21</v>
      </c>
      <c r="AD747" t="str">
        <f t="shared" si="105"/>
        <v>Cepidra</v>
      </c>
      <c r="AE747" t="s">
        <v>22</v>
      </c>
      <c r="AF747" t="s">
        <v>23</v>
      </c>
      <c r="AG747" t="s">
        <v>26</v>
      </c>
      <c r="AH747" t="s">
        <v>2348</v>
      </c>
      <c r="AI747" s="13">
        <f t="shared" si="106"/>
        <v>27</v>
      </c>
      <c r="AJ747" s="13">
        <f t="shared" si="107"/>
        <v>2</v>
      </c>
      <c r="AK747" s="21">
        <v>1</v>
      </c>
      <c r="AM747" t="s">
        <v>2154</v>
      </c>
      <c r="AN747" t="str">
        <f t="shared" si="101"/>
        <v>R02</v>
      </c>
      <c r="AO747" s="20" t="str">
        <f t="shared" si="102"/>
        <v>FINES_R02</v>
      </c>
      <c r="AP747" s="25">
        <f t="shared" si="108"/>
        <v>0.40971490740776062</v>
      </c>
      <c r="AQ747" s="24" t="str">
        <f>+IFERROR(VLOOKUP(Y747,#REF!,2,FALSE),"-")</f>
        <v>-</v>
      </c>
      <c r="AR747" s="13" t="s">
        <v>2393</v>
      </c>
      <c r="AS747" t="s">
        <v>2397</v>
      </c>
      <c r="AT747" t="str">
        <f t="shared" si="109"/>
        <v>Av. Eva Perón - 3860 e/ Venezuela y Costa Rica - Lomas De Zamora San Jose Este</v>
      </c>
    </row>
    <row r="748" spans="1:46" ht="15.75" thickBot="1" x14ac:dyDescent="0.3">
      <c r="A748" s="47">
        <v>2</v>
      </c>
      <c r="B748" s="47" t="s">
        <v>5691</v>
      </c>
      <c r="C748" s="47" t="s">
        <v>3437</v>
      </c>
      <c r="D748" s="47" t="s">
        <v>1000</v>
      </c>
      <c r="E748" s="47" t="s">
        <v>97</v>
      </c>
      <c r="F748" s="47" t="s">
        <v>5901</v>
      </c>
      <c r="G748" s="47" t="s">
        <v>5902</v>
      </c>
      <c r="H748" s="47" t="s">
        <v>5903</v>
      </c>
      <c r="I748" s="47" t="s">
        <v>2475</v>
      </c>
      <c r="J748" s="47" t="s">
        <v>5833</v>
      </c>
      <c r="K748" s="47" t="s">
        <v>13665</v>
      </c>
      <c r="L748" s="47">
        <v>0.60091567039489746</v>
      </c>
      <c r="M748" s="47">
        <v>-34.753554889352003</v>
      </c>
      <c r="N748" s="47">
        <v>-58.341445884826001</v>
      </c>
      <c r="O748" s="47" t="s">
        <v>15856</v>
      </c>
      <c r="P748" s="47">
        <v>1</v>
      </c>
      <c r="Q748">
        <v>8</v>
      </c>
      <c r="S748" s="23" t="s">
        <v>2347</v>
      </c>
      <c r="T748" t="str">
        <f t="shared" si="103"/>
        <v>02</v>
      </c>
      <c r="V748" t="str">
        <f>+VLOOKUP(B748,MARCO!E:E,1,FALSE)</f>
        <v>Lomas de Zamora</v>
      </c>
      <c r="W748" t="s">
        <v>134</v>
      </c>
      <c r="X748" t="s">
        <v>134</v>
      </c>
      <c r="Y748" t="str">
        <f t="shared" si="104"/>
        <v>R 2 - D 62 - 456 - 3585</v>
      </c>
      <c r="Z748" t="s">
        <v>20</v>
      </c>
      <c r="AA748" t="s">
        <v>2349</v>
      </c>
      <c r="AB748" t="s">
        <v>21</v>
      </c>
      <c r="AD748" t="str">
        <f t="shared" si="105"/>
        <v>Centro Cultural German Gomez</v>
      </c>
      <c r="AE748" t="s">
        <v>22</v>
      </c>
      <c r="AF748" t="s">
        <v>23</v>
      </c>
      <c r="AG748" t="s">
        <v>26</v>
      </c>
      <c r="AH748" t="s">
        <v>2348</v>
      </c>
      <c r="AI748" s="13">
        <f t="shared" si="106"/>
        <v>8</v>
      </c>
      <c r="AJ748" s="13">
        <f t="shared" si="107"/>
        <v>1</v>
      </c>
      <c r="AK748" s="21">
        <v>1</v>
      </c>
      <c r="AM748" t="s">
        <v>2154</v>
      </c>
      <c r="AN748" t="str">
        <f t="shared" si="101"/>
        <v>R02</v>
      </c>
      <c r="AO748" s="20" t="str">
        <f t="shared" si="102"/>
        <v>FINES_R02</v>
      </c>
      <c r="AP748" s="25">
        <f t="shared" si="108"/>
        <v>0.60091567039489746</v>
      </c>
      <c r="AQ748" s="24" t="str">
        <f>+IFERROR(VLOOKUP(Y748,#REF!,2,FALSE),"-")</f>
        <v>-</v>
      </c>
      <c r="AR748" s="13" t="s">
        <v>2393</v>
      </c>
      <c r="AS748" t="s">
        <v>2398</v>
      </c>
      <c r="AT748" t="str">
        <f t="shared" si="109"/>
        <v>Lules - 199 - Lomas De Zamora Temperley Oeste</v>
      </c>
    </row>
    <row r="749" spans="1:46" ht="15.75" thickBot="1" x14ac:dyDescent="0.3">
      <c r="A749" s="47">
        <v>2</v>
      </c>
      <c r="B749" s="47" t="s">
        <v>5691</v>
      </c>
      <c r="C749" s="47" t="s">
        <v>2385</v>
      </c>
      <c r="D749" s="47" t="s">
        <v>998</v>
      </c>
      <c r="E749" s="47" t="s">
        <v>999</v>
      </c>
      <c r="F749" s="47" t="s">
        <v>5906</v>
      </c>
      <c r="G749" s="47" t="s">
        <v>5907</v>
      </c>
      <c r="H749" s="47" t="s">
        <v>5908</v>
      </c>
      <c r="I749" s="47" t="s">
        <v>2475</v>
      </c>
      <c r="J749" s="47" t="s">
        <v>5768</v>
      </c>
      <c r="K749" s="47" t="s">
        <v>13666</v>
      </c>
      <c r="L749" s="47">
        <v>0.33513033390045172</v>
      </c>
      <c r="M749" s="47">
        <v>-34.769821860713002</v>
      </c>
      <c r="N749" s="47">
        <v>-58.422160585179</v>
      </c>
      <c r="O749" s="47" t="s">
        <v>15857</v>
      </c>
      <c r="P749" s="47">
        <v>2</v>
      </c>
      <c r="Q749">
        <v>33</v>
      </c>
      <c r="S749" s="23" t="s">
        <v>2347</v>
      </c>
      <c r="T749" t="str">
        <f t="shared" si="103"/>
        <v>02</v>
      </c>
      <c r="V749" t="str">
        <f>+VLOOKUP(B749,MARCO!E:E,1,FALSE)</f>
        <v>Lomas de Zamora</v>
      </c>
      <c r="W749" t="s">
        <v>134</v>
      </c>
      <c r="X749" t="s">
        <v>134</v>
      </c>
      <c r="Y749" t="str">
        <f t="shared" si="104"/>
        <v>R 2 - D 62 - 455 - 1405</v>
      </c>
      <c r="Z749" t="s">
        <v>20</v>
      </c>
      <c r="AA749" t="s">
        <v>2349</v>
      </c>
      <c r="AB749" t="s">
        <v>21</v>
      </c>
      <c r="AD749" t="str">
        <f t="shared" si="105"/>
        <v>C.c. Contruyendo Barrio Adentro</v>
      </c>
      <c r="AE749" t="s">
        <v>22</v>
      </c>
      <c r="AF749" t="s">
        <v>23</v>
      </c>
      <c r="AG749" t="s">
        <v>26</v>
      </c>
      <c r="AH749" t="s">
        <v>2348</v>
      </c>
      <c r="AI749" s="13">
        <f t="shared" si="106"/>
        <v>33</v>
      </c>
      <c r="AJ749" s="13">
        <f t="shared" si="107"/>
        <v>2</v>
      </c>
      <c r="AK749" s="21">
        <v>1</v>
      </c>
      <c r="AM749" t="s">
        <v>2154</v>
      </c>
      <c r="AN749" t="str">
        <f t="shared" si="101"/>
        <v>R02</v>
      </c>
      <c r="AO749" s="20" t="str">
        <f t="shared" si="102"/>
        <v>FINES_R02</v>
      </c>
      <c r="AP749" s="25">
        <f t="shared" si="108"/>
        <v>0.33513033390045172</v>
      </c>
      <c r="AQ749" s="24" t="str">
        <f>+IFERROR(VLOOKUP(Y749,#REF!,2,FALSE),"-")</f>
        <v>-</v>
      </c>
      <c r="AR749" s="13" t="s">
        <v>2393</v>
      </c>
      <c r="AS749" t="s">
        <v>2397</v>
      </c>
      <c r="AT749" t="str">
        <f t="shared" si="109"/>
        <v>Pasaje De Los Canteros - 2860 - Lomas De Zamora Lomas De Zamora</v>
      </c>
    </row>
    <row r="750" spans="1:46" ht="15.75" thickBot="1" x14ac:dyDescent="0.3">
      <c r="A750" s="47">
        <v>2</v>
      </c>
      <c r="B750" s="47" t="s">
        <v>5691</v>
      </c>
      <c r="C750" s="47" t="s">
        <v>2420</v>
      </c>
      <c r="D750" s="47" t="s">
        <v>1004</v>
      </c>
      <c r="E750" s="47" t="s">
        <v>1005</v>
      </c>
      <c r="F750" s="47" t="s">
        <v>5911</v>
      </c>
      <c r="G750" s="47" t="s">
        <v>5912</v>
      </c>
      <c r="H750" s="47" t="s">
        <v>5913</v>
      </c>
      <c r="I750" s="47" t="s">
        <v>2475</v>
      </c>
      <c r="J750" s="47"/>
      <c r="K750" s="47" t="s">
        <v>13667</v>
      </c>
      <c r="L750" s="47">
        <v>0.98812323808670044</v>
      </c>
      <c r="M750" s="47">
        <v>-34.747971300000003</v>
      </c>
      <c r="N750" s="47">
        <v>-58.476444000000001</v>
      </c>
      <c r="O750" s="47" t="s">
        <v>15858</v>
      </c>
      <c r="P750" s="47">
        <v>1</v>
      </c>
      <c r="Q750">
        <v>11</v>
      </c>
      <c r="S750" s="23" t="s">
        <v>2347</v>
      </c>
      <c r="T750" t="str">
        <f t="shared" si="103"/>
        <v>02</v>
      </c>
      <c r="V750" t="str">
        <f>+VLOOKUP(B750,MARCO!E:E,1,FALSE)</f>
        <v>Lomas de Zamora</v>
      </c>
      <c r="W750" t="s">
        <v>134</v>
      </c>
      <c r="X750" t="s">
        <v>134</v>
      </c>
      <c r="Y750" t="str">
        <f t="shared" si="104"/>
        <v>R 2 - D 62 - 461 - 3156</v>
      </c>
      <c r="Z750" t="s">
        <v>20</v>
      </c>
      <c r="AA750" t="s">
        <v>2349</v>
      </c>
      <c r="AB750" t="s">
        <v>21</v>
      </c>
      <c r="AD750" t="str">
        <f t="shared" si="105"/>
        <v>Compromiso Vecinal</v>
      </c>
      <c r="AE750" t="s">
        <v>22</v>
      </c>
      <c r="AF750" t="s">
        <v>23</v>
      </c>
      <c r="AG750" t="s">
        <v>26</v>
      </c>
      <c r="AH750" t="s">
        <v>2348</v>
      </c>
      <c r="AI750" s="13">
        <f t="shared" si="106"/>
        <v>11</v>
      </c>
      <c r="AJ750" s="13">
        <f t="shared" si="107"/>
        <v>1</v>
      </c>
      <c r="AK750" s="21">
        <v>1</v>
      </c>
      <c r="AM750" t="s">
        <v>2154</v>
      </c>
      <c r="AN750" t="str">
        <f t="shared" si="101"/>
        <v>R02</v>
      </c>
      <c r="AO750" s="20" t="str">
        <f t="shared" si="102"/>
        <v>FINES_R02</v>
      </c>
      <c r="AP750" s="25">
        <f t="shared" si="108"/>
        <v>0.98812323808670044</v>
      </c>
      <c r="AQ750" s="24" t="str">
        <f>+IFERROR(VLOOKUP(Y750,#REF!,2,FALSE),"-")</f>
        <v>-</v>
      </c>
      <c r="AR750" s="13" t="s">
        <v>2393</v>
      </c>
      <c r="AS750" t="s">
        <v>2398</v>
      </c>
      <c r="AT750" t="str">
        <f t="shared" si="109"/>
        <v>Pje Arroyo - MZA 20 CASA 11 e/ Quiroga y Mandelli - Lomas De Zamora Ingeniero Budge</v>
      </c>
    </row>
    <row r="751" spans="1:46" ht="15.75" thickBot="1" x14ac:dyDescent="0.3">
      <c r="A751" s="47">
        <v>2</v>
      </c>
      <c r="B751" s="47" t="s">
        <v>5691</v>
      </c>
      <c r="C751" s="47" t="s">
        <v>3437</v>
      </c>
      <c r="D751" s="47" t="s">
        <v>1000</v>
      </c>
      <c r="E751" s="47" t="s">
        <v>97</v>
      </c>
      <c r="F751" s="47" t="s">
        <v>5915</v>
      </c>
      <c r="G751" s="47" t="s">
        <v>5916</v>
      </c>
      <c r="H751" s="47" t="s">
        <v>5917</v>
      </c>
      <c r="I751" s="47" t="s">
        <v>2475</v>
      </c>
      <c r="J751" s="47" t="s">
        <v>5763</v>
      </c>
      <c r="K751" s="47" t="s">
        <v>13668</v>
      </c>
      <c r="L751" s="47">
        <v>0.56282889842987061</v>
      </c>
      <c r="M751" s="47">
        <v>-34.752728689100003</v>
      </c>
      <c r="N751" s="47">
        <v>-58.342773344404002</v>
      </c>
      <c r="O751" s="47" t="s">
        <v>15859</v>
      </c>
      <c r="P751" s="47">
        <v>1</v>
      </c>
      <c r="Q751">
        <v>8</v>
      </c>
      <c r="S751" s="23" t="s">
        <v>2347</v>
      </c>
      <c r="T751" t="str">
        <f t="shared" si="103"/>
        <v>02</v>
      </c>
      <c r="V751" t="str">
        <f>+VLOOKUP(B751,MARCO!E:E,1,FALSE)</f>
        <v>Lomas de Zamora</v>
      </c>
      <c r="W751" t="s">
        <v>134</v>
      </c>
      <c r="X751" t="s">
        <v>134</v>
      </c>
      <c r="Y751" t="str">
        <f t="shared" si="104"/>
        <v>R 2 - D 62 - 456 - 4140</v>
      </c>
      <c r="Z751" t="s">
        <v>20</v>
      </c>
      <c r="AA751" t="s">
        <v>2349</v>
      </c>
      <c r="AB751" t="s">
        <v>21</v>
      </c>
      <c r="AD751" t="str">
        <f t="shared" si="105"/>
        <v>Csd Sampdoria</v>
      </c>
      <c r="AE751" t="s">
        <v>22</v>
      </c>
      <c r="AF751" t="s">
        <v>23</v>
      </c>
      <c r="AG751" t="s">
        <v>26</v>
      </c>
      <c r="AH751" t="s">
        <v>2348</v>
      </c>
      <c r="AI751" s="13">
        <f t="shared" si="106"/>
        <v>8</v>
      </c>
      <c r="AJ751" s="13">
        <f t="shared" si="107"/>
        <v>1</v>
      </c>
      <c r="AK751" s="21">
        <v>1</v>
      </c>
      <c r="AM751" t="s">
        <v>2154</v>
      </c>
      <c r="AN751" t="str">
        <f t="shared" si="101"/>
        <v>R02</v>
      </c>
      <c r="AO751" s="20" t="str">
        <f t="shared" si="102"/>
        <v>FINES_R02</v>
      </c>
      <c r="AP751" s="25">
        <f t="shared" si="108"/>
        <v>0.56282889842987061</v>
      </c>
      <c r="AQ751" s="24" t="str">
        <f>+IFERROR(VLOOKUP(Y751,#REF!,2,FALSE),"-")</f>
        <v>-</v>
      </c>
      <c r="AR751" s="13" t="s">
        <v>2393</v>
      </c>
      <c r="AS751" t="s">
        <v>2398</v>
      </c>
      <c r="AT751" t="str">
        <f t="shared" si="109"/>
        <v>Caaguazu - 1253 - Lomas De Zamora San Jose Oeste</v>
      </c>
    </row>
    <row r="752" spans="1:46" ht="15.75" thickBot="1" x14ac:dyDescent="0.3">
      <c r="A752" s="47">
        <v>2</v>
      </c>
      <c r="B752" s="47" t="s">
        <v>5691</v>
      </c>
      <c r="C752" s="47" t="s">
        <v>2376</v>
      </c>
      <c r="D752" s="47" t="s">
        <v>996</v>
      </c>
      <c r="E752" s="47" t="s">
        <v>997</v>
      </c>
      <c r="F752" s="47" t="s">
        <v>5919</v>
      </c>
      <c r="G752" s="47" t="s">
        <v>5920</v>
      </c>
      <c r="H752" s="47" t="s">
        <v>5921</v>
      </c>
      <c r="I752" s="47" t="s">
        <v>2475</v>
      </c>
      <c r="J752" s="47" t="s">
        <v>5920</v>
      </c>
      <c r="K752" s="47" t="s">
        <v>13669</v>
      </c>
      <c r="L752" s="47">
        <v>9.2935696244239807E-2</v>
      </c>
      <c r="M752" s="47">
        <v>-34.783721530407</v>
      </c>
      <c r="N752" s="47">
        <v>-58.400631709319001</v>
      </c>
      <c r="O752" s="47" t="s">
        <v>15860</v>
      </c>
      <c r="P752" s="47">
        <v>2</v>
      </c>
      <c r="Q752">
        <v>38</v>
      </c>
      <c r="S752" s="23" t="s">
        <v>2347</v>
      </c>
      <c r="T752" t="str">
        <f t="shared" si="103"/>
        <v>02</v>
      </c>
      <c r="V752" t="str">
        <f>+VLOOKUP(B752,MARCO!E:E,1,FALSE)</f>
        <v>Lomas de Zamora</v>
      </c>
      <c r="W752" t="s">
        <v>134</v>
      </c>
      <c r="X752" t="s">
        <v>134</v>
      </c>
      <c r="Y752" t="str">
        <f t="shared" si="104"/>
        <v>R 2 - D 62 - 454 - 4145</v>
      </c>
      <c r="Z752" t="s">
        <v>20</v>
      </c>
      <c r="AA752" t="s">
        <v>2349</v>
      </c>
      <c r="AB752" t="s">
        <v>21</v>
      </c>
      <c r="AD752" t="str">
        <f t="shared" si="105"/>
        <v>Fundacion SueÑos Celestes</v>
      </c>
      <c r="AE752" t="s">
        <v>22</v>
      </c>
      <c r="AF752" t="s">
        <v>23</v>
      </c>
      <c r="AG752" t="s">
        <v>26</v>
      </c>
      <c r="AH752" t="s">
        <v>2348</v>
      </c>
      <c r="AI752" s="13">
        <f t="shared" si="106"/>
        <v>38</v>
      </c>
      <c r="AJ752" s="13">
        <f t="shared" si="107"/>
        <v>2</v>
      </c>
      <c r="AK752" s="21">
        <v>1</v>
      </c>
      <c r="AM752" t="s">
        <v>2154</v>
      </c>
      <c r="AN752" t="str">
        <f t="shared" si="101"/>
        <v>R02</v>
      </c>
      <c r="AO752" s="20" t="str">
        <f t="shared" si="102"/>
        <v>FINES_R02</v>
      </c>
      <c r="AP752" s="25">
        <f t="shared" si="108"/>
        <v>9.2935696244239807E-2</v>
      </c>
      <c r="AQ752" s="24" t="str">
        <f>+IFERROR(VLOOKUP(Y752,#REF!,2,FALSE),"-")</f>
        <v>-</v>
      </c>
      <c r="AR752" s="13" t="s">
        <v>2393</v>
      </c>
      <c r="AS752" t="s">
        <v>2398</v>
      </c>
      <c r="AT752" t="str">
        <f t="shared" si="109"/>
        <v>Vicente Lopez 1098 - 1098 - Lomas De Zamora Lomas De Zamora</v>
      </c>
    </row>
    <row r="753" spans="1:46" ht="15.75" thickBot="1" x14ac:dyDescent="0.3">
      <c r="A753" s="47">
        <v>2</v>
      </c>
      <c r="B753" s="47" t="s">
        <v>5691</v>
      </c>
      <c r="C753" s="47" t="s">
        <v>2369</v>
      </c>
      <c r="D753" s="47" t="s">
        <v>994</v>
      </c>
      <c r="E753" s="47" t="s">
        <v>91</v>
      </c>
      <c r="F753" s="47" t="s">
        <v>5923</v>
      </c>
      <c r="G753" s="47" t="s">
        <v>5924</v>
      </c>
      <c r="H753" s="47" t="s">
        <v>5925</v>
      </c>
      <c r="I753" s="47" t="s">
        <v>2475</v>
      </c>
      <c r="J753" s="47" t="s">
        <v>5763</v>
      </c>
      <c r="K753" s="47" t="s">
        <v>13670</v>
      </c>
      <c r="L753" s="47">
        <v>0.12548412382602689</v>
      </c>
      <c r="M753" s="47">
        <v>-34.741462904374004</v>
      </c>
      <c r="N753" s="47">
        <v>-58.394263860952996</v>
      </c>
      <c r="O753" s="47" t="s">
        <v>15861</v>
      </c>
      <c r="P753" s="47">
        <v>2</v>
      </c>
      <c r="Q753">
        <v>25</v>
      </c>
      <c r="S753" s="23" t="s">
        <v>2347</v>
      </c>
      <c r="T753" t="str">
        <f t="shared" si="103"/>
        <v>02</v>
      </c>
      <c r="V753" t="str">
        <f>+VLOOKUP(B753,MARCO!E:E,1,FALSE)</f>
        <v>Lomas de Zamora</v>
      </c>
      <c r="W753" t="s">
        <v>134</v>
      </c>
      <c r="X753" t="s">
        <v>134</v>
      </c>
      <c r="Y753" t="str">
        <f t="shared" si="104"/>
        <v>R 2 - D 62 - 452 - 4149</v>
      </c>
      <c r="Z753" t="s">
        <v>20</v>
      </c>
      <c r="AA753" t="s">
        <v>2349</v>
      </c>
      <c r="AB753" t="s">
        <v>21</v>
      </c>
      <c r="AD753" t="str">
        <f t="shared" si="105"/>
        <v>Club Banfield</v>
      </c>
      <c r="AE753" t="s">
        <v>22</v>
      </c>
      <c r="AF753" t="s">
        <v>23</v>
      </c>
      <c r="AG753" t="s">
        <v>26</v>
      </c>
      <c r="AH753" t="s">
        <v>2348</v>
      </c>
      <c r="AI753" s="13">
        <f t="shared" si="106"/>
        <v>25</v>
      </c>
      <c r="AJ753" s="13">
        <f t="shared" si="107"/>
        <v>2</v>
      </c>
      <c r="AK753" s="21">
        <v>1</v>
      </c>
      <c r="AM753" t="s">
        <v>2154</v>
      </c>
      <c r="AN753" t="str">
        <f t="shared" si="101"/>
        <v>R02</v>
      </c>
      <c r="AO753" s="20" t="str">
        <f t="shared" si="102"/>
        <v>FINES_R02</v>
      </c>
      <c r="AP753" s="25">
        <f t="shared" si="108"/>
        <v>0.12548412382602689</v>
      </c>
      <c r="AQ753" s="24" t="str">
        <f>+IFERROR(VLOOKUP(Y753,#REF!,2,FALSE),"-")</f>
        <v>-</v>
      </c>
      <c r="AR753" s="13" t="s">
        <v>2393</v>
      </c>
      <c r="AS753" t="s">
        <v>2397</v>
      </c>
      <c r="AT753" t="str">
        <f t="shared" si="109"/>
        <v>Vergara - 1635 e/ - y - - Lomas De Zamora Banfield</v>
      </c>
    </row>
    <row r="754" spans="1:46" ht="15.75" thickBot="1" x14ac:dyDescent="0.3">
      <c r="A754" s="47">
        <v>2</v>
      </c>
      <c r="B754" s="47" t="s">
        <v>5691</v>
      </c>
      <c r="C754" s="47" t="s">
        <v>2420</v>
      </c>
      <c r="D754" s="47" t="s">
        <v>1004</v>
      </c>
      <c r="E754" s="47" t="s">
        <v>1005</v>
      </c>
      <c r="F754" s="47" t="s">
        <v>5927</v>
      </c>
      <c r="G754" s="47" t="s">
        <v>5928</v>
      </c>
      <c r="H754" s="47" t="s">
        <v>5929</v>
      </c>
      <c r="I754" s="47" t="s">
        <v>2475</v>
      </c>
      <c r="J754" s="47" t="s">
        <v>5833</v>
      </c>
      <c r="K754" s="47" t="s">
        <v>13671</v>
      </c>
      <c r="L754" s="47">
        <v>0.90380656719207764</v>
      </c>
      <c r="M754" s="47">
        <v>-34.737046204226999</v>
      </c>
      <c r="N754" s="47">
        <v>-58.460798287339003</v>
      </c>
      <c r="O754" s="47" t="s">
        <v>15862</v>
      </c>
      <c r="P754" s="47">
        <v>1</v>
      </c>
      <c r="Q754">
        <v>13</v>
      </c>
      <c r="S754" s="23" t="s">
        <v>2347</v>
      </c>
      <c r="T754" t="str">
        <f t="shared" si="103"/>
        <v>02</v>
      </c>
      <c r="V754" t="str">
        <f>+VLOOKUP(B754,MARCO!E:E,1,FALSE)</f>
        <v>Lomas de Zamora</v>
      </c>
      <c r="W754" t="s">
        <v>134</v>
      </c>
      <c r="X754" t="s">
        <v>134</v>
      </c>
      <c r="Y754" t="str">
        <f t="shared" si="104"/>
        <v>R 2 - D 62 - 461 - 4150</v>
      </c>
      <c r="Z754" t="s">
        <v>20</v>
      </c>
      <c r="AA754" t="s">
        <v>2349</v>
      </c>
      <c r="AB754" t="s">
        <v>21</v>
      </c>
      <c r="AD754" t="str">
        <f t="shared" si="105"/>
        <v>Merendero Sonrisas Felices</v>
      </c>
      <c r="AE754" t="s">
        <v>22</v>
      </c>
      <c r="AF754" t="s">
        <v>23</v>
      </c>
      <c r="AG754" t="s">
        <v>26</v>
      </c>
      <c r="AH754" t="s">
        <v>2348</v>
      </c>
      <c r="AI754" s="13">
        <f t="shared" si="106"/>
        <v>13</v>
      </c>
      <c r="AJ754" s="13">
        <f t="shared" si="107"/>
        <v>1</v>
      </c>
      <c r="AK754" s="21">
        <v>1</v>
      </c>
      <c r="AM754" t="s">
        <v>2154</v>
      </c>
      <c r="AN754" t="str">
        <f t="shared" si="101"/>
        <v>R02</v>
      </c>
      <c r="AO754" s="20" t="str">
        <f t="shared" si="102"/>
        <v>FINES_R02</v>
      </c>
      <c r="AP754" s="25">
        <f t="shared" si="108"/>
        <v>0.90380656719207764</v>
      </c>
      <c r="AQ754" s="24" t="str">
        <f>+IFERROR(VLOOKUP(Y754,#REF!,2,FALSE),"-")</f>
        <v>-</v>
      </c>
      <c r="AR754" s="13" t="s">
        <v>2393</v>
      </c>
      <c r="AS754" t="s">
        <v>2397</v>
      </c>
      <c r="AT754" t="str">
        <f t="shared" si="109"/>
        <v>Homero - 3044 - Lomas De Zamora Lomas De Zamora</v>
      </c>
    </row>
    <row r="755" spans="1:46" ht="15.75" thickBot="1" x14ac:dyDescent="0.3">
      <c r="A755" s="47">
        <v>2</v>
      </c>
      <c r="B755" s="47" t="s">
        <v>5691</v>
      </c>
      <c r="C755" s="47" t="s">
        <v>2369</v>
      </c>
      <c r="D755" s="47" t="s">
        <v>994</v>
      </c>
      <c r="E755" s="47" t="s">
        <v>91</v>
      </c>
      <c r="F755" s="47" t="s">
        <v>5939</v>
      </c>
      <c r="G755" s="47" t="s">
        <v>5916</v>
      </c>
      <c r="H755" s="47" t="s">
        <v>5917</v>
      </c>
      <c r="I755" s="47" t="s">
        <v>2475</v>
      </c>
      <c r="J755" s="47" t="s">
        <v>5763</v>
      </c>
      <c r="K755" s="47" t="s">
        <v>15863</v>
      </c>
      <c r="L755" s="47">
        <v>0.56282889842987061</v>
      </c>
      <c r="M755" s="47">
        <v>-34.752728689100003</v>
      </c>
      <c r="N755" s="47">
        <v>-58.342773344404002</v>
      </c>
      <c r="O755" s="47" t="s">
        <v>15864</v>
      </c>
      <c r="P755" s="47">
        <v>2</v>
      </c>
      <c r="Q755">
        <v>38</v>
      </c>
      <c r="S755" s="23" t="s">
        <v>2347</v>
      </c>
      <c r="T755" t="str">
        <f t="shared" si="103"/>
        <v>02</v>
      </c>
      <c r="V755" t="str">
        <f>+VLOOKUP(B755,MARCO!E:E,1,FALSE)</f>
        <v>Lomas de Zamora</v>
      </c>
      <c r="W755" t="s">
        <v>134</v>
      </c>
      <c r="X755" t="s">
        <v>134</v>
      </c>
      <c r="Y755" t="str">
        <f t="shared" si="104"/>
        <v>R 2 - D 62 - 452 - 4140</v>
      </c>
      <c r="Z755" t="s">
        <v>20</v>
      </c>
      <c r="AA755" t="s">
        <v>2349</v>
      </c>
      <c r="AB755" t="s">
        <v>21</v>
      </c>
      <c r="AD755" t="str">
        <f t="shared" si="105"/>
        <v>Csd Sampdoria</v>
      </c>
      <c r="AE755" t="s">
        <v>22</v>
      </c>
      <c r="AF755" t="s">
        <v>23</v>
      </c>
      <c r="AG755" t="s">
        <v>26</v>
      </c>
      <c r="AH755" t="s">
        <v>2348</v>
      </c>
      <c r="AI755" s="13">
        <f t="shared" si="106"/>
        <v>38</v>
      </c>
      <c r="AJ755" s="13">
        <f t="shared" si="107"/>
        <v>2</v>
      </c>
      <c r="AK755" s="21">
        <v>1</v>
      </c>
      <c r="AM755" t="s">
        <v>2154</v>
      </c>
      <c r="AN755" t="str">
        <f t="shared" si="101"/>
        <v>R02</v>
      </c>
      <c r="AO755" s="20" t="str">
        <f t="shared" si="102"/>
        <v>FINES_R02</v>
      </c>
      <c r="AP755" s="25">
        <f t="shared" si="108"/>
        <v>0.56282889842987061</v>
      </c>
      <c r="AQ755" s="24" t="str">
        <f>+IFERROR(VLOOKUP(Y755,#REF!,2,FALSE),"-")</f>
        <v>-</v>
      </c>
      <c r="AR755" s="13" t="s">
        <v>2393</v>
      </c>
      <c r="AS755" t="s">
        <v>2397</v>
      </c>
      <c r="AT755" t="str">
        <f t="shared" si="109"/>
        <v>Caaguazu - 1253 - Lomas De Zamora San Jose Oeste</v>
      </c>
    </row>
    <row r="756" spans="1:46" ht="15.75" thickBot="1" x14ac:dyDescent="0.3">
      <c r="A756" s="47">
        <v>2</v>
      </c>
      <c r="B756" s="47" t="s">
        <v>5691</v>
      </c>
      <c r="C756" s="47" t="s">
        <v>2385</v>
      </c>
      <c r="D756" s="47" t="s">
        <v>998</v>
      </c>
      <c r="E756" s="47" t="s">
        <v>999</v>
      </c>
      <c r="F756" s="47" t="s">
        <v>5942</v>
      </c>
      <c r="G756" s="47" t="s">
        <v>5943</v>
      </c>
      <c r="H756" s="47" t="s">
        <v>5944</v>
      </c>
      <c r="I756" s="47" t="s">
        <v>2475</v>
      </c>
      <c r="J756" s="47" t="s">
        <v>5946</v>
      </c>
      <c r="K756" s="47" t="s">
        <v>13672</v>
      </c>
      <c r="L756" s="47">
        <v>0.96185773611068726</v>
      </c>
      <c r="M756" s="47">
        <v>-34.693410585026001</v>
      </c>
      <c r="N756" s="47">
        <v>-58.450055484869999</v>
      </c>
      <c r="O756" s="47" t="s">
        <v>15865</v>
      </c>
      <c r="P756" s="47">
        <v>1</v>
      </c>
      <c r="Q756">
        <v>23</v>
      </c>
      <c r="S756" s="23" t="s">
        <v>2347</v>
      </c>
      <c r="T756" t="str">
        <f t="shared" si="103"/>
        <v>02</v>
      </c>
      <c r="V756" t="str">
        <f>+VLOOKUP(B756,MARCO!E:E,1,FALSE)</f>
        <v>Lomas de Zamora</v>
      </c>
      <c r="W756" t="s">
        <v>134</v>
      </c>
      <c r="X756" t="s">
        <v>134</v>
      </c>
      <c r="Y756" t="str">
        <f t="shared" si="104"/>
        <v>R 2 - D 62 - 455 - 1354</v>
      </c>
      <c r="Z756" t="s">
        <v>20</v>
      </c>
      <c r="AA756" t="s">
        <v>2349</v>
      </c>
      <c r="AB756" t="s">
        <v>21</v>
      </c>
      <c r="AD756" t="str">
        <f t="shared" si="105"/>
        <v>Uniendo Fuerzas</v>
      </c>
      <c r="AE756" t="s">
        <v>22</v>
      </c>
      <c r="AF756" t="s">
        <v>23</v>
      </c>
      <c r="AG756" t="s">
        <v>26</v>
      </c>
      <c r="AH756" t="s">
        <v>2348</v>
      </c>
      <c r="AI756" s="13">
        <f t="shared" si="106"/>
        <v>23</v>
      </c>
      <c r="AJ756" s="13">
        <f t="shared" si="107"/>
        <v>1</v>
      </c>
      <c r="AK756" s="21">
        <v>1</v>
      </c>
      <c r="AM756" t="s">
        <v>2154</v>
      </c>
      <c r="AN756" t="str">
        <f t="shared" si="101"/>
        <v>R02</v>
      </c>
      <c r="AO756" s="20" t="str">
        <f t="shared" si="102"/>
        <v>FINES_R02</v>
      </c>
      <c r="AP756" s="25">
        <f t="shared" si="108"/>
        <v>0.96185773611068726</v>
      </c>
      <c r="AQ756" s="24" t="str">
        <f>+IFERROR(VLOOKUP(Y756,#REF!,2,FALSE),"-")</f>
        <v>-</v>
      </c>
      <c r="AR756" s="13" t="s">
        <v>2393</v>
      </c>
      <c r="AS756" t="s">
        <v>2398</v>
      </c>
      <c r="AT756" t="str">
        <f t="shared" si="109"/>
        <v>Larrazabal - RIBERA e/ Larrazabal y Ribera - Lomas De Zamora Fiorito</v>
      </c>
    </row>
    <row r="757" spans="1:46" ht="15.75" thickBot="1" x14ac:dyDescent="0.3">
      <c r="A757" s="47">
        <v>2</v>
      </c>
      <c r="B757" s="47" t="s">
        <v>5691</v>
      </c>
      <c r="C757" s="47" t="s">
        <v>2385</v>
      </c>
      <c r="D757" s="47" t="s">
        <v>998</v>
      </c>
      <c r="E757" s="47" t="s">
        <v>999</v>
      </c>
      <c r="F757" s="47" t="s">
        <v>5950</v>
      </c>
      <c r="G757" s="47" t="s">
        <v>5951</v>
      </c>
      <c r="H757" s="47" t="s">
        <v>5952</v>
      </c>
      <c r="I757" s="47" t="s">
        <v>2475</v>
      </c>
      <c r="J757" s="47" t="s">
        <v>5730</v>
      </c>
      <c r="K757" s="47" t="s">
        <v>13673</v>
      </c>
      <c r="L757" s="47">
        <v>0.97969931364059448</v>
      </c>
      <c r="M757" s="47">
        <v>-34.718423148020001</v>
      </c>
      <c r="N757" s="47">
        <v>-58.448416026517997</v>
      </c>
      <c r="O757" s="47" t="s">
        <v>15866</v>
      </c>
      <c r="P757" s="47">
        <v>1</v>
      </c>
      <c r="Q757">
        <v>15</v>
      </c>
      <c r="S757" s="23" t="s">
        <v>2347</v>
      </c>
      <c r="T757" t="str">
        <f t="shared" si="103"/>
        <v>02</v>
      </c>
      <c r="V757" t="str">
        <f>+VLOOKUP(B757,MARCO!E:E,1,FALSE)</f>
        <v>Lomas de Zamora</v>
      </c>
      <c r="W757" t="s">
        <v>134</v>
      </c>
      <c r="X757" t="s">
        <v>134</v>
      </c>
      <c r="Y757" t="str">
        <f t="shared" si="104"/>
        <v>R 2 - D 62 - 455 - 2274</v>
      </c>
      <c r="Z757" t="s">
        <v>20</v>
      </c>
      <c r="AA757" t="s">
        <v>2349</v>
      </c>
      <c r="AB757" t="s">
        <v>21</v>
      </c>
      <c r="AD757" t="str">
        <f t="shared" si="105"/>
        <v>Sociedad De Fomento Darwin</v>
      </c>
      <c r="AE757" t="s">
        <v>22</v>
      </c>
      <c r="AF757" t="s">
        <v>23</v>
      </c>
      <c r="AG757" t="s">
        <v>26</v>
      </c>
      <c r="AH757" t="s">
        <v>2348</v>
      </c>
      <c r="AI757" s="13">
        <f t="shared" si="106"/>
        <v>15</v>
      </c>
      <c r="AJ757" s="13">
        <f t="shared" si="107"/>
        <v>1</v>
      </c>
      <c r="AK757" s="21">
        <v>1</v>
      </c>
      <c r="AM757" t="s">
        <v>2154</v>
      </c>
      <c r="AN757" t="str">
        <f t="shared" si="101"/>
        <v>R02</v>
      </c>
      <c r="AO757" s="20" t="str">
        <f t="shared" si="102"/>
        <v>FINES_R02</v>
      </c>
      <c r="AP757" s="25">
        <f t="shared" si="108"/>
        <v>0.97969931364059448</v>
      </c>
      <c r="AQ757" s="24" t="str">
        <f>+IFERROR(VLOOKUP(Y757,#REF!,2,FALSE),"-")</f>
        <v>-</v>
      </c>
      <c r="AR757" s="13" t="s">
        <v>2393</v>
      </c>
      <c r="AS757" t="s">
        <v>2397</v>
      </c>
      <c r="AT757" t="str">
        <f t="shared" si="109"/>
        <v>Darwin - 1735 e/ Canada y Bermejo - Lomas De Zamora Fiorito</v>
      </c>
    </row>
    <row r="758" spans="1:46" ht="15.75" thickBot="1" x14ac:dyDescent="0.3">
      <c r="A758" s="47">
        <v>2</v>
      </c>
      <c r="B758" s="47" t="s">
        <v>5691</v>
      </c>
      <c r="C758" s="47" t="s">
        <v>2376</v>
      </c>
      <c r="D758" s="47" t="s">
        <v>996</v>
      </c>
      <c r="E758" s="47" t="s">
        <v>997</v>
      </c>
      <c r="F758" s="47" t="s">
        <v>5954</v>
      </c>
      <c r="G758" s="47" t="s">
        <v>5955</v>
      </c>
      <c r="H758" s="47" t="s">
        <v>5956</v>
      </c>
      <c r="I758" s="47" t="s">
        <v>2475</v>
      </c>
      <c r="J758" s="47" t="s">
        <v>5958</v>
      </c>
      <c r="K758" s="47" t="s">
        <v>13674</v>
      </c>
      <c r="L758" s="47">
        <v>0.52332472801208496</v>
      </c>
      <c r="M758" s="47">
        <v>-34.7613865</v>
      </c>
      <c r="N758" s="47">
        <v>-58.446627100000001</v>
      </c>
      <c r="O758" s="47" t="s">
        <v>15867</v>
      </c>
      <c r="P758" s="47">
        <v>2</v>
      </c>
      <c r="Q758">
        <v>42</v>
      </c>
      <c r="S758" s="23" t="s">
        <v>2347</v>
      </c>
      <c r="T758" t="str">
        <f t="shared" si="103"/>
        <v>02</v>
      </c>
      <c r="V758" t="str">
        <f>+VLOOKUP(B758,MARCO!E:E,1,FALSE)</f>
        <v>Lomas de Zamora</v>
      </c>
      <c r="W758" t="s">
        <v>134</v>
      </c>
      <c r="X758" t="s">
        <v>134</v>
      </c>
      <c r="Y758" t="str">
        <f t="shared" si="104"/>
        <v>R 2 - D 62 - 454 - 1760</v>
      </c>
      <c r="Z758" t="s">
        <v>20</v>
      </c>
      <c r="AA758" t="s">
        <v>2349</v>
      </c>
      <c r="AB758" t="s">
        <v>21</v>
      </c>
      <c r="AD758" t="str">
        <f t="shared" si="105"/>
        <v>Villa Independencia</v>
      </c>
      <c r="AE758" t="s">
        <v>22</v>
      </c>
      <c r="AF758" t="s">
        <v>23</v>
      </c>
      <c r="AG758" t="s">
        <v>26</v>
      </c>
      <c r="AH758" t="s">
        <v>2348</v>
      </c>
      <c r="AI758" s="13">
        <f t="shared" si="106"/>
        <v>42</v>
      </c>
      <c r="AJ758" s="13">
        <f t="shared" si="107"/>
        <v>2</v>
      </c>
      <c r="AK758" s="21">
        <v>1</v>
      </c>
      <c r="AM758" t="s">
        <v>2154</v>
      </c>
      <c r="AN758" t="str">
        <f t="shared" si="101"/>
        <v>R02</v>
      </c>
      <c r="AO758" s="20" t="str">
        <f t="shared" si="102"/>
        <v>FINES_R02</v>
      </c>
      <c r="AP758" s="25">
        <f t="shared" si="108"/>
        <v>0.52332472801208496</v>
      </c>
      <c r="AQ758" s="24" t="str">
        <f>+IFERROR(VLOOKUP(Y758,#REF!,2,FALSE),"-")</f>
        <v>-</v>
      </c>
      <c r="AR758" s="13" t="s">
        <v>2393</v>
      </c>
      <c r="AS758" t="s">
        <v>2397</v>
      </c>
      <c r="AT758" t="str">
        <f t="shared" si="109"/>
        <v>Bustos - 777 e/ Provincias Unidas y Potosi - Lomas De Zamora Lomas De Zamora</v>
      </c>
    </row>
    <row r="759" spans="1:46" ht="15.75" thickBot="1" x14ac:dyDescent="0.3">
      <c r="A759" s="47">
        <v>2</v>
      </c>
      <c r="B759" s="47" t="s">
        <v>5691</v>
      </c>
      <c r="C759" s="47" t="s">
        <v>2369</v>
      </c>
      <c r="D759" s="47" t="s">
        <v>994</v>
      </c>
      <c r="E759" s="47" t="s">
        <v>91</v>
      </c>
      <c r="F759" s="47" t="s">
        <v>5959</v>
      </c>
      <c r="G759" s="47" t="s">
        <v>5786</v>
      </c>
      <c r="H759" s="47" t="s">
        <v>5787</v>
      </c>
      <c r="I759" s="47" t="s">
        <v>2475</v>
      </c>
      <c r="J759" s="47" t="s">
        <v>5768</v>
      </c>
      <c r="K759" s="47" t="s">
        <v>15868</v>
      </c>
      <c r="L759" s="47">
        <v>0.3823685348033905</v>
      </c>
      <c r="M759" s="47">
        <v>-34.781728016576999</v>
      </c>
      <c r="N759" s="47">
        <v>-58.382464991128998</v>
      </c>
      <c r="O759" s="47" t="s">
        <v>15869</v>
      </c>
      <c r="P759" s="47">
        <v>1</v>
      </c>
      <c r="Q759">
        <v>12</v>
      </c>
      <c r="S759" s="23" t="s">
        <v>2347</v>
      </c>
      <c r="T759" t="str">
        <f t="shared" si="103"/>
        <v>02</v>
      </c>
      <c r="V759" t="str">
        <f>+VLOOKUP(B759,MARCO!E:E,1,FALSE)</f>
        <v>Lomas de Zamora</v>
      </c>
      <c r="W759" t="s">
        <v>134</v>
      </c>
      <c r="X759" t="s">
        <v>134</v>
      </c>
      <c r="Y759" t="str">
        <f t="shared" si="104"/>
        <v>R 2 - D 62 - 452 - 3319</v>
      </c>
      <c r="Z759" t="s">
        <v>20</v>
      </c>
      <c r="AA759" t="s">
        <v>2349</v>
      </c>
      <c r="AB759" t="s">
        <v>21</v>
      </c>
      <c r="AD759" t="str">
        <f t="shared" si="105"/>
        <v>Ente Mayo Soles</v>
      </c>
      <c r="AE759" t="s">
        <v>22</v>
      </c>
      <c r="AF759" t="s">
        <v>23</v>
      </c>
      <c r="AG759" t="s">
        <v>26</v>
      </c>
      <c r="AH759" t="s">
        <v>2348</v>
      </c>
      <c r="AI759" s="13">
        <f t="shared" si="106"/>
        <v>12</v>
      </c>
      <c r="AJ759" s="13">
        <f t="shared" si="107"/>
        <v>1</v>
      </c>
      <c r="AK759" s="21">
        <v>1</v>
      </c>
      <c r="AM759" t="s">
        <v>2154</v>
      </c>
      <c r="AN759" t="str">
        <f t="shared" si="101"/>
        <v>R02</v>
      </c>
      <c r="AO759" s="20" t="str">
        <f t="shared" si="102"/>
        <v>FINES_R02</v>
      </c>
      <c r="AP759" s="25">
        <f t="shared" si="108"/>
        <v>0.3823685348033905</v>
      </c>
      <c r="AQ759" s="24" t="str">
        <f>+IFERROR(VLOOKUP(Y759,#REF!,2,FALSE),"-")</f>
        <v>-</v>
      </c>
      <c r="AR759" s="13" t="s">
        <v>2393</v>
      </c>
      <c r="AS759" t="s">
        <v>2398</v>
      </c>
      <c r="AT759" t="str">
        <f t="shared" si="109"/>
        <v>Av. Eva Perón - 700 e/ Colón y Emilio Castro - Lomas De Zamora Temperley Este</v>
      </c>
    </row>
    <row r="760" spans="1:46" ht="15.75" thickBot="1" x14ac:dyDescent="0.3">
      <c r="A760" s="47">
        <v>2</v>
      </c>
      <c r="B760" s="47" t="s">
        <v>5691</v>
      </c>
      <c r="C760" s="47" t="s">
        <v>2369</v>
      </c>
      <c r="D760" s="47" t="s">
        <v>994</v>
      </c>
      <c r="E760" s="47" t="s">
        <v>91</v>
      </c>
      <c r="F760" s="47" t="s">
        <v>5961</v>
      </c>
      <c r="G760" s="47" t="s">
        <v>5897</v>
      </c>
      <c r="H760" s="47" t="s">
        <v>5898</v>
      </c>
      <c r="I760" s="47" t="s">
        <v>2475</v>
      </c>
      <c r="J760" s="47" t="s">
        <v>5763</v>
      </c>
      <c r="K760" s="47" t="s">
        <v>15870</v>
      </c>
      <c r="L760" s="47">
        <v>0.40971490740776062</v>
      </c>
      <c r="M760" s="47">
        <v>-34.756296116291999</v>
      </c>
      <c r="N760" s="47">
        <v>-58.351292539078997</v>
      </c>
      <c r="O760" s="47" t="s">
        <v>15871</v>
      </c>
      <c r="P760" s="47">
        <v>1</v>
      </c>
      <c r="Q760">
        <v>18</v>
      </c>
      <c r="S760" s="23" t="s">
        <v>2347</v>
      </c>
      <c r="T760" t="str">
        <f t="shared" si="103"/>
        <v>02</v>
      </c>
      <c r="V760" t="str">
        <f>+VLOOKUP(B760,MARCO!E:E,1,FALSE)</f>
        <v>Lomas de Zamora</v>
      </c>
      <c r="W760" t="s">
        <v>134</v>
      </c>
      <c r="X760" t="s">
        <v>134</v>
      </c>
      <c r="Y760" t="str">
        <f t="shared" si="104"/>
        <v>R 2 - D 62 - 452 - 4071</v>
      </c>
      <c r="Z760" t="s">
        <v>20</v>
      </c>
      <c r="AA760" t="s">
        <v>2349</v>
      </c>
      <c r="AB760" t="s">
        <v>21</v>
      </c>
      <c r="AD760" t="str">
        <f t="shared" si="105"/>
        <v>Cepidra</v>
      </c>
      <c r="AE760" t="s">
        <v>22</v>
      </c>
      <c r="AF760" t="s">
        <v>23</v>
      </c>
      <c r="AG760" t="s">
        <v>26</v>
      </c>
      <c r="AH760" t="s">
        <v>2348</v>
      </c>
      <c r="AI760" s="13">
        <f t="shared" si="106"/>
        <v>18</v>
      </c>
      <c r="AJ760" s="13">
        <f t="shared" si="107"/>
        <v>1</v>
      </c>
      <c r="AK760" s="21">
        <v>1</v>
      </c>
      <c r="AM760" t="s">
        <v>2154</v>
      </c>
      <c r="AN760" t="str">
        <f t="shared" si="101"/>
        <v>R02</v>
      </c>
      <c r="AO760" s="20" t="str">
        <f t="shared" si="102"/>
        <v>FINES_R02</v>
      </c>
      <c r="AP760" s="25">
        <f t="shared" si="108"/>
        <v>0.40971490740776062</v>
      </c>
      <c r="AQ760" s="24" t="str">
        <f>+IFERROR(VLOOKUP(Y760,#REF!,2,FALSE),"-")</f>
        <v>-</v>
      </c>
      <c r="AR760" s="13" t="s">
        <v>2393</v>
      </c>
      <c r="AS760" t="s">
        <v>2398</v>
      </c>
      <c r="AT760" t="str">
        <f t="shared" si="109"/>
        <v>Av. Eva Perón - 3860 e/ Venezuela y Costa Rica - Lomas De Zamora San Jose Este</v>
      </c>
    </row>
    <row r="761" spans="1:46" ht="15.75" thickBot="1" x14ac:dyDescent="0.3">
      <c r="A761" s="47">
        <v>2</v>
      </c>
      <c r="B761" s="47" t="s">
        <v>5691</v>
      </c>
      <c r="C761" s="47" t="s">
        <v>2497</v>
      </c>
      <c r="D761" s="47" t="s">
        <v>1006</v>
      </c>
      <c r="E761" s="47" t="s">
        <v>1007</v>
      </c>
      <c r="F761" s="47" t="s">
        <v>5963</v>
      </c>
      <c r="G761" s="47" t="s">
        <v>5964</v>
      </c>
      <c r="H761" s="47" t="s">
        <v>5965</v>
      </c>
      <c r="I761" s="47" t="s">
        <v>2475</v>
      </c>
      <c r="J761" s="47" t="s">
        <v>5967</v>
      </c>
      <c r="K761" s="47" t="s">
        <v>13675</v>
      </c>
      <c r="L761" s="47">
        <v>0.73387265205383301</v>
      </c>
      <c r="M761" s="47">
        <v>-34.714244014915998</v>
      </c>
      <c r="N761" s="47">
        <v>-58.456790092614</v>
      </c>
      <c r="O761" s="47" t="s">
        <v>15872</v>
      </c>
      <c r="P761" s="47">
        <v>1</v>
      </c>
      <c r="Q761">
        <v>15</v>
      </c>
      <c r="S761" s="23" t="s">
        <v>2347</v>
      </c>
      <c r="T761" t="str">
        <f t="shared" si="103"/>
        <v>02</v>
      </c>
      <c r="V761" t="str">
        <f>+VLOOKUP(B761,MARCO!E:E,1,FALSE)</f>
        <v>Lomas de Zamora</v>
      </c>
      <c r="W761" t="s">
        <v>134</v>
      </c>
      <c r="X761" t="s">
        <v>134</v>
      </c>
      <c r="Y761" t="str">
        <f t="shared" si="104"/>
        <v>R 2 - D 62 - 462 - 1403</v>
      </c>
      <c r="Z761" t="s">
        <v>20</v>
      </c>
      <c r="AA761" t="s">
        <v>2349</v>
      </c>
      <c r="AB761" t="s">
        <v>21</v>
      </c>
      <c r="AD761" t="str">
        <f t="shared" si="105"/>
        <v>Delegacion Municipal Ingeniero Budge</v>
      </c>
      <c r="AE761" t="s">
        <v>22</v>
      </c>
      <c r="AF761" t="s">
        <v>23</v>
      </c>
      <c r="AG761" t="s">
        <v>26</v>
      </c>
      <c r="AH761" t="s">
        <v>2348</v>
      </c>
      <c r="AI761" s="13">
        <f t="shared" si="106"/>
        <v>15</v>
      </c>
      <c r="AJ761" s="13">
        <f t="shared" si="107"/>
        <v>1</v>
      </c>
      <c r="AK761" s="21">
        <v>1</v>
      </c>
      <c r="AM761" t="s">
        <v>2154</v>
      </c>
      <c r="AN761" t="str">
        <f t="shared" si="101"/>
        <v>R02</v>
      </c>
      <c r="AO761" s="20" t="str">
        <f t="shared" si="102"/>
        <v>FINES_R02</v>
      </c>
      <c r="AP761" s="25">
        <f t="shared" si="108"/>
        <v>0.73387265205383301</v>
      </c>
      <c r="AQ761" s="24" t="str">
        <f>+IFERROR(VLOOKUP(Y761,#REF!,2,FALSE),"-")</f>
        <v>-</v>
      </c>
      <c r="AR761" s="13" t="s">
        <v>2393</v>
      </c>
      <c r="AS761" t="s">
        <v>2398</v>
      </c>
      <c r="AT761" t="str">
        <f t="shared" si="109"/>
        <v>Campana Y Guamini - SIN NUMERO e/ Campana y Guamini - Lomas De Zamora Ingeniero Budge</v>
      </c>
    </row>
    <row r="762" spans="1:46" ht="15.75" thickBot="1" x14ac:dyDescent="0.3">
      <c r="A762" s="47">
        <v>2</v>
      </c>
      <c r="B762" s="47" t="s">
        <v>5691</v>
      </c>
      <c r="C762" s="47" t="s">
        <v>2420</v>
      </c>
      <c r="D762" s="47" t="s">
        <v>1004</v>
      </c>
      <c r="E762" s="47" t="s">
        <v>1005</v>
      </c>
      <c r="F762" s="47" t="s">
        <v>5972</v>
      </c>
      <c r="G762" s="47" t="s">
        <v>5973</v>
      </c>
      <c r="H762" s="47" t="s">
        <v>5974</v>
      </c>
      <c r="I762" s="47" t="s">
        <v>2475</v>
      </c>
      <c r="J762" s="47" t="s">
        <v>5833</v>
      </c>
      <c r="K762" s="47" t="s">
        <v>13676</v>
      </c>
      <c r="L762" s="47">
        <v>0.98812323808670044</v>
      </c>
      <c r="M762" s="47">
        <v>-34.740576500586002</v>
      </c>
      <c r="N762" s="47">
        <v>-58.475139237348003</v>
      </c>
      <c r="O762" s="47" t="s">
        <v>15873</v>
      </c>
      <c r="P762" s="47">
        <v>1</v>
      </c>
      <c r="Q762">
        <v>15</v>
      </c>
      <c r="S762" s="23" t="s">
        <v>2347</v>
      </c>
      <c r="T762" t="str">
        <f t="shared" si="103"/>
        <v>02</v>
      </c>
      <c r="V762" t="str">
        <f>+VLOOKUP(B762,MARCO!E:E,1,FALSE)</f>
        <v>Lomas de Zamora</v>
      </c>
      <c r="W762" t="s">
        <v>134</v>
      </c>
      <c r="X762" t="s">
        <v>134</v>
      </c>
      <c r="Y762" t="str">
        <f t="shared" si="104"/>
        <v>R 2 - D 62 - 461 - 4571</v>
      </c>
      <c r="Z762" t="s">
        <v>20</v>
      </c>
      <c r="AA762" t="s">
        <v>2349</v>
      </c>
      <c r="AB762" t="s">
        <v>21</v>
      </c>
      <c r="AD762" t="str">
        <f t="shared" si="105"/>
        <v>Abriendo Caminos</v>
      </c>
      <c r="AE762" t="s">
        <v>22</v>
      </c>
      <c r="AF762" t="s">
        <v>23</v>
      </c>
      <c r="AG762" t="s">
        <v>26</v>
      </c>
      <c r="AH762" t="s">
        <v>2348</v>
      </c>
      <c r="AI762" s="13">
        <f t="shared" si="106"/>
        <v>15</v>
      </c>
      <c r="AJ762" s="13">
        <f t="shared" si="107"/>
        <v>1</v>
      </c>
      <c r="AK762" s="21">
        <v>1</v>
      </c>
      <c r="AM762" t="s">
        <v>2154</v>
      </c>
      <c r="AN762" t="str">
        <f t="shared" si="101"/>
        <v>R02</v>
      </c>
      <c r="AO762" s="20" t="str">
        <f t="shared" si="102"/>
        <v>FINES_R02</v>
      </c>
      <c r="AP762" s="25">
        <f t="shared" si="108"/>
        <v>0.98812323808670044</v>
      </c>
      <c r="AQ762" s="24" t="str">
        <f>+IFERROR(VLOOKUP(Y762,#REF!,2,FALSE),"-")</f>
        <v>-</v>
      </c>
      <c r="AR762" s="13" t="s">
        <v>2393</v>
      </c>
      <c r="AS762" t="s">
        <v>2398</v>
      </c>
      <c r="AT762" t="str">
        <f t="shared" si="109"/>
        <v>Macacha Guemes - 3380 - Lomas De Zamora Lomas De Zamora</v>
      </c>
    </row>
    <row r="763" spans="1:46" ht="15.75" thickBot="1" x14ac:dyDescent="0.3">
      <c r="A763" s="47">
        <v>2</v>
      </c>
      <c r="B763" s="47" t="s">
        <v>5691</v>
      </c>
      <c r="C763" s="47" t="s">
        <v>2420</v>
      </c>
      <c r="D763" s="47" t="s">
        <v>1004</v>
      </c>
      <c r="E763" s="47" t="s">
        <v>1005</v>
      </c>
      <c r="F763" s="47" t="s">
        <v>5976</v>
      </c>
      <c r="G763" s="47" t="s">
        <v>5977</v>
      </c>
      <c r="H763" s="47" t="s">
        <v>5978</v>
      </c>
      <c r="I763" s="47" t="s">
        <v>2475</v>
      </c>
      <c r="J763" s="47" t="s">
        <v>2278</v>
      </c>
      <c r="K763" s="47" t="s">
        <v>13677</v>
      </c>
      <c r="L763" s="47">
        <v>0.46144270896911621</v>
      </c>
      <c r="M763" s="47">
        <v>-34.765303848652998</v>
      </c>
      <c r="N763" s="47">
        <v>-58.445301012013999</v>
      </c>
      <c r="O763" s="47" t="s">
        <v>15874</v>
      </c>
      <c r="P763" s="47">
        <v>2</v>
      </c>
      <c r="Q763">
        <v>48</v>
      </c>
      <c r="S763" s="23" t="s">
        <v>2347</v>
      </c>
      <c r="T763" t="str">
        <f t="shared" si="103"/>
        <v>02</v>
      </c>
      <c r="V763" t="str">
        <f>+VLOOKUP(B763,MARCO!E:E,1,FALSE)</f>
        <v>Lomas de Zamora</v>
      </c>
      <c r="W763" t="s">
        <v>134</v>
      </c>
      <c r="X763" t="s">
        <v>134</v>
      </c>
      <c r="Y763" t="str">
        <f t="shared" si="104"/>
        <v>R 2 - D 62 - 461 - 4005</v>
      </c>
      <c r="Z763" t="s">
        <v>20</v>
      </c>
      <c r="AA763" t="s">
        <v>2349</v>
      </c>
      <c r="AB763" t="s">
        <v>21</v>
      </c>
      <c r="AD763" t="str">
        <f t="shared" si="105"/>
        <v>La Escuelita</v>
      </c>
      <c r="AE763" t="s">
        <v>22</v>
      </c>
      <c r="AF763" t="s">
        <v>23</v>
      </c>
      <c r="AG763" t="s">
        <v>26</v>
      </c>
      <c r="AH763" t="s">
        <v>2348</v>
      </c>
      <c r="AI763" s="13">
        <f t="shared" si="106"/>
        <v>48</v>
      </c>
      <c r="AJ763" s="13">
        <f t="shared" si="107"/>
        <v>2</v>
      </c>
      <c r="AK763" s="21">
        <v>1</v>
      </c>
      <c r="AM763" t="s">
        <v>2154</v>
      </c>
      <c r="AN763" t="str">
        <f t="shared" si="101"/>
        <v>R02</v>
      </c>
      <c r="AO763" s="20" t="str">
        <f t="shared" si="102"/>
        <v>FINES_R02</v>
      </c>
      <c r="AP763" s="25">
        <f t="shared" si="108"/>
        <v>0.46144270896911621</v>
      </c>
      <c r="AQ763" s="24" t="str">
        <f>+IFERROR(VLOOKUP(Y763,#REF!,2,FALSE),"-")</f>
        <v>-</v>
      </c>
      <c r="AR763" s="13" t="s">
        <v>2393</v>
      </c>
      <c r="AS763" t="s">
        <v>2397</v>
      </c>
      <c r="AT763" t="str">
        <f t="shared" si="109"/>
        <v>Barraguirre - 485 - Lomas De Zamora Lomas De Zamora</v>
      </c>
    </row>
    <row r="764" spans="1:46" ht="15.75" thickBot="1" x14ac:dyDescent="0.3">
      <c r="A764" s="47">
        <v>2</v>
      </c>
      <c r="B764" s="47" t="s">
        <v>5691</v>
      </c>
      <c r="C764" s="47" t="s">
        <v>2376</v>
      </c>
      <c r="D764" s="47" t="s">
        <v>996</v>
      </c>
      <c r="E764" s="47" t="s">
        <v>997</v>
      </c>
      <c r="F764" s="47" t="s">
        <v>5980</v>
      </c>
      <c r="G764" s="47" t="s">
        <v>5981</v>
      </c>
      <c r="H764" s="47" t="s">
        <v>5982</v>
      </c>
      <c r="I764" s="47" t="s">
        <v>2475</v>
      </c>
      <c r="J764" s="47"/>
      <c r="K764" s="47" t="s">
        <v>13678</v>
      </c>
      <c r="L764" s="47">
        <v>0.33961588144302368</v>
      </c>
      <c r="M764" s="47">
        <v>-34.757094399425</v>
      </c>
      <c r="N764" s="47">
        <v>-58.427230137598997</v>
      </c>
      <c r="O764" s="47" t="s">
        <v>15875</v>
      </c>
      <c r="P764" s="47">
        <v>2</v>
      </c>
      <c r="Q764">
        <v>29</v>
      </c>
      <c r="S764" s="23" t="s">
        <v>2347</v>
      </c>
      <c r="T764" t="str">
        <f t="shared" si="103"/>
        <v>02</v>
      </c>
      <c r="V764" t="str">
        <f>+VLOOKUP(B764,MARCO!E:E,1,FALSE)</f>
        <v>Lomas de Zamora</v>
      </c>
      <c r="W764" t="s">
        <v>134</v>
      </c>
      <c r="X764" t="s">
        <v>134</v>
      </c>
      <c r="Y764" t="str">
        <f t="shared" si="104"/>
        <v>R 2 - D 62 - 454 - 4647</v>
      </c>
      <c r="Z764" t="s">
        <v>20</v>
      </c>
      <c r="AA764" t="s">
        <v>2349</v>
      </c>
      <c r="AB764" t="s">
        <v>21</v>
      </c>
      <c r="AD764" t="str">
        <f t="shared" si="105"/>
        <v>El Puente 2</v>
      </c>
      <c r="AE764" t="s">
        <v>22</v>
      </c>
      <c r="AF764" t="s">
        <v>23</v>
      </c>
      <c r="AG764" t="s">
        <v>26</v>
      </c>
      <c r="AH764" t="s">
        <v>2348</v>
      </c>
      <c r="AI764" s="13">
        <f t="shared" si="106"/>
        <v>29</v>
      </c>
      <c r="AJ764" s="13">
        <f t="shared" si="107"/>
        <v>2</v>
      </c>
      <c r="AK764" s="21">
        <v>1</v>
      </c>
      <c r="AM764" t="s">
        <v>2154</v>
      </c>
      <c r="AN764" t="str">
        <f t="shared" si="101"/>
        <v>R02</v>
      </c>
      <c r="AO764" s="20" t="str">
        <f t="shared" si="102"/>
        <v>FINES_R02</v>
      </c>
      <c r="AP764" s="25">
        <f t="shared" si="108"/>
        <v>0.33961588144302368</v>
      </c>
      <c r="AQ764" s="24" t="str">
        <f>+IFERROR(VLOOKUP(Y764,#REF!,2,FALSE),"-")</f>
        <v>-</v>
      </c>
      <c r="AR764" s="13" t="s">
        <v>2393</v>
      </c>
      <c r="AS764" t="s">
        <v>2397</v>
      </c>
      <c r="AT764" t="str">
        <f t="shared" si="109"/>
        <v>Laprida - 2306 e/ Fernandez Moreno y Filiberto - Lomas De Zamora Lomas De Zamora</v>
      </c>
    </row>
    <row r="765" spans="1:46" ht="15.75" thickBot="1" x14ac:dyDescent="0.3">
      <c r="A765" s="47">
        <v>2</v>
      </c>
      <c r="B765" s="47" t="s">
        <v>5691</v>
      </c>
      <c r="C765" s="47" t="s">
        <v>2420</v>
      </c>
      <c r="D765" s="47" t="s">
        <v>1004</v>
      </c>
      <c r="E765" s="47" t="s">
        <v>1005</v>
      </c>
      <c r="F765" s="47" t="s">
        <v>5984</v>
      </c>
      <c r="G765" s="47" t="s">
        <v>5985</v>
      </c>
      <c r="H765" s="47" t="s">
        <v>5986</v>
      </c>
      <c r="I765" s="47" t="s">
        <v>2475</v>
      </c>
      <c r="J765" s="47" t="s">
        <v>2678</v>
      </c>
      <c r="K765" s="47" t="s">
        <v>13679</v>
      </c>
      <c r="L765" s="47">
        <v>0.96633952856063843</v>
      </c>
      <c r="M765" s="47">
        <v>-34.722770003007</v>
      </c>
      <c r="N765" s="47">
        <v>-58.471076962757003</v>
      </c>
      <c r="O765" s="47" t="s">
        <v>15876</v>
      </c>
      <c r="P765" s="47">
        <v>1</v>
      </c>
      <c r="Q765">
        <v>19</v>
      </c>
      <c r="S765" s="23" t="s">
        <v>2347</v>
      </c>
      <c r="T765" t="str">
        <f t="shared" si="103"/>
        <v>02</v>
      </c>
      <c r="V765" t="str">
        <f>+VLOOKUP(B765,MARCO!E:E,1,FALSE)</f>
        <v>Lomas de Zamora</v>
      </c>
      <c r="W765" t="s">
        <v>134</v>
      </c>
      <c r="X765" t="s">
        <v>134</v>
      </c>
      <c r="Y765" t="str">
        <f t="shared" si="104"/>
        <v>R 2 - D 62 - 461 - 4580</v>
      </c>
      <c r="Z765" t="s">
        <v>20</v>
      </c>
      <c r="AA765" t="s">
        <v>2349</v>
      </c>
      <c r="AB765" t="s">
        <v>21</v>
      </c>
      <c r="AD765" t="str">
        <f t="shared" si="105"/>
        <v>Villa Amelia</v>
      </c>
      <c r="AE765" t="s">
        <v>22</v>
      </c>
      <c r="AF765" t="s">
        <v>23</v>
      </c>
      <c r="AG765" t="s">
        <v>26</v>
      </c>
      <c r="AH765" t="s">
        <v>2348</v>
      </c>
      <c r="AI765" s="13">
        <f t="shared" si="106"/>
        <v>19</v>
      </c>
      <c r="AJ765" s="13">
        <f t="shared" si="107"/>
        <v>1</v>
      </c>
      <c r="AK765" s="21">
        <v>1</v>
      </c>
      <c r="AM765" t="s">
        <v>2154</v>
      </c>
      <c r="AN765" t="str">
        <f t="shared" si="101"/>
        <v>R02</v>
      </c>
      <c r="AO765" s="20" t="str">
        <f t="shared" si="102"/>
        <v>FINES_R02</v>
      </c>
      <c r="AP765" s="25">
        <f t="shared" si="108"/>
        <v>0.96633952856063843</v>
      </c>
      <c r="AQ765" s="24" t="str">
        <f>+IFERROR(VLOOKUP(Y765,#REF!,2,FALSE),"-")</f>
        <v>-</v>
      </c>
      <c r="AR765" s="13" t="s">
        <v>2393</v>
      </c>
      <c r="AS765" t="s">
        <v>2398</v>
      </c>
      <c r="AT765" t="str">
        <f t="shared" si="109"/>
        <v>Homero Y Nuevo Horizonte - Lomas De Zamora Lomas De Zamora</v>
      </c>
    </row>
    <row r="766" spans="1:46" ht="15.75" thickBot="1" x14ac:dyDescent="0.3">
      <c r="A766" s="47">
        <v>2</v>
      </c>
      <c r="B766" s="47" t="s">
        <v>5691</v>
      </c>
      <c r="C766" s="47" t="s">
        <v>2420</v>
      </c>
      <c r="D766" s="47" t="s">
        <v>1004</v>
      </c>
      <c r="E766" s="47" t="s">
        <v>1005</v>
      </c>
      <c r="F766" s="47" t="s">
        <v>5988</v>
      </c>
      <c r="G766" s="47" t="s">
        <v>5989</v>
      </c>
      <c r="H766" s="47" t="s">
        <v>5990</v>
      </c>
      <c r="I766" s="47" t="s">
        <v>2475</v>
      </c>
      <c r="J766" s="47" t="s">
        <v>5833</v>
      </c>
      <c r="K766" s="47" t="s">
        <v>13680</v>
      </c>
      <c r="L766" s="47">
        <v>0.82422065734863281</v>
      </c>
      <c r="M766" s="47">
        <v>-34.739742812114002</v>
      </c>
      <c r="N766" s="47">
        <v>-58.458711979192998</v>
      </c>
      <c r="O766" s="47" t="s">
        <v>15877</v>
      </c>
      <c r="P766" s="47">
        <v>1</v>
      </c>
      <c r="Q766">
        <v>21</v>
      </c>
      <c r="S766" s="23" t="s">
        <v>2347</v>
      </c>
      <c r="T766" t="str">
        <f t="shared" si="103"/>
        <v>02</v>
      </c>
      <c r="V766" t="str">
        <f>+VLOOKUP(B766,MARCO!E:E,1,FALSE)</f>
        <v>Lomas de Zamora</v>
      </c>
      <c r="W766" t="s">
        <v>134</v>
      </c>
      <c r="X766" t="s">
        <v>134</v>
      </c>
      <c r="Y766" t="str">
        <f t="shared" si="104"/>
        <v>R 2 - D 62 - 461 - 1370</v>
      </c>
      <c r="Z766" t="s">
        <v>20</v>
      </c>
      <c r="AA766" t="s">
        <v>2349</v>
      </c>
      <c r="AB766" t="s">
        <v>21</v>
      </c>
      <c r="AD766" t="str">
        <f t="shared" si="105"/>
        <v>Delegacion Municipal Villa Albertina</v>
      </c>
      <c r="AE766" t="s">
        <v>22</v>
      </c>
      <c r="AF766" t="s">
        <v>23</v>
      </c>
      <c r="AG766" t="s">
        <v>26</v>
      </c>
      <c r="AH766" t="s">
        <v>2348</v>
      </c>
      <c r="AI766" s="13">
        <f t="shared" si="106"/>
        <v>21</v>
      </c>
      <c r="AJ766" s="13">
        <f t="shared" si="107"/>
        <v>1</v>
      </c>
      <c r="AK766" s="21">
        <v>1</v>
      </c>
      <c r="AM766" t="s">
        <v>2154</v>
      </c>
      <c r="AN766" t="str">
        <f t="shared" si="101"/>
        <v>R02</v>
      </c>
      <c r="AO766" s="20" t="str">
        <f t="shared" si="102"/>
        <v>FINES_R02</v>
      </c>
      <c r="AP766" s="25">
        <f t="shared" si="108"/>
        <v>0.82422065734863281</v>
      </c>
      <c r="AQ766" s="24" t="str">
        <f>+IFERROR(VLOOKUP(Y766,#REF!,2,FALSE),"-")</f>
        <v>-</v>
      </c>
      <c r="AR766" s="13" t="s">
        <v>2393</v>
      </c>
      <c r="AS766" t="s">
        <v>2397</v>
      </c>
      <c r="AT766" t="str">
        <f t="shared" si="109"/>
        <v>Bayona - 70 e/ Homero y Falucho - Lomas De Zamora Ingeniero Budge</v>
      </c>
    </row>
    <row r="767" spans="1:46" ht="15.75" thickBot="1" x14ac:dyDescent="0.3">
      <c r="A767" s="47">
        <v>2</v>
      </c>
      <c r="B767" s="47" t="s">
        <v>5691</v>
      </c>
      <c r="C767" s="47" t="s">
        <v>2420</v>
      </c>
      <c r="D767" s="47" t="s">
        <v>1004</v>
      </c>
      <c r="E767" s="47" t="s">
        <v>1005</v>
      </c>
      <c r="F767" s="47" t="s">
        <v>5992</v>
      </c>
      <c r="G767" s="47" t="s">
        <v>5993</v>
      </c>
      <c r="H767" s="47" t="s">
        <v>5994</v>
      </c>
      <c r="I767" s="47" t="s">
        <v>2475</v>
      </c>
      <c r="J767" s="47" t="s">
        <v>5774</v>
      </c>
      <c r="K767" s="47" t="s">
        <v>13681</v>
      </c>
      <c r="L767" s="47">
        <v>0.91166681051254272</v>
      </c>
      <c r="M767" s="47">
        <v>-34.717375160000003</v>
      </c>
      <c r="N767" s="47">
        <v>-58.468676270000003</v>
      </c>
      <c r="O767" s="47" t="s">
        <v>15878</v>
      </c>
      <c r="P767" s="47">
        <v>1</v>
      </c>
      <c r="Q767">
        <v>30</v>
      </c>
      <c r="S767" s="23" t="s">
        <v>2347</v>
      </c>
      <c r="T767" t="str">
        <f t="shared" si="103"/>
        <v>02</v>
      </c>
      <c r="V767" t="str">
        <f>+VLOOKUP(B767,MARCO!E:E,1,FALSE)</f>
        <v>Lomas de Zamora</v>
      </c>
      <c r="W767" t="s">
        <v>134</v>
      </c>
      <c r="X767" t="s">
        <v>134</v>
      </c>
      <c r="Y767" t="str">
        <f t="shared" si="104"/>
        <v>R 2 - D 62 - 461 - 1346</v>
      </c>
      <c r="Z767" t="s">
        <v>20</v>
      </c>
      <c r="AA767" t="s">
        <v>2349</v>
      </c>
      <c r="AB767" t="s">
        <v>21</v>
      </c>
      <c r="AD767" t="str">
        <f t="shared" si="105"/>
        <v>Nuevo Encuentro Bajo Budge</v>
      </c>
      <c r="AE767" t="s">
        <v>22</v>
      </c>
      <c r="AF767" t="s">
        <v>23</v>
      </c>
      <c r="AG767" t="s">
        <v>26</v>
      </c>
      <c r="AH767" t="s">
        <v>2348</v>
      </c>
      <c r="AI767" s="13">
        <f t="shared" si="106"/>
        <v>30</v>
      </c>
      <c r="AJ767" s="13">
        <f t="shared" si="107"/>
        <v>1</v>
      </c>
      <c r="AK767" s="21">
        <v>1</v>
      </c>
      <c r="AM767" t="s">
        <v>2154</v>
      </c>
      <c r="AN767" t="str">
        <f t="shared" si="101"/>
        <v>R02</v>
      </c>
      <c r="AO767" s="20" t="str">
        <f t="shared" si="102"/>
        <v>FINES_R02</v>
      </c>
      <c r="AP767" s="25">
        <f t="shared" si="108"/>
        <v>0.91166681051254272</v>
      </c>
      <c r="AQ767" s="24" t="str">
        <f>+IFERROR(VLOOKUP(Y767,#REF!,2,FALSE),"-")</f>
        <v>-</v>
      </c>
      <c r="AR767" s="13" t="s">
        <v>2393</v>
      </c>
      <c r="AS767" t="s">
        <v>2398</v>
      </c>
      <c r="AT767" t="str">
        <f t="shared" si="109"/>
        <v>Rivadavia - 2564 e/ Calle 101 y Julio Argentino Roca - Lomas De Zamora Ingeniero Budge</v>
      </c>
    </row>
    <row r="768" spans="1:46" ht="15.75" thickBot="1" x14ac:dyDescent="0.3">
      <c r="A768" s="47">
        <v>2</v>
      </c>
      <c r="B768" s="47" t="s">
        <v>5691</v>
      </c>
      <c r="C768" s="47" t="s">
        <v>2420</v>
      </c>
      <c r="D768" s="47" t="s">
        <v>1004</v>
      </c>
      <c r="E768" s="47" t="s">
        <v>1005</v>
      </c>
      <c r="F768" s="47" t="s">
        <v>5996</v>
      </c>
      <c r="G768" s="47" t="s">
        <v>5997</v>
      </c>
      <c r="H768" s="47" t="s">
        <v>5998</v>
      </c>
      <c r="I768" s="47" t="s">
        <v>2475</v>
      </c>
      <c r="J768" s="47" t="s">
        <v>5774</v>
      </c>
      <c r="K768" s="47" t="s">
        <v>13682</v>
      </c>
      <c r="L768" s="47">
        <v>0.61304253339767456</v>
      </c>
      <c r="M768" s="47">
        <v>-34.745195156347997</v>
      </c>
      <c r="N768" s="47">
        <v>-58.451559425810999</v>
      </c>
      <c r="O768" s="47" t="s">
        <v>15879</v>
      </c>
      <c r="P768" s="47">
        <v>1</v>
      </c>
      <c r="Q768">
        <v>10</v>
      </c>
      <c r="S768" s="23" t="s">
        <v>2347</v>
      </c>
      <c r="T768" t="str">
        <f t="shared" si="103"/>
        <v>02</v>
      </c>
      <c r="V768" t="str">
        <f>+VLOOKUP(B768,MARCO!E:E,1,FALSE)</f>
        <v>Lomas de Zamora</v>
      </c>
      <c r="W768" t="s">
        <v>134</v>
      </c>
      <c r="X768" t="s">
        <v>134</v>
      </c>
      <c r="Y768" t="str">
        <f t="shared" si="104"/>
        <v>R 2 - D 62 - 461 - 4597</v>
      </c>
      <c r="Z768" t="s">
        <v>20</v>
      </c>
      <c r="AA768" t="s">
        <v>2349</v>
      </c>
      <c r="AB768" t="s">
        <v>21</v>
      </c>
      <c r="AD768" t="str">
        <f t="shared" si="105"/>
        <v>Bartolina Xixa</v>
      </c>
      <c r="AE768" t="s">
        <v>22</v>
      </c>
      <c r="AF768" t="s">
        <v>23</v>
      </c>
      <c r="AG768" t="s">
        <v>26</v>
      </c>
      <c r="AH768" t="s">
        <v>2348</v>
      </c>
      <c r="AI768" s="13">
        <f t="shared" si="106"/>
        <v>10</v>
      </c>
      <c r="AJ768" s="13">
        <f t="shared" si="107"/>
        <v>1</v>
      </c>
      <c r="AK768" s="21">
        <v>1</v>
      </c>
      <c r="AM768" t="s">
        <v>2154</v>
      </c>
      <c r="AN768" t="str">
        <f t="shared" si="101"/>
        <v>R02</v>
      </c>
      <c r="AO768" s="20" t="str">
        <f t="shared" si="102"/>
        <v>FINES_R02</v>
      </c>
      <c r="AP768" s="25">
        <f t="shared" si="108"/>
        <v>0.61304253339767456</v>
      </c>
      <c r="AQ768" s="24" t="str">
        <f>+IFERROR(VLOOKUP(Y768,#REF!,2,FALSE),"-")</f>
        <v>-</v>
      </c>
      <c r="AR768" s="13" t="s">
        <v>2393</v>
      </c>
      <c r="AS768" t="s">
        <v>2397</v>
      </c>
      <c r="AT768" t="str">
        <f t="shared" si="109"/>
        <v>Punta Alta - 49 - Lomas De Zamora Lomas De Zamora</v>
      </c>
    </row>
    <row r="769" spans="1:46" ht="15.75" thickBot="1" x14ac:dyDescent="0.3">
      <c r="A769" s="47">
        <v>2</v>
      </c>
      <c r="B769" s="47" t="s">
        <v>5691</v>
      </c>
      <c r="C769" s="47" t="s">
        <v>2420</v>
      </c>
      <c r="D769" s="47" t="s">
        <v>1004</v>
      </c>
      <c r="E769" s="47" t="s">
        <v>1005</v>
      </c>
      <c r="F769" s="47" t="s">
        <v>6001</v>
      </c>
      <c r="G769" s="47" t="s">
        <v>6002</v>
      </c>
      <c r="H769" s="47" t="s">
        <v>6003</v>
      </c>
      <c r="I769" s="47" t="s">
        <v>2475</v>
      </c>
      <c r="J769" s="47" t="s">
        <v>5833</v>
      </c>
      <c r="K769" s="47" t="s">
        <v>13683</v>
      </c>
      <c r="L769" s="47">
        <v>0.40499290823936462</v>
      </c>
      <c r="M769" s="47">
        <v>-34.762006300000003</v>
      </c>
      <c r="N769" s="47">
        <v>-58.432795400000003</v>
      </c>
      <c r="O769" s="47" t="s">
        <v>15880</v>
      </c>
      <c r="P769" s="47">
        <v>1</v>
      </c>
      <c r="Q769">
        <v>16</v>
      </c>
      <c r="S769" s="23" t="s">
        <v>2347</v>
      </c>
      <c r="T769" t="str">
        <f t="shared" si="103"/>
        <v>02</v>
      </c>
      <c r="V769" t="str">
        <f>+VLOOKUP(B769,MARCO!E:E,1,FALSE)</f>
        <v>Lomas de Zamora</v>
      </c>
      <c r="W769" t="s">
        <v>134</v>
      </c>
      <c r="X769" t="s">
        <v>134</v>
      </c>
      <c r="Y769" t="str">
        <f t="shared" si="104"/>
        <v>R 2 - D 62 - 461 - 4629</v>
      </c>
      <c r="Z769" t="s">
        <v>20</v>
      </c>
      <c r="AA769" t="s">
        <v>2349</v>
      </c>
      <c r="AB769" t="s">
        <v>21</v>
      </c>
      <c r="AD769" t="str">
        <f t="shared" si="105"/>
        <v>Dios, Patria Y Familia</v>
      </c>
      <c r="AE769" t="s">
        <v>22</v>
      </c>
      <c r="AF769" t="s">
        <v>23</v>
      </c>
      <c r="AG769" t="s">
        <v>26</v>
      </c>
      <c r="AH769" t="s">
        <v>2348</v>
      </c>
      <c r="AI769" s="13">
        <f t="shared" si="106"/>
        <v>16</v>
      </c>
      <c r="AJ769" s="13">
        <f t="shared" si="107"/>
        <v>1</v>
      </c>
      <c r="AK769" s="21">
        <v>1</v>
      </c>
      <c r="AM769" t="s">
        <v>2154</v>
      </c>
      <c r="AN769" t="str">
        <f t="shared" si="101"/>
        <v>R02</v>
      </c>
      <c r="AO769" s="20" t="str">
        <f t="shared" si="102"/>
        <v>FINES_R02</v>
      </c>
      <c r="AP769" s="25">
        <f t="shared" si="108"/>
        <v>0.40499290823936462</v>
      </c>
      <c r="AQ769" s="24" t="str">
        <f>+IFERROR(VLOOKUP(Y769,#REF!,2,FALSE),"-")</f>
        <v>-</v>
      </c>
      <c r="AR769" s="13" t="s">
        <v>2393</v>
      </c>
      <c r="AS769" t="s">
        <v>2397</v>
      </c>
      <c r="AT769" t="str">
        <f t="shared" si="109"/>
        <v>. - . - Lomas De Zamora Villa Albertina</v>
      </c>
    </row>
    <row r="770" spans="1:46" ht="15.75" thickBot="1" x14ac:dyDescent="0.3">
      <c r="A770" s="47">
        <v>2</v>
      </c>
      <c r="B770" s="47" t="s">
        <v>5691</v>
      </c>
      <c r="C770" s="47" t="s">
        <v>2420</v>
      </c>
      <c r="D770" s="47" t="s">
        <v>1004</v>
      </c>
      <c r="E770" s="47" t="s">
        <v>1005</v>
      </c>
      <c r="F770" s="47" t="s">
        <v>6005</v>
      </c>
      <c r="G770" s="47" t="s">
        <v>6006</v>
      </c>
      <c r="H770" s="47" t="s">
        <v>6007</v>
      </c>
      <c r="I770" s="47" t="s">
        <v>2475</v>
      </c>
      <c r="J770" s="47" t="s">
        <v>2578</v>
      </c>
      <c r="K770" s="47" t="s">
        <v>13684</v>
      </c>
      <c r="L770" s="47">
        <v>0.91218602657318115</v>
      </c>
      <c r="M770" s="47">
        <v>-34.726199919696001</v>
      </c>
      <c r="N770" s="47">
        <v>-58.480439883880997</v>
      </c>
      <c r="O770" s="47" t="s">
        <v>15881</v>
      </c>
      <c r="P770" s="47">
        <v>2</v>
      </c>
      <c r="Q770">
        <v>30</v>
      </c>
      <c r="S770" s="23" t="s">
        <v>2347</v>
      </c>
      <c r="T770" t="str">
        <f t="shared" si="103"/>
        <v>02</v>
      </c>
      <c r="V770" t="str">
        <f>+VLOOKUP(B770,MARCO!E:E,1,FALSE)</f>
        <v>Lomas de Zamora</v>
      </c>
      <c r="W770" t="s">
        <v>134</v>
      </c>
      <c r="X770" t="s">
        <v>134</v>
      </c>
      <c r="Y770" t="str">
        <f t="shared" si="104"/>
        <v>R 2 - D 62 - 461 - 4630</v>
      </c>
      <c r="Z770" t="s">
        <v>20</v>
      </c>
      <c r="AA770" t="s">
        <v>2349</v>
      </c>
      <c r="AB770" t="s">
        <v>21</v>
      </c>
      <c r="AD770" t="str">
        <f t="shared" si="105"/>
        <v>Vicenta Tinte</v>
      </c>
      <c r="AE770" t="s">
        <v>22</v>
      </c>
      <c r="AF770" t="s">
        <v>23</v>
      </c>
      <c r="AG770" t="s">
        <v>26</v>
      </c>
      <c r="AH770" t="s">
        <v>2348</v>
      </c>
      <c r="AI770" s="13">
        <f t="shared" si="106"/>
        <v>30</v>
      </c>
      <c r="AJ770" s="13">
        <f t="shared" si="107"/>
        <v>2</v>
      </c>
      <c r="AK770" s="21">
        <v>1</v>
      </c>
      <c r="AM770" t="s">
        <v>2154</v>
      </c>
      <c r="AN770" t="str">
        <f t="shared" si="101"/>
        <v>R02</v>
      </c>
      <c r="AO770" s="20" t="str">
        <f t="shared" si="102"/>
        <v>FINES_R02</v>
      </c>
      <c r="AP770" s="25">
        <f t="shared" si="108"/>
        <v>0.91218602657318115</v>
      </c>
      <c r="AQ770" s="24" t="str">
        <f>+IFERROR(VLOOKUP(Y770,#REF!,2,FALSE),"-")</f>
        <v>-</v>
      </c>
      <c r="AR770" s="13" t="s">
        <v>2393</v>
      </c>
      <c r="AS770" t="s">
        <v>2398</v>
      </c>
      <c r="AT770" t="str">
        <f t="shared" si="109"/>
        <v>Vucetich - 4910 - Lomas De Zamora Lomas De Zamora</v>
      </c>
    </row>
    <row r="771" spans="1:46" ht="15.75" thickBot="1" x14ac:dyDescent="0.3">
      <c r="A771" s="47">
        <v>2</v>
      </c>
      <c r="B771" s="47" t="s">
        <v>5691</v>
      </c>
      <c r="C771" s="47" t="s">
        <v>2420</v>
      </c>
      <c r="D771" s="47" t="s">
        <v>1004</v>
      </c>
      <c r="E771" s="47" t="s">
        <v>1005</v>
      </c>
      <c r="F771" s="47" t="s">
        <v>6010</v>
      </c>
      <c r="G771" s="47" t="s">
        <v>6011</v>
      </c>
      <c r="H771" s="47" t="s">
        <v>6012</v>
      </c>
      <c r="I771" s="47" t="s">
        <v>2475</v>
      </c>
      <c r="J771" s="47" t="s">
        <v>5748</v>
      </c>
      <c r="K771" s="47" t="s">
        <v>13685</v>
      </c>
      <c r="L771" s="47">
        <v>0.98812323808670044</v>
      </c>
      <c r="M771" s="47">
        <v>-34.740938700149002</v>
      </c>
      <c r="N771" s="47">
        <v>-58.473814911429997</v>
      </c>
      <c r="O771" s="47" t="s">
        <v>15882</v>
      </c>
      <c r="P771" s="47">
        <v>4</v>
      </c>
      <c r="Q771">
        <v>81</v>
      </c>
      <c r="S771" s="23" t="s">
        <v>2347</v>
      </c>
      <c r="T771" t="str">
        <f t="shared" si="103"/>
        <v>02</v>
      </c>
      <c r="V771" t="str">
        <f>+VLOOKUP(B771,MARCO!E:E,1,FALSE)</f>
        <v>Lomas de Zamora</v>
      </c>
      <c r="W771" t="s">
        <v>134</v>
      </c>
      <c r="X771" t="s">
        <v>134</v>
      </c>
      <c r="Y771" t="str">
        <f t="shared" si="104"/>
        <v>R 2 - D 62 - 461 - 1379</v>
      </c>
      <c r="Z771" t="s">
        <v>20</v>
      </c>
      <c r="AA771" t="s">
        <v>2349</v>
      </c>
      <c r="AB771" t="s">
        <v>21</v>
      </c>
      <c r="AD771" t="str">
        <f t="shared" si="105"/>
        <v>E.s N°32</v>
      </c>
      <c r="AE771" t="s">
        <v>22</v>
      </c>
      <c r="AF771" t="s">
        <v>23</v>
      </c>
      <c r="AG771" t="s">
        <v>26</v>
      </c>
      <c r="AH771" t="s">
        <v>2348</v>
      </c>
      <c r="AI771" s="13">
        <f t="shared" si="106"/>
        <v>81</v>
      </c>
      <c r="AJ771" s="13">
        <f t="shared" si="107"/>
        <v>4</v>
      </c>
      <c r="AK771" s="21">
        <v>1</v>
      </c>
      <c r="AM771" t="s">
        <v>2154</v>
      </c>
      <c r="AN771" t="str">
        <f t="shared" ref="AN771:AN834" si="110">+IF(AM771="","",IF(AM771="FINES",CONCATENATE("R",IF(OR(T771="16",T771="21",T771="22",T771="23"),"16212223",IF(OR(T771="15",T771="17",T771="24",T771="25"),"15172425",T771))),IF(AM771="CEBAS","UNICO",IF(VALUE(T771)&lt;=11,"AMBA","INTERIOR"))))</f>
        <v>R02</v>
      </c>
      <c r="AO771" s="20" t="str">
        <f t="shared" ref="AO771:AO834" si="111">+IF(AM771="","-",CONCATENATE(AM771,"_",AN771))</f>
        <v>FINES_R02</v>
      </c>
      <c r="AP771" s="25">
        <f t="shared" si="108"/>
        <v>0.98812323808670044</v>
      </c>
      <c r="AQ771" s="24" t="str">
        <f>+IFERROR(VLOOKUP(Y771,#REF!,2,FALSE),"-")</f>
        <v>-</v>
      </c>
      <c r="AR771" s="13" t="s">
        <v>2393</v>
      </c>
      <c r="AS771" t="s">
        <v>2398</v>
      </c>
      <c r="AT771" t="str">
        <f t="shared" si="109"/>
        <v>Manuela Pedraza - 3280 e/ Cabo Del Monte y Soldado Rodriguez - Lomas De Zamora Ingeniero Budge</v>
      </c>
    </row>
    <row r="772" spans="1:46" ht="15.75" thickBot="1" x14ac:dyDescent="0.3">
      <c r="A772" s="47">
        <v>2</v>
      </c>
      <c r="B772" s="47" t="s">
        <v>5691</v>
      </c>
      <c r="C772" s="47" t="s">
        <v>2420</v>
      </c>
      <c r="D772" s="47" t="s">
        <v>1004</v>
      </c>
      <c r="E772" s="47" t="s">
        <v>1005</v>
      </c>
      <c r="F772" s="47" t="s">
        <v>6016</v>
      </c>
      <c r="G772" s="47" t="s">
        <v>3285</v>
      </c>
      <c r="H772" s="47" t="s">
        <v>6017</v>
      </c>
      <c r="I772" s="47" t="s">
        <v>2475</v>
      </c>
      <c r="J772" s="47" t="s">
        <v>2678</v>
      </c>
      <c r="K772" s="47" t="s">
        <v>13686</v>
      </c>
      <c r="L772" s="47">
        <v>0.75230234861373901</v>
      </c>
      <c r="M772" s="47">
        <v>-34.749151498427999</v>
      </c>
      <c r="N772" s="47">
        <v>-58.447424573101003</v>
      </c>
      <c r="O772" s="47" t="s">
        <v>15883</v>
      </c>
      <c r="P772" s="47">
        <v>1</v>
      </c>
      <c r="Q772">
        <v>13</v>
      </c>
      <c r="S772" s="23" t="s">
        <v>2347</v>
      </c>
      <c r="T772" t="str">
        <f t="shared" ref="T772:T835" si="112">+CONCATENATE(IF(A772&lt;10,"0",""),A772)</f>
        <v>02</v>
      </c>
      <c r="V772" t="str">
        <f>+VLOOKUP(B772,MARCO!E:E,1,FALSE)</f>
        <v>Lomas de Zamora</v>
      </c>
      <c r="W772" t="s">
        <v>134</v>
      </c>
      <c r="X772" t="s">
        <v>134</v>
      </c>
      <c r="Y772" t="str">
        <f t="shared" ref="Y772:Y835" si="113">+F772</f>
        <v>R 2 - D 62 - 461 - 4656</v>
      </c>
      <c r="Z772" t="s">
        <v>20</v>
      </c>
      <c r="AA772" t="s">
        <v>2349</v>
      </c>
      <c r="AB772" t="s">
        <v>21</v>
      </c>
      <c r="AD772" t="str">
        <f t="shared" ref="AD772:AD835" si="114">+G772</f>
        <v>Santa Marta</v>
      </c>
      <c r="AE772" t="s">
        <v>22</v>
      </c>
      <c r="AF772" t="s">
        <v>23</v>
      </c>
      <c r="AG772" t="s">
        <v>26</v>
      </c>
      <c r="AH772" t="s">
        <v>2348</v>
      </c>
      <c r="AI772" s="13">
        <f t="shared" ref="AI772:AI835" si="115">+Q772</f>
        <v>13</v>
      </c>
      <c r="AJ772" s="13">
        <f t="shared" ref="AJ772:AJ835" si="116">+P772</f>
        <v>1</v>
      </c>
      <c r="AK772" s="21">
        <v>1</v>
      </c>
      <c r="AM772" t="s">
        <v>2154</v>
      </c>
      <c r="AN772" t="str">
        <f t="shared" si="110"/>
        <v>R02</v>
      </c>
      <c r="AO772" s="20" t="str">
        <f t="shared" si="111"/>
        <v>FINES_R02</v>
      </c>
      <c r="AP772" s="25">
        <f t="shared" ref="AP772:AP835" si="117">+L772</f>
        <v>0.75230234861373901</v>
      </c>
      <c r="AQ772" s="24" t="str">
        <f>+IFERROR(VLOOKUP(Y772,#REF!,2,FALSE),"-")</f>
        <v>-</v>
      </c>
      <c r="AR772" s="13" t="s">
        <v>2393</v>
      </c>
      <c r="AS772" t="s">
        <v>2398</v>
      </c>
      <c r="AT772" t="str">
        <f t="shared" ref="AT772:AT835" si="118">+H772</f>
        <v>Falucho Y Valpaiso - Lomas De Zamora Lomas De Zamora</v>
      </c>
    </row>
    <row r="773" spans="1:46" ht="15.75" thickBot="1" x14ac:dyDescent="0.3">
      <c r="A773" s="47">
        <v>2</v>
      </c>
      <c r="B773" s="47" t="s">
        <v>5691</v>
      </c>
      <c r="C773" s="47" t="s">
        <v>2497</v>
      </c>
      <c r="D773" s="47" t="s">
        <v>1006</v>
      </c>
      <c r="E773" s="47" t="s">
        <v>1007</v>
      </c>
      <c r="F773" s="47" t="s">
        <v>6020</v>
      </c>
      <c r="G773" s="47" t="s">
        <v>6021</v>
      </c>
      <c r="H773" s="47" t="s">
        <v>6022</v>
      </c>
      <c r="I773" s="47" t="s">
        <v>2475</v>
      </c>
      <c r="J773" s="47" t="s">
        <v>5768</v>
      </c>
      <c r="K773" s="47" t="s">
        <v>13687</v>
      </c>
      <c r="L773" s="47">
        <v>0.77972912788391113</v>
      </c>
      <c r="M773" s="47">
        <v>-34.707191481583997</v>
      </c>
      <c r="N773" s="47">
        <v>-58.459245235872999</v>
      </c>
      <c r="O773" s="47" t="s">
        <v>15884</v>
      </c>
      <c r="P773" s="47">
        <v>1</v>
      </c>
      <c r="Q773">
        <v>22</v>
      </c>
      <c r="S773" s="23" t="s">
        <v>2347</v>
      </c>
      <c r="T773" t="str">
        <f t="shared" si="112"/>
        <v>02</v>
      </c>
      <c r="V773" t="str">
        <f>+VLOOKUP(B773,MARCO!E:E,1,FALSE)</f>
        <v>Lomas de Zamora</v>
      </c>
      <c r="W773" t="s">
        <v>134</v>
      </c>
      <c r="X773" t="s">
        <v>134</v>
      </c>
      <c r="Y773" t="str">
        <f t="shared" si="113"/>
        <v>R 2 - D 62 - 462 - 4675</v>
      </c>
      <c r="Z773" t="s">
        <v>20</v>
      </c>
      <c r="AA773" t="s">
        <v>2349</v>
      </c>
      <c r="AB773" t="s">
        <v>21</v>
      </c>
      <c r="AD773" t="str">
        <f t="shared" si="114"/>
        <v>SueÑos De Mary SÁnchez</v>
      </c>
      <c r="AE773" t="s">
        <v>22</v>
      </c>
      <c r="AF773" t="s">
        <v>23</v>
      </c>
      <c r="AG773" t="s">
        <v>26</v>
      </c>
      <c r="AH773" t="s">
        <v>2348</v>
      </c>
      <c r="AI773" s="13">
        <f t="shared" si="115"/>
        <v>22</v>
      </c>
      <c r="AJ773" s="13">
        <f t="shared" si="116"/>
        <v>1</v>
      </c>
      <c r="AK773" s="21">
        <v>1</v>
      </c>
      <c r="AM773" t="s">
        <v>2154</v>
      </c>
      <c r="AN773" t="str">
        <f t="shared" si="110"/>
        <v>R02</v>
      </c>
      <c r="AO773" s="20" t="str">
        <f t="shared" si="111"/>
        <v>FINES_R02</v>
      </c>
      <c r="AP773" s="25">
        <f t="shared" si="117"/>
        <v>0.77972912788391113</v>
      </c>
      <c r="AQ773" s="24" t="str">
        <f>+IFERROR(VLOOKUP(Y773,#REF!,2,FALSE),"-")</f>
        <v>-</v>
      </c>
      <c r="AR773" s="13" t="s">
        <v>2393</v>
      </c>
      <c r="AS773" t="s">
        <v>2398</v>
      </c>
      <c r="AT773" t="str">
        <f t="shared" si="118"/>
        <v>Figueredo - 1525 e/ J.d.perón y Cosquín - Lomas De Zamora Lomas De Zamora</v>
      </c>
    </row>
    <row r="774" spans="1:46" ht="15.75" thickBot="1" x14ac:dyDescent="0.3">
      <c r="A774" s="47">
        <v>20</v>
      </c>
      <c r="B774" s="47" t="s">
        <v>1713</v>
      </c>
      <c r="C774" s="47" t="s">
        <v>2378</v>
      </c>
      <c r="D774" s="47" t="s">
        <v>1726</v>
      </c>
      <c r="E774" s="47" t="s">
        <v>271</v>
      </c>
      <c r="F774" s="47" t="s">
        <v>6024</v>
      </c>
      <c r="G774" s="47" t="s">
        <v>6025</v>
      </c>
      <c r="H774" s="47" t="s">
        <v>6026</v>
      </c>
      <c r="I774" s="47" t="s">
        <v>2414</v>
      </c>
      <c r="J774" s="47"/>
      <c r="K774" s="47" t="s">
        <v>13688</v>
      </c>
      <c r="L774" s="47">
        <v>0.1231837123632431</v>
      </c>
      <c r="M774" s="47">
        <v>-37.329257756318199</v>
      </c>
      <c r="N774" s="47">
        <v>-59.135766989787101</v>
      </c>
      <c r="O774" s="47" t="s">
        <v>15885</v>
      </c>
      <c r="P774" s="47">
        <v>6</v>
      </c>
      <c r="Q774">
        <v>139</v>
      </c>
      <c r="S774" s="23" t="s">
        <v>2347</v>
      </c>
      <c r="T774" t="str">
        <f t="shared" si="112"/>
        <v>20</v>
      </c>
      <c r="V774" t="str">
        <f>+VLOOKUP(B774,MARCO!E:E,1,FALSE)</f>
        <v>Tandil</v>
      </c>
      <c r="W774" t="s">
        <v>134</v>
      </c>
      <c r="X774" t="s">
        <v>134</v>
      </c>
      <c r="Y774" t="str">
        <f t="shared" si="113"/>
        <v>R 20 - D 102 - 451 - 1724</v>
      </c>
      <c r="Z774" t="s">
        <v>20</v>
      </c>
      <c r="AA774" t="s">
        <v>2349</v>
      </c>
      <c r="AB774" t="s">
        <v>21</v>
      </c>
      <c r="AD774" t="str">
        <f t="shared" si="114"/>
        <v>Escuela 1</v>
      </c>
      <c r="AE774" t="s">
        <v>22</v>
      </c>
      <c r="AF774" t="s">
        <v>23</v>
      </c>
      <c r="AG774" t="s">
        <v>26</v>
      </c>
      <c r="AH774" t="s">
        <v>2348</v>
      </c>
      <c r="AI774" s="13">
        <f t="shared" si="115"/>
        <v>139</v>
      </c>
      <c r="AJ774" s="13">
        <f t="shared" si="116"/>
        <v>6</v>
      </c>
      <c r="AK774" s="21">
        <v>1</v>
      </c>
      <c r="AM774" t="s">
        <v>2154</v>
      </c>
      <c r="AN774" t="str">
        <f t="shared" si="110"/>
        <v>R20</v>
      </c>
      <c r="AO774" s="20" t="str">
        <f t="shared" si="111"/>
        <v>FINES_R20</v>
      </c>
      <c r="AP774" s="25">
        <f t="shared" si="117"/>
        <v>0.1231837123632431</v>
      </c>
      <c r="AQ774" s="24" t="str">
        <f>+IFERROR(VLOOKUP(Y774,#REF!,2,FALSE),"-")</f>
        <v>-</v>
      </c>
      <c r="AR774" s="13" t="s">
        <v>2394</v>
      </c>
      <c r="AS774" t="s">
        <v>2398</v>
      </c>
      <c r="AT774" t="str">
        <f t="shared" si="118"/>
        <v>Belgrano - 553 e/ Fuerte Independencia y Rodriguez - Tandil Centro</v>
      </c>
    </row>
    <row r="775" spans="1:46" ht="15.75" thickBot="1" x14ac:dyDescent="0.3">
      <c r="A775" s="47">
        <v>20</v>
      </c>
      <c r="B775" s="47" t="s">
        <v>1713</v>
      </c>
      <c r="C775" s="47" t="s">
        <v>2378</v>
      </c>
      <c r="D775" s="47" t="s">
        <v>1726</v>
      </c>
      <c r="E775" s="47" t="s">
        <v>271</v>
      </c>
      <c r="F775" s="47" t="s">
        <v>6028</v>
      </c>
      <c r="G775" s="47" t="s">
        <v>6029</v>
      </c>
      <c r="H775" s="47" t="s">
        <v>6030</v>
      </c>
      <c r="I775" s="47" t="s">
        <v>2414</v>
      </c>
      <c r="J775" s="47"/>
      <c r="K775" s="47" t="s">
        <v>13689</v>
      </c>
      <c r="L775" s="47">
        <v>0.26113218069076538</v>
      </c>
      <c r="M775" s="47">
        <v>-37.279769600000002</v>
      </c>
      <c r="N775" s="47">
        <v>-59.362912700000003</v>
      </c>
      <c r="O775" s="47" t="s">
        <v>15886</v>
      </c>
      <c r="P775" s="47">
        <v>1</v>
      </c>
      <c r="Q775">
        <v>20</v>
      </c>
      <c r="S775" s="23" t="s">
        <v>2347</v>
      </c>
      <c r="T775" t="str">
        <f t="shared" si="112"/>
        <v>20</v>
      </c>
      <c r="V775" t="str">
        <f>+VLOOKUP(B775,MARCO!E:E,1,FALSE)</f>
        <v>Tandil</v>
      </c>
      <c r="W775" t="s">
        <v>134</v>
      </c>
      <c r="X775" t="s">
        <v>134</v>
      </c>
      <c r="Y775" t="str">
        <f t="shared" si="113"/>
        <v>R 20 - D 102 - 451 - 2551</v>
      </c>
      <c r="Z775" t="s">
        <v>20</v>
      </c>
      <c r="AA775" t="s">
        <v>2349</v>
      </c>
      <c r="AB775" t="s">
        <v>21</v>
      </c>
      <c r="AD775" t="str">
        <f t="shared" si="114"/>
        <v>Gardey</v>
      </c>
      <c r="AE775" t="s">
        <v>22</v>
      </c>
      <c r="AF775" t="s">
        <v>23</v>
      </c>
      <c r="AG775" t="s">
        <v>26</v>
      </c>
      <c r="AH775" t="s">
        <v>2348</v>
      </c>
      <c r="AI775" s="13">
        <f t="shared" si="115"/>
        <v>20</v>
      </c>
      <c r="AJ775" s="13">
        <f t="shared" si="116"/>
        <v>1</v>
      </c>
      <c r="AK775" s="21">
        <v>1</v>
      </c>
      <c r="AM775" t="s">
        <v>2154</v>
      </c>
      <c r="AN775" t="str">
        <f t="shared" si="110"/>
        <v>R20</v>
      </c>
      <c r="AO775" s="20" t="str">
        <f t="shared" si="111"/>
        <v>FINES_R20</v>
      </c>
      <c r="AP775" s="25">
        <f t="shared" si="117"/>
        <v>0.26113218069076538</v>
      </c>
      <c r="AQ775" s="24" t="str">
        <f>+IFERROR(VLOOKUP(Y775,#REF!,2,FALSE),"-")</f>
        <v>-</v>
      </c>
      <c r="AR775" s="13" t="s">
        <v>2394</v>
      </c>
      <c r="AS775" t="s">
        <v>2397</v>
      </c>
      <c r="AT775" t="str">
        <f t="shared" si="118"/>
        <v>Gardey - Tandil Bicentenario</v>
      </c>
    </row>
    <row r="776" spans="1:46" ht="15.75" thickBot="1" x14ac:dyDescent="0.3">
      <c r="A776" s="47">
        <v>20</v>
      </c>
      <c r="B776" s="47" t="s">
        <v>1713</v>
      </c>
      <c r="C776" s="47" t="s">
        <v>2378</v>
      </c>
      <c r="D776" s="47" t="s">
        <v>1726</v>
      </c>
      <c r="E776" s="47" t="s">
        <v>271</v>
      </c>
      <c r="F776" s="47" t="s">
        <v>6032</v>
      </c>
      <c r="G776" s="47" t="s">
        <v>6033</v>
      </c>
      <c r="H776" s="47" t="s">
        <v>6034</v>
      </c>
      <c r="I776" s="47" t="s">
        <v>2414</v>
      </c>
      <c r="J776" s="47"/>
      <c r="K776" s="47" t="s">
        <v>13690</v>
      </c>
      <c r="L776" s="47">
        <v>0.197513222694397</v>
      </c>
      <c r="M776" s="47">
        <v>-37.317118104117</v>
      </c>
      <c r="N776" s="47">
        <v>-59.124925009581297</v>
      </c>
      <c r="O776" s="47" t="s">
        <v>15887</v>
      </c>
      <c r="P776" s="47">
        <v>5</v>
      </c>
      <c r="Q776">
        <v>86</v>
      </c>
      <c r="S776" s="23" t="s">
        <v>2347</v>
      </c>
      <c r="T776" t="str">
        <f t="shared" si="112"/>
        <v>20</v>
      </c>
      <c r="V776" t="str">
        <f>+VLOOKUP(B776,MARCO!E:E,1,FALSE)</f>
        <v>Tandil</v>
      </c>
      <c r="W776" t="s">
        <v>134</v>
      </c>
      <c r="X776" t="s">
        <v>134</v>
      </c>
      <c r="Y776" t="str">
        <f t="shared" si="113"/>
        <v>R 20 - D 102 - 451 - 1493</v>
      </c>
      <c r="Z776" t="s">
        <v>20</v>
      </c>
      <c r="AA776" t="s">
        <v>2349</v>
      </c>
      <c r="AB776" t="s">
        <v>21</v>
      </c>
      <c r="AD776" t="str">
        <f t="shared" si="114"/>
        <v>Escuela 5</v>
      </c>
      <c r="AE776" t="s">
        <v>22</v>
      </c>
      <c r="AF776" t="s">
        <v>23</v>
      </c>
      <c r="AG776" t="s">
        <v>26</v>
      </c>
      <c r="AH776" t="s">
        <v>2348</v>
      </c>
      <c r="AI776" s="13">
        <f t="shared" si="115"/>
        <v>86</v>
      </c>
      <c r="AJ776" s="13">
        <f t="shared" si="116"/>
        <v>5</v>
      </c>
      <c r="AK776" s="21">
        <v>1</v>
      </c>
      <c r="AM776" t="s">
        <v>2154</v>
      </c>
      <c r="AN776" t="str">
        <f t="shared" si="110"/>
        <v>R20</v>
      </c>
      <c r="AO776" s="20" t="str">
        <f t="shared" si="111"/>
        <v>FINES_R20</v>
      </c>
      <c r="AP776" s="25">
        <f t="shared" si="117"/>
        <v>0.197513222694397</v>
      </c>
      <c r="AQ776" s="24" t="str">
        <f>+IFERROR(VLOOKUP(Y776,#REF!,2,FALSE),"-")</f>
        <v>-</v>
      </c>
      <c r="AR776" s="13" t="s">
        <v>2394</v>
      </c>
      <c r="AS776" t="s">
        <v>2397</v>
      </c>
      <c r="AT776" t="str">
        <f t="shared" si="118"/>
        <v>Marconi - 1560 e/ Montiel y Moreno - Tandil Las Ranas</v>
      </c>
    </row>
    <row r="777" spans="1:46" ht="15.75" thickBot="1" x14ac:dyDescent="0.3">
      <c r="A777" s="47">
        <v>20</v>
      </c>
      <c r="B777" s="47" t="s">
        <v>1713</v>
      </c>
      <c r="C777" s="47" t="s">
        <v>2378</v>
      </c>
      <c r="D777" s="47" t="s">
        <v>1726</v>
      </c>
      <c r="E777" s="47" t="s">
        <v>271</v>
      </c>
      <c r="F777" s="47" t="s">
        <v>6037</v>
      </c>
      <c r="G777" s="47" t="s">
        <v>6038</v>
      </c>
      <c r="H777" s="47" t="s">
        <v>6039</v>
      </c>
      <c r="I777" s="47" t="s">
        <v>2414</v>
      </c>
      <c r="J777" s="47"/>
      <c r="K777" s="47" t="s">
        <v>13691</v>
      </c>
      <c r="L777" s="47">
        <v>0.60482496023178101</v>
      </c>
      <c r="M777" s="47">
        <v>-37.3063817670158</v>
      </c>
      <c r="N777" s="47">
        <v>-59.166788839070598</v>
      </c>
      <c r="O777" s="47" t="s">
        <v>15888</v>
      </c>
      <c r="P777" s="47">
        <v>4</v>
      </c>
      <c r="Q777">
        <v>70</v>
      </c>
      <c r="S777" s="23" t="s">
        <v>2347</v>
      </c>
      <c r="T777" t="str">
        <f t="shared" si="112"/>
        <v>20</v>
      </c>
      <c r="V777" t="str">
        <f>+VLOOKUP(B777,MARCO!E:E,1,FALSE)</f>
        <v>Tandil</v>
      </c>
      <c r="W777" t="s">
        <v>134</v>
      </c>
      <c r="X777" t="s">
        <v>134</v>
      </c>
      <c r="Y777" t="str">
        <f t="shared" si="113"/>
        <v>R 20 - D 102 - 451 - 1575</v>
      </c>
      <c r="Z777" t="s">
        <v>20</v>
      </c>
      <c r="AA777" t="s">
        <v>2349</v>
      </c>
      <c r="AB777" t="s">
        <v>21</v>
      </c>
      <c r="AD777" t="str">
        <f t="shared" si="114"/>
        <v>Ep36</v>
      </c>
      <c r="AE777" t="s">
        <v>22</v>
      </c>
      <c r="AF777" t="s">
        <v>23</v>
      </c>
      <c r="AG777" t="s">
        <v>26</v>
      </c>
      <c r="AH777" t="s">
        <v>2348</v>
      </c>
      <c r="AI777" s="13">
        <f t="shared" si="115"/>
        <v>70</v>
      </c>
      <c r="AJ777" s="13">
        <f t="shared" si="116"/>
        <v>4</v>
      </c>
      <c r="AK777" s="21">
        <v>1</v>
      </c>
      <c r="AM777" t="s">
        <v>2154</v>
      </c>
      <c r="AN777" t="str">
        <f t="shared" si="110"/>
        <v>R20</v>
      </c>
      <c r="AO777" s="20" t="str">
        <f t="shared" si="111"/>
        <v>FINES_R20</v>
      </c>
      <c r="AP777" s="25">
        <f t="shared" si="117"/>
        <v>0.60482496023178101</v>
      </c>
      <c r="AQ777" s="24" t="str">
        <f>+IFERROR(VLOOKUP(Y777,#REF!,2,FALSE),"-")</f>
        <v>-</v>
      </c>
      <c r="AR777" s="13" t="s">
        <v>2394</v>
      </c>
      <c r="AS777" t="s">
        <v>2397</v>
      </c>
      <c r="AT777" t="str">
        <f t="shared" si="118"/>
        <v>Dante Alighieri - 590 e/ Lunghi y Margarita Galfre - Tandil Movediza</v>
      </c>
    </row>
    <row r="778" spans="1:46" ht="15.75" thickBot="1" x14ac:dyDescent="0.3">
      <c r="A778" s="47">
        <v>20</v>
      </c>
      <c r="B778" s="47" t="s">
        <v>1713</v>
      </c>
      <c r="C778" s="47" t="s">
        <v>2378</v>
      </c>
      <c r="D778" s="47" t="s">
        <v>1726</v>
      </c>
      <c r="E778" s="47" t="s">
        <v>271</v>
      </c>
      <c r="F778" s="47" t="s">
        <v>6041</v>
      </c>
      <c r="G778" s="47" t="s">
        <v>6042</v>
      </c>
      <c r="H778" s="47" t="s">
        <v>6043</v>
      </c>
      <c r="I778" s="47" t="s">
        <v>2414</v>
      </c>
      <c r="J778" s="47"/>
      <c r="K778" s="47" t="s">
        <v>13692</v>
      </c>
      <c r="L778" s="47">
        <v>0.1944231241941452</v>
      </c>
      <c r="M778" s="47">
        <v>-37.316432800000001</v>
      </c>
      <c r="N778" s="47">
        <v>-59.137843199999999</v>
      </c>
      <c r="O778" s="47" t="s">
        <v>15889</v>
      </c>
      <c r="P778" s="47">
        <v>1</v>
      </c>
      <c r="Q778">
        <v>17</v>
      </c>
      <c r="S778" s="23" t="s">
        <v>2347</v>
      </c>
      <c r="T778" t="str">
        <f t="shared" si="112"/>
        <v>20</v>
      </c>
      <c r="V778" t="str">
        <f>+VLOOKUP(B778,MARCO!E:E,1,FALSE)</f>
        <v>Tandil</v>
      </c>
      <c r="W778" t="s">
        <v>134</v>
      </c>
      <c r="X778" t="s">
        <v>134</v>
      </c>
      <c r="Y778" t="str">
        <f t="shared" si="113"/>
        <v>R 20 - D 102 - 451 - 2543</v>
      </c>
      <c r="Z778" t="s">
        <v>20</v>
      </c>
      <c r="AA778" t="s">
        <v>2349</v>
      </c>
      <c r="AB778" t="s">
        <v>21</v>
      </c>
      <c r="AD778" t="str">
        <f t="shared" si="114"/>
        <v>Cpa</v>
      </c>
      <c r="AE778" t="s">
        <v>22</v>
      </c>
      <c r="AF778" t="s">
        <v>23</v>
      </c>
      <c r="AG778" t="s">
        <v>26</v>
      </c>
      <c r="AH778" t="s">
        <v>2348</v>
      </c>
      <c r="AI778" s="13">
        <f t="shared" si="115"/>
        <v>17</v>
      </c>
      <c r="AJ778" s="13">
        <f t="shared" si="116"/>
        <v>1</v>
      </c>
      <c r="AK778" s="21">
        <v>1</v>
      </c>
      <c r="AM778" t="s">
        <v>2154</v>
      </c>
      <c r="AN778" t="str">
        <f t="shared" si="110"/>
        <v>R20</v>
      </c>
      <c r="AO778" s="20" t="str">
        <f t="shared" si="111"/>
        <v>FINES_R20</v>
      </c>
      <c r="AP778" s="25">
        <f t="shared" si="117"/>
        <v>0.1944231241941452</v>
      </c>
      <c r="AQ778" s="24" t="str">
        <f>+IFERROR(VLOOKUP(Y778,#REF!,2,FALSE),"-")</f>
        <v>-</v>
      </c>
      <c r="AR778" s="13" t="s">
        <v>2394</v>
      </c>
      <c r="AS778" t="s">
        <v>2397</v>
      </c>
      <c r="AT778" t="str">
        <f t="shared" si="118"/>
        <v>Pellegrini - 886 e/ Alem y Paz - Tandil Centro</v>
      </c>
    </row>
    <row r="779" spans="1:46" ht="15.75" thickBot="1" x14ac:dyDescent="0.3">
      <c r="A779" s="47">
        <v>20</v>
      </c>
      <c r="B779" s="47" t="s">
        <v>1713</v>
      </c>
      <c r="C779" s="47" t="s">
        <v>2378</v>
      </c>
      <c r="D779" s="47" t="s">
        <v>1726</v>
      </c>
      <c r="E779" s="47" t="s">
        <v>271</v>
      </c>
      <c r="F779" s="47" t="s">
        <v>6048</v>
      </c>
      <c r="G779" s="47" t="s">
        <v>6049</v>
      </c>
      <c r="H779" s="47" t="s">
        <v>6050</v>
      </c>
      <c r="I779" s="47" t="s">
        <v>2414</v>
      </c>
      <c r="J779" s="47"/>
      <c r="K779" s="47" t="s">
        <v>13693</v>
      </c>
      <c r="L779" s="47">
        <v>5.6756362318992608E-2</v>
      </c>
      <c r="M779" s="47">
        <v>-37.3236323</v>
      </c>
      <c r="N779" s="47">
        <v>-59.1401355</v>
      </c>
      <c r="O779" s="47" t="s">
        <v>15890</v>
      </c>
      <c r="P779" s="47">
        <v>2</v>
      </c>
      <c r="Q779">
        <v>43</v>
      </c>
      <c r="S779" s="23" t="s">
        <v>2347</v>
      </c>
      <c r="T779" t="str">
        <f t="shared" si="112"/>
        <v>20</v>
      </c>
      <c r="V779" t="str">
        <f>+VLOOKUP(B779,MARCO!E:E,1,FALSE)</f>
        <v>Tandil</v>
      </c>
      <c r="W779" t="s">
        <v>134</v>
      </c>
      <c r="X779" t="s">
        <v>134</v>
      </c>
      <c r="Y779" t="str">
        <f t="shared" si="113"/>
        <v>R 20 - D 102 - 451 - 1641</v>
      </c>
      <c r="Z779" t="s">
        <v>20</v>
      </c>
      <c r="AA779" t="s">
        <v>2349</v>
      </c>
      <c r="AB779" t="s">
        <v>21</v>
      </c>
      <c r="AD779" t="str">
        <f t="shared" si="114"/>
        <v>Arte Y Parte</v>
      </c>
      <c r="AE779" t="s">
        <v>22</v>
      </c>
      <c r="AF779" t="s">
        <v>23</v>
      </c>
      <c r="AG779" t="s">
        <v>26</v>
      </c>
      <c r="AH779" t="s">
        <v>2348</v>
      </c>
      <c r="AI779" s="13">
        <f t="shared" si="115"/>
        <v>43</v>
      </c>
      <c r="AJ779" s="13">
        <f t="shared" si="116"/>
        <v>2</v>
      </c>
      <c r="AK779" s="21">
        <v>1</v>
      </c>
      <c r="AM779" t="s">
        <v>2154</v>
      </c>
      <c r="AN779" t="str">
        <f t="shared" si="110"/>
        <v>R20</v>
      </c>
      <c r="AO779" s="20" t="str">
        <f t="shared" si="111"/>
        <v>FINES_R20</v>
      </c>
      <c r="AP779" s="25">
        <f t="shared" si="117"/>
        <v>5.6756362318992608E-2</v>
      </c>
      <c r="AQ779" s="24" t="str">
        <f>+IFERROR(VLOOKUP(Y779,#REF!,2,FALSE),"-")</f>
        <v>-</v>
      </c>
      <c r="AR779" s="13" t="s">
        <v>2394</v>
      </c>
      <c r="AS779" t="s">
        <v>2397</v>
      </c>
      <c r="AT779" t="str">
        <f t="shared" si="118"/>
        <v>Yrigoyen - 886 e/ Av. EspaÑa y Mitre - Tandil Centro</v>
      </c>
    </row>
    <row r="780" spans="1:46" ht="15.75" thickBot="1" x14ac:dyDescent="0.3">
      <c r="A780" s="47">
        <v>20</v>
      </c>
      <c r="B780" s="47" t="s">
        <v>1713</v>
      </c>
      <c r="C780" s="47" t="s">
        <v>2378</v>
      </c>
      <c r="D780" s="47" t="s">
        <v>1726</v>
      </c>
      <c r="E780" s="47" t="s">
        <v>271</v>
      </c>
      <c r="F780" s="47" t="s">
        <v>6059</v>
      </c>
      <c r="G780" s="47" t="s">
        <v>6060</v>
      </c>
      <c r="H780" s="47" t="s">
        <v>6061</v>
      </c>
      <c r="I780" s="47" t="s">
        <v>2414</v>
      </c>
      <c r="J780" s="47"/>
      <c r="K780" s="47" t="s">
        <v>13694</v>
      </c>
      <c r="L780" s="47">
        <v>3.4246902912855148E-2</v>
      </c>
      <c r="M780" s="47">
        <v>-37.333887394705897</v>
      </c>
      <c r="N780" s="47">
        <v>-59.128400802087498</v>
      </c>
      <c r="O780" s="47" t="s">
        <v>15891</v>
      </c>
      <c r="P780" s="47">
        <v>1</v>
      </c>
      <c r="Q780">
        <v>18</v>
      </c>
      <c r="S780" s="23" t="s">
        <v>2347</v>
      </c>
      <c r="T780" t="str">
        <f t="shared" si="112"/>
        <v>20</v>
      </c>
      <c r="V780" t="str">
        <f>+VLOOKUP(B780,MARCO!E:E,1,FALSE)</f>
        <v>Tandil</v>
      </c>
      <c r="W780" t="s">
        <v>134</v>
      </c>
      <c r="X780" t="s">
        <v>134</v>
      </c>
      <c r="Y780" t="str">
        <f t="shared" si="113"/>
        <v>R 20 - D 102 - 451 - 1584</v>
      </c>
      <c r="Z780" t="s">
        <v>20</v>
      </c>
      <c r="AA780" t="s">
        <v>2349</v>
      </c>
      <c r="AB780" t="s">
        <v>21</v>
      </c>
      <c r="AD780" t="str">
        <f t="shared" si="114"/>
        <v>Cfl 1</v>
      </c>
      <c r="AE780" t="s">
        <v>22</v>
      </c>
      <c r="AF780" t="s">
        <v>23</v>
      </c>
      <c r="AG780" t="s">
        <v>26</v>
      </c>
      <c r="AH780" t="s">
        <v>2348</v>
      </c>
      <c r="AI780" s="13">
        <f t="shared" si="115"/>
        <v>18</v>
      </c>
      <c r="AJ780" s="13">
        <f t="shared" si="116"/>
        <v>1</v>
      </c>
      <c r="AK780" s="21">
        <v>1</v>
      </c>
      <c r="AM780" t="s">
        <v>2154</v>
      </c>
      <c r="AN780" t="str">
        <f t="shared" si="110"/>
        <v>R20</v>
      </c>
      <c r="AO780" s="20" t="str">
        <f t="shared" si="111"/>
        <v>FINES_R20</v>
      </c>
      <c r="AP780" s="25">
        <f t="shared" si="117"/>
        <v>3.4246902912855148E-2</v>
      </c>
      <c r="AQ780" s="24" t="str">
        <f>+IFERROR(VLOOKUP(Y780,#REF!,2,FALSE),"-")</f>
        <v>-</v>
      </c>
      <c r="AR780" s="13" t="s">
        <v>2394</v>
      </c>
      <c r="AS780" t="s">
        <v>2397</v>
      </c>
      <c r="AT780" t="str">
        <f t="shared" si="118"/>
        <v>Garibaldi - 853 e/ Paz y Alem - Tandil Centro</v>
      </c>
    </row>
    <row r="781" spans="1:46" ht="15.75" thickBot="1" x14ac:dyDescent="0.3">
      <c r="A781" s="47">
        <v>20</v>
      </c>
      <c r="B781" s="47" t="s">
        <v>1866</v>
      </c>
      <c r="C781" s="47" t="s">
        <v>2378</v>
      </c>
      <c r="D781" s="47" t="s">
        <v>134</v>
      </c>
      <c r="E781" s="47" t="s">
        <v>134</v>
      </c>
      <c r="F781" s="47" t="s">
        <v>6065</v>
      </c>
      <c r="G781" s="47" t="s">
        <v>6066</v>
      </c>
      <c r="H781" s="47" t="s">
        <v>6067</v>
      </c>
      <c r="I781" s="47" t="s">
        <v>2414</v>
      </c>
      <c r="J781" s="47"/>
      <c r="K781" s="47" t="s">
        <v>13695</v>
      </c>
      <c r="L781" s="47">
        <v>0.2981221079826355</v>
      </c>
      <c r="M781" s="47">
        <v>-38.349460744617502</v>
      </c>
      <c r="N781" s="47">
        <v>-59.608699045424402</v>
      </c>
      <c r="O781" s="47" t="s">
        <v>15892</v>
      </c>
      <c r="P781" s="47">
        <v>3</v>
      </c>
      <c r="Q781">
        <v>44</v>
      </c>
      <c r="S781" s="23" t="s">
        <v>2347</v>
      </c>
      <c r="T781" t="str">
        <f t="shared" si="112"/>
        <v>20</v>
      </c>
      <c r="V781" t="str">
        <f>+VLOOKUP(B781,MARCO!E:E,1,FALSE)</f>
        <v>San Cayetano</v>
      </c>
      <c r="W781" t="s">
        <v>134</v>
      </c>
      <c r="X781" t="s">
        <v>134</v>
      </c>
      <c r="Y781" t="str">
        <f t="shared" si="113"/>
        <v>R 20 - D 115 - 451 - 2698</v>
      </c>
      <c r="Z781" t="s">
        <v>20</v>
      </c>
      <c r="AA781" t="s">
        <v>2349</v>
      </c>
      <c r="AB781" t="s">
        <v>21</v>
      </c>
      <c r="AD781" t="str">
        <f t="shared" si="114"/>
        <v>Escuela Educacion Secundaria N°1 Manuel Belgrano</v>
      </c>
      <c r="AE781" t="s">
        <v>22</v>
      </c>
      <c r="AF781" t="s">
        <v>23</v>
      </c>
      <c r="AG781" t="s">
        <v>26</v>
      </c>
      <c r="AH781" t="s">
        <v>2348</v>
      </c>
      <c r="AI781" s="13">
        <f t="shared" si="115"/>
        <v>44</v>
      </c>
      <c r="AJ781" s="13">
        <f t="shared" si="116"/>
        <v>3</v>
      </c>
      <c r="AK781" s="21">
        <v>1</v>
      </c>
      <c r="AM781" t="s">
        <v>2154</v>
      </c>
      <c r="AN781" t="str">
        <f t="shared" si="110"/>
        <v>R20</v>
      </c>
      <c r="AO781" s="20" t="str">
        <f t="shared" si="111"/>
        <v>FINES_R20</v>
      </c>
      <c r="AP781" s="25">
        <f t="shared" si="117"/>
        <v>0.2981221079826355</v>
      </c>
      <c r="AQ781" s="24" t="str">
        <f>+IFERROR(VLOOKUP(Y781,#REF!,2,FALSE),"-")</f>
        <v>-</v>
      </c>
      <c r="AR781" s="13" t="s">
        <v>2394</v>
      </c>
      <c r="AS781" t="s">
        <v>2397</v>
      </c>
      <c r="AT781" t="str">
        <f t="shared" si="118"/>
        <v>Pedro N Carrera E Hipolito Irogoyen - e/ Av Independencia y Hipolito Irigoyen - San Cayetano San Cayetano</v>
      </c>
    </row>
    <row r="782" spans="1:46" ht="15.75" thickBot="1" x14ac:dyDescent="0.3">
      <c r="A782" s="47">
        <v>20</v>
      </c>
      <c r="B782" s="47" t="s">
        <v>944</v>
      </c>
      <c r="C782" s="47" t="s">
        <v>2378</v>
      </c>
      <c r="D782" s="47" t="s">
        <v>949</v>
      </c>
      <c r="E782" s="47" t="s">
        <v>180</v>
      </c>
      <c r="F782" s="47" t="s">
        <v>6070</v>
      </c>
      <c r="G782" s="47" t="s">
        <v>6071</v>
      </c>
      <c r="H782" s="47" t="s">
        <v>6072</v>
      </c>
      <c r="I782" s="47" t="s">
        <v>2414</v>
      </c>
      <c r="J782" s="47"/>
      <c r="K782" s="47" t="s">
        <v>13696</v>
      </c>
      <c r="L782" s="47">
        <v>0.24321132898330691</v>
      </c>
      <c r="M782" s="47">
        <v>-38.162891896445799</v>
      </c>
      <c r="N782" s="47">
        <v>-58.780400092534997</v>
      </c>
      <c r="O782" s="47" t="s">
        <v>15893</v>
      </c>
      <c r="P782" s="47">
        <v>1</v>
      </c>
      <c r="Q782">
        <v>8</v>
      </c>
      <c r="S782" s="23" t="s">
        <v>2347</v>
      </c>
      <c r="T782" t="str">
        <f t="shared" si="112"/>
        <v>20</v>
      </c>
      <c r="V782" t="str">
        <f>+VLOOKUP(B782,MARCO!E:E,1,FALSE)</f>
        <v>Lobería</v>
      </c>
      <c r="W782" t="s">
        <v>134</v>
      </c>
      <c r="X782" t="s">
        <v>134</v>
      </c>
      <c r="Y782" t="str">
        <f t="shared" si="113"/>
        <v>R 20 - D 60 - 451 - 2572</v>
      </c>
      <c r="Z782" t="s">
        <v>20</v>
      </c>
      <c r="AA782" t="s">
        <v>2349</v>
      </c>
      <c r="AB782" t="s">
        <v>21</v>
      </c>
      <c r="AD782" t="str">
        <f t="shared" si="114"/>
        <v>Centro De Formación Profesional</v>
      </c>
      <c r="AE782" t="s">
        <v>22</v>
      </c>
      <c r="AF782" t="s">
        <v>23</v>
      </c>
      <c r="AG782" t="s">
        <v>26</v>
      </c>
      <c r="AH782" t="s">
        <v>2348</v>
      </c>
      <c r="AI782" s="13">
        <f t="shared" si="115"/>
        <v>8</v>
      </c>
      <c r="AJ782" s="13">
        <f t="shared" si="116"/>
        <v>1</v>
      </c>
      <c r="AK782" s="21">
        <v>1</v>
      </c>
      <c r="AM782" t="s">
        <v>2154</v>
      </c>
      <c r="AN782" t="str">
        <f t="shared" si="110"/>
        <v>R20</v>
      </c>
      <c r="AO782" s="20" t="str">
        <f t="shared" si="111"/>
        <v>FINES_R20</v>
      </c>
      <c r="AP782" s="25">
        <f t="shared" si="117"/>
        <v>0.24321132898330691</v>
      </c>
      <c r="AQ782" s="24" t="str">
        <f>+IFERROR(VLOOKUP(Y782,#REF!,2,FALSE),"-")</f>
        <v>-</v>
      </c>
      <c r="AR782" s="13" t="s">
        <v>2394</v>
      </c>
      <c r="AS782" t="s">
        <v>2397</v>
      </c>
      <c r="AT782" t="str">
        <f t="shared" si="118"/>
        <v>Aristóbulo Del Valle - 150 e/ España y 9 De Julio - Lobería Centro</v>
      </c>
    </row>
    <row r="783" spans="1:46" ht="15.75" thickBot="1" x14ac:dyDescent="0.3">
      <c r="A783" s="47">
        <v>20</v>
      </c>
      <c r="B783" s="47" t="s">
        <v>944</v>
      </c>
      <c r="C783" s="47" t="s">
        <v>2378</v>
      </c>
      <c r="D783" s="47" t="s">
        <v>949</v>
      </c>
      <c r="E783" s="47" t="s">
        <v>180</v>
      </c>
      <c r="F783" s="47" t="s">
        <v>6074</v>
      </c>
      <c r="G783" s="47" t="s">
        <v>6075</v>
      </c>
      <c r="H783" s="47" t="s">
        <v>6076</v>
      </c>
      <c r="I783" s="47" t="s">
        <v>2414</v>
      </c>
      <c r="J783" s="47"/>
      <c r="K783" s="47" t="s">
        <v>13697</v>
      </c>
      <c r="L783" s="47">
        <v>0.56258636713027954</v>
      </c>
      <c r="M783" s="47">
        <v>-38.161608924523598</v>
      </c>
      <c r="N783" s="47">
        <v>-58.794987012365702</v>
      </c>
      <c r="O783" s="47" t="s">
        <v>15894</v>
      </c>
      <c r="P783" s="47">
        <v>1</v>
      </c>
      <c r="Q783">
        <v>19</v>
      </c>
      <c r="S783" s="23" t="s">
        <v>2347</v>
      </c>
      <c r="T783" t="str">
        <f t="shared" si="112"/>
        <v>20</v>
      </c>
      <c r="V783" t="str">
        <f>+VLOOKUP(B783,MARCO!E:E,1,FALSE)</f>
        <v>Lobería</v>
      </c>
      <c r="W783" t="s">
        <v>134</v>
      </c>
      <c r="X783" t="s">
        <v>134</v>
      </c>
      <c r="Y783" t="str">
        <f t="shared" si="113"/>
        <v>R 20 - D 60 - 451 - 3772</v>
      </c>
      <c r="Z783" t="s">
        <v>20</v>
      </c>
      <c r="AA783" t="s">
        <v>2349</v>
      </c>
      <c r="AB783" t="s">
        <v>21</v>
      </c>
      <c r="AD783" t="str">
        <f t="shared" si="114"/>
        <v>Ep N° 7 "hipólito Yrigoyen"</v>
      </c>
      <c r="AE783" t="s">
        <v>22</v>
      </c>
      <c r="AF783" t="s">
        <v>23</v>
      </c>
      <c r="AG783" t="s">
        <v>26</v>
      </c>
      <c r="AH783" t="s">
        <v>2348</v>
      </c>
      <c r="AI783" s="13">
        <f t="shared" si="115"/>
        <v>19</v>
      </c>
      <c r="AJ783" s="13">
        <f t="shared" si="116"/>
        <v>1</v>
      </c>
      <c r="AK783" s="21">
        <v>1</v>
      </c>
      <c r="AM783" t="s">
        <v>2154</v>
      </c>
      <c r="AN783" t="str">
        <f t="shared" si="110"/>
        <v>R20</v>
      </c>
      <c r="AO783" s="20" t="str">
        <f t="shared" si="111"/>
        <v>FINES_R20</v>
      </c>
      <c r="AP783" s="25">
        <f t="shared" si="117"/>
        <v>0.56258636713027954</v>
      </c>
      <c r="AQ783" s="24" t="str">
        <f>+IFERROR(VLOOKUP(Y783,#REF!,2,FALSE),"-")</f>
        <v>-</v>
      </c>
      <c r="AR783" s="13" t="s">
        <v>2394</v>
      </c>
      <c r="AS783" t="s">
        <v>2397</v>
      </c>
      <c r="AT783" t="str">
        <f t="shared" si="118"/>
        <v>Avellaneda - 798 e/ Kenedy y Barragán - Lobería</v>
      </c>
    </row>
    <row r="784" spans="1:46" ht="15.75" thickBot="1" x14ac:dyDescent="0.3">
      <c r="A784" s="47">
        <v>20</v>
      </c>
      <c r="B784" s="47" t="s">
        <v>944</v>
      </c>
      <c r="C784" s="47" t="s">
        <v>2378</v>
      </c>
      <c r="D784" s="47" t="s">
        <v>949</v>
      </c>
      <c r="E784" s="47" t="s">
        <v>180</v>
      </c>
      <c r="F784" s="47" t="s">
        <v>6078</v>
      </c>
      <c r="G784" s="47" t="s">
        <v>2317</v>
      </c>
      <c r="H784" s="47" t="s">
        <v>6079</v>
      </c>
      <c r="I784" s="47" t="s">
        <v>2414</v>
      </c>
      <c r="J784" s="47"/>
      <c r="K784" s="47" t="s">
        <v>13698</v>
      </c>
      <c r="L784" s="47">
        <v>0.48851439356803888</v>
      </c>
      <c r="M784" s="47">
        <v>-38.175545315340003</v>
      </c>
      <c r="N784" s="47">
        <v>-58.773993495280997</v>
      </c>
      <c r="O784" s="47" t="s">
        <v>15895</v>
      </c>
      <c r="P784" s="47">
        <v>1</v>
      </c>
      <c r="Q784">
        <v>20</v>
      </c>
      <c r="S784" s="23" t="s">
        <v>2347</v>
      </c>
      <c r="T784" t="str">
        <f t="shared" si="112"/>
        <v>20</v>
      </c>
      <c r="V784" t="str">
        <f>+VLOOKUP(B784,MARCO!E:E,1,FALSE)</f>
        <v>Lobería</v>
      </c>
      <c r="W784" t="s">
        <v>134</v>
      </c>
      <c r="X784" t="s">
        <v>134</v>
      </c>
      <c r="Y784" t="str">
        <f t="shared" si="113"/>
        <v>R 20 - D 60 - 451 - 2518</v>
      </c>
      <c r="Z784" t="s">
        <v>20</v>
      </c>
      <c r="AA784" t="s">
        <v>2349</v>
      </c>
      <c r="AB784" t="s">
        <v>21</v>
      </c>
      <c r="AD784" t="str">
        <f t="shared" si="114"/>
        <v>Salita Ramón Carrillo</v>
      </c>
      <c r="AE784" t="s">
        <v>22</v>
      </c>
      <c r="AF784" t="s">
        <v>23</v>
      </c>
      <c r="AG784" t="s">
        <v>26</v>
      </c>
      <c r="AH784" t="s">
        <v>2348</v>
      </c>
      <c r="AI784" s="13">
        <f t="shared" si="115"/>
        <v>20</v>
      </c>
      <c r="AJ784" s="13">
        <f t="shared" si="116"/>
        <v>1</v>
      </c>
      <c r="AK784" s="21">
        <v>1</v>
      </c>
      <c r="AM784" t="s">
        <v>2154</v>
      </c>
      <c r="AN784" t="str">
        <f t="shared" si="110"/>
        <v>R20</v>
      </c>
      <c r="AO784" s="20" t="str">
        <f t="shared" si="111"/>
        <v>FINES_R20</v>
      </c>
      <c r="AP784" s="25">
        <f t="shared" si="117"/>
        <v>0.48851439356803888</v>
      </c>
      <c r="AQ784" s="24" t="str">
        <f>+IFERROR(VLOOKUP(Y784,#REF!,2,FALSE),"-")</f>
        <v>-</v>
      </c>
      <c r="AR784" s="13" t="s">
        <v>2394</v>
      </c>
      <c r="AS784" t="s">
        <v>2398</v>
      </c>
      <c r="AT784" t="str">
        <f t="shared" si="118"/>
        <v>Jauretche - 335 e/ Alvear y Lamadrid - Lobería Ramón Carrillo</v>
      </c>
    </row>
    <row r="785" spans="1:46" ht="15.75" thickBot="1" x14ac:dyDescent="0.3">
      <c r="A785" s="47">
        <v>20</v>
      </c>
      <c r="B785" s="47" t="s">
        <v>944</v>
      </c>
      <c r="C785" s="47" t="s">
        <v>2378</v>
      </c>
      <c r="D785" s="47" t="s">
        <v>949</v>
      </c>
      <c r="E785" s="47" t="s">
        <v>180</v>
      </c>
      <c r="F785" s="47" t="s">
        <v>6081</v>
      </c>
      <c r="G785" s="47" t="s">
        <v>2209</v>
      </c>
      <c r="H785" s="47" t="s">
        <v>6082</v>
      </c>
      <c r="I785" s="47" t="s">
        <v>2414</v>
      </c>
      <c r="J785" s="47"/>
      <c r="K785" s="47" t="s">
        <v>13699</v>
      </c>
      <c r="L785" s="47">
        <v>0.37730491161346441</v>
      </c>
      <c r="M785" s="47">
        <v>-38.162583099999999</v>
      </c>
      <c r="N785" s="47">
        <v>-58.781594300000002</v>
      </c>
      <c r="O785" s="47" t="s">
        <v>15896</v>
      </c>
      <c r="P785" s="47">
        <v>1</v>
      </c>
      <c r="Q785">
        <v>21</v>
      </c>
      <c r="S785" s="23" t="s">
        <v>2347</v>
      </c>
      <c r="T785" t="str">
        <f t="shared" si="112"/>
        <v>20</v>
      </c>
      <c r="V785" t="str">
        <f>+VLOOKUP(B785,MARCO!E:E,1,FALSE)</f>
        <v>Lobería</v>
      </c>
      <c r="W785" t="s">
        <v>134</v>
      </c>
      <c r="X785" t="s">
        <v>134</v>
      </c>
      <c r="Y785" t="str">
        <f t="shared" si="113"/>
        <v>R 20 - D 60 - 451 - 3384</v>
      </c>
      <c r="Z785" t="s">
        <v>20</v>
      </c>
      <c r="AA785" t="s">
        <v>2349</v>
      </c>
      <c r="AB785" t="s">
        <v>21</v>
      </c>
      <c r="AD785" t="str">
        <f t="shared" si="114"/>
        <v>Suteba</v>
      </c>
      <c r="AE785" t="s">
        <v>22</v>
      </c>
      <c r="AF785" t="s">
        <v>23</v>
      </c>
      <c r="AG785" t="s">
        <v>26</v>
      </c>
      <c r="AH785" t="s">
        <v>2348</v>
      </c>
      <c r="AI785" s="13">
        <f t="shared" si="115"/>
        <v>21</v>
      </c>
      <c r="AJ785" s="13">
        <f t="shared" si="116"/>
        <v>1</v>
      </c>
      <c r="AK785" s="21">
        <v>1</v>
      </c>
      <c r="AM785" t="s">
        <v>2154</v>
      </c>
      <c r="AN785" t="str">
        <f t="shared" si="110"/>
        <v>R20</v>
      </c>
      <c r="AO785" s="20" t="str">
        <f t="shared" si="111"/>
        <v>FINES_R20</v>
      </c>
      <c r="AP785" s="25">
        <f t="shared" si="117"/>
        <v>0.37730491161346441</v>
      </c>
      <c r="AQ785" s="24" t="str">
        <f>+IFERROR(VLOOKUP(Y785,#REF!,2,FALSE),"-")</f>
        <v>-</v>
      </c>
      <c r="AR785" s="13" t="s">
        <v>2394</v>
      </c>
      <c r="AS785" t="s">
        <v>2398</v>
      </c>
      <c r="AT785" t="str">
        <f t="shared" si="118"/>
        <v>España - 38 e/ Av Campos y Aristóbulo Del Valle - Lobería Centro</v>
      </c>
    </row>
    <row r="786" spans="1:46" ht="15.75" thickBot="1" x14ac:dyDescent="0.3">
      <c r="A786" s="47">
        <v>20</v>
      </c>
      <c r="B786" s="47" t="s">
        <v>1351</v>
      </c>
      <c r="C786" s="47" t="s">
        <v>2378</v>
      </c>
      <c r="D786" s="47" t="s">
        <v>1362</v>
      </c>
      <c r="E786" s="47" t="s">
        <v>1363</v>
      </c>
      <c r="F786" s="47" t="s">
        <v>6084</v>
      </c>
      <c r="G786" s="47" t="s">
        <v>2209</v>
      </c>
      <c r="H786" s="47" t="s">
        <v>6085</v>
      </c>
      <c r="I786" s="47" t="s">
        <v>2414</v>
      </c>
      <c r="J786" s="47"/>
      <c r="K786" s="47" t="s">
        <v>13700</v>
      </c>
      <c r="L786" s="47">
        <v>0.51938813924789429</v>
      </c>
      <c r="M786" s="47">
        <v>-38.550112619320998</v>
      </c>
      <c r="N786" s="47">
        <v>-58.747198981581001</v>
      </c>
      <c r="O786" s="47" t="s">
        <v>15897</v>
      </c>
      <c r="P786" s="47">
        <v>1</v>
      </c>
      <c r="Q786">
        <v>19</v>
      </c>
      <c r="S786" s="23" t="s">
        <v>2347</v>
      </c>
      <c r="T786" t="str">
        <f t="shared" si="112"/>
        <v>20</v>
      </c>
      <c r="V786" t="str">
        <f>+VLOOKUP(B786,MARCO!E:E,1,FALSE)</f>
        <v>Necochea</v>
      </c>
      <c r="W786" t="s">
        <v>134</v>
      </c>
      <c r="X786" t="s">
        <v>134</v>
      </c>
      <c r="Y786" t="str">
        <f t="shared" si="113"/>
        <v>R 20 - D 75 - 451 - 2893</v>
      </c>
      <c r="Z786" t="s">
        <v>20</v>
      </c>
      <c r="AA786" t="s">
        <v>2349</v>
      </c>
      <c r="AB786" t="s">
        <v>21</v>
      </c>
      <c r="AD786" t="str">
        <f t="shared" si="114"/>
        <v>Suteba</v>
      </c>
      <c r="AE786" t="s">
        <v>22</v>
      </c>
      <c r="AF786" t="s">
        <v>23</v>
      </c>
      <c r="AG786" t="s">
        <v>26</v>
      </c>
      <c r="AH786" t="s">
        <v>2348</v>
      </c>
      <c r="AI786" s="13">
        <f t="shared" si="115"/>
        <v>19</v>
      </c>
      <c r="AJ786" s="13">
        <f t="shared" si="116"/>
        <v>1</v>
      </c>
      <c r="AK786" s="21">
        <v>1</v>
      </c>
      <c r="AM786" t="s">
        <v>2154</v>
      </c>
      <c r="AN786" t="str">
        <f t="shared" si="110"/>
        <v>R20</v>
      </c>
      <c r="AO786" s="20" t="str">
        <f t="shared" si="111"/>
        <v>FINES_R20</v>
      </c>
      <c r="AP786" s="25">
        <f t="shared" si="117"/>
        <v>0.51938813924789429</v>
      </c>
      <c r="AQ786" s="24" t="str">
        <f>+IFERROR(VLOOKUP(Y786,#REF!,2,FALSE),"-")</f>
        <v>-</v>
      </c>
      <c r="AR786" s="13" t="s">
        <v>2394</v>
      </c>
      <c r="AS786" t="s">
        <v>2398</v>
      </c>
      <c r="AT786" t="str">
        <f t="shared" si="118"/>
        <v>Calle 61 - 3360 e/ 72 y 74 - Necochea</v>
      </c>
    </row>
    <row r="787" spans="1:46" ht="15.75" thickBot="1" x14ac:dyDescent="0.3">
      <c r="A787" s="47">
        <v>20</v>
      </c>
      <c r="B787" s="47" t="s">
        <v>1351</v>
      </c>
      <c r="C787" s="47" t="s">
        <v>2378</v>
      </c>
      <c r="D787" s="47" t="s">
        <v>1362</v>
      </c>
      <c r="E787" s="47" t="s">
        <v>1363</v>
      </c>
      <c r="F787" s="47" t="s">
        <v>6087</v>
      </c>
      <c r="G787" s="47" t="s">
        <v>6088</v>
      </c>
      <c r="H787" s="47" t="s">
        <v>6089</v>
      </c>
      <c r="I787" s="47" t="s">
        <v>2414</v>
      </c>
      <c r="J787" s="47"/>
      <c r="K787" s="47" t="s">
        <v>13701</v>
      </c>
      <c r="L787" s="47">
        <v>0.39826691150665278</v>
      </c>
      <c r="M787" s="47">
        <v>-38.555014824074398</v>
      </c>
      <c r="N787" s="47">
        <v>-58.748948959925897</v>
      </c>
      <c r="O787" s="47" t="s">
        <v>15898</v>
      </c>
      <c r="P787" s="47">
        <v>3</v>
      </c>
      <c r="Q787">
        <v>87</v>
      </c>
      <c r="S787" s="23" t="s">
        <v>2347</v>
      </c>
      <c r="T787" t="str">
        <f t="shared" si="112"/>
        <v>20</v>
      </c>
      <c r="V787" t="str">
        <f>+VLOOKUP(B787,MARCO!E:E,1,FALSE)</f>
        <v>Necochea</v>
      </c>
      <c r="W787" t="s">
        <v>134</v>
      </c>
      <c r="X787" t="s">
        <v>134</v>
      </c>
      <c r="Y787" t="str">
        <f t="shared" si="113"/>
        <v>R 20 - D 75 - 451 - 2141</v>
      </c>
      <c r="Z787" t="s">
        <v>20</v>
      </c>
      <c r="AA787" t="s">
        <v>2349</v>
      </c>
      <c r="AB787" t="s">
        <v>21</v>
      </c>
      <c r="AD787" t="str">
        <f t="shared" si="114"/>
        <v>Ep N°4</v>
      </c>
      <c r="AE787" t="s">
        <v>22</v>
      </c>
      <c r="AF787" t="s">
        <v>23</v>
      </c>
      <c r="AG787" t="s">
        <v>26</v>
      </c>
      <c r="AH787" t="s">
        <v>2348</v>
      </c>
      <c r="AI787" s="13">
        <f t="shared" si="115"/>
        <v>87</v>
      </c>
      <c r="AJ787" s="13">
        <f t="shared" si="116"/>
        <v>3</v>
      </c>
      <c r="AK787" s="21">
        <v>1</v>
      </c>
      <c r="AM787" t="s">
        <v>2154</v>
      </c>
      <c r="AN787" t="str">
        <f t="shared" si="110"/>
        <v>R20</v>
      </c>
      <c r="AO787" s="20" t="str">
        <f t="shared" si="111"/>
        <v>FINES_R20</v>
      </c>
      <c r="AP787" s="25">
        <f t="shared" si="117"/>
        <v>0.39826691150665278</v>
      </c>
      <c r="AQ787" s="24" t="str">
        <f>+IFERROR(VLOOKUP(Y787,#REF!,2,FALSE),"-")</f>
        <v>-</v>
      </c>
      <c r="AR787" s="13" t="s">
        <v>2394</v>
      </c>
      <c r="AS787" t="s">
        <v>2398</v>
      </c>
      <c r="AT787" t="str">
        <f t="shared" si="118"/>
        <v>Calle 69 - 3077 e/ 66 y 68 - Necochea</v>
      </c>
    </row>
    <row r="788" spans="1:46" ht="15.75" thickBot="1" x14ac:dyDescent="0.3">
      <c r="A788" s="47">
        <v>20</v>
      </c>
      <c r="B788" s="47" t="s">
        <v>1351</v>
      </c>
      <c r="C788" s="47" t="s">
        <v>2378</v>
      </c>
      <c r="D788" s="47" t="s">
        <v>1362</v>
      </c>
      <c r="E788" s="47" t="s">
        <v>1363</v>
      </c>
      <c r="F788" s="47" t="s">
        <v>6091</v>
      </c>
      <c r="G788" s="47" t="s">
        <v>6092</v>
      </c>
      <c r="H788" s="47" t="s">
        <v>6093</v>
      </c>
      <c r="I788" s="47" t="s">
        <v>2414</v>
      </c>
      <c r="J788" s="47"/>
      <c r="K788" s="47" t="s">
        <v>13702</v>
      </c>
      <c r="L788" s="47">
        <v>0.56447190046310425</v>
      </c>
      <c r="M788" s="47">
        <v>-38.555533112284998</v>
      </c>
      <c r="N788" s="47">
        <v>-58.715342301276998</v>
      </c>
      <c r="O788" s="47" t="s">
        <v>15899</v>
      </c>
      <c r="P788" s="47">
        <v>4</v>
      </c>
      <c r="Q788">
        <v>97</v>
      </c>
      <c r="S788" s="23" t="s">
        <v>2347</v>
      </c>
      <c r="T788" t="str">
        <f t="shared" si="112"/>
        <v>20</v>
      </c>
      <c r="V788" t="str">
        <f>+VLOOKUP(B788,MARCO!E:E,1,FALSE)</f>
        <v>Necochea</v>
      </c>
      <c r="W788" t="s">
        <v>134</v>
      </c>
      <c r="X788" t="s">
        <v>134</v>
      </c>
      <c r="Y788" t="str">
        <f t="shared" si="113"/>
        <v>R 20 - D 75 - 451 - 2144</v>
      </c>
      <c r="Z788" t="s">
        <v>20</v>
      </c>
      <c r="AA788" t="s">
        <v>2349</v>
      </c>
      <c r="AB788" t="s">
        <v>21</v>
      </c>
      <c r="AD788" t="str">
        <f t="shared" si="114"/>
        <v>Eem N°3</v>
      </c>
      <c r="AE788" t="s">
        <v>22</v>
      </c>
      <c r="AF788" t="s">
        <v>23</v>
      </c>
      <c r="AG788" t="s">
        <v>26</v>
      </c>
      <c r="AH788" t="s">
        <v>2348</v>
      </c>
      <c r="AI788" s="13">
        <f t="shared" si="115"/>
        <v>97</v>
      </c>
      <c r="AJ788" s="13">
        <f t="shared" si="116"/>
        <v>4</v>
      </c>
      <c r="AK788" s="21">
        <v>1</v>
      </c>
      <c r="AM788" t="s">
        <v>2154</v>
      </c>
      <c r="AN788" t="str">
        <f t="shared" si="110"/>
        <v>R20</v>
      </c>
      <c r="AO788" s="20" t="str">
        <f t="shared" si="111"/>
        <v>FINES_R20</v>
      </c>
      <c r="AP788" s="25">
        <f t="shared" si="117"/>
        <v>0.56447190046310425</v>
      </c>
      <c r="AQ788" s="24" t="str">
        <f>+IFERROR(VLOOKUP(Y788,#REF!,2,FALSE),"-")</f>
        <v>-</v>
      </c>
      <c r="AR788" s="13" t="s">
        <v>2394</v>
      </c>
      <c r="AS788" t="s">
        <v>2398</v>
      </c>
      <c r="AT788" t="str">
        <f t="shared" si="118"/>
        <v>Calle 558 - 1044 e/ 521 y 523 - Quequén Barrio Puerto</v>
      </c>
    </row>
    <row r="789" spans="1:46" ht="15.75" thickBot="1" x14ac:dyDescent="0.3">
      <c r="A789" s="47">
        <v>20</v>
      </c>
      <c r="B789" s="47" t="s">
        <v>1351</v>
      </c>
      <c r="C789" s="47" t="s">
        <v>2378</v>
      </c>
      <c r="D789" s="47" t="s">
        <v>1362</v>
      </c>
      <c r="E789" s="47" t="s">
        <v>1363</v>
      </c>
      <c r="F789" s="47" t="s">
        <v>6095</v>
      </c>
      <c r="G789" s="47" t="s">
        <v>6096</v>
      </c>
      <c r="H789" s="47" t="s">
        <v>6097</v>
      </c>
      <c r="I789" s="47" t="s">
        <v>2414</v>
      </c>
      <c r="J789" s="47"/>
      <c r="K789" s="47" t="s">
        <v>13703</v>
      </c>
      <c r="L789" s="47">
        <v>0.29164928197860718</v>
      </c>
      <c r="M789" s="47">
        <v>-38.562731208677903</v>
      </c>
      <c r="N789" s="47">
        <v>-58.738670102842299</v>
      </c>
      <c r="O789" s="47" t="s">
        <v>15900</v>
      </c>
      <c r="P789" s="47">
        <v>1</v>
      </c>
      <c r="Q789">
        <v>16</v>
      </c>
      <c r="S789" s="23" t="s">
        <v>2347</v>
      </c>
      <c r="T789" t="str">
        <f t="shared" si="112"/>
        <v>20</v>
      </c>
      <c r="V789" t="str">
        <f>+VLOOKUP(B789,MARCO!E:E,1,FALSE)</f>
        <v>Necochea</v>
      </c>
      <c r="W789" t="s">
        <v>134</v>
      </c>
      <c r="X789" t="s">
        <v>134</v>
      </c>
      <c r="Y789" t="str">
        <f t="shared" si="113"/>
        <v>R 20 - D 75 - 451 - 2143</v>
      </c>
      <c r="Z789" t="s">
        <v>20</v>
      </c>
      <c r="AA789" t="s">
        <v>2349</v>
      </c>
      <c r="AB789" t="s">
        <v>21</v>
      </c>
      <c r="AD789" t="str">
        <f t="shared" si="114"/>
        <v>Ep N°6</v>
      </c>
      <c r="AE789" t="s">
        <v>22</v>
      </c>
      <c r="AF789" t="s">
        <v>23</v>
      </c>
      <c r="AG789" t="s">
        <v>26</v>
      </c>
      <c r="AH789" t="s">
        <v>2348</v>
      </c>
      <c r="AI789" s="13">
        <f t="shared" si="115"/>
        <v>16</v>
      </c>
      <c r="AJ789" s="13">
        <f t="shared" si="116"/>
        <v>1</v>
      </c>
      <c r="AK789" s="21">
        <v>1</v>
      </c>
      <c r="AM789" t="s">
        <v>2154</v>
      </c>
      <c r="AN789" t="str">
        <f t="shared" si="110"/>
        <v>R20</v>
      </c>
      <c r="AO789" s="20" t="str">
        <f t="shared" si="111"/>
        <v>FINES_R20</v>
      </c>
      <c r="AP789" s="25">
        <f t="shared" si="117"/>
        <v>0.29164928197860718</v>
      </c>
      <c r="AQ789" s="24" t="str">
        <f>+IFERROR(VLOOKUP(Y789,#REF!,2,FALSE),"-")</f>
        <v>-</v>
      </c>
      <c r="AR789" s="13" t="s">
        <v>2394</v>
      </c>
      <c r="AS789" t="s">
        <v>2397</v>
      </c>
      <c r="AT789" t="str">
        <f t="shared" si="118"/>
        <v>Calle 69 - 2035 e/ 46 y 48 - Necochea</v>
      </c>
    </row>
    <row r="790" spans="1:46" ht="15.75" thickBot="1" x14ac:dyDescent="0.3">
      <c r="A790" s="47">
        <v>20</v>
      </c>
      <c r="B790" s="47" t="s">
        <v>1351</v>
      </c>
      <c r="C790" s="47" t="s">
        <v>2378</v>
      </c>
      <c r="D790" s="47" t="s">
        <v>1362</v>
      </c>
      <c r="E790" s="47" t="s">
        <v>1363</v>
      </c>
      <c r="F790" s="47" t="s">
        <v>6099</v>
      </c>
      <c r="G790" s="47" t="s">
        <v>6100</v>
      </c>
      <c r="H790" s="47" t="s">
        <v>6101</v>
      </c>
      <c r="I790" s="47" t="s">
        <v>2414</v>
      </c>
      <c r="J790" s="47"/>
      <c r="K790" s="47" t="s">
        <v>13704</v>
      </c>
      <c r="L790" s="47">
        <v>0.23189325630664831</v>
      </c>
      <c r="M790" s="47">
        <v>-38.5536332382136</v>
      </c>
      <c r="N790" s="47">
        <v>-58.738068446555303</v>
      </c>
      <c r="O790" s="47" t="s">
        <v>15901</v>
      </c>
      <c r="P790" s="47">
        <v>1</v>
      </c>
      <c r="Q790">
        <v>16</v>
      </c>
      <c r="S790" s="23" t="s">
        <v>2347</v>
      </c>
      <c r="T790" t="str">
        <f t="shared" si="112"/>
        <v>20</v>
      </c>
      <c r="V790" t="str">
        <f>+VLOOKUP(B790,MARCO!E:E,1,FALSE)</f>
        <v>Necochea</v>
      </c>
      <c r="W790" t="s">
        <v>134</v>
      </c>
      <c r="X790" t="s">
        <v>134</v>
      </c>
      <c r="Y790" t="str">
        <f t="shared" si="113"/>
        <v>R 20 - D 75 - 451 - 0193</v>
      </c>
      <c r="Z790" t="s">
        <v>20</v>
      </c>
      <c r="AA790" t="s">
        <v>2349</v>
      </c>
      <c r="AB790" t="s">
        <v>21</v>
      </c>
      <c r="AD790" t="str">
        <f t="shared" si="114"/>
        <v>Identidad Vecinal</v>
      </c>
      <c r="AE790" t="s">
        <v>22</v>
      </c>
      <c r="AF790" t="s">
        <v>23</v>
      </c>
      <c r="AG790" t="s">
        <v>26</v>
      </c>
      <c r="AH790" t="s">
        <v>2348</v>
      </c>
      <c r="AI790" s="13">
        <f t="shared" si="115"/>
        <v>16</v>
      </c>
      <c r="AJ790" s="13">
        <f t="shared" si="116"/>
        <v>1</v>
      </c>
      <c r="AK790" s="21">
        <v>1</v>
      </c>
      <c r="AM790" t="s">
        <v>2154</v>
      </c>
      <c r="AN790" t="str">
        <f t="shared" si="110"/>
        <v>R20</v>
      </c>
      <c r="AO790" s="20" t="str">
        <f t="shared" si="111"/>
        <v>FINES_R20</v>
      </c>
      <c r="AP790" s="25">
        <f t="shared" si="117"/>
        <v>0.23189325630664831</v>
      </c>
      <c r="AQ790" s="24" t="str">
        <f>+IFERROR(VLOOKUP(Y790,#REF!,2,FALSE),"-")</f>
        <v>-</v>
      </c>
      <c r="AR790" s="13" t="s">
        <v>2394</v>
      </c>
      <c r="AS790" t="s">
        <v>2397</v>
      </c>
      <c r="AT790" t="str">
        <f t="shared" si="118"/>
        <v>Calle Almirante Brown - N°1956 e/ S/n y S/n - Quequén Barrio Puerto</v>
      </c>
    </row>
    <row r="791" spans="1:46" ht="15.75" thickBot="1" x14ac:dyDescent="0.3">
      <c r="A791" s="47">
        <v>20</v>
      </c>
      <c r="B791" s="47" t="s">
        <v>1351</v>
      </c>
      <c r="C791" s="47" t="s">
        <v>2378</v>
      </c>
      <c r="D791" s="47" t="s">
        <v>1362</v>
      </c>
      <c r="E791" s="47" t="s">
        <v>1363</v>
      </c>
      <c r="F791" s="47" t="s">
        <v>6103</v>
      </c>
      <c r="G791" s="47" t="s">
        <v>6104</v>
      </c>
      <c r="H791" s="47" t="s">
        <v>6105</v>
      </c>
      <c r="I791" s="47" t="s">
        <v>2414</v>
      </c>
      <c r="J791" s="47"/>
      <c r="K791" s="47" t="s">
        <v>13705</v>
      </c>
      <c r="L791" s="47">
        <v>0.212866336107254</v>
      </c>
      <c r="M791" s="47">
        <v>-38.542425911194997</v>
      </c>
      <c r="N791" s="47">
        <v>-58.749003772972998</v>
      </c>
      <c r="O791" s="47" t="s">
        <v>15902</v>
      </c>
      <c r="P791" s="47">
        <v>1</v>
      </c>
      <c r="Q791">
        <v>29</v>
      </c>
      <c r="S791" s="23" t="s">
        <v>2347</v>
      </c>
      <c r="T791" t="str">
        <f t="shared" si="112"/>
        <v>20</v>
      </c>
      <c r="V791" t="str">
        <f>+VLOOKUP(B791,MARCO!E:E,1,FALSE)</f>
        <v>Necochea</v>
      </c>
      <c r="W791" t="s">
        <v>134</v>
      </c>
      <c r="X791" t="s">
        <v>134</v>
      </c>
      <c r="Y791" t="str">
        <f t="shared" si="113"/>
        <v>R 20 - D 75 - 451 - 3809</v>
      </c>
      <c r="Z791" t="s">
        <v>20</v>
      </c>
      <c r="AA791" t="s">
        <v>2349</v>
      </c>
      <c r="AB791" t="s">
        <v>21</v>
      </c>
      <c r="AD791" t="str">
        <f t="shared" si="114"/>
        <v>Centro Integrador Municipal</v>
      </c>
      <c r="AE791" t="s">
        <v>22</v>
      </c>
      <c r="AF791" t="s">
        <v>23</v>
      </c>
      <c r="AG791" t="s">
        <v>26</v>
      </c>
      <c r="AH791" t="s">
        <v>2348</v>
      </c>
      <c r="AI791" s="13">
        <f t="shared" si="115"/>
        <v>29</v>
      </c>
      <c r="AJ791" s="13">
        <f t="shared" si="116"/>
        <v>1</v>
      </c>
      <c r="AK791" s="21">
        <v>1</v>
      </c>
      <c r="AM791" t="s">
        <v>2154</v>
      </c>
      <c r="AN791" t="str">
        <f t="shared" si="110"/>
        <v>R20</v>
      </c>
      <c r="AO791" s="20" t="str">
        <f t="shared" si="111"/>
        <v>FINES_R20</v>
      </c>
      <c r="AP791" s="25">
        <f t="shared" si="117"/>
        <v>0.212866336107254</v>
      </c>
      <c r="AQ791" s="24" t="str">
        <f>+IFERROR(VLOOKUP(Y791,#REF!,2,FALSE),"-")</f>
        <v>-</v>
      </c>
      <c r="AR791" s="13" t="s">
        <v>2394</v>
      </c>
      <c r="AS791" t="s">
        <v>2398</v>
      </c>
      <c r="AT791" t="str">
        <f t="shared" si="118"/>
        <v>Calle 84 - 84 Y 53 e/ 84 Y 53 y 84 Y 53 - Necochea</v>
      </c>
    </row>
    <row r="792" spans="1:46" ht="15.75" thickBot="1" x14ac:dyDescent="0.3">
      <c r="A792" s="47">
        <v>20</v>
      </c>
      <c r="B792" s="47" t="s">
        <v>1351</v>
      </c>
      <c r="C792" s="47" t="s">
        <v>2378</v>
      </c>
      <c r="D792" s="47" t="s">
        <v>1362</v>
      </c>
      <c r="E792" s="47" t="s">
        <v>1363</v>
      </c>
      <c r="F792" s="47" t="s">
        <v>6107</v>
      </c>
      <c r="G792" s="47" t="s">
        <v>6108</v>
      </c>
      <c r="H792" s="47" t="s">
        <v>6109</v>
      </c>
      <c r="I792" s="47" t="s">
        <v>2414</v>
      </c>
      <c r="J792" s="47"/>
      <c r="K792" s="47" t="s">
        <v>13706</v>
      </c>
      <c r="L792" s="47">
        <v>0.33722662925720209</v>
      </c>
      <c r="M792" s="47">
        <v>-38.5502111924921</v>
      </c>
      <c r="N792" s="47">
        <v>-58.772587382700898</v>
      </c>
      <c r="O792" s="47" t="s">
        <v>15903</v>
      </c>
      <c r="P792" s="47">
        <v>1</v>
      </c>
      <c r="Q792">
        <v>25</v>
      </c>
      <c r="S792" s="23" t="s">
        <v>2347</v>
      </c>
      <c r="T792" t="str">
        <f t="shared" si="112"/>
        <v>20</v>
      </c>
      <c r="V792" t="str">
        <f>+VLOOKUP(B792,MARCO!E:E,1,FALSE)</f>
        <v>Necochea</v>
      </c>
      <c r="W792" t="s">
        <v>134</v>
      </c>
      <c r="X792" t="s">
        <v>134</v>
      </c>
      <c r="Y792" t="str">
        <f t="shared" si="113"/>
        <v>R 20 - D 75 - 451 - 3938</v>
      </c>
      <c r="Z792" t="s">
        <v>20</v>
      </c>
      <c r="AA792" t="s">
        <v>2349</v>
      </c>
      <c r="AB792" t="s">
        <v>21</v>
      </c>
      <c r="AD792" t="str">
        <f t="shared" si="114"/>
        <v>Ep N°52</v>
      </c>
      <c r="AE792" t="s">
        <v>22</v>
      </c>
      <c r="AF792" t="s">
        <v>23</v>
      </c>
      <c r="AG792" t="s">
        <v>26</v>
      </c>
      <c r="AH792" t="s">
        <v>2348</v>
      </c>
      <c r="AI792" s="13">
        <f t="shared" si="115"/>
        <v>25</v>
      </c>
      <c r="AJ792" s="13">
        <f t="shared" si="116"/>
        <v>1</v>
      </c>
      <c r="AK792" s="21">
        <v>1</v>
      </c>
      <c r="AM792" t="s">
        <v>2154</v>
      </c>
      <c r="AN792" t="str">
        <f t="shared" si="110"/>
        <v>R20</v>
      </c>
      <c r="AO792" s="20" t="str">
        <f t="shared" si="111"/>
        <v>FINES_R20</v>
      </c>
      <c r="AP792" s="25">
        <f t="shared" si="117"/>
        <v>0.33722662925720209</v>
      </c>
      <c r="AQ792" s="24" t="str">
        <f>+IFERROR(VLOOKUP(Y792,#REF!,2,FALSE),"-")</f>
        <v>-</v>
      </c>
      <c r="AR792" s="13" t="s">
        <v>2394</v>
      </c>
      <c r="AS792" t="s">
        <v>2398</v>
      </c>
      <c r="AT792" t="str">
        <f t="shared" si="118"/>
        <v>Calle 87 - 4640 e/ 98 y 98 - Necochea</v>
      </c>
    </row>
    <row r="793" spans="1:46" ht="15.75" thickBot="1" x14ac:dyDescent="0.3">
      <c r="A793" s="47">
        <v>20</v>
      </c>
      <c r="B793" s="47" t="s">
        <v>1351</v>
      </c>
      <c r="C793" s="47" t="s">
        <v>2378</v>
      </c>
      <c r="D793" s="47" t="s">
        <v>1362</v>
      </c>
      <c r="E793" s="47" t="s">
        <v>1363</v>
      </c>
      <c r="F793" s="47" t="s">
        <v>6111</v>
      </c>
      <c r="G793" s="47" t="s">
        <v>6112</v>
      </c>
      <c r="H793" s="47" t="s">
        <v>6113</v>
      </c>
      <c r="I793" s="47" t="s">
        <v>2414</v>
      </c>
      <c r="J793" s="47"/>
      <c r="K793" s="47" t="s">
        <v>13707</v>
      </c>
      <c r="L793" s="47">
        <v>0.64465230703353882</v>
      </c>
      <c r="M793" s="47">
        <v>-38.557660481220999</v>
      </c>
      <c r="N793" s="47">
        <v>-58.760547162388001</v>
      </c>
      <c r="O793" s="47" t="s">
        <v>15904</v>
      </c>
      <c r="P793" s="47">
        <v>1</v>
      </c>
      <c r="Q793">
        <v>23</v>
      </c>
      <c r="S793" s="23" t="s">
        <v>2347</v>
      </c>
      <c r="T793" t="str">
        <f t="shared" si="112"/>
        <v>20</v>
      </c>
      <c r="V793" t="str">
        <f>+VLOOKUP(B793,MARCO!E:E,1,FALSE)</f>
        <v>Necochea</v>
      </c>
      <c r="W793" t="s">
        <v>134</v>
      </c>
      <c r="X793" t="s">
        <v>134</v>
      </c>
      <c r="Y793" t="str">
        <f t="shared" si="113"/>
        <v>R 20 - D 75 - 451 - 3934</v>
      </c>
      <c r="Z793" t="s">
        <v>20</v>
      </c>
      <c r="AA793" t="s">
        <v>2349</v>
      </c>
      <c r="AB793" t="s">
        <v>21</v>
      </c>
      <c r="AD793" t="str">
        <f t="shared" si="114"/>
        <v>Envion</v>
      </c>
      <c r="AE793" t="s">
        <v>22</v>
      </c>
      <c r="AF793" t="s">
        <v>23</v>
      </c>
      <c r="AG793" t="s">
        <v>26</v>
      </c>
      <c r="AH793" t="s">
        <v>2348</v>
      </c>
      <c r="AI793" s="13">
        <f t="shared" si="115"/>
        <v>23</v>
      </c>
      <c r="AJ793" s="13">
        <f t="shared" si="116"/>
        <v>1</v>
      </c>
      <c r="AK793" s="21">
        <v>1</v>
      </c>
      <c r="AM793" t="s">
        <v>2154</v>
      </c>
      <c r="AN793" t="str">
        <f t="shared" si="110"/>
        <v>R20</v>
      </c>
      <c r="AO793" s="20" t="str">
        <f t="shared" si="111"/>
        <v>FINES_R20</v>
      </c>
      <c r="AP793" s="25">
        <f t="shared" si="117"/>
        <v>0.64465230703353882</v>
      </c>
      <c r="AQ793" s="24" t="str">
        <f>+IFERROR(VLOOKUP(Y793,#REF!,2,FALSE),"-")</f>
        <v>-</v>
      </c>
      <c r="AR793" s="13" t="s">
        <v>2394</v>
      </c>
      <c r="AS793" t="s">
        <v>2397</v>
      </c>
      <c r="AT793" t="str">
        <f t="shared" si="118"/>
        <v>Calle 85 - 3536 e/ 76 y 78 - Necochea</v>
      </c>
    </row>
    <row r="794" spans="1:46" ht="15.75" thickBot="1" x14ac:dyDescent="0.3">
      <c r="A794" s="47">
        <v>20</v>
      </c>
      <c r="B794" s="47" t="s">
        <v>1351</v>
      </c>
      <c r="C794" s="47" t="s">
        <v>2378</v>
      </c>
      <c r="D794" s="47" t="s">
        <v>1362</v>
      </c>
      <c r="E794" s="47" t="s">
        <v>1363</v>
      </c>
      <c r="F794" s="47" t="s">
        <v>6117</v>
      </c>
      <c r="G794" s="47" t="s">
        <v>2318</v>
      </c>
      <c r="H794" s="47" t="s">
        <v>6118</v>
      </c>
      <c r="I794" s="47" t="s">
        <v>2414</v>
      </c>
      <c r="J794" s="47"/>
      <c r="K794" s="47" t="s">
        <v>13708</v>
      </c>
      <c r="L794" s="47">
        <v>0.36207959055900568</v>
      </c>
      <c r="M794" s="47">
        <v>-38.571508199999997</v>
      </c>
      <c r="N794" s="47">
        <v>-58.718378199999997</v>
      </c>
      <c r="O794" s="47" t="s">
        <v>15905</v>
      </c>
      <c r="P794" s="47">
        <v>1</v>
      </c>
      <c r="Q794">
        <v>24</v>
      </c>
      <c r="S794" s="23" t="s">
        <v>2347</v>
      </c>
      <c r="T794" t="str">
        <f t="shared" si="112"/>
        <v>20</v>
      </c>
      <c r="V794" t="str">
        <f>+VLOOKUP(B794,MARCO!E:E,1,FALSE)</f>
        <v>Necochea</v>
      </c>
      <c r="W794" t="s">
        <v>134</v>
      </c>
      <c r="X794" t="s">
        <v>134</v>
      </c>
      <c r="Y794" t="str">
        <f t="shared" si="113"/>
        <v>R 20 - D 75 - 451 - 3204</v>
      </c>
      <c r="Z794" t="s">
        <v>20</v>
      </c>
      <c r="AA794" t="s">
        <v>2349</v>
      </c>
      <c r="AB794" t="s">
        <v>21</v>
      </c>
      <c r="AD794" t="str">
        <f t="shared" si="114"/>
        <v>Asoc. El Samaritano</v>
      </c>
      <c r="AE794" t="s">
        <v>22</v>
      </c>
      <c r="AF794" t="s">
        <v>23</v>
      </c>
      <c r="AG794" t="s">
        <v>26</v>
      </c>
      <c r="AH794" t="s">
        <v>2348</v>
      </c>
      <c r="AI794" s="13">
        <f t="shared" si="115"/>
        <v>24</v>
      </c>
      <c r="AJ794" s="13">
        <f t="shared" si="116"/>
        <v>1</v>
      </c>
      <c r="AK794" s="21">
        <v>1</v>
      </c>
      <c r="AM794" t="s">
        <v>2154</v>
      </c>
      <c r="AN794" t="str">
        <f t="shared" si="110"/>
        <v>R20</v>
      </c>
      <c r="AO794" s="20" t="str">
        <f t="shared" si="111"/>
        <v>FINES_R20</v>
      </c>
      <c r="AP794" s="25">
        <f t="shared" si="117"/>
        <v>0.36207959055900568</v>
      </c>
      <c r="AQ794" s="24" t="str">
        <f>+IFERROR(VLOOKUP(Y794,#REF!,2,FALSE),"-")</f>
        <v>-</v>
      </c>
      <c r="AR794" s="13" t="s">
        <v>2394</v>
      </c>
      <c r="AS794" t="s">
        <v>2397</v>
      </c>
      <c r="AT794" t="str">
        <f t="shared" si="118"/>
        <v>Calle 14 - 2949 e/ 59 y 61 - Necochea</v>
      </c>
    </row>
    <row r="795" spans="1:46" ht="15.75" thickBot="1" x14ac:dyDescent="0.3">
      <c r="A795" s="47">
        <v>20</v>
      </c>
      <c r="B795" s="47" t="s">
        <v>1351</v>
      </c>
      <c r="C795" s="47" t="s">
        <v>2378</v>
      </c>
      <c r="D795" s="47" t="s">
        <v>1362</v>
      </c>
      <c r="E795" s="47" t="s">
        <v>1363</v>
      </c>
      <c r="F795" s="47" t="s">
        <v>6121</v>
      </c>
      <c r="G795" s="47" t="s">
        <v>6122</v>
      </c>
      <c r="H795" s="47" t="s">
        <v>6123</v>
      </c>
      <c r="I795" s="47" t="s">
        <v>2414</v>
      </c>
      <c r="J795" s="47"/>
      <c r="K795" s="47" t="s">
        <v>13709</v>
      </c>
      <c r="L795" s="47">
        <v>0.47825887799263</v>
      </c>
      <c r="M795" s="47">
        <v>-38.376692790115001</v>
      </c>
      <c r="N795" s="47">
        <v>-58.946733702168999</v>
      </c>
      <c r="O795" s="47" t="s">
        <v>15906</v>
      </c>
      <c r="P795" s="47">
        <v>1</v>
      </c>
      <c r="Q795">
        <v>29</v>
      </c>
      <c r="S795" s="23" t="s">
        <v>2347</v>
      </c>
      <c r="T795" t="str">
        <f t="shared" si="112"/>
        <v>20</v>
      </c>
      <c r="V795" t="str">
        <f>+VLOOKUP(B795,MARCO!E:E,1,FALSE)</f>
        <v>Necochea</v>
      </c>
      <c r="W795" t="s">
        <v>134</v>
      </c>
      <c r="X795" t="s">
        <v>134</v>
      </c>
      <c r="Y795" t="str">
        <f t="shared" si="113"/>
        <v>R 20 - D 75 - 451 - 4514</v>
      </c>
      <c r="Z795" t="s">
        <v>20</v>
      </c>
      <c r="AA795" t="s">
        <v>2349</v>
      </c>
      <c r="AB795" t="s">
        <v>21</v>
      </c>
      <c r="AD795" t="str">
        <f t="shared" si="114"/>
        <v>Parroquia Medalla Milagrosa</v>
      </c>
      <c r="AE795" t="s">
        <v>22</v>
      </c>
      <c r="AF795" t="s">
        <v>23</v>
      </c>
      <c r="AG795" t="s">
        <v>26</v>
      </c>
      <c r="AH795" t="s">
        <v>2348</v>
      </c>
      <c r="AI795" s="13">
        <f t="shared" si="115"/>
        <v>29</v>
      </c>
      <c r="AJ795" s="13">
        <f t="shared" si="116"/>
        <v>1</v>
      </c>
      <c r="AK795" s="21">
        <v>1</v>
      </c>
      <c r="AM795" t="s">
        <v>2154</v>
      </c>
      <c r="AN795" t="str">
        <f t="shared" si="110"/>
        <v>R20</v>
      </c>
      <c r="AO795" s="20" t="str">
        <f t="shared" si="111"/>
        <v>FINES_R20</v>
      </c>
      <c r="AP795" s="25">
        <f t="shared" si="117"/>
        <v>0.47825887799263</v>
      </c>
      <c r="AQ795" s="24" t="str">
        <f>+IFERROR(VLOOKUP(Y795,#REF!,2,FALSE),"-")</f>
        <v>-</v>
      </c>
      <c r="AR795" s="13" t="s">
        <v>2394</v>
      </c>
      <c r="AS795" t="s">
        <v>2397</v>
      </c>
      <c r="AT795" t="str">
        <f t="shared" si="118"/>
        <v>Calle 61 - 00000 e/ 22 y 20 - Necochea</v>
      </c>
    </row>
    <row r="796" spans="1:46" ht="15.75" thickBot="1" x14ac:dyDescent="0.3">
      <c r="A796" s="47">
        <v>20</v>
      </c>
      <c r="B796" s="47" t="s">
        <v>1351</v>
      </c>
      <c r="C796" s="47" t="s">
        <v>2378</v>
      </c>
      <c r="D796" s="47" t="s">
        <v>1362</v>
      </c>
      <c r="E796" s="47" t="s">
        <v>1363</v>
      </c>
      <c r="F796" s="47" t="s">
        <v>6127</v>
      </c>
      <c r="G796" s="47" t="s">
        <v>3447</v>
      </c>
      <c r="H796" s="47" t="s">
        <v>6128</v>
      </c>
      <c r="I796" s="47" t="s">
        <v>2475</v>
      </c>
      <c r="J796" s="47"/>
      <c r="K796" s="47" t="s">
        <v>13710</v>
      </c>
      <c r="L796" s="47">
        <v>0.35981255769729609</v>
      </c>
      <c r="M796" s="47">
        <v>-38.553075999279002</v>
      </c>
      <c r="N796" s="47">
        <v>-58.745248596530999</v>
      </c>
      <c r="O796" s="47" t="s">
        <v>15907</v>
      </c>
      <c r="P796" s="47">
        <v>2</v>
      </c>
      <c r="Q796">
        <v>40</v>
      </c>
      <c r="S796" s="23" t="s">
        <v>2347</v>
      </c>
      <c r="T796" t="str">
        <f t="shared" si="112"/>
        <v>20</v>
      </c>
      <c r="V796" t="str">
        <f>+VLOOKUP(B796,MARCO!E:E,1,FALSE)</f>
        <v>Necochea</v>
      </c>
      <c r="W796" t="s">
        <v>134</v>
      </c>
      <c r="X796" t="s">
        <v>134</v>
      </c>
      <c r="Y796" t="str">
        <f t="shared" si="113"/>
        <v>R 20 - D 75 - 451 - 2142</v>
      </c>
      <c r="Z796" t="s">
        <v>20</v>
      </c>
      <c r="AA796" t="s">
        <v>2349</v>
      </c>
      <c r="AB796" t="s">
        <v>21</v>
      </c>
      <c r="AD796" t="str">
        <f t="shared" si="114"/>
        <v>Upcn</v>
      </c>
      <c r="AE796" t="s">
        <v>22</v>
      </c>
      <c r="AF796" t="s">
        <v>23</v>
      </c>
      <c r="AG796" t="s">
        <v>26</v>
      </c>
      <c r="AH796" t="s">
        <v>2348</v>
      </c>
      <c r="AI796" s="13">
        <f t="shared" si="115"/>
        <v>40</v>
      </c>
      <c r="AJ796" s="13">
        <f t="shared" si="116"/>
        <v>2</v>
      </c>
      <c r="AK796" s="21">
        <v>1</v>
      </c>
      <c r="AM796" t="s">
        <v>2154</v>
      </c>
      <c r="AN796" t="str">
        <f t="shared" si="110"/>
        <v>R20</v>
      </c>
      <c r="AO796" s="20" t="str">
        <f t="shared" si="111"/>
        <v>FINES_R20</v>
      </c>
      <c r="AP796" s="25">
        <f t="shared" si="117"/>
        <v>0.35981255769729609</v>
      </c>
      <c r="AQ796" s="24" t="str">
        <f>+IFERROR(VLOOKUP(Y796,#REF!,2,FALSE),"-")</f>
        <v>-</v>
      </c>
      <c r="AR796" s="13" t="s">
        <v>2394</v>
      </c>
      <c r="AS796" t="s">
        <v>2398</v>
      </c>
      <c r="AT796" t="str">
        <f t="shared" si="118"/>
        <v>Calle 66 - 3084 e/ 63 y 61 - Necochea</v>
      </c>
    </row>
    <row r="797" spans="1:46" ht="15.75" thickBot="1" x14ac:dyDescent="0.3">
      <c r="A797" s="47">
        <v>20</v>
      </c>
      <c r="B797" s="47" t="s">
        <v>361</v>
      </c>
      <c r="C797" s="47" t="s">
        <v>2378</v>
      </c>
      <c r="D797" s="47" t="s">
        <v>369</v>
      </c>
      <c r="E797" s="47" t="s">
        <v>370</v>
      </c>
      <c r="F797" s="47" t="s">
        <v>6131</v>
      </c>
      <c r="G797" s="47" t="s">
        <v>6132</v>
      </c>
      <c r="H797" s="47" t="s">
        <v>6133</v>
      </c>
      <c r="I797" s="47" t="s">
        <v>2414</v>
      </c>
      <c r="J797" s="47"/>
      <c r="K797" s="47" t="s">
        <v>13711</v>
      </c>
      <c r="L797" s="47">
        <v>0.4871860146522522</v>
      </c>
      <c r="M797" s="47">
        <v>-37.840330000000002</v>
      </c>
      <c r="N797" s="47">
        <v>-58.263170000000002</v>
      </c>
      <c r="O797" s="47" t="s">
        <v>15908</v>
      </c>
      <c r="P797" s="47">
        <v>3</v>
      </c>
      <c r="Q797">
        <v>99</v>
      </c>
      <c r="S797" s="23" t="s">
        <v>2347</v>
      </c>
      <c r="T797" t="str">
        <f t="shared" si="112"/>
        <v>20</v>
      </c>
      <c r="V797" t="str">
        <f>+VLOOKUP(B797,MARCO!E:E,1,FALSE)</f>
        <v>Balcarce</v>
      </c>
      <c r="W797" t="s">
        <v>134</v>
      </c>
      <c r="X797" t="s">
        <v>134</v>
      </c>
      <c r="Y797" t="str">
        <f t="shared" si="113"/>
        <v>R 20 - D 9 - 451 - 2590</v>
      </c>
      <c r="Z797" t="s">
        <v>20</v>
      </c>
      <c r="AA797" t="s">
        <v>2349</v>
      </c>
      <c r="AB797" t="s">
        <v>21</v>
      </c>
      <c r="AD797" t="str">
        <f t="shared" si="114"/>
        <v>Eepa 702</v>
      </c>
      <c r="AE797" t="s">
        <v>22</v>
      </c>
      <c r="AF797" t="s">
        <v>23</v>
      </c>
      <c r="AG797" t="s">
        <v>26</v>
      </c>
      <c r="AH797" t="s">
        <v>2348</v>
      </c>
      <c r="AI797" s="13">
        <f t="shared" si="115"/>
        <v>99</v>
      </c>
      <c r="AJ797" s="13">
        <f t="shared" si="116"/>
        <v>3</v>
      </c>
      <c r="AK797" s="21">
        <v>1</v>
      </c>
      <c r="AM797" t="s">
        <v>2154</v>
      </c>
      <c r="AN797" t="str">
        <f t="shared" si="110"/>
        <v>R20</v>
      </c>
      <c r="AO797" s="20" t="str">
        <f t="shared" si="111"/>
        <v>FINES_R20</v>
      </c>
      <c r="AP797" s="25">
        <f t="shared" si="117"/>
        <v>0.4871860146522522</v>
      </c>
      <c r="AQ797" s="24" t="str">
        <f>+IFERROR(VLOOKUP(Y797,#REF!,2,FALSE),"-")</f>
        <v>-</v>
      </c>
      <c r="AR797" s="13" t="s">
        <v>2394</v>
      </c>
      <c r="AS797" t="s">
        <v>2398</v>
      </c>
      <c r="AT797" t="str">
        <f t="shared" si="118"/>
        <v>Avenida Del Valle - s/ e/ 2 y A - Balcarce Balcarce</v>
      </c>
    </row>
    <row r="798" spans="1:46" ht="15.75" thickBot="1" x14ac:dyDescent="0.3">
      <c r="A798" s="47">
        <v>20</v>
      </c>
      <c r="B798" s="47" t="s">
        <v>361</v>
      </c>
      <c r="C798" s="47" t="s">
        <v>2378</v>
      </c>
      <c r="D798" s="47" t="s">
        <v>369</v>
      </c>
      <c r="E798" s="47" t="s">
        <v>370</v>
      </c>
      <c r="F798" s="47" t="s">
        <v>6136</v>
      </c>
      <c r="G798" s="47" t="s">
        <v>6132</v>
      </c>
      <c r="H798" s="47" t="s">
        <v>6137</v>
      </c>
      <c r="I798" s="47" t="s">
        <v>2414</v>
      </c>
      <c r="J798" s="47"/>
      <c r="K798" s="47" t="s">
        <v>15909</v>
      </c>
      <c r="L798" s="47">
        <v>0.4871860146522522</v>
      </c>
      <c r="M798" s="47">
        <v>-37.840330000000002</v>
      </c>
      <c r="N798" s="47">
        <v>-58.263170000000002</v>
      </c>
      <c r="O798" s="47" t="s">
        <v>15910</v>
      </c>
      <c r="P798" s="47">
        <v>1</v>
      </c>
      <c r="Q798">
        <v>15</v>
      </c>
      <c r="S798" s="23" t="s">
        <v>2347</v>
      </c>
      <c r="T798" t="str">
        <f t="shared" si="112"/>
        <v>20</v>
      </c>
      <c r="V798" t="str">
        <f>+VLOOKUP(B798,MARCO!E:E,1,FALSE)</f>
        <v>Balcarce</v>
      </c>
      <c r="W798" t="s">
        <v>134</v>
      </c>
      <c r="X798" t="s">
        <v>134</v>
      </c>
      <c r="Y798" t="str">
        <f t="shared" si="113"/>
        <v>R 20 - D 9 - 451 - 3792</v>
      </c>
      <c r="Z798" t="s">
        <v>20</v>
      </c>
      <c r="AA798" t="s">
        <v>2349</v>
      </c>
      <c r="AB798" t="s">
        <v>21</v>
      </c>
      <c r="AD798" t="str">
        <f t="shared" si="114"/>
        <v>Eepa 702</v>
      </c>
      <c r="AE798" t="s">
        <v>22</v>
      </c>
      <c r="AF798" t="s">
        <v>23</v>
      </c>
      <c r="AG798" t="s">
        <v>26</v>
      </c>
      <c r="AH798" t="s">
        <v>2348</v>
      </c>
      <c r="AI798" s="13">
        <f t="shared" si="115"/>
        <v>15</v>
      </c>
      <c r="AJ798" s="13">
        <f t="shared" si="116"/>
        <v>1</v>
      </c>
      <c r="AK798" s="21">
        <v>1</v>
      </c>
      <c r="AM798" t="s">
        <v>2154</v>
      </c>
      <c r="AN798" t="str">
        <f t="shared" si="110"/>
        <v>R20</v>
      </c>
      <c r="AO798" s="20" t="str">
        <f t="shared" si="111"/>
        <v>FINES_R20</v>
      </c>
      <c r="AP798" s="25">
        <f t="shared" si="117"/>
        <v>0.4871860146522522</v>
      </c>
      <c r="AQ798" s="24" t="str">
        <f>+IFERROR(VLOOKUP(Y798,#REF!,2,FALSE),"-")</f>
        <v>-</v>
      </c>
      <c r="AR798" s="13" t="s">
        <v>2394</v>
      </c>
      <c r="AS798" t="s">
        <v>2398</v>
      </c>
      <c r="AT798" t="str">
        <f t="shared" si="118"/>
        <v>Avenida Del Valle - 155 e/ 2 y A - Balcarce Balcarce</v>
      </c>
    </row>
    <row r="799" spans="1:46" ht="15.75" thickBot="1" x14ac:dyDescent="0.3">
      <c r="A799" s="47">
        <v>21</v>
      </c>
      <c r="B799" s="47" t="s">
        <v>1757</v>
      </c>
      <c r="C799" s="47" t="s">
        <v>2378</v>
      </c>
      <c r="D799" s="47" t="s">
        <v>1762</v>
      </c>
      <c r="E799" s="47" t="s">
        <v>271</v>
      </c>
      <c r="F799" s="47" t="s">
        <v>6140</v>
      </c>
      <c r="G799" s="47" t="s">
        <v>2209</v>
      </c>
      <c r="H799" s="47" t="s">
        <v>6141</v>
      </c>
      <c r="I799" s="47" t="s">
        <v>2414</v>
      </c>
      <c r="J799" s="47"/>
      <c r="K799" s="47" t="s">
        <v>13712</v>
      </c>
      <c r="L799" s="47">
        <v>0.34169039130210882</v>
      </c>
      <c r="M799" s="47">
        <v>-38.373787499999999</v>
      </c>
      <c r="N799" s="47">
        <v>-60.285282899999999</v>
      </c>
      <c r="O799" s="47" t="s">
        <v>15911</v>
      </c>
      <c r="P799" s="47">
        <v>1</v>
      </c>
      <c r="Q799">
        <v>13</v>
      </c>
      <c r="S799" s="23" t="s">
        <v>2347</v>
      </c>
      <c r="T799" t="str">
        <f t="shared" si="112"/>
        <v>21</v>
      </c>
      <c r="V799" t="str">
        <f>+VLOOKUP(B799,MARCO!E:E,1,FALSE)</f>
        <v>Tres Arroyos</v>
      </c>
      <c r="W799" t="s">
        <v>134</v>
      </c>
      <c r="X799" t="s">
        <v>134</v>
      </c>
      <c r="Y799" t="str">
        <f t="shared" si="113"/>
        <v>R 21 - D 107 - 451 - 2496</v>
      </c>
      <c r="Z799" t="s">
        <v>20</v>
      </c>
      <c r="AA799" t="s">
        <v>2349</v>
      </c>
      <c r="AB799" t="s">
        <v>21</v>
      </c>
      <c r="AD799" t="str">
        <f t="shared" si="114"/>
        <v>Suteba</v>
      </c>
      <c r="AE799" t="s">
        <v>22</v>
      </c>
      <c r="AF799" t="s">
        <v>23</v>
      </c>
      <c r="AG799" t="s">
        <v>26</v>
      </c>
      <c r="AH799" t="s">
        <v>2348</v>
      </c>
      <c r="AI799" s="13">
        <f t="shared" si="115"/>
        <v>13</v>
      </c>
      <c r="AJ799" s="13">
        <f t="shared" si="116"/>
        <v>1</v>
      </c>
      <c r="AK799" s="21">
        <v>1</v>
      </c>
      <c r="AM799" t="s">
        <v>2154</v>
      </c>
      <c r="AN799" t="str">
        <f t="shared" si="110"/>
        <v>R16212223</v>
      </c>
      <c r="AO799" s="20" t="str">
        <f t="shared" si="111"/>
        <v>FINES_R16212223</v>
      </c>
      <c r="AP799" s="25">
        <f t="shared" si="117"/>
        <v>0.34169039130210882</v>
      </c>
      <c r="AQ799" s="24" t="str">
        <f>+IFERROR(VLOOKUP(Y799,#REF!,2,FALSE),"-")</f>
        <v>-</v>
      </c>
      <c r="AR799" s="13" t="s">
        <v>2394</v>
      </c>
      <c r="AS799" t="s">
        <v>2398</v>
      </c>
      <c r="AT799" t="str">
        <f t="shared" si="118"/>
        <v>Las Heras - 293 e/ San Lorenzo y Balcarce - Tres Arroyos Tres Arroyos</v>
      </c>
    </row>
    <row r="800" spans="1:46" ht="15.75" thickBot="1" x14ac:dyDescent="0.3">
      <c r="A800" s="47">
        <v>21</v>
      </c>
      <c r="B800" s="47" t="s">
        <v>1757</v>
      </c>
      <c r="C800" s="47" t="s">
        <v>2378</v>
      </c>
      <c r="D800" s="47" t="s">
        <v>1762</v>
      </c>
      <c r="E800" s="47" t="s">
        <v>271</v>
      </c>
      <c r="F800" s="47" t="s">
        <v>6143</v>
      </c>
      <c r="G800" s="47" t="s">
        <v>6144</v>
      </c>
      <c r="H800" s="47" t="s">
        <v>6145</v>
      </c>
      <c r="I800" s="47" t="s">
        <v>2414</v>
      </c>
      <c r="J800" s="47"/>
      <c r="K800" s="47" t="s">
        <v>13713</v>
      </c>
      <c r="L800" s="47">
        <v>0.30545270442962652</v>
      </c>
      <c r="M800" s="47">
        <v>-38.370148380459</v>
      </c>
      <c r="N800" s="47">
        <v>-60.280576637145003</v>
      </c>
      <c r="O800" s="47" t="s">
        <v>15912</v>
      </c>
      <c r="P800" s="47">
        <v>2</v>
      </c>
      <c r="Q800">
        <v>36</v>
      </c>
      <c r="S800" s="23" t="s">
        <v>2347</v>
      </c>
      <c r="T800" t="str">
        <f t="shared" si="112"/>
        <v>21</v>
      </c>
      <c r="V800" t="str">
        <f>+VLOOKUP(B800,MARCO!E:E,1,FALSE)</f>
        <v>Tres Arroyos</v>
      </c>
      <c r="W800" t="s">
        <v>134</v>
      </c>
      <c r="X800" t="s">
        <v>134</v>
      </c>
      <c r="Y800" t="str">
        <f t="shared" si="113"/>
        <v>R 21 - D 107 - 451 - 3757</v>
      </c>
      <c r="Z800" t="s">
        <v>20</v>
      </c>
      <c r="AA800" t="s">
        <v>2349</v>
      </c>
      <c r="AB800" t="s">
        <v>21</v>
      </c>
      <c r="AD800" t="str">
        <f t="shared" si="114"/>
        <v>Es N°6</v>
      </c>
      <c r="AE800" t="s">
        <v>22</v>
      </c>
      <c r="AF800" t="s">
        <v>23</v>
      </c>
      <c r="AG800" t="s">
        <v>26</v>
      </c>
      <c r="AH800" t="s">
        <v>2348</v>
      </c>
      <c r="AI800" s="13">
        <f t="shared" si="115"/>
        <v>36</v>
      </c>
      <c r="AJ800" s="13">
        <f t="shared" si="116"/>
        <v>2</v>
      </c>
      <c r="AK800" s="21">
        <v>1</v>
      </c>
      <c r="AM800" t="s">
        <v>2154</v>
      </c>
      <c r="AN800" t="str">
        <f t="shared" si="110"/>
        <v>R16212223</v>
      </c>
      <c r="AO800" s="20" t="str">
        <f t="shared" si="111"/>
        <v>FINES_R16212223</v>
      </c>
      <c r="AP800" s="25">
        <f t="shared" si="117"/>
        <v>0.30545270442962652</v>
      </c>
      <c r="AQ800" s="24" t="str">
        <f>+IFERROR(VLOOKUP(Y800,#REF!,2,FALSE),"-")</f>
        <v>-</v>
      </c>
      <c r="AR800" s="13" t="s">
        <v>2394</v>
      </c>
      <c r="AS800" t="s">
        <v>2398</v>
      </c>
      <c r="AT800" t="str">
        <f t="shared" si="118"/>
        <v>Cangallo - 190 e/ Lamadrid y Quintana - Tres Arroyos Tres Arroyos</v>
      </c>
    </row>
    <row r="801" spans="1:46" ht="15.75" thickBot="1" x14ac:dyDescent="0.3">
      <c r="A801" s="47">
        <v>21</v>
      </c>
      <c r="B801" s="47" t="s">
        <v>496</v>
      </c>
      <c r="C801" s="47" t="s">
        <v>2378</v>
      </c>
      <c r="D801" s="47" t="s">
        <v>499</v>
      </c>
      <c r="E801" s="47" t="s">
        <v>500</v>
      </c>
      <c r="F801" s="47" t="s">
        <v>6148</v>
      </c>
      <c r="G801" s="47" t="s">
        <v>3644</v>
      </c>
      <c r="H801" s="47" t="s">
        <v>6149</v>
      </c>
      <c r="I801" s="47" t="s">
        <v>2414</v>
      </c>
      <c r="J801" s="47"/>
      <c r="K801" s="47" t="s">
        <v>13714</v>
      </c>
      <c r="L801" s="47">
        <v>0.22943054139614111</v>
      </c>
      <c r="M801" s="47">
        <v>-38.74015</v>
      </c>
      <c r="N801" s="47">
        <v>-60.61591</v>
      </c>
      <c r="O801" s="47" t="s">
        <v>15913</v>
      </c>
      <c r="P801" s="47">
        <v>5</v>
      </c>
      <c r="Q801">
        <v>64</v>
      </c>
      <c r="S801" s="23" t="s">
        <v>2347</v>
      </c>
      <c r="T801" t="str">
        <f t="shared" si="112"/>
        <v>21</v>
      </c>
      <c r="V801" t="str">
        <f>+VLOOKUP(B801,MARCO!E:E,1,FALSE)</f>
        <v>Coronel Dorrego</v>
      </c>
      <c r="W801" t="s">
        <v>134</v>
      </c>
      <c r="X801" t="s">
        <v>134</v>
      </c>
      <c r="Y801" t="str">
        <f t="shared" si="113"/>
        <v>R 21 - D 23 - 451 - 1552</v>
      </c>
      <c r="Z801" t="s">
        <v>20</v>
      </c>
      <c r="AA801" t="s">
        <v>2349</v>
      </c>
      <c r="AB801" t="s">
        <v>21</v>
      </c>
      <c r="AD801" t="str">
        <f t="shared" si="114"/>
        <v>Cens 451</v>
      </c>
      <c r="AE801" t="s">
        <v>22</v>
      </c>
      <c r="AF801" t="s">
        <v>23</v>
      </c>
      <c r="AG801" t="s">
        <v>26</v>
      </c>
      <c r="AH801" t="s">
        <v>2348</v>
      </c>
      <c r="AI801" s="13">
        <f t="shared" si="115"/>
        <v>64</v>
      </c>
      <c r="AJ801" s="13">
        <f t="shared" si="116"/>
        <v>5</v>
      </c>
      <c r="AK801" s="21">
        <v>1</v>
      </c>
      <c r="AM801" t="s">
        <v>2154</v>
      </c>
      <c r="AN801" t="str">
        <f t="shared" si="110"/>
        <v>R16212223</v>
      </c>
      <c r="AO801" s="20" t="str">
        <f t="shared" si="111"/>
        <v>FINES_R16212223</v>
      </c>
      <c r="AP801" s="25">
        <f t="shared" si="117"/>
        <v>0.22943054139614111</v>
      </c>
      <c r="AQ801" s="24" t="str">
        <f>+IFERROR(VLOOKUP(Y801,#REF!,2,FALSE),"-")</f>
        <v>-</v>
      </c>
      <c r="AR801" s="13" t="s">
        <v>2394</v>
      </c>
      <c r="AS801" t="s">
        <v>2398</v>
      </c>
      <c r="AT801" t="str">
        <f t="shared" si="118"/>
        <v>Sarmiento - 167 e/ 9 De Abril y Belgrano - Coronel Dorrego Coronel Dorrego</v>
      </c>
    </row>
    <row r="802" spans="1:46" ht="15.75" thickBot="1" x14ac:dyDescent="0.3">
      <c r="A802" s="47">
        <v>21</v>
      </c>
      <c r="B802" s="47" t="s">
        <v>503</v>
      </c>
      <c r="C802" s="47" t="s">
        <v>2378</v>
      </c>
      <c r="D802" s="47" t="s">
        <v>506</v>
      </c>
      <c r="E802" s="47" t="s">
        <v>271</v>
      </c>
      <c r="F802" s="47" t="s">
        <v>6153</v>
      </c>
      <c r="G802" s="47" t="s">
        <v>6154</v>
      </c>
      <c r="H802" s="47" t="s">
        <v>6155</v>
      </c>
      <c r="I802" s="47" t="s">
        <v>2414</v>
      </c>
      <c r="J802" s="47"/>
      <c r="K802" s="47" t="s">
        <v>13715</v>
      </c>
      <c r="L802" s="47">
        <v>0.25228399038314819</v>
      </c>
      <c r="M802" s="47">
        <v>-37.980035039999997</v>
      </c>
      <c r="N802" s="47">
        <v>-61.354335429999999</v>
      </c>
      <c r="O802" s="47" t="s">
        <v>15914</v>
      </c>
      <c r="P802" s="47">
        <v>2</v>
      </c>
      <c r="Q802">
        <v>29</v>
      </c>
      <c r="S802" s="23" t="s">
        <v>2347</v>
      </c>
      <c r="T802" t="str">
        <f t="shared" si="112"/>
        <v>21</v>
      </c>
      <c r="V802" t="str">
        <f>+VLOOKUP(B802,MARCO!E:E,1,FALSE)</f>
        <v>Coronel Pringles</v>
      </c>
      <c r="W802" t="s">
        <v>134</v>
      </c>
      <c r="X802" t="s">
        <v>134</v>
      </c>
      <c r="Y802" t="str">
        <f t="shared" si="113"/>
        <v>R 21 - D 24 - 451 - 3288</v>
      </c>
      <c r="Z802" t="s">
        <v>20</v>
      </c>
      <c r="AA802" t="s">
        <v>2349</v>
      </c>
      <c r="AB802" t="s">
        <v>21</v>
      </c>
      <c r="AD802" t="str">
        <f t="shared" si="114"/>
        <v>Guardería Cajita De Cristal</v>
      </c>
      <c r="AE802" t="s">
        <v>22</v>
      </c>
      <c r="AF802" t="s">
        <v>23</v>
      </c>
      <c r="AG802" t="s">
        <v>26</v>
      </c>
      <c r="AH802" t="s">
        <v>2348</v>
      </c>
      <c r="AI802" s="13">
        <f t="shared" si="115"/>
        <v>29</v>
      </c>
      <c r="AJ802" s="13">
        <f t="shared" si="116"/>
        <v>2</v>
      </c>
      <c r="AK802" s="21">
        <v>1</v>
      </c>
      <c r="AM802" t="s">
        <v>2154</v>
      </c>
      <c r="AN802" t="str">
        <f t="shared" si="110"/>
        <v>R16212223</v>
      </c>
      <c r="AO802" s="20" t="str">
        <f t="shared" si="111"/>
        <v>FINES_R16212223</v>
      </c>
      <c r="AP802" s="25">
        <f t="shared" si="117"/>
        <v>0.25228399038314819</v>
      </c>
      <c r="AQ802" s="24" t="str">
        <f>+IFERROR(VLOOKUP(Y802,#REF!,2,FALSE),"-")</f>
        <v>-</v>
      </c>
      <c r="AR802" s="13" t="s">
        <v>2394</v>
      </c>
      <c r="AS802" t="s">
        <v>2397</v>
      </c>
      <c r="AT802" t="str">
        <f t="shared" si="118"/>
        <v>Cabrera - 2033 e/ 21 y 22 - Coronel Pringles Independencia</v>
      </c>
    </row>
    <row r="803" spans="1:46" ht="15.75" thickBot="1" x14ac:dyDescent="0.3">
      <c r="A803" s="47">
        <v>21</v>
      </c>
      <c r="B803" s="47" t="s">
        <v>503</v>
      </c>
      <c r="C803" s="47" t="s">
        <v>2378</v>
      </c>
      <c r="D803" s="47" t="s">
        <v>506</v>
      </c>
      <c r="E803" s="47" t="s">
        <v>271</v>
      </c>
      <c r="F803" s="47" t="s">
        <v>6157</v>
      </c>
      <c r="G803" s="47" t="s">
        <v>6158</v>
      </c>
      <c r="H803" s="47" t="s">
        <v>6159</v>
      </c>
      <c r="I803" s="47" t="s">
        <v>2414</v>
      </c>
      <c r="J803" s="47"/>
      <c r="K803" s="47" t="s">
        <v>13716</v>
      </c>
      <c r="L803" s="47">
        <v>0.31330719590187073</v>
      </c>
      <c r="M803" s="47">
        <v>-37.987411999999999</v>
      </c>
      <c r="N803" s="47">
        <v>-61.353916499999997</v>
      </c>
      <c r="O803" s="47" t="s">
        <v>15915</v>
      </c>
      <c r="P803" s="47">
        <v>1</v>
      </c>
      <c r="Q803">
        <v>8</v>
      </c>
      <c r="S803" s="23" t="s">
        <v>2347</v>
      </c>
      <c r="T803" t="str">
        <f t="shared" si="112"/>
        <v>21</v>
      </c>
      <c r="V803" t="str">
        <f>+VLOOKUP(B803,MARCO!E:E,1,FALSE)</f>
        <v>Coronel Pringles</v>
      </c>
      <c r="W803" t="s">
        <v>134</v>
      </c>
      <c r="X803" t="s">
        <v>134</v>
      </c>
      <c r="Y803" t="str">
        <f t="shared" si="113"/>
        <v>R 21 - D 24 - 451 - 1643</v>
      </c>
      <c r="Z803" t="s">
        <v>20</v>
      </c>
      <c r="AA803" t="s">
        <v>2349</v>
      </c>
      <c r="AB803" t="s">
        <v>21</v>
      </c>
      <c r="AD803" t="str">
        <f t="shared" si="114"/>
        <v>Guarderia Nidito De Amor</v>
      </c>
      <c r="AE803" t="s">
        <v>22</v>
      </c>
      <c r="AF803" t="s">
        <v>23</v>
      </c>
      <c r="AG803" t="s">
        <v>26</v>
      </c>
      <c r="AH803" t="s">
        <v>2348</v>
      </c>
      <c r="AI803" s="13">
        <f t="shared" si="115"/>
        <v>8</v>
      </c>
      <c r="AJ803" s="13">
        <f t="shared" si="116"/>
        <v>1</v>
      </c>
      <c r="AK803" s="21">
        <v>1</v>
      </c>
      <c r="AM803" t="s">
        <v>2154</v>
      </c>
      <c r="AN803" t="str">
        <f t="shared" si="110"/>
        <v>R16212223</v>
      </c>
      <c r="AO803" s="20" t="str">
        <f t="shared" si="111"/>
        <v>FINES_R16212223</v>
      </c>
      <c r="AP803" s="25">
        <f t="shared" si="117"/>
        <v>0.31330719590187073</v>
      </c>
      <c r="AQ803" s="24" t="str">
        <f>+IFERROR(VLOOKUP(Y803,#REF!,2,FALSE),"-")</f>
        <v>-</v>
      </c>
      <c r="AR803" s="13" t="s">
        <v>2394</v>
      </c>
      <c r="AS803" t="s">
        <v>2398</v>
      </c>
      <c r="AT803" t="str">
        <f t="shared" si="118"/>
        <v>Sarmiento - 45 e/ Avenida Frondizzi y Juan 23 - Coronel Pringles Centro</v>
      </c>
    </row>
    <row r="804" spans="1:46" ht="15.75" thickBot="1" x14ac:dyDescent="0.3">
      <c r="A804" s="47">
        <v>21</v>
      </c>
      <c r="B804" s="47" t="s">
        <v>503</v>
      </c>
      <c r="C804" s="47" t="s">
        <v>2378</v>
      </c>
      <c r="D804" s="47" t="s">
        <v>506</v>
      </c>
      <c r="E804" s="47" t="s">
        <v>271</v>
      </c>
      <c r="F804" s="47" t="s">
        <v>6161</v>
      </c>
      <c r="G804" s="47" t="s">
        <v>2320</v>
      </c>
      <c r="H804" s="47" t="s">
        <v>6162</v>
      </c>
      <c r="I804" s="47" t="s">
        <v>2414</v>
      </c>
      <c r="J804" s="47"/>
      <c r="K804" s="47" t="s">
        <v>13717</v>
      </c>
      <c r="L804" s="47">
        <v>0.442819744348526</v>
      </c>
      <c r="M804" s="47">
        <v>-37.983662035673902</v>
      </c>
      <c r="N804" s="47">
        <v>-61.3377670623006</v>
      </c>
      <c r="O804" s="47" t="s">
        <v>15916</v>
      </c>
      <c r="P804" s="47">
        <v>1</v>
      </c>
      <c r="Q804">
        <v>12</v>
      </c>
      <c r="S804" s="23" t="s">
        <v>2347</v>
      </c>
      <c r="T804" t="str">
        <f t="shared" si="112"/>
        <v>21</v>
      </c>
      <c r="V804" t="str">
        <f>+VLOOKUP(B804,MARCO!E:E,1,FALSE)</f>
        <v>Coronel Pringles</v>
      </c>
      <c r="W804" t="s">
        <v>134</v>
      </c>
      <c r="X804" t="s">
        <v>134</v>
      </c>
      <c r="Y804" t="str">
        <f t="shared" si="113"/>
        <v>R 21 - D 24 - 451 - 3789</v>
      </c>
      <c r="Z804" t="s">
        <v>20</v>
      </c>
      <c r="AA804" t="s">
        <v>2349</v>
      </c>
      <c r="AB804" t="s">
        <v>21</v>
      </c>
      <c r="AD804" t="str">
        <f t="shared" si="114"/>
        <v>Escuela Primaria 7/ Secundaria Media N°4</v>
      </c>
      <c r="AE804" t="s">
        <v>22</v>
      </c>
      <c r="AF804" t="s">
        <v>23</v>
      </c>
      <c r="AG804" t="s">
        <v>26</v>
      </c>
      <c r="AH804" t="s">
        <v>2348</v>
      </c>
      <c r="AI804" s="13">
        <f t="shared" si="115"/>
        <v>12</v>
      </c>
      <c r="AJ804" s="13">
        <f t="shared" si="116"/>
        <v>1</v>
      </c>
      <c r="AK804" s="21">
        <v>1</v>
      </c>
      <c r="AM804" t="s">
        <v>2154</v>
      </c>
      <c r="AN804" t="str">
        <f t="shared" si="110"/>
        <v>R16212223</v>
      </c>
      <c r="AO804" s="20" t="str">
        <f t="shared" si="111"/>
        <v>FINES_R16212223</v>
      </c>
      <c r="AP804" s="25">
        <f t="shared" si="117"/>
        <v>0.442819744348526</v>
      </c>
      <c r="AQ804" s="24" t="str">
        <f>+IFERROR(VLOOKUP(Y804,#REF!,2,FALSE),"-")</f>
        <v>-</v>
      </c>
      <c r="AR804" s="13" t="s">
        <v>2394</v>
      </c>
      <c r="AS804" t="s">
        <v>2397</v>
      </c>
      <c r="AT804" t="str">
        <f t="shared" si="118"/>
        <v>Avenida Frondizzi - 1900 e/ 59 y 60 - Coronel Pringles Hipolito Irigoyen</v>
      </c>
    </row>
    <row r="805" spans="1:46" ht="15.75" thickBot="1" x14ac:dyDescent="0.3">
      <c r="A805" s="47">
        <v>21</v>
      </c>
      <c r="B805" s="47" t="s">
        <v>503</v>
      </c>
      <c r="C805" s="47" t="s">
        <v>2378</v>
      </c>
      <c r="D805" s="47" t="s">
        <v>506</v>
      </c>
      <c r="E805" s="47" t="s">
        <v>271</v>
      </c>
      <c r="F805" s="47" t="s">
        <v>6165</v>
      </c>
      <c r="G805" s="47" t="s">
        <v>6166</v>
      </c>
      <c r="H805" s="47" t="s">
        <v>6167</v>
      </c>
      <c r="I805" s="47" t="s">
        <v>2414</v>
      </c>
      <c r="J805" s="47"/>
      <c r="K805" s="47" t="s">
        <v>13718</v>
      </c>
      <c r="L805" s="47">
        <v>0.43983802199363708</v>
      </c>
      <c r="M805" s="47">
        <v>-37.987930243916701</v>
      </c>
      <c r="N805" s="47">
        <v>-61.367241602413401</v>
      </c>
      <c r="O805" s="47" t="s">
        <v>15917</v>
      </c>
      <c r="P805" s="47">
        <v>1</v>
      </c>
      <c r="Q805">
        <v>11</v>
      </c>
      <c r="S805" s="23" t="s">
        <v>2347</v>
      </c>
      <c r="T805" t="str">
        <f t="shared" si="112"/>
        <v>21</v>
      </c>
      <c r="V805" t="str">
        <f>+VLOOKUP(B805,MARCO!E:E,1,FALSE)</f>
        <v>Coronel Pringles</v>
      </c>
      <c r="W805" t="s">
        <v>134</v>
      </c>
      <c r="X805" t="s">
        <v>134</v>
      </c>
      <c r="Y805" t="str">
        <f t="shared" si="113"/>
        <v>R 21 - D 24 - 451 - 3024</v>
      </c>
      <c r="Z805" t="s">
        <v>20</v>
      </c>
      <c r="AA805" t="s">
        <v>2349</v>
      </c>
      <c r="AB805" t="s">
        <v>21</v>
      </c>
      <c r="AD805" t="str">
        <f t="shared" si="114"/>
        <v>S.i.c Jugarte</v>
      </c>
      <c r="AE805" t="s">
        <v>22</v>
      </c>
      <c r="AF805" t="s">
        <v>23</v>
      </c>
      <c r="AG805" t="s">
        <v>26</v>
      </c>
      <c r="AH805" t="s">
        <v>2348</v>
      </c>
      <c r="AI805" s="13">
        <f t="shared" si="115"/>
        <v>11</v>
      </c>
      <c r="AJ805" s="13">
        <f t="shared" si="116"/>
        <v>1</v>
      </c>
      <c r="AK805" s="21">
        <v>1</v>
      </c>
      <c r="AM805" t="s">
        <v>2154</v>
      </c>
      <c r="AN805" t="str">
        <f t="shared" si="110"/>
        <v>R16212223</v>
      </c>
      <c r="AO805" s="20" t="str">
        <f t="shared" si="111"/>
        <v>FINES_R16212223</v>
      </c>
      <c r="AP805" s="25">
        <f t="shared" si="117"/>
        <v>0.43983802199363708</v>
      </c>
      <c r="AQ805" s="24" t="str">
        <f>+IFERROR(VLOOKUP(Y805,#REF!,2,FALSE),"-")</f>
        <v>-</v>
      </c>
      <c r="AR805" s="13" t="s">
        <v>2394</v>
      </c>
      <c r="AS805" t="s">
        <v>2397</v>
      </c>
      <c r="AT805" t="str">
        <f t="shared" si="118"/>
        <v>Av. Prof. García De La Calle Y Calle 60 - e/ 60 y 61 - Coronel Pringles Roca</v>
      </c>
    </row>
    <row r="806" spans="1:46" ht="15.75" thickBot="1" x14ac:dyDescent="0.3">
      <c r="A806" s="47">
        <v>21</v>
      </c>
      <c r="B806" s="47" t="s">
        <v>839</v>
      </c>
      <c r="C806" s="47" t="s">
        <v>2378</v>
      </c>
      <c r="D806" s="47" t="s">
        <v>841</v>
      </c>
      <c r="E806" s="47" t="s">
        <v>180</v>
      </c>
      <c r="F806" s="47" t="s">
        <v>6169</v>
      </c>
      <c r="G806" s="47" t="s">
        <v>6170</v>
      </c>
      <c r="H806" s="47" t="s">
        <v>6171</v>
      </c>
      <c r="I806" s="47" t="s">
        <v>2414</v>
      </c>
      <c r="J806" s="47"/>
      <c r="K806" s="47" t="s">
        <v>13719</v>
      </c>
      <c r="L806" s="47">
        <v>0.42201462388038641</v>
      </c>
      <c r="M806" s="47">
        <v>-38.039999437575098</v>
      </c>
      <c r="N806" s="47">
        <v>-60.088707151593603</v>
      </c>
      <c r="O806" s="47" t="s">
        <v>15918</v>
      </c>
      <c r="P806" s="47">
        <v>2</v>
      </c>
      <c r="Q806">
        <v>25</v>
      </c>
      <c r="S806" s="23" t="s">
        <v>2347</v>
      </c>
      <c r="T806" t="str">
        <f t="shared" si="112"/>
        <v>21</v>
      </c>
      <c r="V806" t="str">
        <f>+VLOOKUP(B806,MARCO!E:E,1,FALSE)</f>
        <v>Adolfo Gonzales Chaves</v>
      </c>
      <c r="W806" t="s">
        <v>134</v>
      </c>
      <c r="X806" t="s">
        <v>134</v>
      </c>
      <c r="Y806" t="str">
        <f t="shared" si="113"/>
        <v>R 21 - D 50 - 451 - 2053</v>
      </c>
      <c r="Z806" t="s">
        <v>20</v>
      </c>
      <c r="AA806" t="s">
        <v>2349</v>
      </c>
      <c r="AB806" t="s">
        <v>21</v>
      </c>
      <c r="AD806" t="str">
        <f t="shared" si="114"/>
        <v>E. E.s N4</v>
      </c>
      <c r="AE806" t="s">
        <v>22</v>
      </c>
      <c r="AF806" t="s">
        <v>23</v>
      </c>
      <c r="AG806" t="s">
        <v>26</v>
      </c>
      <c r="AH806" t="s">
        <v>2348</v>
      </c>
      <c r="AI806" s="13">
        <f t="shared" si="115"/>
        <v>25</v>
      </c>
      <c r="AJ806" s="13">
        <f t="shared" si="116"/>
        <v>2</v>
      </c>
      <c r="AK806" s="21">
        <v>1</v>
      </c>
      <c r="AM806" t="s">
        <v>2154</v>
      </c>
      <c r="AN806" t="str">
        <f t="shared" si="110"/>
        <v>R16212223</v>
      </c>
      <c r="AO806" s="20" t="str">
        <f t="shared" si="111"/>
        <v>FINES_R16212223</v>
      </c>
      <c r="AP806" s="25">
        <f t="shared" si="117"/>
        <v>0.42201462388038641</v>
      </c>
      <c r="AQ806" s="24" t="str">
        <f>+IFERROR(VLOOKUP(Y806,#REF!,2,FALSE),"-")</f>
        <v>-</v>
      </c>
      <c r="AR806" s="13" t="s">
        <v>2394</v>
      </c>
      <c r="AS806" t="s">
        <v>2397</v>
      </c>
      <c r="AT806" t="str">
        <f t="shared" si="118"/>
        <v>Calle 4 - 198 e/ Lavalle y Juan Elicagaray - Adolfo Gonzales Chaves Adolfo Gonzales Chaves</v>
      </c>
    </row>
    <row r="807" spans="1:46" ht="15.75" thickBot="1" x14ac:dyDescent="0.3">
      <c r="A807" s="47">
        <v>21</v>
      </c>
      <c r="B807" s="47" t="s">
        <v>850</v>
      </c>
      <c r="C807" s="47" t="s">
        <v>2369</v>
      </c>
      <c r="D807" s="47" t="s">
        <v>855</v>
      </c>
      <c r="E807" s="47" t="s">
        <v>228</v>
      </c>
      <c r="F807" s="47" t="s">
        <v>6173</v>
      </c>
      <c r="G807" s="47" t="s">
        <v>6174</v>
      </c>
      <c r="H807" s="47" t="s">
        <v>6175</v>
      </c>
      <c r="I807" s="47" t="s">
        <v>2414</v>
      </c>
      <c r="J807" s="47"/>
      <c r="K807" s="47" t="s">
        <v>13720</v>
      </c>
      <c r="L807" s="47">
        <v>0.39761796593666082</v>
      </c>
      <c r="M807" s="47">
        <v>-37.668929596082101</v>
      </c>
      <c r="N807" s="47">
        <v>-59.8175614094935</v>
      </c>
      <c r="O807" s="47" t="s">
        <v>15919</v>
      </c>
      <c r="P807" s="47">
        <v>1</v>
      </c>
      <c r="Q807">
        <v>18</v>
      </c>
      <c r="S807" s="23" t="s">
        <v>2347</v>
      </c>
      <c r="T807" t="str">
        <f t="shared" si="112"/>
        <v>21</v>
      </c>
      <c r="V807" t="str">
        <f>+VLOOKUP(B807,MARCO!E:E,1,FALSE)</f>
        <v>Benito Juárez</v>
      </c>
      <c r="W807" t="s">
        <v>134</v>
      </c>
      <c r="X807" t="s">
        <v>134</v>
      </c>
      <c r="Y807" t="str">
        <f t="shared" si="113"/>
        <v>R 21 - D 52 - 452 - 1642</v>
      </c>
      <c r="Z807" t="s">
        <v>20</v>
      </c>
      <c r="AA807" t="s">
        <v>2349</v>
      </c>
      <c r="AB807" t="s">
        <v>21</v>
      </c>
      <c r="AD807" t="str">
        <f t="shared" si="114"/>
        <v>Villa Riel</v>
      </c>
      <c r="AE807" t="s">
        <v>22</v>
      </c>
      <c r="AF807" t="s">
        <v>23</v>
      </c>
      <c r="AG807" t="s">
        <v>26</v>
      </c>
      <c r="AH807" t="s">
        <v>2348</v>
      </c>
      <c r="AI807" s="13">
        <f t="shared" si="115"/>
        <v>18</v>
      </c>
      <c r="AJ807" s="13">
        <f t="shared" si="116"/>
        <v>1</v>
      </c>
      <c r="AK807" s="21">
        <v>1</v>
      </c>
      <c r="AM807" t="s">
        <v>2154</v>
      </c>
      <c r="AN807" t="str">
        <f t="shared" si="110"/>
        <v>R16212223</v>
      </c>
      <c r="AO807" s="20" t="str">
        <f t="shared" si="111"/>
        <v>FINES_R16212223</v>
      </c>
      <c r="AP807" s="25">
        <f t="shared" si="117"/>
        <v>0.39761796593666082</v>
      </c>
      <c r="AQ807" s="24" t="str">
        <f>+IFERROR(VLOOKUP(Y807,#REF!,2,FALSE),"-")</f>
        <v>-</v>
      </c>
      <c r="AR807" s="13" t="s">
        <v>2394</v>
      </c>
      <c r="AS807" t="s">
        <v>2398</v>
      </c>
      <c r="AT807" t="str">
        <f t="shared" si="118"/>
        <v>Chaco - e/ Catamarca y Tucuman - Benito Juarez Villa Riel</v>
      </c>
    </row>
    <row r="808" spans="1:46" ht="15.75" thickBot="1" x14ac:dyDescent="0.3">
      <c r="A808" s="47">
        <v>21</v>
      </c>
      <c r="B808" s="47" t="s">
        <v>850</v>
      </c>
      <c r="C808" s="47" t="s">
        <v>2369</v>
      </c>
      <c r="D808" s="47" t="s">
        <v>855</v>
      </c>
      <c r="E808" s="47" t="s">
        <v>228</v>
      </c>
      <c r="F808" s="47" t="s">
        <v>6177</v>
      </c>
      <c r="G808" s="47" t="s">
        <v>6178</v>
      </c>
      <c r="H808" s="47" t="s">
        <v>6179</v>
      </c>
      <c r="I808" s="47" t="s">
        <v>2414</v>
      </c>
      <c r="J808" s="47"/>
      <c r="K808" s="47" t="s">
        <v>13721</v>
      </c>
      <c r="L808" s="47">
        <v>0.31367203593254089</v>
      </c>
      <c r="M808" s="47">
        <v>-37.674315800000002</v>
      </c>
      <c r="N808" s="47">
        <v>-59.804896200000002</v>
      </c>
      <c r="O808" s="47" t="s">
        <v>15920</v>
      </c>
      <c r="P808" s="47">
        <v>1</v>
      </c>
      <c r="Q808">
        <v>17</v>
      </c>
      <c r="S808" s="23" t="s">
        <v>2347</v>
      </c>
      <c r="T808" t="str">
        <f t="shared" si="112"/>
        <v>21</v>
      </c>
      <c r="V808" t="str">
        <f>+VLOOKUP(B808,MARCO!E:E,1,FALSE)</f>
        <v>Benito Juárez</v>
      </c>
      <c r="W808" t="s">
        <v>134</v>
      </c>
      <c r="X808" t="s">
        <v>134</v>
      </c>
      <c r="Y808" t="str">
        <f t="shared" si="113"/>
        <v>R 21 - D 52 - 452 - 2423</v>
      </c>
      <c r="Z808" t="s">
        <v>20</v>
      </c>
      <c r="AA808" t="s">
        <v>2349</v>
      </c>
      <c r="AB808" t="s">
        <v>21</v>
      </c>
      <c r="AD808" t="str">
        <f t="shared" si="114"/>
        <v>Barrio Pachan</v>
      </c>
      <c r="AE808" t="s">
        <v>22</v>
      </c>
      <c r="AF808" t="s">
        <v>23</v>
      </c>
      <c r="AG808" t="s">
        <v>26</v>
      </c>
      <c r="AH808" t="s">
        <v>2348</v>
      </c>
      <c r="AI808" s="13">
        <f t="shared" si="115"/>
        <v>17</v>
      </c>
      <c r="AJ808" s="13">
        <f t="shared" si="116"/>
        <v>1</v>
      </c>
      <c r="AK808" s="21">
        <v>1</v>
      </c>
      <c r="AM808" t="s">
        <v>2154</v>
      </c>
      <c r="AN808" t="str">
        <f t="shared" si="110"/>
        <v>R16212223</v>
      </c>
      <c r="AO808" s="20" t="str">
        <f t="shared" si="111"/>
        <v>FINES_R16212223</v>
      </c>
      <c r="AP808" s="25">
        <f t="shared" si="117"/>
        <v>0.31367203593254089</v>
      </c>
      <c r="AQ808" s="24" t="str">
        <f>+IFERROR(VLOOKUP(Y808,#REF!,2,FALSE),"-")</f>
        <v>-</v>
      </c>
      <c r="AR808" s="13" t="s">
        <v>2394</v>
      </c>
      <c r="AS808" t="s">
        <v>2398</v>
      </c>
      <c r="AT808" t="str">
        <f t="shared" si="118"/>
        <v>Catena - 507 - Benito Juarez Pachan</v>
      </c>
    </row>
    <row r="809" spans="1:46" ht="15.75" thickBot="1" x14ac:dyDescent="0.3">
      <c r="A809" s="47">
        <v>21</v>
      </c>
      <c r="B809" s="47" t="s">
        <v>850</v>
      </c>
      <c r="C809" s="47" t="s">
        <v>2369</v>
      </c>
      <c r="D809" s="47" t="s">
        <v>855</v>
      </c>
      <c r="E809" s="47" t="s">
        <v>228</v>
      </c>
      <c r="F809" s="47" t="s">
        <v>6181</v>
      </c>
      <c r="G809" s="47" t="s">
        <v>6182</v>
      </c>
      <c r="H809" s="47" t="s">
        <v>6183</v>
      </c>
      <c r="I809" s="47" t="s">
        <v>2414</v>
      </c>
      <c r="J809" s="47"/>
      <c r="K809" s="47" t="s">
        <v>13722</v>
      </c>
      <c r="L809" s="47">
        <v>0.27203020453453058</v>
      </c>
      <c r="M809" s="47">
        <v>-37.6746409539167</v>
      </c>
      <c r="N809" s="47">
        <v>-59.803859179757197</v>
      </c>
      <c r="O809" s="47" t="s">
        <v>15921</v>
      </c>
      <c r="P809" s="47">
        <v>1</v>
      </c>
      <c r="Q809">
        <v>23</v>
      </c>
      <c r="S809" s="23" t="s">
        <v>2347</v>
      </c>
      <c r="T809" t="str">
        <f t="shared" si="112"/>
        <v>21</v>
      </c>
      <c r="V809" t="str">
        <f>+VLOOKUP(B809,MARCO!E:E,1,FALSE)</f>
        <v>Benito Juárez</v>
      </c>
      <c r="W809" t="s">
        <v>134</v>
      </c>
      <c r="X809" t="s">
        <v>134</v>
      </c>
      <c r="Y809" t="str">
        <f t="shared" si="113"/>
        <v>R 21 - D 52 - 452 - 2421</v>
      </c>
      <c r="Z809" t="s">
        <v>20</v>
      </c>
      <c r="AA809" t="s">
        <v>2349</v>
      </c>
      <c r="AB809" t="s">
        <v>21</v>
      </c>
      <c r="AD809" t="str">
        <f t="shared" si="114"/>
        <v>Ep Nº1</v>
      </c>
      <c r="AE809" t="s">
        <v>22</v>
      </c>
      <c r="AF809" t="s">
        <v>23</v>
      </c>
      <c r="AG809" t="s">
        <v>26</v>
      </c>
      <c r="AH809" t="s">
        <v>2348</v>
      </c>
      <c r="AI809" s="13">
        <f t="shared" si="115"/>
        <v>23</v>
      </c>
      <c r="AJ809" s="13">
        <f t="shared" si="116"/>
        <v>1</v>
      </c>
      <c r="AK809" s="21">
        <v>1</v>
      </c>
      <c r="AM809" t="s">
        <v>2154</v>
      </c>
      <c r="AN809" t="str">
        <f t="shared" si="110"/>
        <v>R16212223</v>
      </c>
      <c r="AO809" s="20" t="str">
        <f t="shared" si="111"/>
        <v>FINES_R16212223</v>
      </c>
      <c r="AP809" s="25">
        <f t="shared" si="117"/>
        <v>0.27203020453453058</v>
      </c>
      <c r="AQ809" s="24" t="str">
        <f>+IFERROR(VLOOKUP(Y809,#REF!,2,FALSE),"-")</f>
        <v>-</v>
      </c>
      <c r="AR809" s="13" t="s">
        <v>2394</v>
      </c>
      <c r="AS809" t="s">
        <v>2397</v>
      </c>
      <c r="AT809" t="str">
        <f t="shared" si="118"/>
        <v>Mitre - 4 - Benito Juarez E. P. Nº 1</v>
      </c>
    </row>
    <row r="810" spans="1:46" ht="15.75" thickBot="1" x14ac:dyDescent="0.3">
      <c r="A810" s="47">
        <v>21</v>
      </c>
      <c r="B810" s="47" t="s">
        <v>850</v>
      </c>
      <c r="C810" s="47" t="s">
        <v>2369</v>
      </c>
      <c r="D810" s="47" t="s">
        <v>855</v>
      </c>
      <c r="E810" s="47" t="s">
        <v>228</v>
      </c>
      <c r="F810" s="47" t="s">
        <v>6185</v>
      </c>
      <c r="G810" s="47" t="s">
        <v>6186</v>
      </c>
      <c r="H810" s="47" t="s">
        <v>6187</v>
      </c>
      <c r="I810" s="47" t="s">
        <v>2414</v>
      </c>
      <c r="J810" s="47"/>
      <c r="K810" s="47" t="s">
        <v>13723</v>
      </c>
      <c r="L810" s="47">
        <v>0.44917580485343928</v>
      </c>
      <c r="M810" s="47">
        <v>-37.552684399999997</v>
      </c>
      <c r="N810" s="47">
        <v>-59.626534399999997</v>
      </c>
      <c r="O810" s="47" t="s">
        <v>15922</v>
      </c>
      <c r="P810" s="47">
        <v>1</v>
      </c>
      <c r="Q810">
        <v>9</v>
      </c>
      <c r="S810" s="23" t="s">
        <v>2347</v>
      </c>
      <c r="T810" t="str">
        <f t="shared" si="112"/>
        <v>21</v>
      </c>
      <c r="V810" t="str">
        <f>+VLOOKUP(B810,MARCO!E:E,1,FALSE)</f>
        <v>Benito Juárez</v>
      </c>
      <c r="W810" t="s">
        <v>134</v>
      </c>
      <c r="X810" t="s">
        <v>134</v>
      </c>
      <c r="Y810" t="str">
        <f t="shared" si="113"/>
        <v>R 21 - D 52 - 452 - 3752</v>
      </c>
      <c r="Z810" t="s">
        <v>20</v>
      </c>
      <c r="AA810" t="s">
        <v>2349</v>
      </c>
      <c r="AB810" t="s">
        <v>21</v>
      </c>
      <c r="AD810" t="str">
        <f t="shared" si="114"/>
        <v>Sum Estacion Lopez</v>
      </c>
      <c r="AE810" t="s">
        <v>22</v>
      </c>
      <c r="AF810" t="s">
        <v>23</v>
      </c>
      <c r="AG810" t="s">
        <v>26</v>
      </c>
      <c r="AH810" t="s">
        <v>2348</v>
      </c>
      <c r="AI810" s="13">
        <f t="shared" si="115"/>
        <v>9</v>
      </c>
      <c r="AJ810" s="13">
        <f t="shared" si="116"/>
        <v>1</v>
      </c>
      <c r="AK810" s="21">
        <v>1</v>
      </c>
      <c r="AM810" t="s">
        <v>2154</v>
      </c>
      <c r="AN810" t="str">
        <f t="shared" si="110"/>
        <v>R16212223</v>
      </c>
      <c r="AO810" s="20" t="str">
        <f t="shared" si="111"/>
        <v>FINES_R16212223</v>
      </c>
      <c r="AP810" s="25">
        <f t="shared" si="117"/>
        <v>0.44917580485343928</v>
      </c>
      <c r="AQ810" s="24" t="str">
        <f>+IFERROR(VLOOKUP(Y810,#REF!,2,FALSE),"-")</f>
        <v>-</v>
      </c>
      <c r="AR810" s="13" t="s">
        <v>2394</v>
      </c>
      <c r="AS810" t="s">
        <v>2398</v>
      </c>
      <c r="AT810" t="str">
        <f t="shared" si="118"/>
        <v>Cuartel V Av. Los Pinos Y Acceso Ruta 74 S/n - e/ Zona Rural y Zona Rural - Benito Juarez Estacion Lopez</v>
      </c>
    </row>
    <row r="811" spans="1:46" ht="15.75" thickBot="1" x14ac:dyDescent="0.3">
      <c r="A811" s="47">
        <v>21</v>
      </c>
      <c r="B811" s="47" t="s">
        <v>850</v>
      </c>
      <c r="C811" s="47" t="s">
        <v>2369</v>
      </c>
      <c r="D811" s="47" t="s">
        <v>855</v>
      </c>
      <c r="E811" s="47" t="s">
        <v>228</v>
      </c>
      <c r="F811" s="47" t="s">
        <v>6189</v>
      </c>
      <c r="G811" s="47" t="s">
        <v>6190</v>
      </c>
      <c r="H811" s="47" t="s">
        <v>6191</v>
      </c>
      <c r="I811" s="47" t="s">
        <v>2414</v>
      </c>
      <c r="J811" s="47"/>
      <c r="K811" s="47" t="s">
        <v>13724</v>
      </c>
      <c r="L811" s="47">
        <v>0.24586586654186249</v>
      </c>
      <c r="M811" s="47">
        <v>-37.640942129999999</v>
      </c>
      <c r="N811" s="47">
        <v>-59.388634320000001</v>
      </c>
      <c r="O811" s="47" t="s">
        <v>15923</v>
      </c>
      <c r="P811" s="47">
        <v>1</v>
      </c>
      <c r="Q811">
        <v>15</v>
      </c>
      <c r="S811" s="23" t="s">
        <v>2347</v>
      </c>
      <c r="T811" t="str">
        <f t="shared" si="112"/>
        <v>21</v>
      </c>
      <c r="V811" t="str">
        <f>+VLOOKUP(B811,MARCO!E:E,1,FALSE)</f>
        <v>Benito Juárez</v>
      </c>
      <c r="W811" t="s">
        <v>134</v>
      </c>
      <c r="X811" t="s">
        <v>134</v>
      </c>
      <c r="Y811" t="str">
        <f t="shared" si="113"/>
        <v>R 21 - D 52 - 452 - 3753</v>
      </c>
      <c r="Z811" t="s">
        <v>20</v>
      </c>
      <c r="AA811" t="s">
        <v>2349</v>
      </c>
      <c r="AB811" t="s">
        <v>21</v>
      </c>
      <c r="AD811" t="str">
        <f t="shared" si="114"/>
        <v>Barker</v>
      </c>
      <c r="AE811" t="s">
        <v>22</v>
      </c>
      <c r="AF811" t="s">
        <v>23</v>
      </c>
      <c r="AG811" t="s">
        <v>26</v>
      </c>
      <c r="AH811" t="s">
        <v>2348</v>
      </c>
      <c r="AI811" s="13">
        <f t="shared" si="115"/>
        <v>15</v>
      </c>
      <c r="AJ811" s="13">
        <f t="shared" si="116"/>
        <v>1</v>
      </c>
      <c r="AK811" s="21">
        <v>1</v>
      </c>
      <c r="AM811" t="s">
        <v>2154</v>
      </c>
      <c r="AN811" t="str">
        <f t="shared" si="110"/>
        <v>R16212223</v>
      </c>
      <c r="AO811" s="20" t="str">
        <f t="shared" si="111"/>
        <v>FINES_R16212223</v>
      </c>
      <c r="AP811" s="25">
        <f t="shared" si="117"/>
        <v>0.24586586654186249</v>
      </c>
      <c r="AQ811" s="24" t="str">
        <f>+IFERROR(VLOOKUP(Y811,#REF!,2,FALSE),"-")</f>
        <v>-</v>
      </c>
      <c r="AR811" s="13" t="s">
        <v>2394</v>
      </c>
      <c r="AS811" t="s">
        <v>2397</v>
      </c>
      <c r="AT811" t="str">
        <f t="shared" si="118"/>
        <v>Guiraldes - 517 e/ Almafuerte y Hugo Wast - Benito Juarez Barker</v>
      </c>
    </row>
    <row r="812" spans="1:46" ht="15.75" thickBot="1" x14ac:dyDescent="0.3">
      <c r="A812" s="47">
        <v>21</v>
      </c>
      <c r="B812" s="47" t="s">
        <v>850</v>
      </c>
      <c r="C812" s="47" t="s">
        <v>2369</v>
      </c>
      <c r="D812" s="47" t="s">
        <v>855</v>
      </c>
      <c r="E812" s="47" t="s">
        <v>228</v>
      </c>
      <c r="F812" s="47" t="s">
        <v>6193</v>
      </c>
      <c r="G812" s="47" t="s">
        <v>6194</v>
      </c>
      <c r="H812" s="47" t="s">
        <v>6195</v>
      </c>
      <c r="I812" s="47" t="s">
        <v>2414</v>
      </c>
      <c r="J812" s="47"/>
      <c r="K812" s="47" t="s">
        <v>13725</v>
      </c>
      <c r="L812" s="47">
        <v>0.36105889081954962</v>
      </c>
      <c r="M812" s="47">
        <v>-37.683433100000002</v>
      </c>
      <c r="N812" s="47">
        <v>-59.803408500000003</v>
      </c>
      <c r="O812" s="47" t="s">
        <v>15924</v>
      </c>
      <c r="P812" s="47">
        <v>1</v>
      </c>
      <c r="Q812">
        <v>31</v>
      </c>
      <c r="S812" s="23" t="s">
        <v>2347</v>
      </c>
      <c r="T812" t="str">
        <f t="shared" si="112"/>
        <v>21</v>
      </c>
      <c r="V812" t="str">
        <f>+VLOOKUP(B812,MARCO!E:E,1,FALSE)</f>
        <v>Benito Juárez</v>
      </c>
      <c r="W812" t="s">
        <v>134</v>
      </c>
      <c r="X812" t="s">
        <v>134</v>
      </c>
      <c r="Y812" t="str">
        <f t="shared" si="113"/>
        <v>R 21 - D 52 - 452 - 2422</v>
      </c>
      <c r="Z812" t="s">
        <v>20</v>
      </c>
      <c r="AA812" t="s">
        <v>2349</v>
      </c>
      <c r="AB812" t="s">
        <v>21</v>
      </c>
      <c r="AD812" t="str">
        <f t="shared" si="114"/>
        <v>Barrio Flores</v>
      </c>
      <c r="AE812" t="s">
        <v>22</v>
      </c>
      <c r="AF812" t="s">
        <v>23</v>
      </c>
      <c r="AG812" t="s">
        <v>26</v>
      </c>
      <c r="AH812" t="s">
        <v>2348</v>
      </c>
      <c r="AI812" s="13">
        <f t="shared" si="115"/>
        <v>31</v>
      </c>
      <c r="AJ812" s="13">
        <f t="shared" si="116"/>
        <v>1</v>
      </c>
      <c r="AK812" s="21">
        <v>1</v>
      </c>
      <c r="AM812" t="s">
        <v>2154</v>
      </c>
      <c r="AN812" t="str">
        <f t="shared" si="110"/>
        <v>R16212223</v>
      </c>
      <c r="AO812" s="20" t="str">
        <f t="shared" si="111"/>
        <v>FINES_R16212223</v>
      </c>
      <c r="AP812" s="25">
        <f t="shared" si="117"/>
        <v>0.36105889081954962</v>
      </c>
      <c r="AQ812" s="24" t="str">
        <f>+IFERROR(VLOOKUP(Y812,#REF!,2,FALSE),"-")</f>
        <v>-</v>
      </c>
      <c r="AR812" s="13" t="s">
        <v>2394</v>
      </c>
      <c r="AS812" t="s">
        <v>2398</v>
      </c>
      <c r="AT812" t="str">
        <f t="shared" si="118"/>
        <v>Sum - e/ Alvaro Barros y Salenave - Benito Juarez Flores</v>
      </c>
    </row>
    <row r="813" spans="1:46" ht="15.75" thickBot="1" x14ac:dyDescent="0.3">
      <c r="A813" s="47">
        <v>21</v>
      </c>
      <c r="B813" s="47" t="s">
        <v>850</v>
      </c>
      <c r="C813" s="47" t="s">
        <v>2369</v>
      </c>
      <c r="D813" s="47" t="s">
        <v>855</v>
      </c>
      <c r="E813" s="47" t="s">
        <v>228</v>
      </c>
      <c r="F813" s="47" t="s">
        <v>6197</v>
      </c>
      <c r="G813" s="47" t="s">
        <v>6198</v>
      </c>
      <c r="H813" s="47" t="s">
        <v>6199</v>
      </c>
      <c r="I813" s="47" t="s">
        <v>2414</v>
      </c>
      <c r="J813" s="47"/>
      <c r="K813" s="47" t="s">
        <v>13726</v>
      </c>
      <c r="L813" s="47">
        <v>2.6765014044940472E-3</v>
      </c>
      <c r="M813" s="47">
        <v>-34.492047012081002</v>
      </c>
      <c r="N813" s="47">
        <v>-58.499287012266002</v>
      </c>
      <c r="O813" s="47" t="s">
        <v>15925</v>
      </c>
      <c r="P813" s="47">
        <v>1</v>
      </c>
      <c r="Q813">
        <v>15</v>
      </c>
      <c r="S813" s="23" t="s">
        <v>2347</v>
      </c>
      <c r="T813" t="str">
        <f t="shared" si="112"/>
        <v>21</v>
      </c>
      <c r="V813" t="str">
        <f>+VLOOKUP(B813,MARCO!E:E,1,FALSE)</f>
        <v>Benito Juárez</v>
      </c>
      <c r="W813" t="s">
        <v>134</v>
      </c>
      <c r="X813" t="s">
        <v>134</v>
      </c>
      <c r="Y813" t="str">
        <f t="shared" si="113"/>
        <v>R 21 - D 52 - 452 - 4276</v>
      </c>
      <c r="Z813" t="s">
        <v>20</v>
      </c>
      <c r="AA813" t="s">
        <v>2349</v>
      </c>
      <c r="AB813" t="s">
        <v>21</v>
      </c>
      <c r="AD813" t="str">
        <f t="shared" si="114"/>
        <v>Sum Barrio Parque MuÑoz</v>
      </c>
      <c r="AE813" t="s">
        <v>22</v>
      </c>
      <c r="AF813" t="s">
        <v>23</v>
      </c>
      <c r="AG813" t="s">
        <v>26</v>
      </c>
      <c r="AH813" t="s">
        <v>2348</v>
      </c>
      <c r="AI813" s="13">
        <f t="shared" si="115"/>
        <v>15</v>
      </c>
      <c r="AJ813" s="13">
        <f t="shared" si="116"/>
        <v>1</v>
      </c>
      <c r="AK813" s="21">
        <v>1</v>
      </c>
      <c r="AM813" t="s">
        <v>2154</v>
      </c>
      <c r="AN813" t="str">
        <f t="shared" si="110"/>
        <v>R16212223</v>
      </c>
      <c r="AO813" s="20" t="str">
        <f t="shared" si="111"/>
        <v>FINES_R16212223</v>
      </c>
      <c r="AP813" s="25">
        <f t="shared" si="117"/>
        <v>2.6765014044940472E-3</v>
      </c>
      <c r="AQ813" s="24" t="str">
        <f>+IFERROR(VLOOKUP(Y813,#REF!,2,FALSE),"-")</f>
        <v>-</v>
      </c>
      <c r="AR813" s="13" t="s">
        <v>2394</v>
      </c>
      <c r="AS813" t="s">
        <v>2397</v>
      </c>
      <c r="AT813" t="str">
        <f t="shared" si="118"/>
        <v>D. MuÑoz 224 - 224 e/ Corrientes - Benito Juarez Parque MuÑoz</v>
      </c>
    </row>
    <row r="814" spans="1:46" ht="15.75" thickBot="1" x14ac:dyDescent="0.3">
      <c r="A814" s="47">
        <v>21</v>
      </c>
      <c r="B814" s="47" t="s">
        <v>850</v>
      </c>
      <c r="C814" s="47" t="s">
        <v>2369</v>
      </c>
      <c r="D814" s="47" t="s">
        <v>855</v>
      </c>
      <c r="E814" s="47" t="s">
        <v>228</v>
      </c>
      <c r="F814" s="47" t="s">
        <v>6201</v>
      </c>
      <c r="G814" s="47" t="s">
        <v>6202</v>
      </c>
      <c r="H814" s="47" t="s">
        <v>6203</v>
      </c>
      <c r="I814" s="47" t="s">
        <v>2414</v>
      </c>
      <c r="J814" s="47"/>
      <c r="K814" s="47" t="s">
        <v>13727</v>
      </c>
      <c r="L814" s="47">
        <v>0.39390090107917791</v>
      </c>
      <c r="M814" s="47">
        <v>-37.663487199999999</v>
      </c>
      <c r="N814" s="47">
        <v>-59.817654400000002</v>
      </c>
      <c r="O814" s="47" t="s">
        <v>15926</v>
      </c>
      <c r="P814" s="47">
        <v>1</v>
      </c>
      <c r="Q814">
        <v>15</v>
      </c>
      <c r="S814" s="23" t="s">
        <v>2347</v>
      </c>
      <c r="T814" t="str">
        <f t="shared" si="112"/>
        <v>21</v>
      </c>
      <c r="V814" t="str">
        <f>+VLOOKUP(B814,MARCO!E:E,1,FALSE)</f>
        <v>Benito Juárez</v>
      </c>
      <c r="W814" t="s">
        <v>134</v>
      </c>
      <c r="X814" t="s">
        <v>134</v>
      </c>
      <c r="Y814" t="str">
        <f t="shared" si="113"/>
        <v>R 21 - D 52 - 452 - 2424</v>
      </c>
      <c r="Z814" t="s">
        <v>20</v>
      </c>
      <c r="AA814" t="s">
        <v>2349</v>
      </c>
      <c r="AB814" t="s">
        <v>21</v>
      </c>
      <c r="AD814" t="str">
        <f t="shared" si="114"/>
        <v>Barrio Molino</v>
      </c>
      <c r="AE814" t="s">
        <v>22</v>
      </c>
      <c r="AF814" t="s">
        <v>23</v>
      </c>
      <c r="AG814" t="s">
        <v>26</v>
      </c>
      <c r="AH814" t="s">
        <v>2348</v>
      </c>
      <c r="AI814" s="13">
        <f t="shared" si="115"/>
        <v>15</v>
      </c>
      <c r="AJ814" s="13">
        <f t="shared" si="116"/>
        <v>1</v>
      </c>
      <c r="AK814" s="21">
        <v>1</v>
      </c>
      <c r="AM814" t="s">
        <v>2154</v>
      </c>
      <c r="AN814" t="str">
        <f t="shared" si="110"/>
        <v>R16212223</v>
      </c>
      <c r="AO814" s="20" t="str">
        <f t="shared" si="111"/>
        <v>FINES_R16212223</v>
      </c>
      <c r="AP814" s="25">
        <f t="shared" si="117"/>
        <v>0.39390090107917791</v>
      </c>
      <c r="AQ814" s="24" t="str">
        <f>+IFERROR(VLOOKUP(Y814,#REF!,2,FALSE),"-")</f>
        <v>-</v>
      </c>
      <c r="AR814" s="13" t="s">
        <v>2394</v>
      </c>
      <c r="AS814" t="s">
        <v>2397</v>
      </c>
      <c r="AT814" t="str">
        <f t="shared" si="118"/>
        <v>Taglioretti - 747 - Benito Juarez Molino</v>
      </c>
    </row>
    <row r="815" spans="1:46" ht="15.75" thickBot="1" x14ac:dyDescent="0.3">
      <c r="A815" s="47">
        <v>21</v>
      </c>
      <c r="B815" s="47" t="s">
        <v>878</v>
      </c>
      <c r="C815" s="47" t="s">
        <v>2378</v>
      </c>
      <c r="D815" s="47" t="s">
        <v>881</v>
      </c>
      <c r="E815" s="47" t="s">
        <v>500</v>
      </c>
      <c r="F815" s="47" t="s">
        <v>6205</v>
      </c>
      <c r="G815" s="47" t="s">
        <v>2321</v>
      </c>
      <c r="H815" s="47" t="s">
        <v>6206</v>
      </c>
      <c r="I815" s="47" t="s">
        <v>2414</v>
      </c>
      <c r="J815" s="47"/>
      <c r="K815" s="47" t="s">
        <v>13728</v>
      </c>
      <c r="L815" s="47">
        <v>0.27648231387138372</v>
      </c>
      <c r="M815" s="47">
        <v>-37.547713799999997</v>
      </c>
      <c r="N815" s="47">
        <v>-60.800058399999998</v>
      </c>
      <c r="O815" s="47" t="s">
        <v>15927</v>
      </c>
      <c r="P815" s="47">
        <v>4</v>
      </c>
      <c r="Q815">
        <v>60</v>
      </c>
      <c r="S815" s="23" t="s">
        <v>2347</v>
      </c>
      <c r="T815" t="str">
        <f t="shared" si="112"/>
        <v>21</v>
      </c>
      <c r="V815" t="str">
        <f>+VLOOKUP(B815,MARCO!E:E,1,FALSE)</f>
        <v>Laprida</v>
      </c>
      <c r="W815" t="s">
        <v>134</v>
      </c>
      <c r="X815" t="s">
        <v>134</v>
      </c>
      <c r="Y815" t="str">
        <f t="shared" si="113"/>
        <v>R 21 - D 54 - 451 - 2469</v>
      </c>
      <c r="Z815" t="s">
        <v>20</v>
      </c>
      <c r="AA815" t="s">
        <v>2349</v>
      </c>
      <c r="AB815" t="s">
        <v>21</v>
      </c>
      <c r="AD815" t="str">
        <f t="shared" si="114"/>
        <v>Complejo Educativo Municipal</v>
      </c>
      <c r="AE815" t="s">
        <v>22</v>
      </c>
      <c r="AF815" t="s">
        <v>23</v>
      </c>
      <c r="AG815" t="s">
        <v>26</v>
      </c>
      <c r="AH815" t="s">
        <v>2348</v>
      </c>
      <c r="AI815" s="13">
        <f t="shared" si="115"/>
        <v>60</v>
      </c>
      <c r="AJ815" s="13">
        <f t="shared" si="116"/>
        <v>4</v>
      </c>
      <c r="AK815" s="21">
        <v>1</v>
      </c>
      <c r="AM815" t="s">
        <v>2154</v>
      </c>
      <c r="AN815" t="str">
        <f t="shared" si="110"/>
        <v>R16212223</v>
      </c>
      <c r="AO815" s="20" t="str">
        <f t="shared" si="111"/>
        <v>FINES_R16212223</v>
      </c>
      <c r="AP815" s="25">
        <f t="shared" si="117"/>
        <v>0.27648231387138372</v>
      </c>
      <c r="AQ815" s="24" t="str">
        <f>+IFERROR(VLOOKUP(Y815,#REF!,2,FALSE),"-")</f>
        <v>-</v>
      </c>
      <c r="AR815" s="13" t="s">
        <v>2394</v>
      </c>
      <c r="AS815" t="s">
        <v>2398</v>
      </c>
      <c r="AT815" t="str">
        <f t="shared" si="118"/>
        <v>Rivadavia - 1358 e/ Mitre y Mariano J. Pereyra - Laprida Barrio Centro</v>
      </c>
    </row>
    <row r="816" spans="1:46" ht="15.75" thickBot="1" x14ac:dyDescent="0.3">
      <c r="A816" s="47">
        <v>21</v>
      </c>
      <c r="B816" s="47" t="s">
        <v>878</v>
      </c>
      <c r="C816" s="47" t="s">
        <v>2378</v>
      </c>
      <c r="D816" s="47" t="s">
        <v>881</v>
      </c>
      <c r="E816" s="47" t="s">
        <v>500</v>
      </c>
      <c r="F816" s="47" t="s">
        <v>6209</v>
      </c>
      <c r="G816" s="47" t="s">
        <v>6210</v>
      </c>
      <c r="H816" s="47" t="s">
        <v>6211</v>
      </c>
      <c r="I816" s="47" t="s">
        <v>2414</v>
      </c>
      <c r="J816" s="47"/>
      <c r="K816" s="47" t="s">
        <v>13729</v>
      </c>
      <c r="L816" s="47">
        <v>0.21056833863258359</v>
      </c>
      <c r="M816" s="47">
        <v>-37.7727390215884</v>
      </c>
      <c r="N816" s="47">
        <v>-60.740313314008098</v>
      </c>
      <c r="O816" s="47" t="s">
        <v>15928</v>
      </c>
      <c r="P816" s="47">
        <v>1</v>
      </c>
      <c r="Q816">
        <v>5</v>
      </c>
      <c r="S816" s="23" t="s">
        <v>2347</v>
      </c>
      <c r="T816" t="str">
        <f t="shared" si="112"/>
        <v>21</v>
      </c>
      <c r="V816" t="str">
        <f>+VLOOKUP(B816,MARCO!E:E,1,FALSE)</f>
        <v>Laprida</v>
      </c>
      <c r="W816" t="s">
        <v>134</v>
      </c>
      <c r="X816" t="s">
        <v>134</v>
      </c>
      <c r="Y816" t="str">
        <f t="shared" si="113"/>
        <v>R 21 - D 54 - 451 - 2986</v>
      </c>
      <c r="Z816" t="s">
        <v>20</v>
      </c>
      <c r="AA816" t="s">
        <v>2349</v>
      </c>
      <c r="AB816" t="s">
        <v>21</v>
      </c>
      <c r="AD816" t="str">
        <f t="shared" si="114"/>
        <v>Eep N°4 "martin M. De Guemes</v>
      </c>
      <c r="AE816" t="s">
        <v>22</v>
      </c>
      <c r="AF816" t="s">
        <v>23</v>
      </c>
      <c r="AG816" t="s">
        <v>26</v>
      </c>
      <c r="AH816" t="s">
        <v>2348</v>
      </c>
      <c r="AI816" s="13">
        <f t="shared" si="115"/>
        <v>5</v>
      </c>
      <c r="AJ816" s="13">
        <f t="shared" si="116"/>
        <v>1</v>
      </c>
      <c r="AK816" s="21">
        <v>1</v>
      </c>
      <c r="AM816" t="s">
        <v>2154</v>
      </c>
      <c r="AN816" t="str">
        <f t="shared" si="110"/>
        <v>R16212223</v>
      </c>
      <c r="AO816" s="20" t="str">
        <f t="shared" si="111"/>
        <v>FINES_R16212223</v>
      </c>
      <c r="AP816" s="25">
        <f t="shared" si="117"/>
        <v>0.21056833863258359</v>
      </c>
      <c r="AQ816" s="24" t="str">
        <f>+IFERROR(VLOOKUP(Y816,#REF!,2,FALSE),"-")</f>
        <v>-</v>
      </c>
      <c r="AR816" s="13" t="s">
        <v>2394</v>
      </c>
      <c r="AS816" t="s">
        <v>2397</v>
      </c>
      <c r="AT816" t="str">
        <f t="shared" si="118"/>
        <v>Paraje "tres Cardos" - e/ Estancia Trs Cardos y Estancia Tres Cardos - Laprida Escuela Primaria Tres Cardos</v>
      </c>
    </row>
    <row r="817" spans="1:46" ht="15.75" thickBot="1" x14ac:dyDescent="0.3">
      <c r="A817" s="47">
        <v>22</v>
      </c>
      <c r="B817" s="47" t="s">
        <v>1788</v>
      </c>
      <c r="C817" s="47" t="s">
        <v>2378</v>
      </c>
      <c r="D817" s="47" t="s">
        <v>1793</v>
      </c>
      <c r="E817" s="47" t="s">
        <v>180</v>
      </c>
      <c r="F817" s="47" t="s">
        <v>6214</v>
      </c>
      <c r="G817" s="47" t="s">
        <v>6215</v>
      </c>
      <c r="H817" s="47" t="s">
        <v>6216</v>
      </c>
      <c r="I817" s="47" t="s">
        <v>2414</v>
      </c>
      <c r="J817" s="47"/>
      <c r="K817" s="47" t="s">
        <v>13730</v>
      </c>
      <c r="L817" s="47">
        <v>0.71027958393096924</v>
      </c>
      <c r="M817" s="47">
        <v>-39.504313332461201</v>
      </c>
      <c r="N817" s="47">
        <v>-62.692192584105797</v>
      </c>
      <c r="O817" s="47" t="s">
        <v>15929</v>
      </c>
      <c r="P817" s="47">
        <v>1</v>
      </c>
      <c r="Q817">
        <v>29</v>
      </c>
      <c r="S817" s="23" t="s">
        <v>2347</v>
      </c>
      <c r="T817" t="str">
        <f t="shared" si="112"/>
        <v>22</v>
      </c>
      <c r="V817" t="str">
        <f>+VLOOKUP(B817,MARCO!E:E,1,FALSE)</f>
        <v>Villarino</v>
      </c>
      <c r="W817" t="s">
        <v>134</v>
      </c>
      <c r="X817" t="s">
        <v>134</v>
      </c>
      <c r="Y817" t="str">
        <f t="shared" si="113"/>
        <v>R 22 - D 110 - 451 - 1243</v>
      </c>
      <c r="Z817" t="s">
        <v>20</v>
      </c>
      <c r="AA817" t="s">
        <v>2349</v>
      </c>
      <c r="AB817" t="s">
        <v>21</v>
      </c>
      <c r="AD817" t="str">
        <f t="shared" si="114"/>
        <v>Eepa 703</v>
      </c>
      <c r="AE817" t="s">
        <v>22</v>
      </c>
      <c r="AF817" t="s">
        <v>23</v>
      </c>
      <c r="AG817" t="s">
        <v>26</v>
      </c>
      <c r="AH817" t="s">
        <v>2348</v>
      </c>
      <c r="AI817" s="13">
        <f t="shared" si="115"/>
        <v>29</v>
      </c>
      <c r="AJ817" s="13">
        <f t="shared" si="116"/>
        <v>1</v>
      </c>
      <c r="AK817" s="21">
        <v>1</v>
      </c>
      <c r="AM817" t="s">
        <v>2154</v>
      </c>
      <c r="AN817" t="str">
        <f t="shared" si="110"/>
        <v>R16212223</v>
      </c>
      <c r="AO817" s="20" t="str">
        <f t="shared" si="111"/>
        <v>FINES_R16212223</v>
      </c>
      <c r="AP817" s="25">
        <f t="shared" si="117"/>
        <v>0.71027958393096924</v>
      </c>
      <c r="AQ817" s="24" t="str">
        <f>+IFERROR(VLOOKUP(Y817,#REF!,2,FALSE),"-")</f>
        <v>-</v>
      </c>
      <c r="AR817" s="13" t="s">
        <v>2394</v>
      </c>
      <c r="AS817" t="s">
        <v>2398</v>
      </c>
      <c r="AT817" t="str">
        <f t="shared" si="118"/>
        <v>Calle 12 Esquina7 - e/ Calle 12 y Calle 7 - Pedro Luro</v>
      </c>
    </row>
    <row r="818" spans="1:46" ht="15.75" thickBot="1" x14ac:dyDescent="0.3">
      <c r="A818" s="47">
        <v>22</v>
      </c>
      <c r="B818" s="47" t="s">
        <v>1788</v>
      </c>
      <c r="C818" s="47" t="s">
        <v>2378</v>
      </c>
      <c r="D818" s="47" t="s">
        <v>1793</v>
      </c>
      <c r="E818" s="47" t="s">
        <v>180</v>
      </c>
      <c r="F818" s="47" t="s">
        <v>6218</v>
      </c>
      <c r="G818" s="47" t="s">
        <v>6219</v>
      </c>
      <c r="H818" s="47" t="s">
        <v>6220</v>
      </c>
      <c r="I818" s="47" t="s">
        <v>2414</v>
      </c>
      <c r="J818" s="47"/>
      <c r="K818" s="47" t="s">
        <v>13731</v>
      </c>
      <c r="L818" s="47">
        <v>0.59836238622665405</v>
      </c>
      <c r="M818" s="47">
        <v>-39.375022899999998</v>
      </c>
      <c r="N818" s="47">
        <v>-62.647565700000001</v>
      </c>
      <c r="O818" s="47" t="s">
        <v>15930</v>
      </c>
      <c r="P818" s="47">
        <v>1</v>
      </c>
      <c r="Q818">
        <v>12</v>
      </c>
      <c r="S818" s="23" t="s">
        <v>2347</v>
      </c>
      <c r="T818" t="str">
        <f t="shared" si="112"/>
        <v>22</v>
      </c>
      <c r="V818" t="str">
        <f>+VLOOKUP(B818,MARCO!E:E,1,FALSE)</f>
        <v>Villarino</v>
      </c>
      <c r="W818" t="s">
        <v>134</v>
      </c>
      <c r="X818" t="s">
        <v>134</v>
      </c>
      <c r="Y818" t="str">
        <f t="shared" si="113"/>
        <v>R 22 - D 110 - 451 - 1245</v>
      </c>
      <c r="Z818" t="s">
        <v>20</v>
      </c>
      <c r="AA818" t="s">
        <v>2349</v>
      </c>
      <c r="AB818" t="s">
        <v>21</v>
      </c>
      <c r="AD818" t="str">
        <f t="shared" si="114"/>
        <v>Cea 706</v>
      </c>
      <c r="AE818" t="s">
        <v>22</v>
      </c>
      <c r="AF818" t="s">
        <v>23</v>
      </c>
      <c r="AG818" t="s">
        <v>26</v>
      </c>
      <c r="AH818" t="s">
        <v>2348</v>
      </c>
      <c r="AI818" s="13">
        <f t="shared" si="115"/>
        <v>12</v>
      </c>
      <c r="AJ818" s="13">
        <f t="shared" si="116"/>
        <v>1</v>
      </c>
      <c r="AK818" s="21">
        <v>1</v>
      </c>
      <c r="AM818" t="s">
        <v>2154</v>
      </c>
      <c r="AN818" t="str">
        <f t="shared" si="110"/>
        <v>R16212223</v>
      </c>
      <c r="AO818" s="20" t="str">
        <f t="shared" si="111"/>
        <v>FINES_R16212223</v>
      </c>
      <c r="AP818" s="25">
        <f t="shared" si="117"/>
        <v>0.59836238622665405</v>
      </c>
      <c r="AQ818" s="24" t="str">
        <f>+IFERROR(VLOOKUP(Y818,#REF!,2,FALSE),"-")</f>
        <v>-</v>
      </c>
      <c r="AR818" s="13" t="s">
        <v>2394</v>
      </c>
      <c r="AS818" t="s">
        <v>2398</v>
      </c>
      <c r="AT818" t="str">
        <f t="shared" si="118"/>
        <v>Leon Indart - 172 - Hilario Ascasubi</v>
      </c>
    </row>
    <row r="819" spans="1:46" ht="15.75" thickBot="1" x14ac:dyDescent="0.3">
      <c r="A819" s="47">
        <v>22</v>
      </c>
      <c r="B819" s="47" t="s">
        <v>1788</v>
      </c>
      <c r="C819" s="47" t="s">
        <v>2378</v>
      </c>
      <c r="D819" s="47" t="s">
        <v>1793</v>
      </c>
      <c r="E819" s="47" t="s">
        <v>180</v>
      </c>
      <c r="F819" s="47" t="s">
        <v>6222</v>
      </c>
      <c r="G819" s="47" t="s">
        <v>6215</v>
      </c>
      <c r="H819" s="47" t="s">
        <v>6223</v>
      </c>
      <c r="I819" s="47" t="s">
        <v>2414</v>
      </c>
      <c r="J819" s="47"/>
      <c r="K819" s="47" t="s">
        <v>15931</v>
      </c>
      <c r="L819" s="47">
        <v>0.71027958393096924</v>
      </c>
      <c r="M819" s="47">
        <v>-39.504313332461201</v>
      </c>
      <c r="N819" s="47">
        <v>-62.692192584105797</v>
      </c>
      <c r="O819" s="47" t="s">
        <v>15932</v>
      </c>
      <c r="P819" s="47">
        <v>1</v>
      </c>
      <c r="Q819">
        <v>20</v>
      </c>
      <c r="S819" s="23" t="s">
        <v>2347</v>
      </c>
      <c r="T819" t="str">
        <f t="shared" si="112"/>
        <v>22</v>
      </c>
      <c r="V819" t="str">
        <f>+VLOOKUP(B819,MARCO!E:E,1,FALSE)</f>
        <v>Villarino</v>
      </c>
      <c r="W819" t="s">
        <v>134</v>
      </c>
      <c r="X819" t="s">
        <v>134</v>
      </c>
      <c r="Y819" t="str">
        <f t="shared" si="113"/>
        <v>R 22 - D 110 - 451 - 3739</v>
      </c>
      <c r="Z819" t="s">
        <v>20</v>
      </c>
      <c r="AA819" t="s">
        <v>2349</v>
      </c>
      <c r="AB819" t="s">
        <v>21</v>
      </c>
      <c r="AD819" t="str">
        <f t="shared" si="114"/>
        <v>Eepa 703</v>
      </c>
      <c r="AE819" t="s">
        <v>22</v>
      </c>
      <c r="AF819" t="s">
        <v>23</v>
      </c>
      <c r="AG819" t="s">
        <v>26</v>
      </c>
      <c r="AH819" t="s">
        <v>2348</v>
      </c>
      <c r="AI819" s="13">
        <f t="shared" si="115"/>
        <v>20</v>
      </c>
      <c r="AJ819" s="13">
        <f t="shared" si="116"/>
        <v>1</v>
      </c>
      <c r="AK819" s="21">
        <v>1</v>
      </c>
      <c r="AM819" t="s">
        <v>2154</v>
      </c>
      <c r="AN819" t="str">
        <f t="shared" si="110"/>
        <v>R16212223</v>
      </c>
      <c r="AO819" s="20" t="str">
        <f t="shared" si="111"/>
        <v>FINES_R16212223</v>
      </c>
      <c r="AP819" s="25">
        <f t="shared" si="117"/>
        <v>0.71027958393096924</v>
      </c>
      <c r="AQ819" s="24" t="str">
        <f>+IFERROR(VLOOKUP(Y819,#REF!,2,FALSE),"-")</f>
        <v>-</v>
      </c>
      <c r="AR819" s="13" t="s">
        <v>2394</v>
      </c>
      <c r="AS819" t="s">
        <v>2398</v>
      </c>
      <c r="AT819" t="str">
        <f t="shared" si="118"/>
        <v>Calle 12 - 380 e/ 10 y 14 - Pedro Luro</v>
      </c>
    </row>
    <row r="820" spans="1:46" ht="15.75" thickBot="1" x14ac:dyDescent="0.3">
      <c r="A820" s="47">
        <v>22</v>
      </c>
      <c r="B820" s="47" t="s">
        <v>1788</v>
      </c>
      <c r="C820" s="47" t="s">
        <v>2378</v>
      </c>
      <c r="D820" s="47" t="s">
        <v>1793</v>
      </c>
      <c r="E820" s="47" t="s">
        <v>180</v>
      </c>
      <c r="F820" s="47" t="s">
        <v>6225</v>
      </c>
      <c r="G820" s="47" t="s">
        <v>6219</v>
      </c>
      <c r="H820" s="47" t="s">
        <v>6220</v>
      </c>
      <c r="I820" s="47" t="s">
        <v>2414</v>
      </c>
      <c r="J820" s="47"/>
      <c r="K820" s="47" t="s">
        <v>15933</v>
      </c>
      <c r="L820" s="47">
        <v>0.59836238622665405</v>
      </c>
      <c r="M820" s="47">
        <v>-39.375022899999998</v>
      </c>
      <c r="N820" s="47">
        <v>-62.647565700000001</v>
      </c>
      <c r="O820" s="47" t="s">
        <v>15934</v>
      </c>
      <c r="P820" s="47">
        <v>1</v>
      </c>
      <c r="Q820">
        <v>8</v>
      </c>
      <c r="S820" s="23" t="s">
        <v>2347</v>
      </c>
      <c r="T820" t="str">
        <f t="shared" si="112"/>
        <v>22</v>
      </c>
      <c r="V820" t="str">
        <f>+VLOOKUP(B820,MARCO!E:E,1,FALSE)</f>
        <v>Villarino</v>
      </c>
      <c r="W820" t="s">
        <v>134</v>
      </c>
      <c r="X820" t="s">
        <v>134</v>
      </c>
      <c r="Y820" t="str">
        <f t="shared" si="113"/>
        <v>R 22 - D 110 - 451 - 3740</v>
      </c>
      <c r="Z820" t="s">
        <v>20</v>
      </c>
      <c r="AA820" t="s">
        <v>2349</v>
      </c>
      <c r="AB820" t="s">
        <v>21</v>
      </c>
      <c r="AD820" t="str">
        <f t="shared" si="114"/>
        <v>Cea 706</v>
      </c>
      <c r="AE820" t="s">
        <v>22</v>
      </c>
      <c r="AF820" t="s">
        <v>23</v>
      </c>
      <c r="AG820" t="s">
        <v>26</v>
      </c>
      <c r="AH820" t="s">
        <v>2348</v>
      </c>
      <c r="AI820" s="13">
        <f t="shared" si="115"/>
        <v>8</v>
      </c>
      <c r="AJ820" s="13">
        <f t="shared" si="116"/>
        <v>1</v>
      </c>
      <c r="AK820" s="21">
        <v>1</v>
      </c>
      <c r="AM820" t="s">
        <v>2154</v>
      </c>
      <c r="AN820" t="str">
        <f t="shared" si="110"/>
        <v>R16212223</v>
      </c>
      <c r="AO820" s="20" t="str">
        <f t="shared" si="111"/>
        <v>FINES_R16212223</v>
      </c>
      <c r="AP820" s="25">
        <f t="shared" si="117"/>
        <v>0.59836238622665405</v>
      </c>
      <c r="AQ820" s="24" t="str">
        <f>+IFERROR(VLOOKUP(Y820,#REF!,2,FALSE),"-")</f>
        <v>-</v>
      </c>
      <c r="AR820" s="13" t="s">
        <v>2394</v>
      </c>
      <c r="AS820" t="s">
        <v>2397</v>
      </c>
      <c r="AT820" t="str">
        <f t="shared" si="118"/>
        <v>Leon Indart - 172 - Hilario Ascasubi</v>
      </c>
    </row>
    <row r="821" spans="1:46" ht="15.75" thickBot="1" x14ac:dyDescent="0.3">
      <c r="A821" s="47">
        <v>22</v>
      </c>
      <c r="B821" s="47" t="s">
        <v>1833</v>
      </c>
      <c r="C821" s="47" t="s">
        <v>2369</v>
      </c>
      <c r="D821" s="47" t="s">
        <v>1840</v>
      </c>
      <c r="E821" s="47" t="s">
        <v>91</v>
      </c>
      <c r="F821" s="47" t="s">
        <v>6227</v>
      </c>
      <c r="G821" s="47" t="s">
        <v>6228</v>
      </c>
      <c r="H821" s="47" t="s">
        <v>6229</v>
      </c>
      <c r="I821" s="47" t="s">
        <v>2414</v>
      </c>
      <c r="J821" s="47"/>
      <c r="K821" s="47" t="s">
        <v>13732</v>
      </c>
      <c r="L821" s="47">
        <v>7.9139217734336853E-2</v>
      </c>
      <c r="M821" s="47">
        <v>-38.880290260000002</v>
      </c>
      <c r="N821" s="47">
        <v>-62.082327980000002</v>
      </c>
      <c r="O821" s="47" t="s">
        <v>15935</v>
      </c>
      <c r="P821" s="47">
        <v>2</v>
      </c>
      <c r="Q821">
        <v>27</v>
      </c>
      <c r="S821" s="23" t="s">
        <v>2347</v>
      </c>
      <c r="T821" t="str">
        <f t="shared" si="112"/>
        <v>22</v>
      </c>
      <c r="V821" t="str">
        <f>+VLOOKUP(B821,MARCO!E:E,1,FALSE)</f>
        <v>Coronel de Marina L. Rosales</v>
      </c>
      <c r="W821" t="s">
        <v>134</v>
      </c>
      <c r="X821" t="s">
        <v>134</v>
      </c>
      <c r="Y821" t="str">
        <f t="shared" si="113"/>
        <v>R 22 - D 112 - 452 - 2806</v>
      </c>
      <c r="Z821" t="s">
        <v>20</v>
      </c>
      <c r="AA821" t="s">
        <v>2349</v>
      </c>
      <c r="AB821" t="s">
        <v>21</v>
      </c>
      <c r="AD821" t="str">
        <f t="shared" si="114"/>
        <v>Asociación Empleados De Comercio</v>
      </c>
      <c r="AE821" t="s">
        <v>22</v>
      </c>
      <c r="AF821" t="s">
        <v>23</v>
      </c>
      <c r="AG821" t="s">
        <v>26</v>
      </c>
      <c r="AH821" t="s">
        <v>2348</v>
      </c>
      <c r="AI821" s="13">
        <f t="shared" si="115"/>
        <v>27</v>
      </c>
      <c r="AJ821" s="13">
        <f t="shared" si="116"/>
        <v>2</v>
      </c>
      <c r="AK821" s="21">
        <v>1</v>
      </c>
      <c r="AM821" t="s">
        <v>2154</v>
      </c>
      <c r="AN821" t="str">
        <f t="shared" si="110"/>
        <v>R16212223</v>
      </c>
      <c r="AO821" s="20" t="str">
        <f t="shared" si="111"/>
        <v>FINES_R16212223</v>
      </c>
      <c r="AP821" s="25">
        <f t="shared" si="117"/>
        <v>7.9139217734336853E-2</v>
      </c>
      <c r="AQ821" s="24" t="str">
        <f>+IFERROR(VLOOKUP(Y821,#REF!,2,FALSE),"-")</f>
        <v>-</v>
      </c>
      <c r="AR821" s="13" t="s">
        <v>2394</v>
      </c>
      <c r="AS821" t="s">
        <v>2398</v>
      </c>
      <c r="AT821" t="str">
        <f t="shared" si="118"/>
        <v>Humberto Primo - 542 e/ Rivadavia y Mitre - Coronel Rosales Punta Alta</v>
      </c>
    </row>
    <row r="822" spans="1:46" ht="15.75" thickBot="1" x14ac:dyDescent="0.3">
      <c r="A822" s="47">
        <v>22</v>
      </c>
      <c r="B822" s="47" t="s">
        <v>1833</v>
      </c>
      <c r="C822" s="47" t="s">
        <v>2369</v>
      </c>
      <c r="D822" s="47" t="s">
        <v>1840</v>
      </c>
      <c r="E822" s="47" t="s">
        <v>91</v>
      </c>
      <c r="F822" s="47" t="s">
        <v>6232</v>
      </c>
      <c r="G822" s="47" t="s">
        <v>2295</v>
      </c>
      <c r="H822" s="47" t="s">
        <v>6233</v>
      </c>
      <c r="I822" s="47" t="s">
        <v>2414</v>
      </c>
      <c r="J822" s="47"/>
      <c r="K822" s="47" t="s">
        <v>13733</v>
      </c>
      <c r="L822" s="47">
        <v>0.14773823320865631</v>
      </c>
      <c r="M822" s="47">
        <v>-38.875230916203002</v>
      </c>
      <c r="N822" s="47">
        <v>-62.070491496149998</v>
      </c>
      <c r="O822" s="47" t="s">
        <v>15936</v>
      </c>
      <c r="P822" s="47">
        <v>1</v>
      </c>
      <c r="Q822">
        <v>21</v>
      </c>
      <c r="S822" s="23" t="s">
        <v>2347</v>
      </c>
      <c r="T822" t="str">
        <f t="shared" si="112"/>
        <v>22</v>
      </c>
      <c r="V822" t="str">
        <f>+VLOOKUP(B822,MARCO!E:E,1,FALSE)</f>
        <v>Coronel de Marina L. Rosales</v>
      </c>
      <c r="W822" t="s">
        <v>134</v>
      </c>
      <c r="X822" t="s">
        <v>134</v>
      </c>
      <c r="Y822" t="str">
        <f t="shared" si="113"/>
        <v>R 22 - D 112 - 452 - 4402</v>
      </c>
      <c r="Z822" t="s">
        <v>20</v>
      </c>
      <c r="AA822" t="s">
        <v>2349</v>
      </c>
      <c r="AB822" t="s">
        <v>21</v>
      </c>
      <c r="AD822" t="str">
        <f t="shared" si="114"/>
        <v>Partido Justicialista</v>
      </c>
      <c r="AE822" t="s">
        <v>22</v>
      </c>
      <c r="AF822" t="s">
        <v>23</v>
      </c>
      <c r="AG822" t="s">
        <v>26</v>
      </c>
      <c r="AH822" t="s">
        <v>2348</v>
      </c>
      <c r="AI822" s="13">
        <f t="shared" si="115"/>
        <v>21</v>
      </c>
      <c r="AJ822" s="13">
        <f t="shared" si="116"/>
        <v>1</v>
      </c>
      <c r="AK822" s="21">
        <v>1</v>
      </c>
      <c r="AM822" t="s">
        <v>2154</v>
      </c>
      <c r="AN822" t="str">
        <f t="shared" si="110"/>
        <v>R16212223</v>
      </c>
      <c r="AO822" s="20" t="str">
        <f t="shared" si="111"/>
        <v>FINES_R16212223</v>
      </c>
      <c r="AP822" s="25">
        <f t="shared" si="117"/>
        <v>0.14773823320865631</v>
      </c>
      <c r="AQ822" s="24" t="str">
        <f>+IFERROR(VLOOKUP(Y822,#REF!,2,FALSE),"-")</f>
        <v>-</v>
      </c>
      <c r="AR822" s="13" t="s">
        <v>2394</v>
      </c>
      <c r="AS822" t="s">
        <v>2398</v>
      </c>
      <c r="AT822" t="str">
        <f t="shared" si="118"/>
        <v>Pellegrini - 941 e/ Avellaneda y Pueyrredón - Coronel Rosales Punta Alta</v>
      </c>
    </row>
    <row r="823" spans="1:46" ht="15.75" thickBot="1" x14ac:dyDescent="0.3">
      <c r="A823" s="47">
        <v>22</v>
      </c>
      <c r="B823" s="47" t="s">
        <v>1398</v>
      </c>
      <c r="C823" s="47" t="s">
        <v>2369</v>
      </c>
      <c r="D823" s="47" t="s">
        <v>1409</v>
      </c>
      <c r="E823" s="47" t="s">
        <v>228</v>
      </c>
      <c r="F823" s="47" t="s">
        <v>6236</v>
      </c>
      <c r="G823" s="47" t="s">
        <v>2252</v>
      </c>
      <c r="H823" s="47" t="s">
        <v>6237</v>
      </c>
      <c r="I823" s="47" t="s">
        <v>2414</v>
      </c>
      <c r="J823" s="47"/>
      <c r="K823" s="47" t="s">
        <v>13734</v>
      </c>
      <c r="L823" s="47">
        <v>0.49418023228645319</v>
      </c>
      <c r="M823" s="47">
        <v>-40.7854685155</v>
      </c>
      <c r="N823" s="47">
        <v>-62.994157879128998</v>
      </c>
      <c r="O823" s="47" t="s">
        <v>15937</v>
      </c>
      <c r="P823" s="47">
        <v>3</v>
      </c>
      <c r="Q823">
        <v>52</v>
      </c>
      <c r="S823" s="23" t="s">
        <v>2347</v>
      </c>
      <c r="T823" t="str">
        <f t="shared" si="112"/>
        <v>22</v>
      </c>
      <c r="V823" t="str">
        <f>+VLOOKUP(B823,MARCO!E:E,1,FALSE)</f>
        <v>Patagones</v>
      </c>
      <c r="W823" t="s">
        <v>134</v>
      </c>
      <c r="X823" t="s">
        <v>134</v>
      </c>
      <c r="Y823" t="str">
        <f t="shared" si="113"/>
        <v>R 22 - D 78 - 452 - 1096</v>
      </c>
      <c r="Z823" t="s">
        <v>20</v>
      </c>
      <c r="AA823" t="s">
        <v>2349</v>
      </c>
      <c r="AB823" t="s">
        <v>21</v>
      </c>
      <c r="AD823" t="str">
        <f t="shared" si="114"/>
        <v>Punto Digital</v>
      </c>
      <c r="AE823" t="s">
        <v>22</v>
      </c>
      <c r="AF823" t="s">
        <v>23</v>
      </c>
      <c r="AG823" t="s">
        <v>26</v>
      </c>
      <c r="AH823" t="s">
        <v>2348</v>
      </c>
      <c r="AI823" s="13">
        <f t="shared" si="115"/>
        <v>52</v>
      </c>
      <c r="AJ823" s="13">
        <f t="shared" si="116"/>
        <v>3</v>
      </c>
      <c r="AK823" s="21">
        <v>1</v>
      </c>
      <c r="AM823" t="s">
        <v>2154</v>
      </c>
      <c r="AN823" t="str">
        <f t="shared" si="110"/>
        <v>R16212223</v>
      </c>
      <c r="AO823" s="20" t="str">
        <f t="shared" si="111"/>
        <v>FINES_R16212223</v>
      </c>
      <c r="AP823" s="25">
        <f t="shared" si="117"/>
        <v>0.49418023228645319</v>
      </c>
      <c r="AQ823" s="24" t="str">
        <f>+IFERROR(VLOOKUP(Y823,#REF!,2,FALSE),"-")</f>
        <v>-</v>
      </c>
      <c r="AR823" s="13" t="s">
        <v>2394</v>
      </c>
      <c r="AS823" t="s">
        <v>2397</v>
      </c>
      <c r="AT823" t="str">
        <f t="shared" si="118"/>
        <v>Ramon Ocampo - 665 e/ Casimiro Bigua y Arturo Illia - Carmen De Patagones</v>
      </c>
    </row>
    <row r="824" spans="1:46" ht="15.75" thickBot="1" x14ac:dyDescent="0.3">
      <c r="A824" s="47">
        <v>22</v>
      </c>
      <c r="B824" s="47" t="s">
        <v>1398</v>
      </c>
      <c r="C824" s="47" t="s">
        <v>2369</v>
      </c>
      <c r="D824" s="47" t="s">
        <v>1409</v>
      </c>
      <c r="E824" s="47" t="s">
        <v>228</v>
      </c>
      <c r="F824" s="47" t="s">
        <v>6239</v>
      </c>
      <c r="G824" s="47" t="s">
        <v>3249</v>
      </c>
      <c r="H824" s="47" t="s">
        <v>6240</v>
      </c>
      <c r="I824" s="47" t="s">
        <v>2414</v>
      </c>
      <c r="J824" s="47"/>
      <c r="K824" s="47" t="s">
        <v>13735</v>
      </c>
      <c r="L824" s="47">
        <v>0.3816758394241333</v>
      </c>
      <c r="M824" s="47">
        <v>-40.790507286223999</v>
      </c>
      <c r="N824" s="47">
        <v>-62.968061390784001</v>
      </c>
      <c r="O824" s="47" t="s">
        <v>15938</v>
      </c>
      <c r="P824" s="47">
        <v>1</v>
      </c>
      <c r="Q824">
        <v>21</v>
      </c>
      <c r="S824" s="23" t="s">
        <v>2347</v>
      </c>
      <c r="T824" t="str">
        <f t="shared" si="112"/>
        <v>22</v>
      </c>
      <c r="V824" t="str">
        <f>+VLOOKUP(B824,MARCO!E:E,1,FALSE)</f>
        <v>Patagones</v>
      </c>
      <c r="W824" t="s">
        <v>134</v>
      </c>
      <c r="X824" t="s">
        <v>134</v>
      </c>
      <c r="Y824" t="str">
        <f t="shared" si="113"/>
        <v>R 22 - D 78 - 452 - 1094</v>
      </c>
      <c r="Z824" t="s">
        <v>20</v>
      </c>
      <c r="AA824" t="s">
        <v>2349</v>
      </c>
      <c r="AB824" t="s">
        <v>21</v>
      </c>
      <c r="AD824" t="str">
        <f t="shared" si="114"/>
        <v>Cic</v>
      </c>
      <c r="AE824" t="s">
        <v>22</v>
      </c>
      <c r="AF824" t="s">
        <v>23</v>
      </c>
      <c r="AG824" t="s">
        <v>26</v>
      </c>
      <c r="AH824" t="s">
        <v>2348</v>
      </c>
      <c r="AI824" s="13">
        <f t="shared" si="115"/>
        <v>21</v>
      </c>
      <c r="AJ824" s="13">
        <f t="shared" si="116"/>
        <v>1</v>
      </c>
      <c r="AK824" s="21">
        <v>1</v>
      </c>
      <c r="AM824" t="s">
        <v>2154</v>
      </c>
      <c r="AN824" t="str">
        <f t="shared" si="110"/>
        <v>R16212223</v>
      </c>
      <c r="AO824" s="20" t="str">
        <f t="shared" si="111"/>
        <v>FINES_R16212223</v>
      </c>
      <c r="AP824" s="25">
        <f t="shared" si="117"/>
        <v>0.3816758394241333</v>
      </c>
      <c r="AQ824" s="24" t="str">
        <f>+IFERROR(VLOOKUP(Y824,#REF!,2,FALSE),"-")</f>
        <v>-</v>
      </c>
      <c r="AR824" s="13" t="s">
        <v>2394</v>
      </c>
      <c r="AS824" t="s">
        <v>2398</v>
      </c>
      <c r="AT824" t="str">
        <f t="shared" si="118"/>
        <v>Domingo De Oro Y Sor Vallese - e/ Sor Vallese y Domingo De Oro - Carmen De Patagones</v>
      </c>
    </row>
    <row r="825" spans="1:46" ht="15.75" thickBot="1" x14ac:dyDescent="0.3">
      <c r="A825" s="47">
        <v>22</v>
      </c>
      <c r="B825" s="47" t="s">
        <v>1398</v>
      </c>
      <c r="C825" s="47" t="s">
        <v>2369</v>
      </c>
      <c r="D825" s="47" t="s">
        <v>1409</v>
      </c>
      <c r="E825" s="47" t="s">
        <v>228</v>
      </c>
      <c r="F825" s="47" t="s">
        <v>6242</v>
      </c>
      <c r="G825" s="47" t="s">
        <v>6243</v>
      </c>
      <c r="H825" s="47" t="s">
        <v>6244</v>
      </c>
      <c r="I825" s="47" t="s">
        <v>2414</v>
      </c>
      <c r="J825" s="47"/>
      <c r="K825" s="47" t="s">
        <v>13736</v>
      </c>
      <c r="L825" s="47">
        <v>0.3065740168094635</v>
      </c>
      <c r="M825" s="47">
        <v>-40.794987710000001</v>
      </c>
      <c r="N825" s="47">
        <v>-62.974977090000003</v>
      </c>
      <c r="O825" s="47" t="s">
        <v>15939</v>
      </c>
      <c r="P825" s="47">
        <v>2</v>
      </c>
      <c r="Q825">
        <v>48</v>
      </c>
      <c r="S825" s="23" t="s">
        <v>2347</v>
      </c>
      <c r="T825" t="str">
        <f t="shared" si="112"/>
        <v>22</v>
      </c>
      <c r="V825" t="str">
        <f>+VLOOKUP(B825,MARCO!E:E,1,FALSE)</f>
        <v>Patagones</v>
      </c>
      <c r="W825" t="s">
        <v>134</v>
      </c>
      <c r="X825" t="s">
        <v>134</v>
      </c>
      <c r="Y825" t="str">
        <f t="shared" si="113"/>
        <v>R 22 - D 78 - 452 - 1097</v>
      </c>
      <c r="Z825" t="s">
        <v>20</v>
      </c>
      <c r="AA825" t="s">
        <v>2349</v>
      </c>
      <c r="AB825" t="s">
        <v>21</v>
      </c>
      <c r="AD825" t="str">
        <f t="shared" si="114"/>
        <v>Sum Eva Peron</v>
      </c>
      <c r="AE825" t="s">
        <v>22</v>
      </c>
      <c r="AF825" t="s">
        <v>23</v>
      </c>
      <c r="AG825" t="s">
        <v>26</v>
      </c>
      <c r="AH825" t="s">
        <v>2348</v>
      </c>
      <c r="AI825" s="13">
        <f t="shared" si="115"/>
        <v>48</v>
      </c>
      <c r="AJ825" s="13">
        <f t="shared" si="116"/>
        <v>2</v>
      </c>
      <c r="AK825" s="21">
        <v>1</v>
      </c>
      <c r="AM825" t="s">
        <v>2154</v>
      </c>
      <c r="AN825" t="str">
        <f t="shared" si="110"/>
        <v>R16212223</v>
      </c>
      <c r="AO825" s="20" t="str">
        <f t="shared" si="111"/>
        <v>FINES_R16212223</v>
      </c>
      <c r="AP825" s="25">
        <f t="shared" si="117"/>
        <v>0.3065740168094635</v>
      </c>
      <c r="AQ825" s="24" t="str">
        <f>+IFERROR(VLOOKUP(Y825,#REF!,2,FALSE),"-")</f>
        <v>-</v>
      </c>
      <c r="AR825" s="13" t="s">
        <v>2394</v>
      </c>
      <c r="AS825" t="s">
        <v>2398</v>
      </c>
      <c r="AT825" t="str">
        <f t="shared" si="118"/>
        <v>Av. Domingo Peron - 95 e/ Sor Vallesse y Oris De Roa - Carmen De Patagones</v>
      </c>
    </row>
    <row r="826" spans="1:46" ht="15.75" thickBot="1" x14ac:dyDescent="0.3">
      <c r="A826" s="47">
        <v>22</v>
      </c>
      <c r="B826" s="47" t="s">
        <v>1398</v>
      </c>
      <c r="C826" s="47" t="s">
        <v>2369</v>
      </c>
      <c r="D826" s="47" t="s">
        <v>1409</v>
      </c>
      <c r="E826" s="47" t="s">
        <v>228</v>
      </c>
      <c r="F826" s="47" t="s">
        <v>6248</v>
      </c>
      <c r="G826" s="47" t="s">
        <v>6249</v>
      </c>
      <c r="H826" s="47" t="s">
        <v>6250</v>
      </c>
      <c r="I826" s="47" t="s">
        <v>2414</v>
      </c>
      <c r="J826" s="47"/>
      <c r="K826" s="47" t="s">
        <v>13737</v>
      </c>
      <c r="L826" s="47">
        <v>0.51518326997756958</v>
      </c>
      <c r="M826" s="47">
        <v>-39.917556188593402</v>
      </c>
      <c r="N826" s="47">
        <v>-62.620510728707998</v>
      </c>
      <c r="O826" s="47" t="s">
        <v>15940</v>
      </c>
      <c r="P826" s="47">
        <v>2</v>
      </c>
      <c r="Q826">
        <v>40</v>
      </c>
      <c r="S826" s="23" t="s">
        <v>2347</v>
      </c>
      <c r="T826" t="str">
        <f t="shared" si="112"/>
        <v>22</v>
      </c>
      <c r="V826" t="str">
        <f>+VLOOKUP(B826,MARCO!E:E,1,FALSE)</f>
        <v>Patagones</v>
      </c>
      <c r="W826" t="s">
        <v>134</v>
      </c>
      <c r="X826" t="s">
        <v>134</v>
      </c>
      <c r="Y826" t="str">
        <f t="shared" si="113"/>
        <v>R 22 - D 78 - 452 - 1098</v>
      </c>
      <c r="Z826" t="s">
        <v>20</v>
      </c>
      <c r="AA826" t="s">
        <v>2349</v>
      </c>
      <c r="AB826" t="s">
        <v>21</v>
      </c>
      <c r="AD826" t="str">
        <f t="shared" si="114"/>
        <v>Ep Nº 38</v>
      </c>
      <c r="AE826" t="s">
        <v>22</v>
      </c>
      <c r="AF826" t="s">
        <v>23</v>
      </c>
      <c r="AG826" t="s">
        <v>26</v>
      </c>
      <c r="AH826" t="s">
        <v>2348</v>
      </c>
      <c r="AI826" s="13">
        <f t="shared" si="115"/>
        <v>40</v>
      </c>
      <c r="AJ826" s="13">
        <f t="shared" si="116"/>
        <v>2</v>
      </c>
      <c r="AK826" s="21">
        <v>1</v>
      </c>
      <c r="AM826" t="s">
        <v>2154</v>
      </c>
      <c r="AN826" t="str">
        <f t="shared" si="110"/>
        <v>R16212223</v>
      </c>
      <c r="AO826" s="20" t="str">
        <f t="shared" si="111"/>
        <v>FINES_R16212223</v>
      </c>
      <c r="AP826" s="25">
        <f t="shared" si="117"/>
        <v>0.51518326997756958</v>
      </c>
      <c r="AQ826" s="24" t="str">
        <f>+IFERROR(VLOOKUP(Y826,#REF!,2,FALSE),"-")</f>
        <v>-</v>
      </c>
      <c r="AR826" s="13" t="s">
        <v>2394</v>
      </c>
      <c r="AS826" t="s">
        <v>2397</v>
      </c>
      <c r="AT826" t="str">
        <f t="shared" si="118"/>
        <v>Neuquen - 59 e/ Italia y 17 De Agosto - Villalonga</v>
      </c>
    </row>
    <row r="827" spans="1:46" ht="15.75" thickBot="1" x14ac:dyDescent="0.3">
      <c r="A827" s="47">
        <v>22</v>
      </c>
      <c r="B827" s="47" t="s">
        <v>314</v>
      </c>
      <c r="C827" s="47" t="s">
        <v>3437</v>
      </c>
      <c r="D827" s="47" t="s">
        <v>343</v>
      </c>
      <c r="E827" s="47" t="s">
        <v>234</v>
      </c>
      <c r="F827" s="47" t="s">
        <v>6252</v>
      </c>
      <c r="G827" s="47" t="s">
        <v>6253</v>
      </c>
      <c r="H827" s="47" t="s">
        <v>6254</v>
      </c>
      <c r="I827" s="47" t="s">
        <v>2414</v>
      </c>
      <c r="J827" s="47"/>
      <c r="K827" s="47" t="s">
        <v>13738</v>
      </c>
      <c r="L827" s="47">
        <v>0.62373960018157959</v>
      </c>
      <c r="M827" s="47">
        <v>-38.754556399999998</v>
      </c>
      <c r="N827" s="47">
        <v>-62.2531453</v>
      </c>
      <c r="O827" s="47" t="s">
        <v>15941</v>
      </c>
      <c r="P827" s="47">
        <v>1</v>
      </c>
      <c r="Q827">
        <v>33</v>
      </c>
      <c r="S827" s="23" t="s">
        <v>2347</v>
      </c>
      <c r="T827" t="str">
        <f t="shared" si="112"/>
        <v>22</v>
      </c>
      <c r="V827" t="str">
        <f>+VLOOKUP(B827,MARCO!E:E,1,FALSE)</f>
        <v>Bahía Blanca</v>
      </c>
      <c r="W827" t="s">
        <v>134</v>
      </c>
      <c r="X827" t="s">
        <v>134</v>
      </c>
      <c r="Y827" t="str">
        <f t="shared" si="113"/>
        <v>R 22 - D 8 - 456 - 1912</v>
      </c>
      <c r="Z827" t="s">
        <v>20</v>
      </c>
      <c r="AA827" t="s">
        <v>2349</v>
      </c>
      <c r="AB827" t="s">
        <v>21</v>
      </c>
      <c r="AD827" t="str">
        <f t="shared" si="114"/>
        <v>Cic Spurr</v>
      </c>
      <c r="AE827" t="s">
        <v>22</v>
      </c>
      <c r="AF827" t="s">
        <v>23</v>
      </c>
      <c r="AG827" t="s">
        <v>26</v>
      </c>
      <c r="AH827" t="s">
        <v>2348</v>
      </c>
      <c r="AI827" s="13">
        <f t="shared" si="115"/>
        <v>33</v>
      </c>
      <c r="AJ827" s="13">
        <f t="shared" si="116"/>
        <v>1</v>
      </c>
      <c r="AK827" s="21">
        <v>1</v>
      </c>
      <c r="AM827" t="s">
        <v>2154</v>
      </c>
      <c r="AN827" t="str">
        <f t="shared" si="110"/>
        <v>R16212223</v>
      </c>
      <c r="AO827" s="20" t="str">
        <f t="shared" si="111"/>
        <v>FINES_R16212223</v>
      </c>
      <c r="AP827" s="25">
        <f t="shared" si="117"/>
        <v>0.62373960018157959</v>
      </c>
      <c r="AQ827" s="24" t="str">
        <f>+IFERROR(VLOOKUP(Y827,#REF!,2,FALSE),"-")</f>
        <v>-</v>
      </c>
      <c r="AR827" s="13" t="s">
        <v>2394</v>
      </c>
      <c r="AS827" t="s">
        <v>2398</v>
      </c>
      <c r="AT827" t="str">
        <f t="shared" si="118"/>
        <v>Esmeralda - 1450 - Bahía Blanca</v>
      </c>
    </row>
    <row r="828" spans="1:46" ht="15.75" thickBot="1" x14ac:dyDescent="0.3">
      <c r="A828" s="47">
        <v>22</v>
      </c>
      <c r="B828" s="47" t="s">
        <v>314</v>
      </c>
      <c r="C828" s="47" t="s">
        <v>2497</v>
      </c>
      <c r="D828" s="47" t="s">
        <v>349</v>
      </c>
      <c r="E828" s="47" t="s">
        <v>350</v>
      </c>
      <c r="F828" s="47" t="s">
        <v>6256</v>
      </c>
      <c r="G828" s="47" t="s">
        <v>6257</v>
      </c>
      <c r="H828" s="47" t="s">
        <v>6258</v>
      </c>
      <c r="I828" s="47" t="s">
        <v>2414</v>
      </c>
      <c r="J828" s="47"/>
      <c r="K828" s="47" t="s">
        <v>13739</v>
      </c>
      <c r="L828" s="47">
        <v>0.53302979469299316</v>
      </c>
      <c r="M828" s="47">
        <v>-38.6909925</v>
      </c>
      <c r="N828" s="47">
        <v>-62.3077629</v>
      </c>
      <c r="O828" s="47" t="s">
        <v>15942</v>
      </c>
      <c r="P828" s="47">
        <v>1</v>
      </c>
      <c r="Q828">
        <v>14</v>
      </c>
      <c r="S828" s="23" t="s">
        <v>2347</v>
      </c>
      <c r="T828" t="str">
        <f t="shared" si="112"/>
        <v>22</v>
      </c>
      <c r="V828" t="str">
        <f>+VLOOKUP(B828,MARCO!E:E,1,FALSE)</f>
        <v>Bahía Blanca</v>
      </c>
      <c r="W828" t="s">
        <v>134</v>
      </c>
      <c r="X828" t="s">
        <v>134</v>
      </c>
      <c r="Y828" t="str">
        <f t="shared" si="113"/>
        <v>R 22 - D 8 - 462 - 1918</v>
      </c>
      <c r="Z828" t="s">
        <v>20</v>
      </c>
      <c r="AA828" t="s">
        <v>2349</v>
      </c>
      <c r="AB828" t="s">
        <v>21</v>
      </c>
      <c r="AD828" t="str">
        <f t="shared" si="114"/>
        <v>Iglesia Reflejo De Amor</v>
      </c>
      <c r="AE828" t="s">
        <v>22</v>
      </c>
      <c r="AF828" t="s">
        <v>23</v>
      </c>
      <c r="AG828" t="s">
        <v>26</v>
      </c>
      <c r="AH828" t="s">
        <v>2348</v>
      </c>
      <c r="AI828" s="13">
        <f t="shared" si="115"/>
        <v>14</v>
      </c>
      <c r="AJ828" s="13">
        <f t="shared" si="116"/>
        <v>1</v>
      </c>
      <c r="AK828" s="21">
        <v>1</v>
      </c>
      <c r="AM828" t="s">
        <v>2154</v>
      </c>
      <c r="AN828" t="str">
        <f t="shared" si="110"/>
        <v>R16212223</v>
      </c>
      <c r="AO828" s="20" t="str">
        <f t="shared" si="111"/>
        <v>FINES_R16212223</v>
      </c>
      <c r="AP828" s="25">
        <f t="shared" si="117"/>
        <v>0.53302979469299316</v>
      </c>
      <c r="AQ828" s="24" t="str">
        <f>+IFERROR(VLOOKUP(Y828,#REF!,2,FALSE),"-")</f>
        <v>-</v>
      </c>
      <c r="AR828" s="13" t="s">
        <v>2394</v>
      </c>
      <c r="AS828" t="s">
        <v>2398</v>
      </c>
      <c r="AT828" t="str">
        <f t="shared" si="118"/>
        <v>Vieytes - 3680 - Bahía Blanca</v>
      </c>
    </row>
    <row r="829" spans="1:46" ht="15.75" thickBot="1" x14ac:dyDescent="0.3">
      <c r="A829" s="47">
        <v>22</v>
      </c>
      <c r="B829" s="47" t="s">
        <v>314</v>
      </c>
      <c r="C829" s="47" t="s">
        <v>2497</v>
      </c>
      <c r="D829" s="47" t="s">
        <v>349</v>
      </c>
      <c r="E829" s="47" t="s">
        <v>350</v>
      </c>
      <c r="F829" s="47" t="s">
        <v>6260</v>
      </c>
      <c r="G829" s="47" t="s">
        <v>6261</v>
      </c>
      <c r="H829" s="47" t="s">
        <v>6262</v>
      </c>
      <c r="I829" s="47" t="s">
        <v>2414</v>
      </c>
      <c r="J829" s="47"/>
      <c r="K829" s="47" t="s">
        <v>13740</v>
      </c>
      <c r="L829" s="47">
        <v>0.69423389434814453</v>
      </c>
      <c r="M829" s="47">
        <v>-38.7235704</v>
      </c>
      <c r="N829" s="47">
        <v>-62.2218777</v>
      </c>
      <c r="O829" s="47" t="s">
        <v>15943</v>
      </c>
      <c r="P829" s="47">
        <v>2</v>
      </c>
      <c r="Q829">
        <v>43</v>
      </c>
      <c r="S829" s="23" t="s">
        <v>2347</v>
      </c>
      <c r="T829" t="str">
        <f t="shared" si="112"/>
        <v>22</v>
      </c>
      <c r="V829" t="str">
        <f>+VLOOKUP(B829,MARCO!E:E,1,FALSE)</f>
        <v>Bahía Blanca</v>
      </c>
      <c r="W829" t="s">
        <v>134</v>
      </c>
      <c r="X829" t="s">
        <v>134</v>
      </c>
      <c r="Y829" t="str">
        <f t="shared" si="113"/>
        <v>R 22 - D 8 - 462 - 1913</v>
      </c>
      <c r="Z829" t="s">
        <v>20</v>
      </c>
      <c r="AA829" t="s">
        <v>2349</v>
      </c>
      <c r="AB829" t="s">
        <v>21</v>
      </c>
      <c r="AD829" t="str">
        <f t="shared" si="114"/>
        <v>Sociedad De Fomento Stella Maris</v>
      </c>
      <c r="AE829" t="s">
        <v>22</v>
      </c>
      <c r="AF829" t="s">
        <v>23</v>
      </c>
      <c r="AG829" t="s">
        <v>26</v>
      </c>
      <c r="AH829" t="s">
        <v>2348</v>
      </c>
      <c r="AI829" s="13">
        <f t="shared" si="115"/>
        <v>43</v>
      </c>
      <c r="AJ829" s="13">
        <f t="shared" si="116"/>
        <v>2</v>
      </c>
      <c r="AK829" s="21">
        <v>1</v>
      </c>
      <c r="AM829" t="s">
        <v>2154</v>
      </c>
      <c r="AN829" t="str">
        <f t="shared" si="110"/>
        <v>R16212223</v>
      </c>
      <c r="AO829" s="20" t="str">
        <f t="shared" si="111"/>
        <v>FINES_R16212223</v>
      </c>
      <c r="AP829" s="25">
        <f t="shared" si="117"/>
        <v>0.69423389434814453</v>
      </c>
      <c r="AQ829" s="24" t="str">
        <f>+IFERROR(VLOOKUP(Y829,#REF!,2,FALSE),"-")</f>
        <v>-</v>
      </c>
      <c r="AR829" s="13" t="s">
        <v>2394</v>
      </c>
      <c r="AS829" t="s">
        <v>2397</v>
      </c>
      <c r="AT829" t="str">
        <f t="shared" si="118"/>
        <v>Cristo Redentor - 2359 - Bahía Blanca</v>
      </c>
    </row>
    <row r="830" spans="1:46" ht="15.75" thickBot="1" x14ac:dyDescent="0.3">
      <c r="A830" s="47">
        <v>22</v>
      </c>
      <c r="B830" s="47" t="s">
        <v>314</v>
      </c>
      <c r="C830" s="47" t="s">
        <v>2497</v>
      </c>
      <c r="D830" s="47" t="s">
        <v>349</v>
      </c>
      <c r="E830" s="47" t="s">
        <v>350</v>
      </c>
      <c r="F830" s="47" t="s">
        <v>6264</v>
      </c>
      <c r="G830" s="47" t="s">
        <v>6265</v>
      </c>
      <c r="H830" s="47" t="s">
        <v>6266</v>
      </c>
      <c r="I830" s="47" t="s">
        <v>2414</v>
      </c>
      <c r="J830" s="47"/>
      <c r="K830" s="47" t="s">
        <v>13741</v>
      </c>
      <c r="L830" s="47">
        <v>0.23287130892276761</v>
      </c>
      <c r="M830" s="47">
        <v>-38.725149799999997</v>
      </c>
      <c r="N830" s="47">
        <v>-62.254947799999997</v>
      </c>
      <c r="O830" s="47" t="s">
        <v>15944</v>
      </c>
      <c r="P830" s="47">
        <v>1</v>
      </c>
      <c r="Q830">
        <v>15</v>
      </c>
      <c r="S830" s="23" t="s">
        <v>2347</v>
      </c>
      <c r="T830" t="str">
        <f t="shared" si="112"/>
        <v>22</v>
      </c>
      <c r="V830" t="str">
        <f>+VLOOKUP(B830,MARCO!E:E,1,FALSE)</f>
        <v>Bahía Blanca</v>
      </c>
      <c r="W830" t="s">
        <v>134</v>
      </c>
      <c r="X830" t="s">
        <v>134</v>
      </c>
      <c r="Y830" t="str">
        <f t="shared" si="113"/>
        <v>R 22 - D 8 - 462 - 1915</v>
      </c>
      <c r="Z830" t="s">
        <v>20</v>
      </c>
      <c r="AA830" t="s">
        <v>2349</v>
      </c>
      <c r="AB830" t="s">
        <v>21</v>
      </c>
      <c r="AD830" t="str">
        <f t="shared" si="114"/>
        <v>Espacio Nido Vista Alegre</v>
      </c>
      <c r="AE830" t="s">
        <v>22</v>
      </c>
      <c r="AF830" t="s">
        <v>23</v>
      </c>
      <c r="AG830" t="s">
        <v>26</v>
      </c>
      <c r="AH830" t="s">
        <v>2348</v>
      </c>
      <c r="AI830" s="13">
        <f t="shared" si="115"/>
        <v>15</v>
      </c>
      <c r="AJ830" s="13">
        <f t="shared" si="116"/>
        <v>1</v>
      </c>
      <c r="AK830" s="21">
        <v>1</v>
      </c>
      <c r="AM830" t="s">
        <v>2154</v>
      </c>
      <c r="AN830" t="str">
        <f t="shared" si="110"/>
        <v>R16212223</v>
      </c>
      <c r="AO830" s="20" t="str">
        <f t="shared" si="111"/>
        <v>FINES_R16212223</v>
      </c>
      <c r="AP830" s="25">
        <f t="shared" si="117"/>
        <v>0.23287130892276761</v>
      </c>
      <c r="AQ830" s="24" t="str">
        <f>+IFERROR(VLOOKUP(Y830,#REF!,2,FALSE),"-")</f>
        <v>-</v>
      </c>
      <c r="AR830" s="13" t="s">
        <v>2394</v>
      </c>
      <c r="AS830" t="s">
        <v>2398</v>
      </c>
      <c r="AT830" t="str">
        <f t="shared" si="118"/>
        <v>N. Pires - 1997 - Bahía Blanca</v>
      </c>
    </row>
    <row r="831" spans="1:46" ht="15.75" thickBot="1" x14ac:dyDescent="0.3">
      <c r="A831" s="47">
        <v>22</v>
      </c>
      <c r="B831" s="47" t="s">
        <v>314</v>
      </c>
      <c r="C831" s="47" t="s">
        <v>3437</v>
      </c>
      <c r="D831" s="47" t="s">
        <v>343</v>
      </c>
      <c r="E831" s="47" t="s">
        <v>234</v>
      </c>
      <c r="F831" s="47" t="s">
        <v>6268</v>
      </c>
      <c r="G831" s="47" t="s">
        <v>6269</v>
      </c>
      <c r="H831" s="47" t="s">
        <v>6270</v>
      </c>
      <c r="I831" s="47" t="s">
        <v>2414</v>
      </c>
      <c r="J831" s="47"/>
      <c r="K831" s="47" t="s">
        <v>13742</v>
      </c>
      <c r="L831" s="47">
        <v>0.33206939697265631</v>
      </c>
      <c r="M831" s="47">
        <v>-38.750717001384999</v>
      </c>
      <c r="N831" s="47">
        <v>-62.266986017240001</v>
      </c>
      <c r="O831" s="47" t="s">
        <v>15945</v>
      </c>
      <c r="P831" s="47">
        <v>1</v>
      </c>
      <c r="Q831">
        <v>16</v>
      </c>
      <c r="S831" s="23" t="s">
        <v>2347</v>
      </c>
      <c r="T831" t="str">
        <f t="shared" si="112"/>
        <v>22</v>
      </c>
      <c r="V831" t="str">
        <f>+VLOOKUP(B831,MARCO!E:E,1,FALSE)</f>
        <v>Bahía Blanca</v>
      </c>
      <c r="W831" t="s">
        <v>134</v>
      </c>
      <c r="X831" t="s">
        <v>134</v>
      </c>
      <c r="Y831" t="str">
        <f t="shared" si="113"/>
        <v>R 22 - D 8 - 456 - 4043</v>
      </c>
      <c r="Z831" t="s">
        <v>20</v>
      </c>
      <c r="AA831" t="s">
        <v>2349</v>
      </c>
      <c r="AB831" t="s">
        <v>21</v>
      </c>
      <c r="AD831" t="str">
        <f t="shared" si="114"/>
        <v>Sociedad De Fomento V. Rosas</v>
      </c>
      <c r="AE831" t="s">
        <v>22</v>
      </c>
      <c r="AF831" t="s">
        <v>23</v>
      </c>
      <c r="AG831" t="s">
        <v>26</v>
      </c>
      <c r="AH831" t="s">
        <v>2348</v>
      </c>
      <c r="AI831" s="13">
        <f t="shared" si="115"/>
        <v>16</v>
      </c>
      <c r="AJ831" s="13">
        <f t="shared" si="116"/>
        <v>1</v>
      </c>
      <c r="AK831" s="21">
        <v>1</v>
      </c>
      <c r="AM831" t="s">
        <v>2154</v>
      </c>
      <c r="AN831" t="str">
        <f t="shared" si="110"/>
        <v>R16212223</v>
      </c>
      <c r="AO831" s="20" t="str">
        <f t="shared" si="111"/>
        <v>FINES_R16212223</v>
      </c>
      <c r="AP831" s="25">
        <f t="shared" si="117"/>
        <v>0.33206939697265631</v>
      </c>
      <c r="AQ831" s="24" t="str">
        <f>+IFERROR(VLOOKUP(Y831,#REF!,2,FALSE),"-")</f>
        <v>-</v>
      </c>
      <c r="AR831" s="13" t="s">
        <v>2394</v>
      </c>
      <c r="AS831" t="s">
        <v>2397</v>
      </c>
      <c r="AT831" t="str">
        <f t="shared" si="118"/>
        <v>Libertad - 1955 e/ Av. Gral. Arias y Saenz Peña - Bahía Blanca</v>
      </c>
    </row>
    <row r="832" spans="1:46" ht="15.75" thickBot="1" x14ac:dyDescent="0.3">
      <c r="A832" s="47">
        <v>22</v>
      </c>
      <c r="B832" s="47" t="s">
        <v>314</v>
      </c>
      <c r="C832" s="47" t="s">
        <v>2378</v>
      </c>
      <c r="D832" s="47" t="s">
        <v>336</v>
      </c>
      <c r="E832" s="47" t="s">
        <v>271</v>
      </c>
      <c r="F832" s="47" t="s">
        <v>6272</v>
      </c>
      <c r="G832" s="47" t="s">
        <v>6273</v>
      </c>
      <c r="H832" s="47" t="s">
        <v>6274</v>
      </c>
      <c r="I832" s="47" t="s">
        <v>2475</v>
      </c>
      <c r="J832" s="47" t="s">
        <v>6276</v>
      </c>
      <c r="K832" s="47" t="s">
        <v>13743</v>
      </c>
      <c r="L832" s="47">
        <v>0.20858632028102869</v>
      </c>
      <c r="M832" s="47">
        <v>-38.726791505114598</v>
      </c>
      <c r="N832" s="47">
        <v>-62.286745283978398</v>
      </c>
      <c r="O832" s="47" t="s">
        <v>15946</v>
      </c>
      <c r="P832" s="47">
        <v>5</v>
      </c>
      <c r="Q832">
        <v>128</v>
      </c>
      <c r="S832" s="23" t="s">
        <v>2347</v>
      </c>
      <c r="T832" t="str">
        <f t="shared" si="112"/>
        <v>22</v>
      </c>
      <c r="V832" t="str">
        <f>+VLOOKUP(B832,MARCO!E:E,1,FALSE)</f>
        <v>Bahía Blanca</v>
      </c>
      <c r="W832" t="s">
        <v>134</v>
      </c>
      <c r="X832" t="s">
        <v>134</v>
      </c>
      <c r="Y832" t="str">
        <f t="shared" si="113"/>
        <v>R 22 - D 8 - 451 - 0413</v>
      </c>
      <c r="Z832" t="s">
        <v>20</v>
      </c>
      <c r="AA832" t="s">
        <v>2349</v>
      </c>
      <c r="AB832" t="s">
        <v>21</v>
      </c>
      <c r="AD832" t="str">
        <f t="shared" si="114"/>
        <v>Ideal - Eepa 705</v>
      </c>
      <c r="AE832" t="s">
        <v>22</v>
      </c>
      <c r="AF832" t="s">
        <v>23</v>
      </c>
      <c r="AG832" t="s">
        <v>26</v>
      </c>
      <c r="AH832" t="s">
        <v>2348</v>
      </c>
      <c r="AI832" s="13">
        <f t="shared" si="115"/>
        <v>128</v>
      </c>
      <c r="AJ832" s="13">
        <f t="shared" si="116"/>
        <v>5</v>
      </c>
      <c r="AK832" s="21">
        <v>1</v>
      </c>
      <c r="AM832" t="s">
        <v>2154</v>
      </c>
      <c r="AN832" t="str">
        <f t="shared" si="110"/>
        <v>R16212223</v>
      </c>
      <c r="AO832" s="20" t="str">
        <f t="shared" si="111"/>
        <v>FINES_R16212223</v>
      </c>
      <c r="AP832" s="25">
        <f t="shared" si="117"/>
        <v>0.20858632028102869</v>
      </c>
      <c r="AQ832" s="24" t="str">
        <f>+IFERROR(VLOOKUP(Y832,#REF!,2,FALSE),"-")</f>
        <v>-</v>
      </c>
      <c r="AR832" s="13" t="s">
        <v>2394</v>
      </c>
      <c r="AS832" t="s">
        <v>2397</v>
      </c>
      <c r="AT832" t="str">
        <f t="shared" si="118"/>
        <v>Bolivia - 450 e/ Roca y Blandengues - Bahía Blanca</v>
      </c>
    </row>
    <row r="833" spans="1:46" ht="15.75" thickBot="1" x14ac:dyDescent="0.3">
      <c r="A833" s="47">
        <v>23</v>
      </c>
      <c r="B833" s="47" t="s">
        <v>1740</v>
      </c>
      <c r="C833" s="47" t="s">
        <v>2378</v>
      </c>
      <c r="D833" s="47" t="s">
        <v>1742</v>
      </c>
      <c r="E833" s="47" t="s">
        <v>271</v>
      </c>
      <c r="F833" s="47" t="s">
        <v>6281</v>
      </c>
      <c r="G833" s="47" t="s">
        <v>2332</v>
      </c>
      <c r="H833" s="47" t="s">
        <v>6282</v>
      </c>
      <c r="I833" s="47" t="s">
        <v>2414</v>
      </c>
      <c r="J833" s="47" t="s">
        <v>6284</v>
      </c>
      <c r="K833" s="47" t="s">
        <v>13744</v>
      </c>
      <c r="L833" s="47">
        <v>0.22950279712676999</v>
      </c>
      <c r="M833" s="47">
        <v>-38.101576024629999</v>
      </c>
      <c r="N833" s="47">
        <v>-62.22428418885</v>
      </c>
      <c r="O833" s="47" t="s">
        <v>15947</v>
      </c>
      <c r="P833" s="47">
        <v>2</v>
      </c>
      <c r="Q833">
        <v>46</v>
      </c>
      <c r="S833" s="23" t="s">
        <v>2347</v>
      </c>
      <c r="T833" t="str">
        <f t="shared" si="112"/>
        <v>23</v>
      </c>
      <c r="V833" t="str">
        <f>+VLOOKUP(B833,MARCO!E:E,1,FALSE)</f>
        <v>Tornquist</v>
      </c>
      <c r="W833" t="s">
        <v>134</v>
      </c>
      <c r="X833" t="s">
        <v>134</v>
      </c>
      <c r="Y833" t="str">
        <f t="shared" si="113"/>
        <v>R 23 - D 105 - 451 - 2338</v>
      </c>
      <c r="Z833" t="s">
        <v>20</v>
      </c>
      <c r="AA833" t="s">
        <v>2349</v>
      </c>
      <c r="AB833" t="s">
        <v>21</v>
      </c>
      <c r="AD833" t="str">
        <f t="shared" si="114"/>
        <v>Unidad Académica</v>
      </c>
      <c r="AE833" t="s">
        <v>22</v>
      </c>
      <c r="AF833" t="s">
        <v>23</v>
      </c>
      <c r="AG833" t="s">
        <v>26</v>
      </c>
      <c r="AH833" t="s">
        <v>2348</v>
      </c>
      <c r="AI833" s="13">
        <f t="shared" si="115"/>
        <v>46</v>
      </c>
      <c r="AJ833" s="13">
        <f t="shared" si="116"/>
        <v>2</v>
      </c>
      <c r="AK833" s="21">
        <v>1</v>
      </c>
      <c r="AM833" t="s">
        <v>2154</v>
      </c>
      <c r="AN833" t="str">
        <f t="shared" si="110"/>
        <v>R16212223</v>
      </c>
      <c r="AO833" s="20" t="str">
        <f t="shared" si="111"/>
        <v>FINES_R16212223</v>
      </c>
      <c r="AP833" s="25">
        <f t="shared" si="117"/>
        <v>0.22950279712676999</v>
      </c>
      <c r="AQ833" s="24" t="str">
        <f>+IFERROR(VLOOKUP(Y833,#REF!,2,FALSE),"-")</f>
        <v>-</v>
      </c>
      <c r="AR833" s="13" t="s">
        <v>2394</v>
      </c>
      <c r="AS833" t="s">
        <v>2397</v>
      </c>
      <c r="AT833" t="str">
        <f t="shared" si="118"/>
        <v>Ernesto Tornquist - 319 e/ 12 De Octubre y General Paz - Tornquist Unidad Académica</v>
      </c>
    </row>
    <row r="834" spans="1:46" ht="15.75" thickBot="1" x14ac:dyDescent="0.3">
      <c r="A834" s="47">
        <v>23</v>
      </c>
      <c r="B834" s="47" t="s">
        <v>1740</v>
      </c>
      <c r="C834" s="47" t="s">
        <v>2378</v>
      </c>
      <c r="D834" s="47" t="s">
        <v>1742</v>
      </c>
      <c r="E834" s="47" t="s">
        <v>271</v>
      </c>
      <c r="F834" s="47" t="s">
        <v>6286</v>
      </c>
      <c r="G834" s="47" t="s">
        <v>6287</v>
      </c>
      <c r="H834" s="47" t="s">
        <v>6288</v>
      </c>
      <c r="I834" s="47" t="s">
        <v>2475</v>
      </c>
      <c r="J834" s="47" t="s">
        <v>6284</v>
      </c>
      <c r="K834" s="47" t="s">
        <v>13745</v>
      </c>
      <c r="L834" s="47">
        <v>0.21429719030857089</v>
      </c>
      <c r="M834" s="47">
        <v>-38.104972199999999</v>
      </c>
      <c r="N834" s="47">
        <v>-62.222551500000002</v>
      </c>
      <c r="O834" s="47" t="s">
        <v>15948</v>
      </c>
      <c r="P834" s="47">
        <v>1</v>
      </c>
      <c r="Q834">
        <v>26</v>
      </c>
      <c r="S834" s="23" t="s">
        <v>2347</v>
      </c>
      <c r="T834" t="str">
        <f t="shared" si="112"/>
        <v>23</v>
      </c>
      <c r="V834" t="str">
        <f>+VLOOKUP(B834,MARCO!E:E,1,FALSE)</f>
        <v>Tornquist</v>
      </c>
      <c r="W834" t="s">
        <v>134</v>
      </c>
      <c r="X834" t="s">
        <v>134</v>
      </c>
      <c r="Y834" t="str">
        <f t="shared" si="113"/>
        <v>R 23 - D 105 - 451 - 3013</v>
      </c>
      <c r="Z834" t="s">
        <v>20</v>
      </c>
      <c r="AA834" t="s">
        <v>2349</v>
      </c>
      <c r="AB834" t="s">
        <v>21</v>
      </c>
      <c r="AD834" t="str">
        <f t="shared" si="114"/>
        <v>Centro De Jubilados Tornquist</v>
      </c>
      <c r="AE834" t="s">
        <v>22</v>
      </c>
      <c r="AF834" t="s">
        <v>23</v>
      </c>
      <c r="AG834" t="s">
        <v>26</v>
      </c>
      <c r="AH834" t="s">
        <v>2348</v>
      </c>
      <c r="AI834" s="13">
        <f t="shared" si="115"/>
        <v>26</v>
      </c>
      <c r="AJ834" s="13">
        <f t="shared" si="116"/>
        <v>1</v>
      </c>
      <c r="AK834" s="21">
        <v>1</v>
      </c>
      <c r="AM834" t="s">
        <v>2154</v>
      </c>
      <c r="AN834" t="str">
        <f t="shared" si="110"/>
        <v>R16212223</v>
      </c>
      <c r="AO834" s="20" t="str">
        <f t="shared" si="111"/>
        <v>FINES_R16212223</v>
      </c>
      <c r="AP834" s="25">
        <f t="shared" si="117"/>
        <v>0.21429719030857089</v>
      </c>
      <c r="AQ834" s="24" t="str">
        <f>+IFERROR(VLOOKUP(Y834,#REF!,2,FALSE),"-")</f>
        <v>-</v>
      </c>
      <c r="AR834" s="13" t="s">
        <v>2394</v>
      </c>
      <c r="AS834" t="s">
        <v>2398</v>
      </c>
      <c r="AT834" t="str">
        <f t="shared" si="118"/>
        <v>Rawson - 240 e/ Belgrano y Uriburu - Tornquist Centro De Jubilados</v>
      </c>
    </row>
    <row r="835" spans="1:46" ht="15.75" thickBot="1" x14ac:dyDescent="0.3">
      <c r="A835" s="47">
        <v>23</v>
      </c>
      <c r="B835" s="47" t="s">
        <v>166</v>
      </c>
      <c r="C835" s="47" t="s">
        <v>2378</v>
      </c>
      <c r="D835" s="47" t="s">
        <v>171</v>
      </c>
      <c r="E835" s="47" t="s">
        <v>172</v>
      </c>
      <c r="F835" s="47" t="s">
        <v>6290</v>
      </c>
      <c r="G835" s="47" t="s">
        <v>6291</v>
      </c>
      <c r="H835" s="47" t="s">
        <v>6292</v>
      </c>
      <c r="I835" s="47" t="s">
        <v>2475</v>
      </c>
      <c r="J835" s="47" t="s">
        <v>6291</v>
      </c>
      <c r="K835" s="47" t="s">
        <v>13746</v>
      </c>
      <c r="L835" s="47">
        <v>0.2425244748592377</v>
      </c>
      <c r="M835" s="47">
        <v>-37.183262200000001</v>
      </c>
      <c r="N835" s="47">
        <v>-62.756184300000001</v>
      </c>
      <c r="O835" s="47" t="s">
        <v>15949</v>
      </c>
      <c r="P835" s="47">
        <v>1</v>
      </c>
      <c r="Q835">
        <v>9</v>
      </c>
      <c r="S835" s="23" t="s">
        <v>2347</v>
      </c>
      <c r="T835" t="str">
        <f t="shared" si="112"/>
        <v>23</v>
      </c>
      <c r="V835" t="str">
        <f>+VLOOKUP(B835,MARCO!E:E,1,FALSE)</f>
        <v>Adolfo Alsina</v>
      </c>
      <c r="W835" t="s">
        <v>134</v>
      </c>
      <c r="X835" t="s">
        <v>134</v>
      </c>
      <c r="Y835" t="str">
        <f t="shared" si="113"/>
        <v>R 23 - D 2 - 451 - 2542</v>
      </c>
      <c r="Z835" t="s">
        <v>20</v>
      </c>
      <c r="AA835" t="s">
        <v>2349</v>
      </c>
      <c r="AB835" t="s">
        <v>21</v>
      </c>
      <c r="AD835" t="str">
        <f t="shared" si="114"/>
        <v>Centro De Jubilados Carhue</v>
      </c>
      <c r="AE835" t="s">
        <v>22</v>
      </c>
      <c r="AF835" t="s">
        <v>23</v>
      </c>
      <c r="AG835" t="s">
        <v>26</v>
      </c>
      <c r="AH835" t="s">
        <v>2348</v>
      </c>
      <c r="AI835" s="13">
        <f t="shared" si="115"/>
        <v>9</v>
      </c>
      <c r="AJ835" s="13">
        <f t="shared" si="116"/>
        <v>1</v>
      </c>
      <c r="AK835" s="21">
        <v>1</v>
      </c>
      <c r="AM835" t="s">
        <v>2154</v>
      </c>
      <c r="AN835" t="str">
        <f t="shared" ref="AN835:AN898" si="119">+IF(AM835="","",IF(AM835="FINES",CONCATENATE("R",IF(OR(T835="16",T835="21",T835="22",T835="23"),"16212223",IF(OR(T835="15",T835="17",T835="24",T835="25"),"15172425",T835))),IF(AM835="CEBAS","UNICO",IF(VALUE(T835)&lt;=11,"AMBA","INTERIOR"))))</f>
        <v>R16212223</v>
      </c>
      <c r="AO835" s="20" t="str">
        <f t="shared" ref="AO835:AO898" si="120">+IF(AM835="","-",CONCATENATE(AM835,"_",AN835))</f>
        <v>FINES_R16212223</v>
      </c>
      <c r="AP835" s="25">
        <f t="shared" si="117"/>
        <v>0.2425244748592377</v>
      </c>
      <c r="AQ835" s="24" t="str">
        <f>+IFERROR(VLOOKUP(Y835,#REF!,2,FALSE),"-")</f>
        <v>-</v>
      </c>
      <c r="AR835" s="13" t="s">
        <v>2394</v>
      </c>
      <c r="AS835" t="s">
        <v>2397</v>
      </c>
      <c r="AT835" t="str">
        <f t="shared" si="118"/>
        <v>Pellegrini - e/ Alsina y Dorrego - Carhue - Centro Jubilados</v>
      </c>
    </row>
    <row r="836" spans="1:46" ht="15.75" thickBot="1" x14ac:dyDescent="0.3">
      <c r="A836" s="47">
        <v>23</v>
      </c>
      <c r="B836" s="47" t="s">
        <v>482</v>
      </c>
      <c r="C836" s="47" t="s">
        <v>2378</v>
      </c>
      <c r="D836" s="47" t="s">
        <v>484</v>
      </c>
      <c r="E836" s="47" t="s">
        <v>485</v>
      </c>
      <c r="F836" s="47" t="s">
        <v>6294</v>
      </c>
      <c r="G836" s="47" t="s">
        <v>2327</v>
      </c>
      <c r="H836" s="47" t="s">
        <v>6295</v>
      </c>
      <c r="I836" s="47" t="s">
        <v>2414</v>
      </c>
      <c r="J836" s="47"/>
      <c r="K836" s="47" t="s">
        <v>13747</v>
      </c>
      <c r="L836" s="47">
        <v>0.37532216310501099</v>
      </c>
      <c r="M836" s="47">
        <v>-36.883722836349499</v>
      </c>
      <c r="N836" s="47">
        <v>-61.488174743739698</v>
      </c>
      <c r="O836" s="47" t="s">
        <v>15950</v>
      </c>
      <c r="P836" s="47">
        <v>1</v>
      </c>
      <c r="Q836">
        <v>6</v>
      </c>
      <c r="S836" s="23" t="s">
        <v>2347</v>
      </c>
      <c r="T836" t="str">
        <f t="shared" ref="T836:T899" si="121">+CONCATENATE(IF(A836&lt;10,"0",""),A836)</f>
        <v>23</v>
      </c>
      <c r="V836" t="str">
        <f>+VLOOKUP(B836,MARCO!E:E,1,FALSE)</f>
        <v>Daireaux</v>
      </c>
      <c r="W836" t="s">
        <v>134</v>
      </c>
      <c r="X836" t="s">
        <v>134</v>
      </c>
      <c r="Y836" t="str">
        <f t="shared" ref="Y836:Y899" si="122">+F836</f>
        <v>R 23 - D 20 - 451 - 2433</v>
      </c>
      <c r="Z836" t="s">
        <v>20</v>
      </c>
      <c r="AA836" t="s">
        <v>2349</v>
      </c>
      <c r="AB836" t="s">
        <v>21</v>
      </c>
      <c r="AD836" t="str">
        <f t="shared" ref="AD836:AD899" si="123">+G836</f>
        <v>Escuela 8</v>
      </c>
      <c r="AE836" t="s">
        <v>22</v>
      </c>
      <c r="AF836" t="s">
        <v>23</v>
      </c>
      <c r="AG836" t="s">
        <v>26</v>
      </c>
      <c r="AH836" t="s">
        <v>2348</v>
      </c>
      <c r="AI836" s="13">
        <f t="shared" ref="AI836:AI899" si="124">+Q836</f>
        <v>6</v>
      </c>
      <c r="AJ836" s="13">
        <f t="shared" ref="AJ836:AJ899" si="125">+P836</f>
        <v>1</v>
      </c>
      <c r="AK836" s="21">
        <v>1</v>
      </c>
      <c r="AM836" t="s">
        <v>2154</v>
      </c>
      <c r="AN836" t="str">
        <f t="shared" si="119"/>
        <v>R16212223</v>
      </c>
      <c r="AO836" s="20" t="str">
        <f t="shared" si="120"/>
        <v>FINES_R16212223</v>
      </c>
      <c r="AP836" s="25">
        <f t="shared" ref="AP836:AP899" si="126">+L836</f>
        <v>0.37532216310501099</v>
      </c>
      <c r="AQ836" s="24" t="str">
        <f>+IFERROR(VLOOKUP(Y836,#REF!,2,FALSE),"-")</f>
        <v>-</v>
      </c>
      <c r="AR836" s="13" t="s">
        <v>2394</v>
      </c>
      <c r="AS836" t="s">
        <v>2397</v>
      </c>
      <c r="AT836" t="str">
        <f t="shared" ref="AT836:AT899" si="127">+H836</f>
        <v>Jose Hernandez - 247 e/ Buenos Aires y Napoles - Arboledas Daireaux</v>
      </c>
    </row>
    <row r="837" spans="1:46" ht="15.75" thickBot="1" x14ac:dyDescent="0.3">
      <c r="A837" s="47">
        <v>23</v>
      </c>
      <c r="B837" s="47" t="s">
        <v>508</v>
      </c>
      <c r="C837" s="47" t="s">
        <v>2374</v>
      </c>
      <c r="D837" s="47" t="s">
        <v>514</v>
      </c>
      <c r="E837" s="47" t="s">
        <v>230</v>
      </c>
      <c r="F837" s="47" t="s">
        <v>6297</v>
      </c>
      <c r="G837" s="47" t="s">
        <v>2326</v>
      </c>
      <c r="H837" s="47" t="s">
        <v>6298</v>
      </c>
      <c r="I837" s="47" t="s">
        <v>2414</v>
      </c>
      <c r="J837" s="47"/>
      <c r="K837" s="47" t="s">
        <v>13748</v>
      </c>
      <c r="L837" s="47">
        <v>0.38935473561286932</v>
      </c>
      <c r="M837" s="47">
        <v>-37.486697713604997</v>
      </c>
      <c r="N837" s="47">
        <v>-61.919429480060998</v>
      </c>
      <c r="O837" s="47" t="s">
        <v>15951</v>
      </c>
      <c r="P837" s="47">
        <v>5</v>
      </c>
      <c r="Q837">
        <v>110</v>
      </c>
      <c r="S837" s="23" t="s">
        <v>2347</v>
      </c>
      <c r="T837" t="str">
        <f t="shared" si="121"/>
        <v>23</v>
      </c>
      <c r="V837" t="str">
        <f>+VLOOKUP(B837,MARCO!E:E,1,FALSE)</f>
        <v>Coronel Suárez</v>
      </c>
      <c r="W837" t="s">
        <v>134</v>
      </c>
      <c r="X837" t="s">
        <v>134</v>
      </c>
      <c r="Y837" t="str">
        <f t="shared" si="122"/>
        <v>R 23 - D 25 - 453 - 2481</v>
      </c>
      <c r="Z837" t="s">
        <v>20</v>
      </c>
      <c r="AA837" t="s">
        <v>2349</v>
      </c>
      <c r="AB837" t="s">
        <v>21</v>
      </c>
      <c r="AD837" t="str">
        <f t="shared" si="123"/>
        <v>Sede 2</v>
      </c>
      <c r="AE837" t="s">
        <v>22</v>
      </c>
      <c r="AF837" t="s">
        <v>23</v>
      </c>
      <c r="AG837" t="s">
        <v>26</v>
      </c>
      <c r="AH837" t="s">
        <v>2348</v>
      </c>
      <c r="AI837" s="13">
        <f t="shared" si="124"/>
        <v>110</v>
      </c>
      <c r="AJ837" s="13">
        <f t="shared" si="125"/>
        <v>5</v>
      </c>
      <c r="AK837" s="21">
        <v>1</v>
      </c>
      <c r="AM837" t="s">
        <v>2154</v>
      </c>
      <c r="AN837" t="str">
        <f t="shared" si="119"/>
        <v>R16212223</v>
      </c>
      <c r="AO837" s="20" t="str">
        <f t="shared" si="120"/>
        <v>FINES_R16212223</v>
      </c>
      <c r="AP837" s="25">
        <f t="shared" si="126"/>
        <v>0.38935473561286932</v>
      </c>
      <c r="AQ837" s="24" t="str">
        <f>+IFERROR(VLOOKUP(Y837,#REF!,2,FALSE),"-")</f>
        <v>-</v>
      </c>
      <c r="AR837" s="13" t="s">
        <v>2394</v>
      </c>
      <c r="AS837" t="s">
        <v>2397</v>
      </c>
      <c r="AT837" t="str">
        <f t="shared" si="127"/>
        <v>Av. Libertad - 595 e/ Fundadores - Santa Trinidad Sin Nombre</v>
      </c>
    </row>
    <row r="838" spans="1:46" ht="15.75" thickBot="1" x14ac:dyDescent="0.3">
      <c r="A838" s="47">
        <v>23</v>
      </c>
      <c r="B838" s="47" t="s">
        <v>653</v>
      </c>
      <c r="C838" s="47" t="s">
        <v>2378</v>
      </c>
      <c r="D838" s="47" t="s">
        <v>656</v>
      </c>
      <c r="E838" s="47" t="s">
        <v>172</v>
      </c>
      <c r="F838" s="47" t="s">
        <v>6303</v>
      </c>
      <c r="G838" s="47" t="s">
        <v>2329</v>
      </c>
      <c r="H838" s="47" t="s">
        <v>6304</v>
      </c>
      <c r="I838" s="47" t="s">
        <v>2414</v>
      </c>
      <c r="J838" s="47"/>
      <c r="K838" s="47" t="s">
        <v>13749</v>
      </c>
      <c r="L838" s="47">
        <v>0.33245170116424561</v>
      </c>
      <c r="M838" s="47">
        <v>-37.243564945061998</v>
      </c>
      <c r="N838" s="47">
        <v>-61.272145024083002</v>
      </c>
      <c r="O838" s="47" t="s">
        <v>15952</v>
      </c>
      <c r="P838" s="47">
        <v>1</v>
      </c>
      <c r="Q838">
        <v>14</v>
      </c>
      <c r="S838" s="23" t="s">
        <v>2347</v>
      </c>
      <c r="T838" t="str">
        <f t="shared" si="121"/>
        <v>23</v>
      </c>
      <c r="V838" t="str">
        <f>+VLOOKUP(B838,MARCO!E:E,1,FALSE)</f>
        <v>General La Madrid</v>
      </c>
      <c r="W838" t="s">
        <v>134</v>
      </c>
      <c r="X838" t="s">
        <v>134</v>
      </c>
      <c r="Y838" t="str">
        <f t="shared" si="122"/>
        <v>R 23 - D 38 - 451 - 3787</v>
      </c>
      <c r="Z838" t="s">
        <v>20</v>
      </c>
      <c r="AA838" t="s">
        <v>2349</v>
      </c>
      <c r="AB838" t="s">
        <v>21</v>
      </c>
      <c r="AD838" t="str">
        <f t="shared" si="123"/>
        <v>Puente Innova</v>
      </c>
      <c r="AE838" t="s">
        <v>22</v>
      </c>
      <c r="AF838" t="s">
        <v>23</v>
      </c>
      <c r="AG838" t="s">
        <v>26</v>
      </c>
      <c r="AH838" t="s">
        <v>2348</v>
      </c>
      <c r="AI838" s="13">
        <f t="shared" si="124"/>
        <v>14</v>
      </c>
      <c r="AJ838" s="13">
        <f t="shared" si="125"/>
        <v>1</v>
      </c>
      <c r="AK838" s="21">
        <v>1</v>
      </c>
      <c r="AM838" t="s">
        <v>2154</v>
      </c>
      <c r="AN838" t="str">
        <f t="shared" si="119"/>
        <v>R16212223</v>
      </c>
      <c r="AO838" s="20" t="str">
        <f t="shared" si="120"/>
        <v>FINES_R16212223</v>
      </c>
      <c r="AP838" s="25">
        <f t="shared" si="126"/>
        <v>0.33245170116424561</v>
      </c>
      <c r="AQ838" s="24" t="str">
        <f>+IFERROR(VLOOKUP(Y838,#REF!,2,FALSE),"-")</f>
        <v>-</v>
      </c>
      <c r="AR838" s="13" t="s">
        <v>2394</v>
      </c>
      <c r="AS838" t="s">
        <v>2397</v>
      </c>
      <c r="AT838" t="str">
        <f t="shared" si="127"/>
        <v>Combate Paragüil - 332 e/ Azcuénaga y Rivadavia - General La Madrid</v>
      </c>
    </row>
    <row r="839" spans="1:46" ht="15.75" thickBot="1" x14ac:dyDescent="0.3">
      <c r="A839" s="47">
        <v>23</v>
      </c>
      <c r="B839" s="47" t="s">
        <v>843</v>
      </c>
      <c r="C839" s="47" t="s">
        <v>2378</v>
      </c>
      <c r="D839" s="47" t="s">
        <v>847</v>
      </c>
      <c r="E839" s="47" t="s">
        <v>180</v>
      </c>
      <c r="F839" s="47" t="s">
        <v>6306</v>
      </c>
      <c r="G839" s="47" t="s">
        <v>6307</v>
      </c>
      <c r="H839" s="47" t="s">
        <v>6308</v>
      </c>
      <c r="I839" s="47" t="s">
        <v>2414</v>
      </c>
      <c r="J839" s="47"/>
      <c r="K839" s="47" t="s">
        <v>13750</v>
      </c>
      <c r="L839" s="47">
        <v>0.23453465104103091</v>
      </c>
      <c r="M839" s="47">
        <v>-36.756178281040299</v>
      </c>
      <c r="N839" s="47">
        <v>-62.495655288993802</v>
      </c>
      <c r="O839" s="47" t="s">
        <v>15953</v>
      </c>
      <c r="P839" s="47">
        <v>1</v>
      </c>
      <c r="Q839">
        <v>16</v>
      </c>
      <c r="S839" s="23" t="s">
        <v>2347</v>
      </c>
      <c r="T839" t="str">
        <f t="shared" si="121"/>
        <v>23</v>
      </c>
      <c r="V839" t="str">
        <f>+VLOOKUP(B839,MARCO!E:E,1,FALSE)</f>
        <v>Guaminí</v>
      </c>
      <c r="W839" t="s">
        <v>134</v>
      </c>
      <c r="X839" t="s">
        <v>134</v>
      </c>
      <c r="Y839" t="str">
        <f t="shared" si="122"/>
        <v>R 23 - D 51 - 451 - 2441</v>
      </c>
      <c r="Z839" t="s">
        <v>20</v>
      </c>
      <c r="AA839" t="s">
        <v>2349</v>
      </c>
      <c r="AB839" t="s">
        <v>21</v>
      </c>
      <c r="AD839" t="str">
        <f t="shared" si="123"/>
        <v>C.f.l. N°401</v>
      </c>
      <c r="AE839" t="s">
        <v>22</v>
      </c>
      <c r="AF839" t="s">
        <v>23</v>
      </c>
      <c r="AG839" t="s">
        <v>26</v>
      </c>
      <c r="AH839" t="s">
        <v>2348</v>
      </c>
      <c r="AI839" s="13">
        <f t="shared" si="124"/>
        <v>16</v>
      </c>
      <c r="AJ839" s="13">
        <f t="shared" si="125"/>
        <v>1</v>
      </c>
      <c r="AK839" s="21">
        <v>1</v>
      </c>
      <c r="AM839" t="s">
        <v>2154</v>
      </c>
      <c r="AN839" t="str">
        <f t="shared" si="119"/>
        <v>R16212223</v>
      </c>
      <c r="AO839" s="20" t="str">
        <f t="shared" si="120"/>
        <v>FINES_R16212223</v>
      </c>
      <c r="AP839" s="25">
        <f t="shared" si="126"/>
        <v>0.23453465104103091</v>
      </c>
      <c r="AQ839" s="24" t="str">
        <f>+IFERROR(VLOOKUP(Y839,#REF!,2,FALSE),"-")</f>
        <v>-</v>
      </c>
      <c r="AR839" s="13" t="s">
        <v>2394</v>
      </c>
      <c r="AS839" t="s">
        <v>2397</v>
      </c>
      <c r="AT839" t="str">
        <f t="shared" si="127"/>
        <v>Av. Alem - 535 e/ Gral. Roca y Hirigoyen - Casbas</v>
      </c>
    </row>
    <row r="840" spans="1:46" ht="15.75" thickBot="1" x14ac:dyDescent="0.3">
      <c r="A840" s="47">
        <v>23</v>
      </c>
      <c r="B840" s="47" t="s">
        <v>843</v>
      </c>
      <c r="C840" s="47" t="s">
        <v>2378</v>
      </c>
      <c r="D840" s="47" t="s">
        <v>847</v>
      </c>
      <c r="E840" s="47" t="s">
        <v>180</v>
      </c>
      <c r="F840" s="47" t="s">
        <v>6310</v>
      </c>
      <c r="G840" s="47" t="s">
        <v>6311</v>
      </c>
      <c r="H840" s="47" t="s">
        <v>6312</v>
      </c>
      <c r="I840" s="47" t="s">
        <v>2414</v>
      </c>
      <c r="J840" s="47"/>
      <c r="K840" s="47" t="s">
        <v>13751</v>
      </c>
      <c r="L840" s="47">
        <v>0.24652524292469019</v>
      </c>
      <c r="M840" s="47">
        <v>-36.808004699999998</v>
      </c>
      <c r="N840" s="47">
        <v>-62.245041999999998</v>
      </c>
      <c r="O840" s="47" t="s">
        <v>15954</v>
      </c>
      <c r="P840" s="47">
        <v>1</v>
      </c>
      <c r="Q840">
        <v>14</v>
      </c>
      <c r="S840" s="23" t="s">
        <v>2347</v>
      </c>
      <c r="T840" t="str">
        <f t="shared" si="121"/>
        <v>23</v>
      </c>
      <c r="V840" t="str">
        <f>+VLOOKUP(B840,MARCO!E:E,1,FALSE)</f>
        <v>Guaminí</v>
      </c>
      <c r="W840" t="s">
        <v>134</v>
      </c>
      <c r="X840" t="s">
        <v>134</v>
      </c>
      <c r="Y840" t="str">
        <f t="shared" si="122"/>
        <v>R 23 - D 51 - 451 - 2442</v>
      </c>
      <c r="Z840" t="s">
        <v>20</v>
      </c>
      <c r="AA840" t="s">
        <v>2349</v>
      </c>
      <c r="AB840" t="s">
        <v>21</v>
      </c>
      <c r="AD840" t="str">
        <f t="shared" si="123"/>
        <v>S.u.m. Municipal</v>
      </c>
      <c r="AE840" t="s">
        <v>22</v>
      </c>
      <c r="AF840" t="s">
        <v>23</v>
      </c>
      <c r="AG840" t="s">
        <v>26</v>
      </c>
      <c r="AH840" t="s">
        <v>2348</v>
      </c>
      <c r="AI840" s="13">
        <f t="shared" si="124"/>
        <v>14</v>
      </c>
      <c r="AJ840" s="13">
        <f t="shared" si="125"/>
        <v>1</v>
      </c>
      <c r="AK840" s="21">
        <v>1</v>
      </c>
      <c r="AM840" t="s">
        <v>2154</v>
      </c>
      <c r="AN840" t="str">
        <f t="shared" si="119"/>
        <v>R16212223</v>
      </c>
      <c r="AO840" s="20" t="str">
        <f t="shared" si="120"/>
        <v>FINES_R16212223</v>
      </c>
      <c r="AP840" s="25">
        <f t="shared" si="126"/>
        <v>0.24652524292469019</v>
      </c>
      <c r="AQ840" s="24" t="str">
        <f>+IFERROR(VLOOKUP(Y840,#REF!,2,FALSE),"-")</f>
        <v>-</v>
      </c>
      <c r="AR840" s="13" t="s">
        <v>2394</v>
      </c>
      <c r="AS840" t="s">
        <v>2397</v>
      </c>
      <c r="AT840" t="str">
        <f t="shared" si="127"/>
        <v>EspaÑa - 341 - Laguna Alsina</v>
      </c>
    </row>
    <row r="841" spans="1:46" ht="15.75" thickBot="1" x14ac:dyDescent="0.3">
      <c r="A841" s="47">
        <v>23</v>
      </c>
      <c r="B841" s="47" t="s">
        <v>1469</v>
      </c>
      <c r="C841" s="47" t="s">
        <v>2378</v>
      </c>
      <c r="D841" s="47" t="s">
        <v>1472</v>
      </c>
      <c r="E841" s="47" t="s">
        <v>172</v>
      </c>
      <c r="F841" s="47" t="s">
        <v>6314</v>
      </c>
      <c r="G841" s="47" t="s">
        <v>6315</v>
      </c>
      <c r="H841" s="47" t="s">
        <v>6316</v>
      </c>
      <c r="I841" s="47" t="s">
        <v>2414</v>
      </c>
      <c r="J841" s="47"/>
      <c r="K841" s="47" t="s">
        <v>13752</v>
      </c>
      <c r="L841" s="47">
        <v>0.18832424283027649</v>
      </c>
      <c r="M841" s="47">
        <v>-37.541469999999997</v>
      </c>
      <c r="N841" s="47">
        <v>-62.762889999999999</v>
      </c>
      <c r="O841" s="47" t="s">
        <v>15955</v>
      </c>
      <c r="P841" s="47">
        <v>2</v>
      </c>
      <c r="Q841">
        <v>24</v>
      </c>
      <c r="S841" s="23" t="s">
        <v>2347</v>
      </c>
      <c r="T841" t="str">
        <f t="shared" si="121"/>
        <v>23</v>
      </c>
      <c r="V841" t="str">
        <f>+VLOOKUP(B841,MARCO!E:E,1,FALSE)</f>
        <v>Puan</v>
      </c>
      <c r="W841" t="s">
        <v>134</v>
      </c>
      <c r="X841" t="s">
        <v>134</v>
      </c>
      <c r="Y841" t="str">
        <f t="shared" si="122"/>
        <v>R 23 - D 84 - 451 - 2436</v>
      </c>
      <c r="Z841" t="s">
        <v>20</v>
      </c>
      <c r="AA841" t="s">
        <v>2349</v>
      </c>
      <c r="AB841" t="s">
        <v>21</v>
      </c>
      <c r="AD841" t="str">
        <f t="shared" si="123"/>
        <v>Eest N°1</v>
      </c>
      <c r="AE841" t="s">
        <v>22</v>
      </c>
      <c r="AF841" t="s">
        <v>23</v>
      </c>
      <c r="AG841" t="s">
        <v>26</v>
      </c>
      <c r="AH841" t="s">
        <v>2348</v>
      </c>
      <c r="AI841" s="13">
        <f t="shared" si="124"/>
        <v>24</v>
      </c>
      <c r="AJ841" s="13">
        <f t="shared" si="125"/>
        <v>2</v>
      </c>
      <c r="AK841" s="21">
        <v>1</v>
      </c>
      <c r="AM841" t="s">
        <v>2154</v>
      </c>
      <c r="AN841" t="str">
        <f t="shared" si="119"/>
        <v>R16212223</v>
      </c>
      <c r="AO841" s="20" t="str">
        <f t="shared" si="120"/>
        <v>FINES_R16212223</v>
      </c>
      <c r="AP841" s="25">
        <f t="shared" si="126"/>
        <v>0.18832424283027649</v>
      </c>
      <c r="AQ841" s="24" t="str">
        <f>+IFERROR(VLOOKUP(Y841,#REF!,2,FALSE),"-")</f>
        <v>-</v>
      </c>
      <c r="AR841" s="13" t="s">
        <v>2394</v>
      </c>
      <c r="AS841" t="s">
        <v>2397</v>
      </c>
      <c r="AT841" t="str">
        <f t="shared" si="127"/>
        <v>Avda. Alem Esq. Necochea - 201-299 - Puan</v>
      </c>
    </row>
    <row r="842" spans="1:46" ht="15.75" thickBot="1" x14ac:dyDescent="0.3">
      <c r="A842" s="47">
        <v>23</v>
      </c>
      <c r="B842" s="47" t="s">
        <v>1552</v>
      </c>
      <c r="C842" s="47" t="s">
        <v>2369</v>
      </c>
      <c r="D842" s="47" t="s">
        <v>1557</v>
      </c>
      <c r="E842" s="47" t="s">
        <v>310</v>
      </c>
      <c r="F842" s="47" t="s">
        <v>6319</v>
      </c>
      <c r="G842" s="47" t="s">
        <v>2331</v>
      </c>
      <c r="H842" s="47" t="s">
        <v>6320</v>
      </c>
      <c r="I842" s="47" t="s">
        <v>2414</v>
      </c>
      <c r="J842" s="47"/>
      <c r="K842" s="47" t="s">
        <v>13753</v>
      </c>
      <c r="L842" s="47">
        <v>0.20573896169662481</v>
      </c>
      <c r="M842" s="47">
        <v>-37.59939284</v>
      </c>
      <c r="N842" s="47">
        <v>-62.423302820000004</v>
      </c>
      <c r="O842" s="47" t="s">
        <v>15956</v>
      </c>
      <c r="P842" s="47">
        <v>1</v>
      </c>
      <c r="Q842">
        <v>20</v>
      </c>
      <c r="S842" s="23" t="s">
        <v>2347</v>
      </c>
      <c r="T842" t="str">
        <f t="shared" si="121"/>
        <v>23</v>
      </c>
      <c r="V842" t="str">
        <f>+VLOOKUP(B842,MARCO!E:E,1,FALSE)</f>
        <v>Saavedra</v>
      </c>
      <c r="W842" t="s">
        <v>134</v>
      </c>
      <c r="X842" t="s">
        <v>134</v>
      </c>
      <c r="Y842" t="str">
        <f t="shared" si="122"/>
        <v>R 23 - D 91 - 452 - 2583</v>
      </c>
      <c r="Z842" t="s">
        <v>20</v>
      </c>
      <c r="AA842" t="s">
        <v>2349</v>
      </c>
      <c r="AB842" t="s">
        <v>21</v>
      </c>
      <c r="AD842" t="str">
        <f t="shared" si="123"/>
        <v>Guarnición Militar Pigüé</v>
      </c>
      <c r="AE842" t="s">
        <v>22</v>
      </c>
      <c r="AF842" t="s">
        <v>23</v>
      </c>
      <c r="AG842" t="s">
        <v>26</v>
      </c>
      <c r="AH842" t="s">
        <v>2348</v>
      </c>
      <c r="AI842" s="13">
        <f t="shared" si="124"/>
        <v>20</v>
      </c>
      <c r="AJ842" s="13">
        <f t="shared" si="125"/>
        <v>1</v>
      </c>
      <c r="AK842" s="21">
        <v>1</v>
      </c>
      <c r="AM842" t="s">
        <v>2154</v>
      </c>
      <c r="AN842" t="str">
        <f t="shared" si="119"/>
        <v>R16212223</v>
      </c>
      <c r="AO842" s="20" t="str">
        <f t="shared" si="120"/>
        <v>FINES_R16212223</v>
      </c>
      <c r="AP842" s="25">
        <f t="shared" si="126"/>
        <v>0.20573896169662481</v>
      </c>
      <c r="AQ842" s="24" t="str">
        <f>+IFERROR(VLOOKUP(Y842,#REF!,2,FALSE),"-")</f>
        <v>-</v>
      </c>
      <c r="AR842" s="13" t="s">
        <v>2394</v>
      </c>
      <c r="AS842" t="s">
        <v>2397</v>
      </c>
      <c r="AT842" t="str">
        <f t="shared" si="127"/>
        <v>Luis María Campo - Pigüé</v>
      </c>
    </row>
    <row r="843" spans="1:46" ht="15.75" thickBot="1" x14ac:dyDescent="0.3">
      <c r="A843" s="47">
        <v>23</v>
      </c>
      <c r="B843" s="47" t="s">
        <v>1552</v>
      </c>
      <c r="C843" s="47" t="s">
        <v>2369</v>
      </c>
      <c r="D843" s="47" t="s">
        <v>1557</v>
      </c>
      <c r="E843" s="47" t="s">
        <v>310</v>
      </c>
      <c r="F843" s="47" t="s">
        <v>6322</v>
      </c>
      <c r="G843" s="47" t="s">
        <v>6323</v>
      </c>
      <c r="H843" s="47" t="s">
        <v>6324</v>
      </c>
      <c r="I843" s="47" t="s">
        <v>2414</v>
      </c>
      <c r="J843" s="47"/>
      <c r="K843" s="47" t="s">
        <v>13754</v>
      </c>
      <c r="L843" s="47">
        <v>0.23668529093265531</v>
      </c>
      <c r="M843" s="47">
        <v>-37.607574396583999</v>
      </c>
      <c r="N843" s="47">
        <v>-62.409646093105003</v>
      </c>
      <c r="O843" s="47" t="s">
        <v>15957</v>
      </c>
      <c r="P843" s="47">
        <v>1</v>
      </c>
      <c r="Q843">
        <v>12</v>
      </c>
      <c r="S843" s="23" t="s">
        <v>2347</v>
      </c>
      <c r="T843" t="str">
        <f t="shared" si="121"/>
        <v>23</v>
      </c>
      <c r="V843" t="str">
        <f>+VLOOKUP(B843,MARCO!E:E,1,FALSE)</f>
        <v>Saavedra</v>
      </c>
      <c r="W843" t="s">
        <v>134</v>
      </c>
      <c r="X843" t="s">
        <v>134</v>
      </c>
      <c r="Y843" t="str">
        <f t="shared" si="122"/>
        <v>R 23 - D 91 - 452 - 2584</v>
      </c>
      <c r="Z843" t="s">
        <v>20</v>
      </c>
      <c r="AA843" t="s">
        <v>2349</v>
      </c>
      <c r="AB843" t="s">
        <v>21</v>
      </c>
      <c r="AD843" t="str">
        <f t="shared" si="123"/>
        <v>Upso</v>
      </c>
      <c r="AE843" t="s">
        <v>22</v>
      </c>
      <c r="AF843" t="s">
        <v>23</v>
      </c>
      <c r="AG843" t="s">
        <v>26</v>
      </c>
      <c r="AH843" t="s">
        <v>2348</v>
      </c>
      <c r="AI843" s="13">
        <f t="shared" si="124"/>
        <v>12</v>
      </c>
      <c r="AJ843" s="13">
        <f t="shared" si="125"/>
        <v>1</v>
      </c>
      <c r="AK843" s="21">
        <v>1</v>
      </c>
      <c r="AM843" t="s">
        <v>2154</v>
      </c>
      <c r="AN843" t="str">
        <f t="shared" si="119"/>
        <v>R16212223</v>
      </c>
      <c r="AO843" s="20" t="str">
        <f t="shared" si="120"/>
        <v>FINES_R16212223</v>
      </c>
      <c r="AP843" s="25">
        <f t="shared" si="126"/>
        <v>0.23668529093265531</v>
      </c>
      <c r="AQ843" s="24" t="str">
        <f>+IFERROR(VLOOKUP(Y843,#REF!,2,FALSE),"-")</f>
        <v>-</v>
      </c>
      <c r="AR843" s="13" t="s">
        <v>2394</v>
      </c>
      <c r="AS843" t="s">
        <v>2397</v>
      </c>
      <c r="AT843" t="str">
        <f t="shared" si="127"/>
        <v>San Martín - 415 e/ Sarmiento y Urquiza - Pigüé</v>
      </c>
    </row>
    <row r="844" spans="1:46" ht="15.75" thickBot="1" x14ac:dyDescent="0.3">
      <c r="A844" s="47">
        <v>24</v>
      </c>
      <c r="B844" s="47" t="s">
        <v>6326</v>
      </c>
      <c r="C844" s="47" t="s">
        <v>2378</v>
      </c>
      <c r="D844" s="47" t="s">
        <v>1770</v>
      </c>
      <c r="E844" s="47" t="s">
        <v>180</v>
      </c>
      <c r="F844" s="47" t="s">
        <v>6327</v>
      </c>
      <c r="G844" s="47" t="s">
        <v>6328</v>
      </c>
      <c r="H844" s="47" t="s">
        <v>6329</v>
      </c>
      <c r="I844" s="47" t="s">
        <v>2414</v>
      </c>
      <c r="J844" s="47"/>
      <c r="K844" s="47" t="s">
        <v>13755</v>
      </c>
      <c r="L844" s="47">
        <v>0.38061398267745972</v>
      </c>
      <c r="M844" s="47">
        <v>-35.428789149833598</v>
      </c>
      <c r="N844" s="47">
        <v>-60.1652410891271</v>
      </c>
      <c r="O844" s="47" t="s">
        <v>15958</v>
      </c>
      <c r="P844" s="47">
        <v>4</v>
      </c>
      <c r="Q844">
        <v>101</v>
      </c>
      <c r="S844" s="23" t="s">
        <v>2347</v>
      </c>
      <c r="T844" t="str">
        <f t="shared" si="121"/>
        <v>24</v>
      </c>
      <c r="V844" t="str">
        <f>+VLOOKUP(B844,MARCO!E:E,1,FALSE)</f>
        <v>25 de Mayo</v>
      </c>
      <c r="W844" t="s">
        <v>134</v>
      </c>
      <c r="X844" t="s">
        <v>134</v>
      </c>
      <c r="Y844" t="str">
        <f t="shared" si="122"/>
        <v>R 24 - D 108 - 451 - 2835</v>
      </c>
      <c r="Z844" t="s">
        <v>20</v>
      </c>
      <c r="AA844" t="s">
        <v>2349</v>
      </c>
      <c r="AB844" t="s">
        <v>21</v>
      </c>
      <c r="AD844" t="str">
        <f t="shared" si="123"/>
        <v>E.p. N° 5</v>
      </c>
      <c r="AE844" t="s">
        <v>22</v>
      </c>
      <c r="AF844" t="s">
        <v>23</v>
      </c>
      <c r="AG844" t="s">
        <v>26</v>
      </c>
      <c r="AH844" t="s">
        <v>2348</v>
      </c>
      <c r="AI844" s="13">
        <f t="shared" si="124"/>
        <v>101</v>
      </c>
      <c r="AJ844" s="13">
        <f t="shared" si="125"/>
        <v>4</v>
      </c>
      <c r="AK844" s="21">
        <v>1</v>
      </c>
      <c r="AM844" t="s">
        <v>2154</v>
      </c>
      <c r="AN844" t="str">
        <f t="shared" si="119"/>
        <v>R15172425</v>
      </c>
      <c r="AO844" s="20" t="str">
        <f t="shared" si="120"/>
        <v>FINES_R15172425</v>
      </c>
      <c r="AP844" s="25">
        <f t="shared" si="126"/>
        <v>0.38061398267745972</v>
      </c>
      <c r="AQ844" s="24" t="str">
        <f>+IFERROR(VLOOKUP(Y844,#REF!,2,FALSE),"-")</f>
        <v>-</v>
      </c>
      <c r="AR844" s="13" t="s">
        <v>2394</v>
      </c>
      <c r="AS844" t="s">
        <v>2397</v>
      </c>
      <c r="AT844" t="str">
        <f t="shared" si="127"/>
        <v>Calle 5 - 1287 e/ 31 y 32 - 25 De Mayo 25 De Mayo</v>
      </c>
    </row>
    <row r="845" spans="1:46" ht="15.75" thickBot="1" x14ac:dyDescent="0.3">
      <c r="A845" s="47">
        <v>24</v>
      </c>
      <c r="B845" s="47" t="s">
        <v>6326</v>
      </c>
      <c r="C845" s="47" t="s">
        <v>2378</v>
      </c>
      <c r="D845" s="47" t="s">
        <v>1770</v>
      </c>
      <c r="E845" s="47" t="s">
        <v>180</v>
      </c>
      <c r="F845" s="47" t="s">
        <v>6333</v>
      </c>
      <c r="G845" s="47" t="s">
        <v>6334</v>
      </c>
      <c r="H845" s="47" t="s">
        <v>6335</v>
      </c>
      <c r="I845" s="47" t="s">
        <v>2414</v>
      </c>
      <c r="J845" s="47"/>
      <c r="K845" s="47" t="s">
        <v>13756</v>
      </c>
      <c r="L845" s="47">
        <v>0.36890453100204468</v>
      </c>
      <c r="M845" s="47">
        <v>-35.270306672185797</v>
      </c>
      <c r="N845" s="47">
        <v>-59.776143460851102</v>
      </c>
      <c r="O845" s="47" t="s">
        <v>15959</v>
      </c>
      <c r="P845" s="47">
        <v>2</v>
      </c>
      <c r="Q845">
        <v>37</v>
      </c>
      <c r="S845" s="23" t="s">
        <v>2347</v>
      </c>
      <c r="T845" t="str">
        <f t="shared" si="121"/>
        <v>24</v>
      </c>
      <c r="V845" t="str">
        <f>+VLOOKUP(B845,MARCO!E:E,1,FALSE)</f>
        <v>25 de Mayo</v>
      </c>
      <c r="W845" t="s">
        <v>134</v>
      </c>
      <c r="X845" t="s">
        <v>134</v>
      </c>
      <c r="Y845" t="str">
        <f t="shared" si="122"/>
        <v>R 24 - D 108 - 451 - 2834</v>
      </c>
      <c r="Z845" t="s">
        <v>20</v>
      </c>
      <c r="AA845" t="s">
        <v>2349</v>
      </c>
      <c r="AB845" t="s">
        <v>21</v>
      </c>
      <c r="AD845" t="str">
        <f t="shared" si="123"/>
        <v>E.e.s. N° 2</v>
      </c>
      <c r="AE845" t="s">
        <v>22</v>
      </c>
      <c r="AF845" t="s">
        <v>23</v>
      </c>
      <c r="AG845" t="s">
        <v>26</v>
      </c>
      <c r="AH845" t="s">
        <v>2348</v>
      </c>
      <c r="AI845" s="13">
        <f t="shared" si="124"/>
        <v>37</v>
      </c>
      <c r="AJ845" s="13">
        <f t="shared" si="125"/>
        <v>2</v>
      </c>
      <c r="AK845" s="21">
        <v>1</v>
      </c>
      <c r="AM845" t="s">
        <v>2154</v>
      </c>
      <c r="AN845" t="str">
        <f t="shared" si="119"/>
        <v>R15172425</v>
      </c>
      <c r="AO845" s="20" t="str">
        <f t="shared" si="120"/>
        <v>FINES_R15172425</v>
      </c>
      <c r="AP845" s="25">
        <f t="shared" si="126"/>
        <v>0.36890453100204468</v>
      </c>
      <c r="AQ845" s="24" t="str">
        <f>+IFERROR(VLOOKUP(Y845,#REF!,2,FALSE),"-")</f>
        <v>-</v>
      </c>
      <c r="AR845" s="13" t="s">
        <v>2394</v>
      </c>
      <c r="AS845" t="s">
        <v>2397</v>
      </c>
      <c r="AT845" t="str">
        <f t="shared" si="127"/>
        <v>Bartolome Mitre - 101 e/ Guemes y Domingo Faustino Sarmiento - 25 De Mayo Norberto De La Riestra</v>
      </c>
    </row>
    <row r="846" spans="1:46" ht="15.75" thickBot="1" x14ac:dyDescent="0.3">
      <c r="A846" s="47">
        <v>24</v>
      </c>
      <c r="B846" s="47" t="s">
        <v>633</v>
      </c>
      <c r="C846" s="47" t="s">
        <v>2378</v>
      </c>
      <c r="D846" s="47" t="s">
        <v>636</v>
      </c>
      <c r="E846" s="47" t="s">
        <v>172</v>
      </c>
      <c r="F846" s="47" t="s">
        <v>6338</v>
      </c>
      <c r="G846" s="47" t="s">
        <v>6339</v>
      </c>
      <c r="H846" s="47" t="s">
        <v>6340</v>
      </c>
      <c r="I846" s="47" t="s">
        <v>2414</v>
      </c>
      <c r="J846" s="47"/>
      <c r="K846" s="47" t="s">
        <v>13757</v>
      </c>
      <c r="L846" s="47">
        <v>0.28060066699981689</v>
      </c>
      <c r="M846" s="47">
        <v>-36.027356764595901</v>
      </c>
      <c r="N846" s="47">
        <v>-60.009619826915902</v>
      </c>
      <c r="O846" s="47" t="s">
        <v>15960</v>
      </c>
      <c r="P846" s="47">
        <v>1</v>
      </c>
      <c r="Q846">
        <v>6</v>
      </c>
      <c r="S846" s="23" t="s">
        <v>2347</v>
      </c>
      <c r="T846" t="str">
        <f t="shared" si="121"/>
        <v>24</v>
      </c>
      <c r="V846" t="str">
        <f>+VLOOKUP(B846,MARCO!E:E,1,FALSE)</f>
        <v>General Alvear</v>
      </c>
      <c r="W846" t="s">
        <v>134</v>
      </c>
      <c r="X846" t="s">
        <v>134</v>
      </c>
      <c r="Y846" t="str">
        <f t="shared" si="122"/>
        <v>R 24 - D 34 - 451 - 2552</v>
      </c>
      <c r="Z846" t="s">
        <v>20</v>
      </c>
      <c r="AA846" t="s">
        <v>2349</v>
      </c>
      <c r="AB846" t="s">
        <v>21</v>
      </c>
      <c r="AD846" t="str">
        <f t="shared" si="123"/>
        <v>Escuela De Educación Especial N°501</v>
      </c>
      <c r="AE846" t="s">
        <v>22</v>
      </c>
      <c r="AF846" t="s">
        <v>23</v>
      </c>
      <c r="AG846" t="s">
        <v>26</v>
      </c>
      <c r="AH846" t="s">
        <v>2348</v>
      </c>
      <c r="AI846" s="13">
        <f t="shared" si="124"/>
        <v>6</v>
      </c>
      <c r="AJ846" s="13">
        <f t="shared" si="125"/>
        <v>1</v>
      </c>
      <c r="AK846" s="21">
        <v>1</v>
      </c>
      <c r="AM846" t="s">
        <v>2154</v>
      </c>
      <c r="AN846" t="str">
        <f t="shared" si="119"/>
        <v>R15172425</v>
      </c>
      <c r="AO846" s="20" t="str">
        <f t="shared" si="120"/>
        <v>FINES_R15172425</v>
      </c>
      <c r="AP846" s="25">
        <f t="shared" si="126"/>
        <v>0.28060066699981689</v>
      </c>
      <c r="AQ846" s="24" t="str">
        <f>+IFERROR(VLOOKUP(Y846,#REF!,2,FALSE),"-")</f>
        <v>-</v>
      </c>
      <c r="AR846" s="13" t="s">
        <v>2394</v>
      </c>
      <c r="AS846" t="s">
        <v>2397</v>
      </c>
      <c r="AT846" t="str">
        <f t="shared" si="127"/>
        <v>Calle 25 - e/ Mármol y Roque Perez - General Alvear Eesn°1</v>
      </c>
    </row>
    <row r="847" spans="1:46" ht="15.75" thickBot="1" x14ac:dyDescent="0.3">
      <c r="A847" s="47">
        <v>24</v>
      </c>
      <c r="B847" s="47" t="s">
        <v>923</v>
      </c>
      <c r="C847" s="47" t="s">
        <v>2378</v>
      </c>
      <c r="D847" s="47" t="s">
        <v>926</v>
      </c>
      <c r="E847" s="47" t="s">
        <v>180</v>
      </c>
      <c r="F847" s="47" t="s">
        <v>6342</v>
      </c>
      <c r="G847" s="47" t="s">
        <v>6343</v>
      </c>
      <c r="H847" s="47" t="s">
        <v>6344</v>
      </c>
      <c r="I847" s="47" t="s">
        <v>2414</v>
      </c>
      <c r="J847" s="47"/>
      <c r="K847" s="47" t="s">
        <v>13758</v>
      </c>
      <c r="L847" s="47">
        <v>0.22894768416881561</v>
      </c>
      <c r="M847" s="47">
        <v>-36.017724172607799</v>
      </c>
      <c r="N847" s="47">
        <v>-59.099494878612198</v>
      </c>
      <c r="O847" s="47" t="s">
        <v>15961</v>
      </c>
      <c r="P847" s="47">
        <v>4</v>
      </c>
      <c r="Q847">
        <v>134</v>
      </c>
      <c r="S847" s="23" t="s">
        <v>2347</v>
      </c>
      <c r="T847" t="str">
        <f t="shared" si="121"/>
        <v>24</v>
      </c>
      <c r="V847" t="str">
        <f>+VLOOKUP(B847,MARCO!E:E,1,FALSE)</f>
        <v>Las Flores</v>
      </c>
      <c r="W847" t="s">
        <v>134</v>
      </c>
      <c r="X847" t="s">
        <v>134</v>
      </c>
      <c r="Y847" t="str">
        <f t="shared" si="122"/>
        <v>R 24 - D 56 - 451 - 1816</v>
      </c>
      <c r="Z847" t="s">
        <v>20</v>
      </c>
      <c r="AA847" t="s">
        <v>2349</v>
      </c>
      <c r="AB847" t="s">
        <v>21</v>
      </c>
      <c r="AD847" t="str">
        <f t="shared" si="123"/>
        <v>Escuela Primaria Nº 1</v>
      </c>
      <c r="AE847" t="s">
        <v>22</v>
      </c>
      <c r="AF847" t="s">
        <v>23</v>
      </c>
      <c r="AG847" t="s">
        <v>26</v>
      </c>
      <c r="AH847" t="s">
        <v>2348</v>
      </c>
      <c r="AI847" s="13">
        <f t="shared" si="124"/>
        <v>134</v>
      </c>
      <c r="AJ847" s="13">
        <f t="shared" si="125"/>
        <v>4</v>
      </c>
      <c r="AK847" s="21">
        <v>1</v>
      </c>
      <c r="AM847" t="s">
        <v>2154</v>
      </c>
      <c r="AN847" t="str">
        <f t="shared" si="119"/>
        <v>R15172425</v>
      </c>
      <c r="AO847" s="20" t="str">
        <f t="shared" si="120"/>
        <v>FINES_R15172425</v>
      </c>
      <c r="AP847" s="25">
        <f t="shared" si="126"/>
        <v>0.22894768416881561</v>
      </c>
      <c r="AQ847" s="24" t="str">
        <f>+IFERROR(VLOOKUP(Y847,#REF!,2,FALSE),"-")</f>
        <v>-</v>
      </c>
      <c r="AR847" s="13" t="s">
        <v>2394</v>
      </c>
      <c r="AS847" t="s">
        <v>2397</v>
      </c>
      <c r="AT847" t="str">
        <f t="shared" si="127"/>
        <v>Harosteguy - 440 e/ 25 De Mayo y Bernardo N.alem - Las Flores</v>
      </c>
    </row>
    <row r="848" spans="1:46" ht="15.75" thickBot="1" x14ac:dyDescent="0.3">
      <c r="A848" s="47">
        <v>24</v>
      </c>
      <c r="B848" s="47" t="s">
        <v>923</v>
      </c>
      <c r="C848" s="47" t="s">
        <v>2378</v>
      </c>
      <c r="D848" s="47" t="s">
        <v>926</v>
      </c>
      <c r="E848" s="47" t="s">
        <v>180</v>
      </c>
      <c r="F848" s="47" t="s">
        <v>6348</v>
      </c>
      <c r="G848" s="47" t="s">
        <v>6349</v>
      </c>
      <c r="H848" s="47" t="s">
        <v>6350</v>
      </c>
      <c r="I848" s="47" t="s">
        <v>2414</v>
      </c>
      <c r="J848" s="47"/>
      <c r="K848" s="47" t="s">
        <v>13759</v>
      </c>
      <c r="L848" s="47">
        <v>0.50176465511322021</v>
      </c>
      <c r="M848" s="47">
        <v>-36.0060289074096</v>
      </c>
      <c r="N848" s="47">
        <v>-59.1111762530373</v>
      </c>
      <c r="O848" s="47" t="s">
        <v>15962</v>
      </c>
      <c r="P848" s="47">
        <v>2</v>
      </c>
      <c r="Q848">
        <v>41</v>
      </c>
      <c r="S848" s="23" t="s">
        <v>2347</v>
      </c>
      <c r="T848" t="str">
        <f t="shared" si="121"/>
        <v>24</v>
      </c>
      <c r="V848" t="str">
        <f>+VLOOKUP(B848,MARCO!E:E,1,FALSE)</f>
        <v>Las Flores</v>
      </c>
      <c r="W848" t="s">
        <v>134</v>
      </c>
      <c r="X848" t="s">
        <v>134</v>
      </c>
      <c r="Y848" t="str">
        <f t="shared" si="122"/>
        <v>R 24 - D 56 - 451 - 3012</v>
      </c>
      <c r="Z848" t="s">
        <v>20</v>
      </c>
      <c r="AA848" t="s">
        <v>2349</v>
      </c>
      <c r="AB848" t="s">
        <v>21</v>
      </c>
      <c r="AD848" t="str">
        <f t="shared" si="123"/>
        <v>Escuela Primaria Nº 2</v>
      </c>
      <c r="AE848" t="s">
        <v>22</v>
      </c>
      <c r="AF848" t="s">
        <v>23</v>
      </c>
      <c r="AG848" t="s">
        <v>26</v>
      </c>
      <c r="AH848" t="s">
        <v>2348</v>
      </c>
      <c r="AI848" s="13">
        <f t="shared" si="124"/>
        <v>41</v>
      </c>
      <c r="AJ848" s="13">
        <f t="shared" si="125"/>
        <v>2</v>
      </c>
      <c r="AK848" s="21">
        <v>1</v>
      </c>
      <c r="AM848" t="s">
        <v>2154</v>
      </c>
      <c r="AN848" t="str">
        <f t="shared" si="119"/>
        <v>R15172425</v>
      </c>
      <c r="AO848" s="20" t="str">
        <f t="shared" si="120"/>
        <v>FINES_R15172425</v>
      </c>
      <c r="AP848" s="25">
        <f t="shared" si="126"/>
        <v>0.50176465511322021</v>
      </c>
      <c r="AQ848" s="24" t="str">
        <f>+IFERROR(VLOOKUP(Y848,#REF!,2,FALSE),"-")</f>
        <v>-</v>
      </c>
      <c r="AR848" s="13" t="s">
        <v>2394</v>
      </c>
      <c r="AS848" t="s">
        <v>2397</v>
      </c>
      <c r="AT848" t="str">
        <f t="shared" si="127"/>
        <v>Av Carramasa - e/ Abel Guaresti - Las Flores</v>
      </c>
    </row>
    <row r="849" spans="1:46" ht="15.75" thickBot="1" x14ac:dyDescent="0.3">
      <c r="A849" s="47">
        <v>24</v>
      </c>
      <c r="B849" s="47" t="s">
        <v>951</v>
      </c>
      <c r="C849" s="47" t="s">
        <v>2378</v>
      </c>
      <c r="D849" s="47" t="s">
        <v>957</v>
      </c>
      <c r="E849" s="47" t="s">
        <v>180</v>
      </c>
      <c r="F849" s="47" t="s">
        <v>6354</v>
      </c>
      <c r="G849" s="47" t="s">
        <v>6355</v>
      </c>
      <c r="H849" s="47" t="s">
        <v>6356</v>
      </c>
      <c r="I849" s="47" t="s">
        <v>2414</v>
      </c>
      <c r="J849" s="47"/>
      <c r="K849" s="47" t="s">
        <v>13760</v>
      </c>
      <c r="L849" s="47">
        <v>0.28213271498680109</v>
      </c>
      <c r="M849" s="47">
        <v>-35.1842973106722</v>
      </c>
      <c r="N849" s="47">
        <v>-59.095903273816802</v>
      </c>
      <c r="O849" s="47" t="s">
        <v>15963</v>
      </c>
      <c r="P849" s="47">
        <v>3</v>
      </c>
      <c r="Q849">
        <v>53</v>
      </c>
      <c r="S849" s="23" t="s">
        <v>2347</v>
      </c>
      <c r="T849" t="str">
        <f t="shared" si="121"/>
        <v>24</v>
      </c>
      <c r="V849" t="str">
        <f>+VLOOKUP(B849,MARCO!E:E,1,FALSE)</f>
        <v>Lobos</v>
      </c>
      <c r="W849" t="s">
        <v>134</v>
      </c>
      <c r="X849" t="s">
        <v>134</v>
      </c>
      <c r="Y849" t="str">
        <f t="shared" si="122"/>
        <v>R 24 - D 61 - 451 - 2573</v>
      </c>
      <c r="Z849" t="s">
        <v>20</v>
      </c>
      <c r="AA849" t="s">
        <v>2349</v>
      </c>
      <c r="AB849" t="s">
        <v>21</v>
      </c>
      <c r="AD849" t="str">
        <f t="shared" si="123"/>
        <v>Ep1</v>
      </c>
      <c r="AE849" t="s">
        <v>22</v>
      </c>
      <c r="AF849" t="s">
        <v>23</v>
      </c>
      <c r="AG849" t="s">
        <v>26</v>
      </c>
      <c r="AH849" t="s">
        <v>2348</v>
      </c>
      <c r="AI849" s="13">
        <f t="shared" si="124"/>
        <v>53</v>
      </c>
      <c r="AJ849" s="13">
        <f t="shared" si="125"/>
        <v>3</v>
      </c>
      <c r="AK849" s="21">
        <v>1</v>
      </c>
      <c r="AM849" t="s">
        <v>2154</v>
      </c>
      <c r="AN849" t="str">
        <f t="shared" si="119"/>
        <v>R15172425</v>
      </c>
      <c r="AO849" s="20" t="str">
        <f t="shared" si="120"/>
        <v>FINES_R15172425</v>
      </c>
      <c r="AP849" s="25">
        <f t="shared" si="126"/>
        <v>0.28213271498680109</v>
      </c>
      <c r="AQ849" s="24" t="str">
        <f>+IFERROR(VLOOKUP(Y849,#REF!,2,FALSE),"-")</f>
        <v>-</v>
      </c>
      <c r="AR849" s="13" t="s">
        <v>2394</v>
      </c>
      <c r="AS849" t="s">
        <v>2398</v>
      </c>
      <c r="AT849" t="str">
        <f t="shared" si="127"/>
        <v>Hiriart - 101 e/ Rivadavia y Ayacucho - Lobos</v>
      </c>
    </row>
    <row r="850" spans="1:46" ht="15.75" thickBot="1" x14ac:dyDescent="0.3">
      <c r="A850" s="47">
        <v>24</v>
      </c>
      <c r="B850" s="47" t="s">
        <v>951</v>
      </c>
      <c r="C850" s="47" t="s">
        <v>2378</v>
      </c>
      <c r="D850" s="47" t="s">
        <v>957</v>
      </c>
      <c r="E850" s="47" t="s">
        <v>180</v>
      </c>
      <c r="F850" s="47" t="s">
        <v>6358</v>
      </c>
      <c r="G850" s="47" t="s">
        <v>6359</v>
      </c>
      <c r="H850" s="47" t="s">
        <v>6360</v>
      </c>
      <c r="I850" s="47" t="s">
        <v>2414</v>
      </c>
      <c r="J850" s="47"/>
      <c r="K850" s="47" t="s">
        <v>13761</v>
      </c>
      <c r="L850" s="47">
        <v>0.49680167436599731</v>
      </c>
      <c r="M850" s="47">
        <v>-35.161019424585099</v>
      </c>
      <c r="N850" s="47">
        <v>-59.090428476796298</v>
      </c>
      <c r="O850" s="47" t="s">
        <v>15964</v>
      </c>
      <c r="P850" s="47">
        <v>4</v>
      </c>
      <c r="Q850">
        <v>68</v>
      </c>
      <c r="S850" s="23" t="s">
        <v>2347</v>
      </c>
      <c r="T850" t="str">
        <f t="shared" si="121"/>
        <v>24</v>
      </c>
      <c r="V850" t="str">
        <f>+VLOOKUP(B850,MARCO!E:E,1,FALSE)</f>
        <v>Lobos</v>
      </c>
      <c r="W850" t="s">
        <v>134</v>
      </c>
      <c r="X850" t="s">
        <v>134</v>
      </c>
      <c r="Y850" t="str">
        <f t="shared" si="122"/>
        <v>R 24 - D 61 - 451 - 2574</v>
      </c>
      <c r="Z850" t="s">
        <v>20</v>
      </c>
      <c r="AA850" t="s">
        <v>2349</v>
      </c>
      <c r="AB850" t="s">
        <v>21</v>
      </c>
      <c r="AD850" t="str">
        <f t="shared" si="123"/>
        <v>Ep26</v>
      </c>
      <c r="AE850" t="s">
        <v>22</v>
      </c>
      <c r="AF850" t="s">
        <v>23</v>
      </c>
      <c r="AG850" t="s">
        <v>26</v>
      </c>
      <c r="AH850" t="s">
        <v>2348</v>
      </c>
      <c r="AI850" s="13">
        <f t="shared" si="124"/>
        <v>68</v>
      </c>
      <c r="AJ850" s="13">
        <f t="shared" si="125"/>
        <v>4</v>
      </c>
      <c r="AK850" s="21">
        <v>1</v>
      </c>
      <c r="AM850" t="s">
        <v>2154</v>
      </c>
      <c r="AN850" t="str">
        <f t="shared" si="119"/>
        <v>R15172425</v>
      </c>
      <c r="AO850" s="20" t="str">
        <f t="shared" si="120"/>
        <v>FINES_R15172425</v>
      </c>
      <c r="AP850" s="25">
        <f t="shared" si="126"/>
        <v>0.49680167436599731</v>
      </c>
      <c r="AQ850" s="24" t="str">
        <f>+IFERROR(VLOOKUP(Y850,#REF!,2,FALSE),"-")</f>
        <v>-</v>
      </c>
      <c r="AR850" s="13" t="s">
        <v>2394</v>
      </c>
      <c r="AS850" t="s">
        <v>2397</v>
      </c>
      <c r="AT850" t="str">
        <f t="shared" si="127"/>
        <v>Arevalo - 2591 e/ De Cavo y Calle 251 - Lobos</v>
      </c>
    </row>
    <row r="851" spans="1:46" ht="15.75" thickBot="1" x14ac:dyDescent="0.3">
      <c r="A851" s="47">
        <v>24</v>
      </c>
      <c r="B851" s="47" t="s">
        <v>951</v>
      </c>
      <c r="C851" s="47" t="s">
        <v>2378</v>
      </c>
      <c r="D851" s="47" t="s">
        <v>957</v>
      </c>
      <c r="E851" s="47" t="s">
        <v>180</v>
      </c>
      <c r="F851" s="47" t="s">
        <v>6363</v>
      </c>
      <c r="G851" s="47" t="s">
        <v>6364</v>
      </c>
      <c r="H851" s="47" t="s">
        <v>6365</v>
      </c>
      <c r="I851" s="47" t="s">
        <v>2414</v>
      </c>
      <c r="J851" s="47"/>
      <c r="K851" s="47" t="s">
        <v>13762</v>
      </c>
      <c r="L851" s="47">
        <v>0.37391236424446112</v>
      </c>
      <c r="M851" s="47">
        <v>-35.188349430000002</v>
      </c>
      <c r="N851" s="47">
        <v>-59.089609199999998</v>
      </c>
      <c r="O851" s="47" t="s">
        <v>15965</v>
      </c>
      <c r="P851" s="47">
        <v>1</v>
      </c>
      <c r="Q851">
        <v>19</v>
      </c>
      <c r="S851" s="23" t="s">
        <v>2347</v>
      </c>
      <c r="T851" t="str">
        <f t="shared" si="121"/>
        <v>24</v>
      </c>
      <c r="V851" t="str">
        <f>+VLOOKUP(B851,MARCO!E:E,1,FALSE)</f>
        <v>Lobos</v>
      </c>
      <c r="W851" t="s">
        <v>134</v>
      </c>
      <c r="X851" t="s">
        <v>134</v>
      </c>
      <c r="Y851" t="str">
        <f t="shared" si="122"/>
        <v>R 24 - D 61 - 451 - 3774</v>
      </c>
      <c r="Z851" t="s">
        <v>20</v>
      </c>
      <c r="AA851" t="s">
        <v>2349</v>
      </c>
      <c r="AB851" t="s">
        <v>21</v>
      </c>
      <c r="AD851" t="str">
        <f t="shared" si="123"/>
        <v>Club Madreselva Sede Mitre</v>
      </c>
      <c r="AE851" t="s">
        <v>22</v>
      </c>
      <c r="AF851" t="s">
        <v>23</v>
      </c>
      <c r="AG851" t="s">
        <v>26</v>
      </c>
      <c r="AH851" t="s">
        <v>2348</v>
      </c>
      <c r="AI851" s="13">
        <f t="shared" si="124"/>
        <v>19</v>
      </c>
      <c r="AJ851" s="13">
        <f t="shared" si="125"/>
        <v>1</v>
      </c>
      <c r="AK851" s="21">
        <v>1</v>
      </c>
      <c r="AM851" t="s">
        <v>2154</v>
      </c>
      <c r="AN851" t="str">
        <f t="shared" si="119"/>
        <v>R15172425</v>
      </c>
      <c r="AO851" s="20" t="str">
        <f t="shared" si="120"/>
        <v>FINES_R15172425</v>
      </c>
      <c r="AP851" s="25">
        <f t="shared" si="126"/>
        <v>0.37391236424446112</v>
      </c>
      <c r="AQ851" s="24" t="str">
        <f>+IFERROR(VLOOKUP(Y851,#REF!,2,FALSE),"-")</f>
        <v>-</v>
      </c>
      <c r="AR851" s="13" t="s">
        <v>2394</v>
      </c>
      <c r="AS851" t="s">
        <v>2397</v>
      </c>
      <c r="AT851" t="str">
        <f t="shared" si="127"/>
        <v>Bartolome Mitre - 638 e/ Sdo. Azcarate y Loberia - Lobos</v>
      </c>
    </row>
    <row r="852" spans="1:46" ht="15.75" thickBot="1" x14ac:dyDescent="0.3">
      <c r="A852" s="47">
        <v>24</v>
      </c>
      <c r="B852" s="47" t="s">
        <v>951</v>
      </c>
      <c r="C852" s="47" t="s">
        <v>2378</v>
      </c>
      <c r="D852" s="47" t="s">
        <v>957</v>
      </c>
      <c r="E852" s="47" t="s">
        <v>180</v>
      </c>
      <c r="F852" s="47" t="s">
        <v>6370</v>
      </c>
      <c r="G852" s="47" t="s">
        <v>6371</v>
      </c>
      <c r="H852" s="47" t="s">
        <v>6372</v>
      </c>
      <c r="I852" s="47" t="s">
        <v>2414</v>
      </c>
      <c r="J852" s="47"/>
      <c r="K852" s="47" t="s">
        <v>13763</v>
      </c>
      <c r="L852" s="47">
        <v>0.36893126368522638</v>
      </c>
      <c r="M852" s="47">
        <v>-35.186925000000002</v>
      </c>
      <c r="N852" s="47">
        <v>-59.099634000000002</v>
      </c>
      <c r="O852" s="47" t="s">
        <v>15966</v>
      </c>
      <c r="P852" s="47">
        <v>2</v>
      </c>
      <c r="Q852">
        <v>21</v>
      </c>
      <c r="S852" s="23" t="s">
        <v>2347</v>
      </c>
      <c r="T852" t="str">
        <f t="shared" si="121"/>
        <v>24</v>
      </c>
      <c r="V852" t="str">
        <f>+VLOOKUP(B852,MARCO!E:E,1,FALSE)</f>
        <v>Lobos</v>
      </c>
      <c r="W852" t="s">
        <v>134</v>
      </c>
      <c r="X852" t="s">
        <v>134</v>
      </c>
      <c r="Y852" t="str">
        <f t="shared" si="122"/>
        <v>R 24 - D 61 - 451 - 2582</v>
      </c>
      <c r="Z852" t="s">
        <v>20</v>
      </c>
      <c r="AA852" t="s">
        <v>2349</v>
      </c>
      <c r="AB852" t="s">
        <v>21</v>
      </c>
      <c r="AD852" t="str">
        <f t="shared" si="123"/>
        <v>Es2</v>
      </c>
      <c r="AE852" t="s">
        <v>22</v>
      </c>
      <c r="AF852" t="s">
        <v>23</v>
      </c>
      <c r="AG852" t="s">
        <v>26</v>
      </c>
      <c r="AH852" t="s">
        <v>2348</v>
      </c>
      <c r="AI852" s="13">
        <f t="shared" si="124"/>
        <v>21</v>
      </c>
      <c r="AJ852" s="13">
        <f t="shared" si="125"/>
        <v>2</v>
      </c>
      <c r="AK852" s="21">
        <v>1</v>
      </c>
      <c r="AM852" t="s">
        <v>2154</v>
      </c>
      <c r="AN852" t="str">
        <f t="shared" si="119"/>
        <v>R15172425</v>
      </c>
      <c r="AO852" s="20" t="str">
        <f t="shared" si="120"/>
        <v>FINES_R15172425</v>
      </c>
      <c r="AP852" s="25">
        <f t="shared" si="126"/>
        <v>0.36893126368522638</v>
      </c>
      <c r="AQ852" s="24" t="str">
        <f>+IFERROR(VLOOKUP(Y852,#REF!,2,FALSE),"-")</f>
        <v>-</v>
      </c>
      <c r="AR852" s="13" t="s">
        <v>2394</v>
      </c>
      <c r="AS852" t="s">
        <v>2397</v>
      </c>
      <c r="AT852" t="str">
        <f t="shared" si="127"/>
        <v>Av. Jeronimo Topa - Lobos</v>
      </c>
    </row>
    <row r="853" spans="1:46" ht="15.75" thickBot="1" x14ac:dyDescent="0.3">
      <c r="A853" s="47">
        <v>24</v>
      </c>
      <c r="B853" s="47" t="s">
        <v>1548</v>
      </c>
      <c r="C853" s="47" t="s">
        <v>2378</v>
      </c>
      <c r="D853" s="47" t="s">
        <v>1550</v>
      </c>
      <c r="E853" s="47" t="s">
        <v>172</v>
      </c>
      <c r="F853" s="47" t="s">
        <v>6375</v>
      </c>
      <c r="G853" s="47" t="s">
        <v>2334</v>
      </c>
      <c r="H853" s="47" t="s">
        <v>6376</v>
      </c>
      <c r="I853" s="47" t="s">
        <v>2414</v>
      </c>
      <c r="J853" s="47"/>
      <c r="K853" s="47" t="s">
        <v>13764</v>
      </c>
      <c r="L853" s="47">
        <v>0.41841495037078857</v>
      </c>
      <c r="M853" s="47">
        <v>-35.400831309372002</v>
      </c>
      <c r="N853" s="47">
        <v>-59.322645072538997</v>
      </c>
      <c r="O853" s="47" t="s">
        <v>15967</v>
      </c>
      <c r="P853" s="47">
        <v>1</v>
      </c>
      <c r="Q853">
        <v>5</v>
      </c>
      <c r="S853" s="23" t="s">
        <v>2347</v>
      </c>
      <c r="T853" t="str">
        <f t="shared" si="121"/>
        <v>24</v>
      </c>
      <c r="V853" t="str">
        <f>+VLOOKUP(B853,MARCO!E:E,1,FALSE)</f>
        <v>Roque Pérez</v>
      </c>
      <c r="W853" t="s">
        <v>134</v>
      </c>
      <c r="X853" t="s">
        <v>134</v>
      </c>
      <c r="Y853" t="str">
        <f t="shared" si="122"/>
        <v>R 24 - D 90 - 451 - 2660</v>
      </c>
      <c r="Z853" t="s">
        <v>20</v>
      </c>
      <c r="AA853" t="s">
        <v>2349</v>
      </c>
      <c r="AB853" t="s">
        <v>21</v>
      </c>
      <c r="AD853" t="str">
        <f t="shared" si="123"/>
        <v>Punto Género</v>
      </c>
      <c r="AE853" t="s">
        <v>22</v>
      </c>
      <c r="AF853" t="s">
        <v>23</v>
      </c>
      <c r="AG853" t="s">
        <v>26</v>
      </c>
      <c r="AH853" t="s">
        <v>2348</v>
      </c>
      <c r="AI853" s="13">
        <f t="shared" si="124"/>
        <v>5</v>
      </c>
      <c r="AJ853" s="13">
        <f t="shared" si="125"/>
        <v>1</v>
      </c>
      <c r="AK853" s="21">
        <v>1</v>
      </c>
      <c r="AM853" t="s">
        <v>2154</v>
      </c>
      <c r="AN853" t="str">
        <f t="shared" si="119"/>
        <v>R15172425</v>
      </c>
      <c r="AO853" s="20" t="str">
        <f t="shared" si="120"/>
        <v>FINES_R15172425</v>
      </c>
      <c r="AP853" s="25">
        <f t="shared" si="126"/>
        <v>0.41841495037078857</v>
      </c>
      <c r="AQ853" s="24" t="str">
        <f>+IFERROR(VLOOKUP(Y853,#REF!,2,FALSE),"-")</f>
        <v>-</v>
      </c>
      <c r="AR853" s="13" t="s">
        <v>2394</v>
      </c>
      <c r="AS853" t="s">
        <v>2398</v>
      </c>
      <c r="AT853" t="str">
        <f t="shared" si="127"/>
        <v>Bolla - e/ Gotuzzo y Moreno - Roque Pérez</v>
      </c>
    </row>
    <row r="854" spans="1:46" ht="15.75" thickBot="1" x14ac:dyDescent="0.3">
      <c r="A854" s="47">
        <v>24</v>
      </c>
      <c r="B854" s="47" t="s">
        <v>1559</v>
      </c>
      <c r="C854" s="47" t="s">
        <v>2378</v>
      </c>
      <c r="D854" s="47" t="s">
        <v>1561</v>
      </c>
      <c r="E854" s="47" t="s">
        <v>271</v>
      </c>
      <c r="F854" s="47" t="s">
        <v>6378</v>
      </c>
      <c r="G854" s="47" t="s">
        <v>6379</v>
      </c>
      <c r="H854" s="47" t="s">
        <v>6380</v>
      </c>
      <c r="I854" s="47" t="s">
        <v>2414</v>
      </c>
      <c r="J854" s="47"/>
      <c r="K854" s="47" t="s">
        <v>13765</v>
      </c>
      <c r="L854" s="47">
        <v>0.42841598391532898</v>
      </c>
      <c r="M854" s="47">
        <v>-35.635959999999997</v>
      </c>
      <c r="N854" s="47">
        <v>-59.789659999999998</v>
      </c>
      <c r="O854" s="47" t="s">
        <v>15968</v>
      </c>
      <c r="P854" s="47">
        <v>3</v>
      </c>
      <c r="Q854">
        <v>58</v>
      </c>
      <c r="S854" s="23" t="s">
        <v>2347</v>
      </c>
      <c r="T854" t="str">
        <f t="shared" si="121"/>
        <v>24</v>
      </c>
      <c r="V854" t="str">
        <f>+VLOOKUP(B854,MARCO!E:E,1,FALSE)</f>
        <v>Saladillo</v>
      </c>
      <c r="W854" t="s">
        <v>134</v>
      </c>
      <c r="X854" t="s">
        <v>134</v>
      </c>
      <c r="Y854" t="str">
        <f t="shared" si="122"/>
        <v>R 24 - D 92 - 451 - 2593</v>
      </c>
      <c r="Z854" t="s">
        <v>20</v>
      </c>
      <c r="AA854" t="s">
        <v>2349</v>
      </c>
      <c r="AB854" t="s">
        <v>21</v>
      </c>
      <c r="AD854" t="str">
        <f t="shared" si="123"/>
        <v>E.e.s N°3</v>
      </c>
      <c r="AE854" t="s">
        <v>22</v>
      </c>
      <c r="AF854" t="s">
        <v>23</v>
      </c>
      <c r="AG854" t="s">
        <v>26</v>
      </c>
      <c r="AH854" t="s">
        <v>2348</v>
      </c>
      <c r="AI854" s="13">
        <f t="shared" si="124"/>
        <v>58</v>
      </c>
      <c r="AJ854" s="13">
        <f t="shared" si="125"/>
        <v>3</v>
      </c>
      <c r="AK854" s="21">
        <v>1</v>
      </c>
      <c r="AM854" t="s">
        <v>2154</v>
      </c>
      <c r="AN854" t="str">
        <f t="shared" si="119"/>
        <v>R15172425</v>
      </c>
      <c r="AO854" s="20" t="str">
        <f t="shared" si="120"/>
        <v>FINES_R15172425</v>
      </c>
      <c r="AP854" s="25">
        <f t="shared" si="126"/>
        <v>0.42841598391532898</v>
      </c>
      <c r="AQ854" s="24" t="str">
        <f>+IFERROR(VLOOKUP(Y854,#REF!,2,FALSE),"-")</f>
        <v>-</v>
      </c>
      <c r="AR854" s="13" t="s">
        <v>2394</v>
      </c>
      <c r="AS854" t="s">
        <v>2398</v>
      </c>
      <c r="AT854" t="str">
        <f t="shared" si="127"/>
        <v>Lisandro De La Torre - 3311 e/ Taborda y 12 De Octubre - Saladillo Apeadero</v>
      </c>
    </row>
    <row r="855" spans="1:46" ht="15.75" thickBot="1" x14ac:dyDescent="0.3">
      <c r="A855" s="47">
        <v>24</v>
      </c>
      <c r="B855" s="47" t="s">
        <v>1559</v>
      </c>
      <c r="C855" s="47" t="s">
        <v>2378</v>
      </c>
      <c r="D855" s="47" t="s">
        <v>1561</v>
      </c>
      <c r="E855" s="47" t="s">
        <v>271</v>
      </c>
      <c r="F855" s="47" t="s">
        <v>6383</v>
      </c>
      <c r="G855" s="47" t="s">
        <v>6384</v>
      </c>
      <c r="H855" s="47" t="s">
        <v>6385</v>
      </c>
      <c r="I855" s="47" t="s">
        <v>2414</v>
      </c>
      <c r="J855" s="47"/>
      <c r="K855" s="47" t="s">
        <v>13766</v>
      </c>
      <c r="L855" s="47">
        <v>0.36421310901641851</v>
      </c>
      <c r="M855" s="47">
        <v>-35.628090685436597</v>
      </c>
      <c r="N855" s="47">
        <v>-59.768771480818998</v>
      </c>
      <c r="O855" s="47" t="s">
        <v>15969</v>
      </c>
      <c r="P855" s="47">
        <v>3</v>
      </c>
      <c r="Q855">
        <v>64</v>
      </c>
      <c r="S855" s="23" t="s">
        <v>2347</v>
      </c>
      <c r="T855" t="str">
        <f t="shared" si="121"/>
        <v>24</v>
      </c>
      <c r="V855" t="str">
        <f>+VLOOKUP(B855,MARCO!E:E,1,FALSE)</f>
        <v>Saladillo</v>
      </c>
      <c r="W855" t="s">
        <v>134</v>
      </c>
      <c r="X855" t="s">
        <v>134</v>
      </c>
      <c r="Y855" t="str">
        <f t="shared" si="122"/>
        <v>R 24 - D 92 - 451 - 2594</v>
      </c>
      <c r="Z855" t="s">
        <v>20</v>
      </c>
      <c r="AA855" t="s">
        <v>2349</v>
      </c>
      <c r="AB855" t="s">
        <v>21</v>
      </c>
      <c r="AD855" t="str">
        <f t="shared" si="123"/>
        <v>E.e.p N°26</v>
      </c>
      <c r="AE855" t="s">
        <v>22</v>
      </c>
      <c r="AF855" t="s">
        <v>23</v>
      </c>
      <c r="AG855" t="s">
        <v>26</v>
      </c>
      <c r="AH855" t="s">
        <v>2348</v>
      </c>
      <c r="AI855" s="13">
        <f t="shared" si="124"/>
        <v>64</v>
      </c>
      <c r="AJ855" s="13">
        <f t="shared" si="125"/>
        <v>3</v>
      </c>
      <c r="AK855" s="21">
        <v>1</v>
      </c>
      <c r="AM855" t="s">
        <v>2154</v>
      </c>
      <c r="AN855" t="str">
        <f t="shared" si="119"/>
        <v>R15172425</v>
      </c>
      <c r="AO855" s="20" t="str">
        <f t="shared" si="120"/>
        <v>FINES_R15172425</v>
      </c>
      <c r="AP855" s="25">
        <f t="shared" si="126"/>
        <v>0.36421310901641851</v>
      </c>
      <c r="AQ855" s="24" t="str">
        <f>+IFERROR(VLOOKUP(Y855,#REF!,2,FALSE),"-")</f>
        <v>-</v>
      </c>
      <c r="AR855" s="13" t="s">
        <v>2394</v>
      </c>
      <c r="AS855" t="s">
        <v>2397</v>
      </c>
      <c r="AT855" t="str">
        <f t="shared" si="127"/>
        <v>Rivadavia - 2086 e/ Zamorano y Alberdi - Saladillo Apeadero</v>
      </c>
    </row>
    <row r="856" spans="1:46" ht="15.75" thickBot="1" x14ac:dyDescent="0.3">
      <c r="A856" s="47">
        <v>24</v>
      </c>
      <c r="B856" s="47" t="s">
        <v>1559</v>
      </c>
      <c r="C856" s="47" t="s">
        <v>2378</v>
      </c>
      <c r="D856" s="47" t="s">
        <v>1561</v>
      </c>
      <c r="E856" s="47" t="s">
        <v>271</v>
      </c>
      <c r="F856" s="47" t="s">
        <v>6390</v>
      </c>
      <c r="G856" s="47" t="s">
        <v>6391</v>
      </c>
      <c r="H856" s="47" t="s">
        <v>6392</v>
      </c>
      <c r="I856" s="47" t="s">
        <v>2414</v>
      </c>
      <c r="J856" s="47"/>
      <c r="K856" s="47" t="s">
        <v>13767</v>
      </c>
      <c r="L856" s="47">
        <v>0.41464823484420782</v>
      </c>
      <c r="M856" s="47">
        <v>-35.512745000000002</v>
      </c>
      <c r="N856" s="47">
        <v>-59.513637000000003</v>
      </c>
      <c r="O856" s="47" t="s">
        <v>15970</v>
      </c>
      <c r="P856" s="47">
        <v>1</v>
      </c>
      <c r="Q856">
        <v>9</v>
      </c>
      <c r="S856" s="23" t="s">
        <v>2347</v>
      </c>
      <c r="T856" t="str">
        <f t="shared" si="121"/>
        <v>24</v>
      </c>
      <c r="V856" t="str">
        <f>+VLOOKUP(B856,MARCO!E:E,1,FALSE)</f>
        <v>Saladillo</v>
      </c>
      <c r="W856" t="s">
        <v>134</v>
      </c>
      <c r="X856" t="s">
        <v>134</v>
      </c>
      <c r="Y856" t="str">
        <f t="shared" si="122"/>
        <v>R 24 - D 92 - 451 - 2846</v>
      </c>
      <c r="Z856" t="s">
        <v>20</v>
      </c>
      <c r="AA856" t="s">
        <v>2349</v>
      </c>
      <c r="AB856" t="s">
        <v>21</v>
      </c>
      <c r="AD856" t="str">
        <f t="shared" si="123"/>
        <v>Centro De Jubilados De Del Carril</v>
      </c>
      <c r="AE856" t="s">
        <v>22</v>
      </c>
      <c r="AF856" t="s">
        <v>23</v>
      </c>
      <c r="AG856" t="s">
        <v>26</v>
      </c>
      <c r="AH856" t="s">
        <v>2348</v>
      </c>
      <c r="AI856" s="13">
        <f t="shared" si="124"/>
        <v>9</v>
      </c>
      <c r="AJ856" s="13">
        <f t="shared" si="125"/>
        <v>1</v>
      </c>
      <c r="AK856" s="21">
        <v>1</v>
      </c>
      <c r="AM856" t="s">
        <v>2154</v>
      </c>
      <c r="AN856" t="str">
        <f t="shared" si="119"/>
        <v>R15172425</v>
      </c>
      <c r="AO856" s="20" t="str">
        <f t="shared" si="120"/>
        <v>FINES_R15172425</v>
      </c>
      <c r="AP856" s="25">
        <f t="shared" si="126"/>
        <v>0.41464823484420782</v>
      </c>
      <c r="AQ856" s="24" t="str">
        <f>+IFERROR(VLOOKUP(Y856,#REF!,2,FALSE),"-")</f>
        <v>-</v>
      </c>
      <c r="AR856" s="13" t="s">
        <v>2394</v>
      </c>
      <c r="AS856" t="s">
        <v>2398</v>
      </c>
      <c r="AT856" t="str">
        <f t="shared" si="127"/>
        <v>Calle 9 - e/ Marcelino Garcia y Sin Calle - Del Carril Centro Jubilados</v>
      </c>
    </row>
    <row r="857" spans="1:46" ht="15.75" thickBot="1" x14ac:dyDescent="0.3">
      <c r="A857" s="47">
        <v>25</v>
      </c>
      <c r="B857" s="47" t="s">
        <v>1733</v>
      </c>
      <c r="C857" s="47" t="s">
        <v>2378</v>
      </c>
      <c r="D857" s="47" t="s">
        <v>1735</v>
      </c>
      <c r="E857" s="47" t="s">
        <v>172</v>
      </c>
      <c r="F857" s="47" t="s">
        <v>6394</v>
      </c>
      <c r="G857" s="47" t="s">
        <v>2345</v>
      </c>
      <c r="H857" s="47" t="s">
        <v>6395</v>
      </c>
      <c r="I857" s="47" t="s">
        <v>2414</v>
      </c>
      <c r="J857" s="47"/>
      <c r="K857" s="47" t="s">
        <v>13768</v>
      </c>
      <c r="L857" s="47">
        <v>0.42927014827728271</v>
      </c>
      <c r="M857" s="47">
        <v>-36.576332100000002</v>
      </c>
      <c r="N857" s="47">
        <v>-60.172225699999998</v>
      </c>
      <c r="O857" s="47" t="s">
        <v>15971</v>
      </c>
      <c r="P857" s="47">
        <v>1</v>
      </c>
      <c r="Q857">
        <v>9</v>
      </c>
      <c r="S857" s="23" t="s">
        <v>2347</v>
      </c>
      <c r="T857" t="str">
        <f t="shared" si="121"/>
        <v>25</v>
      </c>
      <c r="V857" t="str">
        <f>+VLOOKUP(B857,MARCO!E:E,1,FALSE)</f>
        <v>Tapalqué</v>
      </c>
      <c r="W857" t="s">
        <v>134</v>
      </c>
      <c r="X857" t="s">
        <v>134</v>
      </c>
      <c r="Y857" t="str">
        <f t="shared" si="122"/>
        <v>R 25 - D 103 - 451 - 2853</v>
      </c>
      <c r="Z857" t="s">
        <v>20</v>
      </c>
      <c r="AA857" t="s">
        <v>2349</v>
      </c>
      <c r="AB857" t="s">
        <v>21</v>
      </c>
      <c r="AD857" t="str">
        <f t="shared" si="123"/>
        <v>Museo Crotto</v>
      </c>
      <c r="AE857" t="s">
        <v>22</v>
      </c>
      <c r="AF857" t="s">
        <v>23</v>
      </c>
      <c r="AG857" t="s">
        <v>26</v>
      </c>
      <c r="AH857" t="s">
        <v>2348</v>
      </c>
      <c r="AI857" s="13">
        <f t="shared" si="124"/>
        <v>9</v>
      </c>
      <c r="AJ857" s="13">
        <f t="shared" si="125"/>
        <v>1</v>
      </c>
      <c r="AK857" s="21">
        <v>1</v>
      </c>
      <c r="AM857" t="s">
        <v>2154</v>
      </c>
      <c r="AN857" t="str">
        <f t="shared" si="119"/>
        <v>R15172425</v>
      </c>
      <c r="AO857" s="20" t="str">
        <f t="shared" si="120"/>
        <v>FINES_R15172425</v>
      </c>
      <c r="AP857" s="25">
        <f t="shared" si="126"/>
        <v>0.42927014827728271</v>
      </c>
      <c r="AQ857" s="24" t="str">
        <f>+IFERROR(VLOOKUP(Y857,#REF!,2,FALSE),"-")</f>
        <v>-</v>
      </c>
      <c r="AR857" s="13" t="s">
        <v>2394</v>
      </c>
      <c r="AS857" t="s">
        <v>2397</v>
      </c>
      <c r="AT857" t="str">
        <f t="shared" si="127"/>
        <v>Estacion Tren Crotto - Crotto</v>
      </c>
    </row>
    <row r="858" spans="1:46" ht="15.75" thickBot="1" x14ac:dyDescent="0.3">
      <c r="A858" s="47">
        <v>25</v>
      </c>
      <c r="B858" s="47" t="s">
        <v>1733</v>
      </c>
      <c r="C858" s="47" t="s">
        <v>2378</v>
      </c>
      <c r="D858" s="47" t="s">
        <v>1735</v>
      </c>
      <c r="E858" s="47" t="s">
        <v>172</v>
      </c>
      <c r="F858" s="47" t="s">
        <v>6397</v>
      </c>
      <c r="G858" s="47" t="s">
        <v>2209</v>
      </c>
      <c r="H858" s="47" t="s">
        <v>6398</v>
      </c>
      <c r="I858" s="47" t="s">
        <v>2475</v>
      </c>
      <c r="J858" s="47"/>
      <c r="K858" s="47" t="s">
        <v>13769</v>
      </c>
      <c r="L858" s="47">
        <v>0.35889244079589838</v>
      </c>
      <c r="M858" s="47">
        <v>-36.357898400000003</v>
      </c>
      <c r="N858" s="47">
        <v>-60.0238303</v>
      </c>
      <c r="O858" s="47" t="s">
        <v>15972</v>
      </c>
      <c r="P858" s="47">
        <v>2</v>
      </c>
      <c r="Q858">
        <v>25</v>
      </c>
      <c r="S858" s="23" t="s">
        <v>2347</v>
      </c>
      <c r="T858" t="str">
        <f t="shared" si="121"/>
        <v>25</v>
      </c>
      <c r="V858" t="str">
        <f>+VLOOKUP(B858,MARCO!E:E,1,FALSE)</f>
        <v>Tapalqué</v>
      </c>
      <c r="W858" t="s">
        <v>134</v>
      </c>
      <c r="X858" t="s">
        <v>134</v>
      </c>
      <c r="Y858" t="str">
        <f t="shared" si="122"/>
        <v>R 25 - D 103 - 451 - 2854</v>
      </c>
      <c r="Z858" t="s">
        <v>20</v>
      </c>
      <c r="AA858" t="s">
        <v>2349</v>
      </c>
      <c r="AB858" t="s">
        <v>21</v>
      </c>
      <c r="AD858" t="str">
        <f t="shared" si="123"/>
        <v>Suteba</v>
      </c>
      <c r="AE858" t="s">
        <v>22</v>
      </c>
      <c r="AF858" t="s">
        <v>23</v>
      </c>
      <c r="AG858" t="s">
        <v>26</v>
      </c>
      <c r="AH858" t="s">
        <v>2348</v>
      </c>
      <c r="AI858" s="13">
        <f t="shared" si="124"/>
        <v>25</v>
      </c>
      <c r="AJ858" s="13">
        <f t="shared" si="125"/>
        <v>2</v>
      </c>
      <c r="AK858" s="21">
        <v>1</v>
      </c>
      <c r="AM858" t="s">
        <v>2154</v>
      </c>
      <c r="AN858" t="str">
        <f t="shared" si="119"/>
        <v>R15172425</v>
      </c>
      <c r="AO858" s="20" t="str">
        <f t="shared" si="120"/>
        <v>FINES_R15172425</v>
      </c>
      <c r="AP858" s="25">
        <f t="shared" si="126"/>
        <v>0.35889244079589838</v>
      </c>
      <c r="AQ858" s="24" t="str">
        <f>+IFERROR(VLOOKUP(Y858,#REF!,2,FALSE),"-")</f>
        <v>-</v>
      </c>
      <c r="AR858" s="13" t="s">
        <v>2394</v>
      </c>
      <c r="AS858" t="s">
        <v>2397</v>
      </c>
      <c r="AT858" t="str">
        <f t="shared" si="127"/>
        <v>Av 9 De Julio - 620 - Tapalque</v>
      </c>
    </row>
    <row r="859" spans="1:46" ht="15.75" thickBot="1" x14ac:dyDescent="0.3">
      <c r="A859" s="47">
        <v>25</v>
      </c>
      <c r="B859" s="47" t="s">
        <v>398</v>
      </c>
      <c r="C859" s="47" t="s">
        <v>2378</v>
      </c>
      <c r="D859" s="47" t="s">
        <v>404</v>
      </c>
      <c r="E859" s="47" t="s">
        <v>405</v>
      </c>
      <c r="F859" s="47" t="s">
        <v>6401</v>
      </c>
      <c r="G859" s="47" t="s">
        <v>6402</v>
      </c>
      <c r="H859" s="47" t="s">
        <v>6403</v>
      </c>
      <c r="I859" s="47" t="s">
        <v>2414</v>
      </c>
      <c r="J859" s="47"/>
      <c r="K859" s="47" t="s">
        <v>13770</v>
      </c>
      <c r="L859" s="47">
        <v>0.52978807687759399</v>
      </c>
      <c r="M859" s="47">
        <v>-36.236716459999997</v>
      </c>
      <c r="N859" s="47">
        <v>-61.14867675</v>
      </c>
      <c r="O859" s="47" t="s">
        <v>15973</v>
      </c>
      <c r="P859" s="47">
        <v>1</v>
      </c>
      <c r="Q859">
        <v>19</v>
      </c>
      <c r="S859" s="23" t="s">
        <v>2347</v>
      </c>
      <c r="T859" t="str">
        <f t="shared" si="121"/>
        <v>25</v>
      </c>
      <c r="V859" t="str">
        <f>+VLOOKUP(B859,MARCO!E:E,1,FALSE)</f>
        <v>Bolívar</v>
      </c>
      <c r="W859" t="s">
        <v>134</v>
      </c>
      <c r="X859" t="s">
        <v>134</v>
      </c>
      <c r="Y859" t="str">
        <f t="shared" si="122"/>
        <v>R 25 - D 12 - 451 - 2851</v>
      </c>
      <c r="Z859" t="s">
        <v>20</v>
      </c>
      <c r="AA859" t="s">
        <v>2349</v>
      </c>
      <c r="AB859" t="s">
        <v>21</v>
      </c>
      <c r="AD859" t="str">
        <f t="shared" si="123"/>
        <v>C.e.c Nº 801</v>
      </c>
      <c r="AE859" t="s">
        <v>22</v>
      </c>
      <c r="AF859" t="s">
        <v>23</v>
      </c>
      <c r="AG859" t="s">
        <v>26</v>
      </c>
      <c r="AH859" t="s">
        <v>2348</v>
      </c>
      <c r="AI859" s="13">
        <f t="shared" si="124"/>
        <v>19</v>
      </c>
      <c r="AJ859" s="13">
        <f t="shared" si="125"/>
        <v>1</v>
      </c>
      <c r="AK859" s="21">
        <v>1</v>
      </c>
      <c r="AM859" t="s">
        <v>2154</v>
      </c>
      <c r="AN859" t="str">
        <f t="shared" si="119"/>
        <v>R15172425</v>
      </c>
      <c r="AO859" s="20" t="str">
        <f t="shared" si="120"/>
        <v>FINES_R15172425</v>
      </c>
      <c r="AP859" s="25">
        <f t="shared" si="126"/>
        <v>0.52978807687759399</v>
      </c>
      <c r="AQ859" s="24" t="str">
        <f>+IFERROR(VLOOKUP(Y859,#REF!,2,FALSE),"-")</f>
        <v>-</v>
      </c>
      <c r="AR859" s="13" t="s">
        <v>2394</v>
      </c>
      <c r="AS859" t="s">
        <v>2397</v>
      </c>
      <c r="AT859" t="str">
        <f t="shared" si="127"/>
        <v>Juan Manuel De Rosas - 125 e/ Sargento Cabral - Bolivar</v>
      </c>
    </row>
    <row r="860" spans="1:46" ht="15.75" thickBot="1" x14ac:dyDescent="0.3">
      <c r="A860" s="47">
        <v>25</v>
      </c>
      <c r="B860" s="47" t="s">
        <v>300</v>
      </c>
      <c r="C860" s="47" t="s">
        <v>2378</v>
      </c>
      <c r="D860" s="47" t="s">
        <v>308</v>
      </c>
      <c r="E860" s="47" t="s">
        <v>271</v>
      </c>
      <c r="F860" s="47" t="s">
        <v>6405</v>
      </c>
      <c r="G860" s="47" t="s">
        <v>2336</v>
      </c>
      <c r="H860" s="47" t="s">
        <v>6406</v>
      </c>
      <c r="I860" s="47" t="s">
        <v>2414</v>
      </c>
      <c r="J860" s="47"/>
      <c r="K860" s="47" t="s">
        <v>13771</v>
      </c>
      <c r="L860" s="47">
        <v>0.22572717070579529</v>
      </c>
      <c r="M860" s="47">
        <v>-36.784972110549297</v>
      </c>
      <c r="N860" s="47">
        <v>-59.873397200932203</v>
      </c>
      <c r="O860" s="47" t="s">
        <v>15974</v>
      </c>
      <c r="P860" s="47">
        <v>3</v>
      </c>
      <c r="Q860">
        <v>62</v>
      </c>
      <c r="S860" s="23" t="s">
        <v>2347</v>
      </c>
      <c r="T860" t="str">
        <f t="shared" si="121"/>
        <v>25</v>
      </c>
      <c r="V860" t="str">
        <f>+VLOOKUP(B860,MARCO!E:E,1,FALSE)</f>
        <v>Azul</v>
      </c>
      <c r="W860" t="s">
        <v>134</v>
      </c>
      <c r="X860" t="s">
        <v>134</v>
      </c>
      <c r="Y860" t="str">
        <f t="shared" si="122"/>
        <v>R 25 - D 7 - 451 - 2858</v>
      </c>
      <c r="Z860" t="s">
        <v>20</v>
      </c>
      <c r="AA860" t="s">
        <v>2349</v>
      </c>
      <c r="AB860" t="s">
        <v>21</v>
      </c>
      <c r="AD860" t="str">
        <f t="shared" si="123"/>
        <v>Escuela Primaria N°28</v>
      </c>
      <c r="AE860" t="s">
        <v>22</v>
      </c>
      <c r="AF860" t="s">
        <v>23</v>
      </c>
      <c r="AG860" t="s">
        <v>26</v>
      </c>
      <c r="AH860" t="s">
        <v>2348</v>
      </c>
      <c r="AI860" s="13">
        <f t="shared" si="124"/>
        <v>62</v>
      </c>
      <c r="AJ860" s="13">
        <f t="shared" si="125"/>
        <v>3</v>
      </c>
      <c r="AK860" s="21">
        <v>1</v>
      </c>
      <c r="AM860" t="s">
        <v>2154</v>
      </c>
      <c r="AN860" t="str">
        <f t="shared" si="119"/>
        <v>R15172425</v>
      </c>
      <c r="AO860" s="20" t="str">
        <f t="shared" si="120"/>
        <v>FINES_R15172425</v>
      </c>
      <c r="AP860" s="25">
        <f t="shared" si="126"/>
        <v>0.22572717070579529</v>
      </c>
      <c r="AQ860" s="24" t="str">
        <f>+IFERROR(VLOOKUP(Y860,#REF!,2,FALSE),"-")</f>
        <v>-</v>
      </c>
      <c r="AR860" s="13" t="s">
        <v>2394</v>
      </c>
      <c r="AS860" t="s">
        <v>2398</v>
      </c>
      <c r="AT860" t="str">
        <f t="shared" si="127"/>
        <v>Pellegrini - 1208 - Azul</v>
      </c>
    </row>
    <row r="861" spans="1:46" ht="15.75" thickBot="1" x14ac:dyDescent="0.3">
      <c r="A861" s="47">
        <v>25</v>
      </c>
      <c r="B861" s="47" t="s">
        <v>300</v>
      </c>
      <c r="C861" s="47" t="s">
        <v>2378</v>
      </c>
      <c r="D861" s="47" t="s">
        <v>308</v>
      </c>
      <c r="E861" s="47" t="s">
        <v>271</v>
      </c>
      <c r="F861" s="47" t="s">
        <v>6408</v>
      </c>
      <c r="G861" s="47" t="s">
        <v>6409</v>
      </c>
      <c r="H861" s="47" t="s">
        <v>6410</v>
      </c>
      <c r="I861" s="47" t="s">
        <v>2414</v>
      </c>
      <c r="J861" s="47"/>
      <c r="K861" s="47" t="s">
        <v>13772</v>
      </c>
      <c r="L861" s="47">
        <v>0.15491312742233279</v>
      </c>
      <c r="M861" s="47">
        <v>-36.779623800000003</v>
      </c>
      <c r="N861" s="47">
        <v>-59.858955000000002</v>
      </c>
      <c r="O861" s="47" t="s">
        <v>15975</v>
      </c>
      <c r="P861" s="47">
        <v>2</v>
      </c>
      <c r="Q861">
        <v>44</v>
      </c>
      <c r="S861" s="23" t="s">
        <v>2347</v>
      </c>
      <c r="T861" t="str">
        <f t="shared" si="121"/>
        <v>25</v>
      </c>
      <c r="V861" t="str">
        <f>+VLOOKUP(B861,MARCO!E:E,1,FALSE)</f>
        <v>Azul</v>
      </c>
      <c r="W861" t="s">
        <v>134</v>
      </c>
      <c r="X861" t="s">
        <v>134</v>
      </c>
      <c r="Y861" t="str">
        <f t="shared" si="122"/>
        <v>R 25 - D 7 - 451 - 3158</v>
      </c>
      <c r="Z861" t="s">
        <v>20</v>
      </c>
      <c r="AA861" t="s">
        <v>2349</v>
      </c>
      <c r="AB861" t="s">
        <v>21</v>
      </c>
      <c r="AD861" t="str">
        <f t="shared" si="123"/>
        <v>Cgt</v>
      </c>
      <c r="AE861" t="s">
        <v>22</v>
      </c>
      <c r="AF861" t="s">
        <v>23</v>
      </c>
      <c r="AG861" t="s">
        <v>26</v>
      </c>
      <c r="AH861" t="s">
        <v>2348</v>
      </c>
      <c r="AI861" s="13">
        <f t="shared" si="124"/>
        <v>44</v>
      </c>
      <c r="AJ861" s="13">
        <f t="shared" si="125"/>
        <v>2</v>
      </c>
      <c r="AK861" s="21">
        <v>1</v>
      </c>
      <c r="AM861" t="s">
        <v>2154</v>
      </c>
      <c r="AN861" t="str">
        <f t="shared" si="119"/>
        <v>R15172425</v>
      </c>
      <c r="AO861" s="20" t="str">
        <f t="shared" si="120"/>
        <v>FINES_R15172425</v>
      </c>
      <c r="AP861" s="25">
        <f t="shared" si="126"/>
        <v>0.15491312742233279</v>
      </c>
      <c r="AQ861" s="24" t="str">
        <f>+IFERROR(VLOOKUP(Y861,#REF!,2,FALSE),"-")</f>
        <v>-</v>
      </c>
      <c r="AR861" s="13" t="s">
        <v>2394</v>
      </c>
      <c r="AS861" t="s">
        <v>2397</v>
      </c>
      <c r="AT861" t="str">
        <f t="shared" si="127"/>
        <v>Necochea - 574 e/ H. Yrigoyen y Belgrano - Azul</v>
      </c>
    </row>
    <row r="862" spans="1:46" ht="15.75" thickBot="1" x14ac:dyDescent="0.3">
      <c r="A862" s="47">
        <v>25</v>
      </c>
      <c r="B862" s="47" t="s">
        <v>300</v>
      </c>
      <c r="C862" s="47" t="s">
        <v>2378</v>
      </c>
      <c r="D862" s="47" t="s">
        <v>308</v>
      </c>
      <c r="E862" s="47" t="s">
        <v>271</v>
      </c>
      <c r="F862" s="47" t="s">
        <v>6412</v>
      </c>
      <c r="G862" s="47" t="s">
        <v>2339</v>
      </c>
      <c r="H862" s="47" t="s">
        <v>6413</v>
      </c>
      <c r="I862" s="47" t="s">
        <v>2414</v>
      </c>
      <c r="J862" s="47"/>
      <c r="K862" s="47" t="s">
        <v>13773</v>
      </c>
      <c r="L862" s="47">
        <v>0.29020160436630249</v>
      </c>
      <c r="M862" s="47">
        <v>-37.311896759028002</v>
      </c>
      <c r="N862" s="47">
        <v>-59.983048291645098</v>
      </c>
      <c r="O862" s="47" t="s">
        <v>15976</v>
      </c>
      <c r="P862" s="47">
        <v>1</v>
      </c>
      <c r="Q862">
        <v>18</v>
      </c>
      <c r="S862" s="23" t="s">
        <v>2347</v>
      </c>
      <c r="T862" t="str">
        <f t="shared" si="121"/>
        <v>25</v>
      </c>
      <c r="V862" t="str">
        <f>+VLOOKUP(B862,MARCO!E:E,1,FALSE)</f>
        <v>Azul</v>
      </c>
      <c r="W862" t="s">
        <v>134</v>
      </c>
      <c r="X862" t="s">
        <v>134</v>
      </c>
      <c r="Y862" t="str">
        <f t="shared" si="122"/>
        <v>R 25 - D 7 - 451 - 2860</v>
      </c>
      <c r="Z862" t="s">
        <v>20</v>
      </c>
      <c r="AA862" t="s">
        <v>2349</v>
      </c>
      <c r="AB862" t="s">
        <v>21</v>
      </c>
      <c r="AD862" t="str">
        <f t="shared" si="123"/>
        <v>Escuela Secundario N°3</v>
      </c>
      <c r="AE862" t="s">
        <v>22</v>
      </c>
      <c r="AF862" t="s">
        <v>23</v>
      </c>
      <c r="AG862" t="s">
        <v>26</v>
      </c>
      <c r="AH862" t="s">
        <v>2348</v>
      </c>
      <c r="AI862" s="13">
        <f t="shared" si="124"/>
        <v>18</v>
      </c>
      <c r="AJ862" s="13">
        <f t="shared" si="125"/>
        <v>1</v>
      </c>
      <c r="AK862" s="21">
        <v>1</v>
      </c>
      <c r="AM862" t="s">
        <v>2154</v>
      </c>
      <c r="AN862" t="str">
        <f t="shared" si="119"/>
        <v>R15172425</v>
      </c>
      <c r="AO862" s="20" t="str">
        <f t="shared" si="120"/>
        <v>FINES_R15172425</v>
      </c>
      <c r="AP862" s="25">
        <f t="shared" si="126"/>
        <v>0.29020160436630249</v>
      </c>
      <c r="AQ862" s="24" t="str">
        <f>+IFERROR(VLOOKUP(Y862,#REF!,2,FALSE),"-")</f>
        <v>-</v>
      </c>
      <c r="AR862" s="13" t="s">
        <v>2394</v>
      </c>
      <c r="AS862" t="s">
        <v>2397</v>
      </c>
      <c r="AT862" t="str">
        <f t="shared" si="127"/>
        <v>Cortazar - 1020 - Chillar, Azul</v>
      </c>
    </row>
    <row r="863" spans="1:46" ht="15.75" thickBot="1" x14ac:dyDescent="0.3">
      <c r="A863" s="47">
        <v>25</v>
      </c>
      <c r="B863" s="47" t="s">
        <v>300</v>
      </c>
      <c r="C863" s="47" t="s">
        <v>2378</v>
      </c>
      <c r="D863" s="47" t="s">
        <v>308</v>
      </c>
      <c r="E863" s="47" t="s">
        <v>271</v>
      </c>
      <c r="F863" s="47" t="s">
        <v>6415</v>
      </c>
      <c r="G863" s="47" t="s">
        <v>6416</v>
      </c>
      <c r="H863" s="47" t="s">
        <v>6417</v>
      </c>
      <c r="I863" s="47" t="s">
        <v>2414</v>
      </c>
      <c r="J863" s="47"/>
      <c r="K863" s="47" t="s">
        <v>13774</v>
      </c>
      <c r="L863" s="47">
        <v>0.36323881149291992</v>
      </c>
      <c r="M863" s="47">
        <v>-36.774986920308002</v>
      </c>
      <c r="N863" s="47">
        <v>-59.845279259534998</v>
      </c>
      <c r="O863" s="47" t="s">
        <v>15977</v>
      </c>
      <c r="P863" s="47">
        <v>1</v>
      </c>
      <c r="Q863">
        <v>19</v>
      </c>
      <c r="S863" s="23" t="s">
        <v>2347</v>
      </c>
      <c r="T863" t="str">
        <f t="shared" si="121"/>
        <v>25</v>
      </c>
      <c r="V863" t="str">
        <f>+VLOOKUP(B863,MARCO!E:E,1,FALSE)</f>
        <v>Azul</v>
      </c>
      <c r="W863" t="s">
        <v>134</v>
      </c>
      <c r="X863" t="s">
        <v>134</v>
      </c>
      <c r="Y863" t="str">
        <f t="shared" si="122"/>
        <v>R 25 - D 7 - 451 - 3613</v>
      </c>
      <c r="Z863" t="s">
        <v>20</v>
      </c>
      <c r="AA863" t="s">
        <v>2349</v>
      </c>
      <c r="AB863" t="s">
        <v>21</v>
      </c>
      <c r="AD863" t="str">
        <f t="shared" si="123"/>
        <v>Sum Monte Viggiano</v>
      </c>
      <c r="AE863" t="s">
        <v>22</v>
      </c>
      <c r="AF863" t="s">
        <v>23</v>
      </c>
      <c r="AG863" t="s">
        <v>26</v>
      </c>
      <c r="AH863" t="s">
        <v>2348</v>
      </c>
      <c r="AI863" s="13">
        <f t="shared" si="124"/>
        <v>19</v>
      </c>
      <c r="AJ863" s="13">
        <f t="shared" si="125"/>
        <v>1</v>
      </c>
      <c r="AK863" s="21">
        <v>1</v>
      </c>
      <c r="AM863" t="s">
        <v>2154</v>
      </c>
      <c r="AN863" t="str">
        <f t="shared" si="119"/>
        <v>R15172425</v>
      </c>
      <c r="AO863" s="20" t="str">
        <f t="shared" si="120"/>
        <v>FINES_R15172425</v>
      </c>
      <c r="AP863" s="25">
        <f t="shared" si="126"/>
        <v>0.36323881149291992</v>
      </c>
      <c r="AQ863" s="24" t="str">
        <f>+IFERROR(VLOOKUP(Y863,#REF!,2,FALSE),"-")</f>
        <v>-</v>
      </c>
      <c r="AR863" s="13" t="s">
        <v>2394</v>
      </c>
      <c r="AS863" t="s">
        <v>2397</v>
      </c>
      <c r="AT863" t="str">
        <f t="shared" si="127"/>
        <v>Tandil - 752 e/ Castellar y Leyria - Azul</v>
      </c>
    </row>
    <row r="864" spans="1:46" ht="15.75" thickBot="1" x14ac:dyDescent="0.3">
      <c r="A864" s="47">
        <v>25</v>
      </c>
      <c r="B864" s="47" t="s">
        <v>300</v>
      </c>
      <c r="C864" s="47" t="s">
        <v>2378</v>
      </c>
      <c r="D864" s="47" t="s">
        <v>308</v>
      </c>
      <c r="E864" s="47" t="s">
        <v>271</v>
      </c>
      <c r="F864" s="47" t="s">
        <v>6419</v>
      </c>
      <c r="G864" s="47" t="s">
        <v>2335</v>
      </c>
      <c r="H864" s="47" t="s">
        <v>6420</v>
      </c>
      <c r="I864" s="47" t="s">
        <v>2414</v>
      </c>
      <c r="J864" s="47"/>
      <c r="K864" s="47" t="s">
        <v>13775</v>
      </c>
      <c r="L864" s="47">
        <v>0.5039287805557251</v>
      </c>
      <c r="M864" s="47">
        <v>-36.765073420000199</v>
      </c>
      <c r="N864" s="47">
        <v>-59.854155810035202</v>
      </c>
      <c r="O864" s="47" t="s">
        <v>15978</v>
      </c>
      <c r="P864" s="47">
        <v>2</v>
      </c>
      <c r="Q864">
        <v>58</v>
      </c>
      <c r="S864" s="23" t="s">
        <v>2347</v>
      </c>
      <c r="T864" t="str">
        <f t="shared" si="121"/>
        <v>25</v>
      </c>
      <c r="V864" t="str">
        <f>+VLOOKUP(B864,MARCO!E:E,1,FALSE)</f>
        <v>Azul</v>
      </c>
      <c r="W864" t="s">
        <v>134</v>
      </c>
      <c r="X864" t="s">
        <v>134</v>
      </c>
      <c r="Y864" t="str">
        <f t="shared" si="122"/>
        <v>R 25 - D 7 - 451 - 2861</v>
      </c>
      <c r="Z864" t="s">
        <v>20</v>
      </c>
      <c r="AA864" t="s">
        <v>2349</v>
      </c>
      <c r="AB864" t="s">
        <v>21</v>
      </c>
      <c r="AD864" t="str">
        <f t="shared" si="123"/>
        <v>Escuela Primaria N°13</v>
      </c>
      <c r="AE864" t="s">
        <v>22</v>
      </c>
      <c r="AF864" t="s">
        <v>23</v>
      </c>
      <c r="AG864" t="s">
        <v>26</v>
      </c>
      <c r="AH864" t="s">
        <v>2348</v>
      </c>
      <c r="AI864" s="13">
        <f t="shared" si="124"/>
        <v>58</v>
      </c>
      <c r="AJ864" s="13">
        <f t="shared" si="125"/>
        <v>2</v>
      </c>
      <c r="AK864" s="21">
        <v>1</v>
      </c>
      <c r="AM864" t="s">
        <v>2154</v>
      </c>
      <c r="AN864" t="str">
        <f t="shared" si="119"/>
        <v>R15172425</v>
      </c>
      <c r="AO864" s="20" t="str">
        <f t="shared" si="120"/>
        <v>FINES_R15172425</v>
      </c>
      <c r="AP864" s="25">
        <f t="shared" si="126"/>
        <v>0.5039287805557251</v>
      </c>
      <c r="AQ864" s="24" t="str">
        <f>+IFERROR(VLOOKUP(Y864,#REF!,2,FALSE),"-")</f>
        <v>-</v>
      </c>
      <c r="AR864" s="13" t="s">
        <v>2394</v>
      </c>
      <c r="AS864" t="s">
        <v>2397</v>
      </c>
      <c r="AT864" t="str">
        <f t="shared" si="127"/>
        <v>Maipu - 150 - Azul</v>
      </c>
    </row>
    <row r="865" spans="1:46" ht="15.75" thickBot="1" x14ac:dyDescent="0.3">
      <c r="A865" s="47">
        <v>25</v>
      </c>
      <c r="B865" s="47" t="s">
        <v>300</v>
      </c>
      <c r="C865" s="47" t="s">
        <v>2378</v>
      </c>
      <c r="D865" s="47" t="s">
        <v>308</v>
      </c>
      <c r="E865" s="47" t="s">
        <v>271</v>
      </c>
      <c r="F865" s="47" t="s">
        <v>6423</v>
      </c>
      <c r="G865" s="47" t="s">
        <v>6424</v>
      </c>
      <c r="H865" s="47" t="s">
        <v>6425</v>
      </c>
      <c r="I865" s="47" t="s">
        <v>2414</v>
      </c>
      <c r="J865" s="47"/>
      <c r="K865" s="47" t="s">
        <v>13776</v>
      </c>
      <c r="L865" s="47">
        <v>0.43735247850418091</v>
      </c>
      <c r="M865" s="47">
        <v>-36.765753699999998</v>
      </c>
      <c r="N865" s="47">
        <v>-59.859225600000002</v>
      </c>
      <c r="O865" s="47" t="s">
        <v>15979</v>
      </c>
      <c r="P865" s="47">
        <v>1</v>
      </c>
      <c r="Q865">
        <v>12</v>
      </c>
      <c r="S865" s="23" t="s">
        <v>2347</v>
      </c>
      <c r="T865" t="str">
        <f t="shared" si="121"/>
        <v>25</v>
      </c>
      <c r="V865" t="str">
        <f>+VLOOKUP(B865,MARCO!E:E,1,FALSE)</f>
        <v>Azul</v>
      </c>
      <c r="W865" t="s">
        <v>134</v>
      </c>
      <c r="X865" t="s">
        <v>134</v>
      </c>
      <c r="Y865" t="str">
        <f t="shared" si="122"/>
        <v>R 25 - D 7 - 451 - 3663</v>
      </c>
      <c r="Z865" t="s">
        <v>20</v>
      </c>
      <c r="AA865" t="s">
        <v>2349</v>
      </c>
      <c r="AB865" t="s">
        <v>21</v>
      </c>
      <c r="AD865" t="str">
        <f t="shared" si="123"/>
        <v>Centro De Jubilados Lourdes</v>
      </c>
      <c r="AE865" t="s">
        <v>22</v>
      </c>
      <c r="AF865" t="s">
        <v>23</v>
      </c>
      <c r="AG865" t="s">
        <v>26</v>
      </c>
      <c r="AH865" t="s">
        <v>2348</v>
      </c>
      <c r="AI865" s="13">
        <f t="shared" si="124"/>
        <v>12</v>
      </c>
      <c r="AJ865" s="13">
        <f t="shared" si="125"/>
        <v>1</v>
      </c>
      <c r="AK865" s="21">
        <v>1</v>
      </c>
      <c r="AM865" t="s">
        <v>2154</v>
      </c>
      <c r="AN865" t="str">
        <f t="shared" si="119"/>
        <v>R15172425</v>
      </c>
      <c r="AO865" s="20" t="str">
        <f t="shared" si="120"/>
        <v>FINES_R15172425</v>
      </c>
      <c r="AP865" s="25">
        <f t="shared" si="126"/>
        <v>0.43735247850418091</v>
      </c>
      <c r="AQ865" s="24" t="str">
        <f>+IFERROR(VLOOKUP(Y865,#REF!,2,FALSE),"-")</f>
        <v>-</v>
      </c>
      <c r="AR865" s="13" t="s">
        <v>2394</v>
      </c>
      <c r="AS865" t="s">
        <v>2398</v>
      </c>
      <c r="AT865" t="str">
        <f t="shared" si="127"/>
        <v>Jujuy - 44 - Azul</v>
      </c>
    </row>
    <row r="866" spans="1:46" ht="15.75" thickBot="1" x14ac:dyDescent="0.3">
      <c r="A866" s="47">
        <v>25</v>
      </c>
      <c r="B866" s="47" t="s">
        <v>300</v>
      </c>
      <c r="C866" s="47" t="s">
        <v>2378</v>
      </c>
      <c r="D866" s="47" t="s">
        <v>308</v>
      </c>
      <c r="E866" s="47" t="s">
        <v>271</v>
      </c>
      <c r="F866" s="47" t="s">
        <v>6427</v>
      </c>
      <c r="G866" s="47" t="s">
        <v>2338</v>
      </c>
      <c r="H866" s="47" t="s">
        <v>6428</v>
      </c>
      <c r="I866" s="47" t="s">
        <v>2414</v>
      </c>
      <c r="J866" s="47"/>
      <c r="K866" s="47" t="s">
        <v>13777</v>
      </c>
      <c r="L866" s="47">
        <v>0.37518265843391418</v>
      </c>
      <c r="M866" s="47">
        <v>-37.316336998398</v>
      </c>
      <c r="N866" s="47">
        <v>-59.991737678642998</v>
      </c>
      <c r="O866" s="47" t="s">
        <v>15980</v>
      </c>
      <c r="P866" s="47">
        <v>1</v>
      </c>
      <c r="Q866">
        <v>20</v>
      </c>
      <c r="S866" s="23" t="s">
        <v>2347</v>
      </c>
      <c r="T866" t="str">
        <f t="shared" si="121"/>
        <v>25</v>
      </c>
      <c r="V866" t="str">
        <f>+VLOOKUP(B866,MARCO!E:E,1,FALSE)</f>
        <v>Azul</v>
      </c>
      <c r="W866" t="s">
        <v>134</v>
      </c>
      <c r="X866" t="s">
        <v>134</v>
      </c>
      <c r="Y866" t="str">
        <f t="shared" si="122"/>
        <v>R 25 - D 7 - 451 - 3162</v>
      </c>
      <c r="Z866" t="s">
        <v>20</v>
      </c>
      <c r="AA866" t="s">
        <v>2349</v>
      </c>
      <c r="AB866" t="s">
        <v>21</v>
      </c>
      <c r="AD866" t="str">
        <f t="shared" si="123"/>
        <v>Escuela Secundaria N°3</v>
      </c>
      <c r="AE866" t="s">
        <v>22</v>
      </c>
      <c r="AF866" t="s">
        <v>23</v>
      </c>
      <c r="AG866" t="s">
        <v>26</v>
      </c>
      <c r="AH866" t="s">
        <v>2348</v>
      </c>
      <c r="AI866" s="13">
        <f t="shared" si="124"/>
        <v>20</v>
      </c>
      <c r="AJ866" s="13">
        <f t="shared" si="125"/>
        <v>1</v>
      </c>
      <c r="AK866" s="21">
        <v>1</v>
      </c>
      <c r="AM866" t="s">
        <v>2154</v>
      </c>
      <c r="AN866" t="str">
        <f t="shared" si="119"/>
        <v>R15172425</v>
      </c>
      <c r="AO866" s="20" t="str">
        <f t="shared" si="120"/>
        <v>FINES_R15172425</v>
      </c>
      <c r="AP866" s="25">
        <f t="shared" si="126"/>
        <v>0.37518265843391418</v>
      </c>
      <c r="AQ866" s="24" t="str">
        <f>+IFERROR(VLOOKUP(Y866,#REF!,2,FALSE),"-")</f>
        <v>-</v>
      </c>
      <c r="AR866" s="13" t="s">
        <v>2394</v>
      </c>
      <c r="AS866" t="s">
        <v>2398</v>
      </c>
      <c r="AT866" t="str">
        <f t="shared" si="127"/>
        <v>Cortazar - 1020 e/ San Martin y Belgrano - Chillar, Azul</v>
      </c>
    </row>
    <row r="867" spans="1:46" ht="15.75" thickBot="1" x14ac:dyDescent="0.3">
      <c r="A867" s="47">
        <v>25</v>
      </c>
      <c r="B867" s="47" t="s">
        <v>300</v>
      </c>
      <c r="C867" s="47" t="s">
        <v>2378</v>
      </c>
      <c r="D867" s="47" t="s">
        <v>308</v>
      </c>
      <c r="E867" s="47" t="s">
        <v>271</v>
      </c>
      <c r="F867" s="47" t="s">
        <v>6430</v>
      </c>
      <c r="G867" s="47" t="s">
        <v>2337</v>
      </c>
      <c r="H867" s="47" t="s">
        <v>6431</v>
      </c>
      <c r="I867" s="47" t="s">
        <v>2414</v>
      </c>
      <c r="J867" s="47"/>
      <c r="K867" s="47" t="s">
        <v>13778</v>
      </c>
      <c r="L867" s="47">
        <v>0.34001731872558588</v>
      </c>
      <c r="M867" s="47">
        <v>-36.767275190697298</v>
      </c>
      <c r="N867" s="47">
        <v>-59.868580468213899</v>
      </c>
      <c r="O867" s="47" t="s">
        <v>15981</v>
      </c>
      <c r="P867" s="47">
        <v>1</v>
      </c>
      <c r="Q867">
        <v>12</v>
      </c>
      <c r="S867" s="23" t="s">
        <v>2347</v>
      </c>
      <c r="T867" t="str">
        <f t="shared" si="121"/>
        <v>25</v>
      </c>
      <c r="V867" t="str">
        <f>+VLOOKUP(B867,MARCO!E:E,1,FALSE)</f>
        <v>Azul</v>
      </c>
      <c r="W867" t="s">
        <v>134</v>
      </c>
      <c r="X867" t="s">
        <v>134</v>
      </c>
      <c r="Y867" t="str">
        <f t="shared" si="122"/>
        <v>R 25 - D 7 - 451 - 2863</v>
      </c>
      <c r="Z867" t="s">
        <v>20</v>
      </c>
      <c r="AA867" t="s">
        <v>2349</v>
      </c>
      <c r="AB867" t="s">
        <v>21</v>
      </c>
      <c r="AD867" t="str">
        <f t="shared" si="123"/>
        <v>Escuela Primaria N°62</v>
      </c>
      <c r="AE867" t="s">
        <v>22</v>
      </c>
      <c r="AF867" t="s">
        <v>23</v>
      </c>
      <c r="AG867" t="s">
        <v>26</v>
      </c>
      <c r="AH867" t="s">
        <v>2348</v>
      </c>
      <c r="AI867" s="13">
        <f t="shared" si="124"/>
        <v>12</v>
      </c>
      <c r="AJ867" s="13">
        <f t="shared" si="125"/>
        <v>1</v>
      </c>
      <c r="AK867" s="21">
        <v>1</v>
      </c>
      <c r="AM867" t="s">
        <v>2154</v>
      </c>
      <c r="AN867" t="str">
        <f t="shared" si="119"/>
        <v>R15172425</v>
      </c>
      <c r="AO867" s="20" t="str">
        <f t="shared" si="120"/>
        <v>FINES_R15172425</v>
      </c>
      <c r="AP867" s="25">
        <f t="shared" si="126"/>
        <v>0.34001731872558588</v>
      </c>
      <c r="AQ867" s="24" t="str">
        <f>+IFERROR(VLOOKUP(Y867,#REF!,2,FALSE),"-")</f>
        <v>-</v>
      </c>
      <c r="AR867" s="13" t="s">
        <v>2394</v>
      </c>
      <c r="AS867" t="s">
        <v>2397</v>
      </c>
      <c r="AT867" t="str">
        <f t="shared" si="127"/>
        <v>Argentina - 224 - Azul</v>
      </c>
    </row>
    <row r="868" spans="1:46" ht="15.75" thickBot="1" x14ac:dyDescent="0.3">
      <c r="A868" s="47">
        <v>25</v>
      </c>
      <c r="B868" s="47" t="s">
        <v>300</v>
      </c>
      <c r="C868" s="47" t="s">
        <v>2378</v>
      </c>
      <c r="D868" s="47" t="s">
        <v>308</v>
      </c>
      <c r="E868" s="47" t="s">
        <v>271</v>
      </c>
      <c r="F868" s="47" t="s">
        <v>6433</v>
      </c>
      <c r="G868" s="47" t="s">
        <v>5526</v>
      </c>
      <c r="H868" s="47" t="s">
        <v>6434</v>
      </c>
      <c r="I868" s="47" t="s">
        <v>2414</v>
      </c>
      <c r="J868" s="47"/>
      <c r="K868" s="47" t="s">
        <v>13779</v>
      </c>
      <c r="L868" s="47">
        <v>0.21801963448524481</v>
      </c>
      <c r="M868" s="47">
        <v>-36.7850976</v>
      </c>
      <c r="N868" s="47">
        <v>-59.856101500000001</v>
      </c>
      <c r="O868" s="47" t="s">
        <v>15982</v>
      </c>
      <c r="P868" s="47">
        <v>1</v>
      </c>
      <c r="Q868">
        <v>19</v>
      </c>
      <c r="S868" s="23" t="s">
        <v>2347</v>
      </c>
      <c r="T868" t="str">
        <f t="shared" si="121"/>
        <v>25</v>
      </c>
      <c r="V868" t="str">
        <f>+VLOOKUP(B868,MARCO!E:E,1,FALSE)</f>
        <v>Azul</v>
      </c>
      <c r="W868" t="s">
        <v>134</v>
      </c>
      <c r="X868" t="s">
        <v>134</v>
      </c>
      <c r="Y868" t="str">
        <f t="shared" si="122"/>
        <v>R 25 - D 7 - 451 - 2865</v>
      </c>
      <c r="Z868" t="s">
        <v>20</v>
      </c>
      <c r="AA868" t="s">
        <v>2349</v>
      </c>
      <c r="AB868" t="s">
        <v>21</v>
      </c>
      <c r="AD868" t="str">
        <f t="shared" si="123"/>
        <v>Ate</v>
      </c>
      <c r="AE868" t="s">
        <v>22</v>
      </c>
      <c r="AF868" t="s">
        <v>23</v>
      </c>
      <c r="AG868" t="s">
        <v>26</v>
      </c>
      <c r="AH868" t="s">
        <v>2348</v>
      </c>
      <c r="AI868" s="13">
        <f t="shared" si="124"/>
        <v>19</v>
      </c>
      <c r="AJ868" s="13">
        <f t="shared" si="125"/>
        <v>1</v>
      </c>
      <c r="AK868" s="21">
        <v>1</v>
      </c>
      <c r="AM868" t="s">
        <v>2154</v>
      </c>
      <c r="AN868" t="str">
        <f t="shared" si="119"/>
        <v>R15172425</v>
      </c>
      <c r="AO868" s="20" t="str">
        <f t="shared" si="120"/>
        <v>FINES_R15172425</v>
      </c>
      <c r="AP868" s="25">
        <f t="shared" si="126"/>
        <v>0.21801963448524481</v>
      </c>
      <c r="AQ868" s="24" t="str">
        <f>+IFERROR(VLOOKUP(Y868,#REF!,2,FALSE),"-")</f>
        <v>-</v>
      </c>
      <c r="AR868" s="13" t="s">
        <v>2394</v>
      </c>
      <c r="AS868" t="s">
        <v>2398</v>
      </c>
      <c r="AT868" t="str">
        <f t="shared" si="127"/>
        <v>Bolivar - 952 - Azul</v>
      </c>
    </row>
    <row r="869" spans="1:46" ht="15.75" thickBot="1" x14ac:dyDescent="0.3">
      <c r="A869" s="47">
        <v>25</v>
      </c>
      <c r="B869" s="47" t="s">
        <v>300</v>
      </c>
      <c r="C869" s="47" t="s">
        <v>2378</v>
      </c>
      <c r="D869" s="47" t="s">
        <v>308</v>
      </c>
      <c r="E869" s="47" t="s">
        <v>271</v>
      </c>
      <c r="F869" s="47" t="s">
        <v>6436</v>
      </c>
      <c r="G869" s="47" t="s">
        <v>6437</v>
      </c>
      <c r="H869" s="47" t="s">
        <v>6438</v>
      </c>
      <c r="I869" s="47" t="s">
        <v>2414</v>
      </c>
      <c r="J869" s="47"/>
      <c r="K869" s="47" t="s">
        <v>13780</v>
      </c>
      <c r="L869" s="47">
        <v>0.28739306330680853</v>
      </c>
      <c r="M869" s="47">
        <v>-37.309779919363002</v>
      </c>
      <c r="N869" s="47">
        <v>-59.983680909492001</v>
      </c>
      <c r="O869" s="47" t="s">
        <v>15983</v>
      </c>
      <c r="P869" s="47">
        <v>1</v>
      </c>
      <c r="Q869">
        <v>24</v>
      </c>
      <c r="S869" s="23" t="s">
        <v>2347</v>
      </c>
      <c r="T869" t="str">
        <f t="shared" si="121"/>
        <v>25</v>
      </c>
      <c r="V869" t="str">
        <f>+VLOOKUP(B869,MARCO!E:E,1,FALSE)</f>
        <v>Azul</v>
      </c>
      <c r="W869" t="s">
        <v>134</v>
      </c>
      <c r="X869" t="s">
        <v>134</v>
      </c>
      <c r="Y869" t="str">
        <f t="shared" si="122"/>
        <v>R 25 - D 7 - 451 - 2856</v>
      </c>
      <c r="Z869" t="s">
        <v>20</v>
      </c>
      <c r="AA869" t="s">
        <v>2349</v>
      </c>
      <c r="AB869" t="s">
        <v>21</v>
      </c>
      <c r="AD869" t="str">
        <f t="shared" si="123"/>
        <v>Sumac</v>
      </c>
      <c r="AE869" t="s">
        <v>22</v>
      </c>
      <c r="AF869" t="s">
        <v>23</v>
      </c>
      <c r="AG869" t="s">
        <v>26</v>
      </c>
      <c r="AH869" t="s">
        <v>2348</v>
      </c>
      <c r="AI869" s="13">
        <f t="shared" si="124"/>
        <v>24</v>
      </c>
      <c r="AJ869" s="13">
        <f t="shared" si="125"/>
        <v>1</v>
      </c>
      <c r="AK869" s="21">
        <v>1</v>
      </c>
      <c r="AM869" t="s">
        <v>2154</v>
      </c>
      <c r="AN869" t="str">
        <f t="shared" si="119"/>
        <v>R15172425</v>
      </c>
      <c r="AO869" s="20" t="str">
        <f t="shared" si="120"/>
        <v>FINES_R15172425</v>
      </c>
      <c r="AP869" s="25">
        <f t="shared" si="126"/>
        <v>0.28739306330680853</v>
      </c>
      <c r="AQ869" s="24" t="str">
        <f>+IFERROR(VLOOKUP(Y869,#REF!,2,FALSE),"-")</f>
        <v>-</v>
      </c>
      <c r="AR869" s="13" t="s">
        <v>2394</v>
      </c>
      <c r="AS869" t="s">
        <v>2397</v>
      </c>
      <c r="AT869" t="str">
        <f t="shared" si="127"/>
        <v>Calle 25 De Mayo - y San Martín - Azul</v>
      </c>
    </row>
    <row r="870" spans="1:46" ht="15.75" thickBot="1" x14ac:dyDescent="0.3">
      <c r="A870" s="47">
        <v>25</v>
      </c>
      <c r="B870" s="47" t="s">
        <v>300</v>
      </c>
      <c r="C870" s="47" t="s">
        <v>2378</v>
      </c>
      <c r="D870" s="47" t="s">
        <v>308</v>
      </c>
      <c r="E870" s="47" t="s">
        <v>271</v>
      </c>
      <c r="F870" s="47" t="s">
        <v>6443</v>
      </c>
      <c r="G870" s="47" t="s">
        <v>6444</v>
      </c>
      <c r="H870" s="47" t="s">
        <v>6445</v>
      </c>
      <c r="I870" s="47" t="s">
        <v>2475</v>
      </c>
      <c r="J870" s="47" t="s">
        <v>6447</v>
      </c>
      <c r="K870" s="47" t="s">
        <v>13781</v>
      </c>
      <c r="L870" s="47">
        <v>0.42228454351425171</v>
      </c>
      <c r="M870" s="47">
        <v>-36.790116863228</v>
      </c>
      <c r="N870" s="47">
        <v>-59.861994241300003</v>
      </c>
      <c r="O870" s="47" t="s">
        <v>15984</v>
      </c>
      <c r="P870" s="47">
        <v>1</v>
      </c>
      <c r="Q870">
        <v>22</v>
      </c>
      <c r="S870" s="23" t="s">
        <v>2347</v>
      </c>
      <c r="T870" t="str">
        <f t="shared" si="121"/>
        <v>25</v>
      </c>
      <c r="V870" t="str">
        <f>+VLOOKUP(B870,MARCO!E:E,1,FALSE)</f>
        <v>Azul</v>
      </c>
      <c r="W870" t="s">
        <v>134</v>
      </c>
      <c r="X870" t="s">
        <v>134</v>
      </c>
      <c r="Y870" t="str">
        <f t="shared" si="122"/>
        <v>R 25 - D 7 - 451 - 4403</v>
      </c>
      <c r="Z870" t="s">
        <v>20</v>
      </c>
      <c r="AA870" t="s">
        <v>2349</v>
      </c>
      <c r="AB870" t="s">
        <v>21</v>
      </c>
      <c r="AD870" t="str">
        <f t="shared" si="123"/>
        <v>Bachillerato Popular Norita CortiÑas</v>
      </c>
      <c r="AE870" t="s">
        <v>22</v>
      </c>
      <c r="AF870" t="s">
        <v>23</v>
      </c>
      <c r="AG870" t="s">
        <v>26</v>
      </c>
      <c r="AH870" t="s">
        <v>2348</v>
      </c>
      <c r="AI870" s="13">
        <f t="shared" si="124"/>
        <v>22</v>
      </c>
      <c r="AJ870" s="13">
        <f t="shared" si="125"/>
        <v>1</v>
      </c>
      <c r="AK870" s="21">
        <v>1</v>
      </c>
      <c r="AM870" t="s">
        <v>2154</v>
      </c>
      <c r="AN870" t="str">
        <f t="shared" si="119"/>
        <v>R15172425</v>
      </c>
      <c r="AO870" s="20" t="str">
        <f t="shared" si="120"/>
        <v>FINES_R15172425</v>
      </c>
      <c r="AP870" s="25">
        <f t="shared" si="126"/>
        <v>0.42228454351425171</v>
      </c>
      <c r="AQ870" s="24" t="str">
        <f>+IFERROR(VLOOKUP(Y870,#REF!,2,FALSE),"-")</f>
        <v>-</v>
      </c>
      <c r="AR870" s="13" t="s">
        <v>2394</v>
      </c>
      <c r="AS870" t="s">
        <v>2397</v>
      </c>
      <c r="AT870" t="str">
        <f t="shared" si="127"/>
        <v>Libertad - 1076 e/ Guamini y General Rivas - Azul</v>
      </c>
    </row>
    <row r="871" spans="1:46" ht="15.75" thickBot="1" x14ac:dyDescent="0.3">
      <c r="A871" s="47">
        <v>25</v>
      </c>
      <c r="B871" s="47" t="s">
        <v>1380</v>
      </c>
      <c r="C871" s="47" t="s">
        <v>2378</v>
      </c>
      <c r="D871" s="47" t="s">
        <v>1391</v>
      </c>
      <c r="E871" s="47" t="s">
        <v>1392</v>
      </c>
      <c r="F871" s="47" t="s">
        <v>6448</v>
      </c>
      <c r="G871" s="47" t="s">
        <v>2343</v>
      </c>
      <c r="H871" s="47" t="s">
        <v>6449</v>
      </c>
      <c r="I871" s="47" t="s">
        <v>2414</v>
      </c>
      <c r="J871" s="47"/>
      <c r="K871" s="47" t="s">
        <v>13782</v>
      </c>
      <c r="L871" s="47">
        <v>5.803949385881424E-2</v>
      </c>
      <c r="M871" s="47">
        <v>-36.892988299999999</v>
      </c>
      <c r="N871" s="47">
        <v>-60.320344499999997</v>
      </c>
      <c r="O871" s="47" t="s">
        <v>15985</v>
      </c>
      <c r="P871" s="47">
        <v>1</v>
      </c>
      <c r="Q871">
        <v>31</v>
      </c>
      <c r="S871" s="23" t="s">
        <v>2347</v>
      </c>
      <c r="T871" t="str">
        <f t="shared" si="121"/>
        <v>25</v>
      </c>
      <c r="V871" t="str">
        <f>+VLOOKUP(B871,MARCO!E:E,1,FALSE)</f>
        <v>Olavarría</v>
      </c>
      <c r="W871" t="s">
        <v>134</v>
      </c>
      <c r="X871" t="s">
        <v>134</v>
      </c>
      <c r="Y871" t="str">
        <f t="shared" si="122"/>
        <v>R 25 - D 77 - 451 - 2730</v>
      </c>
      <c r="Z871" t="s">
        <v>20</v>
      </c>
      <c r="AA871" t="s">
        <v>2349</v>
      </c>
      <c r="AB871" t="s">
        <v>21</v>
      </c>
      <c r="AD871" t="str">
        <f t="shared" si="123"/>
        <v>La Trinidad</v>
      </c>
      <c r="AE871" t="s">
        <v>22</v>
      </c>
      <c r="AF871" t="s">
        <v>23</v>
      </c>
      <c r="AG871" t="s">
        <v>26</v>
      </c>
      <c r="AH871" t="s">
        <v>2348</v>
      </c>
      <c r="AI871" s="13">
        <f t="shared" si="124"/>
        <v>31</v>
      </c>
      <c r="AJ871" s="13">
        <f t="shared" si="125"/>
        <v>1</v>
      </c>
      <c r="AK871" s="21">
        <v>1</v>
      </c>
      <c r="AM871" t="s">
        <v>2154</v>
      </c>
      <c r="AN871" t="str">
        <f t="shared" si="119"/>
        <v>R15172425</v>
      </c>
      <c r="AO871" s="20" t="str">
        <f t="shared" si="120"/>
        <v>FINES_R15172425</v>
      </c>
      <c r="AP871" s="25">
        <f t="shared" si="126"/>
        <v>5.803949385881424E-2</v>
      </c>
      <c r="AQ871" s="24" t="str">
        <f>+IFERROR(VLOOKUP(Y871,#REF!,2,FALSE),"-")</f>
        <v>-</v>
      </c>
      <c r="AR871" s="13" t="s">
        <v>2394</v>
      </c>
      <c r="AS871" t="s">
        <v>2397</v>
      </c>
      <c r="AT871" t="str">
        <f t="shared" si="127"/>
        <v>Dorrego - 2870 e/ Moreno y Rivadavia - Olavarría</v>
      </c>
    </row>
    <row r="872" spans="1:46" ht="15.75" thickBot="1" x14ac:dyDescent="0.3">
      <c r="A872" s="47">
        <v>25</v>
      </c>
      <c r="B872" s="47" t="s">
        <v>1380</v>
      </c>
      <c r="C872" s="47" t="s">
        <v>2378</v>
      </c>
      <c r="D872" s="47" t="s">
        <v>1391</v>
      </c>
      <c r="E872" s="47" t="s">
        <v>1392</v>
      </c>
      <c r="F872" s="47" t="s">
        <v>6451</v>
      </c>
      <c r="G872" s="47" t="s">
        <v>6452</v>
      </c>
      <c r="H872" s="47" t="s">
        <v>6453</v>
      </c>
      <c r="I872" s="47" t="s">
        <v>2414</v>
      </c>
      <c r="J872" s="47"/>
      <c r="K872" s="47" t="s">
        <v>13783</v>
      </c>
      <c r="L872" s="47">
        <v>0.44020980596542358</v>
      </c>
      <c r="M872" s="47">
        <v>-36.910288659593803</v>
      </c>
      <c r="N872" s="47">
        <v>-60.322498492411299</v>
      </c>
      <c r="O872" s="47" t="s">
        <v>15986</v>
      </c>
      <c r="P872" s="47">
        <v>1</v>
      </c>
      <c r="Q872">
        <v>41</v>
      </c>
      <c r="S872" s="23" t="s">
        <v>2347</v>
      </c>
      <c r="T872" t="str">
        <f t="shared" si="121"/>
        <v>25</v>
      </c>
      <c r="V872" t="str">
        <f>+VLOOKUP(B872,MARCO!E:E,1,FALSE)</f>
        <v>Olavarría</v>
      </c>
      <c r="W872" t="s">
        <v>134</v>
      </c>
      <c r="X872" t="s">
        <v>134</v>
      </c>
      <c r="Y872" t="str">
        <f t="shared" si="122"/>
        <v>R 25 - D 77 - 451 - 3610</v>
      </c>
      <c r="Z872" t="s">
        <v>20</v>
      </c>
      <c r="AA872" t="s">
        <v>2349</v>
      </c>
      <c r="AB872" t="s">
        <v>21</v>
      </c>
      <c r="AD872" t="str">
        <f t="shared" si="123"/>
        <v>Ep N°56</v>
      </c>
      <c r="AE872" t="s">
        <v>22</v>
      </c>
      <c r="AF872" t="s">
        <v>23</v>
      </c>
      <c r="AG872" t="s">
        <v>26</v>
      </c>
      <c r="AH872" t="s">
        <v>2348</v>
      </c>
      <c r="AI872" s="13">
        <f t="shared" si="124"/>
        <v>41</v>
      </c>
      <c r="AJ872" s="13">
        <f t="shared" si="125"/>
        <v>1</v>
      </c>
      <c r="AK872" s="21">
        <v>1</v>
      </c>
      <c r="AM872" t="s">
        <v>2154</v>
      </c>
      <c r="AN872" t="str">
        <f t="shared" si="119"/>
        <v>R15172425</v>
      </c>
      <c r="AO872" s="20" t="str">
        <f t="shared" si="120"/>
        <v>FINES_R15172425</v>
      </c>
      <c r="AP872" s="25">
        <f t="shared" si="126"/>
        <v>0.44020980596542358</v>
      </c>
      <c r="AQ872" s="24" t="str">
        <f>+IFERROR(VLOOKUP(Y872,#REF!,2,FALSE),"-")</f>
        <v>-</v>
      </c>
      <c r="AR872" s="13" t="s">
        <v>2394</v>
      </c>
      <c r="AS872" t="s">
        <v>2398</v>
      </c>
      <c r="AT872" t="str">
        <f t="shared" si="127"/>
        <v>Av Pueyrredón - 1590 - Olavarría</v>
      </c>
    </row>
    <row r="873" spans="1:46" ht="15.75" thickBot="1" x14ac:dyDescent="0.3">
      <c r="A873" s="47">
        <v>25</v>
      </c>
      <c r="B873" s="47" t="s">
        <v>1380</v>
      </c>
      <c r="C873" s="47" t="s">
        <v>2378</v>
      </c>
      <c r="D873" s="47" t="s">
        <v>1391</v>
      </c>
      <c r="E873" s="47" t="s">
        <v>1392</v>
      </c>
      <c r="F873" s="47" t="s">
        <v>6455</v>
      </c>
      <c r="G873" s="47" t="s">
        <v>6456</v>
      </c>
      <c r="H873" s="47" t="s">
        <v>6457</v>
      </c>
      <c r="I873" s="47" t="s">
        <v>2414</v>
      </c>
      <c r="J873" s="47"/>
      <c r="K873" s="47" t="s">
        <v>13784</v>
      </c>
      <c r="L873" s="47">
        <v>0.24091701209545141</v>
      </c>
      <c r="M873" s="47">
        <v>-36.888917800000002</v>
      </c>
      <c r="N873" s="47">
        <v>-60.325324999999999</v>
      </c>
      <c r="O873" s="47" t="s">
        <v>15987</v>
      </c>
      <c r="P873" s="47">
        <v>1</v>
      </c>
      <c r="Q873">
        <v>31</v>
      </c>
      <c r="S873" s="23" t="s">
        <v>2347</v>
      </c>
      <c r="T873" t="str">
        <f t="shared" si="121"/>
        <v>25</v>
      </c>
      <c r="V873" t="str">
        <f>+VLOOKUP(B873,MARCO!E:E,1,FALSE)</f>
        <v>Olavarría</v>
      </c>
      <c r="W873" t="s">
        <v>134</v>
      </c>
      <c r="X873" t="s">
        <v>134</v>
      </c>
      <c r="Y873" t="str">
        <f t="shared" si="122"/>
        <v>R 25 - D 77 - 451 - 3125</v>
      </c>
      <c r="Z873" t="s">
        <v>20</v>
      </c>
      <c r="AA873" t="s">
        <v>2349</v>
      </c>
      <c r="AB873" t="s">
        <v>21</v>
      </c>
      <c r="AD873" t="str">
        <f t="shared" si="123"/>
        <v>Centro Cultural San Jose</v>
      </c>
      <c r="AE873" t="s">
        <v>22</v>
      </c>
      <c r="AF873" t="s">
        <v>23</v>
      </c>
      <c r="AG873" t="s">
        <v>26</v>
      </c>
      <c r="AH873" t="s">
        <v>2348</v>
      </c>
      <c r="AI873" s="13">
        <f t="shared" si="124"/>
        <v>31</v>
      </c>
      <c r="AJ873" s="13">
        <f t="shared" si="125"/>
        <v>1</v>
      </c>
      <c r="AK873" s="21">
        <v>1</v>
      </c>
      <c r="AM873" t="s">
        <v>2154</v>
      </c>
      <c r="AN873" t="str">
        <f t="shared" si="119"/>
        <v>R15172425</v>
      </c>
      <c r="AO873" s="20" t="str">
        <f t="shared" si="120"/>
        <v>FINES_R15172425</v>
      </c>
      <c r="AP873" s="25">
        <f t="shared" si="126"/>
        <v>0.24091701209545141</v>
      </c>
      <c r="AQ873" s="24" t="str">
        <f>+IFERROR(VLOOKUP(Y873,#REF!,2,FALSE),"-")</f>
        <v>-</v>
      </c>
      <c r="AR873" s="13" t="s">
        <v>2394</v>
      </c>
      <c r="AS873" t="s">
        <v>2397</v>
      </c>
      <c r="AT873" t="str">
        <f t="shared" si="127"/>
        <v>Rio Bamba - 2949 - Olavarría</v>
      </c>
    </row>
    <row r="874" spans="1:46" ht="15.75" thickBot="1" x14ac:dyDescent="0.3">
      <c r="A874" s="47">
        <v>25</v>
      </c>
      <c r="B874" s="47" t="s">
        <v>1380</v>
      </c>
      <c r="C874" s="47" t="s">
        <v>2378</v>
      </c>
      <c r="D874" s="47" t="s">
        <v>1391</v>
      </c>
      <c r="E874" s="47" t="s">
        <v>1392</v>
      </c>
      <c r="F874" s="47" t="s">
        <v>6459</v>
      </c>
      <c r="G874" s="47" t="s">
        <v>5030</v>
      </c>
      <c r="H874" s="47" t="s">
        <v>6460</v>
      </c>
      <c r="I874" s="47" t="s">
        <v>2414</v>
      </c>
      <c r="J874" s="47"/>
      <c r="K874" s="47" t="s">
        <v>13785</v>
      </c>
      <c r="L874" s="47">
        <v>7.9234391450881958E-2</v>
      </c>
      <c r="M874" s="47">
        <v>-36.897337999999998</v>
      </c>
      <c r="N874" s="47">
        <v>-60.326968999999998</v>
      </c>
      <c r="O874" s="47" t="s">
        <v>15988</v>
      </c>
      <c r="P874" s="47">
        <v>1</v>
      </c>
      <c r="Q874">
        <v>23</v>
      </c>
      <c r="S874" s="23" t="s">
        <v>2347</v>
      </c>
      <c r="T874" t="str">
        <f t="shared" si="121"/>
        <v>25</v>
      </c>
      <c r="V874" t="str">
        <f>+VLOOKUP(B874,MARCO!E:E,1,FALSE)</f>
        <v>Olavarría</v>
      </c>
      <c r="W874" t="s">
        <v>134</v>
      </c>
      <c r="X874" t="s">
        <v>134</v>
      </c>
      <c r="Y874" t="str">
        <f t="shared" si="122"/>
        <v>R 25 - D 77 - 451 - 2716</v>
      </c>
      <c r="Z874" t="s">
        <v>20</v>
      </c>
      <c r="AA874" t="s">
        <v>2349</v>
      </c>
      <c r="AB874" t="s">
        <v>21</v>
      </c>
      <c r="AD874" t="str">
        <f t="shared" si="123"/>
        <v>Red Puentes</v>
      </c>
      <c r="AE874" t="s">
        <v>22</v>
      </c>
      <c r="AF874" t="s">
        <v>23</v>
      </c>
      <c r="AG874" t="s">
        <v>26</v>
      </c>
      <c r="AH874" t="s">
        <v>2348</v>
      </c>
      <c r="AI874" s="13">
        <f t="shared" si="124"/>
        <v>23</v>
      </c>
      <c r="AJ874" s="13">
        <f t="shared" si="125"/>
        <v>1</v>
      </c>
      <c r="AK874" s="21">
        <v>1</v>
      </c>
      <c r="AM874" t="s">
        <v>2154</v>
      </c>
      <c r="AN874" t="str">
        <f t="shared" si="119"/>
        <v>R15172425</v>
      </c>
      <c r="AO874" s="20" t="str">
        <f t="shared" si="120"/>
        <v>FINES_R15172425</v>
      </c>
      <c r="AP874" s="25">
        <f t="shared" si="126"/>
        <v>7.9234391450881958E-2</v>
      </c>
      <c r="AQ874" s="24" t="str">
        <f>+IFERROR(VLOOKUP(Y874,#REF!,2,FALSE),"-")</f>
        <v>-</v>
      </c>
      <c r="AR874" s="13" t="s">
        <v>2394</v>
      </c>
      <c r="AS874" t="s">
        <v>2398</v>
      </c>
      <c r="AT874" t="str">
        <f t="shared" si="127"/>
        <v>Rivadavia - 2257 e/ Avenida Del Valle y Velez Sarfield - Olavarría</v>
      </c>
    </row>
    <row r="875" spans="1:46" ht="15.75" thickBot="1" x14ac:dyDescent="0.3">
      <c r="A875" s="47">
        <v>25</v>
      </c>
      <c r="B875" s="47" t="s">
        <v>1380</v>
      </c>
      <c r="C875" s="47" t="s">
        <v>2378</v>
      </c>
      <c r="D875" s="47" t="s">
        <v>1391</v>
      </c>
      <c r="E875" s="47" t="s">
        <v>1392</v>
      </c>
      <c r="F875" s="47" t="s">
        <v>6462</v>
      </c>
      <c r="G875" s="47" t="s">
        <v>2342</v>
      </c>
      <c r="H875" s="47" t="s">
        <v>6463</v>
      </c>
      <c r="I875" s="47" t="s">
        <v>2414</v>
      </c>
      <c r="J875" s="47"/>
      <c r="K875" s="47" t="s">
        <v>13786</v>
      </c>
      <c r="L875" s="47">
        <v>0.23133690655231481</v>
      </c>
      <c r="M875" s="47">
        <v>-36.888415564626399</v>
      </c>
      <c r="N875" s="47">
        <v>-60.328523325091197</v>
      </c>
      <c r="O875" s="47" t="s">
        <v>15989</v>
      </c>
      <c r="P875" s="47">
        <v>1</v>
      </c>
      <c r="Q875">
        <v>31</v>
      </c>
      <c r="S875" s="23" t="s">
        <v>2347</v>
      </c>
      <c r="T875" t="str">
        <f t="shared" si="121"/>
        <v>25</v>
      </c>
      <c r="V875" t="str">
        <f>+VLOOKUP(B875,MARCO!E:E,1,FALSE)</f>
        <v>Olavarría</v>
      </c>
      <c r="W875" t="s">
        <v>134</v>
      </c>
      <c r="X875" t="s">
        <v>134</v>
      </c>
      <c r="Y875" t="str">
        <f t="shared" si="122"/>
        <v>R 25 - D 77 - 451 - 2714</v>
      </c>
      <c r="Z875" t="s">
        <v>20</v>
      </c>
      <c r="AA875" t="s">
        <v>2349</v>
      </c>
      <c r="AB875" t="s">
        <v>21</v>
      </c>
      <c r="AD875" t="str">
        <f t="shared" si="123"/>
        <v>Escuela Primaria N°4</v>
      </c>
      <c r="AE875" t="s">
        <v>22</v>
      </c>
      <c r="AF875" t="s">
        <v>23</v>
      </c>
      <c r="AG875" t="s">
        <v>26</v>
      </c>
      <c r="AH875" t="s">
        <v>2348</v>
      </c>
      <c r="AI875" s="13">
        <f t="shared" si="124"/>
        <v>31</v>
      </c>
      <c r="AJ875" s="13">
        <f t="shared" si="125"/>
        <v>1</v>
      </c>
      <c r="AK875" s="21">
        <v>1</v>
      </c>
      <c r="AM875" t="s">
        <v>2154</v>
      </c>
      <c r="AN875" t="str">
        <f t="shared" si="119"/>
        <v>R15172425</v>
      </c>
      <c r="AO875" s="20" t="str">
        <f t="shared" si="120"/>
        <v>FINES_R15172425</v>
      </c>
      <c r="AP875" s="25">
        <f t="shared" si="126"/>
        <v>0.23133690655231481</v>
      </c>
      <c r="AQ875" s="24" t="str">
        <f>+IFERROR(VLOOKUP(Y875,#REF!,2,FALSE),"-")</f>
        <v>-</v>
      </c>
      <c r="AR875" s="13" t="s">
        <v>2394</v>
      </c>
      <c r="AS875" t="s">
        <v>2397</v>
      </c>
      <c r="AT875" t="str">
        <f t="shared" si="127"/>
        <v>San Martin - 2009 e/ Chacabuco y Maipu - Olavarría Pueblo Nuevo</v>
      </c>
    </row>
    <row r="876" spans="1:46" ht="15.75" thickBot="1" x14ac:dyDescent="0.3">
      <c r="A876" s="47">
        <v>25</v>
      </c>
      <c r="B876" s="47" t="s">
        <v>1380</v>
      </c>
      <c r="C876" s="47" t="s">
        <v>2378</v>
      </c>
      <c r="D876" s="47" t="s">
        <v>1391</v>
      </c>
      <c r="E876" s="47" t="s">
        <v>1392</v>
      </c>
      <c r="F876" s="47" t="s">
        <v>6465</v>
      </c>
      <c r="G876" s="47" t="s">
        <v>2342</v>
      </c>
      <c r="H876" s="47" t="s">
        <v>6466</v>
      </c>
      <c r="I876" s="47" t="s">
        <v>2414</v>
      </c>
      <c r="J876" s="47"/>
      <c r="K876" s="47" t="s">
        <v>15990</v>
      </c>
      <c r="L876" s="47">
        <v>0.23133690655231481</v>
      </c>
      <c r="M876" s="47">
        <v>-36.888415564626399</v>
      </c>
      <c r="N876" s="47">
        <v>-60.328523325091197</v>
      </c>
      <c r="O876" s="47" t="s">
        <v>15991</v>
      </c>
      <c r="P876" s="47">
        <v>1</v>
      </c>
      <c r="Q876">
        <v>18</v>
      </c>
      <c r="S876" s="23" t="s">
        <v>2347</v>
      </c>
      <c r="T876" t="str">
        <f t="shared" si="121"/>
        <v>25</v>
      </c>
      <c r="V876" t="str">
        <f>+VLOOKUP(B876,MARCO!E:E,1,FALSE)</f>
        <v>Olavarría</v>
      </c>
      <c r="W876" t="s">
        <v>134</v>
      </c>
      <c r="X876" t="s">
        <v>134</v>
      </c>
      <c r="Y876" t="str">
        <f t="shared" si="122"/>
        <v>R 25 - D 77 - 451 - 3124</v>
      </c>
      <c r="Z876" t="s">
        <v>20</v>
      </c>
      <c r="AA876" t="s">
        <v>2349</v>
      </c>
      <c r="AB876" t="s">
        <v>21</v>
      </c>
      <c r="AD876" t="str">
        <f t="shared" si="123"/>
        <v>Escuela Primaria N°4</v>
      </c>
      <c r="AE876" t="s">
        <v>22</v>
      </c>
      <c r="AF876" t="s">
        <v>23</v>
      </c>
      <c r="AG876" t="s">
        <v>26</v>
      </c>
      <c r="AH876" t="s">
        <v>2348</v>
      </c>
      <c r="AI876" s="13">
        <f t="shared" si="124"/>
        <v>18</v>
      </c>
      <c r="AJ876" s="13">
        <f t="shared" si="125"/>
        <v>1</v>
      </c>
      <c r="AK876" s="21">
        <v>1</v>
      </c>
      <c r="AM876" t="s">
        <v>2154</v>
      </c>
      <c r="AN876" t="str">
        <f t="shared" si="119"/>
        <v>R15172425</v>
      </c>
      <c r="AO876" s="20" t="str">
        <f t="shared" si="120"/>
        <v>FINES_R15172425</v>
      </c>
      <c r="AP876" s="25">
        <f t="shared" si="126"/>
        <v>0.23133690655231481</v>
      </c>
      <c r="AQ876" s="24" t="str">
        <f>+IFERROR(VLOOKUP(Y876,#REF!,2,FALSE),"-")</f>
        <v>-</v>
      </c>
      <c r="AR876" s="13" t="s">
        <v>2394</v>
      </c>
      <c r="AS876" t="s">
        <v>2398</v>
      </c>
      <c r="AT876" t="str">
        <f t="shared" si="127"/>
        <v>San Martin - 2009 - Olavarría</v>
      </c>
    </row>
    <row r="877" spans="1:46" ht="15.75" thickBot="1" x14ac:dyDescent="0.3">
      <c r="A877" s="47">
        <v>25</v>
      </c>
      <c r="B877" s="47" t="s">
        <v>1380</v>
      </c>
      <c r="C877" s="47" t="s">
        <v>2378</v>
      </c>
      <c r="D877" s="47" t="s">
        <v>1391</v>
      </c>
      <c r="E877" s="47" t="s">
        <v>1392</v>
      </c>
      <c r="F877" s="47" t="s">
        <v>6468</v>
      </c>
      <c r="G877" s="47" t="s">
        <v>6469</v>
      </c>
      <c r="H877" s="47" t="s">
        <v>6470</v>
      </c>
      <c r="I877" s="47" t="s">
        <v>2475</v>
      </c>
      <c r="J877" s="47" t="s">
        <v>6469</v>
      </c>
      <c r="K877" s="47" t="s">
        <v>13787</v>
      </c>
      <c r="L877" s="47">
        <v>0.65874618291854858</v>
      </c>
      <c r="M877" s="47">
        <v>-36.879264129844003</v>
      </c>
      <c r="N877" s="47">
        <v>-60.292679250516002</v>
      </c>
      <c r="O877" s="47" t="s">
        <v>15992</v>
      </c>
      <c r="P877" s="47">
        <v>2</v>
      </c>
      <c r="Q877">
        <v>34</v>
      </c>
      <c r="S877" s="23" t="s">
        <v>2347</v>
      </c>
      <c r="T877" t="str">
        <f t="shared" si="121"/>
        <v>25</v>
      </c>
      <c r="V877" t="str">
        <f>+VLOOKUP(B877,MARCO!E:E,1,FALSE)</f>
        <v>Olavarría</v>
      </c>
      <c r="W877" t="s">
        <v>134</v>
      </c>
      <c r="X877" t="s">
        <v>134</v>
      </c>
      <c r="Y877" t="str">
        <f t="shared" si="122"/>
        <v>R 25 - D 77 - 451 - 4110</v>
      </c>
      <c r="Z877" t="s">
        <v>20</v>
      </c>
      <c r="AA877" t="s">
        <v>2349</v>
      </c>
      <c r="AB877" t="s">
        <v>21</v>
      </c>
      <c r="AD877" t="str">
        <f t="shared" si="123"/>
        <v>Regimiento Rc Tan2</v>
      </c>
      <c r="AE877" t="s">
        <v>22</v>
      </c>
      <c r="AF877" t="s">
        <v>23</v>
      </c>
      <c r="AG877" t="s">
        <v>26</v>
      </c>
      <c r="AH877" t="s">
        <v>2348</v>
      </c>
      <c r="AI877" s="13">
        <f t="shared" si="124"/>
        <v>34</v>
      </c>
      <c r="AJ877" s="13">
        <f t="shared" si="125"/>
        <v>2</v>
      </c>
      <c r="AK877" s="21">
        <v>1</v>
      </c>
      <c r="AM877" t="s">
        <v>2154</v>
      </c>
      <c r="AN877" t="str">
        <f t="shared" si="119"/>
        <v>R15172425</v>
      </c>
      <c r="AO877" s="20" t="str">
        <f t="shared" si="120"/>
        <v>FINES_R15172425</v>
      </c>
      <c r="AP877" s="25">
        <f t="shared" si="126"/>
        <v>0.65874618291854858</v>
      </c>
      <c r="AQ877" s="24" t="str">
        <f>+IFERROR(VLOOKUP(Y877,#REF!,2,FALSE),"-")</f>
        <v>-</v>
      </c>
      <c r="AR877" s="13" t="s">
        <v>2394</v>
      </c>
      <c r="AS877" t="s">
        <v>2397</v>
      </c>
      <c r="AT877" t="str">
        <f t="shared" si="127"/>
        <v>Avenida "dante Y Torcuato Emiliozzi" Prolongación - Olavarría</v>
      </c>
    </row>
    <row r="878" spans="1:46" ht="15.75" thickBot="1" x14ac:dyDescent="0.3">
      <c r="A878" s="47">
        <v>3</v>
      </c>
      <c r="B878" s="47" t="s">
        <v>1078</v>
      </c>
      <c r="C878" s="47" t="s">
        <v>2486</v>
      </c>
      <c r="D878" s="47" t="s">
        <v>1166</v>
      </c>
      <c r="E878" s="47" t="s">
        <v>729</v>
      </c>
      <c r="F878" s="47" t="s">
        <v>6473</v>
      </c>
      <c r="G878" s="47" t="s">
        <v>6474</v>
      </c>
      <c r="H878" s="47" t="s">
        <v>6475</v>
      </c>
      <c r="I878" s="47" t="s">
        <v>2475</v>
      </c>
      <c r="J878" s="47"/>
      <c r="K878" s="47" t="s">
        <v>13788</v>
      </c>
      <c r="L878" s="47">
        <v>0.45784881711006159</v>
      </c>
      <c r="M878" s="47">
        <v>-34.666376684170999</v>
      </c>
      <c r="N878" s="47">
        <v>-58.53665286607</v>
      </c>
      <c r="O878" s="47" t="s">
        <v>15993</v>
      </c>
      <c r="P878" s="47">
        <v>1</v>
      </c>
      <c r="Q878">
        <v>16</v>
      </c>
      <c r="S878" s="23" t="s">
        <v>2347</v>
      </c>
      <c r="T878" t="str">
        <f t="shared" si="121"/>
        <v>03</v>
      </c>
      <c r="V878" t="str">
        <f>+VLOOKUP(B878,MARCO!E:E,1,FALSE)</f>
        <v>La Matanza</v>
      </c>
      <c r="W878" t="s">
        <v>134</v>
      </c>
      <c r="X878" t="s">
        <v>134</v>
      </c>
      <c r="Y878" t="str">
        <f t="shared" si="122"/>
        <v>R 3 - D 690 - 457 - 4195</v>
      </c>
      <c r="Z878" t="s">
        <v>20</v>
      </c>
      <c r="AA878" t="s">
        <v>2349</v>
      </c>
      <c r="AB878" t="s">
        <v>21</v>
      </c>
      <c r="AD878" t="str">
        <f t="shared" si="123"/>
        <v>Delegacion Sub Comando</v>
      </c>
      <c r="AE878" t="s">
        <v>22</v>
      </c>
      <c r="AF878" t="s">
        <v>23</v>
      </c>
      <c r="AG878" t="s">
        <v>26</v>
      </c>
      <c r="AH878" t="s">
        <v>2348</v>
      </c>
      <c r="AI878" s="13">
        <f t="shared" si="124"/>
        <v>16</v>
      </c>
      <c r="AJ878" s="13">
        <f t="shared" si="125"/>
        <v>1</v>
      </c>
      <c r="AK878" s="21">
        <v>1</v>
      </c>
      <c r="AM878" t="s">
        <v>2154</v>
      </c>
      <c r="AN878" t="str">
        <f t="shared" si="119"/>
        <v>R03</v>
      </c>
      <c r="AO878" s="20" t="str">
        <f t="shared" si="120"/>
        <v>FINES_R03</v>
      </c>
      <c r="AP878" s="25">
        <f t="shared" si="126"/>
        <v>0.45784881711006159</v>
      </c>
      <c r="AQ878" s="24" t="str">
        <f>+IFERROR(VLOOKUP(Y878,#REF!,2,FALSE),"-")</f>
        <v>-</v>
      </c>
      <c r="AR878" s="13" t="s">
        <v>2393</v>
      </c>
      <c r="AS878" t="s">
        <v>2397</v>
      </c>
      <c r="AT878" t="str">
        <f t="shared" si="127"/>
        <v>Nazca Y San Martin - Lomas Del Mirador Lomas Del Mirador</v>
      </c>
    </row>
    <row r="879" spans="1:46" ht="15.75" thickBot="1" x14ac:dyDescent="0.3">
      <c r="A879" s="47">
        <v>3</v>
      </c>
      <c r="B879" s="47" t="s">
        <v>1078</v>
      </c>
      <c r="C879" s="47" t="s">
        <v>2372</v>
      </c>
      <c r="D879" s="47" t="s">
        <v>1197</v>
      </c>
      <c r="E879" s="47" t="s">
        <v>1198</v>
      </c>
      <c r="F879" s="47" t="s">
        <v>6477</v>
      </c>
      <c r="G879" s="47" t="s">
        <v>6478</v>
      </c>
      <c r="H879" s="47" t="s">
        <v>6479</v>
      </c>
      <c r="I879" s="47" t="s">
        <v>2475</v>
      </c>
      <c r="J879" s="47" t="s">
        <v>6481</v>
      </c>
      <c r="K879" s="47" t="s">
        <v>13789</v>
      </c>
      <c r="L879" s="47">
        <v>0.3282339870929718</v>
      </c>
      <c r="M879" s="47">
        <v>-34.679030447396599</v>
      </c>
      <c r="N879" s="47">
        <v>-58.575344128028</v>
      </c>
      <c r="O879" s="47" t="s">
        <v>15994</v>
      </c>
      <c r="P879" s="47">
        <v>1</v>
      </c>
      <c r="Q879">
        <v>14</v>
      </c>
      <c r="S879" s="23" t="s">
        <v>2347</v>
      </c>
      <c r="T879" t="str">
        <f t="shared" si="121"/>
        <v>03</v>
      </c>
      <c r="V879" t="str">
        <f>+VLOOKUP(B879,MARCO!E:E,1,FALSE)</f>
        <v>La Matanza</v>
      </c>
      <c r="W879" t="s">
        <v>134</v>
      </c>
      <c r="X879" t="s">
        <v>134</v>
      </c>
      <c r="Y879" t="str">
        <f t="shared" si="122"/>
        <v>R 3 - D 690 - 480 - 1452</v>
      </c>
      <c r="Z879" t="s">
        <v>20</v>
      </c>
      <c r="AA879" t="s">
        <v>2349</v>
      </c>
      <c r="AB879" t="s">
        <v>21</v>
      </c>
      <c r="AD879" t="str">
        <f t="shared" si="123"/>
        <v>Escuela Primaria 53</v>
      </c>
      <c r="AE879" t="s">
        <v>22</v>
      </c>
      <c r="AF879" t="s">
        <v>23</v>
      </c>
      <c r="AG879" t="s">
        <v>26</v>
      </c>
      <c r="AH879" t="s">
        <v>2348</v>
      </c>
      <c r="AI879" s="13">
        <f t="shared" si="124"/>
        <v>14</v>
      </c>
      <c r="AJ879" s="13">
        <f t="shared" si="125"/>
        <v>1</v>
      </c>
      <c r="AK879" s="21">
        <v>1</v>
      </c>
      <c r="AM879" t="s">
        <v>2154</v>
      </c>
      <c r="AN879" t="str">
        <f t="shared" si="119"/>
        <v>R03</v>
      </c>
      <c r="AO879" s="20" t="str">
        <f t="shared" si="120"/>
        <v>FINES_R03</v>
      </c>
      <c r="AP879" s="25">
        <f t="shared" si="126"/>
        <v>0.3282339870929718</v>
      </c>
      <c r="AQ879" s="24" t="str">
        <f>+IFERROR(VLOOKUP(Y879,#REF!,2,FALSE),"-")</f>
        <v>-</v>
      </c>
      <c r="AR879" s="13" t="s">
        <v>2393</v>
      </c>
      <c r="AS879" t="s">
        <v>2397</v>
      </c>
      <c r="AT879" t="str">
        <f t="shared" si="127"/>
        <v>CerviÑo - 3407 - San Justo San Justo</v>
      </c>
    </row>
    <row r="880" spans="1:46" ht="15.75" thickBot="1" x14ac:dyDescent="0.3">
      <c r="A880" s="47">
        <v>3</v>
      </c>
      <c r="B880" s="47" t="s">
        <v>1078</v>
      </c>
      <c r="C880" s="47" t="s">
        <v>2361</v>
      </c>
      <c r="D880" s="47" t="s">
        <v>1206</v>
      </c>
      <c r="E880" s="47" t="s">
        <v>1207</v>
      </c>
      <c r="F880" s="47" t="s">
        <v>6482</v>
      </c>
      <c r="G880" s="47" t="s">
        <v>2193</v>
      </c>
      <c r="H880" s="47" t="s">
        <v>6483</v>
      </c>
      <c r="I880" s="47" t="s">
        <v>2475</v>
      </c>
      <c r="J880" s="47" t="s">
        <v>6485</v>
      </c>
      <c r="K880" s="47" t="s">
        <v>13790</v>
      </c>
      <c r="L880" s="47">
        <v>0.46087336540222168</v>
      </c>
      <c r="M880" s="47">
        <v>-34.686081299999998</v>
      </c>
      <c r="N880" s="47">
        <v>-58.526959599999998</v>
      </c>
      <c r="O880" s="47" t="s">
        <v>15995</v>
      </c>
      <c r="P880" s="47">
        <v>1</v>
      </c>
      <c r="Q880">
        <v>19</v>
      </c>
      <c r="S880" s="23" t="s">
        <v>2347</v>
      </c>
      <c r="T880" t="str">
        <f t="shared" si="121"/>
        <v>03</v>
      </c>
      <c r="V880" t="str">
        <f>+VLOOKUP(B880,MARCO!E:E,1,FALSE)</f>
        <v>La Matanza</v>
      </c>
      <c r="W880" t="s">
        <v>134</v>
      </c>
      <c r="X880" t="s">
        <v>134</v>
      </c>
      <c r="Y880" t="str">
        <f t="shared" si="122"/>
        <v>R 3 - D 690 - 485 - 1445</v>
      </c>
      <c r="Z880" t="s">
        <v>20</v>
      </c>
      <c r="AA880" t="s">
        <v>2349</v>
      </c>
      <c r="AB880" t="s">
        <v>21</v>
      </c>
      <c r="AD880" t="str">
        <f t="shared" si="123"/>
        <v>Godoy Cruz</v>
      </c>
      <c r="AE880" t="s">
        <v>22</v>
      </c>
      <c r="AF880" t="s">
        <v>23</v>
      </c>
      <c r="AG880" t="s">
        <v>26</v>
      </c>
      <c r="AH880" t="s">
        <v>2348</v>
      </c>
      <c r="AI880" s="13">
        <f t="shared" si="124"/>
        <v>19</v>
      </c>
      <c r="AJ880" s="13">
        <f t="shared" si="125"/>
        <v>1</v>
      </c>
      <c r="AK880" s="21">
        <v>1</v>
      </c>
      <c r="AM880" t="s">
        <v>2154</v>
      </c>
      <c r="AN880" t="str">
        <f t="shared" si="119"/>
        <v>R03</v>
      </c>
      <c r="AO880" s="20" t="str">
        <f t="shared" si="120"/>
        <v>FINES_R03</v>
      </c>
      <c r="AP880" s="25">
        <f t="shared" si="126"/>
        <v>0.46087336540222168</v>
      </c>
      <c r="AQ880" s="24" t="str">
        <f>+IFERROR(VLOOKUP(Y880,#REF!,2,FALSE),"-")</f>
        <v>-</v>
      </c>
      <c r="AR880" s="13" t="s">
        <v>2393</v>
      </c>
      <c r="AS880" t="s">
        <v>2397</v>
      </c>
      <c r="AT880" t="str">
        <f t="shared" si="127"/>
        <v>Finlandia - 4922 - La Tablada</v>
      </c>
    </row>
    <row r="881" spans="1:46" ht="15.75" thickBot="1" x14ac:dyDescent="0.3">
      <c r="A881" s="47">
        <v>3</v>
      </c>
      <c r="B881" s="47" t="s">
        <v>1078</v>
      </c>
      <c r="C881" s="47" t="s">
        <v>6486</v>
      </c>
      <c r="D881" s="47" t="s">
        <v>1218</v>
      </c>
      <c r="E881" s="47" t="s">
        <v>1219</v>
      </c>
      <c r="F881" s="47" t="s">
        <v>6487</v>
      </c>
      <c r="G881" s="47" t="s">
        <v>6488</v>
      </c>
      <c r="H881" s="47" t="s">
        <v>6489</v>
      </c>
      <c r="I881" s="47" t="s">
        <v>2475</v>
      </c>
      <c r="J881" s="47" t="s">
        <v>6491</v>
      </c>
      <c r="K881" s="47" t="s">
        <v>13791</v>
      </c>
      <c r="L881" s="47">
        <v>0.47118806838989258</v>
      </c>
      <c r="M881" s="47">
        <v>-34.7284978</v>
      </c>
      <c r="N881" s="47">
        <v>-58.527817300000002</v>
      </c>
      <c r="O881" s="47" t="s">
        <v>15996</v>
      </c>
      <c r="P881" s="47">
        <v>1</v>
      </c>
      <c r="Q881">
        <v>16</v>
      </c>
      <c r="S881" s="23" t="s">
        <v>2347</v>
      </c>
      <c r="T881" t="str">
        <f t="shared" si="121"/>
        <v>03</v>
      </c>
      <c r="V881" t="str">
        <f>+VLOOKUP(B881,MARCO!E:E,1,FALSE)</f>
        <v>La Matanza</v>
      </c>
      <c r="W881" t="s">
        <v>134</v>
      </c>
      <c r="X881" t="s">
        <v>134</v>
      </c>
      <c r="Y881" t="str">
        <f t="shared" si="122"/>
        <v>R 3 - D 690 - 492 - 0451</v>
      </c>
      <c r="Z881" t="s">
        <v>20</v>
      </c>
      <c r="AA881" t="s">
        <v>2349</v>
      </c>
      <c r="AB881" t="s">
        <v>21</v>
      </c>
      <c r="AD881" t="str">
        <f t="shared" si="123"/>
        <v>Club Deportivo Social Y Defensores De Querandi</v>
      </c>
      <c r="AE881" t="s">
        <v>22</v>
      </c>
      <c r="AF881" t="s">
        <v>23</v>
      </c>
      <c r="AG881" t="s">
        <v>26</v>
      </c>
      <c r="AH881" t="s">
        <v>2348</v>
      </c>
      <c r="AI881" s="13">
        <f t="shared" si="124"/>
        <v>16</v>
      </c>
      <c r="AJ881" s="13">
        <f t="shared" si="125"/>
        <v>1</v>
      </c>
      <c r="AK881" s="21">
        <v>1</v>
      </c>
      <c r="AM881" t="s">
        <v>2154</v>
      </c>
      <c r="AN881" t="str">
        <f t="shared" si="119"/>
        <v>R03</v>
      </c>
      <c r="AO881" s="20" t="str">
        <f t="shared" si="120"/>
        <v>FINES_R03</v>
      </c>
      <c r="AP881" s="25">
        <f t="shared" si="126"/>
        <v>0.47118806838989258</v>
      </c>
      <c r="AQ881" s="24" t="str">
        <f>+IFERROR(VLOOKUP(Y881,#REF!,2,FALSE),"-")</f>
        <v>-</v>
      </c>
      <c r="AR881" s="13" t="s">
        <v>2393</v>
      </c>
      <c r="AS881" t="s">
        <v>2398</v>
      </c>
      <c r="AT881" t="str">
        <f t="shared" si="127"/>
        <v>Miguel Martin De Guemes - 4000 - Ciudad Evita Ciudad Evita</v>
      </c>
    </row>
    <row r="882" spans="1:46" ht="15.75" thickBot="1" x14ac:dyDescent="0.3">
      <c r="A882" s="47">
        <v>3</v>
      </c>
      <c r="B882" s="47" t="s">
        <v>1078</v>
      </c>
      <c r="C882" s="47" t="s">
        <v>6492</v>
      </c>
      <c r="D882" s="47" t="s">
        <v>1183</v>
      </c>
      <c r="E882" s="47" t="s">
        <v>1184</v>
      </c>
      <c r="F882" s="47" t="s">
        <v>6493</v>
      </c>
      <c r="G882" s="47" t="s">
        <v>6494</v>
      </c>
      <c r="H882" s="47" t="s">
        <v>6495</v>
      </c>
      <c r="I882" s="47" t="s">
        <v>2475</v>
      </c>
      <c r="J882" s="47" t="s">
        <v>6497</v>
      </c>
      <c r="K882" s="47" t="s">
        <v>13792</v>
      </c>
      <c r="L882" s="47">
        <v>0.42827713489532471</v>
      </c>
      <c r="M882" s="47">
        <v>-34.683913008627997</v>
      </c>
      <c r="N882" s="47">
        <v>-58.522775032801</v>
      </c>
      <c r="O882" s="47" t="s">
        <v>15997</v>
      </c>
      <c r="P882" s="47">
        <v>2</v>
      </c>
      <c r="Q882">
        <v>40</v>
      </c>
      <c r="S882" s="23" t="s">
        <v>2347</v>
      </c>
      <c r="T882" t="str">
        <f t="shared" si="121"/>
        <v>03</v>
      </c>
      <c r="V882" t="str">
        <f>+VLOOKUP(B882,MARCO!E:E,1,FALSE)</f>
        <v>La Matanza</v>
      </c>
      <c r="W882" t="s">
        <v>134</v>
      </c>
      <c r="X882" t="s">
        <v>134</v>
      </c>
      <c r="Y882" t="str">
        <f t="shared" si="122"/>
        <v>R 3 - D 690 - 472 - 0858</v>
      </c>
      <c r="Z882" t="s">
        <v>20</v>
      </c>
      <c r="AA882" t="s">
        <v>2349</v>
      </c>
      <c r="AB882" t="s">
        <v>21</v>
      </c>
      <c r="AD882" t="str">
        <f t="shared" si="123"/>
        <v>Club Pedro Casco</v>
      </c>
      <c r="AE882" t="s">
        <v>22</v>
      </c>
      <c r="AF882" t="s">
        <v>23</v>
      </c>
      <c r="AG882" t="s">
        <v>26</v>
      </c>
      <c r="AH882" t="s">
        <v>2348</v>
      </c>
      <c r="AI882" s="13">
        <f t="shared" si="124"/>
        <v>40</v>
      </c>
      <c r="AJ882" s="13">
        <f t="shared" si="125"/>
        <v>2</v>
      </c>
      <c r="AK882" s="21">
        <v>1</v>
      </c>
      <c r="AM882" t="s">
        <v>2154</v>
      </c>
      <c r="AN882" t="str">
        <f t="shared" si="119"/>
        <v>R03</v>
      </c>
      <c r="AO882" s="20" t="str">
        <f t="shared" si="120"/>
        <v>FINES_R03</v>
      </c>
      <c r="AP882" s="25">
        <f t="shared" si="126"/>
        <v>0.42827713489532471</v>
      </c>
      <c r="AQ882" s="24" t="str">
        <f>+IFERROR(VLOOKUP(Y882,#REF!,2,FALSE),"-")</f>
        <v>-</v>
      </c>
      <c r="AR882" s="13" t="s">
        <v>2393</v>
      </c>
      <c r="AS882" t="s">
        <v>2398</v>
      </c>
      <c r="AT882" t="str">
        <f t="shared" si="127"/>
        <v>San Pedro - 440 e/ Bolivar y Coronel Pringles - La Tablada</v>
      </c>
    </row>
    <row r="883" spans="1:46" ht="15.75" thickBot="1" x14ac:dyDescent="0.3">
      <c r="A883" s="47">
        <v>3</v>
      </c>
      <c r="B883" s="47" t="s">
        <v>1078</v>
      </c>
      <c r="C883" s="47" t="s">
        <v>6498</v>
      </c>
      <c r="D883" s="47" t="s">
        <v>1212</v>
      </c>
      <c r="E883" s="47" t="s">
        <v>1213</v>
      </c>
      <c r="F883" s="47" t="s">
        <v>6499</v>
      </c>
      <c r="G883" s="47" t="s">
        <v>6500</v>
      </c>
      <c r="H883" s="47" t="s">
        <v>6501</v>
      </c>
      <c r="I883" s="47" t="s">
        <v>2475</v>
      </c>
      <c r="J883" s="47" t="s">
        <v>6503</v>
      </c>
      <c r="K883" s="47" t="s">
        <v>13793</v>
      </c>
      <c r="L883" s="47">
        <v>0.9130980372428894</v>
      </c>
      <c r="M883" s="47">
        <v>-34.719880334038102</v>
      </c>
      <c r="N883" s="47">
        <v>-58.559040180341299</v>
      </c>
      <c r="O883" s="47" t="s">
        <v>15998</v>
      </c>
      <c r="P883" s="47">
        <v>8</v>
      </c>
      <c r="Q883">
        <v>165</v>
      </c>
      <c r="S883" s="23" t="s">
        <v>2347</v>
      </c>
      <c r="T883" t="str">
        <f t="shared" si="121"/>
        <v>03</v>
      </c>
      <c r="V883" t="str">
        <f>+VLOOKUP(B883,MARCO!E:E,1,FALSE)</f>
        <v>La Matanza</v>
      </c>
      <c r="W883" t="s">
        <v>134</v>
      </c>
      <c r="X883" t="s">
        <v>134</v>
      </c>
      <c r="Y883" t="str">
        <f t="shared" si="122"/>
        <v>R 3 - D 690 - 488 - 0261</v>
      </c>
      <c r="Z883" t="s">
        <v>20</v>
      </c>
      <c r="AA883" t="s">
        <v>2349</v>
      </c>
      <c r="AB883" t="s">
        <v>21</v>
      </c>
      <c r="AD883" t="str">
        <f t="shared" si="123"/>
        <v>Escuela 186</v>
      </c>
      <c r="AE883" t="s">
        <v>22</v>
      </c>
      <c r="AF883" t="s">
        <v>23</v>
      </c>
      <c r="AG883" t="s">
        <v>26</v>
      </c>
      <c r="AH883" t="s">
        <v>2348</v>
      </c>
      <c r="AI883" s="13">
        <f t="shared" si="124"/>
        <v>165</v>
      </c>
      <c r="AJ883" s="13">
        <f t="shared" si="125"/>
        <v>8</v>
      </c>
      <c r="AK883" s="21">
        <v>1</v>
      </c>
      <c r="AM883" t="s">
        <v>2154</v>
      </c>
      <c r="AN883" t="str">
        <f t="shared" si="119"/>
        <v>R03</v>
      </c>
      <c r="AO883" s="20" t="str">
        <f t="shared" si="120"/>
        <v>FINES_R03</v>
      </c>
      <c r="AP883" s="25">
        <f t="shared" si="126"/>
        <v>0.9130980372428894</v>
      </c>
      <c r="AQ883" s="24" t="str">
        <f>+IFERROR(VLOOKUP(Y883,#REF!,2,FALSE),"-")</f>
        <v>-</v>
      </c>
      <c r="AR883" s="13" t="s">
        <v>2393</v>
      </c>
      <c r="AS883" t="s">
        <v>2397</v>
      </c>
      <c r="AT883" t="str">
        <f t="shared" si="127"/>
        <v>Calle 600 - e/ Las Orquideas - Ciudad Evita Ciudad Evita</v>
      </c>
    </row>
    <row r="884" spans="1:46" ht="15.75" thickBot="1" x14ac:dyDescent="0.3">
      <c r="A884" s="47">
        <v>3</v>
      </c>
      <c r="B884" s="47" t="s">
        <v>1078</v>
      </c>
      <c r="C884" s="47" t="s">
        <v>2376</v>
      </c>
      <c r="D884" s="47" t="s">
        <v>1161</v>
      </c>
      <c r="E884" s="47" t="s">
        <v>1162</v>
      </c>
      <c r="F884" s="47" t="s">
        <v>6504</v>
      </c>
      <c r="G884" s="47" t="s">
        <v>6505</v>
      </c>
      <c r="H884" s="47" t="s">
        <v>6506</v>
      </c>
      <c r="I884" s="47" t="s">
        <v>2475</v>
      </c>
      <c r="J884" s="47" t="s">
        <v>2962</v>
      </c>
      <c r="K884" s="47" t="s">
        <v>13794</v>
      </c>
      <c r="L884" s="47">
        <v>0.50129151344299316</v>
      </c>
      <c r="M884" s="47">
        <v>-34.675717900000002</v>
      </c>
      <c r="N884" s="47">
        <v>-58.595837199999998</v>
      </c>
      <c r="O884" s="47" t="s">
        <v>15999</v>
      </c>
      <c r="P884" s="47">
        <v>3</v>
      </c>
      <c r="Q884">
        <v>34</v>
      </c>
      <c r="S884" s="23" t="s">
        <v>2347</v>
      </c>
      <c r="T884" t="str">
        <f t="shared" si="121"/>
        <v>03</v>
      </c>
      <c r="V884" t="str">
        <f>+VLOOKUP(B884,MARCO!E:E,1,FALSE)</f>
        <v>La Matanza</v>
      </c>
      <c r="W884" t="s">
        <v>134</v>
      </c>
      <c r="X884" t="s">
        <v>134</v>
      </c>
      <c r="Y884" t="str">
        <f t="shared" si="122"/>
        <v>R 3 - D 690 - 454 - 1434</v>
      </c>
      <c r="Z884" t="s">
        <v>20</v>
      </c>
      <c r="AA884" t="s">
        <v>2349</v>
      </c>
      <c r="AB884" t="s">
        <v>21</v>
      </c>
      <c r="AD884" t="str">
        <f t="shared" si="123"/>
        <v>Guerreros De La Vida</v>
      </c>
      <c r="AE884" t="s">
        <v>22</v>
      </c>
      <c r="AF884" t="s">
        <v>23</v>
      </c>
      <c r="AG884" t="s">
        <v>26</v>
      </c>
      <c r="AH884" t="s">
        <v>2348</v>
      </c>
      <c r="AI884" s="13">
        <f t="shared" si="124"/>
        <v>34</v>
      </c>
      <c r="AJ884" s="13">
        <f t="shared" si="125"/>
        <v>3</v>
      </c>
      <c r="AK884" s="21">
        <v>1</v>
      </c>
      <c r="AM884" t="s">
        <v>2154</v>
      </c>
      <c r="AN884" t="str">
        <f t="shared" si="119"/>
        <v>R03</v>
      </c>
      <c r="AO884" s="20" t="str">
        <f t="shared" si="120"/>
        <v>FINES_R03</v>
      </c>
      <c r="AP884" s="25">
        <f t="shared" si="126"/>
        <v>0.50129151344299316</v>
      </c>
      <c r="AQ884" s="24" t="str">
        <f>+IFERROR(VLOOKUP(Y884,#REF!,2,FALSE),"-")</f>
        <v>-</v>
      </c>
      <c r="AR884" s="13" t="s">
        <v>2393</v>
      </c>
      <c r="AS884" t="s">
        <v>2398</v>
      </c>
      <c r="AT884" t="str">
        <f t="shared" si="127"/>
        <v>Miguel Cane - 4265 e/ Av MonseÑor Bufano y Los Andes - Villa Luzuriaga Villa Luzuriaga</v>
      </c>
    </row>
    <row r="885" spans="1:46" ht="15.75" thickBot="1" x14ac:dyDescent="0.3">
      <c r="A885" s="47">
        <v>3</v>
      </c>
      <c r="B885" s="47" t="s">
        <v>1078</v>
      </c>
      <c r="C885" s="47" t="s">
        <v>6486</v>
      </c>
      <c r="D885" s="47" t="s">
        <v>1218</v>
      </c>
      <c r="E885" s="47" t="s">
        <v>1219</v>
      </c>
      <c r="F885" s="47" t="s">
        <v>6508</v>
      </c>
      <c r="G885" s="47" t="s">
        <v>6509</v>
      </c>
      <c r="H885" s="47" t="s">
        <v>6510</v>
      </c>
      <c r="I885" s="47" t="s">
        <v>2475</v>
      </c>
      <c r="J885" s="47" t="s">
        <v>6509</v>
      </c>
      <c r="K885" s="47" t="s">
        <v>13795</v>
      </c>
      <c r="L885" s="47">
        <v>0.79950881004333496</v>
      </c>
      <c r="M885" s="47">
        <v>-34.721038417694103</v>
      </c>
      <c r="N885" s="47">
        <v>-58.565833677218301</v>
      </c>
      <c r="O885" s="47" t="s">
        <v>16000</v>
      </c>
      <c r="P885" s="47">
        <v>4</v>
      </c>
      <c r="Q885">
        <v>86</v>
      </c>
      <c r="S885" s="23" t="s">
        <v>2347</v>
      </c>
      <c r="T885" t="str">
        <f t="shared" si="121"/>
        <v>03</v>
      </c>
      <c r="V885" t="str">
        <f>+VLOOKUP(B885,MARCO!E:E,1,FALSE)</f>
        <v>La Matanza</v>
      </c>
      <c r="W885" t="s">
        <v>134</v>
      </c>
      <c r="X885" t="s">
        <v>134</v>
      </c>
      <c r="Y885" t="str">
        <f t="shared" si="122"/>
        <v>R 3 - D 690 - 492 - 0437</v>
      </c>
      <c r="Z885" t="s">
        <v>20</v>
      </c>
      <c r="AA885" t="s">
        <v>2349</v>
      </c>
      <c r="AB885" t="s">
        <v>21</v>
      </c>
      <c r="AD885" t="str">
        <f t="shared" si="123"/>
        <v>Escuela Secundaria 69</v>
      </c>
      <c r="AE885" t="s">
        <v>22</v>
      </c>
      <c r="AF885" t="s">
        <v>23</v>
      </c>
      <c r="AG885" t="s">
        <v>26</v>
      </c>
      <c r="AH885" t="s">
        <v>2348</v>
      </c>
      <c r="AI885" s="13">
        <f t="shared" si="124"/>
        <v>86</v>
      </c>
      <c r="AJ885" s="13">
        <f t="shared" si="125"/>
        <v>4</v>
      </c>
      <c r="AK885" s="21">
        <v>1</v>
      </c>
      <c r="AM885" t="s">
        <v>2154</v>
      </c>
      <c r="AN885" t="str">
        <f t="shared" si="119"/>
        <v>R03</v>
      </c>
      <c r="AO885" s="20" t="str">
        <f t="shared" si="120"/>
        <v>FINES_R03</v>
      </c>
      <c r="AP885" s="25">
        <f t="shared" si="126"/>
        <v>0.79950881004333496</v>
      </c>
      <c r="AQ885" s="24" t="str">
        <f>+IFERROR(VLOOKUP(Y885,#REF!,2,FALSE),"-")</f>
        <v>-</v>
      </c>
      <c r="AR885" s="13" t="s">
        <v>2393</v>
      </c>
      <c r="AS885" t="s">
        <v>2397</v>
      </c>
      <c r="AT885" t="str">
        <f t="shared" si="127"/>
        <v>Av. 17 De Octubre - S/N Y CALLE100 - Ciudad Evita Ciudad Evita</v>
      </c>
    </row>
    <row r="886" spans="1:46" ht="15.75" thickBot="1" x14ac:dyDescent="0.3">
      <c r="A886" s="47">
        <v>3</v>
      </c>
      <c r="B886" s="47" t="s">
        <v>1078</v>
      </c>
      <c r="C886" s="47" t="s">
        <v>2384</v>
      </c>
      <c r="D886" s="47" t="s">
        <v>1203</v>
      </c>
      <c r="E886" s="47" t="s">
        <v>1204</v>
      </c>
      <c r="F886" s="47" t="s">
        <v>6512</v>
      </c>
      <c r="G886" s="47" t="s">
        <v>6513</v>
      </c>
      <c r="H886" s="47" t="s">
        <v>6514</v>
      </c>
      <c r="I886" s="47" t="s">
        <v>2475</v>
      </c>
      <c r="J886" s="47" t="s">
        <v>6516</v>
      </c>
      <c r="K886" s="47" t="s">
        <v>13796</v>
      </c>
      <c r="L886" s="47">
        <v>0.59762263298034668</v>
      </c>
      <c r="M886" s="47">
        <v>-34.6980615246189</v>
      </c>
      <c r="N886" s="47">
        <v>-58.488180386514202</v>
      </c>
      <c r="O886" s="47" t="s">
        <v>16001</v>
      </c>
      <c r="P886" s="47">
        <v>7</v>
      </c>
      <c r="Q886">
        <v>216</v>
      </c>
      <c r="S886" s="23" t="s">
        <v>2347</v>
      </c>
      <c r="T886" t="str">
        <f t="shared" si="121"/>
        <v>03</v>
      </c>
      <c r="V886" t="str">
        <f>+VLOOKUP(B886,MARCO!E:E,1,FALSE)</f>
        <v>La Matanza</v>
      </c>
      <c r="W886" t="s">
        <v>134</v>
      </c>
      <c r="X886" t="s">
        <v>134</v>
      </c>
      <c r="Y886" t="str">
        <f t="shared" si="122"/>
        <v>R 3 - D 690 - 483 - 0454</v>
      </c>
      <c r="Z886" t="s">
        <v>20</v>
      </c>
      <c r="AA886" t="s">
        <v>2349</v>
      </c>
      <c r="AB886" t="s">
        <v>21</v>
      </c>
      <c r="AD886" t="str">
        <f t="shared" si="123"/>
        <v>Escuela Primaria 137</v>
      </c>
      <c r="AE886" t="s">
        <v>22</v>
      </c>
      <c r="AF886" t="s">
        <v>23</v>
      </c>
      <c r="AG886" t="s">
        <v>26</v>
      </c>
      <c r="AH886" t="s">
        <v>2348</v>
      </c>
      <c r="AI886" s="13">
        <f t="shared" si="124"/>
        <v>216</v>
      </c>
      <c r="AJ886" s="13">
        <f t="shared" si="125"/>
        <v>7</v>
      </c>
      <c r="AK886" s="21">
        <v>1</v>
      </c>
      <c r="AM886" t="s">
        <v>2154</v>
      </c>
      <c r="AN886" t="str">
        <f t="shared" si="119"/>
        <v>R03</v>
      </c>
      <c r="AO886" s="20" t="str">
        <f t="shared" si="120"/>
        <v>FINES_R03</v>
      </c>
      <c r="AP886" s="25">
        <f t="shared" si="126"/>
        <v>0.59762263298034668</v>
      </c>
      <c r="AQ886" s="24" t="str">
        <f>+IFERROR(VLOOKUP(Y886,#REF!,2,FALSE),"-")</f>
        <v>-</v>
      </c>
      <c r="AR886" s="13" t="s">
        <v>2393</v>
      </c>
      <c r="AS886" t="s">
        <v>2397</v>
      </c>
      <c r="AT886" t="str">
        <f t="shared" si="127"/>
        <v>Olavarria Y Ugarte - Villa Celina Villa Celina</v>
      </c>
    </row>
    <row r="887" spans="1:46" ht="15.75" thickBot="1" x14ac:dyDescent="0.3">
      <c r="A887" s="47">
        <v>3</v>
      </c>
      <c r="B887" s="47" t="s">
        <v>1078</v>
      </c>
      <c r="C887" s="47" t="s">
        <v>6517</v>
      </c>
      <c r="D887" s="47" t="s">
        <v>1215</v>
      </c>
      <c r="E887" s="47" t="s">
        <v>1216</v>
      </c>
      <c r="F887" s="47" t="s">
        <v>6518</v>
      </c>
      <c r="G887" s="47" t="s">
        <v>6519</v>
      </c>
      <c r="H887" s="47" t="s">
        <v>6520</v>
      </c>
      <c r="I887" s="47" t="s">
        <v>2475</v>
      </c>
      <c r="J887" s="47" t="s">
        <v>6522</v>
      </c>
      <c r="K887" s="47" t="s">
        <v>13797</v>
      </c>
      <c r="L887" s="47">
        <v>0.40916544198989868</v>
      </c>
      <c r="M887" s="47">
        <v>-34.707447299999998</v>
      </c>
      <c r="N887" s="47">
        <v>-58.525464700000001</v>
      </c>
      <c r="O887" s="47" t="s">
        <v>16002</v>
      </c>
      <c r="P887" s="47">
        <v>2</v>
      </c>
      <c r="Q887">
        <v>39</v>
      </c>
      <c r="S887" s="23" t="s">
        <v>2347</v>
      </c>
      <c r="T887" t="str">
        <f t="shared" si="121"/>
        <v>03</v>
      </c>
      <c r="V887" t="str">
        <f>+VLOOKUP(B887,MARCO!E:E,1,FALSE)</f>
        <v>La Matanza</v>
      </c>
      <c r="W887" t="s">
        <v>134</v>
      </c>
      <c r="X887" t="s">
        <v>134</v>
      </c>
      <c r="Y887" t="str">
        <f t="shared" si="122"/>
        <v>R 3 - D 690 - 490 - 0444</v>
      </c>
      <c r="Z887" t="s">
        <v>20</v>
      </c>
      <c r="AA887" t="s">
        <v>2349</v>
      </c>
      <c r="AB887" t="s">
        <v>21</v>
      </c>
      <c r="AD887" t="str">
        <f t="shared" si="123"/>
        <v>Walter Bulaccio</v>
      </c>
      <c r="AE887" t="s">
        <v>22</v>
      </c>
      <c r="AF887" t="s">
        <v>23</v>
      </c>
      <c r="AG887" t="s">
        <v>26</v>
      </c>
      <c r="AH887" t="s">
        <v>2348</v>
      </c>
      <c r="AI887" s="13">
        <f t="shared" si="124"/>
        <v>39</v>
      </c>
      <c r="AJ887" s="13">
        <f t="shared" si="125"/>
        <v>2</v>
      </c>
      <c r="AK887" s="21">
        <v>1</v>
      </c>
      <c r="AM887" t="s">
        <v>2154</v>
      </c>
      <c r="AN887" t="str">
        <f t="shared" si="119"/>
        <v>R03</v>
      </c>
      <c r="AO887" s="20" t="str">
        <f t="shared" si="120"/>
        <v>FINES_R03</v>
      </c>
      <c r="AP887" s="25">
        <f t="shared" si="126"/>
        <v>0.40916544198989868</v>
      </c>
      <c r="AQ887" s="24" t="str">
        <f>+IFERROR(VLOOKUP(Y887,#REF!,2,FALSE),"-")</f>
        <v>-</v>
      </c>
      <c r="AR887" s="13" t="s">
        <v>2393</v>
      </c>
      <c r="AS887" t="s">
        <v>2397</v>
      </c>
      <c r="AT887" t="str">
        <f t="shared" si="127"/>
        <v>Piran - 1625 - Aldo Bonzi Aldo Bonzi</v>
      </c>
    </row>
    <row r="888" spans="1:46" ht="15.75" thickBot="1" x14ac:dyDescent="0.3">
      <c r="A888" s="47">
        <v>3</v>
      </c>
      <c r="B888" s="47" t="s">
        <v>1078</v>
      </c>
      <c r="C888" s="47" t="s">
        <v>6517</v>
      </c>
      <c r="D888" s="47" t="s">
        <v>1215</v>
      </c>
      <c r="E888" s="47" t="s">
        <v>1216</v>
      </c>
      <c r="F888" s="47" t="s">
        <v>6523</v>
      </c>
      <c r="G888" s="47" t="s">
        <v>6524</v>
      </c>
      <c r="H888" s="47" t="s">
        <v>6525</v>
      </c>
      <c r="I888" s="47" t="s">
        <v>2475</v>
      </c>
      <c r="J888" s="47" t="s">
        <v>6522</v>
      </c>
      <c r="K888" s="47" t="s">
        <v>13798</v>
      </c>
      <c r="L888" s="47">
        <v>0.3920154869556427</v>
      </c>
      <c r="M888" s="47">
        <v>-34.673290000000001</v>
      </c>
      <c r="N888" s="47">
        <v>-58.52102</v>
      </c>
      <c r="O888" s="47" t="s">
        <v>16003</v>
      </c>
      <c r="P888" s="47">
        <v>3</v>
      </c>
      <c r="Q888">
        <v>54</v>
      </c>
      <c r="S888" s="23" t="s">
        <v>2347</v>
      </c>
      <c r="T888" t="str">
        <f t="shared" si="121"/>
        <v>03</v>
      </c>
      <c r="V888" t="str">
        <f>+VLOOKUP(B888,MARCO!E:E,1,FALSE)</f>
        <v>La Matanza</v>
      </c>
      <c r="W888" t="s">
        <v>134</v>
      </c>
      <c r="X888" t="s">
        <v>134</v>
      </c>
      <c r="Y888" t="str">
        <f t="shared" si="122"/>
        <v>R 3 - D 690 - 490 - 0442</v>
      </c>
      <c r="Z888" t="s">
        <v>20</v>
      </c>
      <c r="AA888" t="s">
        <v>2349</v>
      </c>
      <c r="AB888" t="s">
        <v>21</v>
      </c>
      <c r="AD888" t="str">
        <f t="shared" si="123"/>
        <v>Los Callejeros Mte</v>
      </c>
      <c r="AE888" t="s">
        <v>22</v>
      </c>
      <c r="AF888" t="s">
        <v>23</v>
      </c>
      <c r="AG888" t="s">
        <v>26</v>
      </c>
      <c r="AH888" t="s">
        <v>2348</v>
      </c>
      <c r="AI888" s="13">
        <f t="shared" si="124"/>
        <v>54</v>
      </c>
      <c r="AJ888" s="13">
        <f t="shared" si="125"/>
        <v>3</v>
      </c>
      <c r="AK888" s="21">
        <v>1</v>
      </c>
      <c r="AM888" t="s">
        <v>2154</v>
      </c>
      <c r="AN888" t="str">
        <f t="shared" si="119"/>
        <v>R03</v>
      </c>
      <c r="AO888" s="20" t="str">
        <f t="shared" si="120"/>
        <v>FINES_R03</v>
      </c>
      <c r="AP888" s="25">
        <f t="shared" si="126"/>
        <v>0.3920154869556427</v>
      </c>
      <c r="AQ888" s="24" t="str">
        <f>+IFERROR(VLOOKUP(Y888,#REF!,2,FALSE),"-")</f>
        <v>-</v>
      </c>
      <c r="AR888" s="13" t="s">
        <v>2393</v>
      </c>
      <c r="AS888" t="s">
        <v>2397</v>
      </c>
      <c r="AT888" t="str">
        <f t="shared" si="127"/>
        <v>Colon Y Salcedo - Villa Insuperable Villa Insuperable</v>
      </c>
    </row>
    <row r="889" spans="1:46" ht="15.75" thickBot="1" x14ac:dyDescent="0.3">
      <c r="A889" s="47">
        <v>3</v>
      </c>
      <c r="B889" s="47" t="s">
        <v>1078</v>
      </c>
      <c r="C889" s="47" t="s">
        <v>2387</v>
      </c>
      <c r="D889" s="47" t="s">
        <v>1174</v>
      </c>
      <c r="E889" s="47" t="s">
        <v>115</v>
      </c>
      <c r="F889" s="47" t="s">
        <v>6527</v>
      </c>
      <c r="G889" s="47" t="s">
        <v>6528</v>
      </c>
      <c r="H889" s="47" t="s">
        <v>6529</v>
      </c>
      <c r="I889" s="47" t="s">
        <v>2475</v>
      </c>
      <c r="J889" s="47" t="s">
        <v>6531</v>
      </c>
      <c r="K889" s="47" t="s">
        <v>13799</v>
      </c>
      <c r="L889" s="47">
        <v>0.32637679576873779</v>
      </c>
      <c r="M889" s="47">
        <v>-34.701587090970797</v>
      </c>
      <c r="N889" s="47">
        <v>-58.5100604377377</v>
      </c>
      <c r="O889" s="47" t="s">
        <v>16004</v>
      </c>
      <c r="P889" s="47">
        <v>4</v>
      </c>
      <c r="Q889">
        <v>118</v>
      </c>
      <c r="S889" s="23" t="s">
        <v>2347</v>
      </c>
      <c r="T889" t="str">
        <f t="shared" si="121"/>
        <v>03</v>
      </c>
      <c r="V889" t="str">
        <f>+VLOOKUP(B889,MARCO!E:E,1,FALSE)</f>
        <v>La Matanza</v>
      </c>
      <c r="W889" t="s">
        <v>134</v>
      </c>
      <c r="X889" t="s">
        <v>134</v>
      </c>
      <c r="Y889" t="str">
        <f t="shared" si="122"/>
        <v>R 3 - D 690 - 465 - 2997</v>
      </c>
      <c r="Z889" t="s">
        <v>20</v>
      </c>
      <c r="AA889" t="s">
        <v>2349</v>
      </c>
      <c r="AB889" t="s">
        <v>21</v>
      </c>
      <c r="AD889" t="str">
        <f t="shared" si="123"/>
        <v>Escuela 39</v>
      </c>
      <c r="AE889" t="s">
        <v>22</v>
      </c>
      <c r="AF889" t="s">
        <v>23</v>
      </c>
      <c r="AG889" t="s">
        <v>26</v>
      </c>
      <c r="AH889" t="s">
        <v>2348</v>
      </c>
      <c r="AI889" s="13">
        <f t="shared" si="124"/>
        <v>118</v>
      </c>
      <c r="AJ889" s="13">
        <f t="shared" si="125"/>
        <v>4</v>
      </c>
      <c r="AK889" s="21">
        <v>1</v>
      </c>
      <c r="AM889" t="s">
        <v>2154</v>
      </c>
      <c r="AN889" t="str">
        <f t="shared" si="119"/>
        <v>R03</v>
      </c>
      <c r="AO889" s="20" t="str">
        <f t="shared" si="120"/>
        <v>FINES_R03</v>
      </c>
      <c r="AP889" s="25">
        <f t="shared" si="126"/>
        <v>0.32637679576873779</v>
      </c>
      <c r="AQ889" s="24" t="str">
        <f>+IFERROR(VLOOKUP(Y889,#REF!,2,FALSE),"-")</f>
        <v>-</v>
      </c>
      <c r="AR889" s="13" t="s">
        <v>2393</v>
      </c>
      <c r="AS889" t="s">
        <v>2397</v>
      </c>
      <c r="AT889" t="str">
        <f t="shared" si="127"/>
        <v>Donovan - 1402 - Tapiales Tapiales</v>
      </c>
    </row>
    <row r="890" spans="1:46" ht="15.75" thickBot="1" x14ac:dyDescent="0.3">
      <c r="A890" s="47">
        <v>3</v>
      </c>
      <c r="B890" s="47" t="s">
        <v>1078</v>
      </c>
      <c r="C890" s="47" t="s">
        <v>6486</v>
      </c>
      <c r="D890" s="47" t="s">
        <v>1218</v>
      </c>
      <c r="E890" s="47" t="s">
        <v>1219</v>
      </c>
      <c r="F890" s="47" t="s">
        <v>6532</v>
      </c>
      <c r="G890" s="47" t="s">
        <v>6533</v>
      </c>
      <c r="H890" s="47" t="s">
        <v>6534</v>
      </c>
      <c r="I890" s="47" t="s">
        <v>2475</v>
      </c>
      <c r="J890" s="47"/>
      <c r="K890" s="47" t="s">
        <v>13800</v>
      </c>
      <c r="L890" s="47">
        <v>0.93507182598114014</v>
      </c>
      <c r="M890" s="47">
        <v>-34.709572909999999</v>
      </c>
      <c r="N890" s="47">
        <v>-58.561482580000003</v>
      </c>
      <c r="O890" s="47" t="s">
        <v>16005</v>
      </c>
      <c r="P890" s="47">
        <v>2</v>
      </c>
      <c r="Q890">
        <v>64</v>
      </c>
      <c r="S890" s="23" t="s">
        <v>2347</v>
      </c>
      <c r="T890" t="str">
        <f t="shared" si="121"/>
        <v>03</v>
      </c>
      <c r="V890" t="str">
        <f>+VLOOKUP(B890,MARCO!E:E,1,FALSE)</f>
        <v>La Matanza</v>
      </c>
      <c r="W890" t="s">
        <v>134</v>
      </c>
      <c r="X890" t="s">
        <v>134</v>
      </c>
      <c r="Y890" t="str">
        <f t="shared" si="122"/>
        <v>R 3 - D 690 - 492 - 3602</v>
      </c>
      <c r="Z890" t="s">
        <v>20</v>
      </c>
      <c r="AA890" t="s">
        <v>2349</v>
      </c>
      <c r="AB890" t="s">
        <v>21</v>
      </c>
      <c r="AD890" t="str">
        <f t="shared" si="123"/>
        <v>Parroquia San JosÉ</v>
      </c>
      <c r="AE890" t="s">
        <v>22</v>
      </c>
      <c r="AF890" t="s">
        <v>23</v>
      </c>
      <c r="AG890" t="s">
        <v>26</v>
      </c>
      <c r="AH890" t="s">
        <v>2348</v>
      </c>
      <c r="AI890" s="13">
        <f t="shared" si="124"/>
        <v>64</v>
      </c>
      <c r="AJ890" s="13">
        <f t="shared" si="125"/>
        <v>2</v>
      </c>
      <c r="AK890" s="21">
        <v>1</v>
      </c>
      <c r="AM890" t="s">
        <v>2154</v>
      </c>
      <c r="AN890" t="str">
        <f t="shared" si="119"/>
        <v>R03</v>
      </c>
      <c r="AO890" s="20" t="str">
        <f t="shared" si="120"/>
        <v>FINES_R03</v>
      </c>
      <c r="AP890" s="25">
        <f t="shared" si="126"/>
        <v>0.93507182598114014</v>
      </c>
      <c r="AQ890" s="24" t="str">
        <f>+IFERROR(VLOOKUP(Y890,#REF!,2,FALSE),"-")</f>
        <v>-</v>
      </c>
      <c r="AR890" s="13" t="s">
        <v>2393</v>
      </c>
      <c r="AS890" t="s">
        <v>2397</v>
      </c>
      <c r="AT890" t="str">
        <f t="shared" si="127"/>
        <v>Colonia Y Asamblea - 0000 - Ciudad Evita Ciudad Evita</v>
      </c>
    </row>
    <row r="891" spans="1:46" ht="15.75" thickBot="1" x14ac:dyDescent="0.3">
      <c r="A891" s="47">
        <v>3</v>
      </c>
      <c r="B891" s="47" t="s">
        <v>1078</v>
      </c>
      <c r="C891" s="47" t="s">
        <v>6517</v>
      </c>
      <c r="D891" s="47" t="s">
        <v>1215</v>
      </c>
      <c r="E891" s="47" t="s">
        <v>1216</v>
      </c>
      <c r="F891" s="47" t="s">
        <v>6537</v>
      </c>
      <c r="G891" s="47" t="s">
        <v>6538</v>
      </c>
      <c r="H891" s="47" t="s">
        <v>6539</v>
      </c>
      <c r="I891" s="47" t="s">
        <v>2475</v>
      </c>
      <c r="J891" s="47" t="s">
        <v>6541</v>
      </c>
      <c r="K891" s="47" t="s">
        <v>13801</v>
      </c>
      <c r="L891" s="47">
        <v>0.30926817655563349</v>
      </c>
      <c r="M891" s="47">
        <v>-34.695973029451999</v>
      </c>
      <c r="N891" s="47">
        <v>-58.511414041979002</v>
      </c>
      <c r="O891" s="47" t="s">
        <v>16006</v>
      </c>
      <c r="P891" s="47">
        <v>3</v>
      </c>
      <c r="Q891">
        <v>86</v>
      </c>
      <c r="S891" s="23" t="s">
        <v>2347</v>
      </c>
      <c r="T891" t="str">
        <f t="shared" si="121"/>
        <v>03</v>
      </c>
      <c r="V891" t="str">
        <f>+VLOOKUP(B891,MARCO!E:E,1,FALSE)</f>
        <v>La Matanza</v>
      </c>
      <c r="W891" t="s">
        <v>134</v>
      </c>
      <c r="X891" t="s">
        <v>134</v>
      </c>
      <c r="Y891" t="str">
        <f t="shared" si="122"/>
        <v>R 3 - D 690 - 490 - 0443</v>
      </c>
      <c r="Z891" t="s">
        <v>20</v>
      </c>
      <c r="AA891" t="s">
        <v>2349</v>
      </c>
      <c r="AB891" t="s">
        <v>21</v>
      </c>
      <c r="AD891" t="str">
        <f t="shared" si="123"/>
        <v>Mi Presente Es Mi Futuro</v>
      </c>
      <c r="AE891" t="s">
        <v>22</v>
      </c>
      <c r="AF891" t="s">
        <v>23</v>
      </c>
      <c r="AG891" t="s">
        <v>26</v>
      </c>
      <c r="AH891" t="s">
        <v>2348</v>
      </c>
      <c r="AI891" s="13">
        <f t="shared" si="124"/>
        <v>86</v>
      </c>
      <c r="AJ891" s="13">
        <f t="shared" si="125"/>
        <v>3</v>
      </c>
      <c r="AK891" s="21">
        <v>1</v>
      </c>
      <c r="AM891" t="s">
        <v>2154</v>
      </c>
      <c r="AN891" t="str">
        <f t="shared" si="119"/>
        <v>R03</v>
      </c>
      <c r="AO891" s="20" t="str">
        <f t="shared" si="120"/>
        <v>FINES_R03</v>
      </c>
      <c r="AP891" s="25">
        <f t="shared" si="126"/>
        <v>0.30926817655563349</v>
      </c>
      <c r="AQ891" s="24" t="str">
        <f>+IFERROR(VLOOKUP(Y891,#REF!,2,FALSE),"-")</f>
        <v>-</v>
      </c>
      <c r="AR891" s="13" t="s">
        <v>2393</v>
      </c>
      <c r="AS891" t="s">
        <v>2397</v>
      </c>
      <c r="AT891" t="str">
        <f t="shared" si="127"/>
        <v>Pastor La Casa - 135 - Tapiales Tapiales</v>
      </c>
    </row>
    <row r="892" spans="1:46" ht="15.75" thickBot="1" x14ac:dyDescent="0.3">
      <c r="A892" s="47">
        <v>3</v>
      </c>
      <c r="B892" s="47" t="s">
        <v>1078</v>
      </c>
      <c r="C892" s="47" t="s">
        <v>2361</v>
      </c>
      <c r="D892" s="47" t="s">
        <v>1206</v>
      </c>
      <c r="E892" s="47" t="s">
        <v>1207</v>
      </c>
      <c r="F892" s="47" t="s">
        <v>6542</v>
      </c>
      <c r="G892" s="47" t="s">
        <v>6543</v>
      </c>
      <c r="H892" s="47" t="s">
        <v>6544</v>
      </c>
      <c r="I892" s="47" t="s">
        <v>2475</v>
      </c>
      <c r="J892" s="47"/>
      <c r="K892" s="47" t="s">
        <v>13802</v>
      </c>
      <c r="L892" s="47">
        <v>0.74915069341659546</v>
      </c>
      <c r="M892" s="47">
        <v>-34.680012832151</v>
      </c>
      <c r="N892" s="47">
        <v>-58.604234496084999</v>
      </c>
      <c r="O892" s="47" t="s">
        <v>16007</v>
      </c>
      <c r="P892" s="47">
        <v>4</v>
      </c>
      <c r="Q892">
        <v>99</v>
      </c>
      <c r="S892" s="23" t="s">
        <v>2347</v>
      </c>
      <c r="T892" t="str">
        <f t="shared" si="121"/>
        <v>03</v>
      </c>
      <c r="V892" t="str">
        <f>+VLOOKUP(B892,MARCO!E:E,1,FALSE)</f>
        <v>La Matanza</v>
      </c>
      <c r="W892" t="s">
        <v>134</v>
      </c>
      <c r="X892" t="s">
        <v>134</v>
      </c>
      <c r="Y892" t="str">
        <f t="shared" si="122"/>
        <v>R 3 - D 690 - 485 - 4367</v>
      </c>
      <c r="Z892" t="s">
        <v>20</v>
      </c>
      <c r="AA892" t="s">
        <v>2349</v>
      </c>
      <c r="AB892" t="s">
        <v>21</v>
      </c>
      <c r="AD892" t="str">
        <f t="shared" si="123"/>
        <v>Ep 82</v>
      </c>
      <c r="AE892" t="s">
        <v>22</v>
      </c>
      <c r="AF892" t="s">
        <v>23</v>
      </c>
      <c r="AG892" t="s">
        <v>26</v>
      </c>
      <c r="AH892" t="s">
        <v>2348</v>
      </c>
      <c r="AI892" s="13">
        <f t="shared" si="124"/>
        <v>99</v>
      </c>
      <c r="AJ892" s="13">
        <f t="shared" si="125"/>
        <v>4</v>
      </c>
      <c r="AK892" s="21">
        <v>1</v>
      </c>
      <c r="AM892" t="s">
        <v>2154</v>
      </c>
      <c r="AN892" t="str">
        <f t="shared" si="119"/>
        <v>R03</v>
      </c>
      <c r="AO892" s="20" t="str">
        <f t="shared" si="120"/>
        <v>FINES_R03</v>
      </c>
      <c r="AP892" s="25">
        <f t="shared" si="126"/>
        <v>0.74915069341659546</v>
      </c>
      <c r="AQ892" s="24" t="str">
        <f>+IFERROR(VLOOKUP(Y892,#REF!,2,FALSE),"-")</f>
        <v>-</v>
      </c>
      <c r="AR892" s="13" t="s">
        <v>2393</v>
      </c>
      <c r="AS892" t="s">
        <v>2398</v>
      </c>
      <c r="AT892" t="str">
        <f t="shared" si="127"/>
        <v>Segundo Sombra - 737 - Villa Luzuriaga Los Pinos</v>
      </c>
    </row>
    <row r="893" spans="1:46" ht="15.75" thickBot="1" x14ac:dyDescent="0.3">
      <c r="A893" s="47">
        <v>3</v>
      </c>
      <c r="B893" s="47" t="s">
        <v>1078</v>
      </c>
      <c r="C893" s="47" t="s">
        <v>2384</v>
      </c>
      <c r="D893" s="47" t="s">
        <v>1203</v>
      </c>
      <c r="E893" s="47" t="s">
        <v>1204</v>
      </c>
      <c r="F893" s="47" t="s">
        <v>6546</v>
      </c>
      <c r="G893" s="47" t="s">
        <v>6547</v>
      </c>
      <c r="H893" s="47" t="s">
        <v>6548</v>
      </c>
      <c r="I893" s="47" t="s">
        <v>2475</v>
      </c>
      <c r="J893" s="47" t="s">
        <v>6550</v>
      </c>
      <c r="K893" s="47" t="s">
        <v>13803</v>
      </c>
      <c r="L893" s="47">
        <v>0.54214173555374146</v>
      </c>
      <c r="M893" s="47">
        <v>-34.687869399999997</v>
      </c>
      <c r="N893" s="47">
        <v>-58.600852000000003</v>
      </c>
      <c r="O893" s="47" t="s">
        <v>16008</v>
      </c>
      <c r="P893" s="47">
        <v>2</v>
      </c>
      <c r="Q893">
        <v>56</v>
      </c>
      <c r="S893" s="23" t="s">
        <v>2347</v>
      </c>
      <c r="T893" t="str">
        <f t="shared" si="121"/>
        <v>03</v>
      </c>
      <c r="V893" t="str">
        <f>+VLOOKUP(B893,MARCO!E:E,1,FALSE)</f>
        <v>La Matanza</v>
      </c>
      <c r="W893" t="s">
        <v>134</v>
      </c>
      <c r="X893" t="s">
        <v>134</v>
      </c>
      <c r="Y893" t="str">
        <f t="shared" si="122"/>
        <v>R 3 - D 690 - 483 - 3098</v>
      </c>
      <c r="Z893" t="s">
        <v>20</v>
      </c>
      <c r="AA893" t="s">
        <v>2349</v>
      </c>
      <c r="AB893" t="s">
        <v>21</v>
      </c>
      <c r="AD893" t="str">
        <f t="shared" si="123"/>
        <v>Centro Cultural Pierina Deallessi</v>
      </c>
      <c r="AE893" t="s">
        <v>22</v>
      </c>
      <c r="AF893" t="s">
        <v>23</v>
      </c>
      <c r="AG893" t="s">
        <v>26</v>
      </c>
      <c r="AH893" t="s">
        <v>2348</v>
      </c>
      <c r="AI893" s="13">
        <f t="shared" si="124"/>
        <v>56</v>
      </c>
      <c r="AJ893" s="13">
        <f t="shared" si="125"/>
        <v>2</v>
      </c>
      <c r="AK893" s="21">
        <v>1</v>
      </c>
      <c r="AM893" t="s">
        <v>2154</v>
      </c>
      <c r="AN893" t="str">
        <f t="shared" si="119"/>
        <v>R03</v>
      </c>
      <c r="AO893" s="20" t="str">
        <f t="shared" si="120"/>
        <v>FINES_R03</v>
      </c>
      <c r="AP893" s="25">
        <f t="shared" si="126"/>
        <v>0.54214173555374146</v>
      </c>
      <c r="AQ893" s="24" t="str">
        <f>+IFERROR(VLOOKUP(Y893,#REF!,2,FALSE),"-")</f>
        <v>-</v>
      </c>
      <c r="AR893" s="13" t="s">
        <v>2393</v>
      </c>
      <c r="AS893" t="s">
        <v>2397</v>
      </c>
      <c r="AT893" t="str">
        <f t="shared" si="127"/>
        <v>Labarden - 5394 - Villa Luzuriaga Villa Luzuriaga</v>
      </c>
    </row>
    <row r="894" spans="1:46" ht="15.75" thickBot="1" x14ac:dyDescent="0.3">
      <c r="A894" s="47">
        <v>3</v>
      </c>
      <c r="B894" s="47" t="s">
        <v>1078</v>
      </c>
      <c r="C894" s="47" t="s">
        <v>6551</v>
      </c>
      <c r="D894" s="47" t="s">
        <v>1185</v>
      </c>
      <c r="E894" s="47" t="s">
        <v>1186</v>
      </c>
      <c r="F894" s="47" t="s">
        <v>6552</v>
      </c>
      <c r="G894" s="47" t="s">
        <v>6553</v>
      </c>
      <c r="H894" s="47" t="s">
        <v>6554</v>
      </c>
      <c r="I894" s="47" t="s">
        <v>2475</v>
      </c>
      <c r="J894" s="47" t="s">
        <v>6556</v>
      </c>
      <c r="K894" s="47" t="s">
        <v>13804</v>
      </c>
      <c r="L894" s="47">
        <v>0.2796781063079834</v>
      </c>
      <c r="M894" s="47">
        <v>-34.676803</v>
      </c>
      <c r="N894" s="47">
        <v>-58.561362000000003</v>
      </c>
      <c r="O894" s="47" t="s">
        <v>16009</v>
      </c>
      <c r="P894" s="47">
        <v>1</v>
      </c>
      <c r="Q894">
        <v>20</v>
      </c>
      <c r="S894" s="23" t="s">
        <v>2347</v>
      </c>
      <c r="T894" t="str">
        <f t="shared" si="121"/>
        <v>03</v>
      </c>
      <c r="V894" t="str">
        <f>+VLOOKUP(B894,MARCO!E:E,1,FALSE)</f>
        <v>La Matanza</v>
      </c>
      <c r="W894" t="s">
        <v>134</v>
      </c>
      <c r="X894" t="s">
        <v>134</v>
      </c>
      <c r="Y894" t="str">
        <f t="shared" si="122"/>
        <v>R 3 - D 690 - 473 - 0450</v>
      </c>
      <c r="Z894" t="s">
        <v>20</v>
      </c>
      <c r="AA894" t="s">
        <v>2349</v>
      </c>
      <c r="AB894" t="s">
        <v>21</v>
      </c>
      <c r="AD894" t="str">
        <f t="shared" si="123"/>
        <v>Ideal Matanza</v>
      </c>
      <c r="AE894" t="s">
        <v>22</v>
      </c>
      <c r="AF894" t="s">
        <v>23</v>
      </c>
      <c r="AG894" t="s">
        <v>26</v>
      </c>
      <c r="AH894" t="s">
        <v>2348</v>
      </c>
      <c r="AI894" s="13">
        <f t="shared" si="124"/>
        <v>20</v>
      </c>
      <c r="AJ894" s="13">
        <f t="shared" si="125"/>
        <v>1</v>
      </c>
      <c r="AK894" s="21">
        <v>1</v>
      </c>
      <c r="AM894" t="s">
        <v>2154</v>
      </c>
      <c r="AN894" t="str">
        <f t="shared" si="119"/>
        <v>R03</v>
      </c>
      <c r="AO894" s="20" t="str">
        <f t="shared" si="120"/>
        <v>FINES_R03</v>
      </c>
      <c r="AP894" s="25">
        <f t="shared" si="126"/>
        <v>0.2796781063079834</v>
      </c>
      <c r="AQ894" s="24" t="str">
        <f>+IFERROR(VLOOKUP(Y894,#REF!,2,FALSE),"-")</f>
        <v>-</v>
      </c>
      <c r="AR894" s="13" t="s">
        <v>2393</v>
      </c>
      <c r="AS894" t="s">
        <v>2397</v>
      </c>
      <c r="AT894" t="str">
        <f t="shared" si="127"/>
        <v>Villegas - 2405 - San Justo San Justo</v>
      </c>
    </row>
    <row r="895" spans="1:46" ht="15.75" thickBot="1" x14ac:dyDescent="0.3">
      <c r="A895" s="47">
        <v>3</v>
      </c>
      <c r="B895" s="47" t="s">
        <v>1078</v>
      </c>
      <c r="C895" s="47" t="s">
        <v>2385</v>
      </c>
      <c r="D895" s="47" t="s">
        <v>1163</v>
      </c>
      <c r="E895" s="47" t="s">
        <v>342</v>
      </c>
      <c r="F895" s="47" t="s">
        <v>6557</v>
      </c>
      <c r="G895" s="47" t="s">
        <v>6558</v>
      </c>
      <c r="H895" s="47" t="s">
        <v>6559</v>
      </c>
      <c r="I895" s="47" t="s">
        <v>2475</v>
      </c>
      <c r="J895" s="47" t="s">
        <v>6497</v>
      </c>
      <c r="K895" s="47" t="s">
        <v>13805</v>
      </c>
      <c r="L895" s="47">
        <v>0.3303762674331665</v>
      </c>
      <c r="M895" s="47">
        <v>-34.671669981755002</v>
      </c>
      <c r="N895" s="47">
        <v>-58.573034013887998</v>
      </c>
      <c r="O895" s="47" t="s">
        <v>16010</v>
      </c>
      <c r="P895" s="47">
        <v>1</v>
      </c>
      <c r="Q895">
        <v>25</v>
      </c>
      <c r="S895" s="23" t="s">
        <v>2347</v>
      </c>
      <c r="T895" t="str">
        <f t="shared" si="121"/>
        <v>03</v>
      </c>
      <c r="V895" t="str">
        <f>+VLOOKUP(B895,MARCO!E:E,1,FALSE)</f>
        <v>La Matanza</v>
      </c>
      <c r="W895" t="s">
        <v>134</v>
      </c>
      <c r="X895" t="s">
        <v>134</v>
      </c>
      <c r="Y895" t="str">
        <f t="shared" si="122"/>
        <v>R 3 - D 690 - 455 - 4222</v>
      </c>
      <c r="Z895" t="s">
        <v>20</v>
      </c>
      <c r="AA895" t="s">
        <v>2349</v>
      </c>
      <c r="AB895" t="s">
        <v>21</v>
      </c>
      <c r="AD895" t="str">
        <f t="shared" si="123"/>
        <v>Parroquia Stella Maris</v>
      </c>
      <c r="AE895" t="s">
        <v>22</v>
      </c>
      <c r="AF895" t="s">
        <v>23</v>
      </c>
      <c r="AG895" t="s">
        <v>26</v>
      </c>
      <c r="AH895" t="s">
        <v>2348</v>
      </c>
      <c r="AI895" s="13">
        <f t="shared" si="124"/>
        <v>25</v>
      </c>
      <c r="AJ895" s="13">
        <f t="shared" si="125"/>
        <v>1</v>
      </c>
      <c r="AK895" s="21">
        <v>1</v>
      </c>
      <c r="AM895" t="s">
        <v>2154</v>
      </c>
      <c r="AN895" t="str">
        <f t="shared" si="119"/>
        <v>R03</v>
      </c>
      <c r="AO895" s="20" t="str">
        <f t="shared" si="120"/>
        <v>FINES_R03</v>
      </c>
      <c r="AP895" s="25">
        <f t="shared" si="126"/>
        <v>0.3303762674331665</v>
      </c>
      <c r="AQ895" s="24" t="str">
        <f>+IFERROR(VLOOKUP(Y895,#REF!,2,FALSE),"-")</f>
        <v>-</v>
      </c>
      <c r="AR895" s="13" t="s">
        <v>2393</v>
      </c>
      <c r="AS895" t="s">
        <v>2397</v>
      </c>
      <c r="AT895" t="str">
        <f t="shared" si="127"/>
        <v>Guiraldes - 85 e/ Mon. Marcon y Florio - Villa Luzuriaga Villa Luzuriaga</v>
      </c>
    </row>
    <row r="896" spans="1:46" ht="15.75" thickBot="1" x14ac:dyDescent="0.3">
      <c r="A896" s="47">
        <v>3</v>
      </c>
      <c r="B896" s="47" t="s">
        <v>1078</v>
      </c>
      <c r="C896" s="47" t="s">
        <v>2372</v>
      </c>
      <c r="D896" s="47" t="s">
        <v>1197</v>
      </c>
      <c r="E896" s="47" t="s">
        <v>1198</v>
      </c>
      <c r="F896" s="47" t="s">
        <v>6561</v>
      </c>
      <c r="G896" s="47" t="s">
        <v>6562</v>
      </c>
      <c r="H896" s="47" t="s">
        <v>6563</v>
      </c>
      <c r="I896" s="47" t="s">
        <v>2475</v>
      </c>
      <c r="J896" s="47" t="s">
        <v>6565</v>
      </c>
      <c r="K896" s="47" t="s">
        <v>13806</v>
      </c>
      <c r="L896" s="47">
        <v>0.46270203590393072</v>
      </c>
      <c r="M896" s="47">
        <v>-34.686821217771978</v>
      </c>
      <c r="N896" s="47">
        <v>-58.614019359553872</v>
      </c>
      <c r="O896" s="47" t="s">
        <v>16011</v>
      </c>
      <c r="P896" s="47">
        <v>2</v>
      </c>
      <c r="Q896">
        <v>36</v>
      </c>
      <c r="S896" s="23" t="s">
        <v>2347</v>
      </c>
      <c r="T896" t="str">
        <f t="shared" si="121"/>
        <v>03</v>
      </c>
      <c r="V896" t="str">
        <f>+VLOOKUP(B896,MARCO!E:E,1,FALSE)</f>
        <v>La Matanza</v>
      </c>
      <c r="W896" t="s">
        <v>134</v>
      </c>
      <c r="X896" t="s">
        <v>134</v>
      </c>
      <c r="Y896" t="str">
        <f t="shared" si="122"/>
        <v>R 3 - D 690 - 480 - 0456</v>
      </c>
      <c r="Z896" t="s">
        <v>20</v>
      </c>
      <c r="AA896" t="s">
        <v>2349</v>
      </c>
      <c r="AB896" t="s">
        <v>21</v>
      </c>
      <c r="AD896" t="str">
        <f t="shared" si="123"/>
        <v>Sociedad De Fomento Villa Luzuriaga</v>
      </c>
      <c r="AE896" t="s">
        <v>22</v>
      </c>
      <c r="AF896" t="s">
        <v>23</v>
      </c>
      <c r="AG896" t="s">
        <v>26</v>
      </c>
      <c r="AH896" t="s">
        <v>2348</v>
      </c>
      <c r="AI896" s="13">
        <f t="shared" si="124"/>
        <v>36</v>
      </c>
      <c r="AJ896" s="13">
        <f t="shared" si="125"/>
        <v>2</v>
      </c>
      <c r="AK896" s="21">
        <v>1</v>
      </c>
      <c r="AM896" t="s">
        <v>2154</v>
      </c>
      <c r="AN896" t="str">
        <f t="shared" si="119"/>
        <v>R03</v>
      </c>
      <c r="AO896" s="20" t="str">
        <f t="shared" si="120"/>
        <v>FINES_R03</v>
      </c>
      <c r="AP896" s="25">
        <f t="shared" si="126"/>
        <v>0.46270203590393072</v>
      </c>
      <c r="AQ896" s="24" t="str">
        <f>+IFERROR(VLOOKUP(Y896,#REF!,2,FALSE),"-")</f>
        <v>-</v>
      </c>
      <c r="AR896" s="13" t="s">
        <v>2393</v>
      </c>
      <c r="AS896" t="s">
        <v>2398</v>
      </c>
      <c r="AT896" t="str">
        <f t="shared" si="127"/>
        <v>Emilio Sola - 693 - Villa Luzuriaga Villa Luzuriaga</v>
      </c>
    </row>
    <row r="897" spans="1:46" ht="15.75" thickBot="1" x14ac:dyDescent="0.3">
      <c r="A897" s="47">
        <v>3</v>
      </c>
      <c r="B897" s="47" t="s">
        <v>1078</v>
      </c>
      <c r="C897" s="47" t="s">
        <v>2387</v>
      </c>
      <c r="D897" s="47" t="s">
        <v>1174</v>
      </c>
      <c r="E897" s="47" t="s">
        <v>115</v>
      </c>
      <c r="F897" s="47" t="s">
        <v>6568</v>
      </c>
      <c r="G897" s="47" t="s">
        <v>6569</v>
      </c>
      <c r="H897" s="47" t="s">
        <v>6570</v>
      </c>
      <c r="I897" s="47" t="s">
        <v>2475</v>
      </c>
      <c r="J897" s="47" t="s">
        <v>6497</v>
      </c>
      <c r="K897" s="47" t="s">
        <v>13807</v>
      </c>
      <c r="L897" s="47">
        <v>0.61873900890350342</v>
      </c>
      <c r="M897" s="47">
        <v>-34.7029791</v>
      </c>
      <c r="N897" s="47">
        <v>-58.486858499999997</v>
      </c>
      <c r="O897" s="47" t="s">
        <v>16012</v>
      </c>
      <c r="P897" s="47">
        <v>1</v>
      </c>
      <c r="Q897">
        <v>24</v>
      </c>
      <c r="S897" s="23" t="s">
        <v>2347</v>
      </c>
      <c r="T897" t="str">
        <f t="shared" si="121"/>
        <v>03</v>
      </c>
      <c r="V897" t="str">
        <f>+VLOOKUP(B897,MARCO!E:E,1,FALSE)</f>
        <v>La Matanza</v>
      </c>
      <c r="W897" t="s">
        <v>134</v>
      </c>
      <c r="X897" t="s">
        <v>134</v>
      </c>
      <c r="Y897" t="str">
        <f t="shared" si="122"/>
        <v>R 3 - D 690 - 465 - 3205</v>
      </c>
      <c r="Z897" t="s">
        <v>20</v>
      </c>
      <c r="AA897" t="s">
        <v>2349</v>
      </c>
      <c r="AB897" t="s">
        <v>21</v>
      </c>
      <c r="AD897" t="str">
        <f t="shared" si="123"/>
        <v>San Jose Obrero</v>
      </c>
      <c r="AE897" t="s">
        <v>22</v>
      </c>
      <c r="AF897" t="s">
        <v>23</v>
      </c>
      <c r="AG897" t="s">
        <v>26</v>
      </c>
      <c r="AH897" t="s">
        <v>2348</v>
      </c>
      <c r="AI897" s="13">
        <f t="shared" si="124"/>
        <v>24</v>
      </c>
      <c r="AJ897" s="13">
        <f t="shared" si="125"/>
        <v>1</v>
      </c>
      <c r="AK897" s="21">
        <v>1</v>
      </c>
      <c r="AM897" t="s">
        <v>2154</v>
      </c>
      <c r="AN897" t="str">
        <f t="shared" si="119"/>
        <v>R03</v>
      </c>
      <c r="AO897" s="20" t="str">
        <f t="shared" si="120"/>
        <v>FINES_R03</v>
      </c>
      <c r="AP897" s="25">
        <f t="shared" si="126"/>
        <v>0.61873900890350342</v>
      </c>
      <c r="AQ897" s="24" t="str">
        <f>+IFERROR(VLOOKUP(Y897,#REF!,2,FALSE),"-")</f>
        <v>-</v>
      </c>
      <c r="AR897" s="13" t="s">
        <v>2393</v>
      </c>
      <c r="AS897" t="s">
        <v>2398</v>
      </c>
      <c r="AT897" t="str">
        <f t="shared" si="127"/>
        <v>San Martin - 7956 - Villa Celina Villa Celina</v>
      </c>
    </row>
    <row r="898" spans="1:46" ht="15.75" thickBot="1" x14ac:dyDescent="0.3">
      <c r="A898" s="47">
        <v>3</v>
      </c>
      <c r="B898" s="47" t="s">
        <v>1078</v>
      </c>
      <c r="C898" s="47" t="s">
        <v>2385</v>
      </c>
      <c r="D898" s="47" t="s">
        <v>1163</v>
      </c>
      <c r="E898" s="47" t="s">
        <v>342</v>
      </c>
      <c r="F898" s="47" t="s">
        <v>6575</v>
      </c>
      <c r="G898" s="47" t="s">
        <v>6576</v>
      </c>
      <c r="H898" s="47" t="s">
        <v>6577</v>
      </c>
      <c r="I898" s="47" t="s">
        <v>2475</v>
      </c>
      <c r="J898" s="47" t="s">
        <v>6576</v>
      </c>
      <c r="K898" s="47" t="s">
        <v>13808</v>
      </c>
      <c r="L898" s="47">
        <v>0.41252610087394709</v>
      </c>
      <c r="M898" s="47">
        <v>-34.698360200000003</v>
      </c>
      <c r="N898" s="47">
        <v>-58.563071899999997</v>
      </c>
      <c r="O898" s="47" t="s">
        <v>16013</v>
      </c>
      <c r="P898" s="47">
        <v>5</v>
      </c>
      <c r="Q898">
        <v>115</v>
      </c>
      <c r="S898" s="23" t="s">
        <v>2347</v>
      </c>
      <c r="T898" t="str">
        <f t="shared" si="121"/>
        <v>03</v>
      </c>
      <c r="V898" t="str">
        <f>+VLOOKUP(B898,MARCO!E:E,1,FALSE)</f>
        <v>La Matanza</v>
      </c>
      <c r="W898" t="s">
        <v>134</v>
      </c>
      <c r="X898" t="s">
        <v>134</v>
      </c>
      <c r="Y898" t="str">
        <f t="shared" si="122"/>
        <v>R 3 - D 690 - 455 - 0447</v>
      </c>
      <c r="Z898" t="s">
        <v>20</v>
      </c>
      <c r="AA898" t="s">
        <v>2349</v>
      </c>
      <c r="AB898" t="s">
        <v>21</v>
      </c>
      <c r="AD898" t="str">
        <f t="shared" si="123"/>
        <v>Obrador Villa Constructora</v>
      </c>
      <c r="AE898" t="s">
        <v>22</v>
      </c>
      <c r="AF898" t="s">
        <v>23</v>
      </c>
      <c r="AG898" t="s">
        <v>26</v>
      </c>
      <c r="AH898" t="s">
        <v>2348</v>
      </c>
      <c r="AI898" s="13">
        <f t="shared" si="124"/>
        <v>115</v>
      </c>
      <c r="AJ898" s="13">
        <f t="shared" si="125"/>
        <v>5</v>
      </c>
      <c r="AK898" s="21">
        <v>1</v>
      </c>
      <c r="AM898" t="s">
        <v>2154</v>
      </c>
      <c r="AN898" t="str">
        <f t="shared" si="119"/>
        <v>R03</v>
      </c>
      <c r="AO898" s="20" t="str">
        <f t="shared" si="120"/>
        <v>FINES_R03</v>
      </c>
      <c r="AP898" s="25">
        <f t="shared" si="126"/>
        <v>0.41252610087394709</v>
      </c>
      <c r="AQ898" s="24" t="str">
        <f>+IFERROR(VLOOKUP(Y898,#REF!,2,FALSE),"-")</f>
        <v>-</v>
      </c>
      <c r="AR898" s="13" t="s">
        <v>2393</v>
      </c>
      <c r="AS898" t="s">
        <v>2397</v>
      </c>
      <c r="AT898" t="str">
        <f t="shared" si="127"/>
        <v>Centenera Y Terrada - 4190 - San Justo Villa Constructora</v>
      </c>
    </row>
    <row r="899" spans="1:46" ht="15.75" thickBot="1" x14ac:dyDescent="0.3">
      <c r="A899" s="47">
        <v>3</v>
      </c>
      <c r="B899" s="47" t="s">
        <v>1078</v>
      </c>
      <c r="C899" s="47" t="s">
        <v>6486</v>
      </c>
      <c r="D899" s="47" t="s">
        <v>1218</v>
      </c>
      <c r="E899" s="47" t="s">
        <v>1219</v>
      </c>
      <c r="F899" s="47" t="s">
        <v>6583</v>
      </c>
      <c r="G899" s="47" t="s">
        <v>6584</v>
      </c>
      <c r="H899" s="47" t="s">
        <v>6585</v>
      </c>
      <c r="I899" s="47" t="s">
        <v>2475</v>
      </c>
      <c r="J899" s="47" t="s">
        <v>6587</v>
      </c>
      <c r="K899" s="47" t="s">
        <v>13809</v>
      </c>
      <c r="L899" s="47">
        <v>0.47099947929382319</v>
      </c>
      <c r="M899" s="47">
        <v>-34.709439099999997</v>
      </c>
      <c r="N899" s="47">
        <v>-58.581317599999998</v>
      </c>
      <c r="O899" s="47" t="s">
        <v>16014</v>
      </c>
      <c r="P899" s="47">
        <v>1</v>
      </c>
      <c r="Q899">
        <v>27</v>
      </c>
      <c r="S899" s="23" t="s">
        <v>2347</v>
      </c>
      <c r="T899" t="str">
        <f t="shared" si="121"/>
        <v>03</v>
      </c>
      <c r="V899" t="str">
        <f>+VLOOKUP(B899,MARCO!E:E,1,FALSE)</f>
        <v>La Matanza</v>
      </c>
      <c r="W899" t="s">
        <v>134</v>
      </c>
      <c r="X899" t="s">
        <v>134</v>
      </c>
      <c r="Y899" t="str">
        <f t="shared" si="122"/>
        <v>R 3 - D 690 - 492 - 3636</v>
      </c>
      <c r="Z899" t="s">
        <v>20</v>
      </c>
      <c r="AA899" t="s">
        <v>2349</v>
      </c>
      <c r="AB899" t="s">
        <v>21</v>
      </c>
      <c r="AD899" t="str">
        <f t="shared" si="123"/>
        <v>Hogar San Miguel</v>
      </c>
      <c r="AE899" t="s">
        <v>22</v>
      </c>
      <c r="AF899" t="s">
        <v>23</v>
      </c>
      <c r="AG899" t="s">
        <v>26</v>
      </c>
      <c r="AH899" t="s">
        <v>2348</v>
      </c>
      <c r="AI899" s="13">
        <f t="shared" si="124"/>
        <v>27</v>
      </c>
      <c r="AJ899" s="13">
        <f t="shared" si="125"/>
        <v>1</v>
      </c>
      <c r="AK899" s="21">
        <v>1</v>
      </c>
      <c r="AM899" t="s">
        <v>2154</v>
      </c>
      <c r="AN899" t="str">
        <f t="shared" ref="AN899:AN962" si="128">+IF(AM899="","",IF(AM899="FINES",CONCATENATE("R",IF(OR(T899="16",T899="21",T899="22",T899="23"),"16212223",IF(OR(T899="15",T899="17",T899="24",T899="25"),"15172425",T899))),IF(AM899="CEBAS","UNICO",IF(VALUE(T899)&lt;=11,"AMBA","INTERIOR"))))</f>
        <v>R03</v>
      </c>
      <c r="AO899" s="20" t="str">
        <f t="shared" ref="AO899:AO962" si="129">+IF(AM899="","-",CONCATENATE(AM899,"_",AN899))</f>
        <v>FINES_R03</v>
      </c>
      <c r="AP899" s="25">
        <f t="shared" si="126"/>
        <v>0.47099947929382319</v>
      </c>
      <c r="AQ899" s="24" t="str">
        <f>+IFERROR(VLOOKUP(Y899,#REF!,2,FALSE),"-")</f>
        <v>-</v>
      </c>
      <c r="AR899" s="13" t="s">
        <v>2393</v>
      </c>
      <c r="AS899" t="s">
        <v>2397</v>
      </c>
      <c r="AT899" t="str">
        <f t="shared" si="127"/>
        <v>Moldes - 5898 - San Justo San Justo</v>
      </c>
    </row>
    <row r="900" spans="1:46" ht="15.75" thickBot="1" x14ac:dyDescent="0.3">
      <c r="A900" s="47">
        <v>3</v>
      </c>
      <c r="B900" s="47" t="s">
        <v>1078</v>
      </c>
      <c r="C900" s="47" t="s">
        <v>6486</v>
      </c>
      <c r="D900" s="47" t="s">
        <v>1218</v>
      </c>
      <c r="E900" s="47" t="s">
        <v>1219</v>
      </c>
      <c r="F900" s="47" t="s">
        <v>6588</v>
      </c>
      <c r="G900" s="47" t="s">
        <v>6589</v>
      </c>
      <c r="H900" s="47" t="s">
        <v>6590</v>
      </c>
      <c r="I900" s="47" t="s">
        <v>2475</v>
      </c>
      <c r="J900" s="47" t="s">
        <v>6587</v>
      </c>
      <c r="K900" s="47" t="s">
        <v>13810</v>
      </c>
      <c r="L900" s="47">
        <v>0.30915579199790949</v>
      </c>
      <c r="M900" s="47">
        <v>-34.687408400000002</v>
      </c>
      <c r="N900" s="47">
        <v>-58.563262899999998</v>
      </c>
      <c r="O900" s="47" t="s">
        <v>16015</v>
      </c>
      <c r="P900" s="47">
        <v>1</v>
      </c>
      <c r="Q900">
        <v>22</v>
      </c>
      <c r="S900" s="23" t="s">
        <v>2347</v>
      </c>
      <c r="T900" t="str">
        <f t="shared" ref="T900:T963" si="130">+CONCATENATE(IF(A900&lt;10,"0",""),A900)</f>
        <v>03</v>
      </c>
      <c r="V900" t="str">
        <f>+VLOOKUP(B900,MARCO!E:E,1,FALSE)</f>
        <v>La Matanza</v>
      </c>
      <c r="W900" t="s">
        <v>134</v>
      </c>
      <c r="X900" t="s">
        <v>134</v>
      </c>
      <c r="Y900" t="str">
        <f t="shared" ref="Y900:Y963" si="131">+F900</f>
        <v>R 3 - D 690 - 492 - 3637</v>
      </c>
      <c r="Z900" t="s">
        <v>20</v>
      </c>
      <c r="AA900" t="s">
        <v>2349</v>
      </c>
      <c r="AB900" t="s">
        <v>21</v>
      </c>
      <c r="AD900" t="str">
        <f t="shared" ref="AD900:AD963" si="132">+G900</f>
        <v>Nuestra Sra. De La Paz</v>
      </c>
      <c r="AE900" t="s">
        <v>22</v>
      </c>
      <c r="AF900" t="s">
        <v>23</v>
      </c>
      <c r="AG900" t="s">
        <v>26</v>
      </c>
      <c r="AH900" t="s">
        <v>2348</v>
      </c>
      <c r="AI900" s="13">
        <f t="shared" ref="AI900:AI963" si="133">+Q900</f>
        <v>22</v>
      </c>
      <c r="AJ900" s="13">
        <f t="shared" ref="AJ900:AJ963" si="134">+P900</f>
        <v>1</v>
      </c>
      <c r="AK900" s="21">
        <v>1</v>
      </c>
      <c r="AM900" t="s">
        <v>2154</v>
      </c>
      <c r="AN900" t="str">
        <f t="shared" si="128"/>
        <v>R03</v>
      </c>
      <c r="AO900" s="20" t="str">
        <f t="shared" si="129"/>
        <v>FINES_R03</v>
      </c>
      <c r="AP900" s="25">
        <f t="shared" ref="AP900:AP963" si="135">+L900</f>
        <v>0.30915579199790949</v>
      </c>
      <c r="AQ900" s="24" t="str">
        <f>+IFERROR(VLOOKUP(Y900,#REF!,2,FALSE),"-")</f>
        <v>-</v>
      </c>
      <c r="AR900" s="13" t="s">
        <v>2393</v>
      </c>
      <c r="AS900" t="s">
        <v>2397</v>
      </c>
      <c r="AT900" t="str">
        <f t="shared" ref="AT900:AT963" si="136">+H900</f>
        <v>Rodney Y Zelada S/n - San Justo San Justo</v>
      </c>
    </row>
    <row r="901" spans="1:46" ht="15.75" thickBot="1" x14ac:dyDescent="0.3">
      <c r="A901" s="47">
        <v>3</v>
      </c>
      <c r="B901" s="47" t="s">
        <v>1078</v>
      </c>
      <c r="C901" s="47" t="s">
        <v>2388</v>
      </c>
      <c r="D901" s="47" t="s">
        <v>1187</v>
      </c>
      <c r="E901" s="47" t="s">
        <v>1188</v>
      </c>
      <c r="F901" s="47" t="s">
        <v>6592</v>
      </c>
      <c r="G901" s="47" t="s">
        <v>6593</v>
      </c>
      <c r="H901" s="47" t="s">
        <v>6594</v>
      </c>
      <c r="I901" s="47" t="s">
        <v>2475</v>
      </c>
      <c r="J901" s="47" t="s">
        <v>6550</v>
      </c>
      <c r="K901" s="47" t="s">
        <v>13811</v>
      </c>
      <c r="L901" s="47">
        <v>0.39909446239471441</v>
      </c>
      <c r="M901" s="47">
        <v>-34.721803399999999</v>
      </c>
      <c r="N901" s="47">
        <v>-58.5366888</v>
      </c>
      <c r="O901" s="47" t="s">
        <v>16016</v>
      </c>
      <c r="P901" s="47">
        <v>6</v>
      </c>
      <c r="Q901">
        <v>169</v>
      </c>
      <c r="S901" s="23" t="s">
        <v>2347</v>
      </c>
      <c r="T901" t="str">
        <f t="shared" si="130"/>
        <v>03</v>
      </c>
      <c r="V901" t="str">
        <f>+VLOOKUP(B901,MARCO!E:E,1,FALSE)</f>
        <v>La Matanza</v>
      </c>
      <c r="W901" t="s">
        <v>134</v>
      </c>
      <c r="X901" t="s">
        <v>134</v>
      </c>
      <c r="Y901" t="str">
        <f t="shared" si="131"/>
        <v>R 3 - D 690 - 474 - 0200</v>
      </c>
      <c r="Z901" t="s">
        <v>20</v>
      </c>
      <c r="AA901" t="s">
        <v>2349</v>
      </c>
      <c r="AB901" t="s">
        <v>21</v>
      </c>
      <c r="AD901" t="str">
        <f t="shared" si="132"/>
        <v>Escuela Primaria 58</v>
      </c>
      <c r="AE901" t="s">
        <v>22</v>
      </c>
      <c r="AF901" t="s">
        <v>23</v>
      </c>
      <c r="AG901" t="s">
        <v>26</v>
      </c>
      <c r="AH901" t="s">
        <v>2348</v>
      </c>
      <c r="AI901" s="13">
        <f t="shared" si="133"/>
        <v>169</v>
      </c>
      <c r="AJ901" s="13">
        <f t="shared" si="134"/>
        <v>6</v>
      </c>
      <c r="AK901" s="21">
        <v>1</v>
      </c>
      <c r="AM901" t="s">
        <v>2154</v>
      </c>
      <c r="AN901" t="str">
        <f t="shared" si="128"/>
        <v>R03</v>
      </c>
      <c r="AO901" s="20" t="str">
        <f t="shared" si="129"/>
        <v>FINES_R03</v>
      </c>
      <c r="AP901" s="25">
        <f t="shared" si="135"/>
        <v>0.39909446239471441</v>
      </c>
      <c r="AQ901" s="24" t="str">
        <f>+IFERROR(VLOOKUP(Y901,#REF!,2,FALSE),"-")</f>
        <v>-</v>
      </c>
      <c r="AR901" s="13" t="s">
        <v>2393</v>
      </c>
      <c r="AS901" t="s">
        <v>2398</v>
      </c>
      <c r="AT901" t="str">
        <f t="shared" si="136"/>
        <v>El Rauli - 788 - Ciudad Evita Ciudad Evita</v>
      </c>
    </row>
    <row r="902" spans="1:46" ht="15.75" thickBot="1" x14ac:dyDescent="0.3">
      <c r="A902" s="47">
        <v>3</v>
      </c>
      <c r="B902" s="47" t="s">
        <v>1078</v>
      </c>
      <c r="C902" s="47" t="s">
        <v>6551</v>
      </c>
      <c r="D902" s="47" t="s">
        <v>1185</v>
      </c>
      <c r="E902" s="47" t="s">
        <v>1186</v>
      </c>
      <c r="F902" s="47" t="s">
        <v>6596</v>
      </c>
      <c r="G902" s="47" t="s">
        <v>6597</v>
      </c>
      <c r="H902" s="47" t="s">
        <v>6598</v>
      </c>
      <c r="I902" s="47" t="s">
        <v>2475</v>
      </c>
      <c r="J902" s="47" t="s">
        <v>3447</v>
      </c>
      <c r="K902" s="47" t="s">
        <v>13812</v>
      </c>
      <c r="L902" s="47">
        <v>0.40825319290161127</v>
      </c>
      <c r="M902" s="47">
        <v>-34.6837278</v>
      </c>
      <c r="N902" s="47">
        <v>-58.5455513</v>
      </c>
      <c r="O902" s="47" t="s">
        <v>16017</v>
      </c>
      <c r="P902" s="47">
        <v>1</v>
      </c>
      <c r="Q902">
        <v>19</v>
      </c>
      <c r="S902" s="23" t="s">
        <v>2347</v>
      </c>
      <c r="T902" t="str">
        <f t="shared" si="130"/>
        <v>03</v>
      </c>
      <c r="V902" t="str">
        <f>+VLOOKUP(B902,MARCO!E:E,1,FALSE)</f>
        <v>La Matanza</v>
      </c>
      <c r="W902" t="s">
        <v>134</v>
      </c>
      <c r="X902" t="s">
        <v>134</v>
      </c>
      <c r="Y902" t="str">
        <f t="shared" si="131"/>
        <v>R 3 - D 690 - 473 - 0752</v>
      </c>
      <c r="Z902" t="s">
        <v>20</v>
      </c>
      <c r="AA902" t="s">
        <v>2349</v>
      </c>
      <c r="AB902" t="s">
        <v>21</v>
      </c>
      <c r="AD902" t="str">
        <f t="shared" si="132"/>
        <v>Villa Sahores</v>
      </c>
      <c r="AE902" t="s">
        <v>22</v>
      </c>
      <c r="AF902" t="s">
        <v>23</v>
      </c>
      <c r="AG902" t="s">
        <v>26</v>
      </c>
      <c r="AH902" t="s">
        <v>2348</v>
      </c>
      <c r="AI902" s="13">
        <f t="shared" si="133"/>
        <v>19</v>
      </c>
      <c r="AJ902" s="13">
        <f t="shared" si="134"/>
        <v>1</v>
      </c>
      <c r="AK902" s="21">
        <v>1</v>
      </c>
      <c r="AM902" t="s">
        <v>2154</v>
      </c>
      <c r="AN902" t="str">
        <f t="shared" si="128"/>
        <v>R03</v>
      </c>
      <c r="AO902" s="20" t="str">
        <f t="shared" si="129"/>
        <v>FINES_R03</v>
      </c>
      <c r="AP902" s="25">
        <f t="shared" si="135"/>
        <v>0.40825319290161127</v>
      </c>
      <c r="AQ902" s="24" t="str">
        <f>+IFERROR(VLOOKUP(Y902,#REF!,2,FALSE),"-")</f>
        <v>-</v>
      </c>
      <c r="AR902" s="13" t="s">
        <v>2393</v>
      </c>
      <c r="AS902" t="s">
        <v>2398</v>
      </c>
      <c r="AT902" t="str">
        <f t="shared" si="136"/>
        <v>Inclan - 2023 - San Justo San Justo</v>
      </c>
    </row>
    <row r="903" spans="1:46" ht="15.75" thickBot="1" x14ac:dyDescent="0.3">
      <c r="A903" s="47">
        <v>3</v>
      </c>
      <c r="B903" s="47" t="s">
        <v>1078</v>
      </c>
      <c r="C903" s="47" t="s">
        <v>5717</v>
      </c>
      <c r="D903" s="47" t="s">
        <v>1181</v>
      </c>
      <c r="E903" s="47" t="s">
        <v>1182</v>
      </c>
      <c r="F903" s="47" t="s">
        <v>6601</v>
      </c>
      <c r="G903" s="47" t="s">
        <v>6602</v>
      </c>
      <c r="H903" s="47" t="s">
        <v>6603</v>
      </c>
      <c r="I903" s="47" t="s">
        <v>2475</v>
      </c>
      <c r="J903" s="47" t="s">
        <v>3447</v>
      </c>
      <c r="K903" s="47" t="s">
        <v>13813</v>
      </c>
      <c r="L903" s="47">
        <v>0.41588842868804932</v>
      </c>
      <c r="M903" s="47">
        <v>-34.6854419991</v>
      </c>
      <c r="N903" s="47">
        <v>-58.519118325405003</v>
      </c>
      <c r="O903" s="47" t="s">
        <v>16018</v>
      </c>
      <c r="P903" s="47">
        <v>2</v>
      </c>
      <c r="Q903">
        <v>58</v>
      </c>
      <c r="S903" s="23" t="s">
        <v>2347</v>
      </c>
      <c r="T903" t="str">
        <f t="shared" si="130"/>
        <v>03</v>
      </c>
      <c r="V903" t="str">
        <f>+VLOOKUP(B903,MARCO!E:E,1,FALSE)</f>
        <v>La Matanza</v>
      </c>
      <c r="W903" t="s">
        <v>134</v>
      </c>
      <c r="X903" t="s">
        <v>134</v>
      </c>
      <c r="Y903" t="str">
        <f t="shared" si="131"/>
        <v>R 3 - D 690 - 471 - 0831</v>
      </c>
      <c r="Z903" t="s">
        <v>20</v>
      </c>
      <c r="AA903" t="s">
        <v>2349</v>
      </c>
      <c r="AB903" t="s">
        <v>21</v>
      </c>
      <c r="AD903" t="str">
        <f t="shared" si="132"/>
        <v>Polo Productivo La Tablada</v>
      </c>
      <c r="AE903" t="s">
        <v>22</v>
      </c>
      <c r="AF903" t="s">
        <v>23</v>
      </c>
      <c r="AG903" t="s">
        <v>26</v>
      </c>
      <c r="AH903" t="s">
        <v>2348</v>
      </c>
      <c r="AI903" s="13">
        <f t="shared" si="133"/>
        <v>58</v>
      </c>
      <c r="AJ903" s="13">
        <f t="shared" si="134"/>
        <v>2</v>
      </c>
      <c r="AK903" s="21">
        <v>1</v>
      </c>
      <c r="AM903" t="s">
        <v>2154</v>
      </c>
      <c r="AN903" t="str">
        <f t="shared" si="128"/>
        <v>R03</v>
      </c>
      <c r="AO903" s="20" t="str">
        <f t="shared" si="129"/>
        <v>FINES_R03</v>
      </c>
      <c r="AP903" s="25">
        <f t="shared" si="135"/>
        <v>0.41588842868804932</v>
      </c>
      <c r="AQ903" s="24" t="str">
        <f>+IFERROR(VLOOKUP(Y903,#REF!,2,FALSE),"-")</f>
        <v>-</v>
      </c>
      <c r="AR903" s="13" t="s">
        <v>2393</v>
      </c>
      <c r="AS903" t="s">
        <v>2398</v>
      </c>
      <c r="AT903" t="str">
        <f t="shared" si="136"/>
        <v>Avenida Crovara - 2045 e/ Mariano Moreno y LambarÉ - La Tablada</v>
      </c>
    </row>
    <row r="904" spans="1:46" ht="15.75" thickBot="1" x14ac:dyDescent="0.3">
      <c r="A904" s="47">
        <v>3</v>
      </c>
      <c r="B904" s="47" t="s">
        <v>1078</v>
      </c>
      <c r="C904" s="47" t="s">
        <v>6492</v>
      </c>
      <c r="D904" s="47" t="s">
        <v>1183</v>
      </c>
      <c r="E904" s="47" t="s">
        <v>1184</v>
      </c>
      <c r="F904" s="47" t="s">
        <v>6605</v>
      </c>
      <c r="G904" s="47" t="s">
        <v>6606</v>
      </c>
      <c r="H904" s="47" t="s">
        <v>6607</v>
      </c>
      <c r="I904" s="47" t="s">
        <v>2475</v>
      </c>
      <c r="J904" s="47" t="s">
        <v>6497</v>
      </c>
      <c r="K904" s="47" t="s">
        <v>13814</v>
      </c>
      <c r="L904" s="47">
        <v>0.2228904664516449</v>
      </c>
      <c r="M904" s="47">
        <v>-34.6770821</v>
      </c>
      <c r="N904" s="47">
        <v>-58.562351200000002</v>
      </c>
      <c r="O904" s="47" t="s">
        <v>16019</v>
      </c>
      <c r="P904" s="47">
        <v>5</v>
      </c>
      <c r="Q904">
        <v>117</v>
      </c>
      <c r="S904" s="23" t="s">
        <v>2347</v>
      </c>
      <c r="T904" t="str">
        <f t="shared" si="130"/>
        <v>03</v>
      </c>
      <c r="V904" t="str">
        <f>+VLOOKUP(B904,MARCO!E:E,1,FALSE)</f>
        <v>La Matanza</v>
      </c>
      <c r="W904" t="s">
        <v>134</v>
      </c>
      <c r="X904" t="s">
        <v>134</v>
      </c>
      <c r="Y904" t="str">
        <f t="shared" si="131"/>
        <v>R 3 - D 690 - 472 - 0445</v>
      </c>
      <c r="Z904" t="s">
        <v>20</v>
      </c>
      <c r="AA904" t="s">
        <v>2349</v>
      </c>
      <c r="AB904" t="s">
        <v>21</v>
      </c>
      <c r="AD904" t="str">
        <f t="shared" si="132"/>
        <v>Caritas</v>
      </c>
      <c r="AE904" t="s">
        <v>22</v>
      </c>
      <c r="AF904" t="s">
        <v>23</v>
      </c>
      <c r="AG904" t="s">
        <v>26</v>
      </c>
      <c r="AH904" t="s">
        <v>2348</v>
      </c>
      <c r="AI904" s="13">
        <f t="shared" si="133"/>
        <v>117</v>
      </c>
      <c r="AJ904" s="13">
        <f t="shared" si="134"/>
        <v>5</v>
      </c>
      <c r="AK904" s="21">
        <v>1</v>
      </c>
      <c r="AM904" t="s">
        <v>2154</v>
      </c>
      <c r="AN904" t="str">
        <f t="shared" si="128"/>
        <v>R03</v>
      </c>
      <c r="AO904" s="20" t="str">
        <f t="shared" si="129"/>
        <v>FINES_R03</v>
      </c>
      <c r="AP904" s="25">
        <f t="shared" si="135"/>
        <v>0.2228904664516449</v>
      </c>
      <c r="AQ904" s="24" t="str">
        <f>+IFERROR(VLOOKUP(Y904,#REF!,2,FALSE),"-")</f>
        <v>-</v>
      </c>
      <c r="AR904" s="13" t="s">
        <v>2393</v>
      </c>
      <c r="AS904" t="s">
        <v>2397</v>
      </c>
      <c r="AT904" t="str">
        <f t="shared" si="136"/>
        <v>Arieta - 2962 - San Justo San Justo</v>
      </c>
    </row>
    <row r="905" spans="1:46" ht="15.75" thickBot="1" x14ac:dyDescent="0.3">
      <c r="A905" s="47">
        <v>3</v>
      </c>
      <c r="B905" s="47" t="s">
        <v>1078</v>
      </c>
      <c r="C905" s="47" t="s">
        <v>2376</v>
      </c>
      <c r="D905" s="47" t="s">
        <v>1161</v>
      </c>
      <c r="E905" s="47" t="s">
        <v>1162</v>
      </c>
      <c r="F905" s="47" t="s">
        <v>6609</v>
      </c>
      <c r="G905" s="47" t="s">
        <v>6610</v>
      </c>
      <c r="H905" s="47" t="s">
        <v>6611</v>
      </c>
      <c r="I905" s="47" t="s">
        <v>2475</v>
      </c>
      <c r="J905" s="47" t="s">
        <v>6613</v>
      </c>
      <c r="K905" s="47" t="s">
        <v>13815</v>
      </c>
      <c r="L905" s="47">
        <v>0.42420575022697449</v>
      </c>
      <c r="M905" s="47">
        <v>-34.696857700000002</v>
      </c>
      <c r="N905" s="47">
        <v>-58.537086199999997</v>
      </c>
      <c r="O905" s="47" t="s">
        <v>16020</v>
      </c>
      <c r="P905" s="47">
        <v>2</v>
      </c>
      <c r="Q905">
        <v>29</v>
      </c>
      <c r="S905" s="23" t="s">
        <v>2347</v>
      </c>
      <c r="T905" t="str">
        <f t="shared" si="130"/>
        <v>03</v>
      </c>
      <c r="V905" t="str">
        <f>+VLOOKUP(B905,MARCO!E:E,1,FALSE)</f>
        <v>La Matanza</v>
      </c>
      <c r="W905" t="s">
        <v>134</v>
      </c>
      <c r="X905" t="s">
        <v>134</v>
      </c>
      <c r="Y905" t="str">
        <f t="shared" si="131"/>
        <v>R 3 - D 690 - 454 - 3865</v>
      </c>
      <c r="Z905" t="s">
        <v>20</v>
      </c>
      <c r="AA905" t="s">
        <v>2349</v>
      </c>
      <c r="AB905" t="s">
        <v>21</v>
      </c>
      <c r="AD905" t="str">
        <f t="shared" si="132"/>
        <v>Iglesia Efren</v>
      </c>
      <c r="AE905" t="s">
        <v>22</v>
      </c>
      <c r="AF905" t="s">
        <v>23</v>
      </c>
      <c r="AG905" t="s">
        <v>26</v>
      </c>
      <c r="AH905" t="s">
        <v>2348</v>
      </c>
      <c r="AI905" s="13">
        <f t="shared" si="133"/>
        <v>29</v>
      </c>
      <c r="AJ905" s="13">
        <f t="shared" si="134"/>
        <v>2</v>
      </c>
      <c r="AK905" s="21">
        <v>1</v>
      </c>
      <c r="AM905" t="s">
        <v>2154</v>
      </c>
      <c r="AN905" t="str">
        <f t="shared" si="128"/>
        <v>R03</v>
      </c>
      <c r="AO905" s="20" t="str">
        <f t="shared" si="129"/>
        <v>FINES_R03</v>
      </c>
      <c r="AP905" s="25">
        <f t="shared" si="135"/>
        <v>0.42420575022697449</v>
      </c>
      <c r="AQ905" s="24" t="str">
        <f>+IFERROR(VLOOKUP(Y905,#REF!,2,FALSE),"-")</f>
        <v>-</v>
      </c>
      <c r="AR905" s="13" t="s">
        <v>2393</v>
      </c>
      <c r="AS905" t="s">
        <v>2398</v>
      </c>
      <c r="AT905" t="str">
        <f t="shared" si="136"/>
        <v>Av. Crovara - 3957 - La Tablada</v>
      </c>
    </row>
    <row r="906" spans="1:46" ht="15.75" thickBot="1" x14ac:dyDescent="0.3">
      <c r="A906" s="47">
        <v>3</v>
      </c>
      <c r="B906" s="47" t="s">
        <v>1078</v>
      </c>
      <c r="C906" s="47" t="s">
        <v>6492</v>
      </c>
      <c r="D906" s="47" t="s">
        <v>1183</v>
      </c>
      <c r="E906" s="47" t="s">
        <v>1184</v>
      </c>
      <c r="F906" s="47" t="s">
        <v>6616</v>
      </c>
      <c r="G906" s="47" t="s">
        <v>13816</v>
      </c>
      <c r="H906" s="47" t="s">
        <v>6617</v>
      </c>
      <c r="I906" s="47" t="s">
        <v>2475</v>
      </c>
      <c r="J906" s="47" t="s">
        <v>2962</v>
      </c>
      <c r="K906" s="47" t="s">
        <v>13817</v>
      </c>
      <c r="L906" s="47">
        <v>0.73805195093154907</v>
      </c>
      <c r="M906" s="47">
        <v>-34.701075156337502</v>
      </c>
      <c r="N906" s="47">
        <v>-58.4836659268448</v>
      </c>
      <c r="O906" s="47" t="s">
        <v>16021</v>
      </c>
      <c r="P906" s="47">
        <v>1</v>
      </c>
      <c r="Q906">
        <v>27</v>
      </c>
      <c r="S906" s="23" t="s">
        <v>2347</v>
      </c>
      <c r="T906" t="str">
        <f t="shared" si="130"/>
        <v>03</v>
      </c>
      <c r="V906" t="str">
        <f>+VLOOKUP(B906,MARCO!E:E,1,FALSE)</f>
        <v>La Matanza</v>
      </c>
      <c r="W906" t="s">
        <v>134</v>
      </c>
      <c r="X906" t="s">
        <v>134</v>
      </c>
      <c r="Y906" t="str">
        <f t="shared" si="131"/>
        <v>R 3 - D 690 - 472 - 0750</v>
      </c>
      <c r="Z906" t="s">
        <v>20</v>
      </c>
      <c r="AA906" t="s">
        <v>2349</v>
      </c>
      <c r="AB906" t="s">
        <v>21</v>
      </c>
      <c r="AD906" t="str">
        <f t="shared" si="132"/>
        <v>504</v>
      </c>
      <c r="AE906" t="s">
        <v>22</v>
      </c>
      <c r="AF906" t="s">
        <v>23</v>
      </c>
      <c r="AG906" t="s">
        <v>26</v>
      </c>
      <c r="AH906" t="s">
        <v>2348</v>
      </c>
      <c r="AI906" s="13">
        <f t="shared" si="133"/>
        <v>27</v>
      </c>
      <c r="AJ906" s="13">
        <f t="shared" si="134"/>
        <v>1</v>
      </c>
      <c r="AK906" s="21">
        <v>1</v>
      </c>
      <c r="AM906" t="s">
        <v>2154</v>
      </c>
      <c r="AN906" t="str">
        <f t="shared" si="128"/>
        <v>R03</v>
      </c>
      <c r="AO906" s="20" t="str">
        <f t="shared" si="129"/>
        <v>FINES_R03</v>
      </c>
      <c r="AP906" s="25">
        <f t="shared" si="135"/>
        <v>0.73805195093154907</v>
      </c>
      <c r="AQ906" s="24" t="str">
        <f>+IFERROR(VLOOKUP(Y906,#REF!,2,FALSE),"-")</f>
        <v>-</v>
      </c>
      <c r="AR906" s="13" t="s">
        <v>2393</v>
      </c>
      <c r="AS906" t="s">
        <v>2397</v>
      </c>
      <c r="AT906" t="str">
        <f t="shared" si="136"/>
        <v>Roosevelt - 890 - Villa Celina Villa Celina</v>
      </c>
    </row>
    <row r="907" spans="1:46" ht="15.75" thickBot="1" x14ac:dyDescent="0.3">
      <c r="A907" s="47">
        <v>3</v>
      </c>
      <c r="B907" s="47" t="s">
        <v>1078</v>
      </c>
      <c r="C907" s="47" t="s">
        <v>2388</v>
      </c>
      <c r="D907" s="47" t="s">
        <v>1187</v>
      </c>
      <c r="E907" s="47" t="s">
        <v>1188</v>
      </c>
      <c r="F907" s="47" t="s">
        <v>6620</v>
      </c>
      <c r="G907" s="47" t="s">
        <v>6488</v>
      </c>
      <c r="H907" s="47" t="s">
        <v>6489</v>
      </c>
      <c r="I907" s="47" t="s">
        <v>2475</v>
      </c>
      <c r="J907" s="47" t="s">
        <v>6491</v>
      </c>
      <c r="K907" s="47" t="s">
        <v>16022</v>
      </c>
      <c r="L907" s="47">
        <v>0.29181689023971558</v>
      </c>
      <c r="M907" s="47">
        <v>-34.544723437133001</v>
      </c>
      <c r="N907" s="47">
        <v>-58.509985858855003</v>
      </c>
      <c r="O907" s="47" t="s">
        <v>16023</v>
      </c>
      <c r="P907" s="47">
        <v>1</v>
      </c>
      <c r="Q907">
        <v>21</v>
      </c>
      <c r="S907" s="23" t="s">
        <v>2347</v>
      </c>
      <c r="T907" t="str">
        <f t="shared" si="130"/>
        <v>03</v>
      </c>
      <c r="V907" t="str">
        <f>+VLOOKUP(B907,MARCO!E:E,1,FALSE)</f>
        <v>La Matanza</v>
      </c>
      <c r="W907" t="s">
        <v>134</v>
      </c>
      <c r="X907" t="s">
        <v>134</v>
      </c>
      <c r="Y907" t="str">
        <f t="shared" si="131"/>
        <v>R 3 - D 690 - 474 - 0451</v>
      </c>
      <c r="Z907" t="s">
        <v>20</v>
      </c>
      <c r="AA907" t="s">
        <v>2349</v>
      </c>
      <c r="AB907" t="s">
        <v>21</v>
      </c>
      <c r="AD907" t="str">
        <f t="shared" si="132"/>
        <v>Club Deportivo Social Y Defensores De Querandi</v>
      </c>
      <c r="AE907" t="s">
        <v>22</v>
      </c>
      <c r="AF907" t="s">
        <v>23</v>
      </c>
      <c r="AG907" t="s">
        <v>26</v>
      </c>
      <c r="AH907" t="s">
        <v>2348</v>
      </c>
      <c r="AI907" s="13">
        <f t="shared" si="133"/>
        <v>21</v>
      </c>
      <c r="AJ907" s="13">
        <f t="shared" si="134"/>
        <v>1</v>
      </c>
      <c r="AK907" s="21">
        <v>1</v>
      </c>
      <c r="AM907" t="s">
        <v>2154</v>
      </c>
      <c r="AN907" t="str">
        <f t="shared" si="128"/>
        <v>R03</v>
      </c>
      <c r="AO907" s="20" t="str">
        <f t="shared" si="129"/>
        <v>FINES_R03</v>
      </c>
      <c r="AP907" s="25">
        <f t="shared" si="135"/>
        <v>0.29181689023971558</v>
      </c>
      <c r="AQ907" s="24" t="str">
        <f>+IFERROR(VLOOKUP(Y907,#REF!,2,FALSE),"-")</f>
        <v>-</v>
      </c>
      <c r="AR907" s="13" t="s">
        <v>2393</v>
      </c>
      <c r="AS907" t="s">
        <v>2397</v>
      </c>
      <c r="AT907" t="str">
        <f t="shared" si="136"/>
        <v>Miguel Martin De Guemes - 4000 - Ciudad Evita Ciudad Evita</v>
      </c>
    </row>
    <row r="908" spans="1:46" ht="15.75" thickBot="1" x14ac:dyDescent="0.3">
      <c r="A908" s="47">
        <v>3</v>
      </c>
      <c r="B908" s="47" t="s">
        <v>1078</v>
      </c>
      <c r="C908" s="47" t="s">
        <v>6486</v>
      </c>
      <c r="D908" s="47" t="s">
        <v>1218</v>
      </c>
      <c r="E908" s="47" t="s">
        <v>1219</v>
      </c>
      <c r="F908" s="47" t="s">
        <v>6624</v>
      </c>
      <c r="G908" s="47" t="s">
        <v>6625</v>
      </c>
      <c r="H908" s="47" t="s">
        <v>6626</v>
      </c>
      <c r="I908" s="47" t="s">
        <v>2475</v>
      </c>
      <c r="J908" s="47" t="s">
        <v>6587</v>
      </c>
      <c r="K908" s="47" t="s">
        <v>13818</v>
      </c>
      <c r="L908" s="47">
        <v>0.38253933191299438</v>
      </c>
      <c r="M908" s="47">
        <v>-34.687469700000001</v>
      </c>
      <c r="N908" s="47">
        <v>-58.525076900000002</v>
      </c>
      <c r="O908" s="47" t="s">
        <v>16024</v>
      </c>
      <c r="P908" s="47">
        <v>1</v>
      </c>
      <c r="Q908">
        <v>25</v>
      </c>
      <c r="S908" s="23" t="s">
        <v>2347</v>
      </c>
      <c r="T908" t="str">
        <f t="shared" si="130"/>
        <v>03</v>
      </c>
      <c r="V908" t="str">
        <f>+VLOOKUP(B908,MARCO!E:E,1,FALSE)</f>
        <v>La Matanza</v>
      </c>
      <c r="W908" t="s">
        <v>134</v>
      </c>
      <c r="X908" t="s">
        <v>134</v>
      </c>
      <c r="Y908" t="str">
        <f t="shared" si="131"/>
        <v>R 3 - D 690 - 492 - 4106</v>
      </c>
      <c r="Z908" t="s">
        <v>20</v>
      </c>
      <c r="AA908" t="s">
        <v>2349</v>
      </c>
      <c r="AB908" t="s">
        <v>21</v>
      </c>
      <c r="AD908" t="str">
        <f t="shared" si="132"/>
        <v>Parroquia Sagrado Corazon</v>
      </c>
      <c r="AE908" t="s">
        <v>22</v>
      </c>
      <c r="AF908" t="s">
        <v>23</v>
      </c>
      <c r="AG908" t="s">
        <v>26</v>
      </c>
      <c r="AH908" t="s">
        <v>2348</v>
      </c>
      <c r="AI908" s="13">
        <f t="shared" si="133"/>
        <v>25</v>
      </c>
      <c r="AJ908" s="13">
        <f t="shared" si="134"/>
        <v>1</v>
      </c>
      <c r="AK908" s="21">
        <v>1</v>
      </c>
      <c r="AM908" t="s">
        <v>2154</v>
      </c>
      <c r="AN908" t="str">
        <f t="shared" si="128"/>
        <v>R03</v>
      </c>
      <c r="AO908" s="20" t="str">
        <f t="shared" si="129"/>
        <v>FINES_R03</v>
      </c>
      <c r="AP908" s="25">
        <f t="shared" si="135"/>
        <v>0.38253933191299438</v>
      </c>
      <c r="AQ908" s="24" t="str">
        <f>+IFERROR(VLOOKUP(Y908,#REF!,2,FALSE),"-")</f>
        <v>-</v>
      </c>
      <c r="AR908" s="13" t="s">
        <v>2393</v>
      </c>
      <c r="AS908" t="s">
        <v>2398</v>
      </c>
      <c r="AT908" t="str">
        <f t="shared" si="136"/>
        <v>Donizetti - 5700 - La Tablada</v>
      </c>
    </row>
    <row r="909" spans="1:46" ht="15.75" thickBot="1" x14ac:dyDescent="0.3">
      <c r="A909" s="47">
        <v>3</v>
      </c>
      <c r="B909" s="47" t="s">
        <v>1078</v>
      </c>
      <c r="C909" s="47" t="s">
        <v>2361</v>
      </c>
      <c r="D909" s="47" t="s">
        <v>1206</v>
      </c>
      <c r="E909" s="47" t="s">
        <v>1207</v>
      </c>
      <c r="F909" s="47" t="s">
        <v>6630</v>
      </c>
      <c r="G909" s="47" t="s">
        <v>6631</v>
      </c>
      <c r="H909" s="47" t="s">
        <v>6632</v>
      </c>
      <c r="I909" s="47" t="s">
        <v>2475</v>
      </c>
      <c r="J909" s="47" t="s">
        <v>2224</v>
      </c>
      <c r="K909" s="47" t="s">
        <v>13819</v>
      </c>
      <c r="L909" s="47">
        <v>0.1153094917535782</v>
      </c>
      <c r="M909" s="47">
        <v>-34.639932492115001</v>
      </c>
      <c r="N909" s="47">
        <v>-58.557216105310999</v>
      </c>
      <c r="O909" s="47" t="s">
        <v>16025</v>
      </c>
      <c r="P909" s="47">
        <v>1</v>
      </c>
      <c r="Q909">
        <v>17</v>
      </c>
      <c r="S909" s="23" t="s">
        <v>2347</v>
      </c>
      <c r="T909" t="str">
        <f t="shared" si="130"/>
        <v>03</v>
      </c>
      <c r="V909" t="str">
        <f>+VLOOKUP(B909,MARCO!E:E,1,FALSE)</f>
        <v>La Matanza</v>
      </c>
      <c r="W909" t="s">
        <v>134</v>
      </c>
      <c r="X909" t="s">
        <v>134</v>
      </c>
      <c r="Y909" t="str">
        <f t="shared" si="131"/>
        <v>R 3 - D 690 - 485 - 4659</v>
      </c>
      <c r="Z909" t="s">
        <v>20</v>
      </c>
      <c r="AA909" t="s">
        <v>2349</v>
      </c>
      <c r="AB909" t="s">
        <v>21</v>
      </c>
      <c r="AD909" t="str">
        <f t="shared" si="132"/>
        <v>Region Descentralizada Ramos Mejia</v>
      </c>
      <c r="AE909" t="s">
        <v>22</v>
      </c>
      <c r="AF909" t="s">
        <v>23</v>
      </c>
      <c r="AG909" t="s">
        <v>26</v>
      </c>
      <c r="AH909" t="s">
        <v>2348</v>
      </c>
      <c r="AI909" s="13">
        <f t="shared" si="133"/>
        <v>17</v>
      </c>
      <c r="AJ909" s="13">
        <f t="shared" si="134"/>
        <v>1</v>
      </c>
      <c r="AK909" s="21">
        <v>1</v>
      </c>
      <c r="AM909" t="s">
        <v>2154</v>
      </c>
      <c r="AN909" t="str">
        <f t="shared" si="128"/>
        <v>R03</v>
      </c>
      <c r="AO909" s="20" t="str">
        <f t="shared" si="129"/>
        <v>FINES_R03</v>
      </c>
      <c r="AP909" s="25">
        <f t="shared" si="135"/>
        <v>0.1153094917535782</v>
      </c>
      <c r="AQ909" s="24" t="str">
        <f>+IFERROR(VLOOKUP(Y909,#REF!,2,FALSE),"-")</f>
        <v>-</v>
      </c>
      <c r="AR909" s="13" t="s">
        <v>2393</v>
      </c>
      <c r="AS909" t="s">
        <v>2397</v>
      </c>
      <c r="AT909" t="str">
        <f t="shared" si="136"/>
        <v>Alte Brown Esq. Rivaddavia - Ramos Mejia Ramos Mejia</v>
      </c>
    </row>
    <row r="910" spans="1:46" ht="15.75" thickBot="1" x14ac:dyDescent="0.3">
      <c r="A910" s="47">
        <v>3</v>
      </c>
      <c r="B910" s="47" t="s">
        <v>1078</v>
      </c>
      <c r="C910" s="47" t="s">
        <v>2387</v>
      </c>
      <c r="D910" s="47" t="s">
        <v>1174</v>
      </c>
      <c r="E910" s="47" t="s">
        <v>115</v>
      </c>
      <c r="F910" s="47" t="s">
        <v>6635</v>
      </c>
      <c r="G910" s="47" t="s">
        <v>6636</v>
      </c>
      <c r="H910" s="47" t="s">
        <v>6637</v>
      </c>
      <c r="I910" s="47" t="s">
        <v>2475</v>
      </c>
      <c r="J910" s="47" t="s">
        <v>6100</v>
      </c>
      <c r="K910" s="47" t="s">
        <v>13820</v>
      </c>
      <c r="L910" s="47">
        <v>0.68623471260070801</v>
      </c>
      <c r="M910" s="47">
        <v>-34.699616878776943</v>
      </c>
      <c r="N910" s="47">
        <v>-58.573304396436981</v>
      </c>
      <c r="O910" s="47" t="s">
        <v>16026</v>
      </c>
      <c r="P910" s="47">
        <v>1</v>
      </c>
      <c r="Q910">
        <v>26</v>
      </c>
      <c r="S910" s="23" t="s">
        <v>2347</v>
      </c>
      <c r="T910" t="str">
        <f t="shared" si="130"/>
        <v>03</v>
      </c>
      <c r="V910" t="str">
        <f>+VLOOKUP(B910,MARCO!E:E,1,FALSE)</f>
        <v>La Matanza</v>
      </c>
      <c r="W910" t="s">
        <v>134</v>
      </c>
      <c r="X910" t="s">
        <v>134</v>
      </c>
      <c r="Y910" t="str">
        <f t="shared" si="131"/>
        <v>R 3 - D 690 - 465 - 0898</v>
      </c>
      <c r="Z910" t="s">
        <v>20</v>
      </c>
      <c r="AA910" t="s">
        <v>2349</v>
      </c>
      <c r="AB910" t="s">
        <v>21</v>
      </c>
      <c r="AD910" t="str">
        <f t="shared" si="132"/>
        <v>Identidad Cultural</v>
      </c>
      <c r="AE910" t="s">
        <v>22</v>
      </c>
      <c r="AF910" t="s">
        <v>23</v>
      </c>
      <c r="AG910" t="s">
        <v>26</v>
      </c>
      <c r="AH910" t="s">
        <v>2348</v>
      </c>
      <c r="AI910" s="13">
        <f t="shared" si="133"/>
        <v>26</v>
      </c>
      <c r="AJ910" s="13">
        <f t="shared" si="134"/>
        <v>1</v>
      </c>
      <c r="AK910" s="21">
        <v>1</v>
      </c>
      <c r="AM910" t="s">
        <v>2154</v>
      </c>
      <c r="AN910" t="str">
        <f t="shared" si="128"/>
        <v>R03</v>
      </c>
      <c r="AO910" s="20" t="str">
        <f t="shared" si="129"/>
        <v>FINES_R03</v>
      </c>
      <c r="AP910" s="25">
        <f t="shared" si="135"/>
        <v>0.68623471260070801</v>
      </c>
      <c r="AQ910" s="24" t="str">
        <f>+IFERROR(VLOOKUP(Y910,#REF!,2,FALSE),"-")</f>
        <v>-</v>
      </c>
      <c r="AR910" s="13" t="s">
        <v>2393</v>
      </c>
      <c r="AS910" t="s">
        <v>2398</v>
      </c>
      <c r="AT910" t="str">
        <f t="shared" si="136"/>
        <v>Ruben Moreno - 3672 - San Justo San Justo</v>
      </c>
    </row>
    <row r="911" spans="1:46" ht="15.75" thickBot="1" x14ac:dyDescent="0.3">
      <c r="A911" s="47">
        <v>3</v>
      </c>
      <c r="B911" s="47" t="s">
        <v>1078</v>
      </c>
      <c r="C911" s="47" t="s">
        <v>2372</v>
      </c>
      <c r="D911" s="47" t="s">
        <v>1197</v>
      </c>
      <c r="E911" s="47" t="s">
        <v>1198</v>
      </c>
      <c r="F911" s="47" t="s">
        <v>6645</v>
      </c>
      <c r="G911" s="47" t="s">
        <v>6646</v>
      </c>
      <c r="H911" s="47" t="s">
        <v>6647</v>
      </c>
      <c r="I911" s="47" t="s">
        <v>2475</v>
      </c>
      <c r="J911" s="47" t="s">
        <v>6497</v>
      </c>
      <c r="K911" s="47" t="s">
        <v>13821</v>
      </c>
      <c r="L911" s="47">
        <v>0.32308652997016912</v>
      </c>
      <c r="M911" s="47">
        <v>-34.680856300000002</v>
      </c>
      <c r="N911" s="47">
        <v>-58.5574698</v>
      </c>
      <c r="O911" s="47" t="s">
        <v>16027</v>
      </c>
      <c r="P911" s="47">
        <v>1</v>
      </c>
      <c r="Q911">
        <v>11</v>
      </c>
      <c r="S911" s="23" t="s">
        <v>2347</v>
      </c>
      <c r="T911" t="str">
        <f t="shared" si="130"/>
        <v>03</v>
      </c>
      <c r="V911" t="str">
        <f>+VLOOKUP(B911,MARCO!E:E,1,FALSE)</f>
        <v>La Matanza</v>
      </c>
      <c r="W911" t="s">
        <v>134</v>
      </c>
      <c r="X911" t="s">
        <v>134</v>
      </c>
      <c r="Y911" t="str">
        <f t="shared" si="131"/>
        <v>R 3 - D 690 - 480 - 4139</v>
      </c>
      <c r="Z911" t="s">
        <v>20</v>
      </c>
      <c r="AA911" t="s">
        <v>2349</v>
      </c>
      <c r="AB911" t="s">
        <v>21</v>
      </c>
      <c r="AD911" t="str">
        <f t="shared" si="132"/>
        <v>Centro Cultural Mi Esperanza</v>
      </c>
      <c r="AE911" t="s">
        <v>22</v>
      </c>
      <c r="AF911" t="s">
        <v>23</v>
      </c>
      <c r="AG911" t="s">
        <v>26</v>
      </c>
      <c r="AH911" t="s">
        <v>2348</v>
      </c>
      <c r="AI911" s="13">
        <f t="shared" si="133"/>
        <v>11</v>
      </c>
      <c r="AJ911" s="13">
        <f t="shared" si="134"/>
        <v>1</v>
      </c>
      <c r="AK911" s="21">
        <v>1</v>
      </c>
      <c r="AM911" t="s">
        <v>2154</v>
      </c>
      <c r="AN911" t="str">
        <f t="shared" si="128"/>
        <v>R03</v>
      </c>
      <c r="AO911" s="20" t="str">
        <f t="shared" si="129"/>
        <v>FINES_R03</v>
      </c>
      <c r="AP911" s="25">
        <f t="shared" si="135"/>
        <v>0.32308652997016912</v>
      </c>
      <c r="AQ911" s="24" t="str">
        <f>+IFERROR(VLOOKUP(Y911,#REF!,2,FALSE),"-")</f>
        <v>-</v>
      </c>
      <c r="AR911" s="13" t="s">
        <v>2393</v>
      </c>
      <c r="AS911" t="s">
        <v>2398</v>
      </c>
      <c r="AT911" t="str">
        <f t="shared" si="136"/>
        <v>Canada - 5579 - San Justo San Justo</v>
      </c>
    </row>
    <row r="912" spans="1:46" ht="15.75" thickBot="1" x14ac:dyDescent="0.3">
      <c r="A912" s="47">
        <v>3</v>
      </c>
      <c r="B912" s="47" t="s">
        <v>1078</v>
      </c>
      <c r="C912" s="47" t="s">
        <v>6650</v>
      </c>
      <c r="D912" s="47" t="s">
        <v>1201</v>
      </c>
      <c r="E912" s="47" t="s">
        <v>1202</v>
      </c>
      <c r="F912" s="47" t="s">
        <v>6651</v>
      </c>
      <c r="G912" s="47" t="s">
        <v>6478</v>
      </c>
      <c r="H912" s="47" t="s">
        <v>6479</v>
      </c>
      <c r="I912" s="47" t="s">
        <v>2475</v>
      </c>
      <c r="J912" s="47"/>
      <c r="K912" s="47" t="s">
        <v>16028</v>
      </c>
      <c r="L912" s="47">
        <v>0.3282339870929718</v>
      </c>
      <c r="M912" s="47">
        <v>-34.678568424391997</v>
      </c>
      <c r="N912" s="47">
        <v>-58.574778874433001</v>
      </c>
      <c r="O912" s="47" t="s">
        <v>16029</v>
      </c>
      <c r="P912" s="47">
        <v>3</v>
      </c>
      <c r="Q912">
        <v>68</v>
      </c>
      <c r="S912" s="23" t="s">
        <v>2347</v>
      </c>
      <c r="T912" t="str">
        <f t="shared" si="130"/>
        <v>03</v>
      </c>
      <c r="V912" t="str">
        <f>+VLOOKUP(B912,MARCO!E:E,1,FALSE)</f>
        <v>La Matanza</v>
      </c>
      <c r="W912" t="s">
        <v>134</v>
      </c>
      <c r="X912" t="s">
        <v>134</v>
      </c>
      <c r="Y912" t="str">
        <f t="shared" si="131"/>
        <v>R 3 - D 690 - 482 - 1452</v>
      </c>
      <c r="Z912" t="s">
        <v>20</v>
      </c>
      <c r="AA912" t="s">
        <v>2349</v>
      </c>
      <c r="AB912" t="s">
        <v>21</v>
      </c>
      <c r="AD912" t="str">
        <f t="shared" si="132"/>
        <v>Escuela Primaria 53</v>
      </c>
      <c r="AE912" t="s">
        <v>22</v>
      </c>
      <c r="AF912" t="s">
        <v>23</v>
      </c>
      <c r="AG912" t="s">
        <v>26</v>
      </c>
      <c r="AH912" t="s">
        <v>2348</v>
      </c>
      <c r="AI912" s="13">
        <f t="shared" si="133"/>
        <v>68</v>
      </c>
      <c r="AJ912" s="13">
        <f t="shared" si="134"/>
        <v>3</v>
      </c>
      <c r="AK912" s="21">
        <v>1</v>
      </c>
      <c r="AM912" t="s">
        <v>2154</v>
      </c>
      <c r="AN912" t="str">
        <f t="shared" si="128"/>
        <v>R03</v>
      </c>
      <c r="AO912" s="20" t="str">
        <f t="shared" si="129"/>
        <v>FINES_R03</v>
      </c>
      <c r="AP912" s="25">
        <f t="shared" si="135"/>
        <v>0.3282339870929718</v>
      </c>
      <c r="AQ912" s="24" t="str">
        <f>+IFERROR(VLOOKUP(Y912,#REF!,2,FALSE),"-")</f>
        <v>-</v>
      </c>
      <c r="AR912" s="13" t="s">
        <v>2393</v>
      </c>
      <c r="AS912" t="s">
        <v>2398</v>
      </c>
      <c r="AT912" t="str">
        <f t="shared" si="136"/>
        <v>CerviÑo - 3407 - San Justo San Justo</v>
      </c>
    </row>
    <row r="913" spans="1:46" ht="15.75" thickBot="1" x14ac:dyDescent="0.3">
      <c r="A913" s="47">
        <v>3</v>
      </c>
      <c r="B913" s="47" t="s">
        <v>1078</v>
      </c>
      <c r="C913" s="47" t="s">
        <v>6650</v>
      </c>
      <c r="D913" s="47" t="s">
        <v>1201</v>
      </c>
      <c r="E913" s="47" t="s">
        <v>1202</v>
      </c>
      <c r="F913" s="47" t="s">
        <v>6654</v>
      </c>
      <c r="G913" s="47" t="s">
        <v>6474</v>
      </c>
      <c r="H913" s="47" t="s">
        <v>6475</v>
      </c>
      <c r="I913" s="47" t="s">
        <v>2475</v>
      </c>
      <c r="J913" s="47" t="s">
        <v>6656</v>
      </c>
      <c r="K913" s="47" t="s">
        <v>16030</v>
      </c>
      <c r="L913" s="47">
        <v>0.45784881711006159</v>
      </c>
      <c r="M913" s="47">
        <v>-34.666376684170999</v>
      </c>
      <c r="N913" s="47">
        <v>-58.53665286607</v>
      </c>
      <c r="O913" s="47" t="s">
        <v>16031</v>
      </c>
      <c r="P913" s="47">
        <v>1</v>
      </c>
      <c r="Q913">
        <v>17</v>
      </c>
      <c r="S913" s="23" t="s">
        <v>2347</v>
      </c>
      <c r="T913" t="str">
        <f t="shared" si="130"/>
        <v>03</v>
      </c>
      <c r="V913" t="str">
        <f>+VLOOKUP(B913,MARCO!E:E,1,FALSE)</f>
        <v>La Matanza</v>
      </c>
      <c r="W913" t="s">
        <v>134</v>
      </c>
      <c r="X913" t="s">
        <v>134</v>
      </c>
      <c r="Y913" t="str">
        <f t="shared" si="131"/>
        <v>R 3 - D 690 - 482 - 4195</v>
      </c>
      <c r="Z913" t="s">
        <v>20</v>
      </c>
      <c r="AA913" t="s">
        <v>2349</v>
      </c>
      <c r="AB913" t="s">
        <v>21</v>
      </c>
      <c r="AD913" t="str">
        <f t="shared" si="132"/>
        <v>Delegacion Sub Comando</v>
      </c>
      <c r="AE913" t="s">
        <v>22</v>
      </c>
      <c r="AF913" t="s">
        <v>23</v>
      </c>
      <c r="AG913" t="s">
        <v>26</v>
      </c>
      <c r="AH913" t="s">
        <v>2348</v>
      </c>
      <c r="AI913" s="13">
        <f t="shared" si="133"/>
        <v>17</v>
      </c>
      <c r="AJ913" s="13">
        <f t="shared" si="134"/>
        <v>1</v>
      </c>
      <c r="AK913" s="21">
        <v>1</v>
      </c>
      <c r="AM913" t="s">
        <v>2154</v>
      </c>
      <c r="AN913" t="str">
        <f t="shared" si="128"/>
        <v>R03</v>
      </c>
      <c r="AO913" s="20" t="str">
        <f t="shared" si="129"/>
        <v>FINES_R03</v>
      </c>
      <c r="AP913" s="25">
        <f t="shared" si="135"/>
        <v>0.45784881711006159</v>
      </c>
      <c r="AQ913" s="24" t="str">
        <f>+IFERROR(VLOOKUP(Y913,#REF!,2,FALSE),"-")</f>
        <v>-</v>
      </c>
      <c r="AR913" s="13" t="s">
        <v>2393</v>
      </c>
      <c r="AS913" t="s">
        <v>2397</v>
      </c>
      <c r="AT913" t="str">
        <f t="shared" si="136"/>
        <v>Nazca Y San Martin - Lomas Del Mirador Lomas Del Mirador</v>
      </c>
    </row>
    <row r="914" spans="1:46" ht="15.75" thickBot="1" x14ac:dyDescent="0.3">
      <c r="A914" s="47">
        <v>3</v>
      </c>
      <c r="B914" s="47" t="s">
        <v>1078</v>
      </c>
      <c r="C914" s="47" t="s">
        <v>6486</v>
      </c>
      <c r="D914" s="47" t="s">
        <v>1218</v>
      </c>
      <c r="E914" s="47" t="s">
        <v>1219</v>
      </c>
      <c r="F914" s="47" t="s">
        <v>6657</v>
      </c>
      <c r="G914" s="47" t="s">
        <v>6658</v>
      </c>
      <c r="H914" s="47" t="s">
        <v>6659</v>
      </c>
      <c r="I914" s="47" t="s">
        <v>2475</v>
      </c>
      <c r="J914" s="47" t="s">
        <v>6587</v>
      </c>
      <c r="K914" s="47" t="s">
        <v>13822</v>
      </c>
      <c r="L914" s="47">
        <v>0.51299721002578735</v>
      </c>
      <c r="M914" s="47">
        <v>-34.713758300000002</v>
      </c>
      <c r="N914" s="47">
        <v>-58.577287900000002</v>
      </c>
      <c r="O914" s="47" t="s">
        <v>16032</v>
      </c>
      <c r="P914" s="47">
        <v>3</v>
      </c>
      <c r="Q914">
        <v>85</v>
      </c>
      <c r="S914" s="23" t="s">
        <v>2347</v>
      </c>
      <c r="T914" t="str">
        <f t="shared" si="130"/>
        <v>03</v>
      </c>
      <c r="V914" t="str">
        <f>+VLOOKUP(B914,MARCO!E:E,1,FALSE)</f>
        <v>La Matanza</v>
      </c>
      <c r="W914" t="s">
        <v>134</v>
      </c>
      <c r="X914" t="s">
        <v>134</v>
      </c>
      <c r="Y914" t="str">
        <f t="shared" si="131"/>
        <v>R 3 - D 690 - 492 - 3635</v>
      </c>
      <c r="Z914" t="s">
        <v>20</v>
      </c>
      <c r="AA914" t="s">
        <v>2349</v>
      </c>
      <c r="AB914" t="s">
        <v>21</v>
      </c>
      <c r="AD914" t="str">
        <f t="shared" si="132"/>
        <v>Colonia Mi Esperanza</v>
      </c>
      <c r="AE914" t="s">
        <v>22</v>
      </c>
      <c r="AF914" t="s">
        <v>23</v>
      </c>
      <c r="AG914" t="s">
        <v>26</v>
      </c>
      <c r="AH914" t="s">
        <v>2348</v>
      </c>
      <c r="AI914" s="13">
        <f t="shared" si="133"/>
        <v>85</v>
      </c>
      <c r="AJ914" s="13">
        <f t="shared" si="134"/>
        <v>3</v>
      </c>
      <c r="AK914" s="21">
        <v>1</v>
      </c>
      <c r="AM914" t="s">
        <v>2154</v>
      </c>
      <c r="AN914" t="str">
        <f t="shared" si="128"/>
        <v>R03</v>
      </c>
      <c r="AO914" s="20" t="str">
        <f t="shared" si="129"/>
        <v>FINES_R03</v>
      </c>
      <c r="AP914" s="25">
        <f t="shared" si="135"/>
        <v>0.51299721002578735</v>
      </c>
      <c r="AQ914" s="24" t="str">
        <f>+IFERROR(VLOOKUP(Y914,#REF!,2,FALSE),"-")</f>
        <v>-</v>
      </c>
      <c r="AR914" s="13" t="s">
        <v>2393</v>
      </c>
      <c r="AS914" t="s">
        <v>2398</v>
      </c>
      <c r="AT914" t="str">
        <f t="shared" si="136"/>
        <v>Moldes Y Mi Esperanza - San Justo San Justo</v>
      </c>
    </row>
    <row r="915" spans="1:46" ht="15.75" thickBot="1" x14ac:dyDescent="0.3">
      <c r="A915" s="47">
        <v>3</v>
      </c>
      <c r="B915" s="47" t="s">
        <v>1078</v>
      </c>
      <c r="C915" s="47" t="s">
        <v>6650</v>
      </c>
      <c r="D915" s="47" t="s">
        <v>1201</v>
      </c>
      <c r="E915" s="47" t="s">
        <v>1202</v>
      </c>
      <c r="F915" s="47" t="s">
        <v>6664</v>
      </c>
      <c r="G915" s="47" t="s">
        <v>6558</v>
      </c>
      <c r="H915" s="47" t="s">
        <v>6559</v>
      </c>
      <c r="I915" s="47" t="s">
        <v>2475</v>
      </c>
      <c r="J915" s="47" t="s">
        <v>6497</v>
      </c>
      <c r="K915" s="47" t="s">
        <v>16033</v>
      </c>
      <c r="L915" s="47">
        <v>0.3303762674331665</v>
      </c>
      <c r="M915" s="47">
        <v>-34.671669981755002</v>
      </c>
      <c r="N915" s="47">
        <v>-58.573034013887998</v>
      </c>
      <c r="O915" s="47" t="s">
        <v>16034</v>
      </c>
      <c r="P915" s="47">
        <v>1</v>
      </c>
      <c r="Q915">
        <v>18</v>
      </c>
      <c r="S915" s="23" t="s">
        <v>2347</v>
      </c>
      <c r="T915" t="str">
        <f t="shared" si="130"/>
        <v>03</v>
      </c>
      <c r="V915" t="str">
        <f>+VLOOKUP(B915,MARCO!E:E,1,FALSE)</f>
        <v>La Matanza</v>
      </c>
      <c r="W915" t="s">
        <v>134</v>
      </c>
      <c r="X915" t="s">
        <v>134</v>
      </c>
      <c r="Y915" t="str">
        <f t="shared" si="131"/>
        <v>R 3 - D 690 - 482 - 4222</v>
      </c>
      <c r="Z915" t="s">
        <v>20</v>
      </c>
      <c r="AA915" t="s">
        <v>2349</v>
      </c>
      <c r="AB915" t="s">
        <v>21</v>
      </c>
      <c r="AD915" t="str">
        <f t="shared" si="132"/>
        <v>Parroquia Stella Maris</v>
      </c>
      <c r="AE915" t="s">
        <v>22</v>
      </c>
      <c r="AF915" t="s">
        <v>23</v>
      </c>
      <c r="AG915" t="s">
        <v>26</v>
      </c>
      <c r="AH915" t="s">
        <v>2348</v>
      </c>
      <c r="AI915" s="13">
        <f t="shared" si="133"/>
        <v>18</v>
      </c>
      <c r="AJ915" s="13">
        <f t="shared" si="134"/>
        <v>1</v>
      </c>
      <c r="AK915" s="21">
        <v>1</v>
      </c>
      <c r="AM915" t="s">
        <v>2154</v>
      </c>
      <c r="AN915" t="str">
        <f t="shared" si="128"/>
        <v>R03</v>
      </c>
      <c r="AO915" s="20" t="str">
        <f t="shared" si="129"/>
        <v>FINES_R03</v>
      </c>
      <c r="AP915" s="25">
        <f t="shared" si="135"/>
        <v>0.3303762674331665</v>
      </c>
      <c r="AQ915" s="24" t="str">
        <f>+IFERROR(VLOOKUP(Y915,#REF!,2,FALSE),"-")</f>
        <v>-</v>
      </c>
      <c r="AR915" s="13" t="s">
        <v>2393</v>
      </c>
      <c r="AS915" t="s">
        <v>2397</v>
      </c>
      <c r="AT915" t="str">
        <f t="shared" si="136"/>
        <v>Guiraldes - 85 e/ Mon. Marcon y Florio - Villa Luzuriaga Villa Luzuriaga</v>
      </c>
    </row>
    <row r="916" spans="1:46" ht="15.75" thickBot="1" x14ac:dyDescent="0.3">
      <c r="A916" s="47">
        <v>3</v>
      </c>
      <c r="B916" s="47" t="s">
        <v>1078</v>
      </c>
      <c r="C916" s="47" t="s">
        <v>6498</v>
      </c>
      <c r="D916" s="47" t="s">
        <v>1212</v>
      </c>
      <c r="E916" s="47" t="s">
        <v>1213</v>
      </c>
      <c r="F916" s="47" t="s">
        <v>6667</v>
      </c>
      <c r="G916" s="47" t="s">
        <v>6668</v>
      </c>
      <c r="H916" s="47" t="s">
        <v>6669</v>
      </c>
      <c r="I916" s="47" t="s">
        <v>2475</v>
      </c>
      <c r="J916" s="47" t="s">
        <v>4933</v>
      </c>
      <c r="K916" s="47" t="s">
        <v>13823</v>
      </c>
      <c r="L916" s="47">
        <v>0.76204925775527954</v>
      </c>
      <c r="M916" s="47">
        <v>-34.706531099999999</v>
      </c>
      <c r="N916" s="47">
        <v>-58.480250300000002</v>
      </c>
      <c r="O916" s="47" t="s">
        <v>16035</v>
      </c>
      <c r="P916" s="47">
        <v>1</v>
      </c>
      <c r="Q916">
        <v>22</v>
      </c>
      <c r="S916" s="23" t="s">
        <v>2347</v>
      </c>
      <c r="T916" t="str">
        <f t="shared" si="130"/>
        <v>03</v>
      </c>
      <c r="V916" t="str">
        <f>+VLOOKUP(B916,MARCO!E:E,1,FALSE)</f>
        <v>La Matanza</v>
      </c>
      <c r="W916" t="s">
        <v>134</v>
      </c>
      <c r="X916" t="s">
        <v>134</v>
      </c>
      <c r="Y916" t="str">
        <f t="shared" si="131"/>
        <v>R 3 - D 690 - 488 - 1028</v>
      </c>
      <c r="Z916" t="s">
        <v>20</v>
      </c>
      <c r="AA916" t="s">
        <v>2349</v>
      </c>
      <c r="AB916" t="s">
        <v>21</v>
      </c>
      <c r="AD916" t="str">
        <f t="shared" si="132"/>
        <v>Escuela Tecnica 9</v>
      </c>
      <c r="AE916" t="s">
        <v>22</v>
      </c>
      <c r="AF916" t="s">
        <v>23</v>
      </c>
      <c r="AG916" t="s">
        <v>26</v>
      </c>
      <c r="AH916" t="s">
        <v>2348</v>
      </c>
      <c r="AI916" s="13">
        <f t="shared" si="133"/>
        <v>22</v>
      </c>
      <c r="AJ916" s="13">
        <f t="shared" si="134"/>
        <v>1</v>
      </c>
      <c r="AK916" s="21">
        <v>1</v>
      </c>
      <c r="AM916" t="s">
        <v>2154</v>
      </c>
      <c r="AN916" t="str">
        <f t="shared" si="128"/>
        <v>R03</v>
      </c>
      <c r="AO916" s="20" t="str">
        <f t="shared" si="129"/>
        <v>FINES_R03</v>
      </c>
      <c r="AP916" s="25">
        <f t="shared" si="135"/>
        <v>0.76204925775527954</v>
      </c>
      <c r="AQ916" s="24" t="str">
        <f>+IFERROR(VLOOKUP(Y916,#REF!,2,FALSE),"-")</f>
        <v>-</v>
      </c>
      <c r="AR916" s="13" t="s">
        <v>2393</v>
      </c>
      <c r="AS916" t="s">
        <v>2397</v>
      </c>
      <c r="AT916" t="str">
        <f t="shared" si="136"/>
        <v>Temperley - 945 - Villa Celina Villa Celina</v>
      </c>
    </row>
    <row r="917" spans="1:46" ht="15.75" thickBot="1" x14ac:dyDescent="0.3">
      <c r="A917" s="47">
        <v>3</v>
      </c>
      <c r="B917" s="47" t="s">
        <v>1078</v>
      </c>
      <c r="C917" s="47" t="s">
        <v>2372</v>
      </c>
      <c r="D917" s="47" t="s">
        <v>1197</v>
      </c>
      <c r="E917" s="47" t="s">
        <v>1198</v>
      </c>
      <c r="F917" s="47" t="s">
        <v>6672</v>
      </c>
      <c r="G917" s="47" t="s">
        <v>6673</v>
      </c>
      <c r="H917" s="47" t="s">
        <v>6674</v>
      </c>
      <c r="I917" s="47" t="s">
        <v>2475</v>
      </c>
      <c r="J917" s="47" t="s">
        <v>6676</v>
      </c>
      <c r="K917" s="47" t="s">
        <v>13824</v>
      </c>
      <c r="L917" s="47">
        <v>0.44140869379043579</v>
      </c>
      <c r="M917" s="47">
        <v>-34.678889776466001</v>
      </c>
      <c r="N917" s="47">
        <v>-58.611770448180998</v>
      </c>
      <c r="O917" s="47" t="s">
        <v>16036</v>
      </c>
      <c r="P917" s="47">
        <v>3</v>
      </c>
      <c r="Q917">
        <v>82</v>
      </c>
      <c r="S917" s="23" t="s">
        <v>2347</v>
      </c>
      <c r="T917" t="str">
        <f t="shared" si="130"/>
        <v>03</v>
      </c>
      <c r="V917" t="str">
        <f>+VLOOKUP(B917,MARCO!E:E,1,FALSE)</f>
        <v>La Matanza</v>
      </c>
      <c r="W917" t="s">
        <v>134</v>
      </c>
      <c r="X917" t="s">
        <v>134</v>
      </c>
      <c r="Y917" t="str">
        <f t="shared" si="131"/>
        <v>R 3 - D 690 - 480 - 0934</v>
      </c>
      <c r="Z917" t="s">
        <v>20</v>
      </c>
      <c r="AA917" t="s">
        <v>2349</v>
      </c>
      <c r="AB917" t="s">
        <v>21</v>
      </c>
      <c r="AD917" t="str">
        <f t="shared" si="132"/>
        <v>Centro Cultural Nestor Kirchner</v>
      </c>
      <c r="AE917" t="s">
        <v>22</v>
      </c>
      <c r="AF917" t="s">
        <v>23</v>
      </c>
      <c r="AG917" t="s">
        <v>26</v>
      </c>
      <c r="AH917" t="s">
        <v>2348</v>
      </c>
      <c r="AI917" s="13">
        <f t="shared" si="133"/>
        <v>82</v>
      </c>
      <c r="AJ917" s="13">
        <f t="shared" si="134"/>
        <v>3</v>
      </c>
      <c r="AK917" s="21">
        <v>1</v>
      </c>
      <c r="AM917" t="s">
        <v>2154</v>
      </c>
      <c r="AN917" t="str">
        <f t="shared" si="128"/>
        <v>R03</v>
      </c>
      <c r="AO917" s="20" t="str">
        <f t="shared" si="129"/>
        <v>FINES_R03</v>
      </c>
      <c r="AP917" s="25">
        <f t="shared" si="135"/>
        <v>0.44140869379043579</v>
      </c>
      <c r="AQ917" s="24" t="str">
        <f>+IFERROR(VLOOKUP(Y917,#REF!,2,FALSE),"-")</f>
        <v>-</v>
      </c>
      <c r="AR917" s="13" t="s">
        <v>2393</v>
      </c>
      <c r="AS917" t="s">
        <v>2398</v>
      </c>
      <c r="AT917" t="str">
        <f t="shared" si="136"/>
        <v>Guido Spano - 5548 - Villa Luzuriaga Los Pinos</v>
      </c>
    </row>
    <row r="918" spans="1:46" ht="15.75" thickBot="1" x14ac:dyDescent="0.3">
      <c r="A918" s="47">
        <v>3</v>
      </c>
      <c r="B918" s="47" t="s">
        <v>1078</v>
      </c>
      <c r="C918" s="47" t="s">
        <v>2372</v>
      </c>
      <c r="D918" s="47" t="s">
        <v>1197</v>
      </c>
      <c r="E918" s="47" t="s">
        <v>1198</v>
      </c>
      <c r="F918" s="47" t="s">
        <v>6678</v>
      </c>
      <c r="G918" s="47" t="s">
        <v>6679</v>
      </c>
      <c r="H918" s="47" t="s">
        <v>6680</v>
      </c>
      <c r="I918" s="47" t="s">
        <v>2475</v>
      </c>
      <c r="J918" s="47" t="s">
        <v>6676</v>
      </c>
      <c r="K918" s="47" t="s">
        <v>13825</v>
      </c>
      <c r="L918" s="47">
        <v>0.31163841485977167</v>
      </c>
      <c r="M918" s="47">
        <v>-34.681002100000001</v>
      </c>
      <c r="N918" s="47">
        <v>-58.575430900000001</v>
      </c>
      <c r="O918" s="47" t="s">
        <v>16037</v>
      </c>
      <c r="P918" s="47">
        <v>2</v>
      </c>
      <c r="Q918">
        <v>47</v>
      </c>
      <c r="S918" s="23" t="s">
        <v>2347</v>
      </c>
      <c r="T918" t="str">
        <f t="shared" si="130"/>
        <v>03</v>
      </c>
      <c r="V918" t="str">
        <f>+VLOOKUP(B918,MARCO!E:E,1,FALSE)</f>
        <v>La Matanza</v>
      </c>
      <c r="W918" t="s">
        <v>134</v>
      </c>
      <c r="X918" t="s">
        <v>134</v>
      </c>
      <c r="Y918" t="str">
        <f t="shared" si="131"/>
        <v>R 3 - D 690 - 480 - 1018</v>
      </c>
      <c r="Z918" t="s">
        <v>20</v>
      </c>
      <c r="AA918" t="s">
        <v>2349</v>
      </c>
      <c r="AB918" t="s">
        <v>21</v>
      </c>
      <c r="AD918" t="str">
        <f t="shared" si="132"/>
        <v>Circulo Italiano</v>
      </c>
      <c r="AE918" t="s">
        <v>22</v>
      </c>
      <c r="AF918" t="s">
        <v>23</v>
      </c>
      <c r="AG918" t="s">
        <v>26</v>
      </c>
      <c r="AH918" t="s">
        <v>2348</v>
      </c>
      <c r="AI918" s="13">
        <f t="shared" si="133"/>
        <v>47</v>
      </c>
      <c r="AJ918" s="13">
        <f t="shared" si="134"/>
        <v>2</v>
      </c>
      <c r="AK918" s="21">
        <v>1</v>
      </c>
      <c r="AM918" t="s">
        <v>2154</v>
      </c>
      <c r="AN918" t="str">
        <f t="shared" si="128"/>
        <v>R03</v>
      </c>
      <c r="AO918" s="20" t="str">
        <f t="shared" si="129"/>
        <v>FINES_R03</v>
      </c>
      <c r="AP918" s="25">
        <f t="shared" si="135"/>
        <v>0.31163841485977167</v>
      </c>
      <c r="AQ918" s="24" t="str">
        <f>+IFERROR(VLOOKUP(Y918,#REF!,2,FALSE),"-")</f>
        <v>-</v>
      </c>
      <c r="AR918" s="13" t="s">
        <v>2393</v>
      </c>
      <c r="AS918" t="s">
        <v>2397</v>
      </c>
      <c r="AT918" t="str">
        <f t="shared" si="136"/>
        <v>Colombia - 3645 - San Justo San Justo</v>
      </c>
    </row>
    <row r="919" spans="1:46" ht="15.75" thickBot="1" x14ac:dyDescent="0.3">
      <c r="A919" s="47">
        <v>3</v>
      </c>
      <c r="B919" s="47" t="s">
        <v>1078</v>
      </c>
      <c r="C919" s="47" t="s">
        <v>2385</v>
      </c>
      <c r="D919" s="47" t="s">
        <v>1163</v>
      </c>
      <c r="E919" s="47" t="s">
        <v>342</v>
      </c>
      <c r="F919" s="47" t="s">
        <v>6690</v>
      </c>
      <c r="G919" s="47" t="s">
        <v>6597</v>
      </c>
      <c r="H919" s="47" t="s">
        <v>6598</v>
      </c>
      <c r="I919" s="47" t="s">
        <v>2475</v>
      </c>
      <c r="J919" s="47" t="s">
        <v>3447</v>
      </c>
      <c r="K919" s="47" t="s">
        <v>16038</v>
      </c>
      <c r="L919" s="47">
        <v>0.40825319290161127</v>
      </c>
      <c r="M919" s="47">
        <v>-34.683813973493997</v>
      </c>
      <c r="N919" s="47">
        <v>-58.545547955655003</v>
      </c>
      <c r="O919" s="47" t="s">
        <v>16039</v>
      </c>
      <c r="P919" s="47">
        <v>1</v>
      </c>
      <c r="Q919">
        <v>26</v>
      </c>
      <c r="S919" s="23" t="s">
        <v>2347</v>
      </c>
      <c r="T919" t="str">
        <f t="shared" si="130"/>
        <v>03</v>
      </c>
      <c r="V919" t="str">
        <f>+VLOOKUP(B919,MARCO!E:E,1,FALSE)</f>
        <v>La Matanza</v>
      </c>
      <c r="W919" t="s">
        <v>134</v>
      </c>
      <c r="X919" t="s">
        <v>134</v>
      </c>
      <c r="Y919" t="str">
        <f t="shared" si="131"/>
        <v>R 3 - D 690 - 455 - 0752</v>
      </c>
      <c r="Z919" t="s">
        <v>20</v>
      </c>
      <c r="AA919" t="s">
        <v>2349</v>
      </c>
      <c r="AB919" t="s">
        <v>21</v>
      </c>
      <c r="AD919" t="str">
        <f t="shared" si="132"/>
        <v>Villa Sahores</v>
      </c>
      <c r="AE919" t="s">
        <v>22</v>
      </c>
      <c r="AF919" t="s">
        <v>23</v>
      </c>
      <c r="AG919" t="s">
        <v>26</v>
      </c>
      <c r="AH919" t="s">
        <v>2348</v>
      </c>
      <c r="AI919" s="13">
        <f t="shared" si="133"/>
        <v>26</v>
      </c>
      <c r="AJ919" s="13">
        <f t="shared" si="134"/>
        <v>1</v>
      </c>
      <c r="AK919" s="21">
        <v>1</v>
      </c>
      <c r="AM919" t="s">
        <v>2154</v>
      </c>
      <c r="AN919" t="str">
        <f t="shared" si="128"/>
        <v>R03</v>
      </c>
      <c r="AO919" s="20" t="str">
        <f t="shared" si="129"/>
        <v>FINES_R03</v>
      </c>
      <c r="AP919" s="25">
        <f t="shared" si="135"/>
        <v>0.40825319290161127</v>
      </c>
      <c r="AQ919" s="24" t="str">
        <f>+IFERROR(VLOOKUP(Y919,#REF!,2,FALSE),"-")</f>
        <v>-</v>
      </c>
      <c r="AR919" s="13" t="s">
        <v>2393</v>
      </c>
      <c r="AS919" t="s">
        <v>2397</v>
      </c>
      <c r="AT919" t="str">
        <f t="shared" si="136"/>
        <v>Inclan - 2023 - San Justo San Justo</v>
      </c>
    </row>
    <row r="920" spans="1:46" ht="15.75" thickBot="1" x14ac:dyDescent="0.3">
      <c r="A920" s="47">
        <v>3</v>
      </c>
      <c r="B920" s="47" t="s">
        <v>1078</v>
      </c>
      <c r="C920" s="47" t="s">
        <v>6551</v>
      </c>
      <c r="D920" s="47" t="s">
        <v>1185</v>
      </c>
      <c r="E920" s="47" t="s">
        <v>1186</v>
      </c>
      <c r="F920" s="47" t="s">
        <v>6701</v>
      </c>
      <c r="G920" s="47" t="s">
        <v>6702</v>
      </c>
      <c r="H920" s="47" t="s">
        <v>6703</v>
      </c>
      <c r="I920" s="47" t="s">
        <v>2475</v>
      </c>
      <c r="J920" s="47" t="s">
        <v>6497</v>
      </c>
      <c r="K920" s="47" t="s">
        <v>13826</v>
      </c>
      <c r="L920" s="47">
        <v>0.64739960432052612</v>
      </c>
      <c r="M920" s="47">
        <v>-34.703284886062001</v>
      </c>
      <c r="N920" s="47">
        <v>-58.556487885563001</v>
      </c>
      <c r="O920" s="47" t="s">
        <v>16040</v>
      </c>
      <c r="P920" s="47">
        <v>2</v>
      </c>
      <c r="Q920">
        <v>37</v>
      </c>
      <c r="S920" s="23" t="s">
        <v>2347</v>
      </c>
      <c r="T920" t="str">
        <f t="shared" si="130"/>
        <v>03</v>
      </c>
      <c r="V920" t="str">
        <f>+VLOOKUP(B920,MARCO!E:E,1,FALSE)</f>
        <v>La Matanza</v>
      </c>
      <c r="W920" t="s">
        <v>134</v>
      </c>
      <c r="X920" t="s">
        <v>134</v>
      </c>
      <c r="Y920" t="str">
        <f t="shared" si="131"/>
        <v>R 3 - D 690 - 473 - 4436</v>
      </c>
      <c r="Z920" t="s">
        <v>20</v>
      </c>
      <c r="AA920" t="s">
        <v>2349</v>
      </c>
      <c r="AB920" t="s">
        <v>21</v>
      </c>
      <c r="AD920" t="str">
        <f t="shared" si="132"/>
        <v>Parroquia Itati</v>
      </c>
      <c r="AE920" t="s">
        <v>22</v>
      </c>
      <c r="AF920" t="s">
        <v>23</v>
      </c>
      <c r="AG920" t="s">
        <v>26</v>
      </c>
      <c r="AH920" t="s">
        <v>2348</v>
      </c>
      <c r="AI920" s="13">
        <f t="shared" si="133"/>
        <v>37</v>
      </c>
      <c r="AJ920" s="13">
        <f t="shared" si="134"/>
        <v>2</v>
      </c>
      <c r="AK920" s="21">
        <v>1</v>
      </c>
      <c r="AM920" t="s">
        <v>2154</v>
      </c>
      <c r="AN920" t="str">
        <f t="shared" si="128"/>
        <v>R03</v>
      </c>
      <c r="AO920" s="20" t="str">
        <f t="shared" si="129"/>
        <v>FINES_R03</v>
      </c>
      <c r="AP920" s="25">
        <f t="shared" si="135"/>
        <v>0.64739960432052612</v>
      </c>
      <c r="AQ920" s="24" t="str">
        <f>+IFERROR(VLOOKUP(Y920,#REF!,2,FALSE),"-")</f>
        <v>-</v>
      </c>
      <c r="AR920" s="13" t="s">
        <v>2393</v>
      </c>
      <c r="AS920" t="s">
        <v>2397</v>
      </c>
      <c r="AT920" t="str">
        <f t="shared" si="136"/>
        <v>Ibarrola - 4174 - San Justo San Justo</v>
      </c>
    </row>
    <row r="921" spans="1:46" ht="15.75" thickBot="1" x14ac:dyDescent="0.3">
      <c r="A921" s="47">
        <v>3</v>
      </c>
      <c r="B921" s="47" t="s">
        <v>1078</v>
      </c>
      <c r="C921" s="47" t="s">
        <v>6551</v>
      </c>
      <c r="D921" s="47" t="s">
        <v>1185</v>
      </c>
      <c r="E921" s="47" t="s">
        <v>1186</v>
      </c>
      <c r="F921" s="47" t="s">
        <v>6709</v>
      </c>
      <c r="G921" s="47" t="s">
        <v>6606</v>
      </c>
      <c r="H921" s="47" t="s">
        <v>6607</v>
      </c>
      <c r="I921" s="47" t="s">
        <v>2475</v>
      </c>
      <c r="J921" s="47"/>
      <c r="K921" s="47" t="s">
        <v>16041</v>
      </c>
      <c r="L921" s="47">
        <v>0.2228904664516449</v>
      </c>
      <c r="M921" s="47">
        <v>-34.677149681518003</v>
      </c>
      <c r="N921" s="47">
        <v>-58.562331346595002</v>
      </c>
      <c r="O921" s="47" t="s">
        <v>16042</v>
      </c>
      <c r="P921" s="47">
        <v>1</v>
      </c>
      <c r="Q921">
        <v>22</v>
      </c>
      <c r="S921" s="23" t="s">
        <v>2347</v>
      </c>
      <c r="T921" t="str">
        <f t="shared" si="130"/>
        <v>03</v>
      </c>
      <c r="V921" t="str">
        <f>+VLOOKUP(B921,MARCO!E:E,1,FALSE)</f>
        <v>La Matanza</v>
      </c>
      <c r="W921" t="s">
        <v>134</v>
      </c>
      <c r="X921" t="s">
        <v>134</v>
      </c>
      <c r="Y921" t="str">
        <f t="shared" si="131"/>
        <v>R 3 - D 690 - 473 - 0445</v>
      </c>
      <c r="Z921" t="s">
        <v>20</v>
      </c>
      <c r="AA921" t="s">
        <v>2349</v>
      </c>
      <c r="AB921" t="s">
        <v>21</v>
      </c>
      <c r="AD921" t="str">
        <f t="shared" si="132"/>
        <v>Caritas</v>
      </c>
      <c r="AE921" t="s">
        <v>22</v>
      </c>
      <c r="AF921" t="s">
        <v>23</v>
      </c>
      <c r="AG921" t="s">
        <v>26</v>
      </c>
      <c r="AH921" t="s">
        <v>2348</v>
      </c>
      <c r="AI921" s="13">
        <f t="shared" si="133"/>
        <v>22</v>
      </c>
      <c r="AJ921" s="13">
        <f t="shared" si="134"/>
        <v>1</v>
      </c>
      <c r="AK921" s="21">
        <v>1</v>
      </c>
      <c r="AM921" t="s">
        <v>2154</v>
      </c>
      <c r="AN921" t="str">
        <f t="shared" si="128"/>
        <v>R03</v>
      </c>
      <c r="AO921" s="20" t="str">
        <f t="shared" si="129"/>
        <v>FINES_R03</v>
      </c>
      <c r="AP921" s="25">
        <f t="shared" si="135"/>
        <v>0.2228904664516449</v>
      </c>
      <c r="AQ921" s="24" t="str">
        <f>+IFERROR(VLOOKUP(Y921,#REF!,2,FALSE),"-")</f>
        <v>-</v>
      </c>
      <c r="AR921" s="13" t="s">
        <v>2393</v>
      </c>
      <c r="AS921" t="s">
        <v>2397</v>
      </c>
      <c r="AT921" t="str">
        <f t="shared" si="136"/>
        <v>Arieta - 2962 - San Justo San Justo</v>
      </c>
    </row>
    <row r="922" spans="1:46" ht="15.75" thickBot="1" x14ac:dyDescent="0.3">
      <c r="A922" s="47">
        <v>3</v>
      </c>
      <c r="B922" s="47" t="s">
        <v>1078</v>
      </c>
      <c r="C922" s="47" t="s">
        <v>2384</v>
      </c>
      <c r="D922" s="47" t="s">
        <v>1203</v>
      </c>
      <c r="E922" s="47" t="s">
        <v>1204</v>
      </c>
      <c r="F922" s="47" t="s">
        <v>6712</v>
      </c>
      <c r="G922" s="47" t="s">
        <v>6713</v>
      </c>
      <c r="H922" s="47" t="s">
        <v>6714</v>
      </c>
      <c r="I922" s="47" t="s">
        <v>2475</v>
      </c>
      <c r="J922" s="47" t="s">
        <v>6497</v>
      </c>
      <c r="K922" s="47" t="s">
        <v>13827</v>
      </c>
      <c r="L922" s="47">
        <v>0.82348459959030151</v>
      </c>
      <c r="M922" s="47">
        <v>-34.698632321913003</v>
      </c>
      <c r="N922" s="47">
        <v>-58.470480562658999</v>
      </c>
      <c r="O922" s="47" t="s">
        <v>16043</v>
      </c>
      <c r="P922" s="47">
        <v>1</v>
      </c>
      <c r="Q922">
        <v>17</v>
      </c>
      <c r="S922" s="23" t="s">
        <v>2347</v>
      </c>
      <c r="T922" t="str">
        <f t="shared" si="130"/>
        <v>03</v>
      </c>
      <c r="V922" t="str">
        <f>+VLOOKUP(B922,MARCO!E:E,1,FALSE)</f>
        <v>La Matanza</v>
      </c>
      <c r="W922" t="s">
        <v>134</v>
      </c>
      <c r="X922" t="s">
        <v>134</v>
      </c>
      <c r="Y922" t="str">
        <f t="shared" si="131"/>
        <v>R 3 - D 690 - 483 - 1101</v>
      </c>
      <c r="Z922" t="s">
        <v>20</v>
      </c>
      <c r="AA922" t="s">
        <v>2349</v>
      </c>
      <c r="AB922" t="s">
        <v>21</v>
      </c>
      <c r="AD922" t="str">
        <f t="shared" si="132"/>
        <v>Nuestra Sra. De La Guardia</v>
      </c>
      <c r="AE922" t="s">
        <v>22</v>
      </c>
      <c r="AF922" t="s">
        <v>23</v>
      </c>
      <c r="AG922" t="s">
        <v>26</v>
      </c>
      <c r="AH922" t="s">
        <v>2348</v>
      </c>
      <c r="AI922" s="13">
        <f t="shared" si="133"/>
        <v>17</v>
      </c>
      <c r="AJ922" s="13">
        <f t="shared" si="134"/>
        <v>1</v>
      </c>
      <c r="AK922" s="21">
        <v>1</v>
      </c>
      <c r="AM922" t="s">
        <v>2154</v>
      </c>
      <c r="AN922" t="str">
        <f t="shared" si="128"/>
        <v>R03</v>
      </c>
      <c r="AO922" s="20" t="str">
        <f t="shared" si="129"/>
        <v>FINES_R03</v>
      </c>
      <c r="AP922" s="25">
        <f t="shared" si="135"/>
        <v>0.82348459959030151</v>
      </c>
      <c r="AQ922" s="24" t="str">
        <f>+IFERROR(VLOOKUP(Y922,#REF!,2,FALSE),"-")</f>
        <v>-</v>
      </c>
      <c r="AR922" s="13" t="s">
        <v>2393</v>
      </c>
      <c r="AS922" t="s">
        <v>2398</v>
      </c>
      <c r="AT922" t="str">
        <f t="shared" si="136"/>
        <v>Avelino Diaz - 1020 - Villa Celina Villa Celina</v>
      </c>
    </row>
    <row r="923" spans="1:46" ht="15.75" thickBot="1" x14ac:dyDescent="0.3">
      <c r="A923" s="47">
        <v>3</v>
      </c>
      <c r="B923" s="47" t="s">
        <v>1078</v>
      </c>
      <c r="C923" s="47" t="s">
        <v>2420</v>
      </c>
      <c r="D923" s="47" t="s">
        <v>1170</v>
      </c>
      <c r="E923" s="47" t="s">
        <v>107</v>
      </c>
      <c r="F923" s="47" t="s">
        <v>6716</v>
      </c>
      <c r="G923" s="47" t="s">
        <v>6717</v>
      </c>
      <c r="H923" s="47" t="s">
        <v>6718</v>
      </c>
      <c r="I923" s="47" t="s">
        <v>2475</v>
      </c>
      <c r="J923" s="47" t="s">
        <v>6720</v>
      </c>
      <c r="K923" s="47" t="s">
        <v>13828</v>
      </c>
      <c r="L923" s="47">
        <v>0.7757875919342041</v>
      </c>
      <c r="M923" s="47">
        <v>-34.816828079678999</v>
      </c>
      <c r="N923" s="47">
        <v>-58.639876537496001</v>
      </c>
      <c r="O923" s="47" t="s">
        <v>16044</v>
      </c>
      <c r="P923" s="47">
        <v>3</v>
      </c>
      <c r="Q923">
        <v>63</v>
      </c>
      <c r="S923" s="23" t="s">
        <v>2347</v>
      </c>
      <c r="T923" t="str">
        <f t="shared" si="130"/>
        <v>03</v>
      </c>
      <c r="V923" t="str">
        <f>+VLOOKUP(B923,MARCO!E:E,1,FALSE)</f>
        <v>La Matanza</v>
      </c>
      <c r="W923" t="s">
        <v>134</v>
      </c>
      <c r="X923" t="s">
        <v>134</v>
      </c>
      <c r="Y923" t="str">
        <f t="shared" si="131"/>
        <v>R 3 - D 691 - 461 - 0975</v>
      </c>
      <c r="Z923" t="s">
        <v>20</v>
      </c>
      <c r="AA923" t="s">
        <v>2349</v>
      </c>
      <c r="AB923" t="s">
        <v>21</v>
      </c>
      <c r="AD923" t="str">
        <f t="shared" si="132"/>
        <v>Iglesia Jea - 461</v>
      </c>
      <c r="AE923" t="s">
        <v>22</v>
      </c>
      <c r="AF923" t="s">
        <v>23</v>
      </c>
      <c r="AG923" t="s">
        <v>26</v>
      </c>
      <c r="AH923" t="s">
        <v>2348</v>
      </c>
      <c r="AI923" s="13">
        <f t="shared" si="133"/>
        <v>63</v>
      </c>
      <c r="AJ923" s="13">
        <f t="shared" si="134"/>
        <v>3</v>
      </c>
      <c r="AK923" s="21">
        <v>1</v>
      </c>
      <c r="AM923" t="s">
        <v>2154</v>
      </c>
      <c r="AN923" t="str">
        <f t="shared" si="128"/>
        <v>R03</v>
      </c>
      <c r="AO923" s="20" t="str">
        <f t="shared" si="129"/>
        <v>FINES_R03</v>
      </c>
      <c r="AP923" s="25">
        <f t="shared" si="135"/>
        <v>0.7757875919342041</v>
      </c>
      <c r="AQ923" s="24" t="str">
        <f>+IFERROR(VLOOKUP(Y923,#REF!,2,FALSE),"-")</f>
        <v>-</v>
      </c>
      <c r="AR923" s="13" t="s">
        <v>2393</v>
      </c>
      <c r="AS923" t="s">
        <v>2398</v>
      </c>
      <c r="AT923" t="str">
        <f t="shared" si="136"/>
        <v>Juan Manuel De Rosas - 7354 e/ Avenida Cristiania y Mi Esperanza - Isidro Casanova</v>
      </c>
    </row>
    <row r="924" spans="1:46" ht="15.75" thickBot="1" x14ac:dyDescent="0.3">
      <c r="A924" s="47">
        <v>3</v>
      </c>
      <c r="B924" s="47" t="s">
        <v>1078</v>
      </c>
      <c r="C924" s="47" t="s">
        <v>6721</v>
      </c>
      <c r="D924" s="47" t="s">
        <v>1172</v>
      </c>
      <c r="E924" s="47" t="s">
        <v>111</v>
      </c>
      <c r="F924" s="47" t="s">
        <v>6722</v>
      </c>
      <c r="G924" s="47" t="s">
        <v>6723</v>
      </c>
      <c r="H924" s="47" t="s">
        <v>6724</v>
      </c>
      <c r="I924" s="47" t="s">
        <v>2475</v>
      </c>
      <c r="J924" s="47" t="s">
        <v>6726</v>
      </c>
      <c r="K924" s="47" t="s">
        <v>13829</v>
      </c>
      <c r="L924" s="47">
        <v>0.56722128391265869</v>
      </c>
      <c r="M924" s="47">
        <v>-34.707024500000003</v>
      </c>
      <c r="N924" s="47">
        <v>-58.606940299999998</v>
      </c>
      <c r="O924" s="47" t="s">
        <v>16045</v>
      </c>
      <c r="P924" s="47">
        <v>4</v>
      </c>
      <c r="Q924">
        <v>93</v>
      </c>
      <c r="S924" s="23" t="s">
        <v>2347</v>
      </c>
      <c r="T924" t="str">
        <f t="shared" si="130"/>
        <v>03</v>
      </c>
      <c r="V924" t="str">
        <f>+VLOOKUP(B924,MARCO!E:E,1,FALSE)</f>
        <v>La Matanza</v>
      </c>
      <c r="W924" t="s">
        <v>134</v>
      </c>
      <c r="X924" t="s">
        <v>134</v>
      </c>
      <c r="Y924" t="str">
        <f t="shared" si="131"/>
        <v>R 3 - D 691 - 463 - 1308</v>
      </c>
      <c r="Z924" t="s">
        <v>20</v>
      </c>
      <c r="AA924" t="s">
        <v>2349</v>
      </c>
      <c r="AB924" t="s">
        <v>21</v>
      </c>
      <c r="AD924" t="str">
        <f t="shared" si="132"/>
        <v>Generos Y Diversidad Sin Fronteras</v>
      </c>
      <c r="AE924" t="s">
        <v>22</v>
      </c>
      <c r="AF924" t="s">
        <v>23</v>
      </c>
      <c r="AG924" t="s">
        <v>26</v>
      </c>
      <c r="AH924" t="s">
        <v>2348</v>
      </c>
      <c r="AI924" s="13">
        <f t="shared" si="133"/>
        <v>93</v>
      </c>
      <c r="AJ924" s="13">
        <f t="shared" si="134"/>
        <v>4</v>
      </c>
      <c r="AK924" s="21">
        <v>1</v>
      </c>
      <c r="AM924" t="s">
        <v>2154</v>
      </c>
      <c r="AN924" t="str">
        <f t="shared" si="128"/>
        <v>R03</v>
      </c>
      <c r="AO924" s="20" t="str">
        <f t="shared" si="129"/>
        <v>FINES_R03</v>
      </c>
      <c r="AP924" s="25">
        <f t="shared" si="135"/>
        <v>0.56722128391265869</v>
      </c>
      <c r="AQ924" s="24" t="str">
        <f>+IFERROR(VLOOKUP(Y924,#REF!,2,FALSE),"-")</f>
        <v>-</v>
      </c>
      <c r="AR924" s="13" t="s">
        <v>2393</v>
      </c>
      <c r="AS924" t="s">
        <v>2397</v>
      </c>
      <c r="AT924" t="str">
        <f t="shared" si="136"/>
        <v>Edison - 2164 - Isidro Casanova</v>
      </c>
    </row>
    <row r="925" spans="1:46" ht="15.75" thickBot="1" x14ac:dyDescent="0.3">
      <c r="A925" s="47">
        <v>3</v>
      </c>
      <c r="B925" s="47" t="s">
        <v>1078</v>
      </c>
      <c r="C925" s="47" t="s">
        <v>3437</v>
      </c>
      <c r="D925" s="47" t="s">
        <v>1164</v>
      </c>
      <c r="E925" s="47" t="s">
        <v>1165</v>
      </c>
      <c r="F925" s="47" t="s">
        <v>6727</v>
      </c>
      <c r="G925" s="47" t="s">
        <v>6728</v>
      </c>
      <c r="H925" s="47" t="s">
        <v>6729</v>
      </c>
      <c r="I925" s="47" t="s">
        <v>2475</v>
      </c>
      <c r="J925" s="47" t="s">
        <v>6731</v>
      </c>
      <c r="K925" s="47" t="s">
        <v>13830</v>
      </c>
      <c r="L925" s="47">
        <v>0.41150936484336847</v>
      </c>
      <c r="M925" s="47">
        <v>-34.683</v>
      </c>
      <c r="N925" s="47">
        <v>-58.589660000000002</v>
      </c>
      <c r="O925" s="47" t="s">
        <v>16046</v>
      </c>
      <c r="P925" s="47">
        <v>1</v>
      </c>
      <c r="Q925">
        <v>21</v>
      </c>
      <c r="S925" s="23" t="s">
        <v>2347</v>
      </c>
      <c r="T925" t="str">
        <f t="shared" si="130"/>
        <v>03</v>
      </c>
      <c r="V925" t="str">
        <f>+VLOOKUP(B925,MARCO!E:E,1,FALSE)</f>
        <v>La Matanza</v>
      </c>
      <c r="W925" t="s">
        <v>134</v>
      </c>
      <c r="X925" t="s">
        <v>134</v>
      </c>
      <c r="Y925" t="str">
        <f t="shared" si="131"/>
        <v>R 3 - D 691 - 456 - 1325</v>
      </c>
      <c r="Z925" t="s">
        <v>20</v>
      </c>
      <c r="AA925" t="s">
        <v>2349</v>
      </c>
      <c r="AB925" t="s">
        <v>21</v>
      </c>
      <c r="AD925" t="str">
        <f t="shared" si="132"/>
        <v>Fines La Candela Diego Frias Y Sandro Castillo Cap</v>
      </c>
      <c r="AE925" t="s">
        <v>22</v>
      </c>
      <c r="AF925" t="s">
        <v>23</v>
      </c>
      <c r="AG925" t="s">
        <v>26</v>
      </c>
      <c r="AH925" t="s">
        <v>2348</v>
      </c>
      <c r="AI925" s="13">
        <f t="shared" si="133"/>
        <v>21</v>
      </c>
      <c r="AJ925" s="13">
        <f t="shared" si="134"/>
        <v>1</v>
      </c>
      <c r="AK925" s="21">
        <v>1</v>
      </c>
      <c r="AM925" t="s">
        <v>2154</v>
      </c>
      <c r="AN925" t="str">
        <f t="shared" si="128"/>
        <v>R03</v>
      </c>
      <c r="AO925" s="20" t="str">
        <f t="shared" si="129"/>
        <v>FINES_R03</v>
      </c>
      <c r="AP925" s="25">
        <f t="shared" si="135"/>
        <v>0.41150936484336847</v>
      </c>
      <c r="AQ925" s="24" t="str">
        <f>+IFERROR(VLOOKUP(Y925,#REF!,2,FALSE),"-")</f>
        <v>-</v>
      </c>
      <c r="AR925" s="13" t="s">
        <v>2393</v>
      </c>
      <c r="AS925" t="s">
        <v>2398</v>
      </c>
      <c r="AT925" t="str">
        <f t="shared" si="136"/>
        <v>R De Escalada Y Chenaut - 4600 - Isidro Casanova</v>
      </c>
    </row>
    <row r="926" spans="1:46" ht="15.75" thickBot="1" x14ac:dyDescent="0.3">
      <c r="A926" s="47">
        <v>3</v>
      </c>
      <c r="B926" s="47" t="s">
        <v>1078</v>
      </c>
      <c r="C926" s="47" t="s">
        <v>3437</v>
      </c>
      <c r="D926" s="47" t="s">
        <v>1164</v>
      </c>
      <c r="E926" s="47" t="s">
        <v>1165</v>
      </c>
      <c r="F926" s="47" t="s">
        <v>6732</v>
      </c>
      <c r="G926" s="47" t="s">
        <v>6733</v>
      </c>
      <c r="H926" s="47" t="s">
        <v>6734</v>
      </c>
      <c r="I926" s="47" t="s">
        <v>2475</v>
      </c>
      <c r="J926" s="47" t="s">
        <v>6731</v>
      </c>
      <c r="K926" s="47" t="s">
        <v>13831</v>
      </c>
      <c r="L926" s="47">
        <v>0.48168474435806269</v>
      </c>
      <c r="M926" s="47">
        <v>-34.751819528185003</v>
      </c>
      <c r="N926" s="47">
        <v>-58.592626334278997</v>
      </c>
      <c r="O926" s="47" t="s">
        <v>16047</v>
      </c>
      <c r="P926" s="47">
        <v>2</v>
      </c>
      <c r="Q926">
        <v>60</v>
      </c>
      <c r="S926" s="23" t="s">
        <v>2347</v>
      </c>
      <c r="T926" t="str">
        <f t="shared" si="130"/>
        <v>03</v>
      </c>
      <c r="V926" t="str">
        <f>+VLOOKUP(B926,MARCO!E:E,1,FALSE)</f>
        <v>La Matanza</v>
      </c>
      <c r="W926" t="s">
        <v>134</v>
      </c>
      <c r="X926" t="s">
        <v>134</v>
      </c>
      <c r="Y926" t="str">
        <f t="shared" si="131"/>
        <v>R 3 - D 691 - 456 - 1311</v>
      </c>
      <c r="Z926" t="s">
        <v>20</v>
      </c>
      <c r="AA926" t="s">
        <v>2349</v>
      </c>
      <c r="AB926" t="s">
        <v>21</v>
      </c>
      <c r="AD926" t="str">
        <f t="shared" si="132"/>
        <v>Juana Azurduy 456</v>
      </c>
      <c r="AE926" t="s">
        <v>22</v>
      </c>
      <c r="AF926" t="s">
        <v>23</v>
      </c>
      <c r="AG926" t="s">
        <v>26</v>
      </c>
      <c r="AH926" t="s">
        <v>2348</v>
      </c>
      <c r="AI926" s="13">
        <f t="shared" si="133"/>
        <v>60</v>
      </c>
      <c r="AJ926" s="13">
        <f t="shared" si="134"/>
        <v>2</v>
      </c>
      <c r="AK926" s="21">
        <v>1</v>
      </c>
      <c r="AM926" t="s">
        <v>2154</v>
      </c>
      <c r="AN926" t="str">
        <f t="shared" si="128"/>
        <v>R03</v>
      </c>
      <c r="AO926" s="20" t="str">
        <f t="shared" si="129"/>
        <v>FINES_R03</v>
      </c>
      <c r="AP926" s="25">
        <f t="shared" si="135"/>
        <v>0.48168474435806269</v>
      </c>
      <c r="AQ926" s="24" t="str">
        <f>+IFERROR(VLOOKUP(Y926,#REF!,2,FALSE),"-")</f>
        <v>-</v>
      </c>
      <c r="AR926" s="13" t="s">
        <v>2393</v>
      </c>
      <c r="AS926" t="s">
        <v>2398</v>
      </c>
      <c r="AT926" t="str">
        <f t="shared" si="136"/>
        <v>Salvigny - 6008 - Gregorio De Laferrere</v>
      </c>
    </row>
    <row r="927" spans="1:46" ht="15.75" thickBot="1" x14ac:dyDescent="0.3">
      <c r="A927" s="47">
        <v>3</v>
      </c>
      <c r="B927" s="47" t="s">
        <v>1078</v>
      </c>
      <c r="C927" s="47" t="s">
        <v>6736</v>
      </c>
      <c r="D927" s="47" t="s">
        <v>1192</v>
      </c>
      <c r="E927" s="47" t="s">
        <v>1193</v>
      </c>
      <c r="F927" s="47" t="s">
        <v>6737</v>
      </c>
      <c r="G927" s="47" t="s">
        <v>6738</v>
      </c>
      <c r="H927" s="47" t="s">
        <v>6739</v>
      </c>
      <c r="I927" s="47" t="s">
        <v>2475</v>
      </c>
      <c r="J927" s="47" t="s">
        <v>6741</v>
      </c>
      <c r="K927" s="47" t="s">
        <v>13832</v>
      </c>
      <c r="L927" s="47">
        <v>0.66284048557281494</v>
      </c>
      <c r="M927" s="47">
        <v>-34.707418180903801</v>
      </c>
      <c r="N927" s="47">
        <v>-58.6163582207543</v>
      </c>
      <c r="O927" s="47" t="s">
        <v>16048</v>
      </c>
      <c r="P927" s="47">
        <v>2</v>
      </c>
      <c r="Q927">
        <v>44</v>
      </c>
      <c r="S927" s="23" t="s">
        <v>2347</v>
      </c>
      <c r="T927" t="str">
        <f t="shared" si="130"/>
        <v>03</v>
      </c>
      <c r="V927" t="str">
        <f>+VLOOKUP(B927,MARCO!E:E,1,FALSE)</f>
        <v>La Matanza</v>
      </c>
      <c r="W927" t="s">
        <v>134</v>
      </c>
      <c r="X927" t="s">
        <v>134</v>
      </c>
      <c r="Y927" t="str">
        <f t="shared" si="131"/>
        <v>R 3 - D 691 - 477 - 0889</v>
      </c>
      <c r="Z927" t="s">
        <v>20</v>
      </c>
      <c r="AA927" t="s">
        <v>2349</v>
      </c>
      <c r="AB927" t="s">
        <v>21</v>
      </c>
      <c r="AD927" t="str">
        <f t="shared" si="132"/>
        <v>E.s 161</v>
      </c>
      <c r="AE927" t="s">
        <v>22</v>
      </c>
      <c r="AF927" t="s">
        <v>23</v>
      </c>
      <c r="AG927" t="s">
        <v>26</v>
      </c>
      <c r="AH927" t="s">
        <v>2348</v>
      </c>
      <c r="AI927" s="13">
        <f t="shared" si="133"/>
        <v>44</v>
      </c>
      <c r="AJ927" s="13">
        <f t="shared" si="134"/>
        <v>2</v>
      </c>
      <c r="AK927" s="21">
        <v>1</v>
      </c>
      <c r="AM927" t="s">
        <v>2154</v>
      </c>
      <c r="AN927" t="str">
        <f t="shared" si="128"/>
        <v>R03</v>
      </c>
      <c r="AO927" s="20" t="str">
        <f t="shared" si="129"/>
        <v>FINES_R03</v>
      </c>
      <c r="AP927" s="25">
        <f t="shared" si="135"/>
        <v>0.66284048557281494</v>
      </c>
      <c r="AQ927" s="24" t="str">
        <f>+IFERROR(VLOOKUP(Y927,#REF!,2,FALSE),"-")</f>
        <v>-</v>
      </c>
      <c r="AR927" s="13" t="s">
        <v>2393</v>
      </c>
      <c r="AS927" t="s">
        <v>2398</v>
      </c>
      <c r="AT927" t="str">
        <f t="shared" si="136"/>
        <v>Coronel Montt - 2011 - Rafael Castillo</v>
      </c>
    </row>
    <row r="928" spans="1:46" ht="15.75" thickBot="1" x14ac:dyDescent="0.3">
      <c r="A928" s="47">
        <v>3</v>
      </c>
      <c r="B928" s="47" t="s">
        <v>1078</v>
      </c>
      <c r="C928" s="47" t="s">
        <v>6742</v>
      </c>
      <c r="D928" s="47" t="s">
        <v>1179</v>
      </c>
      <c r="E928" s="47" t="s">
        <v>1180</v>
      </c>
      <c r="F928" s="47" t="s">
        <v>6743</v>
      </c>
      <c r="G928" s="47" t="s">
        <v>6744</v>
      </c>
      <c r="H928" s="47" t="s">
        <v>6745</v>
      </c>
      <c r="I928" s="47" t="s">
        <v>2475</v>
      </c>
      <c r="J928" s="47" t="s">
        <v>6747</v>
      </c>
      <c r="K928" s="47" t="s">
        <v>13833</v>
      </c>
      <c r="L928" s="47">
        <v>0.68384099006652832</v>
      </c>
      <c r="M928" s="47">
        <v>-34.720765999999998</v>
      </c>
      <c r="N928" s="47">
        <v>-58.605902299999997</v>
      </c>
      <c r="O928" s="47" t="s">
        <v>16049</v>
      </c>
      <c r="P928" s="47">
        <v>1</v>
      </c>
      <c r="Q928">
        <v>21</v>
      </c>
      <c r="S928" s="23" t="s">
        <v>2347</v>
      </c>
      <c r="T928" t="str">
        <f t="shared" si="130"/>
        <v>03</v>
      </c>
      <c r="V928" t="str">
        <f>+VLOOKUP(B928,MARCO!E:E,1,FALSE)</f>
        <v>La Matanza</v>
      </c>
      <c r="W928" t="s">
        <v>134</v>
      </c>
      <c r="X928" t="s">
        <v>134</v>
      </c>
      <c r="Y928" t="str">
        <f t="shared" si="131"/>
        <v>R 3 - D 691 - 470 - 1652</v>
      </c>
      <c r="Z928" t="s">
        <v>20</v>
      </c>
      <c r="AA928" t="s">
        <v>2349</v>
      </c>
      <c r="AB928" t="s">
        <v>21</v>
      </c>
      <c r="AD928" t="str">
        <f t="shared" si="132"/>
        <v>San Francisco - 470</v>
      </c>
      <c r="AE928" t="s">
        <v>22</v>
      </c>
      <c r="AF928" t="s">
        <v>23</v>
      </c>
      <c r="AG928" t="s">
        <v>26</v>
      </c>
      <c r="AH928" t="s">
        <v>2348</v>
      </c>
      <c r="AI928" s="13">
        <f t="shared" si="133"/>
        <v>21</v>
      </c>
      <c r="AJ928" s="13">
        <f t="shared" si="134"/>
        <v>1</v>
      </c>
      <c r="AK928" s="21">
        <v>1</v>
      </c>
      <c r="AM928" t="s">
        <v>2154</v>
      </c>
      <c r="AN928" t="str">
        <f t="shared" si="128"/>
        <v>R03</v>
      </c>
      <c r="AO928" s="20" t="str">
        <f t="shared" si="129"/>
        <v>FINES_R03</v>
      </c>
      <c r="AP928" s="25">
        <f t="shared" si="135"/>
        <v>0.68384099006652832</v>
      </c>
      <c r="AQ928" s="24" t="str">
        <f>+IFERROR(VLOOKUP(Y928,#REF!,2,FALSE),"-")</f>
        <v>-</v>
      </c>
      <c r="AR928" s="13" t="s">
        <v>2393</v>
      </c>
      <c r="AS928" t="s">
        <v>2398</v>
      </c>
      <c r="AT928" t="str">
        <f t="shared" si="136"/>
        <v>Maria Pita - 2938 - Gregorio De Laferrere</v>
      </c>
    </row>
    <row r="929" spans="1:46" ht="15.75" thickBot="1" x14ac:dyDescent="0.3">
      <c r="A929" s="47">
        <v>3</v>
      </c>
      <c r="B929" s="47" t="s">
        <v>1078</v>
      </c>
      <c r="C929" s="47" t="s">
        <v>2371</v>
      </c>
      <c r="D929" s="47" t="s">
        <v>1169</v>
      </c>
      <c r="E929" s="47" t="s">
        <v>797</v>
      </c>
      <c r="F929" s="47" t="s">
        <v>6748</v>
      </c>
      <c r="G929" s="47" t="s">
        <v>6749</v>
      </c>
      <c r="H929" s="47" t="s">
        <v>6750</v>
      </c>
      <c r="I929" s="47" t="s">
        <v>2475</v>
      </c>
      <c r="J929" s="47" t="s">
        <v>2962</v>
      </c>
      <c r="K929" s="47" t="s">
        <v>13834</v>
      </c>
      <c r="L929" s="47">
        <v>0.68497616052627563</v>
      </c>
      <c r="M929" s="47">
        <v>-34.759573389198003</v>
      </c>
      <c r="N929" s="47">
        <v>-58.603330905829999</v>
      </c>
      <c r="O929" s="47" t="s">
        <v>16050</v>
      </c>
      <c r="P929" s="47">
        <v>2</v>
      </c>
      <c r="Q929">
        <v>40</v>
      </c>
      <c r="S929" s="23" t="s">
        <v>2347</v>
      </c>
      <c r="T929" t="str">
        <f t="shared" si="130"/>
        <v>03</v>
      </c>
      <c r="V929" t="str">
        <f>+VLOOKUP(B929,MARCO!E:E,1,FALSE)</f>
        <v>La Matanza</v>
      </c>
      <c r="W929" t="s">
        <v>134</v>
      </c>
      <c r="X929" t="s">
        <v>134</v>
      </c>
      <c r="Y929" t="str">
        <f t="shared" si="131"/>
        <v>R 3 - D 691 - 460 - 1654</v>
      </c>
      <c r="Z929" t="s">
        <v>20</v>
      </c>
      <c r="AA929" t="s">
        <v>2349</v>
      </c>
      <c r="AB929" t="s">
        <v>21</v>
      </c>
      <c r="AD929" t="str">
        <f t="shared" si="132"/>
        <v>Caacupe</v>
      </c>
      <c r="AE929" t="s">
        <v>22</v>
      </c>
      <c r="AF929" t="s">
        <v>23</v>
      </c>
      <c r="AG929" t="s">
        <v>26</v>
      </c>
      <c r="AH929" t="s">
        <v>2348</v>
      </c>
      <c r="AI929" s="13">
        <f t="shared" si="133"/>
        <v>40</v>
      </c>
      <c r="AJ929" s="13">
        <f t="shared" si="134"/>
        <v>2</v>
      </c>
      <c r="AK929" s="21">
        <v>1</v>
      </c>
      <c r="AM929" t="s">
        <v>2154</v>
      </c>
      <c r="AN929" t="str">
        <f t="shared" si="128"/>
        <v>R03</v>
      </c>
      <c r="AO929" s="20" t="str">
        <f t="shared" si="129"/>
        <v>FINES_R03</v>
      </c>
      <c r="AP929" s="25">
        <f t="shared" si="135"/>
        <v>0.68497616052627563</v>
      </c>
      <c r="AQ929" s="24" t="str">
        <f>+IFERROR(VLOOKUP(Y929,#REF!,2,FALSE),"-")</f>
        <v>-</v>
      </c>
      <c r="AR929" s="13" t="s">
        <v>2393</v>
      </c>
      <c r="AS929" t="s">
        <v>2398</v>
      </c>
      <c r="AT929" t="str">
        <f t="shared" si="136"/>
        <v>Zufriategui - e/ CarcaraÑa - Gregorio De Laferrere</v>
      </c>
    </row>
    <row r="930" spans="1:46" ht="15.75" thickBot="1" x14ac:dyDescent="0.3">
      <c r="A930" s="47">
        <v>3</v>
      </c>
      <c r="B930" s="47" t="s">
        <v>1078</v>
      </c>
      <c r="C930" s="47" t="s">
        <v>6752</v>
      </c>
      <c r="D930" s="47" t="s">
        <v>1189</v>
      </c>
      <c r="E930" s="47" t="s">
        <v>1190</v>
      </c>
      <c r="F930" s="47" t="s">
        <v>6753</v>
      </c>
      <c r="G930" s="47" t="s">
        <v>6754</v>
      </c>
      <c r="H930" s="47" t="s">
        <v>6755</v>
      </c>
      <c r="I930" s="47" t="s">
        <v>2475</v>
      </c>
      <c r="J930" s="47"/>
      <c r="K930" s="47" t="s">
        <v>13835</v>
      </c>
      <c r="L930" s="47">
        <v>0.76983410120010376</v>
      </c>
      <c r="M930" s="47">
        <v>-34.761117200000001</v>
      </c>
      <c r="N930" s="47">
        <v>-58.5817993</v>
      </c>
      <c r="O930" s="47" t="s">
        <v>16051</v>
      </c>
      <c r="P930" s="47">
        <v>1</v>
      </c>
      <c r="Q930">
        <v>26</v>
      </c>
      <c r="S930" s="23" t="s">
        <v>2347</v>
      </c>
      <c r="T930" t="str">
        <f t="shared" si="130"/>
        <v>03</v>
      </c>
      <c r="V930" t="str">
        <f>+VLOOKUP(B930,MARCO!E:E,1,FALSE)</f>
        <v>La Matanza</v>
      </c>
      <c r="W930" t="s">
        <v>134</v>
      </c>
      <c r="X930" t="s">
        <v>134</v>
      </c>
      <c r="Y930" t="str">
        <f t="shared" si="131"/>
        <v>R 3 - D 691 - 475 - 3108</v>
      </c>
      <c r="Z930" t="s">
        <v>20</v>
      </c>
      <c r="AA930" t="s">
        <v>2349</v>
      </c>
      <c r="AB930" t="s">
        <v>21</v>
      </c>
      <c r="AD930" t="str">
        <f t="shared" si="132"/>
        <v>Capilla Nstra Sra De Lourdes</v>
      </c>
      <c r="AE930" t="s">
        <v>22</v>
      </c>
      <c r="AF930" t="s">
        <v>23</v>
      </c>
      <c r="AG930" t="s">
        <v>26</v>
      </c>
      <c r="AH930" t="s">
        <v>2348</v>
      </c>
      <c r="AI930" s="13">
        <f t="shared" si="133"/>
        <v>26</v>
      </c>
      <c r="AJ930" s="13">
        <f t="shared" si="134"/>
        <v>1</v>
      </c>
      <c r="AK930" s="21">
        <v>1</v>
      </c>
      <c r="AM930" t="s">
        <v>2154</v>
      </c>
      <c r="AN930" t="str">
        <f t="shared" si="128"/>
        <v>R03</v>
      </c>
      <c r="AO930" s="20" t="str">
        <f t="shared" si="129"/>
        <v>FINES_R03</v>
      </c>
      <c r="AP930" s="25">
        <f t="shared" si="135"/>
        <v>0.76983410120010376</v>
      </c>
      <c r="AQ930" s="24" t="str">
        <f>+IFERROR(VLOOKUP(Y930,#REF!,2,FALSE),"-")</f>
        <v>-</v>
      </c>
      <c r="AR930" s="13" t="s">
        <v>2393</v>
      </c>
      <c r="AS930" t="s">
        <v>2398</v>
      </c>
      <c r="AT930" t="str">
        <f t="shared" si="136"/>
        <v>Concejal Gomez - 3676 - Gregorio De Laferrere</v>
      </c>
    </row>
    <row r="931" spans="1:46" ht="15.75" thickBot="1" x14ac:dyDescent="0.3">
      <c r="A931" s="47">
        <v>3</v>
      </c>
      <c r="B931" s="47" t="s">
        <v>1078</v>
      </c>
      <c r="C931" s="47" t="s">
        <v>3437</v>
      </c>
      <c r="D931" s="47" t="s">
        <v>1164</v>
      </c>
      <c r="E931" s="47" t="s">
        <v>1165</v>
      </c>
      <c r="F931" s="47" t="s">
        <v>6757</v>
      </c>
      <c r="G931" s="47" t="s">
        <v>6758</v>
      </c>
      <c r="H931" s="47" t="s">
        <v>6759</v>
      </c>
      <c r="I931" s="47" t="s">
        <v>2475</v>
      </c>
      <c r="J931" s="47" t="s">
        <v>6761</v>
      </c>
      <c r="K931" s="47" t="s">
        <v>13836</v>
      </c>
      <c r="L931" s="47">
        <v>0.66189521551132202</v>
      </c>
      <c r="M931" s="47">
        <v>-34.743491924437002</v>
      </c>
      <c r="N931" s="47">
        <v>-58.576128570186</v>
      </c>
      <c r="O931" s="47" t="s">
        <v>16052</v>
      </c>
      <c r="P931" s="47">
        <v>2</v>
      </c>
      <c r="Q931">
        <v>41</v>
      </c>
      <c r="S931" s="23" t="s">
        <v>2347</v>
      </c>
      <c r="T931" t="str">
        <f t="shared" si="130"/>
        <v>03</v>
      </c>
      <c r="V931" t="str">
        <f>+VLOOKUP(B931,MARCO!E:E,1,FALSE)</f>
        <v>La Matanza</v>
      </c>
      <c r="W931" t="s">
        <v>134</v>
      </c>
      <c r="X931" t="s">
        <v>134</v>
      </c>
      <c r="Y931" t="str">
        <f t="shared" si="131"/>
        <v>R 3 - D 691 - 456 - 4173</v>
      </c>
      <c r="Z931" t="s">
        <v>20</v>
      </c>
      <c r="AA931" t="s">
        <v>2349</v>
      </c>
      <c r="AB931" t="s">
        <v>21</v>
      </c>
      <c r="AD931" t="str">
        <f t="shared" si="132"/>
        <v>Santa Teresita - 456</v>
      </c>
      <c r="AE931" t="s">
        <v>22</v>
      </c>
      <c r="AF931" t="s">
        <v>23</v>
      </c>
      <c r="AG931" t="s">
        <v>26</v>
      </c>
      <c r="AH931" t="s">
        <v>2348</v>
      </c>
      <c r="AI931" s="13">
        <f t="shared" si="133"/>
        <v>41</v>
      </c>
      <c r="AJ931" s="13">
        <f t="shared" si="134"/>
        <v>2</v>
      </c>
      <c r="AK931" s="21">
        <v>1</v>
      </c>
      <c r="AM931" t="s">
        <v>2154</v>
      </c>
      <c r="AN931" t="str">
        <f t="shared" si="128"/>
        <v>R03</v>
      </c>
      <c r="AO931" s="20" t="str">
        <f t="shared" si="129"/>
        <v>FINES_R03</v>
      </c>
      <c r="AP931" s="25">
        <f t="shared" si="135"/>
        <v>0.66189521551132202</v>
      </c>
      <c r="AQ931" s="24" t="str">
        <f>+IFERROR(VLOOKUP(Y931,#REF!,2,FALSE),"-")</f>
        <v>-</v>
      </c>
      <c r="AR931" s="13" t="s">
        <v>2393</v>
      </c>
      <c r="AS931" t="s">
        <v>2398</v>
      </c>
      <c r="AT931" t="str">
        <f t="shared" si="136"/>
        <v>Murgiondo - 2135 - Gregorio De Laferrere</v>
      </c>
    </row>
    <row r="932" spans="1:46" ht="15.75" thickBot="1" x14ac:dyDescent="0.3">
      <c r="A932" s="47">
        <v>3</v>
      </c>
      <c r="B932" s="47" t="s">
        <v>1078</v>
      </c>
      <c r="C932" s="47" t="s">
        <v>6742</v>
      </c>
      <c r="D932" s="47" t="s">
        <v>1179</v>
      </c>
      <c r="E932" s="47" t="s">
        <v>1180</v>
      </c>
      <c r="F932" s="47" t="s">
        <v>6762</v>
      </c>
      <c r="G932" s="47" t="s">
        <v>6763</v>
      </c>
      <c r="H932" s="47" t="s">
        <v>6764</v>
      </c>
      <c r="I932" s="47" t="s">
        <v>2475</v>
      </c>
      <c r="J932" s="47" t="s">
        <v>6766</v>
      </c>
      <c r="K932" s="47" t="s">
        <v>13837</v>
      </c>
      <c r="L932" s="47">
        <v>0.94325405359268188</v>
      </c>
      <c r="M932" s="47">
        <v>-34.731280142947398</v>
      </c>
      <c r="N932" s="47">
        <v>-58.6213490099015</v>
      </c>
      <c r="O932" s="47" t="s">
        <v>16053</v>
      </c>
      <c r="P932" s="47">
        <v>1</v>
      </c>
      <c r="Q932">
        <v>21</v>
      </c>
      <c r="S932" s="23" t="s">
        <v>2347</v>
      </c>
      <c r="T932" t="str">
        <f t="shared" si="130"/>
        <v>03</v>
      </c>
      <c r="V932" t="str">
        <f>+VLOOKUP(B932,MARCO!E:E,1,FALSE)</f>
        <v>La Matanza</v>
      </c>
      <c r="W932" t="s">
        <v>134</v>
      </c>
      <c r="X932" t="s">
        <v>134</v>
      </c>
      <c r="Y932" t="str">
        <f t="shared" si="131"/>
        <v>R 3 - D 691 - 470 - 2106</v>
      </c>
      <c r="Z932" t="s">
        <v>20</v>
      </c>
      <c r="AA932" t="s">
        <v>2349</v>
      </c>
      <c r="AB932" t="s">
        <v>21</v>
      </c>
      <c r="AD932" t="str">
        <f t="shared" si="132"/>
        <v>E.s Nº137/146 - 470</v>
      </c>
      <c r="AE932" t="s">
        <v>22</v>
      </c>
      <c r="AF932" t="s">
        <v>23</v>
      </c>
      <c r="AG932" t="s">
        <v>26</v>
      </c>
      <c r="AH932" t="s">
        <v>2348</v>
      </c>
      <c r="AI932" s="13">
        <f t="shared" si="133"/>
        <v>21</v>
      </c>
      <c r="AJ932" s="13">
        <f t="shared" si="134"/>
        <v>1</v>
      </c>
      <c r="AK932" s="21">
        <v>1</v>
      </c>
      <c r="AM932" t="s">
        <v>2154</v>
      </c>
      <c r="AN932" t="str">
        <f t="shared" si="128"/>
        <v>R03</v>
      </c>
      <c r="AO932" s="20" t="str">
        <f t="shared" si="129"/>
        <v>FINES_R03</v>
      </c>
      <c r="AP932" s="25">
        <f t="shared" si="135"/>
        <v>0.94325405359268188</v>
      </c>
      <c r="AQ932" s="24" t="str">
        <f>+IFERROR(VLOOKUP(Y932,#REF!,2,FALSE),"-")</f>
        <v>-</v>
      </c>
      <c r="AR932" s="13" t="s">
        <v>2393</v>
      </c>
      <c r="AS932" t="s">
        <v>2397</v>
      </c>
      <c r="AT932" t="str">
        <f t="shared" si="136"/>
        <v>Vuelta De Rocha Y Acasusso - Localidad De Prueba Barrio De Prueba</v>
      </c>
    </row>
    <row r="933" spans="1:46" ht="15.75" thickBot="1" x14ac:dyDescent="0.3">
      <c r="A933" s="47">
        <v>3</v>
      </c>
      <c r="B933" s="47" t="s">
        <v>1078</v>
      </c>
      <c r="C933" s="47" t="s">
        <v>6742</v>
      </c>
      <c r="D933" s="47" t="s">
        <v>1179</v>
      </c>
      <c r="E933" s="47" t="s">
        <v>1180</v>
      </c>
      <c r="F933" s="47" t="s">
        <v>6767</v>
      </c>
      <c r="G933" s="47" t="s">
        <v>6768</v>
      </c>
      <c r="H933" s="47" t="s">
        <v>6769</v>
      </c>
      <c r="I933" s="47" t="s">
        <v>2475</v>
      </c>
      <c r="J933" s="47" t="s">
        <v>6766</v>
      </c>
      <c r="K933" s="47" t="s">
        <v>13838</v>
      </c>
      <c r="L933" s="47">
        <v>0.5464966893196106</v>
      </c>
      <c r="M933" s="47">
        <v>-34.702410015609203</v>
      </c>
      <c r="N933" s="47">
        <v>-58.616099275360298</v>
      </c>
      <c r="O933" s="47" t="s">
        <v>16054</v>
      </c>
      <c r="P933" s="47">
        <v>1</v>
      </c>
      <c r="Q933">
        <v>22</v>
      </c>
      <c r="S933" s="23" t="s">
        <v>2347</v>
      </c>
      <c r="T933" t="str">
        <f t="shared" si="130"/>
        <v>03</v>
      </c>
      <c r="V933" t="str">
        <f>+VLOOKUP(B933,MARCO!E:E,1,FALSE)</f>
        <v>La Matanza</v>
      </c>
      <c r="W933" t="s">
        <v>134</v>
      </c>
      <c r="X933" t="s">
        <v>134</v>
      </c>
      <c r="Y933" t="str">
        <f t="shared" si="131"/>
        <v>R 3 - D 691 - 470 - 2107</v>
      </c>
      <c r="Z933" t="s">
        <v>20</v>
      </c>
      <c r="AA933" t="s">
        <v>2349</v>
      </c>
      <c r="AB933" t="s">
        <v>21</v>
      </c>
      <c r="AD933" t="str">
        <f t="shared" si="132"/>
        <v>E.s Nº166 - 470</v>
      </c>
      <c r="AE933" t="s">
        <v>22</v>
      </c>
      <c r="AF933" t="s">
        <v>23</v>
      </c>
      <c r="AG933" t="s">
        <v>26</v>
      </c>
      <c r="AH933" t="s">
        <v>2348</v>
      </c>
      <c r="AI933" s="13">
        <f t="shared" si="133"/>
        <v>22</v>
      </c>
      <c r="AJ933" s="13">
        <f t="shared" si="134"/>
        <v>1</v>
      </c>
      <c r="AK933" s="21">
        <v>1</v>
      </c>
      <c r="AM933" t="s">
        <v>2154</v>
      </c>
      <c r="AN933" t="str">
        <f t="shared" si="128"/>
        <v>R03</v>
      </c>
      <c r="AO933" s="20" t="str">
        <f t="shared" si="129"/>
        <v>FINES_R03</v>
      </c>
      <c r="AP933" s="25">
        <f t="shared" si="135"/>
        <v>0.5464966893196106</v>
      </c>
      <c r="AQ933" s="24" t="str">
        <f>+IFERROR(VLOOKUP(Y933,#REF!,2,FALSE),"-")</f>
        <v>-</v>
      </c>
      <c r="AR933" s="13" t="s">
        <v>2393</v>
      </c>
      <c r="AS933" t="s">
        <v>2398</v>
      </c>
      <c r="AT933" t="str">
        <f t="shared" si="136"/>
        <v>Marcelo T. De Alvear - 1299 - Gregorio De Laferrere</v>
      </c>
    </row>
    <row r="934" spans="1:46" ht="15.75" thickBot="1" x14ac:dyDescent="0.3">
      <c r="A934" s="47">
        <v>3</v>
      </c>
      <c r="B934" s="47" t="s">
        <v>1078</v>
      </c>
      <c r="C934" s="47" t="s">
        <v>2369</v>
      </c>
      <c r="D934" s="47" t="s">
        <v>1157</v>
      </c>
      <c r="E934" s="47" t="s">
        <v>1158</v>
      </c>
      <c r="F934" s="47" t="s">
        <v>6771</v>
      </c>
      <c r="G934" s="47" t="s">
        <v>6772</v>
      </c>
      <c r="H934" s="47" t="s">
        <v>6773</v>
      </c>
      <c r="I934" s="47" t="s">
        <v>2475</v>
      </c>
      <c r="J934" s="47" t="s">
        <v>6775</v>
      </c>
      <c r="K934" s="47" t="s">
        <v>13839</v>
      </c>
      <c r="L934" s="47">
        <v>0.53666883707046509</v>
      </c>
      <c r="M934" s="47">
        <v>-34.730049328550201</v>
      </c>
      <c r="N934" s="47">
        <v>-58.591600904822698</v>
      </c>
      <c r="O934" s="47" t="s">
        <v>16055</v>
      </c>
      <c r="P934" s="47">
        <v>1</v>
      </c>
      <c r="Q934">
        <v>28</v>
      </c>
      <c r="S934" s="23" t="s">
        <v>2347</v>
      </c>
      <c r="T934" t="str">
        <f t="shared" si="130"/>
        <v>03</v>
      </c>
      <c r="V934" t="str">
        <f>+VLOOKUP(B934,MARCO!E:E,1,FALSE)</f>
        <v>La Matanza</v>
      </c>
      <c r="W934" t="s">
        <v>134</v>
      </c>
      <c r="X934" t="s">
        <v>134</v>
      </c>
      <c r="Y934" t="str">
        <f t="shared" si="131"/>
        <v>R 3 - D 691 - 452 - 1206</v>
      </c>
      <c r="Z934" t="s">
        <v>20</v>
      </c>
      <c r="AA934" t="s">
        <v>2349</v>
      </c>
      <c r="AB934" t="s">
        <v>21</v>
      </c>
      <c r="AD934" t="str">
        <f t="shared" si="132"/>
        <v>Ep N° 83</v>
      </c>
      <c r="AE934" t="s">
        <v>22</v>
      </c>
      <c r="AF934" t="s">
        <v>23</v>
      </c>
      <c r="AG934" t="s">
        <v>26</v>
      </c>
      <c r="AH934" t="s">
        <v>2348</v>
      </c>
      <c r="AI934" s="13">
        <f t="shared" si="133"/>
        <v>28</v>
      </c>
      <c r="AJ934" s="13">
        <f t="shared" si="134"/>
        <v>1</v>
      </c>
      <c r="AK934" s="21">
        <v>1</v>
      </c>
      <c r="AM934" t="s">
        <v>2154</v>
      </c>
      <c r="AN934" t="str">
        <f t="shared" si="128"/>
        <v>R03</v>
      </c>
      <c r="AO934" s="20" t="str">
        <f t="shared" si="129"/>
        <v>FINES_R03</v>
      </c>
      <c r="AP934" s="25">
        <f t="shared" si="135"/>
        <v>0.53666883707046509</v>
      </c>
      <c r="AQ934" s="24" t="str">
        <f>+IFERROR(VLOOKUP(Y934,#REF!,2,FALSE),"-")</f>
        <v>-</v>
      </c>
      <c r="AR934" s="13" t="s">
        <v>2393</v>
      </c>
      <c r="AS934" t="s">
        <v>2398</v>
      </c>
      <c r="AT934" t="str">
        <f t="shared" si="136"/>
        <v>Soldado Sosa Y Newbery - Gregorio De Laferrere</v>
      </c>
    </row>
    <row r="935" spans="1:46" ht="15.75" thickBot="1" x14ac:dyDescent="0.3">
      <c r="A935" s="47">
        <v>3</v>
      </c>
      <c r="B935" s="47" t="s">
        <v>1078</v>
      </c>
      <c r="C935" s="47" t="s">
        <v>2369</v>
      </c>
      <c r="D935" s="47" t="s">
        <v>1157</v>
      </c>
      <c r="E935" s="47" t="s">
        <v>1158</v>
      </c>
      <c r="F935" s="47" t="s">
        <v>6777</v>
      </c>
      <c r="G935" s="47" t="s">
        <v>6565</v>
      </c>
      <c r="H935" s="47" t="s">
        <v>6778</v>
      </c>
      <c r="I935" s="47" t="s">
        <v>2475</v>
      </c>
      <c r="J935" s="47" t="s">
        <v>6550</v>
      </c>
      <c r="K935" s="47" t="s">
        <v>13840</v>
      </c>
      <c r="L935" s="47">
        <v>0.56309419870376587</v>
      </c>
      <c r="M935" s="47">
        <v>-34.726236700000001</v>
      </c>
      <c r="N935" s="47">
        <v>-58.594647000000002</v>
      </c>
      <c r="O935" s="47" t="s">
        <v>16056</v>
      </c>
      <c r="P935" s="47">
        <v>3</v>
      </c>
      <c r="Q935">
        <v>63</v>
      </c>
      <c r="S935" s="23" t="s">
        <v>2347</v>
      </c>
      <c r="T935" t="str">
        <f t="shared" si="130"/>
        <v>03</v>
      </c>
      <c r="V935" t="str">
        <f>+VLOOKUP(B935,MARCO!E:E,1,FALSE)</f>
        <v>La Matanza</v>
      </c>
      <c r="W935" t="s">
        <v>134</v>
      </c>
      <c r="X935" t="s">
        <v>134</v>
      </c>
      <c r="Y935" t="str">
        <f t="shared" si="131"/>
        <v>R 3 - D 691 - 452 - 0888</v>
      </c>
      <c r="Z935" t="s">
        <v>20</v>
      </c>
      <c r="AA935" t="s">
        <v>2349</v>
      </c>
      <c r="AB935" t="s">
        <v>21</v>
      </c>
      <c r="AD935" t="str">
        <f t="shared" si="132"/>
        <v>Sociedad De Fomento 25 De Mayo</v>
      </c>
      <c r="AE935" t="s">
        <v>22</v>
      </c>
      <c r="AF935" t="s">
        <v>23</v>
      </c>
      <c r="AG935" t="s">
        <v>26</v>
      </c>
      <c r="AH935" t="s">
        <v>2348</v>
      </c>
      <c r="AI935" s="13">
        <f t="shared" si="133"/>
        <v>63</v>
      </c>
      <c r="AJ935" s="13">
        <f t="shared" si="134"/>
        <v>3</v>
      </c>
      <c r="AK935" s="21">
        <v>1</v>
      </c>
      <c r="AM935" t="s">
        <v>2154</v>
      </c>
      <c r="AN935" t="str">
        <f t="shared" si="128"/>
        <v>R03</v>
      </c>
      <c r="AO935" s="20" t="str">
        <f t="shared" si="129"/>
        <v>FINES_R03</v>
      </c>
      <c r="AP935" s="25">
        <f t="shared" si="135"/>
        <v>0.56309419870376587</v>
      </c>
      <c r="AQ935" s="24" t="str">
        <f>+IFERROR(VLOOKUP(Y935,#REF!,2,FALSE),"-")</f>
        <v>-</v>
      </c>
      <c r="AR935" s="13" t="s">
        <v>2393</v>
      </c>
      <c r="AS935" t="s">
        <v>2398</v>
      </c>
      <c r="AT935" t="str">
        <f t="shared" si="136"/>
        <v>Montgolfield - 1939 - Gregorio De Laferrere</v>
      </c>
    </row>
    <row r="936" spans="1:46" ht="15.75" thickBot="1" x14ac:dyDescent="0.3">
      <c r="A936" s="47">
        <v>3</v>
      </c>
      <c r="B936" s="47" t="s">
        <v>1078</v>
      </c>
      <c r="C936" s="47" t="s">
        <v>2369</v>
      </c>
      <c r="D936" s="47" t="s">
        <v>1157</v>
      </c>
      <c r="E936" s="47" t="s">
        <v>1158</v>
      </c>
      <c r="F936" s="47" t="s">
        <v>6780</v>
      </c>
      <c r="G936" s="47" t="s">
        <v>6781</v>
      </c>
      <c r="H936" s="47" t="s">
        <v>6782</v>
      </c>
      <c r="I936" s="47" t="s">
        <v>2475</v>
      </c>
      <c r="J936" s="47"/>
      <c r="K936" s="47" t="s">
        <v>13841</v>
      </c>
      <c r="L936" s="47">
        <v>0.62083214521408081</v>
      </c>
      <c r="M936" s="47">
        <v>-34.744555800000001</v>
      </c>
      <c r="N936" s="47">
        <v>-58.579282399999997</v>
      </c>
      <c r="O936" s="47" t="s">
        <v>16057</v>
      </c>
      <c r="P936" s="47">
        <v>1</v>
      </c>
      <c r="Q936">
        <v>13</v>
      </c>
      <c r="S936" s="23" t="s">
        <v>2347</v>
      </c>
      <c r="T936" t="str">
        <f t="shared" si="130"/>
        <v>03</v>
      </c>
      <c r="V936" t="str">
        <f>+VLOOKUP(B936,MARCO!E:E,1,FALSE)</f>
        <v>La Matanza</v>
      </c>
      <c r="W936" t="s">
        <v>134</v>
      </c>
      <c r="X936" t="s">
        <v>134</v>
      </c>
      <c r="Y936" t="str">
        <f t="shared" si="131"/>
        <v>R 3 - D 691 - 452 - 2998</v>
      </c>
      <c r="Z936" t="s">
        <v>20</v>
      </c>
      <c r="AA936" t="s">
        <v>2349</v>
      </c>
      <c r="AB936" t="s">
        <v>21</v>
      </c>
      <c r="AD936" t="str">
        <f t="shared" si="132"/>
        <v>Casa De Diana Sacayan</v>
      </c>
      <c r="AE936" t="s">
        <v>22</v>
      </c>
      <c r="AF936" t="s">
        <v>23</v>
      </c>
      <c r="AG936" t="s">
        <v>26</v>
      </c>
      <c r="AH936" t="s">
        <v>2348</v>
      </c>
      <c r="AI936" s="13">
        <f t="shared" si="133"/>
        <v>13</v>
      </c>
      <c r="AJ936" s="13">
        <f t="shared" si="134"/>
        <v>1</v>
      </c>
      <c r="AK936" s="21">
        <v>1</v>
      </c>
      <c r="AM936" t="s">
        <v>2154</v>
      </c>
      <c r="AN936" t="str">
        <f t="shared" si="128"/>
        <v>R03</v>
      </c>
      <c r="AO936" s="20" t="str">
        <f t="shared" si="129"/>
        <v>FINES_R03</v>
      </c>
      <c r="AP936" s="25">
        <f t="shared" si="135"/>
        <v>0.62083214521408081</v>
      </c>
      <c r="AQ936" s="24" t="str">
        <f>+IFERROR(VLOOKUP(Y936,#REF!,2,FALSE),"-")</f>
        <v>-</v>
      </c>
      <c r="AR936" s="13" t="s">
        <v>2393</v>
      </c>
      <c r="AS936" t="s">
        <v>2398</v>
      </c>
      <c r="AT936" t="str">
        <f t="shared" si="136"/>
        <v>Lopez May - 2350 - Gregorio De Laferrere</v>
      </c>
    </row>
    <row r="937" spans="1:46" ht="15.75" thickBot="1" x14ac:dyDescent="0.3">
      <c r="A937" s="47">
        <v>3</v>
      </c>
      <c r="B937" s="47" t="s">
        <v>1078</v>
      </c>
      <c r="C937" s="47" t="s">
        <v>3437</v>
      </c>
      <c r="D937" s="47" t="s">
        <v>1164</v>
      </c>
      <c r="E937" s="47" t="s">
        <v>1165</v>
      </c>
      <c r="F937" s="47" t="s">
        <v>6784</v>
      </c>
      <c r="G937" s="47" t="s">
        <v>6785</v>
      </c>
      <c r="H937" s="47" t="s">
        <v>6786</v>
      </c>
      <c r="I937" s="47" t="s">
        <v>2475</v>
      </c>
      <c r="J937" s="47" t="s">
        <v>6731</v>
      </c>
      <c r="K937" s="47" t="s">
        <v>13842</v>
      </c>
      <c r="L937" s="47">
        <v>0.49161526560783392</v>
      </c>
      <c r="M937" s="47">
        <v>-34.752970812052702</v>
      </c>
      <c r="N937" s="47">
        <v>-58.591646894187797</v>
      </c>
      <c r="O937" s="47" t="s">
        <v>16058</v>
      </c>
      <c r="P937" s="47">
        <v>7</v>
      </c>
      <c r="Q937">
        <v>187</v>
      </c>
      <c r="S937" s="23" t="s">
        <v>2347</v>
      </c>
      <c r="T937" t="str">
        <f t="shared" si="130"/>
        <v>03</v>
      </c>
      <c r="V937" t="str">
        <f>+VLOOKUP(B937,MARCO!E:E,1,FALSE)</f>
        <v>La Matanza</v>
      </c>
      <c r="W937" t="s">
        <v>134</v>
      </c>
      <c r="X937" t="s">
        <v>134</v>
      </c>
      <c r="Y937" t="str">
        <f t="shared" si="131"/>
        <v>R 3 - D 691 - 456 - 2897</v>
      </c>
      <c r="Z937" t="s">
        <v>20</v>
      </c>
      <c r="AA937" t="s">
        <v>2349</v>
      </c>
      <c r="AB937" t="s">
        <v>21</v>
      </c>
      <c r="AD937" t="str">
        <f t="shared" si="132"/>
        <v>Ep 112</v>
      </c>
      <c r="AE937" t="s">
        <v>22</v>
      </c>
      <c r="AF937" t="s">
        <v>23</v>
      </c>
      <c r="AG937" t="s">
        <v>26</v>
      </c>
      <c r="AH937" t="s">
        <v>2348</v>
      </c>
      <c r="AI937" s="13">
        <f t="shared" si="133"/>
        <v>187</v>
      </c>
      <c r="AJ937" s="13">
        <f t="shared" si="134"/>
        <v>7</v>
      </c>
      <c r="AK937" s="21">
        <v>1</v>
      </c>
      <c r="AM937" t="s">
        <v>2154</v>
      </c>
      <c r="AN937" t="str">
        <f t="shared" si="128"/>
        <v>R03</v>
      </c>
      <c r="AO937" s="20" t="str">
        <f t="shared" si="129"/>
        <v>FINES_R03</v>
      </c>
      <c r="AP937" s="25">
        <f t="shared" si="135"/>
        <v>0.49161526560783392</v>
      </c>
      <c r="AQ937" s="24" t="str">
        <f>+IFERROR(VLOOKUP(Y937,#REF!,2,FALSE),"-")</f>
        <v>-</v>
      </c>
      <c r="AR937" s="13" t="s">
        <v>2393</v>
      </c>
      <c r="AS937" t="s">
        <v>2397</v>
      </c>
      <c r="AT937" t="str">
        <f t="shared" si="136"/>
        <v>Salvigni - 6008 - Gregorio De Laferrere</v>
      </c>
    </row>
    <row r="938" spans="1:46" ht="15.75" thickBot="1" x14ac:dyDescent="0.3">
      <c r="A938" s="47">
        <v>3</v>
      </c>
      <c r="B938" s="47" t="s">
        <v>1078</v>
      </c>
      <c r="C938" s="47" t="s">
        <v>2371</v>
      </c>
      <c r="D938" s="47" t="s">
        <v>1169</v>
      </c>
      <c r="E938" s="47" t="s">
        <v>797</v>
      </c>
      <c r="F938" s="47" t="s">
        <v>6788</v>
      </c>
      <c r="G938" s="47" t="s">
        <v>6789</v>
      </c>
      <c r="H938" s="47" t="s">
        <v>6790</v>
      </c>
      <c r="I938" s="47" t="s">
        <v>2475</v>
      </c>
      <c r="J938" s="47" t="s">
        <v>6100</v>
      </c>
      <c r="K938" s="47" t="s">
        <v>13843</v>
      </c>
      <c r="L938" s="47">
        <v>0.67495232820510864</v>
      </c>
      <c r="M938" s="47">
        <v>-34.745507957698003</v>
      </c>
      <c r="N938" s="47">
        <v>-58.609405360048001</v>
      </c>
      <c r="O938" s="47" t="s">
        <v>16059</v>
      </c>
      <c r="P938" s="47">
        <v>2</v>
      </c>
      <c r="Q938">
        <v>38</v>
      </c>
      <c r="S938" s="23" t="s">
        <v>2347</v>
      </c>
      <c r="T938" t="str">
        <f t="shared" si="130"/>
        <v>03</v>
      </c>
      <c r="V938" t="str">
        <f>+VLOOKUP(B938,MARCO!E:E,1,FALSE)</f>
        <v>La Matanza</v>
      </c>
      <c r="W938" t="s">
        <v>134</v>
      </c>
      <c r="X938" t="s">
        <v>134</v>
      </c>
      <c r="Y938" t="str">
        <f t="shared" si="131"/>
        <v>R 3 - D 691 - 460 - 0828</v>
      </c>
      <c r="Z938" t="s">
        <v>20</v>
      </c>
      <c r="AA938" t="s">
        <v>2349</v>
      </c>
      <c r="AB938" t="s">
        <v>21</v>
      </c>
      <c r="AD938" t="str">
        <f t="shared" si="132"/>
        <v>Identidad Vecinal Km27</v>
      </c>
      <c r="AE938" t="s">
        <v>22</v>
      </c>
      <c r="AF938" t="s">
        <v>23</v>
      </c>
      <c r="AG938" t="s">
        <v>26</v>
      </c>
      <c r="AH938" t="s">
        <v>2348</v>
      </c>
      <c r="AI938" s="13">
        <f t="shared" si="133"/>
        <v>38</v>
      </c>
      <c r="AJ938" s="13">
        <f t="shared" si="134"/>
        <v>2</v>
      </c>
      <c r="AK938" s="21">
        <v>1</v>
      </c>
      <c r="AM938" t="s">
        <v>2154</v>
      </c>
      <c r="AN938" t="str">
        <f t="shared" si="128"/>
        <v>R03</v>
      </c>
      <c r="AO938" s="20" t="str">
        <f t="shared" si="129"/>
        <v>FINES_R03</v>
      </c>
      <c r="AP938" s="25">
        <f t="shared" si="135"/>
        <v>0.67495232820510864</v>
      </c>
      <c r="AQ938" s="24" t="str">
        <f>+IFERROR(VLOOKUP(Y938,#REF!,2,FALSE),"-")</f>
        <v>-</v>
      </c>
      <c r="AR938" s="13" t="s">
        <v>2393</v>
      </c>
      <c r="AS938" t="s">
        <v>2397</v>
      </c>
      <c r="AT938" t="str">
        <f t="shared" si="136"/>
        <v>Brigadier Gral. Juan Manuel De Rosas - 12229 e/ Six Fajardo y Rocamora - Gregorio De Laferrere</v>
      </c>
    </row>
    <row r="939" spans="1:46" ht="15.75" thickBot="1" x14ac:dyDescent="0.3">
      <c r="A939" s="47">
        <v>3</v>
      </c>
      <c r="B939" s="47" t="s">
        <v>1078</v>
      </c>
      <c r="C939" s="47" t="s">
        <v>3437</v>
      </c>
      <c r="D939" s="47" t="s">
        <v>1164</v>
      </c>
      <c r="E939" s="47" t="s">
        <v>1165</v>
      </c>
      <c r="F939" s="47" t="s">
        <v>6792</v>
      </c>
      <c r="G939" s="47" t="s">
        <v>6793</v>
      </c>
      <c r="H939" s="47" t="s">
        <v>6794</v>
      </c>
      <c r="I939" s="47" t="s">
        <v>2475</v>
      </c>
      <c r="J939" s="47" t="s">
        <v>6731</v>
      </c>
      <c r="K939" s="47" t="s">
        <v>13844</v>
      </c>
      <c r="L939" s="47">
        <v>0.69437026977539063</v>
      </c>
      <c r="M939" s="47">
        <v>-34.757220427979803</v>
      </c>
      <c r="N939" s="47">
        <v>-58.594576032856601</v>
      </c>
      <c r="O939" s="47" t="s">
        <v>16060</v>
      </c>
      <c r="P939" s="47">
        <v>2</v>
      </c>
      <c r="Q939">
        <v>60</v>
      </c>
      <c r="S939" s="23" t="s">
        <v>2347</v>
      </c>
      <c r="T939" t="str">
        <f t="shared" si="130"/>
        <v>03</v>
      </c>
      <c r="V939" t="str">
        <f>+VLOOKUP(B939,MARCO!E:E,1,FALSE)</f>
        <v>La Matanza</v>
      </c>
      <c r="W939" t="s">
        <v>134</v>
      </c>
      <c r="X939" t="s">
        <v>134</v>
      </c>
      <c r="Y939" t="str">
        <f t="shared" si="131"/>
        <v>R 3 - D 691 - 456 - 2908</v>
      </c>
      <c r="Z939" t="s">
        <v>20</v>
      </c>
      <c r="AA939" t="s">
        <v>2349</v>
      </c>
      <c r="AB939" t="s">
        <v>21</v>
      </c>
      <c r="AD939" t="str">
        <f t="shared" si="132"/>
        <v>Ees 75- 456</v>
      </c>
      <c r="AE939" t="s">
        <v>22</v>
      </c>
      <c r="AF939" t="s">
        <v>23</v>
      </c>
      <c r="AG939" t="s">
        <v>26</v>
      </c>
      <c r="AH939" t="s">
        <v>2348</v>
      </c>
      <c r="AI939" s="13">
        <f t="shared" si="133"/>
        <v>60</v>
      </c>
      <c r="AJ939" s="13">
        <f t="shared" si="134"/>
        <v>2</v>
      </c>
      <c r="AK939" s="21">
        <v>1</v>
      </c>
      <c r="AM939" t="s">
        <v>2154</v>
      </c>
      <c r="AN939" t="str">
        <f t="shared" si="128"/>
        <v>R03</v>
      </c>
      <c r="AO939" s="20" t="str">
        <f t="shared" si="129"/>
        <v>FINES_R03</v>
      </c>
      <c r="AP939" s="25">
        <f t="shared" si="135"/>
        <v>0.69437026977539063</v>
      </c>
      <c r="AQ939" s="24" t="str">
        <f>+IFERROR(VLOOKUP(Y939,#REF!,2,FALSE),"-")</f>
        <v>-</v>
      </c>
      <c r="AR939" s="13" t="s">
        <v>2393</v>
      </c>
      <c r="AS939" t="s">
        <v>2398</v>
      </c>
      <c r="AT939" t="str">
        <f t="shared" si="136"/>
        <v>Lopez May - 4353 - Gregorio De Laferrere</v>
      </c>
    </row>
    <row r="940" spans="1:46" ht="15.75" thickBot="1" x14ac:dyDescent="0.3">
      <c r="A940" s="47">
        <v>3</v>
      </c>
      <c r="B940" s="47" t="s">
        <v>1078</v>
      </c>
      <c r="C940" s="47" t="s">
        <v>6752</v>
      </c>
      <c r="D940" s="47" t="s">
        <v>1189</v>
      </c>
      <c r="E940" s="47" t="s">
        <v>1190</v>
      </c>
      <c r="F940" s="47" t="s">
        <v>6796</v>
      </c>
      <c r="G940" s="47" t="s">
        <v>6797</v>
      </c>
      <c r="H940" s="47" t="s">
        <v>6798</v>
      </c>
      <c r="I940" s="47" t="s">
        <v>2475</v>
      </c>
      <c r="J940" s="47" t="s">
        <v>6797</v>
      </c>
      <c r="K940" s="47" t="s">
        <v>13845</v>
      </c>
      <c r="L940" s="47">
        <v>0.46445417404174799</v>
      </c>
      <c r="M940" s="47">
        <v>-34.711413907218002</v>
      </c>
      <c r="N940" s="47">
        <v>-58.596206874864002</v>
      </c>
      <c r="O940" s="47" t="s">
        <v>16061</v>
      </c>
      <c r="P940" s="47">
        <v>1</v>
      </c>
      <c r="Q940">
        <v>25</v>
      </c>
      <c r="S940" s="23" t="s">
        <v>2347</v>
      </c>
      <c r="T940" t="str">
        <f t="shared" si="130"/>
        <v>03</v>
      </c>
      <c r="V940" t="str">
        <f>+VLOOKUP(B940,MARCO!E:E,1,FALSE)</f>
        <v>La Matanza</v>
      </c>
      <c r="W940" t="s">
        <v>134</v>
      </c>
      <c r="X940" t="s">
        <v>134</v>
      </c>
      <c r="Y940" t="str">
        <f t="shared" si="131"/>
        <v>R 3 - D 691 - 475 - 1115</v>
      </c>
      <c r="Z940" t="s">
        <v>20</v>
      </c>
      <c r="AA940" t="s">
        <v>2349</v>
      </c>
      <c r="AB940" t="s">
        <v>21</v>
      </c>
      <c r="AD940" t="str">
        <f t="shared" si="132"/>
        <v>Casa De La Igualdad</v>
      </c>
      <c r="AE940" t="s">
        <v>22</v>
      </c>
      <c r="AF940" t="s">
        <v>23</v>
      </c>
      <c r="AG940" t="s">
        <v>26</v>
      </c>
      <c r="AH940" t="s">
        <v>2348</v>
      </c>
      <c r="AI940" s="13">
        <f t="shared" si="133"/>
        <v>25</v>
      </c>
      <c r="AJ940" s="13">
        <f t="shared" si="134"/>
        <v>1</v>
      </c>
      <c r="AK940" s="21">
        <v>1</v>
      </c>
      <c r="AM940" t="s">
        <v>2154</v>
      </c>
      <c r="AN940" t="str">
        <f t="shared" si="128"/>
        <v>R03</v>
      </c>
      <c r="AO940" s="20" t="str">
        <f t="shared" si="129"/>
        <v>FINES_R03</v>
      </c>
      <c r="AP940" s="25">
        <f t="shared" si="135"/>
        <v>0.46445417404174799</v>
      </c>
      <c r="AQ940" s="24" t="str">
        <f>+IFERROR(VLOOKUP(Y940,#REF!,2,FALSE),"-")</f>
        <v>-</v>
      </c>
      <c r="AR940" s="13" t="s">
        <v>2393</v>
      </c>
      <c r="AS940" t="s">
        <v>2397</v>
      </c>
      <c r="AT940" t="str">
        <f t="shared" si="136"/>
        <v>Dante Alighieri - 3292 e/ Juan Llerena y LujÁn - Isidro Casanova</v>
      </c>
    </row>
    <row r="941" spans="1:46" ht="15.75" thickBot="1" x14ac:dyDescent="0.3">
      <c r="A941" s="47">
        <v>3</v>
      </c>
      <c r="B941" s="47" t="s">
        <v>1078</v>
      </c>
      <c r="C941" s="47" t="s">
        <v>6742</v>
      </c>
      <c r="D941" s="47" t="s">
        <v>1179</v>
      </c>
      <c r="E941" s="47" t="s">
        <v>1180</v>
      </c>
      <c r="F941" s="47" t="s">
        <v>6800</v>
      </c>
      <c r="G941" s="47" t="s">
        <v>2196</v>
      </c>
      <c r="H941" s="47" t="s">
        <v>6801</v>
      </c>
      <c r="I941" s="47" t="s">
        <v>2475</v>
      </c>
      <c r="J941" s="47" t="s">
        <v>6803</v>
      </c>
      <c r="K941" s="47" t="s">
        <v>13846</v>
      </c>
      <c r="L941" s="47">
        <v>0.49433237314224238</v>
      </c>
      <c r="M941" s="47">
        <v>-34.703859884620002</v>
      </c>
      <c r="N941" s="47">
        <v>-58.626143931702998</v>
      </c>
      <c r="O941" s="47" t="s">
        <v>16062</v>
      </c>
      <c r="P941" s="47">
        <v>1</v>
      </c>
      <c r="Q941">
        <v>24</v>
      </c>
      <c r="S941" s="23" t="s">
        <v>2347</v>
      </c>
      <c r="T941" t="str">
        <f t="shared" si="130"/>
        <v>03</v>
      </c>
      <c r="V941" t="str">
        <f>+VLOOKUP(B941,MARCO!E:E,1,FALSE)</f>
        <v>La Matanza</v>
      </c>
      <c r="W941" t="s">
        <v>134</v>
      </c>
      <c r="X941" t="s">
        <v>134</v>
      </c>
      <c r="Y941" t="str">
        <f t="shared" si="131"/>
        <v>R 3 - D 691 - 470 - 0886</v>
      </c>
      <c r="Z941" t="s">
        <v>20</v>
      </c>
      <c r="AA941" t="s">
        <v>2349</v>
      </c>
      <c r="AB941" t="s">
        <v>21</v>
      </c>
      <c r="AD941" t="str">
        <f t="shared" si="132"/>
        <v>Polo Prod. R. Castillo</v>
      </c>
      <c r="AE941" t="s">
        <v>22</v>
      </c>
      <c r="AF941" t="s">
        <v>23</v>
      </c>
      <c r="AG941" t="s">
        <v>26</v>
      </c>
      <c r="AH941" t="s">
        <v>2348</v>
      </c>
      <c r="AI941" s="13">
        <f t="shared" si="133"/>
        <v>24</v>
      </c>
      <c r="AJ941" s="13">
        <f t="shared" si="134"/>
        <v>1</v>
      </c>
      <c r="AK941" s="21">
        <v>1</v>
      </c>
      <c r="AM941" t="s">
        <v>2154</v>
      </c>
      <c r="AN941" t="str">
        <f t="shared" si="128"/>
        <v>R03</v>
      </c>
      <c r="AO941" s="20" t="str">
        <f t="shared" si="129"/>
        <v>FINES_R03</v>
      </c>
      <c r="AP941" s="25">
        <f t="shared" si="135"/>
        <v>0.49433237314224238</v>
      </c>
      <c r="AQ941" s="24" t="str">
        <f>+IFERROR(VLOOKUP(Y941,#REF!,2,FALSE),"-")</f>
        <v>-</v>
      </c>
      <c r="AR941" s="13" t="s">
        <v>2393</v>
      </c>
      <c r="AS941" t="s">
        <v>2398</v>
      </c>
      <c r="AT941" t="str">
        <f t="shared" si="136"/>
        <v>Granville - 2391 - Rafael Castillo</v>
      </c>
    </row>
    <row r="942" spans="1:46" ht="15.75" thickBot="1" x14ac:dyDescent="0.3">
      <c r="A942" s="47">
        <v>3</v>
      </c>
      <c r="B942" s="47" t="s">
        <v>1078</v>
      </c>
      <c r="C942" s="47" t="s">
        <v>2420</v>
      </c>
      <c r="D942" s="47" t="s">
        <v>1170</v>
      </c>
      <c r="E942" s="47" t="s">
        <v>107</v>
      </c>
      <c r="F942" s="47" t="s">
        <v>6804</v>
      </c>
      <c r="G942" s="47" t="s">
        <v>6805</v>
      </c>
      <c r="H942" s="47" t="s">
        <v>6806</v>
      </c>
      <c r="I942" s="47" t="s">
        <v>2475</v>
      </c>
      <c r="J942" s="47" t="s">
        <v>6720</v>
      </c>
      <c r="K942" s="47" t="s">
        <v>13847</v>
      </c>
      <c r="L942" s="47">
        <v>0.73587912321090698</v>
      </c>
      <c r="M942" s="47">
        <v>-34.722509703004</v>
      </c>
      <c r="N942" s="47">
        <v>-58.609733087294998</v>
      </c>
      <c r="O942" s="47" t="s">
        <v>16063</v>
      </c>
      <c r="P942" s="47">
        <v>3</v>
      </c>
      <c r="Q942">
        <v>71</v>
      </c>
      <c r="S942" s="23" t="s">
        <v>2347</v>
      </c>
      <c r="T942" t="str">
        <f t="shared" si="130"/>
        <v>03</v>
      </c>
      <c r="V942" t="str">
        <f>+VLOOKUP(B942,MARCO!E:E,1,FALSE)</f>
        <v>La Matanza</v>
      </c>
      <c r="W942" t="s">
        <v>134</v>
      </c>
      <c r="X942" t="s">
        <v>134</v>
      </c>
      <c r="Y942" t="str">
        <f t="shared" si="131"/>
        <v>R 3 - D 691 - 461 - 0976</v>
      </c>
      <c r="Z942" t="s">
        <v>20</v>
      </c>
      <c r="AA942" t="s">
        <v>2349</v>
      </c>
      <c r="AB942" t="s">
        <v>21</v>
      </c>
      <c r="AD942" t="str">
        <f t="shared" si="132"/>
        <v>Kiosko Juvenil San JosÉ Obrero - 461</v>
      </c>
      <c r="AE942" t="s">
        <v>22</v>
      </c>
      <c r="AF942" t="s">
        <v>23</v>
      </c>
      <c r="AG942" t="s">
        <v>26</v>
      </c>
      <c r="AH942" t="s">
        <v>2348</v>
      </c>
      <c r="AI942" s="13">
        <f t="shared" si="133"/>
        <v>71</v>
      </c>
      <c r="AJ942" s="13">
        <f t="shared" si="134"/>
        <v>3</v>
      </c>
      <c r="AK942" s="21">
        <v>1</v>
      </c>
      <c r="AM942" t="s">
        <v>2154</v>
      </c>
      <c r="AN942" t="str">
        <f t="shared" si="128"/>
        <v>R03</v>
      </c>
      <c r="AO942" s="20" t="str">
        <f t="shared" si="129"/>
        <v>FINES_R03</v>
      </c>
      <c r="AP942" s="25">
        <f t="shared" si="135"/>
        <v>0.73587912321090698</v>
      </c>
      <c r="AQ942" s="24" t="str">
        <f>+IFERROR(VLOOKUP(Y942,#REF!,2,FALSE),"-")</f>
        <v>-</v>
      </c>
      <c r="AR942" s="13" t="s">
        <v>2393</v>
      </c>
      <c r="AS942" t="s">
        <v>2397</v>
      </c>
      <c r="AT942" t="str">
        <f t="shared" si="136"/>
        <v>Los Toldos - 2860 e/ Lujan - Gregorio De Laferrere</v>
      </c>
    </row>
    <row r="943" spans="1:46" ht="15.75" thickBot="1" x14ac:dyDescent="0.3">
      <c r="A943" s="47">
        <v>3</v>
      </c>
      <c r="B943" s="47" t="s">
        <v>1078</v>
      </c>
      <c r="C943" s="47" t="s">
        <v>3437</v>
      </c>
      <c r="D943" s="47" t="s">
        <v>1164</v>
      </c>
      <c r="E943" s="47" t="s">
        <v>1165</v>
      </c>
      <c r="F943" s="47" t="s">
        <v>6808</v>
      </c>
      <c r="G943" s="47" t="s">
        <v>6809</v>
      </c>
      <c r="H943" s="47" t="s">
        <v>6810</v>
      </c>
      <c r="I943" s="47" t="s">
        <v>2475</v>
      </c>
      <c r="J943" s="47" t="s">
        <v>6761</v>
      </c>
      <c r="K943" s="47" t="s">
        <v>13848</v>
      </c>
      <c r="L943" s="47">
        <v>0.84711748361587524</v>
      </c>
      <c r="M943" s="47">
        <v>-34.761267581378</v>
      </c>
      <c r="N943" s="47">
        <v>-58.575433668948001</v>
      </c>
      <c r="O943" s="47" t="s">
        <v>16064</v>
      </c>
      <c r="P943" s="47">
        <v>1</v>
      </c>
      <c r="Q943">
        <v>14</v>
      </c>
      <c r="S943" s="23" t="s">
        <v>2347</v>
      </c>
      <c r="T943" t="str">
        <f t="shared" si="130"/>
        <v>03</v>
      </c>
      <c r="V943" t="str">
        <f>+VLOOKUP(B943,MARCO!E:E,1,FALSE)</f>
        <v>La Matanza</v>
      </c>
      <c r="W943" t="s">
        <v>134</v>
      </c>
      <c r="X943" t="s">
        <v>134</v>
      </c>
      <c r="Y943" t="str">
        <f t="shared" si="131"/>
        <v>R 3 - D 691 - 456 - 4540</v>
      </c>
      <c r="Z943" t="s">
        <v>20</v>
      </c>
      <c r="AA943" t="s">
        <v>2349</v>
      </c>
      <c r="AB943" t="s">
        <v>21</v>
      </c>
      <c r="AD943" t="str">
        <f t="shared" si="132"/>
        <v>Club Social Y Deportivo Villa Mosquito (ex Ep 32)</v>
      </c>
      <c r="AE943" t="s">
        <v>22</v>
      </c>
      <c r="AF943" t="s">
        <v>23</v>
      </c>
      <c r="AG943" t="s">
        <v>26</v>
      </c>
      <c r="AH943" t="s">
        <v>2348</v>
      </c>
      <c r="AI943" s="13">
        <f t="shared" si="133"/>
        <v>14</v>
      </c>
      <c r="AJ943" s="13">
        <f t="shared" si="134"/>
        <v>1</v>
      </c>
      <c r="AK943" s="21">
        <v>1</v>
      </c>
      <c r="AM943" t="s">
        <v>2154</v>
      </c>
      <c r="AN943" t="str">
        <f t="shared" si="128"/>
        <v>R03</v>
      </c>
      <c r="AO943" s="20" t="str">
        <f t="shared" si="129"/>
        <v>FINES_R03</v>
      </c>
      <c r="AP943" s="25">
        <f t="shared" si="135"/>
        <v>0.84711748361587524</v>
      </c>
      <c r="AQ943" s="24" t="str">
        <f>+IFERROR(VLOOKUP(Y943,#REF!,2,FALSE),"-")</f>
        <v>-</v>
      </c>
      <c r="AR943" s="13" t="s">
        <v>2393</v>
      </c>
      <c r="AS943" t="s">
        <v>2397</v>
      </c>
      <c r="AT943" t="str">
        <f t="shared" si="136"/>
        <v>N. De Campo Loreto - 7229 e/ Jose Maria Perez De Urdininea y Tafi - Gregorio De Laferrere</v>
      </c>
    </row>
    <row r="944" spans="1:46" ht="15.75" thickBot="1" x14ac:dyDescent="0.3">
      <c r="A944" s="47">
        <v>3</v>
      </c>
      <c r="B944" s="47" t="s">
        <v>1078</v>
      </c>
      <c r="C944" s="47" t="s">
        <v>6752</v>
      </c>
      <c r="D944" s="47" t="s">
        <v>1189</v>
      </c>
      <c r="E944" s="47" t="s">
        <v>1190</v>
      </c>
      <c r="F944" s="47" t="s">
        <v>6812</v>
      </c>
      <c r="G944" s="47" t="s">
        <v>6813</v>
      </c>
      <c r="H944" s="47" t="s">
        <v>6814</v>
      </c>
      <c r="I944" s="47" t="s">
        <v>2475</v>
      </c>
      <c r="J944" s="47"/>
      <c r="K944" s="47" t="s">
        <v>13849</v>
      </c>
      <c r="L944" s="47">
        <v>0.35092264413833618</v>
      </c>
      <c r="M944" s="47">
        <v>-34.695856255661099</v>
      </c>
      <c r="N944" s="47">
        <v>-58.597398707083599</v>
      </c>
      <c r="O944" s="47" t="s">
        <v>16065</v>
      </c>
      <c r="P944" s="47">
        <v>1</v>
      </c>
      <c r="Q944">
        <v>29</v>
      </c>
      <c r="S944" s="23" t="s">
        <v>2347</v>
      </c>
      <c r="T944" t="str">
        <f t="shared" si="130"/>
        <v>03</v>
      </c>
      <c r="V944" t="str">
        <f>+VLOOKUP(B944,MARCO!E:E,1,FALSE)</f>
        <v>La Matanza</v>
      </c>
      <c r="W944" t="s">
        <v>134</v>
      </c>
      <c r="X944" t="s">
        <v>134</v>
      </c>
      <c r="Y944" t="str">
        <f t="shared" si="131"/>
        <v>R 3 - D 691 - 475 - 3872</v>
      </c>
      <c r="Z944" t="s">
        <v>20</v>
      </c>
      <c r="AA944" t="s">
        <v>2349</v>
      </c>
      <c r="AB944" t="s">
        <v>21</v>
      </c>
      <c r="AD944" t="str">
        <f t="shared" si="132"/>
        <v>E.p. N65</v>
      </c>
      <c r="AE944" t="s">
        <v>22</v>
      </c>
      <c r="AF944" t="s">
        <v>23</v>
      </c>
      <c r="AG944" t="s">
        <v>26</v>
      </c>
      <c r="AH944" t="s">
        <v>2348</v>
      </c>
      <c r="AI944" s="13">
        <f t="shared" si="133"/>
        <v>29</v>
      </c>
      <c r="AJ944" s="13">
        <f t="shared" si="134"/>
        <v>1</v>
      </c>
      <c r="AK944" s="21">
        <v>1</v>
      </c>
      <c r="AM944" t="s">
        <v>2154</v>
      </c>
      <c r="AN944" t="str">
        <f t="shared" si="128"/>
        <v>R03</v>
      </c>
      <c r="AO944" s="20" t="str">
        <f t="shared" si="129"/>
        <v>FINES_R03</v>
      </c>
      <c r="AP944" s="25">
        <f t="shared" si="135"/>
        <v>0.35092264413833618</v>
      </c>
      <c r="AQ944" s="24" t="str">
        <f>+IFERROR(VLOOKUP(Y944,#REF!,2,FALSE),"-")</f>
        <v>-</v>
      </c>
      <c r="AR944" s="13" t="s">
        <v>2393</v>
      </c>
      <c r="AS944" t="s">
        <v>2397</v>
      </c>
      <c r="AT944" t="str">
        <f t="shared" si="136"/>
        <v>Lisboa - 1929 - Isidro Casanova</v>
      </c>
    </row>
    <row r="945" spans="1:46" ht="15.75" thickBot="1" x14ac:dyDescent="0.3">
      <c r="A945" s="47">
        <v>3</v>
      </c>
      <c r="B945" s="47" t="s">
        <v>1078</v>
      </c>
      <c r="C945" s="47" t="s">
        <v>6736</v>
      </c>
      <c r="D945" s="47" t="s">
        <v>1192</v>
      </c>
      <c r="E945" s="47" t="s">
        <v>1193</v>
      </c>
      <c r="F945" s="47" t="s">
        <v>6816</v>
      </c>
      <c r="G945" s="47" t="s">
        <v>6817</v>
      </c>
      <c r="H945" s="47" t="s">
        <v>6818</v>
      </c>
      <c r="I945" s="47" t="s">
        <v>2475</v>
      </c>
      <c r="J945" s="47"/>
      <c r="K945" s="47" t="s">
        <v>13850</v>
      </c>
      <c r="L945" s="47">
        <v>0.74903017282485962</v>
      </c>
      <c r="M945" s="47">
        <v>-34.702690949758598</v>
      </c>
      <c r="N945" s="47">
        <v>-58.635683301964697</v>
      </c>
      <c r="O945" s="47" t="s">
        <v>16066</v>
      </c>
      <c r="P945" s="47">
        <v>2</v>
      </c>
      <c r="Q945">
        <v>46</v>
      </c>
      <c r="S945" s="23" t="s">
        <v>2347</v>
      </c>
      <c r="T945" t="str">
        <f t="shared" si="130"/>
        <v>03</v>
      </c>
      <c r="V945" t="str">
        <f>+VLOOKUP(B945,MARCO!E:E,1,FALSE)</f>
        <v>La Matanza</v>
      </c>
      <c r="W945" t="s">
        <v>134</v>
      </c>
      <c r="X945" t="s">
        <v>134</v>
      </c>
      <c r="Y945" t="str">
        <f t="shared" si="131"/>
        <v>R 3 - D 691 - 477 - 1305</v>
      </c>
      <c r="Z945" t="s">
        <v>20</v>
      </c>
      <c r="AA945" t="s">
        <v>2349</v>
      </c>
      <c r="AB945" t="s">
        <v>21</v>
      </c>
      <c r="AD945" t="str">
        <f t="shared" si="132"/>
        <v>E.p 93 Santa Rosa</v>
      </c>
      <c r="AE945" t="s">
        <v>22</v>
      </c>
      <c r="AF945" t="s">
        <v>23</v>
      </c>
      <c r="AG945" t="s">
        <v>26</v>
      </c>
      <c r="AH945" t="s">
        <v>2348</v>
      </c>
      <c r="AI945" s="13">
        <f t="shared" si="133"/>
        <v>46</v>
      </c>
      <c r="AJ945" s="13">
        <f t="shared" si="134"/>
        <v>2</v>
      </c>
      <c r="AK945" s="21">
        <v>1</v>
      </c>
      <c r="AM945" t="s">
        <v>2154</v>
      </c>
      <c r="AN945" t="str">
        <f t="shared" si="128"/>
        <v>R03</v>
      </c>
      <c r="AO945" s="20" t="str">
        <f t="shared" si="129"/>
        <v>FINES_R03</v>
      </c>
      <c r="AP945" s="25">
        <f t="shared" si="135"/>
        <v>0.74903017282485962</v>
      </c>
      <c r="AQ945" s="24" t="str">
        <f>+IFERROR(VLOOKUP(Y945,#REF!,2,FALSE),"-")</f>
        <v>-</v>
      </c>
      <c r="AR945" s="13" t="s">
        <v>2393</v>
      </c>
      <c r="AS945" t="s">
        <v>2397</v>
      </c>
      <c r="AT945" t="str">
        <f t="shared" si="136"/>
        <v>Santa Rosa Y Bazurco - Rafael Castillo</v>
      </c>
    </row>
    <row r="946" spans="1:46" ht="15.75" thickBot="1" x14ac:dyDescent="0.3">
      <c r="A946" s="47">
        <v>3</v>
      </c>
      <c r="B946" s="47" t="s">
        <v>1078</v>
      </c>
      <c r="C946" s="47" t="s">
        <v>6736</v>
      </c>
      <c r="D946" s="47" t="s">
        <v>1192</v>
      </c>
      <c r="E946" s="47" t="s">
        <v>1193</v>
      </c>
      <c r="F946" s="47" t="s">
        <v>6820</v>
      </c>
      <c r="G946" s="47" t="s">
        <v>6821</v>
      </c>
      <c r="H946" s="47" t="s">
        <v>6822</v>
      </c>
      <c r="I946" s="47" t="s">
        <v>2475</v>
      </c>
      <c r="J946" s="47"/>
      <c r="K946" s="47" t="s">
        <v>13851</v>
      </c>
      <c r="L946" s="47">
        <v>0.91985535621643066</v>
      </c>
      <c r="M946" s="47">
        <v>-34.711179705699998</v>
      </c>
      <c r="N946" s="47">
        <v>-58.633387711977001</v>
      </c>
      <c r="O946" s="47" t="s">
        <v>16067</v>
      </c>
      <c r="P946" s="47">
        <v>1</v>
      </c>
      <c r="Q946">
        <v>49</v>
      </c>
      <c r="S946" s="23" t="s">
        <v>2347</v>
      </c>
      <c r="T946" t="str">
        <f t="shared" si="130"/>
        <v>03</v>
      </c>
      <c r="V946" t="str">
        <f>+VLOOKUP(B946,MARCO!E:E,1,FALSE)</f>
        <v>La Matanza</v>
      </c>
      <c r="W946" t="s">
        <v>134</v>
      </c>
      <c r="X946" t="s">
        <v>134</v>
      </c>
      <c r="Y946" t="str">
        <f t="shared" si="131"/>
        <v>R 3 - D 691 - 477 - 1204</v>
      </c>
      <c r="Z946" t="s">
        <v>20</v>
      </c>
      <c r="AA946" t="s">
        <v>2349</v>
      </c>
      <c r="AB946" t="s">
        <v>21</v>
      </c>
      <c r="AD946" t="str">
        <f t="shared" si="132"/>
        <v>Ep N° 191</v>
      </c>
      <c r="AE946" t="s">
        <v>22</v>
      </c>
      <c r="AF946" t="s">
        <v>23</v>
      </c>
      <c r="AG946" t="s">
        <v>26</v>
      </c>
      <c r="AH946" t="s">
        <v>2348</v>
      </c>
      <c r="AI946" s="13">
        <f t="shared" si="133"/>
        <v>49</v>
      </c>
      <c r="AJ946" s="13">
        <f t="shared" si="134"/>
        <v>1</v>
      </c>
      <c r="AK946" s="21">
        <v>1</v>
      </c>
      <c r="AM946" t="s">
        <v>2154</v>
      </c>
      <c r="AN946" t="str">
        <f t="shared" si="128"/>
        <v>R03</v>
      </c>
      <c r="AO946" s="20" t="str">
        <f t="shared" si="129"/>
        <v>FINES_R03</v>
      </c>
      <c r="AP946" s="25">
        <f t="shared" si="135"/>
        <v>0.91985535621643066</v>
      </c>
      <c r="AQ946" s="24" t="str">
        <f>+IFERROR(VLOOKUP(Y946,#REF!,2,FALSE),"-")</f>
        <v>-</v>
      </c>
      <c r="AR946" s="13" t="s">
        <v>2393</v>
      </c>
      <c r="AS946" t="s">
        <v>2397</v>
      </c>
      <c r="AT946" t="str">
        <f t="shared" si="136"/>
        <v>Blomberg - 1850 - Rafael Castillo</v>
      </c>
    </row>
    <row r="947" spans="1:46" ht="15.75" thickBot="1" x14ac:dyDescent="0.3">
      <c r="A947" s="47">
        <v>3</v>
      </c>
      <c r="B947" s="47" t="s">
        <v>1078</v>
      </c>
      <c r="C947" s="47" t="s">
        <v>6752</v>
      </c>
      <c r="D947" s="47" t="s">
        <v>1189</v>
      </c>
      <c r="E947" s="47" t="s">
        <v>1190</v>
      </c>
      <c r="F947" s="47" t="s">
        <v>6824</v>
      </c>
      <c r="G947" s="47" t="s">
        <v>6825</v>
      </c>
      <c r="H947" s="47" t="s">
        <v>6826</v>
      </c>
      <c r="I947" s="47" t="s">
        <v>2475</v>
      </c>
      <c r="J947" s="47" t="s">
        <v>6825</v>
      </c>
      <c r="K947" s="47" t="s">
        <v>13852</v>
      </c>
      <c r="L947" s="47">
        <v>0.96030080318450928</v>
      </c>
      <c r="M947" s="47">
        <v>-34.732101100000001</v>
      </c>
      <c r="N947" s="47">
        <v>-58.618254399999998</v>
      </c>
      <c r="O947" s="47" t="s">
        <v>16068</v>
      </c>
      <c r="P947" s="47">
        <v>1</v>
      </c>
      <c r="Q947">
        <v>32</v>
      </c>
      <c r="S947" s="23" t="s">
        <v>2347</v>
      </c>
      <c r="T947" t="str">
        <f t="shared" si="130"/>
        <v>03</v>
      </c>
      <c r="V947" t="str">
        <f>+VLOOKUP(B947,MARCO!E:E,1,FALSE)</f>
        <v>La Matanza</v>
      </c>
      <c r="W947" t="s">
        <v>134</v>
      </c>
      <c r="X947" t="s">
        <v>134</v>
      </c>
      <c r="Y947" t="str">
        <f t="shared" si="131"/>
        <v>R 3 - D 691 - 475 - 3085</v>
      </c>
      <c r="Z947" t="s">
        <v>20</v>
      </c>
      <c r="AA947" t="s">
        <v>2349</v>
      </c>
      <c r="AB947" t="s">
        <v>21</v>
      </c>
      <c r="AD947" t="str">
        <f t="shared" si="132"/>
        <v>Unidos (jxj)</v>
      </c>
      <c r="AE947" t="s">
        <v>22</v>
      </c>
      <c r="AF947" t="s">
        <v>23</v>
      </c>
      <c r="AG947" t="s">
        <v>26</v>
      </c>
      <c r="AH947" t="s">
        <v>2348</v>
      </c>
      <c r="AI947" s="13">
        <f t="shared" si="133"/>
        <v>32</v>
      </c>
      <c r="AJ947" s="13">
        <f t="shared" si="134"/>
        <v>1</v>
      </c>
      <c r="AK947" s="21">
        <v>1</v>
      </c>
      <c r="AM947" t="s">
        <v>2154</v>
      </c>
      <c r="AN947" t="str">
        <f t="shared" si="128"/>
        <v>R03</v>
      </c>
      <c r="AO947" s="20" t="str">
        <f t="shared" si="129"/>
        <v>FINES_R03</v>
      </c>
      <c r="AP947" s="25">
        <f t="shared" si="135"/>
        <v>0.96030080318450928</v>
      </c>
      <c r="AQ947" s="24" t="str">
        <f>+IFERROR(VLOOKUP(Y947,#REF!,2,FALSE),"-")</f>
        <v>-</v>
      </c>
      <c r="AR947" s="13" t="s">
        <v>2393</v>
      </c>
      <c r="AS947" t="s">
        <v>2397</v>
      </c>
      <c r="AT947" t="str">
        <f t="shared" si="136"/>
        <v>Rodney - 2902 - Gregorio De Laferrere</v>
      </c>
    </row>
    <row r="948" spans="1:46" ht="15.75" thickBot="1" x14ac:dyDescent="0.3">
      <c r="A948" s="47">
        <v>3</v>
      </c>
      <c r="B948" s="47" t="s">
        <v>1078</v>
      </c>
      <c r="C948" s="47" t="s">
        <v>2371</v>
      </c>
      <c r="D948" s="47" t="s">
        <v>1169</v>
      </c>
      <c r="E948" s="47" t="s">
        <v>797</v>
      </c>
      <c r="F948" s="47" t="s">
        <v>6828</v>
      </c>
      <c r="G948" s="47" t="s">
        <v>6829</v>
      </c>
      <c r="H948" s="47" t="s">
        <v>6830</v>
      </c>
      <c r="I948" s="47" t="s">
        <v>2475</v>
      </c>
      <c r="J948" s="47" t="s">
        <v>6832</v>
      </c>
      <c r="K948" s="47" t="s">
        <v>13853</v>
      </c>
      <c r="L948" s="47">
        <v>0.90918439626693726</v>
      </c>
      <c r="M948" s="47">
        <v>-34.765331000000003</v>
      </c>
      <c r="N948" s="47">
        <v>-58.575839999999999</v>
      </c>
      <c r="O948" s="47" t="s">
        <v>16069</v>
      </c>
      <c r="P948" s="47">
        <v>1</v>
      </c>
      <c r="Q948">
        <v>38</v>
      </c>
      <c r="S948" s="23" t="s">
        <v>2347</v>
      </c>
      <c r="T948" t="str">
        <f t="shared" si="130"/>
        <v>03</v>
      </c>
      <c r="V948" t="str">
        <f>+VLOOKUP(B948,MARCO!E:E,1,FALSE)</f>
        <v>La Matanza</v>
      </c>
      <c r="W948" t="s">
        <v>134</v>
      </c>
      <c r="X948" t="s">
        <v>134</v>
      </c>
      <c r="Y948" t="str">
        <f t="shared" si="131"/>
        <v>R 3 - D 691 - 460 - 3514</v>
      </c>
      <c r="Z948" t="s">
        <v>20</v>
      </c>
      <c r="AA948" t="s">
        <v>2349</v>
      </c>
      <c r="AB948" t="s">
        <v>21</v>
      </c>
      <c r="AD948" t="str">
        <f t="shared" si="132"/>
        <v>Diversidad Transformar 170</v>
      </c>
      <c r="AE948" t="s">
        <v>22</v>
      </c>
      <c r="AF948" t="s">
        <v>23</v>
      </c>
      <c r="AG948" t="s">
        <v>26</v>
      </c>
      <c r="AH948" t="s">
        <v>2348</v>
      </c>
      <c r="AI948" s="13">
        <f t="shared" si="133"/>
        <v>38</v>
      </c>
      <c r="AJ948" s="13">
        <f t="shared" si="134"/>
        <v>1</v>
      </c>
      <c r="AK948" s="21">
        <v>1</v>
      </c>
      <c r="AM948" t="s">
        <v>2154</v>
      </c>
      <c r="AN948" t="str">
        <f t="shared" si="128"/>
        <v>R03</v>
      </c>
      <c r="AO948" s="20" t="str">
        <f t="shared" si="129"/>
        <v>FINES_R03</v>
      </c>
      <c r="AP948" s="25">
        <f t="shared" si="135"/>
        <v>0.90918439626693726</v>
      </c>
      <c r="AQ948" s="24" t="str">
        <f>+IFERROR(VLOOKUP(Y948,#REF!,2,FALSE),"-")</f>
        <v>-</v>
      </c>
      <c r="AR948" s="13" t="s">
        <v>2393</v>
      </c>
      <c r="AS948" t="s">
        <v>2397</v>
      </c>
      <c r="AT948" t="str">
        <f t="shared" si="136"/>
        <v>Salvigny - Gregorio De Laferrere</v>
      </c>
    </row>
    <row r="949" spans="1:46" ht="15.75" thickBot="1" x14ac:dyDescent="0.3">
      <c r="A949" s="47">
        <v>3</v>
      </c>
      <c r="B949" s="47" t="s">
        <v>1078</v>
      </c>
      <c r="C949" s="47" t="s">
        <v>6752</v>
      </c>
      <c r="D949" s="47" t="s">
        <v>1189</v>
      </c>
      <c r="E949" s="47" t="s">
        <v>1190</v>
      </c>
      <c r="F949" s="47" t="s">
        <v>6833</v>
      </c>
      <c r="G949" s="47" t="s">
        <v>6834</v>
      </c>
      <c r="H949" s="47" t="s">
        <v>6835</v>
      </c>
      <c r="I949" s="47" t="s">
        <v>2475</v>
      </c>
      <c r="J949" s="47" t="s">
        <v>6837</v>
      </c>
      <c r="K949" s="47" t="s">
        <v>13854</v>
      </c>
      <c r="L949" s="47">
        <v>0.71397453546524048</v>
      </c>
      <c r="M949" s="47">
        <v>-34.7151341410272</v>
      </c>
      <c r="N949" s="47">
        <v>-58.568526152658698</v>
      </c>
      <c r="O949" s="47" t="s">
        <v>16070</v>
      </c>
      <c r="P949" s="47">
        <v>1</v>
      </c>
      <c r="Q949">
        <v>22</v>
      </c>
      <c r="S949" s="23" t="s">
        <v>2347</v>
      </c>
      <c r="T949" t="str">
        <f t="shared" si="130"/>
        <v>03</v>
      </c>
      <c r="V949" t="str">
        <f>+VLOOKUP(B949,MARCO!E:E,1,FALSE)</f>
        <v>La Matanza</v>
      </c>
      <c r="W949" t="s">
        <v>134</v>
      </c>
      <c r="X949" t="s">
        <v>134</v>
      </c>
      <c r="Y949" t="str">
        <f t="shared" si="131"/>
        <v>R 3 - D 691 - 475 - 0947</v>
      </c>
      <c r="Z949" t="s">
        <v>20</v>
      </c>
      <c r="AA949" t="s">
        <v>2349</v>
      </c>
      <c r="AB949" t="s">
        <v>21</v>
      </c>
      <c r="AD949" t="str">
        <f t="shared" si="132"/>
        <v>E.s. N° 104</v>
      </c>
      <c r="AE949" t="s">
        <v>22</v>
      </c>
      <c r="AF949" t="s">
        <v>23</v>
      </c>
      <c r="AG949" t="s">
        <v>26</v>
      </c>
      <c r="AH949" t="s">
        <v>2348</v>
      </c>
      <c r="AI949" s="13">
        <f t="shared" si="133"/>
        <v>22</v>
      </c>
      <c r="AJ949" s="13">
        <f t="shared" si="134"/>
        <v>1</v>
      </c>
      <c r="AK949" s="21">
        <v>1</v>
      </c>
      <c r="AM949" t="s">
        <v>2154</v>
      </c>
      <c r="AN949" t="str">
        <f t="shared" si="128"/>
        <v>R03</v>
      </c>
      <c r="AO949" s="20" t="str">
        <f t="shared" si="129"/>
        <v>FINES_R03</v>
      </c>
      <c r="AP949" s="25">
        <f t="shared" si="135"/>
        <v>0.71397453546524048</v>
      </c>
      <c r="AQ949" s="24" t="str">
        <f>+IFERROR(VLOOKUP(Y949,#REF!,2,FALSE),"-")</f>
        <v>-</v>
      </c>
      <c r="AR949" s="13" t="s">
        <v>2393</v>
      </c>
      <c r="AS949" t="s">
        <v>2398</v>
      </c>
      <c r="AT949" t="str">
        <f t="shared" si="136"/>
        <v>Espinosa - 4648 - Isidro Casanova</v>
      </c>
    </row>
    <row r="950" spans="1:46" ht="15.75" thickBot="1" x14ac:dyDescent="0.3">
      <c r="A950" s="47">
        <v>3</v>
      </c>
      <c r="B950" s="47" t="s">
        <v>1078</v>
      </c>
      <c r="C950" s="47" t="s">
        <v>2371</v>
      </c>
      <c r="D950" s="47" t="s">
        <v>1169</v>
      </c>
      <c r="E950" s="47" t="s">
        <v>797</v>
      </c>
      <c r="F950" s="47" t="s">
        <v>6838</v>
      </c>
      <c r="G950" s="47" t="s">
        <v>6789</v>
      </c>
      <c r="H950" s="47" t="s">
        <v>6839</v>
      </c>
      <c r="I950" s="47" t="s">
        <v>2475</v>
      </c>
      <c r="J950" s="47" t="s">
        <v>6100</v>
      </c>
      <c r="K950" s="47" t="s">
        <v>16071</v>
      </c>
      <c r="L950" s="47">
        <v>0.47708693146705627</v>
      </c>
      <c r="M950" s="47">
        <v>-34.747559007306002</v>
      </c>
      <c r="N950" s="47">
        <v>-58.589968818849002</v>
      </c>
      <c r="O950" s="47" t="s">
        <v>16072</v>
      </c>
      <c r="P950" s="47">
        <v>2</v>
      </c>
      <c r="Q950">
        <v>37</v>
      </c>
      <c r="S950" s="23" t="s">
        <v>2347</v>
      </c>
      <c r="T950" t="str">
        <f t="shared" si="130"/>
        <v>03</v>
      </c>
      <c r="V950" t="str">
        <f>+VLOOKUP(B950,MARCO!E:E,1,FALSE)</f>
        <v>La Matanza</v>
      </c>
      <c r="W950" t="s">
        <v>134</v>
      </c>
      <c r="X950" t="s">
        <v>134</v>
      </c>
      <c r="Y950" t="str">
        <f t="shared" si="131"/>
        <v>R 3 - D 691 - 460 - 0829</v>
      </c>
      <c r="Z950" t="s">
        <v>20</v>
      </c>
      <c r="AA950" t="s">
        <v>2349</v>
      </c>
      <c r="AB950" t="s">
        <v>21</v>
      </c>
      <c r="AD950" t="str">
        <f t="shared" si="132"/>
        <v>Identidad Vecinal Km27</v>
      </c>
      <c r="AE950" t="s">
        <v>22</v>
      </c>
      <c r="AF950" t="s">
        <v>23</v>
      </c>
      <c r="AG950" t="s">
        <v>26</v>
      </c>
      <c r="AH950" t="s">
        <v>2348</v>
      </c>
      <c r="AI950" s="13">
        <f t="shared" si="133"/>
        <v>37</v>
      </c>
      <c r="AJ950" s="13">
        <f t="shared" si="134"/>
        <v>2</v>
      </c>
      <c r="AK950" s="21">
        <v>1</v>
      </c>
      <c r="AM950" t="s">
        <v>2154</v>
      </c>
      <c r="AN950" t="str">
        <f t="shared" si="128"/>
        <v>R03</v>
      </c>
      <c r="AO950" s="20" t="str">
        <f t="shared" si="129"/>
        <v>FINES_R03</v>
      </c>
      <c r="AP950" s="25">
        <f t="shared" si="135"/>
        <v>0.47708693146705627</v>
      </c>
      <c r="AQ950" s="24" t="str">
        <f>+IFERROR(VLOOKUP(Y950,#REF!,2,FALSE),"-")</f>
        <v>-</v>
      </c>
      <c r="AR950" s="13" t="s">
        <v>2393</v>
      </c>
      <c r="AS950" t="s">
        <v>2398</v>
      </c>
      <c r="AT950" t="str">
        <f t="shared" si="136"/>
        <v>Andrade - 5786 e/ Av. Luro y Pedro M. Obligado - Gregorio De Laferrere</v>
      </c>
    </row>
    <row r="951" spans="1:46" ht="15.75" thickBot="1" x14ac:dyDescent="0.3">
      <c r="A951" s="47">
        <v>3</v>
      </c>
      <c r="B951" s="47" t="s">
        <v>1078</v>
      </c>
      <c r="C951" s="47" t="s">
        <v>2371</v>
      </c>
      <c r="D951" s="47" t="s">
        <v>1169</v>
      </c>
      <c r="E951" s="47" t="s">
        <v>797</v>
      </c>
      <c r="F951" s="47" t="s">
        <v>6843</v>
      </c>
      <c r="G951" s="47" t="s">
        <v>6844</v>
      </c>
      <c r="H951" s="47" t="s">
        <v>6845</v>
      </c>
      <c r="I951" s="47" t="s">
        <v>2475</v>
      </c>
      <c r="J951" s="47" t="s">
        <v>6837</v>
      </c>
      <c r="K951" s="47" t="s">
        <v>13855</v>
      </c>
      <c r="L951" s="47">
        <v>0.70785832405090332</v>
      </c>
      <c r="M951" s="47">
        <v>-34.726318314078</v>
      </c>
      <c r="N951" s="47">
        <v>-58.605796107373003</v>
      </c>
      <c r="O951" s="47" t="s">
        <v>16073</v>
      </c>
      <c r="P951" s="47">
        <v>1</v>
      </c>
      <c r="Q951">
        <v>20</v>
      </c>
      <c r="S951" s="23" t="s">
        <v>2347</v>
      </c>
      <c r="T951" t="str">
        <f t="shared" si="130"/>
        <v>03</v>
      </c>
      <c r="V951" t="str">
        <f>+VLOOKUP(B951,MARCO!E:E,1,FALSE)</f>
        <v>La Matanza</v>
      </c>
      <c r="W951" t="s">
        <v>134</v>
      </c>
      <c r="X951" t="s">
        <v>134</v>
      </c>
      <c r="Y951" t="str">
        <f t="shared" si="131"/>
        <v>R 3 - D 691 - 460 - 1306</v>
      </c>
      <c r="Z951" t="s">
        <v>20</v>
      </c>
      <c r="AA951" t="s">
        <v>2349</v>
      </c>
      <c r="AB951" t="s">
        <v>21</v>
      </c>
      <c r="AD951" t="str">
        <f t="shared" si="132"/>
        <v>Centro Cultural 128-460</v>
      </c>
      <c r="AE951" t="s">
        <v>22</v>
      </c>
      <c r="AF951" t="s">
        <v>23</v>
      </c>
      <c r="AG951" t="s">
        <v>26</v>
      </c>
      <c r="AH951" t="s">
        <v>2348</v>
      </c>
      <c r="AI951" s="13">
        <f t="shared" si="133"/>
        <v>20</v>
      </c>
      <c r="AJ951" s="13">
        <f t="shared" si="134"/>
        <v>1</v>
      </c>
      <c r="AK951" s="21">
        <v>1</v>
      </c>
      <c r="AM951" t="s">
        <v>2154</v>
      </c>
      <c r="AN951" t="str">
        <f t="shared" si="128"/>
        <v>R03</v>
      </c>
      <c r="AO951" s="20" t="str">
        <f t="shared" si="129"/>
        <v>FINES_R03</v>
      </c>
      <c r="AP951" s="25">
        <f t="shared" si="135"/>
        <v>0.70785832405090332</v>
      </c>
      <c r="AQ951" s="24" t="str">
        <f>+IFERROR(VLOOKUP(Y951,#REF!,2,FALSE),"-")</f>
        <v>-</v>
      </c>
      <c r="AR951" s="13" t="s">
        <v>2393</v>
      </c>
      <c r="AS951" t="s">
        <v>2398</v>
      </c>
      <c r="AT951" t="str">
        <f t="shared" si="136"/>
        <v>Ortega - 2525 e/ ZÁrate y Luis Vernet - Gregorio De Laferrere</v>
      </c>
    </row>
    <row r="952" spans="1:46" ht="15.75" thickBot="1" x14ac:dyDescent="0.3">
      <c r="A952" s="47">
        <v>3</v>
      </c>
      <c r="B952" s="47" t="s">
        <v>1078</v>
      </c>
      <c r="C952" s="47" t="s">
        <v>6736</v>
      </c>
      <c r="D952" s="47" t="s">
        <v>1192</v>
      </c>
      <c r="E952" s="47" t="s">
        <v>1193</v>
      </c>
      <c r="F952" s="47" t="s">
        <v>6847</v>
      </c>
      <c r="G952" s="47" t="s">
        <v>6848</v>
      </c>
      <c r="H952" s="47" t="s">
        <v>6739</v>
      </c>
      <c r="I952" s="47" t="s">
        <v>2475</v>
      </c>
      <c r="J952" s="47" t="s">
        <v>6741</v>
      </c>
      <c r="K952" s="47" t="s">
        <v>13856</v>
      </c>
      <c r="L952" s="47">
        <v>0.66284048557281494</v>
      </c>
      <c r="M952" s="47">
        <v>-34.707418180903801</v>
      </c>
      <c r="N952" s="47">
        <v>-58.6163582207543</v>
      </c>
      <c r="O952" s="47" t="s">
        <v>16074</v>
      </c>
      <c r="P952" s="47">
        <v>1</v>
      </c>
      <c r="Q952">
        <v>23</v>
      </c>
      <c r="S952" s="23" t="s">
        <v>2347</v>
      </c>
      <c r="T952" t="str">
        <f t="shared" si="130"/>
        <v>03</v>
      </c>
      <c r="V952" t="str">
        <f>+VLOOKUP(B952,MARCO!E:E,1,FALSE)</f>
        <v>La Matanza</v>
      </c>
      <c r="W952" t="s">
        <v>134</v>
      </c>
      <c r="X952" t="s">
        <v>134</v>
      </c>
      <c r="Y952" t="str">
        <f t="shared" si="131"/>
        <v>R 3 - D 691 - 477 - 1200</v>
      </c>
      <c r="Z952" t="s">
        <v>20</v>
      </c>
      <c r="AA952" t="s">
        <v>2349</v>
      </c>
      <c r="AB952" t="s">
        <v>21</v>
      </c>
      <c r="AD952" t="str">
        <f t="shared" si="132"/>
        <v>Formarte</v>
      </c>
      <c r="AE952" t="s">
        <v>22</v>
      </c>
      <c r="AF952" t="s">
        <v>23</v>
      </c>
      <c r="AG952" t="s">
        <v>26</v>
      </c>
      <c r="AH952" t="s">
        <v>2348</v>
      </c>
      <c r="AI952" s="13">
        <f t="shared" si="133"/>
        <v>23</v>
      </c>
      <c r="AJ952" s="13">
        <f t="shared" si="134"/>
        <v>1</v>
      </c>
      <c r="AK952" s="21">
        <v>1</v>
      </c>
      <c r="AM952" t="s">
        <v>2154</v>
      </c>
      <c r="AN952" t="str">
        <f t="shared" si="128"/>
        <v>R03</v>
      </c>
      <c r="AO952" s="20" t="str">
        <f t="shared" si="129"/>
        <v>FINES_R03</v>
      </c>
      <c r="AP952" s="25">
        <f t="shared" si="135"/>
        <v>0.66284048557281494</v>
      </c>
      <c r="AQ952" s="24" t="str">
        <f>+IFERROR(VLOOKUP(Y952,#REF!,2,FALSE),"-")</f>
        <v>-</v>
      </c>
      <c r="AR952" s="13" t="s">
        <v>2393</v>
      </c>
      <c r="AS952" t="s">
        <v>2397</v>
      </c>
      <c r="AT952" t="str">
        <f t="shared" si="136"/>
        <v>Coronel Montt - 2011 - Rafael Castillo</v>
      </c>
    </row>
    <row r="953" spans="1:46" ht="15.75" thickBot="1" x14ac:dyDescent="0.3">
      <c r="A953" s="47">
        <v>3</v>
      </c>
      <c r="B953" s="47" t="s">
        <v>1078</v>
      </c>
      <c r="C953" s="47" t="s">
        <v>6736</v>
      </c>
      <c r="D953" s="47" t="s">
        <v>1192</v>
      </c>
      <c r="E953" s="47" t="s">
        <v>1193</v>
      </c>
      <c r="F953" s="47" t="s">
        <v>6850</v>
      </c>
      <c r="G953" s="47" t="s">
        <v>6851</v>
      </c>
      <c r="H953" s="47" t="s">
        <v>6852</v>
      </c>
      <c r="I953" s="47" t="s">
        <v>2475</v>
      </c>
      <c r="J953" s="47" t="s">
        <v>3519</v>
      </c>
      <c r="K953" s="47" t="s">
        <v>13857</v>
      </c>
      <c r="L953" s="47">
        <v>0.47536429762840271</v>
      </c>
      <c r="M953" s="47">
        <v>-34.692577499999999</v>
      </c>
      <c r="N953" s="47">
        <v>-58.609249599999998</v>
      </c>
      <c r="O953" s="47" t="s">
        <v>16075</v>
      </c>
      <c r="P953" s="47">
        <v>1</v>
      </c>
      <c r="Q953">
        <v>26</v>
      </c>
      <c r="S953" s="23" t="s">
        <v>2347</v>
      </c>
      <c r="T953" t="str">
        <f t="shared" si="130"/>
        <v>03</v>
      </c>
      <c r="V953" t="str">
        <f>+VLOOKUP(B953,MARCO!E:E,1,FALSE)</f>
        <v>La Matanza</v>
      </c>
      <c r="W953" t="s">
        <v>134</v>
      </c>
      <c r="X953" t="s">
        <v>134</v>
      </c>
      <c r="Y953" t="str">
        <f t="shared" si="131"/>
        <v>R 3 - D 691 - 477 - 3413</v>
      </c>
      <c r="Z953" t="s">
        <v>20</v>
      </c>
      <c r="AA953" t="s">
        <v>2349</v>
      </c>
      <c r="AB953" t="s">
        <v>21</v>
      </c>
      <c r="AD953" t="str">
        <f t="shared" si="132"/>
        <v>Parroquia Cristo Obrero</v>
      </c>
      <c r="AE953" t="s">
        <v>22</v>
      </c>
      <c r="AF953" t="s">
        <v>23</v>
      </c>
      <c r="AG953" t="s">
        <v>26</v>
      </c>
      <c r="AH953" t="s">
        <v>2348</v>
      </c>
      <c r="AI953" s="13">
        <f t="shared" si="133"/>
        <v>26</v>
      </c>
      <c r="AJ953" s="13">
        <f t="shared" si="134"/>
        <v>1</v>
      </c>
      <c r="AK953" s="21">
        <v>1</v>
      </c>
      <c r="AM953" t="s">
        <v>2154</v>
      </c>
      <c r="AN953" t="str">
        <f t="shared" si="128"/>
        <v>R03</v>
      </c>
      <c r="AO953" s="20" t="str">
        <f t="shared" si="129"/>
        <v>FINES_R03</v>
      </c>
      <c r="AP953" s="25">
        <f t="shared" si="135"/>
        <v>0.47536429762840271</v>
      </c>
      <c r="AQ953" s="24" t="str">
        <f>+IFERROR(VLOOKUP(Y953,#REF!,2,FALSE),"-")</f>
        <v>-</v>
      </c>
      <c r="AR953" s="13" t="s">
        <v>2393</v>
      </c>
      <c r="AS953" t="s">
        <v>2398</v>
      </c>
      <c r="AT953" t="str">
        <f t="shared" si="136"/>
        <v>Japon - 79 - Isidro Casanova</v>
      </c>
    </row>
    <row r="954" spans="1:46" ht="15.75" thickBot="1" x14ac:dyDescent="0.3">
      <c r="A954" s="47">
        <v>3</v>
      </c>
      <c r="B954" s="47" t="s">
        <v>1078</v>
      </c>
      <c r="C954" s="47" t="s">
        <v>3437</v>
      </c>
      <c r="D954" s="47" t="s">
        <v>1164</v>
      </c>
      <c r="E954" s="47" t="s">
        <v>1165</v>
      </c>
      <c r="F954" s="47" t="s">
        <v>6854</v>
      </c>
      <c r="G954" s="47" t="s">
        <v>6855</v>
      </c>
      <c r="H954" s="47" t="s">
        <v>6856</v>
      </c>
      <c r="I954" s="47" t="s">
        <v>2475</v>
      </c>
      <c r="J954" s="47" t="s">
        <v>6731</v>
      </c>
      <c r="K954" s="47" t="s">
        <v>13858</v>
      </c>
      <c r="L954" s="47">
        <v>0.48168474435806269</v>
      </c>
      <c r="M954" s="47">
        <v>-34.751819528185003</v>
      </c>
      <c r="N954" s="47">
        <v>-58.592626334278997</v>
      </c>
      <c r="O954" s="47" t="s">
        <v>16076</v>
      </c>
      <c r="P954" s="47">
        <v>9</v>
      </c>
      <c r="Q954">
        <v>249</v>
      </c>
      <c r="S954" s="23" t="s">
        <v>2347</v>
      </c>
      <c r="T954" t="str">
        <f t="shared" si="130"/>
        <v>03</v>
      </c>
      <c r="V954" t="str">
        <f>+VLOOKUP(B954,MARCO!E:E,1,FALSE)</f>
        <v>La Matanza</v>
      </c>
      <c r="W954" t="s">
        <v>134</v>
      </c>
      <c r="X954" t="s">
        <v>134</v>
      </c>
      <c r="Y954" t="str">
        <f t="shared" si="131"/>
        <v>R 3 - D 691 - 456 - 1104</v>
      </c>
      <c r="Z954" t="s">
        <v>20</v>
      </c>
      <c r="AA954" t="s">
        <v>2349</v>
      </c>
      <c r="AB954" t="s">
        <v>21</v>
      </c>
      <c r="AD954" t="str">
        <f t="shared" si="132"/>
        <v>Codeseh Juana Azurduy (ex 12 De Octubre)</v>
      </c>
      <c r="AE954" t="s">
        <v>22</v>
      </c>
      <c r="AF954" t="s">
        <v>23</v>
      </c>
      <c r="AG954" t="s">
        <v>26</v>
      </c>
      <c r="AH954" t="s">
        <v>2348</v>
      </c>
      <c r="AI954" s="13">
        <f t="shared" si="133"/>
        <v>249</v>
      </c>
      <c r="AJ954" s="13">
        <f t="shared" si="134"/>
        <v>9</v>
      </c>
      <c r="AK954" s="21">
        <v>1</v>
      </c>
      <c r="AM954" t="s">
        <v>2154</v>
      </c>
      <c r="AN954" t="str">
        <f t="shared" si="128"/>
        <v>R03</v>
      </c>
      <c r="AO954" s="20" t="str">
        <f t="shared" si="129"/>
        <v>FINES_R03</v>
      </c>
      <c r="AP954" s="25">
        <f t="shared" si="135"/>
        <v>0.48168474435806269</v>
      </c>
      <c r="AQ954" s="24" t="str">
        <f>+IFERROR(VLOOKUP(Y954,#REF!,2,FALSE),"-")</f>
        <v>-</v>
      </c>
      <c r="AR954" s="13" t="s">
        <v>2393</v>
      </c>
      <c r="AS954" t="s">
        <v>2397</v>
      </c>
      <c r="AT954" t="str">
        <f t="shared" si="136"/>
        <v>Salvigny - 6008 e/ Soberania Nacional y Av Gral Rojo - Gregorio De Laferrere</v>
      </c>
    </row>
    <row r="955" spans="1:46" ht="15.75" thickBot="1" x14ac:dyDescent="0.3">
      <c r="A955" s="47">
        <v>3</v>
      </c>
      <c r="B955" s="47" t="s">
        <v>1078</v>
      </c>
      <c r="C955" s="47" t="s">
        <v>2369</v>
      </c>
      <c r="D955" s="47" t="s">
        <v>1157</v>
      </c>
      <c r="E955" s="47" t="s">
        <v>1158</v>
      </c>
      <c r="F955" s="47" t="s">
        <v>6858</v>
      </c>
      <c r="G955" s="47" t="s">
        <v>6859</v>
      </c>
      <c r="H955" s="47" t="s">
        <v>6860</v>
      </c>
      <c r="I955" s="47" t="s">
        <v>2475</v>
      </c>
      <c r="J955" s="47" t="s">
        <v>6862</v>
      </c>
      <c r="K955" s="47" t="s">
        <v>13859</v>
      </c>
      <c r="L955" s="47">
        <v>0.72934681177139282</v>
      </c>
      <c r="M955" s="47">
        <v>-34.739433897071997</v>
      </c>
      <c r="N955" s="47">
        <v>-58.617698158425</v>
      </c>
      <c r="O955" s="47" t="s">
        <v>16077</v>
      </c>
      <c r="P955" s="47">
        <v>6</v>
      </c>
      <c r="Q955">
        <v>142</v>
      </c>
      <c r="S955" s="23" t="s">
        <v>2347</v>
      </c>
      <c r="T955" t="str">
        <f t="shared" si="130"/>
        <v>03</v>
      </c>
      <c r="V955" t="str">
        <f>+VLOOKUP(B955,MARCO!E:E,1,FALSE)</f>
        <v>La Matanza</v>
      </c>
      <c r="W955" t="s">
        <v>134</v>
      </c>
      <c r="X955" t="s">
        <v>134</v>
      </c>
      <c r="Y955" t="str">
        <f t="shared" si="131"/>
        <v>R 3 - D 691 - 452 - 0834</v>
      </c>
      <c r="Z955" t="s">
        <v>20</v>
      </c>
      <c r="AA955" t="s">
        <v>2349</v>
      </c>
      <c r="AB955" t="s">
        <v>21</v>
      </c>
      <c r="AD955" t="str">
        <f t="shared" si="132"/>
        <v>Jóvenes Por Jóvenes</v>
      </c>
      <c r="AE955" t="s">
        <v>22</v>
      </c>
      <c r="AF955" t="s">
        <v>23</v>
      </c>
      <c r="AG955" t="s">
        <v>26</v>
      </c>
      <c r="AH955" t="s">
        <v>2348</v>
      </c>
      <c r="AI955" s="13">
        <f t="shared" si="133"/>
        <v>142</v>
      </c>
      <c r="AJ955" s="13">
        <f t="shared" si="134"/>
        <v>6</v>
      </c>
      <c r="AK955" s="21">
        <v>1</v>
      </c>
      <c r="AM955" t="s">
        <v>2154</v>
      </c>
      <c r="AN955" t="str">
        <f t="shared" si="128"/>
        <v>R03</v>
      </c>
      <c r="AO955" s="20" t="str">
        <f t="shared" si="129"/>
        <v>FINES_R03</v>
      </c>
      <c r="AP955" s="25">
        <f t="shared" si="135"/>
        <v>0.72934681177139282</v>
      </c>
      <c r="AQ955" s="24" t="str">
        <f>+IFERROR(VLOOKUP(Y955,#REF!,2,FALSE),"-")</f>
        <v>-</v>
      </c>
      <c r="AR955" s="13" t="s">
        <v>2393</v>
      </c>
      <c r="AS955" t="s">
        <v>2398</v>
      </c>
      <c r="AT955" t="str">
        <f t="shared" si="136"/>
        <v>Virgenes - 4253 e/ Raulies y Reaño - Gregorio De Laferrere</v>
      </c>
    </row>
    <row r="956" spans="1:46" ht="15.75" thickBot="1" x14ac:dyDescent="0.3">
      <c r="A956" s="47">
        <v>3</v>
      </c>
      <c r="B956" s="47" t="s">
        <v>1078</v>
      </c>
      <c r="C956" s="47" t="s">
        <v>6752</v>
      </c>
      <c r="D956" s="47" t="s">
        <v>1189</v>
      </c>
      <c r="E956" s="47" t="s">
        <v>1190</v>
      </c>
      <c r="F956" s="47" t="s">
        <v>6866</v>
      </c>
      <c r="G956" s="47" t="s">
        <v>6867</v>
      </c>
      <c r="H956" s="47" t="s">
        <v>6868</v>
      </c>
      <c r="I956" s="47" t="s">
        <v>2475</v>
      </c>
      <c r="J956" s="47" t="s">
        <v>6797</v>
      </c>
      <c r="K956" s="47" t="s">
        <v>13860</v>
      </c>
      <c r="L956" s="47">
        <v>0.6220211386680603</v>
      </c>
      <c r="M956" s="47">
        <v>-34.724050883540997</v>
      </c>
      <c r="N956" s="47">
        <v>-58.58304460467</v>
      </c>
      <c r="O956" s="47" t="s">
        <v>16078</v>
      </c>
      <c r="P956" s="47">
        <v>1</v>
      </c>
      <c r="Q956">
        <v>16</v>
      </c>
      <c r="S956" s="23" t="s">
        <v>2347</v>
      </c>
      <c r="T956" t="str">
        <f t="shared" si="130"/>
        <v>03</v>
      </c>
      <c r="V956" t="str">
        <f>+VLOOKUP(B956,MARCO!E:E,1,FALSE)</f>
        <v>La Matanza</v>
      </c>
      <c r="W956" t="s">
        <v>134</v>
      </c>
      <c r="X956" t="s">
        <v>134</v>
      </c>
      <c r="Y956" t="str">
        <f t="shared" si="131"/>
        <v>R 3 - D 691 - 475 - 3419</v>
      </c>
      <c r="Z956" t="s">
        <v>20</v>
      </c>
      <c r="AA956" t="s">
        <v>2349</v>
      </c>
      <c r="AB956" t="s">
        <v>21</v>
      </c>
      <c r="AD956" t="str">
        <f t="shared" si="132"/>
        <v>Guadalupe</v>
      </c>
      <c r="AE956" t="s">
        <v>22</v>
      </c>
      <c r="AF956" t="s">
        <v>23</v>
      </c>
      <c r="AG956" t="s">
        <v>26</v>
      </c>
      <c r="AH956" t="s">
        <v>2348</v>
      </c>
      <c r="AI956" s="13">
        <f t="shared" si="133"/>
        <v>16</v>
      </c>
      <c r="AJ956" s="13">
        <f t="shared" si="134"/>
        <v>1</v>
      </c>
      <c r="AK956" s="21">
        <v>1</v>
      </c>
      <c r="AM956" t="s">
        <v>2154</v>
      </c>
      <c r="AN956" t="str">
        <f t="shared" si="128"/>
        <v>R03</v>
      </c>
      <c r="AO956" s="20" t="str">
        <f t="shared" si="129"/>
        <v>FINES_R03</v>
      </c>
      <c r="AP956" s="25">
        <f t="shared" si="135"/>
        <v>0.6220211386680603</v>
      </c>
      <c r="AQ956" s="24" t="str">
        <f>+IFERROR(VLOOKUP(Y956,#REF!,2,FALSE),"-")</f>
        <v>-</v>
      </c>
      <c r="AR956" s="13" t="s">
        <v>2393</v>
      </c>
      <c r="AS956" t="s">
        <v>2398</v>
      </c>
      <c r="AT956" t="str">
        <f t="shared" si="136"/>
        <v>Otto Krausse Y Bedoya - e/ Fournier y Thomas Alva Edison - Isidro Casanova</v>
      </c>
    </row>
    <row r="957" spans="1:46" ht="15.75" thickBot="1" x14ac:dyDescent="0.3">
      <c r="A957" s="47">
        <v>3</v>
      </c>
      <c r="B957" s="47" t="s">
        <v>1078</v>
      </c>
      <c r="C957" s="47" t="s">
        <v>2420</v>
      </c>
      <c r="D957" s="47" t="s">
        <v>1170</v>
      </c>
      <c r="E957" s="47" t="s">
        <v>107</v>
      </c>
      <c r="F957" s="47" t="s">
        <v>6871</v>
      </c>
      <c r="G957" s="47" t="s">
        <v>6872</v>
      </c>
      <c r="H957" s="47" t="s">
        <v>6873</v>
      </c>
      <c r="I957" s="47" t="s">
        <v>2475</v>
      </c>
      <c r="J957" s="47" t="s">
        <v>6720</v>
      </c>
      <c r="K957" s="47" t="s">
        <v>13861</v>
      </c>
      <c r="L957" s="47">
        <v>0.31042128801345831</v>
      </c>
      <c r="M957" s="47">
        <v>-34.704828287802997</v>
      </c>
      <c r="N957" s="47">
        <v>-58.591783576921003</v>
      </c>
      <c r="O957" s="47" t="s">
        <v>16079</v>
      </c>
      <c r="P957" s="47">
        <v>2</v>
      </c>
      <c r="Q957">
        <v>38</v>
      </c>
      <c r="S957" s="23" t="s">
        <v>2347</v>
      </c>
      <c r="T957" t="str">
        <f t="shared" si="130"/>
        <v>03</v>
      </c>
      <c r="V957" t="str">
        <f>+VLOOKUP(B957,MARCO!E:E,1,FALSE)</f>
        <v>La Matanza</v>
      </c>
      <c r="W957" t="s">
        <v>134</v>
      </c>
      <c r="X957" t="s">
        <v>134</v>
      </c>
      <c r="Y957" t="str">
        <f t="shared" si="131"/>
        <v>R 3 - D 691 - 461 - 0977</v>
      </c>
      <c r="Z957" t="s">
        <v>20</v>
      </c>
      <c r="AA957" t="s">
        <v>2349</v>
      </c>
      <c r="AB957" t="s">
        <v>21</v>
      </c>
      <c r="AD957" t="str">
        <f t="shared" si="132"/>
        <v>C.f.p. N°417 - 461</v>
      </c>
      <c r="AE957" t="s">
        <v>22</v>
      </c>
      <c r="AF957" t="s">
        <v>23</v>
      </c>
      <c r="AG957" t="s">
        <v>26</v>
      </c>
      <c r="AH957" t="s">
        <v>2348</v>
      </c>
      <c r="AI957" s="13">
        <f t="shared" si="133"/>
        <v>38</v>
      </c>
      <c r="AJ957" s="13">
        <f t="shared" si="134"/>
        <v>2</v>
      </c>
      <c r="AK957" s="21">
        <v>1</v>
      </c>
      <c r="AM957" t="s">
        <v>2154</v>
      </c>
      <c r="AN957" t="str">
        <f t="shared" si="128"/>
        <v>R03</v>
      </c>
      <c r="AO957" s="20" t="str">
        <f t="shared" si="129"/>
        <v>FINES_R03</v>
      </c>
      <c r="AP957" s="25">
        <f t="shared" si="135"/>
        <v>0.31042128801345831</v>
      </c>
      <c r="AQ957" s="24" t="str">
        <f>+IFERROR(VLOOKUP(Y957,#REF!,2,FALSE),"-")</f>
        <v>-</v>
      </c>
      <c r="AR957" s="13" t="s">
        <v>2393</v>
      </c>
      <c r="AS957" t="s">
        <v>2397</v>
      </c>
      <c r="AT957" t="str">
        <f t="shared" si="136"/>
        <v>Avenida Cristiania - 2553 e/ CastaÑon y Llerena - Isidro Casanova</v>
      </c>
    </row>
    <row r="958" spans="1:46" ht="15.75" thickBot="1" x14ac:dyDescent="0.3">
      <c r="A958" s="47">
        <v>3</v>
      </c>
      <c r="B958" s="47" t="s">
        <v>1078</v>
      </c>
      <c r="C958" s="47" t="s">
        <v>2371</v>
      </c>
      <c r="D958" s="47" t="s">
        <v>1169</v>
      </c>
      <c r="E958" s="47" t="s">
        <v>797</v>
      </c>
      <c r="F958" s="47" t="s">
        <v>6875</v>
      </c>
      <c r="G958" s="47" t="s">
        <v>6876</v>
      </c>
      <c r="H958" s="47" t="s">
        <v>6877</v>
      </c>
      <c r="I958" s="47" t="s">
        <v>2475</v>
      </c>
      <c r="J958" s="47" t="s">
        <v>2962</v>
      </c>
      <c r="K958" s="47" t="s">
        <v>13862</v>
      </c>
      <c r="L958" s="47">
        <v>0.62165939807891846</v>
      </c>
      <c r="M958" s="47">
        <v>-34.716306400201098</v>
      </c>
      <c r="N958" s="47">
        <v>-58.583426353729202</v>
      </c>
      <c r="O958" s="47" t="s">
        <v>16080</v>
      </c>
      <c r="P958" s="47">
        <v>1</v>
      </c>
      <c r="Q958">
        <v>15</v>
      </c>
      <c r="S958" s="23" t="s">
        <v>2347</v>
      </c>
      <c r="T958" t="str">
        <f t="shared" si="130"/>
        <v>03</v>
      </c>
      <c r="V958" t="str">
        <f>+VLOOKUP(B958,MARCO!E:E,1,FALSE)</f>
        <v>La Matanza</v>
      </c>
      <c r="W958" t="s">
        <v>134</v>
      </c>
      <c r="X958" t="s">
        <v>134</v>
      </c>
      <c r="Y958" t="str">
        <f t="shared" si="131"/>
        <v>R 3 - D 691 - 460 - 3431</v>
      </c>
      <c r="Z958" t="s">
        <v>20</v>
      </c>
      <c r="AA958" t="s">
        <v>2349</v>
      </c>
      <c r="AB958" t="s">
        <v>21</v>
      </c>
      <c r="AD958" t="str">
        <f t="shared" si="132"/>
        <v>Ep N°94</v>
      </c>
      <c r="AE958" t="s">
        <v>22</v>
      </c>
      <c r="AF958" t="s">
        <v>23</v>
      </c>
      <c r="AG958" t="s">
        <v>26</v>
      </c>
      <c r="AH958" t="s">
        <v>2348</v>
      </c>
      <c r="AI958" s="13">
        <f t="shared" si="133"/>
        <v>15</v>
      </c>
      <c r="AJ958" s="13">
        <f t="shared" si="134"/>
        <v>1</v>
      </c>
      <c r="AK958" s="21">
        <v>1</v>
      </c>
      <c r="AM958" t="s">
        <v>2154</v>
      </c>
      <c r="AN958" t="str">
        <f t="shared" si="128"/>
        <v>R03</v>
      </c>
      <c r="AO958" s="20" t="str">
        <f t="shared" si="129"/>
        <v>FINES_R03</v>
      </c>
      <c r="AP958" s="25">
        <f t="shared" si="135"/>
        <v>0.62165939807891846</v>
      </c>
      <c r="AQ958" s="24" t="str">
        <f>+IFERROR(VLOOKUP(Y958,#REF!,2,FALSE),"-")</f>
        <v>-</v>
      </c>
      <c r="AR958" s="13" t="s">
        <v>2393</v>
      </c>
      <c r="AS958" t="s">
        <v>2398</v>
      </c>
      <c r="AT958" t="str">
        <f t="shared" si="136"/>
        <v>Virgilio - 432 - Gregorio De Laferrere</v>
      </c>
    </row>
    <row r="959" spans="1:46" ht="15.75" thickBot="1" x14ac:dyDescent="0.3">
      <c r="A959" s="47">
        <v>3</v>
      </c>
      <c r="B959" s="47" t="s">
        <v>1078</v>
      </c>
      <c r="C959" s="47" t="s">
        <v>2369</v>
      </c>
      <c r="D959" s="47" t="s">
        <v>1157</v>
      </c>
      <c r="E959" s="47" t="s">
        <v>1158</v>
      </c>
      <c r="F959" s="47" t="s">
        <v>6879</v>
      </c>
      <c r="G959" s="47" t="s">
        <v>6880</v>
      </c>
      <c r="H959" s="47" t="s">
        <v>6881</v>
      </c>
      <c r="I959" s="47" t="s">
        <v>2475</v>
      </c>
      <c r="J959" s="47" t="s">
        <v>6883</v>
      </c>
      <c r="K959" s="47" t="s">
        <v>13863</v>
      </c>
      <c r="L959" s="47">
        <v>0.72934681177139282</v>
      </c>
      <c r="M959" s="47">
        <v>-34.739048916259001</v>
      </c>
      <c r="N959" s="47">
        <v>-58.617394901167998</v>
      </c>
      <c r="O959" s="47" t="s">
        <v>16081</v>
      </c>
      <c r="P959" s="47">
        <v>2</v>
      </c>
      <c r="Q959">
        <v>55</v>
      </c>
      <c r="S959" s="23" t="s">
        <v>2347</v>
      </c>
      <c r="T959" t="str">
        <f t="shared" si="130"/>
        <v>03</v>
      </c>
      <c r="V959" t="str">
        <f>+VLOOKUP(B959,MARCO!E:E,1,FALSE)</f>
        <v>La Matanza</v>
      </c>
      <c r="W959" t="s">
        <v>134</v>
      </c>
      <c r="X959" t="s">
        <v>134</v>
      </c>
      <c r="Y959" t="str">
        <f t="shared" si="131"/>
        <v>R 3 - D 691 - 452 - 1321</v>
      </c>
      <c r="Z959" t="s">
        <v>20</v>
      </c>
      <c r="AA959" t="s">
        <v>2349</v>
      </c>
      <c r="AB959" t="s">
        <v>21</v>
      </c>
      <c r="AD959" t="str">
        <f t="shared" si="132"/>
        <v>Jovenes Por Jovenes</v>
      </c>
      <c r="AE959" t="s">
        <v>22</v>
      </c>
      <c r="AF959" t="s">
        <v>23</v>
      </c>
      <c r="AG959" t="s">
        <v>26</v>
      </c>
      <c r="AH959" t="s">
        <v>2348</v>
      </c>
      <c r="AI959" s="13">
        <f t="shared" si="133"/>
        <v>55</v>
      </c>
      <c r="AJ959" s="13">
        <f t="shared" si="134"/>
        <v>2</v>
      </c>
      <c r="AK959" s="21">
        <v>1</v>
      </c>
      <c r="AM959" t="s">
        <v>2154</v>
      </c>
      <c r="AN959" t="str">
        <f t="shared" si="128"/>
        <v>R03</v>
      </c>
      <c r="AO959" s="20" t="str">
        <f t="shared" si="129"/>
        <v>FINES_R03</v>
      </c>
      <c r="AP959" s="25">
        <f t="shared" si="135"/>
        <v>0.72934681177139282</v>
      </c>
      <c r="AQ959" s="24" t="str">
        <f>+IFERROR(VLOOKUP(Y959,#REF!,2,FALSE),"-")</f>
        <v>-</v>
      </c>
      <c r="AR959" s="13" t="s">
        <v>2393</v>
      </c>
      <c r="AS959" t="s">
        <v>2398</v>
      </c>
      <c r="AT959" t="str">
        <f t="shared" si="136"/>
        <v>Virgenes - 4253 - Gregorio De Laferrere</v>
      </c>
    </row>
    <row r="960" spans="1:46" ht="15.75" thickBot="1" x14ac:dyDescent="0.3">
      <c r="A960" s="47">
        <v>3</v>
      </c>
      <c r="B960" s="47" t="s">
        <v>1078</v>
      </c>
      <c r="C960" s="47" t="s">
        <v>6752</v>
      </c>
      <c r="D960" s="47" t="s">
        <v>1189</v>
      </c>
      <c r="E960" s="47" t="s">
        <v>1190</v>
      </c>
      <c r="F960" s="47" t="s">
        <v>6884</v>
      </c>
      <c r="G960" s="47" t="s">
        <v>6885</v>
      </c>
      <c r="H960" s="47" t="s">
        <v>6886</v>
      </c>
      <c r="I960" s="47" t="s">
        <v>2475</v>
      </c>
      <c r="J960" s="47" t="s">
        <v>6550</v>
      </c>
      <c r="K960" s="47" t="s">
        <v>13864</v>
      </c>
      <c r="L960" s="47">
        <v>0.5978323221206665</v>
      </c>
      <c r="M960" s="47">
        <v>-34.746737007398998</v>
      </c>
      <c r="N960" s="47">
        <v>-58.600660012383003</v>
      </c>
      <c r="O960" s="47" t="s">
        <v>16082</v>
      </c>
      <c r="P960" s="47">
        <v>1</v>
      </c>
      <c r="Q960">
        <v>26</v>
      </c>
      <c r="S960" s="23" t="s">
        <v>2347</v>
      </c>
      <c r="T960" t="str">
        <f t="shared" si="130"/>
        <v>03</v>
      </c>
      <c r="V960" t="str">
        <f>+VLOOKUP(B960,MARCO!E:E,1,FALSE)</f>
        <v>La Matanza</v>
      </c>
      <c r="W960" t="s">
        <v>134</v>
      </c>
      <c r="X960" t="s">
        <v>134</v>
      </c>
      <c r="Y960" t="str">
        <f t="shared" si="131"/>
        <v>R 3 - D 691 - 475 - 1116</v>
      </c>
      <c r="Z960" t="s">
        <v>20</v>
      </c>
      <c r="AA960" t="s">
        <v>2349</v>
      </c>
      <c r="AB960" t="s">
        <v>21</v>
      </c>
      <c r="AD960" t="str">
        <f t="shared" si="132"/>
        <v>Ess N° 155</v>
      </c>
      <c r="AE960" t="s">
        <v>22</v>
      </c>
      <c r="AF960" t="s">
        <v>23</v>
      </c>
      <c r="AG960" t="s">
        <v>26</v>
      </c>
      <c r="AH960" t="s">
        <v>2348</v>
      </c>
      <c r="AI960" s="13">
        <f t="shared" si="133"/>
        <v>26</v>
      </c>
      <c r="AJ960" s="13">
        <f t="shared" si="134"/>
        <v>1</v>
      </c>
      <c r="AK960" s="21">
        <v>1</v>
      </c>
      <c r="AM960" t="s">
        <v>2154</v>
      </c>
      <c r="AN960" t="str">
        <f t="shared" si="128"/>
        <v>R03</v>
      </c>
      <c r="AO960" s="20" t="str">
        <f t="shared" si="129"/>
        <v>FINES_R03</v>
      </c>
      <c r="AP960" s="25">
        <f t="shared" si="135"/>
        <v>0.5978323221206665</v>
      </c>
      <c r="AQ960" s="24" t="str">
        <f>+IFERROR(VLOOKUP(Y960,#REF!,2,FALSE),"-")</f>
        <v>-</v>
      </c>
      <c r="AR960" s="13" t="s">
        <v>2393</v>
      </c>
      <c r="AS960" t="s">
        <v>2398</v>
      </c>
      <c r="AT960" t="str">
        <f t="shared" si="136"/>
        <v>Ruiz De Los Llanos - 3608 e/ Rodney y Salvigny - Gregorio De Laferrere</v>
      </c>
    </row>
    <row r="961" spans="1:46" ht="15.75" thickBot="1" x14ac:dyDescent="0.3">
      <c r="A961" s="47">
        <v>3</v>
      </c>
      <c r="B961" s="47" t="s">
        <v>1078</v>
      </c>
      <c r="C961" s="47" t="s">
        <v>3437</v>
      </c>
      <c r="D961" s="47" t="s">
        <v>1164</v>
      </c>
      <c r="E961" s="47" t="s">
        <v>1165</v>
      </c>
      <c r="F961" s="47" t="s">
        <v>6891</v>
      </c>
      <c r="G961" s="47" t="s">
        <v>6892</v>
      </c>
      <c r="H961" s="47" t="s">
        <v>6893</v>
      </c>
      <c r="I961" s="47" t="s">
        <v>2475</v>
      </c>
      <c r="J961" s="47" t="s">
        <v>6550</v>
      </c>
      <c r="K961" s="47" t="s">
        <v>13865</v>
      </c>
      <c r="L961" s="47">
        <v>0.70576727390289307</v>
      </c>
      <c r="M961" s="47">
        <v>-34.751704919501996</v>
      </c>
      <c r="N961" s="47">
        <v>-58.575949910364997</v>
      </c>
      <c r="O961" s="47" t="s">
        <v>16083</v>
      </c>
      <c r="P961" s="47">
        <v>1</v>
      </c>
      <c r="Q961">
        <v>21</v>
      </c>
      <c r="S961" s="23" t="s">
        <v>2347</v>
      </c>
      <c r="T961" t="str">
        <f t="shared" si="130"/>
        <v>03</v>
      </c>
      <c r="V961" t="str">
        <f>+VLOOKUP(B961,MARCO!E:E,1,FALSE)</f>
        <v>La Matanza</v>
      </c>
      <c r="W961" t="s">
        <v>134</v>
      </c>
      <c r="X961" t="s">
        <v>134</v>
      </c>
      <c r="Y961" t="str">
        <f t="shared" si="131"/>
        <v>R 3 - D 691 - 456 - 4172</v>
      </c>
      <c r="Z961" t="s">
        <v>20</v>
      </c>
      <c r="AA961" t="s">
        <v>2349</v>
      </c>
      <c r="AB961" t="s">
        <v>21</v>
      </c>
      <c r="AD961" t="str">
        <f t="shared" si="132"/>
        <v>Parroquia Nuestra Señora De Lujan - 456</v>
      </c>
      <c r="AE961" t="s">
        <v>22</v>
      </c>
      <c r="AF961" t="s">
        <v>23</v>
      </c>
      <c r="AG961" t="s">
        <v>26</v>
      </c>
      <c r="AH961" t="s">
        <v>2348</v>
      </c>
      <c r="AI961" s="13">
        <f t="shared" si="133"/>
        <v>21</v>
      </c>
      <c r="AJ961" s="13">
        <f t="shared" si="134"/>
        <v>1</v>
      </c>
      <c r="AK961" s="21">
        <v>1</v>
      </c>
      <c r="AM961" t="s">
        <v>2154</v>
      </c>
      <c r="AN961" t="str">
        <f t="shared" si="128"/>
        <v>R03</v>
      </c>
      <c r="AO961" s="20" t="str">
        <f t="shared" si="129"/>
        <v>FINES_R03</v>
      </c>
      <c r="AP961" s="25">
        <f t="shared" si="135"/>
        <v>0.70576727390289307</v>
      </c>
      <c r="AQ961" s="24" t="str">
        <f>+IFERROR(VLOOKUP(Y961,#REF!,2,FALSE),"-")</f>
        <v>-</v>
      </c>
      <c r="AR961" s="13" t="s">
        <v>2393</v>
      </c>
      <c r="AS961" t="s">
        <v>2397</v>
      </c>
      <c r="AT961" t="str">
        <f t="shared" si="136"/>
        <v>Juan Cruz Varela - 2662 - Gregorio De Laferrere</v>
      </c>
    </row>
    <row r="962" spans="1:46" ht="15.75" thickBot="1" x14ac:dyDescent="0.3">
      <c r="A962" s="47">
        <v>3</v>
      </c>
      <c r="B962" s="47" t="s">
        <v>1078</v>
      </c>
      <c r="C962" s="47" t="s">
        <v>2371</v>
      </c>
      <c r="D962" s="47" t="s">
        <v>1169</v>
      </c>
      <c r="E962" s="47" t="s">
        <v>797</v>
      </c>
      <c r="F962" s="47" t="s">
        <v>6895</v>
      </c>
      <c r="G962" s="47" t="s">
        <v>6896</v>
      </c>
      <c r="H962" s="47" t="s">
        <v>6897</v>
      </c>
      <c r="I962" s="47" t="s">
        <v>2475</v>
      </c>
      <c r="J962" s="47"/>
      <c r="K962" s="47" t="s">
        <v>13866</v>
      </c>
      <c r="L962" s="47">
        <v>0.39514559507370001</v>
      </c>
      <c r="M962" s="47">
        <v>-34.704279901787999</v>
      </c>
      <c r="N962" s="47">
        <v>-58.579619926669999</v>
      </c>
      <c r="O962" s="47" t="s">
        <v>16084</v>
      </c>
      <c r="P962" s="47">
        <v>1</v>
      </c>
      <c r="Q962">
        <v>27</v>
      </c>
      <c r="S962" s="23" t="s">
        <v>2347</v>
      </c>
      <c r="T962" t="str">
        <f t="shared" si="130"/>
        <v>03</v>
      </c>
      <c r="V962" t="str">
        <f>+VLOOKUP(B962,MARCO!E:E,1,FALSE)</f>
        <v>La Matanza</v>
      </c>
      <c r="W962" t="s">
        <v>134</v>
      </c>
      <c r="X962" t="s">
        <v>134</v>
      </c>
      <c r="Y962" t="str">
        <f t="shared" si="131"/>
        <v>R 3 - D 691 - 460 - 0920</v>
      </c>
      <c r="Z962" t="s">
        <v>20</v>
      </c>
      <c r="AA962" t="s">
        <v>2349</v>
      </c>
      <c r="AB962" t="s">
        <v>21</v>
      </c>
      <c r="AD962" t="str">
        <f t="shared" si="132"/>
        <v>Centro Cultural "nada Es Imposible"-460</v>
      </c>
      <c r="AE962" t="s">
        <v>22</v>
      </c>
      <c r="AF962" t="s">
        <v>23</v>
      </c>
      <c r="AG962" t="s">
        <v>26</v>
      </c>
      <c r="AH962" t="s">
        <v>2348</v>
      </c>
      <c r="AI962" s="13">
        <f t="shared" si="133"/>
        <v>27</v>
      </c>
      <c r="AJ962" s="13">
        <f t="shared" si="134"/>
        <v>1</v>
      </c>
      <c r="AK962" s="21">
        <v>1</v>
      </c>
      <c r="AM962" t="s">
        <v>2154</v>
      </c>
      <c r="AN962" t="str">
        <f t="shared" si="128"/>
        <v>R03</v>
      </c>
      <c r="AO962" s="20" t="str">
        <f t="shared" si="129"/>
        <v>FINES_R03</v>
      </c>
      <c r="AP962" s="25">
        <f t="shared" si="135"/>
        <v>0.39514559507370001</v>
      </c>
      <c r="AQ962" s="24" t="str">
        <f>+IFERROR(VLOOKUP(Y962,#REF!,2,FALSE),"-")</f>
        <v>-</v>
      </c>
      <c r="AR962" s="13" t="s">
        <v>2393</v>
      </c>
      <c r="AS962" t="s">
        <v>2397</v>
      </c>
      <c r="AT962" t="str">
        <f t="shared" si="136"/>
        <v>Roma - 3240 e/ Madrid y C.quito - Isidro Casanova</v>
      </c>
    </row>
    <row r="963" spans="1:46" ht="15.75" thickBot="1" x14ac:dyDescent="0.3">
      <c r="A963" s="47">
        <v>3</v>
      </c>
      <c r="B963" s="47" t="s">
        <v>1078</v>
      </c>
      <c r="C963" s="47" t="s">
        <v>6721</v>
      </c>
      <c r="D963" s="47" t="s">
        <v>1172</v>
      </c>
      <c r="E963" s="47" t="s">
        <v>111</v>
      </c>
      <c r="F963" s="47" t="s">
        <v>6899</v>
      </c>
      <c r="G963" s="47" t="s">
        <v>6900</v>
      </c>
      <c r="H963" s="47" t="s">
        <v>6901</v>
      </c>
      <c r="I963" s="47" t="s">
        <v>2475</v>
      </c>
      <c r="J963" s="47" t="s">
        <v>6726</v>
      </c>
      <c r="K963" s="47" t="s">
        <v>13867</v>
      </c>
      <c r="L963" s="47">
        <v>0.52593135833740234</v>
      </c>
      <c r="M963" s="47">
        <v>-34.695743999999998</v>
      </c>
      <c r="N963" s="47">
        <v>-58.622332999999998</v>
      </c>
      <c r="O963" s="47" t="s">
        <v>16085</v>
      </c>
      <c r="P963" s="47">
        <v>2</v>
      </c>
      <c r="Q963">
        <v>45</v>
      </c>
      <c r="S963" s="23" t="s">
        <v>2347</v>
      </c>
      <c r="T963" t="str">
        <f t="shared" si="130"/>
        <v>03</v>
      </c>
      <c r="V963" t="str">
        <f>+VLOOKUP(B963,MARCO!E:E,1,FALSE)</f>
        <v>La Matanza</v>
      </c>
      <c r="W963" t="s">
        <v>134</v>
      </c>
      <c r="X963" t="s">
        <v>134</v>
      </c>
      <c r="Y963" t="str">
        <f t="shared" si="131"/>
        <v>R 3 - D 691 - 463 - 0895</v>
      </c>
      <c r="Z963" t="s">
        <v>20</v>
      </c>
      <c r="AA963" t="s">
        <v>2349</v>
      </c>
      <c r="AB963" t="s">
        <v>21</v>
      </c>
      <c r="AD963" t="str">
        <f t="shared" si="132"/>
        <v>E.p 91</v>
      </c>
      <c r="AE963" t="s">
        <v>22</v>
      </c>
      <c r="AF963" t="s">
        <v>23</v>
      </c>
      <c r="AG963" t="s">
        <v>26</v>
      </c>
      <c r="AH963" t="s">
        <v>2348</v>
      </c>
      <c r="AI963" s="13">
        <f t="shared" si="133"/>
        <v>45</v>
      </c>
      <c r="AJ963" s="13">
        <f t="shared" si="134"/>
        <v>2</v>
      </c>
      <c r="AK963" s="21">
        <v>1</v>
      </c>
      <c r="AM963" t="s">
        <v>2154</v>
      </c>
      <c r="AN963" t="str">
        <f t="shared" ref="AN963:AN1026" si="137">+IF(AM963="","",IF(AM963="FINES",CONCATENATE("R",IF(OR(T963="16",T963="21",T963="22",T963="23"),"16212223",IF(OR(T963="15",T963="17",T963="24",T963="25"),"15172425",T963))),IF(AM963="CEBAS","UNICO",IF(VALUE(T963)&lt;=11,"AMBA","INTERIOR"))))</f>
        <v>R03</v>
      </c>
      <c r="AO963" s="20" t="str">
        <f t="shared" ref="AO963:AO1026" si="138">+IF(AM963="","-",CONCATENATE(AM963,"_",AN963))</f>
        <v>FINES_R03</v>
      </c>
      <c r="AP963" s="25">
        <f t="shared" si="135"/>
        <v>0.52593135833740234</v>
      </c>
      <c r="AQ963" s="24" t="str">
        <f>+IFERROR(VLOOKUP(Y963,#REF!,2,FALSE),"-")</f>
        <v>-</v>
      </c>
      <c r="AR963" s="13" t="s">
        <v>2393</v>
      </c>
      <c r="AS963" t="s">
        <v>2398</v>
      </c>
      <c r="AT963" t="str">
        <f t="shared" si="136"/>
        <v>Edison - 2164 - Rafael Castillo</v>
      </c>
    </row>
    <row r="964" spans="1:46" ht="15.75" thickBot="1" x14ac:dyDescent="0.3">
      <c r="A964" s="47">
        <v>3</v>
      </c>
      <c r="B964" s="47" t="s">
        <v>1078</v>
      </c>
      <c r="C964" s="47" t="s">
        <v>6736</v>
      </c>
      <c r="D964" s="47" t="s">
        <v>1192</v>
      </c>
      <c r="E964" s="47" t="s">
        <v>1193</v>
      </c>
      <c r="F964" s="47" t="s">
        <v>6905</v>
      </c>
      <c r="G964" s="47" t="s">
        <v>2196</v>
      </c>
      <c r="H964" s="47" t="s">
        <v>6801</v>
      </c>
      <c r="I964" s="47" t="s">
        <v>2475</v>
      </c>
      <c r="J964" s="47" t="s">
        <v>6803</v>
      </c>
      <c r="K964" s="47" t="s">
        <v>16086</v>
      </c>
      <c r="L964" s="47">
        <v>0.49433237314224238</v>
      </c>
      <c r="M964" s="47">
        <v>-34.703895799999998</v>
      </c>
      <c r="N964" s="47">
        <v>-58.626235800000003</v>
      </c>
      <c r="O964" s="47" t="s">
        <v>16087</v>
      </c>
      <c r="P964" s="47">
        <v>1</v>
      </c>
      <c r="Q964">
        <v>24</v>
      </c>
      <c r="S964" s="23" t="s">
        <v>2347</v>
      </c>
      <c r="T964" t="str">
        <f t="shared" ref="T964:T1027" si="139">+CONCATENATE(IF(A964&lt;10,"0",""),A964)</f>
        <v>03</v>
      </c>
      <c r="V964" t="str">
        <f>+VLOOKUP(B964,MARCO!E:E,1,FALSE)</f>
        <v>La Matanza</v>
      </c>
      <c r="W964" t="s">
        <v>134</v>
      </c>
      <c r="X964" t="s">
        <v>134</v>
      </c>
      <c r="Y964" t="str">
        <f t="shared" ref="Y964:Y1027" si="140">+F964</f>
        <v>R 3 - D 691 - 477 - 0886</v>
      </c>
      <c r="Z964" t="s">
        <v>20</v>
      </c>
      <c r="AA964" t="s">
        <v>2349</v>
      </c>
      <c r="AB964" t="s">
        <v>21</v>
      </c>
      <c r="AD964" t="str">
        <f t="shared" ref="AD964:AD1027" si="141">+G964</f>
        <v>Polo Prod. R. Castillo</v>
      </c>
      <c r="AE964" t="s">
        <v>22</v>
      </c>
      <c r="AF964" t="s">
        <v>23</v>
      </c>
      <c r="AG964" t="s">
        <v>26</v>
      </c>
      <c r="AH964" t="s">
        <v>2348</v>
      </c>
      <c r="AI964" s="13">
        <f t="shared" ref="AI964:AI1027" si="142">+Q964</f>
        <v>24</v>
      </c>
      <c r="AJ964" s="13">
        <f t="shared" ref="AJ964:AJ1027" si="143">+P964</f>
        <v>1</v>
      </c>
      <c r="AK964" s="21">
        <v>1</v>
      </c>
      <c r="AM964" t="s">
        <v>2154</v>
      </c>
      <c r="AN964" t="str">
        <f t="shared" si="137"/>
        <v>R03</v>
      </c>
      <c r="AO964" s="20" t="str">
        <f t="shared" si="138"/>
        <v>FINES_R03</v>
      </c>
      <c r="AP964" s="25">
        <f t="shared" ref="AP964:AP1027" si="144">+L964</f>
        <v>0.49433237314224238</v>
      </c>
      <c r="AQ964" s="24" t="str">
        <f>+IFERROR(VLOOKUP(Y964,#REF!,2,FALSE),"-")</f>
        <v>-</v>
      </c>
      <c r="AR964" s="13" t="s">
        <v>2393</v>
      </c>
      <c r="AS964" t="s">
        <v>2398</v>
      </c>
      <c r="AT964" t="str">
        <f t="shared" ref="AT964:AT1027" si="145">+H964</f>
        <v>Granville - 2391 - Rafael Castillo</v>
      </c>
    </row>
    <row r="965" spans="1:46" ht="15.75" thickBot="1" x14ac:dyDescent="0.3">
      <c r="A965" s="47">
        <v>3</v>
      </c>
      <c r="B965" s="47" t="s">
        <v>1078</v>
      </c>
      <c r="C965" s="47" t="s">
        <v>6736</v>
      </c>
      <c r="D965" s="47" t="s">
        <v>1192</v>
      </c>
      <c r="E965" s="47" t="s">
        <v>1193</v>
      </c>
      <c r="F965" s="47" t="s">
        <v>6907</v>
      </c>
      <c r="G965" s="47" t="s">
        <v>6908</v>
      </c>
      <c r="H965" s="47" t="s">
        <v>6909</v>
      </c>
      <c r="I965" s="47" t="s">
        <v>2475</v>
      </c>
      <c r="J965" s="47" t="s">
        <v>6908</v>
      </c>
      <c r="K965" s="47" t="s">
        <v>13868</v>
      </c>
      <c r="L965" s="47">
        <v>0.552254319190979</v>
      </c>
      <c r="M965" s="47">
        <v>-34.702716886392999</v>
      </c>
      <c r="N965" s="47">
        <v>-58.619469925117997</v>
      </c>
      <c r="O965" s="47" t="s">
        <v>16088</v>
      </c>
      <c r="P965" s="47">
        <v>1</v>
      </c>
      <c r="Q965">
        <v>23</v>
      </c>
      <c r="S965" s="23" t="s">
        <v>2347</v>
      </c>
      <c r="T965" t="str">
        <f t="shared" si="139"/>
        <v>03</v>
      </c>
      <c r="V965" t="str">
        <f>+VLOOKUP(B965,MARCO!E:E,1,FALSE)</f>
        <v>La Matanza</v>
      </c>
      <c r="W965" t="s">
        <v>134</v>
      </c>
      <c r="X965" t="s">
        <v>134</v>
      </c>
      <c r="Y965" t="str">
        <f t="shared" si="140"/>
        <v>R 3 - D 691 - 477 - 1223</v>
      </c>
      <c r="Z965" t="s">
        <v>20</v>
      </c>
      <c r="AA965" t="s">
        <v>2349</v>
      </c>
      <c r="AB965" t="s">
        <v>21</v>
      </c>
      <c r="AD965" t="str">
        <f t="shared" si="141"/>
        <v>Centro Cultural No Me Olvides</v>
      </c>
      <c r="AE965" t="s">
        <v>22</v>
      </c>
      <c r="AF965" t="s">
        <v>23</v>
      </c>
      <c r="AG965" t="s">
        <v>26</v>
      </c>
      <c r="AH965" t="s">
        <v>2348</v>
      </c>
      <c r="AI965" s="13">
        <f t="shared" si="142"/>
        <v>23</v>
      </c>
      <c r="AJ965" s="13">
        <f t="shared" si="143"/>
        <v>1</v>
      </c>
      <c r="AK965" s="21">
        <v>1</v>
      </c>
      <c r="AM965" t="s">
        <v>2154</v>
      </c>
      <c r="AN965" t="str">
        <f t="shared" si="137"/>
        <v>R03</v>
      </c>
      <c r="AO965" s="20" t="str">
        <f t="shared" si="138"/>
        <v>FINES_R03</v>
      </c>
      <c r="AP965" s="25">
        <f t="shared" si="144"/>
        <v>0.552254319190979</v>
      </c>
      <c r="AQ965" s="24" t="str">
        <f>+IFERROR(VLOOKUP(Y965,#REF!,2,FALSE),"-")</f>
        <v>-</v>
      </c>
      <c r="AR965" s="13" t="s">
        <v>2393</v>
      </c>
      <c r="AS965" t="s">
        <v>2398</v>
      </c>
      <c r="AT965" t="str">
        <f t="shared" si="145"/>
        <v>Carlos Casares - 1189 e/ Del Bañado y Estrada - Rafael Castillo</v>
      </c>
    </row>
    <row r="966" spans="1:46" ht="15.75" thickBot="1" x14ac:dyDescent="0.3">
      <c r="A966" s="47">
        <v>3</v>
      </c>
      <c r="B966" s="47" t="s">
        <v>1078</v>
      </c>
      <c r="C966" s="47" t="s">
        <v>6721</v>
      </c>
      <c r="D966" s="47" t="s">
        <v>1172</v>
      </c>
      <c r="E966" s="47" t="s">
        <v>111</v>
      </c>
      <c r="F966" s="47" t="s">
        <v>6914</v>
      </c>
      <c r="G966" s="47" t="s">
        <v>6915</v>
      </c>
      <c r="H966" s="47" t="s">
        <v>6916</v>
      </c>
      <c r="I966" s="47" t="s">
        <v>2475</v>
      </c>
      <c r="J966" s="47" t="s">
        <v>6918</v>
      </c>
      <c r="K966" s="47" t="s">
        <v>13869</v>
      </c>
      <c r="L966" s="47">
        <v>0.52685004472732544</v>
      </c>
      <c r="M966" s="47">
        <v>-34.695062700000001</v>
      </c>
      <c r="N966" s="47">
        <v>-58.622700199999997</v>
      </c>
      <c r="O966" s="47" t="s">
        <v>16089</v>
      </c>
      <c r="P966" s="47">
        <v>1</v>
      </c>
      <c r="Q966">
        <v>18</v>
      </c>
      <c r="S966" s="23" t="s">
        <v>2347</v>
      </c>
      <c r="T966" t="str">
        <f t="shared" si="139"/>
        <v>03</v>
      </c>
      <c r="V966" t="str">
        <f>+VLOOKUP(B966,MARCO!E:E,1,FALSE)</f>
        <v>La Matanza</v>
      </c>
      <c r="W966" t="s">
        <v>134</v>
      </c>
      <c r="X966" t="s">
        <v>134</v>
      </c>
      <c r="Y966" t="str">
        <f t="shared" si="140"/>
        <v>R 3 - D 691 - 463 - 3588</v>
      </c>
      <c r="Z966" t="s">
        <v>20</v>
      </c>
      <c r="AA966" t="s">
        <v>2349</v>
      </c>
      <c r="AB966" t="s">
        <v>21</v>
      </c>
      <c r="AD966" t="str">
        <f t="shared" si="141"/>
        <v>S F 17 De Agosto</v>
      </c>
      <c r="AE966" t="s">
        <v>22</v>
      </c>
      <c r="AF966" t="s">
        <v>23</v>
      </c>
      <c r="AG966" t="s">
        <v>26</v>
      </c>
      <c r="AH966" t="s">
        <v>2348</v>
      </c>
      <c r="AI966" s="13">
        <f t="shared" si="142"/>
        <v>18</v>
      </c>
      <c r="AJ966" s="13">
        <f t="shared" si="143"/>
        <v>1</v>
      </c>
      <c r="AK966" s="21">
        <v>1</v>
      </c>
      <c r="AM966" t="s">
        <v>2154</v>
      </c>
      <c r="AN966" t="str">
        <f t="shared" si="137"/>
        <v>R03</v>
      </c>
      <c r="AO966" s="20" t="str">
        <f t="shared" si="138"/>
        <v>FINES_R03</v>
      </c>
      <c r="AP966" s="25">
        <f t="shared" si="144"/>
        <v>0.52685004472732544</v>
      </c>
      <c r="AQ966" s="24" t="str">
        <f>+IFERROR(VLOOKUP(Y966,#REF!,2,FALSE),"-")</f>
        <v>-</v>
      </c>
      <c r="AR966" s="13" t="s">
        <v>2393</v>
      </c>
      <c r="AS966" t="s">
        <v>2397</v>
      </c>
      <c r="AT966" t="str">
        <f t="shared" si="145"/>
        <v>Edison - 2700 - Rafael Castillo</v>
      </c>
    </row>
    <row r="967" spans="1:46" ht="15.75" thickBot="1" x14ac:dyDescent="0.3">
      <c r="A967" s="47">
        <v>3</v>
      </c>
      <c r="B967" s="47" t="s">
        <v>1078</v>
      </c>
      <c r="C967" s="47" t="s">
        <v>6721</v>
      </c>
      <c r="D967" s="47" t="s">
        <v>1172</v>
      </c>
      <c r="E967" s="47" t="s">
        <v>111</v>
      </c>
      <c r="F967" s="47" t="s">
        <v>6919</v>
      </c>
      <c r="G967" s="47" t="s">
        <v>6821</v>
      </c>
      <c r="H967" s="47" t="s">
        <v>6822</v>
      </c>
      <c r="I967" s="47" t="s">
        <v>2475</v>
      </c>
      <c r="J967" s="47" t="s">
        <v>6550</v>
      </c>
      <c r="K967" s="47" t="s">
        <v>16090</v>
      </c>
      <c r="L967" s="47">
        <v>0.84577667713165283</v>
      </c>
      <c r="M967" s="47">
        <v>-34.716383827643803</v>
      </c>
      <c r="N967" s="47">
        <v>-58.626859145696997</v>
      </c>
      <c r="O967" s="47" t="s">
        <v>16091</v>
      </c>
      <c r="P967" s="47">
        <v>1</v>
      </c>
      <c r="Q967">
        <v>30</v>
      </c>
      <c r="S967" s="23" t="s">
        <v>2347</v>
      </c>
      <c r="T967" t="str">
        <f t="shared" si="139"/>
        <v>03</v>
      </c>
      <c r="V967" t="str">
        <f>+VLOOKUP(B967,MARCO!E:E,1,FALSE)</f>
        <v>La Matanza</v>
      </c>
      <c r="W967" t="s">
        <v>134</v>
      </c>
      <c r="X967" t="s">
        <v>134</v>
      </c>
      <c r="Y967" t="str">
        <f t="shared" si="140"/>
        <v>R 3 - D 691 - 463 - 1204</v>
      </c>
      <c r="Z967" t="s">
        <v>20</v>
      </c>
      <c r="AA967" t="s">
        <v>2349</v>
      </c>
      <c r="AB967" t="s">
        <v>21</v>
      </c>
      <c r="AD967" t="str">
        <f t="shared" si="141"/>
        <v>Ep N° 191</v>
      </c>
      <c r="AE967" t="s">
        <v>22</v>
      </c>
      <c r="AF967" t="s">
        <v>23</v>
      </c>
      <c r="AG967" t="s">
        <v>26</v>
      </c>
      <c r="AH967" t="s">
        <v>2348</v>
      </c>
      <c r="AI967" s="13">
        <f t="shared" si="142"/>
        <v>30</v>
      </c>
      <c r="AJ967" s="13">
        <f t="shared" si="143"/>
        <v>1</v>
      </c>
      <c r="AK967" s="21">
        <v>1</v>
      </c>
      <c r="AM967" t="s">
        <v>2154</v>
      </c>
      <c r="AN967" t="str">
        <f t="shared" si="137"/>
        <v>R03</v>
      </c>
      <c r="AO967" s="20" t="str">
        <f t="shared" si="138"/>
        <v>FINES_R03</v>
      </c>
      <c r="AP967" s="25">
        <f t="shared" si="144"/>
        <v>0.84577667713165283</v>
      </c>
      <c r="AQ967" s="24" t="str">
        <f>+IFERROR(VLOOKUP(Y967,#REF!,2,FALSE),"-")</f>
        <v>-</v>
      </c>
      <c r="AR967" s="13" t="s">
        <v>2393</v>
      </c>
      <c r="AS967" t="s">
        <v>2397</v>
      </c>
      <c r="AT967" t="str">
        <f t="shared" si="145"/>
        <v>Blomberg - 1850 - Rafael Castillo</v>
      </c>
    </row>
    <row r="968" spans="1:46" ht="15.75" thickBot="1" x14ac:dyDescent="0.3">
      <c r="A968" s="47">
        <v>3</v>
      </c>
      <c r="B968" s="47" t="s">
        <v>1078</v>
      </c>
      <c r="C968" s="47" t="s">
        <v>6721</v>
      </c>
      <c r="D968" s="47" t="s">
        <v>1172</v>
      </c>
      <c r="E968" s="47" t="s">
        <v>111</v>
      </c>
      <c r="F968" s="47" t="s">
        <v>6921</v>
      </c>
      <c r="G968" s="47" t="s">
        <v>6813</v>
      </c>
      <c r="H968" s="47" t="s">
        <v>6814</v>
      </c>
      <c r="I968" s="47" t="s">
        <v>2475</v>
      </c>
      <c r="J968" s="47" t="s">
        <v>6550</v>
      </c>
      <c r="K968" s="47" t="s">
        <v>16092</v>
      </c>
      <c r="L968" s="47">
        <v>0.35092264413833618</v>
      </c>
      <c r="M968" s="47">
        <v>-34.695518244338999</v>
      </c>
      <c r="N968" s="47">
        <v>-58.597747038378003</v>
      </c>
      <c r="O968" s="47" t="s">
        <v>16093</v>
      </c>
      <c r="P968" s="47">
        <v>2</v>
      </c>
      <c r="Q968">
        <v>73</v>
      </c>
      <c r="S968" s="23" t="s">
        <v>2347</v>
      </c>
      <c r="T968" t="str">
        <f t="shared" si="139"/>
        <v>03</v>
      </c>
      <c r="V968" t="str">
        <f>+VLOOKUP(B968,MARCO!E:E,1,FALSE)</f>
        <v>La Matanza</v>
      </c>
      <c r="W968" t="s">
        <v>134</v>
      </c>
      <c r="X968" t="s">
        <v>134</v>
      </c>
      <c r="Y968" t="str">
        <f t="shared" si="140"/>
        <v>R 3 - D 691 - 463 - 3872</v>
      </c>
      <c r="Z968" t="s">
        <v>20</v>
      </c>
      <c r="AA968" t="s">
        <v>2349</v>
      </c>
      <c r="AB968" t="s">
        <v>21</v>
      </c>
      <c r="AD968" t="str">
        <f t="shared" si="141"/>
        <v>E.p. N65</v>
      </c>
      <c r="AE968" t="s">
        <v>22</v>
      </c>
      <c r="AF968" t="s">
        <v>23</v>
      </c>
      <c r="AG968" t="s">
        <v>26</v>
      </c>
      <c r="AH968" t="s">
        <v>2348</v>
      </c>
      <c r="AI968" s="13">
        <f t="shared" si="142"/>
        <v>73</v>
      </c>
      <c r="AJ968" s="13">
        <f t="shared" si="143"/>
        <v>2</v>
      </c>
      <c r="AK968" s="21">
        <v>1</v>
      </c>
      <c r="AM968" t="s">
        <v>2154</v>
      </c>
      <c r="AN968" t="str">
        <f t="shared" si="137"/>
        <v>R03</v>
      </c>
      <c r="AO968" s="20" t="str">
        <f t="shared" si="138"/>
        <v>FINES_R03</v>
      </c>
      <c r="AP968" s="25">
        <f t="shared" si="144"/>
        <v>0.35092264413833618</v>
      </c>
      <c r="AQ968" s="24" t="str">
        <f>+IFERROR(VLOOKUP(Y968,#REF!,2,FALSE),"-")</f>
        <v>-</v>
      </c>
      <c r="AR968" s="13" t="s">
        <v>2393</v>
      </c>
      <c r="AS968" t="s">
        <v>2397</v>
      </c>
      <c r="AT968" t="str">
        <f t="shared" si="145"/>
        <v>Lisboa - 1929 - Isidro Casanova</v>
      </c>
    </row>
    <row r="969" spans="1:46" ht="15.75" thickBot="1" x14ac:dyDescent="0.3">
      <c r="A969" s="47">
        <v>3</v>
      </c>
      <c r="B969" s="47" t="s">
        <v>1078</v>
      </c>
      <c r="C969" s="47" t="s">
        <v>6721</v>
      </c>
      <c r="D969" s="47" t="s">
        <v>1172</v>
      </c>
      <c r="E969" s="47" t="s">
        <v>111</v>
      </c>
      <c r="F969" s="47" t="s">
        <v>6923</v>
      </c>
      <c r="G969" s="47" t="s">
        <v>6924</v>
      </c>
      <c r="H969" s="47" t="s">
        <v>6925</v>
      </c>
      <c r="I969" s="47" t="s">
        <v>2475</v>
      </c>
      <c r="J969" s="47" t="s">
        <v>6927</v>
      </c>
      <c r="K969" s="47" t="s">
        <v>13870</v>
      </c>
      <c r="L969" s="47">
        <v>0.49635094404220581</v>
      </c>
      <c r="M969" s="47">
        <v>-34.692594390713133</v>
      </c>
      <c r="N969" s="47">
        <v>-58.627015274767793</v>
      </c>
      <c r="O969" s="47" t="s">
        <v>16094</v>
      </c>
      <c r="P969" s="47">
        <v>1</v>
      </c>
      <c r="Q969">
        <v>17</v>
      </c>
      <c r="S969" s="23" t="s">
        <v>2347</v>
      </c>
      <c r="T969" t="str">
        <f t="shared" si="139"/>
        <v>03</v>
      </c>
      <c r="V969" t="str">
        <f>+VLOOKUP(B969,MARCO!E:E,1,FALSE)</f>
        <v>La Matanza</v>
      </c>
      <c r="W969" t="s">
        <v>134</v>
      </c>
      <c r="X969" t="s">
        <v>134</v>
      </c>
      <c r="Y969" t="str">
        <f t="shared" si="140"/>
        <v>R 3 - D 691 - 463 - 1102</v>
      </c>
      <c r="Z969" t="s">
        <v>20</v>
      </c>
      <c r="AA969" t="s">
        <v>2349</v>
      </c>
      <c r="AB969" t="s">
        <v>21</v>
      </c>
      <c r="AD969" t="str">
        <f t="shared" si="141"/>
        <v>Upcn Santa Marta (456)</v>
      </c>
      <c r="AE969" t="s">
        <v>22</v>
      </c>
      <c r="AF969" t="s">
        <v>23</v>
      </c>
      <c r="AG969" t="s">
        <v>26</v>
      </c>
      <c r="AH969" t="s">
        <v>2348</v>
      </c>
      <c r="AI969" s="13">
        <f t="shared" si="142"/>
        <v>17</v>
      </c>
      <c r="AJ969" s="13">
        <f t="shared" si="143"/>
        <v>1</v>
      </c>
      <c r="AK969" s="21">
        <v>1</v>
      </c>
      <c r="AM969" t="s">
        <v>2154</v>
      </c>
      <c r="AN969" t="str">
        <f t="shared" si="137"/>
        <v>R03</v>
      </c>
      <c r="AO969" s="20" t="str">
        <f t="shared" si="138"/>
        <v>FINES_R03</v>
      </c>
      <c r="AP969" s="25">
        <f t="shared" si="144"/>
        <v>0.49635094404220581</v>
      </c>
      <c r="AQ969" s="24" t="str">
        <f>+IFERROR(VLOOKUP(Y969,#REF!,2,FALSE),"-")</f>
        <v>-</v>
      </c>
      <c r="AR969" s="13" t="s">
        <v>2393</v>
      </c>
      <c r="AS969" t="s">
        <v>2397</v>
      </c>
      <c r="AT969" t="str">
        <f t="shared" si="145"/>
        <v>Bouchard - 1182 e/ Esquiro y Tomas Edison - Rafael Castillo</v>
      </c>
    </row>
    <row r="970" spans="1:46" ht="15.75" thickBot="1" x14ac:dyDescent="0.3">
      <c r="A970" s="47">
        <v>3</v>
      </c>
      <c r="B970" s="47" t="s">
        <v>1078</v>
      </c>
      <c r="C970" s="47" t="s">
        <v>6742</v>
      </c>
      <c r="D970" s="47" t="s">
        <v>1179</v>
      </c>
      <c r="E970" s="47" t="s">
        <v>1180</v>
      </c>
      <c r="F970" s="47" t="s">
        <v>6928</v>
      </c>
      <c r="G970" s="47" t="s">
        <v>6929</v>
      </c>
      <c r="H970" s="47" t="s">
        <v>6930</v>
      </c>
      <c r="I970" s="47" t="s">
        <v>2475</v>
      </c>
      <c r="J970" s="47" t="s">
        <v>6929</v>
      </c>
      <c r="K970" s="47" t="s">
        <v>13871</v>
      </c>
      <c r="L970" s="47">
        <v>0.85831063985824585</v>
      </c>
      <c r="M970" s="47">
        <v>-34.744092199999997</v>
      </c>
      <c r="N970" s="47">
        <v>-58.564423900000001</v>
      </c>
      <c r="O970" s="47" t="s">
        <v>16095</v>
      </c>
      <c r="P970" s="47">
        <v>1</v>
      </c>
      <c r="Q970">
        <v>10</v>
      </c>
      <c r="S970" s="23" t="s">
        <v>2347</v>
      </c>
      <c r="T970" t="str">
        <f t="shared" si="139"/>
        <v>03</v>
      </c>
      <c r="V970" t="str">
        <f>+VLOOKUP(B970,MARCO!E:E,1,FALSE)</f>
        <v>La Matanza</v>
      </c>
      <c r="W970" t="s">
        <v>134</v>
      </c>
      <c r="X970" t="s">
        <v>134</v>
      </c>
      <c r="Y970" t="str">
        <f t="shared" si="140"/>
        <v>R 3 - D 691 - 470 - 3880</v>
      </c>
      <c r="Z970" t="s">
        <v>20</v>
      </c>
      <c r="AA970" t="s">
        <v>2349</v>
      </c>
      <c r="AB970" t="s">
        <v>21</v>
      </c>
      <c r="AD970" t="str">
        <f t="shared" si="141"/>
        <v>Anexo Brua-comedor NiÑo Jesus 470</v>
      </c>
      <c r="AE970" t="s">
        <v>22</v>
      </c>
      <c r="AF970" t="s">
        <v>23</v>
      </c>
      <c r="AG970" t="s">
        <v>26</v>
      </c>
      <c r="AH970" t="s">
        <v>2348</v>
      </c>
      <c r="AI970" s="13">
        <f t="shared" si="142"/>
        <v>10</v>
      </c>
      <c r="AJ970" s="13">
        <f t="shared" si="143"/>
        <v>1</v>
      </c>
      <c r="AK970" s="21">
        <v>1</v>
      </c>
      <c r="AM970" t="s">
        <v>2154</v>
      </c>
      <c r="AN970" t="str">
        <f t="shared" si="137"/>
        <v>R03</v>
      </c>
      <c r="AO970" s="20" t="str">
        <f t="shared" si="138"/>
        <v>FINES_R03</v>
      </c>
      <c r="AP970" s="25">
        <f t="shared" si="144"/>
        <v>0.85831063985824585</v>
      </c>
      <c r="AQ970" s="24" t="str">
        <f>+IFERROR(VLOOKUP(Y970,#REF!,2,FALSE),"-")</f>
        <v>-</v>
      </c>
      <c r="AR970" s="13" t="s">
        <v>2393</v>
      </c>
      <c r="AS970" t="s">
        <v>2397</v>
      </c>
      <c r="AT970" t="str">
        <f t="shared" si="145"/>
        <v>Carlos Casares - 7556 - Gregorio De Laferrere</v>
      </c>
    </row>
    <row r="971" spans="1:46" ht="15.75" thickBot="1" x14ac:dyDescent="0.3">
      <c r="A971" s="47">
        <v>3</v>
      </c>
      <c r="B971" s="47" t="s">
        <v>1078</v>
      </c>
      <c r="C971" s="47" t="s">
        <v>6742</v>
      </c>
      <c r="D971" s="47" t="s">
        <v>1179</v>
      </c>
      <c r="E971" s="47" t="s">
        <v>1180</v>
      </c>
      <c r="F971" s="47" t="s">
        <v>6932</v>
      </c>
      <c r="G971" s="47" t="s">
        <v>6933</v>
      </c>
      <c r="H971" s="47" t="s">
        <v>6934</v>
      </c>
      <c r="I971" s="47" t="s">
        <v>2475</v>
      </c>
      <c r="J971" s="47" t="s">
        <v>6936</v>
      </c>
      <c r="K971" s="47" t="s">
        <v>13872</v>
      </c>
      <c r="L971" s="47">
        <v>0.61715918779373169</v>
      </c>
      <c r="M971" s="47">
        <v>-34.737423999999997</v>
      </c>
      <c r="N971" s="47">
        <v>-58.588119900000002</v>
      </c>
      <c r="O971" s="47" t="s">
        <v>16096</v>
      </c>
      <c r="P971" s="47">
        <v>2</v>
      </c>
      <c r="Q971">
        <v>47</v>
      </c>
      <c r="S971" s="23" t="s">
        <v>2347</v>
      </c>
      <c r="T971" t="str">
        <f t="shared" si="139"/>
        <v>03</v>
      </c>
      <c r="V971" t="str">
        <f>+VLOOKUP(B971,MARCO!E:E,1,FALSE)</f>
        <v>La Matanza</v>
      </c>
      <c r="W971" t="s">
        <v>134</v>
      </c>
      <c r="X971" t="s">
        <v>134</v>
      </c>
      <c r="Y971" t="str">
        <f t="shared" si="140"/>
        <v>R 3 - D 691 - 470 - 3881</v>
      </c>
      <c r="Z971" t="s">
        <v>20</v>
      </c>
      <c r="AA971" t="s">
        <v>2349</v>
      </c>
      <c r="AB971" t="s">
        <v>21</v>
      </c>
      <c r="AD971" t="str">
        <f t="shared" si="141"/>
        <v>Centro Cultural Vicky Walsh - 470</v>
      </c>
      <c r="AE971" t="s">
        <v>22</v>
      </c>
      <c r="AF971" t="s">
        <v>23</v>
      </c>
      <c r="AG971" t="s">
        <v>26</v>
      </c>
      <c r="AH971" t="s">
        <v>2348</v>
      </c>
      <c r="AI971" s="13">
        <f t="shared" si="142"/>
        <v>47</v>
      </c>
      <c r="AJ971" s="13">
        <f t="shared" si="143"/>
        <v>2</v>
      </c>
      <c r="AK971" s="21">
        <v>1</v>
      </c>
      <c r="AM971" t="s">
        <v>2154</v>
      </c>
      <c r="AN971" t="str">
        <f t="shared" si="137"/>
        <v>R03</v>
      </c>
      <c r="AO971" s="20" t="str">
        <f t="shared" si="138"/>
        <v>FINES_R03</v>
      </c>
      <c r="AP971" s="25">
        <f t="shared" si="144"/>
        <v>0.61715918779373169</v>
      </c>
      <c r="AQ971" s="24" t="str">
        <f>+IFERROR(VLOOKUP(Y971,#REF!,2,FALSE),"-")</f>
        <v>-</v>
      </c>
      <c r="AR971" s="13" t="s">
        <v>2393</v>
      </c>
      <c r="AS971" t="s">
        <v>2397</v>
      </c>
      <c r="AT971" t="str">
        <f t="shared" si="145"/>
        <v>Victor Martinez - 2223 - Rafael Castillo</v>
      </c>
    </row>
    <row r="972" spans="1:46" ht="15.75" thickBot="1" x14ac:dyDescent="0.3">
      <c r="A972" s="47">
        <v>3</v>
      </c>
      <c r="B972" s="47" t="s">
        <v>1078</v>
      </c>
      <c r="C972" s="47" t="s">
        <v>6721</v>
      </c>
      <c r="D972" s="47" t="s">
        <v>1172</v>
      </c>
      <c r="E972" s="47" t="s">
        <v>111</v>
      </c>
      <c r="F972" s="47" t="s">
        <v>6938</v>
      </c>
      <c r="G972" s="47" t="s">
        <v>6939</v>
      </c>
      <c r="H972" s="47" t="s">
        <v>6940</v>
      </c>
      <c r="I972" s="47" t="s">
        <v>2475</v>
      </c>
      <c r="J972" s="47" t="s">
        <v>4933</v>
      </c>
      <c r="K972" s="47" t="s">
        <v>13873</v>
      </c>
      <c r="L972" s="47">
        <v>0.6565747857093811</v>
      </c>
      <c r="M972" s="47">
        <v>-34.7053528</v>
      </c>
      <c r="N972" s="47">
        <v>-58.574548100000001</v>
      </c>
      <c r="O972" s="47" t="s">
        <v>16097</v>
      </c>
      <c r="P972" s="47">
        <v>1</v>
      </c>
      <c r="Q972">
        <v>19</v>
      </c>
      <c r="S972" s="23" t="s">
        <v>2347</v>
      </c>
      <c r="T972" t="str">
        <f t="shared" si="139"/>
        <v>03</v>
      </c>
      <c r="V972" t="str">
        <f>+VLOOKUP(B972,MARCO!E:E,1,FALSE)</f>
        <v>La Matanza</v>
      </c>
      <c r="W972" t="s">
        <v>134</v>
      </c>
      <c r="X972" t="s">
        <v>134</v>
      </c>
      <c r="Y972" t="str">
        <f t="shared" si="140"/>
        <v>R 3 - D 691 - 463 - 3908</v>
      </c>
      <c r="Z972" t="s">
        <v>20</v>
      </c>
      <c r="AA972" t="s">
        <v>2349</v>
      </c>
      <c r="AB972" t="s">
        <v>21</v>
      </c>
      <c r="AD972" t="str">
        <f t="shared" si="141"/>
        <v>Proyecto Nacional</v>
      </c>
      <c r="AE972" t="s">
        <v>22</v>
      </c>
      <c r="AF972" t="s">
        <v>23</v>
      </c>
      <c r="AG972" t="s">
        <v>26</v>
      </c>
      <c r="AH972" t="s">
        <v>2348</v>
      </c>
      <c r="AI972" s="13">
        <f t="shared" si="142"/>
        <v>19</v>
      </c>
      <c r="AJ972" s="13">
        <f t="shared" si="143"/>
        <v>1</v>
      </c>
      <c r="AK972" s="21">
        <v>1</v>
      </c>
      <c r="AM972" t="s">
        <v>2154</v>
      </c>
      <c r="AN972" t="str">
        <f t="shared" si="137"/>
        <v>R03</v>
      </c>
      <c r="AO972" s="20" t="str">
        <f t="shared" si="138"/>
        <v>FINES_R03</v>
      </c>
      <c r="AP972" s="25">
        <f t="shared" si="144"/>
        <v>0.6565747857093811</v>
      </c>
      <c r="AQ972" s="24" t="str">
        <f>+IFERROR(VLOOKUP(Y972,#REF!,2,FALSE),"-")</f>
        <v>-</v>
      </c>
      <c r="AR972" s="13" t="s">
        <v>2393</v>
      </c>
      <c r="AS972" t="s">
        <v>2397</v>
      </c>
      <c r="AT972" t="str">
        <f t="shared" si="145"/>
        <v>Rucci - 3635 - Isidro Casanova</v>
      </c>
    </row>
    <row r="973" spans="1:46" ht="15.75" thickBot="1" x14ac:dyDescent="0.3">
      <c r="A973" s="47">
        <v>3</v>
      </c>
      <c r="B973" s="47" t="s">
        <v>1078</v>
      </c>
      <c r="C973" s="47" t="s">
        <v>6721</v>
      </c>
      <c r="D973" s="47" t="s">
        <v>1172</v>
      </c>
      <c r="E973" s="47" t="s">
        <v>111</v>
      </c>
      <c r="F973" s="47" t="s">
        <v>6942</v>
      </c>
      <c r="G973" s="47" t="s">
        <v>6943</v>
      </c>
      <c r="H973" s="47" t="s">
        <v>6944</v>
      </c>
      <c r="I973" s="47" t="s">
        <v>2475</v>
      </c>
      <c r="J973" s="47" t="s">
        <v>6946</v>
      </c>
      <c r="K973" s="47" t="s">
        <v>13874</v>
      </c>
      <c r="L973" s="47">
        <v>0.84824252128601074</v>
      </c>
      <c r="M973" s="47">
        <v>-34.726247999999998</v>
      </c>
      <c r="N973" s="47">
        <v>-58.647190100000003</v>
      </c>
      <c r="O973" s="47" t="s">
        <v>16098</v>
      </c>
      <c r="P973" s="47">
        <v>1</v>
      </c>
      <c r="Q973">
        <v>19</v>
      </c>
      <c r="S973" s="23" t="s">
        <v>2347</v>
      </c>
      <c r="T973" t="str">
        <f t="shared" si="139"/>
        <v>03</v>
      </c>
      <c r="V973" t="str">
        <f>+VLOOKUP(B973,MARCO!E:E,1,FALSE)</f>
        <v>La Matanza</v>
      </c>
      <c r="W973" t="s">
        <v>134</v>
      </c>
      <c r="X973" t="s">
        <v>134</v>
      </c>
      <c r="Y973" t="str">
        <f t="shared" si="140"/>
        <v>R 3 - D 691 - 463 - 3935</v>
      </c>
      <c r="Z973" t="s">
        <v>20</v>
      </c>
      <c r="AA973" t="s">
        <v>2349</v>
      </c>
      <c r="AB973" t="s">
        <v>21</v>
      </c>
      <c r="AD973" t="str">
        <f t="shared" si="141"/>
        <v>Espacio Creativo De Arte</v>
      </c>
      <c r="AE973" t="s">
        <v>22</v>
      </c>
      <c r="AF973" t="s">
        <v>23</v>
      </c>
      <c r="AG973" t="s">
        <v>26</v>
      </c>
      <c r="AH973" t="s">
        <v>2348</v>
      </c>
      <c r="AI973" s="13">
        <f t="shared" si="142"/>
        <v>19</v>
      </c>
      <c r="AJ973" s="13">
        <f t="shared" si="143"/>
        <v>1</v>
      </c>
      <c r="AK973" s="21">
        <v>1</v>
      </c>
      <c r="AM973" t="s">
        <v>2154</v>
      </c>
      <c r="AN973" t="str">
        <f t="shared" si="137"/>
        <v>R03</v>
      </c>
      <c r="AO973" s="20" t="str">
        <f t="shared" si="138"/>
        <v>FINES_R03</v>
      </c>
      <c r="AP973" s="25">
        <f t="shared" si="144"/>
        <v>0.84824252128601074</v>
      </c>
      <c r="AQ973" s="24" t="str">
        <f>+IFERROR(VLOOKUP(Y973,#REF!,2,FALSE),"-")</f>
        <v>-</v>
      </c>
      <c r="AR973" s="13" t="s">
        <v>2393</v>
      </c>
      <c r="AS973" t="s">
        <v>2398</v>
      </c>
      <c r="AT973" t="str">
        <f t="shared" si="145"/>
        <v>Besares - 0 - Gregorio De Laferrere</v>
      </c>
    </row>
    <row r="974" spans="1:46" ht="15.75" thickBot="1" x14ac:dyDescent="0.3">
      <c r="A974" s="47">
        <v>3</v>
      </c>
      <c r="B974" s="47" t="s">
        <v>1078</v>
      </c>
      <c r="C974" s="47" t="s">
        <v>2371</v>
      </c>
      <c r="D974" s="47" t="s">
        <v>1169</v>
      </c>
      <c r="E974" s="47" t="s">
        <v>797</v>
      </c>
      <c r="F974" s="47" t="s">
        <v>6947</v>
      </c>
      <c r="G974" s="47" t="s">
        <v>6948</v>
      </c>
      <c r="H974" s="47" t="s">
        <v>6949</v>
      </c>
      <c r="I974" s="47" t="s">
        <v>2475</v>
      </c>
      <c r="J974" s="47" t="s">
        <v>6951</v>
      </c>
      <c r="K974" s="47" t="s">
        <v>13875</v>
      </c>
      <c r="L974" s="47">
        <v>1.000002861022949</v>
      </c>
      <c r="M974" s="47">
        <v>-34.741246699999998</v>
      </c>
      <c r="N974" s="47">
        <v>-58.6488698</v>
      </c>
      <c r="O974" s="47" t="s">
        <v>16099</v>
      </c>
      <c r="P974" s="47">
        <v>1</v>
      </c>
      <c r="Q974">
        <v>23</v>
      </c>
      <c r="S974" s="23" t="s">
        <v>2347</v>
      </c>
      <c r="T974" t="str">
        <f t="shared" si="139"/>
        <v>03</v>
      </c>
      <c r="V974" t="str">
        <f>+VLOOKUP(B974,MARCO!E:E,1,FALSE)</f>
        <v>La Matanza</v>
      </c>
      <c r="W974" t="s">
        <v>134</v>
      </c>
      <c r="X974" t="s">
        <v>134</v>
      </c>
      <c r="Y974" t="str">
        <f t="shared" si="140"/>
        <v>R 3 - D 691 - 460 - 0915</v>
      </c>
      <c r="Z974" t="s">
        <v>20</v>
      </c>
      <c r="AA974" t="s">
        <v>2349</v>
      </c>
      <c r="AB974" t="s">
        <v>21</v>
      </c>
      <c r="AD974" t="str">
        <f t="shared" si="141"/>
        <v>Pelotas De Trapo</v>
      </c>
      <c r="AE974" t="s">
        <v>22</v>
      </c>
      <c r="AF974" t="s">
        <v>23</v>
      </c>
      <c r="AG974" t="s">
        <v>26</v>
      </c>
      <c r="AH974" t="s">
        <v>2348</v>
      </c>
      <c r="AI974" s="13">
        <f t="shared" si="142"/>
        <v>23</v>
      </c>
      <c r="AJ974" s="13">
        <f t="shared" si="143"/>
        <v>1</v>
      </c>
      <c r="AK974" s="21">
        <v>1</v>
      </c>
      <c r="AM974" t="s">
        <v>2154</v>
      </c>
      <c r="AN974" t="str">
        <f t="shared" si="137"/>
        <v>R03</v>
      </c>
      <c r="AO974" s="20" t="str">
        <f t="shared" si="138"/>
        <v>FINES_R03</v>
      </c>
      <c r="AP974" s="25">
        <f t="shared" si="144"/>
        <v>1.000002861022949</v>
      </c>
      <c r="AQ974" s="24" t="str">
        <f>+IFERROR(VLOOKUP(Y974,#REF!,2,FALSE),"-")</f>
        <v>-</v>
      </c>
      <c r="AR974" s="13" t="s">
        <v>2393</v>
      </c>
      <c r="AS974" t="s">
        <v>2397</v>
      </c>
      <c r="AT974" t="str">
        <f t="shared" si="145"/>
        <v>ApipÉ - 2050 e/ Pje. Lugano y C.gallo - Gregorio De Laferrere</v>
      </c>
    </row>
    <row r="975" spans="1:46" ht="15.75" thickBot="1" x14ac:dyDescent="0.3">
      <c r="A975" s="47">
        <v>3</v>
      </c>
      <c r="B975" s="47" t="s">
        <v>1078</v>
      </c>
      <c r="C975" s="47" t="s">
        <v>6721</v>
      </c>
      <c r="D975" s="47" t="s">
        <v>1172</v>
      </c>
      <c r="E975" s="47" t="s">
        <v>111</v>
      </c>
      <c r="F975" s="47" t="s">
        <v>6952</v>
      </c>
      <c r="G975" s="47" t="s">
        <v>6829</v>
      </c>
      <c r="H975" s="47" t="s">
        <v>6830</v>
      </c>
      <c r="I975" s="47" t="s">
        <v>2475</v>
      </c>
      <c r="J975" s="47" t="s">
        <v>6954</v>
      </c>
      <c r="K975" s="47" t="s">
        <v>16100</v>
      </c>
      <c r="L975" s="47">
        <v>0.64196443557739258</v>
      </c>
      <c r="M975" s="47">
        <v>-34.740207499999997</v>
      </c>
      <c r="N975" s="47">
        <v>-58.607128500000002</v>
      </c>
      <c r="O975" s="47" t="s">
        <v>16101</v>
      </c>
      <c r="P975" s="47">
        <v>1</v>
      </c>
      <c r="Q975">
        <v>32</v>
      </c>
      <c r="S975" s="23" t="s">
        <v>2347</v>
      </c>
      <c r="T975" t="str">
        <f t="shared" si="139"/>
        <v>03</v>
      </c>
      <c r="V975" t="str">
        <f>+VLOOKUP(B975,MARCO!E:E,1,FALSE)</f>
        <v>La Matanza</v>
      </c>
      <c r="W975" t="s">
        <v>134</v>
      </c>
      <c r="X975" t="s">
        <v>134</v>
      </c>
      <c r="Y975" t="str">
        <f t="shared" si="140"/>
        <v>R 3 - D 691 - 463 - 3514</v>
      </c>
      <c r="Z975" t="s">
        <v>20</v>
      </c>
      <c r="AA975" t="s">
        <v>2349</v>
      </c>
      <c r="AB975" t="s">
        <v>21</v>
      </c>
      <c r="AD975" t="str">
        <f t="shared" si="141"/>
        <v>Diversidad Transformar 170</v>
      </c>
      <c r="AE975" t="s">
        <v>22</v>
      </c>
      <c r="AF975" t="s">
        <v>23</v>
      </c>
      <c r="AG975" t="s">
        <v>26</v>
      </c>
      <c r="AH975" t="s">
        <v>2348</v>
      </c>
      <c r="AI975" s="13">
        <f t="shared" si="142"/>
        <v>32</v>
      </c>
      <c r="AJ975" s="13">
        <f t="shared" si="143"/>
        <v>1</v>
      </c>
      <c r="AK975" s="21">
        <v>1</v>
      </c>
      <c r="AM975" t="s">
        <v>2154</v>
      </c>
      <c r="AN975" t="str">
        <f t="shared" si="137"/>
        <v>R03</v>
      </c>
      <c r="AO975" s="20" t="str">
        <f t="shared" si="138"/>
        <v>FINES_R03</v>
      </c>
      <c r="AP975" s="25">
        <f t="shared" si="144"/>
        <v>0.64196443557739258</v>
      </c>
      <c r="AQ975" s="24" t="str">
        <f>+IFERROR(VLOOKUP(Y975,#REF!,2,FALSE),"-")</f>
        <v>-</v>
      </c>
      <c r="AR975" s="13" t="s">
        <v>2393</v>
      </c>
      <c r="AS975" t="s">
        <v>2397</v>
      </c>
      <c r="AT975" t="str">
        <f t="shared" si="145"/>
        <v>Salvigny - Gregorio De Laferrere</v>
      </c>
    </row>
    <row r="976" spans="1:46" ht="15.75" thickBot="1" x14ac:dyDescent="0.3">
      <c r="A976" s="47">
        <v>3</v>
      </c>
      <c r="B976" s="47" t="s">
        <v>1078</v>
      </c>
      <c r="C976" s="47" t="s">
        <v>6742</v>
      </c>
      <c r="D976" s="47" t="s">
        <v>1179</v>
      </c>
      <c r="E976" s="47" t="s">
        <v>1180</v>
      </c>
      <c r="F976" s="47" t="s">
        <v>6959</v>
      </c>
      <c r="G976" s="47" t="s">
        <v>6960</v>
      </c>
      <c r="H976" s="47" t="s">
        <v>6961</v>
      </c>
      <c r="I976" s="47" t="s">
        <v>2475</v>
      </c>
      <c r="J976" s="47" t="s">
        <v>6747</v>
      </c>
      <c r="K976" s="47" t="s">
        <v>13876</v>
      </c>
      <c r="L976" s="47">
        <v>0.98421233892440796</v>
      </c>
      <c r="M976" s="47">
        <v>-34.733560599999997</v>
      </c>
      <c r="N976" s="47">
        <v>-58.634829500000002</v>
      </c>
      <c r="O976" s="47" t="s">
        <v>16102</v>
      </c>
      <c r="P976" s="47">
        <v>2</v>
      </c>
      <c r="Q976">
        <v>38</v>
      </c>
      <c r="S976" s="23" t="s">
        <v>2347</v>
      </c>
      <c r="T976" t="str">
        <f t="shared" si="139"/>
        <v>03</v>
      </c>
      <c r="V976" t="str">
        <f>+VLOOKUP(B976,MARCO!E:E,1,FALSE)</f>
        <v>La Matanza</v>
      </c>
      <c r="W976" t="s">
        <v>134</v>
      </c>
      <c r="X976" t="s">
        <v>134</v>
      </c>
      <c r="Y976" t="str">
        <f t="shared" si="140"/>
        <v>R 3 - D 691 - 470 - 3877</v>
      </c>
      <c r="Z976" t="s">
        <v>20</v>
      </c>
      <c r="AA976" t="s">
        <v>2349</v>
      </c>
      <c r="AB976" t="s">
        <v>21</v>
      </c>
      <c r="AD976" t="str">
        <f t="shared" si="141"/>
        <v>Parroquia Nuestra SeÑora De Itati-470</v>
      </c>
      <c r="AE976" t="s">
        <v>22</v>
      </c>
      <c r="AF976" t="s">
        <v>23</v>
      </c>
      <c r="AG976" t="s">
        <v>26</v>
      </c>
      <c r="AH976" t="s">
        <v>2348</v>
      </c>
      <c r="AI976" s="13">
        <f t="shared" si="142"/>
        <v>38</v>
      </c>
      <c r="AJ976" s="13">
        <f t="shared" si="143"/>
        <v>2</v>
      </c>
      <c r="AK976" s="21">
        <v>1</v>
      </c>
      <c r="AM976" t="s">
        <v>2154</v>
      </c>
      <c r="AN976" t="str">
        <f t="shared" si="137"/>
        <v>R03</v>
      </c>
      <c r="AO976" s="20" t="str">
        <f t="shared" si="138"/>
        <v>FINES_R03</v>
      </c>
      <c r="AP976" s="25">
        <f t="shared" si="144"/>
        <v>0.98421233892440796</v>
      </c>
      <c r="AQ976" s="24" t="str">
        <f>+IFERROR(VLOOKUP(Y976,#REF!,2,FALSE),"-")</f>
        <v>-</v>
      </c>
      <c r="AR976" s="13" t="s">
        <v>2393</v>
      </c>
      <c r="AS976" t="s">
        <v>2397</v>
      </c>
      <c r="AT976" t="str">
        <f t="shared" si="145"/>
        <v>Gamboa Y Colegiales - Rafael Castillo</v>
      </c>
    </row>
    <row r="977" spans="1:46" ht="15.75" thickBot="1" x14ac:dyDescent="0.3">
      <c r="A977" s="47">
        <v>3</v>
      </c>
      <c r="B977" s="47" t="s">
        <v>1078</v>
      </c>
      <c r="C977" s="47" t="s">
        <v>6968</v>
      </c>
      <c r="D977" s="47" t="s">
        <v>1195</v>
      </c>
      <c r="E977" s="47" t="s">
        <v>1196</v>
      </c>
      <c r="F977" s="47" t="s">
        <v>6969</v>
      </c>
      <c r="G977" s="47" t="s">
        <v>6970</v>
      </c>
      <c r="H977" s="47" t="s">
        <v>6971</v>
      </c>
      <c r="I977" s="47" t="s">
        <v>2475</v>
      </c>
      <c r="J977" s="47"/>
      <c r="K977" s="47" t="s">
        <v>13877</v>
      </c>
      <c r="L977" s="47">
        <v>0.59812819957733154</v>
      </c>
      <c r="M977" s="47">
        <v>-34.748451099709001</v>
      </c>
      <c r="N977" s="47">
        <v>-58.600902940666003</v>
      </c>
      <c r="O977" s="47" t="s">
        <v>16103</v>
      </c>
      <c r="P977" s="47">
        <v>1</v>
      </c>
      <c r="Q977">
        <v>14</v>
      </c>
      <c r="S977" s="23" t="s">
        <v>2347</v>
      </c>
      <c r="T977" t="str">
        <f t="shared" si="139"/>
        <v>03</v>
      </c>
      <c r="V977" t="str">
        <f>+VLOOKUP(B977,MARCO!E:E,1,FALSE)</f>
        <v>La Matanza</v>
      </c>
      <c r="W977" t="s">
        <v>134</v>
      </c>
      <c r="X977" t="s">
        <v>134</v>
      </c>
      <c r="Y977" t="str">
        <f t="shared" si="140"/>
        <v>R 3 - D 691 - 479 - 4134</v>
      </c>
      <c r="Z977" t="s">
        <v>20</v>
      </c>
      <c r="AA977" t="s">
        <v>2349</v>
      </c>
      <c r="AB977" t="s">
        <v>21</v>
      </c>
      <c r="AD977" t="str">
        <f t="shared" si="141"/>
        <v>Merendero Milagros</v>
      </c>
      <c r="AE977" t="s">
        <v>22</v>
      </c>
      <c r="AF977" t="s">
        <v>23</v>
      </c>
      <c r="AG977" t="s">
        <v>26</v>
      </c>
      <c r="AH977" t="s">
        <v>2348</v>
      </c>
      <c r="AI977" s="13">
        <f t="shared" si="142"/>
        <v>14</v>
      </c>
      <c r="AJ977" s="13">
        <f t="shared" si="143"/>
        <v>1</v>
      </c>
      <c r="AK977" s="21">
        <v>1</v>
      </c>
      <c r="AM977" t="s">
        <v>2154</v>
      </c>
      <c r="AN977" t="str">
        <f t="shared" si="137"/>
        <v>R03</v>
      </c>
      <c r="AO977" s="20" t="str">
        <f t="shared" si="138"/>
        <v>FINES_R03</v>
      </c>
      <c r="AP977" s="25">
        <f t="shared" si="144"/>
        <v>0.59812819957733154</v>
      </c>
      <c r="AQ977" s="24" t="str">
        <f>+IFERROR(VLOOKUP(Y977,#REF!,2,FALSE),"-")</f>
        <v>-</v>
      </c>
      <c r="AR977" s="13" t="s">
        <v>2393</v>
      </c>
      <c r="AS977" t="s">
        <v>2398</v>
      </c>
      <c r="AT977" t="str">
        <f t="shared" si="145"/>
        <v>Risso Patron - 5469 - Gregorio De Laferrere</v>
      </c>
    </row>
    <row r="978" spans="1:46" ht="15.75" thickBot="1" x14ac:dyDescent="0.3">
      <c r="A978" s="47">
        <v>3</v>
      </c>
      <c r="B978" s="47" t="s">
        <v>1078</v>
      </c>
      <c r="C978" s="47" t="s">
        <v>6968</v>
      </c>
      <c r="D978" s="47" t="s">
        <v>1195</v>
      </c>
      <c r="E978" s="47" t="s">
        <v>1196</v>
      </c>
      <c r="F978" s="47" t="s">
        <v>6973</v>
      </c>
      <c r="G978" s="47" t="s">
        <v>6974</v>
      </c>
      <c r="H978" s="47" t="s">
        <v>6975</v>
      </c>
      <c r="I978" s="47" t="s">
        <v>2475</v>
      </c>
      <c r="J978" s="47" t="s">
        <v>2272</v>
      </c>
      <c r="K978" s="47" t="s">
        <v>13878</v>
      </c>
      <c r="L978" s="47">
        <v>0.54143720865249634</v>
      </c>
      <c r="M978" s="47">
        <v>-34.753544914887001</v>
      </c>
      <c r="N978" s="47">
        <v>-58.581788911754998</v>
      </c>
      <c r="O978" s="47" t="s">
        <v>16104</v>
      </c>
      <c r="P978" s="47">
        <v>1</v>
      </c>
      <c r="Q978">
        <v>29</v>
      </c>
      <c r="S978" s="23" t="s">
        <v>2347</v>
      </c>
      <c r="T978" t="str">
        <f t="shared" si="139"/>
        <v>03</v>
      </c>
      <c r="V978" t="str">
        <f>+VLOOKUP(B978,MARCO!E:E,1,FALSE)</f>
        <v>La Matanza</v>
      </c>
      <c r="W978" t="s">
        <v>134</v>
      </c>
      <c r="X978" t="s">
        <v>134</v>
      </c>
      <c r="Y978" t="str">
        <f t="shared" si="140"/>
        <v>R 3 - D 691 - 479 - 4117</v>
      </c>
      <c r="Z978" t="s">
        <v>20</v>
      </c>
      <c r="AA978" t="s">
        <v>2349</v>
      </c>
      <c r="AB978" t="s">
        <v>21</v>
      </c>
      <c r="AD978" t="str">
        <f t="shared" si="141"/>
        <v>Juntxs A La Par</v>
      </c>
      <c r="AE978" t="s">
        <v>22</v>
      </c>
      <c r="AF978" t="s">
        <v>23</v>
      </c>
      <c r="AG978" t="s">
        <v>26</v>
      </c>
      <c r="AH978" t="s">
        <v>2348</v>
      </c>
      <c r="AI978" s="13">
        <f t="shared" si="142"/>
        <v>29</v>
      </c>
      <c r="AJ978" s="13">
        <f t="shared" si="143"/>
        <v>1</v>
      </c>
      <c r="AK978" s="21">
        <v>1</v>
      </c>
      <c r="AM978" t="s">
        <v>2154</v>
      </c>
      <c r="AN978" t="str">
        <f t="shared" si="137"/>
        <v>R03</v>
      </c>
      <c r="AO978" s="20" t="str">
        <f t="shared" si="138"/>
        <v>FINES_R03</v>
      </c>
      <c r="AP978" s="25">
        <f t="shared" si="144"/>
        <v>0.54143720865249634</v>
      </c>
      <c r="AQ978" s="24" t="str">
        <f>+IFERROR(VLOOKUP(Y978,#REF!,2,FALSE),"-")</f>
        <v>-</v>
      </c>
      <c r="AR978" s="13" t="s">
        <v>2393</v>
      </c>
      <c r="AS978" t="s">
        <v>2398</v>
      </c>
      <c r="AT978" t="str">
        <f t="shared" si="145"/>
        <v>Chassaing - 3158 - Gregorio De Laferrere</v>
      </c>
    </row>
    <row r="979" spans="1:46" ht="15.75" thickBot="1" x14ac:dyDescent="0.3">
      <c r="A979" s="47">
        <v>3</v>
      </c>
      <c r="B979" s="47" t="s">
        <v>1078</v>
      </c>
      <c r="C979" s="47" t="s">
        <v>6968</v>
      </c>
      <c r="D979" s="47" t="s">
        <v>1195</v>
      </c>
      <c r="E979" s="47" t="s">
        <v>1196</v>
      </c>
      <c r="F979" s="47" t="s">
        <v>6977</v>
      </c>
      <c r="G979" s="47" t="s">
        <v>6749</v>
      </c>
      <c r="H979" s="47" t="s">
        <v>6750</v>
      </c>
      <c r="I979" s="47" t="s">
        <v>2475</v>
      </c>
      <c r="J979" s="47" t="s">
        <v>2272</v>
      </c>
      <c r="K979" s="47" t="s">
        <v>16105</v>
      </c>
      <c r="L979" s="47">
        <v>0.68497616052627563</v>
      </c>
      <c r="M979" s="47">
        <v>-34.759573389198003</v>
      </c>
      <c r="N979" s="47">
        <v>-58.603330905829999</v>
      </c>
      <c r="O979" s="47" t="s">
        <v>16106</v>
      </c>
      <c r="P979" s="47">
        <v>1</v>
      </c>
      <c r="Q979">
        <v>18</v>
      </c>
      <c r="S979" s="23" t="s">
        <v>2347</v>
      </c>
      <c r="T979" t="str">
        <f t="shared" si="139"/>
        <v>03</v>
      </c>
      <c r="V979" t="str">
        <f>+VLOOKUP(B979,MARCO!E:E,1,FALSE)</f>
        <v>La Matanza</v>
      </c>
      <c r="W979" t="s">
        <v>134</v>
      </c>
      <c r="X979" t="s">
        <v>134</v>
      </c>
      <c r="Y979" t="str">
        <f t="shared" si="140"/>
        <v>R 3 - D 691 - 479 - 1654</v>
      </c>
      <c r="Z979" t="s">
        <v>20</v>
      </c>
      <c r="AA979" t="s">
        <v>2349</v>
      </c>
      <c r="AB979" t="s">
        <v>21</v>
      </c>
      <c r="AD979" t="str">
        <f t="shared" si="141"/>
        <v>Caacupe</v>
      </c>
      <c r="AE979" t="s">
        <v>22</v>
      </c>
      <c r="AF979" t="s">
        <v>23</v>
      </c>
      <c r="AG979" t="s">
        <v>26</v>
      </c>
      <c r="AH979" t="s">
        <v>2348</v>
      </c>
      <c r="AI979" s="13">
        <f t="shared" si="142"/>
        <v>18</v>
      </c>
      <c r="AJ979" s="13">
        <f t="shared" si="143"/>
        <v>1</v>
      </c>
      <c r="AK979" s="21">
        <v>1</v>
      </c>
      <c r="AM979" t="s">
        <v>2154</v>
      </c>
      <c r="AN979" t="str">
        <f t="shared" si="137"/>
        <v>R03</v>
      </c>
      <c r="AO979" s="20" t="str">
        <f t="shared" si="138"/>
        <v>FINES_R03</v>
      </c>
      <c r="AP979" s="25">
        <f t="shared" si="144"/>
        <v>0.68497616052627563</v>
      </c>
      <c r="AQ979" s="24" t="str">
        <f>+IFERROR(VLOOKUP(Y979,#REF!,2,FALSE),"-")</f>
        <v>-</v>
      </c>
      <c r="AR979" s="13" t="s">
        <v>2393</v>
      </c>
      <c r="AS979" t="s">
        <v>2398</v>
      </c>
      <c r="AT979" t="str">
        <f t="shared" si="145"/>
        <v>Zufriategui - e/ CarcaraÑa - Gregorio De Laferrere</v>
      </c>
    </row>
    <row r="980" spans="1:46" ht="15.75" thickBot="1" x14ac:dyDescent="0.3">
      <c r="A980" s="47">
        <v>3</v>
      </c>
      <c r="B980" s="47" t="s">
        <v>1078</v>
      </c>
      <c r="C980" s="47" t="s">
        <v>6968</v>
      </c>
      <c r="D980" s="47" t="s">
        <v>1195</v>
      </c>
      <c r="E980" s="47" t="s">
        <v>1196</v>
      </c>
      <c r="F980" s="47" t="s">
        <v>6979</v>
      </c>
      <c r="G980" s="47" t="s">
        <v>6980</v>
      </c>
      <c r="H980" s="47" t="s">
        <v>6981</v>
      </c>
      <c r="I980" s="47" t="s">
        <v>2475</v>
      </c>
      <c r="J980" s="47" t="s">
        <v>6775</v>
      </c>
      <c r="K980" s="47" t="s">
        <v>13879</v>
      </c>
      <c r="L980" s="47">
        <v>0.56539857387542725</v>
      </c>
      <c r="M980" s="47">
        <v>-34.732649961828002</v>
      </c>
      <c r="N980" s="47">
        <v>-58.602697066311997</v>
      </c>
      <c r="O980" s="47" t="s">
        <v>16107</v>
      </c>
      <c r="P980" s="47">
        <v>2</v>
      </c>
      <c r="Q980">
        <v>75</v>
      </c>
      <c r="S980" s="23" t="s">
        <v>2347</v>
      </c>
      <c r="T980" t="str">
        <f t="shared" si="139"/>
        <v>03</v>
      </c>
      <c r="V980" t="str">
        <f>+VLOOKUP(B980,MARCO!E:E,1,FALSE)</f>
        <v>La Matanza</v>
      </c>
      <c r="W980" t="s">
        <v>134</v>
      </c>
      <c r="X980" t="s">
        <v>134</v>
      </c>
      <c r="Y980" t="str">
        <f t="shared" si="140"/>
        <v>R 3 - D 691 - 479 - 4138</v>
      </c>
      <c r="Z980" t="s">
        <v>20</v>
      </c>
      <c r="AA980" t="s">
        <v>2349</v>
      </c>
      <c r="AB980" t="s">
        <v>21</v>
      </c>
      <c r="AD980" t="str">
        <f t="shared" si="141"/>
        <v>El Puente</v>
      </c>
      <c r="AE980" t="s">
        <v>22</v>
      </c>
      <c r="AF980" t="s">
        <v>23</v>
      </c>
      <c r="AG980" t="s">
        <v>26</v>
      </c>
      <c r="AH980" t="s">
        <v>2348</v>
      </c>
      <c r="AI980" s="13">
        <f t="shared" si="142"/>
        <v>75</v>
      </c>
      <c r="AJ980" s="13">
        <f t="shared" si="143"/>
        <v>2</v>
      </c>
      <c r="AK980" s="21">
        <v>1</v>
      </c>
      <c r="AM980" t="s">
        <v>2154</v>
      </c>
      <c r="AN980" t="str">
        <f t="shared" si="137"/>
        <v>R03</v>
      </c>
      <c r="AO980" s="20" t="str">
        <f t="shared" si="138"/>
        <v>FINES_R03</v>
      </c>
      <c r="AP980" s="25">
        <f t="shared" si="144"/>
        <v>0.56539857387542725</v>
      </c>
      <c r="AQ980" s="24" t="str">
        <f>+IFERROR(VLOOKUP(Y980,#REF!,2,FALSE),"-")</f>
        <v>-</v>
      </c>
      <c r="AR980" s="13" t="s">
        <v>2393</v>
      </c>
      <c r="AS980" t="s">
        <v>2397</v>
      </c>
      <c r="AT980" t="str">
        <f t="shared" si="145"/>
        <v>Estanislao Del Campo - 0 - Gregorio De Laferrere</v>
      </c>
    </row>
    <row r="981" spans="1:46" ht="15.75" thickBot="1" x14ac:dyDescent="0.3">
      <c r="A981" s="47">
        <v>3</v>
      </c>
      <c r="B981" s="47" t="s">
        <v>1078</v>
      </c>
      <c r="C981" s="47" t="s">
        <v>2369</v>
      </c>
      <c r="D981" s="47" t="s">
        <v>1157</v>
      </c>
      <c r="E981" s="47" t="s">
        <v>1158</v>
      </c>
      <c r="F981" s="47" t="s">
        <v>6984</v>
      </c>
      <c r="G981" s="47" t="s">
        <v>6985</v>
      </c>
      <c r="H981" s="47" t="s">
        <v>6986</v>
      </c>
      <c r="I981" s="47" t="s">
        <v>2475</v>
      </c>
      <c r="J981" s="47" t="s">
        <v>6988</v>
      </c>
      <c r="K981" s="47" t="s">
        <v>13880</v>
      </c>
      <c r="L981" s="47">
        <v>0.55199557542800903</v>
      </c>
      <c r="M981" s="47">
        <v>-34.725703772072002</v>
      </c>
      <c r="N981" s="47">
        <v>-58.597408475987002</v>
      </c>
      <c r="O981" s="47" t="s">
        <v>16108</v>
      </c>
      <c r="P981" s="47">
        <v>1</v>
      </c>
      <c r="Q981">
        <v>13</v>
      </c>
      <c r="S981" s="23" t="s">
        <v>2347</v>
      </c>
      <c r="T981" t="str">
        <f t="shared" si="139"/>
        <v>03</v>
      </c>
      <c r="V981" t="str">
        <f>+VLOOKUP(B981,MARCO!E:E,1,FALSE)</f>
        <v>La Matanza</v>
      </c>
      <c r="W981" t="s">
        <v>134</v>
      </c>
      <c r="X981" t="s">
        <v>134</v>
      </c>
      <c r="Y981" t="str">
        <f t="shared" si="140"/>
        <v>R 3 - D 691 - 452 - 1320</v>
      </c>
      <c r="Z981" t="s">
        <v>20</v>
      </c>
      <c r="AA981" t="s">
        <v>2349</v>
      </c>
      <c r="AB981" t="s">
        <v>21</v>
      </c>
      <c r="AD981" t="str">
        <f t="shared" si="141"/>
        <v>Obrador Desarrollo Social De Laferrere (aeroclub)</v>
      </c>
      <c r="AE981" t="s">
        <v>22</v>
      </c>
      <c r="AF981" t="s">
        <v>23</v>
      </c>
      <c r="AG981" t="s">
        <v>26</v>
      </c>
      <c r="AH981" t="s">
        <v>2348</v>
      </c>
      <c r="AI981" s="13">
        <f t="shared" si="142"/>
        <v>13</v>
      </c>
      <c r="AJ981" s="13">
        <f t="shared" si="143"/>
        <v>1</v>
      </c>
      <c r="AK981" s="21">
        <v>1</v>
      </c>
      <c r="AM981" t="s">
        <v>2154</v>
      </c>
      <c r="AN981" t="str">
        <f t="shared" si="137"/>
        <v>R03</v>
      </c>
      <c r="AO981" s="20" t="str">
        <f t="shared" si="138"/>
        <v>FINES_R03</v>
      </c>
      <c r="AP981" s="25">
        <f t="shared" si="144"/>
        <v>0.55199557542800903</v>
      </c>
      <c r="AQ981" s="24" t="str">
        <f>+IFERROR(VLOOKUP(Y981,#REF!,2,FALSE),"-")</f>
        <v>-</v>
      </c>
      <c r="AR981" s="13" t="s">
        <v>2393</v>
      </c>
      <c r="AS981" t="s">
        <v>2398</v>
      </c>
      <c r="AT981" t="str">
        <f t="shared" si="145"/>
        <v>Celestino Vidal - 2157 - Gregorio De Laferrere</v>
      </c>
    </row>
    <row r="982" spans="1:46" ht="15.75" thickBot="1" x14ac:dyDescent="0.3">
      <c r="A982" s="47">
        <v>3</v>
      </c>
      <c r="B982" s="47" t="s">
        <v>1078</v>
      </c>
      <c r="C982" s="47" t="s">
        <v>2369</v>
      </c>
      <c r="D982" s="47" t="s">
        <v>1157</v>
      </c>
      <c r="E982" s="47" t="s">
        <v>1158</v>
      </c>
      <c r="F982" s="47" t="s">
        <v>6990</v>
      </c>
      <c r="G982" s="47" t="s">
        <v>6991</v>
      </c>
      <c r="H982" s="47" t="s">
        <v>6992</v>
      </c>
      <c r="I982" s="47" t="s">
        <v>2475</v>
      </c>
      <c r="J982" s="47" t="s">
        <v>6832</v>
      </c>
      <c r="K982" s="47" t="s">
        <v>13881</v>
      </c>
      <c r="L982" s="47">
        <v>0.94957554340362549</v>
      </c>
      <c r="M982" s="47">
        <v>-34.732988884082999</v>
      </c>
      <c r="N982" s="47">
        <v>-58.626298326358999</v>
      </c>
      <c r="O982" s="47" t="s">
        <v>16109</v>
      </c>
      <c r="P982" s="47">
        <v>1</v>
      </c>
      <c r="Q982">
        <v>22</v>
      </c>
      <c r="S982" s="23" t="s">
        <v>2347</v>
      </c>
      <c r="T982" t="str">
        <f t="shared" si="139"/>
        <v>03</v>
      </c>
      <c r="V982" t="str">
        <f>+VLOOKUP(B982,MARCO!E:E,1,FALSE)</f>
        <v>La Matanza</v>
      </c>
      <c r="W982" t="s">
        <v>134</v>
      </c>
      <c r="X982" t="s">
        <v>134</v>
      </c>
      <c r="Y982" t="str">
        <f t="shared" si="140"/>
        <v>R 3 - D 691 - 452 - 4146</v>
      </c>
      <c r="Z982" t="s">
        <v>20</v>
      </c>
      <c r="AA982" t="s">
        <v>2349</v>
      </c>
      <c r="AB982" t="s">
        <v>21</v>
      </c>
      <c r="AD982" t="str">
        <f t="shared" si="141"/>
        <v>Jóvenes Por Jóvenes 24 De Febrero</v>
      </c>
      <c r="AE982" t="s">
        <v>22</v>
      </c>
      <c r="AF982" t="s">
        <v>23</v>
      </c>
      <c r="AG982" t="s">
        <v>26</v>
      </c>
      <c r="AH982" t="s">
        <v>2348</v>
      </c>
      <c r="AI982" s="13">
        <f t="shared" si="142"/>
        <v>22</v>
      </c>
      <c r="AJ982" s="13">
        <f t="shared" si="143"/>
        <v>1</v>
      </c>
      <c r="AK982" s="21">
        <v>1</v>
      </c>
      <c r="AM982" t="s">
        <v>2154</v>
      </c>
      <c r="AN982" t="str">
        <f t="shared" si="137"/>
        <v>R03</v>
      </c>
      <c r="AO982" s="20" t="str">
        <f t="shared" si="138"/>
        <v>FINES_R03</v>
      </c>
      <c r="AP982" s="25">
        <f t="shared" si="144"/>
        <v>0.94957554340362549</v>
      </c>
      <c r="AQ982" s="24" t="str">
        <f>+IFERROR(VLOOKUP(Y982,#REF!,2,FALSE),"-")</f>
        <v>-</v>
      </c>
      <c r="AR982" s="13" t="s">
        <v>2393</v>
      </c>
      <c r="AS982" t="s">
        <v>2397</v>
      </c>
      <c r="AT982" t="str">
        <f t="shared" si="145"/>
        <v>Reaño - 2746 e/ La Raya y Lavalleja - Rafael Castillo</v>
      </c>
    </row>
    <row r="983" spans="1:46" ht="15.75" thickBot="1" x14ac:dyDescent="0.3">
      <c r="A983" s="47">
        <v>3</v>
      </c>
      <c r="B983" s="47" t="s">
        <v>1078</v>
      </c>
      <c r="C983" s="47" t="s">
        <v>6742</v>
      </c>
      <c r="D983" s="47" t="s">
        <v>1179</v>
      </c>
      <c r="E983" s="47" t="s">
        <v>1180</v>
      </c>
      <c r="F983" s="47" t="s">
        <v>6994</v>
      </c>
      <c r="G983" s="47" t="s">
        <v>6995</v>
      </c>
      <c r="H983" s="47" t="s">
        <v>6996</v>
      </c>
      <c r="I983" s="47" t="s">
        <v>2475</v>
      </c>
      <c r="J983" s="47" t="s">
        <v>6998</v>
      </c>
      <c r="K983" s="47" t="s">
        <v>13882</v>
      </c>
      <c r="L983" s="47">
        <v>0.47253531217575068</v>
      </c>
      <c r="M983" s="47">
        <v>-34.7453936</v>
      </c>
      <c r="N983" s="47">
        <v>-58.591104700000002</v>
      </c>
      <c r="O983" s="47" t="s">
        <v>16110</v>
      </c>
      <c r="P983" s="47">
        <v>1</v>
      </c>
      <c r="Q983">
        <v>20</v>
      </c>
      <c r="S983" s="23" t="s">
        <v>2347</v>
      </c>
      <c r="T983" t="str">
        <f t="shared" si="139"/>
        <v>03</v>
      </c>
      <c r="V983" t="str">
        <f>+VLOOKUP(B983,MARCO!E:E,1,FALSE)</f>
        <v>La Matanza</v>
      </c>
      <c r="W983" t="s">
        <v>134</v>
      </c>
      <c r="X983" t="s">
        <v>134</v>
      </c>
      <c r="Y983" t="str">
        <f t="shared" si="140"/>
        <v>R 3 - D 691 - 470 - 4154</v>
      </c>
      <c r="Z983" t="s">
        <v>20</v>
      </c>
      <c r="AA983" t="s">
        <v>2349</v>
      </c>
      <c r="AB983" t="s">
        <v>21</v>
      </c>
      <c r="AD983" t="str">
        <f t="shared" si="141"/>
        <v>Ceferino Namuncura</v>
      </c>
      <c r="AE983" t="s">
        <v>22</v>
      </c>
      <c r="AF983" t="s">
        <v>23</v>
      </c>
      <c r="AG983" t="s">
        <v>26</v>
      </c>
      <c r="AH983" t="s">
        <v>2348</v>
      </c>
      <c r="AI983" s="13">
        <f t="shared" si="142"/>
        <v>20</v>
      </c>
      <c r="AJ983" s="13">
        <f t="shared" si="143"/>
        <v>1</v>
      </c>
      <c r="AK983" s="21">
        <v>1</v>
      </c>
      <c r="AM983" t="s">
        <v>2154</v>
      </c>
      <c r="AN983" t="str">
        <f t="shared" si="137"/>
        <v>R03</v>
      </c>
      <c r="AO983" s="20" t="str">
        <f t="shared" si="138"/>
        <v>FINES_R03</v>
      </c>
      <c r="AP983" s="25">
        <f t="shared" si="144"/>
        <v>0.47253531217575068</v>
      </c>
      <c r="AQ983" s="24" t="str">
        <f>+IFERROR(VLOOKUP(Y983,#REF!,2,FALSE),"-")</f>
        <v>-</v>
      </c>
      <c r="AR983" s="13" t="s">
        <v>2393</v>
      </c>
      <c r="AS983" t="s">
        <v>2397</v>
      </c>
      <c r="AT983" t="str">
        <f t="shared" si="145"/>
        <v>Lanin - 4920 - Gregorio De Laferrere</v>
      </c>
    </row>
    <row r="984" spans="1:46" ht="15.75" thickBot="1" x14ac:dyDescent="0.3">
      <c r="A984" s="47">
        <v>3</v>
      </c>
      <c r="B984" s="47" t="s">
        <v>1078</v>
      </c>
      <c r="C984" s="47" t="s">
        <v>6742</v>
      </c>
      <c r="D984" s="47" t="s">
        <v>1179</v>
      </c>
      <c r="E984" s="47" t="s">
        <v>1180</v>
      </c>
      <c r="F984" s="47" t="s">
        <v>6999</v>
      </c>
      <c r="G984" s="47" t="s">
        <v>6988</v>
      </c>
      <c r="H984" s="47" t="s">
        <v>7000</v>
      </c>
      <c r="I984" s="47" t="s">
        <v>2475</v>
      </c>
      <c r="J984" s="47"/>
      <c r="K984" s="47" t="s">
        <v>13883</v>
      </c>
      <c r="L984" s="47">
        <v>0.65162986516952515</v>
      </c>
      <c r="M984" s="47">
        <v>-34.740873908037997</v>
      </c>
      <c r="N984" s="47">
        <v>-58.607941874585997</v>
      </c>
      <c r="O984" s="47" t="s">
        <v>16111</v>
      </c>
      <c r="P984" s="47">
        <v>1</v>
      </c>
      <c r="Q984">
        <v>28</v>
      </c>
      <c r="S984" s="23" t="s">
        <v>2347</v>
      </c>
      <c r="T984" t="str">
        <f t="shared" si="139"/>
        <v>03</v>
      </c>
      <c r="V984" t="str">
        <f>+VLOOKUP(B984,MARCO!E:E,1,FALSE)</f>
        <v>La Matanza</v>
      </c>
      <c r="W984" t="s">
        <v>134</v>
      </c>
      <c r="X984" t="s">
        <v>134</v>
      </c>
      <c r="Y984" t="str">
        <f t="shared" si="140"/>
        <v>R 3 - D 691 - 470 - 3240</v>
      </c>
      <c r="Z984" t="s">
        <v>20</v>
      </c>
      <c r="AA984" t="s">
        <v>2349</v>
      </c>
      <c r="AB984" t="s">
        <v>21</v>
      </c>
      <c r="AD984" t="str">
        <f t="shared" si="141"/>
        <v>Unidad Ejecutora - Municipalidad De La Matanza</v>
      </c>
      <c r="AE984" t="s">
        <v>22</v>
      </c>
      <c r="AF984" t="s">
        <v>23</v>
      </c>
      <c r="AG984" t="s">
        <v>26</v>
      </c>
      <c r="AH984" t="s">
        <v>2348</v>
      </c>
      <c r="AI984" s="13">
        <f t="shared" si="142"/>
        <v>28</v>
      </c>
      <c r="AJ984" s="13">
        <f t="shared" si="143"/>
        <v>1</v>
      </c>
      <c r="AK984" s="21">
        <v>1</v>
      </c>
      <c r="AM984" t="s">
        <v>2154</v>
      </c>
      <c r="AN984" t="str">
        <f t="shared" si="137"/>
        <v>R03</v>
      </c>
      <c r="AO984" s="20" t="str">
        <f t="shared" si="138"/>
        <v>FINES_R03</v>
      </c>
      <c r="AP984" s="25">
        <f t="shared" si="144"/>
        <v>0.65162986516952515</v>
      </c>
      <c r="AQ984" s="24" t="str">
        <f>+IFERROR(VLOOKUP(Y984,#REF!,2,FALSE),"-")</f>
        <v>-</v>
      </c>
      <c r="AR984" s="13" t="s">
        <v>2393</v>
      </c>
      <c r="AS984" t="s">
        <v>2398</v>
      </c>
      <c r="AT984" t="str">
        <f t="shared" si="145"/>
        <v>Tinogasta - 3731 - Gregorio De Laferrere</v>
      </c>
    </row>
    <row r="985" spans="1:46" ht="15.75" thickBot="1" x14ac:dyDescent="0.3">
      <c r="A985" s="47">
        <v>3</v>
      </c>
      <c r="B985" s="47" t="s">
        <v>1078</v>
      </c>
      <c r="C985" s="47" t="s">
        <v>6968</v>
      </c>
      <c r="D985" s="47" t="s">
        <v>1195</v>
      </c>
      <c r="E985" s="47" t="s">
        <v>1196</v>
      </c>
      <c r="F985" s="47" t="s">
        <v>7002</v>
      </c>
      <c r="G985" s="47" t="s">
        <v>7003</v>
      </c>
      <c r="H985" s="47" t="s">
        <v>7004</v>
      </c>
      <c r="I985" s="47" t="s">
        <v>2475</v>
      </c>
      <c r="J985" s="47" t="s">
        <v>7006</v>
      </c>
      <c r="K985" s="47" t="s">
        <v>13884</v>
      </c>
      <c r="L985" s="47">
        <v>0.47253531217575068</v>
      </c>
      <c r="M985" s="47">
        <v>-34.7453936</v>
      </c>
      <c r="N985" s="47">
        <v>-58.591104700000002</v>
      </c>
      <c r="O985" s="47" t="s">
        <v>16112</v>
      </c>
      <c r="P985" s="47">
        <v>1</v>
      </c>
      <c r="Q985">
        <v>7</v>
      </c>
      <c r="S985" s="23" t="s">
        <v>2347</v>
      </c>
      <c r="T985" t="str">
        <f t="shared" si="139"/>
        <v>03</v>
      </c>
      <c r="V985" t="str">
        <f>+VLOOKUP(B985,MARCO!E:E,1,FALSE)</f>
        <v>La Matanza</v>
      </c>
      <c r="W985" t="s">
        <v>134</v>
      </c>
      <c r="X985" t="s">
        <v>134</v>
      </c>
      <c r="Y985" t="str">
        <f t="shared" si="140"/>
        <v>R 3 - D 691 - 479 - 4157</v>
      </c>
      <c r="Z985" t="s">
        <v>20</v>
      </c>
      <c r="AA985" t="s">
        <v>2349</v>
      </c>
      <c r="AB985" t="s">
        <v>21</v>
      </c>
      <c r="AD985" t="str">
        <f t="shared" si="141"/>
        <v>Casa Del Pueblo</v>
      </c>
      <c r="AE985" t="s">
        <v>22</v>
      </c>
      <c r="AF985" t="s">
        <v>23</v>
      </c>
      <c r="AG985" t="s">
        <v>26</v>
      </c>
      <c r="AH985" t="s">
        <v>2348</v>
      </c>
      <c r="AI985" s="13">
        <f t="shared" si="142"/>
        <v>7</v>
      </c>
      <c r="AJ985" s="13">
        <f t="shared" si="143"/>
        <v>1</v>
      </c>
      <c r="AK985" s="21">
        <v>1</v>
      </c>
      <c r="AM985" t="s">
        <v>2154</v>
      </c>
      <c r="AN985" t="str">
        <f t="shared" si="137"/>
        <v>R03</v>
      </c>
      <c r="AO985" s="20" t="str">
        <f t="shared" si="138"/>
        <v>FINES_R03</v>
      </c>
      <c r="AP985" s="25">
        <f t="shared" si="144"/>
        <v>0.47253531217575068</v>
      </c>
      <c r="AQ985" s="24" t="str">
        <f>+IFERROR(VLOOKUP(Y985,#REF!,2,FALSE),"-")</f>
        <v>-</v>
      </c>
      <c r="AR985" s="13" t="s">
        <v>2393</v>
      </c>
      <c r="AS985" t="s">
        <v>2397</v>
      </c>
      <c r="AT985" t="str">
        <f t="shared" si="145"/>
        <v>El Colius - 25 - Gregorio De Laferrere</v>
      </c>
    </row>
    <row r="986" spans="1:46" ht="15.75" thickBot="1" x14ac:dyDescent="0.3">
      <c r="A986" s="47">
        <v>3</v>
      </c>
      <c r="B986" s="47" t="s">
        <v>1078</v>
      </c>
      <c r="C986" s="47" t="s">
        <v>6742</v>
      </c>
      <c r="D986" s="47" t="s">
        <v>1179</v>
      </c>
      <c r="E986" s="47" t="s">
        <v>1180</v>
      </c>
      <c r="F986" s="47" t="s">
        <v>7007</v>
      </c>
      <c r="G986" s="47" t="s">
        <v>7008</v>
      </c>
      <c r="H986" s="47" t="s">
        <v>7009</v>
      </c>
      <c r="I986" s="47" t="s">
        <v>2475</v>
      </c>
      <c r="J986" s="47" t="s">
        <v>6550</v>
      </c>
      <c r="K986" s="47" t="s">
        <v>13885</v>
      </c>
      <c r="L986" s="47">
        <v>0.68550926446914673</v>
      </c>
      <c r="M986" s="47">
        <v>-34.747473499999998</v>
      </c>
      <c r="N986" s="47">
        <v>-58.618089099999999</v>
      </c>
      <c r="O986" s="47" t="s">
        <v>16113</v>
      </c>
      <c r="P986" s="47">
        <v>1</v>
      </c>
      <c r="Q986">
        <v>21</v>
      </c>
      <c r="S986" s="23" t="s">
        <v>2347</v>
      </c>
      <c r="T986" t="str">
        <f t="shared" si="139"/>
        <v>03</v>
      </c>
      <c r="V986" t="str">
        <f>+VLOOKUP(B986,MARCO!E:E,1,FALSE)</f>
        <v>La Matanza</v>
      </c>
      <c r="W986" t="s">
        <v>134</v>
      </c>
      <c r="X986" t="s">
        <v>134</v>
      </c>
      <c r="Y986" t="str">
        <f t="shared" si="140"/>
        <v>R 3 - D 691 - 470 - 1189</v>
      </c>
      <c r="Z986" t="s">
        <v>20</v>
      </c>
      <c r="AA986" t="s">
        <v>2349</v>
      </c>
      <c r="AB986" t="s">
        <v>21</v>
      </c>
      <c r="AD986" t="str">
        <f t="shared" si="141"/>
        <v>Es N°146 - 470</v>
      </c>
      <c r="AE986" t="s">
        <v>22</v>
      </c>
      <c r="AF986" t="s">
        <v>23</v>
      </c>
      <c r="AG986" t="s">
        <v>26</v>
      </c>
      <c r="AH986" t="s">
        <v>2348</v>
      </c>
      <c r="AI986" s="13">
        <f t="shared" si="142"/>
        <v>21</v>
      </c>
      <c r="AJ986" s="13">
        <f t="shared" si="143"/>
        <v>1</v>
      </c>
      <c r="AK986" s="21">
        <v>1</v>
      </c>
      <c r="AM986" t="s">
        <v>2154</v>
      </c>
      <c r="AN986" t="str">
        <f t="shared" si="137"/>
        <v>R03</v>
      </c>
      <c r="AO986" s="20" t="str">
        <f t="shared" si="138"/>
        <v>FINES_R03</v>
      </c>
      <c r="AP986" s="25">
        <f t="shared" si="144"/>
        <v>0.68550926446914673</v>
      </c>
      <c r="AQ986" s="24" t="str">
        <f>+IFERROR(VLOOKUP(Y986,#REF!,2,FALSE),"-")</f>
        <v>-</v>
      </c>
      <c r="AR986" s="13" t="s">
        <v>2393</v>
      </c>
      <c r="AS986" t="s">
        <v>2398</v>
      </c>
      <c r="AT986" t="str">
        <f t="shared" si="145"/>
        <v>Montgolfier - 4955 - Localidad De Prueba Barrio De Prueba</v>
      </c>
    </row>
    <row r="987" spans="1:46" ht="15.75" thickBot="1" x14ac:dyDescent="0.3">
      <c r="A987" s="47">
        <v>3</v>
      </c>
      <c r="B987" s="47" t="s">
        <v>1078</v>
      </c>
      <c r="C987" s="47" t="s">
        <v>6742</v>
      </c>
      <c r="D987" s="47" t="s">
        <v>1179</v>
      </c>
      <c r="E987" s="47" t="s">
        <v>1180</v>
      </c>
      <c r="F987" s="47" t="s">
        <v>7011</v>
      </c>
      <c r="G987" s="47" t="s">
        <v>7012</v>
      </c>
      <c r="H987" s="47" t="s">
        <v>7013</v>
      </c>
      <c r="I987" s="47" t="s">
        <v>2475</v>
      </c>
      <c r="J987" s="47" t="s">
        <v>6550</v>
      </c>
      <c r="K987" s="47" t="s">
        <v>13886</v>
      </c>
      <c r="L987" s="47">
        <v>0.5633617639541626</v>
      </c>
      <c r="M987" s="47">
        <v>-34.702060600000003</v>
      </c>
      <c r="N987" s="47">
        <v>-58.616456800000002</v>
      </c>
      <c r="O987" s="47" t="s">
        <v>16114</v>
      </c>
      <c r="P987" s="47">
        <v>1</v>
      </c>
      <c r="Q987">
        <v>29</v>
      </c>
      <c r="S987" s="23" t="s">
        <v>2347</v>
      </c>
      <c r="T987" t="str">
        <f t="shared" si="139"/>
        <v>03</v>
      </c>
      <c r="V987" t="str">
        <f>+VLOOKUP(B987,MARCO!E:E,1,FALSE)</f>
        <v>La Matanza</v>
      </c>
      <c r="W987" t="s">
        <v>134</v>
      </c>
      <c r="X987" t="s">
        <v>134</v>
      </c>
      <c r="Y987" t="str">
        <f t="shared" si="140"/>
        <v>R 3 - D 691 - 470 - 1111</v>
      </c>
      <c r="Z987" t="s">
        <v>20</v>
      </c>
      <c r="AA987" t="s">
        <v>2349</v>
      </c>
      <c r="AB987" t="s">
        <v>21</v>
      </c>
      <c r="AD987" t="str">
        <f t="shared" si="141"/>
        <v>Es N°166 - 470</v>
      </c>
      <c r="AE987" t="s">
        <v>22</v>
      </c>
      <c r="AF987" t="s">
        <v>23</v>
      </c>
      <c r="AG987" t="s">
        <v>26</v>
      </c>
      <c r="AH987" t="s">
        <v>2348</v>
      </c>
      <c r="AI987" s="13">
        <f t="shared" si="142"/>
        <v>29</v>
      </c>
      <c r="AJ987" s="13">
        <f t="shared" si="143"/>
        <v>1</v>
      </c>
      <c r="AK987" s="21">
        <v>1</v>
      </c>
      <c r="AM987" t="s">
        <v>2154</v>
      </c>
      <c r="AN987" t="str">
        <f t="shared" si="137"/>
        <v>R03</v>
      </c>
      <c r="AO987" s="20" t="str">
        <f t="shared" si="138"/>
        <v>FINES_R03</v>
      </c>
      <c r="AP987" s="25">
        <f t="shared" si="144"/>
        <v>0.5633617639541626</v>
      </c>
      <c r="AQ987" s="24" t="str">
        <f>+IFERROR(VLOOKUP(Y987,#REF!,2,FALSE),"-")</f>
        <v>-</v>
      </c>
      <c r="AR987" s="13" t="s">
        <v>2393</v>
      </c>
      <c r="AS987" t="s">
        <v>2398</v>
      </c>
      <c r="AT987" t="str">
        <f t="shared" si="145"/>
        <v>Marcelo T. De Alvear - 1299 - Localidad De Prueba Barrio De Prueba</v>
      </c>
    </row>
    <row r="988" spans="1:46" ht="15.75" thickBot="1" x14ac:dyDescent="0.3">
      <c r="A988" s="47">
        <v>3</v>
      </c>
      <c r="B988" s="47" t="s">
        <v>1078</v>
      </c>
      <c r="C988" s="47" t="s">
        <v>6736</v>
      </c>
      <c r="D988" s="47" t="s">
        <v>1192</v>
      </c>
      <c r="E988" s="47" t="s">
        <v>1193</v>
      </c>
      <c r="F988" s="47" t="s">
        <v>7015</v>
      </c>
      <c r="G988" s="47" t="s">
        <v>7016</v>
      </c>
      <c r="H988" s="47" t="s">
        <v>7017</v>
      </c>
      <c r="I988" s="47" t="s">
        <v>2475</v>
      </c>
      <c r="J988" s="47" t="s">
        <v>6550</v>
      </c>
      <c r="K988" s="47" t="s">
        <v>13887</v>
      </c>
      <c r="L988" s="47">
        <v>0.47253531217575068</v>
      </c>
      <c r="M988" s="47">
        <v>-34.7453936</v>
      </c>
      <c r="N988" s="47">
        <v>-58.591104700000002</v>
      </c>
      <c r="O988" s="47" t="s">
        <v>16115</v>
      </c>
      <c r="P988" s="47">
        <v>1</v>
      </c>
      <c r="Q988">
        <v>20</v>
      </c>
      <c r="S988" s="23" t="s">
        <v>2347</v>
      </c>
      <c r="T988" t="str">
        <f t="shared" si="139"/>
        <v>03</v>
      </c>
      <c r="V988" t="str">
        <f>+VLOOKUP(B988,MARCO!E:E,1,FALSE)</f>
        <v>La Matanza</v>
      </c>
      <c r="W988" t="s">
        <v>134</v>
      </c>
      <c r="X988" t="s">
        <v>134</v>
      </c>
      <c r="Y988" t="str">
        <f t="shared" si="140"/>
        <v>R 3 - D 691 - 477 - 4169</v>
      </c>
      <c r="Z988" t="s">
        <v>20</v>
      </c>
      <c r="AA988" t="s">
        <v>2349</v>
      </c>
      <c r="AB988" t="s">
        <v>21</v>
      </c>
      <c r="AD988" t="str">
        <f t="shared" si="141"/>
        <v>San Gerardo</v>
      </c>
      <c r="AE988" t="s">
        <v>22</v>
      </c>
      <c r="AF988" t="s">
        <v>23</v>
      </c>
      <c r="AG988" t="s">
        <v>26</v>
      </c>
      <c r="AH988" t="s">
        <v>2348</v>
      </c>
      <c r="AI988" s="13">
        <f t="shared" si="142"/>
        <v>20</v>
      </c>
      <c r="AJ988" s="13">
        <f t="shared" si="143"/>
        <v>1</v>
      </c>
      <c r="AK988" s="21">
        <v>1</v>
      </c>
      <c r="AM988" t="s">
        <v>2154</v>
      </c>
      <c r="AN988" t="str">
        <f t="shared" si="137"/>
        <v>R03</v>
      </c>
      <c r="AO988" s="20" t="str">
        <f t="shared" si="138"/>
        <v>FINES_R03</v>
      </c>
      <c r="AP988" s="25">
        <f t="shared" si="144"/>
        <v>0.47253531217575068</v>
      </c>
      <c r="AQ988" s="24" t="str">
        <f>+IFERROR(VLOOKUP(Y988,#REF!,2,FALSE),"-")</f>
        <v>-</v>
      </c>
      <c r="AR988" s="13" t="s">
        <v>2393</v>
      </c>
      <c r="AS988" t="s">
        <v>2398</v>
      </c>
      <c r="AT988" t="str">
        <f t="shared" si="145"/>
        <v>El Poncho - 3123 - Gregorio De Laferrere</v>
      </c>
    </row>
    <row r="989" spans="1:46" ht="15.75" thickBot="1" x14ac:dyDescent="0.3">
      <c r="A989" s="47">
        <v>3</v>
      </c>
      <c r="B989" s="47" t="s">
        <v>1078</v>
      </c>
      <c r="C989" s="47" t="s">
        <v>6736</v>
      </c>
      <c r="D989" s="47" t="s">
        <v>1192</v>
      </c>
      <c r="E989" s="47" t="s">
        <v>1193</v>
      </c>
      <c r="F989" s="47" t="s">
        <v>7019</v>
      </c>
      <c r="G989" s="47" t="s">
        <v>7020</v>
      </c>
      <c r="H989" s="47" t="s">
        <v>7021</v>
      </c>
      <c r="I989" s="47" t="s">
        <v>2475</v>
      </c>
      <c r="J989" s="47" t="s">
        <v>6550</v>
      </c>
      <c r="K989" s="47" t="s">
        <v>13888</v>
      </c>
      <c r="L989" s="47">
        <v>0.55194741487503052</v>
      </c>
      <c r="M989" s="47">
        <v>-34.721689994782999</v>
      </c>
      <c r="N989" s="47">
        <v>-58.593813003317003</v>
      </c>
      <c r="O989" s="47" t="s">
        <v>16116</v>
      </c>
      <c r="P989" s="47">
        <v>1</v>
      </c>
      <c r="Q989">
        <v>17</v>
      </c>
      <c r="S989" s="23" t="s">
        <v>2347</v>
      </c>
      <c r="T989" t="str">
        <f t="shared" si="139"/>
        <v>03</v>
      </c>
      <c r="V989" t="str">
        <f>+VLOOKUP(B989,MARCO!E:E,1,FALSE)</f>
        <v>La Matanza</v>
      </c>
      <c r="W989" t="s">
        <v>134</v>
      </c>
      <c r="X989" t="s">
        <v>134</v>
      </c>
      <c r="Y989" t="str">
        <f t="shared" si="140"/>
        <v>R 3 - D 691 - 477 - 3122</v>
      </c>
      <c r="Z989" t="s">
        <v>20</v>
      </c>
      <c r="AA989" t="s">
        <v>2349</v>
      </c>
      <c r="AB989" t="s">
        <v>21</v>
      </c>
      <c r="AD989" t="str">
        <f t="shared" si="141"/>
        <v>Ep Nº72 - 470</v>
      </c>
      <c r="AE989" t="s">
        <v>22</v>
      </c>
      <c r="AF989" t="s">
        <v>23</v>
      </c>
      <c r="AG989" t="s">
        <v>26</v>
      </c>
      <c r="AH989" t="s">
        <v>2348</v>
      </c>
      <c r="AI989" s="13">
        <f t="shared" si="142"/>
        <v>17</v>
      </c>
      <c r="AJ989" s="13">
        <f t="shared" si="143"/>
        <v>1</v>
      </c>
      <c r="AK989" s="21">
        <v>1</v>
      </c>
      <c r="AM989" t="s">
        <v>2154</v>
      </c>
      <c r="AN989" t="str">
        <f t="shared" si="137"/>
        <v>R03</v>
      </c>
      <c r="AO989" s="20" t="str">
        <f t="shared" si="138"/>
        <v>FINES_R03</v>
      </c>
      <c r="AP989" s="25">
        <f t="shared" si="144"/>
        <v>0.55194741487503052</v>
      </c>
      <c r="AQ989" s="24" t="str">
        <f>+IFERROR(VLOOKUP(Y989,#REF!,2,FALSE),"-")</f>
        <v>-</v>
      </c>
      <c r="AR989" s="13" t="s">
        <v>2393</v>
      </c>
      <c r="AS989" t="s">
        <v>2397</v>
      </c>
      <c r="AT989" t="str">
        <f t="shared" si="145"/>
        <v>Carlos Casares Y Vidal - Gregorio De Laferrere</v>
      </c>
    </row>
    <row r="990" spans="1:46" ht="15.75" thickBot="1" x14ac:dyDescent="0.3">
      <c r="A990" s="47">
        <v>3</v>
      </c>
      <c r="B990" s="47" t="s">
        <v>1078</v>
      </c>
      <c r="C990" s="47" t="s">
        <v>6736</v>
      </c>
      <c r="D990" s="47" t="s">
        <v>1192</v>
      </c>
      <c r="E990" s="47" t="s">
        <v>1193</v>
      </c>
      <c r="F990" s="47" t="s">
        <v>7023</v>
      </c>
      <c r="G990" s="47" t="s">
        <v>7024</v>
      </c>
      <c r="H990" s="47" t="s">
        <v>7025</v>
      </c>
      <c r="I990" s="47" t="s">
        <v>2475</v>
      </c>
      <c r="J990" s="47" t="s">
        <v>6550</v>
      </c>
      <c r="K990" s="47" t="s">
        <v>13889</v>
      </c>
      <c r="L990" s="47">
        <v>0.88306218385696411</v>
      </c>
      <c r="M990" s="47">
        <v>-34.714917100000001</v>
      </c>
      <c r="N990" s="47">
        <v>-58.630692400000001</v>
      </c>
      <c r="O990" s="47" t="s">
        <v>16117</v>
      </c>
      <c r="P990" s="47">
        <v>1</v>
      </c>
      <c r="Q990">
        <v>21</v>
      </c>
      <c r="S990" s="23" t="s">
        <v>2347</v>
      </c>
      <c r="T990" t="str">
        <f t="shared" si="139"/>
        <v>03</v>
      </c>
      <c r="V990" t="str">
        <f>+VLOOKUP(B990,MARCO!E:E,1,FALSE)</f>
        <v>La Matanza</v>
      </c>
      <c r="W990" t="s">
        <v>134</v>
      </c>
      <c r="X990" t="s">
        <v>134</v>
      </c>
      <c r="Y990" t="str">
        <f t="shared" si="140"/>
        <v>R 3 - D 691 - 477 - 4171</v>
      </c>
      <c r="Z990" t="s">
        <v>20</v>
      </c>
      <c r="AA990" t="s">
        <v>2349</v>
      </c>
      <c r="AB990" t="s">
        <v>21</v>
      </c>
      <c r="AD990" t="str">
        <f t="shared" si="141"/>
        <v>Ep N° 72 477</v>
      </c>
      <c r="AE990" t="s">
        <v>22</v>
      </c>
      <c r="AF990" t="s">
        <v>23</v>
      </c>
      <c r="AG990" t="s">
        <v>26</v>
      </c>
      <c r="AH990" t="s">
        <v>2348</v>
      </c>
      <c r="AI990" s="13">
        <f t="shared" si="142"/>
        <v>21</v>
      </c>
      <c r="AJ990" s="13">
        <f t="shared" si="143"/>
        <v>1</v>
      </c>
      <c r="AK990" s="21">
        <v>1</v>
      </c>
      <c r="AM990" t="s">
        <v>2154</v>
      </c>
      <c r="AN990" t="str">
        <f t="shared" si="137"/>
        <v>R03</v>
      </c>
      <c r="AO990" s="20" t="str">
        <f t="shared" si="138"/>
        <v>FINES_R03</v>
      </c>
      <c r="AP990" s="25">
        <f t="shared" si="144"/>
        <v>0.88306218385696411</v>
      </c>
      <c r="AQ990" s="24" t="str">
        <f>+IFERROR(VLOOKUP(Y990,#REF!,2,FALSE),"-")</f>
        <v>-</v>
      </c>
      <c r="AR990" s="13" t="s">
        <v>2393</v>
      </c>
      <c r="AS990" t="s">
        <v>2397</v>
      </c>
      <c r="AT990" t="str">
        <f t="shared" si="145"/>
        <v>Vidal - 1451 - Rafael Castillo</v>
      </c>
    </row>
    <row r="991" spans="1:46" ht="15.75" thickBot="1" x14ac:dyDescent="0.3">
      <c r="A991" s="47">
        <v>3</v>
      </c>
      <c r="B991" s="47" t="s">
        <v>1078</v>
      </c>
      <c r="C991" s="47" t="s">
        <v>6968</v>
      </c>
      <c r="D991" s="47" t="s">
        <v>1195</v>
      </c>
      <c r="E991" s="47" t="s">
        <v>1196</v>
      </c>
      <c r="F991" s="47" t="s">
        <v>7027</v>
      </c>
      <c r="G991" s="47" t="s">
        <v>7028</v>
      </c>
      <c r="H991" s="47" t="s">
        <v>7029</v>
      </c>
      <c r="I991" s="47" t="s">
        <v>2475</v>
      </c>
      <c r="J991" s="47" t="s">
        <v>6775</v>
      </c>
      <c r="K991" s="47" t="s">
        <v>13890</v>
      </c>
      <c r="L991" s="47">
        <v>0.53666883707046509</v>
      </c>
      <c r="M991" s="47">
        <v>-34.729978954968999</v>
      </c>
      <c r="N991" s="47">
        <v>-58.591334663563003</v>
      </c>
      <c r="O991" s="47" t="s">
        <v>16118</v>
      </c>
      <c r="P991" s="47">
        <v>1</v>
      </c>
      <c r="Q991">
        <v>34</v>
      </c>
      <c r="S991" s="23" t="s">
        <v>2347</v>
      </c>
      <c r="T991" t="str">
        <f t="shared" si="139"/>
        <v>03</v>
      </c>
      <c r="V991" t="str">
        <f>+VLOOKUP(B991,MARCO!E:E,1,FALSE)</f>
        <v>La Matanza</v>
      </c>
      <c r="W991" t="s">
        <v>134</v>
      </c>
      <c r="X991" t="s">
        <v>134</v>
      </c>
      <c r="Y991" t="str">
        <f t="shared" si="140"/>
        <v>R 3 - D 691 - 479 - 2286</v>
      </c>
      <c r="Z991" t="s">
        <v>20</v>
      </c>
      <c r="AA991" t="s">
        <v>2349</v>
      </c>
      <c r="AB991" t="s">
        <v>21</v>
      </c>
      <c r="AD991" t="str">
        <f t="shared" si="141"/>
        <v>Ep N°83</v>
      </c>
      <c r="AE991" t="s">
        <v>22</v>
      </c>
      <c r="AF991" t="s">
        <v>23</v>
      </c>
      <c r="AG991" t="s">
        <v>26</v>
      </c>
      <c r="AH991" t="s">
        <v>2348</v>
      </c>
      <c r="AI991" s="13">
        <f t="shared" si="142"/>
        <v>34</v>
      </c>
      <c r="AJ991" s="13">
        <f t="shared" si="143"/>
        <v>1</v>
      </c>
      <c r="AK991" s="21">
        <v>1</v>
      </c>
      <c r="AM991" t="s">
        <v>2154</v>
      </c>
      <c r="AN991" t="str">
        <f t="shared" si="137"/>
        <v>R03</v>
      </c>
      <c r="AO991" s="20" t="str">
        <f t="shared" si="138"/>
        <v>FINES_R03</v>
      </c>
      <c r="AP991" s="25">
        <f t="shared" si="144"/>
        <v>0.53666883707046509</v>
      </c>
      <c r="AQ991" s="24" t="str">
        <f>+IFERROR(VLOOKUP(Y991,#REF!,2,FALSE),"-")</f>
        <v>-</v>
      </c>
      <c r="AR991" s="13" t="s">
        <v>2393</v>
      </c>
      <c r="AS991" t="s">
        <v>2398</v>
      </c>
      <c r="AT991" t="str">
        <f t="shared" si="145"/>
        <v>Soldado Sosa 4697 - 3616 e/ 0000 y 0000 - Gregorio De Laferrere</v>
      </c>
    </row>
    <row r="992" spans="1:46" ht="15.75" thickBot="1" x14ac:dyDescent="0.3">
      <c r="A992" s="47">
        <v>3</v>
      </c>
      <c r="B992" s="47" t="s">
        <v>1078</v>
      </c>
      <c r="C992" s="47" t="s">
        <v>2371</v>
      </c>
      <c r="D992" s="47" t="s">
        <v>1169</v>
      </c>
      <c r="E992" s="47" t="s">
        <v>797</v>
      </c>
      <c r="F992" s="47" t="s">
        <v>7031</v>
      </c>
      <c r="G992" s="47" t="s">
        <v>7032</v>
      </c>
      <c r="H992" s="47" t="s">
        <v>7033</v>
      </c>
      <c r="I992" s="47" t="s">
        <v>2475</v>
      </c>
      <c r="J992" s="47" t="s">
        <v>6954</v>
      </c>
      <c r="K992" s="47" t="s">
        <v>13891</v>
      </c>
      <c r="L992" s="47">
        <v>0.71279948949813843</v>
      </c>
      <c r="M992" s="47">
        <v>-34.738820177043998</v>
      </c>
      <c r="N992" s="47">
        <v>-58.608966408142997</v>
      </c>
      <c r="O992" s="47" t="s">
        <v>16119</v>
      </c>
      <c r="P992" s="47">
        <v>1</v>
      </c>
      <c r="Q992">
        <v>21</v>
      </c>
      <c r="S992" s="23" t="s">
        <v>2347</v>
      </c>
      <c r="T992" t="str">
        <f t="shared" si="139"/>
        <v>03</v>
      </c>
      <c r="V992" t="str">
        <f>+VLOOKUP(B992,MARCO!E:E,1,FALSE)</f>
        <v>La Matanza</v>
      </c>
      <c r="W992" t="s">
        <v>134</v>
      </c>
      <c r="X992" t="s">
        <v>134</v>
      </c>
      <c r="Y992" t="str">
        <f t="shared" si="140"/>
        <v>R 3 - D 691 - 460 - 3026</v>
      </c>
      <c r="Z992" t="s">
        <v>20</v>
      </c>
      <c r="AA992" t="s">
        <v>2349</v>
      </c>
      <c r="AB992" t="s">
        <v>21</v>
      </c>
      <c r="AD992" t="str">
        <f t="shared" si="141"/>
        <v>AsociaciÓn Riendo Por No Llorar</v>
      </c>
      <c r="AE992" t="s">
        <v>22</v>
      </c>
      <c r="AF992" t="s">
        <v>23</v>
      </c>
      <c r="AG992" t="s">
        <v>26</v>
      </c>
      <c r="AH992" t="s">
        <v>2348</v>
      </c>
      <c r="AI992" s="13">
        <f t="shared" si="142"/>
        <v>21</v>
      </c>
      <c r="AJ992" s="13">
        <f t="shared" si="143"/>
        <v>1</v>
      </c>
      <c r="AK992" s="21">
        <v>1</v>
      </c>
      <c r="AM992" t="s">
        <v>2154</v>
      </c>
      <c r="AN992" t="str">
        <f t="shared" si="137"/>
        <v>R03</v>
      </c>
      <c r="AO992" s="20" t="str">
        <f t="shared" si="138"/>
        <v>FINES_R03</v>
      </c>
      <c r="AP992" s="25">
        <f t="shared" si="144"/>
        <v>0.71279948949813843</v>
      </c>
      <c r="AQ992" s="24" t="str">
        <f>+IFERROR(VLOOKUP(Y992,#REF!,2,FALSE),"-")</f>
        <v>-</v>
      </c>
      <c r="AR992" s="13" t="s">
        <v>2393</v>
      </c>
      <c r="AS992" t="s">
        <v>2397</v>
      </c>
      <c r="AT992" t="str">
        <f t="shared" si="145"/>
        <v>Salvigny - 4197 e/ Rodney - Gregorio De Laferrere</v>
      </c>
    </row>
    <row r="993" spans="1:46" ht="15.75" thickBot="1" x14ac:dyDescent="0.3">
      <c r="A993" s="47">
        <v>3</v>
      </c>
      <c r="B993" s="47" t="s">
        <v>1078</v>
      </c>
      <c r="C993" s="47" t="s">
        <v>3437</v>
      </c>
      <c r="D993" s="47" t="s">
        <v>1164</v>
      </c>
      <c r="E993" s="47" t="s">
        <v>1165</v>
      </c>
      <c r="F993" s="47" t="s">
        <v>7036</v>
      </c>
      <c r="G993" s="47" t="s">
        <v>7037</v>
      </c>
      <c r="H993" s="47" t="s">
        <v>7038</v>
      </c>
      <c r="I993" s="47" t="s">
        <v>2475</v>
      </c>
      <c r="J993" s="47" t="s">
        <v>7040</v>
      </c>
      <c r="K993" s="47" t="s">
        <v>13892</v>
      </c>
      <c r="L993" s="47">
        <v>0.69437026977539063</v>
      </c>
      <c r="M993" s="47">
        <v>-34.757220427979803</v>
      </c>
      <c r="N993" s="47">
        <v>-58.594576032856601</v>
      </c>
      <c r="O993" s="47" t="s">
        <v>16120</v>
      </c>
      <c r="P993" s="47">
        <v>1</v>
      </c>
      <c r="Q993">
        <v>31</v>
      </c>
      <c r="S993" s="23" t="s">
        <v>2347</v>
      </c>
      <c r="T993" t="str">
        <f t="shared" si="139"/>
        <v>03</v>
      </c>
      <c r="V993" t="str">
        <f>+VLOOKUP(B993,MARCO!E:E,1,FALSE)</f>
        <v>La Matanza</v>
      </c>
      <c r="W993" t="s">
        <v>134</v>
      </c>
      <c r="X993" t="s">
        <v>134</v>
      </c>
      <c r="Y993" t="str">
        <f t="shared" si="140"/>
        <v>R 3 - D 691 - 456 - 1093</v>
      </c>
      <c r="Z993" t="s">
        <v>20</v>
      </c>
      <c r="AA993" t="s">
        <v>2349</v>
      </c>
      <c r="AB993" t="s">
        <v>21</v>
      </c>
      <c r="AD993" t="str">
        <f t="shared" si="141"/>
        <v>Codeseh (ees 75) Cens 456</v>
      </c>
      <c r="AE993" t="s">
        <v>22</v>
      </c>
      <c r="AF993" t="s">
        <v>23</v>
      </c>
      <c r="AG993" t="s">
        <v>26</v>
      </c>
      <c r="AH993" t="s">
        <v>2348</v>
      </c>
      <c r="AI993" s="13">
        <f t="shared" si="142"/>
        <v>31</v>
      </c>
      <c r="AJ993" s="13">
        <f t="shared" si="143"/>
        <v>1</v>
      </c>
      <c r="AK993" s="21">
        <v>1</v>
      </c>
      <c r="AM993" t="s">
        <v>2154</v>
      </c>
      <c r="AN993" t="str">
        <f t="shared" si="137"/>
        <v>R03</v>
      </c>
      <c r="AO993" s="20" t="str">
        <f t="shared" si="138"/>
        <v>FINES_R03</v>
      </c>
      <c r="AP993" s="25">
        <f t="shared" si="144"/>
        <v>0.69437026977539063</v>
      </c>
      <c r="AQ993" s="24" t="str">
        <f>+IFERROR(VLOOKUP(Y993,#REF!,2,FALSE),"-")</f>
        <v>-</v>
      </c>
      <c r="AR993" s="13" t="s">
        <v>2393</v>
      </c>
      <c r="AS993" t="s">
        <v>2398</v>
      </c>
      <c r="AT993" t="str">
        <f t="shared" si="145"/>
        <v>Lopez May - 4353 e/ ReaÑo y Raulies - Gregorio De Laferrere</v>
      </c>
    </row>
    <row r="994" spans="1:46" ht="15.75" thickBot="1" x14ac:dyDescent="0.3">
      <c r="A994" s="47">
        <v>3</v>
      </c>
      <c r="B994" s="47" t="s">
        <v>1078</v>
      </c>
      <c r="C994" s="47" t="s">
        <v>6721</v>
      </c>
      <c r="D994" s="47" t="s">
        <v>1172</v>
      </c>
      <c r="E994" s="47" t="s">
        <v>111</v>
      </c>
      <c r="F994" s="47" t="s">
        <v>7041</v>
      </c>
      <c r="G994" s="47" t="s">
        <v>7042</v>
      </c>
      <c r="H994" s="47" t="s">
        <v>7043</v>
      </c>
      <c r="I994" s="47" t="s">
        <v>2475</v>
      </c>
      <c r="J994" s="47" t="s">
        <v>7045</v>
      </c>
      <c r="K994" s="47" t="s">
        <v>13893</v>
      </c>
      <c r="L994" s="47">
        <v>0.71005505323410034</v>
      </c>
      <c r="M994" s="47">
        <v>-34.719501020545998</v>
      </c>
      <c r="N994" s="47">
        <v>-58.610193422988999</v>
      </c>
      <c r="O994" s="47" t="s">
        <v>16121</v>
      </c>
      <c r="P994" s="47">
        <v>1</v>
      </c>
      <c r="Q994">
        <v>23</v>
      </c>
      <c r="S994" s="23" t="s">
        <v>2347</v>
      </c>
      <c r="T994" t="str">
        <f t="shared" si="139"/>
        <v>03</v>
      </c>
      <c r="V994" t="str">
        <f>+VLOOKUP(B994,MARCO!E:E,1,FALSE)</f>
        <v>La Matanza</v>
      </c>
      <c r="W994" t="s">
        <v>134</v>
      </c>
      <c r="X994" t="s">
        <v>134</v>
      </c>
      <c r="Y994" t="str">
        <f t="shared" si="140"/>
        <v>R 3 - D 691 - 463 - 4244</v>
      </c>
      <c r="Z994" t="s">
        <v>20</v>
      </c>
      <c r="AA994" t="s">
        <v>2349</v>
      </c>
      <c r="AB994" t="s">
        <v>21</v>
      </c>
      <c r="AD994" t="str">
        <f t="shared" si="141"/>
        <v>Csyd El Fortin</v>
      </c>
      <c r="AE994" t="s">
        <v>22</v>
      </c>
      <c r="AF994" t="s">
        <v>23</v>
      </c>
      <c r="AG994" t="s">
        <v>26</v>
      </c>
      <c r="AH994" t="s">
        <v>2348</v>
      </c>
      <c r="AI994" s="13">
        <f t="shared" si="142"/>
        <v>23</v>
      </c>
      <c r="AJ994" s="13">
        <f t="shared" si="143"/>
        <v>1</v>
      </c>
      <c r="AK994" s="21">
        <v>1</v>
      </c>
      <c r="AM994" t="s">
        <v>2154</v>
      </c>
      <c r="AN994" t="str">
        <f t="shared" si="137"/>
        <v>R03</v>
      </c>
      <c r="AO994" s="20" t="str">
        <f t="shared" si="138"/>
        <v>FINES_R03</v>
      </c>
      <c r="AP994" s="25">
        <f t="shared" si="144"/>
        <v>0.71005505323410034</v>
      </c>
      <c r="AQ994" s="24" t="str">
        <f>+IFERROR(VLOOKUP(Y994,#REF!,2,FALSE),"-")</f>
        <v>-</v>
      </c>
      <c r="AR994" s="13" t="s">
        <v>2393</v>
      </c>
      <c r="AS994" t="s">
        <v>2398</v>
      </c>
      <c r="AT994" t="str">
        <f t="shared" si="145"/>
        <v>Sudamerica - 3281 e/ S/n y S/n - Rafael Castillo</v>
      </c>
    </row>
    <row r="995" spans="1:46" ht="15.75" thickBot="1" x14ac:dyDescent="0.3">
      <c r="A995" s="47">
        <v>3</v>
      </c>
      <c r="B995" s="47" t="s">
        <v>1078</v>
      </c>
      <c r="C995" s="47" t="s">
        <v>6721</v>
      </c>
      <c r="D995" s="47" t="s">
        <v>1172</v>
      </c>
      <c r="E995" s="47" t="s">
        <v>111</v>
      </c>
      <c r="F995" s="47" t="s">
        <v>7046</v>
      </c>
      <c r="G995" s="47" t="s">
        <v>7047</v>
      </c>
      <c r="H995" s="47" t="s">
        <v>7048</v>
      </c>
      <c r="I995" s="47" t="s">
        <v>2475</v>
      </c>
      <c r="J995" s="47" t="s">
        <v>7045</v>
      </c>
      <c r="K995" s="47" t="s">
        <v>13894</v>
      </c>
      <c r="L995" s="47">
        <v>0.700184166431427</v>
      </c>
      <c r="M995" s="47">
        <v>-34.7174093</v>
      </c>
      <c r="N995" s="47">
        <v>-58.576563100000001</v>
      </c>
      <c r="O995" s="47" t="s">
        <v>16122</v>
      </c>
      <c r="P995" s="47">
        <v>1</v>
      </c>
      <c r="Q995">
        <v>24</v>
      </c>
      <c r="S995" s="23" t="s">
        <v>2347</v>
      </c>
      <c r="T995" t="str">
        <f t="shared" si="139"/>
        <v>03</v>
      </c>
      <c r="V995" t="str">
        <f>+VLOOKUP(B995,MARCO!E:E,1,FALSE)</f>
        <v>La Matanza</v>
      </c>
      <c r="W995" t="s">
        <v>134</v>
      </c>
      <c r="X995" t="s">
        <v>134</v>
      </c>
      <c r="Y995" t="str">
        <f t="shared" si="140"/>
        <v>R 3 - D 691 - 463 - 4245</v>
      </c>
      <c r="Z995" t="s">
        <v>20</v>
      </c>
      <c r="AA995" t="s">
        <v>2349</v>
      </c>
      <c r="AB995" t="s">
        <v>21</v>
      </c>
      <c r="AD995" t="str">
        <f t="shared" si="141"/>
        <v>Csyd Barrio Central</v>
      </c>
      <c r="AE995" t="s">
        <v>22</v>
      </c>
      <c r="AF995" t="s">
        <v>23</v>
      </c>
      <c r="AG995" t="s">
        <v>26</v>
      </c>
      <c r="AH995" t="s">
        <v>2348</v>
      </c>
      <c r="AI995" s="13">
        <f t="shared" si="142"/>
        <v>24</v>
      </c>
      <c r="AJ995" s="13">
        <f t="shared" si="143"/>
        <v>1</v>
      </c>
      <c r="AK995" s="21">
        <v>1</v>
      </c>
      <c r="AM995" t="s">
        <v>2154</v>
      </c>
      <c r="AN995" t="str">
        <f t="shared" si="137"/>
        <v>R03</v>
      </c>
      <c r="AO995" s="20" t="str">
        <f t="shared" si="138"/>
        <v>FINES_R03</v>
      </c>
      <c r="AP995" s="25">
        <f t="shared" si="144"/>
        <v>0.700184166431427</v>
      </c>
      <c r="AQ995" s="24" t="str">
        <f>+IFERROR(VLOOKUP(Y995,#REF!,2,FALSE),"-")</f>
        <v>-</v>
      </c>
      <c r="AR995" s="13" t="s">
        <v>2393</v>
      </c>
      <c r="AS995" t="s">
        <v>2397</v>
      </c>
      <c r="AT995" t="str">
        <f t="shared" si="145"/>
        <v>Santa Rosa - 2838 - Isidro Casanova</v>
      </c>
    </row>
    <row r="996" spans="1:46" ht="15.75" thickBot="1" x14ac:dyDescent="0.3">
      <c r="A996" s="47">
        <v>3</v>
      </c>
      <c r="B996" s="47" t="s">
        <v>1078</v>
      </c>
      <c r="C996" s="47" t="s">
        <v>6721</v>
      </c>
      <c r="D996" s="47" t="s">
        <v>1172</v>
      </c>
      <c r="E996" s="47" t="s">
        <v>111</v>
      </c>
      <c r="F996" s="47" t="s">
        <v>7050</v>
      </c>
      <c r="G996" s="47" t="s">
        <v>7051</v>
      </c>
      <c r="H996" s="47" t="s">
        <v>7052</v>
      </c>
      <c r="I996" s="47" t="s">
        <v>2475</v>
      </c>
      <c r="J996" s="47" t="s">
        <v>7045</v>
      </c>
      <c r="K996" s="47" t="s">
        <v>13895</v>
      </c>
      <c r="L996" s="47">
        <v>0.75263112783432007</v>
      </c>
      <c r="M996" s="47">
        <v>-34.730075879361998</v>
      </c>
      <c r="N996" s="47">
        <v>-58.575034941814003</v>
      </c>
      <c r="O996" s="47" t="s">
        <v>16123</v>
      </c>
      <c r="P996" s="47">
        <v>1</v>
      </c>
      <c r="Q996">
        <v>16</v>
      </c>
      <c r="S996" s="23" t="s">
        <v>2347</v>
      </c>
      <c r="T996" t="str">
        <f t="shared" si="139"/>
        <v>03</v>
      </c>
      <c r="V996" t="str">
        <f>+VLOOKUP(B996,MARCO!E:E,1,FALSE)</f>
        <v>La Matanza</v>
      </c>
      <c r="W996" t="s">
        <v>134</v>
      </c>
      <c r="X996" t="s">
        <v>134</v>
      </c>
      <c r="Y996" t="str">
        <f t="shared" si="140"/>
        <v>R 3 - D 691 - 463 - 3725</v>
      </c>
      <c r="Z996" t="s">
        <v>20</v>
      </c>
      <c r="AA996" t="s">
        <v>2349</v>
      </c>
      <c r="AB996" t="s">
        <v>21</v>
      </c>
      <c r="AD996" t="str">
        <f t="shared" si="141"/>
        <v>Subcomando Borgward</v>
      </c>
      <c r="AE996" t="s">
        <v>22</v>
      </c>
      <c r="AF996" t="s">
        <v>23</v>
      </c>
      <c r="AG996" t="s">
        <v>26</v>
      </c>
      <c r="AH996" t="s">
        <v>2348</v>
      </c>
      <c r="AI996" s="13">
        <f t="shared" si="142"/>
        <v>16</v>
      </c>
      <c r="AJ996" s="13">
        <f t="shared" si="143"/>
        <v>1</v>
      </c>
      <c r="AK996" s="21">
        <v>1</v>
      </c>
      <c r="AM996" t="s">
        <v>2154</v>
      </c>
      <c r="AN996" t="str">
        <f t="shared" si="137"/>
        <v>R03</v>
      </c>
      <c r="AO996" s="20" t="str">
        <f t="shared" si="138"/>
        <v>FINES_R03</v>
      </c>
      <c r="AP996" s="25">
        <f t="shared" si="144"/>
        <v>0.75263112783432007</v>
      </c>
      <c r="AQ996" s="24" t="str">
        <f>+IFERROR(VLOOKUP(Y996,#REF!,2,FALSE),"-")</f>
        <v>-</v>
      </c>
      <c r="AR996" s="13" t="s">
        <v>2393</v>
      </c>
      <c r="AS996" t="s">
        <v>2397</v>
      </c>
      <c r="AT996" t="str">
        <f t="shared" si="145"/>
        <v>Luis Viale - 995 e/ Bedoya - Isidro Casanova</v>
      </c>
    </row>
    <row r="997" spans="1:46" ht="15.75" thickBot="1" x14ac:dyDescent="0.3">
      <c r="A997" s="47">
        <v>3</v>
      </c>
      <c r="B997" s="47" t="s">
        <v>1078</v>
      </c>
      <c r="C997" s="47" t="s">
        <v>6721</v>
      </c>
      <c r="D997" s="47" t="s">
        <v>1172</v>
      </c>
      <c r="E997" s="47" t="s">
        <v>111</v>
      </c>
      <c r="F997" s="47" t="s">
        <v>7054</v>
      </c>
      <c r="G997" s="47" t="s">
        <v>7055</v>
      </c>
      <c r="H997" s="47" t="s">
        <v>7056</v>
      </c>
      <c r="I997" s="47" t="s">
        <v>2475</v>
      </c>
      <c r="J997" s="47" t="s">
        <v>7045</v>
      </c>
      <c r="K997" s="47" t="s">
        <v>13896</v>
      </c>
      <c r="L997" s="47">
        <v>0.33764702081680298</v>
      </c>
      <c r="M997" s="47">
        <v>-34.697642901305997</v>
      </c>
      <c r="N997" s="47">
        <v>-58.602416859289001</v>
      </c>
      <c r="O997" s="47" t="s">
        <v>16124</v>
      </c>
      <c r="P997" s="47">
        <v>1</v>
      </c>
      <c r="Q997">
        <v>27</v>
      </c>
      <c r="S997" s="23" t="s">
        <v>2347</v>
      </c>
      <c r="T997" t="str">
        <f t="shared" si="139"/>
        <v>03</v>
      </c>
      <c r="V997" t="str">
        <f>+VLOOKUP(B997,MARCO!E:E,1,FALSE)</f>
        <v>La Matanza</v>
      </c>
      <c r="W997" t="s">
        <v>134</v>
      </c>
      <c r="X997" t="s">
        <v>134</v>
      </c>
      <c r="Y997" t="str">
        <f t="shared" si="140"/>
        <v>R 3 - D 691 - 463 - 4247</v>
      </c>
      <c r="Z997" t="s">
        <v>20</v>
      </c>
      <c r="AA997" t="s">
        <v>2349</v>
      </c>
      <c r="AB997" t="s">
        <v>21</v>
      </c>
      <c r="AD997" t="str">
        <f t="shared" si="141"/>
        <v>Subcomando Atalaya</v>
      </c>
      <c r="AE997" t="s">
        <v>22</v>
      </c>
      <c r="AF997" t="s">
        <v>23</v>
      </c>
      <c r="AG997" t="s">
        <v>26</v>
      </c>
      <c r="AH997" t="s">
        <v>2348</v>
      </c>
      <c r="AI997" s="13">
        <f t="shared" si="142"/>
        <v>27</v>
      </c>
      <c r="AJ997" s="13">
        <f t="shared" si="143"/>
        <v>1</v>
      </c>
      <c r="AK997" s="21">
        <v>1</v>
      </c>
      <c r="AM997" t="s">
        <v>2154</v>
      </c>
      <c r="AN997" t="str">
        <f t="shared" si="137"/>
        <v>R03</v>
      </c>
      <c r="AO997" s="20" t="str">
        <f t="shared" si="138"/>
        <v>FINES_R03</v>
      </c>
      <c r="AP997" s="25">
        <f t="shared" si="144"/>
        <v>0.33764702081680298</v>
      </c>
      <c r="AQ997" s="24" t="str">
        <f>+IFERROR(VLOOKUP(Y997,#REF!,2,FALSE),"-")</f>
        <v>-</v>
      </c>
      <c r="AR997" s="13" t="s">
        <v>2393</v>
      </c>
      <c r="AS997" t="s">
        <v>2397</v>
      </c>
      <c r="AT997" t="str">
        <f t="shared" si="145"/>
        <v>Bartolome De Las Casas - 55 - Isidro Casanova</v>
      </c>
    </row>
    <row r="998" spans="1:46" ht="15.75" thickBot="1" x14ac:dyDescent="0.3">
      <c r="A998" s="47">
        <v>3</v>
      </c>
      <c r="B998" s="47" t="s">
        <v>1078</v>
      </c>
      <c r="C998" s="47" t="s">
        <v>2369</v>
      </c>
      <c r="D998" s="47" t="s">
        <v>1157</v>
      </c>
      <c r="E998" s="47" t="s">
        <v>1158</v>
      </c>
      <c r="F998" s="47" t="s">
        <v>7058</v>
      </c>
      <c r="G998" s="47" t="s">
        <v>7059</v>
      </c>
      <c r="H998" s="47" t="s">
        <v>7060</v>
      </c>
      <c r="I998" s="47" t="s">
        <v>2475</v>
      </c>
      <c r="J998" s="47" t="s">
        <v>7062</v>
      </c>
      <c r="K998" s="47" t="s">
        <v>13897</v>
      </c>
      <c r="L998" s="47">
        <v>0.56420695781707764</v>
      </c>
      <c r="M998" s="47">
        <v>-34.751880781468998</v>
      </c>
      <c r="N998" s="47">
        <v>-58.608933847628002</v>
      </c>
      <c r="O998" s="47" t="s">
        <v>16125</v>
      </c>
      <c r="P998" s="47">
        <v>1</v>
      </c>
      <c r="Q998">
        <v>26</v>
      </c>
      <c r="S998" s="23" t="s">
        <v>2347</v>
      </c>
      <c r="T998" t="str">
        <f t="shared" si="139"/>
        <v>03</v>
      </c>
      <c r="V998" t="str">
        <f>+VLOOKUP(B998,MARCO!E:E,1,FALSE)</f>
        <v>La Matanza</v>
      </c>
      <c r="W998" t="s">
        <v>134</v>
      </c>
      <c r="X998" t="s">
        <v>134</v>
      </c>
      <c r="Y998" t="str">
        <f t="shared" si="140"/>
        <v>R 3 - D 691 - 452 - 4155</v>
      </c>
      <c r="Z998" t="s">
        <v>20</v>
      </c>
      <c r="AA998" t="s">
        <v>2349</v>
      </c>
      <c r="AB998" t="s">
        <v>21</v>
      </c>
      <c r="AD998" t="str">
        <f t="shared" si="141"/>
        <v>Sociedad De Fomento La Gabita</v>
      </c>
      <c r="AE998" t="s">
        <v>22</v>
      </c>
      <c r="AF998" t="s">
        <v>23</v>
      </c>
      <c r="AG998" t="s">
        <v>26</v>
      </c>
      <c r="AH998" t="s">
        <v>2348</v>
      </c>
      <c r="AI998" s="13">
        <f t="shared" si="142"/>
        <v>26</v>
      </c>
      <c r="AJ998" s="13">
        <f t="shared" si="143"/>
        <v>1</v>
      </c>
      <c r="AK998" s="21">
        <v>1</v>
      </c>
      <c r="AM998" t="s">
        <v>2154</v>
      </c>
      <c r="AN998" t="str">
        <f t="shared" si="137"/>
        <v>R03</v>
      </c>
      <c r="AO998" s="20" t="str">
        <f t="shared" si="138"/>
        <v>FINES_R03</v>
      </c>
      <c r="AP998" s="25">
        <f t="shared" si="144"/>
        <v>0.56420695781707764</v>
      </c>
      <c r="AQ998" s="24" t="str">
        <f>+IFERROR(VLOOKUP(Y998,#REF!,2,FALSE),"-")</f>
        <v>-</v>
      </c>
      <c r="AR998" s="13" t="s">
        <v>2393</v>
      </c>
      <c r="AS998" t="s">
        <v>2398</v>
      </c>
      <c r="AT998" t="str">
        <f t="shared" si="145"/>
        <v>Jacobo Watt - 4737 - Gregorio De Laferrere</v>
      </c>
    </row>
    <row r="999" spans="1:46" ht="15.75" thickBot="1" x14ac:dyDescent="0.3">
      <c r="A999" s="47">
        <v>3</v>
      </c>
      <c r="B999" s="47" t="s">
        <v>1078</v>
      </c>
      <c r="C999" s="47" t="s">
        <v>6742</v>
      </c>
      <c r="D999" s="47" t="s">
        <v>1179</v>
      </c>
      <c r="E999" s="47" t="s">
        <v>1180</v>
      </c>
      <c r="F999" s="47" t="s">
        <v>7063</v>
      </c>
      <c r="G999" s="47" t="s">
        <v>7064</v>
      </c>
      <c r="H999" s="47" t="s">
        <v>7065</v>
      </c>
      <c r="I999" s="47" t="s">
        <v>2475</v>
      </c>
      <c r="J999" s="47" t="s">
        <v>6803</v>
      </c>
      <c r="K999" s="47" t="s">
        <v>13898</v>
      </c>
      <c r="L999" s="47"/>
      <c r="M999" s="47">
        <v>-34.691626071432559</v>
      </c>
      <c r="N999" s="47">
        <v>-58.623679517974942</v>
      </c>
      <c r="O999" s="47" t="s">
        <v>16126</v>
      </c>
      <c r="P999" s="47">
        <v>1</v>
      </c>
      <c r="Q999">
        <v>26</v>
      </c>
      <c r="S999" s="23" t="s">
        <v>2347</v>
      </c>
      <c r="T999" t="str">
        <f t="shared" si="139"/>
        <v>03</v>
      </c>
      <c r="V999" t="str">
        <f>+VLOOKUP(B999,MARCO!E:E,1,FALSE)</f>
        <v>La Matanza</v>
      </c>
      <c r="W999" t="s">
        <v>134</v>
      </c>
      <c r="X999" t="s">
        <v>134</v>
      </c>
      <c r="Y999" t="str">
        <f t="shared" si="140"/>
        <v>R 3 - D 691 - 470 - 4310</v>
      </c>
      <c r="Z999" t="s">
        <v>20</v>
      </c>
      <c r="AA999" t="s">
        <v>2349</v>
      </c>
      <c r="AB999" t="s">
        <v>21</v>
      </c>
      <c r="AD999" t="str">
        <f t="shared" si="141"/>
        <v>Capilla Inmaculada Concepcion - 470</v>
      </c>
      <c r="AE999" t="s">
        <v>22</v>
      </c>
      <c r="AF999" t="s">
        <v>23</v>
      </c>
      <c r="AG999" t="s">
        <v>26</v>
      </c>
      <c r="AH999" t="s">
        <v>2348</v>
      </c>
      <c r="AI999" s="13">
        <f t="shared" si="142"/>
        <v>26</v>
      </c>
      <c r="AJ999" s="13">
        <f t="shared" si="143"/>
        <v>1</v>
      </c>
      <c r="AK999" s="21">
        <v>1</v>
      </c>
      <c r="AM999" t="s">
        <v>2154</v>
      </c>
      <c r="AN999" t="str">
        <f t="shared" si="137"/>
        <v>R03</v>
      </c>
      <c r="AO999" s="20" t="str">
        <f t="shared" si="138"/>
        <v>FINES_R03</v>
      </c>
      <c r="AP999" s="25">
        <f t="shared" si="144"/>
        <v>0</v>
      </c>
      <c r="AQ999" s="24" t="str">
        <f>+IFERROR(VLOOKUP(Y999,#REF!,2,FALSE),"-")</f>
        <v>-</v>
      </c>
      <c r="AR999" s="13" t="s">
        <v>2393</v>
      </c>
      <c r="AS999" t="s">
        <v>2397</v>
      </c>
      <c r="AT999" t="str">
        <f t="shared" si="145"/>
        <v>Nicolas Davila Y Torquins - Gregorio De Laferrere</v>
      </c>
    </row>
    <row r="1000" spans="1:46" ht="15.75" thickBot="1" x14ac:dyDescent="0.3">
      <c r="A1000" s="47">
        <v>3</v>
      </c>
      <c r="B1000" s="47" t="s">
        <v>1078</v>
      </c>
      <c r="C1000" s="47" t="s">
        <v>6742</v>
      </c>
      <c r="D1000" s="47" t="s">
        <v>1179</v>
      </c>
      <c r="E1000" s="47" t="s">
        <v>1180</v>
      </c>
      <c r="F1000" s="47" t="s">
        <v>7067</v>
      </c>
      <c r="G1000" s="47" t="s">
        <v>7068</v>
      </c>
      <c r="H1000" s="47" t="s">
        <v>7069</v>
      </c>
      <c r="I1000" s="47" t="s">
        <v>2475</v>
      </c>
      <c r="J1000" s="47" t="s">
        <v>6803</v>
      </c>
      <c r="K1000" s="47" t="s">
        <v>13899</v>
      </c>
      <c r="L1000" s="47">
        <v>0.55481553077697754</v>
      </c>
      <c r="M1000" s="47">
        <v>-34.705648416617002</v>
      </c>
      <c r="N1000" s="47">
        <v>-58.611497293140999</v>
      </c>
      <c r="O1000" s="47" t="s">
        <v>16127</v>
      </c>
      <c r="P1000" s="47">
        <v>1</v>
      </c>
      <c r="Q1000">
        <v>31</v>
      </c>
      <c r="S1000" s="23" t="s">
        <v>2347</v>
      </c>
      <c r="T1000" t="str">
        <f t="shared" si="139"/>
        <v>03</v>
      </c>
      <c r="V1000" t="str">
        <f>+VLOOKUP(B1000,MARCO!E:E,1,FALSE)</f>
        <v>La Matanza</v>
      </c>
      <c r="W1000" t="s">
        <v>134</v>
      </c>
      <c r="X1000" t="s">
        <v>134</v>
      </c>
      <c r="Y1000" t="str">
        <f t="shared" si="140"/>
        <v>R 3 - D 691 - 470 - 3227</v>
      </c>
      <c r="Z1000" t="s">
        <v>20</v>
      </c>
      <c r="AA1000" t="s">
        <v>2349</v>
      </c>
      <c r="AB1000" t="s">
        <v>21</v>
      </c>
      <c r="AD1000" t="str">
        <f t="shared" si="141"/>
        <v>Cfp Nº410 - 470</v>
      </c>
      <c r="AE1000" t="s">
        <v>22</v>
      </c>
      <c r="AF1000" t="s">
        <v>23</v>
      </c>
      <c r="AG1000" t="s">
        <v>26</v>
      </c>
      <c r="AH1000" t="s">
        <v>2348</v>
      </c>
      <c r="AI1000" s="13">
        <f t="shared" si="142"/>
        <v>31</v>
      </c>
      <c r="AJ1000" s="13">
        <f t="shared" si="143"/>
        <v>1</v>
      </c>
      <c r="AK1000" s="21">
        <v>1</v>
      </c>
      <c r="AM1000" t="s">
        <v>2154</v>
      </c>
      <c r="AN1000" t="str">
        <f t="shared" si="137"/>
        <v>R03</v>
      </c>
      <c r="AO1000" s="20" t="str">
        <f t="shared" si="138"/>
        <v>FINES_R03</v>
      </c>
      <c r="AP1000" s="25">
        <f t="shared" si="144"/>
        <v>0.55481553077697754</v>
      </c>
      <c r="AQ1000" s="24" t="str">
        <f>+IFERROR(VLOOKUP(Y1000,#REF!,2,FALSE),"-")</f>
        <v>-</v>
      </c>
      <c r="AR1000" s="13" t="s">
        <v>2393</v>
      </c>
      <c r="AS1000" t="s">
        <v>2398</v>
      </c>
      <c r="AT1000" t="str">
        <f t="shared" si="145"/>
        <v>Marcelo T De Alvear - 1723 - Gregorio De Laferrere</v>
      </c>
    </row>
    <row r="1001" spans="1:46" ht="15.75" thickBot="1" x14ac:dyDescent="0.3">
      <c r="A1001" s="47">
        <v>3</v>
      </c>
      <c r="B1001" s="47" t="s">
        <v>1078</v>
      </c>
      <c r="C1001" s="47" t="s">
        <v>6736</v>
      </c>
      <c r="D1001" s="47" t="s">
        <v>1192</v>
      </c>
      <c r="E1001" s="47" t="s">
        <v>1193</v>
      </c>
      <c r="F1001" s="47" t="s">
        <v>7085</v>
      </c>
      <c r="G1001" s="47" t="s">
        <v>6896</v>
      </c>
      <c r="H1001" s="47" t="s">
        <v>6897</v>
      </c>
      <c r="I1001" s="47" t="s">
        <v>2475</v>
      </c>
      <c r="J1001" s="47" t="s">
        <v>7040</v>
      </c>
      <c r="K1001" s="47" t="s">
        <v>16128</v>
      </c>
      <c r="L1001" s="47">
        <v>0.39514559507370001</v>
      </c>
      <c r="M1001" s="47">
        <v>-34.704279901787999</v>
      </c>
      <c r="N1001" s="47">
        <v>-58.579619926669999</v>
      </c>
      <c r="O1001" s="47" t="s">
        <v>16129</v>
      </c>
      <c r="P1001" s="47">
        <v>1</v>
      </c>
      <c r="Q1001">
        <v>22</v>
      </c>
      <c r="S1001" s="23" t="s">
        <v>2347</v>
      </c>
      <c r="T1001" t="str">
        <f t="shared" si="139"/>
        <v>03</v>
      </c>
      <c r="V1001" t="str">
        <f>+VLOOKUP(B1001,MARCO!E:E,1,FALSE)</f>
        <v>La Matanza</v>
      </c>
      <c r="W1001" t="s">
        <v>134</v>
      </c>
      <c r="X1001" t="s">
        <v>134</v>
      </c>
      <c r="Y1001" t="str">
        <f t="shared" si="140"/>
        <v>R 3 - D 691 - 477 - 0920</v>
      </c>
      <c r="Z1001" t="s">
        <v>20</v>
      </c>
      <c r="AA1001" t="s">
        <v>2349</v>
      </c>
      <c r="AB1001" t="s">
        <v>21</v>
      </c>
      <c r="AD1001" t="str">
        <f t="shared" si="141"/>
        <v>Centro Cultural "nada Es Imposible"-460</v>
      </c>
      <c r="AE1001" t="s">
        <v>22</v>
      </c>
      <c r="AF1001" t="s">
        <v>23</v>
      </c>
      <c r="AG1001" t="s">
        <v>26</v>
      </c>
      <c r="AH1001" t="s">
        <v>2348</v>
      </c>
      <c r="AI1001" s="13">
        <f t="shared" si="142"/>
        <v>22</v>
      </c>
      <c r="AJ1001" s="13">
        <f t="shared" si="143"/>
        <v>1</v>
      </c>
      <c r="AK1001" s="21">
        <v>1</v>
      </c>
      <c r="AM1001" t="s">
        <v>2154</v>
      </c>
      <c r="AN1001" t="str">
        <f t="shared" si="137"/>
        <v>R03</v>
      </c>
      <c r="AO1001" s="20" t="str">
        <f t="shared" si="138"/>
        <v>FINES_R03</v>
      </c>
      <c r="AP1001" s="25">
        <f t="shared" si="144"/>
        <v>0.39514559507370001</v>
      </c>
      <c r="AQ1001" s="24" t="str">
        <f>+IFERROR(VLOOKUP(Y1001,#REF!,2,FALSE),"-")</f>
        <v>-</v>
      </c>
      <c r="AR1001" s="13" t="s">
        <v>2393</v>
      </c>
      <c r="AS1001" t="s">
        <v>2397</v>
      </c>
      <c r="AT1001" t="str">
        <f t="shared" si="145"/>
        <v>Roma - 3240 e/ Madrid y C.quito - Isidro Casanova</v>
      </c>
    </row>
    <row r="1002" spans="1:46" ht="15.75" thickBot="1" x14ac:dyDescent="0.3">
      <c r="A1002" s="47">
        <v>3</v>
      </c>
      <c r="B1002" s="47" t="s">
        <v>1078</v>
      </c>
      <c r="C1002" s="47" t="s">
        <v>2420</v>
      </c>
      <c r="D1002" s="47" t="s">
        <v>1170</v>
      </c>
      <c r="E1002" s="47" t="s">
        <v>107</v>
      </c>
      <c r="F1002" s="47" t="s">
        <v>7087</v>
      </c>
      <c r="G1002" s="47" t="s">
        <v>7088</v>
      </c>
      <c r="H1002" s="47" t="s">
        <v>7089</v>
      </c>
      <c r="I1002" s="47" t="s">
        <v>2475</v>
      </c>
      <c r="J1002" s="47" t="s">
        <v>6908</v>
      </c>
      <c r="K1002" s="47" t="s">
        <v>13900</v>
      </c>
      <c r="L1002" s="47">
        <v>0.552254319190979</v>
      </c>
      <c r="M1002" s="47">
        <v>-34.702716886392999</v>
      </c>
      <c r="N1002" s="47">
        <v>-58.619469925117997</v>
      </c>
      <c r="O1002" s="47" t="s">
        <v>16130</v>
      </c>
      <c r="P1002" s="47">
        <v>3</v>
      </c>
      <c r="Q1002">
        <v>77</v>
      </c>
      <c r="S1002" s="23" t="s">
        <v>2347</v>
      </c>
      <c r="T1002" t="str">
        <f t="shared" si="139"/>
        <v>03</v>
      </c>
      <c r="V1002" t="str">
        <f>+VLOOKUP(B1002,MARCO!E:E,1,FALSE)</f>
        <v>La Matanza</v>
      </c>
      <c r="W1002" t="s">
        <v>134</v>
      </c>
      <c r="X1002" t="s">
        <v>134</v>
      </c>
      <c r="Y1002" t="str">
        <f t="shared" si="140"/>
        <v>R 3 - D 691 - 461 - 4356</v>
      </c>
      <c r="Z1002" t="s">
        <v>20</v>
      </c>
      <c r="AA1002" t="s">
        <v>2349</v>
      </c>
      <c r="AB1002" t="s">
        <v>21</v>
      </c>
      <c r="AD1002" t="str">
        <f t="shared" si="141"/>
        <v>C.c.s. No Me Olvides - Cens 461</v>
      </c>
      <c r="AE1002" t="s">
        <v>22</v>
      </c>
      <c r="AF1002" t="s">
        <v>23</v>
      </c>
      <c r="AG1002" t="s">
        <v>26</v>
      </c>
      <c r="AH1002" t="s">
        <v>2348</v>
      </c>
      <c r="AI1002" s="13">
        <f t="shared" si="142"/>
        <v>77</v>
      </c>
      <c r="AJ1002" s="13">
        <f t="shared" si="143"/>
        <v>3</v>
      </c>
      <c r="AK1002" s="21">
        <v>1</v>
      </c>
      <c r="AM1002" t="s">
        <v>2154</v>
      </c>
      <c r="AN1002" t="str">
        <f t="shared" si="137"/>
        <v>R03</v>
      </c>
      <c r="AO1002" s="20" t="str">
        <f t="shared" si="138"/>
        <v>FINES_R03</v>
      </c>
      <c r="AP1002" s="25">
        <f t="shared" si="144"/>
        <v>0.552254319190979</v>
      </c>
      <c r="AQ1002" s="24" t="str">
        <f>+IFERROR(VLOOKUP(Y1002,#REF!,2,FALSE),"-")</f>
        <v>-</v>
      </c>
      <c r="AR1002" s="13" t="s">
        <v>2393</v>
      </c>
      <c r="AS1002" t="s">
        <v>2398</v>
      </c>
      <c r="AT1002" t="str">
        <f t="shared" si="145"/>
        <v>Av. Carlos Casares - 1189 - Rafael Castillo</v>
      </c>
    </row>
    <row r="1003" spans="1:46" ht="15.75" thickBot="1" x14ac:dyDescent="0.3">
      <c r="A1003" s="47">
        <v>3</v>
      </c>
      <c r="B1003" s="47" t="s">
        <v>1078</v>
      </c>
      <c r="C1003" s="47" t="s">
        <v>2371</v>
      </c>
      <c r="D1003" s="47" t="s">
        <v>1169</v>
      </c>
      <c r="E1003" s="47" t="s">
        <v>797</v>
      </c>
      <c r="F1003" s="47" t="s">
        <v>7093</v>
      </c>
      <c r="G1003" s="47" t="s">
        <v>7042</v>
      </c>
      <c r="H1003" s="47" t="s">
        <v>7094</v>
      </c>
      <c r="I1003" s="47" t="s">
        <v>2475</v>
      </c>
      <c r="J1003" s="47" t="s">
        <v>7096</v>
      </c>
      <c r="K1003" s="47" t="s">
        <v>16131</v>
      </c>
      <c r="L1003" s="47">
        <v>0.66047054529190063</v>
      </c>
      <c r="M1003" s="47">
        <v>-34.723582873897001</v>
      </c>
      <c r="N1003" s="47">
        <v>-58.605098306377997</v>
      </c>
      <c r="O1003" s="47" t="s">
        <v>16132</v>
      </c>
      <c r="P1003" s="47">
        <v>2</v>
      </c>
      <c r="Q1003">
        <v>33</v>
      </c>
      <c r="S1003" s="23" t="s">
        <v>2347</v>
      </c>
      <c r="T1003" t="str">
        <f t="shared" si="139"/>
        <v>03</v>
      </c>
      <c r="V1003" t="str">
        <f>+VLOOKUP(B1003,MARCO!E:E,1,FALSE)</f>
        <v>La Matanza</v>
      </c>
      <c r="W1003" t="s">
        <v>134</v>
      </c>
      <c r="X1003" t="s">
        <v>134</v>
      </c>
      <c r="Y1003" t="str">
        <f t="shared" si="140"/>
        <v>R 3 - D 691 - 460 - 4368</v>
      </c>
      <c r="Z1003" t="s">
        <v>20</v>
      </c>
      <c r="AA1003" t="s">
        <v>2349</v>
      </c>
      <c r="AB1003" t="s">
        <v>21</v>
      </c>
      <c r="AD1003" t="str">
        <f t="shared" si="141"/>
        <v>Csyd El Fortin</v>
      </c>
      <c r="AE1003" t="s">
        <v>22</v>
      </c>
      <c r="AF1003" t="s">
        <v>23</v>
      </c>
      <c r="AG1003" t="s">
        <v>26</v>
      </c>
      <c r="AH1003" t="s">
        <v>2348</v>
      </c>
      <c r="AI1003" s="13">
        <f t="shared" si="142"/>
        <v>33</v>
      </c>
      <c r="AJ1003" s="13">
        <f t="shared" si="143"/>
        <v>2</v>
      </c>
      <c r="AK1003" s="21">
        <v>1</v>
      </c>
      <c r="AM1003" t="s">
        <v>2154</v>
      </c>
      <c r="AN1003" t="str">
        <f t="shared" si="137"/>
        <v>R03</v>
      </c>
      <c r="AO1003" s="20" t="str">
        <f t="shared" si="138"/>
        <v>FINES_R03</v>
      </c>
      <c r="AP1003" s="25">
        <f t="shared" si="144"/>
        <v>0.66047054529190063</v>
      </c>
      <c r="AQ1003" s="24" t="str">
        <f>+IFERROR(VLOOKUP(Y1003,#REF!,2,FALSE),"-")</f>
        <v>-</v>
      </c>
      <c r="AR1003" s="13" t="s">
        <v>2393</v>
      </c>
      <c r="AS1003" t="s">
        <v>2398</v>
      </c>
      <c r="AT1003" t="str">
        <f t="shared" si="145"/>
        <v>Sudamerica - 3281 - Gregorio De Laferrere</v>
      </c>
    </row>
    <row r="1004" spans="1:46" ht="15.75" thickBot="1" x14ac:dyDescent="0.3">
      <c r="A1004" s="47">
        <v>3</v>
      </c>
      <c r="B1004" s="47" t="s">
        <v>1078</v>
      </c>
      <c r="C1004" s="47" t="s">
        <v>6721</v>
      </c>
      <c r="D1004" s="47" t="s">
        <v>1172</v>
      </c>
      <c r="E1004" s="47" t="s">
        <v>111</v>
      </c>
      <c r="F1004" s="47" t="s">
        <v>7098</v>
      </c>
      <c r="G1004" s="47" t="s">
        <v>7099</v>
      </c>
      <c r="H1004" s="47" t="s">
        <v>6852</v>
      </c>
      <c r="I1004" s="47" t="s">
        <v>2475</v>
      </c>
      <c r="J1004" s="47" t="s">
        <v>7101</v>
      </c>
      <c r="K1004" s="47" t="s">
        <v>13901</v>
      </c>
      <c r="L1004" s="47">
        <v>0.700184166431427</v>
      </c>
      <c r="M1004" s="47">
        <v>-34.7174093</v>
      </c>
      <c r="N1004" s="47">
        <v>-58.576563100000001</v>
      </c>
      <c r="O1004" s="47" t="s">
        <v>16133</v>
      </c>
      <c r="P1004" s="47">
        <v>2</v>
      </c>
      <c r="Q1004">
        <v>64</v>
      </c>
      <c r="S1004" s="23" t="s">
        <v>2347</v>
      </c>
      <c r="T1004" t="str">
        <f t="shared" si="139"/>
        <v>03</v>
      </c>
      <c r="V1004" t="str">
        <f>+VLOOKUP(B1004,MARCO!E:E,1,FALSE)</f>
        <v>La Matanza</v>
      </c>
      <c r="W1004" t="s">
        <v>134</v>
      </c>
      <c r="X1004" t="s">
        <v>134</v>
      </c>
      <c r="Y1004" t="str">
        <f t="shared" si="140"/>
        <v>R 3 - D 691 - 463 - 4396</v>
      </c>
      <c r="Z1004" t="s">
        <v>20</v>
      </c>
      <c r="AA1004" t="s">
        <v>2349</v>
      </c>
      <c r="AB1004" t="s">
        <v>21</v>
      </c>
      <c r="AD1004" t="str">
        <f t="shared" si="141"/>
        <v>Cristo Obrero</v>
      </c>
      <c r="AE1004" t="s">
        <v>22</v>
      </c>
      <c r="AF1004" t="s">
        <v>23</v>
      </c>
      <c r="AG1004" t="s">
        <v>26</v>
      </c>
      <c r="AH1004" t="s">
        <v>2348</v>
      </c>
      <c r="AI1004" s="13">
        <f t="shared" si="142"/>
        <v>64</v>
      </c>
      <c r="AJ1004" s="13">
        <f t="shared" si="143"/>
        <v>2</v>
      </c>
      <c r="AK1004" s="21">
        <v>1</v>
      </c>
      <c r="AM1004" t="s">
        <v>2154</v>
      </c>
      <c r="AN1004" t="str">
        <f t="shared" si="137"/>
        <v>R03</v>
      </c>
      <c r="AO1004" s="20" t="str">
        <f t="shared" si="138"/>
        <v>FINES_R03</v>
      </c>
      <c r="AP1004" s="25">
        <f t="shared" si="144"/>
        <v>0.700184166431427</v>
      </c>
      <c r="AQ1004" s="24" t="str">
        <f>+IFERROR(VLOOKUP(Y1004,#REF!,2,FALSE),"-")</f>
        <v>-</v>
      </c>
      <c r="AR1004" s="13" t="s">
        <v>2393</v>
      </c>
      <c r="AS1004" t="s">
        <v>2397</v>
      </c>
      <c r="AT1004" t="str">
        <f t="shared" si="145"/>
        <v>Japon - 79 - Isidro Casanova</v>
      </c>
    </row>
    <row r="1005" spans="1:46" ht="15.75" thickBot="1" x14ac:dyDescent="0.3">
      <c r="A1005" s="47">
        <v>3</v>
      </c>
      <c r="B1005" s="47" t="s">
        <v>1078</v>
      </c>
      <c r="C1005" s="47" t="s">
        <v>6752</v>
      </c>
      <c r="D1005" s="47" t="s">
        <v>1189</v>
      </c>
      <c r="E1005" s="47" t="s">
        <v>1190</v>
      </c>
      <c r="F1005" s="47" t="s">
        <v>7103</v>
      </c>
      <c r="G1005" s="47" t="s">
        <v>2195</v>
      </c>
      <c r="H1005" s="47" t="s">
        <v>7104</v>
      </c>
      <c r="I1005" s="47" t="s">
        <v>2475</v>
      </c>
      <c r="J1005" s="47" t="s">
        <v>7106</v>
      </c>
      <c r="K1005" s="47" t="s">
        <v>13902</v>
      </c>
      <c r="L1005" s="47">
        <v>0.58444696664810181</v>
      </c>
      <c r="M1005" s="47">
        <v>-34.720529546247</v>
      </c>
      <c r="N1005" s="47">
        <v>-58.576870159682997</v>
      </c>
      <c r="O1005" s="47" t="s">
        <v>16134</v>
      </c>
      <c r="P1005" s="47">
        <v>2</v>
      </c>
      <c r="Q1005">
        <v>55</v>
      </c>
      <c r="S1005" s="23" t="s">
        <v>2347</v>
      </c>
      <c r="T1005" t="str">
        <f t="shared" si="139"/>
        <v>03</v>
      </c>
      <c r="V1005" t="str">
        <f>+VLOOKUP(B1005,MARCO!E:E,1,FALSE)</f>
        <v>La Matanza</v>
      </c>
      <c r="W1005" t="s">
        <v>134</v>
      </c>
      <c r="X1005" t="s">
        <v>134</v>
      </c>
      <c r="Y1005" t="str">
        <f t="shared" si="140"/>
        <v>R 3 - D 691 - 475 - 4429</v>
      </c>
      <c r="Z1005" t="s">
        <v>20</v>
      </c>
      <c r="AA1005" t="s">
        <v>2349</v>
      </c>
      <c r="AB1005" t="s">
        <v>21</v>
      </c>
      <c r="AD1005" t="str">
        <f t="shared" si="141"/>
        <v>Capilla Don Bosco</v>
      </c>
      <c r="AE1005" t="s">
        <v>22</v>
      </c>
      <c r="AF1005" t="s">
        <v>23</v>
      </c>
      <c r="AG1005" t="s">
        <v>26</v>
      </c>
      <c r="AH1005" t="s">
        <v>2348</v>
      </c>
      <c r="AI1005" s="13">
        <f t="shared" si="142"/>
        <v>55</v>
      </c>
      <c r="AJ1005" s="13">
        <f t="shared" si="143"/>
        <v>2</v>
      </c>
      <c r="AK1005" s="21">
        <v>1</v>
      </c>
      <c r="AM1005" t="s">
        <v>2154</v>
      </c>
      <c r="AN1005" t="str">
        <f t="shared" si="137"/>
        <v>R03</v>
      </c>
      <c r="AO1005" s="20" t="str">
        <f t="shared" si="138"/>
        <v>FINES_R03</v>
      </c>
      <c r="AP1005" s="25">
        <f t="shared" si="144"/>
        <v>0.58444696664810181</v>
      </c>
      <c r="AQ1005" s="24" t="str">
        <f>+IFERROR(VLOOKUP(Y1005,#REF!,2,FALSE),"-")</f>
        <v>-</v>
      </c>
      <c r="AR1005" s="13" t="s">
        <v>2393</v>
      </c>
      <c r="AS1005" t="s">
        <v>2397</v>
      </c>
      <c r="AT1005" t="str">
        <f t="shared" si="145"/>
        <v>Almeira - 5198 e/ Almeira y Salado - Isidro Casanova</v>
      </c>
    </row>
    <row r="1006" spans="1:46" ht="15.75" thickBot="1" x14ac:dyDescent="0.3">
      <c r="A1006" s="47">
        <v>3</v>
      </c>
      <c r="B1006" s="47" t="s">
        <v>1078</v>
      </c>
      <c r="C1006" s="47" t="s">
        <v>6752</v>
      </c>
      <c r="D1006" s="47" t="s">
        <v>1189</v>
      </c>
      <c r="E1006" s="47" t="s">
        <v>1190</v>
      </c>
      <c r="F1006" s="47" t="s">
        <v>7108</v>
      </c>
      <c r="G1006" s="47" t="s">
        <v>7109</v>
      </c>
      <c r="H1006" s="47" t="s">
        <v>7110</v>
      </c>
      <c r="I1006" s="47" t="s">
        <v>2475</v>
      </c>
      <c r="J1006" s="47" t="s">
        <v>7106</v>
      </c>
      <c r="K1006" s="47" t="s">
        <v>13903</v>
      </c>
      <c r="L1006" s="47">
        <v>0.67968320846557617</v>
      </c>
      <c r="M1006" s="47">
        <v>-34.718232899773</v>
      </c>
      <c r="N1006" s="47">
        <v>-58.571352687930002</v>
      </c>
      <c r="O1006" s="47" t="s">
        <v>16135</v>
      </c>
      <c r="P1006" s="47">
        <v>1</v>
      </c>
      <c r="Q1006">
        <v>22</v>
      </c>
      <c r="S1006" s="23" t="s">
        <v>2347</v>
      </c>
      <c r="T1006" t="str">
        <f t="shared" si="139"/>
        <v>03</v>
      </c>
      <c r="V1006" t="str">
        <f>+VLOOKUP(B1006,MARCO!E:E,1,FALSE)</f>
        <v>La Matanza</v>
      </c>
      <c r="W1006" t="s">
        <v>134</v>
      </c>
      <c r="X1006" t="s">
        <v>134</v>
      </c>
      <c r="Y1006" t="str">
        <f t="shared" si="140"/>
        <v>R 3 - D 691 - 475 - 1107</v>
      </c>
      <c r="Z1006" t="s">
        <v>20</v>
      </c>
      <c r="AA1006" t="s">
        <v>2349</v>
      </c>
      <c r="AB1006" t="s">
        <v>21</v>
      </c>
      <c r="AD1006" t="str">
        <f t="shared" si="141"/>
        <v>Ees 104 San Alberto</v>
      </c>
      <c r="AE1006" t="s">
        <v>22</v>
      </c>
      <c r="AF1006" t="s">
        <v>23</v>
      </c>
      <c r="AG1006" t="s">
        <v>26</v>
      </c>
      <c r="AH1006" t="s">
        <v>2348</v>
      </c>
      <c r="AI1006" s="13">
        <f t="shared" si="142"/>
        <v>22</v>
      </c>
      <c r="AJ1006" s="13">
        <f t="shared" si="143"/>
        <v>1</v>
      </c>
      <c r="AK1006" s="21">
        <v>1</v>
      </c>
      <c r="AM1006" t="s">
        <v>2154</v>
      </c>
      <c r="AN1006" t="str">
        <f t="shared" si="137"/>
        <v>R03</v>
      </c>
      <c r="AO1006" s="20" t="str">
        <f t="shared" si="138"/>
        <v>FINES_R03</v>
      </c>
      <c r="AP1006" s="25">
        <f t="shared" si="144"/>
        <v>0.67968320846557617</v>
      </c>
      <c r="AQ1006" s="24" t="str">
        <f>+IFERROR(VLOOKUP(Y1006,#REF!,2,FALSE),"-")</f>
        <v>-</v>
      </c>
      <c r="AR1006" s="13" t="s">
        <v>2393</v>
      </c>
      <c r="AS1006" t="s">
        <v>2397</v>
      </c>
      <c r="AT1006" t="str">
        <f t="shared" si="145"/>
        <v>Espinosa - 4648 e/ Asamblea y Ibarrola - Isidro Casanova</v>
      </c>
    </row>
    <row r="1007" spans="1:46" ht="15.75" thickBot="1" x14ac:dyDescent="0.3">
      <c r="A1007" s="47">
        <v>3</v>
      </c>
      <c r="B1007" s="47" t="s">
        <v>1078</v>
      </c>
      <c r="C1007" s="47" t="s">
        <v>6752</v>
      </c>
      <c r="D1007" s="47" t="s">
        <v>1189</v>
      </c>
      <c r="E1007" s="47" t="s">
        <v>1190</v>
      </c>
      <c r="F1007" s="47" t="s">
        <v>7112</v>
      </c>
      <c r="G1007" s="47" t="s">
        <v>7113</v>
      </c>
      <c r="H1007" s="47" t="s">
        <v>7114</v>
      </c>
      <c r="I1007" s="47" t="s">
        <v>2475</v>
      </c>
      <c r="J1007" s="47" t="s">
        <v>7116</v>
      </c>
      <c r="K1007" s="47" t="s">
        <v>13904</v>
      </c>
      <c r="L1007" s="47">
        <v>0.86709785461425781</v>
      </c>
      <c r="M1007" s="47">
        <v>-34.766401413254002</v>
      </c>
      <c r="N1007" s="47">
        <v>-58.579748421246002</v>
      </c>
      <c r="O1007" s="47" t="s">
        <v>16136</v>
      </c>
      <c r="P1007" s="47">
        <v>1</v>
      </c>
      <c r="Q1007">
        <v>22</v>
      </c>
      <c r="S1007" s="23" t="s">
        <v>2347</v>
      </c>
      <c r="T1007" t="str">
        <f t="shared" si="139"/>
        <v>03</v>
      </c>
      <c r="V1007" t="str">
        <f>+VLOOKUP(B1007,MARCO!E:E,1,FALSE)</f>
        <v>La Matanza</v>
      </c>
      <c r="W1007" t="s">
        <v>134</v>
      </c>
      <c r="X1007" t="s">
        <v>134</v>
      </c>
      <c r="Y1007" t="str">
        <f t="shared" si="140"/>
        <v>R 3 - D 691 - 475 - 1205</v>
      </c>
      <c r="Z1007" t="s">
        <v>20</v>
      </c>
      <c r="AA1007" t="s">
        <v>2349</v>
      </c>
      <c r="AB1007" t="s">
        <v>21</v>
      </c>
      <c r="AD1007" t="str">
        <f t="shared" si="141"/>
        <v>Capilla Ntra Sra De Guadalupe</v>
      </c>
      <c r="AE1007" t="s">
        <v>22</v>
      </c>
      <c r="AF1007" t="s">
        <v>23</v>
      </c>
      <c r="AG1007" t="s">
        <v>26</v>
      </c>
      <c r="AH1007" t="s">
        <v>2348</v>
      </c>
      <c r="AI1007" s="13">
        <f t="shared" si="142"/>
        <v>22</v>
      </c>
      <c r="AJ1007" s="13">
        <f t="shared" si="143"/>
        <v>1</v>
      </c>
      <c r="AK1007" s="21">
        <v>1</v>
      </c>
      <c r="AM1007" t="s">
        <v>2154</v>
      </c>
      <c r="AN1007" t="str">
        <f t="shared" si="137"/>
        <v>R03</v>
      </c>
      <c r="AO1007" s="20" t="str">
        <f t="shared" si="138"/>
        <v>FINES_R03</v>
      </c>
      <c r="AP1007" s="25">
        <f t="shared" si="144"/>
        <v>0.86709785461425781</v>
      </c>
      <c r="AQ1007" s="24" t="str">
        <f>+IFERROR(VLOOKUP(Y1007,#REF!,2,FALSE),"-")</f>
        <v>-</v>
      </c>
      <c r="AR1007" s="13" t="s">
        <v>2393</v>
      </c>
      <c r="AS1007" t="s">
        <v>2398</v>
      </c>
      <c r="AT1007" t="str">
        <f t="shared" si="145"/>
        <v>Rio Cuarto Y Tafi - Gregorio De Laferrere</v>
      </c>
    </row>
    <row r="1008" spans="1:46" ht="15.75" thickBot="1" x14ac:dyDescent="0.3">
      <c r="A1008" s="47">
        <v>3</v>
      </c>
      <c r="B1008" s="47" t="s">
        <v>1078</v>
      </c>
      <c r="C1008" s="47" t="s">
        <v>6742</v>
      </c>
      <c r="D1008" s="47" t="s">
        <v>1179</v>
      </c>
      <c r="E1008" s="47" t="s">
        <v>1180</v>
      </c>
      <c r="F1008" s="47" t="s">
        <v>7117</v>
      </c>
      <c r="G1008" s="47" t="s">
        <v>7118</v>
      </c>
      <c r="H1008" s="47" t="s">
        <v>7119</v>
      </c>
      <c r="I1008" s="47" t="s">
        <v>2475</v>
      </c>
      <c r="J1008" s="47" t="s">
        <v>6936</v>
      </c>
      <c r="K1008" s="47" t="s">
        <v>13905</v>
      </c>
      <c r="L1008" s="47">
        <v>0.42480668425559998</v>
      </c>
      <c r="M1008" s="47">
        <v>-34.746293000000001</v>
      </c>
      <c r="N1008" s="47">
        <v>-58.586492900000003</v>
      </c>
      <c r="O1008" s="47" t="s">
        <v>16137</v>
      </c>
      <c r="P1008" s="47">
        <v>3</v>
      </c>
      <c r="Q1008">
        <v>65</v>
      </c>
      <c r="S1008" s="23" t="s">
        <v>2347</v>
      </c>
      <c r="T1008" t="str">
        <f t="shared" si="139"/>
        <v>03</v>
      </c>
      <c r="V1008" t="str">
        <f>+VLOOKUP(B1008,MARCO!E:E,1,FALSE)</f>
        <v>La Matanza</v>
      </c>
      <c r="W1008" t="s">
        <v>134</v>
      </c>
      <c r="X1008" t="s">
        <v>134</v>
      </c>
      <c r="Y1008" t="str">
        <f t="shared" si="140"/>
        <v>R 3 - D 691 - 470 - 4509</v>
      </c>
      <c r="Z1008" t="s">
        <v>20</v>
      </c>
      <c r="AA1008" t="s">
        <v>2349</v>
      </c>
      <c r="AB1008" t="s">
        <v>21</v>
      </c>
      <c r="AD1008" t="str">
        <f t="shared" si="141"/>
        <v>11 Corazones Laferrere-470</v>
      </c>
      <c r="AE1008" t="s">
        <v>22</v>
      </c>
      <c r="AF1008" t="s">
        <v>23</v>
      </c>
      <c r="AG1008" t="s">
        <v>26</v>
      </c>
      <c r="AH1008" t="s">
        <v>2348</v>
      </c>
      <c r="AI1008" s="13">
        <f t="shared" si="142"/>
        <v>65</v>
      </c>
      <c r="AJ1008" s="13">
        <f t="shared" si="143"/>
        <v>3</v>
      </c>
      <c r="AK1008" s="21">
        <v>1</v>
      </c>
      <c r="AM1008" t="s">
        <v>2154</v>
      </c>
      <c r="AN1008" t="str">
        <f t="shared" si="137"/>
        <v>R03</v>
      </c>
      <c r="AO1008" s="20" t="str">
        <f t="shared" si="138"/>
        <v>FINES_R03</v>
      </c>
      <c r="AP1008" s="25">
        <f t="shared" si="144"/>
        <v>0.42480668425559998</v>
      </c>
      <c r="AQ1008" s="24" t="str">
        <f>+IFERROR(VLOOKUP(Y1008,#REF!,2,FALSE),"-")</f>
        <v>-</v>
      </c>
      <c r="AR1008" s="13" t="s">
        <v>2393</v>
      </c>
      <c r="AS1008" t="s">
        <v>2397</v>
      </c>
      <c r="AT1008" t="str">
        <f t="shared" si="145"/>
        <v>Laferrere - Gregorio De Laferrere</v>
      </c>
    </row>
    <row r="1009" spans="1:46" ht="15.75" thickBot="1" x14ac:dyDescent="0.3">
      <c r="A1009" s="47">
        <v>3</v>
      </c>
      <c r="B1009" s="47" t="s">
        <v>1078</v>
      </c>
      <c r="C1009" s="47" t="s">
        <v>6742</v>
      </c>
      <c r="D1009" s="47" t="s">
        <v>1179</v>
      </c>
      <c r="E1009" s="47" t="s">
        <v>1180</v>
      </c>
      <c r="F1009" s="47" t="s">
        <v>7123</v>
      </c>
      <c r="G1009" s="47" t="s">
        <v>7124</v>
      </c>
      <c r="H1009" s="47" t="s">
        <v>7125</v>
      </c>
      <c r="I1009" s="47" t="s">
        <v>2475</v>
      </c>
      <c r="J1009" s="47" t="s">
        <v>6936</v>
      </c>
      <c r="K1009" s="47" t="s">
        <v>13906</v>
      </c>
      <c r="L1009" s="47">
        <v>0.46462509036064148</v>
      </c>
      <c r="M1009" s="47">
        <v>-34.745604905646999</v>
      </c>
      <c r="N1009" s="47">
        <v>-58.590934909224003</v>
      </c>
      <c r="O1009" s="47" t="s">
        <v>16138</v>
      </c>
      <c r="P1009" s="47">
        <v>1</v>
      </c>
      <c r="Q1009">
        <v>16</v>
      </c>
      <c r="S1009" s="23" t="s">
        <v>2347</v>
      </c>
      <c r="T1009" t="str">
        <f t="shared" si="139"/>
        <v>03</v>
      </c>
      <c r="V1009" t="str">
        <f>+VLOOKUP(B1009,MARCO!E:E,1,FALSE)</f>
        <v>La Matanza</v>
      </c>
      <c r="W1009" t="s">
        <v>134</v>
      </c>
      <c r="X1009" t="s">
        <v>134</v>
      </c>
      <c r="Y1009" t="str">
        <f t="shared" si="140"/>
        <v>R 3 - D 691 - 470 - 4530</v>
      </c>
      <c r="Z1009" t="s">
        <v>20</v>
      </c>
      <c r="AA1009" t="s">
        <v>2349</v>
      </c>
      <c r="AB1009" t="s">
        <v>21</v>
      </c>
      <c r="AD1009" t="str">
        <f t="shared" si="141"/>
        <v>Coca Sosa - 470</v>
      </c>
      <c r="AE1009" t="s">
        <v>22</v>
      </c>
      <c r="AF1009" t="s">
        <v>23</v>
      </c>
      <c r="AG1009" t="s">
        <v>26</v>
      </c>
      <c r="AH1009" t="s">
        <v>2348</v>
      </c>
      <c r="AI1009" s="13">
        <f t="shared" si="142"/>
        <v>16</v>
      </c>
      <c r="AJ1009" s="13">
        <f t="shared" si="143"/>
        <v>1</v>
      </c>
      <c r="AK1009" s="21">
        <v>1</v>
      </c>
      <c r="AM1009" t="s">
        <v>2154</v>
      </c>
      <c r="AN1009" t="str">
        <f t="shared" si="137"/>
        <v>R03</v>
      </c>
      <c r="AO1009" s="20" t="str">
        <f t="shared" si="138"/>
        <v>FINES_R03</v>
      </c>
      <c r="AP1009" s="25">
        <f t="shared" si="144"/>
        <v>0.46462509036064148</v>
      </c>
      <c r="AQ1009" s="24" t="str">
        <f>+IFERROR(VLOOKUP(Y1009,#REF!,2,FALSE),"-")</f>
        <v>-</v>
      </c>
      <c r="AR1009" s="13" t="s">
        <v>2393</v>
      </c>
      <c r="AS1009" t="s">
        <v>2397</v>
      </c>
      <c r="AT1009" t="str">
        <f t="shared" si="145"/>
        <v>Luro - 5667 - Gregorio De Laferrere</v>
      </c>
    </row>
    <row r="1010" spans="1:46" ht="15.75" thickBot="1" x14ac:dyDescent="0.3">
      <c r="A1010" s="47">
        <v>3</v>
      </c>
      <c r="B1010" s="47" t="s">
        <v>1078</v>
      </c>
      <c r="C1010" s="47" t="s">
        <v>6968</v>
      </c>
      <c r="D1010" s="47" t="s">
        <v>1195</v>
      </c>
      <c r="E1010" s="47" t="s">
        <v>1196</v>
      </c>
      <c r="F1010" s="47" t="s">
        <v>7127</v>
      </c>
      <c r="G1010" s="47" t="s">
        <v>7128</v>
      </c>
      <c r="H1010" s="47" t="s">
        <v>6893</v>
      </c>
      <c r="I1010" s="47" t="s">
        <v>2475</v>
      </c>
      <c r="J1010" s="47" t="s">
        <v>6550</v>
      </c>
      <c r="K1010" s="47" t="s">
        <v>13907</v>
      </c>
      <c r="L1010" s="47">
        <v>0.70576727390289307</v>
      </c>
      <c r="M1010" s="47">
        <v>-34.751704919501996</v>
      </c>
      <c r="N1010" s="47">
        <v>-58.575949910364997</v>
      </c>
      <c r="O1010" s="47" t="s">
        <v>16139</v>
      </c>
      <c r="P1010" s="47">
        <v>2</v>
      </c>
      <c r="Q1010">
        <v>56</v>
      </c>
      <c r="S1010" s="23" t="s">
        <v>2347</v>
      </c>
      <c r="T1010" t="str">
        <f t="shared" si="139"/>
        <v>03</v>
      </c>
      <c r="V1010" t="str">
        <f>+VLOOKUP(B1010,MARCO!E:E,1,FALSE)</f>
        <v>La Matanza</v>
      </c>
      <c r="W1010" t="s">
        <v>134</v>
      </c>
      <c r="X1010" t="s">
        <v>134</v>
      </c>
      <c r="Y1010" t="str">
        <f t="shared" si="140"/>
        <v>R 3 - D 691 - 479 - 4542</v>
      </c>
      <c r="Z1010" t="s">
        <v>20</v>
      </c>
      <c r="AA1010" t="s">
        <v>2349</v>
      </c>
      <c r="AB1010" t="s">
        <v>21</v>
      </c>
      <c r="AD1010" t="str">
        <f t="shared" si="141"/>
        <v>Parroquia Nuestra Señora De Lujan - 479</v>
      </c>
      <c r="AE1010" t="s">
        <v>22</v>
      </c>
      <c r="AF1010" t="s">
        <v>23</v>
      </c>
      <c r="AG1010" t="s">
        <v>26</v>
      </c>
      <c r="AH1010" t="s">
        <v>2348</v>
      </c>
      <c r="AI1010" s="13">
        <f t="shared" si="142"/>
        <v>56</v>
      </c>
      <c r="AJ1010" s="13">
        <f t="shared" si="143"/>
        <v>2</v>
      </c>
      <c r="AK1010" s="21">
        <v>1</v>
      </c>
      <c r="AM1010" t="s">
        <v>2154</v>
      </c>
      <c r="AN1010" t="str">
        <f t="shared" si="137"/>
        <v>R03</v>
      </c>
      <c r="AO1010" s="20" t="str">
        <f t="shared" si="138"/>
        <v>FINES_R03</v>
      </c>
      <c r="AP1010" s="25">
        <f t="shared" si="144"/>
        <v>0.70576727390289307</v>
      </c>
      <c r="AQ1010" s="24" t="str">
        <f>+IFERROR(VLOOKUP(Y1010,#REF!,2,FALSE),"-")</f>
        <v>-</v>
      </c>
      <c r="AR1010" s="13" t="s">
        <v>2393</v>
      </c>
      <c r="AS1010" t="s">
        <v>2397</v>
      </c>
      <c r="AT1010" t="str">
        <f t="shared" si="145"/>
        <v>Juan Cruz Varela - 2662 - Gregorio De Laferrere</v>
      </c>
    </row>
    <row r="1011" spans="1:46" ht="15.75" thickBot="1" x14ac:dyDescent="0.3">
      <c r="A1011" s="47">
        <v>3</v>
      </c>
      <c r="B1011" s="47" t="s">
        <v>1078</v>
      </c>
      <c r="C1011" s="47" t="s">
        <v>6736</v>
      </c>
      <c r="D1011" s="47" t="s">
        <v>1192</v>
      </c>
      <c r="E1011" s="47" t="s">
        <v>1193</v>
      </c>
      <c r="F1011" s="47" t="s">
        <v>7132</v>
      </c>
      <c r="G1011" s="47" t="s">
        <v>7133</v>
      </c>
      <c r="H1011" s="47" t="s">
        <v>7134</v>
      </c>
      <c r="I1011" s="47" t="s">
        <v>2475</v>
      </c>
      <c r="J1011" s="47" t="s">
        <v>7084</v>
      </c>
      <c r="K1011" s="47" t="s">
        <v>13908</v>
      </c>
      <c r="L1011" s="47">
        <v>0.3245832622051239</v>
      </c>
      <c r="M1011" s="47">
        <v>-34.70106948292657</v>
      </c>
      <c r="N1011" s="47">
        <v>-58.598957833319723</v>
      </c>
      <c r="O1011" s="47" t="s">
        <v>16140</v>
      </c>
      <c r="P1011" s="47">
        <v>2</v>
      </c>
      <c r="Q1011">
        <v>34</v>
      </c>
      <c r="S1011" s="23" t="s">
        <v>2347</v>
      </c>
      <c r="T1011" t="str">
        <f t="shared" si="139"/>
        <v>03</v>
      </c>
      <c r="V1011" t="str">
        <f>+VLOOKUP(B1011,MARCO!E:E,1,FALSE)</f>
        <v>La Matanza</v>
      </c>
      <c r="W1011" t="s">
        <v>134</v>
      </c>
      <c r="X1011" t="s">
        <v>134</v>
      </c>
      <c r="Y1011" t="str">
        <f t="shared" si="140"/>
        <v>R 3 - D 691 - 477 - 4544</v>
      </c>
      <c r="Z1011" t="s">
        <v>20</v>
      </c>
      <c r="AA1011" t="s">
        <v>2349</v>
      </c>
      <c r="AB1011" t="s">
        <v>21</v>
      </c>
      <c r="AD1011" t="str">
        <f t="shared" si="141"/>
        <v>Ep 96</v>
      </c>
      <c r="AE1011" t="s">
        <v>22</v>
      </c>
      <c r="AF1011" t="s">
        <v>23</v>
      </c>
      <c r="AG1011" t="s">
        <v>26</v>
      </c>
      <c r="AH1011" t="s">
        <v>2348</v>
      </c>
      <c r="AI1011" s="13">
        <f t="shared" si="142"/>
        <v>34</v>
      </c>
      <c r="AJ1011" s="13">
        <f t="shared" si="143"/>
        <v>2</v>
      </c>
      <c r="AK1011" s="21">
        <v>1</v>
      </c>
      <c r="AM1011" t="s">
        <v>2154</v>
      </c>
      <c r="AN1011" t="str">
        <f t="shared" si="137"/>
        <v>R03</v>
      </c>
      <c r="AO1011" s="20" t="str">
        <f t="shared" si="138"/>
        <v>FINES_R03</v>
      </c>
      <c r="AP1011" s="25">
        <f t="shared" si="144"/>
        <v>0.3245832622051239</v>
      </c>
      <c r="AQ1011" s="24" t="str">
        <f>+IFERROR(VLOOKUP(Y1011,#REF!,2,FALSE),"-")</f>
        <v>-</v>
      </c>
      <c r="AR1011" s="13" t="s">
        <v>2393</v>
      </c>
      <c r="AS1011" t="s">
        <v>2398</v>
      </c>
      <c r="AT1011" t="str">
        <f t="shared" si="145"/>
        <v>Albarellos - 2229 e/ La Fuente y Lafayette - Isidro Casanova</v>
      </c>
    </row>
    <row r="1012" spans="1:46" ht="15.75" thickBot="1" x14ac:dyDescent="0.3">
      <c r="A1012" s="47">
        <v>3</v>
      </c>
      <c r="B1012" s="47" t="s">
        <v>1078</v>
      </c>
      <c r="C1012" s="47" t="s">
        <v>6721</v>
      </c>
      <c r="D1012" s="47" t="s">
        <v>1172</v>
      </c>
      <c r="E1012" s="47" t="s">
        <v>111</v>
      </c>
      <c r="F1012" s="47" t="s">
        <v>7136</v>
      </c>
      <c r="G1012" s="47" t="s">
        <v>7137</v>
      </c>
      <c r="H1012" s="47" t="s">
        <v>7138</v>
      </c>
      <c r="I1012" s="47" t="s">
        <v>2475</v>
      </c>
      <c r="J1012" s="47" t="s">
        <v>6550</v>
      </c>
      <c r="K1012" s="47" t="s">
        <v>13909</v>
      </c>
      <c r="L1012" s="47">
        <v>0.47253531217575068</v>
      </c>
      <c r="M1012" s="47">
        <v>-34.7453936</v>
      </c>
      <c r="N1012" s="47">
        <v>-58.591104700000002</v>
      </c>
      <c r="O1012" s="47" t="s">
        <v>16141</v>
      </c>
      <c r="P1012" s="47">
        <v>1</v>
      </c>
      <c r="Q1012">
        <v>31</v>
      </c>
      <c r="S1012" s="23" t="s">
        <v>2347</v>
      </c>
      <c r="T1012" t="str">
        <f t="shared" si="139"/>
        <v>03</v>
      </c>
      <c r="V1012" t="str">
        <f>+VLOOKUP(B1012,MARCO!E:E,1,FALSE)</f>
        <v>La Matanza</v>
      </c>
      <c r="W1012" t="s">
        <v>134</v>
      </c>
      <c r="X1012" t="s">
        <v>134</v>
      </c>
      <c r="Y1012" t="str">
        <f t="shared" si="140"/>
        <v>R 3 - D 691 - 463 - 4545</v>
      </c>
      <c r="Z1012" t="s">
        <v>20</v>
      </c>
      <c r="AA1012" t="s">
        <v>2349</v>
      </c>
      <c r="AB1012" t="s">
        <v>21</v>
      </c>
      <c r="AD1012" t="str">
        <f t="shared" si="141"/>
        <v>E.s N° 146</v>
      </c>
      <c r="AE1012" t="s">
        <v>22</v>
      </c>
      <c r="AF1012" t="s">
        <v>23</v>
      </c>
      <c r="AG1012" t="s">
        <v>26</v>
      </c>
      <c r="AH1012" t="s">
        <v>2348</v>
      </c>
      <c r="AI1012" s="13">
        <f t="shared" si="142"/>
        <v>31</v>
      </c>
      <c r="AJ1012" s="13">
        <f t="shared" si="143"/>
        <v>1</v>
      </c>
      <c r="AK1012" s="21">
        <v>1</v>
      </c>
      <c r="AM1012" t="s">
        <v>2154</v>
      </c>
      <c r="AN1012" t="str">
        <f t="shared" si="137"/>
        <v>R03</v>
      </c>
      <c r="AO1012" s="20" t="str">
        <f t="shared" si="138"/>
        <v>FINES_R03</v>
      </c>
      <c r="AP1012" s="25">
        <f t="shared" si="144"/>
        <v>0.47253531217575068</v>
      </c>
      <c r="AQ1012" s="24" t="str">
        <f>+IFERROR(VLOOKUP(Y1012,#REF!,2,FALSE),"-")</f>
        <v>-</v>
      </c>
      <c r="AR1012" s="13" t="s">
        <v>2393</v>
      </c>
      <c r="AS1012" t="s">
        <v>2398</v>
      </c>
      <c r="AT1012" t="str">
        <f t="shared" si="145"/>
        <v>Mongofiel - 4955 - Gregorio De Laferrere</v>
      </c>
    </row>
    <row r="1013" spans="1:46" ht="15.75" thickBot="1" x14ac:dyDescent="0.3">
      <c r="A1013" s="47">
        <v>3</v>
      </c>
      <c r="B1013" s="47" t="s">
        <v>1078</v>
      </c>
      <c r="C1013" s="47" t="s">
        <v>6721</v>
      </c>
      <c r="D1013" s="47" t="s">
        <v>1172</v>
      </c>
      <c r="E1013" s="47" t="s">
        <v>111</v>
      </c>
      <c r="F1013" s="47" t="s">
        <v>7141</v>
      </c>
      <c r="G1013" s="47" t="s">
        <v>7142</v>
      </c>
      <c r="H1013" s="47" t="s">
        <v>7143</v>
      </c>
      <c r="I1013" s="47" t="s">
        <v>2475</v>
      </c>
      <c r="J1013" s="47" t="s">
        <v>6550</v>
      </c>
      <c r="K1013" s="47" t="s">
        <v>13910</v>
      </c>
      <c r="L1013" s="47">
        <v>0.62703537940979004</v>
      </c>
      <c r="M1013" s="47">
        <v>-34.729276403173003</v>
      </c>
      <c r="N1013" s="47">
        <v>-58.608746246152002</v>
      </c>
      <c r="O1013" s="47" t="s">
        <v>16142</v>
      </c>
      <c r="P1013" s="47">
        <v>1</v>
      </c>
      <c r="Q1013">
        <v>23</v>
      </c>
      <c r="S1013" s="23" t="s">
        <v>2347</v>
      </c>
      <c r="T1013" t="str">
        <f t="shared" si="139"/>
        <v>03</v>
      </c>
      <c r="V1013" t="str">
        <f>+VLOOKUP(B1013,MARCO!E:E,1,FALSE)</f>
        <v>La Matanza</v>
      </c>
      <c r="W1013" t="s">
        <v>134</v>
      </c>
      <c r="X1013" t="s">
        <v>134</v>
      </c>
      <c r="Y1013" t="str">
        <f t="shared" si="140"/>
        <v>R 3 - D 691 - 463 - 1112</v>
      </c>
      <c r="Z1013" t="s">
        <v>20</v>
      </c>
      <c r="AA1013" t="s">
        <v>2349</v>
      </c>
      <c r="AB1013" t="s">
        <v>21</v>
      </c>
      <c r="AD1013" t="str">
        <f t="shared" si="141"/>
        <v>Eepa N° 754</v>
      </c>
      <c r="AE1013" t="s">
        <v>22</v>
      </c>
      <c r="AF1013" t="s">
        <v>23</v>
      </c>
      <c r="AG1013" t="s">
        <v>26</v>
      </c>
      <c r="AH1013" t="s">
        <v>2348</v>
      </c>
      <c r="AI1013" s="13">
        <f t="shared" si="142"/>
        <v>23</v>
      </c>
      <c r="AJ1013" s="13">
        <f t="shared" si="143"/>
        <v>1</v>
      </c>
      <c r="AK1013" s="21">
        <v>1</v>
      </c>
      <c r="AM1013" t="s">
        <v>2154</v>
      </c>
      <c r="AN1013" t="str">
        <f t="shared" si="137"/>
        <v>R03</v>
      </c>
      <c r="AO1013" s="20" t="str">
        <f t="shared" si="138"/>
        <v>FINES_R03</v>
      </c>
      <c r="AP1013" s="25">
        <f t="shared" si="144"/>
        <v>0.62703537940979004</v>
      </c>
      <c r="AQ1013" s="24" t="str">
        <f>+IFERROR(VLOOKUP(Y1013,#REF!,2,FALSE),"-")</f>
        <v>-</v>
      </c>
      <c r="AR1013" s="13" t="s">
        <v>2393</v>
      </c>
      <c r="AS1013" t="s">
        <v>2398</v>
      </c>
      <c r="AT1013" t="str">
        <f t="shared" si="145"/>
        <v>Hilario Ascasubi - 3491 e/ Blonpland y Rufino Ortega - Gregorio De Laferrere</v>
      </c>
    </row>
    <row r="1014" spans="1:46" ht="15.75" thickBot="1" x14ac:dyDescent="0.3">
      <c r="A1014" s="47">
        <v>3</v>
      </c>
      <c r="B1014" s="47" t="s">
        <v>1078</v>
      </c>
      <c r="C1014" s="47" t="s">
        <v>6752</v>
      </c>
      <c r="D1014" s="47" t="s">
        <v>1189</v>
      </c>
      <c r="E1014" s="47" t="s">
        <v>1190</v>
      </c>
      <c r="F1014" s="47" t="s">
        <v>7146</v>
      </c>
      <c r="G1014" s="47" t="s">
        <v>7147</v>
      </c>
      <c r="H1014" s="47" t="s">
        <v>7148</v>
      </c>
      <c r="I1014" s="47" t="s">
        <v>2475</v>
      </c>
      <c r="J1014" s="47" t="s">
        <v>7150</v>
      </c>
      <c r="K1014" s="47" t="s">
        <v>13911</v>
      </c>
      <c r="L1014" s="47">
        <v>0.46599680185317988</v>
      </c>
      <c r="M1014" s="47">
        <v>-34.714298455984</v>
      </c>
      <c r="N1014" s="47">
        <v>-58.597291268555999</v>
      </c>
      <c r="O1014" s="47" t="s">
        <v>16143</v>
      </c>
      <c r="P1014" s="47">
        <v>1</v>
      </c>
      <c r="Q1014">
        <v>30</v>
      </c>
      <c r="S1014" s="23" t="s">
        <v>2347</v>
      </c>
      <c r="T1014" t="str">
        <f t="shared" si="139"/>
        <v>03</v>
      </c>
      <c r="V1014" t="str">
        <f>+VLOOKUP(B1014,MARCO!E:E,1,FALSE)</f>
        <v>La Matanza</v>
      </c>
      <c r="W1014" t="s">
        <v>134</v>
      </c>
      <c r="X1014" t="s">
        <v>134</v>
      </c>
      <c r="Y1014" t="str">
        <f t="shared" si="140"/>
        <v>R 3 - D 691 - 475 - 4614</v>
      </c>
      <c r="Z1014" t="s">
        <v>20</v>
      </c>
      <c r="AA1014" t="s">
        <v>2349</v>
      </c>
      <c r="AB1014" t="s">
        <v>21</v>
      </c>
      <c r="AD1014" t="str">
        <f t="shared" si="141"/>
        <v>Sociedad De Fomento Cultural Y Deportiva San Carlo</v>
      </c>
      <c r="AE1014" t="s">
        <v>22</v>
      </c>
      <c r="AF1014" t="s">
        <v>23</v>
      </c>
      <c r="AG1014" t="s">
        <v>26</v>
      </c>
      <c r="AH1014" t="s">
        <v>2348</v>
      </c>
      <c r="AI1014" s="13">
        <f t="shared" si="142"/>
        <v>30</v>
      </c>
      <c r="AJ1014" s="13">
        <f t="shared" si="143"/>
        <v>1</v>
      </c>
      <c r="AK1014" s="21">
        <v>1</v>
      </c>
      <c r="AM1014" t="s">
        <v>2154</v>
      </c>
      <c r="AN1014" t="str">
        <f t="shared" si="137"/>
        <v>R03</v>
      </c>
      <c r="AO1014" s="20" t="str">
        <f t="shared" si="138"/>
        <v>FINES_R03</v>
      </c>
      <c r="AP1014" s="25">
        <f t="shared" si="144"/>
        <v>0.46599680185317988</v>
      </c>
      <c r="AQ1014" s="24" t="str">
        <f>+IFERROR(VLOOKUP(Y1014,#REF!,2,FALSE),"-")</f>
        <v>-</v>
      </c>
      <c r="AR1014" s="13" t="s">
        <v>2393</v>
      </c>
      <c r="AS1014" t="s">
        <v>2398</v>
      </c>
      <c r="AT1014" t="str">
        <f t="shared" si="145"/>
        <v>Lavallol - 1095 e/ Felipe La Vallese y Edison - Isidro Casanova</v>
      </c>
    </row>
    <row r="1015" spans="1:46" ht="15.75" thickBot="1" x14ac:dyDescent="0.3">
      <c r="A1015" s="47">
        <v>3</v>
      </c>
      <c r="B1015" s="47" t="s">
        <v>1078</v>
      </c>
      <c r="C1015" s="47" t="s">
        <v>3437</v>
      </c>
      <c r="D1015" s="47" t="s">
        <v>1164</v>
      </c>
      <c r="E1015" s="47" t="s">
        <v>1165</v>
      </c>
      <c r="F1015" s="47" t="s">
        <v>7151</v>
      </c>
      <c r="G1015" s="47" t="s">
        <v>7152</v>
      </c>
      <c r="H1015" s="47" t="s">
        <v>7153</v>
      </c>
      <c r="I1015" s="47" t="s">
        <v>2475</v>
      </c>
      <c r="J1015" s="47" t="s">
        <v>2170</v>
      </c>
      <c r="K1015" s="47" t="s">
        <v>13912</v>
      </c>
      <c r="L1015" s="47">
        <v>0.88859403133392334</v>
      </c>
      <c r="M1015" s="47">
        <v>-34.764150997980003</v>
      </c>
      <c r="N1015" s="47">
        <v>-58.577064032934999</v>
      </c>
      <c r="O1015" s="47" t="s">
        <v>16144</v>
      </c>
      <c r="P1015" s="47">
        <v>2</v>
      </c>
      <c r="Q1015">
        <v>46</v>
      </c>
      <c r="S1015" s="23" t="s">
        <v>2347</v>
      </c>
      <c r="T1015" t="str">
        <f t="shared" si="139"/>
        <v>03</v>
      </c>
      <c r="V1015" t="str">
        <f>+VLOOKUP(B1015,MARCO!E:E,1,FALSE)</f>
        <v>La Matanza</v>
      </c>
      <c r="W1015" t="s">
        <v>134</v>
      </c>
      <c r="X1015" t="s">
        <v>134</v>
      </c>
      <c r="Y1015" t="str">
        <f t="shared" si="140"/>
        <v>R 3 - D 691 - 456 - 2313</v>
      </c>
      <c r="Z1015" t="s">
        <v>20</v>
      </c>
      <c r="AA1015" t="s">
        <v>2349</v>
      </c>
      <c r="AB1015" t="s">
        <v>21</v>
      </c>
      <c r="AD1015" t="str">
        <f t="shared" si="141"/>
        <v>E.p. N° 32 Julio Ruben Cao</v>
      </c>
      <c r="AE1015" t="s">
        <v>22</v>
      </c>
      <c r="AF1015" t="s">
        <v>23</v>
      </c>
      <c r="AG1015" t="s">
        <v>26</v>
      </c>
      <c r="AH1015" t="s">
        <v>2348</v>
      </c>
      <c r="AI1015" s="13">
        <f t="shared" si="142"/>
        <v>46</v>
      </c>
      <c r="AJ1015" s="13">
        <f t="shared" si="143"/>
        <v>2</v>
      </c>
      <c r="AK1015" s="21">
        <v>1</v>
      </c>
      <c r="AM1015" t="s">
        <v>2154</v>
      </c>
      <c r="AN1015" t="str">
        <f t="shared" si="137"/>
        <v>R03</v>
      </c>
      <c r="AO1015" s="20" t="str">
        <f t="shared" si="138"/>
        <v>FINES_R03</v>
      </c>
      <c r="AP1015" s="25">
        <f t="shared" si="144"/>
        <v>0.88859403133392334</v>
      </c>
      <c r="AQ1015" s="24" t="str">
        <f>+IFERROR(VLOOKUP(Y1015,#REF!,2,FALSE),"-")</f>
        <v>-</v>
      </c>
      <c r="AR1015" s="13" t="s">
        <v>2393</v>
      </c>
      <c r="AS1015" t="s">
        <v>2397</v>
      </c>
      <c r="AT1015" t="str">
        <f t="shared" si="145"/>
        <v>Salvigny Y TafÍ - Gregorio De Laferrere</v>
      </c>
    </row>
    <row r="1016" spans="1:46" ht="15.75" thickBot="1" x14ac:dyDescent="0.3">
      <c r="A1016" s="47">
        <v>3</v>
      </c>
      <c r="B1016" s="47" t="s">
        <v>1078</v>
      </c>
      <c r="C1016" s="47" t="s">
        <v>6742</v>
      </c>
      <c r="D1016" s="47" t="s">
        <v>1179</v>
      </c>
      <c r="E1016" s="47" t="s">
        <v>1180</v>
      </c>
      <c r="F1016" s="47" t="s">
        <v>7156</v>
      </c>
      <c r="G1016" s="47" t="s">
        <v>7020</v>
      </c>
      <c r="H1016" s="47" t="s">
        <v>7021</v>
      </c>
      <c r="I1016" s="47" t="s">
        <v>2475</v>
      </c>
      <c r="J1016" s="47" t="s">
        <v>6550</v>
      </c>
      <c r="K1016" s="47" t="s">
        <v>16145</v>
      </c>
      <c r="L1016" s="47">
        <v>0.55194741487503052</v>
      </c>
      <c r="M1016" s="47">
        <v>-34.7215490609399</v>
      </c>
      <c r="N1016" s="47">
        <v>-58.593775760341998</v>
      </c>
      <c r="O1016" s="47" t="s">
        <v>16146</v>
      </c>
      <c r="P1016" s="47">
        <v>1</v>
      </c>
      <c r="Q1016">
        <v>34</v>
      </c>
      <c r="S1016" s="23" t="s">
        <v>2347</v>
      </c>
      <c r="T1016" t="str">
        <f t="shared" si="139"/>
        <v>03</v>
      </c>
      <c r="V1016" t="str">
        <f>+VLOOKUP(B1016,MARCO!E:E,1,FALSE)</f>
        <v>La Matanza</v>
      </c>
      <c r="W1016" t="s">
        <v>134</v>
      </c>
      <c r="X1016" t="s">
        <v>134</v>
      </c>
      <c r="Y1016" t="str">
        <f t="shared" si="140"/>
        <v>R 3 - D 691 - 470 - 3122</v>
      </c>
      <c r="Z1016" t="s">
        <v>20</v>
      </c>
      <c r="AA1016" t="s">
        <v>2349</v>
      </c>
      <c r="AB1016" t="s">
        <v>21</v>
      </c>
      <c r="AD1016" t="str">
        <f t="shared" si="141"/>
        <v>Ep Nº72 - 470</v>
      </c>
      <c r="AE1016" t="s">
        <v>22</v>
      </c>
      <c r="AF1016" t="s">
        <v>23</v>
      </c>
      <c r="AG1016" t="s">
        <v>26</v>
      </c>
      <c r="AH1016" t="s">
        <v>2348</v>
      </c>
      <c r="AI1016" s="13">
        <f t="shared" si="142"/>
        <v>34</v>
      </c>
      <c r="AJ1016" s="13">
        <f t="shared" si="143"/>
        <v>1</v>
      </c>
      <c r="AK1016" s="21">
        <v>1</v>
      </c>
      <c r="AM1016" t="s">
        <v>2154</v>
      </c>
      <c r="AN1016" t="str">
        <f t="shared" si="137"/>
        <v>R03</v>
      </c>
      <c r="AO1016" s="20" t="str">
        <f t="shared" si="138"/>
        <v>FINES_R03</v>
      </c>
      <c r="AP1016" s="25">
        <f t="shared" si="144"/>
        <v>0.55194741487503052</v>
      </c>
      <c r="AQ1016" s="24" t="str">
        <f>+IFERROR(VLOOKUP(Y1016,#REF!,2,FALSE),"-")</f>
        <v>-</v>
      </c>
      <c r="AR1016" s="13" t="s">
        <v>2393</v>
      </c>
      <c r="AS1016" t="s">
        <v>2398</v>
      </c>
      <c r="AT1016" t="str">
        <f t="shared" si="145"/>
        <v>Carlos Casares Y Vidal - Gregorio De Laferrere</v>
      </c>
    </row>
    <row r="1017" spans="1:46" ht="15.75" thickBot="1" x14ac:dyDescent="0.3">
      <c r="A1017" s="47">
        <v>3</v>
      </c>
      <c r="B1017" s="47" t="s">
        <v>1078</v>
      </c>
      <c r="C1017" s="47" t="s">
        <v>6742</v>
      </c>
      <c r="D1017" s="47" t="s">
        <v>1179</v>
      </c>
      <c r="E1017" s="47" t="s">
        <v>1180</v>
      </c>
      <c r="F1017" s="47" t="s">
        <v>7158</v>
      </c>
      <c r="G1017" s="47" t="s">
        <v>7159</v>
      </c>
      <c r="H1017" s="47" t="s">
        <v>7160</v>
      </c>
      <c r="I1017" s="47" t="s">
        <v>2475</v>
      </c>
      <c r="J1017" s="47" t="s">
        <v>6550</v>
      </c>
      <c r="K1017" s="47" t="s">
        <v>13913</v>
      </c>
      <c r="L1017" s="47">
        <v>0.62703537940979004</v>
      </c>
      <c r="M1017" s="47">
        <v>-34.7293476363838</v>
      </c>
      <c r="N1017" s="47">
        <v>-58.6087870919498</v>
      </c>
      <c r="O1017" s="47" t="s">
        <v>16147</v>
      </c>
      <c r="P1017" s="47">
        <v>1</v>
      </c>
      <c r="Q1017">
        <v>21</v>
      </c>
      <c r="S1017" s="23" t="s">
        <v>2347</v>
      </c>
      <c r="T1017" t="str">
        <f t="shared" si="139"/>
        <v>03</v>
      </c>
      <c r="V1017" t="str">
        <f>+VLOOKUP(B1017,MARCO!E:E,1,FALSE)</f>
        <v>La Matanza</v>
      </c>
      <c r="W1017" t="s">
        <v>134</v>
      </c>
      <c r="X1017" t="s">
        <v>134</v>
      </c>
      <c r="Y1017" t="str">
        <f t="shared" si="140"/>
        <v>R 3 - D 691 - 470 - 3123</v>
      </c>
      <c r="Z1017" t="s">
        <v>20</v>
      </c>
      <c r="AA1017" t="s">
        <v>2349</v>
      </c>
      <c r="AB1017" t="s">
        <v>21</v>
      </c>
      <c r="AD1017" t="str">
        <f t="shared" si="141"/>
        <v>Eepa Nº754 - 470</v>
      </c>
      <c r="AE1017" t="s">
        <v>22</v>
      </c>
      <c r="AF1017" t="s">
        <v>23</v>
      </c>
      <c r="AG1017" t="s">
        <v>26</v>
      </c>
      <c r="AH1017" t="s">
        <v>2348</v>
      </c>
      <c r="AI1017" s="13">
        <f t="shared" si="142"/>
        <v>21</v>
      </c>
      <c r="AJ1017" s="13">
        <f t="shared" si="143"/>
        <v>1</v>
      </c>
      <c r="AK1017" s="21">
        <v>1</v>
      </c>
      <c r="AM1017" t="s">
        <v>2154</v>
      </c>
      <c r="AN1017" t="str">
        <f t="shared" si="137"/>
        <v>R03</v>
      </c>
      <c r="AO1017" s="20" t="str">
        <f t="shared" si="138"/>
        <v>FINES_R03</v>
      </c>
      <c r="AP1017" s="25">
        <f t="shared" si="144"/>
        <v>0.62703537940979004</v>
      </c>
      <c r="AQ1017" s="24" t="str">
        <f>+IFERROR(VLOOKUP(Y1017,#REF!,2,FALSE),"-")</f>
        <v>-</v>
      </c>
      <c r="AR1017" s="13" t="s">
        <v>2393</v>
      </c>
      <c r="AS1017" t="s">
        <v>2398</v>
      </c>
      <c r="AT1017" t="str">
        <f t="shared" si="145"/>
        <v>Bonpland Y Ascasubi - Gregorio De Laferrere</v>
      </c>
    </row>
    <row r="1018" spans="1:46" ht="15.75" thickBot="1" x14ac:dyDescent="0.3">
      <c r="A1018" s="47">
        <v>3</v>
      </c>
      <c r="B1018" s="47" t="s">
        <v>1078</v>
      </c>
      <c r="C1018" s="47" t="s">
        <v>7162</v>
      </c>
      <c r="D1018" s="47" t="s">
        <v>1210</v>
      </c>
      <c r="E1018" s="47" t="s">
        <v>1211</v>
      </c>
      <c r="F1018" s="47" t="s">
        <v>7163</v>
      </c>
      <c r="G1018" s="47" t="s">
        <v>7164</v>
      </c>
      <c r="H1018" s="47" t="s">
        <v>7165</v>
      </c>
      <c r="I1018" s="47" t="s">
        <v>2475</v>
      </c>
      <c r="J1018" s="47" t="s">
        <v>2170</v>
      </c>
      <c r="K1018" s="47" t="s">
        <v>13914</v>
      </c>
      <c r="L1018" s="47">
        <v>0.9351925253868103</v>
      </c>
      <c r="M1018" s="47">
        <v>-34.709223719999997</v>
      </c>
      <c r="N1018" s="47">
        <v>-58.642122100000002</v>
      </c>
      <c r="O1018" s="47" t="s">
        <v>16148</v>
      </c>
      <c r="P1018" s="47">
        <v>1</v>
      </c>
      <c r="Q1018">
        <v>17</v>
      </c>
      <c r="S1018" s="23" t="s">
        <v>2347</v>
      </c>
      <c r="T1018" t="str">
        <f t="shared" si="139"/>
        <v>03</v>
      </c>
      <c r="V1018" t="str">
        <f>+VLOOKUP(B1018,MARCO!E:E,1,FALSE)</f>
        <v>La Matanza</v>
      </c>
      <c r="W1018" t="s">
        <v>134</v>
      </c>
      <c r="X1018" t="s">
        <v>134</v>
      </c>
      <c r="Y1018" t="str">
        <f t="shared" si="140"/>
        <v>R 3 - D 692 - 487 - 1464</v>
      </c>
      <c r="Z1018" t="s">
        <v>20</v>
      </c>
      <c r="AA1018" t="s">
        <v>2349</v>
      </c>
      <c r="AB1018" t="s">
        <v>21</v>
      </c>
      <c r="AD1018" t="str">
        <f t="shared" si="141"/>
        <v>Catedral De La Fe</v>
      </c>
      <c r="AE1018" t="s">
        <v>22</v>
      </c>
      <c r="AF1018" t="s">
        <v>23</v>
      </c>
      <c r="AG1018" t="s">
        <v>26</v>
      </c>
      <c r="AH1018" t="s">
        <v>2348</v>
      </c>
      <c r="AI1018" s="13">
        <f t="shared" si="142"/>
        <v>17</v>
      </c>
      <c r="AJ1018" s="13">
        <f t="shared" si="143"/>
        <v>1</v>
      </c>
      <c r="AK1018" s="21">
        <v>1</v>
      </c>
      <c r="AM1018" t="s">
        <v>2154</v>
      </c>
      <c r="AN1018" t="str">
        <f t="shared" si="137"/>
        <v>R03</v>
      </c>
      <c r="AO1018" s="20" t="str">
        <f t="shared" si="138"/>
        <v>FINES_R03</v>
      </c>
      <c r="AP1018" s="25">
        <f t="shared" si="144"/>
        <v>0.9351925253868103</v>
      </c>
      <c r="AQ1018" s="24" t="str">
        <f>+IFERROR(VLOOKUP(Y1018,#REF!,2,FALSE),"-")</f>
        <v>-</v>
      </c>
      <c r="AR1018" s="13" t="s">
        <v>2393</v>
      </c>
      <c r="AS1018" t="s">
        <v>2398</v>
      </c>
      <c r="AT1018" t="str">
        <f t="shared" si="145"/>
        <v>Juan Manuel De Rosas - 18055 e/ Colectora Juan Mauel De Rosas 18055 - Gonzalez Catan</v>
      </c>
    </row>
    <row r="1019" spans="1:46" ht="15.75" thickBot="1" x14ac:dyDescent="0.3">
      <c r="A1019" s="47">
        <v>3</v>
      </c>
      <c r="B1019" s="47" t="s">
        <v>1078</v>
      </c>
      <c r="C1019" s="47" t="s">
        <v>7162</v>
      </c>
      <c r="D1019" s="47" t="s">
        <v>1210</v>
      </c>
      <c r="E1019" s="47" t="s">
        <v>1211</v>
      </c>
      <c r="F1019" s="47" t="s">
        <v>7167</v>
      </c>
      <c r="G1019" s="47" t="s">
        <v>7168</v>
      </c>
      <c r="H1019" s="47" t="s">
        <v>7169</v>
      </c>
      <c r="I1019" s="47" t="s">
        <v>2475</v>
      </c>
      <c r="J1019" s="47"/>
      <c r="K1019" s="47" t="s">
        <v>13915</v>
      </c>
      <c r="L1019" s="47">
        <v>0.53419995307922363</v>
      </c>
      <c r="M1019" s="47">
        <v>-34.778096012201999</v>
      </c>
      <c r="N1019" s="47">
        <v>-58.620749003542997</v>
      </c>
      <c r="O1019" s="47" t="s">
        <v>16149</v>
      </c>
      <c r="P1019" s="47">
        <v>1</v>
      </c>
      <c r="Q1019">
        <v>20</v>
      </c>
      <c r="S1019" s="23" t="s">
        <v>2347</v>
      </c>
      <c r="T1019" t="str">
        <f t="shared" si="139"/>
        <v>03</v>
      </c>
      <c r="V1019" t="str">
        <f>+VLOOKUP(B1019,MARCO!E:E,1,FALSE)</f>
        <v>La Matanza</v>
      </c>
      <c r="W1019" t="s">
        <v>134</v>
      </c>
      <c r="X1019" t="s">
        <v>134</v>
      </c>
      <c r="Y1019" t="str">
        <f t="shared" si="140"/>
        <v>R 3 - D 692 - 487 - 1458</v>
      </c>
      <c r="Z1019" t="s">
        <v>20</v>
      </c>
      <c r="AA1019" t="s">
        <v>2349</v>
      </c>
      <c r="AB1019" t="s">
        <v>21</v>
      </c>
      <c r="AD1019" t="str">
        <f t="shared" si="141"/>
        <v>Mujeres De Barro</v>
      </c>
      <c r="AE1019" t="s">
        <v>22</v>
      </c>
      <c r="AF1019" t="s">
        <v>23</v>
      </c>
      <c r="AG1019" t="s">
        <v>26</v>
      </c>
      <c r="AH1019" t="s">
        <v>2348</v>
      </c>
      <c r="AI1019" s="13">
        <f t="shared" si="142"/>
        <v>20</v>
      </c>
      <c r="AJ1019" s="13">
        <f t="shared" si="143"/>
        <v>1</v>
      </c>
      <c r="AK1019" s="21">
        <v>1</v>
      </c>
      <c r="AM1019" t="s">
        <v>2154</v>
      </c>
      <c r="AN1019" t="str">
        <f t="shared" si="137"/>
        <v>R03</v>
      </c>
      <c r="AO1019" s="20" t="str">
        <f t="shared" si="138"/>
        <v>FINES_R03</v>
      </c>
      <c r="AP1019" s="25">
        <f t="shared" si="144"/>
        <v>0.53419995307922363</v>
      </c>
      <c r="AQ1019" s="24" t="str">
        <f>+IFERROR(VLOOKUP(Y1019,#REF!,2,FALSE),"-")</f>
        <v>-</v>
      </c>
      <c r="AR1019" s="13" t="s">
        <v>2393</v>
      </c>
      <c r="AS1019" t="s">
        <v>2398</v>
      </c>
      <c r="AT1019" t="str">
        <f t="shared" si="145"/>
        <v>Ancon - 6131 e/ Osvaldo Magnasco y Soberania Nacional - Gonzalez Catan</v>
      </c>
    </row>
    <row r="1020" spans="1:46" ht="15.75" thickBot="1" x14ac:dyDescent="0.3">
      <c r="A1020" s="47">
        <v>3</v>
      </c>
      <c r="B1020" s="47" t="s">
        <v>1078</v>
      </c>
      <c r="C1020" s="47" t="s">
        <v>2377</v>
      </c>
      <c r="D1020" s="47" t="s">
        <v>1173</v>
      </c>
      <c r="E1020" s="47" t="s">
        <v>113</v>
      </c>
      <c r="F1020" s="47" t="s">
        <v>7171</v>
      </c>
      <c r="G1020" s="47" t="s">
        <v>2198</v>
      </c>
      <c r="H1020" s="47" t="s">
        <v>7172</v>
      </c>
      <c r="I1020" s="47" t="s">
        <v>2475</v>
      </c>
      <c r="J1020" s="47"/>
      <c r="K1020" s="47" t="s">
        <v>13916</v>
      </c>
      <c r="L1020" s="47">
        <v>0.81059199571609497</v>
      </c>
      <c r="M1020" s="47">
        <v>-34.885166485275001</v>
      </c>
      <c r="N1020" s="47">
        <v>-58.679766319076997</v>
      </c>
      <c r="O1020" s="47" t="s">
        <v>16150</v>
      </c>
      <c r="P1020" s="47">
        <v>1</v>
      </c>
      <c r="Q1020">
        <v>22</v>
      </c>
      <c r="S1020" s="23" t="s">
        <v>2347</v>
      </c>
      <c r="T1020" t="str">
        <f t="shared" si="139"/>
        <v>03</v>
      </c>
      <c r="V1020" t="str">
        <f>+VLOOKUP(B1020,MARCO!E:E,1,FALSE)</f>
        <v>La Matanza</v>
      </c>
      <c r="W1020" t="s">
        <v>134</v>
      </c>
      <c r="X1020" t="s">
        <v>134</v>
      </c>
      <c r="Y1020" t="str">
        <f t="shared" si="140"/>
        <v>R 3 - D 692 - 464 - 2969</v>
      </c>
      <c r="Z1020" t="s">
        <v>20</v>
      </c>
      <c r="AA1020" t="s">
        <v>2349</v>
      </c>
      <c r="AB1020" t="s">
        <v>21</v>
      </c>
      <c r="AD1020" t="str">
        <f t="shared" si="141"/>
        <v>Casita San Jose</v>
      </c>
      <c r="AE1020" t="s">
        <v>22</v>
      </c>
      <c r="AF1020" t="s">
        <v>23</v>
      </c>
      <c r="AG1020" t="s">
        <v>26</v>
      </c>
      <c r="AH1020" t="s">
        <v>2348</v>
      </c>
      <c r="AI1020" s="13">
        <f t="shared" si="142"/>
        <v>22</v>
      </c>
      <c r="AJ1020" s="13">
        <f t="shared" si="143"/>
        <v>1</v>
      </c>
      <c r="AK1020" s="21">
        <v>1</v>
      </c>
      <c r="AM1020" t="s">
        <v>2154</v>
      </c>
      <c r="AN1020" t="str">
        <f t="shared" si="137"/>
        <v>R03</v>
      </c>
      <c r="AO1020" s="20" t="str">
        <f t="shared" si="138"/>
        <v>FINES_R03</v>
      </c>
      <c r="AP1020" s="25">
        <f t="shared" si="144"/>
        <v>0.81059199571609497</v>
      </c>
      <c r="AQ1020" s="24" t="str">
        <f>+IFERROR(VLOOKUP(Y1020,#REF!,2,FALSE),"-")</f>
        <v>-</v>
      </c>
      <c r="AR1020" s="13" t="s">
        <v>2393</v>
      </c>
      <c r="AS1020" t="s">
        <v>2398</v>
      </c>
      <c r="AT1020" t="str">
        <f t="shared" si="145"/>
        <v>Nuñez - 6156 e/ Pumacahua y Riachuela Chacon - Virrey Del Pino</v>
      </c>
    </row>
    <row r="1021" spans="1:46" ht="15.75" thickBot="1" x14ac:dyDescent="0.3">
      <c r="A1021" s="47">
        <v>3</v>
      </c>
      <c r="B1021" s="47" t="s">
        <v>1078</v>
      </c>
      <c r="C1021" s="47" t="s">
        <v>7162</v>
      </c>
      <c r="D1021" s="47" t="s">
        <v>1210</v>
      </c>
      <c r="E1021" s="47" t="s">
        <v>1211</v>
      </c>
      <c r="F1021" s="47" t="s">
        <v>7174</v>
      </c>
      <c r="G1021" s="47" t="s">
        <v>7175</v>
      </c>
      <c r="H1021" s="47" t="s">
        <v>7176</v>
      </c>
      <c r="I1021" s="47" t="s">
        <v>2475</v>
      </c>
      <c r="J1021" s="47"/>
      <c r="K1021" s="47" t="s">
        <v>13917</v>
      </c>
      <c r="L1021" s="47">
        <v>1.000001907348633</v>
      </c>
      <c r="M1021" s="47">
        <v>-34.741265045405001</v>
      </c>
      <c r="N1021" s="47">
        <v>-58.642267138902</v>
      </c>
      <c r="O1021" s="47" t="s">
        <v>16151</v>
      </c>
      <c r="P1021" s="47">
        <v>1</v>
      </c>
      <c r="Q1021">
        <v>11</v>
      </c>
      <c r="S1021" s="23" t="s">
        <v>2347</v>
      </c>
      <c r="T1021" t="str">
        <f t="shared" si="139"/>
        <v>03</v>
      </c>
      <c r="V1021" t="str">
        <f>+VLOOKUP(B1021,MARCO!E:E,1,FALSE)</f>
        <v>La Matanza</v>
      </c>
      <c r="W1021" t="s">
        <v>134</v>
      </c>
      <c r="X1021" t="s">
        <v>134</v>
      </c>
      <c r="Y1021" t="str">
        <f t="shared" si="140"/>
        <v>R 3 - D 692 - 487 - 1718</v>
      </c>
      <c r="Z1021" t="s">
        <v>20</v>
      </c>
      <c r="AA1021" t="s">
        <v>2349</v>
      </c>
      <c r="AB1021" t="s">
        <v>21</v>
      </c>
      <c r="AD1021" t="str">
        <f t="shared" si="141"/>
        <v>Junta Vecinal Vecinos Comprometidos</v>
      </c>
      <c r="AE1021" t="s">
        <v>22</v>
      </c>
      <c r="AF1021" t="s">
        <v>23</v>
      </c>
      <c r="AG1021" t="s">
        <v>26</v>
      </c>
      <c r="AH1021" t="s">
        <v>2348</v>
      </c>
      <c r="AI1021" s="13">
        <f t="shared" si="142"/>
        <v>11</v>
      </c>
      <c r="AJ1021" s="13">
        <f t="shared" si="143"/>
        <v>1</v>
      </c>
      <c r="AK1021" s="21">
        <v>1</v>
      </c>
      <c r="AM1021" t="s">
        <v>2154</v>
      </c>
      <c r="AN1021" t="str">
        <f t="shared" si="137"/>
        <v>R03</v>
      </c>
      <c r="AO1021" s="20" t="str">
        <f t="shared" si="138"/>
        <v>FINES_R03</v>
      </c>
      <c r="AP1021" s="25">
        <f t="shared" si="144"/>
        <v>1.000001907348633</v>
      </c>
      <c r="AQ1021" s="24" t="str">
        <f>+IFERROR(VLOOKUP(Y1021,#REF!,2,FALSE),"-")</f>
        <v>-</v>
      </c>
      <c r="AR1021" s="13" t="s">
        <v>2393</v>
      </c>
      <c r="AS1021" t="s">
        <v>2397</v>
      </c>
      <c r="AT1021" t="str">
        <f t="shared" si="145"/>
        <v>Cespedes - 2437 e/ E. De La Fuente y Lanza - Gonzalez Catan</v>
      </c>
    </row>
    <row r="1022" spans="1:46" ht="15.75" thickBot="1" x14ac:dyDescent="0.3">
      <c r="A1022" s="47">
        <v>3</v>
      </c>
      <c r="B1022" s="47" t="s">
        <v>1078</v>
      </c>
      <c r="C1022" s="47" t="s">
        <v>7178</v>
      </c>
      <c r="D1022" s="47" t="s">
        <v>1208</v>
      </c>
      <c r="E1022" s="47" t="s">
        <v>1209</v>
      </c>
      <c r="F1022" s="47" t="s">
        <v>7179</v>
      </c>
      <c r="G1022" s="47" t="s">
        <v>7180</v>
      </c>
      <c r="H1022" s="47" t="s">
        <v>7181</v>
      </c>
      <c r="I1022" s="47" t="s">
        <v>2475</v>
      </c>
      <c r="J1022" s="47" t="s">
        <v>2170</v>
      </c>
      <c r="K1022" s="47" t="s">
        <v>13918</v>
      </c>
      <c r="L1022" s="47">
        <v>0.69850879907608032</v>
      </c>
      <c r="M1022" s="47">
        <v>-34.7599783</v>
      </c>
      <c r="N1022" s="47">
        <v>-58.6441613</v>
      </c>
      <c r="O1022" s="47" t="s">
        <v>16152</v>
      </c>
      <c r="P1022" s="47">
        <v>1</v>
      </c>
      <c r="Q1022">
        <v>16</v>
      </c>
      <c r="S1022" s="23" t="s">
        <v>2347</v>
      </c>
      <c r="T1022" t="str">
        <f t="shared" si="139"/>
        <v>03</v>
      </c>
      <c r="V1022" t="str">
        <f>+VLOOKUP(B1022,MARCO!E:E,1,FALSE)</f>
        <v>La Matanza</v>
      </c>
      <c r="W1022" t="s">
        <v>134</v>
      </c>
      <c r="X1022" t="s">
        <v>134</v>
      </c>
      <c r="Y1022" t="str">
        <f t="shared" si="140"/>
        <v>R 3 - D 692 - 486 - 1459</v>
      </c>
      <c r="Z1022" t="s">
        <v>20</v>
      </c>
      <c r="AA1022" t="s">
        <v>2349</v>
      </c>
      <c r="AB1022" t="s">
        <v>21</v>
      </c>
      <c r="AD1022" t="str">
        <f t="shared" si="141"/>
        <v>Envion El Dorado</v>
      </c>
      <c r="AE1022" t="s">
        <v>22</v>
      </c>
      <c r="AF1022" t="s">
        <v>23</v>
      </c>
      <c r="AG1022" t="s">
        <v>26</v>
      </c>
      <c r="AH1022" t="s">
        <v>2348</v>
      </c>
      <c r="AI1022" s="13">
        <f t="shared" si="142"/>
        <v>16</v>
      </c>
      <c r="AJ1022" s="13">
        <f t="shared" si="143"/>
        <v>1</v>
      </c>
      <c r="AK1022" s="21">
        <v>1</v>
      </c>
      <c r="AM1022" t="s">
        <v>2154</v>
      </c>
      <c r="AN1022" t="str">
        <f t="shared" si="137"/>
        <v>R03</v>
      </c>
      <c r="AO1022" s="20" t="str">
        <f t="shared" si="138"/>
        <v>FINES_R03</v>
      </c>
      <c r="AP1022" s="25">
        <f t="shared" si="144"/>
        <v>0.69850879907608032</v>
      </c>
      <c r="AQ1022" s="24" t="str">
        <f>+IFERROR(VLOOKUP(Y1022,#REF!,2,FALSE),"-")</f>
        <v>-</v>
      </c>
      <c r="AR1022" s="13" t="s">
        <v>2393</v>
      </c>
      <c r="AS1022" t="s">
        <v>2398</v>
      </c>
      <c r="AT1022" t="str">
        <f t="shared" si="145"/>
        <v>Balboa - 3380 e/ Antonio Zinny y Coronel Monasterio - Gonzalez Catan</v>
      </c>
    </row>
    <row r="1023" spans="1:46" ht="15.75" thickBot="1" x14ac:dyDescent="0.3">
      <c r="A1023" s="47">
        <v>3</v>
      </c>
      <c r="B1023" s="47" t="s">
        <v>1078</v>
      </c>
      <c r="C1023" s="47" t="s">
        <v>2364</v>
      </c>
      <c r="D1023" s="47" t="s">
        <v>1199</v>
      </c>
      <c r="E1023" s="47" t="s">
        <v>1200</v>
      </c>
      <c r="F1023" s="47" t="s">
        <v>7183</v>
      </c>
      <c r="G1023" s="47" t="s">
        <v>7184</v>
      </c>
      <c r="H1023" s="47" t="s">
        <v>7185</v>
      </c>
      <c r="I1023" s="47" t="s">
        <v>2475</v>
      </c>
      <c r="J1023" s="47" t="s">
        <v>7187</v>
      </c>
      <c r="K1023" s="47" t="s">
        <v>13919</v>
      </c>
      <c r="L1023" s="47">
        <v>0.9254220724105835</v>
      </c>
      <c r="M1023" s="47">
        <v>-34.807901899999997</v>
      </c>
      <c r="N1023" s="47">
        <v>-58.629125199999997</v>
      </c>
      <c r="O1023" s="47" t="s">
        <v>16153</v>
      </c>
      <c r="P1023" s="47">
        <v>2</v>
      </c>
      <c r="Q1023">
        <v>47</v>
      </c>
      <c r="S1023" s="23" t="s">
        <v>2347</v>
      </c>
      <c r="T1023" t="str">
        <f t="shared" si="139"/>
        <v>03</v>
      </c>
      <c r="V1023" t="str">
        <f>+VLOOKUP(B1023,MARCO!E:E,1,FALSE)</f>
        <v>La Matanza</v>
      </c>
      <c r="W1023" t="s">
        <v>134</v>
      </c>
      <c r="X1023" t="s">
        <v>134</v>
      </c>
      <c r="Y1023" t="str">
        <f t="shared" si="140"/>
        <v>R 3 - D 692 - 481 - 0214</v>
      </c>
      <c r="Z1023" t="s">
        <v>20</v>
      </c>
      <c r="AA1023" t="s">
        <v>2349</v>
      </c>
      <c r="AB1023" t="s">
        <v>21</v>
      </c>
      <c r="AD1023" t="str">
        <f t="shared" si="141"/>
        <v>Capilla Reina Del Cielo</v>
      </c>
      <c r="AE1023" t="s">
        <v>22</v>
      </c>
      <c r="AF1023" t="s">
        <v>23</v>
      </c>
      <c r="AG1023" t="s">
        <v>26</v>
      </c>
      <c r="AH1023" t="s">
        <v>2348</v>
      </c>
      <c r="AI1023" s="13">
        <f t="shared" si="142"/>
        <v>47</v>
      </c>
      <c r="AJ1023" s="13">
        <f t="shared" si="143"/>
        <v>2</v>
      </c>
      <c r="AK1023" s="21">
        <v>1</v>
      </c>
      <c r="AM1023" t="s">
        <v>2154</v>
      </c>
      <c r="AN1023" t="str">
        <f t="shared" si="137"/>
        <v>R03</v>
      </c>
      <c r="AO1023" s="20" t="str">
        <f t="shared" si="138"/>
        <v>FINES_R03</v>
      </c>
      <c r="AP1023" s="25">
        <f t="shared" si="144"/>
        <v>0.9254220724105835</v>
      </c>
      <c r="AQ1023" s="24" t="str">
        <f>+IFERROR(VLOOKUP(Y1023,#REF!,2,FALSE),"-")</f>
        <v>-</v>
      </c>
      <c r="AR1023" s="13" t="s">
        <v>2393</v>
      </c>
      <c r="AS1023" t="s">
        <v>2398</v>
      </c>
      <c r="AT1023" t="str">
        <f t="shared" si="145"/>
        <v>Esteco - 1700 - Gonzalez Catan</v>
      </c>
    </row>
    <row r="1024" spans="1:46" ht="15.75" thickBot="1" x14ac:dyDescent="0.3">
      <c r="A1024" s="47">
        <v>3</v>
      </c>
      <c r="B1024" s="47" t="s">
        <v>1078</v>
      </c>
      <c r="C1024" s="47" t="s">
        <v>2364</v>
      </c>
      <c r="D1024" s="47" t="s">
        <v>1199</v>
      </c>
      <c r="E1024" s="47" t="s">
        <v>1200</v>
      </c>
      <c r="F1024" s="47" t="s">
        <v>7188</v>
      </c>
      <c r="G1024" s="47" t="s">
        <v>7189</v>
      </c>
      <c r="H1024" s="47" t="s">
        <v>7190</v>
      </c>
      <c r="I1024" s="47" t="s">
        <v>2475</v>
      </c>
      <c r="J1024" s="47" t="s">
        <v>7187</v>
      </c>
      <c r="K1024" s="47" t="s">
        <v>13920</v>
      </c>
      <c r="L1024" s="47">
        <v>0.59753590822219849</v>
      </c>
      <c r="M1024" s="47">
        <v>-34.781239900000003</v>
      </c>
      <c r="N1024" s="47">
        <v>-58.642540599999997</v>
      </c>
      <c r="O1024" s="47" t="s">
        <v>16154</v>
      </c>
      <c r="P1024" s="47">
        <v>1</v>
      </c>
      <c r="Q1024">
        <v>19</v>
      </c>
      <c r="S1024" s="23" t="s">
        <v>2347</v>
      </c>
      <c r="T1024" t="str">
        <f t="shared" si="139"/>
        <v>03</v>
      </c>
      <c r="V1024" t="str">
        <f>+VLOOKUP(B1024,MARCO!E:E,1,FALSE)</f>
        <v>La Matanza</v>
      </c>
      <c r="W1024" t="s">
        <v>134</v>
      </c>
      <c r="X1024" t="s">
        <v>134</v>
      </c>
      <c r="Y1024" t="str">
        <f t="shared" si="140"/>
        <v>R 3 - D 692 - 481 - 0222</v>
      </c>
      <c r="Z1024" t="s">
        <v>20</v>
      </c>
      <c r="AA1024" t="s">
        <v>2349</v>
      </c>
      <c r="AB1024" t="s">
        <v>21</v>
      </c>
      <c r="AD1024" t="str">
        <f t="shared" si="141"/>
        <v>Capilla San Enrique</v>
      </c>
      <c r="AE1024" t="s">
        <v>22</v>
      </c>
      <c r="AF1024" t="s">
        <v>23</v>
      </c>
      <c r="AG1024" t="s">
        <v>26</v>
      </c>
      <c r="AH1024" t="s">
        <v>2348</v>
      </c>
      <c r="AI1024" s="13">
        <f t="shared" si="142"/>
        <v>19</v>
      </c>
      <c r="AJ1024" s="13">
        <f t="shared" si="143"/>
        <v>1</v>
      </c>
      <c r="AK1024" s="21">
        <v>1</v>
      </c>
      <c r="AM1024" t="s">
        <v>2154</v>
      </c>
      <c r="AN1024" t="str">
        <f t="shared" si="137"/>
        <v>R03</v>
      </c>
      <c r="AO1024" s="20" t="str">
        <f t="shared" si="138"/>
        <v>FINES_R03</v>
      </c>
      <c r="AP1024" s="25">
        <f t="shared" si="144"/>
        <v>0.59753590822219849</v>
      </c>
      <c r="AQ1024" s="24" t="str">
        <f>+IFERROR(VLOOKUP(Y1024,#REF!,2,FALSE),"-")</f>
        <v>-</v>
      </c>
      <c r="AR1024" s="13" t="s">
        <v>2393</v>
      </c>
      <c r="AS1024" t="s">
        <v>2398</v>
      </c>
      <c r="AT1024" t="str">
        <f t="shared" si="145"/>
        <v>Correa - 5317 - Gonzalez Catan</v>
      </c>
    </row>
    <row r="1025" spans="1:46" ht="15.75" thickBot="1" x14ac:dyDescent="0.3">
      <c r="A1025" s="47">
        <v>3</v>
      </c>
      <c r="B1025" s="47" t="s">
        <v>1078</v>
      </c>
      <c r="C1025" s="47" t="s">
        <v>2364</v>
      </c>
      <c r="D1025" s="47" t="s">
        <v>1199</v>
      </c>
      <c r="E1025" s="47" t="s">
        <v>1200</v>
      </c>
      <c r="F1025" s="47" t="s">
        <v>7192</v>
      </c>
      <c r="G1025" s="47" t="s">
        <v>7193</v>
      </c>
      <c r="H1025" s="47" t="s">
        <v>7194</v>
      </c>
      <c r="I1025" s="47" t="s">
        <v>2475</v>
      </c>
      <c r="J1025" s="47" t="s">
        <v>7187</v>
      </c>
      <c r="K1025" s="47" t="s">
        <v>13921</v>
      </c>
      <c r="L1025" s="47">
        <v>0.52658164501190186</v>
      </c>
      <c r="M1025" s="47">
        <v>-34.774754985595997</v>
      </c>
      <c r="N1025" s="47">
        <v>-58.617144030806003</v>
      </c>
      <c r="O1025" s="47" t="s">
        <v>16155</v>
      </c>
      <c r="P1025" s="47">
        <v>2</v>
      </c>
      <c r="Q1025">
        <v>51</v>
      </c>
      <c r="S1025" s="23" t="s">
        <v>2347</v>
      </c>
      <c r="T1025" t="str">
        <f t="shared" si="139"/>
        <v>03</v>
      </c>
      <c r="V1025" t="str">
        <f>+VLOOKUP(B1025,MARCO!E:E,1,FALSE)</f>
        <v>La Matanza</v>
      </c>
      <c r="W1025" t="s">
        <v>134</v>
      </c>
      <c r="X1025" t="s">
        <v>134</v>
      </c>
      <c r="Y1025" t="str">
        <f t="shared" si="140"/>
        <v>R 3 - D 692 - 481 - 0218</v>
      </c>
      <c r="Z1025" t="s">
        <v>20</v>
      </c>
      <c r="AA1025" t="s">
        <v>2349</v>
      </c>
      <c r="AB1025" t="s">
        <v>21</v>
      </c>
      <c r="AD1025" t="str">
        <f t="shared" si="141"/>
        <v>Casa Dorrego</v>
      </c>
      <c r="AE1025" t="s">
        <v>22</v>
      </c>
      <c r="AF1025" t="s">
        <v>23</v>
      </c>
      <c r="AG1025" t="s">
        <v>26</v>
      </c>
      <c r="AH1025" t="s">
        <v>2348</v>
      </c>
      <c r="AI1025" s="13">
        <f t="shared" si="142"/>
        <v>51</v>
      </c>
      <c r="AJ1025" s="13">
        <f t="shared" si="143"/>
        <v>2</v>
      </c>
      <c r="AK1025" s="21">
        <v>1</v>
      </c>
      <c r="AM1025" t="s">
        <v>2154</v>
      </c>
      <c r="AN1025" t="str">
        <f t="shared" si="137"/>
        <v>R03</v>
      </c>
      <c r="AO1025" s="20" t="str">
        <f t="shared" si="138"/>
        <v>FINES_R03</v>
      </c>
      <c r="AP1025" s="25">
        <f t="shared" si="144"/>
        <v>0.52658164501190186</v>
      </c>
      <c r="AQ1025" s="24" t="str">
        <f>+IFERROR(VLOOKUP(Y1025,#REF!,2,FALSE),"-")</f>
        <v>-</v>
      </c>
      <c r="AR1025" s="13" t="s">
        <v>2393</v>
      </c>
      <c r="AS1025" t="s">
        <v>2398</v>
      </c>
      <c r="AT1025" t="str">
        <f t="shared" si="145"/>
        <v>Matienzo - 6278 - Gonzalez Catan</v>
      </c>
    </row>
    <row r="1026" spans="1:46" ht="15.75" thickBot="1" x14ac:dyDescent="0.3">
      <c r="A1026" s="47">
        <v>3</v>
      </c>
      <c r="B1026" s="47" t="s">
        <v>1078</v>
      </c>
      <c r="C1026" s="47" t="s">
        <v>2364</v>
      </c>
      <c r="D1026" s="47" t="s">
        <v>1199</v>
      </c>
      <c r="E1026" s="47" t="s">
        <v>1200</v>
      </c>
      <c r="F1026" s="47" t="s">
        <v>7196</v>
      </c>
      <c r="G1026" s="47" t="s">
        <v>7197</v>
      </c>
      <c r="H1026" s="47" t="s">
        <v>7198</v>
      </c>
      <c r="I1026" s="47" t="s">
        <v>2475</v>
      </c>
      <c r="J1026" s="47" t="s">
        <v>7187</v>
      </c>
      <c r="K1026" s="47" t="s">
        <v>13922</v>
      </c>
      <c r="L1026" s="47">
        <v>0.54998588562011719</v>
      </c>
      <c r="M1026" s="47">
        <v>-34.778569510692002</v>
      </c>
      <c r="N1026" s="47">
        <v>-58.640603990597</v>
      </c>
      <c r="O1026" s="47" t="s">
        <v>16156</v>
      </c>
      <c r="P1026" s="47">
        <v>1</v>
      </c>
      <c r="Q1026">
        <v>23</v>
      </c>
      <c r="S1026" s="23" t="s">
        <v>2347</v>
      </c>
      <c r="T1026" t="str">
        <f t="shared" si="139"/>
        <v>03</v>
      </c>
      <c r="V1026" t="str">
        <f>+VLOOKUP(B1026,MARCO!E:E,1,FALSE)</f>
        <v>La Matanza</v>
      </c>
      <c r="W1026" t="s">
        <v>134</v>
      </c>
      <c r="X1026" t="s">
        <v>134</v>
      </c>
      <c r="Y1026" t="str">
        <f t="shared" si="140"/>
        <v>R 3 - D 692 - 481 - 1274</v>
      </c>
      <c r="Z1026" t="s">
        <v>20</v>
      </c>
      <c r="AA1026" t="s">
        <v>2349</v>
      </c>
      <c r="AB1026" t="s">
        <v>21</v>
      </c>
      <c r="AD1026" t="str">
        <f t="shared" si="141"/>
        <v>Ep N° 204</v>
      </c>
      <c r="AE1026" t="s">
        <v>22</v>
      </c>
      <c r="AF1026" t="s">
        <v>23</v>
      </c>
      <c r="AG1026" t="s">
        <v>26</v>
      </c>
      <c r="AH1026" t="s">
        <v>2348</v>
      </c>
      <c r="AI1026" s="13">
        <f t="shared" si="142"/>
        <v>23</v>
      </c>
      <c r="AJ1026" s="13">
        <f t="shared" si="143"/>
        <v>1</v>
      </c>
      <c r="AK1026" s="21">
        <v>1</v>
      </c>
      <c r="AM1026" t="s">
        <v>2154</v>
      </c>
      <c r="AN1026" t="str">
        <f t="shared" si="137"/>
        <v>R03</v>
      </c>
      <c r="AO1026" s="20" t="str">
        <f t="shared" si="138"/>
        <v>FINES_R03</v>
      </c>
      <c r="AP1026" s="25">
        <f t="shared" si="144"/>
        <v>0.54998588562011719</v>
      </c>
      <c r="AQ1026" s="24" t="str">
        <f>+IFERROR(VLOOKUP(Y1026,#REF!,2,FALSE),"-")</f>
        <v>-</v>
      </c>
      <c r="AR1026" s="13" t="s">
        <v>2393</v>
      </c>
      <c r="AS1026" t="s">
        <v>2397</v>
      </c>
      <c r="AT1026" t="str">
        <f t="shared" si="145"/>
        <v>Dúngenes - e/ Gral. Rivas y Dragones - Gonzalez Catan</v>
      </c>
    </row>
    <row r="1027" spans="1:46" ht="15.75" thickBot="1" x14ac:dyDescent="0.3">
      <c r="A1027" s="47">
        <v>3</v>
      </c>
      <c r="B1027" s="47" t="s">
        <v>1078</v>
      </c>
      <c r="C1027" s="47" t="s">
        <v>2364</v>
      </c>
      <c r="D1027" s="47" t="s">
        <v>1199</v>
      </c>
      <c r="E1027" s="47" t="s">
        <v>1200</v>
      </c>
      <c r="F1027" s="47" t="s">
        <v>7200</v>
      </c>
      <c r="G1027" s="47" t="s">
        <v>3387</v>
      </c>
      <c r="H1027" s="47" t="s">
        <v>7201</v>
      </c>
      <c r="I1027" s="47" t="s">
        <v>2475</v>
      </c>
      <c r="J1027" s="47" t="s">
        <v>7187</v>
      </c>
      <c r="K1027" s="47" t="s">
        <v>13923</v>
      </c>
      <c r="L1027" s="47">
        <v>0.54505670070648193</v>
      </c>
      <c r="M1027" s="47">
        <v>-34.781710211552003</v>
      </c>
      <c r="N1027" s="47">
        <v>-58.620749170692001</v>
      </c>
      <c r="O1027" s="47" t="s">
        <v>16157</v>
      </c>
      <c r="P1027" s="47">
        <v>2</v>
      </c>
      <c r="Q1027">
        <v>42</v>
      </c>
      <c r="S1027" s="23" t="s">
        <v>2347</v>
      </c>
      <c r="T1027" t="str">
        <f t="shared" si="139"/>
        <v>03</v>
      </c>
      <c r="V1027" t="str">
        <f>+VLOOKUP(B1027,MARCO!E:E,1,FALSE)</f>
        <v>La Matanza</v>
      </c>
      <c r="W1027" t="s">
        <v>134</v>
      </c>
      <c r="X1027" t="s">
        <v>134</v>
      </c>
      <c r="Y1027" t="str">
        <f t="shared" si="140"/>
        <v>R 3 - D 692 - 481 - 0209</v>
      </c>
      <c r="Z1027" t="s">
        <v>20</v>
      </c>
      <c r="AA1027" t="s">
        <v>2349</v>
      </c>
      <c r="AB1027" t="s">
        <v>21</v>
      </c>
      <c r="AD1027" t="str">
        <f t="shared" si="141"/>
        <v>Parroquia San Jose</v>
      </c>
      <c r="AE1027" t="s">
        <v>22</v>
      </c>
      <c r="AF1027" t="s">
        <v>23</v>
      </c>
      <c r="AG1027" t="s">
        <v>26</v>
      </c>
      <c r="AH1027" t="s">
        <v>2348</v>
      </c>
      <c r="AI1027" s="13">
        <f t="shared" si="142"/>
        <v>42</v>
      </c>
      <c r="AJ1027" s="13">
        <f t="shared" si="143"/>
        <v>2</v>
      </c>
      <c r="AK1027" s="21">
        <v>1</v>
      </c>
      <c r="AM1027" t="s">
        <v>2154</v>
      </c>
      <c r="AN1027" t="str">
        <f t="shared" ref="AN1027:AN1090" si="146">+IF(AM1027="","",IF(AM1027="FINES",CONCATENATE("R",IF(OR(T1027="16",T1027="21",T1027="22",T1027="23"),"16212223",IF(OR(T1027="15",T1027="17",T1027="24",T1027="25"),"15172425",T1027))),IF(AM1027="CEBAS","UNICO",IF(VALUE(T1027)&lt;=11,"AMBA","INTERIOR"))))</f>
        <v>R03</v>
      </c>
      <c r="AO1027" s="20" t="str">
        <f t="shared" ref="AO1027:AO1090" si="147">+IF(AM1027="","-",CONCATENATE(AM1027,"_",AN1027))</f>
        <v>FINES_R03</v>
      </c>
      <c r="AP1027" s="25">
        <f t="shared" si="144"/>
        <v>0.54505670070648193</v>
      </c>
      <c r="AQ1027" s="24" t="str">
        <f>+IFERROR(VLOOKUP(Y1027,#REF!,2,FALSE),"-")</f>
        <v>-</v>
      </c>
      <c r="AR1027" s="13" t="s">
        <v>2393</v>
      </c>
      <c r="AS1027" t="s">
        <v>2398</v>
      </c>
      <c r="AT1027" t="str">
        <f t="shared" si="145"/>
        <v>Barrientos - 6415 - Gonzalez Catan</v>
      </c>
    </row>
    <row r="1028" spans="1:46" ht="15.75" thickBot="1" x14ac:dyDescent="0.3">
      <c r="A1028" s="47">
        <v>3</v>
      </c>
      <c r="B1028" s="47" t="s">
        <v>1078</v>
      </c>
      <c r="C1028" s="47" t="s">
        <v>2364</v>
      </c>
      <c r="D1028" s="47" t="s">
        <v>1199</v>
      </c>
      <c r="E1028" s="47" t="s">
        <v>1200</v>
      </c>
      <c r="F1028" s="47" t="s">
        <v>7203</v>
      </c>
      <c r="G1028" s="47" t="s">
        <v>7204</v>
      </c>
      <c r="H1028" s="47" t="s">
        <v>7205</v>
      </c>
      <c r="I1028" s="47" t="s">
        <v>2475</v>
      </c>
      <c r="J1028" s="47" t="s">
        <v>7187</v>
      </c>
      <c r="K1028" s="47" t="s">
        <v>13924</v>
      </c>
      <c r="L1028" s="47">
        <v>0.63138562440872192</v>
      </c>
      <c r="M1028" s="47">
        <v>-34.766971948856003</v>
      </c>
      <c r="N1028" s="47">
        <v>-58.628553858749001</v>
      </c>
      <c r="O1028" s="47" t="s">
        <v>16158</v>
      </c>
      <c r="P1028" s="47">
        <v>2</v>
      </c>
      <c r="Q1028">
        <v>51</v>
      </c>
      <c r="S1028" s="23" t="s">
        <v>2347</v>
      </c>
      <c r="T1028" t="str">
        <f t="shared" ref="T1028:T1091" si="148">+CONCATENATE(IF(A1028&lt;10,"0",""),A1028)</f>
        <v>03</v>
      </c>
      <c r="V1028" t="str">
        <f>+VLOOKUP(B1028,MARCO!E:E,1,FALSE)</f>
        <v>La Matanza</v>
      </c>
      <c r="W1028" t="s">
        <v>134</v>
      </c>
      <c r="X1028" t="s">
        <v>134</v>
      </c>
      <c r="Y1028" t="str">
        <f t="shared" ref="Y1028:Y1091" si="149">+F1028</f>
        <v>R 3 - D 692 - 481 - 0287</v>
      </c>
      <c r="Z1028" t="s">
        <v>20</v>
      </c>
      <c r="AA1028" t="s">
        <v>2349</v>
      </c>
      <c r="AB1028" t="s">
        <v>21</v>
      </c>
      <c r="AD1028" t="str">
        <f t="shared" ref="AD1028:AD1091" si="150">+G1028</f>
        <v>Escuela Secundaria N° 67</v>
      </c>
      <c r="AE1028" t="s">
        <v>22</v>
      </c>
      <c r="AF1028" t="s">
        <v>23</v>
      </c>
      <c r="AG1028" t="s">
        <v>26</v>
      </c>
      <c r="AH1028" t="s">
        <v>2348</v>
      </c>
      <c r="AI1028" s="13">
        <f t="shared" ref="AI1028:AI1091" si="151">+Q1028</f>
        <v>51</v>
      </c>
      <c r="AJ1028" s="13">
        <f t="shared" ref="AJ1028:AJ1091" si="152">+P1028</f>
        <v>2</v>
      </c>
      <c r="AK1028" s="21">
        <v>1</v>
      </c>
      <c r="AM1028" t="s">
        <v>2154</v>
      </c>
      <c r="AN1028" t="str">
        <f t="shared" si="146"/>
        <v>R03</v>
      </c>
      <c r="AO1028" s="20" t="str">
        <f t="shared" si="147"/>
        <v>FINES_R03</v>
      </c>
      <c r="AP1028" s="25">
        <f t="shared" ref="AP1028:AP1091" si="153">+L1028</f>
        <v>0.63138562440872192</v>
      </c>
      <c r="AQ1028" s="24" t="str">
        <f>+IFERROR(VLOOKUP(Y1028,#REF!,2,FALSE),"-")</f>
        <v>-</v>
      </c>
      <c r="AR1028" s="13" t="s">
        <v>2393</v>
      </c>
      <c r="AS1028" t="s">
        <v>2397</v>
      </c>
      <c r="AT1028" t="str">
        <f t="shared" ref="AT1028:AT1091" si="154">+H1028</f>
        <v>Federico Baez - 5115 - Gonzalez Catan</v>
      </c>
    </row>
    <row r="1029" spans="1:46" ht="15.75" thickBot="1" x14ac:dyDescent="0.3">
      <c r="A1029" s="47">
        <v>3</v>
      </c>
      <c r="B1029" s="47" t="s">
        <v>1078</v>
      </c>
      <c r="C1029" s="47" t="s">
        <v>2364</v>
      </c>
      <c r="D1029" s="47" t="s">
        <v>1199</v>
      </c>
      <c r="E1029" s="47" t="s">
        <v>1200</v>
      </c>
      <c r="F1029" s="47" t="s">
        <v>7207</v>
      </c>
      <c r="G1029" s="47" t="s">
        <v>7208</v>
      </c>
      <c r="H1029" s="47" t="s">
        <v>7209</v>
      </c>
      <c r="I1029" s="47" t="s">
        <v>2475</v>
      </c>
      <c r="J1029" s="47" t="s">
        <v>7187</v>
      </c>
      <c r="K1029" s="47" t="s">
        <v>13925</v>
      </c>
      <c r="L1029" s="47">
        <v>0.75184279680252075</v>
      </c>
      <c r="M1029" s="47">
        <v>-34.839871015790997</v>
      </c>
      <c r="N1029" s="47">
        <v>-58.643529004717003</v>
      </c>
      <c r="O1029" s="47" t="s">
        <v>16159</v>
      </c>
      <c r="P1029" s="47">
        <v>1</v>
      </c>
      <c r="Q1029">
        <v>19</v>
      </c>
      <c r="S1029" s="23" t="s">
        <v>2347</v>
      </c>
      <c r="T1029" t="str">
        <f t="shared" si="148"/>
        <v>03</v>
      </c>
      <c r="V1029" t="str">
        <f>+VLOOKUP(B1029,MARCO!E:E,1,FALSE)</f>
        <v>La Matanza</v>
      </c>
      <c r="W1029" t="s">
        <v>134</v>
      </c>
      <c r="X1029" t="s">
        <v>134</v>
      </c>
      <c r="Y1029" t="str">
        <f t="shared" si="149"/>
        <v>R 3 - D 692 - 481 - 0234</v>
      </c>
      <c r="Z1029" t="s">
        <v>20</v>
      </c>
      <c r="AA1029" t="s">
        <v>2349</v>
      </c>
      <c r="AB1029" t="s">
        <v>21</v>
      </c>
      <c r="AD1029" t="str">
        <f t="shared" si="150"/>
        <v>Iglesia Cristo Es La Esperanza</v>
      </c>
      <c r="AE1029" t="s">
        <v>22</v>
      </c>
      <c r="AF1029" t="s">
        <v>23</v>
      </c>
      <c r="AG1029" t="s">
        <v>26</v>
      </c>
      <c r="AH1029" t="s">
        <v>2348</v>
      </c>
      <c r="AI1029" s="13">
        <f t="shared" si="151"/>
        <v>19</v>
      </c>
      <c r="AJ1029" s="13">
        <f t="shared" si="152"/>
        <v>1</v>
      </c>
      <c r="AK1029" s="21">
        <v>1</v>
      </c>
      <c r="AM1029" t="s">
        <v>2154</v>
      </c>
      <c r="AN1029" t="str">
        <f t="shared" si="146"/>
        <v>R03</v>
      </c>
      <c r="AO1029" s="20" t="str">
        <f t="shared" si="147"/>
        <v>FINES_R03</v>
      </c>
      <c r="AP1029" s="25">
        <f t="shared" si="153"/>
        <v>0.75184279680252075</v>
      </c>
      <c r="AQ1029" s="24" t="str">
        <f>+IFERROR(VLOOKUP(Y1029,#REF!,2,FALSE),"-")</f>
        <v>-</v>
      </c>
      <c r="AR1029" s="13" t="s">
        <v>2393</v>
      </c>
      <c r="AS1029" t="s">
        <v>2397</v>
      </c>
      <c r="AT1029" t="str">
        <f t="shared" si="154"/>
        <v>FortÍn Yunka Y Quilmay - e/ S/n y S/n - Virrey Del Pino</v>
      </c>
    </row>
    <row r="1030" spans="1:46" ht="15.75" thickBot="1" x14ac:dyDescent="0.3">
      <c r="A1030" s="47">
        <v>3</v>
      </c>
      <c r="B1030" s="47" t="s">
        <v>1078</v>
      </c>
      <c r="C1030" s="47" t="s">
        <v>2364</v>
      </c>
      <c r="D1030" s="47" t="s">
        <v>1199</v>
      </c>
      <c r="E1030" s="47" t="s">
        <v>1200</v>
      </c>
      <c r="F1030" s="47" t="s">
        <v>7211</v>
      </c>
      <c r="G1030" s="47" t="s">
        <v>7212</v>
      </c>
      <c r="H1030" s="47" t="s">
        <v>7213</v>
      </c>
      <c r="I1030" s="47" t="s">
        <v>2475</v>
      </c>
      <c r="J1030" s="47" t="s">
        <v>7187</v>
      </c>
      <c r="K1030" s="47" t="s">
        <v>13926</v>
      </c>
      <c r="L1030" s="47">
        <v>0.75642818212509155</v>
      </c>
      <c r="M1030" s="47">
        <v>-34.899267750372999</v>
      </c>
      <c r="N1030" s="47">
        <v>-58.705462822417999</v>
      </c>
      <c r="O1030" s="47" t="s">
        <v>16160</v>
      </c>
      <c r="P1030" s="47">
        <v>1</v>
      </c>
      <c r="Q1030">
        <v>22</v>
      </c>
      <c r="S1030" s="23" t="s">
        <v>2347</v>
      </c>
      <c r="T1030" t="str">
        <f t="shared" si="148"/>
        <v>03</v>
      </c>
      <c r="V1030" t="str">
        <f>+VLOOKUP(B1030,MARCO!E:E,1,FALSE)</f>
        <v>La Matanza</v>
      </c>
      <c r="W1030" t="s">
        <v>134</v>
      </c>
      <c r="X1030" t="s">
        <v>134</v>
      </c>
      <c r="Y1030" t="str">
        <f t="shared" si="149"/>
        <v>R 3 - D 692 - 481 - 1152</v>
      </c>
      <c r="Z1030" t="s">
        <v>20</v>
      </c>
      <c r="AA1030" t="s">
        <v>2349</v>
      </c>
      <c r="AB1030" t="s">
        <v>21</v>
      </c>
      <c r="AD1030" t="str">
        <f t="shared" si="150"/>
        <v>E.p N°88</v>
      </c>
      <c r="AE1030" t="s">
        <v>22</v>
      </c>
      <c r="AF1030" t="s">
        <v>23</v>
      </c>
      <c r="AG1030" t="s">
        <v>26</v>
      </c>
      <c r="AH1030" t="s">
        <v>2348</v>
      </c>
      <c r="AI1030" s="13">
        <f t="shared" si="151"/>
        <v>22</v>
      </c>
      <c r="AJ1030" s="13">
        <f t="shared" si="152"/>
        <v>1</v>
      </c>
      <c r="AK1030" s="21">
        <v>1</v>
      </c>
      <c r="AM1030" t="s">
        <v>2154</v>
      </c>
      <c r="AN1030" t="str">
        <f t="shared" si="146"/>
        <v>R03</v>
      </c>
      <c r="AO1030" s="20" t="str">
        <f t="shared" si="147"/>
        <v>FINES_R03</v>
      </c>
      <c r="AP1030" s="25">
        <f t="shared" si="153"/>
        <v>0.75642818212509155</v>
      </c>
      <c r="AQ1030" s="24" t="str">
        <f>+IFERROR(VLOOKUP(Y1030,#REF!,2,FALSE),"-")</f>
        <v>-</v>
      </c>
      <c r="AR1030" s="13" t="s">
        <v>2393</v>
      </c>
      <c r="AS1030" t="s">
        <v>2397</v>
      </c>
      <c r="AT1030" t="str">
        <f t="shared" si="154"/>
        <v>San Ignacio - 5799 - Virrey Del Pino</v>
      </c>
    </row>
    <row r="1031" spans="1:46" ht="15.75" thickBot="1" x14ac:dyDescent="0.3">
      <c r="A1031" s="47">
        <v>3</v>
      </c>
      <c r="B1031" s="47" t="s">
        <v>1078</v>
      </c>
      <c r="C1031" s="47" t="s">
        <v>2364</v>
      </c>
      <c r="D1031" s="47" t="s">
        <v>1199</v>
      </c>
      <c r="E1031" s="47" t="s">
        <v>1200</v>
      </c>
      <c r="F1031" s="47" t="s">
        <v>7215</v>
      </c>
      <c r="G1031" s="47" t="s">
        <v>7216</v>
      </c>
      <c r="H1031" s="47" t="s">
        <v>7217</v>
      </c>
      <c r="I1031" s="47" t="s">
        <v>2475</v>
      </c>
      <c r="J1031" s="47" t="s">
        <v>7187</v>
      </c>
      <c r="K1031" s="47" t="s">
        <v>13927</v>
      </c>
      <c r="L1031" s="47">
        <v>0.73405265808105469</v>
      </c>
      <c r="M1031" s="47">
        <v>-34.823855084751003</v>
      </c>
      <c r="N1031" s="47">
        <v>-58.653438258289</v>
      </c>
      <c r="O1031" s="47" t="s">
        <v>16161</v>
      </c>
      <c r="P1031" s="47">
        <v>3</v>
      </c>
      <c r="Q1031">
        <v>57</v>
      </c>
      <c r="S1031" s="23" t="s">
        <v>2347</v>
      </c>
      <c r="T1031" t="str">
        <f t="shared" si="148"/>
        <v>03</v>
      </c>
      <c r="V1031" t="str">
        <f>+VLOOKUP(B1031,MARCO!E:E,1,FALSE)</f>
        <v>La Matanza</v>
      </c>
      <c r="W1031" t="s">
        <v>134</v>
      </c>
      <c r="X1031" t="s">
        <v>134</v>
      </c>
      <c r="Y1031" t="str">
        <f t="shared" si="149"/>
        <v>R 3 - D 692 - 481 - 0321</v>
      </c>
      <c r="Z1031" t="s">
        <v>20</v>
      </c>
      <c r="AA1031" t="s">
        <v>2349</v>
      </c>
      <c r="AB1031" t="s">
        <v>21</v>
      </c>
      <c r="AD1031" t="str">
        <f t="shared" si="150"/>
        <v>Centro Cultural NÉstor Kirchner</v>
      </c>
      <c r="AE1031" t="s">
        <v>22</v>
      </c>
      <c r="AF1031" t="s">
        <v>23</v>
      </c>
      <c r="AG1031" t="s">
        <v>26</v>
      </c>
      <c r="AH1031" t="s">
        <v>2348</v>
      </c>
      <c r="AI1031" s="13">
        <f t="shared" si="151"/>
        <v>57</v>
      </c>
      <c r="AJ1031" s="13">
        <f t="shared" si="152"/>
        <v>3</v>
      </c>
      <c r="AK1031" s="21">
        <v>1</v>
      </c>
      <c r="AM1031" t="s">
        <v>2154</v>
      </c>
      <c r="AN1031" t="str">
        <f t="shared" si="146"/>
        <v>R03</v>
      </c>
      <c r="AO1031" s="20" t="str">
        <f t="shared" si="147"/>
        <v>FINES_R03</v>
      </c>
      <c r="AP1031" s="25">
        <f t="shared" si="153"/>
        <v>0.73405265808105469</v>
      </c>
      <c r="AQ1031" s="24" t="str">
        <f>+IFERROR(VLOOKUP(Y1031,#REF!,2,FALSE),"-")</f>
        <v>-</v>
      </c>
      <c r="AR1031" s="13" t="s">
        <v>2393</v>
      </c>
      <c r="AS1031" t="s">
        <v>2397</v>
      </c>
      <c r="AT1031" t="str">
        <f t="shared" si="154"/>
        <v>Miller Y Tonelero - e/ S/n y S/n - Virrey Del Pino</v>
      </c>
    </row>
    <row r="1032" spans="1:46" ht="15.75" thickBot="1" x14ac:dyDescent="0.3">
      <c r="A1032" s="47">
        <v>3</v>
      </c>
      <c r="B1032" s="47" t="s">
        <v>1078</v>
      </c>
      <c r="C1032" s="47" t="s">
        <v>2364</v>
      </c>
      <c r="D1032" s="47" t="s">
        <v>1199</v>
      </c>
      <c r="E1032" s="47" t="s">
        <v>1200</v>
      </c>
      <c r="F1032" s="47" t="s">
        <v>7219</v>
      </c>
      <c r="G1032" s="47" t="s">
        <v>7220</v>
      </c>
      <c r="H1032" s="47" t="s">
        <v>7221</v>
      </c>
      <c r="I1032" s="47" t="s">
        <v>2475</v>
      </c>
      <c r="J1032" s="47" t="s">
        <v>7187</v>
      </c>
      <c r="K1032" s="47" t="s">
        <v>13928</v>
      </c>
      <c r="L1032" s="47">
        <v>0.76150143146514893</v>
      </c>
      <c r="M1032" s="47">
        <v>-34.859885812013999</v>
      </c>
      <c r="N1032" s="47">
        <v>-58.649782230988002</v>
      </c>
      <c r="O1032" s="47" t="s">
        <v>16162</v>
      </c>
      <c r="P1032" s="47">
        <v>1</v>
      </c>
      <c r="Q1032">
        <v>12</v>
      </c>
      <c r="S1032" s="23" t="s">
        <v>2347</v>
      </c>
      <c r="T1032" t="str">
        <f t="shared" si="148"/>
        <v>03</v>
      </c>
      <c r="V1032" t="str">
        <f>+VLOOKUP(B1032,MARCO!E:E,1,FALSE)</f>
        <v>La Matanza</v>
      </c>
      <c r="W1032" t="s">
        <v>134</v>
      </c>
      <c r="X1032" t="s">
        <v>134</v>
      </c>
      <c r="Y1032" t="str">
        <f t="shared" si="149"/>
        <v>R 3 - D 692 - 481 - 4466</v>
      </c>
      <c r="Z1032" t="s">
        <v>20</v>
      </c>
      <c r="AA1032" t="s">
        <v>2349</v>
      </c>
      <c r="AB1032" t="s">
        <v>21</v>
      </c>
      <c r="AD1032" t="str">
        <f t="shared" si="150"/>
        <v>JardÍn Comunitario Abejitas Del TizÓn</v>
      </c>
      <c r="AE1032" t="s">
        <v>22</v>
      </c>
      <c r="AF1032" t="s">
        <v>23</v>
      </c>
      <c r="AG1032" t="s">
        <v>26</v>
      </c>
      <c r="AH1032" t="s">
        <v>2348</v>
      </c>
      <c r="AI1032" s="13">
        <f t="shared" si="151"/>
        <v>12</v>
      </c>
      <c r="AJ1032" s="13">
        <f t="shared" si="152"/>
        <v>1</v>
      </c>
      <c r="AK1032" s="21">
        <v>1</v>
      </c>
      <c r="AM1032" t="s">
        <v>2154</v>
      </c>
      <c r="AN1032" t="str">
        <f t="shared" si="146"/>
        <v>R03</v>
      </c>
      <c r="AO1032" s="20" t="str">
        <f t="shared" si="147"/>
        <v>FINES_R03</v>
      </c>
      <c r="AP1032" s="25">
        <f t="shared" si="153"/>
        <v>0.76150143146514893</v>
      </c>
      <c r="AQ1032" s="24" t="str">
        <f>+IFERROR(VLOOKUP(Y1032,#REF!,2,FALSE),"-")</f>
        <v>-</v>
      </c>
      <c r="AR1032" s="13" t="s">
        <v>2393</v>
      </c>
      <c r="AS1032" t="s">
        <v>2398</v>
      </c>
      <c r="AT1032" t="str">
        <f t="shared" si="154"/>
        <v>Guayquiraro - 7197 - Virrey Del Pino</v>
      </c>
    </row>
    <row r="1033" spans="1:46" ht="15.75" thickBot="1" x14ac:dyDescent="0.3">
      <c r="A1033" s="47">
        <v>3</v>
      </c>
      <c r="B1033" s="47" t="s">
        <v>1078</v>
      </c>
      <c r="C1033" s="47" t="s">
        <v>2377</v>
      </c>
      <c r="D1033" s="47" t="s">
        <v>1173</v>
      </c>
      <c r="E1033" s="47" t="s">
        <v>113</v>
      </c>
      <c r="F1033" s="47" t="s">
        <v>7223</v>
      </c>
      <c r="G1033" s="47" t="s">
        <v>7224</v>
      </c>
      <c r="H1033" s="47" t="s">
        <v>7225</v>
      </c>
      <c r="I1033" s="47" t="s">
        <v>2475</v>
      </c>
      <c r="J1033" s="47" t="s">
        <v>2170</v>
      </c>
      <c r="K1033" s="47" t="s">
        <v>13929</v>
      </c>
      <c r="L1033" s="47">
        <v>0.7246253490447998</v>
      </c>
      <c r="M1033" s="47">
        <v>-34.816936205712203</v>
      </c>
      <c r="N1033" s="47">
        <v>-58.630470087946797</v>
      </c>
      <c r="O1033" s="47" t="s">
        <v>16163</v>
      </c>
      <c r="P1033" s="47">
        <v>3</v>
      </c>
      <c r="Q1033">
        <v>65</v>
      </c>
      <c r="S1033" s="23" t="s">
        <v>2347</v>
      </c>
      <c r="T1033" t="str">
        <f t="shared" si="148"/>
        <v>03</v>
      </c>
      <c r="V1033" t="str">
        <f>+VLOOKUP(B1033,MARCO!E:E,1,FALSE)</f>
        <v>La Matanza</v>
      </c>
      <c r="W1033" t="s">
        <v>134</v>
      </c>
      <c r="X1033" t="s">
        <v>134</v>
      </c>
      <c r="Y1033" t="str">
        <f t="shared" si="149"/>
        <v>R 3 - D 692 - 464 - 0468</v>
      </c>
      <c r="Z1033" t="s">
        <v>20</v>
      </c>
      <c r="AA1033" t="s">
        <v>2349</v>
      </c>
      <c r="AB1033" t="s">
        <v>21</v>
      </c>
      <c r="AD1033" t="str">
        <f t="shared" si="150"/>
        <v>Ep N°126</v>
      </c>
      <c r="AE1033" t="s">
        <v>22</v>
      </c>
      <c r="AF1033" t="s">
        <v>23</v>
      </c>
      <c r="AG1033" t="s">
        <v>26</v>
      </c>
      <c r="AH1033" t="s">
        <v>2348</v>
      </c>
      <c r="AI1033" s="13">
        <f t="shared" si="151"/>
        <v>65</v>
      </c>
      <c r="AJ1033" s="13">
        <f t="shared" si="152"/>
        <v>3</v>
      </c>
      <c r="AK1033" s="21">
        <v>1</v>
      </c>
      <c r="AM1033" t="s">
        <v>2154</v>
      </c>
      <c r="AN1033" t="str">
        <f t="shared" si="146"/>
        <v>R03</v>
      </c>
      <c r="AO1033" s="20" t="str">
        <f t="shared" si="147"/>
        <v>FINES_R03</v>
      </c>
      <c r="AP1033" s="25">
        <f t="shared" si="153"/>
        <v>0.7246253490447998</v>
      </c>
      <c r="AQ1033" s="24" t="str">
        <f>+IFERROR(VLOOKUP(Y1033,#REF!,2,FALSE),"-")</f>
        <v>-</v>
      </c>
      <c r="AR1033" s="13" t="s">
        <v>2393</v>
      </c>
      <c r="AS1033" t="s">
        <v>2398</v>
      </c>
      <c r="AT1033" t="str">
        <f t="shared" si="154"/>
        <v>CaÑada De Gomez Y Machado - e/ S/n y S/n - Virrey Del Pino</v>
      </c>
    </row>
    <row r="1034" spans="1:46" ht="15.75" thickBot="1" x14ac:dyDescent="0.3">
      <c r="A1034" s="47">
        <v>3</v>
      </c>
      <c r="B1034" s="47" t="s">
        <v>1078</v>
      </c>
      <c r="C1034" s="47" t="s">
        <v>2377</v>
      </c>
      <c r="D1034" s="47" t="s">
        <v>1173</v>
      </c>
      <c r="E1034" s="47" t="s">
        <v>113</v>
      </c>
      <c r="F1034" s="47" t="s">
        <v>7227</v>
      </c>
      <c r="G1034" s="47" t="s">
        <v>7228</v>
      </c>
      <c r="H1034" s="47" t="s">
        <v>7229</v>
      </c>
      <c r="I1034" s="47" t="s">
        <v>2475</v>
      </c>
      <c r="J1034" s="47" t="s">
        <v>2170</v>
      </c>
      <c r="K1034" s="47" t="s">
        <v>13930</v>
      </c>
      <c r="L1034" s="47">
        <v>0.77432388067245483</v>
      </c>
      <c r="M1034" s="47">
        <v>-34.76097</v>
      </c>
      <c r="N1034" s="47">
        <v>-58.662399999999998</v>
      </c>
      <c r="O1034" s="47" t="s">
        <v>16164</v>
      </c>
      <c r="P1034" s="47">
        <v>1</v>
      </c>
      <c r="Q1034">
        <v>16</v>
      </c>
      <c r="S1034" s="23" t="s">
        <v>2347</v>
      </c>
      <c r="T1034" t="str">
        <f t="shared" si="148"/>
        <v>03</v>
      </c>
      <c r="V1034" t="str">
        <f>+VLOOKUP(B1034,MARCO!E:E,1,FALSE)</f>
        <v>La Matanza</v>
      </c>
      <c r="W1034" t="s">
        <v>134</v>
      </c>
      <c r="X1034" t="s">
        <v>134</v>
      </c>
      <c r="Y1034" t="str">
        <f t="shared" si="149"/>
        <v>R 3 - D 692 - 464 - 0225</v>
      </c>
      <c r="Z1034" t="s">
        <v>20</v>
      </c>
      <c r="AA1034" t="s">
        <v>2349</v>
      </c>
      <c r="AB1034" t="s">
        <v>21</v>
      </c>
      <c r="AD1034" t="str">
        <f t="shared" si="150"/>
        <v>Ep 113</v>
      </c>
      <c r="AE1034" t="s">
        <v>22</v>
      </c>
      <c r="AF1034" t="s">
        <v>23</v>
      </c>
      <c r="AG1034" t="s">
        <v>26</v>
      </c>
      <c r="AH1034" t="s">
        <v>2348</v>
      </c>
      <c r="AI1034" s="13">
        <f t="shared" si="151"/>
        <v>16</v>
      </c>
      <c r="AJ1034" s="13">
        <f t="shared" si="152"/>
        <v>1</v>
      </c>
      <c r="AK1034" s="21">
        <v>1</v>
      </c>
      <c r="AM1034" t="s">
        <v>2154</v>
      </c>
      <c r="AN1034" t="str">
        <f t="shared" si="146"/>
        <v>R03</v>
      </c>
      <c r="AO1034" s="20" t="str">
        <f t="shared" si="147"/>
        <v>FINES_R03</v>
      </c>
      <c r="AP1034" s="25">
        <f t="shared" si="153"/>
        <v>0.77432388067245483</v>
      </c>
      <c r="AQ1034" s="24" t="str">
        <f>+IFERROR(VLOOKUP(Y1034,#REF!,2,FALSE),"-")</f>
        <v>-</v>
      </c>
      <c r="AR1034" s="13" t="s">
        <v>2393</v>
      </c>
      <c r="AS1034" t="s">
        <v>2398</v>
      </c>
      <c r="AT1034" t="str">
        <f t="shared" si="154"/>
        <v>Mariano Acosta - 2793 - Gonzalez Catan</v>
      </c>
    </row>
    <row r="1035" spans="1:46" ht="15.75" thickBot="1" x14ac:dyDescent="0.3">
      <c r="A1035" s="47">
        <v>3</v>
      </c>
      <c r="B1035" s="47" t="s">
        <v>1078</v>
      </c>
      <c r="C1035" s="47" t="s">
        <v>7232</v>
      </c>
      <c r="D1035" s="47" t="s">
        <v>1220</v>
      </c>
      <c r="E1035" s="47" t="s">
        <v>1221</v>
      </c>
      <c r="F1035" s="47" t="s">
        <v>7233</v>
      </c>
      <c r="G1035" s="47" t="s">
        <v>7234</v>
      </c>
      <c r="H1035" s="47" t="s">
        <v>7235</v>
      </c>
      <c r="I1035" s="47" t="s">
        <v>2475</v>
      </c>
      <c r="J1035" s="47" t="s">
        <v>7062</v>
      </c>
      <c r="K1035" s="47" t="s">
        <v>13931</v>
      </c>
      <c r="L1035" s="47">
        <v>0.44973045587539667</v>
      </c>
      <c r="M1035" s="47">
        <v>-34.705936000000001</v>
      </c>
      <c r="N1035" s="47">
        <v>-58.596296000000002</v>
      </c>
      <c r="O1035" s="47" t="s">
        <v>16165</v>
      </c>
      <c r="P1035" s="47">
        <v>1</v>
      </c>
      <c r="Q1035">
        <v>12</v>
      </c>
      <c r="S1035" s="23" t="s">
        <v>2347</v>
      </c>
      <c r="T1035" t="str">
        <f t="shared" si="148"/>
        <v>03</v>
      </c>
      <c r="V1035" t="str">
        <f>+VLOOKUP(B1035,MARCO!E:E,1,FALSE)</f>
        <v>La Matanza</v>
      </c>
      <c r="W1035" t="s">
        <v>134</v>
      </c>
      <c r="X1035" t="s">
        <v>134</v>
      </c>
      <c r="Y1035" t="str">
        <f t="shared" si="149"/>
        <v>R 3 - D 692 - 493 - 1663</v>
      </c>
      <c r="Z1035" t="s">
        <v>20</v>
      </c>
      <c r="AA1035" t="s">
        <v>2349</v>
      </c>
      <c r="AB1035" t="s">
        <v>21</v>
      </c>
      <c r="AD1035" t="str">
        <f t="shared" si="150"/>
        <v>Asociacion Civil Dando Vida</v>
      </c>
      <c r="AE1035" t="s">
        <v>22</v>
      </c>
      <c r="AF1035" t="s">
        <v>23</v>
      </c>
      <c r="AG1035" t="s">
        <v>26</v>
      </c>
      <c r="AH1035" t="s">
        <v>2348</v>
      </c>
      <c r="AI1035" s="13">
        <f t="shared" si="151"/>
        <v>12</v>
      </c>
      <c r="AJ1035" s="13">
        <f t="shared" si="152"/>
        <v>1</v>
      </c>
      <c r="AK1035" s="21">
        <v>1</v>
      </c>
      <c r="AM1035" t="s">
        <v>2154</v>
      </c>
      <c r="AN1035" t="str">
        <f t="shared" si="146"/>
        <v>R03</v>
      </c>
      <c r="AO1035" s="20" t="str">
        <f t="shared" si="147"/>
        <v>FINES_R03</v>
      </c>
      <c r="AP1035" s="25">
        <f t="shared" si="153"/>
        <v>0.44973045587539667</v>
      </c>
      <c r="AQ1035" s="24" t="str">
        <f>+IFERROR(VLOOKUP(Y1035,#REF!,2,FALSE),"-")</f>
        <v>-</v>
      </c>
      <c r="AR1035" s="13" t="s">
        <v>2393</v>
      </c>
      <c r="AS1035" t="s">
        <v>2397</v>
      </c>
      <c r="AT1035" t="str">
        <f t="shared" si="154"/>
        <v>Lavalleja - 5670 - Gregorio De Laferrere</v>
      </c>
    </row>
    <row r="1036" spans="1:46" ht="15.75" thickBot="1" x14ac:dyDescent="0.3">
      <c r="A1036" s="47">
        <v>3</v>
      </c>
      <c r="B1036" s="47" t="s">
        <v>1078</v>
      </c>
      <c r="C1036" s="47" t="s">
        <v>7232</v>
      </c>
      <c r="D1036" s="47" t="s">
        <v>1220</v>
      </c>
      <c r="E1036" s="47" t="s">
        <v>1221</v>
      </c>
      <c r="F1036" s="47" t="s">
        <v>7237</v>
      </c>
      <c r="G1036" s="47" t="s">
        <v>2199</v>
      </c>
      <c r="H1036" s="47" t="s">
        <v>7238</v>
      </c>
      <c r="I1036" s="47" t="s">
        <v>2475</v>
      </c>
      <c r="J1036" s="47" t="s">
        <v>7240</v>
      </c>
      <c r="K1036" s="47" t="s">
        <v>13932</v>
      </c>
      <c r="L1036" s="47">
        <v>0.74201667308807373</v>
      </c>
      <c r="M1036" s="47">
        <v>-34.836198600000003</v>
      </c>
      <c r="N1036" s="47">
        <v>-58.6462389</v>
      </c>
      <c r="O1036" s="47" t="s">
        <v>16166</v>
      </c>
      <c r="P1036" s="47">
        <v>2</v>
      </c>
      <c r="Q1036">
        <v>58</v>
      </c>
      <c r="S1036" s="23" t="s">
        <v>2347</v>
      </c>
      <c r="T1036" t="str">
        <f t="shared" si="148"/>
        <v>03</v>
      </c>
      <c r="V1036" t="str">
        <f>+VLOOKUP(B1036,MARCO!E:E,1,FALSE)</f>
        <v>La Matanza</v>
      </c>
      <c r="W1036" t="s">
        <v>134</v>
      </c>
      <c r="X1036" t="s">
        <v>134</v>
      </c>
      <c r="Y1036" t="str">
        <f t="shared" si="149"/>
        <v>R 3 - D 692 - 493 - 0273</v>
      </c>
      <c r="Z1036" t="s">
        <v>20</v>
      </c>
      <c r="AA1036" t="s">
        <v>2349</v>
      </c>
      <c r="AB1036" t="s">
        <v>21</v>
      </c>
      <c r="AD1036" t="str">
        <f t="shared" si="150"/>
        <v>Esc. 84</v>
      </c>
      <c r="AE1036" t="s">
        <v>22</v>
      </c>
      <c r="AF1036" t="s">
        <v>23</v>
      </c>
      <c r="AG1036" t="s">
        <v>26</v>
      </c>
      <c r="AH1036" t="s">
        <v>2348</v>
      </c>
      <c r="AI1036" s="13">
        <f t="shared" si="151"/>
        <v>58</v>
      </c>
      <c r="AJ1036" s="13">
        <f t="shared" si="152"/>
        <v>2</v>
      </c>
      <c r="AK1036" s="21">
        <v>1</v>
      </c>
      <c r="AM1036" t="s">
        <v>2154</v>
      </c>
      <c r="AN1036" t="str">
        <f t="shared" si="146"/>
        <v>R03</v>
      </c>
      <c r="AO1036" s="20" t="str">
        <f t="shared" si="147"/>
        <v>FINES_R03</v>
      </c>
      <c r="AP1036" s="25">
        <f t="shared" si="153"/>
        <v>0.74201667308807373</v>
      </c>
      <c r="AQ1036" s="24" t="str">
        <f>+IFERROR(VLOOKUP(Y1036,#REF!,2,FALSE),"-")</f>
        <v>-</v>
      </c>
      <c r="AR1036" s="13" t="s">
        <v>2393</v>
      </c>
      <c r="AS1036" t="s">
        <v>2398</v>
      </c>
      <c r="AT1036" t="str">
        <f t="shared" si="154"/>
        <v>Hugo Wast - N°250 e/ S/n y S/n - Virrey Del Pino</v>
      </c>
    </row>
    <row r="1037" spans="1:46" ht="15.75" thickBot="1" x14ac:dyDescent="0.3">
      <c r="A1037" s="47">
        <v>3</v>
      </c>
      <c r="B1037" s="47" t="s">
        <v>1078</v>
      </c>
      <c r="C1037" s="47" t="s">
        <v>7232</v>
      </c>
      <c r="D1037" s="47" t="s">
        <v>1220</v>
      </c>
      <c r="E1037" s="47" t="s">
        <v>1221</v>
      </c>
      <c r="F1037" s="47" t="s">
        <v>7241</v>
      </c>
      <c r="G1037" s="47" t="s">
        <v>7242</v>
      </c>
      <c r="H1037" s="47" t="s">
        <v>7243</v>
      </c>
      <c r="I1037" s="47" t="s">
        <v>2475</v>
      </c>
      <c r="J1037" s="47" t="s">
        <v>2491</v>
      </c>
      <c r="K1037" s="47" t="s">
        <v>13933</v>
      </c>
      <c r="L1037" s="47">
        <v>0.8089643120765686</v>
      </c>
      <c r="M1037" s="47">
        <v>-34.809911706659399</v>
      </c>
      <c r="N1037" s="47">
        <v>-58.632890259177202</v>
      </c>
      <c r="O1037" s="47" t="s">
        <v>16167</v>
      </c>
      <c r="P1037" s="47">
        <v>2</v>
      </c>
      <c r="Q1037">
        <v>42</v>
      </c>
      <c r="S1037" s="23" t="s">
        <v>2347</v>
      </c>
      <c r="T1037" t="str">
        <f t="shared" si="148"/>
        <v>03</v>
      </c>
      <c r="V1037" t="str">
        <f>+VLOOKUP(B1037,MARCO!E:E,1,FALSE)</f>
        <v>La Matanza</v>
      </c>
      <c r="W1037" t="s">
        <v>134</v>
      </c>
      <c r="X1037" t="s">
        <v>134</v>
      </c>
      <c r="Y1037" t="str">
        <f t="shared" si="149"/>
        <v>R 3 - D 692 - 493 - 0210</v>
      </c>
      <c r="Z1037" t="s">
        <v>20</v>
      </c>
      <c r="AA1037" t="s">
        <v>2349</v>
      </c>
      <c r="AB1037" t="s">
        <v>21</v>
      </c>
      <c r="AD1037" t="str">
        <f t="shared" si="150"/>
        <v>Ees N°163</v>
      </c>
      <c r="AE1037" t="s">
        <v>22</v>
      </c>
      <c r="AF1037" t="s">
        <v>23</v>
      </c>
      <c r="AG1037" t="s">
        <v>26</v>
      </c>
      <c r="AH1037" t="s">
        <v>2348</v>
      </c>
      <c r="AI1037" s="13">
        <f t="shared" si="151"/>
        <v>42</v>
      </c>
      <c r="AJ1037" s="13">
        <f t="shared" si="152"/>
        <v>2</v>
      </c>
      <c r="AK1037" s="21">
        <v>1</v>
      </c>
      <c r="AM1037" t="s">
        <v>2154</v>
      </c>
      <c r="AN1037" t="str">
        <f t="shared" si="146"/>
        <v>R03</v>
      </c>
      <c r="AO1037" s="20" t="str">
        <f t="shared" si="147"/>
        <v>FINES_R03</v>
      </c>
      <c r="AP1037" s="25">
        <f t="shared" si="153"/>
        <v>0.8089643120765686</v>
      </c>
      <c r="AQ1037" s="24" t="str">
        <f>+IFERROR(VLOOKUP(Y1037,#REF!,2,FALSE),"-")</f>
        <v>-</v>
      </c>
      <c r="AR1037" s="13" t="s">
        <v>2393</v>
      </c>
      <c r="AS1037" t="s">
        <v>2397</v>
      </c>
      <c r="AT1037" t="str">
        <f t="shared" si="154"/>
        <v>Estivao Y San Luis - e/ S/n y S/n - Virrey Del Pino</v>
      </c>
    </row>
    <row r="1038" spans="1:46" ht="15.75" thickBot="1" x14ac:dyDescent="0.3">
      <c r="A1038" s="47">
        <v>3</v>
      </c>
      <c r="B1038" s="47" t="s">
        <v>1078</v>
      </c>
      <c r="C1038" s="47" t="s">
        <v>7232</v>
      </c>
      <c r="D1038" s="47" t="s">
        <v>1220</v>
      </c>
      <c r="E1038" s="47" t="s">
        <v>1221</v>
      </c>
      <c r="F1038" s="47" t="s">
        <v>7245</v>
      </c>
      <c r="G1038" s="47" t="s">
        <v>7246</v>
      </c>
      <c r="H1038" s="47" t="s">
        <v>7247</v>
      </c>
      <c r="I1038" s="47" t="s">
        <v>2475</v>
      </c>
      <c r="J1038" s="47"/>
      <c r="K1038" s="47" t="s">
        <v>13934</v>
      </c>
      <c r="L1038" s="47">
        <v>0.75642818212509155</v>
      </c>
      <c r="M1038" s="47">
        <v>-34.897466099577997</v>
      </c>
      <c r="N1038" s="47">
        <v>-58.699995448235001</v>
      </c>
      <c r="O1038" s="47" t="s">
        <v>16168</v>
      </c>
      <c r="P1038" s="47">
        <v>2</v>
      </c>
      <c r="Q1038">
        <v>60</v>
      </c>
      <c r="S1038" s="23" t="s">
        <v>2347</v>
      </c>
      <c r="T1038" t="str">
        <f t="shared" si="148"/>
        <v>03</v>
      </c>
      <c r="V1038" t="str">
        <f>+VLOOKUP(B1038,MARCO!E:E,1,FALSE)</f>
        <v>La Matanza</v>
      </c>
      <c r="W1038" t="s">
        <v>134</v>
      </c>
      <c r="X1038" t="s">
        <v>134</v>
      </c>
      <c r="Y1038" t="str">
        <f t="shared" si="149"/>
        <v>R 3 - D 692 - 493 - 0329</v>
      </c>
      <c r="Z1038" t="s">
        <v>20</v>
      </c>
      <c r="AA1038" t="s">
        <v>2349</v>
      </c>
      <c r="AB1038" t="s">
        <v>21</v>
      </c>
      <c r="AD1038" t="str">
        <f t="shared" si="150"/>
        <v>Casa CompaÑera</v>
      </c>
      <c r="AE1038" t="s">
        <v>22</v>
      </c>
      <c r="AF1038" t="s">
        <v>23</v>
      </c>
      <c r="AG1038" t="s">
        <v>26</v>
      </c>
      <c r="AH1038" t="s">
        <v>2348</v>
      </c>
      <c r="AI1038" s="13">
        <f t="shared" si="151"/>
        <v>60</v>
      </c>
      <c r="AJ1038" s="13">
        <f t="shared" si="152"/>
        <v>2</v>
      </c>
      <c r="AK1038" s="21">
        <v>1</v>
      </c>
      <c r="AM1038" t="s">
        <v>2154</v>
      </c>
      <c r="AN1038" t="str">
        <f t="shared" si="146"/>
        <v>R03</v>
      </c>
      <c r="AO1038" s="20" t="str">
        <f t="shared" si="147"/>
        <v>FINES_R03</v>
      </c>
      <c r="AP1038" s="25">
        <f t="shared" si="153"/>
        <v>0.75642818212509155</v>
      </c>
      <c r="AQ1038" s="24" t="str">
        <f>+IFERROR(VLOOKUP(Y1038,#REF!,2,FALSE),"-")</f>
        <v>-</v>
      </c>
      <c r="AR1038" s="13" t="s">
        <v>2393</v>
      </c>
      <c r="AS1038" t="s">
        <v>2398</v>
      </c>
      <c r="AT1038" t="str">
        <f t="shared" si="154"/>
        <v>Acoyte - 12228 e/ S/n y S/n - Gonzalez Catan</v>
      </c>
    </row>
    <row r="1039" spans="1:46" ht="15.75" thickBot="1" x14ac:dyDescent="0.3">
      <c r="A1039" s="47">
        <v>3</v>
      </c>
      <c r="B1039" s="47" t="s">
        <v>1078</v>
      </c>
      <c r="C1039" s="47" t="s">
        <v>7162</v>
      </c>
      <c r="D1039" s="47" t="s">
        <v>1210</v>
      </c>
      <c r="E1039" s="47" t="s">
        <v>1211</v>
      </c>
      <c r="F1039" s="47" t="s">
        <v>7249</v>
      </c>
      <c r="G1039" s="47" t="s">
        <v>7250</v>
      </c>
      <c r="H1039" s="47" t="s">
        <v>7251</v>
      </c>
      <c r="I1039" s="47" t="s">
        <v>2475</v>
      </c>
      <c r="J1039" s="47" t="s">
        <v>7253</v>
      </c>
      <c r="K1039" s="47" t="s">
        <v>13935</v>
      </c>
      <c r="L1039" s="47">
        <v>0.8945547342300415</v>
      </c>
      <c r="M1039" s="47">
        <v>-34.811923496371797</v>
      </c>
      <c r="N1039" s="47">
        <v>-58.621443330244503</v>
      </c>
      <c r="O1039" s="47" t="s">
        <v>16169</v>
      </c>
      <c r="P1039" s="47">
        <v>2</v>
      </c>
      <c r="Q1039">
        <v>60</v>
      </c>
      <c r="S1039" s="23" t="s">
        <v>2347</v>
      </c>
      <c r="T1039" t="str">
        <f t="shared" si="148"/>
        <v>03</v>
      </c>
      <c r="V1039" t="str">
        <f>+VLOOKUP(B1039,MARCO!E:E,1,FALSE)</f>
        <v>La Matanza</v>
      </c>
      <c r="W1039" t="s">
        <v>134</v>
      </c>
      <c r="X1039" t="s">
        <v>134</v>
      </c>
      <c r="Y1039" t="str">
        <f t="shared" si="149"/>
        <v>R 3 - D 692 - 487 - 1756</v>
      </c>
      <c r="Z1039" t="s">
        <v>20</v>
      </c>
      <c r="AA1039" t="s">
        <v>2349</v>
      </c>
      <c r="AB1039" t="s">
        <v>21</v>
      </c>
      <c r="AD1039" t="str">
        <f t="shared" si="150"/>
        <v>Ep N° 209</v>
      </c>
      <c r="AE1039" t="s">
        <v>22</v>
      </c>
      <c r="AF1039" t="s">
        <v>23</v>
      </c>
      <c r="AG1039" t="s">
        <v>26</v>
      </c>
      <c r="AH1039" t="s">
        <v>2348</v>
      </c>
      <c r="AI1039" s="13">
        <f t="shared" si="151"/>
        <v>60</v>
      </c>
      <c r="AJ1039" s="13">
        <f t="shared" si="152"/>
        <v>2</v>
      </c>
      <c r="AK1039" s="21">
        <v>1</v>
      </c>
      <c r="AM1039" t="s">
        <v>2154</v>
      </c>
      <c r="AN1039" t="str">
        <f t="shared" si="146"/>
        <v>R03</v>
      </c>
      <c r="AO1039" s="20" t="str">
        <f t="shared" si="147"/>
        <v>FINES_R03</v>
      </c>
      <c r="AP1039" s="25">
        <f t="shared" si="153"/>
        <v>0.8945547342300415</v>
      </c>
      <c r="AQ1039" s="24" t="str">
        <f>+IFERROR(VLOOKUP(Y1039,#REF!,2,FALSE),"-")</f>
        <v>-</v>
      </c>
      <c r="AR1039" s="13" t="s">
        <v>2393</v>
      </c>
      <c r="AS1039" t="s">
        <v>2398</v>
      </c>
      <c r="AT1039" t="str">
        <f t="shared" si="154"/>
        <v>Gamarra - 8510 - Virrey Del Pino</v>
      </c>
    </row>
    <row r="1040" spans="1:46" ht="15.75" thickBot="1" x14ac:dyDescent="0.3">
      <c r="A1040" s="47">
        <v>3</v>
      </c>
      <c r="B1040" s="47" t="s">
        <v>1078</v>
      </c>
      <c r="C1040" s="47" t="s">
        <v>7232</v>
      </c>
      <c r="D1040" s="47" t="s">
        <v>1220</v>
      </c>
      <c r="E1040" s="47" t="s">
        <v>1221</v>
      </c>
      <c r="F1040" s="47" t="s">
        <v>7254</v>
      </c>
      <c r="G1040" s="47" t="s">
        <v>7255</v>
      </c>
      <c r="H1040" s="47" t="s">
        <v>7256</v>
      </c>
      <c r="I1040" s="47" t="s">
        <v>2475</v>
      </c>
      <c r="J1040" s="47" t="s">
        <v>7258</v>
      </c>
      <c r="K1040" s="47" t="s">
        <v>13936</v>
      </c>
      <c r="L1040" s="47">
        <v>0.73036587238311768</v>
      </c>
      <c r="M1040" s="47">
        <v>-34.868126443280303</v>
      </c>
      <c r="N1040" s="47">
        <v>-58.657324214140303</v>
      </c>
      <c r="O1040" s="47" t="s">
        <v>16170</v>
      </c>
      <c r="P1040" s="47">
        <v>2</v>
      </c>
      <c r="Q1040">
        <v>62</v>
      </c>
      <c r="S1040" s="23" t="s">
        <v>2347</v>
      </c>
      <c r="T1040" t="str">
        <f t="shared" si="148"/>
        <v>03</v>
      </c>
      <c r="V1040" t="str">
        <f>+VLOOKUP(B1040,MARCO!E:E,1,FALSE)</f>
        <v>La Matanza</v>
      </c>
      <c r="W1040" t="s">
        <v>134</v>
      </c>
      <c r="X1040" t="s">
        <v>134</v>
      </c>
      <c r="Y1040" t="str">
        <f t="shared" si="149"/>
        <v>R 3 - D 692 - 493 - 0239</v>
      </c>
      <c r="Z1040" t="s">
        <v>20</v>
      </c>
      <c r="AA1040" t="s">
        <v>2349</v>
      </c>
      <c r="AB1040" t="s">
        <v>21</v>
      </c>
      <c r="AD1040" t="str">
        <f t="shared" si="150"/>
        <v>Ep N° 198</v>
      </c>
      <c r="AE1040" t="s">
        <v>22</v>
      </c>
      <c r="AF1040" t="s">
        <v>23</v>
      </c>
      <c r="AG1040" t="s">
        <v>26</v>
      </c>
      <c r="AH1040" t="s">
        <v>2348</v>
      </c>
      <c r="AI1040" s="13">
        <f t="shared" si="151"/>
        <v>62</v>
      </c>
      <c r="AJ1040" s="13">
        <f t="shared" si="152"/>
        <v>2</v>
      </c>
      <c r="AK1040" s="21">
        <v>1</v>
      </c>
      <c r="AM1040" t="s">
        <v>2154</v>
      </c>
      <c r="AN1040" t="str">
        <f t="shared" si="146"/>
        <v>R03</v>
      </c>
      <c r="AO1040" s="20" t="str">
        <f t="shared" si="147"/>
        <v>FINES_R03</v>
      </c>
      <c r="AP1040" s="25">
        <f t="shared" si="153"/>
        <v>0.73036587238311768</v>
      </c>
      <c r="AQ1040" s="24" t="str">
        <f>+IFERROR(VLOOKUP(Y1040,#REF!,2,FALSE),"-")</f>
        <v>-</v>
      </c>
      <c r="AR1040" s="13" t="s">
        <v>2393</v>
      </c>
      <c r="AS1040" t="s">
        <v>2397</v>
      </c>
      <c r="AT1040" t="str">
        <f t="shared" si="154"/>
        <v>Cuenca - 890 e/ S/n y S/n - Virrey Del Pino</v>
      </c>
    </row>
    <row r="1041" spans="1:46" ht="15.75" thickBot="1" x14ac:dyDescent="0.3">
      <c r="A1041" s="47">
        <v>3</v>
      </c>
      <c r="B1041" s="47" t="s">
        <v>1078</v>
      </c>
      <c r="C1041" s="47" t="s">
        <v>7178</v>
      </c>
      <c r="D1041" s="47" t="s">
        <v>1208</v>
      </c>
      <c r="E1041" s="47" t="s">
        <v>1209</v>
      </c>
      <c r="F1041" s="47" t="s">
        <v>7260</v>
      </c>
      <c r="G1041" s="47" t="s">
        <v>7261</v>
      </c>
      <c r="H1041" s="47" t="s">
        <v>7262</v>
      </c>
      <c r="I1041" s="47" t="s">
        <v>2475</v>
      </c>
      <c r="J1041" s="47" t="s">
        <v>7264</v>
      </c>
      <c r="K1041" s="47" t="s">
        <v>13937</v>
      </c>
      <c r="L1041" s="47">
        <v>0.59602981805801392</v>
      </c>
      <c r="M1041" s="47">
        <v>-34.767321000000003</v>
      </c>
      <c r="N1041" s="47">
        <v>-58.651989700000001</v>
      </c>
      <c r="O1041" s="47" t="s">
        <v>16171</v>
      </c>
      <c r="P1041" s="47">
        <v>3</v>
      </c>
      <c r="Q1041">
        <v>67</v>
      </c>
      <c r="S1041" s="23" t="s">
        <v>2347</v>
      </c>
      <c r="T1041" t="str">
        <f t="shared" si="148"/>
        <v>03</v>
      </c>
      <c r="V1041" t="str">
        <f>+VLOOKUP(B1041,MARCO!E:E,1,FALSE)</f>
        <v>La Matanza</v>
      </c>
      <c r="W1041" t="s">
        <v>134</v>
      </c>
      <c r="X1041" t="s">
        <v>134</v>
      </c>
      <c r="Y1041" t="str">
        <f t="shared" si="149"/>
        <v>R 3 - D 692 - 486 - 0280</v>
      </c>
      <c r="Z1041" t="s">
        <v>20</v>
      </c>
      <c r="AA1041" t="s">
        <v>2349</v>
      </c>
      <c r="AB1041" t="s">
        <v>21</v>
      </c>
      <c r="AD1041" t="str">
        <f t="shared" si="150"/>
        <v>Principe De Paz</v>
      </c>
      <c r="AE1041" t="s">
        <v>22</v>
      </c>
      <c r="AF1041" t="s">
        <v>23</v>
      </c>
      <c r="AG1041" t="s">
        <v>26</v>
      </c>
      <c r="AH1041" t="s">
        <v>2348</v>
      </c>
      <c r="AI1041" s="13">
        <f t="shared" si="151"/>
        <v>67</v>
      </c>
      <c r="AJ1041" s="13">
        <f t="shared" si="152"/>
        <v>3</v>
      </c>
      <c r="AK1041" s="21">
        <v>1</v>
      </c>
      <c r="AM1041" t="s">
        <v>2154</v>
      </c>
      <c r="AN1041" t="str">
        <f t="shared" si="146"/>
        <v>R03</v>
      </c>
      <c r="AO1041" s="20" t="str">
        <f t="shared" si="147"/>
        <v>FINES_R03</v>
      </c>
      <c r="AP1041" s="25">
        <f t="shared" si="153"/>
        <v>0.59602981805801392</v>
      </c>
      <c r="AQ1041" s="24" t="str">
        <f>+IFERROR(VLOOKUP(Y1041,#REF!,2,FALSE),"-")</f>
        <v>-</v>
      </c>
      <c r="AR1041" s="13" t="s">
        <v>2393</v>
      </c>
      <c r="AS1041" t="s">
        <v>2397</v>
      </c>
      <c r="AT1041" t="str">
        <f t="shared" si="154"/>
        <v>Pacheco - 651 - Gonzalez Catan</v>
      </c>
    </row>
    <row r="1042" spans="1:46" ht="15.75" thickBot="1" x14ac:dyDescent="0.3">
      <c r="A1042" s="47">
        <v>3</v>
      </c>
      <c r="B1042" s="47" t="s">
        <v>1078</v>
      </c>
      <c r="C1042" s="47" t="s">
        <v>7232</v>
      </c>
      <c r="D1042" s="47" t="s">
        <v>1220</v>
      </c>
      <c r="E1042" s="47" t="s">
        <v>1221</v>
      </c>
      <c r="F1042" s="47" t="s">
        <v>7265</v>
      </c>
      <c r="G1042" s="47" t="s">
        <v>7266</v>
      </c>
      <c r="H1042" s="47" t="s">
        <v>7267</v>
      </c>
      <c r="I1042" s="47" t="s">
        <v>2475</v>
      </c>
      <c r="J1042" s="47" t="s">
        <v>7264</v>
      </c>
      <c r="K1042" s="47" t="s">
        <v>13938</v>
      </c>
      <c r="L1042" s="47">
        <v>0.69393336772918701</v>
      </c>
      <c r="M1042" s="47">
        <v>-34.898631729999998</v>
      </c>
      <c r="N1042" s="47">
        <v>-58.69257992</v>
      </c>
      <c r="O1042" s="47" t="s">
        <v>16172</v>
      </c>
      <c r="P1042" s="47">
        <v>2</v>
      </c>
      <c r="Q1042">
        <v>44</v>
      </c>
      <c r="S1042" s="23" t="s">
        <v>2347</v>
      </c>
      <c r="T1042" t="str">
        <f t="shared" si="148"/>
        <v>03</v>
      </c>
      <c r="V1042" t="str">
        <f>+VLOOKUP(B1042,MARCO!E:E,1,FALSE)</f>
        <v>La Matanza</v>
      </c>
      <c r="W1042" t="s">
        <v>134</v>
      </c>
      <c r="X1042" t="s">
        <v>134</v>
      </c>
      <c r="Y1042" t="str">
        <f t="shared" si="149"/>
        <v>R 3 - D 692 - 493 - 0309</v>
      </c>
      <c r="Z1042" t="s">
        <v>20</v>
      </c>
      <c r="AA1042" t="s">
        <v>2349</v>
      </c>
      <c r="AB1042" t="s">
        <v>21</v>
      </c>
      <c r="AD1042" t="str">
        <f t="shared" si="150"/>
        <v>Asociacion C.r.e.e.r.</v>
      </c>
      <c r="AE1042" t="s">
        <v>22</v>
      </c>
      <c r="AF1042" t="s">
        <v>23</v>
      </c>
      <c r="AG1042" t="s">
        <v>26</v>
      </c>
      <c r="AH1042" t="s">
        <v>2348</v>
      </c>
      <c r="AI1042" s="13">
        <f t="shared" si="151"/>
        <v>44</v>
      </c>
      <c r="AJ1042" s="13">
        <f t="shared" si="152"/>
        <v>2</v>
      </c>
      <c r="AK1042" s="21">
        <v>1</v>
      </c>
      <c r="AM1042" t="s">
        <v>2154</v>
      </c>
      <c r="AN1042" t="str">
        <f t="shared" si="146"/>
        <v>R03</v>
      </c>
      <c r="AO1042" s="20" t="str">
        <f t="shared" si="147"/>
        <v>FINES_R03</v>
      </c>
      <c r="AP1042" s="25">
        <f t="shared" si="153"/>
        <v>0.69393336772918701</v>
      </c>
      <c r="AQ1042" s="24" t="str">
        <f>+IFERROR(VLOOKUP(Y1042,#REF!,2,FALSE),"-")</f>
        <v>-</v>
      </c>
      <c r="AR1042" s="13" t="s">
        <v>2393</v>
      </c>
      <c r="AS1042" t="s">
        <v>2397</v>
      </c>
      <c r="AT1042" t="str">
        <f t="shared" si="154"/>
        <v>Av. Juan Manuel De Rosas - 21836 e/ S/n y S/n - Virrey Del Pino</v>
      </c>
    </row>
    <row r="1043" spans="1:46" ht="15.75" thickBot="1" x14ac:dyDescent="0.3">
      <c r="A1043" s="47">
        <v>3</v>
      </c>
      <c r="B1043" s="47" t="s">
        <v>1078</v>
      </c>
      <c r="C1043" s="47" t="s">
        <v>7232</v>
      </c>
      <c r="D1043" s="47" t="s">
        <v>1220</v>
      </c>
      <c r="E1043" s="47" t="s">
        <v>1221</v>
      </c>
      <c r="F1043" s="47" t="s">
        <v>7269</v>
      </c>
      <c r="G1043" s="47" t="s">
        <v>7270</v>
      </c>
      <c r="H1043" s="47" t="s">
        <v>7271</v>
      </c>
      <c r="I1043" s="47" t="s">
        <v>2475</v>
      </c>
      <c r="J1043" s="47" t="s">
        <v>7264</v>
      </c>
      <c r="K1043" s="47" t="s">
        <v>13939</v>
      </c>
      <c r="L1043" s="47">
        <v>1.0000016689300539</v>
      </c>
      <c r="M1043" s="47">
        <v>-34.855846001233999</v>
      </c>
      <c r="N1043" s="47">
        <v>-58.640154031403</v>
      </c>
      <c r="O1043" s="47" t="s">
        <v>16173</v>
      </c>
      <c r="P1043" s="47">
        <v>2</v>
      </c>
      <c r="Q1043">
        <v>51</v>
      </c>
      <c r="S1043" s="23" t="s">
        <v>2347</v>
      </c>
      <c r="T1043" t="str">
        <f t="shared" si="148"/>
        <v>03</v>
      </c>
      <c r="V1043" t="str">
        <f>+VLOOKUP(B1043,MARCO!E:E,1,FALSE)</f>
        <v>La Matanza</v>
      </c>
      <c r="W1043" t="s">
        <v>134</v>
      </c>
      <c r="X1043" t="s">
        <v>134</v>
      </c>
      <c r="Y1043" t="str">
        <f t="shared" si="149"/>
        <v>R 3 - D 692 - 493 - 0311</v>
      </c>
      <c r="Z1043" t="s">
        <v>20</v>
      </c>
      <c r="AA1043" t="s">
        <v>2349</v>
      </c>
      <c r="AB1043" t="s">
        <v>21</v>
      </c>
      <c r="AD1043" t="str">
        <f t="shared" si="150"/>
        <v>Puertas Del Cielo</v>
      </c>
      <c r="AE1043" t="s">
        <v>22</v>
      </c>
      <c r="AF1043" t="s">
        <v>23</v>
      </c>
      <c r="AG1043" t="s">
        <v>26</v>
      </c>
      <c r="AH1043" t="s">
        <v>2348</v>
      </c>
      <c r="AI1043" s="13">
        <f t="shared" si="151"/>
        <v>51</v>
      </c>
      <c r="AJ1043" s="13">
        <f t="shared" si="152"/>
        <v>2</v>
      </c>
      <c r="AK1043" s="21">
        <v>1</v>
      </c>
      <c r="AM1043" t="s">
        <v>2154</v>
      </c>
      <c r="AN1043" t="str">
        <f t="shared" si="146"/>
        <v>R03</v>
      </c>
      <c r="AO1043" s="20" t="str">
        <f t="shared" si="147"/>
        <v>FINES_R03</v>
      </c>
      <c r="AP1043" s="25">
        <f t="shared" si="153"/>
        <v>1.0000016689300539</v>
      </c>
      <c r="AQ1043" s="24" t="str">
        <f>+IFERROR(VLOOKUP(Y1043,#REF!,2,FALSE),"-")</f>
        <v>-</v>
      </c>
      <c r="AR1043" s="13" t="s">
        <v>2393</v>
      </c>
      <c r="AS1043" t="s">
        <v>2397</v>
      </c>
      <c r="AT1043" t="str">
        <f t="shared" si="154"/>
        <v>Eugenio Noel E Isaac Newton - e/ S/n y S/n - Virrey Del Pino</v>
      </c>
    </row>
    <row r="1044" spans="1:46" ht="15.75" thickBot="1" x14ac:dyDescent="0.3">
      <c r="A1044" s="47">
        <v>3</v>
      </c>
      <c r="B1044" s="47" t="s">
        <v>1078</v>
      </c>
      <c r="C1044" s="47" t="s">
        <v>2389</v>
      </c>
      <c r="D1044" s="47" t="s">
        <v>1168</v>
      </c>
      <c r="E1044" s="47" t="s">
        <v>795</v>
      </c>
      <c r="F1044" s="47" t="s">
        <v>7273</v>
      </c>
      <c r="G1044" s="47" t="s">
        <v>7274</v>
      </c>
      <c r="H1044" s="47" t="s">
        <v>7275</v>
      </c>
      <c r="I1044" s="47" t="s">
        <v>2475</v>
      </c>
      <c r="J1044" s="47" t="s">
        <v>6100</v>
      </c>
      <c r="K1044" s="47" t="s">
        <v>13940</v>
      </c>
      <c r="L1044" s="47">
        <v>0.80387067794799805</v>
      </c>
      <c r="M1044" s="47">
        <v>-34.831702961281003</v>
      </c>
      <c r="N1044" s="47">
        <v>-58.624953669706997</v>
      </c>
      <c r="O1044" s="47" t="s">
        <v>16174</v>
      </c>
      <c r="P1044" s="47">
        <v>1</v>
      </c>
      <c r="Q1044">
        <v>19</v>
      </c>
      <c r="S1044" s="23" t="s">
        <v>2347</v>
      </c>
      <c r="T1044" t="str">
        <f t="shared" si="148"/>
        <v>03</v>
      </c>
      <c r="V1044" t="str">
        <f>+VLOOKUP(B1044,MARCO!E:E,1,FALSE)</f>
        <v>La Matanza</v>
      </c>
      <c r="W1044" t="s">
        <v>134</v>
      </c>
      <c r="X1044" t="s">
        <v>134</v>
      </c>
      <c r="Y1044" t="str">
        <f t="shared" si="149"/>
        <v>R 3 - D 692 - 459 - 0316</v>
      </c>
      <c r="Z1044" t="s">
        <v>20</v>
      </c>
      <c r="AA1044" t="s">
        <v>2349</v>
      </c>
      <c r="AB1044" t="s">
        <v>21</v>
      </c>
      <c r="AD1044" t="str">
        <f t="shared" si="150"/>
        <v>Puro Corazon</v>
      </c>
      <c r="AE1044" t="s">
        <v>22</v>
      </c>
      <c r="AF1044" t="s">
        <v>23</v>
      </c>
      <c r="AG1044" t="s">
        <v>26</v>
      </c>
      <c r="AH1044" t="s">
        <v>2348</v>
      </c>
      <c r="AI1044" s="13">
        <f t="shared" si="151"/>
        <v>19</v>
      </c>
      <c r="AJ1044" s="13">
        <f t="shared" si="152"/>
        <v>1</v>
      </c>
      <c r="AK1044" s="21">
        <v>1</v>
      </c>
      <c r="AM1044" t="s">
        <v>2154</v>
      </c>
      <c r="AN1044" t="str">
        <f t="shared" si="146"/>
        <v>R03</v>
      </c>
      <c r="AO1044" s="20" t="str">
        <f t="shared" si="147"/>
        <v>FINES_R03</v>
      </c>
      <c r="AP1044" s="25">
        <f t="shared" si="153"/>
        <v>0.80387067794799805</v>
      </c>
      <c r="AQ1044" s="24" t="str">
        <f>+IFERROR(VLOOKUP(Y1044,#REF!,2,FALSE),"-")</f>
        <v>-</v>
      </c>
      <c r="AR1044" s="13" t="s">
        <v>2393</v>
      </c>
      <c r="AS1044" t="s">
        <v>2397</v>
      </c>
      <c r="AT1044" t="str">
        <f t="shared" si="154"/>
        <v>Coracero - 9035 e/ S/n y S/n - Virrey Del Pino</v>
      </c>
    </row>
    <row r="1045" spans="1:46" ht="15.75" thickBot="1" x14ac:dyDescent="0.3">
      <c r="A1045" s="47">
        <v>3</v>
      </c>
      <c r="B1045" s="47" t="s">
        <v>1078</v>
      </c>
      <c r="C1045" s="47" t="s">
        <v>2377</v>
      </c>
      <c r="D1045" s="47" t="s">
        <v>1173</v>
      </c>
      <c r="E1045" s="47" t="s">
        <v>113</v>
      </c>
      <c r="F1045" s="47" t="s">
        <v>7277</v>
      </c>
      <c r="G1045" s="47" t="s">
        <v>7278</v>
      </c>
      <c r="H1045" s="47" t="s">
        <v>7279</v>
      </c>
      <c r="I1045" s="47" t="s">
        <v>2475</v>
      </c>
      <c r="J1045" s="47"/>
      <c r="K1045" s="47" t="s">
        <v>13941</v>
      </c>
      <c r="L1045" s="47">
        <v>0.69587492942810059</v>
      </c>
      <c r="M1045" s="47">
        <v>-34.830232338567001</v>
      </c>
      <c r="N1045" s="47">
        <v>-58.667218643059002</v>
      </c>
      <c r="O1045" s="47" t="s">
        <v>16175</v>
      </c>
      <c r="P1045" s="47">
        <v>1</v>
      </c>
      <c r="Q1045">
        <v>56</v>
      </c>
      <c r="S1045" s="23" t="s">
        <v>2347</v>
      </c>
      <c r="T1045" t="str">
        <f t="shared" si="148"/>
        <v>03</v>
      </c>
      <c r="V1045" t="str">
        <f>+VLOOKUP(B1045,MARCO!E:E,1,FALSE)</f>
        <v>La Matanza</v>
      </c>
      <c r="W1045" t="s">
        <v>134</v>
      </c>
      <c r="X1045" t="s">
        <v>134</v>
      </c>
      <c r="Y1045" t="str">
        <f t="shared" si="149"/>
        <v>R 3 - D 692 - 464 - 1720</v>
      </c>
      <c r="Z1045" t="s">
        <v>20</v>
      </c>
      <c r="AA1045" t="s">
        <v>2349</v>
      </c>
      <c r="AB1045" t="s">
        <v>21</v>
      </c>
      <c r="AD1045" t="str">
        <f t="shared" si="150"/>
        <v>E.e.s.nº 77</v>
      </c>
      <c r="AE1045" t="s">
        <v>22</v>
      </c>
      <c r="AF1045" t="s">
        <v>23</v>
      </c>
      <c r="AG1045" t="s">
        <v>26</v>
      </c>
      <c r="AH1045" t="s">
        <v>2348</v>
      </c>
      <c r="AI1045" s="13">
        <f t="shared" si="151"/>
        <v>56</v>
      </c>
      <c r="AJ1045" s="13">
        <f t="shared" si="152"/>
        <v>1</v>
      </c>
      <c r="AK1045" s="21">
        <v>1</v>
      </c>
      <c r="AM1045" t="s">
        <v>2154</v>
      </c>
      <c r="AN1045" t="str">
        <f t="shared" si="146"/>
        <v>R03</v>
      </c>
      <c r="AO1045" s="20" t="str">
        <f t="shared" si="147"/>
        <v>FINES_R03</v>
      </c>
      <c r="AP1045" s="25">
        <f t="shared" si="153"/>
        <v>0.69587492942810059</v>
      </c>
      <c r="AQ1045" s="24" t="str">
        <f>+IFERROR(VLOOKUP(Y1045,#REF!,2,FALSE),"-")</f>
        <v>-</v>
      </c>
      <c r="AR1045" s="13" t="s">
        <v>2393</v>
      </c>
      <c r="AS1045" t="s">
        <v>2398</v>
      </c>
      <c r="AT1045" t="str">
        <f t="shared" si="154"/>
        <v>Areco - 5801 e/ Lazaro y Griveo - Virrey Del Pino</v>
      </c>
    </row>
    <row r="1046" spans="1:46" ht="15.75" thickBot="1" x14ac:dyDescent="0.3">
      <c r="A1046" s="47">
        <v>3</v>
      </c>
      <c r="B1046" s="47" t="s">
        <v>1078</v>
      </c>
      <c r="C1046" s="47" t="s">
        <v>2389</v>
      </c>
      <c r="D1046" s="47" t="s">
        <v>1168</v>
      </c>
      <c r="E1046" s="47" t="s">
        <v>795</v>
      </c>
      <c r="F1046" s="47" t="s">
        <v>7281</v>
      </c>
      <c r="G1046" s="47" t="s">
        <v>7282</v>
      </c>
      <c r="H1046" s="47" t="s">
        <v>7283</v>
      </c>
      <c r="I1046" s="47" t="s">
        <v>2475</v>
      </c>
      <c r="J1046" s="47" t="s">
        <v>6497</v>
      </c>
      <c r="K1046" s="47" t="s">
        <v>13942</v>
      </c>
      <c r="L1046" s="47">
        <v>0.72068268060684204</v>
      </c>
      <c r="M1046" s="47">
        <v>-34.837377190048997</v>
      </c>
      <c r="N1046" s="47">
        <v>-58.718468918799999</v>
      </c>
      <c r="O1046" s="47" t="s">
        <v>16176</v>
      </c>
      <c r="P1046" s="47">
        <v>3</v>
      </c>
      <c r="Q1046">
        <v>77</v>
      </c>
      <c r="S1046" s="23" t="s">
        <v>2347</v>
      </c>
      <c r="T1046" t="str">
        <f t="shared" si="148"/>
        <v>03</v>
      </c>
      <c r="V1046" t="str">
        <f>+VLOOKUP(B1046,MARCO!E:E,1,FALSE)</f>
        <v>La Matanza</v>
      </c>
      <c r="W1046" t="s">
        <v>134</v>
      </c>
      <c r="X1046" t="s">
        <v>134</v>
      </c>
      <c r="Y1046" t="str">
        <f t="shared" si="149"/>
        <v>R 3 - D 692 - 459 - 1728</v>
      </c>
      <c r="Z1046" t="s">
        <v>20</v>
      </c>
      <c r="AA1046" t="s">
        <v>2349</v>
      </c>
      <c r="AB1046" t="s">
        <v>21</v>
      </c>
      <c r="AD1046" t="str">
        <f t="shared" si="150"/>
        <v>Recoleta Avanza</v>
      </c>
      <c r="AE1046" t="s">
        <v>22</v>
      </c>
      <c r="AF1046" t="s">
        <v>23</v>
      </c>
      <c r="AG1046" t="s">
        <v>26</v>
      </c>
      <c r="AH1046" t="s">
        <v>2348</v>
      </c>
      <c r="AI1046" s="13">
        <f t="shared" si="151"/>
        <v>77</v>
      </c>
      <c r="AJ1046" s="13">
        <f t="shared" si="152"/>
        <v>3</v>
      </c>
      <c r="AK1046" s="21">
        <v>1</v>
      </c>
      <c r="AM1046" t="s">
        <v>2154</v>
      </c>
      <c r="AN1046" t="str">
        <f t="shared" si="146"/>
        <v>R03</v>
      </c>
      <c r="AO1046" s="20" t="str">
        <f t="shared" si="147"/>
        <v>FINES_R03</v>
      </c>
      <c r="AP1046" s="25">
        <f t="shared" si="153"/>
        <v>0.72068268060684204</v>
      </c>
      <c r="AQ1046" s="24" t="str">
        <f>+IFERROR(VLOOKUP(Y1046,#REF!,2,FALSE),"-")</f>
        <v>-</v>
      </c>
      <c r="AR1046" s="13" t="s">
        <v>2393</v>
      </c>
      <c r="AS1046" t="s">
        <v>2398</v>
      </c>
      <c r="AT1046" t="str">
        <f t="shared" si="154"/>
        <v>Pillado - e/ NuÑez - Virrey Del Pino</v>
      </c>
    </row>
    <row r="1047" spans="1:46" ht="15.75" thickBot="1" x14ac:dyDescent="0.3">
      <c r="A1047" s="47">
        <v>3</v>
      </c>
      <c r="B1047" s="47" t="s">
        <v>1078</v>
      </c>
      <c r="C1047" s="47" t="s">
        <v>7178</v>
      </c>
      <c r="D1047" s="47" t="s">
        <v>1208</v>
      </c>
      <c r="E1047" s="47" t="s">
        <v>1209</v>
      </c>
      <c r="F1047" s="47" t="s">
        <v>7285</v>
      </c>
      <c r="G1047" s="47" t="s">
        <v>7286</v>
      </c>
      <c r="H1047" s="47" t="s">
        <v>7287</v>
      </c>
      <c r="I1047" s="47" t="s">
        <v>2475</v>
      </c>
      <c r="J1047" s="47" t="s">
        <v>7289</v>
      </c>
      <c r="K1047" s="47" t="s">
        <v>13943</v>
      </c>
      <c r="L1047" s="47">
        <v>0.54320394992828369</v>
      </c>
      <c r="M1047" s="47">
        <v>-34.779231443703893</v>
      </c>
      <c r="N1047" s="47">
        <v>-58.623523662786248</v>
      </c>
      <c r="O1047" s="47" t="s">
        <v>16177</v>
      </c>
      <c r="P1047" s="47">
        <v>4</v>
      </c>
      <c r="Q1047">
        <v>116</v>
      </c>
      <c r="S1047" s="23" t="s">
        <v>2347</v>
      </c>
      <c r="T1047" t="str">
        <f t="shared" si="148"/>
        <v>03</v>
      </c>
      <c r="V1047" t="str">
        <f>+VLOOKUP(B1047,MARCO!E:E,1,FALSE)</f>
        <v>La Matanza</v>
      </c>
      <c r="W1047" t="s">
        <v>134</v>
      </c>
      <c r="X1047" t="s">
        <v>134</v>
      </c>
      <c r="Y1047" t="str">
        <f t="shared" si="149"/>
        <v>R 3 - D 692 - 486 - 0227</v>
      </c>
      <c r="Z1047" t="s">
        <v>20</v>
      </c>
      <c r="AA1047" t="s">
        <v>2349</v>
      </c>
      <c r="AB1047" t="s">
        <v>21</v>
      </c>
      <c r="AD1047" t="str">
        <f t="shared" si="150"/>
        <v>Obrador Acuario</v>
      </c>
      <c r="AE1047" t="s">
        <v>22</v>
      </c>
      <c r="AF1047" t="s">
        <v>23</v>
      </c>
      <c r="AG1047" t="s">
        <v>26</v>
      </c>
      <c r="AH1047" t="s">
        <v>2348</v>
      </c>
      <c r="AI1047" s="13">
        <f t="shared" si="151"/>
        <v>116</v>
      </c>
      <c r="AJ1047" s="13">
        <f t="shared" si="152"/>
        <v>4</v>
      </c>
      <c r="AK1047" s="21">
        <v>1</v>
      </c>
      <c r="AM1047" t="s">
        <v>2154</v>
      </c>
      <c r="AN1047" t="str">
        <f t="shared" si="146"/>
        <v>R03</v>
      </c>
      <c r="AO1047" s="20" t="str">
        <f t="shared" si="147"/>
        <v>FINES_R03</v>
      </c>
      <c r="AP1047" s="25">
        <f t="shared" si="153"/>
        <v>0.54320394992828369</v>
      </c>
      <c r="AQ1047" s="24" t="str">
        <f>+IFERROR(VLOOKUP(Y1047,#REF!,2,FALSE),"-")</f>
        <v>-</v>
      </c>
      <c r="AR1047" s="13" t="s">
        <v>2393</v>
      </c>
      <c r="AS1047" t="s">
        <v>2397</v>
      </c>
      <c r="AT1047" t="str">
        <f t="shared" si="154"/>
        <v>Juan Manuel De Rosas - 16225 - Gonzalez Catan</v>
      </c>
    </row>
    <row r="1048" spans="1:46" ht="15.75" thickBot="1" x14ac:dyDescent="0.3">
      <c r="A1048" s="47">
        <v>3</v>
      </c>
      <c r="B1048" s="47" t="s">
        <v>1078</v>
      </c>
      <c r="C1048" s="47" t="s">
        <v>2374</v>
      </c>
      <c r="D1048" s="47" t="s">
        <v>1159</v>
      </c>
      <c r="E1048" s="47" t="s">
        <v>1160</v>
      </c>
      <c r="F1048" s="47" t="s">
        <v>7290</v>
      </c>
      <c r="G1048" s="47" t="s">
        <v>7224</v>
      </c>
      <c r="H1048" s="47" t="s">
        <v>7225</v>
      </c>
      <c r="I1048" s="47" t="s">
        <v>2475</v>
      </c>
      <c r="J1048" s="47" t="s">
        <v>2170</v>
      </c>
      <c r="K1048" s="47" t="s">
        <v>16178</v>
      </c>
      <c r="L1048" s="47">
        <v>0.7673991322517395</v>
      </c>
      <c r="M1048" s="47">
        <v>-34.816236982501998</v>
      </c>
      <c r="N1048" s="47">
        <v>-58.630978026721003</v>
      </c>
      <c r="O1048" s="47" t="s">
        <v>16179</v>
      </c>
      <c r="P1048" s="47">
        <v>4</v>
      </c>
      <c r="Q1048">
        <v>92</v>
      </c>
      <c r="S1048" s="23" t="s">
        <v>2347</v>
      </c>
      <c r="T1048" t="str">
        <f t="shared" si="148"/>
        <v>03</v>
      </c>
      <c r="V1048" t="str">
        <f>+VLOOKUP(B1048,MARCO!E:E,1,FALSE)</f>
        <v>La Matanza</v>
      </c>
      <c r="W1048" t="s">
        <v>134</v>
      </c>
      <c r="X1048" t="s">
        <v>134</v>
      </c>
      <c r="Y1048" t="str">
        <f t="shared" si="149"/>
        <v>R 3 - D 692 - 453 - 0468</v>
      </c>
      <c r="Z1048" t="s">
        <v>20</v>
      </c>
      <c r="AA1048" t="s">
        <v>2349</v>
      </c>
      <c r="AB1048" t="s">
        <v>21</v>
      </c>
      <c r="AD1048" t="str">
        <f t="shared" si="150"/>
        <v>Ep N°126</v>
      </c>
      <c r="AE1048" t="s">
        <v>22</v>
      </c>
      <c r="AF1048" t="s">
        <v>23</v>
      </c>
      <c r="AG1048" t="s">
        <v>26</v>
      </c>
      <c r="AH1048" t="s">
        <v>2348</v>
      </c>
      <c r="AI1048" s="13">
        <f t="shared" si="151"/>
        <v>92</v>
      </c>
      <c r="AJ1048" s="13">
        <f t="shared" si="152"/>
        <v>4</v>
      </c>
      <c r="AK1048" s="21">
        <v>1</v>
      </c>
      <c r="AM1048" t="s">
        <v>2154</v>
      </c>
      <c r="AN1048" t="str">
        <f t="shared" si="146"/>
        <v>R03</v>
      </c>
      <c r="AO1048" s="20" t="str">
        <f t="shared" si="147"/>
        <v>FINES_R03</v>
      </c>
      <c r="AP1048" s="25">
        <f t="shared" si="153"/>
        <v>0.7673991322517395</v>
      </c>
      <c r="AQ1048" s="24" t="str">
        <f>+IFERROR(VLOOKUP(Y1048,#REF!,2,FALSE),"-")</f>
        <v>-</v>
      </c>
      <c r="AR1048" s="13" t="s">
        <v>2393</v>
      </c>
      <c r="AS1048" t="s">
        <v>2397</v>
      </c>
      <c r="AT1048" t="str">
        <f t="shared" si="154"/>
        <v>CaÑada De Gomez Y Machado - e/ S/n y S/n - Virrey Del Pino</v>
      </c>
    </row>
    <row r="1049" spans="1:46" ht="15.75" thickBot="1" x14ac:dyDescent="0.3">
      <c r="A1049" s="47">
        <v>3</v>
      </c>
      <c r="B1049" s="47" t="s">
        <v>1078</v>
      </c>
      <c r="C1049" s="47" t="s">
        <v>2374</v>
      </c>
      <c r="D1049" s="47" t="s">
        <v>1159</v>
      </c>
      <c r="E1049" s="47" t="s">
        <v>1160</v>
      </c>
      <c r="F1049" s="47" t="s">
        <v>7292</v>
      </c>
      <c r="G1049" s="47" t="s">
        <v>7293</v>
      </c>
      <c r="H1049" s="47" t="s">
        <v>7294</v>
      </c>
      <c r="I1049" s="47" t="s">
        <v>2475</v>
      </c>
      <c r="J1049" s="47" t="s">
        <v>2170</v>
      </c>
      <c r="K1049" s="47" t="s">
        <v>13944</v>
      </c>
      <c r="L1049" s="47">
        <v>0.49072825908660889</v>
      </c>
      <c r="M1049" s="47">
        <v>-34.773767406866</v>
      </c>
      <c r="N1049" s="47">
        <v>-58.645272578834003</v>
      </c>
      <c r="O1049" s="47" t="s">
        <v>16180</v>
      </c>
      <c r="P1049" s="47">
        <v>7</v>
      </c>
      <c r="Q1049">
        <v>141</v>
      </c>
      <c r="S1049" s="23" t="s">
        <v>2347</v>
      </c>
      <c r="T1049" t="str">
        <f t="shared" si="148"/>
        <v>03</v>
      </c>
      <c r="V1049" t="str">
        <f>+VLOOKUP(B1049,MARCO!E:E,1,FALSE)</f>
        <v>La Matanza</v>
      </c>
      <c r="W1049" t="s">
        <v>134</v>
      </c>
      <c r="X1049" t="s">
        <v>134</v>
      </c>
      <c r="Y1049" t="str">
        <f t="shared" si="149"/>
        <v>R 3 - D 692 - 453 - 0203</v>
      </c>
      <c r="Z1049" t="s">
        <v>20</v>
      </c>
      <c r="AA1049" t="s">
        <v>2349</v>
      </c>
      <c r="AB1049" t="s">
        <v>21</v>
      </c>
      <c r="AD1049" t="str">
        <f t="shared" si="150"/>
        <v>Diego Armando Maradona (escuela 22)</v>
      </c>
      <c r="AE1049" t="s">
        <v>22</v>
      </c>
      <c r="AF1049" t="s">
        <v>23</v>
      </c>
      <c r="AG1049" t="s">
        <v>26</v>
      </c>
      <c r="AH1049" t="s">
        <v>2348</v>
      </c>
      <c r="AI1049" s="13">
        <f t="shared" si="151"/>
        <v>141</v>
      </c>
      <c r="AJ1049" s="13">
        <f t="shared" si="152"/>
        <v>7</v>
      </c>
      <c r="AK1049" s="21">
        <v>1</v>
      </c>
      <c r="AM1049" t="s">
        <v>2154</v>
      </c>
      <c r="AN1049" t="str">
        <f t="shared" si="146"/>
        <v>R03</v>
      </c>
      <c r="AO1049" s="20" t="str">
        <f t="shared" si="147"/>
        <v>FINES_R03</v>
      </c>
      <c r="AP1049" s="25">
        <f t="shared" si="153"/>
        <v>0.49072825908660889</v>
      </c>
      <c r="AQ1049" s="24" t="str">
        <f>+IFERROR(VLOOKUP(Y1049,#REF!,2,FALSE),"-")</f>
        <v>-</v>
      </c>
      <c r="AR1049" s="13" t="s">
        <v>2393</v>
      </c>
      <c r="AS1049" t="s">
        <v>2398</v>
      </c>
      <c r="AT1049" t="str">
        <f t="shared" si="154"/>
        <v>Caxaraville - 645 e/ Simon Perez - Gonzalez Catan</v>
      </c>
    </row>
    <row r="1050" spans="1:46" ht="15.75" thickBot="1" x14ac:dyDescent="0.3">
      <c r="A1050" s="47">
        <v>3</v>
      </c>
      <c r="B1050" s="47" t="s">
        <v>1078</v>
      </c>
      <c r="C1050" s="47" t="s">
        <v>2374</v>
      </c>
      <c r="D1050" s="47" t="s">
        <v>1159</v>
      </c>
      <c r="E1050" s="47" t="s">
        <v>1160</v>
      </c>
      <c r="F1050" s="47" t="s">
        <v>7296</v>
      </c>
      <c r="G1050" s="47" t="s">
        <v>7297</v>
      </c>
      <c r="H1050" s="47" t="s">
        <v>7298</v>
      </c>
      <c r="I1050" s="47" t="s">
        <v>2475</v>
      </c>
      <c r="J1050" s="47" t="s">
        <v>7187</v>
      </c>
      <c r="K1050" s="47" t="s">
        <v>13945</v>
      </c>
      <c r="L1050" s="47">
        <v>0.97344452142715454</v>
      </c>
      <c r="M1050" s="47">
        <v>-34.740200000000002</v>
      </c>
      <c r="N1050" s="47">
        <v>-58.641300000000001</v>
      </c>
      <c r="O1050" s="47" t="s">
        <v>16181</v>
      </c>
      <c r="P1050" s="47">
        <v>1</v>
      </c>
      <c r="Q1050">
        <v>25</v>
      </c>
      <c r="S1050" s="23" t="s">
        <v>2347</v>
      </c>
      <c r="T1050" t="str">
        <f t="shared" si="148"/>
        <v>03</v>
      </c>
      <c r="V1050" t="str">
        <f>+VLOOKUP(B1050,MARCO!E:E,1,FALSE)</f>
        <v>La Matanza</v>
      </c>
      <c r="W1050" t="s">
        <v>134</v>
      </c>
      <c r="X1050" t="s">
        <v>134</v>
      </c>
      <c r="Y1050" t="str">
        <f t="shared" si="149"/>
        <v>R 3 - D 692 - 453 - 1880</v>
      </c>
      <c r="Z1050" t="s">
        <v>20</v>
      </c>
      <c r="AA1050" t="s">
        <v>2349</v>
      </c>
      <c r="AB1050" t="s">
        <v>21</v>
      </c>
      <c r="AD1050" t="str">
        <f t="shared" si="150"/>
        <v>Centro Cultural CompaÑera Maria Eva</v>
      </c>
      <c r="AE1050" t="s">
        <v>22</v>
      </c>
      <c r="AF1050" t="s">
        <v>23</v>
      </c>
      <c r="AG1050" t="s">
        <v>26</v>
      </c>
      <c r="AH1050" t="s">
        <v>2348</v>
      </c>
      <c r="AI1050" s="13">
        <f t="shared" si="151"/>
        <v>25</v>
      </c>
      <c r="AJ1050" s="13">
        <f t="shared" si="152"/>
        <v>1</v>
      </c>
      <c r="AK1050" s="21">
        <v>1</v>
      </c>
      <c r="AM1050" t="s">
        <v>2154</v>
      </c>
      <c r="AN1050" t="str">
        <f t="shared" si="146"/>
        <v>R03</v>
      </c>
      <c r="AO1050" s="20" t="str">
        <f t="shared" si="147"/>
        <v>FINES_R03</v>
      </c>
      <c r="AP1050" s="25">
        <f t="shared" si="153"/>
        <v>0.97344452142715454</v>
      </c>
      <c r="AQ1050" s="24" t="str">
        <f>+IFERROR(VLOOKUP(Y1050,#REF!,2,FALSE),"-")</f>
        <v>-</v>
      </c>
      <c r="AR1050" s="13" t="s">
        <v>2393</v>
      </c>
      <c r="AS1050" t="s">
        <v>2398</v>
      </c>
      <c r="AT1050" t="str">
        <f t="shared" si="154"/>
        <v>Coronel Ramos - MZA 4-16 - Gonzalez Catan</v>
      </c>
    </row>
    <row r="1051" spans="1:46" ht="15.75" thickBot="1" x14ac:dyDescent="0.3">
      <c r="A1051" s="47">
        <v>3</v>
      </c>
      <c r="B1051" s="47" t="s">
        <v>1078</v>
      </c>
      <c r="C1051" s="47" t="s">
        <v>2374</v>
      </c>
      <c r="D1051" s="47" t="s">
        <v>1159</v>
      </c>
      <c r="E1051" s="47" t="s">
        <v>1160</v>
      </c>
      <c r="F1051" s="47" t="s">
        <v>7300</v>
      </c>
      <c r="G1051" s="47" t="s">
        <v>7301</v>
      </c>
      <c r="H1051" s="47" t="s">
        <v>7302</v>
      </c>
      <c r="I1051" s="47" t="s">
        <v>2475</v>
      </c>
      <c r="J1051" s="47" t="s">
        <v>7187</v>
      </c>
      <c r="K1051" s="47" t="s">
        <v>13946</v>
      </c>
      <c r="L1051" s="47">
        <v>0.77214711904525757</v>
      </c>
      <c r="M1051" s="47">
        <v>-34.793637429154998</v>
      </c>
      <c r="N1051" s="47">
        <v>-58.621416527508998</v>
      </c>
      <c r="O1051" s="47" t="s">
        <v>16182</v>
      </c>
      <c r="P1051" s="47">
        <v>1</v>
      </c>
      <c r="Q1051">
        <v>21</v>
      </c>
      <c r="S1051" s="23" t="s">
        <v>2347</v>
      </c>
      <c r="T1051" t="str">
        <f t="shared" si="148"/>
        <v>03</v>
      </c>
      <c r="V1051" t="str">
        <f>+VLOOKUP(B1051,MARCO!E:E,1,FALSE)</f>
        <v>La Matanza</v>
      </c>
      <c r="W1051" t="s">
        <v>134</v>
      </c>
      <c r="X1051" t="s">
        <v>134</v>
      </c>
      <c r="Y1051" t="str">
        <f t="shared" si="149"/>
        <v>R 3 - D 692 - 453 - 0272</v>
      </c>
      <c r="Z1051" t="s">
        <v>20</v>
      </c>
      <c r="AA1051" t="s">
        <v>2349</v>
      </c>
      <c r="AB1051" t="s">
        <v>21</v>
      </c>
      <c r="AD1051" t="str">
        <f t="shared" si="150"/>
        <v>Centro Joven AlegrÍa</v>
      </c>
      <c r="AE1051" t="s">
        <v>22</v>
      </c>
      <c r="AF1051" t="s">
        <v>23</v>
      </c>
      <c r="AG1051" t="s">
        <v>26</v>
      </c>
      <c r="AH1051" t="s">
        <v>2348</v>
      </c>
      <c r="AI1051" s="13">
        <f t="shared" si="151"/>
        <v>21</v>
      </c>
      <c r="AJ1051" s="13">
        <f t="shared" si="152"/>
        <v>1</v>
      </c>
      <c r="AK1051" s="21">
        <v>1</v>
      </c>
      <c r="AM1051" t="s">
        <v>2154</v>
      </c>
      <c r="AN1051" t="str">
        <f t="shared" si="146"/>
        <v>R03</v>
      </c>
      <c r="AO1051" s="20" t="str">
        <f t="shared" si="147"/>
        <v>FINES_R03</v>
      </c>
      <c r="AP1051" s="25">
        <f t="shared" si="153"/>
        <v>0.77214711904525757</v>
      </c>
      <c r="AQ1051" s="24" t="str">
        <f>+IFERROR(VLOOKUP(Y1051,#REF!,2,FALSE),"-")</f>
        <v>-</v>
      </c>
      <c r="AR1051" s="13" t="s">
        <v>2393</v>
      </c>
      <c r="AS1051" t="s">
        <v>2397</v>
      </c>
      <c r="AT1051" t="str">
        <f t="shared" si="154"/>
        <v>Atenzo - 6963 - Gonzalez Catan</v>
      </c>
    </row>
    <row r="1052" spans="1:46" ht="15.75" thickBot="1" x14ac:dyDescent="0.3">
      <c r="A1052" s="47">
        <v>3</v>
      </c>
      <c r="B1052" s="47" t="s">
        <v>1078</v>
      </c>
      <c r="C1052" s="47" t="s">
        <v>2374</v>
      </c>
      <c r="D1052" s="47" t="s">
        <v>1159</v>
      </c>
      <c r="E1052" s="47" t="s">
        <v>1160</v>
      </c>
      <c r="F1052" s="47" t="s">
        <v>7304</v>
      </c>
      <c r="G1052" s="47" t="s">
        <v>7305</v>
      </c>
      <c r="H1052" s="47" t="s">
        <v>7306</v>
      </c>
      <c r="I1052" s="47" t="s">
        <v>2475</v>
      </c>
      <c r="J1052" s="47" t="s">
        <v>7187</v>
      </c>
      <c r="K1052" s="47" t="s">
        <v>13947</v>
      </c>
      <c r="L1052" s="47">
        <v>0.55278366804122925</v>
      </c>
      <c r="M1052" s="47">
        <v>-34.775154330760998</v>
      </c>
      <c r="N1052" s="47">
        <v>-58.614404273360002</v>
      </c>
      <c r="O1052" s="47" t="s">
        <v>16183</v>
      </c>
      <c r="P1052" s="47">
        <v>1</v>
      </c>
      <c r="Q1052">
        <v>28</v>
      </c>
      <c r="S1052" s="23" t="s">
        <v>2347</v>
      </c>
      <c r="T1052" t="str">
        <f t="shared" si="148"/>
        <v>03</v>
      </c>
      <c r="V1052" t="str">
        <f>+VLOOKUP(B1052,MARCO!E:E,1,FALSE)</f>
        <v>La Matanza</v>
      </c>
      <c r="W1052" t="s">
        <v>134</v>
      </c>
      <c r="X1052" t="s">
        <v>134</v>
      </c>
      <c r="Y1052" t="str">
        <f t="shared" si="149"/>
        <v>R 3 - D 692 - 453 - 0284</v>
      </c>
      <c r="Z1052" t="s">
        <v>20</v>
      </c>
      <c r="AA1052" t="s">
        <v>2349</v>
      </c>
      <c r="AB1052" t="s">
        <v>21</v>
      </c>
      <c r="AD1052" t="str">
        <f t="shared" si="150"/>
        <v>Centro Ramon Carrillo</v>
      </c>
      <c r="AE1052" t="s">
        <v>22</v>
      </c>
      <c r="AF1052" t="s">
        <v>23</v>
      </c>
      <c r="AG1052" t="s">
        <v>26</v>
      </c>
      <c r="AH1052" t="s">
        <v>2348</v>
      </c>
      <c r="AI1052" s="13">
        <f t="shared" si="151"/>
        <v>28</v>
      </c>
      <c r="AJ1052" s="13">
        <f t="shared" si="152"/>
        <v>1</v>
      </c>
      <c r="AK1052" s="21">
        <v>1</v>
      </c>
      <c r="AM1052" t="s">
        <v>2154</v>
      </c>
      <c r="AN1052" t="str">
        <f t="shared" si="146"/>
        <v>R03</v>
      </c>
      <c r="AO1052" s="20" t="str">
        <f t="shared" si="147"/>
        <v>FINES_R03</v>
      </c>
      <c r="AP1052" s="25">
        <f t="shared" si="153"/>
        <v>0.55278366804122925</v>
      </c>
      <c r="AQ1052" s="24" t="str">
        <f>+IFERROR(VLOOKUP(Y1052,#REF!,2,FALSE),"-")</f>
        <v>-</v>
      </c>
      <c r="AR1052" s="13" t="s">
        <v>2393</v>
      </c>
      <c r="AS1052" t="s">
        <v>2398</v>
      </c>
      <c r="AT1052" t="str">
        <f t="shared" si="154"/>
        <v>Llorente - 6269 - Gonzalez Catan</v>
      </c>
    </row>
    <row r="1053" spans="1:46" ht="15.75" thickBot="1" x14ac:dyDescent="0.3">
      <c r="A1053" s="47">
        <v>3</v>
      </c>
      <c r="B1053" s="47" t="s">
        <v>1078</v>
      </c>
      <c r="C1053" s="47" t="s">
        <v>2374</v>
      </c>
      <c r="D1053" s="47" t="s">
        <v>1159</v>
      </c>
      <c r="E1053" s="47" t="s">
        <v>1160</v>
      </c>
      <c r="F1053" s="47" t="s">
        <v>7308</v>
      </c>
      <c r="G1053" s="47" t="s">
        <v>7309</v>
      </c>
      <c r="H1053" s="47" t="s">
        <v>7310</v>
      </c>
      <c r="I1053" s="47" t="s">
        <v>2475</v>
      </c>
      <c r="J1053" s="47" t="s">
        <v>7187</v>
      </c>
      <c r="K1053" s="47" t="s">
        <v>13948</v>
      </c>
      <c r="L1053" s="47">
        <v>0.76927828788757324</v>
      </c>
      <c r="M1053" s="47">
        <v>-34.785343781228001</v>
      </c>
      <c r="N1053" s="47">
        <v>-58.614876365417999</v>
      </c>
      <c r="O1053" s="47" t="s">
        <v>16184</v>
      </c>
      <c r="P1053" s="47">
        <v>1</v>
      </c>
      <c r="Q1053">
        <v>16</v>
      </c>
      <c r="S1053" s="23" t="s">
        <v>2347</v>
      </c>
      <c r="T1053" t="str">
        <f t="shared" si="148"/>
        <v>03</v>
      </c>
      <c r="V1053" t="str">
        <f>+VLOOKUP(B1053,MARCO!E:E,1,FALSE)</f>
        <v>La Matanza</v>
      </c>
      <c r="W1053" t="s">
        <v>134</v>
      </c>
      <c r="X1053" t="s">
        <v>134</v>
      </c>
      <c r="Y1053" t="str">
        <f t="shared" si="149"/>
        <v>R 3 - D 692 - 453 - 3091</v>
      </c>
      <c r="Z1053" t="s">
        <v>20</v>
      </c>
      <c r="AA1053" t="s">
        <v>2349</v>
      </c>
      <c r="AB1053" t="s">
        <v>21</v>
      </c>
      <c r="AD1053" t="str">
        <f t="shared" si="150"/>
        <v>Centro Comunitario Viejos Amigos</v>
      </c>
      <c r="AE1053" t="s">
        <v>22</v>
      </c>
      <c r="AF1053" t="s">
        <v>23</v>
      </c>
      <c r="AG1053" t="s">
        <v>26</v>
      </c>
      <c r="AH1053" t="s">
        <v>2348</v>
      </c>
      <c r="AI1053" s="13">
        <f t="shared" si="151"/>
        <v>16</v>
      </c>
      <c r="AJ1053" s="13">
        <f t="shared" si="152"/>
        <v>1</v>
      </c>
      <c r="AK1053" s="21">
        <v>1</v>
      </c>
      <c r="AM1053" t="s">
        <v>2154</v>
      </c>
      <c r="AN1053" t="str">
        <f t="shared" si="146"/>
        <v>R03</v>
      </c>
      <c r="AO1053" s="20" t="str">
        <f t="shared" si="147"/>
        <v>FINES_R03</v>
      </c>
      <c r="AP1053" s="25">
        <f t="shared" si="153"/>
        <v>0.76927828788757324</v>
      </c>
      <c r="AQ1053" s="24" t="str">
        <f>+IFERROR(VLOOKUP(Y1053,#REF!,2,FALSE),"-")</f>
        <v>-</v>
      </c>
      <c r="AR1053" s="13" t="s">
        <v>2393</v>
      </c>
      <c r="AS1053" t="s">
        <v>2397</v>
      </c>
      <c r="AT1053" t="str">
        <f t="shared" si="154"/>
        <v>Bariloche - 6862 - Gonzalez Catan</v>
      </c>
    </row>
    <row r="1054" spans="1:46" ht="15.75" thickBot="1" x14ac:dyDescent="0.3">
      <c r="A1054" s="47">
        <v>3</v>
      </c>
      <c r="B1054" s="47" t="s">
        <v>1078</v>
      </c>
      <c r="C1054" s="47" t="s">
        <v>2374</v>
      </c>
      <c r="D1054" s="47" t="s">
        <v>1159</v>
      </c>
      <c r="E1054" s="47" t="s">
        <v>1160</v>
      </c>
      <c r="F1054" s="47" t="s">
        <v>7312</v>
      </c>
      <c r="G1054" s="47" t="s">
        <v>7212</v>
      </c>
      <c r="H1054" s="47" t="s">
        <v>7213</v>
      </c>
      <c r="I1054" s="47" t="s">
        <v>2475</v>
      </c>
      <c r="J1054" s="47" t="s">
        <v>7187</v>
      </c>
      <c r="K1054" s="47" t="s">
        <v>16185</v>
      </c>
      <c r="L1054" s="47">
        <v>0.75642818212509155</v>
      </c>
      <c r="M1054" s="47">
        <v>-34.899267750372999</v>
      </c>
      <c r="N1054" s="47">
        <v>-58.705462822417999</v>
      </c>
      <c r="O1054" s="47" t="s">
        <v>16186</v>
      </c>
      <c r="P1054" s="47">
        <v>1</v>
      </c>
      <c r="Q1054">
        <v>32</v>
      </c>
      <c r="S1054" s="23" t="s">
        <v>2347</v>
      </c>
      <c r="T1054" t="str">
        <f t="shared" si="148"/>
        <v>03</v>
      </c>
      <c r="V1054" t="str">
        <f>+VLOOKUP(B1054,MARCO!E:E,1,FALSE)</f>
        <v>La Matanza</v>
      </c>
      <c r="W1054" t="s">
        <v>134</v>
      </c>
      <c r="X1054" t="s">
        <v>134</v>
      </c>
      <c r="Y1054" t="str">
        <f t="shared" si="149"/>
        <v>R 3 - D 692 - 453 - 1152</v>
      </c>
      <c r="Z1054" t="s">
        <v>20</v>
      </c>
      <c r="AA1054" t="s">
        <v>2349</v>
      </c>
      <c r="AB1054" t="s">
        <v>21</v>
      </c>
      <c r="AD1054" t="str">
        <f t="shared" si="150"/>
        <v>E.p N°88</v>
      </c>
      <c r="AE1054" t="s">
        <v>22</v>
      </c>
      <c r="AF1054" t="s">
        <v>23</v>
      </c>
      <c r="AG1054" t="s">
        <v>26</v>
      </c>
      <c r="AH1054" t="s">
        <v>2348</v>
      </c>
      <c r="AI1054" s="13">
        <f t="shared" si="151"/>
        <v>32</v>
      </c>
      <c r="AJ1054" s="13">
        <f t="shared" si="152"/>
        <v>1</v>
      </c>
      <c r="AK1054" s="21">
        <v>1</v>
      </c>
      <c r="AM1054" t="s">
        <v>2154</v>
      </c>
      <c r="AN1054" t="str">
        <f t="shared" si="146"/>
        <v>R03</v>
      </c>
      <c r="AO1054" s="20" t="str">
        <f t="shared" si="147"/>
        <v>FINES_R03</v>
      </c>
      <c r="AP1054" s="25">
        <f t="shared" si="153"/>
        <v>0.75642818212509155</v>
      </c>
      <c r="AQ1054" s="24" t="str">
        <f>+IFERROR(VLOOKUP(Y1054,#REF!,2,FALSE),"-")</f>
        <v>-</v>
      </c>
      <c r="AR1054" s="13" t="s">
        <v>2393</v>
      </c>
      <c r="AS1054" t="s">
        <v>2398</v>
      </c>
      <c r="AT1054" t="str">
        <f t="shared" si="154"/>
        <v>San Ignacio - 5799 - Virrey Del Pino</v>
      </c>
    </row>
    <row r="1055" spans="1:46" ht="15.75" thickBot="1" x14ac:dyDescent="0.3">
      <c r="A1055" s="47">
        <v>3</v>
      </c>
      <c r="B1055" s="47" t="s">
        <v>1078</v>
      </c>
      <c r="C1055" s="47" t="s">
        <v>2374</v>
      </c>
      <c r="D1055" s="47" t="s">
        <v>1159</v>
      </c>
      <c r="E1055" s="47" t="s">
        <v>1160</v>
      </c>
      <c r="F1055" s="47" t="s">
        <v>7314</v>
      </c>
      <c r="G1055" s="47" t="s">
        <v>7315</v>
      </c>
      <c r="H1055" s="47" t="s">
        <v>7316</v>
      </c>
      <c r="I1055" s="47" t="s">
        <v>2475</v>
      </c>
      <c r="J1055" s="47" t="s">
        <v>7187</v>
      </c>
      <c r="K1055" s="47" t="s">
        <v>13949</v>
      </c>
      <c r="L1055" s="47">
        <v>0.7980579137802124</v>
      </c>
      <c r="M1055" s="47">
        <v>-34.817788627195</v>
      </c>
      <c r="N1055" s="47">
        <v>-58.637403135856999</v>
      </c>
      <c r="O1055" s="47" t="s">
        <v>16187</v>
      </c>
      <c r="P1055" s="47">
        <v>1</v>
      </c>
      <c r="Q1055">
        <v>22</v>
      </c>
      <c r="S1055" s="23" t="s">
        <v>2347</v>
      </c>
      <c r="T1055" t="str">
        <f t="shared" si="148"/>
        <v>03</v>
      </c>
      <c r="V1055" t="str">
        <f>+VLOOKUP(B1055,MARCO!E:E,1,FALSE)</f>
        <v>La Matanza</v>
      </c>
      <c r="W1055" t="s">
        <v>134</v>
      </c>
      <c r="X1055" t="s">
        <v>134</v>
      </c>
      <c r="Y1055" t="str">
        <f t="shared" si="149"/>
        <v>R 3 - D 692 - 453 - 0232</v>
      </c>
      <c r="Z1055" t="s">
        <v>20</v>
      </c>
      <c r="AA1055" t="s">
        <v>2349</v>
      </c>
      <c r="AB1055" t="s">
        <v>21</v>
      </c>
      <c r="AD1055" t="str">
        <f t="shared" si="150"/>
        <v>Los Angelitos De San Pedro</v>
      </c>
      <c r="AE1055" t="s">
        <v>22</v>
      </c>
      <c r="AF1055" t="s">
        <v>23</v>
      </c>
      <c r="AG1055" t="s">
        <v>26</v>
      </c>
      <c r="AH1055" t="s">
        <v>2348</v>
      </c>
      <c r="AI1055" s="13">
        <f t="shared" si="151"/>
        <v>22</v>
      </c>
      <c r="AJ1055" s="13">
        <f t="shared" si="152"/>
        <v>1</v>
      </c>
      <c r="AK1055" s="21">
        <v>1</v>
      </c>
      <c r="AM1055" t="s">
        <v>2154</v>
      </c>
      <c r="AN1055" t="str">
        <f t="shared" si="146"/>
        <v>R03</v>
      </c>
      <c r="AO1055" s="20" t="str">
        <f t="shared" si="147"/>
        <v>FINES_R03</v>
      </c>
      <c r="AP1055" s="25">
        <f t="shared" si="153"/>
        <v>0.7980579137802124</v>
      </c>
      <c r="AQ1055" s="24" t="str">
        <f>+IFERROR(VLOOKUP(Y1055,#REF!,2,FALSE),"-")</f>
        <v>-</v>
      </c>
      <c r="AR1055" s="13" t="s">
        <v>2393</v>
      </c>
      <c r="AS1055" t="s">
        <v>2397</v>
      </c>
      <c r="AT1055" t="str">
        <f t="shared" si="154"/>
        <v>Uriarte - 7676 e/ S/n y S/n - Virrey Del Pino</v>
      </c>
    </row>
    <row r="1056" spans="1:46" ht="15.75" thickBot="1" x14ac:dyDescent="0.3">
      <c r="A1056" s="47">
        <v>3</v>
      </c>
      <c r="B1056" s="47" t="s">
        <v>1078</v>
      </c>
      <c r="C1056" s="47" t="s">
        <v>2374</v>
      </c>
      <c r="D1056" s="47" t="s">
        <v>1159</v>
      </c>
      <c r="E1056" s="47" t="s">
        <v>1160</v>
      </c>
      <c r="F1056" s="47" t="s">
        <v>7318</v>
      </c>
      <c r="G1056" s="47" t="s">
        <v>7319</v>
      </c>
      <c r="H1056" s="47" t="s">
        <v>7320</v>
      </c>
      <c r="I1056" s="47" t="s">
        <v>2475</v>
      </c>
      <c r="J1056" s="47"/>
      <c r="K1056" s="47" t="s">
        <v>13950</v>
      </c>
      <c r="L1056" s="47">
        <v>0.77051019668579102</v>
      </c>
      <c r="M1056" s="47">
        <v>-34.756967818934001</v>
      </c>
      <c r="N1056" s="47">
        <v>-58.630217617923002</v>
      </c>
      <c r="O1056" s="47" t="s">
        <v>16188</v>
      </c>
      <c r="P1056" s="47">
        <v>6</v>
      </c>
      <c r="Q1056">
        <v>128</v>
      </c>
      <c r="S1056" s="23" t="s">
        <v>2347</v>
      </c>
      <c r="T1056" t="str">
        <f t="shared" si="148"/>
        <v>03</v>
      </c>
      <c r="V1056" t="str">
        <f>+VLOOKUP(B1056,MARCO!E:E,1,FALSE)</f>
        <v>La Matanza</v>
      </c>
      <c r="W1056" t="s">
        <v>134</v>
      </c>
      <c r="X1056" t="s">
        <v>134</v>
      </c>
      <c r="Y1056" t="str">
        <f t="shared" si="149"/>
        <v>R 3 - D 692 - 453 - 1550</v>
      </c>
      <c r="Z1056" t="s">
        <v>20</v>
      </c>
      <c r="AA1056" t="s">
        <v>2349</v>
      </c>
      <c r="AB1056" t="s">
        <v>21</v>
      </c>
      <c r="AD1056" t="str">
        <f t="shared" si="150"/>
        <v>Ep N° 133</v>
      </c>
      <c r="AE1056" t="s">
        <v>22</v>
      </c>
      <c r="AF1056" t="s">
        <v>23</v>
      </c>
      <c r="AG1056" t="s">
        <v>26</v>
      </c>
      <c r="AH1056" t="s">
        <v>2348</v>
      </c>
      <c r="AI1056" s="13">
        <f t="shared" si="151"/>
        <v>128</v>
      </c>
      <c r="AJ1056" s="13">
        <f t="shared" si="152"/>
        <v>6</v>
      </c>
      <c r="AK1056" s="21">
        <v>1</v>
      </c>
      <c r="AM1056" t="s">
        <v>2154</v>
      </c>
      <c r="AN1056" t="str">
        <f t="shared" si="146"/>
        <v>R03</v>
      </c>
      <c r="AO1056" s="20" t="str">
        <f t="shared" si="147"/>
        <v>FINES_R03</v>
      </c>
      <c r="AP1056" s="25">
        <f t="shared" si="153"/>
        <v>0.77051019668579102</v>
      </c>
      <c r="AQ1056" s="24" t="str">
        <f>+IFERROR(VLOOKUP(Y1056,#REF!,2,FALSE),"-")</f>
        <v>-</v>
      </c>
      <c r="AR1056" s="13" t="s">
        <v>2393</v>
      </c>
      <c r="AS1056" t="s">
        <v>2397</v>
      </c>
      <c r="AT1056" t="str">
        <f t="shared" si="154"/>
        <v>Antequera - 4150 - Gonzalez Catan</v>
      </c>
    </row>
    <row r="1057" spans="1:46" ht="15.75" thickBot="1" x14ac:dyDescent="0.3">
      <c r="A1057" s="47">
        <v>3</v>
      </c>
      <c r="B1057" s="47" t="s">
        <v>1078</v>
      </c>
      <c r="C1057" s="47" t="s">
        <v>2374</v>
      </c>
      <c r="D1057" s="47" t="s">
        <v>1159</v>
      </c>
      <c r="E1057" s="47" t="s">
        <v>1160</v>
      </c>
      <c r="F1057" s="47" t="s">
        <v>7322</v>
      </c>
      <c r="G1057" s="47" t="s">
        <v>7323</v>
      </c>
      <c r="H1057" s="47" t="s">
        <v>7324</v>
      </c>
      <c r="I1057" s="47" t="s">
        <v>2475</v>
      </c>
      <c r="J1057" s="47" t="s">
        <v>2170</v>
      </c>
      <c r="K1057" s="47" t="s">
        <v>13951</v>
      </c>
      <c r="L1057" s="47">
        <v>0.74587804079055786</v>
      </c>
      <c r="M1057" s="47">
        <v>-34.837359852086998</v>
      </c>
      <c r="N1057" s="47">
        <v>-58.645934880128998</v>
      </c>
      <c r="O1057" s="47" t="s">
        <v>16189</v>
      </c>
      <c r="P1057" s="47">
        <v>1</v>
      </c>
      <c r="Q1057">
        <v>14</v>
      </c>
      <c r="S1057" s="23" t="s">
        <v>2347</v>
      </c>
      <c r="T1057" t="str">
        <f t="shared" si="148"/>
        <v>03</v>
      </c>
      <c r="V1057" t="str">
        <f>+VLOOKUP(B1057,MARCO!E:E,1,FALSE)</f>
        <v>La Matanza</v>
      </c>
      <c r="W1057" t="s">
        <v>134</v>
      </c>
      <c r="X1057" t="s">
        <v>134</v>
      </c>
      <c r="Y1057" t="str">
        <f t="shared" si="149"/>
        <v>R 3 - D 692 - 453 - 0255</v>
      </c>
      <c r="Z1057" t="s">
        <v>20</v>
      </c>
      <c r="AA1057" t="s">
        <v>2349</v>
      </c>
      <c r="AB1057" t="s">
        <v>21</v>
      </c>
      <c r="AD1057" t="str">
        <f t="shared" si="150"/>
        <v>Ep 103</v>
      </c>
      <c r="AE1057" t="s">
        <v>22</v>
      </c>
      <c r="AF1057" t="s">
        <v>23</v>
      </c>
      <c r="AG1057" t="s">
        <v>26</v>
      </c>
      <c r="AH1057" t="s">
        <v>2348</v>
      </c>
      <c r="AI1057" s="13">
        <f t="shared" si="151"/>
        <v>14</v>
      </c>
      <c r="AJ1057" s="13">
        <f t="shared" si="152"/>
        <v>1</v>
      </c>
      <c r="AK1057" s="21">
        <v>1</v>
      </c>
      <c r="AM1057" t="s">
        <v>2154</v>
      </c>
      <c r="AN1057" t="str">
        <f t="shared" si="146"/>
        <v>R03</v>
      </c>
      <c r="AO1057" s="20" t="str">
        <f t="shared" si="147"/>
        <v>FINES_R03</v>
      </c>
      <c r="AP1057" s="25">
        <f t="shared" si="153"/>
        <v>0.74587804079055786</v>
      </c>
      <c r="AQ1057" s="24" t="str">
        <f>+IFERROR(VLOOKUP(Y1057,#REF!,2,FALSE),"-")</f>
        <v>-</v>
      </c>
      <c r="AR1057" s="13" t="s">
        <v>2393</v>
      </c>
      <c r="AS1057" t="s">
        <v>2397</v>
      </c>
      <c r="AT1057" t="str">
        <f t="shared" si="154"/>
        <v>Hugo Wast - 318 e/ S/n y S/n - Virrey Del Pino</v>
      </c>
    </row>
    <row r="1058" spans="1:46" ht="15.75" thickBot="1" x14ac:dyDescent="0.3">
      <c r="A1058" s="47">
        <v>3</v>
      </c>
      <c r="B1058" s="47" t="s">
        <v>1078</v>
      </c>
      <c r="C1058" s="47" t="s">
        <v>2374</v>
      </c>
      <c r="D1058" s="47" t="s">
        <v>1159</v>
      </c>
      <c r="E1058" s="47" t="s">
        <v>1160</v>
      </c>
      <c r="F1058" s="47" t="s">
        <v>7326</v>
      </c>
      <c r="G1058" s="47" t="s">
        <v>2200</v>
      </c>
      <c r="H1058" s="47" t="s">
        <v>7327</v>
      </c>
      <c r="I1058" s="47" t="s">
        <v>2475</v>
      </c>
      <c r="J1058" s="47" t="s">
        <v>2170</v>
      </c>
      <c r="K1058" s="47" t="s">
        <v>13952</v>
      </c>
      <c r="L1058" s="47">
        <v>0.75095641613006592</v>
      </c>
      <c r="M1058" s="47">
        <v>-34.894815899999998</v>
      </c>
      <c r="N1058" s="47">
        <v>-58.690885000000002</v>
      </c>
      <c r="O1058" s="47" t="s">
        <v>16190</v>
      </c>
      <c r="P1058" s="47">
        <v>1</v>
      </c>
      <c r="Q1058">
        <v>19</v>
      </c>
      <c r="S1058" s="23" t="s">
        <v>2347</v>
      </c>
      <c r="T1058" t="str">
        <f t="shared" si="148"/>
        <v>03</v>
      </c>
      <c r="V1058" t="str">
        <f>+VLOOKUP(B1058,MARCO!E:E,1,FALSE)</f>
        <v>La Matanza</v>
      </c>
      <c r="W1058" t="s">
        <v>134</v>
      </c>
      <c r="X1058" t="s">
        <v>134</v>
      </c>
      <c r="Y1058" t="str">
        <f t="shared" si="149"/>
        <v>R 3 - D 692 - 453 - 3104</v>
      </c>
      <c r="Z1058" t="s">
        <v>20</v>
      </c>
      <c r="AA1058" t="s">
        <v>2349</v>
      </c>
      <c r="AB1058" t="s">
        <v>21</v>
      </c>
      <c r="AD1058" t="str">
        <f t="shared" si="150"/>
        <v>Merendero Violeta Parra</v>
      </c>
      <c r="AE1058" t="s">
        <v>22</v>
      </c>
      <c r="AF1058" t="s">
        <v>23</v>
      </c>
      <c r="AG1058" t="s">
        <v>26</v>
      </c>
      <c r="AH1058" t="s">
        <v>2348</v>
      </c>
      <c r="AI1058" s="13">
        <f t="shared" si="151"/>
        <v>19</v>
      </c>
      <c r="AJ1058" s="13">
        <f t="shared" si="152"/>
        <v>1</v>
      </c>
      <c r="AK1058" s="21">
        <v>1</v>
      </c>
      <c r="AM1058" t="s">
        <v>2154</v>
      </c>
      <c r="AN1058" t="str">
        <f t="shared" si="146"/>
        <v>R03</v>
      </c>
      <c r="AO1058" s="20" t="str">
        <f t="shared" si="147"/>
        <v>FINES_R03</v>
      </c>
      <c r="AP1058" s="25">
        <f t="shared" si="153"/>
        <v>0.75095641613006592</v>
      </c>
      <c r="AQ1058" s="24" t="str">
        <f>+IFERROR(VLOOKUP(Y1058,#REF!,2,FALSE),"-")</f>
        <v>-</v>
      </c>
      <c r="AR1058" s="13" t="s">
        <v>2393</v>
      </c>
      <c r="AS1058" t="s">
        <v>2398</v>
      </c>
      <c r="AT1058" t="str">
        <f t="shared" si="154"/>
        <v>Enrique Muiño Manzana 73 Barrio Roberto Arlt. - 73 - Virrey Del Pino</v>
      </c>
    </row>
    <row r="1059" spans="1:46" ht="15.75" thickBot="1" x14ac:dyDescent="0.3">
      <c r="A1059" s="47">
        <v>3</v>
      </c>
      <c r="B1059" s="47" t="s">
        <v>1078</v>
      </c>
      <c r="C1059" s="47" t="s">
        <v>7162</v>
      </c>
      <c r="D1059" s="47" t="s">
        <v>1210</v>
      </c>
      <c r="E1059" s="47" t="s">
        <v>1211</v>
      </c>
      <c r="F1059" s="47" t="s">
        <v>7329</v>
      </c>
      <c r="G1059" s="47" t="s">
        <v>7330</v>
      </c>
      <c r="H1059" s="47" t="s">
        <v>7331</v>
      </c>
      <c r="I1059" s="47" t="s">
        <v>2475</v>
      </c>
      <c r="J1059" s="47" t="s">
        <v>2278</v>
      </c>
      <c r="K1059" s="47" t="s">
        <v>13953</v>
      </c>
      <c r="L1059" s="47">
        <v>0.90266716480255127</v>
      </c>
      <c r="M1059" s="47">
        <v>-34.754522700000003</v>
      </c>
      <c r="N1059" s="47">
        <v>-58.642200699999997</v>
      </c>
      <c r="O1059" s="47" t="s">
        <v>16191</v>
      </c>
      <c r="P1059" s="47">
        <v>2</v>
      </c>
      <c r="Q1059">
        <v>60</v>
      </c>
      <c r="S1059" s="23" t="s">
        <v>2347</v>
      </c>
      <c r="T1059" t="str">
        <f t="shared" si="148"/>
        <v>03</v>
      </c>
      <c r="V1059" t="str">
        <f>+VLOOKUP(B1059,MARCO!E:E,1,FALSE)</f>
        <v>La Matanza</v>
      </c>
      <c r="W1059" t="s">
        <v>134</v>
      </c>
      <c r="X1059" t="s">
        <v>134</v>
      </c>
      <c r="Y1059" t="str">
        <f t="shared" si="149"/>
        <v>R 3 - D 692 - 487 - 0294</v>
      </c>
      <c r="Z1059" t="s">
        <v>20</v>
      </c>
      <c r="AA1059" t="s">
        <v>2349</v>
      </c>
      <c r="AB1059" t="s">
        <v>21</v>
      </c>
      <c r="AD1059" t="str">
        <f t="shared" si="150"/>
        <v>Voluntad Joven</v>
      </c>
      <c r="AE1059" t="s">
        <v>22</v>
      </c>
      <c r="AF1059" t="s">
        <v>23</v>
      </c>
      <c r="AG1059" t="s">
        <v>26</v>
      </c>
      <c r="AH1059" t="s">
        <v>2348</v>
      </c>
      <c r="AI1059" s="13">
        <f t="shared" si="151"/>
        <v>60</v>
      </c>
      <c r="AJ1059" s="13">
        <f t="shared" si="152"/>
        <v>2</v>
      </c>
      <c r="AK1059" s="21">
        <v>1</v>
      </c>
      <c r="AM1059" t="s">
        <v>2154</v>
      </c>
      <c r="AN1059" t="str">
        <f t="shared" si="146"/>
        <v>R03</v>
      </c>
      <c r="AO1059" s="20" t="str">
        <f t="shared" si="147"/>
        <v>FINES_R03</v>
      </c>
      <c r="AP1059" s="25">
        <f t="shared" si="153"/>
        <v>0.90266716480255127</v>
      </c>
      <c r="AQ1059" s="24" t="str">
        <f>+IFERROR(VLOOKUP(Y1059,#REF!,2,FALSE),"-")</f>
        <v>-</v>
      </c>
      <c r="AR1059" s="13" t="s">
        <v>2393</v>
      </c>
      <c r="AS1059" t="s">
        <v>2398</v>
      </c>
      <c r="AT1059" t="str">
        <f t="shared" si="154"/>
        <v>La Bastilla - 6935 - Gonzalez Catan</v>
      </c>
    </row>
    <row r="1060" spans="1:46" ht="15.75" thickBot="1" x14ac:dyDescent="0.3">
      <c r="A1060" s="47">
        <v>3</v>
      </c>
      <c r="B1060" s="47" t="s">
        <v>1078</v>
      </c>
      <c r="C1060" s="47" t="s">
        <v>7162</v>
      </c>
      <c r="D1060" s="47" t="s">
        <v>1210</v>
      </c>
      <c r="E1060" s="47" t="s">
        <v>1211</v>
      </c>
      <c r="F1060" s="47" t="s">
        <v>7334</v>
      </c>
      <c r="G1060" s="47" t="s">
        <v>7335</v>
      </c>
      <c r="H1060" s="47" t="s">
        <v>7336</v>
      </c>
      <c r="I1060" s="47" t="s">
        <v>2475</v>
      </c>
      <c r="J1060" s="47" t="s">
        <v>6550</v>
      </c>
      <c r="K1060" s="47" t="s">
        <v>13954</v>
      </c>
      <c r="L1060" s="47">
        <v>0.7779693603515625</v>
      </c>
      <c r="M1060" s="47">
        <v>-34.815520747683898</v>
      </c>
      <c r="N1060" s="47">
        <v>-58.641421354910698</v>
      </c>
      <c r="O1060" s="47" t="s">
        <v>16192</v>
      </c>
      <c r="P1060" s="47">
        <v>2</v>
      </c>
      <c r="Q1060">
        <v>62</v>
      </c>
      <c r="S1060" s="23" t="s">
        <v>2347</v>
      </c>
      <c r="T1060" t="str">
        <f t="shared" si="148"/>
        <v>03</v>
      </c>
      <c r="V1060" t="str">
        <f>+VLOOKUP(B1060,MARCO!E:E,1,FALSE)</f>
        <v>La Matanza</v>
      </c>
      <c r="W1060" t="s">
        <v>134</v>
      </c>
      <c r="X1060" t="s">
        <v>134</v>
      </c>
      <c r="Y1060" t="str">
        <f t="shared" si="149"/>
        <v>R 3 - D 692 - 487 - 1159</v>
      </c>
      <c r="Z1060" t="s">
        <v>20</v>
      </c>
      <c r="AA1060" t="s">
        <v>2349</v>
      </c>
      <c r="AB1060" t="s">
        <v>21</v>
      </c>
      <c r="AD1060" t="str">
        <f t="shared" si="150"/>
        <v>Ep N° 130</v>
      </c>
      <c r="AE1060" t="s">
        <v>22</v>
      </c>
      <c r="AF1060" t="s">
        <v>23</v>
      </c>
      <c r="AG1060" t="s">
        <v>26</v>
      </c>
      <c r="AH1060" t="s">
        <v>2348</v>
      </c>
      <c r="AI1060" s="13">
        <f t="shared" si="151"/>
        <v>62</v>
      </c>
      <c r="AJ1060" s="13">
        <f t="shared" si="152"/>
        <v>2</v>
      </c>
      <c r="AK1060" s="21">
        <v>1</v>
      </c>
      <c r="AM1060" t="s">
        <v>2154</v>
      </c>
      <c r="AN1060" t="str">
        <f t="shared" si="146"/>
        <v>R03</v>
      </c>
      <c r="AO1060" s="20" t="str">
        <f t="shared" si="147"/>
        <v>FINES_R03</v>
      </c>
      <c r="AP1060" s="25">
        <f t="shared" si="153"/>
        <v>0.7779693603515625</v>
      </c>
      <c r="AQ1060" s="24" t="str">
        <f>+IFERROR(VLOOKUP(Y1060,#REF!,2,FALSE),"-")</f>
        <v>-</v>
      </c>
      <c r="AR1060" s="13" t="s">
        <v>2393</v>
      </c>
      <c r="AS1060" t="s">
        <v>2397</v>
      </c>
      <c r="AT1060" t="str">
        <f t="shared" si="154"/>
        <v>Aviles Y Fierro - Virrey Del Pino</v>
      </c>
    </row>
    <row r="1061" spans="1:46" ht="15.75" thickBot="1" x14ac:dyDescent="0.3">
      <c r="A1061" s="47">
        <v>3</v>
      </c>
      <c r="B1061" s="47" t="s">
        <v>1078</v>
      </c>
      <c r="C1061" s="47" t="s">
        <v>7162</v>
      </c>
      <c r="D1061" s="47" t="s">
        <v>1210</v>
      </c>
      <c r="E1061" s="47" t="s">
        <v>1211</v>
      </c>
      <c r="F1061" s="47" t="s">
        <v>7338</v>
      </c>
      <c r="G1061" s="47" t="s">
        <v>7339</v>
      </c>
      <c r="H1061" s="47" t="s">
        <v>7340</v>
      </c>
      <c r="I1061" s="47" t="s">
        <v>2475</v>
      </c>
      <c r="J1061" s="47" t="s">
        <v>6550</v>
      </c>
      <c r="K1061" s="47" t="s">
        <v>13955</v>
      </c>
      <c r="L1061" s="47">
        <v>0.65048313140869141</v>
      </c>
      <c r="M1061" s="47">
        <v>-34.7662591505389</v>
      </c>
      <c r="N1061" s="47">
        <v>-58.621151833889101</v>
      </c>
      <c r="O1061" s="47" t="s">
        <v>16193</v>
      </c>
      <c r="P1061" s="47">
        <v>3</v>
      </c>
      <c r="Q1061">
        <v>56</v>
      </c>
      <c r="S1061" s="23" t="s">
        <v>2347</v>
      </c>
      <c r="T1061" t="str">
        <f t="shared" si="148"/>
        <v>03</v>
      </c>
      <c r="V1061" t="str">
        <f>+VLOOKUP(B1061,MARCO!E:E,1,FALSE)</f>
        <v>La Matanza</v>
      </c>
      <c r="W1061" t="s">
        <v>134</v>
      </c>
      <c r="X1061" t="s">
        <v>134</v>
      </c>
      <c r="Y1061" t="str">
        <f t="shared" si="149"/>
        <v>R 3 - D 692 - 487 - 1758</v>
      </c>
      <c r="Z1061" t="s">
        <v>20</v>
      </c>
      <c r="AA1061" t="s">
        <v>2349</v>
      </c>
      <c r="AB1061" t="s">
        <v>21</v>
      </c>
      <c r="AD1061" t="str">
        <f t="shared" si="150"/>
        <v>Ees N°173</v>
      </c>
      <c r="AE1061" t="s">
        <v>22</v>
      </c>
      <c r="AF1061" t="s">
        <v>23</v>
      </c>
      <c r="AG1061" t="s">
        <v>26</v>
      </c>
      <c r="AH1061" t="s">
        <v>2348</v>
      </c>
      <c r="AI1061" s="13">
        <f t="shared" si="151"/>
        <v>56</v>
      </c>
      <c r="AJ1061" s="13">
        <f t="shared" si="152"/>
        <v>3</v>
      </c>
      <c r="AK1061" s="21">
        <v>1</v>
      </c>
      <c r="AM1061" t="s">
        <v>2154</v>
      </c>
      <c r="AN1061" t="str">
        <f t="shared" si="146"/>
        <v>R03</v>
      </c>
      <c r="AO1061" s="20" t="str">
        <f t="shared" si="147"/>
        <v>FINES_R03</v>
      </c>
      <c r="AP1061" s="25">
        <f t="shared" si="153"/>
        <v>0.65048313140869141</v>
      </c>
      <c r="AQ1061" s="24" t="str">
        <f>+IFERROR(VLOOKUP(Y1061,#REF!,2,FALSE),"-")</f>
        <v>-</v>
      </c>
      <c r="AR1061" s="13" t="s">
        <v>2393</v>
      </c>
      <c r="AS1061" t="s">
        <v>2398</v>
      </c>
      <c r="AT1061" t="str">
        <f t="shared" si="154"/>
        <v>Calle 2 - Gonzalez Catan</v>
      </c>
    </row>
    <row r="1062" spans="1:46" ht="15.75" thickBot="1" x14ac:dyDescent="0.3">
      <c r="A1062" s="47">
        <v>3</v>
      </c>
      <c r="B1062" s="47" t="s">
        <v>1078</v>
      </c>
      <c r="C1062" s="47" t="s">
        <v>2389</v>
      </c>
      <c r="D1062" s="47" t="s">
        <v>1168</v>
      </c>
      <c r="E1062" s="47" t="s">
        <v>795</v>
      </c>
      <c r="F1062" s="47" t="s">
        <v>7342</v>
      </c>
      <c r="G1062" s="47" t="s">
        <v>7242</v>
      </c>
      <c r="H1062" s="47" t="s">
        <v>7243</v>
      </c>
      <c r="I1062" s="47" t="s">
        <v>2475</v>
      </c>
      <c r="J1062" s="47" t="s">
        <v>2491</v>
      </c>
      <c r="K1062" s="47" t="s">
        <v>16194</v>
      </c>
      <c r="L1062" s="47">
        <v>0.8089643120765686</v>
      </c>
      <c r="M1062" s="47">
        <v>-34.809622990344003</v>
      </c>
      <c r="N1062" s="47">
        <v>-58.632792960216001</v>
      </c>
      <c r="O1062" s="47" t="s">
        <v>16195</v>
      </c>
      <c r="P1062" s="47">
        <v>3</v>
      </c>
      <c r="Q1062">
        <v>90</v>
      </c>
      <c r="S1062" s="23" t="s">
        <v>2347</v>
      </c>
      <c r="T1062" t="str">
        <f t="shared" si="148"/>
        <v>03</v>
      </c>
      <c r="V1062" t="str">
        <f>+VLOOKUP(B1062,MARCO!E:E,1,FALSE)</f>
        <v>La Matanza</v>
      </c>
      <c r="W1062" t="s">
        <v>134</v>
      </c>
      <c r="X1062" t="s">
        <v>134</v>
      </c>
      <c r="Y1062" t="str">
        <f t="shared" si="149"/>
        <v>R 3 - D 692 - 459 - 0210</v>
      </c>
      <c r="Z1062" t="s">
        <v>20</v>
      </c>
      <c r="AA1062" t="s">
        <v>2349</v>
      </c>
      <c r="AB1062" t="s">
        <v>21</v>
      </c>
      <c r="AD1062" t="str">
        <f t="shared" si="150"/>
        <v>Ees N°163</v>
      </c>
      <c r="AE1062" t="s">
        <v>22</v>
      </c>
      <c r="AF1062" t="s">
        <v>23</v>
      </c>
      <c r="AG1062" t="s">
        <v>26</v>
      </c>
      <c r="AH1062" t="s">
        <v>2348</v>
      </c>
      <c r="AI1062" s="13">
        <f t="shared" si="151"/>
        <v>90</v>
      </c>
      <c r="AJ1062" s="13">
        <f t="shared" si="152"/>
        <v>3</v>
      </c>
      <c r="AK1062" s="21">
        <v>1</v>
      </c>
      <c r="AM1062" t="s">
        <v>2154</v>
      </c>
      <c r="AN1062" t="str">
        <f t="shared" si="146"/>
        <v>R03</v>
      </c>
      <c r="AO1062" s="20" t="str">
        <f t="shared" si="147"/>
        <v>FINES_R03</v>
      </c>
      <c r="AP1062" s="25">
        <f t="shared" si="153"/>
        <v>0.8089643120765686</v>
      </c>
      <c r="AQ1062" s="24" t="str">
        <f>+IFERROR(VLOOKUP(Y1062,#REF!,2,FALSE),"-")</f>
        <v>-</v>
      </c>
      <c r="AR1062" s="13" t="s">
        <v>2393</v>
      </c>
      <c r="AS1062" t="s">
        <v>2398</v>
      </c>
      <c r="AT1062" t="str">
        <f t="shared" si="154"/>
        <v>Estivao Y San Luis - e/ S/n y S/n - Virrey Del Pino</v>
      </c>
    </row>
    <row r="1063" spans="1:46" ht="15.75" thickBot="1" x14ac:dyDescent="0.3">
      <c r="A1063" s="47">
        <v>3</v>
      </c>
      <c r="B1063" s="47" t="s">
        <v>1078</v>
      </c>
      <c r="C1063" s="47" t="s">
        <v>2377</v>
      </c>
      <c r="D1063" s="47" t="s">
        <v>1173</v>
      </c>
      <c r="E1063" s="47" t="s">
        <v>113</v>
      </c>
      <c r="F1063" s="47" t="s">
        <v>7345</v>
      </c>
      <c r="G1063" s="47" t="s">
        <v>7246</v>
      </c>
      <c r="H1063" s="47" t="s">
        <v>7247</v>
      </c>
      <c r="I1063" s="47" t="s">
        <v>2475</v>
      </c>
      <c r="J1063" s="47"/>
      <c r="K1063" s="47" t="s">
        <v>16196</v>
      </c>
      <c r="L1063" s="47">
        <v>0.75642818212509155</v>
      </c>
      <c r="M1063" s="47">
        <v>-34.897466099577997</v>
      </c>
      <c r="N1063" s="47">
        <v>-58.699995448235001</v>
      </c>
      <c r="O1063" s="47" t="s">
        <v>16197</v>
      </c>
      <c r="P1063" s="47">
        <v>1</v>
      </c>
      <c r="Q1063">
        <v>21</v>
      </c>
      <c r="S1063" s="23" t="s">
        <v>2347</v>
      </c>
      <c r="T1063" t="str">
        <f t="shared" si="148"/>
        <v>03</v>
      </c>
      <c r="V1063" t="str">
        <f>+VLOOKUP(B1063,MARCO!E:E,1,FALSE)</f>
        <v>La Matanza</v>
      </c>
      <c r="W1063" t="s">
        <v>134</v>
      </c>
      <c r="X1063" t="s">
        <v>134</v>
      </c>
      <c r="Y1063" t="str">
        <f t="shared" si="149"/>
        <v>R 3 - D 692 - 464 - 0329</v>
      </c>
      <c r="Z1063" t="s">
        <v>20</v>
      </c>
      <c r="AA1063" t="s">
        <v>2349</v>
      </c>
      <c r="AB1063" t="s">
        <v>21</v>
      </c>
      <c r="AD1063" t="str">
        <f t="shared" si="150"/>
        <v>Casa CompaÑera</v>
      </c>
      <c r="AE1063" t="s">
        <v>22</v>
      </c>
      <c r="AF1063" t="s">
        <v>23</v>
      </c>
      <c r="AG1063" t="s">
        <v>26</v>
      </c>
      <c r="AH1063" t="s">
        <v>2348</v>
      </c>
      <c r="AI1063" s="13">
        <f t="shared" si="151"/>
        <v>21</v>
      </c>
      <c r="AJ1063" s="13">
        <f t="shared" si="152"/>
        <v>1</v>
      </c>
      <c r="AK1063" s="21">
        <v>1</v>
      </c>
      <c r="AM1063" t="s">
        <v>2154</v>
      </c>
      <c r="AN1063" t="str">
        <f t="shared" si="146"/>
        <v>R03</v>
      </c>
      <c r="AO1063" s="20" t="str">
        <f t="shared" si="147"/>
        <v>FINES_R03</v>
      </c>
      <c r="AP1063" s="25">
        <f t="shared" si="153"/>
        <v>0.75642818212509155</v>
      </c>
      <c r="AQ1063" s="24" t="str">
        <f>+IFERROR(VLOOKUP(Y1063,#REF!,2,FALSE),"-")</f>
        <v>-</v>
      </c>
      <c r="AR1063" s="13" t="s">
        <v>2393</v>
      </c>
      <c r="AS1063" t="s">
        <v>2398</v>
      </c>
      <c r="AT1063" t="str">
        <f t="shared" si="154"/>
        <v>Acoyte - 12228 e/ S/n y S/n - Gonzalez Catan</v>
      </c>
    </row>
    <row r="1064" spans="1:46" ht="15.75" thickBot="1" x14ac:dyDescent="0.3">
      <c r="A1064" s="47">
        <v>3</v>
      </c>
      <c r="B1064" s="47" t="s">
        <v>1078</v>
      </c>
      <c r="C1064" s="47" t="s">
        <v>2377</v>
      </c>
      <c r="D1064" s="47" t="s">
        <v>1173</v>
      </c>
      <c r="E1064" s="47" t="s">
        <v>113</v>
      </c>
      <c r="F1064" s="47" t="s">
        <v>7347</v>
      </c>
      <c r="G1064" s="47" t="s">
        <v>7348</v>
      </c>
      <c r="H1064" s="47" t="s">
        <v>7349</v>
      </c>
      <c r="I1064" s="47" t="s">
        <v>2475</v>
      </c>
      <c r="J1064" s="47" t="s">
        <v>6100</v>
      </c>
      <c r="K1064" s="47" t="s">
        <v>13956</v>
      </c>
      <c r="L1064" s="47">
        <v>0.7207304835319519</v>
      </c>
      <c r="M1064" s="47">
        <v>-34.824073352924003</v>
      </c>
      <c r="N1064" s="47">
        <v>-58.648354423728001</v>
      </c>
      <c r="O1064" s="47" t="s">
        <v>16198</v>
      </c>
      <c r="P1064" s="47">
        <v>1</v>
      </c>
      <c r="Q1064">
        <v>19</v>
      </c>
      <c r="S1064" s="23" t="s">
        <v>2347</v>
      </c>
      <c r="T1064" t="str">
        <f t="shared" si="148"/>
        <v>03</v>
      </c>
      <c r="V1064" t="str">
        <f>+VLOOKUP(B1064,MARCO!E:E,1,FALSE)</f>
        <v>La Matanza</v>
      </c>
      <c r="W1064" t="s">
        <v>134</v>
      </c>
      <c r="X1064" t="s">
        <v>134</v>
      </c>
      <c r="Y1064" t="str">
        <f t="shared" si="149"/>
        <v>R 3 - D 692 - 464 - 0245</v>
      </c>
      <c r="Z1064" t="s">
        <v>20</v>
      </c>
      <c r="AA1064" t="s">
        <v>2349</v>
      </c>
      <c r="AB1064" t="s">
        <v>21</v>
      </c>
      <c r="AD1064" t="str">
        <f t="shared" si="150"/>
        <v>Identidad Vecinal Oro Verde</v>
      </c>
      <c r="AE1064" t="s">
        <v>22</v>
      </c>
      <c r="AF1064" t="s">
        <v>23</v>
      </c>
      <c r="AG1064" t="s">
        <v>26</v>
      </c>
      <c r="AH1064" t="s">
        <v>2348</v>
      </c>
      <c r="AI1064" s="13">
        <f t="shared" si="151"/>
        <v>19</v>
      </c>
      <c r="AJ1064" s="13">
        <f t="shared" si="152"/>
        <v>1</v>
      </c>
      <c r="AK1064" s="21">
        <v>1</v>
      </c>
      <c r="AM1064" t="s">
        <v>2154</v>
      </c>
      <c r="AN1064" t="str">
        <f t="shared" si="146"/>
        <v>R03</v>
      </c>
      <c r="AO1064" s="20" t="str">
        <f t="shared" si="147"/>
        <v>FINES_R03</v>
      </c>
      <c r="AP1064" s="25">
        <f t="shared" si="153"/>
        <v>0.7207304835319519</v>
      </c>
      <c r="AQ1064" s="24" t="str">
        <f>+IFERROR(VLOOKUP(Y1064,#REF!,2,FALSE),"-")</f>
        <v>-</v>
      </c>
      <c r="AR1064" s="13" t="s">
        <v>2393</v>
      </c>
      <c r="AS1064" t="s">
        <v>2398</v>
      </c>
      <c r="AT1064" t="str">
        <f t="shared" si="154"/>
        <v>El Naranjo - 7314 e/ S/n y S/n - Virrey Del Pino</v>
      </c>
    </row>
    <row r="1065" spans="1:46" ht="15.75" thickBot="1" x14ac:dyDescent="0.3">
      <c r="A1065" s="47">
        <v>3</v>
      </c>
      <c r="B1065" s="47" t="s">
        <v>1078</v>
      </c>
      <c r="C1065" s="47" t="s">
        <v>7351</v>
      </c>
      <c r="D1065" s="47" t="s">
        <v>1225</v>
      </c>
      <c r="E1065" s="47" t="s">
        <v>1226</v>
      </c>
      <c r="F1065" s="47" t="s">
        <v>7352</v>
      </c>
      <c r="G1065" s="47" t="s">
        <v>7353</v>
      </c>
      <c r="H1065" s="47" t="s">
        <v>7354</v>
      </c>
      <c r="I1065" s="47" t="s">
        <v>2475</v>
      </c>
      <c r="J1065" s="47" t="s">
        <v>7187</v>
      </c>
      <c r="K1065" s="47" t="s">
        <v>13957</v>
      </c>
      <c r="L1065" s="47">
        <v>0.95146608352661133</v>
      </c>
      <c r="M1065" s="47">
        <v>-34.808297099999997</v>
      </c>
      <c r="N1065" s="47">
        <v>-58.645660100000001</v>
      </c>
      <c r="O1065" s="47" t="s">
        <v>16199</v>
      </c>
      <c r="P1065" s="47">
        <v>1</v>
      </c>
      <c r="Q1065">
        <v>17</v>
      </c>
      <c r="S1065" s="23" t="s">
        <v>2347</v>
      </c>
      <c r="T1065" t="str">
        <f t="shared" si="148"/>
        <v>03</v>
      </c>
      <c r="V1065" t="str">
        <f>+VLOOKUP(B1065,MARCO!E:E,1,FALSE)</f>
        <v>La Matanza</v>
      </c>
      <c r="W1065" t="s">
        <v>134</v>
      </c>
      <c r="X1065" t="s">
        <v>134</v>
      </c>
      <c r="Y1065" t="str">
        <f t="shared" si="149"/>
        <v>R 3 - D 692 - 497 - 3558</v>
      </c>
      <c r="Z1065" t="s">
        <v>20</v>
      </c>
      <c r="AA1065" t="s">
        <v>2349</v>
      </c>
      <c r="AB1065" t="s">
        <v>21</v>
      </c>
      <c r="AD1065" t="str">
        <f t="shared" si="150"/>
        <v>Biblioteca Popular Madre Teresa</v>
      </c>
      <c r="AE1065" t="s">
        <v>22</v>
      </c>
      <c r="AF1065" t="s">
        <v>23</v>
      </c>
      <c r="AG1065" t="s">
        <v>26</v>
      </c>
      <c r="AH1065" t="s">
        <v>2348</v>
      </c>
      <c r="AI1065" s="13">
        <f t="shared" si="151"/>
        <v>17</v>
      </c>
      <c r="AJ1065" s="13">
        <f t="shared" si="152"/>
        <v>1</v>
      </c>
      <c r="AK1065" s="21">
        <v>1</v>
      </c>
      <c r="AM1065" t="s">
        <v>2154</v>
      </c>
      <c r="AN1065" t="str">
        <f t="shared" si="146"/>
        <v>R03</v>
      </c>
      <c r="AO1065" s="20" t="str">
        <f t="shared" si="147"/>
        <v>FINES_R03</v>
      </c>
      <c r="AP1065" s="25">
        <f t="shared" si="153"/>
        <v>0.95146608352661133</v>
      </c>
      <c r="AQ1065" s="24" t="str">
        <f>+IFERROR(VLOOKUP(Y1065,#REF!,2,FALSE),"-")</f>
        <v>-</v>
      </c>
      <c r="AR1065" s="13" t="s">
        <v>2393</v>
      </c>
      <c r="AS1065" t="s">
        <v>2397</v>
      </c>
      <c r="AT1065" t="str">
        <f t="shared" si="154"/>
        <v>Villanueva - 2437 - Virrey Del Pino</v>
      </c>
    </row>
    <row r="1066" spans="1:46" ht="15.75" thickBot="1" x14ac:dyDescent="0.3">
      <c r="A1066" s="47">
        <v>3</v>
      </c>
      <c r="B1066" s="47" t="s">
        <v>1078</v>
      </c>
      <c r="C1066" s="47" t="s">
        <v>7351</v>
      </c>
      <c r="D1066" s="47" t="s">
        <v>1225</v>
      </c>
      <c r="E1066" s="47" t="s">
        <v>1226</v>
      </c>
      <c r="F1066" s="47" t="s">
        <v>7356</v>
      </c>
      <c r="G1066" s="47" t="s">
        <v>7305</v>
      </c>
      <c r="H1066" s="47" t="s">
        <v>7306</v>
      </c>
      <c r="I1066" s="47" t="s">
        <v>2475</v>
      </c>
      <c r="J1066" s="47" t="s">
        <v>7187</v>
      </c>
      <c r="K1066" s="47" t="s">
        <v>16200</v>
      </c>
      <c r="L1066" s="47">
        <v>0.58429038524627686</v>
      </c>
      <c r="M1066" s="47">
        <v>-34.7736047</v>
      </c>
      <c r="N1066" s="47">
        <v>-58.616652899999998</v>
      </c>
      <c r="O1066" s="47" t="s">
        <v>16201</v>
      </c>
      <c r="P1066" s="47">
        <v>1</v>
      </c>
      <c r="Q1066">
        <v>24</v>
      </c>
      <c r="S1066" s="23" t="s">
        <v>2347</v>
      </c>
      <c r="T1066" t="str">
        <f t="shared" si="148"/>
        <v>03</v>
      </c>
      <c r="V1066" t="str">
        <f>+VLOOKUP(B1066,MARCO!E:E,1,FALSE)</f>
        <v>La Matanza</v>
      </c>
      <c r="W1066" t="s">
        <v>134</v>
      </c>
      <c r="X1066" t="s">
        <v>134</v>
      </c>
      <c r="Y1066" t="str">
        <f t="shared" si="149"/>
        <v>R 3 - D 692 - 497 - 0284</v>
      </c>
      <c r="Z1066" t="s">
        <v>20</v>
      </c>
      <c r="AA1066" t="s">
        <v>2349</v>
      </c>
      <c r="AB1066" t="s">
        <v>21</v>
      </c>
      <c r="AD1066" t="str">
        <f t="shared" si="150"/>
        <v>Centro Ramon Carrillo</v>
      </c>
      <c r="AE1066" t="s">
        <v>22</v>
      </c>
      <c r="AF1066" t="s">
        <v>23</v>
      </c>
      <c r="AG1066" t="s">
        <v>26</v>
      </c>
      <c r="AH1066" t="s">
        <v>2348</v>
      </c>
      <c r="AI1066" s="13">
        <f t="shared" si="151"/>
        <v>24</v>
      </c>
      <c r="AJ1066" s="13">
        <f t="shared" si="152"/>
        <v>1</v>
      </c>
      <c r="AK1066" s="21">
        <v>1</v>
      </c>
      <c r="AM1066" t="s">
        <v>2154</v>
      </c>
      <c r="AN1066" t="str">
        <f t="shared" si="146"/>
        <v>R03</v>
      </c>
      <c r="AO1066" s="20" t="str">
        <f t="shared" si="147"/>
        <v>FINES_R03</v>
      </c>
      <c r="AP1066" s="25">
        <f t="shared" si="153"/>
        <v>0.58429038524627686</v>
      </c>
      <c r="AQ1066" s="24" t="str">
        <f>+IFERROR(VLOOKUP(Y1066,#REF!,2,FALSE),"-")</f>
        <v>-</v>
      </c>
      <c r="AR1066" s="13" t="s">
        <v>2393</v>
      </c>
      <c r="AS1066" t="s">
        <v>2397</v>
      </c>
      <c r="AT1066" t="str">
        <f t="shared" si="154"/>
        <v>Llorente - 6269 - Gonzalez Catan</v>
      </c>
    </row>
    <row r="1067" spans="1:46" ht="15.75" thickBot="1" x14ac:dyDescent="0.3">
      <c r="A1067" s="47">
        <v>3</v>
      </c>
      <c r="B1067" s="47" t="s">
        <v>1078</v>
      </c>
      <c r="C1067" s="47" t="s">
        <v>7351</v>
      </c>
      <c r="D1067" s="47" t="s">
        <v>1225</v>
      </c>
      <c r="E1067" s="47" t="s">
        <v>1226</v>
      </c>
      <c r="F1067" s="47" t="s">
        <v>7358</v>
      </c>
      <c r="G1067" s="47" t="s">
        <v>7359</v>
      </c>
      <c r="H1067" s="47" t="s">
        <v>7360</v>
      </c>
      <c r="I1067" s="47" t="s">
        <v>2475</v>
      </c>
      <c r="J1067" s="47" t="s">
        <v>7187</v>
      </c>
      <c r="K1067" s="47" t="s">
        <v>13958</v>
      </c>
      <c r="L1067" s="47">
        <v>0.87919133901596069</v>
      </c>
      <c r="M1067" s="47">
        <v>-34.775232600000002</v>
      </c>
      <c r="N1067" s="47">
        <v>-58.597045399999999</v>
      </c>
      <c r="O1067" s="47" t="s">
        <v>16202</v>
      </c>
      <c r="P1067" s="47">
        <v>1</v>
      </c>
      <c r="Q1067">
        <v>20</v>
      </c>
      <c r="S1067" s="23" t="s">
        <v>2347</v>
      </c>
      <c r="T1067" t="str">
        <f t="shared" si="148"/>
        <v>03</v>
      </c>
      <c r="V1067" t="str">
        <f>+VLOOKUP(B1067,MARCO!E:E,1,FALSE)</f>
        <v>La Matanza</v>
      </c>
      <c r="W1067" t="s">
        <v>134</v>
      </c>
      <c r="X1067" t="s">
        <v>134</v>
      </c>
      <c r="Y1067" t="str">
        <f t="shared" si="149"/>
        <v>R 3 - D 692 - 497 - 3528</v>
      </c>
      <c r="Z1067" t="s">
        <v>20</v>
      </c>
      <c r="AA1067" t="s">
        <v>2349</v>
      </c>
      <c r="AB1067" t="s">
        <v>21</v>
      </c>
      <c r="AD1067" t="str">
        <f t="shared" si="150"/>
        <v>Club Independencia</v>
      </c>
      <c r="AE1067" t="s">
        <v>22</v>
      </c>
      <c r="AF1067" t="s">
        <v>23</v>
      </c>
      <c r="AG1067" t="s">
        <v>26</v>
      </c>
      <c r="AH1067" t="s">
        <v>2348</v>
      </c>
      <c r="AI1067" s="13">
        <f t="shared" si="151"/>
        <v>20</v>
      </c>
      <c r="AJ1067" s="13">
        <f t="shared" si="152"/>
        <v>1</v>
      </c>
      <c r="AK1067" s="21">
        <v>1</v>
      </c>
      <c r="AM1067" t="s">
        <v>2154</v>
      </c>
      <c r="AN1067" t="str">
        <f t="shared" si="146"/>
        <v>R03</v>
      </c>
      <c r="AO1067" s="20" t="str">
        <f t="shared" si="147"/>
        <v>FINES_R03</v>
      </c>
      <c r="AP1067" s="25">
        <f t="shared" si="153"/>
        <v>0.87919133901596069</v>
      </c>
      <c r="AQ1067" s="24" t="str">
        <f>+IFERROR(VLOOKUP(Y1067,#REF!,2,FALSE),"-")</f>
        <v>-</v>
      </c>
      <c r="AR1067" s="13" t="s">
        <v>2393</v>
      </c>
      <c r="AS1067" t="s">
        <v>2397</v>
      </c>
      <c r="AT1067" t="str">
        <f t="shared" si="154"/>
        <v>Riglos Y Saraza - Gonzalez Catan</v>
      </c>
    </row>
    <row r="1068" spans="1:46" ht="15.75" thickBot="1" x14ac:dyDescent="0.3">
      <c r="A1068" s="47">
        <v>3</v>
      </c>
      <c r="B1068" s="47" t="s">
        <v>1078</v>
      </c>
      <c r="C1068" s="47" t="s">
        <v>7351</v>
      </c>
      <c r="D1068" s="47" t="s">
        <v>1225</v>
      </c>
      <c r="E1068" s="47" t="s">
        <v>1226</v>
      </c>
      <c r="F1068" s="47" t="s">
        <v>7362</v>
      </c>
      <c r="G1068" s="47" t="s">
        <v>7197</v>
      </c>
      <c r="H1068" s="47" t="s">
        <v>7198</v>
      </c>
      <c r="I1068" s="47" t="s">
        <v>2475</v>
      </c>
      <c r="J1068" s="47" t="s">
        <v>7187</v>
      </c>
      <c r="K1068" s="47" t="s">
        <v>16203</v>
      </c>
      <c r="L1068" s="47">
        <v>0.82337021827697754</v>
      </c>
      <c r="M1068" s="47">
        <v>-34.799495127397698</v>
      </c>
      <c r="N1068" s="47">
        <v>-58.6158879265856</v>
      </c>
      <c r="O1068" s="47" t="s">
        <v>16204</v>
      </c>
      <c r="P1068" s="47">
        <v>2</v>
      </c>
      <c r="Q1068">
        <v>40</v>
      </c>
      <c r="S1068" s="23" t="s">
        <v>2347</v>
      </c>
      <c r="T1068" t="str">
        <f t="shared" si="148"/>
        <v>03</v>
      </c>
      <c r="V1068" t="str">
        <f>+VLOOKUP(B1068,MARCO!E:E,1,FALSE)</f>
        <v>La Matanza</v>
      </c>
      <c r="W1068" t="s">
        <v>134</v>
      </c>
      <c r="X1068" t="s">
        <v>134</v>
      </c>
      <c r="Y1068" t="str">
        <f t="shared" si="149"/>
        <v>R 3 - D 692 - 497 - 1274</v>
      </c>
      <c r="Z1068" t="s">
        <v>20</v>
      </c>
      <c r="AA1068" t="s">
        <v>2349</v>
      </c>
      <c r="AB1068" t="s">
        <v>21</v>
      </c>
      <c r="AD1068" t="str">
        <f t="shared" si="150"/>
        <v>Ep N° 204</v>
      </c>
      <c r="AE1068" t="s">
        <v>22</v>
      </c>
      <c r="AF1068" t="s">
        <v>23</v>
      </c>
      <c r="AG1068" t="s">
        <v>26</v>
      </c>
      <c r="AH1068" t="s">
        <v>2348</v>
      </c>
      <c r="AI1068" s="13">
        <f t="shared" si="151"/>
        <v>40</v>
      </c>
      <c r="AJ1068" s="13">
        <f t="shared" si="152"/>
        <v>2</v>
      </c>
      <c r="AK1068" s="21">
        <v>1</v>
      </c>
      <c r="AM1068" t="s">
        <v>2154</v>
      </c>
      <c r="AN1068" t="str">
        <f t="shared" si="146"/>
        <v>R03</v>
      </c>
      <c r="AO1068" s="20" t="str">
        <f t="shared" si="147"/>
        <v>FINES_R03</v>
      </c>
      <c r="AP1068" s="25">
        <f t="shared" si="153"/>
        <v>0.82337021827697754</v>
      </c>
      <c r="AQ1068" s="24" t="str">
        <f>+IFERROR(VLOOKUP(Y1068,#REF!,2,FALSE),"-")</f>
        <v>-</v>
      </c>
      <c r="AR1068" s="13" t="s">
        <v>2393</v>
      </c>
      <c r="AS1068" t="s">
        <v>2397</v>
      </c>
      <c r="AT1068" t="str">
        <f t="shared" si="154"/>
        <v>Dúngenes - e/ Gral. Rivas y Dragones - Gonzalez Catan</v>
      </c>
    </row>
    <row r="1069" spans="1:46" ht="15.75" thickBot="1" x14ac:dyDescent="0.3">
      <c r="A1069" s="47">
        <v>3</v>
      </c>
      <c r="B1069" s="47" t="s">
        <v>1078</v>
      </c>
      <c r="C1069" s="47" t="s">
        <v>7351</v>
      </c>
      <c r="D1069" s="47" t="s">
        <v>1225</v>
      </c>
      <c r="E1069" s="47" t="s">
        <v>1226</v>
      </c>
      <c r="F1069" s="47" t="s">
        <v>7364</v>
      </c>
      <c r="G1069" s="47" t="s">
        <v>7204</v>
      </c>
      <c r="H1069" s="47" t="s">
        <v>7205</v>
      </c>
      <c r="I1069" s="47" t="s">
        <v>2475</v>
      </c>
      <c r="J1069" s="47"/>
      <c r="K1069" s="47" t="s">
        <v>16205</v>
      </c>
      <c r="L1069" s="47">
        <v>0.63138562440872192</v>
      </c>
      <c r="M1069" s="47">
        <v>-34.767327289357503</v>
      </c>
      <c r="N1069" s="47">
        <v>-58.628522796286198</v>
      </c>
      <c r="O1069" s="47" t="s">
        <v>16206</v>
      </c>
      <c r="P1069" s="47">
        <v>2</v>
      </c>
      <c r="Q1069">
        <v>34</v>
      </c>
      <c r="S1069" s="23" t="s">
        <v>2347</v>
      </c>
      <c r="T1069" t="str">
        <f t="shared" si="148"/>
        <v>03</v>
      </c>
      <c r="V1069" t="str">
        <f>+VLOOKUP(B1069,MARCO!E:E,1,FALSE)</f>
        <v>La Matanza</v>
      </c>
      <c r="W1069" t="s">
        <v>134</v>
      </c>
      <c r="X1069" t="s">
        <v>134</v>
      </c>
      <c r="Y1069" t="str">
        <f t="shared" si="149"/>
        <v>R 3 - D 692 - 497 - 0287</v>
      </c>
      <c r="Z1069" t="s">
        <v>20</v>
      </c>
      <c r="AA1069" t="s">
        <v>2349</v>
      </c>
      <c r="AB1069" t="s">
        <v>21</v>
      </c>
      <c r="AD1069" t="str">
        <f t="shared" si="150"/>
        <v>Escuela Secundaria N° 67</v>
      </c>
      <c r="AE1069" t="s">
        <v>22</v>
      </c>
      <c r="AF1069" t="s">
        <v>23</v>
      </c>
      <c r="AG1069" t="s">
        <v>26</v>
      </c>
      <c r="AH1069" t="s">
        <v>2348</v>
      </c>
      <c r="AI1069" s="13">
        <f t="shared" si="151"/>
        <v>34</v>
      </c>
      <c r="AJ1069" s="13">
        <f t="shared" si="152"/>
        <v>2</v>
      </c>
      <c r="AK1069" s="21">
        <v>1</v>
      </c>
      <c r="AM1069" t="s">
        <v>2154</v>
      </c>
      <c r="AN1069" t="str">
        <f t="shared" si="146"/>
        <v>R03</v>
      </c>
      <c r="AO1069" s="20" t="str">
        <f t="shared" si="147"/>
        <v>FINES_R03</v>
      </c>
      <c r="AP1069" s="25">
        <f t="shared" si="153"/>
        <v>0.63138562440872192</v>
      </c>
      <c r="AQ1069" s="24" t="str">
        <f>+IFERROR(VLOOKUP(Y1069,#REF!,2,FALSE),"-")</f>
        <v>-</v>
      </c>
      <c r="AR1069" s="13" t="s">
        <v>2393</v>
      </c>
      <c r="AS1069" t="s">
        <v>2398</v>
      </c>
      <c r="AT1069" t="str">
        <f t="shared" si="154"/>
        <v>Federico Baez - 5115 - Gonzalez Catan</v>
      </c>
    </row>
    <row r="1070" spans="1:46" ht="15.75" thickBot="1" x14ac:dyDescent="0.3">
      <c r="A1070" s="47">
        <v>3</v>
      </c>
      <c r="B1070" s="47" t="s">
        <v>1078</v>
      </c>
      <c r="C1070" s="47" t="s">
        <v>7351</v>
      </c>
      <c r="D1070" s="47" t="s">
        <v>1225</v>
      </c>
      <c r="E1070" s="47" t="s">
        <v>1226</v>
      </c>
      <c r="F1070" s="47" t="s">
        <v>7366</v>
      </c>
      <c r="G1070" s="47" t="s">
        <v>7367</v>
      </c>
      <c r="H1070" s="47" t="s">
        <v>7368</v>
      </c>
      <c r="I1070" s="47" t="s">
        <v>2475</v>
      </c>
      <c r="J1070" s="47" t="s">
        <v>7187</v>
      </c>
      <c r="K1070" s="47" t="s">
        <v>13959</v>
      </c>
      <c r="L1070" s="47">
        <v>0.60435283184051514</v>
      </c>
      <c r="M1070" s="47">
        <v>-34.770928018154002</v>
      </c>
      <c r="N1070" s="47">
        <v>-58.625912004442</v>
      </c>
      <c r="O1070" s="47" t="s">
        <v>16207</v>
      </c>
      <c r="P1070" s="47">
        <v>1</v>
      </c>
      <c r="Q1070">
        <v>26</v>
      </c>
      <c r="S1070" s="23" t="s">
        <v>2347</v>
      </c>
      <c r="T1070" t="str">
        <f t="shared" si="148"/>
        <v>03</v>
      </c>
      <c r="V1070" t="str">
        <f>+VLOOKUP(B1070,MARCO!E:E,1,FALSE)</f>
        <v>La Matanza</v>
      </c>
      <c r="W1070" t="s">
        <v>134</v>
      </c>
      <c r="X1070" t="s">
        <v>134</v>
      </c>
      <c r="Y1070" t="str">
        <f t="shared" si="149"/>
        <v>R 3 - D 692 - 497 - 0314</v>
      </c>
      <c r="Z1070" t="s">
        <v>20</v>
      </c>
      <c r="AA1070" t="s">
        <v>2349</v>
      </c>
      <c r="AB1070" t="s">
        <v>21</v>
      </c>
      <c r="AD1070" t="str">
        <f t="shared" si="150"/>
        <v>Capilla Medalla Milagrosa</v>
      </c>
      <c r="AE1070" t="s">
        <v>22</v>
      </c>
      <c r="AF1070" t="s">
        <v>23</v>
      </c>
      <c r="AG1070" t="s">
        <v>26</v>
      </c>
      <c r="AH1070" t="s">
        <v>2348</v>
      </c>
      <c r="AI1070" s="13">
        <f t="shared" si="151"/>
        <v>26</v>
      </c>
      <c r="AJ1070" s="13">
        <f t="shared" si="152"/>
        <v>1</v>
      </c>
      <c r="AK1070" s="21">
        <v>1</v>
      </c>
      <c r="AM1070" t="s">
        <v>2154</v>
      </c>
      <c r="AN1070" t="str">
        <f t="shared" si="146"/>
        <v>R03</v>
      </c>
      <c r="AO1070" s="20" t="str">
        <f t="shared" si="147"/>
        <v>FINES_R03</v>
      </c>
      <c r="AP1070" s="25">
        <f t="shared" si="153"/>
        <v>0.60435283184051514</v>
      </c>
      <c r="AQ1070" s="24" t="str">
        <f>+IFERROR(VLOOKUP(Y1070,#REF!,2,FALSE),"-")</f>
        <v>-</v>
      </c>
      <c r="AR1070" s="13" t="s">
        <v>2393</v>
      </c>
      <c r="AS1070" t="s">
        <v>2397</v>
      </c>
      <c r="AT1070" t="str">
        <f t="shared" si="154"/>
        <v>Balboa - e/ Bacon y Babio - Gonzalez Catan</v>
      </c>
    </row>
    <row r="1071" spans="1:46" ht="15.75" thickBot="1" x14ac:dyDescent="0.3">
      <c r="A1071" s="47">
        <v>3</v>
      </c>
      <c r="B1071" s="47" t="s">
        <v>1078</v>
      </c>
      <c r="C1071" s="47" t="s">
        <v>7351</v>
      </c>
      <c r="D1071" s="47" t="s">
        <v>1225</v>
      </c>
      <c r="E1071" s="47" t="s">
        <v>1226</v>
      </c>
      <c r="F1071" s="47" t="s">
        <v>7370</v>
      </c>
      <c r="G1071" s="47" t="s">
        <v>3387</v>
      </c>
      <c r="H1071" s="47" t="s">
        <v>7201</v>
      </c>
      <c r="I1071" s="47" t="s">
        <v>2475</v>
      </c>
      <c r="J1071" s="47" t="s">
        <v>7187</v>
      </c>
      <c r="K1071" s="47" t="s">
        <v>16208</v>
      </c>
      <c r="L1071" s="47">
        <v>0.54505670070648193</v>
      </c>
      <c r="M1071" s="47">
        <v>-34.781765700000001</v>
      </c>
      <c r="N1071" s="47">
        <v>-58.620927799999997</v>
      </c>
      <c r="O1071" s="47" t="s">
        <v>16209</v>
      </c>
      <c r="P1071" s="47">
        <v>2</v>
      </c>
      <c r="Q1071">
        <v>48</v>
      </c>
      <c r="S1071" s="23" t="s">
        <v>2347</v>
      </c>
      <c r="T1071" t="str">
        <f t="shared" si="148"/>
        <v>03</v>
      </c>
      <c r="V1071" t="str">
        <f>+VLOOKUP(B1071,MARCO!E:E,1,FALSE)</f>
        <v>La Matanza</v>
      </c>
      <c r="W1071" t="s">
        <v>134</v>
      </c>
      <c r="X1071" t="s">
        <v>134</v>
      </c>
      <c r="Y1071" t="str">
        <f t="shared" si="149"/>
        <v>R 3 - D 692 - 497 - 0209</v>
      </c>
      <c r="Z1071" t="s">
        <v>20</v>
      </c>
      <c r="AA1071" t="s">
        <v>2349</v>
      </c>
      <c r="AB1071" t="s">
        <v>21</v>
      </c>
      <c r="AD1071" t="str">
        <f t="shared" si="150"/>
        <v>Parroquia San Jose</v>
      </c>
      <c r="AE1071" t="s">
        <v>22</v>
      </c>
      <c r="AF1071" t="s">
        <v>23</v>
      </c>
      <c r="AG1071" t="s">
        <v>26</v>
      </c>
      <c r="AH1071" t="s">
        <v>2348</v>
      </c>
      <c r="AI1071" s="13">
        <f t="shared" si="151"/>
        <v>48</v>
      </c>
      <c r="AJ1071" s="13">
        <f t="shared" si="152"/>
        <v>2</v>
      </c>
      <c r="AK1071" s="21">
        <v>1</v>
      </c>
      <c r="AM1071" t="s">
        <v>2154</v>
      </c>
      <c r="AN1071" t="str">
        <f t="shared" si="146"/>
        <v>R03</v>
      </c>
      <c r="AO1071" s="20" t="str">
        <f t="shared" si="147"/>
        <v>FINES_R03</v>
      </c>
      <c r="AP1071" s="25">
        <f t="shared" si="153"/>
        <v>0.54505670070648193</v>
      </c>
      <c r="AQ1071" s="24" t="str">
        <f>+IFERROR(VLOOKUP(Y1071,#REF!,2,FALSE),"-")</f>
        <v>-</v>
      </c>
      <c r="AR1071" s="13" t="s">
        <v>2393</v>
      </c>
      <c r="AS1071" t="s">
        <v>2398</v>
      </c>
      <c r="AT1071" t="str">
        <f t="shared" si="154"/>
        <v>Barrientos - 6415 - Gonzalez Catan</v>
      </c>
    </row>
    <row r="1072" spans="1:46" ht="15.75" thickBot="1" x14ac:dyDescent="0.3">
      <c r="A1072" s="47">
        <v>3</v>
      </c>
      <c r="B1072" s="47" t="s">
        <v>1078</v>
      </c>
      <c r="C1072" s="47" t="s">
        <v>7351</v>
      </c>
      <c r="D1072" s="47" t="s">
        <v>1225</v>
      </c>
      <c r="E1072" s="47" t="s">
        <v>1226</v>
      </c>
      <c r="F1072" s="47" t="s">
        <v>7372</v>
      </c>
      <c r="G1072" s="47" t="s">
        <v>7373</v>
      </c>
      <c r="H1072" s="47" t="s">
        <v>7374</v>
      </c>
      <c r="I1072" s="47" t="s">
        <v>2475</v>
      </c>
      <c r="J1072" s="47" t="s">
        <v>7187</v>
      </c>
      <c r="K1072" s="47" t="s">
        <v>13960</v>
      </c>
      <c r="L1072" s="47">
        <v>0.72383683919906616</v>
      </c>
      <c r="M1072" s="47">
        <v>-34.880793688297999</v>
      </c>
      <c r="N1072" s="47">
        <v>-58.682934007924999</v>
      </c>
      <c r="O1072" s="47" t="s">
        <v>16210</v>
      </c>
      <c r="P1072" s="47">
        <v>1</v>
      </c>
      <c r="Q1072">
        <v>16</v>
      </c>
      <c r="S1072" s="23" t="s">
        <v>2347</v>
      </c>
      <c r="T1072" t="str">
        <f t="shared" si="148"/>
        <v>03</v>
      </c>
      <c r="V1072" t="str">
        <f>+VLOOKUP(B1072,MARCO!E:E,1,FALSE)</f>
        <v>La Matanza</v>
      </c>
      <c r="W1072" t="s">
        <v>134</v>
      </c>
      <c r="X1072" t="s">
        <v>134</v>
      </c>
      <c r="Y1072" t="str">
        <f t="shared" si="149"/>
        <v>R 3 - D 692 - 497 - 0320</v>
      </c>
      <c r="Z1072" t="s">
        <v>20</v>
      </c>
      <c r="AA1072" t="s">
        <v>2349</v>
      </c>
      <c r="AB1072" t="s">
        <v>21</v>
      </c>
      <c r="AD1072" t="str">
        <f t="shared" si="150"/>
        <v>Las Mercedes</v>
      </c>
      <c r="AE1072" t="s">
        <v>22</v>
      </c>
      <c r="AF1072" t="s">
        <v>23</v>
      </c>
      <c r="AG1072" t="s">
        <v>26</v>
      </c>
      <c r="AH1072" t="s">
        <v>2348</v>
      </c>
      <c r="AI1072" s="13">
        <f t="shared" si="151"/>
        <v>16</v>
      </c>
      <c r="AJ1072" s="13">
        <f t="shared" si="152"/>
        <v>1</v>
      </c>
      <c r="AK1072" s="21">
        <v>1</v>
      </c>
      <c r="AM1072" t="s">
        <v>2154</v>
      </c>
      <c r="AN1072" t="str">
        <f t="shared" si="146"/>
        <v>R03</v>
      </c>
      <c r="AO1072" s="20" t="str">
        <f t="shared" si="147"/>
        <v>FINES_R03</v>
      </c>
      <c r="AP1072" s="25">
        <f t="shared" si="153"/>
        <v>0.72383683919906616</v>
      </c>
      <c r="AQ1072" s="24" t="str">
        <f>+IFERROR(VLOOKUP(Y1072,#REF!,2,FALSE),"-")</f>
        <v>-</v>
      </c>
      <c r="AR1072" s="13" t="s">
        <v>2393</v>
      </c>
      <c r="AS1072" t="s">
        <v>2397</v>
      </c>
      <c r="AT1072" t="str">
        <f t="shared" si="154"/>
        <v>Siria Y Acoyte - e/ S/n y S/n - Virrey Del Pino</v>
      </c>
    </row>
    <row r="1073" spans="1:46" ht="15.75" thickBot="1" x14ac:dyDescent="0.3">
      <c r="A1073" s="47">
        <v>3</v>
      </c>
      <c r="B1073" s="47" t="s">
        <v>1078</v>
      </c>
      <c r="C1073" s="47" t="s">
        <v>7232</v>
      </c>
      <c r="D1073" s="47" t="s">
        <v>1220</v>
      </c>
      <c r="E1073" s="47" t="s">
        <v>1221</v>
      </c>
      <c r="F1073" s="47" t="s">
        <v>7376</v>
      </c>
      <c r="G1073" s="47" t="s">
        <v>7377</v>
      </c>
      <c r="H1073" s="47" t="s">
        <v>7378</v>
      </c>
      <c r="I1073" s="47" t="s">
        <v>2475</v>
      </c>
      <c r="J1073" s="47" t="s">
        <v>6567</v>
      </c>
      <c r="K1073" s="47" t="s">
        <v>13961</v>
      </c>
      <c r="L1073" s="47">
        <v>0.87828671932220459</v>
      </c>
      <c r="M1073" s="47">
        <v>-34.803597000000003</v>
      </c>
      <c r="N1073" s="47">
        <v>-58.642800700000002</v>
      </c>
      <c r="O1073" s="47" t="s">
        <v>16211</v>
      </c>
      <c r="P1073" s="47">
        <v>1</v>
      </c>
      <c r="Q1073">
        <v>12</v>
      </c>
      <c r="S1073" s="23" t="s">
        <v>2347</v>
      </c>
      <c r="T1073" t="str">
        <f t="shared" si="148"/>
        <v>03</v>
      </c>
      <c r="V1073" t="str">
        <f>+VLOOKUP(B1073,MARCO!E:E,1,FALSE)</f>
        <v>La Matanza</v>
      </c>
      <c r="W1073" t="s">
        <v>134</v>
      </c>
      <c r="X1073" t="s">
        <v>134</v>
      </c>
      <c r="Y1073" t="str">
        <f t="shared" si="149"/>
        <v>R 3 - D 692 - 493 - 3532</v>
      </c>
      <c r="Z1073" t="s">
        <v>20</v>
      </c>
      <c r="AA1073" t="s">
        <v>2349</v>
      </c>
      <c r="AB1073" t="s">
        <v>21</v>
      </c>
      <c r="AD1073" t="str">
        <f t="shared" si="150"/>
        <v>Centro De Rehabilitacion Eleccion De Vida Las Juan</v>
      </c>
      <c r="AE1073" t="s">
        <v>22</v>
      </c>
      <c r="AF1073" t="s">
        <v>23</v>
      </c>
      <c r="AG1073" t="s">
        <v>26</v>
      </c>
      <c r="AH1073" t="s">
        <v>2348</v>
      </c>
      <c r="AI1073" s="13">
        <f t="shared" si="151"/>
        <v>12</v>
      </c>
      <c r="AJ1073" s="13">
        <f t="shared" si="152"/>
        <v>1</v>
      </c>
      <c r="AK1073" s="21">
        <v>1</v>
      </c>
      <c r="AM1073" t="s">
        <v>2154</v>
      </c>
      <c r="AN1073" t="str">
        <f t="shared" si="146"/>
        <v>R03</v>
      </c>
      <c r="AO1073" s="20" t="str">
        <f t="shared" si="147"/>
        <v>FINES_R03</v>
      </c>
      <c r="AP1073" s="25">
        <f t="shared" si="153"/>
        <v>0.87828671932220459</v>
      </c>
      <c r="AQ1073" s="24" t="str">
        <f>+IFERROR(VLOOKUP(Y1073,#REF!,2,FALSE),"-")</f>
        <v>-</v>
      </c>
      <c r="AR1073" s="13" t="s">
        <v>2393</v>
      </c>
      <c r="AS1073" t="s">
        <v>2397</v>
      </c>
      <c r="AT1073" t="str">
        <f t="shared" si="154"/>
        <v>Urien Y Diego De Villarroel - Virrey Del Pino</v>
      </c>
    </row>
    <row r="1074" spans="1:46" ht="15.75" thickBot="1" x14ac:dyDescent="0.3">
      <c r="A1074" s="47">
        <v>3</v>
      </c>
      <c r="B1074" s="47" t="s">
        <v>1078</v>
      </c>
      <c r="C1074" s="47" t="s">
        <v>7351</v>
      </c>
      <c r="D1074" s="47" t="s">
        <v>1225</v>
      </c>
      <c r="E1074" s="47" t="s">
        <v>1226</v>
      </c>
      <c r="F1074" s="47" t="s">
        <v>7381</v>
      </c>
      <c r="G1074" s="47" t="s">
        <v>7293</v>
      </c>
      <c r="H1074" s="47" t="s">
        <v>7294</v>
      </c>
      <c r="I1074" s="47" t="s">
        <v>2475</v>
      </c>
      <c r="J1074" s="47" t="s">
        <v>2170</v>
      </c>
      <c r="K1074" s="47" t="s">
        <v>16212</v>
      </c>
      <c r="L1074" s="47">
        <v>0.49072825908660889</v>
      </c>
      <c r="M1074" s="47">
        <v>-34.773777487089703</v>
      </c>
      <c r="N1074" s="47">
        <v>-58.645472414899302</v>
      </c>
      <c r="O1074" s="47" t="s">
        <v>16213</v>
      </c>
      <c r="P1074" s="47">
        <v>1</v>
      </c>
      <c r="Q1074">
        <v>19</v>
      </c>
      <c r="S1074" s="23" t="s">
        <v>2347</v>
      </c>
      <c r="T1074" t="str">
        <f t="shared" si="148"/>
        <v>03</v>
      </c>
      <c r="V1074" t="str">
        <f>+VLOOKUP(B1074,MARCO!E:E,1,FALSE)</f>
        <v>La Matanza</v>
      </c>
      <c r="W1074" t="s">
        <v>134</v>
      </c>
      <c r="X1074" t="s">
        <v>134</v>
      </c>
      <c r="Y1074" t="str">
        <f t="shared" si="149"/>
        <v>R 3 - D 692 - 497 - 0203</v>
      </c>
      <c r="Z1074" t="s">
        <v>20</v>
      </c>
      <c r="AA1074" t="s">
        <v>2349</v>
      </c>
      <c r="AB1074" t="s">
        <v>21</v>
      </c>
      <c r="AD1074" t="str">
        <f t="shared" si="150"/>
        <v>Diego Armando Maradona (escuela 22)</v>
      </c>
      <c r="AE1074" t="s">
        <v>22</v>
      </c>
      <c r="AF1074" t="s">
        <v>23</v>
      </c>
      <c r="AG1074" t="s">
        <v>26</v>
      </c>
      <c r="AH1074" t="s">
        <v>2348</v>
      </c>
      <c r="AI1074" s="13">
        <f t="shared" si="151"/>
        <v>19</v>
      </c>
      <c r="AJ1074" s="13">
        <f t="shared" si="152"/>
        <v>1</v>
      </c>
      <c r="AK1074" s="21">
        <v>1</v>
      </c>
      <c r="AM1074" t="s">
        <v>2154</v>
      </c>
      <c r="AN1074" t="str">
        <f t="shared" si="146"/>
        <v>R03</v>
      </c>
      <c r="AO1074" s="20" t="str">
        <f t="shared" si="147"/>
        <v>FINES_R03</v>
      </c>
      <c r="AP1074" s="25">
        <f t="shared" si="153"/>
        <v>0.49072825908660889</v>
      </c>
      <c r="AQ1074" s="24" t="str">
        <f>+IFERROR(VLOOKUP(Y1074,#REF!,2,FALSE),"-")</f>
        <v>-</v>
      </c>
      <c r="AR1074" s="13" t="s">
        <v>2393</v>
      </c>
      <c r="AS1074" t="s">
        <v>2397</v>
      </c>
      <c r="AT1074" t="str">
        <f t="shared" si="154"/>
        <v>Caxaraville - 645 e/ Simon Perez - Gonzalez Catan</v>
      </c>
    </row>
    <row r="1075" spans="1:46" ht="15.75" thickBot="1" x14ac:dyDescent="0.3">
      <c r="A1075" s="47">
        <v>3</v>
      </c>
      <c r="B1075" s="47" t="s">
        <v>1078</v>
      </c>
      <c r="C1075" s="47" t="s">
        <v>2377</v>
      </c>
      <c r="D1075" s="47" t="s">
        <v>1173</v>
      </c>
      <c r="E1075" s="47" t="s">
        <v>113</v>
      </c>
      <c r="F1075" s="47" t="s">
        <v>7383</v>
      </c>
      <c r="G1075" s="47" t="s">
        <v>7323</v>
      </c>
      <c r="H1075" s="47" t="s">
        <v>7324</v>
      </c>
      <c r="I1075" s="47" t="s">
        <v>2475</v>
      </c>
      <c r="J1075" s="47"/>
      <c r="K1075" s="47" t="s">
        <v>16214</v>
      </c>
      <c r="L1075" s="47">
        <v>0.7455604076385498</v>
      </c>
      <c r="M1075" s="47">
        <v>-34.836220651020099</v>
      </c>
      <c r="N1075" s="47">
        <v>-58.646173803222901</v>
      </c>
      <c r="O1075" s="47" t="s">
        <v>16215</v>
      </c>
      <c r="P1075" s="47">
        <v>7</v>
      </c>
      <c r="Q1075">
        <v>154</v>
      </c>
      <c r="S1075" s="23" t="s">
        <v>2347</v>
      </c>
      <c r="T1075" t="str">
        <f t="shared" si="148"/>
        <v>03</v>
      </c>
      <c r="V1075" t="str">
        <f>+VLOOKUP(B1075,MARCO!E:E,1,FALSE)</f>
        <v>La Matanza</v>
      </c>
      <c r="W1075" t="s">
        <v>134</v>
      </c>
      <c r="X1075" t="s">
        <v>134</v>
      </c>
      <c r="Y1075" t="str">
        <f t="shared" si="149"/>
        <v>R 3 - D 692 - 464 - 0255</v>
      </c>
      <c r="Z1075" t="s">
        <v>20</v>
      </c>
      <c r="AA1075" t="s">
        <v>2349</v>
      </c>
      <c r="AB1075" t="s">
        <v>21</v>
      </c>
      <c r="AD1075" t="str">
        <f t="shared" si="150"/>
        <v>Ep 103</v>
      </c>
      <c r="AE1075" t="s">
        <v>22</v>
      </c>
      <c r="AF1075" t="s">
        <v>23</v>
      </c>
      <c r="AG1075" t="s">
        <v>26</v>
      </c>
      <c r="AH1075" t="s">
        <v>2348</v>
      </c>
      <c r="AI1075" s="13">
        <f t="shared" si="151"/>
        <v>154</v>
      </c>
      <c r="AJ1075" s="13">
        <f t="shared" si="152"/>
        <v>7</v>
      </c>
      <c r="AK1075" s="21">
        <v>1</v>
      </c>
      <c r="AM1075" t="s">
        <v>2154</v>
      </c>
      <c r="AN1075" t="str">
        <f t="shared" si="146"/>
        <v>R03</v>
      </c>
      <c r="AO1075" s="20" t="str">
        <f t="shared" si="147"/>
        <v>FINES_R03</v>
      </c>
      <c r="AP1075" s="25">
        <f t="shared" si="153"/>
        <v>0.7455604076385498</v>
      </c>
      <c r="AQ1075" s="24" t="str">
        <f>+IFERROR(VLOOKUP(Y1075,#REF!,2,FALSE),"-")</f>
        <v>-</v>
      </c>
      <c r="AR1075" s="13" t="s">
        <v>2393</v>
      </c>
      <c r="AS1075" t="s">
        <v>2398</v>
      </c>
      <c r="AT1075" t="str">
        <f t="shared" si="154"/>
        <v>Hugo Wast - 318 e/ S/n y S/n - Virrey Del Pino</v>
      </c>
    </row>
    <row r="1076" spans="1:46" ht="15.75" thickBot="1" x14ac:dyDescent="0.3">
      <c r="A1076" s="47">
        <v>3</v>
      </c>
      <c r="B1076" s="47" t="s">
        <v>1078</v>
      </c>
      <c r="C1076" s="47" t="s">
        <v>7351</v>
      </c>
      <c r="D1076" s="47" t="s">
        <v>1225</v>
      </c>
      <c r="E1076" s="47" t="s">
        <v>1226</v>
      </c>
      <c r="F1076" s="47" t="s">
        <v>7385</v>
      </c>
      <c r="G1076" s="47" t="s">
        <v>7386</v>
      </c>
      <c r="H1076" s="47" t="s">
        <v>7387</v>
      </c>
      <c r="I1076" s="47" t="s">
        <v>2475</v>
      </c>
      <c r="J1076" s="47" t="s">
        <v>2170</v>
      </c>
      <c r="K1076" s="47" t="s">
        <v>13962</v>
      </c>
      <c r="L1076" s="47">
        <v>0.78808879852294922</v>
      </c>
      <c r="M1076" s="47">
        <v>-34.746979000000003</v>
      </c>
      <c r="N1076" s="47">
        <v>-58.571292800000002</v>
      </c>
      <c r="O1076" s="47" t="s">
        <v>16216</v>
      </c>
      <c r="P1076" s="47">
        <v>1</v>
      </c>
      <c r="Q1076">
        <v>15</v>
      </c>
      <c r="S1076" s="23" t="s">
        <v>2347</v>
      </c>
      <c r="T1076" t="str">
        <f t="shared" si="148"/>
        <v>03</v>
      </c>
      <c r="V1076" t="str">
        <f>+VLOOKUP(B1076,MARCO!E:E,1,FALSE)</f>
        <v>La Matanza</v>
      </c>
      <c r="W1076" t="s">
        <v>134</v>
      </c>
      <c r="X1076" t="s">
        <v>134</v>
      </c>
      <c r="Y1076" t="str">
        <f t="shared" si="149"/>
        <v>R 3 - D 692 - 497 - 0277</v>
      </c>
      <c r="Z1076" t="s">
        <v>20</v>
      </c>
      <c r="AA1076" t="s">
        <v>2349</v>
      </c>
      <c r="AB1076" t="s">
        <v>21</v>
      </c>
      <c r="AD1076" t="str">
        <f t="shared" si="150"/>
        <v>PaÑol Pedro Luque</v>
      </c>
      <c r="AE1076" t="s">
        <v>22</v>
      </c>
      <c r="AF1076" t="s">
        <v>23</v>
      </c>
      <c r="AG1076" t="s">
        <v>26</v>
      </c>
      <c r="AH1076" t="s">
        <v>2348</v>
      </c>
      <c r="AI1076" s="13">
        <f t="shared" si="151"/>
        <v>15</v>
      </c>
      <c r="AJ1076" s="13">
        <f t="shared" si="152"/>
        <v>1</v>
      </c>
      <c r="AK1076" s="21">
        <v>1</v>
      </c>
      <c r="AM1076" t="s">
        <v>2154</v>
      </c>
      <c r="AN1076" t="str">
        <f t="shared" si="146"/>
        <v>R03</v>
      </c>
      <c r="AO1076" s="20" t="str">
        <f t="shared" si="147"/>
        <v>FINES_R03</v>
      </c>
      <c r="AP1076" s="25">
        <f t="shared" si="153"/>
        <v>0.78808879852294922</v>
      </c>
      <c r="AQ1076" s="24" t="str">
        <f>+IFERROR(VLOOKUP(Y1076,#REF!,2,FALSE),"-")</f>
        <v>-</v>
      </c>
      <c r="AR1076" s="13" t="s">
        <v>2393</v>
      </c>
      <c r="AS1076" t="s">
        <v>2397</v>
      </c>
      <c r="AT1076" t="str">
        <f t="shared" si="154"/>
        <v>Consejal Gomez - 2098 - Gregorio De Laferrere</v>
      </c>
    </row>
    <row r="1077" spans="1:46" ht="15.75" thickBot="1" x14ac:dyDescent="0.3">
      <c r="A1077" s="47">
        <v>3</v>
      </c>
      <c r="B1077" s="47" t="s">
        <v>1078</v>
      </c>
      <c r="C1077" s="47" t="s">
        <v>7351</v>
      </c>
      <c r="D1077" s="47" t="s">
        <v>1225</v>
      </c>
      <c r="E1077" s="47" t="s">
        <v>1226</v>
      </c>
      <c r="F1077" s="47" t="s">
        <v>7389</v>
      </c>
      <c r="G1077" s="47" t="s">
        <v>7319</v>
      </c>
      <c r="H1077" s="47" t="s">
        <v>7320</v>
      </c>
      <c r="I1077" s="47" t="s">
        <v>2475</v>
      </c>
      <c r="J1077" s="47" t="s">
        <v>2170</v>
      </c>
      <c r="K1077" s="47" t="s">
        <v>16217</v>
      </c>
      <c r="L1077" s="47">
        <v>0.89233434200286865</v>
      </c>
      <c r="M1077" s="47">
        <v>-34.757202751860703</v>
      </c>
      <c r="N1077" s="47">
        <v>-58.629432684141698</v>
      </c>
      <c r="O1077" s="47" t="s">
        <v>16218</v>
      </c>
      <c r="P1077" s="47">
        <v>1</v>
      </c>
      <c r="Q1077">
        <v>15</v>
      </c>
      <c r="S1077" s="23" t="s">
        <v>2347</v>
      </c>
      <c r="T1077" t="str">
        <f t="shared" si="148"/>
        <v>03</v>
      </c>
      <c r="V1077" t="str">
        <f>+VLOOKUP(B1077,MARCO!E:E,1,FALSE)</f>
        <v>La Matanza</v>
      </c>
      <c r="W1077" t="s">
        <v>134</v>
      </c>
      <c r="X1077" t="s">
        <v>134</v>
      </c>
      <c r="Y1077" t="str">
        <f t="shared" si="149"/>
        <v>R 3 - D 692 - 497 - 1550</v>
      </c>
      <c r="Z1077" t="s">
        <v>20</v>
      </c>
      <c r="AA1077" t="s">
        <v>2349</v>
      </c>
      <c r="AB1077" t="s">
        <v>21</v>
      </c>
      <c r="AD1077" t="str">
        <f t="shared" si="150"/>
        <v>Ep N° 133</v>
      </c>
      <c r="AE1077" t="s">
        <v>22</v>
      </c>
      <c r="AF1077" t="s">
        <v>23</v>
      </c>
      <c r="AG1077" t="s">
        <v>26</v>
      </c>
      <c r="AH1077" t="s">
        <v>2348</v>
      </c>
      <c r="AI1077" s="13">
        <f t="shared" si="151"/>
        <v>15</v>
      </c>
      <c r="AJ1077" s="13">
        <f t="shared" si="152"/>
        <v>1</v>
      </c>
      <c r="AK1077" s="21">
        <v>1</v>
      </c>
      <c r="AM1077" t="s">
        <v>2154</v>
      </c>
      <c r="AN1077" t="str">
        <f t="shared" si="146"/>
        <v>R03</v>
      </c>
      <c r="AO1077" s="20" t="str">
        <f t="shared" si="147"/>
        <v>FINES_R03</v>
      </c>
      <c r="AP1077" s="25">
        <f t="shared" si="153"/>
        <v>0.89233434200286865</v>
      </c>
      <c r="AQ1077" s="24" t="str">
        <f>+IFERROR(VLOOKUP(Y1077,#REF!,2,FALSE),"-")</f>
        <v>-</v>
      </c>
      <c r="AR1077" s="13" t="s">
        <v>2393</v>
      </c>
      <c r="AS1077" t="s">
        <v>2397</v>
      </c>
      <c r="AT1077" t="str">
        <f t="shared" si="154"/>
        <v>Antequera - 4150 - Gonzalez Catan</v>
      </c>
    </row>
    <row r="1078" spans="1:46" ht="15.75" thickBot="1" x14ac:dyDescent="0.3">
      <c r="A1078" s="47">
        <v>3</v>
      </c>
      <c r="B1078" s="47" t="s">
        <v>1078</v>
      </c>
      <c r="C1078" s="47" t="s">
        <v>7351</v>
      </c>
      <c r="D1078" s="47" t="s">
        <v>1225</v>
      </c>
      <c r="E1078" s="47" t="s">
        <v>1226</v>
      </c>
      <c r="F1078" s="47" t="s">
        <v>7392</v>
      </c>
      <c r="G1078" s="47" t="s">
        <v>7393</v>
      </c>
      <c r="H1078" s="47" t="s">
        <v>7394</v>
      </c>
      <c r="I1078" s="47" t="s">
        <v>2475</v>
      </c>
      <c r="J1078" s="47" t="s">
        <v>2170</v>
      </c>
      <c r="K1078" s="47" t="s">
        <v>13963</v>
      </c>
      <c r="L1078" s="47">
        <v>0.72734671831130981</v>
      </c>
      <c r="M1078" s="47">
        <v>-34.765007712303003</v>
      </c>
      <c r="N1078" s="47">
        <v>-58.605607766009001</v>
      </c>
      <c r="O1078" s="47" t="s">
        <v>16219</v>
      </c>
      <c r="P1078" s="47">
        <v>1</v>
      </c>
      <c r="Q1078">
        <v>15</v>
      </c>
      <c r="S1078" s="23" t="s">
        <v>2347</v>
      </c>
      <c r="T1078" t="str">
        <f t="shared" si="148"/>
        <v>03</v>
      </c>
      <c r="V1078" t="str">
        <f>+VLOOKUP(B1078,MARCO!E:E,1,FALSE)</f>
        <v>La Matanza</v>
      </c>
      <c r="W1078" t="s">
        <v>134</v>
      </c>
      <c r="X1078" t="s">
        <v>134</v>
      </c>
      <c r="Y1078" t="str">
        <f t="shared" si="149"/>
        <v>R 3 - D 692 - 497 - 3539</v>
      </c>
      <c r="Z1078" t="s">
        <v>20</v>
      </c>
      <c r="AA1078" t="s">
        <v>2349</v>
      </c>
      <c r="AB1078" t="s">
        <v>21</v>
      </c>
      <c r="AD1078" t="str">
        <f t="shared" si="150"/>
        <v>Capilla Virgen Del Valle</v>
      </c>
      <c r="AE1078" t="s">
        <v>22</v>
      </c>
      <c r="AF1078" t="s">
        <v>23</v>
      </c>
      <c r="AG1078" t="s">
        <v>26</v>
      </c>
      <c r="AH1078" t="s">
        <v>2348</v>
      </c>
      <c r="AI1078" s="13">
        <f t="shared" si="151"/>
        <v>15</v>
      </c>
      <c r="AJ1078" s="13">
        <f t="shared" si="152"/>
        <v>1</v>
      </c>
      <c r="AK1078" s="21">
        <v>1</v>
      </c>
      <c r="AM1078" t="s">
        <v>2154</v>
      </c>
      <c r="AN1078" t="str">
        <f t="shared" si="146"/>
        <v>R03</v>
      </c>
      <c r="AO1078" s="20" t="str">
        <f t="shared" si="147"/>
        <v>FINES_R03</v>
      </c>
      <c r="AP1078" s="25">
        <f t="shared" si="153"/>
        <v>0.72734671831130981</v>
      </c>
      <c r="AQ1078" s="24" t="str">
        <f>+IFERROR(VLOOKUP(Y1078,#REF!,2,FALSE),"-")</f>
        <v>-</v>
      </c>
      <c r="AR1078" s="13" t="s">
        <v>2393</v>
      </c>
      <c r="AS1078" t="s">
        <v>2397</v>
      </c>
      <c r="AT1078" t="str">
        <f t="shared" si="154"/>
        <v>Soberania Nacional Y Echaurri - e/ Echaurri - Gonzalez Catan</v>
      </c>
    </row>
    <row r="1079" spans="1:46" ht="15.75" thickBot="1" x14ac:dyDescent="0.3">
      <c r="A1079" s="47">
        <v>3</v>
      </c>
      <c r="B1079" s="47" t="s">
        <v>1078</v>
      </c>
      <c r="C1079" s="47" t="s">
        <v>7351</v>
      </c>
      <c r="D1079" s="47" t="s">
        <v>1225</v>
      </c>
      <c r="E1079" s="47" t="s">
        <v>1226</v>
      </c>
      <c r="F1079" s="47" t="s">
        <v>7397</v>
      </c>
      <c r="G1079" s="47" t="s">
        <v>7212</v>
      </c>
      <c r="H1079" s="47" t="s">
        <v>7213</v>
      </c>
      <c r="I1079" s="47" t="s">
        <v>2475</v>
      </c>
      <c r="J1079" s="47" t="s">
        <v>7187</v>
      </c>
      <c r="K1079" s="47" t="s">
        <v>16220</v>
      </c>
      <c r="L1079" s="47">
        <v>0.73575615882873535</v>
      </c>
      <c r="M1079" s="47">
        <v>-34.899974418275697</v>
      </c>
      <c r="N1079" s="47">
        <v>-58.704637987898003</v>
      </c>
      <c r="O1079" s="47" t="s">
        <v>16221</v>
      </c>
      <c r="P1079" s="47">
        <v>1</v>
      </c>
      <c r="Q1079">
        <v>16</v>
      </c>
      <c r="S1079" s="23" t="s">
        <v>2347</v>
      </c>
      <c r="T1079" t="str">
        <f t="shared" si="148"/>
        <v>03</v>
      </c>
      <c r="V1079" t="str">
        <f>+VLOOKUP(B1079,MARCO!E:E,1,FALSE)</f>
        <v>La Matanza</v>
      </c>
      <c r="W1079" t="s">
        <v>134</v>
      </c>
      <c r="X1079" t="s">
        <v>134</v>
      </c>
      <c r="Y1079" t="str">
        <f t="shared" si="149"/>
        <v>R 3 - D 692 - 497 - 1152</v>
      </c>
      <c r="Z1079" t="s">
        <v>20</v>
      </c>
      <c r="AA1079" t="s">
        <v>2349</v>
      </c>
      <c r="AB1079" t="s">
        <v>21</v>
      </c>
      <c r="AD1079" t="str">
        <f t="shared" si="150"/>
        <v>E.p N°88</v>
      </c>
      <c r="AE1079" t="s">
        <v>22</v>
      </c>
      <c r="AF1079" t="s">
        <v>23</v>
      </c>
      <c r="AG1079" t="s">
        <v>26</v>
      </c>
      <c r="AH1079" t="s">
        <v>2348</v>
      </c>
      <c r="AI1079" s="13">
        <f t="shared" si="151"/>
        <v>16</v>
      </c>
      <c r="AJ1079" s="13">
        <f t="shared" si="152"/>
        <v>1</v>
      </c>
      <c r="AK1079" s="21">
        <v>1</v>
      </c>
      <c r="AM1079" t="s">
        <v>2154</v>
      </c>
      <c r="AN1079" t="str">
        <f t="shared" si="146"/>
        <v>R03</v>
      </c>
      <c r="AO1079" s="20" t="str">
        <f t="shared" si="147"/>
        <v>FINES_R03</v>
      </c>
      <c r="AP1079" s="25">
        <f t="shared" si="153"/>
        <v>0.73575615882873535</v>
      </c>
      <c r="AQ1079" s="24" t="str">
        <f>+IFERROR(VLOOKUP(Y1079,#REF!,2,FALSE),"-")</f>
        <v>-</v>
      </c>
      <c r="AR1079" s="13" t="s">
        <v>2393</v>
      </c>
      <c r="AS1079" t="s">
        <v>2398</v>
      </c>
      <c r="AT1079" t="str">
        <f t="shared" si="154"/>
        <v>San Ignacio - 5799 - Virrey Del Pino</v>
      </c>
    </row>
    <row r="1080" spans="1:46" ht="15.75" thickBot="1" x14ac:dyDescent="0.3">
      <c r="A1080" s="47">
        <v>3</v>
      </c>
      <c r="B1080" s="47" t="s">
        <v>1078</v>
      </c>
      <c r="C1080" s="47" t="s">
        <v>7351</v>
      </c>
      <c r="D1080" s="47" t="s">
        <v>1225</v>
      </c>
      <c r="E1080" s="47" t="s">
        <v>1226</v>
      </c>
      <c r="F1080" s="47" t="s">
        <v>7399</v>
      </c>
      <c r="G1080" s="47" t="s">
        <v>7400</v>
      </c>
      <c r="H1080" s="47" t="s">
        <v>7401</v>
      </c>
      <c r="I1080" s="47" t="s">
        <v>2475</v>
      </c>
      <c r="J1080" s="47" t="s">
        <v>7187</v>
      </c>
      <c r="K1080" s="47" t="s">
        <v>13964</v>
      </c>
      <c r="L1080" s="47">
        <v>0.80819487571716309</v>
      </c>
      <c r="M1080" s="47">
        <v>-34.844558200000002</v>
      </c>
      <c r="N1080" s="47">
        <v>-58.639019500000003</v>
      </c>
      <c r="O1080" s="47" t="s">
        <v>16222</v>
      </c>
      <c r="P1080" s="47">
        <v>2</v>
      </c>
      <c r="Q1080">
        <v>32</v>
      </c>
      <c r="S1080" s="23" t="s">
        <v>2347</v>
      </c>
      <c r="T1080" t="str">
        <f t="shared" si="148"/>
        <v>03</v>
      </c>
      <c r="V1080" t="str">
        <f>+VLOOKUP(B1080,MARCO!E:E,1,FALSE)</f>
        <v>La Matanza</v>
      </c>
      <c r="W1080" t="s">
        <v>134</v>
      </c>
      <c r="X1080" t="s">
        <v>134</v>
      </c>
      <c r="Y1080" t="str">
        <f t="shared" si="149"/>
        <v>R 3 - D 692 - 497 - 3554</v>
      </c>
      <c r="Z1080" t="s">
        <v>20</v>
      </c>
      <c r="AA1080" t="s">
        <v>2349</v>
      </c>
      <c r="AB1080" t="s">
        <v>21</v>
      </c>
      <c r="AD1080" t="str">
        <f t="shared" si="150"/>
        <v>Iglesia Presencia Del Rey</v>
      </c>
      <c r="AE1080" t="s">
        <v>22</v>
      </c>
      <c r="AF1080" t="s">
        <v>23</v>
      </c>
      <c r="AG1080" t="s">
        <v>26</v>
      </c>
      <c r="AH1080" t="s">
        <v>2348</v>
      </c>
      <c r="AI1080" s="13">
        <f t="shared" si="151"/>
        <v>32</v>
      </c>
      <c r="AJ1080" s="13">
        <f t="shared" si="152"/>
        <v>2</v>
      </c>
      <c r="AK1080" s="21">
        <v>1</v>
      </c>
      <c r="AM1080" t="s">
        <v>2154</v>
      </c>
      <c r="AN1080" t="str">
        <f t="shared" si="146"/>
        <v>R03</v>
      </c>
      <c r="AO1080" s="20" t="str">
        <f t="shared" si="147"/>
        <v>FINES_R03</v>
      </c>
      <c r="AP1080" s="25">
        <f t="shared" si="153"/>
        <v>0.80819487571716309</v>
      </c>
      <c r="AQ1080" s="24" t="str">
        <f>+IFERROR(VLOOKUP(Y1080,#REF!,2,FALSE),"-")</f>
        <v>-</v>
      </c>
      <c r="AR1080" s="13" t="s">
        <v>2393</v>
      </c>
      <c r="AS1080" t="s">
        <v>2398</v>
      </c>
      <c r="AT1080" t="str">
        <f t="shared" si="154"/>
        <v>Noel - 178 - Virrey Del Pino</v>
      </c>
    </row>
    <row r="1081" spans="1:46" ht="15.75" thickBot="1" x14ac:dyDescent="0.3">
      <c r="A1081" s="47">
        <v>3</v>
      </c>
      <c r="B1081" s="47" t="s">
        <v>1078</v>
      </c>
      <c r="C1081" s="47" t="s">
        <v>2377</v>
      </c>
      <c r="D1081" s="47" t="s">
        <v>1173</v>
      </c>
      <c r="E1081" s="47" t="s">
        <v>113</v>
      </c>
      <c r="F1081" s="47" t="s">
        <v>7403</v>
      </c>
      <c r="G1081" s="47" t="s">
        <v>7404</v>
      </c>
      <c r="H1081" s="47" t="s">
        <v>7405</v>
      </c>
      <c r="I1081" s="47" t="s">
        <v>2475</v>
      </c>
      <c r="J1081" s="47" t="s">
        <v>6676</v>
      </c>
      <c r="K1081" s="47" t="s">
        <v>13965</v>
      </c>
      <c r="L1081" s="47">
        <v>0.69587492942810059</v>
      </c>
      <c r="M1081" s="47">
        <v>-34.830232338567001</v>
      </c>
      <c r="N1081" s="47">
        <v>-58.667218643059002</v>
      </c>
      <c r="O1081" s="47" t="s">
        <v>16223</v>
      </c>
      <c r="P1081" s="47">
        <v>1</v>
      </c>
      <c r="Q1081">
        <v>18</v>
      </c>
      <c r="S1081" s="23" t="s">
        <v>2347</v>
      </c>
      <c r="T1081" t="str">
        <f t="shared" si="148"/>
        <v>03</v>
      </c>
      <c r="V1081" t="str">
        <f>+VLOOKUP(B1081,MARCO!E:E,1,FALSE)</f>
        <v>La Matanza</v>
      </c>
      <c r="W1081" t="s">
        <v>134</v>
      </c>
      <c r="X1081" t="s">
        <v>134</v>
      </c>
      <c r="Y1081" t="str">
        <f t="shared" si="149"/>
        <v>R 3 - D 692 - 464 - 0208</v>
      </c>
      <c r="Z1081" t="s">
        <v>20</v>
      </c>
      <c r="AA1081" t="s">
        <v>2349</v>
      </c>
      <c r="AB1081" t="s">
        <v>21</v>
      </c>
      <c r="AD1081" t="str">
        <f t="shared" si="150"/>
        <v>Ees N°77</v>
      </c>
      <c r="AE1081" t="s">
        <v>22</v>
      </c>
      <c r="AF1081" t="s">
        <v>23</v>
      </c>
      <c r="AG1081" t="s">
        <v>26</v>
      </c>
      <c r="AH1081" t="s">
        <v>2348</v>
      </c>
      <c r="AI1081" s="13">
        <f t="shared" si="151"/>
        <v>18</v>
      </c>
      <c r="AJ1081" s="13">
        <f t="shared" si="152"/>
        <v>1</v>
      </c>
      <c r="AK1081" s="21">
        <v>1</v>
      </c>
      <c r="AM1081" t="s">
        <v>2154</v>
      </c>
      <c r="AN1081" t="str">
        <f t="shared" si="146"/>
        <v>R03</v>
      </c>
      <c r="AO1081" s="20" t="str">
        <f t="shared" si="147"/>
        <v>FINES_R03</v>
      </c>
      <c r="AP1081" s="25">
        <f t="shared" si="153"/>
        <v>0.69587492942810059</v>
      </c>
      <c r="AQ1081" s="24" t="str">
        <f>+IFERROR(VLOOKUP(Y1081,#REF!,2,FALSE),"-")</f>
        <v>-</v>
      </c>
      <c r="AR1081" s="13" t="s">
        <v>2393</v>
      </c>
      <c r="AS1081" t="s">
        <v>2398</v>
      </c>
      <c r="AT1081" t="str">
        <f t="shared" si="154"/>
        <v>Areco - 5801 e/ S/n y S/n - Virrey Del Pino</v>
      </c>
    </row>
    <row r="1082" spans="1:46" ht="15.75" thickBot="1" x14ac:dyDescent="0.3">
      <c r="A1082" s="47">
        <v>3</v>
      </c>
      <c r="B1082" s="47" t="s">
        <v>1078</v>
      </c>
      <c r="C1082" s="47" t="s">
        <v>7407</v>
      </c>
      <c r="D1082" s="47" t="s">
        <v>1178</v>
      </c>
      <c r="E1082" s="47" t="s">
        <v>1015</v>
      </c>
      <c r="F1082" s="47" t="s">
        <v>7408</v>
      </c>
      <c r="G1082" s="47" t="s">
        <v>7409</v>
      </c>
      <c r="H1082" s="47" t="s">
        <v>7410</v>
      </c>
      <c r="I1082" s="47" t="s">
        <v>2475</v>
      </c>
      <c r="J1082" s="47" t="s">
        <v>6676</v>
      </c>
      <c r="K1082" s="47" t="s">
        <v>13966</v>
      </c>
      <c r="L1082" s="47">
        <v>0.94358736276626587</v>
      </c>
      <c r="M1082" s="47">
        <v>-34.811254521925001</v>
      </c>
      <c r="N1082" s="47">
        <v>-58.648952924744997</v>
      </c>
      <c r="O1082" s="47" t="s">
        <v>16224</v>
      </c>
      <c r="P1082" s="47">
        <v>2</v>
      </c>
      <c r="Q1082">
        <v>45</v>
      </c>
      <c r="S1082" s="23" t="s">
        <v>2347</v>
      </c>
      <c r="T1082" t="str">
        <f t="shared" si="148"/>
        <v>03</v>
      </c>
      <c r="V1082" t="str">
        <f>+VLOOKUP(B1082,MARCO!E:E,1,FALSE)</f>
        <v>La Matanza</v>
      </c>
      <c r="W1082" t="s">
        <v>134</v>
      </c>
      <c r="X1082" t="s">
        <v>134</v>
      </c>
      <c r="Y1082" t="str">
        <f t="shared" si="149"/>
        <v>R 3 - D 692 - 469 - 0213</v>
      </c>
      <c r="Z1082" t="s">
        <v>20</v>
      </c>
      <c r="AA1082" t="s">
        <v>2349</v>
      </c>
      <c r="AB1082" t="s">
        <v>21</v>
      </c>
      <c r="AD1082" t="str">
        <f t="shared" si="150"/>
        <v>El PlayÓn Centro Comunitario</v>
      </c>
      <c r="AE1082" t="s">
        <v>22</v>
      </c>
      <c r="AF1082" t="s">
        <v>23</v>
      </c>
      <c r="AG1082" t="s">
        <v>26</v>
      </c>
      <c r="AH1082" t="s">
        <v>2348</v>
      </c>
      <c r="AI1082" s="13">
        <f t="shared" si="151"/>
        <v>45</v>
      </c>
      <c r="AJ1082" s="13">
        <f t="shared" si="152"/>
        <v>2</v>
      </c>
      <c r="AK1082" s="21">
        <v>1</v>
      </c>
      <c r="AM1082" t="s">
        <v>2154</v>
      </c>
      <c r="AN1082" t="str">
        <f t="shared" si="146"/>
        <v>R03</v>
      </c>
      <c r="AO1082" s="20" t="str">
        <f t="shared" si="147"/>
        <v>FINES_R03</v>
      </c>
      <c r="AP1082" s="25">
        <f t="shared" si="153"/>
        <v>0.94358736276626587</v>
      </c>
      <c r="AQ1082" s="24" t="str">
        <f>+IFERROR(VLOOKUP(Y1082,#REF!,2,FALSE),"-")</f>
        <v>-</v>
      </c>
      <c r="AR1082" s="13" t="s">
        <v>2393</v>
      </c>
      <c r="AS1082" t="s">
        <v>2398</v>
      </c>
      <c r="AT1082" t="str">
        <f t="shared" si="154"/>
        <v>Ballerini - 6180 e/ S/n y S/n - Virrey Del Pino</v>
      </c>
    </row>
    <row r="1083" spans="1:46" ht="15.75" thickBot="1" x14ac:dyDescent="0.3">
      <c r="A1083" s="47">
        <v>3</v>
      </c>
      <c r="B1083" s="47" t="s">
        <v>1078</v>
      </c>
      <c r="C1083" s="47" t="s">
        <v>2389</v>
      </c>
      <c r="D1083" s="47" t="s">
        <v>1168</v>
      </c>
      <c r="E1083" s="47" t="s">
        <v>795</v>
      </c>
      <c r="F1083" s="47" t="s">
        <v>7412</v>
      </c>
      <c r="G1083" s="47" t="s">
        <v>7413</v>
      </c>
      <c r="H1083" s="47" t="s">
        <v>7414</v>
      </c>
      <c r="I1083" s="47" t="s">
        <v>2475</v>
      </c>
      <c r="J1083" s="47" t="s">
        <v>7264</v>
      </c>
      <c r="K1083" s="47" t="s">
        <v>13967</v>
      </c>
      <c r="L1083" s="47">
        <v>0.65527814626693726</v>
      </c>
      <c r="M1083" s="47">
        <v>-34.858021999999998</v>
      </c>
      <c r="N1083" s="47">
        <v>-58.665706700000001</v>
      </c>
      <c r="O1083" s="47" t="s">
        <v>16225</v>
      </c>
      <c r="P1083" s="47">
        <v>2</v>
      </c>
      <c r="Q1083">
        <v>37</v>
      </c>
      <c r="S1083" s="23" t="s">
        <v>2347</v>
      </c>
      <c r="T1083" t="str">
        <f t="shared" si="148"/>
        <v>03</v>
      </c>
      <c r="V1083" t="str">
        <f>+VLOOKUP(B1083,MARCO!E:E,1,FALSE)</f>
        <v>La Matanza</v>
      </c>
      <c r="W1083" t="s">
        <v>134</v>
      </c>
      <c r="X1083" t="s">
        <v>134</v>
      </c>
      <c r="Y1083" t="str">
        <f t="shared" si="149"/>
        <v>R 3 - D 692 - 459 - 3707</v>
      </c>
      <c r="Z1083" t="s">
        <v>20</v>
      </c>
      <c r="AA1083" t="s">
        <v>2349</v>
      </c>
      <c r="AB1083" t="s">
        <v>21</v>
      </c>
      <c r="AD1083" t="str">
        <f t="shared" si="150"/>
        <v>Centro De Jubilados "vivir"</v>
      </c>
      <c r="AE1083" t="s">
        <v>22</v>
      </c>
      <c r="AF1083" t="s">
        <v>23</v>
      </c>
      <c r="AG1083" t="s">
        <v>26</v>
      </c>
      <c r="AH1083" t="s">
        <v>2348</v>
      </c>
      <c r="AI1083" s="13">
        <f t="shared" si="151"/>
        <v>37</v>
      </c>
      <c r="AJ1083" s="13">
        <f t="shared" si="152"/>
        <v>2</v>
      </c>
      <c r="AK1083" s="21">
        <v>1</v>
      </c>
      <c r="AM1083" t="s">
        <v>2154</v>
      </c>
      <c r="AN1083" t="str">
        <f t="shared" si="146"/>
        <v>R03</v>
      </c>
      <c r="AO1083" s="20" t="str">
        <f t="shared" si="147"/>
        <v>FINES_R03</v>
      </c>
      <c r="AP1083" s="25">
        <f t="shared" si="153"/>
        <v>0.65527814626693726</v>
      </c>
      <c r="AQ1083" s="24" t="str">
        <f>+IFERROR(VLOOKUP(Y1083,#REF!,2,FALSE),"-")</f>
        <v>-</v>
      </c>
      <c r="AR1083" s="13" t="s">
        <v>2393</v>
      </c>
      <c r="AS1083" t="s">
        <v>2397</v>
      </c>
      <c r="AT1083" t="str">
        <f t="shared" si="154"/>
        <v>Colastine - 7861 - Gonzalez Catan</v>
      </c>
    </row>
    <row r="1084" spans="1:46" ht="15.75" thickBot="1" x14ac:dyDescent="0.3">
      <c r="A1084" s="47">
        <v>3</v>
      </c>
      <c r="B1084" s="47" t="s">
        <v>1078</v>
      </c>
      <c r="C1084" s="47" t="s">
        <v>7407</v>
      </c>
      <c r="D1084" s="47" t="s">
        <v>1178</v>
      </c>
      <c r="E1084" s="47" t="s">
        <v>1015</v>
      </c>
      <c r="F1084" s="47" t="s">
        <v>7417</v>
      </c>
      <c r="G1084" s="47" t="s">
        <v>7418</v>
      </c>
      <c r="H1084" s="47" t="s">
        <v>7419</v>
      </c>
      <c r="I1084" s="47" t="s">
        <v>2475</v>
      </c>
      <c r="J1084" s="47" t="s">
        <v>6100</v>
      </c>
      <c r="K1084" s="47" t="s">
        <v>13968</v>
      </c>
      <c r="L1084" s="47">
        <v>1.000001907348633</v>
      </c>
      <c r="M1084" s="47">
        <v>-34.742763181294002</v>
      </c>
      <c r="N1084" s="47">
        <v>-58.642951823886001</v>
      </c>
      <c r="O1084" s="47" t="s">
        <v>16226</v>
      </c>
      <c r="P1084" s="47">
        <v>2</v>
      </c>
      <c r="Q1084">
        <v>44</v>
      </c>
      <c r="S1084" s="23" t="s">
        <v>2347</v>
      </c>
      <c r="T1084" t="str">
        <f t="shared" si="148"/>
        <v>03</v>
      </c>
      <c r="V1084" t="str">
        <f>+VLOOKUP(B1084,MARCO!E:E,1,FALSE)</f>
        <v>La Matanza</v>
      </c>
      <c r="W1084" t="s">
        <v>134</v>
      </c>
      <c r="X1084" t="s">
        <v>134</v>
      </c>
      <c r="Y1084" t="str">
        <f t="shared" si="149"/>
        <v>R 3 - D 692 - 469 - 0302</v>
      </c>
      <c r="Z1084" t="s">
        <v>20</v>
      </c>
      <c r="AA1084" t="s">
        <v>2349</v>
      </c>
      <c r="AB1084" t="s">
        <v>21</v>
      </c>
      <c r="AD1084" t="str">
        <f t="shared" si="150"/>
        <v>Cec-identidad Vecinal</v>
      </c>
      <c r="AE1084" t="s">
        <v>22</v>
      </c>
      <c r="AF1084" t="s">
        <v>23</v>
      </c>
      <c r="AG1084" t="s">
        <v>26</v>
      </c>
      <c r="AH1084" t="s">
        <v>2348</v>
      </c>
      <c r="AI1084" s="13">
        <f t="shared" si="151"/>
        <v>44</v>
      </c>
      <c r="AJ1084" s="13">
        <f t="shared" si="152"/>
        <v>2</v>
      </c>
      <c r="AK1084" s="21">
        <v>1</v>
      </c>
      <c r="AM1084" t="s">
        <v>2154</v>
      </c>
      <c r="AN1084" t="str">
        <f t="shared" si="146"/>
        <v>R03</v>
      </c>
      <c r="AO1084" s="20" t="str">
        <f t="shared" si="147"/>
        <v>FINES_R03</v>
      </c>
      <c r="AP1084" s="25">
        <f t="shared" si="153"/>
        <v>1.000001907348633</v>
      </c>
      <c r="AQ1084" s="24" t="str">
        <f>+IFERROR(VLOOKUP(Y1084,#REF!,2,FALSE),"-")</f>
        <v>-</v>
      </c>
      <c r="AR1084" s="13" t="s">
        <v>2393</v>
      </c>
      <c r="AS1084" t="s">
        <v>2397</v>
      </c>
      <c r="AT1084" t="str">
        <f t="shared" si="154"/>
        <v>Lanza - 6621 - Gonzalez Catan</v>
      </c>
    </row>
    <row r="1085" spans="1:46" ht="15.75" thickBot="1" x14ac:dyDescent="0.3">
      <c r="A1085" s="47">
        <v>3</v>
      </c>
      <c r="B1085" s="47" t="s">
        <v>1078</v>
      </c>
      <c r="C1085" s="47" t="s">
        <v>2389</v>
      </c>
      <c r="D1085" s="47" t="s">
        <v>1168</v>
      </c>
      <c r="E1085" s="47" t="s">
        <v>795</v>
      </c>
      <c r="F1085" s="47" t="s">
        <v>7421</v>
      </c>
      <c r="G1085" s="47" t="s">
        <v>7422</v>
      </c>
      <c r="H1085" s="47" t="s">
        <v>7423</v>
      </c>
      <c r="I1085" s="47" t="s">
        <v>2475</v>
      </c>
      <c r="J1085" s="47" t="s">
        <v>7240</v>
      </c>
      <c r="K1085" s="47" t="s">
        <v>13969</v>
      </c>
      <c r="L1085" s="47">
        <v>0.76165807247161865</v>
      </c>
      <c r="M1085" s="47">
        <v>-34.751276093616298</v>
      </c>
      <c r="N1085" s="47">
        <v>-58.623806292625403</v>
      </c>
      <c r="O1085" s="47" t="s">
        <v>16227</v>
      </c>
      <c r="P1085" s="47">
        <v>4</v>
      </c>
      <c r="Q1085">
        <v>116</v>
      </c>
      <c r="S1085" s="23" t="s">
        <v>2347</v>
      </c>
      <c r="T1085" t="str">
        <f t="shared" si="148"/>
        <v>03</v>
      </c>
      <c r="V1085" t="str">
        <f>+VLOOKUP(B1085,MARCO!E:E,1,FALSE)</f>
        <v>La Matanza</v>
      </c>
      <c r="W1085" t="s">
        <v>134</v>
      </c>
      <c r="X1085" t="s">
        <v>134</v>
      </c>
      <c r="Y1085" t="str">
        <f t="shared" si="149"/>
        <v>R 3 - D 692 - 459 - 3706</v>
      </c>
      <c r="Z1085" t="s">
        <v>20</v>
      </c>
      <c r="AA1085" t="s">
        <v>2349</v>
      </c>
      <c r="AB1085" t="s">
        <v>21</v>
      </c>
      <c r="AD1085" t="str">
        <f t="shared" si="150"/>
        <v>E.e.s N°68</v>
      </c>
      <c r="AE1085" t="s">
        <v>22</v>
      </c>
      <c r="AF1085" t="s">
        <v>23</v>
      </c>
      <c r="AG1085" t="s">
        <v>26</v>
      </c>
      <c r="AH1085" t="s">
        <v>2348</v>
      </c>
      <c r="AI1085" s="13">
        <f t="shared" si="151"/>
        <v>116</v>
      </c>
      <c r="AJ1085" s="13">
        <f t="shared" si="152"/>
        <v>4</v>
      </c>
      <c r="AK1085" s="21">
        <v>1</v>
      </c>
      <c r="AM1085" t="s">
        <v>2154</v>
      </c>
      <c r="AN1085" t="str">
        <f t="shared" si="146"/>
        <v>R03</v>
      </c>
      <c r="AO1085" s="20" t="str">
        <f t="shared" si="147"/>
        <v>FINES_R03</v>
      </c>
      <c r="AP1085" s="25">
        <f t="shared" si="153"/>
        <v>0.76165807247161865</v>
      </c>
      <c r="AQ1085" s="24" t="str">
        <f>+IFERROR(VLOOKUP(Y1085,#REF!,2,FALSE),"-")</f>
        <v>-</v>
      </c>
      <c r="AR1085" s="13" t="s">
        <v>2393</v>
      </c>
      <c r="AS1085" t="s">
        <v>2397</v>
      </c>
      <c r="AT1085" t="str">
        <f t="shared" si="154"/>
        <v>Huemul - 5568 - Gonzalez Catan</v>
      </c>
    </row>
    <row r="1086" spans="1:46" ht="15.75" thickBot="1" x14ac:dyDescent="0.3">
      <c r="A1086" s="47">
        <v>3</v>
      </c>
      <c r="B1086" s="47" t="s">
        <v>1078</v>
      </c>
      <c r="C1086" s="47" t="s">
        <v>7178</v>
      </c>
      <c r="D1086" s="47" t="s">
        <v>1208</v>
      </c>
      <c r="E1086" s="47" t="s">
        <v>1209</v>
      </c>
      <c r="F1086" s="47" t="s">
        <v>7425</v>
      </c>
      <c r="G1086" s="47" t="s">
        <v>7301</v>
      </c>
      <c r="H1086" s="47" t="s">
        <v>7302</v>
      </c>
      <c r="I1086" s="47" t="s">
        <v>2475</v>
      </c>
      <c r="J1086" s="47" t="s">
        <v>7427</v>
      </c>
      <c r="K1086" s="47" t="s">
        <v>16228</v>
      </c>
      <c r="L1086" s="47">
        <v>0.77214711904525757</v>
      </c>
      <c r="M1086" s="47">
        <v>-34.793674799999998</v>
      </c>
      <c r="N1086" s="47">
        <v>-58.621592900000003</v>
      </c>
      <c r="O1086" s="47" t="s">
        <v>16229</v>
      </c>
      <c r="P1086" s="47">
        <v>1</v>
      </c>
      <c r="Q1086">
        <v>17</v>
      </c>
      <c r="S1086" s="23" t="s">
        <v>2347</v>
      </c>
      <c r="T1086" t="str">
        <f t="shared" si="148"/>
        <v>03</v>
      </c>
      <c r="V1086" t="str">
        <f>+VLOOKUP(B1086,MARCO!E:E,1,FALSE)</f>
        <v>La Matanza</v>
      </c>
      <c r="W1086" t="s">
        <v>134</v>
      </c>
      <c r="X1086" t="s">
        <v>134</v>
      </c>
      <c r="Y1086" t="str">
        <f t="shared" si="149"/>
        <v>R 3 - D 692 - 486 - 0272</v>
      </c>
      <c r="Z1086" t="s">
        <v>20</v>
      </c>
      <c r="AA1086" t="s">
        <v>2349</v>
      </c>
      <c r="AB1086" t="s">
        <v>21</v>
      </c>
      <c r="AD1086" t="str">
        <f t="shared" si="150"/>
        <v>Centro Joven AlegrÍa</v>
      </c>
      <c r="AE1086" t="s">
        <v>22</v>
      </c>
      <c r="AF1086" t="s">
        <v>23</v>
      </c>
      <c r="AG1086" t="s">
        <v>26</v>
      </c>
      <c r="AH1086" t="s">
        <v>2348</v>
      </c>
      <c r="AI1086" s="13">
        <f t="shared" si="151"/>
        <v>17</v>
      </c>
      <c r="AJ1086" s="13">
        <f t="shared" si="152"/>
        <v>1</v>
      </c>
      <c r="AK1086" s="21">
        <v>1</v>
      </c>
      <c r="AM1086" t="s">
        <v>2154</v>
      </c>
      <c r="AN1086" t="str">
        <f t="shared" si="146"/>
        <v>R03</v>
      </c>
      <c r="AO1086" s="20" t="str">
        <f t="shared" si="147"/>
        <v>FINES_R03</v>
      </c>
      <c r="AP1086" s="25">
        <f t="shared" si="153"/>
        <v>0.77214711904525757</v>
      </c>
      <c r="AQ1086" s="24" t="str">
        <f>+IFERROR(VLOOKUP(Y1086,#REF!,2,FALSE),"-")</f>
        <v>-</v>
      </c>
      <c r="AR1086" s="13" t="s">
        <v>2393</v>
      </c>
      <c r="AS1086" t="s">
        <v>2398</v>
      </c>
      <c r="AT1086" t="str">
        <f t="shared" si="154"/>
        <v>Atenzo - 6963 - Gonzalez Catan</v>
      </c>
    </row>
    <row r="1087" spans="1:46" ht="15.75" thickBot="1" x14ac:dyDescent="0.3">
      <c r="A1087" s="47">
        <v>3</v>
      </c>
      <c r="B1087" s="47" t="s">
        <v>1078</v>
      </c>
      <c r="C1087" s="47" t="s">
        <v>7178</v>
      </c>
      <c r="D1087" s="47" t="s">
        <v>1208</v>
      </c>
      <c r="E1087" s="47" t="s">
        <v>1209</v>
      </c>
      <c r="F1087" s="47" t="s">
        <v>7428</v>
      </c>
      <c r="G1087" s="47" t="s">
        <v>7305</v>
      </c>
      <c r="H1087" s="47" t="s">
        <v>7306</v>
      </c>
      <c r="I1087" s="47" t="s">
        <v>2475</v>
      </c>
      <c r="J1087" s="47" t="s">
        <v>7427</v>
      </c>
      <c r="K1087" s="47" t="s">
        <v>16230</v>
      </c>
      <c r="L1087" s="47">
        <v>0.55278366804122925</v>
      </c>
      <c r="M1087" s="47">
        <v>-34.775154330760998</v>
      </c>
      <c r="N1087" s="47">
        <v>-58.614404273360002</v>
      </c>
      <c r="O1087" s="47" t="s">
        <v>16231</v>
      </c>
      <c r="P1087" s="47">
        <v>1</v>
      </c>
      <c r="Q1087">
        <v>18</v>
      </c>
      <c r="S1087" s="23" t="s">
        <v>2347</v>
      </c>
      <c r="T1087" t="str">
        <f t="shared" si="148"/>
        <v>03</v>
      </c>
      <c r="V1087" t="str">
        <f>+VLOOKUP(B1087,MARCO!E:E,1,FALSE)</f>
        <v>La Matanza</v>
      </c>
      <c r="W1087" t="s">
        <v>134</v>
      </c>
      <c r="X1087" t="s">
        <v>134</v>
      </c>
      <c r="Y1087" t="str">
        <f t="shared" si="149"/>
        <v>R 3 - D 692 - 486 - 0284</v>
      </c>
      <c r="Z1087" t="s">
        <v>20</v>
      </c>
      <c r="AA1087" t="s">
        <v>2349</v>
      </c>
      <c r="AB1087" t="s">
        <v>21</v>
      </c>
      <c r="AD1087" t="str">
        <f t="shared" si="150"/>
        <v>Centro Ramon Carrillo</v>
      </c>
      <c r="AE1087" t="s">
        <v>22</v>
      </c>
      <c r="AF1087" t="s">
        <v>23</v>
      </c>
      <c r="AG1087" t="s">
        <v>26</v>
      </c>
      <c r="AH1087" t="s">
        <v>2348</v>
      </c>
      <c r="AI1087" s="13">
        <f t="shared" si="151"/>
        <v>18</v>
      </c>
      <c r="AJ1087" s="13">
        <f t="shared" si="152"/>
        <v>1</v>
      </c>
      <c r="AK1087" s="21">
        <v>1</v>
      </c>
      <c r="AM1087" t="s">
        <v>2154</v>
      </c>
      <c r="AN1087" t="str">
        <f t="shared" si="146"/>
        <v>R03</v>
      </c>
      <c r="AO1087" s="20" t="str">
        <f t="shared" si="147"/>
        <v>FINES_R03</v>
      </c>
      <c r="AP1087" s="25">
        <f t="shared" si="153"/>
        <v>0.55278366804122925</v>
      </c>
      <c r="AQ1087" s="24" t="str">
        <f>+IFERROR(VLOOKUP(Y1087,#REF!,2,FALSE),"-")</f>
        <v>-</v>
      </c>
      <c r="AR1087" s="13" t="s">
        <v>2393</v>
      </c>
      <c r="AS1087" t="s">
        <v>2398</v>
      </c>
      <c r="AT1087" t="str">
        <f t="shared" si="154"/>
        <v>Llorente - 6269 - Gonzalez Catan</v>
      </c>
    </row>
    <row r="1088" spans="1:46" ht="15.75" thickBot="1" x14ac:dyDescent="0.3">
      <c r="A1088" s="47">
        <v>3</v>
      </c>
      <c r="B1088" s="47" t="s">
        <v>1078</v>
      </c>
      <c r="C1088" s="47" t="s">
        <v>7407</v>
      </c>
      <c r="D1088" s="47" t="s">
        <v>1178</v>
      </c>
      <c r="E1088" s="47" t="s">
        <v>1015</v>
      </c>
      <c r="F1088" s="47" t="s">
        <v>7430</v>
      </c>
      <c r="G1088" s="47" t="s">
        <v>7404</v>
      </c>
      <c r="H1088" s="47" t="s">
        <v>7405</v>
      </c>
      <c r="I1088" s="47" t="s">
        <v>2475</v>
      </c>
      <c r="J1088" s="47" t="s">
        <v>7258</v>
      </c>
      <c r="K1088" s="47" t="s">
        <v>16232</v>
      </c>
      <c r="L1088" s="47">
        <v>0.69587492942810059</v>
      </c>
      <c r="M1088" s="47">
        <v>-34.830627964944298</v>
      </c>
      <c r="N1088" s="47">
        <v>-58.666865164394402</v>
      </c>
      <c r="O1088" s="47" t="s">
        <v>16233</v>
      </c>
      <c r="P1088" s="47">
        <v>2</v>
      </c>
      <c r="Q1088">
        <v>68</v>
      </c>
      <c r="S1088" s="23" t="s">
        <v>2347</v>
      </c>
      <c r="T1088" t="str">
        <f t="shared" si="148"/>
        <v>03</v>
      </c>
      <c r="V1088" t="str">
        <f>+VLOOKUP(B1088,MARCO!E:E,1,FALSE)</f>
        <v>La Matanza</v>
      </c>
      <c r="W1088" t="s">
        <v>134</v>
      </c>
      <c r="X1088" t="s">
        <v>134</v>
      </c>
      <c r="Y1088" t="str">
        <f t="shared" si="149"/>
        <v>R 3 - D 692 - 469 - 0208</v>
      </c>
      <c r="Z1088" t="s">
        <v>20</v>
      </c>
      <c r="AA1088" t="s">
        <v>2349</v>
      </c>
      <c r="AB1088" t="s">
        <v>21</v>
      </c>
      <c r="AD1088" t="str">
        <f t="shared" si="150"/>
        <v>Ees N°77</v>
      </c>
      <c r="AE1088" t="s">
        <v>22</v>
      </c>
      <c r="AF1088" t="s">
        <v>23</v>
      </c>
      <c r="AG1088" t="s">
        <v>26</v>
      </c>
      <c r="AH1088" t="s">
        <v>2348</v>
      </c>
      <c r="AI1088" s="13">
        <f t="shared" si="151"/>
        <v>68</v>
      </c>
      <c r="AJ1088" s="13">
        <f t="shared" si="152"/>
        <v>2</v>
      </c>
      <c r="AK1088" s="21">
        <v>1</v>
      </c>
      <c r="AM1088" t="s">
        <v>2154</v>
      </c>
      <c r="AN1088" t="str">
        <f t="shared" si="146"/>
        <v>R03</v>
      </c>
      <c r="AO1088" s="20" t="str">
        <f t="shared" si="147"/>
        <v>FINES_R03</v>
      </c>
      <c r="AP1088" s="25">
        <f t="shared" si="153"/>
        <v>0.69587492942810059</v>
      </c>
      <c r="AQ1088" s="24" t="str">
        <f>+IFERROR(VLOOKUP(Y1088,#REF!,2,FALSE),"-")</f>
        <v>-</v>
      </c>
      <c r="AR1088" s="13" t="s">
        <v>2393</v>
      </c>
      <c r="AS1088" t="s">
        <v>2398</v>
      </c>
      <c r="AT1088" t="str">
        <f t="shared" si="154"/>
        <v>Areco - 5801 e/ S/n y S/n - Virrey Del Pino</v>
      </c>
    </row>
    <row r="1089" spans="1:46" ht="15.75" thickBot="1" x14ac:dyDescent="0.3">
      <c r="A1089" s="47">
        <v>3</v>
      </c>
      <c r="B1089" s="47" t="s">
        <v>1078</v>
      </c>
      <c r="C1089" s="47" t="s">
        <v>7178</v>
      </c>
      <c r="D1089" s="47" t="s">
        <v>1208</v>
      </c>
      <c r="E1089" s="47" t="s">
        <v>1209</v>
      </c>
      <c r="F1089" s="47" t="s">
        <v>7432</v>
      </c>
      <c r="G1089" s="47" t="s">
        <v>2201</v>
      </c>
      <c r="H1089" s="47" t="s">
        <v>7433</v>
      </c>
      <c r="I1089" s="47" t="s">
        <v>2475</v>
      </c>
      <c r="J1089" s="47" t="s">
        <v>2201</v>
      </c>
      <c r="K1089" s="47" t="s">
        <v>13970</v>
      </c>
      <c r="L1089" s="47">
        <v>0.87219935655593872</v>
      </c>
      <c r="M1089" s="47">
        <v>-34.799669983237997</v>
      </c>
      <c r="N1089" s="47">
        <v>-58.639601999260002</v>
      </c>
      <c r="O1089" s="47" t="s">
        <v>16234</v>
      </c>
      <c r="P1089" s="47">
        <v>1</v>
      </c>
      <c r="Q1089">
        <v>19</v>
      </c>
      <c r="S1089" s="23" t="s">
        <v>2347</v>
      </c>
      <c r="T1089" t="str">
        <f t="shared" si="148"/>
        <v>03</v>
      </c>
      <c r="V1089" t="str">
        <f>+VLOOKUP(B1089,MARCO!E:E,1,FALSE)</f>
        <v>La Matanza</v>
      </c>
      <c r="W1089" t="s">
        <v>134</v>
      </c>
      <c r="X1089" t="s">
        <v>134</v>
      </c>
      <c r="Y1089" t="str">
        <f t="shared" si="149"/>
        <v>R 3 - D 692 - 486 - 3886</v>
      </c>
      <c r="Z1089" t="s">
        <v>20</v>
      </c>
      <c r="AA1089" t="s">
        <v>2349</v>
      </c>
      <c r="AB1089" t="s">
        <v>21</v>
      </c>
      <c r="AD1089" t="str">
        <f t="shared" si="150"/>
        <v>Rodolfo Walsh</v>
      </c>
      <c r="AE1089" t="s">
        <v>22</v>
      </c>
      <c r="AF1089" t="s">
        <v>23</v>
      </c>
      <c r="AG1089" t="s">
        <v>26</v>
      </c>
      <c r="AH1089" t="s">
        <v>2348</v>
      </c>
      <c r="AI1089" s="13">
        <f t="shared" si="151"/>
        <v>19</v>
      </c>
      <c r="AJ1089" s="13">
        <f t="shared" si="152"/>
        <v>1</v>
      </c>
      <c r="AK1089" s="21">
        <v>1</v>
      </c>
      <c r="AM1089" t="s">
        <v>2154</v>
      </c>
      <c r="AN1089" t="str">
        <f t="shared" si="146"/>
        <v>R03</v>
      </c>
      <c r="AO1089" s="20" t="str">
        <f t="shared" si="147"/>
        <v>FINES_R03</v>
      </c>
      <c r="AP1089" s="25">
        <f t="shared" si="153"/>
        <v>0.87219935655593872</v>
      </c>
      <c r="AQ1089" s="24" t="str">
        <f>+IFERROR(VLOOKUP(Y1089,#REF!,2,FALSE),"-")</f>
        <v>-</v>
      </c>
      <c r="AR1089" s="13" t="s">
        <v>2393</v>
      </c>
      <c r="AS1089" t="s">
        <v>2397</v>
      </c>
      <c r="AT1089" t="str">
        <f t="shared" si="154"/>
        <v>Manuela Castilla Hidalgo Y Camarones - e/ Camarones - Gonzalez Catan</v>
      </c>
    </row>
    <row r="1090" spans="1:46" ht="15.75" thickBot="1" x14ac:dyDescent="0.3">
      <c r="A1090" s="47">
        <v>3</v>
      </c>
      <c r="B1090" s="47" t="s">
        <v>1078</v>
      </c>
      <c r="C1090" s="47" t="s">
        <v>7178</v>
      </c>
      <c r="D1090" s="47" t="s">
        <v>1208</v>
      </c>
      <c r="E1090" s="47" t="s">
        <v>1209</v>
      </c>
      <c r="F1090" s="47" t="s">
        <v>7437</v>
      </c>
      <c r="G1090" s="47" t="s">
        <v>7438</v>
      </c>
      <c r="H1090" s="47" t="s">
        <v>7439</v>
      </c>
      <c r="I1090" s="47" t="s">
        <v>2475</v>
      </c>
      <c r="J1090" s="47" t="s">
        <v>7187</v>
      </c>
      <c r="K1090" s="47" t="s">
        <v>13971</v>
      </c>
      <c r="L1090" s="47">
        <v>0.66537457704544067</v>
      </c>
      <c r="M1090" s="47">
        <v>-34.781416000230998</v>
      </c>
      <c r="N1090" s="47">
        <v>-58.604194996228998</v>
      </c>
      <c r="O1090" s="47" t="s">
        <v>16235</v>
      </c>
      <c r="P1090" s="47">
        <v>2</v>
      </c>
      <c r="Q1090">
        <v>40</v>
      </c>
      <c r="S1090" s="23" t="s">
        <v>2347</v>
      </c>
      <c r="T1090" t="str">
        <f t="shared" si="148"/>
        <v>03</v>
      </c>
      <c r="V1090" t="str">
        <f>+VLOOKUP(B1090,MARCO!E:E,1,FALSE)</f>
        <v>La Matanza</v>
      </c>
      <c r="W1090" t="s">
        <v>134</v>
      </c>
      <c r="X1090" t="s">
        <v>134</v>
      </c>
      <c r="Y1090" t="str">
        <f t="shared" si="149"/>
        <v>R 3 - D 692 - 486 - 3892</v>
      </c>
      <c r="Z1090" t="s">
        <v>20</v>
      </c>
      <c r="AA1090" t="s">
        <v>2349</v>
      </c>
      <c r="AB1090" t="s">
        <v>21</v>
      </c>
      <c r="AD1090" t="str">
        <f t="shared" si="150"/>
        <v>Biblioteca Ceferino NamuncurÁ</v>
      </c>
      <c r="AE1090" t="s">
        <v>22</v>
      </c>
      <c r="AF1090" t="s">
        <v>23</v>
      </c>
      <c r="AG1090" t="s">
        <v>26</v>
      </c>
      <c r="AH1090" t="s">
        <v>2348</v>
      </c>
      <c r="AI1090" s="13">
        <f t="shared" si="151"/>
        <v>40</v>
      </c>
      <c r="AJ1090" s="13">
        <f t="shared" si="152"/>
        <v>2</v>
      </c>
      <c r="AK1090" s="21">
        <v>1</v>
      </c>
      <c r="AM1090" t="s">
        <v>2154</v>
      </c>
      <c r="AN1090" t="str">
        <f t="shared" si="146"/>
        <v>R03</v>
      </c>
      <c r="AO1090" s="20" t="str">
        <f t="shared" si="147"/>
        <v>FINES_R03</v>
      </c>
      <c r="AP1090" s="25">
        <f t="shared" si="153"/>
        <v>0.66537457704544067</v>
      </c>
      <c r="AQ1090" s="24" t="str">
        <f>+IFERROR(VLOOKUP(Y1090,#REF!,2,FALSE),"-")</f>
        <v>-</v>
      </c>
      <c r="AR1090" s="13" t="s">
        <v>2393</v>
      </c>
      <c r="AS1090" t="s">
        <v>2397</v>
      </c>
      <c r="AT1090" t="str">
        <f t="shared" si="154"/>
        <v>Achupallas Y Saraza - Gonzalez Catan</v>
      </c>
    </row>
    <row r="1091" spans="1:46" ht="15.75" thickBot="1" x14ac:dyDescent="0.3">
      <c r="A1091" s="47">
        <v>3</v>
      </c>
      <c r="B1091" s="47" t="s">
        <v>1078</v>
      </c>
      <c r="C1091" s="47" t="s">
        <v>7178</v>
      </c>
      <c r="D1091" s="47" t="s">
        <v>1208</v>
      </c>
      <c r="E1091" s="47" t="s">
        <v>1209</v>
      </c>
      <c r="F1091" s="47" t="s">
        <v>7441</v>
      </c>
      <c r="G1091" s="47" t="s">
        <v>7442</v>
      </c>
      <c r="H1091" s="47" t="s">
        <v>7443</v>
      </c>
      <c r="I1091" s="47" t="s">
        <v>2475</v>
      </c>
      <c r="J1091" s="47" t="s">
        <v>7187</v>
      </c>
      <c r="K1091" s="47" t="s">
        <v>13972</v>
      </c>
      <c r="L1091" s="47">
        <v>0.95081359148025513</v>
      </c>
      <c r="M1091" s="47">
        <v>-34.805047036803003</v>
      </c>
      <c r="N1091" s="47">
        <v>-58.609684558658003</v>
      </c>
      <c r="O1091" s="47" t="s">
        <v>16236</v>
      </c>
      <c r="P1091" s="47">
        <v>2</v>
      </c>
      <c r="Q1091">
        <v>35</v>
      </c>
      <c r="S1091" s="23" t="s">
        <v>2347</v>
      </c>
      <c r="T1091" t="str">
        <f t="shared" si="148"/>
        <v>03</v>
      </c>
      <c r="V1091" t="str">
        <f>+VLOOKUP(B1091,MARCO!E:E,1,FALSE)</f>
        <v>La Matanza</v>
      </c>
      <c r="W1091" t="s">
        <v>134</v>
      </c>
      <c r="X1091" t="s">
        <v>134</v>
      </c>
      <c r="Y1091" t="str">
        <f t="shared" si="149"/>
        <v>R 3 - D 692 - 486 - 4672</v>
      </c>
      <c r="Z1091" t="s">
        <v>20</v>
      </c>
      <c r="AA1091" t="s">
        <v>2349</v>
      </c>
      <c r="AB1091" t="s">
        <v>21</v>
      </c>
      <c r="AD1091" t="str">
        <f t="shared" si="150"/>
        <v>Capilla Maria De Lujan</v>
      </c>
      <c r="AE1091" t="s">
        <v>22</v>
      </c>
      <c r="AF1091" t="s">
        <v>23</v>
      </c>
      <c r="AG1091" t="s">
        <v>26</v>
      </c>
      <c r="AH1091" t="s">
        <v>2348</v>
      </c>
      <c r="AI1091" s="13">
        <f t="shared" si="151"/>
        <v>35</v>
      </c>
      <c r="AJ1091" s="13">
        <f t="shared" si="152"/>
        <v>2</v>
      </c>
      <c r="AK1091" s="21">
        <v>1</v>
      </c>
      <c r="AM1091" t="s">
        <v>2154</v>
      </c>
      <c r="AN1091" t="str">
        <f t="shared" ref="AN1091:AN1154" si="155">+IF(AM1091="","",IF(AM1091="FINES",CONCATENATE("R",IF(OR(T1091="16",T1091="21",T1091="22",T1091="23"),"16212223",IF(OR(T1091="15",T1091="17",T1091="24",T1091="25"),"15172425",T1091))),IF(AM1091="CEBAS","UNICO",IF(VALUE(T1091)&lt;=11,"AMBA","INTERIOR"))))</f>
        <v>R03</v>
      </c>
      <c r="AO1091" s="20" t="str">
        <f t="shared" ref="AO1091:AO1154" si="156">+IF(AM1091="","-",CONCATENATE(AM1091,"_",AN1091))</f>
        <v>FINES_R03</v>
      </c>
      <c r="AP1091" s="25">
        <f t="shared" si="153"/>
        <v>0.95081359148025513</v>
      </c>
      <c r="AQ1091" s="24" t="str">
        <f>+IFERROR(VLOOKUP(Y1091,#REF!,2,FALSE),"-")</f>
        <v>-</v>
      </c>
      <c r="AR1091" s="13" t="s">
        <v>2393</v>
      </c>
      <c r="AS1091" t="s">
        <v>2397</v>
      </c>
      <c r="AT1091" t="str">
        <f t="shared" si="154"/>
        <v>Rivas - 6763 - Virrey Del Pino</v>
      </c>
    </row>
    <row r="1092" spans="1:46" ht="15.75" thickBot="1" x14ac:dyDescent="0.3">
      <c r="A1092" s="47">
        <v>3</v>
      </c>
      <c r="B1092" s="47" t="s">
        <v>1078</v>
      </c>
      <c r="C1092" s="47" t="s">
        <v>2364</v>
      </c>
      <c r="D1092" s="47" t="s">
        <v>1199</v>
      </c>
      <c r="E1092" s="47" t="s">
        <v>1200</v>
      </c>
      <c r="F1092" s="47" t="s">
        <v>7446</v>
      </c>
      <c r="G1092" s="47" t="s">
        <v>7447</v>
      </c>
      <c r="H1092" s="47" t="s">
        <v>7448</v>
      </c>
      <c r="I1092" s="47" t="s">
        <v>2475</v>
      </c>
      <c r="J1092" s="47" t="s">
        <v>7187</v>
      </c>
      <c r="K1092" s="47" t="s">
        <v>13973</v>
      </c>
      <c r="L1092" s="47">
        <v>0.75770843029022217</v>
      </c>
      <c r="M1092" s="47">
        <v>-34.757247150104</v>
      </c>
      <c r="N1092" s="47">
        <v>-58.660128182732997</v>
      </c>
      <c r="O1092" s="47" t="s">
        <v>16237</v>
      </c>
      <c r="P1092" s="47">
        <v>2</v>
      </c>
      <c r="Q1092">
        <v>33</v>
      </c>
      <c r="S1092" s="23" t="s">
        <v>2347</v>
      </c>
      <c r="T1092" t="str">
        <f t="shared" ref="T1092:T1155" si="157">+CONCATENATE(IF(A1092&lt;10,"0",""),A1092)</f>
        <v>03</v>
      </c>
      <c r="V1092" t="str">
        <f>+VLOOKUP(B1092,MARCO!E:E,1,FALSE)</f>
        <v>La Matanza</v>
      </c>
      <c r="W1092" t="s">
        <v>134</v>
      </c>
      <c r="X1092" t="s">
        <v>134</v>
      </c>
      <c r="Y1092" t="str">
        <f t="shared" ref="Y1092:Y1155" si="158">+F1092</f>
        <v>R 3 - D 692 - 481 - 3894</v>
      </c>
      <c r="Z1092" t="s">
        <v>20</v>
      </c>
      <c r="AA1092" t="s">
        <v>2349</v>
      </c>
      <c r="AB1092" t="s">
        <v>21</v>
      </c>
      <c r="AD1092" t="str">
        <f t="shared" ref="AD1092:AD1155" si="159">+G1092</f>
        <v>AsociaciÓn Civil Cirujas</v>
      </c>
      <c r="AE1092" t="s">
        <v>22</v>
      </c>
      <c r="AF1092" t="s">
        <v>23</v>
      </c>
      <c r="AG1092" t="s">
        <v>26</v>
      </c>
      <c r="AH1092" t="s">
        <v>2348</v>
      </c>
      <c r="AI1092" s="13">
        <f t="shared" ref="AI1092:AI1155" si="160">+Q1092</f>
        <v>33</v>
      </c>
      <c r="AJ1092" s="13">
        <f t="shared" ref="AJ1092:AJ1155" si="161">+P1092</f>
        <v>2</v>
      </c>
      <c r="AK1092" s="21">
        <v>1</v>
      </c>
      <c r="AM1092" t="s">
        <v>2154</v>
      </c>
      <c r="AN1092" t="str">
        <f t="shared" si="155"/>
        <v>R03</v>
      </c>
      <c r="AO1092" s="20" t="str">
        <f t="shared" si="156"/>
        <v>FINES_R03</v>
      </c>
      <c r="AP1092" s="25">
        <f t="shared" ref="AP1092:AP1155" si="162">+L1092</f>
        <v>0.75770843029022217</v>
      </c>
      <c r="AQ1092" s="24" t="str">
        <f>+IFERROR(VLOOKUP(Y1092,#REF!,2,FALSE),"-")</f>
        <v>-</v>
      </c>
      <c r="AR1092" s="13" t="s">
        <v>2393</v>
      </c>
      <c r="AS1092" t="s">
        <v>2397</v>
      </c>
      <c r="AT1092" t="str">
        <f t="shared" ref="AT1092:AT1155" si="163">+H1092</f>
        <v>Av La Salle - 2570 - Gonzalez Catan</v>
      </c>
    </row>
    <row r="1093" spans="1:46" ht="15.75" thickBot="1" x14ac:dyDescent="0.3">
      <c r="A1093" s="47">
        <v>3</v>
      </c>
      <c r="B1093" s="47" t="s">
        <v>1078</v>
      </c>
      <c r="C1093" s="47" t="s">
        <v>7407</v>
      </c>
      <c r="D1093" s="47" t="s">
        <v>1178</v>
      </c>
      <c r="E1093" s="47" t="s">
        <v>1015</v>
      </c>
      <c r="F1093" s="47" t="s">
        <v>7451</v>
      </c>
      <c r="G1093" s="47" t="s">
        <v>7353</v>
      </c>
      <c r="H1093" s="47" t="s">
        <v>7354</v>
      </c>
      <c r="I1093" s="47" t="s">
        <v>2475</v>
      </c>
      <c r="J1093" s="47" t="s">
        <v>7187</v>
      </c>
      <c r="K1093" s="47" t="s">
        <v>16238</v>
      </c>
      <c r="L1093" s="47">
        <v>0.84992116689682007</v>
      </c>
      <c r="M1093" s="47">
        <v>-34.807323389933998</v>
      </c>
      <c r="N1093" s="47">
        <v>-58.643905503143998</v>
      </c>
      <c r="O1093" s="47" t="s">
        <v>16239</v>
      </c>
      <c r="P1093" s="47">
        <v>2</v>
      </c>
      <c r="Q1093">
        <v>43</v>
      </c>
      <c r="S1093" s="23" t="s">
        <v>2347</v>
      </c>
      <c r="T1093" t="str">
        <f t="shared" si="157"/>
        <v>03</v>
      </c>
      <c r="V1093" t="str">
        <f>+VLOOKUP(B1093,MARCO!E:E,1,FALSE)</f>
        <v>La Matanza</v>
      </c>
      <c r="W1093" t="s">
        <v>134</v>
      </c>
      <c r="X1093" t="s">
        <v>134</v>
      </c>
      <c r="Y1093" t="str">
        <f t="shared" si="158"/>
        <v>R 3 - D 692 - 469 - 3558</v>
      </c>
      <c r="Z1093" t="s">
        <v>20</v>
      </c>
      <c r="AA1093" t="s">
        <v>2349</v>
      </c>
      <c r="AB1093" t="s">
        <v>21</v>
      </c>
      <c r="AD1093" t="str">
        <f t="shared" si="159"/>
        <v>Biblioteca Popular Madre Teresa</v>
      </c>
      <c r="AE1093" t="s">
        <v>22</v>
      </c>
      <c r="AF1093" t="s">
        <v>23</v>
      </c>
      <c r="AG1093" t="s">
        <v>26</v>
      </c>
      <c r="AH1093" t="s">
        <v>2348</v>
      </c>
      <c r="AI1093" s="13">
        <f t="shared" si="160"/>
        <v>43</v>
      </c>
      <c r="AJ1093" s="13">
        <f t="shared" si="161"/>
        <v>2</v>
      </c>
      <c r="AK1093" s="21">
        <v>1</v>
      </c>
      <c r="AM1093" t="s">
        <v>2154</v>
      </c>
      <c r="AN1093" t="str">
        <f t="shared" si="155"/>
        <v>R03</v>
      </c>
      <c r="AO1093" s="20" t="str">
        <f t="shared" si="156"/>
        <v>FINES_R03</v>
      </c>
      <c r="AP1093" s="25">
        <f t="shared" si="162"/>
        <v>0.84992116689682007</v>
      </c>
      <c r="AQ1093" s="24" t="str">
        <f>+IFERROR(VLOOKUP(Y1093,#REF!,2,FALSE),"-")</f>
        <v>-</v>
      </c>
      <c r="AR1093" s="13" t="s">
        <v>2393</v>
      </c>
      <c r="AS1093" t="s">
        <v>2398</v>
      </c>
      <c r="AT1093" t="str">
        <f t="shared" si="163"/>
        <v>Villanueva - 2437 - Virrey Del Pino</v>
      </c>
    </row>
    <row r="1094" spans="1:46" ht="15.75" thickBot="1" x14ac:dyDescent="0.3">
      <c r="A1094" s="47">
        <v>3</v>
      </c>
      <c r="B1094" s="47" t="s">
        <v>1078</v>
      </c>
      <c r="C1094" s="47" t="s">
        <v>7407</v>
      </c>
      <c r="D1094" s="47" t="s">
        <v>1178</v>
      </c>
      <c r="E1094" s="47" t="s">
        <v>1015</v>
      </c>
      <c r="F1094" s="47" t="s">
        <v>7454</v>
      </c>
      <c r="G1094" s="47" t="s">
        <v>7212</v>
      </c>
      <c r="H1094" s="47" t="s">
        <v>7213</v>
      </c>
      <c r="I1094" s="47" t="s">
        <v>2475</v>
      </c>
      <c r="J1094" s="47" t="s">
        <v>7187</v>
      </c>
      <c r="K1094" s="47" t="s">
        <v>16240</v>
      </c>
      <c r="L1094" s="47">
        <v>0.75642818212509155</v>
      </c>
      <c r="M1094" s="47">
        <v>-34.899267750372999</v>
      </c>
      <c r="N1094" s="47">
        <v>-58.705462822417999</v>
      </c>
      <c r="O1094" s="47" t="s">
        <v>16241</v>
      </c>
      <c r="P1094" s="47">
        <v>2</v>
      </c>
      <c r="Q1094">
        <v>57</v>
      </c>
      <c r="S1094" s="23" t="s">
        <v>2347</v>
      </c>
      <c r="T1094" t="str">
        <f t="shared" si="157"/>
        <v>03</v>
      </c>
      <c r="V1094" t="str">
        <f>+VLOOKUP(B1094,MARCO!E:E,1,FALSE)</f>
        <v>La Matanza</v>
      </c>
      <c r="W1094" t="s">
        <v>134</v>
      </c>
      <c r="X1094" t="s">
        <v>134</v>
      </c>
      <c r="Y1094" t="str">
        <f t="shared" si="158"/>
        <v>R 3 - D 692 - 469 - 1152</v>
      </c>
      <c r="Z1094" t="s">
        <v>20</v>
      </c>
      <c r="AA1094" t="s">
        <v>2349</v>
      </c>
      <c r="AB1094" t="s">
        <v>21</v>
      </c>
      <c r="AD1094" t="str">
        <f t="shared" si="159"/>
        <v>E.p N°88</v>
      </c>
      <c r="AE1094" t="s">
        <v>22</v>
      </c>
      <c r="AF1094" t="s">
        <v>23</v>
      </c>
      <c r="AG1094" t="s">
        <v>26</v>
      </c>
      <c r="AH1094" t="s">
        <v>2348</v>
      </c>
      <c r="AI1094" s="13">
        <f t="shared" si="160"/>
        <v>57</v>
      </c>
      <c r="AJ1094" s="13">
        <f t="shared" si="161"/>
        <v>2</v>
      </c>
      <c r="AK1094" s="21">
        <v>1</v>
      </c>
      <c r="AM1094" t="s">
        <v>2154</v>
      </c>
      <c r="AN1094" t="str">
        <f t="shared" si="155"/>
        <v>R03</v>
      </c>
      <c r="AO1094" s="20" t="str">
        <f t="shared" si="156"/>
        <v>FINES_R03</v>
      </c>
      <c r="AP1094" s="25">
        <f t="shared" si="162"/>
        <v>0.75642818212509155</v>
      </c>
      <c r="AQ1094" s="24" t="str">
        <f>+IFERROR(VLOOKUP(Y1094,#REF!,2,FALSE),"-")</f>
        <v>-</v>
      </c>
      <c r="AR1094" s="13" t="s">
        <v>2393</v>
      </c>
      <c r="AS1094" t="s">
        <v>2397</v>
      </c>
      <c r="AT1094" t="str">
        <f t="shared" si="163"/>
        <v>San Ignacio - 5799 - Virrey Del Pino</v>
      </c>
    </row>
    <row r="1095" spans="1:46" ht="15.75" thickBot="1" x14ac:dyDescent="0.3">
      <c r="A1095" s="47">
        <v>3</v>
      </c>
      <c r="B1095" s="47" t="s">
        <v>1078</v>
      </c>
      <c r="C1095" s="47" t="s">
        <v>7407</v>
      </c>
      <c r="D1095" s="47" t="s">
        <v>1178</v>
      </c>
      <c r="E1095" s="47" t="s">
        <v>1015</v>
      </c>
      <c r="F1095" s="47" t="s">
        <v>7456</v>
      </c>
      <c r="G1095" s="47" t="s">
        <v>7457</v>
      </c>
      <c r="H1095" s="47" t="s">
        <v>7458</v>
      </c>
      <c r="I1095" s="47" t="s">
        <v>2475</v>
      </c>
      <c r="J1095" s="47" t="s">
        <v>7187</v>
      </c>
      <c r="K1095" s="47" t="s">
        <v>13974</v>
      </c>
      <c r="L1095" s="47">
        <v>0.93824207782745361</v>
      </c>
      <c r="M1095" s="47">
        <v>-34.878745041960002</v>
      </c>
      <c r="N1095" s="47">
        <v>-58.695515578483999</v>
      </c>
      <c r="O1095" s="47" t="s">
        <v>16242</v>
      </c>
      <c r="P1095" s="47">
        <v>1</v>
      </c>
      <c r="Q1095">
        <v>28</v>
      </c>
      <c r="S1095" s="23" t="s">
        <v>2347</v>
      </c>
      <c r="T1095" t="str">
        <f t="shared" si="157"/>
        <v>03</v>
      </c>
      <c r="V1095" t="str">
        <f>+VLOOKUP(B1095,MARCO!E:E,1,FALSE)</f>
        <v>La Matanza</v>
      </c>
      <c r="W1095" t="s">
        <v>134</v>
      </c>
      <c r="X1095" t="s">
        <v>134</v>
      </c>
      <c r="Y1095" t="str">
        <f t="shared" si="158"/>
        <v>R 3 - D 692 - 469 - 3909</v>
      </c>
      <c r="Z1095" t="s">
        <v>20</v>
      </c>
      <c r="AA1095" t="s">
        <v>2349</v>
      </c>
      <c r="AB1095" t="s">
        <v>21</v>
      </c>
      <c r="AD1095" t="str">
        <f t="shared" si="159"/>
        <v>Iglesia Palabra Fiel</v>
      </c>
      <c r="AE1095" t="s">
        <v>22</v>
      </c>
      <c r="AF1095" t="s">
        <v>23</v>
      </c>
      <c r="AG1095" t="s">
        <v>26</v>
      </c>
      <c r="AH1095" t="s">
        <v>2348</v>
      </c>
      <c r="AI1095" s="13">
        <f t="shared" si="160"/>
        <v>28</v>
      </c>
      <c r="AJ1095" s="13">
        <f t="shared" si="161"/>
        <v>1</v>
      </c>
      <c r="AK1095" s="21">
        <v>1</v>
      </c>
      <c r="AM1095" t="s">
        <v>2154</v>
      </c>
      <c r="AN1095" t="str">
        <f t="shared" si="155"/>
        <v>R03</v>
      </c>
      <c r="AO1095" s="20" t="str">
        <f t="shared" si="156"/>
        <v>FINES_R03</v>
      </c>
      <c r="AP1095" s="25">
        <f t="shared" si="162"/>
        <v>0.93824207782745361</v>
      </c>
      <c r="AQ1095" s="24" t="str">
        <f>+IFERROR(VLOOKUP(Y1095,#REF!,2,FALSE),"-")</f>
        <v>-</v>
      </c>
      <c r="AR1095" s="13" t="s">
        <v>2393</v>
      </c>
      <c r="AS1095" t="s">
        <v>2398</v>
      </c>
      <c r="AT1095" t="str">
        <f t="shared" si="163"/>
        <v>Mompox - 10642 - Gonzalez Catan</v>
      </c>
    </row>
    <row r="1096" spans="1:46" ht="15.75" thickBot="1" x14ac:dyDescent="0.3">
      <c r="A1096" s="47">
        <v>3</v>
      </c>
      <c r="B1096" s="47" t="s">
        <v>1078</v>
      </c>
      <c r="C1096" s="47" t="s">
        <v>7178</v>
      </c>
      <c r="D1096" s="47" t="s">
        <v>1208</v>
      </c>
      <c r="E1096" s="47" t="s">
        <v>1209</v>
      </c>
      <c r="F1096" s="47" t="s">
        <v>7460</v>
      </c>
      <c r="G1096" s="47" t="s">
        <v>7461</v>
      </c>
      <c r="H1096" s="47" t="s">
        <v>7462</v>
      </c>
      <c r="I1096" s="47" t="s">
        <v>2475</v>
      </c>
      <c r="J1096" s="47" t="s">
        <v>7464</v>
      </c>
      <c r="K1096" s="47" t="s">
        <v>13975</v>
      </c>
      <c r="L1096" s="47">
        <v>0.85927736759185791</v>
      </c>
      <c r="M1096" s="47">
        <v>-34.802269488124601</v>
      </c>
      <c r="N1096" s="47">
        <v>-58.640834831747597</v>
      </c>
      <c r="O1096" s="47" t="s">
        <v>16243</v>
      </c>
      <c r="P1096" s="47">
        <v>3</v>
      </c>
      <c r="Q1096">
        <v>56</v>
      </c>
      <c r="S1096" s="23" t="s">
        <v>2347</v>
      </c>
      <c r="T1096" t="str">
        <f t="shared" si="157"/>
        <v>03</v>
      </c>
      <c r="V1096" t="str">
        <f>+VLOOKUP(B1096,MARCO!E:E,1,FALSE)</f>
        <v>La Matanza</v>
      </c>
      <c r="W1096" t="s">
        <v>134</v>
      </c>
      <c r="X1096" t="s">
        <v>134</v>
      </c>
      <c r="Y1096" t="str">
        <f t="shared" si="158"/>
        <v>R 3 - D 692 - 486 - 3915</v>
      </c>
      <c r="Z1096" t="s">
        <v>20</v>
      </c>
      <c r="AA1096" t="s">
        <v>2349</v>
      </c>
      <c r="AB1096" t="s">
        <v>21</v>
      </c>
      <c r="AD1096" t="str">
        <f t="shared" si="159"/>
        <v>Escuela De Educacion Primaria N°202</v>
      </c>
      <c r="AE1096" t="s">
        <v>22</v>
      </c>
      <c r="AF1096" t="s">
        <v>23</v>
      </c>
      <c r="AG1096" t="s">
        <v>26</v>
      </c>
      <c r="AH1096" t="s">
        <v>2348</v>
      </c>
      <c r="AI1096" s="13">
        <f t="shared" si="160"/>
        <v>56</v>
      </c>
      <c r="AJ1096" s="13">
        <f t="shared" si="161"/>
        <v>3</v>
      </c>
      <c r="AK1096" s="21">
        <v>1</v>
      </c>
      <c r="AM1096" t="s">
        <v>2154</v>
      </c>
      <c r="AN1096" t="str">
        <f t="shared" si="155"/>
        <v>R03</v>
      </c>
      <c r="AO1096" s="20" t="str">
        <f t="shared" si="156"/>
        <v>FINES_R03</v>
      </c>
      <c r="AP1096" s="25">
        <f t="shared" si="162"/>
        <v>0.85927736759185791</v>
      </c>
      <c r="AQ1096" s="24" t="str">
        <f>+IFERROR(VLOOKUP(Y1096,#REF!,2,FALSE),"-")</f>
        <v>-</v>
      </c>
      <c r="AR1096" s="13" t="s">
        <v>2393</v>
      </c>
      <c r="AS1096" t="s">
        <v>2398</v>
      </c>
      <c r="AT1096" t="str">
        <f t="shared" si="163"/>
        <v>Diego De Villarroel - 1970 - Gonzalez Catan</v>
      </c>
    </row>
    <row r="1097" spans="1:46" ht="15.75" thickBot="1" x14ac:dyDescent="0.3">
      <c r="A1097" s="47">
        <v>3</v>
      </c>
      <c r="B1097" s="47" t="s">
        <v>1078</v>
      </c>
      <c r="C1097" s="47" t="s">
        <v>2377</v>
      </c>
      <c r="D1097" s="47" t="s">
        <v>1173</v>
      </c>
      <c r="E1097" s="47" t="s">
        <v>113</v>
      </c>
      <c r="F1097" s="47" t="s">
        <v>7466</v>
      </c>
      <c r="G1097" s="47" t="s">
        <v>7393</v>
      </c>
      <c r="H1097" s="47" t="s">
        <v>7394</v>
      </c>
      <c r="I1097" s="47" t="s">
        <v>2475</v>
      </c>
      <c r="J1097" s="47" t="s">
        <v>2170</v>
      </c>
      <c r="K1097" s="47" t="s">
        <v>16244</v>
      </c>
      <c r="L1097" s="47">
        <v>0.72734671831130981</v>
      </c>
      <c r="M1097" s="47">
        <v>-34.765007712303003</v>
      </c>
      <c r="N1097" s="47">
        <v>-58.605607766009001</v>
      </c>
      <c r="O1097" s="47" t="s">
        <v>16245</v>
      </c>
      <c r="P1097" s="47">
        <v>2</v>
      </c>
      <c r="Q1097">
        <v>51</v>
      </c>
      <c r="S1097" s="23" t="s">
        <v>2347</v>
      </c>
      <c r="T1097" t="str">
        <f t="shared" si="157"/>
        <v>03</v>
      </c>
      <c r="V1097" t="str">
        <f>+VLOOKUP(B1097,MARCO!E:E,1,FALSE)</f>
        <v>La Matanza</v>
      </c>
      <c r="W1097" t="s">
        <v>134</v>
      </c>
      <c r="X1097" t="s">
        <v>134</v>
      </c>
      <c r="Y1097" t="str">
        <f t="shared" si="158"/>
        <v>R 3 - D 692 - 464 - 3539</v>
      </c>
      <c r="Z1097" t="s">
        <v>20</v>
      </c>
      <c r="AA1097" t="s">
        <v>2349</v>
      </c>
      <c r="AB1097" t="s">
        <v>21</v>
      </c>
      <c r="AD1097" t="str">
        <f t="shared" si="159"/>
        <v>Capilla Virgen Del Valle</v>
      </c>
      <c r="AE1097" t="s">
        <v>22</v>
      </c>
      <c r="AF1097" t="s">
        <v>23</v>
      </c>
      <c r="AG1097" t="s">
        <v>26</v>
      </c>
      <c r="AH1097" t="s">
        <v>2348</v>
      </c>
      <c r="AI1097" s="13">
        <f t="shared" si="160"/>
        <v>51</v>
      </c>
      <c r="AJ1097" s="13">
        <f t="shared" si="161"/>
        <v>2</v>
      </c>
      <c r="AK1097" s="21">
        <v>1</v>
      </c>
      <c r="AM1097" t="s">
        <v>2154</v>
      </c>
      <c r="AN1097" t="str">
        <f t="shared" si="155"/>
        <v>R03</v>
      </c>
      <c r="AO1097" s="20" t="str">
        <f t="shared" si="156"/>
        <v>FINES_R03</v>
      </c>
      <c r="AP1097" s="25">
        <f t="shared" si="162"/>
        <v>0.72734671831130981</v>
      </c>
      <c r="AQ1097" s="24" t="str">
        <f>+IFERROR(VLOOKUP(Y1097,#REF!,2,FALSE),"-")</f>
        <v>-</v>
      </c>
      <c r="AR1097" s="13" t="s">
        <v>2393</v>
      </c>
      <c r="AS1097" t="s">
        <v>2397</v>
      </c>
      <c r="AT1097" t="str">
        <f t="shared" si="163"/>
        <v>Soberania Nacional Y Echaurri - e/ Echaurri - Gonzalez Catan</v>
      </c>
    </row>
    <row r="1098" spans="1:46" ht="15.75" thickBot="1" x14ac:dyDescent="0.3">
      <c r="A1098" s="47">
        <v>3</v>
      </c>
      <c r="B1098" s="47" t="s">
        <v>1078</v>
      </c>
      <c r="C1098" s="47" t="s">
        <v>2374</v>
      </c>
      <c r="D1098" s="47" t="s">
        <v>1159</v>
      </c>
      <c r="E1098" s="47" t="s">
        <v>1160</v>
      </c>
      <c r="F1098" s="47" t="s">
        <v>7469</v>
      </c>
      <c r="G1098" s="47" t="s">
        <v>7164</v>
      </c>
      <c r="H1098" s="47" t="s">
        <v>7165</v>
      </c>
      <c r="I1098" s="47" t="s">
        <v>2475</v>
      </c>
      <c r="J1098" s="47" t="s">
        <v>2170</v>
      </c>
      <c r="K1098" s="47" t="s">
        <v>16246</v>
      </c>
      <c r="L1098" s="47">
        <v>0.9351925253868103</v>
      </c>
      <c r="M1098" s="47">
        <v>-34.709223715919002</v>
      </c>
      <c r="N1098" s="47">
        <v>-58.642122102268999</v>
      </c>
      <c r="O1098" s="47" t="s">
        <v>16247</v>
      </c>
      <c r="P1098" s="47">
        <v>1</v>
      </c>
      <c r="Q1098">
        <v>19</v>
      </c>
      <c r="S1098" s="23" t="s">
        <v>2347</v>
      </c>
      <c r="T1098" t="str">
        <f t="shared" si="157"/>
        <v>03</v>
      </c>
      <c r="V1098" t="str">
        <f>+VLOOKUP(B1098,MARCO!E:E,1,FALSE)</f>
        <v>La Matanza</v>
      </c>
      <c r="W1098" t="s">
        <v>134</v>
      </c>
      <c r="X1098" t="s">
        <v>134</v>
      </c>
      <c r="Y1098" t="str">
        <f t="shared" si="158"/>
        <v>R 3 - D 692 - 453 - 1464</v>
      </c>
      <c r="Z1098" t="s">
        <v>20</v>
      </c>
      <c r="AA1098" t="s">
        <v>2349</v>
      </c>
      <c r="AB1098" t="s">
        <v>21</v>
      </c>
      <c r="AD1098" t="str">
        <f t="shared" si="159"/>
        <v>Catedral De La Fe</v>
      </c>
      <c r="AE1098" t="s">
        <v>22</v>
      </c>
      <c r="AF1098" t="s">
        <v>23</v>
      </c>
      <c r="AG1098" t="s">
        <v>26</v>
      </c>
      <c r="AH1098" t="s">
        <v>2348</v>
      </c>
      <c r="AI1098" s="13">
        <f t="shared" si="160"/>
        <v>19</v>
      </c>
      <c r="AJ1098" s="13">
        <f t="shared" si="161"/>
        <v>1</v>
      </c>
      <c r="AK1098" s="21">
        <v>1</v>
      </c>
      <c r="AM1098" t="s">
        <v>2154</v>
      </c>
      <c r="AN1098" t="str">
        <f t="shared" si="155"/>
        <v>R03</v>
      </c>
      <c r="AO1098" s="20" t="str">
        <f t="shared" si="156"/>
        <v>FINES_R03</v>
      </c>
      <c r="AP1098" s="25">
        <f t="shared" si="162"/>
        <v>0.9351925253868103</v>
      </c>
      <c r="AQ1098" s="24" t="str">
        <f>+IFERROR(VLOOKUP(Y1098,#REF!,2,FALSE),"-")</f>
        <v>-</v>
      </c>
      <c r="AR1098" s="13" t="s">
        <v>2393</v>
      </c>
      <c r="AS1098" t="s">
        <v>2398</v>
      </c>
      <c r="AT1098" t="str">
        <f t="shared" si="163"/>
        <v>Juan Manuel De Rosas - 18055 e/ Colectora Juan Mauel De Rosas 18055 - Gonzalez Catan</v>
      </c>
    </row>
    <row r="1099" spans="1:46" ht="15.75" thickBot="1" x14ac:dyDescent="0.3">
      <c r="A1099" s="47">
        <v>3</v>
      </c>
      <c r="B1099" s="47" t="s">
        <v>1078</v>
      </c>
      <c r="C1099" s="47" t="s">
        <v>2374</v>
      </c>
      <c r="D1099" s="47" t="s">
        <v>1159</v>
      </c>
      <c r="E1099" s="47" t="s">
        <v>1160</v>
      </c>
      <c r="F1099" s="47" t="s">
        <v>7471</v>
      </c>
      <c r="G1099" s="47" t="s">
        <v>7228</v>
      </c>
      <c r="H1099" s="47" t="s">
        <v>7229</v>
      </c>
      <c r="I1099" s="47" t="s">
        <v>2475</v>
      </c>
      <c r="J1099" s="47" t="s">
        <v>2170</v>
      </c>
      <c r="K1099" s="47" t="s">
        <v>16248</v>
      </c>
      <c r="L1099" s="47">
        <v>0.77432388067245483</v>
      </c>
      <c r="M1099" s="47">
        <v>-34.760969743823999</v>
      </c>
      <c r="N1099" s="47">
        <v>-58.662398938934999</v>
      </c>
      <c r="O1099" s="47" t="s">
        <v>16249</v>
      </c>
      <c r="P1099" s="47">
        <v>4</v>
      </c>
      <c r="Q1099">
        <v>74</v>
      </c>
      <c r="S1099" s="23" t="s">
        <v>2347</v>
      </c>
      <c r="T1099" t="str">
        <f t="shared" si="157"/>
        <v>03</v>
      </c>
      <c r="V1099" t="str">
        <f>+VLOOKUP(B1099,MARCO!E:E,1,FALSE)</f>
        <v>La Matanza</v>
      </c>
      <c r="W1099" t="s">
        <v>134</v>
      </c>
      <c r="X1099" t="s">
        <v>134</v>
      </c>
      <c r="Y1099" t="str">
        <f t="shared" si="158"/>
        <v>R 3 - D 692 - 453 - 0225</v>
      </c>
      <c r="Z1099" t="s">
        <v>20</v>
      </c>
      <c r="AA1099" t="s">
        <v>2349</v>
      </c>
      <c r="AB1099" t="s">
        <v>21</v>
      </c>
      <c r="AD1099" t="str">
        <f t="shared" si="159"/>
        <v>Ep 113</v>
      </c>
      <c r="AE1099" t="s">
        <v>22</v>
      </c>
      <c r="AF1099" t="s">
        <v>23</v>
      </c>
      <c r="AG1099" t="s">
        <v>26</v>
      </c>
      <c r="AH1099" t="s">
        <v>2348</v>
      </c>
      <c r="AI1099" s="13">
        <f t="shared" si="160"/>
        <v>74</v>
      </c>
      <c r="AJ1099" s="13">
        <f t="shared" si="161"/>
        <v>4</v>
      </c>
      <c r="AK1099" s="21">
        <v>1</v>
      </c>
      <c r="AM1099" t="s">
        <v>2154</v>
      </c>
      <c r="AN1099" t="str">
        <f t="shared" si="155"/>
        <v>R03</v>
      </c>
      <c r="AO1099" s="20" t="str">
        <f t="shared" si="156"/>
        <v>FINES_R03</v>
      </c>
      <c r="AP1099" s="25">
        <f t="shared" si="162"/>
        <v>0.77432388067245483</v>
      </c>
      <c r="AQ1099" s="24" t="str">
        <f>+IFERROR(VLOOKUP(Y1099,#REF!,2,FALSE),"-")</f>
        <v>-</v>
      </c>
      <c r="AR1099" s="13" t="s">
        <v>2393</v>
      </c>
      <c r="AS1099" t="s">
        <v>2398</v>
      </c>
      <c r="AT1099" t="str">
        <f t="shared" si="163"/>
        <v>Mariano Acosta - 2793 - Gonzalez Catan</v>
      </c>
    </row>
    <row r="1100" spans="1:46" ht="15.75" thickBot="1" x14ac:dyDescent="0.3">
      <c r="A1100" s="47">
        <v>3</v>
      </c>
      <c r="B1100" s="47" t="s">
        <v>1078</v>
      </c>
      <c r="C1100" s="47" t="s">
        <v>7407</v>
      </c>
      <c r="D1100" s="47" t="s">
        <v>1178</v>
      </c>
      <c r="E1100" s="47" t="s">
        <v>1015</v>
      </c>
      <c r="F1100" s="47" t="s">
        <v>7474</v>
      </c>
      <c r="G1100" s="47" t="s">
        <v>7475</v>
      </c>
      <c r="H1100" s="47" t="s">
        <v>7476</v>
      </c>
      <c r="I1100" s="47" t="s">
        <v>2475</v>
      </c>
      <c r="J1100" s="47" t="s">
        <v>7258</v>
      </c>
      <c r="K1100" s="47" t="s">
        <v>13976</v>
      </c>
      <c r="L1100" s="47">
        <v>0.77869665622711182</v>
      </c>
      <c r="M1100" s="47">
        <v>-34.820762999999999</v>
      </c>
      <c r="N1100" s="47">
        <v>-58.632122199999998</v>
      </c>
      <c r="O1100" s="47" t="s">
        <v>16250</v>
      </c>
      <c r="P1100" s="47">
        <v>1</v>
      </c>
      <c r="Q1100">
        <v>17</v>
      </c>
      <c r="S1100" s="23" t="s">
        <v>2347</v>
      </c>
      <c r="T1100" t="str">
        <f t="shared" si="157"/>
        <v>03</v>
      </c>
      <c r="V1100" t="str">
        <f>+VLOOKUP(B1100,MARCO!E:E,1,FALSE)</f>
        <v>La Matanza</v>
      </c>
      <c r="W1100" t="s">
        <v>134</v>
      </c>
      <c r="X1100" t="s">
        <v>134</v>
      </c>
      <c r="Y1100" t="str">
        <f t="shared" si="158"/>
        <v>R 3 - D 692 - 469 - 3918</v>
      </c>
      <c r="Z1100" t="s">
        <v>20</v>
      </c>
      <c r="AA1100" t="s">
        <v>2349</v>
      </c>
      <c r="AB1100" t="s">
        <v>21</v>
      </c>
      <c r="AD1100" t="str">
        <f t="shared" si="159"/>
        <v>Asociacion Civil</v>
      </c>
      <c r="AE1100" t="s">
        <v>22</v>
      </c>
      <c r="AF1100" t="s">
        <v>23</v>
      </c>
      <c r="AG1100" t="s">
        <v>26</v>
      </c>
      <c r="AH1100" t="s">
        <v>2348</v>
      </c>
      <c r="AI1100" s="13">
        <f t="shared" si="160"/>
        <v>17</v>
      </c>
      <c r="AJ1100" s="13">
        <f t="shared" si="161"/>
        <v>1</v>
      </c>
      <c r="AK1100" s="21">
        <v>1</v>
      </c>
      <c r="AM1100" t="s">
        <v>2154</v>
      </c>
      <c r="AN1100" t="str">
        <f t="shared" si="155"/>
        <v>R03</v>
      </c>
      <c r="AO1100" s="20" t="str">
        <f t="shared" si="156"/>
        <v>FINES_R03</v>
      </c>
      <c r="AP1100" s="25">
        <f t="shared" si="162"/>
        <v>0.77869665622711182</v>
      </c>
      <c r="AQ1100" s="24" t="str">
        <f>+IFERROR(VLOOKUP(Y1100,#REF!,2,FALSE),"-")</f>
        <v>-</v>
      </c>
      <c r="AR1100" s="13" t="s">
        <v>2393</v>
      </c>
      <c r="AS1100" t="s">
        <v>2397</v>
      </c>
      <c r="AT1100" t="str">
        <f t="shared" si="163"/>
        <v>Manzanares - 3160 - Gonzalez Catan</v>
      </c>
    </row>
    <row r="1101" spans="1:46" ht="15.75" thickBot="1" x14ac:dyDescent="0.3">
      <c r="A1101" s="47">
        <v>3</v>
      </c>
      <c r="B1101" s="47" t="s">
        <v>1078</v>
      </c>
      <c r="C1101" s="47" t="s">
        <v>2364</v>
      </c>
      <c r="D1101" s="47" t="s">
        <v>1199</v>
      </c>
      <c r="E1101" s="47" t="s">
        <v>1200</v>
      </c>
      <c r="F1101" s="47" t="s">
        <v>7483</v>
      </c>
      <c r="G1101" s="47" t="s">
        <v>7457</v>
      </c>
      <c r="H1101" s="47" t="s">
        <v>7458</v>
      </c>
      <c r="I1101" s="47" t="s">
        <v>2475</v>
      </c>
      <c r="J1101" s="47" t="s">
        <v>7187</v>
      </c>
      <c r="K1101" s="47" t="s">
        <v>16251</v>
      </c>
      <c r="L1101" s="47">
        <v>0.93824207782745361</v>
      </c>
      <c r="M1101" s="47">
        <v>-34.878745041960002</v>
      </c>
      <c r="N1101" s="47">
        <v>-58.695515578483999</v>
      </c>
      <c r="O1101" s="47" t="s">
        <v>16252</v>
      </c>
      <c r="P1101" s="47">
        <v>1</v>
      </c>
      <c r="Q1101">
        <v>27</v>
      </c>
      <c r="S1101" s="23" t="s">
        <v>2347</v>
      </c>
      <c r="T1101" t="str">
        <f t="shared" si="157"/>
        <v>03</v>
      </c>
      <c r="V1101" t="str">
        <f>+VLOOKUP(B1101,MARCO!E:E,1,FALSE)</f>
        <v>La Matanza</v>
      </c>
      <c r="W1101" t="s">
        <v>134</v>
      </c>
      <c r="X1101" t="s">
        <v>134</v>
      </c>
      <c r="Y1101" t="str">
        <f t="shared" si="158"/>
        <v>R 3 - D 692 - 481 - 3909</v>
      </c>
      <c r="Z1101" t="s">
        <v>20</v>
      </c>
      <c r="AA1101" t="s">
        <v>2349</v>
      </c>
      <c r="AB1101" t="s">
        <v>21</v>
      </c>
      <c r="AD1101" t="str">
        <f t="shared" si="159"/>
        <v>Iglesia Palabra Fiel</v>
      </c>
      <c r="AE1101" t="s">
        <v>22</v>
      </c>
      <c r="AF1101" t="s">
        <v>23</v>
      </c>
      <c r="AG1101" t="s">
        <v>26</v>
      </c>
      <c r="AH1101" t="s">
        <v>2348</v>
      </c>
      <c r="AI1101" s="13">
        <f t="shared" si="160"/>
        <v>27</v>
      </c>
      <c r="AJ1101" s="13">
        <f t="shared" si="161"/>
        <v>1</v>
      </c>
      <c r="AK1101" s="21">
        <v>1</v>
      </c>
      <c r="AM1101" t="s">
        <v>2154</v>
      </c>
      <c r="AN1101" t="str">
        <f t="shared" si="155"/>
        <v>R03</v>
      </c>
      <c r="AO1101" s="20" t="str">
        <f t="shared" si="156"/>
        <v>FINES_R03</v>
      </c>
      <c r="AP1101" s="25">
        <f t="shared" si="162"/>
        <v>0.93824207782745361</v>
      </c>
      <c r="AQ1101" s="24" t="str">
        <f>+IFERROR(VLOOKUP(Y1101,#REF!,2,FALSE),"-")</f>
        <v>-</v>
      </c>
      <c r="AR1101" s="13" t="s">
        <v>2393</v>
      </c>
      <c r="AS1101" t="s">
        <v>2398</v>
      </c>
      <c r="AT1101" t="str">
        <f t="shared" si="163"/>
        <v>Mompox - 10642 - Gonzalez Catan</v>
      </c>
    </row>
    <row r="1102" spans="1:46" ht="15.75" thickBot="1" x14ac:dyDescent="0.3">
      <c r="A1102" s="47">
        <v>3</v>
      </c>
      <c r="B1102" s="47" t="s">
        <v>1078</v>
      </c>
      <c r="C1102" s="47" t="s">
        <v>2374</v>
      </c>
      <c r="D1102" s="47" t="s">
        <v>1159</v>
      </c>
      <c r="E1102" s="47" t="s">
        <v>1160</v>
      </c>
      <c r="F1102" s="47" t="s">
        <v>7485</v>
      </c>
      <c r="G1102" s="47" t="s">
        <v>7486</v>
      </c>
      <c r="H1102" s="47" t="s">
        <v>7487</v>
      </c>
      <c r="I1102" s="47" t="s">
        <v>2475</v>
      </c>
      <c r="J1102" s="47" t="s">
        <v>2170</v>
      </c>
      <c r="K1102" s="47" t="s">
        <v>13977</v>
      </c>
      <c r="L1102" s="47">
        <v>0.60602760314941406</v>
      </c>
      <c r="M1102" s="47">
        <v>-34.791349519412996</v>
      </c>
      <c r="N1102" s="47">
        <v>-58.636845610400997</v>
      </c>
      <c r="O1102" s="47" t="s">
        <v>16253</v>
      </c>
      <c r="P1102" s="47">
        <v>1</v>
      </c>
      <c r="Q1102">
        <v>17</v>
      </c>
      <c r="S1102" s="23" t="s">
        <v>2347</v>
      </c>
      <c r="T1102" t="str">
        <f t="shared" si="157"/>
        <v>03</v>
      </c>
      <c r="V1102" t="str">
        <f>+VLOOKUP(B1102,MARCO!E:E,1,FALSE)</f>
        <v>La Matanza</v>
      </c>
      <c r="W1102" t="s">
        <v>134</v>
      </c>
      <c r="X1102" t="s">
        <v>134</v>
      </c>
      <c r="Y1102" t="str">
        <f t="shared" si="158"/>
        <v>R 3 - D 692 - 453 - 1551</v>
      </c>
      <c r="Z1102" t="s">
        <v>20</v>
      </c>
      <c r="AA1102" t="s">
        <v>2349</v>
      </c>
      <c r="AB1102" t="s">
        <v>21</v>
      </c>
      <c r="AD1102" t="str">
        <f t="shared" si="159"/>
        <v>Ees N°74</v>
      </c>
      <c r="AE1102" t="s">
        <v>22</v>
      </c>
      <c r="AF1102" t="s">
        <v>23</v>
      </c>
      <c r="AG1102" t="s">
        <v>26</v>
      </c>
      <c r="AH1102" t="s">
        <v>2348</v>
      </c>
      <c r="AI1102" s="13">
        <f t="shared" si="160"/>
        <v>17</v>
      </c>
      <c r="AJ1102" s="13">
        <f t="shared" si="161"/>
        <v>1</v>
      </c>
      <c r="AK1102" s="21">
        <v>1</v>
      </c>
      <c r="AM1102" t="s">
        <v>2154</v>
      </c>
      <c r="AN1102" t="str">
        <f t="shared" si="155"/>
        <v>R03</v>
      </c>
      <c r="AO1102" s="20" t="str">
        <f t="shared" si="156"/>
        <v>FINES_R03</v>
      </c>
      <c r="AP1102" s="25">
        <f t="shared" si="162"/>
        <v>0.60602760314941406</v>
      </c>
      <c r="AQ1102" s="24" t="str">
        <f>+IFERROR(VLOOKUP(Y1102,#REF!,2,FALSE),"-")</f>
        <v>-</v>
      </c>
      <c r="AR1102" s="13" t="s">
        <v>2393</v>
      </c>
      <c r="AS1102" t="s">
        <v>2398</v>
      </c>
      <c r="AT1102" t="str">
        <f t="shared" si="163"/>
        <v>Juan Bustos - 5934 - Gonzalez Catan</v>
      </c>
    </row>
    <row r="1103" spans="1:46" ht="15.75" thickBot="1" x14ac:dyDescent="0.3">
      <c r="A1103" s="47">
        <v>3</v>
      </c>
      <c r="B1103" s="47" t="s">
        <v>1078</v>
      </c>
      <c r="C1103" s="47" t="s">
        <v>7407</v>
      </c>
      <c r="D1103" s="47" t="s">
        <v>1178</v>
      </c>
      <c r="E1103" s="47" t="s">
        <v>1015</v>
      </c>
      <c r="F1103" s="47" t="s">
        <v>7489</v>
      </c>
      <c r="G1103" s="47" t="s">
        <v>7278</v>
      </c>
      <c r="H1103" s="47" t="s">
        <v>7279</v>
      </c>
      <c r="I1103" s="47" t="s">
        <v>2475</v>
      </c>
      <c r="J1103" s="47" t="s">
        <v>6676</v>
      </c>
      <c r="K1103" s="47" t="s">
        <v>16254</v>
      </c>
      <c r="L1103" s="47">
        <v>0.69587492942810059</v>
      </c>
      <c r="M1103" s="47">
        <v>-34.830627964944298</v>
      </c>
      <c r="N1103" s="47">
        <v>-58.666865164394402</v>
      </c>
      <c r="O1103" s="47" t="s">
        <v>16255</v>
      </c>
      <c r="P1103" s="47">
        <v>1</v>
      </c>
      <c r="Q1103">
        <v>30</v>
      </c>
      <c r="S1103" s="23" t="s">
        <v>2347</v>
      </c>
      <c r="T1103" t="str">
        <f t="shared" si="157"/>
        <v>03</v>
      </c>
      <c r="V1103" t="str">
        <f>+VLOOKUP(B1103,MARCO!E:E,1,FALSE)</f>
        <v>La Matanza</v>
      </c>
      <c r="W1103" t="s">
        <v>134</v>
      </c>
      <c r="X1103" t="s">
        <v>134</v>
      </c>
      <c r="Y1103" t="str">
        <f t="shared" si="158"/>
        <v>R 3 - D 692 - 469 - 1720</v>
      </c>
      <c r="Z1103" t="s">
        <v>20</v>
      </c>
      <c r="AA1103" t="s">
        <v>2349</v>
      </c>
      <c r="AB1103" t="s">
        <v>21</v>
      </c>
      <c r="AD1103" t="str">
        <f t="shared" si="159"/>
        <v>E.e.s.nº 77</v>
      </c>
      <c r="AE1103" t="s">
        <v>22</v>
      </c>
      <c r="AF1103" t="s">
        <v>23</v>
      </c>
      <c r="AG1103" t="s">
        <v>26</v>
      </c>
      <c r="AH1103" t="s">
        <v>2348</v>
      </c>
      <c r="AI1103" s="13">
        <f t="shared" si="160"/>
        <v>30</v>
      </c>
      <c r="AJ1103" s="13">
        <f t="shared" si="161"/>
        <v>1</v>
      </c>
      <c r="AK1103" s="21">
        <v>1</v>
      </c>
      <c r="AM1103" t="s">
        <v>2154</v>
      </c>
      <c r="AN1103" t="str">
        <f t="shared" si="155"/>
        <v>R03</v>
      </c>
      <c r="AO1103" s="20" t="str">
        <f t="shared" si="156"/>
        <v>FINES_R03</v>
      </c>
      <c r="AP1103" s="25">
        <f t="shared" si="162"/>
        <v>0.69587492942810059</v>
      </c>
      <c r="AQ1103" s="24" t="str">
        <f>+IFERROR(VLOOKUP(Y1103,#REF!,2,FALSE),"-")</f>
        <v>-</v>
      </c>
      <c r="AR1103" s="13" t="s">
        <v>2393</v>
      </c>
      <c r="AS1103" t="s">
        <v>2397</v>
      </c>
      <c r="AT1103" t="str">
        <f t="shared" si="163"/>
        <v>Areco - 5801 e/ Lazaro y Griveo - Virrey Del Pino</v>
      </c>
    </row>
    <row r="1104" spans="1:46" ht="15.75" thickBot="1" x14ac:dyDescent="0.3">
      <c r="A1104" s="47">
        <v>3</v>
      </c>
      <c r="B1104" s="47" t="s">
        <v>1078</v>
      </c>
      <c r="C1104" s="47" t="s">
        <v>7178</v>
      </c>
      <c r="D1104" s="47" t="s">
        <v>1208</v>
      </c>
      <c r="E1104" s="47" t="s">
        <v>1209</v>
      </c>
      <c r="F1104" s="47" t="s">
        <v>7492</v>
      </c>
      <c r="G1104" s="47" t="s">
        <v>7367</v>
      </c>
      <c r="H1104" s="47" t="s">
        <v>7368</v>
      </c>
      <c r="I1104" s="47" t="s">
        <v>2475</v>
      </c>
      <c r="J1104" s="47" t="s">
        <v>7427</v>
      </c>
      <c r="K1104" s="47" t="s">
        <v>16256</v>
      </c>
      <c r="L1104" s="47">
        <v>0.60435283184051514</v>
      </c>
      <c r="M1104" s="47">
        <v>-34.770928018154002</v>
      </c>
      <c r="N1104" s="47">
        <v>-58.625912004442</v>
      </c>
      <c r="O1104" s="47" t="s">
        <v>16257</v>
      </c>
      <c r="P1104" s="47">
        <v>2</v>
      </c>
      <c r="Q1104">
        <v>38</v>
      </c>
      <c r="S1104" s="23" t="s">
        <v>2347</v>
      </c>
      <c r="T1104" t="str">
        <f t="shared" si="157"/>
        <v>03</v>
      </c>
      <c r="V1104" t="str">
        <f>+VLOOKUP(B1104,MARCO!E:E,1,FALSE)</f>
        <v>La Matanza</v>
      </c>
      <c r="W1104" t="s">
        <v>134</v>
      </c>
      <c r="X1104" t="s">
        <v>134</v>
      </c>
      <c r="Y1104" t="str">
        <f t="shared" si="158"/>
        <v>R 3 - D 692 - 486 - 0314</v>
      </c>
      <c r="Z1104" t="s">
        <v>20</v>
      </c>
      <c r="AA1104" t="s">
        <v>2349</v>
      </c>
      <c r="AB1104" t="s">
        <v>21</v>
      </c>
      <c r="AD1104" t="str">
        <f t="shared" si="159"/>
        <v>Capilla Medalla Milagrosa</v>
      </c>
      <c r="AE1104" t="s">
        <v>22</v>
      </c>
      <c r="AF1104" t="s">
        <v>23</v>
      </c>
      <c r="AG1104" t="s">
        <v>26</v>
      </c>
      <c r="AH1104" t="s">
        <v>2348</v>
      </c>
      <c r="AI1104" s="13">
        <f t="shared" si="160"/>
        <v>38</v>
      </c>
      <c r="AJ1104" s="13">
        <f t="shared" si="161"/>
        <v>2</v>
      </c>
      <c r="AK1104" s="21">
        <v>1</v>
      </c>
      <c r="AM1104" t="s">
        <v>2154</v>
      </c>
      <c r="AN1104" t="str">
        <f t="shared" si="155"/>
        <v>R03</v>
      </c>
      <c r="AO1104" s="20" t="str">
        <f t="shared" si="156"/>
        <v>FINES_R03</v>
      </c>
      <c r="AP1104" s="25">
        <f t="shared" si="162"/>
        <v>0.60435283184051514</v>
      </c>
      <c r="AQ1104" s="24" t="str">
        <f>+IFERROR(VLOOKUP(Y1104,#REF!,2,FALSE),"-")</f>
        <v>-</v>
      </c>
      <c r="AR1104" s="13" t="s">
        <v>2393</v>
      </c>
      <c r="AS1104" t="s">
        <v>2398</v>
      </c>
      <c r="AT1104" t="str">
        <f t="shared" si="163"/>
        <v>Balboa - e/ Bacon y Babio - Gonzalez Catan</v>
      </c>
    </row>
    <row r="1105" spans="1:46" ht="15.75" thickBot="1" x14ac:dyDescent="0.3">
      <c r="A1105" s="47">
        <v>3</v>
      </c>
      <c r="B1105" s="47" t="s">
        <v>1078</v>
      </c>
      <c r="C1105" s="47" t="s">
        <v>7178</v>
      </c>
      <c r="D1105" s="47" t="s">
        <v>1208</v>
      </c>
      <c r="E1105" s="47" t="s">
        <v>1209</v>
      </c>
      <c r="F1105" s="47" t="s">
        <v>7494</v>
      </c>
      <c r="G1105" s="47" t="s">
        <v>7495</v>
      </c>
      <c r="H1105" s="47" t="s">
        <v>7496</v>
      </c>
      <c r="I1105" s="47" t="s">
        <v>2475</v>
      </c>
      <c r="J1105" s="47" t="s">
        <v>6100</v>
      </c>
      <c r="K1105" s="47" t="s">
        <v>13978</v>
      </c>
      <c r="L1105" s="47">
        <v>1.000002861022949</v>
      </c>
      <c r="M1105" s="47">
        <v>-34.745638800000002</v>
      </c>
      <c r="N1105" s="47">
        <v>-58.646523000000002</v>
      </c>
      <c r="O1105" s="47" t="s">
        <v>16258</v>
      </c>
      <c r="P1105" s="47">
        <v>2</v>
      </c>
      <c r="Q1105">
        <v>48</v>
      </c>
      <c r="S1105" s="23" t="s">
        <v>2347</v>
      </c>
      <c r="T1105" t="str">
        <f t="shared" si="157"/>
        <v>03</v>
      </c>
      <c r="V1105" t="str">
        <f>+VLOOKUP(B1105,MARCO!E:E,1,FALSE)</f>
        <v>La Matanza</v>
      </c>
      <c r="W1105" t="s">
        <v>134</v>
      </c>
      <c r="X1105" t="s">
        <v>134</v>
      </c>
      <c r="Y1105" t="str">
        <f t="shared" si="158"/>
        <v>R 3 - D 692 - 486 - 3961</v>
      </c>
      <c r="Z1105" t="s">
        <v>20</v>
      </c>
      <c r="AA1105" t="s">
        <v>2349</v>
      </c>
      <c r="AB1105" t="s">
        <v>21</v>
      </c>
      <c r="AD1105" t="str">
        <f t="shared" si="159"/>
        <v>Los Lapices Siguen Escribiendo</v>
      </c>
      <c r="AE1105" t="s">
        <v>22</v>
      </c>
      <c r="AF1105" t="s">
        <v>23</v>
      </c>
      <c r="AG1105" t="s">
        <v>26</v>
      </c>
      <c r="AH1105" t="s">
        <v>2348</v>
      </c>
      <c r="AI1105" s="13">
        <f t="shared" si="160"/>
        <v>48</v>
      </c>
      <c r="AJ1105" s="13">
        <f t="shared" si="161"/>
        <v>2</v>
      </c>
      <c r="AK1105" s="21">
        <v>1</v>
      </c>
      <c r="AM1105" t="s">
        <v>2154</v>
      </c>
      <c r="AN1105" t="str">
        <f t="shared" si="155"/>
        <v>R03</v>
      </c>
      <c r="AO1105" s="20" t="str">
        <f t="shared" si="156"/>
        <v>FINES_R03</v>
      </c>
      <c r="AP1105" s="25">
        <f t="shared" si="162"/>
        <v>1.000002861022949</v>
      </c>
      <c r="AQ1105" s="24" t="str">
        <f>+IFERROR(VLOOKUP(Y1105,#REF!,2,FALSE),"-")</f>
        <v>-</v>
      </c>
      <c r="AR1105" s="13" t="s">
        <v>2393</v>
      </c>
      <c r="AS1105" t="s">
        <v>2397</v>
      </c>
      <c r="AT1105" t="str">
        <f t="shared" si="163"/>
        <v>Leopardi - 5850 - Gonzalez Catan</v>
      </c>
    </row>
    <row r="1106" spans="1:46" ht="15.75" thickBot="1" x14ac:dyDescent="0.3">
      <c r="A1106" s="47">
        <v>3</v>
      </c>
      <c r="B1106" s="47" t="s">
        <v>1078</v>
      </c>
      <c r="C1106" s="47" t="s">
        <v>2389</v>
      </c>
      <c r="D1106" s="47" t="s">
        <v>1168</v>
      </c>
      <c r="E1106" s="47" t="s">
        <v>795</v>
      </c>
      <c r="F1106" s="47" t="s">
        <v>7499</v>
      </c>
      <c r="G1106" s="47" t="s">
        <v>7500</v>
      </c>
      <c r="H1106" s="47" t="s">
        <v>7501</v>
      </c>
      <c r="I1106" s="47" t="s">
        <v>2475</v>
      </c>
      <c r="J1106" s="47" t="s">
        <v>7264</v>
      </c>
      <c r="K1106" s="47" t="s">
        <v>13979</v>
      </c>
      <c r="L1106" s="47">
        <v>0.70209300518035889</v>
      </c>
      <c r="M1106" s="47">
        <v>-34.870375203290997</v>
      </c>
      <c r="N1106" s="47">
        <v>-58.671933717514001</v>
      </c>
      <c r="O1106" s="47" t="s">
        <v>16259</v>
      </c>
      <c r="P1106" s="47">
        <v>3</v>
      </c>
      <c r="Q1106">
        <v>62</v>
      </c>
      <c r="S1106" s="23" t="s">
        <v>2347</v>
      </c>
      <c r="T1106" t="str">
        <f t="shared" si="157"/>
        <v>03</v>
      </c>
      <c r="V1106" t="str">
        <f>+VLOOKUP(B1106,MARCO!E:E,1,FALSE)</f>
        <v>La Matanza</v>
      </c>
      <c r="W1106" t="s">
        <v>134</v>
      </c>
      <c r="X1106" t="s">
        <v>134</v>
      </c>
      <c r="Y1106" t="str">
        <f t="shared" si="158"/>
        <v>R 3 - D 692 - 459 - 0298</v>
      </c>
      <c r="Z1106" t="s">
        <v>20</v>
      </c>
      <c r="AA1106" t="s">
        <v>2349</v>
      </c>
      <c r="AB1106" t="s">
        <v>21</v>
      </c>
      <c r="AD1106" t="str">
        <f t="shared" si="159"/>
        <v>C.r.e.e.r.</v>
      </c>
      <c r="AE1106" t="s">
        <v>22</v>
      </c>
      <c r="AF1106" t="s">
        <v>23</v>
      </c>
      <c r="AG1106" t="s">
        <v>26</v>
      </c>
      <c r="AH1106" t="s">
        <v>2348</v>
      </c>
      <c r="AI1106" s="13">
        <f t="shared" si="160"/>
        <v>62</v>
      </c>
      <c r="AJ1106" s="13">
        <f t="shared" si="161"/>
        <v>3</v>
      </c>
      <c r="AK1106" s="21">
        <v>1</v>
      </c>
      <c r="AM1106" t="s">
        <v>2154</v>
      </c>
      <c r="AN1106" t="str">
        <f t="shared" si="155"/>
        <v>R03</v>
      </c>
      <c r="AO1106" s="20" t="str">
        <f t="shared" si="156"/>
        <v>FINES_R03</v>
      </c>
      <c r="AP1106" s="25">
        <f t="shared" si="162"/>
        <v>0.70209300518035889</v>
      </c>
      <c r="AQ1106" s="24" t="str">
        <f>+IFERROR(VLOOKUP(Y1106,#REF!,2,FALSE),"-")</f>
        <v>-</v>
      </c>
      <c r="AR1106" s="13" t="s">
        <v>2393</v>
      </c>
      <c r="AS1106" t="s">
        <v>2398</v>
      </c>
      <c r="AT1106" t="str">
        <f t="shared" si="163"/>
        <v>Avenida Brigadier General Juan Manuel De Rosas - 21836 e/ S/n y S/n - Virrey Del Pino</v>
      </c>
    </row>
    <row r="1107" spans="1:46" ht="15.75" thickBot="1" x14ac:dyDescent="0.3">
      <c r="A1107" s="47">
        <v>3</v>
      </c>
      <c r="B1107" s="47" t="s">
        <v>1078</v>
      </c>
      <c r="C1107" s="47" t="s">
        <v>7407</v>
      </c>
      <c r="D1107" s="47" t="s">
        <v>1178</v>
      </c>
      <c r="E1107" s="47" t="s">
        <v>1015</v>
      </c>
      <c r="F1107" s="47" t="s">
        <v>7503</v>
      </c>
      <c r="G1107" s="47" t="s">
        <v>7500</v>
      </c>
      <c r="H1107" s="47" t="s">
        <v>7501</v>
      </c>
      <c r="I1107" s="47" t="s">
        <v>2475</v>
      </c>
      <c r="J1107" s="47" t="s">
        <v>7264</v>
      </c>
      <c r="K1107" s="47" t="s">
        <v>16260</v>
      </c>
      <c r="L1107" s="47">
        <v>0.70209300518035889</v>
      </c>
      <c r="M1107" s="47">
        <v>-34.870375203290997</v>
      </c>
      <c r="N1107" s="47">
        <v>-58.671933717514001</v>
      </c>
      <c r="O1107" s="47" t="s">
        <v>16261</v>
      </c>
      <c r="P1107" s="47">
        <v>1</v>
      </c>
      <c r="Q1107">
        <v>17</v>
      </c>
      <c r="S1107" s="23" t="s">
        <v>2347</v>
      </c>
      <c r="T1107" t="str">
        <f t="shared" si="157"/>
        <v>03</v>
      </c>
      <c r="V1107" t="str">
        <f>+VLOOKUP(B1107,MARCO!E:E,1,FALSE)</f>
        <v>La Matanza</v>
      </c>
      <c r="W1107" t="s">
        <v>134</v>
      </c>
      <c r="X1107" t="s">
        <v>134</v>
      </c>
      <c r="Y1107" t="str">
        <f t="shared" si="158"/>
        <v>R 3 - D 692 - 469 - 0298</v>
      </c>
      <c r="Z1107" t="s">
        <v>20</v>
      </c>
      <c r="AA1107" t="s">
        <v>2349</v>
      </c>
      <c r="AB1107" t="s">
        <v>21</v>
      </c>
      <c r="AD1107" t="str">
        <f t="shared" si="159"/>
        <v>C.r.e.e.r.</v>
      </c>
      <c r="AE1107" t="s">
        <v>22</v>
      </c>
      <c r="AF1107" t="s">
        <v>23</v>
      </c>
      <c r="AG1107" t="s">
        <v>26</v>
      </c>
      <c r="AH1107" t="s">
        <v>2348</v>
      </c>
      <c r="AI1107" s="13">
        <f t="shared" si="160"/>
        <v>17</v>
      </c>
      <c r="AJ1107" s="13">
        <f t="shared" si="161"/>
        <v>1</v>
      </c>
      <c r="AK1107" s="21">
        <v>1</v>
      </c>
      <c r="AM1107" t="s">
        <v>2154</v>
      </c>
      <c r="AN1107" t="str">
        <f t="shared" si="155"/>
        <v>R03</v>
      </c>
      <c r="AO1107" s="20" t="str">
        <f t="shared" si="156"/>
        <v>FINES_R03</v>
      </c>
      <c r="AP1107" s="25">
        <f t="shared" si="162"/>
        <v>0.70209300518035889</v>
      </c>
      <c r="AQ1107" s="24" t="str">
        <f>+IFERROR(VLOOKUP(Y1107,#REF!,2,FALSE),"-")</f>
        <v>-</v>
      </c>
      <c r="AR1107" s="13" t="s">
        <v>2393</v>
      </c>
      <c r="AS1107" t="s">
        <v>2398</v>
      </c>
      <c r="AT1107" t="str">
        <f t="shared" si="163"/>
        <v>Avenida Brigadier General Juan Manuel De Rosas - 21836 e/ S/n y S/n - Virrey Del Pino</v>
      </c>
    </row>
    <row r="1108" spans="1:46" ht="15.75" thickBot="1" x14ac:dyDescent="0.3">
      <c r="A1108" s="47">
        <v>3</v>
      </c>
      <c r="B1108" s="47" t="s">
        <v>1078</v>
      </c>
      <c r="C1108" s="47" t="s">
        <v>7232</v>
      </c>
      <c r="D1108" s="47" t="s">
        <v>1220</v>
      </c>
      <c r="E1108" s="47" t="s">
        <v>1221</v>
      </c>
      <c r="F1108" s="47" t="s">
        <v>7506</v>
      </c>
      <c r="G1108" s="47" t="s">
        <v>7500</v>
      </c>
      <c r="H1108" s="47" t="s">
        <v>7501</v>
      </c>
      <c r="I1108" s="47" t="s">
        <v>2475</v>
      </c>
      <c r="J1108" s="47" t="s">
        <v>7264</v>
      </c>
      <c r="K1108" s="47" t="s">
        <v>16262</v>
      </c>
      <c r="L1108" s="47">
        <v>0.581076979637146</v>
      </c>
      <c r="M1108" s="47">
        <v>-34.789594082355997</v>
      </c>
      <c r="N1108" s="47">
        <v>-58.629430408360001</v>
      </c>
      <c r="O1108" s="47" t="s">
        <v>16263</v>
      </c>
      <c r="P1108" s="47">
        <v>1</v>
      </c>
      <c r="Q1108">
        <v>21</v>
      </c>
      <c r="S1108" s="23" t="s">
        <v>2347</v>
      </c>
      <c r="T1108" t="str">
        <f t="shared" si="157"/>
        <v>03</v>
      </c>
      <c r="V1108" t="str">
        <f>+VLOOKUP(B1108,MARCO!E:E,1,FALSE)</f>
        <v>La Matanza</v>
      </c>
      <c r="W1108" t="s">
        <v>134</v>
      </c>
      <c r="X1108" t="s">
        <v>134</v>
      </c>
      <c r="Y1108" t="str">
        <f t="shared" si="158"/>
        <v>R 3 - D 692 - 493 - 0298</v>
      </c>
      <c r="Z1108" t="s">
        <v>20</v>
      </c>
      <c r="AA1108" t="s">
        <v>2349</v>
      </c>
      <c r="AB1108" t="s">
        <v>21</v>
      </c>
      <c r="AD1108" t="str">
        <f t="shared" si="159"/>
        <v>C.r.e.e.r.</v>
      </c>
      <c r="AE1108" t="s">
        <v>22</v>
      </c>
      <c r="AF1108" t="s">
        <v>23</v>
      </c>
      <c r="AG1108" t="s">
        <v>26</v>
      </c>
      <c r="AH1108" t="s">
        <v>2348</v>
      </c>
      <c r="AI1108" s="13">
        <f t="shared" si="160"/>
        <v>21</v>
      </c>
      <c r="AJ1108" s="13">
        <f t="shared" si="161"/>
        <v>1</v>
      </c>
      <c r="AK1108" s="21">
        <v>1</v>
      </c>
      <c r="AM1108" t="s">
        <v>2154</v>
      </c>
      <c r="AN1108" t="str">
        <f t="shared" si="155"/>
        <v>R03</v>
      </c>
      <c r="AO1108" s="20" t="str">
        <f t="shared" si="156"/>
        <v>FINES_R03</v>
      </c>
      <c r="AP1108" s="25">
        <f t="shared" si="162"/>
        <v>0.581076979637146</v>
      </c>
      <c r="AQ1108" s="24" t="str">
        <f>+IFERROR(VLOOKUP(Y1108,#REF!,2,FALSE),"-")</f>
        <v>-</v>
      </c>
      <c r="AR1108" s="13" t="s">
        <v>2393</v>
      </c>
      <c r="AS1108" t="s">
        <v>2398</v>
      </c>
      <c r="AT1108" t="str">
        <f t="shared" si="163"/>
        <v>Avenida Brigadier General Juan Manuel De Rosas - 21836 e/ S/n y S/n - Virrey Del Pino</v>
      </c>
    </row>
    <row r="1109" spans="1:46" ht="15.75" thickBot="1" x14ac:dyDescent="0.3">
      <c r="A1109" s="47">
        <v>3</v>
      </c>
      <c r="B1109" s="47" t="s">
        <v>1078</v>
      </c>
      <c r="C1109" s="47" t="s">
        <v>7232</v>
      </c>
      <c r="D1109" s="47" t="s">
        <v>1220</v>
      </c>
      <c r="E1109" s="47" t="s">
        <v>1221</v>
      </c>
      <c r="F1109" s="47" t="s">
        <v>7510</v>
      </c>
      <c r="G1109" s="47" t="s">
        <v>7511</v>
      </c>
      <c r="H1109" s="47" t="s">
        <v>7512</v>
      </c>
      <c r="I1109" s="47" t="s">
        <v>2475</v>
      </c>
      <c r="J1109" s="47" t="s">
        <v>7264</v>
      </c>
      <c r="K1109" s="47" t="s">
        <v>13980</v>
      </c>
      <c r="L1109" s="47">
        <v>0.73405265808105469</v>
      </c>
      <c r="M1109" s="47">
        <v>-34.824270780233</v>
      </c>
      <c r="N1109" s="47">
        <v>-58.653866336058002</v>
      </c>
      <c r="O1109" s="47" t="s">
        <v>16264</v>
      </c>
      <c r="P1109" s="47">
        <v>1</v>
      </c>
      <c r="Q1109">
        <v>20</v>
      </c>
      <c r="S1109" s="23" t="s">
        <v>2347</v>
      </c>
      <c r="T1109" t="str">
        <f t="shared" si="157"/>
        <v>03</v>
      </c>
      <c r="V1109" t="str">
        <f>+VLOOKUP(B1109,MARCO!E:E,1,FALSE)</f>
        <v>La Matanza</v>
      </c>
      <c r="W1109" t="s">
        <v>134</v>
      </c>
      <c r="X1109" t="s">
        <v>134</v>
      </c>
      <c r="Y1109" t="str">
        <f t="shared" si="158"/>
        <v>R 3 - D 692 - 493 - 4121</v>
      </c>
      <c r="Z1109" t="s">
        <v>20</v>
      </c>
      <c r="AA1109" t="s">
        <v>2349</v>
      </c>
      <c r="AB1109" t="s">
        <v>21</v>
      </c>
      <c r="AD1109" t="str">
        <f t="shared" si="159"/>
        <v>Es Tiempo De Adorar A Dios</v>
      </c>
      <c r="AE1109" t="s">
        <v>22</v>
      </c>
      <c r="AF1109" t="s">
        <v>23</v>
      </c>
      <c r="AG1109" t="s">
        <v>26</v>
      </c>
      <c r="AH1109" t="s">
        <v>2348</v>
      </c>
      <c r="AI1109" s="13">
        <f t="shared" si="160"/>
        <v>20</v>
      </c>
      <c r="AJ1109" s="13">
        <f t="shared" si="161"/>
        <v>1</v>
      </c>
      <c r="AK1109" s="21">
        <v>1</v>
      </c>
      <c r="AM1109" t="s">
        <v>2154</v>
      </c>
      <c r="AN1109" t="str">
        <f t="shared" si="155"/>
        <v>R03</v>
      </c>
      <c r="AO1109" s="20" t="str">
        <f t="shared" si="156"/>
        <v>FINES_R03</v>
      </c>
      <c r="AP1109" s="25">
        <f t="shared" si="162"/>
        <v>0.73405265808105469</v>
      </c>
      <c r="AQ1109" s="24" t="str">
        <f>+IFERROR(VLOOKUP(Y1109,#REF!,2,FALSE),"-")</f>
        <v>-</v>
      </c>
      <c r="AR1109" s="13" t="s">
        <v>2393</v>
      </c>
      <c r="AS1109" t="s">
        <v>2397</v>
      </c>
      <c r="AT1109" t="str">
        <f t="shared" si="163"/>
        <v>Miller - 4574 - Gonzalez Catan</v>
      </c>
    </row>
    <row r="1110" spans="1:46" ht="15.75" thickBot="1" x14ac:dyDescent="0.3">
      <c r="A1110" s="47">
        <v>3</v>
      </c>
      <c r="B1110" s="47" t="s">
        <v>1078</v>
      </c>
      <c r="C1110" s="47" t="s">
        <v>7232</v>
      </c>
      <c r="D1110" s="47" t="s">
        <v>1220</v>
      </c>
      <c r="E1110" s="47" t="s">
        <v>1221</v>
      </c>
      <c r="F1110" s="47" t="s">
        <v>7514</v>
      </c>
      <c r="G1110" s="47" t="s">
        <v>7515</v>
      </c>
      <c r="H1110" s="47" t="s">
        <v>7516</v>
      </c>
      <c r="I1110" s="47" t="s">
        <v>2475</v>
      </c>
      <c r="J1110" s="47" t="s">
        <v>6567</v>
      </c>
      <c r="K1110" s="47" t="s">
        <v>13981</v>
      </c>
      <c r="L1110" s="47">
        <v>0.74614858627319336</v>
      </c>
      <c r="M1110" s="47">
        <v>-34.772497999999999</v>
      </c>
      <c r="N1110" s="47">
        <v>-58.651082500000001</v>
      </c>
      <c r="O1110" s="47" t="s">
        <v>16265</v>
      </c>
      <c r="P1110" s="47">
        <v>1</v>
      </c>
      <c r="Q1110">
        <v>19</v>
      </c>
      <c r="S1110" s="23" t="s">
        <v>2347</v>
      </c>
      <c r="T1110" t="str">
        <f t="shared" si="157"/>
        <v>03</v>
      </c>
      <c r="V1110" t="str">
        <f>+VLOOKUP(B1110,MARCO!E:E,1,FALSE)</f>
        <v>La Matanza</v>
      </c>
      <c r="W1110" t="s">
        <v>134</v>
      </c>
      <c r="X1110" t="s">
        <v>134</v>
      </c>
      <c r="Y1110" t="str">
        <f t="shared" si="158"/>
        <v>R 3 - D 692 - 493 - 0291</v>
      </c>
      <c r="Z1110" t="s">
        <v>20</v>
      </c>
      <c r="AA1110" t="s">
        <v>2349</v>
      </c>
      <c r="AB1110" t="s">
        <v>21</v>
      </c>
      <c r="AD1110" t="str">
        <f t="shared" si="159"/>
        <v>Club Social Y Deportivo Gonzalez Catan</v>
      </c>
      <c r="AE1110" t="s">
        <v>22</v>
      </c>
      <c r="AF1110" t="s">
        <v>23</v>
      </c>
      <c r="AG1110" t="s">
        <v>26</v>
      </c>
      <c r="AH1110" t="s">
        <v>2348</v>
      </c>
      <c r="AI1110" s="13">
        <f t="shared" si="160"/>
        <v>19</v>
      </c>
      <c r="AJ1110" s="13">
        <f t="shared" si="161"/>
        <v>1</v>
      </c>
      <c r="AK1110" s="21">
        <v>1</v>
      </c>
      <c r="AM1110" t="s">
        <v>2154</v>
      </c>
      <c r="AN1110" t="str">
        <f t="shared" si="155"/>
        <v>R03</v>
      </c>
      <c r="AO1110" s="20" t="str">
        <f t="shared" si="156"/>
        <v>FINES_R03</v>
      </c>
      <c r="AP1110" s="25">
        <f t="shared" si="162"/>
        <v>0.74614858627319336</v>
      </c>
      <c r="AQ1110" s="24" t="str">
        <f>+IFERROR(VLOOKUP(Y1110,#REF!,2,FALSE),"-")</f>
        <v>-</v>
      </c>
      <c r="AR1110" s="13" t="s">
        <v>2393</v>
      </c>
      <c r="AS1110" t="s">
        <v>2397</v>
      </c>
      <c r="AT1110" t="str">
        <f t="shared" si="163"/>
        <v>SimÓn PÉrez - 4521 - Gonzalez Catan</v>
      </c>
    </row>
    <row r="1111" spans="1:46" ht="15.75" thickBot="1" x14ac:dyDescent="0.3">
      <c r="A1111" s="47">
        <v>3</v>
      </c>
      <c r="B1111" s="47" t="s">
        <v>1078</v>
      </c>
      <c r="C1111" s="47" t="s">
        <v>2389</v>
      </c>
      <c r="D1111" s="47" t="s">
        <v>1168</v>
      </c>
      <c r="E1111" s="47" t="s">
        <v>795</v>
      </c>
      <c r="F1111" s="47" t="s">
        <v>7518</v>
      </c>
      <c r="G1111" s="47" t="s">
        <v>2199</v>
      </c>
      <c r="H1111" s="47" t="s">
        <v>7238</v>
      </c>
      <c r="I1111" s="47" t="s">
        <v>2475</v>
      </c>
      <c r="J1111" s="47" t="s">
        <v>7240</v>
      </c>
      <c r="K1111" s="47" t="s">
        <v>16266</v>
      </c>
      <c r="L1111" s="47">
        <v>0.74374377727508545</v>
      </c>
      <c r="M1111" s="47">
        <v>-34.835351619327</v>
      </c>
      <c r="N1111" s="47">
        <v>-58.646682611967996</v>
      </c>
      <c r="O1111" s="47" t="s">
        <v>16267</v>
      </c>
      <c r="P1111" s="47">
        <v>2</v>
      </c>
      <c r="Q1111">
        <v>48</v>
      </c>
      <c r="S1111" s="23" t="s">
        <v>2347</v>
      </c>
      <c r="T1111" t="str">
        <f t="shared" si="157"/>
        <v>03</v>
      </c>
      <c r="V1111" t="str">
        <f>+VLOOKUP(B1111,MARCO!E:E,1,FALSE)</f>
        <v>La Matanza</v>
      </c>
      <c r="W1111" t="s">
        <v>134</v>
      </c>
      <c r="X1111" t="s">
        <v>134</v>
      </c>
      <c r="Y1111" t="str">
        <f t="shared" si="158"/>
        <v>R 3 - D 692 - 459 - 0273</v>
      </c>
      <c r="Z1111" t="s">
        <v>20</v>
      </c>
      <c r="AA1111" t="s">
        <v>2349</v>
      </c>
      <c r="AB1111" t="s">
        <v>21</v>
      </c>
      <c r="AD1111" t="str">
        <f t="shared" si="159"/>
        <v>Esc. 84</v>
      </c>
      <c r="AE1111" t="s">
        <v>22</v>
      </c>
      <c r="AF1111" t="s">
        <v>23</v>
      </c>
      <c r="AG1111" t="s">
        <v>26</v>
      </c>
      <c r="AH1111" t="s">
        <v>2348</v>
      </c>
      <c r="AI1111" s="13">
        <f t="shared" si="160"/>
        <v>48</v>
      </c>
      <c r="AJ1111" s="13">
        <f t="shared" si="161"/>
        <v>2</v>
      </c>
      <c r="AK1111" s="21">
        <v>1</v>
      </c>
      <c r="AM1111" t="s">
        <v>2154</v>
      </c>
      <c r="AN1111" t="str">
        <f t="shared" si="155"/>
        <v>R03</v>
      </c>
      <c r="AO1111" s="20" t="str">
        <f t="shared" si="156"/>
        <v>FINES_R03</v>
      </c>
      <c r="AP1111" s="25">
        <f t="shared" si="162"/>
        <v>0.74374377727508545</v>
      </c>
      <c r="AQ1111" s="24" t="str">
        <f>+IFERROR(VLOOKUP(Y1111,#REF!,2,FALSE),"-")</f>
        <v>-</v>
      </c>
      <c r="AR1111" s="13" t="s">
        <v>2393</v>
      </c>
      <c r="AS1111" t="s">
        <v>2398</v>
      </c>
      <c r="AT1111" t="str">
        <f t="shared" si="163"/>
        <v>Hugo Wast - N°250 e/ S/n y S/n - Virrey Del Pino</v>
      </c>
    </row>
    <row r="1112" spans="1:46" ht="15.75" thickBot="1" x14ac:dyDescent="0.3">
      <c r="A1112" s="47">
        <v>3</v>
      </c>
      <c r="B1112" s="47" t="s">
        <v>1078</v>
      </c>
      <c r="C1112" s="47" t="s">
        <v>2364</v>
      </c>
      <c r="D1112" s="47" t="s">
        <v>1199</v>
      </c>
      <c r="E1112" s="47" t="s">
        <v>1200</v>
      </c>
      <c r="F1112" s="47" t="s">
        <v>7524</v>
      </c>
      <c r="G1112" s="47" t="s">
        <v>7305</v>
      </c>
      <c r="H1112" s="47" t="s">
        <v>7306</v>
      </c>
      <c r="I1112" s="47" t="s">
        <v>2475</v>
      </c>
      <c r="J1112" s="47" t="s">
        <v>7427</v>
      </c>
      <c r="K1112" s="47" t="s">
        <v>16268</v>
      </c>
      <c r="L1112" s="47">
        <v>0.55278366804122925</v>
      </c>
      <c r="M1112" s="47">
        <v>-34.775154330760998</v>
      </c>
      <c r="N1112" s="47">
        <v>-58.614404273360002</v>
      </c>
      <c r="O1112" s="47" t="s">
        <v>16269</v>
      </c>
      <c r="P1112" s="47">
        <v>3</v>
      </c>
      <c r="Q1112">
        <v>55</v>
      </c>
      <c r="S1112" s="23" t="s">
        <v>2347</v>
      </c>
      <c r="T1112" t="str">
        <f t="shared" si="157"/>
        <v>03</v>
      </c>
      <c r="V1112" t="str">
        <f>+VLOOKUP(B1112,MARCO!E:E,1,FALSE)</f>
        <v>La Matanza</v>
      </c>
      <c r="W1112" t="s">
        <v>134</v>
      </c>
      <c r="X1112" t="s">
        <v>134</v>
      </c>
      <c r="Y1112" t="str">
        <f t="shared" si="158"/>
        <v>R 3 - D 692 - 481 - 0284</v>
      </c>
      <c r="Z1112" t="s">
        <v>20</v>
      </c>
      <c r="AA1112" t="s">
        <v>2349</v>
      </c>
      <c r="AB1112" t="s">
        <v>21</v>
      </c>
      <c r="AD1112" t="str">
        <f t="shared" si="159"/>
        <v>Centro Ramon Carrillo</v>
      </c>
      <c r="AE1112" t="s">
        <v>22</v>
      </c>
      <c r="AF1112" t="s">
        <v>23</v>
      </c>
      <c r="AG1112" t="s">
        <v>26</v>
      </c>
      <c r="AH1112" t="s">
        <v>2348</v>
      </c>
      <c r="AI1112" s="13">
        <f t="shared" si="160"/>
        <v>55</v>
      </c>
      <c r="AJ1112" s="13">
        <f t="shared" si="161"/>
        <v>3</v>
      </c>
      <c r="AK1112" s="21">
        <v>1</v>
      </c>
      <c r="AM1112" t="s">
        <v>2154</v>
      </c>
      <c r="AN1112" t="str">
        <f t="shared" si="155"/>
        <v>R03</v>
      </c>
      <c r="AO1112" s="20" t="str">
        <f t="shared" si="156"/>
        <v>FINES_R03</v>
      </c>
      <c r="AP1112" s="25">
        <f t="shared" si="162"/>
        <v>0.55278366804122925</v>
      </c>
      <c r="AQ1112" s="24" t="str">
        <f>+IFERROR(VLOOKUP(Y1112,#REF!,2,FALSE),"-")</f>
        <v>-</v>
      </c>
      <c r="AR1112" s="13" t="s">
        <v>2393</v>
      </c>
      <c r="AS1112" t="s">
        <v>2397</v>
      </c>
      <c r="AT1112" t="str">
        <f t="shared" si="163"/>
        <v>Llorente - 6269 - Gonzalez Catan</v>
      </c>
    </row>
    <row r="1113" spans="1:46" ht="15.75" thickBot="1" x14ac:dyDescent="0.3">
      <c r="A1113" s="47">
        <v>3</v>
      </c>
      <c r="B1113" s="47" t="s">
        <v>1078</v>
      </c>
      <c r="C1113" s="47" t="s">
        <v>2364</v>
      </c>
      <c r="D1113" s="47" t="s">
        <v>1199</v>
      </c>
      <c r="E1113" s="47" t="s">
        <v>1200</v>
      </c>
      <c r="F1113" s="47" t="s">
        <v>7526</v>
      </c>
      <c r="G1113" s="47" t="s">
        <v>7367</v>
      </c>
      <c r="H1113" s="47" t="s">
        <v>7368</v>
      </c>
      <c r="I1113" s="47" t="s">
        <v>2475</v>
      </c>
      <c r="J1113" s="47" t="s">
        <v>7427</v>
      </c>
      <c r="K1113" s="47" t="s">
        <v>16270</v>
      </c>
      <c r="L1113" s="47">
        <v>0.60435283184051514</v>
      </c>
      <c r="M1113" s="47">
        <v>-34.770928018154002</v>
      </c>
      <c r="N1113" s="47">
        <v>-58.625912004442</v>
      </c>
      <c r="O1113" s="47" t="s">
        <v>16271</v>
      </c>
      <c r="P1113" s="47">
        <v>1</v>
      </c>
      <c r="Q1113">
        <v>14</v>
      </c>
      <c r="S1113" s="23" t="s">
        <v>2347</v>
      </c>
      <c r="T1113" t="str">
        <f t="shared" si="157"/>
        <v>03</v>
      </c>
      <c r="V1113" t="str">
        <f>+VLOOKUP(B1113,MARCO!E:E,1,FALSE)</f>
        <v>La Matanza</v>
      </c>
      <c r="W1113" t="s">
        <v>134</v>
      </c>
      <c r="X1113" t="s">
        <v>134</v>
      </c>
      <c r="Y1113" t="str">
        <f t="shared" si="158"/>
        <v>R 3 - D 692 - 481 - 0314</v>
      </c>
      <c r="Z1113" t="s">
        <v>20</v>
      </c>
      <c r="AA1113" t="s">
        <v>2349</v>
      </c>
      <c r="AB1113" t="s">
        <v>21</v>
      </c>
      <c r="AD1113" t="str">
        <f t="shared" si="159"/>
        <v>Capilla Medalla Milagrosa</v>
      </c>
      <c r="AE1113" t="s">
        <v>22</v>
      </c>
      <c r="AF1113" t="s">
        <v>23</v>
      </c>
      <c r="AG1113" t="s">
        <v>26</v>
      </c>
      <c r="AH1113" t="s">
        <v>2348</v>
      </c>
      <c r="AI1113" s="13">
        <f t="shared" si="160"/>
        <v>14</v>
      </c>
      <c r="AJ1113" s="13">
        <f t="shared" si="161"/>
        <v>1</v>
      </c>
      <c r="AK1113" s="21">
        <v>1</v>
      </c>
      <c r="AM1113" t="s">
        <v>2154</v>
      </c>
      <c r="AN1113" t="str">
        <f t="shared" si="155"/>
        <v>R03</v>
      </c>
      <c r="AO1113" s="20" t="str">
        <f t="shared" si="156"/>
        <v>FINES_R03</v>
      </c>
      <c r="AP1113" s="25">
        <f t="shared" si="162"/>
        <v>0.60435283184051514</v>
      </c>
      <c r="AQ1113" s="24" t="str">
        <f>+IFERROR(VLOOKUP(Y1113,#REF!,2,FALSE),"-")</f>
        <v>-</v>
      </c>
      <c r="AR1113" s="13" t="s">
        <v>2393</v>
      </c>
      <c r="AS1113" t="s">
        <v>2397</v>
      </c>
      <c r="AT1113" t="str">
        <f t="shared" si="163"/>
        <v>Balboa - e/ Bacon y Babio - Gonzalez Catan</v>
      </c>
    </row>
    <row r="1114" spans="1:46" ht="15.75" thickBot="1" x14ac:dyDescent="0.3">
      <c r="A1114" s="47">
        <v>3</v>
      </c>
      <c r="B1114" s="47" t="s">
        <v>1078</v>
      </c>
      <c r="C1114" s="47" t="s">
        <v>7351</v>
      </c>
      <c r="D1114" s="47" t="s">
        <v>1225</v>
      </c>
      <c r="E1114" s="47" t="s">
        <v>1226</v>
      </c>
      <c r="F1114" s="47" t="s">
        <v>7529</v>
      </c>
      <c r="G1114" s="47" t="s">
        <v>7189</v>
      </c>
      <c r="H1114" s="47" t="s">
        <v>7190</v>
      </c>
      <c r="I1114" s="47" t="s">
        <v>2475</v>
      </c>
      <c r="J1114" s="47" t="s">
        <v>7427</v>
      </c>
      <c r="K1114" s="47" t="s">
        <v>16272</v>
      </c>
      <c r="L1114" s="47">
        <v>0.56350976228713989</v>
      </c>
      <c r="M1114" s="47">
        <v>-34.78118643234</v>
      </c>
      <c r="N1114" s="47">
        <v>-58.643555594393</v>
      </c>
      <c r="O1114" s="47" t="s">
        <v>16273</v>
      </c>
      <c r="P1114" s="47">
        <v>1</v>
      </c>
      <c r="Q1114">
        <v>15</v>
      </c>
      <c r="S1114" s="23" t="s">
        <v>2347</v>
      </c>
      <c r="T1114" t="str">
        <f t="shared" si="157"/>
        <v>03</v>
      </c>
      <c r="V1114" t="str">
        <f>+VLOOKUP(B1114,MARCO!E:E,1,FALSE)</f>
        <v>La Matanza</v>
      </c>
      <c r="W1114" t="s">
        <v>134</v>
      </c>
      <c r="X1114" t="s">
        <v>134</v>
      </c>
      <c r="Y1114" t="str">
        <f t="shared" si="158"/>
        <v>R 3 - D 692 - 497 - 0222</v>
      </c>
      <c r="Z1114" t="s">
        <v>20</v>
      </c>
      <c r="AA1114" t="s">
        <v>2349</v>
      </c>
      <c r="AB1114" t="s">
        <v>21</v>
      </c>
      <c r="AD1114" t="str">
        <f t="shared" si="159"/>
        <v>Capilla San Enrique</v>
      </c>
      <c r="AE1114" t="s">
        <v>22</v>
      </c>
      <c r="AF1114" t="s">
        <v>23</v>
      </c>
      <c r="AG1114" t="s">
        <v>26</v>
      </c>
      <c r="AH1114" t="s">
        <v>2348</v>
      </c>
      <c r="AI1114" s="13">
        <f t="shared" si="160"/>
        <v>15</v>
      </c>
      <c r="AJ1114" s="13">
        <f t="shared" si="161"/>
        <v>1</v>
      </c>
      <c r="AK1114" s="21">
        <v>1</v>
      </c>
      <c r="AM1114" t="s">
        <v>2154</v>
      </c>
      <c r="AN1114" t="str">
        <f t="shared" si="155"/>
        <v>R03</v>
      </c>
      <c r="AO1114" s="20" t="str">
        <f t="shared" si="156"/>
        <v>FINES_R03</v>
      </c>
      <c r="AP1114" s="25">
        <f t="shared" si="162"/>
        <v>0.56350976228713989</v>
      </c>
      <c r="AQ1114" s="24" t="str">
        <f>+IFERROR(VLOOKUP(Y1114,#REF!,2,FALSE),"-")</f>
        <v>-</v>
      </c>
      <c r="AR1114" s="13" t="s">
        <v>2393</v>
      </c>
      <c r="AS1114" t="s">
        <v>2397</v>
      </c>
      <c r="AT1114" t="str">
        <f t="shared" si="163"/>
        <v>Correa - 5317 - Gonzalez Catan</v>
      </c>
    </row>
    <row r="1115" spans="1:46" ht="15.75" thickBot="1" x14ac:dyDescent="0.3">
      <c r="A1115" s="47">
        <v>3</v>
      </c>
      <c r="B1115" s="47" t="s">
        <v>1078</v>
      </c>
      <c r="C1115" s="47" t="s">
        <v>2377</v>
      </c>
      <c r="D1115" s="47" t="s">
        <v>1173</v>
      </c>
      <c r="E1115" s="47" t="s">
        <v>113</v>
      </c>
      <c r="F1115" s="47" t="s">
        <v>7531</v>
      </c>
      <c r="G1115" s="47" t="s">
        <v>7532</v>
      </c>
      <c r="H1115" s="47" t="s">
        <v>7533</v>
      </c>
      <c r="I1115" s="47" t="s">
        <v>2475</v>
      </c>
      <c r="J1115" s="47" t="s">
        <v>6676</v>
      </c>
      <c r="K1115" s="47" t="s">
        <v>13982</v>
      </c>
      <c r="L1115" s="47">
        <v>0.73283576965332031</v>
      </c>
      <c r="M1115" s="47">
        <v>-34.767535500000001</v>
      </c>
      <c r="N1115" s="47">
        <v>-58.599840800000003</v>
      </c>
      <c r="O1115" s="47" t="s">
        <v>16274</v>
      </c>
      <c r="P1115" s="47">
        <v>1</v>
      </c>
      <c r="Q1115">
        <v>34</v>
      </c>
      <c r="S1115" s="23" t="s">
        <v>2347</v>
      </c>
      <c r="T1115" t="str">
        <f t="shared" si="157"/>
        <v>03</v>
      </c>
      <c r="V1115" t="str">
        <f>+VLOOKUP(B1115,MARCO!E:E,1,FALSE)</f>
        <v>La Matanza</v>
      </c>
      <c r="W1115" t="s">
        <v>134</v>
      </c>
      <c r="X1115" t="s">
        <v>134</v>
      </c>
      <c r="Y1115" t="str">
        <f t="shared" si="158"/>
        <v>R 3 - D 692 - 464 - 2946</v>
      </c>
      <c r="Z1115" t="s">
        <v>20</v>
      </c>
      <c r="AA1115" t="s">
        <v>2349</v>
      </c>
      <c r="AB1115" t="s">
        <v>21</v>
      </c>
      <c r="AD1115" t="str">
        <f t="shared" si="159"/>
        <v>Ub Barrio Independencia</v>
      </c>
      <c r="AE1115" t="s">
        <v>22</v>
      </c>
      <c r="AF1115" t="s">
        <v>23</v>
      </c>
      <c r="AG1115" t="s">
        <v>26</v>
      </c>
      <c r="AH1115" t="s">
        <v>2348</v>
      </c>
      <c r="AI1115" s="13">
        <f t="shared" si="160"/>
        <v>34</v>
      </c>
      <c r="AJ1115" s="13">
        <f t="shared" si="161"/>
        <v>1</v>
      </c>
      <c r="AK1115" s="21">
        <v>1</v>
      </c>
      <c r="AM1115" t="s">
        <v>2154</v>
      </c>
      <c r="AN1115" t="str">
        <f t="shared" si="155"/>
        <v>R03</v>
      </c>
      <c r="AO1115" s="20" t="str">
        <f t="shared" si="156"/>
        <v>FINES_R03</v>
      </c>
      <c r="AP1115" s="25">
        <f t="shared" si="162"/>
        <v>0.73283576965332031</v>
      </c>
      <c r="AQ1115" s="24" t="str">
        <f>+IFERROR(VLOOKUP(Y1115,#REF!,2,FALSE),"-")</f>
        <v>-</v>
      </c>
      <c r="AR1115" s="13" t="s">
        <v>2393</v>
      </c>
      <c r="AS1115" t="s">
        <v>2397</v>
      </c>
      <c r="AT1115" t="str">
        <f t="shared" si="163"/>
        <v>Donizetti - 6643 - Gonzalez Catan</v>
      </c>
    </row>
    <row r="1116" spans="1:46" ht="15.75" thickBot="1" x14ac:dyDescent="0.3">
      <c r="A1116" s="47">
        <v>3</v>
      </c>
      <c r="B1116" s="47" t="s">
        <v>1078</v>
      </c>
      <c r="C1116" s="47" t="s">
        <v>7351</v>
      </c>
      <c r="D1116" s="47" t="s">
        <v>1225</v>
      </c>
      <c r="E1116" s="47" t="s">
        <v>1226</v>
      </c>
      <c r="F1116" s="47" t="s">
        <v>7538</v>
      </c>
      <c r="G1116" s="47" t="s">
        <v>7193</v>
      </c>
      <c r="H1116" s="47" t="s">
        <v>7194</v>
      </c>
      <c r="I1116" s="47" t="s">
        <v>2475</v>
      </c>
      <c r="J1116" s="47" t="s">
        <v>7187</v>
      </c>
      <c r="K1116" s="47" t="s">
        <v>16275</v>
      </c>
      <c r="L1116" s="47">
        <v>0.53419995307922363</v>
      </c>
      <c r="M1116" s="47">
        <v>-34.777393482987002</v>
      </c>
      <c r="N1116" s="47">
        <v>-58.618423528325998</v>
      </c>
      <c r="O1116" s="47" t="s">
        <v>16276</v>
      </c>
      <c r="P1116" s="47">
        <v>1</v>
      </c>
      <c r="Q1116">
        <v>23</v>
      </c>
      <c r="S1116" s="23" t="s">
        <v>2347</v>
      </c>
      <c r="T1116" t="str">
        <f t="shared" si="157"/>
        <v>03</v>
      </c>
      <c r="V1116" t="str">
        <f>+VLOOKUP(B1116,MARCO!E:E,1,FALSE)</f>
        <v>La Matanza</v>
      </c>
      <c r="W1116" t="s">
        <v>134</v>
      </c>
      <c r="X1116" t="s">
        <v>134</v>
      </c>
      <c r="Y1116" t="str">
        <f t="shared" si="158"/>
        <v>R 3 - D 692 - 497 - 0218</v>
      </c>
      <c r="Z1116" t="s">
        <v>20</v>
      </c>
      <c r="AA1116" t="s">
        <v>2349</v>
      </c>
      <c r="AB1116" t="s">
        <v>21</v>
      </c>
      <c r="AD1116" t="str">
        <f t="shared" si="159"/>
        <v>Casa Dorrego</v>
      </c>
      <c r="AE1116" t="s">
        <v>22</v>
      </c>
      <c r="AF1116" t="s">
        <v>23</v>
      </c>
      <c r="AG1116" t="s">
        <v>26</v>
      </c>
      <c r="AH1116" t="s">
        <v>2348</v>
      </c>
      <c r="AI1116" s="13">
        <f t="shared" si="160"/>
        <v>23</v>
      </c>
      <c r="AJ1116" s="13">
        <f t="shared" si="161"/>
        <v>1</v>
      </c>
      <c r="AK1116" s="21">
        <v>1</v>
      </c>
      <c r="AM1116" t="s">
        <v>2154</v>
      </c>
      <c r="AN1116" t="str">
        <f t="shared" si="155"/>
        <v>R03</v>
      </c>
      <c r="AO1116" s="20" t="str">
        <f t="shared" si="156"/>
        <v>FINES_R03</v>
      </c>
      <c r="AP1116" s="25">
        <f t="shared" si="162"/>
        <v>0.53419995307922363</v>
      </c>
      <c r="AQ1116" s="24" t="str">
        <f>+IFERROR(VLOOKUP(Y1116,#REF!,2,FALSE),"-")</f>
        <v>-</v>
      </c>
      <c r="AR1116" s="13" t="s">
        <v>2393</v>
      </c>
      <c r="AS1116" t="s">
        <v>2397</v>
      </c>
      <c r="AT1116" t="str">
        <f t="shared" si="163"/>
        <v>Matienzo - 6278 - Gonzalez Catan</v>
      </c>
    </row>
    <row r="1117" spans="1:46" ht="15.75" thickBot="1" x14ac:dyDescent="0.3">
      <c r="A1117" s="47">
        <v>3</v>
      </c>
      <c r="B1117" s="47" t="s">
        <v>1078</v>
      </c>
      <c r="C1117" s="47" t="s">
        <v>2364</v>
      </c>
      <c r="D1117" s="47" t="s">
        <v>1199</v>
      </c>
      <c r="E1117" s="47" t="s">
        <v>1200</v>
      </c>
      <c r="F1117" s="47" t="s">
        <v>7540</v>
      </c>
      <c r="G1117" s="47" t="s">
        <v>7297</v>
      </c>
      <c r="H1117" s="47" t="s">
        <v>7298</v>
      </c>
      <c r="I1117" s="47" t="s">
        <v>2475</v>
      </c>
      <c r="J1117" s="47" t="s">
        <v>7187</v>
      </c>
      <c r="K1117" s="47" t="s">
        <v>16277</v>
      </c>
      <c r="L1117" s="47">
        <v>0.97344452142715454</v>
      </c>
      <c r="M1117" s="47">
        <v>-34.740200000000002</v>
      </c>
      <c r="N1117" s="47">
        <v>-58.641300000000001</v>
      </c>
      <c r="O1117" s="47" t="s">
        <v>16278</v>
      </c>
      <c r="P1117" s="47">
        <v>1</v>
      </c>
      <c r="Q1117">
        <v>15</v>
      </c>
      <c r="S1117" s="23" t="s">
        <v>2347</v>
      </c>
      <c r="T1117" t="str">
        <f t="shared" si="157"/>
        <v>03</v>
      </c>
      <c r="V1117" t="str">
        <f>+VLOOKUP(B1117,MARCO!E:E,1,FALSE)</f>
        <v>La Matanza</v>
      </c>
      <c r="W1117" t="s">
        <v>134</v>
      </c>
      <c r="X1117" t="s">
        <v>134</v>
      </c>
      <c r="Y1117" t="str">
        <f t="shared" si="158"/>
        <v>R 3 - D 692 - 481 - 1880</v>
      </c>
      <c r="Z1117" t="s">
        <v>20</v>
      </c>
      <c r="AA1117" t="s">
        <v>2349</v>
      </c>
      <c r="AB1117" t="s">
        <v>21</v>
      </c>
      <c r="AD1117" t="str">
        <f t="shared" si="159"/>
        <v>Centro Cultural CompaÑera Maria Eva</v>
      </c>
      <c r="AE1117" t="s">
        <v>22</v>
      </c>
      <c r="AF1117" t="s">
        <v>23</v>
      </c>
      <c r="AG1117" t="s">
        <v>26</v>
      </c>
      <c r="AH1117" t="s">
        <v>2348</v>
      </c>
      <c r="AI1117" s="13">
        <f t="shared" si="160"/>
        <v>15</v>
      </c>
      <c r="AJ1117" s="13">
        <f t="shared" si="161"/>
        <v>1</v>
      </c>
      <c r="AK1117" s="21">
        <v>1</v>
      </c>
      <c r="AM1117" t="s">
        <v>2154</v>
      </c>
      <c r="AN1117" t="str">
        <f t="shared" si="155"/>
        <v>R03</v>
      </c>
      <c r="AO1117" s="20" t="str">
        <f t="shared" si="156"/>
        <v>FINES_R03</v>
      </c>
      <c r="AP1117" s="25">
        <f t="shared" si="162"/>
        <v>0.97344452142715454</v>
      </c>
      <c r="AQ1117" s="24" t="str">
        <f>+IFERROR(VLOOKUP(Y1117,#REF!,2,FALSE),"-")</f>
        <v>-</v>
      </c>
      <c r="AR1117" s="13" t="s">
        <v>2393</v>
      </c>
      <c r="AS1117" t="s">
        <v>2398</v>
      </c>
      <c r="AT1117" t="str">
        <f t="shared" si="163"/>
        <v>Coronel Ramos - MZA 4-16 - Gonzalez Catan</v>
      </c>
    </row>
    <row r="1118" spans="1:46" ht="15.75" thickBot="1" x14ac:dyDescent="0.3">
      <c r="A1118" s="47">
        <v>3</v>
      </c>
      <c r="B1118" s="47" t="s">
        <v>1078</v>
      </c>
      <c r="C1118" s="47" t="s">
        <v>7407</v>
      </c>
      <c r="D1118" s="47" t="s">
        <v>1178</v>
      </c>
      <c r="E1118" s="47" t="s">
        <v>1015</v>
      </c>
      <c r="F1118" s="47" t="s">
        <v>7542</v>
      </c>
      <c r="G1118" s="47" t="s">
        <v>7543</v>
      </c>
      <c r="H1118" s="47" t="s">
        <v>7544</v>
      </c>
      <c r="I1118" s="47" t="s">
        <v>2475</v>
      </c>
      <c r="J1118" s="47" t="s">
        <v>7187</v>
      </c>
      <c r="K1118" s="47" t="s">
        <v>13983</v>
      </c>
      <c r="L1118" s="47">
        <v>0.75642818212509155</v>
      </c>
      <c r="M1118" s="47">
        <v>-34.899267750372999</v>
      </c>
      <c r="N1118" s="47">
        <v>-58.705462822417999</v>
      </c>
      <c r="O1118" s="47" t="s">
        <v>16279</v>
      </c>
      <c r="P1118" s="47">
        <v>1</v>
      </c>
      <c r="Q1118">
        <v>21</v>
      </c>
      <c r="S1118" s="23" t="s">
        <v>2347</v>
      </c>
      <c r="T1118" t="str">
        <f t="shared" si="157"/>
        <v>03</v>
      </c>
      <c r="V1118" t="str">
        <f>+VLOOKUP(B1118,MARCO!E:E,1,FALSE)</f>
        <v>La Matanza</v>
      </c>
      <c r="W1118" t="s">
        <v>134</v>
      </c>
      <c r="X1118" t="s">
        <v>134</v>
      </c>
      <c r="Y1118" t="str">
        <f t="shared" si="158"/>
        <v>R 3 - D 692 - 469 - 0251</v>
      </c>
      <c r="Z1118" t="s">
        <v>20</v>
      </c>
      <c r="AA1118" t="s">
        <v>2349</v>
      </c>
      <c r="AB1118" t="s">
        <v>21</v>
      </c>
      <c r="AD1118" t="str">
        <f t="shared" si="159"/>
        <v>Ep N° 88</v>
      </c>
      <c r="AE1118" t="s">
        <v>22</v>
      </c>
      <c r="AF1118" t="s">
        <v>23</v>
      </c>
      <c r="AG1118" t="s">
        <v>26</v>
      </c>
      <c r="AH1118" t="s">
        <v>2348</v>
      </c>
      <c r="AI1118" s="13">
        <f t="shared" si="160"/>
        <v>21</v>
      </c>
      <c r="AJ1118" s="13">
        <f t="shared" si="161"/>
        <v>1</v>
      </c>
      <c r="AK1118" s="21">
        <v>1</v>
      </c>
      <c r="AM1118" t="s">
        <v>2154</v>
      </c>
      <c r="AN1118" t="str">
        <f t="shared" si="155"/>
        <v>R03</v>
      </c>
      <c r="AO1118" s="20" t="str">
        <f t="shared" si="156"/>
        <v>FINES_R03</v>
      </c>
      <c r="AP1118" s="25">
        <f t="shared" si="162"/>
        <v>0.75642818212509155</v>
      </c>
      <c r="AQ1118" s="24" t="str">
        <f>+IFERROR(VLOOKUP(Y1118,#REF!,2,FALSE),"-")</f>
        <v>-</v>
      </c>
      <c r="AR1118" s="13" t="s">
        <v>2393</v>
      </c>
      <c r="AS1118" t="s">
        <v>2398</v>
      </c>
      <c r="AT1118" t="str">
        <f t="shared" si="163"/>
        <v>San Ignacio - 5799 e/ S/n y S/n - Virrey Del Pino</v>
      </c>
    </row>
    <row r="1119" spans="1:46" ht="15.75" thickBot="1" x14ac:dyDescent="0.3">
      <c r="A1119" s="47">
        <v>3</v>
      </c>
      <c r="B1119" s="47" t="s">
        <v>1078</v>
      </c>
      <c r="C1119" s="47" t="s">
        <v>7162</v>
      </c>
      <c r="D1119" s="47" t="s">
        <v>1210</v>
      </c>
      <c r="E1119" s="47" t="s">
        <v>1211</v>
      </c>
      <c r="F1119" s="47" t="s">
        <v>7546</v>
      </c>
      <c r="G1119" s="47" t="s">
        <v>7547</v>
      </c>
      <c r="H1119" s="47" t="s">
        <v>7548</v>
      </c>
      <c r="I1119" s="47" t="s">
        <v>2475</v>
      </c>
      <c r="J1119" s="47" t="s">
        <v>7187</v>
      </c>
      <c r="K1119" s="47" t="s">
        <v>13984</v>
      </c>
      <c r="L1119" s="47">
        <v>0.78180211782455444</v>
      </c>
      <c r="M1119" s="47">
        <v>-34.865145218171001</v>
      </c>
      <c r="N1119" s="47">
        <v>-58.648663902049996</v>
      </c>
      <c r="O1119" s="47" t="s">
        <v>16280</v>
      </c>
      <c r="P1119" s="47">
        <v>2</v>
      </c>
      <c r="Q1119">
        <v>33</v>
      </c>
      <c r="S1119" s="23" t="s">
        <v>2347</v>
      </c>
      <c r="T1119" t="str">
        <f t="shared" si="157"/>
        <v>03</v>
      </c>
      <c r="V1119" t="str">
        <f>+VLOOKUP(B1119,MARCO!E:E,1,FALSE)</f>
        <v>La Matanza</v>
      </c>
      <c r="W1119" t="s">
        <v>134</v>
      </c>
      <c r="X1119" t="s">
        <v>134</v>
      </c>
      <c r="Y1119" t="str">
        <f t="shared" si="158"/>
        <v>R 3 - D 692 - 487 - 4136</v>
      </c>
      <c r="Z1119" t="s">
        <v>20</v>
      </c>
      <c r="AA1119" t="s">
        <v>2349</v>
      </c>
      <c r="AB1119" t="s">
        <v>21</v>
      </c>
      <c r="AD1119" t="str">
        <f t="shared" si="159"/>
        <v>Ep N°217</v>
      </c>
      <c r="AE1119" t="s">
        <v>22</v>
      </c>
      <c r="AF1119" t="s">
        <v>23</v>
      </c>
      <c r="AG1119" t="s">
        <v>26</v>
      </c>
      <c r="AH1119" t="s">
        <v>2348</v>
      </c>
      <c r="AI1119" s="13">
        <f t="shared" si="160"/>
        <v>33</v>
      </c>
      <c r="AJ1119" s="13">
        <f t="shared" si="161"/>
        <v>2</v>
      </c>
      <c r="AK1119" s="21">
        <v>1</v>
      </c>
      <c r="AM1119" t="s">
        <v>2154</v>
      </c>
      <c r="AN1119" t="str">
        <f t="shared" si="155"/>
        <v>R03</v>
      </c>
      <c r="AO1119" s="20" t="str">
        <f t="shared" si="156"/>
        <v>FINES_R03</v>
      </c>
      <c r="AP1119" s="25">
        <f t="shared" si="162"/>
        <v>0.78180211782455444</v>
      </c>
      <c r="AQ1119" s="24" t="str">
        <f>+IFERROR(VLOOKUP(Y1119,#REF!,2,FALSE),"-")</f>
        <v>-</v>
      </c>
      <c r="AR1119" s="13" t="s">
        <v>2393</v>
      </c>
      <c r="AS1119" t="s">
        <v>2398</v>
      </c>
      <c r="AT1119" t="str">
        <f t="shared" si="163"/>
        <v>Mateo Corvalan - 7520 - Virrey Del Pino</v>
      </c>
    </row>
    <row r="1120" spans="1:46" ht="15.75" thickBot="1" x14ac:dyDescent="0.3">
      <c r="A1120" s="47">
        <v>3</v>
      </c>
      <c r="B1120" s="47" t="s">
        <v>1078</v>
      </c>
      <c r="C1120" s="47" t="s">
        <v>7162</v>
      </c>
      <c r="D1120" s="47" t="s">
        <v>1210</v>
      </c>
      <c r="E1120" s="47" t="s">
        <v>1211</v>
      </c>
      <c r="F1120" s="47" t="s">
        <v>7556</v>
      </c>
      <c r="G1120" s="47" t="s">
        <v>7557</v>
      </c>
      <c r="H1120" s="47" t="s">
        <v>7558</v>
      </c>
      <c r="I1120" s="47" t="s">
        <v>2475</v>
      </c>
      <c r="J1120" s="47" t="s">
        <v>6550</v>
      </c>
      <c r="K1120" s="47" t="s">
        <v>13985</v>
      </c>
      <c r="L1120" s="47">
        <v>0.777629554271698</v>
      </c>
      <c r="M1120" s="47">
        <v>-34.820088453929998</v>
      </c>
      <c r="N1120" s="47">
        <v>-58.636980686432999</v>
      </c>
      <c r="O1120" s="47" t="s">
        <v>16281</v>
      </c>
      <c r="P1120" s="47">
        <v>2</v>
      </c>
      <c r="Q1120">
        <v>64</v>
      </c>
      <c r="S1120" s="23" t="s">
        <v>2347</v>
      </c>
      <c r="T1120" t="str">
        <f t="shared" si="157"/>
        <v>03</v>
      </c>
      <c r="V1120" t="str">
        <f>+VLOOKUP(B1120,MARCO!E:E,1,FALSE)</f>
        <v>La Matanza</v>
      </c>
      <c r="W1120" t="s">
        <v>134</v>
      </c>
      <c r="X1120" t="s">
        <v>134</v>
      </c>
      <c r="Y1120" t="str">
        <f t="shared" si="158"/>
        <v>R 3 - D 692 - 487 - 4016</v>
      </c>
      <c r="Z1120" t="s">
        <v>20</v>
      </c>
      <c r="AA1120" t="s">
        <v>2349</v>
      </c>
      <c r="AB1120" t="s">
        <v>21</v>
      </c>
      <c r="AD1120" t="str">
        <f t="shared" si="159"/>
        <v>Ep 108</v>
      </c>
      <c r="AE1120" t="s">
        <v>22</v>
      </c>
      <c r="AF1120" t="s">
        <v>23</v>
      </c>
      <c r="AG1120" t="s">
        <v>26</v>
      </c>
      <c r="AH1120" t="s">
        <v>2348</v>
      </c>
      <c r="AI1120" s="13">
        <f t="shared" si="160"/>
        <v>64</v>
      </c>
      <c r="AJ1120" s="13">
        <f t="shared" si="161"/>
        <v>2</v>
      </c>
      <c r="AK1120" s="21">
        <v>1</v>
      </c>
      <c r="AM1120" t="s">
        <v>2154</v>
      </c>
      <c r="AN1120" t="str">
        <f t="shared" si="155"/>
        <v>R03</v>
      </c>
      <c r="AO1120" s="20" t="str">
        <f t="shared" si="156"/>
        <v>FINES_R03</v>
      </c>
      <c r="AP1120" s="25">
        <f t="shared" si="162"/>
        <v>0.777629554271698</v>
      </c>
      <c r="AQ1120" s="24" t="str">
        <f>+IFERROR(VLOOKUP(Y1120,#REF!,2,FALSE),"-")</f>
        <v>-</v>
      </c>
      <c r="AR1120" s="13" t="s">
        <v>2393</v>
      </c>
      <c r="AS1120" t="s">
        <v>2398</v>
      </c>
      <c r="AT1120" t="str">
        <f t="shared" si="163"/>
        <v>Martin Garcia - 7899 - Virrey Del Pino</v>
      </c>
    </row>
    <row r="1121" spans="1:46" ht="15.75" thickBot="1" x14ac:dyDescent="0.3">
      <c r="A1121" s="47">
        <v>3</v>
      </c>
      <c r="B1121" s="47" t="s">
        <v>1078</v>
      </c>
      <c r="C1121" s="47" t="s">
        <v>7162</v>
      </c>
      <c r="D1121" s="47" t="s">
        <v>1210</v>
      </c>
      <c r="E1121" s="47" t="s">
        <v>1211</v>
      </c>
      <c r="F1121" s="47" t="s">
        <v>7560</v>
      </c>
      <c r="G1121" s="47" t="s">
        <v>7561</v>
      </c>
      <c r="H1121" s="47" t="s">
        <v>7562</v>
      </c>
      <c r="I1121" s="47" t="s">
        <v>2475</v>
      </c>
      <c r="J1121" s="47" t="s">
        <v>6550</v>
      </c>
      <c r="K1121" s="47" t="s">
        <v>13986</v>
      </c>
      <c r="L1121" s="47">
        <v>0.88496792316436768</v>
      </c>
      <c r="M1121" s="47">
        <v>-34.729264448271003</v>
      </c>
      <c r="N1121" s="47">
        <v>-58.646387191789998</v>
      </c>
      <c r="O1121" s="47" t="s">
        <v>16282</v>
      </c>
      <c r="P1121" s="47">
        <v>1</v>
      </c>
      <c r="Q1121">
        <v>20</v>
      </c>
      <c r="S1121" s="23" t="s">
        <v>2347</v>
      </c>
      <c r="T1121" t="str">
        <f t="shared" si="157"/>
        <v>03</v>
      </c>
      <c r="V1121" t="str">
        <f>+VLOOKUP(B1121,MARCO!E:E,1,FALSE)</f>
        <v>La Matanza</v>
      </c>
      <c r="W1121" t="s">
        <v>134</v>
      </c>
      <c r="X1121" t="s">
        <v>134</v>
      </c>
      <c r="Y1121" t="str">
        <f t="shared" si="158"/>
        <v>R 3 - D 692 - 487 - 4141</v>
      </c>
      <c r="Z1121" t="s">
        <v>20</v>
      </c>
      <c r="AA1121" t="s">
        <v>2349</v>
      </c>
      <c r="AB1121" t="s">
        <v>21</v>
      </c>
      <c r="AD1121" t="str">
        <f t="shared" si="159"/>
        <v>Deportivo Paraguayo</v>
      </c>
      <c r="AE1121" t="s">
        <v>22</v>
      </c>
      <c r="AF1121" t="s">
        <v>23</v>
      </c>
      <c r="AG1121" t="s">
        <v>26</v>
      </c>
      <c r="AH1121" t="s">
        <v>2348</v>
      </c>
      <c r="AI1121" s="13">
        <f t="shared" si="160"/>
        <v>20</v>
      </c>
      <c r="AJ1121" s="13">
        <f t="shared" si="161"/>
        <v>1</v>
      </c>
      <c r="AK1121" s="21">
        <v>1</v>
      </c>
      <c r="AM1121" t="s">
        <v>2154</v>
      </c>
      <c r="AN1121" t="str">
        <f t="shared" si="155"/>
        <v>R03</v>
      </c>
      <c r="AO1121" s="20" t="str">
        <f t="shared" si="156"/>
        <v>FINES_R03</v>
      </c>
      <c r="AP1121" s="25">
        <f t="shared" si="162"/>
        <v>0.88496792316436768</v>
      </c>
      <c r="AQ1121" s="24" t="str">
        <f>+IFERROR(VLOOKUP(Y1121,#REF!,2,FALSE),"-")</f>
        <v>-</v>
      </c>
      <c r="AR1121" s="13" t="s">
        <v>2393</v>
      </c>
      <c r="AS1121" t="s">
        <v>2397</v>
      </c>
      <c r="AT1121" t="str">
        <f t="shared" si="163"/>
        <v>Federico Russo Y Alagon - Gonzalez Catan</v>
      </c>
    </row>
    <row r="1122" spans="1:46" ht="15.75" thickBot="1" x14ac:dyDescent="0.3">
      <c r="A1122" s="47">
        <v>3</v>
      </c>
      <c r="B1122" s="47" t="s">
        <v>1078</v>
      </c>
      <c r="C1122" s="47" t="s">
        <v>2374</v>
      </c>
      <c r="D1122" s="47" t="s">
        <v>1159</v>
      </c>
      <c r="E1122" s="47" t="s">
        <v>1160</v>
      </c>
      <c r="F1122" s="47" t="s">
        <v>7568</v>
      </c>
      <c r="G1122" s="47" t="s">
        <v>7393</v>
      </c>
      <c r="H1122" s="47" t="s">
        <v>7394</v>
      </c>
      <c r="I1122" s="47" t="s">
        <v>2475</v>
      </c>
      <c r="J1122" s="47" t="s">
        <v>2170</v>
      </c>
      <c r="K1122" s="47" t="s">
        <v>16283</v>
      </c>
      <c r="L1122" s="47">
        <v>0.72734671831130981</v>
      </c>
      <c r="M1122" s="47">
        <v>-34.765007712303003</v>
      </c>
      <c r="N1122" s="47">
        <v>-58.605607766009001</v>
      </c>
      <c r="O1122" s="47" t="s">
        <v>16284</v>
      </c>
      <c r="P1122" s="47">
        <v>3</v>
      </c>
      <c r="Q1122">
        <v>46</v>
      </c>
      <c r="S1122" s="23" t="s">
        <v>2347</v>
      </c>
      <c r="T1122" t="str">
        <f t="shared" si="157"/>
        <v>03</v>
      </c>
      <c r="V1122" t="str">
        <f>+VLOOKUP(B1122,MARCO!E:E,1,FALSE)</f>
        <v>La Matanza</v>
      </c>
      <c r="W1122" t="s">
        <v>134</v>
      </c>
      <c r="X1122" t="s">
        <v>134</v>
      </c>
      <c r="Y1122" t="str">
        <f t="shared" si="158"/>
        <v>R 3 - D 692 - 453 - 3539</v>
      </c>
      <c r="Z1122" t="s">
        <v>20</v>
      </c>
      <c r="AA1122" t="s">
        <v>2349</v>
      </c>
      <c r="AB1122" t="s">
        <v>21</v>
      </c>
      <c r="AD1122" t="str">
        <f t="shared" si="159"/>
        <v>Capilla Virgen Del Valle</v>
      </c>
      <c r="AE1122" t="s">
        <v>22</v>
      </c>
      <c r="AF1122" t="s">
        <v>23</v>
      </c>
      <c r="AG1122" t="s">
        <v>26</v>
      </c>
      <c r="AH1122" t="s">
        <v>2348</v>
      </c>
      <c r="AI1122" s="13">
        <f t="shared" si="160"/>
        <v>46</v>
      </c>
      <c r="AJ1122" s="13">
        <f t="shared" si="161"/>
        <v>3</v>
      </c>
      <c r="AK1122" s="21">
        <v>1</v>
      </c>
      <c r="AM1122" t="s">
        <v>2154</v>
      </c>
      <c r="AN1122" t="str">
        <f t="shared" si="155"/>
        <v>R03</v>
      </c>
      <c r="AO1122" s="20" t="str">
        <f t="shared" si="156"/>
        <v>FINES_R03</v>
      </c>
      <c r="AP1122" s="25">
        <f t="shared" si="162"/>
        <v>0.72734671831130981</v>
      </c>
      <c r="AQ1122" s="24" t="str">
        <f>+IFERROR(VLOOKUP(Y1122,#REF!,2,FALSE),"-")</f>
        <v>-</v>
      </c>
      <c r="AR1122" s="13" t="s">
        <v>2393</v>
      </c>
      <c r="AS1122" t="s">
        <v>2398</v>
      </c>
      <c r="AT1122" t="str">
        <f t="shared" si="163"/>
        <v>Soberania Nacional Y Echaurri - e/ Echaurri - Gonzalez Catan</v>
      </c>
    </row>
    <row r="1123" spans="1:46" ht="15.75" thickBot="1" x14ac:dyDescent="0.3">
      <c r="A1123" s="47">
        <v>3</v>
      </c>
      <c r="B1123" s="47" t="s">
        <v>1078</v>
      </c>
      <c r="C1123" s="47" t="s">
        <v>2374</v>
      </c>
      <c r="D1123" s="47" t="s">
        <v>1159</v>
      </c>
      <c r="E1123" s="47" t="s">
        <v>1160</v>
      </c>
      <c r="F1123" s="47" t="s">
        <v>7570</v>
      </c>
      <c r="G1123" s="47" t="s">
        <v>7386</v>
      </c>
      <c r="H1123" s="47" t="s">
        <v>7387</v>
      </c>
      <c r="I1123" s="47" t="s">
        <v>2475</v>
      </c>
      <c r="J1123" s="47" t="s">
        <v>2170</v>
      </c>
      <c r="K1123" s="47" t="s">
        <v>16285</v>
      </c>
      <c r="L1123" s="47">
        <v>0.78808879852294922</v>
      </c>
      <c r="M1123" s="47">
        <v>-34.747059169133998</v>
      </c>
      <c r="N1123" s="47">
        <v>-58.571316451271002</v>
      </c>
      <c r="O1123" s="47" t="s">
        <v>16286</v>
      </c>
      <c r="P1123" s="47">
        <v>1</v>
      </c>
      <c r="Q1123">
        <v>19</v>
      </c>
      <c r="S1123" s="23" t="s">
        <v>2347</v>
      </c>
      <c r="T1123" t="str">
        <f t="shared" si="157"/>
        <v>03</v>
      </c>
      <c r="V1123" t="str">
        <f>+VLOOKUP(B1123,MARCO!E:E,1,FALSE)</f>
        <v>La Matanza</v>
      </c>
      <c r="W1123" t="s">
        <v>134</v>
      </c>
      <c r="X1123" t="s">
        <v>134</v>
      </c>
      <c r="Y1123" t="str">
        <f t="shared" si="158"/>
        <v>R 3 - D 692 - 453 - 0277</v>
      </c>
      <c r="Z1123" t="s">
        <v>20</v>
      </c>
      <c r="AA1123" t="s">
        <v>2349</v>
      </c>
      <c r="AB1123" t="s">
        <v>21</v>
      </c>
      <c r="AD1123" t="str">
        <f t="shared" si="159"/>
        <v>PaÑol Pedro Luque</v>
      </c>
      <c r="AE1123" t="s">
        <v>22</v>
      </c>
      <c r="AF1123" t="s">
        <v>23</v>
      </c>
      <c r="AG1123" t="s">
        <v>26</v>
      </c>
      <c r="AH1123" t="s">
        <v>2348</v>
      </c>
      <c r="AI1123" s="13">
        <f t="shared" si="160"/>
        <v>19</v>
      </c>
      <c r="AJ1123" s="13">
        <f t="shared" si="161"/>
        <v>1</v>
      </c>
      <c r="AK1123" s="21">
        <v>1</v>
      </c>
      <c r="AM1123" t="s">
        <v>2154</v>
      </c>
      <c r="AN1123" t="str">
        <f t="shared" si="155"/>
        <v>R03</v>
      </c>
      <c r="AO1123" s="20" t="str">
        <f t="shared" si="156"/>
        <v>FINES_R03</v>
      </c>
      <c r="AP1123" s="25">
        <f t="shared" si="162"/>
        <v>0.78808879852294922</v>
      </c>
      <c r="AQ1123" s="24" t="str">
        <f>+IFERROR(VLOOKUP(Y1123,#REF!,2,FALSE),"-")</f>
        <v>-</v>
      </c>
      <c r="AR1123" s="13" t="s">
        <v>2393</v>
      </c>
      <c r="AS1123" t="s">
        <v>2397</v>
      </c>
      <c r="AT1123" t="str">
        <f t="shared" si="163"/>
        <v>Consejal Gomez - 2098 - Gregorio De Laferrere</v>
      </c>
    </row>
    <row r="1124" spans="1:46" ht="15.75" thickBot="1" x14ac:dyDescent="0.3">
      <c r="A1124" s="47">
        <v>3</v>
      </c>
      <c r="B1124" s="47" t="s">
        <v>1078</v>
      </c>
      <c r="C1124" s="47" t="s">
        <v>2377</v>
      </c>
      <c r="D1124" s="47" t="s">
        <v>1173</v>
      </c>
      <c r="E1124" s="47" t="s">
        <v>113</v>
      </c>
      <c r="F1124" s="47" t="s">
        <v>7573</v>
      </c>
      <c r="G1124" s="47" t="s">
        <v>7486</v>
      </c>
      <c r="H1124" s="47" t="s">
        <v>7487</v>
      </c>
      <c r="I1124" s="47" t="s">
        <v>2475</v>
      </c>
      <c r="J1124" s="47" t="s">
        <v>2170</v>
      </c>
      <c r="K1124" s="47" t="s">
        <v>16287</v>
      </c>
      <c r="L1124" s="47">
        <v>0.62037789821624756</v>
      </c>
      <c r="M1124" s="47">
        <v>-34.790147042551503</v>
      </c>
      <c r="N1124" s="47">
        <v>-58.638184717349901</v>
      </c>
      <c r="O1124" s="47" t="s">
        <v>16288</v>
      </c>
      <c r="P1124" s="47">
        <v>3</v>
      </c>
      <c r="Q1124">
        <v>50</v>
      </c>
      <c r="S1124" s="23" t="s">
        <v>2347</v>
      </c>
      <c r="T1124" t="str">
        <f t="shared" si="157"/>
        <v>03</v>
      </c>
      <c r="V1124" t="str">
        <f>+VLOOKUP(B1124,MARCO!E:E,1,FALSE)</f>
        <v>La Matanza</v>
      </c>
      <c r="W1124" t="s">
        <v>134</v>
      </c>
      <c r="X1124" t="s">
        <v>134</v>
      </c>
      <c r="Y1124" t="str">
        <f t="shared" si="158"/>
        <v>R 3 - D 692 - 464 - 1551</v>
      </c>
      <c r="Z1124" t="s">
        <v>20</v>
      </c>
      <c r="AA1124" t="s">
        <v>2349</v>
      </c>
      <c r="AB1124" t="s">
        <v>21</v>
      </c>
      <c r="AD1124" t="str">
        <f t="shared" si="159"/>
        <v>Ees N°74</v>
      </c>
      <c r="AE1124" t="s">
        <v>22</v>
      </c>
      <c r="AF1124" t="s">
        <v>23</v>
      </c>
      <c r="AG1124" t="s">
        <v>26</v>
      </c>
      <c r="AH1124" t="s">
        <v>2348</v>
      </c>
      <c r="AI1124" s="13">
        <f t="shared" si="160"/>
        <v>50</v>
      </c>
      <c r="AJ1124" s="13">
        <f t="shared" si="161"/>
        <v>3</v>
      </c>
      <c r="AK1124" s="21">
        <v>1</v>
      </c>
      <c r="AM1124" t="s">
        <v>2154</v>
      </c>
      <c r="AN1124" t="str">
        <f t="shared" si="155"/>
        <v>R03</v>
      </c>
      <c r="AO1124" s="20" t="str">
        <f t="shared" si="156"/>
        <v>FINES_R03</v>
      </c>
      <c r="AP1124" s="25">
        <f t="shared" si="162"/>
        <v>0.62037789821624756</v>
      </c>
      <c r="AQ1124" s="24" t="str">
        <f>+IFERROR(VLOOKUP(Y1124,#REF!,2,FALSE),"-")</f>
        <v>-</v>
      </c>
      <c r="AR1124" s="13" t="s">
        <v>2393</v>
      </c>
      <c r="AS1124" t="s">
        <v>2397</v>
      </c>
      <c r="AT1124" t="str">
        <f t="shared" si="163"/>
        <v>Juan Bustos - 5934 - Gonzalez Catan</v>
      </c>
    </row>
    <row r="1125" spans="1:46" ht="15.75" thickBot="1" x14ac:dyDescent="0.3">
      <c r="A1125" s="47">
        <v>3</v>
      </c>
      <c r="B1125" s="47" t="s">
        <v>1078</v>
      </c>
      <c r="C1125" s="47" t="s">
        <v>7232</v>
      </c>
      <c r="D1125" s="47" t="s">
        <v>1220</v>
      </c>
      <c r="E1125" s="47" t="s">
        <v>1221</v>
      </c>
      <c r="F1125" s="47" t="s">
        <v>7583</v>
      </c>
      <c r="G1125" s="47" t="s">
        <v>7584</v>
      </c>
      <c r="H1125" s="47" t="s">
        <v>7585</v>
      </c>
      <c r="I1125" s="47" t="s">
        <v>2475</v>
      </c>
      <c r="J1125" s="47" t="s">
        <v>3557</v>
      </c>
      <c r="K1125" s="47" t="s">
        <v>13987</v>
      </c>
      <c r="L1125" s="47">
        <v>0.9378395676612854</v>
      </c>
      <c r="M1125" s="47">
        <v>-34.742376154634002</v>
      </c>
      <c r="N1125" s="47">
        <v>-58.629522048230001</v>
      </c>
      <c r="O1125" s="47" t="s">
        <v>16289</v>
      </c>
      <c r="P1125" s="47">
        <v>1</v>
      </c>
      <c r="Q1125">
        <v>27</v>
      </c>
      <c r="S1125" s="23" t="s">
        <v>2347</v>
      </c>
      <c r="T1125" t="str">
        <f t="shared" si="157"/>
        <v>03</v>
      </c>
      <c r="V1125" t="str">
        <f>+VLOOKUP(B1125,MARCO!E:E,1,FALSE)</f>
        <v>La Matanza</v>
      </c>
      <c r="W1125" t="s">
        <v>134</v>
      </c>
      <c r="X1125" t="s">
        <v>134</v>
      </c>
      <c r="Y1125" t="str">
        <f t="shared" si="158"/>
        <v>R 3 - D 692 - 493 - 4211</v>
      </c>
      <c r="Z1125" t="s">
        <v>20</v>
      </c>
      <c r="AA1125" t="s">
        <v>2349</v>
      </c>
      <c r="AB1125" t="s">
        <v>21</v>
      </c>
      <c r="AD1125" t="str">
        <f t="shared" si="159"/>
        <v>Abuelos Felices</v>
      </c>
      <c r="AE1125" t="s">
        <v>22</v>
      </c>
      <c r="AF1125" t="s">
        <v>23</v>
      </c>
      <c r="AG1125" t="s">
        <v>26</v>
      </c>
      <c r="AH1125" t="s">
        <v>2348</v>
      </c>
      <c r="AI1125" s="13">
        <f t="shared" si="160"/>
        <v>27</v>
      </c>
      <c r="AJ1125" s="13">
        <f t="shared" si="161"/>
        <v>1</v>
      </c>
      <c r="AK1125" s="21">
        <v>1</v>
      </c>
      <c r="AM1125" t="s">
        <v>2154</v>
      </c>
      <c r="AN1125" t="str">
        <f t="shared" si="155"/>
        <v>R03</v>
      </c>
      <c r="AO1125" s="20" t="str">
        <f t="shared" si="156"/>
        <v>FINES_R03</v>
      </c>
      <c r="AP1125" s="25">
        <f t="shared" si="162"/>
        <v>0.9378395676612854</v>
      </c>
      <c r="AQ1125" s="24" t="str">
        <f>+IFERROR(VLOOKUP(Y1125,#REF!,2,FALSE),"-")</f>
        <v>-</v>
      </c>
      <c r="AR1125" s="13" t="s">
        <v>2393</v>
      </c>
      <c r="AS1125" t="s">
        <v>2397</v>
      </c>
      <c r="AT1125" t="str">
        <f t="shared" si="163"/>
        <v>Federico Pedro Russo - 3763 - Gonzalez Catan</v>
      </c>
    </row>
    <row r="1126" spans="1:46" ht="15.75" thickBot="1" x14ac:dyDescent="0.3">
      <c r="A1126" s="47">
        <v>3</v>
      </c>
      <c r="B1126" s="47" t="s">
        <v>1078</v>
      </c>
      <c r="C1126" s="47" t="s">
        <v>2364</v>
      </c>
      <c r="D1126" s="47" t="s">
        <v>1199</v>
      </c>
      <c r="E1126" s="47" t="s">
        <v>1200</v>
      </c>
      <c r="F1126" s="47" t="s">
        <v>7588</v>
      </c>
      <c r="G1126" s="47" t="s">
        <v>7301</v>
      </c>
      <c r="H1126" s="47" t="s">
        <v>7302</v>
      </c>
      <c r="I1126" s="47" t="s">
        <v>2475</v>
      </c>
      <c r="J1126" s="47" t="s">
        <v>7427</v>
      </c>
      <c r="K1126" s="47" t="s">
        <v>16290</v>
      </c>
      <c r="L1126" s="47">
        <v>0.77214711904525757</v>
      </c>
      <c r="M1126" s="47">
        <v>-34.793637429154998</v>
      </c>
      <c r="N1126" s="47">
        <v>-58.621416527508998</v>
      </c>
      <c r="O1126" s="47" t="s">
        <v>16291</v>
      </c>
      <c r="P1126" s="47">
        <v>1</v>
      </c>
      <c r="Q1126">
        <v>18</v>
      </c>
      <c r="S1126" s="23" t="s">
        <v>2347</v>
      </c>
      <c r="T1126" t="str">
        <f t="shared" si="157"/>
        <v>03</v>
      </c>
      <c r="V1126" t="str">
        <f>+VLOOKUP(B1126,MARCO!E:E,1,FALSE)</f>
        <v>La Matanza</v>
      </c>
      <c r="W1126" t="s">
        <v>134</v>
      </c>
      <c r="X1126" t="s">
        <v>134</v>
      </c>
      <c r="Y1126" t="str">
        <f t="shared" si="158"/>
        <v>R 3 - D 692 - 481 - 0272</v>
      </c>
      <c r="Z1126" t="s">
        <v>20</v>
      </c>
      <c r="AA1126" t="s">
        <v>2349</v>
      </c>
      <c r="AB1126" t="s">
        <v>21</v>
      </c>
      <c r="AD1126" t="str">
        <f t="shared" si="159"/>
        <v>Centro Joven AlegrÍa</v>
      </c>
      <c r="AE1126" t="s">
        <v>22</v>
      </c>
      <c r="AF1126" t="s">
        <v>23</v>
      </c>
      <c r="AG1126" t="s">
        <v>26</v>
      </c>
      <c r="AH1126" t="s">
        <v>2348</v>
      </c>
      <c r="AI1126" s="13">
        <f t="shared" si="160"/>
        <v>18</v>
      </c>
      <c r="AJ1126" s="13">
        <f t="shared" si="161"/>
        <v>1</v>
      </c>
      <c r="AK1126" s="21">
        <v>1</v>
      </c>
      <c r="AM1126" t="s">
        <v>2154</v>
      </c>
      <c r="AN1126" t="str">
        <f t="shared" si="155"/>
        <v>R03</v>
      </c>
      <c r="AO1126" s="20" t="str">
        <f t="shared" si="156"/>
        <v>FINES_R03</v>
      </c>
      <c r="AP1126" s="25">
        <f t="shared" si="162"/>
        <v>0.77214711904525757</v>
      </c>
      <c r="AQ1126" s="24" t="str">
        <f>+IFERROR(VLOOKUP(Y1126,#REF!,2,FALSE),"-")</f>
        <v>-</v>
      </c>
      <c r="AR1126" s="13" t="s">
        <v>2393</v>
      </c>
      <c r="AS1126" t="s">
        <v>2397</v>
      </c>
      <c r="AT1126" t="str">
        <f t="shared" si="163"/>
        <v>Atenzo - 6963 - Gonzalez Catan</v>
      </c>
    </row>
    <row r="1127" spans="1:46" ht="15.75" thickBot="1" x14ac:dyDescent="0.3">
      <c r="A1127" s="47">
        <v>3</v>
      </c>
      <c r="B1127" s="47" t="s">
        <v>1078</v>
      </c>
      <c r="C1127" s="47" t="s">
        <v>7407</v>
      </c>
      <c r="D1127" s="47" t="s">
        <v>1178</v>
      </c>
      <c r="E1127" s="47" t="s">
        <v>1015</v>
      </c>
      <c r="F1127" s="47" t="s">
        <v>7592</v>
      </c>
      <c r="G1127" s="47" t="s">
        <v>7593</v>
      </c>
      <c r="H1127" s="47" t="s">
        <v>7594</v>
      </c>
      <c r="I1127" s="47" t="s">
        <v>2475</v>
      </c>
      <c r="J1127" s="47" t="s">
        <v>7427</v>
      </c>
      <c r="K1127" s="47" t="s">
        <v>13988</v>
      </c>
      <c r="L1127" s="47">
        <v>0.72068268060684204</v>
      </c>
      <c r="M1127" s="47">
        <v>-34.855889900000001</v>
      </c>
      <c r="N1127" s="47">
        <v>-58.697228799999998</v>
      </c>
      <c r="O1127" s="47" t="s">
        <v>16292</v>
      </c>
      <c r="P1127" s="47">
        <v>1</v>
      </c>
      <c r="Q1127">
        <v>16</v>
      </c>
      <c r="S1127" s="23" t="s">
        <v>2347</v>
      </c>
      <c r="T1127" t="str">
        <f t="shared" si="157"/>
        <v>03</v>
      </c>
      <c r="V1127" t="str">
        <f>+VLOOKUP(B1127,MARCO!E:E,1,FALSE)</f>
        <v>La Matanza</v>
      </c>
      <c r="W1127" t="s">
        <v>134</v>
      </c>
      <c r="X1127" t="s">
        <v>134</v>
      </c>
      <c r="Y1127" t="str">
        <f t="shared" si="158"/>
        <v>R 3 - D 692 - 469 - 4335</v>
      </c>
      <c r="Z1127" t="s">
        <v>20</v>
      </c>
      <c r="AA1127" t="s">
        <v>2349</v>
      </c>
      <c r="AB1127" t="s">
        <v>21</v>
      </c>
      <c r="AD1127" t="str">
        <f t="shared" si="159"/>
        <v>Centro Todos Por Lxs Chicxs</v>
      </c>
      <c r="AE1127" t="s">
        <v>22</v>
      </c>
      <c r="AF1127" t="s">
        <v>23</v>
      </c>
      <c r="AG1127" t="s">
        <v>26</v>
      </c>
      <c r="AH1127" t="s">
        <v>2348</v>
      </c>
      <c r="AI1127" s="13">
        <f t="shared" si="160"/>
        <v>16</v>
      </c>
      <c r="AJ1127" s="13">
        <f t="shared" si="161"/>
        <v>1</v>
      </c>
      <c r="AK1127" s="21">
        <v>1</v>
      </c>
      <c r="AM1127" t="s">
        <v>2154</v>
      </c>
      <c r="AN1127" t="str">
        <f t="shared" si="155"/>
        <v>R03</v>
      </c>
      <c r="AO1127" s="20" t="str">
        <f t="shared" si="156"/>
        <v>FINES_R03</v>
      </c>
      <c r="AP1127" s="25">
        <f t="shared" si="162"/>
        <v>0.72068268060684204</v>
      </c>
      <c r="AQ1127" s="24" t="str">
        <f>+IFERROR(VLOOKUP(Y1127,#REF!,2,FALSE),"-")</f>
        <v>-</v>
      </c>
      <c r="AR1127" s="13" t="s">
        <v>2393</v>
      </c>
      <c r="AS1127" t="s">
        <v>2398</v>
      </c>
      <c r="AT1127" t="str">
        <f t="shared" si="163"/>
        <v>Manzana 53 Lote 16 - Virrey Del Pino</v>
      </c>
    </row>
    <row r="1128" spans="1:46" ht="15.75" thickBot="1" x14ac:dyDescent="0.3">
      <c r="A1128" s="47">
        <v>3</v>
      </c>
      <c r="B1128" s="47" t="s">
        <v>1078</v>
      </c>
      <c r="C1128" s="47" t="s">
        <v>7407</v>
      </c>
      <c r="D1128" s="47" t="s">
        <v>1178</v>
      </c>
      <c r="E1128" s="47" t="s">
        <v>1015</v>
      </c>
      <c r="F1128" s="47" t="s">
        <v>7596</v>
      </c>
      <c r="G1128" s="47" t="s">
        <v>7597</v>
      </c>
      <c r="H1128" s="47" t="s">
        <v>7598</v>
      </c>
      <c r="I1128" s="47" t="s">
        <v>2475</v>
      </c>
      <c r="J1128" s="47" t="s">
        <v>6676</v>
      </c>
      <c r="K1128" s="47" t="s">
        <v>13989</v>
      </c>
      <c r="L1128" s="47">
        <v>0.8273279070854187</v>
      </c>
      <c r="M1128" s="47">
        <v>-34.853459882947</v>
      </c>
      <c r="N1128" s="47">
        <v>-58.642127885782003</v>
      </c>
      <c r="O1128" s="47" t="s">
        <v>16293</v>
      </c>
      <c r="P1128" s="47">
        <v>1</v>
      </c>
      <c r="Q1128">
        <v>27</v>
      </c>
      <c r="S1128" s="23" t="s">
        <v>2347</v>
      </c>
      <c r="T1128" t="str">
        <f t="shared" si="157"/>
        <v>03</v>
      </c>
      <c r="V1128" t="str">
        <f>+VLOOKUP(B1128,MARCO!E:E,1,FALSE)</f>
        <v>La Matanza</v>
      </c>
      <c r="W1128" t="s">
        <v>134</v>
      </c>
      <c r="X1128" t="s">
        <v>134</v>
      </c>
      <c r="Y1128" t="str">
        <f t="shared" si="158"/>
        <v>R 3 - D 692 - 469 - 0212</v>
      </c>
      <c r="Z1128" t="s">
        <v>20</v>
      </c>
      <c r="AA1128" t="s">
        <v>2349</v>
      </c>
      <c r="AB1128" t="s">
        <v>21</v>
      </c>
      <c r="AD1128" t="str">
        <f t="shared" si="159"/>
        <v>Comedor La Morocha Km 38</v>
      </c>
      <c r="AE1128" t="s">
        <v>22</v>
      </c>
      <c r="AF1128" t="s">
        <v>23</v>
      </c>
      <c r="AG1128" t="s">
        <v>26</v>
      </c>
      <c r="AH1128" t="s">
        <v>2348</v>
      </c>
      <c r="AI1128" s="13">
        <f t="shared" si="160"/>
        <v>27</v>
      </c>
      <c r="AJ1128" s="13">
        <f t="shared" si="161"/>
        <v>1</v>
      </c>
      <c r="AK1128" s="21">
        <v>1</v>
      </c>
      <c r="AM1128" t="s">
        <v>2154</v>
      </c>
      <c r="AN1128" t="str">
        <f t="shared" si="155"/>
        <v>R03</v>
      </c>
      <c r="AO1128" s="20" t="str">
        <f t="shared" si="156"/>
        <v>FINES_R03</v>
      </c>
      <c r="AP1128" s="25">
        <f t="shared" si="162"/>
        <v>0.8273279070854187</v>
      </c>
      <c r="AQ1128" s="24" t="str">
        <f>+IFERROR(VLOOKUP(Y1128,#REF!,2,FALSE),"-")</f>
        <v>-</v>
      </c>
      <c r="AR1128" s="13" t="s">
        <v>2393</v>
      </c>
      <c r="AS1128" t="s">
        <v>2398</v>
      </c>
      <c r="AT1128" t="str">
        <f t="shared" si="163"/>
        <v>Richet 1049 - 1049 e/ S/n y S/n - Virrey Del Pino</v>
      </c>
    </row>
    <row r="1129" spans="1:46" ht="15.75" thickBot="1" x14ac:dyDescent="0.3">
      <c r="A1129" s="47">
        <v>3</v>
      </c>
      <c r="B1129" s="47" t="s">
        <v>1078</v>
      </c>
      <c r="C1129" s="47" t="s">
        <v>7407</v>
      </c>
      <c r="D1129" s="47" t="s">
        <v>1178</v>
      </c>
      <c r="E1129" s="47" t="s">
        <v>1015</v>
      </c>
      <c r="F1129" s="47" t="s">
        <v>7603</v>
      </c>
      <c r="G1129" s="47" t="s">
        <v>7604</v>
      </c>
      <c r="H1129" s="47" t="s">
        <v>7605</v>
      </c>
      <c r="I1129" s="47" t="s">
        <v>2475</v>
      </c>
      <c r="J1129" s="47" t="s">
        <v>6676</v>
      </c>
      <c r="K1129" s="47" t="s">
        <v>13990</v>
      </c>
      <c r="L1129" s="47">
        <v>1.000001907348633</v>
      </c>
      <c r="M1129" s="47">
        <v>-34.744297907612001</v>
      </c>
      <c r="N1129" s="47">
        <v>-58.643070419276</v>
      </c>
      <c r="O1129" s="47" t="s">
        <v>16294</v>
      </c>
      <c r="P1129" s="47">
        <v>1</v>
      </c>
      <c r="Q1129">
        <v>18</v>
      </c>
      <c r="S1129" s="23" t="s">
        <v>2347</v>
      </c>
      <c r="T1129" t="str">
        <f t="shared" si="157"/>
        <v>03</v>
      </c>
      <c r="V1129" t="str">
        <f>+VLOOKUP(B1129,MARCO!E:E,1,FALSE)</f>
        <v>La Matanza</v>
      </c>
      <c r="W1129" t="s">
        <v>134</v>
      </c>
      <c r="X1129" t="s">
        <v>134</v>
      </c>
      <c r="Y1129" t="str">
        <f t="shared" si="158"/>
        <v>R 3 - D 692 - 469 - 4379</v>
      </c>
      <c r="Z1129" t="s">
        <v>20</v>
      </c>
      <c r="AA1129" t="s">
        <v>2349</v>
      </c>
      <c r="AB1129" t="s">
        <v>21</v>
      </c>
      <c r="AD1129" t="str">
        <f t="shared" si="159"/>
        <v>Merendero Chispa Popular</v>
      </c>
      <c r="AE1129" t="s">
        <v>22</v>
      </c>
      <c r="AF1129" t="s">
        <v>23</v>
      </c>
      <c r="AG1129" t="s">
        <v>26</v>
      </c>
      <c r="AH1129" t="s">
        <v>2348</v>
      </c>
      <c r="AI1129" s="13">
        <f t="shared" si="160"/>
        <v>18</v>
      </c>
      <c r="AJ1129" s="13">
        <f t="shared" si="161"/>
        <v>1</v>
      </c>
      <c r="AK1129" s="21">
        <v>1</v>
      </c>
      <c r="AM1129" t="s">
        <v>2154</v>
      </c>
      <c r="AN1129" t="str">
        <f t="shared" si="155"/>
        <v>R03</v>
      </c>
      <c r="AO1129" s="20" t="str">
        <f t="shared" si="156"/>
        <v>FINES_R03</v>
      </c>
      <c r="AP1129" s="25">
        <f t="shared" si="162"/>
        <v>1.000001907348633</v>
      </c>
      <c r="AQ1129" s="24" t="str">
        <f>+IFERROR(VLOOKUP(Y1129,#REF!,2,FALSE),"-")</f>
        <v>-</v>
      </c>
      <c r="AR1129" s="13" t="s">
        <v>2393</v>
      </c>
      <c r="AS1129" t="s">
        <v>2398</v>
      </c>
      <c r="AT1129" t="str">
        <f t="shared" si="163"/>
        <v>Almagro - 2540 e/ Lanza - Gonzalez Catan</v>
      </c>
    </row>
    <row r="1130" spans="1:46" ht="15.75" thickBot="1" x14ac:dyDescent="0.3">
      <c r="A1130" s="47">
        <v>3</v>
      </c>
      <c r="B1130" s="47" t="s">
        <v>1078</v>
      </c>
      <c r="C1130" s="47" t="s">
        <v>7407</v>
      </c>
      <c r="D1130" s="47" t="s">
        <v>1178</v>
      </c>
      <c r="E1130" s="47" t="s">
        <v>1015</v>
      </c>
      <c r="F1130" s="47" t="s">
        <v>7607</v>
      </c>
      <c r="G1130" s="47" t="s">
        <v>7608</v>
      </c>
      <c r="H1130" s="47" t="s">
        <v>7609</v>
      </c>
      <c r="I1130" s="47" t="s">
        <v>2475</v>
      </c>
      <c r="J1130" s="47" t="s">
        <v>2962</v>
      </c>
      <c r="K1130" s="47" t="s">
        <v>13991</v>
      </c>
      <c r="L1130" s="47">
        <v>0.77869665622711182</v>
      </c>
      <c r="M1130" s="47">
        <v>-34.821305876358998</v>
      </c>
      <c r="N1130" s="47">
        <v>-58.632598610667998</v>
      </c>
      <c r="O1130" s="47" t="s">
        <v>16295</v>
      </c>
      <c r="P1130" s="47">
        <v>1</v>
      </c>
      <c r="Q1130">
        <v>17</v>
      </c>
      <c r="S1130" s="23" t="s">
        <v>2347</v>
      </c>
      <c r="T1130" t="str">
        <f t="shared" si="157"/>
        <v>03</v>
      </c>
      <c r="V1130" t="str">
        <f>+VLOOKUP(B1130,MARCO!E:E,1,FALSE)</f>
        <v>La Matanza</v>
      </c>
      <c r="W1130" t="s">
        <v>134</v>
      </c>
      <c r="X1130" t="s">
        <v>134</v>
      </c>
      <c r="Y1130" t="str">
        <f t="shared" si="158"/>
        <v>R 3 - D 692 - 469 - 4380</v>
      </c>
      <c r="Z1130" t="s">
        <v>20</v>
      </c>
      <c r="AA1130" t="s">
        <v>2349</v>
      </c>
      <c r="AB1130" t="s">
        <v>21</v>
      </c>
      <c r="AD1130" t="str">
        <f t="shared" si="159"/>
        <v>La Academia De Virrey Del Pino</v>
      </c>
      <c r="AE1130" t="s">
        <v>22</v>
      </c>
      <c r="AF1130" t="s">
        <v>23</v>
      </c>
      <c r="AG1130" t="s">
        <v>26</v>
      </c>
      <c r="AH1130" t="s">
        <v>2348</v>
      </c>
      <c r="AI1130" s="13">
        <f t="shared" si="160"/>
        <v>17</v>
      </c>
      <c r="AJ1130" s="13">
        <f t="shared" si="161"/>
        <v>1</v>
      </c>
      <c r="AK1130" s="21">
        <v>1</v>
      </c>
      <c r="AM1130" t="s">
        <v>2154</v>
      </c>
      <c r="AN1130" t="str">
        <f t="shared" si="155"/>
        <v>R03</v>
      </c>
      <c r="AO1130" s="20" t="str">
        <f t="shared" si="156"/>
        <v>FINES_R03</v>
      </c>
      <c r="AP1130" s="25">
        <f t="shared" si="162"/>
        <v>0.77869665622711182</v>
      </c>
      <c r="AQ1130" s="24" t="str">
        <f>+IFERROR(VLOOKUP(Y1130,#REF!,2,FALSE),"-")</f>
        <v>-</v>
      </c>
      <c r="AR1130" s="13" t="s">
        <v>2393</v>
      </c>
      <c r="AS1130" t="s">
        <v>2398</v>
      </c>
      <c r="AT1130" t="str">
        <f t="shared" si="163"/>
        <v>Manzanares - 3160 - Virrey Del Pino</v>
      </c>
    </row>
    <row r="1131" spans="1:46" ht="15.75" thickBot="1" x14ac:dyDescent="0.3">
      <c r="A1131" s="47">
        <v>3</v>
      </c>
      <c r="B1131" s="47" t="s">
        <v>1078</v>
      </c>
      <c r="C1131" s="47" t="s">
        <v>2389</v>
      </c>
      <c r="D1131" s="47" t="s">
        <v>1168</v>
      </c>
      <c r="E1131" s="47" t="s">
        <v>795</v>
      </c>
      <c r="F1131" s="47" t="s">
        <v>7613</v>
      </c>
      <c r="G1131" s="47" t="s">
        <v>7614</v>
      </c>
      <c r="H1131" s="47" t="s">
        <v>7615</v>
      </c>
      <c r="I1131" s="47" t="s">
        <v>2475</v>
      </c>
      <c r="J1131" s="47" t="s">
        <v>6497</v>
      </c>
      <c r="K1131" s="47" t="s">
        <v>13992</v>
      </c>
      <c r="L1131" s="47">
        <v>0.49110537767410278</v>
      </c>
      <c r="M1131" s="47">
        <v>-34.712756300000002</v>
      </c>
      <c r="N1131" s="47">
        <v>-58.599168800000001</v>
      </c>
      <c r="O1131" s="47" t="s">
        <v>16296</v>
      </c>
      <c r="P1131" s="47">
        <v>2</v>
      </c>
      <c r="Q1131">
        <v>52</v>
      </c>
      <c r="S1131" s="23" t="s">
        <v>2347</v>
      </c>
      <c r="T1131" t="str">
        <f t="shared" si="157"/>
        <v>03</v>
      </c>
      <c r="V1131" t="str">
        <f>+VLOOKUP(B1131,MARCO!E:E,1,FALSE)</f>
        <v>La Matanza</v>
      </c>
      <c r="W1131" t="s">
        <v>134</v>
      </c>
      <c r="X1131" t="s">
        <v>134</v>
      </c>
      <c r="Y1131" t="str">
        <f t="shared" si="158"/>
        <v>R 3 - D 692 - 459 - 0283</v>
      </c>
      <c r="Z1131" t="s">
        <v>20</v>
      </c>
      <c r="AA1131" t="s">
        <v>2349</v>
      </c>
      <c r="AB1131" t="s">
        <v>21</v>
      </c>
      <c r="AD1131" t="str">
        <f t="shared" si="159"/>
        <v>San Carlos Borromeo</v>
      </c>
      <c r="AE1131" t="s">
        <v>22</v>
      </c>
      <c r="AF1131" t="s">
        <v>23</v>
      </c>
      <c r="AG1131" t="s">
        <v>26</v>
      </c>
      <c r="AH1131" t="s">
        <v>2348</v>
      </c>
      <c r="AI1131" s="13">
        <f t="shared" si="160"/>
        <v>52</v>
      </c>
      <c r="AJ1131" s="13">
        <f t="shared" si="161"/>
        <v>2</v>
      </c>
      <c r="AK1131" s="21">
        <v>1</v>
      </c>
      <c r="AM1131" t="s">
        <v>2154</v>
      </c>
      <c r="AN1131" t="str">
        <f t="shared" si="155"/>
        <v>R03</v>
      </c>
      <c r="AO1131" s="20" t="str">
        <f t="shared" si="156"/>
        <v>FINES_R03</v>
      </c>
      <c r="AP1131" s="25">
        <f t="shared" si="162"/>
        <v>0.49110537767410278</v>
      </c>
      <c r="AQ1131" s="24" t="str">
        <f>+IFERROR(VLOOKUP(Y1131,#REF!,2,FALSE),"-")</f>
        <v>-</v>
      </c>
      <c r="AR1131" s="13" t="s">
        <v>2393</v>
      </c>
      <c r="AS1131" t="s">
        <v>2398</v>
      </c>
      <c r="AT1131" t="str">
        <f t="shared" si="163"/>
        <v>Edison - 3210 e/ S/n y S/n - Virrey Del Pino</v>
      </c>
    </row>
    <row r="1132" spans="1:46" ht="15.75" thickBot="1" x14ac:dyDescent="0.3">
      <c r="A1132" s="47">
        <v>3</v>
      </c>
      <c r="B1132" s="47" t="s">
        <v>1078</v>
      </c>
      <c r="C1132" s="47" t="s">
        <v>5433</v>
      </c>
      <c r="D1132" s="47" t="s">
        <v>1167</v>
      </c>
      <c r="E1132" s="47" t="s">
        <v>1002</v>
      </c>
      <c r="F1132" s="47" t="s">
        <v>7618</v>
      </c>
      <c r="G1132" s="47" t="s">
        <v>7619</v>
      </c>
      <c r="H1132" s="47" t="s">
        <v>7620</v>
      </c>
      <c r="I1132" s="47" t="s">
        <v>2475</v>
      </c>
      <c r="J1132" s="47" t="s">
        <v>7622</v>
      </c>
      <c r="K1132" s="47" t="s">
        <v>13993</v>
      </c>
      <c r="L1132" s="47">
        <v>0.60892307758331299</v>
      </c>
      <c r="M1132" s="47">
        <v>-34.787379799999997</v>
      </c>
      <c r="N1132" s="47">
        <v>-58.643582500000001</v>
      </c>
      <c r="O1132" s="47" t="s">
        <v>16297</v>
      </c>
      <c r="P1132" s="47">
        <v>2</v>
      </c>
      <c r="Q1132">
        <v>43</v>
      </c>
      <c r="S1132" s="23" t="s">
        <v>2347</v>
      </c>
      <c r="T1132" t="str">
        <f t="shared" si="157"/>
        <v>03</v>
      </c>
      <c r="V1132" t="str">
        <f>+VLOOKUP(B1132,MARCO!E:E,1,FALSE)</f>
        <v>La Matanza</v>
      </c>
      <c r="W1132" t="s">
        <v>134</v>
      </c>
      <c r="X1132" t="s">
        <v>134</v>
      </c>
      <c r="Y1132" t="str">
        <f t="shared" si="158"/>
        <v>R 3 - D 692 - 458 - 0319</v>
      </c>
      <c r="Z1132" t="s">
        <v>20</v>
      </c>
      <c r="AA1132" t="s">
        <v>2349</v>
      </c>
      <c r="AB1132" t="s">
        <v>21</v>
      </c>
      <c r="AD1132" t="str">
        <f t="shared" si="159"/>
        <v>Unidad Penitenciaria Nº43</v>
      </c>
      <c r="AE1132" t="s">
        <v>22</v>
      </c>
      <c r="AF1132" t="s">
        <v>23</v>
      </c>
      <c r="AG1132" t="s">
        <v>26</v>
      </c>
      <c r="AH1132" t="s">
        <v>2348</v>
      </c>
      <c r="AI1132" s="13">
        <f t="shared" si="160"/>
        <v>43</v>
      </c>
      <c r="AJ1132" s="13">
        <f t="shared" si="161"/>
        <v>2</v>
      </c>
      <c r="AK1132" s="21">
        <v>1</v>
      </c>
      <c r="AM1132" t="s">
        <v>2154</v>
      </c>
      <c r="AN1132" t="str">
        <f t="shared" si="155"/>
        <v>R03</v>
      </c>
      <c r="AO1132" s="20" t="str">
        <f t="shared" si="156"/>
        <v>FINES_R03</v>
      </c>
      <c r="AP1132" s="25">
        <f t="shared" si="162"/>
        <v>0.60892307758331299</v>
      </c>
      <c r="AQ1132" s="24" t="str">
        <f>+IFERROR(VLOOKUP(Y1132,#REF!,2,FALSE),"-")</f>
        <v>-</v>
      </c>
      <c r="AR1132" s="13" t="s">
        <v>2393</v>
      </c>
      <c r="AS1132" t="s">
        <v>2398</v>
      </c>
      <c r="AT1132" t="str">
        <f t="shared" si="163"/>
        <v>Scarlatti - 5100 - Gonzalez Catan</v>
      </c>
    </row>
    <row r="1133" spans="1:46" ht="15.75" thickBot="1" x14ac:dyDescent="0.3">
      <c r="A1133" s="47">
        <v>3</v>
      </c>
      <c r="B1133" s="47" t="s">
        <v>1078</v>
      </c>
      <c r="C1133" s="47" t="s">
        <v>2364</v>
      </c>
      <c r="D1133" s="47" t="s">
        <v>1199</v>
      </c>
      <c r="E1133" s="47" t="s">
        <v>1200</v>
      </c>
      <c r="F1133" s="47" t="s">
        <v>7628</v>
      </c>
      <c r="G1133" s="47" t="s">
        <v>7629</v>
      </c>
      <c r="H1133" s="47" t="s">
        <v>7630</v>
      </c>
      <c r="I1133" s="47" t="s">
        <v>2475</v>
      </c>
      <c r="J1133" s="47" t="s">
        <v>7187</v>
      </c>
      <c r="K1133" s="47" t="s">
        <v>13994</v>
      </c>
      <c r="L1133" s="47">
        <v>0.75227624177932739</v>
      </c>
      <c r="M1133" s="47">
        <v>-34.846990033299001</v>
      </c>
      <c r="N1133" s="47">
        <v>-58.650437938844</v>
      </c>
      <c r="O1133" s="47" t="s">
        <v>16298</v>
      </c>
      <c r="P1133" s="47">
        <v>1</v>
      </c>
      <c r="Q1133">
        <v>21</v>
      </c>
      <c r="S1133" s="23" t="s">
        <v>2347</v>
      </c>
      <c r="T1133" t="str">
        <f t="shared" si="157"/>
        <v>03</v>
      </c>
      <c r="V1133" t="str">
        <f>+VLOOKUP(B1133,MARCO!E:E,1,FALSE)</f>
        <v>La Matanza</v>
      </c>
      <c r="W1133" t="s">
        <v>134</v>
      </c>
      <c r="X1133" t="s">
        <v>134</v>
      </c>
      <c r="Y1133" t="str">
        <f t="shared" si="158"/>
        <v>R 3 - D 692 - 481 - 0237</v>
      </c>
      <c r="Z1133" t="s">
        <v>20</v>
      </c>
      <c r="AA1133" t="s">
        <v>2349</v>
      </c>
      <c r="AB1133" t="s">
        <v>21</v>
      </c>
      <c r="AD1133" t="str">
        <f t="shared" si="159"/>
        <v>Ep N° 67</v>
      </c>
      <c r="AE1133" t="s">
        <v>22</v>
      </c>
      <c r="AF1133" t="s">
        <v>23</v>
      </c>
      <c r="AG1133" t="s">
        <v>26</v>
      </c>
      <c r="AH1133" t="s">
        <v>2348</v>
      </c>
      <c r="AI1133" s="13">
        <f t="shared" si="160"/>
        <v>21</v>
      </c>
      <c r="AJ1133" s="13">
        <f t="shared" si="161"/>
        <v>1</v>
      </c>
      <c r="AK1133" s="21">
        <v>1</v>
      </c>
      <c r="AM1133" t="s">
        <v>2154</v>
      </c>
      <c r="AN1133" t="str">
        <f t="shared" si="155"/>
        <v>R03</v>
      </c>
      <c r="AO1133" s="20" t="str">
        <f t="shared" si="156"/>
        <v>FINES_R03</v>
      </c>
      <c r="AP1133" s="25">
        <f t="shared" si="162"/>
        <v>0.75227624177932739</v>
      </c>
      <c r="AQ1133" s="24" t="str">
        <f>+IFERROR(VLOOKUP(Y1133,#REF!,2,FALSE),"-")</f>
        <v>-</v>
      </c>
      <c r="AR1133" s="13" t="s">
        <v>2393</v>
      </c>
      <c r="AS1133" t="s">
        <v>2398</v>
      </c>
      <c r="AT1133" t="str">
        <f t="shared" si="163"/>
        <v>Newton - 400 e/ S/n y S/n - Virrey Del Pino</v>
      </c>
    </row>
    <row r="1134" spans="1:46" ht="15.75" thickBot="1" x14ac:dyDescent="0.3">
      <c r="A1134" s="47">
        <v>3</v>
      </c>
      <c r="B1134" s="47" t="s">
        <v>1078</v>
      </c>
      <c r="C1134" s="47" t="s">
        <v>2364</v>
      </c>
      <c r="D1134" s="47" t="s">
        <v>1199</v>
      </c>
      <c r="E1134" s="47" t="s">
        <v>1200</v>
      </c>
      <c r="F1134" s="47" t="s">
        <v>7634</v>
      </c>
      <c r="G1134" s="47" t="s">
        <v>7635</v>
      </c>
      <c r="H1134" s="47" t="s">
        <v>7636</v>
      </c>
      <c r="I1134" s="47" t="s">
        <v>2475</v>
      </c>
      <c r="J1134" s="47" t="s">
        <v>7187</v>
      </c>
      <c r="K1134" s="47" t="s">
        <v>13995</v>
      </c>
      <c r="L1134" s="47">
        <v>0.76221948862075806</v>
      </c>
      <c r="M1134" s="47">
        <v>-34.784968931123998</v>
      </c>
      <c r="N1134" s="47">
        <v>-58.608329373441997</v>
      </c>
      <c r="O1134" s="47" t="s">
        <v>16299</v>
      </c>
      <c r="P1134" s="47">
        <v>1</v>
      </c>
      <c r="Q1134">
        <v>8</v>
      </c>
      <c r="S1134" s="23" t="s">
        <v>2347</v>
      </c>
      <c r="T1134" t="str">
        <f t="shared" si="157"/>
        <v>03</v>
      </c>
      <c r="V1134" t="str">
        <f>+VLOOKUP(B1134,MARCO!E:E,1,FALSE)</f>
        <v>La Matanza</v>
      </c>
      <c r="W1134" t="s">
        <v>134</v>
      </c>
      <c r="X1134" t="s">
        <v>134</v>
      </c>
      <c r="Y1134" t="str">
        <f t="shared" si="158"/>
        <v>R 3 - D 692 - 481 - 0282</v>
      </c>
      <c r="Z1134" t="s">
        <v>20</v>
      </c>
      <c r="AA1134" t="s">
        <v>2349</v>
      </c>
      <c r="AB1134" t="s">
        <v>21</v>
      </c>
      <c r="AD1134" t="str">
        <f t="shared" si="159"/>
        <v>Centro Comunitario Por Nuestros Hijos</v>
      </c>
      <c r="AE1134" t="s">
        <v>22</v>
      </c>
      <c r="AF1134" t="s">
        <v>23</v>
      </c>
      <c r="AG1134" t="s">
        <v>26</v>
      </c>
      <c r="AH1134" t="s">
        <v>2348</v>
      </c>
      <c r="AI1134" s="13">
        <f t="shared" si="160"/>
        <v>8</v>
      </c>
      <c r="AJ1134" s="13">
        <f t="shared" si="161"/>
        <v>1</v>
      </c>
      <c r="AK1134" s="21">
        <v>1</v>
      </c>
      <c r="AM1134" t="s">
        <v>2154</v>
      </c>
      <c r="AN1134" t="str">
        <f t="shared" si="155"/>
        <v>R03</v>
      </c>
      <c r="AO1134" s="20" t="str">
        <f t="shared" si="156"/>
        <v>FINES_R03</v>
      </c>
      <c r="AP1134" s="25">
        <f t="shared" si="162"/>
        <v>0.76221948862075806</v>
      </c>
      <c r="AQ1134" s="24" t="str">
        <f>+IFERROR(VLOOKUP(Y1134,#REF!,2,FALSE),"-")</f>
        <v>-</v>
      </c>
      <c r="AR1134" s="13" t="s">
        <v>2393</v>
      </c>
      <c r="AS1134" t="s">
        <v>2398</v>
      </c>
      <c r="AT1134" t="str">
        <f t="shared" si="163"/>
        <v>Saraza - 7100 - Gonzalez Catan</v>
      </c>
    </row>
    <row r="1135" spans="1:46" ht="15.75" thickBot="1" x14ac:dyDescent="0.3">
      <c r="A1135" s="47">
        <v>3</v>
      </c>
      <c r="B1135" s="47" t="s">
        <v>1078</v>
      </c>
      <c r="C1135" s="47" t="s">
        <v>2389</v>
      </c>
      <c r="D1135" s="47" t="s">
        <v>1168</v>
      </c>
      <c r="E1135" s="47" t="s">
        <v>795</v>
      </c>
      <c r="F1135" s="47" t="s">
        <v>7642</v>
      </c>
      <c r="G1135" s="47" t="s">
        <v>7643</v>
      </c>
      <c r="H1135" s="47" t="s">
        <v>7401</v>
      </c>
      <c r="I1135" s="47" t="s">
        <v>2475</v>
      </c>
      <c r="J1135" s="47" t="s">
        <v>7187</v>
      </c>
      <c r="K1135" s="47" t="s">
        <v>13996</v>
      </c>
      <c r="L1135" s="47">
        <v>0.97554093599319458</v>
      </c>
      <c r="M1135" s="47">
        <v>-34.848070439647998</v>
      </c>
      <c r="N1135" s="47">
        <v>-58.632984637142997</v>
      </c>
      <c r="O1135" s="47" t="s">
        <v>16300</v>
      </c>
      <c r="P1135" s="47">
        <v>1</v>
      </c>
      <c r="Q1135">
        <v>26</v>
      </c>
      <c r="S1135" s="23" t="s">
        <v>2347</v>
      </c>
      <c r="T1135" t="str">
        <f t="shared" si="157"/>
        <v>03</v>
      </c>
      <c r="V1135" t="str">
        <f>+VLOOKUP(B1135,MARCO!E:E,1,FALSE)</f>
        <v>La Matanza</v>
      </c>
      <c r="W1135" t="s">
        <v>134</v>
      </c>
      <c r="X1135" t="s">
        <v>134</v>
      </c>
      <c r="Y1135" t="str">
        <f t="shared" si="158"/>
        <v>R 3 - D 692 - 459 - 4465</v>
      </c>
      <c r="Z1135" t="s">
        <v>20</v>
      </c>
      <c r="AA1135" t="s">
        <v>2349</v>
      </c>
      <c r="AB1135" t="s">
        <v>21</v>
      </c>
      <c r="AD1135" t="str">
        <f t="shared" si="159"/>
        <v>Presencia Del Rey</v>
      </c>
      <c r="AE1135" t="s">
        <v>22</v>
      </c>
      <c r="AF1135" t="s">
        <v>23</v>
      </c>
      <c r="AG1135" t="s">
        <v>26</v>
      </c>
      <c r="AH1135" t="s">
        <v>2348</v>
      </c>
      <c r="AI1135" s="13">
        <f t="shared" si="160"/>
        <v>26</v>
      </c>
      <c r="AJ1135" s="13">
        <f t="shared" si="161"/>
        <v>1</v>
      </c>
      <c r="AK1135" s="21">
        <v>1</v>
      </c>
      <c r="AM1135" t="s">
        <v>2154</v>
      </c>
      <c r="AN1135" t="str">
        <f t="shared" si="155"/>
        <v>R03</v>
      </c>
      <c r="AO1135" s="20" t="str">
        <f t="shared" si="156"/>
        <v>FINES_R03</v>
      </c>
      <c r="AP1135" s="25">
        <f t="shared" si="162"/>
        <v>0.97554093599319458</v>
      </c>
      <c r="AQ1135" s="24" t="str">
        <f>+IFERROR(VLOOKUP(Y1135,#REF!,2,FALSE),"-")</f>
        <v>-</v>
      </c>
      <c r="AR1135" s="13" t="s">
        <v>2393</v>
      </c>
      <c r="AS1135" t="s">
        <v>2397</v>
      </c>
      <c r="AT1135" t="str">
        <f t="shared" si="163"/>
        <v>Noel - 178 - Virrey Del Pino</v>
      </c>
    </row>
    <row r="1136" spans="1:46" ht="15.75" thickBot="1" x14ac:dyDescent="0.3">
      <c r="A1136" s="47">
        <v>3</v>
      </c>
      <c r="B1136" s="47" t="s">
        <v>1078</v>
      </c>
      <c r="C1136" s="47" t="s">
        <v>2389</v>
      </c>
      <c r="D1136" s="47" t="s">
        <v>1168</v>
      </c>
      <c r="E1136" s="47" t="s">
        <v>795</v>
      </c>
      <c r="F1136" s="47" t="s">
        <v>7645</v>
      </c>
      <c r="G1136" s="47" t="s">
        <v>7220</v>
      </c>
      <c r="H1136" s="47" t="s">
        <v>7221</v>
      </c>
      <c r="I1136" s="47" t="s">
        <v>2475</v>
      </c>
      <c r="J1136" s="47" t="s">
        <v>7187</v>
      </c>
      <c r="K1136" s="47" t="s">
        <v>16301</v>
      </c>
      <c r="L1136" s="47">
        <v>0.76150143146514893</v>
      </c>
      <c r="M1136" s="47">
        <v>-34.859885812013999</v>
      </c>
      <c r="N1136" s="47">
        <v>-58.649782230988002</v>
      </c>
      <c r="O1136" s="47" t="s">
        <v>16302</v>
      </c>
      <c r="P1136" s="47">
        <v>2</v>
      </c>
      <c r="Q1136">
        <v>50</v>
      </c>
      <c r="S1136" s="23" t="s">
        <v>2347</v>
      </c>
      <c r="T1136" t="str">
        <f t="shared" si="157"/>
        <v>03</v>
      </c>
      <c r="V1136" t="str">
        <f>+VLOOKUP(B1136,MARCO!E:E,1,FALSE)</f>
        <v>La Matanza</v>
      </c>
      <c r="W1136" t="s">
        <v>134</v>
      </c>
      <c r="X1136" t="s">
        <v>134</v>
      </c>
      <c r="Y1136" t="str">
        <f t="shared" si="158"/>
        <v>R 3 - D 692 - 459 - 4466</v>
      </c>
      <c r="Z1136" t="s">
        <v>20</v>
      </c>
      <c r="AA1136" t="s">
        <v>2349</v>
      </c>
      <c r="AB1136" t="s">
        <v>21</v>
      </c>
      <c r="AD1136" t="str">
        <f t="shared" si="159"/>
        <v>JardÍn Comunitario Abejitas Del TizÓn</v>
      </c>
      <c r="AE1136" t="s">
        <v>22</v>
      </c>
      <c r="AF1136" t="s">
        <v>23</v>
      </c>
      <c r="AG1136" t="s">
        <v>26</v>
      </c>
      <c r="AH1136" t="s">
        <v>2348</v>
      </c>
      <c r="AI1136" s="13">
        <f t="shared" si="160"/>
        <v>50</v>
      </c>
      <c r="AJ1136" s="13">
        <f t="shared" si="161"/>
        <v>2</v>
      </c>
      <c r="AK1136" s="21">
        <v>1</v>
      </c>
      <c r="AM1136" t="s">
        <v>2154</v>
      </c>
      <c r="AN1136" t="str">
        <f t="shared" si="155"/>
        <v>R03</v>
      </c>
      <c r="AO1136" s="20" t="str">
        <f t="shared" si="156"/>
        <v>FINES_R03</v>
      </c>
      <c r="AP1136" s="25">
        <f t="shared" si="162"/>
        <v>0.76150143146514893</v>
      </c>
      <c r="AQ1136" s="24" t="str">
        <f>+IFERROR(VLOOKUP(Y1136,#REF!,2,FALSE),"-")</f>
        <v>-</v>
      </c>
      <c r="AR1136" s="13" t="s">
        <v>2393</v>
      </c>
      <c r="AS1136" t="s">
        <v>2398</v>
      </c>
      <c r="AT1136" t="str">
        <f t="shared" si="163"/>
        <v>Guayquiraro - 7197 - Virrey Del Pino</v>
      </c>
    </row>
    <row r="1137" spans="1:46" ht="15.75" thickBot="1" x14ac:dyDescent="0.3">
      <c r="A1137" s="47">
        <v>3</v>
      </c>
      <c r="B1137" s="47" t="s">
        <v>1078</v>
      </c>
      <c r="C1137" s="47" t="s">
        <v>2389</v>
      </c>
      <c r="D1137" s="47" t="s">
        <v>1168</v>
      </c>
      <c r="E1137" s="47" t="s">
        <v>795</v>
      </c>
      <c r="F1137" s="47" t="s">
        <v>7648</v>
      </c>
      <c r="G1137" s="47" t="s">
        <v>7649</v>
      </c>
      <c r="H1137" s="47" t="s">
        <v>7650</v>
      </c>
      <c r="I1137" s="47" t="s">
        <v>2475</v>
      </c>
      <c r="J1137" s="47" t="s">
        <v>7187</v>
      </c>
      <c r="K1137" s="47" t="s">
        <v>13997</v>
      </c>
      <c r="L1137" s="47">
        <v>0.70242154598236084</v>
      </c>
      <c r="M1137" s="47">
        <v>-34.825325738250001</v>
      </c>
      <c r="N1137" s="47">
        <v>-58.651640849377998</v>
      </c>
      <c r="O1137" s="47" t="s">
        <v>16303</v>
      </c>
      <c r="P1137" s="47">
        <v>3</v>
      </c>
      <c r="Q1137">
        <v>68</v>
      </c>
      <c r="S1137" s="23" t="s">
        <v>2347</v>
      </c>
      <c r="T1137" t="str">
        <f t="shared" si="157"/>
        <v>03</v>
      </c>
      <c r="V1137" t="str">
        <f>+VLOOKUP(B1137,MARCO!E:E,1,FALSE)</f>
        <v>La Matanza</v>
      </c>
      <c r="W1137" t="s">
        <v>134</v>
      </c>
      <c r="X1137" t="s">
        <v>134</v>
      </c>
      <c r="Y1137" t="str">
        <f t="shared" si="158"/>
        <v>R 3 - D 692 - 459 - 4467</v>
      </c>
      <c r="Z1137" t="s">
        <v>20</v>
      </c>
      <c r="AA1137" t="s">
        <v>2349</v>
      </c>
      <c r="AB1137" t="s">
        <v>21</v>
      </c>
      <c r="AD1137" t="str">
        <f t="shared" si="159"/>
        <v>Capilla San Francisco Javier</v>
      </c>
      <c r="AE1137" t="s">
        <v>22</v>
      </c>
      <c r="AF1137" t="s">
        <v>23</v>
      </c>
      <c r="AG1137" t="s">
        <v>26</v>
      </c>
      <c r="AH1137" t="s">
        <v>2348</v>
      </c>
      <c r="AI1137" s="13">
        <f t="shared" si="160"/>
        <v>68</v>
      </c>
      <c r="AJ1137" s="13">
        <f t="shared" si="161"/>
        <v>3</v>
      </c>
      <c r="AK1137" s="21">
        <v>1</v>
      </c>
      <c r="AM1137" t="s">
        <v>2154</v>
      </c>
      <c r="AN1137" t="str">
        <f t="shared" si="155"/>
        <v>R03</v>
      </c>
      <c r="AO1137" s="20" t="str">
        <f t="shared" si="156"/>
        <v>FINES_R03</v>
      </c>
      <c r="AP1137" s="25">
        <f t="shared" si="162"/>
        <v>0.70242154598236084</v>
      </c>
      <c r="AQ1137" s="24" t="str">
        <f>+IFERROR(VLOOKUP(Y1137,#REF!,2,FALSE),"-")</f>
        <v>-</v>
      </c>
      <c r="AR1137" s="13" t="s">
        <v>2393</v>
      </c>
      <c r="AS1137" t="s">
        <v>2398</v>
      </c>
      <c r="AT1137" t="str">
        <f t="shared" si="163"/>
        <v>Fernandez - e/ Rio Orinoco - Virrey Del Pino</v>
      </c>
    </row>
    <row r="1138" spans="1:46" ht="15.75" thickBot="1" x14ac:dyDescent="0.3">
      <c r="A1138" s="47">
        <v>3</v>
      </c>
      <c r="B1138" s="47" t="s">
        <v>1078</v>
      </c>
      <c r="C1138" s="47" t="s">
        <v>7407</v>
      </c>
      <c r="D1138" s="47" t="s">
        <v>1178</v>
      </c>
      <c r="E1138" s="47" t="s">
        <v>1015</v>
      </c>
      <c r="F1138" s="47" t="s">
        <v>7655</v>
      </c>
      <c r="G1138" s="47" t="s">
        <v>7656</v>
      </c>
      <c r="H1138" s="47" t="s">
        <v>7657</v>
      </c>
      <c r="I1138" s="47" t="s">
        <v>2475</v>
      </c>
      <c r="J1138" s="47" t="s">
        <v>7187</v>
      </c>
      <c r="K1138" s="47" t="s">
        <v>13998</v>
      </c>
      <c r="L1138" s="47">
        <v>0.75399911403656006</v>
      </c>
      <c r="M1138" s="47">
        <v>-34.821883995964001</v>
      </c>
      <c r="N1138" s="47">
        <v>-58.639247290766001</v>
      </c>
      <c r="O1138" s="47" t="s">
        <v>16304</v>
      </c>
      <c r="P1138" s="47">
        <v>2</v>
      </c>
      <c r="Q1138">
        <v>30</v>
      </c>
      <c r="S1138" s="23" t="s">
        <v>2347</v>
      </c>
      <c r="T1138" t="str">
        <f t="shared" si="157"/>
        <v>03</v>
      </c>
      <c r="V1138" t="str">
        <f>+VLOOKUP(B1138,MARCO!E:E,1,FALSE)</f>
        <v>La Matanza</v>
      </c>
      <c r="W1138" t="s">
        <v>134</v>
      </c>
      <c r="X1138" t="s">
        <v>134</v>
      </c>
      <c r="Y1138" t="str">
        <f t="shared" si="158"/>
        <v>R 3 - D 692 - 469 - 4464</v>
      </c>
      <c r="Z1138" t="s">
        <v>20</v>
      </c>
      <c r="AA1138" t="s">
        <v>2349</v>
      </c>
      <c r="AB1138" t="s">
        <v>21</v>
      </c>
      <c r="AD1138" t="str">
        <f t="shared" si="159"/>
        <v>Sociedad De Fomento San Pedro</v>
      </c>
      <c r="AE1138" t="s">
        <v>22</v>
      </c>
      <c r="AF1138" t="s">
        <v>23</v>
      </c>
      <c r="AG1138" t="s">
        <v>26</v>
      </c>
      <c r="AH1138" t="s">
        <v>2348</v>
      </c>
      <c r="AI1138" s="13">
        <f t="shared" si="160"/>
        <v>30</v>
      </c>
      <c r="AJ1138" s="13">
        <f t="shared" si="161"/>
        <v>2</v>
      </c>
      <c r="AK1138" s="21">
        <v>1</v>
      </c>
      <c r="AM1138" t="s">
        <v>2154</v>
      </c>
      <c r="AN1138" t="str">
        <f t="shared" si="155"/>
        <v>R03</v>
      </c>
      <c r="AO1138" s="20" t="str">
        <f t="shared" si="156"/>
        <v>FINES_R03</v>
      </c>
      <c r="AP1138" s="25">
        <f t="shared" si="162"/>
        <v>0.75399911403656006</v>
      </c>
      <c r="AQ1138" s="24" t="str">
        <f>+IFERROR(VLOOKUP(Y1138,#REF!,2,FALSE),"-")</f>
        <v>-</v>
      </c>
      <c r="AR1138" s="13" t="s">
        <v>2393</v>
      </c>
      <c r="AS1138" t="s">
        <v>2397</v>
      </c>
      <c r="AT1138" t="str">
        <f t="shared" si="163"/>
        <v>Dupuy - 3500 - Virrey Del Pino</v>
      </c>
    </row>
    <row r="1139" spans="1:46" ht="15.75" thickBot="1" x14ac:dyDescent="0.3">
      <c r="A1139" s="47">
        <v>3</v>
      </c>
      <c r="B1139" s="47" t="s">
        <v>1078</v>
      </c>
      <c r="C1139" s="47" t="s">
        <v>7351</v>
      </c>
      <c r="D1139" s="47" t="s">
        <v>1225</v>
      </c>
      <c r="E1139" s="47" t="s">
        <v>1226</v>
      </c>
      <c r="F1139" s="47" t="s">
        <v>7660</v>
      </c>
      <c r="G1139" s="47" t="s">
        <v>7359</v>
      </c>
      <c r="H1139" s="47" t="s">
        <v>7360</v>
      </c>
      <c r="I1139" s="47" t="s">
        <v>2475</v>
      </c>
      <c r="J1139" s="47" t="s">
        <v>7187</v>
      </c>
      <c r="K1139" s="47" t="s">
        <v>16305</v>
      </c>
      <c r="L1139" s="47">
        <v>0.87919133901596069</v>
      </c>
      <c r="M1139" s="47">
        <v>-34.775180283364001</v>
      </c>
      <c r="N1139" s="47">
        <v>-58.597054201455997</v>
      </c>
      <c r="O1139" s="47" t="s">
        <v>16306</v>
      </c>
      <c r="P1139" s="47">
        <v>1</v>
      </c>
      <c r="Q1139">
        <v>30</v>
      </c>
      <c r="S1139" s="23" t="s">
        <v>2347</v>
      </c>
      <c r="T1139" t="str">
        <f t="shared" si="157"/>
        <v>03</v>
      </c>
      <c r="V1139" t="str">
        <f>+VLOOKUP(B1139,MARCO!E:E,1,FALSE)</f>
        <v>La Matanza</v>
      </c>
      <c r="W1139" t="s">
        <v>134</v>
      </c>
      <c r="X1139" t="s">
        <v>134</v>
      </c>
      <c r="Y1139" t="str">
        <f t="shared" si="158"/>
        <v>R 3 - D 692 - 497 - 4504</v>
      </c>
      <c r="Z1139" t="s">
        <v>20</v>
      </c>
      <c r="AA1139" t="s">
        <v>2349</v>
      </c>
      <c r="AB1139" t="s">
        <v>21</v>
      </c>
      <c r="AD1139" t="str">
        <f t="shared" si="159"/>
        <v>Club Independencia</v>
      </c>
      <c r="AE1139" t="s">
        <v>22</v>
      </c>
      <c r="AF1139" t="s">
        <v>23</v>
      </c>
      <c r="AG1139" t="s">
        <v>26</v>
      </c>
      <c r="AH1139" t="s">
        <v>2348</v>
      </c>
      <c r="AI1139" s="13">
        <f t="shared" si="160"/>
        <v>30</v>
      </c>
      <c r="AJ1139" s="13">
        <f t="shared" si="161"/>
        <v>1</v>
      </c>
      <c r="AK1139" s="21">
        <v>1</v>
      </c>
      <c r="AM1139" t="s">
        <v>2154</v>
      </c>
      <c r="AN1139" t="str">
        <f t="shared" si="155"/>
        <v>R03</v>
      </c>
      <c r="AO1139" s="20" t="str">
        <f t="shared" si="156"/>
        <v>FINES_R03</v>
      </c>
      <c r="AP1139" s="25">
        <f t="shared" si="162"/>
        <v>0.87919133901596069</v>
      </c>
      <c r="AQ1139" s="24" t="str">
        <f>+IFERROR(VLOOKUP(Y1139,#REF!,2,FALSE),"-")</f>
        <v>-</v>
      </c>
      <c r="AR1139" s="13" t="s">
        <v>2393</v>
      </c>
      <c r="AS1139" t="s">
        <v>2398</v>
      </c>
      <c r="AT1139" t="str">
        <f t="shared" si="163"/>
        <v>Riglos Y Saraza - Gonzalez Catan</v>
      </c>
    </row>
    <row r="1140" spans="1:46" ht="15.75" thickBot="1" x14ac:dyDescent="0.3">
      <c r="A1140" s="47">
        <v>3</v>
      </c>
      <c r="B1140" s="47" t="s">
        <v>1078</v>
      </c>
      <c r="C1140" s="47" t="s">
        <v>7407</v>
      </c>
      <c r="D1140" s="47" t="s">
        <v>1178</v>
      </c>
      <c r="E1140" s="47" t="s">
        <v>1015</v>
      </c>
      <c r="F1140" s="47" t="s">
        <v>7662</v>
      </c>
      <c r="G1140" s="47" t="s">
        <v>7663</v>
      </c>
      <c r="H1140" s="47" t="s">
        <v>7664</v>
      </c>
      <c r="I1140" s="47" t="s">
        <v>2475</v>
      </c>
      <c r="J1140" s="47" t="s">
        <v>7264</v>
      </c>
      <c r="K1140" s="47" t="s">
        <v>13999</v>
      </c>
      <c r="L1140" s="47">
        <v>0.95550382137298584</v>
      </c>
      <c r="M1140" s="47">
        <v>-34.878126155792998</v>
      </c>
      <c r="N1140" s="47">
        <v>-58.698577061736998</v>
      </c>
      <c r="O1140" s="47" t="s">
        <v>16307</v>
      </c>
      <c r="P1140" s="47">
        <v>1</v>
      </c>
      <c r="Q1140">
        <v>18</v>
      </c>
      <c r="S1140" s="23" t="s">
        <v>2347</v>
      </c>
      <c r="T1140" t="str">
        <f t="shared" si="157"/>
        <v>03</v>
      </c>
      <c r="V1140" t="str">
        <f>+VLOOKUP(B1140,MARCO!E:E,1,FALSE)</f>
        <v>La Matanza</v>
      </c>
      <c r="W1140" t="s">
        <v>134</v>
      </c>
      <c r="X1140" t="s">
        <v>134</v>
      </c>
      <c r="Y1140" t="str">
        <f t="shared" si="158"/>
        <v>R 3 - D 692 - 469 - 0313</v>
      </c>
      <c r="Z1140" t="s">
        <v>20</v>
      </c>
      <c r="AA1140" t="s">
        <v>2349</v>
      </c>
      <c r="AB1140" t="s">
        <v>21</v>
      </c>
      <c r="AD1140" t="str">
        <f t="shared" si="159"/>
        <v>ParaÍso De Dios</v>
      </c>
      <c r="AE1140" t="s">
        <v>22</v>
      </c>
      <c r="AF1140" t="s">
        <v>23</v>
      </c>
      <c r="AG1140" t="s">
        <v>26</v>
      </c>
      <c r="AH1140" t="s">
        <v>2348</v>
      </c>
      <c r="AI1140" s="13">
        <f t="shared" si="160"/>
        <v>18</v>
      </c>
      <c r="AJ1140" s="13">
        <f t="shared" si="161"/>
        <v>1</v>
      </c>
      <c r="AK1140" s="21">
        <v>1</v>
      </c>
      <c r="AM1140" t="s">
        <v>2154</v>
      </c>
      <c r="AN1140" t="str">
        <f t="shared" si="155"/>
        <v>R03</v>
      </c>
      <c r="AO1140" s="20" t="str">
        <f t="shared" si="156"/>
        <v>FINES_R03</v>
      </c>
      <c r="AP1140" s="25">
        <f t="shared" si="162"/>
        <v>0.95550382137298584</v>
      </c>
      <c r="AQ1140" s="24" t="str">
        <f>+IFERROR(VLOOKUP(Y1140,#REF!,2,FALSE),"-")</f>
        <v>-</v>
      </c>
      <c r="AR1140" s="13" t="s">
        <v>2393</v>
      </c>
      <c r="AS1140" t="s">
        <v>2397</v>
      </c>
      <c r="AT1140" t="str">
        <f t="shared" si="163"/>
        <v>Ramsay - 5441 e/ S/n y S/n - Virrey Del Pino</v>
      </c>
    </row>
    <row r="1141" spans="1:46" ht="15.75" thickBot="1" x14ac:dyDescent="0.3">
      <c r="A1141" s="47">
        <v>3</v>
      </c>
      <c r="B1141" s="47" t="s">
        <v>1078</v>
      </c>
      <c r="C1141" s="47" t="s">
        <v>7407</v>
      </c>
      <c r="D1141" s="47" t="s">
        <v>1178</v>
      </c>
      <c r="E1141" s="47" t="s">
        <v>1015</v>
      </c>
      <c r="F1141" s="47" t="s">
        <v>7666</v>
      </c>
      <c r="G1141" s="47" t="s">
        <v>7667</v>
      </c>
      <c r="H1141" s="47" t="s">
        <v>7668</v>
      </c>
      <c r="I1141" s="47" t="s">
        <v>2475</v>
      </c>
      <c r="J1141" s="47" t="s">
        <v>7264</v>
      </c>
      <c r="K1141" s="47" t="s">
        <v>14000</v>
      </c>
      <c r="L1141" s="47">
        <v>0.70027816295623779</v>
      </c>
      <c r="M1141" s="47">
        <v>-34.849980027142998</v>
      </c>
      <c r="N1141" s="47">
        <v>-58.657659567727997</v>
      </c>
      <c r="O1141" s="47" t="s">
        <v>16308</v>
      </c>
      <c r="P1141" s="47">
        <v>1</v>
      </c>
      <c r="Q1141">
        <v>20</v>
      </c>
      <c r="S1141" s="23" t="s">
        <v>2347</v>
      </c>
      <c r="T1141" t="str">
        <f t="shared" si="157"/>
        <v>03</v>
      </c>
      <c r="V1141" t="str">
        <f>+VLOOKUP(B1141,MARCO!E:E,1,FALSE)</f>
        <v>La Matanza</v>
      </c>
      <c r="W1141" t="s">
        <v>134</v>
      </c>
      <c r="X1141" t="s">
        <v>134</v>
      </c>
      <c r="Y1141" t="str">
        <f t="shared" si="158"/>
        <v>R 3 - D 692 - 469 - 4508</v>
      </c>
      <c r="Z1141" t="s">
        <v>20</v>
      </c>
      <c r="AA1141" t="s">
        <v>2349</v>
      </c>
      <c r="AB1141" t="s">
        <v>21</v>
      </c>
      <c r="AD1141" t="str">
        <f t="shared" si="159"/>
        <v>Jesucristo Rey A Las Naciones</v>
      </c>
      <c r="AE1141" t="s">
        <v>22</v>
      </c>
      <c r="AF1141" t="s">
        <v>23</v>
      </c>
      <c r="AG1141" t="s">
        <v>26</v>
      </c>
      <c r="AH1141" t="s">
        <v>2348</v>
      </c>
      <c r="AI1141" s="13">
        <f t="shared" si="160"/>
        <v>20</v>
      </c>
      <c r="AJ1141" s="13">
        <f t="shared" si="161"/>
        <v>1</v>
      </c>
      <c r="AK1141" s="21">
        <v>1</v>
      </c>
      <c r="AM1141" t="s">
        <v>2154</v>
      </c>
      <c r="AN1141" t="str">
        <f t="shared" si="155"/>
        <v>R03</v>
      </c>
      <c r="AO1141" s="20" t="str">
        <f t="shared" si="156"/>
        <v>FINES_R03</v>
      </c>
      <c r="AP1141" s="25">
        <f t="shared" si="162"/>
        <v>0.70027816295623779</v>
      </c>
      <c r="AQ1141" s="24" t="str">
        <f>+IFERROR(VLOOKUP(Y1141,#REF!,2,FALSE),"-")</f>
        <v>-</v>
      </c>
      <c r="AR1141" s="13" t="s">
        <v>2393</v>
      </c>
      <c r="AS1141" t="s">
        <v>2398</v>
      </c>
      <c r="AT1141" t="str">
        <f t="shared" si="163"/>
        <v>Gorostiaga Km 40 - Virrey Del Pino</v>
      </c>
    </row>
    <row r="1142" spans="1:46" ht="15.75" thickBot="1" x14ac:dyDescent="0.3">
      <c r="A1142" s="47">
        <v>3</v>
      </c>
      <c r="B1142" s="47" t="s">
        <v>1078</v>
      </c>
      <c r="C1142" s="47" t="s">
        <v>2389</v>
      </c>
      <c r="D1142" s="47" t="s">
        <v>1168</v>
      </c>
      <c r="E1142" s="47" t="s">
        <v>795</v>
      </c>
      <c r="F1142" s="47" t="s">
        <v>7670</v>
      </c>
      <c r="G1142" s="47" t="s">
        <v>7671</v>
      </c>
      <c r="H1142" s="47" t="s">
        <v>7672</v>
      </c>
      <c r="I1142" s="47" t="s">
        <v>2475</v>
      </c>
      <c r="J1142" s="47" t="s">
        <v>7264</v>
      </c>
      <c r="K1142" s="47" t="s">
        <v>14001</v>
      </c>
      <c r="L1142" s="47">
        <v>0.7438398003578186</v>
      </c>
      <c r="M1142" s="47">
        <v>-34.823300000000003</v>
      </c>
      <c r="N1142" s="47">
        <v>-58.637999999999998</v>
      </c>
      <c r="O1142" s="47" t="s">
        <v>16309</v>
      </c>
      <c r="P1142" s="47">
        <v>2</v>
      </c>
      <c r="Q1142">
        <v>44</v>
      </c>
      <c r="S1142" s="23" t="s">
        <v>2347</v>
      </c>
      <c r="T1142" t="str">
        <f t="shared" si="157"/>
        <v>03</v>
      </c>
      <c r="V1142" t="str">
        <f>+VLOOKUP(B1142,MARCO!E:E,1,FALSE)</f>
        <v>La Matanza</v>
      </c>
      <c r="W1142" t="s">
        <v>134</v>
      </c>
      <c r="X1142" t="s">
        <v>134</v>
      </c>
      <c r="Y1142" t="str">
        <f t="shared" si="158"/>
        <v>R 3 - D 692 - 459 - 4512</v>
      </c>
      <c r="Z1142" t="s">
        <v>20</v>
      </c>
      <c r="AA1142" t="s">
        <v>2349</v>
      </c>
      <c r="AB1142" t="s">
        <v>21</v>
      </c>
      <c r="AD1142" t="str">
        <f t="shared" si="159"/>
        <v>La Casa Del NiÑo</v>
      </c>
      <c r="AE1142" t="s">
        <v>22</v>
      </c>
      <c r="AF1142" t="s">
        <v>23</v>
      </c>
      <c r="AG1142" t="s">
        <v>26</v>
      </c>
      <c r="AH1142" t="s">
        <v>2348</v>
      </c>
      <c r="AI1142" s="13">
        <f t="shared" si="160"/>
        <v>44</v>
      </c>
      <c r="AJ1142" s="13">
        <f t="shared" si="161"/>
        <v>2</v>
      </c>
      <c r="AK1142" s="21">
        <v>1</v>
      </c>
      <c r="AM1142" t="s">
        <v>2154</v>
      </c>
      <c r="AN1142" t="str">
        <f t="shared" si="155"/>
        <v>R03</v>
      </c>
      <c r="AO1142" s="20" t="str">
        <f t="shared" si="156"/>
        <v>FINES_R03</v>
      </c>
      <c r="AP1142" s="25">
        <f t="shared" si="162"/>
        <v>0.7438398003578186</v>
      </c>
      <c r="AQ1142" s="24" t="str">
        <f>+IFERROR(VLOOKUP(Y1142,#REF!,2,FALSE),"-")</f>
        <v>-</v>
      </c>
      <c r="AR1142" s="13" t="s">
        <v>2393</v>
      </c>
      <c r="AS1142" t="s">
        <v>2398</v>
      </c>
      <c r="AT1142" t="str">
        <f t="shared" si="163"/>
        <v>Molina - 9198 - Virrey Del Pino</v>
      </c>
    </row>
    <row r="1143" spans="1:46" ht="15.75" thickBot="1" x14ac:dyDescent="0.3">
      <c r="A1143" s="47">
        <v>3</v>
      </c>
      <c r="B1143" s="47" t="s">
        <v>1078</v>
      </c>
      <c r="C1143" s="47" t="s">
        <v>2377</v>
      </c>
      <c r="D1143" s="47" t="s">
        <v>1173</v>
      </c>
      <c r="E1143" s="47" t="s">
        <v>113</v>
      </c>
      <c r="F1143" s="47" t="s">
        <v>7677</v>
      </c>
      <c r="G1143" s="47" t="s">
        <v>7678</v>
      </c>
      <c r="H1143" s="47" t="s">
        <v>7679</v>
      </c>
      <c r="I1143" s="47" t="s">
        <v>2475</v>
      </c>
      <c r="J1143" s="47" t="s">
        <v>2170</v>
      </c>
      <c r="K1143" s="47" t="s">
        <v>14002</v>
      </c>
      <c r="L1143" s="47">
        <v>0.81530171632766724</v>
      </c>
      <c r="M1143" s="47">
        <v>-34.812755014194998</v>
      </c>
      <c r="N1143" s="47">
        <v>-58.637004028371003</v>
      </c>
      <c r="O1143" s="47" t="s">
        <v>16310</v>
      </c>
      <c r="P1143" s="47">
        <v>2</v>
      </c>
      <c r="Q1143">
        <v>43</v>
      </c>
      <c r="S1143" s="23" t="s">
        <v>2347</v>
      </c>
      <c r="T1143" t="str">
        <f t="shared" si="157"/>
        <v>03</v>
      </c>
      <c r="V1143" t="str">
        <f>+VLOOKUP(B1143,MARCO!E:E,1,FALSE)</f>
        <v>La Matanza</v>
      </c>
      <c r="W1143" t="s">
        <v>134</v>
      </c>
      <c r="X1143" t="s">
        <v>134</v>
      </c>
      <c r="Y1143" t="str">
        <f t="shared" si="158"/>
        <v>R 3 - D 692 - 464 - 1729</v>
      </c>
      <c r="Z1143" t="s">
        <v>20</v>
      </c>
      <c r="AA1143" t="s">
        <v>2349</v>
      </c>
      <c r="AB1143" t="s">
        <v>21</v>
      </c>
      <c r="AD1143" t="str">
        <f t="shared" si="159"/>
        <v>Iglesia Remanente Santo</v>
      </c>
      <c r="AE1143" t="s">
        <v>22</v>
      </c>
      <c r="AF1143" t="s">
        <v>23</v>
      </c>
      <c r="AG1143" t="s">
        <v>26</v>
      </c>
      <c r="AH1143" t="s">
        <v>2348</v>
      </c>
      <c r="AI1143" s="13">
        <f t="shared" si="160"/>
        <v>43</v>
      </c>
      <c r="AJ1143" s="13">
        <f t="shared" si="161"/>
        <v>2</v>
      </c>
      <c r="AK1143" s="21">
        <v>1</v>
      </c>
      <c r="AM1143" t="s">
        <v>2154</v>
      </c>
      <c r="AN1143" t="str">
        <f t="shared" si="155"/>
        <v>R03</v>
      </c>
      <c r="AO1143" s="20" t="str">
        <f t="shared" si="156"/>
        <v>FINES_R03</v>
      </c>
      <c r="AP1143" s="25">
        <f t="shared" si="162"/>
        <v>0.81530171632766724</v>
      </c>
      <c r="AQ1143" s="24" t="str">
        <f>+IFERROR(VLOOKUP(Y1143,#REF!,2,FALSE),"-")</f>
        <v>-</v>
      </c>
      <c r="AR1143" s="13" t="s">
        <v>2393</v>
      </c>
      <c r="AS1143" t="s">
        <v>2398</v>
      </c>
      <c r="AT1143" t="str">
        <f t="shared" si="163"/>
        <v>Juan Manuel De Rosas - 19945 e/ Curumalal y Comercio - Virrey Del Pino</v>
      </c>
    </row>
    <row r="1144" spans="1:46" ht="15.75" thickBot="1" x14ac:dyDescent="0.3">
      <c r="A1144" s="47">
        <v>3</v>
      </c>
      <c r="B1144" s="47" t="s">
        <v>1078</v>
      </c>
      <c r="C1144" s="47" t="s">
        <v>7162</v>
      </c>
      <c r="D1144" s="47" t="s">
        <v>1210</v>
      </c>
      <c r="E1144" s="47" t="s">
        <v>1211</v>
      </c>
      <c r="F1144" s="47" t="s">
        <v>7687</v>
      </c>
      <c r="G1144" s="47" t="s">
        <v>7688</v>
      </c>
      <c r="H1144" s="47" t="s">
        <v>7689</v>
      </c>
      <c r="I1144" s="47" t="s">
        <v>2475</v>
      </c>
      <c r="J1144" s="47" t="s">
        <v>6550</v>
      </c>
      <c r="K1144" s="47" t="s">
        <v>14003</v>
      </c>
      <c r="L1144" s="47">
        <v>0.72068268060684204</v>
      </c>
      <c r="M1144" s="47">
        <v>-34.855889900000001</v>
      </c>
      <c r="N1144" s="47">
        <v>-58.697228799999998</v>
      </c>
      <c r="O1144" s="47" t="s">
        <v>16311</v>
      </c>
      <c r="P1144" s="47">
        <v>1</v>
      </c>
      <c r="Q1144">
        <v>26</v>
      </c>
      <c r="S1144" s="23" t="s">
        <v>2347</v>
      </c>
      <c r="T1144" t="str">
        <f t="shared" si="157"/>
        <v>03</v>
      </c>
      <c r="V1144" t="str">
        <f>+VLOOKUP(B1144,MARCO!E:E,1,FALSE)</f>
        <v>La Matanza</v>
      </c>
      <c r="W1144" t="s">
        <v>134</v>
      </c>
      <c r="X1144" t="s">
        <v>134</v>
      </c>
      <c r="Y1144" t="str">
        <f t="shared" si="158"/>
        <v>R 3 - D 692 - 487 - 4628</v>
      </c>
      <c r="Z1144" t="s">
        <v>20</v>
      </c>
      <c r="AA1144" t="s">
        <v>2349</v>
      </c>
      <c r="AB1144" t="s">
        <v>21</v>
      </c>
      <c r="AD1144" t="str">
        <f t="shared" si="159"/>
        <v>Club Social Y Dep Pioneros De Atalco</v>
      </c>
      <c r="AE1144" t="s">
        <v>22</v>
      </c>
      <c r="AF1144" t="s">
        <v>23</v>
      </c>
      <c r="AG1144" t="s">
        <v>26</v>
      </c>
      <c r="AH1144" t="s">
        <v>2348</v>
      </c>
      <c r="AI1144" s="13">
        <f t="shared" si="160"/>
        <v>26</v>
      </c>
      <c r="AJ1144" s="13">
        <f t="shared" si="161"/>
        <v>1</v>
      </c>
      <c r="AK1144" s="21">
        <v>1</v>
      </c>
      <c r="AM1144" t="s">
        <v>2154</v>
      </c>
      <c r="AN1144" t="str">
        <f t="shared" si="155"/>
        <v>R03</v>
      </c>
      <c r="AO1144" s="20" t="str">
        <f t="shared" si="156"/>
        <v>FINES_R03</v>
      </c>
      <c r="AP1144" s="25">
        <f t="shared" si="162"/>
        <v>0.72068268060684204</v>
      </c>
      <c r="AQ1144" s="24" t="str">
        <f>+IFERROR(VLOOKUP(Y1144,#REF!,2,FALSE),"-")</f>
        <v>-</v>
      </c>
      <c r="AR1144" s="13" t="s">
        <v>2393</v>
      </c>
      <c r="AS1144" t="s">
        <v>2397</v>
      </c>
      <c r="AT1144" t="str">
        <f t="shared" si="163"/>
        <v>Lafayette Y Victoria - Virrey Del Pino</v>
      </c>
    </row>
    <row r="1145" spans="1:46" ht="15.75" thickBot="1" x14ac:dyDescent="0.3">
      <c r="A1145" s="47">
        <v>3</v>
      </c>
      <c r="B1145" s="47" t="s">
        <v>1078</v>
      </c>
      <c r="C1145" s="47" t="s">
        <v>2377</v>
      </c>
      <c r="D1145" s="47" t="s">
        <v>1173</v>
      </c>
      <c r="E1145" s="47" t="s">
        <v>113</v>
      </c>
      <c r="F1145" s="47" t="s">
        <v>7692</v>
      </c>
      <c r="G1145" s="47" t="s">
        <v>7693</v>
      </c>
      <c r="H1145" s="47" t="s">
        <v>7694</v>
      </c>
      <c r="I1145" s="47" t="s">
        <v>2475</v>
      </c>
      <c r="J1145" s="47" t="s">
        <v>2170</v>
      </c>
      <c r="K1145" s="47" t="s">
        <v>14004</v>
      </c>
      <c r="L1145" s="47">
        <v>0.85874247550964355</v>
      </c>
      <c r="M1145" s="47">
        <v>-34.7431427</v>
      </c>
      <c r="N1145" s="47">
        <v>-58.628584799999999</v>
      </c>
      <c r="O1145" s="47" t="s">
        <v>16312</v>
      </c>
      <c r="P1145" s="47">
        <v>1</v>
      </c>
      <c r="Q1145">
        <v>19</v>
      </c>
      <c r="S1145" s="23" t="s">
        <v>2347</v>
      </c>
      <c r="T1145" t="str">
        <f t="shared" si="157"/>
        <v>03</v>
      </c>
      <c r="V1145" t="str">
        <f>+VLOOKUP(B1145,MARCO!E:E,1,FALSE)</f>
        <v>La Matanza</v>
      </c>
      <c r="W1145" t="s">
        <v>134</v>
      </c>
      <c r="X1145" t="s">
        <v>134</v>
      </c>
      <c r="Y1145" t="str">
        <f t="shared" si="158"/>
        <v>R 3 - D 692 - 464 - 3917</v>
      </c>
      <c r="Z1145" t="s">
        <v>20</v>
      </c>
      <c r="AA1145" t="s">
        <v>2349</v>
      </c>
      <c r="AB1145" t="s">
        <v>21</v>
      </c>
      <c r="AD1145" t="str">
        <f t="shared" si="159"/>
        <v>Comedor La Hora Feliz</v>
      </c>
      <c r="AE1145" t="s">
        <v>22</v>
      </c>
      <c r="AF1145" t="s">
        <v>23</v>
      </c>
      <c r="AG1145" t="s">
        <v>26</v>
      </c>
      <c r="AH1145" t="s">
        <v>2348</v>
      </c>
      <c r="AI1145" s="13">
        <f t="shared" si="160"/>
        <v>19</v>
      </c>
      <c r="AJ1145" s="13">
        <f t="shared" si="161"/>
        <v>1</v>
      </c>
      <c r="AK1145" s="21">
        <v>1</v>
      </c>
      <c r="AM1145" t="s">
        <v>2154</v>
      </c>
      <c r="AN1145" t="str">
        <f t="shared" si="155"/>
        <v>R03</v>
      </c>
      <c r="AO1145" s="20" t="str">
        <f t="shared" si="156"/>
        <v>FINES_R03</v>
      </c>
      <c r="AP1145" s="25">
        <f t="shared" si="162"/>
        <v>0.85874247550964355</v>
      </c>
      <c r="AQ1145" s="24" t="str">
        <f>+IFERROR(VLOOKUP(Y1145,#REF!,2,FALSE),"-")</f>
        <v>-</v>
      </c>
      <c r="AR1145" s="13" t="s">
        <v>2393</v>
      </c>
      <c r="AS1145" t="s">
        <v>2397</v>
      </c>
      <c r="AT1145" t="str">
        <f t="shared" si="163"/>
        <v>La Bastilla - 6530 - Gonzalez Catan</v>
      </c>
    </row>
    <row r="1146" spans="1:46" ht="15.75" thickBot="1" x14ac:dyDescent="0.3">
      <c r="A1146" s="47">
        <v>4</v>
      </c>
      <c r="B1146" s="47" t="s">
        <v>1915</v>
      </c>
      <c r="C1146" s="47" t="s">
        <v>2378</v>
      </c>
      <c r="D1146" s="47" t="s">
        <v>1935</v>
      </c>
      <c r="E1146" s="47" t="s">
        <v>271</v>
      </c>
      <c r="F1146" s="47" t="s">
        <v>7698</v>
      </c>
      <c r="G1146" s="47" t="s">
        <v>7699</v>
      </c>
      <c r="H1146" s="47" t="s">
        <v>7700</v>
      </c>
      <c r="I1146" s="47" t="s">
        <v>2414</v>
      </c>
      <c r="J1146" s="47"/>
      <c r="K1146" s="47" t="s">
        <v>14005</v>
      </c>
      <c r="L1146" s="47">
        <v>0.47762945294380188</v>
      </c>
      <c r="M1146" s="47">
        <v>-34.800539756461703</v>
      </c>
      <c r="N1146" s="47">
        <v>-58.232657175630003</v>
      </c>
      <c r="O1146" s="47" t="s">
        <v>16313</v>
      </c>
      <c r="P1146" s="47">
        <v>1</v>
      </c>
      <c r="Q1146">
        <v>20</v>
      </c>
      <c r="S1146" s="23" t="s">
        <v>2347</v>
      </c>
      <c r="T1146" t="str">
        <f t="shared" si="157"/>
        <v>04</v>
      </c>
      <c r="V1146" t="str">
        <f>+VLOOKUP(B1146,MARCO!E:E,1,FALSE)</f>
        <v>Berazategui</v>
      </c>
      <c r="W1146" t="s">
        <v>134</v>
      </c>
      <c r="X1146" t="s">
        <v>134</v>
      </c>
      <c r="Y1146" t="str">
        <f t="shared" si="158"/>
        <v>R 4 - D 119 - 451 - 2733</v>
      </c>
      <c r="Z1146" t="s">
        <v>20</v>
      </c>
      <c r="AA1146" t="s">
        <v>2349</v>
      </c>
      <c r="AB1146" t="s">
        <v>21</v>
      </c>
      <c r="AD1146" t="str">
        <f t="shared" si="159"/>
        <v>Escuela Primaria 34</v>
      </c>
      <c r="AE1146" t="s">
        <v>22</v>
      </c>
      <c r="AF1146" t="s">
        <v>23</v>
      </c>
      <c r="AG1146" t="s">
        <v>26</v>
      </c>
      <c r="AH1146" t="s">
        <v>2348</v>
      </c>
      <c r="AI1146" s="13">
        <f t="shared" si="160"/>
        <v>20</v>
      </c>
      <c r="AJ1146" s="13">
        <f t="shared" si="161"/>
        <v>1</v>
      </c>
      <c r="AK1146" s="21">
        <v>1</v>
      </c>
      <c r="AM1146" t="s">
        <v>2154</v>
      </c>
      <c r="AN1146" t="str">
        <f t="shared" si="155"/>
        <v>R04</v>
      </c>
      <c r="AO1146" s="20" t="str">
        <f t="shared" si="156"/>
        <v>FINES_R04</v>
      </c>
      <c r="AP1146" s="25">
        <f t="shared" si="162"/>
        <v>0.47762945294380188</v>
      </c>
      <c r="AQ1146" s="24" t="str">
        <f>+IFERROR(VLOOKUP(Y1146,#REF!,2,FALSE),"-")</f>
        <v>-</v>
      </c>
      <c r="AR1146" s="13" t="s">
        <v>2393</v>
      </c>
      <c r="AS1146" t="s">
        <v>2397</v>
      </c>
      <c r="AT1146" t="str">
        <f t="shared" si="163"/>
        <v>Calle 252 Entre 203 Y 204 - e/ 203 y 204 - Berazategui Oeste</v>
      </c>
    </row>
    <row r="1147" spans="1:46" ht="15.75" thickBot="1" x14ac:dyDescent="0.3">
      <c r="A1147" s="47">
        <v>4</v>
      </c>
      <c r="B1147" s="47" t="s">
        <v>1915</v>
      </c>
      <c r="C1147" s="47" t="s">
        <v>2378</v>
      </c>
      <c r="D1147" s="47" t="s">
        <v>1935</v>
      </c>
      <c r="E1147" s="47" t="s">
        <v>271</v>
      </c>
      <c r="F1147" s="47" t="s">
        <v>7702</v>
      </c>
      <c r="G1147" s="47" t="s">
        <v>7703</v>
      </c>
      <c r="H1147" s="47" t="s">
        <v>7704</v>
      </c>
      <c r="I1147" s="47" t="s">
        <v>2414</v>
      </c>
      <c r="J1147" s="47"/>
      <c r="K1147" s="47" t="s">
        <v>14006</v>
      </c>
      <c r="L1147" s="47">
        <v>0.47284066677093511</v>
      </c>
      <c r="M1147" s="47">
        <v>-34.780689590250702</v>
      </c>
      <c r="N1147" s="47">
        <v>-58.234272485583702</v>
      </c>
      <c r="O1147" s="47" t="s">
        <v>16314</v>
      </c>
      <c r="P1147" s="47">
        <v>2</v>
      </c>
      <c r="Q1147">
        <v>46</v>
      </c>
      <c r="S1147" s="23" t="s">
        <v>2347</v>
      </c>
      <c r="T1147" t="str">
        <f t="shared" si="157"/>
        <v>04</v>
      </c>
      <c r="V1147" t="str">
        <f>+VLOOKUP(B1147,MARCO!E:E,1,FALSE)</f>
        <v>Berazategui</v>
      </c>
      <c r="W1147" t="s">
        <v>134</v>
      </c>
      <c r="X1147" t="s">
        <v>134</v>
      </c>
      <c r="Y1147" t="str">
        <f t="shared" si="158"/>
        <v>R 4 - D 119 - 451 - 2275</v>
      </c>
      <c r="Z1147" t="s">
        <v>20</v>
      </c>
      <c r="AA1147" t="s">
        <v>2349</v>
      </c>
      <c r="AB1147" t="s">
        <v>21</v>
      </c>
      <c r="AD1147" t="str">
        <f t="shared" si="159"/>
        <v>Escuela Secundaria 26</v>
      </c>
      <c r="AE1147" t="s">
        <v>22</v>
      </c>
      <c r="AF1147" t="s">
        <v>23</v>
      </c>
      <c r="AG1147" t="s">
        <v>26</v>
      </c>
      <c r="AH1147" t="s">
        <v>2348</v>
      </c>
      <c r="AI1147" s="13">
        <f t="shared" si="160"/>
        <v>46</v>
      </c>
      <c r="AJ1147" s="13">
        <f t="shared" si="161"/>
        <v>2</v>
      </c>
      <c r="AK1147" s="21">
        <v>1</v>
      </c>
      <c r="AM1147" t="s">
        <v>2154</v>
      </c>
      <c r="AN1147" t="str">
        <f t="shared" si="155"/>
        <v>R04</v>
      </c>
      <c r="AO1147" s="20" t="str">
        <f t="shared" si="156"/>
        <v>FINES_R04</v>
      </c>
      <c r="AP1147" s="25">
        <f t="shared" si="162"/>
        <v>0.47284066677093511</v>
      </c>
      <c r="AQ1147" s="24" t="str">
        <f>+IFERROR(VLOOKUP(Y1147,#REF!,2,FALSE),"-")</f>
        <v>-</v>
      </c>
      <c r="AR1147" s="13" t="s">
        <v>2393</v>
      </c>
      <c r="AS1147" t="s">
        <v>2398</v>
      </c>
      <c r="AT1147" t="str">
        <f t="shared" si="163"/>
        <v>Dardo Rocha Y 18a - Berazategui Oeste</v>
      </c>
    </row>
    <row r="1148" spans="1:46" ht="15.75" thickBot="1" x14ac:dyDescent="0.3">
      <c r="A1148" s="47">
        <v>4</v>
      </c>
      <c r="B1148" s="47" t="s">
        <v>1915</v>
      </c>
      <c r="C1148" s="47" t="s">
        <v>2378</v>
      </c>
      <c r="D1148" s="47" t="s">
        <v>1935</v>
      </c>
      <c r="E1148" s="47" t="s">
        <v>271</v>
      </c>
      <c r="F1148" s="47" t="s">
        <v>7706</v>
      </c>
      <c r="G1148" s="47" t="s">
        <v>7707</v>
      </c>
      <c r="H1148" s="47" t="s">
        <v>7708</v>
      </c>
      <c r="I1148" s="47" t="s">
        <v>2414</v>
      </c>
      <c r="J1148" s="47"/>
      <c r="K1148" s="47" t="s">
        <v>14007</v>
      </c>
      <c r="L1148" s="47">
        <v>0.41443055868148798</v>
      </c>
      <c r="M1148" s="47">
        <v>-34.760166910000002</v>
      </c>
      <c r="N1148" s="47">
        <v>-58.226927879999998</v>
      </c>
      <c r="O1148" s="47" t="s">
        <v>16315</v>
      </c>
      <c r="P1148" s="47">
        <v>1</v>
      </c>
      <c r="Q1148">
        <v>17</v>
      </c>
      <c r="S1148" s="23" t="s">
        <v>2347</v>
      </c>
      <c r="T1148" t="str">
        <f t="shared" si="157"/>
        <v>04</v>
      </c>
      <c r="V1148" t="str">
        <f>+VLOOKUP(B1148,MARCO!E:E,1,FALSE)</f>
        <v>Berazategui</v>
      </c>
      <c r="W1148" t="s">
        <v>134</v>
      </c>
      <c r="X1148" t="s">
        <v>134</v>
      </c>
      <c r="Y1148" t="str">
        <f t="shared" si="158"/>
        <v>R 4 - D 119 - 451 - 3275</v>
      </c>
      <c r="Z1148" t="s">
        <v>20</v>
      </c>
      <c r="AA1148" t="s">
        <v>2349</v>
      </c>
      <c r="AB1148" t="s">
        <v>21</v>
      </c>
      <c r="AD1148" t="str">
        <f t="shared" si="159"/>
        <v>Sf El Sol</v>
      </c>
      <c r="AE1148" t="s">
        <v>22</v>
      </c>
      <c r="AF1148" t="s">
        <v>23</v>
      </c>
      <c r="AG1148" t="s">
        <v>26</v>
      </c>
      <c r="AH1148" t="s">
        <v>2348</v>
      </c>
      <c r="AI1148" s="13">
        <f t="shared" si="160"/>
        <v>17</v>
      </c>
      <c r="AJ1148" s="13">
        <f t="shared" si="161"/>
        <v>1</v>
      </c>
      <c r="AK1148" s="21">
        <v>1</v>
      </c>
      <c r="AM1148" t="s">
        <v>2154</v>
      </c>
      <c r="AN1148" t="str">
        <f t="shared" si="155"/>
        <v>R04</v>
      </c>
      <c r="AO1148" s="20" t="str">
        <f t="shared" si="156"/>
        <v>FINES_R04</v>
      </c>
      <c r="AP1148" s="25">
        <f t="shared" si="162"/>
        <v>0.41443055868148798</v>
      </c>
      <c r="AQ1148" s="24" t="str">
        <f>+IFERROR(VLOOKUP(Y1148,#REF!,2,FALSE),"-")</f>
        <v>-</v>
      </c>
      <c r="AR1148" s="13" t="s">
        <v>2393</v>
      </c>
      <c r="AS1148" t="s">
        <v>2398</v>
      </c>
      <c r="AT1148" t="str">
        <f t="shared" si="163"/>
        <v>Calle 6 E/ 137 Y 138 - Berazategui Oeste</v>
      </c>
    </row>
    <row r="1149" spans="1:46" ht="15.75" thickBot="1" x14ac:dyDescent="0.3">
      <c r="A1149" s="47">
        <v>4</v>
      </c>
      <c r="B1149" s="47" t="s">
        <v>1915</v>
      </c>
      <c r="C1149" s="47" t="s">
        <v>2378</v>
      </c>
      <c r="D1149" s="47" t="s">
        <v>1935</v>
      </c>
      <c r="E1149" s="47" t="s">
        <v>271</v>
      </c>
      <c r="F1149" s="47" t="s">
        <v>7710</v>
      </c>
      <c r="G1149" s="47" t="s">
        <v>7711</v>
      </c>
      <c r="H1149" s="47" t="s">
        <v>7712</v>
      </c>
      <c r="I1149" s="47" t="s">
        <v>2414</v>
      </c>
      <c r="J1149" s="47"/>
      <c r="K1149" s="47" t="s">
        <v>14008</v>
      </c>
      <c r="L1149" s="47">
        <v>0.43476998805999761</v>
      </c>
      <c r="M1149" s="47">
        <v>-34.800768808835002</v>
      </c>
      <c r="N1149" s="47">
        <v>-58.196067473942001</v>
      </c>
      <c r="O1149" s="47" t="s">
        <v>16316</v>
      </c>
      <c r="P1149" s="47">
        <v>1</v>
      </c>
      <c r="Q1149">
        <v>22</v>
      </c>
      <c r="S1149" s="23" t="s">
        <v>2347</v>
      </c>
      <c r="T1149" t="str">
        <f t="shared" si="157"/>
        <v>04</v>
      </c>
      <c r="V1149" t="str">
        <f>+VLOOKUP(B1149,MARCO!E:E,1,FALSE)</f>
        <v>Berazategui</v>
      </c>
      <c r="W1149" t="s">
        <v>134</v>
      </c>
      <c r="X1149" t="s">
        <v>134</v>
      </c>
      <c r="Y1149" t="str">
        <f t="shared" si="158"/>
        <v>R 4 - D 119 - 451 - 2736</v>
      </c>
      <c r="Z1149" t="s">
        <v>20</v>
      </c>
      <c r="AA1149" t="s">
        <v>2349</v>
      </c>
      <c r="AB1149" t="s">
        <v>21</v>
      </c>
      <c r="AD1149" t="str">
        <f t="shared" si="159"/>
        <v>Sf San Blas</v>
      </c>
      <c r="AE1149" t="s">
        <v>22</v>
      </c>
      <c r="AF1149" t="s">
        <v>23</v>
      </c>
      <c r="AG1149" t="s">
        <v>26</v>
      </c>
      <c r="AH1149" t="s">
        <v>2348</v>
      </c>
      <c r="AI1149" s="13">
        <f t="shared" si="160"/>
        <v>22</v>
      </c>
      <c r="AJ1149" s="13">
        <f t="shared" si="161"/>
        <v>1</v>
      </c>
      <c r="AK1149" s="21">
        <v>1</v>
      </c>
      <c r="AM1149" t="s">
        <v>2154</v>
      </c>
      <c r="AN1149" t="str">
        <f t="shared" si="155"/>
        <v>R04</v>
      </c>
      <c r="AO1149" s="20" t="str">
        <f t="shared" si="156"/>
        <v>FINES_R04</v>
      </c>
      <c r="AP1149" s="25">
        <f t="shared" si="162"/>
        <v>0.43476998805999761</v>
      </c>
      <c r="AQ1149" s="24" t="str">
        <f>+IFERROR(VLOOKUP(Y1149,#REF!,2,FALSE),"-")</f>
        <v>-</v>
      </c>
      <c r="AR1149" s="13" t="s">
        <v>2393</v>
      </c>
      <c r="AS1149" t="s">
        <v>2398</v>
      </c>
      <c r="AT1149" t="str">
        <f t="shared" si="163"/>
        <v>Diagonal G Entre Milazzo Y 42a - Berazategui Centro Berazategui Centro</v>
      </c>
    </row>
    <row r="1150" spans="1:46" ht="15.75" thickBot="1" x14ac:dyDescent="0.3">
      <c r="A1150" s="47">
        <v>4</v>
      </c>
      <c r="B1150" s="47" t="s">
        <v>1915</v>
      </c>
      <c r="C1150" s="47" t="s">
        <v>2378</v>
      </c>
      <c r="D1150" s="47" t="s">
        <v>1935</v>
      </c>
      <c r="E1150" s="47" t="s">
        <v>271</v>
      </c>
      <c r="F1150" s="47" t="s">
        <v>7714</v>
      </c>
      <c r="G1150" s="47" t="s">
        <v>7715</v>
      </c>
      <c r="H1150" s="47" t="s">
        <v>7716</v>
      </c>
      <c r="I1150" s="47" t="s">
        <v>2414</v>
      </c>
      <c r="J1150" s="47"/>
      <c r="K1150" s="47" t="s">
        <v>14009</v>
      </c>
      <c r="L1150" s="47">
        <v>0.70272910594940186</v>
      </c>
      <c r="M1150" s="47">
        <v>-34.765325500000003</v>
      </c>
      <c r="N1150" s="47">
        <v>-58.181260700000003</v>
      </c>
      <c r="O1150" s="47" t="s">
        <v>16317</v>
      </c>
      <c r="P1150" s="47">
        <v>1</v>
      </c>
      <c r="Q1150">
        <v>14</v>
      </c>
      <c r="S1150" s="23" t="s">
        <v>2347</v>
      </c>
      <c r="T1150" t="str">
        <f t="shared" si="157"/>
        <v>04</v>
      </c>
      <c r="V1150" t="str">
        <f>+VLOOKUP(B1150,MARCO!E:E,1,FALSE)</f>
        <v>Berazategui</v>
      </c>
      <c r="W1150" t="s">
        <v>134</v>
      </c>
      <c r="X1150" t="s">
        <v>134</v>
      </c>
      <c r="Y1150" t="str">
        <f t="shared" si="158"/>
        <v>R 4 - D 119 - 451 - 3393</v>
      </c>
      <c r="Z1150" t="s">
        <v>20</v>
      </c>
      <c r="AA1150" t="s">
        <v>2349</v>
      </c>
      <c r="AB1150" t="s">
        <v>21</v>
      </c>
      <c r="AD1150" t="str">
        <f t="shared" si="159"/>
        <v>Cj Villa Mitre</v>
      </c>
      <c r="AE1150" t="s">
        <v>22</v>
      </c>
      <c r="AF1150" t="s">
        <v>23</v>
      </c>
      <c r="AG1150" t="s">
        <v>26</v>
      </c>
      <c r="AH1150" t="s">
        <v>2348</v>
      </c>
      <c r="AI1150" s="13">
        <f t="shared" si="160"/>
        <v>14</v>
      </c>
      <c r="AJ1150" s="13">
        <f t="shared" si="161"/>
        <v>1</v>
      </c>
      <c r="AK1150" s="21">
        <v>1</v>
      </c>
      <c r="AM1150" t="s">
        <v>2154</v>
      </c>
      <c r="AN1150" t="str">
        <f t="shared" si="155"/>
        <v>R04</v>
      </c>
      <c r="AO1150" s="20" t="str">
        <f t="shared" si="156"/>
        <v>FINES_R04</v>
      </c>
      <c r="AP1150" s="25">
        <f t="shared" si="162"/>
        <v>0.70272910594940186</v>
      </c>
      <c r="AQ1150" s="24" t="str">
        <f>+IFERROR(VLOOKUP(Y1150,#REF!,2,FALSE),"-")</f>
        <v>-</v>
      </c>
      <c r="AR1150" s="13" t="s">
        <v>2393</v>
      </c>
      <c r="AS1150" t="s">
        <v>2397</v>
      </c>
      <c r="AT1150" t="str">
        <f t="shared" si="163"/>
        <v>Calle 30 - 6370 - Berazategui</v>
      </c>
    </row>
    <row r="1151" spans="1:46" ht="15.75" thickBot="1" x14ac:dyDescent="0.3">
      <c r="A1151" s="47">
        <v>4</v>
      </c>
      <c r="B1151" s="47" t="s">
        <v>1915</v>
      </c>
      <c r="C1151" s="47" t="s">
        <v>2378</v>
      </c>
      <c r="D1151" s="47" t="s">
        <v>1935</v>
      </c>
      <c r="E1151" s="47" t="s">
        <v>271</v>
      </c>
      <c r="F1151" s="47" t="s">
        <v>7718</v>
      </c>
      <c r="G1151" s="47" t="s">
        <v>7719</v>
      </c>
      <c r="H1151" s="47" t="s">
        <v>7720</v>
      </c>
      <c r="I1151" s="47" t="s">
        <v>2414</v>
      </c>
      <c r="J1151" s="47" t="s">
        <v>7722</v>
      </c>
      <c r="K1151" s="47" t="s">
        <v>14010</v>
      </c>
      <c r="L1151" s="47">
        <v>0.66665816307067871</v>
      </c>
      <c r="M1151" s="47">
        <v>-34.808006079312001</v>
      </c>
      <c r="N1151" s="47">
        <v>-58.193659772255003</v>
      </c>
      <c r="O1151" s="47" t="s">
        <v>16318</v>
      </c>
      <c r="P1151" s="47">
        <v>1</v>
      </c>
      <c r="Q1151">
        <v>20</v>
      </c>
      <c r="S1151" s="23" t="s">
        <v>2347</v>
      </c>
      <c r="T1151" t="str">
        <f t="shared" si="157"/>
        <v>04</v>
      </c>
      <c r="V1151" t="str">
        <f>+VLOOKUP(B1151,MARCO!E:E,1,FALSE)</f>
        <v>Berazategui</v>
      </c>
      <c r="W1151" t="s">
        <v>134</v>
      </c>
      <c r="X1151" t="s">
        <v>134</v>
      </c>
      <c r="Y1151" t="str">
        <f t="shared" si="158"/>
        <v>R 4 - D 119 - 451 - 3394</v>
      </c>
      <c r="Z1151" t="s">
        <v>20</v>
      </c>
      <c r="AA1151" t="s">
        <v>2349</v>
      </c>
      <c r="AB1151" t="s">
        <v>21</v>
      </c>
      <c r="AD1151" t="str">
        <f t="shared" si="159"/>
        <v>Sum Primero Los NiÑos</v>
      </c>
      <c r="AE1151" t="s">
        <v>22</v>
      </c>
      <c r="AF1151" t="s">
        <v>23</v>
      </c>
      <c r="AG1151" t="s">
        <v>26</v>
      </c>
      <c r="AH1151" t="s">
        <v>2348</v>
      </c>
      <c r="AI1151" s="13">
        <f t="shared" si="160"/>
        <v>20</v>
      </c>
      <c r="AJ1151" s="13">
        <f t="shared" si="161"/>
        <v>1</v>
      </c>
      <c r="AK1151" s="21">
        <v>1</v>
      </c>
      <c r="AM1151" t="s">
        <v>2154</v>
      </c>
      <c r="AN1151" t="str">
        <f t="shared" si="155"/>
        <v>R04</v>
      </c>
      <c r="AO1151" s="20" t="str">
        <f t="shared" si="156"/>
        <v>FINES_R04</v>
      </c>
      <c r="AP1151" s="25">
        <f t="shared" si="162"/>
        <v>0.66665816307067871</v>
      </c>
      <c r="AQ1151" s="24" t="str">
        <f>+IFERROR(VLOOKUP(Y1151,#REF!,2,FALSE),"-")</f>
        <v>-</v>
      </c>
      <c r="AR1151" s="13" t="s">
        <v>2393</v>
      </c>
      <c r="AS1151" t="s">
        <v>2397</v>
      </c>
      <c r="AT1151" t="str">
        <f t="shared" si="163"/>
        <v>Calle 125 Entre 49 Y 50 - e/ 49 y 50 - Berazategui</v>
      </c>
    </row>
    <row r="1152" spans="1:46" ht="15.75" thickBot="1" x14ac:dyDescent="0.3">
      <c r="A1152" s="47">
        <v>4</v>
      </c>
      <c r="B1152" s="47" t="s">
        <v>1915</v>
      </c>
      <c r="C1152" s="47" t="s">
        <v>2378</v>
      </c>
      <c r="D1152" s="47" t="s">
        <v>1935</v>
      </c>
      <c r="E1152" s="47" t="s">
        <v>271</v>
      </c>
      <c r="F1152" s="47" t="s">
        <v>7723</v>
      </c>
      <c r="G1152" s="47" t="s">
        <v>7724</v>
      </c>
      <c r="H1152" s="47" t="s">
        <v>7725</v>
      </c>
      <c r="I1152" s="47" t="s">
        <v>2414</v>
      </c>
      <c r="J1152" s="47" t="s">
        <v>7722</v>
      </c>
      <c r="K1152" s="47" t="s">
        <v>14011</v>
      </c>
      <c r="L1152" s="47">
        <v>0.35311856865882868</v>
      </c>
      <c r="M1152" s="47">
        <v>-34.794320694541</v>
      </c>
      <c r="N1152" s="47">
        <v>-58.191117038107997</v>
      </c>
      <c r="O1152" s="47" t="s">
        <v>16319</v>
      </c>
      <c r="P1152" s="47">
        <v>1</v>
      </c>
      <c r="Q1152">
        <v>15</v>
      </c>
      <c r="S1152" s="23" t="s">
        <v>2347</v>
      </c>
      <c r="T1152" t="str">
        <f t="shared" si="157"/>
        <v>04</v>
      </c>
      <c r="V1152" t="str">
        <f>+VLOOKUP(B1152,MARCO!E:E,1,FALSE)</f>
        <v>Berazategui</v>
      </c>
      <c r="W1152" t="s">
        <v>134</v>
      </c>
      <c r="X1152" t="s">
        <v>134</v>
      </c>
      <c r="Y1152" t="str">
        <f t="shared" si="158"/>
        <v>R 4 - D 119 - 451 - 3395</v>
      </c>
      <c r="Z1152" t="s">
        <v>20</v>
      </c>
      <c r="AA1152" t="s">
        <v>2349</v>
      </c>
      <c r="AB1152" t="s">
        <v>21</v>
      </c>
      <c r="AD1152" t="str">
        <f t="shared" si="159"/>
        <v>La Prosperidad</v>
      </c>
      <c r="AE1152" t="s">
        <v>22</v>
      </c>
      <c r="AF1152" t="s">
        <v>23</v>
      </c>
      <c r="AG1152" t="s">
        <v>26</v>
      </c>
      <c r="AH1152" t="s">
        <v>2348</v>
      </c>
      <c r="AI1152" s="13">
        <f t="shared" si="160"/>
        <v>15</v>
      </c>
      <c r="AJ1152" s="13">
        <f t="shared" si="161"/>
        <v>1</v>
      </c>
      <c r="AK1152" s="21">
        <v>1</v>
      </c>
      <c r="AM1152" t="s">
        <v>2154</v>
      </c>
      <c r="AN1152" t="str">
        <f t="shared" si="155"/>
        <v>R04</v>
      </c>
      <c r="AO1152" s="20" t="str">
        <f t="shared" si="156"/>
        <v>FINES_R04</v>
      </c>
      <c r="AP1152" s="25">
        <f t="shared" si="162"/>
        <v>0.35311856865882868</v>
      </c>
      <c r="AQ1152" s="24" t="str">
        <f>+IFERROR(VLOOKUP(Y1152,#REF!,2,FALSE),"-")</f>
        <v>-</v>
      </c>
      <c r="AR1152" s="13" t="s">
        <v>2393</v>
      </c>
      <c r="AS1152" t="s">
        <v>2397</v>
      </c>
      <c r="AT1152" t="str">
        <f t="shared" si="163"/>
        <v>Calle 140 Entre 42 Y 42a - 4225 e/ 42 y 42a - Ranelagh Ranelagh</v>
      </c>
    </row>
    <row r="1153" spans="1:46" ht="15.75" thickBot="1" x14ac:dyDescent="0.3">
      <c r="A1153" s="47">
        <v>4</v>
      </c>
      <c r="B1153" s="47" t="s">
        <v>1915</v>
      </c>
      <c r="C1153" s="47" t="s">
        <v>2378</v>
      </c>
      <c r="D1153" s="47" t="s">
        <v>1935</v>
      </c>
      <c r="E1153" s="47" t="s">
        <v>271</v>
      </c>
      <c r="F1153" s="47" t="s">
        <v>7727</v>
      </c>
      <c r="G1153" s="47" t="s">
        <v>4933</v>
      </c>
      <c r="H1153" s="47" t="s">
        <v>7728</v>
      </c>
      <c r="I1153" s="47" t="s">
        <v>2414</v>
      </c>
      <c r="J1153" s="47" t="s">
        <v>7722</v>
      </c>
      <c r="K1153" s="47" t="s">
        <v>14012</v>
      </c>
      <c r="L1153" s="47">
        <v>0.28356087207794189</v>
      </c>
      <c r="M1153" s="47">
        <v>-34.786959916720001</v>
      </c>
      <c r="N1153" s="47">
        <v>-58.215827894497998</v>
      </c>
      <c r="O1153" s="47" t="s">
        <v>16320</v>
      </c>
      <c r="P1153" s="47">
        <v>1</v>
      </c>
      <c r="Q1153">
        <v>23</v>
      </c>
      <c r="S1153" s="23" t="s">
        <v>2347</v>
      </c>
      <c r="T1153" t="str">
        <f t="shared" si="157"/>
        <v>04</v>
      </c>
      <c r="V1153" t="str">
        <f>+VLOOKUP(B1153,MARCO!E:E,1,FALSE)</f>
        <v>Berazategui</v>
      </c>
      <c r="W1153" t="s">
        <v>134</v>
      </c>
      <c r="X1153" t="s">
        <v>134</v>
      </c>
      <c r="Y1153" t="str">
        <f t="shared" si="158"/>
        <v>R 4 - D 119 - 451 - 2299</v>
      </c>
      <c r="Z1153" t="s">
        <v>20</v>
      </c>
      <c r="AA1153" t="s">
        <v>2349</v>
      </c>
      <c r="AB1153" t="s">
        <v>21</v>
      </c>
      <c r="AD1153" t="str">
        <f t="shared" si="159"/>
        <v>Suetra</v>
      </c>
      <c r="AE1153" t="s">
        <v>22</v>
      </c>
      <c r="AF1153" t="s">
        <v>23</v>
      </c>
      <c r="AG1153" t="s">
        <v>26</v>
      </c>
      <c r="AH1153" t="s">
        <v>2348</v>
      </c>
      <c r="AI1153" s="13">
        <f t="shared" si="160"/>
        <v>23</v>
      </c>
      <c r="AJ1153" s="13">
        <f t="shared" si="161"/>
        <v>1</v>
      </c>
      <c r="AK1153" s="21">
        <v>1</v>
      </c>
      <c r="AM1153" t="s">
        <v>2154</v>
      </c>
      <c r="AN1153" t="str">
        <f t="shared" si="155"/>
        <v>R04</v>
      </c>
      <c r="AO1153" s="20" t="str">
        <f t="shared" si="156"/>
        <v>FINES_R04</v>
      </c>
      <c r="AP1153" s="25">
        <f t="shared" si="162"/>
        <v>0.28356087207794189</v>
      </c>
      <c r="AQ1153" s="24" t="str">
        <f>+IFERROR(VLOOKUP(Y1153,#REF!,2,FALSE),"-")</f>
        <v>-</v>
      </c>
      <c r="AR1153" s="13" t="s">
        <v>2393</v>
      </c>
      <c r="AS1153" t="s">
        <v>2398</v>
      </c>
      <c r="AT1153" t="str">
        <f t="shared" si="163"/>
        <v>Calle 31 Esquina 143 - N° 4295 - Berazategui Oeste</v>
      </c>
    </row>
    <row r="1154" spans="1:46" ht="15.75" thickBot="1" x14ac:dyDescent="0.3">
      <c r="A1154" s="47">
        <v>4</v>
      </c>
      <c r="B1154" s="47" t="s">
        <v>1915</v>
      </c>
      <c r="C1154" s="47" t="s">
        <v>2378</v>
      </c>
      <c r="D1154" s="47" t="s">
        <v>1935</v>
      </c>
      <c r="E1154" s="47" t="s">
        <v>271</v>
      </c>
      <c r="F1154" s="47" t="s">
        <v>7731</v>
      </c>
      <c r="G1154" s="47" t="s">
        <v>7732</v>
      </c>
      <c r="H1154" s="47" t="s">
        <v>7733</v>
      </c>
      <c r="I1154" s="47" t="s">
        <v>2414</v>
      </c>
      <c r="J1154" s="47" t="s">
        <v>7722</v>
      </c>
      <c r="K1154" s="47" t="s">
        <v>14013</v>
      </c>
      <c r="L1154" s="47">
        <v>0.21591633558273321</v>
      </c>
      <c r="M1154" s="47">
        <v>-34.762000999999998</v>
      </c>
      <c r="N1154" s="47">
        <v>-58.211296099999998</v>
      </c>
      <c r="O1154" s="47" t="s">
        <v>16321</v>
      </c>
      <c r="P1154" s="47">
        <v>1</v>
      </c>
      <c r="Q1154">
        <v>15</v>
      </c>
      <c r="S1154" s="23" t="s">
        <v>2347</v>
      </c>
      <c r="T1154" t="str">
        <f t="shared" si="157"/>
        <v>04</v>
      </c>
      <c r="V1154" t="str">
        <f>+VLOOKUP(B1154,MARCO!E:E,1,FALSE)</f>
        <v>Berazategui</v>
      </c>
      <c r="W1154" t="s">
        <v>134</v>
      </c>
      <c r="X1154" t="s">
        <v>134</v>
      </c>
      <c r="Y1154" t="str">
        <f t="shared" si="158"/>
        <v>R 4 - D 119 - 451 - 3396</v>
      </c>
      <c r="Z1154" t="s">
        <v>20</v>
      </c>
      <c r="AA1154" t="s">
        <v>2349</v>
      </c>
      <c r="AB1154" t="s">
        <v>21</v>
      </c>
      <c r="AD1154" t="str">
        <f t="shared" si="159"/>
        <v>Unidad Basica Gutierrez</v>
      </c>
      <c r="AE1154" t="s">
        <v>22</v>
      </c>
      <c r="AF1154" t="s">
        <v>23</v>
      </c>
      <c r="AG1154" t="s">
        <v>26</v>
      </c>
      <c r="AH1154" t="s">
        <v>2348</v>
      </c>
      <c r="AI1154" s="13">
        <f t="shared" si="160"/>
        <v>15</v>
      </c>
      <c r="AJ1154" s="13">
        <f t="shared" si="161"/>
        <v>1</v>
      </c>
      <c r="AK1154" s="21">
        <v>1</v>
      </c>
      <c r="AM1154" t="s">
        <v>2154</v>
      </c>
      <c r="AN1154" t="str">
        <f t="shared" si="155"/>
        <v>R04</v>
      </c>
      <c r="AO1154" s="20" t="str">
        <f t="shared" si="156"/>
        <v>FINES_R04</v>
      </c>
      <c r="AP1154" s="25">
        <f t="shared" si="162"/>
        <v>0.21591633558273321</v>
      </c>
      <c r="AQ1154" s="24" t="str">
        <f>+IFERROR(VLOOKUP(Y1154,#REF!,2,FALSE),"-")</f>
        <v>-</v>
      </c>
      <c r="AR1154" s="13" t="s">
        <v>2393</v>
      </c>
      <c r="AS1154" t="s">
        <v>2398</v>
      </c>
      <c r="AT1154" t="str">
        <f t="shared" si="163"/>
        <v>Calle 413 Entre 457 Y 458 - 723 - Gutierrez Gutierrez</v>
      </c>
    </row>
    <row r="1155" spans="1:46" ht="15.75" thickBot="1" x14ac:dyDescent="0.3">
      <c r="A1155" s="47">
        <v>4</v>
      </c>
      <c r="B1155" s="47" t="s">
        <v>1915</v>
      </c>
      <c r="C1155" s="47" t="s">
        <v>2378</v>
      </c>
      <c r="D1155" s="47" t="s">
        <v>1935</v>
      </c>
      <c r="E1155" s="47" t="s">
        <v>271</v>
      </c>
      <c r="F1155" s="47" t="s">
        <v>7735</v>
      </c>
      <c r="G1155" s="47" t="s">
        <v>7736</v>
      </c>
      <c r="H1155" s="47" t="s">
        <v>7737</v>
      </c>
      <c r="I1155" s="47" t="s">
        <v>2414</v>
      </c>
      <c r="J1155" s="47"/>
      <c r="K1155" s="47" t="s">
        <v>14014</v>
      </c>
      <c r="L1155" s="47">
        <v>0.3172418475151062</v>
      </c>
      <c r="M1155" s="47">
        <v>-34.757123110000002</v>
      </c>
      <c r="N1155" s="47">
        <v>-58.203097290000002</v>
      </c>
      <c r="O1155" s="47" t="s">
        <v>16322</v>
      </c>
      <c r="P1155" s="47">
        <v>1</v>
      </c>
      <c r="Q1155">
        <v>15</v>
      </c>
      <c r="S1155" s="23" t="s">
        <v>2347</v>
      </c>
      <c r="T1155" t="str">
        <f t="shared" si="157"/>
        <v>04</v>
      </c>
      <c r="V1155" t="str">
        <f>+VLOOKUP(B1155,MARCO!E:E,1,FALSE)</f>
        <v>Berazategui</v>
      </c>
      <c r="W1155" t="s">
        <v>134</v>
      </c>
      <c r="X1155" t="s">
        <v>134</v>
      </c>
      <c r="Y1155" t="str">
        <f t="shared" si="158"/>
        <v>R 4 - D 119 - 451 - 3274</v>
      </c>
      <c r="Z1155" t="s">
        <v>20</v>
      </c>
      <c r="AA1155" t="s">
        <v>2349</v>
      </c>
      <c r="AB1155" t="s">
        <v>21</v>
      </c>
      <c r="AD1155" t="str">
        <f t="shared" si="159"/>
        <v>Sf La Merced</v>
      </c>
      <c r="AE1155" t="s">
        <v>22</v>
      </c>
      <c r="AF1155" t="s">
        <v>23</v>
      </c>
      <c r="AG1155" t="s">
        <v>26</v>
      </c>
      <c r="AH1155" t="s">
        <v>2348</v>
      </c>
      <c r="AI1155" s="13">
        <f t="shared" si="160"/>
        <v>15</v>
      </c>
      <c r="AJ1155" s="13">
        <f t="shared" si="161"/>
        <v>1</v>
      </c>
      <c r="AK1155" s="21">
        <v>1</v>
      </c>
      <c r="AM1155" t="s">
        <v>2154</v>
      </c>
      <c r="AN1155" t="str">
        <f t="shared" ref="AN1155:AN1218" si="164">+IF(AM1155="","",IF(AM1155="FINES",CONCATENATE("R",IF(OR(T1155="16",T1155="21",T1155="22",T1155="23"),"16212223",IF(OR(T1155="15",T1155="17",T1155="24",T1155="25"),"15172425",T1155))),IF(AM1155="CEBAS","UNICO",IF(VALUE(T1155)&lt;=11,"AMBA","INTERIOR"))))</f>
        <v>R04</v>
      </c>
      <c r="AO1155" s="20" t="str">
        <f t="shared" ref="AO1155:AO1218" si="165">+IF(AM1155="","-",CONCATENATE(AM1155,"_",AN1155))</f>
        <v>FINES_R04</v>
      </c>
      <c r="AP1155" s="25">
        <f t="shared" si="162"/>
        <v>0.3172418475151062</v>
      </c>
      <c r="AQ1155" s="24" t="str">
        <f>+IFERROR(VLOOKUP(Y1155,#REF!,2,FALSE),"-")</f>
        <v>-</v>
      </c>
      <c r="AR1155" s="13" t="s">
        <v>2393</v>
      </c>
      <c r="AS1155" t="s">
        <v>2397</v>
      </c>
      <c r="AT1155" t="str">
        <f t="shared" si="163"/>
        <v>Calle 155 E/ 13 Y 14 - Berazategui Centro Berazategui Centro</v>
      </c>
    </row>
    <row r="1156" spans="1:46" ht="15.75" thickBot="1" x14ac:dyDescent="0.3">
      <c r="A1156" s="47">
        <v>4</v>
      </c>
      <c r="B1156" s="47" t="s">
        <v>1915</v>
      </c>
      <c r="C1156" s="47" t="s">
        <v>2374</v>
      </c>
      <c r="D1156" s="47" t="s">
        <v>1937</v>
      </c>
      <c r="E1156" s="47" t="s">
        <v>230</v>
      </c>
      <c r="F1156" s="47" t="s">
        <v>7739</v>
      </c>
      <c r="G1156" s="47" t="s">
        <v>7740</v>
      </c>
      <c r="H1156" s="47" t="s">
        <v>7741</v>
      </c>
      <c r="I1156" s="47" t="s">
        <v>2414</v>
      </c>
      <c r="J1156" s="47"/>
      <c r="K1156" s="47" t="s">
        <v>14015</v>
      </c>
      <c r="L1156" s="47">
        <v>0.51407277584075928</v>
      </c>
      <c r="M1156" s="47">
        <v>-34.780110899999997</v>
      </c>
      <c r="N1156" s="47">
        <v>-58.168957800000001</v>
      </c>
      <c r="O1156" s="47" t="s">
        <v>16323</v>
      </c>
      <c r="P1156" s="47">
        <v>1</v>
      </c>
      <c r="Q1156">
        <v>21</v>
      </c>
      <c r="S1156" s="23" t="s">
        <v>2347</v>
      </c>
      <c r="T1156" t="str">
        <f t="shared" ref="T1156:T1219" si="166">+CONCATENATE(IF(A1156&lt;10,"0",""),A1156)</f>
        <v>04</v>
      </c>
      <c r="V1156" t="str">
        <f>+VLOOKUP(B1156,MARCO!E:E,1,FALSE)</f>
        <v>Berazategui</v>
      </c>
      <c r="W1156" t="s">
        <v>134</v>
      </c>
      <c r="X1156" t="s">
        <v>134</v>
      </c>
      <c r="Y1156" t="str">
        <f t="shared" ref="Y1156:Y1219" si="167">+F1156</f>
        <v>R 4 - D 119 - 453 - 3192</v>
      </c>
      <c r="Z1156" t="s">
        <v>20</v>
      </c>
      <c r="AA1156" t="s">
        <v>2349</v>
      </c>
      <c r="AB1156" t="s">
        <v>21</v>
      </c>
      <c r="AD1156" t="str">
        <f t="shared" ref="AD1156:AD1219" si="168">+G1156</f>
        <v>Sf 3 De Junio</v>
      </c>
      <c r="AE1156" t="s">
        <v>22</v>
      </c>
      <c r="AF1156" t="s">
        <v>23</v>
      </c>
      <c r="AG1156" t="s">
        <v>26</v>
      </c>
      <c r="AH1156" t="s">
        <v>2348</v>
      </c>
      <c r="AI1156" s="13">
        <f t="shared" ref="AI1156:AI1219" si="169">+Q1156</f>
        <v>21</v>
      </c>
      <c r="AJ1156" s="13">
        <f t="shared" ref="AJ1156:AJ1219" si="170">+P1156</f>
        <v>1</v>
      </c>
      <c r="AK1156" s="21">
        <v>1</v>
      </c>
      <c r="AM1156" t="s">
        <v>2154</v>
      </c>
      <c r="AN1156" t="str">
        <f t="shared" si="164"/>
        <v>R04</v>
      </c>
      <c r="AO1156" s="20" t="str">
        <f t="shared" si="165"/>
        <v>FINES_R04</v>
      </c>
      <c r="AP1156" s="25">
        <f t="shared" ref="AP1156:AP1219" si="171">+L1156</f>
        <v>0.51407277584075928</v>
      </c>
      <c r="AQ1156" s="24" t="str">
        <f>+IFERROR(VLOOKUP(Y1156,#REF!,2,FALSE),"-")</f>
        <v>-</v>
      </c>
      <c r="AR1156" s="13" t="s">
        <v>2393</v>
      </c>
      <c r="AS1156" t="s">
        <v>2398</v>
      </c>
      <c r="AT1156" t="str">
        <f t="shared" ref="AT1156:AT1219" si="172">+H1156</f>
        <v>Ana Goitia (ex 45) Y 161 - Platanos Platanos</v>
      </c>
    </row>
    <row r="1157" spans="1:46" ht="15.75" thickBot="1" x14ac:dyDescent="0.3">
      <c r="A1157" s="47">
        <v>4</v>
      </c>
      <c r="B1157" s="47" t="s">
        <v>1915</v>
      </c>
      <c r="C1157" s="47" t="s">
        <v>2374</v>
      </c>
      <c r="D1157" s="47" t="s">
        <v>1937</v>
      </c>
      <c r="E1157" s="47" t="s">
        <v>230</v>
      </c>
      <c r="F1157" s="47" t="s">
        <v>7743</v>
      </c>
      <c r="G1157" s="47" t="s">
        <v>7744</v>
      </c>
      <c r="H1157" s="47" t="s">
        <v>7745</v>
      </c>
      <c r="I1157" s="47" t="s">
        <v>2414</v>
      </c>
      <c r="J1157" s="47"/>
      <c r="K1157" s="47" t="s">
        <v>14016</v>
      </c>
      <c r="L1157" s="47">
        <v>0.37259003520011902</v>
      </c>
      <c r="M1157" s="47">
        <v>-34.776653214253997</v>
      </c>
      <c r="N1157" s="47">
        <v>-58.195847239437001</v>
      </c>
      <c r="O1157" s="47" t="s">
        <v>16324</v>
      </c>
      <c r="P1157" s="47">
        <v>1</v>
      </c>
      <c r="Q1157">
        <v>29</v>
      </c>
      <c r="S1157" s="23" t="s">
        <v>2347</v>
      </c>
      <c r="T1157" t="str">
        <f t="shared" si="166"/>
        <v>04</v>
      </c>
      <c r="V1157" t="str">
        <f>+VLOOKUP(B1157,MARCO!E:E,1,FALSE)</f>
        <v>Berazategui</v>
      </c>
      <c r="W1157" t="s">
        <v>134</v>
      </c>
      <c r="X1157" t="s">
        <v>134</v>
      </c>
      <c r="Y1157" t="str">
        <f t="shared" si="167"/>
        <v>R 4 - D 119 - 453 - 4216</v>
      </c>
      <c r="Z1157" t="s">
        <v>20</v>
      </c>
      <c r="AA1157" t="s">
        <v>2349</v>
      </c>
      <c r="AB1157" t="s">
        <v>21</v>
      </c>
      <c r="AD1157" t="str">
        <f t="shared" si="168"/>
        <v>Sf Villa EspaÑa</v>
      </c>
      <c r="AE1157" t="s">
        <v>22</v>
      </c>
      <c r="AF1157" t="s">
        <v>23</v>
      </c>
      <c r="AG1157" t="s">
        <v>26</v>
      </c>
      <c r="AH1157" t="s">
        <v>2348</v>
      </c>
      <c r="AI1157" s="13">
        <f t="shared" si="169"/>
        <v>29</v>
      </c>
      <c r="AJ1157" s="13">
        <f t="shared" si="170"/>
        <v>1</v>
      </c>
      <c r="AK1157" s="21">
        <v>1</v>
      </c>
      <c r="AM1157" t="s">
        <v>2154</v>
      </c>
      <c r="AN1157" t="str">
        <f t="shared" si="164"/>
        <v>R04</v>
      </c>
      <c r="AO1157" s="20" t="str">
        <f t="shared" si="165"/>
        <v>FINES_R04</v>
      </c>
      <c r="AP1157" s="25">
        <f t="shared" si="171"/>
        <v>0.37259003520011902</v>
      </c>
      <c r="AQ1157" s="24" t="str">
        <f>+IFERROR(VLOOKUP(Y1157,#REF!,2,FALSE),"-")</f>
        <v>-</v>
      </c>
      <c r="AR1157" s="13" t="s">
        <v>2393</v>
      </c>
      <c r="AS1157" t="s">
        <v>2397</v>
      </c>
      <c r="AT1157" t="str">
        <f t="shared" si="172"/>
        <v>Av Sabin 284 Frente Est Villa EspaÑa - Villa EspaÑa Villa EspaÑa</v>
      </c>
    </row>
    <row r="1158" spans="1:46" ht="15.75" thickBot="1" x14ac:dyDescent="0.3">
      <c r="A1158" s="47">
        <v>4</v>
      </c>
      <c r="B1158" s="47" t="s">
        <v>1915</v>
      </c>
      <c r="C1158" s="47" t="s">
        <v>2378</v>
      </c>
      <c r="D1158" s="47" t="s">
        <v>1935</v>
      </c>
      <c r="E1158" s="47" t="s">
        <v>271</v>
      </c>
      <c r="F1158" s="47" t="s">
        <v>7747</v>
      </c>
      <c r="G1158" s="47" t="s">
        <v>5526</v>
      </c>
      <c r="H1158" s="47" t="s">
        <v>7748</v>
      </c>
      <c r="I1158" s="47" t="s">
        <v>2414</v>
      </c>
      <c r="J1158" s="47"/>
      <c r="K1158" s="47" t="s">
        <v>14017</v>
      </c>
      <c r="L1158" s="47">
        <v>0.24419580399990079</v>
      </c>
      <c r="M1158" s="47">
        <v>-34.75672601478</v>
      </c>
      <c r="N1158" s="47">
        <v>-58.213181476208</v>
      </c>
      <c r="O1158" s="47" t="s">
        <v>16325</v>
      </c>
      <c r="P1158" s="47">
        <v>1</v>
      </c>
      <c r="Q1158">
        <v>26</v>
      </c>
      <c r="S1158" s="23" t="s">
        <v>2347</v>
      </c>
      <c r="T1158" t="str">
        <f t="shared" si="166"/>
        <v>04</v>
      </c>
      <c r="V1158" t="str">
        <f>+VLOOKUP(B1158,MARCO!E:E,1,FALSE)</f>
        <v>Berazategui</v>
      </c>
      <c r="W1158" t="s">
        <v>134</v>
      </c>
      <c r="X1158" t="s">
        <v>134</v>
      </c>
      <c r="Y1158" t="str">
        <f t="shared" si="167"/>
        <v>R 4 - D 119 - 451 - 2677</v>
      </c>
      <c r="Z1158" t="s">
        <v>20</v>
      </c>
      <c r="AA1158" t="s">
        <v>2349</v>
      </c>
      <c r="AB1158" t="s">
        <v>21</v>
      </c>
      <c r="AD1158" t="str">
        <f t="shared" si="168"/>
        <v>Ate</v>
      </c>
      <c r="AE1158" t="s">
        <v>22</v>
      </c>
      <c r="AF1158" t="s">
        <v>23</v>
      </c>
      <c r="AG1158" t="s">
        <v>26</v>
      </c>
      <c r="AH1158" t="s">
        <v>2348</v>
      </c>
      <c r="AI1158" s="13">
        <f t="shared" si="169"/>
        <v>26</v>
      </c>
      <c r="AJ1158" s="13">
        <f t="shared" si="170"/>
        <v>1</v>
      </c>
      <c r="AK1158" s="21">
        <v>1</v>
      </c>
      <c r="AM1158" t="s">
        <v>2154</v>
      </c>
      <c r="AN1158" t="str">
        <f t="shared" si="164"/>
        <v>R04</v>
      </c>
      <c r="AO1158" s="20" t="str">
        <f t="shared" si="165"/>
        <v>FINES_R04</v>
      </c>
      <c r="AP1158" s="25">
        <f t="shared" si="171"/>
        <v>0.24419580399990079</v>
      </c>
      <c r="AQ1158" s="24" t="str">
        <f>+IFERROR(VLOOKUP(Y1158,#REF!,2,FALSE),"-")</f>
        <v>-</v>
      </c>
      <c r="AR1158" s="13" t="s">
        <v>2393</v>
      </c>
      <c r="AS1158" t="s">
        <v>2397</v>
      </c>
      <c r="AT1158" t="str">
        <f t="shared" si="172"/>
        <v>Calle 148 Entre 9 Y 10 - e/ 9 y 10 - Berazategui Centro Berazategui Centro</v>
      </c>
    </row>
    <row r="1159" spans="1:46" ht="15.75" thickBot="1" x14ac:dyDescent="0.3">
      <c r="A1159" s="47">
        <v>4</v>
      </c>
      <c r="B1159" s="47" t="s">
        <v>1915</v>
      </c>
      <c r="C1159" s="47" t="s">
        <v>2374</v>
      </c>
      <c r="D1159" s="47" t="s">
        <v>1937</v>
      </c>
      <c r="E1159" s="47" t="s">
        <v>230</v>
      </c>
      <c r="F1159" s="47" t="s">
        <v>7750</v>
      </c>
      <c r="G1159" s="47" t="s">
        <v>7703</v>
      </c>
      <c r="H1159" s="47" t="s">
        <v>7704</v>
      </c>
      <c r="I1159" s="47" t="s">
        <v>2414</v>
      </c>
      <c r="J1159" s="47"/>
      <c r="K1159" s="47" t="s">
        <v>16326</v>
      </c>
      <c r="L1159" s="47">
        <v>0.47284066677093511</v>
      </c>
      <c r="M1159" s="47">
        <v>-34.780689590250702</v>
      </c>
      <c r="N1159" s="47">
        <v>-58.234272485583702</v>
      </c>
      <c r="O1159" s="47" t="s">
        <v>16327</v>
      </c>
      <c r="P1159" s="47">
        <v>3</v>
      </c>
      <c r="Q1159">
        <v>77</v>
      </c>
      <c r="S1159" s="23" t="s">
        <v>2347</v>
      </c>
      <c r="T1159" t="str">
        <f t="shared" si="166"/>
        <v>04</v>
      </c>
      <c r="V1159" t="str">
        <f>+VLOOKUP(B1159,MARCO!E:E,1,FALSE)</f>
        <v>Berazategui</v>
      </c>
      <c r="W1159" t="s">
        <v>134</v>
      </c>
      <c r="X1159" t="s">
        <v>134</v>
      </c>
      <c r="Y1159" t="str">
        <f t="shared" si="167"/>
        <v>R 4 - D 119 - 453 - 2275</v>
      </c>
      <c r="Z1159" t="s">
        <v>20</v>
      </c>
      <c r="AA1159" t="s">
        <v>2349</v>
      </c>
      <c r="AB1159" t="s">
        <v>21</v>
      </c>
      <c r="AD1159" t="str">
        <f t="shared" si="168"/>
        <v>Escuela Secundaria 26</v>
      </c>
      <c r="AE1159" t="s">
        <v>22</v>
      </c>
      <c r="AF1159" t="s">
        <v>23</v>
      </c>
      <c r="AG1159" t="s">
        <v>26</v>
      </c>
      <c r="AH1159" t="s">
        <v>2348</v>
      </c>
      <c r="AI1159" s="13">
        <f t="shared" si="169"/>
        <v>77</v>
      </c>
      <c r="AJ1159" s="13">
        <f t="shared" si="170"/>
        <v>3</v>
      </c>
      <c r="AK1159" s="21">
        <v>1</v>
      </c>
      <c r="AM1159" t="s">
        <v>2154</v>
      </c>
      <c r="AN1159" t="str">
        <f t="shared" si="164"/>
        <v>R04</v>
      </c>
      <c r="AO1159" s="20" t="str">
        <f t="shared" si="165"/>
        <v>FINES_R04</v>
      </c>
      <c r="AP1159" s="25">
        <f t="shared" si="171"/>
        <v>0.47284066677093511</v>
      </c>
      <c r="AQ1159" s="24" t="str">
        <f>+IFERROR(VLOOKUP(Y1159,#REF!,2,FALSE),"-")</f>
        <v>-</v>
      </c>
      <c r="AR1159" s="13" t="s">
        <v>2393</v>
      </c>
      <c r="AS1159" t="s">
        <v>2398</v>
      </c>
      <c r="AT1159" t="str">
        <f t="shared" si="172"/>
        <v>Dardo Rocha Y 18a - Berazategui Oeste</v>
      </c>
    </row>
    <row r="1160" spans="1:46" ht="15.75" thickBot="1" x14ac:dyDescent="0.3">
      <c r="A1160" s="47">
        <v>4</v>
      </c>
      <c r="B1160" s="47" t="s">
        <v>1915</v>
      </c>
      <c r="C1160" s="47" t="s">
        <v>2374</v>
      </c>
      <c r="D1160" s="47" t="s">
        <v>1937</v>
      </c>
      <c r="E1160" s="47" t="s">
        <v>230</v>
      </c>
      <c r="F1160" s="47" t="s">
        <v>7752</v>
      </c>
      <c r="G1160" s="47" t="s">
        <v>7753</v>
      </c>
      <c r="H1160" s="47" t="s">
        <v>7754</v>
      </c>
      <c r="I1160" s="47" t="s">
        <v>2414</v>
      </c>
      <c r="J1160" s="47"/>
      <c r="K1160" s="47" t="s">
        <v>14018</v>
      </c>
      <c r="L1160" s="47">
        <v>0.36414447426795959</v>
      </c>
      <c r="M1160" s="47">
        <v>-34.762595484388001</v>
      </c>
      <c r="N1160" s="47">
        <v>-58.226496297040001</v>
      </c>
      <c r="O1160" s="47" t="s">
        <v>16328</v>
      </c>
      <c r="P1160" s="47">
        <v>1</v>
      </c>
      <c r="Q1160">
        <v>25</v>
      </c>
      <c r="S1160" s="23" t="s">
        <v>2347</v>
      </c>
      <c r="T1160" t="str">
        <f t="shared" si="166"/>
        <v>04</v>
      </c>
      <c r="V1160" t="str">
        <f>+VLOOKUP(B1160,MARCO!E:E,1,FALSE)</f>
        <v>Berazategui</v>
      </c>
      <c r="W1160" t="s">
        <v>134</v>
      </c>
      <c r="X1160" t="s">
        <v>134</v>
      </c>
      <c r="Y1160" t="str">
        <f t="shared" si="167"/>
        <v>R 4 - D 119 - 453 - 3625</v>
      </c>
      <c r="Z1160" t="s">
        <v>20</v>
      </c>
      <c r="AA1160" t="s">
        <v>2349</v>
      </c>
      <c r="AB1160" t="s">
        <v>21</v>
      </c>
      <c r="AD1160" t="str">
        <f t="shared" si="168"/>
        <v>Iglesia Del Peregrino</v>
      </c>
      <c r="AE1160" t="s">
        <v>22</v>
      </c>
      <c r="AF1160" t="s">
        <v>23</v>
      </c>
      <c r="AG1160" t="s">
        <v>26</v>
      </c>
      <c r="AH1160" t="s">
        <v>2348</v>
      </c>
      <c r="AI1160" s="13">
        <f t="shared" si="169"/>
        <v>25</v>
      </c>
      <c r="AJ1160" s="13">
        <f t="shared" si="170"/>
        <v>1</v>
      </c>
      <c r="AK1160" s="21">
        <v>1</v>
      </c>
      <c r="AM1160" t="s">
        <v>2154</v>
      </c>
      <c r="AN1160" t="str">
        <f t="shared" si="164"/>
        <v>R04</v>
      </c>
      <c r="AO1160" s="20" t="str">
        <f t="shared" si="165"/>
        <v>FINES_R04</v>
      </c>
      <c r="AP1160" s="25">
        <f t="shared" si="171"/>
        <v>0.36414447426795959</v>
      </c>
      <c r="AQ1160" s="24" t="str">
        <f>+IFERROR(VLOOKUP(Y1160,#REF!,2,FALSE),"-")</f>
        <v>-</v>
      </c>
      <c r="AR1160" s="13" t="s">
        <v>2393</v>
      </c>
      <c r="AS1160" t="s">
        <v>2397</v>
      </c>
      <c r="AT1160" t="str">
        <f t="shared" si="172"/>
        <v>Calle 8 Entre 136 Y 137 - 3663 e/ 136 y 137 - Berazategui</v>
      </c>
    </row>
    <row r="1161" spans="1:46" ht="15.75" thickBot="1" x14ac:dyDescent="0.3">
      <c r="A1161" s="47">
        <v>4</v>
      </c>
      <c r="B1161" s="47" t="s">
        <v>1915</v>
      </c>
      <c r="C1161" s="47" t="s">
        <v>2374</v>
      </c>
      <c r="D1161" s="47" t="s">
        <v>1937</v>
      </c>
      <c r="E1161" s="47" t="s">
        <v>230</v>
      </c>
      <c r="F1161" s="47" t="s">
        <v>7756</v>
      </c>
      <c r="G1161" s="47" t="s">
        <v>4933</v>
      </c>
      <c r="H1161" s="47" t="s">
        <v>7728</v>
      </c>
      <c r="I1161" s="47" t="s">
        <v>2414</v>
      </c>
      <c r="J1161" s="47"/>
      <c r="K1161" s="47" t="s">
        <v>16329</v>
      </c>
      <c r="L1161" s="47">
        <v>0.28356087207794189</v>
      </c>
      <c r="M1161" s="47">
        <v>-34.786959916720001</v>
      </c>
      <c r="N1161" s="47">
        <v>-58.215827894497998</v>
      </c>
      <c r="O1161" s="47" t="s">
        <v>16330</v>
      </c>
      <c r="P1161" s="47">
        <v>1</v>
      </c>
      <c r="Q1161">
        <v>34</v>
      </c>
      <c r="S1161" s="23" t="s">
        <v>2347</v>
      </c>
      <c r="T1161" t="str">
        <f t="shared" si="166"/>
        <v>04</v>
      </c>
      <c r="V1161" t="str">
        <f>+VLOOKUP(B1161,MARCO!E:E,1,FALSE)</f>
        <v>Berazategui</v>
      </c>
      <c r="W1161" t="s">
        <v>134</v>
      </c>
      <c r="X1161" t="s">
        <v>134</v>
      </c>
      <c r="Y1161" t="str">
        <f t="shared" si="167"/>
        <v>R 4 - D 119 - 453 - 2299</v>
      </c>
      <c r="Z1161" t="s">
        <v>20</v>
      </c>
      <c r="AA1161" t="s">
        <v>2349</v>
      </c>
      <c r="AB1161" t="s">
        <v>21</v>
      </c>
      <c r="AD1161" t="str">
        <f t="shared" si="168"/>
        <v>Suetra</v>
      </c>
      <c r="AE1161" t="s">
        <v>22</v>
      </c>
      <c r="AF1161" t="s">
        <v>23</v>
      </c>
      <c r="AG1161" t="s">
        <v>26</v>
      </c>
      <c r="AH1161" t="s">
        <v>2348</v>
      </c>
      <c r="AI1161" s="13">
        <f t="shared" si="169"/>
        <v>34</v>
      </c>
      <c r="AJ1161" s="13">
        <f t="shared" si="170"/>
        <v>1</v>
      </c>
      <c r="AK1161" s="21">
        <v>1</v>
      </c>
      <c r="AM1161" t="s">
        <v>2154</v>
      </c>
      <c r="AN1161" t="str">
        <f t="shared" si="164"/>
        <v>R04</v>
      </c>
      <c r="AO1161" s="20" t="str">
        <f t="shared" si="165"/>
        <v>FINES_R04</v>
      </c>
      <c r="AP1161" s="25">
        <f t="shared" si="171"/>
        <v>0.28356087207794189</v>
      </c>
      <c r="AQ1161" s="24" t="str">
        <f>+IFERROR(VLOOKUP(Y1161,#REF!,2,FALSE),"-")</f>
        <v>-</v>
      </c>
      <c r="AR1161" s="13" t="s">
        <v>2393</v>
      </c>
      <c r="AS1161" t="s">
        <v>2398</v>
      </c>
      <c r="AT1161" t="str">
        <f t="shared" si="172"/>
        <v>Calle 31 Esquina 143 - N° 4295 - Berazategui Oeste</v>
      </c>
    </row>
    <row r="1162" spans="1:46" ht="15.75" thickBot="1" x14ac:dyDescent="0.3">
      <c r="A1162" s="47">
        <v>4</v>
      </c>
      <c r="B1162" s="47" t="s">
        <v>1915</v>
      </c>
      <c r="C1162" s="47" t="s">
        <v>2374</v>
      </c>
      <c r="D1162" s="47" t="s">
        <v>1937</v>
      </c>
      <c r="E1162" s="47" t="s">
        <v>230</v>
      </c>
      <c r="F1162" s="47" t="s">
        <v>7758</v>
      </c>
      <c r="G1162" s="47" t="s">
        <v>7759</v>
      </c>
      <c r="H1162" s="47" t="s">
        <v>7760</v>
      </c>
      <c r="I1162" s="47" t="s">
        <v>2414</v>
      </c>
      <c r="J1162" s="47"/>
      <c r="K1162" s="47" t="s">
        <v>14019</v>
      </c>
      <c r="L1162" s="47">
        <v>0.41635477542877197</v>
      </c>
      <c r="M1162" s="47">
        <v>-34.7664148</v>
      </c>
      <c r="N1162" s="47">
        <v>-58.231314500000003</v>
      </c>
      <c r="O1162" s="47" t="s">
        <v>16331</v>
      </c>
      <c r="P1162" s="47">
        <v>1</v>
      </c>
      <c r="Q1162">
        <v>29</v>
      </c>
      <c r="S1162" s="23" t="s">
        <v>2347</v>
      </c>
      <c r="T1162" t="str">
        <f t="shared" si="166"/>
        <v>04</v>
      </c>
      <c r="V1162" t="str">
        <f>+VLOOKUP(B1162,MARCO!E:E,1,FALSE)</f>
        <v>Berazategui</v>
      </c>
      <c r="W1162" t="s">
        <v>134</v>
      </c>
      <c r="X1162" t="s">
        <v>134</v>
      </c>
      <c r="Y1162" t="str">
        <f t="shared" si="167"/>
        <v>R 4 - D 119 - 453 - 3604</v>
      </c>
      <c r="Z1162" t="s">
        <v>20</v>
      </c>
      <c r="AA1162" t="s">
        <v>2349</v>
      </c>
      <c r="AB1162" t="s">
        <v>21</v>
      </c>
      <c r="AD1162" t="str">
        <f t="shared" si="168"/>
        <v>Suteba Maritimo</v>
      </c>
      <c r="AE1162" t="s">
        <v>22</v>
      </c>
      <c r="AF1162" t="s">
        <v>23</v>
      </c>
      <c r="AG1162" t="s">
        <v>26</v>
      </c>
      <c r="AH1162" t="s">
        <v>2348</v>
      </c>
      <c r="AI1162" s="13">
        <f t="shared" si="169"/>
        <v>29</v>
      </c>
      <c r="AJ1162" s="13">
        <f t="shared" si="170"/>
        <v>1</v>
      </c>
      <c r="AK1162" s="21">
        <v>1</v>
      </c>
      <c r="AM1162" t="s">
        <v>2154</v>
      </c>
      <c r="AN1162" t="str">
        <f t="shared" si="164"/>
        <v>R04</v>
      </c>
      <c r="AO1162" s="20" t="str">
        <f t="shared" si="165"/>
        <v>FINES_R04</v>
      </c>
      <c r="AP1162" s="25">
        <f t="shared" si="171"/>
        <v>0.41635477542877197</v>
      </c>
      <c r="AQ1162" s="24" t="str">
        <f>+IFERROR(VLOOKUP(Y1162,#REF!,2,FALSE),"-")</f>
        <v>-</v>
      </c>
      <c r="AR1162" s="13" t="s">
        <v>2393</v>
      </c>
      <c r="AS1162" t="s">
        <v>2398</v>
      </c>
      <c r="AT1162" t="str">
        <f t="shared" si="172"/>
        <v>Calle 53 Y 130 - PATIO DEL SOL 2° PISO e/ 130 y 131 - Hudson Barrio Maritimo</v>
      </c>
    </row>
    <row r="1163" spans="1:46" ht="15.75" thickBot="1" x14ac:dyDescent="0.3">
      <c r="A1163" s="47">
        <v>4</v>
      </c>
      <c r="B1163" s="47" t="s">
        <v>1915</v>
      </c>
      <c r="C1163" s="47" t="s">
        <v>2374</v>
      </c>
      <c r="D1163" s="47" t="s">
        <v>1937</v>
      </c>
      <c r="E1163" s="47" t="s">
        <v>230</v>
      </c>
      <c r="F1163" s="47" t="s">
        <v>7762</v>
      </c>
      <c r="G1163" s="47" t="s">
        <v>7763</v>
      </c>
      <c r="H1163" s="47" t="s">
        <v>7764</v>
      </c>
      <c r="I1163" s="47" t="s">
        <v>2414</v>
      </c>
      <c r="J1163" s="47"/>
      <c r="K1163" s="47" t="s">
        <v>14020</v>
      </c>
      <c r="L1163" s="47">
        <v>0.36831134557723999</v>
      </c>
      <c r="M1163" s="47">
        <v>-34.766905100000002</v>
      </c>
      <c r="N1163" s="47">
        <v>-58.197872699999998</v>
      </c>
      <c r="O1163" s="47" t="s">
        <v>16332</v>
      </c>
      <c r="P1163" s="47">
        <v>1</v>
      </c>
      <c r="Q1163">
        <v>28</v>
      </c>
      <c r="S1163" s="23" t="s">
        <v>2347</v>
      </c>
      <c r="T1163" t="str">
        <f t="shared" si="166"/>
        <v>04</v>
      </c>
      <c r="V1163" t="str">
        <f>+VLOOKUP(B1163,MARCO!E:E,1,FALSE)</f>
        <v>Berazategui</v>
      </c>
      <c r="W1163" t="s">
        <v>134</v>
      </c>
      <c r="X1163" t="s">
        <v>134</v>
      </c>
      <c r="Y1163" t="str">
        <f t="shared" si="167"/>
        <v>R 4 - D 119 - 453 - 2681</v>
      </c>
      <c r="Z1163" t="s">
        <v>20</v>
      </c>
      <c r="AA1163" t="s">
        <v>2349</v>
      </c>
      <c r="AB1163" t="s">
        <v>21</v>
      </c>
      <c r="AD1163" t="str">
        <f t="shared" si="168"/>
        <v>Sf Ombu</v>
      </c>
      <c r="AE1163" t="s">
        <v>22</v>
      </c>
      <c r="AF1163" t="s">
        <v>23</v>
      </c>
      <c r="AG1163" t="s">
        <v>26</v>
      </c>
      <c r="AH1163" t="s">
        <v>2348</v>
      </c>
      <c r="AI1163" s="13">
        <f t="shared" si="169"/>
        <v>28</v>
      </c>
      <c r="AJ1163" s="13">
        <f t="shared" si="170"/>
        <v>1</v>
      </c>
      <c r="AK1163" s="21">
        <v>1</v>
      </c>
      <c r="AM1163" t="s">
        <v>2154</v>
      </c>
      <c r="AN1163" t="str">
        <f t="shared" si="164"/>
        <v>R04</v>
      </c>
      <c r="AO1163" s="20" t="str">
        <f t="shared" si="165"/>
        <v>FINES_R04</v>
      </c>
      <c r="AP1163" s="25">
        <f t="shared" si="171"/>
        <v>0.36831134557723999</v>
      </c>
      <c r="AQ1163" s="24" t="str">
        <f>+IFERROR(VLOOKUP(Y1163,#REF!,2,FALSE),"-")</f>
        <v>-</v>
      </c>
      <c r="AR1163" s="13" t="s">
        <v>2393</v>
      </c>
      <c r="AS1163" t="s">
        <v>2397</v>
      </c>
      <c r="AT1163" t="str">
        <f t="shared" si="172"/>
        <v>Calle 153 E/ 22 Y 23 - Berazategui Oeste</v>
      </c>
    </row>
    <row r="1164" spans="1:46" ht="15.75" thickBot="1" x14ac:dyDescent="0.3">
      <c r="A1164" s="47">
        <v>4</v>
      </c>
      <c r="B1164" s="47" t="s">
        <v>1915</v>
      </c>
      <c r="C1164" s="47" t="s">
        <v>2374</v>
      </c>
      <c r="D1164" s="47" t="s">
        <v>1937</v>
      </c>
      <c r="E1164" s="47" t="s">
        <v>230</v>
      </c>
      <c r="F1164" s="47" t="s">
        <v>7766</v>
      </c>
      <c r="G1164" s="47" t="s">
        <v>7767</v>
      </c>
      <c r="H1164" s="47" t="s">
        <v>7768</v>
      </c>
      <c r="I1164" s="47" t="s">
        <v>2414</v>
      </c>
      <c r="J1164" s="47"/>
      <c r="K1164" s="47" t="s">
        <v>14021</v>
      </c>
      <c r="L1164" s="47">
        <v>0.50222557783126831</v>
      </c>
      <c r="M1164" s="47">
        <v>-34.780959815151</v>
      </c>
      <c r="N1164" s="47">
        <v>-58.169722230253001</v>
      </c>
      <c r="O1164" s="47" t="s">
        <v>16333</v>
      </c>
      <c r="P1164" s="47">
        <v>1</v>
      </c>
      <c r="Q1164">
        <v>19</v>
      </c>
      <c r="S1164" s="23" t="s">
        <v>2347</v>
      </c>
      <c r="T1164" t="str">
        <f t="shared" si="166"/>
        <v>04</v>
      </c>
      <c r="V1164" t="str">
        <f>+VLOOKUP(B1164,MARCO!E:E,1,FALSE)</f>
        <v>Berazategui</v>
      </c>
      <c r="W1164" t="s">
        <v>134</v>
      </c>
      <c r="X1164" t="s">
        <v>134</v>
      </c>
      <c r="Y1164" t="str">
        <f t="shared" si="167"/>
        <v>R 4 - D 119 - 453 - 2682</v>
      </c>
      <c r="Z1164" t="s">
        <v>20</v>
      </c>
      <c r="AA1164" t="s">
        <v>2349</v>
      </c>
      <c r="AB1164" t="s">
        <v>21</v>
      </c>
      <c r="AD1164" t="str">
        <f t="shared" si="168"/>
        <v>Cic N°33</v>
      </c>
      <c r="AE1164" t="s">
        <v>22</v>
      </c>
      <c r="AF1164" t="s">
        <v>23</v>
      </c>
      <c r="AG1164" t="s">
        <v>26</v>
      </c>
      <c r="AH1164" t="s">
        <v>2348</v>
      </c>
      <c r="AI1164" s="13">
        <f t="shared" si="169"/>
        <v>19</v>
      </c>
      <c r="AJ1164" s="13">
        <f t="shared" si="170"/>
        <v>1</v>
      </c>
      <c r="AK1164" s="21">
        <v>1</v>
      </c>
      <c r="AM1164" t="s">
        <v>2154</v>
      </c>
      <c r="AN1164" t="str">
        <f t="shared" si="164"/>
        <v>R04</v>
      </c>
      <c r="AO1164" s="20" t="str">
        <f t="shared" si="165"/>
        <v>FINES_R04</v>
      </c>
      <c r="AP1164" s="25">
        <f t="shared" si="171"/>
        <v>0.50222557783126831</v>
      </c>
      <c r="AQ1164" s="24" t="str">
        <f>+IFERROR(VLOOKUP(Y1164,#REF!,2,FALSE),"-")</f>
        <v>-</v>
      </c>
      <c r="AR1164" s="13" t="s">
        <v>2393</v>
      </c>
      <c r="AS1164" t="s">
        <v>2398</v>
      </c>
      <c r="AT1164" t="str">
        <f t="shared" si="172"/>
        <v>Calle 45 Entre 161 Y 162 - e/ 161 y 162 - Berazategui Oeste</v>
      </c>
    </row>
    <row r="1165" spans="1:46" ht="15.75" thickBot="1" x14ac:dyDescent="0.3">
      <c r="A1165" s="47">
        <v>4</v>
      </c>
      <c r="B1165" s="47" t="s">
        <v>1915</v>
      </c>
      <c r="C1165" s="47" t="s">
        <v>2374</v>
      </c>
      <c r="D1165" s="47" t="s">
        <v>1937</v>
      </c>
      <c r="E1165" s="47" t="s">
        <v>230</v>
      </c>
      <c r="F1165" s="47" t="s">
        <v>7770</v>
      </c>
      <c r="G1165" s="47" t="s">
        <v>7771</v>
      </c>
      <c r="H1165" s="47" t="s">
        <v>7772</v>
      </c>
      <c r="I1165" s="47" t="s">
        <v>2414</v>
      </c>
      <c r="J1165" s="47"/>
      <c r="K1165" s="47" t="s">
        <v>14022</v>
      </c>
      <c r="L1165" s="47">
        <v>0.49544757604598999</v>
      </c>
      <c r="M1165" s="47">
        <v>-34.78275</v>
      </c>
      <c r="N1165" s="47">
        <v>-58.175330000000002</v>
      </c>
      <c r="O1165" s="47" t="s">
        <v>16334</v>
      </c>
      <c r="P1165" s="47">
        <v>1</v>
      </c>
      <c r="Q1165">
        <v>36</v>
      </c>
      <c r="S1165" s="23" t="s">
        <v>2347</v>
      </c>
      <c r="T1165" t="str">
        <f t="shared" si="166"/>
        <v>04</v>
      </c>
      <c r="V1165" t="str">
        <f>+VLOOKUP(B1165,MARCO!E:E,1,FALSE)</f>
        <v>Berazategui</v>
      </c>
      <c r="W1165" t="s">
        <v>134</v>
      </c>
      <c r="X1165" t="s">
        <v>134</v>
      </c>
      <c r="Y1165" t="str">
        <f t="shared" si="167"/>
        <v>R 4 - D 119 - 453 - 3630</v>
      </c>
      <c r="Z1165" t="s">
        <v>20</v>
      </c>
      <c r="AA1165" t="s">
        <v>2349</v>
      </c>
      <c r="AB1165" t="s">
        <v>21</v>
      </c>
      <c r="AD1165" t="str">
        <f t="shared" si="168"/>
        <v>Escuela Primaria 22</v>
      </c>
      <c r="AE1165" t="s">
        <v>22</v>
      </c>
      <c r="AF1165" t="s">
        <v>23</v>
      </c>
      <c r="AG1165" t="s">
        <v>26</v>
      </c>
      <c r="AH1165" t="s">
        <v>2348</v>
      </c>
      <c r="AI1165" s="13">
        <f t="shared" si="169"/>
        <v>36</v>
      </c>
      <c r="AJ1165" s="13">
        <f t="shared" si="170"/>
        <v>1</v>
      </c>
      <c r="AK1165" s="21">
        <v>1</v>
      </c>
      <c r="AM1165" t="s">
        <v>2154</v>
      </c>
      <c r="AN1165" t="str">
        <f t="shared" si="164"/>
        <v>R04</v>
      </c>
      <c r="AO1165" s="20" t="str">
        <f t="shared" si="165"/>
        <v>FINES_R04</v>
      </c>
      <c r="AP1165" s="25">
        <f t="shared" si="171"/>
        <v>0.49544757604598999</v>
      </c>
      <c r="AQ1165" s="24" t="str">
        <f>+IFERROR(VLOOKUP(Y1165,#REF!,2,FALSE),"-")</f>
        <v>-</v>
      </c>
      <c r="AR1165" s="13" t="s">
        <v>2393</v>
      </c>
      <c r="AS1165" t="s">
        <v>2397</v>
      </c>
      <c r="AT1165" t="str">
        <f t="shared" si="172"/>
        <v>Calle 158 Esquina 43 - Al lado de CEF 85 e/ 43 - Platanos Platanos</v>
      </c>
    </row>
    <row r="1166" spans="1:46" ht="15.75" thickBot="1" x14ac:dyDescent="0.3">
      <c r="A1166" s="47">
        <v>4</v>
      </c>
      <c r="B1166" s="47" t="s">
        <v>1915</v>
      </c>
      <c r="C1166" s="47" t="s">
        <v>2374</v>
      </c>
      <c r="D1166" s="47" t="s">
        <v>1937</v>
      </c>
      <c r="E1166" s="47" t="s">
        <v>230</v>
      </c>
      <c r="F1166" s="47" t="s">
        <v>7774</v>
      </c>
      <c r="G1166" s="47" t="s">
        <v>7775</v>
      </c>
      <c r="H1166" s="47" t="s">
        <v>7776</v>
      </c>
      <c r="I1166" s="47" t="s">
        <v>2414</v>
      </c>
      <c r="J1166" s="47"/>
      <c r="K1166" s="47" t="s">
        <v>14023</v>
      </c>
      <c r="L1166" s="47">
        <v>0.47762945294380188</v>
      </c>
      <c r="M1166" s="47">
        <v>-34.800306085869998</v>
      </c>
      <c r="N1166" s="47">
        <v>-58.231984096687</v>
      </c>
      <c r="O1166" s="47" t="s">
        <v>16335</v>
      </c>
      <c r="P1166" s="47">
        <v>1</v>
      </c>
      <c r="Q1166">
        <v>33</v>
      </c>
      <c r="S1166" s="23" t="s">
        <v>2347</v>
      </c>
      <c r="T1166" t="str">
        <f t="shared" si="166"/>
        <v>04</v>
      </c>
      <c r="V1166" t="str">
        <f>+VLOOKUP(B1166,MARCO!E:E,1,FALSE)</f>
        <v>Berazategui</v>
      </c>
      <c r="W1166" t="s">
        <v>134</v>
      </c>
      <c r="X1166" t="s">
        <v>134</v>
      </c>
      <c r="Y1166" t="str">
        <f t="shared" si="167"/>
        <v>R 4 - D 119 - 453 - 4202</v>
      </c>
      <c r="Z1166" t="s">
        <v>20</v>
      </c>
      <c r="AA1166" t="s">
        <v>2349</v>
      </c>
      <c r="AB1166" t="s">
        <v>21</v>
      </c>
      <c r="AD1166" t="str">
        <f t="shared" si="168"/>
        <v>Sf 20 De Junio</v>
      </c>
      <c r="AE1166" t="s">
        <v>22</v>
      </c>
      <c r="AF1166" t="s">
        <v>23</v>
      </c>
      <c r="AG1166" t="s">
        <v>26</v>
      </c>
      <c r="AH1166" t="s">
        <v>2348</v>
      </c>
      <c r="AI1166" s="13">
        <f t="shared" si="169"/>
        <v>33</v>
      </c>
      <c r="AJ1166" s="13">
        <f t="shared" si="170"/>
        <v>1</v>
      </c>
      <c r="AK1166" s="21">
        <v>1</v>
      </c>
      <c r="AM1166" t="s">
        <v>2154</v>
      </c>
      <c r="AN1166" t="str">
        <f t="shared" si="164"/>
        <v>R04</v>
      </c>
      <c r="AO1166" s="20" t="str">
        <f t="shared" si="165"/>
        <v>FINES_R04</v>
      </c>
      <c r="AP1166" s="25">
        <f t="shared" si="171"/>
        <v>0.47762945294380188</v>
      </c>
      <c r="AQ1166" s="24" t="str">
        <f>+IFERROR(VLOOKUP(Y1166,#REF!,2,FALSE),"-")</f>
        <v>-</v>
      </c>
      <c r="AR1166" s="13" t="s">
        <v>2393</v>
      </c>
      <c r="AS1166" t="s">
        <v>2397</v>
      </c>
      <c r="AT1166" t="str">
        <f t="shared" si="172"/>
        <v>Calle 203 E/ 254 Y 255 - Sourigues Carlos TomÁs Sourigues</v>
      </c>
    </row>
    <row r="1167" spans="1:46" ht="15.75" thickBot="1" x14ac:dyDescent="0.3">
      <c r="A1167" s="47">
        <v>4</v>
      </c>
      <c r="B1167" s="47" t="s">
        <v>1915</v>
      </c>
      <c r="C1167" s="47" t="s">
        <v>2374</v>
      </c>
      <c r="D1167" s="47" t="s">
        <v>1937</v>
      </c>
      <c r="E1167" s="47" t="s">
        <v>230</v>
      </c>
      <c r="F1167" s="47" t="s">
        <v>7778</v>
      </c>
      <c r="G1167" s="47" t="s">
        <v>7779</v>
      </c>
      <c r="H1167" s="47" t="s">
        <v>7780</v>
      </c>
      <c r="I1167" s="47" t="s">
        <v>2414</v>
      </c>
      <c r="J1167" s="47"/>
      <c r="K1167" s="47" t="s">
        <v>14024</v>
      </c>
      <c r="L1167" s="47">
        <v>0.3894619345664978</v>
      </c>
      <c r="M1167" s="47">
        <v>-34.790101118754002</v>
      </c>
      <c r="N1167" s="47">
        <v>-58.187604266306003</v>
      </c>
      <c r="O1167" s="47" t="s">
        <v>16336</v>
      </c>
      <c r="P1167" s="47">
        <v>1</v>
      </c>
      <c r="Q1167">
        <v>14</v>
      </c>
      <c r="S1167" s="23" t="s">
        <v>2347</v>
      </c>
      <c r="T1167" t="str">
        <f t="shared" si="166"/>
        <v>04</v>
      </c>
      <c r="V1167" t="str">
        <f>+VLOOKUP(B1167,MARCO!E:E,1,FALSE)</f>
        <v>Berazategui</v>
      </c>
      <c r="W1167" t="s">
        <v>134</v>
      </c>
      <c r="X1167" t="s">
        <v>134</v>
      </c>
      <c r="Y1167" t="str">
        <f t="shared" si="167"/>
        <v>R 4 - D 119 - 453 - 4442</v>
      </c>
      <c r="Z1167" t="s">
        <v>20</v>
      </c>
      <c r="AA1167" t="s">
        <v>2349</v>
      </c>
      <c r="AB1167" t="s">
        <v>21</v>
      </c>
      <c r="AD1167" t="str">
        <f t="shared" si="168"/>
        <v>Sf Barrio Luz</v>
      </c>
      <c r="AE1167" t="s">
        <v>22</v>
      </c>
      <c r="AF1167" t="s">
        <v>23</v>
      </c>
      <c r="AG1167" t="s">
        <v>26</v>
      </c>
      <c r="AH1167" t="s">
        <v>2348</v>
      </c>
      <c r="AI1167" s="13">
        <f t="shared" si="169"/>
        <v>14</v>
      </c>
      <c r="AJ1167" s="13">
        <f t="shared" si="170"/>
        <v>1</v>
      </c>
      <c r="AK1167" s="21">
        <v>1</v>
      </c>
      <c r="AM1167" t="s">
        <v>2154</v>
      </c>
      <c r="AN1167" t="str">
        <f t="shared" si="164"/>
        <v>R04</v>
      </c>
      <c r="AO1167" s="20" t="str">
        <f t="shared" si="165"/>
        <v>FINES_R04</v>
      </c>
      <c r="AP1167" s="25">
        <f t="shared" si="171"/>
        <v>0.3894619345664978</v>
      </c>
      <c r="AQ1167" s="24" t="str">
        <f>+IFERROR(VLOOKUP(Y1167,#REF!,2,FALSE),"-")</f>
        <v>-</v>
      </c>
      <c r="AR1167" s="13" t="s">
        <v>2393</v>
      </c>
      <c r="AS1167" t="s">
        <v>2397</v>
      </c>
      <c r="AT1167" t="str">
        <f t="shared" si="172"/>
        <v>Calle 368b Entre 316 Y Milazzo - Ranelagh Ranelagh</v>
      </c>
    </row>
    <row r="1168" spans="1:46" ht="15.75" thickBot="1" x14ac:dyDescent="0.3">
      <c r="A1168" s="47">
        <v>4</v>
      </c>
      <c r="B1168" s="47" t="s">
        <v>1915</v>
      </c>
      <c r="C1168" s="47" t="s">
        <v>2374</v>
      </c>
      <c r="D1168" s="47" t="s">
        <v>1937</v>
      </c>
      <c r="E1168" s="47" t="s">
        <v>230</v>
      </c>
      <c r="F1168" s="47" t="s">
        <v>7782</v>
      </c>
      <c r="G1168" s="47" t="s">
        <v>7783</v>
      </c>
      <c r="H1168" s="47" t="s">
        <v>7784</v>
      </c>
      <c r="I1168" s="47" t="s">
        <v>2414</v>
      </c>
      <c r="J1168" s="47"/>
      <c r="K1168" s="47" t="s">
        <v>14025</v>
      </c>
      <c r="L1168" s="47">
        <v>0.56517636775970459</v>
      </c>
      <c r="M1168" s="47">
        <v>-34.781411893098003</v>
      </c>
      <c r="N1168" s="47">
        <v>-58.181458822536001</v>
      </c>
      <c r="O1168" s="47" t="s">
        <v>16337</v>
      </c>
      <c r="P1168" s="47">
        <v>1</v>
      </c>
      <c r="Q1168">
        <v>22</v>
      </c>
      <c r="S1168" s="23" t="s">
        <v>2347</v>
      </c>
      <c r="T1168" t="str">
        <f t="shared" si="166"/>
        <v>04</v>
      </c>
      <c r="V1168" t="str">
        <f>+VLOOKUP(B1168,MARCO!E:E,1,FALSE)</f>
        <v>Berazategui</v>
      </c>
      <c r="W1168" t="s">
        <v>134</v>
      </c>
      <c r="X1168" t="s">
        <v>134</v>
      </c>
      <c r="Y1168" t="str">
        <f t="shared" si="167"/>
        <v>R 4 - D 119 - 453 - 3231</v>
      </c>
      <c r="Z1168" t="s">
        <v>20</v>
      </c>
      <c r="AA1168" t="s">
        <v>2349</v>
      </c>
      <c r="AB1168" t="s">
        <v>21</v>
      </c>
      <c r="AD1168" t="str">
        <f t="shared" si="168"/>
        <v>Sf Sarmiento</v>
      </c>
      <c r="AE1168" t="s">
        <v>22</v>
      </c>
      <c r="AF1168" t="s">
        <v>23</v>
      </c>
      <c r="AG1168" t="s">
        <v>26</v>
      </c>
      <c r="AH1168" t="s">
        <v>2348</v>
      </c>
      <c r="AI1168" s="13">
        <f t="shared" si="169"/>
        <v>22</v>
      </c>
      <c r="AJ1168" s="13">
        <f t="shared" si="170"/>
        <v>1</v>
      </c>
      <c r="AK1168" s="21">
        <v>1</v>
      </c>
      <c r="AM1168" t="s">
        <v>2154</v>
      </c>
      <c r="AN1168" t="str">
        <f t="shared" si="164"/>
        <v>R04</v>
      </c>
      <c r="AO1168" s="20" t="str">
        <f t="shared" si="165"/>
        <v>FINES_R04</v>
      </c>
      <c r="AP1168" s="25">
        <f t="shared" si="171"/>
        <v>0.56517636775970459</v>
      </c>
      <c r="AQ1168" s="24" t="str">
        <f>+IFERROR(VLOOKUP(Y1168,#REF!,2,FALSE),"-")</f>
        <v>-</v>
      </c>
      <c r="AR1168" s="13" t="s">
        <v>2393</v>
      </c>
      <c r="AS1168" t="s">
        <v>2397</v>
      </c>
      <c r="AT1168" t="str">
        <f t="shared" si="172"/>
        <v>Calle 153 Y 57 - e/ Provincia De Cordoba y 57 - Hudson Hudson</v>
      </c>
    </row>
    <row r="1169" spans="1:46" ht="15.75" thickBot="1" x14ac:dyDescent="0.3">
      <c r="A1169" s="47">
        <v>4</v>
      </c>
      <c r="B1169" s="47" t="s">
        <v>1915</v>
      </c>
      <c r="C1169" s="47" t="s">
        <v>2374</v>
      </c>
      <c r="D1169" s="47" t="s">
        <v>1937</v>
      </c>
      <c r="E1169" s="47" t="s">
        <v>230</v>
      </c>
      <c r="F1169" s="47" t="s">
        <v>7786</v>
      </c>
      <c r="G1169" s="47" t="s">
        <v>7787</v>
      </c>
      <c r="H1169" s="47" t="s">
        <v>7788</v>
      </c>
      <c r="I1169" s="47" t="s">
        <v>2414</v>
      </c>
      <c r="J1169" s="47"/>
      <c r="K1169" s="47" t="s">
        <v>14026</v>
      </c>
      <c r="L1169" s="47">
        <v>0.50031840801239014</v>
      </c>
      <c r="M1169" s="47">
        <v>-34.777291499999997</v>
      </c>
      <c r="N1169" s="47">
        <v>-58.2310637</v>
      </c>
      <c r="O1169" s="47" t="s">
        <v>16338</v>
      </c>
      <c r="P1169" s="47">
        <v>1</v>
      </c>
      <c r="Q1169">
        <v>23</v>
      </c>
      <c r="S1169" s="23" t="s">
        <v>2347</v>
      </c>
      <c r="T1169" t="str">
        <f t="shared" si="166"/>
        <v>04</v>
      </c>
      <c r="V1169" t="str">
        <f>+VLOOKUP(B1169,MARCO!E:E,1,FALSE)</f>
        <v>Berazategui</v>
      </c>
      <c r="W1169" t="s">
        <v>134</v>
      </c>
      <c r="X1169" t="s">
        <v>134</v>
      </c>
      <c r="Y1169" t="str">
        <f t="shared" si="167"/>
        <v>R 4 - D 119 - 453 - 3184</v>
      </c>
      <c r="Z1169" t="s">
        <v>20</v>
      </c>
      <c r="AA1169" t="s">
        <v>2349</v>
      </c>
      <c r="AB1169" t="s">
        <v>21</v>
      </c>
      <c r="AD1169" t="str">
        <f t="shared" si="168"/>
        <v>Sf Aldana</v>
      </c>
      <c r="AE1169" t="s">
        <v>22</v>
      </c>
      <c r="AF1169" t="s">
        <v>23</v>
      </c>
      <c r="AG1169" t="s">
        <v>26</v>
      </c>
      <c r="AH1169" t="s">
        <v>2348</v>
      </c>
      <c r="AI1169" s="13">
        <f t="shared" si="169"/>
        <v>23</v>
      </c>
      <c r="AJ1169" s="13">
        <f t="shared" si="170"/>
        <v>1</v>
      </c>
      <c r="AK1169" s="21">
        <v>1</v>
      </c>
      <c r="AM1169" t="s">
        <v>2154</v>
      </c>
      <c r="AN1169" t="str">
        <f t="shared" si="164"/>
        <v>R04</v>
      </c>
      <c r="AO1169" s="20" t="str">
        <f t="shared" si="165"/>
        <v>FINES_R04</v>
      </c>
      <c r="AP1169" s="25">
        <f t="shared" si="171"/>
        <v>0.50031840801239014</v>
      </c>
      <c r="AQ1169" s="24" t="str">
        <f>+IFERROR(VLOOKUP(Y1169,#REF!,2,FALSE),"-")</f>
        <v>-</v>
      </c>
      <c r="AR1169" s="13" t="s">
        <v>2393</v>
      </c>
      <c r="AS1169" t="s">
        <v>2397</v>
      </c>
      <c r="AT1169" t="str">
        <f t="shared" si="172"/>
        <v>Calle 4a Esquina 126 - Berazategui Oeste</v>
      </c>
    </row>
    <row r="1170" spans="1:46" ht="15.75" thickBot="1" x14ac:dyDescent="0.3">
      <c r="A1170" s="47">
        <v>4</v>
      </c>
      <c r="B1170" s="47" t="s">
        <v>1915</v>
      </c>
      <c r="C1170" s="47" t="s">
        <v>2374</v>
      </c>
      <c r="D1170" s="47" t="s">
        <v>1937</v>
      </c>
      <c r="E1170" s="47" t="s">
        <v>230</v>
      </c>
      <c r="F1170" s="47" t="s">
        <v>7790</v>
      </c>
      <c r="G1170" s="47" t="s">
        <v>7791</v>
      </c>
      <c r="H1170" s="47" t="s">
        <v>7792</v>
      </c>
      <c r="I1170" s="47" t="s">
        <v>2414</v>
      </c>
      <c r="J1170" s="47" t="s">
        <v>2278</v>
      </c>
      <c r="K1170" s="47" t="s">
        <v>14027</v>
      </c>
      <c r="L1170" s="47">
        <v>0.318675696849823</v>
      </c>
      <c r="M1170" s="47">
        <v>-34.788838887955002</v>
      </c>
      <c r="N1170" s="47">
        <v>-58.15140207212</v>
      </c>
      <c r="O1170" s="47" t="s">
        <v>16339</v>
      </c>
      <c r="P1170" s="47">
        <v>1</v>
      </c>
      <c r="Q1170">
        <v>20</v>
      </c>
      <c r="S1170" s="23" t="s">
        <v>2347</v>
      </c>
      <c r="T1170" t="str">
        <f t="shared" si="166"/>
        <v>04</v>
      </c>
      <c r="V1170" t="str">
        <f>+VLOOKUP(B1170,MARCO!E:E,1,FALSE)</f>
        <v>Berazategui</v>
      </c>
      <c r="W1170" t="s">
        <v>134</v>
      </c>
      <c r="X1170" t="s">
        <v>134</v>
      </c>
      <c r="Y1170" t="str">
        <f t="shared" si="167"/>
        <v>R 4 - D 119 - 453 - 4205</v>
      </c>
      <c r="Z1170" t="s">
        <v>20</v>
      </c>
      <c r="AA1170" t="s">
        <v>2349</v>
      </c>
      <c r="AB1170" t="s">
        <v>21</v>
      </c>
      <c r="AD1170" t="str">
        <f t="shared" si="168"/>
        <v>Aot</v>
      </c>
      <c r="AE1170" t="s">
        <v>22</v>
      </c>
      <c r="AF1170" t="s">
        <v>23</v>
      </c>
      <c r="AG1170" t="s">
        <v>26</v>
      </c>
      <c r="AH1170" t="s">
        <v>2348</v>
      </c>
      <c r="AI1170" s="13">
        <f t="shared" si="169"/>
        <v>20</v>
      </c>
      <c r="AJ1170" s="13">
        <f t="shared" si="170"/>
        <v>1</v>
      </c>
      <c r="AK1170" s="21">
        <v>1</v>
      </c>
      <c r="AM1170" t="s">
        <v>2154</v>
      </c>
      <c r="AN1170" t="str">
        <f t="shared" si="164"/>
        <v>R04</v>
      </c>
      <c r="AO1170" s="20" t="str">
        <f t="shared" si="165"/>
        <v>FINES_R04</v>
      </c>
      <c r="AP1170" s="25">
        <f t="shared" si="171"/>
        <v>0.318675696849823</v>
      </c>
      <c r="AQ1170" s="24" t="str">
        <f>+IFERROR(VLOOKUP(Y1170,#REF!,2,FALSE),"-")</f>
        <v>-</v>
      </c>
      <c r="AR1170" s="13" t="s">
        <v>2393</v>
      </c>
      <c r="AS1170" t="s">
        <v>2398</v>
      </c>
      <c r="AT1170" t="str">
        <f t="shared" si="172"/>
        <v>Calle 59 Y 164 - e/ 164 - Berazategui</v>
      </c>
    </row>
    <row r="1171" spans="1:46" ht="15.75" thickBot="1" x14ac:dyDescent="0.3">
      <c r="A1171" s="47">
        <v>4</v>
      </c>
      <c r="B1171" s="47" t="s">
        <v>1915</v>
      </c>
      <c r="C1171" s="47" t="s">
        <v>2374</v>
      </c>
      <c r="D1171" s="47" t="s">
        <v>1937</v>
      </c>
      <c r="E1171" s="47" t="s">
        <v>230</v>
      </c>
      <c r="F1171" s="47" t="s">
        <v>7794</v>
      </c>
      <c r="G1171" s="47" t="s">
        <v>7795</v>
      </c>
      <c r="H1171" s="47" t="s">
        <v>7796</v>
      </c>
      <c r="I1171" s="47" t="s">
        <v>2414</v>
      </c>
      <c r="J1171" s="47" t="s">
        <v>2278</v>
      </c>
      <c r="K1171" s="47" t="s">
        <v>14028</v>
      </c>
      <c r="L1171" s="47">
        <v>0.66711306571960449</v>
      </c>
      <c r="M1171" s="47">
        <v>-34.766020791030002</v>
      </c>
      <c r="N1171" s="47">
        <v>-58.183282221752997</v>
      </c>
      <c r="O1171" s="47" t="s">
        <v>16340</v>
      </c>
      <c r="P1171" s="47">
        <v>1</v>
      </c>
      <c r="Q1171">
        <v>22</v>
      </c>
      <c r="S1171" s="23" t="s">
        <v>2347</v>
      </c>
      <c r="T1171" t="str">
        <f t="shared" si="166"/>
        <v>04</v>
      </c>
      <c r="V1171" t="str">
        <f>+VLOOKUP(B1171,MARCO!E:E,1,FALSE)</f>
        <v>Berazategui</v>
      </c>
      <c r="W1171" t="s">
        <v>134</v>
      </c>
      <c r="X1171" t="s">
        <v>134</v>
      </c>
      <c r="Y1171" t="str">
        <f t="shared" si="167"/>
        <v>R 4 - D 119 - 453 - 2689</v>
      </c>
      <c r="Z1171" t="s">
        <v>20</v>
      </c>
      <c r="AA1171" t="s">
        <v>2349</v>
      </c>
      <c r="AB1171" t="s">
        <v>21</v>
      </c>
      <c r="AD1171" t="str">
        <f t="shared" si="168"/>
        <v>Caac</v>
      </c>
      <c r="AE1171" t="s">
        <v>22</v>
      </c>
      <c r="AF1171" t="s">
        <v>23</v>
      </c>
      <c r="AG1171" t="s">
        <v>26</v>
      </c>
      <c r="AH1171" t="s">
        <v>2348</v>
      </c>
      <c r="AI1171" s="13">
        <f t="shared" si="169"/>
        <v>22</v>
      </c>
      <c r="AJ1171" s="13">
        <f t="shared" si="170"/>
        <v>1</v>
      </c>
      <c r="AK1171" s="21">
        <v>1</v>
      </c>
      <c r="AM1171" t="s">
        <v>2154</v>
      </c>
      <c r="AN1171" t="str">
        <f t="shared" si="164"/>
        <v>R04</v>
      </c>
      <c r="AO1171" s="20" t="str">
        <f t="shared" si="165"/>
        <v>FINES_R04</v>
      </c>
      <c r="AP1171" s="25">
        <f t="shared" si="171"/>
        <v>0.66711306571960449</v>
      </c>
      <c r="AQ1171" s="24" t="str">
        <f>+IFERROR(VLOOKUP(Y1171,#REF!,2,FALSE),"-")</f>
        <v>-</v>
      </c>
      <c r="AR1171" s="13" t="s">
        <v>2393</v>
      </c>
      <c r="AS1171" t="s">
        <v>2398</v>
      </c>
      <c r="AT1171" t="str">
        <f t="shared" si="172"/>
        <v>Calle 162 N°2944 Entre 29 Y 30 - 2944 e/ 29 y 30 - Berazategui Oeste</v>
      </c>
    </row>
    <row r="1172" spans="1:46" ht="15.75" thickBot="1" x14ac:dyDescent="0.3">
      <c r="A1172" s="47">
        <v>4</v>
      </c>
      <c r="B1172" s="47" t="s">
        <v>1915</v>
      </c>
      <c r="C1172" s="47" t="s">
        <v>2374</v>
      </c>
      <c r="D1172" s="47" t="s">
        <v>1937</v>
      </c>
      <c r="E1172" s="47" t="s">
        <v>230</v>
      </c>
      <c r="F1172" s="47" t="s">
        <v>7798</v>
      </c>
      <c r="G1172" s="47" t="s">
        <v>7799</v>
      </c>
      <c r="H1172" s="47" t="s">
        <v>7800</v>
      </c>
      <c r="I1172" s="47" t="s">
        <v>2414</v>
      </c>
      <c r="J1172" s="47" t="s">
        <v>2278</v>
      </c>
      <c r="K1172" s="47" t="s">
        <v>14029</v>
      </c>
      <c r="L1172" s="47">
        <v>0.71299421787261963</v>
      </c>
      <c r="M1172" s="47">
        <v>-34.769591900877998</v>
      </c>
      <c r="N1172" s="47">
        <v>-58.253406564823003</v>
      </c>
      <c r="O1172" s="47" t="s">
        <v>16341</v>
      </c>
      <c r="P1172" s="47">
        <v>1</v>
      </c>
      <c r="Q1172">
        <v>33</v>
      </c>
      <c r="S1172" s="23" t="s">
        <v>2347</v>
      </c>
      <c r="T1172" t="str">
        <f t="shared" si="166"/>
        <v>04</v>
      </c>
      <c r="V1172" t="str">
        <f>+VLOOKUP(B1172,MARCO!E:E,1,FALSE)</f>
        <v>Berazategui</v>
      </c>
      <c r="W1172" t="s">
        <v>134</v>
      </c>
      <c r="X1172" t="s">
        <v>134</v>
      </c>
      <c r="Y1172" t="str">
        <f t="shared" si="167"/>
        <v>R 4 - D 119 - 453 - 2693</v>
      </c>
      <c r="Z1172" t="s">
        <v>20</v>
      </c>
      <c r="AA1172" t="s">
        <v>2349</v>
      </c>
      <c r="AB1172" t="s">
        <v>21</v>
      </c>
      <c r="AD1172" t="str">
        <f t="shared" si="168"/>
        <v>Sf Maria Angelica</v>
      </c>
      <c r="AE1172" t="s">
        <v>22</v>
      </c>
      <c r="AF1172" t="s">
        <v>23</v>
      </c>
      <c r="AG1172" t="s">
        <v>26</v>
      </c>
      <c r="AH1172" t="s">
        <v>2348</v>
      </c>
      <c r="AI1172" s="13">
        <f t="shared" si="169"/>
        <v>33</v>
      </c>
      <c r="AJ1172" s="13">
        <f t="shared" si="170"/>
        <v>1</v>
      </c>
      <c r="AK1172" s="21">
        <v>1</v>
      </c>
      <c r="AM1172" t="s">
        <v>2154</v>
      </c>
      <c r="AN1172" t="str">
        <f t="shared" si="164"/>
        <v>R04</v>
      </c>
      <c r="AO1172" s="20" t="str">
        <f t="shared" si="165"/>
        <v>FINES_R04</v>
      </c>
      <c r="AP1172" s="25">
        <f t="shared" si="171"/>
        <v>0.71299421787261963</v>
      </c>
      <c r="AQ1172" s="24" t="str">
        <f>+IFERROR(VLOOKUP(Y1172,#REF!,2,FALSE),"-")</f>
        <v>-</v>
      </c>
      <c r="AR1172" s="13" t="s">
        <v>2393</v>
      </c>
      <c r="AS1172" t="s">
        <v>2398</v>
      </c>
      <c r="AT1172" t="str">
        <f t="shared" si="172"/>
        <v>Calle 113 Entre 3 Y 4 - e/ 3 y 4 - Berazategui Oeste</v>
      </c>
    </row>
    <row r="1173" spans="1:46" ht="15.75" thickBot="1" x14ac:dyDescent="0.3">
      <c r="A1173" s="47">
        <v>4</v>
      </c>
      <c r="B1173" s="47" t="s">
        <v>1915</v>
      </c>
      <c r="C1173" s="47" t="s">
        <v>2374</v>
      </c>
      <c r="D1173" s="47" t="s">
        <v>1937</v>
      </c>
      <c r="E1173" s="47" t="s">
        <v>230</v>
      </c>
      <c r="F1173" s="47" t="s">
        <v>7802</v>
      </c>
      <c r="G1173" s="47" t="s">
        <v>7803</v>
      </c>
      <c r="H1173" s="47" t="s">
        <v>7804</v>
      </c>
      <c r="I1173" s="47" t="s">
        <v>2414</v>
      </c>
      <c r="J1173" s="47" t="s">
        <v>2278</v>
      </c>
      <c r="K1173" s="47" t="s">
        <v>14030</v>
      </c>
      <c r="L1173" s="47">
        <v>0.21838819980621341</v>
      </c>
      <c r="M1173" s="47">
        <v>-34.783668385252</v>
      </c>
      <c r="N1173" s="47">
        <v>-58.215577275592999</v>
      </c>
      <c r="O1173" s="47" t="s">
        <v>16342</v>
      </c>
      <c r="P1173" s="47">
        <v>1</v>
      </c>
      <c r="Q1173">
        <v>23</v>
      </c>
      <c r="S1173" s="23" t="s">
        <v>2347</v>
      </c>
      <c r="T1173" t="str">
        <f t="shared" si="166"/>
        <v>04</v>
      </c>
      <c r="V1173" t="str">
        <f>+VLOOKUP(B1173,MARCO!E:E,1,FALSE)</f>
        <v>Berazategui</v>
      </c>
      <c r="W1173" t="s">
        <v>134</v>
      </c>
      <c r="X1173" t="s">
        <v>134</v>
      </c>
      <c r="Y1173" t="str">
        <f t="shared" si="167"/>
        <v>R 4 - D 119 - 453 - 2691</v>
      </c>
      <c r="Z1173" t="s">
        <v>20</v>
      </c>
      <c r="AA1173" t="s">
        <v>2349</v>
      </c>
      <c r="AB1173" t="s">
        <v>21</v>
      </c>
      <c r="AD1173" t="str">
        <f t="shared" si="168"/>
        <v>Sf La Serranita</v>
      </c>
      <c r="AE1173" t="s">
        <v>22</v>
      </c>
      <c r="AF1173" t="s">
        <v>23</v>
      </c>
      <c r="AG1173" t="s">
        <v>26</v>
      </c>
      <c r="AH1173" t="s">
        <v>2348</v>
      </c>
      <c r="AI1173" s="13">
        <f t="shared" si="169"/>
        <v>23</v>
      </c>
      <c r="AJ1173" s="13">
        <f t="shared" si="170"/>
        <v>1</v>
      </c>
      <c r="AK1173" s="21">
        <v>1</v>
      </c>
      <c r="AM1173" t="s">
        <v>2154</v>
      </c>
      <c r="AN1173" t="str">
        <f t="shared" si="164"/>
        <v>R04</v>
      </c>
      <c r="AO1173" s="20" t="str">
        <f t="shared" si="165"/>
        <v>FINES_R04</v>
      </c>
      <c r="AP1173" s="25">
        <f t="shared" si="171"/>
        <v>0.21838819980621341</v>
      </c>
      <c r="AQ1173" s="24" t="str">
        <f>+IFERROR(VLOOKUP(Y1173,#REF!,2,FALSE),"-")</f>
        <v>-</v>
      </c>
      <c r="AR1173" s="13" t="s">
        <v>2393</v>
      </c>
      <c r="AS1173" t="s">
        <v>2397</v>
      </c>
      <c r="AT1173" t="str">
        <f t="shared" si="172"/>
        <v>Calle 132 Y 28 - e/ 28 y - - Berazategui Oeste</v>
      </c>
    </row>
    <row r="1174" spans="1:46" ht="15.75" thickBot="1" x14ac:dyDescent="0.3">
      <c r="A1174" s="47">
        <v>4</v>
      </c>
      <c r="B1174" s="47" t="s">
        <v>1915</v>
      </c>
      <c r="C1174" s="47" t="s">
        <v>2374</v>
      </c>
      <c r="D1174" s="47" t="s">
        <v>1937</v>
      </c>
      <c r="E1174" s="47" t="s">
        <v>230</v>
      </c>
      <c r="F1174" s="47" t="s">
        <v>7806</v>
      </c>
      <c r="G1174" s="47" t="s">
        <v>7807</v>
      </c>
      <c r="H1174" s="47" t="s">
        <v>7808</v>
      </c>
      <c r="I1174" s="47" t="s">
        <v>2414</v>
      </c>
      <c r="J1174" s="47" t="s">
        <v>2278</v>
      </c>
      <c r="K1174" s="47" t="s">
        <v>14031</v>
      </c>
      <c r="L1174" s="47">
        <v>0.45073682069778442</v>
      </c>
      <c r="M1174" s="47">
        <v>-34.7922072</v>
      </c>
      <c r="N1174" s="47">
        <v>-58.249394100000004</v>
      </c>
      <c r="O1174" s="47" t="s">
        <v>16343</v>
      </c>
      <c r="P1174" s="47">
        <v>1</v>
      </c>
      <c r="Q1174">
        <v>19</v>
      </c>
      <c r="S1174" s="23" t="s">
        <v>2347</v>
      </c>
      <c r="T1174" t="str">
        <f t="shared" si="166"/>
        <v>04</v>
      </c>
      <c r="V1174" t="str">
        <f>+VLOOKUP(B1174,MARCO!E:E,1,FALSE)</f>
        <v>Berazategui</v>
      </c>
      <c r="W1174" t="s">
        <v>134</v>
      </c>
      <c r="X1174" t="s">
        <v>134</v>
      </c>
      <c r="Y1174" t="str">
        <f t="shared" si="167"/>
        <v>R 4 - D 119 - 453 - 2696</v>
      </c>
      <c r="Z1174" t="s">
        <v>20</v>
      </c>
      <c r="AA1174" t="s">
        <v>2349</v>
      </c>
      <c r="AB1174" t="s">
        <v>21</v>
      </c>
      <c r="AD1174" t="str">
        <f t="shared" si="168"/>
        <v>Sf Provincias Unidas</v>
      </c>
      <c r="AE1174" t="s">
        <v>22</v>
      </c>
      <c r="AF1174" t="s">
        <v>23</v>
      </c>
      <c r="AG1174" t="s">
        <v>26</v>
      </c>
      <c r="AH1174" t="s">
        <v>2348</v>
      </c>
      <c r="AI1174" s="13">
        <f t="shared" si="169"/>
        <v>19</v>
      </c>
      <c r="AJ1174" s="13">
        <f t="shared" si="170"/>
        <v>1</v>
      </c>
      <c r="AK1174" s="21">
        <v>1</v>
      </c>
      <c r="AM1174" t="s">
        <v>2154</v>
      </c>
      <c r="AN1174" t="str">
        <f t="shared" si="164"/>
        <v>R04</v>
      </c>
      <c r="AO1174" s="20" t="str">
        <f t="shared" si="165"/>
        <v>FINES_R04</v>
      </c>
      <c r="AP1174" s="25">
        <f t="shared" si="171"/>
        <v>0.45073682069778442</v>
      </c>
      <c r="AQ1174" s="24" t="str">
        <f>+IFERROR(VLOOKUP(Y1174,#REF!,2,FALSE),"-")</f>
        <v>-</v>
      </c>
      <c r="AR1174" s="13" t="s">
        <v>2393</v>
      </c>
      <c r="AS1174" t="s">
        <v>2397</v>
      </c>
      <c r="AT1174" t="str">
        <f t="shared" si="172"/>
        <v>Calle 142a Entre 20 Y 21 - e/ 20 y 21 - Berazategui Oeste</v>
      </c>
    </row>
    <row r="1175" spans="1:46" ht="15.75" thickBot="1" x14ac:dyDescent="0.3">
      <c r="A1175" s="47">
        <v>4</v>
      </c>
      <c r="B1175" s="47" t="s">
        <v>1915</v>
      </c>
      <c r="C1175" s="47" t="s">
        <v>2374</v>
      </c>
      <c r="D1175" s="47" t="s">
        <v>1937</v>
      </c>
      <c r="E1175" s="47" t="s">
        <v>230</v>
      </c>
      <c r="F1175" s="47" t="s">
        <v>7810</v>
      </c>
      <c r="G1175" s="47" t="s">
        <v>7811</v>
      </c>
      <c r="H1175" s="47" t="s">
        <v>7812</v>
      </c>
      <c r="I1175" s="47" t="s">
        <v>2414</v>
      </c>
      <c r="J1175" s="47" t="s">
        <v>2278</v>
      </c>
      <c r="K1175" s="47" t="s">
        <v>14032</v>
      </c>
      <c r="L1175" s="47">
        <v>0.41237866878509521</v>
      </c>
      <c r="M1175" s="47">
        <v>-34.761669703183003</v>
      </c>
      <c r="N1175" s="47">
        <v>-58.198329414333003</v>
      </c>
      <c r="O1175" s="47" t="s">
        <v>16344</v>
      </c>
      <c r="P1175" s="47">
        <v>1</v>
      </c>
      <c r="Q1175">
        <v>20</v>
      </c>
      <c r="S1175" s="23" t="s">
        <v>2347</v>
      </c>
      <c r="T1175" t="str">
        <f t="shared" si="166"/>
        <v>04</v>
      </c>
      <c r="V1175" t="str">
        <f>+VLOOKUP(B1175,MARCO!E:E,1,FALSE)</f>
        <v>Berazategui</v>
      </c>
      <c r="W1175" t="s">
        <v>134</v>
      </c>
      <c r="X1175" t="s">
        <v>134</v>
      </c>
      <c r="Y1175" t="str">
        <f t="shared" si="167"/>
        <v>R 4 - D 119 - 453 - 4203</v>
      </c>
      <c r="Z1175" t="s">
        <v>20</v>
      </c>
      <c r="AA1175" t="s">
        <v>2349</v>
      </c>
      <c r="AB1175" t="s">
        <v>21</v>
      </c>
      <c r="AD1175" t="str">
        <f t="shared" si="168"/>
        <v>Sf Juan Jose Paso</v>
      </c>
      <c r="AE1175" t="s">
        <v>22</v>
      </c>
      <c r="AF1175" t="s">
        <v>23</v>
      </c>
      <c r="AG1175" t="s">
        <v>26</v>
      </c>
      <c r="AH1175" t="s">
        <v>2348</v>
      </c>
      <c r="AI1175" s="13">
        <f t="shared" si="169"/>
        <v>20</v>
      </c>
      <c r="AJ1175" s="13">
        <f t="shared" si="170"/>
        <v>1</v>
      </c>
      <c r="AK1175" s="21">
        <v>1</v>
      </c>
      <c r="AM1175" t="s">
        <v>2154</v>
      </c>
      <c r="AN1175" t="str">
        <f t="shared" si="164"/>
        <v>R04</v>
      </c>
      <c r="AO1175" s="20" t="str">
        <f t="shared" si="165"/>
        <v>FINES_R04</v>
      </c>
      <c r="AP1175" s="25">
        <f t="shared" si="171"/>
        <v>0.41237866878509521</v>
      </c>
      <c r="AQ1175" s="24" t="str">
        <f>+IFERROR(VLOOKUP(Y1175,#REF!,2,FALSE),"-")</f>
        <v>-</v>
      </c>
      <c r="AR1175" s="13" t="s">
        <v>2393</v>
      </c>
      <c r="AS1175" t="s">
        <v>2397</v>
      </c>
      <c r="AT1175" t="str">
        <f t="shared" si="172"/>
        <v>Calle 156 Y 18a - Berazategui</v>
      </c>
    </row>
    <row r="1176" spans="1:46" ht="15.75" thickBot="1" x14ac:dyDescent="0.3">
      <c r="A1176" s="47">
        <v>4</v>
      </c>
      <c r="B1176" s="47" t="s">
        <v>1915</v>
      </c>
      <c r="C1176" s="47" t="s">
        <v>2374</v>
      </c>
      <c r="D1176" s="47" t="s">
        <v>1937</v>
      </c>
      <c r="E1176" s="47" t="s">
        <v>230</v>
      </c>
      <c r="F1176" s="47" t="s">
        <v>7815</v>
      </c>
      <c r="G1176" s="47" t="s">
        <v>7816</v>
      </c>
      <c r="H1176" s="47" t="s">
        <v>7817</v>
      </c>
      <c r="I1176" s="47" t="s">
        <v>2414</v>
      </c>
      <c r="J1176" s="47"/>
      <c r="K1176" s="47" t="s">
        <v>14033</v>
      </c>
      <c r="L1176" s="47">
        <v>0.64501476287841797</v>
      </c>
      <c r="M1176" s="47">
        <v>-34.754393200000003</v>
      </c>
      <c r="N1176" s="47">
        <v>-58.195255400000001</v>
      </c>
      <c r="O1176" s="47" t="s">
        <v>16345</v>
      </c>
      <c r="P1176" s="47">
        <v>1</v>
      </c>
      <c r="Q1176">
        <v>15</v>
      </c>
      <c r="S1176" s="23" t="s">
        <v>2347</v>
      </c>
      <c r="T1176" t="str">
        <f t="shared" si="166"/>
        <v>04</v>
      </c>
      <c r="V1176" t="str">
        <f>+VLOOKUP(B1176,MARCO!E:E,1,FALSE)</f>
        <v>Berazategui</v>
      </c>
      <c r="W1176" t="s">
        <v>134</v>
      </c>
      <c r="X1176" t="s">
        <v>134</v>
      </c>
      <c r="Y1176" t="str">
        <f t="shared" si="167"/>
        <v>R 4 - D 119 - 453 - 3388</v>
      </c>
      <c r="Z1176" t="s">
        <v>20</v>
      </c>
      <c r="AA1176" t="s">
        <v>2349</v>
      </c>
      <c r="AB1176" t="s">
        <v>21</v>
      </c>
      <c r="AD1176" t="str">
        <f t="shared" si="168"/>
        <v>Sf Mosconi</v>
      </c>
      <c r="AE1176" t="s">
        <v>22</v>
      </c>
      <c r="AF1176" t="s">
        <v>23</v>
      </c>
      <c r="AG1176" t="s">
        <v>26</v>
      </c>
      <c r="AH1176" t="s">
        <v>2348</v>
      </c>
      <c r="AI1176" s="13">
        <f t="shared" si="169"/>
        <v>15</v>
      </c>
      <c r="AJ1176" s="13">
        <f t="shared" si="170"/>
        <v>1</v>
      </c>
      <c r="AK1176" s="21">
        <v>1</v>
      </c>
      <c r="AM1176" t="s">
        <v>2154</v>
      </c>
      <c r="AN1176" t="str">
        <f t="shared" si="164"/>
        <v>R04</v>
      </c>
      <c r="AO1176" s="20" t="str">
        <f t="shared" si="165"/>
        <v>FINES_R04</v>
      </c>
      <c r="AP1176" s="25">
        <f t="shared" si="171"/>
        <v>0.64501476287841797</v>
      </c>
      <c r="AQ1176" s="24" t="str">
        <f>+IFERROR(VLOOKUP(Y1176,#REF!,2,FALSE),"-")</f>
        <v>-</v>
      </c>
      <c r="AR1176" s="13" t="s">
        <v>2393</v>
      </c>
      <c r="AS1176" t="s">
        <v>2397</v>
      </c>
      <c r="AT1176" t="str">
        <f t="shared" si="172"/>
        <v>Calle 14 Y 163 - Berazategui</v>
      </c>
    </row>
    <row r="1177" spans="1:46" ht="15.75" thickBot="1" x14ac:dyDescent="0.3">
      <c r="A1177" s="47">
        <v>4</v>
      </c>
      <c r="B1177" s="47" t="s">
        <v>1915</v>
      </c>
      <c r="C1177" s="47" t="s">
        <v>3437</v>
      </c>
      <c r="D1177" s="47" t="s">
        <v>1940</v>
      </c>
      <c r="E1177" s="47" t="s">
        <v>234</v>
      </c>
      <c r="F1177" s="47" t="s">
        <v>7819</v>
      </c>
      <c r="G1177" s="47" t="s">
        <v>2202</v>
      </c>
      <c r="H1177" s="47" t="s">
        <v>7820</v>
      </c>
      <c r="I1177" s="47" t="s">
        <v>2414</v>
      </c>
      <c r="J1177" s="47"/>
      <c r="K1177" s="47" t="s">
        <v>14034</v>
      </c>
      <c r="L1177" s="47">
        <v>0.24069932103157041</v>
      </c>
      <c r="M1177" s="47">
        <v>-34.762539910000001</v>
      </c>
      <c r="N1177" s="47">
        <v>-58.208779890000002</v>
      </c>
      <c r="O1177" s="47" t="s">
        <v>16346</v>
      </c>
      <c r="P1177" s="47">
        <v>1</v>
      </c>
      <c r="Q1177">
        <v>15</v>
      </c>
      <c r="S1177" s="23" t="s">
        <v>2347</v>
      </c>
      <c r="T1177" t="str">
        <f t="shared" si="166"/>
        <v>04</v>
      </c>
      <c r="V1177" t="str">
        <f>+VLOOKUP(B1177,MARCO!E:E,1,FALSE)</f>
        <v>Berazategui</v>
      </c>
      <c r="W1177" t="s">
        <v>134</v>
      </c>
      <c r="X1177" t="s">
        <v>134</v>
      </c>
      <c r="Y1177" t="str">
        <f t="shared" si="167"/>
        <v>R 4 - D 119 - 456 - 3643</v>
      </c>
      <c r="Z1177" t="s">
        <v>20</v>
      </c>
      <c r="AA1177" t="s">
        <v>2349</v>
      </c>
      <c r="AB1177" t="s">
        <v>21</v>
      </c>
      <c r="AD1177" t="str">
        <f t="shared" si="168"/>
        <v>Sede River</v>
      </c>
      <c r="AE1177" t="s">
        <v>22</v>
      </c>
      <c r="AF1177" t="s">
        <v>23</v>
      </c>
      <c r="AG1177" t="s">
        <v>26</v>
      </c>
      <c r="AH1177" t="s">
        <v>2348</v>
      </c>
      <c r="AI1177" s="13">
        <f t="shared" si="169"/>
        <v>15</v>
      </c>
      <c r="AJ1177" s="13">
        <f t="shared" si="170"/>
        <v>1</v>
      </c>
      <c r="AK1177" s="21">
        <v>1</v>
      </c>
      <c r="AM1177" t="s">
        <v>2154</v>
      </c>
      <c r="AN1177" t="str">
        <f t="shared" si="164"/>
        <v>R04</v>
      </c>
      <c r="AO1177" s="20" t="str">
        <f t="shared" si="165"/>
        <v>FINES_R04</v>
      </c>
      <c r="AP1177" s="25">
        <f t="shared" si="171"/>
        <v>0.24069932103157041</v>
      </c>
      <c r="AQ1177" s="24" t="str">
        <f>+IFERROR(VLOOKUP(Y1177,#REF!,2,FALSE),"-")</f>
        <v>-</v>
      </c>
      <c r="AR1177" s="13" t="s">
        <v>2393</v>
      </c>
      <c r="AS1177" t="s">
        <v>2398</v>
      </c>
      <c r="AT1177" t="str">
        <f t="shared" si="172"/>
        <v>Calle 15 - 4739 - Berazategui Centro Berazategui Centro</v>
      </c>
    </row>
    <row r="1178" spans="1:46" ht="15.75" thickBot="1" x14ac:dyDescent="0.3">
      <c r="A1178" s="47">
        <v>4</v>
      </c>
      <c r="B1178" s="47" t="s">
        <v>1915</v>
      </c>
      <c r="C1178" s="47" t="s">
        <v>3437</v>
      </c>
      <c r="D1178" s="47" t="s">
        <v>1940</v>
      </c>
      <c r="E1178" s="47" t="s">
        <v>234</v>
      </c>
      <c r="F1178" s="47" t="s">
        <v>7822</v>
      </c>
      <c r="G1178" s="47" t="s">
        <v>7823</v>
      </c>
      <c r="H1178" s="47" t="s">
        <v>7824</v>
      </c>
      <c r="I1178" s="47" t="s">
        <v>2414</v>
      </c>
      <c r="J1178" s="47"/>
      <c r="K1178" s="47" t="s">
        <v>14035</v>
      </c>
      <c r="L1178" s="47">
        <v>0.54536104202270508</v>
      </c>
      <c r="M1178" s="47">
        <v>-34.812210483854997</v>
      </c>
      <c r="N1178" s="47">
        <v>-58.184748132799001</v>
      </c>
      <c r="O1178" s="47" t="s">
        <v>16347</v>
      </c>
      <c r="P1178" s="47">
        <v>1</v>
      </c>
      <c r="Q1178">
        <v>29</v>
      </c>
      <c r="S1178" s="23" t="s">
        <v>2347</v>
      </c>
      <c r="T1178" t="str">
        <f t="shared" si="166"/>
        <v>04</v>
      </c>
      <c r="V1178" t="str">
        <f>+VLOOKUP(B1178,MARCO!E:E,1,FALSE)</f>
        <v>Berazategui</v>
      </c>
      <c r="W1178" t="s">
        <v>134</v>
      </c>
      <c r="X1178" t="s">
        <v>134</v>
      </c>
      <c r="Y1178" t="str">
        <f t="shared" si="167"/>
        <v>R 4 - D 119 - 456 - 2679</v>
      </c>
      <c r="Z1178" t="s">
        <v>20</v>
      </c>
      <c r="AA1178" t="s">
        <v>2349</v>
      </c>
      <c r="AB1178" t="s">
        <v>21</v>
      </c>
      <c r="AD1178" t="str">
        <f t="shared" si="168"/>
        <v>Dtc</v>
      </c>
      <c r="AE1178" t="s">
        <v>22</v>
      </c>
      <c r="AF1178" t="s">
        <v>23</v>
      </c>
      <c r="AG1178" t="s">
        <v>26</v>
      </c>
      <c r="AH1178" t="s">
        <v>2348</v>
      </c>
      <c r="AI1178" s="13">
        <f t="shared" si="169"/>
        <v>29</v>
      </c>
      <c r="AJ1178" s="13">
        <f t="shared" si="170"/>
        <v>1</v>
      </c>
      <c r="AK1178" s="21">
        <v>1</v>
      </c>
      <c r="AM1178" t="s">
        <v>2154</v>
      </c>
      <c r="AN1178" t="str">
        <f t="shared" si="164"/>
        <v>R04</v>
      </c>
      <c r="AO1178" s="20" t="str">
        <f t="shared" si="165"/>
        <v>FINES_R04</v>
      </c>
      <c r="AP1178" s="25">
        <f t="shared" si="171"/>
        <v>0.54536104202270508</v>
      </c>
      <c r="AQ1178" s="24" t="str">
        <f>+IFERROR(VLOOKUP(Y1178,#REF!,2,FALSE),"-")</f>
        <v>-</v>
      </c>
      <c r="AR1178" s="13" t="s">
        <v>2393</v>
      </c>
      <c r="AS1178" t="s">
        <v>2397</v>
      </c>
      <c r="AT1178" t="str">
        <f t="shared" si="172"/>
        <v>Calle 57 Entre 128 Y 129 - N° 2850 e/ 128 y 129 - Berazategui Oeste</v>
      </c>
    </row>
    <row r="1179" spans="1:46" ht="15.75" thickBot="1" x14ac:dyDescent="0.3">
      <c r="A1179" s="47">
        <v>4</v>
      </c>
      <c r="B1179" s="47" t="s">
        <v>1915</v>
      </c>
      <c r="C1179" s="47" t="s">
        <v>3437</v>
      </c>
      <c r="D1179" s="47" t="s">
        <v>1940</v>
      </c>
      <c r="E1179" s="47" t="s">
        <v>234</v>
      </c>
      <c r="F1179" s="47" t="s">
        <v>7826</v>
      </c>
      <c r="G1179" s="47" t="s">
        <v>4933</v>
      </c>
      <c r="H1179" s="47" t="s">
        <v>7728</v>
      </c>
      <c r="I1179" s="47" t="s">
        <v>2414</v>
      </c>
      <c r="J1179" s="47"/>
      <c r="K1179" s="47" t="s">
        <v>16348</v>
      </c>
      <c r="L1179" s="47">
        <v>0.28356087207794189</v>
      </c>
      <c r="M1179" s="47">
        <v>-34.786959916720001</v>
      </c>
      <c r="N1179" s="47">
        <v>-58.215827894497998</v>
      </c>
      <c r="O1179" s="47" t="s">
        <v>16349</v>
      </c>
      <c r="P1179" s="47">
        <v>1</v>
      </c>
      <c r="Q1179">
        <v>28</v>
      </c>
      <c r="S1179" s="23" t="s">
        <v>2347</v>
      </c>
      <c r="T1179" t="str">
        <f t="shared" si="166"/>
        <v>04</v>
      </c>
      <c r="V1179" t="str">
        <f>+VLOOKUP(B1179,MARCO!E:E,1,FALSE)</f>
        <v>Berazategui</v>
      </c>
      <c r="W1179" t="s">
        <v>134</v>
      </c>
      <c r="X1179" t="s">
        <v>134</v>
      </c>
      <c r="Y1179" t="str">
        <f t="shared" si="167"/>
        <v>R 4 - D 119 - 456 - 2299</v>
      </c>
      <c r="Z1179" t="s">
        <v>20</v>
      </c>
      <c r="AA1179" t="s">
        <v>2349</v>
      </c>
      <c r="AB1179" t="s">
        <v>21</v>
      </c>
      <c r="AD1179" t="str">
        <f t="shared" si="168"/>
        <v>Suetra</v>
      </c>
      <c r="AE1179" t="s">
        <v>22</v>
      </c>
      <c r="AF1179" t="s">
        <v>23</v>
      </c>
      <c r="AG1179" t="s">
        <v>26</v>
      </c>
      <c r="AH1179" t="s">
        <v>2348</v>
      </c>
      <c r="AI1179" s="13">
        <f t="shared" si="169"/>
        <v>28</v>
      </c>
      <c r="AJ1179" s="13">
        <f t="shared" si="170"/>
        <v>1</v>
      </c>
      <c r="AK1179" s="21">
        <v>1</v>
      </c>
      <c r="AM1179" t="s">
        <v>2154</v>
      </c>
      <c r="AN1179" t="str">
        <f t="shared" si="164"/>
        <v>R04</v>
      </c>
      <c r="AO1179" s="20" t="str">
        <f t="shared" si="165"/>
        <v>FINES_R04</v>
      </c>
      <c r="AP1179" s="25">
        <f t="shared" si="171"/>
        <v>0.28356087207794189</v>
      </c>
      <c r="AQ1179" s="24" t="str">
        <f>+IFERROR(VLOOKUP(Y1179,#REF!,2,FALSE),"-")</f>
        <v>-</v>
      </c>
      <c r="AR1179" s="13" t="s">
        <v>2393</v>
      </c>
      <c r="AS1179" t="s">
        <v>2397</v>
      </c>
      <c r="AT1179" t="str">
        <f t="shared" si="172"/>
        <v>Calle 31 Esquina 143 - N° 4295 - Berazategui Oeste</v>
      </c>
    </row>
    <row r="1180" spans="1:46" ht="15.75" thickBot="1" x14ac:dyDescent="0.3">
      <c r="A1180" s="47">
        <v>4</v>
      </c>
      <c r="B1180" s="47" t="s">
        <v>1915</v>
      </c>
      <c r="C1180" s="47" t="s">
        <v>3437</v>
      </c>
      <c r="D1180" s="47" t="s">
        <v>1940</v>
      </c>
      <c r="E1180" s="47" t="s">
        <v>234</v>
      </c>
      <c r="F1180" s="47" t="s">
        <v>7829</v>
      </c>
      <c r="G1180" s="47" t="s">
        <v>7771</v>
      </c>
      <c r="H1180" s="47" t="s">
        <v>7772</v>
      </c>
      <c r="I1180" s="47" t="s">
        <v>2414</v>
      </c>
      <c r="J1180" s="47"/>
      <c r="K1180" s="47" t="s">
        <v>16350</v>
      </c>
      <c r="L1180" s="47">
        <v>0.49544757604598999</v>
      </c>
      <c r="M1180" s="47">
        <v>-34.78275</v>
      </c>
      <c r="N1180" s="47">
        <v>-58.175330000000002</v>
      </c>
      <c r="O1180" s="47" t="s">
        <v>16351</v>
      </c>
      <c r="P1180" s="47">
        <v>1</v>
      </c>
      <c r="Q1180">
        <v>22</v>
      </c>
      <c r="S1180" s="23" t="s">
        <v>2347</v>
      </c>
      <c r="T1180" t="str">
        <f t="shared" si="166"/>
        <v>04</v>
      </c>
      <c r="V1180" t="str">
        <f>+VLOOKUP(B1180,MARCO!E:E,1,FALSE)</f>
        <v>Berazategui</v>
      </c>
      <c r="W1180" t="s">
        <v>134</v>
      </c>
      <c r="X1180" t="s">
        <v>134</v>
      </c>
      <c r="Y1180" t="str">
        <f t="shared" si="167"/>
        <v>R 4 - D 119 - 456 - 3630</v>
      </c>
      <c r="Z1180" t="s">
        <v>20</v>
      </c>
      <c r="AA1180" t="s">
        <v>2349</v>
      </c>
      <c r="AB1180" t="s">
        <v>21</v>
      </c>
      <c r="AD1180" t="str">
        <f t="shared" si="168"/>
        <v>Escuela Primaria 22</v>
      </c>
      <c r="AE1180" t="s">
        <v>22</v>
      </c>
      <c r="AF1180" t="s">
        <v>23</v>
      </c>
      <c r="AG1180" t="s">
        <v>26</v>
      </c>
      <c r="AH1180" t="s">
        <v>2348</v>
      </c>
      <c r="AI1180" s="13">
        <f t="shared" si="169"/>
        <v>22</v>
      </c>
      <c r="AJ1180" s="13">
        <f t="shared" si="170"/>
        <v>1</v>
      </c>
      <c r="AK1180" s="21">
        <v>1</v>
      </c>
      <c r="AM1180" t="s">
        <v>2154</v>
      </c>
      <c r="AN1180" t="str">
        <f t="shared" si="164"/>
        <v>R04</v>
      </c>
      <c r="AO1180" s="20" t="str">
        <f t="shared" si="165"/>
        <v>FINES_R04</v>
      </c>
      <c r="AP1180" s="25">
        <f t="shared" si="171"/>
        <v>0.49544757604598999</v>
      </c>
      <c r="AQ1180" s="24" t="str">
        <f>+IFERROR(VLOOKUP(Y1180,#REF!,2,FALSE),"-")</f>
        <v>-</v>
      </c>
      <c r="AR1180" s="13" t="s">
        <v>2393</v>
      </c>
      <c r="AS1180" t="s">
        <v>2397</v>
      </c>
      <c r="AT1180" t="str">
        <f t="shared" si="172"/>
        <v>Calle 158 Esquina 43 - Al lado de CEF 85 e/ 43 - Platanos Platanos</v>
      </c>
    </row>
    <row r="1181" spans="1:46" ht="15.75" thickBot="1" x14ac:dyDescent="0.3">
      <c r="A1181" s="47">
        <v>4</v>
      </c>
      <c r="B1181" s="47" t="s">
        <v>1915</v>
      </c>
      <c r="C1181" s="47" t="s">
        <v>3437</v>
      </c>
      <c r="D1181" s="47" t="s">
        <v>1940</v>
      </c>
      <c r="E1181" s="47" t="s">
        <v>234</v>
      </c>
      <c r="F1181" s="47" t="s">
        <v>7831</v>
      </c>
      <c r="G1181" s="47" t="s">
        <v>7832</v>
      </c>
      <c r="H1181" s="47" t="s">
        <v>7833</v>
      </c>
      <c r="I1181" s="47" t="s">
        <v>2414</v>
      </c>
      <c r="J1181" s="47"/>
      <c r="K1181" s="47" t="s">
        <v>14036</v>
      </c>
      <c r="L1181" s="47">
        <v>0.4921034574508667</v>
      </c>
      <c r="M1181" s="47">
        <v>-34.788652390609002</v>
      </c>
      <c r="N1181" s="47">
        <v>-58.231546980437003</v>
      </c>
      <c r="O1181" s="47" t="s">
        <v>16352</v>
      </c>
      <c r="P1181" s="47">
        <v>1</v>
      </c>
      <c r="Q1181">
        <v>23</v>
      </c>
      <c r="S1181" s="23" t="s">
        <v>2347</v>
      </c>
      <c r="T1181" t="str">
        <f t="shared" si="166"/>
        <v>04</v>
      </c>
      <c r="V1181" t="str">
        <f>+VLOOKUP(B1181,MARCO!E:E,1,FALSE)</f>
        <v>Berazategui</v>
      </c>
      <c r="W1181" t="s">
        <v>134</v>
      </c>
      <c r="X1181" t="s">
        <v>134</v>
      </c>
      <c r="Y1181" t="str">
        <f t="shared" si="167"/>
        <v>R 4 - D 119 - 456 - 3632</v>
      </c>
      <c r="Z1181" t="s">
        <v>20</v>
      </c>
      <c r="AA1181" t="s">
        <v>2349</v>
      </c>
      <c r="AB1181" t="s">
        <v>21</v>
      </c>
      <c r="AD1181" t="str">
        <f t="shared" si="168"/>
        <v>Sf El Chelin</v>
      </c>
      <c r="AE1181" t="s">
        <v>22</v>
      </c>
      <c r="AF1181" t="s">
        <v>23</v>
      </c>
      <c r="AG1181" t="s">
        <v>26</v>
      </c>
      <c r="AH1181" t="s">
        <v>2348</v>
      </c>
      <c r="AI1181" s="13">
        <f t="shared" si="169"/>
        <v>23</v>
      </c>
      <c r="AJ1181" s="13">
        <f t="shared" si="170"/>
        <v>1</v>
      </c>
      <c r="AK1181" s="21">
        <v>1</v>
      </c>
      <c r="AM1181" t="s">
        <v>2154</v>
      </c>
      <c r="AN1181" t="str">
        <f t="shared" si="164"/>
        <v>R04</v>
      </c>
      <c r="AO1181" s="20" t="str">
        <f t="shared" si="165"/>
        <v>FINES_R04</v>
      </c>
      <c r="AP1181" s="25">
        <f t="shared" si="171"/>
        <v>0.4921034574508667</v>
      </c>
      <c r="AQ1181" s="24" t="str">
        <f>+IFERROR(VLOOKUP(Y1181,#REF!,2,FALSE),"-")</f>
        <v>-</v>
      </c>
      <c r="AR1181" s="13" t="s">
        <v>2393</v>
      </c>
      <c r="AS1181" t="s">
        <v>2398</v>
      </c>
      <c r="AT1181" t="str">
        <f t="shared" si="172"/>
        <v>Calle 25 - 1756 e/ 117 y 118 - Berazategui Oeste</v>
      </c>
    </row>
    <row r="1182" spans="1:46" ht="15.75" thickBot="1" x14ac:dyDescent="0.3">
      <c r="A1182" s="47">
        <v>4</v>
      </c>
      <c r="B1182" s="47" t="s">
        <v>1915</v>
      </c>
      <c r="C1182" s="47" t="s">
        <v>3437</v>
      </c>
      <c r="D1182" s="47" t="s">
        <v>1940</v>
      </c>
      <c r="E1182" s="47" t="s">
        <v>234</v>
      </c>
      <c r="F1182" s="47" t="s">
        <v>7835</v>
      </c>
      <c r="G1182" s="47" t="s">
        <v>7836</v>
      </c>
      <c r="H1182" s="47" t="s">
        <v>7837</v>
      </c>
      <c r="I1182" s="47" t="s">
        <v>2414</v>
      </c>
      <c r="J1182" s="47"/>
      <c r="K1182" s="47" t="s">
        <v>14037</v>
      </c>
      <c r="L1182" s="47">
        <v>0.39595434069633478</v>
      </c>
      <c r="M1182" s="47">
        <v>-34.786839887866002</v>
      </c>
      <c r="N1182" s="47">
        <v>-58.189719858667999</v>
      </c>
      <c r="O1182" s="47" t="s">
        <v>16353</v>
      </c>
      <c r="P1182" s="47">
        <v>1</v>
      </c>
      <c r="Q1182">
        <v>32</v>
      </c>
      <c r="S1182" s="23" t="s">
        <v>2347</v>
      </c>
      <c r="T1182" t="str">
        <f t="shared" si="166"/>
        <v>04</v>
      </c>
      <c r="V1182" t="str">
        <f>+VLOOKUP(B1182,MARCO!E:E,1,FALSE)</f>
        <v>Berazategui</v>
      </c>
      <c r="W1182" t="s">
        <v>134</v>
      </c>
      <c r="X1182" t="s">
        <v>134</v>
      </c>
      <c r="Y1182" t="str">
        <f t="shared" si="167"/>
        <v>R 4 - D 119 - 456 - 2685</v>
      </c>
      <c r="Z1182" t="s">
        <v>20</v>
      </c>
      <c r="AA1182" t="s">
        <v>2349</v>
      </c>
      <c r="AB1182" t="s">
        <v>21</v>
      </c>
      <c r="AD1182" t="str">
        <f t="shared" si="168"/>
        <v>Casa Del NiÑo Rucalhue</v>
      </c>
      <c r="AE1182" t="s">
        <v>22</v>
      </c>
      <c r="AF1182" t="s">
        <v>23</v>
      </c>
      <c r="AG1182" t="s">
        <v>26</v>
      </c>
      <c r="AH1182" t="s">
        <v>2348</v>
      </c>
      <c r="AI1182" s="13">
        <f t="shared" si="169"/>
        <v>32</v>
      </c>
      <c r="AJ1182" s="13">
        <f t="shared" si="170"/>
        <v>1</v>
      </c>
      <c r="AK1182" s="21">
        <v>1</v>
      </c>
      <c r="AM1182" t="s">
        <v>2154</v>
      </c>
      <c r="AN1182" t="str">
        <f t="shared" si="164"/>
        <v>R04</v>
      </c>
      <c r="AO1182" s="20" t="str">
        <f t="shared" si="165"/>
        <v>FINES_R04</v>
      </c>
      <c r="AP1182" s="25">
        <f t="shared" si="171"/>
        <v>0.39595434069633478</v>
      </c>
      <c r="AQ1182" s="24" t="str">
        <f>+IFERROR(VLOOKUP(Y1182,#REF!,2,FALSE),"-")</f>
        <v>-</v>
      </c>
      <c r="AR1182" s="13" t="s">
        <v>2393</v>
      </c>
      <c r="AS1182" t="s">
        <v>2398</v>
      </c>
      <c r="AT1182" t="str">
        <f t="shared" si="172"/>
        <v>Calle 369b N°1503 Esquina 315 - e/ Esq. 315 - Ranelagh Ranelagh</v>
      </c>
    </row>
    <row r="1183" spans="1:46" ht="15.75" thickBot="1" x14ac:dyDescent="0.3">
      <c r="A1183" s="47">
        <v>4</v>
      </c>
      <c r="B1183" s="47" t="s">
        <v>1915</v>
      </c>
      <c r="C1183" s="47" t="s">
        <v>3437</v>
      </c>
      <c r="D1183" s="47" t="s">
        <v>1940</v>
      </c>
      <c r="E1183" s="47" t="s">
        <v>234</v>
      </c>
      <c r="F1183" s="47" t="s">
        <v>7839</v>
      </c>
      <c r="G1183" s="47" t="s">
        <v>7775</v>
      </c>
      <c r="H1183" s="47" t="s">
        <v>7776</v>
      </c>
      <c r="I1183" s="47" t="s">
        <v>2414</v>
      </c>
      <c r="J1183" s="47" t="s">
        <v>2278</v>
      </c>
      <c r="K1183" s="47" t="s">
        <v>16354</v>
      </c>
      <c r="L1183" s="47">
        <v>0.47762945294380188</v>
      </c>
      <c r="M1183" s="47">
        <v>-34.800306085869998</v>
      </c>
      <c r="N1183" s="47">
        <v>-58.231984096687</v>
      </c>
      <c r="O1183" s="47" t="s">
        <v>16355</v>
      </c>
      <c r="P1183" s="47">
        <v>1</v>
      </c>
      <c r="Q1183">
        <v>31</v>
      </c>
      <c r="S1183" s="23" t="s">
        <v>2347</v>
      </c>
      <c r="T1183" t="str">
        <f t="shared" si="166"/>
        <v>04</v>
      </c>
      <c r="V1183" t="str">
        <f>+VLOOKUP(B1183,MARCO!E:E,1,FALSE)</f>
        <v>Berazategui</v>
      </c>
      <c r="W1183" t="s">
        <v>134</v>
      </c>
      <c r="X1183" t="s">
        <v>134</v>
      </c>
      <c r="Y1183" t="str">
        <f t="shared" si="167"/>
        <v>R 4 - D 119 - 456 - 4202</v>
      </c>
      <c r="Z1183" t="s">
        <v>20</v>
      </c>
      <c r="AA1183" t="s">
        <v>2349</v>
      </c>
      <c r="AB1183" t="s">
        <v>21</v>
      </c>
      <c r="AD1183" t="str">
        <f t="shared" si="168"/>
        <v>Sf 20 De Junio</v>
      </c>
      <c r="AE1183" t="s">
        <v>22</v>
      </c>
      <c r="AF1183" t="s">
        <v>23</v>
      </c>
      <c r="AG1183" t="s">
        <v>26</v>
      </c>
      <c r="AH1183" t="s">
        <v>2348</v>
      </c>
      <c r="AI1183" s="13">
        <f t="shared" si="169"/>
        <v>31</v>
      </c>
      <c r="AJ1183" s="13">
        <f t="shared" si="170"/>
        <v>1</v>
      </c>
      <c r="AK1183" s="21">
        <v>1</v>
      </c>
      <c r="AM1183" t="s">
        <v>2154</v>
      </c>
      <c r="AN1183" t="str">
        <f t="shared" si="164"/>
        <v>R04</v>
      </c>
      <c r="AO1183" s="20" t="str">
        <f t="shared" si="165"/>
        <v>FINES_R04</v>
      </c>
      <c r="AP1183" s="25">
        <f t="shared" si="171"/>
        <v>0.47762945294380188</v>
      </c>
      <c r="AQ1183" s="24" t="str">
        <f>+IFERROR(VLOOKUP(Y1183,#REF!,2,FALSE),"-")</f>
        <v>-</v>
      </c>
      <c r="AR1183" s="13" t="s">
        <v>2393</v>
      </c>
      <c r="AS1183" t="s">
        <v>2397</v>
      </c>
      <c r="AT1183" t="str">
        <f t="shared" si="172"/>
        <v>Calle 203 E/ 254 Y 255 - Sourigues Carlos TomÁs Sourigues</v>
      </c>
    </row>
    <row r="1184" spans="1:46" ht="15.75" thickBot="1" x14ac:dyDescent="0.3">
      <c r="A1184" s="47">
        <v>4</v>
      </c>
      <c r="B1184" s="47" t="s">
        <v>1915</v>
      </c>
      <c r="C1184" s="47" t="s">
        <v>3437</v>
      </c>
      <c r="D1184" s="47" t="s">
        <v>1940</v>
      </c>
      <c r="E1184" s="47" t="s">
        <v>234</v>
      </c>
      <c r="F1184" s="47" t="s">
        <v>7841</v>
      </c>
      <c r="G1184" s="47" t="s">
        <v>7703</v>
      </c>
      <c r="H1184" s="47" t="s">
        <v>7704</v>
      </c>
      <c r="I1184" s="47" t="s">
        <v>2414</v>
      </c>
      <c r="J1184" s="47"/>
      <c r="K1184" s="47" t="s">
        <v>16356</v>
      </c>
      <c r="L1184" s="47">
        <v>0.47284066677093511</v>
      </c>
      <c r="M1184" s="47">
        <v>-34.780689590250702</v>
      </c>
      <c r="N1184" s="47">
        <v>-58.234272485583702</v>
      </c>
      <c r="O1184" s="47" t="s">
        <v>16357</v>
      </c>
      <c r="P1184" s="47">
        <v>1</v>
      </c>
      <c r="Q1184">
        <v>17</v>
      </c>
      <c r="S1184" s="23" t="s">
        <v>2347</v>
      </c>
      <c r="T1184" t="str">
        <f t="shared" si="166"/>
        <v>04</v>
      </c>
      <c r="V1184" t="str">
        <f>+VLOOKUP(B1184,MARCO!E:E,1,FALSE)</f>
        <v>Berazategui</v>
      </c>
      <c r="W1184" t="s">
        <v>134</v>
      </c>
      <c r="X1184" t="s">
        <v>134</v>
      </c>
      <c r="Y1184" t="str">
        <f t="shared" si="167"/>
        <v>R 4 - D 119 - 456 - 2275</v>
      </c>
      <c r="Z1184" t="s">
        <v>20</v>
      </c>
      <c r="AA1184" t="s">
        <v>2349</v>
      </c>
      <c r="AB1184" t="s">
        <v>21</v>
      </c>
      <c r="AD1184" t="str">
        <f t="shared" si="168"/>
        <v>Escuela Secundaria 26</v>
      </c>
      <c r="AE1184" t="s">
        <v>22</v>
      </c>
      <c r="AF1184" t="s">
        <v>23</v>
      </c>
      <c r="AG1184" t="s">
        <v>26</v>
      </c>
      <c r="AH1184" t="s">
        <v>2348</v>
      </c>
      <c r="AI1184" s="13">
        <f t="shared" si="169"/>
        <v>17</v>
      </c>
      <c r="AJ1184" s="13">
        <f t="shared" si="170"/>
        <v>1</v>
      </c>
      <c r="AK1184" s="21">
        <v>1</v>
      </c>
      <c r="AM1184" t="s">
        <v>2154</v>
      </c>
      <c r="AN1184" t="str">
        <f t="shared" si="164"/>
        <v>R04</v>
      </c>
      <c r="AO1184" s="20" t="str">
        <f t="shared" si="165"/>
        <v>FINES_R04</v>
      </c>
      <c r="AP1184" s="25">
        <f t="shared" si="171"/>
        <v>0.47284066677093511</v>
      </c>
      <c r="AQ1184" s="24" t="str">
        <f>+IFERROR(VLOOKUP(Y1184,#REF!,2,FALSE),"-")</f>
        <v>-</v>
      </c>
      <c r="AR1184" s="13" t="s">
        <v>2393</v>
      </c>
      <c r="AS1184" t="s">
        <v>2398</v>
      </c>
      <c r="AT1184" t="str">
        <f t="shared" si="172"/>
        <v>Dardo Rocha Y 18a - Berazategui Oeste</v>
      </c>
    </row>
    <row r="1185" spans="1:46" ht="15.75" thickBot="1" x14ac:dyDescent="0.3">
      <c r="A1185" s="47">
        <v>4</v>
      </c>
      <c r="B1185" s="47" t="s">
        <v>1915</v>
      </c>
      <c r="C1185" s="47" t="s">
        <v>3437</v>
      </c>
      <c r="D1185" s="47" t="s">
        <v>1940</v>
      </c>
      <c r="E1185" s="47" t="s">
        <v>234</v>
      </c>
      <c r="F1185" s="47" t="s">
        <v>7843</v>
      </c>
      <c r="G1185" s="47" t="s">
        <v>7844</v>
      </c>
      <c r="H1185" s="47" t="s">
        <v>7845</v>
      </c>
      <c r="I1185" s="47" t="s">
        <v>2414</v>
      </c>
      <c r="J1185" s="47"/>
      <c r="K1185" s="47" t="s">
        <v>14038</v>
      </c>
      <c r="L1185" s="47">
        <v>0.45561712980270391</v>
      </c>
      <c r="M1185" s="47">
        <v>-34.793602994080999</v>
      </c>
      <c r="N1185" s="47">
        <v>-58.230382817905003</v>
      </c>
      <c r="O1185" s="47" t="s">
        <v>16358</v>
      </c>
      <c r="P1185" s="47">
        <v>1</v>
      </c>
      <c r="Q1185">
        <v>20</v>
      </c>
      <c r="S1185" s="23" t="s">
        <v>2347</v>
      </c>
      <c r="T1185" t="str">
        <f t="shared" si="166"/>
        <v>04</v>
      </c>
      <c r="V1185" t="str">
        <f>+VLOOKUP(B1185,MARCO!E:E,1,FALSE)</f>
        <v>Berazategui</v>
      </c>
      <c r="W1185" t="s">
        <v>134</v>
      </c>
      <c r="X1185" t="s">
        <v>134</v>
      </c>
      <c r="Y1185" t="str">
        <f t="shared" si="167"/>
        <v>R 4 - D 119 - 456 - 2323</v>
      </c>
      <c r="Z1185" t="s">
        <v>20</v>
      </c>
      <c r="AA1185" t="s">
        <v>2349</v>
      </c>
      <c r="AB1185" t="s">
        <v>21</v>
      </c>
      <c r="AD1185" t="str">
        <f t="shared" si="168"/>
        <v>Sf Sevilla</v>
      </c>
      <c r="AE1185" t="s">
        <v>22</v>
      </c>
      <c r="AF1185" t="s">
        <v>23</v>
      </c>
      <c r="AG1185" t="s">
        <v>26</v>
      </c>
      <c r="AH1185" t="s">
        <v>2348</v>
      </c>
      <c r="AI1185" s="13">
        <f t="shared" si="169"/>
        <v>20</v>
      </c>
      <c r="AJ1185" s="13">
        <f t="shared" si="170"/>
        <v>1</v>
      </c>
      <c r="AK1185" s="21">
        <v>1</v>
      </c>
      <c r="AM1185" t="s">
        <v>2154</v>
      </c>
      <c r="AN1185" t="str">
        <f t="shared" si="164"/>
        <v>R04</v>
      </c>
      <c r="AO1185" s="20" t="str">
        <f t="shared" si="165"/>
        <v>FINES_R04</v>
      </c>
      <c r="AP1185" s="25">
        <f t="shared" si="171"/>
        <v>0.45561712980270391</v>
      </c>
      <c r="AQ1185" s="24" t="str">
        <f>+IFERROR(VLOOKUP(Y1185,#REF!,2,FALSE),"-")</f>
        <v>-</v>
      </c>
      <c r="AR1185" s="13" t="s">
        <v>2393</v>
      </c>
      <c r="AS1185" t="s">
        <v>2398</v>
      </c>
      <c r="AT1185" t="str">
        <f t="shared" si="172"/>
        <v>Calle 116 Entre 30 Y 31 - e/ 30 y 31 - Berazategui Centro Berazategui Centro</v>
      </c>
    </row>
    <row r="1186" spans="1:46" ht="15.75" thickBot="1" x14ac:dyDescent="0.3">
      <c r="A1186" s="47">
        <v>4</v>
      </c>
      <c r="B1186" s="47" t="s">
        <v>1915</v>
      </c>
      <c r="C1186" s="47" t="s">
        <v>3437</v>
      </c>
      <c r="D1186" s="47" t="s">
        <v>1940</v>
      </c>
      <c r="E1186" s="47" t="s">
        <v>234</v>
      </c>
      <c r="F1186" s="47" t="s">
        <v>7847</v>
      </c>
      <c r="G1186" s="47" t="s">
        <v>7848</v>
      </c>
      <c r="H1186" s="47" t="s">
        <v>7849</v>
      </c>
      <c r="I1186" s="47" t="s">
        <v>2414</v>
      </c>
      <c r="J1186" s="47"/>
      <c r="K1186" s="47" t="s">
        <v>14039</v>
      </c>
      <c r="L1186" s="47">
        <v>0.59982097148895264</v>
      </c>
      <c r="M1186" s="47">
        <v>-34.793744251343</v>
      </c>
      <c r="N1186" s="47">
        <v>-58.176242438621998</v>
      </c>
      <c r="O1186" s="47" t="s">
        <v>16359</v>
      </c>
      <c r="P1186" s="47">
        <v>1</v>
      </c>
      <c r="Q1186">
        <v>18</v>
      </c>
      <c r="S1186" s="23" t="s">
        <v>2347</v>
      </c>
      <c r="T1186" t="str">
        <f t="shared" si="166"/>
        <v>04</v>
      </c>
      <c r="V1186" t="str">
        <f>+VLOOKUP(B1186,MARCO!E:E,1,FALSE)</f>
        <v>Berazategui</v>
      </c>
      <c r="W1186" t="s">
        <v>134</v>
      </c>
      <c r="X1186" t="s">
        <v>134</v>
      </c>
      <c r="Y1186" t="str">
        <f t="shared" si="167"/>
        <v>R 4 - D 119 - 456 - 4069</v>
      </c>
      <c r="Z1186" t="s">
        <v>20</v>
      </c>
      <c r="AA1186" t="s">
        <v>2349</v>
      </c>
      <c r="AB1186" t="s">
        <v>21</v>
      </c>
      <c r="AD1186" t="str">
        <f t="shared" si="168"/>
        <v>Mtu</v>
      </c>
      <c r="AE1186" t="s">
        <v>22</v>
      </c>
      <c r="AF1186" t="s">
        <v>23</v>
      </c>
      <c r="AG1186" t="s">
        <v>26</v>
      </c>
      <c r="AH1186" t="s">
        <v>2348</v>
      </c>
      <c r="AI1186" s="13">
        <f t="shared" si="169"/>
        <v>18</v>
      </c>
      <c r="AJ1186" s="13">
        <f t="shared" si="170"/>
        <v>1</v>
      </c>
      <c r="AK1186" s="21">
        <v>1</v>
      </c>
      <c r="AM1186" t="s">
        <v>2154</v>
      </c>
      <c r="AN1186" t="str">
        <f t="shared" si="164"/>
        <v>R04</v>
      </c>
      <c r="AO1186" s="20" t="str">
        <f t="shared" si="165"/>
        <v>FINES_R04</v>
      </c>
      <c r="AP1186" s="25">
        <f t="shared" si="171"/>
        <v>0.59982097148895264</v>
      </c>
      <c r="AQ1186" s="24" t="str">
        <f>+IFERROR(VLOOKUP(Y1186,#REF!,2,FALSE),"-")</f>
        <v>-</v>
      </c>
      <c r="AR1186" s="13" t="s">
        <v>2393</v>
      </c>
      <c r="AS1186" t="s">
        <v>2398</v>
      </c>
      <c r="AT1186" t="str">
        <f t="shared" si="172"/>
        <v>Calle 49 N° 4911 Casi Esq. 149 - Hudson Hudson</v>
      </c>
    </row>
    <row r="1187" spans="1:46" ht="15.75" thickBot="1" x14ac:dyDescent="0.3">
      <c r="A1187" s="47">
        <v>4</v>
      </c>
      <c r="B1187" s="47" t="s">
        <v>1915</v>
      </c>
      <c r="C1187" s="47" t="s">
        <v>2378</v>
      </c>
      <c r="D1187" s="47" t="s">
        <v>1935</v>
      </c>
      <c r="E1187" s="47" t="s">
        <v>271</v>
      </c>
      <c r="F1187" s="47" t="s">
        <v>7851</v>
      </c>
      <c r="G1187" s="47" t="s">
        <v>7740</v>
      </c>
      <c r="H1187" s="47" t="s">
        <v>7741</v>
      </c>
      <c r="I1187" s="47" t="s">
        <v>2414</v>
      </c>
      <c r="J1187" s="47"/>
      <c r="K1187" s="47" t="s">
        <v>16360</v>
      </c>
      <c r="L1187" s="47">
        <v>0.51407277584075928</v>
      </c>
      <c r="M1187" s="47">
        <v>-34.780110899999997</v>
      </c>
      <c r="N1187" s="47">
        <v>-58.168957800000001</v>
      </c>
      <c r="O1187" s="47" t="s">
        <v>16361</v>
      </c>
      <c r="P1187" s="47">
        <v>1</v>
      </c>
      <c r="Q1187">
        <v>20</v>
      </c>
      <c r="S1187" s="23" t="s">
        <v>2347</v>
      </c>
      <c r="T1187" t="str">
        <f t="shared" si="166"/>
        <v>04</v>
      </c>
      <c r="V1187" t="str">
        <f>+VLOOKUP(B1187,MARCO!E:E,1,FALSE)</f>
        <v>Berazategui</v>
      </c>
      <c r="W1187" t="s">
        <v>134</v>
      </c>
      <c r="X1187" t="s">
        <v>134</v>
      </c>
      <c r="Y1187" t="str">
        <f t="shared" si="167"/>
        <v>R 4 - D 119 - 451 - 3192</v>
      </c>
      <c r="Z1187" t="s">
        <v>20</v>
      </c>
      <c r="AA1187" t="s">
        <v>2349</v>
      </c>
      <c r="AB1187" t="s">
        <v>21</v>
      </c>
      <c r="AD1187" t="str">
        <f t="shared" si="168"/>
        <v>Sf 3 De Junio</v>
      </c>
      <c r="AE1187" t="s">
        <v>22</v>
      </c>
      <c r="AF1187" t="s">
        <v>23</v>
      </c>
      <c r="AG1187" t="s">
        <v>26</v>
      </c>
      <c r="AH1187" t="s">
        <v>2348</v>
      </c>
      <c r="AI1187" s="13">
        <f t="shared" si="169"/>
        <v>20</v>
      </c>
      <c r="AJ1187" s="13">
        <f t="shared" si="170"/>
        <v>1</v>
      </c>
      <c r="AK1187" s="21">
        <v>1</v>
      </c>
      <c r="AM1187" t="s">
        <v>2154</v>
      </c>
      <c r="AN1187" t="str">
        <f t="shared" si="164"/>
        <v>R04</v>
      </c>
      <c r="AO1187" s="20" t="str">
        <f t="shared" si="165"/>
        <v>FINES_R04</v>
      </c>
      <c r="AP1187" s="25">
        <f t="shared" si="171"/>
        <v>0.51407277584075928</v>
      </c>
      <c r="AQ1187" s="24" t="str">
        <f>+IFERROR(VLOOKUP(Y1187,#REF!,2,FALSE),"-")</f>
        <v>-</v>
      </c>
      <c r="AR1187" s="13" t="s">
        <v>2393</v>
      </c>
      <c r="AS1187" t="s">
        <v>2397</v>
      </c>
      <c r="AT1187" t="str">
        <f t="shared" si="172"/>
        <v>Ana Goitia (ex 45) Y 161 - Platanos Platanos</v>
      </c>
    </row>
    <row r="1188" spans="1:46" ht="15.75" thickBot="1" x14ac:dyDescent="0.3">
      <c r="A1188" s="47">
        <v>4</v>
      </c>
      <c r="B1188" s="47" t="s">
        <v>1915</v>
      </c>
      <c r="C1188" s="47" t="s">
        <v>2378</v>
      </c>
      <c r="D1188" s="47" t="s">
        <v>1935</v>
      </c>
      <c r="E1188" s="47" t="s">
        <v>271</v>
      </c>
      <c r="F1188" s="47" t="s">
        <v>7853</v>
      </c>
      <c r="G1188" s="47" t="s">
        <v>7854</v>
      </c>
      <c r="H1188" s="47" t="s">
        <v>7855</v>
      </c>
      <c r="I1188" s="47" t="s">
        <v>2414</v>
      </c>
      <c r="J1188" s="47"/>
      <c r="K1188" s="47" t="s">
        <v>14040</v>
      </c>
      <c r="L1188" s="47">
        <v>0.47693398594856262</v>
      </c>
      <c r="M1188" s="47">
        <v>-34.806195085311998</v>
      </c>
      <c r="N1188" s="47">
        <v>-58.212196267308997</v>
      </c>
      <c r="O1188" s="47" t="s">
        <v>16362</v>
      </c>
      <c r="P1188" s="47">
        <v>1</v>
      </c>
      <c r="Q1188">
        <v>24</v>
      </c>
      <c r="S1188" s="23" t="s">
        <v>2347</v>
      </c>
      <c r="T1188" t="str">
        <f t="shared" si="166"/>
        <v>04</v>
      </c>
      <c r="V1188" t="str">
        <f>+VLOOKUP(B1188,MARCO!E:E,1,FALSE)</f>
        <v>Berazategui</v>
      </c>
      <c r="W1188" t="s">
        <v>134</v>
      </c>
      <c r="X1188" t="s">
        <v>134</v>
      </c>
      <c r="Y1188" t="str">
        <f t="shared" si="167"/>
        <v>R 4 - D 119 - 451 - 2325</v>
      </c>
      <c r="Z1188" t="s">
        <v>20</v>
      </c>
      <c r="AA1188" t="s">
        <v>2349</v>
      </c>
      <c r="AB1188" t="s">
        <v>21</v>
      </c>
      <c r="AD1188" t="str">
        <f t="shared" si="168"/>
        <v>Sf Sourigues</v>
      </c>
      <c r="AE1188" t="s">
        <v>22</v>
      </c>
      <c r="AF1188" t="s">
        <v>23</v>
      </c>
      <c r="AG1188" t="s">
        <v>26</v>
      </c>
      <c r="AH1188" t="s">
        <v>2348</v>
      </c>
      <c r="AI1188" s="13">
        <f t="shared" si="169"/>
        <v>24</v>
      </c>
      <c r="AJ1188" s="13">
        <f t="shared" si="170"/>
        <v>1</v>
      </c>
      <c r="AK1188" s="21">
        <v>1</v>
      </c>
      <c r="AM1188" t="s">
        <v>2154</v>
      </c>
      <c r="AN1188" t="str">
        <f t="shared" si="164"/>
        <v>R04</v>
      </c>
      <c r="AO1188" s="20" t="str">
        <f t="shared" si="165"/>
        <v>FINES_R04</v>
      </c>
      <c r="AP1188" s="25">
        <f t="shared" si="171"/>
        <v>0.47693398594856262</v>
      </c>
      <c r="AQ1188" s="24" t="str">
        <f>+IFERROR(VLOOKUP(Y1188,#REF!,2,FALSE),"-")</f>
        <v>-</v>
      </c>
      <c r="AR1188" s="13" t="s">
        <v>2393</v>
      </c>
      <c r="AS1188" t="s">
        <v>2397</v>
      </c>
      <c r="AT1188" t="str">
        <f t="shared" si="172"/>
        <v>Calle Sabin Entre 259 Y 260 - e/ 259 y 260 - Sourigues Carlos TomÁs Sourigues</v>
      </c>
    </row>
    <row r="1189" spans="1:46" ht="15.75" thickBot="1" x14ac:dyDescent="0.3">
      <c r="A1189" s="47">
        <v>4</v>
      </c>
      <c r="B1189" s="47" t="s">
        <v>1915</v>
      </c>
      <c r="C1189" s="47" t="s">
        <v>2378</v>
      </c>
      <c r="D1189" s="47" t="s">
        <v>1935</v>
      </c>
      <c r="E1189" s="47" t="s">
        <v>271</v>
      </c>
      <c r="F1189" s="47" t="s">
        <v>7857</v>
      </c>
      <c r="G1189" s="47" t="s">
        <v>7858</v>
      </c>
      <c r="H1189" s="47" t="s">
        <v>7859</v>
      </c>
      <c r="I1189" s="47" t="s">
        <v>2414</v>
      </c>
      <c r="J1189" s="47"/>
      <c r="K1189" s="47" t="s">
        <v>14041</v>
      </c>
      <c r="L1189" s="47">
        <v>0.29865378141403198</v>
      </c>
      <c r="M1189" s="47">
        <v>-34.755377492287998</v>
      </c>
      <c r="N1189" s="47">
        <v>-58.222822592697</v>
      </c>
      <c r="O1189" s="47" t="s">
        <v>16363</v>
      </c>
      <c r="P1189" s="47">
        <v>1</v>
      </c>
      <c r="Q1189">
        <v>24</v>
      </c>
      <c r="S1189" s="23" t="s">
        <v>2347</v>
      </c>
      <c r="T1189" t="str">
        <f t="shared" si="166"/>
        <v>04</v>
      </c>
      <c r="V1189" t="str">
        <f>+VLOOKUP(B1189,MARCO!E:E,1,FALSE)</f>
        <v>Berazategui</v>
      </c>
      <c r="W1189" t="s">
        <v>134</v>
      </c>
      <c r="X1189" t="s">
        <v>134</v>
      </c>
      <c r="Y1189" t="str">
        <f t="shared" si="167"/>
        <v>R 4 - D 119 - 451 - 3475</v>
      </c>
      <c r="Z1189" t="s">
        <v>20</v>
      </c>
      <c r="AA1189" t="s">
        <v>2349</v>
      </c>
      <c r="AB1189" t="s">
        <v>21</v>
      </c>
      <c r="AD1189" t="str">
        <f t="shared" si="168"/>
        <v>Sf Alberdi</v>
      </c>
      <c r="AE1189" t="s">
        <v>22</v>
      </c>
      <c r="AF1189" t="s">
        <v>23</v>
      </c>
      <c r="AG1189" t="s">
        <v>26</v>
      </c>
      <c r="AH1189" t="s">
        <v>2348</v>
      </c>
      <c r="AI1189" s="13">
        <f t="shared" si="169"/>
        <v>24</v>
      </c>
      <c r="AJ1189" s="13">
        <f t="shared" si="170"/>
        <v>1</v>
      </c>
      <c r="AK1189" s="21">
        <v>1</v>
      </c>
      <c r="AM1189" t="s">
        <v>2154</v>
      </c>
      <c r="AN1189" t="str">
        <f t="shared" si="164"/>
        <v>R04</v>
      </c>
      <c r="AO1189" s="20" t="str">
        <f t="shared" si="165"/>
        <v>FINES_R04</v>
      </c>
      <c r="AP1189" s="25">
        <f t="shared" si="171"/>
        <v>0.29865378141403198</v>
      </c>
      <c r="AQ1189" s="24" t="str">
        <f>+IFERROR(VLOOKUP(Y1189,#REF!,2,FALSE),"-")</f>
        <v>-</v>
      </c>
      <c r="AR1189" s="13" t="s">
        <v>2393</v>
      </c>
      <c r="AS1189" t="s">
        <v>2397</v>
      </c>
      <c r="AT1189" t="str">
        <f t="shared" si="172"/>
        <v>Calle 4 E/ 142 Y 143 - Berazategui</v>
      </c>
    </row>
    <row r="1190" spans="1:46" ht="15.75" thickBot="1" x14ac:dyDescent="0.3">
      <c r="A1190" s="47">
        <v>4</v>
      </c>
      <c r="B1190" s="47" t="s">
        <v>1915</v>
      </c>
      <c r="C1190" s="47" t="s">
        <v>2378</v>
      </c>
      <c r="D1190" s="47" t="s">
        <v>1935</v>
      </c>
      <c r="E1190" s="47" t="s">
        <v>271</v>
      </c>
      <c r="F1190" s="47" t="s">
        <v>7861</v>
      </c>
      <c r="G1190" s="47" t="s">
        <v>7862</v>
      </c>
      <c r="H1190" s="47" t="s">
        <v>7863</v>
      </c>
      <c r="I1190" s="47" t="s">
        <v>2414</v>
      </c>
      <c r="J1190" s="47"/>
      <c r="K1190" s="47" t="s">
        <v>14042</v>
      </c>
      <c r="L1190" s="47">
        <v>0.56087625026702881</v>
      </c>
      <c r="M1190" s="47">
        <v>-34.7805903</v>
      </c>
      <c r="N1190" s="47">
        <v>-58.188324059999999</v>
      </c>
      <c r="O1190" s="47" t="s">
        <v>16364</v>
      </c>
      <c r="P1190" s="47">
        <v>1</v>
      </c>
      <c r="Q1190">
        <v>22</v>
      </c>
      <c r="S1190" s="23" t="s">
        <v>2347</v>
      </c>
      <c r="T1190" t="str">
        <f t="shared" si="166"/>
        <v>04</v>
      </c>
      <c r="V1190" t="str">
        <f>+VLOOKUP(B1190,MARCO!E:E,1,FALSE)</f>
        <v>Berazategui</v>
      </c>
      <c r="W1190" t="s">
        <v>134</v>
      </c>
      <c r="X1190" t="s">
        <v>134</v>
      </c>
      <c r="Y1190" t="str">
        <f t="shared" si="167"/>
        <v>R 4 - D 119 - 451 - 3397</v>
      </c>
      <c r="Z1190" t="s">
        <v>20</v>
      </c>
      <c r="AA1190" t="s">
        <v>2349</v>
      </c>
      <c r="AB1190" t="s">
        <v>21</v>
      </c>
      <c r="AD1190" t="str">
        <f t="shared" si="168"/>
        <v>Sf Platanos Norte</v>
      </c>
      <c r="AE1190" t="s">
        <v>22</v>
      </c>
      <c r="AF1190" t="s">
        <v>23</v>
      </c>
      <c r="AG1190" t="s">
        <v>26</v>
      </c>
      <c r="AH1190" t="s">
        <v>2348</v>
      </c>
      <c r="AI1190" s="13">
        <f t="shared" si="169"/>
        <v>22</v>
      </c>
      <c r="AJ1190" s="13">
        <f t="shared" si="170"/>
        <v>1</v>
      </c>
      <c r="AK1190" s="21">
        <v>1</v>
      </c>
      <c r="AM1190" t="s">
        <v>2154</v>
      </c>
      <c r="AN1190" t="str">
        <f t="shared" si="164"/>
        <v>R04</v>
      </c>
      <c r="AO1190" s="20" t="str">
        <f t="shared" si="165"/>
        <v>FINES_R04</v>
      </c>
      <c r="AP1190" s="25">
        <f t="shared" si="171"/>
        <v>0.56087625026702881</v>
      </c>
      <c r="AQ1190" s="24" t="str">
        <f>+IFERROR(VLOOKUP(Y1190,#REF!,2,FALSE),"-")</f>
        <v>-</v>
      </c>
      <c r="AR1190" s="13" t="s">
        <v>2393</v>
      </c>
      <c r="AS1190" t="s">
        <v>2397</v>
      </c>
      <c r="AT1190" t="str">
        <f t="shared" si="172"/>
        <v>Calle 36 Y 157 - Platanos Platanos</v>
      </c>
    </row>
    <row r="1191" spans="1:46" ht="15.75" thickBot="1" x14ac:dyDescent="0.3">
      <c r="A1191" s="47">
        <v>4</v>
      </c>
      <c r="B1191" s="47" t="s">
        <v>1915</v>
      </c>
      <c r="C1191" s="47" t="s">
        <v>2378</v>
      </c>
      <c r="D1191" s="47" t="s">
        <v>1935</v>
      </c>
      <c r="E1191" s="47" t="s">
        <v>271</v>
      </c>
      <c r="F1191" s="47" t="s">
        <v>7865</v>
      </c>
      <c r="G1191" s="47" t="s">
        <v>7866</v>
      </c>
      <c r="H1191" s="47" t="s">
        <v>7867</v>
      </c>
      <c r="I1191" s="47" t="s">
        <v>2414</v>
      </c>
      <c r="J1191" s="47"/>
      <c r="K1191" s="47" t="s">
        <v>14043</v>
      </c>
      <c r="L1191" s="47">
        <v>0.43945664167404169</v>
      </c>
      <c r="M1191" s="47">
        <v>-34.803561584971</v>
      </c>
      <c r="N1191" s="47">
        <v>-58.228308255187002</v>
      </c>
      <c r="O1191" s="47" t="s">
        <v>16365</v>
      </c>
      <c r="P1191" s="47">
        <v>1</v>
      </c>
      <c r="Q1191">
        <v>28</v>
      </c>
      <c r="S1191" s="23" t="s">
        <v>2347</v>
      </c>
      <c r="T1191" t="str">
        <f t="shared" si="166"/>
        <v>04</v>
      </c>
      <c r="V1191" t="str">
        <f>+VLOOKUP(B1191,MARCO!E:E,1,FALSE)</f>
        <v>Berazategui</v>
      </c>
      <c r="W1191" t="s">
        <v>134</v>
      </c>
      <c r="X1191" t="s">
        <v>134</v>
      </c>
      <c r="Y1191" t="str">
        <f t="shared" si="167"/>
        <v>R 4 - D 119 - 451 - 4199</v>
      </c>
      <c r="Z1191" t="s">
        <v>20</v>
      </c>
      <c r="AA1191" t="s">
        <v>2349</v>
      </c>
      <c r="AB1191" t="s">
        <v>21</v>
      </c>
      <c r="AD1191" t="str">
        <f t="shared" si="168"/>
        <v>Sf 6 De Enero</v>
      </c>
      <c r="AE1191" t="s">
        <v>22</v>
      </c>
      <c r="AF1191" t="s">
        <v>23</v>
      </c>
      <c r="AG1191" t="s">
        <v>26</v>
      </c>
      <c r="AH1191" t="s">
        <v>2348</v>
      </c>
      <c r="AI1191" s="13">
        <f t="shared" si="169"/>
        <v>28</v>
      </c>
      <c r="AJ1191" s="13">
        <f t="shared" si="170"/>
        <v>1</v>
      </c>
      <c r="AK1191" s="21">
        <v>1</v>
      </c>
      <c r="AM1191" t="s">
        <v>2154</v>
      </c>
      <c r="AN1191" t="str">
        <f t="shared" si="164"/>
        <v>R04</v>
      </c>
      <c r="AO1191" s="20" t="str">
        <f t="shared" si="165"/>
        <v>FINES_R04</v>
      </c>
      <c r="AP1191" s="25">
        <f t="shared" si="171"/>
        <v>0.43945664167404169</v>
      </c>
      <c r="AQ1191" s="24" t="str">
        <f>+IFERROR(VLOOKUP(Y1191,#REF!,2,FALSE),"-")</f>
        <v>-</v>
      </c>
      <c r="AR1191" s="13" t="s">
        <v>2393</v>
      </c>
      <c r="AS1191" t="s">
        <v>2397</v>
      </c>
      <c r="AT1191" t="str">
        <f t="shared" si="172"/>
        <v>206a Y 263 - Sourigues Carlos TomÁs Sourigues</v>
      </c>
    </row>
    <row r="1192" spans="1:46" ht="15.75" thickBot="1" x14ac:dyDescent="0.3">
      <c r="A1192" s="47">
        <v>4</v>
      </c>
      <c r="B1192" s="47" t="s">
        <v>1915</v>
      </c>
      <c r="C1192" s="47" t="s">
        <v>2378</v>
      </c>
      <c r="D1192" s="47" t="s">
        <v>1935</v>
      </c>
      <c r="E1192" s="47" t="s">
        <v>271</v>
      </c>
      <c r="F1192" s="47" t="s">
        <v>7869</v>
      </c>
      <c r="G1192" s="47" t="s">
        <v>7870</v>
      </c>
      <c r="H1192" s="47" t="s">
        <v>7871</v>
      </c>
      <c r="I1192" s="47" t="s">
        <v>2414</v>
      </c>
      <c r="J1192" s="47"/>
      <c r="K1192" s="47" t="s">
        <v>14044</v>
      </c>
      <c r="L1192" s="47">
        <v>0.48087430000305181</v>
      </c>
      <c r="M1192" s="47">
        <v>-34.756007999998999</v>
      </c>
      <c r="N1192" s="47">
        <v>-58.198337712418002</v>
      </c>
      <c r="O1192" s="47" t="s">
        <v>16366</v>
      </c>
      <c r="P1192" s="47">
        <v>1</v>
      </c>
      <c r="Q1192">
        <v>11</v>
      </c>
      <c r="S1192" s="23" t="s">
        <v>2347</v>
      </c>
      <c r="T1192" t="str">
        <f t="shared" si="166"/>
        <v>04</v>
      </c>
      <c r="V1192" t="str">
        <f>+VLOOKUP(B1192,MARCO!E:E,1,FALSE)</f>
        <v>Berazategui</v>
      </c>
      <c r="W1192" t="s">
        <v>134</v>
      </c>
      <c r="X1192" t="s">
        <v>134</v>
      </c>
      <c r="Y1192" t="str">
        <f t="shared" si="167"/>
        <v>R 4 - D 119 - 451 - 4200</v>
      </c>
      <c r="Z1192" t="s">
        <v>20</v>
      </c>
      <c r="AA1192" t="s">
        <v>2349</v>
      </c>
      <c r="AB1192" t="s">
        <v>21</v>
      </c>
      <c r="AD1192" t="str">
        <f t="shared" si="168"/>
        <v>Polideportivo 6</v>
      </c>
      <c r="AE1192" t="s">
        <v>22</v>
      </c>
      <c r="AF1192" t="s">
        <v>23</v>
      </c>
      <c r="AG1192" t="s">
        <v>26</v>
      </c>
      <c r="AH1192" t="s">
        <v>2348</v>
      </c>
      <c r="AI1192" s="13">
        <f t="shared" si="169"/>
        <v>11</v>
      </c>
      <c r="AJ1192" s="13">
        <f t="shared" si="170"/>
        <v>1</v>
      </c>
      <c r="AK1192" s="21">
        <v>1</v>
      </c>
      <c r="AM1192" t="s">
        <v>2154</v>
      </c>
      <c r="AN1192" t="str">
        <f t="shared" si="164"/>
        <v>R04</v>
      </c>
      <c r="AO1192" s="20" t="str">
        <f t="shared" si="165"/>
        <v>FINES_R04</v>
      </c>
      <c r="AP1192" s="25">
        <f t="shared" si="171"/>
        <v>0.48087430000305181</v>
      </c>
      <c r="AQ1192" s="24" t="str">
        <f>+IFERROR(VLOOKUP(Y1192,#REF!,2,FALSE),"-")</f>
        <v>-</v>
      </c>
      <c r="AR1192" s="13" t="s">
        <v>2393</v>
      </c>
      <c r="AS1192" t="s">
        <v>2397</v>
      </c>
      <c r="AT1192" t="str">
        <f t="shared" si="172"/>
        <v>Calle 11 Entre 159 Y 160 - e/ 159 y 160 - Berazategui</v>
      </c>
    </row>
    <row r="1193" spans="1:46" ht="15.75" thickBot="1" x14ac:dyDescent="0.3">
      <c r="A1193" s="47">
        <v>4</v>
      </c>
      <c r="B1193" s="47" t="s">
        <v>1915</v>
      </c>
      <c r="C1193" s="47" t="s">
        <v>2369</v>
      </c>
      <c r="D1193" s="47" t="s">
        <v>1936</v>
      </c>
      <c r="E1193" s="47" t="s">
        <v>228</v>
      </c>
      <c r="F1193" s="47" t="s">
        <v>7873</v>
      </c>
      <c r="G1193" s="47" t="s">
        <v>7874</v>
      </c>
      <c r="H1193" s="47" t="s">
        <v>7875</v>
      </c>
      <c r="I1193" s="47" t="s">
        <v>2475</v>
      </c>
      <c r="J1193" s="47"/>
      <c r="K1193" s="47" t="s">
        <v>14045</v>
      </c>
      <c r="L1193" s="47">
        <v>0.65270894765853882</v>
      </c>
      <c r="M1193" s="47">
        <v>-34.762543800000003</v>
      </c>
      <c r="N1193" s="47">
        <v>-58.242787999999997</v>
      </c>
      <c r="O1193" s="47" t="s">
        <v>16367</v>
      </c>
      <c r="P1193" s="47">
        <v>2</v>
      </c>
      <c r="Q1193">
        <v>59</v>
      </c>
      <c r="S1193" s="23" t="s">
        <v>2347</v>
      </c>
      <c r="T1193" t="str">
        <f t="shared" si="166"/>
        <v>04</v>
      </c>
      <c r="V1193" t="str">
        <f>+VLOOKUP(B1193,MARCO!E:E,1,FALSE)</f>
        <v>Berazategui</v>
      </c>
      <c r="W1193" t="s">
        <v>134</v>
      </c>
      <c r="X1193" t="s">
        <v>134</v>
      </c>
      <c r="Y1193" t="str">
        <f t="shared" si="167"/>
        <v>R 4 - D 119 - 452 - 3618</v>
      </c>
      <c r="Z1193" t="s">
        <v>20</v>
      </c>
      <c r="AA1193" t="s">
        <v>2349</v>
      </c>
      <c r="AB1193" t="s">
        <v>21</v>
      </c>
      <c r="AD1193" t="str">
        <f t="shared" si="168"/>
        <v>Iglesia Santa Juana Antida</v>
      </c>
      <c r="AE1193" t="s">
        <v>22</v>
      </c>
      <c r="AF1193" t="s">
        <v>23</v>
      </c>
      <c r="AG1193" t="s">
        <v>26</v>
      </c>
      <c r="AH1193" t="s">
        <v>2348</v>
      </c>
      <c r="AI1193" s="13">
        <f t="shared" si="169"/>
        <v>59</v>
      </c>
      <c r="AJ1193" s="13">
        <f t="shared" si="170"/>
        <v>2</v>
      </c>
      <c r="AK1193" s="21">
        <v>1</v>
      </c>
      <c r="AM1193" t="s">
        <v>2154</v>
      </c>
      <c r="AN1193" t="str">
        <f t="shared" si="164"/>
        <v>R04</v>
      </c>
      <c r="AO1193" s="20" t="str">
        <f t="shared" si="165"/>
        <v>FINES_R04</v>
      </c>
      <c r="AP1193" s="25">
        <f t="shared" si="171"/>
        <v>0.65270894765853882</v>
      </c>
      <c r="AQ1193" s="24" t="str">
        <f>+IFERROR(VLOOKUP(Y1193,#REF!,2,FALSE),"-")</f>
        <v>-</v>
      </c>
      <c r="AR1193" s="13" t="s">
        <v>2393</v>
      </c>
      <c r="AS1193" t="s">
        <v>2398</v>
      </c>
      <c r="AT1193" t="str">
        <f t="shared" si="172"/>
        <v>Calle 125 Esquina 3 - e/ 125 y 126 - Berazategui</v>
      </c>
    </row>
    <row r="1194" spans="1:46" ht="15.75" thickBot="1" x14ac:dyDescent="0.3">
      <c r="A1194" s="47">
        <v>4</v>
      </c>
      <c r="B1194" s="47" t="s">
        <v>1915</v>
      </c>
      <c r="C1194" s="47" t="s">
        <v>2374</v>
      </c>
      <c r="D1194" s="47" t="s">
        <v>1937</v>
      </c>
      <c r="E1194" s="47" t="s">
        <v>230</v>
      </c>
      <c r="F1194" s="47" t="s">
        <v>7877</v>
      </c>
      <c r="G1194" s="47" t="s">
        <v>7878</v>
      </c>
      <c r="H1194" s="47" t="s">
        <v>7879</v>
      </c>
      <c r="I1194" s="47" t="s">
        <v>2475</v>
      </c>
      <c r="J1194" s="47"/>
      <c r="K1194" s="47" t="s">
        <v>14046</v>
      </c>
      <c r="L1194" s="47">
        <v>0.65612304210662842</v>
      </c>
      <c r="M1194" s="47">
        <v>-34.807450600000003</v>
      </c>
      <c r="N1194" s="47">
        <v>-58.191235599999999</v>
      </c>
      <c r="O1194" s="47" t="s">
        <v>16368</v>
      </c>
      <c r="P1194" s="47">
        <v>1</v>
      </c>
      <c r="Q1194">
        <v>22</v>
      </c>
      <c r="S1194" s="23" t="s">
        <v>2347</v>
      </c>
      <c r="T1194" t="str">
        <f t="shared" si="166"/>
        <v>04</v>
      </c>
      <c r="V1194" t="str">
        <f>+VLOOKUP(B1194,MARCO!E:E,1,FALSE)</f>
        <v>Berazategui</v>
      </c>
      <c r="W1194" t="s">
        <v>134</v>
      </c>
      <c r="X1194" t="s">
        <v>134</v>
      </c>
      <c r="Y1194" t="str">
        <f t="shared" si="167"/>
        <v>R 4 - D 119 - 453 - 1030</v>
      </c>
      <c r="Z1194" t="s">
        <v>20</v>
      </c>
      <c r="AA1194" t="s">
        <v>2349</v>
      </c>
      <c r="AB1194" t="s">
        <v>21</v>
      </c>
      <c r="AD1194" t="str">
        <f t="shared" si="168"/>
        <v>Sf San Martin - Kennedy</v>
      </c>
      <c r="AE1194" t="s">
        <v>22</v>
      </c>
      <c r="AF1194" t="s">
        <v>23</v>
      </c>
      <c r="AG1194" t="s">
        <v>26</v>
      </c>
      <c r="AH1194" t="s">
        <v>2348</v>
      </c>
      <c r="AI1194" s="13">
        <f t="shared" si="169"/>
        <v>22</v>
      </c>
      <c r="AJ1194" s="13">
        <f t="shared" si="170"/>
        <v>1</v>
      </c>
      <c r="AK1194" s="21">
        <v>1</v>
      </c>
      <c r="AM1194" t="s">
        <v>2154</v>
      </c>
      <c r="AN1194" t="str">
        <f t="shared" si="164"/>
        <v>R04</v>
      </c>
      <c r="AO1194" s="20" t="str">
        <f t="shared" si="165"/>
        <v>FINES_R04</v>
      </c>
      <c r="AP1194" s="25">
        <f t="shared" si="171"/>
        <v>0.65612304210662842</v>
      </c>
      <c r="AQ1194" s="24" t="str">
        <f>+IFERROR(VLOOKUP(Y1194,#REF!,2,FALSE),"-")</f>
        <v>-</v>
      </c>
      <c r="AR1194" s="13" t="s">
        <v>2393</v>
      </c>
      <c r="AS1194" t="s">
        <v>2397</v>
      </c>
      <c r="AT1194" t="str">
        <f t="shared" si="172"/>
        <v>Calle 50 2750 - 2750 - Hudson Hudson</v>
      </c>
    </row>
    <row r="1195" spans="1:46" ht="15.75" thickBot="1" x14ac:dyDescent="0.3">
      <c r="A1195" s="47">
        <v>4</v>
      </c>
      <c r="B1195" s="47" t="s">
        <v>1915</v>
      </c>
      <c r="C1195" s="47" t="s">
        <v>2369</v>
      </c>
      <c r="D1195" s="47" t="s">
        <v>1936</v>
      </c>
      <c r="E1195" s="47" t="s">
        <v>228</v>
      </c>
      <c r="F1195" s="47" t="s">
        <v>7881</v>
      </c>
      <c r="G1195" s="47" t="s">
        <v>7882</v>
      </c>
      <c r="H1195" s="47" t="s">
        <v>7883</v>
      </c>
      <c r="I1195" s="47" t="s">
        <v>2475</v>
      </c>
      <c r="J1195" s="47" t="s">
        <v>2962</v>
      </c>
      <c r="K1195" s="47" t="s">
        <v>14047</v>
      </c>
      <c r="L1195" s="47">
        <v>0.42926990985870361</v>
      </c>
      <c r="M1195" s="47">
        <v>-34.760680303332002</v>
      </c>
      <c r="N1195" s="47">
        <v>-58.227898924717998</v>
      </c>
      <c r="O1195" s="47" t="s">
        <v>16369</v>
      </c>
      <c r="P1195" s="47">
        <v>7</v>
      </c>
      <c r="Q1195">
        <v>183</v>
      </c>
      <c r="S1195" s="23" t="s">
        <v>2347</v>
      </c>
      <c r="T1195" t="str">
        <f t="shared" si="166"/>
        <v>04</v>
      </c>
      <c r="V1195" t="str">
        <f>+VLOOKUP(B1195,MARCO!E:E,1,FALSE)</f>
        <v>Berazategui</v>
      </c>
      <c r="W1195" t="s">
        <v>134</v>
      </c>
      <c r="X1195" t="s">
        <v>134</v>
      </c>
      <c r="Y1195" t="str">
        <f t="shared" si="167"/>
        <v>R 4 - D 119 - 452 - 3221</v>
      </c>
      <c r="Z1195" t="s">
        <v>20</v>
      </c>
      <c r="AA1195" t="s">
        <v>2349</v>
      </c>
      <c r="AB1195" t="s">
        <v>21</v>
      </c>
      <c r="AD1195" t="str">
        <f t="shared" si="168"/>
        <v>Iglesia Caacupe</v>
      </c>
      <c r="AE1195" t="s">
        <v>22</v>
      </c>
      <c r="AF1195" t="s">
        <v>23</v>
      </c>
      <c r="AG1195" t="s">
        <v>26</v>
      </c>
      <c r="AH1195" t="s">
        <v>2348</v>
      </c>
      <c r="AI1195" s="13">
        <f t="shared" si="169"/>
        <v>183</v>
      </c>
      <c r="AJ1195" s="13">
        <f t="shared" si="170"/>
        <v>7</v>
      </c>
      <c r="AK1195" s="21">
        <v>1</v>
      </c>
      <c r="AM1195" t="s">
        <v>2154</v>
      </c>
      <c r="AN1195" t="str">
        <f t="shared" si="164"/>
        <v>R04</v>
      </c>
      <c r="AO1195" s="20" t="str">
        <f t="shared" si="165"/>
        <v>FINES_R04</v>
      </c>
      <c r="AP1195" s="25">
        <f t="shared" si="171"/>
        <v>0.42926990985870361</v>
      </c>
      <c r="AQ1195" s="24" t="str">
        <f>+IFERROR(VLOOKUP(Y1195,#REF!,2,FALSE),"-")</f>
        <v>-</v>
      </c>
      <c r="AR1195" s="13" t="s">
        <v>2393</v>
      </c>
      <c r="AS1195" t="s">
        <v>2398</v>
      </c>
      <c r="AT1195" t="str">
        <f t="shared" si="172"/>
        <v>Calle 136 Entre 6 Y 7 - e/ 6 y 7 - Berazategui Oeste</v>
      </c>
    </row>
    <row r="1196" spans="1:46" ht="15.75" thickBot="1" x14ac:dyDescent="0.3">
      <c r="A1196" s="47">
        <v>4</v>
      </c>
      <c r="B1196" s="47" t="s">
        <v>1915</v>
      </c>
      <c r="C1196" s="47" t="s">
        <v>2369</v>
      </c>
      <c r="D1196" s="47" t="s">
        <v>1936</v>
      </c>
      <c r="E1196" s="47" t="s">
        <v>228</v>
      </c>
      <c r="F1196" s="47" t="s">
        <v>7885</v>
      </c>
      <c r="G1196" s="47" t="s">
        <v>7886</v>
      </c>
      <c r="H1196" s="47" t="s">
        <v>7887</v>
      </c>
      <c r="I1196" s="47" t="s">
        <v>2475</v>
      </c>
      <c r="J1196" s="47" t="s">
        <v>7889</v>
      </c>
      <c r="K1196" s="47" t="s">
        <v>14048</v>
      </c>
      <c r="L1196" s="47">
        <v>0.47284066677093511</v>
      </c>
      <c r="M1196" s="47">
        <v>-34.780753768569902</v>
      </c>
      <c r="N1196" s="47">
        <v>-58.234347581672601</v>
      </c>
      <c r="O1196" s="47" t="s">
        <v>16370</v>
      </c>
      <c r="P1196" s="47">
        <v>4</v>
      </c>
      <c r="Q1196">
        <v>98</v>
      </c>
      <c r="S1196" s="23" t="s">
        <v>2347</v>
      </c>
      <c r="T1196" t="str">
        <f t="shared" si="166"/>
        <v>04</v>
      </c>
      <c r="V1196" t="str">
        <f>+VLOOKUP(B1196,MARCO!E:E,1,FALSE)</f>
        <v>Berazategui</v>
      </c>
      <c r="W1196" t="s">
        <v>134</v>
      </c>
      <c r="X1196" t="s">
        <v>134</v>
      </c>
      <c r="Y1196" t="str">
        <f t="shared" si="167"/>
        <v>R 4 - D 119 - 452 - 3763</v>
      </c>
      <c r="Z1196" t="s">
        <v>20</v>
      </c>
      <c r="AA1196" t="s">
        <v>2349</v>
      </c>
      <c r="AB1196" t="s">
        <v>21</v>
      </c>
      <c r="AD1196" t="str">
        <f t="shared" si="168"/>
        <v>Escuela Primaria N 53</v>
      </c>
      <c r="AE1196" t="s">
        <v>22</v>
      </c>
      <c r="AF1196" t="s">
        <v>23</v>
      </c>
      <c r="AG1196" t="s">
        <v>26</v>
      </c>
      <c r="AH1196" t="s">
        <v>2348</v>
      </c>
      <c r="AI1196" s="13">
        <f t="shared" si="169"/>
        <v>98</v>
      </c>
      <c r="AJ1196" s="13">
        <f t="shared" si="170"/>
        <v>4</v>
      </c>
      <c r="AK1196" s="21">
        <v>1</v>
      </c>
      <c r="AM1196" t="s">
        <v>2154</v>
      </c>
      <c r="AN1196" t="str">
        <f t="shared" si="164"/>
        <v>R04</v>
      </c>
      <c r="AO1196" s="20" t="str">
        <f t="shared" si="165"/>
        <v>FINES_R04</v>
      </c>
      <c r="AP1196" s="25">
        <f t="shared" si="171"/>
        <v>0.47284066677093511</v>
      </c>
      <c r="AQ1196" s="24" t="str">
        <f>+IFERROR(VLOOKUP(Y1196,#REF!,2,FALSE),"-")</f>
        <v>-</v>
      </c>
      <c r="AR1196" s="13" t="s">
        <v>2393</v>
      </c>
      <c r="AS1196" t="s">
        <v>2397</v>
      </c>
      <c r="AT1196" t="str">
        <f t="shared" si="172"/>
        <v>Calle 18 A N° 1776 Esquina Dardo Rocha - 1776 e/ 19 y 19a - Berazategui</v>
      </c>
    </row>
    <row r="1197" spans="1:46" ht="15.75" thickBot="1" x14ac:dyDescent="0.3">
      <c r="A1197" s="47">
        <v>4</v>
      </c>
      <c r="B1197" s="47" t="s">
        <v>1915</v>
      </c>
      <c r="C1197" s="47" t="s">
        <v>2369</v>
      </c>
      <c r="D1197" s="47" t="s">
        <v>1936</v>
      </c>
      <c r="E1197" s="47" t="s">
        <v>228</v>
      </c>
      <c r="F1197" s="47" t="s">
        <v>7890</v>
      </c>
      <c r="G1197" s="47" t="s">
        <v>7891</v>
      </c>
      <c r="H1197" s="47" t="s">
        <v>7892</v>
      </c>
      <c r="I1197" s="47" t="s">
        <v>2475</v>
      </c>
      <c r="J1197" s="47" t="s">
        <v>7722</v>
      </c>
      <c r="K1197" s="47" t="s">
        <v>14049</v>
      </c>
      <c r="L1197" s="47">
        <v>0.47284066677093511</v>
      </c>
      <c r="M1197" s="47">
        <v>-34.780209006173997</v>
      </c>
      <c r="N1197" s="47">
        <v>-58.234041099545998</v>
      </c>
      <c r="O1197" s="47" t="s">
        <v>16371</v>
      </c>
      <c r="P1197" s="47">
        <v>2</v>
      </c>
      <c r="Q1197">
        <v>41</v>
      </c>
      <c r="S1197" s="23" t="s">
        <v>2347</v>
      </c>
      <c r="T1197" t="str">
        <f t="shared" si="166"/>
        <v>04</v>
      </c>
      <c r="V1197" t="str">
        <f>+VLOOKUP(B1197,MARCO!E:E,1,FALSE)</f>
        <v>Berazategui</v>
      </c>
      <c r="W1197" t="s">
        <v>134</v>
      </c>
      <c r="X1197" t="s">
        <v>134</v>
      </c>
      <c r="Y1197" t="str">
        <f t="shared" si="167"/>
        <v>R 4 - D 119 - 452 - 3370</v>
      </c>
      <c r="Z1197" t="s">
        <v>20</v>
      </c>
      <c r="AA1197" t="s">
        <v>2349</v>
      </c>
      <c r="AB1197" t="s">
        <v>21</v>
      </c>
      <c r="AD1197" t="str">
        <f t="shared" si="168"/>
        <v>Asociacion Colectividades Berazategui</v>
      </c>
      <c r="AE1197" t="s">
        <v>22</v>
      </c>
      <c r="AF1197" t="s">
        <v>23</v>
      </c>
      <c r="AG1197" t="s">
        <v>26</v>
      </c>
      <c r="AH1197" t="s">
        <v>2348</v>
      </c>
      <c r="AI1197" s="13">
        <f t="shared" si="169"/>
        <v>41</v>
      </c>
      <c r="AJ1197" s="13">
        <f t="shared" si="170"/>
        <v>2</v>
      </c>
      <c r="AK1197" s="21">
        <v>1</v>
      </c>
      <c r="AM1197" t="s">
        <v>2154</v>
      </c>
      <c r="AN1197" t="str">
        <f t="shared" si="164"/>
        <v>R04</v>
      </c>
      <c r="AO1197" s="20" t="str">
        <f t="shared" si="165"/>
        <v>FINES_R04</v>
      </c>
      <c r="AP1197" s="25">
        <f t="shared" si="171"/>
        <v>0.47284066677093511</v>
      </c>
      <c r="AQ1197" s="24" t="str">
        <f>+IFERROR(VLOOKUP(Y1197,#REF!,2,FALSE),"-")</f>
        <v>-</v>
      </c>
      <c r="AR1197" s="13" t="s">
        <v>2393</v>
      </c>
      <c r="AS1197" t="s">
        <v>2398</v>
      </c>
      <c r="AT1197" t="str">
        <f t="shared" si="172"/>
        <v>Dardo Rocha - 1800 e/ 18 y 18a - Berazategui Oeste</v>
      </c>
    </row>
    <row r="1198" spans="1:46" ht="15.75" thickBot="1" x14ac:dyDescent="0.3">
      <c r="A1198" s="47">
        <v>4</v>
      </c>
      <c r="B1198" s="47" t="s">
        <v>1915</v>
      </c>
      <c r="C1198" s="47" t="s">
        <v>2369</v>
      </c>
      <c r="D1198" s="47" t="s">
        <v>1936</v>
      </c>
      <c r="E1198" s="47" t="s">
        <v>228</v>
      </c>
      <c r="F1198" s="47" t="s">
        <v>7895</v>
      </c>
      <c r="G1198" s="47" t="s">
        <v>7896</v>
      </c>
      <c r="H1198" s="47" t="s">
        <v>7897</v>
      </c>
      <c r="I1198" s="47" t="s">
        <v>2475</v>
      </c>
      <c r="J1198" s="47" t="s">
        <v>7896</v>
      </c>
      <c r="K1198" s="47" t="s">
        <v>14050</v>
      </c>
      <c r="L1198" s="47">
        <v>0.3361162543296814</v>
      </c>
      <c r="M1198" s="47">
        <v>-34.765185440000003</v>
      </c>
      <c r="N1198" s="47">
        <v>-58.204161720000002</v>
      </c>
      <c r="O1198" s="47" t="s">
        <v>16372</v>
      </c>
      <c r="P1198" s="47">
        <v>1</v>
      </c>
      <c r="Q1198">
        <v>25</v>
      </c>
      <c r="S1198" s="23" t="s">
        <v>2347</v>
      </c>
      <c r="T1198" t="str">
        <f t="shared" si="166"/>
        <v>04</v>
      </c>
      <c r="V1198" t="str">
        <f>+VLOOKUP(B1198,MARCO!E:E,1,FALSE)</f>
        <v>Berazategui</v>
      </c>
      <c r="W1198" t="s">
        <v>134</v>
      </c>
      <c r="X1198" t="s">
        <v>134</v>
      </c>
      <c r="Y1198" t="str">
        <f t="shared" si="167"/>
        <v>R 4 - D 119 - 452 - 0901</v>
      </c>
      <c r="Z1198" t="s">
        <v>20</v>
      </c>
      <c r="AA1198" t="s">
        <v>2349</v>
      </c>
      <c r="AB1198" t="s">
        <v>21</v>
      </c>
      <c r="AD1198" t="str">
        <f t="shared" si="168"/>
        <v>Attta</v>
      </c>
      <c r="AE1198" t="s">
        <v>22</v>
      </c>
      <c r="AF1198" t="s">
        <v>23</v>
      </c>
      <c r="AG1198" t="s">
        <v>26</v>
      </c>
      <c r="AH1198" t="s">
        <v>2348</v>
      </c>
      <c r="AI1198" s="13">
        <f t="shared" si="169"/>
        <v>25</v>
      </c>
      <c r="AJ1198" s="13">
        <f t="shared" si="170"/>
        <v>1</v>
      </c>
      <c r="AK1198" s="21">
        <v>1</v>
      </c>
      <c r="AM1198" t="s">
        <v>2154</v>
      </c>
      <c r="AN1198" t="str">
        <f t="shared" si="164"/>
        <v>R04</v>
      </c>
      <c r="AO1198" s="20" t="str">
        <f t="shared" si="165"/>
        <v>FINES_R04</v>
      </c>
      <c r="AP1198" s="25">
        <f t="shared" si="171"/>
        <v>0.3361162543296814</v>
      </c>
      <c r="AQ1198" s="24" t="str">
        <f>+IFERROR(VLOOKUP(Y1198,#REF!,2,FALSE),"-")</f>
        <v>-</v>
      </c>
      <c r="AR1198" s="13" t="s">
        <v>2393</v>
      </c>
      <c r="AS1198" t="s">
        <v>2397</v>
      </c>
      <c r="AT1198" t="str">
        <f t="shared" si="172"/>
        <v>Calle 148 Entre 15 Y 15a - 1517 - Berazategui Centro Noroeste</v>
      </c>
    </row>
    <row r="1199" spans="1:46" ht="15.75" thickBot="1" x14ac:dyDescent="0.3">
      <c r="A1199" s="47">
        <v>4</v>
      </c>
      <c r="B1199" s="47" t="s">
        <v>1915</v>
      </c>
      <c r="C1199" s="47" t="s">
        <v>2369</v>
      </c>
      <c r="D1199" s="47" t="s">
        <v>1936</v>
      </c>
      <c r="E1199" s="47" t="s">
        <v>228</v>
      </c>
      <c r="F1199" s="47" t="s">
        <v>7902</v>
      </c>
      <c r="G1199" s="47" t="s">
        <v>7903</v>
      </c>
      <c r="H1199" s="47" t="s">
        <v>7904</v>
      </c>
      <c r="I1199" s="47" t="s">
        <v>2475</v>
      </c>
      <c r="J1199" s="47" t="s">
        <v>7901</v>
      </c>
      <c r="K1199" s="47" t="s">
        <v>14051</v>
      </c>
      <c r="L1199" s="47">
        <v>0</v>
      </c>
      <c r="M1199" s="47">
        <v>-34.822032980000003</v>
      </c>
      <c r="N1199" s="47">
        <v>-58.170990160000002</v>
      </c>
      <c r="O1199" s="47" t="s">
        <v>16373</v>
      </c>
      <c r="P1199" s="47">
        <v>1</v>
      </c>
      <c r="Q1199">
        <v>19</v>
      </c>
      <c r="S1199" s="23" t="s">
        <v>2347</v>
      </c>
      <c r="T1199" t="str">
        <f t="shared" si="166"/>
        <v>04</v>
      </c>
      <c r="V1199" t="str">
        <f>+VLOOKUP(B1199,MARCO!E:E,1,FALSE)</f>
        <v>Berazategui</v>
      </c>
      <c r="W1199" t="s">
        <v>134</v>
      </c>
      <c r="X1199" t="s">
        <v>134</v>
      </c>
      <c r="Y1199" t="str">
        <f t="shared" si="167"/>
        <v>R 4 - D 119 - 452 - 3096</v>
      </c>
      <c r="Z1199" t="s">
        <v>20</v>
      </c>
      <c r="AA1199" t="s">
        <v>2349</v>
      </c>
      <c r="AB1199" t="s">
        <v>21</v>
      </c>
      <c r="AD1199" t="str">
        <f t="shared" si="168"/>
        <v>La Molina</v>
      </c>
      <c r="AE1199" t="s">
        <v>22</v>
      </c>
      <c r="AF1199" t="s">
        <v>23</v>
      </c>
      <c r="AG1199" t="s">
        <v>26</v>
      </c>
      <c r="AH1199" t="s">
        <v>2348</v>
      </c>
      <c r="AI1199" s="13">
        <f t="shared" si="169"/>
        <v>19</v>
      </c>
      <c r="AJ1199" s="13">
        <f t="shared" si="170"/>
        <v>1</v>
      </c>
      <c r="AK1199" s="21">
        <v>1</v>
      </c>
      <c r="AM1199" t="s">
        <v>2154</v>
      </c>
      <c r="AN1199" t="str">
        <f t="shared" si="164"/>
        <v>R04</v>
      </c>
      <c r="AO1199" s="20" t="str">
        <f t="shared" si="165"/>
        <v>FINES_R04</v>
      </c>
      <c r="AP1199" s="25">
        <f t="shared" si="171"/>
        <v>0</v>
      </c>
      <c r="AQ1199" s="24" t="str">
        <f>+IFERROR(VLOOKUP(Y1199,#REF!,2,FALSE),"-")</f>
        <v>-</v>
      </c>
      <c r="AR1199" s="13" t="s">
        <v>2393</v>
      </c>
      <c r="AS1199" t="s">
        <v>2397</v>
      </c>
      <c r="AT1199" t="str">
        <f t="shared" si="172"/>
        <v>Calle 55 Entre 129 Y 130 - Hudson Hudson</v>
      </c>
    </row>
    <row r="1200" spans="1:46" ht="15.75" thickBot="1" x14ac:dyDescent="0.3">
      <c r="A1200" s="47">
        <v>4</v>
      </c>
      <c r="B1200" s="47" t="s">
        <v>1915</v>
      </c>
      <c r="C1200" s="47" t="s">
        <v>2369</v>
      </c>
      <c r="D1200" s="47" t="s">
        <v>1936</v>
      </c>
      <c r="E1200" s="47" t="s">
        <v>228</v>
      </c>
      <c r="F1200" s="47" t="s">
        <v>7906</v>
      </c>
      <c r="G1200" s="47" t="s">
        <v>7907</v>
      </c>
      <c r="H1200" s="47" t="s">
        <v>7908</v>
      </c>
      <c r="I1200" s="47" t="s">
        <v>2475</v>
      </c>
      <c r="J1200" s="47" t="s">
        <v>2764</v>
      </c>
      <c r="K1200" s="47" t="s">
        <v>14052</v>
      </c>
      <c r="L1200" s="47">
        <v>0.46558818221092219</v>
      </c>
      <c r="M1200" s="47">
        <v>-34.812498779414</v>
      </c>
      <c r="N1200" s="47">
        <v>-58.199899763893001</v>
      </c>
      <c r="O1200" s="47" t="s">
        <v>16374</v>
      </c>
      <c r="P1200" s="47">
        <v>1</v>
      </c>
      <c r="Q1200">
        <v>18</v>
      </c>
      <c r="S1200" s="23" t="s">
        <v>2347</v>
      </c>
      <c r="T1200" t="str">
        <f t="shared" si="166"/>
        <v>04</v>
      </c>
      <c r="V1200" t="str">
        <f>+VLOOKUP(B1200,MARCO!E:E,1,FALSE)</f>
        <v>Berazategui</v>
      </c>
      <c r="W1200" t="s">
        <v>134</v>
      </c>
      <c r="X1200" t="s">
        <v>134</v>
      </c>
      <c r="Y1200" t="str">
        <f t="shared" si="167"/>
        <v>R 4 - D 119 - 452 - 3633</v>
      </c>
      <c r="Z1200" t="s">
        <v>20</v>
      </c>
      <c r="AA1200" t="s">
        <v>2349</v>
      </c>
      <c r="AB1200" t="s">
        <v>21</v>
      </c>
      <c r="AD1200" t="str">
        <f t="shared" si="168"/>
        <v>Sf El Paraiso</v>
      </c>
      <c r="AE1200" t="s">
        <v>22</v>
      </c>
      <c r="AF1200" t="s">
        <v>23</v>
      </c>
      <c r="AG1200" t="s">
        <v>26</v>
      </c>
      <c r="AH1200" t="s">
        <v>2348</v>
      </c>
      <c r="AI1200" s="13">
        <f t="shared" si="169"/>
        <v>18</v>
      </c>
      <c r="AJ1200" s="13">
        <f t="shared" si="170"/>
        <v>1</v>
      </c>
      <c r="AK1200" s="21">
        <v>1</v>
      </c>
      <c r="AM1200" t="s">
        <v>2154</v>
      </c>
      <c r="AN1200" t="str">
        <f t="shared" si="164"/>
        <v>R04</v>
      </c>
      <c r="AO1200" s="20" t="str">
        <f t="shared" si="165"/>
        <v>FINES_R04</v>
      </c>
      <c r="AP1200" s="25">
        <f t="shared" si="171"/>
        <v>0.46558818221092219</v>
      </c>
      <c r="AQ1200" s="24" t="str">
        <f>+IFERROR(VLOOKUP(Y1200,#REF!,2,FALSE),"-")</f>
        <v>-</v>
      </c>
      <c r="AR1200" s="13" t="s">
        <v>2393</v>
      </c>
      <c r="AS1200" t="s">
        <v>2398</v>
      </c>
      <c r="AT1200" t="str">
        <f t="shared" si="172"/>
        <v>Calle 48 Y 118a - e/ 48 y 118a - Berazategui</v>
      </c>
    </row>
    <row r="1201" spans="1:46" ht="15.75" thickBot="1" x14ac:dyDescent="0.3">
      <c r="A1201" s="47">
        <v>4</v>
      </c>
      <c r="B1201" s="47" t="s">
        <v>1915</v>
      </c>
      <c r="C1201" s="47" t="s">
        <v>2378</v>
      </c>
      <c r="D1201" s="47" t="s">
        <v>1935</v>
      </c>
      <c r="E1201" s="47" t="s">
        <v>271</v>
      </c>
      <c r="F1201" s="47" t="s">
        <v>7917</v>
      </c>
      <c r="G1201" s="47" t="s">
        <v>7886</v>
      </c>
      <c r="H1201" s="47" t="s">
        <v>7887</v>
      </c>
      <c r="I1201" s="47" t="s">
        <v>2475</v>
      </c>
      <c r="J1201" s="47" t="s">
        <v>7889</v>
      </c>
      <c r="K1201" s="47" t="s">
        <v>16375</v>
      </c>
      <c r="L1201" s="47">
        <v>0.47284066677093511</v>
      </c>
      <c r="M1201" s="47">
        <v>-34.780753768569902</v>
      </c>
      <c r="N1201" s="47">
        <v>-58.234347581672601</v>
      </c>
      <c r="O1201" s="47" t="s">
        <v>16376</v>
      </c>
      <c r="P1201" s="47">
        <v>1</v>
      </c>
      <c r="Q1201">
        <v>47</v>
      </c>
      <c r="S1201" s="23" t="s">
        <v>2347</v>
      </c>
      <c r="T1201" t="str">
        <f t="shared" si="166"/>
        <v>04</v>
      </c>
      <c r="V1201" t="str">
        <f>+VLOOKUP(B1201,MARCO!E:E,1,FALSE)</f>
        <v>Berazategui</v>
      </c>
      <c r="W1201" t="s">
        <v>134</v>
      </c>
      <c r="X1201" t="s">
        <v>134</v>
      </c>
      <c r="Y1201" t="str">
        <f t="shared" si="167"/>
        <v>R 4 - D 119 - 451 - 3763</v>
      </c>
      <c r="Z1201" t="s">
        <v>20</v>
      </c>
      <c r="AA1201" t="s">
        <v>2349</v>
      </c>
      <c r="AB1201" t="s">
        <v>21</v>
      </c>
      <c r="AD1201" t="str">
        <f t="shared" si="168"/>
        <v>Escuela Primaria N 53</v>
      </c>
      <c r="AE1201" t="s">
        <v>22</v>
      </c>
      <c r="AF1201" t="s">
        <v>23</v>
      </c>
      <c r="AG1201" t="s">
        <v>26</v>
      </c>
      <c r="AH1201" t="s">
        <v>2348</v>
      </c>
      <c r="AI1201" s="13">
        <f t="shared" si="169"/>
        <v>47</v>
      </c>
      <c r="AJ1201" s="13">
        <f t="shared" si="170"/>
        <v>1</v>
      </c>
      <c r="AK1201" s="21">
        <v>1</v>
      </c>
      <c r="AM1201" t="s">
        <v>2154</v>
      </c>
      <c r="AN1201" t="str">
        <f t="shared" si="164"/>
        <v>R04</v>
      </c>
      <c r="AO1201" s="20" t="str">
        <f t="shared" si="165"/>
        <v>FINES_R04</v>
      </c>
      <c r="AP1201" s="25">
        <f t="shared" si="171"/>
        <v>0.47284066677093511</v>
      </c>
      <c r="AQ1201" s="24" t="str">
        <f>+IFERROR(VLOOKUP(Y1201,#REF!,2,FALSE),"-")</f>
        <v>-</v>
      </c>
      <c r="AR1201" s="13" t="s">
        <v>2393</v>
      </c>
      <c r="AS1201" t="s">
        <v>2398</v>
      </c>
      <c r="AT1201" t="str">
        <f t="shared" si="172"/>
        <v>Calle 18 A N° 1776 Esquina Dardo Rocha - 1776 e/ 19 y 19a - Berazategui</v>
      </c>
    </row>
    <row r="1202" spans="1:46" ht="15.75" thickBot="1" x14ac:dyDescent="0.3">
      <c r="A1202" s="47">
        <v>4</v>
      </c>
      <c r="B1202" s="47" t="s">
        <v>1915</v>
      </c>
      <c r="C1202" s="47" t="s">
        <v>2378</v>
      </c>
      <c r="D1202" s="47" t="s">
        <v>1935</v>
      </c>
      <c r="E1202" s="47" t="s">
        <v>271</v>
      </c>
      <c r="F1202" s="47" t="s">
        <v>7919</v>
      </c>
      <c r="G1202" s="47" t="s">
        <v>7920</v>
      </c>
      <c r="H1202" s="47" t="s">
        <v>7921</v>
      </c>
      <c r="I1202" s="47" t="s">
        <v>2475</v>
      </c>
      <c r="J1202" s="47" t="s">
        <v>2278</v>
      </c>
      <c r="K1202" s="47" t="s">
        <v>14053</v>
      </c>
      <c r="L1202" s="47">
        <v>0.43938961625099182</v>
      </c>
      <c r="M1202" s="47">
        <v>-34.782195524960997</v>
      </c>
      <c r="N1202" s="47">
        <v>-58.237613054523997</v>
      </c>
      <c r="O1202" s="47" t="s">
        <v>16377</v>
      </c>
      <c r="P1202" s="47">
        <v>1</v>
      </c>
      <c r="Q1202">
        <v>34</v>
      </c>
      <c r="S1202" s="23" t="s">
        <v>2347</v>
      </c>
      <c r="T1202" t="str">
        <f t="shared" si="166"/>
        <v>04</v>
      </c>
      <c r="V1202" t="str">
        <f>+VLOOKUP(B1202,MARCO!E:E,1,FALSE)</f>
        <v>Berazategui</v>
      </c>
      <c r="W1202" t="s">
        <v>134</v>
      </c>
      <c r="X1202" t="s">
        <v>134</v>
      </c>
      <c r="Y1202" t="str">
        <f t="shared" si="167"/>
        <v>R 4 - D 119 - 451 - 4201</v>
      </c>
      <c r="Z1202" t="s">
        <v>20</v>
      </c>
      <c r="AA1202" t="s">
        <v>2349</v>
      </c>
      <c r="AB1202" t="s">
        <v>21</v>
      </c>
      <c r="AD1202" t="str">
        <f t="shared" si="168"/>
        <v>Padre Novak</v>
      </c>
      <c r="AE1202" t="s">
        <v>22</v>
      </c>
      <c r="AF1202" t="s">
        <v>23</v>
      </c>
      <c r="AG1202" t="s">
        <v>26</v>
      </c>
      <c r="AH1202" t="s">
        <v>2348</v>
      </c>
      <c r="AI1202" s="13">
        <f t="shared" si="169"/>
        <v>34</v>
      </c>
      <c r="AJ1202" s="13">
        <f t="shared" si="170"/>
        <v>1</v>
      </c>
      <c r="AK1202" s="21">
        <v>1</v>
      </c>
      <c r="AM1202" t="s">
        <v>2154</v>
      </c>
      <c r="AN1202" t="str">
        <f t="shared" si="164"/>
        <v>R04</v>
      </c>
      <c r="AO1202" s="20" t="str">
        <f t="shared" si="165"/>
        <v>FINES_R04</v>
      </c>
      <c r="AP1202" s="25">
        <f t="shared" si="171"/>
        <v>0.43938961625099182</v>
      </c>
      <c r="AQ1202" s="24" t="str">
        <f>+IFERROR(VLOOKUP(Y1202,#REF!,2,FALSE),"-")</f>
        <v>-</v>
      </c>
      <c r="AR1202" s="13" t="s">
        <v>2393</v>
      </c>
      <c r="AS1202" t="s">
        <v>2398</v>
      </c>
      <c r="AT1202" t="str">
        <f t="shared" si="172"/>
        <v>Calle 18 N° 1841 Entre 117a Y 118a - Berazategui</v>
      </c>
    </row>
    <row r="1203" spans="1:46" ht="15.75" thickBot="1" x14ac:dyDescent="0.3">
      <c r="A1203" s="47">
        <v>4</v>
      </c>
      <c r="B1203" s="47" t="s">
        <v>1915</v>
      </c>
      <c r="C1203" s="47" t="s">
        <v>3437</v>
      </c>
      <c r="D1203" s="47" t="s">
        <v>1940</v>
      </c>
      <c r="E1203" s="47" t="s">
        <v>234</v>
      </c>
      <c r="F1203" s="47" t="s">
        <v>7923</v>
      </c>
      <c r="G1203" s="47" t="s">
        <v>7886</v>
      </c>
      <c r="H1203" s="47" t="s">
        <v>7887</v>
      </c>
      <c r="I1203" s="47" t="s">
        <v>2475</v>
      </c>
      <c r="J1203" s="47" t="s">
        <v>7889</v>
      </c>
      <c r="K1203" s="47" t="s">
        <v>16378</v>
      </c>
      <c r="L1203" s="47">
        <v>0.47284066677093511</v>
      </c>
      <c r="M1203" s="47">
        <v>-34.780753768569902</v>
      </c>
      <c r="N1203" s="47">
        <v>-58.234347581672601</v>
      </c>
      <c r="O1203" s="47" t="s">
        <v>16379</v>
      </c>
      <c r="P1203" s="47">
        <v>1</v>
      </c>
      <c r="Q1203">
        <v>30</v>
      </c>
      <c r="S1203" s="23" t="s">
        <v>2347</v>
      </c>
      <c r="T1203" t="str">
        <f t="shared" si="166"/>
        <v>04</v>
      </c>
      <c r="V1203" t="str">
        <f>+VLOOKUP(B1203,MARCO!E:E,1,FALSE)</f>
        <v>Berazategui</v>
      </c>
      <c r="W1203" t="s">
        <v>134</v>
      </c>
      <c r="X1203" t="s">
        <v>134</v>
      </c>
      <c r="Y1203" t="str">
        <f t="shared" si="167"/>
        <v>R 4 - D 119 - 456 - 3763</v>
      </c>
      <c r="Z1203" t="s">
        <v>20</v>
      </c>
      <c r="AA1203" t="s">
        <v>2349</v>
      </c>
      <c r="AB1203" t="s">
        <v>21</v>
      </c>
      <c r="AD1203" t="str">
        <f t="shared" si="168"/>
        <v>Escuela Primaria N 53</v>
      </c>
      <c r="AE1203" t="s">
        <v>22</v>
      </c>
      <c r="AF1203" t="s">
        <v>23</v>
      </c>
      <c r="AG1203" t="s">
        <v>26</v>
      </c>
      <c r="AH1203" t="s">
        <v>2348</v>
      </c>
      <c r="AI1203" s="13">
        <f t="shared" si="169"/>
        <v>30</v>
      </c>
      <c r="AJ1203" s="13">
        <f t="shared" si="170"/>
        <v>1</v>
      </c>
      <c r="AK1203" s="21">
        <v>1</v>
      </c>
      <c r="AM1203" t="s">
        <v>2154</v>
      </c>
      <c r="AN1203" t="str">
        <f t="shared" si="164"/>
        <v>R04</v>
      </c>
      <c r="AO1203" s="20" t="str">
        <f t="shared" si="165"/>
        <v>FINES_R04</v>
      </c>
      <c r="AP1203" s="25">
        <f t="shared" si="171"/>
        <v>0.47284066677093511</v>
      </c>
      <c r="AQ1203" s="24" t="str">
        <f>+IFERROR(VLOOKUP(Y1203,#REF!,2,FALSE),"-")</f>
        <v>-</v>
      </c>
      <c r="AR1203" s="13" t="s">
        <v>2393</v>
      </c>
      <c r="AS1203" t="s">
        <v>2397</v>
      </c>
      <c r="AT1203" t="str">
        <f t="shared" si="172"/>
        <v>Calle 18 A N° 1776 Esquina Dardo Rocha - 1776 e/ 19 y 19a - Berazategui</v>
      </c>
    </row>
    <row r="1204" spans="1:46" ht="15.75" thickBot="1" x14ac:dyDescent="0.3">
      <c r="A1204" s="47">
        <v>4</v>
      </c>
      <c r="B1204" s="47" t="s">
        <v>1915</v>
      </c>
      <c r="C1204" s="47" t="s">
        <v>2374</v>
      </c>
      <c r="D1204" s="47" t="s">
        <v>1937</v>
      </c>
      <c r="E1204" s="47" t="s">
        <v>230</v>
      </c>
      <c r="F1204" s="47" t="s">
        <v>7925</v>
      </c>
      <c r="G1204" s="47" t="s">
        <v>7920</v>
      </c>
      <c r="H1204" s="47" t="s">
        <v>7921</v>
      </c>
      <c r="I1204" s="47" t="s">
        <v>2475</v>
      </c>
      <c r="J1204" s="47" t="s">
        <v>2278</v>
      </c>
      <c r="K1204" s="47" t="s">
        <v>16380</v>
      </c>
      <c r="L1204" s="47">
        <v>0.43938961625099182</v>
      </c>
      <c r="M1204" s="47">
        <v>-34.782195524960997</v>
      </c>
      <c r="N1204" s="47">
        <v>-58.237613054523997</v>
      </c>
      <c r="O1204" s="47" t="s">
        <v>16381</v>
      </c>
      <c r="P1204" s="47">
        <v>1</v>
      </c>
      <c r="Q1204">
        <v>32</v>
      </c>
      <c r="S1204" s="23" t="s">
        <v>2347</v>
      </c>
      <c r="T1204" t="str">
        <f t="shared" si="166"/>
        <v>04</v>
      </c>
      <c r="V1204" t="str">
        <f>+VLOOKUP(B1204,MARCO!E:E,1,FALSE)</f>
        <v>Berazategui</v>
      </c>
      <c r="W1204" t="s">
        <v>134</v>
      </c>
      <c r="X1204" t="s">
        <v>134</v>
      </c>
      <c r="Y1204" t="str">
        <f t="shared" si="167"/>
        <v>R 4 - D 119 - 453 - 4201</v>
      </c>
      <c r="Z1204" t="s">
        <v>20</v>
      </c>
      <c r="AA1204" t="s">
        <v>2349</v>
      </c>
      <c r="AB1204" t="s">
        <v>21</v>
      </c>
      <c r="AD1204" t="str">
        <f t="shared" si="168"/>
        <v>Padre Novak</v>
      </c>
      <c r="AE1204" t="s">
        <v>22</v>
      </c>
      <c r="AF1204" t="s">
        <v>23</v>
      </c>
      <c r="AG1204" t="s">
        <v>26</v>
      </c>
      <c r="AH1204" t="s">
        <v>2348</v>
      </c>
      <c r="AI1204" s="13">
        <f t="shared" si="169"/>
        <v>32</v>
      </c>
      <c r="AJ1204" s="13">
        <f t="shared" si="170"/>
        <v>1</v>
      </c>
      <c r="AK1204" s="21">
        <v>1</v>
      </c>
      <c r="AM1204" t="s">
        <v>2154</v>
      </c>
      <c r="AN1204" t="str">
        <f t="shared" si="164"/>
        <v>R04</v>
      </c>
      <c r="AO1204" s="20" t="str">
        <f t="shared" si="165"/>
        <v>FINES_R04</v>
      </c>
      <c r="AP1204" s="25">
        <f t="shared" si="171"/>
        <v>0.43938961625099182</v>
      </c>
      <c r="AQ1204" s="24" t="str">
        <f>+IFERROR(VLOOKUP(Y1204,#REF!,2,FALSE),"-")</f>
        <v>-</v>
      </c>
      <c r="AR1204" s="13" t="s">
        <v>2393</v>
      </c>
      <c r="AS1204" t="s">
        <v>2398</v>
      </c>
      <c r="AT1204" t="str">
        <f t="shared" si="172"/>
        <v>Calle 18 N° 1841 Entre 117a Y 118a - Berazategui</v>
      </c>
    </row>
    <row r="1205" spans="1:46" ht="15.75" thickBot="1" x14ac:dyDescent="0.3">
      <c r="A1205" s="47">
        <v>4</v>
      </c>
      <c r="B1205" s="47" t="s">
        <v>1915</v>
      </c>
      <c r="C1205" s="47" t="s">
        <v>2378</v>
      </c>
      <c r="D1205" s="47" t="s">
        <v>1935</v>
      </c>
      <c r="E1205" s="47" t="s">
        <v>271</v>
      </c>
      <c r="F1205" s="47" t="s">
        <v>7927</v>
      </c>
      <c r="G1205" s="47" t="s">
        <v>7928</v>
      </c>
      <c r="H1205" s="47" t="s">
        <v>7929</v>
      </c>
      <c r="I1205" s="47" t="s">
        <v>2475</v>
      </c>
      <c r="J1205" s="47" t="s">
        <v>7889</v>
      </c>
      <c r="K1205" s="47" t="s">
        <v>14054</v>
      </c>
      <c r="L1205" s="47">
        <v>0.75592672824859619</v>
      </c>
      <c r="M1205" s="47">
        <v>-34.768078212984001</v>
      </c>
      <c r="N1205" s="47">
        <v>-58.250658809324001</v>
      </c>
      <c r="O1205" s="47" t="s">
        <v>16382</v>
      </c>
      <c r="P1205" s="47">
        <v>1</v>
      </c>
      <c r="Q1205">
        <v>31</v>
      </c>
      <c r="S1205" s="23" t="s">
        <v>2347</v>
      </c>
      <c r="T1205" t="str">
        <f t="shared" si="166"/>
        <v>04</v>
      </c>
      <c r="V1205" t="str">
        <f>+VLOOKUP(B1205,MARCO!E:E,1,FALSE)</f>
        <v>Berazategui</v>
      </c>
      <c r="W1205" t="s">
        <v>134</v>
      </c>
      <c r="X1205" t="s">
        <v>134</v>
      </c>
      <c r="Y1205" t="str">
        <f t="shared" si="167"/>
        <v>R 4 - D 119 - 451 - 4217</v>
      </c>
      <c r="Z1205" t="s">
        <v>20</v>
      </c>
      <c r="AA1205" t="s">
        <v>2349</v>
      </c>
      <c r="AB1205" t="s">
        <v>21</v>
      </c>
      <c r="AD1205" t="str">
        <f t="shared" si="168"/>
        <v>Polideportivo 7</v>
      </c>
      <c r="AE1205" t="s">
        <v>22</v>
      </c>
      <c r="AF1205" t="s">
        <v>23</v>
      </c>
      <c r="AG1205" t="s">
        <v>26</v>
      </c>
      <c r="AH1205" t="s">
        <v>2348</v>
      </c>
      <c r="AI1205" s="13">
        <f t="shared" si="169"/>
        <v>31</v>
      </c>
      <c r="AJ1205" s="13">
        <f t="shared" si="170"/>
        <v>1</v>
      </c>
      <c r="AK1205" s="21">
        <v>1</v>
      </c>
      <c r="AM1205" t="s">
        <v>2154</v>
      </c>
      <c r="AN1205" t="str">
        <f t="shared" si="164"/>
        <v>R04</v>
      </c>
      <c r="AO1205" s="20" t="str">
        <f t="shared" si="165"/>
        <v>FINES_R04</v>
      </c>
      <c r="AP1205" s="25">
        <f t="shared" si="171"/>
        <v>0.75592672824859619</v>
      </c>
      <c r="AQ1205" s="24" t="str">
        <f>+IFERROR(VLOOKUP(Y1205,#REF!,2,FALSE),"-")</f>
        <v>-</v>
      </c>
      <c r="AR1205" s="13" t="s">
        <v>2393</v>
      </c>
      <c r="AS1205" t="s">
        <v>2397</v>
      </c>
      <c r="AT1205" t="str">
        <f t="shared" si="172"/>
        <v>Calle 116 Esq 3 - Berazategui Oeste</v>
      </c>
    </row>
    <row r="1206" spans="1:46" ht="15.75" thickBot="1" x14ac:dyDescent="0.3">
      <c r="A1206" s="47">
        <v>4</v>
      </c>
      <c r="B1206" s="47" t="s">
        <v>1915</v>
      </c>
      <c r="C1206" s="47" t="s">
        <v>3437</v>
      </c>
      <c r="D1206" s="47" t="s">
        <v>1940</v>
      </c>
      <c r="E1206" s="47" t="s">
        <v>234</v>
      </c>
      <c r="F1206" s="47" t="s">
        <v>7931</v>
      </c>
      <c r="G1206" s="47" t="s">
        <v>7932</v>
      </c>
      <c r="H1206" s="47" t="s">
        <v>7933</v>
      </c>
      <c r="I1206" s="47" t="s">
        <v>2475</v>
      </c>
      <c r="J1206" s="47" t="s">
        <v>7722</v>
      </c>
      <c r="K1206" s="47" t="s">
        <v>14055</v>
      </c>
      <c r="L1206" s="47">
        <v>0.3165014386177063</v>
      </c>
      <c r="M1206" s="47">
        <v>-34.763376887311999</v>
      </c>
      <c r="N1206" s="47">
        <v>-58.227952065983999</v>
      </c>
      <c r="O1206" s="47" t="s">
        <v>16383</v>
      </c>
      <c r="P1206" s="47">
        <v>1</v>
      </c>
      <c r="Q1206">
        <v>32</v>
      </c>
      <c r="S1206" s="23" t="s">
        <v>2347</v>
      </c>
      <c r="T1206" t="str">
        <f t="shared" si="166"/>
        <v>04</v>
      </c>
      <c r="V1206" t="str">
        <f>+VLOOKUP(B1206,MARCO!E:E,1,FALSE)</f>
        <v>Berazategui</v>
      </c>
      <c r="W1206" t="s">
        <v>134</v>
      </c>
      <c r="X1206" t="s">
        <v>134</v>
      </c>
      <c r="Y1206" t="str">
        <f t="shared" si="167"/>
        <v>R 4 - D 119 - 456 - 2686</v>
      </c>
      <c r="Z1206" t="s">
        <v>20</v>
      </c>
      <c r="AA1206" t="s">
        <v>2349</v>
      </c>
      <c r="AB1206" t="s">
        <v>21</v>
      </c>
      <c r="AD1206" t="str">
        <f t="shared" si="168"/>
        <v>Hogar Paraguayo</v>
      </c>
      <c r="AE1206" t="s">
        <v>22</v>
      </c>
      <c r="AF1206" t="s">
        <v>23</v>
      </c>
      <c r="AG1206" t="s">
        <v>26</v>
      </c>
      <c r="AH1206" t="s">
        <v>2348</v>
      </c>
      <c r="AI1206" s="13">
        <f t="shared" si="169"/>
        <v>32</v>
      </c>
      <c r="AJ1206" s="13">
        <f t="shared" si="170"/>
        <v>1</v>
      </c>
      <c r="AK1206" s="21">
        <v>1</v>
      </c>
      <c r="AM1206" t="s">
        <v>2154</v>
      </c>
      <c r="AN1206" t="str">
        <f t="shared" si="164"/>
        <v>R04</v>
      </c>
      <c r="AO1206" s="20" t="str">
        <f t="shared" si="165"/>
        <v>FINES_R04</v>
      </c>
      <c r="AP1206" s="25">
        <f t="shared" si="171"/>
        <v>0.3165014386177063</v>
      </c>
      <c r="AQ1206" s="24" t="str">
        <f>+IFERROR(VLOOKUP(Y1206,#REF!,2,FALSE),"-")</f>
        <v>-</v>
      </c>
      <c r="AR1206" s="13" t="s">
        <v>2393</v>
      </c>
      <c r="AS1206" t="s">
        <v>2398</v>
      </c>
      <c r="AT1206" t="str">
        <f t="shared" si="172"/>
        <v>Calle 8 N°3507 Entre 134 Y 135 - 3507 e/ 134 y 135 - Berazategui Oeste</v>
      </c>
    </row>
    <row r="1207" spans="1:46" ht="15.75" thickBot="1" x14ac:dyDescent="0.3">
      <c r="A1207" s="47">
        <v>4</v>
      </c>
      <c r="B1207" s="47" t="s">
        <v>1915</v>
      </c>
      <c r="C1207" s="47" t="s">
        <v>2374</v>
      </c>
      <c r="D1207" s="47" t="s">
        <v>1937</v>
      </c>
      <c r="E1207" s="47" t="s">
        <v>230</v>
      </c>
      <c r="F1207" s="47" t="s">
        <v>7936</v>
      </c>
      <c r="G1207" s="47" t="s">
        <v>7937</v>
      </c>
      <c r="H1207" s="47" t="s">
        <v>7938</v>
      </c>
      <c r="I1207" s="47" t="s">
        <v>2475</v>
      </c>
      <c r="J1207" s="47" t="s">
        <v>2764</v>
      </c>
      <c r="K1207" s="47" t="s">
        <v>14056</v>
      </c>
      <c r="L1207" s="47">
        <v>0.41434037685394293</v>
      </c>
      <c r="M1207" s="47">
        <v>-34.784377619989002</v>
      </c>
      <c r="N1207" s="47">
        <v>-58.162188408040997</v>
      </c>
      <c r="O1207" s="47" t="s">
        <v>16384</v>
      </c>
      <c r="P1207" s="47">
        <v>1</v>
      </c>
      <c r="Q1207">
        <v>30</v>
      </c>
      <c r="S1207" s="23" t="s">
        <v>2347</v>
      </c>
      <c r="T1207" t="str">
        <f t="shared" si="166"/>
        <v>04</v>
      </c>
      <c r="V1207" t="str">
        <f>+VLOOKUP(B1207,MARCO!E:E,1,FALSE)</f>
        <v>Berazategui</v>
      </c>
      <c r="W1207" t="s">
        <v>134</v>
      </c>
      <c r="X1207" t="s">
        <v>134</v>
      </c>
      <c r="Y1207" t="str">
        <f t="shared" si="167"/>
        <v>R 4 - D 119 - 453 - 3400</v>
      </c>
      <c r="Z1207" t="s">
        <v>20</v>
      </c>
      <c r="AA1207" t="s">
        <v>2349</v>
      </c>
      <c r="AB1207" t="s">
        <v>21</v>
      </c>
      <c r="AD1207" t="str">
        <f t="shared" si="168"/>
        <v>Capilla San Pedro</v>
      </c>
      <c r="AE1207" t="s">
        <v>22</v>
      </c>
      <c r="AF1207" t="s">
        <v>23</v>
      </c>
      <c r="AG1207" t="s">
        <v>26</v>
      </c>
      <c r="AH1207" t="s">
        <v>2348</v>
      </c>
      <c r="AI1207" s="13">
        <f t="shared" si="169"/>
        <v>30</v>
      </c>
      <c r="AJ1207" s="13">
        <f t="shared" si="170"/>
        <v>1</v>
      </c>
      <c r="AK1207" s="21">
        <v>1</v>
      </c>
      <c r="AM1207" t="s">
        <v>2154</v>
      </c>
      <c r="AN1207" t="str">
        <f t="shared" si="164"/>
        <v>R04</v>
      </c>
      <c r="AO1207" s="20" t="str">
        <f t="shared" si="165"/>
        <v>FINES_R04</v>
      </c>
      <c r="AP1207" s="25">
        <f t="shared" si="171"/>
        <v>0.41434037685394293</v>
      </c>
      <c r="AQ1207" s="24" t="str">
        <f>+IFERROR(VLOOKUP(Y1207,#REF!,2,FALSE),"-")</f>
        <v>-</v>
      </c>
      <c r="AR1207" s="13" t="s">
        <v>2393</v>
      </c>
      <c r="AS1207" t="s">
        <v>2397</v>
      </c>
      <c r="AT1207" t="str">
        <f t="shared" si="172"/>
        <v>Calle 162 Entre 51a Y 52 - e/ 51a y 52 - Berazategui Oeste</v>
      </c>
    </row>
    <row r="1208" spans="1:46" ht="15.75" thickBot="1" x14ac:dyDescent="0.3">
      <c r="A1208" s="47">
        <v>4</v>
      </c>
      <c r="B1208" s="47" t="s">
        <v>1915</v>
      </c>
      <c r="C1208" s="47" t="s">
        <v>2374</v>
      </c>
      <c r="D1208" s="47" t="s">
        <v>1937</v>
      </c>
      <c r="E1208" s="47" t="s">
        <v>230</v>
      </c>
      <c r="F1208" s="47" t="s">
        <v>7940</v>
      </c>
      <c r="G1208" s="47" t="s">
        <v>7907</v>
      </c>
      <c r="H1208" s="47" t="s">
        <v>7908</v>
      </c>
      <c r="I1208" s="47" t="s">
        <v>2475</v>
      </c>
      <c r="J1208" s="47" t="s">
        <v>2764</v>
      </c>
      <c r="K1208" s="47" t="s">
        <v>16385</v>
      </c>
      <c r="L1208" s="47">
        <v>0.46558818221092219</v>
      </c>
      <c r="M1208" s="47">
        <v>-34.812498779414</v>
      </c>
      <c r="N1208" s="47">
        <v>-58.199899763893001</v>
      </c>
      <c r="O1208" s="47" t="s">
        <v>16386</v>
      </c>
      <c r="P1208" s="47">
        <v>1</v>
      </c>
      <c r="Q1208">
        <v>18</v>
      </c>
      <c r="S1208" s="23" t="s">
        <v>2347</v>
      </c>
      <c r="T1208" t="str">
        <f t="shared" si="166"/>
        <v>04</v>
      </c>
      <c r="V1208" t="str">
        <f>+VLOOKUP(B1208,MARCO!E:E,1,FALSE)</f>
        <v>Berazategui</v>
      </c>
      <c r="W1208" t="s">
        <v>134</v>
      </c>
      <c r="X1208" t="s">
        <v>134</v>
      </c>
      <c r="Y1208" t="str">
        <f t="shared" si="167"/>
        <v>R 4 - D 119 - 453 - 3633</v>
      </c>
      <c r="Z1208" t="s">
        <v>20</v>
      </c>
      <c r="AA1208" t="s">
        <v>2349</v>
      </c>
      <c r="AB1208" t="s">
        <v>21</v>
      </c>
      <c r="AD1208" t="str">
        <f t="shared" si="168"/>
        <v>Sf El Paraiso</v>
      </c>
      <c r="AE1208" t="s">
        <v>22</v>
      </c>
      <c r="AF1208" t="s">
        <v>23</v>
      </c>
      <c r="AG1208" t="s">
        <v>26</v>
      </c>
      <c r="AH1208" t="s">
        <v>2348</v>
      </c>
      <c r="AI1208" s="13">
        <f t="shared" si="169"/>
        <v>18</v>
      </c>
      <c r="AJ1208" s="13">
        <f t="shared" si="170"/>
        <v>1</v>
      </c>
      <c r="AK1208" s="21">
        <v>1</v>
      </c>
      <c r="AM1208" t="s">
        <v>2154</v>
      </c>
      <c r="AN1208" t="str">
        <f t="shared" si="164"/>
        <v>R04</v>
      </c>
      <c r="AO1208" s="20" t="str">
        <f t="shared" si="165"/>
        <v>FINES_R04</v>
      </c>
      <c r="AP1208" s="25">
        <f t="shared" si="171"/>
        <v>0.46558818221092219</v>
      </c>
      <c r="AQ1208" s="24" t="str">
        <f>+IFERROR(VLOOKUP(Y1208,#REF!,2,FALSE),"-")</f>
        <v>-</v>
      </c>
      <c r="AR1208" s="13" t="s">
        <v>2393</v>
      </c>
      <c r="AS1208" t="s">
        <v>2398</v>
      </c>
      <c r="AT1208" t="str">
        <f t="shared" si="172"/>
        <v>Calle 48 Y 118a - e/ 48 y 118a - Berazategui</v>
      </c>
    </row>
    <row r="1209" spans="1:46" ht="15.75" thickBot="1" x14ac:dyDescent="0.3">
      <c r="A1209" s="47">
        <v>4</v>
      </c>
      <c r="B1209" s="47" t="s">
        <v>1915</v>
      </c>
      <c r="C1209" s="47" t="s">
        <v>2374</v>
      </c>
      <c r="D1209" s="47" t="s">
        <v>1937</v>
      </c>
      <c r="E1209" s="47" t="s">
        <v>230</v>
      </c>
      <c r="F1209" s="47" t="s">
        <v>7942</v>
      </c>
      <c r="G1209" s="47" t="s">
        <v>7943</v>
      </c>
      <c r="H1209" s="47" t="s">
        <v>7944</v>
      </c>
      <c r="I1209" s="47" t="s">
        <v>2475</v>
      </c>
      <c r="J1209" s="47"/>
      <c r="K1209" s="47" t="s">
        <v>14057</v>
      </c>
      <c r="L1209" s="47">
        <v>0.43973076343536383</v>
      </c>
      <c r="M1209" s="47">
        <v>-34.780741800000001</v>
      </c>
      <c r="N1209" s="47">
        <v>-58.234905320000003</v>
      </c>
      <c r="O1209" s="47" t="s">
        <v>16387</v>
      </c>
      <c r="P1209" s="47">
        <v>1</v>
      </c>
      <c r="Q1209">
        <v>39</v>
      </c>
      <c r="S1209" s="23" t="s">
        <v>2347</v>
      </c>
      <c r="T1209" t="str">
        <f t="shared" si="166"/>
        <v>04</v>
      </c>
      <c r="V1209" t="str">
        <f>+VLOOKUP(B1209,MARCO!E:E,1,FALSE)</f>
        <v>Berazategui</v>
      </c>
      <c r="W1209" t="s">
        <v>134</v>
      </c>
      <c r="X1209" t="s">
        <v>134</v>
      </c>
      <c r="Y1209" t="str">
        <f t="shared" si="167"/>
        <v>R 4 - D 119 - 453 - 3326</v>
      </c>
      <c r="Z1209" t="s">
        <v>20</v>
      </c>
      <c r="AA1209" t="s">
        <v>2349</v>
      </c>
      <c r="AB1209" t="s">
        <v>21</v>
      </c>
      <c r="AD1209" t="str">
        <f t="shared" si="168"/>
        <v>Sf Gente De Trabajo</v>
      </c>
      <c r="AE1209" t="s">
        <v>22</v>
      </c>
      <c r="AF1209" t="s">
        <v>23</v>
      </c>
      <c r="AG1209" t="s">
        <v>26</v>
      </c>
      <c r="AH1209" t="s">
        <v>2348</v>
      </c>
      <c r="AI1209" s="13">
        <f t="shared" si="169"/>
        <v>39</v>
      </c>
      <c r="AJ1209" s="13">
        <f t="shared" si="170"/>
        <v>1</v>
      </c>
      <c r="AK1209" s="21">
        <v>1</v>
      </c>
      <c r="AM1209" t="s">
        <v>2154</v>
      </c>
      <c r="AN1209" t="str">
        <f t="shared" si="164"/>
        <v>R04</v>
      </c>
      <c r="AO1209" s="20" t="str">
        <f t="shared" si="165"/>
        <v>FINES_R04</v>
      </c>
      <c r="AP1209" s="25">
        <f t="shared" si="171"/>
        <v>0.43973076343536383</v>
      </c>
      <c r="AQ1209" s="24" t="str">
        <f>+IFERROR(VLOOKUP(Y1209,#REF!,2,FALSE),"-")</f>
        <v>-</v>
      </c>
      <c r="AR1209" s="13" t="s">
        <v>2393</v>
      </c>
      <c r="AS1209" t="s">
        <v>2397</v>
      </c>
      <c r="AT1209" t="str">
        <f t="shared" si="172"/>
        <v>Calle 119 A Entre 17a Y 18a - e/ Calle 17a y Calle 18a - Berazategui</v>
      </c>
    </row>
    <row r="1210" spans="1:46" ht="15.75" thickBot="1" x14ac:dyDescent="0.3">
      <c r="A1210" s="47">
        <v>4</v>
      </c>
      <c r="B1210" s="47" t="s">
        <v>1915</v>
      </c>
      <c r="C1210" s="47" t="s">
        <v>2378</v>
      </c>
      <c r="D1210" s="47" t="s">
        <v>1935</v>
      </c>
      <c r="E1210" s="47" t="s">
        <v>271</v>
      </c>
      <c r="F1210" s="47" t="s">
        <v>7946</v>
      </c>
      <c r="G1210" s="47" t="s">
        <v>7882</v>
      </c>
      <c r="H1210" s="47" t="s">
        <v>7883</v>
      </c>
      <c r="I1210" s="47" t="s">
        <v>2475</v>
      </c>
      <c r="J1210" s="47" t="s">
        <v>2962</v>
      </c>
      <c r="K1210" s="47" t="s">
        <v>16388</v>
      </c>
      <c r="L1210" s="47">
        <v>0.42926990985870361</v>
      </c>
      <c r="M1210" s="47">
        <v>-34.760680303332002</v>
      </c>
      <c r="N1210" s="47">
        <v>-58.227898924717998</v>
      </c>
      <c r="O1210" s="47" t="s">
        <v>16389</v>
      </c>
      <c r="P1210" s="47">
        <v>2</v>
      </c>
      <c r="Q1210">
        <v>45</v>
      </c>
      <c r="S1210" s="23" t="s">
        <v>2347</v>
      </c>
      <c r="T1210" t="str">
        <f t="shared" si="166"/>
        <v>04</v>
      </c>
      <c r="V1210" t="str">
        <f>+VLOOKUP(B1210,MARCO!E:E,1,FALSE)</f>
        <v>Berazategui</v>
      </c>
      <c r="W1210" t="s">
        <v>134</v>
      </c>
      <c r="X1210" t="s">
        <v>134</v>
      </c>
      <c r="Y1210" t="str">
        <f t="shared" si="167"/>
        <v>R 4 - D 119 - 451 - 3221</v>
      </c>
      <c r="Z1210" t="s">
        <v>20</v>
      </c>
      <c r="AA1210" t="s">
        <v>2349</v>
      </c>
      <c r="AB1210" t="s">
        <v>21</v>
      </c>
      <c r="AD1210" t="str">
        <f t="shared" si="168"/>
        <v>Iglesia Caacupe</v>
      </c>
      <c r="AE1210" t="s">
        <v>22</v>
      </c>
      <c r="AF1210" t="s">
        <v>23</v>
      </c>
      <c r="AG1210" t="s">
        <v>26</v>
      </c>
      <c r="AH1210" t="s">
        <v>2348</v>
      </c>
      <c r="AI1210" s="13">
        <f t="shared" si="169"/>
        <v>45</v>
      </c>
      <c r="AJ1210" s="13">
        <f t="shared" si="170"/>
        <v>2</v>
      </c>
      <c r="AK1210" s="21">
        <v>1</v>
      </c>
      <c r="AM1210" t="s">
        <v>2154</v>
      </c>
      <c r="AN1210" t="str">
        <f t="shared" si="164"/>
        <v>R04</v>
      </c>
      <c r="AO1210" s="20" t="str">
        <f t="shared" si="165"/>
        <v>FINES_R04</v>
      </c>
      <c r="AP1210" s="25">
        <f t="shared" si="171"/>
        <v>0.42926990985870361</v>
      </c>
      <c r="AQ1210" s="24" t="str">
        <f>+IFERROR(VLOOKUP(Y1210,#REF!,2,FALSE),"-")</f>
        <v>-</v>
      </c>
      <c r="AR1210" s="13" t="s">
        <v>2393</v>
      </c>
      <c r="AS1210" t="s">
        <v>2398</v>
      </c>
      <c r="AT1210" t="str">
        <f t="shared" si="172"/>
        <v>Calle 136 Entre 6 Y 7 - e/ 6 y 7 - Berazategui Oeste</v>
      </c>
    </row>
    <row r="1211" spans="1:46" ht="15.75" thickBot="1" x14ac:dyDescent="0.3">
      <c r="A1211" s="47">
        <v>4</v>
      </c>
      <c r="B1211" s="47" t="s">
        <v>1915</v>
      </c>
      <c r="C1211" s="47" t="s">
        <v>2378</v>
      </c>
      <c r="D1211" s="47" t="s">
        <v>1935</v>
      </c>
      <c r="E1211" s="47" t="s">
        <v>271</v>
      </c>
      <c r="F1211" s="47" t="s">
        <v>7948</v>
      </c>
      <c r="G1211" s="47" t="s">
        <v>7787</v>
      </c>
      <c r="H1211" s="47" t="s">
        <v>7788</v>
      </c>
      <c r="I1211" s="47" t="s">
        <v>2475</v>
      </c>
      <c r="J1211" s="47" t="s">
        <v>7901</v>
      </c>
      <c r="K1211" s="47" t="s">
        <v>16390</v>
      </c>
      <c r="L1211" s="47">
        <v>0.50031840801239014</v>
      </c>
      <c r="M1211" s="47">
        <v>-34.777291499999997</v>
      </c>
      <c r="N1211" s="47">
        <v>-58.2310637</v>
      </c>
      <c r="O1211" s="47" t="s">
        <v>16391</v>
      </c>
      <c r="P1211" s="47">
        <v>1</v>
      </c>
      <c r="Q1211">
        <v>26</v>
      </c>
      <c r="S1211" s="23" t="s">
        <v>2347</v>
      </c>
      <c r="T1211" t="str">
        <f t="shared" si="166"/>
        <v>04</v>
      </c>
      <c r="V1211" t="str">
        <f>+VLOOKUP(B1211,MARCO!E:E,1,FALSE)</f>
        <v>Berazategui</v>
      </c>
      <c r="W1211" t="s">
        <v>134</v>
      </c>
      <c r="X1211" t="s">
        <v>134</v>
      </c>
      <c r="Y1211" t="str">
        <f t="shared" si="167"/>
        <v>R 4 - D 119 - 451 - 3184</v>
      </c>
      <c r="Z1211" t="s">
        <v>20</v>
      </c>
      <c r="AA1211" t="s">
        <v>2349</v>
      </c>
      <c r="AB1211" t="s">
        <v>21</v>
      </c>
      <c r="AD1211" t="str">
        <f t="shared" si="168"/>
        <v>Sf Aldana</v>
      </c>
      <c r="AE1211" t="s">
        <v>22</v>
      </c>
      <c r="AF1211" t="s">
        <v>23</v>
      </c>
      <c r="AG1211" t="s">
        <v>26</v>
      </c>
      <c r="AH1211" t="s">
        <v>2348</v>
      </c>
      <c r="AI1211" s="13">
        <f t="shared" si="169"/>
        <v>26</v>
      </c>
      <c r="AJ1211" s="13">
        <f t="shared" si="170"/>
        <v>1</v>
      </c>
      <c r="AK1211" s="21">
        <v>1</v>
      </c>
      <c r="AM1211" t="s">
        <v>2154</v>
      </c>
      <c r="AN1211" t="str">
        <f t="shared" si="164"/>
        <v>R04</v>
      </c>
      <c r="AO1211" s="20" t="str">
        <f t="shared" si="165"/>
        <v>FINES_R04</v>
      </c>
      <c r="AP1211" s="25">
        <f t="shared" si="171"/>
        <v>0.50031840801239014</v>
      </c>
      <c r="AQ1211" s="24" t="str">
        <f>+IFERROR(VLOOKUP(Y1211,#REF!,2,FALSE),"-")</f>
        <v>-</v>
      </c>
      <c r="AR1211" s="13" t="s">
        <v>2393</v>
      </c>
      <c r="AS1211" t="s">
        <v>2397</v>
      </c>
      <c r="AT1211" t="str">
        <f t="shared" si="172"/>
        <v>Calle 4a Esquina 126 - Berazategui Oeste</v>
      </c>
    </row>
    <row r="1212" spans="1:46" ht="15.75" thickBot="1" x14ac:dyDescent="0.3">
      <c r="A1212" s="47">
        <v>4</v>
      </c>
      <c r="B1212" s="47" t="s">
        <v>1915</v>
      </c>
      <c r="C1212" s="47" t="s">
        <v>2378</v>
      </c>
      <c r="D1212" s="47" t="s">
        <v>1935</v>
      </c>
      <c r="E1212" s="47" t="s">
        <v>271</v>
      </c>
      <c r="F1212" s="47" t="s">
        <v>7950</v>
      </c>
      <c r="G1212" s="47" t="s">
        <v>7874</v>
      </c>
      <c r="H1212" s="47" t="s">
        <v>7875</v>
      </c>
      <c r="I1212" s="47" t="s">
        <v>2475</v>
      </c>
      <c r="J1212" s="47" t="s">
        <v>7901</v>
      </c>
      <c r="K1212" s="47" t="s">
        <v>16392</v>
      </c>
      <c r="L1212" s="47">
        <v>0.65270894765853882</v>
      </c>
      <c r="M1212" s="47">
        <v>-34.762543800000003</v>
      </c>
      <c r="N1212" s="47">
        <v>-58.242787999999997</v>
      </c>
      <c r="O1212" s="47" t="s">
        <v>16393</v>
      </c>
      <c r="P1212" s="47">
        <v>1</v>
      </c>
      <c r="Q1212">
        <v>26</v>
      </c>
      <c r="S1212" s="23" t="s">
        <v>2347</v>
      </c>
      <c r="T1212" t="str">
        <f t="shared" si="166"/>
        <v>04</v>
      </c>
      <c r="V1212" t="str">
        <f>+VLOOKUP(B1212,MARCO!E:E,1,FALSE)</f>
        <v>Berazategui</v>
      </c>
      <c r="W1212" t="s">
        <v>134</v>
      </c>
      <c r="X1212" t="s">
        <v>134</v>
      </c>
      <c r="Y1212" t="str">
        <f t="shared" si="167"/>
        <v>R 4 - D 119 - 451 - 3618</v>
      </c>
      <c r="Z1212" t="s">
        <v>20</v>
      </c>
      <c r="AA1212" t="s">
        <v>2349</v>
      </c>
      <c r="AB1212" t="s">
        <v>21</v>
      </c>
      <c r="AD1212" t="str">
        <f t="shared" si="168"/>
        <v>Iglesia Santa Juana Antida</v>
      </c>
      <c r="AE1212" t="s">
        <v>22</v>
      </c>
      <c r="AF1212" t="s">
        <v>23</v>
      </c>
      <c r="AG1212" t="s">
        <v>26</v>
      </c>
      <c r="AH1212" t="s">
        <v>2348</v>
      </c>
      <c r="AI1212" s="13">
        <f t="shared" si="169"/>
        <v>26</v>
      </c>
      <c r="AJ1212" s="13">
        <f t="shared" si="170"/>
        <v>1</v>
      </c>
      <c r="AK1212" s="21">
        <v>1</v>
      </c>
      <c r="AM1212" t="s">
        <v>2154</v>
      </c>
      <c r="AN1212" t="str">
        <f t="shared" si="164"/>
        <v>R04</v>
      </c>
      <c r="AO1212" s="20" t="str">
        <f t="shared" si="165"/>
        <v>FINES_R04</v>
      </c>
      <c r="AP1212" s="25">
        <f t="shared" si="171"/>
        <v>0.65270894765853882</v>
      </c>
      <c r="AQ1212" s="24" t="str">
        <f>+IFERROR(VLOOKUP(Y1212,#REF!,2,FALSE),"-")</f>
        <v>-</v>
      </c>
      <c r="AR1212" s="13" t="s">
        <v>2393</v>
      </c>
      <c r="AS1212" t="s">
        <v>2398</v>
      </c>
      <c r="AT1212" t="str">
        <f t="shared" si="172"/>
        <v>Calle 125 Esquina 3 - e/ 125 y 126 - Berazategui</v>
      </c>
    </row>
    <row r="1213" spans="1:46" ht="15.75" thickBot="1" x14ac:dyDescent="0.3">
      <c r="A1213" s="47">
        <v>4</v>
      </c>
      <c r="B1213" s="47" t="s">
        <v>1915</v>
      </c>
      <c r="C1213" s="47" t="s">
        <v>2374</v>
      </c>
      <c r="D1213" s="47" t="s">
        <v>1937</v>
      </c>
      <c r="E1213" s="47" t="s">
        <v>230</v>
      </c>
      <c r="F1213" s="47" t="s">
        <v>7952</v>
      </c>
      <c r="G1213" s="47" t="s">
        <v>7882</v>
      </c>
      <c r="H1213" s="47" t="s">
        <v>7883</v>
      </c>
      <c r="I1213" s="47" t="s">
        <v>2475</v>
      </c>
      <c r="J1213" s="47" t="s">
        <v>2962</v>
      </c>
      <c r="K1213" s="47" t="s">
        <v>16394</v>
      </c>
      <c r="L1213" s="47">
        <v>0.42926990985870361</v>
      </c>
      <c r="M1213" s="47">
        <v>-34.760680303332002</v>
      </c>
      <c r="N1213" s="47">
        <v>-58.227898924717998</v>
      </c>
      <c r="O1213" s="47" t="s">
        <v>16395</v>
      </c>
      <c r="P1213" s="47">
        <v>1</v>
      </c>
      <c r="Q1213">
        <v>31</v>
      </c>
      <c r="S1213" s="23" t="s">
        <v>2347</v>
      </c>
      <c r="T1213" t="str">
        <f t="shared" si="166"/>
        <v>04</v>
      </c>
      <c r="V1213" t="str">
        <f>+VLOOKUP(B1213,MARCO!E:E,1,FALSE)</f>
        <v>Berazategui</v>
      </c>
      <c r="W1213" t="s">
        <v>134</v>
      </c>
      <c r="X1213" t="s">
        <v>134</v>
      </c>
      <c r="Y1213" t="str">
        <f t="shared" si="167"/>
        <v>R 4 - D 119 - 453 - 3221</v>
      </c>
      <c r="Z1213" t="s">
        <v>20</v>
      </c>
      <c r="AA1213" t="s">
        <v>2349</v>
      </c>
      <c r="AB1213" t="s">
        <v>21</v>
      </c>
      <c r="AD1213" t="str">
        <f t="shared" si="168"/>
        <v>Iglesia Caacupe</v>
      </c>
      <c r="AE1213" t="s">
        <v>22</v>
      </c>
      <c r="AF1213" t="s">
        <v>23</v>
      </c>
      <c r="AG1213" t="s">
        <v>26</v>
      </c>
      <c r="AH1213" t="s">
        <v>2348</v>
      </c>
      <c r="AI1213" s="13">
        <f t="shared" si="169"/>
        <v>31</v>
      </c>
      <c r="AJ1213" s="13">
        <f t="shared" si="170"/>
        <v>1</v>
      </c>
      <c r="AK1213" s="21">
        <v>1</v>
      </c>
      <c r="AM1213" t="s">
        <v>2154</v>
      </c>
      <c r="AN1213" t="str">
        <f t="shared" si="164"/>
        <v>R04</v>
      </c>
      <c r="AO1213" s="20" t="str">
        <f t="shared" si="165"/>
        <v>FINES_R04</v>
      </c>
      <c r="AP1213" s="25">
        <f t="shared" si="171"/>
        <v>0.42926990985870361</v>
      </c>
      <c r="AQ1213" s="24" t="str">
        <f>+IFERROR(VLOOKUP(Y1213,#REF!,2,FALSE),"-")</f>
        <v>-</v>
      </c>
      <c r="AR1213" s="13" t="s">
        <v>2393</v>
      </c>
      <c r="AS1213" t="s">
        <v>2397</v>
      </c>
      <c r="AT1213" t="str">
        <f t="shared" si="172"/>
        <v>Calle 136 Entre 6 Y 7 - e/ 6 y 7 - Berazategui Oeste</v>
      </c>
    </row>
    <row r="1214" spans="1:46" ht="15.75" thickBot="1" x14ac:dyDescent="0.3">
      <c r="A1214" s="47">
        <v>4</v>
      </c>
      <c r="B1214" s="47" t="s">
        <v>583</v>
      </c>
      <c r="C1214" s="47" t="s">
        <v>2374</v>
      </c>
      <c r="D1214" s="47" t="s">
        <v>609</v>
      </c>
      <c r="E1214" s="47" t="s">
        <v>94</v>
      </c>
      <c r="F1214" s="47" t="s">
        <v>7955</v>
      </c>
      <c r="G1214" s="47" t="s">
        <v>7956</v>
      </c>
      <c r="H1214" s="47" t="s">
        <v>7957</v>
      </c>
      <c r="I1214" s="47" t="s">
        <v>2414</v>
      </c>
      <c r="J1214" s="47" t="s">
        <v>7956</v>
      </c>
      <c r="K1214" s="47" t="s">
        <v>14058</v>
      </c>
      <c r="L1214" s="47">
        <v>0.48020878434181208</v>
      </c>
      <c r="M1214" s="47">
        <v>-34.790596055359998</v>
      </c>
      <c r="N1214" s="47">
        <v>-58.278945967753003</v>
      </c>
      <c r="O1214" s="47" t="s">
        <v>16396</v>
      </c>
      <c r="P1214" s="47">
        <v>9</v>
      </c>
      <c r="Q1214">
        <v>223</v>
      </c>
      <c r="S1214" s="23" t="s">
        <v>2347</v>
      </c>
      <c r="T1214" t="str">
        <f t="shared" si="166"/>
        <v>04</v>
      </c>
      <c r="V1214" t="str">
        <f>+VLOOKUP(B1214,MARCO!E:E,1,FALSE)</f>
        <v>Florencio Varela</v>
      </c>
      <c r="W1214" t="s">
        <v>134</v>
      </c>
      <c r="X1214" t="s">
        <v>134</v>
      </c>
      <c r="Y1214" t="str">
        <f t="shared" si="167"/>
        <v>R 4 - D 32 - 453 - 2041</v>
      </c>
      <c r="Z1214" t="s">
        <v>20</v>
      </c>
      <c r="AA1214" t="s">
        <v>2349</v>
      </c>
      <c r="AB1214" t="s">
        <v>21</v>
      </c>
      <c r="AD1214" t="str">
        <f t="shared" si="168"/>
        <v>Fe.coo.tra.un</v>
      </c>
      <c r="AE1214" t="s">
        <v>22</v>
      </c>
      <c r="AF1214" t="s">
        <v>23</v>
      </c>
      <c r="AG1214" t="s">
        <v>26</v>
      </c>
      <c r="AH1214" t="s">
        <v>2348</v>
      </c>
      <c r="AI1214" s="13">
        <f t="shared" si="169"/>
        <v>223</v>
      </c>
      <c r="AJ1214" s="13">
        <f t="shared" si="170"/>
        <v>9</v>
      </c>
      <c r="AK1214" s="21">
        <v>1</v>
      </c>
      <c r="AM1214" t="s">
        <v>2154</v>
      </c>
      <c r="AN1214" t="str">
        <f t="shared" si="164"/>
        <v>R04</v>
      </c>
      <c r="AO1214" s="20" t="str">
        <f t="shared" si="165"/>
        <v>FINES_R04</v>
      </c>
      <c r="AP1214" s="25">
        <f t="shared" si="171"/>
        <v>0.48020878434181208</v>
      </c>
      <c r="AQ1214" s="24" t="str">
        <f>+IFERROR(VLOOKUP(Y1214,#REF!,2,FALSE),"-")</f>
        <v>-</v>
      </c>
      <c r="AR1214" s="13" t="s">
        <v>2393</v>
      </c>
      <c r="AS1214" t="s">
        <v>2398</v>
      </c>
      <c r="AT1214" t="str">
        <f t="shared" si="172"/>
        <v>Av. Jose De San Martín - 1555 - Florencio Varela</v>
      </c>
    </row>
    <row r="1215" spans="1:46" ht="15.75" thickBot="1" x14ac:dyDescent="0.3">
      <c r="A1215" s="47">
        <v>4</v>
      </c>
      <c r="B1215" s="47" t="s">
        <v>583</v>
      </c>
      <c r="C1215" s="47" t="s">
        <v>2374</v>
      </c>
      <c r="D1215" s="47" t="s">
        <v>609</v>
      </c>
      <c r="E1215" s="47" t="s">
        <v>94</v>
      </c>
      <c r="F1215" s="47" t="s">
        <v>7959</v>
      </c>
      <c r="G1215" s="47" t="s">
        <v>7960</v>
      </c>
      <c r="H1215" s="47" t="s">
        <v>7961</v>
      </c>
      <c r="I1215" s="47" t="s">
        <v>2414</v>
      </c>
      <c r="J1215" s="47" t="s">
        <v>7963</v>
      </c>
      <c r="K1215" s="47" t="s">
        <v>14059</v>
      </c>
      <c r="L1215" s="47">
        <v>0.47187596559524542</v>
      </c>
      <c r="M1215" s="47">
        <v>-34.806605882386997</v>
      </c>
      <c r="N1215" s="47">
        <v>-58.259559803762997</v>
      </c>
      <c r="O1215" s="47" t="s">
        <v>16397</v>
      </c>
      <c r="P1215" s="47">
        <v>8</v>
      </c>
      <c r="Q1215">
        <v>186</v>
      </c>
      <c r="S1215" s="23" t="s">
        <v>2347</v>
      </c>
      <c r="T1215" t="str">
        <f t="shared" si="166"/>
        <v>04</v>
      </c>
      <c r="V1215" t="str">
        <f>+VLOOKUP(B1215,MARCO!E:E,1,FALSE)</f>
        <v>Florencio Varela</v>
      </c>
      <c r="W1215" t="s">
        <v>134</v>
      </c>
      <c r="X1215" t="s">
        <v>134</v>
      </c>
      <c r="Y1215" t="str">
        <f t="shared" si="167"/>
        <v>R 4 - D 32 - 453 - 2036</v>
      </c>
      <c r="Z1215" t="s">
        <v>20</v>
      </c>
      <c r="AA1215" t="s">
        <v>2349</v>
      </c>
      <c r="AB1215" t="s">
        <v>21</v>
      </c>
      <c r="AD1215" t="str">
        <f t="shared" si="168"/>
        <v>Luz Del Alma</v>
      </c>
      <c r="AE1215" t="s">
        <v>22</v>
      </c>
      <c r="AF1215" t="s">
        <v>23</v>
      </c>
      <c r="AG1215" t="s">
        <v>26</v>
      </c>
      <c r="AH1215" t="s">
        <v>2348</v>
      </c>
      <c r="AI1215" s="13">
        <f t="shared" si="169"/>
        <v>186</v>
      </c>
      <c r="AJ1215" s="13">
        <f t="shared" si="170"/>
        <v>8</v>
      </c>
      <c r="AK1215" s="21">
        <v>1</v>
      </c>
      <c r="AM1215" t="s">
        <v>2154</v>
      </c>
      <c r="AN1215" t="str">
        <f t="shared" si="164"/>
        <v>R04</v>
      </c>
      <c r="AO1215" s="20" t="str">
        <f t="shared" si="165"/>
        <v>FINES_R04</v>
      </c>
      <c r="AP1215" s="25">
        <f t="shared" si="171"/>
        <v>0.47187596559524542</v>
      </c>
      <c r="AQ1215" s="24" t="str">
        <f>+IFERROR(VLOOKUP(Y1215,#REF!,2,FALSE),"-")</f>
        <v>-</v>
      </c>
      <c r="AR1215" s="13" t="s">
        <v>2393</v>
      </c>
      <c r="AS1215" t="s">
        <v>2397</v>
      </c>
      <c r="AT1215" t="str">
        <f t="shared" si="172"/>
        <v>Dr. Adolfo Gristein - e/ Sallares y Zeballos - Florencio Varela</v>
      </c>
    </row>
    <row r="1216" spans="1:46" ht="15.75" thickBot="1" x14ac:dyDescent="0.3">
      <c r="A1216" s="47">
        <v>4</v>
      </c>
      <c r="B1216" s="47" t="s">
        <v>583</v>
      </c>
      <c r="C1216" s="47" t="s">
        <v>2374</v>
      </c>
      <c r="D1216" s="47" t="s">
        <v>609</v>
      </c>
      <c r="E1216" s="47" t="s">
        <v>94</v>
      </c>
      <c r="F1216" s="47" t="s">
        <v>7964</v>
      </c>
      <c r="G1216" s="47" t="s">
        <v>7965</v>
      </c>
      <c r="H1216" s="47" t="s">
        <v>7966</v>
      </c>
      <c r="I1216" s="47" t="s">
        <v>2414</v>
      </c>
      <c r="J1216" s="47"/>
      <c r="K1216" s="47" t="s">
        <v>14060</v>
      </c>
      <c r="L1216" s="47">
        <v>0.81123584508895874</v>
      </c>
      <c r="M1216" s="47">
        <v>-34.830409691123997</v>
      </c>
      <c r="N1216" s="47">
        <v>-58.290699663707002</v>
      </c>
      <c r="O1216" s="47" t="s">
        <v>16398</v>
      </c>
      <c r="P1216" s="47">
        <v>1</v>
      </c>
      <c r="Q1216">
        <v>20</v>
      </c>
      <c r="S1216" s="23" t="s">
        <v>2347</v>
      </c>
      <c r="T1216" t="str">
        <f t="shared" si="166"/>
        <v>04</v>
      </c>
      <c r="V1216" t="str">
        <f>+VLOOKUP(B1216,MARCO!E:E,1,FALSE)</f>
        <v>Florencio Varela</v>
      </c>
      <c r="W1216" t="s">
        <v>134</v>
      </c>
      <c r="X1216" t="s">
        <v>134</v>
      </c>
      <c r="Y1216" t="str">
        <f t="shared" si="167"/>
        <v>R 4 - D 32 - 453 - 2340</v>
      </c>
      <c r="Z1216" t="s">
        <v>20</v>
      </c>
      <c r="AA1216" t="s">
        <v>2349</v>
      </c>
      <c r="AB1216" t="s">
        <v>21</v>
      </c>
      <c r="AD1216" t="str">
        <f t="shared" si="168"/>
        <v>Sdf Santa Rosa</v>
      </c>
      <c r="AE1216" t="s">
        <v>22</v>
      </c>
      <c r="AF1216" t="s">
        <v>23</v>
      </c>
      <c r="AG1216" t="s">
        <v>26</v>
      </c>
      <c r="AH1216" t="s">
        <v>2348</v>
      </c>
      <c r="AI1216" s="13">
        <f t="shared" si="169"/>
        <v>20</v>
      </c>
      <c r="AJ1216" s="13">
        <f t="shared" si="170"/>
        <v>1</v>
      </c>
      <c r="AK1216" s="21">
        <v>1</v>
      </c>
      <c r="AM1216" t="s">
        <v>2154</v>
      </c>
      <c r="AN1216" t="str">
        <f t="shared" si="164"/>
        <v>R04</v>
      </c>
      <c r="AO1216" s="20" t="str">
        <f t="shared" si="165"/>
        <v>FINES_R04</v>
      </c>
      <c r="AP1216" s="25">
        <f t="shared" si="171"/>
        <v>0.81123584508895874</v>
      </c>
      <c r="AQ1216" s="24" t="str">
        <f>+IFERROR(VLOOKUP(Y1216,#REF!,2,FALSE),"-")</f>
        <v>-</v>
      </c>
      <c r="AR1216" s="13" t="s">
        <v>2393</v>
      </c>
      <c r="AS1216" t="s">
        <v>2397</v>
      </c>
      <c r="AT1216" t="str">
        <f t="shared" si="172"/>
        <v>Milan - e/ Yugoslavia - Florencio Varela</v>
      </c>
    </row>
    <row r="1217" spans="1:46" ht="15.75" thickBot="1" x14ac:dyDescent="0.3">
      <c r="A1217" s="47">
        <v>4</v>
      </c>
      <c r="B1217" s="47" t="s">
        <v>583</v>
      </c>
      <c r="C1217" s="47" t="s">
        <v>2374</v>
      </c>
      <c r="D1217" s="47" t="s">
        <v>609</v>
      </c>
      <c r="E1217" s="47" t="s">
        <v>94</v>
      </c>
      <c r="F1217" s="47" t="s">
        <v>7971</v>
      </c>
      <c r="G1217" s="47" t="s">
        <v>2203</v>
      </c>
      <c r="H1217" s="47" t="s">
        <v>7972</v>
      </c>
      <c r="I1217" s="47" t="s">
        <v>2414</v>
      </c>
      <c r="J1217" s="47"/>
      <c r="K1217" s="47" t="s">
        <v>14061</v>
      </c>
      <c r="L1217" s="47">
        <v>0.69131338596343994</v>
      </c>
      <c r="M1217" s="47">
        <v>-34.840595100000002</v>
      </c>
      <c r="N1217" s="47">
        <v>-58.209302200000003</v>
      </c>
      <c r="O1217" s="47" t="s">
        <v>16399</v>
      </c>
      <c r="P1217" s="47">
        <v>2</v>
      </c>
      <c r="Q1217">
        <v>39</v>
      </c>
      <c r="S1217" s="23" t="s">
        <v>2347</v>
      </c>
      <c r="T1217" t="str">
        <f t="shared" si="166"/>
        <v>04</v>
      </c>
      <c r="V1217" t="str">
        <f>+VLOOKUP(B1217,MARCO!E:E,1,FALSE)</f>
        <v>Florencio Varela</v>
      </c>
      <c r="W1217" t="s">
        <v>134</v>
      </c>
      <c r="X1217" t="s">
        <v>134</v>
      </c>
      <c r="Y1217" t="str">
        <f t="shared" si="167"/>
        <v>R 4 - D 32 - 453 - 2375</v>
      </c>
      <c r="Z1217" t="s">
        <v>20</v>
      </c>
      <c r="AA1217" t="s">
        <v>2349</v>
      </c>
      <c r="AB1217" t="s">
        <v>21</v>
      </c>
      <c r="AD1217" t="str">
        <f t="shared" si="168"/>
        <v>Capilla Santa Rita</v>
      </c>
      <c r="AE1217" t="s">
        <v>22</v>
      </c>
      <c r="AF1217" t="s">
        <v>23</v>
      </c>
      <c r="AG1217" t="s">
        <v>26</v>
      </c>
      <c r="AH1217" t="s">
        <v>2348</v>
      </c>
      <c r="AI1217" s="13">
        <f t="shared" si="169"/>
        <v>39</v>
      </c>
      <c r="AJ1217" s="13">
        <f t="shared" si="170"/>
        <v>2</v>
      </c>
      <c r="AK1217" s="21">
        <v>1</v>
      </c>
      <c r="AM1217" t="s">
        <v>2154</v>
      </c>
      <c r="AN1217" t="str">
        <f t="shared" si="164"/>
        <v>R04</v>
      </c>
      <c r="AO1217" s="20" t="str">
        <f t="shared" si="165"/>
        <v>FINES_R04</v>
      </c>
      <c r="AP1217" s="25">
        <f t="shared" si="171"/>
        <v>0.69131338596343994</v>
      </c>
      <c r="AQ1217" s="24" t="str">
        <f>+IFERROR(VLOOKUP(Y1217,#REF!,2,FALSE),"-")</f>
        <v>-</v>
      </c>
      <c r="AR1217" s="13" t="s">
        <v>2393</v>
      </c>
      <c r="AS1217" t="s">
        <v>2397</v>
      </c>
      <c r="AT1217" t="str">
        <f t="shared" si="172"/>
        <v>Cardenal Copello - 345 - Florencio Varela</v>
      </c>
    </row>
    <row r="1218" spans="1:46" ht="15.75" thickBot="1" x14ac:dyDescent="0.3">
      <c r="A1218" s="47">
        <v>4</v>
      </c>
      <c r="B1218" s="47" t="s">
        <v>583</v>
      </c>
      <c r="C1218" s="47" t="s">
        <v>2374</v>
      </c>
      <c r="D1218" s="47" t="s">
        <v>609</v>
      </c>
      <c r="E1218" s="47" t="s">
        <v>94</v>
      </c>
      <c r="F1218" s="47" t="s">
        <v>7974</v>
      </c>
      <c r="G1218" s="47" t="s">
        <v>2205</v>
      </c>
      <c r="H1218" s="47" t="s">
        <v>7975</v>
      </c>
      <c r="I1218" s="47" t="s">
        <v>2414</v>
      </c>
      <c r="J1218" s="47"/>
      <c r="K1218" s="47" t="s">
        <v>14062</v>
      </c>
      <c r="L1218" s="47">
        <v>0.5142633318901062</v>
      </c>
      <c r="M1218" s="47">
        <v>-34.799943399999997</v>
      </c>
      <c r="N1218" s="47">
        <v>-58.2855493</v>
      </c>
      <c r="O1218" s="47" t="s">
        <v>16400</v>
      </c>
      <c r="P1218" s="47">
        <v>4</v>
      </c>
      <c r="Q1218">
        <v>109</v>
      </c>
      <c r="S1218" s="23" t="s">
        <v>2347</v>
      </c>
      <c r="T1218" t="str">
        <f t="shared" si="166"/>
        <v>04</v>
      </c>
      <c r="V1218" t="str">
        <f>+VLOOKUP(B1218,MARCO!E:E,1,FALSE)</f>
        <v>Florencio Varela</v>
      </c>
      <c r="W1218" t="s">
        <v>134</v>
      </c>
      <c r="X1218" t="s">
        <v>134</v>
      </c>
      <c r="Y1218" t="str">
        <f t="shared" si="167"/>
        <v>R 4 - D 32 - 453 - 1683</v>
      </c>
      <c r="Z1218" t="s">
        <v>20</v>
      </c>
      <c r="AA1218" t="s">
        <v>2349</v>
      </c>
      <c r="AB1218" t="s">
        <v>21</v>
      </c>
      <c r="AD1218" t="str">
        <f t="shared" si="168"/>
        <v>La Nazarena</v>
      </c>
      <c r="AE1218" t="s">
        <v>22</v>
      </c>
      <c r="AF1218" t="s">
        <v>23</v>
      </c>
      <c r="AG1218" t="s">
        <v>26</v>
      </c>
      <c r="AH1218" t="s">
        <v>2348</v>
      </c>
      <c r="AI1218" s="13">
        <f t="shared" si="169"/>
        <v>109</v>
      </c>
      <c r="AJ1218" s="13">
        <f t="shared" si="170"/>
        <v>4</v>
      </c>
      <c r="AK1218" s="21">
        <v>1</v>
      </c>
      <c r="AM1218" t="s">
        <v>2154</v>
      </c>
      <c r="AN1218" t="str">
        <f t="shared" si="164"/>
        <v>R04</v>
      </c>
      <c r="AO1218" s="20" t="str">
        <f t="shared" si="165"/>
        <v>FINES_R04</v>
      </c>
      <c r="AP1218" s="25">
        <f t="shared" si="171"/>
        <v>0.5142633318901062</v>
      </c>
      <c r="AQ1218" s="24" t="str">
        <f>+IFERROR(VLOOKUP(Y1218,#REF!,2,FALSE),"-")</f>
        <v>-</v>
      </c>
      <c r="AR1218" s="13" t="s">
        <v>2393</v>
      </c>
      <c r="AS1218" t="s">
        <v>2397</v>
      </c>
      <c r="AT1218" t="str">
        <f t="shared" si="172"/>
        <v>Falucho - 2999 - Florencio Varela</v>
      </c>
    </row>
    <row r="1219" spans="1:46" ht="15.75" thickBot="1" x14ac:dyDescent="0.3">
      <c r="A1219" s="47">
        <v>4</v>
      </c>
      <c r="B1219" s="47" t="s">
        <v>583</v>
      </c>
      <c r="C1219" s="47" t="s">
        <v>2374</v>
      </c>
      <c r="D1219" s="47" t="s">
        <v>609</v>
      </c>
      <c r="E1219" s="47" t="s">
        <v>94</v>
      </c>
      <c r="F1219" s="47" t="s">
        <v>7977</v>
      </c>
      <c r="G1219" s="47" t="s">
        <v>7963</v>
      </c>
      <c r="H1219" s="47" t="s">
        <v>7978</v>
      </c>
      <c r="I1219" s="47" t="s">
        <v>2414</v>
      </c>
      <c r="J1219" s="47"/>
      <c r="K1219" s="47" t="s">
        <v>14063</v>
      </c>
      <c r="L1219" s="47">
        <v>0.90030133724212646</v>
      </c>
      <c r="M1219" s="47">
        <v>-34.814488601318999</v>
      </c>
      <c r="N1219" s="47">
        <v>-58.322385688461999</v>
      </c>
      <c r="O1219" s="47" t="s">
        <v>16401</v>
      </c>
      <c r="P1219" s="47">
        <v>2</v>
      </c>
      <c r="Q1219">
        <v>53</v>
      </c>
      <c r="S1219" s="23" t="s">
        <v>2347</v>
      </c>
      <c r="T1219" t="str">
        <f t="shared" si="166"/>
        <v>04</v>
      </c>
      <c r="V1219" t="str">
        <f>+VLOOKUP(B1219,MARCO!E:E,1,FALSE)</f>
        <v>Florencio Varela</v>
      </c>
      <c r="W1219" t="s">
        <v>134</v>
      </c>
      <c r="X1219" t="s">
        <v>134</v>
      </c>
      <c r="Y1219" t="str">
        <f t="shared" si="167"/>
        <v>R 4 - D 32 - 453 - 2343</v>
      </c>
      <c r="Z1219" t="s">
        <v>20</v>
      </c>
      <c r="AA1219" t="s">
        <v>2349</v>
      </c>
      <c r="AB1219" t="s">
        <v>21</v>
      </c>
      <c r="AD1219" t="str">
        <f t="shared" si="168"/>
        <v>Horizonte Santa Ines</v>
      </c>
      <c r="AE1219" t="s">
        <v>22</v>
      </c>
      <c r="AF1219" t="s">
        <v>23</v>
      </c>
      <c r="AG1219" t="s">
        <v>26</v>
      </c>
      <c r="AH1219" t="s">
        <v>2348</v>
      </c>
      <c r="AI1219" s="13">
        <f t="shared" si="169"/>
        <v>53</v>
      </c>
      <c r="AJ1219" s="13">
        <f t="shared" si="170"/>
        <v>2</v>
      </c>
      <c r="AK1219" s="21">
        <v>1</v>
      </c>
      <c r="AM1219" t="s">
        <v>2154</v>
      </c>
      <c r="AN1219" t="str">
        <f t="shared" ref="AN1219:AN1282" si="173">+IF(AM1219="","",IF(AM1219="FINES",CONCATENATE("R",IF(OR(T1219="16",T1219="21",T1219="22",T1219="23"),"16212223",IF(OR(T1219="15",T1219="17",T1219="24",T1219="25"),"15172425",T1219))),IF(AM1219="CEBAS","UNICO",IF(VALUE(T1219)&lt;=11,"AMBA","INTERIOR"))))</f>
        <v>R04</v>
      </c>
      <c r="AO1219" s="20" t="str">
        <f t="shared" ref="AO1219:AO1282" si="174">+IF(AM1219="","-",CONCATENATE(AM1219,"_",AN1219))</f>
        <v>FINES_R04</v>
      </c>
      <c r="AP1219" s="25">
        <f t="shared" si="171"/>
        <v>0.90030133724212646</v>
      </c>
      <c r="AQ1219" s="24" t="str">
        <f>+IFERROR(VLOOKUP(Y1219,#REF!,2,FALSE),"-")</f>
        <v>-</v>
      </c>
      <c r="AR1219" s="13" t="s">
        <v>2393</v>
      </c>
      <c r="AS1219" t="s">
        <v>2398</v>
      </c>
      <c r="AT1219" t="str">
        <f t="shared" si="172"/>
        <v>Los Olivos - 2385 e/ Cardenal y Zorzal - Florencio Varela</v>
      </c>
    </row>
    <row r="1220" spans="1:46" ht="15.75" thickBot="1" x14ac:dyDescent="0.3">
      <c r="A1220" s="47">
        <v>4</v>
      </c>
      <c r="B1220" s="47" t="s">
        <v>583</v>
      </c>
      <c r="C1220" s="47" t="s">
        <v>2385</v>
      </c>
      <c r="D1220" s="47" t="s">
        <v>611</v>
      </c>
      <c r="E1220" s="47" t="s">
        <v>612</v>
      </c>
      <c r="F1220" s="47" t="s">
        <v>7980</v>
      </c>
      <c r="G1220" s="47" t="s">
        <v>7981</v>
      </c>
      <c r="H1220" s="47" t="s">
        <v>7982</v>
      </c>
      <c r="I1220" s="47" t="s">
        <v>2414</v>
      </c>
      <c r="J1220" s="47"/>
      <c r="K1220" s="47" t="s">
        <v>14064</v>
      </c>
      <c r="L1220" s="47">
        <v>0.80100739002227783</v>
      </c>
      <c r="M1220" s="47">
        <v>-34.869445681046003</v>
      </c>
      <c r="N1220" s="47">
        <v>-58.199763725605003</v>
      </c>
      <c r="O1220" s="47" t="s">
        <v>16402</v>
      </c>
      <c r="P1220" s="47">
        <v>3</v>
      </c>
      <c r="Q1220">
        <v>56</v>
      </c>
      <c r="S1220" s="23" t="s">
        <v>2347</v>
      </c>
      <c r="T1220" t="str">
        <f t="shared" ref="T1220:T1283" si="175">+CONCATENATE(IF(A1220&lt;10,"0",""),A1220)</f>
        <v>04</v>
      </c>
      <c r="V1220" t="str">
        <f>+VLOOKUP(B1220,MARCO!E:E,1,FALSE)</f>
        <v>Florencio Varela</v>
      </c>
      <c r="W1220" t="s">
        <v>134</v>
      </c>
      <c r="X1220" t="s">
        <v>134</v>
      </c>
      <c r="Y1220" t="str">
        <f t="shared" ref="Y1220:Y1283" si="176">+F1220</f>
        <v>R 4 - D 32 - 455 - 2376</v>
      </c>
      <c r="Z1220" t="s">
        <v>20</v>
      </c>
      <c r="AA1220" t="s">
        <v>2349</v>
      </c>
      <c r="AB1220" t="s">
        <v>21</v>
      </c>
      <c r="AD1220" t="str">
        <f t="shared" ref="AD1220:AD1283" si="177">+G1220</f>
        <v>Cic Ing Allan</v>
      </c>
      <c r="AE1220" t="s">
        <v>22</v>
      </c>
      <c r="AF1220" t="s">
        <v>23</v>
      </c>
      <c r="AG1220" t="s">
        <v>26</v>
      </c>
      <c r="AH1220" t="s">
        <v>2348</v>
      </c>
      <c r="AI1220" s="13">
        <f t="shared" ref="AI1220:AI1283" si="178">+Q1220</f>
        <v>56</v>
      </c>
      <c r="AJ1220" s="13">
        <f t="shared" ref="AJ1220:AJ1283" si="179">+P1220</f>
        <v>3</v>
      </c>
      <c r="AK1220" s="21">
        <v>1</v>
      </c>
      <c r="AM1220" t="s">
        <v>2154</v>
      </c>
      <c r="AN1220" t="str">
        <f t="shared" si="173"/>
        <v>R04</v>
      </c>
      <c r="AO1220" s="20" t="str">
        <f t="shared" si="174"/>
        <v>FINES_R04</v>
      </c>
      <c r="AP1220" s="25">
        <f t="shared" ref="AP1220:AP1283" si="180">+L1220</f>
        <v>0.80100739002227783</v>
      </c>
      <c r="AQ1220" s="24" t="str">
        <f>+IFERROR(VLOOKUP(Y1220,#REF!,2,FALSE),"-")</f>
        <v>-</v>
      </c>
      <c r="AR1220" s="13" t="s">
        <v>2393</v>
      </c>
      <c r="AS1220" t="s">
        <v>2398</v>
      </c>
      <c r="AT1220" t="str">
        <f t="shared" ref="AT1220:AT1283" si="181">+H1220</f>
        <v>Calle 1134 - e/ 1145 y 1142 - Florencio Varela</v>
      </c>
    </row>
    <row r="1221" spans="1:46" ht="15.75" thickBot="1" x14ac:dyDescent="0.3">
      <c r="A1221" s="47">
        <v>4</v>
      </c>
      <c r="B1221" s="47" t="s">
        <v>583</v>
      </c>
      <c r="C1221" s="47" t="s">
        <v>2385</v>
      </c>
      <c r="D1221" s="47" t="s">
        <v>611</v>
      </c>
      <c r="E1221" s="47" t="s">
        <v>612</v>
      </c>
      <c r="F1221" s="47" t="s">
        <v>7985</v>
      </c>
      <c r="G1221" s="47" t="s">
        <v>7986</v>
      </c>
      <c r="H1221" s="47" t="s">
        <v>7987</v>
      </c>
      <c r="I1221" s="47" t="s">
        <v>2414</v>
      </c>
      <c r="J1221" s="47"/>
      <c r="K1221" s="47" t="s">
        <v>14065</v>
      </c>
      <c r="L1221" s="47">
        <v>0.6152159571647644</v>
      </c>
      <c r="M1221" s="47">
        <v>-34.826273547622897</v>
      </c>
      <c r="N1221" s="47">
        <v>-58.232743641492902</v>
      </c>
      <c r="O1221" s="47" t="s">
        <v>16403</v>
      </c>
      <c r="P1221" s="47">
        <v>3</v>
      </c>
      <c r="Q1221">
        <v>78</v>
      </c>
      <c r="S1221" s="23" t="s">
        <v>2347</v>
      </c>
      <c r="T1221" t="str">
        <f t="shared" si="175"/>
        <v>04</v>
      </c>
      <c r="V1221" t="str">
        <f>+VLOOKUP(B1221,MARCO!E:E,1,FALSE)</f>
        <v>Florencio Varela</v>
      </c>
      <c r="W1221" t="s">
        <v>134</v>
      </c>
      <c r="X1221" t="s">
        <v>134</v>
      </c>
      <c r="Y1221" t="str">
        <f t="shared" si="176"/>
        <v>R 4 - D 32 - 455 - 3650</v>
      </c>
      <c r="Z1221" t="s">
        <v>20</v>
      </c>
      <c r="AA1221" t="s">
        <v>2349</v>
      </c>
      <c r="AB1221" t="s">
        <v>21</v>
      </c>
      <c r="AD1221" t="str">
        <f t="shared" si="177"/>
        <v>Ep 55</v>
      </c>
      <c r="AE1221" t="s">
        <v>22</v>
      </c>
      <c r="AF1221" t="s">
        <v>23</v>
      </c>
      <c r="AG1221" t="s">
        <v>26</v>
      </c>
      <c r="AH1221" t="s">
        <v>2348</v>
      </c>
      <c r="AI1221" s="13">
        <f t="shared" si="178"/>
        <v>78</v>
      </c>
      <c r="AJ1221" s="13">
        <f t="shared" si="179"/>
        <v>3</v>
      </c>
      <c r="AK1221" s="21">
        <v>1</v>
      </c>
      <c r="AM1221" t="s">
        <v>2154</v>
      </c>
      <c r="AN1221" t="str">
        <f t="shared" si="173"/>
        <v>R04</v>
      </c>
      <c r="AO1221" s="20" t="str">
        <f t="shared" si="174"/>
        <v>FINES_R04</v>
      </c>
      <c r="AP1221" s="25">
        <f t="shared" si="180"/>
        <v>0.6152159571647644</v>
      </c>
      <c r="AQ1221" s="24" t="str">
        <f>+IFERROR(VLOOKUP(Y1221,#REF!,2,FALSE),"-")</f>
        <v>-</v>
      </c>
      <c r="AR1221" s="13" t="s">
        <v>2393</v>
      </c>
      <c r="AS1221" t="s">
        <v>2397</v>
      </c>
      <c r="AT1221" t="str">
        <f t="shared" si="181"/>
        <v>Calle 926 (jose Hernandez 924) - 1347 e/ Bragado y Bosques - Florencio Varela</v>
      </c>
    </row>
    <row r="1222" spans="1:46" ht="15.75" thickBot="1" x14ac:dyDescent="0.3">
      <c r="A1222" s="47">
        <v>4</v>
      </c>
      <c r="B1222" s="47" t="s">
        <v>583</v>
      </c>
      <c r="C1222" s="47" t="s">
        <v>2374</v>
      </c>
      <c r="D1222" s="47" t="s">
        <v>609</v>
      </c>
      <c r="E1222" s="47" t="s">
        <v>94</v>
      </c>
      <c r="F1222" s="47" t="s">
        <v>7990</v>
      </c>
      <c r="G1222" s="47" t="s">
        <v>7991</v>
      </c>
      <c r="H1222" s="47" t="s">
        <v>7992</v>
      </c>
      <c r="I1222" s="47" t="s">
        <v>2414</v>
      </c>
      <c r="J1222" s="47"/>
      <c r="K1222" s="47" t="s">
        <v>14066</v>
      </c>
      <c r="L1222" s="47">
        <v>0.91913223266601563</v>
      </c>
      <c r="M1222" s="47">
        <v>-34.798333100000001</v>
      </c>
      <c r="N1222" s="47">
        <v>-58.316437800000003</v>
      </c>
      <c r="O1222" s="47" t="s">
        <v>16404</v>
      </c>
      <c r="P1222" s="47">
        <v>2</v>
      </c>
      <c r="Q1222">
        <v>68</v>
      </c>
      <c r="S1222" s="23" t="s">
        <v>2347</v>
      </c>
      <c r="T1222" t="str">
        <f t="shared" si="175"/>
        <v>04</v>
      </c>
      <c r="V1222" t="str">
        <f>+VLOOKUP(B1222,MARCO!E:E,1,FALSE)</f>
        <v>Florencio Varela</v>
      </c>
      <c r="W1222" t="s">
        <v>134</v>
      </c>
      <c r="X1222" t="s">
        <v>134</v>
      </c>
      <c r="Y1222" t="str">
        <f t="shared" si="176"/>
        <v>R 4 - D 32 - 453 - 3651</v>
      </c>
      <c r="Z1222" t="s">
        <v>20</v>
      </c>
      <c r="AA1222" t="s">
        <v>2349</v>
      </c>
      <c r="AB1222" t="s">
        <v>21</v>
      </c>
      <c r="AD1222" t="str">
        <f t="shared" si="177"/>
        <v>Cef 192</v>
      </c>
      <c r="AE1222" t="s">
        <v>22</v>
      </c>
      <c r="AF1222" t="s">
        <v>23</v>
      </c>
      <c r="AG1222" t="s">
        <v>26</v>
      </c>
      <c r="AH1222" t="s">
        <v>2348</v>
      </c>
      <c r="AI1222" s="13">
        <f t="shared" si="178"/>
        <v>68</v>
      </c>
      <c r="AJ1222" s="13">
        <f t="shared" si="179"/>
        <v>2</v>
      </c>
      <c r="AK1222" s="21">
        <v>1</v>
      </c>
      <c r="AM1222" t="s">
        <v>2154</v>
      </c>
      <c r="AN1222" t="str">
        <f t="shared" si="173"/>
        <v>R04</v>
      </c>
      <c r="AO1222" s="20" t="str">
        <f t="shared" si="174"/>
        <v>FINES_R04</v>
      </c>
      <c r="AP1222" s="25">
        <f t="shared" si="180"/>
        <v>0.91913223266601563</v>
      </c>
      <c r="AQ1222" s="24" t="str">
        <f>+IFERROR(VLOOKUP(Y1222,#REF!,2,FALSE),"-")</f>
        <v>-</v>
      </c>
      <c r="AR1222" s="13" t="s">
        <v>2393</v>
      </c>
      <c r="AS1222" t="s">
        <v>2397</v>
      </c>
      <c r="AT1222" t="str">
        <f t="shared" si="181"/>
        <v>La Tranquera - 1622 e/ Agustin Ramirez - Florencio Varela</v>
      </c>
    </row>
    <row r="1223" spans="1:46" ht="15.75" thickBot="1" x14ac:dyDescent="0.3">
      <c r="A1223" s="47">
        <v>4</v>
      </c>
      <c r="B1223" s="47" t="s">
        <v>583</v>
      </c>
      <c r="C1223" s="47" t="s">
        <v>2374</v>
      </c>
      <c r="D1223" s="47" t="s">
        <v>609</v>
      </c>
      <c r="E1223" s="47" t="s">
        <v>94</v>
      </c>
      <c r="F1223" s="47" t="s">
        <v>7997</v>
      </c>
      <c r="G1223" s="47" t="s">
        <v>7998</v>
      </c>
      <c r="H1223" s="47" t="s">
        <v>7999</v>
      </c>
      <c r="I1223" s="47" t="s">
        <v>2414</v>
      </c>
      <c r="J1223" s="47"/>
      <c r="K1223" s="47" t="s">
        <v>14067</v>
      </c>
      <c r="L1223" s="47">
        <v>0.76789873838424683</v>
      </c>
      <c r="M1223" s="47">
        <v>-34.886878680382999</v>
      </c>
      <c r="N1223" s="47">
        <v>-58.217432178932</v>
      </c>
      <c r="O1223" s="47" t="s">
        <v>16405</v>
      </c>
      <c r="P1223" s="47">
        <v>1</v>
      </c>
      <c r="Q1223">
        <v>19</v>
      </c>
      <c r="S1223" s="23" t="s">
        <v>2347</v>
      </c>
      <c r="T1223" t="str">
        <f t="shared" si="175"/>
        <v>04</v>
      </c>
      <c r="V1223" t="str">
        <f>+VLOOKUP(B1223,MARCO!E:E,1,FALSE)</f>
        <v>Florencio Varela</v>
      </c>
      <c r="W1223" t="s">
        <v>134</v>
      </c>
      <c r="X1223" t="s">
        <v>134</v>
      </c>
      <c r="Y1223" t="str">
        <f t="shared" si="176"/>
        <v>R 4 - D 32 - 453 - 3472</v>
      </c>
      <c r="Z1223" t="s">
        <v>20</v>
      </c>
      <c r="AA1223" t="s">
        <v>2349</v>
      </c>
      <c r="AB1223" t="s">
        <v>21</v>
      </c>
      <c r="AD1223" t="str">
        <f t="shared" si="177"/>
        <v>Biblioteca Alfonsina</v>
      </c>
      <c r="AE1223" t="s">
        <v>22</v>
      </c>
      <c r="AF1223" t="s">
        <v>23</v>
      </c>
      <c r="AG1223" t="s">
        <v>26</v>
      </c>
      <c r="AH1223" t="s">
        <v>2348</v>
      </c>
      <c r="AI1223" s="13">
        <f t="shared" si="178"/>
        <v>19</v>
      </c>
      <c r="AJ1223" s="13">
        <f t="shared" si="179"/>
        <v>1</v>
      </c>
      <c r="AK1223" s="21">
        <v>1</v>
      </c>
      <c r="AM1223" t="s">
        <v>2154</v>
      </c>
      <c r="AN1223" t="str">
        <f t="shared" si="173"/>
        <v>R04</v>
      </c>
      <c r="AO1223" s="20" t="str">
        <f t="shared" si="174"/>
        <v>FINES_R04</v>
      </c>
      <c r="AP1223" s="25">
        <f t="shared" si="180"/>
        <v>0.76789873838424683</v>
      </c>
      <c r="AQ1223" s="24" t="str">
        <f>+IFERROR(VLOOKUP(Y1223,#REF!,2,FALSE),"-")</f>
        <v>-</v>
      </c>
      <c r="AR1223" s="13" t="s">
        <v>2393</v>
      </c>
      <c r="AS1223" t="s">
        <v>2397</v>
      </c>
      <c r="AT1223" t="str">
        <f t="shared" si="181"/>
        <v>Calle 1319 Esq. 1336 - 996 e/ Esquina 1336 - Florencio Varela</v>
      </c>
    </row>
    <row r="1224" spans="1:46" ht="15.75" thickBot="1" x14ac:dyDescent="0.3">
      <c r="A1224" s="47">
        <v>4</v>
      </c>
      <c r="B1224" s="47" t="s">
        <v>583</v>
      </c>
      <c r="C1224" s="47" t="s">
        <v>2374</v>
      </c>
      <c r="D1224" s="47" t="s">
        <v>609</v>
      </c>
      <c r="E1224" s="47" t="s">
        <v>94</v>
      </c>
      <c r="F1224" s="47" t="s">
        <v>8001</v>
      </c>
      <c r="G1224" s="47" t="s">
        <v>8002</v>
      </c>
      <c r="H1224" s="47" t="s">
        <v>8003</v>
      </c>
      <c r="I1224" s="47" t="s">
        <v>2414</v>
      </c>
      <c r="J1224" s="47"/>
      <c r="K1224" s="47" t="s">
        <v>14068</v>
      </c>
      <c r="L1224" s="47">
        <v>0.81298989057540894</v>
      </c>
      <c r="M1224" s="47">
        <v>-34.868202262094002</v>
      </c>
      <c r="N1224" s="47">
        <v>-58.273281207038998</v>
      </c>
      <c r="O1224" s="47" t="s">
        <v>16406</v>
      </c>
      <c r="P1224" s="47">
        <v>1</v>
      </c>
      <c r="Q1224">
        <v>16</v>
      </c>
      <c r="S1224" s="23" t="s">
        <v>2347</v>
      </c>
      <c r="T1224" t="str">
        <f t="shared" si="175"/>
        <v>04</v>
      </c>
      <c r="V1224" t="str">
        <f>+VLOOKUP(B1224,MARCO!E:E,1,FALSE)</f>
        <v>Florencio Varela</v>
      </c>
      <c r="W1224" t="s">
        <v>134</v>
      </c>
      <c r="X1224" t="s">
        <v>134</v>
      </c>
      <c r="Y1224" t="str">
        <f t="shared" si="176"/>
        <v>R 4 - D 32 - 453 - 3653</v>
      </c>
      <c r="Z1224" t="s">
        <v>20</v>
      </c>
      <c r="AA1224" t="s">
        <v>2349</v>
      </c>
      <c r="AB1224" t="s">
        <v>21</v>
      </c>
      <c r="AD1224" t="str">
        <f t="shared" si="177"/>
        <v>Cic San Francisco</v>
      </c>
      <c r="AE1224" t="s">
        <v>22</v>
      </c>
      <c r="AF1224" t="s">
        <v>23</v>
      </c>
      <c r="AG1224" t="s">
        <v>26</v>
      </c>
      <c r="AH1224" t="s">
        <v>2348</v>
      </c>
      <c r="AI1224" s="13">
        <f t="shared" si="178"/>
        <v>16</v>
      </c>
      <c r="AJ1224" s="13">
        <f t="shared" si="179"/>
        <v>1</v>
      </c>
      <c r="AK1224" s="21">
        <v>1</v>
      </c>
      <c r="AM1224" t="s">
        <v>2154</v>
      </c>
      <c r="AN1224" t="str">
        <f t="shared" si="173"/>
        <v>R04</v>
      </c>
      <c r="AO1224" s="20" t="str">
        <f t="shared" si="174"/>
        <v>FINES_R04</v>
      </c>
      <c r="AP1224" s="25">
        <f t="shared" si="180"/>
        <v>0.81298989057540894</v>
      </c>
      <c r="AQ1224" s="24" t="str">
        <f>+IFERROR(VLOOKUP(Y1224,#REF!,2,FALSE),"-")</f>
        <v>-</v>
      </c>
      <c r="AR1224" s="13" t="s">
        <v>2393</v>
      </c>
      <c r="AS1224" t="s">
        <v>2398</v>
      </c>
      <c r="AT1224" t="str">
        <f t="shared" si="181"/>
        <v>Calle 1336 - 1021 e/ San Francisco - Florencio Varela</v>
      </c>
    </row>
    <row r="1225" spans="1:46" ht="15.75" thickBot="1" x14ac:dyDescent="0.3">
      <c r="A1225" s="47">
        <v>4</v>
      </c>
      <c r="B1225" s="47" t="s">
        <v>583</v>
      </c>
      <c r="C1225" s="47" t="s">
        <v>2385</v>
      </c>
      <c r="D1225" s="47" t="s">
        <v>611</v>
      </c>
      <c r="E1225" s="47" t="s">
        <v>612</v>
      </c>
      <c r="F1225" s="47" t="s">
        <v>8005</v>
      </c>
      <c r="G1225" s="47" t="s">
        <v>8006</v>
      </c>
      <c r="H1225" s="47" t="s">
        <v>8007</v>
      </c>
      <c r="I1225" s="47" t="s">
        <v>2414</v>
      </c>
      <c r="J1225" s="47"/>
      <c r="K1225" s="47" t="s">
        <v>14069</v>
      </c>
      <c r="L1225" s="47">
        <v>0.70604503154754639</v>
      </c>
      <c r="M1225" s="47">
        <v>-34.946366783671998</v>
      </c>
      <c r="N1225" s="47">
        <v>-58.266525416759002</v>
      </c>
      <c r="O1225" s="47" t="s">
        <v>16407</v>
      </c>
      <c r="P1225" s="47">
        <v>2</v>
      </c>
      <c r="Q1225">
        <v>60</v>
      </c>
      <c r="S1225" s="23" t="s">
        <v>2347</v>
      </c>
      <c r="T1225" t="str">
        <f t="shared" si="175"/>
        <v>04</v>
      </c>
      <c r="V1225" t="str">
        <f>+VLOOKUP(B1225,MARCO!E:E,1,FALSE)</f>
        <v>Florencio Varela</v>
      </c>
      <c r="W1225" t="s">
        <v>134</v>
      </c>
      <c r="X1225" t="s">
        <v>134</v>
      </c>
      <c r="Y1225" t="str">
        <f t="shared" si="176"/>
        <v>R 4 - D 32 - 455 - 2377</v>
      </c>
      <c r="Z1225" t="s">
        <v>20</v>
      </c>
      <c r="AA1225" t="s">
        <v>2349</v>
      </c>
      <c r="AB1225" t="s">
        <v>21</v>
      </c>
      <c r="AD1225" t="str">
        <f t="shared" si="177"/>
        <v>Sum Los Tronquitos</v>
      </c>
      <c r="AE1225" t="s">
        <v>22</v>
      </c>
      <c r="AF1225" t="s">
        <v>23</v>
      </c>
      <c r="AG1225" t="s">
        <v>26</v>
      </c>
      <c r="AH1225" t="s">
        <v>2348</v>
      </c>
      <c r="AI1225" s="13">
        <f t="shared" si="178"/>
        <v>60</v>
      </c>
      <c r="AJ1225" s="13">
        <f t="shared" si="179"/>
        <v>2</v>
      </c>
      <c r="AK1225" s="21">
        <v>1</v>
      </c>
      <c r="AM1225" t="s">
        <v>2154</v>
      </c>
      <c r="AN1225" t="str">
        <f t="shared" si="173"/>
        <v>R04</v>
      </c>
      <c r="AO1225" s="20" t="str">
        <f t="shared" si="174"/>
        <v>FINES_R04</v>
      </c>
      <c r="AP1225" s="25">
        <f t="shared" si="180"/>
        <v>0.70604503154754639</v>
      </c>
      <c r="AQ1225" s="24" t="str">
        <f>+IFERROR(VLOOKUP(Y1225,#REF!,2,FALSE),"-")</f>
        <v>-</v>
      </c>
      <c r="AR1225" s="13" t="s">
        <v>2393</v>
      </c>
      <c r="AS1225" t="s">
        <v>2398</v>
      </c>
      <c r="AT1225" t="str">
        <f t="shared" si="181"/>
        <v>Calle 1523 - e/ 1550 y 1552 - Florencio Varela</v>
      </c>
    </row>
    <row r="1226" spans="1:46" ht="15.75" thickBot="1" x14ac:dyDescent="0.3">
      <c r="A1226" s="47">
        <v>4</v>
      </c>
      <c r="B1226" s="47" t="s">
        <v>583</v>
      </c>
      <c r="C1226" s="47" t="s">
        <v>2374</v>
      </c>
      <c r="D1226" s="47" t="s">
        <v>609</v>
      </c>
      <c r="E1226" s="47" t="s">
        <v>94</v>
      </c>
      <c r="F1226" s="47" t="s">
        <v>8010</v>
      </c>
      <c r="G1226" s="47" t="s">
        <v>8011</v>
      </c>
      <c r="H1226" s="47" t="s">
        <v>8012</v>
      </c>
      <c r="I1226" s="47" t="s">
        <v>2414</v>
      </c>
      <c r="J1226" s="47"/>
      <c r="K1226" s="47" t="s">
        <v>14070</v>
      </c>
      <c r="L1226" s="47">
        <v>0.42127546668052668</v>
      </c>
      <c r="M1226" s="47">
        <v>-34.816318161745997</v>
      </c>
      <c r="N1226" s="47">
        <v>-58.266352572308001</v>
      </c>
      <c r="O1226" s="47" t="s">
        <v>16408</v>
      </c>
      <c r="P1226" s="47">
        <v>1</v>
      </c>
      <c r="Q1226">
        <v>10</v>
      </c>
      <c r="S1226" s="23" t="s">
        <v>2347</v>
      </c>
      <c r="T1226" t="str">
        <f t="shared" si="175"/>
        <v>04</v>
      </c>
      <c r="V1226" t="str">
        <f>+VLOOKUP(B1226,MARCO!E:E,1,FALSE)</f>
        <v>Florencio Varela</v>
      </c>
      <c r="W1226" t="s">
        <v>134</v>
      </c>
      <c r="X1226" t="s">
        <v>134</v>
      </c>
      <c r="Y1226" t="str">
        <f t="shared" si="176"/>
        <v>R 4 - D 32 - 453 - 3654</v>
      </c>
      <c r="Z1226" t="s">
        <v>20</v>
      </c>
      <c r="AA1226" t="s">
        <v>2349</v>
      </c>
      <c r="AB1226" t="s">
        <v>21</v>
      </c>
      <c r="AD1226" t="str">
        <f t="shared" si="177"/>
        <v>La Casona</v>
      </c>
      <c r="AE1226" t="s">
        <v>22</v>
      </c>
      <c r="AF1226" t="s">
        <v>23</v>
      </c>
      <c r="AG1226" t="s">
        <v>26</v>
      </c>
      <c r="AH1226" t="s">
        <v>2348</v>
      </c>
      <c r="AI1226" s="13">
        <f t="shared" si="178"/>
        <v>10</v>
      </c>
      <c r="AJ1226" s="13">
        <f t="shared" si="179"/>
        <v>1</v>
      </c>
      <c r="AK1226" s="21">
        <v>1</v>
      </c>
      <c r="AM1226" t="s">
        <v>2154</v>
      </c>
      <c r="AN1226" t="str">
        <f t="shared" si="173"/>
        <v>R04</v>
      </c>
      <c r="AO1226" s="20" t="str">
        <f t="shared" si="174"/>
        <v>FINES_R04</v>
      </c>
      <c r="AP1226" s="25">
        <f t="shared" si="180"/>
        <v>0.42127546668052668</v>
      </c>
      <c r="AQ1226" s="24" t="str">
        <f>+IFERROR(VLOOKUP(Y1226,#REF!,2,FALSE),"-")</f>
        <v>-</v>
      </c>
      <c r="AR1226" s="13" t="s">
        <v>2393</v>
      </c>
      <c r="AS1226" t="s">
        <v>2397</v>
      </c>
      <c r="AT1226" t="str">
        <f t="shared" si="181"/>
        <v>Montevideo - 2827 e/ Villa Vatteone - Florencio Varela</v>
      </c>
    </row>
    <row r="1227" spans="1:46" ht="15.75" thickBot="1" x14ac:dyDescent="0.3">
      <c r="A1227" s="47">
        <v>4</v>
      </c>
      <c r="B1227" s="47" t="s">
        <v>583</v>
      </c>
      <c r="C1227" s="47" t="s">
        <v>2374</v>
      </c>
      <c r="D1227" s="47" t="s">
        <v>609</v>
      </c>
      <c r="E1227" s="47" t="s">
        <v>94</v>
      </c>
      <c r="F1227" s="47" t="s">
        <v>8014</v>
      </c>
      <c r="G1227" s="47" t="s">
        <v>8015</v>
      </c>
      <c r="H1227" s="47" t="s">
        <v>8016</v>
      </c>
      <c r="I1227" s="47" t="s">
        <v>2414</v>
      </c>
      <c r="J1227" s="47"/>
      <c r="K1227" s="47" t="s">
        <v>14071</v>
      </c>
      <c r="L1227" s="47">
        <v>0.3562818169593811</v>
      </c>
      <c r="M1227" s="47">
        <v>-34.778963599999997</v>
      </c>
      <c r="N1227" s="47">
        <v>-58.274398599999998</v>
      </c>
      <c r="O1227" s="47" t="s">
        <v>16409</v>
      </c>
      <c r="P1227" s="47">
        <v>2</v>
      </c>
      <c r="Q1227">
        <v>69</v>
      </c>
      <c r="S1227" s="23" t="s">
        <v>2347</v>
      </c>
      <c r="T1227" t="str">
        <f t="shared" si="175"/>
        <v>04</v>
      </c>
      <c r="V1227" t="str">
        <f>+VLOOKUP(B1227,MARCO!E:E,1,FALSE)</f>
        <v>Florencio Varela</v>
      </c>
      <c r="W1227" t="s">
        <v>134</v>
      </c>
      <c r="X1227" t="s">
        <v>134</v>
      </c>
      <c r="Y1227" t="str">
        <f t="shared" si="176"/>
        <v>R 4 - D 32 - 453 - 2341</v>
      </c>
      <c r="Z1227" t="s">
        <v>20</v>
      </c>
      <c r="AA1227" t="s">
        <v>2349</v>
      </c>
      <c r="AB1227" t="s">
        <v>21</v>
      </c>
      <c r="AD1227" t="str">
        <f t="shared" si="177"/>
        <v>Sdf Martin Fierro</v>
      </c>
      <c r="AE1227" t="s">
        <v>22</v>
      </c>
      <c r="AF1227" t="s">
        <v>23</v>
      </c>
      <c r="AG1227" t="s">
        <v>26</v>
      </c>
      <c r="AH1227" t="s">
        <v>2348</v>
      </c>
      <c r="AI1227" s="13">
        <f t="shared" si="178"/>
        <v>69</v>
      </c>
      <c r="AJ1227" s="13">
        <f t="shared" si="179"/>
        <v>2</v>
      </c>
      <c r="AK1227" s="21">
        <v>1</v>
      </c>
      <c r="AM1227" t="s">
        <v>2154</v>
      </c>
      <c r="AN1227" t="str">
        <f t="shared" si="173"/>
        <v>R04</v>
      </c>
      <c r="AO1227" s="20" t="str">
        <f t="shared" si="174"/>
        <v>FINES_R04</v>
      </c>
      <c r="AP1227" s="25">
        <f t="shared" si="180"/>
        <v>0.3562818169593811</v>
      </c>
      <c r="AQ1227" s="24" t="str">
        <f>+IFERROR(VLOOKUP(Y1227,#REF!,2,FALSE),"-")</f>
        <v>-</v>
      </c>
      <c r="AR1227" s="13" t="s">
        <v>2393</v>
      </c>
      <c r="AS1227" t="s">
        <v>2398</v>
      </c>
      <c r="AT1227" t="str">
        <f t="shared" si="181"/>
        <v>Campichuelo - 445 - Florencio Varela</v>
      </c>
    </row>
    <row r="1228" spans="1:46" ht="15.75" thickBot="1" x14ac:dyDescent="0.3">
      <c r="A1228" s="47">
        <v>4</v>
      </c>
      <c r="B1228" s="47" t="s">
        <v>583</v>
      </c>
      <c r="C1228" s="47" t="s">
        <v>2374</v>
      </c>
      <c r="D1228" s="47" t="s">
        <v>609</v>
      </c>
      <c r="E1228" s="47" t="s">
        <v>94</v>
      </c>
      <c r="F1228" s="47" t="s">
        <v>8019</v>
      </c>
      <c r="G1228" s="47" t="s">
        <v>2962</v>
      </c>
      <c r="H1228" s="47" t="s">
        <v>8020</v>
      </c>
      <c r="I1228" s="47" t="s">
        <v>2414</v>
      </c>
      <c r="J1228" s="47"/>
      <c r="K1228" s="47" t="s">
        <v>14072</v>
      </c>
      <c r="L1228" s="47">
        <v>0.1516212522983551</v>
      </c>
      <c r="M1228" s="47">
        <v>-34.814433989999998</v>
      </c>
      <c r="N1228" s="47">
        <v>-58.274235509999997</v>
      </c>
      <c r="O1228" s="47" t="s">
        <v>16410</v>
      </c>
      <c r="P1228" s="47">
        <v>1</v>
      </c>
      <c r="Q1228">
        <v>21</v>
      </c>
      <c r="S1228" s="23" t="s">
        <v>2347</v>
      </c>
      <c r="T1228" t="str">
        <f t="shared" si="175"/>
        <v>04</v>
      </c>
      <c r="V1228" t="str">
        <f>+VLOOKUP(B1228,MARCO!E:E,1,FALSE)</f>
        <v>Florencio Varela</v>
      </c>
      <c r="W1228" t="s">
        <v>134</v>
      </c>
      <c r="X1228" t="s">
        <v>134</v>
      </c>
      <c r="Y1228" t="str">
        <f t="shared" si="176"/>
        <v>R 4 - D 32 - 453 - 3071</v>
      </c>
      <c r="Z1228" t="s">
        <v>20</v>
      </c>
      <c r="AA1228" t="s">
        <v>2349</v>
      </c>
      <c r="AB1228" t="s">
        <v>21</v>
      </c>
      <c r="AD1228" t="str">
        <f t="shared" si="177"/>
        <v>Cta</v>
      </c>
      <c r="AE1228" t="s">
        <v>22</v>
      </c>
      <c r="AF1228" t="s">
        <v>23</v>
      </c>
      <c r="AG1228" t="s">
        <v>26</v>
      </c>
      <c r="AH1228" t="s">
        <v>2348</v>
      </c>
      <c r="AI1228" s="13">
        <f t="shared" si="178"/>
        <v>21</v>
      </c>
      <c r="AJ1228" s="13">
        <f t="shared" si="179"/>
        <v>1</v>
      </c>
      <c r="AK1228" s="21">
        <v>1</v>
      </c>
      <c r="AM1228" t="s">
        <v>2154</v>
      </c>
      <c r="AN1228" t="str">
        <f t="shared" si="173"/>
        <v>R04</v>
      </c>
      <c r="AO1228" s="20" t="str">
        <f t="shared" si="174"/>
        <v>FINES_R04</v>
      </c>
      <c r="AP1228" s="25">
        <f t="shared" si="180"/>
        <v>0.1516212522983551</v>
      </c>
      <c r="AQ1228" s="24" t="str">
        <f>+IFERROR(VLOOKUP(Y1228,#REF!,2,FALSE),"-")</f>
        <v>-</v>
      </c>
      <c r="AR1228" s="13" t="s">
        <v>2393</v>
      </c>
      <c r="AS1228" t="s">
        <v>2398</v>
      </c>
      <c r="AT1228" t="str">
        <f t="shared" si="181"/>
        <v>Belgrano - 442 - Florencio Varela</v>
      </c>
    </row>
    <row r="1229" spans="1:46" ht="15.75" thickBot="1" x14ac:dyDescent="0.3">
      <c r="A1229" s="47">
        <v>4</v>
      </c>
      <c r="B1229" s="47" t="s">
        <v>583</v>
      </c>
      <c r="C1229" s="47" t="s">
        <v>2374</v>
      </c>
      <c r="D1229" s="47" t="s">
        <v>609</v>
      </c>
      <c r="E1229" s="47" t="s">
        <v>94</v>
      </c>
      <c r="F1229" s="47" t="s">
        <v>8022</v>
      </c>
      <c r="G1229" s="47" t="s">
        <v>8023</v>
      </c>
      <c r="H1229" s="47" t="s">
        <v>8024</v>
      </c>
      <c r="I1229" s="47" t="s">
        <v>2414</v>
      </c>
      <c r="J1229" s="47"/>
      <c r="K1229" s="47" t="s">
        <v>14073</v>
      </c>
      <c r="L1229" s="47">
        <v>0.73172944784164429</v>
      </c>
      <c r="M1229" s="47">
        <v>-34.833120744022601</v>
      </c>
      <c r="N1229" s="47">
        <v>-58.2943374435281</v>
      </c>
      <c r="O1229" s="47" t="s">
        <v>16411</v>
      </c>
      <c r="P1229" s="47">
        <v>1</v>
      </c>
      <c r="Q1229">
        <v>31</v>
      </c>
      <c r="S1229" s="23" t="s">
        <v>2347</v>
      </c>
      <c r="T1229" t="str">
        <f t="shared" si="175"/>
        <v>04</v>
      </c>
      <c r="V1229" t="str">
        <f>+VLOOKUP(B1229,MARCO!E:E,1,FALSE)</f>
        <v>Florencio Varela</v>
      </c>
      <c r="W1229" t="s">
        <v>134</v>
      </c>
      <c r="X1229" t="s">
        <v>134</v>
      </c>
      <c r="Y1229" t="str">
        <f t="shared" si="176"/>
        <v>R 4 - D 32 - 453 - 3655</v>
      </c>
      <c r="Z1229" t="s">
        <v>20</v>
      </c>
      <c r="AA1229" t="s">
        <v>2349</v>
      </c>
      <c r="AB1229" t="s">
        <v>21</v>
      </c>
      <c r="AD1229" t="str">
        <f t="shared" si="177"/>
        <v>Ees 14</v>
      </c>
      <c r="AE1229" t="s">
        <v>22</v>
      </c>
      <c r="AF1229" t="s">
        <v>23</v>
      </c>
      <c r="AG1229" t="s">
        <v>26</v>
      </c>
      <c r="AH1229" t="s">
        <v>2348</v>
      </c>
      <c r="AI1229" s="13">
        <f t="shared" si="178"/>
        <v>31</v>
      </c>
      <c r="AJ1229" s="13">
        <f t="shared" si="179"/>
        <v>1</v>
      </c>
      <c r="AK1229" s="21">
        <v>1</v>
      </c>
      <c r="AM1229" t="s">
        <v>2154</v>
      </c>
      <c r="AN1229" t="str">
        <f t="shared" si="173"/>
        <v>R04</v>
      </c>
      <c r="AO1229" s="20" t="str">
        <f t="shared" si="174"/>
        <v>FINES_R04</v>
      </c>
      <c r="AP1229" s="25">
        <f t="shared" si="180"/>
        <v>0.73172944784164429</v>
      </c>
      <c r="AQ1229" s="24" t="str">
        <f>+IFERROR(VLOOKUP(Y1229,#REF!,2,FALSE),"-")</f>
        <v>-</v>
      </c>
      <c r="AR1229" s="13" t="s">
        <v>2393</v>
      </c>
      <c r="AS1229" t="s">
        <v>2398</v>
      </c>
      <c r="AT1229" t="str">
        <f t="shared" si="181"/>
        <v>Grecia - 461 e/ Santa Rosa - Florencio Varela</v>
      </c>
    </row>
    <row r="1230" spans="1:46" ht="15.75" thickBot="1" x14ac:dyDescent="0.3">
      <c r="A1230" s="47">
        <v>4</v>
      </c>
      <c r="B1230" s="47" t="s">
        <v>583</v>
      </c>
      <c r="C1230" s="47" t="s">
        <v>2374</v>
      </c>
      <c r="D1230" s="47" t="s">
        <v>609</v>
      </c>
      <c r="E1230" s="47" t="s">
        <v>94</v>
      </c>
      <c r="F1230" s="47" t="s">
        <v>8026</v>
      </c>
      <c r="G1230" s="47" t="s">
        <v>8027</v>
      </c>
      <c r="H1230" s="47" t="s">
        <v>8028</v>
      </c>
      <c r="I1230" s="47" t="s">
        <v>2414</v>
      </c>
      <c r="J1230" s="47"/>
      <c r="K1230" s="47" t="s">
        <v>14074</v>
      </c>
      <c r="L1230" s="47">
        <v>0.42499521374702448</v>
      </c>
      <c r="M1230" s="47">
        <v>-34.793110400000003</v>
      </c>
      <c r="N1230" s="47">
        <v>-58.268830999999999</v>
      </c>
      <c r="O1230" s="47" t="s">
        <v>16412</v>
      </c>
      <c r="P1230" s="47">
        <v>3</v>
      </c>
      <c r="Q1230">
        <v>48</v>
      </c>
      <c r="S1230" s="23" t="s">
        <v>2347</v>
      </c>
      <c r="T1230" t="str">
        <f t="shared" si="175"/>
        <v>04</v>
      </c>
      <c r="V1230" t="str">
        <f>+VLOOKUP(B1230,MARCO!E:E,1,FALSE)</f>
        <v>Florencio Varela</v>
      </c>
      <c r="W1230" t="s">
        <v>134</v>
      </c>
      <c r="X1230" t="s">
        <v>134</v>
      </c>
      <c r="Y1230" t="str">
        <f t="shared" si="176"/>
        <v>R 4 - D 32 - 453 - 3656</v>
      </c>
      <c r="Z1230" t="s">
        <v>20</v>
      </c>
      <c r="AA1230" t="s">
        <v>2349</v>
      </c>
      <c r="AB1230" t="s">
        <v>21</v>
      </c>
      <c r="AD1230" t="str">
        <f t="shared" si="177"/>
        <v>Medalla Milagrosa</v>
      </c>
      <c r="AE1230" t="s">
        <v>22</v>
      </c>
      <c r="AF1230" t="s">
        <v>23</v>
      </c>
      <c r="AG1230" t="s">
        <v>26</v>
      </c>
      <c r="AH1230" t="s">
        <v>2348</v>
      </c>
      <c r="AI1230" s="13">
        <f t="shared" si="178"/>
        <v>48</v>
      </c>
      <c r="AJ1230" s="13">
        <f t="shared" si="179"/>
        <v>3</v>
      </c>
      <c r="AK1230" s="21">
        <v>1</v>
      </c>
      <c r="AM1230" t="s">
        <v>2154</v>
      </c>
      <c r="AN1230" t="str">
        <f t="shared" si="173"/>
        <v>R04</v>
      </c>
      <c r="AO1230" s="20" t="str">
        <f t="shared" si="174"/>
        <v>FINES_R04</v>
      </c>
      <c r="AP1230" s="25">
        <f t="shared" si="180"/>
        <v>0.42499521374702448</v>
      </c>
      <c r="AQ1230" s="24" t="str">
        <f>+IFERROR(VLOOKUP(Y1230,#REF!,2,FALSE),"-")</f>
        <v>-</v>
      </c>
      <c r="AR1230" s="13" t="s">
        <v>2393</v>
      </c>
      <c r="AS1230" t="s">
        <v>2397</v>
      </c>
      <c r="AT1230" t="str">
        <f t="shared" si="181"/>
        <v>Senzabello - 948 - Florencio Varela</v>
      </c>
    </row>
    <row r="1231" spans="1:46" ht="15.75" thickBot="1" x14ac:dyDescent="0.3">
      <c r="A1231" s="47">
        <v>4</v>
      </c>
      <c r="B1231" s="47" t="s">
        <v>583</v>
      </c>
      <c r="C1231" s="47" t="s">
        <v>2374</v>
      </c>
      <c r="D1231" s="47" t="s">
        <v>609</v>
      </c>
      <c r="E1231" s="47" t="s">
        <v>94</v>
      </c>
      <c r="F1231" s="47" t="s">
        <v>8030</v>
      </c>
      <c r="G1231" s="47" t="s">
        <v>3136</v>
      </c>
      <c r="H1231" s="47" t="s">
        <v>8031</v>
      </c>
      <c r="I1231" s="47" t="s">
        <v>2414</v>
      </c>
      <c r="J1231" s="47"/>
      <c r="K1231" s="47" t="s">
        <v>14075</v>
      </c>
      <c r="L1231" s="47">
        <v>0.62212616205215454</v>
      </c>
      <c r="M1231" s="47">
        <v>-34.821676138541498</v>
      </c>
      <c r="N1231" s="47">
        <v>-58.280807117951497</v>
      </c>
      <c r="O1231" s="47" t="s">
        <v>16413</v>
      </c>
      <c r="P1231" s="47">
        <v>2</v>
      </c>
      <c r="Q1231">
        <v>43</v>
      </c>
      <c r="S1231" s="23" t="s">
        <v>2347</v>
      </c>
      <c r="T1231" t="str">
        <f t="shared" si="175"/>
        <v>04</v>
      </c>
      <c r="V1231" t="str">
        <f>+VLOOKUP(B1231,MARCO!E:E,1,FALSE)</f>
        <v>Florencio Varela</v>
      </c>
      <c r="W1231" t="s">
        <v>134</v>
      </c>
      <c r="X1231" t="s">
        <v>134</v>
      </c>
      <c r="Y1231" t="str">
        <f t="shared" si="176"/>
        <v>R 4 - D 32 - 453 - 3652</v>
      </c>
      <c r="Z1231" t="s">
        <v>20</v>
      </c>
      <c r="AA1231" t="s">
        <v>2349</v>
      </c>
      <c r="AB1231" t="s">
        <v>21</v>
      </c>
      <c r="AD1231" t="str">
        <f t="shared" si="177"/>
        <v>Ep 19</v>
      </c>
      <c r="AE1231" t="s">
        <v>22</v>
      </c>
      <c r="AF1231" t="s">
        <v>23</v>
      </c>
      <c r="AG1231" t="s">
        <v>26</v>
      </c>
      <c r="AH1231" t="s">
        <v>2348</v>
      </c>
      <c r="AI1231" s="13">
        <f t="shared" si="178"/>
        <v>43</v>
      </c>
      <c r="AJ1231" s="13">
        <f t="shared" si="179"/>
        <v>2</v>
      </c>
      <c r="AK1231" s="21">
        <v>1</v>
      </c>
      <c r="AM1231" t="s">
        <v>2154</v>
      </c>
      <c r="AN1231" t="str">
        <f t="shared" si="173"/>
        <v>R04</v>
      </c>
      <c r="AO1231" s="20" t="str">
        <f t="shared" si="174"/>
        <v>FINES_R04</v>
      </c>
      <c r="AP1231" s="25">
        <f t="shared" si="180"/>
        <v>0.62212616205215454</v>
      </c>
      <c r="AQ1231" s="24" t="str">
        <f>+IFERROR(VLOOKUP(Y1231,#REF!,2,FALSE),"-")</f>
        <v>-</v>
      </c>
      <c r="AR1231" s="13" t="s">
        <v>2393</v>
      </c>
      <c r="AS1231" t="s">
        <v>2397</v>
      </c>
      <c r="AT1231" t="str">
        <f t="shared" si="181"/>
        <v>Andorra - 139 e/ Santa Rosa - Florencio Varela</v>
      </c>
    </row>
    <row r="1232" spans="1:46" ht="15.75" thickBot="1" x14ac:dyDescent="0.3">
      <c r="A1232" s="47">
        <v>4</v>
      </c>
      <c r="B1232" s="47" t="s">
        <v>583</v>
      </c>
      <c r="C1232" s="47" t="s">
        <v>2374</v>
      </c>
      <c r="D1232" s="47" t="s">
        <v>609</v>
      </c>
      <c r="E1232" s="47" t="s">
        <v>94</v>
      </c>
      <c r="F1232" s="47" t="s">
        <v>8033</v>
      </c>
      <c r="G1232" s="47" t="s">
        <v>8034</v>
      </c>
      <c r="H1232" s="47" t="s">
        <v>8035</v>
      </c>
      <c r="I1232" s="47" t="s">
        <v>2414</v>
      </c>
      <c r="J1232" s="47"/>
      <c r="K1232" s="47" t="s">
        <v>14076</v>
      </c>
      <c r="L1232" s="47">
        <v>0.8028605580329895</v>
      </c>
      <c r="M1232" s="47">
        <v>-34.836593299999997</v>
      </c>
      <c r="N1232" s="47">
        <v>-58.232057300000001</v>
      </c>
      <c r="O1232" s="47" t="s">
        <v>16414</v>
      </c>
      <c r="P1232" s="47">
        <v>1</v>
      </c>
      <c r="Q1232">
        <v>17</v>
      </c>
      <c r="S1232" s="23" t="s">
        <v>2347</v>
      </c>
      <c r="T1232" t="str">
        <f t="shared" si="175"/>
        <v>04</v>
      </c>
      <c r="V1232" t="str">
        <f>+VLOOKUP(B1232,MARCO!E:E,1,FALSE)</f>
        <v>Florencio Varela</v>
      </c>
      <c r="W1232" t="s">
        <v>134</v>
      </c>
      <c r="X1232" t="s">
        <v>134</v>
      </c>
      <c r="Y1232" t="str">
        <f t="shared" si="176"/>
        <v>R 4 - D 32 - 453 - 3659</v>
      </c>
      <c r="Z1232" t="s">
        <v>20</v>
      </c>
      <c r="AA1232" t="s">
        <v>2349</v>
      </c>
      <c r="AB1232" t="s">
        <v>21</v>
      </c>
      <c r="AD1232" t="str">
        <f t="shared" si="177"/>
        <v>Sdf Villa Hudson</v>
      </c>
      <c r="AE1232" t="s">
        <v>22</v>
      </c>
      <c r="AF1232" t="s">
        <v>23</v>
      </c>
      <c r="AG1232" t="s">
        <v>26</v>
      </c>
      <c r="AH1232" t="s">
        <v>2348</v>
      </c>
      <c r="AI1232" s="13">
        <f t="shared" si="178"/>
        <v>17</v>
      </c>
      <c r="AJ1232" s="13">
        <f t="shared" si="179"/>
        <v>1</v>
      </c>
      <c r="AK1232" s="21">
        <v>1</v>
      </c>
      <c r="AM1232" t="s">
        <v>2154</v>
      </c>
      <c r="AN1232" t="str">
        <f t="shared" si="173"/>
        <v>R04</v>
      </c>
      <c r="AO1232" s="20" t="str">
        <f t="shared" si="174"/>
        <v>FINES_R04</v>
      </c>
      <c r="AP1232" s="25">
        <f t="shared" si="180"/>
        <v>0.8028605580329895</v>
      </c>
      <c r="AQ1232" s="24" t="str">
        <f>+IFERROR(VLOOKUP(Y1232,#REF!,2,FALSE),"-")</f>
        <v>-</v>
      </c>
      <c r="AR1232" s="13" t="s">
        <v>2393</v>
      </c>
      <c r="AS1232" t="s">
        <v>2397</v>
      </c>
      <c r="AT1232" t="str">
        <f t="shared" si="181"/>
        <v>Pergamino - Y COMBATE DE LOS POZOS - Florencio Varela</v>
      </c>
    </row>
    <row r="1233" spans="1:46" ht="15.75" thickBot="1" x14ac:dyDescent="0.3">
      <c r="A1233" s="47">
        <v>4</v>
      </c>
      <c r="B1233" s="47" t="s">
        <v>583</v>
      </c>
      <c r="C1233" s="47" t="s">
        <v>2374</v>
      </c>
      <c r="D1233" s="47" t="s">
        <v>609</v>
      </c>
      <c r="E1233" s="47" t="s">
        <v>94</v>
      </c>
      <c r="F1233" s="47" t="s">
        <v>8039</v>
      </c>
      <c r="G1233" s="47" t="s">
        <v>8040</v>
      </c>
      <c r="H1233" s="47" t="s">
        <v>8041</v>
      </c>
      <c r="I1233" s="47" t="s">
        <v>2414</v>
      </c>
      <c r="J1233" s="47"/>
      <c r="K1233" s="47" t="s">
        <v>14077</v>
      </c>
      <c r="L1233" s="47">
        <v>0.51799440383911133</v>
      </c>
      <c r="M1233" s="47">
        <v>-34.798192210000003</v>
      </c>
      <c r="N1233" s="47">
        <v>-58.249682739999997</v>
      </c>
      <c r="O1233" s="47" t="s">
        <v>16415</v>
      </c>
      <c r="P1233" s="47">
        <v>1</v>
      </c>
      <c r="Q1233">
        <v>19</v>
      </c>
      <c r="S1233" s="23" t="s">
        <v>2347</v>
      </c>
      <c r="T1233" t="str">
        <f t="shared" si="175"/>
        <v>04</v>
      </c>
      <c r="V1233" t="str">
        <f>+VLOOKUP(B1233,MARCO!E:E,1,FALSE)</f>
        <v>Florencio Varela</v>
      </c>
      <c r="W1233" t="s">
        <v>134</v>
      </c>
      <c r="X1233" t="s">
        <v>134</v>
      </c>
      <c r="Y1233" t="str">
        <f t="shared" si="176"/>
        <v>R 4 - D 32 - 453 - 3660</v>
      </c>
      <c r="Z1233" t="s">
        <v>20</v>
      </c>
      <c r="AA1233" t="s">
        <v>2349</v>
      </c>
      <c r="AB1233" t="s">
        <v>21</v>
      </c>
      <c r="AD1233" t="str">
        <f t="shared" si="177"/>
        <v>Soc. De Fto "santo Tomas"</v>
      </c>
      <c r="AE1233" t="s">
        <v>22</v>
      </c>
      <c r="AF1233" t="s">
        <v>23</v>
      </c>
      <c r="AG1233" t="s">
        <v>26</v>
      </c>
      <c r="AH1233" t="s">
        <v>2348</v>
      </c>
      <c r="AI1233" s="13">
        <f t="shared" si="178"/>
        <v>19</v>
      </c>
      <c r="AJ1233" s="13">
        <f t="shared" si="179"/>
        <v>1</v>
      </c>
      <c r="AK1233" s="21">
        <v>1</v>
      </c>
      <c r="AM1233" t="s">
        <v>2154</v>
      </c>
      <c r="AN1233" t="str">
        <f t="shared" si="173"/>
        <v>R04</v>
      </c>
      <c r="AO1233" s="20" t="str">
        <f t="shared" si="174"/>
        <v>FINES_R04</v>
      </c>
      <c r="AP1233" s="25">
        <f t="shared" si="180"/>
        <v>0.51799440383911133</v>
      </c>
      <c r="AQ1233" s="24" t="str">
        <f>+IFERROR(VLOOKUP(Y1233,#REF!,2,FALSE),"-")</f>
        <v>-</v>
      </c>
      <c r="AR1233" s="13" t="s">
        <v>2393</v>
      </c>
      <c r="AS1233" t="s">
        <v>2397</v>
      </c>
      <c r="AT1233" t="str">
        <f t="shared" si="181"/>
        <v>Baradero - 2480 e/ BogotÁ y Delgado - Florencio Varela</v>
      </c>
    </row>
    <row r="1234" spans="1:46" ht="15.75" thickBot="1" x14ac:dyDescent="0.3">
      <c r="A1234" s="47">
        <v>4</v>
      </c>
      <c r="B1234" s="47" t="s">
        <v>583</v>
      </c>
      <c r="C1234" s="47" t="s">
        <v>2374</v>
      </c>
      <c r="D1234" s="47" t="s">
        <v>609</v>
      </c>
      <c r="E1234" s="47" t="s">
        <v>94</v>
      </c>
      <c r="F1234" s="47" t="s">
        <v>8043</v>
      </c>
      <c r="G1234" s="47" t="s">
        <v>8044</v>
      </c>
      <c r="H1234" s="47" t="s">
        <v>8045</v>
      </c>
      <c r="I1234" s="47" t="s">
        <v>2414</v>
      </c>
      <c r="J1234" s="47"/>
      <c r="K1234" s="47" t="s">
        <v>14078</v>
      </c>
      <c r="L1234" s="47">
        <v>0.99129199981689453</v>
      </c>
      <c r="M1234" s="47">
        <v>-34.847975400000003</v>
      </c>
      <c r="N1234" s="47">
        <v>-58.227462699999997</v>
      </c>
      <c r="O1234" s="47" t="s">
        <v>16416</v>
      </c>
      <c r="P1234" s="47">
        <v>4</v>
      </c>
      <c r="Q1234">
        <v>66</v>
      </c>
      <c r="S1234" s="23" t="s">
        <v>2347</v>
      </c>
      <c r="T1234" t="str">
        <f t="shared" si="175"/>
        <v>04</v>
      </c>
      <c r="V1234" t="str">
        <f>+VLOOKUP(B1234,MARCO!E:E,1,FALSE)</f>
        <v>Florencio Varela</v>
      </c>
      <c r="W1234" t="s">
        <v>134</v>
      </c>
      <c r="X1234" t="s">
        <v>134</v>
      </c>
      <c r="Y1234" t="str">
        <f t="shared" si="176"/>
        <v>R 4 - D 32 - 453 - 3661</v>
      </c>
      <c r="Z1234" t="s">
        <v>20</v>
      </c>
      <c r="AA1234" t="s">
        <v>2349</v>
      </c>
      <c r="AB1234" t="s">
        <v>21</v>
      </c>
      <c r="AD1234" t="str">
        <f t="shared" si="177"/>
        <v>Capilla Maria Que Desata Los Nudos</v>
      </c>
      <c r="AE1234" t="s">
        <v>22</v>
      </c>
      <c r="AF1234" t="s">
        <v>23</v>
      </c>
      <c r="AG1234" t="s">
        <v>26</v>
      </c>
      <c r="AH1234" t="s">
        <v>2348</v>
      </c>
      <c r="AI1234" s="13">
        <f t="shared" si="178"/>
        <v>66</v>
      </c>
      <c r="AJ1234" s="13">
        <f t="shared" si="179"/>
        <v>4</v>
      </c>
      <c r="AK1234" s="21">
        <v>1</v>
      </c>
      <c r="AM1234" t="s">
        <v>2154</v>
      </c>
      <c r="AN1234" t="str">
        <f t="shared" si="173"/>
        <v>R04</v>
      </c>
      <c r="AO1234" s="20" t="str">
        <f t="shared" si="174"/>
        <v>FINES_R04</v>
      </c>
      <c r="AP1234" s="25">
        <f t="shared" si="180"/>
        <v>0.99129199981689453</v>
      </c>
      <c r="AQ1234" s="24" t="str">
        <f>+IFERROR(VLOOKUP(Y1234,#REF!,2,FALSE),"-")</f>
        <v>-</v>
      </c>
      <c r="AR1234" s="13" t="s">
        <v>2393</v>
      </c>
      <c r="AS1234" t="s">
        <v>2398</v>
      </c>
      <c r="AT1234" t="str">
        <f t="shared" si="181"/>
        <v>Calle Rincon - 170 e/ Marcos Sastre Y Martin Pinzon y Villa Hudson - Florencio Varela</v>
      </c>
    </row>
    <row r="1235" spans="1:46" ht="15.75" thickBot="1" x14ac:dyDescent="0.3">
      <c r="A1235" s="47">
        <v>4</v>
      </c>
      <c r="B1235" s="47" t="s">
        <v>583</v>
      </c>
      <c r="C1235" s="47" t="s">
        <v>2374</v>
      </c>
      <c r="D1235" s="47" t="s">
        <v>609</v>
      </c>
      <c r="E1235" s="47" t="s">
        <v>94</v>
      </c>
      <c r="F1235" s="47" t="s">
        <v>8048</v>
      </c>
      <c r="G1235" s="47" t="s">
        <v>7986</v>
      </c>
      <c r="H1235" s="47" t="s">
        <v>7987</v>
      </c>
      <c r="I1235" s="47" t="s">
        <v>2414</v>
      </c>
      <c r="J1235" s="47"/>
      <c r="K1235" s="47" t="s">
        <v>16417</v>
      </c>
      <c r="L1235" s="47">
        <v>0.6152159571647644</v>
      </c>
      <c r="M1235" s="47">
        <v>-34.826273547622897</v>
      </c>
      <c r="N1235" s="47">
        <v>-58.232743641492902</v>
      </c>
      <c r="O1235" s="47" t="s">
        <v>16418</v>
      </c>
      <c r="P1235" s="47">
        <v>2</v>
      </c>
      <c r="Q1235">
        <v>60</v>
      </c>
      <c r="S1235" s="23" t="s">
        <v>2347</v>
      </c>
      <c r="T1235" t="str">
        <f t="shared" si="175"/>
        <v>04</v>
      </c>
      <c r="V1235" t="str">
        <f>+VLOOKUP(B1235,MARCO!E:E,1,FALSE)</f>
        <v>Florencio Varela</v>
      </c>
      <c r="W1235" t="s">
        <v>134</v>
      </c>
      <c r="X1235" t="s">
        <v>134</v>
      </c>
      <c r="Y1235" t="str">
        <f t="shared" si="176"/>
        <v>R 4 - D 32 - 453 - 3650</v>
      </c>
      <c r="Z1235" t="s">
        <v>20</v>
      </c>
      <c r="AA1235" t="s">
        <v>2349</v>
      </c>
      <c r="AB1235" t="s">
        <v>21</v>
      </c>
      <c r="AD1235" t="str">
        <f t="shared" si="177"/>
        <v>Ep 55</v>
      </c>
      <c r="AE1235" t="s">
        <v>22</v>
      </c>
      <c r="AF1235" t="s">
        <v>23</v>
      </c>
      <c r="AG1235" t="s">
        <v>26</v>
      </c>
      <c r="AH1235" t="s">
        <v>2348</v>
      </c>
      <c r="AI1235" s="13">
        <f t="shared" si="178"/>
        <v>60</v>
      </c>
      <c r="AJ1235" s="13">
        <f t="shared" si="179"/>
        <v>2</v>
      </c>
      <c r="AK1235" s="21">
        <v>1</v>
      </c>
      <c r="AM1235" t="s">
        <v>2154</v>
      </c>
      <c r="AN1235" t="str">
        <f t="shared" si="173"/>
        <v>R04</v>
      </c>
      <c r="AO1235" s="20" t="str">
        <f t="shared" si="174"/>
        <v>FINES_R04</v>
      </c>
      <c r="AP1235" s="25">
        <f t="shared" si="180"/>
        <v>0.6152159571647644</v>
      </c>
      <c r="AQ1235" s="24" t="str">
        <f>+IFERROR(VLOOKUP(Y1235,#REF!,2,FALSE),"-")</f>
        <v>-</v>
      </c>
      <c r="AR1235" s="13" t="s">
        <v>2393</v>
      </c>
      <c r="AS1235" t="s">
        <v>2398</v>
      </c>
      <c r="AT1235" t="str">
        <f t="shared" si="181"/>
        <v>Calle 926 (jose Hernandez 924) - 1347 e/ Bragado y Bosques - Florencio Varela</v>
      </c>
    </row>
    <row r="1236" spans="1:46" ht="15.75" thickBot="1" x14ac:dyDescent="0.3">
      <c r="A1236" s="47">
        <v>4</v>
      </c>
      <c r="B1236" s="47" t="s">
        <v>583</v>
      </c>
      <c r="C1236" s="47" t="s">
        <v>2385</v>
      </c>
      <c r="D1236" s="47" t="s">
        <v>611</v>
      </c>
      <c r="E1236" s="47" t="s">
        <v>612</v>
      </c>
      <c r="F1236" s="47" t="s">
        <v>8050</v>
      </c>
      <c r="G1236" s="47" t="s">
        <v>8051</v>
      </c>
      <c r="H1236" s="47" t="s">
        <v>8052</v>
      </c>
      <c r="I1236" s="47" t="s">
        <v>2414</v>
      </c>
      <c r="J1236" s="47"/>
      <c r="K1236" s="47" t="s">
        <v>14079</v>
      </c>
      <c r="L1236" s="47">
        <v>0.807628333568573</v>
      </c>
      <c r="M1236" s="47">
        <v>-34.824337086093003</v>
      </c>
      <c r="N1236" s="47">
        <v>-58.219313592752002</v>
      </c>
      <c r="O1236" s="47" t="s">
        <v>16419</v>
      </c>
      <c r="P1236" s="47">
        <v>1</v>
      </c>
      <c r="Q1236">
        <v>15</v>
      </c>
      <c r="S1236" s="23" t="s">
        <v>2347</v>
      </c>
      <c r="T1236" t="str">
        <f t="shared" si="175"/>
        <v>04</v>
      </c>
      <c r="V1236" t="str">
        <f>+VLOOKUP(B1236,MARCO!E:E,1,FALSE)</f>
        <v>Florencio Varela</v>
      </c>
      <c r="W1236" t="s">
        <v>134</v>
      </c>
      <c r="X1236" t="s">
        <v>134</v>
      </c>
      <c r="Y1236" t="str">
        <f t="shared" si="176"/>
        <v>R 4 - D 32 - 455 - 3783</v>
      </c>
      <c r="Z1236" t="s">
        <v>20</v>
      </c>
      <c r="AA1236" t="s">
        <v>2349</v>
      </c>
      <c r="AB1236" t="s">
        <v>21</v>
      </c>
      <c r="AD1236" t="str">
        <f t="shared" si="177"/>
        <v>Las Margaritas</v>
      </c>
      <c r="AE1236" t="s">
        <v>22</v>
      </c>
      <c r="AF1236" t="s">
        <v>23</v>
      </c>
      <c r="AG1236" t="s">
        <v>26</v>
      </c>
      <c r="AH1236" t="s">
        <v>2348</v>
      </c>
      <c r="AI1236" s="13">
        <f t="shared" si="178"/>
        <v>15</v>
      </c>
      <c r="AJ1236" s="13">
        <f t="shared" si="179"/>
        <v>1</v>
      </c>
      <c r="AK1236" s="21">
        <v>1</v>
      </c>
      <c r="AM1236" t="s">
        <v>2154</v>
      </c>
      <c r="AN1236" t="str">
        <f t="shared" si="173"/>
        <v>R04</v>
      </c>
      <c r="AO1236" s="20" t="str">
        <f t="shared" si="174"/>
        <v>FINES_R04</v>
      </c>
      <c r="AP1236" s="25">
        <f t="shared" si="180"/>
        <v>0.807628333568573</v>
      </c>
      <c r="AQ1236" s="24" t="str">
        <f>+IFERROR(VLOOKUP(Y1236,#REF!,2,FALSE),"-")</f>
        <v>-</v>
      </c>
      <c r="AR1236" s="13" t="s">
        <v>2393</v>
      </c>
      <c r="AS1236" t="s">
        <v>2398</v>
      </c>
      <c r="AT1236" t="str">
        <f t="shared" si="181"/>
        <v>Escobar - 2343 e/ Monasterio - Florencio Varela</v>
      </c>
    </row>
    <row r="1237" spans="1:46" ht="15.75" thickBot="1" x14ac:dyDescent="0.3">
      <c r="A1237" s="47">
        <v>4</v>
      </c>
      <c r="B1237" s="47" t="s">
        <v>583</v>
      </c>
      <c r="C1237" s="47" t="s">
        <v>2385</v>
      </c>
      <c r="D1237" s="47" t="s">
        <v>611</v>
      </c>
      <c r="E1237" s="47" t="s">
        <v>612</v>
      </c>
      <c r="F1237" s="47" t="s">
        <v>8055</v>
      </c>
      <c r="G1237" s="47" t="s">
        <v>8056</v>
      </c>
      <c r="H1237" s="47" t="s">
        <v>8057</v>
      </c>
      <c r="I1237" s="47" t="s">
        <v>2414</v>
      </c>
      <c r="J1237" s="47"/>
      <c r="K1237" s="47" t="s">
        <v>14080</v>
      </c>
      <c r="L1237" s="47">
        <v>0.78594028949737549</v>
      </c>
      <c r="M1237" s="47">
        <v>-34.835770799999999</v>
      </c>
      <c r="N1237" s="47">
        <v>-58.224214600000003</v>
      </c>
      <c r="O1237" s="47" t="s">
        <v>16420</v>
      </c>
      <c r="P1237" s="47">
        <v>1</v>
      </c>
      <c r="Q1237">
        <v>21</v>
      </c>
      <c r="S1237" s="23" t="s">
        <v>2347</v>
      </c>
      <c r="T1237" t="str">
        <f t="shared" si="175"/>
        <v>04</v>
      </c>
      <c r="V1237" t="str">
        <f>+VLOOKUP(B1237,MARCO!E:E,1,FALSE)</f>
        <v>Florencio Varela</v>
      </c>
      <c r="W1237" t="s">
        <v>134</v>
      </c>
      <c r="X1237" t="s">
        <v>134</v>
      </c>
      <c r="Y1237" t="str">
        <f t="shared" si="176"/>
        <v>R 4 - D 32 - 455 - 3693</v>
      </c>
      <c r="Z1237" t="s">
        <v>20</v>
      </c>
      <c r="AA1237" t="s">
        <v>2349</v>
      </c>
      <c r="AB1237" t="s">
        <v>21</v>
      </c>
      <c r="AD1237" t="str">
        <f t="shared" si="177"/>
        <v>Iglesia Ciudad De David/ Mi.pro.fi.na</v>
      </c>
      <c r="AE1237" t="s">
        <v>22</v>
      </c>
      <c r="AF1237" t="s">
        <v>23</v>
      </c>
      <c r="AG1237" t="s">
        <v>26</v>
      </c>
      <c r="AH1237" t="s">
        <v>2348</v>
      </c>
      <c r="AI1237" s="13">
        <f t="shared" si="178"/>
        <v>21</v>
      </c>
      <c r="AJ1237" s="13">
        <f t="shared" si="179"/>
        <v>1</v>
      </c>
      <c r="AK1237" s="21">
        <v>1</v>
      </c>
      <c r="AM1237" t="s">
        <v>2154</v>
      </c>
      <c r="AN1237" t="str">
        <f t="shared" si="173"/>
        <v>R04</v>
      </c>
      <c r="AO1237" s="20" t="str">
        <f t="shared" si="174"/>
        <v>FINES_R04</v>
      </c>
      <c r="AP1237" s="25">
        <f t="shared" si="180"/>
        <v>0.78594028949737549</v>
      </c>
      <c r="AQ1237" s="24" t="str">
        <f>+IFERROR(VLOOKUP(Y1237,#REF!,2,FALSE),"-")</f>
        <v>-</v>
      </c>
      <c r="AR1237" s="13" t="s">
        <v>2393</v>
      </c>
      <c r="AS1237" t="s">
        <v>2397</v>
      </c>
      <c r="AT1237" t="str">
        <f t="shared" si="181"/>
        <v>Las Rosas - 1049 e/ Tres Arroyos y Lobos (bosques) - Florencio Varela</v>
      </c>
    </row>
    <row r="1238" spans="1:46" ht="15.75" thickBot="1" x14ac:dyDescent="0.3">
      <c r="A1238" s="47">
        <v>4</v>
      </c>
      <c r="B1238" s="47" t="s">
        <v>583</v>
      </c>
      <c r="C1238" s="47" t="s">
        <v>2374</v>
      </c>
      <c r="D1238" s="47" t="s">
        <v>609</v>
      </c>
      <c r="E1238" s="47" t="s">
        <v>94</v>
      </c>
      <c r="F1238" s="47" t="s">
        <v>8059</v>
      </c>
      <c r="G1238" s="47" t="s">
        <v>8060</v>
      </c>
      <c r="H1238" s="47" t="s">
        <v>8061</v>
      </c>
      <c r="I1238" s="47" t="s">
        <v>2414</v>
      </c>
      <c r="J1238" s="47"/>
      <c r="K1238" s="47" t="s">
        <v>14081</v>
      </c>
      <c r="L1238" s="47">
        <v>0.77347183227539063</v>
      </c>
      <c r="M1238" s="47">
        <v>-34.837482592481003</v>
      </c>
      <c r="N1238" s="47">
        <v>-58.237890740036001</v>
      </c>
      <c r="O1238" s="47" t="s">
        <v>16421</v>
      </c>
      <c r="P1238" s="47">
        <v>3</v>
      </c>
      <c r="Q1238">
        <v>58</v>
      </c>
      <c r="S1238" s="23" t="s">
        <v>2347</v>
      </c>
      <c r="T1238" t="str">
        <f t="shared" si="175"/>
        <v>04</v>
      </c>
      <c r="V1238" t="str">
        <f>+VLOOKUP(B1238,MARCO!E:E,1,FALSE)</f>
        <v>Florencio Varela</v>
      </c>
      <c r="W1238" t="s">
        <v>134</v>
      </c>
      <c r="X1238" t="s">
        <v>134</v>
      </c>
      <c r="Y1238" t="str">
        <f t="shared" si="176"/>
        <v>R 4 - D 32 - 453 - 3657</v>
      </c>
      <c r="Z1238" t="s">
        <v>20</v>
      </c>
      <c r="AA1238" t="s">
        <v>2349</v>
      </c>
      <c r="AB1238" t="s">
        <v>21</v>
      </c>
      <c r="AD1238" t="str">
        <f t="shared" si="177"/>
        <v>Biblioteca El Obrador</v>
      </c>
      <c r="AE1238" t="s">
        <v>22</v>
      </c>
      <c r="AF1238" t="s">
        <v>23</v>
      </c>
      <c r="AG1238" t="s">
        <v>26</v>
      </c>
      <c r="AH1238" t="s">
        <v>2348</v>
      </c>
      <c r="AI1238" s="13">
        <f t="shared" si="178"/>
        <v>58</v>
      </c>
      <c r="AJ1238" s="13">
        <f t="shared" si="179"/>
        <v>3</v>
      </c>
      <c r="AK1238" s="21">
        <v>1</v>
      </c>
      <c r="AM1238" t="s">
        <v>2154</v>
      </c>
      <c r="AN1238" t="str">
        <f t="shared" si="173"/>
        <v>R04</v>
      </c>
      <c r="AO1238" s="20" t="str">
        <f t="shared" si="174"/>
        <v>FINES_R04</v>
      </c>
      <c r="AP1238" s="25">
        <f t="shared" si="180"/>
        <v>0.77347183227539063</v>
      </c>
      <c r="AQ1238" s="24" t="str">
        <f>+IFERROR(VLOOKUP(Y1238,#REF!,2,FALSE),"-")</f>
        <v>-</v>
      </c>
      <c r="AR1238" s="13" t="s">
        <v>2393</v>
      </c>
      <c r="AS1238" t="s">
        <v>2397</v>
      </c>
      <c r="AT1238" t="str">
        <f t="shared" si="181"/>
        <v>Avenida Hudson - Y AVENIDA LUJAN y Villa Hudson - Florencio Varela</v>
      </c>
    </row>
    <row r="1239" spans="1:46" ht="15.75" thickBot="1" x14ac:dyDescent="0.3">
      <c r="A1239" s="47">
        <v>4</v>
      </c>
      <c r="B1239" s="47" t="s">
        <v>583</v>
      </c>
      <c r="C1239" s="47" t="s">
        <v>2374</v>
      </c>
      <c r="D1239" s="47" t="s">
        <v>609</v>
      </c>
      <c r="E1239" s="47" t="s">
        <v>94</v>
      </c>
      <c r="F1239" s="47" t="s">
        <v>8064</v>
      </c>
      <c r="G1239" s="47" t="s">
        <v>8065</v>
      </c>
      <c r="H1239" s="47" t="s">
        <v>8066</v>
      </c>
      <c r="I1239" s="47" t="s">
        <v>2414</v>
      </c>
      <c r="J1239" s="47"/>
      <c r="K1239" s="47" t="s">
        <v>14082</v>
      </c>
      <c r="L1239" s="47">
        <v>0.73746401071548462</v>
      </c>
      <c r="M1239" s="47">
        <v>-34.835368697455003</v>
      </c>
      <c r="N1239" s="47">
        <v>-58.290418576584003</v>
      </c>
      <c r="O1239" s="47" t="s">
        <v>16422</v>
      </c>
      <c r="P1239" s="47">
        <v>2</v>
      </c>
      <c r="Q1239">
        <v>25</v>
      </c>
      <c r="S1239" s="23" t="s">
        <v>2347</v>
      </c>
      <c r="T1239" t="str">
        <f t="shared" si="175"/>
        <v>04</v>
      </c>
      <c r="V1239" t="str">
        <f>+VLOOKUP(B1239,MARCO!E:E,1,FALSE)</f>
        <v>Florencio Varela</v>
      </c>
      <c r="W1239" t="s">
        <v>134</v>
      </c>
      <c r="X1239" t="s">
        <v>134</v>
      </c>
      <c r="Y1239" t="str">
        <f t="shared" si="176"/>
        <v>R 4 - D 32 - 453 - 4132</v>
      </c>
      <c r="Z1239" t="s">
        <v>20</v>
      </c>
      <c r="AA1239" t="s">
        <v>2349</v>
      </c>
      <c r="AB1239" t="s">
        <v>21</v>
      </c>
      <c r="AD1239" t="str">
        <f t="shared" si="177"/>
        <v>Sdf 20 De Septiembre</v>
      </c>
      <c r="AE1239" t="s">
        <v>22</v>
      </c>
      <c r="AF1239" t="s">
        <v>23</v>
      </c>
      <c r="AG1239" t="s">
        <v>26</v>
      </c>
      <c r="AH1239" t="s">
        <v>2348</v>
      </c>
      <c r="AI1239" s="13">
        <f t="shared" si="178"/>
        <v>25</v>
      </c>
      <c r="AJ1239" s="13">
        <f t="shared" si="179"/>
        <v>2</v>
      </c>
      <c r="AK1239" s="21">
        <v>1</v>
      </c>
      <c r="AM1239" t="s">
        <v>2154</v>
      </c>
      <c r="AN1239" t="str">
        <f t="shared" si="173"/>
        <v>R04</v>
      </c>
      <c r="AO1239" s="20" t="str">
        <f t="shared" si="174"/>
        <v>FINES_R04</v>
      </c>
      <c r="AP1239" s="25">
        <f t="shared" si="180"/>
        <v>0.73746401071548462</v>
      </c>
      <c r="AQ1239" s="24" t="str">
        <f>+IFERROR(VLOOKUP(Y1239,#REF!,2,FALSE),"-")</f>
        <v>-</v>
      </c>
      <c r="AR1239" s="13" t="s">
        <v>2393</v>
      </c>
      <c r="AS1239" t="s">
        <v>2398</v>
      </c>
      <c r="AT1239" t="str">
        <f t="shared" si="181"/>
        <v>Oslo - 1557 e/ Rumania y Noruega - Florencio Varela</v>
      </c>
    </row>
    <row r="1240" spans="1:46" ht="15.75" thickBot="1" x14ac:dyDescent="0.3">
      <c r="A1240" s="47">
        <v>4</v>
      </c>
      <c r="B1240" s="47" t="s">
        <v>583</v>
      </c>
      <c r="C1240" s="47" t="s">
        <v>2374</v>
      </c>
      <c r="D1240" s="47" t="s">
        <v>609</v>
      </c>
      <c r="E1240" s="47" t="s">
        <v>94</v>
      </c>
      <c r="F1240" s="47" t="s">
        <v>8069</v>
      </c>
      <c r="G1240" s="47" t="s">
        <v>8006</v>
      </c>
      <c r="H1240" s="47" t="s">
        <v>8007</v>
      </c>
      <c r="I1240" s="47" t="s">
        <v>2414</v>
      </c>
      <c r="J1240" s="47"/>
      <c r="K1240" s="47" t="s">
        <v>16423</v>
      </c>
      <c r="L1240" s="47">
        <v>0.70604503154754639</v>
      </c>
      <c r="M1240" s="47">
        <v>-34.946366783671998</v>
      </c>
      <c r="N1240" s="47">
        <v>-58.266525416759002</v>
      </c>
      <c r="O1240" s="47" t="s">
        <v>16424</v>
      </c>
      <c r="P1240" s="47">
        <v>1</v>
      </c>
      <c r="Q1240">
        <v>21</v>
      </c>
      <c r="S1240" s="23" t="s">
        <v>2347</v>
      </c>
      <c r="T1240" t="str">
        <f t="shared" si="175"/>
        <v>04</v>
      </c>
      <c r="V1240" t="str">
        <f>+VLOOKUP(B1240,MARCO!E:E,1,FALSE)</f>
        <v>Florencio Varela</v>
      </c>
      <c r="W1240" t="s">
        <v>134</v>
      </c>
      <c r="X1240" t="s">
        <v>134</v>
      </c>
      <c r="Y1240" t="str">
        <f t="shared" si="176"/>
        <v>R 4 - D 32 - 453 - 2377</v>
      </c>
      <c r="Z1240" t="s">
        <v>20</v>
      </c>
      <c r="AA1240" t="s">
        <v>2349</v>
      </c>
      <c r="AB1240" t="s">
        <v>21</v>
      </c>
      <c r="AD1240" t="str">
        <f t="shared" si="177"/>
        <v>Sum Los Tronquitos</v>
      </c>
      <c r="AE1240" t="s">
        <v>22</v>
      </c>
      <c r="AF1240" t="s">
        <v>23</v>
      </c>
      <c r="AG1240" t="s">
        <v>26</v>
      </c>
      <c r="AH1240" t="s">
        <v>2348</v>
      </c>
      <c r="AI1240" s="13">
        <f t="shared" si="178"/>
        <v>21</v>
      </c>
      <c r="AJ1240" s="13">
        <f t="shared" si="179"/>
        <v>1</v>
      </c>
      <c r="AK1240" s="21">
        <v>1</v>
      </c>
      <c r="AM1240" t="s">
        <v>2154</v>
      </c>
      <c r="AN1240" t="str">
        <f t="shared" si="173"/>
        <v>R04</v>
      </c>
      <c r="AO1240" s="20" t="str">
        <f t="shared" si="174"/>
        <v>FINES_R04</v>
      </c>
      <c r="AP1240" s="25">
        <f t="shared" si="180"/>
        <v>0.70604503154754639</v>
      </c>
      <c r="AQ1240" s="24" t="str">
        <f>+IFERROR(VLOOKUP(Y1240,#REF!,2,FALSE),"-")</f>
        <v>-</v>
      </c>
      <c r="AR1240" s="13" t="s">
        <v>2393</v>
      </c>
      <c r="AS1240" t="s">
        <v>2398</v>
      </c>
      <c r="AT1240" t="str">
        <f t="shared" si="181"/>
        <v>Calle 1523 - e/ 1550 y 1552 - Florencio Varela</v>
      </c>
    </row>
    <row r="1241" spans="1:46" ht="15.75" thickBot="1" x14ac:dyDescent="0.3">
      <c r="A1241" s="47">
        <v>4</v>
      </c>
      <c r="B1241" s="47" t="s">
        <v>583</v>
      </c>
      <c r="C1241" s="47" t="s">
        <v>2374</v>
      </c>
      <c r="D1241" s="47" t="s">
        <v>609</v>
      </c>
      <c r="E1241" s="47" t="s">
        <v>94</v>
      </c>
      <c r="F1241" s="47" t="s">
        <v>8072</v>
      </c>
      <c r="G1241" s="47" t="s">
        <v>8056</v>
      </c>
      <c r="H1241" s="47" t="s">
        <v>8057</v>
      </c>
      <c r="I1241" s="47" t="s">
        <v>2414</v>
      </c>
      <c r="J1241" s="47"/>
      <c r="K1241" s="47" t="s">
        <v>16425</v>
      </c>
      <c r="L1241" s="47">
        <v>0.78594028949737549</v>
      </c>
      <c r="M1241" s="47">
        <v>-34.835770799999999</v>
      </c>
      <c r="N1241" s="47">
        <v>-58.224214600000003</v>
      </c>
      <c r="O1241" s="47" t="s">
        <v>16426</v>
      </c>
      <c r="P1241" s="47">
        <v>1</v>
      </c>
      <c r="Q1241">
        <v>18</v>
      </c>
      <c r="S1241" s="23" t="s">
        <v>2347</v>
      </c>
      <c r="T1241" t="str">
        <f t="shared" si="175"/>
        <v>04</v>
      </c>
      <c r="V1241" t="str">
        <f>+VLOOKUP(B1241,MARCO!E:E,1,FALSE)</f>
        <v>Florencio Varela</v>
      </c>
      <c r="W1241" t="s">
        <v>134</v>
      </c>
      <c r="X1241" t="s">
        <v>134</v>
      </c>
      <c r="Y1241" t="str">
        <f t="shared" si="176"/>
        <v>R 4 - D 32 - 453 - 3693</v>
      </c>
      <c r="Z1241" t="s">
        <v>20</v>
      </c>
      <c r="AA1241" t="s">
        <v>2349</v>
      </c>
      <c r="AB1241" t="s">
        <v>21</v>
      </c>
      <c r="AD1241" t="str">
        <f t="shared" si="177"/>
        <v>Iglesia Ciudad De David/ Mi.pro.fi.na</v>
      </c>
      <c r="AE1241" t="s">
        <v>22</v>
      </c>
      <c r="AF1241" t="s">
        <v>23</v>
      </c>
      <c r="AG1241" t="s">
        <v>26</v>
      </c>
      <c r="AH1241" t="s">
        <v>2348</v>
      </c>
      <c r="AI1241" s="13">
        <f t="shared" si="178"/>
        <v>18</v>
      </c>
      <c r="AJ1241" s="13">
        <f t="shared" si="179"/>
        <v>1</v>
      </c>
      <c r="AK1241" s="21">
        <v>1</v>
      </c>
      <c r="AM1241" t="s">
        <v>2154</v>
      </c>
      <c r="AN1241" t="str">
        <f t="shared" si="173"/>
        <v>R04</v>
      </c>
      <c r="AO1241" s="20" t="str">
        <f t="shared" si="174"/>
        <v>FINES_R04</v>
      </c>
      <c r="AP1241" s="25">
        <f t="shared" si="180"/>
        <v>0.78594028949737549</v>
      </c>
      <c r="AQ1241" s="24" t="str">
        <f>+IFERROR(VLOOKUP(Y1241,#REF!,2,FALSE),"-")</f>
        <v>-</v>
      </c>
      <c r="AR1241" s="13" t="s">
        <v>2393</v>
      </c>
      <c r="AS1241" t="s">
        <v>2398</v>
      </c>
      <c r="AT1241" t="str">
        <f t="shared" si="181"/>
        <v>Las Rosas - 1049 e/ Tres Arroyos y Lobos (bosques) - Florencio Varela</v>
      </c>
    </row>
    <row r="1242" spans="1:46" ht="15.75" thickBot="1" x14ac:dyDescent="0.3">
      <c r="A1242" s="47">
        <v>4</v>
      </c>
      <c r="B1242" s="47" t="s">
        <v>583</v>
      </c>
      <c r="C1242" s="47" t="s">
        <v>2374</v>
      </c>
      <c r="D1242" s="47" t="s">
        <v>609</v>
      </c>
      <c r="E1242" s="47" t="s">
        <v>94</v>
      </c>
      <c r="F1242" s="47" t="s">
        <v>8074</v>
      </c>
      <c r="G1242" s="47" t="s">
        <v>8075</v>
      </c>
      <c r="H1242" s="47" t="s">
        <v>8076</v>
      </c>
      <c r="I1242" s="47" t="s">
        <v>2414</v>
      </c>
      <c r="J1242" s="47"/>
      <c r="K1242" s="47" t="s">
        <v>14083</v>
      </c>
      <c r="L1242" s="47">
        <v>0.96290981769561768</v>
      </c>
      <c r="M1242" s="47">
        <v>-34.820849879096002</v>
      </c>
      <c r="N1242" s="47">
        <v>-58.214416884917</v>
      </c>
      <c r="O1242" s="47" t="s">
        <v>16427</v>
      </c>
      <c r="P1242" s="47">
        <v>1</v>
      </c>
      <c r="Q1242">
        <v>17</v>
      </c>
      <c r="S1242" s="23" t="s">
        <v>2347</v>
      </c>
      <c r="T1242" t="str">
        <f t="shared" si="175"/>
        <v>04</v>
      </c>
      <c r="V1242" t="str">
        <f>+VLOOKUP(B1242,MARCO!E:E,1,FALSE)</f>
        <v>Florencio Varela</v>
      </c>
      <c r="W1242" t="s">
        <v>134</v>
      </c>
      <c r="X1242" t="s">
        <v>134</v>
      </c>
      <c r="Y1242" t="str">
        <f t="shared" si="176"/>
        <v>R 4 - D 32 - 453 - 4238</v>
      </c>
      <c r="Z1242" t="s">
        <v>20</v>
      </c>
      <c r="AA1242" t="s">
        <v>2349</v>
      </c>
      <c r="AB1242" t="s">
        <v>21</v>
      </c>
      <c r="AD1242" t="str">
        <f t="shared" si="177"/>
        <v>Iglesia Andalum</v>
      </c>
      <c r="AE1242" t="s">
        <v>22</v>
      </c>
      <c r="AF1242" t="s">
        <v>23</v>
      </c>
      <c r="AG1242" t="s">
        <v>26</v>
      </c>
      <c r="AH1242" t="s">
        <v>2348</v>
      </c>
      <c r="AI1242" s="13">
        <f t="shared" si="178"/>
        <v>17</v>
      </c>
      <c r="AJ1242" s="13">
        <f t="shared" si="179"/>
        <v>1</v>
      </c>
      <c r="AK1242" s="21">
        <v>1</v>
      </c>
      <c r="AM1242" t="s">
        <v>2154</v>
      </c>
      <c r="AN1242" t="str">
        <f t="shared" si="173"/>
        <v>R04</v>
      </c>
      <c r="AO1242" s="20" t="str">
        <f t="shared" si="174"/>
        <v>FINES_R04</v>
      </c>
      <c r="AP1242" s="25">
        <f t="shared" si="180"/>
        <v>0.96290981769561768</v>
      </c>
      <c r="AQ1242" s="24" t="str">
        <f>+IFERROR(VLOOKUP(Y1242,#REF!,2,FALSE),"-")</f>
        <v>-</v>
      </c>
      <c r="AR1242" s="13" t="s">
        <v>2393</v>
      </c>
      <c r="AS1242" t="s">
        <v>2398</v>
      </c>
      <c r="AT1242" t="str">
        <f t="shared" si="181"/>
        <v>Lisandro De La Torre - 2431 e/ San Rudesindo - Florencio Varela</v>
      </c>
    </row>
    <row r="1243" spans="1:46" ht="15.75" thickBot="1" x14ac:dyDescent="0.3">
      <c r="A1243" s="47">
        <v>4</v>
      </c>
      <c r="B1243" s="47" t="s">
        <v>583</v>
      </c>
      <c r="C1243" s="47" t="s">
        <v>2374</v>
      </c>
      <c r="D1243" s="47" t="s">
        <v>609</v>
      </c>
      <c r="E1243" s="47" t="s">
        <v>94</v>
      </c>
      <c r="F1243" s="47" t="s">
        <v>8080</v>
      </c>
      <c r="G1243" s="47" t="s">
        <v>8081</v>
      </c>
      <c r="H1243" s="47" t="s">
        <v>8082</v>
      </c>
      <c r="I1243" s="47" t="s">
        <v>2414</v>
      </c>
      <c r="J1243" s="47"/>
      <c r="K1243" s="47" t="s">
        <v>14084</v>
      </c>
      <c r="L1243" s="47">
        <v>0.72336763143539429</v>
      </c>
      <c r="M1243" s="47">
        <v>-34.869592710533702</v>
      </c>
      <c r="N1243" s="47">
        <v>-58.278117297872299</v>
      </c>
      <c r="O1243" s="47" t="s">
        <v>16428</v>
      </c>
      <c r="P1243" s="47">
        <v>1</v>
      </c>
      <c r="Q1243">
        <v>18</v>
      </c>
      <c r="S1243" s="23" t="s">
        <v>2347</v>
      </c>
      <c r="T1243" t="str">
        <f t="shared" si="175"/>
        <v>04</v>
      </c>
      <c r="V1243" t="str">
        <f>+VLOOKUP(B1243,MARCO!E:E,1,FALSE)</f>
        <v>Florencio Varela</v>
      </c>
      <c r="W1243" t="s">
        <v>134</v>
      </c>
      <c r="X1243" t="s">
        <v>134</v>
      </c>
      <c r="Y1243" t="str">
        <f t="shared" si="176"/>
        <v>R 4 - D 32 - 453 - 3169</v>
      </c>
      <c r="Z1243" t="s">
        <v>20</v>
      </c>
      <c r="AA1243" t="s">
        <v>2349</v>
      </c>
      <c r="AB1243" t="s">
        <v>21</v>
      </c>
      <c r="AD1243" t="str">
        <f t="shared" si="177"/>
        <v>Ep 36</v>
      </c>
      <c r="AE1243" t="s">
        <v>22</v>
      </c>
      <c r="AF1243" t="s">
        <v>23</v>
      </c>
      <c r="AG1243" t="s">
        <v>26</v>
      </c>
      <c r="AH1243" t="s">
        <v>2348</v>
      </c>
      <c r="AI1243" s="13">
        <f t="shared" si="178"/>
        <v>18</v>
      </c>
      <c r="AJ1243" s="13">
        <f t="shared" si="179"/>
        <v>1</v>
      </c>
      <c r="AK1243" s="21">
        <v>1</v>
      </c>
      <c r="AM1243" t="s">
        <v>2154</v>
      </c>
      <c r="AN1243" t="str">
        <f t="shared" si="173"/>
        <v>R04</v>
      </c>
      <c r="AO1243" s="20" t="str">
        <f t="shared" si="174"/>
        <v>FINES_R04</v>
      </c>
      <c r="AP1243" s="25">
        <f t="shared" si="180"/>
        <v>0.72336763143539429</v>
      </c>
      <c r="AQ1243" s="24" t="str">
        <f>+IFERROR(VLOOKUP(Y1243,#REF!,2,FALSE),"-")</f>
        <v>-</v>
      </c>
      <c r="AR1243" s="13" t="s">
        <v>2393</v>
      </c>
      <c r="AS1243" t="s">
        <v>2398</v>
      </c>
      <c r="AT1243" t="str">
        <f t="shared" si="181"/>
        <v>Calle 1423 - Y 1432 y Barrio San Francisco - Florencio Varela</v>
      </c>
    </row>
    <row r="1244" spans="1:46" ht="15.75" thickBot="1" x14ac:dyDescent="0.3">
      <c r="A1244" s="47">
        <v>4</v>
      </c>
      <c r="B1244" s="47" t="s">
        <v>583</v>
      </c>
      <c r="C1244" s="47" t="s">
        <v>2374</v>
      </c>
      <c r="D1244" s="47" t="s">
        <v>609</v>
      </c>
      <c r="E1244" s="47" t="s">
        <v>94</v>
      </c>
      <c r="F1244" s="47" t="s">
        <v>8084</v>
      </c>
      <c r="G1244" s="47" t="s">
        <v>8085</v>
      </c>
      <c r="H1244" s="47" t="s">
        <v>8086</v>
      </c>
      <c r="I1244" s="47" t="s">
        <v>2414</v>
      </c>
      <c r="J1244" s="47"/>
      <c r="K1244" s="47" t="s">
        <v>14085</v>
      </c>
      <c r="L1244" s="47">
        <v>0.92026317119598389</v>
      </c>
      <c r="M1244" s="47">
        <v>-34.869945200564999</v>
      </c>
      <c r="N1244" s="47">
        <v>-58.282171580140997</v>
      </c>
      <c r="O1244" s="47" t="s">
        <v>16429</v>
      </c>
      <c r="P1244" s="47">
        <v>1</v>
      </c>
      <c r="Q1244">
        <v>16</v>
      </c>
      <c r="S1244" s="23" t="s">
        <v>2347</v>
      </c>
      <c r="T1244" t="str">
        <f t="shared" si="175"/>
        <v>04</v>
      </c>
      <c r="V1244" t="str">
        <f>+VLOOKUP(B1244,MARCO!E:E,1,FALSE)</f>
        <v>Florencio Varela</v>
      </c>
      <c r="W1244" t="s">
        <v>134</v>
      </c>
      <c r="X1244" t="s">
        <v>134</v>
      </c>
      <c r="Y1244" t="str">
        <f t="shared" si="176"/>
        <v>R 4 - D 32 - 453 - 4241</v>
      </c>
      <c r="Z1244" t="s">
        <v>20</v>
      </c>
      <c r="AA1244" t="s">
        <v>2349</v>
      </c>
      <c r="AB1244" t="s">
        <v>21</v>
      </c>
      <c r="AD1244" t="str">
        <f t="shared" si="177"/>
        <v>Comedor Capilla Caacupe De Los Quinchos</v>
      </c>
      <c r="AE1244" t="s">
        <v>22</v>
      </c>
      <c r="AF1244" t="s">
        <v>23</v>
      </c>
      <c r="AG1244" t="s">
        <v>26</v>
      </c>
      <c r="AH1244" t="s">
        <v>2348</v>
      </c>
      <c r="AI1244" s="13">
        <f t="shared" si="178"/>
        <v>16</v>
      </c>
      <c r="AJ1244" s="13">
        <f t="shared" si="179"/>
        <v>1</v>
      </c>
      <c r="AK1244" s="21">
        <v>1</v>
      </c>
      <c r="AM1244" t="s">
        <v>2154</v>
      </c>
      <c r="AN1244" t="str">
        <f t="shared" si="173"/>
        <v>R04</v>
      </c>
      <c r="AO1244" s="20" t="str">
        <f t="shared" si="174"/>
        <v>FINES_R04</v>
      </c>
      <c r="AP1244" s="25">
        <f t="shared" si="180"/>
        <v>0.92026317119598389</v>
      </c>
      <c r="AQ1244" s="24" t="str">
        <f>+IFERROR(VLOOKUP(Y1244,#REF!,2,FALSE),"-")</f>
        <v>-</v>
      </c>
      <c r="AR1244" s="13" t="s">
        <v>2393</v>
      </c>
      <c r="AS1244" t="s">
        <v>2397</v>
      </c>
      <c r="AT1244" t="str">
        <f t="shared" si="181"/>
        <v>Calle 1428 - e/ Calle 1433 y Calle 1437 - Florencio Varela</v>
      </c>
    </row>
    <row r="1245" spans="1:46" ht="15.75" thickBot="1" x14ac:dyDescent="0.3">
      <c r="A1245" s="47">
        <v>4</v>
      </c>
      <c r="B1245" s="47" t="s">
        <v>583</v>
      </c>
      <c r="C1245" s="47" t="s">
        <v>2374</v>
      </c>
      <c r="D1245" s="47" t="s">
        <v>609</v>
      </c>
      <c r="E1245" s="47" t="s">
        <v>94</v>
      </c>
      <c r="F1245" s="47" t="s">
        <v>8091</v>
      </c>
      <c r="G1245" s="47" t="s">
        <v>8092</v>
      </c>
      <c r="H1245" s="47" t="s">
        <v>8093</v>
      </c>
      <c r="I1245" s="47" t="s">
        <v>2414</v>
      </c>
      <c r="J1245" s="47"/>
      <c r="K1245" s="47" t="s">
        <v>14086</v>
      </c>
      <c r="L1245" s="47">
        <v>0.77559930086135864</v>
      </c>
      <c r="M1245" s="47">
        <v>-34.828452893919</v>
      </c>
      <c r="N1245" s="47">
        <v>-58.237723940163001</v>
      </c>
      <c r="O1245" s="47" t="s">
        <v>16430</v>
      </c>
      <c r="P1245" s="47">
        <v>1</v>
      </c>
      <c r="Q1245">
        <v>17</v>
      </c>
      <c r="S1245" s="23" t="s">
        <v>2347</v>
      </c>
      <c r="T1245" t="str">
        <f t="shared" si="175"/>
        <v>04</v>
      </c>
      <c r="V1245" t="str">
        <f>+VLOOKUP(B1245,MARCO!E:E,1,FALSE)</f>
        <v>Florencio Varela</v>
      </c>
      <c r="W1245" t="s">
        <v>134</v>
      </c>
      <c r="X1245" t="s">
        <v>134</v>
      </c>
      <c r="Y1245" t="str">
        <f t="shared" si="176"/>
        <v>R 4 - D 32 - 453 - 4243</v>
      </c>
      <c r="Z1245" t="s">
        <v>20</v>
      </c>
      <c r="AA1245" t="s">
        <v>2349</v>
      </c>
      <c r="AB1245" t="s">
        <v>21</v>
      </c>
      <c r="AD1245" t="str">
        <f t="shared" si="177"/>
        <v>Iglesia Restaurando Vidas</v>
      </c>
      <c r="AE1245" t="s">
        <v>22</v>
      </c>
      <c r="AF1245" t="s">
        <v>23</v>
      </c>
      <c r="AG1245" t="s">
        <v>26</v>
      </c>
      <c r="AH1245" t="s">
        <v>2348</v>
      </c>
      <c r="AI1245" s="13">
        <f t="shared" si="178"/>
        <v>17</v>
      </c>
      <c r="AJ1245" s="13">
        <f t="shared" si="179"/>
        <v>1</v>
      </c>
      <c r="AK1245" s="21">
        <v>1</v>
      </c>
      <c r="AM1245" t="s">
        <v>2154</v>
      </c>
      <c r="AN1245" t="str">
        <f t="shared" si="173"/>
        <v>R04</v>
      </c>
      <c r="AO1245" s="20" t="str">
        <f t="shared" si="174"/>
        <v>FINES_R04</v>
      </c>
      <c r="AP1245" s="25">
        <f t="shared" si="180"/>
        <v>0.77559930086135864</v>
      </c>
      <c r="AQ1245" s="24" t="str">
        <f>+IFERROR(VLOOKUP(Y1245,#REF!,2,FALSE),"-")</f>
        <v>-</v>
      </c>
      <c r="AR1245" s="13" t="s">
        <v>2393</v>
      </c>
      <c r="AS1245" t="s">
        <v>2397</v>
      </c>
      <c r="AT1245" t="str">
        <f t="shared" si="181"/>
        <v>Lobos - 849 - Florencio Varela</v>
      </c>
    </row>
    <row r="1246" spans="1:46" ht="15.75" thickBot="1" x14ac:dyDescent="0.3">
      <c r="A1246" s="47">
        <v>4</v>
      </c>
      <c r="B1246" s="47" t="s">
        <v>583</v>
      </c>
      <c r="C1246" s="47" t="s">
        <v>2374</v>
      </c>
      <c r="D1246" s="47" t="s">
        <v>609</v>
      </c>
      <c r="E1246" s="47" t="s">
        <v>94</v>
      </c>
      <c r="F1246" s="47" t="s">
        <v>8096</v>
      </c>
      <c r="G1246" s="47" t="s">
        <v>8097</v>
      </c>
      <c r="H1246" s="47" t="s">
        <v>8098</v>
      </c>
      <c r="I1246" s="47" t="s">
        <v>2475</v>
      </c>
      <c r="J1246" s="47" t="s">
        <v>8097</v>
      </c>
      <c r="K1246" s="47" t="s">
        <v>14087</v>
      </c>
      <c r="L1246" s="47">
        <v>0.38267681002616882</v>
      </c>
      <c r="M1246" s="47">
        <v>-34.775976</v>
      </c>
      <c r="N1246" s="47">
        <v>-58.268200899999997</v>
      </c>
      <c r="O1246" s="47" t="s">
        <v>16431</v>
      </c>
      <c r="P1246" s="47">
        <v>6</v>
      </c>
      <c r="Q1246">
        <v>257</v>
      </c>
      <c r="S1246" s="23" t="s">
        <v>2347</v>
      </c>
      <c r="T1246" t="str">
        <f t="shared" si="175"/>
        <v>04</v>
      </c>
      <c r="V1246" t="str">
        <f>+VLOOKUP(B1246,MARCO!E:E,1,FALSE)</f>
        <v>Florencio Varela</v>
      </c>
      <c r="W1246" t="s">
        <v>134</v>
      </c>
      <c r="X1246" t="s">
        <v>134</v>
      </c>
      <c r="Y1246" t="str">
        <f t="shared" si="176"/>
        <v>R 4 - D 32 - 453 - 1068</v>
      </c>
      <c r="Z1246" t="s">
        <v>20</v>
      </c>
      <c r="AA1246" t="s">
        <v>2349</v>
      </c>
      <c r="AB1246" t="s">
        <v>21</v>
      </c>
      <c r="AD1246" t="str">
        <f t="shared" si="177"/>
        <v>Unaj</v>
      </c>
      <c r="AE1246" t="s">
        <v>22</v>
      </c>
      <c r="AF1246" t="s">
        <v>23</v>
      </c>
      <c r="AG1246" t="s">
        <v>26</v>
      </c>
      <c r="AH1246" t="s">
        <v>2348</v>
      </c>
      <c r="AI1246" s="13">
        <f t="shared" si="178"/>
        <v>257</v>
      </c>
      <c r="AJ1246" s="13">
        <f t="shared" si="179"/>
        <v>6</v>
      </c>
      <c r="AK1246" s="21">
        <v>1</v>
      </c>
      <c r="AM1246" t="s">
        <v>2154</v>
      </c>
      <c r="AN1246" t="str">
        <f t="shared" si="173"/>
        <v>R04</v>
      </c>
      <c r="AO1246" s="20" t="str">
        <f t="shared" si="174"/>
        <v>FINES_R04</v>
      </c>
      <c r="AP1246" s="25">
        <f t="shared" si="180"/>
        <v>0.38267681002616882</v>
      </c>
      <c r="AQ1246" s="24" t="str">
        <f>+IFERROR(VLOOKUP(Y1246,#REF!,2,FALSE),"-")</f>
        <v>-</v>
      </c>
      <c r="AR1246" s="13" t="s">
        <v>2393</v>
      </c>
      <c r="AS1246" t="s">
        <v>2398</v>
      </c>
      <c r="AT1246" t="str">
        <f t="shared" si="181"/>
        <v>Calchaqui - 6200 - Florencio Varela</v>
      </c>
    </row>
    <row r="1247" spans="1:46" ht="15.75" thickBot="1" x14ac:dyDescent="0.3">
      <c r="A1247" s="47">
        <v>4</v>
      </c>
      <c r="B1247" s="47" t="s">
        <v>583</v>
      </c>
      <c r="C1247" s="47" t="s">
        <v>2374</v>
      </c>
      <c r="D1247" s="47" t="s">
        <v>609</v>
      </c>
      <c r="E1247" s="47" t="s">
        <v>94</v>
      </c>
      <c r="F1247" s="47" t="s">
        <v>8101</v>
      </c>
      <c r="G1247" s="47" t="s">
        <v>2208</v>
      </c>
      <c r="H1247" s="47" t="s">
        <v>8102</v>
      </c>
      <c r="I1247" s="47" t="s">
        <v>2475</v>
      </c>
      <c r="J1247" s="47" t="s">
        <v>8104</v>
      </c>
      <c r="K1247" s="47" t="s">
        <v>14088</v>
      </c>
      <c r="L1247" s="47">
        <v>0.95197069644927979</v>
      </c>
      <c r="M1247" s="47">
        <v>-34.795172299999997</v>
      </c>
      <c r="N1247" s="47">
        <v>-58.296624100000002</v>
      </c>
      <c r="O1247" s="47" t="s">
        <v>16432</v>
      </c>
      <c r="P1247" s="47">
        <v>2</v>
      </c>
      <c r="Q1247">
        <v>26</v>
      </c>
      <c r="S1247" s="23" t="s">
        <v>2347</v>
      </c>
      <c r="T1247" t="str">
        <f t="shared" si="175"/>
        <v>04</v>
      </c>
      <c r="V1247" t="str">
        <f>+VLOOKUP(B1247,MARCO!E:E,1,FALSE)</f>
        <v>Florencio Varela</v>
      </c>
      <c r="W1247" t="s">
        <v>134</v>
      </c>
      <c r="X1247" t="s">
        <v>134</v>
      </c>
      <c r="Y1247" t="str">
        <f t="shared" si="176"/>
        <v>R 4 - D 32 - 453 - 1069</v>
      </c>
      <c r="Z1247" t="s">
        <v>20</v>
      </c>
      <c r="AA1247" t="s">
        <v>2349</v>
      </c>
      <c r="AB1247" t="s">
        <v>21</v>
      </c>
      <c r="AD1247" t="str">
        <f t="shared" si="177"/>
        <v>Servicio Penitenciario Bonaerense Unidad Académica</v>
      </c>
      <c r="AE1247" t="s">
        <v>22</v>
      </c>
      <c r="AF1247" t="s">
        <v>23</v>
      </c>
      <c r="AG1247" t="s">
        <v>26</v>
      </c>
      <c r="AH1247" t="s">
        <v>2348</v>
      </c>
      <c r="AI1247" s="13">
        <f t="shared" si="178"/>
        <v>26</v>
      </c>
      <c r="AJ1247" s="13">
        <f t="shared" si="179"/>
        <v>2</v>
      </c>
      <c r="AK1247" s="21">
        <v>1</v>
      </c>
      <c r="AM1247" t="s">
        <v>2154</v>
      </c>
      <c r="AN1247" t="str">
        <f t="shared" si="173"/>
        <v>R04</v>
      </c>
      <c r="AO1247" s="20" t="str">
        <f t="shared" si="174"/>
        <v>FINES_R04</v>
      </c>
      <c r="AP1247" s="25">
        <f t="shared" si="180"/>
        <v>0.95197069644927979</v>
      </c>
      <c r="AQ1247" s="24" t="str">
        <f>+IFERROR(VLOOKUP(Y1247,#REF!,2,FALSE),"-")</f>
        <v>-</v>
      </c>
      <c r="AR1247" s="13" t="s">
        <v>2393</v>
      </c>
      <c r="AS1247" t="s">
        <v>2398</v>
      </c>
      <c r="AT1247" t="str">
        <f t="shared" si="181"/>
        <v>Up 54 Calle 1635 - 2751 LA CAPILLA - Florencio Varela</v>
      </c>
    </row>
    <row r="1248" spans="1:46" ht="15.75" thickBot="1" x14ac:dyDescent="0.3">
      <c r="A1248" s="47">
        <v>4</v>
      </c>
      <c r="B1248" s="47" t="s">
        <v>583</v>
      </c>
      <c r="C1248" s="47" t="s">
        <v>2374</v>
      </c>
      <c r="D1248" s="47" t="s">
        <v>609</v>
      </c>
      <c r="E1248" s="47" t="s">
        <v>94</v>
      </c>
      <c r="F1248" s="47" t="s">
        <v>8105</v>
      </c>
      <c r="G1248" s="47" t="s">
        <v>8106</v>
      </c>
      <c r="H1248" s="47" t="s">
        <v>8107</v>
      </c>
      <c r="I1248" s="47" t="s">
        <v>2475</v>
      </c>
      <c r="J1248" s="47" t="s">
        <v>8109</v>
      </c>
      <c r="K1248" s="47" t="s">
        <v>14089</v>
      </c>
      <c r="L1248" s="47">
        <v>0.63009428977966309</v>
      </c>
      <c r="M1248" s="47">
        <v>-34.8340745</v>
      </c>
      <c r="N1248" s="47">
        <v>-58.2291606</v>
      </c>
      <c r="O1248" s="47" t="s">
        <v>16433</v>
      </c>
      <c r="P1248" s="47">
        <v>1</v>
      </c>
      <c r="Q1248">
        <v>18</v>
      </c>
      <c r="S1248" s="23" t="s">
        <v>2347</v>
      </c>
      <c r="T1248" t="str">
        <f t="shared" si="175"/>
        <v>04</v>
      </c>
      <c r="V1248" t="str">
        <f>+VLOOKUP(B1248,MARCO!E:E,1,FALSE)</f>
        <v>Florencio Varela</v>
      </c>
      <c r="W1248" t="s">
        <v>134</v>
      </c>
      <c r="X1248" t="s">
        <v>134</v>
      </c>
      <c r="Y1248" t="str">
        <f t="shared" si="176"/>
        <v>R 4 - D 32 - 453 - 3311</v>
      </c>
      <c r="Z1248" t="s">
        <v>20</v>
      </c>
      <c r="AA1248" t="s">
        <v>2349</v>
      </c>
      <c r="AB1248" t="s">
        <v>21</v>
      </c>
      <c r="AD1248" t="str">
        <f t="shared" si="177"/>
        <v>Unidad Productiva Utep</v>
      </c>
      <c r="AE1248" t="s">
        <v>22</v>
      </c>
      <c r="AF1248" t="s">
        <v>23</v>
      </c>
      <c r="AG1248" t="s">
        <v>26</v>
      </c>
      <c r="AH1248" t="s">
        <v>2348</v>
      </c>
      <c r="AI1248" s="13">
        <f t="shared" si="178"/>
        <v>18</v>
      </c>
      <c r="AJ1248" s="13">
        <f t="shared" si="179"/>
        <v>1</v>
      </c>
      <c r="AK1248" s="21">
        <v>1</v>
      </c>
      <c r="AM1248" t="s">
        <v>2154</v>
      </c>
      <c r="AN1248" t="str">
        <f t="shared" si="173"/>
        <v>R04</v>
      </c>
      <c r="AO1248" s="20" t="str">
        <f t="shared" si="174"/>
        <v>FINES_R04</v>
      </c>
      <c r="AP1248" s="25">
        <f t="shared" si="180"/>
        <v>0.63009428977966309</v>
      </c>
      <c r="AQ1248" s="24" t="str">
        <f>+IFERROR(VLOOKUP(Y1248,#REF!,2,FALSE),"-")</f>
        <v>-</v>
      </c>
      <c r="AR1248" s="13" t="s">
        <v>2393</v>
      </c>
      <c r="AS1248" t="s">
        <v>2397</v>
      </c>
      <c r="AT1248" t="str">
        <f t="shared" si="181"/>
        <v>Chascomus Bis - 1075 - Florencio Varela</v>
      </c>
    </row>
    <row r="1249" spans="1:46" ht="15.75" thickBot="1" x14ac:dyDescent="0.3">
      <c r="A1249" s="47">
        <v>4</v>
      </c>
      <c r="B1249" s="47" t="s">
        <v>583</v>
      </c>
      <c r="C1249" s="47" t="s">
        <v>2374</v>
      </c>
      <c r="D1249" s="47" t="s">
        <v>609</v>
      </c>
      <c r="E1249" s="47" t="s">
        <v>94</v>
      </c>
      <c r="F1249" s="47" t="s">
        <v>8110</v>
      </c>
      <c r="G1249" s="47" t="s">
        <v>8111</v>
      </c>
      <c r="H1249" s="47" t="s">
        <v>8112</v>
      </c>
      <c r="I1249" s="47" t="s">
        <v>2475</v>
      </c>
      <c r="J1249" s="47" t="s">
        <v>8109</v>
      </c>
      <c r="K1249" s="47" t="s">
        <v>14090</v>
      </c>
      <c r="L1249" s="47">
        <v>0.77166533470153809</v>
      </c>
      <c r="M1249" s="47">
        <v>-34.8078407</v>
      </c>
      <c r="N1249" s="47">
        <v>-58.297901500000002</v>
      </c>
      <c r="O1249" s="47" t="s">
        <v>16434</v>
      </c>
      <c r="P1249" s="47">
        <v>2</v>
      </c>
      <c r="Q1249">
        <v>40</v>
      </c>
      <c r="S1249" s="23" t="s">
        <v>2347</v>
      </c>
      <c r="T1249" t="str">
        <f t="shared" si="175"/>
        <v>04</v>
      </c>
      <c r="V1249" t="str">
        <f>+VLOOKUP(B1249,MARCO!E:E,1,FALSE)</f>
        <v>Florencio Varela</v>
      </c>
      <c r="W1249" t="s">
        <v>134</v>
      </c>
      <c r="X1249" t="s">
        <v>134</v>
      </c>
      <c r="Y1249" t="str">
        <f t="shared" si="176"/>
        <v>R 4 - D 32 - 453 - 1050</v>
      </c>
      <c r="Z1249" t="s">
        <v>20</v>
      </c>
      <c r="AA1249" t="s">
        <v>2349</v>
      </c>
      <c r="AB1249" t="s">
        <v>21</v>
      </c>
      <c r="AD1249" t="str">
        <f t="shared" si="177"/>
        <v>Instituto De EducaciÓn Popular Eva Peron</v>
      </c>
      <c r="AE1249" t="s">
        <v>22</v>
      </c>
      <c r="AF1249" t="s">
        <v>23</v>
      </c>
      <c r="AG1249" t="s">
        <v>26</v>
      </c>
      <c r="AH1249" t="s">
        <v>2348</v>
      </c>
      <c r="AI1249" s="13">
        <f t="shared" si="178"/>
        <v>40</v>
      </c>
      <c r="AJ1249" s="13">
        <f t="shared" si="179"/>
        <v>2</v>
      </c>
      <c r="AK1249" s="21">
        <v>1</v>
      </c>
      <c r="AM1249" t="s">
        <v>2154</v>
      </c>
      <c r="AN1249" t="str">
        <f t="shared" si="173"/>
        <v>R04</v>
      </c>
      <c r="AO1249" s="20" t="str">
        <f t="shared" si="174"/>
        <v>FINES_R04</v>
      </c>
      <c r="AP1249" s="25">
        <f t="shared" si="180"/>
        <v>0.77166533470153809</v>
      </c>
      <c r="AQ1249" s="24" t="str">
        <f>+IFERROR(VLOOKUP(Y1249,#REF!,2,FALSE),"-")</f>
        <v>-</v>
      </c>
      <c r="AR1249" s="13" t="s">
        <v>2393</v>
      </c>
      <c r="AS1249" t="s">
        <v>2398</v>
      </c>
      <c r="AT1249" t="str">
        <f t="shared" si="181"/>
        <v>Los Charruas - 154 - Florencio Varela</v>
      </c>
    </row>
    <row r="1250" spans="1:46" ht="15.75" thickBot="1" x14ac:dyDescent="0.3">
      <c r="A1250" s="47">
        <v>4</v>
      </c>
      <c r="B1250" s="47" t="s">
        <v>583</v>
      </c>
      <c r="C1250" s="47" t="s">
        <v>2374</v>
      </c>
      <c r="D1250" s="47" t="s">
        <v>609</v>
      </c>
      <c r="E1250" s="47" t="s">
        <v>94</v>
      </c>
      <c r="F1250" s="47" t="s">
        <v>8114</v>
      </c>
      <c r="G1250" s="47" t="s">
        <v>8115</v>
      </c>
      <c r="H1250" s="47" t="s">
        <v>8116</v>
      </c>
      <c r="I1250" s="47" t="s">
        <v>2475</v>
      </c>
      <c r="J1250" s="47" t="s">
        <v>8118</v>
      </c>
      <c r="K1250" s="47" t="s">
        <v>14091</v>
      </c>
      <c r="L1250" s="47">
        <v>0.92436778545379639</v>
      </c>
      <c r="M1250" s="47">
        <v>-34.798442879603002</v>
      </c>
      <c r="N1250" s="47">
        <v>-58.314982767465999</v>
      </c>
      <c r="O1250" s="47" t="s">
        <v>16435</v>
      </c>
      <c r="P1250" s="47">
        <v>2</v>
      </c>
      <c r="Q1250">
        <v>40</v>
      </c>
      <c r="S1250" s="23" t="s">
        <v>2347</v>
      </c>
      <c r="T1250" t="str">
        <f t="shared" si="175"/>
        <v>04</v>
      </c>
      <c r="V1250" t="str">
        <f>+VLOOKUP(B1250,MARCO!E:E,1,FALSE)</f>
        <v>Florencio Varela</v>
      </c>
      <c r="W1250" t="s">
        <v>134</v>
      </c>
      <c r="X1250" t="s">
        <v>134</v>
      </c>
      <c r="Y1250" t="str">
        <f t="shared" si="176"/>
        <v>R 4 - D 32 - 453 - 4428</v>
      </c>
      <c r="Z1250" t="s">
        <v>20</v>
      </c>
      <c r="AA1250" t="s">
        <v>2349</v>
      </c>
      <c r="AB1250" t="s">
        <v>21</v>
      </c>
      <c r="AD1250" t="str">
        <f t="shared" si="177"/>
        <v>Polo Productivo Barrios De Pie</v>
      </c>
      <c r="AE1250" t="s">
        <v>22</v>
      </c>
      <c r="AF1250" t="s">
        <v>23</v>
      </c>
      <c r="AG1250" t="s">
        <v>26</v>
      </c>
      <c r="AH1250" t="s">
        <v>2348</v>
      </c>
      <c r="AI1250" s="13">
        <f t="shared" si="178"/>
        <v>40</v>
      </c>
      <c r="AJ1250" s="13">
        <f t="shared" si="179"/>
        <v>2</v>
      </c>
      <c r="AK1250" s="21">
        <v>1</v>
      </c>
      <c r="AM1250" t="s">
        <v>2154</v>
      </c>
      <c r="AN1250" t="str">
        <f t="shared" si="173"/>
        <v>R04</v>
      </c>
      <c r="AO1250" s="20" t="str">
        <f t="shared" si="174"/>
        <v>FINES_R04</v>
      </c>
      <c r="AP1250" s="25">
        <f t="shared" si="180"/>
        <v>0.92436778545379639</v>
      </c>
      <c r="AQ1250" s="24" t="str">
        <f>+IFERROR(VLOOKUP(Y1250,#REF!,2,FALSE),"-")</f>
        <v>-</v>
      </c>
      <c r="AR1250" s="13" t="s">
        <v>2393</v>
      </c>
      <c r="AS1250" t="s">
        <v>2397</v>
      </c>
      <c r="AT1250" t="str">
        <f t="shared" si="181"/>
        <v>La Rastra - 1436 e/ Cala y El Apero - Florencio Varela</v>
      </c>
    </row>
    <row r="1251" spans="1:46" ht="15.75" thickBot="1" x14ac:dyDescent="0.3">
      <c r="A1251" s="47">
        <v>4</v>
      </c>
      <c r="B1251" s="47" t="s">
        <v>583</v>
      </c>
      <c r="C1251" s="47" t="s">
        <v>2374</v>
      </c>
      <c r="D1251" s="47" t="s">
        <v>609</v>
      </c>
      <c r="E1251" s="47" t="s">
        <v>94</v>
      </c>
      <c r="F1251" s="47" t="s">
        <v>8119</v>
      </c>
      <c r="G1251" s="47" t="s">
        <v>8120</v>
      </c>
      <c r="H1251" s="47" t="s">
        <v>8121</v>
      </c>
      <c r="I1251" s="47" t="s">
        <v>2475</v>
      </c>
      <c r="J1251" s="47" t="s">
        <v>2962</v>
      </c>
      <c r="K1251" s="47" t="s">
        <v>14092</v>
      </c>
      <c r="L1251" s="47">
        <v>0.91148722171783447</v>
      </c>
      <c r="M1251" s="47">
        <v>-34.820562899999999</v>
      </c>
      <c r="N1251" s="47">
        <v>-58.292075599999997</v>
      </c>
      <c r="O1251" s="47" t="s">
        <v>16436</v>
      </c>
      <c r="P1251" s="47">
        <v>4</v>
      </c>
      <c r="Q1251">
        <v>148</v>
      </c>
      <c r="S1251" s="23" t="s">
        <v>2347</v>
      </c>
      <c r="T1251" t="str">
        <f t="shared" si="175"/>
        <v>04</v>
      </c>
      <c r="V1251" t="str">
        <f>+VLOOKUP(B1251,MARCO!E:E,1,FALSE)</f>
        <v>Florencio Varela</v>
      </c>
      <c r="W1251" t="s">
        <v>134</v>
      </c>
      <c r="X1251" t="s">
        <v>134</v>
      </c>
      <c r="Y1251" t="str">
        <f t="shared" si="176"/>
        <v>R 4 - D 32 - 453 - 1046</v>
      </c>
      <c r="Z1251" t="s">
        <v>20</v>
      </c>
      <c r="AA1251" t="s">
        <v>2349</v>
      </c>
      <c r="AB1251" t="s">
        <v>21</v>
      </c>
      <c r="AD1251" t="str">
        <f t="shared" si="177"/>
        <v>Cfp N° 403</v>
      </c>
      <c r="AE1251" t="s">
        <v>22</v>
      </c>
      <c r="AF1251" t="s">
        <v>23</v>
      </c>
      <c r="AG1251" t="s">
        <v>26</v>
      </c>
      <c r="AH1251" t="s">
        <v>2348</v>
      </c>
      <c r="AI1251" s="13">
        <f t="shared" si="178"/>
        <v>148</v>
      </c>
      <c r="AJ1251" s="13">
        <f t="shared" si="179"/>
        <v>4</v>
      </c>
      <c r="AK1251" s="21">
        <v>1</v>
      </c>
      <c r="AM1251" t="s">
        <v>2154</v>
      </c>
      <c r="AN1251" t="str">
        <f t="shared" si="173"/>
        <v>R04</v>
      </c>
      <c r="AO1251" s="20" t="str">
        <f t="shared" si="174"/>
        <v>FINES_R04</v>
      </c>
      <c r="AP1251" s="25">
        <f t="shared" si="180"/>
        <v>0.91148722171783447</v>
      </c>
      <c r="AQ1251" s="24" t="str">
        <f>+IFERROR(VLOOKUP(Y1251,#REF!,2,FALSE),"-")</f>
        <v>-</v>
      </c>
      <c r="AR1251" s="13" t="s">
        <v>2393</v>
      </c>
      <c r="AS1251" t="s">
        <v>2398</v>
      </c>
      <c r="AT1251" t="str">
        <f t="shared" si="181"/>
        <v>Calle 511 - 3550 - Florencio Varela</v>
      </c>
    </row>
    <row r="1252" spans="1:46" ht="15.75" thickBot="1" x14ac:dyDescent="0.3">
      <c r="A1252" s="47">
        <v>4</v>
      </c>
      <c r="B1252" s="47" t="s">
        <v>583</v>
      </c>
      <c r="C1252" s="47" t="s">
        <v>2374</v>
      </c>
      <c r="D1252" s="47" t="s">
        <v>609</v>
      </c>
      <c r="E1252" s="47" t="s">
        <v>94</v>
      </c>
      <c r="F1252" s="47" t="s">
        <v>8124</v>
      </c>
      <c r="G1252" s="47" t="s">
        <v>8125</v>
      </c>
      <c r="H1252" s="47" t="s">
        <v>8126</v>
      </c>
      <c r="I1252" s="47" t="s">
        <v>2475</v>
      </c>
      <c r="J1252" s="47" t="s">
        <v>8097</v>
      </c>
      <c r="K1252" s="47" t="s">
        <v>14093</v>
      </c>
      <c r="L1252" s="47">
        <v>0.71266520023345947</v>
      </c>
      <c r="M1252" s="47">
        <v>-34.865875555342299</v>
      </c>
      <c r="N1252" s="47">
        <v>-58.180088327286903</v>
      </c>
      <c r="O1252" s="47" t="s">
        <v>16437</v>
      </c>
      <c r="P1252" s="47">
        <v>1</v>
      </c>
      <c r="Q1252">
        <v>14</v>
      </c>
      <c r="S1252" s="23" t="s">
        <v>2347</v>
      </c>
      <c r="T1252" t="str">
        <f t="shared" si="175"/>
        <v>04</v>
      </c>
      <c r="V1252" t="str">
        <f>+VLOOKUP(B1252,MARCO!E:E,1,FALSE)</f>
        <v>Florencio Varela</v>
      </c>
      <c r="W1252" t="s">
        <v>134</v>
      </c>
      <c r="X1252" t="s">
        <v>134</v>
      </c>
      <c r="Y1252" t="str">
        <f t="shared" si="176"/>
        <v>R 4 - D 32 - 453 - 3499</v>
      </c>
      <c r="Z1252" t="s">
        <v>20</v>
      </c>
      <c r="AA1252" t="s">
        <v>2349</v>
      </c>
      <c r="AB1252" t="s">
        <v>21</v>
      </c>
      <c r="AD1252" t="str">
        <f t="shared" si="177"/>
        <v>Unaj (ingenieron Allan)</v>
      </c>
      <c r="AE1252" t="s">
        <v>22</v>
      </c>
      <c r="AF1252" t="s">
        <v>23</v>
      </c>
      <c r="AG1252" t="s">
        <v>26</v>
      </c>
      <c r="AH1252" t="s">
        <v>2348</v>
      </c>
      <c r="AI1252" s="13">
        <f t="shared" si="178"/>
        <v>14</v>
      </c>
      <c r="AJ1252" s="13">
        <f t="shared" si="179"/>
        <v>1</v>
      </c>
      <c r="AK1252" s="21">
        <v>1</v>
      </c>
      <c r="AM1252" t="s">
        <v>2154</v>
      </c>
      <c r="AN1252" t="str">
        <f t="shared" si="173"/>
        <v>R04</v>
      </c>
      <c r="AO1252" s="20" t="str">
        <f t="shared" si="174"/>
        <v>FINES_R04</v>
      </c>
      <c r="AP1252" s="25">
        <f t="shared" si="180"/>
        <v>0.71266520023345947</v>
      </c>
      <c r="AQ1252" s="24" t="str">
        <f>+IFERROR(VLOOKUP(Y1252,#REF!,2,FALSE),"-")</f>
        <v>-</v>
      </c>
      <c r="AR1252" s="13" t="s">
        <v>2393</v>
      </c>
      <c r="AS1252" t="s">
        <v>2397</v>
      </c>
      <c r="AT1252" t="str">
        <f t="shared" si="181"/>
        <v>Colectora Autovía 2 Y Avenida Ingeniero Allan - Florencio Varela</v>
      </c>
    </row>
    <row r="1253" spans="1:46" ht="15.75" thickBot="1" x14ac:dyDescent="0.3">
      <c r="A1253" s="47">
        <v>4</v>
      </c>
      <c r="B1253" s="47" t="s">
        <v>583</v>
      </c>
      <c r="C1253" s="47" t="s">
        <v>2374</v>
      </c>
      <c r="D1253" s="47" t="s">
        <v>609</v>
      </c>
      <c r="E1253" s="47" t="s">
        <v>94</v>
      </c>
      <c r="F1253" s="47" t="s">
        <v>8128</v>
      </c>
      <c r="G1253" s="47" t="s">
        <v>8129</v>
      </c>
      <c r="H1253" s="47" t="s">
        <v>8130</v>
      </c>
      <c r="I1253" s="47" t="s">
        <v>2475</v>
      </c>
      <c r="J1253" s="47" t="s">
        <v>8132</v>
      </c>
      <c r="K1253" s="47" t="s">
        <v>14094</v>
      </c>
      <c r="L1253" s="47">
        <v>0.74262678623199463</v>
      </c>
      <c r="M1253" s="47">
        <v>-34.812679996161002</v>
      </c>
      <c r="N1253" s="47">
        <v>-58.301382986038</v>
      </c>
      <c r="O1253" s="47" t="s">
        <v>16438</v>
      </c>
      <c r="P1253" s="47">
        <v>1</v>
      </c>
      <c r="Q1253">
        <v>14</v>
      </c>
      <c r="S1253" s="23" t="s">
        <v>2347</v>
      </c>
      <c r="T1253" t="str">
        <f t="shared" si="175"/>
        <v>04</v>
      </c>
      <c r="V1253" t="str">
        <f>+VLOOKUP(B1253,MARCO!E:E,1,FALSE)</f>
        <v>Florencio Varela</v>
      </c>
      <c r="W1253" t="s">
        <v>134</v>
      </c>
      <c r="X1253" t="s">
        <v>134</v>
      </c>
      <c r="Y1253" t="str">
        <f t="shared" si="176"/>
        <v>R 4 - D 32 - 453 - 1076</v>
      </c>
      <c r="Z1253" t="s">
        <v>20</v>
      </c>
      <c r="AA1253" t="s">
        <v>2349</v>
      </c>
      <c r="AB1253" t="s">
        <v>21</v>
      </c>
      <c r="AD1253" t="str">
        <f t="shared" si="177"/>
        <v>Sociedad De Fomento Villa Argentina</v>
      </c>
      <c r="AE1253" t="s">
        <v>22</v>
      </c>
      <c r="AF1253" t="s">
        <v>23</v>
      </c>
      <c r="AG1253" t="s">
        <v>26</v>
      </c>
      <c r="AH1253" t="s">
        <v>2348</v>
      </c>
      <c r="AI1253" s="13">
        <f t="shared" si="178"/>
        <v>14</v>
      </c>
      <c r="AJ1253" s="13">
        <f t="shared" si="179"/>
        <v>1</v>
      </c>
      <c r="AK1253" s="21">
        <v>1</v>
      </c>
      <c r="AM1253" t="s">
        <v>2154</v>
      </c>
      <c r="AN1253" t="str">
        <f t="shared" si="173"/>
        <v>R04</v>
      </c>
      <c r="AO1253" s="20" t="str">
        <f t="shared" si="174"/>
        <v>FINES_R04</v>
      </c>
      <c r="AP1253" s="25">
        <f t="shared" si="180"/>
        <v>0.74262678623199463</v>
      </c>
      <c r="AQ1253" s="24" t="str">
        <f>+IFERROR(VLOOKUP(Y1253,#REF!,2,FALSE),"-")</f>
        <v>-</v>
      </c>
      <c r="AR1253" s="13" t="s">
        <v>2393</v>
      </c>
      <c r="AS1253" t="s">
        <v>2397</v>
      </c>
      <c r="AT1253" t="str">
        <f t="shared" si="181"/>
        <v>Calle 517 - 2135 e/ 542 y 544 - Florencio Varela</v>
      </c>
    </row>
    <row r="1254" spans="1:46" ht="15.75" thickBot="1" x14ac:dyDescent="0.3">
      <c r="A1254" s="47">
        <v>4</v>
      </c>
      <c r="B1254" s="47" t="s">
        <v>583</v>
      </c>
      <c r="C1254" s="47" t="s">
        <v>2374</v>
      </c>
      <c r="D1254" s="47" t="s">
        <v>609</v>
      </c>
      <c r="E1254" s="47" t="s">
        <v>94</v>
      </c>
      <c r="F1254" s="47" t="s">
        <v>8133</v>
      </c>
      <c r="G1254" s="47" t="s">
        <v>8134</v>
      </c>
      <c r="H1254" s="47" t="s">
        <v>8135</v>
      </c>
      <c r="I1254" s="47" t="s">
        <v>2475</v>
      </c>
      <c r="J1254" s="47" t="s">
        <v>8109</v>
      </c>
      <c r="K1254" s="47" t="s">
        <v>14095</v>
      </c>
      <c r="L1254" s="47">
        <v>0.81132900714874268</v>
      </c>
      <c r="M1254" s="47">
        <v>-34.819329850000003</v>
      </c>
      <c r="N1254" s="47">
        <v>-58.205948550000002</v>
      </c>
      <c r="O1254" s="47" t="s">
        <v>16439</v>
      </c>
      <c r="P1254" s="47">
        <v>2</v>
      </c>
      <c r="Q1254">
        <v>45</v>
      </c>
      <c r="S1254" s="23" t="s">
        <v>2347</v>
      </c>
      <c r="T1254" t="str">
        <f t="shared" si="175"/>
        <v>04</v>
      </c>
      <c r="V1254" t="str">
        <f>+VLOOKUP(B1254,MARCO!E:E,1,FALSE)</f>
        <v>Florencio Varela</v>
      </c>
      <c r="W1254" t="s">
        <v>134</v>
      </c>
      <c r="X1254" t="s">
        <v>134</v>
      </c>
      <c r="Y1254" t="str">
        <f t="shared" si="176"/>
        <v>R 4 - D 32 - 453 - 1049</v>
      </c>
      <c r="Z1254" t="s">
        <v>20</v>
      </c>
      <c r="AA1254" t="s">
        <v>2349</v>
      </c>
      <c r="AB1254" t="s">
        <v>21</v>
      </c>
      <c r="AD1254" t="str">
        <f t="shared" si="177"/>
        <v>Centro Cultural Y Biblioteca Popular El Laberinto</v>
      </c>
      <c r="AE1254" t="s">
        <v>22</v>
      </c>
      <c r="AF1254" t="s">
        <v>23</v>
      </c>
      <c r="AG1254" t="s">
        <v>26</v>
      </c>
      <c r="AH1254" t="s">
        <v>2348</v>
      </c>
      <c r="AI1254" s="13">
        <f t="shared" si="178"/>
        <v>45</v>
      </c>
      <c r="AJ1254" s="13">
        <f t="shared" si="179"/>
        <v>2</v>
      </c>
      <c r="AK1254" s="21">
        <v>1</v>
      </c>
      <c r="AM1254" t="s">
        <v>2154</v>
      </c>
      <c r="AN1254" t="str">
        <f t="shared" si="173"/>
        <v>R04</v>
      </c>
      <c r="AO1254" s="20" t="str">
        <f t="shared" si="174"/>
        <v>FINES_R04</v>
      </c>
      <c r="AP1254" s="25">
        <f t="shared" si="180"/>
        <v>0.81132900714874268</v>
      </c>
      <c r="AQ1254" s="24" t="str">
        <f>+IFERROR(VLOOKUP(Y1254,#REF!,2,FALSE),"-")</f>
        <v>-</v>
      </c>
      <c r="AR1254" s="13" t="s">
        <v>2393</v>
      </c>
      <c r="AS1254" t="s">
        <v>2397</v>
      </c>
      <c r="AT1254" t="str">
        <f t="shared" si="181"/>
        <v>Ambato - 1178 - Florencio Varela</v>
      </c>
    </row>
    <row r="1255" spans="1:46" ht="15.75" thickBot="1" x14ac:dyDescent="0.3">
      <c r="A1255" s="47">
        <v>4</v>
      </c>
      <c r="B1255" s="47" t="s">
        <v>583</v>
      </c>
      <c r="C1255" s="47" t="s">
        <v>2374</v>
      </c>
      <c r="D1255" s="47" t="s">
        <v>609</v>
      </c>
      <c r="E1255" s="47" t="s">
        <v>94</v>
      </c>
      <c r="F1255" s="47" t="s">
        <v>8137</v>
      </c>
      <c r="G1255" s="47" t="s">
        <v>8138</v>
      </c>
      <c r="H1255" s="47" t="s">
        <v>8139</v>
      </c>
      <c r="I1255" s="47" t="s">
        <v>2475</v>
      </c>
      <c r="J1255" s="47" t="s">
        <v>8109</v>
      </c>
      <c r="K1255" s="47" t="s">
        <v>14096</v>
      </c>
      <c r="L1255" s="47">
        <v>0.96124106645584106</v>
      </c>
      <c r="M1255" s="47">
        <v>-34.866739920000001</v>
      </c>
      <c r="N1255" s="47">
        <v>-58.210259880000002</v>
      </c>
      <c r="O1255" s="47" t="s">
        <v>16440</v>
      </c>
      <c r="P1255" s="47">
        <v>1</v>
      </c>
      <c r="Q1255">
        <v>15</v>
      </c>
      <c r="S1255" s="23" t="s">
        <v>2347</v>
      </c>
      <c r="T1255" t="str">
        <f t="shared" si="175"/>
        <v>04</v>
      </c>
      <c r="V1255" t="str">
        <f>+VLOOKUP(B1255,MARCO!E:E,1,FALSE)</f>
        <v>Florencio Varela</v>
      </c>
      <c r="W1255" t="s">
        <v>134</v>
      </c>
      <c r="X1255" t="s">
        <v>134</v>
      </c>
      <c r="Y1255" t="str">
        <f t="shared" si="176"/>
        <v>R 4 - D 32 - 453 - 1078</v>
      </c>
      <c r="Z1255" t="s">
        <v>20</v>
      </c>
      <c r="AA1255" t="s">
        <v>2349</v>
      </c>
      <c r="AB1255" t="s">
        <v>21</v>
      </c>
      <c r="AD1255" t="str">
        <f t="shared" si="177"/>
        <v>Merendero Evita Madre De Los Humildes</v>
      </c>
      <c r="AE1255" t="s">
        <v>22</v>
      </c>
      <c r="AF1255" t="s">
        <v>23</v>
      </c>
      <c r="AG1255" t="s">
        <v>26</v>
      </c>
      <c r="AH1255" t="s">
        <v>2348</v>
      </c>
      <c r="AI1255" s="13">
        <f t="shared" si="178"/>
        <v>15</v>
      </c>
      <c r="AJ1255" s="13">
        <f t="shared" si="179"/>
        <v>1</v>
      </c>
      <c r="AK1255" s="21">
        <v>1</v>
      </c>
      <c r="AM1255" t="s">
        <v>2154</v>
      </c>
      <c r="AN1255" t="str">
        <f t="shared" si="173"/>
        <v>R04</v>
      </c>
      <c r="AO1255" s="20" t="str">
        <f t="shared" si="174"/>
        <v>FINES_R04</v>
      </c>
      <c r="AP1255" s="25">
        <f t="shared" si="180"/>
        <v>0.96124106645584106</v>
      </c>
      <c r="AQ1255" s="24" t="str">
        <f>+IFERROR(VLOOKUP(Y1255,#REF!,2,FALSE),"-")</f>
        <v>-</v>
      </c>
      <c r="AR1255" s="13" t="s">
        <v>2393</v>
      </c>
      <c r="AS1255" t="s">
        <v>2397</v>
      </c>
      <c r="AT1255" t="str">
        <f t="shared" si="181"/>
        <v>Calle 1139 - 1098 - Florencio Varela</v>
      </c>
    </row>
    <row r="1256" spans="1:46" ht="15.75" thickBot="1" x14ac:dyDescent="0.3">
      <c r="A1256" s="47">
        <v>4</v>
      </c>
      <c r="B1256" s="47" t="s">
        <v>583</v>
      </c>
      <c r="C1256" s="47" t="s">
        <v>2374</v>
      </c>
      <c r="D1256" s="47" t="s">
        <v>609</v>
      </c>
      <c r="E1256" s="47" t="s">
        <v>94</v>
      </c>
      <c r="F1256" s="47" t="s">
        <v>8141</v>
      </c>
      <c r="G1256" s="47" t="s">
        <v>2204</v>
      </c>
      <c r="H1256" s="47" t="s">
        <v>8142</v>
      </c>
      <c r="I1256" s="47" t="s">
        <v>2475</v>
      </c>
      <c r="J1256" s="47" t="s">
        <v>8109</v>
      </c>
      <c r="K1256" s="47" t="s">
        <v>14097</v>
      </c>
      <c r="L1256" s="47">
        <v>0.55504244565963745</v>
      </c>
      <c r="M1256" s="47">
        <v>-34.829471001788001</v>
      </c>
      <c r="N1256" s="47">
        <v>-58.222602567739003</v>
      </c>
      <c r="O1256" s="47" t="s">
        <v>16441</v>
      </c>
      <c r="P1256" s="47">
        <v>1</v>
      </c>
      <c r="Q1256">
        <v>19</v>
      </c>
      <c r="S1256" s="23" t="s">
        <v>2347</v>
      </c>
      <c r="T1256" t="str">
        <f t="shared" si="175"/>
        <v>04</v>
      </c>
      <c r="V1256" t="str">
        <f>+VLOOKUP(B1256,MARCO!E:E,1,FALSE)</f>
        <v>Florencio Varela</v>
      </c>
      <c r="W1256" t="s">
        <v>134</v>
      </c>
      <c r="X1256" t="s">
        <v>134</v>
      </c>
      <c r="Y1256" t="str">
        <f t="shared" si="176"/>
        <v>R 4 - D 32 - 453 - 3540</v>
      </c>
      <c r="Z1256" t="s">
        <v>20</v>
      </c>
      <c r="AA1256" t="s">
        <v>2349</v>
      </c>
      <c r="AB1256" t="s">
        <v>21</v>
      </c>
      <c r="AD1256" t="str">
        <f t="shared" si="177"/>
        <v>Frente Darío Santillán</v>
      </c>
      <c r="AE1256" t="s">
        <v>22</v>
      </c>
      <c r="AF1256" t="s">
        <v>23</v>
      </c>
      <c r="AG1256" t="s">
        <v>26</v>
      </c>
      <c r="AH1256" t="s">
        <v>2348</v>
      </c>
      <c r="AI1256" s="13">
        <f t="shared" si="178"/>
        <v>19</v>
      </c>
      <c r="AJ1256" s="13">
        <f t="shared" si="179"/>
        <v>1</v>
      </c>
      <c r="AK1256" s="21">
        <v>1</v>
      </c>
      <c r="AM1256" t="s">
        <v>2154</v>
      </c>
      <c r="AN1256" t="str">
        <f t="shared" si="173"/>
        <v>R04</v>
      </c>
      <c r="AO1256" s="20" t="str">
        <f t="shared" si="174"/>
        <v>FINES_R04</v>
      </c>
      <c r="AP1256" s="25">
        <f t="shared" si="180"/>
        <v>0.55504244565963745</v>
      </c>
      <c r="AQ1256" s="24" t="str">
        <f>+IFERROR(VLOOKUP(Y1256,#REF!,2,FALSE),"-")</f>
        <v>-</v>
      </c>
      <c r="AR1256" s="13" t="s">
        <v>2393</v>
      </c>
      <c r="AS1256" t="s">
        <v>2398</v>
      </c>
      <c r="AT1256" t="str">
        <f t="shared" si="181"/>
        <v>Trenque Lauquen - e/ Pergamino y J.g. Brochero - Florencio Varela</v>
      </c>
    </row>
    <row r="1257" spans="1:46" ht="15.75" thickBot="1" x14ac:dyDescent="0.3">
      <c r="A1257" s="47">
        <v>4</v>
      </c>
      <c r="B1257" s="47" t="s">
        <v>583</v>
      </c>
      <c r="C1257" s="47" t="s">
        <v>2374</v>
      </c>
      <c r="D1257" s="47" t="s">
        <v>609</v>
      </c>
      <c r="E1257" s="47" t="s">
        <v>94</v>
      </c>
      <c r="F1257" s="47" t="s">
        <v>8144</v>
      </c>
      <c r="G1257" s="47" t="s">
        <v>8145</v>
      </c>
      <c r="H1257" s="47" t="s">
        <v>8146</v>
      </c>
      <c r="I1257" s="47" t="s">
        <v>2475</v>
      </c>
      <c r="J1257" s="47" t="s">
        <v>8109</v>
      </c>
      <c r="K1257" s="47" t="s">
        <v>14098</v>
      </c>
      <c r="L1257" s="47">
        <v>0.74146968126296997</v>
      </c>
      <c r="M1257" s="47">
        <v>-34.821481499999997</v>
      </c>
      <c r="N1257" s="47">
        <v>-58.305004140000001</v>
      </c>
      <c r="O1257" s="47" t="s">
        <v>16442</v>
      </c>
      <c r="P1257" s="47">
        <v>2</v>
      </c>
      <c r="Q1257">
        <v>37</v>
      </c>
      <c r="S1257" s="23" t="s">
        <v>2347</v>
      </c>
      <c r="T1257" t="str">
        <f t="shared" si="175"/>
        <v>04</v>
      </c>
      <c r="V1257" t="str">
        <f>+VLOOKUP(B1257,MARCO!E:E,1,FALSE)</f>
        <v>Florencio Varela</v>
      </c>
      <c r="W1257" t="s">
        <v>134</v>
      </c>
      <c r="X1257" t="s">
        <v>134</v>
      </c>
      <c r="Y1257" t="str">
        <f t="shared" si="176"/>
        <v>R 4 - D 32 - 453 - 3541</v>
      </c>
      <c r="Z1257" t="s">
        <v>20</v>
      </c>
      <c r="AA1257" t="s">
        <v>2349</v>
      </c>
      <c r="AB1257" t="s">
        <v>21</v>
      </c>
      <c r="AD1257" t="str">
        <f t="shared" si="177"/>
        <v>Merendero 19 De Septiembre</v>
      </c>
      <c r="AE1257" t="s">
        <v>22</v>
      </c>
      <c r="AF1257" t="s">
        <v>23</v>
      </c>
      <c r="AG1257" t="s">
        <v>26</v>
      </c>
      <c r="AH1257" t="s">
        <v>2348</v>
      </c>
      <c r="AI1257" s="13">
        <f t="shared" si="178"/>
        <v>37</v>
      </c>
      <c r="AJ1257" s="13">
        <f t="shared" si="179"/>
        <v>2</v>
      </c>
      <c r="AK1257" s="21">
        <v>1</v>
      </c>
      <c r="AM1257" t="s">
        <v>2154</v>
      </c>
      <c r="AN1257" t="str">
        <f t="shared" si="173"/>
        <v>R04</v>
      </c>
      <c r="AO1257" s="20" t="str">
        <f t="shared" si="174"/>
        <v>FINES_R04</v>
      </c>
      <c r="AP1257" s="25">
        <f t="shared" si="180"/>
        <v>0.74146968126296997</v>
      </c>
      <c r="AQ1257" s="24" t="str">
        <f>+IFERROR(VLOOKUP(Y1257,#REF!,2,FALSE),"-")</f>
        <v>-</v>
      </c>
      <c r="AR1257" s="13" t="s">
        <v>2393</v>
      </c>
      <c r="AS1257" t="s">
        <v>2398</v>
      </c>
      <c r="AT1257" t="str">
        <f t="shared" si="181"/>
        <v>Calle 556 - 1725 e/ La Paloma y 533 - Florencio Varela</v>
      </c>
    </row>
    <row r="1258" spans="1:46" ht="15.75" thickBot="1" x14ac:dyDescent="0.3">
      <c r="A1258" s="47">
        <v>4</v>
      </c>
      <c r="B1258" s="47" t="s">
        <v>583</v>
      </c>
      <c r="C1258" s="47" t="s">
        <v>2374</v>
      </c>
      <c r="D1258" s="47" t="s">
        <v>609</v>
      </c>
      <c r="E1258" s="47" t="s">
        <v>94</v>
      </c>
      <c r="F1258" s="47" t="s">
        <v>8149</v>
      </c>
      <c r="G1258" s="47" t="s">
        <v>7960</v>
      </c>
      <c r="H1258" s="47" t="s">
        <v>7961</v>
      </c>
      <c r="I1258" s="47" t="s">
        <v>2475</v>
      </c>
      <c r="J1258" s="47" t="s">
        <v>7960</v>
      </c>
      <c r="K1258" s="47" t="s">
        <v>16443</v>
      </c>
      <c r="L1258" s="47">
        <v>0.47187596559524542</v>
      </c>
      <c r="M1258" s="47">
        <v>-34.806605882386997</v>
      </c>
      <c r="N1258" s="47">
        <v>-58.259559803762997</v>
      </c>
      <c r="O1258" s="47" t="s">
        <v>16444</v>
      </c>
      <c r="P1258" s="47">
        <v>3</v>
      </c>
      <c r="Q1258">
        <v>53</v>
      </c>
      <c r="S1258" s="23" t="s">
        <v>2347</v>
      </c>
      <c r="T1258" t="str">
        <f t="shared" si="175"/>
        <v>04</v>
      </c>
      <c r="V1258" t="str">
        <f>+VLOOKUP(B1258,MARCO!E:E,1,FALSE)</f>
        <v>Florencio Varela</v>
      </c>
      <c r="W1258" t="s">
        <v>134</v>
      </c>
      <c r="X1258" t="s">
        <v>134</v>
      </c>
      <c r="Y1258" t="str">
        <f t="shared" si="176"/>
        <v>R 4 - D 32 - 453 - 2037</v>
      </c>
      <c r="Z1258" t="s">
        <v>20</v>
      </c>
      <c r="AA1258" t="s">
        <v>2349</v>
      </c>
      <c r="AB1258" t="s">
        <v>21</v>
      </c>
      <c r="AD1258" t="str">
        <f t="shared" si="177"/>
        <v>Luz Del Alma</v>
      </c>
      <c r="AE1258" t="s">
        <v>22</v>
      </c>
      <c r="AF1258" t="s">
        <v>23</v>
      </c>
      <c r="AG1258" t="s">
        <v>26</v>
      </c>
      <c r="AH1258" t="s">
        <v>2348</v>
      </c>
      <c r="AI1258" s="13">
        <f t="shared" si="178"/>
        <v>53</v>
      </c>
      <c r="AJ1258" s="13">
        <f t="shared" si="179"/>
        <v>3</v>
      </c>
      <c r="AK1258" s="21">
        <v>1</v>
      </c>
      <c r="AM1258" t="s">
        <v>2154</v>
      </c>
      <c r="AN1258" t="str">
        <f t="shared" si="173"/>
        <v>R04</v>
      </c>
      <c r="AO1258" s="20" t="str">
        <f t="shared" si="174"/>
        <v>FINES_R04</v>
      </c>
      <c r="AP1258" s="25">
        <f t="shared" si="180"/>
        <v>0.47187596559524542</v>
      </c>
      <c r="AQ1258" s="24" t="str">
        <f>+IFERROR(VLOOKUP(Y1258,#REF!,2,FALSE),"-")</f>
        <v>-</v>
      </c>
      <c r="AR1258" s="13" t="s">
        <v>2393</v>
      </c>
      <c r="AS1258" t="s">
        <v>2397</v>
      </c>
      <c r="AT1258" t="str">
        <f t="shared" si="181"/>
        <v>Dr. Adolfo Gristein - e/ Sallares y Zeballos - Florencio Varela</v>
      </c>
    </row>
    <row r="1259" spans="1:46" ht="15.75" thickBot="1" x14ac:dyDescent="0.3">
      <c r="A1259" s="47">
        <v>4</v>
      </c>
      <c r="B1259" s="47" t="s">
        <v>583</v>
      </c>
      <c r="C1259" s="47" t="s">
        <v>2374</v>
      </c>
      <c r="D1259" s="47" t="s">
        <v>609</v>
      </c>
      <c r="E1259" s="47" t="s">
        <v>94</v>
      </c>
      <c r="F1259" s="47" t="s">
        <v>8153</v>
      </c>
      <c r="G1259" s="47" t="s">
        <v>8154</v>
      </c>
      <c r="H1259" s="47" t="s">
        <v>8155</v>
      </c>
      <c r="I1259" s="47" t="s">
        <v>2475</v>
      </c>
      <c r="J1259" s="47" t="s">
        <v>8109</v>
      </c>
      <c r="K1259" s="47" t="s">
        <v>14099</v>
      </c>
      <c r="L1259" s="47">
        <v>0.99129188060760498</v>
      </c>
      <c r="M1259" s="47">
        <v>-34.849733414524003</v>
      </c>
      <c r="N1259" s="47">
        <v>-58.225611838616999</v>
      </c>
      <c r="O1259" s="47" t="s">
        <v>16445</v>
      </c>
      <c r="P1259" s="47">
        <v>1</v>
      </c>
      <c r="Q1259">
        <v>17</v>
      </c>
      <c r="S1259" s="23" t="s">
        <v>2347</v>
      </c>
      <c r="T1259" t="str">
        <f t="shared" si="175"/>
        <v>04</v>
      </c>
      <c r="V1259" t="str">
        <f>+VLOOKUP(B1259,MARCO!E:E,1,FALSE)</f>
        <v>Florencio Varela</v>
      </c>
      <c r="W1259" t="s">
        <v>134</v>
      </c>
      <c r="X1259" t="s">
        <v>134</v>
      </c>
      <c r="Y1259" t="str">
        <f t="shared" si="176"/>
        <v>R 4 - D 32 - 453 - 3794</v>
      </c>
      <c r="Z1259" t="s">
        <v>20</v>
      </c>
      <c r="AA1259" t="s">
        <v>2349</v>
      </c>
      <c r="AB1259" t="s">
        <v>21</v>
      </c>
      <c r="AD1259" t="str">
        <f t="shared" si="177"/>
        <v>Centro Cultural El Faro</v>
      </c>
      <c r="AE1259" t="s">
        <v>22</v>
      </c>
      <c r="AF1259" t="s">
        <v>23</v>
      </c>
      <c r="AG1259" t="s">
        <v>26</v>
      </c>
      <c r="AH1259" t="s">
        <v>2348</v>
      </c>
      <c r="AI1259" s="13">
        <f t="shared" si="178"/>
        <v>17</v>
      </c>
      <c r="AJ1259" s="13">
        <f t="shared" si="179"/>
        <v>1</v>
      </c>
      <c r="AK1259" s="21">
        <v>1</v>
      </c>
      <c r="AM1259" t="s">
        <v>2154</v>
      </c>
      <c r="AN1259" t="str">
        <f t="shared" si="173"/>
        <v>R04</v>
      </c>
      <c r="AO1259" s="20" t="str">
        <f t="shared" si="174"/>
        <v>FINES_R04</v>
      </c>
      <c r="AP1259" s="25">
        <f t="shared" si="180"/>
        <v>0.99129188060760498</v>
      </c>
      <c r="AQ1259" s="24" t="str">
        <f>+IFERROR(VLOOKUP(Y1259,#REF!,2,FALSE),"-")</f>
        <v>-</v>
      </c>
      <c r="AR1259" s="13" t="s">
        <v>2393</v>
      </c>
      <c r="AS1259" t="s">
        <v>2397</v>
      </c>
      <c r="AT1259" t="str">
        <f t="shared" si="181"/>
        <v>Montiel - 152 e/ Pinzón y Sastre - Florencio Varela</v>
      </c>
    </row>
    <row r="1260" spans="1:46" ht="15.75" thickBot="1" x14ac:dyDescent="0.3">
      <c r="A1260" s="47">
        <v>4</v>
      </c>
      <c r="B1260" s="47" t="s">
        <v>583</v>
      </c>
      <c r="C1260" s="47" t="s">
        <v>2374</v>
      </c>
      <c r="D1260" s="47" t="s">
        <v>609</v>
      </c>
      <c r="E1260" s="47" t="s">
        <v>94</v>
      </c>
      <c r="F1260" s="47" t="s">
        <v>8157</v>
      </c>
      <c r="G1260" s="47" t="s">
        <v>8158</v>
      </c>
      <c r="H1260" s="47" t="s">
        <v>8159</v>
      </c>
      <c r="I1260" s="47" t="s">
        <v>2475</v>
      </c>
      <c r="J1260" s="47" t="s">
        <v>8109</v>
      </c>
      <c r="K1260" s="47" t="s">
        <v>14100</v>
      </c>
      <c r="L1260" s="47">
        <v>0.78572374582290649</v>
      </c>
      <c r="M1260" s="47">
        <v>-34.839920217562003</v>
      </c>
      <c r="N1260" s="47">
        <v>-58.291315901228998</v>
      </c>
      <c r="O1260" s="47" t="s">
        <v>16446</v>
      </c>
      <c r="P1260" s="47">
        <v>1</v>
      </c>
      <c r="Q1260">
        <v>20</v>
      </c>
      <c r="S1260" s="23" t="s">
        <v>2347</v>
      </c>
      <c r="T1260" t="str">
        <f t="shared" si="175"/>
        <v>04</v>
      </c>
      <c r="V1260" t="str">
        <f>+VLOOKUP(B1260,MARCO!E:E,1,FALSE)</f>
        <v>Florencio Varela</v>
      </c>
      <c r="W1260" t="s">
        <v>134</v>
      </c>
      <c r="X1260" t="s">
        <v>134</v>
      </c>
      <c r="Y1260" t="str">
        <f t="shared" si="176"/>
        <v>R 4 - D 32 - 453 - 3815</v>
      </c>
      <c r="Z1260" t="s">
        <v>20</v>
      </c>
      <c r="AA1260" t="s">
        <v>2349</v>
      </c>
      <c r="AB1260" t="s">
        <v>21</v>
      </c>
      <c r="AD1260" t="str">
        <f t="shared" si="177"/>
        <v>Club 25 De Mayo</v>
      </c>
      <c r="AE1260" t="s">
        <v>22</v>
      </c>
      <c r="AF1260" t="s">
        <v>23</v>
      </c>
      <c r="AG1260" t="s">
        <v>26</v>
      </c>
      <c r="AH1260" t="s">
        <v>2348</v>
      </c>
      <c r="AI1260" s="13">
        <f t="shared" si="178"/>
        <v>20</v>
      </c>
      <c r="AJ1260" s="13">
        <f t="shared" si="179"/>
        <v>1</v>
      </c>
      <c r="AK1260" s="21">
        <v>1</v>
      </c>
      <c r="AM1260" t="s">
        <v>2154</v>
      </c>
      <c r="AN1260" t="str">
        <f t="shared" si="173"/>
        <v>R04</v>
      </c>
      <c r="AO1260" s="20" t="str">
        <f t="shared" si="174"/>
        <v>FINES_R04</v>
      </c>
      <c r="AP1260" s="25">
        <f t="shared" si="180"/>
        <v>0.78572374582290649</v>
      </c>
      <c r="AQ1260" s="24" t="str">
        <f>+IFERROR(VLOOKUP(Y1260,#REF!,2,FALSE),"-")</f>
        <v>-</v>
      </c>
      <c r="AR1260" s="13" t="s">
        <v>2393</v>
      </c>
      <c r="AS1260" t="s">
        <v>2398</v>
      </c>
      <c r="AT1260" t="str">
        <f t="shared" si="181"/>
        <v>Checoslovaquia - e/ Ginebra y Madrid - Florencio Varela</v>
      </c>
    </row>
    <row r="1261" spans="1:46" ht="15.75" thickBot="1" x14ac:dyDescent="0.3">
      <c r="A1261" s="47">
        <v>4</v>
      </c>
      <c r="B1261" s="47" t="s">
        <v>583</v>
      </c>
      <c r="C1261" s="47" t="s">
        <v>2374</v>
      </c>
      <c r="D1261" s="47" t="s">
        <v>609</v>
      </c>
      <c r="E1261" s="47" t="s">
        <v>94</v>
      </c>
      <c r="F1261" s="47" t="s">
        <v>8161</v>
      </c>
      <c r="G1261" s="47" t="s">
        <v>8162</v>
      </c>
      <c r="H1261" s="47" t="s">
        <v>8163</v>
      </c>
      <c r="I1261" s="47" t="s">
        <v>2475</v>
      </c>
      <c r="J1261" s="47" t="s">
        <v>8109</v>
      </c>
      <c r="K1261" s="47" t="s">
        <v>14101</v>
      </c>
      <c r="L1261" s="47">
        <v>0.81037014722824097</v>
      </c>
      <c r="M1261" s="47">
        <v>-34.822108379947998</v>
      </c>
      <c r="N1261" s="47">
        <v>-58.208377891316999</v>
      </c>
      <c r="O1261" s="47" t="s">
        <v>16447</v>
      </c>
      <c r="P1261" s="47">
        <v>3</v>
      </c>
      <c r="Q1261">
        <v>68</v>
      </c>
      <c r="S1261" s="23" t="s">
        <v>2347</v>
      </c>
      <c r="T1261" t="str">
        <f t="shared" si="175"/>
        <v>04</v>
      </c>
      <c r="V1261" t="str">
        <f>+VLOOKUP(B1261,MARCO!E:E,1,FALSE)</f>
        <v>Florencio Varela</v>
      </c>
      <c r="W1261" t="s">
        <v>134</v>
      </c>
      <c r="X1261" t="s">
        <v>134</v>
      </c>
      <c r="Y1261" t="str">
        <f t="shared" si="176"/>
        <v>R 4 - D 32 - 453 - 3816</v>
      </c>
      <c r="Z1261" t="s">
        <v>20</v>
      </c>
      <c r="AA1261" t="s">
        <v>2349</v>
      </c>
      <c r="AB1261" t="s">
        <v>21</v>
      </c>
      <c r="AD1261" t="str">
        <f t="shared" si="177"/>
        <v>Merendero Mis Pequeños Niños</v>
      </c>
      <c r="AE1261" t="s">
        <v>22</v>
      </c>
      <c r="AF1261" t="s">
        <v>23</v>
      </c>
      <c r="AG1261" t="s">
        <v>26</v>
      </c>
      <c r="AH1261" t="s">
        <v>2348</v>
      </c>
      <c r="AI1261" s="13">
        <f t="shared" si="178"/>
        <v>68</v>
      </c>
      <c r="AJ1261" s="13">
        <f t="shared" si="179"/>
        <v>3</v>
      </c>
      <c r="AK1261" s="21">
        <v>1</v>
      </c>
      <c r="AM1261" t="s">
        <v>2154</v>
      </c>
      <c r="AN1261" t="str">
        <f t="shared" si="173"/>
        <v>R04</v>
      </c>
      <c r="AO1261" s="20" t="str">
        <f t="shared" si="174"/>
        <v>FINES_R04</v>
      </c>
      <c r="AP1261" s="25">
        <f t="shared" si="180"/>
        <v>0.81037014722824097</v>
      </c>
      <c r="AQ1261" s="24" t="str">
        <f>+IFERROR(VLOOKUP(Y1261,#REF!,2,FALSE),"-")</f>
        <v>-</v>
      </c>
      <c r="AR1261" s="13" t="s">
        <v>2393</v>
      </c>
      <c r="AS1261" t="s">
        <v>2398</v>
      </c>
      <c r="AT1261" t="str">
        <f t="shared" si="181"/>
        <v>Ambato - 984 e/ Achala y Aconquija - Florencio Varela</v>
      </c>
    </row>
    <row r="1262" spans="1:46" ht="15.75" thickBot="1" x14ac:dyDescent="0.3">
      <c r="A1262" s="47">
        <v>4</v>
      </c>
      <c r="B1262" s="47" t="s">
        <v>583</v>
      </c>
      <c r="C1262" s="47" t="s">
        <v>2374</v>
      </c>
      <c r="D1262" s="47" t="s">
        <v>609</v>
      </c>
      <c r="E1262" s="47" t="s">
        <v>94</v>
      </c>
      <c r="F1262" s="47" t="s">
        <v>8167</v>
      </c>
      <c r="G1262" s="47" t="s">
        <v>2206</v>
      </c>
      <c r="H1262" s="47" t="s">
        <v>8168</v>
      </c>
      <c r="I1262" s="47" t="s">
        <v>2475</v>
      </c>
      <c r="J1262" s="47" t="s">
        <v>8170</v>
      </c>
      <c r="K1262" s="47" t="s">
        <v>14102</v>
      </c>
      <c r="L1262" s="47">
        <v>0.59964603185653687</v>
      </c>
      <c r="M1262" s="47">
        <v>-34.792593980577003</v>
      </c>
      <c r="N1262" s="47">
        <v>-58.261421675915997</v>
      </c>
      <c r="O1262" s="47" t="s">
        <v>16448</v>
      </c>
      <c r="P1262" s="47">
        <v>1</v>
      </c>
      <c r="Q1262">
        <v>17</v>
      </c>
      <c r="S1262" s="23" t="s">
        <v>2347</v>
      </c>
      <c r="T1262" t="str">
        <f t="shared" si="175"/>
        <v>04</v>
      </c>
      <c r="V1262" t="str">
        <f>+VLOOKUP(B1262,MARCO!E:E,1,FALSE)</f>
        <v>Florencio Varela</v>
      </c>
      <c r="W1262" t="s">
        <v>134</v>
      </c>
      <c r="X1262" t="s">
        <v>134</v>
      </c>
      <c r="Y1262" t="str">
        <f t="shared" si="176"/>
        <v>R 4 - D 32 - 453 - 1048</v>
      </c>
      <c r="Z1262" t="s">
        <v>20</v>
      </c>
      <c r="AA1262" t="s">
        <v>2349</v>
      </c>
      <c r="AB1262" t="s">
        <v>21</v>
      </c>
      <c r="AD1262" t="str">
        <f t="shared" si="177"/>
        <v>Local Miles</v>
      </c>
      <c r="AE1262" t="s">
        <v>22</v>
      </c>
      <c r="AF1262" t="s">
        <v>23</v>
      </c>
      <c r="AG1262" t="s">
        <v>26</v>
      </c>
      <c r="AH1262" t="s">
        <v>2348</v>
      </c>
      <c r="AI1262" s="13">
        <f t="shared" si="178"/>
        <v>17</v>
      </c>
      <c r="AJ1262" s="13">
        <f t="shared" si="179"/>
        <v>1</v>
      </c>
      <c r="AK1262" s="21">
        <v>1</v>
      </c>
      <c r="AM1262" t="s">
        <v>2154</v>
      </c>
      <c r="AN1262" t="str">
        <f t="shared" si="173"/>
        <v>R04</v>
      </c>
      <c r="AO1262" s="20" t="str">
        <f t="shared" si="174"/>
        <v>FINES_R04</v>
      </c>
      <c r="AP1262" s="25">
        <f t="shared" si="180"/>
        <v>0.59964603185653687</v>
      </c>
      <c r="AQ1262" s="24" t="str">
        <f>+IFERROR(VLOOKUP(Y1262,#REF!,2,FALSE),"-")</f>
        <v>-</v>
      </c>
      <c r="AR1262" s="13" t="s">
        <v>2393</v>
      </c>
      <c r="AS1262" t="s">
        <v>2398</v>
      </c>
      <c r="AT1262" t="str">
        <f t="shared" si="181"/>
        <v>Luis Braile - 2461 e/ Villa Angelica - Florencio Varela</v>
      </c>
    </row>
    <row r="1263" spans="1:46" ht="15.75" thickBot="1" x14ac:dyDescent="0.3">
      <c r="A1263" s="47">
        <v>4</v>
      </c>
      <c r="B1263" s="47" t="s">
        <v>583</v>
      </c>
      <c r="C1263" s="47" t="s">
        <v>2374</v>
      </c>
      <c r="D1263" s="47" t="s">
        <v>609</v>
      </c>
      <c r="E1263" s="47" t="s">
        <v>94</v>
      </c>
      <c r="F1263" s="47" t="s">
        <v>8171</v>
      </c>
      <c r="G1263" s="47" t="s">
        <v>8172</v>
      </c>
      <c r="H1263" s="47" t="s">
        <v>8173</v>
      </c>
      <c r="I1263" s="47" t="s">
        <v>2475</v>
      </c>
      <c r="J1263" s="47" t="s">
        <v>2962</v>
      </c>
      <c r="K1263" s="47" t="s">
        <v>14103</v>
      </c>
      <c r="L1263" s="47">
        <v>0.73850464820861816</v>
      </c>
      <c r="M1263" s="47">
        <v>-34.852164292174002</v>
      </c>
      <c r="N1263" s="47">
        <v>-58.272247825876001</v>
      </c>
      <c r="O1263" s="47" t="s">
        <v>16449</v>
      </c>
      <c r="P1263" s="47">
        <v>1</v>
      </c>
      <c r="Q1263">
        <v>21</v>
      </c>
      <c r="S1263" s="23" t="s">
        <v>2347</v>
      </c>
      <c r="T1263" t="str">
        <f t="shared" si="175"/>
        <v>04</v>
      </c>
      <c r="V1263" t="str">
        <f>+VLOOKUP(B1263,MARCO!E:E,1,FALSE)</f>
        <v>Florencio Varela</v>
      </c>
      <c r="W1263" t="s">
        <v>134</v>
      </c>
      <c r="X1263" t="s">
        <v>134</v>
      </c>
      <c r="Y1263" t="str">
        <f t="shared" si="176"/>
        <v>R 4 - D 32 - 453 - 3926</v>
      </c>
      <c r="Z1263" t="s">
        <v>20</v>
      </c>
      <c r="AA1263" t="s">
        <v>2349</v>
      </c>
      <c r="AB1263" t="s">
        <v>21</v>
      </c>
      <c r="AD1263" t="str">
        <f t="shared" si="177"/>
        <v>El Faro La Esperanza</v>
      </c>
      <c r="AE1263" t="s">
        <v>22</v>
      </c>
      <c r="AF1263" t="s">
        <v>23</v>
      </c>
      <c r="AG1263" t="s">
        <v>26</v>
      </c>
      <c r="AH1263" t="s">
        <v>2348</v>
      </c>
      <c r="AI1263" s="13">
        <f t="shared" si="178"/>
        <v>21</v>
      </c>
      <c r="AJ1263" s="13">
        <f t="shared" si="179"/>
        <v>1</v>
      </c>
      <c r="AK1263" s="21">
        <v>1</v>
      </c>
      <c r="AM1263" t="s">
        <v>2154</v>
      </c>
      <c r="AN1263" t="str">
        <f t="shared" si="173"/>
        <v>R04</v>
      </c>
      <c r="AO1263" s="20" t="str">
        <f t="shared" si="174"/>
        <v>FINES_R04</v>
      </c>
      <c r="AP1263" s="25">
        <f t="shared" si="180"/>
        <v>0.73850464820861816</v>
      </c>
      <c r="AQ1263" s="24" t="str">
        <f>+IFERROR(VLOOKUP(Y1263,#REF!,2,FALSE),"-")</f>
        <v>-</v>
      </c>
      <c r="AR1263" s="13" t="s">
        <v>2393</v>
      </c>
      <c r="AS1263" t="s">
        <v>2398</v>
      </c>
      <c r="AT1263" t="str">
        <f t="shared" si="181"/>
        <v>Calle 1306 - 1975 e/ 1339 y 1337 - Florencio Varela</v>
      </c>
    </row>
    <row r="1264" spans="1:46" ht="15.75" thickBot="1" x14ac:dyDescent="0.3">
      <c r="A1264" s="47">
        <v>4</v>
      </c>
      <c r="B1264" s="47" t="s">
        <v>583</v>
      </c>
      <c r="C1264" s="47" t="s">
        <v>2374</v>
      </c>
      <c r="D1264" s="47" t="s">
        <v>609</v>
      </c>
      <c r="E1264" s="47" t="s">
        <v>94</v>
      </c>
      <c r="F1264" s="47" t="s">
        <v>8180</v>
      </c>
      <c r="G1264" s="47" t="s">
        <v>8158</v>
      </c>
      <c r="H1264" s="47" t="s">
        <v>8181</v>
      </c>
      <c r="I1264" s="47" t="s">
        <v>2475</v>
      </c>
      <c r="J1264" s="47" t="s">
        <v>8109</v>
      </c>
      <c r="K1264" s="47" t="s">
        <v>16450</v>
      </c>
      <c r="L1264" s="47">
        <v>0.78572374582290649</v>
      </c>
      <c r="M1264" s="47">
        <v>-34.839920217562003</v>
      </c>
      <c r="N1264" s="47">
        <v>-58.291315901228998</v>
      </c>
      <c r="O1264" s="47" t="s">
        <v>16451</v>
      </c>
      <c r="P1264" s="47">
        <v>1</v>
      </c>
      <c r="Q1264">
        <v>20</v>
      </c>
      <c r="S1264" s="23" t="s">
        <v>2347</v>
      </c>
      <c r="T1264" t="str">
        <f t="shared" si="175"/>
        <v>04</v>
      </c>
      <c r="V1264" t="str">
        <f>+VLOOKUP(B1264,MARCO!E:E,1,FALSE)</f>
        <v>Florencio Varela</v>
      </c>
      <c r="W1264" t="s">
        <v>134</v>
      </c>
      <c r="X1264" t="s">
        <v>134</v>
      </c>
      <c r="Y1264" t="str">
        <f t="shared" si="176"/>
        <v>R 4 - D 32 - 453 - 4089</v>
      </c>
      <c r="Z1264" t="s">
        <v>20</v>
      </c>
      <c r="AA1264" t="s">
        <v>2349</v>
      </c>
      <c r="AB1264" t="s">
        <v>21</v>
      </c>
      <c r="AD1264" t="str">
        <f t="shared" si="177"/>
        <v>Club 25 De Mayo</v>
      </c>
      <c r="AE1264" t="s">
        <v>22</v>
      </c>
      <c r="AF1264" t="s">
        <v>23</v>
      </c>
      <c r="AG1264" t="s">
        <v>26</v>
      </c>
      <c r="AH1264" t="s">
        <v>2348</v>
      </c>
      <c r="AI1264" s="13">
        <f t="shared" si="178"/>
        <v>20</v>
      </c>
      <c r="AJ1264" s="13">
        <f t="shared" si="179"/>
        <v>1</v>
      </c>
      <c r="AK1264" s="21">
        <v>1</v>
      </c>
      <c r="AM1264" t="s">
        <v>2154</v>
      </c>
      <c r="AN1264" t="str">
        <f t="shared" si="173"/>
        <v>R04</v>
      </c>
      <c r="AO1264" s="20" t="str">
        <f t="shared" si="174"/>
        <v>FINES_R04</v>
      </c>
      <c r="AP1264" s="25">
        <f t="shared" si="180"/>
        <v>0.78572374582290649</v>
      </c>
      <c r="AQ1264" s="24" t="str">
        <f>+IFERROR(VLOOKUP(Y1264,#REF!,2,FALSE),"-")</f>
        <v>-</v>
      </c>
      <c r="AR1264" s="13" t="s">
        <v>2393</v>
      </c>
      <c r="AS1264" t="s">
        <v>2397</v>
      </c>
      <c r="AT1264" t="str">
        <f t="shared" si="181"/>
        <v>Checoslovaquia Entre Madrid Y Roma - Florencio Varela</v>
      </c>
    </row>
    <row r="1265" spans="1:46" ht="15.75" thickBot="1" x14ac:dyDescent="0.3">
      <c r="A1265" s="47">
        <v>4</v>
      </c>
      <c r="B1265" s="47" t="s">
        <v>583</v>
      </c>
      <c r="C1265" s="47" t="s">
        <v>2374</v>
      </c>
      <c r="D1265" s="47" t="s">
        <v>609</v>
      </c>
      <c r="E1265" s="47" t="s">
        <v>94</v>
      </c>
      <c r="F1265" s="47" t="s">
        <v>8183</v>
      </c>
      <c r="G1265" s="47" t="s">
        <v>8184</v>
      </c>
      <c r="H1265" s="47" t="s">
        <v>8185</v>
      </c>
      <c r="I1265" s="47" t="s">
        <v>2475</v>
      </c>
      <c r="J1265" s="47" t="s">
        <v>8109</v>
      </c>
      <c r="K1265" s="47" t="s">
        <v>14104</v>
      </c>
      <c r="L1265" s="47">
        <v>0.3675098717212677</v>
      </c>
      <c r="M1265" s="47">
        <v>-34.796580599999999</v>
      </c>
      <c r="N1265" s="47">
        <v>-58.276012000000001</v>
      </c>
      <c r="O1265" s="47" t="s">
        <v>16452</v>
      </c>
      <c r="P1265" s="47">
        <v>1</v>
      </c>
      <c r="Q1265">
        <v>20</v>
      </c>
      <c r="S1265" s="23" t="s">
        <v>2347</v>
      </c>
      <c r="T1265" t="str">
        <f t="shared" si="175"/>
        <v>04</v>
      </c>
      <c r="V1265" t="str">
        <f>+VLOOKUP(B1265,MARCO!E:E,1,FALSE)</f>
        <v>Florencio Varela</v>
      </c>
      <c r="W1265" t="s">
        <v>134</v>
      </c>
      <c r="X1265" t="s">
        <v>134</v>
      </c>
      <c r="Y1265" t="str">
        <f t="shared" si="176"/>
        <v>R 4 - D 32 - 453 - 1051</v>
      </c>
      <c r="Z1265" t="s">
        <v>20</v>
      </c>
      <c r="AA1265" t="s">
        <v>2349</v>
      </c>
      <c r="AB1265" t="s">
        <v>21</v>
      </c>
      <c r="AD1265" t="str">
        <f t="shared" si="177"/>
        <v>Unidad Productiva Y Centro Cultural Micaela Garcia</v>
      </c>
      <c r="AE1265" t="s">
        <v>22</v>
      </c>
      <c r="AF1265" t="s">
        <v>23</v>
      </c>
      <c r="AG1265" t="s">
        <v>26</v>
      </c>
      <c r="AH1265" t="s">
        <v>2348</v>
      </c>
      <c r="AI1265" s="13">
        <f t="shared" si="178"/>
        <v>20</v>
      </c>
      <c r="AJ1265" s="13">
        <f t="shared" si="179"/>
        <v>1</v>
      </c>
      <c r="AK1265" s="21">
        <v>1</v>
      </c>
      <c r="AM1265" t="s">
        <v>2154</v>
      </c>
      <c r="AN1265" t="str">
        <f t="shared" si="173"/>
        <v>R04</v>
      </c>
      <c r="AO1265" s="20" t="str">
        <f t="shared" si="174"/>
        <v>FINES_R04</v>
      </c>
      <c r="AP1265" s="25">
        <f t="shared" si="180"/>
        <v>0.3675098717212677</v>
      </c>
      <c r="AQ1265" s="24" t="str">
        <f>+IFERROR(VLOOKUP(Y1265,#REF!,2,FALSE),"-")</f>
        <v>-</v>
      </c>
      <c r="AR1265" s="13" t="s">
        <v>2393</v>
      </c>
      <c r="AS1265" t="s">
        <v>2398</v>
      </c>
      <c r="AT1265" t="str">
        <f t="shared" si="181"/>
        <v>Alemania - 1178 - Florencio Varela</v>
      </c>
    </row>
    <row r="1266" spans="1:46" ht="15.75" thickBot="1" x14ac:dyDescent="0.3">
      <c r="A1266" s="47">
        <v>4</v>
      </c>
      <c r="B1266" s="47" t="s">
        <v>583</v>
      </c>
      <c r="C1266" s="47" t="s">
        <v>2374</v>
      </c>
      <c r="D1266" s="47" t="s">
        <v>609</v>
      </c>
      <c r="E1266" s="47" t="s">
        <v>94</v>
      </c>
      <c r="F1266" s="47" t="s">
        <v>8189</v>
      </c>
      <c r="G1266" s="47" t="s">
        <v>8190</v>
      </c>
      <c r="H1266" s="47" t="s">
        <v>8191</v>
      </c>
      <c r="I1266" s="47" t="s">
        <v>2475</v>
      </c>
      <c r="J1266" s="47" t="s">
        <v>8109</v>
      </c>
      <c r="K1266" s="47" t="s">
        <v>14105</v>
      </c>
      <c r="L1266" s="47">
        <v>0.50970906019210815</v>
      </c>
      <c r="M1266" s="47">
        <v>-34.789139882097999</v>
      </c>
      <c r="N1266" s="47">
        <v>-58.281793891583</v>
      </c>
      <c r="O1266" s="47" t="s">
        <v>16453</v>
      </c>
      <c r="P1266" s="47">
        <v>2</v>
      </c>
      <c r="Q1266">
        <v>35</v>
      </c>
      <c r="S1266" s="23" t="s">
        <v>2347</v>
      </c>
      <c r="T1266" t="str">
        <f t="shared" si="175"/>
        <v>04</v>
      </c>
      <c r="V1266" t="str">
        <f>+VLOOKUP(B1266,MARCO!E:E,1,FALSE)</f>
        <v>Florencio Varela</v>
      </c>
      <c r="W1266" t="s">
        <v>134</v>
      </c>
      <c r="X1266" t="s">
        <v>134</v>
      </c>
      <c r="Y1266" t="str">
        <f t="shared" si="176"/>
        <v>R 4 - D 32 - 453 - 4127</v>
      </c>
      <c r="Z1266" t="s">
        <v>20</v>
      </c>
      <c r="AA1266" t="s">
        <v>2349</v>
      </c>
      <c r="AB1266" t="s">
        <v>21</v>
      </c>
      <c r="AD1266" t="str">
        <f t="shared" si="177"/>
        <v>Merendero Los Mismos De Siempre</v>
      </c>
      <c r="AE1266" t="s">
        <v>22</v>
      </c>
      <c r="AF1266" t="s">
        <v>23</v>
      </c>
      <c r="AG1266" t="s">
        <v>26</v>
      </c>
      <c r="AH1266" t="s">
        <v>2348</v>
      </c>
      <c r="AI1266" s="13">
        <f t="shared" si="178"/>
        <v>35</v>
      </c>
      <c r="AJ1266" s="13">
        <f t="shared" si="179"/>
        <v>2</v>
      </c>
      <c r="AK1266" s="21">
        <v>1</v>
      </c>
      <c r="AM1266" t="s">
        <v>2154</v>
      </c>
      <c r="AN1266" t="str">
        <f t="shared" si="173"/>
        <v>R04</v>
      </c>
      <c r="AO1266" s="20" t="str">
        <f t="shared" si="174"/>
        <v>FINES_R04</v>
      </c>
      <c r="AP1266" s="25">
        <f t="shared" si="180"/>
        <v>0.50970906019210815</v>
      </c>
      <c r="AQ1266" s="24" t="str">
        <f>+IFERROR(VLOOKUP(Y1266,#REF!,2,FALSE),"-")</f>
        <v>-</v>
      </c>
      <c r="AR1266" s="13" t="s">
        <v>2393</v>
      </c>
      <c r="AS1266" t="s">
        <v>2397</v>
      </c>
      <c r="AT1266" t="str">
        <f t="shared" si="181"/>
        <v>Juarez Celman - 1272 e/ Cjal. José Dans Rey y Finochietto - Florencio Varela</v>
      </c>
    </row>
    <row r="1267" spans="1:46" ht="15.75" thickBot="1" x14ac:dyDescent="0.3">
      <c r="A1267" s="47">
        <v>4</v>
      </c>
      <c r="B1267" s="47" t="s">
        <v>583</v>
      </c>
      <c r="C1267" s="47" t="s">
        <v>2385</v>
      </c>
      <c r="D1267" s="47" t="s">
        <v>611</v>
      </c>
      <c r="E1267" s="47" t="s">
        <v>612</v>
      </c>
      <c r="F1267" s="47" t="s">
        <v>8199</v>
      </c>
      <c r="G1267" s="47" t="s">
        <v>8200</v>
      </c>
      <c r="H1267" s="47" t="s">
        <v>8201</v>
      </c>
      <c r="I1267" s="47" t="s">
        <v>2475</v>
      </c>
      <c r="J1267" s="47" t="s">
        <v>8200</v>
      </c>
      <c r="K1267" s="47" t="s">
        <v>14106</v>
      </c>
      <c r="L1267" s="47">
        <v>0.73763662576675415</v>
      </c>
      <c r="M1267" s="47">
        <v>-34.815609890415999</v>
      </c>
      <c r="N1267" s="47">
        <v>-58.202209900226997</v>
      </c>
      <c r="O1267" s="47" t="s">
        <v>16454</v>
      </c>
      <c r="P1267" s="47">
        <v>1</v>
      </c>
      <c r="Q1267">
        <v>22</v>
      </c>
      <c r="S1267" s="23" t="s">
        <v>2347</v>
      </c>
      <c r="T1267" t="str">
        <f t="shared" si="175"/>
        <v>04</v>
      </c>
      <c r="V1267" t="str">
        <f>+VLOOKUP(B1267,MARCO!E:E,1,FALSE)</f>
        <v>Florencio Varela</v>
      </c>
      <c r="W1267" t="s">
        <v>134</v>
      </c>
      <c r="X1267" t="s">
        <v>134</v>
      </c>
      <c r="Y1267" t="str">
        <f t="shared" si="176"/>
        <v>R 4 - D 32 - 455 - 4152</v>
      </c>
      <c r="Z1267" t="s">
        <v>20</v>
      </c>
      <c r="AA1267" t="s">
        <v>2349</v>
      </c>
      <c r="AB1267" t="s">
        <v>21</v>
      </c>
      <c r="AD1267" t="str">
        <f t="shared" si="177"/>
        <v>Ser Especial</v>
      </c>
      <c r="AE1267" t="s">
        <v>22</v>
      </c>
      <c r="AF1267" t="s">
        <v>23</v>
      </c>
      <c r="AG1267" t="s">
        <v>26</v>
      </c>
      <c r="AH1267" t="s">
        <v>2348</v>
      </c>
      <c r="AI1267" s="13">
        <f t="shared" si="178"/>
        <v>22</v>
      </c>
      <c r="AJ1267" s="13">
        <f t="shared" si="179"/>
        <v>1</v>
      </c>
      <c r="AK1267" s="21">
        <v>1</v>
      </c>
      <c r="AM1267" t="s">
        <v>2154</v>
      </c>
      <c r="AN1267" t="str">
        <f t="shared" si="173"/>
        <v>R04</v>
      </c>
      <c r="AO1267" s="20" t="str">
        <f t="shared" si="174"/>
        <v>FINES_R04</v>
      </c>
      <c r="AP1267" s="25">
        <f t="shared" si="180"/>
        <v>0.73763662576675415</v>
      </c>
      <c r="AQ1267" s="24" t="str">
        <f>+IFERROR(VLOOKUP(Y1267,#REF!,2,FALSE),"-")</f>
        <v>-</v>
      </c>
      <c r="AR1267" s="13" t="s">
        <v>2393</v>
      </c>
      <c r="AS1267" t="s">
        <v>2397</v>
      </c>
      <c r="AT1267" t="str">
        <f t="shared" si="181"/>
        <v>Ambato - 1627 e/ Camino Gral Belgrano y Gaboto - Florencio Varela</v>
      </c>
    </row>
    <row r="1268" spans="1:46" ht="15.75" thickBot="1" x14ac:dyDescent="0.3">
      <c r="A1268" s="47">
        <v>4</v>
      </c>
      <c r="B1268" s="47" t="s">
        <v>583</v>
      </c>
      <c r="C1268" s="47" t="s">
        <v>2374</v>
      </c>
      <c r="D1268" s="47" t="s">
        <v>609</v>
      </c>
      <c r="E1268" s="47" t="s">
        <v>94</v>
      </c>
      <c r="F1268" s="47" t="s">
        <v>8203</v>
      </c>
      <c r="G1268" s="47" t="s">
        <v>2207</v>
      </c>
      <c r="H1268" s="47" t="s">
        <v>8204</v>
      </c>
      <c r="I1268" s="47" t="s">
        <v>2475</v>
      </c>
      <c r="J1268" s="47" t="s">
        <v>8109</v>
      </c>
      <c r="K1268" s="47" t="s">
        <v>14107</v>
      </c>
      <c r="L1268" s="47">
        <v>0.80570662021636963</v>
      </c>
      <c r="M1268" s="47">
        <v>-34.833560280889998</v>
      </c>
      <c r="N1268" s="47">
        <v>-58.235675696393002</v>
      </c>
      <c r="O1268" s="47" t="s">
        <v>16455</v>
      </c>
      <c r="P1268" s="47">
        <v>1</v>
      </c>
      <c r="Q1268">
        <v>21</v>
      </c>
      <c r="S1268" s="23" t="s">
        <v>2347</v>
      </c>
      <c r="T1268" t="str">
        <f t="shared" si="175"/>
        <v>04</v>
      </c>
      <c r="V1268" t="str">
        <f>+VLOOKUP(B1268,MARCO!E:E,1,FALSE)</f>
        <v>Florencio Varela</v>
      </c>
      <c r="W1268" t="s">
        <v>134</v>
      </c>
      <c r="X1268" t="s">
        <v>134</v>
      </c>
      <c r="Y1268" t="str">
        <f t="shared" si="176"/>
        <v>R 4 - D 32 - 453 - 4297</v>
      </c>
      <c r="Z1268" t="s">
        <v>20</v>
      </c>
      <c r="AA1268" t="s">
        <v>2349</v>
      </c>
      <c r="AB1268" t="s">
        <v>21</v>
      </c>
      <c r="AD1268" t="str">
        <f t="shared" si="177"/>
        <v>Local Movimiento Evita</v>
      </c>
      <c r="AE1268" t="s">
        <v>22</v>
      </c>
      <c r="AF1268" t="s">
        <v>23</v>
      </c>
      <c r="AG1268" t="s">
        <v>26</v>
      </c>
      <c r="AH1268" t="s">
        <v>2348</v>
      </c>
      <c r="AI1268" s="13">
        <f t="shared" si="178"/>
        <v>21</v>
      </c>
      <c r="AJ1268" s="13">
        <f t="shared" si="179"/>
        <v>1</v>
      </c>
      <c r="AK1268" s="21">
        <v>1</v>
      </c>
      <c r="AM1268" t="s">
        <v>2154</v>
      </c>
      <c r="AN1268" t="str">
        <f t="shared" si="173"/>
        <v>R04</v>
      </c>
      <c r="AO1268" s="20" t="str">
        <f t="shared" si="174"/>
        <v>FINES_R04</v>
      </c>
      <c r="AP1268" s="25">
        <f t="shared" si="180"/>
        <v>0.80570662021636963</v>
      </c>
      <c r="AQ1268" s="24" t="str">
        <f>+IFERROR(VLOOKUP(Y1268,#REF!,2,FALSE),"-")</f>
        <v>-</v>
      </c>
      <c r="AR1268" s="13" t="s">
        <v>2393</v>
      </c>
      <c r="AS1268" t="s">
        <v>2397</v>
      </c>
      <c r="AT1268" t="str">
        <f t="shared" si="181"/>
        <v>Av. Luján - 608 e/ Combate De Los Pozos y 911 A - Florencio Varela</v>
      </c>
    </row>
    <row r="1269" spans="1:46" ht="15.75" thickBot="1" x14ac:dyDescent="0.3">
      <c r="A1269" s="47">
        <v>4</v>
      </c>
      <c r="B1269" s="47" t="s">
        <v>1475</v>
      </c>
      <c r="C1269" s="47" t="s">
        <v>2378</v>
      </c>
      <c r="D1269" s="47" t="s">
        <v>1509</v>
      </c>
      <c r="E1269" s="47" t="s">
        <v>271</v>
      </c>
      <c r="F1269" s="47" t="s">
        <v>8211</v>
      </c>
      <c r="G1269" s="47" t="s">
        <v>8212</v>
      </c>
      <c r="H1269" s="47" t="s">
        <v>8213</v>
      </c>
      <c r="I1269" s="47" t="s">
        <v>2414</v>
      </c>
      <c r="J1269" s="47"/>
      <c r="K1269" s="47" t="s">
        <v>14108</v>
      </c>
      <c r="L1269" s="47">
        <v>0.39088204503059393</v>
      </c>
      <c r="M1269" s="47">
        <v>-34.7380256237821</v>
      </c>
      <c r="N1269" s="47">
        <v>-58.276872952721902</v>
      </c>
      <c r="O1269" s="47" t="s">
        <v>16456</v>
      </c>
      <c r="P1269" s="47">
        <v>6</v>
      </c>
      <c r="Q1269">
        <v>183</v>
      </c>
      <c r="S1269" s="23" t="s">
        <v>2347</v>
      </c>
      <c r="T1269" t="str">
        <f t="shared" si="175"/>
        <v>04</v>
      </c>
      <c r="V1269" t="str">
        <f>+VLOOKUP(B1269,MARCO!E:E,1,FALSE)</f>
        <v>Quilmes</v>
      </c>
      <c r="W1269" t="s">
        <v>134</v>
      </c>
      <c r="X1269" t="s">
        <v>134</v>
      </c>
      <c r="Y1269" t="str">
        <f t="shared" si="176"/>
        <v>R 4 - D 85 - 451 - 2620</v>
      </c>
      <c r="Z1269" t="s">
        <v>20</v>
      </c>
      <c r="AA1269" t="s">
        <v>2349</v>
      </c>
      <c r="AB1269" t="s">
        <v>21</v>
      </c>
      <c r="AD1269" t="str">
        <f t="shared" si="177"/>
        <v>Mary Sanchez-ees28</v>
      </c>
      <c r="AE1269" t="s">
        <v>22</v>
      </c>
      <c r="AF1269" t="s">
        <v>23</v>
      </c>
      <c r="AG1269" t="s">
        <v>26</v>
      </c>
      <c r="AH1269" t="s">
        <v>2348</v>
      </c>
      <c r="AI1269" s="13">
        <f t="shared" si="178"/>
        <v>183</v>
      </c>
      <c r="AJ1269" s="13">
        <f t="shared" si="179"/>
        <v>6</v>
      </c>
      <c r="AK1269" s="21">
        <v>1</v>
      </c>
      <c r="AM1269" t="s">
        <v>2154</v>
      </c>
      <c r="AN1269" t="str">
        <f t="shared" si="173"/>
        <v>R04</v>
      </c>
      <c r="AO1269" s="20" t="str">
        <f t="shared" si="174"/>
        <v>FINES_R04</v>
      </c>
      <c r="AP1269" s="25">
        <f t="shared" si="180"/>
        <v>0.39088204503059393</v>
      </c>
      <c r="AQ1269" s="24" t="str">
        <f>+IFERROR(VLOOKUP(Y1269,#REF!,2,FALSE),"-")</f>
        <v>-</v>
      </c>
      <c r="AR1269" s="13" t="s">
        <v>2393</v>
      </c>
      <c r="AS1269" t="s">
        <v>2397</v>
      </c>
      <c r="AT1269" t="str">
        <f t="shared" si="181"/>
        <v>Madame Curie - 1750 e/ San Mauro Castelverde y 1° De Mayo - Quilmes Oeste</v>
      </c>
    </row>
    <row r="1270" spans="1:46" ht="15.75" thickBot="1" x14ac:dyDescent="0.3">
      <c r="A1270" s="47">
        <v>4</v>
      </c>
      <c r="B1270" s="47" t="s">
        <v>1475</v>
      </c>
      <c r="C1270" s="47" t="s">
        <v>2369</v>
      </c>
      <c r="D1270" s="47" t="s">
        <v>1510</v>
      </c>
      <c r="E1270" s="47" t="s">
        <v>91</v>
      </c>
      <c r="F1270" s="47" t="s">
        <v>8215</v>
      </c>
      <c r="G1270" s="47" t="s">
        <v>8216</v>
      </c>
      <c r="H1270" s="47" t="s">
        <v>8217</v>
      </c>
      <c r="I1270" s="47" t="s">
        <v>2414</v>
      </c>
      <c r="J1270" s="47"/>
      <c r="K1270" s="47" t="s">
        <v>14109</v>
      </c>
      <c r="L1270" s="47">
        <v>0.80440104007720947</v>
      </c>
      <c r="M1270" s="47">
        <v>-34.749596996582</v>
      </c>
      <c r="N1270" s="47">
        <v>-58.332134009493998</v>
      </c>
      <c r="O1270" s="47" t="s">
        <v>16457</v>
      </c>
      <c r="P1270" s="47">
        <v>3</v>
      </c>
      <c r="Q1270">
        <v>113</v>
      </c>
      <c r="S1270" s="23" t="s">
        <v>2347</v>
      </c>
      <c r="T1270" t="str">
        <f t="shared" si="175"/>
        <v>04</v>
      </c>
      <c r="V1270" t="str">
        <f>+VLOOKUP(B1270,MARCO!E:E,1,FALSE)</f>
        <v>Quilmes</v>
      </c>
      <c r="W1270" t="s">
        <v>134</v>
      </c>
      <c r="X1270" t="s">
        <v>134</v>
      </c>
      <c r="Y1270" t="str">
        <f t="shared" si="176"/>
        <v>R 4 - D 85 - 452 - 2617</v>
      </c>
      <c r="Z1270" t="s">
        <v>20</v>
      </c>
      <c r="AA1270" t="s">
        <v>2349</v>
      </c>
      <c r="AB1270" t="s">
        <v>21</v>
      </c>
      <c r="AD1270" t="str">
        <f t="shared" si="177"/>
        <v>Promeba</v>
      </c>
      <c r="AE1270" t="s">
        <v>22</v>
      </c>
      <c r="AF1270" t="s">
        <v>23</v>
      </c>
      <c r="AG1270" t="s">
        <v>26</v>
      </c>
      <c r="AH1270" t="s">
        <v>2348</v>
      </c>
      <c r="AI1270" s="13">
        <f t="shared" si="178"/>
        <v>113</v>
      </c>
      <c r="AJ1270" s="13">
        <f t="shared" si="179"/>
        <v>3</v>
      </c>
      <c r="AK1270" s="21">
        <v>1</v>
      </c>
      <c r="AM1270" t="s">
        <v>2154</v>
      </c>
      <c r="AN1270" t="str">
        <f t="shared" si="173"/>
        <v>R04</v>
      </c>
      <c r="AO1270" s="20" t="str">
        <f t="shared" si="174"/>
        <v>FINES_R04</v>
      </c>
      <c r="AP1270" s="25">
        <f t="shared" si="180"/>
        <v>0.80440104007720947</v>
      </c>
      <c r="AQ1270" s="24" t="str">
        <f>+IFERROR(VLOOKUP(Y1270,#REF!,2,FALSE),"-")</f>
        <v>-</v>
      </c>
      <c r="AR1270" s="13" t="s">
        <v>2393</v>
      </c>
      <c r="AS1270" t="s">
        <v>2397</v>
      </c>
      <c r="AT1270" t="str">
        <f t="shared" si="181"/>
        <v>Calle 802 - 2437 e/ 894 y 895 - Quilmes Oeste La Paz</v>
      </c>
    </row>
    <row r="1271" spans="1:46" ht="15.75" thickBot="1" x14ac:dyDescent="0.3">
      <c r="A1271" s="47">
        <v>4</v>
      </c>
      <c r="B1271" s="47" t="s">
        <v>1475</v>
      </c>
      <c r="C1271" s="47" t="s">
        <v>2378</v>
      </c>
      <c r="D1271" s="47" t="s">
        <v>1509</v>
      </c>
      <c r="E1271" s="47" t="s">
        <v>271</v>
      </c>
      <c r="F1271" s="47" t="s">
        <v>8219</v>
      </c>
      <c r="G1271" s="47" t="s">
        <v>8220</v>
      </c>
      <c r="H1271" s="47" t="s">
        <v>8221</v>
      </c>
      <c r="I1271" s="47" t="s">
        <v>2414</v>
      </c>
      <c r="J1271" s="47"/>
      <c r="K1271" s="47" t="s">
        <v>14110</v>
      </c>
      <c r="L1271" s="47">
        <v>0.8006129264831543</v>
      </c>
      <c r="M1271" s="47">
        <v>-34.709979009214003</v>
      </c>
      <c r="N1271" s="47">
        <v>-58.225899002619997</v>
      </c>
      <c r="O1271" s="47" t="s">
        <v>16458</v>
      </c>
      <c r="P1271" s="47">
        <v>1</v>
      </c>
      <c r="Q1271">
        <v>18</v>
      </c>
      <c r="S1271" s="23" t="s">
        <v>2347</v>
      </c>
      <c r="T1271" t="str">
        <f t="shared" si="175"/>
        <v>04</v>
      </c>
      <c r="V1271" t="str">
        <f>+VLOOKUP(B1271,MARCO!E:E,1,FALSE)</f>
        <v>Quilmes</v>
      </c>
      <c r="W1271" t="s">
        <v>134</v>
      </c>
      <c r="X1271" t="s">
        <v>134</v>
      </c>
      <c r="Y1271" t="str">
        <f t="shared" si="176"/>
        <v>R 4 - D 85 - 451 - 2657</v>
      </c>
      <c r="Z1271" t="s">
        <v>20</v>
      </c>
      <c r="AA1271" t="s">
        <v>2349</v>
      </c>
      <c r="AB1271" t="s">
        <v>21</v>
      </c>
      <c r="AD1271" t="str">
        <f t="shared" si="177"/>
        <v>Cic "la Ribera"</v>
      </c>
      <c r="AE1271" t="s">
        <v>22</v>
      </c>
      <c r="AF1271" t="s">
        <v>23</v>
      </c>
      <c r="AG1271" t="s">
        <v>26</v>
      </c>
      <c r="AH1271" t="s">
        <v>2348</v>
      </c>
      <c r="AI1271" s="13">
        <f t="shared" si="178"/>
        <v>18</v>
      </c>
      <c r="AJ1271" s="13">
        <f t="shared" si="179"/>
        <v>1</v>
      </c>
      <c r="AK1271" s="21">
        <v>1</v>
      </c>
      <c r="AM1271" t="s">
        <v>2154</v>
      </c>
      <c r="AN1271" t="str">
        <f t="shared" si="173"/>
        <v>R04</v>
      </c>
      <c r="AO1271" s="20" t="str">
        <f t="shared" si="174"/>
        <v>FINES_R04</v>
      </c>
      <c r="AP1271" s="25">
        <f t="shared" si="180"/>
        <v>0.8006129264831543</v>
      </c>
      <c r="AQ1271" s="24" t="str">
        <f>+IFERROR(VLOOKUP(Y1271,#REF!,2,FALSE),"-")</f>
        <v>-</v>
      </c>
      <c r="AR1271" s="13" t="s">
        <v>2393</v>
      </c>
      <c r="AS1271" t="s">
        <v>2398</v>
      </c>
      <c r="AT1271" t="str">
        <f t="shared" si="181"/>
        <v>La Merced - e/ 19 Bis - Ribera De Quilmes</v>
      </c>
    </row>
    <row r="1272" spans="1:46" ht="15.75" thickBot="1" x14ac:dyDescent="0.3">
      <c r="A1272" s="47">
        <v>4</v>
      </c>
      <c r="B1272" s="47" t="s">
        <v>1475</v>
      </c>
      <c r="C1272" s="47" t="s">
        <v>2378</v>
      </c>
      <c r="D1272" s="47" t="s">
        <v>1509</v>
      </c>
      <c r="E1272" s="47" t="s">
        <v>271</v>
      </c>
      <c r="F1272" s="47" t="s">
        <v>8223</v>
      </c>
      <c r="G1272" s="47" t="s">
        <v>8224</v>
      </c>
      <c r="H1272" s="47" t="s">
        <v>8225</v>
      </c>
      <c r="I1272" s="47" t="s">
        <v>2414</v>
      </c>
      <c r="J1272" s="47"/>
      <c r="K1272" s="47" t="s">
        <v>14111</v>
      </c>
      <c r="L1272" s="47">
        <v>0.12575441598892209</v>
      </c>
      <c r="M1272" s="47">
        <v>-34.723455014043999</v>
      </c>
      <c r="N1272" s="47">
        <v>-58.253695991939999</v>
      </c>
      <c r="O1272" s="47" t="s">
        <v>16459</v>
      </c>
      <c r="P1272" s="47">
        <v>1</v>
      </c>
      <c r="Q1272">
        <v>26</v>
      </c>
      <c r="S1272" s="23" t="s">
        <v>2347</v>
      </c>
      <c r="T1272" t="str">
        <f t="shared" si="175"/>
        <v>04</v>
      </c>
      <c r="V1272" t="str">
        <f>+VLOOKUP(B1272,MARCO!E:E,1,FALSE)</f>
        <v>Quilmes</v>
      </c>
      <c r="W1272" t="s">
        <v>134</v>
      </c>
      <c r="X1272" t="s">
        <v>134</v>
      </c>
      <c r="Y1272" t="str">
        <f t="shared" si="176"/>
        <v>R 4 - D 85 - 451 - 2655</v>
      </c>
      <c r="Z1272" t="s">
        <v>20</v>
      </c>
      <c r="AA1272" t="s">
        <v>2349</v>
      </c>
      <c r="AB1272" t="s">
        <v>21</v>
      </c>
      <c r="AD1272" t="str">
        <f t="shared" si="177"/>
        <v>Centro De Jubilados Nuestros Derechos</v>
      </c>
      <c r="AE1272" t="s">
        <v>22</v>
      </c>
      <c r="AF1272" t="s">
        <v>23</v>
      </c>
      <c r="AG1272" t="s">
        <v>26</v>
      </c>
      <c r="AH1272" t="s">
        <v>2348</v>
      </c>
      <c r="AI1272" s="13">
        <f t="shared" si="178"/>
        <v>26</v>
      </c>
      <c r="AJ1272" s="13">
        <f t="shared" si="179"/>
        <v>1</v>
      </c>
      <c r="AK1272" s="21">
        <v>1</v>
      </c>
      <c r="AM1272" t="s">
        <v>2154</v>
      </c>
      <c r="AN1272" t="str">
        <f t="shared" si="173"/>
        <v>R04</v>
      </c>
      <c r="AO1272" s="20" t="str">
        <f t="shared" si="174"/>
        <v>FINES_R04</v>
      </c>
      <c r="AP1272" s="25">
        <f t="shared" si="180"/>
        <v>0.12575441598892209</v>
      </c>
      <c r="AQ1272" s="24" t="str">
        <f>+IFERROR(VLOOKUP(Y1272,#REF!,2,FALSE),"-")</f>
        <v>-</v>
      </c>
      <c r="AR1272" s="13" t="s">
        <v>2393</v>
      </c>
      <c r="AS1272" t="s">
        <v>2398</v>
      </c>
      <c r="AT1272" t="str">
        <f t="shared" si="181"/>
        <v>Humberto Primo - 320 e/ Alvear y Mitre - Quilmes Centro</v>
      </c>
    </row>
    <row r="1273" spans="1:46" ht="15.75" thickBot="1" x14ac:dyDescent="0.3">
      <c r="A1273" s="47">
        <v>4</v>
      </c>
      <c r="B1273" s="47" t="s">
        <v>1475</v>
      </c>
      <c r="C1273" s="47" t="s">
        <v>2369</v>
      </c>
      <c r="D1273" s="47" t="s">
        <v>1510</v>
      </c>
      <c r="E1273" s="47" t="s">
        <v>91</v>
      </c>
      <c r="F1273" s="47" t="s">
        <v>8227</v>
      </c>
      <c r="G1273" s="47" t="s">
        <v>8228</v>
      </c>
      <c r="H1273" s="47" t="s">
        <v>8229</v>
      </c>
      <c r="I1273" s="47" t="s">
        <v>2414</v>
      </c>
      <c r="J1273" s="47"/>
      <c r="K1273" s="47" t="s">
        <v>14112</v>
      </c>
      <c r="L1273" s="47">
        <v>0.49274936318397522</v>
      </c>
      <c r="M1273" s="47">
        <v>-34.784022062267098</v>
      </c>
      <c r="N1273" s="47">
        <v>-58.3119053901193</v>
      </c>
      <c r="O1273" s="47" t="s">
        <v>16460</v>
      </c>
      <c r="P1273" s="47">
        <v>6</v>
      </c>
      <c r="Q1273">
        <v>192</v>
      </c>
      <c r="S1273" s="23" t="s">
        <v>2347</v>
      </c>
      <c r="T1273" t="str">
        <f t="shared" si="175"/>
        <v>04</v>
      </c>
      <c r="V1273" t="str">
        <f>+VLOOKUP(B1273,MARCO!E:E,1,FALSE)</f>
        <v>Quilmes</v>
      </c>
      <c r="W1273" t="s">
        <v>134</v>
      </c>
      <c r="X1273" t="s">
        <v>134</v>
      </c>
      <c r="Y1273" t="str">
        <f t="shared" si="176"/>
        <v>R 4 - D 85 - 452 - 3234</v>
      </c>
      <c r="Z1273" t="s">
        <v>20</v>
      </c>
      <c r="AA1273" t="s">
        <v>2349</v>
      </c>
      <c r="AB1273" t="s">
        <v>21</v>
      </c>
      <c r="AD1273" t="str">
        <f t="shared" si="177"/>
        <v>Escuela Secundaria N°65</v>
      </c>
      <c r="AE1273" t="s">
        <v>22</v>
      </c>
      <c r="AF1273" t="s">
        <v>23</v>
      </c>
      <c r="AG1273" t="s">
        <v>26</v>
      </c>
      <c r="AH1273" t="s">
        <v>2348</v>
      </c>
      <c r="AI1273" s="13">
        <f t="shared" si="178"/>
        <v>192</v>
      </c>
      <c r="AJ1273" s="13">
        <f t="shared" si="179"/>
        <v>6</v>
      </c>
      <c r="AK1273" s="21">
        <v>1</v>
      </c>
      <c r="AM1273" t="s">
        <v>2154</v>
      </c>
      <c r="AN1273" t="str">
        <f t="shared" si="173"/>
        <v>R04</v>
      </c>
      <c r="AO1273" s="20" t="str">
        <f t="shared" si="174"/>
        <v>FINES_R04</v>
      </c>
      <c r="AP1273" s="25">
        <f t="shared" si="180"/>
        <v>0.49274936318397522</v>
      </c>
      <c r="AQ1273" s="24" t="str">
        <f>+IFERROR(VLOOKUP(Y1273,#REF!,2,FALSE),"-")</f>
        <v>-</v>
      </c>
      <c r="AR1273" s="13" t="s">
        <v>2393</v>
      </c>
      <c r="AS1273" t="s">
        <v>2398</v>
      </c>
      <c r="AT1273" t="str">
        <f t="shared" si="181"/>
        <v>Avenida Provincial - e/ 849 y 848 - San Francisco Solano</v>
      </c>
    </row>
    <row r="1274" spans="1:46" ht="15.75" thickBot="1" x14ac:dyDescent="0.3">
      <c r="A1274" s="47">
        <v>4</v>
      </c>
      <c r="B1274" s="47" t="s">
        <v>1475</v>
      </c>
      <c r="C1274" s="47" t="s">
        <v>2486</v>
      </c>
      <c r="D1274" s="47" t="s">
        <v>1516</v>
      </c>
      <c r="E1274" s="47" t="s">
        <v>99</v>
      </c>
      <c r="F1274" s="47" t="s">
        <v>8232</v>
      </c>
      <c r="G1274" s="47" t="s">
        <v>8233</v>
      </c>
      <c r="H1274" s="47" t="s">
        <v>8234</v>
      </c>
      <c r="I1274" s="47" t="s">
        <v>2414</v>
      </c>
      <c r="J1274" s="47"/>
      <c r="K1274" s="47" t="s">
        <v>14113</v>
      </c>
      <c r="L1274" s="47">
        <v>0.5276186466217041</v>
      </c>
      <c r="M1274" s="47">
        <v>-34.712555945893598</v>
      </c>
      <c r="N1274" s="47">
        <v>-58.305230124401199</v>
      </c>
      <c r="O1274" s="47" t="s">
        <v>16461</v>
      </c>
      <c r="P1274" s="47">
        <v>4</v>
      </c>
      <c r="Q1274">
        <v>119</v>
      </c>
      <c r="S1274" s="23" t="s">
        <v>2347</v>
      </c>
      <c r="T1274" t="str">
        <f t="shared" si="175"/>
        <v>04</v>
      </c>
      <c r="V1274" t="str">
        <f>+VLOOKUP(B1274,MARCO!E:E,1,FALSE)</f>
        <v>Quilmes</v>
      </c>
      <c r="W1274" t="s">
        <v>134</v>
      </c>
      <c r="X1274" t="s">
        <v>134</v>
      </c>
      <c r="Y1274" t="str">
        <f t="shared" si="176"/>
        <v>R 4 - D 85 - 457 - 2603</v>
      </c>
      <c r="Z1274" t="s">
        <v>20</v>
      </c>
      <c r="AA1274" t="s">
        <v>2349</v>
      </c>
      <c r="AB1274" t="s">
        <v>21</v>
      </c>
      <c r="AD1274" t="str">
        <f t="shared" si="177"/>
        <v>Escuela Primaria N° 31</v>
      </c>
      <c r="AE1274" t="s">
        <v>22</v>
      </c>
      <c r="AF1274" t="s">
        <v>23</v>
      </c>
      <c r="AG1274" t="s">
        <v>26</v>
      </c>
      <c r="AH1274" t="s">
        <v>2348</v>
      </c>
      <c r="AI1274" s="13">
        <f t="shared" si="178"/>
        <v>119</v>
      </c>
      <c r="AJ1274" s="13">
        <f t="shared" si="179"/>
        <v>4</v>
      </c>
      <c r="AK1274" s="21">
        <v>1</v>
      </c>
      <c r="AM1274" t="s">
        <v>2154</v>
      </c>
      <c r="AN1274" t="str">
        <f t="shared" si="173"/>
        <v>R04</v>
      </c>
      <c r="AO1274" s="20" t="str">
        <f t="shared" si="174"/>
        <v>FINES_R04</v>
      </c>
      <c r="AP1274" s="25">
        <f t="shared" si="180"/>
        <v>0.5276186466217041</v>
      </c>
      <c r="AQ1274" s="24" t="str">
        <f>+IFERROR(VLOOKUP(Y1274,#REF!,2,FALSE),"-")</f>
        <v>-</v>
      </c>
      <c r="AR1274" s="13" t="s">
        <v>2393</v>
      </c>
      <c r="AS1274" t="s">
        <v>2398</v>
      </c>
      <c r="AT1274" t="str">
        <f t="shared" si="181"/>
        <v>Dardo Rocha - 1343 e/ Formosa y Chaco - Bernal Oeste</v>
      </c>
    </row>
    <row r="1275" spans="1:46" ht="15.75" thickBot="1" x14ac:dyDescent="0.3">
      <c r="A1275" s="47">
        <v>4</v>
      </c>
      <c r="B1275" s="47" t="s">
        <v>1475</v>
      </c>
      <c r="C1275" s="47" t="s">
        <v>2369</v>
      </c>
      <c r="D1275" s="47" t="s">
        <v>1510</v>
      </c>
      <c r="E1275" s="47" t="s">
        <v>91</v>
      </c>
      <c r="F1275" s="47" t="s">
        <v>8236</v>
      </c>
      <c r="G1275" s="47" t="s">
        <v>8237</v>
      </c>
      <c r="H1275" s="47" t="s">
        <v>8238</v>
      </c>
      <c r="I1275" s="47" t="s">
        <v>2414</v>
      </c>
      <c r="J1275" s="47"/>
      <c r="K1275" s="47" t="s">
        <v>14114</v>
      </c>
      <c r="L1275" s="47">
        <v>0.45330923795700068</v>
      </c>
      <c r="M1275" s="47">
        <v>-34.777627299999999</v>
      </c>
      <c r="N1275" s="47">
        <v>-58.308416399999999</v>
      </c>
      <c r="O1275" s="47" t="s">
        <v>16462</v>
      </c>
      <c r="P1275" s="47">
        <v>3</v>
      </c>
      <c r="Q1275">
        <v>57</v>
      </c>
      <c r="S1275" s="23" t="s">
        <v>2347</v>
      </c>
      <c r="T1275" t="str">
        <f t="shared" si="175"/>
        <v>04</v>
      </c>
      <c r="V1275" t="str">
        <f>+VLOOKUP(B1275,MARCO!E:E,1,FALSE)</f>
        <v>Quilmes</v>
      </c>
      <c r="W1275" t="s">
        <v>134</v>
      </c>
      <c r="X1275" t="s">
        <v>134</v>
      </c>
      <c r="Y1275" t="str">
        <f t="shared" si="176"/>
        <v>R 4 - D 85 - 452 - 3375</v>
      </c>
      <c r="Z1275" t="s">
        <v>20</v>
      </c>
      <c r="AA1275" t="s">
        <v>2349</v>
      </c>
      <c r="AB1275" t="s">
        <v>21</v>
      </c>
      <c r="AD1275" t="str">
        <f t="shared" si="177"/>
        <v>Instituto Superior N°83</v>
      </c>
      <c r="AE1275" t="s">
        <v>22</v>
      </c>
      <c r="AF1275" t="s">
        <v>23</v>
      </c>
      <c r="AG1275" t="s">
        <v>26</v>
      </c>
      <c r="AH1275" t="s">
        <v>2348</v>
      </c>
      <c r="AI1275" s="13">
        <f t="shared" si="178"/>
        <v>57</v>
      </c>
      <c r="AJ1275" s="13">
        <f t="shared" si="179"/>
        <v>3</v>
      </c>
      <c r="AK1275" s="21">
        <v>1</v>
      </c>
      <c r="AM1275" t="s">
        <v>2154</v>
      </c>
      <c r="AN1275" t="str">
        <f t="shared" si="173"/>
        <v>R04</v>
      </c>
      <c r="AO1275" s="20" t="str">
        <f t="shared" si="174"/>
        <v>FINES_R04</v>
      </c>
      <c r="AP1275" s="25">
        <f t="shared" si="180"/>
        <v>0.45330923795700068</v>
      </c>
      <c r="AQ1275" s="24" t="str">
        <f>+IFERROR(VLOOKUP(Y1275,#REF!,2,FALSE),"-")</f>
        <v>-</v>
      </c>
      <c r="AR1275" s="13" t="s">
        <v>2393</v>
      </c>
      <c r="AS1275" t="s">
        <v>2397</v>
      </c>
      <c r="AT1275" t="str">
        <f t="shared" si="181"/>
        <v>Calle 893 - 4351 e/ 843 y 844 - San Francisco Solano</v>
      </c>
    </row>
    <row r="1276" spans="1:46" ht="15.75" thickBot="1" x14ac:dyDescent="0.3">
      <c r="A1276" s="47">
        <v>4</v>
      </c>
      <c r="B1276" s="47" t="s">
        <v>1475</v>
      </c>
      <c r="C1276" s="47" t="s">
        <v>2369</v>
      </c>
      <c r="D1276" s="47" t="s">
        <v>1510</v>
      </c>
      <c r="E1276" s="47" t="s">
        <v>91</v>
      </c>
      <c r="F1276" s="47" t="s">
        <v>8241</v>
      </c>
      <c r="G1276" s="47" t="s">
        <v>8242</v>
      </c>
      <c r="H1276" s="47" t="s">
        <v>8243</v>
      </c>
      <c r="I1276" s="47" t="s">
        <v>2414</v>
      </c>
      <c r="J1276" s="47"/>
      <c r="K1276" s="47" t="s">
        <v>14115</v>
      </c>
      <c r="L1276" s="47">
        <v>0.62361258268356323</v>
      </c>
      <c r="M1276" s="47">
        <v>-34.774068030000002</v>
      </c>
      <c r="N1276" s="47">
        <v>-58.288979840000003</v>
      </c>
      <c r="O1276" s="47" t="s">
        <v>16463</v>
      </c>
      <c r="P1276" s="47">
        <v>2</v>
      </c>
      <c r="Q1276">
        <v>40</v>
      </c>
      <c r="S1276" s="23" t="s">
        <v>2347</v>
      </c>
      <c r="T1276" t="str">
        <f t="shared" si="175"/>
        <v>04</v>
      </c>
      <c r="V1276" t="str">
        <f>+VLOOKUP(B1276,MARCO!E:E,1,FALSE)</f>
        <v>Quilmes</v>
      </c>
      <c r="W1276" t="s">
        <v>134</v>
      </c>
      <c r="X1276" t="s">
        <v>134</v>
      </c>
      <c r="Y1276" t="str">
        <f t="shared" si="176"/>
        <v>R 4 - D 85 - 452 - 3376</v>
      </c>
      <c r="Z1276" t="s">
        <v>20</v>
      </c>
      <c r="AA1276" t="s">
        <v>2349</v>
      </c>
      <c r="AB1276" t="s">
        <v>21</v>
      </c>
      <c r="AD1276" t="str">
        <f t="shared" si="177"/>
        <v>Sociedad De Fomento La Florida</v>
      </c>
      <c r="AE1276" t="s">
        <v>22</v>
      </c>
      <c r="AF1276" t="s">
        <v>23</v>
      </c>
      <c r="AG1276" t="s">
        <v>26</v>
      </c>
      <c r="AH1276" t="s">
        <v>2348</v>
      </c>
      <c r="AI1276" s="13">
        <f t="shared" si="178"/>
        <v>40</v>
      </c>
      <c r="AJ1276" s="13">
        <f t="shared" si="179"/>
        <v>2</v>
      </c>
      <c r="AK1276" s="21">
        <v>1</v>
      </c>
      <c r="AM1276" t="s">
        <v>2154</v>
      </c>
      <c r="AN1276" t="str">
        <f t="shared" si="173"/>
        <v>R04</v>
      </c>
      <c r="AO1276" s="20" t="str">
        <f t="shared" si="174"/>
        <v>FINES_R04</v>
      </c>
      <c r="AP1276" s="25">
        <f t="shared" si="180"/>
        <v>0.62361258268356323</v>
      </c>
      <c r="AQ1276" s="24" t="str">
        <f>+IFERROR(VLOOKUP(Y1276,#REF!,2,FALSE),"-")</f>
        <v>-</v>
      </c>
      <c r="AR1276" s="13" t="s">
        <v>2393</v>
      </c>
      <c r="AS1276" t="s">
        <v>2397</v>
      </c>
      <c r="AT1276" t="str">
        <f t="shared" si="181"/>
        <v>Calle 835 - 651 e/ 877 y 876 - Villa La Florida</v>
      </c>
    </row>
    <row r="1277" spans="1:46" ht="15.75" thickBot="1" x14ac:dyDescent="0.3">
      <c r="A1277" s="47">
        <v>4</v>
      </c>
      <c r="B1277" s="47" t="s">
        <v>1475</v>
      </c>
      <c r="C1277" s="47" t="s">
        <v>2369</v>
      </c>
      <c r="D1277" s="47" t="s">
        <v>1510</v>
      </c>
      <c r="E1277" s="47" t="s">
        <v>91</v>
      </c>
      <c r="F1277" s="47" t="s">
        <v>8245</v>
      </c>
      <c r="G1277" s="47" t="s">
        <v>8246</v>
      </c>
      <c r="H1277" s="47" t="s">
        <v>8247</v>
      </c>
      <c r="I1277" s="47" t="s">
        <v>2414</v>
      </c>
      <c r="J1277" s="47"/>
      <c r="K1277" s="47" t="s">
        <v>14116</v>
      </c>
      <c r="L1277" s="47">
        <v>0.38852900266647339</v>
      </c>
      <c r="M1277" s="47">
        <v>-34.740849628428997</v>
      </c>
      <c r="N1277" s="47">
        <v>-58.234660393628999</v>
      </c>
      <c r="O1277" s="47" t="s">
        <v>16464</v>
      </c>
      <c r="P1277" s="47">
        <v>1</v>
      </c>
      <c r="Q1277">
        <v>16</v>
      </c>
      <c r="S1277" s="23" t="s">
        <v>2347</v>
      </c>
      <c r="T1277" t="str">
        <f t="shared" si="175"/>
        <v>04</v>
      </c>
      <c r="V1277" t="str">
        <f>+VLOOKUP(B1277,MARCO!E:E,1,FALSE)</f>
        <v>Quilmes</v>
      </c>
      <c r="W1277" t="s">
        <v>134</v>
      </c>
      <c r="X1277" t="s">
        <v>134</v>
      </c>
      <c r="Y1277" t="str">
        <f t="shared" si="176"/>
        <v>R 4 - D 85 - 452 - 4081</v>
      </c>
      <c r="Z1277" t="s">
        <v>20</v>
      </c>
      <c r="AA1277" t="s">
        <v>2349</v>
      </c>
      <c r="AB1277" t="s">
        <v>21</v>
      </c>
      <c r="AD1277" t="str">
        <f t="shared" si="177"/>
        <v>Sociedad De Fomento Tomas Torres</v>
      </c>
      <c r="AE1277" t="s">
        <v>22</v>
      </c>
      <c r="AF1277" t="s">
        <v>23</v>
      </c>
      <c r="AG1277" t="s">
        <v>26</v>
      </c>
      <c r="AH1277" t="s">
        <v>2348</v>
      </c>
      <c r="AI1277" s="13">
        <f t="shared" si="178"/>
        <v>16</v>
      </c>
      <c r="AJ1277" s="13">
        <f t="shared" si="179"/>
        <v>1</v>
      </c>
      <c r="AK1277" s="21">
        <v>1</v>
      </c>
      <c r="AM1277" t="s">
        <v>2154</v>
      </c>
      <c r="AN1277" t="str">
        <f t="shared" si="173"/>
        <v>R04</v>
      </c>
      <c r="AO1277" s="20" t="str">
        <f t="shared" si="174"/>
        <v>FINES_R04</v>
      </c>
      <c r="AP1277" s="25">
        <f t="shared" si="180"/>
        <v>0.38852900266647339</v>
      </c>
      <c r="AQ1277" s="24" t="str">
        <f>+IFERROR(VLOOKUP(Y1277,#REF!,2,FALSE),"-")</f>
        <v>-</v>
      </c>
      <c r="AR1277" s="13" t="s">
        <v>2393</v>
      </c>
      <c r="AS1277" t="s">
        <v>2397</v>
      </c>
      <c r="AT1277" t="str">
        <f t="shared" si="181"/>
        <v>Pringles - e/ Evaristo Iglesias y Mendoza - Ezpeleta Este</v>
      </c>
    </row>
    <row r="1278" spans="1:46" ht="15.75" thickBot="1" x14ac:dyDescent="0.3">
      <c r="A1278" s="47">
        <v>4</v>
      </c>
      <c r="B1278" s="47" t="s">
        <v>1475</v>
      </c>
      <c r="C1278" s="47" t="s">
        <v>2378</v>
      </c>
      <c r="D1278" s="47" t="s">
        <v>1509</v>
      </c>
      <c r="E1278" s="47" t="s">
        <v>271</v>
      </c>
      <c r="F1278" s="47" t="s">
        <v>8249</v>
      </c>
      <c r="G1278" s="47" t="s">
        <v>8250</v>
      </c>
      <c r="H1278" s="47" t="s">
        <v>8251</v>
      </c>
      <c r="I1278" s="47" t="s">
        <v>2414</v>
      </c>
      <c r="J1278" s="47"/>
      <c r="K1278" s="47" t="s">
        <v>14117</v>
      </c>
      <c r="L1278" s="47">
        <v>0.2077738344669342</v>
      </c>
      <c r="M1278" s="47">
        <v>-34.720566329964299</v>
      </c>
      <c r="N1278" s="47">
        <v>-58.253852752389399</v>
      </c>
      <c r="O1278" s="47" t="s">
        <v>16465</v>
      </c>
      <c r="P1278" s="47">
        <v>5</v>
      </c>
      <c r="Q1278">
        <v>112</v>
      </c>
      <c r="S1278" s="23" t="s">
        <v>2347</v>
      </c>
      <c r="T1278" t="str">
        <f t="shared" si="175"/>
        <v>04</v>
      </c>
      <c r="V1278" t="str">
        <f>+VLOOKUP(B1278,MARCO!E:E,1,FALSE)</f>
        <v>Quilmes</v>
      </c>
      <c r="W1278" t="s">
        <v>134</v>
      </c>
      <c r="X1278" t="s">
        <v>134</v>
      </c>
      <c r="Y1278" t="str">
        <f t="shared" si="176"/>
        <v>R 4 - D 85 - 451 - 3379</v>
      </c>
      <c r="Z1278" t="s">
        <v>20</v>
      </c>
      <c r="AA1278" t="s">
        <v>2349</v>
      </c>
      <c r="AB1278" t="s">
        <v>21</v>
      </c>
      <c r="AD1278" t="str">
        <f t="shared" si="177"/>
        <v>Escuela Secundaria N°7</v>
      </c>
      <c r="AE1278" t="s">
        <v>22</v>
      </c>
      <c r="AF1278" t="s">
        <v>23</v>
      </c>
      <c r="AG1278" t="s">
        <v>26</v>
      </c>
      <c r="AH1278" t="s">
        <v>2348</v>
      </c>
      <c r="AI1278" s="13">
        <f t="shared" si="178"/>
        <v>112</v>
      </c>
      <c r="AJ1278" s="13">
        <f t="shared" si="179"/>
        <v>5</v>
      </c>
      <c r="AK1278" s="21">
        <v>1</v>
      </c>
      <c r="AM1278" t="s">
        <v>2154</v>
      </c>
      <c r="AN1278" t="str">
        <f t="shared" si="173"/>
        <v>R04</v>
      </c>
      <c r="AO1278" s="20" t="str">
        <f t="shared" si="174"/>
        <v>FINES_R04</v>
      </c>
      <c r="AP1278" s="25">
        <f t="shared" si="180"/>
        <v>0.2077738344669342</v>
      </c>
      <c r="AQ1278" s="24" t="str">
        <f>+IFERROR(VLOOKUP(Y1278,#REF!,2,FALSE),"-")</f>
        <v>-</v>
      </c>
      <c r="AR1278" s="13" t="s">
        <v>2393</v>
      </c>
      <c r="AS1278" t="s">
        <v>2398</v>
      </c>
      <c r="AT1278" t="str">
        <f t="shared" si="181"/>
        <v>Rivadavia - 373 e/ Sarmiento y Mitre - Quilmes Centro</v>
      </c>
    </row>
    <row r="1279" spans="1:46" ht="15.75" thickBot="1" x14ac:dyDescent="0.3">
      <c r="A1279" s="47">
        <v>4</v>
      </c>
      <c r="B1279" s="47" t="s">
        <v>1475</v>
      </c>
      <c r="C1279" s="47" t="s">
        <v>2369</v>
      </c>
      <c r="D1279" s="47" t="s">
        <v>1510</v>
      </c>
      <c r="E1279" s="47" t="s">
        <v>91</v>
      </c>
      <c r="F1279" s="47" t="s">
        <v>8253</v>
      </c>
      <c r="G1279" s="47" t="s">
        <v>8254</v>
      </c>
      <c r="H1279" s="47" t="s">
        <v>8255</v>
      </c>
      <c r="I1279" s="47" t="s">
        <v>2414</v>
      </c>
      <c r="J1279" s="47"/>
      <c r="K1279" s="47" t="s">
        <v>14118</v>
      </c>
      <c r="L1279" s="47">
        <v>0.83710092306137085</v>
      </c>
      <c r="M1279" s="47">
        <v>-34.757978019657997</v>
      </c>
      <c r="N1279" s="47">
        <v>-58.318259026071999</v>
      </c>
      <c r="O1279" s="47" t="s">
        <v>16466</v>
      </c>
      <c r="P1279" s="47">
        <v>1</v>
      </c>
      <c r="Q1279">
        <v>21</v>
      </c>
      <c r="S1279" s="23" t="s">
        <v>2347</v>
      </c>
      <c r="T1279" t="str">
        <f t="shared" si="175"/>
        <v>04</v>
      </c>
      <c r="V1279" t="str">
        <f>+VLOOKUP(B1279,MARCO!E:E,1,FALSE)</f>
        <v>Quilmes</v>
      </c>
      <c r="W1279" t="s">
        <v>134</v>
      </c>
      <c r="X1279" t="s">
        <v>134</v>
      </c>
      <c r="Y1279" t="str">
        <f t="shared" si="176"/>
        <v>R 4 - D 85 - 452 - 2624</v>
      </c>
      <c r="Z1279" t="s">
        <v>20</v>
      </c>
      <c r="AA1279" t="s">
        <v>2349</v>
      </c>
      <c r="AB1279" t="s">
        <v>21</v>
      </c>
      <c r="AD1279" t="str">
        <f t="shared" si="177"/>
        <v>Cic La Matera</v>
      </c>
      <c r="AE1279" t="s">
        <v>22</v>
      </c>
      <c r="AF1279" t="s">
        <v>23</v>
      </c>
      <c r="AG1279" t="s">
        <v>26</v>
      </c>
      <c r="AH1279" t="s">
        <v>2348</v>
      </c>
      <c r="AI1279" s="13">
        <f t="shared" si="178"/>
        <v>21</v>
      </c>
      <c r="AJ1279" s="13">
        <f t="shared" si="179"/>
        <v>1</v>
      </c>
      <c r="AK1279" s="21">
        <v>1</v>
      </c>
      <c r="AM1279" t="s">
        <v>2154</v>
      </c>
      <c r="AN1279" t="str">
        <f t="shared" si="173"/>
        <v>R04</v>
      </c>
      <c r="AO1279" s="20" t="str">
        <f t="shared" si="174"/>
        <v>FINES_R04</v>
      </c>
      <c r="AP1279" s="25">
        <f t="shared" si="180"/>
        <v>0.83710092306137085</v>
      </c>
      <c r="AQ1279" s="24" t="str">
        <f>+IFERROR(VLOOKUP(Y1279,#REF!,2,FALSE),"-")</f>
        <v>-</v>
      </c>
      <c r="AR1279" s="13" t="s">
        <v>2393</v>
      </c>
      <c r="AS1279" t="s">
        <v>2398</v>
      </c>
      <c r="AT1279" t="str">
        <f t="shared" si="181"/>
        <v>Calle 816 Bis - e/ 890 y 889 - Quilmes Oeste La Matera</v>
      </c>
    </row>
    <row r="1280" spans="1:46" ht="15.75" thickBot="1" x14ac:dyDescent="0.3">
      <c r="A1280" s="47">
        <v>4</v>
      </c>
      <c r="B1280" s="47" t="s">
        <v>1475</v>
      </c>
      <c r="C1280" s="47" t="s">
        <v>2369</v>
      </c>
      <c r="D1280" s="47" t="s">
        <v>1510</v>
      </c>
      <c r="E1280" s="47" t="s">
        <v>91</v>
      </c>
      <c r="F1280" s="47" t="s">
        <v>8258</v>
      </c>
      <c r="G1280" s="47" t="s">
        <v>8259</v>
      </c>
      <c r="H1280" s="47" t="s">
        <v>8260</v>
      </c>
      <c r="I1280" s="47" t="s">
        <v>2414</v>
      </c>
      <c r="J1280" s="47"/>
      <c r="K1280" s="47" t="s">
        <v>14119</v>
      </c>
      <c r="L1280" s="47">
        <v>0.83223962783813477</v>
      </c>
      <c r="M1280" s="47">
        <v>-34.769990120376299</v>
      </c>
      <c r="N1280" s="47">
        <v>-58.320776796281599</v>
      </c>
      <c r="O1280" s="47" t="s">
        <v>16467</v>
      </c>
      <c r="P1280" s="47">
        <v>3</v>
      </c>
      <c r="Q1280">
        <v>119</v>
      </c>
      <c r="S1280" s="23" t="s">
        <v>2347</v>
      </c>
      <c r="T1280" t="str">
        <f t="shared" si="175"/>
        <v>04</v>
      </c>
      <c r="V1280" t="str">
        <f>+VLOOKUP(B1280,MARCO!E:E,1,FALSE)</f>
        <v>Quilmes</v>
      </c>
      <c r="W1280" t="s">
        <v>134</v>
      </c>
      <c r="X1280" t="s">
        <v>134</v>
      </c>
      <c r="Y1280" t="str">
        <f t="shared" si="176"/>
        <v>R 4 - D 85 - 452 - 2607</v>
      </c>
      <c r="Z1280" t="s">
        <v>20</v>
      </c>
      <c r="AA1280" t="s">
        <v>2349</v>
      </c>
      <c r="AB1280" t="s">
        <v>21</v>
      </c>
      <c r="AD1280" t="str">
        <f t="shared" si="177"/>
        <v>Escuela De Arte Y Oficios "solano Vive"</v>
      </c>
      <c r="AE1280" t="s">
        <v>22</v>
      </c>
      <c r="AF1280" t="s">
        <v>23</v>
      </c>
      <c r="AG1280" t="s">
        <v>26</v>
      </c>
      <c r="AH1280" t="s">
        <v>2348</v>
      </c>
      <c r="AI1280" s="13">
        <f t="shared" si="178"/>
        <v>119</v>
      </c>
      <c r="AJ1280" s="13">
        <f t="shared" si="179"/>
        <v>3</v>
      </c>
      <c r="AK1280" s="21">
        <v>1</v>
      </c>
      <c r="AM1280" t="s">
        <v>2154</v>
      </c>
      <c r="AN1280" t="str">
        <f t="shared" si="173"/>
        <v>R04</v>
      </c>
      <c r="AO1280" s="20" t="str">
        <f t="shared" si="174"/>
        <v>FINES_R04</v>
      </c>
      <c r="AP1280" s="25">
        <f t="shared" si="180"/>
        <v>0.83223962783813477</v>
      </c>
      <c r="AQ1280" s="24" t="str">
        <f>+IFERROR(VLOOKUP(Y1280,#REF!,2,FALSE),"-")</f>
        <v>-</v>
      </c>
      <c r="AR1280" s="13" t="s">
        <v>2393</v>
      </c>
      <c r="AS1280" t="s">
        <v>2398</v>
      </c>
      <c r="AT1280" t="str">
        <f t="shared" si="181"/>
        <v>Calle 827 - 2453 e/ 895 y 897 - San Francisco Solano</v>
      </c>
    </row>
    <row r="1281" spans="1:46" ht="15.75" thickBot="1" x14ac:dyDescent="0.3">
      <c r="A1281" s="47">
        <v>4</v>
      </c>
      <c r="B1281" s="47" t="s">
        <v>1475</v>
      </c>
      <c r="C1281" s="47" t="s">
        <v>2369</v>
      </c>
      <c r="D1281" s="47" t="s">
        <v>1510</v>
      </c>
      <c r="E1281" s="47" t="s">
        <v>91</v>
      </c>
      <c r="F1281" s="47" t="s">
        <v>8263</v>
      </c>
      <c r="G1281" s="47" t="s">
        <v>8264</v>
      </c>
      <c r="H1281" s="47" t="s">
        <v>8265</v>
      </c>
      <c r="I1281" s="47" t="s">
        <v>2414</v>
      </c>
      <c r="J1281" s="47"/>
      <c r="K1281" s="47" t="s">
        <v>14120</v>
      </c>
      <c r="L1281" s="47">
        <v>0.70580404996871948</v>
      </c>
      <c r="M1281" s="47">
        <v>-34.728738211435001</v>
      </c>
      <c r="N1281" s="47">
        <v>-58.235719827114004</v>
      </c>
      <c r="O1281" s="47" t="s">
        <v>16468</v>
      </c>
      <c r="P1281" s="47">
        <v>4</v>
      </c>
      <c r="Q1281">
        <v>103</v>
      </c>
      <c r="S1281" s="23" t="s">
        <v>2347</v>
      </c>
      <c r="T1281" t="str">
        <f t="shared" si="175"/>
        <v>04</v>
      </c>
      <c r="V1281" t="str">
        <f>+VLOOKUP(B1281,MARCO!E:E,1,FALSE)</f>
        <v>Quilmes</v>
      </c>
      <c r="W1281" t="s">
        <v>134</v>
      </c>
      <c r="X1281" t="s">
        <v>134</v>
      </c>
      <c r="Y1281" t="str">
        <f t="shared" si="176"/>
        <v>R 4 - D 85 - 452 - 3235</v>
      </c>
      <c r="Z1281" t="s">
        <v>20</v>
      </c>
      <c r="AA1281" t="s">
        <v>2349</v>
      </c>
      <c r="AB1281" t="s">
        <v>21</v>
      </c>
      <c r="AD1281" t="str">
        <f t="shared" si="177"/>
        <v>Sociedad De Fomento 20 De Junio</v>
      </c>
      <c r="AE1281" t="s">
        <v>22</v>
      </c>
      <c r="AF1281" t="s">
        <v>23</v>
      </c>
      <c r="AG1281" t="s">
        <v>26</v>
      </c>
      <c r="AH1281" t="s">
        <v>2348</v>
      </c>
      <c r="AI1281" s="13">
        <f t="shared" si="178"/>
        <v>103</v>
      </c>
      <c r="AJ1281" s="13">
        <f t="shared" si="179"/>
        <v>4</v>
      </c>
      <c r="AK1281" s="21">
        <v>1</v>
      </c>
      <c r="AM1281" t="s">
        <v>2154</v>
      </c>
      <c r="AN1281" t="str">
        <f t="shared" si="173"/>
        <v>R04</v>
      </c>
      <c r="AO1281" s="20" t="str">
        <f t="shared" si="174"/>
        <v>FINES_R04</v>
      </c>
      <c r="AP1281" s="25">
        <f t="shared" si="180"/>
        <v>0.70580404996871948</v>
      </c>
      <c r="AQ1281" s="24" t="str">
        <f>+IFERROR(VLOOKUP(Y1281,#REF!,2,FALSE),"-")</f>
        <v>-</v>
      </c>
      <c r="AR1281" s="13" t="s">
        <v>2393</v>
      </c>
      <c r="AS1281" t="s">
        <v>2398</v>
      </c>
      <c r="AT1281" t="str">
        <f t="shared" si="181"/>
        <v>Gelly Obes - e/ Monroe - Quilmes Este</v>
      </c>
    </row>
    <row r="1282" spans="1:46" ht="15.75" thickBot="1" x14ac:dyDescent="0.3">
      <c r="A1282" s="47">
        <v>4</v>
      </c>
      <c r="B1282" s="47" t="s">
        <v>1475</v>
      </c>
      <c r="C1282" s="47" t="s">
        <v>2378</v>
      </c>
      <c r="D1282" s="47" t="s">
        <v>1509</v>
      </c>
      <c r="E1282" s="47" t="s">
        <v>271</v>
      </c>
      <c r="F1282" s="47" t="s">
        <v>8270</v>
      </c>
      <c r="G1282" s="47" t="s">
        <v>8271</v>
      </c>
      <c r="H1282" s="47" t="s">
        <v>8272</v>
      </c>
      <c r="I1282" s="47" t="s">
        <v>2414</v>
      </c>
      <c r="J1282" s="47"/>
      <c r="K1282" s="47" t="s">
        <v>14121</v>
      </c>
      <c r="L1282" s="47">
        <v>0.81685709953308105</v>
      </c>
      <c r="M1282" s="47">
        <v>-34.711528399999999</v>
      </c>
      <c r="N1282" s="47">
        <v>-58.225661199999998</v>
      </c>
      <c r="O1282" s="47" t="s">
        <v>16469</v>
      </c>
      <c r="P1282" s="47">
        <v>1</v>
      </c>
      <c r="Q1282">
        <v>37</v>
      </c>
      <c r="S1282" s="23" t="s">
        <v>2347</v>
      </c>
      <c r="T1282" t="str">
        <f t="shared" si="175"/>
        <v>04</v>
      </c>
      <c r="V1282" t="str">
        <f>+VLOOKUP(B1282,MARCO!E:E,1,FALSE)</f>
        <v>Quilmes</v>
      </c>
      <c r="W1282" t="s">
        <v>134</v>
      </c>
      <c r="X1282" t="s">
        <v>134</v>
      </c>
      <c r="Y1282" t="str">
        <f t="shared" si="176"/>
        <v>R 4 - D 85 - 451 - 2602</v>
      </c>
      <c r="Z1282" t="s">
        <v>20</v>
      </c>
      <c r="AA1282" t="s">
        <v>2349</v>
      </c>
      <c r="AB1282" t="s">
        <v>21</v>
      </c>
      <c r="AD1282" t="str">
        <f t="shared" si="177"/>
        <v>Sociedad De Fomento Balneario De Quilmes</v>
      </c>
      <c r="AE1282" t="s">
        <v>22</v>
      </c>
      <c r="AF1282" t="s">
        <v>23</v>
      </c>
      <c r="AG1282" t="s">
        <v>26</v>
      </c>
      <c r="AH1282" t="s">
        <v>2348</v>
      </c>
      <c r="AI1282" s="13">
        <f t="shared" si="178"/>
        <v>37</v>
      </c>
      <c r="AJ1282" s="13">
        <f t="shared" si="179"/>
        <v>1</v>
      </c>
      <c r="AK1282" s="21">
        <v>1</v>
      </c>
      <c r="AM1282" t="s">
        <v>2154</v>
      </c>
      <c r="AN1282" t="str">
        <f t="shared" si="173"/>
        <v>R04</v>
      </c>
      <c r="AO1282" s="20" t="str">
        <f t="shared" si="174"/>
        <v>FINES_R04</v>
      </c>
      <c r="AP1282" s="25">
        <f t="shared" si="180"/>
        <v>0.81685709953308105</v>
      </c>
      <c r="AQ1282" s="24" t="str">
        <f>+IFERROR(VLOOKUP(Y1282,#REF!,2,FALSE),"-")</f>
        <v>-</v>
      </c>
      <c r="AR1282" s="13" t="s">
        <v>2393</v>
      </c>
      <c r="AS1282" t="s">
        <v>2397</v>
      </c>
      <c r="AT1282" t="str">
        <f t="shared" si="181"/>
        <v>Iriarte - 1730 e/ Los Naranjos y Los Ciruelos - Ribera De Quilmes</v>
      </c>
    </row>
    <row r="1283" spans="1:46" ht="15.75" thickBot="1" x14ac:dyDescent="0.3">
      <c r="A1283" s="47">
        <v>4</v>
      </c>
      <c r="B1283" s="47" t="s">
        <v>1475</v>
      </c>
      <c r="C1283" s="47" t="s">
        <v>2369</v>
      </c>
      <c r="D1283" s="47" t="s">
        <v>1510</v>
      </c>
      <c r="E1283" s="47" t="s">
        <v>91</v>
      </c>
      <c r="F1283" s="47" t="s">
        <v>8275</v>
      </c>
      <c r="G1283" s="47" t="s">
        <v>8276</v>
      </c>
      <c r="H1283" s="47" t="s">
        <v>8277</v>
      </c>
      <c r="I1283" s="47" t="s">
        <v>2414</v>
      </c>
      <c r="J1283" s="47"/>
      <c r="K1283" s="47" t="s">
        <v>14122</v>
      </c>
      <c r="L1283" s="47">
        <v>0.71122205257415771</v>
      </c>
      <c r="M1283" s="47">
        <v>-34.761128100000001</v>
      </c>
      <c r="N1283" s="47">
        <v>-58.251322000000002</v>
      </c>
      <c r="O1283" s="47" t="s">
        <v>16470</v>
      </c>
      <c r="P1283" s="47">
        <v>1</v>
      </c>
      <c r="Q1283">
        <v>23</v>
      </c>
      <c r="S1283" s="23" t="s">
        <v>2347</v>
      </c>
      <c r="T1283" t="str">
        <f t="shared" si="175"/>
        <v>04</v>
      </c>
      <c r="V1283" t="str">
        <f>+VLOOKUP(B1283,MARCO!E:E,1,FALSE)</f>
        <v>Quilmes</v>
      </c>
      <c r="W1283" t="s">
        <v>134</v>
      </c>
      <c r="X1283" t="s">
        <v>134</v>
      </c>
      <c r="Y1283" t="str">
        <f t="shared" si="176"/>
        <v>R 4 - D 85 - 452 - 2639</v>
      </c>
      <c r="Z1283" t="s">
        <v>20</v>
      </c>
      <c r="AA1283" t="s">
        <v>2349</v>
      </c>
      <c r="AB1283" t="s">
        <v>21</v>
      </c>
      <c r="AD1283" t="str">
        <f t="shared" si="177"/>
        <v>Centro Juvenil Luz Del Alma</v>
      </c>
      <c r="AE1283" t="s">
        <v>22</v>
      </c>
      <c r="AF1283" t="s">
        <v>23</v>
      </c>
      <c r="AG1283" t="s">
        <v>26</v>
      </c>
      <c r="AH1283" t="s">
        <v>2348</v>
      </c>
      <c r="AI1283" s="13">
        <f t="shared" si="178"/>
        <v>23</v>
      </c>
      <c r="AJ1283" s="13">
        <f t="shared" si="179"/>
        <v>1</v>
      </c>
      <c r="AK1283" s="21">
        <v>1</v>
      </c>
      <c r="AM1283" t="s">
        <v>2154</v>
      </c>
      <c r="AN1283" t="str">
        <f t="shared" ref="AN1283:AN1346" si="182">+IF(AM1283="","",IF(AM1283="FINES",CONCATENATE("R",IF(OR(T1283="16",T1283="21",T1283="22",T1283="23"),"16212223",IF(OR(T1283="15",T1283="17",T1283="24",T1283="25"),"15172425",T1283))),IF(AM1283="CEBAS","UNICO",IF(VALUE(T1283)&lt;=11,"AMBA","INTERIOR"))))</f>
        <v>R04</v>
      </c>
      <c r="AO1283" s="20" t="str">
        <f t="shared" ref="AO1283:AO1346" si="183">+IF(AM1283="","-",CONCATENATE(AM1283,"_",AN1283))</f>
        <v>FINES_R04</v>
      </c>
      <c r="AP1283" s="25">
        <f t="shared" si="180"/>
        <v>0.71122205257415771</v>
      </c>
      <c r="AQ1283" s="24" t="str">
        <f>+IFERROR(VLOOKUP(Y1283,#REF!,2,FALSE),"-")</f>
        <v>-</v>
      </c>
      <c r="AR1283" s="13" t="s">
        <v>2393</v>
      </c>
      <c r="AS1283" t="s">
        <v>2397</v>
      </c>
      <c r="AT1283" t="str">
        <f t="shared" si="181"/>
        <v>Dr. Ramon Carrillo - 4966 e/ Costa Rica y Costa Rica Bis - Ezpeleta Oeste</v>
      </c>
    </row>
    <row r="1284" spans="1:46" ht="15.75" thickBot="1" x14ac:dyDescent="0.3">
      <c r="A1284" s="47">
        <v>4</v>
      </c>
      <c r="B1284" s="47" t="s">
        <v>1475</v>
      </c>
      <c r="C1284" s="47" t="s">
        <v>2378</v>
      </c>
      <c r="D1284" s="47" t="s">
        <v>1509</v>
      </c>
      <c r="E1284" s="47" t="s">
        <v>271</v>
      </c>
      <c r="F1284" s="47" t="s">
        <v>8279</v>
      </c>
      <c r="G1284" s="47" t="s">
        <v>8280</v>
      </c>
      <c r="H1284" s="47" t="s">
        <v>8281</v>
      </c>
      <c r="I1284" s="47" t="s">
        <v>2414</v>
      </c>
      <c r="J1284" s="47"/>
      <c r="K1284" s="47" t="s">
        <v>14123</v>
      </c>
      <c r="L1284" s="47">
        <v>0.72672843933105469</v>
      </c>
      <c r="M1284" s="47">
        <v>-34.734059000000002</v>
      </c>
      <c r="N1284" s="47">
        <v>-58.305332399999998</v>
      </c>
      <c r="O1284" s="47" t="s">
        <v>16471</v>
      </c>
      <c r="P1284" s="47">
        <v>3</v>
      </c>
      <c r="Q1284">
        <v>86</v>
      </c>
      <c r="S1284" s="23" t="s">
        <v>2347</v>
      </c>
      <c r="T1284" t="str">
        <f t="shared" ref="T1284:T1347" si="184">+CONCATENATE(IF(A1284&lt;10,"0",""),A1284)</f>
        <v>04</v>
      </c>
      <c r="V1284" t="str">
        <f>+VLOOKUP(B1284,MARCO!E:E,1,FALSE)</f>
        <v>Quilmes</v>
      </c>
      <c r="W1284" t="s">
        <v>134</v>
      </c>
      <c r="X1284" t="s">
        <v>134</v>
      </c>
      <c r="Y1284" t="str">
        <f t="shared" ref="Y1284:Y1347" si="185">+F1284</f>
        <v>R 4 - D 85 - 451 - 3780</v>
      </c>
      <c r="Z1284" t="s">
        <v>20</v>
      </c>
      <c r="AA1284" t="s">
        <v>2349</v>
      </c>
      <c r="AB1284" t="s">
        <v>21</v>
      </c>
      <c r="AD1284" t="str">
        <f t="shared" ref="AD1284:AD1347" si="186">+G1284</f>
        <v>Iglesia De Dios Vision Vida</v>
      </c>
      <c r="AE1284" t="s">
        <v>22</v>
      </c>
      <c r="AF1284" t="s">
        <v>23</v>
      </c>
      <c r="AG1284" t="s">
        <v>26</v>
      </c>
      <c r="AH1284" t="s">
        <v>2348</v>
      </c>
      <c r="AI1284" s="13">
        <f t="shared" ref="AI1284:AI1347" si="187">+Q1284</f>
        <v>86</v>
      </c>
      <c r="AJ1284" s="13">
        <f t="shared" ref="AJ1284:AJ1347" si="188">+P1284</f>
        <v>3</v>
      </c>
      <c r="AK1284" s="21">
        <v>1</v>
      </c>
      <c r="AM1284" t="s">
        <v>2154</v>
      </c>
      <c r="AN1284" t="str">
        <f t="shared" si="182"/>
        <v>R04</v>
      </c>
      <c r="AO1284" s="20" t="str">
        <f t="shared" si="183"/>
        <v>FINES_R04</v>
      </c>
      <c r="AP1284" s="25">
        <f t="shared" ref="AP1284:AP1347" si="189">+L1284</f>
        <v>0.72672843933105469</v>
      </c>
      <c r="AQ1284" s="24" t="str">
        <f>+IFERROR(VLOOKUP(Y1284,#REF!,2,FALSE),"-")</f>
        <v>-</v>
      </c>
      <c r="AR1284" s="13" t="s">
        <v>2393</v>
      </c>
      <c r="AS1284" t="s">
        <v>2398</v>
      </c>
      <c r="AT1284" t="str">
        <f t="shared" ref="AT1284:AT1347" si="190">+H1284</f>
        <v>La Rioja - 4030 e/ 388 y 389 - Quilmes Oeste La CaÑada</v>
      </c>
    </row>
    <row r="1285" spans="1:46" ht="15.75" thickBot="1" x14ac:dyDescent="0.3">
      <c r="A1285" s="47">
        <v>4</v>
      </c>
      <c r="B1285" s="47" t="s">
        <v>1475</v>
      </c>
      <c r="C1285" s="47" t="s">
        <v>2369</v>
      </c>
      <c r="D1285" s="47" t="s">
        <v>1510</v>
      </c>
      <c r="E1285" s="47" t="s">
        <v>91</v>
      </c>
      <c r="F1285" s="47" t="s">
        <v>8284</v>
      </c>
      <c r="G1285" s="47" t="s">
        <v>8285</v>
      </c>
      <c r="H1285" s="47" t="s">
        <v>8286</v>
      </c>
      <c r="I1285" s="47" t="s">
        <v>2414</v>
      </c>
      <c r="J1285" s="47"/>
      <c r="K1285" s="47" t="s">
        <v>14124</v>
      </c>
      <c r="L1285" s="47">
        <v>0.21366336941719061</v>
      </c>
      <c r="M1285" s="47">
        <v>-34.7505552312373</v>
      </c>
      <c r="N1285" s="47">
        <v>-58.233663578908001</v>
      </c>
      <c r="O1285" s="47" t="s">
        <v>16472</v>
      </c>
      <c r="P1285" s="47">
        <v>3</v>
      </c>
      <c r="Q1285">
        <v>56</v>
      </c>
      <c r="S1285" s="23" t="s">
        <v>2347</v>
      </c>
      <c r="T1285" t="str">
        <f t="shared" si="184"/>
        <v>04</v>
      </c>
      <c r="V1285" t="str">
        <f>+VLOOKUP(B1285,MARCO!E:E,1,FALSE)</f>
        <v>Quilmes</v>
      </c>
      <c r="W1285" t="s">
        <v>134</v>
      </c>
      <c r="X1285" t="s">
        <v>134</v>
      </c>
      <c r="Y1285" t="str">
        <f t="shared" si="185"/>
        <v>R 4 - D 85 - 452 - 3551</v>
      </c>
      <c r="Z1285" t="s">
        <v>20</v>
      </c>
      <c r="AA1285" t="s">
        <v>2349</v>
      </c>
      <c r="AB1285" t="s">
        <v>21</v>
      </c>
      <c r="AD1285" t="str">
        <f t="shared" si="186"/>
        <v>Escuela Primaria De Adultos N°706 (ep 14)</v>
      </c>
      <c r="AE1285" t="s">
        <v>22</v>
      </c>
      <c r="AF1285" t="s">
        <v>23</v>
      </c>
      <c r="AG1285" t="s">
        <v>26</v>
      </c>
      <c r="AH1285" t="s">
        <v>2348</v>
      </c>
      <c r="AI1285" s="13">
        <f t="shared" si="187"/>
        <v>56</v>
      </c>
      <c r="AJ1285" s="13">
        <f t="shared" si="188"/>
        <v>3</v>
      </c>
      <c r="AK1285" s="21">
        <v>1</v>
      </c>
      <c r="AM1285" t="s">
        <v>2154</v>
      </c>
      <c r="AN1285" t="str">
        <f t="shared" si="182"/>
        <v>R04</v>
      </c>
      <c r="AO1285" s="20" t="str">
        <f t="shared" si="183"/>
        <v>FINES_R04</v>
      </c>
      <c r="AP1285" s="25">
        <f t="shared" si="189"/>
        <v>0.21366336941719061</v>
      </c>
      <c r="AQ1285" s="24" t="str">
        <f>+IFERROR(VLOOKUP(Y1285,#REF!,2,FALSE),"-")</f>
        <v>-</v>
      </c>
      <c r="AR1285" s="13" t="s">
        <v>2393</v>
      </c>
      <c r="AS1285" t="s">
        <v>2397</v>
      </c>
      <c r="AT1285" t="str">
        <f t="shared" si="190"/>
        <v>Comandante Carbonari - 379 e/ Almirante Brown y Lavalle - Ezpeleta Este</v>
      </c>
    </row>
    <row r="1286" spans="1:46" ht="15.75" thickBot="1" x14ac:dyDescent="0.3">
      <c r="A1286" s="47">
        <v>4</v>
      </c>
      <c r="B1286" s="47" t="s">
        <v>1475</v>
      </c>
      <c r="C1286" s="47" t="s">
        <v>2369</v>
      </c>
      <c r="D1286" s="47" t="s">
        <v>1510</v>
      </c>
      <c r="E1286" s="47" t="s">
        <v>91</v>
      </c>
      <c r="F1286" s="47" t="s">
        <v>8289</v>
      </c>
      <c r="G1286" s="47" t="s">
        <v>8290</v>
      </c>
      <c r="H1286" s="47" t="s">
        <v>8291</v>
      </c>
      <c r="I1286" s="47" t="s">
        <v>2414</v>
      </c>
      <c r="J1286" s="47"/>
      <c r="K1286" s="47" t="s">
        <v>14125</v>
      </c>
      <c r="L1286" s="47">
        <v>0.38852900266647339</v>
      </c>
      <c r="M1286" s="47">
        <v>-34.740581955282998</v>
      </c>
      <c r="N1286" s="47">
        <v>-58.235478014725999</v>
      </c>
      <c r="O1286" s="47" t="s">
        <v>16473</v>
      </c>
      <c r="P1286" s="47">
        <v>2</v>
      </c>
      <c r="Q1286">
        <v>59</v>
      </c>
      <c r="S1286" s="23" t="s">
        <v>2347</v>
      </c>
      <c r="T1286" t="str">
        <f t="shared" si="184"/>
        <v>04</v>
      </c>
      <c r="V1286" t="str">
        <f>+VLOOKUP(B1286,MARCO!E:E,1,FALSE)</f>
        <v>Quilmes</v>
      </c>
      <c r="W1286" t="s">
        <v>134</v>
      </c>
      <c r="X1286" t="s">
        <v>134</v>
      </c>
      <c r="Y1286" t="str">
        <f t="shared" si="185"/>
        <v>R 4 - D 85 - 452 - 4372</v>
      </c>
      <c r="Z1286" t="s">
        <v>20</v>
      </c>
      <c r="AA1286" t="s">
        <v>2349</v>
      </c>
      <c r="AB1286" t="s">
        <v>21</v>
      </c>
      <c r="AD1286" t="str">
        <f t="shared" si="186"/>
        <v>Fundacion Mas Vida</v>
      </c>
      <c r="AE1286" t="s">
        <v>22</v>
      </c>
      <c r="AF1286" t="s">
        <v>23</v>
      </c>
      <c r="AG1286" t="s">
        <v>26</v>
      </c>
      <c r="AH1286" t="s">
        <v>2348</v>
      </c>
      <c r="AI1286" s="13">
        <f t="shared" si="187"/>
        <v>59</v>
      </c>
      <c r="AJ1286" s="13">
        <f t="shared" si="188"/>
        <v>2</v>
      </c>
      <c r="AK1286" s="21">
        <v>1</v>
      </c>
      <c r="AM1286" t="s">
        <v>2154</v>
      </c>
      <c r="AN1286" t="str">
        <f t="shared" si="182"/>
        <v>R04</v>
      </c>
      <c r="AO1286" s="20" t="str">
        <f t="shared" si="183"/>
        <v>FINES_R04</v>
      </c>
      <c r="AP1286" s="25">
        <f t="shared" si="189"/>
        <v>0.38852900266647339</v>
      </c>
      <c r="AQ1286" s="24" t="str">
        <f>+IFERROR(VLOOKUP(Y1286,#REF!,2,FALSE),"-")</f>
        <v>-</v>
      </c>
      <c r="AR1286" s="13" t="s">
        <v>2393</v>
      </c>
      <c r="AS1286" t="s">
        <v>2397</v>
      </c>
      <c r="AT1286" t="str">
        <f t="shared" si="190"/>
        <v>Mitre - 4252 e/ Antartida Argentina y Evaristo Iglesias - Ezpeleta Este</v>
      </c>
    </row>
    <row r="1287" spans="1:46" ht="15.75" thickBot="1" x14ac:dyDescent="0.3">
      <c r="A1287" s="47">
        <v>4</v>
      </c>
      <c r="B1287" s="47" t="s">
        <v>1475</v>
      </c>
      <c r="C1287" s="47" t="s">
        <v>2369</v>
      </c>
      <c r="D1287" s="47" t="s">
        <v>1510</v>
      </c>
      <c r="E1287" s="47" t="s">
        <v>91</v>
      </c>
      <c r="F1287" s="47" t="s">
        <v>8294</v>
      </c>
      <c r="G1287" s="47" t="s">
        <v>8295</v>
      </c>
      <c r="H1287" s="47" t="s">
        <v>8296</v>
      </c>
      <c r="I1287" s="47" t="s">
        <v>2414</v>
      </c>
      <c r="J1287" s="47"/>
      <c r="K1287" s="47" t="s">
        <v>14126</v>
      </c>
      <c r="L1287" s="47">
        <v>0.52834880352020264</v>
      </c>
      <c r="M1287" s="47">
        <v>-34.760309194568997</v>
      </c>
      <c r="N1287" s="47">
        <v>-58.260914906049997</v>
      </c>
      <c r="O1287" s="47" t="s">
        <v>16474</v>
      </c>
      <c r="P1287" s="47">
        <v>2</v>
      </c>
      <c r="Q1287">
        <v>39</v>
      </c>
      <c r="S1287" s="23" t="s">
        <v>2347</v>
      </c>
      <c r="T1287" t="str">
        <f t="shared" si="184"/>
        <v>04</v>
      </c>
      <c r="V1287" t="str">
        <f>+VLOOKUP(B1287,MARCO!E:E,1,FALSE)</f>
        <v>Quilmes</v>
      </c>
      <c r="W1287" t="s">
        <v>134</v>
      </c>
      <c r="X1287" t="s">
        <v>134</v>
      </c>
      <c r="Y1287" t="str">
        <f t="shared" si="185"/>
        <v>R 4 - D 85 - 452 - 2616</v>
      </c>
      <c r="Z1287" t="s">
        <v>20</v>
      </c>
      <c r="AA1287" t="s">
        <v>2349</v>
      </c>
      <c r="AB1287" t="s">
        <v>21</v>
      </c>
      <c r="AD1287" t="str">
        <f t="shared" si="186"/>
        <v>Sociedad De Fomento Enrique MuiÑo</v>
      </c>
      <c r="AE1287" t="s">
        <v>22</v>
      </c>
      <c r="AF1287" t="s">
        <v>23</v>
      </c>
      <c r="AG1287" t="s">
        <v>26</v>
      </c>
      <c r="AH1287" t="s">
        <v>2348</v>
      </c>
      <c r="AI1287" s="13">
        <f t="shared" si="187"/>
        <v>39</v>
      </c>
      <c r="AJ1287" s="13">
        <f t="shared" si="188"/>
        <v>2</v>
      </c>
      <c r="AK1287" s="21">
        <v>1</v>
      </c>
      <c r="AM1287" t="s">
        <v>2154</v>
      </c>
      <c r="AN1287" t="str">
        <f t="shared" si="182"/>
        <v>R04</v>
      </c>
      <c r="AO1287" s="20" t="str">
        <f t="shared" si="183"/>
        <v>FINES_R04</v>
      </c>
      <c r="AP1287" s="25">
        <f t="shared" si="189"/>
        <v>0.52834880352020264</v>
      </c>
      <c r="AQ1287" s="24" t="str">
        <f>+IFERROR(VLOOKUP(Y1287,#REF!,2,FALSE),"-")</f>
        <v>-</v>
      </c>
      <c r="AR1287" s="13" t="s">
        <v>2393</v>
      </c>
      <c r="AS1287" t="s">
        <v>2398</v>
      </c>
      <c r="AT1287" t="str">
        <f t="shared" si="190"/>
        <v>Cosme Argerich Y Paraguay - e/ Paraguay y Diagonal Argerich - Ezpeleta Oeste</v>
      </c>
    </row>
    <row r="1288" spans="1:46" ht="15.75" thickBot="1" x14ac:dyDescent="0.3">
      <c r="A1288" s="47">
        <v>4</v>
      </c>
      <c r="B1288" s="47" t="s">
        <v>1475</v>
      </c>
      <c r="C1288" s="47" t="s">
        <v>2369</v>
      </c>
      <c r="D1288" s="47" t="s">
        <v>1510</v>
      </c>
      <c r="E1288" s="47" t="s">
        <v>91</v>
      </c>
      <c r="F1288" s="47" t="s">
        <v>8298</v>
      </c>
      <c r="G1288" s="47" t="s">
        <v>8299</v>
      </c>
      <c r="H1288" s="47" t="s">
        <v>8300</v>
      </c>
      <c r="I1288" s="47" t="s">
        <v>2414</v>
      </c>
      <c r="J1288" s="47"/>
      <c r="K1288" s="47" t="s">
        <v>14127</v>
      </c>
      <c r="L1288" s="47">
        <v>0.67457592487335205</v>
      </c>
      <c r="M1288" s="47">
        <v>-34.767136003247998</v>
      </c>
      <c r="N1288" s="47">
        <v>-58.259779996360002</v>
      </c>
      <c r="O1288" s="47" t="s">
        <v>16475</v>
      </c>
      <c r="P1288" s="47">
        <v>1</v>
      </c>
      <c r="Q1288">
        <v>25</v>
      </c>
      <c r="S1288" s="23" t="s">
        <v>2347</v>
      </c>
      <c r="T1288" t="str">
        <f t="shared" si="184"/>
        <v>04</v>
      </c>
      <c r="V1288" t="str">
        <f>+VLOOKUP(B1288,MARCO!E:E,1,FALSE)</f>
        <v>Quilmes</v>
      </c>
      <c r="W1288" t="s">
        <v>134</v>
      </c>
      <c r="X1288" t="s">
        <v>134</v>
      </c>
      <c r="Y1288" t="str">
        <f t="shared" si="185"/>
        <v>R 4 - D 85 - 452 - 2606</v>
      </c>
      <c r="Z1288" t="s">
        <v>20</v>
      </c>
      <c r="AA1288" t="s">
        <v>2349</v>
      </c>
      <c r="AB1288" t="s">
        <v>21</v>
      </c>
      <c r="AD1288" t="str">
        <f t="shared" si="186"/>
        <v>Sociedad De Fomento "el Jalon"</v>
      </c>
      <c r="AE1288" t="s">
        <v>22</v>
      </c>
      <c r="AF1288" t="s">
        <v>23</v>
      </c>
      <c r="AG1288" t="s">
        <v>26</v>
      </c>
      <c r="AH1288" t="s">
        <v>2348</v>
      </c>
      <c r="AI1288" s="13">
        <f t="shared" si="187"/>
        <v>25</v>
      </c>
      <c r="AJ1288" s="13">
        <f t="shared" si="188"/>
        <v>1</v>
      </c>
      <c r="AK1288" s="21">
        <v>1</v>
      </c>
      <c r="AM1288" t="s">
        <v>2154</v>
      </c>
      <c r="AN1288" t="str">
        <f t="shared" si="182"/>
        <v>R04</v>
      </c>
      <c r="AO1288" s="20" t="str">
        <f t="shared" si="183"/>
        <v>FINES_R04</v>
      </c>
      <c r="AP1288" s="25">
        <f t="shared" si="189"/>
        <v>0.67457592487335205</v>
      </c>
      <c r="AQ1288" s="24" t="str">
        <f>+IFERROR(VLOOKUP(Y1288,#REF!,2,FALSE),"-")</f>
        <v>-</v>
      </c>
      <c r="AR1288" s="13" t="s">
        <v>2393</v>
      </c>
      <c r="AS1288" t="s">
        <v>2397</v>
      </c>
      <c r="AT1288" t="str">
        <f t="shared" si="190"/>
        <v>Ricardo Rojas - 5610 e/ Republica De Cuba - Ezpeleta Oeste</v>
      </c>
    </row>
    <row r="1289" spans="1:46" ht="15.75" thickBot="1" x14ac:dyDescent="0.3">
      <c r="A1289" s="47">
        <v>4</v>
      </c>
      <c r="B1289" s="47" t="s">
        <v>1475</v>
      </c>
      <c r="C1289" s="47" t="s">
        <v>2369</v>
      </c>
      <c r="D1289" s="47" t="s">
        <v>1510</v>
      </c>
      <c r="E1289" s="47" t="s">
        <v>91</v>
      </c>
      <c r="F1289" s="47" t="s">
        <v>8303</v>
      </c>
      <c r="G1289" s="47" t="s">
        <v>8304</v>
      </c>
      <c r="H1289" s="47" t="s">
        <v>8305</v>
      </c>
      <c r="I1289" s="47" t="s">
        <v>2414</v>
      </c>
      <c r="J1289" s="47" t="s">
        <v>8307</v>
      </c>
      <c r="K1289" s="47" t="s">
        <v>14128</v>
      </c>
      <c r="L1289" s="47">
        <v>0.3197956383228302</v>
      </c>
      <c r="M1289" s="47">
        <v>-34.764722979052003</v>
      </c>
      <c r="N1289" s="47">
        <v>-58.289141970820999</v>
      </c>
      <c r="O1289" s="47" t="s">
        <v>16476</v>
      </c>
      <c r="P1289" s="47">
        <v>1</v>
      </c>
      <c r="Q1289">
        <v>20</v>
      </c>
      <c r="S1289" s="23" t="s">
        <v>2347</v>
      </c>
      <c r="T1289" t="str">
        <f t="shared" si="184"/>
        <v>04</v>
      </c>
      <c r="V1289" t="str">
        <f>+VLOOKUP(B1289,MARCO!E:E,1,FALSE)</f>
        <v>Quilmes</v>
      </c>
      <c r="W1289" t="s">
        <v>134</v>
      </c>
      <c r="X1289" t="s">
        <v>134</v>
      </c>
      <c r="Y1289" t="str">
        <f t="shared" si="185"/>
        <v>R 4 - D 85 - 452 - 3241</v>
      </c>
      <c r="Z1289" t="s">
        <v>20</v>
      </c>
      <c r="AA1289" t="s">
        <v>2349</v>
      </c>
      <c r="AB1289" t="s">
        <v>21</v>
      </c>
      <c r="AD1289" t="str">
        <f t="shared" si="186"/>
        <v>Sociedad De Fomento Barrio Las Rosas</v>
      </c>
      <c r="AE1289" t="s">
        <v>22</v>
      </c>
      <c r="AF1289" t="s">
        <v>23</v>
      </c>
      <c r="AG1289" t="s">
        <v>26</v>
      </c>
      <c r="AH1289" t="s">
        <v>2348</v>
      </c>
      <c r="AI1289" s="13">
        <f t="shared" si="187"/>
        <v>20</v>
      </c>
      <c r="AJ1289" s="13">
        <f t="shared" si="188"/>
        <v>1</v>
      </c>
      <c r="AK1289" s="21">
        <v>1</v>
      </c>
      <c r="AM1289" t="s">
        <v>2154</v>
      </c>
      <c r="AN1289" t="str">
        <f t="shared" si="182"/>
        <v>R04</v>
      </c>
      <c r="AO1289" s="20" t="str">
        <f t="shared" si="183"/>
        <v>FINES_R04</v>
      </c>
      <c r="AP1289" s="25">
        <f t="shared" si="189"/>
        <v>0.3197956383228302</v>
      </c>
      <c r="AQ1289" s="24" t="str">
        <f>+IFERROR(VLOOKUP(Y1289,#REF!,2,FALSE),"-")</f>
        <v>-</v>
      </c>
      <c r="AR1289" s="13" t="s">
        <v>2393</v>
      </c>
      <c r="AS1289" t="s">
        <v>2397</v>
      </c>
      <c r="AT1289" t="str">
        <f t="shared" si="190"/>
        <v>Calle Salvador Mazza (340) - 3980 e/ Anibal Trolio (390) - Quilmes Oeste</v>
      </c>
    </row>
    <row r="1290" spans="1:46" ht="15.75" thickBot="1" x14ac:dyDescent="0.3">
      <c r="A1290" s="47">
        <v>4</v>
      </c>
      <c r="B1290" s="47" t="s">
        <v>1475</v>
      </c>
      <c r="C1290" s="47" t="s">
        <v>2369</v>
      </c>
      <c r="D1290" s="47" t="s">
        <v>1510</v>
      </c>
      <c r="E1290" s="47" t="s">
        <v>91</v>
      </c>
      <c r="F1290" s="47" t="s">
        <v>8309</v>
      </c>
      <c r="G1290" s="47" t="s">
        <v>8310</v>
      </c>
      <c r="H1290" s="47" t="s">
        <v>8311</v>
      </c>
      <c r="I1290" s="47" t="s">
        <v>2414</v>
      </c>
      <c r="J1290" s="47"/>
      <c r="K1290" s="47" t="s">
        <v>14129</v>
      </c>
      <c r="L1290" s="47">
        <v>0.69699907302856445</v>
      </c>
      <c r="M1290" s="47">
        <v>-34.764899349405887</v>
      </c>
      <c r="N1290" s="47">
        <v>-58.266326689134146</v>
      </c>
      <c r="O1290" s="47" t="s">
        <v>16477</v>
      </c>
      <c r="P1290" s="47">
        <v>1</v>
      </c>
      <c r="Q1290">
        <v>24</v>
      </c>
      <c r="S1290" s="23" t="s">
        <v>2347</v>
      </c>
      <c r="T1290" t="str">
        <f t="shared" si="184"/>
        <v>04</v>
      </c>
      <c r="V1290" t="str">
        <f>+VLOOKUP(B1290,MARCO!E:E,1,FALSE)</f>
        <v>Quilmes</v>
      </c>
      <c r="W1290" t="s">
        <v>134</v>
      </c>
      <c r="X1290" t="s">
        <v>134</v>
      </c>
      <c r="Y1290" t="str">
        <f t="shared" si="185"/>
        <v>R 4 - D 85 - 452 - 4479</v>
      </c>
      <c r="Z1290" t="s">
        <v>20</v>
      </c>
      <c r="AA1290" t="s">
        <v>2349</v>
      </c>
      <c r="AB1290" t="s">
        <v>21</v>
      </c>
      <c r="AD1290" t="str">
        <f t="shared" si="186"/>
        <v>Sociedad De Fomento Santo Domingo</v>
      </c>
      <c r="AE1290" t="s">
        <v>22</v>
      </c>
      <c r="AF1290" t="s">
        <v>23</v>
      </c>
      <c r="AG1290" t="s">
        <v>26</v>
      </c>
      <c r="AH1290" t="s">
        <v>2348</v>
      </c>
      <c r="AI1290" s="13">
        <f t="shared" si="187"/>
        <v>24</v>
      </c>
      <c r="AJ1290" s="13">
        <f t="shared" si="188"/>
        <v>1</v>
      </c>
      <c r="AK1290" s="21">
        <v>1</v>
      </c>
      <c r="AM1290" t="s">
        <v>2154</v>
      </c>
      <c r="AN1290" t="str">
        <f t="shared" si="182"/>
        <v>R04</v>
      </c>
      <c r="AO1290" s="20" t="str">
        <f t="shared" si="183"/>
        <v>FINES_R04</v>
      </c>
      <c r="AP1290" s="25">
        <f t="shared" si="189"/>
        <v>0.69699907302856445</v>
      </c>
      <c r="AQ1290" s="24" t="str">
        <f>+IFERROR(VLOOKUP(Y1290,#REF!,2,FALSE),"-")</f>
        <v>-</v>
      </c>
      <c r="AR1290" s="13" t="s">
        <v>2393</v>
      </c>
      <c r="AS1290" t="s">
        <v>2397</v>
      </c>
      <c r="AT1290" t="str">
        <f t="shared" si="190"/>
        <v>Panama - 2502 e/ Miguel CanÉ y Lisandro De La Torre - Ezpeleta Oeste</v>
      </c>
    </row>
    <row r="1291" spans="1:46" ht="15.75" thickBot="1" x14ac:dyDescent="0.3">
      <c r="A1291" s="47">
        <v>4</v>
      </c>
      <c r="B1291" s="47" t="s">
        <v>1475</v>
      </c>
      <c r="C1291" s="47" t="s">
        <v>2378</v>
      </c>
      <c r="D1291" s="47" t="s">
        <v>1509</v>
      </c>
      <c r="E1291" s="47" t="s">
        <v>271</v>
      </c>
      <c r="F1291" s="47" t="s">
        <v>8313</v>
      </c>
      <c r="G1291" s="47" t="s">
        <v>8285</v>
      </c>
      <c r="H1291" s="47" t="s">
        <v>8286</v>
      </c>
      <c r="I1291" s="47" t="s">
        <v>2414</v>
      </c>
      <c r="J1291" s="47"/>
      <c r="K1291" s="47" t="s">
        <v>16478</v>
      </c>
      <c r="L1291" s="47">
        <v>0.21366336941719061</v>
      </c>
      <c r="M1291" s="47">
        <v>-34.7505552312373</v>
      </c>
      <c r="N1291" s="47">
        <v>-58.233663578908001</v>
      </c>
      <c r="O1291" s="47" t="s">
        <v>16479</v>
      </c>
      <c r="P1291" s="47">
        <v>3</v>
      </c>
      <c r="Q1291">
        <v>81</v>
      </c>
      <c r="S1291" s="23" t="s">
        <v>2347</v>
      </c>
      <c r="T1291" t="str">
        <f t="shared" si="184"/>
        <v>04</v>
      </c>
      <c r="V1291" t="str">
        <f>+VLOOKUP(B1291,MARCO!E:E,1,FALSE)</f>
        <v>Quilmes</v>
      </c>
      <c r="W1291" t="s">
        <v>134</v>
      </c>
      <c r="X1291" t="s">
        <v>134</v>
      </c>
      <c r="Y1291" t="str">
        <f t="shared" si="185"/>
        <v>R 4 - D 85 - 451 - 3551</v>
      </c>
      <c r="Z1291" t="s">
        <v>20</v>
      </c>
      <c r="AA1291" t="s">
        <v>2349</v>
      </c>
      <c r="AB1291" t="s">
        <v>21</v>
      </c>
      <c r="AD1291" t="str">
        <f t="shared" si="186"/>
        <v>Escuela Primaria De Adultos N°706 (ep 14)</v>
      </c>
      <c r="AE1291" t="s">
        <v>22</v>
      </c>
      <c r="AF1291" t="s">
        <v>23</v>
      </c>
      <c r="AG1291" t="s">
        <v>26</v>
      </c>
      <c r="AH1291" t="s">
        <v>2348</v>
      </c>
      <c r="AI1291" s="13">
        <f t="shared" si="187"/>
        <v>81</v>
      </c>
      <c r="AJ1291" s="13">
        <f t="shared" si="188"/>
        <v>3</v>
      </c>
      <c r="AK1291" s="21">
        <v>1</v>
      </c>
      <c r="AM1291" t="s">
        <v>2154</v>
      </c>
      <c r="AN1291" t="str">
        <f t="shared" si="182"/>
        <v>R04</v>
      </c>
      <c r="AO1291" s="20" t="str">
        <f t="shared" si="183"/>
        <v>FINES_R04</v>
      </c>
      <c r="AP1291" s="25">
        <f t="shared" si="189"/>
        <v>0.21366336941719061</v>
      </c>
      <c r="AQ1291" s="24" t="str">
        <f>+IFERROR(VLOOKUP(Y1291,#REF!,2,FALSE),"-")</f>
        <v>-</v>
      </c>
      <c r="AR1291" s="13" t="s">
        <v>2393</v>
      </c>
      <c r="AS1291" t="s">
        <v>2398</v>
      </c>
      <c r="AT1291" t="str">
        <f t="shared" si="190"/>
        <v>Comandante Carbonari - 379 e/ Almirante Brown y Lavalle - Ezpeleta Este</v>
      </c>
    </row>
    <row r="1292" spans="1:46" ht="15.75" thickBot="1" x14ac:dyDescent="0.3">
      <c r="A1292" s="47">
        <v>4</v>
      </c>
      <c r="B1292" s="47" t="s">
        <v>1475</v>
      </c>
      <c r="C1292" s="47" t="s">
        <v>2486</v>
      </c>
      <c r="D1292" s="47" t="s">
        <v>1516</v>
      </c>
      <c r="E1292" s="47" t="s">
        <v>99</v>
      </c>
      <c r="F1292" s="47" t="s">
        <v>8315</v>
      </c>
      <c r="G1292" s="47" t="s">
        <v>8316</v>
      </c>
      <c r="H1292" s="47" t="s">
        <v>8317</v>
      </c>
      <c r="I1292" s="47" t="s">
        <v>2414</v>
      </c>
      <c r="J1292" s="47"/>
      <c r="K1292" s="47" t="s">
        <v>14130</v>
      </c>
      <c r="L1292" s="47">
        <v>0.56947052478790283</v>
      </c>
      <c r="M1292" s="47">
        <v>-34.746238996621997</v>
      </c>
      <c r="N1292" s="47">
        <v>-58.337269014835996</v>
      </c>
      <c r="O1292" s="47" t="s">
        <v>16480</v>
      </c>
      <c r="P1292" s="47">
        <v>1</v>
      </c>
      <c r="Q1292">
        <v>25</v>
      </c>
      <c r="S1292" s="23" t="s">
        <v>2347</v>
      </c>
      <c r="T1292" t="str">
        <f t="shared" si="184"/>
        <v>04</v>
      </c>
      <c r="V1292" t="str">
        <f>+VLOOKUP(B1292,MARCO!E:E,1,FALSE)</f>
        <v>Quilmes</v>
      </c>
      <c r="W1292" t="s">
        <v>134</v>
      </c>
      <c r="X1292" t="s">
        <v>134</v>
      </c>
      <c r="Y1292" t="str">
        <f t="shared" si="185"/>
        <v>R 4 - D 85 - 457 - 2609</v>
      </c>
      <c r="Z1292" t="s">
        <v>20</v>
      </c>
      <c r="AA1292" t="s">
        <v>2349</v>
      </c>
      <c r="AB1292" t="s">
        <v>21</v>
      </c>
      <c r="AD1292" t="str">
        <f t="shared" si="186"/>
        <v>Sociedad De Fomento "gaby 1°"</v>
      </c>
      <c r="AE1292" t="s">
        <v>22</v>
      </c>
      <c r="AF1292" t="s">
        <v>23</v>
      </c>
      <c r="AG1292" t="s">
        <v>26</v>
      </c>
      <c r="AH1292" t="s">
        <v>2348</v>
      </c>
      <c r="AI1292" s="13">
        <f t="shared" si="187"/>
        <v>25</v>
      </c>
      <c r="AJ1292" s="13">
        <f t="shared" si="188"/>
        <v>1</v>
      </c>
      <c r="AK1292" s="21">
        <v>1</v>
      </c>
      <c r="AM1292" t="s">
        <v>2154</v>
      </c>
      <c r="AN1292" t="str">
        <f t="shared" si="182"/>
        <v>R04</v>
      </c>
      <c r="AO1292" s="20" t="str">
        <f t="shared" si="183"/>
        <v>FINES_R04</v>
      </c>
      <c r="AP1292" s="25">
        <f t="shared" si="189"/>
        <v>0.56947052478790283</v>
      </c>
      <c r="AQ1292" s="24" t="str">
        <f>+IFERROR(VLOOKUP(Y1292,#REF!,2,FALSE),"-")</f>
        <v>-</v>
      </c>
      <c r="AR1292" s="13" t="s">
        <v>2393</v>
      </c>
      <c r="AS1292" t="s">
        <v>2398</v>
      </c>
      <c r="AT1292" t="str">
        <f t="shared" si="190"/>
        <v>Calle 196 - e/ Padre Rodolfo Ragucci - Bernal Oeste</v>
      </c>
    </row>
    <row r="1293" spans="1:46" ht="15.75" thickBot="1" x14ac:dyDescent="0.3">
      <c r="A1293" s="47">
        <v>4</v>
      </c>
      <c r="B1293" s="47" t="s">
        <v>1475</v>
      </c>
      <c r="C1293" s="47" t="s">
        <v>2486</v>
      </c>
      <c r="D1293" s="47" t="s">
        <v>1516</v>
      </c>
      <c r="E1293" s="47" t="s">
        <v>99</v>
      </c>
      <c r="F1293" s="47" t="s">
        <v>8322</v>
      </c>
      <c r="G1293" s="47" t="s">
        <v>8323</v>
      </c>
      <c r="H1293" s="47" t="s">
        <v>8324</v>
      </c>
      <c r="I1293" s="47" t="s">
        <v>2414</v>
      </c>
      <c r="J1293" s="47"/>
      <c r="K1293" s="47" t="s">
        <v>14131</v>
      </c>
      <c r="L1293" s="47">
        <v>0.79664742946624756</v>
      </c>
      <c r="M1293" s="47">
        <v>-34.745765892778003</v>
      </c>
      <c r="N1293" s="47">
        <v>-58.306671205462997</v>
      </c>
      <c r="O1293" s="47" t="s">
        <v>16481</v>
      </c>
      <c r="P1293" s="47">
        <v>2</v>
      </c>
      <c r="Q1293">
        <v>26</v>
      </c>
      <c r="S1293" s="23" t="s">
        <v>2347</v>
      </c>
      <c r="T1293" t="str">
        <f t="shared" si="184"/>
        <v>04</v>
      </c>
      <c r="V1293" t="str">
        <f>+VLOOKUP(B1293,MARCO!E:E,1,FALSE)</f>
        <v>Quilmes</v>
      </c>
      <c r="W1293" t="s">
        <v>134</v>
      </c>
      <c r="X1293" t="s">
        <v>134</v>
      </c>
      <c r="Y1293" t="str">
        <f t="shared" si="185"/>
        <v>R 4 - D 85 - 457 - 2598</v>
      </c>
      <c r="Z1293" t="s">
        <v>20</v>
      </c>
      <c r="AA1293" t="s">
        <v>2349</v>
      </c>
      <c r="AB1293" t="s">
        <v>21</v>
      </c>
      <c r="AD1293" t="str">
        <f t="shared" si="186"/>
        <v>Asociacion Civil 30 Mil SueÑos Florecen</v>
      </c>
      <c r="AE1293" t="s">
        <v>22</v>
      </c>
      <c r="AF1293" t="s">
        <v>23</v>
      </c>
      <c r="AG1293" t="s">
        <v>26</v>
      </c>
      <c r="AH1293" t="s">
        <v>2348</v>
      </c>
      <c r="AI1293" s="13">
        <f t="shared" si="187"/>
        <v>26</v>
      </c>
      <c r="AJ1293" s="13">
        <f t="shared" si="188"/>
        <v>2</v>
      </c>
      <c r="AK1293" s="21">
        <v>1</v>
      </c>
      <c r="AM1293" t="s">
        <v>2154</v>
      </c>
      <c r="AN1293" t="str">
        <f t="shared" si="182"/>
        <v>R04</v>
      </c>
      <c r="AO1293" s="20" t="str">
        <f t="shared" si="183"/>
        <v>FINES_R04</v>
      </c>
      <c r="AP1293" s="25">
        <f t="shared" si="189"/>
        <v>0.79664742946624756</v>
      </c>
      <c r="AQ1293" s="24" t="str">
        <f>+IFERROR(VLOOKUP(Y1293,#REF!,2,FALSE),"-")</f>
        <v>-</v>
      </c>
      <c r="AR1293" s="13" t="s">
        <v>2393</v>
      </c>
      <c r="AS1293" t="s">
        <v>2398</v>
      </c>
      <c r="AT1293" t="str">
        <f t="shared" si="190"/>
        <v>Calle 396 - 1151 e/ Av. Carlos Pellegrini y Islas Malvinas - Quilmes Oeste</v>
      </c>
    </row>
    <row r="1294" spans="1:46" ht="15.75" thickBot="1" x14ac:dyDescent="0.3">
      <c r="A1294" s="47">
        <v>4</v>
      </c>
      <c r="B1294" s="47" t="s">
        <v>1475</v>
      </c>
      <c r="C1294" s="47" t="s">
        <v>2369</v>
      </c>
      <c r="D1294" s="47" t="s">
        <v>1510</v>
      </c>
      <c r="E1294" s="47" t="s">
        <v>91</v>
      </c>
      <c r="F1294" s="47" t="s">
        <v>8326</v>
      </c>
      <c r="G1294" s="47" t="s">
        <v>8327</v>
      </c>
      <c r="H1294" s="47" t="s">
        <v>8328</v>
      </c>
      <c r="I1294" s="47" t="s">
        <v>2414</v>
      </c>
      <c r="J1294" s="47"/>
      <c r="K1294" s="47" t="s">
        <v>14132</v>
      </c>
      <c r="L1294" s="47">
        <v>0.70807135105133057</v>
      </c>
      <c r="M1294" s="47">
        <v>-34.750849700000003</v>
      </c>
      <c r="N1294" s="47">
        <v>-58.328693199999996</v>
      </c>
      <c r="O1294" s="47" t="s">
        <v>16482</v>
      </c>
      <c r="P1294" s="47">
        <v>1</v>
      </c>
      <c r="Q1294">
        <v>19</v>
      </c>
      <c r="S1294" s="23" t="s">
        <v>2347</v>
      </c>
      <c r="T1294" t="str">
        <f t="shared" si="184"/>
        <v>04</v>
      </c>
      <c r="V1294" t="str">
        <f>+VLOOKUP(B1294,MARCO!E:E,1,FALSE)</f>
        <v>Quilmes</v>
      </c>
      <c r="W1294" t="s">
        <v>134</v>
      </c>
      <c r="X1294" t="s">
        <v>134</v>
      </c>
      <c r="Y1294" t="str">
        <f t="shared" si="185"/>
        <v>R 4 - D 85 - 452 - 2622</v>
      </c>
      <c r="Z1294" t="s">
        <v>20</v>
      </c>
      <c r="AA1294" t="s">
        <v>2349</v>
      </c>
      <c r="AB1294" t="s">
        <v>21</v>
      </c>
      <c r="AD1294" t="str">
        <f t="shared" si="186"/>
        <v>Parroquia Nuestra SeÑora De Itati</v>
      </c>
      <c r="AE1294" t="s">
        <v>22</v>
      </c>
      <c r="AF1294" t="s">
        <v>23</v>
      </c>
      <c r="AG1294" t="s">
        <v>26</v>
      </c>
      <c r="AH1294" t="s">
        <v>2348</v>
      </c>
      <c r="AI1294" s="13">
        <f t="shared" si="187"/>
        <v>19</v>
      </c>
      <c r="AJ1294" s="13">
        <f t="shared" si="188"/>
        <v>1</v>
      </c>
      <c r="AK1294" s="21">
        <v>1</v>
      </c>
      <c r="AM1294" t="s">
        <v>2154</v>
      </c>
      <c r="AN1294" t="str">
        <f t="shared" si="182"/>
        <v>R04</v>
      </c>
      <c r="AO1294" s="20" t="str">
        <f t="shared" si="183"/>
        <v>FINES_R04</v>
      </c>
      <c r="AP1294" s="25">
        <f t="shared" si="189"/>
        <v>0.70807135105133057</v>
      </c>
      <c r="AQ1294" s="24" t="str">
        <f>+IFERROR(VLOOKUP(Y1294,#REF!,2,FALSE),"-")</f>
        <v>-</v>
      </c>
      <c r="AR1294" s="13" t="s">
        <v>2393</v>
      </c>
      <c r="AS1294" t="s">
        <v>2398</v>
      </c>
      <c r="AT1294" t="str">
        <f t="shared" si="190"/>
        <v>Obispo MonseÑor Angelleli - 2275 e/ 892 y 893 - Quilmes Oeste La Paz</v>
      </c>
    </row>
    <row r="1295" spans="1:46" ht="15.75" thickBot="1" x14ac:dyDescent="0.3">
      <c r="A1295" s="47">
        <v>4</v>
      </c>
      <c r="B1295" s="47" t="s">
        <v>1475</v>
      </c>
      <c r="C1295" s="47" t="s">
        <v>2369</v>
      </c>
      <c r="D1295" s="47" t="s">
        <v>1510</v>
      </c>
      <c r="E1295" s="47" t="s">
        <v>91</v>
      </c>
      <c r="F1295" s="47" t="s">
        <v>8334</v>
      </c>
      <c r="G1295" s="47" t="s">
        <v>8335</v>
      </c>
      <c r="H1295" s="47" t="s">
        <v>8336</v>
      </c>
      <c r="I1295" s="47" t="s">
        <v>2414</v>
      </c>
      <c r="J1295" s="47"/>
      <c r="K1295" s="47" t="s">
        <v>14133</v>
      </c>
      <c r="L1295" s="47">
        <v>0.73853754997253418</v>
      </c>
      <c r="M1295" s="47">
        <v>-34.756835985350001</v>
      </c>
      <c r="N1295" s="47">
        <v>-58.326449989493</v>
      </c>
      <c r="O1295" s="47" t="s">
        <v>16483</v>
      </c>
      <c r="P1295" s="47">
        <v>1</v>
      </c>
      <c r="Q1295">
        <v>20</v>
      </c>
      <c r="S1295" s="23" t="s">
        <v>2347</v>
      </c>
      <c r="T1295" t="str">
        <f t="shared" si="184"/>
        <v>04</v>
      </c>
      <c r="V1295" t="str">
        <f>+VLOOKUP(B1295,MARCO!E:E,1,FALSE)</f>
        <v>Quilmes</v>
      </c>
      <c r="W1295" t="s">
        <v>134</v>
      </c>
      <c r="X1295" t="s">
        <v>134</v>
      </c>
      <c r="Y1295" t="str">
        <f t="shared" si="185"/>
        <v>R 4 - D 85 - 452 - 3779</v>
      </c>
      <c r="Z1295" t="s">
        <v>20</v>
      </c>
      <c r="AA1295" t="s">
        <v>2349</v>
      </c>
      <c r="AB1295" t="s">
        <v>21</v>
      </c>
      <c r="AD1295" t="str">
        <f t="shared" si="186"/>
        <v>Sociedad De Fomento "san Francisco"</v>
      </c>
      <c r="AE1295" t="s">
        <v>22</v>
      </c>
      <c r="AF1295" t="s">
        <v>23</v>
      </c>
      <c r="AG1295" t="s">
        <v>26</v>
      </c>
      <c r="AH1295" t="s">
        <v>2348</v>
      </c>
      <c r="AI1295" s="13">
        <f t="shared" si="187"/>
        <v>20</v>
      </c>
      <c r="AJ1295" s="13">
        <f t="shared" si="188"/>
        <v>1</v>
      </c>
      <c r="AK1295" s="21">
        <v>1</v>
      </c>
      <c r="AM1295" t="s">
        <v>2154</v>
      </c>
      <c r="AN1295" t="str">
        <f t="shared" si="182"/>
        <v>R04</v>
      </c>
      <c r="AO1295" s="20" t="str">
        <f t="shared" si="183"/>
        <v>FINES_R04</v>
      </c>
      <c r="AP1295" s="25">
        <f t="shared" si="189"/>
        <v>0.73853754997253418</v>
      </c>
      <c r="AQ1295" s="24" t="str">
        <f>+IFERROR(VLOOKUP(Y1295,#REF!,2,FALSE),"-")</f>
        <v>-</v>
      </c>
      <c r="AR1295" s="13" t="s">
        <v>2393</v>
      </c>
      <c r="AS1295" t="s">
        <v>2398</v>
      </c>
      <c r="AT1295" t="str">
        <f t="shared" si="190"/>
        <v>Calle 812 - 2462 e/ 894 y 895 - San Francisco Solano</v>
      </c>
    </row>
    <row r="1296" spans="1:46" ht="15.75" thickBot="1" x14ac:dyDescent="0.3">
      <c r="A1296" s="47">
        <v>4</v>
      </c>
      <c r="B1296" s="47" t="s">
        <v>1475</v>
      </c>
      <c r="C1296" s="47" t="s">
        <v>2369</v>
      </c>
      <c r="D1296" s="47" t="s">
        <v>1510</v>
      </c>
      <c r="E1296" s="47" t="s">
        <v>91</v>
      </c>
      <c r="F1296" s="47" t="s">
        <v>8342</v>
      </c>
      <c r="G1296" s="47" t="s">
        <v>8343</v>
      </c>
      <c r="H1296" s="47" t="s">
        <v>8344</v>
      </c>
      <c r="I1296" s="47" t="s">
        <v>2414</v>
      </c>
      <c r="J1296" s="47"/>
      <c r="K1296" s="47" t="s">
        <v>14134</v>
      </c>
      <c r="L1296" s="47">
        <v>0.80396926403045654</v>
      </c>
      <c r="M1296" s="47">
        <v>-34.760244989189999</v>
      </c>
      <c r="N1296" s="47">
        <v>-58.323952014709</v>
      </c>
      <c r="O1296" s="47" t="s">
        <v>16484</v>
      </c>
      <c r="P1296" s="47">
        <v>1</v>
      </c>
      <c r="Q1296">
        <v>20</v>
      </c>
      <c r="S1296" s="23" t="s">
        <v>2347</v>
      </c>
      <c r="T1296" t="str">
        <f t="shared" si="184"/>
        <v>04</v>
      </c>
      <c r="V1296" t="str">
        <f>+VLOOKUP(B1296,MARCO!E:E,1,FALSE)</f>
        <v>Quilmes</v>
      </c>
      <c r="W1296" t="s">
        <v>134</v>
      </c>
      <c r="X1296" t="s">
        <v>134</v>
      </c>
      <c r="Y1296" t="str">
        <f t="shared" si="185"/>
        <v>R 4 - D 85 - 452 - 2648</v>
      </c>
      <c r="Z1296" t="s">
        <v>20</v>
      </c>
      <c r="AA1296" t="s">
        <v>2349</v>
      </c>
      <c r="AB1296" t="s">
        <v>21</v>
      </c>
      <c r="AD1296" t="str">
        <f t="shared" si="186"/>
        <v>Capilla ExaltaciÓn De La Cruz</v>
      </c>
      <c r="AE1296" t="s">
        <v>22</v>
      </c>
      <c r="AF1296" t="s">
        <v>23</v>
      </c>
      <c r="AG1296" t="s">
        <v>26</v>
      </c>
      <c r="AH1296" t="s">
        <v>2348</v>
      </c>
      <c r="AI1296" s="13">
        <f t="shared" si="187"/>
        <v>20</v>
      </c>
      <c r="AJ1296" s="13">
        <f t="shared" si="188"/>
        <v>1</v>
      </c>
      <c r="AK1296" s="21">
        <v>1</v>
      </c>
      <c r="AM1296" t="s">
        <v>2154</v>
      </c>
      <c r="AN1296" t="str">
        <f t="shared" si="182"/>
        <v>R04</v>
      </c>
      <c r="AO1296" s="20" t="str">
        <f t="shared" si="183"/>
        <v>FINES_R04</v>
      </c>
      <c r="AP1296" s="25">
        <f t="shared" si="189"/>
        <v>0.80396926403045654</v>
      </c>
      <c r="AQ1296" s="24" t="str">
        <f>+IFERROR(VLOOKUP(Y1296,#REF!,2,FALSE),"-")</f>
        <v>-</v>
      </c>
      <c r="AR1296" s="13" t="s">
        <v>2393</v>
      </c>
      <c r="AS1296" t="s">
        <v>2397</v>
      </c>
      <c r="AT1296" t="str">
        <f t="shared" si="190"/>
        <v>Calle 815 Bis - 2396 e/ 894 - San Francisco Solano</v>
      </c>
    </row>
    <row r="1297" spans="1:46" ht="15.75" thickBot="1" x14ac:dyDescent="0.3">
      <c r="A1297" s="47">
        <v>4</v>
      </c>
      <c r="B1297" s="47" t="s">
        <v>1475</v>
      </c>
      <c r="C1297" s="47" t="s">
        <v>2369</v>
      </c>
      <c r="D1297" s="47" t="s">
        <v>1510</v>
      </c>
      <c r="E1297" s="47" t="s">
        <v>91</v>
      </c>
      <c r="F1297" s="47" t="s">
        <v>8348</v>
      </c>
      <c r="G1297" s="47" t="s">
        <v>8349</v>
      </c>
      <c r="H1297" s="47" t="s">
        <v>8350</v>
      </c>
      <c r="I1297" s="47" t="s">
        <v>2414</v>
      </c>
      <c r="J1297" s="47"/>
      <c r="K1297" s="47" t="s">
        <v>14135</v>
      </c>
      <c r="L1297" s="47">
        <v>0.70859777927398682</v>
      </c>
      <c r="M1297" s="47">
        <v>-34.754508511257001</v>
      </c>
      <c r="N1297" s="47">
        <v>-58.305501807052003</v>
      </c>
      <c r="O1297" s="47" t="s">
        <v>16485</v>
      </c>
      <c r="P1297" s="47">
        <v>2</v>
      </c>
      <c r="Q1297">
        <v>32</v>
      </c>
      <c r="S1297" s="23" t="s">
        <v>2347</v>
      </c>
      <c r="T1297" t="str">
        <f t="shared" si="184"/>
        <v>04</v>
      </c>
      <c r="V1297" t="str">
        <f>+VLOOKUP(B1297,MARCO!E:E,1,FALSE)</f>
        <v>Quilmes</v>
      </c>
      <c r="W1297" t="s">
        <v>134</v>
      </c>
      <c r="X1297" t="s">
        <v>134</v>
      </c>
      <c r="Y1297" t="str">
        <f t="shared" si="185"/>
        <v>R 4 - D 85 - 452 - 2605</v>
      </c>
      <c r="Z1297" t="s">
        <v>20</v>
      </c>
      <c r="AA1297" t="s">
        <v>2349</v>
      </c>
      <c r="AB1297" t="s">
        <v>21</v>
      </c>
      <c r="AD1297" t="str">
        <f t="shared" si="186"/>
        <v>Iglesia Santa Lucia</v>
      </c>
      <c r="AE1297" t="s">
        <v>22</v>
      </c>
      <c r="AF1297" t="s">
        <v>23</v>
      </c>
      <c r="AG1297" t="s">
        <v>26</v>
      </c>
      <c r="AH1297" t="s">
        <v>2348</v>
      </c>
      <c r="AI1297" s="13">
        <f t="shared" si="187"/>
        <v>32</v>
      </c>
      <c r="AJ1297" s="13">
        <f t="shared" si="188"/>
        <v>2</v>
      </c>
      <c r="AK1297" s="21">
        <v>1</v>
      </c>
      <c r="AM1297" t="s">
        <v>2154</v>
      </c>
      <c r="AN1297" t="str">
        <f t="shared" si="182"/>
        <v>R04</v>
      </c>
      <c r="AO1297" s="20" t="str">
        <f t="shared" si="183"/>
        <v>FINES_R04</v>
      </c>
      <c r="AP1297" s="25">
        <f t="shared" si="189"/>
        <v>0.70859777927398682</v>
      </c>
      <c r="AQ1297" s="24" t="str">
        <f>+IFERROR(VLOOKUP(Y1297,#REF!,2,FALSE),"-")</f>
        <v>-</v>
      </c>
      <c r="AR1297" s="13" t="s">
        <v>2393</v>
      </c>
      <c r="AS1297" t="s">
        <v>2397</v>
      </c>
      <c r="AT1297" t="str">
        <f t="shared" si="190"/>
        <v>Calle 820 - 780 e/ 878 y 877 - Quilmes Oeste</v>
      </c>
    </row>
    <row r="1298" spans="1:46" ht="15.75" thickBot="1" x14ac:dyDescent="0.3">
      <c r="A1298" s="47">
        <v>4</v>
      </c>
      <c r="B1298" s="47" t="s">
        <v>1475</v>
      </c>
      <c r="C1298" s="47" t="s">
        <v>2369</v>
      </c>
      <c r="D1298" s="47" t="s">
        <v>1510</v>
      </c>
      <c r="E1298" s="47" t="s">
        <v>91</v>
      </c>
      <c r="F1298" s="47" t="s">
        <v>8352</v>
      </c>
      <c r="G1298" s="47" t="s">
        <v>8353</v>
      </c>
      <c r="H1298" s="47" t="s">
        <v>8354</v>
      </c>
      <c r="I1298" s="47" t="s">
        <v>2414</v>
      </c>
      <c r="J1298" s="47"/>
      <c r="K1298" s="47" t="s">
        <v>14136</v>
      </c>
      <c r="L1298" s="47">
        <v>0.67633920907974243</v>
      </c>
      <c r="M1298" s="47">
        <v>-34.750636017300003</v>
      </c>
      <c r="N1298" s="47">
        <v>-58.253977037153</v>
      </c>
      <c r="O1298" s="47" t="s">
        <v>16486</v>
      </c>
      <c r="P1298" s="47">
        <v>1</v>
      </c>
      <c r="Q1298">
        <v>29</v>
      </c>
      <c r="S1298" s="23" t="s">
        <v>2347</v>
      </c>
      <c r="T1298" t="str">
        <f t="shared" si="184"/>
        <v>04</v>
      </c>
      <c r="V1298" t="str">
        <f>+VLOOKUP(B1298,MARCO!E:E,1,FALSE)</f>
        <v>Quilmes</v>
      </c>
      <c r="W1298" t="s">
        <v>134</v>
      </c>
      <c r="X1298" t="s">
        <v>134</v>
      </c>
      <c r="Y1298" t="str">
        <f t="shared" si="185"/>
        <v>R 4 - D 85 - 452 - 3851</v>
      </c>
      <c r="Z1298" t="s">
        <v>20</v>
      </c>
      <c r="AA1298" t="s">
        <v>2349</v>
      </c>
      <c r="AB1298" t="s">
        <v>21</v>
      </c>
      <c r="AD1298" t="str">
        <f t="shared" si="186"/>
        <v>Casa Paraguaya De Quilmes "natalicio Talavera"</v>
      </c>
      <c r="AE1298" t="s">
        <v>22</v>
      </c>
      <c r="AF1298" t="s">
        <v>23</v>
      </c>
      <c r="AG1298" t="s">
        <v>26</v>
      </c>
      <c r="AH1298" t="s">
        <v>2348</v>
      </c>
      <c r="AI1298" s="13">
        <f t="shared" si="187"/>
        <v>29</v>
      </c>
      <c r="AJ1298" s="13">
        <f t="shared" si="188"/>
        <v>1</v>
      </c>
      <c r="AK1298" s="21">
        <v>1</v>
      </c>
      <c r="AM1298" t="s">
        <v>2154</v>
      </c>
      <c r="AN1298" t="str">
        <f t="shared" si="182"/>
        <v>R04</v>
      </c>
      <c r="AO1298" s="20" t="str">
        <f t="shared" si="183"/>
        <v>FINES_R04</v>
      </c>
      <c r="AP1298" s="25">
        <f t="shared" si="189"/>
        <v>0.67633920907974243</v>
      </c>
      <c r="AQ1298" s="24" t="str">
        <f>+IFERROR(VLOOKUP(Y1298,#REF!,2,FALSE),"-")</f>
        <v>-</v>
      </c>
      <c r="AR1298" s="13" t="s">
        <v>2393</v>
      </c>
      <c r="AS1298" t="s">
        <v>2398</v>
      </c>
      <c r="AT1298" t="str">
        <f t="shared" si="190"/>
        <v>Brasil - 1428 e/ Azcuénaga y Urquiza - Ezpeleta Oeste</v>
      </c>
    </row>
    <row r="1299" spans="1:46" ht="15.75" thickBot="1" x14ac:dyDescent="0.3">
      <c r="A1299" s="47">
        <v>4</v>
      </c>
      <c r="B1299" s="47" t="s">
        <v>1475</v>
      </c>
      <c r="C1299" s="47" t="s">
        <v>2378</v>
      </c>
      <c r="D1299" s="47" t="s">
        <v>1509</v>
      </c>
      <c r="E1299" s="47" t="s">
        <v>271</v>
      </c>
      <c r="F1299" s="47" t="s">
        <v>8361</v>
      </c>
      <c r="G1299" s="47" t="s">
        <v>8271</v>
      </c>
      <c r="H1299" s="47" t="s">
        <v>8362</v>
      </c>
      <c r="I1299" s="47" t="s">
        <v>2414</v>
      </c>
      <c r="J1299" s="47"/>
      <c r="K1299" s="47" t="s">
        <v>16487</v>
      </c>
      <c r="L1299" s="47">
        <v>0.81685709953308105</v>
      </c>
      <c r="M1299" s="47">
        <v>-34.711528399999999</v>
      </c>
      <c r="N1299" s="47">
        <v>-58.225661199999998</v>
      </c>
      <c r="O1299" s="47" t="s">
        <v>16488</v>
      </c>
      <c r="P1299" s="47">
        <v>1</v>
      </c>
      <c r="Q1299">
        <v>11</v>
      </c>
      <c r="S1299" s="23" t="s">
        <v>2347</v>
      </c>
      <c r="T1299" t="str">
        <f t="shared" si="184"/>
        <v>04</v>
      </c>
      <c r="V1299" t="str">
        <f>+VLOOKUP(B1299,MARCO!E:E,1,FALSE)</f>
        <v>Quilmes</v>
      </c>
      <c r="W1299" t="s">
        <v>134</v>
      </c>
      <c r="X1299" t="s">
        <v>134</v>
      </c>
      <c r="Y1299" t="str">
        <f t="shared" si="185"/>
        <v>R 4 - D 85 - 451 - 4079</v>
      </c>
      <c r="Z1299" t="s">
        <v>20</v>
      </c>
      <c r="AA1299" t="s">
        <v>2349</v>
      </c>
      <c r="AB1299" t="s">
        <v>21</v>
      </c>
      <c r="AD1299" t="str">
        <f t="shared" si="186"/>
        <v>Sociedad De Fomento Balneario De Quilmes</v>
      </c>
      <c r="AE1299" t="s">
        <v>22</v>
      </c>
      <c r="AF1299" t="s">
        <v>23</v>
      </c>
      <c r="AG1299" t="s">
        <v>26</v>
      </c>
      <c r="AH1299" t="s">
        <v>2348</v>
      </c>
      <c r="AI1299" s="13">
        <f t="shared" si="187"/>
        <v>11</v>
      </c>
      <c r="AJ1299" s="13">
        <f t="shared" si="188"/>
        <v>1</v>
      </c>
      <c r="AK1299" s="21">
        <v>1</v>
      </c>
      <c r="AM1299" t="s">
        <v>2154</v>
      </c>
      <c r="AN1299" t="str">
        <f t="shared" si="182"/>
        <v>R04</v>
      </c>
      <c r="AO1299" s="20" t="str">
        <f t="shared" si="183"/>
        <v>FINES_R04</v>
      </c>
      <c r="AP1299" s="25">
        <f t="shared" si="189"/>
        <v>0.81685709953308105</v>
      </c>
      <c r="AQ1299" s="24" t="str">
        <f>+IFERROR(VLOOKUP(Y1299,#REF!,2,FALSE),"-")</f>
        <v>-</v>
      </c>
      <c r="AR1299" s="13" t="s">
        <v>2393</v>
      </c>
      <c r="AS1299" t="s">
        <v>2397</v>
      </c>
      <c r="AT1299" t="str">
        <f t="shared" si="190"/>
        <v>Iriarte - 1730 e/ Los Ciruelos y De Los Naranjos - Ribera De Quilmes</v>
      </c>
    </row>
    <row r="1300" spans="1:46" ht="15.75" thickBot="1" x14ac:dyDescent="0.3">
      <c r="A1300" s="47">
        <v>4</v>
      </c>
      <c r="B1300" s="47" t="s">
        <v>1475</v>
      </c>
      <c r="C1300" s="47" t="s">
        <v>2369</v>
      </c>
      <c r="D1300" s="47" t="s">
        <v>1510</v>
      </c>
      <c r="E1300" s="47" t="s">
        <v>91</v>
      </c>
      <c r="F1300" s="47" t="s">
        <v>8364</v>
      </c>
      <c r="G1300" s="47" t="s">
        <v>8365</v>
      </c>
      <c r="H1300" s="47" t="s">
        <v>8366</v>
      </c>
      <c r="I1300" s="47" t="s">
        <v>2414</v>
      </c>
      <c r="J1300" s="47"/>
      <c r="K1300" s="47" t="s">
        <v>14137</v>
      </c>
      <c r="L1300" s="47">
        <v>0.64096444845199585</v>
      </c>
      <c r="M1300" s="47">
        <v>-34.789407300000001</v>
      </c>
      <c r="N1300" s="47">
        <v>-58.308420699999999</v>
      </c>
      <c r="O1300" s="47" t="s">
        <v>16489</v>
      </c>
      <c r="P1300" s="47">
        <v>1</v>
      </c>
      <c r="Q1300">
        <v>15</v>
      </c>
      <c r="S1300" s="23" t="s">
        <v>2347</v>
      </c>
      <c r="T1300" t="str">
        <f t="shared" si="184"/>
        <v>04</v>
      </c>
      <c r="V1300" t="str">
        <f>+VLOOKUP(B1300,MARCO!E:E,1,FALSE)</f>
        <v>Quilmes</v>
      </c>
      <c r="W1300" t="s">
        <v>134</v>
      </c>
      <c r="X1300" t="s">
        <v>134</v>
      </c>
      <c r="Y1300" t="str">
        <f t="shared" si="185"/>
        <v>R 4 - D 85 - 452 - 3378</v>
      </c>
      <c r="Z1300" t="s">
        <v>20</v>
      </c>
      <c r="AA1300" t="s">
        <v>2349</v>
      </c>
      <c r="AB1300" t="s">
        <v>21</v>
      </c>
      <c r="AD1300" t="str">
        <f t="shared" si="186"/>
        <v>Ptp Solano</v>
      </c>
      <c r="AE1300" t="s">
        <v>22</v>
      </c>
      <c r="AF1300" t="s">
        <v>23</v>
      </c>
      <c r="AG1300" t="s">
        <v>26</v>
      </c>
      <c r="AH1300" t="s">
        <v>2348</v>
      </c>
      <c r="AI1300" s="13">
        <f t="shared" si="187"/>
        <v>15</v>
      </c>
      <c r="AJ1300" s="13">
        <f t="shared" si="188"/>
        <v>1</v>
      </c>
      <c r="AK1300" s="21">
        <v>1</v>
      </c>
      <c r="AM1300" t="s">
        <v>2154</v>
      </c>
      <c r="AN1300" t="str">
        <f t="shared" si="182"/>
        <v>R04</v>
      </c>
      <c r="AO1300" s="20" t="str">
        <f t="shared" si="183"/>
        <v>FINES_R04</v>
      </c>
      <c r="AP1300" s="25">
        <f t="shared" si="189"/>
        <v>0.64096444845199585</v>
      </c>
      <c r="AQ1300" s="24" t="str">
        <f>+IFERROR(VLOOKUP(Y1300,#REF!,2,FALSE),"-")</f>
        <v>-</v>
      </c>
      <c r="AR1300" s="13" t="s">
        <v>2393</v>
      </c>
      <c r="AS1300" t="s">
        <v>2398</v>
      </c>
      <c r="AT1300" t="str">
        <f t="shared" si="190"/>
        <v>Av. Monteverde Y 898 - San Francisco Solano</v>
      </c>
    </row>
    <row r="1301" spans="1:46" ht="15.75" thickBot="1" x14ac:dyDescent="0.3">
      <c r="A1301" s="47">
        <v>4</v>
      </c>
      <c r="B1301" s="47" t="s">
        <v>1475</v>
      </c>
      <c r="C1301" s="47" t="s">
        <v>2369</v>
      </c>
      <c r="D1301" s="47" t="s">
        <v>1510</v>
      </c>
      <c r="E1301" s="47" t="s">
        <v>91</v>
      </c>
      <c r="F1301" s="47" t="s">
        <v>8368</v>
      </c>
      <c r="G1301" s="47" t="s">
        <v>8369</v>
      </c>
      <c r="H1301" s="47" t="s">
        <v>8370</v>
      </c>
      <c r="I1301" s="47" t="s">
        <v>2414</v>
      </c>
      <c r="J1301" s="47"/>
      <c r="K1301" s="47" t="s">
        <v>14138</v>
      </c>
      <c r="L1301" s="47">
        <v>0.85492342710494995</v>
      </c>
      <c r="M1301" s="47">
        <v>-34.741356139882001</v>
      </c>
      <c r="N1301" s="47">
        <v>-58.316867169139996</v>
      </c>
      <c r="O1301" s="47" t="s">
        <v>16490</v>
      </c>
      <c r="P1301" s="47">
        <v>1</v>
      </c>
      <c r="Q1301">
        <v>17</v>
      </c>
      <c r="S1301" s="23" t="s">
        <v>2347</v>
      </c>
      <c r="T1301" t="str">
        <f t="shared" si="184"/>
        <v>04</v>
      </c>
      <c r="V1301" t="str">
        <f>+VLOOKUP(B1301,MARCO!E:E,1,FALSE)</f>
        <v>Quilmes</v>
      </c>
      <c r="W1301" t="s">
        <v>134</v>
      </c>
      <c r="X1301" t="s">
        <v>134</v>
      </c>
      <c r="Y1301" t="str">
        <f t="shared" si="185"/>
        <v>R 4 - D 85 - 452 - 4144</v>
      </c>
      <c r="Z1301" t="s">
        <v>20</v>
      </c>
      <c r="AA1301" t="s">
        <v>2349</v>
      </c>
      <c r="AB1301" t="s">
        <v>21</v>
      </c>
      <c r="AD1301" t="str">
        <f t="shared" si="186"/>
        <v>Sociedad De Fomento San Antonio</v>
      </c>
      <c r="AE1301" t="s">
        <v>22</v>
      </c>
      <c r="AF1301" t="s">
        <v>23</v>
      </c>
      <c r="AG1301" t="s">
        <v>26</v>
      </c>
      <c r="AH1301" t="s">
        <v>2348</v>
      </c>
      <c r="AI1301" s="13">
        <f t="shared" si="187"/>
        <v>17</v>
      </c>
      <c r="AJ1301" s="13">
        <f t="shared" si="188"/>
        <v>1</v>
      </c>
      <c r="AK1301" s="21">
        <v>1</v>
      </c>
      <c r="AM1301" t="s">
        <v>2154</v>
      </c>
      <c r="AN1301" t="str">
        <f t="shared" si="182"/>
        <v>R04</v>
      </c>
      <c r="AO1301" s="20" t="str">
        <f t="shared" si="183"/>
        <v>FINES_R04</v>
      </c>
      <c r="AP1301" s="25">
        <f t="shared" si="189"/>
        <v>0.85492342710494995</v>
      </c>
      <c r="AQ1301" s="24" t="str">
        <f>+IFERROR(VLOOKUP(Y1301,#REF!,2,FALSE),"-")</f>
        <v>-</v>
      </c>
      <c r="AR1301" s="13" t="s">
        <v>2393</v>
      </c>
      <c r="AS1301" t="s">
        <v>2398</v>
      </c>
      <c r="AT1301" t="str">
        <f t="shared" si="190"/>
        <v>Calle 899 - 1230 e/ 802 y 803 - San Francisco Solano</v>
      </c>
    </row>
    <row r="1302" spans="1:46" ht="15.75" thickBot="1" x14ac:dyDescent="0.3">
      <c r="A1302" s="47">
        <v>4</v>
      </c>
      <c r="B1302" s="47" t="s">
        <v>1475</v>
      </c>
      <c r="C1302" s="47" t="s">
        <v>2378</v>
      </c>
      <c r="D1302" s="47" t="s">
        <v>1509</v>
      </c>
      <c r="E1302" s="47" t="s">
        <v>271</v>
      </c>
      <c r="F1302" s="47" t="s">
        <v>8372</v>
      </c>
      <c r="G1302" s="47" t="s">
        <v>8373</v>
      </c>
      <c r="H1302" s="47" t="s">
        <v>8374</v>
      </c>
      <c r="I1302" s="47" t="s">
        <v>2414</v>
      </c>
      <c r="J1302" s="47"/>
      <c r="K1302" s="47" t="s">
        <v>14139</v>
      </c>
      <c r="L1302" s="47">
        <v>0.49872851371765142</v>
      </c>
      <c r="M1302" s="47">
        <v>-34.734172000000001</v>
      </c>
      <c r="N1302" s="47">
        <v>-58.296174600000001</v>
      </c>
      <c r="O1302" s="47" t="s">
        <v>16491</v>
      </c>
      <c r="P1302" s="47">
        <v>1</v>
      </c>
      <c r="Q1302">
        <v>19</v>
      </c>
      <c r="S1302" s="23" t="s">
        <v>2347</v>
      </c>
      <c r="T1302" t="str">
        <f t="shared" si="184"/>
        <v>04</v>
      </c>
      <c r="V1302" t="str">
        <f>+VLOOKUP(B1302,MARCO!E:E,1,FALSE)</f>
        <v>Quilmes</v>
      </c>
      <c r="W1302" t="s">
        <v>134</v>
      </c>
      <c r="X1302" t="s">
        <v>134</v>
      </c>
      <c r="Y1302" t="str">
        <f t="shared" si="185"/>
        <v>R 4 - D 85 - 451 - 2604</v>
      </c>
      <c r="Z1302" t="s">
        <v>20</v>
      </c>
      <c r="AA1302" t="s">
        <v>2349</v>
      </c>
      <c r="AB1302" t="s">
        <v>21</v>
      </c>
      <c r="AD1302" t="str">
        <f t="shared" si="186"/>
        <v>Centro Cultural El Galpon</v>
      </c>
      <c r="AE1302" t="s">
        <v>22</v>
      </c>
      <c r="AF1302" t="s">
        <v>23</v>
      </c>
      <c r="AG1302" t="s">
        <v>26</v>
      </c>
      <c r="AH1302" t="s">
        <v>2348</v>
      </c>
      <c r="AI1302" s="13">
        <f t="shared" si="187"/>
        <v>19</v>
      </c>
      <c r="AJ1302" s="13">
        <f t="shared" si="188"/>
        <v>1</v>
      </c>
      <c r="AK1302" s="21">
        <v>1</v>
      </c>
      <c r="AM1302" t="s">
        <v>2154</v>
      </c>
      <c r="AN1302" t="str">
        <f t="shared" si="182"/>
        <v>R04</v>
      </c>
      <c r="AO1302" s="20" t="str">
        <f t="shared" si="183"/>
        <v>FINES_R04</v>
      </c>
      <c r="AP1302" s="25">
        <f t="shared" si="189"/>
        <v>0.49872851371765142</v>
      </c>
      <c r="AQ1302" s="24" t="str">
        <f>+IFERROR(VLOOKUP(Y1302,#REF!,2,FALSE),"-")</f>
        <v>-</v>
      </c>
      <c r="AR1302" s="13" t="s">
        <v>2393</v>
      </c>
      <c r="AS1302" t="s">
        <v>2398</v>
      </c>
      <c r="AT1302" t="str">
        <f t="shared" si="190"/>
        <v>Calchaqui - 627 e/ Int. Pedro Oliveri y San Luis - Quilmes Oeste</v>
      </c>
    </row>
    <row r="1303" spans="1:46" ht="15.75" thickBot="1" x14ac:dyDescent="0.3">
      <c r="A1303" s="47">
        <v>4</v>
      </c>
      <c r="B1303" s="47" t="s">
        <v>1475</v>
      </c>
      <c r="C1303" s="47" t="s">
        <v>2378</v>
      </c>
      <c r="D1303" s="47" t="s">
        <v>1509</v>
      </c>
      <c r="E1303" s="47" t="s">
        <v>271</v>
      </c>
      <c r="F1303" s="47" t="s">
        <v>8378</v>
      </c>
      <c r="G1303" s="47" t="s">
        <v>8290</v>
      </c>
      <c r="H1303" s="47" t="s">
        <v>8291</v>
      </c>
      <c r="I1303" s="47" t="s">
        <v>2414</v>
      </c>
      <c r="J1303" s="47"/>
      <c r="K1303" s="47" t="s">
        <v>16492</v>
      </c>
      <c r="L1303" s="47">
        <v>0.38852900266647339</v>
      </c>
      <c r="M1303" s="47">
        <v>-34.740581955282998</v>
      </c>
      <c r="N1303" s="47">
        <v>-58.235478014725999</v>
      </c>
      <c r="O1303" s="47" t="s">
        <v>16493</v>
      </c>
      <c r="P1303" s="47">
        <v>1</v>
      </c>
      <c r="Q1303">
        <v>31</v>
      </c>
      <c r="S1303" s="23" t="s">
        <v>2347</v>
      </c>
      <c r="T1303" t="str">
        <f t="shared" si="184"/>
        <v>04</v>
      </c>
      <c r="V1303" t="str">
        <f>+VLOOKUP(B1303,MARCO!E:E,1,FALSE)</f>
        <v>Quilmes</v>
      </c>
      <c r="W1303" t="s">
        <v>134</v>
      </c>
      <c r="X1303" t="s">
        <v>134</v>
      </c>
      <c r="Y1303" t="str">
        <f t="shared" si="185"/>
        <v>R 4 - D 85 - 451 - 4372</v>
      </c>
      <c r="Z1303" t="s">
        <v>20</v>
      </c>
      <c r="AA1303" t="s">
        <v>2349</v>
      </c>
      <c r="AB1303" t="s">
        <v>21</v>
      </c>
      <c r="AD1303" t="str">
        <f t="shared" si="186"/>
        <v>Fundacion Mas Vida</v>
      </c>
      <c r="AE1303" t="s">
        <v>22</v>
      </c>
      <c r="AF1303" t="s">
        <v>23</v>
      </c>
      <c r="AG1303" t="s">
        <v>26</v>
      </c>
      <c r="AH1303" t="s">
        <v>2348</v>
      </c>
      <c r="AI1303" s="13">
        <f t="shared" si="187"/>
        <v>31</v>
      </c>
      <c r="AJ1303" s="13">
        <f t="shared" si="188"/>
        <v>1</v>
      </c>
      <c r="AK1303" s="21">
        <v>1</v>
      </c>
      <c r="AM1303" t="s">
        <v>2154</v>
      </c>
      <c r="AN1303" t="str">
        <f t="shared" si="182"/>
        <v>R04</v>
      </c>
      <c r="AO1303" s="20" t="str">
        <f t="shared" si="183"/>
        <v>FINES_R04</v>
      </c>
      <c r="AP1303" s="25">
        <f t="shared" si="189"/>
        <v>0.38852900266647339</v>
      </c>
      <c r="AQ1303" s="24" t="str">
        <f>+IFERROR(VLOOKUP(Y1303,#REF!,2,FALSE),"-")</f>
        <v>-</v>
      </c>
      <c r="AR1303" s="13" t="s">
        <v>2393</v>
      </c>
      <c r="AS1303" t="s">
        <v>2397</v>
      </c>
      <c r="AT1303" t="str">
        <f t="shared" si="190"/>
        <v>Mitre - 4252 e/ Antartida Argentina y Evaristo Iglesias - Ezpeleta Este</v>
      </c>
    </row>
    <row r="1304" spans="1:46" ht="15.75" thickBot="1" x14ac:dyDescent="0.3">
      <c r="A1304" s="47">
        <v>4</v>
      </c>
      <c r="B1304" s="47" t="s">
        <v>1475</v>
      </c>
      <c r="C1304" s="47" t="s">
        <v>2369</v>
      </c>
      <c r="D1304" s="47" t="s">
        <v>1510</v>
      </c>
      <c r="E1304" s="47" t="s">
        <v>91</v>
      </c>
      <c r="F1304" s="47" t="s">
        <v>8381</v>
      </c>
      <c r="G1304" s="47" t="s">
        <v>8382</v>
      </c>
      <c r="H1304" s="47" t="s">
        <v>8383</v>
      </c>
      <c r="I1304" s="47" t="s">
        <v>2414</v>
      </c>
      <c r="J1304" s="47"/>
      <c r="K1304" s="47" t="s">
        <v>14140</v>
      </c>
      <c r="L1304" s="47">
        <v>0.78328478336334229</v>
      </c>
      <c r="M1304" s="47">
        <v>-34.766966018251999</v>
      </c>
      <c r="N1304" s="47">
        <v>-58.311053020092999</v>
      </c>
      <c r="O1304" s="47" t="s">
        <v>16494</v>
      </c>
      <c r="P1304" s="47">
        <v>1</v>
      </c>
      <c r="Q1304">
        <v>17</v>
      </c>
      <c r="S1304" s="23" t="s">
        <v>2347</v>
      </c>
      <c r="T1304" t="str">
        <f t="shared" si="184"/>
        <v>04</v>
      </c>
      <c r="V1304" t="str">
        <f>+VLOOKUP(B1304,MARCO!E:E,1,FALSE)</f>
        <v>Quilmes</v>
      </c>
      <c r="W1304" t="s">
        <v>134</v>
      </c>
      <c r="X1304" t="s">
        <v>134</v>
      </c>
      <c r="Y1304" t="str">
        <f t="shared" si="185"/>
        <v>R 4 - D 85 - 452 - 4600</v>
      </c>
      <c r="Z1304" t="s">
        <v>20</v>
      </c>
      <c r="AA1304" t="s">
        <v>2349</v>
      </c>
      <c r="AB1304" t="s">
        <v>21</v>
      </c>
      <c r="AD1304" t="str">
        <f t="shared" si="186"/>
        <v>Hogar Infantil San Francisco</v>
      </c>
      <c r="AE1304" t="s">
        <v>22</v>
      </c>
      <c r="AF1304" t="s">
        <v>23</v>
      </c>
      <c r="AG1304" t="s">
        <v>26</v>
      </c>
      <c r="AH1304" t="s">
        <v>2348</v>
      </c>
      <c r="AI1304" s="13">
        <f t="shared" si="187"/>
        <v>17</v>
      </c>
      <c r="AJ1304" s="13">
        <f t="shared" si="188"/>
        <v>1</v>
      </c>
      <c r="AK1304" s="21">
        <v>1</v>
      </c>
      <c r="AM1304" t="s">
        <v>2154</v>
      </c>
      <c r="AN1304" t="str">
        <f t="shared" si="182"/>
        <v>R04</v>
      </c>
      <c r="AO1304" s="20" t="str">
        <f t="shared" si="183"/>
        <v>FINES_R04</v>
      </c>
      <c r="AP1304" s="25">
        <f t="shared" si="189"/>
        <v>0.78328478336334229</v>
      </c>
      <c r="AQ1304" s="24" t="str">
        <f>+IFERROR(VLOOKUP(Y1304,#REF!,2,FALSE),"-")</f>
        <v>-</v>
      </c>
      <c r="AR1304" s="13" t="s">
        <v>2393</v>
      </c>
      <c r="AS1304" t="s">
        <v>2398</v>
      </c>
      <c r="AT1304" t="str">
        <f t="shared" si="190"/>
        <v>Calle 889 - e/ Calle 829 - San Francisco Solano</v>
      </c>
    </row>
    <row r="1305" spans="1:46" ht="15.75" thickBot="1" x14ac:dyDescent="0.3">
      <c r="A1305" s="47">
        <v>4</v>
      </c>
      <c r="B1305" s="47" t="s">
        <v>1475</v>
      </c>
      <c r="C1305" s="47" t="s">
        <v>2378</v>
      </c>
      <c r="D1305" s="47" t="s">
        <v>1509</v>
      </c>
      <c r="E1305" s="47" t="s">
        <v>271</v>
      </c>
      <c r="F1305" s="47" t="s">
        <v>8388</v>
      </c>
      <c r="G1305" s="47" t="s">
        <v>8389</v>
      </c>
      <c r="H1305" s="47" t="s">
        <v>8390</v>
      </c>
      <c r="I1305" s="47" t="s">
        <v>2475</v>
      </c>
      <c r="J1305" s="47" t="s">
        <v>8392</v>
      </c>
      <c r="K1305" s="47" t="s">
        <v>14141</v>
      </c>
      <c r="L1305" s="47">
        <v>0.74519741535186768</v>
      </c>
      <c r="M1305" s="47">
        <v>-34.742423889572997</v>
      </c>
      <c r="N1305" s="47">
        <v>-58.329659923133001</v>
      </c>
      <c r="O1305" s="47" t="s">
        <v>16495</v>
      </c>
      <c r="P1305" s="47">
        <v>3</v>
      </c>
      <c r="Q1305">
        <v>80</v>
      </c>
      <c r="S1305" s="23" t="s">
        <v>2347</v>
      </c>
      <c r="T1305" t="str">
        <f t="shared" si="184"/>
        <v>04</v>
      </c>
      <c r="V1305" t="str">
        <f>+VLOOKUP(B1305,MARCO!E:E,1,FALSE)</f>
        <v>Quilmes</v>
      </c>
      <c r="W1305" t="s">
        <v>134</v>
      </c>
      <c r="X1305" t="s">
        <v>134</v>
      </c>
      <c r="Y1305" t="str">
        <f t="shared" si="185"/>
        <v>R 4 - D 85 - 451 - 0957</v>
      </c>
      <c r="Z1305" t="s">
        <v>20</v>
      </c>
      <c r="AA1305" t="s">
        <v>2349</v>
      </c>
      <c r="AB1305" t="s">
        <v>21</v>
      </c>
      <c r="AD1305" t="str">
        <f t="shared" si="186"/>
        <v>Cooperativa MetalÚrgica Eitec Ltdea</v>
      </c>
      <c r="AE1305" t="s">
        <v>22</v>
      </c>
      <c r="AF1305" t="s">
        <v>23</v>
      </c>
      <c r="AG1305" t="s">
        <v>26</v>
      </c>
      <c r="AH1305" t="s">
        <v>2348</v>
      </c>
      <c r="AI1305" s="13">
        <f t="shared" si="187"/>
        <v>80</v>
      </c>
      <c r="AJ1305" s="13">
        <f t="shared" si="188"/>
        <v>3</v>
      </c>
      <c r="AK1305" s="21">
        <v>1</v>
      </c>
      <c r="AM1305" t="s">
        <v>2154</v>
      </c>
      <c r="AN1305" t="str">
        <f t="shared" si="182"/>
        <v>R04</v>
      </c>
      <c r="AO1305" s="20" t="str">
        <f t="shared" si="183"/>
        <v>FINES_R04</v>
      </c>
      <c r="AP1305" s="25">
        <f t="shared" si="189"/>
        <v>0.74519741535186768</v>
      </c>
      <c r="AQ1305" s="24" t="str">
        <f>+IFERROR(VLOOKUP(Y1305,#REF!,2,FALSE),"-")</f>
        <v>-</v>
      </c>
      <c r="AR1305" s="13" t="s">
        <v>2393</v>
      </c>
      <c r="AS1305" t="s">
        <v>2397</v>
      </c>
      <c r="AT1305" t="str">
        <f t="shared" si="190"/>
        <v>Calle 189 - 950 e/ Carlos Braggio y MonseÑor Miguel De Andrea - Quilmes Bernal Oeste</v>
      </c>
    </row>
    <row r="1306" spans="1:46" ht="15.75" thickBot="1" x14ac:dyDescent="0.3">
      <c r="A1306" s="47">
        <v>4</v>
      </c>
      <c r="B1306" s="47" t="s">
        <v>1475</v>
      </c>
      <c r="C1306" s="47" t="s">
        <v>2378</v>
      </c>
      <c r="D1306" s="47" t="s">
        <v>1509</v>
      </c>
      <c r="E1306" s="47" t="s">
        <v>271</v>
      </c>
      <c r="F1306" s="47" t="s">
        <v>8393</v>
      </c>
      <c r="G1306" s="47" t="s">
        <v>8394</v>
      </c>
      <c r="H1306" s="47" t="s">
        <v>8395</v>
      </c>
      <c r="I1306" s="47" t="s">
        <v>2475</v>
      </c>
      <c r="J1306" s="47" t="s">
        <v>8397</v>
      </c>
      <c r="K1306" s="47" t="s">
        <v>14142</v>
      </c>
      <c r="L1306" s="47">
        <v>0.77041018009185791</v>
      </c>
      <c r="M1306" s="47">
        <v>-34.736110080000003</v>
      </c>
      <c r="N1306" s="47">
        <v>-58.321488109999997</v>
      </c>
      <c r="O1306" s="47" t="s">
        <v>16496</v>
      </c>
      <c r="P1306" s="47">
        <v>1</v>
      </c>
      <c r="Q1306">
        <v>17</v>
      </c>
      <c r="S1306" s="23" t="s">
        <v>2347</v>
      </c>
      <c r="T1306" t="str">
        <f t="shared" si="184"/>
        <v>04</v>
      </c>
      <c r="V1306" t="str">
        <f>+VLOOKUP(B1306,MARCO!E:E,1,FALSE)</f>
        <v>Quilmes</v>
      </c>
      <c r="W1306" t="s">
        <v>134</v>
      </c>
      <c r="X1306" t="s">
        <v>134</v>
      </c>
      <c r="Y1306" t="str">
        <f t="shared" si="185"/>
        <v>R 4 - D 85 - 451 - 3224</v>
      </c>
      <c r="Z1306" t="s">
        <v>20</v>
      </c>
      <c r="AA1306" t="s">
        <v>2349</v>
      </c>
      <c r="AB1306" t="s">
        <v>21</v>
      </c>
      <c r="AD1306" t="str">
        <f t="shared" si="186"/>
        <v>San Francisco Asis - Iapi</v>
      </c>
      <c r="AE1306" t="s">
        <v>22</v>
      </c>
      <c r="AF1306" t="s">
        <v>23</v>
      </c>
      <c r="AG1306" t="s">
        <v>26</v>
      </c>
      <c r="AH1306" t="s">
        <v>2348</v>
      </c>
      <c r="AI1306" s="13">
        <f t="shared" si="187"/>
        <v>17</v>
      </c>
      <c r="AJ1306" s="13">
        <f t="shared" si="188"/>
        <v>1</v>
      </c>
      <c r="AK1306" s="21">
        <v>1</v>
      </c>
      <c r="AM1306" t="s">
        <v>2154</v>
      </c>
      <c r="AN1306" t="str">
        <f t="shared" si="182"/>
        <v>R04</v>
      </c>
      <c r="AO1306" s="20" t="str">
        <f t="shared" si="183"/>
        <v>FINES_R04</v>
      </c>
      <c r="AP1306" s="25">
        <f t="shared" si="189"/>
        <v>0.77041018009185791</v>
      </c>
      <c r="AQ1306" s="24" t="str">
        <f>+IFERROR(VLOOKUP(Y1306,#REF!,2,FALSE),"-")</f>
        <v>-</v>
      </c>
      <c r="AR1306" s="13" t="s">
        <v>2393</v>
      </c>
      <c r="AS1306" t="s">
        <v>2398</v>
      </c>
      <c r="AT1306" t="str">
        <f t="shared" si="190"/>
        <v>Calle 179 Y Chaco - Iapi - Bernal Oeste</v>
      </c>
    </row>
    <row r="1307" spans="1:46" ht="15.75" thickBot="1" x14ac:dyDescent="0.3">
      <c r="A1307" s="47">
        <v>4</v>
      </c>
      <c r="B1307" s="47" t="s">
        <v>1475</v>
      </c>
      <c r="C1307" s="47" t="s">
        <v>2378</v>
      </c>
      <c r="D1307" s="47" t="s">
        <v>1509</v>
      </c>
      <c r="E1307" s="47" t="s">
        <v>271</v>
      </c>
      <c r="F1307" s="47" t="s">
        <v>8398</v>
      </c>
      <c r="G1307" s="47" t="s">
        <v>8399</v>
      </c>
      <c r="H1307" s="47" t="s">
        <v>8400</v>
      </c>
      <c r="I1307" s="47" t="s">
        <v>2475</v>
      </c>
      <c r="J1307" s="47" t="s">
        <v>2305</v>
      </c>
      <c r="K1307" s="47" t="s">
        <v>14143</v>
      </c>
      <c r="L1307" s="47">
        <v>0.44065952301025391</v>
      </c>
      <c r="M1307" s="47">
        <v>-34.714122699999997</v>
      </c>
      <c r="N1307" s="47">
        <v>-58.2558358</v>
      </c>
      <c r="O1307" s="47" t="s">
        <v>16497</v>
      </c>
      <c r="P1307" s="47">
        <v>1</v>
      </c>
      <c r="Q1307">
        <v>11</v>
      </c>
      <c r="S1307" s="23" t="s">
        <v>2347</v>
      </c>
      <c r="T1307" t="str">
        <f t="shared" si="184"/>
        <v>04</v>
      </c>
      <c r="V1307" t="str">
        <f>+VLOOKUP(B1307,MARCO!E:E,1,FALSE)</f>
        <v>Quilmes</v>
      </c>
      <c r="W1307" t="s">
        <v>134</v>
      </c>
      <c r="X1307" t="s">
        <v>134</v>
      </c>
      <c r="Y1307" t="str">
        <f t="shared" si="185"/>
        <v>R 4 - D 85 - 451 - 0949</v>
      </c>
      <c r="Z1307" t="s">
        <v>20</v>
      </c>
      <c r="AA1307" t="s">
        <v>2349</v>
      </c>
      <c r="AB1307" t="s">
        <v>21</v>
      </c>
      <c r="AD1307" t="str">
        <f t="shared" si="186"/>
        <v>Transformar (municipalidad De Quilmes)</v>
      </c>
      <c r="AE1307" t="s">
        <v>22</v>
      </c>
      <c r="AF1307" t="s">
        <v>23</v>
      </c>
      <c r="AG1307" t="s">
        <v>26</v>
      </c>
      <c r="AH1307" t="s">
        <v>2348</v>
      </c>
      <c r="AI1307" s="13">
        <f t="shared" si="187"/>
        <v>11</v>
      </c>
      <c r="AJ1307" s="13">
        <f t="shared" si="188"/>
        <v>1</v>
      </c>
      <c r="AK1307" s="21">
        <v>1</v>
      </c>
      <c r="AM1307" t="s">
        <v>2154</v>
      </c>
      <c r="AN1307" t="str">
        <f t="shared" si="182"/>
        <v>R04</v>
      </c>
      <c r="AO1307" s="20" t="str">
        <f t="shared" si="183"/>
        <v>FINES_R04</v>
      </c>
      <c r="AP1307" s="25">
        <f t="shared" si="189"/>
        <v>0.44065952301025391</v>
      </c>
      <c r="AQ1307" s="24" t="str">
        <f>+IFERROR(VLOOKUP(Y1307,#REF!,2,FALSE),"-")</f>
        <v>-</v>
      </c>
      <c r="AR1307" s="13" t="s">
        <v>2393</v>
      </c>
      <c r="AS1307" t="s">
        <v>2398</v>
      </c>
      <c r="AT1307" t="str">
        <f t="shared" si="190"/>
        <v>Alberdi - 500 e/ General Paz y Cevallos - Quilmes. Quilmes.</v>
      </c>
    </row>
    <row r="1308" spans="1:46" ht="15.75" thickBot="1" x14ac:dyDescent="0.3">
      <c r="A1308" s="47">
        <v>4</v>
      </c>
      <c r="B1308" s="47" t="s">
        <v>1475</v>
      </c>
      <c r="C1308" s="47" t="s">
        <v>2378</v>
      </c>
      <c r="D1308" s="47" t="s">
        <v>1509</v>
      </c>
      <c r="E1308" s="47" t="s">
        <v>271</v>
      </c>
      <c r="F1308" s="47" t="s">
        <v>8402</v>
      </c>
      <c r="G1308" s="47" t="s">
        <v>2182</v>
      </c>
      <c r="H1308" s="47" t="s">
        <v>8403</v>
      </c>
      <c r="I1308" s="47" t="s">
        <v>2475</v>
      </c>
      <c r="J1308" s="47" t="s">
        <v>8405</v>
      </c>
      <c r="K1308" s="47" t="s">
        <v>14144</v>
      </c>
      <c r="L1308" s="47">
        <v>0.51488298177719116</v>
      </c>
      <c r="M1308" s="47">
        <v>-34.716090600000001</v>
      </c>
      <c r="N1308" s="47">
        <v>-58.306257799999997</v>
      </c>
      <c r="O1308" s="47" t="s">
        <v>16498</v>
      </c>
      <c r="P1308" s="47">
        <v>1</v>
      </c>
      <c r="Q1308">
        <v>19</v>
      </c>
      <c r="S1308" s="23" t="s">
        <v>2347</v>
      </c>
      <c r="T1308" t="str">
        <f t="shared" si="184"/>
        <v>04</v>
      </c>
      <c r="V1308" t="str">
        <f>+VLOOKUP(B1308,MARCO!E:E,1,FALSE)</f>
        <v>Quilmes</v>
      </c>
      <c r="W1308" t="s">
        <v>134</v>
      </c>
      <c r="X1308" t="s">
        <v>134</v>
      </c>
      <c r="Y1308" t="str">
        <f t="shared" si="185"/>
        <v>R 4 - D 85 - 451 - 3225</v>
      </c>
      <c r="Z1308" t="s">
        <v>20</v>
      </c>
      <c r="AA1308" t="s">
        <v>2349</v>
      </c>
      <c r="AB1308" t="s">
        <v>21</v>
      </c>
      <c r="AD1308" t="str">
        <f t="shared" si="186"/>
        <v>Cic Santo Domingo</v>
      </c>
      <c r="AE1308" t="s">
        <v>22</v>
      </c>
      <c r="AF1308" t="s">
        <v>23</v>
      </c>
      <c r="AG1308" t="s">
        <v>26</v>
      </c>
      <c r="AH1308" t="s">
        <v>2348</v>
      </c>
      <c r="AI1308" s="13">
        <f t="shared" si="187"/>
        <v>19</v>
      </c>
      <c r="AJ1308" s="13">
        <f t="shared" si="188"/>
        <v>1</v>
      </c>
      <c r="AK1308" s="21">
        <v>1</v>
      </c>
      <c r="AM1308" t="s">
        <v>2154</v>
      </c>
      <c r="AN1308" t="str">
        <f t="shared" si="182"/>
        <v>R04</v>
      </c>
      <c r="AO1308" s="20" t="str">
        <f t="shared" si="183"/>
        <v>FINES_R04</v>
      </c>
      <c r="AP1308" s="25">
        <f t="shared" si="189"/>
        <v>0.51488298177719116</v>
      </c>
      <c r="AQ1308" s="24" t="str">
        <f>+IFERROR(VLOOKUP(Y1308,#REF!,2,FALSE),"-")</f>
        <v>-</v>
      </c>
      <c r="AR1308" s="13" t="s">
        <v>2393</v>
      </c>
      <c r="AS1308" t="s">
        <v>2397</v>
      </c>
      <c r="AT1308" t="str">
        <f t="shared" si="190"/>
        <v>Bermejo Esq. Luis Maria. Campo - 1099 - Bernal Oeste</v>
      </c>
    </row>
    <row r="1309" spans="1:46" ht="15.75" thickBot="1" x14ac:dyDescent="0.3">
      <c r="A1309" s="47">
        <v>4</v>
      </c>
      <c r="B1309" s="47" t="s">
        <v>1475</v>
      </c>
      <c r="C1309" s="47" t="s">
        <v>2378</v>
      </c>
      <c r="D1309" s="47" t="s">
        <v>1509</v>
      </c>
      <c r="E1309" s="47" t="s">
        <v>271</v>
      </c>
      <c r="F1309" s="47" t="s">
        <v>8406</v>
      </c>
      <c r="G1309" s="47" t="s">
        <v>8407</v>
      </c>
      <c r="H1309" s="47" t="s">
        <v>8408</v>
      </c>
      <c r="I1309" s="47" t="s">
        <v>2475</v>
      </c>
      <c r="J1309" s="47" t="s">
        <v>8410</v>
      </c>
      <c r="K1309" s="47" t="s">
        <v>14145</v>
      </c>
      <c r="L1309" s="47">
        <v>0.22138828039169309</v>
      </c>
      <c r="M1309" s="47">
        <v>-34.737973979087002</v>
      </c>
      <c r="N1309" s="47">
        <v>-58.242313032151003</v>
      </c>
      <c r="O1309" s="47" t="s">
        <v>16499</v>
      </c>
      <c r="P1309" s="47">
        <v>2</v>
      </c>
      <c r="Q1309">
        <v>24</v>
      </c>
      <c r="S1309" s="23" t="s">
        <v>2347</v>
      </c>
      <c r="T1309" t="str">
        <f t="shared" si="184"/>
        <v>04</v>
      </c>
      <c r="V1309" t="str">
        <f>+VLOOKUP(B1309,MARCO!E:E,1,FALSE)</f>
        <v>Quilmes</v>
      </c>
      <c r="W1309" t="s">
        <v>134</v>
      </c>
      <c r="X1309" t="s">
        <v>134</v>
      </c>
      <c r="Y1309" t="str">
        <f t="shared" si="185"/>
        <v>R 4 - D 85 - 451 - 0952</v>
      </c>
      <c r="Z1309" t="s">
        <v>20</v>
      </c>
      <c r="AA1309" t="s">
        <v>2349</v>
      </c>
      <c r="AB1309" t="s">
        <v>21</v>
      </c>
      <c r="AD1309" t="str">
        <f t="shared" si="186"/>
        <v>Asociacion Sordos Quilmes</v>
      </c>
      <c r="AE1309" t="s">
        <v>22</v>
      </c>
      <c r="AF1309" t="s">
        <v>23</v>
      </c>
      <c r="AG1309" t="s">
        <v>26</v>
      </c>
      <c r="AH1309" t="s">
        <v>2348</v>
      </c>
      <c r="AI1309" s="13">
        <f t="shared" si="187"/>
        <v>24</v>
      </c>
      <c r="AJ1309" s="13">
        <f t="shared" si="188"/>
        <v>2</v>
      </c>
      <c r="AK1309" s="21">
        <v>1</v>
      </c>
      <c r="AM1309" t="s">
        <v>2154</v>
      </c>
      <c r="AN1309" t="str">
        <f t="shared" si="182"/>
        <v>R04</v>
      </c>
      <c r="AO1309" s="20" t="str">
        <f t="shared" si="183"/>
        <v>FINES_R04</v>
      </c>
      <c r="AP1309" s="25">
        <f t="shared" si="189"/>
        <v>0.22138828039169309</v>
      </c>
      <c r="AQ1309" s="24" t="str">
        <f>+IFERROR(VLOOKUP(Y1309,#REF!,2,FALSE),"-")</f>
        <v>-</v>
      </c>
      <c r="AR1309" s="13" t="s">
        <v>2393</v>
      </c>
      <c r="AS1309" t="s">
        <v>2398</v>
      </c>
      <c r="AT1309" t="str">
        <f t="shared" si="190"/>
        <v>Lugones - 224 e/ Alvear y Almte. Brown - Quilmes Quilmes Este</v>
      </c>
    </row>
    <row r="1310" spans="1:46" ht="15.75" thickBot="1" x14ac:dyDescent="0.3">
      <c r="A1310" s="47">
        <v>4</v>
      </c>
      <c r="B1310" s="47" t="s">
        <v>1475</v>
      </c>
      <c r="C1310" s="47" t="s">
        <v>2378</v>
      </c>
      <c r="D1310" s="47" t="s">
        <v>1509</v>
      </c>
      <c r="E1310" s="47" t="s">
        <v>271</v>
      </c>
      <c r="F1310" s="47" t="s">
        <v>8411</v>
      </c>
      <c r="G1310" s="47" t="s">
        <v>8412</v>
      </c>
      <c r="H1310" s="47" t="s">
        <v>8413</v>
      </c>
      <c r="I1310" s="47" t="s">
        <v>2475</v>
      </c>
      <c r="J1310" s="47" t="s">
        <v>8307</v>
      </c>
      <c r="K1310" s="47" t="s">
        <v>14146</v>
      </c>
      <c r="L1310" s="47">
        <v>0.36555489897727972</v>
      </c>
      <c r="M1310" s="47">
        <v>-34.706103890000001</v>
      </c>
      <c r="N1310" s="47">
        <v>-58.296239929999999</v>
      </c>
      <c r="O1310" s="47" t="s">
        <v>16500</v>
      </c>
      <c r="P1310" s="47">
        <v>1</v>
      </c>
      <c r="Q1310">
        <v>0</v>
      </c>
      <c r="S1310" s="23" t="s">
        <v>2347</v>
      </c>
      <c r="T1310" t="str">
        <f t="shared" si="184"/>
        <v>04</v>
      </c>
      <c r="V1310" t="str">
        <f>+VLOOKUP(B1310,MARCO!E:E,1,FALSE)</f>
        <v>Quilmes</v>
      </c>
      <c r="W1310" t="s">
        <v>134</v>
      </c>
      <c r="X1310" t="s">
        <v>134</v>
      </c>
      <c r="Y1310" t="str">
        <f t="shared" si="185"/>
        <v>R 4 - D 85 - 451 - 3327</v>
      </c>
      <c r="Z1310" t="s">
        <v>20</v>
      </c>
      <c r="AA1310" t="s">
        <v>2349</v>
      </c>
      <c r="AB1310" t="s">
        <v>21</v>
      </c>
      <c r="AD1310" t="str">
        <f t="shared" si="186"/>
        <v>Club 9 De Julio</v>
      </c>
      <c r="AE1310" t="s">
        <v>22</v>
      </c>
      <c r="AF1310" t="s">
        <v>23</v>
      </c>
      <c r="AG1310" t="s">
        <v>26</v>
      </c>
      <c r="AH1310" t="s">
        <v>2348</v>
      </c>
      <c r="AI1310" s="13">
        <f t="shared" si="187"/>
        <v>0</v>
      </c>
      <c r="AJ1310" s="13">
        <f t="shared" si="188"/>
        <v>1</v>
      </c>
      <c r="AK1310" s="21">
        <v>1</v>
      </c>
      <c r="AM1310" t="s">
        <v>2154</v>
      </c>
      <c r="AN1310" t="str">
        <f t="shared" si="182"/>
        <v>R04</v>
      </c>
      <c r="AO1310" s="20" t="str">
        <f t="shared" si="183"/>
        <v>FINES_R04</v>
      </c>
      <c r="AP1310" s="25">
        <f t="shared" si="189"/>
        <v>0.36555489897727972</v>
      </c>
      <c r="AQ1310" s="24" t="str">
        <f>+IFERROR(VLOOKUP(Y1310,#REF!,2,FALSE),"-")</f>
        <v>-</v>
      </c>
      <c r="AR1310" s="13" t="s">
        <v>2393</v>
      </c>
      <c r="AS1310" t="s">
        <v>2397</v>
      </c>
      <c r="AT1310" t="str">
        <f t="shared" si="190"/>
        <v>Formosa Y Calle 168 - Bernal Oeste</v>
      </c>
    </row>
    <row r="1311" spans="1:46" ht="15.75" thickBot="1" x14ac:dyDescent="0.3">
      <c r="A1311" s="47">
        <v>4</v>
      </c>
      <c r="B1311" s="47" t="s">
        <v>1475</v>
      </c>
      <c r="C1311" s="47" t="s">
        <v>2378</v>
      </c>
      <c r="D1311" s="47" t="s">
        <v>1509</v>
      </c>
      <c r="E1311" s="47" t="s">
        <v>271</v>
      </c>
      <c r="F1311" s="47" t="s">
        <v>8415</v>
      </c>
      <c r="G1311" s="47" t="s">
        <v>8416</v>
      </c>
      <c r="H1311" s="47" t="s">
        <v>8417</v>
      </c>
      <c r="I1311" s="47" t="s">
        <v>2475</v>
      </c>
      <c r="J1311" s="47" t="s">
        <v>8416</v>
      </c>
      <c r="K1311" s="47" t="s">
        <v>14147</v>
      </c>
      <c r="L1311" s="47">
        <v>0.8221709132194519</v>
      </c>
      <c r="M1311" s="47">
        <v>-34.757611059936998</v>
      </c>
      <c r="N1311" s="47">
        <v>-58.256812299720998</v>
      </c>
      <c r="O1311" s="47" t="s">
        <v>16501</v>
      </c>
      <c r="P1311" s="47">
        <v>2</v>
      </c>
      <c r="Q1311">
        <v>28</v>
      </c>
      <c r="S1311" s="23" t="s">
        <v>2347</v>
      </c>
      <c r="T1311" t="str">
        <f t="shared" si="184"/>
        <v>04</v>
      </c>
      <c r="V1311" t="str">
        <f>+VLOOKUP(B1311,MARCO!E:E,1,FALSE)</f>
        <v>Quilmes</v>
      </c>
      <c r="W1311" t="s">
        <v>134</v>
      </c>
      <c r="X1311" t="s">
        <v>134</v>
      </c>
      <c r="Y1311" t="str">
        <f t="shared" si="185"/>
        <v>R 4 - D 85 - 451 - 3292</v>
      </c>
      <c r="Z1311" t="s">
        <v>20</v>
      </c>
      <c r="AA1311" t="s">
        <v>2349</v>
      </c>
      <c r="AB1311" t="s">
        <v>21</v>
      </c>
      <c r="AD1311" t="str">
        <f t="shared" si="186"/>
        <v>Centro Comunitario 24 De Diciembre</v>
      </c>
      <c r="AE1311" t="s">
        <v>22</v>
      </c>
      <c r="AF1311" t="s">
        <v>23</v>
      </c>
      <c r="AG1311" t="s">
        <v>26</v>
      </c>
      <c r="AH1311" t="s">
        <v>2348</v>
      </c>
      <c r="AI1311" s="13">
        <f t="shared" si="187"/>
        <v>28</v>
      </c>
      <c r="AJ1311" s="13">
        <f t="shared" si="188"/>
        <v>2</v>
      </c>
      <c r="AK1311" s="21">
        <v>1</v>
      </c>
      <c r="AM1311" t="s">
        <v>2154</v>
      </c>
      <c r="AN1311" t="str">
        <f t="shared" si="182"/>
        <v>R04</v>
      </c>
      <c r="AO1311" s="20" t="str">
        <f t="shared" si="183"/>
        <v>FINES_R04</v>
      </c>
      <c r="AP1311" s="25">
        <f t="shared" si="189"/>
        <v>0.8221709132194519</v>
      </c>
      <c r="AQ1311" s="24" t="str">
        <f>+IFERROR(VLOOKUP(Y1311,#REF!,2,FALSE),"-")</f>
        <v>-</v>
      </c>
      <c r="AR1311" s="13" t="s">
        <v>2393</v>
      </c>
      <c r="AS1311" t="s">
        <v>2398</v>
      </c>
      <c r="AT1311" t="str">
        <f t="shared" si="190"/>
        <v>Calle 7 De Agosto - ESQ. 405 BIS e/ Namuncura y 405 Bis - Ezpeleta Oeste</v>
      </c>
    </row>
    <row r="1312" spans="1:46" ht="15.75" thickBot="1" x14ac:dyDescent="0.3">
      <c r="A1312" s="47">
        <v>4</v>
      </c>
      <c r="B1312" s="47" t="s">
        <v>1475</v>
      </c>
      <c r="C1312" s="47" t="s">
        <v>2378</v>
      </c>
      <c r="D1312" s="47" t="s">
        <v>1509</v>
      </c>
      <c r="E1312" s="47" t="s">
        <v>271</v>
      </c>
      <c r="F1312" s="47" t="s">
        <v>8420</v>
      </c>
      <c r="G1312" s="47" t="s">
        <v>8307</v>
      </c>
      <c r="H1312" s="47" t="s">
        <v>8421</v>
      </c>
      <c r="I1312" s="47" t="s">
        <v>2475</v>
      </c>
      <c r="J1312" s="47" t="s">
        <v>8307</v>
      </c>
      <c r="K1312" s="47" t="s">
        <v>14148</v>
      </c>
      <c r="L1312" s="47">
        <v>0.92669618129730225</v>
      </c>
      <c r="M1312" s="47">
        <v>-34.725054700000001</v>
      </c>
      <c r="N1312" s="47">
        <v>-58.315227</v>
      </c>
      <c r="O1312" s="47" t="s">
        <v>16502</v>
      </c>
      <c r="P1312" s="47">
        <v>5</v>
      </c>
      <c r="Q1312">
        <v>53</v>
      </c>
      <c r="S1312" s="23" t="s">
        <v>2347</v>
      </c>
      <c r="T1312" t="str">
        <f t="shared" si="184"/>
        <v>04</v>
      </c>
      <c r="V1312" t="str">
        <f>+VLOOKUP(B1312,MARCO!E:E,1,FALSE)</f>
        <v>Quilmes</v>
      </c>
      <c r="W1312" t="s">
        <v>134</v>
      </c>
      <c r="X1312" t="s">
        <v>134</v>
      </c>
      <c r="Y1312" t="str">
        <f t="shared" si="185"/>
        <v>R 4 - D 85 - 451 - 3293</v>
      </c>
      <c r="Z1312" t="s">
        <v>20</v>
      </c>
      <c r="AA1312" t="s">
        <v>2349</v>
      </c>
      <c r="AB1312" t="s">
        <v>21</v>
      </c>
      <c r="AD1312" t="str">
        <f t="shared" si="186"/>
        <v>Centro Cultural "somos El Mundo"</v>
      </c>
      <c r="AE1312" t="s">
        <v>22</v>
      </c>
      <c r="AF1312" t="s">
        <v>23</v>
      </c>
      <c r="AG1312" t="s">
        <v>26</v>
      </c>
      <c r="AH1312" t="s">
        <v>2348</v>
      </c>
      <c r="AI1312" s="13">
        <f t="shared" si="187"/>
        <v>53</v>
      </c>
      <c r="AJ1312" s="13">
        <f t="shared" si="188"/>
        <v>5</v>
      </c>
      <c r="AK1312" s="21">
        <v>1</v>
      </c>
      <c r="AM1312" t="s">
        <v>2154</v>
      </c>
      <c r="AN1312" t="str">
        <f t="shared" si="182"/>
        <v>R04</v>
      </c>
      <c r="AO1312" s="20" t="str">
        <f t="shared" si="183"/>
        <v>FINES_R04</v>
      </c>
      <c r="AP1312" s="25">
        <f t="shared" si="189"/>
        <v>0.92669618129730225</v>
      </c>
      <c r="AQ1312" s="24" t="str">
        <f>+IFERROR(VLOOKUP(Y1312,#REF!,2,FALSE),"-")</f>
        <v>-</v>
      </c>
      <c r="AR1312" s="13" t="s">
        <v>2393</v>
      </c>
      <c r="AS1312" t="s">
        <v>2397</v>
      </c>
      <c r="AT1312" t="str">
        <f t="shared" si="190"/>
        <v>Diagonal 168 Y Pasaje San Francisco - Bernal Este</v>
      </c>
    </row>
    <row r="1313" spans="1:46" ht="15.75" thickBot="1" x14ac:dyDescent="0.3">
      <c r="A1313" s="47">
        <v>4</v>
      </c>
      <c r="B1313" s="47" t="s">
        <v>1475</v>
      </c>
      <c r="C1313" s="47" t="s">
        <v>2378</v>
      </c>
      <c r="D1313" s="47" t="s">
        <v>1509</v>
      </c>
      <c r="E1313" s="47" t="s">
        <v>271</v>
      </c>
      <c r="F1313" s="47" t="s">
        <v>8424</v>
      </c>
      <c r="G1313" s="47" t="s">
        <v>8425</v>
      </c>
      <c r="H1313" s="47" t="s">
        <v>8426</v>
      </c>
      <c r="I1313" s="47" t="s">
        <v>2475</v>
      </c>
      <c r="J1313" s="47" t="s">
        <v>8428</v>
      </c>
      <c r="K1313" s="47" t="s">
        <v>14149</v>
      </c>
      <c r="L1313" s="47">
        <v>0.91433674097061157</v>
      </c>
      <c r="M1313" s="47">
        <v>-34.727398999999998</v>
      </c>
      <c r="N1313" s="47">
        <v>-58.322216099999999</v>
      </c>
      <c r="O1313" s="47" t="s">
        <v>16503</v>
      </c>
      <c r="P1313" s="47">
        <v>3</v>
      </c>
      <c r="Q1313">
        <v>59</v>
      </c>
      <c r="S1313" s="23" t="s">
        <v>2347</v>
      </c>
      <c r="T1313" t="str">
        <f t="shared" si="184"/>
        <v>04</v>
      </c>
      <c r="V1313" t="str">
        <f>+VLOOKUP(B1313,MARCO!E:E,1,FALSE)</f>
        <v>Quilmes</v>
      </c>
      <c r="W1313" t="s">
        <v>134</v>
      </c>
      <c r="X1313" t="s">
        <v>134</v>
      </c>
      <c r="Y1313" t="str">
        <f t="shared" si="185"/>
        <v>R 4 - D 85 - 451 - 3916</v>
      </c>
      <c r="Z1313" t="s">
        <v>20</v>
      </c>
      <c r="AA1313" t="s">
        <v>2349</v>
      </c>
      <c r="AB1313" t="s">
        <v>21</v>
      </c>
      <c r="AD1313" t="str">
        <f t="shared" si="186"/>
        <v>Tinkunaco</v>
      </c>
      <c r="AE1313" t="s">
        <v>22</v>
      </c>
      <c r="AF1313" t="s">
        <v>23</v>
      </c>
      <c r="AG1313" t="s">
        <v>26</v>
      </c>
      <c r="AH1313" t="s">
        <v>2348</v>
      </c>
      <c r="AI1313" s="13">
        <f t="shared" si="187"/>
        <v>59</v>
      </c>
      <c r="AJ1313" s="13">
        <f t="shared" si="188"/>
        <v>3</v>
      </c>
      <c r="AK1313" s="21">
        <v>1</v>
      </c>
      <c r="AM1313" t="s">
        <v>2154</v>
      </c>
      <c r="AN1313" t="str">
        <f t="shared" si="182"/>
        <v>R04</v>
      </c>
      <c r="AO1313" s="20" t="str">
        <f t="shared" si="183"/>
        <v>FINES_R04</v>
      </c>
      <c r="AP1313" s="25">
        <f t="shared" si="189"/>
        <v>0.91433674097061157</v>
      </c>
      <c r="AQ1313" s="24" t="str">
        <f>+IFERROR(VLOOKUP(Y1313,#REF!,2,FALSE),"-")</f>
        <v>-</v>
      </c>
      <c r="AR1313" s="13" t="s">
        <v>2393</v>
      </c>
      <c r="AS1313" t="s">
        <v>2398</v>
      </c>
      <c r="AT1313" t="str">
        <f t="shared" si="190"/>
        <v>Calle 174 - 1909 - Quilmes Bernal Oeste</v>
      </c>
    </row>
    <row r="1314" spans="1:46" ht="15.75" thickBot="1" x14ac:dyDescent="0.3">
      <c r="A1314" s="47">
        <v>4</v>
      </c>
      <c r="B1314" s="47" t="s">
        <v>1475</v>
      </c>
      <c r="C1314" s="47" t="s">
        <v>2378</v>
      </c>
      <c r="D1314" s="47" t="s">
        <v>1509</v>
      </c>
      <c r="E1314" s="47" t="s">
        <v>271</v>
      </c>
      <c r="F1314" s="47" t="s">
        <v>8429</v>
      </c>
      <c r="G1314" s="47" t="s">
        <v>8430</v>
      </c>
      <c r="H1314" s="47" t="s">
        <v>8431</v>
      </c>
      <c r="I1314" s="47" t="s">
        <v>2475</v>
      </c>
      <c r="J1314" s="47" t="s">
        <v>2578</v>
      </c>
      <c r="K1314" s="47" t="s">
        <v>14150</v>
      </c>
      <c r="L1314" s="47">
        <v>0.240992546081543</v>
      </c>
      <c r="M1314" s="47">
        <v>-34.742548470000003</v>
      </c>
      <c r="N1314" s="47">
        <v>-58.235280459999998</v>
      </c>
      <c r="O1314" s="47" t="s">
        <v>16504</v>
      </c>
      <c r="P1314" s="47">
        <v>1</v>
      </c>
      <c r="Q1314">
        <v>26</v>
      </c>
      <c r="S1314" s="23" t="s">
        <v>2347</v>
      </c>
      <c r="T1314" t="str">
        <f t="shared" si="184"/>
        <v>04</v>
      </c>
      <c r="V1314" t="str">
        <f>+VLOOKUP(B1314,MARCO!E:E,1,FALSE)</f>
        <v>Quilmes</v>
      </c>
      <c r="W1314" t="s">
        <v>134</v>
      </c>
      <c r="X1314" t="s">
        <v>134</v>
      </c>
      <c r="Y1314" t="str">
        <f t="shared" si="185"/>
        <v>R 4 - D 85 - 451 - 3236</v>
      </c>
      <c r="Z1314" t="s">
        <v>20</v>
      </c>
      <c r="AA1314" t="s">
        <v>2349</v>
      </c>
      <c r="AB1314" t="s">
        <v>21</v>
      </c>
      <c r="AD1314" t="str">
        <f t="shared" si="186"/>
        <v>Sociedad De Fomento "barrio Arrieta"</v>
      </c>
      <c r="AE1314" t="s">
        <v>22</v>
      </c>
      <c r="AF1314" t="s">
        <v>23</v>
      </c>
      <c r="AG1314" t="s">
        <v>26</v>
      </c>
      <c r="AH1314" t="s">
        <v>2348</v>
      </c>
      <c r="AI1314" s="13">
        <f t="shared" si="187"/>
        <v>26</v>
      </c>
      <c r="AJ1314" s="13">
        <f t="shared" si="188"/>
        <v>1</v>
      </c>
      <c r="AK1314" s="21">
        <v>1</v>
      </c>
      <c r="AM1314" t="s">
        <v>2154</v>
      </c>
      <c r="AN1314" t="str">
        <f t="shared" si="182"/>
        <v>R04</v>
      </c>
      <c r="AO1314" s="20" t="str">
        <f t="shared" si="183"/>
        <v>FINES_R04</v>
      </c>
      <c r="AP1314" s="25">
        <f t="shared" si="189"/>
        <v>0.240992546081543</v>
      </c>
      <c r="AQ1314" s="24" t="str">
        <f>+IFERROR(VLOOKUP(Y1314,#REF!,2,FALSE),"-")</f>
        <v>-</v>
      </c>
      <c r="AR1314" s="13" t="s">
        <v>2393</v>
      </c>
      <c r="AS1314" t="s">
        <v>2397</v>
      </c>
      <c r="AT1314" t="str">
        <f t="shared" si="190"/>
        <v>Santa Fe - 641 e/ Rio Limay - Ezpeleta Este</v>
      </c>
    </row>
    <row r="1315" spans="1:46" ht="15.75" thickBot="1" x14ac:dyDescent="0.3">
      <c r="A1315" s="47">
        <v>4</v>
      </c>
      <c r="B1315" s="47" t="s">
        <v>1475</v>
      </c>
      <c r="C1315" s="47" t="s">
        <v>2378</v>
      </c>
      <c r="D1315" s="47" t="s">
        <v>1509</v>
      </c>
      <c r="E1315" s="47" t="s">
        <v>271</v>
      </c>
      <c r="F1315" s="47" t="s">
        <v>8436</v>
      </c>
      <c r="G1315" s="47" t="s">
        <v>8437</v>
      </c>
      <c r="H1315" s="47" t="s">
        <v>8438</v>
      </c>
      <c r="I1315" s="47" t="s">
        <v>2475</v>
      </c>
      <c r="J1315" s="47" t="s">
        <v>8440</v>
      </c>
      <c r="K1315" s="47" t="s">
        <v>14151</v>
      </c>
      <c r="L1315" s="47">
        <v>0.54225128889083862</v>
      </c>
      <c r="M1315" s="47">
        <v>-34.725175281751</v>
      </c>
      <c r="N1315" s="47">
        <v>-58.305893696082002</v>
      </c>
      <c r="O1315" s="47" t="s">
        <v>16505</v>
      </c>
      <c r="P1315" s="47">
        <v>2</v>
      </c>
      <c r="Q1315">
        <v>33</v>
      </c>
      <c r="S1315" s="23" t="s">
        <v>2347</v>
      </c>
      <c r="T1315" t="str">
        <f t="shared" si="184"/>
        <v>04</v>
      </c>
      <c r="V1315" t="str">
        <f>+VLOOKUP(B1315,MARCO!E:E,1,FALSE)</f>
        <v>Quilmes</v>
      </c>
      <c r="W1315" t="s">
        <v>134</v>
      </c>
      <c r="X1315" t="s">
        <v>134</v>
      </c>
      <c r="Y1315" t="str">
        <f t="shared" si="185"/>
        <v>R 4 - D 85 - 451 - 4486</v>
      </c>
      <c r="Z1315" t="s">
        <v>20</v>
      </c>
      <c r="AA1315" t="s">
        <v>2349</v>
      </c>
      <c r="AB1315" t="s">
        <v>21</v>
      </c>
      <c r="AD1315" t="str">
        <f t="shared" si="186"/>
        <v>Centro De Capacitaciòn Y Entrenamiento Profesional</v>
      </c>
      <c r="AE1315" t="s">
        <v>22</v>
      </c>
      <c r="AF1315" t="s">
        <v>23</v>
      </c>
      <c r="AG1315" t="s">
        <v>26</v>
      </c>
      <c r="AH1315" t="s">
        <v>2348</v>
      </c>
      <c r="AI1315" s="13">
        <f t="shared" si="187"/>
        <v>33</v>
      </c>
      <c r="AJ1315" s="13">
        <f t="shared" si="188"/>
        <v>2</v>
      </c>
      <c r="AK1315" s="21">
        <v>1</v>
      </c>
      <c r="AM1315" t="s">
        <v>2154</v>
      </c>
      <c r="AN1315" t="str">
        <f t="shared" si="182"/>
        <v>R04</v>
      </c>
      <c r="AO1315" s="20" t="str">
        <f t="shared" si="183"/>
        <v>FINES_R04</v>
      </c>
      <c r="AP1315" s="25">
        <f t="shared" si="189"/>
        <v>0.54225128889083862</v>
      </c>
      <c r="AQ1315" s="24" t="str">
        <f>+IFERROR(VLOOKUP(Y1315,#REF!,2,FALSE),"-")</f>
        <v>-</v>
      </c>
      <c r="AR1315" s="13" t="s">
        <v>2393</v>
      </c>
      <c r="AS1315" t="s">
        <v>2397</v>
      </c>
      <c r="AT1315" t="str">
        <f t="shared" si="190"/>
        <v>Alem - 1789 e/ Calle 162 y Dr Pozzo - Bernal Oeste</v>
      </c>
    </row>
    <row r="1316" spans="1:46" ht="15.75" thickBot="1" x14ac:dyDescent="0.3">
      <c r="A1316" s="47">
        <v>4</v>
      </c>
      <c r="B1316" s="47" t="s">
        <v>1475</v>
      </c>
      <c r="C1316" s="47" t="s">
        <v>2378</v>
      </c>
      <c r="D1316" s="47" t="s">
        <v>1509</v>
      </c>
      <c r="E1316" s="47" t="s">
        <v>271</v>
      </c>
      <c r="F1316" s="47" t="s">
        <v>8443</v>
      </c>
      <c r="G1316" s="47" t="s">
        <v>8444</v>
      </c>
      <c r="H1316" s="47" t="s">
        <v>8445</v>
      </c>
      <c r="I1316" s="47" t="s">
        <v>2475</v>
      </c>
      <c r="J1316" s="47" t="s">
        <v>8447</v>
      </c>
      <c r="K1316" s="47" t="s">
        <v>14152</v>
      </c>
      <c r="L1316" s="47">
        <v>0.29816672205924988</v>
      </c>
      <c r="M1316" s="47">
        <v>-34.770224661184002</v>
      </c>
      <c r="N1316" s="47">
        <v>-58.282094345947002</v>
      </c>
      <c r="O1316" s="47" t="s">
        <v>16506</v>
      </c>
      <c r="P1316" s="47">
        <v>1</v>
      </c>
      <c r="Q1316">
        <v>17</v>
      </c>
      <c r="S1316" s="23" t="s">
        <v>2347</v>
      </c>
      <c r="T1316" t="str">
        <f t="shared" si="184"/>
        <v>04</v>
      </c>
      <c r="V1316" t="str">
        <f>+VLOOKUP(B1316,MARCO!E:E,1,FALSE)</f>
        <v>Quilmes</v>
      </c>
      <c r="W1316" t="s">
        <v>134</v>
      </c>
      <c r="X1316" t="s">
        <v>134</v>
      </c>
      <c r="Y1316" t="str">
        <f t="shared" si="185"/>
        <v>R 4 - D 85 - 451 - 4519</v>
      </c>
      <c r="Z1316" t="s">
        <v>20</v>
      </c>
      <c r="AA1316" t="s">
        <v>2349</v>
      </c>
      <c r="AB1316" t="s">
        <v>21</v>
      </c>
      <c r="AD1316" t="str">
        <f t="shared" si="186"/>
        <v>Cic Agustin Ramirez</v>
      </c>
      <c r="AE1316" t="s">
        <v>22</v>
      </c>
      <c r="AF1316" t="s">
        <v>23</v>
      </c>
      <c r="AG1316" t="s">
        <v>26</v>
      </c>
      <c r="AH1316" t="s">
        <v>2348</v>
      </c>
      <c r="AI1316" s="13">
        <f t="shared" si="187"/>
        <v>17</v>
      </c>
      <c r="AJ1316" s="13">
        <f t="shared" si="188"/>
        <v>1</v>
      </c>
      <c r="AK1316" s="21">
        <v>1</v>
      </c>
      <c r="AM1316" t="s">
        <v>2154</v>
      </c>
      <c r="AN1316" t="str">
        <f t="shared" si="182"/>
        <v>R04</v>
      </c>
      <c r="AO1316" s="20" t="str">
        <f t="shared" si="183"/>
        <v>FINES_R04</v>
      </c>
      <c r="AP1316" s="25">
        <f t="shared" si="189"/>
        <v>0.29816672205924988</v>
      </c>
      <c r="AQ1316" s="24" t="str">
        <f>+IFERROR(VLOOKUP(Y1316,#REF!,2,FALSE),"-")</f>
        <v>-</v>
      </c>
      <c r="AR1316" s="13" t="s">
        <v>2393</v>
      </c>
      <c r="AS1316" t="s">
        <v>2397</v>
      </c>
      <c r="AT1316" t="str">
        <f t="shared" si="190"/>
        <v>Camino General Belgrano - 1893 - Quilmes Oeste</v>
      </c>
    </row>
    <row r="1317" spans="1:46" ht="15.75" thickBot="1" x14ac:dyDescent="0.3">
      <c r="A1317" s="47">
        <v>5</v>
      </c>
      <c r="B1317" s="47" t="s">
        <v>1985</v>
      </c>
      <c r="C1317" s="47" t="s">
        <v>2369</v>
      </c>
      <c r="D1317" s="47" t="s">
        <v>1992</v>
      </c>
      <c r="E1317" s="47" t="s">
        <v>1993</v>
      </c>
      <c r="F1317" s="47" t="s">
        <v>8452</v>
      </c>
      <c r="G1317" s="47" t="s">
        <v>8453</v>
      </c>
      <c r="H1317" s="47" t="s">
        <v>8454</v>
      </c>
      <c r="I1317" s="47" t="s">
        <v>2414</v>
      </c>
      <c r="J1317" s="47" t="s">
        <v>8456</v>
      </c>
      <c r="K1317" s="47" t="s">
        <v>14153</v>
      </c>
      <c r="L1317" s="47">
        <v>0.91058194637298584</v>
      </c>
      <c r="M1317" s="47">
        <v>-34.881257062262698</v>
      </c>
      <c r="N1317" s="47">
        <v>-58.416215923224499</v>
      </c>
      <c r="O1317" s="47" t="s">
        <v>16507</v>
      </c>
      <c r="P1317" s="47">
        <v>5</v>
      </c>
      <c r="Q1317">
        <v>153</v>
      </c>
      <c r="S1317" s="23" t="s">
        <v>2347</v>
      </c>
      <c r="T1317" t="str">
        <f t="shared" si="184"/>
        <v>05</v>
      </c>
      <c r="V1317" t="str">
        <f>+VLOOKUP(B1317,MARCO!E:E,1,FALSE)</f>
        <v>Presidente Perón</v>
      </c>
      <c r="W1317" t="s">
        <v>134</v>
      </c>
      <c r="X1317" t="s">
        <v>134</v>
      </c>
      <c r="Y1317" t="str">
        <f t="shared" si="185"/>
        <v>R 5 - D 129 - 452 - 2104</v>
      </c>
      <c r="Z1317" t="s">
        <v>20</v>
      </c>
      <c r="AA1317" t="s">
        <v>2349</v>
      </c>
      <c r="AB1317" t="s">
        <v>21</v>
      </c>
      <c r="AD1317" t="str">
        <f t="shared" si="186"/>
        <v>Ep N° 12</v>
      </c>
      <c r="AE1317" t="s">
        <v>22</v>
      </c>
      <c r="AF1317" t="s">
        <v>23</v>
      </c>
      <c r="AG1317" t="s">
        <v>26</v>
      </c>
      <c r="AH1317" t="s">
        <v>2348</v>
      </c>
      <c r="AI1317" s="13">
        <f t="shared" si="187"/>
        <v>153</v>
      </c>
      <c r="AJ1317" s="13">
        <f t="shared" si="188"/>
        <v>5</v>
      </c>
      <c r="AK1317" s="21">
        <v>1</v>
      </c>
      <c r="AM1317" t="s">
        <v>2154</v>
      </c>
      <c r="AN1317" t="str">
        <f t="shared" si="182"/>
        <v>R05</v>
      </c>
      <c r="AO1317" s="20" t="str">
        <f t="shared" si="183"/>
        <v>FINES_R05</v>
      </c>
      <c r="AP1317" s="25">
        <f t="shared" si="189"/>
        <v>0.91058194637298584</v>
      </c>
      <c r="AQ1317" s="24" t="str">
        <f>+IFERROR(VLOOKUP(Y1317,#REF!,2,FALSE),"-")</f>
        <v>-</v>
      </c>
      <c r="AR1317" s="13" t="s">
        <v>2393</v>
      </c>
      <c r="AS1317" t="s">
        <v>2397</v>
      </c>
      <c r="AT1317" t="str">
        <f t="shared" si="190"/>
        <v>Discepolo - 403 - Presidente Peron America Unida</v>
      </c>
    </row>
    <row r="1318" spans="1:46" ht="15.75" thickBot="1" x14ac:dyDescent="0.3">
      <c r="A1318" s="47">
        <v>5</v>
      </c>
      <c r="B1318" s="47" t="s">
        <v>1985</v>
      </c>
      <c r="C1318" s="47" t="s">
        <v>2378</v>
      </c>
      <c r="D1318" s="47" t="s">
        <v>1991</v>
      </c>
      <c r="E1318" s="47" t="s">
        <v>549</v>
      </c>
      <c r="F1318" s="47" t="s">
        <v>8457</v>
      </c>
      <c r="G1318" s="47" t="s">
        <v>8458</v>
      </c>
      <c r="H1318" s="47" t="s">
        <v>8459</v>
      </c>
      <c r="I1318" s="47" t="s">
        <v>2414</v>
      </c>
      <c r="J1318" s="47"/>
      <c r="K1318" s="47" t="s">
        <v>14154</v>
      </c>
      <c r="L1318" s="47">
        <v>0.68198055028915405</v>
      </c>
      <c r="M1318" s="47">
        <v>-34.908862334328198</v>
      </c>
      <c r="N1318" s="47">
        <v>-58.374817408094898</v>
      </c>
      <c r="O1318" s="47" t="s">
        <v>16508</v>
      </c>
      <c r="P1318" s="47">
        <v>5</v>
      </c>
      <c r="Q1318">
        <v>103</v>
      </c>
      <c r="S1318" s="23" t="s">
        <v>2347</v>
      </c>
      <c r="T1318" t="str">
        <f t="shared" si="184"/>
        <v>05</v>
      </c>
      <c r="V1318" t="str">
        <f>+VLOOKUP(B1318,MARCO!E:E,1,FALSE)</f>
        <v>Presidente Perón</v>
      </c>
      <c r="W1318" t="s">
        <v>134</v>
      </c>
      <c r="X1318" t="s">
        <v>134</v>
      </c>
      <c r="Y1318" t="str">
        <f t="shared" si="185"/>
        <v>R 5 - D 129 - 451 - 1942</v>
      </c>
      <c r="Z1318" t="s">
        <v>20</v>
      </c>
      <c r="AA1318" t="s">
        <v>2349</v>
      </c>
      <c r="AB1318" t="s">
        <v>21</v>
      </c>
      <c r="AD1318" t="str">
        <f t="shared" si="186"/>
        <v>Ep N°11</v>
      </c>
      <c r="AE1318" t="s">
        <v>22</v>
      </c>
      <c r="AF1318" t="s">
        <v>23</v>
      </c>
      <c r="AG1318" t="s">
        <v>26</v>
      </c>
      <c r="AH1318" t="s">
        <v>2348</v>
      </c>
      <c r="AI1318" s="13">
        <f t="shared" si="187"/>
        <v>103</v>
      </c>
      <c r="AJ1318" s="13">
        <f t="shared" si="188"/>
        <v>5</v>
      </c>
      <c r="AK1318" s="21">
        <v>1</v>
      </c>
      <c r="AM1318" t="s">
        <v>2154</v>
      </c>
      <c r="AN1318" t="str">
        <f t="shared" si="182"/>
        <v>R05</v>
      </c>
      <c r="AO1318" s="20" t="str">
        <f t="shared" si="183"/>
        <v>FINES_R05</v>
      </c>
      <c r="AP1318" s="25">
        <f t="shared" si="189"/>
        <v>0.68198055028915405</v>
      </c>
      <c r="AQ1318" s="24" t="str">
        <f>+IFERROR(VLOOKUP(Y1318,#REF!,2,FALSE),"-")</f>
        <v>-</v>
      </c>
      <c r="AR1318" s="13" t="s">
        <v>2393</v>
      </c>
      <c r="AS1318" t="s">
        <v>2397</v>
      </c>
      <c r="AT1318" t="str">
        <f t="shared" si="190"/>
        <v>Calle 117 - e/ 106 y 108 - Presidente Peron La Yaya</v>
      </c>
    </row>
    <row r="1319" spans="1:46" ht="15.75" thickBot="1" x14ac:dyDescent="0.3">
      <c r="A1319" s="47">
        <v>5</v>
      </c>
      <c r="B1319" s="47" t="s">
        <v>1985</v>
      </c>
      <c r="C1319" s="47" t="s">
        <v>2378</v>
      </c>
      <c r="D1319" s="47" t="s">
        <v>1991</v>
      </c>
      <c r="E1319" s="47" t="s">
        <v>549</v>
      </c>
      <c r="F1319" s="47" t="s">
        <v>8461</v>
      </c>
      <c r="G1319" s="47" t="s">
        <v>8462</v>
      </c>
      <c r="H1319" s="47" t="s">
        <v>8463</v>
      </c>
      <c r="I1319" s="47" t="s">
        <v>2414</v>
      </c>
      <c r="J1319" s="47"/>
      <c r="K1319" s="47" t="s">
        <v>14155</v>
      </c>
      <c r="L1319" s="47">
        <v>0.6479915976524353</v>
      </c>
      <c r="M1319" s="47">
        <v>-34.906151539360899</v>
      </c>
      <c r="N1319" s="47">
        <v>-58.3685660523794</v>
      </c>
      <c r="O1319" s="47" t="s">
        <v>16509</v>
      </c>
      <c r="P1319" s="47">
        <v>5</v>
      </c>
      <c r="Q1319">
        <v>125</v>
      </c>
      <c r="S1319" s="23" t="s">
        <v>2347</v>
      </c>
      <c r="T1319" t="str">
        <f t="shared" si="184"/>
        <v>05</v>
      </c>
      <c r="V1319" t="str">
        <f>+VLOOKUP(B1319,MARCO!E:E,1,FALSE)</f>
        <v>Presidente Perón</v>
      </c>
      <c r="W1319" t="s">
        <v>134</v>
      </c>
      <c r="X1319" t="s">
        <v>134</v>
      </c>
      <c r="Y1319" t="str">
        <f t="shared" si="185"/>
        <v>R 5 - D 129 - 451 - 1938</v>
      </c>
      <c r="Z1319" t="s">
        <v>20</v>
      </c>
      <c r="AA1319" t="s">
        <v>2349</v>
      </c>
      <c r="AB1319" t="s">
        <v>21</v>
      </c>
      <c r="AD1319" t="str">
        <f t="shared" si="186"/>
        <v>Ep N° 3</v>
      </c>
      <c r="AE1319" t="s">
        <v>22</v>
      </c>
      <c r="AF1319" t="s">
        <v>23</v>
      </c>
      <c r="AG1319" t="s">
        <v>26</v>
      </c>
      <c r="AH1319" t="s">
        <v>2348</v>
      </c>
      <c r="AI1319" s="13">
        <f t="shared" si="187"/>
        <v>125</v>
      </c>
      <c r="AJ1319" s="13">
        <f t="shared" si="188"/>
        <v>5</v>
      </c>
      <c r="AK1319" s="21">
        <v>1</v>
      </c>
      <c r="AM1319" t="s">
        <v>2154</v>
      </c>
      <c r="AN1319" t="str">
        <f t="shared" si="182"/>
        <v>R05</v>
      </c>
      <c r="AO1319" s="20" t="str">
        <f t="shared" si="183"/>
        <v>FINES_R05</v>
      </c>
      <c r="AP1319" s="25">
        <f t="shared" si="189"/>
        <v>0.6479915976524353</v>
      </c>
      <c r="AQ1319" s="24" t="str">
        <f>+IFERROR(VLOOKUP(Y1319,#REF!,2,FALSE),"-")</f>
        <v>-</v>
      </c>
      <c r="AR1319" s="13" t="s">
        <v>2393</v>
      </c>
      <c r="AS1319" t="s">
        <v>2398</v>
      </c>
      <c r="AT1319" t="str">
        <f t="shared" si="190"/>
        <v>Leandro Alem - 1848 - Presidente Peron La Yaya</v>
      </c>
    </row>
    <row r="1320" spans="1:46" ht="15.75" thickBot="1" x14ac:dyDescent="0.3">
      <c r="A1320" s="47">
        <v>5</v>
      </c>
      <c r="B1320" s="47" t="s">
        <v>1985</v>
      </c>
      <c r="C1320" s="47" t="s">
        <v>2378</v>
      </c>
      <c r="D1320" s="47" t="s">
        <v>1991</v>
      </c>
      <c r="E1320" s="47" t="s">
        <v>549</v>
      </c>
      <c r="F1320" s="47" t="s">
        <v>8465</v>
      </c>
      <c r="G1320" s="47" t="s">
        <v>8466</v>
      </c>
      <c r="H1320" s="47" t="s">
        <v>8467</v>
      </c>
      <c r="I1320" s="47" t="s">
        <v>2414</v>
      </c>
      <c r="J1320" s="47"/>
      <c r="K1320" s="47" t="s">
        <v>14156</v>
      </c>
      <c r="L1320" s="47">
        <v>0.92280590534210205</v>
      </c>
      <c r="M1320" s="47">
        <v>-34.935026693725902</v>
      </c>
      <c r="N1320" s="47">
        <v>-58.374637866542301</v>
      </c>
      <c r="O1320" s="47" t="s">
        <v>16510</v>
      </c>
      <c r="P1320" s="47">
        <v>4</v>
      </c>
      <c r="Q1320">
        <v>97</v>
      </c>
      <c r="S1320" s="23" t="s">
        <v>2347</v>
      </c>
      <c r="T1320" t="str">
        <f t="shared" si="184"/>
        <v>05</v>
      </c>
      <c r="V1320" t="str">
        <f>+VLOOKUP(B1320,MARCO!E:E,1,FALSE)</f>
        <v>Presidente Perón</v>
      </c>
      <c r="W1320" t="s">
        <v>134</v>
      </c>
      <c r="X1320" t="s">
        <v>134</v>
      </c>
      <c r="Y1320" t="str">
        <f t="shared" si="185"/>
        <v>R 5 - D 129 - 451 - 1941</v>
      </c>
      <c r="Z1320" t="s">
        <v>20</v>
      </c>
      <c r="AA1320" t="s">
        <v>2349</v>
      </c>
      <c r="AB1320" t="s">
        <v>21</v>
      </c>
      <c r="AD1320" t="str">
        <f t="shared" si="186"/>
        <v>Ep N° 9</v>
      </c>
      <c r="AE1320" t="s">
        <v>22</v>
      </c>
      <c r="AF1320" t="s">
        <v>23</v>
      </c>
      <c r="AG1320" t="s">
        <v>26</v>
      </c>
      <c r="AH1320" t="s">
        <v>2348</v>
      </c>
      <c r="AI1320" s="13">
        <f t="shared" si="187"/>
        <v>97</v>
      </c>
      <c r="AJ1320" s="13">
        <f t="shared" si="188"/>
        <v>4</v>
      </c>
      <c r="AK1320" s="21">
        <v>1</v>
      </c>
      <c r="AM1320" t="s">
        <v>2154</v>
      </c>
      <c r="AN1320" t="str">
        <f t="shared" si="182"/>
        <v>R05</v>
      </c>
      <c r="AO1320" s="20" t="str">
        <f t="shared" si="183"/>
        <v>FINES_R05</v>
      </c>
      <c r="AP1320" s="25">
        <f t="shared" si="189"/>
        <v>0.92280590534210205</v>
      </c>
      <c r="AQ1320" s="24" t="str">
        <f>+IFERROR(VLOOKUP(Y1320,#REF!,2,FALSE),"-")</f>
        <v>-</v>
      </c>
      <c r="AR1320" s="13" t="s">
        <v>2393</v>
      </c>
      <c r="AS1320" t="s">
        <v>2397</v>
      </c>
      <c r="AT1320" t="str">
        <f t="shared" si="190"/>
        <v>Mexico - e/ Paramarino - Presidente Peron Parque Americano</v>
      </c>
    </row>
    <row r="1321" spans="1:46" ht="15.75" thickBot="1" x14ac:dyDescent="0.3">
      <c r="A1321" s="47">
        <v>5</v>
      </c>
      <c r="B1321" s="47" t="s">
        <v>1985</v>
      </c>
      <c r="C1321" s="47" t="s">
        <v>2369</v>
      </c>
      <c r="D1321" s="47" t="s">
        <v>1992</v>
      </c>
      <c r="E1321" s="47" t="s">
        <v>1993</v>
      </c>
      <c r="F1321" s="47" t="s">
        <v>8470</v>
      </c>
      <c r="G1321" s="47" t="s">
        <v>8471</v>
      </c>
      <c r="H1321" s="47" t="s">
        <v>8472</v>
      </c>
      <c r="I1321" s="47" t="s">
        <v>2414</v>
      </c>
      <c r="J1321" s="47" t="s">
        <v>8456</v>
      </c>
      <c r="K1321" s="47" t="s">
        <v>14157</v>
      </c>
      <c r="L1321" s="47">
        <v>0.72198629379272461</v>
      </c>
      <c r="M1321" s="47">
        <v>-34.921085427649402</v>
      </c>
      <c r="N1321" s="47">
        <v>-58.4010115863138</v>
      </c>
      <c r="O1321" s="47" t="s">
        <v>16511</v>
      </c>
      <c r="P1321" s="47">
        <v>6</v>
      </c>
      <c r="Q1321">
        <v>187</v>
      </c>
      <c r="S1321" s="23" t="s">
        <v>2347</v>
      </c>
      <c r="T1321" t="str">
        <f t="shared" si="184"/>
        <v>05</v>
      </c>
      <c r="V1321" t="str">
        <f>+VLOOKUP(B1321,MARCO!E:E,1,FALSE)</f>
        <v>Presidente Perón</v>
      </c>
      <c r="W1321" t="s">
        <v>134</v>
      </c>
      <c r="X1321" t="s">
        <v>134</v>
      </c>
      <c r="Y1321" t="str">
        <f t="shared" si="185"/>
        <v>R 5 - D 129 - 452 - 3717</v>
      </c>
      <c r="Z1321" t="s">
        <v>20</v>
      </c>
      <c r="AA1321" t="s">
        <v>2349</v>
      </c>
      <c r="AB1321" t="s">
        <v>21</v>
      </c>
      <c r="AD1321" t="str">
        <f t="shared" si="186"/>
        <v>Ep N°2</v>
      </c>
      <c r="AE1321" t="s">
        <v>22</v>
      </c>
      <c r="AF1321" t="s">
        <v>23</v>
      </c>
      <c r="AG1321" t="s">
        <v>26</v>
      </c>
      <c r="AH1321" t="s">
        <v>2348</v>
      </c>
      <c r="AI1321" s="13">
        <f t="shared" si="187"/>
        <v>187</v>
      </c>
      <c r="AJ1321" s="13">
        <f t="shared" si="188"/>
        <v>6</v>
      </c>
      <c r="AK1321" s="21">
        <v>1</v>
      </c>
      <c r="AM1321" t="s">
        <v>2154</v>
      </c>
      <c r="AN1321" t="str">
        <f t="shared" si="182"/>
        <v>R05</v>
      </c>
      <c r="AO1321" s="20" t="str">
        <f t="shared" si="183"/>
        <v>FINES_R05</v>
      </c>
      <c r="AP1321" s="25">
        <f t="shared" si="189"/>
        <v>0.72198629379272461</v>
      </c>
      <c r="AQ1321" s="24" t="str">
        <f>+IFERROR(VLOOKUP(Y1321,#REF!,2,FALSE),"-")</f>
        <v>-</v>
      </c>
      <c r="AR1321" s="13" t="s">
        <v>2393</v>
      </c>
      <c r="AS1321" t="s">
        <v>2397</v>
      </c>
      <c r="AT1321" t="str">
        <f t="shared" si="190"/>
        <v>Centenario - 339 - Presidente Peron Numancia</v>
      </c>
    </row>
    <row r="1322" spans="1:46" ht="15.75" thickBot="1" x14ac:dyDescent="0.3">
      <c r="A1322" s="47">
        <v>5</v>
      </c>
      <c r="B1322" s="47" t="s">
        <v>1985</v>
      </c>
      <c r="C1322" s="47" t="s">
        <v>2369</v>
      </c>
      <c r="D1322" s="47" t="s">
        <v>1992</v>
      </c>
      <c r="E1322" s="47" t="s">
        <v>1993</v>
      </c>
      <c r="F1322" s="47" t="s">
        <v>8474</v>
      </c>
      <c r="G1322" s="47" t="s">
        <v>4147</v>
      </c>
      <c r="H1322" s="47" t="s">
        <v>8475</v>
      </c>
      <c r="I1322" s="47" t="s">
        <v>2414</v>
      </c>
      <c r="J1322" s="47" t="s">
        <v>8456</v>
      </c>
      <c r="K1322" s="47" t="s">
        <v>14158</v>
      </c>
      <c r="L1322" s="47">
        <v>0.82997071743011475</v>
      </c>
      <c r="M1322" s="47">
        <v>-34.931049105630699</v>
      </c>
      <c r="N1322" s="47">
        <v>-58.392346203812401</v>
      </c>
      <c r="O1322" s="47" t="s">
        <v>16512</v>
      </c>
      <c r="P1322" s="47">
        <v>5</v>
      </c>
      <c r="Q1322">
        <v>126</v>
      </c>
      <c r="S1322" s="23" t="s">
        <v>2347</v>
      </c>
      <c r="T1322" t="str">
        <f t="shared" si="184"/>
        <v>05</v>
      </c>
      <c r="V1322" t="str">
        <f>+VLOOKUP(B1322,MARCO!E:E,1,FALSE)</f>
        <v>Presidente Perón</v>
      </c>
      <c r="W1322" t="s">
        <v>134</v>
      </c>
      <c r="X1322" t="s">
        <v>134</v>
      </c>
      <c r="Y1322" t="str">
        <f t="shared" si="185"/>
        <v>R 5 - D 129 - 452 - 2103</v>
      </c>
      <c r="Z1322" t="s">
        <v>20</v>
      </c>
      <c r="AA1322" t="s">
        <v>2349</v>
      </c>
      <c r="AB1322" t="s">
        <v>21</v>
      </c>
      <c r="AD1322" t="str">
        <f t="shared" si="186"/>
        <v>Ep N° 10</v>
      </c>
      <c r="AE1322" t="s">
        <v>22</v>
      </c>
      <c r="AF1322" t="s">
        <v>23</v>
      </c>
      <c r="AG1322" t="s">
        <v>26</v>
      </c>
      <c r="AH1322" t="s">
        <v>2348</v>
      </c>
      <c r="AI1322" s="13">
        <f t="shared" si="187"/>
        <v>126</v>
      </c>
      <c r="AJ1322" s="13">
        <f t="shared" si="188"/>
        <v>5</v>
      </c>
      <c r="AK1322" s="21">
        <v>1</v>
      </c>
      <c r="AM1322" t="s">
        <v>2154</v>
      </c>
      <c r="AN1322" t="str">
        <f t="shared" si="182"/>
        <v>R05</v>
      </c>
      <c r="AO1322" s="20" t="str">
        <f t="shared" si="183"/>
        <v>FINES_R05</v>
      </c>
      <c r="AP1322" s="25">
        <f t="shared" si="189"/>
        <v>0.82997071743011475</v>
      </c>
      <c r="AQ1322" s="24" t="str">
        <f>+IFERROR(VLOOKUP(Y1322,#REF!,2,FALSE),"-")</f>
        <v>-</v>
      </c>
      <c r="AR1322" s="13" t="s">
        <v>2393</v>
      </c>
      <c r="AS1322" t="s">
        <v>2398</v>
      </c>
      <c r="AT1322" t="str">
        <f t="shared" si="190"/>
        <v>Remedios De Escalada - Presidente Peron San Martin</v>
      </c>
    </row>
    <row r="1323" spans="1:46" ht="15.75" thickBot="1" x14ac:dyDescent="0.3">
      <c r="A1323" s="47">
        <v>5</v>
      </c>
      <c r="B1323" s="47" t="s">
        <v>1985</v>
      </c>
      <c r="C1323" s="47" t="s">
        <v>2378</v>
      </c>
      <c r="D1323" s="47" t="s">
        <v>1991</v>
      </c>
      <c r="E1323" s="47" t="s">
        <v>549</v>
      </c>
      <c r="F1323" s="47" t="s">
        <v>8478</v>
      </c>
      <c r="G1323" s="47" t="s">
        <v>8479</v>
      </c>
      <c r="H1323" s="47" t="s">
        <v>8480</v>
      </c>
      <c r="I1323" s="47" t="s">
        <v>2414</v>
      </c>
      <c r="J1323" s="47"/>
      <c r="K1323" s="47" t="s">
        <v>14159</v>
      </c>
      <c r="L1323" s="47">
        <v>0.91948509216308594</v>
      </c>
      <c r="M1323" s="47">
        <v>-34.9153819794995</v>
      </c>
      <c r="N1323" s="47">
        <v>-58.342108231453203</v>
      </c>
      <c r="O1323" s="47" t="s">
        <v>16513</v>
      </c>
      <c r="P1323" s="47">
        <v>3</v>
      </c>
      <c r="Q1323">
        <v>73</v>
      </c>
      <c r="S1323" s="23" t="s">
        <v>2347</v>
      </c>
      <c r="T1323" t="str">
        <f t="shared" si="184"/>
        <v>05</v>
      </c>
      <c r="V1323" t="str">
        <f>+VLOOKUP(B1323,MARCO!E:E,1,FALSE)</f>
        <v>Presidente Perón</v>
      </c>
      <c r="W1323" t="s">
        <v>134</v>
      </c>
      <c r="X1323" t="s">
        <v>134</v>
      </c>
      <c r="Y1323" t="str">
        <f t="shared" si="185"/>
        <v>R 5 - D 129 - 451 - 1939</v>
      </c>
      <c r="Z1323" t="s">
        <v>20</v>
      </c>
      <c r="AA1323" t="s">
        <v>2349</v>
      </c>
      <c r="AB1323" t="s">
        <v>21</v>
      </c>
      <c r="AD1323" t="str">
        <f t="shared" si="186"/>
        <v>Ep N° 5</v>
      </c>
      <c r="AE1323" t="s">
        <v>22</v>
      </c>
      <c r="AF1323" t="s">
        <v>23</v>
      </c>
      <c r="AG1323" t="s">
        <v>26</v>
      </c>
      <c r="AH1323" t="s">
        <v>2348</v>
      </c>
      <c r="AI1323" s="13">
        <f t="shared" si="187"/>
        <v>73</v>
      </c>
      <c r="AJ1323" s="13">
        <f t="shared" si="188"/>
        <v>3</v>
      </c>
      <c r="AK1323" s="21">
        <v>1</v>
      </c>
      <c r="AM1323" t="s">
        <v>2154</v>
      </c>
      <c r="AN1323" t="str">
        <f t="shared" si="182"/>
        <v>R05</v>
      </c>
      <c r="AO1323" s="20" t="str">
        <f t="shared" si="183"/>
        <v>FINES_R05</v>
      </c>
      <c r="AP1323" s="25">
        <f t="shared" si="189"/>
        <v>0.91948509216308594</v>
      </c>
      <c r="AQ1323" s="24" t="str">
        <f>+IFERROR(VLOOKUP(Y1323,#REF!,2,FALSE),"-")</f>
        <v>-</v>
      </c>
      <c r="AR1323" s="13" t="s">
        <v>2393</v>
      </c>
      <c r="AS1323" t="s">
        <v>2397</v>
      </c>
      <c r="AT1323" t="str">
        <f t="shared" si="190"/>
        <v>La Plata - e/ Navarro y Las Heras - Presidente Peron Las Lomas</v>
      </c>
    </row>
    <row r="1324" spans="1:46" ht="15.75" thickBot="1" x14ac:dyDescent="0.3">
      <c r="A1324" s="47">
        <v>5</v>
      </c>
      <c r="B1324" s="47" t="s">
        <v>1985</v>
      </c>
      <c r="C1324" s="47" t="s">
        <v>2378</v>
      </c>
      <c r="D1324" s="47" t="s">
        <v>1991</v>
      </c>
      <c r="E1324" s="47" t="s">
        <v>549</v>
      </c>
      <c r="F1324" s="47" t="s">
        <v>8494</v>
      </c>
      <c r="G1324" s="47" t="s">
        <v>3577</v>
      </c>
      <c r="H1324" s="47" t="s">
        <v>8495</v>
      </c>
      <c r="I1324" s="47" t="s">
        <v>2414</v>
      </c>
      <c r="J1324" s="47"/>
      <c r="K1324" s="47" t="s">
        <v>14160</v>
      </c>
      <c r="L1324" s="47">
        <v>0.90482908487319946</v>
      </c>
      <c r="M1324" s="47">
        <v>-34.894753981409998</v>
      </c>
      <c r="N1324" s="47">
        <v>-58.360765197154002</v>
      </c>
      <c r="O1324" s="47" t="s">
        <v>16514</v>
      </c>
      <c r="P1324" s="47">
        <v>5</v>
      </c>
      <c r="Q1324">
        <v>81</v>
      </c>
      <c r="S1324" s="23" t="s">
        <v>2347</v>
      </c>
      <c r="T1324" t="str">
        <f t="shared" si="184"/>
        <v>05</v>
      </c>
      <c r="V1324" t="str">
        <f>+VLOOKUP(B1324,MARCO!E:E,1,FALSE)</f>
        <v>Presidente Perón</v>
      </c>
      <c r="W1324" t="s">
        <v>134</v>
      </c>
      <c r="X1324" t="s">
        <v>134</v>
      </c>
      <c r="Y1324" t="str">
        <f t="shared" si="185"/>
        <v>R 5 - D 129 - 451 - 1943</v>
      </c>
      <c r="Z1324" t="s">
        <v>20</v>
      </c>
      <c r="AA1324" t="s">
        <v>2349</v>
      </c>
      <c r="AB1324" t="s">
        <v>21</v>
      </c>
      <c r="AD1324" t="str">
        <f t="shared" si="186"/>
        <v>Ep N°14</v>
      </c>
      <c r="AE1324" t="s">
        <v>22</v>
      </c>
      <c r="AF1324" t="s">
        <v>23</v>
      </c>
      <c r="AG1324" t="s">
        <v>26</v>
      </c>
      <c r="AH1324" t="s">
        <v>2348</v>
      </c>
      <c r="AI1324" s="13">
        <f t="shared" si="187"/>
        <v>81</v>
      </c>
      <c r="AJ1324" s="13">
        <f t="shared" si="188"/>
        <v>5</v>
      </c>
      <c r="AK1324" s="21">
        <v>1</v>
      </c>
      <c r="AM1324" t="s">
        <v>2154</v>
      </c>
      <c r="AN1324" t="str">
        <f t="shared" si="182"/>
        <v>R05</v>
      </c>
      <c r="AO1324" s="20" t="str">
        <f t="shared" si="183"/>
        <v>FINES_R05</v>
      </c>
      <c r="AP1324" s="25">
        <f t="shared" si="189"/>
        <v>0.90482908487319946</v>
      </c>
      <c r="AQ1324" s="24" t="str">
        <f>+IFERROR(VLOOKUP(Y1324,#REF!,2,FALSE),"-")</f>
        <v>-</v>
      </c>
      <c r="AR1324" s="13" t="s">
        <v>2393</v>
      </c>
      <c r="AS1324" t="s">
        <v>2398</v>
      </c>
      <c r="AT1324" t="str">
        <f t="shared" si="190"/>
        <v>Calle 122 - 1985 - Presidente Peron El Roble</v>
      </c>
    </row>
    <row r="1325" spans="1:46" ht="15.75" thickBot="1" x14ac:dyDescent="0.3">
      <c r="A1325" s="47">
        <v>5</v>
      </c>
      <c r="B1325" s="47" t="s">
        <v>1985</v>
      </c>
      <c r="C1325" s="47" t="s">
        <v>2378</v>
      </c>
      <c r="D1325" s="47" t="s">
        <v>1991</v>
      </c>
      <c r="E1325" s="47" t="s">
        <v>549</v>
      </c>
      <c r="F1325" s="47" t="s">
        <v>8513</v>
      </c>
      <c r="G1325" s="47" t="s">
        <v>8514</v>
      </c>
      <c r="H1325" s="47" t="s">
        <v>8515</v>
      </c>
      <c r="I1325" s="47" t="s">
        <v>2475</v>
      </c>
      <c r="J1325" s="47" t="s">
        <v>8514</v>
      </c>
      <c r="K1325" s="47" t="s">
        <v>14161</v>
      </c>
      <c r="L1325" s="47">
        <v>0.71248656511306763</v>
      </c>
      <c r="M1325" s="47">
        <v>-34.927561019999999</v>
      </c>
      <c r="N1325" s="47">
        <v>-58.382922979999996</v>
      </c>
      <c r="O1325" s="47" t="s">
        <v>16515</v>
      </c>
      <c r="P1325" s="47">
        <v>1</v>
      </c>
      <c r="Q1325">
        <v>15</v>
      </c>
      <c r="S1325" s="23" t="s">
        <v>2347</v>
      </c>
      <c r="T1325" t="str">
        <f t="shared" si="184"/>
        <v>05</v>
      </c>
      <c r="V1325" t="str">
        <f>+VLOOKUP(B1325,MARCO!E:E,1,FALSE)</f>
        <v>Presidente Perón</v>
      </c>
      <c r="W1325" t="s">
        <v>134</v>
      </c>
      <c r="X1325" t="s">
        <v>134</v>
      </c>
      <c r="Y1325" t="str">
        <f t="shared" si="185"/>
        <v>R 5 - D 129 - 451 - 1270</v>
      </c>
      <c r="Z1325" t="s">
        <v>20</v>
      </c>
      <c r="AA1325" t="s">
        <v>2349</v>
      </c>
      <c r="AB1325" t="s">
        <v>21</v>
      </c>
      <c r="AD1325" t="str">
        <f t="shared" si="186"/>
        <v>Una Mirada Diferente - Junior Marquez</v>
      </c>
      <c r="AE1325" t="s">
        <v>22</v>
      </c>
      <c r="AF1325" t="s">
        <v>23</v>
      </c>
      <c r="AG1325" t="s">
        <v>26</v>
      </c>
      <c r="AH1325" t="s">
        <v>2348</v>
      </c>
      <c r="AI1325" s="13">
        <f t="shared" si="187"/>
        <v>15</v>
      </c>
      <c r="AJ1325" s="13">
        <f t="shared" si="188"/>
        <v>1</v>
      </c>
      <c r="AK1325" s="21">
        <v>1</v>
      </c>
      <c r="AM1325" t="s">
        <v>2154</v>
      </c>
      <c r="AN1325" t="str">
        <f t="shared" si="182"/>
        <v>R05</v>
      </c>
      <c r="AO1325" s="20" t="str">
        <f t="shared" si="183"/>
        <v>FINES_R05</v>
      </c>
      <c r="AP1325" s="25">
        <f t="shared" si="189"/>
        <v>0.71248656511306763</v>
      </c>
      <c r="AQ1325" s="24" t="str">
        <f>+IFERROR(VLOOKUP(Y1325,#REF!,2,FALSE),"-")</f>
        <v>-</v>
      </c>
      <c r="AR1325" s="13" t="s">
        <v>2393</v>
      </c>
      <c r="AS1325" t="s">
        <v>2398</v>
      </c>
      <c r="AT1325" t="str">
        <f t="shared" si="190"/>
        <v>Ecuador - e/ San Lorenzo y R De Escalada - Presidente Peron San Martin</v>
      </c>
    </row>
    <row r="1326" spans="1:46" ht="15.75" thickBot="1" x14ac:dyDescent="0.3">
      <c r="A1326" s="47">
        <v>5</v>
      </c>
      <c r="B1326" s="47" t="s">
        <v>1985</v>
      </c>
      <c r="C1326" s="47" t="s">
        <v>2378</v>
      </c>
      <c r="D1326" s="47" t="s">
        <v>1991</v>
      </c>
      <c r="E1326" s="47" t="s">
        <v>549</v>
      </c>
      <c r="F1326" s="47" t="s">
        <v>8517</v>
      </c>
      <c r="G1326" s="47" t="s">
        <v>8518</v>
      </c>
      <c r="H1326" s="47" t="s">
        <v>8519</v>
      </c>
      <c r="I1326" s="47" t="s">
        <v>2475</v>
      </c>
      <c r="J1326" s="47" t="s">
        <v>8521</v>
      </c>
      <c r="K1326" s="47" t="s">
        <v>14162</v>
      </c>
      <c r="L1326" s="47">
        <v>0.80276483297348022</v>
      </c>
      <c r="M1326" s="47">
        <v>-34.902029210000002</v>
      </c>
      <c r="N1326" s="47">
        <v>-58.354369269999999</v>
      </c>
      <c r="O1326" s="47" t="s">
        <v>16516</v>
      </c>
      <c r="P1326" s="47">
        <v>2</v>
      </c>
      <c r="Q1326">
        <v>34</v>
      </c>
      <c r="S1326" s="23" t="s">
        <v>2347</v>
      </c>
      <c r="T1326" t="str">
        <f t="shared" si="184"/>
        <v>05</v>
      </c>
      <c r="V1326" t="str">
        <f>+VLOOKUP(B1326,MARCO!E:E,1,FALSE)</f>
        <v>Presidente Perón</v>
      </c>
      <c r="W1326" t="s">
        <v>134</v>
      </c>
      <c r="X1326" t="s">
        <v>134</v>
      </c>
      <c r="Y1326" t="str">
        <f t="shared" si="185"/>
        <v>R 5 - D 129 - 451 - 1269</v>
      </c>
      <c r="Z1326" t="s">
        <v>20</v>
      </c>
      <c r="AA1326" t="s">
        <v>2349</v>
      </c>
      <c r="AB1326" t="s">
        <v>21</v>
      </c>
      <c r="AD1326" t="str">
        <f t="shared" si="186"/>
        <v>Municipalidad - Agrup. 17 De Octubre - Numancia</v>
      </c>
      <c r="AE1326" t="s">
        <v>22</v>
      </c>
      <c r="AF1326" t="s">
        <v>23</v>
      </c>
      <c r="AG1326" t="s">
        <v>26</v>
      </c>
      <c r="AH1326" t="s">
        <v>2348</v>
      </c>
      <c r="AI1326" s="13">
        <f t="shared" si="187"/>
        <v>34</v>
      </c>
      <c r="AJ1326" s="13">
        <f t="shared" si="188"/>
        <v>2</v>
      </c>
      <c r="AK1326" s="21">
        <v>1</v>
      </c>
      <c r="AM1326" t="s">
        <v>2154</v>
      </c>
      <c r="AN1326" t="str">
        <f t="shared" si="182"/>
        <v>R05</v>
      </c>
      <c r="AO1326" s="20" t="str">
        <f t="shared" si="183"/>
        <v>FINES_R05</v>
      </c>
      <c r="AP1326" s="25">
        <f t="shared" si="189"/>
        <v>0.80276483297348022</v>
      </c>
      <c r="AQ1326" s="24" t="str">
        <f>+IFERROR(VLOOKUP(Y1326,#REF!,2,FALSE),"-")</f>
        <v>-</v>
      </c>
      <c r="AR1326" s="13" t="s">
        <v>2393</v>
      </c>
      <c r="AS1326" t="s">
        <v>2398</v>
      </c>
      <c r="AT1326" t="str">
        <f t="shared" si="190"/>
        <v>La Ferrere - e/ 114 y 118 - Presidente Peron El Roble</v>
      </c>
    </row>
    <row r="1327" spans="1:46" ht="15.75" thickBot="1" x14ac:dyDescent="0.3">
      <c r="A1327" s="47">
        <v>5</v>
      </c>
      <c r="B1327" s="47" t="s">
        <v>1985</v>
      </c>
      <c r="C1327" s="47" t="s">
        <v>2378</v>
      </c>
      <c r="D1327" s="47" t="s">
        <v>1991</v>
      </c>
      <c r="E1327" s="47" t="s">
        <v>549</v>
      </c>
      <c r="F1327" s="47" t="s">
        <v>8522</v>
      </c>
      <c r="G1327" s="47" t="s">
        <v>8523</v>
      </c>
      <c r="H1327" s="47" t="s">
        <v>8524</v>
      </c>
      <c r="I1327" s="47" t="s">
        <v>2475</v>
      </c>
      <c r="J1327" s="47" t="s">
        <v>6132</v>
      </c>
      <c r="K1327" s="47" t="s">
        <v>14163</v>
      </c>
      <c r="L1327" s="47">
        <v>0.8289685845375061</v>
      </c>
      <c r="M1327" s="47">
        <v>-34.906557970000001</v>
      </c>
      <c r="N1327" s="47">
        <v>-58.361551970000001</v>
      </c>
      <c r="O1327" s="47" t="s">
        <v>16517</v>
      </c>
      <c r="P1327" s="47">
        <v>2</v>
      </c>
      <c r="Q1327">
        <v>35</v>
      </c>
      <c r="S1327" s="23" t="s">
        <v>2347</v>
      </c>
      <c r="T1327" t="str">
        <f t="shared" si="184"/>
        <v>05</v>
      </c>
      <c r="V1327" t="str">
        <f>+VLOOKUP(B1327,MARCO!E:E,1,FALSE)</f>
        <v>Presidente Perón</v>
      </c>
      <c r="W1327" t="s">
        <v>134</v>
      </c>
      <c r="X1327" t="s">
        <v>134</v>
      </c>
      <c r="Y1327" t="str">
        <f t="shared" si="185"/>
        <v>R 5 - D 129 - 451 - 3534</v>
      </c>
      <c r="Z1327" t="s">
        <v>20</v>
      </c>
      <c r="AA1327" t="s">
        <v>2349</v>
      </c>
      <c r="AB1327" t="s">
        <v>21</v>
      </c>
      <c r="AD1327" t="str">
        <f t="shared" si="186"/>
        <v>Iglesia Hay Vida En Jesus</v>
      </c>
      <c r="AE1327" t="s">
        <v>22</v>
      </c>
      <c r="AF1327" t="s">
        <v>23</v>
      </c>
      <c r="AG1327" t="s">
        <v>26</v>
      </c>
      <c r="AH1327" t="s">
        <v>2348</v>
      </c>
      <c r="AI1327" s="13">
        <f t="shared" si="187"/>
        <v>35</v>
      </c>
      <c r="AJ1327" s="13">
        <f t="shared" si="188"/>
        <v>2</v>
      </c>
      <c r="AK1327" s="21">
        <v>1</v>
      </c>
      <c r="AM1327" t="s">
        <v>2154</v>
      </c>
      <c r="AN1327" t="str">
        <f t="shared" si="182"/>
        <v>R05</v>
      </c>
      <c r="AO1327" s="20" t="str">
        <f t="shared" si="183"/>
        <v>FINES_R05</v>
      </c>
      <c r="AP1327" s="25">
        <f t="shared" si="189"/>
        <v>0.8289685845375061</v>
      </c>
      <c r="AQ1327" s="24" t="str">
        <f>+IFERROR(VLOOKUP(Y1327,#REF!,2,FALSE),"-")</f>
        <v>-</v>
      </c>
      <c r="AR1327" s="13" t="s">
        <v>2393</v>
      </c>
      <c r="AS1327" t="s">
        <v>2398</v>
      </c>
      <c r="AT1327" t="str">
        <f t="shared" si="190"/>
        <v>Calle 19b Y 33 - 561 - Presidente Peron La Yaya</v>
      </c>
    </row>
    <row r="1328" spans="1:46" ht="15.75" thickBot="1" x14ac:dyDescent="0.3">
      <c r="A1328" s="47">
        <v>5</v>
      </c>
      <c r="B1328" s="47" t="s">
        <v>1985</v>
      </c>
      <c r="C1328" s="47" t="s">
        <v>2378</v>
      </c>
      <c r="D1328" s="47" t="s">
        <v>1991</v>
      </c>
      <c r="E1328" s="47" t="s">
        <v>549</v>
      </c>
      <c r="F1328" s="47" t="s">
        <v>8526</v>
      </c>
      <c r="G1328" s="47" t="s">
        <v>8527</v>
      </c>
      <c r="H1328" s="47" t="s">
        <v>8528</v>
      </c>
      <c r="I1328" s="47" t="s">
        <v>2475</v>
      </c>
      <c r="J1328" s="47" t="s">
        <v>6132</v>
      </c>
      <c r="K1328" s="47" t="s">
        <v>14164</v>
      </c>
      <c r="L1328" s="47">
        <v>0.63285535573959351</v>
      </c>
      <c r="M1328" s="47">
        <v>-34.909239654245198</v>
      </c>
      <c r="N1328" s="47">
        <v>-58.374922083093097</v>
      </c>
      <c r="O1328" s="47" t="s">
        <v>16518</v>
      </c>
      <c r="P1328" s="47">
        <v>2</v>
      </c>
      <c r="Q1328">
        <v>38</v>
      </c>
      <c r="S1328" s="23" t="s">
        <v>2347</v>
      </c>
      <c r="T1328" t="str">
        <f t="shared" si="184"/>
        <v>05</v>
      </c>
      <c r="V1328" t="str">
        <f>+VLOOKUP(B1328,MARCO!E:E,1,FALSE)</f>
        <v>Presidente Perón</v>
      </c>
      <c r="W1328" t="s">
        <v>134</v>
      </c>
      <c r="X1328" t="s">
        <v>134</v>
      </c>
      <c r="Y1328" t="str">
        <f t="shared" si="185"/>
        <v>R 5 - D 129 - 451 - 3535</v>
      </c>
      <c r="Z1328" t="s">
        <v>20</v>
      </c>
      <c r="AA1328" t="s">
        <v>2349</v>
      </c>
      <c r="AB1328" t="s">
        <v>21</v>
      </c>
      <c r="AD1328" t="str">
        <f t="shared" si="186"/>
        <v>Casa De Los Abuelos</v>
      </c>
      <c r="AE1328" t="s">
        <v>22</v>
      </c>
      <c r="AF1328" t="s">
        <v>23</v>
      </c>
      <c r="AG1328" t="s">
        <v>26</v>
      </c>
      <c r="AH1328" t="s">
        <v>2348</v>
      </c>
      <c r="AI1328" s="13">
        <f t="shared" si="187"/>
        <v>38</v>
      </c>
      <c r="AJ1328" s="13">
        <f t="shared" si="188"/>
        <v>2</v>
      </c>
      <c r="AK1328" s="21">
        <v>1</v>
      </c>
      <c r="AM1328" t="s">
        <v>2154</v>
      </c>
      <c r="AN1328" t="str">
        <f t="shared" si="182"/>
        <v>R05</v>
      </c>
      <c r="AO1328" s="20" t="str">
        <f t="shared" si="183"/>
        <v>FINES_R05</v>
      </c>
      <c r="AP1328" s="25">
        <f t="shared" si="189"/>
        <v>0.63285535573959351</v>
      </c>
      <c r="AQ1328" s="24" t="str">
        <f>+IFERROR(VLOOKUP(Y1328,#REF!,2,FALSE),"-")</f>
        <v>-</v>
      </c>
      <c r="AR1328" s="13" t="s">
        <v>2393</v>
      </c>
      <c r="AS1328" t="s">
        <v>2398</v>
      </c>
      <c r="AT1328" t="str">
        <f t="shared" si="190"/>
        <v>Calle 117 E 106 Y 108 - SN - Presidente Peron La Yaya</v>
      </c>
    </row>
    <row r="1329" spans="1:46" ht="15.75" thickBot="1" x14ac:dyDescent="0.3">
      <c r="A1329" s="47">
        <v>5</v>
      </c>
      <c r="B1329" s="47" t="s">
        <v>1985</v>
      </c>
      <c r="C1329" s="47" t="s">
        <v>2378</v>
      </c>
      <c r="D1329" s="47" t="s">
        <v>1991</v>
      </c>
      <c r="E1329" s="47" t="s">
        <v>549</v>
      </c>
      <c r="F1329" s="47" t="s">
        <v>8530</v>
      </c>
      <c r="G1329" s="47" t="s">
        <v>4632</v>
      </c>
      <c r="H1329" s="47" t="s">
        <v>8531</v>
      </c>
      <c r="I1329" s="47" t="s">
        <v>2475</v>
      </c>
      <c r="J1329" s="47" t="s">
        <v>4632</v>
      </c>
      <c r="K1329" s="47" t="s">
        <v>14165</v>
      </c>
      <c r="L1329" s="47">
        <v>0.51057249307632446</v>
      </c>
      <c r="M1329" s="47">
        <v>-34.917342099999999</v>
      </c>
      <c r="N1329" s="47">
        <v>-58.378854500000003</v>
      </c>
      <c r="O1329" s="47" t="s">
        <v>16519</v>
      </c>
      <c r="P1329" s="47">
        <v>4</v>
      </c>
      <c r="Q1329">
        <v>69</v>
      </c>
      <c r="S1329" s="23" t="s">
        <v>2347</v>
      </c>
      <c r="T1329" t="str">
        <f t="shared" si="184"/>
        <v>05</v>
      </c>
      <c r="V1329" t="str">
        <f>+VLOOKUP(B1329,MARCO!E:E,1,FALSE)</f>
        <v>Presidente Perón</v>
      </c>
      <c r="W1329" t="s">
        <v>134</v>
      </c>
      <c r="X1329" t="s">
        <v>134</v>
      </c>
      <c r="Y1329" t="str">
        <f t="shared" si="185"/>
        <v>R 5 - D 129 - 451 - 0965</v>
      </c>
      <c r="Z1329" t="s">
        <v>20</v>
      </c>
      <c r="AA1329" t="s">
        <v>2349</v>
      </c>
      <c r="AB1329" t="s">
        <v>21</v>
      </c>
      <c r="AD1329" t="str">
        <f t="shared" si="186"/>
        <v>Nuevo Encuentro</v>
      </c>
      <c r="AE1329" t="s">
        <v>22</v>
      </c>
      <c r="AF1329" t="s">
        <v>23</v>
      </c>
      <c r="AG1329" t="s">
        <v>26</v>
      </c>
      <c r="AH1329" t="s">
        <v>2348</v>
      </c>
      <c r="AI1329" s="13">
        <f t="shared" si="187"/>
        <v>69</v>
      </c>
      <c r="AJ1329" s="13">
        <f t="shared" si="188"/>
        <v>4</v>
      </c>
      <c r="AK1329" s="21">
        <v>1</v>
      </c>
      <c r="AM1329" t="s">
        <v>2154</v>
      </c>
      <c r="AN1329" t="str">
        <f t="shared" si="182"/>
        <v>R05</v>
      </c>
      <c r="AO1329" s="20" t="str">
        <f t="shared" si="183"/>
        <v>FINES_R05</v>
      </c>
      <c r="AP1329" s="25">
        <f t="shared" si="189"/>
        <v>0.51057249307632446</v>
      </c>
      <c r="AQ1329" s="24" t="str">
        <f>+IFERROR(VLOOKUP(Y1329,#REF!,2,FALSE),"-")</f>
        <v>-</v>
      </c>
      <c r="AR1329" s="13" t="s">
        <v>2393</v>
      </c>
      <c r="AS1329" t="s">
        <v>2397</v>
      </c>
      <c r="AT1329" t="str">
        <f t="shared" si="190"/>
        <v>Scalabrini Ortiz - 230 - Presidente Peron Guernica</v>
      </c>
    </row>
    <row r="1330" spans="1:46" ht="15.75" thickBot="1" x14ac:dyDescent="0.3">
      <c r="A1330" s="47">
        <v>5</v>
      </c>
      <c r="B1330" s="47" t="s">
        <v>1985</v>
      </c>
      <c r="C1330" s="47" t="s">
        <v>2378</v>
      </c>
      <c r="D1330" s="47" t="s">
        <v>1991</v>
      </c>
      <c r="E1330" s="47" t="s">
        <v>549</v>
      </c>
      <c r="F1330" s="47" t="s">
        <v>8533</v>
      </c>
      <c r="G1330" s="47" t="s">
        <v>8534</v>
      </c>
      <c r="H1330" s="47" t="s">
        <v>8535</v>
      </c>
      <c r="I1330" s="47" t="s">
        <v>2475</v>
      </c>
      <c r="J1330" s="47" t="s">
        <v>8534</v>
      </c>
      <c r="K1330" s="47" t="s">
        <v>14166</v>
      </c>
      <c r="L1330" s="47">
        <v>0.62560230493545532</v>
      </c>
      <c r="M1330" s="47">
        <v>-34.913309982472001</v>
      </c>
      <c r="N1330" s="47">
        <v>-58.396137970684002</v>
      </c>
      <c r="O1330" s="47" t="s">
        <v>16520</v>
      </c>
      <c r="P1330" s="47">
        <v>1</v>
      </c>
      <c r="Q1330">
        <v>22</v>
      </c>
      <c r="S1330" s="23" t="s">
        <v>2347</v>
      </c>
      <c r="T1330" t="str">
        <f t="shared" si="184"/>
        <v>05</v>
      </c>
      <c r="V1330" t="str">
        <f>+VLOOKUP(B1330,MARCO!E:E,1,FALSE)</f>
        <v>Presidente Perón</v>
      </c>
      <c r="W1330" t="s">
        <v>134</v>
      </c>
      <c r="X1330" t="s">
        <v>134</v>
      </c>
      <c r="Y1330" t="str">
        <f t="shared" si="185"/>
        <v>R 5 - D 129 - 451 - 0970</v>
      </c>
      <c r="Z1330" t="s">
        <v>20</v>
      </c>
      <c r="AA1330" t="s">
        <v>2349</v>
      </c>
      <c r="AB1330" t="s">
        <v>21</v>
      </c>
      <c r="AD1330" t="str">
        <f t="shared" si="186"/>
        <v>Corazones Solidarios</v>
      </c>
      <c r="AE1330" t="s">
        <v>22</v>
      </c>
      <c r="AF1330" t="s">
        <v>23</v>
      </c>
      <c r="AG1330" t="s">
        <v>26</v>
      </c>
      <c r="AH1330" t="s">
        <v>2348</v>
      </c>
      <c r="AI1330" s="13">
        <f t="shared" si="187"/>
        <v>22</v>
      </c>
      <c r="AJ1330" s="13">
        <f t="shared" si="188"/>
        <v>1</v>
      </c>
      <c r="AK1330" s="21">
        <v>1</v>
      </c>
      <c r="AM1330" t="s">
        <v>2154</v>
      </c>
      <c r="AN1330" t="str">
        <f t="shared" si="182"/>
        <v>R05</v>
      </c>
      <c r="AO1330" s="20" t="str">
        <f t="shared" si="183"/>
        <v>FINES_R05</v>
      </c>
      <c r="AP1330" s="25">
        <f t="shared" si="189"/>
        <v>0.62560230493545532</v>
      </c>
      <c r="AQ1330" s="24" t="str">
        <f>+IFERROR(VLOOKUP(Y1330,#REF!,2,FALSE),"-")</f>
        <v>-</v>
      </c>
      <c r="AR1330" s="13" t="s">
        <v>2393</v>
      </c>
      <c r="AS1330" t="s">
        <v>2398</v>
      </c>
      <c r="AT1330" t="str">
        <f t="shared" si="190"/>
        <v>Santiago Del Estero - 704 e/ Guemes - Presidente Peron Santa Magdalena</v>
      </c>
    </row>
    <row r="1331" spans="1:46" ht="15.75" thickBot="1" x14ac:dyDescent="0.3">
      <c r="A1331" s="47">
        <v>5</v>
      </c>
      <c r="B1331" s="47" t="s">
        <v>1985</v>
      </c>
      <c r="C1331" s="47" t="s">
        <v>2378</v>
      </c>
      <c r="D1331" s="47" t="s">
        <v>1991</v>
      </c>
      <c r="E1331" s="47" t="s">
        <v>549</v>
      </c>
      <c r="F1331" s="47" t="s">
        <v>8538</v>
      </c>
      <c r="G1331" s="47" t="s">
        <v>8539</v>
      </c>
      <c r="H1331" s="47" t="s">
        <v>8540</v>
      </c>
      <c r="I1331" s="47" t="s">
        <v>2475</v>
      </c>
      <c r="J1331" s="47" t="s">
        <v>8521</v>
      </c>
      <c r="K1331" s="47" t="s">
        <v>14167</v>
      </c>
      <c r="L1331" s="47">
        <v>0.55601203441619873</v>
      </c>
      <c r="M1331" s="47">
        <v>-34.913239990000001</v>
      </c>
      <c r="N1331" s="47">
        <v>-58.387196449999998</v>
      </c>
      <c r="O1331" s="47" t="s">
        <v>16521</v>
      </c>
      <c r="P1331" s="47">
        <v>1</v>
      </c>
      <c r="Q1331">
        <v>18</v>
      </c>
      <c r="S1331" s="23" t="s">
        <v>2347</v>
      </c>
      <c r="T1331" t="str">
        <f t="shared" si="184"/>
        <v>05</v>
      </c>
      <c r="V1331" t="str">
        <f>+VLOOKUP(B1331,MARCO!E:E,1,FALSE)</f>
        <v>Presidente Perón</v>
      </c>
      <c r="W1331" t="s">
        <v>134</v>
      </c>
      <c r="X1331" t="s">
        <v>134</v>
      </c>
      <c r="Y1331" t="str">
        <f t="shared" si="185"/>
        <v>R 5 - D 129 - 451 - 3903</v>
      </c>
      <c r="Z1331" t="s">
        <v>20</v>
      </c>
      <c r="AA1331" t="s">
        <v>2349</v>
      </c>
      <c r="AB1331" t="s">
        <v>21</v>
      </c>
      <c r="AD1331" t="str">
        <f t="shared" si="186"/>
        <v>Municipalidad - Agrup. 17 De Octubre - La Yaya</v>
      </c>
      <c r="AE1331" t="s">
        <v>22</v>
      </c>
      <c r="AF1331" t="s">
        <v>23</v>
      </c>
      <c r="AG1331" t="s">
        <v>26</v>
      </c>
      <c r="AH1331" t="s">
        <v>2348</v>
      </c>
      <c r="AI1331" s="13">
        <f t="shared" si="187"/>
        <v>18</v>
      </c>
      <c r="AJ1331" s="13">
        <f t="shared" si="188"/>
        <v>1</v>
      </c>
      <c r="AK1331" s="21">
        <v>1</v>
      </c>
      <c r="AM1331" t="s">
        <v>2154</v>
      </c>
      <c r="AN1331" t="str">
        <f t="shared" si="182"/>
        <v>R05</v>
      </c>
      <c r="AO1331" s="20" t="str">
        <f t="shared" si="183"/>
        <v>FINES_R05</v>
      </c>
      <c r="AP1331" s="25">
        <f t="shared" si="189"/>
        <v>0.55601203441619873</v>
      </c>
      <c r="AQ1331" s="24" t="str">
        <f>+IFERROR(VLOOKUP(Y1331,#REF!,2,FALSE),"-")</f>
        <v>-</v>
      </c>
      <c r="AR1331" s="13" t="s">
        <v>2393</v>
      </c>
      <c r="AS1331" t="s">
        <v>2397</v>
      </c>
      <c r="AT1331" t="str">
        <f t="shared" si="190"/>
        <v>Calle 112 - 2366 - Presidente Peron La Yaya</v>
      </c>
    </row>
    <row r="1332" spans="1:46" ht="15.75" thickBot="1" x14ac:dyDescent="0.3">
      <c r="A1332" s="47">
        <v>5</v>
      </c>
      <c r="B1332" s="47" t="s">
        <v>1985</v>
      </c>
      <c r="C1332" s="47" t="s">
        <v>2378</v>
      </c>
      <c r="D1332" s="47" t="s">
        <v>1991</v>
      </c>
      <c r="E1332" s="47" t="s">
        <v>549</v>
      </c>
      <c r="F1332" s="47" t="s">
        <v>8543</v>
      </c>
      <c r="G1332" s="47" t="s">
        <v>8544</v>
      </c>
      <c r="H1332" s="47" t="s">
        <v>8545</v>
      </c>
      <c r="I1332" s="47" t="s">
        <v>2475</v>
      </c>
      <c r="J1332" s="47" t="s">
        <v>6132</v>
      </c>
      <c r="K1332" s="47" t="s">
        <v>14168</v>
      </c>
      <c r="L1332" s="47">
        <v>0.6479915976524353</v>
      </c>
      <c r="M1332" s="47">
        <v>-34.906074468668102</v>
      </c>
      <c r="N1332" s="47">
        <v>-58.368440204442997</v>
      </c>
      <c r="O1332" s="47" t="s">
        <v>16522</v>
      </c>
      <c r="P1332" s="47">
        <v>2</v>
      </c>
      <c r="Q1332">
        <v>40</v>
      </c>
      <c r="S1332" s="23" t="s">
        <v>2347</v>
      </c>
      <c r="T1332" t="str">
        <f t="shared" si="184"/>
        <v>05</v>
      </c>
      <c r="V1332" t="str">
        <f>+VLOOKUP(B1332,MARCO!E:E,1,FALSE)</f>
        <v>Presidente Perón</v>
      </c>
      <c r="W1332" t="s">
        <v>134</v>
      </c>
      <c r="X1332" t="s">
        <v>134</v>
      </c>
      <c r="Y1332" t="str">
        <f t="shared" si="185"/>
        <v>R 5 - D 129 - 451 - 0966</v>
      </c>
      <c r="Z1332" t="s">
        <v>20</v>
      </c>
      <c r="AA1332" t="s">
        <v>2349</v>
      </c>
      <c r="AB1332" t="s">
        <v>21</v>
      </c>
      <c r="AD1332" t="str">
        <f t="shared" si="186"/>
        <v>Eepa 702 - Sociedad De Fomento Mariano Moreno</v>
      </c>
      <c r="AE1332" t="s">
        <v>22</v>
      </c>
      <c r="AF1332" t="s">
        <v>23</v>
      </c>
      <c r="AG1332" t="s">
        <v>26</v>
      </c>
      <c r="AH1332" t="s">
        <v>2348</v>
      </c>
      <c r="AI1332" s="13">
        <f t="shared" si="187"/>
        <v>40</v>
      </c>
      <c r="AJ1332" s="13">
        <f t="shared" si="188"/>
        <v>2</v>
      </c>
      <c r="AK1332" s="21">
        <v>1</v>
      </c>
      <c r="AM1332" t="s">
        <v>2154</v>
      </c>
      <c r="AN1332" t="str">
        <f t="shared" si="182"/>
        <v>R05</v>
      </c>
      <c r="AO1332" s="20" t="str">
        <f t="shared" si="183"/>
        <v>FINES_R05</v>
      </c>
      <c r="AP1332" s="25">
        <f t="shared" si="189"/>
        <v>0.6479915976524353</v>
      </c>
      <c r="AQ1332" s="24" t="str">
        <f>+IFERROR(VLOOKUP(Y1332,#REF!,2,FALSE),"-")</f>
        <v>-</v>
      </c>
      <c r="AR1332" s="13" t="s">
        <v>2393</v>
      </c>
      <c r="AS1332" t="s">
        <v>2398</v>
      </c>
      <c r="AT1332" t="str">
        <f t="shared" si="190"/>
        <v>Calle 38 - e/ 8 y 9 - Presidente Peron 25 De Mayo</v>
      </c>
    </row>
    <row r="1333" spans="1:46" ht="15.75" thickBot="1" x14ac:dyDescent="0.3">
      <c r="A1333" s="47">
        <v>5</v>
      </c>
      <c r="B1333" s="47" t="s">
        <v>1985</v>
      </c>
      <c r="C1333" s="47" t="s">
        <v>2378</v>
      </c>
      <c r="D1333" s="47" t="s">
        <v>1991</v>
      </c>
      <c r="E1333" s="47" t="s">
        <v>549</v>
      </c>
      <c r="F1333" s="47" t="s">
        <v>8547</v>
      </c>
      <c r="G1333" s="47" t="s">
        <v>8548</v>
      </c>
      <c r="H1333" s="47" t="s">
        <v>8549</v>
      </c>
      <c r="I1333" s="47" t="s">
        <v>2475</v>
      </c>
      <c r="J1333" s="47" t="s">
        <v>6132</v>
      </c>
      <c r="K1333" s="47" t="s">
        <v>14169</v>
      </c>
      <c r="L1333" s="47"/>
      <c r="M1333" s="47">
        <v>-34.609026399999998</v>
      </c>
      <c r="N1333" s="47">
        <v>-58.3732215</v>
      </c>
      <c r="O1333" s="47" t="s">
        <v>16523</v>
      </c>
      <c r="P1333" s="47">
        <v>1</v>
      </c>
      <c r="Q1333">
        <v>20</v>
      </c>
      <c r="S1333" s="23" t="s">
        <v>2347</v>
      </c>
      <c r="T1333" t="str">
        <f t="shared" si="184"/>
        <v>05</v>
      </c>
      <c r="V1333" t="str">
        <f>+VLOOKUP(B1333,MARCO!E:E,1,FALSE)</f>
        <v>Presidente Perón</v>
      </c>
      <c r="W1333" t="s">
        <v>134</v>
      </c>
      <c r="X1333" t="s">
        <v>134</v>
      </c>
      <c r="Y1333" t="str">
        <f t="shared" si="185"/>
        <v>R 5 - D 129 - 451 - 4107</v>
      </c>
      <c r="Z1333" t="s">
        <v>20</v>
      </c>
      <c r="AA1333" t="s">
        <v>2349</v>
      </c>
      <c r="AB1333" t="s">
        <v>21</v>
      </c>
      <c r="AD1333" t="str">
        <f t="shared" si="186"/>
        <v>Eepa 702 - UniÓn Vecinal Parque Americano</v>
      </c>
      <c r="AE1333" t="s">
        <v>22</v>
      </c>
      <c r="AF1333" t="s">
        <v>23</v>
      </c>
      <c r="AG1333" t="s">
        <v>26</v>
      </c>
      <c r="AH1333" t="s">
        <v>2348</v>
      </c>
      <c r="AI1333" s="13">
        <f t="shared" si="187"/>
        <v>20</v>
      </c>
      <c r="AJ1333" s="13">
        <f t="shared" si="188"/>
        <v>1</v>
      </c>
      <c r="AK1333" s="21">
        <v>1</v>
      </c>
      <c r="AM1333" t="s">
        <v>2154</v>
      </c>
      <c r="AN1333" t="str">
        <f t="shared" si="182"/>
        <v>R05</v>
      </c>
      <c r="AO1333" s="20" t="str">
        <f t="shared" si="183"/>
        <v>FINES_R05</v>
      </c>
      <c r="AP1333" s="25">
        <f t="shared" si="189"/>
        <v>0</v>
      </c>
      <c r="AQ1333" s="24" t="str">
        <f>+IFERROR(VLOOKUP(Y1333,#REF!,2,FALSE),"-")</f>
        <v>-</v>
      </c>
      <c r="AR1333" s="13" t="s">
        <v>2393</v>
      </c>
      <c r="AS1333" t="s">
        <v>2397</v>
      </c>
      <c r="AT1333" t="str">
        <f t="shared" si="190"/>
        <v>Mexico Y Caracas - S/NÚMERO e/ Mexico y Caracas - Presidente Peron Parque Americano</v>
      </c>
    </row>
    <row r="1334" spans="1:46" ht="15.75" thickBot="1" x14ac:dyDescent="0.3">
      <c r="A1334" s="47">
        <v>5</v>
      </c>
      <c r="B1334" s="47" t="s">
        <v>1985</v>
      </c>
      <c r="C1334" s="47" t="s">
        <v>2378</v>
      </c>
      <c r="D1334" s="47" t="s">
        <v>1991</v>
      </c>
      <c r="E1334" s="47" t="s">
        <v>549</v>
      </c>
      <c r="F1334" s="47" t="s">
        <v>8554</v>
      </c>
      <c r="G1334" s="47" t="s">
        <v>6803</v>
      </c>
      <c r="H1334" s="47" t="s">
        <v>8555</v>
      </c>
      <c r="I1334" s="47" t="s">
        <v>2475</v>
      </c>
      <c r="J1334" s="47" t="s">
        <v>6803</v>
      </c>
      <c r="K1334" s="47" t="s">
        <v>14170</v>
      </c>
      <c r="L1334" s="47">
        <v>0.83449780941009521</v>
      </c>
      <c r="M1334" s="47">
        <v>-34.929891192978999</v>
      </c>
      <c r="N1334" s="47">
        <v>-58.397858183099999</v>
      </c>
      <c r="O1334" s="47" t="s">
        <v>16524</v>
      </c>
      <c r="P1334" s="47">
        <v>2</v>
      </c>
      <c r="Q1334">
        <v>50</v>
      </c>
      <c r="S1334" s="23" t="s">
        <v>2347</v>
      </c>
      <c r="T1334" t="str">
        <f t="shared" si="184"/>
        <v>05</v>
      </c>
      <c r="V1334" t="str">
        <f>+VLOOKUP(B1334,MARCO!E:E,1,FALSE)</f>
        <v>Presidente Perón</v>
      </c>
      <c r="W1334" t="s">
        <v>134</v>
      </c>
      <c r="X1334" t="s">
        <v>134</v>
      </c>
      <c r="Y1334" t="str">
        <f t="shared" si="185"/>
        <v>R 5 - D 129 - 451 - 0428</v>
      </c>
      <c r="Z1334" t="s">
        <v>20</v>
      </c>
      <c r="AA1334" t="s">
        <v>2349</v>
      </c>
      <c r="AB1334" t="s">
        <v>21</v>
      </c>
      <c r="AD1334" t="str">
        <f t="shared" si="186"/>
        <v>Barrios De Pie</v>
      </c>
      <c r="AE1334" t="s">
        <v>22</v>
      </c>
      <c r="AF1334" t="s">
        <v>23</v>
      </c>
      <c r="AG1334" t="s">
        <v>26</v>
      </c>
      <c r="AH1334" t="s">
        <v>2348</v>
      </c>
      <c r="AI1334" s="13">
        <f t="shared" si="187"/>
        <v>50</v>
      </c>
      <c r="AJ1334" s="13">
        <f t="shared" si="188"/>
        <v>2</v>
      </c>
      <c r="AK1334" s="21">
        <v>1</v>
      </c>
      <c r="AM1334" t="s">
        <v>2154</v>
      </c>
      <c r="AN1334" t="str">
        <f t="shared" si="182"/>
        <v>R05</v>
      </c>
      <c r="AO1334" s="20" t="str">
        <f t="shared" si="183"/>
        <v>FINES_R05</v>
      </c>
      <c r="AP1334" s="25">
        <f t="shared" si="189"/>
        <v>0.83449780941009521</v>
      </c>
      <c r="AQ1334" s="24" t="str">
        <f>+IFERROR(VLOOKUP(Y1334,#REF!,2,FALSE),"-")</f>
        <v>-</v>
      </c>
      <c r="AR1334" s="13" t="s">
        <v>2393</v>
      </c>
      <c r="AS1334" t="s">
        <v>2397</v>
      </c>
      <c r="AT1334" t="str">
        <f t="shared" si="190"/>
        <v>Av 97 - e/ Esq 120 - Presidente Peron San Pablo</v>
      </c>
    </row>
    <row r="1335" spans="1:46" ht="15.75" thickBot="1" x14ac:dyDescent="0.3">
      <c r="A1335" s="47">
        <v>5</v>
      </c>
      <c r="B1335" s="47" t="s">
        <v>1985</v>
      </c>
      <c r="C1335" s="47" t="s">
        <v>2369</v>
      </c>
      <c r="D1335" s="47" t="s">
        <v>1992</v>
      </c>
      <c r="E1335" s="47" t="s">
        <v>1993</v>
      </c>
      <c r="F1335" s="47" t="s">
        <v>8560</v>
      </c>
      <c r="G1335" s="47" t="s">
        <v>8534</v>
      </c>
      <c r="H1335" s="47" t="s">
        <v>8535</v>
      </c>
      <c r="I1335" s="47" t="s">
        <v>2475</v>
      </c>
      <c r="J1335" s="47" t="s">
        <v>8534</v>
      </c>
      <c r="K1335" s="47" t="s">
        <v>16525</v>
      </c>
      <c r="L1335" s="47">
        <v>0.62560230493545532</v>
      </c>
      <c r="M1335" s="47">
        <v>-34.913309982472001</v>
      </c>
      <c r="N1335" s="47">
        <v>-58.396137970684002</v>
      </c>
      <c r="O1335" s="47" t="s">
        <v>16526</v>
      </c>
      <c r="P1335" s="47">
        <v>4</v>
      </c>
      <c r="Q1335">
        <v>71</v>
      </c>
      <c r="S1335" s="23" t="s">
        <v>2347</v>
      </c>
      <c r="T1335" t="str">
        <f t="shared" si="184"/>
        <v>05</v>
      </c>
      <c r="V1335" t="str">
        <f>+VLOOKUP(B1335,MARCO!E:E,1,FALSE)</f>
        <v>Presidente Perón</v>
      </c>
      <c r="W1335" t="s">
        <v>134</v>
      </c>
      <c r="X1335" t="s">
        <v>134</v>
      </c>
      <c r="Y1335" t="str">
        <f t="shared" si="185"/>
        <v>R 5 - D 129 - 452 - 0970</v>
      </c>
      <c r="Z1335" t="s">
        <v>20</v>
      </c>
      <c r="AA1335" t="s">
        <v>2349</v>
      </c>
      <c r="AB1335" t="s">
        <v>21</v>
      </c>
      <c r="AD1335" t="str">
        <f t="shared" si="186"/>
        <v>Corazones Solidarios</v>
      </c>
      <c r="AE1335" t="s">
        <v>22</v>
      </c>
      <c r="AF1335" t="s">
        <v>23</v>
      </c>
      <c r="AG1335" t="s">
        <v>26</v>
      </c>
      <c r="AH1335" t="s">
        <v>2348</v>
      </c>
      <c r="AI1335" s="13">
        <f t="shared" si="187"/>
        <v>71</v>
      </c>
      <c r="AJ1335" s="13">
        <f t="shared" si="188"/>
        <v>4</v>
      </c>
      <c r="AK1335" s="21">
        <v>1</v>
      </c>
      <c r="AM1335" t="s">
        <v>2154</v>
      </c>
      <c r="AN1335" t="str">
        <f t="shared" si="182"/>
        <v>R05</v>
      </c>
      <c r="AO1335" s="20" t="str">
        <f t="shared" si="183"/>
        <v>FINES_R05</v>
      </c>
      <c r="AP1335" s="25">
        <f t="shared" si="189"/>
        <v>0.62560230493545532</v>
      </c>
      <c r="AQ1335" s="24" t="str">
        <f>+IFERROR(VLOOKUP(Y1335,#REF!,2,FALSE),"-")</f>
        <v>-</v>
      </c>
      <c r="AR1335" s="13" t="s">
        <v>2393</v>
      </c>
      <c r="AS1335" t="s">
        <v>2398</v>
      </c>
      <c r="AT1335" t="str">
        <f t="shared" si="190"/>
        <v>Santiago Del Estero - 704 e/ Guemes - Presidente Peron Santa Magdalena</v>
      </c>
    </row>
    <row r="1336" spans="1:46" ht="15.75" thickBot="1" x14ac:dyDescent="0.3">
      <c r="A1336" s="47">
        <v>5</v>
      </c>
      <c r="B1336" s="47" t="s">
        <v>1985</v>
      </c>
      <c r="C1336" s="47" t="s">
        <v>2378</v>
      </c>
      <c r="D1336" s="47" t="s">
        <v>1991</v>
      </c>
      <c r="E1336" s="47" t="s">
        <v>549</v>
      </c>
      <c r="F1336" s="47" t="s">
        <v>8565</v>
      </c>
      <c r="G1336" s="47" t="s">
        <v>8566</v>
      </c>
      <c r="H1336" s="47" t="s">
        <v>8567</v>
      </c>
      <c r="I1336" s="47" t="s">
        <v>2475</v>
      </c>
      <c r="J1336" s="47" t="s">
        <v>8521</v>
      </c>
      <c r="K1336" s="47" t="s">
        <v>14171</v>
      </c>
      <c r="L1336" s="47">
        <v>0.94436299800872803</v>
      </c>
      <c r="M1336" s="47">
        <v>-34.924910173081997</v>
      </c>
      <c r="N1336" s="47">
        <v>-58.398561846885002</v>
      </c>
      <c r="O1336" s="47" t="s">
        <v>16527</v>
      </c>
      <c r="P1336" s="47">
        <v>1</v>
      </c>
      <c r="Q1336">
        <v>17</v>
      </c>
      <c r="S1336" s="23" t="s">
        <v>2347</v>
      </c>
      <c r="T1336" t="str">
        <f t="shared" si="184"/>
        <v>05</v>
      </c>
      <c r="V1336" t="str">
        <f>+VLOOKUP(B1336,MARCO!E:E,1,FALSE)</f>
        <v>Presidente Perón</v>
      </c>
      <c r="W1336" t="s">
        <v>134</v>
      </c>
      <c r="X1336" t="s">
        <v>134</v>
      </c>
      <c r="Y1336" t="str">
        <f t="shared" si="185"/>
        <v>R 5 - D 129 - 451 - 4387</v>
      </c>
      <c r="Z1336" t="s">
        <v>20</v>
      </c>
      <c r="AA1336" t="s">
        <v>2349</v>
      </c>
      <c r="AB1336" t="s">
        <v>21</v>
      </c>
      <c r="AD1336" t="str">
        <f t="shared" si="186"/>
        <v>Municipalidad - Agrup. 17 De Octubre - Numancia Su</v>
      </c>
      <c r="AE1336" t="s">
        <v>22</v>
      </c>
      <c r="AF1336" t="s">
        <v>23</v>
      </c>
      <c r="AG1336" t="s">
        <v>26</v>
      </c>
      <c r="AH1336" t="s">
        <v>2348</v>
      </c>
      <c r="AI1336" s="13">
        <f t="shared" si="187"/>
        <v>17</v>
      </c>
      <c r="AJ1336" s="13">
        <f t="shared" si="188"/>
        <v>1</v>
      </c>
      <c r="AK1336" s="21">
        <v>1</v>
      </c>
      <c r="AM1336" t="s">
        <v>2154</v>
      </c>
      <c r="AN1336" t="str">
        <f t="shared" si="182"/>
        <v>R05</v>
      </c>
      <c r="AO1336" s="20" t="str">
        <f t="shared" si="183"/>
        <v>FINES_R05</v>
      </c>
      <c r="AP1336" s="25">
        <f t="shared" si="189"/>
        <v>0.94436299800872803</v>
      </c>
      <c r="AQ1336" s="24" t="str">
        <f>+IFERROR(VLOOKUP(Y1336,#REF!,2,FALSE),"-")</f>
        <v>-</v>
      </c>
      <c r="AR1336" s="13" t="s">
        <v>2393</v>
      </c>
      <c r="AS1336" t="s">
        <v>2397</v>
      </c>
      <c r="AT1336" t="str">
        <f t="shared" si="190"/>
        <v>Juan De Dios - 18 - Presidente Peron Numancia</v>
      </c>
    </row>
    <row r="1337" spans="1:46" ht="15.75" thickBot="1" x14ac:dyDescent="0.3">
      <c r="A1337" s="47">
        <v>5</v>
      </c>
      <c r="B1337" s="47" t="s">
        <v>1994</v>
      </c>
      <c r="C1337" s="47" t="s">
        <v>2385</v>
      </c>
      <c r="D1337" s="47" t="s">
        <v>2009</v>
      </c>
      <c r="E1337" s="47" t="s">
        <v>573</v>
      </c>
      <c r="F1337" s="47" t="s">
        <v>8569</v>
      </c>
      <c r="G1337" s="47" t="s">
        <v>8570</v>
      </c>
      <c r="H1337" s="47" t="s">
        <v>8571</v>
      </c>
      <c r="I1337" s="47" t="s">
        <v>2414</v>
      </c>
      <c r="J1337" s="47"/>
      <c r="K1337" s="47" t="s">
        <v>14172</v>
      </c>
      <c r="L1337" s="47">
        <v>0.4863446056842804</v>
      </c>
      <c r="M1337" s="47">
        <v>-34.894686867288598</v>
      </c>
      <c r="N1337" s="47">
        <v>-58.569985704273201</v>
      </c>
      <c r="O1337" s="47" t="s">
        <v>16528</v>
      </c>
      <c r="P1337" s="47">
        <v>6</v>
      </c>
      <c r="Q1337">
        <v>185</v>
      </c>
      <c r="S1337" s="23" t="s">
        <v>2347</v>
      </c>
      <c r="T1337" t="str">
        <f t="shared" si="184"/>
        <v>05</v>
      </c>
      <c r="V1337" t="str">
        <f>+VLOOKUP(B1337,MARCO!E:E,1,FALSE)</f>
        <v>Ezeiza</v>
      </c>
      <c r="W1337" t="s">
        <v>134</v>
      </c>
      <c r="X1337" t="s">
        <v>134</v>
      </c>
      <c r="Y1337" t="str">
        <f t="shared" si="185"/>
        <v>R 5 - D 130 - 455 - 1479</v>
      </c>
      <c r="Z1337" t="s">
        <v>20</v>
      </c>
      <c r="AA1337" t="s">
        <v>2349</v>
      </c>
      <c r="AB1337" t="s">
        <v>21</v>
      </c>
      <c r="AD1337" t="str">
        <f t="shared" si="186"/>
        <v>Escuela Canale</v>
      </c>
      <c r="AE1337" t="s">
        <v>22</v>
      </c>
      <c r="AF1337" t="s">
        <v>23</v>
      </c>
      <c r="AG1337" t="s">
        <v>26</v>
      </c>
      <c r="AH1337" t="s">
        <v>2348</v>
      </c>
      <c r="AI1337" s="13">
        <f t="shared" si="187"/>
        <v>185</v>
      </c>
      <c r="AJ1337" s="13">
        <f t="shared" si="188"/>
        <v>6</v>
      </c>
      <c r="AK1337" s="21">
        <v>1</v>
      </c>
      <c r="AM1337" t="s">
        <v>2154</v>
      </c>
      <c r="AN1337" t="str">
        <f t="shared" si="182"/>
        <v>R05</v>
      </c>
      <c r="AO1337" s="20" t="str">
        <f t="shared" si="183"/>
        <v>FINES_R05</v>
      </c>
      <c r="AP1337" s="25">
        <f t="shared" si="189"/>
        <v>0.4863446056842804</v>
      </c>
      <c r="AQ1337" s="24" t="str">
        <f>+IFERROR(VLOOKUP(Y1337,#REF!,2,FALSE),"-")</f>
        <v>-</v>
      </c>
      <c r="AR1337" s="13" t="s">
        <v>2393</v>
      </c>
      <c r="AS1337" t="s">
        <v>2397</v>
      </c>
      <c r="AT1337" t="str">
        <f t="shared" si="190"/>
        <v>Canale - 480 - Tristan Suarez Tristan Suarez</v>
      </c>
    </row>
    <row r="1338" spans="1:46" ht="15.75" thickBot="1" x14ac:dyDescent="0.3">
      <c r="A1338" s="47">
        <v>5</v>
      </c>
      <c r="B1338" s="47" t="s">
        <v>1994</v>
      </c>
      <c r="C1338" s="47" t="s">
        <v>2378</v>
      </c>
      <c r="D1338" s="47" t="s">
        <v>2004</v>
      </c>
      <c r="E1338" s="47" t="s">
        <v>271</v>
      </c>
      <c r="F1338" s="47" t="s">
        <v>8573</v>
      </c>
      <c r="G1338" s="47" t="s">
        <v>3878</v>
      </c>
      <c r="H1338" s="47" t="s">
        <v>8574</v>
      </c>
      <c r="I1338" s="47" t="s">
        <v>2414</v>
      </c>
      <c r="J1338" s="47"/>
      <c r="K1338" s="47" t="s">
        <v>14173</v>
      </c>
      <c r="L1338" s="47">
        <v>0.44276869297027588</v>
      </c>
      <c r="M1338" s="47">
        <v>-34.854253900000003</v>
      </c>
      <c r="N1338" s="47">
        <v>-58.525605200000001</v>
      </c>
      <c r="O1338" s="47" t="s">
        <v>16529</v>
      </c>
      <c r="P1338" s="47">
        <v>1</v>
      </c>
      <c r="Q1338">
        <v>19</v>
      </c>
      <c r="S1338" s="23" t="s">
        <v>2347</v>
      </c>
      <c r="T1338" t="str">
        <f t="shared" si="184"/>
        <v>05</v>
      </c>
      <c r="V1338" t="str">
        <f>+VLOOKUP(B1338,MARCO!E:E,1,FALSE)</f>
        <v>Ezeiza</v>
      </c>
      <c r="W1338" t="s">
        <v>134</v>
      </c>
      <c r="X1338" t="s">
        <v>134</v>
      </c>
      <c r="Y1338" t="str">
        <f t="shared" si="185"/>
        <v>R 5 - D 130 - 451 - 1473</v>
      </c>
      <c r="Z1338" t="s">
        <v>20</v>
      </c>
      <c r="AA1338" t="s">
        <v>2349</v>
      </c>
      <c r="AB1338" t="s">
        <v>21</v>
      </c>
      <c r="AD1338" t="str">
        <f t="shared" si="186"/>
        <v>Secretaria De La Mujer</v>
      </c>
      <c r="AE1338" t="s">
        <v>22</v>
      </c>
      <c r="AF1338" t="s">
        <v>23</v>
      </c>
      <c r="AG1338" t="s">
        <v>26</v>
      </c>
      <c r="AH1338" t="s">
        <v>2348</v>
      </c>
      <c r="AI1338" s="13">
        <f t="shared" si="187"/>
        <v>19</v>
      </c>
      <c r="AJ1338" s="13">
        <f t="shared" si="188"/>
        <v>1</v>
      </c>
      <c r="AK1338" s="21">
        <v>1</v>
      </c>
      <c r="AM1338" t="s">
        <v>2154</v>
      </c>
      <c r="AN1338" t="str">
        <f t="shared" si="182"/>
        <v>R05</v>
      </c>
      <c r="AO1338" s="20" t="str">
        <f t="shared" si="183"/>
        <v>FINES_R05</v>
      </c>
      <c r="AP1338" s="25">
        <f t="shared" si="189"/>
        <v>0.44276869297027588</v>
      </c>
      <c r="AQ1338" s="24" t="str">
        <f>+IFERROR(VLOOKUP(Y1338,#REF!,2,FALSE),"-")</f>
        <v>-</v>
      </c>
      <c r="AR1338" s="13" t="s">
        <v>2393</v>
      </c>
      <c r="AS1338" t="s">
        <v>2398</v>
      </c>
      <c r="AT1338" t="str">
        <f t="shared" si="190"/>
        <v>Presidente Peron Y Urquiza - SN - Ezeiza Ezeiza</v>
      </c>
    </row>
    <row r="1339" spans="1:46" ht="15.75" thickBot="1" x14ac:dyDescent="0.3">
      <c r="A1339" s="47">
        <v>5</v>
      </c>
      <c r="B1339" s="47" t="s">
        <v>1994</v>
      </c>
      <c r="C1339" s="47" t="s">
        <v>3437</v>
      </c>
      <c r="D1339" s="47" t="s">
        <v>2010</v>
      </c>
      <c r="E1339" s="47" t="s">
        <v>234</v>
      </c>
      <c r="F1339" s="47" t="s">
        <v>8576</v>
      </c>
      <c r="G1339" s="47" t="s">
        <v>8577</v>
      </c>
      <c r="H1339" s="47" t="s">
        <v>8578</v>
      </c>
      <c r="I1339" s="47" t="s">
        <v>2414</v>
      </c>
      <c r="J1339" s="47"/>
      <c r="K1339" s="47" t="s">
        <v>14174</v>
      </c>
      <c r="L1339" s="47">
        <v>0.45569789409637451</v>
      </c>
      <c r="M1339" s="47">
        <v>-34.848675655112999</v>
      </c>
      <c r="N1339" s="47">
        <v>-58.524931217383802</v>
      </c>
      <c r="O1339" s="47" t="s">
        <v>16530</v>
      </c>
      <c r="P1339" s="47">
        <v>5</v>
      </c>
      <c r="Q1339">
        <v>133</v>
      </c>
      <c r="S1339" s="23" t="s">
        <v>2347</v>
      </c>
      <c r="T1339" t="str">
        <f t="shared" si="184"/>
        <v>05</v>
      </c>
      <c r="V1339" t="str">
        <f>+VLOOKUP(B1339,MARCO!E:E,1,FALSE)</f>
        <v>Ezeiza</v>
      </c>
      <c r="W1339" t="s">
        <v>134</v>
      </c>
      <c r="X1339" t="s">
        <v>134</v>
      </c>
      <c r="Y1339" t="str">
        <f t="shared" si="185"/>
        <v>R 5 - D 130 - 456 - 1480</v>
      </c>
      <c r="Z1339" t="s">
        <v>20</v>
      </c>
      <c r="AA1339" t="s">
        <v>2349</v>
      </c>
      <c r="AB1339" t="s">
        <v>21</v>
      </c>
      <c r="AD1339" t="str">
        <f t="shared" si="186"/>
        <v>Escuela French</v>
      </c>
      <c r="AE1339" t="s">
        <v>22</v>
      </c>
      <c r="AF1339" t="s">
        <v>23</v>
      </c>
      <c r="AG1339" t="s">
        <v>26</v>
      </c>
      <c r="AH1339" t="s">
        <v>2348</v>
      </c>
      <c r="AI1339" s="13">
        <f t="shared" si="187"/>
        <v>133</v>
      </c>
      <c r="AJ1339" s="13">
        <f t="shared" si="188"/>
        <v>5</v>
      </c>
      <c r="AK1339" s="21">
        <v>1</v>
      </c>
      <c r="AM1339" t="s">
        <v>2154</v>
      </c>
      <c r="AN1339" t="str">
        <f t="shared" si="182"/>
        <v>R05</v>
      </c>
      <c r="AO1339" s="20" t="str">
        <f t="shared" si="183"/>
        <v>FINES_R05</v>
      </c>
      <c r="AP1339" s="25">
        <f t="shared" si="189"/>
        <v>0.45569789409637451</v>
      </c>
      <c r="AQ1339" s="24" t="str">
        <f>+IFERROR(VLOOKUP(Y1339,#REF!,2,FALSE),"-")</f>
        <v>-</v>
      </c>
      <c r="AR1339" s="13" t="s">
        <v>2393</v>
      </c>
      <c r="AS1339" t="s">
        <v>2398</v>
      </c>
      <c r="AT1339" t="str">
        <f t="shared" si="190"/>
        <v>French - 630 - Ezeiza Ezeiza</v>
      </c>
    </row>
    <row r="1340" spans="1:46" ht="15.75" thickBot="1" x14ac:dyDescent="0.3">
      <c r="A1340" s="47">
        <v>5</v>
      </c>
      <c r="B1340" s="47" t="s">
        <v>1994</v>
      </c>
      <c r="C1340" s="47" t="s">
        <v>2374</v>
      </c>
      <c r="D1340" s="47" t="s">
        <v>2006</v>
      </c>
      <c r="E1340" s="47" t="s">
        <v>2007</v>
      </c>
      <c r="F1340" s="47" t="s">
        <v>8580</v>
      </c>
      <c r="G1340" s="47" t="s">
        <v>3641</v>
      </c>
      <c r="H1340" s="47" t="s">
        <v>8581</v>
      </c>
      <c r="I1340" s="47" t="s">
        <v>2414</v>
      </c>
      <c r="J1340" s="47"/>
      <c r="K1340" s="47" t="s">
        <v>14175</v>
      </c>
      <c r="L1340" s="47">
        <v>0.54054641723632813</v>
      </c>
      <c r="M1340" s="47">
        <v>-34.875797954073001</v>
      </c>
      <c r="N1340" s="47">
        <v>-58.532374235342601</v>
      </c>
      <c r="O1340" s="47" t="s">
        <v>16531</v>
      </c>
      <c r="P1340" s="47">
        <v>5</v>
      </c>
      <c r="Q1340">
        <v>139</v>
      </c>
      <c r="S1340" s="23" t="s">
        <v>2347</v>
      </c>
      <c r="T1340" t="str">
        <f t="shared" si="184"/>
        <v>05</v>
      </c>
      <c r="V1340" t="str">
        <f>+VLOOKUP(B1340,MARCO!E:E,1,FALSE)</f>
        <v>Ezeiza</v>
      </c>
      <c r="W1340" t="s">
        <v>134</v>
      </c>
      <c r="X1340" t="s">
        <v>134</v>
      </c>
      <c r="Y1340" t="str">
        <f t="shared" si="185"/>
        <v>R 5 - D 130 - 453 - 1478</v>
      </c>
      <c r="Z1340" t="s">
        <v>20</v>
      </c>
      <c r="AA1340" t="s">
        <v>2349</v>
      </c>
      <c r="AB1340" t="s">
        <v>21</v>
      </c>
      <c r="AD1340" t="str">
        <f t="shared" si="186"/>
        <v>Ep 5</v>
      </c>
      <c r="AE1340" t="s">
        <v>22</v>
      </c>
      <c r="AF1340" t="s">
        <v>23</v>
      </c>
      <c r="AG1340" t="s">
        <v>26</v>
      </c>
      <c r="AH1340" t="s">
        <v>2348</v>
      </c>
      <c r="AI1340" s="13">
        <f t="shared" si="187"/>
        <v>139</v>
      </c>
      <c r="AJ1340" s="13">
        <f t="shared" si="188"/>
        <v>5</v>
      </c>
      <c r="AK1340" s="21">
        <v>1</v>
      </c>
      <c r="AM1340" t="s">
        <v>2154</v>
      </c>
      <c r="AN1340" t="str">
        <f t="shared" si="182"/>
        <v>R05</v>
      </c>
      <c r="AO1340" s="20" t="str">
        <f t="shared" si="183"/>
        <v>FINES_R05</v>
      </c>
      <c r="AP1340" s="25">
        <f t="shared" si="189"/>
        <v>0.54054641723632813</v>
      </c>
      <c r="AQ1340" s="24" t="str">
        <f>+IFERROR(VLOOKUP(Y1340,#REF!,2,FALSE),"-")</f>
        <v>-</v>
      </c>
      <c r="AR1340" s="13" t="s">
        <v>2393</v>
      </c>
      <c r="AS1340" t="s">
        <v>2397</v>
      </c>
      <c r="AT1340" t="str">
        <f t="shared" si="190"/>
        <v>Simon Bolivar Y Los Pinos - Ezeiza La Union</v>
      </c>
    </row>
    <row r="1341" spans="1:46" ht="15.75" thickBot="1" x14ac:dyDescent="0.3">
      <c r="A1341" s="47">
        <v>5</v>
      </c>
      <c r="B1341" s="47" t="s">
        <v>1994</v>
      </c>
      <c r="C1341" s="47" t="s">
        <v>2378</v>
      </c>
      <c r="D1341" s="47" t="s">
        <v>2004</v>
      </c>
      <c r="E1341" s="47" t="s">
        <v>271</v>
      </c>
      <c r="F1341" s="47" t="s">
        <v>8584</v>
      </c>
      <c r="G1341" s="47" t="s">
        <v>8585</v>
      </c>
      <c r="H1341" s="47" t="s">
        <v>8586</v>
      </c>
      <c r="I1341" s="47" t="s">
        <v>2414</v>
      </c>
      <c r="J1341" s="47"/>
      <c r="K1341" s="47" t="s">
        <v>14176</v>
      </c>
      <c r="L1341" s="47">
        <v>0.66265106201171875</v>
      </c>
      <c r="M1341" s="47">
        <v>-34.8620041405621</v>
      </c>
      <c r="N1341" s="47">
        <v>-58.5368836187046</v>
      </c>
      <c r="O1341" s="47" t="s">
        <v>16532</v>
      </c>
      <c r="P1341" s="47">
        <v>3</v>
      </c>
      <c r="Q1341">
        <v>83</v>
      </c>
      <c r="S1341" s="23" t="s">
        <v>2347</v>
      </c>
      <c r="T1341" t="str">
        <f t="shared" si="184"/>
        <v>05</v>
      </c>
      <c r="V1341" t="str">
        <f>+VLOOKUP(B1341,MARCO!E:E,1,FALSE)</f>
        <v>Ezeiza</v>
      </c>
      <c r="W1341" t="s">
        <v>134</v>
      </c>
      <c r="X1341" t="s">
        <v>134</v>
      </c>
      <c r="Y1341" t="str">
        <f t="shared" si="185"/>
        <v>R 5 - D 130 - 451 - 1481</v>
      </c>
      <c r="Z1341" t="s">
        <v>20</v>
      </c>
      <c r="AA1341" t="s">
        <v>2349</v>
      </c>
      <c r="AB1341" t="s">
        <v>21</v>
      </c>
      <c r="AD1341" t="str">
        <f t="shared" si="186"/>
        <v>Ep 13</v>
      </c>
      <c r="AE1341" t="s">
        <v>22</v>
      </c>
      <c r="AF1341" t="s">
        <v>23</v>
      </c>
      <c r="AG1341" t="s">
        <v>26</v>
      </c>
      <c r="AH1341" t="s">
        <v>2348</v>
      </c>
      <c r="AI1341" s="13">
        <f t="shared" si="187"/>
        <v>83</v>
      </c>
      <c r="AJ1341" s="13">
        <f t="shared" si="188"/>
        <v>3</v>
      </c>
      <c r="AK1341" s="21">
        <v>1</v>
      </c>
      <c r="AM1341" t="s">
        <v>2154</v>
      </c>
      <c r="AN1341" t="str">
        <f t="shared" si="182"/>
        <v>R05</v>
      </c>
      <c r="AO1341" s="20" t="str">
        <f t="shared" si="183"/>
        <v>FINES_R05</v>
      </c>
      <c r="AP1341" s="25">
        <f t="shared" si="189"/>
        <v>0.66265106201171875</v>
      </c>
      <c r="AQ1341" s="24" t="str">
        <f>+IFERROR(VLOOKUP(Y1341,#REF!,2,FALSE),"-")</f>
        <v>-</v>
      </c>
      <c r="AR1341" s="13" t="s">
        <v>2393</v>
      </c>
      <c r="AS1341" t="s">
        <v>2397</v>
      </c>
      <c r="AT1341" t="str">
        <f t="shared" si="190"/>
        <v>Formosa - 484 - Ezeiza Villa Golf</v>
      </c>
    </row>
    <row r="1342" spans="1:46" ht="15.75" thickBot="1" x14ac:dyDescent="0.3">
      <c r="A1342" s="47">
        <v>5</v>
      </c>
      <c r="B1342" s="47" t="s">
        <v>1994</v>
      </c>
      <c r="C1342" s="47" t="s">
        <v>3437</v>
      </c>
      <c r="D1342" s="47" t="s">
        <v>2010</v>
      </c>
      <c r="E1342" s="47" t="s">
        <v>234</v>
      </c>
      <c r="F1342" s="47" t="s">
        <v>8588</v>
      </c>
      <c r="G1342" s="47" t="s">
        <v>8589</v>
      </c>
      <c r="H1342" s="47" t="s">
        <v>8590</v>
      </c>
      <c r="I1342" s="47" t="s">
        <v>2414</v>
      </c>
      <c r="J1342" s="47"/>
      <c r="K1342" s="47" t="s">
        <v>14177</v>
      </c>
      <c r="L1342" s="47">
        <v>0.74888008832931519</v>
      </c>
      <c r="M1342" s="47">
        <v>-34.853839036762302</v>
      </c>
      <c r="N1342" s="47">
        <v>-58.542690777469403</v>
      </c>
      <c r="O1342" s="47" t="s">
        <v>16533</v>
      </c>
      <c r="P1342" s="47">
        <v>4</v>
      </c>
      <c r="Q1342">
        <v>111</v>
      </c>
      <c r="S1342" s="23" t="s">
        <v>2347</v>
      </c>
      <c r="T1342" t="str">
        <f t="shared" si="184"/>
        <v>05</v>
      </c>
      <c r="V1342" t="str">
        <f>+VLOOKUP(B1342,MARCO!E:E,1,FALSE)</f>
        <v>Ezeiza</v>
      </c>
      <c r="W1342" t="s">
        <v>134</v>
      </c>
      <c r="X1342" t="s">
        <v>134</v>
      </c>
      <c r="Y1342" t="str">
        <f t="shared" si="185"/>
        <v>R 5 - D 130 - 456 - 1477</v>
      </c>
      <c r="Z1342" t="s">
        <v>20</v>
      </c>
      <c r="AA1342" t="s">
        <v>2349</v>
      </c>
      <c r="AB1342" t="s">
        <v>21</v>
      </c>
      <c r="AD1342" t="str">
        <f t="shared" si="186"/>
        <v>Ep 20</v>
      </c>
      <c r="AE1342" t="s">
        <v>22</v>
      </c>
      <c r="AF1342" t="s">
        <v>23</v>
      </c>
      <c r="AG1342" t="s">
        <v>26</v>
      </c>
      <c r="AH1342" t="s">
        <v>2348</v>
      </c>
      <c r="AI1342" s="13">
        <f t="shared" si="187"/>
        <v>111</v>
      </c>
      <c r="AJ1342" s="13">
        <f t="shared" si="188"/>
        <v>4</v>
      </c>
      <c r="AK1342" s="21">
        <v>1</v>
      </c>
      <c r="AM1342" t="s">
        <v>2154</v>
      </c>
      <c r="AN1342" t="str">
        <f t="shared" si="182"/>
        <v>R05</v>
      </c>
      <c r="AO1342" s="20" t="str">
        <f t="shared" si="183"/>
        <v>FINES_R05</v>
      </c>
      <c r="AP1342" s="25">
        <f t="shared" si="189"/>
        <v>0.74888008832931519</v>
      </c>
      <c r="AQ1342" s="24" t="str">
        <f>+IFERROR(VLOOKUP(Y1342,#REF!,2,FALSE),"-")</f>
        <v>-</v>
      </c>
      <c r="AR1342" s="13" t="s">
        <v>2393</v>
      </c>
      <c r="AS1342" t="s">
        <v>2397</v>
      </c>
      <c r="AT1342" t="str">
        <f t="shared" si="190"/>
        <v>Rawson - 486 - Ezeiza Villa Golf</v>
      </c>
    </row>
    <row r="1343" spans="1:46" ht="15.75" thickBot="1" x14ac:dyDescent="0.3">
      <c r="A1343" s="47">
        <v>5</v>
      </c>
      <c r="B1343" s="47" t="s">
        <v>1994</v>
      </c>
      <c r="C1343" s="47" t="s">
        <v>2374</v>
      </c>
      <c r="D1343" s="47" t="s">
        <v>2006</v>
      </c>
      <c r="E1343" s="47" t="s">
        <v>2007</v>
      </c>
      <c r="F1343" s="47" t="s">
        <v>8593</v>
      </c>
      <c r="G1343" s="47" t="s">
        <v>8594</v>
      </c>
      <c r="H1343" s="47" t="s">
        <v>8595</v>
      </c>
      <c r="I1343" s="47" t="s">
        <v>2414</v>
      </c>
      <c r="J1343" s="47"/>
      <c r="K1343" s="47" t="s">
        <v>14178</v>
      </c>
      <c r="L1343" s="47">
        <v>0.44161367416381841</v>
      </c>
      <c r="M1343" s="47">
        <v>-34.870561543330098</v>
      </c>
      <c r="N1343" s="47">
        <v>-58.515315604169601</v>
      </c>
      <c r="O1343" s="47" t="s">
        <v>16534</v>
      </c>
      <c r="P1343" s="47">
        <v>3</v>
      </c>
      <c r="Q1343">
        <v>51</v>
      </c>
      <c r="S1343" s="23" t="s">
        <v>2347</v>
      </c>
      <c r="T1343" t="str">
        <f t="shared" si="184"/>
        <v>05</v>
      </c>
      <c r="V1343" t="str">
        <f>+VLOOKUP(B1343,MARCO!E:E,1,FALSE)</f>
        <v>Ezeiza</v>
      </c>
      <c r="W1343" t="s">
        <v>134</v>
      </c>
      <c r="X1343" t="s">
        <v>134</v>
      </c>
      <c r="Y1343" t="str">
        <f t="shared" si="185"/>
        <v>R 5 - D 130 - 453 - 1487</v>
      </c>
      <c r="Z1343" t="s">
        <v>20</v>
      </c>
      <c r="AA1343" t="s">
        <v>2349</v>
      </c>
      <c r="AB1343" t="s">
        <v>21</v>
      </c>
      <c r="AD1343" t="str">
        <f t="shared" si="186"/>
        <v>Ep 21</v>
      </c>
      <c r="AE1343" t="s">
        <v>22</v>
      </c>
      <c r="AF1343" t="s">
        <v>23</v>
      </c>
      <c r="AG1343" t="s">
        <v>26</v>
      </c>
      <c r="AH1343" t="s">
        <v>2348</v>
      </c>
      <c r="AI1343" s="13">
        <f t="shared" si="187"/>
        <v>51</v>
      </c>
      <c r="AJ1343" s="13">
        <f t="shared" si="188"/>
        <v>3</v>
      </c>
      <c r="AK1343" s="21">
        <v>1</v>
      </c>
      <c r="AM1343" t="s">
        <v>2154</v>
      </c>
      <c r="AN1343" t="str">
        <f t="shared" si="182"/>
        <v>R05</v>
      </c>
      <c r="AO1343" s="20" t="str">
        <f t="shared" si="183"/>
        <v>FINES_R05</v>
      </c>
      <c r="AP1343" s="25">
        <f t="shared" si="189"/>
        <v>0.44161367416381841</v>
      </c>
      <c r="AQ1343" s="24" t="str">
        <f>+IFERROR(VLOOKUP(Y1343,#REF!,2,FALSE),"-")</f>
        <v>-</v>
      </c>
      <c r="AR1343" s="13" t="s">
        <v>2393</v>
      </c>
      <c r="AS1343" t="s">
        <v>2397</v>
      </c>
      <c r="AT1343" t="str">
        <f t="shared" si="190"/>
        <v>Maipu - 720 - Ezeiza Ezeiza</v>
      </c>
    </row>
    <row r="1344" spans="1:46" ht="15.75" thickBot="1" x14ac:dyDescent="0.3">
      <c r="A1344" s="47">
        <v>5</v>
      </c>
      <c r="B1344" s="47" t="s">
        <v>1994</v>
      </c>
      <c r="C1344" s="47" t="s">
        <v>2376</v>
      </c>
      <c r="D1344" s="47" t="s">
        <v>2008</v>
      </c>
      <c r="E1344" s="47" t="s">
        <v>445</v>
      </c>
      <c r="F1344" s="47" t="s">
        <v>8597</v>
      </c>
      <c r="G1344" s="47" t="s">
        <v>8598</v>
      </c>
      <c r="H1344" s="47" t="s">
        <v>8599</v>
      </c>
      <c r="I1344" s="47" t="s">
        <v>2414</v>
      </c>
      <c r="J1344" s="47"/>
      <c r="K1344" s="47" t="s">
        <v>14179</v>
      </c>
      <c r="L1344" s="47">
        <v>0.67409169673919678</v>
      </c>
      <c r="M1344" s="47">
        <v>-34.908298168059801</v>
      </c>
      <c r="N1344" s="47">
        <v>-58.571029193137598</v>
      </c>
      <c r="O1344" s="47" t="s">
        <v>16535</v>
      </c>
      <c r="P1344" s="47">
        <v>3</v>
      </c>
      <c r="Q1344">
        <v>92</v>
      </c>
      <c r="S1344" s="23" t="s">
        <v>2347</v>
      </c>
      <c r="T1344" t="str">
        <f t="shared" si="184"/>
        <v>05</v>
      </c>
      <c r="V1344" t="str">
        <f>+VLOOKUP(B1344,MARCO!E:E,1,FALSE)</f>
        <v>Ezeiza</v>
      </c>
      <c r="W1344" t="s">
        <v>134</v>
      </c>
      <c r="X1344" t="s">
        <v>134</v>
      </c>
      <c r="Y1344" t="str">
        <f t="shared" si="185"/>
        <v>R 5 - D 130 - 454 - 1486</v>
      </c>
      <c r="Z1344" t="s">
        <v>20</v>
      </c>
      <c r="AA1344" t="s">
        <v>2349</v>
      </c>
      <c r="AB1344" t="s">
        <v>21</v>
      </c>
      <c r="AD1344" t="str">
        <f t="shared" si="186"/>
        <v>Ep 22</v>
      </c>
      <c r="AE1344" t="s">
        <v>22</v>
      </c>
      <c r="AF1344" t="s">
        <v>23</v>
      </c>
      <c r="AG1344" t="s">
        <v>26</v>
      </c>
      <c r="AH1344" t="s">
        <v>2348</v>
      </c>
      <c r="AI1344" s="13">
        <f t="shared" si="187"/>
        <v>92</v>
      </c>
      <c r="AJ1344" s="13">
        <f t="shared" si="188"/>
        <v>3</v>
      </c>
      <c r="AK1344" s="21">
        <v>1</v>
      </c>
      <c r="AM1344" t="s">
        <v>2154</v>
      </c>
      <c r="AN1344" t="str">
        <f t="shared" si="182"/>
        <v>R05</v>
      </c>
      <c r="AO1344" s="20" t="str">
        <f t="shared" si="183"/>
        <v>FINES_R05</v>
      </c>
      <c r="AP1344" s="25">
        <f t="shared" si="189"/>
        <v>0.67409169673919678</v>
      </c>
      <c r="AQ1344" s="24" t="str">
        <f>+IFERROR(VLOOKUP(Y1344,#REF!,2,FALSE),"-")</f>
        <v>-</v>
      </c>
      <c r="AR1344" s="13" t="s">
        <v>2393</v>
      </c>
      <c r="AS1344" t="s">
        <v>2398</v>
      </c>
      <c r="AT1344" t="str">
        <f t="shared" si="190"/>
        <v>Hernandarias Y Quito - Tristan Suarez Tristan Suarez</v>
      </c>
    </row>
    <row r="1345" spans="1:46" ht="15.75" thickBot="1" x14ac:dyDescent="0.3">
      <c r="A1345" s="47">
        <v>5</v>
      </c>
      <c r="B1345" s="47" t="s">
        <v>1994</v>
      </c>
      <c r="C1345" s="47" t="s">
        <v>2376</v>
      </c>
      <c r="D1345" s="47" t="s">
        <v>2008</v>
      </c>
      <c r="E1345" s="47" t="s">
        <v>445</v>
      </c>
      <c r="F1345" s="47" t="s">
        <v>8602</v>
      </c>
      <c r="G1345" s="47" t="s">
        <v>4184</v>
      </c>
      <c r="H1345" s="47" t="s">
        <v>8603</v>
      </c>
      <c r="I1345" s="47" t="s">
        <v>2414</v>
      </c>
      <c r="J1345" s="47"/>
      <c r="K1345" s="47" t="s">
        <v>14180</v>
      </c>
      <c r="L1345" s="47">
        <v>0.58783257007598877</v>
      </c>
      <c r="M1345" s="47">
        <v>-34.9162032564508</v>
      </c>
      <c r="N1345" s="47">
        <v>-58.592712321888797</v>
      </c>
      <c r="O1345" s="47" t="s">
        <v>16536</v>
      </c>
      <c r="P1345" s="47">
        <v>4</v>
      </c>
      <c r="Q1345">
        <v>149</v>
      </c>
      <c r="S1345" s="23" t="s">
        <v>2347</v>
      </c>
      <c r="T1345" t="str">
        <f t="shared" si="184"/>
        <v>05</v>
      </c>
      <c r="V1345" t="str">
        <f>+VLOOKUP(B1345,MARCO!E:E,1,FALSE)</f>
        <v>Ezeiza</v>
      </c>
      <c r="W1345" t="s">
        <v>134</v>
      </c>
      <c r="X1345" t="s">
        <v>134</v>
      </c>
      <c r="Y1345" t="str">
        <f t="shared" si="185"/>
        <v>R 5 - D 130 - 454 - 1482</v>
      </c>
      <c r="Z1345" t="s">
        <v>20</v>
      </c>
      <c r="AA1345" t="s">
        <v>2349</v>
      </c>
      <c r="AB1345" t="s">
        <v>21</v>
      </c>
      <c r="AD1345" t="str">
        <f t="shared" si="186"/>
        <v>Ep 7</v>
      </c>
      <c r="AE1345" t="s">
        <v>22</v>
      </c>
      <c r="AF1345" t="s">
        <v>23</v>
      </c>
      <c r="AG1345" t="s">
        <v>26</v>
      </c>
      <c r="AH1345" t="s">
        <v>2348</v>
      </c>
      <c r="AI1345" s="13">
        <f t="shared" si="187"/>
        <v>149</v>
      </c>
      <c r="AJ1345" s="13">
        <f t="shared" si="188"/>
        <v>4</v>
      </c>
      <c r="AK1345" s="21">
        <v>1</v>
      </c>
      <c r="AM1345" t="s">
        <v>2154</v>
      </c>
      <c r="AN1345" t="str">
        <f t="shared" si="182"/>
        <v>R05</v>
      </c>
      <c r="AO1345" s="20" t="str">
        <f t="shared" si="183"/>
        <v>FINES_R05</v>
      </c>
      <c r="AP1345" s="25">
        <f t="shared" si="189"/>
        <v>0.58783257007598877</v>
      </c>
      <c r="AQ1345" s="24" t="str">
        <f>+IFERROR(VLOOKUP(Y1345,#REF!,2,FALSE),"-")</f>
        <v>-</v>
      </c>
      <c r="AR1345" s="13" t="s">
        <v>2393</v>
      </c>
      <c r="AS1345" t="s">
        <v>2397</v>
      </c>
      <c r="AT1345" t="str">
        <f t="shared" si="190"/>
        <v>Constancio Vigil - 227 - Carlos Spegazzini</v>
      </c>
    </row>
    <row r="1346" spans="1:46" ht="15.75" thickBot="1" x14ac:dyDescent="0.3">
      <c r="A1346" s="47">
        <v>5</v>
      </c>
      <c r="B1346" s="47" t="s">
        <v>1994</v>
      </c>
      <c r="C1346" s="47" t="s">
        <v>2374</v>
      </c>
      <c r="D1346" s="47" t="s">
        <v>2006</v>
      </c>
      <c r="E1346" s="47" t="s">
        <v>2007</v>
      </c>
      <c r="F1346" s="47" t="s">
        <v>8608</v>
      </c>
      <c r="G1346" s="47" t="s">
        <v>8609</v>
      </c>
      <c r="H1346" s="47" t="s">
        <v>8610</v>
      </c>
      <c r="I1346" s="47" t="s">
        <v>2414</v>
      </c>
      <c r="J1346" s="47"/>
      <c r="K1346" s="47" t="s">
        <v>14181</v>
      </c>
      <c r="L1346" s="47">
        <v>0.53733652830123901</v>
      </c>
      <c r="M1346" s="47">
        <v>-34.874478199999999</v>
      </c>
      <c r="N1346" s="47">
        <v>-58.543159299999999</v>
      </c>
      <c r="O1346" s="47" t="s">
        <v>16537</v>
      </c>
      <c r="P1346" s="47">
        <v>2</v>
      </c>
      <c r="Q1346">
        <v>39</v>
      </c>
      <c r="S1346" s="23" t="s">
        <v>2347</v>
      </c>
      <c r="T1346" t="str">
        <f t="shared" si="184"/>
        <v>05</v>
      </c>
      <c r="V1346" t="str">
        <f>+VLOOKUP(B1346,MARCO!E:E,1,FALSE)</f>
        <v>Ezeiza</v>
      </c>
      <c r="W1346" t="s">
        <v>134</v>
      </c>
      <c r="X1346" t="s">
        <v>134</v>
      </c>
      <c r="Y1346" t="str">
        <f t="shared" si="185"/>
        <v>R 5 - D 130 - 453 - 4197</v>
      </c>
      <c r="Z1346" t="s">
        <v>20</v>
      </c>
      <c r="AA1346" t="s">
        <v>2349</v>
      </c>
      <c r="AB1346" t="s">
        <v>21</v>
      </c>
      <c r="AD1346" t="str">
        <f t="shared" si="186"/>
        <v>Ep 16</v>
      </c>
      <c r="AE1346" t="s">
        <v>22</v>
      </c>
      <c r="AF1346" t="s">
        <v>23</v>
      </c>
      <c r="AG1346" t="s">
        <v>26</v>
      </c>
      <c r="AH1346" t="s">
        <v>2348</v>
      </c>
      <c r="AI1346" s="13">
        <f t="shared" si="187"/>
        <v>39</v>
      </c>
      <c r="AJ1346" s="13">
        <f t="shared" si="188"/>
        <v>2</v>
      </c>
      <c r="AK1346" s="21">
        <v>1</v>
      </c>
      <c r="AM1346" t="s">
        <v>2154</v>
      </c>
      <c r="AN1346" t="str">
        <f t="shared" si="182"/>
        <v>R05</v>
      </c>
      <c r="AO1346" s="20" t="str">
        <f t="shared" si="183"/>
        <v>FINES_R05</v>
      </c>
      <c r="AP1346" s="25">
        <f t="shared" si="189"/>
        <v>0.53733652830123901</v>
      </c>
      <c r="AQ1346" s="24" t="str">
        <f>+IFERROR(VLOOKUP(Y1346,#REF!,2,FALSE),"-")</f>
        <v>-</v>
      </c>
      <c r="AR1346" s="13" t="s">
        <v>2393</v>
      </c>
      <c r="AS1346" t="s">
        <v>2397</v>
      </c>
      <c r="AT1346" t="str">
        <f t="shared" si="190"/>
        <v>Guilarte - 1776 e/ El Pericon y Los Juncos - La Union Sol De Oro</v>
      </c>
    </row>
    <row r="1347" spans="1:46" ht="15.75" thickBot="1" x14ac:dyDescent="0.3">
      <c r="A1347" s="47">
        <v>5</v>
      </c>
      <c r="B1347" s="47" t="s">
        <v>1994</v>
      </c>
      <c r="C1347" s="47" t="s">
        <v>2378</v>
      </c>
      <c r="D1347" s="47" t="s">
        <v>2004</v>
      </c>
      <c r="E1347" s="47" t="s">
        <v>271</v>
      </c>
      <c r="F1347" s="47" t="s">
        <v>8617</v>
      </c>
      <c r="G1347" s="47" t="s">
        <v>8618</v>
      </c>
      <c r="H1347" s="47" t="s">
        <v>8619</v>
      </c>
      <c r="I1347" s="47" t="s">
        <v>2414</v>
      </c>
      <c r="J1347" s="47"/>
      <c r="K1347" s="47" t="s">
        <v>14182</v>
      </c>
      <c r="L1347" s="47">
        <v>0.70227158069610596</v>
      </c>
      <c r="M1347" s="47">
        <v>-34.859533200000001</v>
      </c>
      <c r="N1347" s="47">
        <v>-58.540399600000001</v>
      </c>
      <c r="O1347" s="47" t="s">
        <v>16538</v>
      </c>
      <c r="P1347" s="47">
        <v>1</v>
      </c>
      <c r="Q1347">
        <v>30</v>
      </c>
      <c r="S1347" s="23" t="s">
        <v>2347</v>
      </c>
      <c r="T1347" t="str">
        <f t="shared" si="184"/>
        <v>05</v>
      </c>
      <c r="V1347" t="str">
        <f>+VLOOKUP(B1347,MARCO!E:E,1,FALSE)</f>
        <v>Ezeiza</v>
      </c>
      <c r="W1347" t="s">
        <v>134</v>
      </c>
      <c r="X1347" t="s">
        <v>134</v>
      </c>
      <c r="Y1347" t="str">
        <f t="shared" si="185"/>
        <v>R 5 - D 130 - 451 - 3005</v>
      </c>
      <c r="Z1347" t="s">
        <v>20</v>
      </c>
      <c r="AA1347" t="s">
        <v>2349</v>
      </c>
      <c r="AB1347" t="s">
        <v>21</v>
      </c>
      <c r="AD1347" t="str">
        <f t="shared" si="186"/>
        <v>Biblioteca Utopia</v>
      </c>
      <c r="AE1347" t="s">
        <v>22</v>
      </c>
      <c r="AF1347" t="s">
        <v>23</v>
      </c>
      <c r="AG1347" t="s">
        <v>26</v>
      </c>
      <c r="AH1347" t="s">
        <v>2348</v>
      </c>
      <c r="AI1347" s="13">
        <f t="shared" si="187"/>
        <v>30</v>
      </c>
      <c r="AJ1347" s="13">
        <f t="shared" si="188"/>
        <v>1</v>
      </c>
      <c r="AK1347" s="21">
        <v>1</v>
      </c>
      <c r="AM1347" t="s">
        <v>2154</v>
      </c>
      <c r="AN1347" t="str">
        <f t="shared" ref="AN1347:AN1410" si="191">+IF(AM1347="","",IF(AM1347="FINES",CONCATENATE("R",IF(OR(T1347="16",T1347="21",T1347="22",T1347="23"),"16212223",IF(OR(T1347="15",T1347="17",T1347="24",T1347="25"),"15172425",T1347))),IF(AM1347="CEBAS","UNICO",IF(VALUE(T1347)&lt;=11,"AMBA","INTERIOR"))))</f>
        <v>R05</v>
      </c>
      <c r="AO1347" s="20" t="str">
        <f t="shared" ref="AO1347:AO1410" si="192">+IF(AM1347="","-",CONCATENATE(AM1347,"_",AN1347))</f>
        <v>FINES_R05</v>
      </c>
      <c r="AP1347" s="25">
        <f t="shared" si="189"/>
        <v>0.70227158069610596</v>
      </c>
      <c r="AQ1347" s="24" t="str">
        <f>+IFERROR(VLOOKUP(Y1347,#REF!,2,FALSE),"-")</f>
        <v>-</v>
      </c>
      <c r="AR1347" s="13" t="s">
        <v>2393</v>
      </c>
      <c r="AS1347" t="s">
        <v>2397</v>
      </c>
      <c r="AT1347" t="str">
        <f t="shared" si="190"/>
        <v>Corrientes - 798 - Ezeiza Villa Golf</v>
      </c>
    </row>
    <row r="1348" spans="1:46" ht="15.75" thickBot="1" x14ac:dyDescent="0.3">
      <c r="A1348" s="47">
        <v>5</v>
      </c>
      <c r="B1348" s="47" t="s">
        <v>1994</v>
      </c>
      <c r="C1348" s="47" t="s">
        <v>2378</v>
      </c>
      <c r="D1348" s="47" t="s">
        <v>2004</v>
      </c>
      <c r="E1348" s="47" t="s">
        <v>271</v>
      </c>
      <c r="F1348" s="47" t="s">
        <v>8627</v>
      </c>
      <c r="G1348" s="47" t="s">
        <v>2238</v>
      </c>
      <c r="H1348" s="47" t="s">
        <v>8628</v>
      </c>
      <c r="I1348" s="47" t="s">
        <v>2414</v>
      </c>
      <c r="J1348" s="47"/>
      <c r="K1348" s="47" t="s">
        <v>14183</v>
      </c>
      <c r="L1348" s="47">
        <v>0.51537191867828369</v>
      </c>
      <c r="M1348" s="47">
        <v>-34.858528499999998</v>
      </c>
      <c r="N1348" s="47">
        <v>-58.531043500000003</v>
      </c>
      <c r="O1348" s="47" t="s">
        <v>16539</v>
      </c>
      <c r="P1348" s="47">
        <v>2</v>
      </c>
      <c r="Q1348">
        <v>47</v>
      </c>
      <c r="S1348" s="23" t="s">
        <v>2347</v>
      </c>
      <c r="T1348" t="str">
        <f t="shared" ref="T1348:T1411" si="193">+CONCATENATE(IF(A1348&lt;10,"0",""),A1348)</f>
        <v>05</v>
      </c>
      <c r="V1348" t="str">
        <f>+VLOOKUP(B1348,MARCO!E:E,1,FALSE)</f>
        <v>Ezeiza</v>
      </c>
      <c r="W1348" t="s">
        <v>134</v>
      </c>
      <c r="X1348" t="s">
        <v>134</v>
      </c>
      <c r="Y1348" t="str">
        <f t="shared" ref="Y1348:Y1411" si="194">+F1348</f>
        <v>R 5 - D 130 - 451 - 1490</v>
      </c>
      <c r="Z1348" t="s">
        <v>20</v>
      </c>
      <c r="AA1348" t="s">
        <v>2349</v>
      </c>
      <c r="AB1348" t="s">
        <v>21</v>
      </c>
      <c r="AD1348" t="str">
        <f t="shared" ref="AD1348:AD1411" si="195">+G1348</f>
        <v>Polo Productivo</v>
      </c>
      <c r="AE1348" t="s">
        <v>22</v>
      </c>
      <c r="AF1348" t="s">
        <v>23</v>
      </c>
      <c r="AG1348" t="s">
        <v>26</v>
      </c>
      <c r="AH1348" t="s">
        <v>2348</v>
      </c>
      <c r="AI1348" s="13">
        <f t="shared" ref="AI1348:AI1411" si="196">+Q1348</f>
        <v>47</v>
      </c>
      <c r="AJ1348" s="13">
        <f t="shared" ref="AJ1348:AJ1411" si="197">+P1348</f>
        <v>2</v>
      </c>
      <c r="AK1348" s="21">
        <v>1</v>
      </c>
      <c r="AM1348" t="s">
        <v>2154</v>
      </c>
      <c r="AN1348" t="str">
        <f t="shared" si="191"/>
        <v>R05</v>
      </c>
      <c r="AO1348" s="20" t="str">
        <f t="shared" si="192"/>
        <v>FINES_R05</v>
      </c>
      <c r="AP1348" s="25">
        <f t="shared" ref="AP1348:AP1411" si="198">+L1348</f>
        <v>0.51537191867828369</v>
      </c>
      <c r="AQ1348" s="24" t="str">
        <f>+IFERROR(VLOOKUP(Y1348,#REF!,2,FALSE),"-")</f>
        <v>-</v>
      </c>
      <c r="AR1348" s="13" t="s">
        <v>2393</v>
      </c>
      <c r="AS1348" t="s">
        <v>2397</v>
      </c>
      <c r="AT1348" t="str">
        <f t="shared" ref="AT1348:AT1411" si="199">+H1348</f>
        <v>Alto Peru - 127 - Ezeiza Ezeiza</v>
      </c>
    </row>
    <row r="1349" spans="1:46" ht="15.75" thickBot="1" x14ac:dyDescent="0.3">
      <c r="A1349" s="47">
        <v>5</v>
      </c>
      <c r="B1349" s="47" t="s">
        <v>1994</v>
      </c>
      <c r="C1349" s="47" t="s">
        <v>2378</v>
      </c>
      <c r="D1349" s="47" t="s">
        <v>2004</v>
      </c>
      <c r="E1349" s="47" t="s">
        <v>271</v>
      </c>
      <c r="F1349" s="47" t="s">
        <v>8637</v>
      </c>
      <c r="G1349" s="47" t="s">
        <v>8638</v>
      </c>
      <c r="H1349" s="47" t="s">
        <v>8639</v>
      </c>
      <c r="I1349" s="47" t="s">
        <v>2414</v>
      </c>
      <c r="J1349" s="47"/>
      <c r="K1349" s="47" t="s">
        <v>14184</v>
      </c>
      <c r="L1349" s="47">
        <v>0.45733192563056951</v>
      </c>
      <c r="M1349" s="47">
        <v>-34.848996900000003</v>
      </c>
      <c r="N1349" s="47">
        <v>-58.521859499999998</v>
      </c>
      <c r="O1349" s="47" t="s">
        <v>16540</v>
      </c>
      <c r="P1349" s="47">
        <v>1</v>
      </c>
      <c r="Q1349">
        <v>26</v>
      </c>
      <c r="S1349" s="23" t="s">
        <v>2347</v>
      </c>
      <c r="T1349" t="str">
        <f t="shared" si="193"/>
        <v>05</v>
      </c>
      <c r="V1349" t="str">
        <f>+VLOOKUP(B1349,MARCO!E:E,1,FALSE)</f>
        <v>Ezeiza</v>
      </c>
      <c r="W1349" t="s">
        <v>134</v>
      </c>
      <c r="X1349" t="s">
        <v>134</v>
      </c>
      <c r="Y1349" t="str">
        <f t="shared" si="194"/>
        <v>R 5 - D 130 - 451 - 3004</v>
      </c>
      <c r="Z1349" t="s">
        <v>20</v>
      </c>
      <c r="AA1349" t="s">
        <v>2349</v>
      </c>
      <c r="AB1349" t="s">
        <v>21</v>
      </c>
      <c r="AD1349" t="str">
        <f t="shared" si="195"/>
        <v>Utedic</v>
      </c>
      <c r="AE1349" t="s">
        <v>22</v>
      </c>
      <c r="AF1349" t="s">
        <v>23</v>
      </c>
      <c r="AG1349" t="s">
        <v>26</v>
      </c>
      <c r="AH1349" t="s">
        <v>2348</v>
      </c>
      <c r="AI1349" s="13">
        <f t="shared" si="196"/>
        <v>26</v>
      </c>
      <c r="AJ1349" s="13">
        <f t="shared" si="197"/>
        <v>1</v>
      </c>
      <c r="AK1349" s="21">
        <v>1</v>
      </c>
      <c r="AM1349" t="s">
        <v>2154</v>
      </c>
      <c r="AN1349" t="str">
        <f t="shared" si="191"/>
        <v>R05</v>
      </c>
      <c r="AO1349" s="20" t="str">
        <f t="shared" si="192"/>
        <v>FINES_R05</v>
      </c>
      <c r="AP1349" s="25">
        <f t="shared" si="198"/>
        <v>0.45733192563056951</v>
      </c>
      <c r="AQ1349" s="24" t="str">
        <f>+IFERROR(VLOOKUP(Y1349,#REF!,2,FALSE),"-")</f>
        <v>-</v>
      </c>
      <c r="AR1349" s="13" t="s">
        <v>2393</v>
      </c>
      <c r="AS1349" t="s">
        <v>2398</v>
      </c>
      <c r="AT1349" t="str">
        <f t="shared" si="199"/>
        <v>Tucuman - 195 - Ezeiza Ezeiza</v>
      </c>
    </row>
    <row r="1350" spans="1:46" ht="15.75" thickBot="1" x14ac:dyDescent="0.3">
      <c r="A1350" s="47">
        <v>5</v>
      </c>
      <c r="B1350" s="47" t="s">
        <v>1994</v>
      </c>
      <c r="C1350" s="47" t="s">
        <v>2378</v>
      </c>
      <c r="D1350" s="47" t="s">
        <v>2004</v>
      </c>
      <c r="E1350" s="47" t="s">
        <v>271</v>
      </c>
      <c r="F1350" s="47" t="s">
        <v>8643</v>
      </c>
      <c r="G1350" s="47" t="s">
        <v>8644</v>
      </c>
      <c r="H1350" s="47" t="s">
        <v>8645</v>
      </c>
      <c r="I1350" s="47" t="s">
        <v>2414</v>
      </c>
      <c r="J1350" s="47"/>
      <c r="K1350" s="47" t="s">
        <v>14185</v>
      </c>
      <c r="L1350" s="47">
        <v>0.33371123671531677</v>
      </c>
      <c r="M1350" s="47">
        <v>-34.792867299999997</v>
      </c>
      <c r="N1350" s="47">
        <v>-58.519285000000004</v>
      </c>
      <c r="O1350" s="47" t="s">
        <v>16541</v>
      </c>
      <c r="P1350" s="47">
        <v>1</v>
      </c>
      <c r="Q1350">
        <v>25</v>
      </c>
      <c r="S1350" s="23" t="s">
        <v>2347</v>
      </c>
      <c r="T1350" t="str">
        <f t="shared" si="193"/>
        <v>05</v>
      </c>
      <c r="V1350" t="str">
        <f>+VLOOKUP(B1350,MARCO!E:E,1,FALSE)</f>
        <v>Ezeiza</v>
      </c>
      <c r="W1350" t="s">
        <v>134</v>
      </c>
      <c r="X1350" t="s">
        <v>134</v>
      </c>
      <c r="Y1350" t="str">
        <f t="shared" si="194"/>
        <v>R 5 - D 130 - 451 - 1489</v>
      </c>
      <c r="Z1350" t="s">
        <v>20</v>
      </c>
      <c r="AA1350" t="s">
        <v>2349</v>
      </c>
      <c r="AB1350" t="s">
        <v>21</v>
      </c>
      <c r="AD1350" t="str">
        <f t="shared" si="195"/>
        <v>Fines Ezeiza</v>
      </c>
      <c r="AE1350" t="s">
        <v>22</v>
      </c>
      <c r="AF1350" t="s">
        <v>23</v>
      </c>
      <c r="AG1350" t="s">
        <v>26</v>
      </c>
      <c r="AH1350" t="s">
        <v>2348</v>
      </c>
      <c r="AI1350" s="13">
        <f t="shared" si="196"/>
        <v>25</v>
      </c>
      <c r="AJ1350" s="13">
        <f t="shared" si="197"/>
        <v>1</v>
      </c>
      <c r="AK1350" s="21">
        <v>1</v>
      </c>
      <c r="AM1350" t="s">
        <v>2154</v>
      </c>
      <c r="AN1350" t="str">
        <f t="shared" si="191"/>
        <v>R05</v>
      </c>
      <c r="AO1350" s="20" t="str">
        <f t="shared" si="192"/>
        <v>FINES_R05</v>
      </c>
      <c r="AP1350" s="25">
        <f t="shared" si="198"/>
        <v>0.33371123671531677</v>
      </c>
      <c r="AQ1350" s="24" t="str">
        <f>+IFERROR(VLOOKUP(Y1350,#REF!,2,FALSE),"-")</f>
        <v>-</v>
      </c>
      <c r="AR1350" s="13" t="s">
        <v>2393</v>
      </c>
      <c r="AS1350" t="s">
        <v>2397</v>
      </c>
      <c r="AT1350" t="str">
        <f t="shared" si="199"/>
        <v>Raul Alfonso - 294 - Ezeiza Ezeiza</v>
      </c>
    </row>
    <row r="1351" spans="1:46" ht="15.75" thickBot="1" x14ac:dyDescent="0.3">
      <c r="A1351" s="47">
        <v>5</v>
      </c>
      <c r="B1351" s="47" t="s">
        <v>1994</v>
      </c>
      <c r="C1351" s="47" t="s">
        <v>2385</v>
      </c>
      <c r="D1351" s="47" t="s">
        <v>2009</v>
      </c>
      <c r="E1351" s="47" t="s">
        <v>573</v>
      </c>
      <c r="F1351" s="47" t="s">
        <v>8648</v>
      </c>
      <c r="G1351" s="47" t="s">
        <v>8649</v>
      </c>
      <c r="H1351" s="47" t="s">
        <v>8650</v>
      </c>
      <c r="I1351" s="47" t="s">
        <v>2475</v>
      </c>
      <c r="J1351" s="47"/>
      <c r="K1351" s="47" t="s">
        <v>14186</v>
      </c>
      <c r="L1351" s="47">
        <v>0.59414207935333252</v>
      </c>
      <c r="M1351" s="47">
        <v>-34.902293479999997</v>
      </c>
      <c r="N1351" s="47">
        <v>-58.600062510000001</v>
      </c>
      <c r="O1351" s="47" t="s">
        <v>16542</v>
      </c>
      <c r="P1351" s="47">
        <v>1</v>
      </c>
      <c r="Q1351">
        <v>7</v>
      </c>
      <c r="S1351" s="23" t="s">
        <v>2347</v>
      </c>
      <c r="T1351" t="str">
        <f t="shared" si="193"/>
        <v>05</v>
      </c>
      <c r="V1351" t="str">
        <f>+VLOOKUP(B1351,MARCO!E:E,1,FALSE)</f>
        <v>Ezeiza</v>
      </c>
      <c r="W1351" t="s">
        <v>134</v>
      </c>
      <c r="X1351" t="s">
        <v>134</v>
      </c>
      <c r="Y1351" t="str">
        <f t="shared" si="194"/>
        <v>R 5 - D 130 - 455 - 0693</v>
      </c>
      <c r="Z1351" t="s">
        <v>20</v>
      </c>
      <c r="AA1351" t="s">
        <v>2349</v>
      </c>
      <c r="AB1351" t="s">
        <v>21</v>
      </c>
      <c r="AD1351" t="str">
        <f t="shared" si="195"/>
        <v>Atomica De Ezeiza</v>
      </c>
      <c r="AE1351" t="s">
        <v>22</v>
      </c>
      <c r="AF1351" t="s">
        <v>23</v>
      </c>
      <c r="AG1351" t="s">
        <v>26</v>
      </c>
      <c r="AH1351" t="s">
        <v>2348</v>
      </c>
      <c r="AI1351" s="13">
        <f t="shared" si="196"/>
        <v>7</v>
      </c>
      <c r="AJ1351" s="13">
        <f t="shared" si="197"/>
        <v>1</v>
      </c>
      <c r="AK1351" s="21">
        <v>1</v>
      </c>
      <c r="AM1351" t="s">
        <v>2154</v>
      </c>
      <c r="AN1351" t="str">
        <f t="shared" si="191"/>
        <v>R05</v>
      </c>
      <c r="AO1351" s="20" t="str">
        <f t="shared" si="192"/>
        <v>FINES_R05</v>
      </c>
      <c r="AP1351" s="25">
        <f t="shared" si="198"/>
        <v>0.59414207935333252</v>
      </c>
      <c r="AQ1351" s="24" t="str">
        <f>+IFERROR(VLOOKUP(Y1351,#REF!,2,FALSE),"-")</f>
        <v>-</v>
      </c>
      <c r="AR1351" s="13" t="s">
        <v>2393</v>
      </c>
      <c r="AS1351" t="s">
        <v>2398</v>
      </c>
      <c r="AT1351" t="str">
        <f t="shared" si="199"/>
        <v>Camino Real Presbitero Gonzales Y Aragon - 35 - Ezeiza Tristan Suarez</v>
      </c>
    </row>
    <row r="1352" spans="1:46" ht="15.75" thickBot="1" x14ac:dyDescent="0.3">
      <c r="A1352" s="47">
        <v>5</v>
      </c>
      <c r="B1352" s="47" t="s">
        <v>1994</v>
      </c>
      <c r="C1352" s="47" t="s">
        <v>2385</v>
      </c>
      <c r="D1352" s="47" t="s">
        <v>2009</v>
      </c>
      <c r="E1352" s="47" t="s">
        <v>573</v>
      </c>
      <c r="F1352" s="47" t="s">
        <v>8652</v>
      </c>
      <c r="G1352" s="47" t="s">
        <v>8653</v>
      </c>
      <c r="H1352" s="47" t="s">
        <v>8654</v>
      </c>
      <c r="I1352" s="47" t="s">
        <v>2475</v>
      </c>
      <c r="J1352" s="47" t="s">
        <v>2578</v>
      </c>
      <c r="K1352" s="47" t="s">
        <v>14187</v>
      </c>
      <c r="L1352" s="47">
        <v>0.60691225528717041</v>
      </c>
      <c r="M1352" s="47">
        <v>-34.9033978</v>
      </c>
      <c r="N1352" s="47">
        <v>-58.579696200000001</v>
      </c>
      <c r="O1352" s="47" t="s">
        <v>16543</v>
      </c>
      <c r="P1352" s="47">
        <v>2</v>
      </c>
      <c r="Q1352">
        <v>34</v>
      </c>
      <c r="S1352" s="23" t="s">
        <v>2347</v>
      </c>
      <c r="T1352" t="str">
        <f t="shared" si="193"/>
        <v>05</v>
      </c>
      <c r="V1352" t="str">
        <f>+VLOOKUP(B1352,MARCO!E:E,1,FALSE)</f>
        <v>Ezeiza</v>
      </c>
      <c r="W1352" t="s">
        <v>134</v>
      </c>
      <c r="X1352" t="s">
        <v>134</v>
      </c>
      <c r="Y1352" t="str">
        <f t="shared" si="194"/>
        <v>R 5 - D 130 - 455 - 0613</v>
      </c>
      <c r="Z1352" t="s">
        <v>20</v>
      </c>
      <c r="AA1352" t="s">
        <v>2349</v>
      </c>
      <c r="AB1352" t="s">
        <v>21</v>
      </c>
      <c r="AD1352" t="str">
        <f t="shared" si="195"/>
        <v>Barrio Del Plata</v>
      </c>
      <c r="AE1352" t="s">
        <v>22</v>
      </c>
      <c r="AF1352" t="s">
        <v>23</v>
      </c>
      <c r="AG1352" t="s">
        <v>26</v>
      </c>
      <c r="AH1352" t="s">
        <v>2348</v>
      </c>
      <c r="AI1352" s="13">
        <f t="shared" si="196"/>
        <v>34</v>
      </c>
      <c r="AJ1352" s="13">
        <f t="shared" si="197"/>
        <v>2</v>
      </c>
      <c r="AK1352" s="21">
        <v>1</v>
      </c>
      <c r="AM1352" t="s">
        <v>2154</v>
      </c>
      <c r="AN1352" t="str">
        <f t="shared" si="191"/>
        <v>R05</v>
      </c>
      <c r="AO1352" s="20" t="str">
        <f t="shared" si="192"/>
        <v>FINES_R05</v>
      </c>
      <c r="AP1352" s="25">
        <f t="shared" si="198"/>
        <v>0.60691225528717041</v>
      </c>
      <c r="AQ1352" s="24" t="str">
        <f>+IFERROR(VLOOKUP(Y1352,#REF!,2,FALSE),"-")</f>
        <v>-</v>
      </c>
      <c r="AR1352" s="13" t="s">
        <v>2393</v>
      </c>
      <c r="AS1352" t="s">
        <v>2398</v>
      </c>
      <c r="AT1352" t="str">
        <f t="shared" si="199"/>
        <v>Av Del Plata - 304 - Ezeiza Tristan Suarez</v>
      </c>
    </row>
    <row r="1353" spans="1:46" ht="15.75" thickBot="1" x14ac:dyDescent="0.3">
      <c r="A1353" s="47">
        <v>5</v>
      </c>
      <c r="B1353" s="47" t="s">
        <v>1994</v>
      </c>
      <c r="C1353" s="47" t="s">
        <v>2385</v>
      </c>
      <c r="D1353" s="47" t="s">
        <v>2009</v>
      </c>
      <c r="E1353" s="47" t="s">
        <v>573</v>
      </c>
      <c r="F1353" s="47" t="s">
        <v>8656</v>
      </c>
      <c r="G1353" s="47" t="s">
        <v>8657</v>
      </c>
      <c r="H1353" s="47" t="s">
        <v>8658</v>
      </c>
      <c r="I1353" s="47" t="s">
        <v>2475</v>
      </c>
      <c r="J1353" s="47"/>
      <c r="K1353" s="47" t="s">
        <v>14188</v>
      </c>
      <c r="L1353" s="47">
        <v>0.5700458288192749</v>
      </c>
      <c r="M1353" s="47">
        <v>-34.892496100000002</v>
      </c>
      <c r="N1353" s="47">
        <v>-58.572850600000002</v>
      </c>
      <c r="O1353" s="47" t="s">
        <v>16544</v>
      </c>
      <c r="P1353" s="47">
        <v>3</v>
      </c>
      <c r="Q1353">
        <v>56</v>
      </c>
      <c r="S1353" s="23" t="s">
        <v>2347</v>
      </c>
      <c r="T1353" t="str">
        <f t="shared" si="193"/>
        <v>05</v>
      </c>
      <c r="V1353" t="str">
        <f>+VLOOKUP(B1353,MARCO!E:E,1,FALSE)</f>
        <v>Ezeiza</v>
      </c>
      <c r="W1353" t="s">
        <v>134</v>
      </c>
      <c r="X1353" t="s">
        <v>134</v>
      </c>
      <c r="Y1353" t="str">
        <f t="shared" si="194"/>
        <v>R 5 - D 130 - 455 - 3371</v>
      </c>
      <c r="Z1353" t="s">
        <v>20</v>
      </c>
      <c r="AA1353" t="s">
        <v>2349</v>
      </c>
      <c r="AB1353" t="s">
        <v>21</v>
      </c>
      <c r="AD1353" t="str">
        <f t="shared" si="195"/>
        <v>Club Altos De Tristan Suarez</v>
      </c>
      <c r="AE1353" t="s">
        <v>22</v>
      </c>
      <c r="AF1353" t="s">
        <v>23</v>
      </c>
      <c r="AG1353" t="s">
        <v>26</v>
      </c>
      <c r="AH1353" t="s">
        <v>2348</v>
      </c>
      <c r="AI1353" s="13">
        <f t="shared" si="196"/>
        <v>56</v>
      </c>
      <c r="AJ1353" s="13">
        <f t="shared" si="197"/>
        <v>3</v>
      </c>
      <c r="AK1353" s="21">
        <v>1</v>
      </c>
      <c r="AM1353" t="s">
        <v>2154</v>
      </c>
      <c r="AN1353" t="str">
        <f t="shared" si="191"/>
        <v>R05</v>
      </c>
      <c r="AO1353" s="20" t="str">
        <f t="shared" si="192"/>
        <v>FINES_R05</v>
      </c>
      <c r="AP1353" s="25">
        <f t="shared" si="198"/>
        <v>0.5700458288192749</v>
      </c>
      <c r="AQ1353" s="24" t="str">
        <f>+IFERROR(VLOOKUP(Y1353,#REF!,2,FALSE),"-")</f>
        <v>-</v>
      </c>
      <c r="AR1353" s="13" t="s">
        <v>2393</v>
      </c>
      <c r="AS1353" t="s">
        <v>2397</v>
      </c>
      <c r="AT1353" t="str">
        <f t="shared" si="199"/>
        <v>Dorrego - 552 - Tristan Suarez Tristan Suarez</v>
      </c>
    </row>
    <row r="1354" spans="1:46" ht="15.75" thickBot="1" x14ac:dyDescent="0.3">
      <c r="A1354" s="47">
        <v>5</v>
      </c>
      <c r="B1354" s="47" t="s">
        <v>1994</v>
      </c>
      <c r="C1354" s="47" t="s">
        <v>3437</v>
      </c>
      <c r="D1354" s="47" t="s">
        <v>2010</v>
      </c>
      <c r="E1354" s="47" t="s">
        <v>234</v>
      </c>
      <c r="F1354" s="47" t="s">
        <v>8660</v>
      </c>
      <c r="G1354" s="47" t="s">
        <v>8657</v>
      </c>
      <c r="H1354" s="47" t="s">
        <v>8658</v>
      </c>
      <c r="I1354" s="47" t="s">
        <v>2475</v>
      </c>
      <c r="J1354" s="47"/>
      <c r="K1354" s="47" t="s">
        <v>16545</v>
      </c>
      <c r="L1354" s="47">
        <v>0.5700458288192749</v>
      </c>
      <c r="M1354" s="47">
        <v>-34.892496100000002</v>
      </c>
      <c r="N1354" s="47">
        <v>-58.572850600000002</v>
      </c>
      <c r="O1354" s="47" t="s">
        <v>16546</v>
      </c>
      <c r="P1354" s="47">
        <v>1</v>
      </c>
      <c r="Q1354">
        <v>27</v>
      </c>
      <c r="S1354" s="23" t="s">
        <v>2347</v>
      </c>
      <c r="T1354" t="str">
        <f t="shared" si="193"/>
        <v>05</v>
      </c>
      <c r="V1354" t="str">
        <f>+VLOOKUP(B1354,MARCO!E:E,1,FALSE)</f>
        <v>Ezeiza</v>
      </c>
      <c r="W1354" t="s">
        <v>134</v>
      </c>
      <c r="X1354" t="s">
        <v>134</v>
      </c>
      <c r="Y1354" t="str">
        <f t="shared" si="194"/>
        <v>R 5 - D 130 - 456 - 3371</v>
      </c>
      <c r="Z1354" t="s">
        <v>20</v>
      </c>
      <c r="AA1354" t="s">
        <v>2349</v>
      </c>
      <c r="AB1354" t="s">
        <v>21</v>
      </c>
      <c r="AD1354" t="str">
        <f t="shared" si="195"/>
        <v>Club Altos De Tristan Suarez</v>
      </c>
      <c r="AE1354" t="s">
        <v>22</v>
      </c>
      <c r="AF1354" t="s">
        <v>23</v>
      </c>
      <c r="AG1354" t="s">
        <v>26</v>
      </c>
      <c r="AH1354" t="s">
        <v>2348</v>
      </c>
      <c r="AI1354" s="13">
        <f t="shared" si="196"/>
        <v>27</v>
      </c>
      <c r="AJ1354" s="13">
        <f t="shared" si="197"/>
        <v>1</v>
      </c>
      <c r="AK1354" s="21">
        <v>1</v>
      </c>
      <c r="AM1354" t="s">
        <v>2154</v>
      </c>
      <c r="AN1354" t="str">
        <f t="shared" si="191"/>
        <v>R05</v>
      </c>
      <c r="AO1354" s="20" t="str">
        <f t="shared" si="192"/>
        <v>FINES_R05</v>
      </c>
      <c r="AP1354" s="25">
        <f t="shared" si="198"/>
        <v>0.5700458288192749</v>
      </c>
      <c r="AQ1354" s="24" t="str">
        <f>+IFERROR(VLOOKUP(Y1354,#REF!,2,FALSE),"-")</f>
        <v>-</v>
      </c>
      <c r="AR1354" s="13" t="s">
        <v>2393</v>
      </c>
      <c r="AS1354" t="s">
        <v>2398</v>
      </c>
      <c r="AT1354" t="str">
        <f t="shared" si="199"/>
        <v>Dorrego - 552 - Tristan Suarez Tristan Suarez</v>
      </c>
    </row>
    <row r="1355" spans="1:46" ht="15.75" thickBot="1" x14ac:dyDescent="0.3">
      <c r="A1355" s="47">
        <v>5</v>
      </c>
      <c r="B1355" s="47" t="s">
        <v>1994</v>
      </c>
      <c r="C1355" s="47" t="s">
        <v>2385</v>
      </c>
      <c r="D1355" s="47" t="s">
        <v>2009</v>
      </c>
      <c r="E1355" s="47" t="s">
        <v>573</v>
      </c>
      <c r="F1355" s="47" t="s">
        <v>8662</v>
      </c>
      <c r="G1355" s="47" t="s">
        <v>8663</v>
      </c>
      <c r="H1355" s="47" t="s">
        <v>8664</v>
      </c>
      <c r="I1355" s="47" t="s">
        <v>2475</v>
      </c>
      <c r="J1355" s="47" t="s">
        <v>2962</v>
      </c>
      <c r="K1355" s="47" t="s">
        <v>14189</v>
      </c>
      <c r="L1355" s="47">
        <v>0.68206298351287842</v>
      </c>
      <c r="M1355" s="47">
        <v>-34.896323000000002</v>
      </c>
      <c r="N1355" s="47">
        <v>-58.554490299999998</v>
      </c>
      <c r="O1355" s="47" t="s">
        <v>16547</v>
      </c>
      <c r="P1355" s="47">
        <v>2</v>
      </c>
      <c r="Q1355">
        <v>35</v>
      </c>
      <c r="S1355" s="23" t="s">
        <v>2347</v>
      </c>
      <c r="T1355" t="str">
        <f t="shared" si="193"/>
        <v>05</v>
      </c>
      <c r="V1355" t="str">
        <f>+VLOOKUP(B1355,MARCO!E:E,1,FALSE)</f>
        <v>Ezeiza</v>
      </c>
      <c r="W1355" t="s">
        <v>134</v>
      </c>
      <c r="X1355" t="s">
        <v>134</v>
      </c>
      <c r="Y1355" t="str">
        <f t="shared" si="194"/>
        <v>R 5 - D 130 - 455 - 3425</v>
      </c>
      <c r="Z1355" t="s">
        <v>20</v>
      </c>
      <c r="AA1355" t="s">
        <v>2349</v>
      </c>
      <c r="AB1355" t="s">
        <v>21</v>
      </c>
      <c r="AD1355" t="str">
        <f t="shared" si="195"/>
        <v>Club Vista Alegre</v>
      </c>
      <c r="AE1355" t="s">
        <v>22</v>
      </c>
      <c r="AF1355" t="s">
        <v>23</v>
      </c>
      <c r="AG1355" t="s">
        <v>26</v>
      </c>
      <c r="AH1355" t="s">
        <v>2348</v>
      </c>
      <c r="AI1355" s="13">
        <f t="shared" si="196"/>
        <v>35</v>
      </c>
      <c r="AJ1355" s="13">
        <f t="shared" si="197"/>
        <v>2</v>
      </c>
      <c r="AK1355" s="21">
        <v>1</v>
      </c>
      <c r="AM1355" t="s">
        <v>2154</v>
      </c>
      <c r="AN1355" t="str">
        <f t="shared" si="191"/>
        <v>R05</v>
      </c>
      <c r="AO1355" s="20" t="str">
        <f t="shared" si="192"/>
        <v>FINES_R05</v>
      </c>
      <c r="AP1355" s="25">
        <f t="shared" si="198"/>
        <v>0.68206298351287842</v>
      </c>
      <c r="AQ1355" s="24" t="str">
        <f>+IFERROR(VLOOKUP(Y1355,#REF!,2,FALSE),"-")</f>
        <v>-</v>
      </c>
      <c r="AR1355" s="13" t="s">
        <v>2393</v>
      </c>
      <c r="AS1355" t="s">
        <v>2397</v>
      </c>
      <c r="AT1355" t="str">
        <f t="shared" si="199"/>
        <v>Los Manzanos - 250 - Tristan Suarez Tristan Suarez</v>
      </c>
    </row>
    <row r="1356" spans="1:46" ht="15.75" thickBot="1" x14ac:dyDescent="0.3">
      <c r="A1356" s="47">
        <v>5</v>
      </c>
      <c r="B1356" s="47" t="s">
        <v>1994</v>
      </c>
      <c r="C1356" s="47" t="s">
        <v>2385</v>
      </c>
      <c r="D1356" s="47" t="s">
        <v>2009</v>
      </c>
      <c r="E1356" s="47" t="s">
        <v>573</v>
      </c>
      <c r="F1356" s="47" t="s">
        <v>8669</v>
      </c>
      <c r="G1356" s="47" t="s">
        <v>8653</v>
      </c>
      <c r="H1356" s="47" t="s">
        <v>8670</v>
      </c>
      <c r="I1356" s="47" t="s">
        <v>2475</v>
      </c>
      <c r="J1356" s="47" t="s">
        <v>2578</v>
      </c>
      <c r="K1356" s="47" t="s">
        <v>16548</v>
      </c>
      <c r="L1356" s="47">
        <v>0.60691225528717041</v>
      </c>
      <c r="M1356" s="47">
        <v>-34.9033978</v>
      </c>
      <c r="N1356" s="47">
        <v>-58.579696200000001</v>
      </c>
      <c r="O1356" s="47" t="s">
        <v>16549</v>
      </c>
      <c r="P1356" s="47">
        <v>1</v>
      </c>
      <c r="Q1356">
        <v>24</v>
      </c>
      <c r="S1356" s="23" t="s">
        <v>2347</v>
      </c>
      <c r="T1356" t="str">
        <f t="shared" si="193"/>
        <v>05</v>
      </c>
      <c r="V1356" t="str">
        <f>+VLOOKUP(B1356,MARCO!E:E,1,FALSE)</f>
        <v>Ezeiza</v>
      </c>
      <c r="W1356" t="s">
        <v>134</v>
      </c>
      <c r="X1356" t="s">
        <v>134</v>
      </c>
      <c r="Y1356" t="str">
        <f t="shared" si="194"/>
        <v>R 5 - D 130 - 455 - 0615</v>
      </c>
      <c r="Z1356" t="s">
        <v>20</v>
      </c>
      <c r="AA1356" t="s">
        <v>2349</v>
      </c>
      <c r="AB1356" t="s">
        <v>21</v>
      </c>
      <c r="AD1356" t="str">
        <f t="shared" si="195"/>
        <v>Barrio Del Plata</v>
      </c>
      <c r="AE1356" t="s">
        <v>22</v>
      </c>
      <c r="AF1356" t="s">
        <v>23</v>
      </c>
      <c r="AG1356" t="s">
        <v>26</v>
      </c>
      <c r="AH1356" t="s">
        <v>2348</v>
      </c>
      <c r="AI1356" s="13">
        <f t="shared" si="196"/>
        <v>24</v>
      </c>
      <c r="AJ1356" s="13">
        <f t="shared" si="197"/>
        <v>1</v>
      </c>
      <c r="AK1356" s="21">
        <v>1</v>
      </c>
      <c r="AM1356" t="s">
        <v>2154</v>
      </c>
      <c r="AN1356" t="str">
        <f t="shared" si="191"/>
        <v>R05</v>
      </c>
      <c r="AO1356" s="20" t="str">
        <f t="shared" si="192"/>
        <v>FINES_R05</v>
      </c>
      <c r="AP1356" s="25">
        <f t="shared" si="198"/>
        <v>0.60691225528717041</v>
      </c>
      <c r="AQ1356" s="24" t="str">
        <f>+IFERROR(VLOOKUP(Y1356,#REF!,2,FALSE),"-")</f>
        <v>-</v>
      </c>
      <c r="AR1356" s="13" t="s">
        <v>2393</v>
      </c>
      <c r="AS1356" t="s">
        <v>2398</v>
      </c>
      <c r="AT1356" t="str">
        <f t="shared" si="199"/>
        <v>Av Del Plata - 304 - Tristan Suarez Tristan Suarez</v>
      </c>
    </row>
    <row r="1357" spans="1:46" ht="15.75" thickBot="1" x14ac:dyDescent="0.3">
      <c r="A1357" s="47">
        <v>5</v>
      </c>
      <c r="B1357" s="47" t="s">
        <v>1994</v>
      </c>
      <c r="C1357" s="47" t="s">
        <v>2378</v>
      </c>
      <c r="D1357" s="47" t="s">
        <v>2004</v>
      </c>
      <c r="E1357" s="47" t="s">
        <v>271</v>
      </c>
      <c r="F1357" s="47" t="s">
        <v>8672</v>
      </c>
      <c r="G1357" s="47" t="s">
        <v>8673</v>
      </c>
      <c r="H1357" s="47" t="s">
        <v>8674</v>
      </c>
      <c r="I1357" s="47" t="s">
        <v>2475</v>
      </c>
      <c r="J1357" s="47" t="s">
        <v>8673</v>
      </c>
      <c r="K1357" s="47" t="s">
        <v>14190</v>
      </c>
      <c r="L1357" s="47">
        <v>0.40158489346504211</v>
      </c>
      <c r="M1357" s="47">
        <v>-34.847310583502001</v>
      </c>
      <c r="N1357" s="47">
        <v>-58.507530865496001</v>
      </c>
      <c r="O1357" s="47" t="s">
        <v>16550</v>
      </c>
      <c r="P1357" s="47">
        <v>1</v>
      </c>
      <c r="Q1357">
        <v>7</v>
      </c>
      <c r="S1357" s="23" t="s">
        <v>2347</v>
      </c>
      <c r="T1357" t="str">
        <f t="shared" si="193"/>
        <v>05</v>
      </c>
      <c r="V1357" t="str">
        <f>+VLOOKUP(B1357,MARCO!E:E,1,FALSE)</f>
        <v>Ezeiza</v>
      </c>
      <c r="W1357" t="s">
        <v>134</v>
      </c>
      <c r="X1357" t="s">
        <v>134</v>
      </c>
      <c r="Y1357" t="str">
        <f t="shared" si="194"/>
        <v>R 5 - D 130 - 451 - 4292</v>
      </c>
      <c r="Z1357" t="s">
        <v>20</v>
      </c>
      <c r="AA1357" t="s">
        <v>2349</v>
      </c>
      <c r="AB1357" t="s">
        <v>21</v>
      </c>
      <c r="AD1357" t="str">
        <f t="shared" si="195"/>
        <v>Despertares</v>
      </c>
      <c r="AE1357" t="s">
        <v>22</v>
      </c>
      <c r="AF1357" t="s">
        <v>23</v>
      </c>
      <c r="AG1357" t="s">
        <v>26</v>
      </c>
      <c r="AH1357" t="s">
        <v>2348</v>
      </c>
      <c r="AI1357" s="13">
        <f t="shared" si="196"/>
        <v>7</v>
      </c>
      <c r="AJ1357" s="13">
        <f t="shared" si="197"/>
        <v>1</v>
      </c>
      <c r="AK1357" s="21">
        <v>1</v>
      </c>
      <c r="AM1357" t="s">
        <v>2154</v>
      </c>
      <c r="AN1357" t="str">
        <f t="shared" si="191"/>
        <v>R05</v>
      </c>
      <c r="AO1357" s="20" t="str">
        <f t="shared" si="192"/>
        <v>FINES_R05</v>
      </c>
      <c r="AP1357" s="25">
        <f t="shared" si="198"/>
        <v>0.40158489346504211</v>
      </c>
      <c r="AQ1357" s="24" t="str">
        <f>+IFERROR(VLOOKUP(Y1357,#REF!,2,FALSE),"-")</f>
        <v>-</v>
      </c>
      <c r="AR1357" s="13" t="s">
        <v>2393</v>
      </c>
      <c r="AS1357" t="s">
        <v>2398</v>
      </c>
      <c r="AT1357" t="str">
        <f t="shared" si="199"/>
        <v>Racedo - 188 e/ San Juan y Josefina Herrerra - Ezeiza Ezeiza</v>
      </c>
    </row>
    <row r="1358" spans="1:46" ht="15.75" thickBot="1" x14ac:dyDescent="0.3">
      <c r="A1358" s="47">
        <v>5</v>
      </c>
      <c r="B1358" s="47" t="s">
        <v>1994</v>
      </c>
      <c r="C1358" s="47" t="s">
        <v>2378</v>
      </c>
      <c r="D1358" s="47" t="s">
        <v>2004</v>
      </c>
      <c r="E1358" s="47" t="s">
        <v>271</v>
      </c>
      <c r="F1358" s="47" t="s">
        <v>8676</v>
      </c>
      <c r="G1358" s="47" t="s">
        <v>8677</v>
      </c>
      <c r="H1358" s="47" t="s">
        <v>8678</v>
      </c>
      <c r="I1358" s="47" t="s">
        <v>2475</v>
      </c>
      <c r="J1358" s="47" t="s">
        <v>8677</v>
      </c>
      <c r="K1358" s="47" t="s">
        <v>14191</v>
      </c>
      <c r="L1358" s="47">
        <v>0.49913883209228521</v>
      </c>
      <c r="M1358" s="47">
        <v>-34.855614300706002</v>
      </c>
      <c r="N1358" s="47">
        <v>-58.531645242968999</v>
      </c>
      <c r="O1358" s="47" t="s">
        <v>16551</v>
      </c>
      <c r="P1358" s="47">
        <v>2</v>
      </c>
      <c r="Q1358">
        <v>44</v>
      </c>
      <c r="S1358" s="23" t="s">
        <v>2347</v>
      </c>
      <c r="T1358" t="str">
        <f t="shared" si="193"/>
        <v>05</v>
      </c>
      <c r="V1358" t="str">
        <f>+VLOOKUP(B1358,MARCO!E:E,1,FALSE)</f>
        <v>Ezeiza</v>
      </c>
      <c r="W1358" t="s">
        <v>134</v>
      </c>
      <c r="X1358" t="s">
        <v>134</v>
      </c>
      <c r="Y1358" t="str">
        <f t="shared" si="194"/>
        <v>R 5 - D 130 - 451 - 4518</v>
      </c>
      <c r="Z1358" t="s">
        <v>20</v>
      </c>
      <c r="AA1358" t="s">
        <v>2349</v>
      </c>
      <c r="AB1358" t="s">
        <v>21</v>
      </c>
      <c r="AD1358" t="str">
        <f t="shared" si="195"/>
        <v>Club Ate</v>
      </c>
      <c r="AE1358" t="s">
        <v>22</v>
      </c>
      <c r="AF1358" t="s">
        <v>23</v>
      </c>
      <c r="AG1358" t="s">
        <v>26</v>
      </c>
      <c r="AH1358" t="s">
        <v>2348</v>
      </c>
      <c r="AI1358" s="13">
        <f t="shared" si="196"/>
        <v>44</v>
      </c>
      <c r="AJ1358" s="13">
        <f t="shared" si="197"/>
        <v>2</v>
      </c>
      <c r="AK1358" s="21">
        <v>1</v>
      </c>
      <c r="AM1358" t="s">
        <v>2154</v>
      </c>
      <c r="AN1358" t="str">
        <f t="shared" si="191"/>
        <v>R05</v>
      </c>
      <c r="AO1358" s="20" t="str">
        <f t="shared" si="192"/>
        <v>FINES_R05</v>
      </c>
      <c r="AP1358" s="25">
        <f t="shared" si="198"/>
        <v>0.49913883209228521</v>
      </c>
      <c r="AQ1358" s="24" t="str">
        <f>+IFERROR(VLOOKUP(Y1358,#REF!,2,FALSE),"-")</f>
        <v>-</v>
      </c>
      <c r="AR1358" s="13" t="s">
        <v>2393</v>
      </c>
      <c r="AS1358" t="s">
        <v>2397</v>
      </c>
      <c r="AT1358" t="str">
        <f t="shared" si="199"/>
        <v>Ecuador - 497 e/ Centenario y Arturo Ilia - Ezeiza La Union</v>
      </c>
    </row>
    <row r="1359" spans="1:46" ht="15.75" thickBot="1" x14ac:dyDescent="0.3">
      <c r="A1359" s="47">
        <v>5</v>
      </c>
      <c r="B1359" s="47" t="s">
        <v>552</v>
      </c>
      <c r="C1359" s="47" t="s">
        <v>2369</v>
      </c>
      <c r="D1359" s="47" t="s">
        <v>569</v>
      </c>
      <c r="E1359" s="47" t="s">
        <v>228</v>
      </c>
      <c r="F1359" s="47" t="s">
        <v>8681</v>
      </c>
      <c r="G1359" s="47" t="s">
        <v>8682</v>
      </c>
      <c r="H1359" s="47" t="s">
        <v>8683</v>
      </c>
      <c r="I1359" s="47" t="s">
        <v>2414</v>
      </c>
      <c r="J1359" s="47"/>
      <c r="K1359" s="47" t="s">
        <v>14192</v>
      </c>
      <c r="L1359" s="47">
        <v>0.61565285921096802</v>
      </c>
      <c r="M1359" s="47">
        <v>-34.779525300000003</v>
      </c>
      <c r="N1359" s="47">
        <v>-58.477128700000002</v>
      </c>
      <c r="O1359" s="47" t="s">
        <v>16552</v>
      </c>
      <c r="P1359" s="47">
        <v>7</v>
      </c>
      <c r="Q1359">
        <v>220</v>
      </c>
      <c r="S1359" s="23" t="s">
        <v>2347</v>
      </c>
      <c r="T1359" t="str">
        <f t="shared" si="193"/>
        <v>05</v>
      </c>
      <c r="V1359" t="str">
        <f>+VLOOKUP(B1359,MARCO!E:E,1,FALSE)</f>
        <v>Esteban Echeverría</v>
      </c>
      <c r="W1359" t="s">
        <v>134</v>
      </c>
      <c r="X1359" t="s">
        <v>134</v>
      </c>
      <c r="Y1359" t="str">
        <f t="shared" si="194"/>
        <v>R 5 - D 30 - 452 - 1686</v>
      </c>
      <c r="Z1359" t="s">
        <v>20</v>
      </c>
      <c r="AA1359" t="s">
        <v>2349</v>
      </c>
      <c r="AB1359" t="s">
        <v>21</v>
      </c>
      <c r="AD1359" t="str">
        <f t="shared" si="195"/>
        <v>Asociacion Civil Latinoamericana</v>
      </c>
      <c r="AE1359" t="s">
        <v>22</v>
      </c>
      <c r="AF1359" t="s">
        <v>23</v>
      </c>
      <c r="AG1359" t="s">
        <v>26</v>
      </c>
      <c r="AH1359" t="s">
        <v>2348</v>
      </c>
      <c r="AI1359" s="13">
        <f t="shared" si="196"/>
        <v>220</v>
      </c>
      <c r="AJ1359" s="13">
        <f t="shared" si="197"/>
        <v>7</v>
      </c>
      <c r="AK1359" s="21">
        <v>1</v>
      </c>
      <c r="AM1359" t="s">
        <v>2154</v>
      </c>
      <c r="AN1359" t="str">
        <f t="shared" si="191"/>
        <v>R05</v>
      </c>
      <c r="AO1359" s="20" t="str">
        <f t="shared" si="192"/>
        <v>FINES_R05</v>
      </c>
      <c r="AP1359" s="25">
        <f t="shared" si="198"/>
        <v>0.61565285921096802</v>
      </c>
      <c r="AQ1359" s="24" t="str">
        <f>+IFERROR(VLOOKUP(Y1359,#REF!,2,FALSE),"-")</f>
        <v>-</v>
      </c>
      <c r="AR1359" s="13" t="s">
        <v>2393</v>
      </c>
      <c r="AS1359" t="s">
        <v>2397</v>
      </c>
      <c r="AT1359" t="str">
        <f t="shared" si="199"/>
        <v>Oliver - 1115 - 9 De Abril</v>
      </c>
    </row>
    <row r="1360" spans="1:46" ht="15.75" thickBot="1" x14ac:dyDescent="0.3">
      <c r="A1360" s="47">
        <v>5</v>
      </c>
      <c r="B1360" s="47" t="s">
        <v>552</v>
      </c>
      <c r="C1360" s="47" t="s">
        <v>2369</v>
      </c>
      <c r="D1360" s="47" t="s">
        <v>569</v>
      </c>
      <c r="E1360" s="47" t="s">
        <v>228</v>
      </c>
      <c r="F1360" s="47" t="s">
        <v>8685</v>
      </c>
      <c r="G1360" s="47" t="s">
        <v>8686</v>
      </c>
      <c r="H1360" s="47" t="s">
        <v>8687</v>
      </c>
      <c r="I1360" s="47" t="s">
        <v>2414</v>
      </c>
      <c r="J1360" s="47"/>
      <c r="K1360" s="47" t="s">
        <v>14193</v>
      </c>
      <c r="L1360" s="47">
        <v>0.79685759544372559</v>
      </c>
      <c r="M1360" s="47">
        <v>-34.737704421021498</v>
      </c>
      <c r="N1360" s="47">
        <v>-58.502530985315403</v>
      </c>
      <c r="O1360" s="47" t="s">
        <v>16553</v>
      </c>
      <c r="P1360" s="47">
        <v>1</v>
      </c>
      <c r="Q1360">
        <v>15</v>
      </c>
      <c r="S1360" s="23" t="s">
        <v>2347</v>
      </c>
      <c r="T1360" t="str">
        <f t="shared" si="193"/>
        <v>05</v>
      </c>
      <c r="V1360" t="str">
        <f>+VLOOKUP(B1360,MARCO!E:E,1,FALSE)</f>
        <v>Esteban Echeverría</v>
      </c>
      <c r="W1360" t="s">
        <v>134</v>
      </c>
      <c r="X1360" t="s">
        <v>134</v>
      </c>
      <c r="Y1360" t="str">
        <f t="shared" si="194"/>
        <v>R 5 - D 30 - 452 - 1892</v>
      </c>
      <c r="Z1360" t="s">
        <v>20</v>
      </c>
      <c r="AA1360" t="s">
        <v>2349</v>
      </c>
      <c r="AB1360" t="s">
        <v>21</v>
      </c>
      <c r="AD1360" t="str">
        <f t="shared" si="195"/>
        <v>E.e.s. Nº 27</v>
      </c>
      <c r="AE1360" t="s">
        <v>22</v>
      </c>
      <c r="AF1360" t="s">
        <v>23</v>
      </c>
      <c r="AG1360" t="s">
        <v>26</v>
      </c>
      <c r="AH1360" t="s">
        <v>2348</v>
      </c>
      <c r="AI1360" s="13">
        <f t="shared" si="196"/>
        <v>15</v>
      </c>
      <c r="AJ1360" s="13">
        <f t="shared" si="197"/>
        <v>1</v>
      </c>
      <c r="AK1360" s="21">
        <v>1</v>
      </c>
      <c r="AM1360" t="s">
        <v>2154</v>
      </c>
      <c r="AN1360" t="str">
        <f t="shared" si="191"/>
        <v>R05</v>
      </c>
      <c r="AO1360" s="20" t="str">
        <f t="shared" si="192"/>
        <v>FINES_R05</v>
      </c>
      <c r="AP1360" s="25">
        <f t="shared" si="198"/>
        <v>0.79685759544372559</v>
      </c>
      <c r="AQ1360" s="24" t="str">
        <f>+IFERROR(VLOOKUP(Y1360,#REF!,2,FALSE),"-")</f>
        <v>-</v>
      </c>
      <c r="AR1360" s="13" t="s">
        <v>2393</v>
      </c>
      <c r="AS1360" t="s">
        <v>2397</v>
      </c>
      <c r="AT1360" t="str">
        <f t="shared" si="199"/>
        <v>Copacabana - 1455 - 9 De Abril</v>
      </c>
    </row>
    <row r="1361" spans="1:46" ht="15.75" thickBot="1" x14ac:dyDescent="0.3">
      <c r="A1361" s="47">
        <v>5</v>
      </c>
      <c r="B1361" s="47" t="s">
        <v>552</v>
      </c>
      <c r="C1361" s="47" t="s">
        <v>2369</v>
      </c>
      <c r="D1361" s="47" t="s">
        <v>569</v>
      </c>
      <c r="E1361" s="47" t="s">
        <v>228</v>
      </c>
      <c r="F1361" s="47" t="s">
        <v>8689</v>
      </c>
      <c r="G1361" s="47" t="s">
        <v>8690</v>
      </c>
      <c r="H1361" s="47" t="s">
        <v>8691</v>
      </c>
      <c r="I1361" s="47" t="s">
        <v>2414</v>
      </c>
      <c r="J1361" s="47"/>
      <c r="K1361" s="47" t="s">
        <v>14194</v>
      </c>
      <c r="L1361" s="47">
        <v>0.52585738897323608</v>
      </c>
      <c r="M1361" s="47">
        <v>-34.800611000000004</v>
      </c>
      <c r="N1361" s="47">
        <v>-58.479286799999997</v>
      </c>
      <c r="O1361" s="47" t="s">
        <v>16554</v>
      </c>
      <c r="P1361" s="47">
        <v>1</v>
      </c>
      <c r="Q1361">
        <v>14</v>
      </c>
      <c r="S1361" s="23" t="s">
        <v>2347</v>
      </c>
      <c r="T1361" t="str">
        <f t="shared" si="193"/>
        <v>05</v>
      </c>
      <c r="V1361" t="str">
        <f>+VLOOKUP(B1361,MARCO!E:E,1,FALSE)</f>
        <v>Esteban Echeverría</v>
      </c>
      <c r="W1361" t="s">
        <v>134</v>
      </c>
      <c r="X1361" t="s">
        <v>134</v>
      </c>
      <c r="Y1361" t="str">
        <f t="shared" si="194"/>
        <v>R 5 - D 30 - 452 - 1706</v>
      </c>
      <c r="Z1361" t="s">
        <v>20</v>
      </c>
      <c r="AA1361" t="s">
        <v>2349</v>
      </c>
      <c r="AB1361" t="s">
        <v>21</v>
      </c>
      <c r="AD1361" t="str">
        <f t="shared" si="195"/>
        <v>Agrupacion Echeverria Activa</v>
      </c>
      <c r="AE1361" t="s">
        <v>22</v>
      </c>
      <c r="AF1361" t="s">
        <v>23</v>
      </c>
      <c r="AG1361" t="s">
        <v>26</v>
      </c>
      <c r="AH1361" t="s">
        <v>2348</v>
      </c>
      <c r="AI1361" s="13">
        <f t="shared" si="196"/>
        <v>14</v>
      </c>
      <c r="AJ1361" s="13">
        <f t="shared" si="197"/>
        <v>1</v>
      </c>
      <c r="AK1361" s="21">
        <v>1</v>
      </c>
      <c r="AM1361" t="s">
        <v>2154</v>
      </c>
      <c r="AN1361" t="str">
        <f t="shared" si="191"/>
        <v>R05</v>
      </c>
      <c r="AO1361" s="20" t="str">
        <f t="shared" si="192"/>
        <v>FINES_R05</v>
      </c>
      <c r="AP1361" s="25">
        <f t="shared" si="198"/>
        <v>0.52585738897323608</v>
      </c>
      <c r="AQ1361" s="24" t="str">
        <f>+IFERROR(VLOOKUP(Y1361,#REF!,2,FALSE),"-")</f>
        <v>-</v>
      </c>
      <c r="AR1361" s="13" t="s">
        <v>2393</v>
      </c>
      <c r="AS1361" t="s">
        <v>2397</v>
      </c>
      <c r="AT1361" t="str">
        <f t="shared" si="199"/>
        <v>Vernet - 1427 - Monte Grande</v>
      </c>
    </row>
    <row r="1362" spans="1:46" ht="15.75" thickBot="1" x14ac:dyDescent="0.3">
      <c r="A1362" s="47">
        <v>5</v>
      </c>
      <c r="B1362" s="47" t="s">
        <v>552</v>
      </c>
      <c r="C1362" s="47" t="s">
        <v>2376</v>
      </c>
      <c r="D1362" s="47" t="s">
        <v>571</v>
      </c>
      <c r="E1362" s="47" t="s">
        <v>445</v>
      </c>
      <c r="F1362" s="47" t="s">
        <v>8693</v>
      </c>
      <c r="G1362" s="47" t="s">
        <v>8694</v>
      </c>
      <c r="H1362" s="47" t="s">
        <v>8695</v>
      </c>
      <c r="I1362" s="47" t="s">
        <v>2414</v>
      </c>
      <c r="J1362" s="47"/>
      <c r="K1362" s="47" t="s">
        <v>14195</v>
      </c>
      <c r="L1362" s="47">
        <v>0.18600711226463321</v>
      </c>
      <c r="M1362" s="47">
        <v>-34.819663974711901</v>
      </c>
      <c r="N1362" s="47">
        <v>-58.465092830868002</v>
      </c>
      <c r="O1362" s="47" t="s">
        <v>16555</v>
      </c>
      <c r="P1362" s="47">
        <v>2</v>
      </c>
      <c r="Q1362">
        <v>54</v>
      </c>
      <c r="S1362" s="23" t="s">
        <v>2347</v>
      </c>
      <c r="T1362" t="str">
        <f t="shared" si="193"/>
        <v>05</v>
      </c>
      <c r="V1362" t="str">
        <f>+VLOOKUP(B1362,MARCO!E:E,1,FALSE)</f>
        <v>Esteban Echeverría</v>
      </c>
      <c r="W1362" t="s">
        <v>134</v>
      </c>
      <c r="X1362" t="s">
        <v>134</v>
      </c>
      <c r="Y1362" t="str">
        <f t="shared" si="194"/>
        <v>R 5 - D 30 - 454 - 1698</v>
      </c>
      <c r="Z1362" t="s">
        <v>20</v>
      </c>
      <c r="AA1362" t="s">
        <v>2349</v>
      </c>
      <c r="AB1362" t="s">
        <v>21</v>
      </c>
      <c r="AD1362" t="str">
        <f t="shared" si="195"/>
        <v>Ep Nº 1</v>
      </c>
      <c r="AE1362" t="s">
        <v>22</v>
      </c>
      <c r="AF1362" t="s">
        <v>23</v>
      </c>
      <c r="AG1362" t="s">
        <v>26</v>
      </c>
      <c r="AH1362" t="s">
        <v>2348</v>
      </c>
      <c r="AI1362" s="13">
        <f t="shared" si="196"/>
        <v>54</v>
      </c>
      <c r="AJ1362" s="13">
        <f t="shared" si="197"/>
        <v>2</v>
      </c>
      <c r="AK1362" s="21">
        <v>1</v>
      </c>
      <c r="AM1362" t="s">
        <v>2154</v>
      </c>
      <c r="AN1362" t="str">
        <f t="shared" si="191"/>
        <v>R05</v>
      </c>
      <c r="AO1362" s="20" t="str">
        <f t="shared" si="192"/>
        <v>FINES_R05</v>
      </c>
      <c r="AP1362" s="25">
        <f t="shared" si="198"/>
        <v>0.18600711226463321</v>
      </c>
      <c r="AQ1362" s="24" t="str">
        <f>+IFERROR(VLOOKUP(Y1362,#REF!,2,FALSE),"-")</f>
        <v>-</v>
      </c>
      <c r="AR1362" s="13" t="s">
        <v>2393</v>
      </c>
      <c r="AS1362" t="s">
        <v>2398</v>
      </c>
      <c r="AT1362" t="str">
        <f t="shared" si="199"/>
        <v>Sofia Santamarina - 554 - Monte Grande</v>
      </c>
    </row>
    <row r="1363" spans="1:46" ht="15.75" thickBot="1" x14ac:dyDescent="0.3">
      <c r="A1363" s="47">
        <v>5</v>
      </c>
      <c r="B1363" s="47" t="s">
        <v>552</v>
      </c>
      <c r="C1363" s="47" t="s">
        <v>2376</v>
      </c>
      <c r="D1363" s="47" t="s">
        <v>571</v>
      </c>
      <c r="E1363" s="47" t="s">
        <v>445</v>
      </c>
      <c r="F1363" s="47" t="s">
        <v>8697</v>
      </c>
      <c r="G1363" s="47" t="s">
        <v>8698</v>
      </c>
      <c r="H1363" s="47" t="s">
        <v>8699</v>
      </c>
      <c r="I1363" s="47" t="s">
        <v>2414</v>
      </c>
      <c r="J1363" s="47"/>
      <c r="K1363" s="47" t="s">
        <v>14196</v>
      </c>
      <c r="L1363" s="47">
        <v>0.3489384651184082</v>
      </c>
      <c r="M1363" s="47">
        <v>-34.803063952938302</v>
      </c>
      <c r="N1363" s="47">
        <v>-58.465586807783403</v>
      </c>
      <c r="O1363" s="47" t="s">
        <v>16556</v>
      </c>
      <c r="P1363" s="47">
        <v>2</v>
      </c>
      <c r="Q1363">
        <v>48</v>
      </c>
      <c r="S1363" s="23" t="s">
        <v>2347</v>
      </c>
      <c r="T1363" t="str">
        <f t="shared" si="193"/>
        <v>05</v>
      </c>
      <c r="V1363" t="str">
        <f>+VLOOKUP(B1363,MARCO!E:E,1,FALSE)</f>
        <v>Esteban Echeverría</v>
      </c>
      <c r="W1363" t="s">
        <v>134</v>
      </c>
      <c r="X1363" t="s">
        <v>134</v>
      </c>
      <c r="Y1363" t="str">
        <f t="shared" si="194"/>
        <v>R 5 - D 30 - 454 - 1697</v>
      </c>
      <c r="Z1363" t="s">
        <v>20</v>
      </c>
      <c r="AA1363" t="s">
        <v>2349</v>
      </c>
      <c r="AB1363" t="s">
        <v>21</v>
      </c>
      <c r="AD1363" t="str">
        <f t="shared" si="195"/>
        <v>Ep Nº 15</v>
      </c>
      <c r="AE1363" t="s">
        <v>22</v>
      </c>
      <c r="AF1363" t="s">
        <v>23</v>
      </c>
      <c r="AG1363" t="s">
        <v>26</v>
      </c>
      <c r="AH1363" t="s">
        <v>2348</v>
      </c>
      <c r="AI1363" s="13">
        <f t="shared" si="196"/>
        <v>48</v>
      </c>
      <c r="AJ1363" s="13">
        <f t="shared" si="197"/>
        <v>2</v>
      </c>
      <c r="AK1363" s="21">
        <v>1</v>
      </c>
      <c r="AM1363" t="s">
        <v>2154</v>
      </c>
      <c r="AN1363" t="str">
        <f t="shared" si="191"/>
        <v>R05</v>
      </c>
      <c r="AO1363" s="20" t="str">
        <f t="shared" si="192"/>
        <v>FINES_R05</v>
      </c>
      <c r="AP1363" s="25">
        <f t="shared" si="198"/>
        <v>0.3489384651184082</v>
      </c>
      <c r="AQ1363" s="24" t="str">
        <f>+IFERROR(VLOOKUP(Y1363,#REF!,2,FALSE),"-")</f>
        <v>-</v>
      </c>
      <c r="AR1363" s="13" t="s">
        <v>2393</v>
      </c>
      <c r="AS1363" t="s">
        <v>2397</v>
      </c>
      <c r="AT1363" t="str">
        <f t="shared" si="199"/>
        <v>Bruzzone - 730 - Monte Grande</v>
      </c>
    </row>
    <row r="1364" spans="1:46" ht="15.75" thickBot="1" x14ac:dyDescent="0.3">
      <c r="A1364" s="47">
        <v>5</v>
      </c>
      <c r="B1364" s="47" t="s">
        <v>552</v>
      </c>
      <c r="C1364" s="47" t="s">
        <v>2376</v>
      </c>
      <c r="D1364" s="47" t="s">
        <v>571</v>
      </c>
      <c r="E1364" s="47" t="s">
        <v>445</v>
      </c>
      <c r="F1364" s="47" t="s">
        <v>8701</v>
      </c>
      <c r="G1364" s="47" t="s">
        <v>8702</v>
      </c>
      <c r="H1364" s="47" t="s">
        <v>8703</v>
      </c>
      <c r="I1364" s="47" t="s">
        <v>2414</v>
      </c>
      <c r="J1364" s="47"/>
      <c r="K1364" s="47" t="s">
        <v>14197</v>
      </c>
      <c r="L1364" s="47">
        <v>0.61537760496139526</v>
      </c>
      <c r="M1364" s="47">
        <v>-34.836888904010202</v>
      </c>
      <c r="N1364" s="47">
        <v>-58.491227432121001</v>
      </c>
      <c r="O1364" s="47" t="s">
        <v>16557</v>
      </c>
      <c r="P1364" s="47">
        <v>9</v>
      </c>
      <c r="Q1364">
        <v>222</v>
      </c>
      <c r="S1364" s="23" t="s">
        <v>2347</v>
      </c>
      <c r="T1364" t="str">
        <f t="shared" si="193"/>
        <v>05</v>
      </c>
      <c r="V1364" t="str">
        <f>+VLOOKUP(B1364,MARCO!E:E,1,FALSE)</f>
        <v>Esteban Echeverría</v>
      </c>
      <c r="W1364" t="s">
        <v>134</v>
      </c>
      <c r="X1364" t="s">
        <v>134</v>
      </c>
      <c r="Y1364" t="str">
        <f t="shared" si="194"/>
        <v>R 5 - D 30 - 454 - 1678</v>
      </c>
      <c r="Z1364" t="s">
        <v>20</v>
      </c>
      <c r="AA1364" t="s">
        <v>2349</v>
      </c>
      <c r="AB1364" t="s">
        <v>21</v>
      </c>
      <c r="AD1364" t="str">
        <f t="shared" si="195"/>
        <v>Ep Nº 17</v>
      </c>
      <c r="AE1364" t="s">
        <v>22</v>
      </c>
      <c r="AF1364" t="s">
        <v>23</v>
      </c>
      <c r="AG1364" t="s">
        <v>26</v>
      </c>
      <c r="AH1364" t="s">
        <v>2348</v>
      </c>
      <c r="AI1364" s="13">
        <f t="shared" si="196"/>
        <v>222</v>
      </c>
      <c r="AJ1364" s="13">
        <f t="shared" si="197"/>
        <v>9</v>
      </c>
      <c r="AK1364" s="21">
        <v>1</v>
      </c>
      <c r="AM1364" t="s">
        <v>2154</v>
      </c>
      <c r="AN1364" t="str">
        <f t="shared" si="191"/>
        <v>R05</v>
      </c>
      <c r="AO1364" s="20" t="str">
        <f t="shared" si="192"/>
        <v>FINES_R05</v>
      </c>
      <c r="AP1364" s="25">
        <f t="shared" si="198"/>
        <v>0.61537760496139526</v>
      </c>
      <c r="AQ1364" s="24" t="str">
        <f>+IFERROR(VLOOKUP(Y1364,#REF!,2,FALSE),"-")</f>
        <v>-</v>
      </c>
      <c r="AR1364" s="13" t="s">
        <v>2393</v>
      </c>
      <c r="AS1364" t="s">
        <v>2397</v>
      </c>
      <c r="AT1364" t="str">
        <f t="shared" si="199"/>
        <v>Evita - 730 - El Jagüel</v>
      </c>
    </row>
    <row r="1365" spans="1:46" ht="15.75" thickBot="1" x14ac:dyDescent="0.3">
      <c r="A1365" s="47">
        <v>5</v>
      </c>
      <c r="B1365" s="47" t="s">
        <v>552</v>
      </c>
      <c r="C1365" s="47" t="s">
        <v>2376</v>
      </c>
      <c r="D1365" s="47" t="s">
        <v>571</v>
      </c>
      <c r="E1365" s="47" t="s">
        <v>445</v>
      </c>
      <c r="F1365" s="47" t="s">
        <v>8705</v>
      </c>
      <c r="G1365" s="47" t="s">
        <v>8706</v>
      </c>
      <c r="H1365" s="47" t="s">
        <v>8707</v>
      </c>
      <c r="I1365" s="47" t="s">
        <v>2414</v>
      </c>
      <c r="J1365" s="47"/>
      <c r="K1365" s="47" t="s">
        <v>14198</v>
      </c>
      <c r="L1365" s="47">
        <v>0.59148204326629639</v>
      </c>
      <c r="M1365" s="47">
        <v>-34.795073669013902</v>
      </c>
      <c r="N1365" s="47">
        <v>-58.484747914383298</v>
      </c>
      <c r="O1365" s="47" t="s">
        <v>16558</v>
      </c>
      <c r="P1365" s="47">
        <v>5</v>
      </c>
      <c r="Q1365">
        <v>130</v>
      </c>
      <c r="S1365" s="23" t="s">
        <v>2347</v>
      </c>
      <c r="T1365" t="str">
        <f t="shared" si="193"/>
        <v>05</v>
      </c>
      <c r="V1365" t="str">
        <f>+VLOOKUP(B1365,MARCO!E:E,1,FALSE)</f>
        <v>Esteban Echeverría</v>
      </c>
      <c r="W1365" t="s">
        <v>134</v>
      </c>
      <c r="X1365" t="s">
        <v>134</v>
      </c>
      <c r="Y1365" t="str">
        <f t="shared" si="194"/>
        <v>R 5 - D 30 - 454 - 1684</v>
      </c>
      <c r="Z1365" t="s">
        <v>20</v>
      </c>
      <c r="AA1365" t="s">
        <v>2349</v>
      </c>
      <c r="AB1365" t="s">
        <v>21</v>
      </c>
      <c r="AD1365" t="str">
        <f t="shared" si="195"/>
        <v>Ep Nº 41</v>
      </c>
      <c r="AE1365" t="s">
        <v>22</v>
      </c>
      <c r="AF1365" t="s">
        <v>23</v>
      </c>
      <c r="AG1365" t="s">
        <v>26</v>
      </c>
      <c r="AH1365" t="s">
        <v>2348</v>
      </c>
      <c r="AI1365" s="13">
        <f t="shared" si="196"/>
        <v>130</v>
      </c>
      <c r="AJ1365" s="13">
        <f t="shared" si="197"/>
        <v>5</v>
      </c>
      <c r="AK1365" s="21">
        <v>1</v>
      </c>
      <c r="AM1365" t="s">
        <v>2154</v>
      </c>
      <c r="AN1365" t="str">
        <f t="shared" si="191"/>
        <v>R05</v>
      </c>
      <c r="AO1365" s="20" t="str">
        <f t="shared" si="192"/>
        <v>FINES_R05</v>
      </c>
      <c r="AP1365" s="25">
        <f t="shared" si="198"/>
        <v>0.59148204326629639</v>
      </c>
      <c r="AQ1365" s="24" t="str">
        <f>+IFERROR(VLOOKUP(Y1365,#REF!,2,FALSE),"-")</f>
        <v>-</v>
      </c>
      <c r="AR1365" s="13" t="s">
        <v>2393</v>
      </c>
      <c r="AS1365" t="s">
        <v>2397</v>
      </c>
      <c r="AT1365" t="str">
        <f t="shared" si="199"/>
        <v>Nuestras Malvinas - 2040 - Monte Grande</v>
      </c>
    </row>
    <row r="1366" spans="1:46" ht="15.75" thickBot="1" x14ac:dyDescent="0.3">
      <c r="A1366" s="47">
        <v>5</v>
      </c>
      <c r="B1366" s="47" t="s">
        <v>552</v>
      </c>
      <c r="C1366" s="47" t="s">
        <v>2376</v>
      </c>
      <c r="D1366" s="47" t="s">
        <v>571</v>
      </c>
      <c r="E1366" s="47" t="s">
        <v>445</v>
      </c>
      <c r="F1366" s="47" t="s">
        <v>8709</v>
      </c>
      <c r="G1366" s="47" t="s">
        <v>4122</v>
      </c>
      <c r="H1366" s="47" t="s">
        <v>8710</v>
      </c>
      <c r="I1366" s="47" t="s">
        <v>2414</v>
      </c>
      <c r="J1366" s="47"/>
      <c r="K1366" s="47" t="s">
        <v>14199</v>
      </c>
      <c r="L1366" s="47">
        <v>0.62222158908843994</v>
      </c>
      <c r="M1366" s="47">
        <v>-34.838171606702403</v>
      </c>
      <c r="N1366" s="47">
        <v>-58.450191909881497</v>
      </c>
      <c r="O1366" s="47" t="s">
        <v>16559</v>
      </c>
      <c r="P1366" s="47">
        <v>2</v>
      </c>
      <c r="Q1366">
        <v>76</v>
      </c>
      <c r="S1366" s="23" t="s">
        <v>2347</v>
      </c>
      <c r="T1366" t="str">
        <f t="shared" si="193"/>
        <v>05</v>
      </c>
      <c r="V1366" t="str">
        <f>+VLOOKUP(B1366,MARCO!E:E,1,FALSE)</f>
        <v>Esteban Echeverría</v>
      </c>
      <c r="W1366" t="s">
        <v>134</v>
      </c>
      <c r="X1366" t="s">
        <v>134</v>
      </c>
      <c r="Y1366" t="str">
        <f t="shared" si="194"/>
        <v>R 5 - D 30 - 454 - 1685</v>
      </c>
      <c r="Z1366" t="s">
        <v>20</v>
      </c>
      <c r="AA1366" t="s">
        <v>2349</v>
      </c>
      <c r="AB1366" t="s">
        <v>21</v>
      </c>
      <c r="AD1366" t="str">
        <f t="shared" si="195"/>
        <v>Ep Nº 27</v>
      </c>
      <c r="AE1366" t="s">
        <v>22</v>
      </c>
      <c r="AF1366" t="s">
        <v>23</v>
      </c>
      <c r="AG1366" t="s">
        <v>26</v>
      </c>
      <c r="AH1366" t="s">
        <v>2348</v>
      </c>
      <c r="AI1366" s="13">
        <f t="shared" si="196"/>
        <v>76</v>
      </c>
      <c r="AJ1366" s="13">
        <f t="shared" si="197"/>
        <v>2</v>
      </c>
      <c r="AK1366" s="21">
        <v>1</v>
      </c>
      <c r="AM1366" t="s">
        <v>2154</v>
      </c>
      <c r="AN1366" t="str">
        <f t="shared" si="191"/>
        <v>R05</v>
      </c>
      <c r="AO1366" s="20" t="str">
        <f t="shared" si="192"/>
        <v>FINES_R05</v>
      </c>
      <c r="AP1366" s="25">
        <f t="shared" si="198"/>
        <v>0.62222158908843994</v>
      </c>
      <c r="AQ1366" s="24" t="str">
        <f>+IFERROR(VLOOKUP(Y1366,#REF!,2,FALSE),"-")</f>
        <v>-</v>
      </c>
      <c r="AR1366" s="13" t="s">
        <v>2393</v>
      </c>
      <c r="AS1366" t="s">
        <v>2397</v>
      </c>
      <c r="AT1366" t="str">
        <f t="shared" si="199"/>
        <v>Las Rosas - 74 - Monte Grande</v>
      </c>
    </row>
    <row r="1367" spans="1:46" ht="15.75" thickBot="1" x14ac:dyDescent="0.3">
      <c r="A1367" s="47">
        <v>5</v>
      </c>
      <c r="B1367" s="47" t="s">
        <v>552</v>
      </c>
      <c r="C1367" s="47" t="s">
        <v>2369</v>
      </c>
      <c r="D1367" s="47" t="s">
        <v>569</v>
      </c>
      <c r="E1367" s="47" t="s">
        <v>228</v>
      </c>
      <c r="F1367" s="47" t="s">
        <v>8712</v>
      </c>
      <c r="G1367" s="47" t="s">
        <v>8713</v>
      </c>
      <c r="H1367" s="47" t="s">
        <v>8714</v>
      </c>
      <c r="I1367" s="47" t="s">
        <v>2414</v>
      </c>
      <c r="J1367" s="47"/>
      <c r="K1367" s="47" t="s">
        <v>14200</v>
      </c>
      <c r="L1367" s="47">
        <v>0.92537820339202881</v>
      </c>
      <c r="M1367" s="47">
        <v>-34.765530408326399</v>
      </c>
      <c r="N1367" s="47">
        <v>-58.486556780047898</v>
      </c>
      <c r="O1367" s="47" t="s">
        <v>16560</v>
      </c>
      <c r="P1367" s="47">
        <v>5</v>
      </c>
      <c r="Q1367">
        <v>126</v>
      </c>
      <c r="S1367" s="23" t="s">
        <v>2347</v>
      </c>
      <c r="T1367" t="str">
        <f t="shared" si="193"/>
        <v>05</v>
      </c>
      <c r="V1367" t="str">
        <f>+VLOOKUP(B1367,MARCO!E:E,1,FALSE)</f>
        <v>Esteban Echeverría</v>
      </c>
      <c r="W1367" t="s">
        <v>134</v>
      </c>
      <c r="X1367" t="s">
        <v>134</v>
      </c>
      <c r="Y1367" t="str">
        <f t="shared" si="194"/>
        <v>R 5 - D 30 - 452 - 1688</v>
      </c>
      <c r="Z1367" t="s">
        <v>20</v>
      </c>
      <c r="AA1367" t="s">
        <v>2349</v>
      </c>
      <c r="AB1367" t="s">
        <v>21</v>
      </c>
      <c r="AD1367" t="str">
        <f t="shared" si="195"/>
        <v>Ep Nº 11</v>
      </c>
      <c r="AE1367" t="s">
        <v>22</v>
      </c>
      <c r="AF1367" t="s">
        <v>23</v>
      </c>
      <c r="AG1367" t="s">
        <v>26</v>
      </c>
      <c r="AH1367" t="s">
        <v>2348</v>
      </c>
      <c r="AI1367" s="13">
        <f t="shared" si="196"/>
        <v>126</v>
      </c>
      <c r="AJ1367" s="13">
        <f t="shared" si="197"/>
        <v>5</v>
      </c>
      <c r="AK1367" s="21">
        <v>1</v>
      </c>
      <c r="AM1367" t="s">
        <v>2154</v>
      </c>
      <c r="AN1367" t="str">
        <f t="shared" si="191"/>
        <v>R05</v>
      </c>
      <c r="AO1367" s="20" t="str">
        <f t="shared" si="192"/>
        <v>FINES_R05</v>
      </c>
      <c r="AP1367" s="25">
        <f t="shared" si="198"/>
        <v>0.92537820339202881</v>
      </c>
      <c r="AQ1367" s="24" t="str">
        <f>+IFERROR(VLOOKUP(Y1367,#REF!,2,FALSE),"-")</f>
        <v>-</v>
      </c>
      <c r="AR1367" s="13" t="s">
        <v>2393</v>
      </c>
      <c r="AS1367" t="s">
        <v>2398</v>
      </c>
      <c r="AT1367" t="str">
        <f t="shared" si="199"/>
        <v>Santa Magdalena - e/ El Cano - 9 De Abril</v>
      </c>
    </row>
    <row r="1368" spans="1:46" ht="15.75" thickBot="1" x14ac:dyDescent="0.3">
      <c r="A1368" s="47">
        <v>5</v>
      </c>
      <c r="B1368" s="47" t="s">
        <v>552</v>
      </c>
      <c r="C1368" s="47" t="s">
        <v>2376</v>
      </c>
      <c r="D1368" s="47" t="s">
        <v>571</v>
      </c>
      <c r="E1368" s="47" t="s">
        <v>445</v>
      </c>
      <c r="F1368" s="47" t="s">
        <v>8716</v>
      </c>
      <c r="G1368" s="47" t="s">
        <v>8717</v>
      </c>
      <c r="H1368" s="47" t="s">
        <v>8718</v>
      </c>
      <c r="I1368" s="47" t="s">
        <v>2414</v>
      </c>
      <c r="J1368" s="47"/>
      <c r="K1368" s="47" t="s">
        <v>14201</v>
      </c>
      <c r="L1368" s="47">
        <v>0.82564640045166016</v>
      </c>
      <c r="M1368" s="47">
        <v>-34.824370305044802</v>
      </c>
      <c r="N1368" s="47">
        <v>-58.502647780269498</v>
      </c>
      <c r="O1368" s="47" t="s">
        <v>16561</v>
      </c>
      <c r="P1368" s="47">
        <v>2</v>
      </c>
      <c r="Q1368">
        <v>55</v>
      </c>
      <c r="S1368" s="23" t="s">
        <v>2347</v>
      </c>
      <c r="T1368" t="str">
        <f t="shared" si="193"/>
        <v>05</v>
      </c>
      <c r="V1368" t="str">
        <f>+VLOOKUP(B1368,MARCO!E:E,1,FALSE)</f>
        <v>Esteban Echeverría</v>
      </c>
      <c r="W1368" t="s">
        <v>134</v>
      </c>
      <c r="X1368" t="s">
        <v>134</v>
      </c>
      <c r="Y1368" t="str">
        <f t="shared" si="194"/>
        <v>R 5 - D 30 - 454 - 1692</v>
      </c>
      <c r="Z1368" t="s">
        <v>20</v>
      </c>
      <c r="AA1368" t="s">
        <v>2349</v>
      </c>
      <c r="AB1368" t="s">
        <v>21</v>
      </c>
      <c r="AD1368" t="str">
        <f t="shared" si="195"/>
        <v>Ep Nº 26</v>
      </c>
      <c r="AE1368" t="s">
        <v>22</v>
      </c>
      <c r="AF1368" t="s">
        <v>23</v>
      </c>
      <c r="AG1368" t="s">
        <v>26</v>
      </c>
      <c r="AH1368" t="s">
        <v>2348</v>
      </c>
      <c r="AI1368" s="13">
        <f t="shared" si="196"/>
        <v>55</v>
      </c>
      <c r="AJ1368" s="13">
        <f t="shared" si="197"/>
        <v>2</v>
      </c>
      <c r="AK1368" s="21">
        <v>1</v>
      </c>
      <c r="AM1368" t="s">
        <v>2154</v>
      </c>
      <c r="AN1368" t="str">
        <f t="shared" si="191"/>
        <v>R05</v>
      </c>
      <c r="AO1368" s="20" t="str">
        <f t="shared" si="192"/>
        <v>FINES_R05</v>
      </c>
      <c r="AP1368" s="25">
        <f t="shared" si="198"/>
        <v>0.82564640045166016</v>
      </c>
      <c r="AQ1368" s="24" t="str">
        <f>+IFERROR(VLOOKUP(Y1368,#REF!,2,FALSE),"-")</f>
        <v>-</v>
      </c>
      <c r="AR1368" s="13" t="s">
        <v>2393</v>
      </c>
      <c r="AS1368" t="s">
        <v>2398</v>
      </c>
      <c r="AT1368" t="str">
        <f t="shared" si="199"/>
        <v>Cabildo - 537 - El Jagüel</v>
      </c>
    </row>
    <row r="1369" spans="1:46" ht="15.75" thickBot="1" x14ac:dyDescent="0.3">
      <c r="A1369" s="47">
        <v>5</v>
      </c>
      <c r="B1369" s="47" t="s">
        <v>552</v>
      </c>
      <c r="C1369" s="47" t="s">
        <v>2376</v>
      </c>
      <c r="D1369" s="47" t="s">
        <v>571</v>
      </c>
      <c r="E1369" s="47" t="s">
        <v>445</v>
      </c>
      <c r="F1369" s="47" t="s">
        <v>8720</v>
      </c>
      <c r="G1369" s="47" t="s">
        <v>8721</v>
      </c>
      <c r="H1369" s="47" t="s">
        <v>8722</v>
      </c>
      <c r="I1369" s="47" t="s">
        <v>2414</v>
      </c>
      <c r="J1369" s="47"/>
      <c r="K1369" s="47" t="s">
        <v>14202</v>
      </c>
      <c r="L1369" s="47">
        <v>0.18525996804237371</v>
      </c>
      <c r="M1369" s="47">
        <v>-34.814718122240798</v>
      </c>
      <c r="N1369" s="47">
        <v>-58.457547220611403</v>
      </c>
      <c r="O1369" s="47" t="s">
        <v>16562</v>
      </c>
      <c r="P1369" s="47">
        <v>9</v>
      </c>
      <c r="Q1369">
        <v>270</v>
      </c>
      <c r="S1369" s="23" t="s">
        <v>2347</v>
      </c>
      <c r="T1369" t="str">
        <f t="shared" si="193"/>
        <v>05</v>
      </c>
      <c r="V1369" t="str">
        <f>+VLOOKUP(B1369,MARCO!E:E,1,FALSE)</f>
        <v>Esteban Echeverría</v>
      </c>
      <c r="W1369" t="s">
        <v>134</v>
      </c>
      <c r="X1369" t="s">
        <v>134</v>
      </c>
      <c r="Y1369" t="str">
        <f t="shared" si="194"/>
        <v>R 5 - D 30 - 454 - 1694</v>
      </c>
      <c r="Z1369" t="s">
        <v>20</v>
      </c>
      <c r="AA1369" t="s">
        <v>2349</v>
      </c>
      <c r="AB1369" t="s">
        <v>21</v>
      </c>
      <c r="AD1369" t="str">
        <f t="shared" si="195"/>
        <v>Ep Nº 14</v>
      </c>
      <c r="AE1369" t="s">
        <v>22</v>
      </c>
      <c r="AF1369" t="s">
        <v>23</v>
      </c>
      <c r="AG1369" t="s">
        <v>26</v>
      </c>
      <c r="AH1369" t="s">
        <v>2348</v>
      </c>
      <c r="AI1369" s="13">
        <f t="shared" si="196"/>
        <v>270</v>
      </c>
      <c r="AJ1369" s="13">
        <f t="shared" si="197"/>
        <v>9</v>
      </c>
      <c r="AK1369" s="21">
        <v>1</v>
      </c>
      <c r="AM1369" t="s">
        <v>2154</v>
      </c>
      <c r="AN1369" t="str">
        <f t="shared" si="191"/>
        <v>R05</v>
      </c>
      <c r="AO1369" s="20" t="str">
        <f t="shared" si="192"/>
        <v>FINES_R05</v>
      </c>
      <c r="AP1369" s="25">
        <f t="shared" si="198"/>
        <v>0.18525996804237371</v>
      </c>
      <c r="AQ1369" s="24" t="str">
        <f>+IFERROR(VLOOKUP(Y1369,#REF!,2,FALSE),"-")</f>
        <v>-</v>
      </c>
      <c r="AR1369" s="13" t="s">
        <v>2393</v>
      </c>
      <c r="AS1369" t="s">
        <v>2397</v>
      </c>
      <c r="AT1369" t="str">
        <f t="shared" si="199"/>
        <v>Boulevard Bs As - e/ Origone - Monte Grande</v>
      </c>
    </row>
    <row r="1370" spans="1:46" ht="15.75" thickBot="1" x14ac:dyDescent="0.3">
      <c r="A1370" s="47">
        <v>5</v>
      </c>
      <c r="B1370" s="47" t="s">
        <v>552</v>
      </c>
      <c r="C1370" s="47" t="s">
        <v>2369</v>
      </c>
      <c r="D1370" s="47" t="s">
        <v>569</v>
      </c>
      <c r="E1370" s="47" t="s">
        <v>228</v>
      </c>
      <c r="F1370" s="47" t="s">
        <v>8729</v>
      </c>
      <c r="G1370" s="47" t="s">
        <v>8730</v>
      </c>
      <c r="H1370" s="47" t="s">
        <v>8731</v>
      </c>
      <c r="I1370" s="47" t="s">
        <v>2414</v>
      </c>
      <c r="J1370" s="47"/>
      <c r="K1370" s="47" t="s">
        <v>14203</v>
      </c>
      <c r="L1370" s="47">
        <v>0.21349604427814481</v>
      </c>
      <c r="M1370" s="47">
        <v>-34.820528554725001</v>
      </c>
      <c r="N1370" s="47">
        <v>-58.473404136208998</v>
      </c>
      <c r="O1370" s="47" t="s">
        <v>16563</v>
      </c>
      <c r="P1370" s="47">
        <v>1</v>
      </c>
      <c r="Q1370">
        <v>17</v>
      </c>
      <c r="S1370" s="23" t="s">
        <v>2347</v>
      </c>
      <c r="T1370" t="str">
        <f t="shared" si="193"/>
        <v>05</v>
      </c>
      <c r="V1370" t="str">
        <f>+VLOOKUP(B1370,MARCO!E:E,1,FALSE)</f>
        <v>Esteban Echeverría</v>
      </c>
      <c r="W1370" t="s">
        <v>134</v>
      </c>
      <c r="X1370" t="s">
        <v>134</v>
      </c>
      <c r="Y1370" t="str">
        <f t="shared" si="194"/>
        <v>R 5 - D 30 - 452 - 4082</v>
      </c>
      <c r="Z1370" t="s">
        <v>20</v>
      </c>
      <c r="AA1370" t="s">
        <v>2349</v>
      </c>
      <c r="AB1370" t="s">
        <v>21</v>
      </c>
      <c r="AD1370" t="str">
        <f t="shared" si="195"/>
        <v>Iglesia Cristiana Nueva Vision</v>
      </c>
      <c r="AE1370" t="s">
        <v>22</v>
      </c>
      <c r="AF1370" t="s">
        <v>23</v>
      </c>
      <c r="AG1370" t="s">
        <v>26</v>
      </c>
      <c r="AH1370" t="s">
        <v>2348</v>
      </c>
      <c r="AI1370" s="13">
        <f t="shared" si="196"/>
        <v>17</v>
      </c>
      <c r="AJ1370" s="13">
        <f t="shared" si="197"/>
        <v>1</v>
      </c>
      <c r="AK1370" s="21">
        <v>1</v>
      </c>
      <c r="AM1370" t="s">
        <v>2154</v>
      </c>
      <c r="AN1370" t="str">
        <f t="shared" si="191"/>
        <v>R05</v>
      </c>
      <c r="AO1370" s="20" t="str">
        <f t="shared" si="192"/>
        <v>FINES_R05</v>
      </c>
      <c r="AP1370" s="25">
        <f t="shared" si="198"/>
        <v>0.21349604427814481</v>
      </c>
      <c r="AQ1370" s="24" t="str">
        <f>+IFERROR(VLOOKUP(Y1370,#REF!,2,FALSE),"-")</f>
        <v>-</v>
      </c>
      <c r="AR1370" s="13" t="s">
        <v>2393</v>
      </c>
      <c r="AS1370" t="s">
        <v>2397</v>
      </c>
      <c r="AT1370" t="str">
        <f t="shared" si="199"/>
        <v>Mariano Acosta - 480 - Monte Grande Noroeste Centro</v>
      </c>
    </row>
    <row r="1371" spans="1:46" ht="15.75" thickBot="1" x14ac:dyDescent="0.3">
      <c r="A1371" s="47">
        <v>5</v>
      </c>
      <c r="B1371" s="47" t="s">
        <v>552</v>
      </c>
      <c r="C1371" s="47" t="s">
        <v>2369</v>
      </c>
      <c r="D1371" s="47" t="s">
        <v>569</v>
      </c>
      <c r="E1371" s="47" t="s">
        <v>228</v>
      </c>
      <c r="F1371" s="47" t="s">
        <v>8742</v>
      </c>
      <c r="G1371" s="47" t="s">
        <v>5030</v>
      </c>
      <c r="H1371" s="47" t="s">
        <v>8743</v>
      </c>
      <c r="I1371" s="47" t="s">
        <v>2414</v>
      </c>
      <c r="J1371" s="47"/>
      <c r="K1371" s="47" t="s">
        <v>14204</v>
      </c>
      <c r="L1371" s="47">
        <v>0.1163935214281082</v>
      </c>
      <c r="M1371" s="47">
        <v>-34.815184299999999</v>
      </c>
      <c r="N1371" s="47">
        <v>-58.465493299999999</v>
      </c>
      <c r="O1371" s="47" t="s">
        <v>16564</v>
      </c>
      <c r="P1371" s="47">
        <v>1</v>
      </c>
      <c r="Q1371">
        <v>31</v>
      </c>
      <c r="S1371" s="23" t="s">
        <v>2347</v>
      </c>
      <c r="T1371" t="str">
        <f t="shared" si="193"/>
        <v>05</v>
      </c>
      <c r="V1371" t="str">
        <f>+VLOOKUP(B1371,MARCO!E:E,1,FALSE)</f>
        <v>Esteban Echeverría</v>
      </c>
      <c r="W1371" t="s">
        <v>134</v>
      </c>
      <c r="X1371" t="s">
        <v>134</v>
      </c>
      <c r="Y1371" t="str">
        <f t="shared" si="194"/>
        <v>R 5 - D 30 - 452 - 3670</v>
      </c>
      <c r="Z1371" t="s">
        <v>20</v>
      </c>
      <c r="AA1371" t="s">
        <v>2349</v>
      </c>
      <c r="AB1371" t="s">
        <v>21</v>
      </c>
      <c r="AD1371" t="str">
        <f t="shared" si="195"/>
        <v>Red Puentes</v>
      </c>
      <c r="AE1371" t="s">
        <v>22</v>
      </c>
      <c r="AF1371" t="s">
        <v>23</v>
      </c>
      <c r="AG1371" t="s">
        <v>26</v>
      </c>
      <c r="AH1371" t="s">
        <v>2348</v>
      </c>
      <c r="AI1371" s="13">
        <f t="shared" si="196"/>
        <v>31</v>
      </c>
      <c r="AJ1371" s="13">
        <f t="shared" si="197"/>
        <v>1</v>
      </c>
      <c r="AK1371" s="21">
        <v>1</v>
      </c>
      <c r="AM1371" t="s">
        <v>2154</v>
      </c>
      <c r="AN1371" t="str">
        <f t="shared" si="191"/>
        <v>R05</v>
      </c>
      <c r="AO1371" s="20" t="str">
        <f t="shared" si="192"/>
        <v>FINES_R05</v>
      </c>
      <c r="AP1371" s="25">
        <f t="shared" si="198"/>
        <v>0.1163935214281082</v>
      </c>
      <c r="AQ1371" s="24" t="str">
        <f>+IFERROR(VLOOKUP(Y1371,#REF!,2,FALSE),"-")</f>
        <v>-</v>
      </c>
      <c r="AR1371" s="13" t="s">
        <v>2393</v>
      </c>
      <c r="AS1371" t="s">
        <v>2398</v>
      </c>
      <c r="AT1371" t="str">
        <f t="shared" si="199"/>
        <v>Dardo Rocha - 894 - Monte Grande</v>
      </c>
    </row>
    <row r="1372" spans="1:46" ht="15.75" thickBot="1" x14ac:dyDescent="0.3">
      <c r="A1372" s="47">
        <v>5</v>
      </c>
      <c r="B1372" s="47" t="s">
        <v>552</v>
      </c>
      <c r="C1372" s="47" t="s">
        <v>2376</v>
      </c>
      <c r="D1372" s="47" t="s">
        <v>571</v>
      </c>
      <c r="E1372" s="47" t="s">
        <v>445</v>
      </c>
      <c r="F1372" s="47" t="s">
        <v>8745</v>
      </c>
      <c r="G1372" s="47" t="s">
        <v>2209</v>
      </c>
      <c r="H1372" s="47" t="s">
        <v>8746</v>
      </c>
      <c r="I1372" s="47" t="s">
        <v>2414</v>
      </c>
      <c r="J1372" s="47"/>
      <c r="K1372" s="47" t="s">
        <v>14205</v>
      </c>
      <c r="L1372" s="47">
        <v>0.12784768640995031</v>
      </c>
      <c r="M1372" s="47">
        <v>-34.812443919857998</v>
      </c>
      <c r="N1372" s="47">
        <v>-58.467850935862998</v>
      </c>
      <c r="O1372" s="47" t="s">
        <v>16565</v>
      </c>
      <c r="P1372" s="47">
        <v>1</v>
      </c>
      <c r="Q1372">
        <v>33</v>
      </c>
      <c r="S1372" s="23" t="s">
        <v>2347</v>
      </c>
      <c r="T1372" t="str">
        <f t="shared" si="193"/>
        <v>05</v>
      </c>
      <c r="V1372" t="str">
        <f>+VLOOKUP(B1372,MARCO!E:E,1,FALSE)</f>
        <v>Esteban Echeverría</v>
      </c>
      <c r="W1372" t="s">
        <v>134</v>
      </c>
      <c r="X1372" t="s">
        <v>134</v>
      </c>
      <c r="Y1372" t="str">
        <f t="shared" si="194"/>
        <v>R 5 - D 30 - 454 - 0005</v>
      </c>
      <c r="Z1372" t="s">
        <v>20</v>
      </c>
      <c r="AA1372" t="s">
        <v>2349</v>
      </c>
      <c r="AB1372" t="s">
        <v>21</v>
      </c>
      <c r="AD1372" t="str">
        <f t="shared" si="195"/>
        <v>Suteba</v>
      </c>
      <c r="AE1372" t="s">
        <v>22</v>
      </c>
      <c r="AF1372" t="s">
        <v>23</v>
      </c>
      <c r="AG1372" t="s">
        <v>26</v>
      </c>
      <c r="AH1372" t="s">
        <v>2348</v>
      </c>
      <c r="AI1372" s="13">
        <f t="shared" si="196"/>
        <v>33</v>
      </c>
      <c r="AJ1372" s="13">
        <f t="shared" si="197"/>
        <v>1</v>
      </c>
      <c r="AK1372" s="21">
        <v>1</v>
      </c>
      <c r="AM1372" t="s">
        <v>2154</v>
      </c>
      <c r="AN1372" t="str">
        <f t="shared" si="191"/>
        <v>R05</v>
      </c>
      <c r="AO1372" s="20" t="str">
        <f t="shared" si="192"/>
        <v>FINES_R05</v>
      </c>
      <c r="AP1372" s="25">
        <f t="shared" si="198"/>
        <v>0.12784768640995031</v>
      </c>
      <c r="AQ1372" s="24" t="str">
        <f>+IFERROR(VLOOKUP(Y1372,#REF!,2,FALSE),"-")</f>
        <v>-</v>
      </c>
      <c r="AR1372" s="13" t="s">
        <v>2393</v>
      </c>
      <c r="AS1372" t="s">
        <v>2397</v>
      </c>
      <c r="AT1372" t="str">
        <f t="shared" si="199"/>
        <v>Mariano Alegre - 122 e/ Ocantos - Monte Grande Noroeste Centro</v>
      </c>
    </row>
    <row r="1373" spans="1:46" ht="15.75" thickBot="1" x14ac:dyDescent="0.3">
      <c r="A1373" s="47">
        <v>5</v>
      </c>
      <c r="B1373" s="47" t="s">
        <v>552</v>
      </c>
      <c r="C1373" s="47" t="s">
        <v>2369</v>
      </c>
      <c r="D1373" s="47" t="s">
        <v>569</v>
      </c>
      <c r="E1373" s="47" t="s">
        <v>228</v>
      </c>
      <c r="F1373" s="47" t="s">
        <v>8748</v>
      </c>
      <c r="G1373" s="47" t="s">
        <v>8749</v>
      </c>
      <c r="H1373" s="47" t="s">
        <v>8750</v>
      </c>
      <c r="I1373" s="47" t="s">
        <v>2414</v>
      </c>
      <c r="J1373" s="47"/>
      <c r="K1373" s="47" t="s">
        <v>14206</v>
      </c>
      <c r="L1373" s="47">
        <v>0.49339571595191961</v>
      </c>
      <c r="M1373" s="47">
        <v>-34.795990000000003</v>
      </c>
      <c r="N1373" s="47">
        <v>-58.466560000000001</v>
      </c>
      <c r="O1373" s="47" t="s">
        <v>16566</v>
      </c>
      <c r="P1373" s="47">
        <v>1</v>
      </c>
      <c r="Q1373">
        <v>22</v>
      </c>
      <c r="S1373" s="23" t="s">
        <v>2347</v>
      </c>
      <c r="T1373" t="str">
        <f t="shared" si="193"/>
        <v>05</v>
      </c>
      <c r="V1373" t="str">
        <f>+VLOOKUP(B1373,MARCO!E:E,1,FALSE)</f>
        <v>Esteban Echeverría</v>
      </c>
      <c r="W1373" t="s">
        <v>134</v>
      </c>
      <c r="X1373" t="s">
        <v>134</v>
      </c>
      <c r="Y1373" t="str">
        <f t="shared" si="194"/>
        <v>R 5 - D 30 - 452 - 1693</v>
      </c>
      <c r="Z1373" t="s">
        <v>20</v>
      </c>
      <c r="AA1373" t="s">
        <v>2349</v>
      </c>
      <c r="AB1373" t="s">
        <v>21</v>
      </c>
      <c r="AD1373" t="str">
        <f t="shared" si="195"/>
        <v>Asociacion Civil Sonrisas</v>
      </c>
      <c r="AE1373" t="s">
        <v>22</v>
      </c>
      <c r="AF1373" t="s">
        <v>23</v>
      </c>
      <c r="AG1373" t="s">
        <v>26</v>
      </c>
      <c r="AH1373" t="s">
        <v>2348</v>
      </c>
      <c r="AI1373" s="13">
        <f t="shared" si="196"/>
        <v>22</v>
      </c>
      <c r="AJ1373" s="13">
        <f t="shared" si="197"/>
        <v>1</v>
      </c>
      <c r="AK1373" s="21">
        <v>1</v>
      </c>
      <c r="AM1373" t="s">
        <v>2154</v>
      </c>
      <c r="AN1373" t="str">
        <f t="shared" si="191"/>
        <v>R05</v>
      </c>
      <c r="AO1373" s="20" t="str">
        <f t="shared" si="192"/>
        <v>FINES_R05</v>
      </c>
      <c r="AP1373" s="25">
        <f t="shared" si="198"/>
        <v>0.49339571595191961</v>
      </c>
      <c r="AQ1373" s="24" t="str">
        <f>+IFERROR(VLOOKUP(Y1373,#REF!,2,FALSE),"-")</f>
        <v>-</v>
      </c>
      <c r="AR1373" s="13" t="s">
        <v>2393</v>
      </c>
      <c r="AS1373" t="s">
        <v>2398</v>
      </c>
      <c r="AT1373" t="str">
        <f t="shared" si="199"/>
        <v>Luis De Sarro - 1226 - Luis Guillon</v>
      </c>
    </row>
    <row r="1374" spans="1:46" ht="15.75" thickBot="1" x14ac:dyDescent="0.3">
      <c r="A1374" s="47">
        <v>5</v>
      </c>
      <c r="B1374" s="47" t="s">
        <v>552</v>
      </c>
      <c r="C1374" s="47" t="s">
        <v>2369</v>
      </c>
      <c r="D1374" s="47" t="s">
        <v>569</v>
      </c>
      <c r="E1374" s="47" t="s">
        <v>228</v>
      </c>
      <c r="F1374" s="47" t="s">
        <v>8769</v>
      </c>
      <c r="G1374" s="47" t="s">
        <v>8770</v>
      </c>
      <c r="H1374" s="47" t="s">
        <v>8771</v>
      </c>
      <c r="I1374" s="47" t="s">
        <v>2414</v>
      </c>
      <c r="J1374" s="47"/>
      <c r="K1374" s="47" t="s">
        <v>14207</v>
      </c>
      <c r="L1374" s="47">
        <v>0.79091161489486694</v>
      </c>
      <c r="M1374" s="47">
        <v>-34.779314356539999</v>
      </c>
      <c r="N1374" s="47">
        <v>-58.492034797613002</v>
      </c>
      <c r="O1374" s="47" t="s">
        <v>16567</v>
      </c>
      <c r="P1374" s="47">
        <v>1</v>
      </c>
      <c r="Q1374">
        <v>33</v>
      </c>
      <c r="S1374" s="23" t="s">
        <v>2347</v>
      </c>
      <c r="T1374" t="str">
        <f t="shared" si="193"/>
        <v>05</v>
      </c>
      <c r="V1374" t="str">
        <f>+VLOOKUP(B1374,MARCO!E:E,1,FALSE)</f>
        <v>Esteban Echeverría</v>
      </c>
      <c r="W1374" t="s">
        <v>134</v>
      </c>
      <c r="X1374" t="s">
        <v>134</v>
      </c>
      <c r="Y1374" t="str">
        <f t="shared" si="194"/>
        <v>R 5 - D 30 - 452 - 4290</v>
      </c>
      <c r="Z1374" t="s">
        <v>20</v>
      </c>
      <c r="AA1374" t="s">
        <v>2349</v>
      </c>
      <c r="AB1374" t="s">
        <v>21</v>
      </c>
      <c r="AD1374" t="str">
        <f t="shared" si="195"/>
        <v>Sociedad De Fomento El Zaizar</v>
      </c>
      <c r="AE1374" t="s">
        <v>22</v>
      </c>
      <c r="AF1374" t="s">
        <v>23</v>
      </c>
      <c r="AG1374" t="s">
        <v>26</v>
      </c>
      <c r="AH1374" t="s">
        <v>2348</v>
      </c>
      <c r="AI1374" s="13">
        <f t="shared" si="196"/>
        <v>33</v>
      </c>
      <c r="AJ1374" s="13">
        <f t="shared" si="197"/>
        <v>1</v>
      </c>
      <c r="AK1374" s="21">
        <v>1</v>
      </c>
      <c r="AM1374" t="s">
        <v>2154</v>
      </c>
      <c r="AN1374" t="str">
        <f t="shared" si="191"/>
        <v>R05</v>
      </c>
      <c r="AO1374" s="20" t="str">
        <f t="shared" si="192"/>
        <v>FINES_R05</v>
      </c>
      <c r="AP1374" s="25">
        <f t="shared" si="198"/>
        <v>0.79091161489486694</v>
      </c>
      <c r="AQ1374" s="24" t="str">
        <f>+IFERROR(VLOOKUP(Y1374,#REF!,2,FALSE),"-")</f>
        <v>-</v>
      </c>
      <c r="AR1374" s="13" t="s">
        <v>2393</v>
      </c>
      <c r="AS1374" t="s">
        <v>2398</v>
      </c>
      <c r="AT1374" t="str">
        <f t="shared" si="199"/>
        <v>Luis Vernet - 4095 - 9 De Abril Zaizar</v>
      </c>
    </row>
    <row r="1375" spans="1:46" ht="15.75" thickBot="1" x14ac:dyDescent="0.3">
      <c r="A1375" s="47">
        <v>5</v>
      </c>
      <c r="B1375" s="47" t="s">
        <v>552</v>
      </c>
      <c r="C1375" s="47" t="s">
        <v>2369</v>
      </c>
      <c r="D1375" s="47" t="s">
        <v>569</v>
      </c>
      <c r="E1375" s="47" t="s">
        <v>228</v>
      </c>
      <c r="F1375" s="47" t="s">
        <v>8773</v>
      </c>
      <c r="G1375" s="47" t="s">
        <v>8774</v>
      </c>
      <c r="H1375" s="47" t="s">
        <v>8775</v>
      </c>
      <c r="I1375" s="47" t="s">
        <v>2414</v>
      </c>
      <c r="J1375" s="47"/>
      <c r="K1375" s="47" t="s">
        <v>14208</v>
      </c>
      <c r="L1375" s="47">
        <v>0.72212785482406616</v>
      </c>
      <c r="M1375" s="47">
        <v>-34.850089016765999</v>
      </c>
      <c r="N1375" s="47">
        <v>-58.482878011875997</v>
      </c>
      <c r="O1375" s="47" t="s">
        <v>16568</v>
      </c>
      <c r="P1375" s="47">
        <v>1</v>
      </c>
      <c r="Q1375">
        <v>35</v>
      </c>
      <c r="S1375" s="23" t="s">
        <v>2347</v>
      </c>
      <c r="T1375" t="str">
        <f t="shared" si="193"/>
        <v>05</v>
      </c>
      <c r="V1375" t="str">
        <f>+VLOOKUP(B1375,MARCO!E:E,1,FALSE)</f>
        <v>Esteban Echeverría</v>
      </c>
      <c r="W1375" t="s">
        <v>134</v>
      </c>
      <c r="X1375" t="s">
        <v>134</v>
      </c>
      <c r="Y1375" t="str">
        <f t="shared" si="194"/>
        <v>R 5 - D 30 - 452 - 4296</v>
      </c>
      <c r="Z1375" t="s">
        <v>20</v>
      </c>
      <c r="AA1375" t="s">
        <v>2349</v>
      </c>
      <c r="AB1375" t="s">
        <v>21</v>
      </c>
      <c r="AD1375" t="str">
        <f t="shared" si="195"/>
        <v>Sociedad De Fomento Santa Isabel</v>
      </c>
      <c r="AE1375" t="s">
        <v>22</v>
      </c>
      <c r="AF1375" t="s">
        <v>23</v>
      </c>
      <c r="AG1375" t="s">
        <v>26</v>
      </c>
      <c r="AH1375" t="s">
        <v>2348</v>
      </c>
      <c r="AI1375" s="13">
        <f t="shared" si="196"/>
        <v>35</v>
      </c>
      <c r="AJ1375" s="13">
        <f t="shared" si="197"/>
        <v>1</v>
      </c>
      <c r="AK1375" s="21">
        <v>1</v>
      </c>
      <c r="AM1375" t="s">
        <v>2154</v>
      </c>
      <c r="AN1375" t="str">
        <f t="shared" si="191"/>
        <v>R05</v>
      </c>
      <c r="AO1375" s="20" t="str">
        <f t="shared" si="192"/>
        <v>FINES_R05</v>
      </c>
      <c r="AP1375" s="25">
        <f t="shared" si="198"/>
        <v>0.72212785482406616</v>
      </c>
      <c r="AQ1375" s="24" t="str">
        <f>+IFERROR(VLOOKUP(Y1375,#REF!,2,FALSE),"-")</f>
        <v>-</v>
      </c>
      <c r="AR1375" s="13" t="s">
        <v>2393</v>
      </c>
      <c r="AS1375" t="s">
        <v>2398</v>
      </c>
      <c r="AT1375" t="str">
        <f t="shared" si="199"/>
        <v>El Ceibo Y Olavarria - Monte Grande</v>
      </c>
    </row>
    <row r="1376" spans="1:46" ht="15.75" thickBot="1" x14ac:dyDescent="0.3">
      <c r="A1376" s="47">
        <v>5</v>
      </c>
      <c r="B1376" s="47" t="s">
        <v>552</v>
      </c>
      <c r="C1376" s="47" t="s">
        <v>2369</v>
      </c>
      <c r="D1376" s="47" t="s">
        <v>569</v>
      </c>
      <c r="E1376" s="47" t="s">
        <v>228</v>
      </c>
      <c r="F1376" s="47" t="s">
        <v>8779</v>
      </c>
      <c r="G1376" s="47" t="s">
        <v>8780</v>
      </c>
      <c r="H1376" s="47" t="s">
        <v>8781</v>
      </c>
      <c r="I1376" s="47" t="s">
        <v>2475</v>
      </c>
      <c r="J1376" s="47"/>
      <c r="K1376" s="47" t="s">
        <v>14209</v>
      </c>
      <c r="L1376" s="47">
        <v>0.63182669878005981</v>
      </c>
      <c r="M1376" s="47">
        <v>-34.848400400000003</v>
      </c>
      <c r="N1376" s="47">
        <v>-58.464627700000001</v>
      </c>
      <c r="O1376" s="47" t="s">
        <v>16569</v>
      </c>
      <c r="P1376" s="47">
        <v>1</v>
      </c>
      <c r="Q1376">
        <v>11</v>
      </c>
      <c r="S1376" s="23" t="s">
        <v>2347</v>
      </c>
      <c r="T1376" t="str">
        <f t="shared" si="193"/>
        <v>05</v>
      </c>
      <c r="V1376" t="str">
        <f>+VLOOKUP(B1376,MARCO!E:E,1,FALSE)</f>
        <v>Esteban Echeverría</v>
      </c>
      <c r="W1376" t="s">
        <v>134</v>
      </c>
      <c r="X1376" t="s">
        <v>134</v>
      </c>
      <c r="Y1376" t="str">
        <f t="shared" si="194"/>
        <v>R 5 - D 30 - 452 - 3883</v>
      </c>
      <c r="Z1376" t="s">
        <v>20</v>
      </c>
      <c r="AA1376" t="s">
        <v>2349</v>
      </c>
      <c r="AB1376" t="s">
        <v>21</v>
      </c>
      <c r="AD1376" t="str">
        <f t="shared" si="195"/>
        <v>La Victoria</v>
      </c>
      <c r="AE1376" t="s">
        <v>22</v>
      </c>
      <c r="AF1376" t="s">
        <v>23</v>
      </c>
      <c r="AG1376" t="s">
        <v>26</v>
      </c>
      <c r="AH1376" t="s">
        <v>2348</v>
      </c>
      <c r="AI1376" s="13">
        <f t="shared" si="196"/>
        <v>11</v>
      </c>
      <c r="AJ1376" s="13">
        <f t="shared" si="197"/>
        <v>1</v>
      </c>
      <c r="AK1376" s="21">
        <v>1</v>
      </c>
      <c r="AM1376" t="s">
        <v>2154</v>
      </c>
      <c r="AN1376" t="str">
        <f t="shared" si="191"/>
        <v>R05</v>
      </c>
      <c r="AO1376" s="20" t="str">
        <f t="shared" si="192"/>
        <v>FINES_R05</v>
      </c>
      <c r="AP1376" s="25">
        <f t="shared" si="198"/>
        <v>0.63182669878005981</v>
      </c>
      <c r="AQ1376" s="24" t="str">
        <f>+IFERROR(VLOOKUP(Y1376,#REF!,2,FALSE),"-")</f>
        <v>-</v>
      </c>
      <c r="AR1376" s="13" t="s">
        <v>2393</v>
      </c>
      <c r="AS1376" t="s">
        <v>2398</v>
      </c>
      <c r="AT1376" t="str">
        <f t="shared" si="199"/>
        <v>Rauch - 1211 - Monte Grande Sur La Paz</v>
      </c>
    </row>
    <row r="1377" spans="1:46" ht="15.75" thickBot="1" x14ac:dyDescent="0.3">
      <c r="A1377" s="47">
        <v>5</v>
      </c>
      <c r="B1377" s="47" t="s">
        <v>552</v>
      </c>
      <c r="C1377" s="47" t="s">
        <v>2369</v>
      </c>
      <c r="D1377" s="47" t="s">
        <v>569</v>
      </c>
      <c r="E1377" s="47" t="s">
        <v>228</v>
      </c>
      <c r="F1377" s="47" t="s">
        <v>8783</v>
      </c>
      <c r="G1377" s="47" t="s">
        <v>8784</v>
      </c>
      <c r="H1377" s="47" t="s">
        <v>8785</v>
      </c>
      <c r="I1377" s="47" t="s">
        <v>2475</v>
      </c>
      <c r="J1377" s="47" t="s">
        <v>8787</v>
      </c>
      <c r="K1377" s="47" t="s">
        <v>14210</v>
      </c>
      <c r="L1377" s="47">
        <v>0.47827771306037897</v>
      </c>
      <c r="M1377" s="47">
        <v>-34.809921500000002</v>
      </c>
      <c r="N1377" s="47">
        <v>-58.486981999999998</v>
      </c>
      <c r="O1377" s="47" t="s">
        <v>16570</v>
      </c>
      <c r="P1377" s="47">
        <v>2</v>
      </c>
      <c r="Q1377">
        <v>27</v>
      </c>
      <c r="S1377" s="23" t="s">
        <v>2347</v>
      </c>
      <c r="T1377" t="str">
        <f t="shared" si="193"/>
        <v>05</v>
      </c>
      <c r="V1377" t="str">
        <f>+VLOOKUP(B1377,MARCO!E:E,1,FALSE)</f>
        <v>Esteban Echeverría</v>
      </c>
      <c r="W1377" t="s">
        <v>134</v>
      </c>
      <c r="X1377" t="s">
        <v>134</v>
      </c>
      <c r="Y1377" t="str">
        <f t="shared" si="194"/>
        <v>R 5 - D 30 - 452 - 1027</v>
      </c>
      <c r="Z1377" t="s">
        <v>20</v>
      </c>
      <c r="AA1377" t="s">
        <v>2349</v>
      </c>
      <c r="AB1377" t="s">
        <v>21</v>
      </c>
      <c r="AD1377" t="str">
        <f t="shared" si="195"/>
        <v>Sociedad De Fomento La Campana</v>
      </c>
      <c r="AE1377" t="s">
        <v>22</v>
      </c>
      <c r="AF1377" t="s">
        <v>23</v>
      </c>
      <c r="AG1377" t="s">
        <v>26</v>
      </c>
      <c r="AH1377" t="s">
        <v>2348</v>
      </c>
      <c r="AI1377" s="13">
        <f t="shared" si="196"/>
        <v>27</v>
      </c>
      <c r="AJ1377" s="13">
        <f t="shared" si="197"/>
        <v>2</v>
      </c>
      <c r="AK1377" s="21">
        <v>1</v>
      </c>
      <c r="AM1377" t="s">
        <v>2154</v>
      </c>
      <c r="AN1377" t="str">
        <f t="shared" si="191"/>
        <v>R05</v>
      </c>
      <c r="AO1377" s="20" t="str">
        <f t="shared" si="192"/>
        <v>FINES_R05</v>
      </c>
      <c r="AP1377" s="25">
        <f t="shared" si="198"/>
        <v>0.47827771306037897</v>
      </c>
      <c r="AQ1377" s="24" t="str">
        <f>+IFERROR(VLOOKUP(Y1377,#REF!,2,FALSE),"-")</f>
        <v>-</v>
      </c>
      <c r="AR1377" s="13" t="s">
        <v>2393</v>
      </c>
      <c r="AS1377" t="s">
        <v>2398</v>
      </c>
      <c r="AT1377" t="str">
        <f t="shared" si="199"/>
        <v>Dean Funes - 778 - Monte Grande La Campana</v>
      </c>
    </row>
    <row r="1378" spans="1:46" ht="15.75" thickBot="1" x14ac:dyDescent="0.3">
      <c r="A1378" s="47">
        <v>5</v>
      </c>
      <c r="B1378" s="47" t="s">
        <v>552</v>
      </c>
      <c r="C1378" s="47" t="s">
        <v>2369</v>
      </c>
      <c r="D1378" s="47" t="s">
        <v>569</v>
      </c>
      <c r="E1378" s="47" t="s">
        <v>228</v>
      </c>
      <c r="F1378" s="47" t="s">
        <v>8788</v>
      </c>
      <c r="G1378" s="47" t="s">
        <v>8789</v>
      </c>
      <c r="H1378" s="47" t="s">
        <v>8790</v>
      </c>
      <c r="I1378" s="47" t="s">
        <v>2475</v>
      </c>
      <c r="J1378" s="47" t="s">
        <v>6803</v>
      </c>
      <c r="K1378" s="47" t="s">
        <v>14211</v>
      </c>
      <c r="L1378" s="47">
        <v>0.76090919971466064</v>
      </c>
      <c r="M1378" s="47">
        <v>-34.7889518</v>
      </c>
      <c r="N1378" s="47">
        <v>-58.470000599999999</v>
      </c>
      <c r="O1378" s="47" t="s">
        <v>16571</v>
      </c>
      <c r="P1378" s="47">
        <v>1</v>
      </c>
      <c r="Q1378">
        <v>35</v>
      </c>
      <c r="S1378" s="23" t="s">
        <v>2347</v>
      </c>
      <c r="T1378" t="str">
        <f t="shared" si="193"/>
        <v>05</v>
      </c>
      <c r="V1378" t="str">
        <f>+VLOOKUP(B1378,MARCO!E:E,1,FALSE)</f>
        <v>Esteban Echeverría</v>
      </c>
      <c r="W1378" t="s">
        <v>134</v>
      </c>
      <c r="X1378" t="s">
        <v>134</v>
      </c>
      <c r="Y1378" t="str">
        <f t="shared" si="194"/>
        <v>R 5 - D 30 - 452 - 0474</v>
      </c>
      <c r="Z1378" t="s">
        <v>20</v>
      </c>
      <c r="AA1378" t="s">
        <v>2349</v>
      </c>
      <c r="AB1378" t="s">
        <v>21</v>
      </c>
      <c r="AD1378" t="str">
        <f t="shared" si="195"/>
        <v>Centro Comunitario Nestor Kirchner</v>
      </c>
      <c r="AE1378" t="s">
        <v>22</v>
      </c>
      <c r="AF1378" t="s">
        <v>23</v>
      </c>
      <c r="AG1378" t="s">
        <v>26</v>
      </c>
      <c r="AH1378" t="s">
        <v>2348</v>
      </c>
      <c r="AI1378" s="13">
        <f t="shared" si="196"/>
        <v>35</v>
      </c>
      <c r="AJ1378" s="13">
        <f t="shared" si="197"/>
        <v>1</v>
      </c>
      <c r="AK1378" s="21">
        <v>1</v>
      </c>
      <c r="AM1378" t="s">
        <v>2154</v>
      </c>
      <c r="AN1378" t="str">
        <f t="shared" si="191"/>
        <v>R05</v>
      </c>
      <c r="AO1378" s="20" t="str">
        <f t="shared" si="192"/>
        <v>FINES_R05</v>
      </c>
      <c r="AP1378" s="25">
        <f t="shared" si="198"/>
        <v>0.76090919971466064</v>
      </c>
      <c r="AQ1378" s="24" t="str">
        <f>+IFERROR(VLOOKUP(Y1378,#REF!,2,FALSE),"-")</f>
        <v>-</v>
      </c>
      <c r="AR1378" s="13" t="s">
        <v>2393</v>
      </c>
      <c r="AS1378" t="s">
        <v>2397</v>
      </c>
      <c r="AT1378" t="str">
        <f t="shared" si="199"/>
        <v>San Nicolas - 1906 - Luis Guillon Paris Robertson</v>
      </c>
    </row>
    <row r="1379" spans="1:46" ht="15.75" thickBot="1" x14ac:dyDescent="0.3">
      <c r="A1379" s="47">
        <v>5</v>
      </c>
      <c r="B1379" s="47" t="s">
        <v>552</v>
      </c>
      <c r="C1379" s="47" t="s">
        <v>2369</v>
      </c>
      <c r="D1379" s="47" t="s">
        <v>569</v>
      </c>
      <c r="E1379" s="47" t="s">
        <v>228</v>
      </c>
      <c r="F1379" s="47" t="s">
        <v>8792</v>
      </c>
      <c r="G1379" s="47" t="s">
        <v>8793</v>
      </c>
      <c r="H1379" s="47" t="s">
        <v>8794</v>
      </c>
      <c r="I1379" s="47" t="s">
        <v>2475</v>
      </c>
      <c r="J1379" s="47" t="s">
        <v>8796</v>
      </c>
      <c r="K1379" s="47" t="s">
        <v>14212</v>
      </c>
      <c r="L1379" s="47">
        <v>0.84675425291061401</v>
      </c>
      <c r="M1379" s="47">
        <v>-34.762139300000001</v>
      </c>
      <c r="N1379" s="47">
        <v>-58.494122699999998</v>
      </c>
      <c r="O1379" s="47" t="s">
        <v>16572</v>
      </c>
      <c r="P1379" s="47">
        <v>1</v>
      </c>
      <c r="Q1379">
        <v>24</v>
      </c>
      <c r="S1379" s="23" t="s">
        <v>2347</v>
      </c>
      <c r="T1379" t="str">
        <f t="shared" si="193"/>
        <v>05</v>
      </c>
      <c r="V1379" t="str">
        <f>+VLOOKUP(B1379,MARCO!E:E,1,FALSE)</f>
        <v>Esteban Echeverría</v>
      </c>
      <c r="W1379" t="s">
        <v>134</v>
      </c>
      <c r="X1379" t="s">
        <v>134</v>
      </c>
      <c r="Y1379" t="str">
        <f t="shared" si="194"/>
        <v>R 5 - D 30 - 452 - 3863</v>
      </c>
      <c r="Z1379" t="s">
        <v>20</v>
      </c>
      <c r="AA1379" t="s">
        <v>2349</v>
      </c>
      <c r="AB1379" t="s">
        <v>21</v>
      </c>
      <c r="AD1379" t="str">
        <f t="shared" si="195"/>
        <v>Merendero Reino Del Reves</v>
      </c>
      <c r="AE1379" t="s">
        <v>22</v>
      </c>
      <c r="AF1379" t="s">
        <v>23</v>
      </c>
      <c r="AG1379" t="s">
        <v>26</v>
      </c>
      <c r="AH1379" t="s">
        <v>2348</v>
      </c>
      <c r="AI1379" s="13">
        <f t="shared" si="196"/>
        <v>24</v>
      </c>
      <c r="AJ1379" s="13">
        <f t="shared" si="197"/>
        <v>1</v>
      </c>
      <c r="AK1379" s="21">
        <v>1</v>
      </c>
      <c r="AM1379" t="s">
        <v>2154</v>
      </c>
      <c r="AN1379" t="str">
        <f t="shared" si="191"/>
        <v>R05</v>
      </c>
      <c r="AO1379" s="20" t="str">
        <f t="shared" si="192"/>
        <v>FINES_R05</v>
      </c>
      <c r="AP1379" s="25">
        <f t="shared" si="198"/>
        <v>0.84675425291061401</v>
      </c>
      <c r="AQ1379" s="24" t="str">
        <f>+IFERROR(VLOOKUP(Y1379,#REF!,2,FALSE),"-")</f>
        <v>-</v>
      </c>
      <c r="AR1379" s="13" t="s">
        <v>2393</v>
      </c>
      <c r="AS1379" t="s">
        <v>2398</v>
      </c>
      <c r="AT1379" t="str">
        <f t="shared" si="199"/>
        <v>Monti - 978 - 9 De Abril</v>
      </c>
    </row>
    <row r="1380" spans="1:46" ht="15.75" thickBot="1" x14ac:dyDescent="0.3">
      <c r="A1380" s="47">
        <v>5</v>
      </c>
      <c r="B1380" s="47" t="s">
        <v>552</v>
      </c>
      <c r="C1380" s="47" t="s">
        <v>2369</v>
      </c>
      <c r="D1380" s="47" t="s">
        <v>569</v>
      </c>
      <c r="E1380" s="47" t="s">
        <v>228</v>
      </c>
      <c r="F1380" s="47" t="s">
        <v>8798</v>
      </c>
      <c r="G1380" s="47" t="s">
        <v>8799</v>
      </c>
      <c r="H1380" s="47" t="s">
        <v>8800</v>
      </c>
      <c r="I1380" s="47" t="s">
        <v>2475</v>
      </c>
      <c r="J1380" s="47" t="s">
        <v>7901</v>
      </c>
      <c r="K1380" s="47" t="s">
        <v>14213</v>
      </c>
      <c r="L1380" s="47">
        <v>0.32431760430335999</v>
      </c>
      <c r="M1380" s="47">
        <v>-34.814520999999999</v>
      </c>
      <c r="N1380" s="47">
        <v>-58.435861699999997</v>
      </c>
      <c r="O1380" s="47" t="s">
        <v>16573</v>
      </c>
      <c r="P1380" s="47">
        <v>1</v>
      </c>
      <c r="Q1380">
        <v>27</v>
      </c>
      <c r="S1380" s="23" t="s">
        <v>2347</v>
      </c>
      <c r="T1380" t="str">
        <f t="shared" si="193"/>
        <v>05</v>
      </c>
      <c r="V1380" t="str">
        <f>+VLOOKUP(B1380,MARCO!E:E,1,FALSE)</f>
        <v>Esteban Echeverría</v>
      </c>
      <c r="W1380" t="s">
        <v>134</v>
      </c>
      <c r="X1380" t="s">
        <v>134</v>
      </c>
      <c r="Y1380" t="str">
        <f t="shared" si="194"/>
        <v>R 5 - D 30 - 452 - 3457</v>
      </c>
      <c r="Z1380" t="s">
        <v>20</v>
      </c>
      <c r="AA1380" t="s">
        <v>2349</v>
      </c>
      <c r="AB1380" t="s">
        <v>21</v>
      </c>
      <c r="AD1380" t="str">
        <f t="shared" si="195"/>
        <v>Sociedad De Fomento San Martin</v>
      </c>
      <c r="AE1380" t="s">
        <v>22</v>
      </c>
      <c r="AF1380" t="s">
        <v>23</v>
      </c>
      <c r="AG1380" t="s">
        <v>26</v>
      </c>
      <c r="AH1380" t="s">
        <v>2348</v>
      </c>
      <c r="AI1380" s="13">
        <f t="shared" si="196"/>
        <v>27</v>
      </c>
      <c r="AJ1380" s="13">
        <f t="shared" si="197"/>
        <v>1</v>
      </c>
      <c r="AK1380" s="21">
        <v>1</v>
      </c>
      <c r="AM1380" t="s">
        <v>2154</v>
      </c>
      <c r="AN1380" t="str">
        <f t="shared" si="191"/>
        <v>R05</v>
      </c>
      <c r="AO1380" s="20" t="str">
        <f t="shared" si="192"/>
        <v>FINES_R05</v>
      </c>
      <c r="AP1380" s="25">
        <f t="shared" si="198"/>
        <v>0.32431760430335999</v>
      </c>
      <c r="AQ1380" s="24" t="str">
        <f>+IFERROR(VLOOKUP(Y1380,#REF!,2,FALSE),"-")</f>
        <v>-</v>
      </c>
      <c r="AR1380" s="13" t="s">
        <v>2393</v>
      </c>
      <c r="AS1380" t="s">
        <v>2397</v>
      </c>
      <c r="AT1380" t="str">
        <f t="shared" si="199"/>
        <v>Juan De Garay - 1940 - Luis Guillon</v>
      </c>
    </row>
    <row r="1381" spans="1:46" ht="15.75" thickBot="1" x14ac:dyDescent="0.3">
      <c r="A1381" s="47">
        <v>5</v>
      </c>
      <c r="B1381" s="47" t="s">
        <v>552</v>
      </c>
      <c r="C1381" s="47" t="s">
        <v>2369</v>
      </c>
      <c r="D1381" s="47" t="s">
        <v>569</v>
      </c>
      <c r="E1381" s="47" t="s">
        <v>228</v>
      </c>
      <c r="F1381" s="47" t="s">
        <v>8802</v>
      </c>
      <c r="G1381" s="47" t="s">
        <v>8803</v>
      </c>
      <c r="H1381" s="47" t="s">
        <v>8804</v>
      </c>
      <c r="I1381" s="47" t="s">
        <v>2475</v>
      </c>
      <c r="J1381" s="47" t="s">
        <v>2962</v>
      </c>
      <c r="K1381" s="47" t="s">
        <v>14214</v>
      </c>
      <c r="L1381" s="47">
        <v>0.81285887956619263</v>
      </c>
      <c r="M1381" s="47">
        <v>-34.861057500000001</v>
      </c>
      <c r="N1381" s="47">
        <v>-58.445538599999999</v>
      </c>
      <c r="O1381" s="47" t="s">
        <v>16574</v>
      </c>
      <c r="P1381" s="47">
        <v>1</v>
      </c>
      <c r="Q1381">
        <v>13</v>
      </c>
      <c r="S1381" s="23" t="s">
        <v>2347</v>
      </c>
      <c r="T1381" t="str">
        <f t="shared" si="193"/>
        <v>05</v>
      </c>
      <c r="V1381" t="str">
        <f>+VLOOKUP(B1381,MARCO!E:E,1,FALSE)</f>
        <v>Esteban Echeverría</v>
      </c>
      <c r="W1381" t="s">
        <v>134</v>
      </c>
      <c r="X1381" t="s">
        <v>134</v>
      </c>
      <c r="Y1381" t="str">
        <f t="shared" si="194"/>
        <v>R 5 - D 30 - 452 - 3873</v>
      </c>
      <c r="Z1381" t="s">
        <v>20</v>
      </c>
      <c r="AA1381" t="s">
        <v>2349</v>
      </c>
      <c r="AB1381" t="s">
        <v>21</v>
      </c>
      <c r="AD1381" t="str">
        <f t="shared" si="195"/>
        <v>Merendero PequeÑos Traviesos</v>
      </c>
      <c r="AE1381" t="s">
        <v>22</v>
      </c>
      <c r="AF1381" t="s">
        <v>23</v>
      </c>
      <c r="AG1381" t="s">
        <v>26</v>
      </c>
      <c r="AH1381" t="s">
        <v>2348</v>
      </c>
      <c r="AI1381" s="13">
        <f t="shared" si="196"/>
        <v>13</v>
      </c>
      <c r="AJ1381" s="13">
        <f t="shared" si="197"/>
        <v>1</v>
      </c>
      <c r="AK1381" s="21">
        <v>1</v>
      </c>
      <c r="AM1381" t="s">
        <v>2154</v>
      </c>
      <c r="AN1381" t="str">
        <f t="shared" si="191"/>
        <v>R05</v>
      </c>
      <c r="AO1381" s="20" t="str">
        <f t="shared" si="192"/>
        <v>FINES_R05</v>
      </c>
      <c r="AP1381" s="25">
        <f t="shared" si="198"/>
        <v>0.81285887956619263</v>
      </c>
      <c r="AQ1381" s="24" t="str">
        <f>+IFERROR(VLOOKUP(Y1381,#REF!,2,FALSE),"-")</f>
        <v>-</v>
      </c>
      <c r="AR1381" s="13" t="s">
        <v>2393</v>
      </c>
      <c r="AS1381" t="s">
        <v>2398</v>
      </c>
      <c r="AT1381" t="str">
        <f t="shared" si="199"/>
        <v>Barbier - 2989 - Monte Grande</v>
      </c>
    </row>
    <row r="1382" spans="1:46" ht="15.75" thickBot="1" x14ac:dyDescent="0.3">
      <c r="A1382" s="47">
        <v>5</v>
      </c>
      <c r="B1382" s="47" t="s">
        <v>552</v>
      </c>
      <c r="C1382" s="47" t="s">
        <v>2369</v>
      </c>
      <c r="D1382" s="47" t="s">
        <v>569</v>
      </c>
      <c r="E1382" s="47" t="s">
        <v>228</v>
      </c>
      <c r="F1382" s="47" t="s">
        <v>8806</v>
      </c>
      <c r="G1382" s="47" t="s">
        <v>8807</v>
      </c>
      <c r="H1382" s="47" t="s">
        <v>8808</v>
      </c>
      <c r="I1382" s="47" t="s">
        <v>2475</v>
      </c>
      <c r="J1382" s="47" t="s">
        <v>2962</v>
      </c>
      <c r="K1382" s="47" t="s">
        <v>14215</v>
      </c>
      <c r="L1382" s="47">
        <v>0.77725815773010254</v>
      </c>
      <c r="M1382" s="47">
        <v>-34.755431889999997</v>
      </c>
      <c r="N1382" s="47">
        <v>-58.49068492</v>
      </c>
      <c r="O1382" s="47" t="s">
        <v>16575</v>
      </c>
      <c r="P1382" s="47">
        <v>3</v>
      </c>
      <c r="Q1382">
        <v>85</v>
      </c>
      <c r="S1382" s="23" t="s">
        <v>2347</v>
      </c>
      <c r="T1382" t="str">
        <f t="shared" si="193"/>
        <v>05</v>
      </c>
      <c r="V1382" t="str">
        <f>+VLOOKUP(B1382,MARCO!E:E,1,FALSE)</f>
        <v>Esteban Echeverría</v>
      </c>
      <c r="W1382" t="s">
        <v>134</v>
      </c>
      <c r="X1382" t="s">
        <v>134</v>
      </c>
      <c r="Y1382" t="str">
        <f t="shared" si="194"/>
        <v>R 5 - D 30 - 452 - 0485</v>
      </c>
      <c r="Z1382" t="s">
        <v>20</v>
      </c>
      <c r="AA1382" t="s">
        <v>2349</v>
      </c>
      <c r="AB1382" t="s">
        <v>21</v>
      </c>
      <c r="AD1382" t="str">
        <f t="shared" si="195"/>
        <v>Ub Osvaldo Zapata</v>
      </c>
      <c r="AE1382" t="s">
        <v>22</v>
      </c>
      <c r="AF1382" t="s">
        <v>23</v>
      </c>
      <c r="AG1382" t="s">
        <v>26</v>
      </c>
      <c r="AH1382" t="s">
        <v>2348</v>
      </c>
      <c r="AI1382" s="13">
        <f t="shared" si="196"/>
        <v>85</v>
      </c>
      <c r="AJ1382" s="13">
        <f t="shared" si="197"/>
        <v>3</v>
      </c>
      <c r="AK1382" s="21">
        <v>1</v>
      </c>
      <c r="AM1382" t="s">
        <v>2154</v>
      </c>
      <c r="AN1382" t="str">
        <f t="shared" si="191"/>
        <v>R05</v>
      </c>
      <c r="AO1382" s="20" t="str">
        <f t="shared" si="192"/>
        <v>FINES_R05</v>
      </c>
      <c r="AP1382" s="25">
        <f t="shared" si="198"/>
        <v>0.77725815773010254</v>
      </c>
      <c r="AQ1382" s="24" t="str">
        <f>+IFERROR(VLOOKUP(Y1382,#REF!,2,FALSE),"-")</f>
        <v>-</v>
      </c>
      <c r="AR1382" s="13" t="s">
        <v>2393</v>
      </c>
      <c r="AS1382" t="s">
        <v>2398</v>
      </c>
      <c r="AT1382" t="str">
        <f t="shared" si="199"/>
        <v>Monti Y La Rabida - 9 De Abril Transradio</v>
      </c>
    </row>
    <row r="1383" spans="1:46" ht="15.75" thickBot="1" x14ac:dyDescent="0.3">
      <c r="A1383" s="47">
        <v>5</v>
      </c>
      <c r="B1383" s="47" t="s">
        <v>552</v>
      </c>
      <c r="C1383" s="47" t="s">
        <v>2369</v>
      </c>
      <c r="D1383" s="47" t="s">
        <v>569</v>
      </c>
      <c r="E1383" s="47" t="s">
        <v>228</v>
      </c>
      <c r="F1383" s="47" t="s">
        <v>8810</v>
      </c>
      <c r="G1383" s="47" t="s">
        <v>8811</v>
      </c>
      <c r="H1383" s="47" t="s">
        <v>8812</v>
      </c>
      <c r="I1383" s="47" t="s">
        <v>2475</v>
      </c>
      <c r="J1383" s="47" t="s">
        <v>2278</v>
      </c>
      <c r="K1383" s="47" t="s">
        <v>14216</v>
      </c>
      <c r="L1383" s="47">
        <v>0.60296988487243652</v>
      </c>
      <c r="M1383" s="47">
        <v>-34.844181259999999</v>
      </c>
      <c r="N1383" s="47">
        <v>-58.499947419999998</v>
      </c>
      <c r="O1383" s="47" t="s">
        <v>16576</v>
      </c>
      <c r="P1383" s="47">
        <v>1</v>
      </c>
      <c r="Q1383">
        <v>19</v>
      </c>
      <c r="S1383" s="23" t="s">
        <v>2347</v>
      </c>
      <c r="T1383" t="str">
        <f t="shared" si="193"/>
        <v>05</v>
      </c>
      <c r="V1383" t="str">
        <f>+VLOOKUP(B1383,MARCO!E:E,1,FALSE)</f>
        <v>Esteban Echeverría</v>
      </c>
      <c r="W1383" t="s">
        <v>134</v>
      </c>
      <c r="X1383" t="s">
        <v>134</v>
      </c>
      <c r="Y1383" t="str">
        <f t="shared" si="194"/>
        <v>R 5 - D 30 - 452 - 1022</v>
      </c>
      <c r="Z1383" t="s">
        <v>20</v>
      </c>
      <c r="AA1383" t="s">
        <v>2349</v>
      </c>
      <c r="AB1383" t="s">
        <v>21</v>
      </c>
      <c r="AD1383" t="str">
        <f t="shared" si="195"/>
        <v>Los Altos</v>
      </c>
      <c r="AE1383" t="s">
        <v>22</v>
      </c>
      <c r="AF1383" t="s">
        <v>23</v>
      </c>
      <c r="AG1383" t="s">
        <v>26</v>
      </c>
      <c r="AH1383" t="s">
        <v>2348</v>
      </c>
      <c r="AI1383" s="13">
        <f t="shared" si="196"/>
        <v>19</v>
      </c>
      <c r="AJ1383" s="13">
        <f t="shared" si="197"/>
        <v>1</v>
      </c>
      <c r="AK1383" s="21">
        <v>1</v>
      </c>
      <c r="AM1383" t="s">
        <v>2154</v>
      </c>
      <c r="AN1383" t="str">
        <f t="shared" si="191"/>
        <v>R05</v>
      </c>
      <c r="AO1383" s="20" t="str">
        <f t="shared" si="192"/>
        <v>FINES_R05</v>
      </c>
      <c r="AP1383" s="25">
        <f t="shared" si="198"/>
        <v>0.60296988487243652</v>
      </c>
      <c r="AQ1383" s="24" t="str">
        <f>+IFERROR(VLOOKUP(Y1383,#REF!,2,FALSE),"-")</f>
        <v>-</v>
      </c>
      <c r="AR1383" s="13" t="s">
        <v>2393</v>
      </c>
      <c r="AS1383" t="s">
        <v>2398</v>
      </c>
      <c r="AT1383" t="str">
        <f t="shared" si="199"/>
        <v>Panama - 911 - Monte Grande</v>
      </c>
    </row>
    <row r="1384" spans="1:46" ht="15.75" thickBot="1" x14ac:dyDescent="0.3">
      <c r="A1384" s="47">
        <v>5</v>
      </c>
      <c r="B1384" s="47" t="s">
        <v>552</v>
      </c>
      <c r="C1384" s="47" t="s">
        <v>2369</v>
      </c>
      <c r="D1384" s="47" t="s">
        <v>569</v>
      </c>
      <c r="E1384" s="47" t="s">
        <v>228</v>
      </c>
      <c r="F1384" s="47" t="s">
        <v>8814</v>
      </c>
      <c r="G1384" s="47" t="s">
        <v>2171</v>
      </c>
      <c r="H1384" s="47" t="s">
        <v>8815</v>
      </c>
      <c r="I1384" s="47" t="s">
        <v>2475</v>
      </c>
      <c r="J1384" s="47" t="s">
        <v>7901</v>
      </c>
      <c r="K1384" s="47" t="s">
        <v>14217</v>
      </c>
      <c r="L1384" s="47">
        <v>0.36436104774475098</v>
      </c>
      <c r="M1384" s="47">
        <v>-34.795245889013003</v>
      </c>
      <c r="N1384" s="47">
        <v>-58.452857890376997</v>
      </c>
      <c r="O1384" s="47" t="s">
        <v>16577</v>
      </c>
      <c r="P1384" s="47">
        <v>1</v>
      </c>
      <c r="Q1384">
        <v>22</v>
      </c>
      <c r="S1384" s="23" t="s">
        <v>2347</v>
      </c>
      <c r="T1384" t="str">
        <f t="shared" si="193"/>
        <v>05</v>
      </c>
      <c r="V1384" t="str">
        <f>+VLOOKUP(B1384,MARCO!E:E,1,FALSE)</f>
        <v>Esteban Echeverría</v>
      </c>
      <c r="W1384" t="s">
        <v>134</v>
      </c>
      <c r="X1384" t="s">
        <v>134</v>
      </c>
      <c r="Y1384" t="str">
        <f t="shared" si="194"/>
        <v>R 5 - D 30 - 452 - 4360</v>
      </c>
      <c r="Z1384" t="s">
        <v>20</v>
      </c>
      <c r="AA1384" t="s">
        <v>2349</v>
      </c>
      <c r="AB1384" t="s">
        <v>21</v>
      </c>
      <c r="AD1384" t="str">
        <f t="shared" si="195"/>
        <v>Paulo Freire</v>
      </c>
      <c r="AE1384" t="s">
        <v>22</v>
      </c>
      <c r="AF1384" t="s">
        <v>23</v>
      </c>
      <c r="AG1384" t="s">
        <v>26</v>
      </c>
      <c r="AH1384" t="s">
        <v>2348</v>
      </c>
      <c r="AI1384" s="13">
        <f t="shared" si="196"/>
        <v>22</v>
      </c>
      <c r="AJ1384" s="13">
        <f t="shared" si="197"/>
        <v>1</v>
      </c>
      <c r="AK1384" s="21">
        <v>1</v>
      </c>
      <c r="AM1384" t="s">
        <v>2154</v>
      </c>
      <c r="AN1384" t="str">
        <f t="shared" si="191"/>
        <v>R05</v>
      </c>
      <c r="AO1384" s="20" t="str">
        <f t="shared" si="192"/>
        <v>FINES_R05</v>
      </c>
      <c r="AP1384" s="25">
        <f t="shared" si="198"/>
        <v>0.36436104774475098</v>
      </c>
      <c r="AQ1384" s="24" t="str">
        <f>+IFERROR(VLOOKUP(Y1384,#REF!,2,FALSE),"-")</f>
        <v>-</v>
      </c>
      <c r="AR1384" s="13" t="s">
        <v>2393</v>
      </c>
      <c r="AS1384" t="s">
        <v>2398</v>
      </c>
      <c r="AT1384" t="str">
        <f t="shared" si="199"/>
        <v>Martin Coronado - 759 - Luis Guillon Paris Robertson</v>
      </c>
    </row>
    <row r="1385" spans="1:46" ht="15.75" thickBot="1" x14ac:dyDescent="0.3">
      <c r="A1385" s="47">
        <v>5</v>
      </c>
      <c r="B1385" s="47" t="s">
        <v>552</v>
      </c>
      <c r="C1385" s="47" t="s">
        <v>2369</v>
      </c>
      <c r="D1385" s="47" t="s">
        <v>569</v>
      </c>
      <c r="E1385" s="47" t="s">
        <v>228</v>
      </c>
      <c r="F1385" s="47" t="s">
        <v>8817</v>
      </c>
      <c r="G1385" s="47" t="s">
        <v>8818</v>
      </c>
      <c r="H1385" s="47" t="s">
        <v>8819</v>
      </c>
      <c r="I1385" s="47" t="s">
        <v>2475</v>
      </c>
      <c r="J1385" s="47" t="s">
        <v>7901</v>
      </c>
      <c r="K1385" s="47" t="s">
        <v>14218</v>
      </c>
      <c r="L1385" s="47">
        <v>0.67932027578353882</v>
      </c>
      <c r="M1385" s="47">
        <v>-34.830244100000002</v>
      </c>
      <c r="N1385" s="47">
        <v>-58.498752000000003</v>
      </c>
      <c r="O1385" s="47" t="s">
        <v>16578</v>
      </c>
      <c r="P1385" s="47">
        <v>1</v>
      </c>
      <c r="Q1385">
        <v>26</v>
      </c>
      <c r="S1385" s="23" t="s">
        <v>2347</v>
      </c>
      <c r="T1385" t="str">
        <f t="shared" si="193"/>
        <v>05</v>
      </c>
      <c r="V1385" t="str">
        <f>+VLOOKUP(B1385,MARCO!E:E,1,FALSE)</f>
        <v>Esteban Echeverría</v>
      </c>
      <c r="W1385" t="s">
        <v>134</v>
      </c>
      <c r="X1385" t="s">
        <v>134</v>
      </c>
      <c r="Y1385" t="str">
        <f t="shared" si="194"/>
        <v>R 5 - D 30 - 452 - 0492</v>
      </c>
      <c r="Z1385" t="s">
        <v>20</v>
      </c>
      <c r="AA1385" t="s">
        <v>2349</v>
      </c>
      <c r="AB1385" t="s">
        <v>21</v>
      </c>
      <c r="AD1385" t="str">
        <f t="shared" si="195"/>
        <v>Norma Carrillo</v>
      </c>
      <c r="AE1385" t="s">
        <v>22</v>
      </c>
      <c r="AF1385" t="s">
        <v>23</v>
      </c>
      <c r="AG1385" t="s">
        <v>26</v>
      </c>
      <c r="AH1385" t="s">
        <v>2348</v>
      </c>
      <c r="AI1385" s="13">
        <f t="shared" si="196"/>
        <v>26</v>
      </c>
      <c r="AJ1385" s="13">
        <f t="shared" si="197"/>
        <v>1</v>
      </c>
      <c r="AK1385" s="21">
        <v>1</v>
      </c>
      <c r="AM1385" t="s">
        <v>2154</v>
      </c>
      <c r="AN1385" t="str">
        <f t="shared" si="191"/>
        <v>R05</v>
      </c>
      <c r="AO1385" s="20" t="str">
        <f t="shared" si="192"/>
        <v>FINES_R05</v>
      </c>
      <c r="AP1385" s="25">
        <f t="shared" si="198"/>
        <v>0.67932027578353882</v>
      </c>
      <c r="AQ1385" s="24" t="str">
        <f>+IFERROR(VLOOKUP(Y1385,#REF!,2,FALSE),"-")</f>
        <v>-</v>
      </c>
      <c r="AR1385" s="13" t="s">
        <v>2393</v>
      </c>
      <c r="AS1385" t="s">
        <v>2398</v>
      </c>
      <c r="AT1385" t="str">
        <f t="shared" si="199"/>
        <v>El Ceibo - 17 - El Jaguel Siglo Xx</v>
      </c>
    </row>
    <row r="1386" spans="1:46" ht="15.75" thickBot="1" x14ac:dyDescent="0.3">
      <c r="A1386" s="47">
        <v>5</v>
      </c>
      <c r="B1386" s="47" t="s">
        <v>552</v>
      </c>
      <c r="C1386" s="47" t="s">
        <v>2369</v>
      </c>
      <c r="D1386" s="47" t="s">
        <v>569</v>
      </c>
      <c r="E1386" s="47" t="s">
        <v>228</v>
      </c>
      <c r="F1386" s="47" t="s">
        <v>8821</v>
      </c>
      <c r="G1386" s="47" t="s">
        <v>8822</v>
      </c>
      <c r="H1386" s="47" t="s">
        <v>8823</v>
      </c>
      <c r="I1386" s="47" t="s">
        <v>2475</v>
      </c>
      <c r="J1386" s="47" t="s">
        <v>8796</v>
      </c>
      <c r="K1386" s="47" t="s">
        <v>14219</v>
      </c>
      <c r="L1386" s="47"/>
      <c r="M1386" s="47">
        <v>-34.575765209540997</v>
      </c>
      <c r="N1386" s="47">
        <v>-58.387893698359001</v>
      </c>
      <c r="O1386" s="47" t="s">
        <v>16579</v>
      </c>
      <c r="P1386" s="47">
        <v>1</v>
      </c>
      <c r="Q1386">
        <v>30</v>
      </c>
      <c r="S1386" s="23" t="s">
        <v>2347</v>
      </c>
      <c r="T1386" t="str">
        <f t="shared" si="193"/>
        <v>05</v>
      </c>
      <c r="V1386" t="str">
        <f>+VLOOKUP(B1386,MARCO!E:E,1,FALSE)</f>
        <v>Esteban Echeverría</v>
      </c>
      <c r="W1386" t="s">
        <v>134</v>
      </c>
      <c r="X1386" t="s">
        <v>134</v>
      </c>
      <c r="Y1386" t="str">
        <f t="shared" si="194"/>
        <v>R 5 - D 30 - 452 - 4362</v>
      </c>
      <c r="Z1386" t="s">
        <v>20</v>
      </c>
      <c r="AA1386" t="s">
        <v>2349</v>
      </c>
      <c r="AB1386" t="s">
        <v>21</v>
      </c>
      <c r="AD1386" t="str">
        <f t="shared" si="195"/>
        <v>PequeÑos Gigantes</v>
      </c>
      <c r="AE1386" t="s">
        <v>22</v>
      </c>
      <c r="AF1386" t="s">
        <v>23</v>
      </c>
      <c r="AG1386" t="s">
        <v>26</v>
      </c>
      <c r="AH1386" t="s">
        <v>2348</v>
      </c>
      <c r="AI1386" s="13">
        <f t="shared" si="196"/>
        <v>30</v>
      </c>
      <c r="AJ1386" s="13">
        <f t="shared" si="197"/>
        <v>1</v>
      </c>
      <c r="AK1386" s="21">
        <v>1</v>
      </c>
      <c r="AM1386" t="s">
        <v>2154</v>
      </c>
      <c r="AN1386" t="str">
        <f t="shared" si="191"/>
        <v>R05</v>
      </c>
      <c r="AO1386" s="20" t="str">
        <f t="shared" si="192"/>
        <v>FINES_R05</v>
      </c>
      <c r="AP1386" s="25">
        <f t="shared" si="198"/>
        <v>0</v>
      </c>
      <c r="AQ1386" s="24" t="str">
        <f>+IFERROR(VLOOKUP(Y1386,#REF!,2,FALSE),"-")</f>
        <v>-</v>
      </c>
      <c r="AR1386" s="13" t="s">
        <v>2393</v>
      </c>
      <c r="AS1386" t="s">
        <v>2397</v>
      </c>
      <c r="AT1386" t="str">
        <f t="shared" si="199"/>
        <v>Calle 1 - 5139 e/ Calle 13 y Calle 14 - Monte Grande Sur La Paz</v>
      </c>
    </row>
    <row r="1387" spans="1:46" ht="15.75" thickBot="1" x14ac:dyDescent="0.3">
      <c r="A1387" s="47">
        <v>5</v>
      </c>
      <c r="B1387" s="47" t="s">
        <v>552</v>
      </c>
      <c r="C1387" s="47" t="s">
        <v>2369</v>
      </c>
      <c r="D1387" s="47" t="s">
        <v>569</v>
      </c>
      <c r="E1387" s="47" t="s">
        <v>228</v>
      </c>
      <c r="F1387" s="47" t="s">
        <v>8825</v>
      </c>
      <c r="G1387" s="47" t="s">
        <v>8826</v>
      </c>
      <c r="H1387" s="47" t="s">
        <v>8827</v>
      </c>
      <c r="I1387" s="47" t="s">
        <v>2475</v>
      </c>
      <c r="J1387" s="47" t="s">
        <v>2533</v>
      </c>
      <c r="K1387" s="47" t="s">
        <v>14220</v>
      </c>
      <c r="L1387" s="47">
        <v>0.36354866623878479</v>
      </c>
      <c r="M1387" s="47">
        <v>-34.772995661234432</v>
      </c>
      <c r="N1387" s="47">
        <v>-58.489545626691111</v>
      </c>
      <c r="O1387" s="47" t="s">
        <v>16580</v>
      </c>
      <c r="P1387" s="47">
        <v>1</v>
      </c>
      <c r="Q1387">
        <v>25</v>
      </c>
      <c r="S1387" s="23" t="s">
        <v>2347</v>
      </c>
      <c r="T1387" t="str">
        <f t="shared" si="193"/>
        <v>05</v>
      </c>
      <c r="V1387" t="str">
        <f>+VLOOKUP(B1387,MARCO!E:E,1,FALSE)</f>
        <v>Esteban Echeverría</v>
      </c>
      <c r="W1387" t="s">
        <v>134</v>
      </c>
      <c r="X1387" t="s">
        <v>134</v>
      </c>
      <c r="Y1387" t="str">
        <f t="shared" si="194"/>
        <v>R 5 - D 30 - 452 - 4416</v>
      </c>
      <c r="Z1387" t="s">
        <v>20</v>
      </c>
      <c r="AA1387" t="s">
        <v>2349</v>
      </c>
      <c r="AB1387" t="s">
        <v>21</v>
      </c>
      <c r="AD1387" t="str">
        <f t="shared" si="195"/>
        <v>San Agustin</v>
      </c>
      <c r="AE1387" t="s">
        <v>22</v>
      </c>
      <c r="AF1387" t="s">
        <v>23</v>
      </c>
      <c r="AG1387" t="s">
        <v>26</v>
      </c>
      <c r="AH1387" t="s">
        <v>2348</v>
      </c>
      <c r="AI1387" s="13">
        <f t="shared" si="196"/>
        <v>25</v>
      </c>
      <c r="AJ1387" s="13">
        <f t="shared" si="197"/>
        <v>1</v>
      </c>
      <c r="AK1387" s="21">
        <v>1</v>
      </c>
      <c r="AM1387" t="s">
        <v>2154</v>
      </c>
      <c r="AN1387" t="str">
        <f t="shared" si="191"/>
        <v>R05</v>
      </c>
      <c r="AO1387" s="20" t="str">
        <f t="shared" si="192"/>
        <v>FINES_R05</v>
      </c>
      <c r="AP1387" s="25">
        <f t="shared" si="198"/>
        <v>0.36354866623878479</v>
      </c>
      <c r="AQ1387" s="24" t="str">
        <f>+IFERROR(VLOOKUP(Y1387,#REF!,2,FALSE),"-")</f>
        <v>-</v>
      </c>
      <c r="AR1387" s="13" t="s">
        <v>2393</v>
      </c>
      <c r="AS1387" t="s">
        <v>2398</v>
      </c>
      <c r="AT1387" t="str">
        <f t="shared" si="199"/>
        <v>Calle 17 De Octubre Y Mateo Sanchez - 9 De Abril San Agustin</v>
      </c>
    </row>
    <row r="1388" spans="1:46" ht="15.75" thickBot="1" x14ac:dyDescent="0.3">
      <c r="A1388" s="47">
        <v>5</v>
      </c>
      <c r="B1388" s="47" t="s">
        <v>552</v>
      </c>
      <c r="C1388" s="47" t="s">
        <v>2369</v>
      </c>
      <c r="D1388" s="47" t="s">
        <v>569</v>
      </c>
      <c r="E1388" s="47" t="s">
        <v>228</v>
      </c>
      <c r="F1388" s="47" t="s">
        <v>8829</v>
      </c>
      <c r="G1388" s="47" t="s">
        <v>8830</v>
      </c>
      <c r="H1388" s="47" t="s">
        <v>8831</v>
      </c>
      <c r="I1388" s="47" t="s">
        <v>2475</v>
      </c>
      <c r="J1388" s="47" t="s">
        <v>8833</v>
      </c>
      <c r="K1388" s="47" t="s">
        <v>14221</v>
      </c>
      <c r="L1388" s="47">
        <v>0.94235402345657349</v>
      </c>
      <c r="M1388" s="47">
        <v>-34.745224977046</v>
      </c>
      <c r="N1388" s="47">
        <v>-58.485497491136996</v>
      </c>
      <c r="O1388" s="47" t="s">
        <v>16581</v>
      </c>
      <c r="P1388" s="47">
        <v>1</v>
      </c>
      <c r="Q1388">
        <v>30</v>
      </c>
      <c r="S1388" s="23" t="s">
        <v>2347</v>
      </c>
      <c r="T1388" t="str">
        <f t="shared" si="193"/>
        <v>05</v>
      </c>
      <c r="V1388" t="str">
        <f>+VLOOKUP(B1388,MARCO!E:E,1,FALSE)</f>
        <v>Esteban Echeverría</v>
      </c>
      <c r="W1388" t="s">
        <v>134</v>
      </c>
      <c r="X1388" t="s">
        <v>134</v>
      </c>
      <c r="Y1388" t="str">
        <f t="shared" si="194"/>
        <v>R 5 - D 30 - 452 - 4424</v>
      </c>
      <c r="Z1388" t="s">
        <v>20</v>
      </c>
      <c r="AA1388" t="s">
        <v>2349</v>
      </c>
      <c r="AB1388" t="s">
        <v>21</v>
      </c>
      <c r="AD1388" t="str">
        <f t="shared" si="195"/>
        <v>Barrio San Carlos</v>
      </c>
      <c r="AE1388" t="s">
        <v>22</v>
      </c>
      <c r="AF1388" t="s">
        <v>23</v>
      </c>
      <c r="AG1388" t="s">
        <v>26</v>
      </c>
      <c r="AH1388" t="s">
        <v>2348</v>
      </c>
      <c r="AI1388" s="13">
        <f t="shared" si="196"/>
        <v>30</v>
      </c>
      <c r="AJ1388" s="13">
        <f t="shared" si="197"/>
        <v>1</v>
      </c>
      <c r="AK1388" s="21">
        <v>1</v>
      </c>
      <c r="AM1388" t="s">
        <v>2154</v>
      </c>
      <c r="AN1388" t="str">
        <f t="shared" si="191"/>
        <v>R05</v>
      </c>
      <c r="AO1388" s="20" t="str">
        <f t="shared" si="192"/>
        <v>FINES_R05</v>
      </c>
      <c r="AP1388" s="25">
        <f t="shared" si="198"/>
        <v>0.94235402345657349</v>
      </c>
      <c r="AQ1388" s="24" t="str">
        <f>+IFERROR(VLOOKUP(Y1388,#REF!,2,FALSE),"-")</f>
        <v>-</v>
      </c>
      <c r="AR1388" s="13" t="s">
        <v>2393</v>
      </c>
      <c r="AS1388" t="s">
        <v>2397</v>
      </c>
      <c r="AT1388" t="str">
        <f t="shared" si="199"/>
        <v>Lago Argentino - 6963 - 9 De Abril</v>
      </c>
    </row>
    <row r="1389" spans="1:46" ht="15.75" thickBot="1" x14ac:dyDescent="0.3">
      <c r="A1389" s="47">
        <v>5</v>
      </c>
      <c r="B1389" s="47" t="s">
        <v>552</v>
      </c>
      <c r="C1389" s="47" t="s">
        <v>2369</v>
      </c>
      <c r="D1389" s="47" t="s">
        <v>569</v>
      </c>
      <c r="E1389" s="47" t="s">
        <v>228</v>
      </c>
      <c r="F1389" s="47" t="s">
        <v>8834</v>
      </c>
      <c r="G1389" s="47" t="s">
        <v>8835</v>
      </c>
      <c r="H1389" s="47" t="s">
        <v>8836</v>
      </c>
      <c r="I1389" s="47" t="s">
        <v>2475</v>
      </c>
      <c r="J1389" s="47" t="s">
        <v>8838</v>
      </c>
      <c r="K1389" s="47" t="s">
        <v>14222</v>
      </c>
      <c r="L1389" s="47">
        <v>0.77528202533721924</v>
      </c>
      <c r="M1389" s="47">
        <v>-34.762337000000002</v>
      </c>
      <c r="N1389" s="47">
        <v>-58.498809899999998</v>
      </c>
      <c r="O1389" s="47" t="s">
        <v>16582</v>
      </c>
      <c r="P1389" s="47">
        <v>1</v>
      </c>
      <c r="Q1389">
        <v>17</v>
      </c>
      <c r="S1389" s="23" t="s">
        <v>2347</v>
      </c>
      <c r="T1389" t="str">
        <f t="shared" si="193"/>
        <v>05</v>
      </c>
      <c r="V1389" t="str">
        <f>+VLOOKUP(B1389,MARCO!E:E,1,FALSE)</f>
        <v>Esteban Echeverría</v>
      </c>
      <c r="W1389" t="s">
        <v>134</v>
      </c>
      <c r="X1389" t="s">
        <v>134</v>
      </c>
      <c r="Y1389" t="str">
        <f t="shared" si="194"/>
        <v>R 5 - D 30 - 452 - 4425</v>
      </c>
      <c r="Z1389" t="s">
        <v>20</v>
      </c>
      <c r="AA1389" t="s">
        <v>2349</v>
      </c>
      <c r="AB1389" t="s">
        <v>21</v>
      </c>
      <c r="AD1389" t="str">
        <f t="shared" si="195"/>
        <v>Los Sin Techo</v>
      </c>
      <c r="AE1389" t="s">
        <v>22</v>
      </c>
      <c r="AF1389" t="s">
        <v>23</v>
      </c>
      <c r="AG1389" t="s">
        <v>26</v>
      </c>
      <c r="AH1389" t="s">
        <v>2348</v>
      </c>
      <c r="AI1389" s="13">
        <f t="shared" si="196"/>
        <v>17</v>
      </c>
      <c r="AJ1389" s="13">
        <f t="shared" si="197"/>
        <v>1</v>
      </c>
      <c r="AK1389" s="21">
        <v>1</v>
      </c>
      <c r="AM1389" t="s">
        <v>2154</v>
      </c>
      <c r="AN1389" t="str">
        <f t="shared" si="191"/>
        <v>R05</v>
      </c>
      <c r="AO1389" s="20" t="str">
        <f t="shared" si="192"/>
        <v>FINES_R05</v>
      </c>
      <c r="AP1389" s="25">
        <f t="shared" si="198"/>
        <v>0.77528202533721924</v>
      </c>
      <c r="AQ1389" s="24" t="str">
        <f>+IFERROR(VLOOKUP(Y1389,#REF!,2,FALSE),"-")</f>
        <v>-</v>
      </c>
      <c r="AR1389" s="13" t="s">
        <v>2393</v>
      </c>
      <c r="AS1389" t="s">
        <v>2398</v>
      </c>
      <c r="AT1389" t="str">
        <f t="shared" si="199"/>
        <v>Sucre Manzana 10 - lote 17 - 9 De Abril</v>
      </c>
    </row>
    <row r="1390" spans="1:46" ht="15.75" thickBot="1" x14ac:dyDescent="0.3">
      <c r="A1390" s="47">
        <v>5</v>
      </c>
      <c r="B1390" s="47" t="s">
        <v>552</v>
      </c>
      <c r="C1390" s="47" t="s">
        <v>2369</v>
      </c>
      <c r="D1390" s="47" t="s">
        <v>569</v>
      </c>
      <c r="E1390" s="47" t="s">
        <v>228</v>
      </c>
      <c r="F1390" s="47" t="s">
        <v>8839</v>
      </c>
      <c r="G1390" s="47" t="s">
        <v>2209</v>
      </c>
      <c r="H1390" s="47" t="s">
        <v>8746</v>
      </c>
      <c r="I1390" s="47" t="s">
        <v>2475</v>
      </c>
      <c r="J1390" s="47" t="s">
        <v>2209</v>
      </c>
      <c r="K1390" s="47" t="s">
        <v>16583</v>
      </c>
      <c r="L1390" s="47">
        <v>0.12784768640995031</v>
      </c>
      <c r="M1390" s="47">
        <v>-34.812443919857998</v>
      </c>
      <c r="N1390" s="47">
        <v>-58.467850935862998</v>
      </c>
      <c r="O1390" s="47" t="s">
        <v>16584</v>
      </c>
      <c r="P1390" s="47">
        <v>3</v>
      </c>
      <c r="Q1390">
        <v>75</v>
      </c>
      <c r="S1390" s="23" t="s">
        <v>2347</v>
      </c>
      <c r="T1390" t="str">
        <f t="shared" si="193"/>
        <v>05</v>
      </c>
      <c r="V1390" t="str">
        <f>+VLOOKUP(B1390,MARCO!E:E,1,FALSE)</f>
        <v>Esteban Echeverría</v>
      </c>
      <c r="W1390" t="s">
        <v>134</v>
      </c>
      <c r="X1390" t="s">
        <v>134</v>
      </c>
      <c r="Y1390" t="str">
        <f t="shared" si="194"/>
        <v>R 5 - D 30 - 452 - 0005</v>
      </c>
      <c r="Z1390" t="s">
        <v>20</v>
      </c>
      <c r="AA1390" t="s">
        <v>2349</v>
      </c>
      <c r="AB1390" t="s">
        <v>21</v>
      </c>
      <c r="AD1390" t="str">
        <f t="shared" si="195"/>
        <v>Suteba</v>
      </c>
      <c r="AE1390" t="s">
        <v>22</v>
      </c>
      <c r="AF1390" t="s">
        <v>23</v>
      </c>
      <c r="AG1390" t="s">
        <v>26</v>
      </c>
      <c r="AH1390" t="s">
        <v>2348</v>
      </c>
      <c r="AI1390" s="13">
        <f t="shared" si="196"/>
        <v>75</v>
      </c>
      <c r="AJ1390" s="13">
        <f t="shared" si="197"/>
        <v>3</v>
      </c>
      <c r="AK1390" s="21">
        <v>1</v>
      </c>
      <c r="AM1390" t="s">
        <v>2154</v>
      </c>
      <c r="AN1390" t="str">
        <f t="shared" si="191"/>
        <v>R05</v>
      </c>
      <c r="AO1390" s="20" t="str">
        <f t="shared" si="192"/>
        <v>FINES_R05</v>
      </c>
      <c r="AP1390" s="25">
        <f t="shared" si="198"/>
        <v>0.12784768640995031</v>
      </c>
      <c r="AQ1390" s="24" t="str">
        <f>+IFERROR(VLOOKUP(Y1390,#REF!,2,FALSE),"-")</f>
        <v>-</v>
      </c>
      <c r="AR1390" s="13" t="s">
        <v>2393</v>
      </c>
      <c r="AS1390" t="s">
        <v>2397</v>
      </c>
      <c r="AT1390" t="str">
        <f t="shared" si="199"/>
        <v>Mariano Alegre - 122 e/ Ocantos - Monte Grande Noroeste Centro</v>
      </c>
    </row>
    <row r="1391" spans="1:46" ht="15.75" thickBot="1" x14ac:dyDescent="0.3">
      <c r="A1391" s="47">
        <v>5</v>
      </c>
      <c r="B1391" s="47" t="s">
        <v>185</v>
      </c>
      <c r="C1391" s="47" t="s">
        <v>2378</v>
      </c>
      <c r="D1391" s="47" t="s">
        <v>225</v>
      </c>
      <c r="E1391" s="47" t="s">
        <v>226</v>
      </c>
      <c r="F1391" s="47" t="s">
        <v>8843</v>
      </c>
      <c r="G1391" s="47" t="s">
        <v>8844</v>
      </c>
      <c r="H1391" s="47" t="s">
        <v>8845</v>
      </c>
      <c r="I1391" s="47" t="s">
        <v>2414</v>
      </c>
      <c r="J1391" s="47"/>
      <c r="K1391" s="47" t="s">
        <v>14223</v>
      </c>
      <c r="L1391" s="47">
        <v>0.76071876287460327</v>
      </c>
      <c r="M1391" s="47">
        <v>-34.782760289999999</v>
      </c>
      <c r="N1391" s="47">
        <v>-58.336715220000002</v>
      </c>
      <c r="O1391" s="47" t="s">
        <v>16585</v>
      </c>
      <c r="P1391" s="47">
        <v>5</v>
      </c>
      <c r="Q1391">
        <v>131</v>
      </c>
      <c r="S1391" s="23" t="s">
        <v>2347</v>
      </c>
      <c r="T1391" t="str">
        <f t="shared" si="193"/>
        <v>05</v>
      </c>
      <c r="V1391" t="str">
        <f>+VLOOKUP(B1391,MARCO!E:E,1,FALSE)</f>
        <v>Almirante Brown</v>
      </c>
      <c r="W1391" t="s">
        <v>134</v>
      </c>
      <c r="X1391" t="s">
        <v>134</v>
      </c>
      <c r="Y1391" t="str">
        <f t="shared" si="194"/>
        <v>R 5 - D 4 - 451 - 0086</v>
      </c>
      <c r="Z1391" t="s">
        <v>20</v>
      </c>
      <c r="AA1391" t="s">
        <v>2349</v>
      </c>
      <c r="AB1391" t="s">
        <v>21</v>
      </c>
      <c r="AD1391" t="str">
        <f t="shared" si="195"/>
        <v>Sociedad De Fomento 17 De Agosto</v>
      </c>
      <c r="AE1391" t="s">
        <v>22</v>
      </c>
      <c r="AF1391" t="s">
        <v>23</v>
      </c>
      <c r="AG1391" t="s">
        <v>26</v>
      </c>
      <c r="AH1391" t="s">
        <v>2348</v>
      </c>
      <c r="AI1391" s="13">
        <f t="shared" si="196"/>
        <v>131</v>
      </c>
      <c r="AJ1391" s="13">
        <f t="shared" si="197"/>
        <v>5</v>
      </c>
      <c r="AK1391" s="21">
        <v>1</v>
      </c>
      <c r="AM1391" t="s">
        <v>2154</v>
      </c>
      <c r="AN1391" t="str">
        <f t="shared" si="191"/>
        <v>R05</v>
      </c>
      <c r="AO1391" s="20" t="str">
        <f t="shared" si="192"/>
        <v>FINES_R05</v>
      </c>
      <c r="AP1391" s="25">
        <f t="shared" si="198"/>
        <v>0.76071876287460327</v>
      </c>
      <c r="AQ1391" s="24" t="str">
        <f>+IFERROR(VLOOKUP(Y1391,#REF!,2,FALSE),"-")</f>
        <v>-</v>
      </c>
      <c r="AR1391" s="13" t="s">
        <v>2393</v>
      </c>
      <c r="AS1391" t="s">
        <v>2398</v>
      </c>
      <c r="AT1391" t="str">
        <f t="shared" si="199"/>
        <v>San Carlos Y San Jeronimo - Rafael Calzada Rafael Calzada</v>
      </c>
    </row>
    <row r="1392" spans="1:46" ht="15.75" thickBot="1" x14ac:dyDescent="0.3">
      <c r="A1392" s="47">
        <v>5</v>
      </c>
      <c r="B1392" s="47" t="s">
        <v>185</v>
      </c>
      <c r="C1392" s="47" t="s">
        <v>2378</v>
      </c>
      <c r="D1392" s="47" t="s">
        <v>225</v>
      </c>
      <c r="E1392" s="47" t="s">
        <v>226</v>
      </c>
      <c r="F1392" s="47" t="s">
        <v>8847</v>
      </c>
      <c r="G1392" s="47" t="s">
        <v>8848</v>
      </c>
      <c r="H1392" s="47" t="s">
        <v>8849</v>
      </c>
      <c r="I1392" s="47" t="s">
        <v>2414</v>
      </c>
      <c r="J1392" s="47"/>
      <c r="K1392" s="47" t="s">
        <v>14224</v>
      </c>
      <c r="L1392" s="47">
        <v>0.61882805824279785</v>
      </c>
      <c r="M1392" s="47">
        <v>-34.762335399999998</v>
      </c>
      <c r="N1392" s="47">
        <v>-58.346611000000003</v>
      </c>
      <c r="O1392" s="47" t="s">
        <v>16586</v>
      </c>
      <c r="P1392" s="47">
        <v>7</v>
      </c>
      <c r="Q1392">
        <v>156</v>
      </c>
      <c r="S1392" s="23" t="s">
        <v>2347</v>
      </c>
      <c r="T1392" t="str">
        <f t="shared" si="193"/>
        <v>05</v>
      </c>
      <c r="V1392" t="str">
        <f>+VLOOKUP(B1392,MARCO!E:E,1,FALSE)</f>
        <v>Almirante Brown</v>
      </c>
      <c r="W1392" t="s">
        <v>134</v>
      </c>
      <c r="X1392" t="s">
        <v>134</v>
      </c>
      <c r="Y1392" t="str">
        <f t="shared" si="194"/>
        <v>R 5 - D 4 - 451 - 2207</v>
      </c>
      <c r="Z1392" t="s">
        <v>20</v>
      </c>
      <c r="AA1392" t="s">
        <v>2349</v>
      </c>
      <c r="AB1392" t="s">
        <v>21</v>
      </c>
      <c r="AD1392" t="str">
        <f t="shared" si="195"/>
        <v>Cea 713</v>
      </c>
      <c r="AE1392" t="s">
        <v>22</v>
      </c>
      <c r="AF1392" t="s">
        <v>23</v>
      </c>
      <c r="AG1392" t="s">
        <v>26</v>
      </c>
      <c r="AH1392" t="s">
        <v>2348</v>
      </c>
      <c r="AI1392" s="13">
        <f t="shared" si="196"/>
        <v>156</v>
      </c>
      <c r="AJ1392" s="13">
        <f t="shared" si="197"/>
        <v>7</v>
      </c>
      <c r="AK1392" s="21">
        <v>1</v>
      </c>
      <c r="AM1392" t="s">
        <v>2154</v>
      </c>
      <c r="AN1392" t="str">
        <f t="shared" si="191"/>
        <v>R05</v>
      </c>
      <c r="AO1392" s="20" t="str">
        <f t="shared" si="192"/>
        <v>FINES_R05</v>
      </c>
      <c r="AP1392" s="25">
        <f t="shared" si="198"/>
        <v>0.61882805824279785</v>
      </c>
      <c r="AQ1392" s="24" t="str">
        <f>+IFERROR(VLOOKUP(Y1392,#REF!,2,FALSE),"-")</f>
        <v>-</v>
      </c>
      <c r="AR1392" s="13" t="s">
        <v>2393</v>
      </c>
      <c r="AS1392" t="s">
        <v>2398</v>
      </c>
      <c r="AT1392" t="str">
        <f t="shared" si="199"/>
        <v>La Torcaza - 849 - San Jose San Jose</v>
      </c>
    </row>
    <row r="1393" spans="1:46" ht="15.75" thickBot="1" x14ac:dyDescent="0.3">
      <c r="A1393" s="47">
        <v>5</v>
      </c>
      <c r="B1393" s="47" t="s">
        <v>185</v>
      </c>
      <c r="C1393" s="47" t="s">
        <v>2378</v>
      </c>
      <c r="D1393" s="47" t="s">
        <v>225</v>
      </c>
      <c r="E1393" s="47" t="s">
        <v>226</v>
      </c>
      <c r="F1393" s="47" t="s">
        <v>8851</v>
      </c>
      <c r="G1393" s="47" t="s">
        <v>8852</v>
      </c>
      <c r="H1393" s="47" t="s">
        <v>8853</v>
      </c>
      <c r="I1393" s="47" t="s">
        <v>2414</v>
      </c>
      <c r="J1393" s="47"/>
      <c r="K1393" s="47" t="s">
        <v>14225</v>
      </c>
      <c r="L1393" s="47">
        <v>0.59763222932815552</v>
      </c>
      <c r="M1393" s="47">
        <v>-34.780655799999998</v>
      </c>
      <c r="N1393" s="47">
        <v>-58.3590248</v>
      </c>
      <c r="O1393" s="47" t="s">
        <v>16587</v>
      </c>
      <c r="P1393" s="47">
        <v>6</v>
      </c>
      <c r="Q1393">
        <v>149</v>
      </c>
      <c r="S1393" s="23" t="s">
        <v>2347</v>
      </c>
      <c r="T1393" t="str">
        <f t="shared" si="193"/>
        <v>05</v>
      </c>
      <c r="V1393" t="str">
        <f>+VLOOKUP(B1393,MARCO!E:E,1,FALSE)</f>
        <v>Almirante Brown</v>
      </c>
      <c r="W1393" t="s">
        <v>134</v>
      </c>
      <c r="X1393" t="s">
        <v>134</v>
      </c>
      <c r="Y1393" t="str">
        <f t="shared" si="194"/>
        <v>R 5 - D 4 - 451 - 1934</v>
      </c>
      <c r="Z1393" t="s">
        <v>20</v>
      </c>
      <c r="AA1393" t="s">
        <v>2349</v>
      </c>
      <c r="AB1393" t="s">
        <v>21</v>
      </c>
      <c r="AD1393" t="str">
        <f t="shared" si="195"/>
        <v>Pocho Lepratti</v>
      </c>
      <c r="AE1393" t="s">
        <v>22</v>
      </c>
      <c r="AF1393" t="s">
        <v>23</v>
      </c>
      <c r="AG1393" t="s">
        <v>26</v>
      </c>
      <c r="AH1393" t="s">
        <v>2348</v>
      </c>
      <c r="AI1393" s="13">
        <f t="shared" si="196"/>
        <v>149</v>
      </c>
      <c r="AJ1393" s="13">
        <f t="shared" si="197"/>
        <v>6</v>
      </c>
      <c r="AK1393" s="21">
        <v>1</v>
      </c>
      <c r="AM1393" t="s">
        <v>2154</v>
      </c>
      <c r="AN1393" t="str">
        <f t="shared" si="191"/>
        <v>R05</v>
      </c>
      <c r="AO1393" s="20" t="str">
        <f t="shared" si="192"/>
        <v>FINES_R05</v>
      </c>
      <c r="AP1393" s="25">
        <f t="shared" si="198"/>
        <v>0.59763222932815552</v>
      </c>
      <c r="AQ1393" s="24" t="str">
        <f>+IFERROR(VLOOKUP(Y1393,#REF!,2,FALSE),"-")</f>
        <v>-</v>
      </c>
      <c r="AR1393" s="13" t="s">
        <v>2393</v>
      </c>
      <c r="AS1393" t="s">
        <v>2398</v>
      </c>
      <c r="AT1393" t="str">
        <f t="shared" si="199"/>
        <v>Bynnon - 3781 - Jose Marmol Jose Marmol</v>
      </c>
    </row>
    <row r="1394" spans="1:46" ht="15.75" thickBot="1" x14ac:dyDescent="0.3">
      <c r="A1394" s="47">
        <v>5</v>
      </c>
      <c r="B1394" s="47" t="s">
        <v>185</v>
      </c>
      <c r="C1394" s="47" t="s">
        <v>2369</v>
      </c>
      <c r="D1394" s="47" t="s">
        <v>227</v>
      </c>
      <c r="E1394" s="47" t="s">
        <v>228</v>
      </c>
      <c r="F1394" s="47" t="s">
        <v>8855</v>
      </c>
      <c r="G1394" s="47" t="s">
        <v>2227</v>
      </c>
      <c r="H1394" s="47" t="s">
        <v>8856</v>
      </c>
      <c r="I1394" s="47" t="s">
        <v>2414</v>
      </c>
      <c r="J1394" s="47"/>
      <c r="K1394" s="47" t="s">
        <v>14226</v>
      </c>
      <c r="L1394" s="47">
        <v>0.43732467293739319</v>
      </c>
      <c r="M1394" s="47">
        <v>-34.860799999999998</v>
      </c>
      <c r="N1394" s="47">
        <v>-58.383409999999998</v>
      </c>
      <c r="O1394" s="47" t="s">
        <v>16588</v>
      </c>
      <c r="P1394" s="47">
        <v>4</v>
      </c>
      <c r="Q1394">
        <v>99</v>
      </c>
      <c r="S1394" s="23" t="s">
        <v>2347</v>
      </c>
      <c r="T1394" t="str">
        <f t="shared" si="193"/>
        <v>05</v>
      </c>
      <c r="V1394" t="str">
        <f>+VLOOKUP(B1394,MARCO!E:E,1,FALSE)</f>
        <v>Almirante Brown</v>
      </c>
      <c r="W1394" t="s">
        <v>134</v>
      </c>
      <c r="X1394" t="s">
        <v>134</v>
      </c>
      <c r="Y1394" t="str">
        <f t="shared" si="194"/>
        <v>R 5 - D 4 - 452 - 2847</v>
      </c>
      <c r="Z1394" t="s">
        <v>20</v>
      </c>
      <c r="AA1394" t="s">
        <v>2349</v>
      </c>
      <c r="AB1394" t="s">
        <v>21</v>
      </c>
      <c r="AD1394" t="str">
        <f t="shared" si="195"/>
        <v>Epa 703</v>
      </c>
      <c r="AE1394" t="s">
        <v>22</v>
      </c>
      <c r="AF1394" t="s">
        <v>23</v>
      </c>
      <c r="AG1394" t="s">
        <v>26</v>
      </c>
      <c r="AH1394" t="s">
        <v>2348</v>
      </c>
      <c r="AI1394" s="13">
        <f t="shared" si="196"/>
        <v>99</v>
      </c>
      <c r="AJ1394" s="13">
        <f t="shared" si="197"/>
        <v>4</v>
      </c>
      <c r="AK1394" s="21">
        <v>1</v>
      </c>
      <c r="AM1394" t="s">
        <v>2154</v>
      </c>
      <c r="AN1394" t="str">
        <f t="shared" si="191"/>
        <v>R05</v>
      </c>
      <c r="AO1394" s="20" t="str">
        <f t="shared" si="192"/>
        <v>FINES_R05</v>
      </c>
      <c r="AP1394" s="25">
        <f t="shared" si="198"/>
        <v>0.43732467293739319</v>
      </c>
      <c r="AQ1394" s="24" t="str">
        <f>+IFERROR(VLOOKUP(Y1394,#REF!,2,FALSE),"-")</f>
        <v>-</v>
      </c>
      <c r="AR1394" s="13" t="s">
        <v>2393</v>
      </c>
      <c r="AS1394" t="s">
        <v>2397</v>
      </c>
      <c r="AT1394" t="str">
        <f t="shared" si="199"/>
        <v>Burgward - 1015 - Longchamps Longchamps</v>
      </c>
    </row>
    <row r="1395" spans="1:46" ht="15.75" thickBot="1" x14ac:dyDescent="0.3">
      <c r="A1395" s="47">
        <v>5</v>
      </c>
      <c r="B1395" s="47" t="s">
        <v>185</v>
      </c>
      <c r="C1395" s="47" t="s">
        <v>2374</v>
      </c>
      <c r="D1395" s="47" t="s">
        <v>229</v>
      </c>
      <c r="E1395" s="47" t="s">
        <v>230</v>
      </c>
      <c r="F1395" s="47" t="s">
        <v>8858</v>
      </c>
      <c r="G1395" s="47" t="s">
        <v>8859</v>
      </c>
      <c r="H1395" s="47" t="s">
        <v>8860</v>
      </c>
      <c r="I1395" s="47" t="s">
        <v>2414</v>
      </c>
      <c r="J1395" s="47" t="s">
        <v>4232</v>
      </c>
      <c r="K1395" s="47" t="s">
        <v>14227</v>
      </c>
      <c r="L1395" s="47">
        <v>0.29349017143249512</v>
      </c>
      <c r="M1395" s="47">
        <v>-34.816550399999997</v>
      </c>
      <c r="N1395" s="47">
        <v>-58.342812000000002</v>
      </c>
      <c r="O1395" s="47" t="s">
        <v>16589</v>
      </c>
      <c r="P1395" s="47">
        <v>2</v>
      </c>
      <c r="Q1395">
        <v>18</v>
      </c>
      <c r="S1395" s="23" t="s">
        <v>2347</v>
      </c>
      <c r="T1395" t="str">
        <f t="shared" si="193"/>
        <v>05</v>
      </c>
      <c r="V1395" t="str">
        <f>+VLOOKUP(B1395,MARCO!E:E,1,FALSE)</f>
        <v>Almirante Brown</v>
      </c>
      <c r="W1395" t="s">
        <v>134</v>
      </c>
      <c r="X1395" t="s">
        <v>134</v>
      </c>
      <c r="Y1395" t="str">
        <f t="shared" si="194"/>
        <v>R 5 - D 4 - 453 - 2086</v>
      </c>
      <c r="Z1395" t="s">
        <v>20</v>
      </c>
      <c r="AA1395" t="s">
        <v>2349</v>
      </c>
      <c r="AB1395" t="s">
        <v>21</v>
      </c>
      <c r="AD1395" t="str">
        <f t="shared" si="195"/>
        <v>Cat Comedor Patito Feo</v>
      </c>
      <c r="AE1395" t="s">
        <v>22</v>
      </c>
      <c r="AF1395" t="s">
        <v>23</v>
      </c>
      <c r="AG1395" t="s">
        <v>26</v>
      </c>
      <c r="AH1395" t="s">
        <v>2348</v>
      </c>
      <c r="AI1395" s="13">
        <f t="shared" si="196"/>
        <v>18</v>
      </c>
      <c r="AJ1395" s="13">
        <f t="shared" si="197"/>
        <v>2</v>
      </c>
      <c r="AK1395" s="21">
        <v>1</v>
      </c>
      <c r="AM1395" t="s">
        <v>2154</v>
      </c>
      <c r="AN1395" t="str">
        <f t="shared" si="191"/>
        <v>R05</v>
      </c>
      <c r="AO1395" s="20" t="str">
        <f t="shared" si="192"/>
        <v>FINES_R05</v>
      </c>
      <c r="AP1395" s="25">
        <f t="shared" si="198"/>
        <v>0.29349017143249512</v>
      </c>
      <c r="AQ1395" s="24" t="str">
        <f>+IFERROR(VLOOKUP(Y1395,#REF!,2,FALSE),"-")</f>
        <v>-</v>
      </c>
      <c r="AR1395" s="13" t="s">
        <v>2393</v>
      </c>
      <c r="AS1395" t="s">
        <v>2398</v>
      </c>
      <c r="AT1395" t="str">
        <f t="shared" si="199"/>
        <v>Rio Gallego - 329 - Don Orione Don Orione</v>
      </c>
    </row>
    <row r="1396" spans="1:46" ht="15.75" thickBot="1" x14ac:dyDescent="0.3">
      <c r="A1396" s="47">
        <v>5</v>
      </c>
      <c r="B1396" s="47" t="s">
        <v>185</v>
      </c>
      <c r="C1396" s="47" t="s">
        <v>2369</v>
      </c>
      <c r="D1396" s="47" t="s">
        <v>227</v>
      </c>
      <c r="E1396" s="47" t="s">
        <v>228</v>
      </c>
      <c r="F1396" s="47" t="s">
        <v>8862</v>
      </c>
      <c r="G1396" s="47" t="s">
        <v>8863</v>
      </c>
      <c r="H1396" s="47" t="s">
        <v>8864</v>
      </c>
      <c r="I1396" s="47" t="s">
        <v>2414</v>
      </c>
      <c r="J1396" s="47" t="s">
        <v>4232</v>
      </c>
      <c r="K1396" s="47" t="s">
        <v>14228</v>
      </c>
      <c r="L1396" s="47">
        <v>0.44040572643280029</v>
      </c>
      <c r="M1396" s="47">
        <v>-34.860992314842399</v>
      </c>
      <c r="N1396" s="47">
        <v>-58.383752102475597</v>
      </c>
      <c r="O1396" s="47" t="s">
        <v>16590</v>
      </c>
      <c r="P1396" s="47">
        <v>3</v>
      </c>
      <c r="Q1396">
        <v>100</v>
      </c>
      <c r="S1396" s="23" t="s">
        <v>2347</v>
      </c>
      <c r="T1396" t="str">
        <f t="shared" si="193"/>
        <v>05</v>
      </c>
      <c r="V1396" t="str">
        <f>+VLOOKUP(B1396,MARCO!E:E,1,FALSE)</f>
        <v>Almirante Brown</v>
      </c>
      <c r="W1396" t="s">
        <v>134</v>
      </c>
      <c r="X1396" t="s">
        <v>134</v>
      </c>
      <c r="Y1396" t="str">
        <f t="shared" si="194"/>
        <v>R 5 - D 4 - 452 - 2112</v>
      </c>
      <c r="Z1396" t="s">
        <v>20</v>
      </c>
      <c r="AA1396" t="s">
        <v>2349</v>
      </c>
      <c r="AB1396" t="s">
        <v>21</v>
      </c>
      <c r="AD1396" t="str">
        <f t="shared" si="195"/>
        <v>E.p N° 9</v>
      </c>
      <c r="AE1396" t="s">
        <v>22</v>
      </c>
      <c r="AF1396" t="s">
        <v>23</v>
      </c>
      <c r="AG1396" t="s">
        <v>26</v>
      </c>
      <c r="AH1396" t="s">
        <v>2348</v>
      </c>
      <c r="AI1396" s="13">
        <f t="shared" si="196"/>
        <v>100</v>
      </c>
      <c r="AJ1396" s="13">
        <f t="shared" si="197"/>
        <v>3</v>
      </c>
      <c r="AK1396" s="21">
        <v>1</v>
      </c>
      <c r="AM1396" t="s">
        <v>2154</v>
      </c>
      <c r="AN1396" t="str">
        <f t="shared" si="191"/>
        <v>R05</v>
      </c>
      <c r="AO1396" s="20" t="str">
        <f t="shared" si="192"/>
        <v>FINES_R05</v>
      </c>
      <c r="AP1396" s="25">
        <f t="shared" si="198"/>
        <v>0.44040572643280029</v>
      </c>
      <c r="AQ1396" s="24" t="str">
        <f>+IFERROR(VLOOKUP(Y1396,#REF!,2,FALSE),"-")</f>
        <v>-</v>
      </c>
      <c r="AR1396" s="13" t="s">
        <v>2393</v>
      </c>
      <c r="AS1396" t="s">
        <v>2398</v>
      </c>
      <c r="AT1396" t="str">
        <f t="shared" si="199"/>
        <v>Burwardt - 1015 e/ Provincia De Bsas y Carlos Diehl - Longchamps Longchamps</v>
      </c>
    </row>
    <row r="1397" spans="1:46" ht="15.75" thickBot="1" x14ac:dyDescent="0.3">
      <c r="A1397" s="47">
        <v>5</v>
      </c>
      <c r="B1397" s="47" t="s">
        <v>185</v>
      </c>
      <c r="C1397" s="47" t="s">
        <v>2369</v>
      </c>
      <c r="D1397" s="47" t="s">
        <v>227</v>
      </c>
      <c r="E1397" s="47" t="s">
        <v>228</v>
      </c>
      <c r="F1397" s="47" t="s">
        <v>8866</v>
      </c>
      <c r="G1397" s="47" t="s">
        <v>8867</v>
      </c>
      <c r="H1397" s="47" t="s">
        <v>8868</v>
      </c>
      <c r="I1397" s="47" t="s">
        <v>2414</v>
      </c>
      <c r="J1397" s="47" t="s">
        <v>4232</v>
      </c>
      <c r="K1397" s="47" t="s">
        <v>14229</v>
      </c>
      <c r="L1397" s="47">
        <v>0.77609175443649292</v>
      </c>
      <c r="M1397" s="47">
        <v>-34.842993107086002</v>
      </c>
      <c r="N1397" s="47">
        <v>-58.363365316001001</v>
      </c>
      <c r="O1397" s="47" t="s">
        <v>16591</v>
      </c>
      <c r="P1397" s="47">
        <v>3</v>
      </c>
      <c r="Q1397">
        <v>67</v>
      </c>
      <c r="S1397" s="23" t="s">
        <v>2347</v>
      </c>
      <c r="T1397" t="str">
        <f t="shared" si="193"/>
        <v>05</v>
      </c>
      <c r="V1397" t="str">
        <f>+VLOOKUP(B1397,MARCO!E:E,1,FALSE)</f>
        <v>Almirante Brown</v>
      </c>
      <c r="W1397" t="s">
        <v>134</v>
      </c>
      <c r="X1397" t="s">
        <v>134</v>
      </c>
      <c r="Y1397" t="str">
        <f t="shared" si="194"/>
        <v>R 5 - D 4 - 452 - 2128</v>
      </c>
      <c r="Z1397" t="s">
        <v>20</v>
      </c>
      <c r="AA1397" t="s">
        <v>2349</v>
      </c>
      <c r="AB1397" t="s">
        <v>21</v>
      </c>
      <c r="AD1397" t="str">
        <f t="shared" si="195"/>
        <v>Madres De Plaza</v>
      </c>
      <c r="AE1397" t="s">
        <v>22</v>
      </c>
      <c r="AF1397" t="s">
        <v>23</v>
      </c>
      <c r="AG1397" t="s">
        <v>26</v>
      </c>
      <c r="AH1397" t="s">
        <v>2348</v>
      </c>
      <c r="AI1397" s="13">
        <f t="shared" si="196"/>
        <v>67</v>
      </c>
      <c r="AJ1397" s="13">
        <f t="shared" si="197"/>
        <v>3</v>
      </c>
      <c r="AK1397" s="21">
        <v>1</v>
      </c>
      <c r="AM1397" t="s">
        <v>2154</v>
      </c>
      <c r="AN1397" t="str">
        <f t="shared" si="191"/>
        <v>R05</v>
      </c>
      <c r="AO1397" s="20" t="str">
        <f t="shared" si="192"/>
        <v>FINES_R05</v>
      </c>
      <c r="AP1397" s="25">
        <f t="shared" si="198"/>
        <v>0.77609175443649292</v>
      </c>
      <c r="AQ1397" s="24" t="str">
        <f>+IFERROR(VLOOKUP(Y1397,#REF!,2,FALSE),"-")</f>
        <v>-</v>
      </c>
      <c r="AR1397" s="13" t="s">
        <v>2393</v>
      </c>
      <c r="AS1397" t="s">
        <v>2398</v>
      </c>
      <c r="AT1397" t="str">
        <f t="shared" si="199"/>
        <v>Fernando Lahille - e/ Vucetich - Ministro Rivadavia Ministro Rivadavia</v>
      </c>
    </row>
    <row r="1398" spans="1:46" ht="15.75" thickBot="1" x14ac:dyDescent="0.3">
      <c r="A1398" s="47">
        <v>5</v>
      </c>
      <c r="B1398" s="47" t="s">
        <v>185</v>
      </c>
      <c r="C1398" s="47" t="s">
        <v>2369</v>
      </c>
      <c r="D1398" s="47" t="s">
        <v>227</v>
      </c>
      <c r="E1398" s="47" t="s">
        <v>228</v>
      </c>
      <c r="F1398" s="47" t="s">
        <v>8870</v>
      </c>
      <c r="G1398" s="47" t="s">
        <v>8871</v>
      </c>
      <c r="H1398" s="47" t="s">
        <v>8872</v>
      </c>
      <c r="I1398" s="47" t="s">
        <v>2414</v>
      </c>
      <c r="J1398" s="47" t="s">
        <v>4232</v>
      </c>
      <c r="K1398" s="47" t="s">
        <v>14230</v>
      </c>
      <c r="L1398" s="47">
        <v>0.83709889650344849</v>
      </c>
      <c r="M1398" s="47">
        <v>-34.890224460732497</v>
      </c>
      <c r="N1398" s="47">
        <v>-58.361928958227701</v>
      </c>
      <c r="O1398" s="47" t="s">
        <v>16592</v>
      </c>
      <c r="P1398" s="47">
        <v>3</v>
      </c>
      <c r="Q1398">
        <v>92</v>
      </c>
      <c r="S1398" s="23" t="s">
        <v>2347</v>
      </c>
      <c r="T1398" t="str">
        <f t="shared" si="193"/>
        <v>05</v>
      </c>
      <c r="V1398" t="str">
        <f>+VLOOKUP(B1398,MARCO!E:E,1,FALSE)</f>
        <v>Almirante Brown</v>
      </c>
      <c r="W1398" t="s">
        <v>134</v>
      </c>
      <c r="X1398" t="s">
        <v>134</v>
      </c>
      <c r="Y1398" t="str">
        <f t="shared" si="194"/>
        <v>R 5 - D 4 - 452 - 0096</v>
      </c>
      <c r="Z1398" t="s">
        <v>20</v>
      </c>
      <c r="AA1398" t="s">
        <v>2349</v>
      </c>
      <c r="AB1398" t="s">
        <v>21</v>
      </c>
      <c r="AD1398" t="str">
        <f t="shared" si="195"/>
        <v>Eeppa714</v>
      </c>
      <c r="AE1398" t="s">
        <v>22</v>
      </c>
      <c r="AF1398" t="s">
        <v>23</v>
      </c>
      <c r="AG1398" t="s">
        <v>26</v>
      </c>
      <c r="AH1398" t="s">
        <v>2348</v>
      </c>
      <c r="AI1398" s="13">
        <f t="shared" si="196"/>
        <v>92</v>
      </c>
      <c r="AJ1398" s="13">
        <f t="shared" si="197"/>
        <v>3</v>
      </c>
      <c r="AK1398" s="21">
        <v>1</v>
      </c>
      <c r="AM1398" t="s">
        <v>2154</v>
      </c>
      <c r="AN1398" t="str">
        <f t="shared" si="191"/>
        <v>R05</v>
      </c>
      <c r="AO1398" s="20" t="str">
        <f t="shared" si="192"/>
        <v>FINES_R05</v>
      </c>
      <c r="AP1398" s="25">
        <f t="shared" si="198"/>
        <v>0.83709889650344849</v>
      </c>
      <c r="AQ1398" s="24" t="str">
        <f>+IFERROR(VLOOKUP(Y1398,#REF!,2,FALSE),"-")</f>
        <v>-</v>
      </c>
      <c r="AR1398" s="13" t="s">
        <v>2393</v>
      </c>
      <c r="AS1398" t="s">
        <v>2397</v>
      </c>
      <c r="AT1398" t="str">
        <f t="shared" si="199"/>
        <v>Di Carlo Y Buenos Aires - Glew Glew</v>
      </c>
    </row>
    <row r="1399" spans="1:46" ht="15.75" thickBot="1" x14ac:dyDescent="0.3">
      <c r="A1399" s="47">
        <v>5</v>
      </c>
      <c r="B1399" s="47" t="s">
        <v>185</v>
      </c>
      <c r="C1399" s="47" t="s">
        <v>2374</v>
      </c>
      <c r="D1399" s="47" t="s">
        <v>229</v>
      </c>
      <c r="E1399" s="47" t="s">
        <v>230</v>
      </c>
      <c r="F1399" s="47" t="s">
        <v>8874</v>
      </c>
      <c r="G1399" s="47" t="s">
        <v>8875</v>
      </c>
      <c r="H1399" s="47" t="s">
        <v>8876</v>
      </c>
      <c r="I1399" s="47" t="s">
        <v>2414</v>
      </c>
      <c r="J1399" s="47" t="s">
        <v>4232</v>
      </c>
      <c r="K1399" s="47" t="s">
        <v>14231</v>
      </c>
      <c r="L1399" s="47">
        <v>0.62746518850326538</v>
      </c>
      <c r="M1399" s="47">
        <v>-34.803768985348</v>
      </c>
      <c r="N1399" s="47">
        <v>-58.353106034153001</v>
      </c>
      <c r="O1399" s="47" t="s">
        <v>16593</v>
      </c>
      <c r="P1399" s="47">
        <v>2</v>
      </c>
      <c r="Q1399">
        <v>39</v>
      </c>
      <c r="S1399" s="23" t="s">
        <v>2347</v>
      </c>
      <c r="T1399" t="str">
        <f t="shared" si="193"/>
        <v>05</v>
      </c>
      <c r="V1399" t="str">
        <f>+VLOOKUP(B1399,MARCO!E:E,1,FALSE)</f>
        <v>Almirante Brown</v>
      </c>
      <c r="W1399" t="s">
        <v>134</v>
      </c>
      <c r="X1399" t="s">
        <v>134</v>
      </c>
      <c r="Y1399" t="str">
        <f t="shared" si="194"/>
        <v>R 5 - D 4 - 453 - 2088</v>
      </c>
      <c r="Z1399" t="s">
        <v>20</v>
      </c>
      <c r="AA1399" t="s">
        <v>2349</v>
      </c>
      <c r="AB1399" t="s">
        <v>21</v>
      </c>
      <c r="AD1399" t="str">
        <f t="shared" si="195"/>
        <v>Mujeres Empoderadas</v>
      </c>
      <c r="AE1399" t="s">
        <v>22</v>
      </c>
      <c r="AF1399" t="s">
        <v>23</v>
      </c>
      <c r="AG1399" t="s">
        <v>26</v>
      </c>
      <c r="AH1399" t="s">
        <v>2348</v>
      </c>
      <c r="AI1399" s="13">
        <f t="shared" si="196"/>
        <v>39</v>
      </c>
      <c r="AJ1399" s="13">
        <f t="shared" si="197"/>
        <v>2</v>
      </c>
      <c r="AK1399" s="21">
        <v>1</v>
      </c>
      <c r="AM1399" t="s">
        <v>2154</v>
      </c>
      <c r="AN1399" t="str">
        <f t="shared" si="191"/>
        <v>R05</v>
      </c>
      <c r="AO1399" s="20" t="str">
        <f t="shared" si="192"/>
        <v>FINES_R05</v>
      </c>
      <c r="AP1399" s="25">
        <f t="shared" si="198"/>
        <v>0.62746518850326538</v>
      </c>
      <c r="AQ1399" s="24" t="str">
        <f>+IFERROR(VLOOKUP(Y1399,#REF!,2,FALSE),"-")</f>
        <v>-</v>
      </c>
      <c r="AR1399" s="13" t="s">
        <v>2393</v>
      </c>
      <c r="AS1399" t="s">
        <v>2397</v>
      </c>
      <c r="AT1399" t="str">
        <f t="shared" si="199"/>
        <v>San Francisco De Asis - 1270 e/ Sempere y Uruguay - Claypole Claypole</v>
      </c>
    </row>
    <row r="1400" spans="1:46" ht="15.75" thickBot="1" x14ac:dyDescent="0.3">
      <c r="A1400" s="47">
        <v>5</v>
      </c>
      <c r="B1400" s="47" t="s">
        <v>185</v>
      </c>
      <c r="C1400" s="47" t="s">
        <v>2374</v>
      </c>
      <c r="D1400" s="47" t="s">
        <v>229</v>
      </c>
      <c r="E1400" s="47" t="s">
        <v>230</v>
      </c>
      <c r="F1400" s="47" t="s">
        <v>8878</v>
      </c>
      <c r="G1400" s="47" t="s">
        <v>8879</v>
      </c>
      <c r="H1400" s="47" t="s">
        <v>8880</v>
      </c>
      <c r="I1400" s="47" t="s">
        <v>2414</v>
      </c>
      <c r="J1400" s="47" t="s">
        <v>4232</v>
      </c>
      <c r="K1400" s="47" t="s">
        <v>14232</v>
      </c>
      <c r="L1400" s="47">
        <v>0.76870673894882202</v>
      </c>
      <c r="M1400" s="47">
        <v>-34.789148389729</v>
      </c>
      <c r="N1400" s="47">
        <v>-58.325429660419999</v>
      </c>
      <c r="O1400" s="47" t="s">
        <v>16594</v>
      </c>
      <c r="P1400" s="47">
        <v>1</v>
      </c>
      <c r="Q1400">
        <v>22</v>
      </c>
      <c r="S1400" s="23" t="s">
        <v>2347</v>
      </c>
      <c r="T1400" t="str">
        <f t="shared" si="193"/>
        <v>05</v>
      </c>
      <c r="V1400" t="str">
        <f>+VLOOKUP(B1400,MARCO!E:E,1,FALSE)</f>
        <v>Almirante Brown</v>
      </c>
      <c r="W1400" t="s">
        <v>134</v>
      </c>
      <c r="X1400" t="s">
        <v>134</v>
      </c>
      <c r="Y1400" t="str">
        <f t="shared" si="194"/>
        <v>R 5 - D 4 - 453 - 2093</v>
      </c>
      <c r="Z1400" t="s">
        <v>20</v>
      </c>
      <c r="AA1400" t="s">
        <v>2349</v>
      </c>
      <c r="AB1400" t="s">
        <v>21</v>
      </c>
      <c r="AD1400" t="str">
        <f t="shared" si="195"/>
        <v>Asociacion Civil Te Ayudamos A Crecer</v>
      </c>
      <c r="AE1400" t="s">
        <v>22</v>
      </c>
      <c r="AF1400" t="s">
        <v>23</v>
      </c>
      <c r="AG1400" t="s">
        <v>26</v>
      </c>
      <c r="AH1400" t="s">
        <v>2348</v>
      </c>
      <c r="AI1400" s="13">
        <f t="shared" si="196"/>
        <v>22</v>
      </c>
      <c r="AJ1400" s="13">
        <f t="shared" si="197"/>
        <v>1</v>
      </c>
      <c r="AK1400" s="21">
        <v>1</v>
      </c>
      <c r="AM1400" t="s">
        <v>2154</v>
      </c>
      <c r="AN1400" t="str">
        <f t="shared" si="191"/>
        <v>R05</v>
      </c>
      <c r="AO1400" s="20" t="str">
        <f t="shared" si="192"/>
        <v>FINES_R05</v>
      </c>
      <c r="AP1400" s="25">
        <f t="shared" si="198"/>
        <v>0.76870673894882202</v>
      </c>
      <c r="AQ1400" s="24" t="str">
        <f>+IFERROR(VLOOKUP(Y1400,#REF!,2,FALSE),"-")</f>
        <v>-</v>
      </c>
      <c r="AR1400" s="13" t="s">
        <v>2393</v>
      </c>
      <c r="AS1400" t="s">
        <v>2397</v>
      </c>
      <c r="AT1400" t="str">
        <f t="shared" si="199"/>
        <v>Calendula - 5894 e/ Cala y Rawson - Claypole Claypole</v>
      </c>
    </row>
    <row r="1401" spans="1:46" ht="15.75" thickBot="1" x14ac:dyDescent="0.3">
      <c r="A1401" s="47">
        <v>5</v>
      </c>
      <c r="B1401" s="47" t="s">
        <v>185</v>
      </c>
      <c r="C1401" s="47" t="s">
        <v>2374</v>
      </c>
      <c r="D1401" s="47" t="s">
        <v>229</v>
      </c>
      <c r="E1401" s="47" t="s">
        <v>230</v>
      </c>
      <c r="F1401" s="47" t="s">
        <v>8882</v>
      </c>
      <c r="G1401" s="47" t="s">
        <v>8883</v>
      </c>
      <c r="H1401" s="47" t="s">
        <v>8884</v>
      </c>
      <c r="I1401" s="47" t="s">
        <v>2414</v>
      </c>
      <c r="J1401" s="47" t="s">
        <v>4232</v>
      </c>
      <c r="K1401" s="47" t="s">
        <v>14233</v>
      </c>
      <c r="L1401" s="47">
        <v>0.19289703667163849</v>
      </c>
      <c r="M1401" s="47">
        <v>-34.825409389393499</v>
      </c>
      <c r="N1401" s="47">
        <v>-58.3942613012889</v>
      </c>
      <c r="O1401" s="47" t="s">
        <v>16595</v>
      </c>
      <c r="P1401" s="47">
        <v>6</v>
      </c>
      <c r="Q1401">
        <v>168</v>
      </c>
      <c r="S1401" s="23" t="s">
        <v>2347</v>
      </c>
      <c r="T1401" t="str">
        <f t="shared" si="193"/>
        <v>05</v>
      </c>
      <c r="V1401" t="str">
        <f>+VLOOKUP(B1401,MARCO!E:E,1,FALSE)</f>
        <v>Almirante Brown</v>
      </c>
      <c r="W1401" t="s">
        <v>134</v>
      </c>
      <c r="X1401" t="s">
        <v>134</v>
      </c>
      <c r="Y1401" t="str">
        <f t="shared" si="194"/>
        <v>R 5 - D 4 - 453 - 2073</v>
      </c>
      <c r="Z1401" t="s">
        <v>20</v>
      </c>
      <c r="AA1401" t="s">
        <v>2349</v>
      </c>
      <c r="AB1401" t="s">
        <v>21</v>
      </c>
      <c r="AD1401" t="str">
        <f t="shared" si="195"/>
        <v>Eppa 704 Escuela N° 3</v>
      </c>
      <c r="AE1401" t="s">
        <v>22</v>
      </c>
      <c r="AF1401" t="s">
        <v>23</v>
      </c>
      <c r="AG1401" t="s">
        <v>26</v>
      </c>
      <c r="AH1401" t="s">
        <v>2348</v>
      </c>
      <c r="AI1401" s="13">
        <f t="shared" si="196"/>
        <v>168</v>
      </c>
      <c r="AJ1401" s="13">
        <f t="shared" si="197"/>
        <v>6</v>
      </c>
      <c r="AK1401" s="21">
        <v>1</v>
      </c>
      <c r="AM1401" t="s">
        <v>2154</v>
      </c>
      <c r="AN1401" t="str">
        <f t="shared" si="191"/>
        <v>R05</v>
      </c>
      <c r="AO1401" s="20" t="str">
        <f t="shared" si="192"/>
        <v>FINES_R05</v>
      </c>
      <c r="AP1401" s="25">
        <f t="shared" si="198"/>
        <v>0.19289703667163849</v>
      </c>
      <c r="AQ1401" s="24" t="str">
        <f>+IFERROR(VLOOKUP(Y1401,#REF!,2,FALSE),"-")</f>
        <v>-</v>
      </c>
      <c r="AR1401" s="13" t="s">
        <v>2393</v>
      </c>
      <c r="AS1401" t="s">
        <v>2398</v>
      </c>
      <c r="AT1401" t="str">
        <f t="shared" si="199"/>
        <v>Calle 25 - e/ Dr Manuel Quintana y Eugenio Burzaco - Burzaco Burzaco</v>
      </c>
    </row>
    <row r="1402" spans="1:46" ht="15.75" thickBot="1" x14ac:dyDescent="0.3">
      <c r="A1402" s="47">
        <v>5</v>
      </c>
      <c r="B1402" s="47" t="s">
        <v>185</v>
      </c>
      <c r="C1402" s="47" t="s">
        <v>2374</v>
      </c>
      <c r="D1402" s="47" t="s">
        <v>229</v>
      </c>
      <c r="E1402" s="47" t="s">
        <v>230</v>
      </c>
      <c r="F1402" s="47" t="s">
        <v>8886</v>
      </c>
      <c r="G1402" s="47" t="s">
        <v>8887</v>
      </c>
      <c r="H1402" s="47" t="s">
        <v>8888</v>
      </c>
      <c r="I1402" s="47" t="s">
        <v>2414</v>
      </c>
      <c r="J1402" s="47" t="s">
        <v>4232</v>
      </c>
      <c r="K1402" s="47" t="s">
        <v>14234</v>
      </c>
      <c r="L1402" s="47">
        <v>0.52799522876739502</v>
      </c>
      <c r="M1402" s="47">
        <v>-34.818738539950601</v>
      </c>
      <c r="N1402" s="47">
        <v>-58.369733581037899</v>
      </c>
      <c r="O1402" s="47" t="s">
        <v>16596</v>
      </c>
      <c r="P1402" s="47">
        <v>2</v>
      </c>
      <c r="Q1402">
        <v>43</v>
      </c>
      <c r="S1402" s="23" t="s">
        <v>2347</v>
      </c>
      <c r="T1402" t="str">
        <f t="shared" si="193"/>
        <v>05</v>
      </c>
      <c r="V1402" t="str">
        <f>+VLOOKUP(B1402,MARCO!E:E,1,FALSE)</f>
        <v>Almirante Brown</v>
      </c>
      <c r="W1402" t="s">
        <v>134</v>
      </c>
      <c r="X1402" t="s">
        <v>134</v>
      </c>
      <c r="Y1402" t="str">
        <f t="shared" si="194"/>
        <v>R 5 - D 4 - 453 - 2066</v>
      </c>
      <c r="Z1402" t="s">
        <v>20</v>
      </c>
      <c r="AA1402" t="s">
        <v>2349</v>
      </c>
      <c r="AB1402" t="s">
        <v>21</v>
      </c>
      <c r="AD1402" t="str">
        <f t="shared" si="195"/>
        <v>Escuela N°78</v>
      </c>
      <c r="AE1402" t="s">
        <v>22</v>
      </c>
      <c r="AF1402" t="s">
        <v>23</v>
      </c>
      <c r="AG1402" t="s">
        <v>26</v>
      </c>
      <c r="AH1402" t="s">
        <v>2348</v>
      </c>
      <c r="AI1402" s="13">
        <f t="shared" si="196"/>
        <v>43</v>
      </c>
      <c r="AJ1402" s="13">
        <f t="shared" si="197"/>
        <v>2</v>
      </c>
      <c r="AK1402" s="21">
        <v>1</v>
      </c>
      <c r="AM1402" t="s">
        <v>2154</v>
      </c>
      <c r="AN1402" t="str">
        <f t="shared" si="191"/>
        <v>R05</v>
      </c>
      <c r="AO1402" s="20" t="str">
        <f t="shared" si="192"/>
        <v>FINES_R05</v>
      </c>
      <c r="AP1402" s="25">
        <f t="shared" si="198"/>
        <v>0.52799522876739502</v>
      </c>
      <c r="AQ1402" s="24" t="str">
        <f>+IFERROR(VLOOKUP(Y1402,#REF!,2,FALSE),"-")</f>
        <v>-</v>
      </c>
      <c r="AR1402" s="13" t="s">
        <v>2393</v>
      </c>
      <c r="AS1402" t="s">
        <v>2397</v>
      </c>
      <c r="AT1402" t="str">
        <f t="shared" si="199"/>
        <v>La Querencia Y Chiripa Burzaco - Burzaco Burzaco</v>
      </c>
    </row>
    <row r="1403" spans="1:46" ht="15.75" thickBot="1" x14ac:dyDescent="0.3">
      <c r="A1403" s="47">
        <v>5</v>
      </c>
      <c r="B1403" s="47" t="s">
        <v>185</v>
      </c>
      <c r="C1403" s="47" t="s">
        <v>2374</v>
      </c>
      <c r="D1403" s="47" t="s">
        <v>229</v>
      </c>
      <c r="E1403" s="47" t="s">
        <v>230</v>
      </c>
      <c r="F1403" s="47" t="s">
        <v>8890</v>
      </c>
      <c r="G1403" s="47" t="s">
        <v>8891</v>
      </c>
      <c r="H1403" s="47" t="s">
        <v>8892</v>
      </c>
      <c r="I1403" s="47" t="s">
        <v>2414</v>
      </c>
      <c r="J1403" s="47" t="s">
        <v>4232</v>
      </c>
      <c r="K1403" s="47" t="s">
        <v>14235</v>
      </c>
      <c r="L1403" s="47">
        <v>0.43714863061904907</v>
      </c>
      <c r="M1403" s="47">
        <v>-34.825061275110002</v>
      </c>
      <c r="N1403" s="47">
        <v>-58.349731234178101</v>
      </c>
      <c r="O1403" s="47" t="s">
        <v>16597</v>
      </c>
      <c r="P1403" s="47">
        <v>2</v>
      </c>
      <c r="Q1403">
        <v>41</v>
      </c>
      <c r="S1403" s="23" t="s">
        <v>2347</v>
      </c>
      <c r="T1403" t="str">
        <f t="shared" si="193"/>
        <v>05</v>
      </c>
      <c r="V1403" t="str">
        <f>+VLOOKUP(B1403,MARCO!E:E,1,FALSE)</f>
        <v>Almirante Brown</v>
      </c>
      <c r="W1403" t="s">
        <v>134</v>
      </c>
      <c r="X1403" t="s">
        <v>134</v>
      </c>
      <c r="Y1403" t="str">
        <f t="shared" si="194"/>
        <v>R 5 - D 4 - 453 - 2078</v>
      </c>
      <c r="Z1403" t="s">
        <v>20</v>
      </c>
      <c r="AA1403" t="s">
        <v>2349</v>
      </c>
      <c r="AB1403" t="s">
        <v>21</v>
      </c>
      <c r="AD1403" t="str">
        <f t="shared" si="195"/>
        <v>Eppa 705</v>
      </c>
      <c r="AE1403" t="s">
        <v>22</v>
      </c>
      <c r="AF1403" t="s">
        <v>23</v>
      </c>
      <c r="AG1403" t="s">
        <v>26</v>
      </c>
      <c r="AH1403" t="s">
        <v>2348</v>
      </c>
      <c r="AI1403" s="13">
        <f t="shared" si="196"/>
        <v>41</v>
      </c>
      <c r="AJ1403" s="13">
        <f t="shared" si="197"/>
        <v>2</v>
      </c>
      <c r="AK1403" s="21">
        <v>1</v>
      </c>
      <c r="AM1403" t="s">
        <v>2154</v>
      </c>
      <c r="AN1403" t="str">
        <f t="shared" si="191"/>
        <v>R05</v>
      </c>
      <c r="AO1403" s="20" t="str">
        <f t="shared" si="192"/>
        <v>FINES_R05</v>
      </c>
      <c r="AP1403" s="25">
        <f t="shared" si="198"/>
        <v>0.43714863061904907</v>
      </c>
      <c r="AQ1403" s="24" t="str">
        <f>+IFERROR(VLOOKUP(Y1403,#REF!,2,FALSE),"-")</f>
        <v>-</v>
      </c>
      <c r="AR1403" s="13" t="s">
        <v>2393</v>
      </c>
      <c r="AS1403" t="s">
        <v>2397</v>
      </c>
      <c r="AT1403" t="str">
        <f t="shared" si="199"/>
        <v>Figueroa Y Araujo - e/ Araujo - Don Orione Don Orione</v>
      </c>
    </row>
    <row r="1404" spans="1:46" ht="15.75" thickBot="1" x14ac:dyDescent="0.3">
      <c r="A1404" s="47">
        <v>5</v>
      </c>
      <c r="B1404" s="47" t="s">
        <v>185</v>
      </c>
      <c r="C1404" s="47" t="s">
        <v>2374</v>
      </c>
      <c r="D1404" s="47" t="s">
        <v>229</v>
      </c>
      <c r="E1404" s="47" t="s">
        <v>230</v>
      </c>
      <c r="F1404" s="47" t="s">
        <v>8894</v>
      </c>
      <c r="G1404" s="47" t="s">
        <v>8895</v>
      </c>
      <c r="H1404" s="47" t="s">
        <v>8896</v>
      </c>
      <c r="I1404" s="47" t="s">
        <v>2414</v>
      </c>
      <c r="J1404" s="47" t="s">
        <v>4232</v>
      </c>
      <c r="K1404" s="47" t="s">
        <v>14236</v>
      </c>
      <c r="L1404" s="47">
        <v>0.75085252523422241</v>
      </c>
      <c r="M1404" s="47">
        <v>-34.8321723132008</v>
      </c>
      <c r="N1404" s="47">
        <v>-58.436728623625399</v>
      </c>
      <c r="O1404" s="47" t="s">
        <v>16598</v>
      </c>
      <c r="P1404" s="47">
        <v>4</v>
      </c>
      <c r="Q1404">
        <v>83</v>
      </c>
      <c r="S1404" s="23" t="s">
        <v>2347</v>
      </c>
      <c r="T1404" t="str">
        <f t="shared" si="193"/>
        <v>05</v>
      </c>
      <c r="V1404" t="str">
        <f>+VLOOKUP(B1404,MARCO!E:E,1,FALSE)</f>
        <v>Almirante Brown</v>
      </c>
      <c r="W1404" t="s">
        <v>134</v>
      </c>
      <c r="X1404" t="s">
        <v>134</v>
      </c>
      <c r="Y1404" t="str">
        <f t="shared" si="194"/>
        <v>R 5 - D 4 - 453 - 2098</v>
      </c>
      <c r="Z1404" t="s">
        <v>20</v>
      </c>
      <c r="AA1404" t="s">
        <v>2349</v>
      </c>
      <c r="AB1404" t="s">
        <v>21</v>
      </c>
      <c r="AD1404" t="str">
        <f t="shared" si="195"/>
        <v>Escuela N°21</v>
      </c>
      <c r="AE1404" t="s">
        <v>22</v>
      </c>
      <c r="AF1404" t="s">
        <v>23</v>
      </c>
      <c r="AG1404" t="s">
        <v>26</v>
      </c>
      <c r="AH1404" t="s">
        <v>2348</v>
      </c>
      <c r="AI1404" s="13">
        <f t="shared" si="196"/>
        <v>83</v>
      </c>
      <c r="AJ1404" s="13">
        <f t="shared" si="197"/>
        <v>4</v>
      </c>
      <c r="AK1404" s="21">
        <v>1</v>
      </c>
      <c r="AM1404" t="s">
        <v>2154</v>
      </c>
      <c r="AN1404" t="str">
        <f t="shared" si="191"/>
        <v>R05</v>
      </c>
      <c r="AO1404" s="20" t="str">
        <f t="shared" si="192"/>
        <v>FINES_R05</v>
      </c>
      <c r="AP1404" s="25">
        <f t="shared" si="198"/>
        <v>0.75085252523422241</v>
      </c>
      <c r="AQ1404" s="24" t="str">
        <f>+IFERROR(VLOOKUP(Y1404,#REF!,2,FALSE),"-")</f>
        <v>-</v>
      </c>
      <c r="AR1404" s="13" t="s">
        <v>2393</v>
      </c>
      <c r="AS1404" t="s">
        <v>2397</v>
      </c>
      <c r="AT1404" t="str">
        <f t="shared" si="199"/>
        <v>Alamo - 3500 e/ Esq Lapacho - Malvinas Argentinas Malvinas Argentinas</v>
      </c>
    </row>
    <row r="1405" spans="1:46" ht="15.75" thickBot="1" x14ac:dyDescent="0.3">
      <c r="A1405" s="47">
        <v>5</v>
      </c>
      <c r="B1405" s="47" t="s">
        <v>185</v>
      </c>
      <c r="C1405" s="47" t="s">
        <v>2374</v>
      </c>
      <c r="D1405" s="47" t="s">
        <v>229</v>
      </c>
      <c r="E1405" s="47" t="s">
        <v>230</v>
      </c>
      <c r="F1405" s="47" t="s">
        <v>8898</v>
      </c>
      <c r="G1405" s="47" t="s">
        <v>8899</v>
      </c>
      <c r="H1405" s="47" t="s">
        <v>8900</v>
      </c>
      <c r="I1405" s="47" t="s">
        <v>2414</v>
      </c>
      <c r="J1405" s="47" t="s">
        <v>4232</v>
      </c>
      <c r="K1405" s="47" t="s">
        <v>14237</v>
      </c>
      <c r="L1405" s="47">
        <v>0.65854835510253906</v>
      </c>
      <c r="M1405" s="47">
        <v>-34.788692599999997</v>
      </c>
      <c r="N1405" s="47">
        <v>-58.321638200000002</v>
      </c>
      <c r="O1405" s="47" t="s">
        <v>16599</v>
      </c>
      <c r="P1405" s="47">
        <v>1</v>
      </c>
      <c r="Q1405">
        <v>48</v>
      </c>
      <c r="S1405" s="23" t="s">
        <v>2347</v>
      </c>
      <c r="T1405" t="str">
        <f t="shared" si="193"/>
        <v>05</v>
      </c>
      <c r="V1405" t="str">
        <f>+VLOOKUP(B1405,MARCO!E:E,1,FALSE)</f>
        <v>Almirante Brown</v>
      </c>
      <c r="W1405" t="s">
        <v>134</v>
      </c>
      <c r="X1405" t="s">
        <v>134</v>
      </c>
      <c r="Y1405" t="str">
        <f t="shared" si="194"/>
        <v>R 5 - D 4 - 453 - 2387</v>
      </c>
      <c r="Z1405" t="s">
        <v>20</v>
      </c>
      <c r="AA1405" t="s">
        <v>2349</v>
      </c>
      <c r="AB1405" t="s">
        <v>21</v>
      </c>
      <c r="AD1405" t="str">
        <f t="shared" si="195"/>
        <v>Tito Taverna</v>
      </c>
      <c r="AE1405" t="s">
        <v>22</v>
      </c>
      <c r="AF1405" t="s">
        <v>23</v>
      </c>
      <c r="AG1405" t="s">
        <v>26</v>
      </c>
      <c r="AH1405" t="s">
        <v>2348</v>
      </c>
      <c r="AI1405" s="13">
        <f t="shared" si="196"/>
        <v>48</v>
      </c>
      <c r="AJ1405" s="13">
        <f t="shared" si="197"/>
        <v>1</v>
      </c>
      <c r="AK1405" s="21">
        <v>1</v>
      </c>
      <c r="AM1405" t="s">
        <v>2154</v>
      </c>
      <c r="AN1405" t="str">
        <f t="shared" si="191"/>
        <v>R05</v>
      </c>
      <c r="AO1405" s="20" t="str">
        <f t="shared" si="192"/>
        <v>FINES_R05</v>
      </c>
      <c r="AP1405" s="25">
        <f t="shared" si="198"/>
        <v>0.65854835510253906</v>
      </c>
      <c r="AQ1405" s="24" t="str">
        <f>+IFERROR(VLOOKUP(Y1405,#REF!,2,FALSE),"-")</f>
        <v>-</v>
      </c>
      <c r="AR1405" s="13" t="s">
        <v>2393</v>
      </c>
      <c r="AS1405" t="s">
        <v>2398</v>
      </c>
      <c r="AT1405" t="str">
        <f t="shared" si="199"/>
        <v>Cala - e/ Domingo Salaberry y Rosas - San Francisco Solano San Francisco Solano</v>
      </c>
    </row>
    <row r="1406" spans="1:46" ht="15.75" thickBot="1" x14ac:dyDescent="0.3">
      <c r="A1406" s="47">
        <v>5</v>
      </c>
      <c r="B1406" s="47" t="s">
        <v>185</v>
      </c>
      <c r="C1406" s="47" t="s">
        <v>2374</v>
      </c>
      <c r="D1406" s="47" t="s">
        <v>229</v>
      </c>
      <c r="E1406" s="47" t="s">
        <v>230</v>
      </c>
      <c r="F1406" s="47" t="s">
        <v>8902</v>
      </c>
      <c r="G1406" s="47" t="s">
        <v>8903</v>
      </c>
      <c r="H1406" s="47" t="s">
        <v>8904</v>
      </c>
      <c r="I1406" s="47" t="s">
        <v>2414</v>
      </c>
      <c r="J1406" s="47" t="s">
        <v>4232</v>
      </c>
      <c r="K1406" s="47" t="s">
        <v>14238</v>
      </c>
      <c r="L1406" s="47">
        <v>0.65310978889465332</v>
      </c>
      <c r="M1406" s="47">
        <v>-34.800091799999997</v>
      </c>
      <c r="N1406" s="47">
        <v>-58.346144199999998</v>
      </c>
      <c r="O1406" s="47" t="s">
        <v>16600</v>
      </c>
      <c r="P1406" s="47">
        <v>1</v>
      </c>
      <c r="Q1406">
        <v>13</v>
      </c>
      <c r="S1406" s="23" t="s">
        <v>2347</v>
      </c>
      <c r="T1406" t="str">
        <f t="shared" si="193"/>
        <v>05</v>
      </c>
      <c r="V1406" t="str">
        <f>+VLOOKUP(B1406,MARCO!E:E,1,FALSE)</f>
        <v>Almirante Brown</v>
      </c>
      <c r="W1406" t="s">
        <v>134</v>
      </c>
      <c r="X1406" t="s">
        <v>134</v>
      </c>
      <c r="Y1406" t="str">
        <f t="shared" si="194"/>
        <v>R 5 - D 4 - 453 - 2976</v>
      </c>
      <c r="Z1406" t="s">
        <v>20</v>
      </c>
      <c r="AA1406" t="s">
        <v>2349</v>
      </c>
      <c r="AB1406" t="s">
        <v>21</v>
      </c>
      <c r="AD1406" t="str">
        <f t="shared" si="195"/>
        <v>Nuestra SeÑora De La Paz</v>
      </c>
      <c r="AE1406" t="s">
        <v>22</v>
      </c>
      <c r="AF1406" t="s">
        <v>23</v>
      </c>
      <c r="AG1406" t="s">
        <v>26</v>
      </c>
      <c r="AH1406" t="s">
        <v>2348</v>
      </c>
      <c r="AI1406" s="13">
        <f t="shared" si="196"/>
        <v>13</v>
      </c>
      <c r="AJ1406" s="13">
        <f t="shared" si="197"/>
        <v>1</v>
      </c>
      <c r="AK1406" s="21">
        <v>1</v>
      </c>
      <c r="AM1406" t="s">
        <v>2154</v>
      </c>
      <c r="AN1406" t="str">
        <f t="shared" si="191"/>
        <v>R05</v>
      </c>
      <c r="AO1406" s="20" t="str">
        <f t="shared" si="192"/>
        <v>FINES_R05</v>
      </c>
      <c r="AP1406" s="25">
        <f t="shared" si="198"/>
        <v>0.65310978889465332</v>
      </c>
      <c r="AQ1406" s="24" t="str">
        <f>+IFERROR(VLOOKUP(Y1406,#REF!,2,FALSE),"-")</f>
        <v>-</v>
      </c>
      <c r="AR1406" s="13" t="s">
        <v>2393</v>
      </c>
      <c r="AS1406" t="s">
        <v>2397</v>
      </c>
      <c r="AT1406" t="str">
        <f t="shared" si="199"/>
        <v>Tuyuti - 4157 - Claypole Claypole</v>
      </c>
    </row>
    <row r="1407" spans="1:46" ht="15.75" thickBot="1" x14ac:dyDescent="0.3">
      <c r="A1407" s="47">
        <v>5</v>
      </c>
      <c r="B1407" s="47" t="s">
        <v>185</v>
      </c>
      <c r="C1407" s="47" t="s">
        <v>2374</v>
      </c>
      <c r="D1407" s="47" t="s">
        <v>229</v>
      </c>
      <c r="E1407" s="47" t="s">
        <v>230</v>
      </c>
      <c r="F1407" s="47" t="s">
        <v>8906</v>
      </c>
      <c r="G1407" s="47" t="s">
        <v>8907</v>
      </c>
      <c r="H1407" s="47" t="s">
        <v>8908</v>
      </c>
      <c r="I1407" s="47" t="s">
        <v>2414</v>
      </c>
      <c r="J1407" s="47" t="s">
        <v>4232</v>
      </c>
      <c r="K1407" s="47" t="s">
        <v>14239</v>
      </c>
      <c r="L1407" s="47">
        <v>0.55570334196090698</v>
      </c>
      <c r="M1407" s="47">
        <v>-34.809113699999997</v>
      </c>
      <c r="N1407" s="47">
        <v>-58.362504299999998</v>
      </c>
      <c r="O1407" s="47" t="s">
        <v>16601</v>
      </c>
      <c r="P1407" s="47">
        <v>1</v>
      </c>
      <c r="Q1407">
        <v>21</v>
      </c>
      <c r="S1407" s="23" t="s">
        <v>2347</v>
      </c>
      <c r="T1407" t="str">
        <f t="shared" si="193"/>
        <v>05</v>
      </c>
      <c r="V1407" t="str">
        <f>+VLOOKUP(B1407,MARCO!E:E,1,FALSE)</f>
        <v>Almirante Brown</v>
      </c>
      <c r="W1407" t="s">
        <v>134</v>
      </c>
      <c r="X1407" t="s">
        <v>134</v>
      </c>
      <c r="Y1407" t="str">
        <f t="shared" si="194"/>
        <v>R 5 - D 4 - 453 - 2977</v>
      </c>
      <c r="Z1407" t="s">
        <v>20</v>
      </c>
      <c r="AA1407" t="s">
        <v>2349</v>
      </c>
      <c r="AB1407" t="s">
        <v>21</v>
      </c>
      <c r="AD1407" t="str">
        <f t="shared" si="195"/>
        <v>Sociedad De Fomento Lomas De Burzaco</v>
      </c>
      <c r="AE1407" t="s">
        <v>22</v>
      </c>
      <c r="AF1407" t="s">
        <v>23</v>
      </c>
      <c r="AG1407" t="s">
        <v>26</v>
      </c>
      <c r="AH1407" t="s">
        <v>2348</v>
      </c>
      <c r="AI1407" s="13">
        <f t="shared" si="196"/>
        <v>21</v>
      </c>
      <c r="AJ1407" s="13">
        <f t="shared" si="197"/>
        <v>1</v>
      </c>
      <c r="AK1407" s="21">
        <v>1</v>
      </c>
      <c r="AM1407" t="s">
        <v>2154</v>
      </c>
      <c r="AN1407" t="str">
        <f t="shared" si="191"/>
        <v>R05</v>
      </c>
      <c r="AO1407" s="20" t="str">
        <f t="shared" si="192"/>
        <v>FINES_R05</v>
      </c>
      <c r="AP1407" s="25">
        <f t="shared" si="198"/>
        <v>0.55570334196090698</v>
      </c>
      <c r="AQ1407" s="24" t="str">
        <f>+IFERROR(VLOOKUP(Y1407,#REF!,2,FALSE),"-")</f>
        <v>-</v>
      </c>
      <c r="AR1407" s="13" t="s">
        <v>2393</v>
      </c>
      <c r="AS1407" t="s">
        <v>2397</v>
      </c>
      <c r="AT1407" t="str">
        <f t="shared" si="199"/>
        <v>Sempere - 2970 - Claypole Claypole</v>
      </c>
    </row>
    <row r="1408" spans="1:46" ht="15.75" thickBot="1" x14ac:dyDescent="0.3">
      <c r="A1408" s="47">
        <v>5</v>
      </c>
      <c r="B1408" s="47" t="s">
        <v>185</v>
      </c>
      <c r="C1408" s="47" t="s">
        <v>2378</v>
      </c>
      <c r="D1408" s="47" t="s">
        <v>225</v>
      </c>
      <c r="E1408" s="47" t="s">
        <v>226</v>
      </c>
      <c r="F1408" s="47" t="s">
        <v>8912</v>
      </c>
      <c r="G1408" s="47" t="s">
        <v>8913</v>
      </c>
      <c r="H1408" s="47" t="s">
        <v>8914</v>
      </c>
      <c r="I1408" s="47" t="s">
        <v>2414</v>
      </c>
      <c r="J1408" s="47" t="s">
        <v>4232</v>
      </c>
      <c r="K1408" s="47" t="s">
        <v>14240</v>
      </c>
      <c r="L1408" s="47">
        <v>0.77002918720245361</v>
      </c>
      <c r="M1408" s="47">
        <v>-34.759995292295002</v>
      </c>
      <c r="N1408" s="47">
        <v>-58.334377090601997</v>
      </c>
      <c r="O1408" s="47" t="s">
        <v>16602</v>
      </c>
      <c r="P1408" s="47">
        <v>5</v>
      </c>
      <c r="Q1408">
        <v>114</v>
      </c>
      <c r="S1408" s="23" t="s">
        <v>2347</v>
      </c>
      <c r="T1408" t="str">
        <f t="shared" si="193"/>
        <v>05</v>
      </c>
      <c r="V1408" t="str">
        <f>+VLOOKUP(B1408,MARCO!E:E,1,FALSE)</f>
        <v>Almirante Brown</v>
      </c>
      <c r="W1408" t="s">
        <v>134</v>
      </c>
      <c r="X1408" t="s">
        <v>134</v>
      </c>
      <c r="Y1408" t="str">
        <f t="shared" si="194"/>
        <v>R 5 - D 4 - 451 - 2208</v>
      </c>
      <c r="Z1408" t="s">
        <v>20</v>
      </c>
      <c r="AA1408" t="s">
        <v>2349</v>
      </c>
      <c r="AB1408" t="s">
        <v>21</v>
      </c>
      <c r="AD1408" t="str">
        <f t="shared" si="195"/>
        <v>Ep 36- Sociedad De Fomento Barrio La Gloria</v>
      </c>
      <c r="AE1408" t="s">
        <v>22</v>
      </c>
      <c r="AF1408" t="s">
        <v>23</v>
      </c>
      <c r="AG1408" t="s">
        <v>26</v>
      </c>
      <c r="AH1408" t="s">
        <v>2348</v>
      </c>
      <c r="AI1408" s="13">
        <f t="shared" si="196"/>
        <v>114</v>
      </c>
      <c r="AJ1408" s="13">
        <f t="shared" si="197"/>
        <v>5</v>
      </c>
      <c r="AK1408" s="21">
        <v>1</v>
      </c>
      <c r="AM1408" t="s">
        <v>2154</v>
      </c>
      <c r="AN1408" t="str">
        <f t="shared" si="191"/>
        <v>R05</v>
      </c>
      <c r="AO1408" s="20" t="str">
        <f t="shared" si="192"/>
        <v>FINES_R05</v>
      </c>
      <c r="AP1408" s="25">
        <f t="shared" si="198"/>
        <v>0.77002918720245361</v>
      </c>
      <c r="AQ1408" s="24" t="str">
        <f>+IFERROR(VLOOKUP(Y1408,#REF!,2,FALSE),"-")</f>
        <v>-</v>
      </c>
      <c r="AR1408" s="13" t="s">
        <v>2393</v>
      </c>
      <c r="AS1408" t="s">
        <v>2397</v>
      </c>
      <c r="AT1408" t="str">
        <f t="shared" si="199"/>
        <v>Chile - 6435 e/ Belgrano y El ChajÁ - San Jose San Jose</v>
      </c>
    </row>
    <row r="1409" spans="1:46" ht="15.75" thickBot="1" x14ac:dyDescent="0.3">
      <c r="A1409" s="47">
        <v>5</v>
      </c>
      <c r="B1409" s="47" t="s">
        <v>185</v>
      </c>
      <c r="C1409" s="47" t="s">
        <v>2378</v>
      </c>
      <c r="D1409" s="47" t="s">
        <v>225</v>
      </c>
      <c r="E1409" s="47" t="s">
        <v>226</v>
      </c>
      <c r="F1409" s="47" t="s">
        <v>8916</v>
      </c>
      <c r="G1409" s="47" t="s">
        <v>8917</v>
      </c>
      <c r="H1409" s="47" t="s">
        <v>8918</v>
      </c>
      <c r="I1409" s="47" t="s">
        <v>2414</v>
      </c>
      <c r="J1409" s="47" t="s">
        <v>4232</v>
      </c>
      <c r="K1409" s="47" t="s">
        <v>14241</v>
      </c>
      <c r="L1409" s="47">
        <v>0.1550614982843399</v>
      </c>
      <c r="M1409" s="47">
        <v>-34.787989753466597</v>
      </c>
      <c r="N1409" s="47">
        <v>-58.379759736973298</v>
      </c>
      <c r="O1409" s="47" t="s">
        <v>16603</v>
      </c>
      <c r="P1409" s="47">
        <v>1</v>
      </c>
      <c r="Q1409">
        <v>37</v>
      </c>
      <c r="S1409" s="23" t="s">
        <v>2347</v>
      </c>
      <c r="T1409" t="str">
        <f t="shared" si="193"/>
        <v>05</v>
      </c>
      <c r="V1409" t="str">
        <f>+VLOOKUP(B1409,MARCO!E:E,1,FALSE)</f>
        <v>Almirante Brown</v>
      </c>
      <c r="W1409" t="s">
        <v>134</v>
      </c>
      <c r="X1409" t="s">
        <v>134</v>
      </c>
      <c r="Y1409" t="str">
        <f t="shared" si="194"/>
        <v>R 5 - D 4 - 451 - 2219</v>
      </c>
      <c r="Z1409" t="s">
        <v>20</v>
      </c>
      <c r="AA1409" t="s">
        <v>2349</v>
      </c>
      <c r="AB1409" t="s">
        <v>21</v>
      </c>
      <c r="AD1409" t="str">
        <f t="shared" si="195"/>
        <v>Escuela N1</v>
      </c>
      <c r="AE1409" t="s">
        <v>22</v>
      </c>
      <c r="AF1409" t="s">
        <v>23</v>
      </c>
      <c r="AG1409" t="s">
        <v>26</v>
      </c>
      <c r="AH1409" t="s">
        <v>2348</v>
      </c>
      <c r="AI1409" s="13">
        <f t="shared" si="196"/>
        <v>37</v>
      </c>
      <c r="AJ1409" s="13">
        <f t="shared" si="197"/>
        <v>1</v>
      </c>
      <c r="AK1409" s="21">
        <v>1</v>
      </c>
      <c r="AM1409" t="s">
        <v>2154</v>
      </c>
      <c r="AN1409" t="str">
        <f t="shared" si="191"/>
        <v>R05</v>
      </c>
      <c r="AO1409" s="20" t="str">
        <f t="shared" si="192"/>
        <v>FINES_R05</v>
      </c>
      <c r="AP1409" s="25">
        <f t="shared" si="198"/>
        <v>0.1550614982843399</v>
      </c>
      <c r="AQ1409" s="24" t="str">
        <f>+IFERROR(VLOOKUP(Y1409,#REF!,2,FALSE),"-")</f>
        <v>-</v>
      </c>
      <c r="AR1409" s="13" t="s">
        <v>2393</v>
      </c>
      <c r="AS1409" t="s">
        <v>2397</v>
      </c>
      <c r="AT1409" t="str">
        <f t="shared" si="199"/>
        <v>Sanchez - 2350 - Jose Marmol Jose Marmol</v>
      </c>
    </row>
    <row r="1410" spans="1:46" ht="15.75" thickBot="1" x14ac:dyDescent="0.3">
      <c r="A1410" s="47">
        <v>5</v>
      </c>
      <c r="B1410" s="47" t="s">
        <v>185</v>
      </c>
      <c r="C1410" s="47" t="s">
        <v>2374</v>
      </c>
      <c r="D1410" s="47" t="s">
        <v>229</v>
      </c>
      <c r="E1410" s="47" t="s">
        <v>230</v>
      </c>
      <c r="F1410" s="47" t="s">
        <v>8920</v>
      </c>
      <c r="G1410" s="47" t="s">
        <v>8921</v>
      </c>
      <c r="H1410" s="47" t="s">
        <v>8922</v>
      </c>
      <c r="I1410" s="47" t="s">
        <v>2414</v>
      </c>
      <c r="J1410" s="47" t="s">
        <v>8924</v>
      </c>
      <c r="K1410" s="47" t="s">
        <v>14242</v>
      </c>
      <c r="L1410" s="47">
        <v>0.55460739135742188</v>
      </c>
      <c r="M1410" s="47">
        <v>-34.816124203995003</v>
      </c>
      <c r="N1410" s="47">
        <v>-58.421822971860998</v>
      </c>
      <c r="O1410" s="47" t="s">
        <v>16604</v>
      </c>
      <c r="P1410" s="47">
        <v>3</v>
      </c>
      <c r="Q1410">
        <v>65</v>
      </c>
      <c r="S1410" s="23" t="s">
        <v>2347</v>
      </c>
      <c r="T1410" t="str">
        <f t="shared" si="193"/>
        <v>05</v>
      </c>
      <c r="V1410" t="str">
        <f>+VLOOKUP(B1410,MARCO!E:E,1,FALSE)</f>
        <v>Almirante Brown</v>
      </c>
      <c r="W1410" t="s">
        <v>134</v>
      </c>
      <c r="X1410" t="s">
        <v>134</v>
      </c>
      <c r="Y1410" t="str">
        <f t="shared" si="194"/>
        <v>R 5 - D 4 - 453 - 2385</v>
      </c>
      <c r="Z1410" t="s">
        <v>20</v>
      </c>
      <c r="AA1410" t="s">
        <v>2349</v>
      </c>
      <c r="AB1410" t="s">
        <v>21</v>
      </c>
      <c r="AD1410" t="str">
        <f t="shared" si="195"/>
        <v>Asoc Jub Y Pens Malvinas Argentinas</v>
      </c>
      <c r="AE1410" t="s">
        <v>22</v>
      </c>
      <c r="AF1410" t="s">
        <v>23</v>
      </c>
      <c r="AG1410" t="s">
        <v>26</v>
      </c>
      <c r="AH1410" t="s">
        <v>2348</v>
      </c>
      <c r="AI1410" s="13">
        <f t="shared" si="196"/>
        <v>65</v>
      </c>
      <c r="AJ1410" s="13">
        <f t="shared" si="197"/>
        <v>3</v>
      </c>
      <c r="AK1410" s="21">
        <v>1</v>
      </c>
      <c r="AM1410" t="s">
        <v>2154</v>
      </c>
      <c r="AN1410" t="str">
        <f t="shared" si="191"/>
        <v>R05</v>
      </c>
      <c r="AO1410" s="20" t="str">
        <f t="shared" si="192"/>
        <v>FINES_R05</v>
      </c>
      <c r="AP1410" s="25">
        <f t="shared" si="198"/>
        <v>0.55460739135742188</v>
      </c>
      <c r="AQ1410" s="24" t="str">
        <f>+IFERROR(VLOOKUP(Y1410,#REF!,2,FALSE),"-")</f>
        <v>-</v>
      </c>
      <c r="AR1410" s="13" t="s">
        <v>2393</v>
      </c>
      <c r="AS1410" t="s">
        <v>2397</v>
      </c>
      <c r="AT1410" t="str">
        <f t="shared" si="199"/>
        <v>Buenos Aires - 191 e/ Combatientes De Malvinas y Retiro - Malvinas Argentinas Malvinas Argentinas</v>
      </c>
    </row>
    <row r="1411" spans="1:46" ht="15.75" thickBot="1" x14ac:dyDescent="0.3">
      <c r="A1411" s="47">
        <v>5</v>
      </c>
      <c r="B1411" s="47" t="s">
        <v>185</v>
      </c>
      <c r="C1411" s="47" t="s">
        <v>2374</v>
      </c>
      <c r="D1411" s="47" t="s">
        <v>229</v>
      </c>
      <c r="E1411" s="47" t="s">
        <v>230</v>
      </c>
      <c r="F1411" s="47" t="s">
        <v>8925</v>
      </c>
      <c r="G1411" s="47" t="s">
        <v>8926</v>
      </c>
      <c r="H1411" s="47" t="s">
        <v>8927</v>
      </c>
      <c r="I1411" s="47" t="s">
        <v>2414</v>
      </c>
      <c r="J1411" s="47"/>
      <c r="K1411" s="47" t="s">
        <v>14243</v>
      </c>
      <c r="L1411" s="47">
        <v>0.92477536201477051</v>
      </c>
      <c r="M1411" s="47">
        <v>-34.819661923446802</v>
      </c>
      <c r="N1411" s="47">
        <v>-58.322750489106703</v>
      </c>
      <c r="O1411" s="47" t="s">
        <v>16605</v>
      </c>
      <c r="P1411" s="47">
        <v>2</v>
      </c>
      <c r="Q1411">
        <v>36</v>
      </c>
      <c r="S1411" s="23" t="s">
        <v>2347</v>
      </c>
      <c r="T1411" t="str">
        <f t="shared" si="193"/>
        <v>05</v>
      </c>
      <c r="V1411" t="str">
        <f>+VLOOKUP(B1411,MARCO!E:E,1,FALSE)</f>
        <v>Almirante Brown</v>
      </c>
      <c r="W1411" t="s">
        <v>134</v>
      </c>
      <c r="X1411" t="s">
        <v>134</v>
      </c>
      <c r="Y1411" t="str">
        <f t="shared" si="194"/>
        <v>R 5 - D 4 - 453 - 3083</v>
      </c>
      <c r="Z1411" t="s">
        <v>20</v>
      </c>
      <c r="AA1411" t="s">
        <v>2349</v>
      </c>
      <c r="AB1411" t="s">
        <v>21</v>
      </c>
      <c r="AD1411" t="str">
        <f t="shared" si="195"/>
        <v>Merendero 3 De Febrero</v>
      </c>
      <c r="AE1411" t="s">
        <v>22</v>
      </c>
      <c r="AF1411" t="s">
        <v>23</v>
      </c>
      <c r="AG1411" t="s">
        <v>26</v>
      </c>
      <c r="AH1411" t="s">
        <v>2348</v>
      </c>
      <c r="AI1411" s="13">
        <f t="shared" si="196"/>
        <v>36</v>
      </c>
      <c r="AJ1411" s="13">
        <f t="shared" si="197"/>
        <v>2</v>
      </c>
      <c r="AK1411" s="21">
        <v>1</v>
      </c>
      <c r="AM1411" t="s">
        <v>2154</v>
      </c>
      <c r="AN1411" t="str">
        <f t="shared" ref="AN1411:AN1474" si="200">+IF(AM1411="","",IF(AM1411="FINES",CONCATENATE("R",IF(OR(T1411="16",T1411="21",T1411="22",T1411="23"),"16212223",IF(OR(T1411="15",T1411="17",T1411="24",T1411="25"),"15172425",T1411))),IF(AM1411="CEBAS","UNICO",IF(VALUE(T1411)&lt;=11,"AMBA","INTERIOR"))))</f>
        <v>R05</v>
      </c>
      <c r="AO1411" s="20" t="str">
        <f t="shared" ref="AO1411:AO1474" si="201">+IF(AM1411="","-",CONCATENATE(AM1411,"_",AN1411))</f>
        <v>FINES_R05</v>
      </c>
      <c r="AP1411" s="25">
        <f t="shared" si="198"/>
        <v>0.92477536201477051</v>
      </c>
      <c r="AQ1411" s="24" t="str">
        <f>+IFERROR(VLOOKUP(Y1411,#REF!,2,FALSE),"-")</f>
        <v>-</v>
      </c>
      <c r="AR1411" s="13" t="s">
        <v>2393</v>
      </c>
      <c r="AS1411" t="s">
        <v>2398</v>
      </c>
      <c r="AT1411" t="str">
        <f t="shared" si="199"/>
        <v>Los Andes - 3960 e/ Terminal 160 - Claypole Claypole</v>
      </c>
    </row>
    <row r="1412" spans="1:46" ht="15.75" thickBot="1" x14ac:dyDescent="0.3">
      <c r="A1412" s="47">
        <v>5</v>
      </c>
      <c r="B1412" s="47" t="s">
        <v>185</v>
      </c>
      <c r="C1412" s="47" t="s">
        <v>2369</v>
      </c>
      <c r="D1412" s="47" t="s">
        <v>227</v>
      </c>
      <c r="E1412" s="47" t="s">
        <v>228</v>
      </c>
      <c r="F1412" s="47" t="s">
        <v>8929</v>
      </c>
      <c r="G1412" s="47" t="s">
        <v>8930</v>
      </c>
      <c r="H1412" s="47" t="s">
        <v>8931</v>
      </c>
      <c r="I1412" s="47" t="s">
        <v>2414</v>
      </c>
      <c r="J1412" s="47"/>
      <c r="K1412" s="47" t="s">
        <v>14244</v>
      </c>
      <c r="L1412" s="47">
        <v>0.78108924627304077</v>
      </c>
      <c r="M1412" s="47">
        <v>-34.844829500000003</v>
      </c>
      <c r="N1412" s="47">
        <v>-58.366002199999997</v>
      </c>
      <c r="O1412" s="47" t="s">
        <v>16606</v>
      </c>
      <c r="P1412" s="47">
        <v>1</v>
      </c>
      <c r="Q1412">
        <v>17</v>
      </c>
      <c r="S1412" s="23" t="s">
        <v>2347</v>
      </c>
      <c r="T1412" t="str">
        <f t="shared" ref="T1412:T1475" si="202">+CONCATENATE(IF(A1412&lt;10,"0",""),A1412)</f>
        <v>05</v>
      </c>
      <c r="V1412" t="str">
        <f>+VLOOKUP(B1412,MARCO!E:E,1,FALSE)</f>
        <v>Almirante Brown</v>
      </c>
      <c r="W1412" t="s">
        <v>134</v>
      </c>
      <c r="X1412" t="s">
        <v>134</v>
      </c>
      <c r="Y1412" t="str">
        <f t="shared" ref="Y1412:Y1475" si="203">+F1412</f>
        <v>R 5 - D 4 - 452 - 3448</v>
      </c>
      <c r="Z1412" t="s">
        <v>20</v>
      </c>
      <c r="AA1412" t="s">
        <v>2349</v>
      </c>
      <c r="AB1412" t="s">
        <v>21</v>
      </c>
      <c r="AD1412" t="str">
        <f t="shared" ref="AD1412:AD1475" si="204">+G1412</f>
        <v>Centro De Acceso A Derechos Para Mujeres Y Disiden</v>
      </c>
      <c r="AE1412" t="s">
        <v>22</v>
      </c>
      <c r="AF1412" t="s">
        <v>23</v>
      </c>
      <c r="AG1412" t="s">
        <v>26</v>
      </c>
      <c r="AH1412" t="s">
        <v>2348</v>
      </c>
      <c r="AI1412" s="13">
        <f t="shared" ref="AI1412:AI1475" si="205">+Q1412</f>
        <v>17</v>
      </c>
      <c r="AJ1412" s="13">
        <f t="shared" ref="AJ1412:AJ1475" si="206">+P1412</f>
        <v>1</v>
      </c>
      <c r="AK1412" s="21">
        <v>1</v>
      </c>
      <c r="AM1412" t="s">
        <v>2154</v>
      </c>
      <c r="AN1412" t="str">
        <f t="shared" si="200"/>
        <v>R05</v>
      </c>
      <c r="AO1412" s="20" t="str">
        <f t="shared" si="201"/>
        <v>FINES_R05</v>
      </c>
      <c r="AP1412" s="25">
        <f t="shared" ref="AP1412:AP1475" si="207">+L1412</f>
        <v>0.78108924627304077</v>
      </c>
      <c r="AQ1412" s="24" t="str">
        <f>+IFERROR(VLOOKUP(Y1412,#REF!,2,FALSE),"-")</f>
        <v>-</v>
      </c>
      <c r="AR1412" s="13" t="s">
        <v>2393</v>
      </c>
      <c r="AS1412" t="s">
        <v>2398</v>
      </c>
      <c r="AT1412" t="str">
        <f t="shared" ref="AT1412:AT1475" si="208">+H1412</f>
        <v>Cardenas - 454 - Ministro Rivadavia Ministro Rivadavia</v>
      </c>
    </row>
    <row r="1413" spans="1:46" ht="15.75" thickBot="1" x14ac:dyDescent="0.3">
      <c r="A1413" s="47">
        <v>5</v>
      </c>
      <c r="B1413" s="47" t="s">
        <v>185</v>
      </c>
      <c r="C1413" s="47" t="s">
        <v>2378</v>
      </c>
      <c r="D1413" s="47" t="s">
        <v>225</v>
      </c>
      <c r="E1413" s="47" t="s">
        <v>226</v>
      </c>
      <c r="F1413" s="47" t="s">
        <v>8934</v>
      </c>
      <c r="G1413" s="47" t="s">
        <v>8935</v>
      </c>
      <c r="H1413" s="47" t="s">
        <v>8936</v>
      </c>
      <c r="I1413" s="47" t="s">
        <v>2414</v>
      </c>
      <c r="J1413" s="47"/>
      <c r="K1413" s="47" t="s">
        <v>14245</v>
      </c>
      <c r="L1413" s="47">
        <v>0.92712706327438354</v>
      </c>
      <c r="M1413" s="47">
        <v>-34.781831281624001</v>
      </c>
      <c r="N1413" s="47">
        <v>-58.339369938867002</v>
      </c>
      <c r="O1413" s="47" t="s">
        <v>16607</v>
      </c>
      <c r="P1413" s="47">
        <v>6</v>
      </c>
      <c r="Q1413">
        <v>178</v>
      </c>
      <c r="S1413" s="23" t="s">
        <v>2347</v>
      </c>
      <c r="T1413" t="str">
        <f t="shared" si="202"/>
        <v>05</v>
      </c>
      <c r="V1413" t="str">
        <f>+VLOOKUP(B1413,MARCO!E:E,1,FALSE)</f>
        <v>Almirante Brown</v>
      </c>
      <c r="W1413" t="s">
        <v>134</v>
      </c>
      <c r="X1413" t="s">
        <v>134</v>
      </c>
      <c r="Y1413" t="str">
        <f t="shared" si="203"/>
        <v>R 5 - D 4 - 451 - 2223</v>
      </c>
      <c r="Z1413" t="s">
        <v>20</v>
      </c>
      <c r="AA1413" t="s">
        <v>2349</v>
      </c>
      <c r="AB1413" t="s">
        <v>21</v>
      </c>
      <c r="AD1413" t="str">
        <f t="shared" si="204"/>
        <v>Escuela 46</v>
      </c>
      <c r="AE1413" t="s">
        <v>22</v>
      </c>
      <c r="AF1413" t="s">
        <v>23</v>
      </c>
      <c r="AG1413" t="s">
        <v>26</v>
      </c>
      <c r="AH1413" t="s">
        <v>2348</v>
      </c>
      <c r="AI1413" s="13">
        <f t="shared" si="205"/>
        <v>178</v>
      </c>
      <c r="AJ1413" s="13">
        <f t="shared" si="206"/>
        <v>6</v>
      </c>
      <c r="AK1413" s="21">
        <v>1</v>
      </c>
      <c r="AM1413" t="s">
        <v>2154</v>
      </c>
      <c r="AN1413" t="str">
        <f t="shared" si="200"/>
        <v>R05</v>
      </c>
      <c r="AO1413" s="20" t="str">
        <f t="shared" si="201"/>
        <v>FINES_R05</v>
      </c>
      <c r="AP1413" s="25">
        <f t="shared" si="207"/>
        <v>0.92712706327438354</v>
      </c>
      <c r="AQ1413" s="24" t="str">
        <f>+IFERROR(VLOOKUP(Y1413,#REF!,2,FALSE),"-")</f>
        <v>-</v>
      </c>
      <c r="AR1413" s="13" t="s">
        <v>2393</v>
      </c>
      <c r="AS1413" t="s">
        <v>2398</v>
      </c>
      <c r="AT1413" t="str">
        <f t="shared" si="208"/>
        <v>Av. San Martin - e/ San Marcos - Rafael Calzada Rafael Calzada</v>
      </c>
    </row>
    <row r="1414" spans="1:46" ht="15.75" thickBot="1" x14ac:dyDescent="0.3">
      <c r="A1414" s="47">
        <v>5</v>
      </c>
      <c r="B1414" s="47" t="s">
        <v>185</v>
      </c>
      <c r="C1414" s="47" t="s">
        <v>2378</v>
      </c>
      <c r="D1414" s="47" t="s">
        <v>225</v>
      </c>
      <c r="E1414" s="47" t="s">
        <v>226</v>
      </c>
      <c r="F1414" s="47" t="s">
        <v>8938</v>
      </c>
      <c r="G1414" s="47" t="s">
        <v>8939</v>
      </c>
      <c r="H1414" s="47" t="s">
        <v>8940</v>
      </c>
      <c r="I1414" s="47" t="s">
        <v>2414</v>
      </c>
      <c r="J1414" s="47"/>
      <c r="K1414" s="47" t="s">
        <v>14246</v>
      </c>
      <c r="L1414" s="47">
        <v>0.31162339448928827</v>
      </c>
      <c r="M1414" s="47">
        <v>-34.808490127128799</v>
      </c>
      <c r="N1414" s="47">
        <v>-58.394078860113403</v>
      </c>
      <c r="O1414" s="47" t="s">
        <v>16608</v>
      </c>
      <c r="P1414" s="47">
        <v>3</v>
      </c>
      <c r="Q1414">
        <v>66</v>
      </c>
      <c r="S1414" s="23" t="s">
        <v>2347</v>
      </c>
      <c r="T1414" t="str">
        <f t="shared" si="202"/>
        <v>05</v>
      </c>
      <c r="V1414" t="str">
        <f>+VLOOKUP(B1414,MARCO!E:E,1,FALSE)</f>
        <v>Almirante Brown</v>
      </c>
      <c r="W1414" t="s">
        <v>134</v>
      </c>
      <c r="X1414" t="s">
        <v>134</v>
      </c>
      <c r="Y1414" t="str">
        <f t="shared" si="203"/>
        <v>R 5 - D 4 - 451 - 2211</v>
      </c>
      <c r="Z1414" t="s">
        <v>20</v>
      </c>
      <c r="AA1414" t="s">
        <v>2349</v>
      </c>
      <c r="AB1414" t="s">
        <v>21</v>
      </c>
      <c r="AD1414" t="str">
        <f t="shared" si="204"/>
        <v>Escuela 12</v>
      </c>
      <c r="AE1414" t="s">
        <v>22</v>
      </c>
      <c r="AF1414" t="s">
        <v>23</v>
      </c>
      <c r="AG1414" t="s">
        <v>26</v>
      </c>
      <c r="AH1414" t="s">
        <v>2348</v>
      </c>
      <c r="AI1414" s="13">
        <f t="shared" si="205"/>
        <v>66</v>
      </c>
      <c r="AJ1414" s="13">
        <f t="shared" si="206"/>
        <v>3</v>
      </c>
      <c r="AK1414" s="21">
        <v>1</v>
      </c>
      <c r="AM1414" t="s">
        <v>2154</v>
      </c>
      <c r="AN1414" t="str">
        <f t="shared" si="200"/>
        <v>R05</v>
      </c>
      <c r="AO1414" s="20" t="str">
        <f t="shared" si="201"/>
        <v>FINES_R05</v>
      </c>
      <c r="AP1414" s="25">
        <f t="shared" si="207"/>
        <v>0.31162339448928827</v>
      </c>
      <c r="AQ1414" s="24" t="str">
        <f>+IFERROR(VLOOKUP(Y1414,#REF!,2,FALSE),"-")</f>
        <v>-</v>
      </c>
      <c r="AR1414" s="13" t="s">
        <v>2393</v>
      </c>
      <c r="AS1414" t="s">
        <v>2398</v>
      </c>
      <c r="AT1414" t="str">
        <f t="shared" si="208"/>
        <v>Jorge - 417 - Adrogue Adrogue</v>
      </c>
    </row>
    <row r="1415" spans="1:46" ht="15.75" thickBot="1" x14ac:dyDescent="0.3">
      <c r="A1415" s="47">
        <v>5</v>
      </c>
      <c r="B1415" s="47" t="s">
        <v>185</v>
      </c>
      <c r="C1415" s="47" t="s">
        <v>2374</v>
      </c>
      <c r="D1415" s="47" t="s">
        <v>229</v>
      </c>
      <c r="E1415" s="47" t="s">
        <v>230</v>
      </c>
      <c r="F1415" s="47" t="s">
        <v>8947</v>
      </c>
      <c r="G1415" s="47" t="s">
        <v>8948</v>
      </c>
      <c r="H1415" s="47" t="s">
        <v>8949</v>
      </c>
      <c r="I1415" s="47" t="s">
        <v>2414</v>
      </c>
      <c r="J1415" s="47"/>
      <c r="K1415" s="47" t="s">
        <v>14247</v>
      </c>
      <c r="L1415" s="47">
        <v>0.61809736490249634</v>
      </c>
      <c r="M1415" s="47">
        <v>-34.807738399999998</v>
      </c>
      <c r="N1415" s="47">
        <v>-58.3314284</v>
      </c>
      <c r="O1415" s="47" t="s">
        <v>16609</v>
      </c>
      <c r="P1415" s="47">
        <v>8</v>
      </c>
      <c r="Q1415">
        <v>213</v>
      </c>
      <c r="S1415" s="23" t="s">
        <v>2347</v>
      </c>
      <c r="T1415" t="str">
        <f t="shared" si="202"/>
        <v>05</v>
      </c>
      <c r="V1415" t="str">
        <f>+VLOOKUP(B1415,MARCO!E:E,1,FALSE)</f>
        <v>Almirante Brown</v>
      </c>
      <c r="W1415" t="s">
        <v>134</v>
      </c>
      <c r="X1415" t="s">
        <v>134</v>
      </c>
      <c r="Y1415" t="str">
        <f t="shared" si="203"/>
        <v>R 5 - D 4 - 453 - 0112</v>
      </c>
      <c r="Z1415" t="s">
        <v>20</v>
      </c>
      <c r="AA1415" t="s">
        <v>2349</v>
      </c>
      <c r="AB1415" t="s">
        <v>21</v>
      </c>
      <c r="AD1415" t="str">
        <f t="shared" si="204"/>
        <v>Mundo Feliz</v>
      </c>
      <c r="AE1415" t="s">
        <v>22</v>
      </c>
      <c r="AF1415" t="s">
        <v>23</v>
      </c>
      <c r="AG1415" t="s">
        <v>26</v>
      </c>
      <c r="AH1415" t="s">
        <v>2348</v>
      </c>
      <c r="AI1415" s="13">
        <f t="shared" si="205"/>
        <v>213</v>
      </c>
      <c r="AJ1415" s="13">
        <f t="shared" si="206"/>
        <v>8</v>
      </c>
      <c r="AK1415" s="21">
        <v>1</v>
      </c>
      <c r="AM1415" t="s">
        <v>2154</v>
      </c>
      <c r="AN1415" t="str">
        <f t="shared" si="200"/>
        <v>R05</v>
      </c>
      <c r="AO1415" s="20" t="str">
        <f t="shared" si="201"/>
        <v>FINES_R05</v>
      </c>
      <c r="AP1415" s="25">
        <f t="shared" si="207"/>
        <v>0.61809736490249634</v>
      </c>
      <c r="AQ1415" s="24" t="str">
        <f>+IFERROR(VLOOKUP(Y1415,#REF!,2,FALSE),"-")</f>
        <v>-</v>
      </c>
      <c r="AR1415" s="13" t="s">
        <v>2393</v>
      </c>
      <c r="AS1415" t="s">
        <v>2398</v>
      </c>
      <c r="AT1415" t="str">
        <f t="shared" si="208"/>
        <v>Blas Parera - 299 - Don Orione Don Orione</v>
      </c>
    </row>
    <row r="1416" spans="1:46" ht="15.75" thickBot="1" x14ac:dyDescent="0.3">
      <c r="A1416" s="47">
        <v>5</v>
      </c>
      <c r="B1416" s="47" t="s">
        <v>185</v>
      </c>
      <c r="C1416" s="47" t="s">
        <v>2374</v>
      </c>
      <c r="D1416" s="47" t="s">
        <v>229</v>
      </c>
      <c r="E1416" s="47" t="s">
        <v>230</v>
      </c>
      <c r="F1416" s="47" t="s">
        <v>8952</v>
      </c>
      <c r="G1416" s="47" t="s">
        <v>8953</v>
      </c>
      <c r="H1416" s="47" t="s">
        <v>8954</v>
      </c>
      <c r="I1416" s="47" t="s">
        <v>2414</v>
      </c>
      <c r="J1416" s="47"/>
      <c r="K1416" s="47" t="s">
        <v>14248</v>
      </c>
      <c r="L1416" s="47">
        <v>0.56816071271896362</v>
      </c>
      <c r="M1416" s="47">
        <v>-34.816035328931001</v>
      </c>
      <c r="N1416" s="47">
        <v>-58.417509722127797</v>
      </c>
      <c r="O1416" s="47" t="s">
        <v>16610</v>
      </c>
      <c r="P1416" s="47">
        <v>7</v>
      </c>
      <c r="Q1416">
        <v>169</v>
      </c>
      <c r="S1416" s="23" t="s">
        <v>2347</v>
      </c>
      <c r="T1416" t="str">
        <f t="shared" si="202"/>
        <v>05</v>
      </c>
      <c r="V1416" t="str">
        <f>+VLOOKUP(B1416,MARCO!E:E,1,FALSE)</f>
        <v>Almirante Brown</v>
      </c>
      <c r="W1416" t="s">
        <v>134</v>
      </c>
      <c r="X1416" t="s">
        <v>134</v>
      </c>
      <c r="Y1416" t="str">
        <f t="shared" si="203"/>
        <v>R 5 - D 4 - 453 - 2388</v>
      </c>
      <c r="Z1416" t="s">
        <v>20</v>
      </c>
      <c r="AA1416" t="s">
        <v>2349</v>
      </c>
      <c r="AB1416" t="s">
        <v>21</v>
      </c>
      <c r="AD1416" t="str">
        <f t="shared" si="204"/>
        <v>Eppa 710 Escuela N°17 Soldado Ramon Moreno</v>
      </c>
      <c r="AE1416" t="s">
        <v>22</v>
      </c>
      <c r="AF1416" t="s">
        <v>23</v>
      </c>
      <c r="AG1416" t="s">
        <v>26</v>
      </c>
      <c r="AH1416" t="s">
        <v>2348</v>
      </c>
      <c r="AI1416" s="13">
        <f t="shared" si="205"/>
        <v>169</v>
      </c>
      <c r="AJ1416" s="13">
        <f t="shared" si="206"/>
        <v>7</v>
      </c>
      <c r="AK1416" s="21">
        <v>1</v>
      </c>
      <c r="AM1416" t="s">
        <v>2154</v>
      </c>
      <c r="AN1416" t="str">
        <f t="shared" si="200"/>
        <v>R05</v>
      </c>
      <c r="AO1416" s="20" t="str">
        <f t="shared" si="201"/>
        <v>FINES_R05</v>
      </c>
      <c r="AP1416" s="25">
        <f t="shared" si="207"/>
        <v>0.56816071271896362</v>
      </c>
      <c r="AQ1416" s="24" t="str">
        <f>+IFERROR(VLOOKUP(Y1416,#REF!,2,FALSE),"-")</f>
        <v>-</v>
      </c>
      <c r="AR1416" s="13" t="s">
        <v>2393</v>
      </c>
      <c r="AS1416" t="s">
        <v>2398</v>
      </c>
      <c r="AT1416" t="str">
        <f t="shared" si="208"/>
        <v>Pedro Echague - 347 e/ Enrique Policastro y Jose Serrano - Malvinas Argentinas Malvinas Argentinas</v>
      </c>
    </row>
    <row r="1417" spans="1:46" ht="15.75" thickBot="1" x14ac:dyDescent="0.3">
      <c r="A1417" s="47">
        <v>5</v>
      </c>
      <c r="B1417" s="47" t="s">
        <v>185</v>
      </c>
      <c r="C1417" s="47" t="s">
        <v>2374</v>
      </c>
      <c r="D1417" s="47" t="s">
        <v>229</v>
      </c>
      <c r="E1417" s="47" t="s">
        <v>230</v>
      </c>
      <c r="F1417" s="47" t="s">
        <v>8956</v>
      </c>
      <c r="G1417" s="47" t="s">
        <v>8957</v>
      </c>
      <c r="H1417" s="47" t="s">
        <v>8958</v>
      </c>
      <c r="I1417" s="47" t="s">
        <v>2414</v>
      </c>
      <c r="J1417" s="47"/>
      <c r="K1417" s="47" t="s">
        <v>14249</v>
      </c>
      <c r="L1417" s="47">
        <v>0.31231966614723211</v>
      </c>
      <c r="M1417" s="47">
        <v>-34.815641999999997</v>
      </c>
      <c r="N1417" s="47">
        <v>-58.336150799999999</v>
      </c>
      <c r="O1417" s="47" t="s">
        <v>16611</v>
      </c>
      <c r="P1417" s="47">
        <v>1</v>
      </c>
      <c r="Q1417">
        <v>16</v>
      </c>
      <c r="S1417" s="23" t="s">
        <v>2347</v>
      </c>
      <c r="T1417" t="str">
        <f t="shared" si="202"/>
        <v>05</v>
      </c>
      <c r="V1417" t="str">
        <f>+VLOOKUP(B1417,MARCO!E:E,1,FALSE)</f>
        <v>Almirante Brown</v>
      </c>
      <c r="W1417" t="s">
        <v>134</v>
      </c>
      <c r="X1417" t="s">
        <v>134</v>
      </c>
      <c r="Y1417" t="str">
        <f t="shared" si="203"/>
        <v>R 5 - D 4 - 453 - 3680</v>
      </c>
      <c r="Z1417" t="s">
        <v>20</v>
      </c>
      <c r="AA1417" t="s">
        <v>2349</v>
      </c>
      <c r="AB1417" t="s">
        <v>21</v>
      </c>
      <c r="AD1417" t="str">
        <f t="shared" si="204"/>
        <v>Casa Municipal De La Cultura Don Orione "luis Sand</v>
      </c>
      <c r="AE1417" t="s">
        <v>22</v>
      </c>
      <c r="AF1417" t="s">
        <v>23</v>
      </c>
      <c r="AG1417" t="s">
        <v>26</v>
      </c>
      <c r="AH1417" t="s">
        <v>2348</v>
      </c>
      <c r="AI1417" s="13">
        <f t="shared" si="205"/>
        <v>16</v>
      </c>
      <c r="AJ1417" s="13">
        <f t="shared" si="206"/>
        <v>1</v>
      </c>
      <c r="AK1417" s="21">
        <v>1</v>
      </c>
      <c r="AM1417" t="s">
        <v>2154</v>
      </c>
      <c r="AN1417" t="str">
        <f t="shared" si="200"/>
        <v>R05</v>
      </c>
      <c r="AO1417" s="20" t="str">
        <f t="shared" si="201"/>
        <v>FINES_R05</v>
      </c>
      <c r="AP1417" s="25">
        <f t="shared" si="207"/>
        <v>0.31231966614723211</v>
      </c>
      <c r="AQ1417" s="24" t="str">
        <f>+IFERROR(VLOOKUP(Y1417,#REF!,2,FALSE),"-")</f>
        <v>-</v>
      </c>
      <c r="AR1417" s="13" t="s">
        <v>2393</v>
      </c>
      <c r="AS1417" t="s">
        <v>2398</v>
      </c>
      <c r="AT1417" t="str">
        <f t="shared" si="208"/>
        <v>Av Eva Peron - 1948 - Don Orione Don Orione</v>
      </c>
    </row>
    <row r="1418" spans="1:46" ht="15.75" thickBot="1" x14ac:dyDescent="0.3">
      <c r="A1418" s="47">
        <v>5</v>
      </c>
      <c r="B1418" s="47" t="s">
        <v>185</v>
      </c>
      <c r="C1418" s="47" t="s">
        <v>2374</v>
      </c>
      <c r="D1418" s="47" t="s">
        <v>229</v>
      </c>
      <c r="E1418" s="47" t="s">
        <v>230</v>
      </c>
      <c r="F1418" s="47" t="s">
        <v>8960</v>
      </c>
      <c r="G1418" s="47" t="s">
        <v>8961</v>
      </c>
      <c r="H1418" s="47" t="s">
        <v>8962</v>
      </c>
      <c r="I1418" s="47" t="s">
        <v>2414</v>
      </c>
      <c r="J1418" s="47"/>
      <c r="K1418" s="47" t="s">
        <v>14250</v>
      </c>
      <c r="L1418" s="47">
        <v>0.4293225109577179</v>
      </c>
      <c r="M1418" s="47">
        <v>-34.818710400000001</v>
      </c>
      <c r="N1418" s="47">
        <v>-58.347188000000003</v>
      </c>
      <c r="O1418" s="47" t="s">
        <v>16612</v>
      </c>
      <c r="P1418" s="47">
        <v>2</v>
      </c>
      <c r="Q1418">
        <v>51</v>
      </c>
      <c r="S1418" s="23" t="s">
        <v>2347</v>
      </c>
      <c r="T1418" t="str">
        <f t="shared" si="202"/>
        <v>05</v>
      </c>
      <c r="V1418" t="str">
        <f>+VLOOKUP(B1418,MARCO!E:E,1,FALSE)</f>
        <v>Almirante Brown</v>
      </c>
      <c r="W1418" t="s">
        <v>134</v>
      </c>
      <c r="X1418" t="s">
        <v>134</v>
      </c>
      <c r="Y1418" t="str">
        <f t="shared" si="203"/>
        <v>R 5 - D 4 - 453 - 2081</v>
      </c>
      <c r="Z1418" t="s">
        <v>20</v>
      </c>
      <c r="AA1418" t="s">
        <v>2349</v>
      </c>
      <c r="AB1418" t="s">
        <v>21</v>
      </c>
      <c r="AD1418" t="str">
        <f t="shared" si="204"/>
        <v>Cic Don Orione</v>
      </c>
      <c r="AE1418" t="s">
        <v>22</v>
      </c>
      <c r="AF1418" t="s">
        <v>23</v>
      </c>
      <c r="AG1418" t="s">
        <v>26</v>
      </c>
      <c r="AH1418" t="s">
        <v>2348</v>
      </c>
      <c r="AI1418" s="13">
        <f t="shared" si="205"/>
        <v>51</v>
      </c>
      <c r="AJ1418" s="13">
        <f t="shared" si="206"/>
        <v>2</v>
      </c>
      <c r="AK1418" s="21">
        <v>1</v>
      </c>
      <c r="AM1418" t="s">
        <v>2154</v>
      </c>
      <c r="AN1418" t="str">
        <f t="shared" si="200"/>
        <v>R05</v>
      </c>
      <c r="AO1418" s="20" t="str">
        <f t="shared" si="201"/>
        <v>FINES_R05</v>
      </c>
      <c r="AP1418" s="25">
        <f t="shared" si="207"/>
        <v>0.4293225109577179</v>
      </c>
      <c r="AQ1418" s="24" t="str">
        <f>+IFERROR(VLOOKUP(Y1418,#REF!,2,FALSE),"-")</f>
        <v>-</v>
      </c>
      <c r="AR1418" s="13" t="s">
        <v>2393</v>
      </c>
      <c r="AS1418" t="s">
        <v>2397</v>
      </c>
      <c r="AT1418" t="str">
        <f t="shared" si="208"/>
        <v>Rio CarcaraÑa - 599 e/ Eva Peron y Rio Segundo - Don Orione Don Orione</v>
      </c>
    </row>
    <row r="1419" spans="1:46" ht="15.75" thickBot="1" x14ac:dyDescent="0.3">
      <c r="A1419" s="47">
        <v>5</v>
      </c>
      <c r="B1419" s="47" t="s">
        <v>185</v>
      </c>
      <c r="C1419" s="47" t="s">
        <v>2374</v>
      </c>
      <c r="D1419" s="47" t="s">
        <v>229</v>
      </c>
      <c r="E1419" s="47" t="s">
        <v>230</v>
      </c>
      <c r="F1419" s="47" t="s">
        <v>8964</v>
      </c>
      <c r="G1419" s="47" t="s">
        <v>8965</v>
      </c>
      <c r="H1419" s="47" t="s">
        <v>8966</v>
      </c>
      <c r="I1419" s="47" t="s">
        <v>2414</v>
      </c>
      <c r="J1419" s="47"/>
      <c r="K1419" s="47" t="s">
        <v>14251</v>
      </c>
      <c r="L1419" s="47">
        <v>0.48943740129470831</v>
      </c>
      <c r="M1419" s="47">
        <v>-34.813038971370297</v>
      </c>
      <c r="N1419" s="47">
        <v>-58.369009837232198</v>
      </c>
      <c r="O1419" s="47" t="s">
        <v>16613</v>
      </c>
      <c r="P1419" s="47">
        <v>3</v>
      </c>
      <c r="Q1419">
        <v>90</v>
      </c>
      <c r="S1419" s="23" t="s">
        <v>2347</v>
      </c>
      <c r="T1419" t="str">
        <f t="shared" si="202"/>
        <v>05</v>
      </c>
      <c r="V1419" t="str">
        <f>+VLOOKUP(B1419,MARCO!E:E,1,FALSE)</f>
        <v>Almirante Brown</v>
      </c>
      <c r="W1419" t="s">
        <v>134</v>
      </c>
      <c r="X1419" t="s">
        <v>134</v>
      </c>
      <c r="Y1419" t="str">
        <f t="shared" si="203"/>
        <v>R 5 - D 4 - 453 - 3485</v>
      </c>
      <c r="Z1419" t="s">
        <v>20</v>
      </c>
      <c r="AA1419" t="s">
        <v>2349</v>
      </c>
      <c r="AB1419" t="s">
        <v>21</v>
      </c>
      <c r="AD1419" t="str">
        <f t="shared" si="204"/>
        <v>Escuela N°52 Florentino Ameghino</v>
      </c>
      <c r="AE1419" t="s">
        <v>22</v>
      </c>
      <c r="AF1419" t="s">
        <v>23</v>
      </c>
      <c r="AG1419" t="s">
        <v>26</v>
      </c>
      <c r="AH1419" t="s">
        <v>2348</v>
      </c>
      <c r="AI1419" s="13">
        <f t="shared" si="205"/>
        <v>90</v>
      </c>
      <c r="AJ1419" s="13">
        <f t="shared" si="206"/>
        <v>3</v>
      </c>
      <c r="AK1419" s="21">
        <v>1</v>
      </c>
      <c r="AM1419" t="s">
        <v>2154</v>
      </c>
      <c r="AN1419" t="str">
        <f t="shared" si="200"/>
        <v>R05</v>
      </c>
      <c r="AO1419" s="20" t="str">
        <f t="shared" si="201"/>
        <v>FINES_R05</v>
      </c>
      <c r="AP1419" s="25">
        <f t="shared" si="207"/>
        <v>0.48943740129470831</v>
      </c>
      <c r="AQ1419" s="24" t="str">
        <f>+IFERROR(VLOOKUP(Y1419,#REF!,2,FALSE),"-")</f>
        <v>-</v>
      </c>
      <c r="AR1419" s="13" t="s">
        <v>2393</v>
      </c>
      <c r="AS1419" t="s">
        <v>2398</v>
      </c>
      <c r="AT1419" t="str">
        <f t="shared" si="208"/>
        <v>Cruz Del Sur - e/ Sempere y Uruguay - Burzaco Burzaco</v>
      </c>
    </row>
    <row r="1420" spans="1:46" ht="15.75" thickBot="1" x14ac:dyDescent="0.3">
      <c r="A1420" s="47">
        <v>5</v>
      </c>
      <c r="B1420" s="47" t="s">
        <v>185</v>
      </c>
      <c r="C1420" s="47" t="s">
        <v>2378</v>
      </c>
      <c r="D1420" s="47" t="s">
        <v>225</v>
      </c>
      <c r="E1420" s="47" t="s">
        <v>226</v>
      </c>
      <c r="F1420" s="47" t="s">
        <v>8969</v>
      </c>
      <c r="G1420" s="47" t="s">
        <v>8970</v>
      </c>
      <c r="H1420" s="47" t="s">
        <v>8971</v>
      </c>
      <c r="I1420" s="47" t="s">
        <v>2414</v>
      </c>
      <c r="J1420" s="47"/>
      <c r="K1420" s="47" t="s">
        <v>14252</v>
      </c>
      <c r="L1420" s="47">
        <v>0.9878879189491272</v>
      </c>
      <c r="M1420" s="47">
        <v>-34.776002137113302</v>
      </c>
      <c r="N1420" s="47">
        <v>-58.3329379717986</v>
      </c>
      <c r="O1420" s="47" t="s">
        <v>16614</v>
      </c>
      <c r="P1420" s="47">
        <v>2</v>
      </c>
      <c r="Q1420">
        <v>56</v>
      </c>
      <c r="S1420" s="23" t="s">
        <v>2347</v>
      </c>
      <c r="T1420" t="str">
        <f t="shared" si="202"/>
        <v>05</v>
      </c>
      <c r="V1420" t="str">
        <f>+VLOOKUP(B1420,MARCO!E:E,1,FALSE)</f>
        <v>Almirante Brown</v>
      </c>
      <c r="W1420" t="s">
        <v>134</v>
      </c>
      <c r="X1420" t="s">
        <v>134</v>
      </c>
      <c r="Y1420" t="str">
        <f t="shared" si="203"/>
        <v>R 5 - D 4 - 451 - 2226</v>
      </c>
      <c r="Z1420" t="s">
        <v>20</v>
      </c>
      <c r="AA1420" t="s">
        <v>2349</v>
      </c>
      <c r="AB1420" t="s">
        <v>21</v>
      </c>
      <c r="AD1420" t="str">
        <f t="shared" si="204"/>
        <v>Escuela 72</v>
      </c>
      <c r="AE1420" t="s">
        <v>22</v>
      </c>
      <c r="AF1420" t="s">
        <v>23</v>
      </c>
      <c r="AG1420" t="s">
        <v>26</v>
      </c>
      <c r="AH1420" t="s">
        <v>2348</v>
      </c>
      <c r="AI1420" s="13">
        <f t="shared" si="205"/>
        <v>56</v>
      </c>
      <c r="AJ1420" s="13">
        <f t="shared" si="206"/>
        <v>2</v>
      </c>
      <c r="AK1420" s="21">
        <v>1</v>
      </c>
      <c r="AM1420" t="s">
        <v>2154</v>
      </c>
      <c r="AN1420" t="str">
        <f t="shared" si="200"/>
        <v>R05</v>
      </c>
      <c r="AO1420" s="20" t="str">
        <f t="shared" si="201"/>
        <v>FINES_R05</v>
      </c>
      <c r="AP1420" s="25">
        <f t="shared" si="207"/>
        <v>0.9878879189491272</v>
      </c>
      <c r="AQ1420" s="24" t="str">
        <f>+IFERROR(VLOOKUP(Y1420,#REF!,2,FALSE),"-")</f>
        <v>-</v>
      </c>
      <c r="AR1420" s="13" t="s">
        <v>2393</v>
      </c>
      <c r="AS1420" t="s">
        <v>2398</v>
      </c>
      <c r="AT1420" t="str">
        <f t="shared" si="208"/>
        <v>Ramírez Y Santa Ana - e/ Ramírez Y Santa Ana - Rafael Calzada Rafael Calzada</v>
      </c>
    </row>
    <row r="1421" spans="1:46" ht="15.75" thickBot="1" x14ac:dyDescent="0.3">
      <c r="A1421" s="47">
        <v>5</v>
      </c>
      <c r="B1421" s="47" t="s">
        <v>185</v>
      </c>
      <c r="C1421" s="47" t="s">
        <v>2378</v>
      </c>
      <c r="D1421" s="47" t="s">
        <v>225</v>
      </c>
      <c r="E1421" s="47" t="s">
        <v>226</v>
      </c>
      <c r="F1421" s="47" t="s">
        <v>8973</v>
      </c>
      <c r="G1421" s="47" t="s">
        <v>8974</v>
      </c>
      <c r="H1421" s="47" t="s">
        <v>8975</v>
      </c>
      <c r="I1421" s="47" t="s">
        <v>2414</v>
      </c>
      <c r="J1421" s="47"/>
      <c r="K1421" s="47" t="s">
        <v>14253</v>
      </c>
      <c r="L1421" s="47">
        <v>0.46740671992301941</v>
      </c>
      <c r="M1421" s="47">
        <v>-34.789805899999998</v>
      </c>
      <c r="N1421" s="47">
        <v>-58.349805699999997</v>
      </c>
      <c r="O1421" s="47" t="s">
        <v>16615</v>
      </c>
      <c r="P1421" s="47">
        <v>1</v>
      </c>
      <c r="Q1421">
        <v>18</v>
      </c>
      <c r="S1421" s="23" t="s">
        <v>2347</v>
      </c>
      <c r="T1421" t="str">
        <f t="shared" si="202"/>
        <v>05</v>
      </c>
      <c r="V1421" t="str">
        <f>+VLOOKUP(B1421,MARCO!E:E,1,FALSE)</f>
        <v>Almirante Brown</v>
      </c>
      <c r="W1421" t="s">
        <v>134</v>
      </c>
      <c r="X1421" t="s">
        <v>134</v>
      </c>
      <c r="Y1421" t="str">
        <f t="shared" si="203"/>
        <v>R 5 - D 4 - 451 - 3699</v>
      </c>
      <c r="Z1421" t="s">
        <v>20</v>
      </c>
      <c r="AA1421" t="s">
        <v>2349</v>
      </c>
      <c r="AB1421" t="s">
        <v>21</v>
      </c>
      <c r="AD1421" t="str">
        <f t="shared" si="204"/>
        <v>El Hornerito</v>
      </c>
      <c r="AE1421" t="s">
        <v>22</v>
      </c>
      <c r="AF1421" t="s">
        <v>23</v>
      </c>
      <c r="AG1421" t="s">
        <v>26</v>
      </c>
      <c r="AH1421" t="s">
        <v>2348</v>
      </c>
      <c r="AI1421" s="13">
        <f t="shared" si="205"/>
        <v>18</v>
      </c>
      <c r="AJ1421" s="13">
        <f t="shared" si="206"/>
        <v>1</v>
      </c>
      <c r="AK1421" s="21">
        <v>1</v>
      </c>
      <c r="AM1421" t="s">
        <v>2154</v>
      </c>
      <c r="AN1421" t="str">
        <f t="shared" si="200"/>
        <v>R05</v>
      </c>
      <c r="AO1421" s="20" t="str">
        <f t="shared" si="201"/>
        <v>FINES_R05</v>
      </c>
      <c r="AP1421" s="25">
        <f t="shared" si="207"/>
        <v>0.46740671992301941</v>
      </c>
      <c r="AQ1421" s="24" t="str">
        <f>+IFERROR(VLOOKUP(Y1421,#REF!,2,FALSE),"-")</f>
        <v>-</v>
      </c>
      <c r="AR1421" s="13" t="s">
        <v>2393</v>
      </c>
      <c r="AS1421" t="s">
        <v>2397</v>
      </c>
      <c r="AT1421" t="str">
        <f t="shared" si="208"/>
        <v>Cardenal 2345 - 2345 - Rafael Calzada Rafael Calzada</v>
      </c>
    </row>
    <row r="1422" spans="1:46" ht="15.75" thickBot="1" x14ac:dyDescent="0.3">
      <c r="A1422" s="47">
        <v>5</v>
      </c>
      <c r="B1422" s="47" t="s">
        <v>185</v>
      </c>
      <c r="C1422" s="47" t="s">
        <v>2378</v>
      </c>
      <c r="D1422" s="47" t="s">
        <v>225</v>
      </c>
      <c r="E1422" s="47" t="s">
        <v>226</v>
      </c>
      <c r="F1422" s="47" t="s">
        <v>8979</v>
      </c>
      <c r="G1422" s="47" t="s">
        <v>8980</v>
      </c>
      <c r="H1422" s="47" t="s">
        <v>8981</v>
      </c>
      <c r="I1422" s="47" t="s">
        <v>2414</v>
      </c>
      <c r="J1422" s="47"/>
      <c r="K1422" s="47" t="s">
        <v>14254</v>
      </c>
      <c r="L1422" s="47">
        <v>0.88961327075958252</v>
      </c>
      <c r="M1422" s="47">
        <v>-34.816849499999996</v>
      </c>
      <c r="N1422" s="47">
        <v>-58.403755199999999</v>
      </c>
      <c r="O1422" s="47" t="s">
        <v>16616</v>
      </c>
      <c r="P1422" s="47">
        <v>1</v>
      </c>
      <c r="Q1422">
        <v>22</v>
      </c>
      <c r="S1422" s="23" t="s">
        <v>2347</v>
      </c>
      <c r="T1422" t="str">
        <f t="shared" si="202"/>
        <v>05</v>
      </c>
      <c r="V1422" t="str">
        <f>+VLOOKUP(B1422,MARCO!E:E,1,FALSE)</f>
        <v>Almirante Brown</v>
      </c>
      <c r="W1422" t="s">
        <v>134</v>
      </c>
      <c r="X1422" t="s">
        <v>134</v>
      </c>
      <c r="Y1422" t="str">
        <f t="shared" si="203"/>
        <v>R 5 - D 4 - 451 - 3702</v>
      </c>
      <c r="Z1422" t="s">
        <v>20</v>
      </c>
      <c r="AA1422" t="s">
        <v>2349</v>
      </c>
      <c r="AB1422" t="s">
        <v>21</v>
      </c>
      <c r="AD1422" t="str">
        <f t="shared" si="204"/>
        <v>Los Chicos De Betherram</v>
      </c>
      <c r="AE1422" t="s">
        <v>22</v>
      </c>
      <c r="AF1422" t="s">
        <v>23</v>
      </c>
      <c r="AG1422" t="s">
        <v>26</v>
      </c>
      <c r="AH1422" t="s">
        <v>2348</v>
      </c>
      <c r="AI1422" s="13">
        <f t="shared" si="205"/>
        <v>22</v>
      </c>
      <c r="AJ1422" s="13">
        <f t="shared" si="206"/>
        <v>1</v>
      </c>
      <c r="AK1422" s="21">
        <v>1</v>
      </c>
      <c r="AM1422" t="s">
        <v>2154</v>
      </c>
      <c r="AN1422" t="str">
        <f t="shared" si="200"/>
        <v>R05</v>
      </c>
      <c r="AO1422" s="20" t="str">
        <f t="shared" si="201"/>
        <v>FINES_R05</v>
      </c>
      <c r="AP1422" s="25">
        <f t="shared" si="207"/>
        <v>0.88961327075958252</v>
      </c>
      <c r="AQ1422" s="24" t="str">
        <f>+IFERROR(VLOOKUP(Y1422,#REF!,2,FALSE),"-")</f>
        <v>-</v>
      </c>
      <c r="AR1422" s="13" t="s">
        <v>2393</v>
      </c>
      <c r="AS1422" t="s">
        <v>2398</v>
      </c>
      <c r="AT1422" t="str">
        <f t="shared" si="208"/>
        <v>Diomedes - 600 - Adrogue Adrogue</v>
      </c>
    </row>
    <row r="1423" spans="1:46" ht="15.75" thickBot="1" x14ac:dyDescent="0.3">
      <c r="A1423" s="47">
        <v>5</v>
      </c>
      <c r="B1423" s="47" t="s">
        <v>185</v>
      </c>
      <c r="C1423" s="47" t="s">
        <v>2378</v>
      </c>
      <c r="D1423" s="47" t="s">
        <v>225</v>
      </c>
      <c r="E1423" s="47" t="s">
        <v>226</v>
      </c>
      <c r="F1423" s="47" t="s">
        <v>8984</v>
      </c>
      <c r="G1423" s="47" t="s">
        <v>8985</v>
      </c>
      <c r="H1423" s="47" t="s">
        <v>8986</v>
      </c>
      <c r="I1423" s="47" t="s">
        <v>2414</v>
      </c>
      <c r="J1423" s="47"/>
      <c r="K1423" s="47" t="s">
        <v>14255</v>
      </c>
      <c r="L1423" s="47">
        <v>0.37793290615081793</v>
      </c>
      <c r="M1423" s="47">
        <v>-34.782265899999999</v>
      </c>
      <c r="N1423" s="47">
        <v>-58.352700499999997</v>
      </c>
      <c r="O1423" s="47" t="s">
        <v>16617</v>
      </c>
      <c r="P1423" s="47">
        <v>1</v>
      </c>
      <c r="Q1423">
        <v>11</v>
      </c>
      <c r="S1423" s="23" t="s">
        <v>2347</v>
      </c>
      <c r="T1423" t="str">
        <f t="shared" si="202"/>
        <v>05</v>
      </c>
      <c r="V1423" t="str">
        <f>+VLOOKUP(B1423,MARCO!E:E,1,FALSE)</f>
        <v>Almirante Brown</v>
      </c>
      <c r="W1423" t="s">
        <v>134</v>
      </c>
      <c r="X1423" t="s">
        <v>134</v>
      </c>
      <c r="Y1423" t="str">
        <f t="shared" si="203"/>
        <v>R 5 - D 4 - 451 - 3756</v>
      </c>
      <c r="Z1423" t="s">
        <v>20</v>
      </c>
      <c r="AA1423" t="s">
        <v>2349</v>
      </c>
      <c r="AB1423" t="s">
        <v>21</v>
      </c>
      <c r="AD1423" t="str">
        <f t="shared" si="204"/>
        <v>Sociedad De Fomento Bouchard</v>
      </c>
      <c r="AE1423" t="s">
        <v>22</v>
      </c>
      <c r="AF1423" t="s">
        <v>23</v>
      </c>
      <c r="AG1423" t="s">
        <v>26</v>
      </c>
      <c r="AH1423" t="s">
        <v>2348</v>
      </c>
      <c r="AI1423" s="13">
        <f t="shared" si="205"/>
        <v>11</v>
      </c>
      <c r="AJ1423" s="13">
        <f t="shared" si="206"/>
        <v>1</v>
      </c>
      <c r="AK1423" s="21">
        <v>1</v>
      </c>
      <c r="AM1423" t="s">
        <v>2154</v>
      </c>
      <c r="AN1423" t="str">
        <f t="shared" si="200"/>
        <v>R05</v>
      </c>
      <c r="AO1423" s="20" t="str">
        <f t="shared" si="201"/>
        <v>FINES_R05</v>
      </c>
      <c r="AP1423" s="25">
        <f t="shared" si="207"/>
        <v>0.37793290615081793</v>
      </c>
      <c r="AQ1423" s="24" t="str">
        <f>+IFERROR(VLOOKUP(Y1423,#REF!,2,FALSE),"-")</f>
        <v>-</v>
      </c>
      <c r="AR1423" s="13" t="s">
        <v>2393</v>
      </c>
      <c r="AS1423" t="s">
        <v>2397</v>
      </c>
      <c r="AT1423" t="str">
        <f t="shared" si="208"/>
        <v>Tucuman - 1073 - Rafael Calzada Rafael Calzada</v>
      </c>
    </row>
    <row r="1424" spans="1:46" ht="15.75" thickBot="1" x14ac:dyDescent="0.3">
      <c r="A1424" s="47">
        <v>5</v>
      </c>
      <c r="B1424" s="47" t="s">
        <v>185</v>
      </c>
      <c r="C1424" s="47" t="s">
        <v>2378</v>
      </c>
      <c r="D1424" s="47" t="s">
        <v>225</v>
      </c>
      <c r="E1424" s="47" t="s">
        <v>226</v>
      </c>
      <c r="F1424" s="47" t="s">
        <v>8988</v>
      </c>
      <c r="G1424" s="47" t="s">
        <v>8989</v>
      </c>
      <c r="H1424" s="47" t="s">
        <v>8990</v>
      </c>
      <c r="I1424" s="47" t="s">
        <v>2414</v>
      </c>
      <c r="J1424" s="47"/>
      <c r="K1424" s="47" t="s">
        <v>14256</v>
      </c>
      <c r="L1424" s="47">
        <v>0.1613883376121521</v>
      </c>
      <c r="M1424" s="47">
        <v>-34.796198599999997</v>
      </c>
      <c r="N1424" s="47">
        <v>-58.404012399999999</v>
      </c>
      <c r="O1424" s="47" t="s">
        <v>16618</v>
      </c>
      <c r="P1424" s="47">
        <v>1</v>
      </c>
      <c r="Q1424">
        <v>6</v>
      </c>
      <c r="S1424" s="23" t="s">
        <v>2347</v>
      </c>
      <c r="T1424" t="str">
        <f t="shared" si="202"/>
        <v>05</v>
      </c>
      <c r="V1424" t="str">
        <f>+VLOOKUP(B1424,MARCO!E:E,1,FALSE)</f>
        <v>Almirante Brown</v>
      </c>
      <c r="W1424" t="s">
        <v>134</v>
      </c>
      <c r="X1424" t="s">
        <v>134</v>
      </c>
      <c r="Y1424" t="str">
        <f t="shared" si="203"/>
        <v>R 5 - D 4 - 451 - 2213</v>
      </c>
      <c r="Z1424" t="s">
        <v>20</v>
      </c>
      <c r="AA1424" t="s">
        <v>2349</v>
      </c>
      <c r="AB1424" t="s">
        <v>21</v>
      </c>
      <c r="AD1424" t="str">
        <f t="shared" si="204"/>
        <v>San Gabriel</v>
      </c>
      <c r="AE1424" t="s">
        <v>22</v>
      </c>
      <c r="AF1424" t="s">
        <v>23</v>
      </c>
      <c r="AG1424" t="s">
        <v>26</v>
      </c>
      <c r="AH1424" t="s">
        <v>2348</v>
      </c>
      <c r="AI1424" s="13">
        <f t="shared" si="205"/>
        <v>6</v>
      </c>
      <c r="AJ1424" s="13">
        <f t="shared" si="206"/>
        <v>1</v>
      </c>
      <c r="AK1424" s="21">
        <v>1</v>
      </c>
      <c r="AM1424" t="s">
        <v>2154</v>
      </c>
      <c r="AN1424" t="str">
        <f t="shared" si="200"/>
        <v>R05</v>
      </c>
      <c r="AO1424" s="20" t="str">
        <f t="shared" si="201"/>
        <v>FINES_R05</v>
      </c>
      <c r="AP1424" s="25">
        <f t="shared" si="207"/>
        <v>0.1613883376121521</v>
      </c>
      <c r="AQ1424" s="24" t="str">
        <f>+IFERROR(VLOOKUP(Y1424,#REF!,2,FALSE),"-")</f>
        <v>-</v>
      </c>
      <c r="AR1424" s="13" t="s">
        <v>2393</v>
      </c>
      <c r="AS1424" t="s">
        <v>2398</v>
      </c>
      <c r="AT1424" t="str">
        <f t="shared" si="208"/>
        <v>Alsina - 95 - Adrogue Adrogue</v>
      </c>
    </row>
    <row r="1425" spans="1:46" ht="15.75" thickBot="1" x14ac:dyDescent="0.3">
      <c r="A1425" s="47">
        <v>5</v>
      </c>
      <c r="B1425" s="47" t="s">
        <v>185</v>
      </c>
      <c r="C1425" s="47" t="s">
        <v>2378</v>
      </c>
      <c r="D1425" s="47" t="s">
        <v>225</v>
      </c>
      <c r="E1425" s="47" t="s">
        <v>226</v>
      </c>
      <c r="F1425" s="47" t="s">
        <v>8993</v>
      </c>
      <c r="G1425" s="47" t="s">
        <v>8994</v>
      </c>
      <c r="H1425" s="47" t="s">
        <v>8995</v>
      </c>
      <c r="I1425" s="47" t="s">
        <v>2414</v>
      </c>
      <c r="J1425" s="47"/>
      <c r="K1425" s="47" t="s">
        <v>14257</v>
      </c>
      <c r="L1425" s="47">
        <v>0.86046439409255981</v>
      </c>
      <c r="M1425" s="47">
        <v>-34.766122299999999</v>
      </c>
      <c r="N1425" s="47">
        <v>-58.3365212</v>
      </c>
      <c r="O1425" s="47" t="s">
        <v>16619</v>
      </c>
      <c r="P1425" s="47">
        <v>1</v>
      </c>
      <c r="Q1425">
        <v>23</v>
      </c>
      <c r="S1425" s="23" t="s">
        <v>2347</v>
      </c>
      <c r="T1425" t="str">
        <f t="shared" si="202"/>
        <v>05</v>
      </c>
      <c r="V1425" t="str">
        <f>+VLOOKUP(B1425,MARCO!E:E,1,FALSE)</f>
        <v>Almirante Brown</v>
      </c>
      <c r="W1425" t="s">
        <v>134</v>
      </c>
      <c r="X1425" t="s">
        <v>134</v>
      </c>
      <c r="Y1425" t="str">
        <f t="shared" si="203"/>
        <v>R 5 - D 4 - 451 - 2209</v>
      </c>
      <c r="Z1425" t="s">
        <v>20</v>
      </c>
      <c r="AA1425" t="s">
        <v>2349</v>
      </c>
      <c r="AB1425" t="s">
        <v>21</v>
      </c>
      <c r="AD1425" t="str">
        <f t="shared" si="204"/>
        <v>Club 8 De Diciembre</v>
      </c>
      <c r="AE1425" t="s">
        <v>22</v>
      </c>
      <c r="AF1425" t="s">
        <v>23</v>
      </c>
      <c r="AG1425" t="s">
        <v>26</v>
      </c>
      <c r="AH1425" t="s">
        <v>2348</v>
      </c>
      <c r="AI1425" s="13">
        <f t="shared" si="205"/>
        <v>23</v>
      </c>
      <c r="AJ1425" s="13">
        <f t="shared" si="206"/>
        <v>1</v>
      </c>
      <c r="AK1425" s="21">
        <v>1</v>
      </c>
      <c r="AM1425" t="s">
        <v>2154</v>
      </c>
      <c r="AN1425" t="str">
        <f t="shared" si="200"/>
        <v>R05</v>
      </c>
      <c r="AO1425" s="20" t="str">
        <f t="shared" si="201"/>
        <v>FINES_R05</v>
      </c>
      <c r="AP1425" s="25">
        <f t="shared" si="207"/>
        <v>0.86046439409255981</v>
      </c>
      <c r="AQ1425" s="24" t="str">
        <f>+IFERROR(VLOOKUP(Y1425,#REF!,2,FALSE),"-")</f>
        <v>-</v>
      </c>
      <c r="AR1425" s="13" t="s">
        <v>2393</v>
      </c>
      <c r="AS1425" t="s">
        <v>2397</v>
      </c>
      <c r="AT1425" t="str">
        <f t="shared" si="208"/>
        <v>Canale - 5986 - San Jose San Jose</v>
      </c>
    </row>
    <row r="1426" spans="1:46" ht="15.75" thickBot="1" x14ac:dyDescent="0.3">
      <c r="A1426" s="47">
        <v>5</v>
      </c>
      <c r="B1426" s="47" t="s">
        <v>185</v>
      </c>
      <c r="C1426" s="47" t="s">
        <v>2378</v>
      </c>
      <c r="D1426" s="47" t="s">
        <v>225</v>
      </c>
      <c r="E1426" s="47" t="s">
        <v>226</v>
      </c>
      <c r="F1426" s="47" t="s">
        <v>8997</v>
      </c>
      <c r="G1426" s="47" t="s">
        <v>8998</v>
      </c>
      <c r="H1426" s="47" t="s">
        <v>8999</v>
      </c>
      <c r="I1426" s="47" t="s">
        <v>2414</v>
      </c>
      <c r="J1426" s="47"/>
      <c r="K1426" s="47" t="s">
        <v>14258</v>
      </c>
      <c r="L1426" s="47">
        <v>0.46900752186775208</v>
      </c>
      <c r="M1426" s="47">
        <v>-34.809686147226103</v>
      </c>
      <c r="N1426" s="47">
        <v>-58.366884517141003</v>
      </c>
      <c r="O1426" s="47" t="s">
        <v>16620</v>
      </c>
      <c r="P1426" s="47">
        <v>2</v>
      </c>
      <c r="Q1426">
        <v>41</v>
      </c>
      <c r="S1426" s="23" t="s">
        <v>2347</v>
      </c>
      <c r="T1426" t="str">
        <f t="shared" si="202"/>
        <v>05</v>
      </c>
      <c r="V1426" t="str">
        <f>+VLOOKUP(B1426,MARCO!E:E,1,FALSE)</f>
        <v>Almirante Brown</v>
      </c>
      <c r="W1426" t="s">
        <v>134</v>
      </c>
      <c r="X1426" t="s">
        <v>134</v>
      </c>
      <c r="Y1426" t="str">
        <f t="shared" si="203"/>
        <v>R 5 - D 4 - 451 - 2220</v>
      </c>
      <c r="Z1426" t="s">
        <v>20</v>
      </c>
      <c r="AA1426" t="s">
        <v>2349</v>
      </c>
      <c r="AB1426" t="s">
        <v>21</v>
      </c>
      <c r="AD1426" t="str">
        <f t="shared" si="204"/>
        <v>Escuela 40</v>
      </c>
      <c r="AE1426" t="s">
        <v>22</v>
      </c>
      <c r="AF1426" t="s">
        <v>23</v>
      </c>
      <c r="AG1426" t="s">
        <v>26</v>
      </c>
      <c r="AH1426" t="s">
        <v>2348</v>
      </c>
      <c r="AI1426" s="13">
        <f t="shared" si="205"/>
        <v>41</v>
      </c>
      <c r="AJ1426" s="13">
        <f t="shared" si="206"/>
        <v>2</v>
      </c>
      <c r="AK1426" s="21">
        <v>1</v>
      </c>
      <c r="AM1426" t="s">
        <v>2154</v>
      </c>
      <c r="AN1426" t="str">
        <f t="shared" si="200"/>
        <v>R05</v>
      </c>
      <c r="AO1426" s="20" t="str">
        <f t="shared" si="201"/>
        <v>FINES_R05</v>
      </c>
      <c r="AP1426" s="25">
        <f t="shared" si="207"/>
        <v>0.46900752186775208</v>
      </c>
      <c r="AQ1426" s="24" t="str">
        <f>+IFERROR(VLOOKUP(Y1426,#REF!,2,FALSE),"-")</f>
        <v>-</v>
      </c>
      <c r="AR1426" s="13" t="s">
        <v>2393</v>
      </c>
      <c r="AS1426" t="s">
        <v>2398</v>
      </c>
      <c r="AT1426" t="str">
        <f t="shared" si="208"/>
        <v>Andrade - 2754 - Rafael Calzada Rafael Calzada</v>
      </c>
    </row>
    <row r="1427" spans="1:46" ht="15.75" thickBot="1" x14ac:dyDescent="0.3">
      <c r="A1427" s="47">
        <v>5</v>
      </c>
      <c r="B1427" s="47" t="s">
        <v>185</v>
      </c>
      <c r="C1427" s="47" t="s">
        <v>2369</v>
      </c>
      <c r="D1427" s="47" t="s">
        <v>227</v>
      </c>
      <c r="E1427" s="47" t="s">
        <v>228</v>
      </c>
      <c r="F1427" s="47" t="s">
        <v>9004</v>
      </c>
      <c r="G1427" s="47" t="s">
        <v>9005</v>
      </c>
      <c r="H1427" s="47" t="s">
        <v>9006</v>
      </c>
      <c r="I1427" s="47" t="s">
        <v>2414</v>
      </c>
      <c r="J1427" s="47"/>
      <c r="K1427" s="47" t="s">
        <v>14259</v>
      </c>
      <c r="L1427" s="47">
        <v>0.56193125247955322</v>
      </c>
      <c r="M1427" s="47">
        <v>-34.899078181432003</v>
      </c>
      <c r="N1427" s="47">
        <v>-58.384761213503999</v>
      </c>
      <c r="O1427" s="47" t="s">
        <v>16621</v>
      </c>
      <c r="P1427" s="47">
        <v>1</v>
      </c>
      <c r="Q1427">
        <v>8</v>
      </c>
      <c r="S1427" s="23" t="s">
        <v>2347</v>
      </c>
      <c r="T1427" t="str">
        <f t="shared" si="202"/>
        <v>05</v>
      </c>
      <c r="V1427" t="str">
        <f>+VLOOKUP(B1427,MARCO!E:E,1,FALSE)</f>
        <v>Almirante Brown</v>
      </c>
      <c r="W1427" t="s">
        <v>134</v>
      </c>
      <c r="X1427" t="s">
        <v>134</v>
      </c>
      <c r="Y1427" t="str">
        <f t="shared" si="203"/>
        <v>R 5 - D 4 - 452 - 2121</v>
      </c>
      <c r="Z1427" t="s">
        <v>20</v>
      </c>
      <c r="AA1427" t="s">
        <v>2349</v>
      </c>
      <c r="AB1427" t="s">
        <v>21</v>
      </c>
      <c r="AD1427" t="str">
        <f t="shared" si="204"/>
        <v>Soc De Fomento Barrio Ipona</v>
      </c>
      <c r="AE1427" t="s">
        <v>22</v>
      </c>
      <c r="AF1427" t="s">
        <v>23</v>
      </c>
      <c r="AG1427" t="s">
        <v>26</v>
      </c>
      <c r="AH1427" t="s">
        <v>2348</v>
      </c>
      <c r="AI1427" s="13">
        <f t="shared" si="205"/>
        <v>8</v>
      </c>
      <c r="AJ1427" s="13">
        <f t="shared" si="206"/>
        <v>1</v>
      </c>
      <c r="AK1427" s="21">
        <v>1</v>
      </c>
      <c r="AM1427" t="s">
        <v>2154</v>
      </c>
      <c r="AN1427" t="str">
        <f t="shared" si="200"/>
        <v>R05</v>
      </c>
      <c r="AO1427" s="20" t="str">
        <f t="shared" si="201"/>
        <v>FINES_R05</v>
      </c>
      <c r="AP1427" s="25">
        <f t="shared" si="207"/>
        <v>0.56193125247955322</v>
      </c>
      <c r="AQ1427" s="24" t="str">
        <f>+IFERROR(VLOOKUP(Y1427,#REF!,2,FALSE),"-")</f>
        <v>-</v>
      </c>
      <c r="AR1427" s="13" t="s">
        <v>2393</v>
      </c>
      <c r="AS1427" t="s">
        <v>2397</v>
      </c>
      <c r="AT1427" t="str">
        <f t="shared" si="208"/>
        <v>Laferrere - e/ Batalla De Pavon - Glew Glew</v>
      </c>
    </row>
    <row r="1428" spans="1:46" ht="15.75" thickBot="1" x14ac:dyDescent="0.3">
      <c r="A1428" s="47">
        <v>5</v>
      </c>
      <c r="B1428" s="47" t="s">
        <v>185</v>
      </c>
      <c r="C1428" s="47" t="s">
        <v>2369</v>
      </c>
      <c r="D1428" s="47" t="s">
        <v>227</v>
      </c>
      <c r="E1428" s="47" t="s">
        <v>228</v>
      </c>
      <c r="F1428" s="47" t="s">
        <v>9008</v>
      </c>
      <c r="G1428" s="47" t="s">
        <v>9009</v>
      </c>
      <c r="H1428" s="47" t="s">
        <v>9010</v>
      </c>
      <c r="I1428" s="47" t="s">
        <v>2414</v>
      </c>
      <c r="J1428" s="47"/>
      <c r="K1428" s="47" t="s">
        <v>14260</v>
      </c>
      <c r="L1428" s="47">
        <v>0.70300358533859253</v>
      </c>
      <c r="M1428" s="47">
        <v>-34.8782</v>
      </c>
      <c r="N1428" s="47">
        <v>-58.380299999999998</v>
      </c>
      <c r="O1428" s="47" t="s">
        <v>16622</v>
      </c>
      <c r="P1428" s="47">
        <v>1</v>
      </c>
      <c r="Q1428">
        <v>17</v>
      </c>
      <c r="S1428" s="23" t="s">
        <v>2347</v>
      </c>
      <c r="T1428" t="str">
        <f t="shared" si="202"/>
        <v>05</v>
      </c>
      <c r="V1428" t="str">
        <f>+VLOOKUP(B1428,MARCO!E:E,1,FALSE)</f>
        <v>Almirante Brown</v>
      </c>
      <c r="W1428" t="s">
        <v>134</v>
      </c>
      <c r="X1428" t="s">
        <v>134</v>
      </c>
      <c r="Y1428" t="str">
        <f t="shared" si="203"/>
        <v>R 5 - D 4 - 452 - 3728</v>
      </c>
      <c r="Z1428" t="s">
        <v>20</v>
      </c>
      <c r="AA1428" t="s">
        <v>2349</v>
      </c>
      <c r="AB1428" t="s">
        <v>21</v>
      </c>
      <c r="AD1428" t="str">
        <f t="shared" si="204"/>
        <v>Nidito De Cecilia</v>
      </c>
      <c r="AE1428" t="s">
        <v>22</v>
      </c>
      <c r="AF1428" t="s">
        <v>23</v>
      </c>
      <c r="AG1428" t="s">
        <v>26</v>
      </c>
      <c r="AH1428" t="s">
        <v>2348</v>
      </c>
      <c r="AI1428" s="13">
        <f t="shared" si="205"/>
        <v>17</v>
      </c>
      <c r="AJ1428" s="13">
        <f t="shared" si="206"/>
        <v>1</v>
      </c>
      <c r="AK1428" s="21">
        <v>1</v>
      </c>
      <c r="AM1428" t="s">
        <v>2154</v>
      </c>
      <c r="AN1428" t="str">
        <f t="shared" si="200"/>
        <v>R05</v>
      </c>
      <c r="AO1428" s="20" t="str">
        <f t="shared" si="201"/>
        <v>FINES_R05</v>
      </c>
      <c r="AP1428" s="25">
        <f t="shared" si="207"/>
        <v>0.70300358533859253</v>
      </c>
      <c r="AQ1428" s="24" t="str">
        <f>+IFERROR(VLOOKUP(Y1428,#REF!,2,FALSE),"-")</f>
        <v>-</v>
      </c>
      <c r="AR1428" s="13" t="s">
        <v>2393</v>
      </c>
      <c r="AS1428" t="s">
        <v>2397</v>
      </c>
      <c r="AT1428" t="str">
        <f t="shared" si="208"/>
        <v>Eva Perón - 751 - Glew Glew</v>
      </c>
    </row>
    <row r="1429" spans="1:46" ht="15.75" thickBot="1" x14ac:dyDescent="0.3">
      <c r="A1429" s="47">
        <v>5</v>
      </c>
      <c r="B1429" s="47" t="s">
        <v>185</v>
      </c>
      <c r="C1429" s="47" t="s">
        <v>2369</v>
      </c>
      <c r="D1429" s="47" t="s">
        <v>227</v>
      </c>
      <c r="E1429" s="47" t="s">
        <v>228</v>
      </c>
      <c r="F1429" s="47" t="s">
        <v>9012</v>
      </c>
      <c r="G1429" s="47" t="s">
        <v>9013</v>
      </c>
      <c r="H1429" s="47" t="s">
        <v>9014</v>
      </c>
      <c r="I1429" s="47" t="s">
        <v>2414</v>
      </c>
      <c r="J1429" s="47"/>
      <c r="K1429" s="47" t="s">
        <v>14261</v>
      </c>
      <c r="L1429" s="47">
        <v>0.39674657583236689</v>
      </c>
      <c r="M1429" s="47">
        <v>-34.843331236946</v>
      </c>
      <c r="N1429" s="47">
        <v>-58.388100077254798</v>
      </c>
      <c r="O1429" s="47" t="s">
        <v>16623</v>
      </c>
      <c r="P1429" s="47">
        <v>4</v>
      </c>
      <c r="Q1429">
        <v>90</v>
      </c>
      <c r="S1429" s="23" t="s">
        <v>2347</v>
      </c>
      <c r="T1429" t="str">
        <f t="shared" si="202"/>
        <v>05</v>
      </c>
      <c r="V1429" t="str">
        <f>+VLOOKUP(B1429,MARCO!E:E,1,FALSE)</f>
        <v>Almirante Brown</v>
      </c>
      <c r="W1429" t="s">
        <v>134</v>
      </c>
      <c r="X1429" t="s">
        <v>134</v>
      </c>
      <c r="Y1429" t="str">
        <f t="shared" si="203"/>
        <v>R 5 - D 4 - 452 - 2119</v>
      </c>
      <c r="Z1429" t="s">
        <v>20</v>
      </c>
      <c r="AA1429" t="s">
        <v>2349</v>
      </c>
      <c r="AB1429" t="s">
        <v>21</v>
      </c>
      <c r="AD1429" t="str">
        <f t="shared" si="204"/>
        <v>Nunca Bajen Las Banderas E.p N° 77</v>
      </c>
      <c r="AE1429" t="s">
        <v>22</v>
      </c>
      <c r="AF1429" t="s">
        <v>23</v>
      </c>
      <c r="AG1429" t="s">
        <v>26</v>
      </c>
      <c r="AH1429" t="s">
        <v>2348</v>
      </c>
      <c r="AI1429" s="13">
        <f t="shared" si="205"/>
        <v>90</v>
      </c>
      <c r="AJ1429" s="13">
        <f t="shared" si="206"/>
        <v>4</v>
      </c>
      <c r="AK1429" s="21">
        <v>1</v>
      </c>
      <c r="AM1429" t="s">
        <v>2154</v>
      </c>
      <c r="AN1429" t="str">
        <f t="shared" si="200"/>
        <v>R05</v>
      </c>
      <c r="AO1429" s="20" t="str">
        <f t="shared" si="201"/>
        <v>FINES_R05</v>
      </c>
      <c r="AP1429" s="25">
        <f t="shared" si="207"/>
        <v>0.39674657583236689</v>
      </c>
      <c r="AQ1429" s="24" t="str">
        <f>+IFERROR(VLOOKUP(Y1429,#REF!,2,FALSE),"-")</f>
        <v>-</v>
      </c>
      <c r="AR1429" s="13" t="s">
        <v>2393</v>
      </c>
      <c r="AS1429" t="s">
        <v>2398</v>
      </c>
      <c r="AT1429" t="str">
        <f t="shared" si="208"/>
        <v>Monte Santiago - 636 e/ Languenheim y Pte Castillo - Longchamps Longchamps</v>
      </c>
    </row>
    <row r="1430" spans="1:46" ht="15.75" thickBot="1" x14ac:dyDescent="0.3">
      <c r="A1430" s="47">
        <v>5</v>
      </c>
      <c r="B1430" s="47" t="s">
        <v>185</v>
      </c>
      <c r="C1430" s="47" t="s">
        <v>2369</v>
      </c>
      <c r="D1430" s="47" t="s">
        <v>227</v>
      </c>
      <c r="E1430" s="47" t="s">
        <v>228</v>
      </c>
      <c r="F1430" s="47" t="s">
        <v>9017</v>
      </c>
      <c r="G1430" s="47" t="s">
        <v>9018</v>
      </c>
      <c r="H1430" s="47" t="s">
        <v>9019</v>
      </c>
      <c r="I1430" s="47" t="s">
        <v>2414</v>
      </c>
      <c r="J1430" s="47"/>
      <c r="K1430" s="47" t="s">
        <v>14262</v>
      </c>
      <c r="L1430" s="47">
        <v>0.83709889650344849</v>
      </c>
      <c r="M1430" s="47">
        <v>-34.890224460732497</v>
      </c>
      <c r="N1430" s="47">
        <v>-58.361928958227701</v>
      </c>
      <c r="O1430" s="47" t="s">
        <v>16624</v>
      </c>
      <c r="P1430" s="47">
        <v>3</v>
      </c>
      <c r="Q1430">
        <v>66</v>
      </c>
      <c r="S1430" s="23" t="s">
        <v>2347</v>
      </c>
      <c r="T1430" t="str">
        <f t="shared" si="202"/>
        <v>05</v>
      </c>
      <c r="V1430" t="str">
        <f>+VLOOKUP(B1430,MARCO!E:E,1,FALSE)</f>
        <v>Almirante Brown</v>
      </c>
      <c r="W1430" t="s">
        <v>134</v>
      </c>
      <c r="X1430" t="s">
        <v>134</v>
      </c>
      <c r="Y1430" t="str">
        <f t="shared" si="203"/>
        <v>R 5 - D 4 - 452 - 2130</v>
      </c>
      <c r="Z1430" t="s">
        <v>20</v>
      </c>
      <c r="AA1430" t="s">
        <v>2349</v>
      </c>
      <c r="AB1430" t="s">
        <v>21</v>
      </c>
      <c r="AD1430" t="str">
        <f t="shared" si="204"/>
        <v>E.p.a N° 714</v>
      </c>
      <c r="AE1430" t="s">
        <v>22</v>
      </c>
      <c r="AF1430" t="s">
        <v>23</v>
      </c>
      <c r="AG1430" t="s">
        <v>26</v>
      </c>
      <c r="AH1430" t="s">
        <v>2348</v>
      </c>
      <c r="AI1430" s="13">
        <f t="shared" si="205"/>
        <v>66</v>
      </c>
      <c r="AJ1430" s="13">
        <f t="shared" si="206"/>
        <v>3</v>
      </c>
      <c r="AK1430" s="21">
        <v>1</v>
      </c>
      <c r="AM1430" t="s">
        <v>2154</v>
      </c>
      <c r="AN1430" t="str">
        <f t="shared" si="200"/>
        <v>R05</v>
      </c>
      <c r="AO1430" s="20" t="str">
        <f t="shared" si="201"/>
        <v>FINES_R05</v>
      </c>
      <c r="AP1430" s="25">
        <f t="shared" si="207"/>
        <v>0.83709889650344849</v>
      </c>
      <c r="AQ1430" s="24" t="str">
        <f>+IFERROR(VLOOKUP(Y1430,#REF!,2,FALSE),"-")</f>
        <v>-</v>
      </c>
      <c r="AR1430" s="13" t="s">
        <v>2393</v>
      </c>
      <c r="AS1430" t="s">
        <v>2398</v>
      </c>
      <c r="AT1430" t="str">
        <f t="shared" si="208"/>
        <v>Dicarlos - e/ Buenos Aires y Wessderrossi - Glew Glew</v>
      </c>
    </row>
    <row r="1431" spans="1:46" ht="15.75" thickBot="1" x14ac:dyDescent="0.3">
      <c r="A1431" s="47">
        <v>5</v>
      </c>
      <c r="B1431" s="47" t="s">
        <v>185</v>
      </c>
      <c r="C1431" s="47" t="s">
        <v>2369</v>
      </c>
      <c r="D1431" s="47" t="s">
        <v>227</v>
      </c>
      <c r="E1431" s="47" t="s">
        <v>228</v>
      </c>
      <c r="F1431" s="47" t="s">
        <v>9021</v>
      </c>
      <c r="G1431" s="47" t="s">
        <v>9022</v>
      </c>
      <c r="H1431" s="47" t="s">
        <v>9023</v>
      </c>
      <c r="I1431" s="47" t="s">
        <v>2414</v>
      </c>
      <c r="J1431" s="47"/>
      <c r="K1431" s="47" t="s">
        <v>14263</v>
      </c>
      <c r="L1431" s="47">
        <v>0.53397208452224731</v>
      </c>
      <c r="M1431" s="47">
        <v>-34.887375800000001</v>
      </c>
      <c r="N1431" s="47">
        <v>-58.3811131</v>
      </c>
      <c r="O1431" s="47" t="s">
        <v>16625</v>
      </c>
      <c r="P1431" s="47">
        <v>2</v>
      </c>
      <c r="Q1431">
        <v>25</v>
      </c>
      <c r="S1431" s="23" t="s">
        <v>2347</v>
      </c>
      <c r="T1431" t="str">
        <f t="shared" si="202"/>
        <v>05</v>
      </c>
      <c r="V1431" t="str">
        <f>+VLOOKUP(B1431,MARCO!E:E,1,FALSE)</f>
        <v>Almirante Brown</v>
      </c>
      <c r="W1431" t="s">
        <v>134</v>
      </c>
      <c r="X1431" t="s">
        <v>134</v>
      </c>
      <c r="Y1431" t="str">
        <f t="shared" si="203"/>
        <v>R 5 - D 4 - 452 - 2125</v>
      </c>
      <c r="Z1431" t="s">
        <v>20</v>
      </c>
      <c r="AA1431" t="s">
        <v>2349</v>
      </c>
      <c r="AB1431" t="s">
        <v>21</v>
      </c>
      <c r="AD1431" t="str">
        <f t="shared" si="204"/>
        <v>Merendero Santa Rosa</v>
      </c>
      <c r="AE1431" t="s">
        <v>22</v>
      </c>
      <c r="AF1431" t="s">
        <v>23</v>
      </c>
      <c r="AG1431" t="s">
        <v>26</v>
      </c>
      <c r="AH1431" t="s">
        <v>2348</v>
      </c>
      <c r="AI1431" s="13">
        <f t="shared" si="205"/>
        <v>25</v>
      </c>
      <c r="AJ1431" s="13">
        <f t="shared" si="206"/>
        <v>2</v>
      </c>
      <c r="AK1431" s="21">
        <v>1</v>
      </c>
      <c r="AM1431" t="s">
        <v>2154</v>
      </c>
      <c r="AN1431" t="str">
        <f t="shared" si="200"/>
        <v>R05</v>
      </c>
      <c r="AO1431" s="20" t="str">
        <f t="shared" si="201"/>
        <v>FINES_R05</v>
      </c>
      <c r="AP1431" s="25">
        <f t="shared" si="207"/>
        <v>0.53397208452224731</v>
      </c>
      <c r="AQ1431" s="24" t="str">
        <f>+IFERROR(VLOOKUP(Y1431,#REF!,2,FALSE),"-")</f>
        <v>-</v>
      </c>
      <c r="AR1431" s="13" t="s">
        <v>2393</v>
      </c>
      <c r="AS1431" t="s">
        <v>2398</v>
      </c>
      <c r="AT1431" t="str">
        <f t="shared" si="208"/>
        <v>Garibaldi Mza 20 Lt 2 - e/ Buenos Aires y Wessderrossi - Glew Glew</v>
      </c>
    </row>
    <row r="1432" spans="1:46" ht="15.75" thickBot="1" x14ac:dyDescent="0.3">
      <c r="A1432" s="47">
        <v>5</v>
      </c>
      <c r="B1432" s="47" t="s">
        <v>185</v>
      </c>
      <c r="C1432" s="47" t="s">
        <v>2374</v>
      </c>
      <c r="D1432" s="47" t="s">
        <v>229</v>
      </c>
      <c r="E1432" s="47" t="s">
        <v>230</v>
      </c>
      <c r="F1432" s="47" t="s">
        <v>9035</v>
      </c>
      <c r="G1432" s="47" t="s">
        <v>9036</v>
      </c>
      <c r="H1432" s="47" t="s">
        <v>9037</v>
      </c>
      <c r="I1432" s="47" t="s">
        <v>2414</v>
      </c>
      <c r="J1432" s="47"/>
      <c r="K1432" s="47" t="s">
        <v>14264</v>
      </c>
      <c r="L1432" s="47">
        <v>0.78347283601760864</v>
      </c>
      <c r="M1432" s="47">
        <v>-34.780063873748702</v>
      </c>
      <c r="N1432" s="47">
        <v>-58.322398128985697</v>
      </c>
      <c r="O1432" s="47" t="s">
        <v>16626</v>
      </c>
      <c r="P1432" s="47">
        <v>5</v>
      </c>
      <c r="Q1432">
        <v>120</v>
      </c>
      <c r="S1432" s="23" t="s">
        <v>2347</v>
      </c>
      <c r="T1432" t="str">
        <f t="shared" si="202"/>
        <v>05</v>
      </c>
      <c r="V1432" t="str">
        <f>+VLOOKUP(B1432,MARCO!E:E,1,FALSE)</f>
        <v>Almirante Brown</v>
      </c>
      <c r="W1432" t="s">
        <v>134</v>
      </c>
      <c r="X1432" t="s">
        <v>134</v>
      </c>
      <c r="Y1432" t="str">
        <f t="shared" si="203"/>
        <v>R 5 - D 4 - 453 - 2955</v>
      </c>
      <c r="Z1432" t="s">
        <v>20</v>
      </c>
      <c r="AA1432" t="s">
        <v>2349</v>
      </c>
      <c r="AB1432" t="s">
        <v>21</v>
      </c>
      <c r="AD1432" t="str">
        <f t="shared" si="204"/>
        <v>Eepa 709 Esc N°57</v>
      </c>
      <c r="AE1432" t="s">
        <v>22</v>
      </c>
      <c r="AF1432" t="s">
        <v>23</v>
      </c>
      <c r="AG1432" t="s">
        <v>26</v>
      </c>
      <c r="AH1432" t="s">
        <v>2348</v>
      </c>
      <c r="AI1432" s="13">
        <f t="shared" si="205"/>
        <v>120</v>
      </c>
      <c r="AJ1432" s="13">
        <f t="shared" si="206"/>
        <v>5</v>
      </c>
      <c r="AK1432" s="21">
        <v>1</v>
      </c>
      <c r="AM1432" t="s">
        <v>2154</v>
      </c>
      <c r="AN1432" t="str">
        <f t="shared" si="200"/>
        <v>R05</v>
      </c>
      <c r="AO1432" s="20" t="str">
        <f t="shared" si="201"/>
        <v>FINES_R05</v>
      </c>
      <c r="AP1432" s="25">
        <f t="shared" si="207"/>
        <v>0.78347283601760864</v>
      </c>
      <c r="AQ1432" s="24" t="str">
        <f>+IFERROR(VLOOKUP(Y1432,#REF!,2,FALSE),"-")</f>
        <v>-</v>
      </c>
      <c r="AR1432" s="13" t="s">
        <v>2393</v>
      </c>
      <c r="AS1432" t="s">
        <v>2397</v>
      </c>
      <c r="AT1432" t="str">
        <f t="shared" si="208"/>
        <v>La Calandria - 3178 - San Francisco Solano San Francisco Solano</v>
      </c>
    </row>
    <row r="1433" spans="1:46" ht="15.75" thickBot="1" x14ac:dyDescent="0.3">
      <c r="A1433" s="47">
        <v>5</v>
      </c>
      <c r="B1433" s="47" t="s">
        <v>185</v>
      </c>
      <c r="C1433" s="47" t="s">
        <v>2369</v>
      </c>
      <c r="D1433" s="47" t="s">
        <v>227</v>
      </c>
      <c r="E1433" s="47" t="s">
        <v>228</v>
      </c>
      <c r="F1433" s="47" t="s">
        <v>9042</v>
      </c>
      <c r="G1433" s="47" t="s">
        <v>9043</v>
      </c>
      <c r="H1433" s="47" t="s">
        <v>9044</v>
      </c>
      <c r="I1433" s="47" t="s">
        <v>2414</v>
      </c>
      <c r="J1433" s="47"/>
      <c r="K1433" s="47" t="s">
        <v>14265</v>
      </c>
      <c r="L1433" s="47">
        <v>0.66331565380096436</v>
      </c>
      <c r="M1433" s="47">
        <v>-34.881203803002002</v>
      </c>
      <c r="N1433" s="47">
        <v>-58.379488661061004</v>
      </c>
      <c r="O1433" s="47" t="s">
        <v>16627</v>
      </c>
      <c r="P1433" s="47">
        <v>2</v>
      </c>
      <c r="Q1433">
        <v>46</v>
      </c>
      <c r="S1433" s="23" t="s">
        <v>2347</v>
      </c>
      <c r="T1433" t="str">
        <f t="shared" si="202"/>
        <v>05</v>
      </c>
      <c r="V1433" t="str">
        <f>+VLOOKUP(B1433,MARCO!E:E,1,FALSE)</f>
        <v>Almirante Brown</v>
      </c>
      <c r="W1433" t="s">
        <v>134</v>
      </c>
      <c r="X1433" t="s">
        <v>134</v>
      </c>
      <c r="Y1433" t="str">
        <f t="shared" si="203"/>
        <v>R 5 - D 4 - 452 - 4230</v>
      </c>
      <c r="Z1433" t="s">
        <v>20</v>
      </c>
      <c r="AA1433" t="s">
        <v>2349</v>
      </c>
      <c r="AB1433" t="s">
        <v>21</v>
      </c>
      <c r="AD1433" t="str">
        <f t="shared" si="204"/>
        <v>Casa Del NiÑo Villa Paris</v>
      </c>
      <c r="AE1433" t="s">
        <v>22</v>
      </c>
      <c r="AF1433" t="s">
        <v>23</v>
      </c>
      <c r="AG1433" t="s">
        <v>26</v>
      </c>
      <c r="AH1433" t="s">
        <v>2348</v>
      </c>
      <c r="AI1433" s="13">
        <f t="shared" si="205"/>
        <v>46</v>
      </c>
      <c r="AJ1433" s="13">
        <f t="shared" si="206"/>
        <v>2</v>
      </c>
      <c r="AK1433" s="21">
        <v>1</v>
      </c>
      <c r="AM1433" t="s">
        <v>2154</v>
      </c>
      <c r="AN1433" t="str">
        <f t="shared" si="200"/>
        <v>R05</v>
      </c>
      <c r="AO1433" s="20" t="str">
        <f t="shared" si="201"/>
        <v>FINES_R05</v>
      </c>
      <c r="AP1433" s="25">
        <f t="shared" si="207"/>
        <v>0.66331565380096436</v>
      </c>
      <c r="AQ1433" s="24" t="str">
        <f>+IFERROR(VLOOKUP(Y1433,#REF!,2,FALSE),"-")</f>
        <v>-</v>
      </c>
      <c r="AR1433" s="13" t="s">
        <v>2393</v>
      </c>
      <c r="AS1433" t="s">
        <v>2397</v>
      </c>
      <c r="AT1433" t="str">
        <f t="shared" si="208"/>
        <v>Montevideo - 1939 - Glew Glew</v>
      </c>
    </row>
    <row r="1434" spans="1:46" ht="15.75" thickBot="1" x14ac:dyDescent="0.3">
      <c r="A1434" s="47">
        <v>5</v>
      </c>
      <c r="B1434" s="47" t="s">
        <v>185</v>
      </c>
      <c r="C1434" s="47" t="s">
        <v>2369</v>
      </c>
      <c r="D1434" s="47" t="s">
        <v>227</v>
      </c>
      <c r="E1434" s="47" t="s">
        <v>228</v>
      </c>
      <c r="F1434" s="47" t="s">
        <v>9047</v>
      </c>
      <c r="G1434" s="47" t="s">
        <v>6676</v>
      </c>
      <c r="H1434" s="47" t="s">
        <v>9048</v>
      </c>
      <c r="I1434" s="47" t="s">
        <v>2414</v>
      </c>
      <c r="J1434" s="47"/>
      <c r="K1434" s="47" t="s">
        <v>14266</v>
      </c>
      <c r="L1434" s="47">
        <v>0.75434362888336182</v>
      </c>
      <c r="M1434" s="47">
        <v>-34.840275316890001</v>
      </c>
      <c r="N1434" s="47">
        <v>-58.365074721334999</v>
      </c>
      <c r="O1434" s="47" t="s">
        <v>16628</v>
      </c>
      <c r="P1434" s="47">
        <v>1</v>
      </c>
      <c r="Q1434">
        <v>15</v>
      </c>
      <c r="S1434" s="23" t="s">
        <v>2347</v>
      </c>
      <c r="T1434" t="str">
        <f t="shared" si="202"/>
        <v>05</v>
      </c>
      <c r="V1434" t="str">
        <f>+VLOOKUP(B1434,MARCO!E:E,1,FALSE)</f>
        <v>Almirante Brown</v>
      </c>
      <c r="W1434" t="s">
        <v>134</v>
      </c>
      <c r="X1434" t="s">
        <v>134</v>
      </c>
      <c r="Y1434" t="str">
        <f t="shared" si="203"/>
        <v>R 5 - D 4 - 452 - 2867</v>
      </c>
      <c r="Z1434" t="s">
        <v>20</v>
      </c>
      <c r="AA1434" t="s">
        <v>2349</v>
      </c>
      <c r="AB1434" t="s">
        <v>21</v>
      </c>
      <c r="AD1434" t="str">
        <f t="shared" si="204"/>
        <v>Felipe Vallese</v>
      </c>
      <c r="AE1434" t="s">
        <v>22</v>
      </c>
      <c r="AF1434" t="s">
        <v>23</v>
      </c>
      <c r="AG1434" t="s">
        <v>26</v>
      </c>
      <c r="AH1434" t="s">
        <v>2348</v>
      </c>
      <c r="AI1434" s="13">
        <f t="shared" si="205"/>
        <v>15</v>
      </c>
      <c r="AJ1434" s="13">
        <f t="shared" si="206"/>
        <v>1</v>
      </c>
      <c r="AK1434" s="21">
        <v>1</v>
      </c>
      <c r="AM1434" t="s">
        <v>2154</v>
      </c>
      <c r="AN1434" t="str">
        <f t="shared" si="200"/>
        <v>R05</v>
      </c>
      <c r="AO1434" s="20" t="str">
        <f t="shared" si="201"/>
        <v>FINES_R05</v>
      </c>
      <c r="AP1434" s="25">
        <f t="shared" si="207"/>
        <v>0.75434362888336182</v>
      </c>
      <c r="AQ1434" s="24" t="str">
        <f>+IFERROR(VLOOKUP(Y1434,#REF!,2,FALSE),"-")</f>
        <v>-</v>
      </c>
      <c r="AR1434" s="13" t="s">
        <v>2393</v>
      </c>
      <c r="AS1434" t="s">
        <v>2398</v>
      </c>
      <c r="AT1434" t="str">
        <f t="shared" si="208"/>
        <v>Fernando Lahille - 74 - Glew Glew</v>
      </c>
    </row>
    <row r="1435" spans="1:46" ht="15.75" thickBot="1" x14ac:dyDescent="0.3">
      <c r="A1435" s="47">
        <v>5</v>
      </c>
      <c r="B1435" s="47" t="s">
        <v>185</v>
      </c>
      <c r="C1435" s="47" t="s">
        <v>2374</v>
      </c>
      <c r="D1435" s="47" t="s">
        <v>229</v>
      </c>
      <c r="E1435" s="47" t="s">
        <v>230</v>
      </c>
      <c r="F1435" s="47" t="s">
        <v>9061</v>
      </c>
      <c r="G1435" s="47" t="s">
        <v>9062</v>
      </c>
      <c r="H1435" s="47" t="s">
        <v>9063</v>
      </c>
      <c r="I1435" s="47" t="s">
        <v>2414</v>
      </c>
      <c r="J1435" s="47"/>
      <c r="K1435" s="47" t="s">
        <v>14267</v>
      </c>
      <c r="L1435" s="47">
        <v>0.56390476226806641</v>
      </c>
      <c r="M1435" s="47">
        <v>-34.796233905850002</v>
      </c>
      <c r="N1435" s="47">
        <v>-58.333509898899997</v>
      </c>
      <c r="O1435" s="47" t="s">
        <v>16629</v>
      </c>
      <c r="P1435" s="47">
        <v>1</v>
      </c>
      <c r="Q1435">
        <v>15</v>
      </c>
      <c r="S1435" s="23" t="s">
        <v>2347</v>
      </c>
      <c r="T1435" t="str">
        <f t="shared" si="202"/>
        <v>05</v>
      </c>
      <c r="V1435" t="str">
        <f>+VLOOKUP(B1435,MARCO!E:E,1,FALSE)</f>
        <v>Almirante Brown</v>
      </c>
      <c r="W1435" t="s">
        <v>134</v>
      </c>
      <c r="X1435" t="s">
        <v>134</v>
      </c>
      <c r="Y1435" t="str">
        <f t="shared" si="203"/>
        <v>R 5 - D 4 - 453 - 4237</v>
      </c>
      <c r="Z1435" t="s">
        <v>20</v>
      </c>
      <c r="AA1435" t="s">
        <v>2349</v>
      </c>
      <c r="AB1435" t="s">
        <v>21</v>
      </c>
      <c r="AD1435" t="str">
        <f t="shared" si="204"/>
        <v>Centro Cultural Soc Y Comunitario "la Unidad"</v>
      </c>
      <c r="AE1435" t="s">
        <v>22</v>
      </c>
      <c r="AF1435" t="s">
        <v>23</v>
      </c>
      <c r="AG1435" t="s">
        <v>26</v>
      </c>
      <c r="AH1435" t="s">
        <v>2348</v>
      </c>
      <c r="AI1435" s="13">
        <f t="shared" si="205"/>
        <v>15</v>
      </c>
      <c r="AJ1435" s="13">
        <f t="shared" si="206"/>
        <v>1</v>
      </c>
      <c r="AK1435" s="21">
        <v>1</v>
      </c>
      <c r="AM1435" t="s">
        <v>2154</v>
      </c>
      <c r="AN1435" t="str">
        <f t="shared" si="200"/>
        <v>R05</v>
      </c>
      <c r="AO1435" s="20" t="str">
        <f t="shared" si="201"/>
        <v>FINES_R05</v>
      </c>
      <c r="AP1435" s="25">
        <f t="shared" si="207"/>
        <v>0.56390476226806641</v>
      </c>
      <c r="AQ1435" s="24" t="str">
        <f>+IFERROR(VLOOKUP(Y1435,#REF!,2,FALSE),"-")</f>
        <v>-</v>
      </c>
      <c r="AR1435" s="13" t="s">
        <v>2393</v>
      </c>
      <c r="AS1435" t="s">
        <v>2398</v>
      </c>
      <c r="AT1435" t="str">
        <f t="shared" si="208"/>
        <v>Felix Lora - 383 e/ Rodolfo Collet y Antonio Baizan - Claypole Claypole</v>
      </c>
    </row>
    <row r="1436" spans="1:46" ht="15.75" thickBot="1" x14ac:dyDescent="0.3">
      <c r="A1436" s="47">
        <v>5</v>
      </c>
      <c r="B1436" s="47" t="s">
        <v>185</v>
      </c>
      <c r="C1436" s="47" t="s">
        <v>2374</v>
      </c>
      <c r="D1436" s="47" t="s">
        <v>229</v>
      </c>
      <c r="E1436" s="47" t="s">
        <v>230</v>
      </c>
      <c r="F1436" s="47" t="s">
        <v>9066</v>
      </c>
      <c r="G1436" s="47" t="s">
        <v>9067</v>
      </c>
      <c r="H1436" s="47" t="s">
        <v>9068</v>
      </c>
      <c r="I1436" s="47" t="s">
        <v>2414</v>
      </c>
      <c r="J1436" s="47"/>
      <c r="K1436" s="47" t="s">
        <v>14268</v>
      </c>
      <c r="L1436" s="47">
        <v>0.62142503261566162</v>
      </c>
      <c r="M1436" s="47">
        <v>-34.792189889025003</v>
      </c>
      <c r="N1436" s="47">
        <v>-58.337783915148002</v>
      </c>
      <c r="O1436" s="47" t="s">
        <v>16630</v>
      </c>
      <c r="P1436" s="47">
        <v>1</v>
      </c>
      <c r="Q1436">
        <v>21</v>
      </c>
      <c r="S1436" s="23" t="s">
        <v>2347</v>
      </c>
      <c r="T1436" t="str">
        <f t="shared" si="202"/>
        <v>05</v>
      </c>
      <c r="V1436" t="str">
        <f>+VLOOKUP(B1436,MARCO!E:E,1,FALSE)</f>
        <v>Almirante Brown</v>
      </c>
      <c r="W1436" t="s">
        <v>134</v>
      </c>
      <c r="X1436" t="s">
        <v>134</v>
      </c>
      <c r="Y1436" t="str">
        <f t="shared" si="203"/>
        <v>R 5 - D 4 - 453 - 4250</v>
      </c>
      <c r="Z1436" t="s">
        <v>20</v>
      </c>
      <c r="AA1436" t="s">
        <v>2349</v>
      </c>
      <c r="AB1436" t="s">
        <v>21</v>
      </c>
      <c r="AD1436" t="str">
        <f t="shared" si="204"/>
        <v>Centro Cultural Santa Clara</v>
      </c>
      <c r="AE1436" t="s">
        <v>22</v>
      </c>
      <c r="AF1436" t="s">
        <v>23</v>
      </c>
      <c r="AG1436" t="s">
        <v>26</v>
      </c>
      <c r="AH1436" t="s">
        <v>2348</v>
      </c>
      <c r="AI1436" s="13">
        <f t="shared" si="205"/>
        <v>21</v>
      </c>
      <c r="AJ1436" s="13">
        <f t="shared" si="206"/>
        <v>1</v>
      </c>
      <c r="AK1436" s="21">
        <v>1</v>
      </c>
      <c r="AM1436" t="s">
        <v>2154</v>
      </c>
      <c r="AN1436" t="str">
        <f t="shared" si="200"/>
        <v>R05</v>
      </c>
      <c r="AO1436" s="20" t="str">
        <f t="shared" si="201"/>
        <v>FINES_R05</v>
      </c>
      <c r="AP1436" s="25">
        <f t="shared" si="207"/>
        <v>0.62142503261566162</v>
      </c>
      <c r="AQ1436" s="24" t="str">
        <f>+IFERROR(VLOOKUP(Y1436,#REF!,2,FALSE),"-")</f>
        <v>-</v>
      </c>
      <c r="AR1436" s="13" t="s">
        <v>2393</v>
      </c>
      <c r="AS1436" t="s">
        <v>2397</v>
      </c>
      <c r="AT1436" t="str">
        <f t="shared" si="208"/>
        <v>EspaÑa - 5073 - Claypole Claypole</v>
      </c>
    </row>
    <row r="1437" spans="1:46" ht="15.75" thickBot="1" x14ac:dyDescent="0.3">
      <c r="A1437" s="47">
        <v>5</v>
      </c>
      <c r="B1437" s="47" t="s">
        <v>185</v>
      </c>
      <c r="C1437" s="47" t="s">
        <v>2378</v>
      </c>
      <c r="D1437" s="47" t="s">
        <v>225</v>
      </c>
      <c r="E1437" s="47" t="s">
        <v>226</v>
      </c>
      <c r="F1437" s="47" t="s">
        <v>9070</v>
      </c>
      <c r="G1437" s="47" t="s">
        <v>9071</v>
      </c>
      <c r="H1437" s="47" t="s">
        <v>9072</v>
      </c>
      <c r="I1437" s="47" t="s">
        <v>2414</v>
      </c>
      <c r="J1437" s="47"/>
      <c r="K1437" s="47" t="s">
        <v>14269</v>
      </c>
      <c r="L1437" s="47">
        <v>0.2351776510477066</v>
      </c>
      <c r="M1437" s="47">
        <v>-34.793840400000001</v>
      </c>
      <c r="N1437" s="47">
        <v>-58.361405499999996</v>
      </c>
      <c r="O1437" s="47" t="s">
        <v>16631</v>
      </c>
      <c r="P1437" s="47">
        <v>1</v>
      </c>
      <c r="Q1437">
        <v>37</v>
      </c>
      <c r="S1437" s="23" t="s">
        <v>2347</v>
      </c>
      <c r="T1437" t="str">
        <f t="shared" si="202"/>
        <v>05</v>
      </c>
      <c r="V1437" t="str">
        <f>+VLOOKUP(B1437,MARCO!E:E,1,FALSE)</f>
        <v>Almirante Brown</v>
      </c>
      <c r="W1437" t="s">
        <v>134</v>
      </c>
      <c r="X1437" t="s">
        <v>134</v>
      </c>
      <c r="Y1437" t="str">
        <f t="shared" si="203"/>
        <v>R 5 - D 4 - 451 - 2228</v>
      </c>
      <c r="Z1437" t="s">
        <v>20</v>
      </c>
      <c r="AA1437" t="s">
        <v>2349</v>
      </c>
      <c r="AB1437" t="s">
        <v>21</v>
      </c>
      <c r="AD1437" t="str">
        <f t="shared" si="204"/>
        <v>Club Atletico Y Social Villa Calzada</v>
      </c>
      <c r="AE1437" t="s">
        <v>22</v>
      </c>
      <c r="AF1437" t="s">
        <v>23</v>
      </c>
      <c r="AG1437" t="s">
        <v>26</v>
      </c>
      <c r="AH1437" t="s">
        <v>2348</v>
      </c>
      <c r="AI1437" s="13">
        <f t="shared" si="205"/>
        <v>37</v>
      </c>
      <c r="AJ1437" s="13">
        <f t="shared" si="206"/>
        <v>1</v>
      </c>
      <c r="AK1437" s="21">
        <v>1</v>
      </c>
      <c r="AM1437" t="s">
        <v>2154</v>
      </c>
      <c r="AN1437" t="str">
        <f t="shared" si="200"/>
        <v>R05</v>
      </c>
      <c r="AO1437" s="20" t="str">
        <f t="shared" si="201"/>
        <v>FINES_R05</v>
      </c>
      <c r="AP1437" s="25">
        <f t="shared" si="207"/>
        <v>0.2351776510477066</v>
      </c>
      <c r="AQ1437" s="24" t="str">
        <f>+IFERROR(VLOOKUP(Y1437,#REF!,2,FALSE),"-")</f>
        <v>-</v>
      </c>
      <c r="AR1437" s="13" t="s">
        <v>2393</v>
      </c>
      <c r="AS1437" t="s">
        <v>2398</v>
      </c>
      <c r="AT1437" t="str">
        <f t="shared" si="208"/>
        <v>Av San MartÍn - 3169 - Rafael Calzada Rafael Calzada</v>
      </c>
    </row>
    <row r="1438" spans="1:46" ht="15.75" thickBot="1" x14ac:dyDescent="0.3">
      <c r="A1438" s="47">
        <v>5</v>
      </c>
      <c r="B1438" s="47" t="s">
        <v>185</v>
      </c>
      <c r="C1438" s="47" t="s">
        <v>2374</v>
      </c>
      <c r="D1438" s="47" t="s">
        <v>229</v>
      </c>
      <c r="E1438" s="47" t="s">
        <v>230</v>
      </c>
      <c r="F1438" s="47" t="s">
        <v>9076</v>
      </c>
      <c r="G1438" s="47" t="s">
        <v>9077</v>
      </c>
      <c r="H1438" s="47" t="s">
        <v>9078</v>
      </c>
      <c r="I1438" s="47" t="s">
        <v>2414</v>
      </c>
      <c r="J1438" s="47"/>
      <c r="K1438" s="47" t="s">
        <v>14270</v>
      </c>
      <c r="L1438" s="47">
        <v>0.66390120983123779</v>
      </c>
      <c r="M1438" s="47">
        <v>-34.828893725923997</v>
      </c>
      <c r="N1438" s="47">
        <v>-58.413617964030998</v>
      </c>
      <c r="O1438" s="47" t="s">
        <v>16632</v>
      </c>
      <c r="P1438" s="47">
        <v>1</v>
      </c>
      <c r="Q1438">
        <v>15</v>
      </c>
      <c r="S1438" s="23" t="s">
        <v>2347</v>
      </c>
      <c r="T1438" t="str">
        <f t="shared" si="202"/>
        <v>05</v>
      </c>
      <c r="V1438" t="str">
        <f>+VLOOKUP(B1438,MARCO!E:E,1,FALSE)</f>
        <v>Almirante Brown</v>
      </c>
      <c r="W1438" t="s">
        <v>134</v>
      </c>
      <c r="X1438" t="s">
        <v>134</v>
      </c>
      <c r="Y1438" t="str">
        <f t="shared" si="203"/>
        <v>R 5 - D 4 - 453 - 4287</v>
      </c>
      <c r="Z1438" t="s">
        <v>20</v>
      </c>
      <c r="AA1438" t="s">
        <v>2349</v>
      </c>
      <c r="AB1438" t="s">
        <v>21</v>
      </c>
      <c r="AD1438" t="str">
        <f t="shared" si="204"/>
        <v>Merendero Arco Iris</v>
      </c>
      <c r="AE1438" t="s">
        <v>22</v>
      </c>
      <c r="AF1438" t="s">
        <v>23</v>
      </c>
      <c r="AG1438" t="s">
        <v>26</v>
      </c>
      <c r="AH1438" t="s">
        <v>2348</v>
      </c>
      <c r="AI1438" s="13">
        <f t="shared" si="205"/>
        <v>15</v>
      </c>
      <c r="AJ1438" s="13">
        <f t="shared" si="206"/>
        <v>1</v>
      </c>
      <c r="AK1438" s="21">
        <v>1</v>
      </c>
      <c r="AM1438" t="s">
        <v>2154</v>
      </c>
      <c r="AN1438" t="str">
        <f t="shared" si="200"/>
        <v>R05</v>
      </c>
      <c r="AO1438" s="20" t="str">
        <f t="shared" si="201"/>
        <v>FINES_R05</v>
      </c>
      <c r="AP1438" s="25">
        <f t="shared" si="207"/>
        <v>0.66390120983123779</v>
      </c>
      <c r="AQ1438" s="24" t="str">
        <f>+IFERROR(VLOOKUP(Y1438,#REF!,2,FALSE),"-")</f>
        <v>-</v>
      </c>
      <c r="AR1438" s="13" t="s">
        <v>2393</v>
      </c>
      <c r="AS1438" t="s">
        <v>2398</v>
      </c>
      <c r="AT1438" t="str">
        <f t="shared" si="208"/>
        <v>Andres Llovet - 1259 - Burzaco Burzaco</v>
      </c>
    </row>
    <row r="1439" spans="1:46" ht="15.75" thickBot="1" x14ac:dyDescent="0.3">
      <c r="A1439" s="47">
        <v>5</v>
      </c>
      <c r="B1439" s="47" t="s">
        <v>185</v>
      </c>
      <c r="C1439" s="47" t="s">
        <v>2374</v>
      </c>
      <c r="D1439" s="47" t="s">
        <v>229</v>
      </c>
      <c r="E1439" s="47" t="s">
        <v>230</v>
      </c>
      <c r="F1439" s="47" t="s">
        <v>9082</v>
      </c>
      <c r="G1439" s="47" t="s">
        <v>9083</v>
      </c>
      <c r="H1439" s="47" t="s">
        <v>9084</v>
      </c>
      <c r="I1439" s="47" t="s">
        <v>2414</v>
      </c>
      <c r="J1439" s="47"/>
      <c r="K1439" s="47" t="s">
        <v>14271</v>
      </c>
      <c r="L1439" s="47">
        <v>0.76341724395751953</v>
      </c>
      <c r="M1439" s="47">
        <v>-34.825503888923997</v>
      </c>
      <c r="N1439" s="47">
        <v>-58.361509897913997</v>
      </c>
      <c r="O1439" s="47" t="s">
        <v>16633</v>
      </c>
      <c r="P1439" s="47">
        <v>2</v>
      </c>
      <c r="Q1439">
        <v>29</v>
      </c>
      <c r="S1439" s="23" t="s">
        <v>2347</v>
      </c>
      <c r="T1439" t="str">
        <f t="shared" si="202"/>
        <v>05</v>
      </c>
      <c r="V1439" t="str">
        <f>+VLOOKUP(B1439,MARCO!E:E,1,FALSE)</f>
        <v>Almirante Brown</v>
      </c>
      <c r="W1439" t="s">
        <v>134</v>
      </c>
      <c r="X1439" t="s">
        <v>134</v>
      </c>
      <c r="Y1439" t="str">
        <f t="shared" si="203"/>
        <v>R 5 - D 4 - 453 - 4312</v>
      </c>
      <c r="Z1439" t="s">
        <v>20</v>
      </c>
      <c r="AA1439" t="s">
        <v>2349</v>
      </c>
      <c r="AB1439" t="s">
        <v>21</v>
      </c>
      <c r="AD1439" t="str">
        <f t="shared" si="204"/>
        <v>Sociedad De Fomento La Esther</v>
      </c>
      <c r="AE1439" t="s">
        <v>22</v>
      </c>
      <c r="AF1439" t="s">
        <v>23</v>
      </c>
      <c r="AG1439" t="s">
        <v>26</v>
      </c>
      <c r="AH1439" t="s">
        <v>2348</v>
      </c>
      <c r="AI1439" s="13">
        <f t="shared" si="205"/>
        <v>29</v>
      </c>
      <c r="AJ1439" s="13">
        <f t="shared" si="206"/>
        <v>2</v>
      </c>
      <c r="AK1439" s="21">
        <v>1</v>
      </c>
      <c r="AM1439" t="s">
        <v>2154</v>
      </c>
      <c r="AN1439" t="str">
        <f t="shared" si="200"/>
        <v>R05</v>
      </c>
      <c r="AO1439" s="20" t="str">
        <f t="shared" si="201"/>
        <v>FINES_R05</v>
      </c>
      <c r="AP1439" s="25">
        <f t="shared" si="207"/>
        <v>0.76341724395751953</v>
      </c>
      <c r="AQ1439" s="24" t="str">
        <f>+IFERROR(VLOOKUP(Y1439,#REF!,2,FALSE),"-")</f>
        <v>-</v>
      </c>
      <c r="AR1439" s="13" t="s">
        <v>2393</v>
      </c>
      <c r="AS1439" t="s">
        <v>2397</v>
      </c>
      <c r="AT1439" t="str">
        <f t="shared" si="208"/>
        <v>Martiniano Leguizamon - 404 e/ Esq/ Virrey Loreto - Don Orione Don Orione</v>
      </c>
    </row>
    <row r="1440" spans="1:46" ht="15.75" thickBot="1" x14ac:dyDescent="0.3">
      <c r="A1440" s="47">
        <v>5</v>
      </c>
      <c r="B1440" s="47" t="s">
        <v>185</v>
      </c>
      <c r="C1440" s="47" t="s">
        <v>2374</v>
      </c>
      <c r="D1440" s="47" t="s">
        <v>229</v>
      </c>
      <c r="E1440" s="47" t="s">
        <v>230</v>
      </c>
      <c r="F1440" s="47" t="s">
        <v>9086</v>
      </c>
      <c r="G1440" s="47" t="s">
        <v>9087</v>
      </c>
      <c r="H1440" s="47" t="s">
        <v>9088</v>
      </c>
      <c r="I1440" s="47" t="s">
        <v>2414</v>
      </c>
      <c r="J1440" s="47"/>
      <c r="K1440" s="47" t="s">
        <v>14272</v>
      </c>
      <c r="L1440" s="47">
        <v>0.557323157787323</v>
      </c>
      <c r="M1440" s="47">
        <v>-34.830366482414</v>
      </c>
      <c r="N1440" s="47">
        <v>-58.375867930416</v>
      </c>
      <c r="O1440" s="47" t="s">
        <v>16634</v>
      </c>
      <c r="P1440" s="47">
        <v>1</v>
      </c>
      <c r="Q1440">
        <v>18</v>
      </c>
      <c r="S1440" s="23" t="s">
        <v>2347</v>
      </c>
      <c r="T1440" t="str">
        <f t="shared" si="202"/>
        <v>05</v>
      </c>
      <c r="V1440" t="str">
        <f>+VLOOKUP(B1440,MARCO!E:E,1,FALSE)</f>
        <v>Almirante Brown</v>
      </c>
      <c r="W1440" t="s">
        <v>134</v>
      </c>
      <c r="X1440" t="s">
        <v>134</v>
      </c>
      <c r="Y1440" t="str">
        <f t="shared" si="203"/>
        <v>R 5 - D 4 - 453 - 2074</v>
      </c>
      <c r="Z1440" t="s">
        <v>20</v>
      </c>
      <c r="AA1440" t="s">
        <v>2349</v>
      </c>
      <c r="AB1440" t="s">
        <v>21</v>
      </c>
      <c r="AD1440" t="str">
        <f t="shared" si="204"/>
        <v>Centro Cultural Y Social Cro.miguel A.capasso</v>
      </c>
      <c r="AE1440" t="s">
        <v>22</v>
      </c>
      <c r="AF1440" t="s">
        <v>23</v>
      </c>
      <c r="AG1440" t="s">
        <v>26</v>
      </c>
      <c r="AH1440" t="s">
        <v>2348</v>
      </c>
      <c r="AI1440" s="13">
        <f t="shared" si="205"/>
        <v>18</v>
      </c>
      <c r="AJ1440" s="13">
        <f t="shared" si="206"/>
        <v>1</v>
      </c>
      <c r="AK1440" s="21">
        <v>1</v>
      </c>
      <c r="AM1440" t="s">
        <v>2154</v>
      </c>
      <c r="AN1440" t="str">
        <f t="shared" si="200"/>
        <v>R05</v>
      </c>
      <c r="AO1440" s="20" t="str">
        <f t="shared" si="201"/>
        <v>FINES_R05</v>
      </c>
      <c r="AP1440" s="25">
        <f t="shared" si="207"/>
        <v>0.557323157787323</v>
      </c>
      <c r="AQ1440" s="24" t="str">
        <f>+IFERROR(VLOOKUP(Y1440,#REF!,2,FALSE),"-")</f>
        <v>-</v>
      </c>
      <c r="AR1440" s="13" t="s">
        <v>2393</v>
      </c>
      <c r="AS1440" t="s">
        <v>2397</v>
      </c>
      <c r="AT1440" t="str">
        <f t="shared" si="208"/>
        <v>Ratti - 144 e/ Parana y Luis Viale - Burzaco Burzaco</v>
      </c>
    </row>
    <row r="1441" spans="1:46" ht="15.75" thickBot="1" x14ac:dyDescent="0.3">
      <c r="A1441" s="47">
        <v>5</v>
      </c>
      <c r="B1441" s="47" t="s">
        <v>185</v>
      </c>
      <c r="C1441" s="47" t="s">
        <v>2374</v>
      </c>
      <c r="D1441" s="47" t="s">
        <v>229</v>
      </c>
      <c r="E1441" s="47" t="s">
        <v>230</v>
      </c>
      <c r="F1441" s="47" t="s">
        <v>9090</v>
      </c>
      <c r="G1441" s="47" t="s">
        <v>9091</v>
      </c>
      <c r="H1441" s="47" t="s">
        <v>9092</v>
      </c>
      <c r="I1441" s="47" t="s">
        <v>2414</v>
      </c>
      <c r="J1441" s="47"/>
      <c r="K1441" s="47" t="s">
        <v>14273</v>
      </c>
      <c r="L1441" s="47">
        <v>0.82078701257705688</v>
      </c>
      <c r="M1441" s="47">
        <v>-34.785943199999998</v>
      </c>
      <c r="N1441" s="47">
        <v>-58.321872499999998</v>
      </c>
      <c r="O1441" s="47" t="s">
        <v>16635</v>
      </c>
      <c r="P1441" s="47">
        <v>1</v>
      </c>
      <c r="Q1441">
        <v>22</v>
      </c>
      <c r="S1441" s="23" t="s">
        <v>2347</v>
      </c>
      <c r="T1441" t="str">
        <f t="shared" si="202"/>
        <v>05</v>
      </c>
      <c r="V1441" t="str">
        <f>+VLOOKUP(B1441,MARCO!E:E,1,FALSE)</f>
        <v>Almirante Brown</v>
      </c>
      <c r="W1441" t="s">
        <v>134</v>
      </c>
      <c r="X1441" t="s">
        <v>134</v>
      </c>
      <c r="Y1441" t="str">
        <f t="shared" si="203"/>
        <v>R 5 - D 4 - 453 - 2101</v>
      </c>
      <c r="Z1441" t="s">
        <v>20</v>
      </c>
      <c r="AA1441" t="s">
        <v>2349</v>
      </c>
      <c r="AB1441" t="s">
        <v>21</v>
      </c>
      <c r="AD1441" t="str">
        <f t="shared" si="204"/>
        <v>Frida Kahlo</v>
      </c>
      <c r="AE1441" t="s">
        <v>22</v>
      </c>
      <c r="AF1441" t="s">
        <v>23</v>
      </c>
      <c r="AG1441" t="s">
        <v>26</v>
      </c>
      <c r="AH1441" t="s">
        <v>2348</v>
      </c>
      <c r="AI1441" s="13">
        <f t="shared" si="205"/>
        <v>22</v>
      </c>
      <c r="AJ1441" s="13">
        <f t="shared" si="206"/>
        <v>1</v>
      </c>
      <c r="AK1441" s="21">
        <v>1</v>
      </c>
      <c r="AM1441" t="s">
        <v>2154</v>
      </c>
      <c r="AN1441" t="str">
        <f t="shared" si="200"/>
        <v>R05</v>
      </c>
      <c r="AO1441" s="20" t="str">
        <f t="shared" si="201"/>
        <v>FINES_R05</v>
      </c>
      <c r="AP1441" s="25">
        <f t="shared" si="207"/>
        <v>0.82078701257705688</v>
      </c>
      <c r="AQ1441" s="24" t="str">
        <f>+IFERROR(VLOOKUP(Y1441,#REF!,2,FALSE),"-")</f>
        <v>-</v>
      </c>
      <c r="AR1441" s="13" t="s">
        <v>2393</v>
      </c>
      <c r="AS1441" t="s">
        <v>2397</v>
      </c>
      <c r="AT1441" t="str">
        <f t="shared" si="208"/>
        <v>El Zorzal - 2670 e/ Av San Martin y Illia - San Francisco Solano San Francisco Solano</v>
      </c>
    </row>
    <row r="1442" spans="1:46" ht="15.75" thickBot="1" x14ac:dyDescent="0.3">
      <c r="A1442" s="47">
        <v>5</v>
      </c>
      <c r="B1442" s="47" t="s">
        <v>185</v>
      </c>
      <c r="C1442" s="47" t="s">
        <v>2378</v>
      </c>
      <c r="D1442" s="47" t="s">
        <v>225</v>
      </c>
      <c r="E1442" s="47" t="s">
        <v>226</v>
      </c>
      <c r="F1442" s="47" t="s">
        <v>9094</v>
      </c>
      <c r="G1442" s="47" t="s">
        <v>9095</v>
      </c>
      <c r="H1442" s="47" t="s">
        <v>8849</v>
      </c>
      <c r="I1442" s="47" t="s">
        <v>2414</v>
      </c>
      <c r="J1442" s="47"/>
      <c r="K1442" s="47" t="s">
        <v>14274</v>
      </c>
      <c r="L1442" s="47">
        <v>0.61882805824279785</v>
      </c>
      <c r="M1442" s="47">
        <v>-34.762335399999998</v>
      </c>
      <c r="N1442" s="47">
        <v>-58.346611000000003</v>
      </c>
      <c r="O1442" s="47" t="s">
        <v>16636</v>
      </c>
      <c r="P1442" s="47">
        <v>2</v>
      </c>
      <c r="Q1442">
        <v>43</v>
      </c>
      <c r="S1442" s="23" t="s">
        <v>2347</v>
      </c>
      <c r="T1442" t="str">
        <f t="shared" si="202"/>
        <v>05</v>
      </c>
      <c r="V1442" t="str">
        <f>+VLOOKUP(B1442,MARCO!E:E,1,FALSE)</f>
        <v>Almirante Brown</v>
      </c>
      <c r="W1442" t="s">
        <v>134</v>
      </c>
      <c r="X1442" t="s">
        <v>134</v>
      </c>
      <c r="Y1442" t="str">
        <f t="shared" si="203"/>
        <v>R 5 - D 4 - 451 - 3488</v>
      </c>
      <c r="Z1442" t="s">
        <v>20</v>
      </c>
      <c r="AA1442" t="s">
        <v>2349</v>
      </c>
      <c r="AB1442" t="s">
        <v>21</v>
      </c>
      <c r="AD1442" t="str">
        <f t="shared" si="204"/>
        <v>Cea713</v>
      </c>
      <c r="AE1442" t="s">
        <v>22</v>
      </c>
      <c r="AF1442" t="s">
        <v>23</v>
      </c>
      <c r="AG1442" t="s">
        <v>26</v>
      </c>
      <c r="AH1442" t="s">
        <v>2348</v>
      </c>
      <c r="AI1442" s="13">
        <f t="shared" si="205"/>
        <v>43</v>
      </c>
      <c r="AJ1442" s="13">
        <f t="shared" si="206"/>
        <v>2</v>
      </c>
      <c r="AK1442" s="21">
        <v>1</v>
      </c>
      <c r="AM1442" t="s">
        <v>2154</v>
      </c>
      <c r="AN1442" t="str">
        <f t="shared" si="200"/>
        <v>R05</v>
      </c>
      <c r="AO1442" s="20" t="str">
        <f t="shared" si="201"/>
        <v>FINES_R05</v>
      </c>
      <c r="AP1442" s="25">
        <f t="shared" si="207"/>
        <v>0.61882805824279785</v>
      </c>
      <c r="AQ1442" s="24" t="str">
        <f>+IFERROR(VLOOKUP(Y1442,#REF!,2,FALSE),"-")</f>
        <v>-</v>
      </c>
      <c r="AR1442" s="13" t="s">
        <v>2393</v>
      </c>
      <c r="AS1442" t="s">
        <v>2398</v>
      </c>
      <c r="AT1442" t="str">
        <f t="shared" si="208"/>
        <v>La Torcaza - 849 - San Jose San Jose</v>
      </c>
    </row>
    <row r="1443" spans="1:46" ht="15.75" thickBot="1" x14ac:dyDescent="0.3">
      <c r="A1443" s="47">
        <v>5</v>
      </c>
      <c r="B1443" s="47" t="s">
        <v>185</v>
      </c>
      <c r="C1443" s="47" t="s">
        <v>2378</v>
      </c>
      <c r="D1443" s="47" t="s">
        <v>225</v>
      </c>
      <c r="E1443" s="47" t="s">
        <v>226</v>
      </c>
      <c r="F1443" s="47" t="s">
        <v>9102</v>
      </c>
      <c r="G1443" s="47" t="s">
        <v>9103</v>
      </c>
      <c r="H1443" s="47" t="s">
        <v>9104</v>
      </c>
      <c r="I1443" s="47" t="s">
        <v>2414</v>
      </c>
      <c r="J1443" s="47"/>
      <c r="K1443" s="47" t="s">
        <v>14275</v>
      </c>
      <c r="L1443" s="47">
        <v>0.79310828447341919</v>
      </c>
      <c r="M1443" s="47">
        <v>-34.782362668544003</v>
      </c>
      <c r="N1443" s="47">
        <v>-58.347502619665001</v>
      </c>
      <c r="O1443" s="47" t="s">
        <v>16637</v>
      </c>
      <c r="P1443" s="47">
        <v>2</v>
      </c>
      <c r="Q1443">
        <v>33</v>
      </c>
      <c r="S1443" s="23" t="s">
        <v>2347</v>
      </c>
      <c r="T1443" t="str">
        <f t="shared" si="202"/>
        <v>05</v>
      </c>
      <c r="V1443" t="str">
        <f>+VLOOKUP(B1443,MARCO!E:E,1,FALSE)</f>
        <v>Almirante Brown</v>
      </c>
      <c r="W1443" t="s">
        <v>134</v>
      </c>
      <c r="X1443" t="s">
        <v>134</v>
      </c>
      <c r="Y1443" t="str">
        <f t="shared" si="203"/>
        <v>R 5 - D 4 - 451 - 4523</v>
      </c>
      <c r="Z1443" t="s">
        <v>20</v>
      </c>
      <c r="AA1443" t="s">
        <v>2349</v>
      </c>
      <c r="AB1443" t="s">
        <v>21</v>
      </c>
      <c r="AD1443" t="str">
        <f t="shared" si="204"/>
        <v>Ees 61</v>
      </c>
      <c r="AE1443" t="s">
        <v>22</v>
      </c>
      <c r="AF1443" t="s">
        <v>23</v>
      </c>
      <c r="AG1443" t="s">
        <v>26</v>
      </c>
      <c r="AH1443" t="s">
        <v>2348</v>
      </c>
      <c r="AI1443" s="13">
        <f t="shared" si="205"/>
        <v>33</v>
      </c>
      <c r="AJ1443" s="13">
        <f t="shared" si="206"/>
        <v>2</v>
      </c>
      <c r="AK1443" s="21">
        <v>1</v>
      </c>
      <c r="AM1443" t="s">
        <v>2154</v>
      </c>
      <c r="AN1443" t="str">
        <f t="shared" si="200"/>
        <v>R05</v>
      </c>
      <c r="AO1443" s="20" t="str">
        <f t="shared" si="201"/>
        <v>FINES_R05</v>
      </c>
      <c r="AP1443" s="25">
        <f t="shared" si="207"/>
        <v>0.79310828447341919</v>
      </c>
      <c r="AQ1443" s="24" t="str">
        <f>+IFERROR(VLOOKUP(Y1443,#REF!,2,FALSE),"-")</f>
        <v>-</v>
      </c>
      <c r="AR1443" s="13" t="s">
        <v>2393</v>
      </c>
      <c r="AS1443" t="s">
        <v>2398</v>
      </c>
      <c r="AT1443" t="str">
        <f t="shared" si="208"/>
        <v>La Rioja - 2326 - Rafael Calzada Rafael Calzada</v>
      </c>
    </row>
    <row r="1444" spans="1:46" ht="15.75" thickBot="1" x14ac:dyDescent="0.3">
      <c r="A1444" s="47">
        <v>5</v>
      </c>
      <c r="B1444" s="47" t="s">
        <v>185</v>
      </c>
      <c r="C1444" s="47" t="s">
        <v>2374</v>
      </c>
      <c r="D1444" s="47" t="s">
        <v>229</v>
      </c>
      <c r="E1444" s="47" t="s">
        <v>230</v>
      </c>
      <c r="F1444" s="47" t="s">
        <v>9114</v>
      </c>
      <c r="G1444" s="47" t="s">
        <v>9115</v>
      </c>
      <c r="H1444" s="47" t="s">
        <v>9116</v>
      </c>
      <c r="I1444" s="47" t="s">
        <v>2475</v>
      </c>
      <c r="J1444" s="47" t="s">
        <v>2533</v>
      </c>
      <c r="K1444" s="47" t="s">
        <v>14276</v>
      </c>
      <c r="L1444" s="47">
        <v>0.56816071271896362</v>
      </c>
      <c r="M1444" s="47">
        <v>-34.816035328931001</v>
      </c>
      <c r="N1444" s="47">
        <v>-58.417509722127797</v>
      </c>
      <c r="O1444" s="47" t="s">
        <v>16638</v>
      </c>
      <c r="P1444" s="47">
        <v>1</v>
      </c>
      <c r="Q1444">
        <v>21</v>
      </c>
      <c r="S1444" s="23" t="s">
        <v>2347</v>
      </c>
      <c r="T1444" t="str">
        <f t="shared" si="202"/>
        <v>05</v>
      </c>
      <c r="V1444" t="str">
        <f>+VLOOKUP(B1444,MARCO!E:E,1,FALSE)</f>
        <v>Almirante Brown</v>
      </c>
      <c r="W1444" t="s">
        <v>134</v>
      </c>
      <c r="X1444" t="s">
        <v>134</v>
      </c>
      <c r="Y1444" t="str">
        <f t="shared" si="203"/>
        <v>R 5 - D 4 - 453 - 0110</v>
      </c>
      <c r="Z1444" t="s">
        <v>20</v>
      </c>
      <c r="AA1444" t="s">
        <v>2349</v>
      </c>
      <c r="AB1444" t="s">
        <v>21</v>
      </c>
      <c r="AD1444" t="str">
        <f t="shared" si="204"/>
        <v>Isauro Arancibia- Eepa 710</v>
      </c>
      <c r="AE1444" t="s">
        <v>22</v>
      </c>
      <c r="AF1444" t="s">
        <v>23</v>
      </c>
      <c r="AG1444" t="s">
        <v>26</v>
      </c>
      <c r="AH1444" t="s">
        <v>2348</v>
      </c>
      <c r="AI1444" s="13">
        <f t="shared" si="205"/>
        <v>21</v>
      </c>
      <c r="AJ1444" s="13">
        <f t="shared" si="206"/>
        <v>1</v>
      </c>
      <c r="AK1444" s="21">
        <v>1</v>
      </c>
      <c r="AM1444" t="s">
        <v>2154</v>
      </c>
      <c r="AN1444" t="str">
        <f t="shared" si="200"/>
        <v>R05</v>
      </c>
      <c r="AO1444" s="20" t="str">
        <f t="shared" si="201"/>
        <v>FINES_R05</v>
      </c>
      <c r="AP1444" s="25">
        <f t="shared" si="207"/>
        <v>0.56816071271896362</v>
      </c>
      <c r="AQ1444" s="24" t="str">
        <f>+IFERROR(VLOOKUP(Y1444,#REF!,2,FALSE),"-")</f>
        <v>-</v>
      </c>
      <c r="AR1444" s="13" t="s">
        <v>2393</v>
      </c>
      <c r="AS1444" t="s">
        <v>2398</v>
      </c>
      <c r="AT1444" t="str">
        <f t="shared" si="208"/>
        <v>Pedro Echague - 347 - Malvinas Argentinas Malvinas Argentinas</v>
      </c>
    </row>
    <row r="1445" spans="1:46" ht="15.75" thickBot="1" x14ac:dyDescent="0.3">
      <c r="A1445" s="47">
        <v>5</v>
      </c>
      <c r="B1445" s="47" t="s">
        <v>185</v>
      </c>
      <c r="C1445" s="47" t="s">
        <v>2369</v>
      </c>
      <c r="D1445" s="47" t="s">
        <v>227</v>
      </c>
      <c r="E1445" s="47" t="s">
        <v>228</v>
      </c>
      <c r="F1445" s="47" t="s">
        <v>9118</v>
      </c>
      <c r="G1445" s="47" t="s">
        <v>9119</v>
      </c>
      <c r="H1445" s="47" t="s">
        <v>9120</v>
      </c>
      <c r="I1445" s="47" t="s">
        <v>2475</v>
      </c>
      <c r="J1445" s="47" t="s">
        <v>9122</v>
      </c>
      <c r="K1445" s="47" t="s">
        <v>14277</v>
      </c>
      <c r="L1445" s="47">
        <v>0.95832282304763794</v>
      </c>
      <c r="M1445" s="47">
        <v>-34.885066489170001</v>
      </c>
      <c r="N1445" s="47">
        <v>-58.368266382426</v>
      </c>
      <c r="O1445" s="47" t="s">
        <v>16639</v>
      </c>
      <c r="P1445" s="47">
        <v>2</v>
      </c>
      <c r="Q1445">
        <v>32</v>
      </c>
      <c r="S1445" s="23" t="s">
        <v>2347</v>
      </c>
      <c r="T1445" t="str">
        <f t="shared" si="202"/>
        <v>05</v>
      </c>
      <c r="V1445" t="str">
        <f>+VLOOKUP(B1445,MARCO!E:E,1,FALSE)</f>
        <v>Almirante Brown</v>
      </c>
      <c r="W1445" t="s">
        <v>134</v>
      </c>
      <c r="X1445" t="s">
        <v>134</v>
      </c>
      <c r="Y1445" t="str">
        <f t="shared" si="203"/>
        <v>R 5 - D 4 - 452 - 0946</v>
      </c>
      <c r="Z1445" t="s">
        <v>20</v>
      </c>
      <c r="AA1445" t="s">
        <v>2349</v>
      </c>
      <c r="AB1445" t="s">
        <v>21</v>
      </c>
      <c r="AD1445" t="str">
        <f t="shared" si="204"/>
        <v>Comunitario Alberto Diaz</v>
      </c>
      <c r="AE1445" t="s">
        <v>22</v>
      </c>
      <c r="AF1445" t="s">
        <v>23</v>
      </c>
      <c r="AG1445" t="s">
        <v>26</v>
      </c>
      <c r="AH1445" t="s">
        <v>2348</v>
      </c>
      <c r="AI1445" s="13">
        <f t="shared" si="205"/>
        <v>32</v>
      </c>
      <c r="AJ1445" s="13">
        <f t="shared" si="206"/>
        <v>2</v>
      </c>
      <c r="AK1445" s="21">
        <v>1</v>
      </c>
      <c r="AM1445" t="s">
        <v>2154</v>
      </c>
      <c r="AN1445" t="str">
        <f t="shared" si="200"/>
        <v>R05</v>
      </c>
      <c r="AO1445" s="20" t="str">
        <f t="shared" si="201"/>
        <v>FINES_R05</v>
      </c>
      <c r="AP1445" s="25">
        <f t="shared" si="207"/>
        <v>0.95832282304763794</v>
      </c>
      <c r="AQ1445" s="24" t="str">
        <f>+IFERROR(VLOOKUP(Y1445,#REF!,2,FALSE),"-")</f>
        <v>-</v>
      </c>
      <c r="AR1445" s="13" t="s">
        <v>2393</v>
      </c>
      <c r="AS1445" t="s">
        <v>2398</v>
      </c>
      <c r="AT1445" t="str">
        <f t="shared" si="208"/>
        <v>Arreghini - e/ Della Valle y Butler - Glew Glew</v>
      </c>
    </row>
    <row r="1446" spans="1:46" ht="15.75" thickBot="1" x14ac:dyDescent="0.3">
      <c r="A1446" s="47">
        <v>5</v>
      </c>
      <c r="B1446" s="47" t="s">
        <v>185</v>
      </c>
      <c r="C1446" s="47" t="s">
        <v>2378</v>
      </c>
      <c r="D1446" s="47" t="s">
        <v>225</v>
      </c>
      <c r="E1446" s="47" t="s">
        <v>226</v>
      </c>
      <c r="F1446" s="47" t="s">
        <v>9125</v>
      </c>
      <c r="G1446" s="47" t="s">
        <v>6503</v>
      </c>
      <c r="H1446" s="47" t="s">
        <v>9126</v>
      </c>
      <c r="I1446" s="47" t="s">
        <v>2475</v>
      </c>
      <c r="J1446" s="47" t="s">
        <v>8924</v>
      </c>
      <c r="K1446" s="47" t="s">
        <v>14278</v>
      </c>
      <c r="L1446" s="47">
        <v>0.18130773305892939</v>
      </c>
      <c r="M1446" s="47">
        <v>-34.799883000000001</v>
      </c>
      <c r="N1446" s="47">
        <v>-58.390707300000003</v>
      </c>
      <c r="O1446" s="47" t="s">
        <v>16640</v>
      </c>
      <c r="P1446" s="47">
        <v>2</v>
      </c>
      <c r="Q1446">
        <v>59</v>
      </c>
      <c r="S1446" s="23" t="s">
        <v>2347</v>
      </c>
      <c r="T1446" t="str">
        <f t="shared" si="202"/>
        <v>05</v>
      </c>
      <c r="V1446" t="str">
        <f>+VLOOKUP(B1446,MARCO!E:E,1,FALSE)</f>
        <v>Almirante Brown</v>
      </c>
      <c r="W1446" t="s">
        <v>134</v>
      </c>
      <c r="X1446" t="s">
        <v>134</v>
      </c>
      <c r="Y1446" t="str">
        <f t="shared" si="203"/>
        <v>R 5 - D 4 - 451 - 0094</v>
      </c>
      <c r="Z1446" t="s">
        <v>20</v>
      </c>
      <c r="AA1446" t="s">
        <v>2349</v>
      </c>
      <c r="AB1446" t="s">
        <v>21</v>
      </c>
      <c r="AD1446" t="str">
        <f t="shared" si="204"/>
        <v>Honorable Consejo Deliberante</v>
      </c>
      <c r="AE1446" t="s">
        <v>22</v>
      </c>
      <c r="AF1446" t="s">
        <v>23</v>
      </c>
      <c r="AG1446" t="s">
        <v>26</v>
      </c>
      <c r="AH1446" t="s">
        <v>2348</v>
      </c>
      <c r="AI1446" s="13">
        <f t="shared" si="205"/>
        <v>59</v>
      </c>
      <c r="AJ1446" s="13">
        <f t="shared" si="206"/>
        <v>2</v>
      </c>
      <c r="AK1446" s="21">
        <v>1</v>
      </c>
      <c r="AM1446" t="s">
        <v>2154</v>
      </c>
      <c r="AN1446" t="str">
        <f t="shared" si="200"/>
        <v>R05</v>
      </c>
      <c r="AO1446" s="20" t="str">
        <f t="shared" si="201"/>
        <v>FINES_R05</v>
      </c>
      <c r="AP1446" s="25">
        <f t="shared" si="207"/>
        <v>0.18130773305892939</v>
      </c>
      <c r="AQ1446" s="24" t="str">
        <f>+IFERROR(VLOOKUP(Y1446,#REF!,2,FALSE),"-")</f>
        <v>-</v>
      </c>
      <c r="AR1446" s="13" t="s">
        <v>2393</v>
      </c>
      <c r="AS1446" t="s">
        <v>2398</v>
      </c>
      <c r="AT1446" t="str">
        <f t="shared" si="208"/>
        <v>Pellerano - 778 - Adrogue Adrogue</v>
      </c>
    </row>
    <row r="1447" spans="1:46" ht="15.75" thickBot="1" x14ac:dyDescent="0.3">
      <c r="A1447" s="47">
        <v>5</v>
      </c>
      <c r="B1447" s="47" t="s">
        <v>185</v>
      </c>
      <c r="C1447" s="47" t="s">
        <v>2378</v>
      </c>
      <c r="D1447" s="47" t="s">
        <v>225</v>
      </c>
      <c r="E1447" s="47" t="s">
        <v>226</v>
      </c>
      <c r="F1447" s="47" t="s">
        <v>9128</v>
      </c>
      <c r="G1447" s="47" t="s">
        <v>9129</v>
      </c>
      <c r="H1447" s="47" t="s">
        <v>9130</v>
      </c>
      <c r="I1447" s="47" t="s">
        <v>2475</v>
      </c>
      <c r="J1447" s="47" t="s">
        <v>9129</v>
      </c>
      <c r="K1447" s="47" t="s">
        <v>14279</v>
      </c>
      <c r="L1447" s="47">
        <v>0.56819802522659302</v>
      </c>
      <c r="M1447" s="47">
        <v>-34.775923400000003</v>
      </c>
      <c r="N1447" s="47">
        <v>-58.3639242</v>
      </c>
      <c r="O1447" s="47" t="s">
        <v>16641</v>
      </c>
      <c r="P1447" s="47">
        <v>1</v>
      </c>
      <c r="Q1447">
        <v>38</v>
      </c>
      <c r="S1447" s="23" t="s">
        <v>2347</v>
      </c>
      <c r="T1447" t="str">
        <f t="shared" si="202"/>
        <v>05</v>
      </c>
      <c r="V1447" t="str">
        <f>+VLOOKUP(B1447,MARCO!E:E,1,FALSE)</f>
        <v>Almirante Brown</v>
      </c>
      <c r="W1447" t="s">
        <v>134</v>
      </c>
      <c r="X1447" t="s">
        <v>134</v>
      </c>
      <c r="Y1447" t="str">
        <f t="shared" si="203"/>
        <v>R 5 - D 4 - 451 - 3019</v>
      </c>
      <c r="Z1447" t="s">
        <v>20</v>
      </c>
      <c r="AA1447" t="s">
        <v>2349</v>
      </c>
      <c r="AB1447" t="s">
        <v>21</v>
      </c>
      <c r="AD1447" t="str">
        <f t="shared" si="204"/>
        <v>Sociedad De Fomento IntegraciÓn Y Cultura</v>
      </c>
      <c r="AE1447" t="s">
        <v>22</v>
      </c>
      <c r="AF1447" t="s">
        <v>23</v>
      </c>
      <c r="AG1447" t="s">
        <v>26</v>
      </c>
      <c r="AH1447" t="s">
        <v>2348</v>
      </c>
      <c r="AI1447" s="13">
        <f t="shared" si="205"/>
        <v>38</v>
      </c>
      <c r="AJ1447" s="13">
        <f t="shared" si="206"/>
        <v>1</v>
      </c>
      <c r="AK1447" s="21">
        <v>1</v>
      </c>
      <c r="AM1447" t="s">
        <v>2154</v>
      </c>
      <c r="AN1447" t="str">
        <f t="shared" si="200"/>
        <v>R05</v>
      </c>
      <c r="AO1447" s="20" t="str">
        <f t="shared" si="201"/>
        <v>FINES_R05</v>
      </c>
      <c r="AP1447" s="25">
        <f t="shared" si="207"/>
        <v>0.56819802522659302</v>
      </c>
      <c r="AQ1447" s="24" t="str">
        <f>+IFERROR(VLOOKUP(Y1447,#REF!,2,FALSE),"-")</f>
        <v>-</v>
      </c>
      <c r="AR1447" s="13" t="s">
        <v>2393</v>
      </c>
      <c r="AS1447" t="s">
        <v>2397</v>
      </c>
      <c r="AT1447" t="str">
        <f t="shared" si="208"/>
        <v>Conscripto Bernardi - 3751 - Jose Marmol Jose Marmol</v>
      </c>
    </row>
    <row r="1448" spans="1:46" ht="15.75" thickBot="1" x14ac:dyDescent="0.3">
      <c r="A1448" s="47">
        <v>5</v>
      </c>
      <c r="B1448" s="47" t="s">
        <v>185</v>
      </c>
      <c r="C1448" s="47" t="s">
        <v>2378</v>
      </c>
      <c r="D1448" s="47" t="s">
        <v>225</v>
      </c>
      <c r="E1448" s="47" t="s">
        <v>226</v>
      </c>
      <c r="F1448" s="47" t="s">
        <v>9132</v>
      </c>
      <c r="G1448" s="47" t="s">
        <v>8935</v>
      </c>
      <c r="H1448" s="47" t="s">
        <v>9133</v>
      </c>
      <c r="I1448" s="47" t="s">
        <v>2475</v>
      </c>
      <c r="J1448" s="47" t="s">
        <v>2578</v>
      </c>
      <c r="K1448" s="47" t="s">
        <v>16642</v>
      </c>
      <c r="L1448" s="47">
        <v>0.84411531686782837</v>
      </c>
      <c r="M1448" s="47">
        <v>-34.782155500000002</v>
      </c>
      <c r="N1448" s="47">
        <v>-58.338428399999998</v>
      </c>
      <c r="O1448" s="47" t="s">
        <v>16643</v>
      </c>
      <c r="P1448" s="47">
        <v>1</v>
      </c>
      <c r="Q1448">
        <v>34</v>
      </c>
      <c r="S1448" s="23" t="s">
        <v>2347</v>
      </c>
      <c r="T1448" t="str">
        <f t="shared" si="202"/>
        <v>05</v>
      </c>
      <c r="V1448" t="str">
        <f>+VLOOKUP(B1448,MARCO!E:E,1,FALSE)</f>
        <v>Almirante Brown</v>
      </c>
      <c r="W1448" t="s">
        <v>134</v>
      </c>
      <c r="X1448" t="s">
        <v>134</v>
      </c>
      <c r="Y1448" t="str">
        <f t="shared" si="203"/>
        <v>R 5 - D 4 - 451 - 3021</v>
      </c>
      <c r="Z1448" t="s">
        <v>20</v>
      </c>
      <c r="AA1448" t="s">
        <v>2349</v>
      </c>
      <c r="AB1448" t="s">
        <v>21</v>
      </c>
      <c r="AD1448" t="str">
        <f t="shared" si="204"/>
        <v>Escuela 46</v>
      </c>
      <c r="AE1448" t="s">
        <v>22</v>
      </c>
      <c r="AF1448" t="s">
        <v>23</v>
      </c>
      <c r="AG1448" t="s">
        <v>26</v>
      </c>
      <c r="AH1448" t="s">
        <v>2348</v>
      </c>
      <c r="AI1448" s="13">
        <f t="shared" si="205"/>
        <v>34</v>
      </c>
      <c r="AJ1448" s="13">
        <f t="shared" si="206"/>
        <v>1</v>
      </c>
      <c r="AK1448" s="21">
        <v>1</v>
      </c>
      <c r="AM1448" t="s">
        <v>2154</v>
      </c>
      <c r="AN1448" t="str">
        <f t="shared" si="200"/>
        <v>R05</v>
      </c>
      <c r="AO1448" s="20" t="str">
        <f t="shared" si="201"/>
        <v>FINES_R05</v>
      </c>
      <c r="AP1448" s="25">
        <f t="shared" si="207"/>
        <v>0.84411531686782837</v>
      </c>
      <c r="AQ1448" s="24" t="str">
        <f>+IFERROR(VLOOKUP(Y1448,#REF!,2,FALSE),"-")</f>
        <v>-</v>
      </c>
      <c r="AR1448" s="13" t="s">
        <v>2393</v>
      </c>
      <c r="AS1448" t="s">
        <v>2397</v>
      </c>
      <c r="AT1448" t="str">
        <f t="shared" si="208"/>
        <v>San Marcos - 1735 - Rafael Calzada Rafael Calzada</v>
      </c>
    </row>
    <row r="1449" spans="1:46" ht="15.75" thickBot="1" x14ac:dyDescent="0.3">
      <c r="A1449" s="47">
        <v>5</v>
      </c>
      <c r="B1449" s="47" t="s">
        <v>185</v>
      </c>
      <c r="C1449" s="47" t="s">
        <v>2374</v>
      </c>
      <c r="D1449" s="47" t="s">
        <v>229</v>
      </c>
      <c r="E1449" s="47" t="s">
        <v>230</v>
      </c>
      <c r="F1449" s="47" t="s">
        <v>9135</v>
      </c>
      <c r="G1449" s="47" t="s">
        <v>5050</v>
      </c>
      <c r="H1449" s="47" t="s">
        <v>9136</v>
      </c>
      <c r="I1449" s="47" t="s">
        <v>2475</v>
      </c>
      <c r="J1449" s="47"/>
      <c r="K1449" s="47" t="s">
        <v>14280</v>
      </c>
      <c r="L1449" s="47">
        <v>0.54763692617416382</v>
      </c>
      <c r="M1449" s="47">
        <v>-34.812680200000003</v>
      </c>
      <c r="N1449" s="47">
        <v>-58.3647268</v>
      </c>
      <c r="O1449" s="47" t="s">
        <v>16644</v>
      </c>
      <c r="P1449" s="47">
        <v>3</v>
      </c>
      <c r="Q1449">
        <v>71</v>
      </c>
      <c r="S1449" s="23" t="s">
        <v>2347</v>
      </c>
      <c r="T1449" t="str">
        <f t="shared" si="202"/>
        <v>05</v>
      </c>
      <c r="V1449" t="str">
        <f>+VLOOKUP(B1449,MARCO!E:E,1,FALSE)</f>
        <v>Almirante Brown</v>
      </c>
      <c r="W1449" t="s">
        <v>134</v>
      </c>
      <c r="X1449" t="s">
        <v>134</v>
      </c>
      <c r="Y1449" t="str">
        <f t="shared" si="203"/>
        <v>R 5 - D 4 - 453 - 0104</v>
      </c>
      <c r="Z1449" t="s">
        <v>20</v>
      </c>
      <c r="AA1449" t="s">
        <v>2349</v>
      </c>
      <c r="AB1449" t="s">
        <v>21</v>
      </c>
      <c r="AD1449" t="str">
        <f t="shared" si="204"/>
        <v>Casa Del Encuentro</v>
      </c>
      <c r="AE1449" t="s">
        <v>22</v>
      </c>
      <c r="AF1449" t="s">
        <v>23</v>
      </c>
      <c r="AG1449" t="s">
        <v>26</v>
      </c>
      <c r="AH1449" t="s">
        <v>2348</v>
      </c>
      <c r="AI1449" s="13">
        <f t="shared" si="205"/>
        <v>71</v>
      </c>
      <c r="AJ1449" s="13">
        <f t="shared" si="206"/>
        <v>3</v>
      </c>
      <c r="AK1449" s="21">
        <v>1</v>
      </c>
      <c r="AM1449" t="s">
        <v>2154</v>
      </c>
      <c r="AN1449" t="str">
        <f t="shared" si="200"/>
        <v>R05</v>
      </c>
      <c r="AO1449" s="20" t="str">
        <f t="shared" si="201"/>
        <v>FINES_R05</v>
      </c>
      <c r="AP1449" s="25">
        <f t="shared" si="207"/>
        <v>0.54763692617416382</v>
      </c>
      <c r="AQ1449" s="24" t="str">
        <f>+IFERROR(VLOOKUP(Y1449,#REF!,2,FALSE),"-")</f>
        <v>-</v>
      </c>
      <c r="AR1449" s="13" t="s">
        <v>2393</v>
      </c>
      <c r="AS1449" t="s">
        <v>2398</v>
      </c>
      <c r="AT1449" t="str">
        <f t="shared" si="208"/>
        <v>Ricardo Rojas - 2729 - Claypole Claypole</v>
      </c>
    </row>
    <row r="1450" spans="1:46" ht="15.75" thickBot="1" x14ac:dyDescent="0.3">
      <c r="A1450" s="47">
        <v>5</v>
      </c>
      <c r="B1450" s="47" t="s">
        <v>185</v>
      </c>
      <c r="C1450" s="47" t="s">
        <v>2369</v>
      </c>
      <c r="D1450" s="47" t="s">
        <v>227</v>
      </c>
      <c r="E1450" s="47" t="s">
        <v>228</v>
      </c>
      <c r="F1450" s="47" t="s">
        <v>9138</v>
      </c>
      <c r="G1450" s="47" t="s">
        <v>9139</v>
      </c>
      <c r="H1450" s="47" t="s">
        <v>9140</v>
      </c>
      <c r="I1450" s="47" t="s">
        <v>2475</v>
      </c>
      <c r="J1450" s="47" t="s">
        <v>2578</v>
      </c>
      <c r="K1450" s="47" t="s">
        <v>14281</v>
      </c>
      <c r="L1450" s="47">
        <v>0.64258325099945068</v>
      </c>
      <c r="M1450" s="47">
        <v>-34.878622496529999</v>
      </c>
      <c r="N1450" s="47">
        <v>-58.393447330128303</v>
      </c>
      <c r="O1450" s="47" t="s">
        <v>16645</v>
      </c>
      <c r="P1450" s="47">
        <v>1</v>
      </c>
      <c r="Q1450">
        <v>22</v>
      </c>
      <c r="S1450" s="23" t="s">
        <v>2347</v>
      </c>
      <c r="T1450" t="str">
        <f t="shared" si="202"/>
        <v>05</v>
      </c>
      <c r="V1450" t="str">
        <f>+VLOOKUP(B1450,MARCO!E:E,1,FALSE)</f>
        <v>Almirante Brown</v>
      </c>
      <c r="W1450" t="s">
        <v>134</v>
      </c>
      <c r="X1450" t="s">
        <v>134</v>
      </c>
      <c r="Y1450" t="str">
        <f t="shared" si="203"/>
        <v>R 5 - D 4 - 452 - 2115</v>
      </c>
      <c r="Z1450" t="s">
        <v>20</v>
      </c>
      <c r="AA1450" t="s">
        <v>2349</v>
      </c>
      <c r="AB1450" t="s">
        <v>21</v>
      </c>
      <c r="AD1450" t="str">
        <f t="shared" si="204"/>
        <v>No Fue Magia E.p N°23</v>
      </c>
      <c r="AE1450" t="s">
        <v>22</v>
      </c>
      <c r="AF1450" t="s">
        <v>23</v>
      </c>
      <c r="AG1450" t="s">
        <v>26</v>
      </c>
      <c r="AH1450" t="s">
        <v>2348</v>
      </c>
      <c r="AI1450" s="13">
        <f t="shared" si="205"/>
        <v>22</v>
      </c>
      <c r="AJ1450" s="13">
        <f t="shared" si="206"/>
        <v>1</v>
      </c>
      <c r="AK1450" s="21">
        <v>1</v>
      </c>
      <c r="AM1450" t="s">
        <v>2154</v>
      </c>
      <c r="AN1450" t="str">
        <f t="shared" si="200"/>
        <v>R05</v>
      </c>
      <c r="AO1450" s="20" t="str">
        <f t="shared" si="201"/>
        <v>FINES_R05</v>
      </c>
      <c r="AP1450" s="25">
        <f t="shared" si="207"/>
        <v>0.64258325099945068</v>
      </c>
      <c r="AQ1450" s="24" t="str">
        <f>+IFERROR(VLOOKUP(Y1450,#REF!,2,FALSE),"-")</f>
        <v>-</v>
      </c>
      <c r="AR1450" s="13" t="s">
        <v>2393</v>
      </c>
      <c r="AS1450" t="s">
        <v>2398</v>
      </c>
      <c r="AT1450" t="str">
        <f t="shared" si="208"/>
        <v>Aguirre - 2650 e/ Alfonsina Storni y Ventura De La Vega - Glew Glew</v>
      </c>
    </row>
    <row r="1451" spans="1:46" ht="15.75" thickBot="1" x14ac:dyDescent="0.3">
      <c r="A1451" s="47">
        <v>5</v>
      </c>
      <c r="B1451" s="47" t="s">
        <v>185</v>
      </c>
      <c r="C1451" s="47" t="s">
        <v>2369</v>
      </c>
      <c r="D1451" s="47" t="s">
        <v>227</v>
      </c>
      <c r="E1451" s="47" t="s">
        <v>228</v>
      </c>
      <c r="F1451" s="47" t="s">
        <v>9142</v>
      </c>
      <c r="G1451" s="47" t="s">
        <v>9143</v>
      </c>
      <c r="H1451" s="47" t="s">
        <v>9144</v>
      </c>
      <c r="I1451" s="47" t="s">
        <v>2475</v>
      </c>
      <c r="J1451" s="47" t="s">
        <v>9146</v>
      </c>
      <c r="K1451" s="47" t="s">
        <v>14282</v>
      </c>
      <c r="L1451" s="47">
        <v>0.91884934902191162</v>
      </c>
      <c r="M1451" s="47">
        <v>-34.870721899999999</v>
      </c>
      <c r="N1451" s="47">
        <v>-58.369964000000003</v>
      </c>
      <c r="O1451" s="47" t="s">
        <v>16646</v>
      </c>
      <c r="P1451" s="47">
        <v>4</v>
      </c>
      <c r="Q1451">
        <v>77</v>
      </c>
      <c r="S1451" s="23" t="s">
        <v>2347</v>
      </c>
      <c r="T1451" t="str">
        <f t="shared" si="202"/>
        <v>05</v>
      </c>
      <c r="V1451" t="str">
        <f>+VLOOKUP(B1451,MARCO!E:E,1,FALSE)</f>
        <v>Almirante Brown</v>
      </c>
      <c r="W1451" t="s">
        <v>134</v>
      </c>
      <c r="X1451" t="s">
        <v>134</v>
      </c>
      <c r="Y1451" t="str">
        <f t="shared" si="203"/>
        <v>R 5 - D 4 - 452 - 0097</v>
      </c>
      <c r="Z1451" t="s">
        <v>20</v>
      </c>
      <c r="AA1451" t="s">
        <v>2349</v>
      </c>
      <c r="AB1451" t="s">
        <v>21</v>
      </c>
      <c r="AD1451" t="str">
        <f t="shared" si="204"/>
        <v>Cpc El Arco</v>
      </c>
      <c r="AE1451" t="s">
        <v>22</v>
      </c>
      <c r="AF1451" t="s">
        <v>23</v>
      </c>
      <c r="AG1451" t="s">
        <v>26</v>
      </c>
      <c r="AH1451" t="s">
        <v>2348</v>
      </c>
      <c r="AI1451" s="13">
        <f t="shared" si="205"/>
        <v>77</v>
      </c>
      <c r="AJ1451" s="13">
        <f t="shared" si="206"/>
        <v>4</v>
      </c>
      <c r="AK1451" s="21">
        <v>1</v>
      </c>
      <c r="AM1451" t="s">
        <v>2154</v>
      </c>
      <c r="AN1451" t="str">
        <f t="shared" si="200"/>
        <v>R05</v>
      </c>
      <c r="AO1451" s="20" t="str">
        <f t="shared" si="201"/>
        <v>FINES_R05</v>
      </c>
      <c r="AP1451" s="25">
        <f t="shared" si="207"/>
        <v>0.91884934902191162</v>
      </c>
      <c r="AQ1451" s="24" t="str">
        <f>+IFERROR(VLOOKUP(Y1451,#REF!,2,FALSE),"-")</f>
        <v>-</v>
      </c>
      <c r="AR1451" s="13" t="s">
        <v>2393</v>
      </c>
      <c r="AS1451" t="s">
        <v>2398</v>
      </c>
      <c r="AT1451" t="str">
        <f t="shared" si="208"/>
        <v>Castillo - 2277 - Glew Glew</v>
      </c>
    </row>
    <row r="1452" spans="1:46" ht="15.75" thickBot="1" x14ac:dyDescent="0.3">
      <c r="A1452" s="47">
        <v>5</v>
      </c>
      <c r="B1452" s="47" t="s">
        <v>185</v>
      </c>
      <c r="C1452" s="47" t="s">
        <v>2369</v>
      </c>
      <c r="D1452" s="47" t="s">
        <v>227</v>
      </c>
      <c r="E1452" s="47" t="s">
        <v>228</v>
      </c>
      <c r="F1452" s="47" t="s">
        <v>9147</v>
      </c>
      <c r="G1452" s="47" t="s">
        <v>9148</v>
      </c>
      <c r="H1452" s="47" t="s">
        <v>9149</v>
      </c>
      <c r="I1452" s="47" t="s">
        <v>2475</v>
      </c>
      <c r="J1452" s="47" t="s">
        <v>9026</v>
      </c>
      <c r="K1452" s="47" t="s">
        <v>14283</v>
      </c>
      <c r="L1452" s="47">
        <v>0.88390696048736572</v>
      </c>
      <c r="M1452" s="47">
        <v>-34.8618016</v>
      </c>
      <c r="N1452" s="47">
        <v>-58.402965399999999</v>
      </c>
      <c r="O1452" s="47" t="s">
        <v>16647</v>
      </c>
      <c r="P1452" s="47">
        <v>6</v>
      </c>
      <c r="Q1452">
        <v>111</v>
      </c>
      <c r="S1452" s="23" t="s">
        <v>2347</v>
      </c>
      <c r="T1452" t="str">
        <f t="shared" si="202"/>
        <v>05</v>
      </c>
      <c r="V1452" t="str">
        <f>+VLOOKUP(B1452,MARCO!E:E,1,FALSE)</f>
        <v>Almirante Brown</v>
      </c>
      <c r="W1452" t="s">
        <v>134</v>
      </c>
      <c r="X1452" t="s">
        <v>134</v>
      </c>
      <c r="Y1452" t="str">
        <f t="shared" si="203"/>
        <v>R 5 - D 4 - 452 - 0088</v>
      </c>
      <c r="Z1452" t="s">
        <v>20</v>
      </c>
      <c r="AA1452" t="s">
        <v>2349</v>
      </c>
      <c r="AB1452" t="s">
        <v>21</v>
      </c>
      <c r="AD1452" t="str">
        <f t="shared" si="204"/>
        <v>Camino De Las Flores</v>
      </c>
      <c r="AE1452" t="s">
        <v>22</v>
      </c>
      <c r="AF1452" t="s">
        <v>23</v>
      </c>
      <c r="AG1452" t="s">
        <v>26</v>
      </c>
      <c r="AH1452" t="s">
        <v>2348</v>
      </c>
      <c r="AI1452" s="13">
        <f t="shared" si="205"/>
        <v>111</v>
      </c>
      <c r="AJ1452" s="13">
        <f t="shared" si="206"/>
        <v>6</v>
      </c>
      <c r="AK1452" s="21">
        <v>1</v>
      </c>
      <c r="AM1452" t="s">
        <v>2154</v>
      </c>
      <c r="AN1452" t="str">
        <f t="shared" si="200"/>
        <v>R05</v>
      </c>
      <c r="AO1452" s="20" t="str">
        <f t="shared" si="201"/>
        <v>FINES_R05</v>
      </c>
      <c r="AP1452" s="25">
        <f t="shared" si="207"/>
        <v>0.88390696048736572</v>
      </c>
      <c r="AQ1452" s="24" t="str">
        <f>+IFERROR(VLOOKUP(Y1452,#REF!,2,FALSE),"-")</f>
        <v>-</v>
      </c>
      <c r="AR1452" s="13" t="s">
        <v>2393</v>
      </c>
      <c r="AS1452" t="s">
        <v>2398</v>
      </c>
      <c r="AT1452" t="str">
        <f t="shared" si="208"/>
        <v>Felipe Boero - 328 - Longchamps Longchamps</v>
      </c>
    </row>
    <row r="1453" spans="1:46" ht="15.75" thickBot="1" x14ac:dyDescent="0.3">
      <c r="A1453" s="47">
        <v>5</v>
      </c>
      <c r="B1453" s="47" t="s">
        <v>185</v>
      </c>
      <c r="C1453" s="47" t="s">
        <v>2369</v>
      </c>
      <c r="D1453" s="47" t="s">
        <v>227</v>
      </c>
      <c r="E1453" s="47" t="s">
        <v>228</v>
      </c>
      <c r="F1453" s="47" t="s">
        <v>9151</v>
      </c>
      <c r="G1453" s="47" t="s">
        <v>9152</v>
      </c>
      <c r="H1453" s="47" t="s">
        <v>9153</v>
      </c>
      <c r="I1453" s="47" t="s">
        <v>2475</v>
      </c>
      <c r="J1453" s="47" t="s">
        <v>9155</v>
      </c>
      <c r="K1453" s="47" t="s">
        <v>14284</v>
      </c>
      <c r="L1453" s="47">
        <v>0.67406535148620605</v>
      </c>
      <c r="M1453" s="47">
        <v>-34.879922499999999</v>
      </c>
      <c r="N1453" s="47">
        <v>-58.331791099999997</v>
      </c>
      <c r="O1453" s="47" t="s">
        <v>16648</v>
      </c>
      <c r="P1453" s="47">
        <v>1</v>
      </c>
      <c r="Q1453">
        <v>16</v>
      </c>
      <c r="S1453" s="23" t="s">
        <v>2347</v>
      </c>
      <c r="T1453" t="str">
        <f t="shared" si="202"/>
        <v>05</v>
      </c>
      <c r="V1453" t="str">
        <f>+VLOOKUP(B1453,MARCO!E:E,1,FALSE)</f>
        <v>Almirante Brown</v>
      </c>
      <c r="W1453" t="s">
        <v>134</v>
      </c>
      <c r="X1453" t="s">
        <v>134</v>
      </c>
      <c r="Y1453" t="str">
        <f t="shared" si="203"/>
        <v>R 5 - D 4 - 452 - 0945</v>
      </c>
      <c r="Z1453" t="s">
        <v>20</v>
      </c>
      <c r="AA1453" t="s">
        <v>2349</v>
      </c>
      <c r="AB1453" t="s">
        <v>21</v>
      </c>
      <c r="AD1453" t="str">
        <f t="shared" si="204"/>
        <v>Centro Comunitario Mitai</v>
      </c>
      <c r="AE1453" t="s">
        <v>22</v>
      </c>
      <c r="AF1453" t="s">
        <v>23</v>
      </c>
      <c r="AG1453" t="s">
        <v>26</v>
      </c>
      <c r="AH1453" t="s">
        <v>2348</v>
      </c>
      <c r="AI1453" s="13">
        <f t="shared" si="205"/>
        <v>16</v>
      </c>
      <c r="AJ1453" s="13">
        <f t="shared" si="206"/>
        <v>1</v>
      </c>
      <c r="AK1453" s="21">
        <v>1</v>
      </c>
      <c r="AM1453" t="s">
        <v>2154</v>
      </c>
      <c r="AN1453" t="str">
        <f t="shared" si="200"/>
        <v>R05</v>
      </c>
      <c r="AO1453" s="20" t="str">
        <f t="shared" si="201"/>
        <v>FINES_R05</v>
      </c>
      <c r="AP1453" s="25">
        <f t="shared" si="207"/>
        <v>0.67406535148620605</v>
      </c>
      <c r="AQ1453" s="24" t="str">
        <f>+IFERROR(VLOOKUP(Y1453,#REF!,2,FALSE),"-")</f>
        <v>-</v>
      </c>
      <c r="AR1453" s="13" t="s">
        <v>2393</v>
      </c>
      <c r="AS1453" t="s">
        <v>2397</v>
      </c>
      <c r="AT1453" t="str">
        <f t="shared" si="208"/>
        <v>Constituyente - 1982 - Glew Glew</v>
      </c>
    </row>
    <row r="1454" spans="1:46" ht="15.75" thickBot="1" x14ac:dyDescent="0.3">
      <c r="A1454" s="47">
        <v>5</v>
      </c>
      <c r="B1454" s="47" t="s">
        <v>185</v>
      </c>
      <c r="C1454" s="47" t="s">
        <v>2374</v>
      </c>
      <c r="D1454" s="47" t="s">
        <v>229</v>
      </c>
      <c r="E1454" s="47" t="s">
        <v>230</v>
      </c>
      <c r="F1454" s="47" t="s">
        <v>9156</v>
      </c>
      <c r="G1454" s="47" t="s">
        <v>9157</v>
      </c>
      <c r="H1454" s="47" t="s">
        <v>9158</v>
      </c>
      <c r="I1454" s="47" t="s">
        <v>2475</v>
      </c>
      <c r="J1454" s="47" t="s">
        <v>6803</v>
      </c>
      <c r="K1454" s="47" t="s">
        <v>14285</v>
      </c>
      <c r="L1454" s="47">
        <v>0.21853132545948031</v>
      </c>
      <c r="M1454" s="47">
        <v>-34.823735200000002</v>
      </c>
      <c r="N1454" s="47">
        <v>-58.388567199999997</v>
      </c>
      <c r="O1454" s="47" t="s">
        <v>16649</v>
      </c>
      <c r="P1454" s="47">
        <v>2</v>
      </c>
      <c r="Q1454">
        <v>42</v>
      </c>
      <c r="S1454" s="23" t="s">
        <v>2347</v>
      </c>
      <c r="T1454" t="str">
        <f t="shared" si="202"/>
        <v>05</v>
      </c>
      <c r="V1454" t="str">
        <f>+VLOOKUP(B1454,MARCO!E:E,1,FALSE)</f>
        <v>Almirante Brown</v>
      </c>
      <c r="W1454" t="s">
        <v>134</v>
      </c>
      <c r="X1454" t="s">
        <v>134</v>
      </c>
      <c r="Y1454" t="str">
        <f t="shared" si="203"/>
        <v>R 5 - D 4 - 453 - 0103</v>
      </c>
      <c r="Z1454" t="s">
        <v>20</v>
      </c>
      <c r="AA1454" t="s">
        <v>2349</v>
      </c>
      <c r="AB1454" t="s">
        <v>21</v>
      </c>
      <c r="AD1454" t="str">
        <f t="shared" si="204"/>
        <v>Centro Comunitario Somos Barrios De Pie</v>
      </c>
      <c r="AE1454" t="s">
        <v>22</v>
      </c>
      <c r="AF1454" t="s">
        <v>23</v>
      </c>
      <c r="AG1454" t="s">
        <v>26</v>
      </c>
      <c r="AH1454" t="s">
        <v>2348</v>
      </c>
      <c r="AI1454" s="13">
        <f t="shared" si="205"/>
        <v>42</v>
      </c>
      <c r="AJ1454" s="13">
        <f t="shared" si="206"/>
        <v>2</v>
      </c>
      <c r="AK1454" s="21">
        <v>1</v>
      </c>
      <c r="AM1454" t="s">
        <v>2154</v>
      </c>
      <c r="AN1454" t="str">
        <f t="shared" si="200"/>
        <v>R05</v>
      </c>
      <c r="AO1454" s="20" t="str">
        <f t="shared" si="201"/>
        <v>FINES_R05</v>
      </c>
      <c r="AP1454" s="25">
        <f t="shared" si="207"/>
        <v>0.21853132545948031</v>
      </c>
      <c r="AQ1454" s="24" t="str">
        <f>+IFERROR(VLOOKUP(Y1454,#REF!,2,FALSE),"-")</f>
        <v>-</v>
      </c>
      <c r="AR1454" s="13" t="s">
        <v>2393</v>
      </c>
      <c r="AS1454" t="s">
        <v>2397</v>
      </c>
      <c r="AT1454" t="str">
        <f t="shared" si="208"/>
        <v>Glicina - 5777 - Claypole Claypole</v>
      </c>
    </row>
    <row r="1455" spans="1:46" ht="15.75" thickBot="1" x14ac:dyDescent="0.3">
      <c r="A1455" s="47">
        <v>5</v>
      </c>
      <c r="B1455" s="47" t="s">
        <v>185</v>
      </c>
      <c r="C1455" s="47" t="s">
        <v>2374</v>
      </c>
      <c r="D1455" s="47" t="s">
        <v>229</v>
      </c>
      <c r="E1455" s="47" t="s">
        <v>230</v>
      </c>
      <c r="F1455" s="47" t="s">
        <v>9160</v>
      </c>
      <c r="G1455" s="47" t="s">
        <v>9161</v>
      </c>
      <c r="H1455" s="47" t="s">
        <v>9162</v>
      </c>
      <c r="I1455" s="47" t="s">
        <v>2475</v>
      </c>
      <c r="J1455" s="47" t="s">
        <v>9164</v>
      </c>
      <c r="K1455" s="47" t="s">
        <v>14286</v>
      </c>
      <c r="L1455" s="47">
        <v>0.55161654949188232</v>
      </c>
      <c r="M1455" s="47">
        <v>-34.86568166</v>
      </c>
      <c r="N1455" s="47">
        <v>-58.418648089999998</v>
      </c>
      <c r="O1455" s="47" t="s">
        <v>16650</v>
      </c>
      <c r="P1455" s="47">
        <v>1</v>
      </c>
      <c r="Q1455">
        <v>26</v>
      </c>
      <c r="S1455" s="23" t="s">
        <v>2347</v>
      </c>
      <c r="T1455" t="str">
        <f t="shared" si="202"/>
        <v>05</v>
      </c>
      <c r="V1455" t="str">
        <f>+VLOOKUP(B1455,MARCO!E:E,1,FALSE)</f>
        <v>Almirante Brown</v>
      </c>
      <c r="W1455" t="s">
        <v>134</v>
      </c>
      <c r="X1455" t="s">
        <v>134</v>
      </c>
      <c r="Y1455" t="str">
        <f t="shared" si="203"/>
        <v>R 5 - D 4 - 453 - 2993</v>
      </c>
      <c r="Z1455" t="s">
        <v>20</v>
      </c>
      <c r="AA1455" t="s">
        <v>2349</v>
      </c>
      <c r="AB1455" t="s">
        <v>21</v>
      </c>
      <c r="AD1455" t="str">
        <f t="shared" si="204"/>
        <v>La Farola</v>
      </c>
      <c r="AE1455" t="s">
        <v>22</v>
      </c>
      <c r="AF1455" t="s">
        <v>23</v>
      </c>
      <c r="AG1455" t="s">
        <v>26</v>
      </c>
      <c r="AH1455" t="s">
        <v>2348</v>
      </c>
      <c r="AI1455" s="13">
        <f t="shared" si="205"/>
        <v>26</v>
      </c>
      <c r="AJ1455" s="13">
        <f t="shared" si="206"/>
        <v>1</v>
      </c>
      <c r="AK1455" s="21">
        <v>1</v>
      </c>
      <c r="AM1455" t="s">
        <v>2154</v>
      </c>
      <c r="AN1455" t="str">
        <f t="shared" si="200"/>
        <v>R05</v>
      </c>
      <c r="AO1455" s="20" t="str">
        <f t="shared" si="201"/>
        <v>FINES_R05</v>
      </c>
      <c r="AP1455" s="25">
        <f t="shared" si="207"/>
        <v>0.55161654949188232</v>
      </c>
      <c r="AQ1455" s="24" t="str">
        <f>+IFERROR(VLOOKUP(Y1455,#REF!,2,FALSE),"-")</f>
        <v>-</v>
      </c>
      <c r="AR1455" s="13" t="s">
        <v>2393</v>
      </c>
      <c r="AS1455" t="s">
        <v>2397</v>
      </c>
      <c r="AT1455" t="str">
        <f t="shared" si="208"/>
        <v>R.argentina - 3200 - Burzaco Burzaco</v>
      </c>
    </row>
    <row r="1456" spans="1:46" ht="15.75" thickBot="1" x14ac:dyDescent="0.3">
      <c r="A1456" s="47">
        <v>5</v>
      </c>
      <c r="B1456" s="47" t="s">
        <v>185</v>
      </c>
      <c r="C1456" s="47" t="s">
        <v>2374</v>
      </c>
      <c r="D1456" s="47" t="s">
        <v>229</v>
      </c>
      <c r="E1456" s="47" t="s">
        <v>230</v>
      </c>
      <c r="F1456" s="47" t="s">
        <v>9168</v>
      </c>
      <c r="G1456" s="47" t="s">
        <v>9169</v>
      </c>
      <c r="H1456" s="47" t="s">
        <v>9170</v>
      </c>
      <c r="I1456" s="47" t="s">
        <v>2475</v>
      </c>
      <c r="J1456" s="47" t="s">
        <v>9164</v>
      </c>
      <c r="K1456" s="47" t="s">
        <v>14287</v>
      </c>
      <c r="L1456" s="47">
        <v>0.5155373215675354</v>
      </c>
      <c r="M1456" s="47">
        <v>-34.824709910000003</v>
      </c>
      <c r="N1456" s="47">
        <v>-58.364615899999997</v>
      </c>
      <c r="O1456" s="47" t="s">
        <v>16651</v>
      </c>
      <c r="P1456" s="47">
        <v>1</v>
      </c>
      <c r="Q1456">
        <v>24</v>
      </c>
      <c r="S1456" s="23" t="s">
        <v>2347</v>
      </c>
      <c r="T1456" t="str">
        <f t="shared" si="202"/>
        <v>05</v>
      </c>
      <c r="V1456" t="str">
        <f>+VLOOKUP(B1456,MARCO!E:E,1,FALSE)</f>
        <v>Almirante Brown</v>
      </c>
      <c r="W1456" t="s">
        <v>134</v>
      </c>
      <c r="X1456" t="s">
        <v>134</v>
      </c>
      <c r="Y1456" t="str">
        <f t="shared" si="203"/>
        <v>R 5 - D 4 - 453 - 3141</v>
      </c>
      <c r="Z1456" t="s">
        <v>20</v>
      </c>
      <c r="AA1456" t="s">
        <v>2349</v>
      </c>
      <c r="AB1456" t="s">
        <v>21</v>
      </c>
      <c r="AD1456" t="str">
        <f t="shared" si="204"/>
        <v>Jesus Es El Primer Paso</v>
      </c>
      <c r="AE1456" t="s">
        <v>22</v>
      </c>
      <c r="AF1456" t="s">
        <v>23</v>
      </c>
      <c r="AG1456" t="s">
        <v>26</v>
      </c>
      <c r="AH1456" t="s">
        <v>2348</v>
      </c>
      <c r="AI1456" s="13">
        <f t="shared" si="205"/>
        <v>24</v>
      </c>
      <c r="AJ1456" s="13">
        <f t="shared" si="206"/>
        <v>1</v>
      </c>
      <c r="AK1456" s="21">
        <v>1</v>
      </c>
      <c r="AM1456" t="s">
        <v>2154</v>
      </c>
      <c r="AN1456" t="str">
        <f t="shared" si="200"/>
        <v>R05</v>
      </c>
      <c r="AO1456" s="20" t="str">
        <f t="shared" si="201"/>
        <v>FINES_R05</v>
      </c>
      <c r="AP1456" s="25">
        <f t="shared" si="207"/>
        <v>0.5155373215675354</v>
      </c>
      <c r="AQ1456" s="24" t="str">
        <f>+IFERROR(VLOOKUP(Y1456,#REF!,2,FALSE),"-")</f>
        <v>-</v>
      </c>
      <c r="AR1456" s="13" t="s">
        <v>2393</v>
      </c>
      <c r="AS1456" t="s">
        <v>2398</v>
      </c>
      <c r="AT1456" t="str">
        <f t="shared" si="208"/>
        <v>Republica - 4061 - Burzaco Burzaco</v>
      </c>
    </row>
    <row r="1457" spans="1:46" ht="15.75" thickBot="1" x14ac:dyDescent="0.3">
      <c r="A1457" s="47">
        <v>5</v>
      </c>
      <c r="B1457" s="47" t="s">
        <v>185</v>
      </c>
      <c r="C1457" s="47" t="s">
        <v>2374</v>
      </c>
      <c r="D1457" s="47" t="s">
        <v>229</v>
      </c>
      <c r="E1457" s="47" t="s">
        <v>230</v>
      </c>
      <c r="F1457" s="47" t="s">
        <v>9172</v>
      </c>
      <c r="G1457" s="47" t="s">
        <v>9173</v>
      </c>
      <c r="H1457" s="47" t="s">
        <v>9174</v>
      </c>
      <c r="I1457" s="47" t="s">
        <v>2475</v>
      </c>
      <c r="J1457" s="47" t="s">
        <v>9173</v>
      </c>
      <c r="K1457" s="47" t="s">
        <v>14288</v>
      </c>
      <c r="L1457" s="47">
        <v>0.1857061684131622</v>
      </c>
      <c r="M1457" s="47">
        <v>-34.825067099999998</v>
      </c>
      <c r="N1457" s="47">
        <v>-58.394015500000002</v>
      </c>
      <c r="O1457" s="47" t="s">
        <v>16652</v>
      </c>
      <c r="P1457" s="47">
        <v>1</v>
      </c>
      <c r="Q1457">
        <v>33</v>
      </c>
      <c r="S1457" s="23" t="s">
        <v>2347</v>
      </c>
      <c r="T1457" t="str">
        <f t="shared" si="202"/>
        <v>05</v>
      </c>
      <c r="V1457" t="str">
        <f>+VLOOKUP(B1457,MARCO!E:E,1,FALSE)</f>
        <v>Almirante Brown</v>
      </c>
      <c r="W1457" t="s">
        <v>134</v>
      </c>
      <c r="X1457" t="s">
        <v>134</v>
      </c>
      <c r="Y1457" t="str">
        <f t="shared" si="203"/>
        <v>R 5 - D 4 - 453 - 0939</v>
      </c>
      <c r="Z1457" t="s">
        <v>20</v>
      </c>
      <c r="AA1457" t="s">
        <v>2349</v>
      </c>
      <c r="AB1457" t="s">
        <v>21</v>
      </c>
      <c r="AD1457" t="str">
        <f t="shared" si="204"/>
        <v>Fueguitos Brown</v>
      </c>
      <c r="AE1457" t="s">
        <v>22</v>
      </c>
      <c r="AF1457" t="s">
        <v>23</v>
      </c>
      <c r="AG1457" t="s">
        <v>26</v>
      </c>
      <c r="AH1457" t="s">
        <v>2348</v>
      </c>
      <c r="AI1457" s="13">
        <f t="shared" si="205"/>
        <v>33</v>
      </c>
      <c r="AJ1457" s="13">
        <f t="shared" si="206"/>
        <v>1</v>
      </c>
      <c r="AK1457" s="21">
        <v>1</v>
      </c>
      <c r="AM1457" t="s">
        <v>2154</v>
      </c>
      <c r="AN1457" t="str">
        <f t="shared" si="200"/>
        <v>R05</v>
      </c>
      <c r="AO1457" s="20" t="str">
        <f t="shared" si="201"/>
        <v>FINES_R05</v>
      </c>
      <c r="AP1457" s="25">
        <f t="shared" si="207"/>
        <v>0.1857061684131622</v>
      </c>
      <c r="AQ1457" s="24" t="str">
        <f>+IFERROR(VLOOKUP(Y1457,#REF!,2,FALSE),"-")</f>
        <v>-</v>
      </c>
      <c r="AR1457" s="13" t="s">
        <v>2393</v>
      </c>
      <c r="AS1457" t="s">
        <v>2397</v>
      </c>
      <c r="AT1457" t="str">
        <f t="shared" si="208"/>
        <v>Quintana - 639 - Burzaco Burzaco</v>
      </c>
    </row>
    <row r="1458" spans="1:46" ht="15.75" thickBot="1" x14ac:dyDescent="0.3">
      <c r="A1458" s="47">
        <v>5</v>
      </c>
      <c r="B1458" s="47" t="s">
        <v>185</v>
      </c>
      <c r="C1458" s="47" t="s">
        <v>2378</v>
      </c>
      <c r="D1458" s="47" t="s">
        <v>225</v>
      </c>
      <c r="E1458" s="47" t="s">
        <v>226</v>
      </c>
      <c r="F1458" s="47" t="s">
        <v>9176</v>
      </c>
      <c r="G1458" s="47" t="s">
        <v>4358</v>
      </c>
      <c r="H1458" s="47" t="s">
        <v>9177</v>
      </c>
      <c r="I1458" s="47" t="s">
        <v>2475</v>
      </c>
      <c r="J1458" s="47" t="s">
        <v>9179</v>
      </c>
      <c r="K1458" s="47" t="s">
        <v>14289</v>
      </c>
      <c r="L1458" s="47">
        <v>0.18130773305892939</v>
      </c>
      <c r="M1458" s="47">
        <v>-34.798546000000002</v>
      </c>
      <c r="N1458" s="47">
        <v>-58.390130499999998</v>
      </c>
      <c r="O1458" s="47" t="s">
        <v>16653</v>
      </c>
      <c r="P1458" s="47">
        <v>1</v>
      </c>
      <c r="Q1458">
        <v>9</v>
      </c>
      <c r="S1458" s="23" t="s">
        <v>2347</v>
      </c>
      <c r="T1458" t="str">
        <f t="shared" si="202"/>
        <v>05</v>
      </c>
      <c r="V1458" t="str">
        <f>+VLOOKUP(B1458,MARCO!E:E,1,FALSE)</f>
        <v>Almirante Brown</v>
      </c>
      <c r="W1458" t="s">
        <v>134</v>
      </c>
      <c r="X1458" t="s">
        <v>134</v>
      </c>
      <c r="Y1458" t="str">
        <f t="shared" si="203"/>
        <v>R 5 - D 4 - 451 - 3251</v>
      </c>
      <c r="Z1458" t="s">
        <v>20</v>
      </c>
      <c r="AA1458" t="s">
        <v>2349</v>
      </c>
      <c r="AB1458" t="s">
        <v>21</v>
      </c>
      <c r="AD1458" t="str">
        <f t="shared" si="204"/>
        <v>Casa De La Cultura</v>
      </c>
      <c r="AE1458" t="s">
        <v>22</v>
      </c>
      <c r="AF1458" t="s">
        <v>23</v>
      </c>
      <c r="AG1458" t="s">
        <v>26</v>
      </c>
      <c r="AH1458" t="s">
        <v>2348</v>
      </c>
      <c r="AI1458" s="13">
        <f t="shared" si="205"/>
        <v>9</v>
      </c>
      <c r="AJ1458" s="13">
        <f t="shared" si="206"/>
        <v>1</v>
      </c>
      <c r="AK1458" s="21">
        <v>1</v>
      </c>
      <c r="AM1458" t="s">
        <v>2154</v>
      </c>
      <c r="AN1458" t="str">
        <f t="shared" si="200"/>
        <v>R05</v>
      </c>
      <c r="AO1458" s="20" t="str">
        <f t="shared" si="201"/>
        <v>FINES_R05</v>
      </c>
      <c r="AP1458" s="25">
        <f t="shared" si="207"/>
        <v>0.18130773305892939</v>
      </c>
      <c r="AQ1458" s="24" t="str">
        <f>+IFERROR(VLOOKUP(Y1458,#REF!,2,FALSE),"-")</f>
        <v>-</v>
      </c>
      <c r="AR1458" s="13" t="s">
        <v>2393</v>
      </c>
      <c r="AS1458" t="s">
        <v>2397</v>
      </c>
      <c r="AT1458" t="str">
        <f t="shared" si="208"/>
        <v>Esteban AdroguÉ - 1224 - Adrogue Adrogue</v>
      </c>
    </row>
    <row r="1459" spans="1:46" ht="15.75" thickBot="1" x14ac:dyDescent="0.3">
      <c r="A1459" s="47">
        <v>5</v>
      </c>
      <c r="B1459" s="47" t="s">
        <v>185</v>
      </c>
      <c r="C1459" s="47" t="s">
        <v>2369</v>
      </c>
      <c r="D1459" s="47" t="s">
        <v>227</v>
      </c>
      <c r="E1459" s="47" t="s">
        <v>228</v>
      </c>
      <c r="F1459" s="47" t="s">
        <v>9182</v>
      </c>
      <c r="G1459" s="47" t="s">
        <v>3097</v>
      </c>
      <c r="H1459" s="47" t="s">
        <v>9183</v>
      </c>
      <c r="I1459" s="47" t="s">
        <v>2475</v>
      </c>
      <c r="J1459" s="47" t="s">
        <v>2578</v>
      </c>
      <c r="K1459" s="47" t="s">
        <v>14290</v>
      </c>
      <c r="L1459" s="47">
        <v>0.63618242740631104</v>
      </c>
      <c r="M1459" s="47">
        <v>-34.876747000000002</v>
      </c>
      <c r="N1459" s="47">
        <v>-58.390006900000003</v>
      </c>
      <c r="O1459" s="47" t="s">
        <v>16654</v>
      </c>
      <c r="P1459" s="47">
        <v>10</v>
      </c>
      <c r="Q1459">
        <v>214</v>
      </c>
      <c r="S1459" s="23" t="s">
        <v>2347</v>
      </c>
      <c r="T1459" t="str">
        <f t="shared" si="202"/>
        <v>05</v>
      </c>
      <c r="V1459" t="str">
        <f>+VLOOKUP(B1459,MARCO!E:E,1,FALSE)</f>
        <v>Almirante Brown</v>
      </c>
      <c r="W1459" t="s">
        <v>134</v>
      </c>
      <c r="X1459" t="s">
        <v>134</v>
      </c>
      <c r="Y1459" t="str">
        <f t="shared" si="203"/>
        <v>R 5 - D 4 - 452 - 0100</v>
      </c>
      <c r="Z1459" t="s">
        <v>20</v>
      </c>
      <c r="AA1459" t="s">
        <v>2349</v>
      </c>
      <c r="AB1459" t="s">
        <v>21</v>
      </c>
      <c r="AD1459" t="str">
        <f t="shared" si="204"/>
        <v>No Fue Magia</v>
      </c>
      <c r="AE1459" t="s">
        <v>22</v>
      </c>
      <c r="AF1459" t="s">
        <v>23</v>
      </c>
      <c r="AG1459" t="s">
        <v>26</v>
      </c>
      <c r="AH1459" t="s">
        <v>2348</v>
      </c>
      <c r="AI1459" s="13">
        <f t="shared" si="205"/>
        <v>214</v>
      </c>
      <c r="AJ1459" s="13">
        <f t="shared" si="206"/>
        <v>10</v>
      </c>
      <c r="AK1459" s="21">
        <v>1</v>
      </c>
      <c r="AM1459" t="s">
        <v>2154</v>
      </c>
      <c r="AN1459" t="str">
        <f t="shared" si="200"/>
        <v>R05</v>
      </c>
      <c r="AO1459" s="20" t="str">
        <f t="shared" si="201"/>
        <v>FINES_R05</v>
      </c>
      <c r="AP1459" s="25">
        <f t="shared" si="207"/>
        <v>0.63618242740631104</v>
      </c>
      <c r="AQ1459" s="24" t="str">
        <f>+IFERROR(VLOOKUP(Y1459,#REF!,2,FALSE),"-")</f>
        <v>-</v>
      </c>
      <c r="AR1459" s="13" t="s">
        <v>2393</v>
      </c>
      <c r="AS1459" t="s">
        <v>2398</v>
      </c>
      <c r="AT1459" t="str">
        <f t="shared" si="208"/>
        <v>Julian Aguirre - 2350 - Glew Glew</v>
      </c>
    </row>
    <row r="1460" spans="1:46" ht="15.75" thickBot="1" x14ac:dyDescent="0.3">
      <c r="A1460" s="47">
        <v>5</v>
      </c>
      <c r="B1460" s="47" t="s">
        <v>185</v>
      </c>
      <c r="C1460" s="47" t="s">
        <v>2374</v>
      </c>
      <c r="D1460" s="47" t="s">
        <v>229</v>
      </c>
      <c r="E1460" s="47" t="s">
        <v>230</v>
      </c>
      <c r="F1460" s="47" t="s">
        <v>9187</v>
      </c>
      <c r="G1460" s="47" t="s">
        <v>9188</v>
      </c>
      <c r="H1460" s="47" t="s">
        <v>9189</v>
      </c>
      <c r="I1460" s="47" t="s">
        <v>2475</v>
      </c>
      <c r="J1460" s="47" t="s">
        <v>9191</v>
      </c>
      <c r="K1460" s="47" t="s">
        <v>14291</v>
      </c>
      <c r="L1460" s="47">
        <v>0.61744636297225952</v>
      </c>
      <c r="M1460" s="47">
        <v>-34.821942200000002</v>
      </c>
      <c r="N1460" s="47">
        <v>-58.419979499999997</v>
      </c>
      <c r="O1460" s="47" t="s">
        <v>16655</v>
      </c>
      <c r="P1460" s="47">
        <v>1</v>
      </c>
      <c r="Q1460">
        <v>13</v>
      </c>
      <c r="S1460" s="23" t="s">
        <v>2347</v>
      </c>
      <c r="T1460" t="str">
        <f t="shared" si="202"/>
        <v>05</v>
      </c>
      <c r="V1460" t="str">
        <f>+VLOOKUP(B1460,MARCO!E:E,1,FALSE)</f>
        <v>Almirante Brown</v>
      </c>
      <c r="W1460" t="s">
        <v>134</v>
      </c>
      <c r="X1460" t="s">
        <v>134</v>
      </c>
      <c r="Y1460" t="str">
        <f t="shared" si="203"/>
        <v>R 5 - D 4 - 453 - 3578</v>
      </c>
      <c r="Z1460" t="s">
        <v>20</v>
      </c>
      <c r="AA1460" t="s">
        <v>2349</v>
      </c>
      <c r="AB1460" t="s">
        <v>21</v>
      </c>
      <c r="AD1460" t="str">
        <f t="shared" si="204"/>
        <v>Barrio El Encuentro</v>
      </c>
      <c r="AE1460" t="s">
        <v>22</v>
      </c>
      <c r="AF1460" t="s">
        <v>23</v>
      </c>
      <c r="AG1460" t="s">
        <v>26</v>
      </c>
      <c r="AH1460" t="s">
        <v>2348</v>
      </c>
      <c r="AI1460" s="13">
        <f t="shared" si="205"/>
        <v>13</v>
      </c>
      <c r="AJ1460" s="13">
        <f t="shared" si="206"/>
        <v>1</v>
      </c>
      <c r="AK1460" s="21">
        <v>1</v>
      </c>
      <c r="AM1460" t="s">
        <v>2154</v>
      </c>
      <c r="AN1460" t="str">
        <f t="shared" si="200"/>
        <v>R05</v>
      </c>
      <c r="AO1460" s="20" t="str">
        <f t="shared" si="201"/>
        <v>FINES_R05</v>
      </c>
      <c r="AP1460" s="25">
        <f t="shared" si="207"/>
        <v>0.61744636297225952</v>
      </c>
      <c r="AQ1460" s="24" t="str">
        <f>+IFERROR(VLOOKUP(Y1460,#REF!,2,FALSE),"-")</f>
        <v>-</v>
      </c>
      <c r="AR1460" s="13" t="s">
        <v>2393</v>
      </c>
      <c r="AS1460" t="s">
        <v>2398</v>
      </c>
      <c r="AT1460" t="str">
        <f t="shared" si="208"/>
        <v>Pino - 2005 - Malvinas Argentinas Malvinas Argentinas</v>
      </c>
    </row>
    <row r="1461" spans="1:46" ht="15.75" thickBot="1" x14ac:dyDescent="0.3">
      <c r="A1461" s="47">
        <v>5</v>
      </c>
      <c r="B1461" s="47" t="s">
        <v>185</v>
      </c>
      <c r="C1461" s="47" t="s">
        <v>2374</v>
      </c>
      <c r="D1461" s="47" t="s">
        <v>229</v>
      </c>
      <c r="E1461" s="47" t="s">
        <v>230</v>
      </c>
      <c r="F1461" s="47" t="s">
        <v>9192</v>
      </c>
      <c r="G1461" s="47" t="s">
        <v>9193</v>
      </c>
      <c r="H1461" s="47" t="s">
        <v>9194</v>
      </c>
      <c r="I1461" s="47" t="s">
        <v>2475</v>
      </c>
      <c r="J1461" s="47" t="s">
        <v>9196</v>
      </c>
      <c r="K1461" s="47" t="s">
        <v>14292</v>
      </c>
      <c r="L1461" s="47">
        <v>0.58982044458389282</v>
      </c>
      <c r="M1461" s="47">
        <v>-34.794114709269998</v>
      </c>
      <c r="N1461" s="47">
        <v>-58.319801966809003</v>
      </c>
      <c r="O1461" s="47" t="s">
        <v>16656</v>
      </c>
      <c r="P1461" s="47">
        <v>2</v>
      </c>
      <c r="Q1461">
        <v>51</v>
      </c>
      <c r="S1461" s="23" t="s">
        <v>2347</v>
      </c>
      <c r="T1461" t="str">
        <f t="shared" si="202"/>
        <v>05</v>
      </c>
      <c r="V1461" t="str">
        <f>+VLOOKUP(B1461,MARCO!E:E,1,FALSE)</f>
        <v>Almirante Brown</v>
      </c>
      <c r="W1461" t="s">
        <v>134</v>
      </c>
      <c r="X1461" t="s">
        <v>134</v>
      </c>
      <c r="Y1461" t="str">
        <f t="shared" si="203"/>
        <v>R 5 - D 4 - 453 - 2386</v>
      </c>
      <c r="Z1461" t="s">
        <v>20</v>
      </c>
      <c r="AA1461" t="s">
        <v>2349</v>
      </c>
      <c r="AB1461" t="s">
        <v>21</v>
      </c>
      <c r="AD1461" t="str">
        <f t="shared" si="204"/>
        <v>No Me Olvides</v>
      </c>
      <c r="AE1461" t="s">
        <v>22</v>
      </c>
      <c r="AF1461" t="s">
        <v>23</v>
      </c>
      <c r="AG1461" t="s">
        <v>26</v>
      </c>
      <c r="AH1461" t="s">
        <v>2348</v>
      </c>
      <c r="AI1461" s="13">
        <f t="shared" si="205"/>
        <v>51</v>
      </c>
      <c r="AJ1461" s="13">
        <f t="shared" si="206"/>
        <v>2</v>
      </c>
      <c r="AK1461" s="21">
        <v>1</v>
      </c>
      <c r="AM1461" t="s">
        <v>2154</v>
      </c>
      <c r="AN1461" t="str">
        <f t="shared" si="200"/>
        <v>R05</v>
      </c>
      <c r="AO1461" s="20" t="str">
        <f t="shared" si="201"/>
        <v>FINES_R05</v>
      </c>
      <c r="AP1461" s="25">
        <f t="shared" si="207"/>
        <v>0.58982044458389282</v>
      </c>
      <c r="AQ1461" s="24" t="str">
        <f>+IFERROR(VLOOKUP(Y1461,#REF!,2,FALSE),"-")</f>
        <v>-</v>
      </c>
      <c r="AR1461" s="13" t="s">
        <v>2393</v>
      </c>
      <c r="AS1461" t="s">
        <v>2398</v>
      </c>
      <c r="AT1461" t="str">
        <f t="shared" si="208"/>
        <v>Amapola - 6115 e/ Charcas Del Sur y Azucena - San Francisco Solano San Francisco Solano</v>
      </c>
    </row>
    <row r="1462" spans="1:46" ht="15.75" thickBot="1" x14ac:dyDescent="0.3">
      <c r="A1462" s="47">
        <v>5</v>
      </c>
      <c r="B1462" s="47" t="s">
        <v>185</v>
      </c>
      <c r="C1462" s="47" t="s">
        <v>2369</v>
      </c>
      <c r="D1462" s="47" t="s">
        <v>227</v>
      </c>
      <c r="E1462" s="47" t="s">
        <v>228</v>
      </c>
      <c r="F1462" s="47" t="s">
        <v>9197</v>
      </c>
      <c r="G1462" s="47" t="s">
        <v>9198</v>
      </c>
      <c r="H1462" s="47" t="s">
        <v>9199</v>
      </c>
      <c r="I1462" s="47" t="s">
        <v>2475</v>
      </c>
      <c r="J1462" s="47" t="s">
        <v>9164</v>
      </c>
      <c r="K1462" s="47" t="s">
        <v>14293</v>
      </c>
      <c r="L1462" s="47">
        <v>0.71042370796203613</v>
      </c>
      <c r="M1462" s="47">
        <v>-34.876533299999998</v>
      </c>
      <c r="N1462" s="47">
        <v>-58.344824699999997</v>
      </c>
      <c r="O1462" s="47" t="s">
        <v>16657</v>
      </c>
      <c r="P1462" s="47">
        <v>1</v>
      </c>
      <c r="Q1462">
        <v>16</v>
      </c>
      <c r="S1462" s="23" t="s">
        <v>2347</v>
      </c>
      <c r="T1462" t="str">
        <f t="shared" si="202"/>
        <v>05</v>
      </c>
      <c r="V1462" t="str">
        <f>+VLOOKUP(B1462,MARCO!E:E,1,FALSE)</f>
        <v>Almirante Brown</v>
      </c>
      <c r="W1462" t="s">
        <v>134</v>
      </c>
      <c r="X1462" t="s">
        <v>134</v>
      </c>
      <c r="Y1462" t="str">
        <f t="shared" si="203"/>
        <v>R 5 - D 4 - 452 - 0099</v>
      </c>
      <c r="Z1462" t="s">
        <v>20</v>
      </c>
      <c r="AA1462" t="s">
        <v>2349</v>
      </c>
      <c r="AB1462" t="s">
        <v>21</v>
      </c>
      <c r="AD1462" t="str">
        <f t="shared" si="204"/>
        <v>Centro Comunitario Y Social El Gendarme</v>
      </c>
      <c r="AE1462" t="s">
        <v>22</v>
      </c>
      <c r="AF1462" t="s">
        <v>23</v>
      </c>
      <c r="AG1462" t="s">
        <v>26</v>
      </c>
      <c r="AH1462" t="s">
        <v>2348</v>
      </c>
      <c r="AI1462" s="13">
        <f t="shared" si="205"/>
        <v>16</v>
      </c>
      <c r="AJ1462" s="13">
        <f t="shared" si="206"/>
        <v>1</v>
      </c>
      <c r="AK1462" s="21">
        <v>1</v>
      </c>
      <c r="AM1462" t="s">
        <v>2154</v>
      </c>
      <c r="AN1462" t="str">
        <f t="shared" si="200"/>
        <v>R05</v>
      </c>
      <c r="AO1462" s="20" t="str">
        <f t="shared" si="201"/>
        <v>FINES_R05</v>
      </c>
      <c r="AP1462" s="25">
        <f t="shared" si="207"/>
        <v>0.71042370796203613</v>
      </c>
      <c r="AQ1462" s="24" t="str">
        <f>+IFERROR(VLOOKUP(Y1462,#REF!,2,FALSE),"-")</f>
        <v>-</v>
      </c>
      <c r="AR1462" s="13" t="s">
        <v>2393</v>
      </c>
      <c r="AS1462" t="s">
        <v>2398</v>
      </c>
      <c r="AT1462" t="str">
        <f t="shared" si="208"/>
        <v>Calderon - 572 - Glew Glew</v>
      </c>
    </row>
    <row r="1463" spans="1:46" ht="15.75" thickBot="1" x14ac:dyDescent="0.3">
      <c r="A1463" s="47">
        <v>5</v>
      </c>
      <c r="B1463" s="47" t="s">
        <v>185</v>
      </c>
      <c r="C1463" s="47" t="s">
        <v>2369</v>
      </c>
      <c r="D1463" s="47" t="s">
        <v>227</v>
      </c>
      <c r="E1463" s="47" t="s">
        <v>228</v>
      </c>
      <c r="F1463" s="47" t="s">
        <v>9201</v>
      </c>
      <c r="G1463" s="47" t="s">
        <v>6543</v>
      </c>
      <c r="H1463" s="47" t="s">
        <v>9202</v>
      </c>
      <c r="I1463" s="47" t="s">
        <v>2475</v>
      </c>
      <c r="J1463" s="47" t="s">
        <v>9204</v>
      </c>
      <c r="K1463" s="47" t="s">
        <v>14294</v>
      </c>
      <c r="L1463" s="47">
        <v>0.95140939950942993</v>
      </c>
      <c r="M1463" s="47">
        <v>-34.877886597765503</v>
      </c>
      <c r="N1463" s="47">
        <v>-58.3575584995273</v>
      </c>
      <c r="O1463" s="47" t="s">
        <v>16658</v>
      </c>
      <c r="P1463" s="47">
        <v>5</v>
      </c>
      <c r="Q1463">
        <v>94</v>
      </c>
      <c r="S1463" s="23" t="s">
        <v>2347</v>
      </c>
      <c r="T1463" t="str">
        <f t="shared" si="202"/>
        <v>05</v>
      </c>
      <c r="V1463" t="str">
        <f>+VLOOKUP(B1463,MARCO!E:E,1,FALSE)</f>
        <v>Almirante Brown</v>
      </c>
      <c r="W1463" t="s">
        <v>134</v>
      </c>
      <c r="X1463" t="s">
        <v>134</v>
      </c>
      <c r="Y1463" t="str">
        <f t="shared" si="203"/>
        <v>R 5 - D 4 - 452 - 0092</v>
      </c>
      <c r="Z1463" t="s">
        <v>20</v>
      </c>
      <c r="AA1463" t="s">
        <v>2349</v>
      </c>
      <c r="AB1463" t="s">
        <v>21</v>
      </c>
      <c r="AD1463" t="str">
        <f t="shared" si="204"/>
        <v>Ep 82</v>
      </c>
      <c r="AE1463" t="s">
        <v>22</v>
      </c>
      <c r="AF1463" t="s">
        <v>23</v>
      </c>
      <c r="AG1463" t="s">
        <v>26</v>
      </c>
      <c r="AH1463" t="s">
        <v>2348</v>
      </c>
      <c r="AI1463" s="13">
        <f t="shared" si="205"/>
        <v>94</v>
      </c>
      <c r="AJ1463" s="13">
        <f t="shared" si="206"/>
        <v>5</v>
      </c>
      <c r="AK1463" s="21">
        <v>1</v>
      </c>
      <c r="AM1463" t="s">
        <v>2154</v>
      </c>
      <c r="AN1463" t="str">
        <f t="shared" si="200"/>
        <v>R05</v>
      </c>
      <c r="AO1463" s="20" t="str">
        <f t="shared" si="201"/>
        <v>FINES_R05</v>
      </c>
      <c r="AP1463" s="25">
        <f t="shared" si="207"/>
        <v>0.95140939950942993</v>
      </c>
      <c r="AQ1463" s="24" t="str">
        <f>+IFERROR(VLOOKUP(Y1463,#REF!,2,FALSE),"-")</f>
        <v>-</v>
      </c>
      <c r="AR1463" s="13" t="s">
        <v>2393</v>
      </c>
      <c r="AS1463" t="s">
        <v>2397</v>
      </c>
      <c r="AT1463" t="str">
        <f t="shared" si="208"/>
        <v>Espoile Y Zufriategui - Glew Glew</v>
      </c>
    </row>
    <row r="1464" spans="1:46" ht="15.75" thickBot="1" x14ac:dyDescent="0.3">
      <c r="A1464" s="47">
        <v>5</v>
      </c>
      <c r="B1464" s="47" t="s">
        <v>185</v>
      </c>
      <c r="C1464" s="47" t="s">
        <v>2378</v>
      </c>
      <c r="D1464" s="47" t="s">
        <v>225</v>
      </c>
      <c r="E1464" s="47" t="s">
        <v>226</v>
      </c>
      <c r="F1464" s="47" t="s">
        <v>9209</v>
      </c>
      <c r="G1464" s="47" t="s">
        <v>6042</v>
      </c>
      <c r="H1464" s="47" t="s">
        <v>9210</v>
      </c>
      <c r="I1464" s="47" t="s">
        <v>2475</v>
      </c>
      <c r="J1464" s="47" t="s">
        <v>9212</v>
      </c>
      <c r="K1464" s="47" t="s">
        <v>14295</v>
      </c>
      <c r="L1464" s="47">
        <v>0.31927961111068731</v>
      </c>
      <c r="M1464" s="47">
        <v>-34.810691900000002</v>
      </c>
      <c r="N1464" s="47">
        <v>-58.383266999999996</v>
      </c>
      <c r="O1464" s="47" t="s">
        <v>16659</v>
      </c>
      <c r="P1464" s="47">
        <v>1</v>
      </c>
      <c r="Q1464">
        <v>10</v>
      </c>
      <c r="S1464" s="23" t="s">
        <v>2347</v>
      </c>
      <c r="T1464" t="str">
        <f t="shared" si="202"/>
        <v>05</v>
      </c>
      <c r="V1464" t="str">
        <f>+VLOOKUP(B1464,MARCO!E:E,1,FALSE)</f>
        <v>Almirante Brown</v>
      </c>
      <c r="W1464" t="s">
        <v>134</v>
      </c>
      <c r="X1464" t="s">
        <v>134</v>
      </c>
      <c r="Y1464" t="str">
        <f t="shared" si="203"/>
        <v>R 5 - D 4 - 451 - 3904</v>
      </c>
      <c r="Z1464" t="s">
        <v>20</v>
      </c>
      <c r="AA1464" t="s">
        <v>2349</v>
      </c>
      <c r="AB1464" t="s">
        <v>21</v>
      </c>
      <c r="AD1464" t="str">
        <f t="shared" si="204"/>
        <v>Cpa</v>
      </c>
      <c r="AE1464" t="s">
        <v>22</v>
      </c>
      <c r="AF1464" t="s">
        <v>23</v>
      </c>
      <c r="AG1464" t="s">
        <v>26</v>
      </c>
      <c r="AH1464" t="s">
        <v>2348</v>
      </c>
      <c r="AI1464" s="13">
        <f t="shared" si="205"/>
        <v>10</v>
      </c>
      <c r="AJ1464" s="13">
        <f t="shared" si="206"/>
        <v>1</v>
      </c>
      <c r="AK1464" s="21">
        <v>1</v>
      </c>
      <c r="AM1464" t="s">
        <v>2154</v>
      </c>
      <c r="AN1464" t="str">
        <f t="shared" si="200"/>
        <v>R05</v>
      </c>
      <c r="AO1464" s="20" t="str">
        <f t="shared" si="201"/>
        <v>FINES_R05</v>
      </c>
      <c r="AP1464" s="25">
        <f t="shared" si="207"/>
        <v>0.31927961111068731</v>
      </c>
      <c r="AQ1464" s="24" t="str">
        <f>+IFERROR(VLOOKUP(Y1464,#REF!,2,FALSE),"-")</f>
        <v>-</v>
      </c>
      <c r="AR1464" s="13" t="s">
        <v>2393</v>
      </c>
      <c r="AS1464" t="s">
        <v>2397</v>
      </c>
      <c r="AT1464" t="str">
        <f t="shared" si="208"/>
        <v>Pres. Juan Domingo Peron - 1007 - Burzaco Burzaco</v>
      </c>
    </row>
    <row r="1465" spans="1:46" ht="15.75" thickBot="1" x14ac:dyDescent="0.3">
      <c r="A1465" s="47">
        <v>5</v>
      </c>
      <c r="B1465" s="47" t="s">
        <v>185</v>
      </c>
      <c r="C1465" s="47" t="s">
        <v>2378</v>
      </c>
      <c r="D1465" s="47" t="s">
        <v>225</v>
      </c>
      <c r="E1465" s="47" t="s">
        <v>226</v>
      </c>
      <c r="F1465" s="47" t="s">
        <v>9216</v>
      </c>
      <c r="G1465" s="47" t="s">
        <v>9217</v>
      </c>
      <c r="H1465" s="47" t="s">
        <v>9218</v>
      </c>
      <c r="I1465" s="47" t="s">
        <v>2475</v>
      </c>
      <c r="J1465" s="47" t="s">
        <v>9164</v>
      </c>
      <c r="K1465" s="47" t="s">
        <v>14296</v>
      </c>
      <c r="L1465" s="47">
        <v>0.32559722661972051</v>
      </c>
      <c r="M1465" s="47">
        <v>-34.785992419999999</v>
      </c>
      <c r="N1465" s="47">
        <v>-58.35192473</v>
      </c>
      <c r="O1465" s="47" t="s">
        <v>16660</v>
      </c>
      <c r="P1465" s="47">
        <v>2</v>
      </c>
      <c r="Q1465">
        <v>61</v>
      </c>
      <c r="S1465" s="23" t="s">
        <v>2347</v>
      </c>
      <c r="T1465" t="str">
        <f t="shared" si="202"/>
        <v>05</v>
      </c>
      <c r="V1465" t="str">
        <f>+VLOOKUP(B1465,MARCO!E:E,1,FALSE)</f>
        <v>Almirante Brown</v>
      </c>
      <c r="W1465" t="s">
        <v>134</v>
      </c>
      <c r="X1465" t="s">
        <v>134</v>
      </c>
      <c r="Y1465" t="str">
        <f t="shared" si="203"/>
        <v>R 5 - D 4 - 451 - 3920</v>
      </c>
      <c r="Z1465" t="s">
        <v>20</v>
      </c>
      <c r="AA1465" t="s">
        <v>2349</v>
      </c>
      <c r="AB1465" t="s">
        <v>21</v>
      </c>
      <c r="AD1465" t="str">
        <f t="shared" si="204"/>
        <v>Hospital Dr. Arturo OÑativia</v>
      </c>
      <c r="AE1465" t="s">
        <v>22</v>
      </c>
      <c r="AF1465" t="s">
        <v>23</v>
      </c>
      <c r="AG1465" t="s">
        <v>26</v>
      </c>
      <c r="AH1465" t="s">
        <v>2348</v>
      </c>
      <c r="AI1465" s="13">
        <f t="shared" si="205"/>
        <v>61</v>
      </c>
      <c r="AJ1465" s="13">
        <f t="shared" si="206"/>
        <v>2</v>
      </c>
      <c r="AK1465" s="21">
        <v>1</v>
      </c>
      <c r="AM1465" t="s">
        <v>2154</v>
      </c>
      <c r="AN1465" t="str">
        <f t="shared" si="200"/>
        <v>R05</v>
      </c>
      <c r="AO1465" s="20" t="str">
        <f t="shared" si="201"/>
        <v>FINES_R05</v>
      </c>
      <c r="AP1465" s="25">
        <f t="shared" si="207"/>
        <v>0.32559722661972051</v>
      </c>
      <c r="AQ1465" s="24" t="str">
        <f>+IFERROR(VLOOKUP(Y1465,#REF!,2,FALSE),"-")</f>
        <v>-</v>
      </c>
      <c r="AR1465" s="13" t="s">
        <v>2393</v>
      </c>
      <c r="AS1465" t="s">
        <v>2397</v>
      </c>
      <c r="AT1465" t="str">
        <f t="shared" si="208"/>
        <v>Dr Ramon Carrillo - 1339 - Rafael Calzada Rafael Calzada</v>
      </c>
    </row>
    <row r="1466" spans="1:46" ht="15.75" thickBot="1" x14ac:dyDescent="0.3">
      <c r="A1466" s="47">
        <v>5</v>
      </c>
      <c r="B1466" s="47" t="s">
        <v>185</v>
      </c>
      <c r="C1466" s="47" t="s">
        <v>2374</v>
      </c>
      <c r="D1466" s="47" t="s">
        <v>229</v>
      </c>
      <c r="E1466" s="47" t="s">
        <v>230</v>
      </c>
      <c r="F1466" s="47" t="s">
        <v>9220</v>
      </c>
      <c r="G1466" s="47" t="s">
        <v>9221</v>
      </c>
      <c r="H1466" s="47" t="s">
        <v>9222</v>
      </c>
      <c r="I1466" s="47" t="s">
        <v>2475</v>
      </c>
      <c r="J1466" s="47" t="s">
        <v>9164</v>
      </c>
      <c r="K1466" s="47" t="s">
        <v>14297</v>
      </c>
      <c r="L1466" s="47">
        <v>0.32932594418525701</v>
      </c>
      <c r="M1466" s="47">
        <v>-34.840872300000001</v>
      </c>
      <c r="N1466" s="47">
        <v>-58.380262999999999</v>
      </c>
      <c r="O1466" s="47" t="s">
        <v>16661</v>
      </c>
      <c r="P1466" s="47">
        <v>1</v>
      </c>
      <c r="Q1466">
        <v>30</v>
      </c>
      <c r="S1466" s="23" t="s">
        <v>2347</v>
      </c>
      <c r="T1466" t="str">
        <f t="shared" si="202"/>
        <v>05</v>
      </c>
      <c r="V1466" t="str">
        <f>+VLOOKUP(B1466,MARCO!E:E,1,FALSE)</f>
        <v>Almirante Brown</v>
      </c>
      <c r="W1466" t="s">
        <v>134</v>
      </c>
      <c r="X1466" t="s">
        <v>134</v>
      </c>
      <c r="Y1466" t="str">
        <f t="shared" si="203"/>
        <v>R 5 - D 4 - 453 - 0109</v>
      </c>
      <c r="Z1466" t="s">
        <v>20</v>
      </c>
      <c r="AA1466" t="s">
        <v>2349</v>
      </c>
      <c r="AB1466" t="s">
        <v>21</v>
      </c>
      <c r="AD1466" t="str">
        <f t="shared" si="204"/>
        <v>Iglesia De Jesucristo De Los Ultimos Dias</v>
      </c>
      <c r="AE1466" t="s">
        <v>22</v>
      </c>
      <c r="AF1466" t="s">
        <v>23</v>
      </c>
      <c r="AG1466" t="s">
        <v>26</v>
      </c>
      <c r="AH1466" t="s">
        <v>2348</v>
      </c>
      <c r="AI1466" s="13">
        <f t="shared" si="205"/>
        <v>30</v>
      </c>
      <c r="AJ1466" s="13">
        <f t="shared" si="206"/>
        <v>1</v>
      </c>
      <c r="AK1466" s="21">
        <v>1</v>
      </c>
      <c r="AM1466" t="s">
        <v>2154</v>
      </c>
      <c r="AN1466" t="str">
        <f t="shared" si="200"/>
        <v>R05</v>
      </c>
      <c r="AO1466" s="20" t="str">
        <f t="shared" si="201"/>
        <v>FINES_R05</v>
      </c>
      <c r="AP1466" s="25">
        <f t="shared" si="207"/>
        <v>0.32932594418525701</v>
      </c>
      <c r="AQ1466" s="24" t="str">
        <f>+IFERROR(VLOOKUP(Y1466,#REF!,2,FALSE),"-")</f>
        <v>-</v>
      </c>
      <c r="AR1466" s="13" t="s">
        <v>2393</v>
      </c>
      <c r="AS1466" t="s">
        <v>2397</v>
      </c>
      <c r="AT1466" t="str">
        <f t="shared" si="208"/>
        <v>Avenida Espora - 4755 - Burzaco Burzaco</v>
      </c>
    </row>
    <row r="1467" spans="1:46" ht="15.75" thickBot="1" x14ac:dyDescent="0.3">
      <c r="A1467" s="47">
        <v>5</v>
      </c>
      <c r="B1467" s="47" t="s">
        <v>185</v>
      </c>
      <c r="C1467" s="47" t="s">
        <v>2369</v>
      </c>
      <c r="D1467" s="47" t="s">
        <v>227</v>
      </c>
      <c r="E1467" s="47" t="s">
        <v>228</v>
      </c>
      <c r="F1467" s="47" t="s">
        <v>9227</v>
      </c>
      <c r="G1467" s="47" t="s">
        <v>9228</v>
      </c>
      <c r="H1467" s="47" t="s">
        <v>9229</v>
      </c>
      <c r="I1467" s="47" t="s">
        <v>2475</v>
      </c>
      <c r="J1467" s="47" t="s">
        <v>2578</v>
      </c>
      <c r="K1467" s="47" t="s">
        <v>14298</v>
      </c>
      <c r="L1467" s="47">
        <v>0.80226224660873413</v>
      </c>
      <c r="M1467" s="47">
        <v>-34.8516744</v>
      </c>
      <c r="N1467" s="47">
        <v>-58.369067100000002</v>
      </c>
      <c r="O1467" s="47" t="s">
        <v>16662</v>
      </c>
      <c r="P1467" s="47">
        <v>1</v>
      </c>
      <c r="Q1467">
        <v>17</v>
      </c>
      <c r="S1467" s="23" t="s">
        <v>2347</v>
      </c>
      <c r="T1467" t="str">
        <f t="shared" si="202"/>
        <v>05</v>
      </c>
      <c r="V1467" t="str">
        <f>+VLOOKUP(B1467,MARCO!E:E,1,FALSE)</f>
        <v>Almirante Brown</v>
      </c>
      <c r="W1467" t="s">
        <v>134</v>
      </c>
      <c r="X1467" t="s">
        <v>134</v>
      </c>
      <c r="Y1467" t="str">
        <f t="shared" si="203"/>
        <v>R 5 - D 4 - 452 - 0108</v>
      </c>
      <c r="Z1467" t="s">
        <v>20</v>
      </c>
      <c r="AA1467" t="s">
        <v>2349</v>
      </c>
      <c r="AB1467" t="s">
        <v>21</v>
      </c>
      <c r="AD1467" t="str">
        <f t="shared" si="204"/>
        <v>La Campopra-la Hermosa/ Sonrisitas</v>
      </c>
      <c r="AE1467" t="s">
        <v>22</v>
      </c>
      <c r="AF1467" t="s">
        <v>23</v>
      </c>
      <c r="AG1467" t="s">
        <v>26</v>
      </c>
      <c r="AH1467" t="s">
        <v>2348</v>
      </c>
      <c r="AI1467" s="13">
        <f t="shared" si="205"/>
        <v>17</v>
      </c>
      <c r="AJ1467" s="13">
        <f t="shared" si="206"/>
        <v>1</v>
      </c>
      <c r="AK1467" s="21">
        <v>1</v>
      </c>
      <c r="AM1467" t="s">
        <v>2154</v>
      </c>
      <c r="AN1467" t="str">
        <f t="shared" si="200"/>
        <v>R05</v>
      </c>
      <c r="AO1467" s="20" t="str">
        <f t="shared" si="201"/>
        <v>FINES_R05</v>
      </c>
      <c r="AP1467" s="25">
        <f t="shared" si="207"/>
        <v>0.80226224660873413</v>
      </c>
      <c r="AQ1467" s="24" t="str">
        <f>+IFERROR(VLOOKUP(Y1467,#REF!,2,FALSE),"-")</f>
        <v>-</v>
      </c>
      <c r="AR1467" s="13" t="s">
        <v>2393</v>
      </c>
      <c r="AS1467" t="s">
        <v>2398</v>
      </c>
      <c r="AT1467" t="str">
        <f t="shared" si="208"/>
        <v>Capitan Guiachino - e/ NuÑez y Migliacio - Ministro Rivadavia Ministro Rivadavia</v>
      </c>
    </row>
    <row r="1468" spans="1:46" ht="15.75" thickBot="1" x14ac:dyDescent="0.3">
      <c r="A1468" s="47">
        <v>5</v>
      </c>
      <c r="B1468" s="47" t="s">
        <v>185</v>
      </c>
      <c r="C1468" s="47" t="s">
        <v>2369</v>
      </c>
      <c r="D1468" s="47" t="s">
        <v>227</v>
      </c>
      <c r="E1468" s="47" t="s">
        <v>228</v>
      </c>
      <c r="F1468" s="47" t="s">
        <v>9235</v>
      </c>
      <c r="G1468" s="47" t="s">
        <v>9236</v>
      </c>
      <c r="H1468" s="47" t="s">
        <v>9237</v>
      </c>
      <c r="I1468" s="47" t="s">
        <v>2475</v>
      </c>
      <c r="J1468" s="47" t="s">
        <v>9239</v>
      </c>
      <c r="K1468" s="47" t="s">
        <v>14299</v>
      </c>
      <c r="L1468" s="47">
        <v>0.7918318510055542</v>
      </c>
      <c r="M1468" s="47">
        <v>-34.890871501943003</v>
      </c>
      <c r="N1468" s="47">
        <v>-58.398794028162001</v>
      </c>
      <c r="O1468" s="47" t="s">
        <v>16663</v>
      </c>
      <c r="P1468" s="47">
        <v>1</v>
      </c>
      <c r="Q1468">
        <v>17</v>
      </c>
      <c r="S1468" s="23" t="s">
        <v>2347</v>
      </c>
      <c r="T1468" t="str">
        <f t="shared" si="202"/>
        <v>05</v>
      </c>
      <c r="V1468" t="str">
        <f>+VLOOKUP(B1468,MARCO!E:E,1,FALSE)</f>
        <v>Almirante Brown</v>
      </c>
      <c r="W1468" t="s">
        <v>134</v>
      </c>
      <c r="X1468" t="s">
        <v>134</v>
      </c>
      <c r="Y1468" t="str">
        <f t="shared" si="203"/>
        <v>R 5 - D 4 - 452 - 4000</v>
      </c>
      <c r="Z1468" t="s">
        <v>20</v>
      </c>
      <c r="AA1468" t="s">
        <v>2349</v>
      </c>
      <c r="AB1468" t="s">
        <v>21</v>
      </c>
      <c r="AD1468" t="str">
        <f t="shared" si="204"/>
        <v>Centro Comunitario Francisco De Paula</v>
      </c>
      <c r="AE1468" t="s">
        <v>22</v>
      </c>
      <c r="AF1468" t="s">
        <v>23</v>
      </c>
      <c r="AG1468" t="s">
        <v>26</v>
      </c>
      <c r="AH1468" t="s">
        <v>2348</v>
      </c>
      <c r="AI1468" s="13">
        <f t="shared" si="205"/>
        <v>17</v>
      </c>
      <c r="AJ1468" s="13">
        <f t="shared" si="206"/>
        <v>1</v>
      </c>
      <c r="AK1468" s="21">
        <v>1</v>
      </c>
      <c r="AM1468" t="s">
        <v>2154</v>
      </c>
      <c r="AN1468" t="str">
        <f t="shared" si="200"/>
        <v>R05</v>
      </c>
      <c r="AO1468" s="20" t="str">
        <f t="shared" si="201"/>
        <v>FINES_R05</v>
      </c>
      <c r="AP1468" s="25">
        <f t="shared" si="207"/>
        <v>0.7918318510055542</v>
      </c>
      <c r="AQ1468" s="24" t="str">
        <f>+IFERROR(VLOOKUP(Y1468,#REF!,2,FALSE),"-")</f>
        <v>-</v>
      </c>
      <c r="AR1468" s="13" t="s">
        <v>2393</v>
      </c>
      <c r="AS1468" t="s">
        <v>2397</v>
      </c>
      <c r="AT1468" t="str">
        <f t="shared" si="208"/>
        <v>Saavedra Lamas - 3346 e/ Antartida Argentina y Buenos Aires - Glew Glew</v>
      </c>
    </row>
    <row r="1469" spans="1:46" ht="15.75" thickBot="1" x14ac:dyDescent="0.3">
      <c r="A1469" s="47">
        <v>5</v>
      </c>
      <c r="B1469" s="47" t="s">
        <v>185</v>
      </c>
      <c r="C1469" s="47" t="s">
        <v>2378</v>
      </c>
      <c r="D1469" s="47" t="s">
        <v>225</v>
      </c>
      <c r="E1469" s="47" t="s">
        <v>226</v>
      </c>
      <c r="F1469" s="47" t="s">
        <v>9245</v>
      </c>
      <c r="G1469" s="47" t="s">
        <v>9246</v>
      </c>
      <c r="H1469" s="47" t="s">
        <v>9247</v>
      </c>
      <c r="I1469" s="47" t="s">
        <v>2475</v>
      </c>
      <c r="J1469" s="47" t="s">
        <v>9246</v>
      </c>
      <c r="K1469" s="47" t="s">
        <v>14300</v>
      </c>
      <c r="L1469" s="47">
        <v>0.24142660200595861</v>
      </c>
      <c r="M1469" s="47">
        <v>-34.813535799999997</v>
      </c>
      <c r="N1469" s="47">
        <v>-58.397001799999998</v>
      </c>
      <c r="O1469" s="47" t="s">
        <v>16664</v>
      </c>
      <c r="P1469" s="47">
        <v>1</v>
      </c>
      <c r="Q1469">
        <v>14</v>
      </c>
      <c r="S1469" s="23" t="s">
        <v>2347</v>
      </c>
      <c r="T1469" t="str">
        <f t="shared" si="202"/>
        <v>05</v>
      </c>
      <c r="V1469" t="str">
        <f>+VLOOKUP(B1469,MARCO!E:E,1,FALSE)</f>
        <v>Almirante Brown</v>
      </c>
      <c r="W1469" t="s">
        <v>134</v>
      </c>
      <c r="X1469" t="s">
        <v>134</v>
      </c>
      <c r="Y1469" t="str">
        <f t="shared" si="203"/>
        <v>R 5 - D 4 - 451 - 0085</v>
      </c>
      <c r="Z1469" t="s">
        <v>20</v>
      </c>
      <c r="AA1469" t="s">
        <v>2349</v>
      </c>
      <c r="AB1469" t="s">
        <v>21</v>
      </c>
      <c r="AD1469" t="str">
        <f t="shared" si="204"/>
        <v>Uocra</v>
      </c>
      <c r="AE1469" t="s">
        <v>22</v>
      </c>
      <c r="AF1469" t="s">
        <v>23</v>
      </c>
      <c r="AG1469" t="s">
        <v>26</v>
      </c>
      <c r="AH1469" t="s">
        <v>2348</v>
      </c>
      <c r="AI1469" s="13">
        <f t="shared" si="205"/>
        <v>14</v>
      </c>
      <c r="AJ1469" s="13">
        <f t="shared" si="206"/>
        <v>1</v>
      </c>
      <c r="AK1469" s="21">
        <v>1</v>
      </c>
      <c r="AM1469" t="s">
        <v>2154</v>
      </c>
      <c r="AN1469" t="str">
        <f t="shared" si="200"/>
        <v>R05</v>
      </c>
      <c r="AO1469" s="20" t="str">
        <f t="shared" si="201"/>
        <v>FINES_R05</v>
      </c>
      <c r="AP1469" s="25">
        <f t="shared" si="207"/>
        <v>0.24142660200595861</v>
      </c>
      <c r="AQ1469" s="24" t="str">
        <f>+IFERROR(VLOOKUP(Y1469,#REF!,2,FALSE),"-")</f>
        <v>-</v>
      </c>
      <c r="AR1469" s="13" t="s">
        <v>2393</v>
      </c>
      <c r="AS1469" t="s">
        <v>2398</v>
      </c>
      <c r="AT1469" t="str">
        <f t="shared" si="208"/>
        <v>Av San Martin - 45 - Adrogue Adrogue</v>
      </c>
    </row>
    <row r="1470" spans="1:46" ht="15.75" thickBot="1" x14ac:dyDescent="0.3">
      <c r="A1470" s="47">
        <v>5</v>
      </c>
      <c r="B1470" s="47" t="s">
        <v>185</v>
      </c>
      <c r="C1470" s="47" t="s">
        <v>2378</v>
      </c>
      <c r="D1470" s="47" t="s">
        <v>225</v>
      </c>
      <c r="E1470" s="47" t="s">
        <v>226</v>
      </c>
      <c r="F1470" s="47" t="s">
        <v>9250</v>
      </c>
      <c r="G1470" s="47" t="s">
        <v>9251</v>
      </c>
      <c r="H1470" s="47" t="s">
        <v>9252</v>
      </c>
      <c r="I1470" s="47" t="s">
        <v>2475</v>
      </c>
      <c r="J1470" s="47" t="s">
        <v>9164</v>
      </c>
      <c r="K1470" s="47" t="s">
        <v>14301</v>
      </c>
      <c r="L1470" s="47">
        <v>0.91761600971221924</v>
      </c>
      <c r="M1470" s="47">
        <v>-34.770335939867003</v>
      </c>
      <c r="N1470" s="47">
        <v>-58.338181977029002</v>
      </c>
      <c r="O1470" s="47" t="s">
        <v>16665</v>
      </c>
      <c r="P1470" s="47">
        <v>1</v>
      </c>
      <c r="Q1470">
        <v>24</v>
      </c>
      <c r="S1470" s="23" t="s">
        <v>2347</v>
      </c>
      <c r="T1470" t="str">
        <f t="shared" si="202"/>
        <v>05</v>
      </c>
      <c r="V1470" t="str">
        <f>+VLOOKUP(B1470,MARCO!E:E,1,FALSE)</f>
        <v>Almirante Brown</v>
      </c>
      <c r="W1470" t="s">
        <v>134</v>
      </c>
      <c r="X1470" t="s">
        <v>134</v>
      </c>
      <c r="Y1470" t="str">
        <f t="shared" si="203"/>
        <v>R 5 - D 4 - 451 - 4119</v>
      </c>
      <c r="Z1470" t="s">
        <v>20</v>
      </c>
      <c r="AA1470" t="s">
        <v>2349</v>
      </c>
      <c r="AB1470" t="s">
        <v>21</v>
      </c>
      <c r="AD1470" t="str">
        <f t="shared" si="204"/>
        <v>Los Maestros</v>
      </c>
      <c r="AE1470" t="s">
        <v>22</v>
      </c>
      <c r="AF1470" t="s">
        <v>23</v>
      </c>
      <c r="AG1470" t="s">
        <v>26</v>
      </c>
      <c r="AH1470" t="s">
        <v>2348</v>
      </c>
      <c r="AI1470" s="13">
        <f t="shared" si="205"/>
        <v>24</v>
      </c>
      <c r="AJ1470" s="13">
        <f t="shared" si="206"/>
        <v>1</v>
      </c>
      <c r="AK1470" s="21">
        <v>1</v>
      </c>
      <c r="AM1470" t="s">
        <v>2154</v>
      </c>
      <c r="AN1470" t="str">
        <f t="shared" si="200"/>
        <v>R05</v>
      </c>
      <c r="AO1470" s="20" t="str">
        <f t="shared" si="201"/>
        <v>FINES_R05</v>
      </c>
      <c r="AP1470" s="25">
        <f t="shared" si="207"/>
        <v>0.91761600971221924</v>
      </c>
      <c r="AQ1470" s="24" t="str">
        <f>+IFERROR(VLOOKUP(Y1470,#REF!,2,FALSE),"-")</f>
        <v>-</v>
      </c>
      <c r="AR1470" s="13" t="s">
        <v>2393</v>
      </c>
      <c r="AS1470" t="s">
        <v>2397</v>
      </c>
      <c r="AT1470" t="str">
        <f t="shared" si="208"/>
        <v>Santa Ana - 1817 - San Jose San Jose</v>
      </c>
    </row>
    <row r="1471" spans="1:46" ht="15.75" thickBot="1" x14ac:dyDescent="0.3">
      <c r="A1471" s="47">
        <v>5</v>
      </c>
      <c r="B1471" s="47" t="s">
        <v>185</v>
      </c>
      <c r="C1471" s="47" t="s">
        <v>2369</v>
      </c>
      <c r="D1471" s="47" t="s">
        <v>227</v>
      </c>
      <c r="E1471" s="47" t="s">
        <v>228</v>
      </c>
      <c r="F1471" s="47" t="s">
        <v>9255</v>
      </c>
      <c r="G1471" s="47" t="s">
        <v>9256</v>
      </c>
      <c r="H1471" s="47" t="s">
        <v>9257</v>
      </c>
      <c r="I1471" s="47" t="s">
        <v>2475</v>
      </c>
      <c r="J1471" s="47" t="s">
        <v>9164</v>
      </c>
      <c r="K1471" s="47" t="s">
        <v>14302</v>
      </c>
      <c r="L1471" s="47">
        <v>0.38434404134750372</v>
      </c>
      <c r="M1471" s="47">
        <v>-34.861578799999997</v>
      </c>
      <c r="N1471" s="47">
        <v>-58.393746200000002</v>
      </c>
      <c r="O1471" s="47" t="s">
        <v>16666</v>
      </c>
      <c r="P1471" s="47">
        <v>1</v>
      </c>
      <c r="Q1471">
        <v>20</v>
      </c>
      <c r="S1471" s="23" t="s">
        <v>2347</v>
      </c>
      <c r="T1471" t="str">
        <f t="shared" si="202"/>
        <v>05</v>
      </c>
      <c r="V1471" t="str">
        <f>+VLOOKUP(B1471,MARCO!E:E,1,FALSE)</f>
        <v>Almirante Brown</v>
      </c>
      <c r="W1471" t="s">
        <v>134</v>
      </c>
      <c r="X1471" t="s">
        <v>134</v>
      </c>
      <c r="Y1471" t="str">
        <f t="shared" si="203"/>
        <v>R 5 - D 4 - 452 - 0107</v>
      </c>
      <c r="Z1471" t="s">
        <v>20</v>
      </c>
      <c r="AA1471" t="s">
        <v>2349</v>
      </c>
      <c r="AB1471" t="s">
        <v>21</v>
      </c>
      <c r="AD1471" t="str">
        <f t="shared" si="204"/>
        <v>Sol Y Luna</v>
      </c>
      <c r="AE1471" t="s">
        <v>22</v>
      </c>
      <c r="AF1471" t="s">
        <v>23</v>
      </c>
      <c r="AG1471" t="s">
        <v>26</v>
      </c>
      <c r="AH1471" t="s">
        <v>2348</v>
      </c>
      <c r="AI1471" s="13">
        <f t="shared" si="205"/>
        <v>20</v>
      </c>
      <c r="AJ1471" s="13">
        <f t="shared" si="206"/>
        <v>1</v>
      </c>
      <c r="AK1471" s="21">
        <v>1</v>
      </c>
      <c r="AM1471" t="s">
        <v>2154</v>
      </c>
      <c r="AN1471" t="str">
        <f t="shared" si="200"/>
        <v>R05</v>
      </c>
      <c r="AO1471" s="20" t="str">
        <f t="shared" si="201"/>
        <v>FINES_R05</v>
      </c>
      <c r="AP1471" s="25">
        <f t="shared" si="207"/>
        <v>0.38434404134750372</v>
      </c>
      <c r="AQ1471" s="24" t="str">
        <f>+IFERROR(VLOOKUP(Y1471,#REF!,2,FALSE),"-")</f>
        <v>-</v>
      </c>
      <c r="AR1471" s="13" t="s">
        <v>2393</v>
      </c>
      <c r="AS1471" t="s">
        <v>2397</v>
      </c>
      <c r="AT1471" t="str">
        <f t="shared" si="208"/>
        <v>Rosario - 1628 - Longchamps Longchamps</v>
      </c>
    </row>
    <row r="1472" spans="1:46" ht="15.75" thickBot="1" x14ac:dyDescent="0.3">
      <c r="A1472" s="47">
        <v>5</v>
      </c>
      <c r="B1472" s="47" t="s">
        <v>185</v>
      </c>
      <c r="C1472" s="47" t="s">
        <v>2374</v>
      </c>
      <c r="D1472" s="47" t="s">
        <v>229</v>
      </c>
      <c r="E1472" s="47" t="s">
        <v>230</v>
      </c>
      <c r="F1472" s="47" t="s">
        <v>9259</v>
      </c>
      <c r="G1472" s="47" t="s">
        <v>9260</v>
      </c>
      <c r="H1472" s="47" t="s">
        <v>9261</v>
      </c>
      <c r="I1472" s="47" t="s">
        <v>2475</v>
      </c>
      <c r="J1472" s="47" t="s">
        <v>9164</v>
      </c>
      <c r="K1472" s="47" t="s">
        <v>14303</v>
      </c>
      <c r="L1472" s="47">
        <v>0.31166210770606989</v>
      </c>
      <c r="M1472" s="47">
        <v>-34.8207922</v>
      </c>
      <c r="N1472" s="47">
        <v>-58.343337099999999</v>
      </c>
      <c r="O1472" s="47" t="s">
        <v>16667</v>
      </c>
      <c r="P1472" s="47">
        <v>2</v>
      </c>
      <c r="Q1472">
        <v>46</v>
      </c>
      <c r="S1472" s="23" t="s">
        <v>2347</v>
      </c>
      <c r="T1472" t="str">
        <f t="shared" si="202"/>
        <v>05</v>
      </c>
      <c r="V1472" t="str">
        <f>+VLOOKUP(B1472,MARCO!E:E,1,FALSE)</f>
        <v>Almirante Brown</v>
      </c>
      <c r="W1472" t="s">
        <v>134</v>
      </c>
      <c r="X1472" t="s">
        <v>134</v>
      </c>
      <c r="Y1472" t="str">
        <f t="shared" si="203"/>
        <v>R 5 - D 4 - 453 - 4124</v>
      </c>
      <c r="Z1472" t="s">
        <v>20</v>
      </c>
      <c r="AA1472" t="s">
        <v>2349</v>
      </c>
      <c r="AB1472" t="s">
        <v>21</v>
      </c>
      <c r="AD1472" t="str">
        <f t="shared" si="204"/>
        <v>Los Descamisados</v>
      </c>
      <c r="AE1472" t="s">
        <v>22</v>
      </c>
      <c r="AF1472" t="s">
        <v>23</v>
      </c>
      <c r="AG1472" t="s">
        <v>26</v>
      </c>
      <c r="AH1472" t="s">
        <v>2348</v>
      </c>
      <c r="AI1472" s="13">
        <f t="shared" si="205"/>
        <v>46</v>
      </c>
      <c r="AJ1472" s="13">
        <f t="shared" si="206"/>
        <v>2</v>
      </c>
      <c r="AK1472" s="21">
        <v>1</v>
      </c>
      <c r="AM1472" t="s">
        <v>2154</v>
      </c>
      <c r="AN1472" t="str">
        <f t="shared" si="200"/>
        <v>R05</v>
      </c>
      <c r="AO1472" s="20" t="str">
        <f t="shared" si="201"/>
        <v>FINES_R05</v>
      </c>
      <c r="AP1472" s="25">
        <f t="shared" si="207"/>
        <v>0.31166210770606989</v>
      </c>
      <c r="AQ1472" s="24" t="str">
        <f>+IFERROR(VLOOKUP(Y1472,#REF!,2,FALSE),"-")</f>
        <v>-</v>
      </c>
      <c r="AR1472" s="13" t="s">
        <v>2393</v>
      </c>
      <c r="AS1472" t="s">
        <v>2398</v>
      </c>
      <c r="AT1472" t="str">
        <f t="shared" si="208"/>
        <v>Libertad - 135 - Don Orione Don Orione</v>
      </c>
    </row>
    <row r="1473" spans="1:46" ht="15.75" thickBot="1" x14ac:dyDescent="0.3">
      <c r="A1473" s="47">
        <v>5</v>
      </c>
      <c r="B1473" s="47" t="s">
        <v>185</v>
      </c>
      <c r="C1473" s="47" t="s">
        <v>2374</v>
      </c>
      <c r="D1473" s="47" t="s">
        <v>229</v>
      </c>
      <c r="E1473" s="47" t="s">
        <v>230</v>
      </c>
      <c r="F1473" s="47" t="s">
        <v>9266</v>
      </c>
      <c r="G1473" s="47" t="s">
        <v>9267</v>
      </c>
      <c r="H1473" s="47" t="s">
        <v>9268</v>
      </c>
      <c r="I1473" s="47" t="s">
        <v>2475</v>
      </c>
      <c r="J1473" s="47" t="s">
        <v>4080</v>
      </c>
      <c r="K1473" s="47" t="s">
        <v>14304</v>
      </c>
      <c r="L1473" s="47">
        <v>0.26248869299888611</v>
      </c>
      <c r="M1473" s="47">
        <v>-34.828742907768003</v>
      </c>
      <c r="N1473" s="47">
        <v>-58.397359884529003</v>
      </c>
      <c r="O1473" s="47" t="s">
        <v>16668</v>
      </c>
      <c r="P1473" s="47">
        <v>1</v>
      </c>
      <c r="Q1473">
        <v>26</v>
      </c>
      <c r="S1473" s="23" t="s">
        <v>2347</v>
      </c>
      <c r="T1473" t="str">
        <f t="shared" si="202"/>
        <v>05</v>
      </c>
      <c r="V1473" t="str">
        <f>+VLOOKUP(B1473,MARCO!E:E,1,FALSE)</f>
        <v>Almirante Brown</v>
      </c>
      <c r="W1473" t="s">
        <v>134</v>
      </c>
      <c r="X1473" t="s">
        <v>134</v>
      </c>
      <c r="Y1473" t="str">
        <f t="shared" si="203"/>
        <v>R 5 - D 4 - 453 - 4543</v>
      </c>
      <c r="Z1473" t="s">
        <v>20</v>
      </c>
      <c r="AA1473" t="s">
        <v>2349</v>
      </c>
      <c r="AB1473" t="s">
        <v>21</v>
      </c>
      <c r="AD1473" t="str">
        <f t="shared" si="204"/>
        <v>Compromiso Ciudadano</v>
      </c>
      <c r="AE1473" t="s">
        <v>22</v>
      </c>
      <c r="AF1473" t="s">
        <v>23</v>
      </c>
      <c r="AG1473" t="s">
        <v>26</v>
      </c>
      <c r="AH1473" t="s">
        <v>2348</v>
      </c>
      <c r="AI1473" s="13">
        <f t="shared" si="205"/>
        <v>26</v>
      </c>
      <c r="AJ1473" s="13">
        <f t="shared" si="206"/>
        <v>1</v>
      </c>
      <c r="AK1473" s="21">
        <v>1</v>
      </c>
      <c r="AM1473" t="s">
        <v>2154</v>
      </c>
      <c r="AN1473" t="str">
        <f t="shared" si="200"/>
        <v>R05</v>
      </c>
      <c r="AO1473" s="20" t="str">
        <f t="shared" si="201"/>
        <v>FINES_R05</v>
      </c>
      <c r="AP1473" s="25">
        <f t="shared" si="207"/>
        <v>0.26248869299888611</v>
      </c>
      <c r="AQ1473" s="24" t="str">
        <f>+IFERROR(VLOOKUP(Y1473,#REF!,2,FALSE),"-")</f>
        <v>-</v>
      </c>
      <c r="AR1473" s="13" t="s">
        <v>2393</v>
      </c>
      <c r="AS1473" t="s">
        <v>2398</v>
      </c>
      <c r="AT1473" t="str">
        <f t="shared" si="208"/>
        <v>Alsina - 343 - Burzaco Burzaco</v>
      </c>
    </row>
    <row r="1474" spans="1:46" ht="15.75" thickBot="1" x14ac:dyDescent="0.3">
      <c r="A1474" s="47">
        <v>5</v>
      </c>
      <c r="B1474" s="47" t="s">
        <v>185</v>
      </c>
      <c r="C1474" s="47" t="s">
        <v>2374</v>
      </c>
      <c r="D1474" s="47" t="s">
        <v>229</v>
      </c>
      <c r="E1474" s="47" t="s">
        <v>230</v>
      </c>
      <c r="F1474" s="47" t="s">
        <v>9271</v>
      </c>
      <c r="G1474" s="47" t="s">
        <v>9272</v>
      </c>
      <c r="H1474" s="47" t="s">
        <v>9273</v>
      </c>
      <c r="I1474" s="47" t="s">
        <v>2475</v>
      </c>
      <c r="J1474" s="47" t="s">
        <v>3557</v>
      </c>
      <c r="K1474" s="47" t="s">
        <v>14305</v>
      </c>
      <c r="L1474" s="47">
        <v>0.74785774946212769</v>
      </c>
      <c r="M1474" s="47">
        <v>-34.821510199999999</v>
      </c>
      <c r="N1474" s="47">
        <v>-58.342514199999997</v>
      </c>
      <c r="O1474" s="47" t="s">
        <v>16669</v>
      </c>
      <c r="P1474" s="47">
        <v>2</v>
      </c>
      <c r="Q1474">
        <v>45</v>
      </c>
      <c r="S1474" s="23" t="s">
        <v>2347</v>
      </c>
      <c r="T1474" t="str">
        <f t="shared" si="202"/>
        <v>05</v>
      </c>
      <c r="V1474" t="str">
        <f>+VLOOKUP(B1474,MARCO!E:E,1,FALSE)</f>
        <v>Almirante Brown</v>
      </c>
      <c r="W1474" t="s">
        <v>134</v>
      </c>
      <c r="X1474" t="s">
        <v>134</v>
      </c>
      <c r="Y1474" t="str">
        <f t="shared" si="203"/>
        <v>R 5 - D 4 - 453 - 0113</v>
      </c>
      <c r="Z1474" t="s">
        <v>20</v>
      </c>
      <c r="AA1474" t="s">
        <v>2349</v>
      </c>
      <c r="AB1474" t="s">
        <v>21</v>
      </c>
      <c r="AD1474" t="str">
        <f t="shared" si="204"/>
        <v>Sociedad De Fomento Manzana 30</v>
      </c>
      <c r="AE1474" t="s">
        <v>22</v>
      </c>
      <c r="AF1474" t="s">
        <v>23</v>
      </c>
      <c r="AG1474" t="s">
        <v>26</v>
      </c>
      <c r="AH1474" t="s">
        <v>2348</v>
      </c>
      <c r="AI1474" s="13">
        <f t="shared" si="205"/>
        <v>45</v>
      </c>
      <c r="AJ1474" s="13">
        <f t="shared" si="206"/>
        <v>2</v>
      </c>
      <c r="AK1474" s="21">
        <v>1</v>
      </c>
      <c r="AM1474" t="s">
        <v>2154</v>
      </c>
      <c r="AN1474" t="str">
        <f t="shared" si="200"/>
        <v>R05</v>
      </c>
      <c r="AO1474" s="20" t="str">
        <f t="shared" si="201"/>
        <v>FINES_R05</v>
      </c>
      <c r="AP1474" s="25">
        <f t="shared" si="207"/>
        <v>0.74785774946212769</v>
      </c>
      <c r="AQ1474" s="24" t="str">
        <f>+IFERROR(VLOOKUP(Y1474,#REF!,2,FALSE),"-")</f>
        <v>-</v>
      </c>
      <c r="AR1474" s="13" t="s">
        <v>2393</v>
      </c>
      <c r="AS1474" t="s">
        <v>2397</v>
      </c>
      <c r="AT1474" t="str">
        <f t="shared" si="208"/>
        <v>Manzana 30 - Don Orione Don Orione</v>
      </c>
    </row>
    <row r="1475" spans="1:46" ht="15.75" thickBot="1" x14ac:dyDescent="0.3">
      <c r="A1475" s="47">
        <v>5</v>
      </c>
      <c r="B1475" s="47" t="s">
        <v>185</v>
      </c>
      <c r="C1475" s="47" t="s">
        <v>2378</v>
      </c>
      <c r="D1475" s="47" t="s">
        <v>225</v>
      </c>
      <c r="E1475" s="47" t="s">
        <v>226</v>
      </c>
      <c r="F1475" s="47" t="s">
        <v>9287</v>
      </c>
      <c r="G1475" s="47" t="s">
        <v>9288</v>
      </c>
      <c r="H1475" s="47" t="s">
        <v>9289</v>
      </c>
      <c r="I1475" s="47" t="s">
        <v>2475</v>
      </c>
      <c r="J1475" s="47" t="s">
        <v>9288</v>
      </c>
      <c r="K1475" s="47" t="s">
        <v>14306</v>
      </c>
      <c r="L1475" s="47">
        <v>0.98482954502105713</v>
      </c>
      <c r="M1475" s="47">
        <v>-34.7717879</v>
      </c>
      <c r="N1475" s="47">
        <v>-58.328475300000001</v>
      </c>
      <c r="O1475" s="47" t="s">
        <v>16670</v>
      </c>
      <c r="P1475" s="47">
        <v>1</v>
      </c>
      <c r="Q1475">
        <v>26</v>
      </c>
      <c r="S1475" s="23" t="s">
        <v>2347</v>
      </c>
      <c r="T1475" t="str">
        <f t="shared" si="202"/>
        <v>05</v>
      </c>
      <c r="V1475" t="str">
        <f>+VLOOKUP(B1475,MARCO!E:E,1,FALSE)</f>
        <v>Almirante Brown</v>
      </c>
      <c r="W1475" t="s">
        <v>134</v>
      </c>
      <c r="X1475" t="s">
        <v>134</v>
      </c>
      <c r="Y1475" t="str">
        <f t="shared" si="203"/>
        <v>R 5 - D 4 - 451 - 3882</v>
      </c>
      <c r="Z1475" t="s">
        <v>20</v>
      </c>
      <c r="AA1475" t="s">
        <v>2349</v>
      </c>
      <c r="AB1475" t="s">
        <v>21</v>
      </c>
      <c r="AD1475" t="str">
        <f t="shared" si="204"/>
        <v>Centro Barrial La Duarte</v>
      </c>
      <c r="AE1475" t="s">
        <v>22</v>
      </c>
      <c r="AF1475" t="s">
        <v>23</v>
      </c>
      <c r="AG1475" t="s">
        <v>26</v>
      </c>
      <c r="AH1475" t="s">
        <v>2348</v>
      </c>
      <c r="AI1475" s="13">
        <f t="shared" si="205"/>
        <v>26</v>
      </c>
      <c r="AJ1475" s="13">
        <f t="shared" si="206"/>
        <v>1</v>
      </c>
      <c r="AK1475" s="21">
        <v>1</v>
      </c>
      <c r="AM1475" t="s">
        <v>2154</v>
      </c>
      <c r="AN1475" t="str">
        <f t="shared" ref="AN1475:AN1538" si="209">+IF(AM1475="","",IF(AM1475="FINES",CONCATENATE("R",IF(OR(T1475="16",T1475="21",T1475="22",T1475="23"),"16212223",IF(OR(T1475="15",T1475="17",T1475="24",T1475="25"),"15172425",T1475))),IF(AM1475="CEBAS","UNICO",IF(VALUE(T1475)&lt;=11,"AMBA","INTERIOR"))))</f>
        <v>R05</v>
      </c>
      <c r="AO1475" s="20" t="str">
        <f t="shared" ref="AO1475:AO1538" si="210">+IF(AM1475="","-",CONCATENATE(AM1475,"_",AN1475))</f>
        <v>FINES_R05</v>
      </c>
      <c r="AP1475" s="25">
        <f t="shared" si="207"/>
        <v>0.98482954502105713</v>
      </c>
      <c r="AQ1475" s="24" t="str">
        <f>+IFERROR(VLOOKUP(Y1475,#REF!,2,FALSE),"-")</f>
        <v>-</v>
      </c>
      <c r="AR1475" s="13" t="s">
        <v>2393</v>
      </c>
      <c r="AS1475" t="s">
        <v>2397</v>
      </c>
      <c r="AT1475" t="str">
        <f t="shared" si="208"/>
        <v>Lopez De Gomara - 6299 - Rafael Calzada Rafael Calzada</v>
      </c>
    </row>
    <row r="1476" spans="1:46" ht="15.75" thickBot="1" x14ac:dyDescent="0.3">
      <c r="A1476" s="47">
        <v>5</v>
      </c>
      <c r="B1476" s="47" t="s">
        <v>185</v>
      </c>
      <c r="C1476" s="47" t="s">
        <v>2378</v>
      </c>
      <c r="D1476" s="47" t="s">
        <v>225</v>
      </c>
      <c r="E1476" s="47" t="s">
        <v>226</v>
      </c>
      <c r="F1476" s="47" t="s">
        <v>9291</v>
      </c>
      <c r="G1476" s="47" t="s">
        <v>9292</v>
      </c>
      <c r="H1476" s="47" t="s">
        <v>9293</v>
      </c>
      <c r="I1476" s="47" t="s">
        <v>2475</v>
      </c>
      <c r="J1476" s="47" t="s">
        <v>9129</v>
      </c>
      <c r="K1476" s="47" t="s">
        <v>14307</v>
      </c>
      <c r="L1476" s="47">
        <v>0.56819802522659302</v>
      </c>
      <c r="M1476" s="47">
        <v>-34.776041975250003</v>
      </c>
      <c r="N1476" s="47">
        <v>-58.363818916436003</v>
      </c>
      <c r="O1476" s="47" t="s">
        <v>16671</v>
      </c>
      <c r="P1476" s="47">
        <v>2</v>
      </c>
      <c r="Q1476">
        <v>47</v>
      </c>
      <c r="S1476" s="23" t="s">
        <v>2347</v>
      </c>
      <c r="T1476" t="str">
        <f t="shared" ref="T1476:T1539" si="211">+CONCATENATE(IF(A1476&lt;10,"0",""),A1476)</f>
        <v>05</v>
      </c>
      <c r="V1476" t="str">
        <f>+VLOOKUP(B1476,MARCO!E:E,1,FALSE)</f>
        <v>Almirante Brown</v>
      </c>
      <c r="W1476" t="s">
        <v>134</v>
      </c>
      <c r="X1476" t="s">
        <v>134</v>
      </c>
      <c r="Y1476" t="str">
        <f t="shared" ref="Y1476:Y1539" si="212">+F1476</f>
        <v>R 5 - D 4 - 451 - 2217</v>
      </c>
      <c r="Z1476" t="s">
        <v>20</v>
      </c>
      <c r="AA1476" t="s">
        <v>2349</v>
      </c>
      <c r="AB1476" t="s">
        <v>21</v>
      </c>
      <c r="AD1476" t="str">
        <f t="shared" ref="AD1476:AD1539" si="213">+G1476</f>
        <v>IntegraciÓn Y Cultura</v>
      </c>
      <c r="AE1476" t="s">
        <v>22</v>
      </c>
      <c r="AF1476" t="s">
        <v>23</v>
      </c>
      <c r="AG1476" t="s">
        <v>26</v>
      </c>
      <c r="AH1476" t="s">
        <v>2348</v>
      </c>
      <c r="AI1476" s="13">
        <f t="shared" ref="AI1476:AI1539" si="214">+Q1476</f>
        <v>47</v>
      </c>
      <c r="AJ1476" s="13">
        <f t="shared" ref="AJ1476:AJ1539" si="215">+P1476</f>
        <v>2</v>
      </c>
      <c r="AK1476" s="21">
        <v>1</v>
      </c>
      <c r="AM1476" t="s">
        <v>2154</v>
      </c>
      <c r="AN1476" t="str">
        <f t="shared" si="209"/>
        <v>R05</v>
      </c>
      <c r="AO1476" s="20" t="str">
        <f t="shared" si="210"/>
        <v>FINES_R05</v>
      </c>
      <c r="AP1476" s="25">
        <f t="shared" ref="AP1476:AP1539" si="216">+L1476</f>
        <v>0.56819802522659302</v>
      </c>
      <c r="AQ1476" s="24" t="str">
        <f>+IFERROR(VLOOKUP(Y1476,#REF!,2,FALSE),"-")</f>
        <v>-</v>
      </c>
      <c r="AR1476" s="13" t="s">
        <v>2393</v>
      </c>
      <c r="AS1476" t="s">
        <v>2397</v>
      </c>
      <c r="AT1476" t="str">
        <f t="shared" ref="AT1476:AT1539" si="217">+H1476</f>
        <v>Conscripto Bernadi - 3751 - Jose Marmol Jose Marmol</v>
      </c>
    </row>
    <row r="1477" spans="1:46" ht="15.75" thickBot="1" x14ac:dyDescent="0.3">
      <c r="A1477" s="47">
        <v>5</v>
      </c>
      <c r="B1477" s="47" t="s">
        <v>185</v>
      </c>
      <c r="C1477" s="47" t="s">
        <v>2378</v>
      </c>
      <c r="D1477" s="47" t="s">
        <v>225</v>
      </c>
      <c r="E1477" s="47" t="s">
        <v>226</v>
      </c>
      <c r="F1477" s="47" t="s">
        <v>9295</v>
      </c>
      <c r="G1477" s="47" t="s">
        <v>9296</v>
      </c>
      <c r="H1477" s="47" t="s">
        <v>9297</v>
      </c>
      <c r="I1477" s="47" t="s">
        <v>2475</v>
      </c>
      <c r="J1477" s="47" t="s">
        <v>9191</v>
      </c>
      <c r="K1477" s="47" t="s">
        <v>14308</v>
      </c>
      <c r="L1477" s="47">
        <v>0.82994192838668823</v>
      </c>
      <c r="M1477" s="47">
        <v>-34.771595278675001</v>
      </c>
      <c r="N1477" s="47">
        <v>-58.338744355803001</v>
      </c>
      <c r="O1477" s="47" t="s">
        <v>16672</v>
      </c>
      <c r="P1477" s="47">
        <v>1</v>
      </c>
      <c r="Q1477">
        <v>29</v>
      </c>
      <c r="S1477" s="23" t="s">
        <v>2347</v>
      </c>
      <c r="T1477" t="str">
        <f t="shared" si="211"/>
        <v>05</v>
      </c>
      <c r="V1477" t="str">
        <f>+VLOOKUP(B1477,MARCO!E:E,1,FALSE)</f>
        <v>Almirante Brown</v>
      </c>
      <c r="W1477" t="s">
        <v>134</v>
      </c>
      <c r="X1477" t="s">
        <v>134</v>
      </c>
      <c r="Y1477" t="str">
        <f t="shared" si="212"/>
        <v>R 5 - D 4 - 451 - 4557</v>
      </c>
      <c r="Z1477" t="s">
        <v>20</v>
      </c>
      <c r="AA1477" t="s">
        <v>2349</v>
      </c>
      <c r="AB1477" t="s">
        <v>21</v>
      </c>
      <c r="AD1477" t="str">
        <f t="shared" si="213"/>
        <v>La Voz Que Clama En El Desierto</v>
      </c>
      <c r="AE1477" t="s">
        <v>22</v>
      </c>
      <c r="AF1477" t="s">
        <v>23</v>
      </c>
      <c r="AG1477" t="s">
        <v>26</v>
      </c>
      <c r="AH1477" t="s">
        <v>2348</v>
      </c>
      <c r="AI1477" s="13">
        <f t="shared" si="214"/>
        <v>29</v>
      </c>
      <c r="AJ1477" s="13">
        <f t="shared" si="215"/>
        <v>1</v>
      </c>
      <c r="AK1477" s="21">
        <v>1</v>
      </c>
      <c r="AM1477" t="s">
        <v>2154</v>
      </c>
      <c r="AN1477" t="str">
        <f t="shared" si="209"/>
        <v>R05</v>
      </c>
      <c r="AO1477" s="20" t="str">
        <f t="shared" si="210"/>
        <v>FINES_R05</v>
      </c>
      <c r="AP1477" s="25">
        <f t="shared" si="216"/>
        <v>0.82994192838668823</v>
      </c>
      <c r="AQ1477" s="24" t="str">
        <f>+IFERROR(VLOOKUP(Y1477,#REF!,2,FALSE),"-")</f>
        <v>-</v>
      </c>
      <c r="AR1477" s="13" t="s">
        <v>2393</v>
      </c>
      <c r="AS1477" t="s">
        <v>2397</v>
      </c>
      <c r="AT1477" t="str">
        <f t="shared" si="217"/>
        <v>Rosales - 5581 - San Jose San Jose</v>
      </c>
    </row>
    <row r="1478" spans="1:46" ht="15.75" thickBot="1" x14ac:dyDescent="0.3">
      <c r="A1478" s="47">
        <v>5</v>
      </c>
      <c r="B1478" s="47" t="s">
        <v>185</v>
      </c>
      <c r="C1478" s="47" t="s">
        <v>2378</v>
      </c>
      <c r="D1478" s="47" t="s">
        <v>225</v>
      </c>
      <c r="E1478" s="47" t="s">
        <v>226</v>
      </c>
      <c r="F1478" s="47" t="s">
        <v>9299</v>
      </c>
      <c r="G1478" s="47" t="s">
        <v>9300</v>
      </c>
      <c r="H1478" s="47" t="s">
        <v>9301</v>
      </c>
      <c r="I1478" s="47" t="s">
        <v>2475</v>
      </c>
      <c r="J1478" s="47" t="s">
        <v>9164</v>
      </c>
      <c r="K1478" s="47" t="s">
        <v>14309</v>
      </c>
      <c r="L1478" s="47">
        <v>0.76954358816146851</v>
      </c>
      <c r="M1478" s="47">
        <v>-34.782492001662</v>
      </c>
      <c r="N1478" s="47">
        <v>-58.347565790405</v>
      </c>
      <c r="O1478" s="47" t="s">
        <v>16673</v>
      </c>
      <c r="P1478" s="47">
        <v>1</v>
      </c>
      <c r="Q1478">
        <v>26</v>
      </c>
      <c r="S1478" s="23" t="s">
        <v>2347</v>
      </c>
      <c r="T1478" t="str">
        <f t="shared" si="211"/>
        <v>05</v>
      </c>
      <c r="V1478" t="str">
        <f>+VLOOKUP(B1478,MARCO!E:E,1,FALSE)</f>
        <v>Almirante Brown</v>
      </c>
      <c r="W1478" t="s">
        <v>134</v>
      </c>
      <c r="X1478" t="s">
        <v>134</v>
      </c>
      <c r="Y1478" t="str">
        <f t="shared" si="212"/>
        <v>R 5 - D 4 - 451 - 4558</v>
      </c>
      <c r="Z1478" t="s">
        <v>20</v>
      </c>
      <c r="AA1478" t="s">
        <v>2349</v>
      </c>
      <c r="AB1478" t="s">
        <v>21</v>
      </c>
      <c r="AD1478" t="str">
        <f t="shared" si="213"/>
        <v>Escuela 61</v>
      </c>
      <c r="AE1478" t="s">
        <v>22</v>
      </c>
      <c r="AF1478" t="s">
        <v>23</v>
      </c>
      <c r="AG1478" t="s">
        <v>26</v>
      </c>
      <c r="AH1478" t="s">
        <v>2348</v>
      </c>
      <c r="AI1478" s="13">
        <f t="shared" si="214"/>
        <v>26</v>
      </c>
      <c r="AJ1478" s="13">
        <f t="shared" si="215"/>
        <v>1</v>
      </c>
      <c r="AK1478" s="21">
        <v>1</v>
      </c>
      <c r="AM1478" t="s">
        <v>2154</v>
      </c>
      <c r="AN1478" t="str">
        <f t="shared" si="209"/>
        <v>R05</v>
      </c>
      <c r="AO1478" s="20" t="str">
        <f t="shared" si="210"/>
        <v>FINES_R05</v>
      </c>
      <c r="AP1478" s="25">
        <f t="shared" si="216"/>
        <v>0.76954358816146851</v>
      </c>
      <c r="AQ1478" s="24" t="str">
        <f>+IFERROR(VLOOKUP(Y1478,#REF!,2,FALSE),"-")</f>
        <v>-</v>
      </c>
      <c r="AR1478" s="13" t="s">
        <v>2393</v>
      </c>
      <c r="AS1478" t="s">
        <v>2398</v>
      </c>
      <c r="AT1478" t="str">
        <f t="shared" si="217"/>
        <v>La Rioja - 2333 - Rafael Calzada Rafael Calzada</v>
      </c>
    </row>
    <row r="1479" spans="1:46" ht="15.75" thickBot="1" x14ac:dyDescent="0.3">
      <c r="A1479" s="47">
        <v>5</v>
      </c>
      <c r="B1479" s="47" t="s">
        <v>185</v>
      </c>
      <c r="C1479" s="47" t="s">
        <v>2369</v>
      </c>
      <c r="D1479" s="47" t="s">
        <v>227</v>
      </c>
      <c r="E1479" s="47" t="s">
        <v>228</v>
      </c>
      <c r="F1479" s="47" t="s">
        <v>9306</v>
      </c>
      <c r="G1479" s="47" t="s">
        <v>9307</v>
      </c>
      <c r="H1479" s="47" t="s">
        <v>9308</v>
      </c>
      <c r="I1479" s="47" t="s">
        <v>2475</v>
      </c>
      <c r="J1479" s="47" t="s">
        <v>4080</v>
      </c>
      <c r="K1479" s="47" t="s">
        <v>14310</v>
      </c>
      <c r="L1479" s="47">
        <v>0.84297674894332886</v>
      </c>
      <c r="M1479" s="47">
        <v>-34.858293665672001</v>
      </c>
      <c r="N1479" s="47">
        <v>-58.357871098642001</v>
      </c>
      <c r="O1479" s="47" t="s">
        <v>16674</v>
      </c>
      <c r="P1479" s="47">
        <v>2</v>
      </c>
      <c r="Q1479">
        <v>61</v>
      </c>
      <c r="S1479" s="23" t="s">
        <v>2347</v>
      </c>
      <c r="T1479" t="str">
        <f t="shared" si="211"/>
        <v>05</v>
      </c>
      <c r="V1479" t="str">
        <f>+VLOOKUP(B1479,MARCO!E:E,1,FALSE)</f>
        <v>Almirante Brown</v>
      </c>
      <c r="W1479" t="s">
        <v>134</v>
      </c>
      <c r="X1479" t="s">
        <v>134</v>
      </c>
      <c r="Y1479" t="str">
        <f t="shared" si="212"/>
        <v>R 5 - D 4 - 452 - 4574</v>
      </c>
      <c r="Z1479" t="s">
        <v>20</v>
      </c>
      <c r="AA1479" t="s">
        <v>2349</v>
      </c>
      <c r="AB1479" t="s">
        <v>21</v>
      </c>
      <c r="AD1479" t="str">
        <f t="shared" si="213"/>
        <v>Hogar El Alba</v>
      </c>
      <c r="AE1479" t="s">
        <v>22</v>
      </c>
      <c r="AF1479" t="s">
        <v>23</v>
      </c>
      <c r="AG1479" t="s">
        <v>26</v>
      </c>
      <c r="AH1479" t="s">
        <v>2348</v>
      </c>
      <c r="AI1479" s="13">
        <f t="shared" si="214"/>
        <v>61</v>
      </c>
      <c r="AJ1479" s="13">
        <f t="shared" si="215"/>
        <v>2</v>
      </c>
      <c r="AK1479" s="21">
        <v>1</v>
      </c>
      <c r="AM1479" t="s">
        <v>2154</v>
      </c>
      <c r="AN1479" t="str">
        <f t="shared" si="209"/>
        <v>R05</v>
      </c>
      <c r="AO1479" s="20" t="str">
        <f t="shared" si="210"/>
        <v>FINES_R05</v>
      </c>
      <c r="AP1479" s="25">
        <f t="shared" si="216"/>
        <v>0.84297674894332886</v>
      </c>
      <c r="AQ1479" s="24" t="str">
        <f>+IFERROR(VLOOKUP(Y1479,#REF!,2,FALSE),"-")</f>
        <v>-</v>
      </c>
      <c r="AR1479" s="13" t="s">
        <v>2393</v>
      </c>
      <c r="AS1479" t="s">
        <v>2398</v>
      </c>
      <c r="AT1479" t="str">
        <f t="shared" si="217"/>
        <v>Juan B Justo - 803 - Ministro Rivadavia Ministro Rivadavia</v>
      </c>
    </row>
    <row r="1480" spans="1:46" ht="15.75" thickBot="1" x14ac:dyDescent="0.3">
      <c r="A1480" s="47">
        <v>5</v>
      </c>
      <c r="B1480" s="47" t="s">
        <v>185</v>
      </c>
      <c r="C1480" s="47" t="s">
        <v>2369</v>
      </c>
      <c r="D1480" s="47" t="s">
        <v>227</v>
      </c>
      <c r="E1480" s="47" t="s">
        <v>228</v>
      </c>
      <c r="F1480" s="47" t="s">
        <v>9310</v>
      </c>
      <c r="G1480" s="47" t="s">
        <v>9311</v>
      </c>
      <c r="H1480" s="47" t="s">
        <v>9312</v>
      </c>
      <c r="I1480" s="47" t="s">
        <v>2475</v>
      </c>
      <c r="J1480" s="47" t="s">
        <v>9191</v>
      </c>
      <c r="K1480" s="47" t="s">
        <v>14311</v>
      </c>
      <c r="L1480" s="47"/>
      <c r="M1480" s="47">
        <v>-34.622063176883003</v>
      </c>
      <c r="N1480" s="47">
        <v>-58.379577339119002</v>
      </c>
      <c r="O1480" s="47" t="s">
        <v>16675</v>
      </c>
      <c r="P1480" s="47">
        <v>1</v>
      </c>
      <c r="Q1480">
        <v>19</v>
      </c>
      <c r="S1480" s="23" t="s">
        <v>2347</v>
      </c>
      <c r="T1480" t="str">
        <f t="shared" si="211"/>
        <v>05</v>
      </c>
      <c r="V1480" t="str">
        <f>+VLOOKUP(B1480,MARCO!E:E,1,FALSE)</f>
        <v>Almirante Brown</v>
      </c>
      <c r="W1480" t="s">
        <v>134</v>
      </c>
      <c r="X1480" t="s">
        <v>134</v>
      </c>
      <c r="Y1480" t="str">
        <f t="shared" si="212"/>
        <v>R 5 - D 4 - 452 - 4570</v>
      </c>
      <c r="Z1480" t="s">
        <v>20</v>
      </c>
      <c r="AA1480" t="s">
        <v>2349</v>
      </c>
      <c r="AB1480" t="s">
        <v>21</v>
      </c>
      <c r="AD1480" t="str">
        <f t="shared" si="213"/>
        <v>Tierra De Bendiciones</v>
      </c>
      <c r="AE1480" t="s">
        <v>22</v>
      </c>
      <c r="AF1480" t="s">
        <v>23</v>
      </c>
      <c r="AG1480" t="s">
        <v>26</v>
      </c>
      <c r="AH1480" t="s">
        <v>2348</v>
      </c>
      <c r="AI1480" s="13">
        <f t="shared" si="214"/>
        <v>19</v>
      </c>
      <c r="AJ1480" s="13">
        <f t="shared" si="215"/>
        <v>1</v>
      </c>
      <c r="AK1480" s="21">
        <v>1</v>
      </c>
      <c r="AM1480" t="s">
        <v>2154</v>
      </c>
      <c r="AN1480" t="str">
        <f t="shared" si="209"/>
        <v>R05</v>
      </c>
      <c r="AO1480" s="20" t="str">
        <f t="shared" si="210"/>
        <v>FINES_R05</v>
      </c>
      <c r="AP1480" s="25">
        <f t="shared" si="216"/>
        <v>0</v>
      </c>
      <c r="AQ1480" s="24" t="str">
        <f>+IFERROR(VLOOKUP(Y1480,#REF!,2,FALSE),"-")</f>
        <v>-</v>
      </c>
      <c r="AR1480" s="13" t="s">
        <v>2393</v>
      </c>
      <c r="AS1480" t="s">
        <v>2398</v>
      </c>
      <c r="AT1480" t="str">
        <f t="shared" si="217"/>
        <v>San Juan - 987 - Glew Glew</v>
      </c>
    </row>
    <row r="1481" spans="1:46" ht="15.75" thickBot="1" x14ac:dyDescent="0.3">
      <c r="A1481" s="47">
        <v>5</v>
      </c>
      <c r="B1481" s="47" t="s">
        <v>185</v>
      </c>
      <c r="C1481" s="47" t="s">
        <v>2369</v>
      </c>
      <c r="D1481" s="47" t="s">
        <v>227</v>
      </c>
      <c r="E1481" s="47" t="s">
        <v>228</v>
      </c>
      <c r="F1481" s="47" t="s">
        <v>9314</v>
      </c>
      <c r="G1481" s="47" t="s">
        <v>9315</v>
      </c>
      <c r="H1481" s="47" t="s">
        <v>9199</v>
      </c>
      <c r="I1481" s="47" t="s">
        <v>2475</v>
      </c>
      <c r="J1481" s="47" t="s">
        <v>9164</v>
      </c>
      <c r="K1481" s="47" t="s">
        <v>14312</v>
      </c>
      <c r="L1481" s="47">
        <v>0.71042370796203613</v>
      </c>
      <c r="M1481" s="47">
        <v>-34.876533299999998</v>
      </c>
      <c r="N1481" s="47">
        <v>-58.344824699999997</v>
      </c>
      <c r="O1481" s="47" t="s">
        <v>16676</v>
      </c>
      <c r="P1481" s="47">
        <v>1</v>
      </c>
      <c r="Q1481">
        <v>14</v>
      </c>
      <c r="S1481" s="23" t="s">
        <v>2347</v>
      </c>
      <c r="T1481" t="str">
        <f t="shared" si="211"/>
        <v>05</v>
      </c>
      <c r="V1481" t="str">
        <f>+VLOOKUP(B1481,MARCO!E:E,1,FALSE)</f>
        <v>Almirante Brown</v>
      </c>
      <c r="W1481" t="s">
        <v>134</v>
      </c>
      <c r="X1481" t="s">
        <v>134</v>
      </c>
      <c r="Y1481" t="str">
        <f t="shared" si="212"/>
        <v>R 5 - D 4 - 452 - 4572</v>
      </c>
      <c r="Z1481" t="s">
        <v>20</v>
      </c>
      <c r="AA1481" t="s">
        <v>2349</v>
      </c>
      <c r="AB1481" t="s">
        <v>21</v>
      </c>
      <c r="AD1481" t="str">
        <f t="shared" si="213"/>
        <v>Iglesia De Dios</v>
      </c>
      <c r="AE1481" t="s">
        <v>22</v>
      </c>
      <c r="AF1481" t="s">
        <v>23</v>
      </c>
      <c r="AG1481" t="s">
        <v>26</v>
      </c>
      <c r="AH1481" t="s">
        <v>2348</v>
      </c>
      <c r="AI1481" s="13">
        <f t="shared" si="214"/>
        <v>14</v>
      </c>
      <c r="AJ1481" s="13">
        <f t="shared" si="215"/>
        <v>1</v>
      </c>
      <c r="AK1481" s="21">
        <v>1</v>
      </c>
      <c r="AM1481" t="s">
        <v>2154</v>
      </c>
      <c r="AN1481" t="str">
        <f t="shared" si="209"/>
        <v>R05</v>
      </c>
      <c r="AO1481" s="20" t="str">
        <f t="shared" si="210"/>
        <v>FINES_R05</v>
      </c>
      <c r="AP1481" s="25">
        <f t="shared" si="216"/>
        <v>0.71042370796203613</v>
      </c>
      <c r="AQ1481" s="24" t="str">
        <f>+IFERROR(VLOOKUP(Y1481,#REF!,2,FALSE),"-")</f>
        <v>-</v>
      </c>
      <c r="AR1481" s="13" t="s">
        <v>2393</v>
      </c>
      <c r="AS1481" t="s">
        <v>2397</v>
      </c>
      <c r="AT1481" t="str">
        <f t="shared" si="217"/>
        <v>Calderon - 572 - Glew Glew</v>
      </c>
    </row>
    <row r="1482" spans="1:46" ht="15.75" thickBot="1" x14ac:dyDescent="0.3">
      <c r="A1482" s="47">
        <v>5</v>
      </c>
      <c r="B1482" s="47" t="s">
        <v>185</v>
      </c>
      <c r="C1482" s="47" t="s">
        <v>2369</v>
      </c>
      <c r="D1482" s="47" t="s">
        <v>227</v>
      </c>
      <c r="E1482" s="47" t="s">
        <v>228</v>
      </c>
      <c r="F1482" s="47" t="s">
        <v>9317</v>
      </c>
      <c r="G1482" s="47" t="s">
        <v>9318</v>
      </c>
      <c r="H1482" s="47" t="s">
        <v>9319</v>
      </c>
      <c r="I1482" s="47" t="s">
        <v>2475</v>
      </c>
      <c r="J1482" s="47" t="s">
        <v>4080</v>
      </c>
      <c r="K1482" s="47" t="s">
        <v>14313</v>
      </c>
      <c r="L1482" s="47">
        <v>0.92246705293655396</v>
      </c>
      <c r="M1482" s="47">
        <v>-34.826643561767</v>
      </c>
      <c r="N1482" s="47">
        <v>-58.334062922080001</v>
      </c>
      <c r="O1482" s="47" t="s">
        <v>16677</v>
      </c>
      <c r="P1482" s="47">
        <v>3</v>
      </c>
      <c r="Q1482">
        <v>68</v>
      </c>
      <c r="S1482" s="23" t="s">
        <v>2347</v>
      </c>
      <c r="T1482" t="str">
        <f t="shared" si="211"/>
        <v>05</v>
      </c>
      <c r="V1482" t="str">
        <f>+VLOOKUP(B1482,MARCO!E:E,1,FALSE)</f>
        <v>Almirante Brown</v>
      </c>
      <c r="W1482" t="s">
        <v>134</v>
      </c>
      <c r="X1482" t="s">
        <v>134</v>
      </c>
      <c r="Y1482" t="str">
        <f t="shared" si="212"/>
        <v>R 5 - D 4 - 452 - 4577</v>
      </c>
      <c r="Z1482" t="s">
        <v>20</v>
      </c>
      <c r="AA1482" t="s">
        <v>2349</v>
      </c>
      <c r="AB1482" t="s">
        <v>21</v>
      </c>
      <c r="AD1482" t="str">
        <f t="shared" si="213"/>
        <v>Hogar El Maestro</v>
      </c>
      <c r="AE1482" t="s">
        <v>22</v>
      </c>
      <c r="AF1482" t="s">
        <v>23</v>
      </c>
      <c r="AG1482" t="s">
        <v>26</v>
      </c>
      <c r="AH1482" t="s">
        <v>2348</v>
      </c>
      <c r="AI1482" s="13">
        <f t="shared" si="214"/>
        <v>68</v>
      </c>
      <c r="AJ1482" s="13">
        <f t="shared" si="215"/>
        <v>3</v>
      </c>
      <c r="AK1482" s="21">
        <v>1</v>
      </c>
      <c r="AM1482" t="s">
        <v>2154</v>
      </c>
      <c r="AN1482" t="str">
        <f t="shared" si="209"/>
        <v>R05</v>
      </c>
      <c r="AO1482" s="20" t="str">
        <f t="shared" si="210"/>
        <v>FINES_R05</v>
      </c>
      <c r="AP1482" s="25">
        <f t="shared" si="216"/>
        <v>0.92246705293655396</v>
      </c>
      <c r="AQ1482" s="24" t="str">
        <f>+IFERROR(VLOOKUP(Y1482,#REF!,2,FALSE),"-")</f>
        <v>-</v>
      </c>
      <c r="AR1482" s="13" t="s">
        <v>2393</v>
      </c>
      <c r="AS1482" t="s">
        <v>2397</v>
      </c>
      <c r="AT1482" t="str">
        <f t="shared" si="217"/>
        <v>Lezica - 250 - Ministro Rivadavia Ministro Rivadavia</v>
      </c>
    </row>
    <row r="1483" spans="1:46" ht="15.75" thickBot="1" x14ac:dyDescent="0.3">
      <c r="A1483" s="47">
        <v>5</v>
      </c>
      <c r="B1483" s="47" t="s">
        <v>185</v>
      </c>
      <c r="C1483" s="47" t="s">
        <v>2369</v>
      </c>
      <c r="D1483" s="47" t="s">
        <v>227</v>
      </c>
      <c r="E1483" s="47" t="s">
        <v>228</v>
      </c>
      <c r="F1483" s="47" t="s">
        <v>9324</v>
      </c>
      <c r="G1483" s="47" t="s">
        <v>9325</v>
      </c>
      <c r="H1483" s="47" t="s">
        <v>9326</v>
      </c>
      <c r="I1483" s="47" t="s">
        <v>2475</v>
      </c>
      <c r="J1483" s="47" t="s">
        <v>9325</v>
      </c>
      <c r="K1483" s="47" t="s">
        <v>14314</v>
      </c>
      <c r="L1483" s="47">
        <v>2.3397007957100872E-2</v>
      </c>
      <c r="M1483" s="47">
        <v>-34.522457101626003</v>
      </c>
      <c r="N1483" s="47">
        <v>-58.496525594265002</v>
      </c>
      <c r="O1483" s="47" t="s">
        <v>16678</v>
      </c>
      <c r="P1483" s="47">
        <v>3</v>
      </c>
      <c r="Q1483">
        <v>77</v>
      </c>
      <c r="S1483" s="23" t="s">
        <v>2347</v>
      </c>
      <c r="T1483" t="str">
        <f t="shared" si="211"/>
        <v>05</v>
      </c>
      <c r="V1483" t="str">
        <f>+VLOOKUP(B1483,MARCO!E:E,1,FALSE)</f>
        <v>Almirante Brown</v>
      </c>
      <c r="W1483" t="s">
        <v>134</v>
      </c>
      <c r="X1483" t="s">
        <v>134</v>
      </c>
      <c r="Y1483" t="str">
        <f t="shared" si="212"/>
        <v>R 5 - D 4 - 452 - 4590</v>
      </c>
      <c r="Z1483" t="s">
        <v>20</v>
      </c>
      <c r="AA1483" t="s">
        <v>2349</v>
      </c>
      <c r="AB1483" t="s">
        <v>21</v>
      </c>
      <c r="AD1483" t="str">
        <f t="shared" si="213"/>
        <v>Ep 33</v>
      </c>
      <c r="AE1483" t="s">
        <v>22</v>
      </c>
      <c r="AF1483" t="s">
        <v>23</v>
      </c>
      <c r="AG1483" t="s">
        <v>26</v>
      </c>
      <c r="AH1483" t="s">
        <v>2348</v>
      </c>
      <c r="AI1483" s="13">
        <f t="shared" si="214"/>
        <v>77</v>
      </c>
      <c r="AJ1483" s="13">
        <f t="shared" si="215"/>
        <v>3</v>
      </c>
      <c r="AK1483" s="21">
        <v>1</v>
      </c>
      <c r="AM1483" t="s">
        <v>2154</v>
      </c>
      <c r="AN1483" t="str">
        <f t="shared" si="209"/>
        <v>R05</v>
      </c>
      <c r="AO1483" s="20" t="str">
        <f t="shared" si="210"/>
        <v>FINES_R05</v>
      </c>
      <c r="AP1483" s="25">
        <f t="shared" si="216"/>
        <v>2.3397007957100872E-2</v>
      </c>
      <c r="AQ1483" s="24" t="str">
        <f>+IFERROR(VLOOKUP(Y1483,#REF!,2,FALSE),"-")</f>
        <v>-</v>
      </c>
      <c r="AR1483" s="13" t="s">
        <v>2393</v>
      </c>
      <c r="AS1483" t="s">
        <v>2398</v>
      </c>
      <c r="AT1483" t="str">
        <f t="shared" si="217"/>
        <v>Buenos Aires Y EspaÑa, Los Studs - 1351 - Longchamps Rayo De Sol</v>
      </c>
    </row>
    <row r="1484" spans="1:46" ht="15.75" thickBot="1" x14ac:dyDescent="0.3">
      <c r="A1484" s="47">
        <v>5</v>
      </c>
      <c r="B1484" s="47" t="s">
        <v>185</v>
      </c>
      <c r="C1484" s="47" t="s">
        <v>2369</v>
      </c>
      <c r="D1484" s="47" t="s">
        <v>227</v>
      </c>
      <c r="E1484" s="47" t="s">
        <v>228</v>
      </c>
      <c r="F1484" s="47" t="s">
        <v>9329</v>
      </c>
      <c r="G1484" s="47" t="s">
        <v>9330</v>
      </c>
      <c r="H1484" s="47" t="s">
        <v>9331</v>
      </c>
      <c r="I1484" s="47" t="s">
        <v>2475</v>
      </c>
      <c r="J1484" s="47" t="s">
        <v>9191</v>
      </c>
      <c r="K1484" s="47" t="s">
        <v>14315</v>
      </c>
      <c r="L1484" s="47">
        <v>0.84842264652252197</v>
      </c>
      <c r="M1484" s="47">
        <v>-34.889449889254998</v>
      </c>
      <c r="N1484" s="47">
        <v>-58.361959922296002</v>
      </c>
      <c r="O1484" s="47" t="s">
        <v>16679</v>
      </c>
      <c r="P1484" s="47">
        <v>1</v>
      </c>
      <c r="Q1484">
        <v>14</v>
      </c>
      <c r="S1484" s="23" t="s">
        <v>2347</v>
      </c>
      <c r="T1484" t="str">
        <f t="shared" si="211"/>
        <v>05</v>
      </c>
      <c r="V1484" t="str">
        <f>+VLOOKUP(B1484,MARCO!E:E,1,FALSE)</f>
        <v>Almirante Brown</v>
      </c>
      <c r="W1484" t="s">
        <v>134</v>
      </c>
      <c r="X1484" t="s">
        <v>134</v>
      </c>
      <c r="Y1484" t="str">
        <f t="shared" si="212"/>
        <v>R 5 - D 4 - 452 - 4621</v>
      </c>
      <c r="Z1484" t="s">
        <v>20</v>
      </c>
      <c r="AA1484" t="s">
        <v>2349</v>
      </c>
      <c r="AB1484" t="s">
        <v>21</v>
      </c>
      <c r="AD1484" t="str">
        <f t="shared" si="213"/>
        <v>El Shaddai</v>
      </c>
      <c r="AE1484" t="s">
        <v>22</v>
      </c>
      <c r="AF1484" t="s">
        <v>23</v>
      </c>
      <c r="AG1484" t="s">
        <v>26</v>
      </c>
      <c r="AH1484" t="s">
        <v>2348</v>
      </c>
      <c r="AI1484" s="13">
        <f t="shared" si="214"/>
        <v>14</v>
      </c>
      <c r="AJ1484" s="13">
        <f t="shared" si="215"/>
        <v>1</v>
      </c>
      <c r="AK1484" s="21">
        <v>1</v>
      </c>
      <c r="AM1484" t="s">
        <v>2154</v>
      </c>
      <c r="AN1484" t="str">
        <f t="shared" si="209"/>
        <v>R05</v>
      </c>
      <c r="AO1484" s="20" t="str">
        <f t="shared" si="210"/>
        <v>FINES_R05</v>
      </c>
      <c r="AP1484" s="25">
        <f t="shared" si="216"/>
        <v>0.84842264652252197</v>
      </c>
      <c r="AQ1484" s="24" t="str">
        <f>+IFERROR(VLOOKUP(Y1484,#REF!,2,FALSE),"-")</f>
        <v>-</v>
      </c>
      <c r="AR1484" s="13" t="s">
        <v>2393</v>
      </c>
      <c r="AS1484" t="s">
        <v>2397</v>
      </c>
      <c r="AT1484" t="str">
        <f t="shared" si="217"/>
        <v>Pcia De Bs As - 3762 - Glew Glew</v>
      </c>
    </row>
    <row r="1485" spans="1:46" ht="15.75" thickBot="1" x14ac:dyDescent="0.3">
      <c r="A1485" s="47">
        <v>5</v>
      </c>
      <c r="B1485" s="47" t="s">
        <v>185</v>
      </c>
      <c r="C1485" s="47" t="s">
        <v>2374</v>
      </c>
      <c r="D1485" s="47" t="s">
        <v>229</v>
      </c>
      <c r="E1485" s="47" t="s">
        <v>230</v>
      </c>
      <c r="F1485" s="47" t="s">
        <v>9335</v>
      </c>
      <c r="G1485" s="47" t="s">
        <v>9336</v>
      </c>
      <c r="H1485" s="47" t="s">
        <v>9337</v>
      </c>
      <c r="I1485" s="47" t="s">
        <v>2475</v>
      </c>
      <c r="J1485" s="47" t="s">
        <v>9196</v>
      </c>
      <c r="K1485" s="47" t="s">
        <v>14316</v>
      </c>
      <c r="L1485" s="47">
        <v>0.82078701257705688</v>
      </c>
      <c r="M1485" s="47">
        <v>-34.785943199999998</v>
      </c>
      <c r="N1485" s="47">
        <v>-58.321872499999998</v>
      </c>
      <c r="O1485" s="47" t="s">
        <v>16680</v>
      </c>
      <c r="P1485" s="47">
        <v>1</v>
      </c>
      <c r="Q1485">
        <v>33</v>
      </c>
      <c r="S1485" s="23" t="s">
        <v>2347</v>
      </c>
      <c r="T1485" t="str">
        <f t="shared" si="211"/>
        <v>05</v>
      </c>
      <c r="V1485" t="str">
        <f>+VLOOKUP(B1485,MARCO!E:E,1,FALSE)</f>
        <v>Almirante Brown</v>
      </c>
      <c r="W1485" t="s">
        <v>134</v>
      </c>
      <c r="X1485" t="s">
        <v>134</v>
      </c>
      <c r="Y1485" t="str">
        <f t="shared" si="212"/>
        <v>R 5 - D 4 - 453 - 4623</v>
      </c>
      <c r="Z1485" t="s">
        <v>20</v>
      </c>
      <c r="AA1485" t="s">
        <v>2349</v>
      </c>
      <c r="AB1485" t="s">
        <v>21</v>
      </c>
      <c r="AD1485" t="str">
        <f t="shared" si="213"/>
        <v>Fe En Accion</v>
      </c>
      <c r="AE1485" t="s">
        <v>22</v>
      </c>
      <c r="AF1485" t="s">
        <v>23</v>
      </c>
      <c r="AG1485" t="s">
        <v>26</v>
      </c>
      <c r="AH1485" t="s">
        <v>2348</v>
      </c>
      <c r="AI1485" s="13">
        <f t="shared" si="214"/>
        <v>33</v>
      </c>
      <c r="AJ1485" s="13">
        <f t="shared" si="215"/>
        <v>1</v>
      </c>
      <c r="AK1485" s="21">
        <v>1</v>
      </c>
      <c r="AM1485" t="s">
        <v>2154</v>
      </c>
      <c r="AN1485" t="str">
        <f t="shared" si="209"/>
        <v>R05</v>
      </c>
      <c r="AO1485" s="20" t="str">
        <f t="shared" si="210"/>
        <v>FINES_R05</v>
      </c>
      <c r="AP1485" s="25">
        <f t="shared" si="216"/>
        <v>0.82078701257705688</v>
      </c>
      <c r="AQ1485" s="24" t="str">
        <f>+IFERROR(VLOOKUP(Y1485,#REF!,2,FALSE),"-")</f>
        <v>-</v>
      </c>
      <c r="AR1485" s="13" t="s">
        <v>2393</v>
      </c>
      <c r="AS1485" t="s">
        <v>2397</v>
      </c>
      <c r="AT1485" t="str">
        <f t="shared" si="217"/>
        <v>Balboa - 857 - San Francisco Solano San Francisco Solano</v>
      </c>
    </row>
    <row r="1486" spans="1:46" ht="15.75" thickBot="1" x14ac:dyDescent="0.3">
      <c r="A1486" s="47">
        <v>5</v>
      </c>
      <c r="B1486" s="47" t="s">
        <v>185</v>
      </c>
      <c r="C1486" s="47" t="s">
        <v>2378</v>
      </c>
      <c r="D1486" s="47" t="s">
        <v>225</v>
      </c>
      <c r="E1486" s="47" t="s">
        <v>226</v>
      </c>
      <c r="F1486" s="47" t="s">
        <v>9339</v>
      </c>
      <c r="G1486" s="47" t="s">
        <v>9340</v>
      </c>
      <c r="H1486" s="47" t="s">
        <v>9130</v>
      </c>
      <c r="I1486" s="47" t="s">
        <v>2475</v>
      </c>
      <c r="J1486" s="47" t="s">
        <v>9342</v>
      </c>
      <c r="K1486" s="47" t="s">
        <v>14317</v>
      </c>
      <c r="L1486" s="47">
        <v>0.56819802522659302</v>
      </c>
      <c r="M1486" s="47">
        <v>-34.775923400000003</v>
      </c>
      <c r="N1486" s="47">
        <v>-58.3639242</v>
      </c>
      <c r="O1486" s="47" t="s">
        <v>16681</v>
      </c>
      <c r="P1486" s="47">
        <v>3</v>
      </c>
      <c r="Q1486">
        <v>67</v>
      </c>
      <c r="S1486" s="23" t="s">
        <v>2347</v>
      </c>
      <c r="T1486" t="str">
        <f t="shared" si="211"/>
        <v>05</v>
      </c>
      <c r="V1486" t="str">
        <f>+VLOOKUP(B1486,MARCO!E:E,1,FALSE)</f>
        <v>Almirante Brown</v>
      </c>
      <c r="W1486" t="s">
        <v>134</v>
      </c>
      <c r="X1486" t="s">
        <v>134</v>
      </c>
      <c r="Y1486" t="str">
        <f t="shared" si="212"/>
        <v>R 5 - D 4 - 451 - 0087</v>
      </c>
      <c r="Z1486" t="s">
        <v>20</v>
      </c>
      <c r="AA1486" t="s">
        <v>2349</v>
      </c>
      <c r="AB1486" t="s">
        <v>21</v>
      </c>
      <c r="AD1486" t="str">
        <f t="shared" si="213"/>
        <v>Gino Straforini</v>
      </c>
      <c r="AE1486" t="s">
        <v>22</v>
      </c>
      <c r="AF1486" t="s">
        <v>23</v>
      </c>
      <c r="AG1486" t="s">
        <v>26</v>
      </c>
      <c r="AH1486" t="s">
        <v>2348</v>
      </c>
      <c r="AI1486" s="13">
        <f t="shared" si="214"/>
        <v>67</v>
      </c>
      <c r="AJ1486" s="13">
        <f t="shared" si="215"/>
        <v>3</v>
      </c>
      <c r="AK1486" s="21">
        <v>1</v>
      </c>
      <c r="AM1486" t="s">
        <v>2154</v>
      </c>
      <c r="AN1486" t="str">
        <f t="shared" si="209"/>
        <v>R05</v>
      </c>
      <c r="AO1486" s="20" t="str">
        <f t="shared" si="210"/>
        <v>FINES_R05</v>
      </c>
      <c r="AP1486" s="25">
        <f t="shared" si="216"/>
        <v>0.56819802522659302</v>
      </c>
      <c r="AQ1486" s="24" t="str">
        <f>+IFERROR(VLOOKUP(Y1486,#REF!,2,FALSE),"-")</f>
        <v>-</v>
      </c>
      <c r="AR1486" s="13" t="s">
        <v>2393</v>
      </c>
      <c r="AS1486" t="s">
        <v>2397</v>
      </c>
      <c r="AT1486" t="str">
        <f t="shared" si="217"/>
        <v>Conscripto Bernardi - 3751 - Jose Marmol Jose Marmol</v>
      </c>
    </row>
    <row r="1487" spans="1:46" ht="15.75" thickBot="1" x14ac:dyDescent="0.3">
      <c r="A1487" s="47">
        <v>5</v>
      </c>
      <c r="B1487" s="47" t="s">
        <v>185</v>
      </c>
      <c r="C1487" s="47" t="s">
        <v>2369</v>
      </c>
      <c r="D1487" s="47" t="s">
        <v>227</v>
      </c>
      <c r="E1487" s="47" t="s">
        <v>228</v>
      </c>
      <c r="F1487" s="47" t="s">
        <v>9345</v>
      </c>
      <c r="G1487" s="47" t="s">
        <v>9346</v>
      </c>
      <c r="H1487" s="47" t="s">
        <v>9347</v>
      </c>
      <c r="I1487" s="47" t="s">
        <v>2475</v>
      </c>
      <c r="J1487" s="47" t="s">
        <v>4080</v>
      </c>
      <c r="K1487" s="47" t="s">
        <v>14318</v>
      </c>
      <c r="L1487" s="47">
        <v>0.52774322032928467</v>
      </c>
      <c r="M1487" s="47">
        <v>-34.887996886339003</v>
      </c>
      <c r="N1487" s="47">
        <v>-58.382279918706999</v>
      </c>
      <c r="O1487" s="47" t="s">
        <v>16682</v>
      </c>
      <c r="P1487" s="47">
        <v>1</v>
      </c>
      <c r="Q1487">
        <v>19</v>
      </c>
      <c r="S1487" s="23" t="s">
        <v>2347</v>
      </c>
      <c r="T1487" t="str">
        <f t="shared" si="211"/>
        <v>05</v>
      </c>
      <c r="V1487" t="str">
        <f>+VLOOKUP(B1487,MARCO!E:E,1,FALSE)</f>
        <v>Almirante Brown</v>
      </c>
      <c r="W1487" t="s">
        <v>134</v>
      </c>
      <c r="X1487" t="s">
        <v>134</v>
      </c>
      <c r="Y1487" t="str">
        <f t="shared" si="212"/>
        <v>R 5 - D 4 - 452 - 4608</v>
      </c>
      <c r="Z1487" t="s">
        <v>20</v>
      </c>
      <c r="AA1487" t="s">
        <v>2349</v>
      </c>
      <c r="AB1487" t="s">
        <v>21</v>
      </c>
      <c r="AD1487" t="str">
        <f t="shared" si="213"/>
        <v>Educando Armonia</v>
      </c>
      <c r="AE1487" t="s">
        <v>22</v>
      </c>
      <c r="AF1487" t="s">
        <v>23</v>
      </c>
      <c r="AG1487" t="s">
        <v>26</v>
      </c>
      <c r="AH1487" t="s">
        <v>2348</v>
      </c>
      <c r="AI1487" s="13">
        <f t="shared" si="214"/>
        <v>19</v>
      </c>
      <c r="AJ1487" s="13">
        <f t="shared" si="215"/>
        <v>1</v>
      </c>
      <c r="AK1487" s="21">
        <v>1</v>
      </c>
      <c r="AM1487" t="s">
        <v>2154</v>
      </c>
      <c r="AN1487" t="str">
        <f t="shared" si="209"/>
        <v>R05</v>
      </c>
      <c r="AO1487" s="20" t="str">
        <f t="shared" si="210"/>
        <v>FINES_R05</v>
      </c>
      <c r="AP1487" s="25">
        <f t="shared" si="216"/>
        <v>0.52774322032928467</v>
      </c>
      <c r="AQ1487" s="24" t="str">
        <f>+IFERROR(VLOOKUP(Y1487,#REF!,2,FALSE),"-")</f>
        <v>-</v>
      </c>
      <c r="AR1487" s="13" t="s">
        <v>2393</v>
      </c>
      <c r="AS1487" t="s">
        <v>2398</v>
      </c>
      <c r="AT1487" t="str">
        <f t="shared" si="217"/>
        <v>Andrade - 125 - Glew Glew</v>
      </c>
    </row>
    <row r="1488" spans="1:46" ht="15.75" thickBot="1" x14ac:dyDescent="0.3">
      <c r="A1488" s="47">
        <v>5</v>
      </c>
      <c r="B1488" s="47" t="s">
        <v>185</v>
      </c>
      <c r="C1488" s="47" t="s">
        <v>2374</v>
      </c>
      <c r="D1488" s="47" t="s">
        <v>229</v>
      </c>
      <c r="E1488" s="47" t="s">
        <v>230</v>
      </c>
      <c r="F1488" s="47" t="s">
        <v>9349</v>
      </c>
      <c r="G1488" s="47" t="s">
        <v>9350</v>
      </c>
      <c r="H1488" s="47" t="s">
        <v>9351</v>
      </c>
      <c r="I1488" s="47" t="s">
        <v>2475</v>
      </c>
      <c r="J1488" s="47" t="s">
        <v>9164</v>
      </c>
      <c r="K1488" s="47" t="s">
        <v>14319</v>
      </c>
      <c r="L1488" s="47">
        <v>0.53962844610214233</v>
      </c>
      <c r="M1488" s="47">
        <v>-34.830519913151001</v>
      </c>
      <c r="N1488" s="47">
        <v>-58.371413870887999</v>
      </c>
      <c r="O1488" s="47" t="s">
        <v>16683</v>
      </c>
      <c r="P1488" s="47">
        <v>1</v>
      </c>
      <c r="Q1488">
        <v>27</v>
      </c>
      <c r="S1488" s="23" t="s">
        <v>2347</v>
      </c>
      <c r="T1488" t="str">
        <f t="shared" si="211"/>
        <v>05</v>
      </c>
      <c r="V1488" t="str">
        <f>+VLOOKUP(B1488,MARCO!E:E,1,FALSE)</f>
        <v>Almirante Brown</v>
      </c>
      <c r="W1488" t="s">
        <v>134</v>
      </c>
      <c r="X1488" t="s">
        <v>134</v>
      </c>
      <c r="Y1488" t="str">
        <f t="shared" si="212"/>
        <v>R 5 - D 4 - 453 - 4653</v>
      </c>
      <c r="Z1488" t="s">
        <v>20</v>
      </c>
      <c r="AA1488" t="s">
        <v>2349</v>
      </c>
      <c r="AB1488" t="s">
        <v>21</v>
      </c>
      <c r="AD1488" t="str">
        <f t="shared" si="213"/>
        <v>Celia Baudot</v>
      </c>
      <c r="AE1488" t="s">
        <v>22</v>
      </c>
      <c r="AF1488" t="s">
        <v>23</v>
      </c>
      <c r="AG1488" t="s">
        <v>26</v>
      </c>
      <c r="AH1488" t="s">
        <v>2348</v>
      </c>
      <c r="AI1488" s="13">
        <f t="shared" si="214"/>
        <v>27</v>
      </c>
      <c r="AJ1488" s="13">
        <f t="shared" si="215"/>
        <v>1</v>
      </c>
      <c r="AK1488" s="21">
        <v>1</v>
      </c>
      <c r="AM1488" t="s">
        <v>2154</v>
      </c>
      <c r="AN1488" t="str">
        <f t="shared" si="209"/>
        <v>R05</v>
      </c>
      <c r="AO1488" s="20" t="str">
        <f t="shared" si="210"/>
        <v>FINES_R05</v>
      </c>
      <c r="AP1488" s="25">
        <f t="shared" si="216"/>
        <v>0.53962844610214233</v>
      </c>
      <c r="AQ1488" s="24" t="str">
        <f>+IFERROR(VLOOKUP(Y1488,#REF!,2,FALSE),"-")</f>
        <v>-</v>
      </c>
      <c r="AR1488" s="13" t="s">
        <v>2393</v>
      </c>
      <c r="AS1488" t="s">
        <v>2397</v>
      </c>
      <c r="AT1488" t="str">
        <f t="shared" si="217"/>
        <v>Angel Gallardo - 320 - Burzaco Burzaco</v>
      </c>
    </row>
    <row r="1489" spans="1:46" ht="15.75" thickBot="1" x14ac:dyDescent="0.3">
      <c r="A1489" s="47">
        <v>5</v>
      </c>
      <c r="B1489" s="47" t="s">
        <v>185</v>
      </c>
      <c r="C1489" s="47" t="s">
        <v>2374</v>
      </c>
      <c r="D1489" s="47" t="s">
        <v>229</v>
      </c>
      <c r="E1489" s="47" t="s">
        <v>230</v>
      </c>
      <c r="F1489" s="47" t="s">
        <v>9354</v>
      </c>
      <c r="G1489" s="47" t="s">
        <v>9355</v>
      </c>
      <c r="H1489" s="47" t="s">
        <v>9356</v>
      </c>
      <c r="I1489" s="47" t="s">
        <v>2475</v>
      </c>
      <c r="J1489" s="47" t="s">
        <v>9358</v>
      </c>
      <c r="K1489" s="47" t="s">
        <v>14320</v>
      </c>
      <c r="L1489" s="47">
        <v>0.61829066276550293</v>
      </c>
      <c r="M1489" s="47">
        <v>-34.825903242625998</v>
      </c>
      <c r="N1489" s="47">
        <v>-58.421434311864999</v>
      </c>
      <c r="O1489" s="47" t="s">
        <v>16684</v>
      </c>
      <c r="P1489" s="47">
        <v>1</v>
      </c>
      <c r="Q1489">
        <v>15</v>
      </c>
      <c r="S1489" s="23" t="s">
        <v>2347</v>
      </c>
      <c r="T1489" t="str">
        <f t="shared" si="211"/>
        <v>05</v>
      </c>
      <c r="V1489" t="str">
        <f>+VLOOKUP(B1489,MARCO!E:E,1,FALSE)</f>
        <v>Almirante Brown</v>
      </c>
      <c r="W1489" t="s">
        <v>134</v>
      </c>
      <c r="X1489" t="s">
        <v>134</v>
      </c>
      <c r="Y1489" t="str">
        <f t="shared" si="212"/>
        <v>R 5 - D 4 - 453 - 4658</v>
      </c>
      <c r="Z1489" t="s">
        <v>20</v>
      </c>
      <c r="AA1489" t="s">
        <v>2349</v>
      </c>
      <c r="AB1489" t="s">
        <v>21</v>
      </c>
      <c r="AD1489" t="str">
        <f t="shared" si="213"/>
        <v>Comedor Corazon De Oro</v>
      </c>
      <c r="AE1489" t="s">
        <v>22</v>
      </c>
      <c r="AF1489" t="s">
        <v>23</v>
      </c>
      <c r="AG1489" t="s">
        <v>26</v>
      </c>
      <c r="AH1489" t="s">
        <v>2348</v>
      </c>
      <c r="AI1489" s="13">
        <f t="shared" si="214"/>
        <v>15</v>
      </c>
      <c r="AJ1489" s="13">
        <f t="shared" si="215"/>
        <v>1</v>
      </c>
      <c r="AK1489" s="21">
        <v>1</v>
      </c>
      <c r="AM1489" t="s">
        <v>2154</v>
      </c>
      <c r="AN1489" t="str">
        <f t="shared" si="209"/>
        <v>R05</v>
      </c>
      <c r="AO1489" s="20" t="str">
        <f t="shared" si="210"/>
        <v>FINES_R05</v>
      </c>
      <c r="AP1489" s="25">
        <f t="shared" si="216"/>
        <v>0.61829066276550293</v>
      </c>
      <c r="AQ1489" s="24" t="str">
        <f>+IFERROR(VLOOKUP(Y1489,#REF!,2,FALSE),"-")</f>
        <v>-</v>
      </c>
      <c r="AR1489" s="13" t="s">
        <v>2393</v>
      </c>
      <c r="AS1489" t="s">
        <v>2397</v>
      </c>
      <c r="AT1489" t="str">
        <f t="shared" si="217"/>
        <v>Diomedes - 2074 - Burzaco Burzaco</v>
      </c>
    </row>
    <row r="1490" spans="1:46" ht="15.75" thickBot="1" x14ac:dyDescent="0.3">
      <c r="A1490" s="47">
        <v>5</v>
      </c>
      <c r="B1490" s="47" t="s">
        <v>185</v>
      </c>
      <c r="C1490" s="47" t="s">
        <v>2374</v>
      </c>
      <c r="D1490" s="47" t="s">
        <v>229</v>
      </c>
      <c r="E1490" s="47" t="s">
        <v>230</v>
      </c>
      <c r="F1490" s="47" t="s">
        <v>9360</v>
      </c>
      <c r="G1490" s="47" t="s">
        <v>9361</v>
      </c>
      <c r="H1490" s="47" t="s">
        <v>9362</v>
      </c>
      <c r="I1490" s="47" t="s">
        <v>2475</v>
      </c>
      <c r="J1490" s="47" t="s">
        <v>9164</v>
      </c>
      <c r="K1490" s="47" t="s">
        <v>14321</v>
      </c>
      <c r="L1490" s="47">
        <v>0.78322756290435791</v>
      </c>
      <c r="M1490" s="47">
        <v>-34.832168507776998</v>
      </c>
      <c r="N1490" s="47">
        <v>-58.439736523870003</v>
      </c>
      <c r="O1490" s="47" t="s">
        <v>16685</v>
      </c>
      <c r="P1490" s="47">
        <v>1</v>
      </c>
      <c r="Q1490">
        <v>20</v>
      </c>
      <c r="S1490" s="23" t="s">
        <v>2347</v>
      </c>
      <c r="T1490" t="str">
        <f t="shared" si="211"/>
        <v>05</v>
      </c>
      <c r="V1490" t="str">
        <f>+VLOOKUP(B1490,MARCO!E:E,1,FALSE)</f>
        <v>Almirante Brown</v>
      </c>
      <c r="W1490" t="s">
        <v>134</v>
      </c>
      <c r="X1490" t="s">
        <v>134</v>
      </c>
      <c r="Y1490" t="str">
        <f t="shared" si="212"/>
        <v>R 5 - D 4 - 453 - 4667</v>
      </c>
      <c r="Z1490" t="s">
        <v>20</v>
      </c>
      <c r="AA1490" t="s">
        <v>2349</v>
      </c>
      <c r="AB1490" t="s">
        <v>21</v>
      </c>
      <c r="AD1490" t="str">
        <f t="shared" si="213"/>
        <v>Iglesia Amor Poder Y Fe</v>
      </c>
      <c r="AE1490" t="s">
        <v>22</v>
      </c>
      <c r="AF1490" t="s">
        <v>23</v>
      </c>
      <c r="AG1490" t="s">
        <v>26</v>
      </c>
      <c r="AH1490" t="s">
        <v>2348</v>
      </c>
      <c r="AI1490" s="13">
        <f t="shared" si="214"/>
        <v>20</v>
      </c>
      <c r="AJ1490" s="13">
        <f t="shared" si="215"/>
        <v>1</v>
      </c>
      <c r="AK1490" s="21">
        <v>1</v>
      </c>
      <c r="AM1490" t="s">
        <v>2154</v>
      </c>
      <c r="AN1490" t="str">
        <f t="shared" si="209"/>
        <v>R05</v>
      </c>
      <c r="AO1490" s="20" t="str">
        <f t="shared" si="210"/>
        <v>FINES_R05</v>
      </c>
      <c r="AP1490" s="25">
        <f t="shared" si="216"/>
        <v>0.78322756290435791</v>
      </c>
      <c r="AQ1490" s="24" t="str">
        <f>+IFERROR(VLOOKUP(Y1490,#REF!,2,FALSE),"-")</f>
        <v>-</v>
      </c>
      <c r="AR1490" s="13" t="s">
        <v>2393</v>
      </c>
      <c r="AS1490" t="s">
        <v>2397</v>
      </c>
      <c r="AT1490" t="str">
        <f t="shared" si="217"/>
        <v>Pino Y Cairo - Malvinas Argentinas Malvinas Argentinas</v>
      </c>
    </row>
    <row r="1491" spans="1:46" ht="15.75" thickBot="1" x14ac:dyDescent="0.3">
      <c r="A1491" s="47">
        <v>5</v>
      </c>
      <c r="B1491" s="47" t="s">
        <v>1666</v>
      </c>
      <c r="C1491" s="47" t="s">
        <v>2378</v>
      </c>
      <c r="D1491" s="47" t="s">
        <v>1671</v>
      </c>
      <c r="E1491" s="47" t="s">
        <v>271</v>
      </c>
      <c r="F1491" s="47" t="s">
        <v>9365</v>
      </c>
      <c r="G1491" s="47" t="s">
        <v>9366</v>
      </c>
      <c r="H1491" s="47" t="s">
        <v>9367</v>
      </c>
      <c r="I1491" s="47" t="s">
        <v>2414</v>
      </c>
      <c r="J1491" s="47"/>
      <c r="K1491" s="47" t="s">
        <v>14322</v>
      </c>
      <c r="L1491" s="47">
        <v>0.43912419676780701</v>
      </c>
      <c r="M1491" s="47">
        <v>-34.983595304858099</v>
      </c>
      <c r="N1491" s="47">
        <v>-58.374845985796</v>
      </c>
      <c r="O1491" s="47" t="s">
        <v>16686</v>
      </c>
      <c r="P1491" s="47">
        <v>9</v>
      </c>
      <c r="Q1491">
        <v>266</v>
      </c>
      <c r="S1491" s="23" t="s">
        <v>2347</v>
      </c>
      <c r="T1491" t="str">
        <f t="shared" si="211"/>
        <v>05</v>
      </c>
      <c r="V1491" t="str">
        <f>+VLOOKUP(B1491,MARCO!E:E,1,FALSE)</f>
        <v>San Vicente</v>
      </c>
      <c r="W1491" t="s">
        <v>134</v>
      </c>
      <c r="X1491" t="s">
        <v>134</v>
      </c>
      <c r="Y1491" t="str">
        <f t="shared" si="212"/>
        <v>R 5 - D 99 - 451 - 2440</v>
      </c>
      <c r="Z1491" t="s">
        <v>20</v>
      </c>
      <c r="AA1491" t="s">
        <v>2349</v>
      </c>
      <c r="AB1491" t="s">
        <v>21</v>
      </c>
      <c r="AD1491" t="str">
        <f t="shared" si="213"/>
        <v>E.p. N°9</v>
      </c>
      <c r="AE1491" t="s">
        <v>22</v>
      </c>
      <c r="AF1491" t="s">
        <v>23</v>
      </c>
      <c r="AG1491" t="s">
        <v>26</v>
      </c>
      <c r="AH1491" t="s">
        <v>2348</v>
      </c>
      <c r="AI1491" s="13">
        <f t="shared" si="214"/>
        <v>266</v>
      </c>
      <c r="AJ1491" s="13">
        <f t="shared" si="215"/>
        <v>9</v>
      </c>
      <c r="AK1491" s="21">
        <v>1</v>
      </c>
      <c r="AM1491" t="s">
        <v>2154</v>
      </c>
      <c r="AN1491" t="str">
        <f t="shared" si="209"/>
        <v>R05</v>
      </c>
      <c r="AO1491" s="20" t="str">
        <f t="shared" si="210"/>
        <v>FINES_R05</v>
      </c>
      <c r="AP1491" s="25">
        <f t="shared" si="216"/>
        <v>0.43912419676780701</v>
      </c>
      <c r="AQ1491" s="24" t="str">
        <f>+IFERROR(VLOOKUP(Y1491,#REF!,2,FALSE),"-")</f>
        <v>-</v>
      </c>
      <c r="AR1491" s="13" t="s">
        <v>2393</v>
      </c>
      <c r="AS1491" t="s">
        <v>2397</v>
      </c>
      <c r="AT1491" t="str">
        <f t="shared" si="217"/>
        <v>Urquiza - 154 e/ Presidente PerÓn y Sarmiento - Alejandro Korn Centro</v>
      </c>
    </row>
    <row r="1492" spans="1:46" ht="15.75" thickBot="1" x14ac:dyDescent="0.3">
      <c r="A1492" s="47">
        <v>5</v>
      </c>
      <c r="B1492" s="47" t="s">
        <v>1666</v>
      </c>
      <c r="C1492" s="47" t="s">
        <v>2378</v>
      </c>
      <c r="D1492" s="47" t="s">
        <v>1671</v>
      </c>
      <c r="E1492" s="47" t="s">
        <v>271</v>
      </c>
      <c r="F1492" s="47" t="s">
        <v>9369</v>
      </c>
      <c r="G1492" s="47" t="s">
        <v>9370</v>
      </c>
      <c r="H1492" s="47" t="s">
        <v>9371</v>
      </c>
      <c r="I1492" s="47" t="s">
        <v>2414</v>
      </c>
      <c r="J1492" s="47"/>
      <c r="K1492" s="47" t="s">
        <v>14323</v>
      </c>
      <c r="L1492" s="47">
        <v>0.81843346357345581</v>
      </c>
      <c r="M1492" s="47">
        <v>-34.989492769174902</v>
      </c>
      <c r="N1492" s="47">
        <v>-58.387729033166401</v>
      </c>
      <c r="O1492" s="47" t="s">
        <v>16687</v>
      </c>
      <c r="P1492" s="47">
        <v>8</v>
      </c>
      <c r="Q1492">
        <v>221</v>
      </c>
      <c r="S1492" s="23" t="s">
        <v>2347</v>
      </c>
      <c r="T1492" t="str">
        <f t="shared" si="211"/>
        <v>05</v>
      </c>
      <c r="V1492" t="str">
        <f>+VLOOKUP(B1492,MARCO!E:E,1,FALSE)</f>
        <v>San Vicente</v>
      </c>
      <c r="W1492" t="s">
        <v>134</v>
      </c>
      <c r="X1492" t="s">
        <v>134</v>
      </c>
      <c r="Y1492" t="str">
        <f t="shared" si="212"/>
        <v>R 5 - D 99 - 451 - 1996</v>
      </c>
      <c r="Z1492" t="s">
        <v>20</v>
      </c>
      <c r="AA1492" t="s">
        <v>2349</v>
      </c>
      <c r="AB1492" t="s">
        <v>21</v>
      </c>
      <c r="AD1492" t="str">
        <f t="shared" si="213"/>
        <v>E.p. Nº15</v>
      </c>
      <c r="AE1492" t="s">
        <v>22</v>
      </c>
      <c r="AF1492" t="s">
        <v>23</v>
      </c>
      <c r="AG1492" t="s">
        <v>26</v>
      </c>
      <c r="AH1492" t="s">
        <v>2348</v>
      </c>
      <c r="AI1492" s="13">
        <f t="shared" si="214"/>
        <v>221</v>
      </c>
      <c r="AJ1492" s="13">
        <f t="shared" si="215"/>
        <v>8</v>
      </c>
      <c r="AK1492" s="21">
        <v>1</v>
      </c>
      <c r="AM1492" t="s">
        <v>2154</v>
      </c>
      <c r="AN1492" t="str">
        <f t="shared" si="209"/>
        <v>R05</v>
      </c>
      <c r="AO1492" s="20" t="str">
        <f t="shared" si="210"/>
        <v>FINES_R05</v>
      </c>
      <c r="AP1492" s="25">
        <f t="shared" si="216"/>
        <v>0.81843346357345581</v>
      </c>
      <c r="AQ1492" s="24" t="str">
        <f>+IFERROR(VLOOKUP(Y1492,#REF!,2,FALSE),"-")</f>
        <v>-</v>
      </c>
      <c r="AR1492" s="13" t="s">
        <v>2393</v>
      </c>
      <c r="AS1492" t="s">
        <v>2397</v>
      </c>
      <c r="AT1492" t="str">
        <f t="shared" si="217"/>
        <v>Arcuri - 102 e/ Vidal y Palacios - Alejandro Korn Bº La Esperanza</v>
      </c>
    </row>
    <row r="1493" spans="1:46" ht="15.75" thickBot="1" x14ac:dyDescent="0.3">
      <c r="A1493" s="47">
        <v>5</v>
      </c>
      <c r="B1493" s="47" t="s">
        <v>1666</v>
      </c>
      <c r="C1493" s="47" t="s">
        <v>2378</v>
      </c>
      <c r="D1493" s="47" t="s">
        <v>1671</v>
      </c>
      <c r="E1493" s="47" t="s">
        <v>271</v>
      </c>
      <c r="F1493" s="47" t="s">
        <v>9373</v>
      </c>
      <c r="G1493" s="47" t="s">
        <v>9374</v>
      </c>
      <c r="H1493" s="47" t="s">
        <v>9375</v>
      </c>
      <c r="I1493" s="47" t="s">
        <v>2414</v>
      </c>
      <c r="J1493" s="47"/>
      <c r="K1493" s="47" t="s">
        <v>14324</v>
      </c>
      <c r="L1493" s="47">
        <v>0.56893360614776611</v>
      </c>
      <c r="M1493" s="47">
        <v>-35.0364237777342</v>
      </c>
      <c r="N1493" s="47">
        <v>-58.4195891893878</v>
      </c>
      <c r="O1493" s="47" t="s">
        <v>16688</v>
      </c>
      <c r="P1493" s="47">
        <v>7</v>
      </c>
      <c r="Q1493">
        <v>181</v>
      </c>
      <c r="S1493" s="23" t="s">
        <v>2347</v>
      </c>
      <c r="T1493" t="str">
        <f t="shared" si="211"/>
        <v>05</v>
      </c>
      <c r="V1493" t="str">
        <f>+VLOOKUP(B1493,MARCO!E:E,1,FALSE)</f>
        <v>San Vicente</v>
      </c>
      <c r="W1493" t="s">
        <v>134</v>
      </c>
      <c r="X1493" t="s">
        <v>134</v>
      </c>
      <c r="Y1493" t="str">
        <f t="shared" si="212"/>
        <v>R 5 - D 99 - 451 - 2705</v>
      </c>
      <c r="Z1493" t="s">
        <v>20</v>
      </c>
      <c r="AA1493" t="s">
        <v>2349</v>
      </c>
      <c r="AB1493" t="s">
        <v>21</v>
      </c>
      <c r="AD1493" t="str">
        <f t="shared" si="213"/>
        <v>E.p. N°29</v>
      </c>
      <c r="AE1493" t="s">
        <v>22</v>
      </c>
      <c r="AF1493" t="s">
        <v>23</v>
      </c>
      <c r="AG1493" t="s">
        <v>26</v>
      </c>
      <c r="AH1493" t="s">
        <v>2348</v>
      </c>
      <c r="AI1493" s="13">
        <f t="shared" si="214"/>
        <v>181</v>
      </c>
      <c r="AJ1493" s="13">
        <f t="shared" si="215"/>
        <v>7</v>
      </c>
      <c r="AK1493" s="21">
        <v>1</v>
      </c>
      <c r="AM1493" t="s">
        <v>2154</v>
      </c>
      <c r="AN1493" t="str">
        <f t="shared" si="209"/>
        <v>R05</v>
      </c>
      <c r="AO1493" s="20" t="str">
        <f t="shared" si="210"/>
        <v>FINES_R05</v>
      </c>
      <c r="AP1493" s="25">
        <f t="shared" si="216"/>
        <v>0.56893360614776611</v>
      </c>
      <c r="AQ1493" s="24" t="str">
        <f>+IFERROR(VLOOKUP(Y1493,#REF!,2,FALSE),"-")</f>
        <v>-</v>
      </c>
      <c r="AR1493" s="13" t="s">
        <v>2393</v>
      </c>
      <c r="AS1493" t="s">
        <v>2397</v>
      </c>
      <c r="AT1493" t="str">
        <f t="shared" si="217"/>
        <v>Presidente Illia - e/ Matheu y Directorio - San Vicente Bº La Paz</v>
      </c>
    </row>
    <row r="1494" spans="1:46" ht="15.75" thickBot="1" x14ac:dyDescent="0.3">
      <c r="A1494" s="47">
        <v>5</v>
      </c>
      <c r="B1494" s="47" t="s">
        <v>1666</v>
      </c>
      <c r="C1494" s="47" t="s">
        <v>2378</v>
      </c>
      <c r="D1494" s="47" t="s">
        <v>1671</v>
      </c>
      <c r="E1494" s="47" t="s">
        <v>271</v>
      </c>
      <c r="F1494" s="47" t="s">
        <v>9377</v>
      </c>
      <c r="G1494" s="47" t="s">
        <v>9378</v>
      </c>
      <c r="H1494" s="47" t="s">
        <v>9379</v>
      </c>
      <c r="I1494" s="47" t="s">
        <v>2414</v>
      </c>
      <c r="J1494" s="47"/>
      <c r="K1494" s="47" t="s">
        <v>14325</v>
      </c>
      <c r="L1494" s="47">
        <v>0.706157386302948</v>
      </c>
      <c r="M1494" s="47">
        <v>-35.073301471983903</v>
      </c>
      <c r="N1494" s="47">
        <v>-58.289596839819701</v>
      </c>
      <c r="O1494" s="47" t="s">
        <v>16689</v>
      </c>
      <c r="P1494" s="47">
        <v>4</v>
      </c>
      <c r="Q1494">
        <v>91</v>
      </c>
      <c r="S1494" s="23" t="s">
        <v>2347</v>
      </c>
      <c r="T1494" t="str">
        <f t="shared" si="211"/>
        <v>05</v>
      </c>
      <c r="V1494" t="str">
        <f>+VLOOKUP(B1494,MARCO!E:E,1,FALSE)</f>
        <v>San Vicente</v>
      </c>
      <c r="W1494" t="s">
        <v>134</v>
      </c>
      <c r="X1494" t="s">
        <v>134</v>
      </c>
      <c r="Y1494" t="str">
        <f t="shared" si="212"/>
        <v>R 5 - D 99 - 451 - 2711</v>
      </c>
      <c r="Z1494" t="s">
        <v>20</v>
      </c>
      <c r="AA1494" t="s">
        <v>2349</v>
      </c>
      <c r="AB1494" t="s">
        <v>21</v>
      </c>
      <c r="AD1494" t="str">
        <f t="shared" si="213"/>
        <v>E.p. N°4</v>
      </c>
      <c r="AE1494" t="s">
        <v>22</v>
      </c>
      <c r="AF1494" t="s">
        <v>23</v>
      </c>
      <c r="AG1494" t="s">
        <v>26</v>
      </c>
      <c r="AH1494" t="s">
        <v>2348</v>
      </c>
      <c r="AI1494" s="13">
        <f t="shared" si="214"/>
        <v>91</v>
      </c>
      <c r="AJ1494" s="13">
        <f t="shared" si="215"/>
        <v>4</v>
      </c>
      <c r="AK1494" s="21">
        <v>1</v>
      </c>
      <c r="AM1494" t="s">
        <v>2154</v>
      </c>
      <c r="AN1494" t="str">
        <f t="shared" si="209"/>
        <v>R05</v>
      </c>
      <c r="AO1494" s="20" t="str">
        <f t="shared" si="210"/>
        <v>FINES_R05</v>
      </c>
      <c r="AP1494" s="25">
        <f t="shared" si="216"/>
        <v>0.706157386302948</v>
      </c>
      <c r="AQ1494" s="24" t="str">
        <f>+IFERROR(VLOOKUP(Y1494,#REF!,2,FALSE),"-")</f>
        <v>-</v>
      </c>
      <c r="AR1494" s="13" t="s">
        <v>2393</v>
      </c>
      <c r="AS1494" t="s">
        <v>2398</v>
      </c>
      <c r="AT1494" t="str">
        <f t="shared" si="217"/>
        <v>Belgrano - 32 e/ Teniente Origone y Mitre - Domselaar Centro</v>
      </c>
    </row>
    <row r="1495" spans="1:46" ht="15.75" thickBot="1" x14ac:dyDescent="0.3">
      <c r="A1495" s="47">
        <v>5</v>
      </c>
      <c r="B1495" s="47" t="s">
        <v>1666</v>
      </c>
      <c r="C1495" s="47" t="s">
        <v>2378</v>
      </c>
      <c r="D1495" s="47" t="s">
        <v>1671</v>
      </c>
      <c r="E1495" s="47" t="s">
        <v>271</v>
      </c>
      <c r="F1495" s="47" t="s">
        <v>9382</v>
      </c>
      <c r="G1495" s="47" t="s">
        <v>9383</v>
      </c>
      <c r="H1495" s="47" t="s">
        <v>9384</v>
      </c>
      <c r="I1495" s="47" t="s">
        <v>2414</v>
      </c>
      <c r="J1495" s="47"/>
      <c r="K1495" s="47" t="s">
        <v>14326</v>
      </c>
      <c r="L1495" s="47">
        <v>0.89676141738891602</v>
      </c>
      <c r="M1495" s="47">
        <v>-35.008481783972996</v>
      </c>
      <c r="N1495" s="47">
        <v>-58.363261754523002</v>
      </c>
      <c r="O1495" s="47" t="s">
        <v>16690</v>
      </c>
      <c r="P1495" s="47">
        <v>1</v>
      </c>
      <c r="Q1495">
        <v>14</v>
      </c>
      <c r="S1495" s="23" t="s">
        <v>2347</v>
      </c>
      <c r="T1495" t="str">
        <f t="shared" si="211"/>
        <v>05</v>
      </c>
      <c r="V1495" t="str">
        <f>+VLOOKUP(B1495,MARCO!E:E,1,FALSE)</f>
        <v>San Vicente</v>
      </c>
      <c r="W1495" t="s">
        <v>134</v>
      </c>
      <c r="X1495" t="s">
        <v>134</v>
      </c>
      <c r="Y1495" t="str">
        <f t="shared" si="212"/>
        <v>R 5 - D 99 - 451 - 2821</v>
      </c>
      <c r="Z1495" t="s">
        <v>20</v>
      </c>
      <c r="AA1495" t="s">
        <v>2349</v>
      </c>
      <c r="AB1495" t="s">
        <v>21</v>
      </c>
      <c r="AD1495" t="str">
        <f t="shared" si="213"/>
        <v>Patricia Zacarias</v>
      </c>
      <c r="AE1495" t="s">
        <v>22</v>
      </c>
      <c r="AF1495" t="s">
        <v>23</v>
      </c>
      <c r="AG1495" t="s">
        <v>26</v>
      </c>
      <c r="AH1495" t="s">
        <v>2348</v>
      </c>
      <c r="AI1495" s="13">
        <f t="shared" si="214"/>
        <v>14</v>
      </c>
      <c r="AJ1495" s="13">
        <f t="shared" si="215"/>
        <v>1</v>
      </c>
      <c r="AK1495" s="21">
        <v>1</v>
      </c>
      <c r="AM1495" t="s">
        <v>2154</v>
      </c>
      <c r="AN1495" t="str">
        <f t="shared" si="209"/>
        <v>R05</v>
      </c>
      <c r="AO1495" s="20" t="str">
        <f t="shared" si="210"/>
        <v>FINES_R05</v>
      </c>
      <c r="AP1495" s="25">
        <f t="shared" si="216"/>
        <v>0.89676141738891602</v>
      </c>
      <c r="AQ1495" s="24" t="str">
        <f>+IFERROR(VLOOKUP(Y1495,#REF!,2,FALSE),"-")</f>
        <v>-</v>
      </c>
      <c r="AR1495" s="13" t="s">
        <v>2393</v>
      </c>
      <c r="AS1495" t="s">
        <v>2397</v>
      </c>
      <c r="AT1495" t="str">
        <f t="shared" si="217"/>
        <v>Calle 811 - 952 e/ Arias y Liniers - Alejandro Korn Bº La Pradera</v>
      </c>
    </row>
    <row r="1496" spans="1:46" ht="15.75" thickBot="1" x14ac:dyDescent="0.3">
      <c r="A1496" s="47">
        <v>5</v>
      </c>
      <c r="B1496" s="47" t="s">
        <v>1666</v>
      </c>
      <c r="C1496" s="47" t="s">
        <v>2378</v>
      </c>
      <c r="D1496" s="47" t="s">
        <v>1671</v>
      </c>
      <c r="E1496" s="47" t="s">
        <v>271</v>
      </c>
      <c r="F1496" s="47" t="s">
        <v>9389</v>
      </c>
      <c r="G1496" s="47" t="s">
        <v>9390</v>
      </c>
      <c r="H1496" s="47" t="s">
        <v>9391</v>
      </c>
      <c r="I1496" s="47" t="s">
        <v>2414</v>
      </c>
      <c r="J1496" s="47"/>
      <c r="K1496" s="47" t="s">
        <v>14327</v>
      </c>
      <c r="L1496" s="47">
        <v>0.70221257209777832</v>
      </c>
      <c r="M1496" s="47">
        <v>-34.990149213522798</v>
      </c>
      <c r="N1496" s="47">
        <v>-58.367865115595201</v>
      </c>
      <c r="O1496" s="47" t="s">
        <v>16691</v>
      </c>
      <c r="P1496" s="47">
        <v>2</v>
      </c>
      <c r="Q1496">
        <v>38</v>
      </c>
      <c r="S1496" s="23" t="s">
        <v>2347</v>
      </c>
      <c r="T1496" t="str">
        <f t="shared" si="211"/>
        <v>05</v>
      </c>
      <c r="V1496" t="str">
        <f>+VLOOKUP(B1496,MARCO!E:E,1,FALSE)</f>
        <v>San Vicente</v>
      </c>
      <c r="W1496" t="s">
        <v>134</v>
      </c>
      <c r="X1496" t="s">
        <v>134</v>
      </c>
      <c r="Y1496" t="str">
        <f t="shared" si="212"/>
        <v>R 5 - D 99 - 451 - 2704</v>
      </c>
      <c r="Z1496" t="s">
        <v>20</v>
      </c>
      <c r="AA1496" t="s">
        <v>2349</v>
      </c>
      <c r="AB1496" t="s">
        <v>21</v>
      </c>
      <c r="AD1496" t="str">
        <f t="shared" si="213"/>
        <v>E.p. N°23</v>
      </c>
      <c r="AE1496" t="s">
        <v>22</v>
      </c>
      <c r="AF1496" t="s">
        <v>23</v>
      </c>
      <c r="AG1496" t="s">
        <v>26</v>
      </c>
      <c r="AH1496" t="s">
        <v>2348</v>
      </c>
      <c r="AI1496" s="13">
        <f t="shared" si="214"/>
        <v>38</v>
      </c>
      <c r="AJ1496" s="13">
        <f t="shared" si="215"/>
        <v>2</v>
      </c>
      <c r="AK1496" s="21">
        <v>1</v>
      </c>
      <c r="AM1496" t="s">
        <v>2154</v>
      </c>
      <c r="AN1496" t="str">
        <f t="shared" si="209"/>
        <v>R05</v>
      </c>
      <c r="AO1496" s="20" t="str">
        <f t="shared" si="210"/>
        <v>FINES_R05</v>
      </c>
      <c r="AP1496" s="25">
        <f t="shared" si="216"/>
        <v>0.70221257209777832</v>
      </c>
      <c r="AQ1496" s="24" t="str">
        <f>+IFERROR(VLOOKUP(Y1496,#REF!,2,FALSE),"-")</f>
        <v>-</v>
      </c>
      <c r="AR1496" s="13" t="s">
        <v>2393</v>
      </c>
      <c r="AS1496" t="s">
        <v>2398</v>
      </c>
      <c r="AT1496" t="str">
        <f t="shared" si="217"/>
        <v>Oyuela - 95 e/ Hilario Ascasubi y Estanislao Zeballos - Alejandro Korn B° Santa Ana</v>
      </c>
    </row>
    <row r="1497" spans="1:46" ht="15.75" thickBot="1" x14ac:dyDescent="0.3">
      <c r="A1497" s="47">
        <v>5</v>
      </c>
      <c r="B1497" s="47" t="s">
        <v>1666</v>
      </c>
      <c r="C1497" s="47" t="s">
        <v>2378</v>
      </c>
      <c r="D1497" s="47" t="s">
        <v>1671</v>
      </c>
      <c r="E1497" s="47" t="s">
        <v>271</v>
      </c>
      <c r="F1497" s="47" t="s">
        <v>9399</v>
      </c>
      <c r="G1497" s="47" t="s">
        <v>9400</v>
      </c>
      <c r="H1497" s="47" t="s">
        <v>9401</v>
      </c>
      <c r="I1497" s="47" t="s">
        <v>2414</v>
      </c>
      <c r="J1497" s="47"/>
      <c r="K1497" s="47" t="s">
        <v>14328</v>
      </c>
      <c r="L1497" s="47">
        <v>0.8797876238822937</v>
      </c>
      <c r="M1497" s="47">
        <v>-35.016548918724702</v>
      </c>
      <c r="N1497" s="47">
        <v>-58.368772604631197</v>
      </c>
      <c r="O1497" s="47" t="s">
        <v>16692</v>
      </c>
      <c r="P1497" s="47">
        <v>2</v>
      </c>
      <c r="Q1497">
        <v>62</v>
      </c>
      <c r="S1497" s="23" t="s">
        <v>2347</v>
      </c>
      <c r="T1497" t="str">
        <f t="shared" si="211"/>
        <v>05</v>
      </c>
      <c r="V1497" t="str">
        <f>+VLOOKUP(B1497,MARCO!E:E,1,FALSE)</f>
        <v>San Vicente</v>
      </c>
      <c r="W1497" t="s">
        <v>134</v>
      </c>
      <c r="X1497" t="s">
        <v>134</v>
      </c>
      <c r="Y1497" t="str">
        <f t="shared" si="212"/>
        <v>R 5 - D 99 - 451 - 2708</v>
      </c>
      <c r="Z1497" t="s">
        <v>20</v>
      </c>
      <c r="AA1497" t="s">
        <v>2349</v>
      </c>
      <c r="AB1497" t="s">
        <v>21</v>
      </c>
      <c r="AD1497" t="str">
        <f t="shared" si="213"/>
        <v>E.p. N°31</v>
      </c>
      <c r="AE1497" t="s">
        <v>22</v>
      </c>
      <c r="AF1497" t="s">
        <v>23</v>
      </c>
      <c r="AG1497" t="s">
        <v>26</v>
      </c>
      <c r="AH1497" t="s">
        <v>2348</v>
      </c>
      <c r="AI1497" s="13">
        <f t="shared" si="214"/>
        <v>62</v>
      </c>
      <c r="AJ1497" s="13">
        <f t="shared" si="215"/>
        <v>2</v>
      </c>
      <c r="AK1497" s="21">
        <v>1</v>
      </c>
      <c r="AM1497" t="s">
        <v>2154</v>
      </c>
      <c r="AN1497" t="str">
        <f t="shared" si="209"/>
        <v>R05</v>
      </c>
      <c r="AO1497" s="20" t="str">
        <f t="shared" si="210"/>
        <v>FINES_R05</v>
      </c>
      <c r="AP1497" s="25">
        <f t="shared" si="216"/>
        <v>0.8797876238822937</v>
      </c>
      <c r="AQ1497" s="24" t="str">
        <f>+IFERROR(VLOOKUP(Y1497,#REF!,2,FALSE),"-")</f>
        <v>-</v>
      </c>
      <c r="AR1497" s="13" t="s">
        <v>2393</v>
      </c>
      <c r="AS1497" t="s">
        <v>2398</v>
      </c>
      <c r="AT1497" t="str">
        <f t="shared" si="217"/>
        <v>Pablo PodestÁ - 3362 e/ Calle 810 y Calle 811 - Alejandro Korn Bº La Pradera</v>
      </c>
    </row>
    <row r="1498" spans="1:46" ht="15.75" thickBot="1" x14ac:dyDescent="0.3">
      <c r="A1498" s="47">
        <v>5</v>
      </c>
      <c r="B1498" s="47" t="s">
        <v>1666</v>
      </c>
      <c r="C1498" s="47" t="s">
        <v>2378</v>
      </c>
      <c r="D1498" s="47" t="s">
        <v>1671</v>
      </c>
      <c r="E1498" s="47" t="s">
        <v>271</v>
      </c>
      <c r="F1498" s="47" t="s">
        <v>9403</v>
      </c>
      <c r="G1498" s="47" t="s">
        <v>9404</v>
      </c>
      <c r="H1498" s="47" t="s">
        <v>9405</v>
      </c>
      <c r="I1498" s="47" t="s">
        <v>2414</v>
      </c>
      <c r="J1498" s="47"/>
      <c r="K1498" s="47" t="s">
        <v>14329</v>
      </c>
      <c r="L1498" s="47">
        <v>0.89310646057128906</v>
      </c>
      <c r="M1498" s="47">
        <v>-35.000146799134399</v>
      </c>
      <c r="N1498" s="47">
        <v>-58.381376073844798</v>
      </c>
      <c r="O1498" s="47" t="s">
        <v>16693</v>
      </c>
      <c r="P1498" s="47">
        <v>2</v>
      </c>
      <c r="Q1498">
        <v>45</v>
      </c>
      <c r="S1498" s="23" t="s">
        <v>2347</v>
      </c>
      <c r="T1498" t="str">
        <f t="shared" si="211"/>
        <v>05</v>
      </c>
      <c r="V1498" t="str">
        <f>+VLOOKUP(B1498,MARCO!E:E,1,FALSE)</f>
        <v>San Vicente</v>
      </c>
      <c r="W1498" t="s">
        <v>134</v>
      </c>
      <c r="X1498" t="s">
        <v>134</v>
      </c>
      <c r="Y1498" t="str">
        <f t="shared" si="212"/>
        <v>R 5 - D 99 - 451 - 2702</v>
      </c>
      <c r="Z1498" t="s">
        <v>20</v>
      </c>
      <c r="AA1498" t="s">
        <v>2349</v>
      </c>
      <c r="AB1498" t="s">
        <v>21</v>
      </c>
      <c r="AD1498" t="str">
        <f t="shared" si="213"/>
        <v>E.p. N°27</v>
      </c>
      <c r="AE1498" t="s">
        <v>22</v>
      </c>
      <c r="AF1498" t="s">
        <v>23</v>
      </c>
      <c r="AG1498" t="s">
        <v>26</v>
      </c>
      <c r="AH1498" t="s">
        <v>2348</v>
      </c>
      <c r="AI1498" s="13">
        <f t="shared" si="214"/>
        <v>45</v>
      </c>
      <c r="AJ1498" s="13">
        <f t="shared" si="215"/>
        <v>2</v>
      </c>
      <c r="AK1498" s="21">
        <v>1</v>
      </c>
      <c r="AM1498" t="s">
        <v>2154</v>
      </c>
      <c r="AN1498" t="str">
        <f t="shared" si="209"/>
        <v>R05</v>
      </c>
      <c r="AO1498" s="20" t="str">
        <f t="shared" si="210"/>
        <v>FINES_R05</v>
      </c>
      <c r="AP1498" s="25">
        <f t="shared" si="216"/>
        <v>0.89310646057128906</v>
      </c>
      <c r="AQ1498" s="24" t="str">
        <f>+IFERROR(VLOOKUP(Y1498,#REF!,2,FALSE),"-")</f>
        <v>-</v>
      </c>
      <c r="AR1498" s="13" t="s">
        <v>2393</v>
      </c>
      <c r="AS1498" t="s">
        <v>2397</v>
      </c>
      <c r="AT1498" t="str">
        <f t="shared" si="217"/>
        <v>Buenos Aires - 1298 e/ Arcuri y Pablo PodestÁ - Alejandro Korn Bº Mataderos</v>
      </c>
    </row>
    <row r="1499" spans="1:46" ht="15.75" thickBot="1" x14ac:dyDescent="0.3">
      <c r="A1499" s="47">
        <v>5</v>
      </c>
      <c r="B1499" s="47" t="s">
        <v>1666</v>
      </c>
      <c r="C1499" s="47" t="s">
        <v>2378</v>
      </c>
      <c r="D1499" s="47" t="s">
        <v>1671</v>
      </c>
      <c r="E1499" s="47" t="s">
        <v>271</v>
      </c>
      <c r="F1499" s="47" t="s">
        <v>9408</v>
      </c>
      <c r="G1499" s="47" t="s">
        <v>9409</v>
      </c>
      <c r="H1499" s="47" t="s">
        <v>9410</v>
      </c>
      <c r="I1499" s="47" t="s">
        <v>2414</v>
      </c>
      <c r="J1499" s="47"/>
      <c r="K1499" s="47" t="s">
        <v>14330</v>
      </c>
      <c r="L1499" s="47">
        <v>0.6597169041633606</v>
      </c>
      <c r="M1499" s="47">
        <v>-34.969505839421899</v>
      </c>
      <c r="N1499" s="47">
        <v>-58.375993168248101</v>
      </c>
      <c r="O1499" s="47" t="s">
        <v>16694</v>
      </c>
      <c r="P1499" s="47">
        <v>3</v>
      </c>
      <c r="Q1499">
        <v>65</v>
      </c>
      <c r="S1499" s="23" t="s">
        <v>2347</v>
      </c>
      <c r="T1499" t="str">
        <f t="shared" si="211"/>
        <v>05</v>
      </c>
      <c r="V1499" t="str">
        <f>+VLOOKUP(B1499,MARCO!E:E,1,FALSE)</f>
        <v>San Vicente</v>
      </c>
      <c r="W1499" t="s">
        <v>134</v>
      </c>
      <c r="X1499" t="s">
        <v>134</v>
      </c>
      <c r="Y1499" t="str">
        <f t="shared" si="212"/>
        <v>R 5 - D 99 - 451 - 2703</v>
      </c>
      <c r="Z1499" t="s">
        <v>20</v>
      </c>
      <c r="AA1499" t="s">
        <v>2349</v>
      </c>
      <c r="AB1499" t="s">
        <v>21</v>
      </c>
      <c r="AD1499" t="str">
        <f t="shared" si="213"/>
        <v>E.s. N°7</v>
      </c>
      <c r="AE1499" t="s">
        <v>22</v>
      </c>
      <c r="AF1499" t="s">
        <v>23</v>
      </c>
      <c r="AG1499" t="s">
        <v>26</v>
      </c>
      <c r="AH1499" t="s">
        <v>2348</v>
      </c>
      <c r="AI1499" s="13">
        <f t="shared" si="214"/>
        <v>65</v>
      </c>
      <c r="AJ1499" s="13">
        <f t="shared" si="215"/>
        <v>3</v>
      </c>
      <c r="AK1499" s="21">
        <v>1</v>
      </c>
      <c r="AM1499" t="s">
        <v>2154</v>
      </c>
      <c r="AN1499" t="str">
        <f t="shared" si="209"/>
        <v>R05</v>
      </c>
      <c r="AO1499" s="20" t="str">
        <f t="shared" si="210"/>
        <v>FINES_R05</v>
      </c>
      <c r="AP1499" s="25">
        <f t="shared" si="216"/>
        <v>0.6597169041633606</v>
      </c>
      <c r="AQ1499" s="24" t="str">
        <f>+IFERROR(VLOOKUP(Y1499,#REF!,2,FALSE),"-")</f>
        <v>-</v>
      </c>
      <c r="AR1499" s="13" t="s">
        <v>2393</v>
      </c>
      <c r="AS1499" t="s">
        <v>2397</v>
      </c>
      <c r="AT1499" t="str">
        <f t="shared" si="217"/>
        <v>Carola Lorenzini - 1000 e/ Guatemala y Jamaica - Alejandro Korn B° Sargento Cabral</v>
      </c>
    </row>
    <row r="1500" spans="1:46" ht="15.75" thickBot="1" x14ac:dyDescent="0.3">
      <c r="A1500" s="47">
        <v>5</v>
      </c>
      <c r="B1500" s="47" t="s">
        <v>1666</v>
      </c>
      <c r="C1500" s="47" t="s">
        <v>2378</v>
      </c>
      <c r="D1500" s="47" t="s">
        <v>1671</v>
      </c>
      <c r="E1500" s="47" t="s">
        <v>271</v>
      </c>
      <c r="F1500" s="47" t="s">
        <v>9423</v>
      </c>
      <c r="G1500" s="47" t="s">
        <v>9424</v>
      </c>
      <c r="H1500" s="47" t="s">
        <v>9425</v>
      </c>
      <c r="I1500" s="47" t="s">
        <v>2414</v>
      </c>
      <c r="J1500" s="47"/>
      <c r="K1500" s="47" t="s">
        <v>14331</v>
      </c>
      <c r="L1500" s="47">
        <v>0.91042411327362061</v>
      </c>
      <c r="M1500" s="47">
        <v>-35.004055986647998</v>
      </c>
      <c r="N1500" s="47">
        <v>-58.366602993740997</v>
      </c>
      <c r="O1500" s="47" t="s">
        <v>16695</v>
      </c>
      <c r="P1500" s="47">
        <v>1</v>
      </c>
      <c r="Q1500">
        <v>31</v>
      </c>
      <c r="S1500" s="23" t="s">
        <v>2347</v>
      </c>
      <c r="T1500" t="str">
        <f t="shared" si="211"/>
        <v>05</v>
      </c>
      <c r="V1500" t="str">
        <f>+VLOOKUP(B1500,MARCO!E:E,1,FALSE)</f>
        <v>San Vicente</v>
      </c>
      <c r="W1500" t="s">
        <v>134</v>
      </c>
      <c r="X1500" t="s">
        <v>134</v>
      </c>
      <c r="Y1500" t="str">
        <f t="shared" si="212"/>
        <v>R 5 - D 99 - 451 - 4219</v>
      </c>
      <c r="Z1500" t="s">
        <v>20</v>
      </c>
      <c r="AA1500" t="s">
        <v>2349</v>
      </c>
      <c r="AB1500" t="s">
        <v>21</v>
      </c>
      <c r="AD1500" t="str">
        <f t="shared" si="213"/>
        <v>E.e.s. N° 14</v>
      </c>
      <c r="AE1500" t="s">
        <v>22</v>
      </c>
      <c r="AF1500" t="s">
        <v>23</v>
      </c>
      <c r="AG1500" t="s">
        <v>26</v>
      </c>
      <c r="AH1500" t="s">
        <v>2348</v>
      </c>
      <c r="AI1500" s="13">
        <f t="shared" si="214"/>
        <v>31</v>
      </c>
      <c r="AJ1500" s="13">
        <f t="shared" si="215"/>
        <v>1</v>
      </c>
      <c r="AK1500" s="21">
        <v>1</v>
      </c>
      <c r="AM1500" t="s">
        <v>2154</v>
      </c>
      <c r="AN1500" t="str">
        <f t="shared" si="209"/>
        <v>R05</v>
      </c>
      <c r="AO1500" s="20" t="str">
        <f t="shared" si="210"/>
        <v>FINES_R05</v>
      </c>
      <c r="AP1500" s="25">
        <f t="shared" si="216"/>
        <v>0.91042411327362061</v>
      </c>
      <c r="AQ1500" s="24" t="str">
        <f>+IFERROR(VLOOKUP(Y1500,#REF!,2,FALSE),"-")</f>
        <v>-</v>
      </c>
      <c r="AR1500" s="13" t="s">
        <v>2393</v>
      </c>
      <c r="AS1500" t="s">
        <v>2397</v>
      </c>
      <c r="AT1500" t="str">
        <f t="shared" si="217"/>
        <v>Gobernador Costa - sin número e/ La Pampa y Aconcagua - Alejandro Korn Km 48</v>
      </c>
    </row>
    <row r="1501" spans="1:46" ht="15.75" thickBot="1" x14ac:dyDescent="0.3">
      <c r="A1501" s="47">
        <v>5</v>
      </c>
      <c r="B1501" s="47" t="s">
        <v>1666</v>
      </c>
      <c r="C1501" s="47" t="s">
        <v>2378</v>
      </c>
      <c r="D1501" s="47" t="s">
        <v>1671</v>
      </c>
      <c r="E1501" s="47" t="s">
        <v>271</v>
      </c>
      <c r="F1501" s="47" t="s">
        <v>9434</v>
      </c>
      <c r="G1501" s="47" t="s">
        <v>9435</v>
      </c>
      <c r="H1501" s="47" t="s">
        <v>9436</v>
      </c>
      <c r="I1501" s="47" t="s">
        <v>2475</v>
      </c>
      <c r="J1501" s="47"/>
      <c r="K1501" s="47" t="s">
        <v>14332</v>
      </c>
      <c r="L1501" s="47">
        <v>0.49531790614128107</v>
      </c>
      <c r="M1501" s="47">
        <v>-34.987211799999997</v>
      </c>
      <c r="N1501" s="47">
        <v>-58.377400399999999</v>
      </c>
      <c r="O1501" s="47" t="s">
        <v>16696</v>
      </c>
      <c r="P1501" s="47">
        <v>1</v>
      </c>
      <c r="Q1501">
        <v>17</v>
      </c>
      <c r="S1501" s="23" t="s">
        <v>2347</v>
      </c>
      <c r="T1501" t="str">
        <f t="shared" si="211"/>
        <v>05</v>
      </c>
      <c r="V1501" t="str">
        <f>+VLOOKUP(B1501,MARCO!E:E,1,FALSE)</f>
        <v>San Vicente</v>
      </c>
      <c r="W1501" t="s">
        <v>134</v>
      </c>
      <c r="X1501" t="s">
        <v>134</v>
      </c>
      <c r="Y1501" t="str">
        <f t="shared" si="212"/>
        <v>R 5 - D 99 - 451 - 3796</v>
      </c>
      <c r="Z1501" t="s">
        <v>20</v>
      </c>
      <c r="AA1501" t="s">
        <v>2349</v>
      </c>
      <c r="AB1501" t="s">
        <v>21</v>
      </c>
      <c r="AD1501" t="str">
        <f t="shared" si="213"/>
        <v>AsociaciÓn Protectora De NiÑos</v>
      </c>
      <c r="AE1501" t="s">
        <v>22</v>
      </c>
      <c r="AF1501" t="s">
        <v>23</v>
      </c>
      <c r="AG1501" t="s">
        <v>26</v>
      </c>
      <c r="AH1501" t="s">
        <v>2348</v>
      </c>
      <c r="AI1501" s="13">
        <f t="shared" si="214"/>
        <v>17</v>
      </c>
      <c r="AJ1501" s="13">
        <f t="shared" si="215"/>
        <v>1</v>
      </c>
      <c r="AK1501" s="21">
        <v>1</v>
      </c>
      <c r="AM1501" t="s">
        <v>2154</v>
      </c>
      <c r="AN1501" t="str">
        <f t="shared" si="209"/>
        <v>R05</v>
      </c>
      <c r="AO1501" s="20" t="str">
        <f t="shared" si="210"/>
        <v>FINES_R05</v>
      </c>
      <c r="AP1501" s="25">
        <f t="shared" si="216"/>
        <v>0.49531790614128107</v>
      </c>
      <c r="AQ1501" s="24" t="str">
        <f>+IFERROR(VLOOKUP(Y1501,#REF!,2,FALSE),"-")</f>
        <v>-</v>
      </c>
      <c r="AR1501" s="13" t="s">
        <v>2393</v>
      </c>
      <c r="AS1501" t="s">
        <v>2398</v>
      </c>
      <c r="AT1501" t="str">
        <f t="shared" si="217"/>
        <v>Salta - 272 - Alejandro Korn B° Versalles</v>
      </c>
    </row>
    <row r="1502" spans="1:46" ht="15.75" thickBot="1" x14ac:dyDescent="0.3">
      <c r="A1502" s="47">
        <v>5</v>
      </c>
      <c r="B1502" s="47" t="s">
        <v>1666</v>
      </c>
      <c r="C1502" s="47" t="s">
        <v>2378</v>
      </c>
      <c r="D1502" s="47" t="s">
        <v>1671</v>
      </c>
      <c r="E1502" s="47" t="s">
        <v>271</v>
      </c>
      <c r="F1502" s="47" t="s">
        <v>9438</v>
      </c>
      <c r="G1502" s="47" t="s">
        <v>9439</v>
      </c>
      <c r="H1502" s="47" t="s">
        <v>9440</v>
      </c>
      <c r="I1502" s="47" t="s">
        <v>2475</v>
      </c>
      <c r="J1502" s="47" t="s">
        <v>2533</v>
      </c>
      <c r="K1502" s="47" t="s">
        <v>14333</v>
      </c>
      <c r="L1502" s="47">
        <v>0.93849021196365356</v>
      </c>
      <c r="M1502" s="47">
        <v>-34.981856700000002</v>
      </c>
      <c r="N1502" s="47">
        <v>-58.384740200000003</v>
      </c>
      <c r="O1502" s="47" t="s">
        <v>16697</v>
      </c>
      <c r="P1502" s="47">
        <v>1</v>
      </c>
      <c r="Q1502">
        <v>14</v>
      </c>
      <c r="S1502" s="23" t="s">
        <v>2347</v>
      </c>
      <c r="T1502" t="str">
        <f t="shared" si="211"/>
        <v>05</v>
      </c>
      <c r="V1502" t="str">
        <f>+VLOOKUP(B1502,MARCO!E:E,1,FALSE)</f>
        <v>San Vicente</v>
      </c>
      <c r="W1502" t="s">
        <v>134</v>
      </c>
      <c r="X1502" t="s">
        <v>134</v>
      </c>
      <c r="Y1502" t="str">
        <f t="shared" si="212"/>
        <v>R 5 - D 99 - 451 - 3471</v>
      </c>
      <c r="Z1502" t="s">
        <v>20</v>
      </c>
      <c r="AA1502" t="s">
        <v>2349</v>
      </c>
      <c r="AB1502" t="s">
        <v>21</v>
      </c>
      <c r="AD1502" t="str">
        <f t="shared" si="213"/>
        <v>Iglesia Evangelica Pentecostal</v>
      </c>
      <c r="AE1502" t="s">
        <v>22</v>
      </c>
      <c r="AF1502" t="s">
        <v>23</v>
      </c>
      <c r="AG1502" t="s">
        <v>26</v>
      </c>
      <c r="AH1502" t="s">
        <v>2348</v>
      </c>
      <c r="AI1502" s="13">
        <f t="shared" si="214"/>
        <v>14</v>
      </c>
      <c r="AJ1502" s="13">
        <f t="shared" si="215"/>
        <v>1</v>
      </c>
      <c r="AK1502" s="21">
        <v>1</v>
      </c>
      <c r="AM1502" t="s">
        <v>2154</v>
      </c>
      <c r="AN1502" t="str">
        <f t="shared" si="209"/>
        <v>R05</v>
      </c>
      <c r="AO1502" s="20" t="str">
        <f t="shared" si="210"/>
        <v>FINES_R05</v>
      </c>
      <c r="AP1502" s="25">
        <f t="shared" si="216"/>
        <v>0.93849021196365356</v>
      </c>
      <c r="AQ1502" s="24" t="str">
        <f>+IFERROR(VLOOKUP(Y1502,#REF!,2,FALSE),"-")</f>
        <v>-</v>
      </c>
      <c r="AR1502" s="13" t="s">
        <v>2393</v>
      </c>
      <c r="AS1502" t="s">
        <v>2397</v>
      </c>
      <c r="AT1502" t="str">
        <f t="shared" si="217"/>
        <v>Las Heras - 527 - Alejandro Korn La Esperanza</v>
      </c>
    </row>
    <row r="1503" spans="1:46" ht="15.75" thickBot="1" x14ac:dyDescent="0.3">
      <c r="A1503" s="47">
        <v>5</v>
      </c>
      <c r="B1503" s="47" t="s">
        <v>1666</v>
      </c>
      <c r="C1503" s="47" t="s">
        <v>2378</v>
      </c>
      <c r="D1503" s="47" t="s">
        <v>1671</v>
      </c>
      <c r="E1503" s="47" t="s">
        <v>271</v>
      </c>
      <c r="F1503" s="47" t="s">
        <v>9442</v>
      </c>
      <c r="G1503" s="47" t="s">
        <v>9443</v>
      </c>
      <c r="H1503" s="47" t="s">
        <v>9444</v>
      </c>
      <c r="I1503" s="47" t="s">
        <v>2475</v>
      </c>
      <c r="J1503" s="47" t="s">
        <v>9443</v>
      </c>
      <c r="K1503" s="47" t="s">
        <v>14334</v>
      </c>
      <c r="L1503" s="47">
        <v>0.469199538230896</v>
      </c>
      <c r="M1503" s="47">
        <v>-34.982739004763999</v>
      </c>
      <c r="N1503" s="47">
        <v>-58.374936030420997</v>
      </c>
      <c r="O1503" s="47" t="s">
        <v>16698</v>
      </c>
      <c r="P1503" s="47">
        <v>1</v>
      </c>
      <c r="Q1503">
        <v>23</v>
      </c>
      <c r="S1503" s="23" t="s">
        <v>2347</v>
      </c>
      <c r="T1503" t="str">
        <f t="shared" si="211"/>
        <v>05</v>
      </c>
      <c r="V1503" t="str">
        <f>+VLOOKUP(B1503,MARCO!E:E,1,FALSE)</f>
        <v>San Vicente</v>
      </c>
      <c r="W1503" t="s">
        <v>134</v>
      </c>
      <c r="X1503" t="s">
        <v>134</v>
      </c>
      <c r="Y1503" t="str">
        <f t="shared" si="212"/>
        <v>R 5 - D 99 - 451 - 3694</v>
      </c>
      <c r="Z1503" t="s">
        <v>20</v>
      </c>
      <c r="AA1503" t="s">
        <v>2349</v>
      </c>
      <c r="AB1503" t="s">
        <v>21</v>
      </c>
      <c r="AD1503" t="str">
        <f t="shared" si="213"/>
        <v>Tres Banderas</v>
      </c>
      <c r="AE1503" t="s">
        <v>22</v>
      </c>
      <c r="AF1503" t="s">
        <v>23</v>
      </c>
      <c r="AG1503" t="s">
        <v>26</v>
      </c>
      <c r="AH1503" t="s">
        <v>2348</v>
      </c>
      <c r="AI1503" s="13">
        <f t="shared" si="214"/>
        <v>23</v>
      </c>
      <c r="AJ1503" s="13">
        <f t="shared" si="215"/>
        <v>1</v>
      </c>
      <c r="AK1503" s="21">
        <v>1</v>
      </c>
      <c r="AM1503" t="s">
        <v>2154</v>
      </c>
      <c r="AN1503" t="str">
        <f t="shared" si="209"/>
        <v>R05</v>
      </c>
      <c r="AO1503" s="20" t="str">
        <f t="shared" si="210"/>
        <v>FINES_R05</v>
      </c>
      <c r="AP1503" s="25">
        <f t="shared" si="216"/>
        <v>0.469199538230896</v>
      </c>
      <c r="AQ1503" s="24" t="str">
        <f>+IFERROR(VLOOKUP(Y1503,#REF!,2,FALSE),"-")</f>
        <v>-</v>
      </c>
      <c r="AR1503" s="13" t="s">
        <v>2393</v>
      </c>
      <c r="AS1503" t="s">
        <v>2398</v>
      </c>
      <c r="AT1503" t="str">
        <f t="shared" si="217"/>
        <v>Lambardi - 124 e/ Sarmiento y Avenida Presidente PerÓn - Alejandro Korn Centro</v>
      </c>
    </row>
    <row r="1504" spans="1:46" ht="15.75" thickBot="1" x14ac:dyDescent="0.3">
      <c r="A1504" s="47">
        <v>5</v>
      </c>
      <c r="B1504" s="47" t="s">
        <v>1666</v>
      </c>
      <c r="C1504" s="47" t="s">
        <v>2378</v>
      </c>
      <c r="D1504" s="47" t="s">
        <v>1671</v>
      </c>
      <c r="E1504" s="47" t="s">
        <v>271</v>
      </c>
      <c r="F1504" s="47" t="s">
        <v>9446</v>
      </c>
      <c r="G1504" s="47" t="s">
        <v>2209</v>
      </c>
      <c r="H1504" s="47" t="s">
        <v>9447</v>
      </c>
      <c r="I1504" s="47" t="s">
        <v>2475</v>
      </c>
      <c r="J1504" s="47" t="s">
        <v>9449</v>
      </c>
      <c r="K1504" s="47" t="s">
        <v>14335</v>
      </c>
      <c r="L1504" s="47">
        <v>0.469199538230896</v>
      </c>
      <c r="M1504" s="47">
        <v>-34.982739004763999</v>
      </c>
      <c r="N1504" s="47">
        <v>-58.374936030420997</v>
      </c>
      <c r="O1504" s="47" t="s">
        <v>16699</v>
      </c>
      <c r="P1504" s="47">
        <v>1</v>
      </c>
      <c r="Q1504">
        <v>22</v>
      </c>
      <c r="S1504" s="23" t="s">
        <v>2347</v>
      </c>
      <c r="T1504" t="str">
        <f t="shared" si="211"/>
        <v>05</v>
      </c>
      <c r="V1504" t="str">
        <f>+VLOOKUP(B1504,MARCO!E:E,1,FALSE)</f>
        <v>San Vicente</v>
      </c>
      <c r="W1504" t="s">
        <v>134</v>
      </c>
      <c r="X1504" t="s">
        <v>134</v>
      </c>
      <c r="Y1504" t="str">
        <f t="shared" si="212"/>
        <v>R 5 - D 99 - 451 - 3695</v>
      </c>
      <c r="Z1504" t="s">
        <v>20</v>
      </c>
      <c r="AA1504" t="s">
        <v>2349</v>
      </c>
      <c r="AB1504" t="s">
        <v>21</v>
      </c>
      <c r="AD1504" t="str">
        <f t="shared" si="213"/>
        <v>Suteba</v>
      </c>
      <c r="AE1504" t="s">
        <v>22</v>
      </c>
      <c r="AF1504" t="s">
        <v>23</v>
      </c>
      <c r="AG1504" t="s">
        <v>26</v>
      </c>
      <c r="AH1504" t="s">
        <v>2348</v>
      </c>
      <c r="AI1504" s="13">
        <f t="shared" si="214"/>
        <v>22</v>
      </c>
      <c r="AJ1504" s="13">
        <f t="shared" si="215"/>
        <v>1</v>
      </c>
      <c r="AK1504" s="21">
        <v>1</v>
      </c>
      <c r="AM1504" t="s">
        <v>2154</v>
      </c>
      <c r="AN1504" t="str">
        <f t="shared" si="209"/>
        <v>R05</v>
      </c>
      <c r="AO1504" s="20" t="str">
        <f t="shared" si="210"/>
        <v>FINES_R05</v>
      </c>
      <c r="AP1504" s="25">
        <f t="shared" si="216"/>
        <v>0.469199538230896</v>
      </c>
      <c r="AQ1504" s="24" t="str">
        <f>+IFERROR(VLOOKUP(Y1504,#REF!,2,FALSE),"-")</f>
        <v>-</v>
      </c>
      <c r="AR1504" s="13" t="s">
        <v>2393</v>
      </c>
      <c r="AS1504" t="s">
        <v>2398</v>
      </c>
      <c r="AT1504" t="str">
        <f t="shared" si="217"/>
        <v>Sarmiento - 205 e/ Lambardi y Sagarra - Alejandro Korn Centro</v>
      </c>
    </row>
    <row r="1505" spans="1:46" ht="15.75" thickBot="1" x14ac:dyDescent="0.3">
      <c r="A1505" s="47">
        <v>5</v>
      </c>
      <c r="B1505" s="47" t="s">
        <v>1666</v>
      </c>
      <c r="C1505" s="47" t="s">
        <v>2378</v>
      </c>
      <c r="D1505" s="47" t="s">
        <v>1671</v>
      </c>
      <c r="E1505" s="47" t="s">
        <v>271</v>
      </c>
      <c r="F1505" s="47" t="s">
        <v>9450</v>
      </c>
      <c r="G1505" s="47" t="s">
        <v>9451</v>
      </c>
      <c r="H1505" s="47" t="s">
        <v>9452</v>
      </c>
      <c r="I1505" s="47" t="s">
        <v>2475</v>
      </c>
      <c r="J1505" s="47" t="s">
        <v>2209</v>
      </c>
      <c r="K1505" s="47" t="s">
        <v>14336</v>
      </c>
      <c r="L1505" s="47">
        <v>0.3617495596408844</v>
      </c>
      <c r="M1505" s="47">
        <v>-35.025709999999997</v>
      </c>
      <c r="N1505" s="47">
        <v>-58.4220842</v>
      </c>
      <c r="O1505" s="47" t="s">
        <v>16700</v>
      </c>
      <c r="P1505" s="47">
        <v>1</v>
      </c>
      <c r="Q1505">
        <v>21</v>
      </c>
      <c r="S1505" s="23" t="s">
        <v>2347</v>
      </c>
      <c r="T1505" t="str">
        <f t="shared" si="211"/>
        <v>05</v>
      </c>
      <c r="V1505" t="str">
        <f>+VLOOKUP(B1505,MARCO!E:E,1,FALSE)</f>
        <v>San Vicente</v>
      </c>
      <c r="W1505" t="s">
        <v>134</v>
      </c>
      <c r="X1505" t="s">
        <v>134</v>
      </c>
      <c r="Y1505" t="str">
        <f t="shared" si="212"/>
        <v>R 5 - D 99 - 451 - 3911</v>
      </c>
      <c r="Z1505" t="s">
        <v>20</v>
      </c>
      <c r="AA1505" t="s">
        <v>2349</v>
      </c>
      <c r="AB1505" t="s">
        <v>21</v>
      </c>
      <c r="AD1505" t="str">
        <f t="shared" si="213"/>
        <v>Suteba Movimiento Mayo</v>
      </c>
      <c r="AE1505" t="s">
        <v>22</v>
      </c>
      <c r="AF1505" t="s">
        <v>23</v>
      </c>
      <c r="AG1505" t="s">
        <v>26</v>
      </c>
      <c r="AH1505" t="s">
        <v>2348</v>
      </c>
      <c r="AI1505" s="13">
        <f t="shared" si="214"/>
        <v>21</v>
      </c>
      <c r="AJ1505" s="13">
        <f t="shared" si="215"/>
        <v>1</v>
      </c>
      <c r="AK1505" s="21">
        <v>1</v>
      </c>
      <c r="AM1505" t="s">
        <v>2154</v>
      </c>
      <c r="AN1505" t="str">
        <f t="shared" si="209"/>
        <v>R05</v>
      </c>
      <c r="AO1505" s="20" t="str">
        <f t="shared" si="210"/>
        <v>FINES_R05</v>
      </c>
      <c r="AP1505" s="25">
        <f t="shared" si="216"/>
        <v>0.3617495596408844</v>
      </c>
      <c r="AQ1505" s="24" t="str">
        <f>+IFERROR(VLOOKUP(Y1505,#REF!,2,FALSE),"-")</f>
        <v>-</v>
      </c>
      <c r="AR1505" s="13" t="s">
        <v>2393</v>
      </c>
      <c r="AS1505" t="s">
        <v>2398</v>
      </c>
      <c r="AT1505" t="str">
        <f t="shared" si="217"/>
        <v>Sarmiento - 205 - Alejandro Korn Centro</v>
      </c>
    </row>
    <row r="1506" spans="1:46" ht="15.75" thickBot="1" x14ac:dyDescent="0.3">
      <c r="A1506" s="47">
        <v>5</v>
      </c>
      <c r="B1506" s="47" t="s">
        <v>1666</v>
      </c>
      <c r="C1506" s="47" t="s">
        <v>2378</v>
      </c>
      <c r="D1506" s="47" t="s">
        <v>1671</v>
      </c>
      <c r="E1506" s="47" t="s">
        <v>271</v>
      </c>
      <c r="F1506" s="47" t="s">
        <v>9454</v>
      </c>
      <c r="G1506" s="47" t="s">
        <v>9455</v>
      </c>
      <c r="H1506" s="47" t="s">
        <v>9456</v>
      </c>
      <c r="I1506" s="47" t="s">
        <v>2475</v>
      </c>
      <c r="J1506" s="47" t="s">
        <v>2533</v>
      </c>
      <c r="K1506" s="47" t="s">
        <v>14337</v>
      </c>
      <c r="L1506" s="47">
        <v>0.54757291078567505</v>
      </c>
      <c r="M1506" s="47">
        <v>-35.01596412</v>
      </c>
      <c r="N1506" s="47">
        <v>-58.409656849999998</v>
      </c>
      <c r="O1506" s="47" t="s">
        <v>16701</v>
      </c>
      <c r="P1506" s="47">
        <v>2</v>
      </c>
      <c r="Q1506">
        <v>40</v>
      </c>
      <c r="S1506" s="23" t="s">
        <v>2347</v>
      </c>
      <c r="T1506" t="str">
        <f t="shared" si="211"/>
        <v>05</v>
      </c>
      <c r="V1506" t="str">
        <f>+VLOOKUP(B1506,MARCO!E:E,1,FALSE)</f>
        <v>San Vicente</v>
      </c>
      <c r="W1506" t="s">
        <v>134</v>
      </c>
      <c r="X1506" t="s">
        <v>134</v>
      </c>
      <c r="Y1506" t="str">
        <f t="shared" si="212"/>
        <v>R 5 - D 99 - 451 - 3701</v>
      </c>
      <c r="Z1506" t="s">
        <v>20</v>
      </c>
      <c r="AA1506" t="s">
        <v>2349</v>
      </c>
      <c r="AB1506" t="s">
        <v>21</v>
      </c>
      <c r="AD1506" t="str">
        <f t="shared" si="213"/>
        <v>Local Insauro Arancibia</v>
      </c>
      <c r="AE1506" t="s">
        <v>22</v>
      </c>
      <c r="AF1506" t="s">
        <v>23</v>
      </c>
      <c r="AG1506" t="s">
        <v>26</v>
      </c>
      <c r="AH1506" t="s">
        <v>2348</v>
      </c>
      <c r="AI1506" s="13">
        <f t="shared" si="214"/>
        <v>40</v>
      </c>
      <c r="AJ1506" s="13">
        <f t="shared" si="215"/>
        <v>2</v>
      </c>
      <c r="AK1506" s="21">
        <v>1</v>
      </c>
      <c r="AM1506" t="s">
        <v>2154</v>
      </c>
      <c r="AN1506" t="str">
        <f t="shared" si="209"/>
        <v>R05</v>
      </c>
      <c r="AO1506" s="20" t="str">
        <f t="shared" si="210"/>
        <v>FINES_R05</v>
      </c>
      <c r="AP1506" s="25">
        <f t="shared" si="216"/>
        <v>0.54757291078567505</v>
      </c>
      <c r="AQ1506" s="24" t="str">
        <f>+IFERROR(VLOOKUP(Y1506,#REF!,2,FALSE),"-")</f>
        <v>-</v>
      </c>
      <c r="AR1506" s="13" t="s">
        <v>2393</v>
      </c>
      <c r="AS1506" t="s">
        <v>2398</v>
      </c>
      <c r="AT1506" t="str">
        <f t="shared" si="217"/>
        <v>Avenida Presidente PerÓn - 1185 - Alejandro Korn B° La Estelita</v>
      </c>
    </row>
    <row r="1507" spans="1:46" ht="15.75" thickBot="1" x14ac:dyDescent="0.3">
      <c r="A1507" s="47">
        <v>5</v>
      </c>
      <c r="B1507" s="47" t="s">
        <v>1666</v>
      </c>
      <c r="C1507" s="47" t="s">
        <v>2378</v>
      </c>
      <c r="D1507" s="47" t="s">
        <v>1671</v>
      </c>
      <c r="E1507" s="47" t="s">
        <v>271</v>
      </c>
      <c r="F1507" s="47" t="s">
        <v>9459</v>
      </c>
      <c r="G1507" s="47" t="s">
        <v>9460</v>
      </c>
      <c r="H1507" s="47" t="s">
        <v>9461</v>
      </c>
      <c r="I1507" s="47" t="s">
        <v>2475</v>
      </c>
      <c r="J1507" s="47" t="s">
        <v>9449</v>
      </c>
      <c r="K1507" s="47" t="s">
        <v>14338</v>
      </c>
      <c r="L1507" s="47">
        <v>0.6060522198677063</v>
      </c>
      <c r="M1507" s="47">
        <v>-35.031914299999997</v>
      </c>
      <c r="N1507" s="47">
        <v>-58.416887299999999</v>
      </c>
      <c r="O1507" s="47" t="s">
        <v>16702</v>
      </c>
      <c r="P1507" s="47">
        <v>3</v>
      </c>
      <c r="Q1507">
        <v>63</v>
      </c>
      <c r="S1507" s="23" t="s">
        <v>2347</v>
      </c>
      <c r="T1507" t="str">
        <f t="shared" si="211"/>
        <v>05</v>
      </c>
      <c r="V1507" t="str">
        <f>+VLOOKUP(B1507,MARCO!E:E,1,FALSE)</f>
        <v>San Vicente</v>
      </c>
      <c r="W1507" t="s">
        <v>134</v>
      </c>
      <c r="X1507" t="s">
        <v>134</v>
      </c>
      <c r="Y1507" t="str">
        <f t="shared" si="212"/>
        <v>R 5 - D 99 - 451 - 2820</v>
      </c>
      <c r="Z1507" t="s">
        <v>20</v>
      </c>
      <c r="AA1507" t="s">
        <v>2349</v>
      </c>
      <c r="AB1507" t="s">
        <v>21</v>
      </c>
      <c r="AD1507" t="str">
        <f t="shared" si="213"/>
        <v>Unsav</v>
      </c>
      <c r="AE1507" t="s">
        <v>22</v>
      </c>
      <c r="AF1507" t="s">
        <v>23</v>
      </c>
      <c r="AG1507" t="s">
        <v>26</v>
      </c>
      <c r="AH1507" t="s">
        <v>2348</v>
      </c>
      <c r="AI1507" s="13">
        <f t="shared" si="214"/>
        <v>63</v>
      </c>
      <c r="AJ1507" s="13">
        <f t="shared" si="215"/>
        <v>3</v>
      </c>
      <c r="AK1507" s="21">
        <v>1</v>
      </c>
      <c r="AM1507" t="s">
        <v>2154</v>
      </c>
      <c r="AN1507" t="str">
        <f t="shared" si="209"/>
        <v>R05</v>
      </c>
      <c r="AO1507" s="20" t="str">
        <f t="shared" si="210"/>
        <v>FINES_R05</v>
      </c>
      <c r="AP1507" s="25">
        <f t="shared" si="216"/>
        <v>0.6060522198677063</v>
      </c>
      <c r="AQ1507" s="24" t="str">
        <f>+IFERROR(VLOOKUP(Y1507,#REF!,2,FALSE),"-")</f>
        <v>-</v>
      </c>
      <c r="AR1507" s="13" t="s">
        <v>2393</v>
      </c>
      <c r="AS1507" t="s">
        <v>2398</v>
      </c>
      <c r="AT1507" t="str">
        <f t="shared" si="217"/>
        <v>Sarmiento - 1000 e/ Presidente Illia y Ugarte - San Vicente Bº La Paz</v>
      </c>
    </row>
    <row r="1508" spans="1:46" ht="15.75" thickBot="1" x14ac:dyDescent="0.3">
      <c r="A1508" s="47">
        <v>5</v>
      </c>
      <c r="B1508" s="47" t="s">
        <v>1666</v>
      </c>
      <c r="C1508" s="47" t="s">
        <v>2378</v>
      </c>
      <c r="D1508" s="47" t="s">
        <v>1671</v>
      </c>
      <c r="E1508" s="47" t="s">
        <v>271</v>
      </c>
      <c r="F1508" s="47" t="s">
        <v>9464</v>
      </c>
      <c r="G1508" s="47" t="s">
        <v>9465</v>
      </c>
      <c r="H1508" s="47" t="s">
        <v>9466</v>
      </c>
      <c r="I1508" s="47" t="s">
        <v>2475</v>
      </c>
      <c r="J1508" s="47" t="s">
        <v>9449</v>
      </c>
      <c r="K1508" s="47" t="s">
        <v>14339</v>
      </c>
      <c r="L1508" s="47">
        <v>0.72628837823867798</v>
      </c>
      <c r="M1508" s="47">
        <v>-34.955109137404001</v>
      </c>
      <c r="N1508" s="47">
        <v>-58.381812702536998</v>
      </c>
      <c r="O1508" s="47" t="s">
        <v>16703</v>
      </c>
      <c r="P1508" s="47">
        <v>1</v>
      </c>
      <c r="Q1508">
        <v>14</v>
      </c>
      <c r="S1508" s="23" t="s">
        <v>2347</v>
      </c>
      <c r="T1508" t="str">
        <f t="shared" si="211"/>
        <v>05</v>
      </c>
      <c r="V1508" t="str">
        <f>+VLOOKUP(B1508,MARCO!E:E,1,FALSE)</f>
        <v>San Vicente</v>
      </c>
      <c r="W1508" t="s">
        <v>134</v>
      </c>
      <c r="X1508" t="s">
        <v>134</v>
      </c>
      <c r="Y1508" t="str">
        <f t="shared" si="212"/>
        <v>R 5 - D 99 - 451 - 4099</v>
      </c>
      <c r="Z1508" t="s">
        <v>20</v>
      </c>
      <c r="AA1508" t="s">
        <v>2349</v>
      </c>
      <c r="AB1508" t="s">
        <v>21</v>
      </c>
      <c r="AD1508" t="str">
        <f t="shared" si="213"/>
        <v>Iglesia El Arca De La Salvacion</v>
      </c>
      <c r="AE1508" t="s">
        <v>22</v>
      </c>
      <c r="AF1508" t="s">
        <v>23</v>
      </c>
      <c r="AG1508" t="s">
        <v>26</v>
      </c>
      <c r="AH1508" t="s">
        <v>2348</v>
      </c>
      <c r="AI1508" s="13">
        <f t="shared" si="214"/>
        <v>14</v>
      </c>
      <c r="AJ1508" s="13">
        <f t="shared" si="215"/>
        <v>1</v>
      </c>
      <c r="AK1508" s="21">
        <v>1</v>
      </c>
      <c r="AM1508" t="s">
        <v>2154</v>
      </c>
      <c r="AN1508" t="str">
        <f t="shared" si="209"/>
        <v>R05</v>
      </c>
      <c r="AO1508" s="20" t="str">
        <f t="shared" si="210"/>
        <v>FINES_R05</v>
      </c>
      <c r="AP1508" s="25">
        <f t="shared" si="216"/>
        <v>0.72628837823867798</v>
      </c>
      <c r="AQ1508" s="24" t="str">
        <f>+IFERROR(VLOOKUP(Y1508,#REF!,2,FALSE),"-")</f>
        <v>-</v>
      </c>
      <c r="AR1508" s="13" t="s">
        <v>2393</v>
      </c>
      <c r="AS1508" t="s">
        <v>2397</v>
      </c>
      <c r="AT1508" t="str">
        <f t="shared" si="217"/>
        <v>Miguel Martinez - 2253 - Alejandro Korn Bº El Roll</v>
      </c>
    </row>
    <row r="1509" spans="1:46" ht="15.75" thickBot="1" x14ac:dyDescent="0.3">
      <c r="A1509" s="47">
        <v>5</v>
      </c>
      <c r="B1509" s="47" t="s">
        <v>1666</v>
      </c>
      <c r="C1509" s="47" t="s">
        <v>2378</v>
      </c>
      <c r="D1509" s="47" t="s">
        <v>1671</v>
      </c>
      <c r="E1509" s="47" t="s">
        <v>271</v>
      </c>
      <c r="F1509" s="47" t="s">
        <v>9469</v>
      </c>
      <c r="G1509" s="47" t="s">
        <v>6803</v>
      </c>
      <c r="H1509" s="47" t="s">
        <v>9470</v>
      </c>
      <c r="I1509" s="47" t="s">
        <v>2475</v>
      </c>
      <c r="J1509" s="47" t="s">
        <v>9472</v>
      </c>
      <c r="K1509" s="47" t="s">
        <v>14340</v>
      </c>
      <c r="L1509" s="47">
        <v>0.1264398396015167</v>
      </c>
      <c r="M1509" s="47">
        <v>-34.982246028492021</v>
      </c>
      <c r="N1509" s="47">
        <v>-58.393498615304097</v>
      </c>
      <c r="O1509" s="47" t="s">
        <v>16704</v>
      </c>
      <c r="P1509" s="47">
        <v>1</v>
      </c>
      <c r="Q1509">
        <v>25</v>
      </c>
      <c r="S1509" s="23" t="s">
        <v>2347</v>
      </c>
      <c r="T1509" t="str">
        <f t="shared" si="211"/>
        <v>05</v>
      </c>
      <c r="V1509" t="str">
        <f>+VLOOKUP(B1509,MARCO!E:E,1,FALSE)</f>
        <v>San Vicente</v>
      </c>
      <c r="W1509" t="s">
        <v>134</v>
      </c>
      <c r="X1509" t="s">
        <v>134</v>
      </c>
      <c r="Y1509" t="str">
        <f t="shared" si="212"/>
        <v>R 5 - D 99 - 451 - 4249</v>
      </c>
      <c r="Z1509" t="s">
        <v>20</v>
      </c>
      <c r="AA1509" t="s">
        <v>2349</v>
      </c>
      <c r="AB1509" t="s">
        <v>21</v>
      </c>
      <c r="AD1509" t="str">
        <f t="shared" si="213"/>
        <v>Barrios De Pie</v>
      </c>
      <c r="AE1509" t="s">
        <v>22</v>
      </c>
      <c r="AF1509" t="s">
        <v>23</v>
      </c>
      <c r="AG1509" t="s">
        <v>26</v>
      </c>
      <c r="AH1509" t="s">
        <v>2348</v>
      </c>
      <c r="AI1509" s="13">
        <f t="shared" si="214"/>
        <v>25</v>
      </c>
      <c r="AJ1509" s="13">
        <f t="shared" si="215"/>
        <v>1</v>
      </c>
      <c r="AK1509" s="21">
        <v>1</v>
      </c>
      <c r="AM1509" t="s">
        <v>2154</v>
      </c>
      <c r="AN1509" t="str">
        <f t="shared" si="209"/>
        <v>R05</v>
      </c>
      <c r="AO1509" s="20" t="str">
        <f t="shared" si="210"/>
        <v>FINES_R05</v>
      </c>
      <c r="AP1509" s="25">
        <f t="shared" si="216"/>
        <v>0.1264398396015167</v>
      </c>
      <c r="AQ1509" s="24" t="str">
        <f>+IFERROR(VLOOKUP(Y1509,#REF!,2,FALSE),"-")</f>
        <v>-</v>
      </c>
      <c r="AR1509" s="13" t="s">
        <v>2393</v>
      </c>
      <c r="AS1509" t="s">
        <v>2398</v>
      </c>
      <c r="AT1509" t="str">
        <f t="shared" si="217"/>
        <v>Avellaneda - 540 - Alejandro Korn Bº Villa Coll</v>
      </c>
    </row>
    <row r="1510" spans="1:46" ht="15.75" thickBot="1" x14ac:dyDescent="0.3">
      <c r="A1510" s="47">
        <v>6</v>
      </c>
      <c r="B1510" s="47" t="s">
        <v>1771</v>
      </c>
      <c r="C1510" s="47" t="s">
        <v>2369</v>
      </c>
      <c r="D1510" s="47" t="s">
        <v>1782</v>
      </c>
      <c r="E1510" s="47" t="s">
        <v>1783</v>
      </c>
      <c r="F1510" s="47" t="s">
        <v>9473</v>
      </c>
      <c r="G1510" s="47" t="s">
        <v>9474</v>
      </c>
      <c r="H1510" s="47" t="s">
        <v>9475</v>
      </c>
      <c r="I1510" s="47" t="s">
        <v>2414</v>
      </c>
      <c r="J1510" s="47"/>
      <c r="K1510" s="47" t="s">
        <v>14341</v>
      </c>
      <c r="L1510" s="47">
        <v>0.1832203418016434</v>
      </c>
      <c r="M1510" s="47">
        <v>-34.541705442251697</v>
      </c>
      <c r="N1510" s="47">
        <v>-58.538749673457403</v>
      </c>
      <c r="O1510" s="47" t="s">
        <v>16705</v>
      </c>
      <c r="P1510" s="47">
        <v>1</v>
      </c>
      <c r="Q1510">
        <v>15</v>
      </c>
      <c r="S1510" s="23" t="s">
        <v>2347</v>
      </c>
      <c r="T1510" t="str">
        <f t="shared" si="211"/>
        <v>06</v>
      </c>
      <c r="V1510" t="str">
        <f>+VLOOKUP(B1510,MARCO!E:E,1,FALSE)</f>
        <v>Vicente López</v>
      </c>
      <c r="W1510" t="s">
        <v>134</v>
      </c>
      <c r="X1510" t="s">
        <v>134</v>
      </c>
      <c r="Y1510" t="str">
        <f t="shared" si="212"/>
        <v>R 6 - D 109 - 452 - 1932</v>
      </c>
      <c r="Z1510" t="s">
        <v>20</v>
      </c>
      <c r="AA1510" t="s">
        <v>2349</v>
      </c>
      <c r="AB1510" t="s">
        <v>21</v>
      </c>
      <c r="AD1510" t="str">
        <f t="shared" si="213"/>
        <v>Ep 30</v>
      </c>
      <c r="AE1510" t="s">
        <v>22</v>
      </c>
      <c r="AF1510" t="s">
        <v>23</v>
      </c>
      <c r="AG1510" t="s">
        <v>26</v>
      </c>
      <c r="AH1510" t="s">
        <v>2348</v>
      </c>
      <c r="AI1510" s="13">
        <f t="shared" si="214"/>
        <v>15</v>
      </c>
      <c r="AJ1510" s="13">
        <f t="shared" si="215"/>
        <v>1</v>
      </c>
      <c r="AK1510" s="21">
        <v>1</v>
      </c>
      <c r="AM1510" t="s">
        <v>2154</v>
      </c>
      <c r="AN1510" t="str">
        <f t="shared" si="209"/>
        <v>R06</v>
      </c>
      <c r="AO1510" s="20" t="str">
        <f t="shared" si="210"/>
        <v>FINES_R06</v>
      </c>
      <c r="AP1510" s="25">
        <f t="shared" si="216"/>
        <v>0.1832203418016434</v>
      </c>
      <c r="AQ1510" s="24" t="str">
        <f>+IFERROR(VLOOKUP(Y1510,#REF!,2,FALSE),"-")</f>
        <v>-</v>
      </c>
      <c r="AR1510" s="13" t="s">
        <v>2393</v>
      </c>
      <c r="AS1510" t="s">
        <v>2397</v>
      </c>
      <c r="AT1510" t="str">
        <f t="shared" si="217"/>
        <v>Pedro Ignacio De La Rivera 6354 - 0033 e/ Israel y Fray Cayetano Rodriguez - Ep 30 Munro</v>
      </c>
    </row>
    <row r="1511" spans="1:46" ht="15.75" thickBot="1" x14ac:dyDescent="0.3">
      <c r="A1511" s="47">
        <v>6</v>
      </c>
      <c r="B1511" s="47" t="s">
        <v>1771</v>
      </c>
      <c r="C1511" s="47" t="s">
        <v>2369</v>
      </c>
      <c r="D1511" s="47" t="s">
        <v>1782</v>
      </c>
      <c r="E1511" s="47" t="s">
        <v>1783</v>
      </c>
      <c r="F1511" s="47" t="s">
        <v>9477</v>
      </c>
      <c r="G1511" s="47" t="s">
        <v>9478</v>
      </c>
      <c r="H1511" s="47" t="s">
        <v>9479</v>
      </c>
      <c r="I1511" s="47" t="s">
        <v>2414</v>
      </c>
      <c r="J1511" s="47"/>
      <c r="K1511" s="47" t="s">
        <v>14342</v>
      </c>
      <c r="L1511" s="47">
        <v>6.4080320298671722E-3</v>
      </c>
      <c r="M1511" s="47">
        <v>-34.5209452</v>
      </c>
      <c r="N1511" s="47">
        <v>-58.4879788</v>
      </c>
      <c r="O1511" s="47" t="s">
        <v>16706</v>
      </c>
      <c r="P1511" s="47">
        <v>1</v>
      </c>
      <c r="Q1511">
        <v>29</v>
      </c>
      <c r="S1511" s="23" t="s">
        <v>2347</v>
      </c>
      <c r="T1511" t="str">
        <f t="shared" si="211"/>
        <v>06</v>
      </c>
      <c r="V1511" t="str">
        <f>+VLOOKUP(B1511,MARCO!E:E,1,FALSE)</f>
        <v>Vicente López</v>
      </c>
      <c r="W1511" t="s">
        <v>134</v>
      </c>
      <c r="X1511" t="s">
        <v>134</v>
      </c>
      <c r="Y1511" t="str">
        <f t="shared" si="212"/>
        <v>R 6 - D 109 - 452 - 1931</v>
      </c>
      <c r="Z1511" t="s">
        <v>20</v>
      </c>
      <c r="AA1511" t="s">
        <v>2349</v>
      </c>
      <c r="AB1511" t="s">
        <v>21</v>
      </c>
      <c r="AD1511" t="str">
        <f t="shared" si="213"/>
        <v>Setia</v>
      </c>
      <c r="AE1511" t="s">
        <v>22</v>
      </c>
      <c r="AF1511" t="s">
        <v>23</v>
      </c>
      <c r="AG1511" t="s">
        <v>26</v>
      </c>
      <c r="AH1511" t="s">
        <v>2348</v>
      </c>
      <c r="AI1511" s="13">
        <f t="shared" si="214"/>
        <v>29</v>
      </c>
      <c r="AJ1511" s="13">
        <f t="shared" si="215"/>
        <v>1</v>
      </c>
      <c r="AK1511" s="21">
        <v>1</v>
      </c>
      <c r="AM1511" t="s">
        <v>2154</v>
      </c>
      <c r="AN1511" t="str">
        <f t="shared" si="209"/>
        <v>R06</v>
      </c>
      <c r="AO1511" s="20" t="str">
        <f t="shared" si="210"/>
        <v>FINES_R06</v>
      </c>
      <c r="AP1511" s="25">
        <f t="shared" si="216"/>
        <v>6.4080320298671722E-3</v>
      </c>
      <c r="AQ1511" s="24" t="str">
        <f>+IFERROR(VLOOKUP(Y1511,#REF!,2,FALSE),"-")</f>
        <v>-</v>
      </c>
      <c r="AR1511" s="13" t="s">
        <v>2393</v>
      </c>
      <c r="AS1511" t="s">
        <v>2398</v>
      </c>
      <c r="AT1511" t="str">
        <f t="shared" si="217"/>
        <v>Italia 1666 - 0031 e/ Hilarión De La Quintana y Domingo Faustino Sarmiento - Setia Florida Este</v>
      </c>
    </row>
    <row r="1512" spans="1:46" ht="15.75" thickBot="1" x14ac:dyDescent="0.3">
      <c r="A1512" s="47">
        <v>6</v>
      </c>
      <c r="B1512" s="47" t="s">
        <v>1771</v>
      </c>
      <c r="C1512" s="47" t="s">
        <v>2369</v>
      </c>
      <c r="D1512" s="47" t="s">
        <v>1782</v>
      </c>
      <c r="E1512" s="47" t="s">
        <v>1783</v>
      </c>
      <c r="F1512" s="47" t="s">
        <v>9481</v>
      </c>
      <c r="G1512" s="47" t="s">
        <v>2219</v>
      </c>
      <c r="H1512" s="47" t="s">
        <v>9482</v>
      </c>
      <c r="I1512" s="47" t="s">
        <v>2475</v>
      </c>
      <c r="J1512" s="47"/>
      <c r="K1512" s="47" t="s">
        <v>14343</v>
      </c>
      <c r="L1512" s="47">
        <v>4.4924423098564148E-2</v>
      </c>
      <c r="M1512" s="47">
        <v>-34.513316887670001</v>
      </c>
      <c r="N1512" s="47">
        <v>-58.482499904223999</v>
      </c>
      <c r="O1512" s="47" t="s">
        <v>16707</v>
      </c>
      <c r="P1512" s="47">
        <v>3</v>
      </c>
      <c r="Q1512">
        <v>26</v>
      </c>
      <c r="S1512" s="23" t="s">
        <v>2347</v>
      </c>
      <c r="T1512" t="str">
        <f t="shared" si="211"/>
        <v>06</v>
      </c>
      <c r="V1512" t="str">
        <f>+VLOOKUP(B1512,MARCO!E:E,1,FALSE)</f>
        <v>Vicente López</v>
      </c>
      <c r="W1512" t="s">
        <v>134</v>
      </c>
      <c r="X1512" t="s">
        <v>134</v>
      </c>
      <c r="Y1512" t="str">
        <f t="shared" si="212"/>
        <v>R 6 - D 109 - 452 - 0130</v>
      </c>
      <c r="Z1512" t="s">
        <v>20</v>
      </c>
      <c r="AA1512" t="s">
        <v>2349</v>
      </c>
      <c r="AB1512" t="s">
        <v>21</v>
      </c>
      <c r="AD1512" t="str">
        <f t="shared" si="213"/>
        <v>Residencia Presidencial</v>
      </c>
      <c r="AE1512" t="s">
        <v>22</v>
      </c>
      <c r="AF1512" t="s">
        <v>23</v>
      </c>
      <c r="AG1512" t="s">
        <v>26</v>
      </c>
      <c r="AH1512" t="s">
        <v>2348</v>
      </c>
      <c r="AI1512" s="13">
        <f t="shared" si="214"/>
        <v>26</v>
      </c>
      <c r="AJ1512" s="13">
        <f t="shared" si="215"/>
        <v>3</v>
      </c>
      <c r="AK1512" s="21">
        <v>1</v>
      </c>
      <c r="AM1512" t="s">
        <v>2154</v>
      </c>
      <c r="AN1512" t="str">
        <f t="shared" si="209"/>
        <v>R06</v>
      </c>
      <c r="AO1512" s="20" t="str">
        <f t="shared" si="210"/>
        <v>FINES_R06</v>
      </c>
      <c r="AP1512" s="25">
        <f t="shared" si="216"/>
        <v>4.4924423098564148E-2</v>
      </c>
      <c r="AQ1512" s="24" t="str">
        <f>+IFERROR(VLOOKUP(Y1512,#REF!,2,FALSE),"-")</f>
        <v>-</v>
      </c>
      <c r="AR1512" s="13" t="s">
        <v>2393</v>
      </c>
      <c r="AS1512" t="s">
        <v>2398</v>
      </c>
      <c r="AT1512" t="str">
        <f t="shared" si="217"/>
        <v>Villate - 1000 e/ Maipú y Libertador - Olivos</v>
      </c>
    </row>
    <row r="1513" spans="1:46" ht="15.75" thickBot="1" x14ac:dyDescent="0.3">
      <c r="A1513" s="47">
        <v>6</v>
      </c>
      <c r="B1513" s="47" t="s">
        <v>1771</v>
      </c>
      <c r="C1513" s="47" t="s">
        <v>2369</v>
      </c>
      <c r="D1513" s="47" t="s">
        <v>1782</v>
      </c>
      <c r="E1513" s="47" t="s">
        <v>1783</v>
      </c>
      <c r="F1513" s="47" t="s">
        <v>9484</v>
      </c>
      <c r="G1513" s="47" t="s">
        <v>9485</v>
      </c>
      <c r="H1513" s="47" t="s">
        <v>9486</v>
      </c>
      <c r="I1513" s="47" t="s">
        <v>2475</v>
      </c>
      <c r="J1513" s="47" t="s">
        <v>9488</v>
      </c>
      <c r="K1513" s="47" t="s">
        <v>14344</v>
      </c>
      <c r="L1513" s="47">
        <v>0.1877807229757309</v>
      </c>
      <c r="M1513" s="47">
        <v>-34.547429700000002</v>
      </c>
      <c r="N1513" s="47">
        <v>-58.502746100000003</v>
      </c>
      <c r="O1513" s="47" t="s">
        <v>16708</v>
      </c>
      <c r="P1513" s="47">
        <v>1</v>
      </c>
      <c r="Q1513">
        <v>6</v>
      </c>
      <c r="S1513" s="23" t="s">
        <v>2347</v>
      </c>
      <c r="T1513" t="str">
        <f t="shared" si="211"/>
        <v>06</v>
      </c>
      <c r="V1513" t="str">
        <f>+VLOOKUP(B1513,MARCO!E:E,1,FALSE)</f>
        <v>Vicente López</v>
      </c>
      <c r="W1513" t="s">
        <v>134</v>
      </c>
      <c r="X1513" t="s">
        <v>134</v>
      </c>
      <c r="Y1513" t="str">
        <f t="shared" si="212"/>
        <v>R 6 - D 109 - 452 - 3998</v>
      </c>
      <c r="Z1513" t="s">
        <v>20</v>
      </c>
      <c r="AA1513" t="s">
        <v>2349</v>
      </c>
      <c r="AB1513" t="s">
        <v>21</v>
      </c>
      <c r="AD1513" t="str">
        <f t="shared" si="213"/>
        <v>Ciie</v>
      </c>
      <c r="AE1513" t="s">
        <v>22</v>
      </c>
      <c r="AF1513" t="s">
        <v>23</v>
      </c>
      <c r="AG1513" t="s">
        <v>26</v>
      </c>
      <c r="AH1513" t="s">
        <v>2348</v>
      </c>
      <c r="AI1513" s="13">
        <f t="shared" si="214"/>
        <v>6</v>
      </c>
      <c r="AJ1513" s="13">
        <f t="shared" si="215"/>
        <v>1</v>
      </c>
      <c r="AK1513" s="21">
        <v>1</v>
      </c>
      <c r="AM1513" t="s">
        <v>2154</v>
      </c>
      <c r="AN1513" t="str">
        <f t="shared" si="209"/>
        <v>R06</v>
      </c>
      <c r="AO1513" s="20" t="str">
        <f t="shared" si="210"/>
        <v>FINES_R06</v>
      </c>
      <c r="AP1513" s="25">
        <f t="shared" si="216"/>
        <v>0.1877807229757309</v>
      </c>
      <c r="AQ1513" s="24" t="str">
        <f>+IFERROR(VLOOKUP(Y1513,#REF!,2,FALSE),"-")</f>
        <v>-</v>
      </c>
      <c r="AR1513" s="13" t="s">
        <v>2393</v>
      </c>
      <c r="AS1513" t="s">
        <v>2398</v>
      </c>
      <c r="AT1513" t="str">
        <f t="shared" si="217"/>
        <v>Francisco N. De Laprida - 3664 - Villa Martelli</v>
      </c>
    </row>
    <row r="1514" spans="1:46" ht="15.75" thickBot="1" x14ac:dyDescent="0.3">
      <c r="A1514" s="47">
        <v>6</v>
      </c>
      <c r="B1514" s="47" t="s">
        <v>1771</v>
      </c>
      <c r="C1514" s="47" t="s">
        <v>2369</v>
      </c>
      <c r="D1514" s="47" t="s">
        <v>1782</v>
      </c>
      <c r="E1514" s="47" t="s">
        <v>1783</v>
      </c>
      <c r="F1514" s="47" t="s">
        <v>9489</v>
      </c>
      <c r="G1514" s="47" t="s">
        <v>9490</v>
      </c>
      <c r="H1514" s="47" t="s">
        <v>9491</v>
      </c>
      <c r="I1514" s="47" t="s">
        <v>2475</v>
      </c>
      <c r="J1514" s="47" t="s">
        <v>9490</v>
      </c>
      <c r="K1514" s="47" t="s">
        <v>14345</v>
      </c>
      <c r="L1514" s="47">
        <v>0.117225244641304</v>
      </c>
      <c r="M1514" s="47">
        <v>-38.018214897260997</v>
      </c>
      <c r="N1514" s="47">
        <v>-57.553977480881997</v>
      </c>
      <c r="O1514" s="47" t="s">
        <v>16709</v>
      </c>
      <c r="P1514" s="47">
        <v>3</v>
      </c>
      <c r="Q1514">
        <v>66</v>
      </c>
      <c r="S1514" s="23" t="s">
        <v>2347</v>
      </c>
      <c r="T1514" t="str">
        <f t="shared" si="211"/>
        <v>06</v>
      </c>
      <c r="V1514" t="str">
        <f>+VLOOKUP(B1514,MARCO!E:E,1,FALSE)</f>
        <v>Vicente López</v>
      </c>
      <c r="W1514" t="s">
        <v>134</v>
      </c>
      <c r="X1514" t="s">
        <v>134</v>
      </c>
      <c r="Y1514" t="str">
        <f t="shared" si="212"/>
        <v>R 6 - D 109 - 452 - 0139</v>
      </c>
      <c r="Z1514" t="s">
        <v>20</v>
      </c>
      <c r="AA1514" t="s">
        <v>2349</v>
      </c>
      <c r="AB1514" t="s">
        <v>21</v>
      </c>
      <c r="AD1514" t="str">
        <f t="shared" si="213"/>
        <v>Patronato Del Liberado Bonaerense</v>
      </c>
      <c r="AE1514" t="s">
        <v>22</v>
      </c>
      <c r="AF1514" t="s">
        <v>23</v>
      </c>
      <c r="AG1514" t="s">
        <v>26</v>
      </c>
      <c r="AH1514" t="s">
        <v>2348</v>
      </c>
      <c r="AI1514" s="13">
        <f t="shared" si="214"/>
        <v>66</v>
      </c>
      <c r="AJ1514" s="13">
        <f t="shared" si="215"/>
        <v>3</v>
      </c>
      <c r="AK1514" s="21">
        <v>1</v>
      </c>
      <c r="AM1514" t="s">
        <v>2154</v>
      </c>
      <c r="AN1514" t="str">
        <f t="shared" si="209"/>
        <v>R06</v>
      </c>
      <c r="AO1514" s="20" t="str">
        <f t="shared" si="210"/>
        <v>FINES_R06</v>
      </c>
      <c r="AP1514" s="25">
        <f t="shared" si="216"/>
        <v>0.117225244641304</v>
      </c>
      <c r="AQ1514" s="24" t="str">
        <f>+IFERROR(VLOOKUP(Y1514,#REF!,2,FALSE),"-")</f>
        <v>-</v>
      </c>
      <c r="AR1514" s="13" t="s">
        <v>2393</v>
      </c>
      <c r="AS1514" t="s">
        <v>2397</v>
      </c>
      <c r="AT1514" t="str">
        <f t="shared" si="217"/>
        <v>H. Quintana - 2013 - Olivos</v>
      </c>
    </row>
    <row r="1515" spans="1:46" ht="15.75" thickBot="1" x14ac:dyDescent="0.3">
      <c r="A1515" s="47">
        <v>6</v>
      </c>
      <c r="B1515" s="47" t="s">
        <v>1771</v>
      </c>
      <c r="C1515" s="47" t="s">
        <v>2369</v>
      </c>
      <c r="D1515" s="47" t="s">
        <v>1782</v>
      </c>
      <c r="E1515" s="47" t="s">
        <v>1783</v>
      </c>
      <c r="F1515" s="47" t="s">
        <v>9493</v>
      </c>
      <c r="G1515" s="47" t="s">
        <v>9494</v>
      </c>
      <c r="H1515" s="47" t="s">
        <v>9495</v>
      </c>
      <c r="I1515" s="47" t="s">
        <v>2475</v>
      </c>
      <c r="J1515" s="47" t="s">
        <v>9494</v>
      </c>
      <c r="K1515" s="47" t="s">
        <v>14346</v>
      </c>
      <c r="L1515" s="47">
        <v>0.44547685980796808</v>
      </c>
      <c r="M1515" s="47">
        <v>-34.548208099999997</v>
      </c>
      <c r="N1515" s="47">
        <v>-58.519932699999998</v>
      </c>
      <c r="O1515" s="47" t="s">
        <v>16710</v>
      </c>
      <c r="P1515" s="47">
        <v>3</v>
      </c>
      <c r="Q1515">
        <v>59</v>
      </c>
      <c r="S1515" s="23" t="s">
        <v>2347</v>
      </c>
      <c r="T1515" t="str">
        <f t="shared" si="211"/>
        <v>06</v>
      </c>
      <c r="V1515" t="str">
        <f>+VLOOKUP(B1515,MARCO!E:E,1,FALSE)</f>
        <v>Vicente López</v>
      </c>
      <c r="W1515" t="s">
        <v>134</v>
      </c>
      <c r="X1515" t="s">
        <v>134</v>
      </c>
      <c r="Y1515" t="str">
        <f t="shared" si="212"/>
        <v>R 6 - D 109 - 452 - 0585</v>
      </c>
      <c r="Z1515" t="s">
        <v>20</v>
      </c>
      <c r="AA1515" t="s">
        <v>2349</v>
      </c>
      <c r="AB1515" t="s">
        <v>21</v>
      </c>
      <c r="AD1515" t="str">
        <f t="shared" si="213"/>
        <v>Centro Social Productivo Juana Azurduy</v>
      </c>
      <c r="AE1515" t="s">
        <v>22</v>
      </c>
      <c r="AF1515" t="s">
        <v>23</v>
      </c>
      <c r="AG1515" t="s">
        <v>26</v>
      </c>
      <c r="AH1515" t="s">
        <v>2348</v>
      </c>
      <c r="AI1515" s="13">
        <f t="shared" si="214"/>
        <v>59</v>
      </c>
      <c r="AJ1515" s="13">
        <f t="shared" si="215"/>
        <v>3</v>
      </c>
      <c r="AK1515" s="21">
        <v>1</v>
      </c>
      <c r="AM1515" t="s">
        <v>2154</v>
      </c>
      <c r="AN1515" t="str">
        <f t="shared" si="209"/>
        <v>R06</v>
      </c>
      <c r="AO1515" s="20" t="str">
        <f t="shared" si="210"/>
        <v>FINES_R06</v>
      </c>
      <c r="AP1515" s="25">
        <f t="shared" si="216"/>
        <v>0.44547685980796808</v>
      </c>
      <c r="AQ1515" s="24" t="str">
        <f>+IFERROR(VLOOKUP(Y1515,#REF!,2,FALSE),"-")</f>
        <v>-</v>
      </c>
      <c r="AR1515" s="13" t="s">
        <v>2393</v>
      </c>
      <c r="AS1515" t="s">
        <v>2398</v>
      </c>
      <c r="AT1515" t="str">
        <f t="shared" si="217"/>
        <v>Azurduy - 783 e/ Carlos Francisco Melo y Gral. Martin Miguel De Güemes - Florida Oeste</v>
      </c>
    </row>
    <row r="1516" spans="1:46" ht="15.75" thickBot="1" x14ac:dyDescent="0.3">
      <c r="A1516" s="47">
        <v>6</v>
      </c>
      <c r="B1516" s="47" t="s">
        <v>1771</v>
      </c>
      <c r="C1516" s="47" t="s">
        <v>2369</v>
      </c>
      <c r="D1516" s="47" t="s">
        <v>1782</v>
      </c>
      <c r="E1516" s="47" t="s">
        <v>1783</v>
      </c>
      <c r="F1516" s="47" t="s">
        <v>9497</v>
      </c>
      <c r="G1516" s="47" t="s">
        <v>9498</v>
      </c>
      <c r="H1516" s="47" t="s">
        <v>9499</v>
      </c>
      <c r="I1516" s="47" t="s">
        <v>2475</v>
      </c>
      <c r="J1516" s="47" t="s">
        <v>9494</v>
      </c>
      <c r="K1516" s="47" t="s">
        <v>14347</v>
      </c>
      <c r="L1516" s="47">
        <v>0.5553019642829895</v>
      </c>
      <c r="M1516" s="47">
        <v>-34.515547605470999</v>
      </c>
      <c r="N1516" s="47">
        <v>-58.510780277899997</v>
      </c>
      <c r="O1516" s="47" t="s">
        <v>16711</v>
      </c>
      <c r="P1516" s="47">
        <v>3</v>
      </c>
      <c r="Q1516">
        <v>73</v>
      </c>
      <c r="S1516" s="23" t="s">
        <v>2347</v>
      </c>
      <c r="T1516" t="str">
        <f t="shared" si="211"/>
        <v>06</v>
      </c>
      <c r="V1516" t="str">
        <f>+VLOOKUP(B1516,MARCO!E:E,1,FALSE)</f>
        <v>Vicente López</v>
      </c>
      <c r="W1516" t="s">
        <v>134</v>
      </c>
      <c r="X1516" t="s">
        <v>134</v>
      </c>
      <c r="Y1516" t="str">
        <f t="shared" si="212"/>
        <v>R 6 - D 109 - 452 - 0121</v>
      </c>
      <c r="Z1516" t="s">
        <v>20</v>
      </c>
      <c r="AA1516" t="s">
        <v>2349</v>
      </c>
      <c r="AB1516" t="s">
        <v>21</v>
      </c>
      <c r="AD1516" t="str">
        <f t="shared" si="213"/>
        <v>Virgen Del Carmen</v>
      </c>
      <c r="AE1516" t="s">
        <v>22</v>
      </c>
      <c r="AF1516" t="s">
        <v>23</v>
      </c>
      <c r="AG1516" t="s">
        <v>26</v>
      </c>
      <c r="AH1516" t="s">
        <v>2348</v>
      </c>
      <c r="AI1516" s="13">
        <f t="shared" si="214"/>
        <v>73</v>
      </c>
      <c r="AJ1516" s="13">
        <f t="shared" si="215"/>
        <v>3</v>
      </c>
      <c r="AK1516" s="21">
        <v>1</v>
      </c>
      <c r="AM1516" t="s">
        <v>2154</v>
      </c>
      <c r="AN1516" t="str">
        <f t="shared" si="209"/>
        <v>R06</v>
      </c>
      <c r="AO1516" s="20" t="str">
        <f t="shared" si="210"/>
        <v>FINES_R06</v>
      </c>
      <c r="AP1516" s="25">
        <f t="shared" si="216"/>
        <v>0.5553019642829895</v>
      </c>
      <c r="AQ1516" s="24" t="str">
        <f>+IFERROR(VLOOKUP(Y1516,#REF!,2,FALSE),"-")</f>
        <v>-</v>
      </c>
      <c r="AR1516" s="13" t="s">
        <v>2393</v>
      </c>
      <c r="AS1516" t="s">
        <v>2397</v>
      </c>
      <c r="AT1516" t="str">
        <f t="shared" si="217"/>
        <v>Valle Grande - 3141 e/ Borges y Pelliza - Olivos La Loma</v>
      </c>
    </row>
    <row r="1517" spans="1:46" ht="15.75" thickBot="1" x14ac:dyDescent="0.3">
      <c r="A1517" s="47">
        <v>6</v>
      </c>
      <c r="B1517" s="47" t="s">
        <v>1771</v>
      </c>
      <c r="C1517" s="47" t="s">
        <v>2369</v>
      </c>
      <c r="D1517" s="47" t="s">
        <v>1782</v>
      </c>
      <c r="E1517" s="47" t="s">
        <v>1783</v>
      </c>
      <c r="F1517" s="47" t="s">
        <v>9501</v>
      </c>
      <c r="G1517" s="47" t="s">
        <v>2215</v>
      </c>
      <c r="H1517" s="47" t="s">
        <v>9502</v>
      </c>
      <c r="I1517" s="47" t="s">
        <v>2475</v>
      </c>
      <c r="J1517" s="47" t="s">
        <v>2215</v>
      </c>
      <c r="K1517" s="47" t="s">
        <v>14348</v>
      </c>
      <c r="L1517" s="47">
        <v>0.47727915644645691</v>
      </c>
      <c r="M1517" s="47">
        <v>-34.553756888282003</v>
      </c>
      <c r="N1517" s="47">
        <v>-58.516623889336998</v>
      </c>
      <c r="O1517" s="47" t="s">
        <v>16712</v>
      </c>
      <c r="P1517" s="47">
        <v>3</v>
      </c>
      <c r="Q1517">
        <v>56</v>
      </c>
      <c r="S1517" s="23" t="s">
        <v>2347</v>
      </c>
      <c r="T1517" t="str">
        <f t="shared" si="211"/>
        <v>06</v>
      </c>
      <c r="V1517" t="str">
        <f>+VLOOKUP(B1517,MARCO!E:E,1,FALSE)</f>
        <v>Vicente López</v>
      </c>
      <c r="W1517" t="s">
        <v>134</v>
      </c>
      <c r="X1517" t="s">
        <v>134</v>
      </c>
      <c r="Y1517" t="str">
        <f t="shared" si="212"/>
        <v>R 6 - D 109 - 452 - 0133</v>
      </c>
      <c r="Z1517" t="s">
        <v>20</v>
      </c>
      <c r="AA1517" t="s">
        <v>2349</v>
      </c>
      <c r="AB1517" t="s">
        <v>21</v>
      </c>
      <c r="AD1517" t="str">
        <f t="shared" si="213"/>
        <v>Asociación Camino</v>
      </c>
      <c r="AE1517" t="s">
        <v>22</v>
      </c>
      <c r="AF1517" t="s">
        <v>23</v>
      </c>
      <c r="AG1517" t="s">
        <v>26</v>
      </c>
      <c r="AH1517" t="s">
        <v>2348</v>
      </c>
      <c r="AI1517" s="13">
        <f t="shared" si="214"/>
        <v>56</v>
      </c>
      <c r="AJ1517" s="13">
        <f t="shared" si="215"/>
        <v>3</v>
      </c>
      <c r="AK1517" s="21">
        <v>1</v>
      </c>
      <c r="AM1517" t="s">
        <v>2154</v>
      </c>
      <c r="AN1517" t="str">
        <f t="shared" si="209"/>
        <v>R06</v>
      </c>
      <c r="AO1517" s="20" t="str">
        <f t="shared" si="210"/>
        <v>FINES_R06</v>
      </c>
      <c r="AP1517" s="25">
        <f t="shared" si="216"/>
        <v>0.47727915644645691</v>
      </c>
      <c r="AQ1517" s="24" t="str">
        <f>+IFERROR(VLOOKUP(Y1517,#REF!,2,FALSE),"-")</f>
        <v>-</v>
      </c>
      <c r="AR1517" s="13" t="s">
        <v>2393</v>
      </c>
      <c r="AS1517" t="s">
        <v>2398</v>
      </c>
      <c r="AT1517" t="str">
        <f t="shared" si="217"/>
        <v>Laprida - 4914 e/ Se y Se - Villa Martelli</v>
      </c>
    </row>
    <row r="1518" spans="1:46" ht="15.75" thickBot="1" x14ac:dyDescent="0.3">
      <c r="A1518" s="47">
        <v>6</v>
      </c>
      <c r="B1518" s="47" t="s">
        <v>1771</v>
      </c>
      <c r="C1518" s="47" t="s">
        <v>2369</v>
      </c>
      <c r="D1518" s="47" t="s">
        <v>1782</v>
      </c>
      <c r="E1518" s="47" t="s">
        <v>1783</v>
      </c>
      <c r="F1518" s="47" t="s">
        <v>9509</v>
      </c>
      <c r="G1518" s="47" t="s">
        <v>2216</v>
      </c>
      <c r="H1518" s="47" t="s">
        <v>9510</v>
      </c>
      <c r="I1518" s="47" t="s">
        <v>2475</v>
      </c>
      <c r="J1518" s="47" t="s">
        <v>2216</v>
      </c>
      <c r="K1518" s="47" t="s">
        <v>14349</v>
      </c>
      <c r="L1518" s="47">
        <v>4.0669631212949753E-2</v>
      </c>
      <c r="M1518" s="47">
        <v>-34.5281205</v>
      </c>
      <c r="N1518" s="47">
        <v>-58.473815999999999</v>
      </c>
      <c r="O1518" s="47" t="s">
        <v>16713</v>
      </c>
      <c r="P1518" s="47">
        <v>1</v>
      </c>
      <c r="Q1518">
        <v>6</v>
      </c>
      <c r="S1518" s="23" t="s">
        <v>2347</v>
      </c>
      <c r="T1518" t="str">
        <f t="shared" si="211"/>
        <v>06</v>
      </c>
      <c r="V1518" t="str">
        <f>+VLOOKUP(B1518,MARCO!E:E,1,FALSE)</f>
        <v>Vicente López</v>
      </c>
      <c r="W1518" t="s">
        <v>134</v>
      </c>
      <c r="X1518" t="s">
        <v>134</v>
      </c>
      <c r="Y1518" t="str">
        <f t="shared" si="212"/>
        <v>R 6 - D 109 - 452 - 0135</v>
      </c>
      <c r="Z1518" t="s">
        <v>20</v>
      </c>
      <c r="AA1518" t="s">
        <v>2349</v>
      </c>
      <c r="AB1518" t="s">
        <v>21</v>
      </c>
      <c r="AD1518" t="str">
        <f t="shared" si="213"/>
        <v>Escuelita El Ceibo</v>
      </c>
      <c r="AE1518" t="s">
        <v>22</v>
      </c>
      <c r="AF1518" t="s">
        <v>23</v>
      </c>
      <c r="AG1518" t="s">
        <v>26</v>
      </c>
      <c r="AH1518" t="s">
        <v>2348</v>
      </c>
      <c r="AI1518" s="13">
        <f t="shared" si="214"/>
        <v>6</v>
      </c>
      <c r="AJ1518" s="13">
        <f t="shared" si="215"/>
        <v>1</v>
      </c>
      <c r="AK1518" s="21">
        <v>1</v>
      </c>
      <c r="AM1518" t="s">
        <v>2154</v>
      </c>
      <c r="AN1518" t="str">
        <f t="shared" si="209"/>
        <v>R06</v>
      </c>
      <c r="AO1518" s="20" t="str">
        <f t="shared" si="210"/>
        <v>FINES_R06</v>
      </c>
      <c r="AP1518" s="25">
        <f t="shared" si="216"/>
        <v>4.0669631212949753E-2</v>
      </c>
      <c r="AQ1518" s="24" t="str">
        <f>+IFERROR(VLOOKUP(Y1518,#REF!,2,FALSE),"-")</f>
        <v>-</v>
      </c>
      <c r="AR1518" s="13" t="s">
        <v>2393</v>
      </c>
      <c r="AS1518" t="s">
        <v>2398</v>
      </c>
      <c r="AT1518" t="str">
        <f t="shared" si="217"/>
        <v>Brown - 3712 e/ Se y Se - La Lucila</v>
      </c>
    </row>
    <row r="1519" spans="1:46" ht="15.75" thickBot="1" x14ac:dyDescent="0.3">
      <c r="A1519" s="47">
        <v>6</v>
      </c>
      <c r="B1519" s="47" t="s">
        <v>1771</v>
      </c>
      <c r="C1519" s="47" t="s">
        <v>2369</v>
      </c>
      <c r="D1519" s="47" t="s">
        <v>1782</v>
      </c>
      <c r="E1519" s="47" t="s">
        <v>1783</v>
      </c>
      <c r="F1519" s="47" t="s">
        <v>9513</v>
      </c>
      <c r="G1519" s="47" t="s">
        <v>2217</v>
      </c>
      <c r="H1519" s="47" t="s">
        <v>9514</v>
      </c>
      <c r="I1519" s="47" t="s">
        <v>2475</v>
      </c>
      <c r="J1519" s="47" t="s">
        <v>2217</v>
      </c>
      <c r="K1519" s="47" t="s">
        <v>14350</v>
      </c>
      <c r="L1519" s="47">
        <v>0.16507984697818759</v>
      </c>
      <c r="M1519" s="47">
        <v>-34.550101599999998</v>
      </c>
      <c r="N1519" s="47">
        <v>-58.505788500000001</v>
      </c>
      <c r="O1519" s="47" t="s">
        <v>16714</v>
      </c>
      <c r="P1519" s="47">
        <v>2</v>
      </c>
      <c r="Q1519">
        <v>42</v>
      </c>
      <c r="S1519" s="23" t="s">
        <v>2347</v>
      </c>
      <c r="T1519" t="str">
        <f t="shared" si="211"/>
        <v>06</v>
      </c>
      <c r="V1519" t="str">
        <f>+VLOOKUP(B1519,MARCO!E:E,1,FALSE)</f>
        <v>Vicente López</v>
      </c>
      <c r="W1519" t="s">
        <v>134</v>
      </c>
      <c r="X1519" t="s">
        <v>134</v>
      </c>
      <c r="Y1519" t="str">
        <f t="shared" si="212"/>
        <v>R 6 - D 109 - 452 - 0137</v>
      </c>
      <c r="Z1519" t="s">
        <v>20</v>
      </c>
      <c r="AA1519" t="s">
        <v>2349</v>
      </c>
      <c r="AB1519" t="s">
        <v>21</v>
      </c>
      <c r="AD1519" t="str">
        <f t="shared" si="213"/>
        <v>Frente Social Peronista</v>
      </c>
      <c r="AE1519" t="s">
        <v>22</v>
      </c>
      <c r="AF1519" t="s">
        <v>23</v>
      </c>
      <c r="AG1519" t="s">
        <v>26</v>
      </c>
      <c r="AH1519" t="s">
        <v>2348</v>
      </c>
      <c r="AI1519" s="13">
        <f t="shared" si="214"/>
        <v>42</v>
      </c>
      <c r="AJ1519" s="13">
        <f t="shared" si="215"/>
        <v>2</v>
      </c>
      <c r="AK1519" s="21">
        <v>1</v>
      </c>
      <c r="AM1519" t="s">
        <v>2154</v>
      </c>
      <c r="AN1519" t="str">
        <f t="shared" si="209"/>
        <v>R06</v>
      </c>
      <c r="AO1519" s="20" t="str">
        <f t="shared" si="210"/>
        <v>FINES_R06</v>
      </c>
      <c r="AP1519" s="25">
        <f t="shared" si="216"/>
        <v>0.16507984697818759</v>
      </c>
      <c r="AQ1519" s="24" t="str">
        <f>+IFERROR(VLOOKUP(Y1519,#REF!,2,FALSE),"-")</f>
        <v>-</v>
      </c>
      <c r="AR1519" s="13" t="s">
        <v>2393</v>
      </c>
      <c r="AS1519" t="s">
        <v>2397</v>
      </c>
      <c r="AT1519" t="str">
        <f t="shared" si="217"/>
        <v>Paraguay - 169 - Villa Martelli</v>
      </c>
    </row>
    <row r="1520" spans="1:46" ht="15.75" thickBot="1" x14ac:dyDescent="0.3">
      <c r="A1520" s="47">
        <v>6</v>
      </c>
      <c r="B1520" s="47" t="s">
        <v>1771</v>
      </c>
      <c r="C1520" s="47" t="s">
        <v>2369</v>
      </c>
      <c r="D1520" s="47" t="s">
        <v>1782</v>
      </c>
      <c r="E1520" s="47" t="s">
        <v>1783</v>
      </c>
      <c r="F1520" s="47" t="s">
        <v>9516</v>
      </c>
      <c r="G1520" s="47" t="s">
        <v>9517</v>
      </c>
      <c r="H1520" s="47" t="s">
        <v>9518</v>
      </c>
      <c r="I1520" s="47" t="s">
        <v>2475</v>
      </c>
      <c r="J1520" s="47" t="s">
        <v>9520</v>
      </c>
      <c r="K1520" s="47" t="s">
        <v>14351</v>
      </c>
      <c r="L1520" s="47">
        <v>0.16157574951648709</v>
      </c>
      <c r="M1520" s="47">
        <v>-34.530312500000001</v>
      </c>
      <c r="N1520" s="47">
        <v>-58.536031399999999</v>
      </c>
      <c r="O1520" s="47" t="s">
        <v>16715</v>
      </c>
      <c r="P1520" s="47">
        <v>1</v>
      </c>
      <c r="Q1520">
        <v>13</v>
      </c>
      <c r="S1520" s="23" t="s">
        <v>2347</v>
      </c>
      <c r="T1520" t="str">
        <f t="shared" si="211"/>
        <v>06</v>
      </c>
      <c r="V1520" t="str">
        <f>+VLOOKUP(B1520,MARCO!E:E,1,FALSE)</f>
        <v>Vicente López</v>
      </c>
      <c r="W1520" t="s">
        <v>134</v>
      </c>
      <c r="X1520" t="s">
        <v>134</v>
      </c>
      <c r="Y1520" t="str">
        <f t="shared" si="212"/>
        <v>R 6 - D 109 - 452 - 3999</v>
      </c>
      <c r="Z1520" t="s">
        <v>20</v>
      </c>
      <c r="AA1520" t="s">
        <v>2349</v>
      </c>
      <c r="AB1520" t="s">
        <v>21</v>
      </c>
      <c r="AD1520" t="str">
        <f t="shared" si="213"/>
        <v>Cfp Uom</v>
      </c>
      <c r="AE1520" t="s">
        <v>22</v>
      </c>
      <c r="AF1520" t="s">
        <v>23</v>
      </c>
      <c r="AG1520" t="s">
        <v>26</v>
      </c>
      <c r="AH1520" t="s">
        <v>2348</v>
      </c>
      <c r="AI1520" s="13">
        <f t="shared" si="214"/>
        <v>13</v>
      </c>
      <c r="AJ1520" s="13">
        <f t="shared" si="215"/>
        <v>1</v>
      </c>
      <c r="AK1520" s="21">
        <v>1</v>
      </c>
      <c r="AM1520" t="s">
        <v>2154</v>
      </c>
      <c r="AN1520" t="str">
        <f t="shared" si="209"/>
        <v>R06</v>
      </c>
      <c r="AO1520" s="20" t="str">
        <f t="shared" si="210"/>
        <v>FINES_R06</v>
      </c>
      <c r="AP1520" s="25">
        <f t="shared" si="216"/>
        <v>0.16157574951648709</v>
      </c>
      <c r="AQ1520" s="24" t="str">
        <f>+IFERROR(VLOOKUP(Y1520,#REF!,2,FALSE),"-")</f>
        <v>-</v>
      </c>
      <c r="AR1520" s="13" t="s">
        <v>2393</v>
      </c>
      <c r="AS1520" t="s">
        <v>2397</v>
      </c>
      <c r="AT1520" t="str">
        <f t="shared" si="217"/>
        <v>Almafuerte - 5672 - Carapachay</v>
      </c>
    </row>
    <row r="1521" spans="1:46" ht="15.75" thickBot="1" x14ac:dyDescent="0.3">
      <c r="A1521" s="47">
        <v>6</v>
      </c>
      <c r="B1521" s="47" t="s">
        <v>1771</v>
      </c>
      <c r="C1521" s="47" t="s">
        <v>2369</v>
      </c>
      <c r="D1521" s="47" t="s">
        <v>1782</v>
      </c>
      <c r="E1521" s="47" t="s">
        <v>1783</v>
      </c>
      <c r="F1521" s="47" t="s">
        <v>9522</v>
      </c>
      <c r="G1521" s="47" t="s">
        <v>9523</v>
      </c>
      <c r="H1521" s="47" t="s">
        <v>9524</v>
      </c>
      <c r="I1521" s="47" t="s">
        <v>2475</v>
      </c>
      <c r="J1521" s="47" t="s">
        <v>9526</v>
      </c>
      <c r="K1521" s="47" t="s">
        <v>14352</v>
      </c>
      <c r="L1521" s="47"/>
      <c r="M1521" s="47">
        <v>-34.541140908627</v>
      </c>
      <c r="N1521" s="47">
        <v>-58.482029930913001</v>
      </c>
      <c r="O1521" s="47" t="s">
        <v>16716</v>
      </c>
      <c r="P1521" s="47">
        <v>1</v>
      </c>
      <c r="Q1521">
        <v>19</v>
      </c>
      <c r="S1521" s="23" t="s">
        <v>2347</v>
      </c>
      <c r="T1521" t="str">
        <f t="shared" si="211"/>
        <v>06</v>
      </c>
      <c r="V1521" t="str">
        <f>+VLOOKUP(B1521,MARCO!E:E,1,FALSE)</f>
        <v>Vicente López</v>
      </c>
      <c r="W1521" t="s">
        <v>134</v>
      </c>
      <c r="X1521" t="s">
        <v>134</v>
      </c>
      <c r="Y1521" t="str">
        <f t="shared" si="212"/>
        <v>R 6 - D 109 - 452 - 3444</v>
      </c>
      <c r="Z1521" t="s">
        <v>20</v>
      </c>
      <c r="AA1521" t="s">
        <v>2349</v>
      </c>
      <c r="AB1521" t="s">
        <v>21</v>
      </c>
      <c r="AD1521" t="str">
        <f t="shared" si="213"/>
        <v>Platense</v>
      </c>
      <c r="AE1521" t="s">
        <v>22</v>
      </c>
      <c r="AF1521" t="s">
        <v>23</v>
      </c>
      <c r="AG1521" t="s">
        <v>26</v>
      </c>
      <c r="AH1521" t="s">
        <v>2348</v>
      </c>
      <c r="AI1521" s="13">
        <f t="shared" si="214"/>
        <v>19</v>
      </c>
      <c r="AJ1521" s="13">
        <f t="shared" si="215"/>
        <v>1</v>
      </c>
      <c r="AK1521" s="21">
        <v>1</v>
      </c>
      <c r="AM1521" t="s">
        <v>2154</v>
      </c>
      <c r="AN1521" t="str">
        <f t="shared" si="209"/>
        <v>R06</v>
      </c>
      <c r="AO1521" s="20" t="str">
        <f t="shared" si="210"/>
        <v>FINES_R06</v>
      </c>
      <c r="AP1521" s="25">
        <f t="shared" si="216"/>
        <v>0</v>
      </c>
      <c r="AQ1521" s="24" t="str">
        <f>+IFERROR(VLOOKUP(Y1521,#REF!,2,FALSE),"-")</f>
        <v>-</v>
      </c>
      <c r="AR1521" s="13" t="s">
        <v>2393</v>
      </c>
      <c r="AS1521" t="s">
        <v>2398</v>
      </c>
      <c r="AT1521" t="str">
        <f t="shared" si="217"/>
        <v>Zufriategui - 2021 e/ Virrey Liniers y EspaÑa - Florida</v>
      </c>
    </row>
    <row r="1522" spans="1:46" ht="15.75" thickBot="1" x14ac:dyDescent="0.3">
      <c r="A1522" s="47">
        <v>6</v>
      </c>
      <c r="B1522" s="47" t="s">
        <v>1771</v>
      </c>
      <c r="C1522" s="47" t="s">
        <v>2369</v>
      </c>
      <c r="D1522" s="47" t="s">
        <v>1782</v>
      </c>
      <c r="E1522" s="47" t="s">
        <v>1783</v>
      </c>
      <c r="F1522" s="47" t="s">
        <v>9532</v>
      </c>
      <c r="G1522" s="47" t="s">
        <v>9533</v>
      </c>
      <c r="H1522" s="47" t="s">
        <v>9534</v>
      </c>
      <c r="I1522" s="47" t="s">
        <v>2475</v>
      </c>
      <c r="J1522" s="47" t="s">
        <v>2578</v>
      </c>
      <c r="K1522" s="47" t="s">
        <v>14353</v>
      </c>
      <c r="L1522" s="47">
        <v>0.53429347276687622</v>
      </c>
      <c r="M1522" s="47">
        <v>-34.826102901634997</v>
      </c>
      <c r="N1522" s="47">
        <v>-58.372954883786001</v>
      </c>
      <c r="O1522" s="47" t="s">
        <v>16717</v>
      </c>
      <c r="P1522" s="47">
        <v>1</v>
      </c>
      <c r="Q1522">
        <v>20</v>
      </c>
      <c r="S1522" s="23" t="s">
        <v>2347</v>
      </c>
      <c r="T1522" t="str">
        <f t="shared" si="211"/>
        <v>06</v>
      </c>
      <c r="V1522" t="str">
        <f>+VLOOKUP(B1522,MARCO!E:E,1,FALSE)</f>
        <v>Vicente López</v>
      </c>
      <c r="W1522" t="s">
        <v>134</v>
      </c>
      <c r="X1522" t="s">
        <v>134</v>
      </c>
      <c r="Y1522" t="str">
        <f t="shared" si="212"/>
        <v>R 6 - D 109 - 452 - 4440</v>
      </c>
      <c r="Z1522" t="s">
        <v>20</v>
      </c>
      <c r="AA1522" t="s">
        <v>2349</v>
      </c>
      <c r="AB1522" t="s">
        <v>21</v>
      </c>
      <c r="AD1522" t="str">
        <f t="shared" si="213"/>
        <v>Hospital CetrÁngolo</v>
      </c>
      <c r="AE1522" t="s">
        <v>22</v>
      </c>
      <c r="AF1522" t="s">
        <v>23</v>
      </c>
      <c r="AG1522" t="s">
        <v>26</v>
      </c>
      <c r="AH1522" t="s">
        <v>2348</v>
      </c>
      <c r="AI1522" s="13">
        <f t="shared" si="214"/>
        <v>20</v>
      </c>
      <c r="AJ1522" s="13">
        <f t="shared" si="215"/>
        <v>1</v>
      </c>
      <c r="AK1522" s="21">
        <v>1</v>
      </c>
      <c r="AM1522" t="s">
        <v>2154</v>
      </c>
      <c r="AN1522" t="str">
        <f t="shared" si="209"/>
        <v>R06</v>
      </c>
      <c r="AO1522" s="20" t="str">
        <f t="shared" si="210"/>
        <v>FINES_R06</v>
      </c>
      <c r="AP1522" s="25">
        <f t="shared" si="216"/>
        <v>0.53429347276687622</v>
      </c>
      <c r="AQ1522" s="24" t="str">
        <f>+IFERROR(VLOOKUP(Y1522,#REF!,2,FALSE),"-")</f>
        <v>-</v>
      </c>
      <c r="AR1522" s="13" t="s">
        <v>2393</v>
      </c>
      <c r="AS1522" t="s">
        <v>2397</v>
      </c>
      <c r="AT1522" t="str">
        <f t="shared" si="217"/>
        <v>Italia - 1750 - Florida</v>
      </c>
    </row>
    <row r="1523" spans="1:46" ht="15.75" thickBot="1" x14ac:dyDescent="0.3">
      <c r="A1523" s="47">
        <v>6</v>
      </c>
      <c r="B1523" s="47" t="s">
        <v>1771</v>
      </c>
      <c r="C1523" s="47" t="s">
        <v>2369</v>
      </c>
      <c r="D1523" s="47" t="s">
        <v>1782</v>
      </c>
      <c r="E1523" s="47" t="s">
        <v>1783</v>
      </c>
      <c r="F1523" s="47" t="s">
        <v>9536</v>
      </c>
      <c r="G1523" s="47" t="s">
        <v>2218</v>
      </c>
      <c r="H1523" s="47" t="s">
        <v>9537</v>
      </c>
      <c r="I1523" s="47" t="s">
        <v>2475</v>
      </c>
      <c r="J1523" s="47" t="s">
        <v>2218</v>
      </c>
      <c r="K1523" s="47" t="s">
        <v>14354</v>
      </c>
      <c r="L1523" s="47">
        <v>0.15117375552654269</v>
      </c>
      <c r="M1523" s="47">
        <v>-34.522365906518999</v>
      </c>
      <c r="N1523" s="47">
        <v>-58.528693913727999</v>
      </c>
      <c r="O1523" s="47" t="s">
        <v>16718</v>
      </c>
      <c r="P1523" s="47">
        <v>1</v>
      </c>
      <c r="Q1523">
        <v>38</v>
      </c>
      <c r="S1523" s="23" t="s">
        <v>2347</v>
      </c>
      <c r="T1523" t="str">
        <f t="shared" si="211"/>
        <v>06</v>
      </c>
      <c r="V1523" t="str">
        <f>+VLOOKUP(B1523,MARCO!E:E,1,FALSE)</f>
        <v>Vicente López</v>
      </c>
      <c r="W1523" t="s">
        <v>134</v>
      </c>
      <c r="X1523" t="s">
        <v>134</v>
      </c>
      <c r="Y1523" t="str">
        <f t="shared" si="212"/>
        <v>R 6 - D 109 - 452 - 4371</v>
      </c>
      <c r="Z1523" t="s">
        <v>20</v>
      </c>
      <c r="AA1523" t="s">
        <v>2349</v>
      </c>
      <c r="AB1523" t="s">
        <v>21</v>
      </c>
      <c r="AD1523" t="str">
        <f t="shared" si="213"/>
        <v>Junta Vecinal Manuel Belgrano</v>
      </c>
      <c r="AE1523" t="s">
        <v>22</v>
      </c>
      <c r="AF1523" t="s">
        <v>23</v>
      </c>
      <c r="AG1523" t="s">
        <v>26</v>
      </c>
      <c r="AH1523" t="s">
        <v>2348</v>
      </c>
      <c r="AI1523" s="13">
        <f t="shared" si="214"/>
        <v>38</v>
      </c>
      <c r="AJ1523" s="13">
        <f t="shared" si="215"/>
        <v>1</v>
      </c>
      <c r="AK1523" s="21">
        <v>1</v>
      </c>
      <c r="AM1523" t="s">
        <v>2154</v>
      </c>
      <c r="AN1523" t="str">
        <f t="shared" si="209"/>
        <v>R06</v>
      </c>
      <c r="AO1523" s="20" t="str">
        <f t="shared" si="210"/>
        <v>FINES_R06</v>
      </c>
      <c r="AP1523" s="25">
        <f t="shared" si="216"/>
        <v>0.15117375552654269</v>
      </c>
      <c r="AQ1523" s="24" t="str">
        <f>+IFERROR(VLOOKUP(Y1523,#REF!,2,FALSE),"-")</f>
        <v>-</v>
      </c>
      <c r="AR1523" s="13" t="s">
        <v>2393</v>
      </c>
      <c r="AS1523" t="s">
        <v>2397</v>
      </c>
      <c r="AT1523" t="str">
        <f t="shared" si="217"/>
        <v>Ramon B Castro - 5175 e/ Armeenia y Belgrano - Munro Munro</v>
      </c>
    </row>
    <row r="1524" spans="1:46" ht="15.75" thickBot="1" x14ac:dyDescent="0.3">
      <c r="A1524" s="47">
        <v>6</v>
      </c>
      <c r="B1524" s="47" t="s">
        <v>1771</v>
      </c>
      <c r="C1524" s="47" t="s">
        <v>2369</v>
      </c>
      <c r="D1524" s="47" t="s">
        <v>1782</v>
      </c>
      <c r="E1524" s="47" t="s">
        <v>1783</v>
      </c>
      <c r="F1524" s="47" t="s">
        <v>9539</v>
      </c>
      <c r="G1524" s="47" t="s">
        <v>9540</v>
      </c>
      <c r="H1524" s="47" t="s">
        <v>9541</v>
      </c>
      <c r="I1524" s="47" t="s">
        <v>2475</v>
      </c>
      <c r="J1524" s="47" t="s">
        <v>3237</v>
      </c>
      <c r="K1524" s="47" t="s">
        <v>14355</v>
      </c>
      <c r="L1524" s="47">
        <v>4.7821741551160812E-2</v>
      </c>
      <c r="M1524" s="47">
        <v>-34.521721380073998</v>
      </c>
      <c r="N1524" s="47">
        <v>-58.506873472830002</v>
      </c>
      <c r="O1524" s="47" t="s">
        <v>16719</v>
      </c>
      <c r="P1524" s="47">
        <v>1</v>
      </c>
      <c r="Q1524">
        <v>24</v>
      </c>
      <c r="S1524" s="23" t="s">
        <v>2347</v>
      </c>
      <c r="T1524" t="str">
        <f t="shared" si="211"/>
        <v>06</v>
      </c>
      <c r="V1524" t="str">
        <f>+VLOOKUP(B1524,MARCO!E:E,1,FALSE)</f>
        <v>Vicente López</v>
      </c>
      <c r="W1524" t="s">
        <v>134</v>
      </c>
      <c r="X1524" t="s">
        <v>134</v>
      </c>
      <c r="Y1524" t="str">
        <f t="shared" si="212"/>
        <v>R 6 - D 109 - 452 - 4373</v>
      </c>
      <c r="Z1524" t="s">
        <v>20</v>
      </c>
      <c r="AA1524" t="s">
        <v>2349</v>
      </c>
      <c r="AB1524" t="s">
        <v>21</v>
      </c>
      <c r="AD1524" t="str">
        <f t="shared" si="213"/>
        <v>La Casita De Olivos</v>
      </c>
      <c r="AE1524" t="s">
        <v>22</v>
      </c>
      <c r="AF1524" t="s">
        <v>23</v>
      </c>
      <c r="AG1524" t="s">
        <v>26</v>
      </c>
      <c r="AH1524" t="s">
        <v>2348</v>
      </c>
      <c r="AI1524" s="13">
        <f t="shared" si="214"/>
        <v>24</v>
      </c>
      <c r="AJ1524" s="13">
        <f t="shared" si="215"/>
        <v>1</v>
      </c>
      <c r="AK1524" s="21">
        <v>1</v>
      </c>
      <c r="AM1524" t="s">
        <v>2154</v>
      </c>
      <c r="AN1524" t="str">
        <f t="shared" si="209"/>
        <v>R06</v>
      </c>
      <c r="AO1524" s="20" t="str">
        <f t="shared" si="210"/>
        <v>FINES_R06</v>
      </c>
      <c r="AP1524" s="25">
        <f t="shared" si="216"/>
        <v>4.7821741551160812E-2</v>
      </c>
      <c r="AQ1524" s="24" t="str">
        <f>+IFERROR(VLOOKUP(Y1524,#REF!,2,FALSE),"-")</f>
        <v>-</v>
      </c>
      <c r="AR1524" s="13" t="s">
        <v>2393</v>
      </c>
      <c r="AS1524" t="s">
        <v>2397</v>
      </c>
      <c r="AT1524" t="str">
        <f t="shared" si="217"/>
        <v>Ugarte - 3198 e/ Valle Grande y Beiro - Olivos</v>
      </c>
    </row>
    <row r="1525" spans="1:46" ht="15.75" thickBot="1" x14ac:dyDescent="0.3">
      <c r="A1525" s="47">
        <v>6</v>
      </c>
      <c r="B1525" s="47" t="s">
        <v>883</v>
      </c>
      <c r="C1525" s="47" t="s">
        <v>2369</v>
      </c>
      <c r="D1525" s="47" t="s">
        <v>904</v>
      </c>
      <c r="E1525" s="47" t="s">
        <v>905</v>
      </c>
      <c r="F1525" s="47" t="s">
        <v>9543</v>
      </c>
      <c r="G1525" s="47" t="s">
        <v>9544</v>
      </c>
      <c r="H1525" s="47" t="s">
        <v>9545</v>
      </c>
      <c r="I1525" s="47" t="s">
        <v>2475</v>
      </c>
      <c r="J1525" s="47" t="s">
        <v>9547</v>
      </c>
      <c r="K1525" s="47" t="s">
        <v>14356</v>
      </c>
      <c r="L1525" s="47">
        <v>0.24544420838356021</v>
      </c>
      <c r="M1525" s="47">
        <v>-34.453864400000001</v>
      </c>
      <c r="N1525" s="47">
        <v>-58.643900199999997</v>
      </c>
      <c r="O1525" s="47" t="s">
        <v>16720</v>
      </c>
      <c r="P1525" s="47">
        <v>2</v>
      </c>
      <c r="Q1525">
        <v>17</v>
      </c>
      <c r="S1525" s="23" t="s">
        <v>2347</v>
      </c>
      <c r="T1525" t="str">
        <f t="shared" si="211"/>
        <v>06</v>
      </c>
      <c r="V1525" t="str">
        <f>+VLOOKUP(B1525,MARCO!E:E,1,FALSE)</f>
        <v>Tigre</v>
      </c>
      <c r="W1525" t="s">
        <v>134</v>
      </c>
      <c r="X1525" t="s">
        <v>134</v>
      </c>
      <c r="Y1525" t="str">
        <f t="shared" si="212"/>
        <v>R 6 - D 55 - 452 - 4646</v>
      </c>
      <c r="Z1525" t="s">
        <v>20</v>
      </c>
      <c r="AA1525" t="s">
        <v>2349</v>
      </c>
      <c r="AB1525" t="s">
        <v>21</v>
      </c>
      <c r="AD1525" t="str">
        <f t="shared" si="213"/>
        <v>Local Frente De Todos</v>
      </c>
      <c r="AE1525" t="s">
        <v>22</v>
      </c>
      <c r="AF1525" t="s">
        <v>23</v>
      </c>
      <c r="AG1525" t="s">
        <v>26</v>
      </c>
      <c r="AH1525" t="s">
        <v>2348</v>
      </c>
      <c r="AI1525" s="13">
        <f t="shared" si="214"/>
        <v>17</v>
      </c>
      <c r="AJ1525" s="13">
        <f t="shared" si="215"/>
        <v>2</v>
      </c>
      <c r="AK1525" s="21">
        <v>1</v>
      </c>
      <c r="AM1525" t="s">
        <v>2154</v>
      </c>
      <c r="AN1525" t="str">
        <f t="shared" si="209"/>
        <v>R06</v>
      </c>
      <c r="AO1525" s="20" t="str">
        <f t="shared" si="210"/>
        <v>FINES_R06</v>
      </c>
      <c r="AP1525" s="25">
        <f t="shared" si="216"/>
        <v>0.24544420838356021</v>
      </c>
      <c r="AQ1525" s="24" t="str">
        <f>+IFERROR(VLOOKUP(Y1525,#REF!,2,FALSE),"-")</f>
        <v>-</v>
      </c>
      <c r="AR1525" s="13" t="s">
        <v>2393</v>
      </c>
      <c r="AS1525" t="s">
        <v>2397</v>
      </c>
      <c r="AT1525" t="str">
        <f t="shared" si="217"/>
        <v>Estrada - 120 - General Pacheco Barrio El Casco Centro</v>
      </c>
    </row>
    <row r="1526" spans="1:46" ht="15.75" thickBot="1" x14ac:dyDescent="0.3">
      <c r="A1526" s="47">
        <v>6</v>
      </c>
      <c r="B1526" s="47" t="s">
        <v>883</v>
      </c>
      <c r="C1526" s="47" t="s">
        <v>2369</v>
      </c>
      <c r="D1526" s="47" t="s">
        <v>904</v>
      </c>
      <c r="E1526" s="47" t="s">
        <v>905</v>
      </c>
      <c r="F1526" s="47" t="s">
        <v>9548</v>
      </c>
      <c r="G1526" s="47" t="s">
        <v>9549</v>
      </c>
      <c r="H1526" s="47" t="s">
        <v>9550</v>
      </c>
      <c r="I1526" s="47" t="s">
        <v>2475</v>
      </c>
      <c r="J1526" s="47" t="s">
        <v>9552</v>
      </c>
      <c r="K1526" s="47" t="s">
        <v>14357</v>
      </c>
      <c r="L1526" s="47">
        <v>0.23993444442749021</v>
      </c>
      <c r="M1526" s="47">
        <v>-34.456804113518501</v>
      </c>
      <c r="N1526" s="47">
        <v>-58.634132367713697</v>
      </c>
      <c r="O1526" s="47" t="s">
        <v>16721</v>
      </c>
      <c r="P1526" s="47">
        <v>4</v>
      </c>
      <c r="Q1526">
        <v>86</v>
      </c>
      <c r="S1526" s="23" t="s">
        <v>2347</v>
      </c>
      <c r="T1526" t="str">
        <f t="shared" si="211"/>
        <v>06</v>
      </c>
      <c r="V1526" t="str">
        <f>+VLOOKUP(B1526,MARCO!E:E,1,FALSE)</f>
        <v>Tigre</v>
      </c>
      <c r="W1526" t="s">
        <v>134</v>
      </c>
      <c r="X1526" t="s">
        <v>134</v>
      </c>
      <c r="Y1526" t="str">
        <f t="shared" si="212"/>
        <v>R 6 - D 55 - 452 - 3870</v>
      </c>
      <c r="Z1526" t="s">
        <v>20</v>
      </c>
      <c r="AA1526" t="s">
        <v>2349</v>
      </c>
      <c r="AB1526" t="s">
        <v>21</v>
      </c>
      <c r="AD1526" t="str">
        <f t="shared" si="213"/>
        <v>Ep N°20</v>
      </c>
      <c r="AE1526" t="s">
        <v>22</v>
      </c>
      <c r="AF1526" t="s">
        <v>23</v>
      </c>
      <c r="AG1526" t="s">
        <v>26</v>
      </c>
      <c r="AH1526" t="s">
        <v>2348</v>
      </c>
      <c r="AI1526" s="13">
        <f t="shared" si="214"/>
        <v>86</v>
      </c>
      <c r="AJ1526" s="13">
        <f t="shared" si="215"/>
        <v>4</v>
      </c>
      <c r="AK1526" s="21">
        <v>1</v>
      </c>
      <c r="AM1526" t="s">
        <v>2154</v>
      </c>
      <c r="AN1526" t="str">
        <f t="shared" si="209"/>
        <v>R06</v>
      </c>
      <c r="AO1526" s="20" t="str">
        <f t="shared" si="210"/>
        <v>FINES_R06</v>
      </c>
      <c r="AP1526" s="25">
        <f t="shared" si="216"/>
        <v>0.23993444442749021</v>
      </c>
      <c r="AQ1526" s="24" t="str">
        <f>+IFERROR(VLOOKUP(Y1526,#REF!,2,FALSE),"-")</f>
        <v>-</v>
      </c>
      <c r="AR1526" s="13" t="s">
        <v>2393</v>
      </c>
      <c r="AS1526" t="s">
        <v>2398</v>
      </c>
      <c r="AT1526" t="str">
        <f t="shared" si="217"/>
        <v>Santa Fe - 699 e/ Santa Fe y Santiago Del Estero - General Pacheco Barrio El Casco Centro</v>
      </c>
    </row>
    <row r="1527" spans="1:46" ht="15.75" thickBot="1" x14ac:dyDescent="0.3">
      <c r="A1527" s="47">
        <v>6</v>
      </c>
      <c r="B1527" s="47" t="s">
        <v>883</v>
      </c>
      <c r="C1527" s="47" t="s">
        <v>2369</v>
      </c>
      <c r="D1527" s="47" t="s">
        <v>904</v>
      </c>
      <c r="E1527" s="47" t="s">
        <v>905</v>
      </c>
      <c r="F1527" s="47" t="s">
        <v>9554</v>
      </c>
      <c r="G1527" s="47" t="s">
        <v>9555</v>
      </c>
      <c r="H1527" s="47" t="s">
        <v>9556</v>
      </c>
      <c r="I1527" s="47" t="s">
        <v>2475</v>
      </c>
      <c r="J1527" s="47" t="s">
        <v>9558</v>
      </c>
      <c r="K1527" s="47" t="s">
        <v>14358</v>
      </c>
      <c r="L1527" s="47">
        <v>0.172719731926918</v>
      </c>
      <c r="M1527" s="47">
        <v>-34.165281785729</v>
      </c>
      <c r="N1527" s="47">
        <v>-58.957070437706001</v>
      </c>
      <c r="O1527" s="47" t="s">
        <v>16722</v>
      </c>
      <c r="P1527" s="47">
        <v>3</v>
      </c>
      <c r="Q1527">
        <v>77</v>
      </c>
      <c r="S1527" s="23" t="s">
        <v>2347</v>
      </c>
      <c r="T1527" t="str">
        <f t="shared" si="211"/>
        <v>06</v>
      </c>
      <c r="V1527" t="str">
        <f>+VLOOKUP(B1527,MARCO!E:E,1,FALSE)</f>
        <v>Tigre</v>
      </c>
      <c r="W1527" t="s">
        <v>134</v>
      </c>
      <c r="X1527" t="s">
        <v>134</v>
      </c>
      <c r="Y1527" t="str">
        <f t="shared" si="212"/>
        <v>R 6 - D 55 - 452 - 4365</v>
      </c>
      <c r="Z1527" t="s">
        <v>20</v>
      </c>
      <c r="AA1527" t="s">
        <v>2349</v>
      </c>
      <c r="AB1527" t="s">
        <v>21</v>
      </c>
      <c r="AD1527" t="str">
        <f t="shared" si="213"/>
        <v>Sociedad De Fomento El Recreo</v>
      </c>
      <c r="AE1527" t="s">
        <v>22</v>
      </c>
      <c r="AF1527" t="s">
        <v>23</v>
      </c>
      <c r="AG1527" t="s">
        <v>26</v>
      </c>
      <c r="AH1527" t="s">
        <v>2348</v>
      </c>
      <c r="AI1527" s="13">
        <f t="shared" si="214"/>
        <v>77</v>
      </c>
      <c r="AJ1527" s="13">
        <f t="shared" si="215"/>
        <v>3</v>
      </c>
      <c r="AK1527" s="21">
        <v>1</v>
      </c>
      <c r="AM1527" t="s">
        <v>2154</v>
      </c>
      <c r="AN1527" t="str">
        <f t="shared" si="209"/>
        <v>R06</v>
      </c>
      <c r="AO1527" s="20" t="str">
        <f t="shared" si="210"/>
        <v>FINES_R06</v>
      </c>
      <c r="AP1527" s="25">
        <f t="shared" si="216"/>
        <v>0.172719731926918</v>
      </c>
      <c r="AQ1527" s="24" t="str">
        <f>+IFERROR(VLOOKUP(Y1527,#REF!,2,FALSE),"-")</f>
        <v>-</v>
      </c>
      <c r="AR1527" s="13" t="s">
        <v>2393</v>
      </c>
      <c r="AS1527" t="s">
        <v>2398</v>
      </c>
      <c r="AT1527" t="str">
        <f t="shared" si="217"/>
        <v>Riobamba - 2062 e/ Mariano Moreno y Jean Jaures - Don Torcuato Los Dados</v>
      </c>
    </row>
    <row r="1528" spans="1:46" ht="15.75" thickBot="1" x14ac:dyDescent="0.3">
      <c r="A1528" s="47">
        <v>6</v>
      </c>
      <c r="B1528" s="47" t="s">
        <v>883</v>
      </c>
      <c r="C1528" s="47" t="s">
        <v>2369</v>
      </c>
      <c r="D1528" s="47" t="s">
        <v>904</v>
      </c>
      <c r="E1528" s="47" t="s">
        <v>905</v>
      </c>
      <c r="F1528" s="47" t="s">
        <v>9561</v>
      </c>
      <c r="G1528" s="47" t="s">
        <v>9562</v>
      </c>
      <c r="H1528" s="47" t="s">
        <v>9563</v>
      </c>
      <c r="I1528" s="47" t="s">
        <v>2475</v>
      </c>
      <c r="J1528" s="47" t="s">
        <v>2678</v>
      </c>
      <c r="K1528" s="47" t="s">
        <v>14359</v>
      </c>
      <c r="L1528" s="47">
        <v>0.1773567050695419</v>
      </c>
      <c r="M1528" s="47">
        <v>-37.955206999533999</v>
      </c>
      <c r="N1528" s="47">
        <v>-57.540895760776998</v>
      </c>
      <c r="O1528" s="47" t="s">
        <v>16723</v>
      </c>
      <c r="P1528" s="47">
        <v>1</v>
      </c>
      <c r="Q1528">
        <v>17</v>
      </c>
      <c r="S1528" s="23" t="s">
        <v>2347</v>
      </c>
      <c r="T1528" t="str">
        <f t="shared" si="211"/>
        <v>06</v>
      </c>
      <c r="V1528" t="str">
        <f>+VLOOKUP(B1528,MARCO!E:E,1,FALSE)</f>
        <v>Tigre</v>
      </c>
      <c r="W1528" t="s">
        <v>134</v>
      </c>
      <c r="X1528" t="s">
        <v>134</v>
      </c>
      <c r="Y1528" t="str">
        <f t="shared" si="212"/>
        <v>R 6 - D 55 - 452 - 0581</v>
      </c>
      <c r="Z1528" t="s">
        <v>20</v>
      </c>
      <c r="AA1528" t="s">
        <v>2349</v>
      </c>
      <c r="AB1528" t="s">
        <v>21</v>
      </c>
      <c r="AD1528" t="str">
        <f t="shared" si="213"/>
        <v>Epi Cina Cina</v>
      </c>
      <c r="AE1528" t="s">
        <v>22</v>
      </c>
      <c r="AF1528" t="s">
        <v>23</v>
      </c>
      <c r="AG1528" t="s">
        <v>26</v>
      </c>
      <c r="AH1528" t="s">
        <v>2348</v>
      </c>
      <c r="AI1528" s="13">
        <f t="shared" si="214"/>
        <v>17</v>
      </c>
      <c r="AJ1528" s="13">
        <f t="shared" si="215"/>
        <v>1</v>
      </c>
      <c r="AK1528" s="21">
        <v>1</v>
      </c>
      <c r="AM1528" t="s">
        <v>2154</v>
      </c>
      <c r="AN1528" t="str">
        <f t="shared" si="209"/>
        <v>R06</v>
      </c>
      <c r="AO1528" s="20" t="str">
        <f t="shared" si="210"/>
        <v>FINES_R06</v>
      </c>
      <c r="AP1528" s="25">
        <f t="shared" si="216"/>
        <v>0.1773567050695419</v>
      </c>
      <c r="AQ1528" s="24" t="str">
        <f>+IFERROR(VLOOKUP(Y1528,#REF!,2,FALSE),"-")</f>
        <v>-</v>
      </c>
      <c r="AR1528" s="13" t="s">
        <v>2393</v>
      </c>
      <c r="AS1528" t="s">
        <v>2398</v>
      </c>
      <c r="AT1528" t="str">
        <f t="shared" si="217"/>
        <v>Caseros Y Manuela Pedraza - e/ Manuela Pedraza y Alicia Moreau De Justo - Los Troncos Del Talar Barrio Cina Cina</v>
      </c>
    </row>
    <row r="1529" spans="1:46" ht="15.75" thickBot="1" x14ac:dyDescent="0.3">
      <c r="A1529" s="47">
        <v>6</v>
      </c>
      <c r="B1529" s="47" t="s">
        <v>883</v>
      </c>
      <c r="C1529" s="47" t="s">
        <v>2369</v>
      </c>
      <c r="D1529" s="47" t="s">
        <v>904</v>
      </c>
      <c r="E1529" s="47" t="s">
        <v>905</v>
      </c>
      <c r="F1529" s="47" t="s">
        <v>9565</v>
      </c>
      <c r="G1529" s="47" t="s">
        <v>9566</v>
      </c>
      <c r="H1529" s="47" t="s">
        <v>9567</v>
      </c>
      <c r="I1529" s="47" t="s">
        <v>2475</v>
      </c>
      <c r="J1529" s="47" t="s">
        <v>9569</v>
      </c>
      <c r="K1529" s="47" t="s">
        <v>14360</v>
      </c>
      <c r="L1529" s="47">
        <v>0.73162692785263062</v>
      </c>
      <c r="M1529" s="47">
        <v>-34.405685413817999</v>
      </c>
      <c r="N1529" s="47">
        <v>-58.599475481827</v>
      </c>
      <c r="O1529" s="47" t="s">
        <v>16724</v>
      </c>
      <c r="P1529" s="47">
        <v>3</v>
      </c>
      <c r="Q1529">
        <v>68</v>
      </c>
      <c r="S1529" s="23" t="s">
        <v>2347</v>
      </c>
      <c r="T1529" t="str">
        <f t="shared" si="211"/>
        <v>06</v>
      </c>
      <c r="V1529" t="str">
        <f>+VLOOKUP(B1529,MARCO!E:E,1,FALSE)</f>
        <v>Tigre</v>
      </c>
      <c r="W1529" t="s">
        <v>134</v>
      </c>
      <c r="X1529" t="s">
        <v>134</v>
      </c>
      <c r="Y1529" t="str">
        <f t="shared" si="212"/>
        <v>R 6 - D 55 - 452 - 0571</v>
      </c>
      <c r="Z1529" t="s">
        <v>20</v>
      </c>
      <c r="AA1529" t="s">
        <v>2349</v>
      </c>
      <c r="AB1529" t="s">
        <v>21</v>
      </c>
      <c r="AD1529" t="str">
        <f t="shared" si="213"/>
        <v>FundaciÓn MÁs Humanidad - Galarza</v>
      </c>
      <c r="AE1529" t="s">
        <v>22</v>
      </c>
      <c r="AF1529" t="s">
        <v>23</v>
      </c>
      <c r="AG1529" t="s">
        <v>26</v>
      </c>
      <c r="AH1529" t="s">
        <v>2348</v>
      </c>
      <c r="AI1529" s="13">
        <f t="shared" si="214"/>
        <v>68</v>
      </c>
      <c r="AJ1529" s="13">
        <f t="shared" si="215"/>
        <v>3</v>
      </c>
      <c r="AK1529" s="21">
        <v>1</v>
      </c>
      <c r="AM1529" t="s">
        <v>2154</v>
      </c>
      <c r="AN1529" t="str">
        <f t="shared" si="209"/>
        <v>R06</v>
      </c>
      <c r="AO1529" s="20" t="str">
        <f t="shared" si="210"/>
        <v>FINES_R06</v>
      </c>
      <c r="AP1529" s="25">
        <f t="shared" si="216"/>
        <v>0.73162692785263062</v>
      </c>
      <c r="AQ1529" s="24" t="str">
        <f>+IFERROR(VLOOKUP(Y1529,#REF!,2,FALSE),"-")</f>
        <v>-</v>
      </c>
      <c r="AR1529" s="13" t="s">
        <v>2393</v>
      </c>
      <c r="AS1529" t="s">
        <v>2398</v>
      </c>
      <c r="AT1529" t="str">
        <f t="shared" si="217"/>
        <v>Galarza - 1850 e/ Castiglioni y Callao - Rincon De Milberg Barrio Rincon De Milberg</v>
      </c>
    </row>
    <row r="1530" spans="1:46" ht="15.75" thickBot="1" x14ac:dyDescent="0.3">
      <c r="A1530" s="47">
        <v>6</v>
      </c>
      <c r="B1530" s="47" t="s">
        <v>1575</v>
      </c>
      <c r="C1530" s="47" t="s">
        <v>2374</v>
      </c>
      <c r="D1530" s="47" t="s">
        <v>1590</v>
      </c>
      <c r="E1530" s="47" t="s">
        <v>230</v>
      </c>
      <c r="F1530" s="47" t="s">
        <v>9571</v>
      </c>
      <c r="G1530" s="47" t="s">
        <v>2211</v>
      </c>
      <c r="H1530" s="47" t="s">
        <v>9572</v>
      </c>
      <c r="I1530" s="47" t="s">
        <v>2414</v>
      </c>
      <c r="J1530" s="47"/>
      <c r="K1530" s="47" t="s">
        <v>14361</v>
      </c>
      <c r="L1530" s="47">
        <v>0.54711782932281494</v>
      </c>
      <c r="M1530" s="47">
        <v>-34.446342510000001</v>
      </c>
      <c r="N1530" s="47">
        <v>-58.576908459999999</v>
      </c>
      <c r="O1530" s="47" t="s">
        <v>16725</v>
      </c>
      <c r="P1530" s="47">
        <v>1</v>
      </c>
      <c r="Q1530">
        <v>13</v>
      </c>
      <c r="S1530" s="23" t="s">
        <v>2347</v>
      </c>
      <c r="T1530" t="str">
        <f t="shared" si="211"/>
        <v>06</v>
      </c>
      <c r="V1530" t="str">
        <f>+VLOOKUP(B1530,MARCO!E:E,1,FALSE)</f>
        <v>San Fernando</v>
      </c>
      <c r="W1530" t="s">
        <v>134</v>
      </c>
      <c r="X1530" t="s">
        <v>134</v>
      </c>
      <c r="Y1530" t="str">
        <f t="shared" si="212"/>
        <v>R 6 - D 95 - 453 - 3154</v>
      </c>
      <c r="Z1530" t="s">
        <v>20</v>
      </c>
      <c r="AA1530" t="s">
        <v>2349</v>
      </c>
      <c r="AB1530" t="s">
        <v>21</v>
      </c>
      <c r="AD1530" t="str">
        <f t="shared" si="213"/>
        <v>Centro Comunitario Del Carmen</v>
      </c>
      <c r="AE1530" t="s">
        <v>22</v>
      </c>
      <c r="AF1530" t="s">
        <v>23</v>
      </c>
      <c r="AG1530" t="s">
        <v>26</v>
      </c>
      <c r="AH1530" t="s">
        <v>2348</v>
      </c>
      <c r="AI1530" s="13">
        <f t="shared" si="214"/>
        <v>13</v>
      </c>
      <c r="AJ1530" s="13">
        <f t="shared" si="215"/>
        <v>1</v>
      </c>
      <c r="AK1530" s="21">
        <v>1</v>
      </c>
      <c r="AM1530" t="s">
        <v>2154</v>
      </c>
      <c r="AN1530" t="str">
        <f t="shared" si="209"/>
        <v>R06</v>
      </c>
      <c r="AO1530" s="20" t="str">
        <f t="shared" si="210"/>
        <v>FINES_R06</v>
      </c>
      <c r="AP1530" s="25">
        <f t="shared" si="216"/>
        <v>0.54711782932281494</v>
      </c>
      <c r="AQ1530" s="24" t="str">
        <f>+IFERROR(VLOOKUP(Y1530,#REF!,2,FALSE),"-")</f>
        <v>-</v>
      </c>
      <c r="AR1530" s="13" t="s">
        <v>2393</v>
      </c>
      <c r="AS1530" t="s">
        <v>2397</v>
      </c>
      <c r="AT1530" t="str">
        <f t="shared" si="217"/>
        <v>Las Heras - 1948 e/ Rivadavia y 197 - San Fernando San Fernando</v>
      </c>
    </row>
    <row r="1531" spans="1:46" ht="15.75" thickBot="1" x14ac:dyDescent="0.3">
      <c r="A1531" s="47">
        <v>6</v>
      </c>
      <c r="B1531" s="47" t="s">
        <v>1575</v>
      </c>
      <c r="C1531" s="47" t="s">
        <v>2374</v>
      </c>
      <c r="D1531" s="47" t="s">
        <v>1590</v>
      </c>
      <c r="E1531" s="47" t="s">
        <v>230</v>
      </c>
      <c r="F1531" s="47" t="s">
        <v>9574</v>
      </c>
      <c r="G1531" s="47" t="s">
        <v>9575</v>
      </c>
      <c r="H1531" s="47" t="s">
        <v>9576</v>
      </c>
      <c r="I1531" s="47" t="s">
        <v>2414</v>
      </c>
      <c r="J1531" s="47" t="s">
        <v>9578</v>
      </c>
      <c r="K1531" s="47" t="s">
        <v>14362</v>
      </c>
      <c r="L1531" s="47">
        <v>0.53009456396102905</v>
      </c>
      <c r="M1531" s="47">
        <v>-34.452112100000001</v>
      </c>
      <c r="N1531" s="47">
        <v>-58.558669899999998</v>
      </c>
      <c r="O1531" s="47" t="s">
        <v>16726</v>
      </c>
      <c r="P1531" s="47">
        <v>1</v>
      </c>
      <c r="Q1531">
        <v>8</v>
      </c>
      <c r="S1531" s="23" t="s">
        <v>2347</v>
      </c>
      <c r="T1531" t="str">
        <f t="shared" si="211"/>
        <v>06</v>
      </c>
      <c r="V1531" t="str">
        <f>+VLOOKUP(B1531,MARCO!E:E,1,FALSE)</f>
        <v>San Fernando</v>
      </c>
      <c r="W1531" t="s">
        <v>134</v>
      </c>
      <c r="X1531" t="s">
        <v>134</v>
      </c>
      <c r="Y1531" t="str">
        <f t="shared" si="212"/>
        <v>R 6 - D 95 - 453 - 2051</v>
      </c>
      <c r="Z1531" t="s">
        <v>20</v>
      </c>
      <c r="AA1531" t="s">
        <v>2349</v>
      </c>
      <c r="AB1531" t="s">
        <v>21</v>
      </c>
      <c r="AD1531" t="str">
        <f t="shared" si="213"/>
        <v>Cueva Del Joven</v>
      </c>
      <c r="AE1531" t="s">
        <v>22</v>
      </c>
      <c r="AF1531" t="s">
        <v>23</v>
      </c>
      <c r="AG1531" t="s">
        <v>26</v>
      </c>
      <c r="AH1531" t="s">
        <v>2348</v>
      </c>
      <c r="AI1531" s="13">
        <f t="shared" si="214"/>
        <v>8</v>
      </c>
      <c r="AJ1531" s="13">
        <f t="shared" si="215"/>
        <v>1</v>
      </c>
      <c r="AK1531" s="21">
        <v>1</v>
      </c>
      <c r="AM1531" t="s">
        <v>2154</v>
      </c>
      <c r="AN1531" t="str">
        <f t="shared" si="209"/>
        <v>R06</v>
      </c>
      <c r="AO1531" s="20" t="str">
        <f t="shared" si="210"/>
        <v>FINES_R06</v>
      </c>
      <c r="AP1531" s="25">
        <f t="shared" si="216"/>
        <v>0.53009456396102905</v>
      </c>
      <c r="AQ1531" s="24" t="str">
        <f>+IFERROR(VLOOKUP(Y1531,#REF!,2,FALSE),"-")</f>
        <v>-</v>
      </c>
      <c r="AR1531" s="13" t="s">
        <v>2393</v>
      </c>
      <c r="AS1531" t="s">
        <v>2398</v>
      </c>
      <c r="AT1531" t="str">
        <f t="shared" si="217"/>
        <v>Entre Rios - 2907 - San Fernando Virreyes Santa Rosa</v>
      </c>
    </row>
    <row r="1532" spans="1:46" ht="15.75" thickBot="1" x14ac:dyDescent="0.3">
      <c r="A1532" s="47">
        <v>6</v>
      </c>
      <c r="B1532" s="47" t="s">
        <v>1575</v>
      </c>
      <c r="C1532" s="47" t="s">
        <v>2374</v>
      </c>
      <c r="D1532" s="47" t="s">
        <v>1590</v>
      </c>
      <c r="E1532" s="47" t="s">
        <v>230</v>
      </c>
      <c r="F1532" s="47" t="s">
        <v>9579</v>
      </c>
      <c r="G1532" s="47" t="s">
        <v>9580</v>
      </c>
      <c r="H1532" s="47" t="s">
        <v>9581</v>
      </c>
      <c r="I1532" s="47" t="s">
        <v>2475</v>
      </c>
      <c r="J1532" s="47" t="s">
        <v>9580</v>
      </c>
      <c r="K1532" s="47" t="s">
        <v>14363</v>
      </c>
      <c r="L1532" s="47">
        <v>0.64355564117431641</v>
      </c>
      <c r="M1532" s="47">
        <v>-34.459332600000003</v>
      </c>
      <c r="N1532" s="47">
        <v>-58.545241500000003</v>
      </c>
      <c r="O1532" s="47" t="s">
        <v>16727</v>
      </c>
      <c r="P1532" s="47">
        <v>1</v>
      </c>
      <c r="Q1532">
        <v>11</v>
      </c>
      <c r="S1532" s="23" t="s">
        <v>2347</v>
      </c>
      <c r="T1532" t="str">
        <f t="shared" si="211"/>
        <v>06</v>
      </c>
      <c r="V1532" t="str">
        <f>+VLOOKUP(B1532,MARCO!E:E,1,FALSE)</f>
        <v>San Fernando</v>
      </c>
      <c r="W1532" t="s">
        <v>134</v>
      </c>
      <c r="X1532" t="s">
        <v>134</v>
      </c>
      <c r="Y1532" t="str">
        <f t="shared" si="212"/>
        <v>R 6 - D 95 - 453 - 0551</v>
      </c>
      <c r="Z1532" t="s">
        <v>20</v>
      </c>
      <c r="AA1532" t="s">
        <v>2349</v>
      </c>
      <c r="AB1532" t="s">
        <v>21</v>
      </c>
      <c r="AD1532" t="str">
        <f t="shared" si="213"/>
        <v>Hogar Zanocchi</v>
      </c>
      <c r="AE1532" t="s">
        <v>22</v>
      </c>
      <c r="AF1532" t="s">
        <v>23</v>
      </c>
      <c r="AG1532" t="s">
        <v>26</v>
      </c>
      <c r="AH1532" t="s">
        <v>2348</v>
      </c>
      <c r="AI1532" s="13">
        <f t="shared" si="214"/>
        <v>11</v>
      </c>
      <c r="AJ1532" s="13">
        <f t="shared" si="215"/>
        <v>1</v>
      </c>
      <c r="AK1532" s="21">
        <v>1</v>
      </c>
      <c r="AM1532" t="s">
        <v>2154</v>
      </c>
      <c r="AN1532" t="str">
        <f t="shared" si="209"/>
        <v>R06</v>
      </c>
      <c r="AO1532" s="20" t="str">
        <f t="shared" si="210"/>
        <v>FINES_R06</v>
      </c>
      <c r="AP1532" s="25">
        <f t="shared" si="216"/>
        <v>0.64355564117431641</v>
      </c>
      <c r="AQ1532" s="24" t="str">
        <f>+IFERROR(VLOOKUP(Y1532,#REF!,2,FALSE),"-")</f>
        <v>-</v>
      </c>
      <c r="AR1532" s="13" t="s">
        <v>2393</v>
      </c>
      <c r="AS1532" t="s">
        <v>2398</v>
      </c>
      <c r="AT1532" t="str">
        <f t="shared" si="217"/>
        <v>Juan Crisol - 2041 e/ Martin Rodriguez y Edison - San Fernando Victoria</v>
      </c>
    </row>
    <row r="1533" spans="1:46" ht="15.75" thickBot="1" x14ac:dyDescent="0.3">
      <c r="A1533" s="47">
        <v>6</v>
      </c>
      <c r="B1533" s="47" t="s">
        <v>1575</v>
      </c>
      <c r="C1533" s="47" t="s">
        <v>2374</v>
      </c>
      <c r="D1533" s="47" t="s">
        <v>1590</v>
      </c>
      <c r="E1533" s="47" t="s">
        <v>230</v>
      </c>
      <c r="F1533" s="47" t="s">
        <v>9583</v>
      </c>
      <c r="G1533" s="47" t="s">
        <v>9584</v>
      </c>
      <c r="H1533" s="47" t="s">
        <v>9585</v>
      </c>
      <c r="I1533" s="47" t="s">
        <v>2475</v>
      </c>
      <c r="J1533" s="47" t="s">
        <v>9584</v>
      </c>
      <c r="K1533" s="47" t="s">
        <v>14364</v>
      </c>
      <c r="L1533" s="47">
        <v>0.74371671676635742</v>
      </c>
      <c r="M1533" s="47">
        <v>-34.2574000181624</v>
      </c>
      <c r="N1533" s="47">
        <v>-58.6455097801785</v>
      </c>
      <c r="O1533" s="47" t="s">
        <v>16728</v>
      </c>
      <c r="P1533" s="47">
        <v>1</v>
      </c>
      <c r="Q1533">
        <v>12</v>
      </c>
      <c r="S1533" s="23" t="s">
        <v>2347</v>
      </c>
      <c r="T1533" t="str">
        <f t="shared" si="211"/>
        <v>06</v>
      </c>
      <c r="V1533" t="str">
        <f>+VLOOKUP(B1533,MARCO!E:E,1,FALSE)</f>
        <v>San Fernando</v>
      </c>
      <c r="W1533" t="s">
        <v>134</v>
      </c>
      <c r="X1533" t="s">
        <v>134</v>
      </c>
      <c r="Y1533" t="str">
        <f t="shared" si="212"/>
        <v>R 6 - D 95 - 453 - 1254</v>
      </c>
      <c r="Z1533" t="s">
        <v>20</v>
      </c>
      <c r="AA1533" t="s">
        <v>2349</v>
      </c>
      <c r="AB1533" t="s">
        <v>21</v>
      </c>
      <c r="AD1533" t="str">
        <f t="shared" si="213"/>
        <v>E.e.s.n°25</v>
      </c>
      <c r="AE1533" t="s">
        <v>22</v>
      </c>
      <c r="AF1533" t="s">
        <v>23</v>
      </c>
      <c r="AG1533" t="s">
        <v>26</v>
      </c>
      <c r="AH1533" t="s">
        <v>2348</v>
      </c>
      <c r="AI1533" s="13">
        <f t="shared" si="214"/>
        <v>12</v>
      </c>
      <c r="AJ1533" s="13">
        <f t="shared" si="215"/>
        <v>1</v>
      </c>
      <c r="AK1533" s="21">
        <v>1</v>
      </c>
      <c r="AM1533" t="s">
        <v>2154</v>
      </c>
      <c r="AN1533" t="str">
        <f t="shared" si="209"/>
        <v>R06</v>
      </c>
      <c r="AO1533" s="20" t="str">
        <f t="shared" si="210"/>
        <v>FINES_R06</v>
      </c>
      <c r="AP1533" s="25">
        <f t="shared" si="216"/>
        <v>0.74371671676635742</v>
      </c>
      <c r="AQ1533" s="24" t="str">
        <f>+IFERROR(VLOOKUP(Y1533,#REF!,2,FALSE),"-")</f>
        <v>-</v>
      </c>
      <c r="AR1533" s="13" t="s">
        <v>2393</v>
      </c>
      <c r="AS1533" t="s">
        <v>2397</v>
      </c>
      <c r="AT1533" t="str">
        <f t="shared" si="217"/>
        <v>Arroyo Durazno - e/ S/n y S/n - San Fernando 2da Seccion Islas A°durazno</v>
      </c>
    </row>
    <row r="1534" spans="1:46" ht="15.75" thickBot="1" x14ac:dyDescent="0.3">
      <c r="A1534" s="47">
        <v>6</v>
      </c>
      <c r="B1534" s="47" t="s">
        <v>1575</v>
      </c>
      <c r="C1534" s="47" t="s">
        <v>2374</v>
      </c>
      <c r="D1534" s="47" t="s">
        <v>1590</v>
      </c>
      <c r="E1534" s="47" t="s">
        <v>230</v>
      </c>
      <c r="F1534" s="47" t="s">
        <v>9587</v>
      </c>
      <c r="G1534" s="47" t="s">
        <v>9588</v>
      </c>
      <c r="H1534" s="47" t="s">
        <v>9589</v>
      </c>
      <c r="I1534" s="47" t="s">
        <v>2475</v>
      </c>
      <c r="J1534" s="47" t="s">
        <v>9588</v>
      </c>
      <c r="K1534" s="47" t="s">
        <v>14365</v>
      </c>
      <c r="L1534" s="47">
        <v>0.38337767124176031</v>
      </c>
      <c r="M1534" s="47">
        <v>-34.443942999999997</v>
      </c>
      <c r="N1534" s="47">
        <v>-58.562729699999998</v>
      </c>
      <c r="O1534" s="47" t="s">
        <v>16729</v>
      </c>
      <c r="P1534" s="47">
        <v>1</v>
      </c>
      <c r="Q1534">
        <v>26</v>
      </c>
      <c r="S1534" s="23" t="s">
        <v>2347</v>
      </c>
      <c r="T1534" t="str">
        <f t="shared" si="211"/>
        <v>06</v>
      </c>
      <c r="V1534" t="str">
        <f>+VLOOKUP(B1534,MARCO!E:E,1,FALSE)</f>
        <v>San Fernando</v>
      </c>
      <c r="W1534" t="s">
        <v>134</v>
      </c>
      <c r="X1534" t="s">
        <v>134</v>
      </c>
      <c r="Y1534" t="str">
        <f t="shared" si="212"/>
        <v>R 6 - D 95 - 453 - 2049</v>
      </c>
      <c r="Z1534" t="s">
        <v>20</v>
      </c>
      <c r="AA1534" t="s">
        <v>2349</v>
      </c>
      <c r="AB1534" t="s">
        <v>21</v>
      </c>
      <c r="AD1534" t="str">
        <f t="shared" si="213"/>
        <v>I.m.s.s.a</v>
      </c>
      <c r="AE1534" t="s">
        <v>22</v>
      </c>
      <c r="AF1534" t="s">
        <v>23</v>
      </c>
      <c r="AG1534" t="s">
        <v>26</v>
      </c>
      <c r="AH1534" t="s">
        <v>2348</v>
      </c>
      <c r="AI1534" s="13">
        <f t="shared" si="214"/>
        <v>26</v>
      </c>
      <c r="AJ1534" s="13">
        <f t="shared" si="215"/>
        <v>1</v>
      </c>
      <c r="AK1534" s="21">
        <v>1</v>
      </c>
      <c r="AM1534" t="s">
        <v>2154</v>
      </c>
      <c r="AN1534" t="str">
        <f t="shared" si="209"/>
        <v>R06</v>
      </c>
      <c r="AO1534" s="20" t="str">
        <f t="shared" si="210"/>
        <v>FINES_R06</v>
      </c>
      <c r="AP1534" s="25">
        <f t="shared" si="216"/>
        <v>0.38337767124176031</v>
      </c>
      <c r="AQ1534" s="24" t="str">
        <f>+IFERROR(VLOOKUP(Y1534,#REF!,2,FALSE),"-")</f>
        <v>-</v>
      </c>
      <c r="AR1534" s="13" t="s">
        <v>2393</v>
      </c>
      <c r="AS1534" t="s">
        <v>2398</v>
      </c>
      <c r="AT1534" t="str">
        <f t="shared" si="217"/>
        <v>Sarmiento - 1803 e/ Av. Sobremonte y Alem - San Fernando San Fernando</v>
      </c>
    </row>
    <row r="1535" spans="1:46" ht="15.75" thickBot="1" x14ac:dyDescent="0.3">
      <c r="A1535" s="47">
        <v>6</v>
      </c>
      <c r="B1535" s="47" t="s">
        <v>1592</v>
      </c>
      <c r="C1535" s="47" t="s">
        <v>2378</v>
      </c>
      <c r="D1535" s="47" t="s">
        <v>1609</v>
      </c>
      <c r="E1535" s="47" t="s">
        <v>1610</v>
      </c>
      <c r="F1535" s="47" t="s">
        <v>9591</v>
      </c>
      <c r="G1535" s="47" t="s">
        <v>2213</v>
      </c>
      <c r="H1535" s="47" t="s">
        <v>9592</v>
      </c>
      <c r="I1535" s="47" t="s">
        <v>2414</v>
      </c>
      <c r="J1535" s="47" t="s">
        <v>9594</v>
      </c>
      <c r="K1535" s="47" t="s">
        <v>14366</v>
      </c>
      <c r="L1535" s="47">
        <v>0.26198765635490417</v>
      </c>
      <c r="M1535" s="47">
        <v>-34.472666199999999</v>
      </c>
      <c r="N1535" s="47">
        <v>-58.554215900000003</v>
      </c>
      <c r="O1535" s="47" t="s">
        <v>16730</v>
      </c>
      <c r="P1535" s="47">
        <v>3</v>
      </c>
      <c r="Q1535">
        <v>54</v>
      </c>
      <c r="S1535" s="23" t="s">
        <v>2347</v>
      </c>
      <c r="T1535" t="str">
        <f t="shared" si="211"/>
        <v>06</v>
      </c>
      <c r="V1535" t="str">
        <f>+VLOOKUP(B1535,MARCO!E:E,1,FALSE)</f>
        <v>San Isidro</v>
      </c>
      <c r="W1535" t="s">
        <v>134</v>
      </c>
      <c r="X1535" t="s">
        <v>134</v>
      </c>
      <c r="Y1535" t="str">
        <f t="shared" si="212"/>
        <v>R 6 - D 96 - 451 - 2230</v>
      </c>
      <c r="Z1535" t="s">
        <v>20</v>
      </c>
      <c r="AA1535" t="s">
        <v>2349</v>
      </c>
      <c r="AB1535" t="s">
        <v>21</v>
      </c>
      <c r="AD1535" t="str">
        <f t="shared" si="213"/>
        <v>Futuro Abierto</v>
      </c>
      <c r="AE1535" t="s">
        <v>22</v>
      </c>
      <c r="AF1535" t="s">
        <v>23</v>
      </c>
      <c r="AG1535" t="s">
        <v>26</v>
      </c>
      <c r="AH1535" t="s">
        <v>2348</v>
      </c>
      <c r="AI1535" s="13">
        <f t="shared" si="214"/>
        <v>54</v>
      </c>
      <c r="AJ1535" s="13">
        <f t="shared" si="215"/>
        <v>3</v>
      </c>
      <c r="AK1535" s="21">
        <v>1</v>
      </c>
      <c r="AM1535" t="s">
        <v>2154</v>
      </c>
      <c r="AN1535" t="str">
        <f t="shared" si="209"/>
        <v>R06</v>
      </c>
      <c r="AO1535" s="20" t="str">
        <f t="shared" si="210"/>
        <v>FINES_R06</v>
      </c>
      <c r="AP1535" s="25">
        <f t="shared" si="216"/>
        <v>0.26198765635490417</v>
      </c>
      <c r="AQ1535" s="24" t="str">
        <f>+IFERROR(VLOOKUP(Y1535,#REF!,2,FALSE),"-")</f>
        <v>-</v>
      </c>
      <c r="AR1535" s="13" t="s">
        <v>2393</v>
      </c>
      <c r="AS1535" t="s">
        <v>2397</v>
      </c>
      <c r="AT1535" t="str">
        <f t="shared" si="217"/>
        <v>Julian Navarro - 2693 - Beccar</v>
      </c>
    </row>
    <row r="1536" spans="1:46" ht="15.75" thickBot="1" x14ac:dyDescent="0.3">
      <c r="A1536" s="47">
        <v>6</v>
      </c>
      <c r="B1536" s="47" t="s">
        <v>1592</v>
      </c>
      <c r="C1536" s="47" t="s">
        <v>2378</v>
      </c>
      <c r="D1536" s="47" t="s">
        <v>1609</v>
      </c>
      <c r="E1536" s="47" t="s">
        <v>1610</v>
      </c>
      <c r="F1536" s="47" t="s">
        <v>9595</v>
      </c>
      <c r="G1536" s="47" t="s">
        <v>9596</v>
      </c>
      <c r="H1536" s="47" t="s">
        <v>9597</v>
      </c>
      <c r="I1536" s="47" t="s">
        <v>2414</v>
      </c>
      <c r="J1536" s="47"/>
      <c r="K1536" s="47" t="s">
        <v>14367</v>
      </c>
      <c r="L1536" s="47">
        <v>0.36751839518547058</v>
      </c>
      <c r="M1536" s="47">
        <v>-34.470662011053001</v>
      </c>
      <c r="N1536" s="47">
        <v>-58.533589029002002</v>
      </c>
      <c r="O1536" s="47" t="s">
        <v>16731</v>
      </c>
      <c r="P1536" s="47">
        <v>1</v>
      </c>
      <c r="Q1536">
        <v>6</v>
      </c>
      <c r="S1536" s="23" t="s">
        <v>2347</v>
      </c>
      <c r="T1536" t="str">
        <f t="shared" si="211"/>
        <v>06</v>
      </c>
      <c r="V1536" t="str">
        <f>+VLOOKUP(B1536,MARCO!E:E,1,FALSE)</f>
        <v>San Isidro</v>
      </c>
      <c r="W1536" t="s">
        <v>134</v>
      </c>
      <c r="X1536" t="s">
        <v>134</v>
      </c>
      <c r="Y1536" t="str">
        <f t="shared" si="212"/>
        <v>R 6 - D 96 - 451 - 2225</v>
      </c>
      <c r="Z1536" t="s">
        <v>20</v>
      </c>
      <c r="AA1536" t="s">
        <v>2349</v>
      </c>
      <c r="AB1536" t="s">
        <v>21</v>
      </c>
      <c r="AD1536" t="str">
        <f t="shared" si="213"/>
        <v>Acej</v>
      </c>
      <c r="AE1536" t="s">
        <v>22</v>
      </c>
      <c r="AF1536" t="s">
        <v>23</v>
      </c>
      <c r="AG1536" t="s">
        <v>26</v>
      </c>
      <c r="AH1536" t="s">
        <v>2348</v>
      </c>
      <c r="AI1536" s="13">
        <f t="shared" si="214"/>
        <v>6</v>
      </c>
      <c r="AJ1536" s="13">
        <f t="shared" si="215"/>
        <v>1</v>
      </c>
      <c r="AK1536" s="21">
        <v>1</v>
      </c>
      <c r="AM1536" t="s">
        <v>2154</v>
      </c>
      <c r="AN1536" t="str">
        <f t="shared" si="209"/>
        <v>R06</v>
      </c>
      <c r="AO1536" s="20" t="str">
        <f t="shared" si="210"/>
        <v>FINES_R06</v>
      </c>
      <c r="AP1536" s="25">
        <f t="shared" si="216"/>
        <v>0.36751839518547058</v>
      </c>
      <c r="AQ1536" s="24" t="str">
        <f>+IFERROR(VLOOKUP(Y1536,#REF!,2,FALSE),"-")</f>
        <v>-</v>
      </c>
      <c r="AR1536" s="13" t="s">
        <v>2393</v>
      </c>
      <c r="AS1536" t="s">
        <v>2398</v>
      </c>
      <c r="AT1536" t="str">
        <f t="shared" si="217"/>
        <v>Tomkinson - 847 e/ Neuquén y Formosa - Beccar</v>
      </c>
    </row>
    <row r="1537" spans="1:46" ht="15.75" thickBot="1" x14ac:dyDescent="0.3">
      <c r="A1537" s="47">
        <v>6</v>
      </c>
      <c r="B1537" s="47" t="s">
        <v>1592</v>
      </c>
      <c r="C1537" s="47" t="s">
        <v>2378</v>
      </c>
      <c r="D1537" s="47" t="s">
        <v>1609</v>
      </c>
      <c r="E1537" s="47" t="s">
        <v>1610</v>
      </c>
      <c r="F1537" s="47" t="s">
        <v>9599</v>
      </c>
      <c r="G1537" s="47" t="s">
        <v>9600</v>
      </c>
      <c r="H1537" s="47" t="s">
        <v>9601</v>
      </c>
      <c r="I1537" s="47" t="s">
        <v>2414</v>
      </c>
      <c r="J1537" s="47"/>
      <c r="K1537" s="47" t="s">
        <v>14368</v>
      </c>
      <c r="L1537" s="47">
        <v>0.60213339328765869</v>
      </c>
      <c r="M1537" s="47">
        <v>-34.470017400000003</v>
      </c>
      <c r="N1537" s="47">
        <v>-58.5441018</v>
      </c>
      <c r="O1537" s="47" t="s">
        <v>16732</v>
      </c>
      <c r="P1537" s="47">
        <v>3</v>
      </c>
      <c r="Q1537">
        <v>62</v>
      </c>
      <c r="S1537" s="23" t="s">
        <v>2347</v>
      </c>
      <c r="T1537" t="str">
        <f t="shared" si="211"/>
        <v>06</v>
      </c>
      <c r="V1537" t="str">
        <f>+VLOOKUP(B1537,MARCO!E:E,1,FALSE)</f>
        <v>San Isidro</v>
      </c>
      <c r="W1537" t="s">
        <v>134</v>
      </c>
      <c r="X1537" t="s">
        <v>134</v>
      </c>
      <c r="Y1537" t="str">
        <f t="shared" si="212"/>
        <v>R 6 - D 96 - 451 - 3020</v>
      </c>
      <c r="Z1537" t="s">
        <v>20</v>
      </c>
      <c r="AA1537" t="s">
        <v>2349</v>
      </c>
      <c r="AB1537" t="s">
        <v>21</v>
      </c>
      <c r="AD1537" t="str">
        <f t="shared" si="213"/>
        <v>Casa Azul</v>
      </c>
      <c r="AE1537" t="s">
        <v>22</v>
      </c>
      <c r="AF1537" t="s">
        <v>23</v>
      </c>
      <c r="AG1537" t="s">
        <v>26</v>
      </c>
      <c r="AH1537" t="s">
        <v>2348</v>
      </c>
      <c r="AI1537" s="13">
        <f t="shared" si="214"/>
        <v>62</v>
      </c>
      <c r="AJ1537" s="13">
        <f t="shared" si="215"/>
        <v>3</v>
      </c>
      <c r="AK1537" s="21">
        <v>1</v>
      </c>
      <c r="AM1537" t="s">
        <v>2154</v>
      </c>
      <c r="AN1537" t="str">
        <f t="shared" si="209"/>
        <v>R06</v>
      </c>
      <c r="AO1537" s="20" t="str">
        <f t="shared" si="210"/>
        <v>FINES_R06</v>
      </c>
      <c r="AP1537" s="25">
        <f t="shared" si="216"/>
        <v>0.60213339328765869</v>
      </c>
      <c r="AQ1537" s="24" t="str">
        <f>+IFERROR(VLOOKUP(Y1537,#REF!,2,FALSE),"-")</f>
        <v>-</v>
      </c>
      <c r="AR1537" s="13" t="s">
        <v>2393</v>
      </c>
      <c r="AS1537" t="s">
        <v>2397</v>
      </c>
      <c r="AT1537" t="str">
        <f t="shared" si="217"/>
        <v>Juan Clark - 1807 - Beccar</v>
      </c>
    </row>
    <row r="1538" spans="1:46" ht="15.75" thickBot="1" x14ac:dyDescent="0.3">
      <c r="A1538" s="47">
        <v>6</v>
      </c>
      <c r="B1538" s="47" t="s">
        <v>1592</v>
      </c>
      <c r="C1538" s="47" t="s">
        <v>2378</v>
      </c>
      <c r="D1538" s="47" t="s">
        <v>1609</v>
      </c>
      <c r="E1538" s="47" t="s">
        <v>1610</v>
      </c>
      <c r="F1538" s="47" t="s">
        <v>9605</v>
      </c>
      <c r="G1538" s="47" t="s">
        <v>2212</v>
      </c>
      <c r="H1538" s="47" t="s">
        <v>9606</v>
      </c>
      <c r="I1538" s="47" t="s">
        <v>2475</v>
      </c>
      <c r="J1538" s="47" t="s">
        <v>2212</v>
      </c>
      <c r="K1538" s="47" t="s">
        <v>14369</v>
      </c>
      <c r="L1538" s="47">
        <v>0.62019073963165283</v>
      </c>
      <c r="M1538" s="47">
        <v>-34.464624400689999</v>
      </c>
      <c r="N1538" s="47">
        <v>-58.546894041655001</v>
      </c>
      <c r="O1538" s="47" t="s">
        <v>16733</v>
      </c>
      <c r="P1538" s="47">
        <v>3</v>
      </c>
      <c r="Q1538">
        <v>38</v>
      </c>
      <c r="S1538" s="23" t="s">
        <v>2347</v>
      </c>
      <c r="T1538" t="str">
        <f t="shared" si="211"/>
        <v>06</v>
      </c>
      <c r="V1538" t="str">
        <f>+VLOOKUP(B1538,MARCO!E:E,1,FALSE)</f>
        <v>San Isidro</v>
      </c>
      <c r="W1538" t="s">
        <v>134</v>
      </c>
      <c r="X1538" t="s">
        <v>134</v>
      </c>
      <c r="Y1538" t="str">
        <f t="shared" si="212"/>
        <v>R 6 - D 96 - 451 - 0129</v>
      </c>
      <c r="Z1538" t="s">
        <v>20</v>
      </c>
      <c r="AA1538" t="s">
        <v>2349</v>
      </c>
      <c r="AB1538" t="s">
        <v>21</v>
      </c>
      <c r="AD1538" t="str">
        <f t="shared" si="213"/>
        <v>Biblioteca Madres Barrio Sauce</v>
      </c>
      <c r="AE1538" t="s">
        <v>22</v>
      </c>
      <c r="AF1538" t="s">
        <v>23</v>
      </c>
      <c r="AG1538" t="s">
        <v>26</v>
      </c>
      <c r="AH1538" t="s">
        <v>2348</v>
      </c>
      <c r="AI1538" s="13">
        <f t="shared" si="214"/>
        <v>38</v>
      </c>
      <c r="AJ1538" s="13">
        <f t="shared" si="215"/>
        <v>3</v>
      </c>
      <c r="AK1538" s="21">
        <v>1</v>
      </c>
      <c r="AM1538" t="s">
        <v>2154</v>
      </c>
      <c r="AN1538" t="str">
        <f t="shared" si="209"/>
        <v>R06</v>
      </c>
      <c r="AO1538" s="20" t="str">
        <f t="shared" si="210"/>
        <v>FINES_R06</v>
      </c>
      <c r="AP1538" s="25">
        <f t="shared" si="216"/>
        <v>0.62019073963165283</v>
      </c>
      <c r="AQ1538" s="24" t="str">
        <f>+IFERROR(VLOOKUP(Y1538,#REF!,2,FALSE),"-")</f>
        <v>-</v>
      </c>
      <c r="AR1538" s="13" t="s">
        <v>2393</v>
      </c>
      <c r="AS1538" t="s">
        <v>2398</v>
      </c>
      <c r="AT1538" t="str">
        <f t="shared" si="217"/>
        <v>Padre Acevedo - 1518 e/ Av. Andres Rolon y Jorge Newbery - Beccar</v>
      </c>
    </row>
    <row r="1539" spans="1:46" ht="15.75" thickBot="1" x14ac:dyDescent="0.3">
      <c r="A1539" s="47">
        <v>6</v>
      </c>
      <c r="B1539" s="47" t="s">
        <v>1592</v>
      </c>
      <c r="C1539" s="47" t="s">
        <v>2378</v>
      </c>
      <c r="D1539" s="47" t="s">
        <v>1609</v>
      </c>
      <c r="E1539" s="47" t="s">
        <v>1610</v>
      </c>
      <c r="F1539" s="47" t="s">
        <v>9608</v>
      </c>
      <c r="G1539" s="47" t="s">
        <v>2214</v>
      </c>
      <c r="H1539" s="47" t="s">
        <v>9609</v>
      </c>
      <c r="I1539" s="47" t="s">
        <v>2475</v>
      </c>
      <c r="J1539" s="47"/>
      <c r="K1539" s="47" t="s">
        <v>14370</v>
      </c>
      <c r="L1539" s="47">
        <v>0.139817088842392</v>
      </c>
      <c r="M1539" s="47">
        <v>-34.496129000000003</v>
      </c>
      <c r="N1539" s="47">
        <v>-58.514567980000002</v>
      </c>
      <c r="O1539" s="47" t="s">
        <v>16734</v>
      </c>
      <c r="P1539" s="47">
        <v>1</v>
      </c>
      <c r="Q1539">
        <v>16</v>
      </c>
      <c r="S1539" s="23" t="s">
        <v>2347</v>
      </c>
      <c r="T1539" t="str">
        <f t="shared" si="211"/>
        <v>06</v>
      </c>
      <c r="V1539" t="str">
        <f>+VLOOKUP(B1539,MARCO!E:E,1,FALSE)</f>
        <v>San Isidro</v>
      </c>
      <c r="W1539" t="s">
        <v>134</v>
      </c>
      <c r="X1539" t="s">
        <v>134</v>
      </c>
      <c r="Y1539" t="str">
        <f t="shared" si="212"/>
        <v>R 6 - D 96 - 451 - 0120</v>
      </c>
      <c r="Z1539" t="s">
        <v>20</v>
      </c>
      <c r="AA1539" t="s">
        <v>2349</v>
      </c>
      <c r="AB1539" t="s">
        <v>21</v>
      </c>
      <c r="AD1539" t="str">
        <f t="shared" si="213"/>
        <v>Lanoscou</v>
      </c>
      <c r="AE1539" t="s">
        <v>22</v>
      </c>
      <c r="AF1539" t="s">
        <v>23</v>
      </c>
      <c r="AG1539" t="s">
        <v>26</v>
      </c>
      <c r="AH1539" t="s">
        <v>2348</v>
      </c>
      <c r="AI1539" s="13">
        <f t="shared" si="214"/>
        <v>16</v>
      </c>
      <c r="AJ1539" s="13">
        <f t="shared" si="215"/>
        <v>1</v>
      </c>
      <c r="AK1539" s="21">
        <v>1</v>
      </c>
      <c r="AM1539" t="s">
        <v>2154</v>
      </c>
      <c r="AN1539" t="str">
        <f t="shared" ref="AN1539:AN1602" si="218">+IF(AM1539="","",IF(AM1539="FINES",CONCATENATE("R",IF(OR(T1539="16",T1539="21",T1539="22",T1539="23"),"16212223",IF(OR(T1539="15",T1539="17",T1539="24",T1539="25"),"15172425",T1539))),IF(AM1539="CEBAS","UNICO",IF(VALUE(T1539)&lt;=11,"AMBA","INTERIOR"))))</f>
        <v>R06</v>
      </c>
      <c r="AO1539" s="20" t="str">
        <f t="shared" ref="AO1539:AO1602" si="219">+IF(AM1539="","-",CONCATENATE(AM1539,"_",AN1539))</f>
        <v>FINES_R06</v>
      </c>
      <c r="AP1539" s="25">
        <f t="shared" si="216"/>
        <v>0.139817088842392</v>
      </c>
      <c r="AQ1539" s="24" t="str">
        <f>+IFERROR(VLOOKUP(Y1539,#REF!,2,FALSE),"-")</f>
        <v>-</v>
      </c>
      <c r="AR1539" s="13" t="s">
        <v>2393</v>
      </c>
      <c r="AS1539" t="s">
        <v>2397</v>
      </c>
      <c r="AT1539" t="str">
        <f t="shared" si="217"/>
        <v>Hipólito Yrigoyen - 1789 e/ La Paz y Asunción - Martinez</v>
      </c>
    </row>
    <row r="1540" spans="1:46" ht="15.75" thickBot="1" x14ac:dyDescent="0.3">
      <c r="A1540" s="47">
        <v>6</v>
      </c>
      <c r="B1540" s="47" t="s">
        <v>1592</v>
      </c>
      <c r="C1540" s="47" t="s">
        <v>2378</v>
      </c>
      <c r="D1540" s="47" t="s">
        <v>1609</v>
      </c>
      <c r="E1540" s="47" t="s">
        <v>1610</v>
      </c>
      <c r="F1540" s="47" t="s">
        <v>9611</v>
      </c>
      <c r="G1540" s="47" t="s">
        <v>9612</v>
      </c>
      <c r="H1540" s="47" t="s">
        <v>9613</v>
      </c>
      <c r="I1540" s="47" t="s">
        <v>2475</v>
      </c>
      <c r="J1540" s="47" t="s">
        <v>9615</v>
      </c>
      <c r="K1540" s="47" t="s">
        <v>14371</v>
      </c>
      <c r="L1540" s="47">
        <v>0.45019522309303278</v>
      </c>
      <c r="M1540" s="47">
        <v>-34.509162900275001</v>
      </c>
      <c r="N1540" s="47">
        <v>-58.561646863147999</v>
      </c>
      <c r="O1540" s="47" t="s">
        <v>16735</v>
      </c>
      <c r="P1540" s="47">
        <v>1</v>
      </c>
      <c r="Q1540">
        <v>23</v>
      </c>
      <c r="S1540" s="23" t="s">
        <v>2347</v>
      </c>
      <c r="T1540" t="str">
        <f t="shared" ref="T1540:T1603" si="220">+CONCATENATE(IF(A1540&lt;10,"0",""),A1540)</f>
        <v>06</v>
      </c>
      <c r="V1540" t="str">
        <f>+VLOOKUP(B1540,MARCO!E:E,1,FALSE)</f>
        <v>San Isidro</v>
      </c>
      <c r="W1540" t="s">
        <v>134</v>
      </c>
      <c r="X1540" t="s">
        <v>134</v>
      </c>
      <c r="Y1540" t="str">
        <f t="shared" ref="Y1540:Y1603" si="221">+F1540</f>
        <v>R 6 - D 96 - 451 - 0122</v>
      </c>
      <c r="Z1540" t="s">
        <v>20</v>
      </c>
      <c r="AA1540" t="s">
        <v>2349</v>
      </c>
      <c r="AB1540" t="s">
        <v>21</v>
      </c>
      <c r="AD1540" t="str">
        <f t="shared" ref="AD1540:AD1603" si="222">+G1540</f>
        <v>Fte Cultura</v>
      </c>
      <c r="AE1540" t="s">
        <v>22</v>
      </c>
      <c r="AF1540" t="s">
        <v>23</v>
      </c>
      <c r="AG1540" t="s">
        <v>26</v>
      </c>
      <c r="AH1540" t="s">
        <v>2348</v>
      </c>
      <c r="AI1540" s="13">
        <f t="shared" ref="AI1540:AI1603" si="223">+Q1540</f>
        <v>23</v>
      </c>
      <c r="AJ1540" s="13">
        <f t="shared" ref="AJ1540:AJ1603" si="224">+P1540</f>
        <v>1</v>
      </c>
      <c r="AK1540" s="21">
        <v>1</v>
      </c>
      <c r="AM1540" t="s">
        <v>2154</v>
      </c>
      <c r="AN1540" t="str">
        <f t="shared" si="218"/>
        <v>R06</v>
      </c>
      <c r="AO1540" s="20" t="str">
        <f t="shared" si="219"/>
        <v>FINES_R06</v>
      </c>
      <c r="AP1540" s="25">
        <f t="shared" ref="AP1540:AP1603" si="225">+L1540</f>
        <v>0.45019522309303278</v>
      </c>
      <c r="AQ1540" s="24" t="str">
        <f>+IFERROR(VLOOKUP(Y1540,#REF!,2,FALSE),"-")</f>
        <v>-</v>
      </c>
      <c r="AR1540" s="13" t="s">
        <v>2393</v>
      </c>
      <c r="AS1540" t="s">
        <v>2397</v>
      </c>
      <c r="AT1540" t="str">
        <f t="shared" ref="AT1540:AT1603" si="226">+H1540</f>
        <v>Virrey Vertiz - 416 e/ Coronel Bogado y Loria - Boulogne</v>
      </c>
    </row>
    <row r="1541" spans="1:46" ht="15.75" thickBot="1" x14ac:dyDescent="0.3">
      <c r="A1541" s="47">
        <v>7</v>
      </c>
      <c r="B1541" s="47" t="s">
        <v>9618</v>
      </c>
      <c r="C1541" s="47" t="s">
        <v>2369</v>
      </c>
      <c r="D1541" s="47" t="s">
        <v>1903</v>
      </c>
      <c r="E1541" s="47" t="s">
        <v>1457</v>
      </c>
      <c r="F1541" s="47" t="s">
        <v>9619</v>
      </c>
      <c r="G1541" s="47" t="s">
        <v>9620</v>
      </c>
      <c r="H1541" s="47" t="s">
        <v>9621</v>
      </c>
      <c r="I1541" s="47" t="s">
        <v>2414</v>
      </c>
      <c r="J1541" s="47"/>
      <c r="K1541" s="47" t="s">
        <v>14372</v>
      </c>
      <c r="L1541" s="47">
        <v>0.1208626255393028</v>
      </c>
      <c r="M1541" s="47">
        <v>-34.606584257176003</v>
      </c>
      <c r="N1541" s="47">
        <v>-58.564821211374003</v>
      </c>
      <c r="O1541" s="47" t="s">
        <v>16736</v>
      </c>
      <c r="P1541" s="47">
        <v>3</v>
      </c>
      <c r="Q1541">
        <v>60</v>
      </c>
      <c r="S1541" s="23" t="s">
        <v>2347</v>
      </c>
      <c r="T1541" t="str">
        <f t="shared" si="220"/>
        <v>07</v>
      </c>
      <c r="V1541" t="str">
        <f>+VLOOKUP(B1541,MARCO!E:E,1,FALSE)</f>
        <v>Tres de Febrero</v>
      </c>
      <c r="W1541" t="s">
        <v>134</v>
      </c>
      <c r="X1541" t="s">
        <v>134</v>
      </c>
      <c r="Y1541" t="str">
        <f t="shared" si="221"/>
        <v>R 7 - D 117 - 452 - 1994</v>
      </c>
      <c r="Z1541" t="s">
        <v>20</v>
      </c>
      <c r="AA1541" t="s">
        <v>2349</v>
      </c>
      <c r="AB1541" t="s">
        <v>21</v>
      </c>
      <c r="AD1541" t="str">
        <f t="shared" si="222"/>
        <v>Es Nº 3</v>
      </c>
      <c r="AE1541" t="s">
        <v>22</v>
      </c>
      <c r="AF1541" t="s">
        <v>23</v>
      </c>
      <c r="AG1541" t="s">
        <v>26</v>
      </c>
      <c r="AH1541" t="s">
        <v>2348</v>
      </c>
      <c r="AI1541" s="13">
        <f t="shared" si="223"/>
        <v>60</v>
      </c>
      <c r="AJ1541" s="13">
        <f t="shared" si="224"/>
        <v>3</v>
      </c>
      <c r="AK1541" s="21">
        <v>1</v>
      </c>
      <c r="AM1541" t="s">
        <v>2154</v>
      </c>
      <c r="AN1541" t="str">
        <f t="shared" si="218"/>
        <v>R07</v>
      </c>
      <c r="AO1541" s="20" t="str">
        <f t="shared" si="219"/>
        <v>FINES_R07</v>
      </c>
      <c r="AP1541" s="25">
        <f t="shared" si="225"/>
        <v>0.1208626255393028</v>
      </c>
      <c r="AQ1541" s="24" t="str">
        <f>+IFERROR(VLOOKUP(Y1541,#REF!,2,FALSE),"-")</f>
        <v>-</v>
      </c>
      <c r="AR1541" s="13" t="s">
        <v>2393</v>
      </c>
      <c r="AS1541" t="s">
        <v>2398</v>
      </c>
      <c r="AT1541" t="str">
        <f t="shared" si="226"/>
        <v>AndrÉs Ferreyra - 2679 e/ Av. Urquiza y M. Belgrano - Caseros Caseros Centro</v>
      </c>
    </row>
    <row r="1542" spans="1:46" ht="15.75" thickBot="1" x14ac:dyDescent="0.3">
      <c r="A1542" s="47">
        <v>7</v>
      </c>
      <c r="B1542" s="47" t="s">
        <v>9618</v>
      </c>
      <c r="C1542" s="47" t="s">
        <v>2369</v>
      </c>
      <c r="D1542" s="47" t="s">
        <v>1903</v>
      </c>
      <c r="E1542" s="47" t="s">
        <v>1457</v>
      </c>
      <c r="F1542" s="47" t="s">
        <v>9623</v>
      </c>
      <c r="G1542" s="47" t="s">
        <v>9624</v>
      </c>
      <c r="H1542" s="47" t="s">
        <v>9625</v>
      </c>
      <c r="I1542" s="47" t="s">
        <v>2414</v>
      </c>
      <c r="J1542" s="47"/>
      <c r="K1542" s="47" t="s">
        <v>14373</v>
      </c>
      <c r="L1542" s="47">
        <v>0.51160389184951782</v>
      </c>
      <c r="M1542" s="47">
        <v>-34.623530299999999</v>
      </c>
      <c r="N1542" s="47">
        <v>-58.560132000000003</v>
      </c>
      <c r="O1542" s="47" t="s">
        <v>16737</v>
      </c>
      <c r="P1542" s="47">
        <v>2</v>
      </c>
      <c r="Q1542">
        <v>52</v>
      </c>
      <c r="S1542" s="23" t="s">
        <v>2347</v>
      </c>
      <c r="T1542" t="str">
        <f t="shared" si="220"/>
        <v>07</v>
      </c>
      <c r="V1542" t="str">
        <f>+VLOOKUP(B1542,MARCO!E:E,1,FALSE)</f>
        <v>Tres de Febrero</v>
      </c>
      <c r="W1542" t="s">
        <v>134</v>
      </c>
      <c r="X1542" t="s">
        <v>134</v>
      </c>
      <c r="Y1542" t="str">
        <f t="shared" si="221"/>
        <v>R 7 - D 117 - 452 - 0060</v>
      </c>
      <c r="Z1542" t="s">
        <v>20</v>
      </c>
      <c r="AA1542" t="s">
        <v>2349</v>
      </c>
      <c r="AB1542" t="s">
        <v>21</v>
      </c>
      <c r="AD1542" t="str">
        <f t="shared" si="222"/>
        <v>FundaciÓn De La Calle A La Vida</v>
      </c>
      <c r="AE1542" t="s">
        <v>22</v>
      </c>
      <c r="AF1542" t="s">
        <v>23</v>
      </c>
      <c r="AG1542" t="s">
        <v>26</v>
      </c>
      <c r="AH1542" t="s">
        <v>2348</v>
      </c>
      <c r="AI1542" s="13">
        <f t="shared" si="223"/>
        <v>52</v>
      </c>
      <c r="AJ1542" s="13">
        <f t="shared" si="224"/>
        <v>2</v>
      </c>
      <c r="AK1542" s="21">
        <v>1</v>
      </c>
      <c r="AM1542" t="s">
        <v>2154</v>
      </c>
      <c r="AN1542" t="str">
        <f t="shared" si="218"/>
        <v>R07</v>
      </c>
      <c r="AO1542" s="20" t="str">
        <f t="shared" si="219"/>
        <v>FINES_R07</v>
      </c>
      <c r="AP1542" s="25">
        <f t="shared" si="225"/>
        <v>0.51160389184951782</v>
      </c>
      <c r="AQ1542" s="24" t="str">
        <f>+IFERROR(VLOOKUP(Y1542,#REF!,2,FALSE),"-")</f>
        <v>-</v>
      </c>
      <c r="AR1542" s="13" t="s">
        <v>2393</v>
      </c>
      <c r="AS1542" t="s">
        <v>2397</v>
      </c>
      <c r="AT1542" t="str">
        <f t="shared" si="226"/>
        <v>Cavassa - 4289 e/ Catrilo - Caseros Caseros Sur</v>
      </c>
    </row>
    <row r="1543" spans="1:46" ht="15.75" thickBot="1" x14ac:dyDescent="0.3">
      <c r="A1543" s="47">
        <v>7</v>
      </c>
      <c r="B1543" s="47" t="s">
        <v>9618</v>
      </c>
      <c r="C1543" s="47" t="s">
        <v>2369</v>
      </c>
      <c r="D1543" s="47" t="s">
        <v>1903</v>
      </c>
      <c r="E1543" s="47" t="s">
        <v>1457</v>
      </c>
      <c r="F1543" s="47" t="s">
        <v>9630</v>
      </c>
      <c r="G1543" s="47" t="s">
        <v>9631</v>
      </c>
      <c r="H1543" s="47" t="s">
        <v>9632</v>
      </c>
      <c r="I1543" s="47" t="s">
        <v>2414</v>
      </c>
      <c r="J1543" s="47"/>
      <c r="K1543" s="47" t="s">
        <v>14374</v>
      </c>
      <c r="L1543" s="47">
        <v>4.2775563895702362E-2</v>
      </c>
      <c r="M1543" s="47">
        <v>-34.604935820000001</v>
      </c>
      <c r="N1543" s="47">
        <v>-58.56425144</v>
      </c>
      <c r="O1543" s="47" t="s">
        <v>16738</v>
      </c>
      <c r="P1543" s="47">
        <v>1</v>
      </c>
      <c r="Q1543">
        <v>38</v>
      </c>
      <c r="S1543" s="23" t="s">
        <v>2347</v>
      </c>
      <c r="T1543" t="str">
        <f t="shared" si="220"/>
        <v>07</v>
      </c>
      <c r="V1543" t="str">
        <f>+VLOOKUP(B1543,MARCO!E:E,1,FALSE)</f>
        <v>Tres de Febrero</v>
      </c>
      <c r="W1543" t="s">
        <v>134</v>
      </c>
      <c r="X1543" t="s">
        <v>134</v>
      </c>
      <c r="Y1543" t="str">
        <f t="shared" si="221"/>
        <v>R 7 - D 117 - 452 - 1992</v>
      </c>
      <c r="Z1543" t="s">
        <v>20</v>
      </c>
      <c r="AA1543" t="s">
        <v>2349</v>
      </c>
      <c r="AB1543" t="s">
        <v>21</v>
      </c>
      <c r="AD1543" t="str">
        <f t="shared" si="222"/>
        <v>Untref</v>
      </c>
      <c r="AE1543" t="s">
        <v>22</v>
      </c>
      <c r="AF1543" t="s">
        <v>23</v>
      </c>
      <c r="AG1543" t="s">
        <v>26</v>
      </c>
      <c r="AH1543" t="s">
        <v>2348</v>
      </c>
      <c r="AI1543" s="13">
        <f t="shared" si="223"/>
        <v>38</v>
      </c>
      <c r="AJ1543" s="13">
        <f t="shared" si="224"/>
        <v>1</v>
      </c>
      <c r="AK1543" s="21">
        <v>1</v>
      </c>
      <c r="AM1543" t="s">
        <v>2154</v>
      </c>
      <c r="AN1543" t="str">
        <f t="shared" si="218"/>
        <v>R07</v>
      </c>
      <c r="AO1543" s="20" t="str">
        <f t="shared" si="219"/>
        <v>FINES_R07</v>
      </c>
      <c r="AP1543" s="25">
        <f t="shared" si="225"/>
        <v>4.2775563895702362E-2</v>
      </c>
      <c r="AQ1543" s="24" t="str">
        <f>+IFERROR(VLOOKUP(Y1543,#REF!,2,FALSE),"-")</f>
        <v>-</v>
      </c>
      <c r="AR1543" s="13" t="s">
        <v>2393</v>
      </c>
      <c r="AS1543" t="s">
        <v>2397</v>
      </c>
      <c r="AT1543" t="str">
        <f t="shared" si="226"/>
        <v>Valentin Gomez - 4828 e/ 3 De Febrero y AndrÉs Ferreyra - Caseros Caseros Centro</v>
      </c>
    </row>
    <row r="1544" spans="1:46" ht="15.75" thickBot="1" x14ac:dyDescent="0.3">
      <c r="A1544" s="47">
        <v>7</v>
      </c>
      <c r="B1544" s="47" t="s">
        <v>9618</v>
      </c>
      <c r="C1544" s="47" t="s">
        <v>2385</v>
      </c>
      <c r="D1544" s="47" t="s">
        <v>1906</v>
      </c>
      <c r="E1544" s="47" t="s">
        <v>1514</v>
      </c>
      <c r="F1544" s="47" t="s">
        <v>9634</v>
      </c>
      <c r="G1544" s="47" t="s">
        <v>9635</v>
      </c>
      <c r="H1544" s="47" t="s">
        <v>9636</v>
      </c>
      <c r="I1544" s="47" t="s">
        <v>2475</v>
      </c>
      <c r="J1544" s="47" t="s">
        <v>9635</v>
      </c>
      <c r="K1544" s="47" t="s">
        <v>14375</v>
      </c>
      <c r="L1544" s="47">
        <v>0.49135744571685791</v>
      </c>
      <c r="M1544" s="47">
        <v>-34.623068199999999</v>
      </c>
      <c r="N1544" s="47">
        <v>-58.571291799999997</v>
      </c>
      <c r="O1544" s="47" t="s">
        <v>16739</v>
      </c>
      <c r="P1544" s="47">
        <v>1</v>
      </c>
      <c r="Q1544">
        <v>20</v>
      </c>
      <c r="S1544" s="23" t="s">
        <v>2347</v>
      </c>
      <c r="T1544" t="str">
        <f t="shared" si="220"/>
        <v>07</v>
      </c>
      <c r="V1544" t="str">
        <f>+VLOOKUP(B1544,MARCO!E:E,1,FALSE)</f>
        <v>Tres de Febrero</v>
      </c>
      <c r="W1544" t="s">
        <v>134</v>
      </c>
      <c r="X1544" t="s">
        <v>134</v>
      </c>
      <c r="Y1544" t="str">
        <f t="shared" si="221"/>
        <v>R 7 - D 117 - 455 - 0063</v>
      </c>
      <c r="Z1544" t="s">
        <v>20</v>
      </c>
      <c r="AA1544" t="s">
        <v>2349</v>
      </c>
      <c r="AB1544" t="s">
        <v>21</v>
      </c>
      <c r="AD1544" t="str">
        <f t="shared" si="222"/>
        <v>Centro A La Olla</v>
      </c>
      <c r="AE1544" t="s">
        <v>22</v>
      </c>
      <c r="AF1544" t="s">
        <v>23</v>
      </c>
      <c r="AG1544" t="s">
        <v>26</v>
      </c>
      <c r="AH1544" t="s">
        <v>2348</v>
      </c>
      <c r="AI1544" s="13">
        <f t="shared" si="223"/>
        <v>20</v>
      </c>
      <c r="AJ1544" s="13">
        <f t="shared" si="224"/>
        <v>1</v>
      </c>
      <c r="AK1544" s="21">
        <v>1</v>
      </c>
      <c r="AM1544" t="s">
        <v>2154</v>
      </c>
      <c r="AN1544" t="str">
        <f t="shared" si="218"/>
        <v>R07</v>
      </c>
      <c r="AO1544" s="20" t="str">
        <f t="shared" si="219"/>
        <v>FINES_R07</v>
      </c>
      <c r="AP1544" s="25">
        <f t="shared" si="225"/>
        <v>0.49135744571685791</v>
      </c>
      <c r="AQ1544" s="24" t="str">
        <f>+IFERROR(VLOOKUP(Y1544,#REF!,2,FALSE),"-")</f>
        <v>-</v>
      </c>
      <c r="AR1544" s="13" t="s">
        <v>2393</v>
      </c>
      <c r="AS1544" t="s">
        <v>2397</v>
      </c>
      <c r="AT1544" t="str">
        <f t="shared" si="226"/>
        <v>CatrilÓ - 5161 e/ Gral. Hornos y OlavarrÍa - Caseros Caseros Sur</v>
      </c>
    </row>
    <row r="1545" spans="1:46" ht="15.75" thickBot="1" x14ac:dyDescent="0.3">
      <c r="A1545" s="47">
        <v>7</v>
      </c>
      <c r="B1545" s="47" t="s">
        <v>9618</v>
      </c>
      <c r="C1545" s="47" t="s">
        <v>2385</v>
      </c>
      <c r="D1545" s="47" t="s">
        <v>1906</v>
      </c>
      <c r="E1545" s="47" t="s">
        <v>1514</v>
      </c>
      <c r="F1545" s="47" t="s">
        <v>9638</v>
      </c>
      <c r="G1545" s="47" t="s">
        <v>9639</v>
      </c>
      <c r="H1545" s="47" t="s">
        <v>9640</v>
      </c>
      <c r="I1545" s="47" t="s">
        <v>2475</v>
      </c>
      <c r="J1545" s="47" t="s">
        <v>2533</v>
      </c>
      <c r="K1545" s="47" t="s">
        <v>14376</v>
      </c>
      <c r="L1545" s="47">
        <v>0.20756982266902921</v>
      </c>
      <c r="M1545" s="47">
        <v>-34.614469900000003</v>
      </c>
      <c r="N1545" s="47">
        <v>-58.560073920000001</v>
      </c>
      <c r="O1545" s="47" t="s">
        <v>16740</v>
      </c>
      <c r="P1545" s="47">
        <v>3</v>
      </c>
      <c r="Q1545">
        <v>74</v>
      </c>
      <c r="S1545" s="23" t="s">
        <v>2347</v>
      </c>
      <c r="T1545" t="str">
        <f t="shared" si="220"/>
        <v>07</v>
      </c>
      <c r="V1545" t="str">
        <f>+VLOOKUP(B1545,MARCO!E:E,1,FALSE)</f>
        <v>Tres de Febrero</v>
      </c>
      <c r="W1545" t="s">
        <v>134</v>
      </c>
      <c r="X1545" t="s">
        <v>134</v>
      </c>
      <c r="Y1545" t="str">
        <f t="shared" si="221"/>
        <v>R 7 - D 117 - 455 - 0431</v>
      </c>
      <c r="Z1545" t="s">
        <v>20</v>
      </c>
      <c r="AA1545" t="s">
        <v>2349</v>
      </c>
      <c r="AB1545" t="s">
        <v>21</v>
      </c>
      <c r="AD1545" t="str">
        <f t="shared" si="222"/>
        <v>Delegacion Tres De Febrero Patronato De Liberados</v>
      </c>
      <c r="AE1545" t="s">
        <v>22</v>
      </c>
      <c r="AF1545" t="s">
        <v>23</v>
      </c>
      <c r="AG1545" t="s">
        <v>26</v>
      </c>
      <c r="AH1545" t="s">
        <v>2348</v>
      </c>
      <c r="AI1545" s="13">
        <f t="shared" si="223"/>
        <v>74</v>
      </c>
      <c r="AJ1545" s="13">
        <f t="shared" si="224"/>
        <v>3</v>
      </c>
      <c r="AK1545" s="21">
        <v>1</v>
      </c>
      <c r="AM1545" t="s">
        <v>2154</v>
      </c>
      <c r="AN1545" t="str">
        <f t="shared" si="218"/>
        <v>R07</v>
      </c>
      <c r="AO1545" s="20" t="str">
        <f t="shared" si="219"/>
        <v>FINES_R07</v>
      </c>
      <c r="AP1545" s="25">
        <f t="shared" si="225"/>
        <v>0.20756982266902921</v>
      </c>
      <c r="AQ1545" s="24" t="str">
        <f>+IFERROR(VLOOKUP(Y1545,#REF!,2,FALSE),"-")</f>
        <v>-</v>
      </c>
      <c r="AR1545" s="13" t="s">
        <v>2393</v>
      </c>
      <c r="AS1545" t="s">
        <v>2397</v>
      </c>
      <c r="AT1545" t="str">
        <f t="shared" si="226"/>
        <v>Parodi - 4547 e/ David Magdalena y Cavassa - Caseros Barrio Evita</v>
      </c>
    </row>
    <row r="1546" spans="1:46" ht="15.75" thickBot="1" x14ac:dyDescent="0.3">
      <c r="A1546" s="47">
        <v>7</v>
      </c>
      <c r="B1546" s="47" t="s">
        <v>9618</v>
      </c>
      <c r="C1546" s="47" t="s">
        <v>2385</v>
      </c>
      <c r="D1546" s="47" t="s">
        <v>1906</v>
      </c>
      <c r="E1546" s="47" t="s">
        <v>1514</v>
      </c>
      <c r="F1546" s="47" t="s">
        <v>9642</v>
      </c>
      <c r="G1546" s="47" t="s">
        <v>9643</v>
      </c>
      <c r="H1546" s="47" t="s">
        <v>9644</v>
      </c>
      <c r="I1546" s="47" t="s">
        <v>2475</v>
      </c>
      <c r="J1546" s="47" t="s">
        <v>9646</v>
      </c>
      <c r="K1546" s="47" t="s">
        <v>14377</v>
      </c>
      <c r="L1546" s="47">
        <v>0.24845302104949951</v>
      </c>
      <c r="M1546" s="47">
        <v>-34.589388900000003</v>
      </c>
      <c r="N1546" s="47">
        <v>-58.589276300000002</v>
      </c>
      <c r="O1546" s="47" t="s">
        <v>16741</v>
      </c>
      <c r="P1546" s="47">
        <v>4</v>
      </c>
      <c r="Q1546">
        <v>99</v>
      </c>
      <c r="S1546" s="23" t="s">
        <v>2347</v>
      </c>
      <c r="T1546" t="str">
        <f t="shared" si="220"/>
        <v>07</v>
      </c>
      <c r="V1546" t="str">
        <f>+VLOOKUP(B1546,MARCO!E:E,1,FALSE)</f>
        <v>Tres de Febrero</v>
      </c>
      <c r="W1546" t="s">
        <v>134</v>
      </c>
      <c r="X1546" t="s">
        <v>134</v>
      </c>
      <c r="Y1546" t="str">
        <f t="shared" si="221"/>
        <v>R 7 - D 117 - 455 - 0061</v>
      </c>
      <c r="Z1546" t="s">
        <v>20</v>
      </c>
      <c r="AA1546" t="s">
        <v>2349</v>
      </c>
      <c r="AB1546" t="s">
        <v>21</v>
      </c>
      <c r="AD1546" t="str">
        <f t="shared" si="222"/>
        <v>Afmc (aso)</v>
      </c>
      <c r="AE1546" t="s">
        <v>22</v>
      </c>
      <c r="AF1546" t="s">
        <v>23</v>
      </c>
      <c r="AG1546" t="s">
        <v>26</v>
      </c>
      <c r="AH1546" t="s">
        <v>2348</v>
      </c>
      <c r="AI1546" s="13">
        <f t="shared" si="223"/>
        <v>99</v>
      </c>
      <c r="AJ1546" s="13">
        <f t="shared" si="224"/>
        <v>4</v>
      </c>
      <c r="AK1546" s="21">
        <v>1</v>
      </c>
      <c r="AM1546" t="s">
        <v>2154</v>
      </c>
      <c r="AN1546" t="str">
        <f t="shared" si="218"/>
        <v>R07</v>
      </c>
      <c r="AO1546" s="20" t="str">
        <f t="shared" si="219"/>
        <v>FINES_R07</v>
      </c>
      <c r="AP1546" s="25">
        <f t="shared" si="225"/>
        <v>0.24845302104949951</v>
      </c>
      <c r="AQ1546" s="24" t="str">
        <f>+IFERROR(VLOOKUP(Y1546,#REF!,2,FALSE),"-")</f>
        <v>-</v>
      </c>
      <c r="AR1546" s="13" t="s">
        <v>2393</v>
      </c>
      <c r="AS1546" t="s">
        <v>2398</v>
      </c>
      <c r="AT1546" t="str">
        <f t="shared" si="226"/>
        <v>Nahuel Huapi - 6658 e/ Sgto. Palma - MartÍn Coronado</v>
      </c>
    </row>
    <row r="1547" spans="1:46" ht="15.75" thickBot="1" x14ac:dyDescent="0.3">
      <c r="A1547" s="47">
        <v>7</v>
      </c>
      <c r="B1547" s="47" t="s">
        <v>9618</v>
      </c>
      <c r="C1547" s="47" t="s">
        <v>2378</v>
      </c>
      <c r="D1547" s="47" t="s">
        <v>1901</v>
      </c>
      <c r="E1547" s="47" t="s">
        <v>1902</v>
      </c>
      <c r="F1547" s="47" t="s">
        <v>9647</v>
      </c>
      <c r="G1547" s="47" t="s">
        <v>9648</v>
      </c>
      <c r="H1547" s="47" t="s">
        <v>9649</v>
      </c>
      <c r="I1547" s="47" t="s">
        <v>2484</v>
      </c>
      <c r="J1547" s="47" t="s">
        <v>2278</v>
      </c>
      <c r="K1547" s="47" t="s">
        <v>14378</v>
      </c>
      <c r="L1547" s="47">
        <v>0.73788297176361084</v>
      </c>
      <c r="M1547" s="47">
        <v>-34.555589099999999</v>
      </c>
      <c r="N1547" s="47">
        <v>-58.621335500000001</v>
      </c>
      <c r="O1547" s="47" t="s">
        <v>16742</v>
      </c>
      <c r="P1547" s="47">
        <v>2</v>
      </c>
      <c r="Q1547">
        <v>36</v>
      </c>
      <c r="S1547" s="23" t="s">
        <v>2347</v>
      </c>
      <c r="T1547" t="str">
        <f t="shared" si="220"/>
        <v>07</v>
      </c>
      <c r="V1547" t="str">
        <f>+VLOOKUP(B1547,MARCO!E:E,1,FALSE)</f>
        <v>Tres de Febrero</v>
      </c>
      <c r="W1547" t="s">
        <v>134</v>
      </c>
      <c r="X1547" t="s">
        <v>134</v>
      </c>
      <c r="Y1547" t="str">
        <f t="shared" si="221"/>
        <v>R 7 - D 117 - 451 - 0959</v>
      </c>
      <c r="Z1547" t="s">
        <v>20</v>
      </c>
      <c r="AA1547" t="s">
        <v>2349</v>
      </c>
      <c r="AB1547" t="s">
        <v>21</v>
      </c>
      <c r="AD1547" t="str">
        <f t="shared" si="222"/>
        <v>Bachillerato Libertador</v>
      </c>
      <c r="AE1547" t="s">
        <v>22</v>
      </c>
      <c r="AF1547" t="s">
        <v>23</v>
      </c>
      <c r="AG1547" t="s">
        <v>26</v>
      </c>
      <c r="AH1547" t="s">
        <v>2348</v>
      </c>
      <c r="AI1547" s="13">
        <f t="shared" si="223"/>
        <v>36</v>
      </c>
      <c r="AJ1547" s="13">
        <f t="shared" si="224"/>
        <v>2</v>
      </c>
      <c r="AK1547" s="21">
        <v>1</v>
      </c>
      <c r="AM1547" t="s">
        <v>2154</v>
      </c>
      <c r="AN1547" t="str">
        <f t="shared" si="218"/>
        <v>R07</v>
      </c>
      <c r="AO1547" s="20" t="str">
        <f t="shared" si="219"/>
        <v>FINES_R07</v>
      </c>
      <c r="AP1547" s="25">
        <f t="shared" si="225"/>
        <v>0.73788297176361084</v>
      </c>
      <c r="AQ1547" s="24" t="str">
        <f>+IFERROR(VLOOKUP(Y1547,#REF!,2,FALSE),"-")</f>
        <v>-</v>
      </c>
      <c r="AR1547" s="13" t="s">
        <v>2393</v>
      </c>
      <c r="AS1547" t="s">
        <v>2398</v>
      </c>
      <c r="AT1547" t="str">
        <f t="shared" si="226"/>
        <v>Las Flores - 10793 e/ ParanÁ y Miramar - Loma Hermosa Barrio Libertador</v>
      </c>
    </row>
    <row r="1548" spans="1:46" ht="15.75" thickBot="1" x14ac:dyDescent="0.3">
      <c r="A1548" s="47">
        <v>7</v>
      </c>
      <c r="B1548" s="47" t="s">
        <v>9618</v>
      </c>
      <c r="C1548" s="47" t="s">
        <v>2378</v>
      </c>
      <c r="D1548" s="47" t="s">
        <v>1901</v>
      </c>
      <c r="E1548" s="47" t="s">
        <v>1902</v>
      </c>
      <c r="F1548" s="47" t="s">
        <v>9651</v>
      </c>
      <c r="G1548" s="47" t="s">
        <v>9652</v>
      </c>
      <c r="H1548" s="47" t="s">
        <v>9653</v>
      </c>
      <c r="I1548" s="47" t="s">
        <v>2484</v>
      </c>
      <c r="J1548" s="47" t="s">
        <v>2278</v>
      </c>
      <c r="K1548" s="47" t="s">
        <v>14379</v>
      </c>
      <c r="L1548" s="47">
        <v>0.6310160756111145</v>
      </c>
      <c r="M1548" s="47">
        <v>-34.621507999999999</v>
      </c>
      <c r="N1548" s="47">
        <v>-58.537525799999997</v>
      </c>
      <c r="O1548" s="47" t="s">
        <v>16743</v>
      </c>
      <c r="P1548" s="47">
        <v>3</v>
      </c>
      <c r="Q1548">
        <v>114</v>
      </c>
      <c r="S1548" s="23" t="s">
        <v>2347</v>
      </c>
      <c r="T1548" t="str">
        <f t="shared" si="220"/>
        <v>07</v>
      </c>
      <c r="V1548" t="str">
        <f>+VLOOKUP(B1548,MARCO!E:E,1,FALSE)</f>
        <v>Tres de Febrero</v>
      </c>
      <c r="W1548" t="s">
        <v>134</v>
      </c>
      <c r="X1548" t="s">
        <v>134</v>
      </c>
      <c r="Y1548" t="str">
        <f t="shared" si="221"/>
        <v>R 7 - D 117 - 451 - 0995</v>
      </c>
      <c r="Z1548" t="s">
        <v>20</v>
      </c>
      <c r="AA1548" t="s">
        <v>2349</v>
      </c>
      <c r="AB1548" t="s">
        <v>21</v>
      </c>
      <c r="AD1548" t="str">
        <f t="shared" si="222"/>
        <v>Bachillerato Popular Ejercito De Los Andes</v>
      </c>
      <c r="AE1548" t="s">
        <v>22</v>
      </c>
      <c r="AF1548" t="s">
        <v>23</v>
      </c>
      <c r="AG1548" t="s">
        <v>26</v>
      </c>
      <c r="AH1548" t="s">
        <v>2348</v>
      </c>
      <c r="AI1548" s="13">
        <f t="shared" si="223"/>
        <v>114</v>
      </c>
      <c r="AJ1548" s="13">
        <f t="shared" si="224"/>
        <v>3</v>
      </c>
      <c r="AK1548" s="21">
        <v>1</v>
      </c>
      <c r="AM1548" t="s">
        <v>2154</v>
      </c>
      <c r="AN1548" t="str">
        <f t="shared" si="218"/>
        <v>R07</v>
      </c>
      <c r="AO1548" s="20" t="str">
        <f t="shared" si="219"/>
        <v>FINES_R07</v>
      </c>
      <c r="AP1548" s="25">
        <f t="shared" si="225"/>
        <v>0.6310160756111145</v>
      </c>
      <c r="AQ1548" s="24" t="str">
        <f>+IFERROR(VLOOKUP(Y1548,#REF!,2,FALSE),"-")</f>
        <v>-</v>
      </c>
      <c r="AR1548" s="13" t="s">
        <v>2393</v>
      </c>
      <c r="AS1548" t="s">
        <v>2397</v>
      </c>
      <c r="AT1548" t="str">
        <f t="shared" si="226"/>
        <v>Necochea - e/ Tira 17 - Ciudadela EjÉrcito De Los Andes</v>
      </c>
    </row>
    <row r="1549" spans="1:46" ht="15.75" thickBot="1" x14ac:dyDescent="0.3">
      <c r="A1549" s="47">
        <v>7</v>
      </c>
      <c r="B1549" s="47" t="s">
        <v>9618</v>
      </c>
      <c r="C1549" s="47" t="s">
        <v>2385</v>
      </c>
      <c r="D1549" s="47" t="s">
        <v>1906</v>
      </c>
      <c r="E1549" s="47" t="s">
        <v>1514</v>
      </c>
      <c r="F1549" s="47" t="s">
        <v>9656</v>
      </c>
      <c r="G1549" s="47" t="s">
        <v>9657</v>
      </c>
      <c r="H1549" s="47" t="s">
        <v>9658</v>
      </c>
      <c r="I1549" s="47" t="s">
        <v>2475</v>
      </c>
      <c r="J1549" s="47"/>
      <c r="K1549" s="47" t="s">
        <v>14380</v>
      </c>
      <c r="L1549" s="47">
        <v>0.45055583119392401</v>
      </c>
      <c r="M1549" s="47">
        <v>-34.569742900000001</v>
      </c>
      <c r="N1549" s="47">
        <v>-58.603960000000001</v>
      </c>
      <c r="O1549" s="47" t="s">
        <v>16744</v>
      </c>
      <c r="P1549" s="47">
        <v>1</v>
      </c>
      <c r="Q1549">
        <v>12</v>
      </c>
      <c r="S1549" s="23" t="s">
        <v>2347</v>
      </c>
      <c r="T1549" t="str">
        <f t="shared" si="220"/>
        <v>07</v>
      </c>
      <c r="V1549" t="str">
        <f>+VLOOKUP(B1549,MARCO!E:E,1,FALSE)</f>
        <v>Tres de Febrero</v>
      </c>
      <c r="W1549" t="s">
        <v>134</v>
      </c>
      <c r="X1549" t="s">
        <v>134</v>
      </c>
      <c r="Y1549" t="str">
        <f t="shared" si="221"/>
        <v>R 7 - D 117 - 455 - 0432</v>
      </c>
      <c r="Z1549" t="s">
        <v>20</v>
      </c>
      <c r="AA1549" t="s">
        <v>2349</v>
      </c>
      <c r="AB1549" t="s">
        <v>21</v>
      </c>
      <c r="AD1549" t="str">
        <f t="shared" si="222"/>
        <v>Corriente Pueblo Unido Tdf</v>
      </c>
      <c r="AE1549" t="s">
        <v>22</v>
      </c>
      <c r="AF1549" t="s">
        <v>23</v>
      </c>
      <c r="AG1549" t="s">
        <v>26</v>
      </c>
      <c r="AH1549" t="s">
        <v>2348</v>
      </c>
      <c r="AI1549" s="13">
        <f t="shared" si="223"/>
        <v>12</v>
      </c>
      <c r="AJ1549" s="13">
        <f t="shared" si="224"/>
        <v>1</v>
      </c>
      <c r="AK1549" s="21">
        <v>1</v>
      </c>
      <c r="AM1549" t="s">
        <v>2154</v>
      </c>
      <c r="AN1549" t="str">
        <f t="shared" si="218"/>
        <v>R07</v>
      </c>
      <c r="AO1549" s="20" t="str">
        <f t="shared" si="219"/>
        <v>FINES_R07</v>
      </c>
      <c r="AP1549" s="25">
        <f t="shared" si="225"/>
        <v>0.45055583119392401</v>
      </c>
      <c r="AQ1549" s="24" t="str">
        <f>+IFERROR(VLOOKUP(Y1549,#REF!,2,FALSE),"-")</f>
        <v>-</v>
      </c>
      <c r="AR1549" s="13" t="s">
        <v>2393</v>
      </c>
      <c r="AS1549" t="s">
        <v>2398</v>
      </c>
      <c r="AT1549" t="str">
        <f t="shared" si="226"/>
        <v>Thompson - 1394 e/ Gabino Ezeiza - Loma Hermosa Barrio Libertador</v>
      </c>
    </row>
    <row r="1550" spans="1:46" ht="15.75" thickBot="1" x14ac:dyDescent="0.3">
      <c r="A1550" s="47">
        <v>7</v>
      </c>
      <c r="B1550" s="47" t="s">
        <v>9618</v>
      </c>
      <c r="C1550" s="47" t="s">
        <v>2378</v>
      </c>
      <c r="D1550" s="47" t="s">
        <v>1901</v>
      </c>
      <c r="E1550" s="47" t="s">
        <v>1902</v>
      </c>
      <c r="F1550" s="47" t="s">
        <v>9660</v>
      </c>
      <c r="G1550" s="47" t="s">
        <v>9661</v>
      </c>
      <c r="H1550" s="47" t="s">
        <v>9662</v>
      </c>
      <c r="I1550" s="47" t="s">
        <v>2484</v>
      </c>
      <c r="J1550" s="47" t="s">
        <v>2278</v>
      </c>
      <c r="K1550" s="47" t="s">
        <v>14381</v>
      </c>
      <c r="L1550" s="47">
        <v>0.93500995635986328</v>
      </c>
      <c r="M1550" s="47">
        <v>-34.561884599999999</v>
      </c>
      <c r="N1550" s="47">
        <v>-58.625134600000003</v>
      </c>
      <c r="O1550" s="47" t="s">
        <v>16745</v>
      </c>
      <c r="P1550" s="47">
        <v>2</v>
      </c>
      <c r="Q1550">
        <v>59</v>
      </c>
      <c r="S1550" s="23" t="s">
        <v>2347</v>
      </c>
      <c r="T1550" t="str">
        <f t="shared" si="220"/>
        <v>07</v>
      </c>
      <c r="V1550" t="str">
        <f>+VLOOKUP(B1550,MARCO!E:E,1,FALSE)</f>
        <v>Tres de Febrero</v>
      </c>
      <c r="W1550" t="s">
        <v>134</v>
      </c>
      <c r="X1550" t="s">
        <v>134</v>
      </c>
      <c r="Y1550" t="str">
        <f t="shared" si="221"/>
        <v>R 7 - D 117 - 451 - 0960</v>
      </c>
      <c r="Z1550" t="s">
        <v>20</v>
      </c>
      <c r="AA1550" t="s">
        <v>2349</v>
      </c>
      <c r="AB1550" t="s">
        <v>21</v>
      </c>
      <c r="AD1550" t="str">
        <f t="shared" si="222"/>
        <v>Iglesia Itati Puerta 8</v>
      </c>
      <c r="AE1550" t="s">
        <v>22</v>
      </c>
      <c r="AF1550" t="s">
        <v>23</v>
      </c>
      <c r="AG1550" t="s">
        <v>26</v>
      </c>
      <c r="AH1550" t="s">
        <v>2348</v>
      </c>
      <c r="AI1550" s="13">
        <f t="shared" si="223"/>
        <v>59</v>
      </c>
      <c r="AJ1550" s="13">
        <f t="shared" si="224"/>
        <v>2</v>
      </c>
      <c r="AK1550" s="21">
        <v>1</v>
      </c>
      <c r="AM1550" t="s">
        <v>2154</v>
      </c>
      <c r="AN1550" t="str">
        <f t="shared" si="218"/>
        <v>R07</v>
      </c>
      <c r="AO1550" s="20" t="str">
        <f t="shared" si="219"/>
        <v>FINES_R07</v>
      </c>
      <c r="AP1550" s="25">
        <f t="shared" si="225"/>
        <v>0.93500995635986328</v>
      </c>
      <c r="AQ1550" s="24" t="str">
        <f>+IFERROR(VLOOKUP(Y1550,#REF!,2,FALSE),"-")</f>
        <v>-</v>
      </c>
      <c r="AR1550" s="13" t="s">
        <v>2393</v>
      </c>
      <c r="AS1550" t="s">
        <v>2398</v>
      </c>
      <c r="AT1550" t="str">
        <f t="shared" si="226"/>
        <v>Catamarca Y El Parque - Churruca Puerta 8</v>
      </c>
    </row>
    <row r="1551" spans="1:46" ht="15.75" thickBot="1" x14ac:dyDescent="0.3">
      <c r="A1551" s="47">
        <v>7</v>
      </c>
      <c r="B1551" s="47" t="s">
        <v>9618</v>
      </c>
      <c r="C1551" s="47" t="s">
        <v>2378</v>
      </c>
      <c r="D1551" s="47" t="s">
        <v>1901</v>
      </c>
      <c r="E1551" s="47" t="s">
        <v>1902</v>
      </c>
      <c r="F1551" s="47" t="s">
        <v>9668</v>
      </c>
      <c r="G1551" s="47" t="s">
        <v>9669</v>
      </c>
      <c r="H1551" s="47" t="s">
        <v>9670</v>
      </c>
      <c r="I1551" s="47" t="s">
        <v>2484</v>
      </c>
      <c r="J1551" s="47" t="s">
        <v>2278</v>
      </c>
      <c r="K1551" s="47" t="s">
        <v>14382</v>
      </c>
      <c r="L1551" s="47">
        <v>0.55973339080810547</v>
      </c>
      <c r="M1551" s="47">
        <v>-34.622481499999999</v>
      </c>
      <c r="N1551" s="47">
        <v>-58.542475099999997</v>
      </c>
      <c r="O1551" s="47" t="s">
        <v>16746</v>
      </c>
      <c r="P1551" s="47">
        <v>1</v>
      </c>
      <c r="Q1551">
        <v>39</v>
      </c>
      <c r="S1551" s="23" t="s">
        <v>2347</v>
      </c>
      <c r="T1551" t="str">
        <f t="shared" si="220"/>
        <v>07</v>
      </c>
      <c r="V1551" t="str">
        <f>+VLOOKUP(B1551,MARCO!E:E,1,FALSE)</f>
        <v>Tres de Febrero</v>
      </c>
      <c r="W1551" t="s">
        <v>134</v>
      </c>
      <c r="X1551" t="s">
        <v>134</v>
      </c>
      <c r="Y1551" t="str">
        <f t="shared" si="221"/>
        <v>R 7 - D 117 - 451 - 0971</v>
      </c>
      <c r="Z1551" t="s">
        <v>20</v>
      </c>
      <c r="AA1551" t="s">
        <v>2349</v>
      </c>
      <c r="AB1551" t="s">
        <v>21</v>
      </c>
      <c r="AD1551" t="str">
        <f t="shared" si="222"/>
        <v>Liberados</v>
      </c>
      <c r="AE1551" t="s">
        <v>22</v>
      </c>
      <c r="AF1551" t="s">
        <v>23</v>
      </c>
      <c r="AG1551" t="s">
        <v>26</v>
      </c>
      <c r="AH1551" t="s">
        <v>2348</v>
      </c>
      <c r="AI1551" s="13">
        <f t="shared" si="223"/>
        <v>39</v>
      </c>
      <c r="AJ1551" s="13">
        <f t="shared" si="224"/>
        <v>1</v>
      </c>
      <c r="AK1551" s="21">
        <v>1</v>
      </c>
      <c r="AM1551" t="s">
        <v>2154</v>
      </c>
      <c r="AN1551" t="str">
        <f t="shared" si="218"/>
        <v>R07</v>
      </c>
      <c r="AO1551" s="20" t="str">
        <f t="shared" si="219"/>
        <v>FINES_R07</v>
      </c>
      <c r="AP1551" s="25">
        <f t="shared" si="225"/>
        <v>0.55973339080810547</v>
      </c>
      <c r="AQ1551" s="24" t="str">
        <f>+IFERROR(VLOOKUP(Y1551,#REF!,2,FALSE),"-")</f>
        <v>-</v>
      </c>
      <c r="AR1551" s="13" t="s">
        <v>2393</v>
      </c>
      <c r="AS1551" t="s">
        <v>2398</v>
      </c>
      <c r="AT1551" t="str">
        <f t="shared" si="226"/>
        <v>Nudo 3 Barrio Ejercito - Ciudadela EjÉrcito De Los Andes</v>
      </c>
    </row>
    <row r="1552" spans="1:46" ht="15.75" thickBot="1" x14ac:dyDescent="0.3">
      <c r="A1552" s="47">
        <v>7</v>
      </c>
      <c r="B1552" s="47" t="s">
        <v>9618</v>
      </c>
      <c r="C1552" s="47" t="s">
        <v>2385</v>
      </c>
      <c r="D1552" s="47" t="s">
        <v>1906</v>
      </c>
      <c r="E1552" s="47" t="s">
        <v>1514</v>
      </c>
      <c r="F1552" s="47" t="s">
        <v>9672</v>
      </c>
      <c r="G1552" s="47" t="s">
        <v>9673</v>
      </c>
      <c r="H1552" s="47" t="s">
        <v>9674</v>
      </c>
      <c r="I1552" s="47" t="s">
        <v>2475</v>
      </c>
      <c r="J1552" s="47" t="s">
        <v>9676</v>
      </c>
      <c r="K1552" s="47" t="s">
        <v>14383</v>
      </c>
      <c r="L1552" s="47">
        <v>0.1130692213773727</v>
      </c>
      <c r="M1552" s="47">
        <v>-34.588103400000001</v>
      </c>
      <c r="N1552" s="47">
        <v>-58.573987799999998</v>
      </c>
      <c r="O1552" s="47" t="s">
        <v>16747</v>
      </c>
      <c r="P1552" s="47">
        <v>1</v>
      </c>
      <c r="Q1552">
        <v>32</v>
      </c>
      <c r="S1552" s="23" t="s">
        <v>2347</v>
      </c>
      <c r="T1552" t="str">
        <f t="shared" si="220"/>
        <v>07</v>
      </c>
      <c r="V1552" t="str">
        <f>+VLOOKUP(B1552,MARCO!E:E,1,FALSE)</f>
        <v>Tres de Febrero</v>
      </c>
      <c r="W1552" t="s">
        <v>134</v>
      </c>
      <c r="X1552" t="s">
        <v>134</v>
      </c>
      <c r="Y1552" t="str">
        <f t="shared" si="221"/>
        <v>R 7 - D 117 - 455 - 1228</v>
      </c>
      <c r="Z1552" t="s">
        <v>20</v>
      </c>
      <c r="AA1552" t="s">
        <v>2349</v>
      </c>
      <c r="AB1552" t="s">
        <v>21</v>
      </c>
      <c r="AD1552" t="str">
        <f t="shared" si="222"/>
        <v>Club De Leones Villa Bosch</v>
      </c>
      <c r="AE1552" t="s">
        <v>22</v>
      </c>
      <c r="AF1552" t="s">
        <v>23</v>
      </c>
      <c r="AG1552" t="s">
        <v>26</v>
      </c>
      <c r="AH1552" t="s">
        <v>2348</v>
      </c>
      <c r="AI1552" s="13">
        <f t="shared" si="223"/>
        <v>32</v>
      </c>
      <c r="AJ1552" s="13">
        <f t="shared" si="224"/>
        <v>1</v>
      </c>
      <c r="AK1552" s="21">
        <v>1</v>
      </c>
      <c r="AM1552" t="s">
        <v>2154</v>
      </c>
      <c r="AN1552" t="str">
        <f t="shared" si="218"/>
        <v>R07</v>
      </c>
      <c r="AO1552" s="20" t="str">
        <f t="shared" si="219"/>
        <v>FINES_R07</v>
      </c>
      <c r="AP1552" s="25">
        <f t="shared" si="225"/>
        <v>0.1130692213773727</v>
      </c>
      <c r="AQ1552" s="24" t="str">
        <f>+IFERROR(VLOOKUP(Y1552,#REF!,2,FALSE),"-")</f>
        <v>-</v>
      </c>
      <c r="AR1552" s="13" t="s">
        <v>2393</v>
      </c>
      <c r="AS1552" t="s">
        <v>2398</v>
      </c>
      <c r="AT1552" t="str">
        <f t="shared" si="226"/>
        <v>A. Illia - 1060 e/ El Payador y Gaucho Cruz - Villa Bosch</v>
      </c>
    </row>
    <row r="1553" spans="1:46" ht="15.75" thickBot="1" x14ac:dyDescent="0.3">
      <c r="A1553" s="47">
        <v>7</v>
      </c>
      <c r="B1553" s="47" t="s">
        <v>9618</v>
      </c>
      <c r="C1553" s="47" t="s">
        <v>2385</v>
      </c>
      <c r="D1553" s="47" t="s">
        <v>1906</v>
      </c>
      <c r="E1553" s="47" t="s">
        <v>1514</v>
      </c>
      <c r="F1553" s="47" t="s">
        <v>9681</v>
      </c>
      <c r="G1553" s="47" t="s">
        <v>9682</v>
      </c>
      <c r="H1553" s="47" t="s">
        <v>9683</v>
      </c>
      <c r="I1553" s="47" t="s">
        <v>2475</v>
      </c>
      <c r="J1553" s="47" t="s">
        <v>2578</v>
      </c>
      <c r="K1553" s="47" t="s">
        <v>14384</v>
      </c>
      <c r="L1553" s="47">
        <v>0.54446953535079956</v>
      </c>
      <c r="M1553" s="47">
        <v>-34.573337600000002</v>
      </c>
      <c r="N1553" s="47">
        <v>-58.611963699999997</v>
      </c>
      <c r="O1553" s="47" t="s">
        <v>16748</v>
      </c>
      <c r="P1553" s="47">
        <v>2</v>
      </c>
      <c r="Q1553">
        <v>54</v>
      </c>
      <c r="S1553" s="23" t="s">
        <v>2347</v>
      </c>
      <c r="T1553" t="str">
        <f t="shared" si="220"/>
        <v>07</v>
      </c>
      <c r="V1553" t="str">
        <f>+VLOOKUP(B1553,MARCO!E:E,1,FALSE)</f>
        <v>Tres de Febrero</v>
      </c>
      <c r="W1553" t="s">
        <v>134</v>
      </c>
      <c r="X1553" t="s">
        <v>134</v>
      </c>
      <c r="Y1553" t="str">
        <f t="shared" si="221"/>
        <v>R 7 - D 117 - 455 - 0070</v>
      </c>
      <c r="Z1553" t="s">
        <v>20</v>
      </c>
      <c r="AA1553" t="s">
        <v>2349</v>
      </c>
      <c r="AB1553" t="s">
        <v>21</v>
      </c>
      <c r="AD1553" t="str">
        <f t="shared" si="222"/>
        <v>Centro Cultural Raices CompaÑeras</v>
      </c>
      <c r="AE1553" t="s">
        <v>22</v>
      </c>
      <c r="AF1553" t="s">
        <v>23</v>
      </c>
      <c r="AG1553" t="s">
        <v>26</v>
      </c>
      <c r="AH1553" t="s">
        <v>2348</v>
      </c>
      <c r="AI1553" s="13">
        <f t="shared" si="223"/>
        <v>54</v>
      </c>
      <c r="AJ1553" s="13">
        <f t="shared" si="224"/>
        <v>2</v>
      </c>
      <c r="AK1553" s="21">
        <v>1</v>
      </c>
      <c r="AM1553" t="s">
        <v>2154</v>
      </c>
      <c r="AN1553" t="str">
        <f t="shared" si="218"/>
        <v>R07</v>
      </c>
      <c r="AO1553" s="20" t="str">
        <f t="shared" si="219"/>
        <v>FINES_R07</v>
      </c>
      <c r="AP1553" s="25">
        <f t="shared" si="225"/>
        <v>0.54446953535079956</v>
      </c>
      <c r="AQ1553" s="24" t="str">
        <f>+IFERROR(VLOOKUP(Y1553,#REF!,2,FALSE),"-")</f>
        <v>-</v>
      </c>
      <c r="AR1553" s="13" t="s">
        <v>2393</v>
      </c>
      <c r="AS1553" t="s">
        <v>2398</v>
      </c>
      <c r="AT1553" t="str">
        <f t="shared" si="226"/>
        <v>Pte PerÓn - 9255 e/ Corrientes y Florida - Pablo PodestÁ</v>
      </c>
    </row>
    <row r="1554" spans="1:46" ht="15.75" thickBot="1" x14ac:dyDescent="0.3">
      <c r="A1554" s="47">
        <v>7</v>
      </c>
      <c r="B1554" s="47" t="s">
        <v>9618</v>
      </c>
      <c r="C1554" s="47" t="s">
        <v>2385</v>
      </c>
      <c r="D1554" s="47" t="s">
        <v>1906</v>
      </c>
      <c r="E1554" s="47" t="s">
        <v>1514</v>
      </c>
      <c r="F1554" s="47" t="s">
        <v>9685</v>
      </c>
      <c r="G1554" s="47" t="s">
        <v>9686</v>
      </c>
      <c r="H1554" s="47" t="s">
        <v>9687</v>
      </c>
      <c r="I1554" s="47" t="s">
        <v>2475</v>
      </c>
      <c r="J1554" s="47"/>
      <c r="K1554" s="47" t="s">
        <v>14385</v>
      </c>
      <c r="L1554" s="47">
        <v>0.47166255116462708</v>
      </c>
      <c r="M1554" s="47">
        <v>-34.568446999999999</v>
      </c>
      <c r="N1554" s="47">
        <v>-58.605398399999999</v>
      </c>
      <c r="O1554" s="47" t="s">
        <v>16749</v>
      </c>
      <c r="P1554" s="47">
        <v>3</v>
      </c>
      <c r="Q1554">
        <v>68</v>
      </c>
      <c r="S1554" s="23" t="s">
        <v>2347</v>
      </c>
      <c r="T1554" t="str">
        <f t="shared" si="220"/>
        <v>07</v>
      </c>
      <c r="V1554" t="str">
        <f>+VLOOKUP(B1554,MARCO!E:E,1,FALSE)</f>
        <v>Tres de Febrero</v>
      </c>
      <c r="W1554" t="s">
        <v>134</v>
      </c>
      <c r="X1554" t="s">
        <v>134</v>
      </c>
      <c r="Y1554" t="str">
        <f t="shared" si="221"/>
        <v>R 7 - D 117 - 455 - 4369</v>
      </c>
      <c r="Z1554" t="s">
        <v>20</v>
      </c>
      <c r="AA1554" t="s">
        <v>2349</v>
      </c>
      <c r="AB1554" t="s">
        <v>21</v>
      </c>
      <c r="AD1554" t="str">
        <f t="shared" si="222"/>
        <v>AsociaciÓn Civil Juana Toledo</v>
      </c>
      <c r="AE1554" t="s">
        <v>22</v>
      </c>
      <c r="AF1554" t="s">
        <v>23</v>
      </c>
      <c r="AG1554" t="s">
        <v>26</v>
      </c>
      <c r="AH1554" t="s">
        <v>2348</v>
      </c>
      <c r="AI1554" s="13">
        <f t="shared" si="223"/>
        <v>68</v>
      </c>
      <c r="AJ1554" s="13">
        <f t="shared" si="224"/>
        <v>3</v>
      </c>
      <c r="AK1554" s="21">
        <v>1</v>
      </c>
      <c r="AM1554" t="s">
        <v>2154</v>
      </c>
      <c r="AN1554" t="str">
        <f t="shared" si="218"/>
        <v>R07</v>
      </c>
      <c r="AO1554" s="20" t="str">
        <f t="shared" si="219"/>
        <v>FINES_R07</v>
      </c>
      <c r="AP1554" s="25">
        <f t="shared" si="225"/>
        <v>0.47166255116462708</v>
      </c>
      <c r="AQ1554" s="24" t="str">
        <f>+IFERROR(VLOOKUP(Y1554,#REF!,2,FALSE),"-")</f>
        <v>-</v>
      </c>
      <c r="AR1554" s="13" t="s">
        <v>2393</v>
      </c>
      <c r="AS1554" t="s">
        <v>2397</v>
      </c>
      <c r="AT1554" t="str">
        <f t="shared" si="226"/>
        <v>1° De Mayo - 850 - Loma Hermosa</v>
      </c>
    </row>
    <row r="1555" spans="1:46" ht="15.75" thickBot="1" x14ac:dyDescent="0.3">
      <c r="A1555" s="47">
        <v>7</v>
      </c>
      <c r="B1555" s="47" t="s">
        <v>2074</v>
      </c>
      <c r="C1555" s="47" t="s">
        <v>2378</v>
      </c>
      <c r="D1555" s="47" t="s">
        <v>2086</v>
      </c>
      <c r="E1555" s="47" t="s">
        <v>2087</v>
      </c>
      <c r="F1555" s="47" t="s">
        <v>9689</v>
      </c>
      <c r="G1555" s="47" t="s">
        <v>2228</v>
      </c>
      <c r="H1555" s="47" t="s">
        <v>9690</v>
      </c>
      <c r="I1555" s="47" t="s">
        <v>2414</v>
      </c>
      <c r="J1555" s="47"/>
      <c r="K1555" s="47" t="s">
        <v>14386</v>
      </c>
      <c r="L1555" s="47">
        <v>0.45323190093040472</v>
      </c>
      <c r="M1555" s="47">
        <v>-34.589015405898998</v>
      </c>
      <c r="N1555" s="47">
        <v>-58.653114800646001</v>
      </c>
      <c r="O1555" s="47" t="s">
        <v>16750</v>
      </c>
      <c r="P1555" s="47">
        <v>1</v>
      </c>
      <c r="Q1555">
        <v>11</v>
      </c>
      <c r="S1555" s="23" t="s">
        <v>2347</v>
      </c>
      <c r="T1555" t="str">
        <f t="shared" si="220"/>
        <v>07</v>
      </c>
      <c r="V1555" t="str">
        <f>+VLOOKUP(B1555,MARCO!E:E,1,FALSE)</f>
        <v>Hurlingham</v>
      </c>
      <c r="W1555" t="s">
        <v>134</v>
      </c>
      <c r="X1555" t="s">
        <v>134</v>
      </c>
      <c r="Y1555" t="str">
        <f t="shared" si="221"/>
        <v>R 7 - D 135 - 451 - 4334</v>
      </c>
      <c r="Z1555" t="s">
        <v>20</v>
      </c>
      <c r="AA1555" t="s">
        <v>2349</v>
      </c>
      <c r="AB1555" t="s">
        <v>21</v>
      </c>
      <c r="AD1555" t="str">
        <f t="shared" si="222"/>
        <v>Iglesia Esmirna</v>
      </c>
      <c r="AE1555" t="s">
        <v>22</v>
      </c>
      <c r="AF1555" t="s">
        <v>23</v>
      </c>
      <c r="AG1555" t="s">
        <v>26</v>
      </c>
      <c r="AH1555" t="s">
        <v>2348</v>
      </c>
      <c r="AI1555" s="13">
        <f t="shared" si="223"/>
        <v>11</v>
      </c>
      <c r="AJ1555" s="13">
        <f t="shared" si="224"/>
        <v>1</v>
      </c>
      <c r="AK1555" s="21">
        <v>1</v>
      </c>
      <c r="AM1555" t="s">
        <v>2154</v>
      </c>
      <c r="AN1555" t="str">
        <f t="shared" si="218"/>
        <v>R07</v>
      </c>
      <c r="AO1555" s="20" t="str">
        <f t="shared" si="219"/>
        <v>FINES_R07</v>
      </c>
      <c r="AP1555" s="25">
        <f t="shared" si="225"/>
        <v>0.45323190093040472</v>
      </c>
      <c r="AQ1555" s="24" t="str">
        <f>+IFERROR(VLOOKUP(Y1555,#REF!,2,FALSE),"-")</f>
        <v>-</v>
      </c>
      <c r="AR1555" s="13" t="s">
        <v>2393</v>
      </c>
      <c r="AS1555" t="s">
        <v>2397</v>
      </c>
      <c r="AT1555" t="str">
        <f t="shared" si="226"/>
        <v>MarquÉs De AvilÉs - 2345 e/ Albeniz - Morris Morris</v>
      </c>
    </row>
    <row r="1556" spans="1:46" ht="15.75" thickBot="1" x14ac:dyDescent="0.3">
      <c r="A1556" s="47">
        <v>7</v>
      </c>
      <c r="B1556" s="47" t="s">
        <v>2074</v>
      </c>
      <c r="C1556" s="47" t="s">
        <v>2378</v>
      </c>
      <c r="D1556" s="47" t="s">
        <v>2086</v>
      </c>
      <c r="E1556" s="47" t="s">
        <v>2087</v>
      </c>
      <c r="F1556" s="47" t="s">
        <v>9692</v>
      </c>
      <c r="G1556" s="47" t="s">
        <v>9693</v>
      </c>
      <c r="H1556" s="47" t="s">
        <v>9694</v>
      </c>
      <c r="I1556" s="47" t="s">
        <v>2414</v>
      </c>
      <c r="J1556" s="47" t="s">
        <v>3557</v>
      </c>
      <c r="K1556" s="47" t="s">
        <v>14387</v>
      </c>
      <c r="L1556" s="47">
        <v>0.32288777828216553</v>
      </c>
      <c r="M1556" s="47">
        <v>-34.586055829999999</v>
      </c>
      <c r="N1556" s="47">
        <v>-58.631815230000001</v>
      </c>
      <c r="O1556" s="47" t="s">
        <v>16751</v>
      </c>
      <c r="P1556" s="47">
        <v>1</v>
      </c>
      <c r="Q1556">
        <v>28</v>
      </c>
      <c r="S1556" s="23" t="s">
        <v>2347</v>
      </c>
      <c r="T1556" t="str">
        <f t="shared" si="220"/>
        <v>07</v>
      </c>
      <c r="V1556" t="str">
        <f>+VLOOKUP(B1556,MARCO!E:E,1,FALSE)</f>
        <v>Hurlingham</v>
      </c>
      <c r="W1556" t="s">
        <v>134</v>
      </c>
      <c r="X1556" t="s">
        <v>134</v>
      </c>
      <c r="Y1556" t="str">
        <f t="shared" si="221"/>
        <v>R 7 - D 135 - 451 - 3200</v>
      </c>
      <c r="Z1556" t="s">
        <v>20</v>
      </c>
      <c r="AA1556" t="s">
        <v>2349</v>
      </c>
      <c r="AB1556" t="s">
        <v>21</v>
      </c>
      <c r="AD1556" t="str">
        <f t="shared" si="222"/>
        <v>Iglesia Nuevo Tiempo (ex Catedral De La Fé)</v>
      </c>
      <c r="AE1556" t="s">
        <v>22</v>
      </c>
      <c r="AF1556" t="s">
        <v>23</v>
      </c>
      <c r="AG1556" t="s">
        <v>26</v>
      </c>
      <c r="AH1556" t="s">
        <v>2348</v>
      </c>
      <c r="AI1556" s="13">
        <f t="shared" si="223"/>
        <v>28</v>
      </c>
      <c r="AJ1556" s="13">
        <f t="shared" si="224"/>
        <v>1</v>
      </c>
      <c r="AK1556" s="21">
        <v>1</v>
      </c>
      <c r="AM1556" t="s">
        <v>2154</v>
      </c>
      <c r="AN1556" t="str">
        <f t="shared" si="218"/>
        <v>R07</v>
      </c>
      <c r="AO1556" s="20" t="str">
        <f t="shared" si="219"/>
        <v>FINES_R07</v>
      </c>
      <c r="AP1556" s="25">
        <f t="shared" si="225"/>
        <v>0.32288777828216553</v>
      </c>
      <c r="AQ1556" s="24" t="str">
        <f>+IFERROR(VLOOKUP(Y1556,#REF!,2,FALSE),"-")</f>
        <v>-</v>
      </c>
      <c r="AR1556" s="13" t="s">
        <v>2393</v>
      </c>
      <c r="AS1556" t="s">
        <v>2397</v>
      </c>
      <c r="AT1556" t="str">
        <f t="shared" si="226"/>
        <v>Avenida Roca - 2021 e/ Bocayuba - Hurlingham Hurlingham</v>
      </c>
    </row>
    <row r="1557" spans="1:46" ht="15.75" thickBot="1" x14ac:dyDescent="0.3">
      <c r="A1557" s="47">
        <v>7</v>
      </c>
      <c r="B1557" s="47" t="s">
        <v>2074</v>
      </c>
      <c r="C1557" s="47" t="s">
        <v>2378</v>
      </c>
      <c r="D1557" s="47" t="s">
        <v>2086</v>
      </c>
      <c r="E1557" s="47" t="s">
        <v>2087</v>
      </c>
      <c r="F1557" s="47" t="s">
        <v>9696</v>
      </c>
      <c r="G1557" s="47" t="s">
        <v>2227</v>
      </c>
      <c r="H1557" s="47" t="s">
        <v>9697</v>
      </c>
      <c r="I1557" s="47" t="s">
        <v>2414</v>
      </c>
      <c r="J1557" s="47" t="s">
        <v>3557</v>
      </c>
      <c r="K1557" s="47" t="s">
        <v>14388</v>
      </c>
      <c r="L1557" s="47">
        <v>0.34584647417068481</v>
      </c>
      <c r="M1557" s="47">
        <v>-34.625186985077796</v>
      </c>
      <c r="N1557" s="47">
        <v>-58.6286729616399</v>
      </c>
      <c r="O1557" s="47" t="s">
        <v>16752</v>
      </c>
      <c r="P1557" s="47">
        <v>1</v>
      </c>
      <c r="Q1557">
        <v>27</v>
      </c>
      <c r="S1557" s="23" t="s">
        <v>2347</v>
      </c>
      <c r="T1557" t="str">
        <f t="shared" si="220"/>
        <v>07</v>
      </c>
      <c r="V1557" t="str">
        <f>+VLOOKUP(B1557,MARCO!E:E,1,FALSE)</f>
        <v>Hurlingham</v>
      </c>
      <c r="W1557" t="s">
        <v>134</v>
      </c>
      <c r="X1557" t="s">
        <v>134</v>
      </c>
      <c r="Y1557" t="str">
        <f t="shared" si="221"/>
        <v>R 7 - D 135 - 451 - 1127</v>
      </c>
      <c r="Z1557" t="s">
        <v>20</v>
      </c>
      <c r="AA1557" t="s">
        <v>2349</v>
      </c>
      <c r="AB1557" t="s">
        <v>21</v>
      </c>
      <c r="AD1557" t="str">
        <f t="shared" si="222"/>
        <v>Epa 703</v>
      </c>
      <c r="AE1557" t="s">
        <v>22</v>
      </c>
      <c r="AF1557" t="s">
        <v>23</v>
      </c>
      <c r="AG1557" t="s">
        <v>26</v>
      </c>
      <c r="AH1557" t="s">
        <v>2348</v>
      </c>
      <c r="AI1557" s="13">
        <f t="shared" si="223"/>
        <v>27</v>
      </c>
      <c r="AJ1557" s="13">
        <f t="shared" si="224"/>
        <v>1</v>
      </c>
      <c r="AK1557" s="21">
        <v>1</v>
      </c>
      <c r="AM1557" t="s">
        <v>2154</v>
      </c>
      <c r="AN1557" t="str">
        <f t="shared" si="218"/>
        <v>R07</v>
      </c>
      <c r="AO1557" s="20" t="str">
        <f t="shared" si="219"/>
        <v>FINES_R07</v>
      </c>
      <c r="AP1557" s="25">
        <f t="shared" si="225"/>
        <v>0.34584647417068481</v>
      </c>
      <c r="AQ1557" s="24" t="str">
        <f>+IFERROR(VLOOKUP(Y1557,#REF!,2,FALSE),"-")</f>
        <v>-</v>
      </c>
      <c r="AR1557" s="13" t="s">
        <v>2393</v>
      </c>
      <c r="AS1557" t="s">
        <v>2397</v>
      </c>
      <c r="AT1557" t="str">
        <f t="shared" si="226"/>
        <v>Bradley - 305 e/ Acuña - Tesei Tesei</v>
      </c>
    </row>
    <row r="1558" spans="1:46" ht="15.75" thickBot="1" x14ac:dyDescent="0.3">
      <c r="A1558" s="47">
        <v>7</v>
      </c>
      <c r="B1558" s="47" t="s">
        <v>2074</v>
      </c>
      <c r="C1558" s="47" t="s">
        <v>2378</v>
      </c>
      <c r="D1558" s="47" t="s">
        <v>2086</v>
      </c>
      <c r="E1558" s="47" t="s">
        <v>2087</v>
      </c>
      <c r="F1558" s="47" t="s">
        <v>9699</v>
      </c>
      <c r="G1558" s="47" t="s">
        <v>2226</v>
      </c>
      <c r="H1558" s="47" t="s">
        <v>9700</v>
      </c>
      <c r="I1558" s="47" t="s">
        <v>2414</v>
      </c>
      <c r="J1558" s="47"/>
      <c r="K1558" s="47" t="s">
        <v>14389</v>
      </c>
      <c r="L1558" s="47">
        <v>0.24084410071372989</v>
      </c>
      <c r="M1558" s="47">
        <v>-34.613145536194899</v>
      </c>
      <c r="N1558" s="47">
        <v>-58.637482859347799</v>
      </c>
      <c r="O1558" s="47" t="s">
        <v>16753</v>
      </c>
      <c r="P1558" s="47">
        <v>1</v>
      </c>
      <c r="Q1558">
        <v>15</v>
      </c>
      <c r="S1558" s="23" t="s">
        <v>2347</v>
      </c>
      <c r="T1558" t="str">
        <f t="shared" si="220"/>
        <v>07</v>
      </c>
      <c r="V1558" t="str">
        <f>+VLOOKUP(B1558,MARCO!E:E,1,FALSE)</f>
        <v>Hurlingham</v>
      </c>
      <c r="W1558" t="s">
        <v>134</v>
      </c>
      <c r="X1558" t="s">
        <v>134</v>
      </c>
      <c r="Y1558" t="str">
        <f t="shared" si="221"/>
        <v>R 7 - D 135 - 451 - 1129</v>
      </c>
      <c r="Z1558" t="s">
        <v>20</v>
      </c>
      <c r="AA1558" t="s">
        <v>2349</v>
      </c>
      <c r="AB1558" t="s">
        <v>21</v>
      </c>
      <c r="AD1558" t="str">
        <f t="shared" si="222"/>
        <v>Epa 702</v>
      </c>
      <c r="AE1558" t="s">
        <v>22</v>
      </c>
      <c r="AF1558" t="s">
        <v>23</v>
      </c>
      <c r="AG1558" t="s">
        <v>26</v>
      </c>
      <c r="AH1558" t="s">
        <v>2348</v>
      </c>
      <c r="AI1558" s="13">
        <f t="shared" si="223"/>
        <v>15</v>
      </c>
      <c r="AJ1558" s="13">
        <f t="shared" si="224"/>
        <v>1</v>
      </c>
      <c r="AK1558" s="21">
        <v>1</v>
      </c>
      <c r="AM1558" t="s">
        <v>2154</v>
      </c>
      <c r="AN1558" t="str">
        <f t="shared" si="218"/>
        <v>R07</v>
      </c>
      <c r="AO1558" s="20" t="str">
        <f t="shared" si="219"/>
        <v>FINES_R07</v>
      </c>
      <c r="AP1558" s="25">
        <f t="shared" si="225"/>
        <v>0.24084410071372989</v>
      </c>
      <c r="AQ1558" s="24" t="str">
        <f>+IFERROR(VLOOKUP(Y1558,#REF!,2,FALSE),"-")</f>
        <v>-</v>
      </c>
      <c r="AR1558" s="13" t="s">
        <v>2393</v>
      </c>
      <c r="AS1558" t="s">
        <v>2397</v>
      </c>
      <c r="AT1558" t="str">
        <f t="shared" si="226"/>
        <v>Pedro Diaz - 425 e/ Cura Navarro - Tesei Tesei</v>
      </c>
    </row>
    <row r="1559" spans="1:46" ht="15.75" thickBot="1" x14ac:dyDescent="0.3">
      <c r="A1559" s="47">
        <v>7</v>
      </c>
      <c r="B1559" s="47" t="s">
        <v>2074</v>
      </c>
      <c r="C1559" s="47" t="s">
        <v>2378</v>
      </c>
      <c r="D1559" s="47" t="s">
        <v>2086</v>
      </c>
      <c r="E1559" s="47" t="s">
        <v>2087</v>
      </c>
      <c r="F1559" s="47" t="s">
        <v>9702</v>
      </c>
      <c r="G1559" s="47" t="s">
        <v>2231</v>
      </c>
      <c r="H1559" s="47" t="s">
        <v>9703</v>
      </c>
      <c r="I1559" s="47" t="s">
        <v>2414</v>
      </c>
      <c r="J1559" s="47"/>
      <c r="K1559" s="47" t="s">
        <v>14390</v>
      </c>
      <c r="L1559" s="47">
        <v>0.28614151477813721</v>
      </c>
      <c r="M1559" s="47">
        <v>-34.593961800000002</v>
      </c>
      <c r="N1559" s="47">
        <v>-58.622205000000001</v>
      </c>
      <c r="O1559" s="47" t="s">
        <v>16754</v>
      </c>
      <c r="P1559" s="47">
        <v>1</v>
      </c>
      <c r="Q1559">
        <v>13</v>
      </c>
      <c r="S1559" s="23" t="s">
        <v>2347</v>
      </c>
      <c r="T1559" t="str">
        <f t="shared" si="220"/>
        <v>07</v>
      </c>
      <c r="V1559" t="str">
        <f>+VLOOKUP(B1559,MARCO!E:E,1,FALSE)</f>
        <v>Hurlingham</v>
      </c>
      <c r="W1559" t="s">
        <v>134</v>
      </c>
      <c r="X1559" t="s">
        <v>134</v>
      </c>
      <c r="Y1559" t="str">
        <f t="shared" si="221"/>
        <v>R 7 - D 135 - 451 - 1121</v>
      </c>
      <c r="Z1559" t="s">
        <v>20</v>
      </c>
      <c r="AA1559" t="s">
        <v>2349</v>
      </c>
      <c r="AB1559" t="s">
        <v>21</v>
      </c>
      <c r="AD1559" t="str">
        <f t="shared" si="222"/>
        <v>Polo Productivo / Empleo</v>
      </c>
      <c r="AE1559" t="s">
        <v>22</v>
      </c>
      <c r="AF1559" t="s">
        <v>23</v>
      </c>
      <c r="AG1559" t="s">
        <v>26</v>
      </c>
      <c r="AH1559" t="s">
        <v>2348</v>
      </c>
      <c r="AI1559" s="13">
        <f t="shared" si="223"/>
        <v>13</v>
      </c>
      <c r="AJ1559" s="13">
        <f t="shared" si="224"/>
        <v>1</v>
      </c>
      <c r="AK1559" s="21">
        <v>1</v>
      </c>
      <c r="AM1559" t="s">
        <v>2154</v>
      </c>
      <c r="AN1559" t="str">
        <f t="shared" si="218"/>
        <v>R07</v>
      </c>
      <c r="AO1559" s="20" t="str">
        <f t="shared" si="219"/>
        <v>FINES_R07</v>
      </c>
      <c r="AP1559" s="25">
        <f t="shared" si="225"/>
        <v>0.28614151477813721</v>
      </c>
      <c r="AQ1559" s="24" t="str">
        <f>+IFERROR(VLOOKUP(Y1559,#REF!,2,FALSE),"-")</f>
        <v>-</v>
      </c>
      <c r="AR1559" s="13" t="s">
        <v>2393</v>
      </c>
      <c r="AS1559" t="s">
        <v>2397</v>
      </c>
      <c r="AT1559" t="str">
        <f t="shared" si="226"/>
        <v>Av. Roca - 662 e/ Centenera y Conscripto Bernardi - Hurlingham Hurlingham</v>
      </c>
    </row>
    <row r="1560" spans="1:46" ht="15.75" thickBot="1" x14ac:dyDescent="0.3">
      <c r="A1560" s="47">
        <v>7</v>
      </c>
      <c r="B1560" s="47" t="s">
        <v>2074</v>
      </c>
      <c r="C1560" s="47" t="s">
        <v>2378</v>
      </c>
      <c r="D1560" s="47" t="s">
        <v>2086</v>
      </c>
      <c r="E1560" s="47" t="s">
        <v>2087</v>
      </c>
      <c r="F1560" s="47" t="s">
        <v>9705</v>
      </c>
      <c r="G1560" s="47" t="s">
        <v>2223</v>
      </c>
      <c r="H1560" s="47" t="s">
        <v>9706</v>
      </c>
      <c r="I1560" s="47" t="s">
        <v>2414</v>
      </c>
      <c r="J1560" s="47"/>
      <c r="K1560" s="47" t="s">
        <v>14391</v>
      </c>
      <c r="L1560" s="47">
        <v>0.34582239389419561</v>
      </c>
      <c r="M1560" s="47">
        <v>-34.597553005853001</v>
      </c>
      <c r="N1560" s="47">
        <v>-58.655299436583</v>
      </c>
      <c r="O1560" s="47" t="s">
        <v>16755</v>
      </c>
      <c r="P1560" s="47">
        <v>1</v>
      </c>
      <c r="Q1560">
        <v>27</v>
      </c>
      <c r="S1560" s="23" t="s">
        <v>2347</v>
      </c>
      <c r="T1560" t="str">
        <f t="shared" si="220"/>
        <v>07</v>
      </c>
      <c r="V1560" t="str">
        <f>+VLOOKUP(B1560,MARCO!E:E,1,FALSE)</f>
        <v>Hurlingham</v>
      </c>
      <c r="W1560" t="s">
        <v>134</v>
      </c>
      <c r="X1560" t="s">
        <v>134</v>
      </c>
      <c r="Y1560" t="str">
        <f t="shared" si="221"/>
        <v>R 7 - D 135 - 451 - 1134</v>
      </c>
      <c r="Z1560" t="s">
        <v>20</v>
      </c>
      <c r="AA1560" t="s">
        <v>2349</v>
      </c>
      <c r="AB1560" t="s">
        <v>21</v>
      </c>
      <c r="AD1560" t="str">
        <f t="shared" si="222"/>
        <v>Cea 707</v>
      </c>
      <c r="AE1560" t="s">
        <v>22</v>
      </c>
      <c r="AF1560" t="s">
        <v>23</v>
      </c>
      <c r="AG1560" t="s">
        <v>26</v>
      </c>
      <c r="AH1560" t="s">
        <v>2348</v>
      </c>
      <c r="AI1560" s="13">
        <f t="shared" si="223"/>
        <v>27</v>
      </c>
      <c r="AJ1560" s="13">
        <f t="shared" si="224"/>
        <v>1</v>
      </c>
      <c r="AK1560" s="21">
        <v>1</v>
      </c>
      <c r="AM1560" t="s">
        <v>2154</v>
      </c>
      <c r="AN1560" t="str">
        <f t="shared" si="218"/>
        <v>R07</v>
      </c>
      <c r="AO1560" s="20" t="str">
        <f t="shared" si="219"/>
        <v>FINES_R07</v>
      </c>
      <c r="AP1560" s="25">
        <f t="shared" si="225"/>
        <v>0.34582239389419561</v>
      </c>
      <c r="AQ1560" s="24" t="str">
        <f>+IFERROR(VLOOKUP(Y1560,#REF!,2,FALSE),"-")</f>
        <v>-</v>
      </c>
      <c r="AR1560" s="13" t="s">
        <v>2393</v>
      </c>
      <c r="AS1560" t="s">
        <v>2398</v>
      </c>
      <c r="AT1560" t="str">
        <f t="shared" si="226"/>
        <v>Bustamante - e/ Gurruchaga - Hurlingham Cartero</v>
      </c>
    </row>
    <row r="1561" spans="1:46" ht="15.75" thickBot="1" x14ac:dyDescent="0.3">
      <c r="A1561" s="47">
        <v>7</v>
      </c>
      <c r="B1561" s="47" t="s">
        <v>2074</v>
      </c>
      <c r="C1561" s="47" t="s">
        <v>2376</v>
      </c>
      <c r="D1561" s="47" t="s">
        <v>2090</v>
      </c>
      <c r="E1561" s="47" t="s">
        <v>2091</v>
      </c>
      <c r="F1561" s="47" t="s">
        <v>9708</v>
      </c>
      <c r="G1561" s="47" t="s">
        <v>2223</v>
      </c>
      <c r="H1561" s="47" t="s">
        <v>9706</v>
      </c>
      <c r="I1561" s="47" t="s">
        <v>2414</v>
      </c>
      <c r="J1561" s="47"/>
      <c r="K1561" s="47" t="s">
        <v>16756</v>
      </c>
      <c r="L1561" s="47">
        <v>0.34582239389419561</v>
      </c>
      <c r="M1561" s="47">
        <v>-34.597553005853001</v>
      </c>
      <c r="N1561" s="47">
        <v>-58.655299436583</v>
      </c>
      <c r="O1561" s="47" t="s">
        <v>16757</v>
      </c>
      <c r="P1561" s="47">
        <v>1</v>
      </c>
      <c r="Q1561">
        <v>29</v>
      </c>
      <c r="S1561" s="23" t="s">
        <v>2347</v>
      </c>
      <c r="T1561" t="str">
        <f t="shared" si="220"/>
        <v>07</v>
      </c>
      <c r="V1561" t="str">
        <f>+VLOOKUP(B1561,MARCO!E:E,1,FALSE)</f>
        <v>Hurlingham</v>
      </c>
      <c r="W1561" t="s">
        <v>134</v>
      </c>
      <c r="X1561" t="s">
        <v>134</v>
      </c>
      <c r="Y1561" t="str">
        <f t="shared" si="221"/>
        <v>R 7 - D 135 - 454 - 1134</v>
      </c>
      <c r="Z1561" t="s">
        <v>20</v>
      </c>
      <c r="AA1561" t="s">
        <v>2349</v>
      </c>
      <c r="AB1561" t="s">
        <v>21</v>
      </c>
      <c r="AD1561" t="str">
        <f t="shared" si="222"/>
        <v>Cea 707</v>
      </c>
      <c r="AE1561" t="s">
        <v>22</v>
      </c>
      <c r="AF1561" t="s">
        <v>23</v>
      </c>
      <c r="AG1561" t="s">
        <v>26</v>
      </c>
      <c r="AH1561" t="s">
        <v>2348</v>
      </c>
      <c r="AI1561" s="13">
        <f t="shared" si="223"/>
        <v>29</v>
      </c>
      <c r="AJ1561" s="13">
        <f t="shared" si="224"/>
        <v>1</v>
      </c>
      <c r="AK1561" s="21">
        <v>1</v>
      </c>
      <c r="AM1561" t="s">
        <v>2154</v>
      </c>
      <c r="AN1561" t="str">
        <f t="shared" si="218"/>
        <v>R07</v>
      </c>
      <c r="AO1561" s="20" t="str">
        <f t="shared" si="219"/>
        <v>FINES_R07</v>
      </c>
      <c r="AP1561" s="25">
        <f t="shared" si="225"/>
        <v>0.34582239389419561</v>
      </c>
      <c r="AQ1561" s="24" t="str">
        <f>+IFERROR(VLOOKUP(Y1561,#REF!,2,FALSE),"-")</f>
        <v>-</v>
      </c>
      <c r="AR1561" s="13" t="s">
        <v>2393</v>
      </c>
      <c r="AS1561" t="s">
        <v>2397</v>
      </c>
      <c r="AT1561" t="str">
        <f t="shared" si="226"/>
        <v>Bustamante - e/ Gurruchaga - Hurlingham Cartero</v>
      </c>
    </row>
    <row r="1562" spans="1:46" ht="15.75" thickBot="1" x14ac:dyDescent="0.3">
      <c r="A1562" s="47">
        <v>7</v>
      </c>
      <c r="B1562" s="47" t="s">
        <v>2074</v>
      </c>
      <c r="C1562" s="47" t="s">
        <v>2378</v>
      </c>
      <c r="D1562" s="47" t="s">
        <v>2086</v>
      </c>
      <c r="E1562" s="47" t="s">
        <v>2087</v>
      </c>
      <c r="F1562" s="47" t="s">
        <v>9710</v>
      </c>
      <c r="G1562" s="47" t="s">
        <v>2227</v>
      </c>
      <c r="H1562" s="47" t="s">
        <v>9711</v>
      </c>
      <c r="I1562" s="47" t="s">
        <v>2414</v>
      </c>
      <c r="J1562" s="47"/>
      <c r="K1562" s="47" t="s">
        <v>16758</v>
      </c>
      <c r="L1562" s="47">
        <v>0.34584647417068481</v>
      </c>
      <c r="M1562" s="47">
        <v>-34.625186985077796</v>
      </c>
      <c r="N1562" s="47">
        <v>-58.6286729616399</v>
      </c>
      <c r="O1562" s="47" t="s">
        <v>16759</v>
      </c>
      <c r="P1562" s="47">
        <v>1</v>
      </c>
      <c r="Q1562">
        <v>28</v>
      </c>
      <c r="S1562" s="23" t="s">
        <v>2347</v>
      </c>
      <c r="T1562" t="str">
        <f t="shared" si="220"/>
        <v>07</v>
      </c>
      <c r="V1562" t="str">
        <f>+VLOOKUP(B1562,MARCO!E:E,1,FALSE)</f>
        <v>Hurlingham</v>
      </c>
      <c r="W1562" t="s">
        <v>134</v>
      </c>
      <c r="X1562" t="s">
        <v>134</v>
      </c>
      <c r="Y1562" t="str">
        <f t="shared" si="221"/>
        <v>R 7 - D 135 - 451 - 1136</v>
      </c>
      <c r="Z1562" t="s">
        <v>20</v>
      </c>
      <c r="AA1562" t="s">
        <v>2349</v>
      </c>
      <c r="AB1562" t="s">
        <v>21</v>
      </c>
      <c r="AD1562" t="str">
        <f t="shared" si="222"/>
        <v>Epa 703</v>
      </c>
      <c r="AE1562" t="s">
        <v>22</v>
      </c>
      <c r="AF1562" t="s">
        <v>23</v>
      </c>
      <c r="AG1562" t="s">
        <v>26</v>
      </c>
      <c r="AH1562" t="s">
        <v>2348</v>
      </c>
      <c r="AI1562" s="13">
        <f t="shared" si="223"/>
        <v>28</v>
      </c>
      <c r="AJ1562" s="13">
        <f t="shared" si="224"/>
        <v>1</v>
      </c>
      <c r="AK1562" s="21">
        <v>1</v>
      </c>
      <c r="AM1562" t="s">
        <v>2154</v>
      </c>
      <c r="AN1562" t="str">
        <f t="shared" si="218"/>
        <v>R07</v>
      </c>
      <c r="AO1562" s="20" t="str">
        <f t="shared" si="219"/>
        <v>FINES_R07</v>
      </c>
      <c r="AP1562" s="25">
        <f t="shared" si="225"/>
        <v>0.34584647417068481</v>
      </c>
      <c r="AQ1562" s="24" t="str">
        <f>+IFERROR(VLOOKUP(Y1562,#REF!,2,FALSE),"-")</f>
        <v>-</v>
      </c>
      <c r="AR1562" s="13" t="s">
        <v>2393</v>
      </c>
      <c r="AS1562" t="s">
        <v>2397</v>
      </c>
      <c r="AT1562" t="str">
        <f t="shared" si="226"/>
        <v>Bradley - 301 e/ Pasco - Tesei Tesei</v>
      </c>
    </row>
    <row r="1563" spans="1:46" ht="15.75" thickBot="1" x14ac:dyDescent="0.3">
      <c r="A1563" s="47">
        <v>7</v>
      </c>
      <c r="B1563" s="47" t="s">
        <v>2074</v>
      </c>
      <c r="C1563" s="47" t="s">
        <v>2376</v>
      </c>
      <c r="D1563" s="47" t="s">
        <v>2090</v>
      </c>
      <c r="E1563" s="47" t="s">
        <v>2091</v>
      </c>
      <c r="F1563" s="47" t="s">
        <v>9713</v>
      </c>
      <c r="G1563" s="47" t="s">
        <v>9714</v>
      </c>
      <c r="H1563" s="47" t="s">
        <v>9715</v>
      </c>
      <c r="I1563" s="47" t="s">
        <v>2414</v>
      </c>
      <c r="J1563" s="47"/>
      <c r="K1563" s="47" t="s">
        <v>14392</v>
      </c>
      <c r="L1563" s="47">
        <v>0.49372595548629761</v>
      </c>
      <c r="M1563" s="47">
        <v>-34.599761091547997</v>
      </c>
      <c r="N1563" s="47">
        <v>-58.660658157233001</v>
      </c>
      <c r="O1563" s="47" t="s">
        <v>16760</v>
      </c>
      <c r="P1563" s="47">
        <v>1</v>
      </c>
      <c r="Q1563">
        <v>12</v>
      </c>
      <c r="S1563" s="23" t="s">
        <v>2347</v>
      </c>
      <c r="T1563" t="str">
        <f t="shared" si="220"/>
        <v>07</v>
      </c>
      <c r="V1563" t="str">
        <f>+VLOOKUP(B1563,MARCO!E:E,1,FALSE)</f>
        <v>Hurlingham</v>
      </c>
      <c r="W1563" t="s">
        <v>134</v>
      </c>
      <c r="X1563" t="s">
        <v>134</v>
      </c>
      <c r="Y1563" t="str">
        <f t="shared" si="221"/>
        <v>R 7 - D 135 - 454 - 4023</v>
      </c>
      <c r="Z1563" t="s">
        <v>20</v>
      </c>
      <c r="AA1563" t="s">
        <v>2349</v>
      </c>
      <c r="AB1563" t="s">
        <v>21</v>
      </c>
      <c r="AD1563" t="str">
        <f t="shared" si="222"/>
        <v>21 De Agosto</v>
      </c>
      <c r="AE1563" t="s">
        <v>22</v>
      </c>
      <c r="AF1563" t="s">
        <v>23</v>
      </c>
      <c r="AG1563" t="s">
        <v>26</v>
      </c>
      <c r="AH1563" t="s">
        <v>2348</v>
      </c>
      <c r="AI1563" s="13">
        <f t="shared" si="223"/>
        <v>12</v>
      </c>
      <c r="AJ1563" s="13">
        <f t="shared" si="224"/>
        <v>1</v>
      </c>
      <c r="AK1563" s="21">
        <v>1</v>
      </c>
      <c r="AM1563" t="s">
        <v>2154</v>
      </c>
      <c r="AN1563" t="str">
        <f t="shared" si="218"/>
        <v>R07</v>
      </c>
      <c r="AO1563" s="20" t="str">
        <f t="shared" si="219"/>
        <v>FINES_R07</v>
      </c>
      <c r="AP1563" s="25">
        <f t="shared" si="225"/>
        <v>0.49372595548629761</v>
      </c>
      <c r="AQ1563" s="24" t="str">
        <f>+IFERROR(VLOOKUP(Y1563,#REF!,2,FALSE),"-")</f>
        <v>-</v>
      </c>
      <c r="AR1563" s="13" t="s">
        <v>2393</v>
      </c>
      <c r="AS1563" t="s">
        <v>2398</v>
      </c>
      <c r="AT1563" t="str">
        <f t="shared" si="226"/>
        <v>Granada - 2349 e/ Pederewski y Vigo - Morris Morris</v>
      </c>
    </row>
    <row r="1564" spans="1:46" ht="15.75" thickBot="1" x14ac:dyDescent="0.3">
      <c r="A1564" s="47">
        <v>7</v>
      </c>
      <c r="B1564" s="47" t="s">
        <v>2074</v>
      </c>
      <c r="C1564" s="47" t="s">
        <v>2376</v>
      </c>
      <c r="D1564" s="47" t="s">
        <v>2090</v>
      </c>
      <c r="E1564" s="47" t="s">
        <v>2091</v>
      </c>
      <c r="F1564" s="47" t="s">
        <v>9717</v>
      </c>
      <c r="G1564" s="47" t="s">
        <v>9718</v>
      </c>
      <c r="H1564" s="47" t="s">
        <v>9719</v>
      </c>
      <c r="I1564" s="47" t="s">
        <v>2414</v>
      </c>
      <c r="J1564" s="47"/>
      <c r="K1564" s="47" t="s">
        <v>14393</v>
      </c>
      <c r="L1564" s="47">
        <v>0.60858649015426636</v>
      </c>
      <c r="M1564" s="47">
        <v>-34.580355391177001</v>
      </c>
      <c r="N1564" s="47">
        <v>-58.660627332823999</v>
      </c>
      <c r="O1564" s="47" t="s">
        <v>16761</v>
      </c>
      <c r="P1564" s="47">
        <v>1</v>
      </c>
      <c r="Q1564">
        <v>13</v>
      </c>
      <c r="S1564" s="23" t="s">
        <v>2347</v>
      </c>
      <c r="T1564" t="str">
        <f t="shared" si="220"/>
        <v>07</v>
      </c>
      <c r="V1564" t="str">
        <f>+VLOOKUP(B1564,MARCO!E:E,1,FALSE)</f>
        <v>Hurlingham</v>
      </c>
      <c r="W1564" t="s">
        <v>134</v>
      </c>
      <c r="X1564" t="s">
        <v>134</v>
      </c>
      <c r="Y1564" t="str">
        <f t="shared" si="221"/>
        <v>R 7 - D 135 - 454 - 3483</v>
      </c>
      <c r="Z1564" t="s">
        <v>20</v>
      </c>
      <c r="AA1564" t="s">
        <v>2349</v>
      </c>
      <c r="AB1564" t="s">
        <v>21</v>
      </c>
      <c r="AD1564" t="str">
        <f t="shared" si="222"/>
        <v>Centro Cultural William Morris</v>
      </c>
      <c r="AE1564" t="s">
        <v>22</v>
      </c>
      <c r="AF1564" t="s">
        <v>23</v>
      </c>
      <c r="AG1564" t="s">
        <v>26</v>
      </c>
      <c r="AH1564" t="s">
        <v>2348</v>
      </c>
      <c r="AI1564" s="13">
        <f t="shared" si="223"/>
        <v>13</v>
      </c>
      <c r="AJ1564" s="13">
        <f t="shared" si="224"/>
        <v>1</v>
      </c>
      <c r="AK1564" s="21">
        <v>1</v>
      </c>
      <c r="AM1564" t="s">
        <v>2154</v>
      </c>
      <c r="AN1564" t="str">
        <f t="shared" si="218"/>
        <v>R07</v>
      </c>
      <c r="AO1564" s="20" t="str">
        <f t="shared" si="219"/>
        <v>FINES_R07</v>
      </c>
      <c r="AP1564" s="25">
        <f t="shared" si="225"/>
        <v>0.60858649015426636</v>
      </c>
      <c r="AQ1564" s="24" t="str">
        <f>+IFERROR(VLOOKUP(Y1564,#REF!,2,FALSE),"-")</f>
        <v>-</v>
      </c>
      <c r="AR1564" s="13" t="s">
        <v>2393</v>
      </c>
      <c r="AS1564" t="s">
        <v>2398</v>
      </c>
      <c r="AT1564" t="str">
        <f t="shared" si="226"/>
        <v>Cañuelas - 3363 e/ Lavalle y Amenabar - Morris San Damian</v>
      </c>
    </row>
    <row r="1565" spans="1:46" ht="15.75" thickBot="1" x14ac:dyDescent="0.3">
      <c r="A1565" s="47">
        <v>7</v>
      </c>
      <c r="B1565" s="47" t="s">
        <v>2074</v>
      </c>
      <c r="C1565" s="47" t="s">
        <v>2376</v>
      </c>
      <c r="D1565" s="47" t="s">
        <v>2090</v>
      </c>
      <c r="E1565" s="47" t="s">
        <v>2091</v>
      </c>
      <c r="F1565" s="47" t="s">
        <v>9721</v>
      </c>
      <c r="G1565" s="47" t="s">
        <v>2226</v>
      </c>
      <c r="H1565" s="47" t="s">
        <v>9700</v>
      </c>
      <c r="I1565" s="47" t="s">
        <v>2414</v>
      </c>
      <c r="J1565" s="47"/>
      <c r="K1565" s="47" t="s">
        <v>16762</v>
      </c>
      <c r="L1565" s="47">
        <v>0.24084410071372989</v>
      </c>
      <c r="M1565" s="47">
        <v>-34.613145536194899</v>
      </c>
      <c r="N1565" s="47">
        <v>-58.637482859347799</v>
      </c>
      <c r="O1565" s="47" t="s">
        <v>16763</v>
      </c>
      <c r="P1565" s="47">
        <v>2</v>
      </c>
      <c r="Q1565">
        <v>39</v>
      </c>
      <c r="S1565" s="23" t="s">
        <v>2347</v>
      </c>
      <c r="T1565" t="str">
        <f t="shared" si="220"/>
        <v>07</v>
      </c>
      <c r="V1565" t="str">
        <f>+VLOOKUP(B1565,MARCO!E:E,1,FALSE)</f>
        <v>Hurlingham</v>
      </c>
      <c r="W1565" t="s">
        <v>134</v>
      </c>
      <c r="X1565" t="s">
        <v>134</v>
      </c>
      <c r="Y1565" t="str">
        <f t="shared" si="221"/>
        <v>R 7 - D 135 - 454 - 1129</v>
      </c>
      <c r="Z1565" t="s">
        <v>20</v>
      </c>
      <c r="AA1565" t="s">
        <v>2349</v>
      </c>
      <c r="AB1565" t="s">
        <v>21</v>
      </c>
      <c r="AD1565" t="str">
        <f t="shared" si="222"/>
        <v>Epa 702</v>
      </c>
      <c r="AE1565" t="s">
        <v>22</v>
      </c>
      <c r="AF1565" t="s">
        <v>23</v>
      </c>
      <c r="AG1565" t="s">
        <v>26</v>
      </c>
      <c r="AH1565" t="s">
        <v>2348</v>
      </c>
      <c r="AI1565" s="13">
        <f t="shared" si="223"/>
        <v>39</v>
      </c>
      <c r="AJ1565" s="13">
        <f t="shared" si="224"/>
        <v>2</v>
      </c>
      <c r="AK1565" s="21">
        <v>1</v>
      </c>
      <c r="AM1565" t="s">
        <v>2154</v>
      </c>
      <c r="AN1565" t="str">
        <f t="shared" si="218"/>
        <v>R07</v>
      </c>
      <c r="AO1565" s="20" t="str">
        <f t="shared" si="219"/>
        <v>FINES_R07</v>
      </c>
      <c r="AP1565" s="25">
        <f t="shared" si="225"/>
        <v>0.24084410071372989</v>
      </c>
      <c r="AQ1565" s="24" t="str">
        <f>+IFERROR(VLOOKUP(Y1565,#REF!,2,FALSE),"-")</f>
        <v>-</v>
      </c>
      <c r="AR1565" s="13" t="s">
        <v>2393</v>
      </c>
      <c r="AS1565" t="s">
        <v>2398</v>
      </c>
      <c r="AT1565" t="str">
        <f t="shared" si="226"/>
        <v>Pedro Diaz - 425 e/ Cura Navarro - Tesei Tesei</v>
      </c>
    </row>
    <row r="1566" spans="1:46" ht="15.75" thickBot="1" x14ac:dyDescent="0.3">
      <c r="A1566" s="47">
        <v>7</v>
      </c>
      <c r="B1566" s="47" t="s">
        <v>2074</v>
      </c>
      <c r="C1566" s="47" t="s">
        <v>2376</v>
      </c>
      <c r="D1566" s="47" t="s">
        <v>2090</v>
      </c>
      <c r="E1566" s="47" t="s">
        <v>2091</v>
      </c>
      <c r="F1566" s="47" t="s">
        <v>9723</v>
      </c>
      <c r="G1566" s="47" t="s">
        <v>9724</v>
      </c>
      <c r="H1566" s="47" t="s">
        <v>9725</v>
      </c>
      <c r="I1566" s="47" t="s">
        <v>2414</v>
      </c>
      <c r="J1566" s="47"/>
      <c r="K1566" s="47" t="s">
        <v>14394</v>
      </c>
      <c r="L1566" s="47">
        <v>0.64967507123947144</v>
      </c>
      <c r="M1566" s="47">
        <v>-34.5801041</v>
      </c>
      <c r="N1566" s="47">
        <v>-58.651274399999998</v>
      </c>
      <c r="O1566" s="47" t="s">
        <v>16764</v>
      </c>
      <c r="P1566" s="47">
        <v>1</v>
      </c>
      <c r="Q1566">
        <v>23</v>
      </c>
      <c r="S1566" s="23" t="s">
        <v>2347</v>
      </c>
      <c r="T1566" t="str">
        <f t="shared" si="220"/>
        <v>07</v>
      </c>
      <c r="V1566" t="str">
        <f>+VLOOKUP(B1566,MARCO!E:E,1,FALSE)</f>
        <v>Hurlingham</v>
      </c>
      <c r="W1566" t="s">
        <v>134</v>
      </c>
      <c r="X1566" t="s">
        <v>134</v>
      </c>
      <c r="Y1566" t="str">
        <f t="shared" si="221"/>
        <v>R 7 - D 135 - 454 - 1125</v>
      </c>
      <c r="Z1566" t="s">
        <v>20</v>
      </c>
      <c r="AA1566" t="s">
        <v>2349</v>
      </c>
      <c r="AB1566" t="s">
        <v>21</v>
      </c>
      <c r="AD1566" t="str">
        <f t="shared" si="222"/>
        <v>Cfp Malvinas Argentinas Solis</v>
      </c>
      <c r="AE1566" t="s">
        <v>22</v>
      </c>
      <c r="AF1566" t="s">
        <v>23</v>
      </c>
      <c r="AG1566" t="s">
        <v>26</v>
      </c>
      <c r="AH1566" t="s">
        <v>2348</v>
      </c>
      <c r="AI1566" s="13">
        <f t="shared" si="223"/>
        <v>23</v>
      </c>
      <c r="AJ1566" s="13">
        <f t="shared" si="224"/>
        <v>1</v>
      </c>
      <c r="AK1566" s="21">
        <v>1</v>
      </c>
      <c r="AM1566" t="s">
        <v>2154</v>
      </c>
      <c r="AN1566" t="str">
        <f t="shared" si="218"/>
        <v>R07</v>
      </c>
      <c r="AO1566" s="20" t="str">
        <f t="shared" si="219"/>
        <v>FINES_R07</v>
      </c>
      <c r="AP1566" s="25">
        <f t="shared" si="225"/>
        <v>0.64967507123947144</v>
      </c>
      <c r="AQ1566" s="24" t="str">
        <f>+IFERROR(VLOOKUP(Y1566,#REF!,2,FALSE),"-")</f>
        <v>-</v>
      </c>
      <c r="AR1566" s="13" t="s">
        <v>2393</v>
      </c>
      <c r="AS1566" t="s">
        <v>2397</v>
      </c>
      <c r="AT1566" t="str">
        <f t="shared" si="226"/>
        <v>Juan Diaz De Solis - 2474 e/ Paso Morales y Conscripto Sancti - Morris Morris</v>
      </c>
    </row>
    <row r="1567" spans="1:46" ht="15.75" thickBot="1" x14ac:dyDescent="0.3">
      <c r="A1567" s="47">
        <v>7</v>
      </c>
      <c r="B1567" s="47" t="s">
        <v>2074</v>
      </c>
      <c r="C1567" s="47" t="s">
        <v>2376</v>
      </c>
      <c r="D1567" s="47" t="s">
        <v>2090</v>
      </c>
      <c r="E1567" s="47" t="s">
        <v>2091</v>
      </c>
      <c r="F1567" s="47" t="s">
        <v>9727</v>
      </c>
      <c r="G1567" s="47" t="s">
        <v>9728</v>
      </c>
      <c r="H1567" s="47" t="s">
        <v>9729</v>
      </c>
      <c r="I1567" s="47" t="s">
        <v>2414</v>
      </c>
      <c r="J1567" s="47"/>
      <c r="K1567" s="47" t="s">
        <v>14395</v>
      </c>
      <c r="L1567" s="47">
        <v>0.59371668100357056</v>
      </c>
      <c r="M1567" s="47">
        <v>-34.615509009275002</v>
      </c>
      <c r="N1567" s="47">
        <v>-58.649691966665003</v>
      </c>
      <c r="O1567" s="47" t="s">
        <v>16765</v>
      </c>
      <c r="P1567" s="47">
        <v>1</v>
      </c>
      <c r="Q1567">
        <v>23</v>
      </c>
      <c r="S1567" s="23" t="s">
        <v>2347</v>
      </c>
      <c r="T1567" t="str">
        <f t="shared" si="220"/>
        <v>07</v>
      </c>
      <c r="V1567" t="str">
        <f>+VLOOKUP(B1567,MARCO!E:E,1,FALSE)</f>
        <v>Hurlingham</v>
      </c>
      <c r="W1567" t="s">
        <v>134</v>
      </c>
      <c r="X1567" t="s">
        <v>134</v>
      </c>
      <c r="Y1567" t="str">
        <f t="shared" si="221"/>
        <v>R 7 - D 135 - 454 - 2939</v>
      </c>
      <c r="Z1567" t="s">
        <v>20</v>
      </c>
      <c r="AA1567" t="s">
        <v>2349</v>
      </c>
      <c r="AB1567" t="s">
        <v>21</v>
      </c>
      <c r="AD1567" t="str">
        <f t="shared" si="222"/>
        <v>Heroes De Malvinas</v>
      </c>
      <c r="AE1567" t="s">
        <v>22</v>
      </c>
      <c r="AF1567" t="s">
        <v>23</v>
      </c>
      <c r="AG1567" t="s">
        <v>26</v>
      </c>
      <c r="AH1567" t="s">
        <v>2348</v>
      </c>
      <c r="AI1567" s="13">
        <f t="shared" si="223"/>
        <v>23</v>
      </c>
      <c r="AJ1567" s="13">
        <f t="shared" si="224"/>
        <v>1</v>
      </c>
      <c r="AK1567" s="21">
        <v>1</v>
      </c>
      <c r="AM1567" t="s">
        <v>2154</v>
      </c>
      <c r="AN1567" t="str">
        <f t="shared" si="218"/>
        <v>R07</v>
      </c>
      <c r="AO1567" s="20" t="str">
        <f t="shared" si="219"/>
        <v>FINES_R07</v>
      </c>
      <c r="AP1567" s="25">
        <f t="shared" si="225"/>
        <v>0.59371668100357056</v>
      </c>
      <c r="AQ1567" s="24" t="str">
        <f>+IFERROR(VLOOKUP(Y1567,#REF!,2,FALSE),"-")</f>
        <v>-</v>
      </c>
      <c r="AR1567" s="13" t="s">
        <v>2393</v>
      </c>
      <c r="AS1567" t="s">
        <v>2397</v>
      </c>
      <c r="AT1567" t="str">
        <f t="shared" si="226"/>
        <v>Lebenshon - 4003 e/ Juan Fernandez - Tesei Tesei</v>
      </c>
    </row>
    <row r="1568" spans="1:46" ht="15.75" thickBot="1" x14ac:dyDescent="0.3">
      <c r="A1568" s="47">
        <v>7</v>
      </c>
      <c r="B1568" s="47" t="s">
        <v>2074</v>
      </c>
      <c r="C1568" s="47" t="s">
        <v>2376</v>
      </c>
      <c r="D1568" s="47" t="s">
        <v>2090</v>
      </c>
      <c r="E1568" s="47" t="s">
        <v>2091</v>
      </c>
      <c r="F1568" s="47" t="s">
        <v>9731</v>
      </c>
      <c r="G1568" s="47" t="s">
        <v>9732</v>
      </c>
      <c r="H1568" s="47" t="s">
        <v>9733</v>
      </c>
      <c r="I1568" s="47" t="s">
        <v>2414</v>
      </c>
      <c r="J1568" s="47"/>
      <c r="K1568" s="47" t="s">
        <v>14396</v>
      </c>
      <c r="L1568" s="47">
        <v>0.42469218373298651</v>
      </c>
      <c r="M1568" s="47">
        <v>-34.619277010029002</v>
      </c>
      <c r="N1568" s="47">
        <v>-58.632523984942999</v>
      </c>
      <c r="O1568" s="47" t="s">
        <v>16766</v>
      </c>
      <c r="P1568" s="47">
        <v>1</v>
      </c>
      <c r="Q1568">
        <v>22</v>
      </c>
      <c r="S1568" s="23" t="s">
        <v>2347</v>
      </c>
      <c r="T1568" t="str">
        <f t="shared" si="220"/>
        <v>07</v>
      </c>
      <c r="V1568" t="str">
        <f>+VLOOKUP(B1568,MARCO!E:E,1,FALSE)</f>
        <v>Hurlingham</v>
      </c>
      <c r="W1568" t="s">
        <v>134</v>
      </c>
      <c r="X1568" t="s">
        <v>134</v>
      </c>
      <c r="Y1568" t="str">
        <f t="shared" si="221"/>
        <v>R 7 - D 135 - 454 - 3408</v>
      </c>
      <c r="Z1568" t="s">
        <v>20</v>
      </c>
      <c r="AA1568" t="s">
        <v>2349</v>
      </c>
      <c r="AB1568" t="s">
        <v>21</v>
      </c>
      <c r="AD1568" t="str">
        <f t="shared" si="222"/>
        <v>Cfp Camargo ¨malvinas Arg¨</v>
      </c>
      <c r="AE1568" t="s">
        <v>22</v>
      </c>
      <c r="AF1568" t="s">
        <v>23</v>
      </c>
      <c r="AG1568" t="s">
        <v>26</v>
      </c>
      <c r="AH1568" t="s">
        <v>2348</v>
      </c>
      <c r="AI1568" s="13">
        <f t="shared" si="223"/>
        <v>22</v>
      </c>
      <c r="AJ1568" s="13">
        <f t="shared" si="224"/>
        <v>1</v>
      </c>
      <c r="AK1568" s="21">
        <v>1</v>
      </c>
      <c r="AM1568" t="s">
        <v>2154</v>
      </c>
      <c r="AN1568" t="str">
        <f t="shared" si="218"/>
        <v>R07</v>
      </c>
      <c r="AO1568" s="20" t="str">
        <f t="shared" si="219"/>
        <v>FINES_R07</v>
      </c>
      <c r="AP1568" s="25">
        <f t="shared" si="225"/>
        <v>0.42469218373298651</v>
      </c>
      <c r="AQ1568" s="24" t="str">
        <f>+IFERROR(VLOOKUP(Y1568,#REF!,2,FALSE),"-")</f>
        <v>-</v>
      </c>
      <c r="AR1568" s="13" t="s">
        <v>2393</v>
      </c>
      <c r="AS1568" t="s">
        <v>2397</v>
      </c>
      <c r="AT1568" t="str">
        <f t="shared" si="226"/>
        <v>Camargo - 3376 e/ Pedraza - Tesei Tesei</v>
      </c>
    </row>
    <row r="1569" spans="1:46" ht="15.75" thickBot="1" x14ac:dyDescent="0.3">
      <c r="A1569" s="47">
        <v>7</v>
      </c>
      <c r="B1569" s="47" t="s">
        <v>2074</v>
      </c>
      <c r="C1569" s="47" t="s">
        <v>2376</v>
      </c>
      <c r="D1569" s="47" t="s">
        <v>2090</v>
      </c>
      <c r="E1569" s="47" t="s">
        <v>2091</v>
      </c>
      <c r="F1569" s="47" t="s">
        <v>9736</v>
      </c>
      <c r="G1569" s="47" t="s">
        <v>9693</v>
      </c>
      <c r="H1569" s="47" t="s">
        <v>9694</v>
      </c>
      <c r="I1569" s="47" t="s">
        <v>2414</v>
      </c>
      <c r="J1569" s="47"/>
      <c r="K1569" s="47" t="s">
        <v>16767</v>
      </c>
      <c r="L1569" s="47">
        <v>0.32288777828216553</v>
      </c>
      <c r="M1569" s="47">
        <v>-34.586055829999999</v>
      </c>
      <c r="N1569" s="47">
        <v>-58.631815230000001</v>
      </c>
      <c r="O1569" s="47" t="s">
        <v>16768</v>
      </c>
      <c r="P1569" s="47">
        <v>1</v>
      </c>
      <c r="Q1569">
        <v>24</v>
      </c>
      <c r="S1569" s="23" t="s">
        <v>2347</v>
      </c>
      <c r="T1569" t="str">
        <f t="shared" si="220"/>
        <v>07</v>
      </c>
      <c r="V1569" t="str">
        <f>+VLOOKUP(B1569,MARCO!E:E,1,FALSE)</f>
        <v>Hurlingham</v>
      </c>
      <c r="W1569" t="s">
        <v>134</v>
      </c>
      <c r="X1569" t="s">
        <v>134</v>
      </c>
      <c r="Y1569" t="str">
        <f t="shared" si="221"/>
        <v>R 7 - D 135 - 454 - 3200</v>
      </c>
      <c r="Z1569" t="s">
        <v>20</v>
      </c>
      <c r="AA1569" t="s">
        <v>2349</v>
      </c>
      <c r="AB1569" t="s">
        <v>21</v>
      </c>
      <c r="AD1569" t="str">
        <f t="shared" si="222"/>
        <v>Iglesia Nuevo Tiempo (ex Catedral De La Fé)</v>
      </c>
      <c r="AE1569" t="s">
        <v>22</v>
      </c>
      <c r="AF1569" t="s">
        <v>23</v>
      </c>
      <c r="AG1569" t="s">
        <v>26</v>
      </c>
      <c r="AH1569" t="s">
        <v>2348</v>
      </c>
      <c r="AI1569" s="13">
        <f t="shared" si="223"/>
        <v>24</v>
      </c>
      <c r="AJ1569" s="13">
        <f t="shared" si="224"/>
        <v>1</v>
      </c>
      <c r="AK1569" s="21">
        <v>1</v>
      </c>
      <c r="AM1569" t="s">
        <v>2154</v>
      </c>
      <c r="AN1569" t="str">
        <f t="shared" si="218"/>
        <v>R07</v>
      </c>
      <c r="AO1569" s="20" t="str">
        <f t="shared" si="219"/>
        <v>FINES_R07</v>
      </c>
      <c r="AP1569" s="25">
        <f t="shared" si="225"/>
        <v>0.32288777828216553</v>
      </c>
      <c r="AQ1569" s="24" t="str">
        <f>+IFERROR(VLOOKUP(Y1569,#REF!,2,FALSE),"-")</f>
        <v>-</v>
      </c>
      <c r="AR1569" s="13" t="s">
        <v>2393</v>
      </c>
      <c r="AS1569" t="s">
        <v>2397</v>
      </c>
      <c r="AT1569" t="str">
        <f t="shared" si="226"/>
        <v>Avenida Roca - 2021 e/ Bocayuba - Hurlingham Hurlingham</v>
      </c>
    </row>
    <row r="1570" spans="1:46" ht="15.75" thickBot="1" x14ac:dyDescent="0.3">
      <c r="A1570" s="47">
        <v>7</v>
      </c>
      <c r="B1570" s="47" t="s">
        <v>2074</v>
      </c>
      <c r="C1570" s="47" t="s">
        <v>2376</v>
      </c>
      <c r="D1570" s="47" t="s">
        <v>2090</v>
      </c>
      <c r="E1570" s="47" t="s">
        <v>2091</v>
      </c>
      <c r="F1570" s="47" t="s">
        <v>9738</v>
      </c>
      <c r="G1570" s="47" t="s">
        <v>9739</v>
      </c>
      <c r="H1570" s="47" t="s">
        <v>9740</v>
      </c>
      <c r="I1570" s="47" t="s">
        <v>2414</v>
      </c>
      <c r="J1570" s="47"/>
      <c r="K1570" s="47" t="s">
        <v>14397</v>
      </c>
      <c r="L1570" s="47">
        <v>0.51226538419723511</v>
      </c>
      <c r="M1570" s="47">
        <v>-34.458959103147997</v>
      </c>
      <c r="N1570" s="47">
        <v>-58.897558878981997</v>
      </c>
      <c r="O1570" s="47" t="s">
        <v>16769</v>
      </c>
      <c r="P1570" s="47">
        <v>1</v>
      </c>
      <c r="Q1570">
        <v>18</v>
      </c>
      <c r="S1570" s="23" t="s">
        <v>2347</v>
      </c>
      <c r="T1570" t="str">
        <f t="shared" si="220"/>
        <v>07</v>
      </c>
      <c r="V1570" t="str">
        <f>+VLOOKUP(B1570,MARCO!E:E,1,FALSE)</f>
        <v>Hurlingham</v>
      </c>
      <c r="W1570" t="s">
        <v>134</v>
      </c>
      <c r="X1570" t="s">
        <v>134</v>
      </c>
      <c r="Y1570" t="str">
        <f t="shared" si="221"/>
        <v>R 7 - D 135 - 454 - 4213</v>
      </c>
      <c r="Z1570" t="s">
        <v>20</v>
      </c>
      <c r="AA1570" t="s">
        <v>2349</v>
      </c>
      <c r="AB1570" t="s">
        <v>21</v>
      </c>
      <c r="AD1570" t="str">
        <f t="shared" si="222"/>
        <v>Sum ¨los Milagros¨</v>
      </c>
      <c r="AE1570" t="s">
        <v>22</v>
      </c>
      <c r="AF1570" t="s">
        <v>23</v>
      </c>
      <c r="AG1570" t="s">
        <v>26</v>
      </c>
      <c r="AH1570" t="s">
        <v>2348</v>
      </c>
      <c r="AI1570" s="13">
        <f t="shared" si="223"/>
        <v>18</v>
      </c>
      <c r="AJ1570" s="13">
        <f t="shared" si="224"/>
        <v>1</v>
      </c>
      <c r="AK1570" s="21">
        <v>1</v>
      </c>
      <c r="AM1570" t="s">
        <v>2154</v>
      </c>
      <c r="AN1570" t="str">
        <f t="shared" si="218"/>
        <v>R07</v>
      </c>
      <c r="AO1570" s="20" t="str">
        <f t="shared" si="219"/>
        <v>FINES_R07</v>
      </c>
      <c r="AP1570" s="25">
        <f t="shared" si="225"/>
        <v>0.51226538419723511</v>
      </c>
      <c r="AQ1570" s="24" t="str">
        <f>+IFERROR(VLOOKUP(Y1570,#REF!,2,FALSE),"-")</f>
        <v>-</v>
      </c>
      <c r="AR1570" s="13" t="s">
        <v>2393</v>
      </c>
      <c r="AS1570" t="s">
        <v>2397</v>
      </c>
      <c r="AT1570" t="str">
        <f t="shared" si="226"/>
        <v>Jose Fernández 450 (esquina Alcalde M. Torres) - 450 e/ Alcalde M. Torres y Malarredo - Tesei Mitre</v>
      </c>
    </row>
    <row r="1571" spans="1:46" ht="15.75" thickBot="1" x14ac:dyDescent="0.3">
      <c r="A1571" s="47">
        <v>7</v>
      </c>
      <c r="B1571" s="47" t="s">
        <v>2074</v>
      </c>
      <c r="C1571" s="47" t="s">
        <v>2376</v>
      </c>
      <c r="D1571" s="47" t="s">
        <v>2090</v>
      </c>
      <c r="E1571" s="47" t="s">
        <v>2091</v>
      </c>
      <c r="F1571" s="47" t="s">
        <v>9742</v>
      </c>
      <c r="G1571" s="47" t="s">
        <v>2230</v>
      </c>
      <c r="H1571" s="47" t="s">
        <v>9743</v>
      </c>
      <c r="I1571" s="47" t="s">
        <v>2414</v>
      </c>
      <c r="J1571" s="47"/>
      <c r="K1571" s="47" t="s">
        <v>14398</v>
      </c>
      <c r="L1571" s="47">
        <v>0.81673300266265869</v>
      </c>
      <c r="M1571" s="47">
        <v>-34.583254400000001</v>
      </c>
      <c r="N1571" s="47">
        <v>-58.666677999999997</v>
      </c>
      <c r="O1571" s="47" t="s">
        <v>16770</v>
      </c>
      <c r="P1571" s="47">
        <v>1</v>
      </c>
      <c r="Q1571">
        <v>24</v>
      </c>
      <c r="S1571" s="23" t="s">
        <v>2347</v>
      </c>
      <c r="T1571" t="str">
        <f t="shared" si="220"/>
        <v>07</v>
      </c>
      <c r="V1571" t="str">
        <f>+VLOOKUP(B1571,MARCO!E:E,1,FALSE)</f>
        <v>Hurlingham</v>
      </c>
      <c r="W1571" t="s">
        <v>134</v>
      </c>
      <c r="X1571" t="s">
        <v>134</v>
      </c>
      <c r="Y1571" t="str">
        <f t="shared" si="221"/>
        <v>R 7 - D 135 - 454 - 1122</v>
      </c>
      <c r="Z1571" t="s">
        <v>20</v>
      </c>
      <c r="AA1571" t="s">
        <v>2349</v>
      </c>
      <c r="AB1571" t="s">
        <v>21</v>
      </c>
      <c r="AD1571" t="str">
        <f t="shared" si="222"/>
        <v>Parroquia San Damian</v>
      </c>
      <c r="AE1571" t="s">
        <v>22</v>
      </c>
      <c r="AF1571" t="s">
        <v>23</v>
      </c>
      <c r="AG1571" t="s">
        <v>26</v>
      </c>
      <c r="AH1571" t="s">
        <v>2348</v>
      </c>
      <c r="AI1571" s="13">
        <f t="shared" si="223"/>
        <v>24</v>
      </c>
      <c r="AJ1571" s="13">
        <f t="shared" si="224"/>
        <v>1</v>
      </c>
      <c r="AK1571" s="21">
        <v>1</v>
      </c>
      <c r="AM1571" t="s">
        <v>2154</v>
      </c>
      <c r="AN1571" t="str">
        <f t="shared" si="218"/>
        <v>R07</v>
      </c>
      <c r="AO1571" s="20" t="str">
        <f t="shared" si="219"/>
        <v>FINES_R07</v>
      </c>
      <c r="AP1571" s="25">
        <f t="shared" si="225"/>
        <v>0.81673300266265869</v>
      </c>
      <c r="AQ1571" s="24" t="str">
        <f>+IFERROR(VLOOKUP(Y1571,#REF!,2,FALSE),"-")</f>
        <v>-</v>
      </c>
      <c r="AR1571" s="13" t="s">
        <v>2393</v>
      </c>
      <c r="AS1571" t="s">
        <v>2397</v>
      </c>
      <c r="AT1571" t="str">
        <f t="shared" si="226"/>
        <v>Bustamante - e/ Ojeda y Lío Sanga - Morris San Damian</v>
      </c>
    </row>
    <row r="1572" spans="1:46" ht="15.75" thickBot="1" x14ac:dyDescent="0.3">
      <c r="A1572" s="47">
        <v>7</v>
      </c>
      <c r="B1572" s="47" t="s">
        <v>2074</v>
      </c>
      <c r="C1572" s="47" t="s">
        <v>2385</v>
      </c>
      <c r="D1572" s="47" t="s">
        <v>2092</v>
      </c>
      <c r="E1572" s="47" t="s">
        <v>1514</v>
      </c>
      <c r="F1572" s="47" t="s">
        <v>9745</v>
      </c>
      <c r="G1572" s="47" t="s">
        <v>2229</v>
      </c>
      <c r="H1572" s="47" t="s">
        <v>9746</v>
      </c>
      <c r="I1572" s="47" t="s">
        <v>2475</v>
      </c>
      <c r="J1572" s="47"/>
      <c r="K1572" s="47" t="s">
        <v>14399</v>
      </c>
      <c r="L1572" s="47">
        <v>0.49159786105155939</v>
      </c>
      <c r="M1572" s="47">
        <v>-34.622004020317</v>
      </c>
      <c r="N1572" s="47">
        <v>-58.621139013498002</v>
      </c>
      <c r="O1572" s="47" t="s">
        <v>16771</v>
      </c>
      <c r="P1572" s="47">
        <v>1</v>
      </c>
      <c r="Q1572">
        <v>13</v>
      </c>
      <c r="S1572" s="23" t="s">
        <v>2347</v>
      </c>
      <c r="T1572" t="str">
        <f t="shared" si="220"/>
        <v>07</v>
      </c>
      <c r="V1572" t="str">
        <f>+VLOOKUP(B1572,MARCO!E:E,1,FALSE)</f>
        <v>Hurlingham</v>
      </c>
      <c r="W1572" t="s">
        <v>134</v>
      </c>
      <c r="X1572" t="s">
        <v>134</v>
      </c>
      <c r="Y1572" t="str">
        <f t="shared" si="221"/>
        <v>R 7 - D 135 - 455 - 1139</v>
      </c>
      <c r="Z1572" t="s">
        <v>20</v>
      </c>
      <c r="AA1572" t="s">
        <v>2349</v>
      </c>
      <c r="AB1572" t="s">
        <v>21</v>
      </c>
      <c r="AD1572" t="str">
        <f t="shared" si="222"/>
        <v>Juana Azurduy</v>
      </c>
      <c r="AE1572" t="s">
        <v>22</v>
      </c>
      <c r="AF1572" t="s">
        <v>23</v>
      </c>
      <c r="AG1572" t="s">
        <v>26</v>
      </c>
      <c r="AH1572" t="s">
        <v>2348</v>
      </c>
      <c r="AI1572" s="13">
        <f t="shared" si="223"/>
        <v>13</v>
      </c>
      <c r="AJ1572" s="13">
        <f t="shared" si="224"/>
        <v>1</v>
      </c>
      <c r="AK1572" s="21">
        <v>1</v>
      </c>
      <c r="AM1572" t="s">
        <v>2154</v>
      </c>
      <c r="AN1572" t="str">
        <f t="shared" si="218"/>
        <v>R07</v>
      </c>
      <c r="AO1572" s="20" t="str">
        <f t="shared" si="219"/>
        <v>FINES_R07</v>
      </c>
      <c r="AP1572" s="25">
        <f t="shared" si="225"/>
        <v>0.49159786105155939</v>
      </c>
      <c r="AQ1572" s="24" t="str">
        <f>+IFERROR(VLOOKUP(Y1572,#REF!,2,FALSE),"-")</f>
        <v>-</v>
      </c>
      <c r="AR1572" s="13" t="s">
        <v>2393</v>
      </c>
      <c r="AS1572" t="s">
        <v>2397</v>
      </c>
      <c r="AT1572" t="str">
        <f t="shared" si="226"/>
        <v>Husares - 1158 e/ Alzaga - Tesei Palanco</v>
      </c>
    </row>
    <row r="1573" spans="1:46" ht="15.75" thickBot="1" x14ac:dyDescent="0.3">
      <c r="A1573" s="47">
        <v>7</v>
      </c>
      <c r="B1573" s="47" t="s">
        <v>2074</v>
      </c>
      <c r="C1573" s="47" t="s">
        <v>2378</v>
      </c>
      <c r="D1573" s="47" t="s">
        <v>2086</v>
      </c>
      <c r="E1573" s="47" t="s">
        <v>2087</v>
      </c>
      <c r="F1573" s="47" t="s">
        <v>9748</v>
      </c>
      <c r="G1573" s="47" t="s">
        <v>9724</v>
      </c>
      <c r="H1573" s="47" t="s">
        <v>9725</v>
      </c>
      <c r="I1573" s="47" t="s">
        <v>2475</v>
      </c>
      <c r="J1573" s="47"/>
      <c r="K1573" s="47" t="s">
        <v>16772</v>
      </c>
      <c r="L1573" s="47">
        <v>0.64967507123947144</v>
      </c>
      <c r="M1573" s="47">
        <v>-34.5801041</v>
      </c>
      <c r="N1573" s="47">
        <v>-58.651274399999998</v>
      </c>
      <c r="O1573" s="47" t="s">
        <v>16773</v>
      </c>
      <c r="P1573" s="47">
        <v>1</v>
      </c>
      <c r="Q1573">
        <v>20</v>
      </c>
      <c r="S1573" s="23" t="s">
        <v>2347</v>
      </c>
      <c r="T1573" t="str">
        <f t="shared" si="220"/>
        <v>07</v>
      </c>
      <c r="V1573" t="str">
        <f>+VLOOKUP(B1573,MARCO!E:E,1,FALSE)</f>
        <v>Hurlingham</v>
      </c>
      <c r="W1573" t="s">
        <v>134</v>
      </c>
      <c r="X1573" t="s">
        <v>134</v>
      </c>
      <c r="Y1573" t="str">
        <f t="shared" si="221"/>
        <v>R 7 - D 135 - 451 - 1125</v>
      </c>
      <c r="Z1573" t="s">
        <v>20</v>
      </c>
      <c r="AA1573" t="s">
        <v>2349</v>
      </c>
      <c r="AB1573" t="s">
        <v>21</v>
      </c>
      <c r="AD1573" t="str">
        <f t="shared" si="222"/>
        <v>Cfp Malvinas Argentinas Solis</v>
      </c>
      <c r="AE1573" t="s">
        <v>22</v>
      </c>
      <c r="AF1573" t="s">
        <v>23</v>
      </c>
      <c r="AG1573" t="s">
        <v>26</v>
      </c>
      <c r="AH1573" t="s">
        <v>2348</v>
      </c>
      <c r="AI1573" s="13">
        <f t="shared" si="223"/>
        <v>20</v>
      </c>
      <c r="AJ1573" s="13">
        <f t="shared" si="224"/>
        <v>1</v>
      </c>
      <c r="AK1573" s="21">
        <v>1</v>
      </c>
      <c r="AM1573" t="s">
        <v>2154</v>
      </c>
      <c r="AN1573" t="str">
        <f t="shared" si="218"/>
        <v>R07</v>
      </c>
      <c r="AO1573" s="20" t="str">
        <f t="shared" si="219"/>
        <v>FINES_R07</v>
      </c>
      <c r="AP1573" s="25">
        <f t="shared" si="225"/>
        <v>0.64967507123947144</v>
      </c>
      <c r="AQ1573" s="24" t="str">
        <f>+IFERROR(VLOOKUP(Y1573,#REF!,2,FALSE),"-")</f>
        <v>-</v>
      </c>
      <c r="AR1573" s="13" t="s">
        <v>2393</v>
      </c>
      <c r="AS1573" t="s">
        <v>2397</v>
      </c>
      <c r="AT1573" t="str">
        <f t="shared" si="226"/>
        <v>Juan Diaz De Solis - 2474 e/ Paso Morales y Conscripto Sancti - Morris Morris</v>
      </c>
    </row>
    <row r="1574" spans="1:46" ht="15.75" thickBot="1" x14ac:dyDescent="0.3">
      <c r="A1574" s="47">
        <v>7</v>
      </c>
      <c r="B1574" s="47" t="s">
        <v>2074</v>
      </c>
      <c r="C1574" s="47" t="s">
        <v>2378</v>
      </c>
      <c r="D1574" s="47" t="s">
        <v>2086</v>
      </c>
      <c r="E1574" s="47" t="s">
        <v>2087</v>
      </c>
      <c r="F1574" s="47" t="s">
        <v>9750</v>
      </c>
      <c r="G1574" s="47" t="s">
        <v>2209</v>
      </c>
      <c r="H1574" s="47" t="s">
        <v>9751</v>
      </c>
      <c r="I1574" s="47" t="s">
        <v>2475</v>
      </c>
      <c r="J1574" s="47" t="s">
        <v>9753</v>
      </c>
      <c r="K1574" s="47" t="s">
        <v>14400</v>
      </c>
      <c r="L1574" s="47">
        <v>0.26666480302810669</v>
      </c>
      <c r="M1574" s="47">
        <v>-34.604248813559003</v>
      </c>
      <c r="N1574" s="47">
        <v>-58.635316122993999</v>
      </c>
      <c r="O1574" s="47" t="s">
        <v>16774</v>
      </c>
      <c r="P1574" s="47">
        <v>1</v>
      </c>
      <c r="Q1574">
        <v>14</v>
      </c>
      <c r="S1574" s="23" t="s">
        <v>2347</v>
      </c>
      <c r="T1574" t="str">
        <f t="shared" si="220"/>
        <v>07</v>
      </c>
      <c r="V1574" t="str">
        <f>+VLOOKUP(B1574,MARCO!E:E,1,FALSE)</f>
        <v>Hurlingham</v>
      </c>
      <c r="W1574" t="s">
        <v>134</v>
      </c>
      <c r="X1574" t="s">
        <v>134</v>
      </c>
      <c r="Y1574" t="str">
        <f t="shared" si="221"/>
        <v>R 7 - D 135 - 451 - 3473</v>
      </c>
      <c r="Z1574" t="s">
        <v>20</v>
      </c>
      <c r="AA1574" t="s">
        <v>2349</v>
      </c>
      <c r="AB1574" t="s">
        <v>21</v>
      </c>
      <c r="AD1574" t="str">
        <f t="shared" si="222"/>
        <v>Suteba</v>
      </c>
      <c r="AE1574" t="s">
        <v>22</v>
      </c>
      <c r="AF1574" t="s">
        <v>23</v>
      </c>
      <c r="AG1574" t="s">
        <v>26</v>
      </c>
      <c r="AH1574" t="s">
        <v>2348</v>
      </c>
      <c r="AI1574" s="13">
        <f t="shared" si="223"/>
        <v>14</v>
      </c>
      <c r="AJ1574" s="13">
        <f t="shared" si="224"/>
        <v>1</v>
      </c>
      <c r="AK1574" s="21">
        <v>1</v>
      </c>
      <c r="AM1574" t="s">
        <v>2154</v>
      </c>
      <c r="AN1574" t="str">
        <f t="shared" si="218"/>
        <v>R07</v>
      </c>
      <c r="AO1574" s="20" t="str">
        <f t="shared" si="219"/>
        <v>FINES_R07</v>
      </c>
      <c r="AP1574" s="25">
        <f t="shared" si="225"/>
        <v>0.26666480302810669</v>
      </c>
      <c r="AQ1574" s="24" t="str">
        <f>+IFERROR(VLOOKUP(Y1574,#REF!,2,FALSE),"-")</f>
        <v>-</v>
      </c>
      <c r="AR1574" s="13" t="s">
        <v>2393</v>
      </c>
      <c r="AS1574" t="s">
        <v>2397</v>
      </c>
      <c r="AT1574" t="str">
        <f t="shared" si="226"/>
        <v>Av. Vergara - 3162 e/ Gluck - Hurlingham Hurlingham</v>
      </c>
    </row>
    <row r="1575" spans="1:46" ht="15.75" thickBot="1" x14ac:dyDescent="0.3">
      <c r="A1575" s="47">
        <v>7</v>
      </c>
      <c r="B1575" s="47" t="s">
        <v>2074</v>
      </c>
      <c r="C1575" s="47" t="s">
        <v>2378</v>
      </c>
      <c r="D1575" s="47" t="s">
        <v>2086</v>
      </c>
      <c r="E1575" s="47" t="s">
        <v>2087</v>
      </c>
      <c r="F1575" s="47" t="s">
        <v>9754</v>
      </c>
      <c r="G1575" s="47" t="s">
        <v>2224</v>
      </c>
      <c r="H1575" s="47" t="s">
        <v>9755</v>
      </c>
      <c r="I1575" s="47" t="s">
        <v>2475</v>
      </c>
      <c r="J1575" s="47" t="s">
        <v>2578</v>
      </c>
      <c r="K1575" s="47" t="s">
        <v>14401</v>
      </c>
      <c r="L1575" s="47">
        <v>0.23639227449893949</v>
      </c>
      <c r="M1575" s="47">
        <v>-34.601449700000003</v>
      </c>
      <c r="N1575" s="47">
        <v>-58.635363499999997</v>
      </c>
      <c r="O1575" s="47" t="s">
        <v>16775</v>
      </c>
      <c r="P1575" s="47">
        <v>1</v>
      </c>
      <c r="Q1575">
        <v>19</v>
      </c>
      <c r="S1575" s="23" t="s">
        <v>2347</v>
      </c>
      <c r="T1575" t="str">
        <f t="shared" si="220"/>
        <v>07</v>
      </c>
      <c r="V1575" t="str">
        <f>+VLOOKUP(B1575,MARCO!E:E,1,FALSE)</f>
        <v>Hurlingham</v>
      </c>
      <c r="W1575" t="s">
        <v>134</v>
      </c>
      <c r="X1575" t="s">
        <v>134</v>
      </c>
      <c r="Y1575" t="str">
        <f t="shared" si="221"/>
        <v>R 7 - D 135 - 451 - 3776</v>
      </c>
      <c r="Z1575" t="s">
        <v>20</v>
      </c>
      <c r="AA1575" t="s">
        <v>2349</v>
      </c>
      <c r="AB1575" t="s">
        <v>21</v>
      </c>
      <c r="AD1575" t="str">
        <f t="shared" si="222"/>
        <v>Consejo Escolar</v>
      </c>
      <c r="AE1575" t="s">
        <v>22</v>
      </c>
      <c r="AF1575" t="s">
        <v>23</v>
      </c>
      <c r="AG1575" t="s">
        <v>26</v>
      </c>
      <c r="AH1575" t="s">
        <v>2348</v>
      </c>
      <c r="AI1575" s="13">
        <f t="shared" si="223"/>
        <v>19</v>
      </c>
      <c r="AJ1575" s="13">
        <f t="shared" si="224"/>
        <v>1</v>
      </c>
      <c r="AK1575" s="21">
        <v>1</v>
      </c>
      <c r="AM1575" t="s">
        <v>2154</v>
      </c>
      <c r="AN1575" t="str">
        <f t="shared" si="218"/>
        <v>R07</v>
      </c>
      <c r="AO1575" s="20" t="str">
        <f t="shared" si="219"/>
        <v>FINES_R07</v>
      </c>
      <c r="AP1575" s="25">
        <f t="shared" si="225"/>
        <v>0.23639227449893949</v>
      </c>
      <c r="AQ1575" s="24" t="str">
        <f>+IFERROR(VLOOKUP(Y1575,#REF!,2,FALSE),"-")</f>
        <v>-</v>
      </c>
      <c r="AR1575" s="13" t="s">
        <v>2393</v>
      </c>
      <c r="AS1575" t="s">
        <v>2398</v>
      </c>
      <c r="AT1575" t="str">
        <f t="shared" si="226"/>
        <v>Av. Vergara - 3435 - Hurlingham Hurlingham</v>
      </c>
    </row>
    <row r="1576" spans="1:46" ht="15.75" thickBot="1" x14ac:dyDescent="0.3">
      <c r="A1576" s="47">
        <v>7</v>
      </c>
      <c r="B1576" s="47" t="s">
        <v>2074</v>
      </c>
      <c r="C1576" s="47" t="s">
        <v>2378</v>
      </c>
      <c r="D1576" s="47" t="s">
        <v>2086</v>
      </c>
      <c r="E1576" s="47" t="s">
        <v>2087</v>
      </c>
      <c r="F1576" s="47" t="s">
        <v>9757</v>
      </c>
      <c r="G1576" s="47" t="s">
        <v>2225</v>
      </c>
      <c r="H1576" s="47" t="s">
        <v>9758</v>
      </c>
      <c r="I1576" s="47" t="s">
        <v>2475</v>
      </c>
      <c r="J1576" s="47" t="s">
        <v>9760</v>
      </c>
      <c r="K1576" s="47" t="s">
        <v>14402</v>
      </c>
      <c r="L1576" s="47">
        <v>0.34489482641220093</v>
      </c>
      <c r="M1576" s="47">
        <v>-34.610278000000001</v>
      </c>
      <c r="N1576" s="47">
        <v>-59.904653500000002</v>
      </c>
      <c r="O1576" s="47" t="s">
        <v>16776</v>
      </c>
      <c r="P1576" s="47">
        <v>1</v>
      </c>
      <c r="Q1576">
        <v>21</v>
      </c>
      <c r="S1576" s="23" t="s">
        <v>2347</v>
      </c>
      <c r="T1576" t="str">
        <f t="shared" si="220"/>
        <v>07</v>
      </c>
      <c r="V1576" t="str">
        <f>+VLOOKUP(B1576,MARCO!E:E,1,FALSE)</f>
        <v>Hurlingham</v>
      </c>
      <c r="W1576" t="s">
        <v>134</v>
      </c>
      <c r="X1576" t="s">
        <v>134</v>
      </c>
      <c r="Y1576" t="str">
        <f t="shared" si="221"/>
        <v>R 7 - D 135 - 451 - 4024</v>
      </c>
      <c r="Z1576" t="s">
        <v>20</v>
      </c>
      <c r="AA1576" t="s">
        <v>2349</v>
      </c>
      <c r="AB1576" t="s">
        <v>21</v>
      </c>
      <c r="AD1576" t="str">
        <f t="shared" si="222"/>
        <v>Desarrollo Social B Mitre</v>
      </c>
      <c r="AE1576" t="s">
        <v>22</v>
      </c>
      <c r="AF1576" t="s">
        <v>23</v>
      </c>
      <c r="AG1576" t="s">
        <v>26</v>
      </c>
      <c r="AH1576" t="s">
        <v>2348</v>
      </c>
      <c r="AI1576" s="13">
        <f t="shared" si="223"/>
        <v>21</v>
      </c>
      <c r="AJ1576" s="13">
        <f t="shared" si="224"/>
        <v>1</v>
      </c>
      <c r="AK1576" s="21">
        <v>1</v>
      </c>
      <c r="AM1576" t="s">
        <v>2154</v>
      </c>
      <c r="AN1576" t="str">
        <f t="shared" si="218"/>
        <v>R07</v>
      </c>
      <c r="AO1576" s="20" t="str">
        <f t="shared" si="219"/>
        <v>FINES_R07</v>
      </c>
      <c r="AP1576" s="25">
        <f t="shared" si="225"/>
        <v>0.34489482641220093</v>
      </c>
      <c r="AQ1576" s="24" t="str">
        <f>+IFERROR(VLOOKUP(Y1576,#REF!,2,FALSE),"-")</f>
        <v>-</v>
      </c>
      <c r="AR1576" s="13" t="s">
        <v>2393</v>
      </c>
      <c r="AS1576" t="s">
        <v>2398</v>
      </c>
      <c r="AT1576" t="str">
        <f t="shared" si="226"/>
        <v>Juan De Langara 538 - 538 e/ Mariscal Castilla y Cayetano Valdez - Tesei Mitre</v>
      </c>
    </row>
    <row r="1577" spans="1:46" ht="15.75" thickBot="1" x14ac:dyDescent="0.3">
      <c r="A1577" s="47">
        <v>7</v>
      </c>
      <c r="B1577" s="47" t="s">
        <v>761</v>
      </c>
      <c r="C1577" s="47" t="s">
        <v>2374</v>
      </c>
      <c r="D1577" s="47" t="s">
        <v>786</v>
      </c>
      <c r="E1577" s="47" t="s">
        <v>787</v>
      </c>
      <c r="F1577" s="47" t="s">
        <v>9761</v>
      </c>
      <c r="G1577" s="47" t="s">
        <v>9762</v>
      </c>
      <c r="H1577" s="47" t="s">
        <v>9763</v>
      </c>
      <c r="I1577" s="47" t="s">
        <v>2414</v>
      </c>
      <c r="J1577" s="47"/>
      <c r="K1577" s="47" t="s">
        <v>14403</v>
      </c>
      <c r="L1577" s="47">
        <v>0.53777265548706055</v>
      </c>
      <c r="M1577" s="47">
        <v>-34.565243490303999</v>
      </c>
      <c r="N1577" s="47">
        <v>-58.575038965128002</v>
      </c>
      <c r="O1577" s="47" t="s">
        <v>16777</v>
      </c>
      <c r="P1577" s="47">
        <v>1</v>
      </c>
      <c r="Q1577">
        <v>10</v>
      </c>
      <c r="S1577" s="23" t="s">
        <v>2347</v>
      </c>
      <c r="T1577" t="str">
        <f t="shared" si="220"/>
        <v>07</v>
      </c>
      <c r="V1577" t="str">
        <f>+VLOOKUP(B1577,MARCO!E:E,1,FALSE)</f>
        <v>General San Martín</v>
      </c>
      <c r="W1577" t="s">
        <v>134</v>
      </c>
      <c r="X1577" t="s">
        <v>134</v>
      </c>
      <c r="Y1577" t="str">
        <f t="shared" si="221"/>
        <v>R 7 - D 45 - 453 - 3474</v>
      </c>
      <c r="Z1577" t="s">
        <v>20</v>
      </c>
      <c r="AA1577" t="s">
        <v>2349</v>
      </c>
      <c r="AB1577" t="s">
        <v>21</v>
      </c>
      <c r="AD1577" t="str">
        <f t="shared" si="222"/>
        <v>Comedor Morumbi 2</v>
      </c>
      <c r="AE1577" t="s">
        <v>22</v>
      </c>
      <c r="AF1577" t="s">
        <v>23</v>
      </c>
      <c r="AG1577" t="s">
        <v>26</v>
      </c>
      <c r="AH1577" t="s">
        <v>2348</v>
      </c>
      <c r="AI1577" s="13">
        <f t="shared" si="223"/>
        <v>10</v>
      </c>
      <c r="AJ1577" s="13">
        <f t="shared" si="224"/>
        <v>1</v>
      </c>
      <c r="AK1577" s="21">
        <v>1</v>
      </c>
      <c r="AM1577" t="s">
        <v>2154</v>
      </c>
      <c r="AN1577" t="str">
        <f t="shared" si="218"/>
        <v>R07</v>
      </c>
      <c r="AO1577" s="20" t="str">
        <f t="shared" si="219"/>
        <v>FINES_R07</v>
      </c>
      <c r="AP1577" s="25">
        <f t="shared" si="225"/>
        <v>0.53777265548706055</v>
      </c>
      <c r="AQ1577" s="24" t="str">
        <f>+IFERROR(VLOOKUP(Y1577,#REF!,2,FALSE),"-")</f>
        <v>-</v>
      </c>
      <c r="AR1577" s="13" t="s">
        <v>2393</v>
      </c>
      <c r="AS1577" t="s">
        <v>2398</v>
      </c>
      <c r="AT1577" t="str">
        <f t="shared" si="226"/>
        <v>Ocampo Y Maipu - e/ Maipu - Billinghurst Billinghurst</v>
      </c>
    </row>
    <row r="1578" spans="1:46" ht="15.75" thickBot="1" x14ac:dyDescent="0.3">
      <c r="A1578" s="47">
        <v>7</v>
      </c>
      <c r="B1578" s="47" t="s">
        <v>761</v>
      </c>
      <c r="C1578" s="47" t="s">
        <v>2429</v>
      </c>
      <c r="D1578" s="47" t="s">
        <v>803</v>
      </c>
      <c r="E1578" s="47" t="s">
        <v>117</v>
      </c>
      <c r="F1578" s="47" t="s">
        <v>9765</v>
      </c>
      <c r="G1578" s="47" t="s">
        <v>9766</v>
      </c>
      <c r="H1578" s="47" t="s">
        <v>9767</v>
      </c>
      <c r="I1578" s="47" t="s">
        <v>2414</v>
      </c>
      <c r="J1578" s="47"/>
      <c r="K1578" s="47" t="s">
        <v>14404</v>
      </c>
      <c r="L1578" s="47">
        <v>0.73591583967208862</v>
      </c>
      <c r="M1578" s="47">
        <v>-34.535352799999998</v>
      </c>
      <c r="N1578" s="47">
        <v>-58.581639099999997</v>
      </c>
      <c r="O1578" s="47" t="s">
        <v>16778</v>
      </c>
      <c r="P1578" s="47">
        <v>1</v>
      </c>
      <c r="Q1578">
        <v>9</v>
      </c>
      <c r="S1578" s="23" t="s">
        <v>2347</v>
      </c>
      <c r="T1578" t="str">
        <f t="shared" si="220"/>
        <v>07</v>
      </c>
      <c r="V1578" t="str">
        <f>+VLOOKUP(B1578,MARCO!E:E,1,FALSE)</f>
        <v>General San Martín</v>
      </c>
      <c r="W1578" t="s">
        <v>134</v>
      </c>
      <c r="X1578" t="s">
        <v>134</v>
      </c>
      <c r="Y1578" t="str">
        <f t="shared" si="221"/>
        <v>R 7 - D 45 - 466 - 3905</v>
      </c>
      <c r="Z1578" t="s">
        <v>20</v>
      </c>
      <c r="AA1578" t="s">
        <v>2349</v>
      </c>
      <c r="AB1578" t="s">
        <v>21</v>
      </c>
      <c r="AD1578" t="str">
        <f t="shared" si="222"/>
        <v>Mujeres Resilientes</v>
      </c>
      <c r="AE1578" t="s">
        <v>22</v>
      </c>
      <c r="AF1578" t="s">
        <v>23</v>
      </c>
      <c r="AG1578" t="s">
        <v>26</v>
      </c>
      <c r="AH1578" t="s">
        <v>2348</v>
      </c>
      <c r="AI1578" s="13">
        <f t="shared" si="223"/>
        <v>9</v>
      </c>
      <c r="AJ1578" s="13">
        <f t="shared" si="224"/>
        <v>1</v>
      </c>
      <c r="AK1578" s="21">
        <v>1</v>
      </c>
      <c r="AM1578" t="s">
        <v>2154</v>
      </c>
      <c r="AN1578" t="str">
        <f t="shared" si="218"/>
        <v>R07</v>
      </c>
      <c r="AO1578" s="20" t="str">
        <f t="shared" si="219"/>
        <v>FINES_R07</v>
      </c>
      <c r="AP1578" s="25">
        <f t="shared" si="225"/>
        <v>0.73591583967208862</v>
      </c>
      <c r="AQ1578" s="24" t="str">
        <f>+IFERROR(VLOOKUP(Y1578,#REF!,2,FALSE),"-")</f>
        <v>-</v>
      </c>
      <c r="AR1578" s="13" t="s">
        <v>2393</v>
      </c>
      <c r="AS1578" t="s">
        <v>2398</v>
      </c>
      <c r="AT1578" t="str">
        <f t="shared" si="226"/>
        <v>Diagonal 180 - N°3389 - José León Suarez Suarez</v>
      </c>
    </row>
    <row r="1579" spans="1:46" ht="15.75" thickBot="1" x14ac:dyDescent="0.3">
      <c r="A1579" s="47">
        <v>7</v>
      </c>
      <c r="B1579" s="47" t="s">
        <v>761</v>
      </c>
      <c r="C1579" s="47" t="s">
        <v>2429</v>
      </c>
      <c r="D1579" s="47" t="s">
        <v>803</v>
      </c>
      <c r="E1579" s="47" t="s">
        <v>117</v>
      </c>
      <c r="F1579" s="47" t="s">
        <v>9769</v>
      </c>
      <c r="G1579" s="47" t="s">
        <v>9770</v>
      </c>
      <c r="H1579" s="47" t="s">
        <v>9771</v>
      </c>
      <c r="I1579" s="47" t="s">
        <v>2414</v>
      </c>
      <c r="J1579" s="47"/>
      <c r="K1579" s="47" t="s">
        <v>14405</v>
      </c>
      <c r="L1579" s="47">
        <v>0.2350932955741882</v>
      </c>
      <c r="M1579" s="47">
        <v>-34.57844129427</v>
      </c>
      <c r="N1579" s="47">
        <v>-58.535978018790999</v>
      </c>
      <c r="O1579" s="47" t="s">
        <v>16779</v>
      </c>
      <c r="P1579" s="47">
        <v>1</v>
      </c>
      <c r="Q1579">
        <v>7</v>
      </c>
      <c r="S1579" s="23" t="s">
        <v>2347</v>
      </c>
      <c r="T1579" t="str">
        <f t="shared" si="220"/>
        <v>07</v>
      </c>
      <c r="V1579" t="str">
        <f>+VLOOKUP(B1579,MARCO!E:E,1,FALSE)</f>
        <v>General San Martín</v>
      </c>
      <c r="W1579" t="s">
        <v>134</v>
      </c>
      <c r="X1579" t="s">
        <v>134</v>
      </c>
      <c r="Y1579" t="str">
        <f t="shared" si="221"/>
        <v>R 7 - D 45 - 466 - 4057</v>
      </c>
      <c r="Z1579" t="s">
        <v>20</v>
      </c>
      <c r="AA1579" t="s">
        <v>2349</v>
      </c>
      <c r="AB1579" t="s">
        <v>21</v>
      </c>
      <c r="AD1579" t="str">
        <f t="shared" si="222"/>
        <v>Manantial De Bendiciones</v>
      </c>
      <c r="AE1579" t="s">
        <v>22</v>
      </c>
      <c r="AF1579" t="s">
        <v>23</v>
      </c>
      <c r="AG1579" t="s">
        <v>26</v>
      </c>
      <c r="AH1579" t="s">
        <v>2348</v>
      </c>
      <c r="AI1579" s="13">
        <f t="shared" si="223"/>
        <v>7</v>
      </c>
      <c r="AJ1579" s="13">
        <f t="shared" si="224"/>
        <v>1</v>
      </c>
      <c r="AK1579" s="21">
        <v>1</v>
      </c>
      <c r="AM1579" t="s">
        <v>2154</v>
      </c>
      <c r="AN1579" t="str">
        <f t="shared" si="218"/>
        <v>R07</v>
      </c>
      <c r="AO1579" s="20" t="str">
        <f t="shared" si="219"/>
        <v>FINES_R07</v>
      </c>
      <c r="AP1579" s="25">
        <f t="shared" si="225"/>
        <v>0.2350932955741882</v>
      </c>
      <c r="AQ1579" s="24" t="str">
        <f>+IFERROR(VLOOKUP(Y1579,#REF!,2,FALSE),"-")</f>
        <v>-</v>
      </c>
      <c r="AR1579" s="13" t="s">
        <v>2393</v>
      </c>
      <c r="AS1579" t="s">
        <v>2398</v>
      </c>
      <c r="AT1579" t="str">
        <f t="shared" si="226"/>
        <v>Moreno - 3740 - General San Martín San Martín</v>
      </c>
    </row>
    <row r="1580" spans="1:46" ht="15.75" thickBot="1" x14ac:dyDescent="0.3">
      <c r="A1580" s="47">
        <v>7</v>
      </c>
      <c r="B1580" s="47" t="s">
        <v>761</v>
      </c>
      <c r="C1580" s="47" t="s">
        <v>2374</v>
      </c>
      <c r="D1580" s="47" t="s">
        <v>786</v>
      </c>
      <c r="E1580" s="47" t="s">
        <v>787</v>
      </c>
      <c r="F1580" s="47" t="s">
        <v>9773</v>
      </c>
      <c r="G1580" s="47" t="s">
        <v>9774</v>
      </c>
      <c r="H1580" s="47" t="s">
        <v>9775</v>
      </c>
      <c r="I1580" s="47" t="s">
        <v>2475</v>
      </c>
      <c r="J1580" s="47" t="s">
        <v>9774</v>
      </c>
      <c r="K1580" s="47" t="s">
        <v>14406</v>
      </c>
      <c r="L1580" s="47">
        <v>0.76751828193664551</v>
      </c>
      <c r="M1580" s="47">
        <v>-34.507551100000001</v>
      </c>
      <c r="N1580" s="47">
        <v>-58.583530799999998</v>
      </c>
      <c r="O1580" s="47" t="s">
        <v>16780</v>
      </c>
      <c r="P1580" s="47">
        <v>1</v>
      </c>
      <c r="Q1580">
        <v>23</v>
      </c>
      <c r="S1580" s="23" t="s">
        <v>2347</v>
      </c>
      <c r="T1580" t="str">
        <f t="shared" si="220"/>
        <v>07</v>
      </c>
      <c r="V1580" t="str">
        <f>+VLOOKUP(B1580,MARCO!E:E,1,FALSE)</f>
        <v>General San Martín</v>
      </c>
      <c r="W1580" t="s">
        <v>134</v>
      </c>
      <c r="X1580" t="s">
        <v>134</v>
      </c>
      <c r="Y1580" t="str">
        <f t="shared" si="221"/>
        <v>R 7 - D 45 - 453 - 0659</v>
      </c>
      <c r="Z1580" t="s">
        <v>20</v>
      </c>
      <c r="AA1580" t="s">
        <v>2349</v>
      </c>
      <c r="AB1580" t="s">
        <v>21</v>
      </c>
      <c r="AD1580" t="str">
        <f t="shared" si="222"/>
        <v>Fm Reconquista</v>
      </c>
      <c r="AE1580" t="s">
        <v>22</v>
      </c>
      <c r="AF1580" t="s">
        <v>23</v>
      </c>
      <c r="AG1580" t="s">
        <v>26</v>
      </c>
      <c r="AH1580" t="s">
        <v>2348</v>
      </c>
      <c r="AI1580" s="13">
        <f t="shared" si="223"/>
        <v>23</v>
      </c>
      <c r="AJ1580" s="13">
        <f t="shared" si="224"/>
        <v>1</v>
      </c>
      <c r="AK1580" s="21">
        <v>1</v>
      </c>
      <c r="AM1580" t="s">
        <v>2154</v>
      </c>
      <c r="AN1580" t="str">
        <f t="shared" si="218"/>
        <v>R07</v>
      </c>
      <c r="AO1580" s="20" t="str">
        <f t="shared" si="219"/>
        <v>FINES_R07</v>
      </c>
      <c r="AP1580" s="25">
        <f t="shared" si="225"/>
        <v>0.76751828193664551</v>
      </c>
      <c r="AQ1580" s="24" t="str">
        <f>+IFERROR(VLOOKUP(Y1580,#REF!,2,FALSE),"-")</f>
        <v>-</v>
      </c>
      <c r="AR1580" s="13" t="s">
        <v>2393</v>
      </c>
      <c r="AS1580" t="s">
        <v>2398</v>
      </c>
      <c r="AT1580" t="str">
        <f t="shared" si="226"/>
        <v>Villalba - 1366 e/ Manuel Estrada y Andres Lamas - José León Suarez Villa Hidalgo</v>
      </c>
    </row>
    <row r="1581" spans="1:46" ht="15.75" thickBot="1" x14ac:dyDescent="0.3">
      <c r="A1581" s="47">
        <v>7</v>
      </c>
      <c r="B1581" s="47" t="s">
        <v>761</v>
      </c>
      <c r="C1581" s="47" t="s">
        <v>2374</v>
      </c>
      <c r="D1581" s="47" t="s">
        <v>786</v>
      </c>
      <c r="E1581" s="47" t="s">
        <v>787</v>
      </c>
      <c r="F1581" s="47" t="s">
        <v>9777</v>
      </c>
      <c r="G1581" s="47" t="s">
        <v>9778</v>
      </c>
      <c r="H1581" s="47" t="s">
        <v>9779</v>
      </c>
      <c r="I1581" s="47" t="s">
        <v>2484</v>
      </c>
      <c r="J1581" s="47" t="s">
        <v>9781</v>
      </c>
      <c r="K1581" s="47" t="s">
        <v>14407</v>
      </c>
      <c r="L1581" s="47">
        <v>0.2254054248332977</v>
      </c>
      <c r="M1581" s="47">
        <v>-34.575752100000003</v>
      </c>
      <c r="N1581" s="47">
        <v>-58.537096499999997</v>
      </c>
      <c r="O1581" s="47" t="s">
        <v>16781</v>
      </c>
      <c r="P1581" s="47">
        <v>1</v>
      </c>
      <c r="Q1581">
        <v>0</v>
      </c>
      <c r="S1581" s="23" t="s">
        <v>2347</v>
      </c>
      <c r="T1581" t="str">
        <f t="shared" si="220"/>
        <v>07</v>
      </c>
      <c r="V1581" t="str">
        <f>+VLOOKUP(B1581,MARCO!E:E,1,FALSE)</f>
        <v>General San Martín</v>
      </c>
      <c r="W1581" t="s">
        <v>134</v>
      </c>
      <c r="X1581" t="s">
        <v>134</v>
      </c>
      <c r="Y1581" t="str">
        <f t="shared" si="221"/>
        <v>R 7 - D 45 - 453 - 0848</v>
      </c>
      <c r="Z1581" t="s">
        <v>20</v>
      </c>
      <c r="AA1581" t="s">
        <v>2349</v>
      </c>
      <c r="AB1581" t="s">
        <v>21</v>
      </c>
      <c r="AD1581" t="str">
        <f t="shared" si="222"/>
        <v>Bach. Popular Esperanza-anexo Negrito Manuel</v>
      </c>
      <c r="AE1581" t="s">
        <v>22</v>
      </c>
      <c r="AF1581" t="s">
        <v>23</v>
      </c>
      <c r="AG1581" t="s">
        <v>26</v>
      </c>
      <c r="AH1581" t="s">
        <v>2348</v>
      </c>
      <c r="AI1581" s="13">
        <f t="shared" si="223"/>
        <v>0</v>
      </c>
      <c r="AJ1581" s="13">
        <f t="shared" si="224"/>
        <v>1</v>
      </c>
      <c r="AK1581" s="21">
        <v>1</v>
      </c>
      <c r="AM1581" t="s">
        <v>2154</v>
      </c>
      <c r="AN1581" t="str">
        <f t="shared" si="218"/>
        <v>R07</v>
      </c>
      <c r="AO1581" s="20" t="str">
        <f t="shared" si="219"/>
        <v>FINES_R07</v>
      </c>
      <c r="AP1581" s="25">
        <f t="shared" si="225"/>
        <v>0.2254054248332977</v>
      </c>
      <c r="AQ1581" s="24" t="str">
        <f>+IFERROR(VLOOKUP(Y1581,#REF!,2,FALSE),"-")</f>
        <v>-</v>
      </c>
      <c r="AR1581" s="13" t="s">
        <v>2393</v>
      </c>
      <c r="AS1581" t="s">
        <v>2397</v>
      </c>
      <c r="AT1581" t="str">
        <f t="shared" si="226"/>
        <v>San Felipe - 7345 - General San Martin Loma Hermosa</v>
      </c>
    </row>
    <row r="1582" spans="1:46" ht="15.75" thickBot="1" x14ac:dyDescent="0.3">
      <c r="A1582" s="47">
        <v>7</v>
      </c>
      <c r="B1582" s="47" t="s">
        <v>761</v>
      </c>
      <c r="C1582" s="47" t="s">
        <v>2374</v>
      </c>
      <c r="D1582" s="47" t="s">
        <v>786</v>
      </c>
      <c r="E1582" s="47" t="s">
        <v>787</v>
      </c>
      <c r="F1582" s="47" t="s">
        <v>9782</v>
      </c>
      <c r="G1582" s="47" t="s">
        <v>2221</v>
      </c>
      <c r="H1582" s="47" t="s">
        <v>9783</v>
      </c>
      <c r="I1582" s="47" t="s">
        <v>2475</v>
      </c>
      <c r="J1582" s="47" t="s">
        <v>9785</v>
      </c>
      <c r="K1582" s="47" t="s">
        <v>14408</v>
      </c>
      <c r="L1582" s="47">
        <v>0.54166883230209351</v>
      </c>
      <c r="M1582" s="47">
        <v>-34.5493892</v>
      </c>
      <c r="N1582" s="47">
        <v>-58.525477500000001</v>
      </c>
      <c r="O1582" s="47" t="s">
        <v>16782</v>
      </c>
      <c r="P1582" s="47">
        <v>2</v>
      </c>
      <c r="Q1582">
        <v>60</v>
      </c>
      <c r="S1582" s="23" t="s">
        <v>2347</v>
      </c>
      <c r="T1582" t="str">
        <f t="shared" si="220"/>
        <v>07</v>
      </c>
      <c r="V1582" t="str">
        <f>+VLOOKUP(B1582,MARCO!E:E,1,FALSE)</f>
        <v>General San Martín</v>
      </c>
      <c r="W1582" t="s">
        <v>134</v>
      </c>
      <c r="X1582" t="s">
        <v>134</v>
      </c>
      <c r="Y1582" t="str">
        <f t="shared" si="221"/>
        <v>R 7 - D 45 - 453 - 0629</v>
      </c>
      <c r="Z1582" t="s">
        <v>20</v>
      </c>
      <c r="AA1582" t="s">
        <v>2349</v>
      </c>
      <c r="AB1582" t="s">
        <v>21</v>
      </c>
      <c r="AD1582" t="str">
        <f t="shared" si="222"/>
        <v>Centro Integrador Comunitario Nestor Kirchner</v>
      </c>
      <c r="AE1582" t="s">
        <v>22</v>
      </c>
      <c r="AF1582" t="s">
        <v>23</v>
      </c>
      <c r="AG1582" t="s">
        <v>26</v>
      </c>
      <c r="AH1582" t="s">
        <v>2348</v>
      </c>
      <c r="AI1582" s="13">
        <f t="shared" si="223"/>
        <v>60</v>
      </c>
      <c r="AJ1582" s="13">
        <f t="shared" si="224"/>
        <v>2</v>
      </c>
      <c r="AK1582" s="21">
        <v>1</v>
      </c>
      <c r="AM1582" t="s">
        <v>2154</v>
      </c>
      <c r="AN1582" t="str">
        <f t="shared" si="218"/>
        <v>R07</v>
      </c>
      <c r="AO1582" s="20" t="str">
        <f t="shared" si="219"/>
        <v>FINES_R07</v>
      </c>
      <c r="AP1582" s="25">
        <f t="shared" si="225"/>
        <v>0.54166883230209351</v>
      </c>
      <c r="AQ1582" s="24" t="str">
        <f>+IFERROR(VLOOKUP(Y1582,#REF!,2,FALSE),"-")</f>
        <v>-</v>
      </c>
      <c r="AR1582" s="13" t="s">
        <v>2393</v>
      </c>
      <c r="AS1582" t="s">
        <v>2397</v>
      </c>
      <c r="AT1582" t="str">
        <f t="shared" si="226"/>
        <v>Av Constituyentes - 3146 e/ Intendente Campos y William Morris - San Andrés Villa Zagala</v>
      </c>
    </row>
    <row r="1583" spans="1:46" ht="15.75" thickBot="1" x14ac:dyDescent="0.3">
      <c r="A1583" s="47">
        <v>7</v>
      </c>
      <c r="B1583" s="47" t="s">
        <v>761</v>
      </c>
      <c r="C1583" s="47" t="s">
        <v>2374</v>
      </c>
      <c r="D1583" s="47" t="s">
        <v>786</v>
      </c>
      <c r="E1583" s="47" t="s">
        <v>787</v>
      </c>
      <c r="F1583" s="47" t="s">
        <v>9786</v>
      </c>
      <c r="G1583" s="47" t="s">
        <v>9787</v>
      </c>
      <c r="H1583" s="47" t="s">
        <v>9788</v>
      </c>
      <c r="I1583" s="47" t="s">
        <v>2475</v>
      </c>
      <c r="J1583" s="47" t="s">
        <v>9790</v>
      </c>
      <c r="K1583" s="47" t="s">
        <v>14409</v>
      </c>
      <c r="L1583" s="47">
        <v>0.48787948489189148</v>
      </c>
      <c r="M1583" s="47">
        <v>-34.560506500000002</v>
      </c>
      <c r="N1583" s="47">
        <v>-58.565809999999999</v>
      </c>
      <c r="O1583" s="47" t="s">
        <v>16783</v>
      </c>
      <c r="P1583" s="47">
        <v>1</v>
      </c>
      <c r="Q1583">
        <v>16</v>
      </c>
      <c r="S1583" s="23" t="s">
        <v>2347</v>
      </c>
      <c r="T1583" t="str">
        <f t="shared" si="220"/>
        <v>07</v>
      </c>
      <c r="V1583" t="str">
        <f>+VLOOKUP(B1583,MARCO!E:E,1,FALSE)</f>
        <v>General San Martín</v>
      </c>
      <c r="W1583" t="s">
        <v>134</v>
      </c>
      <c r="X1583" t="s">
        <v>134</v>
      </c>
      <c r="Y1583" t="str">
        <f t="shared" si="221"/>
        <v>R 7 - D 45 - 453 - 1109</v>
      </c>
      <c r="Z1583" t="s">
        <v>20</v>
      </c>
      <c r="AA1583" t="s">
        <v>2349</v>
      </c>
      <c r="AB1583" t="s">
        <v>21</v>
      </c>
      <c r="AD1583" t="str">
        <f t="shared" si="222"/>
        <v>Cmci - Centro Municipal De Cuidado Infantil Loyola</v>
      </c>
      <c r="AE1583" t="s">
        <v>22</v>
      </c>
      <c r="AF1583" t="s">
        <v>23</v>
      </c>
      <c r="AG1583" t="s">
        <v>26</v>
      </c>
      <c r="AH1583" t="s">
        <v>2348</v>
      </c>
      <c r="AI1583" s="13">
        <f t="shared" si="223"/>
        <v>16</v>
      </c>
      <c r="AJ1583" s="13">
        <f t="shared" si="224"/>
        <v>1</v>
      </c>
      <c r="AK1583" s="21">
        <v>1</v>
      </c>
      <c r="AM1583" t="s">
        <v>2154</v>
      </c>
      <c r="AN1583" t="str">
        <f t="shared" si="218"/>
        <v>R07</v>
      </c>
      <c r="AO1583" s="20" t="str">
        <f t="shared" si="219"/>
        <v>FINES_R07</v>
      </c>
      <c r="AP1583" s="25">
        <f t="shared" si="225"/>
        <v>0.48787948489189148</v>
      </c>
      <c r="AQ1583" s="24" t="str">
        <f>+IFERROR(VLOOKUP(Y1583,#REF!,2,FALSE),"-")</f>
        <v>-</v>
      </c>
      <c r="AR1583" s="13" t="s">
        <v>2393</v>
      </c>
      <c r="AS1583" t="s">
        <v>2397</v>
      </c>
      <c r="AT1583" t="str">
        <f t="shared" si="226"/>
        <v>Calle 4 - 3005 e/ William Morris y La Nueva - San Andrés Villa Zagala</v>
      </c>
    </row>
    <row r="1584" spans="1:46" ht="15.75" thickBot="1" x14ac:dyDescent="0.3">
      <c r="A1584" s="47">
        <v>7</v>
      </c>
      <c r="B1584" s="47" t="s">
        <v>761</v>
      </c>
      <c r="C1584" s="47" t="s">
        <v>5433</v>
      </c>
      <c r="D1584" s="47" t="s">
        <v>792</v>
      </c>
      <c r="E1584" s="47" t="s">
        <v>793</v>
      </c>
      <c r="F1584" s="47" t="s">
        <v>9791</v>
      </c>
      <c r="G1584" s="47" t="s">
        <v>2221</v>
      </c>
      <c r="H1584" s="47" t="s">
        <v>9783</v>
      </c>
      <c r="I1584" s="47" t="s">
        <v>2475</v>
      </c>
      <c r="J1584" s="47" t="s">
        <v>9785</v>
      </c>
      <c r="K1584" s="47" t="s">
        <v>16784</v>
      </c>
      <c r="L1584" s="47">
        <v>0.54166883230209351</v>
      </c>
      <c r="M1584" s="47">
        <v>-34.5493892</v>
      </c>
      <c r="N1584" s="47">
        <v>-58.525477500000001</v>
      </c>
      <c r="O1584" s="47" t="s">
        <v>16785</v>
      </c>
      <c r="P1584" s="47">
        <v>2</v>
      </c>
      <c r="Q1584">
        <v>34</v>
      </c>
      <c r="S1584" s="23" t="s">
        <v>2347</v>
      </c>
      <c r="T1584" t="str">
        <f t="shared" si="220"/>
        <v>07</v>
      </c>
      <c r="V1584" t="str">
        <f>+VLOOKUP(B1584,MARCO!E:E,1,FALSE)</f>
        <v>General San Martín</v>
      </c>
      <c r="W1584" t="s">
        <v>134</v>
      </c>
      <c r="X1584" t="s">
        <v>134</v>
      </c>
      <c r="Y1584" t="str">
        <f t="shared" si="221"/>
        <v>R 7 - D 45 - 458 - 0629</v>
      </c>
      <c r="Z1584" t="s">
        <v>20</v>
      </c>
      <c r="AA1584" t="s">
        <v>2349</v>
      </c>
      <c r="AB1584" t="s">
        <v>21</v>
      </c>
      <c r="AD1584" t="str">
        <f t="shared" si="222"/>
        <v>Centro Integrador Comunitario Nestor Kirchner</v>
      </c>
      <c r="AE1584" t="s">
        <v>22</v>
      </c>
      <c r="AF1584" t="s">
        <v>23</v>
      </c>
      <c r="AG1584" t="s">
        <v>26</v>
      </c>
      <c r="AH1584" t="s">
        <v>2348</v>
      </c>
      <c r="AI1584" s="13">
        <f t="shared" si="223"/>
        <v>34</v>
      </c>
      <c r="AJ1584" s="13">
        <f t="shared" si="224"/>
        <v>2</v>
      </c>
      <c r="AK1584" s="21">
        <v>1</v>
      </c>
      <c r="AM1584" t="s">
        <v>2154</v>
      </c>
      <c r="AN1584" t="str">
        <f t="shared" si="218"/>
        <v>R07</v>
      </c>
      <c r="AO1584" s="20" t="str">
        <f t="shared" si="219"/>
        <v>FINES_R07</v>
      </c>
      <c r="AP1584" s="25">
        <f t="shared" si="225"/>
        <v>0.54166883230209351</v>
      </c>
      <c r="AQ1584" s="24" t="str">
        <f>+IFERROR(VLOOKUP(Y1584,#REF!,2,FALSE),"-")</f>
        <v>-</v>
      </c>
      <c r="AR1584" s="13" t="s">
        <v>2393</v>
      </c>
      <c r="AS1584" t="s">
        <v>2398</v>
      </c>
      <c r="AT1584" t="str">
        <f t="shared" si="226"/>
        <v>Av Constituyentes - 3146 e/ Intendente Campos y William Morris - San Andrés Villa Zagala</v>
      </c>
    </row>
    <row r="1585" spans="1:46" ht="15.75" thickBot="1" x14ac:dyDescent="0.3">
      <c r="A1585" s="47">
        <v>7</v>
      </c>
      <c r="B1585" s="47" t="s">
        <v>761</v>
      </c>
      <c r="C1585" s="47" t="s">
        <v>5433</v>
      </c>
      <c r="D1585" s="47" t="s">
        <v>792</v>
      </c>
      <c r="E1585" s="47" t="s">
        <v>793</v>
      </c>
      <c r="F1585" s="47" t="s">
        <v>9793</v>
      </c>
      <c r="G1585" s="47" t="s">
        <v>9794</v>
      </c>
      <c r="H1585" s="47" t="s">
        <v>9795</v>
      </c>
      <c r="I1585" s="47" t="s">
        <v>2475</v>
      </c>
      <c r="J1585" s="47" t="s">
        <v>9797</v>
      </c>
      <c r="K1585" s="47" t="s">
        <v>14410</v>
      </c>
      <c r="L1585" s="47">
        <v>0.22845794260501859</v>
      </c>
      <c r="M1585" s="47">
        <v>-34.5762413</v>
      </c>
      <c r="N1585" s="47">
        <v>-58.535511800000002</v>
      </c>
      <c r="O1585" s="47" t="s">
        <v>16786</v>
      </c>
      <c r="P1585" s="47">
        <v>1</v>
      </c>
      <c r="Q1585">
        <v>21</v>
      </c>
      <c r="S1585" s="23" t="s">
        <v>2347</v>
      </c>
      <c r="T1585" t="str">
        <f t="shared" si="220"/>
        <v>07</v>
      </c>
      <c r="V1585" t="str">
        <f>+VLOOKUP(B1585,MARCO!E:E,1,FALSE)</f>
        <v>General San Martín</v>
      </c>
      <c r="W1585" t="s">
        <v>134</v>
      </c>
      <c r="X1585" t="s">
        <v>134</v>
      </c>
      <c r="Y1585" t="str">
        <f t="shared" si="221"/>
        <v>R 7 - D 45 - 458 - 1524</v>
      </c>
      <c r="Z1585" t="s">
        <v>20</v>
      </c>
      <c r="AA1585" t="s">
        <v>2349</v>
      </c>
      <c r="AB1585" t="s">
        <v>21</v>
      </c>
      <c r="AD1585" t="str">
        <f t="shared" si="222"/>
        <v>Unsam Belgrano</v>
      </c>
      <c r="AE1585" t="s">
        <v>22</v>
      </c>
      <c r="AF1585" t="s">
        <v>23</v>
      </c>
      <c r="AG1585" t="s">
        <v>26</v>
      </c>
      <c r="AH1585" t="s">
        <v>2348</v>
      </c>
      <c r="AI1585" s="13">
        <f t="shared" si="223"/>
        <v>21</v>
      </c>
      <c r="AJ1585" s="13">
        <f t="shared" si="224"/>
        <v>1</v>
      </c>
      <c r="AK1585" s="21">
        <v>1</v>
      </c>
      <c r="AM1585" t="s">
        <v>2154</v>
      </c>
      <c r="AN1585" t="str">
        <f t="shared" si="218"/>
        <v>R07</v>
      </c>
      <c r="AO1585" s="20" t="str">
        <f t="shared" si="219"/>
        <v>FINES_R07</v>
      </c>
      <c r="AP1585" s="25">
        <f t="shared" si="225"/>
        <v>0.22845794260501859</v>
      </c>
      <c r="AQ1585" s="24" t="str">
        <f>+IFERROR(VLOOKUP(Y1585,#REF!,2,FALSE),"-")</f>
        <v>-</v>
      </c>
      <c r="AR1585" s="13" t="s">
        <v>2393</v>
      </c>
      <c r="AS1585" t="s">
        <v>2397</v>
      </c>
      <c r="AT1585" t="str">
        <f t="shared" si="226"/>
        <v>Belgrano - 3536 e/ Bonifacini y Yapeyú - San Martin San Martin</v>
      </c>
    </row>
    <row r="1586" spans="1:46" ht="15.75" thickBot="1" x14ac:dyDescent="0.3">
      <c r="A1586" s="47">
        <v>7</v>
      </c>
      <c r="B1586" s="47" t="s">
        <v>761</v>
      </c>
      <c r="C1586" s="47" t="s">
        <v>5433</v>
      </c>
      <c r="D1586" s="47" t="s">
        <v>792</v>
      </c>
      <c r="E1586" s="47" t="s">
        <v>793</v>
      </c>
      <c r="F1586" s="47" t="s">
        <v>9798</v>
      </c>
      <c r="G1586" s="47" t="s">
        <v>2222</v>
      </c>
      <c r="H1586" s="47" t="s">
        <v>9799</v>
      </c>
      <c r="I1586" s="47" t="s">
        <v>2475</v>
      </c>
      <c r="J1586" s="47" t="s">
        <v>9785</v>
      </c>
      <c r="K1586" s="47" t="s">
        <v>14411</v>
      </c>
      <c r="L1586" s="47">
        <v>0.95304065942764282</v>
      </c>
      <c r="M1586" s="47">
        <v>-34.522719799999997</v>
      </c>
      <c r="N1586" s="47">
        <v>-58.580212299999999</v>
      </c>
      <c r="O1586" s="47" t="s">
        <v>16787</v>
      </c>
      <c r="P1586" s="47">
        <v>2</v>
      </c>
      <c r="Q1586">
        <v>40</v>
      </c>
      <c r="S1586" s="23" t="s">
        <v>2347</v>
      </c>
      <c r="T1586" t="str">
        <f t="shared" si="220"/>
        <v>07</v>
      </c>
      <c r="V1586" t="str">
        <f>+VLOOKUP(B1586,MARCO!E:E,1,FALSE)</f>
        <v>General San Martín</v>
      </c>
      <c r="W1586" t="s">
        <v>134</v>
      </c>
      <c r="X1586" t="s">
        <v>134</v>
      </c>
      <c r="Y1586" t="str">
        <f t="shared" si="221"/>
        <v>R 7 - D 45 - 458 - 0645</v>
      </c>
      <c r="Z1586" t="s">
        <v>20</v>
      </c>
      <c r="AA1586" t="s">
        <v>2349</v>
      </c>
      <c r="AB1586" t="s">
        <v>21</v>
      </c>
      <c r="AD1586" t="str">
        <f t="shared" si="222"/>
        <v>Pequeños Pasos</v>
      </c>
      <c r="AE1586" t="s">
        <v>22</v>
      </c>
      <c r="AF1586" t="s">
        <v>23</v>
      </c>
      <c r="AG1586" t="s">
        <v>26</v>
      </c>
      <c r="AH1586" t="s">
        <v>2348</v>
      </c>
      <c r="AI1586" s="13">
        <f t="shared" si="223"/>
        <v>40</v>
      </c>
      <c r="AJ1586" s="13">
        <f t="shared" si="224"/>
        <v>2</v>
      </c>
      <c r="AK1586" s="21">
        <v>1</v>
      </c>
      <c r="AM1586" t="s">
        <v>2154</v>
      </c>
      <c r="AN1586" t="str">
        <f t="shared" si="218"/>
        <v>R07</v>
      </c>
      <c r="AO1586" s="20" t="str">
        <f t="shared" si="219"/>
        <v>FINES_R07</v>
      </c>
      <c r="AP1586" s="25">
        <f t="shared" si="225"/>
        <v>0.95304065942764282</v>
      </c>
      <c r="AQ1586" s="24" t="str">
        <f>+IFERROR(VLOOKUP(Y1586,#REF!,2,FALSE),"-")</f>
        <v>-</v>
      </c>
      <c r="AR1586" s="13" t="s">
        <v>2393</v>
      </c>
      <c r="AS1586" t="s">
        <v>2398</v>
      </c>
      <c r="AT1586" t="str">
        <f t="shared" si="226"/>
        <v>Solis - 6984 e/ Einstein y Los Jazmines - Jose León Suarez Libertador</v>
      </c>
    </row>
    <row r="1587" spans="1:46" ht="15.75" thickBot="1" x14ac:dyDescent="0.3">
      <c r="A1587" s="47">
        <v>7</v>
      </c>
      <c r="B1587" s="47" t="s">
        <v>761</v>
      </c>
      <c r="C1587" s="47" t="s">
        <v>5433</v>
      </c>
      <c r="D1587" s="47" t="s">
        <v>792</v>
      </c>
      <c r="E1587" s="47" t="s">
        <v>793</v>
      </c>
      <c r="F1587" s="47" t="s">
        <v>9801</v>
      </c>
      <c r="G1587" s="47" t="s">
        <v>2220</v>
      </c>
      <c r="H1587" s="47" t="s">
        <v>9802</v>
      </c>
      <c r="I1587" s="47" t="s">
        <v>2475</v>
      </c>
      <c r="J1587" s="47" t="s">
        <v>9785</v>
      </c>
      <c r="K1587" s="47" t="s">
        <v>14412</v>
      </c>
      <c r="L1587" s="47">
        <v>0.86485385894775391</v>
      </c>
      <c r="M1587" s="47">
        <v>-34.523051294741997</v>
      </c>
      <c r="N1587" s="47">
        <v>-58.576239002206002</v>
      </c>
      <c r="O1587" s="47" t="s">
        <v>16788</v>
      </c>
      <c r="P1587" s="47">
        <v>1</v>
      </c>
      <c r="Q1587">
        <v>6</v>
      </c>
      <c r="S1587" s="23" t="s">
        <v>2347</v>
      </c>
      <c r="T1587" t="str">
        <f t="shared" si="220"/>
        <v>07</v>
      </c>
      <c r="V1587" t="str">
        <f>+VLOOKUP(B1587,MARCO!E:E,1,FALSE)</f>
        <v>General San Martín</v>
      </c>
      <c r="W1587" t="s">
        <v>134</v>
      </c>
      <c r="X1587" t="s">
        <v>134</v>
      </c>
      <c r="Y1587" t="str">
        <f t="shared" si="221"/>
        <v>R 7 - D 45 - 458 - 0630</v>
      </c>
      <c r="Z1587" t="s">
        <v>20</v>
      </c>
      <c r="AA1587" t="s">
        <v>2349</v>
      </c>
      <c r="AB1587" t="s">
        <v>21</v>
      </c>
      <c r="AD1587" t="str">
        <f t="shared" si="222"/>
        <v>Biblioteca Popular La Carcova</v>
      </c>
      <c r="AE1587" t="s">
        <v>22</v>
      </c>
      <c r="AF1587" t="s">
        <v>23</v>
      </c>
      <c r="AG1587" t="s">
        <v>26</v>
      </c>
      <c r="AH1587" t="s">
        <v>2348</v>
      </c>
      <c r="AI1587" s="13">
        <f t="shared" si="223"/>
        <v>6</v>
      </c>
      <c r="AJ1587" s="13">
        <f t="shared" si="224"/>
        <v>1</v>
      </c>
      <c r="AK1587" s="21">
        <v>1</v>
      </c>
      <c r="AM1587" t="s">
        <v>2154</v>
      </c>
      <c r="AN1587" t="str">
        <f t="shared" si="218"/>
        <v>R07</v>
      </c>
      <c r="AO1587" s="20" t="str">
        <f t="shared" si="219"/>
        <v>FINES_R07</v>
      </c>
      <c r="AP1587" s="25">
        <f t="shared" si="225"/>
        <v>0.86485385894775391</v>
      </c>
      <c r="AQ1587" s="24" t="str">
        <f>+IFERROR(VLOOKUP(Y1587,#REF!,2,FALSE),"-")</f>
        <v>-</v>
      </c>
      <c r="AR1587" s="13" t="s">
        <v>2393</v>
      </c>
      <c r="AS1587" t="s">
        <v>2397</v>
      </c>
      <c r="AT1587" t="str">
        <f t="shared" si="226"/>
        <v>Fray Luis Beltran - 2117 e/ Combet y Libertad - Jose Leon Suarez La Carcova</v>
      </c>
    </row>
    <row r="1588" spans="1:46" ht="15.75" thickBot="1" x14ac:dyDescent="0.3">
      <c r="A1588" s="47">
        <v>7</v>
      </c>
      <c r="B1588" s="47" t="s">
        <v>761</v>
      </c>
      <c r="C1588" s="47" t="s">
        <v>2374</v>
      </c>
      <c r="D1588" s="47" t="s">
        <v>786</v>
      </c>
      <c r="E1588" s="47" t="s">
        <v>787</v>
      </c>
      <c r="F1588" s="47" t="s">
        <v>9804</v>
      </c>
      <c r="G1588" s="47" t="s">
        <v>9805</v>
      </c>
      <c r="H1588" s="47" t="s">
        <v>9806</v>
      </c>
      <c r="I1588" s="47" t="s">
        <v>2475</v>
      </c>
      <c r="J1588" s="47"/>
      <c r="K1588" s="47" t="s">
        <v>14413</v>
      </c>
      <c r="L1588" s="47">
        <v>0.29370316863059998</v>
      </c>
      <c r="M1588" s="47">
        <v>-34.555781465671998</v>
      </c>
      <c r="N1588" s="47">
        <v>-58.564831900090198</v>
      </c>
      <c r="O1588" s="47" t="s">
        <v>16789</v>
      </c>
      <c r="P1588" s="47">
        <v>1</v>
      </c>
      <c r="Q1588">
        <v>9</v>
      </c>
      <c r="S1588" s="23" t="s">
        <v>2347</v>
      </c>
      <c r="T1588" t="str">
        <f t="shared" si="220"/>
        <v>07</v>
      </c>
      <c r="V1588" t="str">
        <f>+VLOOKUP(B1588,MARCO!E:E,1,FALSE)</f>
        <v>General San Martín</v>
      </c>
      <c r="W1588" t="s">
        <v>134</v>
      </c>
      <c r="X1588" t="s">
        <v>134</v>
      </c>
      <c r="Y1588" t="str">
        <f t="shared" si="221"/>
        <v>R 7 - D 45 - 453 - 3713</v>
      </c>
      <c r="Z1588" t="s">
        <v>20</v>
      </c>
      <c r="AA1588" t="s">
        <v>2349</v>
      </c>
      <c r="AB1588" t="s">
        <v>21</v>
      </c>
      <c r="AD1588" t="str">
        <f t="shared" si="222"/>
        <v>Asociacion Civil Diego Duarte</v>
      </c>
      <c r="AE1588" t="s">
        <v>22</v>
      </c>
      <c r="AF1588" t="s">
        <v>23</v>
      </c>
      <c r="AG1588" t="s">
        <v>26</v>
      </c>
      <c r="AH1588" t="s">
        <v>2348</v>
      </c>
      <c r="AI1588" s="13">
        <f t="shared" si="223"/>
        <v>9</v>
      </c>
      <c r="AJ1588" s="13">
        <f t="shared" si="224"/>
        <v>1</v>
      </c>
      <c r="AK1588" s="21">
        <v>1</v>
      </c>
      <c r="AM1588" t="s">
        <v>2154</v>
      </c>
      <c r="AN1588" t="str">
        <f t="shared" si="218"/>
        <v>R07</v>
      </c>
      <c r="AO1588" s="20" t="str">
        <f t="shared" si="219"/>
        <v>FINES_R07</v>
      </c>
      <c r="AP1588" s="25">
        <f t="shared" si="225"/>
        <v>0.29370316863059998</v>
      </c>
      <c r="AQ1588" s="24" t="str">
        <f>+IFERROR(VLOOKUP(Y1588,#REF!,2,FALSE),"-")</f>
        <v>-</v>
      </c>
      <c r="AR1588" s="13" t="s">
        <v>2393</v>
      </c>
      <c r="AS1588" t="s">
        <v>2398</v>
      </c>
      <c r="AT1588" t="str">
        <f t="shared" si="226"/>
        <v>Balcarce - 5913 e/ Las Camelias y Las Torres - José León Suarez Costa Esperanza</v>
      </c>
    </row>
    <row r="1589" spans="1:46" ht="15.75" thickBot="1" x14ac:dyDescent="0.3">
      <c r="A1589" s="47">
        <v>7</v>
      </c>
      <c r="B1589" s="47" t="s">
        <v>761</v>
      </c>
      <c r="C1589" s="47" t="s">
        <v>2374</v>
      </c>
      <c r="D1589" s="47" t="s">
        <v>786</v>
      </c>
      <c r="E1589" s="47" t="s">
        <v>787</v>
      </c>
      <c r="F1589" s="47" t="s">
        <v>9808</v>
      </c>
      <c r="G1589" s="47" t="s">
        <v>9809</v>
      </c>
      <c r="H1589" s="47" t="s">
        <v>9810</v>
      </c>
      <c r="I1589" s="47" t="s">
        <v>2475</v>
      </c>
      <c r="J1589" s="47" t="s">
        <v>9812</v>
      </c>
      <c r="K1589" s="47" t="s">
        <v>14414</v>
      </c>
      <c r="L1589" s="47">
        <v>0.38712364435195917</v>
      </c>
      <c r="M1589" s="47">
        <v>-34.576067799999997</v>
      </c>
      <c r="N1589" s="47">
        <v>-58.513126300000003</v>
      </c>
      <c r="O1589" s="47" t="s">
        <v>16790</v>
      </c>
      <c r="P1589" s="47">
        <v>1</v>
      </c>
      <c r="Q1589">
        <v>14</v>
      </c>
      <c r="S1589" s="23" t="s">
        <v>2347</v>
      </c>
      <c r="T1589" t="str">
        <f t="shared" si="220"/>
        <v>07</v>
      </c>
      <c r="V1589" t="str">
        <f>+VLOOKUP(B1589,MARCO!E:E,1,FALSE)</f>
        <v>General San Martín</v>
      </c>
      <c r="W1589" t="s">
        <v>134</v>
      </c>
      <c r="X1589" t="s">
        <v>134</v>
      </c>
      <c r="Y1589" t="str">
        <f t="shared" si="221"/>
        <v>R 7 - D 45 - 453 - 0638</v>
      </c>
      <c r="Z1589" t="s">
        <v>20</v>
      </c>
      <c r="AA1589" t="s">
        <v>2349</v>
      </c>
      <c r="AB1589" t="s">
        <v>21</v>
      </c>
      <c r="AD1589" t="str">
        <f t="shared" si="222"/>
        <v>Instituto Nacional De Tecnologia Industrial</v>
      </c>
      <c r="AE1589" t="s">
        <v>22</v>
      </c>
      <c r="AF1589" t="s">
        <v>23</v>
      </c>
      <c r="AG1589" t="s">
        <v>26</v>
      </c>
      <c r="AH1589" t="s">
        <v>2348</v>
      </c>
      <c r="AI1589" s="13">
        <f t="shared" si="223"/>
        <v>14</v>
      </c>
      <c r="AJ1589" s="13">
        <f t="shared" si="224"/>
        <v>1</v>
      </c>
      <c r="AK1589" s="21">
        <v>1</v>
      </c>
      <c r="AM1589" t="s">
        <v>2154</v>
      </c>
      <c r="AN1589" t="str">
        <f t="shared" si="218"/>
        <v>R07</v>
      </c>
      <c r="AO1589" s="20" t="str">
        <f t="shared" si="219"/>
        <v>FINES_R07</v>
      </c>
      <c r="AP1589" s="25">
        <f t="shared" si="225"/>
        <v>0.38712364435195917</v>
      </c>
      <c r="AQ1589" s="24" t="str">
        <f>+IFERROR(VLOOKUP(Y1589,#REF!,2,FALSE),"-")</f>
        <v>-</v>
      </c>
      <c r="AR1589" s="13" t="s">
        <v>2393</v>
      </c>
      <c r="AS1589" t="s">
        <v>2397</v>
      </c>
      <c r="AT1589" t="str">
        <f t="shared" si="226"/>
        <v>Av Gral Paz - 5455 e/ Av. Constituyentes y Acceso Nestor Kirchner - Villa Maipú Villa Maipú</v>
      </c>
    </row>
    <row r="1590" spans="1:46" ht="15.75" thickBot="1" x14ac:dyDescent="0.3">
      <c r="A1590" s="47">
        <v>7</v>
      </c>
      <c r="B1590" s="47" t="s">
        <v>761</v>
      </c>
      <c r="C1590" s="47" t="s">
        <v>2374</v>
      </c>
      <c r="D1590" s="47" t="s">
        <v>786</v>
      </c>
      <c r="E1590" s="47" t="s">
        <v>787</v>
      </c>
      <c r="F1590" s="47" t="s">
        <v>9813</v>
      </c>
      <c r="G1590" s="47" t="s">
        <v>9794</v>
      </c>
      <c r="H1590" s="47" t="s">
        <v>9795</v>
      </c>
      <c r="I1590" s="47" t="s">
        <v>2475</v>
      </c>
      <c r="J1590" s="47" t="s">
        <v>9794</v>
      </c>
      <c r="K1590" s="47" t="s">
        <v>16791</v>
      </c>
      <c r="L1590" s="47">
        <v>0.22845794260501859</v>
      </c>
      <c r="M1590" s="47">
        <v>-34.5762164</v>
      </c>
      <c r="N1590" s="47">
        <v>-58.535878099999998</v>
      </c>
      <c r="O1590" s="47" t="s">
        <v>16792</v>
      </c>
      <c r="P1590" s="47">
        <v>4</v>
      </c>
      <c r="Q1590">
        <v>122</v>
      </c>
      <c r="S1590" s="23" t="s">
        <v>2347</v>
      </c>
      <c r="T1590" t="str">
        <f t="shared" si="220"/>
        <v>07</v>
      </c>
      <c r="V1590" t="str">
        <f>+VLOOKUP(B1590,MARCO!E:E,1,FALSE)</f>
        <v>General San Martín</v>
      </c>
      <c r="W1590" t="s">
        <v>134</v>
      </c>
      <c r="X1590" t="s">
        <v>134</v>
      </c>
      <c r="Y1590" t="str">
        <f t="shared" si="221"/>
        <v>R 7 - D 45 - 453 - 1524</v>
      </c>
      <c r="Z1590" t="s">
        <v>20</v>
      </c>
      <c r="AA1590" t="s">
        <v>2349</v>
      </c>
      <c r="AB1590" t="s">
        <v>21</v>
      </c>
      <c r="AD1590" t="str">
        <f t="shared" si="222"/>
        <v>Unsam Belgrano</v>
      </c>
      <c r="AE1590" t="s">
        <v>22</v>
      </c>
      <c r="AF1590" t="s">
        <v>23</v>
      </c>
      <c r="AG1590" t="s">
        <v>26</v>
      </c>
      <c r="AH1590" t="s">
        <v>2348</v>
      </c>
      <c r="AI1590" s="13">
        <f t="shared" si="223"/>
        <v>122</v>
      </c>
      <c r="AJ1590" s="13">
        <f t="shared" si="224"/>
        <v>4</v>
      </c>
      <c r="AK1590" s="21">
        <v>1</v>
      </c>
      <c r="AM1590" t="s">
        <v>2154</v>
      </c>
      <c r="AN1590" t="str">
        <f t="shared" si="218"/>
        <v>R07</v>
      </c>
      <c r="AO1590" s="20" t="str">
        <f t="shared" si="219"/>
        <v>FINES_R07</v>
      </c>
      <c r="AP1590" s="25">
        <f t="shared" si="225"/>
        <v>0.22845794260501859</v>
      </c>
      <c r="AQ1590" s="24" t="str">
        <f>+IFERROR(VLOOKUP(Y1590,#REF!,2,FALSE),"-")</f>
        <v>-</v>
      </c>
      <c r="AR1590" s="13" t="s">
        <v>2393</v>
      </c>
      <c r="AS1590" t="s">
        <v>2397</v>
      </c>
      <c r="AT1590" t="str">
        <f t="shared" si="226"/>
        <v>Belgrano - 3536 e/ Bonifacini y Yapeyú - San Martin San Martin</v>
      </c>
    </row>
    <row r="1591" spans="1:46" ht="15.75" thickBot="1" x14ac:dyDescent="0.3">
      <c r="A1591" s="47">
        <v>7</v>
      </c>
      <c r="B1591" s="47" t="s">
        <v>761</v>
      </c>
      <c r="C1591" s="47" t="s">
        <v>2374</v>
      </c>
      <c r="D1591" s="47" t="s">
        <v>786</v>
      </c>
      <c r="E1591" s="47" t="s">
        <v>787</v>
      </c>
      <c r="F1591" s="47" t="s">
        <v>9818</v>
      </c>
      <c r="G1591" s="47" t="s">
        <v>9819</v>
      </c>
      <c r="H1591" s="47" t="s">
        <v>9820</v>
      </c>
      <c r="I1591" s="47" t="s">
        <v>2414</v>
      </c>
      <c r="J1591" s="47"/>
      <c r="K1591" s="47" t="s">
        <v>14415</v>
      </c>
      <c r="L1591" s="47">
        <v>0.64122742414474487</v>
      </c>
      <c r="M1591" s="47">
        <v>-34.54505734</v>
      </c>
      <c r="N1591" s="47">
        <v>-58.584466399999997</v>
      </c>
      <c r="O1591" s="47" t="s">
        <v>16793</v>
      </c>
      <c r="P1591" s="47">
        <v>1</v>
      </c>
      <c r="Q1591">
        <v>17</v>
      </c>
      <c r="S1591" s="23" t="s">
        <v>2347</v>
      </c>
      <c r="T1591" t="str">
        <f t="shared" si="220"/>
        <v>07</v>
      </c>
      <c r="V1591" t="str">
        <f>+VLOOKUP(B1591,MARCO!E:E,1,FALSE)</f>
        <v>General San Martín</v>
      </c>
      <c r="W1591" t="s">
        <v>134</v>
      </c>
      <c r="X1591" t="s">
        <v>134</v>
      </c>
      <c r="Y1591" t="str">
        <f t="shared" si="221"/>
        <v>R 7 - D 45 - 453 - 0656</v>
      </c>
      <c r="Z1591" t="s">
        <v>20</v>
      </c>
      <c r="AA1591" t="s">
        <v>2349</v>
      </c>
      <c r="AB1591" t="s">
        <v>21</v>
      </c>
      <c r="AD1591" t="str">
        <f t="shared" si="222"/>
        <v>Casa De Elena</v>
      </c>
      <c r="AE1591" t="s">
        <v>22</v>
      </c>
      <c r="AF1591" t="s">
        <v>23</v>
      </c>
      <c r="AG1591" t="s">
        <v>26</v>
      </c>
      <c r="AH1591" t="s">
        <v>2348</v>
      </c>
      <c r="AI1591" s="13">
        <f t="shared" si="223"/>
        <v>17</v>
      </c>
      <c r="AJ1591" s="13">
        <f t="shared" si="224"/>
        <v>1</v>
      </c>
      <c r="AK1591" s="21">
        <v>1</v>
      </c>
      <c r="AM1591" t="s">
        <v>2154</v>
      </c>
      <c r="AN1591" t="str">
        <f t="shared" si="218"/>
        <v>R07</v>
      </c>
      <c r="AO1591" s="20" t="str">
        <f t="shared" si="219"/>
        <v>FINES_R07</v>
      </c>
      <c r="AP1591" s="25">
        <f t="shared" si="225"/>
        <v>0.64122742414474487</v>
      </c>
      <c r="AQ1591" s="24" t="str">
        <f>+IFERROR(VLOOKUP(Y1591,#REF!,2,FALSE),"-")</f>
        <v>-</v>
      </c>
      <c r="AR1591" s="13" t="s">
        <v>2393</v>
      </c>
      <c r="AS1591" t="s">
        <v>2397</v>
      </c>
      <c r="AT1591" t="str">
        <f t="shared" si="226"/>
        <v>Gorriti - 4301 e/ 9 De Julio - Jose Leon Suarez Barrio 9 De Julio</v>
      </c>
    </row>
    <row r="1592" spans="1:46" ht="15.75" thickBot="1" x14ac:dyDescent="0.3">
      <c r="A1592" s="47">
        <v>7</v>
      </c>
      <c r="B1592" s="47" t="s">
        <v>761</v>
      </c>
      <c r="C1592" s="47" t="s">
        <v>2374</v>
      </c>
      <c r="D1592" s="47" t="s">
        <v>786</v>
      </c>
      <c r="E1592" s="47" t="s">
        <v>787</v>
      </c>
      <c r="F1592" s="47" t="s">
        <v>9822</v>
      </c>
      <c r="G1592" s="47" t="s">
        <v>9823</v>
      </c>
      <c r="H1592" s="47" t="s">
        <v>9824</v>
      </c>
      <c r="I1592" s="47" t="s">
        <v>2414</v>
      </c>
      <c r="J1592" s="47"/>
      <c r="K1592" s="47" t="s">
        <v>14416</v>
      </c>
      <c r="L1592" s="47">
        <v>0.91194921731948853</v>
      </c>
      <c r="M1592" s="47">
        <v>-34.530459299999997</v>
      </c>
      <c r="N1592" s="47">
        <v>-58.59475647</v>
      </c>
      <c r="O1592" s="47" t="s">
        <v>16794</v>
      </c>
      <c r="P1592" s="47">
        <v>1</v>
      </c>
      <c r="Q1592">
        <v>10</v>
      </c>
      <c r="S1592" s="23" t="s">
        <v>2347</v>
      </c>
      <c r="T1592" t="str">
        <f t="shared" si="220"/>
        <v>07</v>
      </c>
      <c r="V1592" t="str">
        <f>+VLOOKUP(B1592,MARCO!E:E,1,FALSE)</f>
        <v>General San Martín</v>
      </c>
      <c r="W1592" t="s">
        <v>134</v>
      </c>
      <c r="X1592" t="s">
        <v>134</v>
      </c>
      <c r="Y1592" t="str">
        <f t="shared" si="221"/>
        <v>R 7 - D 45 - 453 - 1527</v>
      </c>
      <c r="Z1592" t="s">
        <v>20</v>
      </c>
      <c r="AA1592" t="s">
        <v>2349</v>
      </c>
      <c r="AB1592" t="s">
        <v>21</v>
      </c>
      <c r="AD1592" t="str">
        <f t="shared" si="222"/>
        <v>Ceamse</v>
      </c>
      <c r="AE1592" t="s">
        <v>22</v>
      </c>
      <c r="AF1592" t="s">
        <v>23</v>
      </c>
      <c r="AG1592" t="s">
        <v>26</v>
      </c>
      <c r="AH1592" t="s">
        <v>2348</v>
      </c>
      <c r="AI1592" s="13">
        <f t="shared" si="223"/>
        <v>10</v>
      </c>
      <c r="AJ1592" s="13">
        <f t="shared" si="224"/>
        <v>1</v>
      </c>
      <c r="AK1592" s="21">
        <v>1</v>
      </c>
      <c r="AM1592" t="s">
        <v>2154</v>
      </c>
      <c r="AN1592" t="str">
        <f t="shared" si="218"/>
        <v>R07</v>
      </c>
      <c r="AO1592" s="20" t="str">
        <f t="shared" si="219"/>
        <v>FINES_R07</v>
      </c>
      <c r="AP1592" s="25">
        <f t="shared" si="225"/>
        <v>0.91194921731948853</v>
      </c>
      <c r="AQ1592" s="24" t="str">
        <f>+IFERROR(VLOOKUP(Y1592,#REF!,2,FALSE),"-")</f>
        <v>-</v>
      </c>
      <c r="AR1592" s="13" t="s">
        <v>2393</v>
      </c>
      <c r="AS1592" t="s">
        <v>2397</v>
      </c>
      <c r="AT1592" t="str">
        <f t="shared" si="226"/>
        <v>Camino Del Buen Ayre Y Dibenedeti - José León Suarez Suarez</v>
      </c>
    </row>
    <row r="1593" spans="1:46" ht="15.75" thickBot="1" x14ac:dyDescent="0.3">
      <c r="A1593" s="47">
        <v>8</v>
      </c>
      <c r="B1593" s="47" t="s">
        <v>1674</v>
      </c>
      <c r="C1593" s="47" t="s">
        <v>2486</v>
      </c>
      <c r="D1593" s="47" t="s">
        <v>1696</v>
      </c>
      <c r="E1593" s="47" t="s">
        <v>99</v>
      </c>
      <c r="F1593" s="47" t="s">
        <v>9826</v>
      </c>
      <c r="G1593" s="47" t="s">
        <v>9827</v>
      </c>
      <c r="H1593" s="47" t="s">
        <v>9828</v>
      </c>
      <c r="I1593" s="47" t="s">
        <v>2414</v>
      </c>
      <c r="J1593" s="47" t="s">
        <v>2533</v>
      </c>
      <c r="K1593" s="47" t="s">
        <v>14417</v>
      </c>
      <c r="L1593" s="47">
        <v>0.2008723318576813</v>
      </c>
      <c r="M1593" s="47">
        <v>-34.660255300000003</v>
      </c>
      <c r="N1593" s="47">
        <v>-58.631976299999998</v>
      </c>
      <c r="O1593" s="47" t="s">
        <v>16795</v>
      </c>
      <c r="P1593" s="47">
        <v>2</v>
      </c>
      <c r="Q1593">
        <v>31</v>
      </c>
      <c r="S1593" s="23" t="s">
        <v>2347</v>
      </c>
      <c r="T1593" t="str">
        <f t="shared" si="220"/>
        <v>08</v>
      </c>
      <c r="V1593" t="str">
        <f>+VLOOKUP(B1593,MARCO!E:E,1,FALSE)</f>
        <v>Morón</v>
      </c>
      <c r="W1593" t="s">
        <v>134</v>
      </c>
      <c r="X1593" t="s">
        <v>134</v>
      </c>
      <c r="Y1593" t="str">
        <f t="shared" si="221"/>
        <v>R 8 - D 100 - 457 - 2005</v>
      </c>
      <c r="Z1593" t="s">
        <v>20</v>
      </c>
      <c r="AA1593" t="s">
        <v>2349</v>
      </c>
      <c r="AB1593" t="s">
        <v>21</v>
      </c>
      <c r="AD1593" t="str">
        <f t="shared" si="222"/>
        <v>Club Deportivo Moron</v>
      </c>
      <c r="AE1593" t="s">
        <v>22</v>
      </c>
      <c r="AF1593" t="s">
        <v>23</v>
      </c>
      <c r="AG1593" t="s">
        <v>26</v>
      </c>
      <c r="AH1593" t="s">
        <v>2348</v>
      </c>
      <c r="AI1593" s="13">
        <f t="shared" si="223"/>
        <v>31</v>
      </c>
      <c r="AJ1593" s="13">
        <f t="shared" si="224"/>
        <v>2</v>
      </c>
      <c r="AK1593" s="21">
        <v>1</v>
      </c>
      <c r="AM1593" t="s">
        <v>2154</v>
      </c>
      <c r="AN1593" t="str">
        <f t="shared" si="218"/>
        <v>R08</v>
      </c>
      <c r="AO1593" s="20" t="str">
        <f t="shared" si="219"/>
        <v>FINES_R08</v>
      </c>
      <c r="AP1593" s="25">
        <f t="shared" si="225"/>
        <v>0.2008723318576813</v>
      </c>
      <c r="AQ1593" s="24" t="str">
        <f>+IFERROR(VLOOKUP(Y1593,#REF!,2,FALSE),"-")</f>
        <v>-</v>
      </c>
      <c r="AR1593" s="13" t="s">
        <v>2393</v>
      </c>
      <c r="AS1593" t="s">
        <v>2398</v>
      </c>
      <c r="AT1593" t="str">
        <f t="shared" si="226"/>
        <v>Hipolito Yrigoyen - 1770 - Morón</v>
      </c>
    </row>
    <row r="1594" spans="1:46" ht="15.75" thickBot="1" x14ac:dyDescent="0.3">
      <c r="A1594" s="47">
        <v>8</v>
      </c>
      <c r="B1594" s="47" t="s">
        <v>1674</v>
      </c>
      <c r="C1594" s="47" t="s">
        <v>2486</v>
      </c>
      <c r="D1594" s="47" t="s">
        <v>1696</v>
      </c>
      <c r="E1594" s="47" t="s">
        <v>99</v>
      </c>
      <c r="F1594" s="47" t="s">
        <v>9830</v>
      </c>
      <c r="G1594" s="47" t="s">
        <v>9831</v>
      </c>
      <c r="H1594" s="47" t="s">
        <v>9832</v>
      </c>
      <c r="I1594" s="47" t="s">
        <v>2414</v>
      </c>
      <c r="J1594" s="47" t="s">
        <v>2533</v>
      </c>
      <c r="K1594" s="47" t="s">
        <v>14418</v>
      </c>
      <c r="L1594" s="47">
        <v>9.069785475730896E-2</v>
      </c>
      <c r="M1594" s="47">
        <v>-34.645266902933002</v>
      </c>
      <c r="N1594" s="47">
        <v>-58.594954869986999</v>
      </c>
      <c r="O1594" s="47" t="s">
        <v>16796</v>
      </c>
      <c r="P1594" s="47">
        <v>1</v>
      </c>
      <c r="Q1594">
        <v>11</v>
      </c>
      <c r="S1594" s="23" t="s">
        <v>2347</v>
      </c>
      <c r="T1594" t="str">
        <f t="shared" si="220"/>
        <v>08</v>
      </c>
      <c r="V1594" t="str">
        <f>+VLOOKUP(B1594,MARCO!E:E,1,FALSE)</f>
        <v>Morón</v>
      </c>
      <c r="W1594" t="s">
        <v>134</v>
      </c>
      <c r="X1594" t="s">
        <v>134</v>
      </c>
      <c r="Y1594" t="str">
        <f t="shared" si="221"/>
        <v>R 8 - D 100 - 457 - 2015</v>
      </c>
      <c r="Z1594" t="s">
        <v>20</v>
      </c>
      <c r="AA1594" t="s">
        <v>2349</v>
      </c>
      <c r="AB1594" t="s">
        <v>21</v>
      </c>
      <c r="AD1594" t="str">
        <f t="shared" si="222"/>
        <v>Ugc Nº 2</v>
      </c>
      <c r="AE1594" t="s">
        <v>22</v>
      </c>
      <c r="AF1594" t="s">
        <v>23</v>
      </c>
      <c r="AG1594" t="s">
        <v>26</v>
      </c>
      <c r="AH1594" t="s">
        <v>2348</v>
      </c>
      <c r="AI1594" s="13">
        <f t="shared" si="223"/>
        <v>11</v>
      </c>
      <c r="AJ1594" s="13">
        <f t="shared" si="224"/>
        <v>1</v>
      </c>
      <c r="AK1594" s="21">
        <v>1</v>
      </c>
      <c r="AM1594" t="s">
        <v>2154</v>
      </c>
      <c r="AN1594" t="str">
        <f t="shared" si="218"/>
        <v>R08</v>
      </c>
      <c r="AO1594" s="20" t="str">
        <f t="shared" si="219"/>
        <v>FINES_R08</v>
      </c>
      <c r="AP1594" s="25">
        <f t="shared" si="225"/>
        <v>9.069785475730896E-2</v>
      </c>
      <c r="AQ1594" s="24" t="str">
        <f>+IFERROR(VLOOKUP(Y1594,#REF!,2,FALSE),"-")</f>
        <v>-</v>
      </c>
      <c r="AR1594" s="13" t="s">
        <v>2393</v>
      </c>
      <c r="AS1594" t="s">
        <v>2398</v>
      </c>
      <c r="AT1594" t="str">
        <f t="shared" si="226"/>
        <v>Estrada - 17 - Haedo</v>
      </c>
    </row>
    <row r="1595" spans="1:46" ht="15.75" thickBot="1" x14ac:dyDescent="0.3">
      <c r="A1595" s="47">
        <v>8</v>
      </c>
      <c r="B1595" s="47" t="s">
        <v>1674</v>
      </c>
      <c r="C1595" s="47" t="s">
        <v>2486</v>
      </c>
      <c r="D1595" s="47" t="s">
        <v>1696</v>
      </c>
      <c r="E1595" s="47" t="s">
        <v>99</v>
      </c>
      <c r="F1595" s="47" t="s">
        <v>9834</v>
      </c>
      <c r="G1595" s="47" t="s">
        <v>9835</v>
      </c>
      <c r="H1595" s="47" t="s">
        <v>9836</v>
      </c>
      <c r="I1595" s="47" t="s">
        <v>2414</v>
      </c>
      <c r="J1595" s="47" t="s">
        <v>9838</v>
      </c>
      <c r="K1595" s="47" t="s">
        <v>14419</v>
      </c>
      <c r="L1595" s="47">
        <v>8.2767404615879059E-2</v>
      </c>
      <c r="M1595" s="47">
        <v>-34.652349700000002</v>
      </c>
      <c r="N1595" s="47">
        <v>-58.6377892</v>
      </c>
      <c r="O1595" s="47" t="s">
        <v>16797</v>
      </c>
      <c r="P1595" s="47">
        <v>1</v>
      </c>
      <c r="Q1595">
        <v>32</v>
      </c>
      <c r="S1595" s="23" t="s">
        <v>2347</v>
      </c>
      <c r="T1595" t="str">
        <f t="shared" si="220"/>
        <v>08</v>
      </c>
      <c r="V1595" t="str">
        <f>+VLOOKUP(B1595,MARCO!E:E,1,FALSE)</f>
        <v>Morón</v>
      </c>
      <c r="W1595" t="s">
        <v>134</v>
      </c>
      <c r="X1595" t="s">
        <v>134</v>
      </c>
      <c r="Y1595" t="str">
        <f t="shared" si="221"/>
        <v>R 8 - D 100 - 457 - 2000</v>
      </c>
      <c r="Z1595" t="s">
        <v>20</v>
      </c>
      <c r="AA1595" t="s">
        <v>2349</v>
      </c>
      <c r="AB1595" t="s">
        <v>21</v>
      </c>
      <c r="AD1595" t="str">
        <f t="shared" si="222"/>
        <v>Casa Malvinas</v>
      </c>
      <c r="AE1595" t="s">
        <v>22</v>
      </c>
      <c r="AF1595" t="s">
        <v>23</v>
      </c>
      <c r="AG1595" t="s">
        <v>26</v>
      </c>
      <c r="AH1595" t="s">
        <v>2348</v>
      </c>
      <c r="AI1595" s="13">
        <f t="shared" si="223"/>
        <v>32</v>
      </c>
      <c r="AJ1595" s="13">
        <f t="shared" si="224"/>
        <v>1</v>
      </c>
      <c r="AK1595" s="21">
        <v>1</v>
      </c>
      <c r="AM1595" t="s">
        <v>2154</v>
      </c>
      <c r="AN1595" t="str">
        <f t="shared" si="218"/>
        <v>R08</v>
      </c>
      <c r="AO1595" s="20" t="str">
        <f t="shared" si="219"/>
        <v>FINES_R08</v>
      </c>
      <c r="AP1595" s="25">
        <f t="shared" si="225"/>
        <v>8.2767404615879059E-2</v>
      </c>
      <c r="AQ1595" s="24" t="str">
        <f>+IFERROR(VLOOKUP(Y1595,#REF!,2,FALSE),"-")</f>
        <v>-</v>
      </c>
      <c r="AR1595" s="13" t="s">
        <v>2393</v>
      </c>
      <c r="AS1595" t="s">
        <v>2398</v>
      </c>
      <c r="AT1595" t="str">
        <f t="shared" si="226"/>
        <v>Quintana - 462 - Castelar</v>
      </c>
    </row>
    <row r="1596" spans="1:46" ht="15.75" thickBot="1" x14ac:dyDescent="0.3">
      <c r="A1596" s="47">
        <v>8</v>
      </c>
      <c r="B1596" s="47" t="s">
        <v>1674</v>
      </c>
      <c r="C1596" s="47" t="s">
        <v>2486</v>
      </c>
      <c r="D1596" s="47" t="s">
        <v>1696</v>
      </c>
      <c r="E1596" s="47" t="s">
        <v>99</v>
      </c>
      <c r="F1596" s="47" t="s">
        <v>9839</v>
      </c>
      <c r="G1596" s="47" t="s">
        <v>9827</v>
      </c>
      <c r="H1596" s="47" t="s">
        <v>9828</v>
      </c>
      <c r="I1596" s="47" t="s">
        <v>2414</v>
      </c>
      <c r="J1596" s="47"/>
      <c r="K1596" s="47" t="s">
        <v>16798</v>
      </c>
      <c r="L1596" s="47">
        <v>0.32585251331329351</v>
      </c>
      <c r="M1596" s="47">
        <v>-34.666714016585999</v>
      </c>
      <c r="N1596" s="47">
        <v>-58.615791515601998</v>
      </c>
      <c r="O1596" s="47" t="s">
        <v>16799</v>
      </c>
      <c r="P1596" s="47">
        <v>1</v>
      </c>
      <c r="Q1596">
        <v>25</v>
      </c>
      <c r="S1596" s="23" t="s">
        <v>2347</v>
      </c>
      <c r="T1596" t="str">
        <f t="shared" si="220"/>
        <v>08</v>
      </c>
      <c r="V1596" t="str">
        <f>+VLOOKUP(B1596,MARCO!E:E,1,FALSE)</f>
        <v>Morón</v>
      </c>
      <c r="W1596" t="s">
        <v>134</v>
      </c>
      <c r="X1596" t="s">
        <v>134</v>
      </c>
      <c r="Y1596" t="str">
        <f t="shared" si="221"/>
        <v>R 8 - D 100 - 457 - 2008</v>
      </c>
      <c r="Z1596" t="s">
        <v>20</v>
      </c>
      <c r="AA1596" t="s">
        <v>2349</v>
      </c>
      <c r="AB1596" t="s">
        <v>21</v>
      </c>
      <c r="AD1596" t="str">
        <f t="shared" si="222"/>
        <v>Club Deportivo Moron</v>
      </c>
      <c r="AE1596" t="s">
        <v>22</v>
      </c>
      <c r="AF1596" t="s">
        <v>23</v>
      </c>
      <c r="AG1596" t="s">
        <v>26</v>
      </c>
      <c r="AH1596" t="s">
        <v>2348</v>
      </c>
      <c r="AI1596" s="13">
        <f t="shared" si="223"/>
        <v>25</v>
      </c>
      <c r="AJ1596" s="13">
        <f t="shared" si="224"/>
        <v>1</v>
      </c>
      <c r="AK1596" s="21">
        <v>1</v>
      </c>
      <c r="AM1596" t="s">
        <v>2154</v>
      </c>
      <c r="AN1596" t="str">
        <f t="shared" si="218"/>
        <v>R08</v>
      </c>
      <c r="AO1596" s="20" t="str">
        <f t="shared" si="219"/>
        <v>FINES_R08</v>
      </c>
      <c r="AP1596" s="25">
        <f t="shared" si="225"/>
        <v>0.32585251331329351</v>
      </c>
      <c r="AQ1596" s="24" t="str">
        <f>+IFERROR(VLOOKUP(Y1596,#REF!,2,FALSE),"-")</f>
        <v>-</v>
      </c>
      <c r="AR1596" s="13" t="s">
        <v>2393</v>
      </c>
      <c r="AS1596" t="s">
        <v>2398</v>
      </c>
      <c r="AT1596" t="str">
        <f t="shared" si="226"/>
        <v>Hipolito Yrigoyen - 1770 - Morón</v>
      </c>
    </row>
    <row r="1597" spans="1:46" ht="15.75" thickBot="1" x14ac:dyDescent="0.3">
      <c r="A1597" s="47">
        <v>8</v>
      </c>
      <c r="B1597" s="47" t="s">
        <v>1674</v>
      </c>
      <c r="C1597" s="47" t="s">
        <v>2486</v>
      </c>
      <c r="D1597" s="47" t="s">
        <v>1696</v>
      </c>
      <c r="E1597" s="47" t="s">
        <v>99</v>
      </c>
      <c r="F1597" s="47" t="s">
        <v>9841</v>
      </c>
      <c r="G1597" s="47" t="s">
        <v>9842</v>
      </c>
      <c r="H1597" s="47" t="s">
        <v>9843</v>
      </c>
      <c r="I1597" s="47" t="s">
        <v>2414</v>
      </c>
      <c r="J1597" s="47"/>
      <c r="K1597" s="47" t="s">
        <v>14420</v>
      </c>
      <c r="L1597" s="47">
        <v>0.29438948631286621</v>
      </c>
      <c r="M1597" s="47">
        <v>-34.630538388415999</v>
      </c>
      <c r="N1597" s="47">
        <v>-58.617369667555003</v>
      </c>
      <c r="O1597" s="47" t="s">
        <v>16800</v>
      </c>
      <c r="P1597" s="47">
        <v>1</v>
      </c>
      <c r="Q1597">
        <v>11</v>
      </c>
      <c r="S1597" s="23" t="s">
        <v>2347</v>
      </c>
      <c r="T1597" t="str">
        <f t="shared" si="220"/>
        <v>08</v>
      </c>
      <c r="V1597" t="str">
        <f>+VLOOKUP(B1597,MARCO!E:E,1,FALSE)</f>
        <v>Morón</v>
      </c>
      <c r="W1597" t="s">
        <v>134</v>
      </c>
      <c r="X1597" t="s">
        <v>134</v>
      </c>
      <c r="Y1597" t="str">
        <f t="shared" si="221"/>
        <v>R 8 - D 100 - 457 - 4092</v>
      </c>
      <c r="Z1597" t="s">
        <v>20</v>
      </c>
      <c r="AA1597" t="s">
        <v>2349</v>
      </c>
      <c r="AB1597" t="s">
        <v>21</v>
      </c>
      <c r="AD1597" t="str">
        <f t="shared" si="222"/>
        <v>Ep 31 Barrio Gaona</v>
      </c>
      <c r="AE1597" t="s">
        <v>22</v>
      </c>
      <c r="AF1597" t="s">
        <v>23</v>
      </c>
      <c r="AG1597" t="s">
        <v>26</v>
      </c>
      <c r="AH1597" t="s">
        <v>2348</v>
      </c>
      <c r="AI1597" s="13">
        <f t="shared" si="223"/>
        <v>11</v>
      </c>
      <c r="AJ1597" s="13">
        <f t="shared" si="224"/>
        <v>1</v>
      </c>
      <c r="AK1597" s="21">
        <v>1</v>
      </c>
      <c r="AM1597" t="s">
        <v>2154</v>
      </c>
      <c r="AN1597" t="str">
        <f t="shared" si="218"/>
        <v>R08</v>
      </c>
      <c r="AO1597" s="20" t="str">
        <f t="shared" si="219"/>
        <v>FINES_R08</v>
      </c>
      <c r="AP1597" s="25">
        <f t="shared" si="225"/>
        <v>0.29438948631286621</v>
      </c>
      <c r="AQ1597" s="24" t="str">
        <f>+IFERROR(VLOOKUP(Y1597,#REF!,2,FALSE),"-")</f>
        <v>-</v>
      </c>
      <c r="AR1597" s="13" t="s">
        <v>2393</v>
      </c>
      <c r="AS1597" t="s">
        <v>2398</v>
      </c>
      <c r="AT1597" t="str">
        <f t="shared" si="226"/>
        <v>Rafael Castillo - 438 e/ Curuzu Cutia y Agustin Alvarez - El Palomar</v>
      </c>
    </row>
    <row r="1598" spans="1:46" ht="15.75" thickBot="1" x14ac:dyDescent="0.3">
      <c r="A1598" s="47">
        <v>8</v>
      </c>
      <c r="B1598" s="47" t="s">
        <v>1674</v>
      </c>
      <c r="C1598" s="47" t="s">
        <v>2486</v>
      </c>
      <c r="D1598" s="47" t="s">
        <v>1696</v>
      </c>
      <c r="E1598" s="47" t="s">
        <v>99</v>
      </c>
      <c r="F1598" s="47" t="s">
        <v>9845</v>
      </c>
      <c r="G1598" s="47" t="s">
        <v>3828</v>
      </c>
      <c r="H1598" s="47" t="s">
        <v>9846</v>
      </c>
      <c r="I1598" s="47" t="s">
        <v>2414</v>
      </c>
      <c r="J1598" s="47"/>
      <c r="K1598" s="47" t="s">
        <v>14421</v>
      </c>
      <c r="L1598" s="47">
        <v>0.52109271287918091</v>
      </c>
      <c r="M1598" s="47">
        <v>-35.440880540031003</v>
      </c>
      <c r="N1598" s="47">
        <v>-60.71518729612</v>
      </c>
      <c r="O1598" s="47" t="s">
        <v>16801</v>
      </c>
      <c r="P1598" s="47">
        <v>2</v>
      </c>
      <c r="Q1598">
        <v>29</v>
      </c>
      <c r="S1598" s="23" t="s">
        <v>2347</v>
      </c>
      <c r="T1598" t="str">
        <f t="shared" si="220"/>
        <v>08</v>
      </c>
      <c r="V1598" t="str">
        <f>+VLOOKUP(B1598,MARCO!E:E,1,FALSE)</f>
        <v>Morón</v>
      </c>
      <c r="W1598" t="s">
        <v>134</v>
      </c>
      <c r="X1598" t="s">
        <v>134</v>
      </c>
      <c r="Y1598" t="str">
        <f t="shared" si="221"/>
        <v>R 8 - D 100 - 457 - 4091</v>
      </c>
      <c r="Z1598" t="s">
        <v>20</v>
      </c>
      <c r="AA1598" t="s">
        <v>2349</v>
      </c>
      <c r="AB1598" t="s">
        <v>21</v>
      </c>
      <c r="AD1598" t="str">
        <f t="shared" si="222"/>
        <v>Secretaria De Educacion</v>
      </c>
      <c r="AE1598" t="s">
        <v>22</v>
      </c>
      <c r="AF1598" t="s">
        <v>23</v>
      </c>
      <c r="AG1598" t="s">
        <v>26</v>
      </c>
      <c r="AH1598" t="s">
        <v>2348</v>
      </c>
      <c r="AI1598" s="13">
        <f t="shared" si="223"/>
        <v>29</v>
      </c>
      <c r="AJ1598" s="13">
        <f t="shared" si="224"/>
        <v>2</v>
      </c>
      <c r="AK1598" s="21">
        <v>1</v>
      </c>
      <c r="AM1598" t="s">
        <v>2154</v>
      </c>
      <c r="AN1598" t="str">
        <f t="shared" si="218"/>
        <v>R08</v>
      </c>
      <c r="AO1598" s="20" t="str">
        <f t="shared" si="219"/>
        <v>FINES_R08</v>
      </c>
      <c r="AP1598" s="25">
        <f t="shared" si="225"/>
        <v>0.52109271287918091</v>
      </c>
      <c r="AQ1598" s="24" t="str">
        <f>+IFERROR(VLOOKUP(Y1598,#REF!,2,FALSE),"-")</f>
        <v>-</v>
      </c>
      <c r="AR1598" s="13" t="s">
        <v>2393</v>
      </c>
      <c r="AS1598" t="s">
        <v>2397</v>
      </c>
      <c r="AT1598" t="str">
        <f t="shared" si="226"/>
        <v>Pellegrini - 622 e/ Uruguay y 9 De Julio - Morón</v>
      </c>
    </row>
    <row r="1599" spans="1:46" ht="15.75" thickBot="1" x14ac:dyDescent="0.3">
      <c r="A1599" s="47">
        <v>8</v>
      </c>
      <c r="B1599" s="47" t="s">
        <v>1674</v>
      </c>
      <c r="C1599" s="47" t="s">
        <v>2486</v>
      </c>
      <c r="D1599" s="47" t="s">
        <v>1696</v>
      </c>
      <c r="E1599" s="47" t="s">
        <v>99</v>
      </c>
      <c r="F1599" s="47" t="s">
        <v>9848</v>
      </c>
      <c r="G1599" s="47" t="s">
        <v>5147</v>
      </c>
      <c r="H1599" s="47" t="s">
        <v>9849</v>
      </c>
      <c r="I1599" s="47" t="s">
        <v>2414</v>
      </c>
      <c r="J1599" s="47"/>
      <c r="K1599" s="47" t="s">
        <v>14422</v>
      </c>
      <c r="L1599" s="47">
        <v>0.13619427382946009</v>
      </c>
      <c r="M1599" s="47">
        <v>-34.652274886450002</v>
      </c>
      <c r="N1599" s="47">
        <v>-58.622619928151003</v>
      </c>
      <c r="O1599" s="47" t="s">
        <v>16802</v>
      </c>
      <c r="P1599" s="47">
        <v>3</v>
      </c>
      <c r="Q1599">
        <v>65</v>
      </c>
      <c r="S1599" s="23" t="s">
        <v>2347</v>
      </c>
      <c r="T1599" t="str">
        <f t="shared" si="220"/>
        <v>08</v>
      </c>
      <c r="V1599" t="str">
        <f>+VLOOKUP(B1599,MARCO!E:E,1,FALSE)</f>
        <v>Morón</v>
      </c>
      <c r="W1599" t="s">
        <v>134</v>
      </c>
      <c r="X1599" t="s">
        <v>134</v>
      </c>
      <c r="Y1599" t="str">
        <f t="shared" si="221"/>
        <v>R 8 - D 100 - 457 - 4640</v>
      </c>
      <c r="Z1599" t="s">
        <v>20</v>
      </c>
      <c r="AA1599" t="s">
        <v>2349</v>
      </c>
      <c r="AB1599" t="s">
        <v>21</v>
      </c>
      <c r="AD1599" t="str">
        <f t="shared" si="222"/>
        <v>Sindicato De Trabajadores Municipales</v>
      </c>
      <c r="AE1599" t="s">
        <v>22</v>
      </c>
      <c r="AF1599" t="s">
        <v>23</v>
      </c>
      <c r="AG1599" t="s">
        <v>26</v>
      </c>
      <c r="AH1599" t="s">
        <v>2348</v>
      </c>
      <c r="AI1599" s="13">
        <f t="shared" si="223"/>
        <v>65</v>
      </c>
      <c r="AJ1599" s="13">
        <f t="shared" si="224"/>
        <v>3</v>
      </c>
      <c r="AK1599" s="21">
        <v>1</v>
      </c>
      <c r="AM1599" t="s">
        <v>2154</v>
      </c>
      <c r="AN1599" t="str">
        <f t="shared" si="218"/>
        <v>R08</v>
      </c>
      <c r="AO1599" s="20" t="str">
        <f t="shared" si="219"/>
        <v>FINES_R08</v>
      </c>
      <c r="AP1599" s="25">
        <f t="shared" si="225"/>
        <v>0.13619427382946009</v>
      </c>
      <c r="AQ1599" s="24" t="str">
        <f>+IFERROR(VLOOKUP(Y1599,#REF!,2,FALSE),"-")</f>
        <v>-</v>
      </c>
      <c r="AR1599" s="13" t="s">
        <v>2393</v>
      </c>
      <c r="AS1599" t="s">
        <v>2398</v>
      </c>
      <c r="AT1599" t="str">
        <f t="shared" si="226"/>
        <v>San Martin - 350 e/ Buen Viaje y Mitre - Morón</v>
      </c>
    </row>
    <row r="1600" spans="1:46" ht="15.75" thickBot="1" x14ac:dyDescent="0.3">
      <c r="A1600" s="47">
        <v>8</v>
      </c>
      <c r="B1600" s="47" t="s">
        <v>1674</v>
      </c>
      <c r="C1600" s="47" t="s">
        <v>2486</v>
      </c>
      <c r="D1600" s="47" t="s">
        <v>1696</v>
      </c>
      <c r="E1600" s="47" t="s">
        <v>99</v>
      </c>
      <c r="F1600" s="47" t="s">
        <v>9855</v>
      </c>
      <c r="G1600" s="47" t="s">
        <v>9856</v>
      </c>
      <c r="H1600" s="47" t="s">
        <v>9857</v>
      </c>
      <c r="I1600" s="47" t="s">
        <v>2475</v>
      </c>
      <c r="J1600" s="47"/>
      <c r="K1600" s="47" t="s">
        <v>14423</v>
      </c>
      <c r="L1600" s="47">
        <v>0.27551862597465521</v>
      </c>
      <c r="M1600" s="47">
        <v>-34.631622299999997</v>
      </c>
      <c r="N1600" s="47">
        <v>-58.615597800000003</v>
      </c>
      <c r="O1600" s="47" t="s">
        <v>16803</v>
      </c>
      <c r="P1600" s="47">
        <v>1</v>
      </c>
      <c r="Q1600">
        <v>10</v>
      </c>
      <c r="S1600" s="23" t="s">
        <v>2347</v>
      </c>
      <c r="T1600" t="str">
        <f t="shared" si="220"/>
        <v>08</v>
      </c>
      <c r="V1600" t="str">
        <f>+VLOOKUP(B1600,MARCO!E:E,1,FALSE)</f>
        <v>Morón</v>
      </c>
      <c r="W1600" t="s">
        <v>134</v>
      </c>
      <c r="X1600" t="s">
        <v>134</v>
      </c>
      <c r="Y1600" t="str">
        <f t="shared" si="221"/>
        <v>R 8 - D 100 - 457 - 2025</v>
      </c>
      <c r="Z1600" t="s">
        <v>20</v>
      </c>
      <c r="AA1600" t="s">
        <v>2349</v>
      </c>
      <c r="AB1600" t="s">
        <v>21</v>
      </c>
      <c r="AD1600" t="str">
        <f t="shared" si="222"/>
        <v>Sociedad De Fomento General San Martin</v>
      </c>
      <c r="AE1600" t="s">
        <v>22</v>
      </c>
      <c r="AF1600" t="s">
        <v>23</v>
      </c>
      <c r="AG1600" t="s">
        <v>26</v>
      </c>
      <c r="AH1600" t="s">
        <v>2348</v>
      </c>
      <c r="AI1600" s="13">
        <f t="shared" si="223"/>
        <v>10</v>
      </c>
      <c r="AJ1600" s="13">
        <f t="shared" si="224"/>
        <v>1</v>
      </c>
      <c r="AK1600" s="21">
        <v>1</v>
      </c>
      <c r="AM1600" t="s">
        <v>2154</v>
      </c>
      <c r="AN1600" t="str">
        <f t="shared" si="218"/>
        <v>R08</v>
      </c>
      <c r="AO1600" s="20" t="str">
        <f t="shared" si="219"/>
        <v>FINES_R08</v>
      </c>
      <c r="AP1600" s="25">
        <f t="shared" si="225"/>
        <v>0.27551862597465521</v>
      </c>
      <c r="AQ1600" s="24" t="str">
        <f>+IFERROR(VLOOKUP(Y1600,#REF!,2,FALSE),"-")</f>
        <v>-</v>
      </c>
      <c r="AR1600" s="13" t="s">
        <v>2393</v>
      </c>
      <c r="AS1600" t="s">
        <v>2398</v>
      </c>
      <c r="AT1600" t="str">
        <f t="shared" si="226"/>
        <v>Rafael Castillo - 155 - El Palomar</v>
      </c>
    </row>
    <row r="1601" spans="1:46" ht="15.75" thickBot="1" x14ac:dyDescent="0.3">
      <c r="A1601" s="47">
        <v>8</v>
      </c>
      <c r="B1601" s="47" t="s">
        <v>1674</v>
      </c>
      <c r="C1601" s="47" t="s">
        <v>2486</v>
      </c>
      <c r="D1601" s="47" t="s">
        <v>1696</v>
      </c>
      <c r="E1601" s="47" t="s">
        <v>99</v>
      </c>
      <c r="F1601" s="47" t="s">
        <v>9859</v>
      </c>
      <c r="G1601" s="47" t="s">
        <v>2239</v>
      </c>
      <c r="H1601" s="47" t="s">
        <v>9860</v>
      </c>
      <c r="I1601" s="47" t="s">
        <v>2475</v>
      </c>
      <c r="J1601" s="47" t="s">
        <v>9838</v>
      </c>
      <c r="K1601" s="47" t="s">
        <v>14424</v>
      </c>
      <c r="L1601" s="47">
        <v>0.36053812503814697</v>
      </c>
      <c r="M1601" s="47">
        <v>-34.673036400000001</v>
      </c>
      <c r="N1601" s="47">
        <v>-58.617539999999998</v>
      </c>
      <c r="O1601" s="47" t="s">
        <v>16804</v>
      </c>
      <c r="P1601" s="47">
        <v>4</v>
      </c>
      <c r="Q1601">
        <v>78</v>
      </c>
      <c r="S1601" s="23" t="s">
        <v>2347</v>
      </c>
      <c r="T1601" t="str">
        <f t="shared" si="220"/>
        <v>08</v>
      </c>
      <c r="V1601" t="str">
        <f>+VLOOKUP(B1601,MARCO!E:E,1,FALSE)</f>
        <v>Morón</v>
      </c>
      <c r="W1601" t="s">
        <v>134</v>
      </c>
      <c r="X1601" t="s">
        <v>134</v>
      </c>
      <c r="Y1601" t="str">
        <f t="shared" si="221"/>
        <v>R 8 - D 100 - 457 - 0987</v>
      </c>
      <c r="Z1601" t="s">
        <v>20</v>
      </c>
      <c r="AA1601" t="s">
        <v>2349</v>
      </c>
      <c r="AB1601" t="s">
        <v>21</v>
      </c>
      <c r="AD1601" t="str">
        <f t="shared" si="222"/>
        <v>Obrador Municipal</v>
      </c>
      <c r="AE1601" t="s">
        <v>22</v>
      </c>
      <c r="AF1601" t="s">
        <v>23</v>
      </c>
      <c r="AG1601" t="s">
        <v>26</v>
      </c>
      <c r="AH1601" t="s">
        <v>2348</v>
      </c>
      <c r="AI1601" s="13">
        <f t="shared" si="223"/>
        <v>78</v>
      </c>
      <c r="AJ1601" s="13">
        <f t="shared" si="224"/>
        <v>4</v>
      </c>
      <c r="AK1601" s="21">
        <v>1</v>
      </c>
      <c r="AM1601" t="s">
        <v>2154</v>
      </c>
      <c r="AN1601" t="str">
        <f t="shared" si="218"/>
        <v>R08</v>
      </c>
      <c r="AO1601" s="20" t="str">
        <f t="shared" si="219"/>
        <v>FINES_R08</v>
      </c>
      <c r="AP1601" s="25">
        <f t="shared" si="225"/>
        <v>0.36053812503814697</v>
      </c>
      <c r="AQ1601" s="24" t="str">
        <f>+IFERROR(VLOOKUP(Y1601,#REF!,2,FALSE),"-")</f>
        <v>-</v>
      </c>
      <c r="AR1601" s="13" t="s">
        <v>2393</v>
      </c>
      <c r="AS1601" t="s">
        <v>2398</v>
      </c>
      <c r="AT1601" t="str">
        <f t="shared" si="226"/>
        <v>Mazza - 2300 - Morón</v>
      </c>
    </row>
    <row r="1602" spans="1:46" ht="15.75" thickBot="1" x14ac:dyDescent="0.3">
      <c r="A1602" s="47">
        <v>8</v>
      </c>
      <c r="B1602" s="47" t="s">
        <v>1674</v>
      </c>
      <c r="C1602" s="47" t="s">
        <v>2486</v>
      </c>
      <c r="D1602" s="47" t="s">
        <v>1696</v>
      </c>
      <c r="E1602" s="47" t="s">
        <v>99</v>
      </c>
      <c r="F1602" s="47" t="s">
        <v>9862</v>
      </c>
      <c r="G1602" s="47" t="s">
        <v>9863</v>
      </c>
      <c r="H1602" s="47" t="s">
        <v>9864</v>
      </c>
      <c r="I1602" s="47" t="s">
        <v>2475</v>
      </c>
      <c r="J1602" s="47" t="s">
        <v>2491</v>
      </c>
      <c r="K1602" s="47" t="s">
        <v>14425</v>
      </c>
      <c r="L1602" s="47">
        <v>0.44610691070556641</v>
      </c>
      <c r="M1602" s="47">
        <v>-34.687239911726998</v>
      </c>
      <c r="N1602" s="47">
        <v>-58.657943866521997</v>
      </c>
      <c r="O1602" s="47" t="s">
        <v>16805</v>
      </c>
      <c r="P1602" s="47">
        <v>1</v>
      </c>
      <c r="Q1602">
        <v>13</v>
      </c>
      <c r="S1602" s="23" t="s">
        <v>2347</v>
      </c>
      <c r="T1602" t="str">
        <f t="shared" si="220"/>
        <v>08</v>
      </c>
      <c r="V1602" t="str">
        <f>+VLOOKUP(B1602,MARCO!E:E,1,FALSE)</f>
        <v>Morón</v>
      </c>
      <c r="W1602" t="s">
        <v>134</v>
      </c>
      <c r="X1602" t="s">
        <v>134</v>
      </c>
      <c r="Y1602" t="str">
        <f t="shared" si="221"/>
        <v>R 8 - D 100 - 457 - 2987</v>
      </c>
      <c r="Z1602" t="s">
        <v>20</v>
      </c>
      <c r="AA1602" t="s">
        <v>2349</v>
      </c>
      <c r="AB1602" t="s">
        <v>21</v>
      </c>
      <c r="AD1602" t="str">
        <f t="shared" si="222"/>
        <v>Casa Esquina Libertad San Juan</v>
      </c>
      <c r="AE1602" t="s">
        <v>22</v>
      </c>
      <c r="AF1602" t="s">
        <v>23</v>
      </c>
      <c r="AG1602" t="s">
        <v>26</v>
      </c>
      <c r="AH1602" t="s">
        <v>2348</v>
      </c>
      <c r="AI1602" s="13">
        <f t="shared" si="223"/>
        <v>13</v>
      </c>
      <c r="AJ1602" s="13">
        <f t="shared" si="224"/>
        <v>1</v>
      </c>
      <c r="AK1602" s="21">
        <v>1</v>
      </c>
      <c r="AM1602" t="s">
        <v>2154</v>
      </c>
      <c r="AN1602" t="str">
        <f t="shared" si="218"/>
        <v>R08</v>
      </c>
      <c r="AO1602" s="20" t="str">
        <f t="shared" si="219"/>
        <v>FINES_R08</v>
      </c>
      <c r="AP1602" s="25">
        <f t="shared" si="225"/>
        <v>0.44610691070556641</v>
      </c>
      <c r="AQ1602" s="24" t="str">
        <f>+IFERROR(VLOOKUP(Y1602,#REF!,2,FALSE),"-")</f>
        <v>-</v>
      </c>
      <c r="AR1602" s="13" t="s">
        <v>2393</v>
      </c>
      <c r="AS1602" t="s">
        <v>2398</v>
      </c>
      <c r="AT1602" t="str">
        <f t="shared" si="226"/>
        <v>Manuel Passadore - 3722 e/ 14 De Julio y Isabel De Pardo - Castelar</v>
      </c>
    </row>
    <row r="1603" spans="1:46" ht="15.75" thickBot="1" x14ac:dyDescent="0.3">
      <c r="A1603" s="47">
        <v>8</v>
      </c>
      <c r="B1603" s="47" t="s">
        <v>1674</v>
      </c>
      <c r="C1603" s="47" t="s">
        <v>2486</v>
      </c>
      <c r="D1603" s="47" t="s">
        <v>1696</v>
      </c>
      <c r="E1603" s="47" t="s">
        <v>99</v>
      </c>
      <c r="F1603" s="47" t="s">
        <v>9868</v>
      </c>
      <c r="G1603" s="47" t="s">
        <v>9869</v>
      </c>
      <c r="H1603" s="47" t="s">
        <v>9870</v>
      </c>
      <c r="I1603" s="47" t="s">
        <v>2475</v>
      </c>
      <c r="J1603" s="47" t="s">
        <v>9869</v>
      </c>
      <c r="K1603" s="47" t="s">
        <v>14426</v>
      </c>
      <c r="L1603" s="47">
        <v>0.34908565878868097</v>
      </c>
      <c r="M1603" s="47">
        <v>-34.644354700000001</v>
      </c>
      <c r="N1603" s="47">
        <v>-58.620609999999999</v>
      </c>
      <c r="O1603" s="47" t="s">
        <v>16806</v>
      </c>
      <c r="P1603" s="47">
        <v>2</v>
      </c>
      <c r="Q1603">
        <v>28</v>
      </c>
      <c r="S1603" s="23" t="s">
        <v>2347</v>
      </c>
      <c r="T1603" t="str">
        <f t="shared" si="220"/>
        <v>08</v>
      </c>
      <c r="V1603" t="str">
        <f>+VLOOKUP(B1603,MARCO!E:E,1,FALSE)</f>
        <v>Morón</v>
      </c>
      <c r="W1603" t="s">
        <v>134</v>
      </c>
      <c r="X1603" t="s">
        <v>134</v>
      </c>
      <c r="Y1603" t="str">
        <f t="shared" si="221"/>
        <v>R 8 - D 100 - 457 - 3383</v>
      </c>
      <c r="Z1603" t="s">
        <v>20</v>
      </c>
      <c r="AA1603" t="s">
        <v>2349</v>
      </c>
      <c r="AB1603" t="s">
        <v>21</v>
      </c>
      <c r="AD1603" t="str">
        <f t="shared" si="222"/>
        <v>Centro Cultural La Gloriosa</v>
      </c>
      <c r="AE1603" t="s">
        <v>22</v>
      </c>
      <c r="AF1603" t="s">
        <v>23</v>
      </c>
      <c r="AG1603" t="s">
        <v>26</v>
      </c>
      <c r="AH1603" t="s">
        <v>2348</v>
      </c>
      <c r="AI1603" s="13">
        <f t="shared" si="223"/>
        <v>28</v>
      </c>
      <c r="AJ1603" s="13">
        <f t="shared" si="224"/>
        <v>2</v>
      </c>
      <c r="AK1603" s="21">
        <v>1</v>
      </c>
      <c r="AM1603" t="s">
        <v>2154</v>
      </c>
      <c r="AN1603" t="str">
        <f t="shared" ref="AN1603:AN1666" si="227">+IF(AM1603="","",IF(AM1603="FINES",CONCATENATE("R",IF(OR(T1603="16",T1603="21",T1603="22",T1603="23"),"16212223",IF(OR(T1603="15",T1603="17",T1603="24",T1603="25"),"15172425",T1603))),IF(AM1603="CEBAS","UNICO",IF(VALUE(T1603)&lt;=11,"AMBA","INTERIOR"))))</f>
        <v>R08</v>
      </c>
      <c r="AO1603" s="20" t="str">
        <f t="shared" ref="AO1603:AO1666" si="228">+IF(AM1603="","-",CONCATENATE(AM1603,"_",AN1603))</f>
        <v>FINES_R08</v>
      </c>
      <c r="AP1603" s="25">
        <f t="shared" si="225"/>
        <v>0.34908565878868097</v>
      </c>
      <c r="AQ1603" s="24" t="str">
        <f>+IFERROR(VLOOKUP(Y1603,#REF!,2,FALSE),"-")</f>
        <v>-</v>
      </c>
      <c r="AR1603" s="13" t="s">
        <v>2393</v>
      </c>
      <c r="AS1603" t="s">
        <v>2398</v>
      </c>
      <c r="AT1603" t="str">
        <f t="shared" si="226"/>
        <v>Munilla - 877 - Morón</v>
      </c>
    </row>
    <row r="1604" spans="1:46" ht="15.75" thickBot="1" x14ac:dyDescent="0.3">
      <c r="A1604" s="47">
        <v>8</v>
      </c>
      <c r="B1604" s="47" t="s">
        <v>1674</v>
      </c>
      <c r="C1604" s="47" t="s">
        <v>2486</v>
      </c>
      <c r="D1604" s="47" t="s">
        <v>1696</v>
      </c>
      <c r="E1604" s="47" t="s">
        <v>99</v>
      </c>
      <c r="F1604" s="47" t="s">
        <v>9874</v>
      </c>
      <c r="G1604" s="47" t="s">
        <v>9875</v>
      </c>
      <c r="H1604" s="47" t="s">
        <v>9876</v>
      </c>
      <c r="I1604" s="47" t="s">
        <v>2475</v>
      </c>
      <c r="J1604" s="47" t="s">
        <v>2962</v>
      </c>
      <c r="K1604" s="47" t="s">
        <v>14427</v>
      </c>
      <c r="L1604" s="47">
        <v>9.989340603351593E-2</v>
      </c>
      <c r="M1604" s="47">
        <v>-34.648444901521998</v>
      </c>
      <c r="N1604" s="47">
        <v>-58.623092918947002</v>
      </c>
      <c r="O1604" s="47" t="s">
        <v>16807</v>
      </c>
      <c r="P1604" s="47">
        <v>1</v>
      </c>
      <c r="Q1604">
        <v>16</v>
      </c>
      <c r="S1604" s="23" t="s">
        <v>2347</v>
      </c>
      <c r="T1604" t="str">
        <f t="shared" ref="T1604:T1667" si="229">+CONCATENATE(IF(A1604&lt;10,"0",""),A1604)</f>
        <v>08</v>
      </c>
      <c r="V1604" t="str">
        <f>+VLOOKUP(B1604,MARCO!E:E,1,FALSE)</f>
        <v>Morón</v>
      </c>
      <c r="W1604" t="s">
        <v>134</v>
      </c>
      <c r="X1604" t="s">
        <v>134</v>
      </c>
      <c r="Y1604" t="str">
        <f t="shared" ref="Y1604:Y1667" si="230">+F1604</f>
        <v>R 8 - D 100 - 457 - 4158</v>
      </c>
      <c r="Z1604" t="s">
        <v>20</v>
      </c>
      <c r="AA1604" t="s">
        <v>2349</v>
      </c>
      <c r="AB1604" t="s">
        <v>21</v>
      </c>
      <c r="AD1604" t="str">
        <f t="shared" ref="AD1604:AD1667" si="231">+G1604</f>
        <v>Foetra</v>
      </c>
      <c r="AE1604" t="s">
        <v>22</v>
      </c>
      <c r="AF1604" t="s">
        <v>23</v>
      </c>
      <c r="AG1604" t="s">
        <v>26</v>
      </c>
      <c r="AH1604" t="s">
        <v>2348</v>
      </c>
      <c r="AI1604" s="13">
        <f t="shared" ref="AI1604:AI1667" si="232">+Q1604</f>
        <v>16</v>
      </c>
      <c r="AJ1604" s="13">
        <f t="shared" ref="AJ1604:AJ1667" si="233">+P1604</f>
        <v>1</v>
      </c>
      <c r="AK1604" s="21">
        <v>1</v>
      </c>
      <c r="AM1604" t="s">
        <v>2154</v>
      </c>
      <c r="AN1604" t="str">
        <f t="shared" si="227"/>
        <v>R08</v>
      </c>
      <c r="AO1604" s="20" t="str">
        <f t="shared" si="228"/>
        <v>FINES_R08</v>
      </c>
      <c r="AP1604" s="25">
        <f t="shared" ref="AP1604:AP1667" si="234">+L1604</f>
        <v>9.989340603351593E-2</v>
      </c>
      <c r="AQ1604" s="24" t="str">
        <f>+IFERROR(VLOOKUP(Y1604,#REF!,2,FALSE),"-")</f>
        <v>-</v>
      </c>
      <c r="AR1604" s="13" t="s">
        <v>2393</v>
      </c>
      <c r="AS1604" t="s">
        <v>2398</v>
      </c>
      <c r="AT1604" t="str">
        <f t="shared" ref="AT1604:AT1667" si="235">+H1604</f>
        <v>Sarmiento - 1034 - Morón</v>
      </c>
    </row>
    <row r="1605" spans="1:46" ht="15.75" thickBot="1" x14ac:dyDescent="0.3">
      <c r="A1605" s="47">
        <v>8</v>
      </c>
      <c r="B1605" s="47" t="s">
        <v>1674</v>
      </c>
      <c r="C1605" s="47" t="s">
        <v>2486</v>
      </c>
      <c r="D1605" s="47" t="s">
        <v>1696</v>
      </c>
      <c r="E1605" s="47" t="s">
        <v>99</v>
      </c>
      <c r="F1605" s="47" t="s">
        <v>9878</v>
      </c>
      <c r="G1605" s="47" t="s">
        <v>9879</v>
      </c>
      <c r="H1605" s="47" t="s">
        <v>9880</v>
      </c>
      <c r="I1605" s="47" t="s">
        <v>2475</v>
      </c>
      <c r="J1605" s="47" t="s">
        <v>9882</v>
      </c>
      <c r="K1605" s="47" t="s">
        <v>14428</v>
      </c>
      <c r="L1605" s="47">
        <v>0.12669996917247769</v>
      </c>
      <c r="M1605" s="47">
        <v>-34.652836100000002</v>
      </c>
      <c r="N1605" s="47">
        <v>-58.618939099999999</v>
      </c>
      <c r="O1605" s="47" t="s">
        <v>16808</v>
      </c>
      <c r="P1605" s="47">
        <v>1</v>
      </c>
      <c r="Q1605">
        <v>15</v>
      </c>
      <c r="S1605" s="23" t="s">
        <v>2347</v>
      </c>
      <c r="T1605" t="str">
        <f t="shared" si="229"/>
        <v>08</v>
      </c>
      <c r="V1605" t="str">
        <f>+VLOOKUP(B1605,MARCO!E:E,1,FALSE)</f>
        <v>Morón</v>
      </c>
      <c r="W1605" t="s">
        <v>134</v>
      </c>
      <c r="X1605" t="s">
        <v>134</v>
      </c>
      <c r="Y1605" t="str">
        <f t="shared" si="230"/>
        <v>R 8 - D 100 - 457 - 4430</v>
      </c>
      <c r="Z1605" t="s">
        <v>20</v>
      </c>
      <c r="AA1605" t="s">
        <v>2349</v>
      </c>
      <c r="AB1605" t="s">
        <v>21</v>
      </c>
      <c r="AD1605" t="str">
        <f t="shared" si="231"/>
        <v>DirecciÓn De Vialidad</v>
      </c>
      <c r="AE1605" t="s">
        <v>22</v>
      </c>
      <c r="AF1605" t="s">
        <v>23</v>
      </c>
      <c r="AG1605" t="s">
        <v>26</v>
      </c>
      <c r="AH1605" t="s">
        <v>2348</v>
      </c>
      <c r="AI1605" s="13">
        <f t="shared" si="232"/>
        <v>15</v>
      </c>
      <c r="AJ1605" s="13">
        <f t="shared" si="233"/>
        <v>1</v>
      </c>
      <c r="AK1605" s="21">
        <v>1</v>
      </c>
      <c r="AM1605" t="s">
        <v>2154</v>
      </c>
      <c r="AN1605" t="str">
        <f t="shared" si="227"/>
        <v>R08</v>
      </c>
      <c r="AO1605" s="20" t="str">
        <f t="shared" si="228"/>
        <v>FINES_R08</v>
      </c>
      <c r="AP1605" s="25">
        <f t="shared" si="234"/>
        <v>0.12669996917247769</v>
      </c>
      <c r="AQ1605" s="24" t="str">
        <f>+IFERROR(VLOOKUP(Y1605,#REF!,2,FALSE),"-")</f>
        <v>-</v>
      </c>
      <c r="AR1605" s="13" t="s">
        <v>2393</v>
      </c>
      <c r="AS1605" t="s">
        <v>2398</v>
      </c>
      <c r="AT1605" t="str">
        <f t="shared" si="235"/>
        <v>Calle 9 - 385 e/ Buen Viaje y 9 De Julio - Morón</v>
      </c>
    </row>
    <row r="1606" spans="1:46" ht="15.75" thickBot="1" x14ac:dyDescent="0.3">
      <c r="A1606" s="47">
        <v>8</v>
      </c>
      <c r="B1606" s="47" t="s">
        <v>2094</v>
      </c>
      <c r="C1606" s="47" t="s">
        <v>2376</v>
      </c>
      <c r="D1606" s="47" t="s">
        <v>2105</v>
      </c>
      <c r="E1606" s="47" t="s">
        <v>445</v>
      </c>
      <c r="F1606" s="47" t="s">
        <v>9884</v>
      </c>
      <c r="G1606" s="47" t="s">
        <v>9885</v>
      </c>
      <c r="H1606" s="47" t="s">
        <v>9886</v>
      </c>
      <c r="I1606" s="47" t="s">
        <v>2414</v>
      </c>
      <c r="J1606" s="47"/>
      <c r="K1606" s="47" t="s">
        <v>14429</v>
      </c>
      <c r="L1606" s="47">
        <v>0.15865643322467801</v>
      </c>
      <c r="M1606" s="47">
        <v>-34.6338176</v>
      </c>
      <c r="N1606" s="47">
        <v>-58.683715599999999</v>
      </c>
      <c r="O1606" s="47" t="s">
        <v>16809</v>
      </c>
      <c r="P1606" s="47">
        <v>1</v>
      </c>
      <c r="Q1606">
        <v>18</v>
      </c>
      <c r="S1606" s="23" t="s">
        <v>2347</v>
      </c>
      <c r="T1606" t="str">
        <f t="shared" si="229"/>
        <v>08</v>
      </c>
      <c r="V1606" t="str">
        <f>+VLOOKUP(B1606,MARCO!E:E,1,FALSE)</f>
        <v>Ituzaingó</v>
      </c>
      <c r="W1606" t="s">
        <v>134</v>
      </c>
      <c r="X1606" t="s">
        <v>134</v>
      </c>
      <c r="Y1606" t="str">
        <f t="shared" si="230"/>
        <v>R 8 - D 136 - 454 - 2980</v>
      </c>
      <c r="Z1606" t="s">
        <v>20</v>
      </c>
      <c r="AA1606" t="s">
        <v>2349</v>
      </c>
      <c r="AB1606" t="s">
        <v>21</v>
      </c>
      <c r="AD1606" t="str">
        <f t="shared" si="231"/>
        <v>Ub 1ro De Julio</v>
      </c>
      <c r="AE1606" t="s">
        <v>22</v>
      </c>
      <c r="AF1606" t="s">
        <v>23</v>
      </c>
      <c r="AG1606" t="s">
        <v>26</v>
      </c>
      <c r="AH1606" t="s">
        <v>2348</v>
      </c>
      <c r="AI1606" s="13">
        <f t="shared" si="232"/>
        <v>18</v>
      </c>
      <c r="AJ1606" s="13">
        <f t="shared" si="233"/>
        <v>1</v>
      </c>
      <c r="AK1606" s="21">
        <v>1</v>
      </c>
      <c r="AM1606" t="s">
        <v>2154</v>
      </c>
      <c r="AN1606" t="str">
        <f t="shared" si="227"/>
        <v>R08</v>
      </c>
      <c r="AO1606" s="20" t="str">
        <f t="shared" si="228"/>
        <v>FINES_R08</v>
      </c>
      <c r="AP1606" s="25">
        <f t="shared" si="234"/>
        <v>0.15865643322467801</v>
      </c>
      <c r="AQ1606" s="24" t="str">
        <f>+IFERROR(VLOOKUP(Y1606,#REF!,2,FALSE),"-")</f>
        <v>-</v>
      </c>
      <c r="AR1606" s="13" t="s">
        <v>2393</v>
      </c>
      <c r="AS1606" t="s">
        <v>2398</v>
      </c>
      <c r="AT1606" t="str">
        <f t="shared" si="235"/>
        <v>Jm Paz - 2479 - Ituzaingó El Pilar</v>
      </c>
    </row>
    <row r="1607" spans="1:46" ht="15.75" thickBot="1" x14ac:dyDescent="0.3">
      <c r="A1607" s="47">
        <v>8</v>
      </c>
      <c r="B1607" s="47" t="s">
        <v>2094</v>
      </c>
      <c r="C1607" s="47" t="s">
        <v>2378</v>
      </c>
      <c r="D1607" s="47" t="s">
        <v>2101</v>
      </c>
      <c r="E1607" s="47" t="s">
        <v>172</v>
      </c>
      <c r="F1607" s="47" t="s">
        <v>9888</v>
      </c>
      <c r="G1607" s="47" t="s">
        <v>9889</v>
      </c>
      <c r="H1607" s="47" t="s">
        <v>9890</v>
      </c>
      <c r="I1607" s="47" t="s">
        <v>2414</v>
      </c>
      <c r="J1607" s="47"/>
      <c r="K1607" s="47" t="s">
        <v>14430</v>
      </c>
      <c r="L1607" s="47">
        <v>0.66204565763473511</v>
      </c>
      <c r="M1607" s="47">
        <v>-34.645168900000002</v>
      </c>
      <c r="N1607" s="47">
        <v>-58.712284799999999</v>
      </c>
      <c r="O1607" s="47" t="s">
        <v>16810</v>
      </c>
      <c r="P1607" s="47">
        <v>3</v>
      </c>
      <c r="Q1607">
        <v>58</v>
      </c>
      <c r="S1607" s="23" t="s">
        <v>2347</v>
      </c>
      <c r="T1607" t="str">
        <f t="shared" si="229"/>
        <v>08</v>
      </c>
      <c r="V1607" t="str">
        <f>+VLOOKUP(B1607,MARCO!E:E,1,FALSE)</f>
        <v>Ituzaingó</v>
      </c>
      <c r="W1607" t="s">
        <v>134</v>
      </c>
      <c r="X1607" t="s">
        <v>134</v>
      </c>
      <c r="Y1607" t="str">
        <f t="shared" si="230"/>
        <v>R 8 - D 136 - 451 - 2349</v>
      </c>
      <c r="Z1607" t="s">
        <v>20</v>
      </c>
      <c r="AA1607" t="s">
        <v>2349</v>
      </c>
      <c r="AB1607" t="s">
        <v>21</v>
      </c>
      <c r="AD1607" t="str">
        <f t="shared" si="231"/>
        <v>Cds Juana Azurduy</v>
      </c>
      <c r="AE1607" t="s">
        <v>22</v>
      </c>
      <c r="AF1607" t="s">
        <v>23</v>
      </c>
      <c r="AG1607" t="s">
        <v>26</v>
      </c>
      <c r="AH1607" t="s">
        <v>2348</v>
      </c>
      <c r="AI1607" s="13">
        <f t="shared" si="232"/>
        <v>58</v>
      </c>
      <c r="AJ1607" s="13">
        <f t="shared" si="233"/>
        <v>3</v>
      </c>
      <c r="AK1607" s="21">
        <v>1</v>
      </c>
      <c r="AM1607" t="s">
        <v>2154</v>
      </c>
      <c r="AN1607" t="str">
        <f t="shared" si="227"/>
        <v>R08</v>
      </c>
      <c r="AO1607" s="20" t="str">
        <f t="shared" si="228"/>
        <v>FINES_R08</v>
      </c>
      <c r="AP1607" s="25">
        <f t="shared" si="234"/>
        <v>0.66204565763473511</v>
      </c>
      <c r="AQ1607" s="24" t="str">
        <f>+IFERROR(VLOOKUP(Y1607,#REF!,2,FALSE),"-")</f>
        <v>-</v>
      </c>
      <c r="AR1607" s="13" t="s">
        <v>2393</v>
      </c>
      <c r="AS1607" t="s">
        <v>2398</v>
      </c>
      <c r="AT1607" t="str">
        <f t="shared" si="235"/>
        <v>Haiti - 3475 - Ituzaingó San Alberto</v>
      </c>
    </row>
    <row r="1608" spans="1:46" ht="15.75" thickBot="1" x14ac:dyDescent="0.3">
      <c r="A1608" s="47">
        <v>8</v>
      </c>
      <c r="B1608" s="47" t="s">
        <v>2094</v>
      </c>
      <c r="C1608" s="47" t="s">
        <v>2369</v>
      </c>
      <c r="D1608" s="47" t="s">
        <v>2102</v>
      </c>
      <c r="E1608" s="47" t="s">
        <v>2103</v>
      </c>
      <c r="F1608" s="47" t="s">
        <v>9892</v>
      </c>
      <c r="G1608" s="47" t="s">
        <v>9893</v>
      </c>
      <c r="H1608" s="47" t="s">
        <v>9894</v>
      </c>
      <c r="I1608" s="47" t="s">
        <v>2414</v>
      </c>
      <c r="J1608" s="47"/>
      <c r="K1608" s="47" t="s">
        <v>14431</v>
      </c>
      <c r="L1608" s="47">
        <v>0.20193189382553101</v>
      </c>
      <c r="M1608" s="47">
        <v>-34.649819100000002</v>
      </c>
      <c r="N1608" s="47">
        <v>-58.682997899999997</v>
      </c>
      <c r="O1608" s="47" t="s">
        <v>16811</v>
      </c>
      <c r="P1608" s="47">
        <v>1</v>
      </c>
      <c r="Q1608">
        <v>15</v>
      </c>
      <c r="S1608" s="23" t="s">
        <v>2347</v>
      </c>
      <c r="T1608" t="str">
        <f t="shared" si="229"/>
        <v>08</v>
      </c>
      <c r="V1608" t="str">
        <f>+VLOOKUP(B1608,MARCO!E:E,1,FALSE)</f>
        <v>Ituzaingó</v>
      </c>
      <c r="W1608" t="s">
        <v>134</v>
      </c>
      <c r="X1608" t="s">
        <v>134</v>
      </c>
      <c r="Y1608" t="str">
        <f t="shared" si="230"/>
        <v>R 8 - D 136 - 452 - 2362</v>
      </c>
      <c r="Z1608" t="s">
        <v>20</v>
      </c>
      <c r="AA1608" t="s">
        <v>2349</v>
      </c>
      <c r="AB1608" t="s">
        <v>21</v>
      </c>
      <c r="AD1608" t="str">
        <f t="shared" si="231"/>
        <v>Cic Barrionuevo</v>
      </c>
      <c r="AE1608" t="s">
        <v>22</v>
      </c>
      <c r="AF1608" t="s">
        <v>23</v>
      </c>
      <c r="AG1608" t="s">
        <v>26</v>
      </c>
      <c r="AH1608" t="s">
        <v>2348</v>
      </c>
      <c r="AI1608" s="13">
        <f t="shared" si="232"/>
        <v>15</v>
      </c>
      <c r="AJ1608" s="13">
        <f t="shared" si="233"/>
        <v>1</v>
      </c>
      <c r="AK1608" s="21">
        <v>1</v>
      </c>
      <c r="AM1608" t="s">
        <v>2154</v>
      </c>
      <c r="AN1608" t="str">
        <f t="shared" si="227"/>
        <v>R08</v>
      </c>
      <c r="AO1608" s="20" t="str">
        <f t="shared" si="228"/>
        <v>FINES_R08</v>
      </c>
      <c r="AP1608" s="25">
        <f t="shared" si="234"/>
        <v>0.20193189382553101</v>
      </c>
      <c r="AQ1608" s="24" t="str">
        <f>+IFERROR(VLOOKUP(Y1608,#REF!,2,FALSE),"-")</f>
        <v>-</v>
      </c>
      <c r="AR1608" s="13" t="s">
        <v>2393</v>
      </c>
      <c r="AS1608" t="s">
        <v>2397</v>
      </c>
      <c r="AT1608" t="str">
        <f t="shared" si="235"/>
        <v>Del Petral - y Alsina - Ituzaingó Barrionuevo</v>
      </c>
    </row>
    <row r="1609" spans="1:46" ht="15.75" thickBot="1" x14ac:dyDescent="0.3">
      <c r="A1609" s="47">
        <v>8</v>
      </c>
      <c r="B1609" s="47" t="s">
        <v>2094</v>
      </c>
      <c r="C1609" s="47" t="s">
        <v>2378</v>
      </c>
      <c r="D1609" s="47" t="s">
        <v>2101</v>
      </c>
      <c r="E1609" s="47" t="s">
        <v>172</v>
      </c>
      <c r="F1609" s="47" t="s">
        <v>9896</v>
      </c>
      <c r="G1609" s="47" t="s">
        <v>2235</v>
      </c>
      <c r="H1609" s="47" t="s">
        <v>9897</v>
      </c>
      <c r="I1609" s="47" t="s">
        <v>2414</v>
      </c>
      <c r="J1609" s="47"/>
      <c r="K1609" s="47" t="s">
        <v>14432</v>
      </c>
      <c r="L1609" s="47">
        <v>0.41753286123275762</v>
      </c>
      <c r="M1609" s="47">
        <v>-34.633331300000002</v>
      </c>
      <c r="N1609" s="47">
        <v>-58.700000799999998</v>
      </c>
      <c r="O1609" s="47" t="s">
        <v>16812</v>
      </c>
      <c r="P1609" s="47">
        <v>2</v>
      </c>
      <c r="Q1609">
        <v>54</v>
      </c>
      <c r="S1609" s="23" t="s">
        <v>2347</v>
      </c>
      <c r="T1609" t="str">
        <f t="shared" si="229"/>
        <v>08</v>
      </c>
      <c r="V1609" t="str">
        <f>+VLOOKUP(B1609,MARCO!E:E,1,FALSE)</f>
        <v>Ituzaingó</v>
      </c>
      <c r="W1609" t="s">
        <v>134</v>
      </c>
      <c r="X1609" t="s">
        <v>134</v>
      </c>
      <c r="Y1609" t="str">
        <f t="shared" si="230"/>
        <v>R 8 - D 136 - 451 - 2365</v>
      </c>
      <c r="Z1609" t="s">
        <v>20</v>
      </c>
      <c r="AA1609" t="s">
        <v>2349</v>
      </c>
      <c r="AB1609" t="s">
        <v>21</v>
      </c>
      <c r="AD1609" t="str">
        <f t="shared" si="231"/>
        <v>La Juana</v>
      </c>
      <c r="AE1609" t="s">
        <v>22</v>
      </c>
      <c r="AF1609" t="s">
        <v>23</v>
      </c>
      <c r="AG1609" t="s">
        <v>26</v>
      </c>
      <c r="AH1609" t="s">
        <v>2348</v>
      </c>
      <c r="AI1609" s="13">
        <f t="shared" si="232"/>
        <v>54</v>
      </c>
      <c r="AJ1609" s="13">
        <f t="shared" si="233"/>
        <v>2</v>
      </c>
      <c r="AK1609" s="21">
        <v>1</v>
      </c>
      <c r="AM1609" t="s">
        <v>2154</v>
      </c>
      <c r="AN1609" t="str">
        <f t="shared" si="227"/>
        <v>R08</v>
      </c>
      <c r="AO1609" s="20" t="str">
        <f t="shared" si="228"/>
        <v>FINES_R08</v>
      </c>
      <c r="AP1609" s="25">
        <f t="shared" si="234"/>
        <v>0.41753286123275762</v>
      </c>
      <c r="AQ1609" s="24" t="str">
        <f>+IFERROR(VLOOKUP(Y1609,#REF!,2,FALSE),"-")</f>
        <v>-</v>
      </c>
      <c r="AR1609" s="13" t="s">
        <v>2393</v>
      </c>
      <c r="AS1609" t="s">
        <v>2397</v>
      </c>
      <c r="AT1609" t="str">
        <f t="shared" si="235"/>
        <v>Padre Dalbon - 3543 - Ituzaingó Villa León</v>
      </c>
    </row>
    <row r="1610" spans="1:46" ht="15.75" thickBot="1" x14ac:dyDescent="0.3">
      <c r="A1610" s="47">
        <v>8</v>
      </c>
      <c r="B1610" s="47" t="s">
        <v>2094</v>
      </c>
      <c r="C1610" s="47" t="s">
        <v>2376</v>
      </c>
      <c r="D1610" s="47" t="s">
        <v>2105</v>
      </c>
      <c r="E1610" s="47" t="s">
        <v>445</v>
      </c>
      <c r="F1610" s="47" t="s">
        <v>9899</v>
      </c>
      <c r="G1610" s="47" t="s">
        <v>2236</v>
      </c>
      <c r="H1610" s="47" t="s">
        <v>9900</v>
      </c>
      <c r="I1610" s="47" t="s">
        <v>2414</v>
      </c>
      <c r="J1610" s="47" t="s">
        <v>4632</v>
      </c>
      <c r="K1610" s="47" t="s">
        <v>14433</v>
      </c>
      <c r="L1610" s="47">
        <v>0.36652392148971558</v>
      </c>
      <c r="M1610" s="47">
        <v>-34.671905099999996</v>
      </c>
      <c r="N1610" s="47">
        <v>-58.6765209</v>
      </c>
      <c r="O1610" s="47" t="s">
        <v>16813</v>
      </c>
      <c r="P1610" s="47">
        <v>1</v>
      </c>
      <c r="Q1610">
        <v>23</v>
      </c>
      <c r="S1610" s="23" t="s">
        <v>2347</v>
      </c>
      <c r="T1610" t="str">
        <f t="shared" si="229"/>
        <v>08</v>
      </c>
      <c r="V1610" t="str">
        <f>+VLOOKUP(B1610,MARCO!E:E,1,FALSE)</f>
        <v>Ituzaingó</v>
      </c>
      <c r="W1610" t="s">
        <v>134</v>
      </c>
      <c r="X1610" t="s">
        <v>134</v>
      </c>
      <c r="Y1610" t="str">
        <f t="shared" si="230"/>
        <v>R 8 - D 136 - 454 - 3135</v>
      </c>
      <c r="Z1610" t="s">
        <v>20</v>
      </c>
      <c r="AA1610" t="s">
        <v>2349</v>
      </c>
      <c r="AB1610" t="s">
        <v>21</v>
      </c>
      <c r="AD1610" t="str">
        <f t="shared" si="231"/>
        <v>Manitos Sucias</v>
      </c>
      <c r="AE1610" t="s">
        <v>22</v>
      </c>
      <c r="AF1610" t="s">
        <v>23</v>
      </c>
      <c r="AG1610" t="s">
        <v>26</v>
      </c>
      <c r="AH1610" t="s">
        <v>2348</v>
      </c>
      <c r="AI1610" s="13">
        <f t="shared" si="232"/>
        <v>23</v>
      </c>
      <c r="AJ1610" s="13">
        <f t="shared" si="233"/>
        <v>1</v>
      </c>
      <c r="AK1610" s="21">
        <v>1</v>
      </c>
      <c r="AM1610" t="s">
        <v>2154</v>
      </c>
      <c r="AN1610" t="str">
        <f t="shared" si="227"/>
        <v>R08</v>
      </c>
      <c r="AO1610" s="20" t="str">
        <f t="shared" si="228"/>
        <v>FINES_R08</v>
      </c>
      <c r="AP1610" s="25">
        <f t="shared" si="234"/>
        <v>0.36652392148971558</v>
      </c>
      <c r="AQ1610" s="24" t="str">
        <f>+IFERROR(VLOOKUP(Y1610,#REF!,2,FALSE),"-")</f>
        <v>-</v>
      </c>
      <c r="AR1610" s="13" t="s">
        <v>2393</v>
      </c>
      <c r="AS1610" t="s">
        <v>2397</v>
      </c>
      <c r="AT1610" t="str">
        <f t="shared" si="235"/>
        <v>Calle 24 - 2335 e/ Caaguazu y Cuyo - Ituzaingó Ituzaingó Sur</v>
      </c>
    </row>
    <row r="1611" spans="1:46" ht="15.75" thickBot="1" x14ac:dyDescent="0.3">
      <c r="A1611" s="47">
        <v>8</v>
      </c>
      <c r="B1611" s="47" t="s">
        <v>2094</v>
      </c>
      <c r="C1611" s="47" t="s">
        <v>2378</v>
      </c>
      <c r="D1611" s="47" t="s">
        <v>2101</v>
      </c>
      <c r="E1611" s="47" t="s">
        <v>172</v>
      </c>
      <c r="F1611" s="47" t="s">
        <v>9902</v>
      </c>
      <c r="G1611" s="47" t="s">
        <v>2238</v>
      </c>
      <c r="H1611" s="47" t="s">
        <v>9903</v>
      </c>
      <c r="I1611" s="47" t="s">
        <v>2414</v>
      </c>
      <c r="J1611" s="47"/>
      <c r="K1611" s="47" t="s">
        <v>14434</v>
      </c>
      <c r="L1611" s="47">
        <v>0.79442119598388672</v>
      </c>
      <c r="M1611" s="47">
        <v>-34.646039299999998</v>
      </c>
      <c r="N1611" s="47">
        <v>-58.703413300000001</v>
      </c>
      <c r="O1611" s="47" t="s">
        <v>16814</v>
      </c>
      <c r="P1611" s="47">
        <v>1</v>
      </c>
      <c r="Q1611">
        <v>14</v>
      </c>
      <c r="S1611" s="23" t="s">
        <v>2347</v>
      </c>
      <c r="T1611" t="str">
        <f t="shared" si="229"/>
        <v>08</v>
      </c>
      <c r="V1611" t="str">
        <f>+VLOOKUP(B1611,MARCO!E:E,1,FALSE)</f>
        <v>Ituzaingó</v>
      </c>
      <c r="W1611" t="s">
        <v>134</v>
      </c>
      <c r="X1611" t="s">
        <v>134</v>
      </c>
      <c r="Y1611" t="str">
        <f t="shared" si="230"/>
        <v>R 8 - D 136 - 451 - 3498</v>
      </c>
      <c r="Z1611" t="s">
        <v>20</v>
      </c>
      <c r="AA1611" t="s">
        <v>2349</v>
      </c>
      <c r="AB1611" t="s">
        <v>21</v>
      </c>
      <c r="AD1611" t="str">
        <f t="shared" si="231"/>
        <v>Polo Productivo</v>
      </c>
      <c r="AE1611" t="s">
        <v>22</v>
      </c>
      <c r="AF1611" t="s">
        <v>23</v>
      </c>
      <c r="AG1611" t="s">
        <v>26</v>
      </c>
      <c r="AH1611" t="s">
        <v>2348</v>
      </c>
      <c r="AI1611" s="13">
        <f t="shared" si="232"/>
        <v>14</v>
      </c>
      <c r="AJ1611" s="13">
        <f t="shared" si="233"/>
        <v>1</v>
      </c>
      <c r="AK1611" s="21">
        <v>1</v>
      </c>
      <c r="AM1611" t="s">
        <v>2154</v>
      </c>
      <c r="AN1611" t="str">
        <f t="shared" si="227"/>
        <v>R08</v>
      </c>
      <c r="AO1611" s="20" t="str">
        <f t="shared" si="228"/>
        <v>FINES_R08</v>
      </c>
      <c r="AP1611" s="25">
        <f t="shared" si="234"/>
        <v>0.79442119598388672</v>
      </c>
      <c r="AQ1611" s="24" t="str">
        <f>+IFERROR(VLOOKUP(Y1611,#REF!,2,FALSE),"-")</f>
        <v>-</v>
      </c>
      <c r="AR1611" s="13" t="s">
        <v>2393</v>
      </c>
      <c r="AS1611" t="s">
        <v>2398</v>
      </c>
      <c r="AT1611" t="str">
        <f t="shared" si="235"/>
        <v>Pringles - 2450 - Ituzaingó San Alberto</v>
      </c>
    </row>
    <row r="1612" spans="1:46" ht="15.75" thickBot="1" x14ac:dyDescent="0.3">
      <c r="A1612" s="47">
        <v>8</v>
      </c>
      <c r="B1612" s="47" t="s">
        <v>2094</v>
      </c>
      <c r="C1612" s="47" t="s">
        <v>2385</v>
      </c>
      <c r="D1612" s="47" t="s">
        <v>2106</v>
      </c>
      <c r="E1612" s="47" t="s">
        <v>1514</v>
      </c>
      <c r="F1612" s="47" t="s">
        <v>9907</v>
      </c>
      <c r="G1612" s="47" t="s">
        <v>9893</v>
      </c>
      <c r="H1612" s="47" t="s">
        <v>9894</v>
      </c>
      <c r="I1612" s="47" t="s">
        <v>2414</v>
      </c>
      <c r="J1612" s="47"/>
      <c r="K1612" s="47" t="s">
        <v>16815</v>
      </c>
      <c r="L1612" s="47">
        <v>0.20193189382553101</v>
      </c>
      <c r="M1612" s="47">
        <v>-34.649819100000002</v>
      </c>
      <c r="N1612" s="47">
        <v>-58.682997899999997</v>
      </c>
      <c r="O1612" s="47" t="s">
        <v>16816</v>
      </c>
      <c r="P1612" s="47">
        <v>1</v>
      </c>
      <c r="Q1612">
        <v>16</v>
      </c>
      <c r="S1612" s="23" t="s">
        <v>2347</v>
      </c>
      <c r="T1612" t="str">
        <f t="shared" si="229"/>
        <v>08</v>
      </c>
      <c r="V1612" t="str">
        <f>+VLOOKUP(B1612,MARCO!E:E,1,FALSE)</f>
        <v>Ituzaingó</v>
      </c>
      <c r="W1612" t="s">
        <v>134</v>
      </c>
      <c r="X1612" t="s">
        <v>134</v>
      </c>
      <c r="Y1612" t="str">
        <f t="shared" si="230"/>
        <v>R 8 - D 136 - 455 - 2362</v>
      </c>
      <c r="Z1612" t="s">
        <v>20</v>
      </c>
      <c r="AA1612" t="s">
        <v>2349</v>
      </c>
      <c r="AB1612" t="s">
        <v>21</v>
      </c>
      <c r="AD1612" t="str">
        <f t="shared" si="231"/>
        <v>Cic Barrionuevo</v>
      </c>
      <c r="AE1612" t="s">
        <v>22</v>
      </c>
      <c r="AF1612" t="s">
        <v>23</v>
      </c>
      <c r="AG1612" t="s">
        <v>26</v>
      </c>
      <c r="AH1612" t="s">
        <v>2348</v>
      </c>
      <c r="AI1612" s="13">
        <f t="shared" si="232"/>
        <v>16</v>
      </c>
      <c r="AJ1612" s="13">
        <f t="shared" si="233"/>
        <v>1</v>
      </c>
      <c r="AK1612" s="21">
        <v>1</v>
      </c>
      <c r="AM1612" t="s">
        <v>2154</v>
      </c>
      <c r="AN1612" t="str">
        <f t="shared" si="227"/>
        <v>R08</v>
      </c>
      <c r="AO1612" s="20" t="str">
        <f t="shared" si="228"/>
        <v>FINES_R08</v>
      </c>
      <c r="AP1612" s="25">
        <f t="shared" si="234"/>
        <v>0.20193189382553101</v>
      </c>
      <c r="AQ1612" s="24" t="str">
        <f>+IFERROR(VLOOKUP(Y1612,#REF!,2,FALSE),"-")</f>
        <v>-</v>
      </c>
      <c r="AR1612" s="13" t="s">
        <v>2393</v>
      </c>
      <c r="AS1612" t="s">
        <v>2398</v>
      </c>
      <c r="AT1612" t="str">
        <f t="shared" si="235"/>
        <v>Del Petral - y Alsina - Ituzaingó Barrionuevo</v>
      </c>
    </row>
    <row r="1613" spans="1:46" ht="15.75" thickBot="1" x14ac:dyDescent="0.3">
      <c r="A1613" s="47">
        <v>8</v>
      </c>
      <c r="B1613" s="47" t="s">
        <v>2094</v>
      </c>
      <c r="C1613" s="47" t="s">
        <v>2374</v>
      </c>
      <c r="D1613" s="47" t="s">
        <v>2104</v>
      </c>
      <c r="E1613" s="47" t="s">
        <v>230</v>
      </c>
      <c r="F1613" s="47" t="s">
        <v>9909</v>
      </c>
      <c r="G1613" s="47" t="s">
        <v>9910</v>
      </c>
      <c r="H1613" s="47" t="s">
        <v>9911</v>
      </c>
      <c r="I1613" s="47" t="s">
        <v>2414</v>
      </c>
      <c r="J1613" s="47"/>
      <c r="K1613" s="47" t="s">
        <v>14435</v>
      </c>
      <c r="L1613" s="47">
        <v>0.60970336198806763</v>
      </c>
      <c r="M1613" s="47">
        <v>-34.643445200000002</v>
      </c>
      <c r="N1613" s="47">
        <v>-58.7029438</v>
      </c>
      <c r="O1613" s="47" t="s">
        <v>16817</v>
      </c>
      <c r="P1613" s="47">
        <v>1</v>
      </c>
      <c r="Q1613">
        <v>20</v>
      </c>
      <c r="S1613" s="23" t="s">
        <v>2347</v>
      </c>
      <c r="T1613" t="str">
        <f t="shared" si="229"/>
        <v>08</v>
      </c>
      <c r="V1613" t="str">
        <f>+VLOOKUP(B1613,MARCO!E:E,1,FALSE)</f>
        <v>Ituzaingó</v>
      </c>
      <c r="W1613" t="s">
        <v>134</v>
      </c>
      <c r="X1613" t="s">
        <v>134</v>
      </c>
      <c r="Y1613" t="str">
        <f t="shared" si="230"/>
        <v>R 8 - D 136 - 453 - 2475</v>
      </c>
      <c r="Z1613" t="s">
        <v>20</v>
      </c>
      <c r="AA1613" t="s">
        <v>2349</v>
      </c>
      <c r="AB1613" t="s">
        <v>21</v>
      </c>
      <c r="AD1613" t="str">
        <f t="shared" si="231"/>
        <v>El Amor Y La Igualdad</v>
      </c>
      <c r="AE1613" t="s">
        <v>22</v>
      </c>
      <c r="AF1613" t="s">
        <v>23</v>
      </c>
      <c r="AG1613" t="s">
        <v>26</v>
      </c>
      <c r="AH1613" t="s">
        <v>2348</v>
      </c>
      <c r="AI1613" s="13">
        <f t="shared" si="232"/>
        <v>20</v>
      </c>
      <c r="AJ1613" s="13">
        <f t="shared" si="233"/>
        <v>1</v>
      </c>
      <c r="AK1613" s="21">
        <v>1</v>
      </c>
      <c r="AM1613" t="s">
        <v>2154</v>
      </c>
      <c r="AN1613" t="str">
        <f t="shared" si="227"/>
        <v>R08</v>
      </c>
      <c r="AO1613" s="20" t="str">
        <f t="shared" si="228"/>
        <v>FINES_R08</v>
      </c>
      <c r="AP1613" s="25">
        <f t="shared" si="234"/>
        <v>0.60970336198806763</v>
      </c>
      <c r="AQ1613" s="24" t="str">
        <f>+IFERROR(VLOOKUP(Y1613,#REF!,2,FALSE),"-")</f>
        <v>-</v>
      </c>
      <c r="AR1613" s="13" t="s">
        <v>2393</v>
      </c>
      <c r="AS1613" t="s">
        <v>2398</v>
      </c>
      <c r="AT1613" t="str">
        <f t="shared" si="235"/>
        <v>Patagonia - 2254 - Ituzaingó San Alberto</v>
      </c>
    </row>
    <row r="1614" spans="1:46" ht="15.75" thickBot="1" x14ac:dyDescent="0.3">
      <c r="A1614" s="47">
        <v>8</v>
      </c>
      <c r="B1614" s="47" t="s">
        <v>2094</v>
      </c>
      <c r="C1614" s="47" t="s">
        <v>2374</v>
      </c>
      <c r="D1614" s="47" t="s">
        <v>2104</v>
      </c>
      <c r="E1614" s="47" t="s">
        <v>230</v>
      </c>
      <c r="F1614" s="47" t="s">
        <v>9913</v>
      </c>
      <c r="G1614" s="47" t="s">
        <v>2237</v>
      </c>
      <c r="H1614" s="47" t="s">
        <v>9914</v>
      </c>
      <c r="I1614" s="47" t="s">
        <v>2414</v>
      </c>
      <c r="J1614" s="47" t="s">
        <v>2278</v>
      </c>
      <c r="K1614" s="47" t="s">
        <v>14436</v>
      </c>
      <c r="L1614" s="47">
        <v>0.35562902688980103</v>
      </c>
      <c r="M1614" s="47">
        <v>-34.633727914017001</v>
      </c>
      <c r="N1614" s="47">
        <v>-58.705329866477001</v>
      </c>
      <c r="O1614" s="47" t="s">
        <v>16818</v>
      </c>
      <c r="P1614" s="47">
        <v>1</v>
      </c>
      <c r="Q1614">
        <v>21</v>
      </c>
      <c r="S1614" s="23" t="s">
        <v>2347</v>
      </c>
      <c r="T1614" t="str">
        <f t="shared" si="229"/>
        <v>08</v>
      </c>
      <c r="V1614" t="str">
        <f>+VLOOKUP(B1614,MARCO!E:E,1,FALSE)</f>
        <v>Ituzaingó</v>
      </c>
      <c r="W1614" t="s">
        <v>134</v>
      </c>
      <c r="X1614" t="s">
        <v>134</v>
      </c>
      <c r="Y1614" t="str">
        <f t="shared" si="230"/>
        <v>R 8 - D 136 - 453 - 4331</v>
      </c>
      <c r="Z1614" t="s">
        <v>20</v>
      </c>
      <c r="AA1614" t="s">
        <v>2349</v>
      </c>
      <c r="AB1614" t="s">
        <v>21</v>
      </c>
      <c r="AD1614" t="str">
        <f t="shared" si="231"/>
        <v>Nuevo Centenario</v>
      </c>
      <c r="AE1614" t="s">
        <v>22</v>
      </c>
      <c r="AF1614" t="s">
        <v>23</v>
      </c>
      <c r="AG1614" t="s">
        <v>26</v>
      </c>
      <c r="AH1614" t="s">
        <v>2348</v>
      </c>
      <c r="AI1614" s="13">
        <f t="shared" si="232"/>
        <v>21</v>
      </c>
      <c r="AJ1614" s="13">
        <f t="shared" si="233"/>
        <v>1</v>
      </c>
      <c r="AK1614" s="21">
        <v>1</v>
      </c>
      <c r="AM1614" t="s">
        <v>2154</v>
      </c>
      <c r="AN1614" t="str">
        <f t="shared" si="227"/>
        <v>R08</v>
      </c>
      <c r="AO1614" s="20" t="str">
        <f t="shared" si="228"/>
        <v>FINES_R08</v>
      </c>
      <c r="AP1614" s="25">
        <f t="shared" si="234"/>
        <v>0.35562902688980103</v>
      </c>
      <c r="AQ1614" s="24" t="str">
        <f>+IFERROR(VLOOKUP(Y1614,#REF!,2,FALSE),"-")</f>
        <v>-</v>
      </c>
      <c r="AR1614" s="13" t="s">
        <v>2393</v>
      </c>
      <c r="AS1614" t="s">
        <v>2398</v>
      </c>
      <c r="AT1614" t="str">
        <f t="shared" si="235"/>
        <v>Ratti - 3821 - Ituzaingó Villa León</v>
      </c>
    </row>
    <row r="1615" spans="1:46" ht="15.75" thickBot="1" x14ac:dyDescent="0.3">
      <c r="A1615" s="47">
        <v>8</v>
      </c>
      <c r="B1615" s="47" t="s">
        <v>2094</v>
      </c>
      <c r="C1615" s="47" t="s">
        <v>2374</v>
      </c>
      <c r="D1615" s="47" t="s">
        <v>2104</v>
      </c>
      <c r="E1615" s="47" t="s">
        <v>230</v>
      </c>
      <c r="F1615" s="47" t="s">
        <v>9916</v>
      </c>
      <c r="G1615" s="47" t="s">
        <v>9917</v>
      </c>
      <c r="H1615" s="47" t="s">
        <v>9918</v>
      </c>
      <c r="I1615" s="47" t="s">
        <v>2414</v>
      </c>
      <c r="J1615" s="47" t="s">
        <v>2233</v>
      </c>
      <c r="K1615" s="47" t="s">
        <v>14437</v>
      </c>
      <c r="L1615" s="47">
        <v>0.32292860746383673</v>
      </c>
      <c r="M1615" s="47">
        <v>-34.6586529</v>
      </c>
      <c r="N1615" s="47">
        <v>-58.697345300000002</v>
      </c>
      <c r="O1615" s="47" t="s">
        <v>16819</v>
      </c>
      <c r="P1615" s="47">
        <v>1</v>
      </c>
      <c r="Q1615">
        <v>18</v>
      </c>
      <c r="S1615" s="23" t="s">
        <v>2347</v>
      </c>
      <c r="T1615" t="str">
        <f t="shared" si="229"/>
        <v>08</v>
      </c>
      <c r="V1615" t="str">
        <f>+VLOOKUP(B1615,MARCO!E:E,1,FALSE)</f>
        <v>Ituzaingó</v>
      </c>
      <c r="W1615" t="s">
        <v>134</v>
      </c>
      <c r="X1615" t="s">
        <v>134</v>
      </c>
      <c r="Y1615" t="str">
        <f t="shared" si="230"/>
        <v>R 8 - D 136 - 453 - 2348</v>
      </c>
      <c r="Z1615" t="s">
        <v>20</v>
      </c>
      <c r="AA1615" t="s">
        <v>2349</v>
      </c>
      <c r="AB1615" t="s">
        <v>21</v>
      </c>
      <c r="AD1615" t="str">
        <f t="shared" si="231"/>
        <v>Ub Juana Azurduy</v>
      </c>
      <c r="AE1615" t="s">
        <v>22</v>
      </c>
      <c r="AF1615" t="s">
        <v>23</v>
      </c>
      <c r="AG1615" t="s">
        <v>26</v>
      </c>
      <c r="AH1615" t="s">
        <v>2348</v>
      </c>
      <c r="AI1615" s="13">
        <f t="shared" si="232"/>
        <v>18</v>
      </c>
      <c r="AJ1615" s="13">
        <f t="shared" si="233"/>
        <v>1</v>
      </c>
      <c r="AK1615" s="21">
        <v>1</v>
      </c>
      <c r="AM1615" t="s">
        <v>2154</v>
      </c>
      <c r="AN1615" t="str">
        <f t="shared" si="227"/>
        <v>R08</v>
      </c>
      <c r="AO1615" s="20" t="str">
        <f t="shared" si="228"/>
        <v>FINES_R08</v>
      </c>
      <c r="AP1615" s="25">
        <f t="shared" si="234"/>
        <v>0.32292860746383673</v>
      </c>
      <c r="AQ1615" s="24" t="str">
        <f>+IFERROR(VLOOKUP(Y1615,#REF!,2,FALSE),"-")</f>
        <v>-</v>
      </c>
      <c r="AR1615" s="13" t="s">
        <v>2393</v>
      </c>
      <c r="AS1615" t="s">
        <v>2398</v>
      </c>
      <c r="AT1615" t="str">
        <f t="shared" si="235"/>
        <v>Colombia - 1605 - Ituzaingó Villa Las Naciones</v>
      </c>
    </row>
    <row r="1616" spans="1:46" ht="15.75" thickBot="1" x14ac:dyDescent="0.3">
      <c r="A1616" s="47">
        <v>8</v>
      </c>
      <c r="B1616" s="47" t="s">
        <v>2094</v>
      </c>
      <c r="C1616" s="47" t="s">
        <v>2374</v>
      </c>
      <c r="D1616" s="47" t="s">
        <v>2104</v>
      </c>
      <c r="E1616" s="47" t="s">
        <v>230</v>
      </c>
      <c r="F1616" s="47" t="s">
        <v>9921</v>
      </c>
      <c r="G1616" s="47" t="s">
        <v>9922</v>
      </c>
      <c r="H1616" s="47" t="s">
        <v>9923</v>
      </c>
      <c r="I1616" s="47" t="s">
        <v>2475</v>
      </c>
      <c r="J1616" s="47" t="s">
        <v>9925</v>
      </c>
      <c r="K1616" s="47" t="s">
        <v>14438</v>
      </c>
      <c r="L1616" s="47">
        <v>0.41753286123275762</v>
      </c>
      <c r="M1616" s="47">
        <v>-34.633126652038399</v>
      </c>
      <c r="N1616" s="47">
        <v>-58.699984944655498</v>
      </c>
      <c r="O1616" s="47" t="s">
        <v>16820</v>
      </c>
      <c r="P1616" s="47">
        <v>2</v>
      </c>
      <c r="Q1616">
        <v>23</v>
      </c>
      <c r="S1616" s="23" t="s">
        <v>2347</v>
      </c>
      <c r="T1616" t="str">
        <f t="shared" si="229"/>
        <v>08</v>
      </c>
      <c r="V1616" t="str">
        <f>+VLOOKUP(B1616,MARCO!E:E,1,FALSE)</f>
        <v>Ituzaingó</v>
      </c>
      <c r="W1616" t="s">
        <v>134</v>
      </c>
      <c r="X1616" t="s">
        <v>134</v>
      </c>
      <c r="Y1616" t="str">
        <f t="shared" si="230"/>
        <v>R 8 - D 136 - 453 - 0833</v>
      </c>
      <c r="Z1616" t="s">
        <v>20</v>
      </c>
      <c r="AA1616" t="s">
        <v>2349</v>
      </c>
      <c r="AB1616" t="s">
        <v>21</v>
      </c>
      <c r="AD1616" t="str">
        <f t="shared" si="231"/>
        <v>Esc De Educ. Especial Picasso</v>
      </c>
      <c r="AE1616" t="s">
        <v>22</v>
      </c>
      <c r="AF1616" t="s">
        <v>23</v>
      </c>
      <c r="AG1616" t="s">
        <v>26</v>
      </c>
      <c r="AH1616" t="s">
        <v>2348</v>
      </c>
      <c r="AI1616" s="13">
        <f t="shared" si="232"/>
        <v>23</v>
      </c>
      <c r="AJ1616" s="13">
        <f t="shared" si="233"/>
        <v>2</v>
      </c>
      <c r="AK1616" s="21">
        <v>1</v>
      </c>
      <c r="AM1616" t="s">
        <v>2154</v>
      </c>
      <c r="AN1616" t="str">
        <f t="shared" si="227"/>
        <v>R08</v>
      </c>
      <c r="AO1616" s="20" t="str">
        <f t="shared" si="228"/>
        <v>FINES_R08</v>
      </c>
      <c r="AP1616" s="25">
        <f t="shared" si="234"/>
        <v>0.41753286123275762</v>
      </c>
      <c r="AQ1616" s="24" t="str">
        <f>+IFERROR(VLOOKUP(Y1616,#REF!,2,FALSE),"-")</f>
        <v>-</v>
      </c>
      <c r="AR1616" s="13" t="s">
        <v>2393</v>
      </c>
      <c r="AS1616" t="s">
        <v>2398</v>
      </c>
      <c r="AT1616" t="str">
        <f t="shared" si="235"/>
        <v>Calle 26 - 3684 e/ Perdomo - Ituzaingó Villa León</v>
      </c>
    </row>
    <row r="1617" spans="1:46" ht="15.75" thickBot="1" x14ac:dyDescent="0.3">
      <c r="A1617" s="47">
        <v>8</v>
      </c>
      <c r="B1617" s="47" t="s">
        <v>2094</v>
      </c>
      <c r="C1617" s="47" t="s">
        <v>2374</v>
      </c>
      <c r="D1617" s="47" t="s">
        <v>2104</v>
      </c>
      <c r="E1617" s="47" t="s">
        <v>230</v>
      </c>
      <c r="F1617" s="47" t="s">
        <v>9926</v>
      </c>
      <c r="G1617" s="47" t="s">
        <v>2233</v>
      </c>
      <c r="H1617" s="47" t="s">
        <v>9927</v>
      </c>
      <c r="I1617" s="47" t="s">
        <v>2475</v>
      </c>
      <c r="J1617" s="47" t="s">
        <v>2233</v>
      </c>
      <c r="K1617" s="47" t="s">
        <v>14439</v>
      </c>
      <c r="L1617" s="47">
        <v>0.1915818452835083</v>
      </c>
      <c r="M1617" s="47">
        <v>-34.6612748171707</v>
      </c>
      <c r="N1617" s="47">
        <v>-58.664030826664799</v>
      </c>
      <c r="O1617" s="47" t="s">
        <v>16821</v>
      </c>
      <c r="P1617" s="47">
        <v>3</v>
      </c>
      <c r="Q1617">
        <v>43</v>
      </c>
      <c r="S1617" s="23" t="s">
        <v>2347</v>
      </c>
      <c r="T1617" t="str">
        <f t="shared" si="229"/>
        <v>08</v>
      </c>
      <c r="V1617" t="str">
        <f>+VLOOKUP(B1617,MARCO!E:E,1,FALSE)</f>
        <v>Ituzaingó</v>
      </c>
      <c r="W1617" t="s">
        <v>134</v>
      </c>
      <c r="X1617" t="s">
        <v>134</v>
      </c>
      <c r="Y1617" t="str">
        <f t="shared" si="230"/>
        <v>R 8 - D 136 - 453 - 0835</v>
      </c>
      <c r="Z1617" t="s">
        <v>20</v>
      </c>
      <c r="AA1617" t="s">
        <v>2349</v>
      </c>
      <c r="AB1617" t="s">
        <v>21</v>
      </c>
      <c r="AD1617" t="str">
        <f t="shared" si="231"/>
        <v>Escuela Recuperadora</v>
      </c>
      <c r="AE1617" t="s">
        <v>22</v>
      </c>
      <c r="AF1617" t="s">
        <v>23</v>
      </c>
      <c r="AG1617" t="s">
        <v>26</v>
      </c>
      <c r="AH1617" t="s">
        <v>2348</v>
      </c>
      <c r="AI1617" s="13">
        <f t="shared" si="232"/>
        <v>43</v>
      </c>
      <c r="AJ1617" s="13">
        <f t="shared" si="233"/>
        <v>3</v>
      </c>
      <c r="AK1617" s="21">
        <v>1</v>
      </c>
      <c r="AM1617" t="s">
        <v>2154</v>
      </c>
      <c r="AN1617" t="str">
        <f t="shared" si="227"/>
        <v>R08</v>
      </c>
      <c r="AO1617" s="20" t="str">
        <f t="shared" si="228"/>
        <v>FINES_R08</v>
      </c>
      <c r="AP1617" s="25">
        <f t="shared" si="234"/>
        <v>0.1915818452835083</v>
      </c>
      <c r="AQ1617" s="24" t="str">
        <f>+IFERROR(VLOOKUP(Y1617,#REF!,2,FALSE),"-")</f>
        <v>-</v>
      </c>
      <c r="AR1617" s="13" t="s">
        <v>2393</v>
      </c>
      <c r="AS1617" t="s">
        <v>2397</v>
      </c>
      <c r="AT1617" t="str">
        <f t="shared" si="235"/>
        <v>Olivera - 736 e/ Medrano - Ituzaingó Ituzaingó Sur</v>
      </c>
    </row>
    <row r="1618" spans="1:46" ht="15.75" thickBot="1" x14ac:dyDescent="0.3">
      <c r="A1618" s="47">
        <v>8</v>
      </c>
      <c r="B1618" s="47" t="s">
        <v>2094</v>
      </c>
      <c r="C1618" s="47" t="s">
        <v>2374</v>
      </c>
      <c r="D1618" s="47" t="s">
        <v>2104</v>
      </c>
      <c r="E1618" s="47" t="s">
        <v>230</v>
      </c>
      <c r="F1618" s="47" t="s">
        <v>9932</v>
      </c>
      <c r="G1618" s="47" t="s">
        <v>9933</v>
      </c>
      <c r="H1618" s="47" t="s">
        <v>9934</v>
      </c>
      <c r="I1618" s="47" t="s">
        <v>2475</v>
      </c>
      <c r="J1618" s="47" t="s">
        <v>9936</v>
      </c>
      <c r="K1618" s="47" t="s">
        <v>14440</v>
      </c>
      <c r="L1618" s="47">
        <v>0.42930755019187927</v>
      </c>
      <c r="M1618" s="47">
        <v>-34.6237554</v>
      </c>
      <c r="N1618" s="47">
        <v>-58.715980000000002</v>
      </c>
      <c r="O1618" s="47" t="s">
        <v>16822</v>
      </c>
      <c r="P1618" s="47">
        <v>1</v>
      </c>
      <c r="Q1618">
        <v>10</v>
      </c>
      <c r="S1618" s="23" t="s">
        <v>2347</v>
      </c>
      <c r="T1618" t="str">
        <f t="shared" si="229"/>
        <v>08</v>
      </c>
      <c r="V1618" t="str">
        <f>+VLOOKUP(B1618,MARCO!E:E,1,FALSE)</f>
        <v>Ituzaingó</v>
      </c>
      <c r="W1618" t="s">
        <v>134</v>
      </c>
      <c r="X1618" t="s">
        <v>134</v>
      </c>
      <c r="Y1618" t="str">
        <f t="shared" si="230"/>
        <v>R 8 - D 136 - 453 - 0836</v>
      </c>
      <c r="Z1618" t="s">
        <v>20</v>
      </c>
      <c r="AA1618" t="s">
        <v>2349</v>
      </c>
      <c r="AB1618" t="s">
        <v>21</v>
      </c>
      <c r="AD1618" t="str">
        <f t="shared" si="231"/>
        <v>Esc. De Educ. Especial Juntos A La Par</v>
      </c>
      <c r="AE1618" t="s">
        <v>22</v>
      </c>
      <c r="AF1618" t="s">
        <v>23</v>
      </c>
      <c r="AG1618" t="s">
        <v>26</v>
      </c>
      <c r="AH1618" t="s">
        <v>2348</v>
      </c>
      <c r="AI1618" s="13">
        <f t="shared" si="232"/>
        <v>10</v>
      </c>
      <c r="AJ1618" s="13">
        <f t="shared" si="233"/>
        <v>1</v>
      </c>
      <c r="AK1618" s="21">
        <v>1</v>
      </c>
      <c r="AM1618" t="s">
        <v>2154</v>
      </c>
      <c r="AN1618" t="str">
        <f t="shared" si="227"/>
        <v>R08</v>
      </c>
      <c r="AO1618" s="20" t="str">
        <f t="shared" si="228"/>
        <v>FINES_R08</v>
      </c>
      <c r="AP1618" s="25">
        <f t="shared" si="234"/>
        <v>0.42930755019187927</v>
      </c>
      <c r="AQ1618" s="24" t="str">
        <f>+IFERROR(VLOOKUP(Y1618,#REF!,2,FALSE),"-")</f>
        <v>-</v>
      </c>
      <c r="AR1618" s="13" t="s">
        <v>2393</v>
      </c>
      <c r="AS1618" t="s">
        <v>2397</v>
      </c>
      <c r="AT1618" t="str">
        <f t="shared" si="235"/>
        <v>De Las Boleadoras - 2974 - Ituzaingó Villa Udaondo</v>
      </c>
    </row>
    <row r="1619" spans="1:46" ht="15.75" thickBot="1" x14ac:dyDescent="0.3">
      <c r="A1619" s="47">
        <v>8</v>
      </c>
      <c r="B1619" s="47" t="s">
        <v>2094</v>
      </c>
      <c r="C1619" s="47" t="s">
        <v>2374</v>
      </c>
      <c r="D1619" s="47" t="s">
        <v>2104</v>
      </c>
      <c r="E1619" s="47" t="s">
        <v>230</v>
      </c>
      <c r="F1619" s="47" t="s">
        <v>9937</v>
      </c>
      <c r="G1619" s="47" t="s">
        <v>2234</v>
      </c>
      <c r="H1619" s="47" t="s">
        <v>9938</v>
      </c>
      <c r="I1619" s="47" t="s">
        <v>2475</v>
      </c>
      <c r="J1619" s="47" t="s">
        <v>2278</v>
      </c>
      <c r="K1619" s="47" t="s">
        <v>14441</v>
      </c>
      <c r="L1619" s="47">
        <v>0.88816332817077637</v>
      </c>
      <c r="M1619" s="47">
        <v>-34.649389800000002</v>
      </c>
      <c r="N1619" s="47">
        <v>-58.703888900000003</v>
      </c>
      <c r="O1619" s="47" t="s">
        <v>16823</v>
      </c>
      <c r="P1619" s="47">
        <v>1</v>
      </c>
      <c r="Q1619">
        <v>15</v>
      </c>
      <c r="S1619" s="23" t="s">
        <v>2347</v>
      </c>
      <c r="T1619" t="str">
        <f t="shared" si="229"/>
        <v>08</v>
      </c>
      <c r="V1619" t="str">
        <f>+VLOOKUP(B1619,MARCO!E:E,1,FALSE)</f>
        <v>Ituzaingó</v>
      </c>
      <c r="W1619" t="s">
        <v>134</v>
      </c>
      <c r="X1619" t="s">
        <v>134</v>
      </c>
      <c r="Y1619" t="str">
        <f t="shared" si="230"/>
        <v>R 8 - D 136 - 453 - 0842</v>
      </c>
      <c r="Z1619" t="s">
        <v>20</v>
      </c>
      <c r="AA1619" t="s">
        <v>2349</v>
      </c>
      <c r="AB1619" t="s">
        <v>21</v>
      </c>
      <c r="AD1619" t="str">
        <f t="shared" si="231"/>
        <v>La Compañera</v>
      </c>
      <c r="AE1619" t="s">
        <v>22</v>
      </c>
      <c r="AF1619" t="s">
        <v>23</v>
      </c>
      <c r="AG1619" t="s">
        <v>26</v>
      </c>
      <c r="AH1619" t="s">
        <v>2348</v>
      </c>
      <c r="AI1619" s="13">
        <f t="shared" si="232"/>
        <v>15</v>
      </c>
      <c r="AJ1619" s="13">
        <f t="shared" si="233"/>
        <v>1</v>
      </c>
      <c r="AK1619" s="21">
        <v>1</v>
      </c>
      <c r="AM1619" t="s">
        <v>2154</v>
      </c>
      <c r="AN1619" t="str">
        <f t="shared" si="227"/>
        <v>R08</v>
      </c>
      <c r="AO1619" s="20" t="str">
        <f t="shared" si="228"/>
        <v>FINES_R08</v>
      </c>
      <c r="AP1619" s="25">
        <f t="shared" si="234"/>
        <v>0.88816332817077637</v>
      </c>
      <c r="AQ1619" s="24" t="str">
        <f>+IFERROR(VLOOKUP(Y1619,#REF!,2,FALSE),"-")</f>
        <v>-</v>
      </c>
      <c r="AR1619" s="13" t="s">
        <v>2393</v>
      </c>
      <c r="AS1619" t="s">
        <v>2398</v>
      </c>
      <c r="AT1619" t="str">
        <f t="shared" si="235"/>
        <v>San Fernando - 2764 - Ituzaingó San Alberto</v>
      </c>
    </row>
    <row r="1620" spans="1:46" ht="15.75" thickBot="1" x14ac:dyDescent="0.3">
      <c r="A1620" s="47">
        <v>8</v>
      </c>
      <c r="B1620" s="47" t="s">
        <v>2094</v>
      </c>
      <c r="C1620" s="47" t="s">
        <v>2374</v>
      </c>
      <c r="D1620" s="47" t="s">
        <v>2104</v>
      </c>
      <c r="E1620" s="47" t="s">
        <v>230</v>
      </c>
      <c r="F1620" s="47" t="s">
        <v>9940</v>
      </c>
      <c r="G1620" s="47" t="s">
        <v>9941</v>
      </c>
      <c r="H1620" s="47" t="s">
        <v>9942</v>
      </c>
      <c r="I1620" s="47" t="s">
        <v>2475</v>
      </c>
      <c r="J1620" s="47" t="s">
        <v>2278</v>
      </c>
      <c r="K1620" s="47" t="s">
        <v>14442</v>
      </c>
      <c r="L1620" s="47">
        <v>0.64483422040939331</v>
      </c>
      <c r="M1620" s="47">
        <v>-34.643497608902003</v>
      </c>
      <c r="N1620" s="47">
        <v>-58.708265795701998</v>
      </c>
      <c r="O1620" s="47" t="s">
        <v>16824</v>
      </c>
      <c r="P1620" s="47">
        <v>1</v>
      </c>
      <c r="Q1620">
        <v>19</v>
      </c>
      <c r="S1620" s="23" t="s">
        <v>2347</v>
      </c>
      <c r="T1620" t="str">
        <f t="shared" si="229"/>
        <v>08</v>
      </c>
      <c r="V1620" t="str">
        <f>+VLOOKUP(B1620,MARCO!E:E,1,FALSE)</f>
        <v>Ituzaingó</v>
      </c>
      <c r="W1620" t="s">
        <v>134</v>
      </c>
      <c r="X1620" t="s">
        <v>134</v>
      </c>
      <c r="Y1620" t="str">
        <f t="shared" si="230"/>
        <v>R 8 - D 136 - 453 - 4315</v>
      </c>
      <c r="Z1620" t="s">
        <v>20</v>
      </c>
      <c r="AA1620" t="s">
        <v>2349</v>
      </c>
      <c r="AB1620" t="s">
        <v>21</v>
      </c>
      <c r="AD1620" t="str">
        <f t="shared" si="231"/>
        <v>Club 1ro De Mayo</v>
      </c>
      <c r="AE1620" t="s">
        <v>22</v>
      </c>
      <c r="AF1620" t="s">
        <v>23</v>
      </c>
      <c r="AG1620" t="s">
        <v>26</v>
      </c>
      <c r="AH1620" t="s">
        <v>2348</v>
      </c>
      <c r="AI1620" s="13">
        <f t="shared" si="232"/>
        <v>19</v>
      </c>
      <c r="AJ1620" s="13">
        <f t="shared" si="233"/>
        <v>1</v>
      </c>
      <c r="AK1620" s="21">
        <v>1</v>
      </c>
      <c r="AM1620" t="s">
        <v>2154</v>
      </c>
      <c r="AN1620" t="str">
        <f t="shared" si="227"/>
        <v>R08</v>
      </c>
      <c r="AO1620" s="20" t="str">
        <f t="shared" si="228"/>
        <v>FINES_R08</v>
      </c>
      <c r="AP1620" s="25">
        <f t="shared" si="234"/>
        <v>0.64483422040939331</v>
      </c>
      <c r="AQ1620" s="24" t="str">
        <f>+IFERROR(VLOOKUP(Y1620,#REF!,2,FALSE),"-")</f>
        <v>-</v>
      </c>
      <c r="AR1620" s="13" t="s">
        <v>2393</v>
      </c>
      <c r="AS1620" t="s">
        <v>2397</v>
      </c>
      <c r="AT1620" t="str">
        <f t="shared" si="235"/>
        <v>Balbastro 2656 - 10021 e/ Tel Aviv y Portugal - Ituzaingó San Alberto</v>
      </c>
    </row>
    <row r="1621" spans="1:46" ht="15.75" thickBot="1" x14ac:dyDescent="0.3">
      <c r="A1621" s="47">
        <v>8</v>
      </c>
      <c r="B1621" s="47" t="s">
        <v>2094</v>
      </c>
      <c r="C1621" s="47" t="s">
        <v>2374</v>
      </c>
      <c r="D1621" s="47" t="s">
        <v>2104</v>
      </c>
      <c r="E1621" s="47" t="s">
        <v>230</v>
      </c>
      <c r="F1621" s="47" t="s">
        <v>9944</v>
      </c>
      <c r="G1621" s="47" t="s">
        <v>9945</v>
      </c>
      <c r="H1621" s="47" t="s">
        <v>9946</v>
      </c>
      <c r="I1621" s="47" t="s">
        <v>2475</v>
      </c>
      <c r="J1621" s="47" t="s">
        <v>2278</v>
      </c>
      <c r="K1621" s="47" t="s">
        <v>14443</v>
      </c>
      <c r="L1621" s="47">
        <v>0.50450682640075684</v>
      </c>
      <c r="M1621" s="47">
        <v>-34.622784794597997</v>
      </c>
      <c r="N1621" s="47">
        <v>-58.709958688687003</v>
      </c>
      <c r="O1621" s="47" t="s">
        <v>16825</v>
      </c>
      <c r="P1621" s="47">
        <v>1</v>
      </c>
      <c r="Q1621">
        <v>20</v>
      </c>
      <c r="S1621" s="23" t="s">
        <v>2347</v>
      </c>
      <c r="T1621" t="str">
        <f t="shared" si="229"/>
        <v>08</v>
      </c>
      <c r="V1621" t="str">
        <f>+VLOOKUP(B1621,MARCO!E:E,1,FALSE)</f>
        <v>Ituzaingó</v>
      </c>
      <c r="W1621" t="s">
        <v>134</v>
      </c>
      <c r="X1621" t="s">
        <v>134</v>
      </c>
      <c r="Y1621" t="str">
        <f t="shared" si="230"/>
        <v>R 8 - D 136 - 453 - 4316</v>
      </c>
      <c r="Z1621" t="s">
        <v>20</v>
      </c>
      <c r="AA1621" t="s">
        <v>2349</v>
      </c>
      <c r="AB1621" t="s">
        <v>21</v>
      </c>
      <c r="AD1621" t="str">
        <f t="shared" si="231"/>
        <v>Ub La Pingui</v>
      </c>
      <c r="AE1621" t="s">
        <v>22</v>
      </c>
      <c r="AF1621" t="s">
        <v>23</v>
      </c>
      <c r="AG1621" t="s">
        <v>26</v>
      </c>
      <c r="AH1621" t="s">
        <v>2348</v>
      </c>
      <c r="AI1621" s="13">
        <f t="shared" si="232"/>
        <v>20</v>
      </c>
      <c r="AJ1621" s="13">
        <f t="shared" si="233"/>
        <v>1</v>
      </c>
      <c r="AK1621" s="21">
        <v>1</v>
      </c>
      <c r="AM1621" t="s">
        <v>2154</v>
      </c>
      <c r="AN1621" t="str">
        <f t="shared" si="227"/>
        <v>R08</v>
      </c>
      <c r="AO1621" s="20" t="str">
        <f t="shared" si="228"/>
        <v>FINES_R08</v>
      </c>
      <c r="AP1621" s="25">
        <f t="shared" si="234"/>
        <v>0.50450682640075684</v>
      </c>
      <c r="AQ1621" s="24" t="str">
        <f>+IFERROR(VLOOKUP(Y1621,#REF!,2,FALSE),"-")</f>
        <v>-</v>
      </c>
      <c r="AR1621" s="13" t="s">
        <v>2393</v>
      </c>
      <c r="AS1621" t="s">
        <v>2397</v>
      </c>
      <c r="AT1621" t="str">
        <f t="shared" si="235"/>
        <v>Del Lazo 4208 - 10022 e/ Las Caronas - Ituzaingó Villa Udaondo</v>
      </c>
    </row>
    <row r="1622" spans="1:46" ht="15.75" thickBot="1" x14ac:dyDescent="0.3">
      <c r="A1622" s="47">
        <v>8</v>
      </c>
      <c r="B1622" s="47" t="s">
        <v>2094</v>
      </c>
      <c r="C1622" s="47" t="s">
        <v>2374</v>
      </c>
      <c r="D1622" s="47" t="s">
        <v>2104</v>
      </c>
      <c r="E1622" s="47" t="s">
        <v>230</v>
      </c>
      <c r="F1622" s="47" t="s">
        <v>9948</v>
      </c>
      <c r="G1622" s="47" t="s">
        <v>9949</v>
      </c>
      <c r="H1622" s="47" t="s">
        <v>9950</v>
      </c>
      <c r="I1622" s="47" t="s">
        <v>2475</v>
      </c>
      <c r="J1622" s="47" t="s">
        <v>9952</v>
      </c>
      <c r="K1622" s="47" t="s">
        <v>14444</v>
      </c>
      <c r="L1622" s="47">
        <v>0.16342189908027649</v>
      </c>
      <c r="M1622" s="47">
        <v>-34.658720799999998</v>
      </c>
      <c r="N1622" s="47">
        <v>-58.669255900000003</v>
      </c>
      <c r="O1622" s="47" t="s">
        <v>16826</v>
      </c>
      <c r="P1622" s="47">
        <v>1</v>
      </c>
      <c r="Q1622">
        <v>18</v>
      </c>
      <c r="S1622" s="23" t="s">
        <v>2347</v>
      </c>
      <c r="T1622" t="str">
        <f t="shared" si="229"/>
        <v>08</v>
      </c>
      <c r="V1622" t="str">
        <f>+VLOOKUP(B1622,MARCO!E:E,1,FALSE)</f>
        <v>Ituzaingó</v>
      </c>
      <c r="W1622" t="s">
        <v>134</v>
      </c>
      <c r="X1622" t="s">
        <v>134</v>
      </c>
      <c r="Y1622" t="str">
        <f t="shared" si="230"/>
        <v>R 8 - D 136 - 453 - 2486</v>
      </c>
      <c r="Z1622" t="s">
        <v>20</v>
      </c>
      <c r="AA1622" t="s">
        <v>2349</v>
      </c>
      <c r="AB1622" t="s">
        <v>21</v>
      </c>
      <c r="AD1622" t="str">
        <f t="shared" si="231"/>
        <v>Sec. De Producción</v>
      </c>
      <c r="AE1622" t="s">
        <v>22</v>
      </c>
      <c r="AF1622" t="s">
        <v>23</v>
      </c>
      <c r="AG1622" t="s">
        <v>26</v>
      </c>
      <c r="AH1622" t="s">
        <v>2348</v>
      </c>
      <c r="AI1622" s="13">
        <f t="shared" si="232"/>
        <v>18</v>
      </c>
      <c r="AJ1622" s="13">
        <f t="shared" si="233"/>
        <v>1</v>
      </c>
      <c r="AK1622" s="21">
        <v>1</v>
      </c>
      <c r="AM1622" t="s">
        <v>2154</v>
      </c>
      <c r="AN1622" t="str">
        <f t="shared" si="227"/>
        <v>R08</v>
      </c>
      <c r="AO1622" s="20" t="str">
        <f t="shared" si="228"/>
        <v>FINES_R08</v>
      </c>
      <c r="AP1622" s="25">
        <f t="shared" si="234"/>
        <v>0.16342189908027649</v>
      </c>
      <c r="AQ1622" s="24" t="str">
        <f>+IFERROR(VLOOKUP(Y1622,#REF!,2,FALSE),"-")</f>
        <v>-</v>
      </c>
      <c r="AR1622" s="13" t="s">
        <v>2393</v>
      </c>
      <c r="AS1622" t="s">
        <v>2397</v>
      </c>
      <c r="AT1622" t="str">
        <f t="shared" si="235"/>
        <v>Fragio - 183 - Ituzaingó Ituzaingó Centro</v>
      </c>
    </row>
    <row r="1623" spans="1:46" ht="15.75" thickBot="1" x14ac:dyDescent="0.3">
      <c r="A1623" s="47">
        <v>8</v>
      </c>
      <c r="B1623" s="47" t="s">
        <v>2094</v>
      </c>
      <c r="C1623" s="47" t="s">
        <v>2374</v>
      </c>
      <c r="D1623" s="47" t="s">
        <v>2104</v>
      </c>
      <c r="E1623" s="47" t="s">
        <v>230</v>
      </c>
      <c r="F1623" s="47" t="s">
        <v>9954</v>
      </c>
      <c r="G1623" s="47" t="s">
        <v>9955</v>
      </c>
      <c r="H1623" s="47" t="s">
        <v>9956</v>
      </c>
      <c r="I1623" s="47" t="s">
        <v>2475</v>
      </c>
      <c r="J1623" s="47" t="s">
        <v>9958</v>
      </c>
      <c r="K1623" s="47" t="s">
        <v>14445</v>
      </c>
      <c r="L1623" s="47">
        <v>0.82963746786117554</v>
      </c>
      <c r="M1623" s="47">
        <v>-34.648002881859</v>
      </c>
      <c r="N1623" s="47">
        <v>-58.702895929432998</v>
      </c>
      <c r="O1623" s="47" t="s">
        <v>16827</v>
      </c>
      <c r="P1623" s="47">
        <v>1</v>
      </c>
      <c r="Q1623">
        <v>21</v>
      </c>
      <c r="S1623" s="23" t="s">
        <v>2347</v>
      </c>
      <c r="T1623" t="str">
        <f t="shared" si="229"/>
        <v>08</v>
      </c>
      <c r="V1623" t="str">
        <f>+VLOOKUP(B1623,MARCO!E:E,1,FALSE)</f>
        <v>Ituzaingó</v>
      </c>
      <c r="W1623" t="s">
        <v>134</v>
      </c>
      <c r="X1623" t="s">
        <v>134</v>
      </c>
      <c r="Y1623" t="str">
        <f t="shared" si="230"/>
        <v>R 8 - D 136 - 453 - 4603</v>
      </c>
      <c r="Z1623" t="s">
        <v>20</v>
      </c>
      <c r="AA1623" t="s">
        <v>2349</v>
      </c>
      <c r="AB1623" t="s">
        <v>21</v>
      </c>
      <c r="AD1623" t="str">
        <f t="shared" si="231"/>
        <v>Ub Carlos Caride</v>
      </c>
      <c r="AE1623" t="s">
        <v>22</v>
      </c>
      <c r="AF1623" t="s">
        <v>23</v>
      </c>
      <c r="AG1623" t="s">
        <v>26</v>
      </c>
      <c r="AH1623" t="s">
        <v>2348</v>
      </c>
      <c r="AI1623" s="13">
        <f t="shared" si="232"/>
        <v>21</v>
      </c>
      <c r="AJ1623" s="13">
        <f t="shared" si="233"/>
        <v>1</v>
      </c>
      <c r="AK1623" s="21">
        <v>1</v>
      </c>
      <c r="AM1623" t="s">
        <v>2154</v>
      </c>
      <c r="AN1623" t="str">
        <f t="shared" si="227"/>
        <v>R08</v>
      </c>
      <c r="AO1623" s="20" t="str">
        <f t="shared" si="228"/>
        <v>FINES_R08</v>
      </c>
      <c r="AP1623" s="25">
        <f t="shared" si="234"/>
        <v>0.82963746786117554</v>
      </c>
      <c r="AQ1623" s="24" t="str">
        <f>+IFERROR(VLOOKUP(Y1623,#REF!,2,FALSE),"-")</f>
        <v>-</v>
      </c>
      <c r="AR1623" s="13" t="s">
        <v>2393</v>
      </c>
      <c r="AS1623" t="s">
        <v>2397</v>
      </c>
      <c r="AT1623" t="str">
        <f t="shared" si="235"/>
        <v>Tel Aviv - 2710 - Ituzaingó San Alberto</v>
      </c>
    </row>
    <row r="1624" spans="1:46" ht="15.75" thickBot="1" x14ac:dyDescent="0.3">
      <c r="A1624" s="47">
        <v>8</v>
      </c>
      <c r="B1624" s="47" t="s">
        <v>2094</v>
      </c>
      <c r="C1624" s="47" t="s">
        <v>2374</v>
      </c>
      <c r="D1624" s="47" t="s">
        <v>2104</v>
      </c>
      <c r="E1624" s="47" t="s">
        <v>230</v>
      </c>
      <c r="F1624" s="47" t="s">
        <v>9959</v>
      </c>
      <c r="G1624" s="47" t="s">
        <v>9960</v>
      </c>
      <c r="H1624" s="47" t="s">
        <v>9961</v>
      </c>
      <c r="I1624" s="47" t="s">
        <v>2475</v>
      </c>
      <c r="J1624" s="47" t="s">
        <v>2278</v>
      </c>
      <c r="K1624" s="47" t="s">
        <v>14446</v>
      </c>
      <c r="L1624" s="47">
        <v>0.25896373391151428</v>
      </c>
      <c r="M1624" s="47">
        <v>-34.639570399999997</v>
      </c>
      <c r="N1624" s="47">
        <v>-58.676219600000003</v>
      </c>
      <c r="O1624" s="47" t="s">
        <v>16828</v>
      </c>
      <c r="P1624" s="47">
        <v>1</v>
      </c>
      <c r="Q1624">
        <v>13</v>
      </c>
      <c r="S1624" s="23" t="s">
        <v>2347</v>
      </c>
      <c r="T1624" t="str">
        <f t="shared" si="229"/>
        <v>08</v>
      </c>
      <c r="V1624" t="str">
        <f>+VLOOKUP(B1624,MARCO!E:E,1,FALSE)</f>
        <v>Ituzaingó</v>
      </c>
      <c r="W1624" t="s">
        <v>134</v>
      </c>
      <c r="X1624" t="s">
        <v>134</v>
      </c>
      <c r="Y1624" t="str">
        <f t="shared" si="230"/>
        <v>R 8 - D 136 - 453 - 0841</v>
      </c>
      <c r="Z1624" t="s">
        <v>20</v>
      </c>
      <c r="AA1624" t="s">
        <v>2349</v>
      </c>
      <c r="AB1624" t="s">
        <v>21</v>
      </c>
      <c r="AD1624" t="str">
        <f t="shared" si="231"/>
        <v>Cetia</v>
      </c>
      <c r="AE1624" t="s">
        <v>22</v>
      </c>
      <c r="AF1624" t="s">
        <v>23</v>
      </c>
      <c r="AG1624" t="s">
        <v>26</v>
      </c>
      <c r="AH1624" t="s">
        <v>2348</v>
      </c>
      <c r="AI1624" s="13">
        <f t="shared" si="232"/>
        <v>13</v>
      </c>
      <c r="AJ1624" s="13">
        <f t="shared" si="233"/>
        <v>1</v>
      </c>
      <c r="AK1624" s="21">
        <v>1</v>
      </c>
      <c r="AM1624" t="s">
        <v>2154</v>
      </c>
      <c r="AN1624" t="str">
        <f t="shared" si="227"/>
        <v>R08</v>
      </c>
      <c r="AO1624" s="20" t="str">
        <f t="shared" si="228"/>
        <v>FINES_R08</v>
      </c>
      <c r="AP1624" s="25">
        <f t="shared" si="234"/>
        <v>0.25896373391151428</v>
      </c>
      <c r="AQ1624" s="24" t="str">
        <f>+IFERROR(VLOOKUP(Y1624,#REF!,2,FALSE),"-")</f>
        <v>-</v>
      </c>
      <c r="AR1624" s="13" t="s">
        <v>2393</v>
      </c>
      <c r="AS1624" t="s">
        <v>2398</v>
      </c>
      <c r="AT1624" t="str">
        <f t="shared" si="235"/>
        <v>Brandsen - 2348 - Ituzaingó El Pilar</v>
      </c>
    </row>
    <row r="1625" spans="1:46" ht="15.75" thickBot="1" x14ac:dyDescent="0.3">
      <c r="A1625" s="47">
        <v>8</v>
      </c>
      <c r="B1625" s="47" t="s">
        <v>1244</v>
      </c>
      <c r="C1625" s="47" t="s">
        <v>2486</v>
      </c>
      <c r="D1625" s="47" t="s">
        <v>1280</v>
      </c>
      <c r="E1625" s="47" t="s">
        <v>99</v>
      </c>
      <c r="F1625" s="47" t="s">
        <v>9963</v>
      </c>
      <c r="G1625" s="47" t="s">
        <v>9964</v>
      </c>
      <c r="H1625" s="47" t="s">
        <v>9965</v>
      </c>
      <c r="I1625" s="47" t="s">
        <v>2414</v>
      </c>
      <c r="J1625" s="47"/>
      <c r="K1625" s="47" t="s">
        <v>14447</v>
      </c>
      <c r="L1625" s="47">
        <v>0.71199148893356323</v>
      </c>
      <c r="M1625" s="47">
        <v>-34.720404936238502</v>
      </c>
      <c r="N1625" s="47">
        <v>-58.782301483526098</v>
      </c>
      <c r="O1625" s="47" t="s">
        <v>16829</v>
      </c>
      <c r="P1625" s="47">
        <v>2</v>
      </c>
      <c r="Q1625">
        <v>41</v>
      </c>
      <c r="S1625" s="23" t="s">
        <v>2347</v>
      </c>
      <c r="T1625" t="str">
        <f t="shared" si="229"/>
        <v>08</v>
      </c>
      <c r="V1625" t="str">
        <f>+VLOOKUP(B1625,MARCO!E:E,1,FALSE)</f>
        <v>Merlo</v>
      </c>
      <c r="W1625" t="s">
        <v>134</v>
      </c>
      <c r="X1625" t="s">
        <v>134</v>
      </c>
      <c r="Y1625" t="str">
        <f t="shared" si="230"/>
        <v>R 8 - D 71 - 457 - 2753</v>
      </c>
      <c r="Z1625" t="s">
        <v>20</v>
      </c>
      <c r="AA1625" t="s">
        <v>2349</v>
      </c>
      <c r="AB1625" t="s">
        <v>21</v>
      </c>
      <c r="AD1625" t="str">
        <f t="shared" si="231"/>
        <v>E.p. N° 32</v>
      </c>
      <c r="AE1625" t="s">
        <v>22</v>
      </c>
      <c r="AF1625" t="s">
        <v>23</v>
      </c>
      <c r="AG1625" t="s">
        <v>26</v>
      </c>
      <c r="AH1625" t="s">
        <v>2348</v>
      </c>
      <c r="AI1625" s="13">
        <f t="shared" si="232"/>
        <v>41</v>
      </c>
      <c r="AJ1625" s="13">
        <f t="shared" si="233"/>
        <v>2</v>
      </c>
      <c r="AK1625" s="21">
        <v>1</v>
      </c>
      <c r="AM1625" t="s">
        <v>2154</v>
      </c>
      <c r="AN1625" t="str">
        <f t="shared" si="227"/>
        <v>R08</v>
      </c>
      <c r="AO1625" s="20" t="str">
        <f t="shared" si="228"/>
        <v>FINES_R08</v>
      </c>
      <c r="AP1625" s="25">
        <f t="shared" si="234"/>
        <v>0.71199148893356323</v>
      </c>
      <c r="AQ1625" s="24" t="str">
        <f>+IFERROR(VLOOKUP(Y1625,#REF!,2,FALSE),"-")</f>
        <v>-</v>
      </c>
      <c r="AR1625" s="13" t="s">
        <v>2393</v>
      </c>
      <c r="AS1625" t="s">
        <v>2397</v>
      </c>
      <c r="AT1625" t="str">
        <f t="shared" si="235"/>
        <v>Finlay - e/ Finlay y Alvarez Jonte - Mariano Acosta B. San Luis</v>
      </c>
    </row>
    <row r="1626" spans="1:46" ht="15.75" thickBot="1" x14ac:dyDescent="0.3">
      <c r="A1626" s="47">
        <v>8</v>
      </c>
      <c r="B1626" s="47" t="s">
        <v>1244</v>
      </c>
      <c r="C1626" s="47" t="s">
        <v>2486</v>
      </c>
      <c r="D1626" s="47" t="s">
        <v>1280</v>
      </c>
      <c r="E1626" s="47" t="s">
        <v>99</v>
      </c>
      <c r="F1626" s="47" t="s">
        <v>9967</v>
      </c>
      <c r="G1626" s="47" t="s">
        <v>9968</v>
      </c>
      <c r="H1626" s="47" t="s">
        <v>9969</v>
      </c>
      <c r="I1626" s="47" t="s">
        <v>2414</v>
      </c>
      <c r="J1626" s="47"/>
      <c r="K1626" s="47" t="s">
        <v>14448</v>
      </c>
      <c r="L1626" s="47">
        <v>0.69671523571014404</v>
      </c>
      <c r="M1626" s="47">
        <v>-34.707575000963203</v>
      </c>
      <c r="N1626" s="47">
        <v>-58.771274624297199</v>
      </c>
      <c r="O1626" s="47" t="s">
        <v>16830</v>
      </c>
      <c r="P1626" s="47">
        <v>2</v>
      </c>
      <c r="Q1626">
        <v>47</v>
      </c>
      <c r="S1626" s="23" t="s">
        <v>2347</v>
      </c>
      <c r="T1626" t="str">
        <f t="shared" si="229"/>
        <v>08</v>
      </c>
      <c r="V1626" t="str">
        <f>+VLOOKUP(B1626,MARCO!E:E,1,FALSE)</f>
        <v>Merlo</v>
      </c>
      <c r="W1626" t="s">
        <v>134</v>
      </c>
      <c r="X1626" t="s">
        <v>134</v>
      </c>
      <c r="Y1626" t="str">
        <f t="shared" si="230"/>
        <v>R 8 - D 71 - 457 - 0170</v>
      </c>
      <c r="Z1626" t="s">
        <v>20</v>
      </c>
      <c r="AA1626" t="s">
        <v>2349</v>
      </c>
      <c r="AB1626" t="s">
        <v>21</v>
      </c>
      <c r="AD1626" t="str">
        <f t="shared" si="231"/>
        <v>Escuela Primaria Nº21</v>
      </c>
      <c r="AE1626" t="s">
        <v>22</v>
      </c>
      <c r="AF1626" t="s">
        <v>23</v>
      </c>
      <c r="AG1626" t="s">
        <v>26</v>
      </c>
      <c r="AH1626" t="s">
        <v>2348</v>
      </c>
      <c r="AI1626" s="13">
        <f t="shared" si="232"/>
        <v>47</v>
      </c>
      <c r="AJ1626" s="13">
        <f t="shared" si="233"/>
        <v>2</v>
      </c>
      <c r="AK1626" s="21">
        <v>1</v>
      </c>
      <c r="AM1626" t="s">
        <v>2154</v>
      </c>
      <c r="AN1626" t="str">
        <f t="shared" si="227"/>
        <v>R08</v>
      </c>
      <c r="AO1626" s="20" t="str">
        <f t="shared" si="228"/>
        <v>FINES_R08</v>
      </c>
      <c r="AP1626" s="25">
        <f t="shared" si="234"/>
        <v>0.69671523571014404</v>
      </c>
      <c r="AQ1626" s="24" t="str">
        <f>+IFERROR(VLOOKUP(Y1626,#REF!,2,FALSE),"-")</f>
        <v>-</v>
      </c>
      <c r="AR1626" s="13" t="s">
        <v>2393</v>
      </c>
      <c r="AS1626" t="s">
        <v>2397</v>
      </c>
      <c r="AT1626" t="str">
        <f t="shared" si="235"/>
        <v>Marimonias - 548 e/ Heredia y Alvarez Jonte - Agustin Ferrari B. Loma Grande</v>
      </c>
    </row>
    <row r="1627" spans="1:46" ht="15.75" thickBot="1" x14ac:dyDescent="0.3">
      <c r="A1627" s="47">
        <v>8</v>
      </c>
      <c r="B1627" s="47" t="s">
        <v>1244</v>
      </c>
      <c r="C1627" s="47" t="s">
        <v>5433</v>
      </c>
      <c r="D1627" s="47" t="s">
        <v>1281</v>
      </c>
      <c r="E1627" s="47" t="s">
        <v>101</v>
      </c>
      <c r="F1627" s="47" t="s">
        <v>9971</v>
      </c>
      <c r="G1627" s="47" t="s">
        <v>9972</v>
      </c>
      <c r="H1627" s="47" t="s">
        <v>9973</v>
      </c>
      <c r="I1627" s="47" t="s">
        <v>2414</v>
      </c>
      <c r="J1627" s="47"/>
      <c r="K1627" s="47" t="s">
        <v>14449</v>
      </c>
      <c r="L1627" s="47">
        <v>0.38014057278633118</v>
      </c>
      <c r="M1627" s="47">
        <v>-34.6621805121205</v>
      </c>
      <c r="N1627" s="47">
        <v>-58.732989897565098</v>
      </c>
      <c r="O1627" s="47" t="s">
        <v>16831</v>
      </c>
      <c r="P1627" s="47">
        <v>3</v>
      </c>
      <c r="Q1627">
        <v>67</v>
      </c>
      <c r="S1627" s="23" t="s">
        <v>2347</v>
      </c>
      <c r="T1627" t="str">
        <f t="shared" si="229"/>
        <v>08</v>
      </c>
      <c r="V1627" t="str">
        <f>+VLOOKUP(B1627,MARCO!E:E,1,FALSE)</f>
        <v>Merlo</v>
      </c>
      <c r="W1627" t="s">
        <v>134</v>
      </c>
      <c r="X1627" t="s">
        <v>134</v>
      </c>
      <c r="Y1627" t="str">
        <f t="shared" si="230"/>
        <v>R 8 - D 71 - 458 - 2741</v>
      </c>
      <c r="Z1627" t="s">
        <v>20</v>
      </c>
      <c r="AA1627" t="s">
        <v>2349</v>
      </c>
      <c r="AB1627" t="s">
        <v>21</v>
      </c>
      <c r="AD1627" t="str">
        <f t="shared" si="231"/>
        <v>E.p. N° 8</v>
      </c>
      <c r="AE1627" t="s">
        <v>22</v>
      </c>
      <c r="AF1627" t="s">
        <v>23</v>
      </c>
      <c r="AG1627" t="s">
        <v>26</v>
      </c>
      <c r="AH1627" t="s">
        <v>2348</v>
      </c>
      <c r="AI1627" s="13">
        <f t="shared" si="232"/>
        <v>67</v>
      </c>
      <c r="AJ1627" s="13">
        <f t="shared" si="233"/>
        <v>3</v>
      </c>
      <c r="AK1627" s="21">
        <v>1</v>
      </c>
      <c r="AM1627" t="s">
        <v>2154</v>
      </c>
      <c r="AN1627" t="str">
        <f t="shared" si="227"/>
        <v>R08</v>
      </c>
      <c r="AO1627" s="20" t="str">
        <f t="shared" si="228"/>
        <v>FINES_R08</v>
      </c>
      <c r="AP1627" s="25">
        <f t="shared" si="234"/>
        <v>0.38014057278633118</v>
      </c>
      <c r="AQ1627" s="24" t="str">
        <f>+IFERROR(VLOOKUP(Y1627,#REF!,2,FALSE),"-")</f>
        <v>-</v>
      </c>
      <c r="AR1627" s="13" t="s">
        <v>2393</v>
      </c>
      <c r="AS1627" t="s">
        <v>2397</v>
      </c>
      <c r="AT1627" t="str">
        <f t="shared" si="235"/>
        <v>Rodriguez PeÑa - 145 e/ Garay y Presidente Campora - Merlo Norte</v>
      </c>
    </row>
    <row r="1628" spans="1:46" ht="15.75" thickBot="1" x14ac:dyDescent="0.3">
      <c r="A1628" s="47">
        <v>8</v>
      </c>
      <c r="B1628" s="47" t="s">
        <v>1244</v>
      </c>
      <c r="C1628" s="47" t="s">
        <v>5433</v>
      </c>
      <c r="D1628" s="47" t="s">
        <v>1281</v>
      </c>
      <c r="E1628" s="47" t="s">
        <v>101</v>
      </c>
      <c r="F1628" s="47" t="s">
        <v>9975</v>
      </c>
      <c r="G1628" s="47" t="s">
        <v>9976</v>
      </c>
      <c r="H1628" s="47" t="s">
        <v>9977</v>
      </c>
      <c r="I1628" s="47" t="s">
        <v>2414</v>
      </c>
      <c r="J1628" s="47"/>
      <c r="K1628" s="47" t="s">
        <v>14450</v>
      </c>
      <c r="L1628" s="47">
        <v>0.51138949394226074</v>
      </c>
      <c r="M1628" s="47">
        <v>-34.653012841765602</v>
      </c>
      <c r="N1628" s="47">
        <v>-58.726219126544599</v>
      </c>
      <c r="O1628" s="47" t="s">
        <v>16832</v>
      </c>
      <c r="P1628" s="47">
        <v>2</v>
      </c>
      <c r="Q1628">
        <v>33</v>
      </c>
      <c r="S1628" s="23" t="s">
        <v>2347</v>
      </c>
      <c r="T1628" t="str">
        <f t="shared" si="229"/>
        <v>08</v>
      </c>
      <c r="V1628" t="str">
        <f>+VLOOKUP(B1628,MARCO!E:E,1,FALSE)</f>
        <v>Merlo</v>
      </c>
      <c r="W1628" t="s">
        <v>134</v>
      </c>
      <c r="X1628" t="s">
        <v>134</v>
      </c>
      <c r="Y1628" t="str">
        <f t="shared" si="230"/>
        <v>R 8 - D 71 - 458 - 0169</v>
      </c>
      <c r="Z1628" t="s">
        <v>20</v>
      </c>
      <c r="AA1628" t="s">
        <v>2349</v>
      </c>
      <c r="AB1628" t="s">
        <v>21</v>
      </c>
      <c r="AD1628" t="str">
        <f t="shared" si="231"/>
        <v>Escuela Primaria Nº33</v>
      </c>
      <c r="AE1628" t="s">
        <v>22</v>
      </c>
      <c r="AF1628" t="s">
        <v>23</v>
      </c>
      <c r="AG1628" t="s">
        <v>26</v>
      </c>
      <c r="AH1628" t="s">
        <v>2348</v>
      </c>
      <c r="AI1628" s="13">
        <f t="shared" si="232"/>
        <v>33</v>
      </c>
      <c r="AJ1628" s="13">
        <f t="shared" si="233"/>
        <v>2</v>
      </c>
      <c r="AK1628" s="21">
        <v>1</v>
      </c>
      <c r="AM1628" t="s">
        <v>2154</v>
      </c>
      <c r="AN1628" t="str">
        <f t="shared" si="227"/>
        <v>R08</v>
      </c>
      <c r="AO1628" s="20" t="str">
        <f t="shared" si="228"/>
        <v>FINES_R08</v>
      </c>
      <c r="AP1628" s="25">
        <f t="shared" si="234"/>
        <v>0.51138949394226074</v>
      </c>
      <c r="AQ1628" s="24" t="str">
        <f>+IFERROR(VLOOKUP(Y1628,#REF!,2,FALSE),"-")</f>
        <v>-</v>
      </c>
      <c r="AR1628" s="13" t="s">
        <v>2393</v>
      </c>
      <c r="AS1628" t="s">
        <v>2398</v>
      </c>
      <c r="AT1628" t="str">
        <f t="shared" si="235"/>
        <v>Altolaguirre - e/ Pedriel - Merlo Norte</v>
      </c>
    </row>
    <row r="1629" spans="1:46" ht="15.75" thickBot="1" x14ac:dyDescent="0.3">
      <c r="A1629" s="47">
        <v>8</v>
      </c>
      <c r="B1629" s="47" t="s">
        <v>1244</v>
      </c>
      <c r="C1629" s="47" t="s">
        <v>2420</v>
      </c>
      <c r="D1629" s="47" t="s">
        <v>1284</v>
      </c>
      <c r="E1629" s="47" t="s">
        <v>107</v>
      </c>
      <c r="F1629" s="47" t="s">
        <v>9979</v>
      </c>
      <c r="G1629" s="47" t="s">
        <v>9980</v>
      </c>
      <c r="H1629" s="47" t="s">
        <v>9981</v>
      </c>
      <c r="I1629" s="47" t="s">
        <v>2414</v>
      </c>
      <c r="J1629" s="47"/>
      <c r="K1629" s="47" t="s">
        <v>14451</v>
      </c>
      <c r="L1629" s="47">
        <v>0.52250111103057861</v>
      </c>
      <c r="M1629" s="47">
        <v>-34.677160002607003</v>
      </c>
      <c r="N1629" s="47">
        <v>-58.760358737204001</v>
      </c>
      <c r="O1629" s="47" t="s">
        <v>16833</v>
      </c>
      <c r="P1629" s="47">
        <v>3</v>
      </c>
      <c r="Q1629">
        <v>54</v>
      </c>
      <c r="S1629" s="23" t="s">
        <v>2347</v>
      </c>
      <c r="T1629" t="str">
        <f t="shared" si="229"/>
        <v>08</v>
      </c>
      <c r="V1629" t="str">
        <f>+VLOOKUP(B1629,MARCO!E:E,1,FALSE)</f>
        <v>Merlo</v>
      </c>
      <c r="W1629" t="s">
        <v>134</v>
      </c>
      <c r="X1629" t="s">
        <v>134</v>
      </c>
      <c r="Y1629" t="str">
        <f t="shared" si="230"/>
        <v>R 8 - D 71 - 461 - 4059</v>
      </c>
      <c r="Z1629" t="s">
        <v>20</v>
      </c>
      <c r="AA1629" t="s">
        <v>2349</v>
      </c>
      <c r="AB1629" t="s">
        <v>21</v>
      </c>
      <c r="AD1629" t="str">
        <f t="shared" si="231"/>
        <v>Escuela Primaria N°26</v>
      </c>
      <c r="AE1629" t="s">
        <v>22</v>
      </c>
      <c r="AF1629" t="s">
        <v>23</v>
      </c>
      <c r="AG1629" t="s">
        <v>26</v>
      </c>
      <c r="AH1629" t="s">
        <v>2348</v>
      </c>
      <c r="AI1629" s="13">
        <f t="shared" si="232"/>
        <v>54</v>
      </c>
      <c r="AJ1629" s="13">
        <f t="shared" si="233"/>
        <v>3</v>
      </c>
      <c r="AK1629" s="21">
        <v>1</v>
      </c>
      <c r="AM1629" t="s">
        <v>2154</v>
      </c>
      <c r="AN1629" t="str">
        <f t="shared" si="227"/>
        <v>R08</v>
      </c>
      <c r="AO1629" s="20" t="str">
        <f t="shared" si="228"/>
        <v>FINES_R08</v>
      </c>
      <c r="AP1629" s="25">
        <f t="shared" si="234"/>
        <v>0.52250111103057861</v>
      </c>
      <c r="AQ1629" s="24" t="str">
        <f>+IFERROR(VLOOKUP(Y1629,#REF!,2,FALSE),"-")</f>
        <v>-</v>
      </c>
      <c r="AR1629" s="13" t="s">
        <v>2393</v>
      </c>
      <c r="AS1629" t="s">
        <v>2398</v>
      </c>
      <c r="AT1629" t="str">
        <f t="shared" si="235"/>
        <v>Jose Marti Y Cacheuta - e/ Madariaga y Arevalo - Merlo Km 34 1/2</v>
      </c>
    </row>
    <row r="1630" spans="1:46" ht="15.75" thickBot="1" x14ac:dyDescent="0.3">
      <c r="A1630" s="47">
        <v>8</v>
      </c>
      <c r="B1630" s="47" t="s">
        <v>1244</v>
      </c>
      <c r="C1630" s="47" t="s">
        <v>2497</v>
      </c>
      <c r="D1630" s="47" t="s">
        <v>1285</v>
      </c>
      <c r="E1630" s="47" t="s">
        <v>350</v>
      </c>
      <c r="F1630" s="47" t="s">
        <v>9983</v>
      </c>
      <c r="G1630" s="47" t="s">
        <v>9984</v>
      </c>
      <c r="H1630" s="47" t="s">
        <v>9985</v>
      </c>
      <c r="I1630" s="47" t="s">
        <v>2414</v>
      </c>
      <c r="J1630" s="47"/>
      <c r="K1630" s="47" t="s">
        <v>14452</v>
      </c>
      <c r="L1630" s="47">
        <v>0.53487205505371094</v>
      </c>
      <c r="M1630" s="47">
        <v>-34.6907356992483</v>
      </c>
      <c r="N1630" s="47">
        <v>-58.687637991597597</v>
      </c>
      <c r="O1630" s="47" t="s">
        <v>16834</v>
      </c>
      <c r="P1630" s="47">
        <v>1</v>
      </c>
      <c r="Q1630">
        <v>15</v>
      </c>
      <c r="S1630" s="23" t="s">
        <v>2347</v>
      </c>
      <c r="T1630" t="str">
        <f t="shared" si="229"/>
        <v>08</v>
      </c>
      <c r="V1630" t="str">
        <f>+VLOOKUP(B1630,MARCO!E:E,1,FALSE)</f>
        <v>Merlo</v>
      </c>
      <c r="W1630" t="s">
        <v>134</v>
      </c>
      <c r="X1630" t="s">
        <v>134</v>
      </c>
      <c r="Y1630" t="str">
        <f t="shared" si="230"/>
        <v>R 8 - D 71 - 462 - 2378</v>
      </c>
      <c r="Z1630" t="s">
        <v>20</v>
      </c>
      <c r="AA1630" t="s">
        <v>2349</v>
      </c>
      <c r="AB1630" t="s">
        <v>21</v>
      </c>
      <c r="AD1630" t="str">
        <f t="shared" si="231"/>
        <v>E.p. N° 6</v>
      </c>
      <c r="AE1630" t="s">
        <v>22</v>
      </c>
      <c r="AF1630" t="s">
        <v>23</v>
      </c>
      <c r="AG1630" t="s">
        <v>26</v>
      </c>
      <c r="AH1630" t="s">
        <v>2348</v>
      </c>
      <c r="AI1630" s="13">
        <f t="shared" si="232"/>
        <v>15</v>
      </c>
      <c r="AJ1630" s="13">
        <f t="shared" si="233"/>
        <v>1</v>
      </c>
      <c r="AK1630" s="21">
        <v>1</v>
      </c>
      <c r="AM1630" t="s">
        <v>2154</v>
      </c>
      <c r="AN1630" t="str">
        <f t="shared" si="227"/>
        <v>R08</v>
      </c>
      <c r="AO1630" s="20" t="str">
        <f t="shared" si="228"/>
        <v>FINES_R08</v>
      </c>
      <c r="AP1630" s="25">
        <f t="shared" si="234"/>
        <v>0.53487205505371094</v>
      </c>
      <c r="AQ1630" s="24" t="str">
        <f>+IFERROR(VLOOKUP(Y1630,#REF!,2,FALSE),"-")</f>
        <v>-</v>
      </c>
      <c r="AR1630" s="13" t="s">
        <v>2393</v>
      </c>
      <c r="AS1630" t="s">
        <v>2398</v>
      </c>
      <c r="AT1630" t="str">
        <f t="shared" si="235"/>
        <v>Victor Mercante - 150 e/ Victor Hugo y Zapiola - Libertad Centro</v>
      </c>
    </row>
    <row r="1631" spans="1:46" ht="15.75" thickBot="1" x14ac:dyDescent="0.3">
      <c r="A1631" s="47">
        <v>8</v>
      </c>
      <c r="B1631" s="47" t="s">
        <v>1244</v>
      </c>
      <c r="C1631" s="47" t="s">
        <v>2497</v>
      </c>
      <c r="D1631" s="47" t="s">
        <v>1285</v>
      </c>
      <c r="E1631" s="47" t="s">
        <v>350</v>
      </c>
      <c r="F1631" s="47" t="s">
        <v>9987</v>
      </c>
      <c r="G1631" s="47" t="s">
        <v>9988</v>
      </c>
      <c r="H1631" s="47" t="s">
        <v>9989</v>
      </c>
      <c r="I1631" s="47" t="s">
        <v>2414</v>
      </c>
      <c r="J1631" s="47"/>
      <c r="K1631" s="47" t="s">
        <v>14453</v>
      </c>
      <c r="L1631" s="47">
        <v>0.97205942869186401</v>
      </c>
      <c r="M1631" s="47">
        <v>-34.706665996607001</v>
      </c>
      <c r="N1631" s="47">
        <v>-58.668658822960602</v>
      </c>
      <c r="O1631" s="47" t="s">
        <v>16835</v>
      </c>
      <c r="P1631" s="47">
        <v>1</v>
      </c>
      <c r="Q1631">
        <v>25</v>
      </c>
      <c r="S1631" s="23" t="s">
        <v>2347</v>
      </c>
      <c r="T1631" t="str">
        <f t="shared" si="229"/>
        <v>08</v>
      </c>
      <c r="V1631" t="str">
        <f>+VLOOKUP(B1631,MARCO!E:E,1,FALSE)</f>
        <v>Merlo</v>
      </c>
      <c r="W1631" t="s">
        <v>134</v>
      </c>
      <c r="X1631" t="s">
        <v>134</v>
      </c>
      <c r="Y1631" t="str">
        <f t="shared" si="230"/>
        <v>R 8 - D 71 - 462 - 0167</v>
      </c>
      <c r="Z1631" t="s">
        <v>20</v>
      </c>
      <c r="AA1631" t="s">
        <v>2349</v>
      </c>
      <c r="AB1631" t="s">
        <v>21</v>
      </c>
      <c r="AD1631" t="str">
        <f t="shared" si="231"/>
        <v>Escuela Primaria Nº 7</v>
      </c>
      <c r="AE1631" t="s">
        <v>22</v>
      </c>
      <c r="AF1631" t="s">
        <v>23</v>
      </c>
      <c r="AG1631" t="s">
        <v>26</v>
      </c>
      <c r="AH1631" t="s">
        <v>2348</v>
      </c>
      <c r="AI1631" s="13">
        <f t="shared" si="232"/>
        <v>25</v>
      </c>
      <c r="AJ1631" s="13">
        <f t="shared" si="233"/>
        <v>1</v>
      </c>
      <c r="AK1631" s="21">
        <v>1</v>
      </c>
      <c r="AM1631" t="s">
        <v>2154</v>
      </c>
      <c r="AN1631" t="str">
        <f t="shared" si="227"/>
        <v>R08</v>
      </c>
      <c r="AO1631" s="20" t="str">
        <f t="shared" si="228"/>
        <v>FINES_R08</v>
      </c>
      <c r="AP1631" s="25">
        <f t="shared" si="234"/>
        <v>0.97205942869186401</v>
      </c>
      <c r="AQ1631" s="24" t="str">
        <f>+IFERROR(VLOOKUP(Y1631,#REF!,2,FALSE),"-")</f>
        <v>-</v>
      </c>
      <c r="AR1631" s="13" t="s">
        <v>2393</v>
      </c>
      <c r="AS1631" t="s">
        <v>2398</v>
      </c>
      <c r="AT1631" t="str">
        <f t="shared" si="235"/>
        <v>Obarrio - e/ Tapalque y Modesto La Fuente - Libertad B. Nuevo</v>
      </c>
    </row>
    <row r="1632" spans="1:46" ht="15.75" thickBot="1" x14ac:dyDescent="0.3">
      <c r="A1632" s="47">
        <v>8</v>
      </c>
      <c r="B1632" s="47" t="s">
        <v>1244</v>
      </c>
      <c r="C1632" s="47" t="s">
        <v>2387</v>
      </c>
      <c r="D1632" s="47" t="s">
        <v>1288</v>
      </c>
      <c r="E1632" s="47" t="s">
        <v>115</v>
      </c>
      <c r="F1632" s="47" t="s">
        <v>9991</v>
      </c>
      <c r="G1632" s="47" t="s">
        <v>9992</v>
      </c>
      <c r="H1632" s="47" t="s">
        <v>9993</v>
      </c>
      <c r="I1632" s="47" t="s">
        <v>2414</v>
      </c>
      <c r="J1632" s="47"/>
      <c r="K1632" s="47" t="s">
        <v>14454</v>
      </c>
      <c r="L1632" s="47">
        <v>0.71689438819885254</v>
      </c>
      <c r="M1632" s="47">
        <v>-34.694501853833202</v>
      </c>
      <c r="N1632" s="47">
        <v>-58.709114069985603</v>
      </c>
      <c r="O1632" s="47" t="s">
        <v>16836</v>
      </c>
      <c r="P1632" s="47">
        <v>4</v>
      </c>
      <c r="Q1632">
        <v>72</v>
      </c>
      <c r="S1632" s="23" t="s">
        <v>2347</v>
      </c>
      <c r="T1632" t="str">
        <f t="shared" si="229"/>
        <v>08</v>
      </c>
      <c r="V1632" t="str">
        <f>+VLOOKUP(B1632,MARCO!E:E,1,FALSE)</f>
        <v>Merlo</v>
      </c>
      <c r="W1632" t="s">
        <v>134</v>
      </c>
      <c r="X1632" t="s">
        <v>134</v>
      </c>
      <c r="Y1632" t="str">
        <f t="shared" si="230"/>
        <v>R 8 - D 71 - 465 - 2738</v>
      </c>
      <c r="Z1632" t="s">
        <v>20</v>
      </c>
      <c r="AA1632" t="s">
        <v>2349</v>
      </c>
      <c r="AB1632" t="s">
        <v>21</v>
      </c>
      <c r="AD1632" t="str">
        <f t="shared" si="231"/>
        <v>E.p. Nº 62</v>
      </c>
      <c r="AE1632" t="s">
        <v>22</v>
      </c>
      <c r="AF1632" t="s">
        <v>23</v>
      </c>
      <c r="AG1632" t="s">
        <v>26</v>
      </c>
      <c r="AH1632" t="s">
        <v>2348</v>
      </c>
      <c r="AI1632" s="13">
        <f t="shared" si="232"/>
        <v>72</v>
      </c>
      <c r="AJ1632" s="13">
        <f t="shared" si="233"/>
        <v>4</v>
      </c>
      <c r="AK1632" s="21">
        <v>1</v>
      </c>
      <c r="AM1632" t="s">
        <v>2154</v>
      </c>
      <c r="AN1632" t="str">
        <f t="shared" si="227"/>
        <v>R08</v>
      </c>
      <c r="AO1632" s="20" t="str">
        <f t="shared" si="228"/>
        <v>FINES_R08</v>
      </c>
      <c r="AP1632" s="25">
        <f t="shared" si="234"/>
        <v>0.71689438819885254</v>
      </c>
      <c r="AQ1632" s="24" t="str">
        <f>+IFERROR(VLOOKUP(Y1632,#REF!,2,FALSE),"-")</f>
        <v>-</v>
      </c>
      <c r="AR1632" s="13" t="s">
        <v>2393</v>
      </c>
      <c r="AS1632" t="s">
        <v>2398</v>
      </c>
      <c r="AT1632" t="str">
        <f t="shared" si="235"/>
        <v>Pizzurno - 2399 e/ Madrid y Yapeyu - Parque San Martin -</v>
      </c>
    </row>
    <row r="1633" spans="1:46" ht="15.75" thickBot="1" x14ac:dyDescent="0.3">
      <c r="A1633" s="47">
        <v>8</v>
      </c>
      <c r="B1633" s="47" t="s">
        <v>1244</v>
      </c>
      <c r="C1633" s="47" t="s">
        <v>2387</v>
      </c>
      <c r="D1633" s="47" t="s">
        <v>1288</v>
      </c>
      <c r="E1633" s="47" t="s">
        <v>115</v>
      </c>
      <c r="F1633" s="47" t="s">
        <v>9995</v>
      </c>
      <c r="G1633" s="47" t="s">
        <v>9996</v>
      </c>
      <c r="H1633" s="47" t="s">
        <v>9997</v>
      </c>
      <c r="I1633" s="47" t="s">
        <v>2414</v>
      </c>
      <c r="J1633" s="47"/>
      <c r="K1633" s="47" t="s">
        <v>14455</v>
      </c>
      <c r="L1633" s="47">
        <v>0.70040315389633179</v>
      </c>
      <c r="M1633" s="47">
        <v>-34.710349109679598</v>
      </c>
      <c r="N1633" s="47">
        <v>-58.737964877050999</v>
      </c>
      <c r="O1633" s="47" t="s">
        <v>16837</v>
      </c>
      <c r="P1633" s="47">
        <v>5</v>
      </c>
      <c r="Q1633">
        <v>98</v>
      </c>
      <c r="S1633" s="23" t="s">
        <v>2347</v>
      </c>
      <c r="T1633" t="str">
        <f t="shared" si="229"/>
        <v>08</v>
      </c>
      <c r="V1633" t="str">
        <f>+VLOOKUP(B1633,MARCO!E:E,1,FALSE)</f>
        <v>Merlo</v>
      </c>
      <c r="W1633" t="s">
        <v>134</v>
      </c>
      <c r="X1633" t="s">
        <v>134</v>
      </c>
      <c r="Y1633" t="str">
        <f t="shared" si="230"/>
        <v>R 8 - D 71 - 465 - 2746</v>
      </c>
      <c r="Z1633" t="s">
        <v>20</v>
      </c>
      <c r="AA1633" t="s">
        <v>2349</v>
      </c>
      <c r="AB1633" t="s">
        <v>21</v>
      </c>
      <c r="AD1633" t="str">
        <f t="shared" si="231"/>
        <v>E.p. N° 46</v>
      </c>
      <c r="AE1633" t="s">
        <v>22</v>
      </c>
      <c r="AF1633" t="s">
        <v>23</v>
      </c>
      <c r="AG1633" t="s">
        <v>26</v>
      </c>
      <c r="AH1633" t="s">
        <v>2348</v>
      </c>
      <c r="AI1633" s="13">
        <f t="shared" si="232"/>
        <v>98</v>
      </c>
      <c r="AJ1633" s="13">
        <f t="shared" si="233"/>
        <v>5</v>
      </c>
      <c r="AK1633" s="21">
        <v>1</v>
      </c>
      <c r="AM1633" t="s">
        <v>2154</v>
      </c>
      <c r="AN1633" t="str">
        <f t="shared" si="227"/>
        <v>R08</v>
      </c>
      <c r="AO1633" s="20" t="str">
        <f t="shared" si="228"/>
        <v>FINES_R08</v>
      </c>
      <c r="AP1633" s="25">
        <f t="shared" si="234"/>
        <v>0.70040315389633179</v>
      </c>
      <c r="AQ1633" s="24" t="str">
        <f>+IFERROR(VLOOKUP(Y1633,#REF!,2,FALSE),"-")</f>
        <v>-</v>
      </c>
      <c r="AR1633" s="13" t="s">
        <v>2393</v>
      </c>
      <c r="AS1633" t="s">
        <v>2397</v>
      </c>
      <c r="AT1633" t="str">
        <f t="shared" si="235"/>
        <v>Willam Morris - 1485 e/ Hurtado y Rosario - Parque San Martin B. Belgrano</v>
      </c>
    </row>
    <row r="1634" spans="1:46" ht="15.75" thickBot="1" x14ac:dyDescent="0.3">
      <c r="A1634" s="47">
        <v>8</v>
      </c>
      <c r="B1634" s="47" t="s">
        <v>1244</v>
      </c>
      <c r="C1634" s="47" t="s">
        <v>5433</v>
      </c>
      <c r="D1634" s="47" t="s">
        <v>1281</v>
      </c>
      <c r="E1634" s="47" t="s">
        <v>101</v>
      </c>
      <c r="F1634" s="47" t="s">
        <v>10000</v>
      </c>
      <c r="G1634" s="47" t="s">
        <v>10001</v>
      </c>
      <c r="H1634" s="47" t="s">
        <v>10002</v>
      </c>
      <c r="I1634" s="47" t="s">
        <v>2414</v>
      </c>
      <c r="J1634" s="47"/>
      <c r="K1634" s="47" t="s">
        <v>14456</v>
      </c>
      <c r="L1634" s="47">
        <v>0.1659231036901474</v>
      </c>
      <c r="M1634" s="47">
        <v>-34.668022009855001</v>
      </c>
      <c r="N1634" s="47">
        <v>-58.727401010100003</v>
      </c>
      <c r="O1634" s="47" t="s">
        <v>16838</v>
      </c>
      <c r="P1634" s="47">
        <v>1</v>
      </c>
      <c r="Q1634">
        <v>32</v>
      </c>
      <c r="S1634" s="23" t="s">
        <v>2347</v>
      </c>
      <c r="T1634" t="str">
        <f t="shared" si="229"/>
        <v>08</v>
      </c>
      <c r="V1634" t="str">
        <f>+VLOOKUP(B1634,MARCO!E:E,1,FALSE)</f>
        <v>Merlo</v>
      </c>
      <c r="W1634" t="s">
        <v>134</v>
      </c>
      <c r="X1634" t="s">
        <v>134</v>
      </c>
      <c r="Y1634" t="str">
        <f t="shared" si="230"/>
        <v>R 8 - D 71 - 458 - 2757</v>
      </c>
      <c r="Z1634" t="s">
        <v>20</v>
      </c>
      <c r="AA1634" t="s">
        <v>2349</v>
      </c>
      <c r="AB1634" t="s">
        <v>21</v>
      </c>
      <c r="AD1634" t="str">
        <f t="shared" si="231"/>
        <v>A.c. Manuel Dorrego</v>
      </c>
      <c r="AE1634" t="s">
        <v>22</v>
      </c>
      <c r="AF1634" t="s">
        <v>23</v>
      </c>
      <c r="AG1634" t="s">
        <v>26</v>
      </c>
      <c r="AH1634" t="s">
        <v>2348</v>
      </c>
      <c r="AI1634" s="13">
        <f t="shared" si="232"/>
        <v>32</v>
      </c>
      <c r="AJ1634" s="13">
        <f t="shared" si="233"/>
        <v>1</v>
      </c>
      <c r="AK1634" s="21">
        <v>1</v>
      </c>
      <c r="AM1634" t="s">
        <v>2154</v>
      </c>
      <c r="AN1634" t="str">
        <f t="shared" si="227"/>
        <v>R08</v>
      </c>
      <c r="AO1634" s="20" t="str">
        <f t="shared" si="228"/>
        <v>FINES_R08</v>
      </c>
      <c r="AP1634" s="25">
        <f t="shared" si="234"/>
        <v>0.1659231036901474</v>
      </c>
      <c r="AQ1634" s="24" t="str">
        <f>+IFERROR(VLOOKUP(Y1634,#REF!,2,FALSE),"-")</f>
        <v>-</v>
      </c>
      <c r="AR1634" s="13" t="s">
        <v>2393</v>
      </c>
      <c r="AS1634" t="s">
        <v>2397</v>
      </c>
      <c r="AT1634" t="str">
        <f t="shared" si="235"/>
        <v>Juncal - 640 e/ Riobamba y Suipacha - Merlo Centro</v>
      </c>
    </row>
    <row r="1635" spans="1:46" ht="15.75" thickBot="1" x14ac:dyDescent="0.3">
      <c r="A1635" s="47">
        <v>8</v>
      </c>
      <c r="B1635" s="47" t="s">
        <v>1244</v>
      </c>
      <c r="C1635" s="47" t="s">
        <v>5433</v>
      </c>
      <c r="D1635" s="47" t="s">
        <v>1281</v>
      </c>
      <c r="E1635" s="47" t="s">
        <v>101</v>
      </c>
      <c r="F1635" s="47" t="s">
        <v>10004</v>
      </c>
      <c r="G1635" s="47" t="s">
        <v>3237</v>
      </c>
      <c r="H1635" s="47" t="s">
        <v>10005</v>
      </c>
      <c r="I1635" s="47" t="s">
        <v>2414</v>
      </c>
      <c r="J1635" s="47"/>
      <c r="K1635" s="47" t="s">
        <v>14457</v>
      </c>
      <c r="L1635" s="47">
        <v>0.27588531374931341</v>
      </c>
      <c r="M1635" s="47">
        <v>-34.675218800000003</v>
      </c>
      <c r="N1635" s="47">
        <v>-58.718207499999998</v>
      </c>
      <c r="O1635" s="47" t="s">
        <v>16839</v>
      </c>
      <c r="P1635" s="47">
        <v>1</v>
      </c>
      <c r="Q1635">
        <v>27</v>
      </c>
      <c r="S1635" s="23" t="s">
        <v>2347</v>
      </c>
      <c r="T1635" t="str">
        <f t="shared" si="229"/>
        <v>08</v>
      </c>
      <c r="V1635" t="str">
        <f>+VLOOKUP(B1635,MARCO!E:E,1,FALSE)</f>
        <v>Merlo</v>
      </c>
      <c r="W1635" t="s">
        <v>134</v>
      </c>
      <c r="X1635" t="s">
        <v>134</v>
      </c>
      <c r="Y1635" t="str">
        <f t="shared" si="230"/>
        <v>R 8 - D 71 - 458 - 2759</v>
      </c>
      <c r="Z1635" t="s">
        <v>20</v>
      </c>
      <c r="AA1635" t="s">
        <v>2349</v>
      </c>
      <c r="AB1635" t="s">
        <v>21</v>
      </c>
      <c r="AD1635" t="str">
        <f t="shared" si="231"/>
        <v>Frente Renovador</v>
      </c>
      <c r="AE1635" t="s">
        <v>22</v>
      </c>
      <c r="AF1635" t="s">
        <v>23</v>
      </c>
      <c r="AG1635" t="s">
        <v>26</v>
      </c>
      <c r="AH1635" t="s">
        <v>2348</v>
      </c>
      <c r="AI1635" s="13">
        <f t="shared" si="232"/>
        <v>27</v>
      </c>
      <c r="AJ1635" s="13">
        <f t="shared" si="233"/>
        <v>1</v>
      </c>
      <c r="AK1635" s="21">
        <v>1</v>
      </c>
      <c r="AM1635" t="s">
        <v>2154</v>
      </c>
      <c r="AN1635" t="str">
        <f t="shared" si="227"/>
        <v>R08</v>
      </c>
      <c r="AO1635" s="20" t="str">
        <f t="shared" si="228"/>
        <v>FINES_R08</v>
      </c>
      <c r="AP1635" s="25">
        <f t="shared" si="234"/>
        <v>0.27588531374931341</v>
      </c>
      <c r="AQ1635" s="24" t="str">
        <f>+IFERROR(VLOOKUP(Y1635,#REF!,2,FALSE),"-")</f>
        <v>-</v>
      </c>
      <c r="AR1635" s="13" t="s">
        <v>2393</v>
      </c>
      <c r="AS1635" t="s">
        <v>2398</v>
      </c>
      <c r="AT1635" t="str">
        <f t="shared" si="235"/>
        <v>Av Real - 374 e/ 25 De Mayo y Leandro N. Alen - Merlo Centro</v>
      </c>
    </row>
    <row r="1636" spans="1:46" ht="15.75" thickBot="1" x14ac:dyDescent="0.3">
      <c r="A1636" s="47">
        <v>8</v>
      </c>
      <c r="B1636" s="47" t="s">
        <v>1244</v>
      </c>
      <c r="C1636" s="47" t="s">
        <v>2486</v>
      </c>
      <c r="D1636" s="47" t="s">
        <v>1280</v>
      </c>
      <c r="E1636" s="47" t="s">
        <v>99</v>
      </c>
      <c r="F1636" s="47" t="s">
        <v>10008</v>
      </c>
      <c r="G1636" s="47" t="s">
        <v>10009</v>
      </c>
      <c r="H1636" s="47" t="s">
        <v>10010</v>
      </c>
      <c r="I1636" s="47" t="s">
        <v>2414</v>
      </c>
      <c r="J1636" s="47"/>
      <c r="K1636" s="47" t="s">
        <v>14458</v>
      </c>
      <c r="L1636" s="47">
        <v>0.64238828420639038</v>
      </c>
      <c r="M1636" s="47">
        <v>-34.716968217594101</v>
      </c>
      <c r="N1636" s="47">
        <v>-58.801402367088997</v>
      </c>
      <c r="O1636" s="47" t="s">
        <v>16840</v>
      </c>
      <c r="P1636" s="47">
        <v>1</v>
      </c>
      <c r="Q1636">
        <v>38</v>
      </c>
      <c r="S1636" s="23" t="s">
        <v>2347</v>
      </c>
      <c r="T1636" t="str">
        <f t="shared" si="229"/>
        <v>08</v>
      </c>
      <c r="V1636" t="str">
        <f>+VLOOKUP(B1636,MARCO!E:E,1,FALSE)</f>
        <v>Merlo</v>
      </c>
      <c r="W1636" t="s">
        <v>134</v>
      </c>
      <c r="X1636" t="s">
        <v>134</v>
      </c>
      <c r="Y1636" t="str">
        <f t="shared" si="230"/>
        <v>R 8 - D 71 - 457 - 1171</v>
      </c>
      <c r="Z1636" t="s">
        <v>20</v>
      </c>
      <c r="AA1636" t="s">
        <v>2349</v>
      </c>
      <c r="AB1636" t="s">
        <v>21</v>
      </c>
      <c r="AD1636" t="str">
        <f t="shared" si="231"/>
        <v>Epa N° 704</v>
      </c>
      <c r="AE1636" t="s">
        <v>22</v>
      </c>
      <c r="AF1636" t="s">
        <v>23</v>
      </c>
      <c r="AG1636" t="s">
        <v>26</v>
      </c>
      <c r="AH1636" t="s">
        <v>2348</v>
      </c>
      <c r="AI1636" s="13">
        <f t="shared" si="232"/>
        <v>38</v>
      </c>
      <c r="AJ1636" s="13">
        <f t="shared" si="233"/>
        <v>1</v>
      </c>
      <c r="AK1636" s="21">
        <v>1</v>
      </c>
      <c r="AM1636" t="s">
        <v>2154</v>
      </c>
      <c r="AN1636" t="str">
        <f t="shared" si="227"/>
        <v>R08</v>
      </c>
      <c r="AO1636" s="20" t="str">
        <f t="shared" si="228"/>
        <v>FINES_R08</v>
      </c>
      <c r="AP1636" s="25">
        <f t="shared" si="234"/>
        <v>0.64238828420639038</v>
      </c>
      <c r="AQ1636" s="24" t="str">
        <f>+IFERROR(VLOOKUP(Y1636,#REF!,2,FALSE),"-")</f>
        <v>-</v>
      </c>
      <c r="AR1636" s="13" t="s">
        <v>2393</v>
      </c>
      <c r="AS1636" t="s">
        <v>2398</v>
      </c>
      <c r="AT1636" t="str">
        <f t="shared" si="235"/>
        <v>Garcia Del Rio - 1260 e/ Colombres y Cassaux - Mariano Acosta Villa Posse</v>
      </c>
    </row>
    <row r="1637" spans="1:46" ht="15.75" thickBot="1" x14ac:dyDescent="0.3">
      <c r="A1637" s="47">
        <v>8</v>
      </c>
      <c r="B1637" s="47" t="s">
        <v>1244</v>
      </c>
      <c r="C1637" s="47" t="s">
        <v>2420</v>
      </c>
      <c r="D1637" s="47" t="s">
        <v>1284</v>
      </c>
      <c r="E1637" s="47" t="s">
        <v>107</v>
      </c>
      <c r="F1637" s="47" t="s">
        <v>10012</v>
      </c>
      <c r="G1637" s="47" t="s">
        <v>10013</v>
      </c>
      <c r="H1637" s="47" t="s">
        <v>10014</v>
      </c>
      <c r="I1637" s="47" t="s">
        <v>2414</v>
      </c>
      <c r="J1637" s="47"/>
      <c r="K1637" s="47" t="s">
        <v>14459</v>
      </c>
      <c r="L1637" s="47">
        <v>0.7133563756942749</v>
      </c>
      <c r="M1637" s="47">
        <v>-34.694255002865702</v>
      </c>
      <c r="N1637" s="47">
        <v>-58.759384236092998</v>
      </c>
      <c r="O1637" s="47" t="s">
        <v>16841</v>
      </c>
      <c r="P1637" s="47">
        <v>1</v>
      </c>
      <c r="Q1637">
        <v>31</v>
      </c>
      <c r="S1637" s="23" t="s">
        <v>2347</v>
      </c>
      <c r="T1637" t="str">
        <f t="shared" si="229"/>
        <v>08</v>
      </c>
      <c r="V1637" t="str">
        <f>+VLOOKUP(B1637,MARCO!E:E,1,FALSE)</f>
        <v>Merlo</v>
      </c>
      <c r="W1637" t="s">
        <v>134</v>
      </c>
      <c r="X1637" t="s">
        <v>134</v>
      </c>
      <c r="Y1637" t="str">
        <f t="shared" si="230"/>
        <v>R 8 - D 71 - 461 - 3003</v>
      </c>
      <c r="Z1637" t="s">
        <v>20</v>
      </c>
      <c r="AA1637" t="s">
        <v>2349</v>
      </c>
      <c r="AB1637" t="s">
        <v>21</v>
      </c>
      <c r="AD1637" t="str">
        <f t="shared" si="231"/>
        <v>E.p. N° 75</v>
      </c>
      <c r="AE1637" t="s">
        <v>22</v>
      </c>
      <c r="AF1637" t="s">
        <v>23</v>
      </c>
      <c r="AG1637" t="s">
        <v>26</v>
      </c>
      <c r="AH1637" t="s">
        <v>2348</v>
      </c>
      <c r="AI1637" s="13">
        <f t="shared" si="232"/>
        <v>31</v>
      </c>
      <c r="AJ1637" s="13">
        <f t="shared" si="233"/>
        <v>1</v>
      </c>
      <c r="AK1637" s="21">
        <v>1</v>
      </c>
      <c r="AM1637" t="s">
        <v>2154</v>
      </c>
      <c r="AN1637" t="str">
        <f t="shared" si="227"/>
        <v>R08</v>
      </c>
      <c r="AO1637" s="20" t="str">
        <f t="shared" si="228"/>
        <v>FINES_R08</v>
      </c>
      <c r="AP1637" s="25">
        <f t="shared" si="234"/>
        <v>0.7133563756942749</v>
      </c>
      <c r="AQ1637" s="24" t="str">
        <f>+IFERROR(VLOOKUP(Y1637,#REF!,2,FALSE),"-")</f>
        <v>-</v>
      </c>
      <c r="AR1637" s="13" t="s">
        <v>2393</v>
      </c>
      <c r="AS1637" t="s">
        <v>2398</v>
      </c>
      <c r="AT1637" t="str">
        <f t="shared" si="235"/>
        <v>Mozart Y Bach - e/ Toscanini y Maure - M. Acosta Loma Grande</v>
      </c>
    </row>
    <row r="1638" spans="1:46" ht="15.75" thickBot="1" x14ac:dyDescent="0.3">
      <c r="A1638" s="47">
        <v>8</v>
      </c>
      <c r="B1638" s="47" t="s">
        <v>1244</v>
      </c>
      <c r="C1638" s="47" t="s">
        <v>2385</v>
      </c>
      <c r="D1638" s="47" t="s">
        <v>1278</v>
      </c>
      <c r="E1638" s="47" t="s">
        <v>342</v>
      </c>
      <c r="F1638" s="47" t="s">
        <v>10016</v>
      </c>
      <c r="G1638" s="47" t="s">
        <v>10017</v>
      </c>
      <c r="H1638" s="47" t="s">
        <v>10018</v>
      </c>
      <c r="I1638" s="47" t="s">
        <v>2414</v>
      </c>
      <c r="J1638" s="47"/>
      <c r="K1638" s="47" t="s">
        <v>14460</v>
      </c>
      <c r="L1638" s="47">
        <v>0.71611082553863525</v>
      </c>
      <c r="M1638" s="47">
        <v>-34.730740504544002</v>
      </c>
      <c r="N1638" s="47">
        <v>-58.711337817308603</v>
      </c>
      <c r="O1638" s="47" t="s">
        <v>16842</v>
      </c>
      <c r="P1638" s="47">
        <v>4</v>
      </c>
      <c r="Q1638">
        <v>45</v>
      </c>
      <c r="S1638" s="23" t="s">
        <v>2347</v>
      </c>
      <c r="T1638" t="str">
        <f t="shared" si="229"/>
        <v>08</v>
      </c>
      <c r="V1638" t="str">
        <f>+VLOOKUP(B1638,MARCO!E:E,1,FALSE)</f>
        <v>Merlo</v>
      </c>
      <c r="W1638" t="s">
        <v>134</v>
      </c>
      <c r="X1638" t="s">
        <v>134</v>
      </c>
      <c r="Y1638" t="str">
        <f t="shared" si="230"/>
        <v>R 8 - D 71 - 455 - 2748</v>
      </c>
      <c r="Z1638" t="s">
        <v>20</v>
      </c>
      <c r="AA1638" t="s">
        <v>2349</v>
      </c>
      <c r="AB1638" t="s">
        <v>21</v>
      </c>
      <c r="AD1638" t="str">
        <f t="shared" si="231"/>
        <v>E.p. N° 70</v>
      </c>
      <c r="AE1638" t="s">
        <v>22</v>
      </c>
      <c r="AF1638" t="s">
        <v>23</v>
      </c>
      <c r="AG1638" t="s">
        <v>26</v>
      </c>
      <c r="AH1638" t="s">
        <v>2348</v>
      </c>
      <c r="AI1638" s="13">
        <f t="shared" si="232"/>
        <v>45</v>
      </c>
      <c r="AJ1638" s="13">
        <f t="shared" si="233"/>
        <v>4</v>
      </c>
      <c r="AK1638" s="21">
        <v>1</v>
      </c>
      <c r="AM1638" t="s">
        <v>2154</v>
      </c>
      <c r="AN1638" t="str">
        <f t="shared" si="227"/>
        <v>R08</v>
      </c>
      <c r="AO1638" s="20" t="str">
        <f t="shared" si="228"/>
        <v>FINES_R08</v>
      </c>
      <c r="AP1638" s="25">
        <f t="shared" si="234"/>
        <v>0.71611082553863525</v>
      </c>
      <c r="AQ1638" s="24" t="str">
        <f>+IFERROR(VLOOKUP(Y1638,#REF!,2,FALSE),"-")</f>
        <v>-</v>
      </c>
      <c r="AR1638" s="13" t="s">
        <v>2393</v>
      </c>
      <c r="AS1638" t="s">
        <v>2397</v>
      </c>
      <c r="AT1638" t="str">
        <f t="shared" si="235"/>
        <v>MuÑiz - 1709 e/ Colastine y Azurduy - Pontevedra B. El Zorzal</v>
      </c>
    </row>
    <row r="1639" spans="1:46" ht="15.75" thickBot="1" x14ac:dyDescent="0.3">
      <c r="A1639" s="47">
        <v>8</v>
      </c>
      <c r="B1639" s="47" t="s">
        <v>1244</v>
      </c>
      <c r="C1639" s="47" t="s">
        <v>2371</v>
      </c>
      <c r="D1639" s="47" t="s">
        <v>1283</v>
      </c>
      <c r="E1639" s="47" t="s">
        <v>105</v>
      </c>
      <c r="F1639" s="47" t="s">
        <v>10020</v>
      </c>
      <c r="G1639" s="47" t="s">
        <v>9980</v>
      </c>
      <c r="H1639" s="47" t="s">
        <v>9981</v>
      </c>
      <c r="I1639" s="47" t="s">
        <v>2414</v>
      </c>
      <c r="J1639" s="47"/>
      <c r="K1639" s="47" t="s">
        <v>16843</v>
      </c>
      <c r="L1639" s="47">
        <v>0.52250111103057861</v>
      </c>
      <c r="M1639" s="47">
        <v>-34.677160002607003</v>
      </c>
      <c r="N1639" s="47">
        <v>-58.760358737204001</v>
      </c>
      <c r="O1639" s="47" t="s">
        <v>16844</v>
      </c>
      <c r="P1639" s="47">
        <v>2</v>
      </c>
      <c r="Q1639">
        <v>51</v>
      </c>
      <c r="S1639" s="23" t="s">
        <v>2347</v>
      </c>
      <c r="T1639" t="str">
        <f t="shared" si="229"/>
        <v>08</v>
      </c>
      <c r="V1639" t="str">
        <f>+VLOOKUP(B1639,MARCO!E:E,1,FALSE)</f>
        <v>Merlo</v>
      </c>
      <c r="W1639" t="s">
        <v>134</v>
      </c>
      <c r="X1639" t="s">
        <v>134</v>
      </c>
      <c r="Y1639" t="str">
        <f t="shared" si="230"/>
        <v>R 8 - D 71 - 460 - 4059</v>
      </c>
      <c r="Z1639" t="s">
        <v>20</v>
      </c>
      <c r="AA1639" t="s">
        <v>2349</v>
      </c>
      <c r="AB1639" t="s">
        <v>21</v>
      </c>
      <c r="AD1639" t="str">
        <f t="shared" si="231"/>
        <v>Escuela Primaria N°26</v>
      </c>
      <c r="AE1639" t="s">
        <v>22</v>
      </c>
      <c r="AF1639" t="s">
        <v>23</v>
      </c>
      <c r="AG1639" t="s">
        <v>26</v>
      </c>
      <c r="AH1639" t="s">
        <v>2348</v>
      </c>
      <c r="AI1639" s="13">
        <f t="shared" si="232"/>
        <v>51</v>
      </c>
      <c r="AJ1639" s="13">
        <f t="shared" si="233"/>
        <v>2</v>
      </c>
      <c r="AK1639" s="21">
        <v>1</v>
      </c>
      <c r="AM1639" t="s">
        <v>2154</v>
      </c>
      <c r="AN1639" t="str">
        <f t="shared" si="227"/>
        <v>R08</v>
      </c>
      <c r="AO1639" s="20" t="str">
        <f t="shared" si="228"/>
        <v>FINES_R08</v>
      </c>
      <c r="AP1639" s="25">
        <f t="shared" si="234"/>
        <v>0.52250111103057861</v>
      </c>
      <c r="AQ1639" s="24" t="str">
        <f>+IFERROR(VLOOKUP(Y1639,#REF!,2,FALSE),"-")</f>
        <v>-</v>
      </c>
      <c r="AR1639" s="13" t="s">
        <v>2393</v>
      </c>
      <c r="AS1639" t="s">
        <v>2398</v>
      </c>
      <c r="AT1639" t="str">
        <f t="shared" si="235"/>
        <v>Jose Marti Y Cacheuta - e/ Madariaga y Arevalo - Merlo Km 34 1/2</v>
      </c>
    </row>
    <row r="1640" spans="1:46" ht="15.75" thickBot="1" x14ac:dyDescent="0.3">
      <c r="A1640" s="47">
        <v>8</v>
      </c>
      <c r="B1640" s="47" t="s">
        <v>1244</v>
      </c>
      <c r="C1640" s="47" t="s">
        <v>2486</v>
      </c>
      <c r="D1640" s="47" t="s">
        <v>1280</v>
      </c>
      <c r="E1640" s="47" t="s">
        <v>99</v>
      </c>
      <c r="F1640" s="47" t="s">
        <v>10023</v>
      </c>
      <c r="G1640" s="47" t="s">
        <v>10024</v>
      </c>
      <c r="H1640" s="47" t="s">
        <v>10025</v>
      </c>
      <c r="I1640" s="47" t="s">
        <v>2414</v>
      </c>
      <c r="J1640" s="47"/>
      <c r="K1640" s="47" t="s">
        <v>14461</v>
      </c>
      <c r="L1640" s="47">
        <v>0.66852939128875732</v>
      </c>
      <c r="M1640" s="47">
        <v>-34.7295200650494</v>
      </c>
      <c r="N1640" s="47">
        <v>-58.791521930719</v>
      </c>
      <c r="O1640" s="47" t="s">
        <v>16845</v>
      </c>
      <c r="P1640" s="47">
        <v>1</v>
      </c>
      <c r="Q1640">
        <v>30</v>
      </c>
      <c r="S1640" s="23" t="s">
        <v>2347</v>
      </c>
      <c r="T1640" t="str">
        <f t="shared" si="229"/>
        <v>08</v>
      </c>
      <c r="V1640" t="str">
        <f>+VLOOKUP(B1640,MARCO!E:E,1,FALSE)</f>
        <v>Merlo</v>
      </c>
      <c r="W1640" t="s">
        <v>134</v>
      </c>
      <c r="X1640" t="s">
        <v>134</v>
      </c>
      <c r="Y1640" t="str">
        <f t="shared" si="230"/>
        <v>R 8 - D 71 - 457 - 2751</v>
      </c>
      <c r="Z1640" t="s">
        <v>20</v>
      </c>
      <c r="AA1640" t="s">
        <v>2349</v>
      </c>
      <c r="AB1640" t="s">
        <v>21</v>
      </c>
      <c r="AD1640" t="str">
        <f t="shared" si="231"/>
        <v>E.p. N° 68</v>
      </c>
      <c r="AE1640" t="s">
        <v>22</v>
      </c>
      <c r="AF1640" t="s">
        <v>23</v>
      </c>
      <c r="AG1640" t="s">
        <v>26</v>
      </c>
      <c r="AH1640" t="s">
        <v>2348</v>
      </c>
      <c r="AI1640" s="13">
        <f t="shared" si="232"/>
        <v>30</v>
      </c>
      <c r="AJ1640" s="13">
        <f t="shared" si="233"/>
        <v>1</v>
      </c>
      <c r="AK1640" s="21">
        <v>1</v>
      </c>
      <c r="AM1640" t="s">
        <v>2154</v>
      </c>
      <c r="AN1640" t="str">
        <f t="shared" si="227"/>
        <v>R08</v>
      </c>
      <c r="AO1640" s="20" t="str">
        <f t="shared" si="228"/>
        <v>FINES_R08</v>
      </c>
      <c r="AP1640" s="25">
        <f t="shared" si="234"/>
        <v>0.66852939128875732</v>
      </c>
      <c r="AQ1640" s="24" t="str">
        <f>+IFERROR(VLOOKUP(Y1640,#REF!,2,FALSE),"-")</f>
        <v>-</v>
      </c>
      <c r="AR1640" s="13" t="s">
        <v>2393</v>
      </c>
      <c r="AS1640" t="s">
        <v>2398</v>
      </c>
      <c r="AT1640" t="str">
        <f t="shared" si="235"/>
        <v>Ibera - 3906 e/ Santander y San Fernando - Mariano Acosta La Negrita</v>
      </c>
    </row>
    <row r="1641" spans="1:46" ht="15.75" thickBot="1" x14ac:dyDescent="0.3">
      <c r="A1641" s="47">
        <v>8</v>
      </c>
      <c r="B1641" s="47" t="s">
        <v>1244</v>
      </c>
      <c r="C1641" s="47" t="s">
        <v>2389</v>
      </c>
      <c r="D1641" s="47" t="s">
        <v>1282</v>
      </c>
      <c r="E1641" s="47" t="s">
        <v>103</v>
      </c>
      <c r="F1641" s="47" t="s">
        <v>10027</v>
      </c>
      <c r="G1641" s="47" t="s">
        <v>10028</v>
      </c>
      <c r="H1641" s="47" t="s">
        <v>10029</v>
      </c>
      <c r="I1641" s="47" t="s">
        <v>2414</v>
      </c>
      <c r="J1641" s="47"/>
      <c r="K1641" s="47" t="s">
        <v>14462</v>
      </c>
      <c r="L1641" s="47">
        <v>0.6151922345161438</v>
      </c>
      <c r="M1641" s="47">
        <v>-34.697643462807399</v>
      </c>
      <c r="N1641" s="47">
        <v>-58.733607011474597</v>
      </c>
      <c r="O1641" s="47" t="s">
        <v>16846</v>
      </c>
      <c r="P1641" s="47">
        <v>1</v>
      </c>
      <c r="Q1641">
        <v>15</v>
      </c>
      <c r="S1641" s="23" t="s">
        <v>2347</v>
      </c>
      <c r="T1641" t="str">
        <f t="shared" si="229"/>
        <v>08</v>
      </c>
      <c r="V1641" t="str">
        <f>+VLOOKUP(B1641,MARCO!E:E,1,FALSE)</f>
        <v>Merlo</v>
      </c>
      <c r="W1641" t="s">
        <v>134</v>
      </c>
      <c r="X1641" t="s">
        <v>134</v>
      </c>
      <c r="Y1641" t="str">
        <f t="shared" si="230"/>
        <v>R 8 - D 71 - 459 - 0143</v>
      </c>
      <c r="Z1641" t="s">
        <v>20</v>
      </c>
      <c r="AA1641" t="s">
        <v>2349</v>
      </c>
      <c r="AB1641" t="s">
        <v>21</v>
      </c>
      <c r="AD1641" t="str">
        <f t="shared" si="231"/>
        <v>E.p. Nº69</v>
      </c>
      <c r="AE1641" t="s">
        <v>22</v>
      </c>
      <c r="AF1641" t="s">
        <v>23</v>
      </c>
      <c r="AG1641" t="s">
        <v>26</v>
      </c>
      <c r="AH1641" t="s">
        <v>2348</v>
      </c>
      <c r="AI1641" s="13">
        <f t="shared" si="232"/>
        <v>15</v>
      </c>
      <c r="AJ1641" s="13">
        <f t="shared" si="233"/>
        <v>1</v>
      </c>
      <c r="AK1641" s="21">
        <v>1</v>
      </c>
      <c r="AM1641" t="s">
        <v>2154</v>
      </c>
      <c r="AN1641" t="str">
        <f t="shared" si="227"/>
        <v>R08</v>
      </c>
      <c r="AO1641" s="20" t="str">
        <f t="shared" si="228"/>
        <v>FINES_R08</v>
      </c>
      <c r="AP1641" s="25">
        <f t="shared" si="234"/>
        <v>0.6151922345161438</v>
      </c>
      <c r="AQ1641" s="24" t="str">
        <f>+IFERROR(VLOOKUP(Y1641,#REF!,2,FALSE),"-")</f>
        <v>-</v>
      </c>
      <c r="AR1641" s="13" t="s">
        <v>2393</v>
      </c>
      <c r="AS1641" t="s">
        <v>2398</v>
      </c>
      <c r="AT1641" t="str">
        <f t="shared" si="235"/>
        <v>Caaguazu - 1124 e/ AristÓbulo Del Valle y Alejandro Fleming - Parque San Martin B. Cervantes</v>
      </c>
    </row>
    <row r="1642" spans="1:46" ht="15.75" thickBot="1" x14ac:dyDescent="0.3">
      <c r="A1642" s="47">
        <v>8</v>
      </c>
      <c r="B1642" s="47" t="s">
        <v>1244</v>
      </c>
      <c r="C1642" s="47" t="s">
        <v>2385</v>
      </c>
      <c r="D1642" s="47" t="s">
        <v>1278</v>
      </c>
      <c r="E1642" s="47" t="s">
        <v>342</v>
      </c>
      <c r="F1642" s="47" t="s">
        <v>10036</v>
      </c>
      <c r="G1642" s="47" t="s">
        <v>9988</v>
      </c>
      <c r="H1642" s="47" t="s">
        <v>9989</v>
      </c>
      <c r="I1642" s="47" t="s">
        <v>2414</v>
      </c>
      <c r="J1642" s="47"/>
      <c r="K1642" s="47" t="s">
        <v>16847</v>
      </c>
      <c r="L1642" s="47">
        <v>0.97205942869186401</v>
      </c>
      <c r="M1642" s="47">
        <v>-34.706665996607001</v>
      </c>
      <c r="N1642" s="47">
        <v>-58.668658822960602</v>
      </c>
      <c r="O1642" s="47" t="s">
        <v>16848</v>
      </c>
      <c r="P1642" s="47">
        <v>3</v>
      </c>
      <c r="Q1642">
        <v>102</v>
      </c>
      <c r="S1642" s="23" t="s">
        <v>2347</v>
      </c>
      <c r="T1642" t="str">
        <f t="shared" si="229"/>
        <v>08</v>
      </c>
      <c r="V1642" t="str">
        <f>+VLOOKUP(B1642,MARCO!E:E,1,FALSE)</f>
        <v>Merlo</v>
      </c>
      <c r="W1642" t="s">
        <v>134</v>
      </c>
      <c r="X1642" t="s">
        <v>134</v>
      </c>
      <c r="Y1642" t="str">
        <f t="shared" si="230"/>
        <v>R 8 - D 71 - 455 - 0167</v>
      </c>
      <c r="Z1642" t="s">
        <v>20</v>
      </c>
      <c r="AA1642" t="s">
        <v>2349</v>
      </c>
      <c r="AB1642" t="s">
        <v>21</v>
      </c>
      <c r="AD1642" t="str">
        <f t="shared" si="231"/>
        <v>Escuela Primaria Nº 7</v>
      </c>
      <c r="AE1642" t="s">
        <v>22</v>
      </c>
      <c r="AF1642" t="s">
        <v>23</v>
      </c>
      <c r="AG1642" t="s">
        <v>26</v>
      </c>
      <c r="AH1642" t="s">
        <v>2348</v>
      </c>
      <c r="AI1642" s="13">
        <f t="shared" si="232"/>
        <v>102</v>
      </c>
      <c r="AJ1642" s="13">
        <f t="shared" si="233"/>
        <v>3</v>
      </c>
      <c r="AK1642" s="21">
        <v>1</v>
      </c>
      <c r="AM1642" t="s">
        <v>2154</v>
      </c>
      <c r="AN1642" t="str">
        <f t="shared" si="227"/>
        <v>R08</v>
      </c>
      <c r="AO1642" s="20" t="str">
        <f t="shared" si="228"/>
        <v>FINES_R08</v>
      </c>
      <c r="AP1642" s="25">
        <f t="shared" si="234"/>
        <v>0.97205942869186401</v>
      </c>
      <c r="AQ1642" s="24" t="str">
        <f>+IFERROR(VLOOKUP(Y1642,#REF!,2,FALSE),"-")</f>
        <v>-</v>
      </c>
      <c r="AR1642" s="13" t="s">
        <v>2393</v>
      </c>
      <c r="AS1642" t="s">
        <v>2398</v>
      </c>
      <c r="AT1642" t="str">
        <f t="shared" si="235"/>
        <v>Obarrio - e/ Tapalque y Modesto La Fuente - Libertad B. Nuevo</v>
      </c>
    </row>
    <row r="1643" spans="1:46" ht="15.75" thickBot="1" x14ac:dyDescent="0.3">
      <c r="A1643" s="47">
        <v>8</v>
      </c>
      <c r="B1643" s="47" t="s">
        <v>1244</v>
      </c>
      <c r="C1643" s="47" t="s">
        <v>2389</v>
      </c>
      <c r="D1643" s="47" t="s">
        <v>1282</v>
      </c>
      <c r="E1643" s="47" t="s">
        <v>103</v>
      </c>
      <c r="F1643" s="47" t="s">
        <v>10038</v>
      </c>
      <c r="G1643" s="47" t="s">
        <v>10039</v>
      </c>
      <c r="H1643" s="47" t="s">
        <v>10040</v>
      </c>
      <c r="I1643" s="47" t="s">
        <v>2414</v>
      </c>
      <c r="J1643" s="47"/>
      <c r="K1643" s="47" t="s">
        <v>14463</v>
      </c>
      <c r="L1643" s="47">
        <v>0.30024123191833502</v>
      </c>
      <c r="M1643" s="47">
        <v>-34.688502687350002</v>
      </c>
      <c r="N1643" s="47">
        <v>-58.732272739862999</v>
      </c>
      <c r="O1643" s="47" t="s">
        <v>16849</v>
      </c>
      <c r="P1643" s="47">
        <v>1</v>
      </c>
      <c r="Q1643">
        <v>26</v>
      </c>
      <c r="S1643" s="23" t="s">
        <v>2347</v>
      </c>
      <c r="T1643" t="str">
        <f t="shared" si="229"/>
        <v>08</v>
      </c>
      <c r="V1643" t="str">
        <f>+VLOOKUP(B1643,MARCO!E:E,1,FALSE)</f>
        <v>Merlo</v>
      </c>
      <c r="W1643" t="s">
        <v>134</v>
      </c>
      <c r="X1643" t="s">
        <v>134</v>
      </c>
      <c r="Y1643" t="str">
        <f t="shared" si="230"/>
        <v>R 8 - D 71 - 459 - 2760</v>
      </c>
      <c r="Z1643" t="s">
        <v>20</v>
      </c>
      <c r="AA1643" t="s">
        <v>2349</v>
      </c>
      <c r="AB1643" t="s">
        <v>21</v>
      </c>
      <c r="AD1643" t="str">
        <f t="shared" si="231"/>
        <v>La San Antonio</v>
      </c>
      <c r="AE1643" t="s">
        <v>22</v>
      </c>
      <c r="AF1643" t="s">
        <v>23</v>
      </c>
      <c r="AG1643" t="s">
        <v>26</v>
      </c>
      <c r="AH1643" t="s">
        <v>2348</v>
      </c>
      <c r="AI1643" s="13">
        <f t="shared" si="232"/>
        <v>26</v>
      </c>
      <c r="AJ1643" s="13">
        <f t="shared" si="233"/>
        <v>1</v>
      </c>
      <c r="AK1643" s="21">
        <v>1</v>
      </c>
      <c r="AM1643" t="s">
        <v>2154</v>
      </c>
      <c r="AN1643" t="str">
        <f t="shared" si="227"/>
        <v>R08</v>
      </c>
      <c r="AO1643" s="20" t="str">
        <f t="shared" si="228"/>
        <v>FINES_R08</v>
      </c>
      <c r="AP1643" s="25">
        <f t="shared" si="234"/>
        <v>0.30024123191833502</v>
      </c>
      <c r="AQ1643" s="24" t="str">
        <f>+IFERROR(VLOOKUP(Y1643,#REF!,2,FALSE),"-")</f>
        <v>-</v>
      </c>
      <c r="AR1643" s="13" t="s">
        <v>2393</v>
      </c>
      <c r="AS1643" t="s">
        <v>2398</v>
      </c>
      <c r="AT1643" t="str">
        <f t="shared" si="235"/>
        <v>Iwanowski - 770 e/ Rawson y Av San Martin - Parque San Martin -</v>
      </c>
    </row>
    <row r="1644" spans="1:46" ht="15.75" thickBot="1" x14ac:dyDescent="0.3">
      <c r="A1644" s="47">
        <v>8</v>
      </c>
      <c r="B1644" s="47" t="s">
        <v>1244</v>
      </c>
      <c r="C1644" s="47" t="s">
        <v>2371</v>
      </c>
      <c r="D1644" s="47" t="s">
        <v>1283</v>
      </c>
      <c r="E1644" s="47" t="s">
        <v>105</v>
      </c>
      <c r="F1644" s="47" t="s">
        <v>10048</v>
      </c>
      <c r="G1644" s="47" t="s">
        <v>10049</v>
      </c>
      <c r="H1644" s="47" t="s">
        <v>10050</v>
      </c>
      <c r="I1644" s="47" t="s">
        <v>2414</v>
      </c>
      <c r="J1644" s="47"/>
      <c r="K1644" s="47" t="s">
        <v>14464</v>
      </c>
      <c r="L1644" s="47">
        <v>0.72907441854476929</v>
      </c>
      <c r="M1644" s="47">
        <v>-34.718185696762802</v>
      </c>
      <c r="N1644" s="47">
        <v>-58.716894774004203</v>
      </c>
      <c r="O1644" s="47" t="s">
        <v>16850</v>
      </c>
      <c r="P1644" s="47">
        <v>1</v>
      </c>
      <c r="Q1644">
        <v>22</v>
      </c>
      <c r="S1644" s="23" t="s">
        <v>2347</v>
      </c>
      <c r="T1644" t="str">
        <f t="shared" si="229"/>
        <v>08</v>
      </c>
      <c r="V1644" t="str">
        <f>+VLOOKUP(B1644,MARCO!E:E,1,FALSE)</f>
        <v>Merlo</v>
      </c>
      <c r="W1644" t="s">
        <v>134</v>
      </c>
      <c r="X1644" t="s">
        <v>134</v>
      </c>
      <c r="Y1644" t="str">
        <f t="shared" si="230"/>
        <v>R 8 - D 71 - 460 - 1252</v>
      </c>
      <c r="Z1644" t="s">
        <v>20</v>
      </c>
      <c r="AA1644" t="s">
        <v>2349</v>
      </c>
      <c r="AB1644" t="s">
        <v>21</v>
      </c>
      <c r="AD1644" t="str">
        <f t="shared" si="231"/>
        <v>Ep N°55</v>
      </c>
      <c r="AE1644" t="s">
        <v>22</v>
      </c>
      <c r="AF1644" t="s">
        <v>23</v>
      </c>
      <c r="AG1644" t="s">
        <v>26</v>
      </c>
      <c r="AH1644" t="s">
        <v>2348</v>
      </c>
      <c r="AI1644" s="13">
        <f t="shared" si="232"/>
        <v>22</v>
      </c>
      <c r="AJ1644" s="13">
        <f t="shared" si="233"/>
        <v>1</v>
      </c>
      <c r="AK1644" s="21">
        <v>1</v>
      </c>
      <c r="AM1644" t="s">
        <v>2154</v>
      </c>
      <c r="AN1644" t="str">
        <f t="shared" si="227"/>
        <v>R08</v>
      </c>
      <c r="AO1644" s="20" t="str">
        <f t="shared" si="228"/>
        <v>FINES_R08</v>
      </c>
      <c r="AP1644" s="25">
        <f t="shared" si="234"/>
        <v>0.72907441854476929</v>
      </c>
      <c r="AQ1644" s="24" t="str">
        <f>+IFERROR(VLOOKUP(Y1644,#REF!,2,FALSE),"-")</f>
        <v>-</v>
      </c>
      <c r="AR1644" s="13" t="s">
        <v>2393</v>
      </c>
      <c r="AS1644" t="s">
        <v>2398</v>
      </c>
      <c r="AT1644" t="str">
        <f t="shared" si="235"/>
        <v>Carrasco - 402 e/ Senillosa y Victoriano - Pontevedra B. Las Tejas</v>
      </c>
    </row>
    <row r="1645" spans="1:46" ht="15.75" thickBot="1" x14ac:dyDescent="0.3">
      <c r="A1645" s="47">
        <v>8</v>
      </c>
      <c r="B1645" s="47" t="s">
        <v>1244</v>
      </c>
      <c r="C1645" s="47" t="s">
        <v>2486</v>
      </c>
      <c r="D1645" s="47" t="s">
        <v>1280</v>
      </c>
      <c r="E1645" s="47" t="s">
        <v>99</v>
      </c>
      <c r="F1645" s="47" t="s">
        <v>10054</v>
      </c>
      <c r="G1645" s="47" t="s">
        <v>10055</v>
      </c>
      <c r="H1645" s="47" t="s">
        <v>10056</v>
      </c>
      <c r="I1645" s="47" t="s">
        <v>2414</v>
      </c>
      <c r="J1645" s="47"/>
      <c r="K1645" s="47" t="s">
        <v>14465</v>
      </c>
      <c r="L1645" s="47">
        <v>0.79213559627532959</v>
      </c>
      <c r="M1645" s="47">
        <v>-34.723700328479197</v>
      </c>
      <c r="N1645" s="47">
        <v>-58.804287550485398</v>
      </c>
      <c r="O1645" s="47" t="s">
        <v>16851</v>
      </c>
      <c r="P1645" s="47">
        <v>1</v>
      </c>
      <c r="Q1645">
        <v>17</v>
      </c>
      <c r="S1645" s="23" t="s">
        <v>2347</v>
      </c>
      <c r="T1645" t="str">
        <f t="shared" si="229"/>
        <v>08</v>
      </c>
      <c r="V1645" t="str">
        <f>+VLOOKUP(B1645,MARCO!E:E,1,FALSE)</f>
        <v>Merlo</v>
      </c>
      <c r="W1645" t="s">
        <v>134</v>
      </c>
      <c r="X1645" t="s">
        <v>134</v>
      </c>
      <c r="Y1645" t="str">
        <f t="shared" si="230"/>
        <v>R 8 - D 71 - 457 - 2938</v>
      </c>
      <c r="Z1645" t="s">
        <v>20</v>
      </c>
      <c r="AA1645" t="s">
        <v>2349</v>
      </c>
      <c r="AB1645" t="s">
        <v>21</v>
      </c>
      <c r="AD1645" t="str">
        <f t="shared" si="231"/>
        <v>Escuela Primaria N°54 Pcia. De Mendoza</v>
      </c>
      <c r="AE1645" t="s">
        <v>22</v>
      </c>
      <c r="AF1645" t="s">
        <v>23</v>
      </c>
      <c r="AG1645" t="s">
        <v>26</v>
      </c>
      <c r="AH1645" t="s">
        <v>2348</v>
      </c>
      <c r="AI1645" s="13">
        <f t="shared" si="232"/>
        <v>17</v>
      </c>
      <c r="AJ1645" s="13">
        <f t="shared" si="233"/>
        <v>1</v>
      </c>
      <c r="AK1645" s="21">
        <v>1</v>
      </c>
      <c r="AM1645" t="s">
        <v>2154</v>
      </c>
      <c r="AN1645" t="str">
        <f t="shared" si="227"/>
        <v>R08</v>
      </c>
      <c r="AO1645" s="20" t="str">
        <f t="shared" si="228"/>
        <v>FINES_R08</v>
      </c>
      <c r="AP1645" s="25">
        <f t="shared" si="234"/>
        <v>0.79213559627532959</v>
      </c>
      <c r="AQ1645" s="24" t="str">
        <f>+IFERROR(VLOOKUP(Y1645,#REF!,2,FALSE),"-")</f>
        <v>-</v>
      </c>
      <c r="AR1645" s="13" t="s">
        <v>2393</v>
      </c>
      <c r="AS1645" t="s">
        <v>2397</v>
      </c>
      <c r="AT1645" t="str">
        <f t="shared" si="235"/>
        <v>Hugo Del Carril - 1098 e/ La NiÑa y La Pinta - Mariano Acosta B. Estrella</v>
      </c>
    </row>
    <row r="1646" spans="1:46" ht="15.75" thickBot="1" x14ac:dyDescent="0.3">
      <c r="A1646" s="47">
        <v>8</v>
      </c>
      <c r="B1646" s="47" t="s">
        <v>1244</v>
      </c>
      <c r="C1646" s="47" t="s">
        <v>2371</v>
      </c>
      <c r="D1646" s="47" t="s">
        <v>1283</v>
      </c>
      <c r="E1646" s="47" t="s">
        <v>105</v>
      </c>
      <c r="F1646" s="47" t="s">
        <v>10058</v>
      </c>
      <c r="G1646" s="47" t="s">
        <v>9972</v>
      </c>
      <c r="H1646" s="47" t="s">
        <v>9973</v>
      </c>
      <c r="I1646" s="47" t="s">
        <v>2414</v>
      </c>
      <c r="J1646" s="47"/>
      <c r="K1646" s="47" t="s">
        <v>16852</v>
      </c>
      <c r="L1646" s="47">
        <v>0.38014057278633118</v>
      </c>
      <c r="M1646" s="47">
        <v>-34.6621805121205</v>
      </c>
      <c r="N1646" s="47">
        <v>-58.732989897565098</v>
      </c>
      <c r="O1646" s="47" t="s">
        <v>16853</v>
      </c>
      <c r="P1646" s="47">
        <v>1</v>
      </c>
      <c r="Q1646">
        <v>29</v>
      </c>
      <c r="S1646" s="23" t="s">
        <v>2347</v>
      </c>
      <c r="T1646" t="str">
        <f t="shared" si="229"/>
        <v>08</v>
      </c>
      <c r="V1646" t="str">
        <f>+VLOOKUP(B1646,MARCO!E:E,1,FALSE)</f>
        <v>Merlo</v>
      </c>
      <c r="W1646" t="s">
        <v>134</v>
      </c>
      <c r="X1646" t="s">
        <v>134</v>
      </c>
      <c r="Y1646" t="str">
        <f t="shared" si="230"/>
        <v>R 8 - D 71 - 460 - 2741</v>
      </c>
      <c r="Z1646" t="s">
        <v>20</v>
      </c>
      <c r="AA1646" t="s">
        <v>2349</v>
      </c>
      <c r="AB1646" t="s">
        <v>21</v>
      </c>
      <c r="AD1646" t="str">
        <f t="shared" si="231"/>
        <v>E.p. N° 8</v>
      </c>
      <c r="AE1646" t="s">
        <v>22</v>
      </c>
      <c r="AF1646" t="s">
        <v>23</v>
      </c>
      <c r="AG1646" t="s">
        <v>26</v>
      </c>
      <c r="AH1646" t="s">
        <v>2348</v>
      </c>
      <c r="AI1646" s="13">
        <f t="shared" si="232"/>
        <v>29</v>
      </c>
      <c r="AJ1646" s="13">
        <f t="shared" si="233"/>
        <v>1</v>
      </c>
      <c r="AK1646" s="21">
        <v>1</v>
      </c>
      <c r="AM1646" t="s">
        <v>2154</v>
      </c>
      <c r="AN1646" t="str">
        <f t="shared" si="227"/>
        <v>R08</v>
      </c>
      <c r="AO1646" s="20" t="str">
        <f t="shared" si="228"/>
        <v>FINES_R08</v>
      </c>
      <c r="AP1646" s="25">
        <f t="shared" si="234"/>
        <v>0.38014057278633118</v>
      </c>
      <c r="AQ1646" s="24" t="str">
        <f>+IFERROR(VLOOKUP(Y1646,#REF!,2,FALSE),"-")</f>
        <v>-</v>
      </c>
      <c r="AR1646" s="13" t="s">
        <v>2393</v>
      </c>
      <c r="AS1646" t="s">
        <v>2398</v>
      </c>
      <c r="AT1646" t="str">
        <f t="shared" si="235"/>
        <v>Rodriguez PeÑa - 145 e/ Garay y Presidente Campora - Merlo Norte</v>
      </c>
    </row>
    <row r="1647" spans="1:46" ht="15.75" thickBot="1" x14ac:dyDescent="0.3">
      <c r="A1647" s="47">
        <v>8</v>
      </c>
      <c r="B1647" s="47" t="s">
        <v>1244</v>
      </c>
      <c r="C1647" s="47" t="s">
        <v>2371</v>
      </c>
      <c r="D1647" s="47" t="s">
        <v>1283</v>
      </c>
      <c r="E1647" s="47" t="s">
        <v>105</v>
      </c>
      <c r="F1647" s="47" t="s">
        <v>10060</v>
      </c>
      <c r="G1647" s="47" t="s">
        <v>9964</v>
      </c>
      <c r="H1647" s="47" t="s">
        <v>9965</v>
      </c>
      <c r="I1647" s="47" t="s">
        <v>2414</v>
      </c>
      <c r="J1647" s="47"/>
      <c r="K1647" s="47" t="s">
        <v>16854</v>
      </c>
      <c r="L1647" s="47">
        <v>0.71199148893356323</v>
      </c>
      <c r="M1647" s="47">
        <v>-34.720404936238502</v>
      </c>
      <c r="N1647" s="47">
        <v>-58.782301483526098</v>
      </c>
      <c r="O1647" s="47" t="s">
        <v>16855</v>
      </c>
      <c r="P1647" s="47">
        <v>1</v>
      </c>
      <c r="Q1647">
        <v>28</v>
      </c>
      <c r="S1647" s="23" t="s">
        <v>2347</v>
      </c>
      <c r="T1647" t="str">
        <f t="shared" si="229"/>
        <v>08</v>
      </c>
      <c r="V1647" t="str">
        <f>+VLOOKUP(B1647,MARCO!E:E,1,FALSE)</f>
        <v>Merlo</v>
      </c>
      <c r="W1647" t="s">
        <v>134</v>
      </c>
      <c r="X1647" t="s">
        <v>134</v>
      </c>
      <c r="Y1647" t="str">
        <f t="shared" si="230"/>
        <v>R 8 - D 71 - 460 - 2753</v>
      </c>
      <c r="Z1647" t="s">
        <v>20</v>
      </c>
      <c r="AA1647" t="s">
        <v>2349</v>
      </c>
      <c r="AB1647" t="s">
        <v>21</v>
      </c>
      <c r="AD1647" t="str">
        <f t="shared" si="231"/>
        <v>E.p. N° 32</v>
      </c>
      <c r="AE1647" t="s">
        <v>22</v>
      </c>
      <c r="AF1647" t="s">
        <v>23</v>
      </c>
      <c r="AG1647" t="s">
        <v>26</v>
      </c>
      <c r="AH1647" t="s">
        <v>2348</v>
      </c>
      <c r="AI1647" s="13">
        <f t="shared" si="232"/>
        <v>28</v>
      </c>
      <c r="AJ1647" s="13">
        <f t="shared" si="233"/>
        <v>1</v>
      </c>
      <c r="AK1647" s="21">
        <v>1</v>
      </c>
      <c r="AM1647" t="s">
        <v>2154</v>
      </c>
      <c r="AN1647" t="str">
        <f t="shared" si="227"/>
        <v>R08</v>
      </c>
      <c r="AO1647" s="20" t="str">
        <f t="shared" si="228"/>
        <v>FINES_R08</v>
      </c>
      <c r="AP1647" s="25">
        <f t="shared" si="234"/>
        <v>0.71199148893356323</v>
      </c>
      <c r="AQ1647" s="24" t="str">
        <f>+IFERROR(VLOOKUP(Y1647,#REF!,2,FALSE),"-")</f>
        <v>-</v>
      </c>
      <c r="AR1647" s="13" t="s">
        <v>2393</v>
      </c>
      <c r="AS1647" t="s">
        <v>2397</v>
      </c>
      <c r="AT1647" t="str">
        <f t="shared" si="235"/>
        <v>Finlay - e/ Finlay y Alvarez Jonte - Mariano Acosta B. San Luis</v>
      </c>
    </row>
    <row r="1648" spans="1:46" ht="15.75" thickBot="1" x14ac:dyDescent="0.3">
      <c r="A1648" s="47">
        <v>8</v>
      </c>
      <c r="B1648" s="47" t="s">
        <v>1244</v>
      </c>
      <c r="C1648" s="47" t="s">
        <v>2371</v>
      </c>
      <c r="D1648" s="47" t="s">
        <v>1283</v>
      </c>
      <c r="E1648" s="47" t="s">
        <v>105</v>
      </c>
      <c r="F1648" s="47" t="s">
        <v>10062</v>
      </c>
      <c r="G1648" s="47" t="s">
        <v>10063</v>
      </c>
      <c r="H1648" s="47" t="s">
        <v>10064</v>
      </c>
      <c r="I1648" s="47" t="s">
        <v>2414</v>
      </c>
      <c r="J1648" s="47"/>
      <c r="K1648" s="47" t="s">
        <v>14466</v>
      </c>
      <c r="L1648" s="47">
        <v>0.85337305068969727</v>
      </c>
      <c r="M1648" s="47">
        <v>-34.759138971759903</v>
      </c>
      <c r="N1648" s="47">
        <v>-58.680590353140701</v>
      </c>
      <c r="O1648" s="47" t="s">
        <v>16856</v>
      </c>
      <c r="P1648" s="47">
        <v>1</v>
      </c>
      <c r="Q1648">
        <v>17</v>
      </c>
      <c r="S1648" s="23" t="s">
        <v>2347</v>
      </c>
      <c r="T1648" t="str">
        <f t="shared" si="229"/>
        <v>08</v>
      </c>
      <c r="V1648" t="str">
        <f>+VLOOKUP(B1648,MARCO!E:E,1,FALSE)</f>
        <v>Merlo</v>
      </c>
      <c r="W1648" t="s">
        <v>134</v>
      </c>
      <c r="X1648" t="s">
        <v>134</v>
      </c>
      <c r="Y1648" t="str">
        <f t="shared" si="230"/>
        <v>R 8 - D 71 - 460 - 2754</v>
      </c>
      <c r="Z1648" t="s">
        <v>20</v>
      </c>
      <c r="AA1648" t="s">
        <v>2349</v>
      </c>
      <c r="AB1648" t="s">
        <v>21</v>
      </c>
      <c r="AD1648" t="str">
        <f t="shared" si="231"/>
        <v>E.p. N° 58</v>
      </c>
      <c r="AE1648" t="s">
        <v>22</v>
      </c>
      <c r="AF1648" t="s">
        <v>23</v>
      </c>
      <c r="AG1648" t="s">
        <v>26</v>
      </c>
      <c r="AH1648" t="s">
        <v>2348</v>
      </c>
      <c r="AI1648" s="13">
        <f t="shared" si="232"/>
        <v>17</v>
      </c>
      <c r="AJ1648" s="13">
        <f t="shared" si="233"/>
        <v>1</v>
      </c>
      <c r="AK1648" s="21">
        <v>1</v>
      </c>
      <c r="AM1648" t="s">
        <v>2154</v>
      </c>
      <c r="AN1648" t="str">
        <f t="shared" si="227"/>
        <v>R08</v>
      </c>
      <c r="AO1648" s="20" t="str">
        <f t="shared" si="228"/>
        <v>FINES_R08</v>
      </c>
      <c r="AP1648" s="25">
        <f t="shared" si="234"/>
        <v>0.85337305068969727</v>
      </c>
      <c r="AQ1648" s="24" t="str">
        <f>+IFERROR(VLOOKUP(Y1648,#REF!,2,FALSE),"-")</f>
        <v>-</v>
      </c>
      <c r="AR1648" s="13" t="s">
        <v>2393</v>
      </c>
      <c r="AS1648" t="s">
        <v>2397</v>
      </c>
      <c r="AT1648" t="str">
        <f t="shared" si="235"/>
        <v>Argentina - 220 - Pontevedra El Vivero</v>
      </c>
    </row>
    <row r="1649" spans="1:46" ht="15.75" thickBot="1" x14ac:dyDescent="0.3">
      <c r="A1649" s="47">
        <v>8</v>
      </c>
      <c r="B1649" s="47" t="s">
        <v>1244</v>
      </c>
      <c r="C1649" s="47" t="s">
        <v>2371</v>
      </c>
      <c r="D1649" s="47" t="s">
        <v>1283</v>
      </c>
      <c r="E1649" s="47" t="s">
        <v>105</v>
      </c>
      <c r="F1649" s="47" t="s">
        <v>10066</v>
      </c>
      <c r="G1649" s="47" t="s">
        <v>10028</v>
      </c>
      <c r="H1649" s="47" t="s">
        <v>10029</v>
      </c>
      <c r="I1649" s="47" t="s">
        <v>2414</v>
      </c>
      <c r="J1649" s="47"/>
      <c r="K1649" s="47" t="s">
        <v>16857</v>
      </c>
      <c r="L1649" s="47">
        <v>0.6151922345161438</v>
      </c>
      <c r="M1649" s="47">
        <v>-34.697643462807399</v>
      </c>
      <c r="N1649" s="47">
        <v>-58.733607011474597</v>
      </c>
      <c r="O1649" s="47" t="s">
        <v>16858</v>
      </c>
      <c r="P1649" s="47">
        <v>1</v>
      </c>
      <c r="Q1649">
        <v>18</v>
      </c>
      <c r="S1649" s="23" t="s">
        <v>2347</v>
      </c>
      <c r="T1649" t="str">
        <f t="shared" si="229"/>
        <v>08</v>
      </c>
      <c r="V1649" t="str">
        <f>+VLOOKUP(B1649,MARCO!E:E,1,FALSE)</f>
        <v>Merlo</v>
      </c>
      <c r="W1649" t="s">
        <v>134</v>
      </c>
      <c r="X1649" t="s">
        <v>134</v>
      </c>
      <c r="Y1649" t="str">
        <f t="shared" si="230"/>
        <v>R 8 - D 71 - 460 - 0143</v>
      </c>
      <c r="Z1649" t="s">
        <v>20</v>
      </c>
      <c r="AA1649" t="s">
        <v>2349</v>
      </c>
      <c r="AB1649" t="s">
        <v>21</v>
      </c>
      <c r="AD1649" t="str">
        <f t="shared" si="231"/>
        <v>E.p. Nº69</v>
      </c>
      <c r="AE1649" t="s">
        <v>22</v>
      </c>
      <c r="AF1649" t="s">
        <v>23</v>
      </c>
      <c r="AG1649" t="s">
        <v>26</v>
      </c>
      <c r="AH1649" t="s">
        <v>2348</v>
      </c>
      <c r="AI1649" s="13">
        <f t="shared" si="232"/>
        <v>18</v>
      </c>
      <c r="AJ1649" s="13">
        <f t="shared" si="233"/>
        <v>1</v>
      </c>
      <c r="AK1649" s="21">
        <v>1</v>
      </c>
      <c r="AM1649" t="s">
        <v>2154</v>
      </c>
      <c r="AN1649" t="str">
        <f t="shared" si="227"/>
        <v>R08</v>
      </c>
      <c r="AO1649" s="20" t="str">
        <f t="shared" si="228"/>
        <v>FINES_R08</v>
      </c>
      <c r="AP1649" s="25">
        <f t="shared" si="234"/>
        <v>0.6151922345161438</v>
      </c>
      <c r="AQ1649" s="24" t="str">
        <f>+IFERROR(VLOOKUP(Y1649,#REF!,2,FALSE),"-")</f>
        <v>-</v>
      </c>
      <c r="AR1649" s="13" t="s">
        <v>2393</v>
      </c>
      <c r="AS1649" t="s">
        <v>2398</v>
      </c>
      <c r="AT1649" t="str">
        <f t="shared" si="235"/>
        <v>Caaguazu - 1124 e/ AristÓbulo Del Valle y Alejandro Fleming - Parque San Martin B. Cervantes</v>
      </c>
    </row>
    <row r="1650" spans="1:46" ht="15.75" thickBot="1" x14ac:dyDescent="0.3">
      <c r="A1650" s="47">
        <v>8</v>
      </c>
      <c r="B1650" s="47" t="s">
        <v>1244</v>
      </c>
      <c r="C1650" s="47" t="s">
        <v>2371</v>
      </c>
      <c r="D1650" s="47" t="s">
        <v>1283</v>
      </c>
      <c r="E1650" s="47" t="s">
        <v>105</v>
      </c>
      <c r="F1650" s="47" t="s">
        <v>10068</v>
      </c>
      <c r="G1650" s="47" t="s">
        <v>9992</v>
      </c>
      <c r="H1650" s="47" t="s">
        <v>9993</v>
      </c>
      <c r="I1650" s="47" t="s">
        <v>2414</v>
      </c>
      <c r="J1650" s="47"/>
      <c r="K1650" s="47" t="s">
        <v>16859</v>
      </c>
      <c r="L1650" s="47">
        <v>0.71689438819885254</v>
      </c>
      <c r="M1650" s="47">
        <v>-34.694501853833202</v>
      </c>
      <c r="N1650" s="47">
        <v>-58.709114069985603</v>
      </c>
      <c r="O1650" s="47" t="s">
        <v>16860</v>
      </c>
      <c r="P1650" s="47">
        <v>1</v>
      </c>
      <c r="Q1650">
        <v>19</v>
      </c>
      <c r="S1650" s="23" t="s">
        <v>2347</v>
      </c>
      <c r="T1650" t="str">
        <f t="shared" si="229"/>
        <v>08</v>
      </c>
      <c r="V1650" t="str">
        <f>+VLOOKUP(B1650,MARCO!E:E,1,FALSE)</f>
        <v>Merlo</v>
      </c>
      <c r="W1650" t="s">
        <v>134</v>
      </c>
      <c r="X1650" t="s">
        <v>134</v>
      </c>
      <c r="Y1650" t="str">
        <f t="shared" si="230"/>
        <v>R 8 - D 71 - 460 - 2738</v>
      </c>
      <c r="Z1650" t="s">
        <v>20</v>
      </c>
      <c r="AA1650" t="s">
        <v>2349</v>
      </c>
      <c r="AB1650" t="s">
        <v>21</v>
      </c>
      <c r="AD1650" t="str">
        <f t="shared" si="231"/>
        <v>E.p. Nº 62</v>
      </c>
      <c r="AE1650" t="s">
        <v>22</v>
      </c>
      <c r="AF1650" t="s">
        <v>23</v>
      </c>
      <c r="AG1650" t="s">
        <v>26</v>
      </c>
      <c r="AH1650" t="s">
        <v>2348</v>
      </c>
      <c r="AI1650" s="13">
        <f t="shared" si="232"/>
        <v>19</v>
      </c>
      <c r="AJ1650" s="13">
        <f t="shared" si="233"/>
        <v>1</v>
      </c>
      <c r="AK1650" s="21">
        <v>1</v>
      </c>
      <c r="AM1650" t="s">
        <v>2154</v>
      </c>
      <c r="AN1650" t="str">
        <f t="shared" si="227"/>
        <v>R08</v>
      </c>
      <c r="AO1650" s="20" t="str">
        <f t="shared" si="228"/>
        <v>FINES_R08</v>
      </c>
      <c r="AP1650" s="25">
        <f t="shared" si="234"/>
        <v>0.71689438819885254</v>
      </c>
      <c r="AQ1650" s="24" t="str">
        <f>+IFERROR(VLOOKUP(Y1650,#REF!,2,FALSE),"-")</f>
        <v>-</v>
      </c>
      <c r="AR1650" s="13" t="s">
        <v>2393</v>
      </c>
      <c r="AS1650" t="s">
        <v>2398</v>
      </c>
      <c r="AT1650" t="str">
        <f t="shared" si="235"/>
        <v>Pizzurno - 2399 e/ Madrid y Yapeyu - Parque San Martin -</v>
      </c>
    </row>
    <row r="1651" spans="1:46" ht="15.75" thickBot="1" x14ac:dyDescent="0.3">
      <c r="A1651" s="47">
        <v>8</v>
      </c>
      <c r="B1651" s="47" t="s">
        <v>1244</v>
      </c>
      <c r="C1651" s="47" t="s">
        <v>2371</v>
      </c>
      <c r="D1651" s="47" t="s">
        <v>1283</v>
      </c>
      <c r="E1651" s="47" t="s">
        <v>105</v>
      </c>
      <c r="F1651" s="47" t="s">
        <v>10070</v>
      </c>
      <c r="G1651" s="47" t="s">
        <v>10009</v>
      </c>
      <c r="H1651" s="47" t="s">
        <v>10010</v>
      </c>
      <c r="I1651" s="47" t="s">
        <v>2414</v>
      </c>
      <c r="J1651" s="47"/>
      <c r="K1651" s="47" t="s">
        <v>16861</v>
      </c>
      <c r="L1651" s="47">
        <v>0.64238828420639038</v>
      </c>
      <c r="M1651" s="47">
        <v>-34.716968217594101</v>
      </c>
      <c r="N1651" s="47">
        <v>-58.801402367088997</v>
      </c>
      <c r="O1651" s="47" t="s">
        <v>16862</v>
      </c>
      <c r="P1651" s="47">
        <v>1</v>
      </c>
      <c r="Q1651">
        <v>24</v>
      </c>
      <c r="S1651" s="23" t="s">
        <v>2347</v>
      </c>
      <c r="T1651" t="str">
        <f t="shared" si="229"/>
        <v>08</v>
      </c>
      <c r="V1651" t="str">
        <f>+VLOOKUP(B1651,MARCO!E:E,1,FALSE)</f>
        <v>Merlo</v>
      </c>
      <c r="W1651" t="s">
        <v>134</v>
      </c>
      <c r="X1651" t="s">
        <v>134</v>
      </c>
      <c r="Y1651" t="str">
        <f t="shared" si="230"/>
        <v>R 8 - D 71 - 460 - 1171</v>
      </c>
      <c r="Z1651" t="s">
        <v>20</v>
      </c>
      <c r="AA1651" t="s">
        <v>2349</v>
      </c>
      <c r="AB1651" t="s">
        <v>21</v>
      </c>
      <c r="AD1651" t="str">
        <f t="shared" si="231"/>
        <v>Epa N° 704</v>
      </c>
      <c r="AE1651" t="s">
        <v>22</v>
      </c>
      <c r="AF1651" t="s">
        <v>23</v>
      </c>
      <c r="AG1651" t="s">
        <v>26</v>
      </c>
      <c r="AH1651" t="s">
        <v>2348</v>
      </c>
      <c r="AI1651" s="13">
        <f t="shared" si="232"/>
        <v>24</v>
      </c>
      <c r="AJ1651" s="13">
        <f t="shared" si="233"/>
        <v>1</v>
      </c>
      <c r="AK1651" s="21">
        <v>1</v>
      </c>
      <c r="AM1651" t="s">
        <v>2154</v>
      </c>
      <c r="AN1651" t="str">
        <f t="shared" si="227"/>
        <v>R08</v>
      </c>
      <c r="AO1651" s="20" t="str">
        <f t="shared" si="228"/>
        <v>FINES_R08</v>
      </c>
      <c r="AP1651" s="25">
        <f t="shared" si="234"/>
        <v>0.64238828420639038</v>
      </c>
      <c r="AQ1651" s="24" t="str">
        <f>+IFERROR(VLOOKUP(Y1651,#REF!,2,FALSE),"-")</f>
        <v>-</v>
      </c>
      <c r="AR1651" s="13" t="s">
        <v>2393</v>
      </c>
      <c r="AS1651" t="s">
        <v>2397</v>
      </c>
      <c r="AT1651" t="str">
        <f t="shared" si="235"/>
        <v>Garcia Del Rio - 1260 e/ Colombres y Cassaux - Mariano Acosta Villa Posse</v>
      </c>
    </row>
    <row r="1652" spans="1:46" ht="15.75" thickBot="1" x14ac:dyDescent="0.3">
      <c r="A1652" s="47">
        <v>8</v>
      </c>
      <c r="B1652" s="47" t="s">
        <v>1244</v>
      </c>
      <c r="C1652" s="47" t="s">
        <v>2371</v>
      </c>
      <c r="D1652" s="47" t="s">
        <v>1283</v>
      </c>
      <c r="E1652" s="47" t="s">
        <v>105</v>
      </c>
      <c r="F1652" s="47" t="s">
        <v>10072</v>
      </c>
      <c r="G1652" s="47" t="s">
        <v>10073</v>
      </c>
      <c r="H1652" s="47" t="s">
        <v>10074</v>
      </c>
      <c r="I1652" s="47" t="s">
        <v>2414</v>
      </c>
      <c r="J1652" s="47"/>
      <c r="K1652" s="47" t="s">
        <v>14467</v>
      </c>
      <c r="L1652" s="47"/>
      <c r="M1652" s="47">
        <v>-34.573053782264999</v>
      </c>
      <c r="N1652" s="47">
        <v>-58.418472899789002</v>
      </c>
      <c r="O1652" s="47" t="s">
        <v>16863</v>
      </c>
      <c r="P1652" s="47">
        <v>2</v>
      </c>
      <c r="Q1652">
        <v>64</v>
      </c>
      <c r="S1652" s="23" t="s">
        <v>2347</v>
      </c>
      <c r="T1652" t="str">
        <f t="shared" si="229"/>
        <v>08</v>
      </c>
      <c r="V1652" t="str">
        <f>+VLOOKUP(B1652,MARCO!E:E,1,FALSE)</f>
        <v>Merlo</v>
      </c>
      <c r="W1652" t="s">
        <v>134</v>
      </c>
      <c r="X1652" t="s">
        <v>134</v>
      </c>
      <c r="Y1652" t="str">
        <f t="shared" si="230"/>
        <v>R 8 - D 71 - 460 - 3027</v>
      </c>
      <c r="Z1652" t="s">
        <v>20</v>
      </c>
      <c r="AA1652" t="s">
        <v>2349</v>
      </c>
      <c r="AB1652" t="s">
        <v>21</v>
      </c>
      <c r="AD1652" t="str">
        <f t="shared" si="231"/>
        <v>Club Parque San Martin</v>
      </c>
      <c r="AE1652" t="s">
        <v>22</v>
      </c>
      <c r="AF1652" t="s">
        <v>23</v>
      </c>
      <c r="AG1652" t="s">
        <v>26</v>
      </c>
      <c r="AH1652" t="s">
        <v>2348</v>
      </c>
      <c r="AI1652" s="13">
        <f t="shared" si="232"/>
        <v>64</v>
      </c>
      <c r="AJ1652" s="13">
        <f t="shared" si="233"/>
        <v>2</v>
      </c>
      <c r="AK1652" s="21">
        <v>1</v>
      </c>
      <c r="AM1652" t="s">
        <v>2154</v>
      </c>
      <c r="AN1652" t="str">
        <f t="shared" si="227"/>
        <v>R08</v>
      </c>
      <c r="AO1652" s="20" t="str">
        <f t="shared" si="228"/>
        <v>FINES_R08</v>
      </c>
      <c r="AP1652" s="25">
        <f t="shared" si="234"/>
        <v>0</v>
      </c>
      <c r="AQ1652" s="24" t="str">
        <f>+IFERROR(VLOOKUP(Y1652,#REF!,2,FALSE),"-")</f>
        <v>-</v>
      </c>
      <c r="AR1652" s="13" t="s">
        <v>2393</v>
      </c>
      <c r="AS1652" t="s">
        <v>2397</v>
      </c>
      <c r="AT1652" t="str">
        <f t="shared" si="235"/>
        <v>Av Jose De San Martin - 3551 e/ Casteli y Unamuno - Parque San Martin B. Cervantes</v>
      </c>
    </row>
    <row r="1653" spans="1:46" ht="15.75" thickBot="1" x14ac:dyDescent="0.3">
      <c r="A1653" s="47">
        <v>8</v>
      </c>
      <c r="B1653" s="47" t="s">
        <v>1244</v>
      </c>
      <c r="C1653" s="47" t="s">
        <v>2371</v>
      </c>
      <c r="D1653" s="47" t="s">
        <v>1283</v>
      </c>
      <c r="E1653" s="47" t="s">
        <v>105</v>
      </c>
      <c r="F1653" s="47" t="s">
        <v>10077</v>
      </c>
      <c r="G1653" s="47" t="s">
        <v>10078</v>
      </c>
      <c r="H1653" s="47" t="s">
        <v>10079</v>
      </c>
      <c r="I1653" s="47" t="s">
        <v>2414</v>
      </c>
      <c r="J1653" s="47"/>
      <c r="K1653" s="47" t="s">
        <v>14468</v>
      </c>
      <c r="L1653" s="47">
        <v>0.66896271705627441</v>
      </c>
      <c r="M1653" s="47">
        <v>-34.692798940218601</v>
      </c>
      <c r="N1653" s="47">
        <v>-58.773068271782698</v>
      </c>
      <c r="O1653" s="47" t="s">
        <v>16864</v>
      </c>
      <c r="P1653" s="47">
        <v>2</v>
      </c>
      <c r="Q1653">
        <v>36</v>
      </c>
      <c r="S1653" s="23" t="s">
        <v>2347</v>
      </c>
      <c r="T1653" t="str">
        <f t="shared" si="229"/>
        <v>08</v>
      </c>
      <c r="V1653" t="str">
        <f>+VLOOKUP(B1653,MARCO!E:E,1,FALSE)</f>
        <v>Merlo</v>
      </c>
      <c r="W1653" t="s">
        <v>134</v>
      </c>
      <c r="X1653" t="s">
        <v>134</v>
      </c>
      <c r="Y1653" t="str">
        <f t="shared" si="230"/>
        <v>R 8 - D 71 - 460 - 2739</v>
      </c>
      <c r="Z1653" t="s">
        <v>20</v>
      </c>
      <c r="AA1653" t="s">
        <v>2349</v>
      </c>
      <c r="AB1653" t="s">
        <v>21</v>
      </c>
      <c r="AD1653" t="str">
        <f t="shared" si="231"/>
        <v>E.p. N° 71</v>
      </c>
      <c r="AE1653" t="s">
        <v>22</v>
      </c>
      <c r="AF1653" t="s">
        <v>23</v>
      </c>
      <c r="AG1653" t="s">
        <v>26</v>
      </c>
      <c r="AH1653" t="s">
        <v>2348</v>
      </c>
      <c r="AI1653" s="13">
        <f t="shared" si="232"/>
        <v>36</v>
      </c>
      <c r="AJ1653" s="13">
        <f t="shared" si="233"/>
        <v>2</v>
      </c>
      <c r="AK1653" s="21">
        <v>1</v>
      </c>
      <c r="AM1653" t="s">
        <v>2154</v>
      </c>
      <c r="AN1653" t="str">
        <f t="shared" si="227"/>
        <v>R08</v>
      </c>
      <c r="AO1653" s="20" t="str">
        <f t="shared" si="228"/>
        <v>FINES_R08</v>
      </c>
      <c r="AP1653" s="25">
        <f t="shared" si="234"/>
        <v>0.66896271705627441</v>
      </c>
      <c r="AQ1653" s="24" t="str">
        <f>+IFERROR(VLOOKUP(Y1653,#REF!,2,FALSE),"-")</f>
        <v>-</v>
      </c>
      <c r="AR1653" s="13" t="s">
        <v>2393</v>
      </c>
      <c r="AS1653" t="s">
        <v>2398</v>
      </c>
      <c r="AT1653" t="str">
        <f t="shared" si="235"/>
        <v>De Maria - 3654 e/ Operativo Condor y Curuzu Cuatia - Merlo 2° Loma Grande</v>
      </c>
    </row>
    <row r="1654" spans="1:46" ht="15.75" thickBot="1" x14ac:dyDescent="0.3">
      <c r="A1654" s="47">
        <v>8</v>
      </c>
      <c r="B1654" s="47" t="s">
        <v>1244</v>
      </c>
      <c r="C1654" s="47" t="s">
        <v>2371</v>
      </c>
      <c r="D1654" s="47" t="s">
        <v>1283</v>
      </c>
      <c r="E1654" s="47" t="s">
        <v>105</v>
      </c>
      <c r="F1654" s="47" t="s">
        <v>10082</v>
      </c>
      <c r="G1654" s="47" t="s">
        <v>9984</v>
      </c>
      <c r="H1654" s="47" t="s">
        <v>9985</v>
      </c>
      <c r="I1654" s="47" t="s">
        <v>2414</v>
      </c>
      <c r="J1654" s="47"/>
      <c r="K1654" s="47" t="s">
        <v>16865</v>
      </c>
      <c r="L1654" s="47">
        <v>0.53487205505371094</v>
      </c>
      <c r="M1654" s="47">
        <v>-34.6907356992483</v>
      </c>
      <c r="N1654" s="47">
        <v>-58.687637991597597</v>
      </c>
      <c r="O1654" s="47" t="s">
        <v>16866</v>
      </c>
      <c r="P1654" s="47">
        <v>1</v>
      </c>
      <c r="Q1654">
        <v>26</v>
      </c>
      <c r="S1654" s="23" t="s">
        <v>2347</v>
      </c>
      <c r="T1654" t="str">
        <f t="shared" si="229"/>
        <v>08</v>
      </c>
      <c r="V1654" t="str">
        <f>+VLOOKUP(B1654,MARCO!E:E,1,FALSE)</f>
        <v>Merlo</v>
      </c>
      <c r="W1654" t="s">
        <v>134</v>
      </c>
      <c r="X1654" t="s">
        <v>134</v>
      </c>
      <c r="Y1654" t="str">
        <f t="shared" si="230"/>
        <v>R 8 - D 71 - 460 - 2740</v>
      </c>
      <c r="Z1654" t="s">
        <v>20</v>
      </c>
      <c r="AA1654" t="s">
        <v>2349</v>
      </c>
      <c r="AB1654" t="s">
        <v>21</v>
      </c>
      <c r="AD1654" t="str">
        <f t="shared" si="231"/>
        <v>E.p. N° 6</v>
      </c>
      <c r="AE1654" t="s">
        <v>22</v>
      </c>
      <c r="AF1654" t="s">
        <v>23</v>
      </c>
      <c r="AG1654" t="s">
        <v>26</v>
      </c>
      <c r="AH1654" t="s">
        <v>2348</v>
      </c>
      <c r="AI1654" s="13">
        <f t="shared" si="232"/>
        <v>26</v>
      </c>
      <c r="AJ1654" s="13">
        <f t="shared" si="233"/>
        <v>1</v>
      </c>
      <c r="AK1654" s="21">
        <v>1</v>
      </c>
      <c r="AM1654" t="s">
        <v>2154</v>
      </c>
      <c r="AN1654" t="str">
        <f t="shared" si="227"/>
        <v>R08</v>
      </c>
      <c r="AO1654" s="20" t="str">
        <f t="shared" si="228"/>
        <v>FINES_R08</v>
      </c>
      <c r="AP1654" s="25">
        <f t="shared" si="234"/>
        <v>0.53487205505371094</v>
      </c>
      <c r="AQ1654" s="24" t="str">
        <f>+IFERROR(VLOOKUP(Y1654,#REF!,2,FALSE),"-")</f>
        <v>-</v>
      </c>
      <c r="AR1654" s="13" t="s">
        <v>2393</v>
      </c>
      <c r="AS1654" t="s">
        <v>2397</v>
      </c>
      <c r="AT1654" t="str">
        <f t="shared" si="235"/>
        <v>Victor Mercante - 150 e/ Victor Hugo y Zapiola - Libertad Centro</v>
      </c>
    </row>
    <row r="1655" spans="1:46" ht="15.75" thickBot="1" x14ac:dyDescent="0.3">
      <c r="A1655" s="47">
        <v>8</v>
      </c>
      <c r="B1655" s="47" t="s">
        <v>1244</v>
      </c>
      <c r="C1655" s="47" t="s">
        <v>2371</v>
      </c>
      <c r="D1655" s="47" t="s">
        <v>1283</v>
      </c>
      <c r="E1655" s="47" t="s">
        <v>105</v>
      </c>
      <c r="F1655" s="47" t="s">
        <v>10084</v>
      </c>
      <c r="G1655" s="47" t="s">
        <v>10039</v>
      </c>
      <c r="H1655" s="47" t="s">
        <v>10040</v>
      </c>
      <c r="I1655" s="47" t="s">
        <v>2414</v>
      </c>
      <c r="J1655" s="47"/>
      <c r="K1655" s="47" t="s">
        <v>16867</v>
      </c>
      <c r="L1655" s="47">
        <v>0.30024123191833502</v>
      </c>
      <c r="M1655" s="47">
        <v>-34.688502687350002</v>
      </c>
      <c r="N1655" s="47">
        <v>-58.732272739862999</v>
      </c>
      <c r="O1655" s="47" t="s">
        <v>16868</v>
      </c>
      <c r="P1655" s="47">
        <v>1</v>
      </c>
      <c r="Q1655">
        <v>15</v>
      </c>
      <c r="S1655" s="23" t="s">
        <v>2347</v>
      </c>
      <c r="T1655" t="str">
        <f t="shared" si="229"/>
        <v>08</v>
      </c>
      <c r="V1655" t="str">
        <f>+VLOOKUP(B1655,MARCO!E:E,1,FALSE)</f>
        <v>Merlo</v>
      </c>
      <c r="W1655" t="s">
        <v>134</v>
      </c>
      <c r="X1655" t="s">
        <v>134</v>
      </c>
      <c r="Y1655" t="str">
        <f t="shared" si="230"/>
        <v>R 8 - D 71 - 460 - 2760</v>
      </c>
      <c r="Z1655" t="s">
        <v>20</v>
      </c>
      <c r="AA1655" t="s">
        <v>2349</v>
      </c>
      <c r="AB1655" t="s">
        <v>21</v>
      </c>
      <c r="AD1655" t="str">
        <f t="shared" si="231"/>
        <v>La San Antonio</v>
      </c>
      <c r="AE1655" t="s">
        <v>22</v>
      </c>
      <c r="AF1655" t="s">
        <v>23</v>
      </c>
      <c r="AG1655" t="s">
        <v>26</v>
      </c>
      <c r="AH1655" t="s">
        <v>2348</v>
      </c>
      <c r="AI1655" s="13">
        <f t="shared" si="232"/>
        <v>15</v>
      </c>
      <c r="AJ1655" s="13">
        <f t="shared" si="233"/>
        <v>1</v>
      </c>
      <c r="AK1655" s="21">
        <v>1</v>
      </c>
      <c r="AM1655" t="s">
        <v>2154</v>
      </c>
      <c r="AN1655" t="str">
        <f t="shared" si="227"/>
        <v>R08</v>
      </c>
      <c r="AO1655" s="20" t="str">
        <f t="shared" si="228"/>
        <v>FINES_R08</v>
      </c>
      <c r="AP1655" s="25">
        <f t="shared" si="234"/>
        <v>0.30024123191833502</v>
      </c>
      <c r="AQ1655" s="24" t="str">
        <f>+IFERROR(VLOOKUP(Y1655,#REF!,2,FALSE),"-")</f>
        <v>-</v>
      </c>
      <c r="AR1655" s="13" t="s">
        <v>2393</v>
      </c>
      <c r="AS1655" t="s">
        <v>2397</v>
      </c>
      <c r="AT1655" t="str">
        <f t="shared" si="235"/>
        <v>Iwanowski - 770 e/ Rawson y Av San Martin - Parque San Martin -</v>
      </c>
    </row>
    <row r="1656" spans="1:46" ht="15.75" thickBot="1" x14ac:dyDescent="0.3">
      <c r="A1656" s="47">
        <v>8</v>
      </c>
      <c r="B1656" s="47" t="s">
        <v>1244</v>
      </c>
      <c r="C1656" s="47" t="s">
        <v>2385</v>
      </c>
      <c r="D1656" s="47" t="s">
        <v>1278</v>
      </c>
      <c r="E1656" s="47" t="s">
        <v>342</v>
      </c>
      <c r="F1656" s="47" t="s">
        <v>10086</v>
      </c>
      <c r="G1656" s="47" t="s">
        <v>10087</v>
      </c>
      <c r="H1656" s="47" t="s">
        <v>10088</v>
      </c>
      <c r="I1656" s="47" t="s">
        <v>2475</v>
      </c>
      <c r="J1656" s="47" t="s">
        <v>6803</v>
      </c>
      <c r="K1656" s="47" t="s">
        <v>14469</v>
      </c>
      <c r="L1656" s="47">
        <v>0.1404800862073898</v>
      </c>
      <c r="M1656" s="47">
        <v>-34.666059199999999</v>
      </c>
      <c r="N1656" s="47">
        <v>-58.731765500000002</v>
      </c>
      <c r="O1656" s="47" t="s">
        <v>16869</v>
      </c>
      <c r="P1656" s="47">
        <v>6</v>
      </c>
      <c r="Q1656">
        <v>138</v>
      </c>
      <c r="S1656" s="23" t="s">
        <v>2347</v>
      </c>
      <c r="T1656" t="str">
        <f t="shared" si="229"/>
        <v>08</v>
      </c>
      <c r="V1656" t="str">
        <f>+VLOOKUP(B1656,MARCO!E:E,1,FALSE)</f>
        <v>Merlo</v>
      </c>
      <c r="W1656" t="s">
        <v>134</v>
      </c>
      <c r="X1656" t="s">
        <v>134</v>
      </c>
      <c r="Y1656" t="str">
        <f t="shared" si="230"/>
        <v>R 8 - D 71 - 455 - 2965</v>
      </c>
      <c r="Z1656" t="s">
        <v>20</v>
      </c>
      <c r="AA1656" t="s">
        <v>2349</v>
      </c>
      <c r="AB1656" t="s">
        <v>21</v>
      </c>
      <c r="AD1656" t="str">
        <f t="shared" si="231"/>
        <v>Universidad Popular Bdp</v>
      </c>
      <c r="AE1656" t="s">
        <v>22</v>
      </c>
      <c r="AF1656" t="s">
        <v>23</v>
      </c>
      <c r="AG1656" t="s">
        <v>26</v>
      </c>
      <c r="AH1656" t="s">
        <v>2348</v>
      </c>
      <c r="AI1656" s="13">
        <f t="shared" si="232"/>
        <v>138</v>
      </c>
      <c r="AJ1656" s="13">
        <f t="shared" si="233"/>
        <v>6</v>
      </c>
      <c r="AK1656" s="21">
        <v>1</v>
      </c>
      <c r="AM1656" t="s">
        <v>2154</v>
      </c>
      <c r="AN1656" t="str">
        <f t="shared" si="227"/>
        <v>R08</v>
      </c>
      <c r="AO1656" s="20" t="str">
        <f t="shared" si="228"/>
        <v>FINES_R08</v>
      </c>
      <c r="AP1656" s="25">
        <f t="shared" si="234"/>
        <v>0.1404800862073898</v>
      </c>
      <c r="AQ1656" s="24" t="str">
        <f>+IFERROR(VLOOKUP(Y1656,#REF!,2,FALSE),"-")</f>
        <v>-</v>
      </c>
      <c r="AR1656" s="13" t="s">
        <v>2393</v>
      </c>
      <c r="AS1656" t="s">
        <v>2398</v>
      </c>
      <c r="AT1656" t="str">
        <f t="shared" si="235"/>
        <v>Salta - 867 e/ Tucuman y Juan Manuel De Rosas - Merlo Centro</v>
      </c>
    </row>
    <row r="1657" spans="1:46" ht="15.75" thickBot="1" x14ac:dyDescent="0.3">
      <c r="A1657" s="47">
        <v>8</v>
      </c>
      <c r="B1657" s="47" t="s">
        <v>1244</v>
      </c>
      <c r="C1657" s="47" t="s">
        <v>2385</v>
      </c>
      <c r="D1657" s="47" t="s">
        <v>1278</v>
      </c>
      <c r="E1657" s="47" t="s">
        <v>342</v>
      </c>
      <c r="F1657" s="47" t="s">
        <v>10090</v>
      </c>
      <c r="G1657" s="47" t="s">
        <v>10087</v>
      </c>
      <c r="H1657" s="47" t="s">
        <v>10091</v>
      </c>
      <c r="I1657" s="47" t="s">
        <v>2475</v>
      </c>
      <c r="J1657" s="47" t="s">
        <v>6803</v>
      </c>
      <c r="K1657" s="47" t="s">
        <v>16870</v>
      </c>
      <c r="L1657" s="47">
        <v>0.1404800862073898</v>
      </c>
      <c r="M1657" s="47">
        <v>-34.666059199999999</v>
      </c>
      <c r="N1657" s="47">
        <v>-58.731765500000002</v>
      </c>
      <c r="O1657" s="47" t="s">
        <v>16871</v>
      </c>
      <c r="P1657" s="47">
        <v>1</v>
      </c>
      <c r="Q1657">
        <v>16</v>
      </c>
      <c r="S1657" s="23" t="s">
        <v>2347</v>
      </c>
      <c r="T1657" t="str">
        <f t="shared" si="229"/>
        <v>08</v>
      </c>
      <c r="V1657" t="str">
        <f>+VLOOKUP(B1657,MARCO!E:E,1,FALSE)</f>
        <v>Merlo</v>
      </c>
      <c r="W1657" t="s">
        <v>134</v>
      </c>
      <c r="X1657" t="s">
        <v>134</v>
      </c>
      <c r="Y1657" t="str">
        <f t="shared" si="230"/>
        <v>R 8 - D 71 - 455 - 0158</v>
      </c>
      <c r="Z1657" t="s">
        <v>20</v>
      </c>
      <c r="AA1657" t="s">
        <v>2349</v>
      </c>
      <c r="AB1657" t="s">
        <v>21</v>
      </c>
      <c r="AD1657" t="str">
        <f t="shared" si="231"/>
        <v>Universidad Popular Bdp</v>
      </c>
      <c r="AE1657" t="s">
        <v>22</v>
      </c>
      <c r="AF1657" t="s">
        <v>23</v>
      </c>
      <c r="AG1657" t="s">
        <v>26</v>
      </c>
      <c r="AH1657" t="s">
        <v>2348</v>
      </c>
      <c r="AI1657" s="13">
        <f t="shared" si="232"/>
        <v>16</v>
      </c>
      <c r="AJ1657" s="13">
        <f t="shared" si="233"/>
        <v>1</v>
      </c>
      <c r="AK1657" s="21">
        <v>1</v>
      </c>
      <c r="AM1657" t="s">
        <v>2154</v>
      </c>
      <c r="AN1657" t="str">
        <f t="shared" si="227"/>
        <v>R08</v>
      </c>
      <c r="AO1657" s="20" t="str">
        <f t="shared" si="228"/>
        <v>FINES_R08</v>
      </c>
      <c r="AP1657" s="25">
        <f t="shared" si="234"/>
        <v>0.1404800862073898</v>
      </c>
      <c r="AQ1657" s="24" t="str">
        <f>+IFERROR(VLOOKUP(Y1657,#REF!,2,FALSE),"-")</f>
        <v>-</v>
      </c>
      <c r="AR1657" s="13" t="s">
        <v>2393</v>
      </c>
      <c r="AS1657" t="s">
        <v>2398</v>
      </c>
      <c r="AT1657" t="str">
        <f t="shared" si="235"/>
        <v>Salta - 867 e/ Tucuman y J. Manuel De Rosas - Merlo Centro</v>
      </c>
    </row>
    <row r="1658" spans="1:46" ht="15.75" thickBot="1" x14ac:dyDescent="0.3">
      <c r="A1658" s="47">
        <v>8</v>
      </c>
      <c r="B1658" s="47" t="s">
        <v>1244</v>
      </c>
      <c r="C1658" s="47" t="s">
        <v>2385</v>
      </c>
      <c r="D1658" s="47" t="s">
        <v>1278</v>
      </c>
      <c r="E1658" s="47" t="s">
        <v>342</v>
      </c>
      <c r="F1658" s="47" t="s">
        <v>10093</v>
      </c>
      <c r="G1658" s="47" t="s">
        <v>10094</v>
      </c>
      <c r="H1658" s="47" t="s">
        <v>10095</v>
      </c>
      <c r="I1658" s="47" t="s">
        <v>2475</v>
      </c>
      <c r="J1658" s="47" t="s">
        <v>6803</v>
      </c>
      <c r="K1658" s="47" t="s">
        <v>14470</v>
      </c>
      <c r="L1658" s="47">
        <v>0.71349614858627319</v>
      </c>
      <c r="M1658" s="47">
        <v>-34.722922302188003</v>
      </c>
      <c r="N1658" s="47">
        <v>-58.798863272555003</v>
      </c>
      <c r="O1658" s="47" t="s">
        <v>16872</v>
      </c>
      <c r="P1658" s="47">
        <v>2</v>
      </c>
      <c r="Q1658">
        <v>42</v>
      </c>
      <c r="S1658" s="23" t="s">
        <v>2347</v>
      </c>
      <c r="T1658" t="str">
        <f t="shared" si="229"/>
        <v>08</v>
      </c>
      <c r="V1658" t="str">
        <f>+VLOOKUP(B1658,MARCO!E:E,1,FALSE)</f>
        <v>Merlo</v>
      </c>
      <c r="W1658" t="s">
        <v>134</v>
      </c>
      <c r="X1658" t="s">
        <v>134</v>
      </c>
      <c r="Y1658" t="str">
        <f t="shared" si="230"/>
        <v>R 8 - D 71 - 455 - 1209</v>
      </c>
      <c r="Z1658" t="s">
        <v>20</v>
      </c>
      <c r="AA1658" t="s">
        <v>2349</v>
      </c>
      <c r="AB1658" t="s">
        <v>21</v>
      </c>
      <c r="AD1658" t="str">
        <f t="shared" si="231"/>
        <v>Club De Jubilados. Bdp</v>
      </c>
      <c r="AE1658" t="s">
        <v>22</v>
      </c>
      <c r="AF1658" t="s">
        <v>23</v>
      </c>
      <c r="AG1658" t="s">
        <v>26</v>
      </c>
      <c r="AH1658" t="s">
        <v>2348</v>
      </c>
      <c r="AI1658" s="13">
        <f t="shared" si="232"/>
        <v>42</v>
      </c>
      <c r="AJ1658" s="13">
        <f t="shared" si="233"/>
        <v>2</v>
      </c>
      <c r="AK1658" s="21">
        <v>1</v>
      </c>
      <c r="AM1658" t="s">
        <v>2154</v>
      </c>
      <c r="AN1658" t="str">
        <f t="shared" si="227"/>
        <v>R08</v>
      </c>
      <c r="AO1658" s="20" t="str">
        <f t="shared" si="228"/>
        <v>FINES_R08</v>
      </c>
      <c r="AP1658" s="25">
        <f t="shared" si="234"/>
        <v>0.71349614858627319</v>
      </c>
      <c r="AQ1658" s="24" t="str">
        <f>+IFERROR(VLOOKUP(Y1658,#REF!,2,FALSE),"-")</f>
        <v>-</v>
      </c>
      <c r="AR1658" s="13" t="s">
        <v>2393</v>
      </c>
      <c r="AS1658" t="s">
        <v>2398</v>
      </c>
      <c r="AT1658" t="str">
        <f t="shared" si="235"/>
        <v>Genova - 758 e/ Encina y Rosales - Mariano Acosta B. Estrella</v>
      </c>
    </row>
    <row r="1659" spans="1:46" ht="15.75" thickBot="1" x14ac:dyDescent="0.3">
      <c r="A1659" s="47">
        <v>8</v>
      </c>
      <c r="B1659" s="47" t="s">
        <v>1244</v>
      </c>
      <c r="C1659" s="47" t="s">
        <v>2385</v>
      </c>
      <c r="D1659" s="47" t="s">
        <v>1278</v>
      </c>
      <c r="E1659" s="47" t="s">
        <v>342</v>
      </c>
      <c r="F1659" s="47" t="s">
        <v>10097</v>
      </c>
      <c r="G1659" s="47" t="s">
        <v>10098</v>
      </c>
      <c r="H1659" s="47" t="s">
        <v>10099</v>
      </c>
      <c r="I1659" s="47" t="s">
        <v>2475</v>
      </c>
      <c r="J1659" s="47" t="s">
        <v>10101</v>
      </c>
      <c r="K1659" s="47" t="s">
        <v>14471</v>
      </c>
      <c r="L1659" s="47">
        <v>0.76943433284759521</v>
      </c>
      <c r="M1659" s="47">
        <v>-34.735867781528597</v>
      </c>
      <c r="N1659" s="47">
        <v>-58.794531415398403</v>
      </c>
      <c r="O1659" s="47" t="s">
        <v>16873</v>
      </c>
      <c r="P1659" s="47">
        <v>5</v>
      </c>
      <c r="Q1659">
        <v>103</v>
      </c>
      <c r="S1659" s="23" t="s">
        <v>2347</v>
      </c>
      <c r="T1659" t="str">
        <f t="shared" si="229"/>
        <v>08</v>
      </c>
      <c r="V1659" t="str">
        <f>+VLOOKUP(B1659,MARCO!E:E,1,FALSE)</f>
        <v>Merlo</v>
      </c>
      <c r="W1659" t="s">
        <v>134</v>
      </c>
      <c r="X1659" t="s">
        <v>134</v>
      </c>
      <c r="Y1659" t="str">
        <f t="shared" si="230"/>
        <v>R 8 - D 71 - 455 - 0187</v>
      </c>
      <c r="Z1659" t="s">
        <v>20</v>
      </c>
      <c r="AA1659" t="s">
        <v>2349</v>
      </c>
      <c r="AB1659" t="s">
        <v>21</v>
      </c>
      <c r="AD1659" t="str">
        <f t="shared" si="231"/>
        <v>E.e.s Nº64</v>
      </c>
      <c r="AE1659" t="s">
        <v>22</v>
      </c>
      <c r="AF1659" t="s">
        <v>23</v>
      </c>
      <c r="AG1659" t="s">
        <v>26</v>
      </c>
      <c r="AH1659" t="s">
        <v>2348</v>
      </c>
      <c r="AI1659" s="13">
        <f t="shared" si="232"/>
        <v>103</v>
      </c>
      <c r="AJ1659" s="13">
        <f t="shared" si="233"/>
        <v>5</v>
      </c>
      <c r="AK1659" s="21">
        <v>1</v>
      </c>
      <c r="AM1659" t="s">
        <v>2154</v>
      </c>
      <c r="AN1659" t="str">
        <f t="shared" si="227"/>
        <v>R08</v>
      </c>
      <c r="AO1659" s="20" t="str">
        <f t="shared" si="228"/>
        <v>FINES_R08</v>
      </c>
      <c r="AP1659" s="25">
        <f t="shared" si="234"/>
        <v>0.76943433284759521</v>
      </c>
      <c r="AQ1659" s="24" t="str">
        <f>+IFERROR(VLOOKUP(Y1659,#REF!,2,FALSE),"-")</f>
        <v>-</v>
      </c>
      <c r="AR1659" s="13" t="s">
        <v>2393</v>
      </c>
      <c r="AS1659" t="s">
        <v>2397</v>
      </c>
      <c r="AT1659" t="str">
        <f t="shared" si="235"/>
        <v>Lafayatte - e/ Ugartechi - Mariano Acosta B. Santa Isabel</v>
      </c>
    </row>
    <row r="1660" spans="1:46" ht="15.75" thickBot="1" x14ac:dyDescent="0.3">
      <c r="A1660" s="47">
        <v>8</v>
      </c>
      <c r="B1660" s="47" t="s">
        <v>1244</v>
      </c>
      <c r="C1660" s="47" t="s">
        <v>2385</v>
      </c>
      <c r="D1660" s="47" t="s">
        <v>1278</v>
      </c>
      <c r="E1660" s="47" t="s">
        <v>342</v>
      </c>
      <c r="F1660" s="47" t="s">
        <v>10102</v>
      </c>
      <c r="G1660" s="47" t="s">
        <v>10103</v>
      </c>
      <c r="H1660" s="47" t="s">
        <v>10104</v>
      </c>
      <c r="I1660" s="47" t="s">
        <v>2475</v>
      </c>
      <c r="J1660" s="47" t="s">
        <v>10106</v>
      </c>
      <c r="K1660" s="47" t="s">
        <v>14472</v>
      </c>
      <c r="L1660" s="47">
        <v>0.72718805074691772</v>
      </c>
      <c r="M1660" s="47">
        <v>-34.6883091593375</v>
      </c>
      <c r="N1660" s="47">
        <v>-58.781042927250603</v>
      </c>
      <c r="O1660" s="47" t="s">
        <v>16874</v>
      </c>
      <c r="P1660" s="47">
        <v>7</v>
      </c>
      <c r="Q1660">
        <v>150</v>
      </c>
      <c r="S1660" s="23" t="s">
        <v>2347</v>
      </c>
      <c r="T1660" t="str">
        <f t="shared" si="229"/>
        <v>08</v>
      </c>
      <c r="V1660" t="str">
        <f>+VLOOKUP(B1660,MARCO!E:E,1,FALSE)</f>
        <v>Merlo</v>
      </c>
      <c r="W1660" t="s">
        <v>134</v>
      </c>
      <c r="X1660" t="s">
        <v>134</v>
      </c>
      <c r="Y1660" t="str">
        <f t="shared" si="230"/>
        <v>R 8 - D 71 - 455 - 0172</v>
      </c>
      <c r="Z1660" t="s">
        <v>20</v>
      </c>
      <c r="AA1660" t="s">
        <v>2349</v>
      </c>
      <c r="AB1660" t="s">
        <v>21</v>
      </c>
      <c r="AD1660" t="str">
        <f t="shared" si="231"/>
        <v>Escuela Primaria Nº50</v>
      </c>
      <c r="AE1660" t="s">
        <v>22</v>
      </c>
      <c r="AF1660" t="s">
        <v>23</v>
      </c>
      <c r="AG1660" t="s">
        <v>26</v>
      </c>
      <c r="AH1660" t="s">
        <v>2348</v>
      </c>
      <c r="AI1660" s="13">
        <f t="shared" si="232"/>
        <v>150</v>
      </c>
      <c r="AJ1660" s="13">
        <f t="shared" si="233"/>
        <v>7</v>
      </c>
      <c r="AK1660" s="21">
        <v>1</v>
      </c>
      <c r="AM1660" t="s">
        <v>2154</v>
      </c>
      <c r="AN1660" t="str">
        <f t="shared" si="227"/>
        <v>R08</v>
      </c>
      <c r="AO1660" s="20" t="str">
        <f t="shared" si="228"/>
        <v>FINES_R08</v>
      </c>
      <c r="AP1660" s="25">
        <f t="shared" si="234"/>
        <v>0.72718805074691772</v>
      </c>
      <c r="AQ1660" s="24" t="str">
        <f>+IFERROR(VLOOKUP(Y1660,#REF!,2,FALSE),"-")</f>
        <v>-</v>
      </c>
      <c r="AR1660" s="13" t="s">
        <v>2393</v>
      </c>
      <c r="AS1660" t="s">
        <v>2397</v>
      </c>
      <c r="AT1660" t="str">
        <f t="shared" si="235"/>
        <v>Fraga - 3700 e/ Dalton - Agustin Ferrari B. Arcoiris</v>
      </c>
    </row>
    <row r="1661" spans="1:46" ht="15.75" thickBot="1" x14ac:dyDescent="0.3">
      <c r="A1661" s="47">
        <v>8</v>
      </c>
      <c r="B1661" s="47" t="s">
        <v>1244</v>
      </c>
      <c r="C1661" s="47" t="s">
        <v>2385</v>
      </c>
      <c r="D1661" s="47" t="s">
        <v>1278</v>
      </c>
      <c r="E1661" s="47" t="s">
        <v>342</v>
      </c>
      <c r="F1661" s="47" t="s">
        <v>10107</v>
      </c>
      <c r="G1661" s="47" t="s">
        <v>10108</v>
      </c>
      <c r="H1661" s="47" t="s">
        <v>10109</v>
      </c>
      <c r="I1661" s="47" t="s">
        <v>2475</v>
      </c>
      <c r="J1661" s="47" t="s">
        <v>10111</v>
      </c>
      <c r="K1661" s="47" t="s">
        <v>14473</v>
      </c>
      <c r="L1661" s="47">
        <v>0.57792747020721436</v>
      </c>
      <c r="M1661" s="47">
        <v>-34.749335640523803</v>
      </c>
      <c r="N1661" s="47">
        <v>-58.701761673493301</v>
      </c>
      <c r="O1661" s="47" t="s">
        <v>16875</v>
      </c>
      <c r="P1661" s="47">
        <v>3</v>
      </c>
      <c r="Q1661">
        <v>67</v>
      </c>
      <c r="S1661" s="23" t="s">
        <v>2347</v>
      </c>
      <c r="T1661" t="str">
        <f t="shared" si="229"/>
        <v>08</v>
      </c>
      <c r="V1661" t="str">
        <f>+VLOOKUP(B1661,MARCO!E:E,1,FALSE)</f>
        <v>Merlo</v>
      </c>
      <c r="W1661" t="s">
        <v>134</v>
      </c>
      <c r="X1661" t="s">
        <v>134</v>
      </c>
      <c r="Y1661" t="str">
        <f t="shared" si="230"/>
        <v>R 8 - D 71 - 455 - 1255</v>
      </c>
      <c r="Z1661" t="s">
        <v>20</v>
      </c>
      <c r="AA1661" t="s">
        <v>2349</v>
      </c>
      <c r="AB1661" t="s">
        <v>21</v>
      </c>
      <c r="AD1661" t="str">
        <f t="shared" si="231"/>
        <v>Ep N° 78</v>
      </c>
      <c r="AE1661" t="s">
        <v>22</v>
      </c>
      <c r="AF1661" t="s">
        <v>23</v>
      </c>
      <c r="AG1661" t="s">
        <v>26</v>
      </c>
      <c r="AH1661" t="s">
        <v>2348</v>
      </c>
      <c r="AI1661" s="13">
        <f t="shared" si="232"/>
        <v>67</v>
      </c>
      <c r="AJ1661" s="13">
        <f t="shared" si="233"/>
        <v>3</v>
      </c>
      <c r="AK1661" s="21">
        <v>1</v>
      </c>
      <c r="AM1661" t="s">
        <v>2154</v>
      </c>
      <c r="AN1661" t="str">
        <f t="shared" si="227"/>
        <v>R08</v>
      </c>
      <c r="AO1661" s="20" t="str">
        <f t="shared" si="228"/>
        <v>FINES_R08</v>
      </c>
      <c r="AP1661" s="25">
        <f t="shared" si="234"/>
        <v>0.57792747020721436</v>
      </c>
      <c r="AQ1661" s="24" t="str">
        <f>+IFERROR(VLOOKUP(Y1661,#REF!,2,FALSE),"-")</f>
        <v>-</v>
      </c>
      <c r="AR1661" s="13" t="s">
        <v>2393</v>
      </c>
      <c r="AS1661" t="s">
        <v>2398</v>
      </c>
      <c r="AT1661" t="str">
        <f t="shared" si="235"/>
        <v>Balladares Y Av Union - 1354 e/ Aguado - Pontevedra B. Esperanza</v>
      </c>
    </row>
    <row r="1662" spans="1:46" ht="15.75" thickBot="1" x14ac:dyDescent="0.3">
      <c r="A1662" s="47">
        <v>8</v>
      </c>
      <c r="B1662" s="47" t="s">
        <v>1244</v>
      </c>
      <c r="C1662" s="47" t="s">
        <v>2385</v>
      </c>
      <c r="D1662" s="47" t="s">
        <v>1278</v>
      </c>
      <c r="E1662" s="47" t="s">
        <v>342</v>
      </c>
      <c r="F1662" s="47" t="s">
        <v>10112</v>
      </c>
      <c r="G1662" s="47" t="s">
        <v>10049</v>
      </c>
      <c r="H1662" s="47" t="s">
        <v>10050</v>
      </c>
      <c r="I1662" s="47" t="s">
        <v>2475</v>
      </c>
      <c r="J1662" s="47" t="s">
        <v>10101</v>
      </c>
      <c r="K1662" s="47" t="s">
        <v>16876</v>
      </c>
      <c r="L1662" s="47">
        <v>0.72907441854476929</v>
      </c>
      <c r="M1662" s="47">
        <v>-34.718185696762802</v>
      </c>
      <c r="N1662" s="47">
        <v>-58.716894774004203</v>
      </c>
      <c r="O1662" s="47" t="s">
        <v>16877</v>
      </c>
      <c r="P1662" s="47">
        <v>3</v>
      </c>
      <c r="Q1662">
        <v>84</v>
      </c>
      <c r="S1662" s="23" t="s">
        <v>2347</v>
      </c>
      <c r="T1662" t="str">
        <f t="shared" si="229"/>
        <v>08</v>
      </c>
      <c r="V1662" t="str">
        <f>+VLOOKUP(B1662,MARCO!E:E,1,FALSE)</f>
        <v>Merlo</v>
      </c>
      <c r="W1662" t="s">
        <v>134</v>
      </c>
      <c r="X1662" t="s">
        <v>134</v>
      </c>
      <c r="Y1662" t="str">
        <f t="shared" si="230"/>
        <v>R 8 - D 71 - 455 - 1252</v>
      </c>
      <c r="Z1662" t="s">
        <v>20</v>
      </c>
      <c r="AA1662" t="s">
        <v>2349</v>
      </c>
      <c r="AB1662" t="s">
        <v>21</v>
      </c>
      <c r="AD1662" t="str">
        <f t="shared" si="231"/>
        <v>Ep N°55</v>
      </c>
      <c r="AE1662" t="s">
        <v>22</v>
      </c>
      <c r="AF1662" t="s">
        <v>23</v>
      </c>
      <c r="AG1662" t="s">
        <v>26</v>
      </c>
      <c r="AH1662" t="s">
        <v>2348</v>
      </c>
      <c r="AI1662" s="13">
        <f t="shared" si="232"/>
        <v>84</v>
      </c>
      <c r="AJ1662" s="13">
        <f t="shared" si="233"/>
        <v>3</v>
      </c>
      <c r="AK1662" s="21">
        <v>1</v>
      </c>
      <c r="AM1662" t="s">
        <v>2154</v>
      </c>
      <c r="AN1662" t="str">
        <f t="shared" si="227"/>
        <v>R08</v>
      </c>
      <c r="AO1662" s="20" t="str">
        <f t="shared" si="228"/>
        <v>FINES_R08</v>
      </c>
      <c r="AP1662" s="25">
        <f t="shared" si="234"/>
        <v>0.72907441854476929</v>
      </c>
      <c r="AQ1662" s="24" t="str">
        <f>+IFERROR(VLOOKUP(Y1662,#REF!,2,FALSE),"-")</f>
        <v>-</v>
      </c>
      <c r="AR1662" s="13" t="s">
        <v>2393</v>
      </c>
      <c r="AS1662" t="s">
        <v>2398</v>
      </c>
      <c r="AT1662" t="str">
        <f t="shared" si="235"/>
        <v>Carrasco - 402 e/ Senillosa y Victoriano - Pontevedra B. Las Tejas</v>
      </c>
    </row>
    <row r="1663" spans="1:46" ht="15.75" thickBot="1" x14ac:dyDescent="0.3">
      <c r="A1663" s="47">
        <v>8</v>
      </c>
      <c r="B1663" s="47" t="s">
        <v>1244</v>
      </c>
      <c r="C1663" s="47" t="s">
        <v>2371</v>
      </c>
      <c r="D1663" s="47" t="s">
        <v>1283</v>
      </c>
      <c r="E1663" s="47" t="s">
        <v>105</v>
      </c>
      <c r="F1663" s="47" t="s">
        <v>10114</v>
      </c>
      <c r="G1663" s="47" t="s">
        <v>10108</v>
      </c>
      <c r="H1663" s="47" t="s">
        <v>10109</v>
      </c>
      <c r="I1663" s="47" t="s">
        <v>2475</v>
      </c>
      <c r="J1663" s="47"/>
      <c r="K1663" s="47" t="s">
        <v>16878</v>
      </c>
      <c r="L1663" s="47">
        <v>0.57792747020721436</v>
      </c>
      <c r="M1663" s="47">
        <v>-34.749335640523803</v>
      </c>
      <c r="N1663" s="47">
        <v>-58.701761673493301</v>
      </c>
      <c r="O1663" s="47" t="s">
        <v>16879</v>
      </c>
      <c r="P1663" s="47">
        <v>1</v>
      </c>
      <c r="Q1663">
        <v>21</v>
      </c>
      <c r="S1663" s="23" t="s">
        <v>2347</v>
      </c>
      <c r="T1663" t="str">
        <f t="shared" si="229"/>
        <v>08</v>
      </c>
      <c r="V1663" t="str">
        <f>+VLOOKUP(B1663,MARCO!E:E,1,FALSE)</f>
        <v>Merlo</v>
      </c>
      <c r="W1663" t="s">
        <v>134</v>
      </c>
      <c r="X1663" t="s">
        <v>134</v>
      </c>
      <c r="Y1663" t="str">
        <f t="shared" si="230"/>
        <v>R 8 - D 71 - 460 - 1255</v>
      </c>
      <c r="Z1663" t="s">
        <v>20</v>
      </c>
      <c r="AA1663" t="s">
        <v>2349</v>
      </c>
      <c r="AB1663" t="s">
        <v>21</v>
      </c>
      <c r="AD1663" t="str">
        <f t="shared" si="231"/>
        <v>Ep N° 78</v>
      </c>
      <c r="AE1663" t="s">
        <v>22</v>
      </c>
      <c r="AF1663" t="s">
        <v>23</v>
      </c>
      <c r="AG1663" t="s">
        <v>26</v>
      </c>
      <c r="AH1663" t="s">
        <v>2348</v>
      </c>
      <c r="AI1663" s="13">
        <f t="shared" si="232"/>
        <v>21</v>
      </c>
      <c r="AJ1663" s="13">
        <f t="shared" si="233"/>
        <v>1</v>
      </c>
      <c r="AK1663" s="21">
        <v>1</v>
      </c>
      <c r="AM1663" t="s">
        <v>2154</v>
      </c>
      <c r="AN1663" t="str">
        <f t="shared" si="227"/>
        <v>R08</v>
      </c>
      <c r="AO1663" s="20" t="str">
        <f t="shared" si="228"/>
        <v>FINES_R08</v>
      </c>
      <c r="AP1663" s="25">
        <f t="shared" si="234"/>
        <v>0.57792747020721436</v>
      </c>
      <c r="AQ1663" s="24" t="str">
        <f>+IFERROR(VLOOKUP(Y1663,#REF!,2,FALSE),"-")</f>
        <v>-</v>
      </c>
      <c r="AR1663" s="13" t="s">
        <v>2393</v>
      </c>
      <c r="AS1663" t="s">
        <v>2398</v>
      </c>
      <c r="AT1663" t="str">
        <f t="shared" si="235"/>
        <v>Balladares Y Av Union - 1354 e/ Aguado - Pontevedra B. Esperanza</v>
      </c>
    </row>
    <row r="1664" spans="1:46" ht="15.75" thickBot="1" x14ac:dyDescent="0.3">
      <c r="A1664" s="47">
        <v>8</v>
      </c>
      <c r="B1664" s="47" t="s">
        <v>1244</v>
      </c>
      <c r="C1664" s="47" t="s">
        <v>2385</v>
      </c>
      <c r="D1664" s="47" t="s">
        <v>1278</v>
      </c>
      <c r="E1664" s="47" t="s">
        <v>342</v>
      </c>
      <c r="F1664" s="47" t="s">
        <v>10116</v>
      </c>
      <c r="G1664" s="47" t="s">
        <v>10117</v>
      </c>
      <c r="H1664" s="47" t="s">
        <v>10118</v>
      </c>
      <c r="I1664" s="47" t="s">
        <v>2475</v>
      </c>
      <c r="J1664" s="47" t="s">
        <v>10101</v>
      </c>
      <c r="K1664" s="47" t="s">
        <v>14474</v>
      </c>
      <c r="L1664" s="47">
        <v>0.76455271244049072</v>
      </c>
      <c r="M1664" s="47">
        <v>-34.7075505029241</v>
      </c>
      <c r="N1664" s="47">
        <v>-58.747560266650297</v>
      </c>
      <c r="O1664" s="47" t="s">
        <v>16880</v>
      </c>
      <c r="P1664" s="47">
        <v>5</v>
      </c>
      <c r="Q1664">
        <v>137</v>
      </c>
      <c r="S1664" s="23" t="s">
        <v>2347</v>
      </c>
      <c r="T1664" t="str">
        <f t="shared" si="229"/>
        <v>08</v>
      </c>
      <c r="V1664" t="str">
        <f>+VLOOKUP(B1664,MARCO!E:E,1,FALSE)</f>
        <v>Merlo</v>
      </c>
      <c r="W1664" t="s">
        <v>134</v>
      </c>
      <c r="X1664" t="s">
        <v>134</v>
      </c>
      <c r="Y1664" t="str">
        <f t="shared" si="230"/>
        <v>R 8 - D 71 - 455 - 2815</v>
      </c>
      <c r="Z1664" t="s">
        <v>20</v>
      </c>
      <c r="AA1664" t="s">
        <v>2349</v>
      </c>
      <c r="AB1664" t="s">
        <v>21</v>
      </c>
      <c r="AD1664" t="str">
        <f t="shared" si="231"/>
        <v>E.e.s. N° 74</v>
      </c>
      <c r="AE1664" t="s">
        <v>22</v>
      </c>
      <c r="AF1664" t="s">
        <v>23</v>
      </c>
      <c r="AG1664" t="s">
        <v>26</v>
      </c>
      <c r="AH1664" t="s">
        <v>2348</v>
      </c>
      <c r="AI1664" s="13">
        <f t="shared" si="232"/>
        <v>137</v>
      </c>
      <c r="AJ1664" s="13">
        <f t="shared" si="233"/>
        <v>5</v>
      </c>
      <c r="AK1664" s="21">
        <v>1</v>
      </c>
      <c r="AM1664" t="s">
        <v>2154</v>
      </c>
      <c r="AN1664" t="str">
        <f t="shared" si="227"/>
        <v>R08</v>
      </c>
      <c r="AO1664" s="20" t="str">
        <f t="shared" si="228"/>
        <v>FINES_R08</v>
      </c>
      <c r="AP1664" s="25">
        <f t="shared" si="234"/>
        <v>0.76455271244049072</v>
      </c>
      <c r="AQ1664" s="24" t="str">
        <f>+IFERROR(VLOOKUP(Y1664,#REF!,2,FALSE),"-")</f>
        <v>-</v>
      </c>
      <c r="AR1664" s="13" t="s">
        <v>2393</v>
      </c>
      <c r="AS1664" t="s">
        <v>2398</v>
      </c>
      <c r="AT1664" t="str">
        <f t="shared" si="235"/>
        <v>Estanislao Del Campo - e/ Garmendia y Federico Lacroze - Parque San Martin B. Martin Fierro</v>
      </c>
    </row>
    <row r="1665" spans="1:46" ht="15.75" thickBot="1" x14ac:dyDescent="0.3">
      <c r="A1665" s="47">
        <v>8</v>
      </c>
      <c r="B1665" s="47" t="s">
        <v>1244</v>
      </c>
      <c r="C1665" s="47" t="s">
        <v>2385</v>
      </c>
      <c r="D1665" s="47" t="s">
        <v>1278</v>
      </c>
      <c r="E1665" s="47" t="s">
        <v>342</v>
      </c>
      <c r="F1665" s="47" t="s">
        <v>10120</v>
      </c>
      <c r="G1665" s="47" t="s">
        <v>10121</v>
      </c>
      <c r="H1665" s="47" t="s">
        <v>10122</v>
      </c>
      <c r="I1665" s="47" t="s">
        <v>2475</v>
      </c>
      <c r="J1665" s="47" t="s">
        <v>10101</v>
      </c>
      <c r="K1665" s="47" t="s">
        <v>14475</v>
      </c>
      <c r="L1665" s="47">
        <v>0.29411503672599792</v>
      </c>
      <c r="M1665" s="47">
        <v>-34.671938579841999</v>
      </c>
      <c r="N1665" s="47">
        <v>-58.723203520627003</v>
      </c>
      <c r="O1665" s="47" t="s">
        <v>16881</v>
      </c>
      <c r="P1665" s="47">
        <v>2</v>
      </c>
      <c r="Q1665">
        <v>34</v>
      </c>
      <c r="S1665" s="23" t="s">
        <v>2347</v>
      </c>
      <c r="T1665" t="str">
        <f t="shared" si="229"/>
        <v>08</v>
      </c>
      <c r="V1665" t="str">
        <f>+VLOOKUP(B1665,MARCO!E:E,1,FALSE)</f>
        <v>Merlo</v>
      </c>
      <c r="W1665" t="s">
        <v>134</v>
      </c>
      <c r="X1665" t="s">
        <v>134</v>
      </c>
      <c r="Y1665" t="str">
        <f t="shared" si="230"/>
        <v>R 8 - D 71 - 455 - 0165</v>
      </c>
      <c r="Z1665" t="s">
        <v>20</v>
      </c>
      <c r="AA1665" t="s">
        <v>2349</v>
      </c>
      <c r="AB1665" t="s">
        <v>21</v>
      </c>
      <c r="AD1665" t="str">
        <f t="shared" si="231"/>
        <v>Subsecretaria De Ciencias, InnovaciÓn Y TecnologÍa</v>
      </c>
      <c r="AE1665" t="s">
        <v>22</v>
      </c>
      <c r="AF1665" t="s">
        <v>23</v>
      </c>
      <c r="AG1665" t="s">
        <v>26</v>
      </c>
      <c r="AH1665" t="s">
        <v>2348</v>
      </c>
      <c r="AI1665" s="13">
        <f t="shared" si="232"/>
        <v>34</v>
      </c>
      <c r="AJ1665" s="13">
        <f t="shared" si="233"/>
        <v>2</v>
      </c>
      <c r="AK1665" s="21">
        <v>1</v>
      </c>
      <c r="AM1665" t="s">
        <v>2154</v>
      </c>
      <c r="AN1665" t="str">
        <f t="shared" si="227"/>
        <v>R08</v>
      </c>
      <c r="AO1665" s="20" t="str">
        <f t="shared" si="228"/>
        <v>FINES_R08</v>
      </c>
      <c r="AP1665" s="25">
        <f t="shared" si="234"/>
        <v>0.29411503672599792</v>
      </c>
      <c r="AQ1665" s="24" t="str">
        <f>+IFERROR(VLOOKUP(Y1665,#REF!,2,FALSE),"-")</f>
        <v>-</v>
      </c>
      <c r="AR1665" s="13" t="s">
        <v>2393</v>
      </c>
      <c r="AS1665" t="s">
        <v>2397</v>
      </c>
      <c r="AT1665" t="str">
        <f t="shared" si="235"/>
        <v>Sarandi - 295 e/ Peru y Bolivar - Merlo Centro</v>
      </c>
    </row>
    <row r="1666" spans="1:46" ht="15.75" thickBot="1" x14ac:dyDescent="0.3">
      <c r="A1666" s="47">
        <v>8</v>
      </c>
      <c r="B1666" s="47" t="s">
        <v>1244</v>
      </c>
      <c r="C1666" s="47" t="s">
        <v>2385</v>
      </c>
      <c r="D1666" s="47" t="s">
        <v>1278</v>
      </c>
      <c r="E1666" s="47" t="s">
        <v>342</v>
      </c>
      <c r="F1666" s="47" t="s">
        <v>10124</v>
      </c>
      <c r="G1666" s="47" t="s">
        <v>10055</v>
      </c>
      <c r="H1666" s="47" t="s">
        <v>10056</v>
      </c>
      <c r="I1666" s="47" t="s">
        <v>2475</v>
      </c>
      <c r="J1666" s="47" t="s">
        <v>10101</v>
      </c>
      <c r="K1666" s="47" t="s">
        <v>16882</v>
      </c>
      <c r="L1666" s="47">
        <v>0.79213559627532959</v>
      </c>
      <c r="M1666" s="47">
        <v>-34.723700328479197</v>
      </c>
      <c r="N1666" s="47">
        <v>-58.804287550485398</v>
      </c>
      <c r="O1666" s="47" t="s">
        <v>16883</v>
      </c>
      <c r="P1666" s="47">
        <v>3</v>
      </c>
      <c r="Q1666">
        <v>89</v>
      </c>
      <c r="S1666" s="23" t="s">
        <v>2347</v>
      </c>
      <c r="T1666" t="str">
        <f t="shared" si="229"/>
        <v>08</v>
      </c>
      <c r="V1666" t="str">
        <f>+VLOOKUP(B1666,MARCO!E:E,1,FALSE)</f>
        <v>Merlo</v>
      </c>
      <c r="W1666" t="s">
        <v>134</v>
      </c>
      <c r="X1666" t="s">
        <v>134</v>
      </c>
      <c r="Y1666" t="str">
        <f t="shared" si="230"/>
        <v>R 8 - D 71 - 455 - 2938</v>
      </c>
      <c r="Z1666" t="s">
        <v>20</v>
      </c>
      <c r="AA1666" t="s">
        <v>2349</v>
      </c>
      <c r="AB1666" t="s">
        <v>21</v>
      </c>
      <c r="AD1666" t="str">
        <f t="shared" si="231"/>
        <v>Escuela Primaria N°54 Pcia. De Mendoza</v>
      </c>
      <c r="AE1666" t="s">
        <v>22</v>
      </c>
      <c r="AF1666" t="s">
        <v>23</v>
      </c>
      <c r="AG1666" t="s">
        <v>26</v>
      </c>
      <c r="AH1666" t="s">
        <v>2348</v>
      </c>
      <c r="AI1666" s="13">
        <f t="shared" si="232"/>
        <v>89</v>
      </c>
      <c r="AJ1666" s="13">
        <f t="shared" si="233"/>
        <v>3</v>
      </c>
      <c r="AK1666" s="21">
        <v>1</v>
      </c>
      <c r="AM1666" t="s">
        <v>2154</v>
      </c>
      <c r="AN1666" t="str">
        <f t="shared" si="227"/>
        <v>R08</v>
      </c>
      <c r="AO1666" s="20" t="str">
        <f t="shared" si="228"/>
        <v>FINES_R08</v>
      </c>
      <c r="AP1666" s="25">
        <f t="shared" si="234"/>
        <v>0.79213559627532959</v>
      </c>
      <c r="AQ1666" s="24" t="str">
        <f>+IFERROR(VLOOKUP(Y1666,#REF!,2,FALSE),"-")</f>
        <v>-</v>
      </c>
      <c r="AR1666" s="13" t="s">
        <v>2393</v>
      </c>
      <c r="AS1666" t="s">
        <v>2398</v>
      </c>
      <c r="AT1666" t="str">
        <f t="shared" si="235"/>
        <v>Hugo Del Carril - 1098 e/ La NiÑa y La Pinta - Mariano Acosta B. Estrella</v>
      </c>
    </row>
    <row r="1667" spans="1:46" ht="15.75" thickBot="1" x14ac:dyDescent="0.3">
      <c r="A1667" s="47">
        <v>8</v>
      </c>
      <c r="B1667" s="47" t="s">
        <v>1244</v>
      </c>
      <c r="C1667" s="47" t="s">
        <v>2385</v>
      </c>
      <c r="D1667" s="47" t="s">
        <v>1278</v>
      </c>
      <c r="E1667" s="47" t="s">
        <v>342</v>
      </c>
      <c r="F1667" s="47" t="s">
        <v>10127</v>
      </c>
      <c r="G1667" s="47" t="s">
        <v>10128</v>
      </c>
      <c r="H1667" s="47" t="s">
        <v>10129</v>
      </c>
      <c r="I1667" s="47" t="s">
        <v>2475</v>
      </c>
      <c r="J1667" s="47" t="s">
        <v>6803</v>
      </c>
      <c r="K1667" s="47" t="s">
        <v>14476</v>
      </c>
      <c r="L1667" s="47">
        <v>0.38443741202354431</v>
      </c>
      <c r="M1667" s="47">
        <v>-34.675222050000002</v>
      </c>
      <c r="N1667" s="47">
        <v>-58.684216139999997</v>
      </c>
      <c r="O1667" s="47" t="s">
        <v>16884</v>
      </c>
      <c r="P1667" s="47">
        <v>1</v>
      </c>
      <c r="Q1667">
        <v>24</v>
      </c>
      <c r="S1667" s="23" t="s">
        <v>2347</v>
      </c>
      <c r="T1667" t="str">
        <f t="shared" si="229"/>
        <v>08</v>
      </c>
      <c r="V1667" t="str">
        <f>+VLOOKUP(B1667,MARCO!E:E,1,FALSE)</f>
        <v>Merlo</v>
      </c>
      <c r="W1667" t="s">
        <v>134</v>
      </c>
      <c r="X1667" t="s">
        <v>134</v>
      </c>
      <c r="Y1667" t="str">
        <f t="shared" si="230"/>
        <v>R 8 - D 71 - 455 - 2963</v>
      </c>
      <c r="Z1667" t="s">
        <v>20</v>
      </c>
      <c r="AA1667" t="s">
        <v>2349</v>
      </c>
      <c r="AB1667" t="s">
        <v>21</v>
      </c>
      <c r="AD1667" t="str">
        <f t="shared" si="231"/>
        <v>Casa Los Pinos</v>
      </c>
      <c r="AE1667" t="s">
        <v>22</v>
      </c>
      <c r="AF1667" t="s">
        <v>23</v>
      </c>
      <c r="AG1667" t="s">
        <v>26</v>
      </c>
      <c r="AH1667" t="s">
        <v>2348</v>
      </c>
      <c r="AI1667" s="13">
        <f t="shared" si="232"/>
        <v>24</v>
      </c>
      <c r="AJ1667" s="13">
        <f t="shared" si="233"/>
        <v>1</v>
      </c>
      <c r="AK1667" s="21">
        <v>1</v>
      </c>
      <c r="AM1667" t="s">
        <v>2154</v>
      </c>
      <c r="AN1667" t="str">
        <f t="shared" ref="AN1667:AN1730" si="236">+IF(AM1667="","",IF(AM1667="FINES",CONCATENATE("R",IF(OR(T1667="16",T1667="21",T1667="22",T1667="23"),"16212223",IF(OR(T1667="15",T1667="17",T1667="24",T1667="25"),"15172425",T1667))),IF(AM1667="CEBAS","UNICO",IF(VALUE(T1667)&lt;=11,"AMBA","INTERIOR"))))</f>
        <v>R08</v>
      </c>
      <c r="AO1667" s="20" t="str">
        <f t="shared" ref="AO1667:AO1730" si="237">+IF(AM1667="","-",CONCATENATE(AM1667,"_",AN1667))</f>
        <v>FINES_R08</v>
      </c>
      <c r="AP1667" s="25">
        <f t="shared" si="234"/>
        <v>0.38443741202354431</v>
      </c>
      <c r="AQ1667" s="24" t="str">
        <f>+IFERROR(VLOOKUP(Y1667,#REF!,2,FALSE),"-")</f>
        <v>-</v>
      </c>
      <c r="AR1667" s="13" t="s">
        <v>2393</v>
      </c>
      <c r="AS1667" t="s">
        <v>2397</v>
      </c>
      <c r="AT1667" t="str">
        <f t="shared" si="235"/>
        <v>Calle 9 - 1660 e/ Dardo Rocha y Ortiz - Padua Sur</v>
      </c>
    </row>
    <row r="1668" spans="1:46" ht="15.75" thickBot="1" x14ac:dyDescent="0.3">
      <c r="A1668" s="47">
        <v>8</v>
      </c>
      <c r="B1668" s="47" t="s">
        <v>1244</v>
      </c>
      <c r="C1668" s="47" t="s">
        <v>2385</v>
      </c>
      <c r="D1668" s="47" t="s">
        <v>1278</v>
      </c>
      <c r="E1668" s="47" t="s">
        <v>342</v>
      </c>
      <c r="F1668" s="47" t="s">
        <v>10131</v>
      </c>
      <c r="G1668" s="47" t="s">
        <v>10132</v>
      </c>
      <c r="H1668" s="47" t="s">
        <v>10133</v>
      </c>
      <c r="I1668" s="47" t="s">
        <v>2475</v>
      </c>
      <c r="J1668" s="47" t="s">
        <v>10111</v>
      </c>
      <c r="K1668" s="47" t="s">
        <v>14477</v>
      </c>
      <c r="L1668" s="47">
        <v>0.816245436668396</v>
      </c>
      <c r="M1668" s="47">
        <v>-34.690362715484</v>
      </c>
      <c r="N1668" s="47">
        <v>-58.838629871065997</v>
      </c>
      <c r="O1668" s="47" t="s">
        <v>16885</v>
      </c>
      <c r="P1668" s="47">
        <v>3</v>
      </c>
      <c r="Q1668">
        <v>88</v>
      </c>
      <c r="S1668" s="23" t="s">
        <v>2347</v>
      </c>
      <c r="T1668" t="str">
        <f t="shared" ref="T1668:T1731" si="238">+CONCATENATE(IF(A1668&lt;10,"0",""),A1668)</f>
        <v>08</v>
      </c>
      <c r="V1668" t="str">
        <f>+VLOOKUP(B1668,MARCO!E:E,1,FALSE)</f>
        <v>Merlo</v>
      </c>
      <c r="W1668" t="s">
        <v>134</v>
      </c>
      <c r="X1668" t="s">
        <v>134</v>
      </c>
      <c r="Y1668" t="str">
        <f t="shared" ref="Y1668:Y1731" si="239">+F1668</f>
        <v>R 8 - D 71 - 455 - 0173</v>
      </c>
      <c r="Z1668" t="s">
        <v>20</v>
      </c>
      <c r="AA1668" t="s">
        <v>2349</v>
      </c>
      <c r="AB1668" t="s">
        <v>21</v>
      </c>
      <c r="AD1668" t="str">
        <f t="shared" ref="AD1668:AD1731" si="240">+G1668</f>
        <v>Cic Rio Alegre</v>
      </c>
      <c r="AE1668" t="s">
        <v>22</v>
      </c>
      <c r="AF1668" t="s">
        <v>23</v>
      </c>
      <c r="AG1668" t="s">
        <v>26</v>
      </c>
      <c r="AH1668" t="s">
        <v>2348</v>
      </c>
      <c r="AI1668" s="13">
        <f t="shared" ref="AI1668:AI1731" si="241">+Q1668</f>
        <v>88</v>
      </c>
      <c r="AJ1668" s="13">
        <f t="shared" ref="AJ1668:AJ1731" si="242">+P1668</f>
        <v>3</v>
      </c>
      <c r="AK1668" s="21">
        <v>1</v>
      </c>
      <c r="AM1668" t="s">
        <v>2154</v>
      </c>
      <c r="AN1668" t="str">
        <f t="shared" si="236"/>
        <v>R08</v>
      </c>
      <c r="AO1668" s="20" t="str">
        <f t="shared" si="237"/>
        <v>FINES_R08</v>
      </c>
      <c r="AP1668" s="25">
        <f t="shared" ref="AP1668:AP1731" si="243">+L1668</f>
        <v>0.816245436668396</v>
      </c>
      <c r="AQ1668" s="24" t="str">
        <f>+IFERROR(VLOOKUP(Y1668,#REF!,2,FALSE),"-")</f>
        <v>-</v>
      </c>
      <c r="AR1668" s="13" t="s">
        <v>2393</v>
      </c>
      <c r="AS1668" t="s">
        <v>2397</v>
      </c>
      <c r="AT1668" t="str">
        <f t="shared" ref="AT1668:AT1731" si="244">+H1668</f>
        <v>Loria - e/ Guamini - Merlo Rio Alegre</v>
      </c>
    </row>
    <row r="1669" spans="1:46" ht="15.75" thickBot="1" x14ac:dyDescent="0.3">
      <c r="A1669" s="47">
        <v>8</v>
      </c>
      <c r="B1669" s="47" t="s">
        <v>1244</v>
      </c>
      <c r="C1669" s="47" t="s">
        <v>2385</v>
      </c>
      <c r="D1669" s="47" t="s">
        <v>1278</v>
      </c>
      <c r="E1669" s="47" t="s">
        <v>342</v>
      </c>
      <c r="F1669" s="47" t="s">
        <v>10135</v>
      </c>
      <c r="G1669" s="47" t="s">
        <v>10136</v>
      </c>
      <c r="H1669" s="47" t="s">
        <v>10137</v>
      </c>
      <c r="I1669" s="47" t="s">
        <v>2475</v>
      </c>
      <c r="J1669" s="47" t="s">
        <v>10106</v>
      </c>
      <c r="K1669" s="47" t="s">
        <v>14478</v>
      </c>
      <c r="L1669" s="47">
        <v>0.66800117492675781</v>
      </c>
      <c r="M1669" s="47">
        <v>-34.702685688393501</v>
      </c>
      <c r="N1669" s="47">
        <v>-58.779628161509898</v>
      </c>
      <c r="O1669" s="47" t="s">
        <v>16886</v>
      </c>
      <c r="P1669" s="47">
        <v>7</v>
      </c>
      <c r="Q1669">
        <v>187</v>
      </c>
      <c r="S1669" s="23" t="s">
        <v>2347</v>
      </c>
      <c r="T1669" t="str">
        <f t="shared" si="238"/>
        <v>08</v>
      </c>
      <c r="V1669" t="str">
        <f>+VLOOKUP(B1669,MARCO!E:E,1,FALSE)</f>
        <v>Merlo</v>
      </c>
      <c r="W1669" t="s">
        <v>134</v>
      </c>
      <c r="X1669" t="s">
        <v>134</v>
      </c>
      <c r="Y1669" t="str">
        <f t="shared" si="239"/>
        <v>R 8 - D 71 - 455 - 0171</v>
      </c>
      <c r="Z1669" t="s">
        <v>20</v>
      </c>
      <c r="AA1669" t="s">
        <v>2349</v>
      </c>
      <c r="AB1669" t="s">
        <v>21</v>
      </c>
      <c r="AD1669" t="str">
        <f t="shared" si="240"/>
        <v>Escuela Primaria Nº79</v>
      </c>
      <c r="AE1669" t="s">
        <v>22</v>
      </c>
      <c r="AF1669" t="s">
        <v>23</v>
      </c>
      <c r="AG1669" t="s">
        <v>26</v>
      </c>
      <c r="AH1669" t="s">
        <v>2348</v>
      </c>
      <c r="AI1669" s="13">
        <f t="shared" si="241"/>
        <v>187</v>
      </c>
      <c r="AJ1669" s="13">
        <f t="shared" si="242"/>
        <v>7</v>
      </c>
      <c r="AK1669" s="21">
        <v>1</v>
      </c>
      <c r="AM1669" t="s">
        <v>2154</v>
      </c>
      <c r="AN1669" t="str">
        <f t="shared" si="236"/>
        <v>R08</v>
      </c>
      <c r="AO1669" s="20" t="str">
        <f t="shared" si="237"/>
        <v>FINES_R08</v>
      </c>
      <c r="AP1669" s="25">
        <f t="shared" si="243"/>
        <v>0.66800117492675781</v>
      </c>
      <c r="AQ1669" s="24" t="str">
        <f>+IFERROR(VLOOKUP(Y1669,#REF!,2,FALSE),"-")</f>
        <v>-</v>
      </c>
      <c r="AR1669" s="13" t="s">
        <v>2393</v>
      </c>
      <c r="AS1669" t="s">
        <v>2397</v>
      </c>
      <c r="AT1669" t="str">
        <f t="shared" si="244"/>
        <v>Velloso - e/ Quesada - Agustin Ferrari B. Triangulo</v>
      </c>
    </row>
    <row r="1670" spans="1:46" ht="15.75" thickBot="1" x14ac:dyDescent="0.3">
      <c r="A1670" s="47">
        <v>8</v>
      </c>
      <c r="B1670" s="47" t="s">
        <v>1244</v>
      </c>
      <c r="C1670" s="47" t="s">
        <v>2385</v>
      </c>
      <c r="D1670" s="47" t="s">
        <v>1278</v>
      </c>
      <c r="E1670" s="47" t="s">
        <v>342</v>
      </c>
      <c r="F1670" s="47" t="s">
        <v>10141</v>
      </c>
      <c r="G1670" s="47" t="s">
        <v>10142</v>
      </c>
      <c r="H1670" s="47" t="s">
        <v>10143</v>
      </c>
      <c r="I1670" s="47" t="s">
        <v>2475</v>
      </c>
      <c r="J1670" s="47" t="s">
        <v>10101</v>
      </c>
      <c r="K1670" s="47" t="s">
        <v>14479</v>
      </c>
      <c r="L1670" s="47">
        <v>0.67501378059387207</v>
      </c>
      <c r="M1670" s="47">
        <v>-34.718792496584001</v>
      </c>
      <c r="N1670" s="47">
        <v>-58.784136520132002</v>
      </c>
      <c r="O1670" s="47" t="s">
        <v>16887</v>
      </c>
      <c r="P1670" s="47">
        <v>1</v>
      </c>
      <c r="Q1670">
        <v>18</v>
      </c>
      <c r="S1670" s="23" t="s">
        <v>2347</v>
      </c>
      <c r="T1670" t="str">
        <f t="shared" si="238"/>
        <v>08</v>
      </c>
      <c r="V1670" t="str">
        <f>+VLOOKUP(B1670,MARCO!E:E,1,FALSE)</f>
        <v>Merlo</v>
      </c>
      <c r="W1670" t="s">
        <v>134</v>
      </c>
      <c r="X1670" t="s">
        <v>134</v>
      </c>
      <c r="Y1670" t="str">
        <f t="shared" si="239"/>
        <v>R 8 - D 71 - 455 - 3437</v>
      </c>
      <c r="Z1670" t="s">
        <v>20</v>
      </c>
      <c r="AA1670" t="s">
        <v>2349</v>
      </c>
      <c r="AB1670" t="s">
        <v>21</v>
      </c>
      <c r="AD1670" t="str">
        <f t="shared" si="240"/>
        <v>Iglesia San Luis Gonzaga</v>
      </c>
      <c r="AE1670" t="s">
        <v>22</v>
      </c>
      <c r="AF1670" t="s">
        <v>23</v>
      </c>
      <c r="AG1670" t="s">
        <v>26</v>
      </c>
      <c r="AH1670" t="s">
        <v>2348</v>
      </c>
      <c r="AI1670" s="13">
        <f t="shared" si="241"/>
        <v>18</v>
      </c>
      <c r="AJ1670" s="13">
        <f t="shared" si="242"/>
        <v>1</v>
      </c>
      <c r="AK1670" s="21">
        <v>1</v>
      </c>
      <c r="AM1670" t="s">
        <v>2154</v>
      </c>
      <c r="AN1670" t="str">
        <f t="shared" si="236"/>
        <v>R08</v>
      </c>
      <c r="AO1670" s="20" t="str">
        <f t="shared" si="237"/>
        <v>FINES_R08</v>
      </c>
      <c r="AP1670" s="25">
        <f t="shared" si="243"/>
        <v>0.67501378059387207</v>
      </c>
      <c r="AQ1670" s="24" t="str">
        <f>+IFERROR(VLOOKUP(Y1670,#REF!,2,FALSE),"-")</f>
        <v>-</v>
      </c>
      <c r="AR1670" s="13" t="s">
        <v>2393</v>
      </c>
      <c r="AS1670" t="s">
        <v>2398</v>
      </c>
      <c r="AT1670" t="str">
        <f t="shared" si="244"/>
        <v>Heredia - 2835 e/ Finlay y 24 Noviembre - Mariano Acosta B. San Luis</v>
      </c>
    </row>
    <row r="1671" spans="1:46" ht="15.75" thickBot="1" x14ac:dyDescent="0.3">
      <c r="A1671" s="47">
        <v>8</v>
      </c>
      <c r="B1671" s="47" t="s">
        <v>1244</v>
      </c>
      <c r="C1671" s="47" t="s">
        <v>2385</v>
      </c>
      <c r="D1671" s="47" t="s">
        <v>1278</v>
      </c>
      <c r="E1671" s="47" t="s">
        <v>342</v>
      </c>
      <c r="F1671" s="47" t="s">
        <v>10146</v>
      </c>
      <c r="G1671" s="47" t="s">
        <v>10147</v>
      </c>
      <c r="H1671" s="47" t="s">
        <v>10148</v>
      </c>
      <c r="I1671" s="47" t="s">
        <v>2475</v>
      </c>
      <c r="J1671" s="47" t="s">
        <v>10101</v>
      </c>
      <c r="K1671" s="47" t="s">
        <v>14480</v>
      </c>
      <c r="L1671" s="47">
        <v>0.43573230504989618</v>
      </c>
      <c r="M1671" s="47">
        <v>-34.680417400000003</v>
      </c>
      <c r="N1671" s="47">
        <v>-58.705267999999997</v>
      </c>
      <c r="O1671" s="47" t="s">
        <v>16888</v>
      </c>
      <c r="P1671" s="47">
        <v>1</v>
      </c>
      <c r="Q1671">
        <v>18</v>
      </c>
      <c r="S1671" s="23" t="s">
        <v>2347</v>
      </c>
      <c r="T1671" t="str">
        <f t="shared" si="238"/>
        <v>08</v>
      </c>
      <c r="V1671" t="str">
        <f>+VLOOKUP(B1671,MARCO!E:E,1,FALSE)</f>
        <v>Merlo</v>
      </c>
      <c r="W1671" t="s">
        <v>134</v>
      </c>
      <c r="X1671" t="s">
        <v>134</v>
      </c>
      <c r="Y1671" t="str">
        <f t="shared" si="239"/>
        <v>R 8 - D 71 - 455 - 0178</v>
      </c>
      <c r="Z1671" t="s">
        <v>20</v>
      </c>
      <c r="AA1671" t="s">
        <v>2349</v>
      </c>
      <c r="AB1671" t="s">
        <v>21</v>
      </c>
      <c r="AD1671" t="str">
        <f t="shared" si="240"/>
        <v>Sociedad De Fomento Juana Azurduy</v>
      </c>
      <c r="AE1671" t="s">
        <v>22</v>
      </c>
      <c r="AF1671" t="s">
        <v>23</v>
      </c>
      <c r="AG1671" t="s">
        <v>26</v>
      </c>
      <c r="AH1671" t="s">
        <v>2348</v>
      </c>
      <c r="AI1671" s="13">
        <f t="shared" si="241"/>
        <v>18</v>
      </c>
      <c r="AJ1671" s="13">
        <f t="shared" si="242"/>
        <v>1</v>
      </c>
      <c r="AK1671" s="21">
        <v>1</v>
      </c>
      <c r="AM1671" t="s">
        <v>2154</v>
      </c>
      <c r="AN1671" t="str">
        <f t="shared" si="236"/>
        <v>R08</v>
      </c>
      <c r="AO1671" s="20" t="str">
        <f t="shared" si="237"/>
        <v>FINES_R08</v>
      </c>
      <c r="AP1671" s="25">
        <f t="shared" si="243"/>
        <v>0.43573230504989618</v>
      </c>
      <c r="AQ1671" s="24" t="str">
        <f>+IFERROR(VLOOKUP(Y1671,#REF!,2,FALSE),"-")</f>
        <v>-</v>
      </c>
      <c r="AR1671" s="13" t="s">
        <v>2393</v>
      </c>
      <c r="AS1671" t="s">
        <v>2397</v>
      </c>
      <c r="AT1671" t="str">
        <f t="shared" si="244"/>
        <v>Aguilar - 1899 e/ Alvarez Thomas y Sullivan - Merlo Norte</v>
      </c>
    </row>
    <row r="1672" spans="1:46" ht="15.75" thickBot="1" x14ac:dyDescent="0.3">
      <c r="A1672" s="47">
        <v>8</v>
      </c>
      <c r="B1672" s="47" t="s">
        <v>1244</v>
      </c>
      <c r="C1672" s="47" t="s">
        <v>2385</v>
      </c>
      <c r="D1672" s="47" t="s">
        <v>1278</v>
      </c>
      <c r="E1672" s="47" t="s">
        <v>342</v>
      </c>
      <c r="F1672" s="47" t="s">
        <v>10150</v>
      </c>
      <c r="G1672" s="47" t="s">
        <v>2934</v>
      </c>
      <c r="H1672" s="47" t="s">
        <v>10151</v>
      </c>
      <c r="I1672" s="47" t="s">
        <v>2475</v>
      </c>
      <c r="J1672" s="47" t="s">
        <v>6803</v>
      </c>
      <c r="K1672" s="47" t="s">
        <v>14481</v>
      </c>
      <c r="L1672" s="47">
        <v>0.19512426853179929</v>
      </c>
      <c r="M1672" s="47">
        <v>-34.6661815</v>
      </c>
      <c r="N1672" s="47">
        <v>-58.723201299999999</v>
      </c>
      <c r="O1672" s="47" t="s">
        <v>16889</v>
      </c>
      <c r="P1672" s="47">
        <v>2</v>
      </c>
      <c r="Q1672">
        <v>49</v>
      </c>
      <c r="S1672" s="23" t="s">
        <v>2347</v>
      </c>
      <c r="T1672" t="str">
        <f t="shared" si="238"/>
        <v>08</v>
      </c>
      <c r="V1672" t="str">
        <f>+VLOOKUP(B1672,MARCO!E:E,1,FALSE)</f>
        <v>Merlo</v>
      </c>
      <c r="W1672" t="s">
        <v>134</v>
      </c>
      <c r="X1672" t="s">
        <v>134</v>
      </c>
      <c r="Y1672" t="str">
        <f t="shared" si="239"/>
        <v>R 8 - D 71 - 455 - 0160</v>
      </c>
      <c r="Z1672" t="s">
        <v>20</v>
      </c>
      <c r="AA1672" t="s">
        <v>2349</v>
      </c>
      <c r="AB1672" t="s">
        <v>21</v>
      </c>
      <c r="AD1672" t="str">
        <f t="shared" si="240"/>
        <v>Club Belgrano</v>
      </c>
      <c r="AE1672" t="s">
        <v>22</v>
      </c>
      <c r="AF1672" t="s">
        <v>23</v>
      </c>
      <c r="AG1672" t="s">
        <v>26</v>
      </c>
      <c r="AH1672" t="s">
        <v>2348</v>
      </c>
      <c r="AI1672" s="13">
        <f t="shared" si="241"/>
        <v>49</v>
      </c>
      <c r="AJ1672" s="13">
        <f t="shared" si="242"/>
        <v>2</v>
      </c>
      <c r="AK1672" s="21">
        <v>1</v>
      </c>
      <c r="AM1672" t="s">
        <v>2154</v>
      </c>
      <c r="AN1672" t="str">
        <f t="shared" si="236"/>
        <v>R08</v>
      </c>
      <c r="AO1672" s="20" t="str">
        <f t="shared" si="237"/>
        <v>FINES_R08</v>
      </c>
      <c r="AP1672" s="25">
        <f t="shared" si="243"/>
        <v>0.19512426853179929</v>
      </c>
      <c r="AQ1672" s="24" t="str">
        <f>+IFERROR(VLOOKUP(Y1672,#REF!,2,FALSE),"-")</f>
        <v>-</v>
      </c>
      <c r="AR1672" s="13" t="s">
        <v>2393</v>
      </c>
      <c r="AS1672" t="s">
        <v>2398</v>
      </c>
      <c r="AT1672" t="str">
        <f t="shared" si="244"/>
        <v>Colon - 643 e/ Riobamba y Av. Rivadavia - Merlo Centro</v>
      </c>
    </row>
    <row r="1673" spans="1:46" ht="15.75" thickBot="1" x14ac:dyDescent="0.3">
      <c r="A1673" s="47">
        <v>8</v>
      </c>
      <c r="B1673" s="47" t="s">
        <v>1244</v>
      </c>
      <c r="C1673" s="47" t="s">
        <v>2385</v>
      </c>
      <c r="D1673" s="47" t="s">
        <v>1278</v>
      </c>
      <c r="E1673" s="47" t="s">
        <v>342</v>
      </c>
      <c r="F1673" s="47" t="s">
        <v>10155</v>
      </c>
      <c r="G1673" s="47" t="s">
        <v>10156</v>
      </c>
      <c r="H1673" s="47" t="s">
        <v>10157</v>
      </c>
      <c r="I1673" s="47" t="s">
        <v>2475</v>
      </c>
      <c r="J1673" s="47" t="s">
        <v>6803</v>
      </c>
      <c r="K1673" s="47" t="s">
        <v>14482</v>
      </c>
      <c r="L1673" s="47">
        <v>0.763336181640625</v>
      </c>
      <c r="M1673" s="47">
        <v>-34.719226399999997</v>
      </c>
      <c r="N1673" s="47">
        <v>-58.803852999999997</v>
      </c>
      <c r="O1673" s="47" t="s">
        <v>16890</v>
      </c>
      <c r="P1673" s="47">
        <v>2</v>
      </c>
      <c r="Q1673">
        <v>45</v>
      </c>
      <c r="S1673" s="23" t="s">
        <v>2347</v>
      </c>
      <c r="T1673" t="str">
        <f t="shared" si="238"/>
        <v>08</v>
      </c>
      <c r="V1673" t="str">
        <f>+VLOOKUP(B1673,MARCO!E:E,1,FALSE)</f>
        <v>Merlo</v>
      </c>
      <c r="W1673" t="s">
        <v>134</v>
      </c>
      <c r="X1673" t="s">
        <v>134</v>
      </c>
      <c r="Y1673" t="str">
        <f t="shared" si="239"/>
        <v>R 8 - D 71 - 455 - 0162</v>
      </c>
      <c r="Z1673" t="s">
        <v>20</v>
      </c>
      <c r="AA1673" t="s">
        <v>2349</v>
      </c>
      <c r="AB1673" t="s">
        <v>21</v>
      </c>
      <c r="AD1673" t="str">
        <f t="shared" si="240"/>
        <v>Capilla Santa Isabel</v>
      </c>
      <c r="AE1673" t="s">
        <v>22</v>
      </c>
      <c r="AF1673" t="s">
        <v>23</v>
      </c>
      <c r="AG1673" t="s">
        <v>26</v>
      </c>
      <c r="AH1673" t="s">
        <v>2348</v>
      </c>
      <c r="AI1673" s="13">
        <f t="shared" si="241"/>
        <v>45</v>
      </c>
      <c r="AJ1673" s="13">
        <f t="shared" si="242"/>
        <v>2</v>
      </c>
      <c r="AK1673" s="21">
        <v>1</v>
      </c>
      <c r="AM1673" t="s">
        <v>2154</v>
      </c>
      <c r="AN1673" t="str">
        <f t="shared" si="236"/>
        <v>R08</v>
      </c>
      <c r="AO1673" s="20" t="str">
        <f t="shared" si="237"/>
        <v>FINES_R08</v>
      </c>
      <c r="AP1673" s="25">
        <f t="shared" si="243"/>
        <v>0.763336181640625</v>
      </c>
      <c r="AQ1673" s="24" t="str">
        <f>+IFERROR(VLOOKUP(Y1673,#REF!,2,FALSE),"-")</f>
        <v>-</v>
      </c>
      <c r="AR1673" s="13" t="s">
        <v>2393</v>
      </c>
      <c r="AS1673" t="s">
        <v>2398</v>
      </c>
      <c r="AT1673" t="str">
        <f t="shared" si="244"/>
        <v>Doblas - e/ Mendez - Libertad. Helvecia</v>
      </c>
    </row>
    <row r="1674" spans="1:46" ht="15.75" thickBot="1" x14ac:dyDescent="0.3">
      <c r="A1674" s="47">
        <v>8</v>
      </c>
      <c r="B1674" s="47" t="s">
        <v>1244</v>
      </c>
      <c r="C1674" s="47" t="s">
        <v>2385</v>
      </c>
      <c r="D1674" s="47" t="s">
        <v>1278</v>
      </c>
      <c r="E1674" s="47" t="s">
        <v>342</v>
      </c>
      <c r="F1674" s="47" t="s">
        <v>10163</v>
      </c>
      <c r="G1674" s="47" t="s">
        <v>10164</v>
      </c>
      <c r="H1674" s="47" t="s">
        <v>10165</v>
      </c>
      <c r="I1674" s="47" t="s">
        <v>2475</v>
      </c>
      <c r="J1674" s="47" t="s">
        <v>2278</v>
      </c>
      <c r="K1674" s="47" t="s">
        <v>14483</v>
      </c>
      <c r="L1674" s="47">
        <v>0.76552414894104004</v>
      </c>
      <c r="M1674" s="47">
        <v>-34.673091301077001</v>
      </c>
      <c r="N1674" s="47">
        <v>-58.773737595777</v>
      </c>
      <c r="O1674" s="47" t="s">
        <v>16891</v>
      </c>
      <c r="P1674" s="47">
        <v>1</v>
      </c>
      <c r="Q1674">
        <v>25</v>
      </c>
      <c r="S1674" s="23" t="s">
        <v>2347</v>
      </c>
      <c r="T1674" t="str">
        <f t="shared" si="238"/>
        <v>08</v>
      </c>
      <c r="V1674" t="str">
        <f>+VLOOKUP(B1674,MARCO!E:E,1,FALSE)</f>
        <v>Merlo</v>
      </c>
      <c r="W1674" t="s">
        <v>134</v>
      </c>
      <c r="X1674" t="s">
        <v>134</v>
      </c>
      <c r="Y1674" t="str">
        <f t="shared" si="239"/>
        <v>R 8 - D 71 - 455 - 0185</v>
      </c>
      <c r="Z1674" t="s">
        <v>20</v>
      </c>
      <c r="AA1674" t="s">
        <v>2349</v>
      </c>
      <c r="AB1674" t="s">
        <v>21</v>
      </c>
      <c r="AD1674" t="str">
        <f t="shared" si="240"/>
        <v>Vivero Azucena Bella Flor</v>
      </c>
      <c r="AE1674" t="s">
        <v>22</v>
      </c>
      <c r="AF1674" t="s">
        <v>23</v>
      </c>
      <c r="AG1674" t="s">
        <v>26</v>
      </c>
      <c r="AH1674" t="s">
        <v>2348</v>
      </c>
      <c r="AI1674" s="13">
        <f t="shared" si="241"/>
        <v>25</v>
      </c>
      <c r="AJ1674" s="13">
        <f t="shared" si="242"/>
        <v>1</v>
      </c>
      <c r="AK1674" s="21">
        <v>1</v>
      </c>
      <c r="AM1674" t="s">
        <v>2154</v>
      </c>
      <c r="AN1674" t="str">
        <f t="shared" si="236"/>
        <v>R08</v>
      </c>
      <c r="AO1674" s="20" t="str">
        <f t="shared" si="237"/>
        <v>FINES_R08</v>
      </c>
      <c r="AP1674" s="25">
        <f t="shared" si="243"/>
        <v>0.76552414894104004</v>
      </c>
      <c r="AQ1674" s="24" t="str">
        <f>+IFERROR(VLOOKUP(Y1674,#REF!,2,FALSE),"-")</f>
        <v>-</v>
      </c>
      <c r="AR1674" s="13" t="s">
        <v>2393</v>
      </c>
      <c r="AS1674" t="s">
        <v>2398</v>
      </c>
      <c r="AT1674" t="str">
        <f t="shared" si="244"/>
        <v>Taboada - 2053 e/ Fabre y Centera - Pompeya B. Parque El Sol</v>
      </c>
    </row>
    <row r="1675" spans="1:46" ht="15.75" thickBot="1" x14ac:dyDescent="0.3">
      <c r="A1675" s="47">
        <v>8</v>
      </c>
      <c r="B1675" s="47" t="s">
        <v>1244</v>
      </c>
      <c r="C1675" s="47" t="s">
        <v>2385</v>
      </c>
      <c r="D1675" s="47" t="s">
        <v>1278</v>
      </c>
      <c r="E1675" s="47" t="s">
        <v>342</v>
      </c>
      <c r="F1675" s="47" t="s">
        <v>10167</v>
      </c>
      <c r="G1675" s="47" t="s">
        <v>10168</v>
      </c>
      <c r="H1675" s="47" t="s">
        <v>10169</v>
      </c>
      <c r="I1675" s="47" t="s">
        <v>2475</v>
      </c>
      <c r="J1675" s="47" t="s">
        <v>2278</v>
      </c>
      <c r="K1675" s="47" t="s">
        <v>14484</v>
      </c>
      <c r="L1675" s="47">
        <v>0.64711886644363403</v>
      </c>
      <c r="M1675" s="47">
        <v>-34.697510090050002</v>
      </c>
      <c r="N1675" s="47">
        <v>-58.755596391277003</v>
      </c>
      <c r="O1675" s="47" t="s">
        <v>16892</v>
      </c>
      <c r="P1675" s="47">
        <v>2</v>
      </c>
      <c r="Q1675">
        <v>67</v>
      </c>
      <c r="S1675" s="23" t="s">
        <v>2347</v>
      </c>
      <c r="T1675" t="str">
        <f t="shared" si="238"/>
        <v>08</v>
      </c>
      <c r="V1675" t="str">
        <f>+VLOOKUP(B1675,MARCO!E:E,1,FALSE)</f>
        <v>Merlo</v>
      </c>
      <c r="W1675" t="s">
        <v>134</v>
      </c>
      <c r="X1675" t="s">
        <v>134</v>
      </c>
      <c r="Y1675" t="str">
        <f t="shared" si="239"/>
        <v>R 8 - D 71 - 455 - 0186</v>
      </c>
      <c r="Z1675" t="s">
        <v>20</v>
      </c>
      <c r="AA1675" t="s">
        <v>2349</v>
      </c>
      <c r="AB1675" t="s">
        <v>21</v>
      </c>
      <c r="AD1675" t="str">
        <f t="shared" si="240"/>
        <v>Salon Comunitario San Jose Obrero</v>
      </c>
      <c r="AE1675" t="s">
        <v>22</v>
      </c>
      <c r="AF1675" t="s">
        <v>23</v>
      </c>
      <c r="AG1675" t="s">
        <v>26</v>
      </c>
      <c r="AH1675" t="s">
        <v>2348</v>
      </c>
      <c r="AI1675" s="13">
        <f t="shared" si="241"/>
        <v>67</v>
      </c>
      <c r="AJ1675" s="13">
        <f t="shared" si="242"/>
        <v>2</v>
      </c>
      <c r="AK1675" s="21">
        <v>1</v>
      </c>
      <c r="AM1675" t="s">
        <v>2154</v>
      </c>
      <c r="AN1675" t="str">
        <f t="shared" si="236"/>
        <v>R08</v>
      </c>
      <c r="AO1675" s="20" t="str">
        <f t="shared" si="237"/>
        <v>FINES_R08</v>
      </c>
      <c r="AP1675" s="25">
        <f t="shared" si="243"/>
        <v>0.64711886644363403</v>
      </c>
      <c r="AQ1675" s="24" t="str">
        <f>+IFERROR(VLOOKUP(Y1675,#REF!,2,FALSE),"-")</f>
        <v>-</v>
      </c>
      <c r="AR1675" s="13" t="s">
        <v>2393</v>
      </c>
      <c r="AS1675" t="s">
        <v>2398</v>
      </c>
      <c r="AT1675" t="str">
        <f t="shared" si="244"/>
        <v>Av. Argentina - e/ William C. Morris y Rossini - Agustin Ferrari B. Loma Grande</v>
      </c>
    </row>
    <row r="1676" spans="1:46" ht="15.75" thickBot="1" x14ac:dyDescent="0.3">
      <c r="A1676" s="47">
        <v>8</v>
      </c>
      <c r="B1676" s="47" t="s">
        <v>1244</v>
      </c>
      <c r="C1676" s="47" t="s">
        <v>2385</v>
      </c>
      <c r="D1676" s="47" t="s">
        <v>1278</v>
      </c>
      <c r="E1676" s="47" t="s">
        <v>342</v>
      </c>
      <c r="F1676" s="47" t="s">
        <v>10172</v>
      </c>
      <c r="G1676" s="47" t="s">
        <v>10063</v>
      </c>
      <c r="H1676" s="47" t="s">
        <v>10064</v>
      </c>
      <c r="I1676" s="47" t="s">
        <v>2475</v>
      </c>
      <c r="J1676" s="47" t="s">
        <v>10101</v>
      </c>
      <c r="K1676" s="47" t="s">
        <v>16893</v>
      </c>
      <c r="L1676" s="47">
        <v>0.85337305068969727</v>
      </c>
      <c r="M1676" s="47">
        <v>-34.759138971759903</v>
      </c>
      <c r="N1676" s="47">
        <v>-58.680590353140701</v>
      </c>
      <c r="O1676" s="47" t="s">
        <v>16894</v>
      </c>
      <c r="P1676" s="47">
        <v>3</v>
      </c>
      <c r="Q1676">
        <v>67</v>
      </c>
      <c r="S1676" s="23" t="s">
        <v>2347</v>
      </c>
      <c r="T1676" t="str">
        <f t="shared" si="238"/>
        <v>08</v>
      </c>
      <c r="V1676" t="str">
        <f>+VLOOKUP(B1676,MARCO!E:E,1,FALSE)</f>
        <v>Merlo</v>
      </c>
      <c r="W1676" t="s">
        <v>134</v>
      </c>
      <c r="X1676" t="s">
        <v>134</v>
      </c>
      <c r="Y1676" t="str">
        <f t="shared" si="239"/>
        <v>R 8 - D 71 - 455 - 2754</v>
      </c>
      <c r="Z1676" t="s">
        <v>20</v>
      </c>
      <c r="AA1676" t="s">
        <v>2349</v>
      </c>
      <c r="AB1676" t="s">
        <v>21</v>
      </c>
      <c r="AD1676" t="str">
        <f t="shared" si="240"/>
        <v>E.p. N° 58</v>
      </c>
      <c r="AE1676" t="s">
        <v>22</v>
      </c>
      <c r="AF1676" t="s">
        <v>23</v>
      </c>
      <c r="AG1676" t="s">
        <v>26</v>
      </c>
      <c r="AH1676" t="s">
        <v>2348</v>
      </c>
      <c r="AI1676" s="13">
        <f t="shared" si="241"/>
        <v>67</v>
      </c>
      <c r="AJ1676" s="13">
        <f t="shared" si="242"/>
        <v>3</v>
      </c>
      <c r="AK1676" s="21">
        <v>1</v>
      </c>
      <c r="AM1676" t="s">
        <v>2154</v>
      </c>
      <c r="AN1676" t="str">
        <f t="shared" si="236"/>
        <v>R08</v>
      </c>
      <c r="AO1676" s="20" t="str">
        <f t="shared" si="237"/>
        <v>FINES_R08</v>
      </c>
      <c r="AP1676" s="25">
        <f t="shared" si="243"/>
        <v>0.85337305068969727</v>
      </c>
      <c r="AQ1676" s="24" t="str">
        <f>+IFERROR(VLOOKUP(Y1676,#REF!,2,FALSE),"-")</f>
        <v>-</v>
      </c>
      <c r="AR1676" s="13" t="s">
        <v>2393</v>
      </c>
      <c r="AS1676" t="s">
        <v>2397</v>
      </c>
      <c r="AT1676" t="str">
        <f t="shared" si="244"/>
        <v>Argentina - 220 - Pontevedra El Vivero</v>
      </c>
    </row>
    <row r="1677" spans="1:46" ht="15.75" thickBot="1" x14ac:dyDescent="0.3">
      <c r="A1677" s="47">
        <v>8</v>
      </c>
      <c r="B1677" s="47" t="s">
        <v>1244</v>
      </c>
      <c r="C1677" s="47" t="s">
        <v>2385</v>
      </c>
      <c r="D1677" s="47" t="s">
        <v>1278</v>
      </c>
      <c r="E1677" s="47" t="s">
        <v>342</v>
      </c>
      <c r="F1677" s="47" t="s">
        <v>10174</v>
      </c>
      <c r="G1677" s="47" t="s">
        <v>10175</v>
      </c>
      <c r="H1677" s="47" t="s">
        <v>10176</v>
      </c>
      <c r="I1677" s="47" t="s">
        <v>2475</v>
      </c>
      <c r="J1677" s="47"/>
      <c r="K1677" s="47" t="s">
        <v>14485</v>
      </c>
      <c r="L1677" s="47">
        <v>0.67768567800521851</v>
      </c>
      <c r="M1677" s="47">
        <v>-34.700062086199999</v>
      </c>
      <c r="N1677" s="47">
        <v>-58.765249996801998</v>
      </c>
      <c r="O1677" s="47" t="s">
        <v>16895</v>
      </c>
      <c r="P1677" s="47">
        <v>4</v>
      </c>
      <c r="Q1677">
        <v>68</v>
      </c>
      <c r="S1677" s="23" t="s">
        <v>2347</v>
      </c>
      <c r="T1677" t="str">
        <f t="shared" si="238"/>
        <v>08</v>
      </c>
      <c r="V1677" t="str">
        <f>+VLOOKUP(B1677,MARCO!E:E,1,FALSE)</f>
        <v>Merlo</v>
      </c>
      <c r="W1677" t="s">
        <v>134</v>
      </c>
      <c r="X1677" t="s">
        <v>134</v>
      </c>
      <c r="Y1677" t="str">
        <f t="shared" si="239"/>
        <v>R 8 - D 71 - 455 - 4135</v>
      </c>
      <c r="Z1677" t="s">
        <v>20</v>
      </c>
      <c r="AA1677" t="s">
        <v>2349</v>
      </c>
      <c r="AB1677" t="s">
        <v>21</v>
      </c>
      <c r="AD1677" t="str">
        <f t="shared" si="240"/>
        <v>Escuela Primaria N°66</v>
      </c>
      <c r="AE1677" t="s">
        <v>22</v>
      </c>
      <c r="AF1677" t="s">
        <v>23</v>
      </c>
      <c r="AG1677" t="s">
        <v>26</v>
      </c>
      <c r="AH1677" t="s">
        <v>2348</v>
      </c>
      <c r="AI1677" s="13">
        <f t="shared" si="241"/>
        <v>68</v>
      </c>
      <c r="AJ1677" s="13">
        <f t="shared" si="242"/>
        <v>4</v>
      </c>
      <c r="AK1677" s="21">
        <v>1</v>
      </c>
      <c r="AM1677" t="s">
        <v>2154</v>
      </c>
      <c r="AN1677" t="str">
        <f t="shared" si="236"/>
        <v>R08</v>
      </c>
      <c r="AO1677" s="20" t="str">
        <f t="shared" si="237"/>
        <v>FINES_R08</v>
      </c>
      <c r="AP1677" s="25">
        <f t="shared" si="243"/>
        <v>0.67768567800521851</v>
      </c>
      <c r="AQ1677" s="24" t="str">
        <f>+IFERROR(VLOOKUP(Y1677,#REF!,2,FALSE),"-")</f>
        <v>-</v>
      </c>
      <c r="AR1677" s="13" t="s">
        <v>2393</v>
      </c>
      <c r="AS1677" t="s">
        <v>2398</v>
      </c>
      <c r="AT1677" t="str">
        <f t="shared" si="244"/>
        <v>Freire - e/ Bach - Parque San Martin B. SamorÉ</v>
      </c>
    </row>
    <row r="1678" spans="1:46" ht="15.75" thickBot="1" x14ac:dyDescent="0.3">
      <c r="A1678" s="47">
        <v>8</v>
      </c>
      <c r="B1678" s="47" t="s">
        <v>1244</v>
      </c>
      <c r="C1678" s="47" t="s">
        <v>2385</v>
      </c>
      <c r="D1678" s="47" t="s">
        <v>1278</v>
      </c>
      <c r="E1678" s="47" t="s">
        <v>342</v>
      </c>
      <c r="F1678" s="47" t="s">
        <v>10179</v>
      </c>
      <c r="G1678" s="47" t="s">
        <v>10180</v>
      </c>
      <c r="H1678" s="47" t="s">
        <v>10181</v>
      </c>
      <c r="I1678" s="47" t="s">
        <v>2475</v>
      </c>
      <c r="J1678" s="47" t="s">
        <v>10101</v>
      </c>
      <c r="K1678" s="47" t="s">
        <v>14486</v>
      </c>
      <c r="L1678" s="47">
        <v>0.82537531852722168</v>
      </c>
      <c r="M1678" s="47">
        <v>-34.686543899999997</v>
      </c>
      <c r="N1678" s="47">
        <v>-58.837847199999999</v>
      </c>
      <c r="O1678" s="47" t="s">
        <v>16896</v>
      </c>
      <c r="P1678" s="47">
        <v>1</v>
      </c>
      <c r="Q1678">
        <v>29</v>
      </c>
      <c r="S1678" s="23" t="s">
        <v>2347</v>
      </c>
      <c r="T1678" t="str">
        <f t="shared" si="238"/>
        <v>08</v>
      </c>
      <c r="V1678" t="str">
        <f>+VLOOKUP(B1678,MARCO!E:E,1,FALSE)</f>
        <v>Merlo</v>
      </c>
      <c r="W1678" t="s">
        <v>134</v>
      </c>
      <c r="X1678" t="s">
        <v>134</v>
      </c>
      <c r="Y1678" t="str">
        <f t="shared" si="239"/>
        <v>R 8 - D 71 - 455 - 0149</v>
      </c>
      <c r="Z1678" t="s">
        <v>20</v>
      </c>
      <c r="AA1678" t="s">
        <v>2349</v>
      </c>
      <c r="AB1678" t="s">
        <v>21</v>
      </c>
      <c r="AD1678" t="str">
        <f t="shared" si="240"/>
        <v>Fundacion Pascuas</v>
      </c>
      <c r="AE1678" t="s">
        <v>22</v>
      </c>
      <c r="AF1678" t="s">
        <v>23</v>
      </c>
      <c r="AG1678" t="s">
        <v>26</v>
      </c>
      <c r="AH1678" t="s">
        <v>2348</v>
      </c>
      <c r="AI1678" s="13">
        <f t="shared" si="241"/>
        <v>29</v>
      </c>
      <c r="AJ1678" s="13">
        <f t="shared" si="242"/>
        <v>1</v>
      </c>
      <c r="AK1678" s="21">
        <v>1</v>
      </c>
      <c r="AM1678" t="s">
        <v>2154</v>
      </c>
      <c r="AN1678" t="str">
        <f t="shared" si="236"/>
        <v>R08</v>
      </c>
      <c r="AO1678" s="20" t="str">
        <f t="shared" si="237"/>
        <v>FINES_R08</v>
      </c>
      <c r="AP1678" s="25">
        <f t="shared" si="243"/>
        <v>0.82537531852722168</v>
      </c>
      <c r="AQ1678" s="24" t="str">
        <f>+IFERROR(VLOOKUP(Y1678,#REF!,2,FALSE),"-")</f>
        <v>-</v>
      </c>
      <c r="AR1678" s="13" t="s">
        <v>2393</v>
      </c>
      <c r="AS1678" t="s">
        <v>2397</v>
      </c>
      <c r="AT1678" t="str">
        <f t="shared" si="244"/>
        <v>Guamini - 1935 e/ Avenida De La Rivera y Aristoteles - Merlo Rio Alegre</v>
      </c>
    </row>
    <row r="1679" spans="1:46" ht="15.75" thickBot="1" x14ac:dyDescent="0.3">
      <c r="A1679" s="47">
        <v>8</v>
      </c>
      <c r="B1679" s="47" t="s">
        <v>1244</v>
      </c>
      <c r="C1679" s="47" t="s">
        <v>2385</v>
      </c>
      <c r="D1679" s="47" t="s">
        <v>1278</v>
      </c>
      <c r="E1679" s="47" t="s">
        <v>342</v>
      </c>
      <c r="F1679" s="47" t="s">
        <v>10183</v>
      </c>
      <c r="G1679" s="47" t="s">
        <v>2252</v>
      </c>
      <c r="H1679" s="47" t="s">
        <v>10184</v>
      </c>
      <c r="I1679" s="47" t="s">
        <v>2475</v>
      </c>
      <c r="J1679" s="47" t="s">
        <v>10111</v>
      </c>
      <c r="K1679" s="47" t="s">
        <v>14487</v>
      </c>
      <c r="L1679" s="47">
        <v>0.56886225938796997</v>
      </c>
      <c r="M1679" s="47">
        <v>-34.6869923</v>
      </c>
      <c r="N1679" s="47">
        <v>-58.712007399999997</v>
      </c>
      <c r="O1679" s="47" t="s">
        <v>16897</v>
      </c>
      <c r="P1679" s="47">
        <v>4</v>
      </c>
      <c r="Q1679">
        <v>66</v>
      </c>
      <c r="S1679" s="23" t="s">
        <v>2347</v>
      </c>
      <c r="T1679" t="str">
        <f t="shared" si="238"/>
        <v>08</v>
      </c>
      <c r="V1679" t="str">
        <f>+VLOOKUP(B1679,MARCO!E:E,1,FALSE)</f>
        <v>Merlo</v>
      </c>
      <c r="W1679" t="s">
        <v>134</v>
      </c>
      <c r="X1679" t="s">
        <v>134</v>
      </c>
      <c r="Y1679" t="str">
        <f t="shared" si="239"/>
        <v>R 8 - D 71 - 455 - 3925</v>
      </c>
      <c r="Z1679" t="s">
        <v>20</v>
      </c>
      <c r="AA1679" t="s">
        <v>2349</v>
      </c>
      <c r="AB1679" t="s">
        <v>21</v>
      </c>
      <c r="AD1679" t="str">
        <f t="shared" si="240"/>
        <v>Punto Digital</v>
      </c>
      <c r="AE1679" t="s">
        <v>22</v>
      </c>
      <c r="AF1679" t="s">
        <v>23</v>
      </c>
      <c r="AG1679" t="s">
        <v>26</v>
      </c>
      <c r="AH1679" t="s">
        <v>2348</v>
      </c>
      <c r="AI1679" s="13">
        <f t="shared" si="241"/>
        <v>66</v>
      </c>
      <c r="AJ1679" s="13">
        <f t="shared" si="242"/>
        <v>4</v>
      </c>
      <c r="AK1679" s="21">
        <v>1</v>
      </c>
      <c r="AM1679" t="s">
        <v>2154</v>
      </c>
      <c r="AN1679" t="str">
        <f t="shared" si="236"/>
        <v>R08</v>
      </c>
      <c r="AO1679" s="20" t="str">
        <f t="shared" si="237"/>
        <v>FINES_R08</v>
      </c>
      <c r="AP1679" s="25">
        <f t="shared" si="243"/>
        <v>0.56886225938796997</v>
      </c>
      <c r="AQ1679" s="24" t="str">
        <f>+IFERROR(VLOOKUP(Y1679,#REF!,2,FALSE),"-")</f>
        <v>-</v>
      </c>
      <c r="AR1679" s="13" t="s">
        <v>2393</v>
      </c>
      <c r="AS1679" t="s">
        <v>2398</v>
      </c>
      <c r="AT1679" t="str">
        <f t="shared" si="244"/>
        <v>Marcos Sastre - 1180 e/ Ayacucho y Sucre - Merlo Centro</v>
      </c>
    </row>
    <row r="1680" spans="1:46" ht="15.75" thickBot="1" x14ac:dyDescent="0.3">
      <c r="A1680" s="47">
        <v>8</v>
      </c>
      <c r="B1680" s="47" t="s">
        <v>1244</v>
      </c>
      <c r="C1680" s="47" t="s">
        <v>2385</v>
      </c>
      <c r="D1680" s="47" t="s">
        <v>1278</v>
      </c>
      <c r="E1680" s="47" t="s">
        <v>342</v>
      </c>
      <c r="F1680" s="47" t="s">
        <v>10188</v>
      </c>
      <c r="G1680" s="47" t="s">
        <v>10028</v>
      </c>
      <c r="H1680" s="47" t="s">
        <v>10029</v>
      </c>
      <c r="I1680" s="47" t="s">
        <v>2475</v>
      </c>
      <c r="J1680" s="47" t="s">
        <v>10101</v>
      </c>
      <c r="K1680" s="47" t="s">
        <v>16898</v>
      </c>
      <c r="L1680" s="47">
        <v>0.6151922345161438</v>
      </c>
      <c r="M1680" s="47">
        <v>-34.697643462807399</v>
      </c>
      <c r="N1680" s="47">
        <v>-58.733607011474597</v>
      </c>
      <c r="O1680" s="47" t="s">
        <v>16899</v>
      </c>
      <c r="P1680" s="47">
        <v>3</v>
      </c>
      <c r="Q1680">
        <v>44</v>
      </c>
      <c r="S1680" s="23" t="s">
        <v>2347</v>
      </c>
      <c r="T1680" t="str">
        <f t="shared" si="238"/>
        <v>08</v>
      </c>
      <c r="V1680" t="str">
        <f>+VLOOKUP(B1680,MARCO!E:E,1,FALSE)</f>
        <v>Merlo</v>
      </c>
      <c r="W1680" t="s">
        <v>134</v>
      </c>
      <c r="X1680" t="s">
        <v>134</v>
      </c>
      <c r="Y1680" t="str">
        <f t="shared" si="239"/>
        <v>R 8 - D 71 - 455 - 0143</v>
      </c>
      <c r="Z1680" t="s">
        <v>20</v>
      </c>
      <c r="AA1680" t="s">
        <v>2349</v>
      </c>
      <c r="AB1680" t="s">
        <v>21</v>
      </c>
      <c r="AD1680" t="str">
        <f t="shared" si="240"/>
        <v>E.p. Nº69</v>
      </c>
      <c r="AE1680" t="s">
        <v>22</v>
      </c>
      <c r="AF1680" t="s">
        <v>23</v>
      </c>
      <c r="AG1680" t="s">
        <v>26</v>
      </c>
      <c r="AH1680" t="s">
        <v>2348</v>
      </c>
      <c r="AI1680" s="13">
        <f t="shared" si="241"/>
        <v>44</v>
      </c>
      <c r="AJ1680" s="13">
        <f t="shared" si="242"/>
        <v>3</v>
      </c>
      <c r="AK1680" s="21">
        <v>1</v>
      </c>
      <c r="AM1680" t="s">
        <v>2154</v>
      </c>
      <c r="AN1680" t="str">
        <f t="shared" si="236"/>
        <v>R08</v>
      </c>
      <c r="AO1680" s="20" t="str">
        <f t="shared" si="237"/>
        <v>FINES_R08</v>
      </c>
      <c r="AP1680" s="25">
        <f t="shared" si="243"/>
        <v>0.6151922345161438</v>
      </c>
      <c r="AQ1680" s="24" t="str">
        <f>+IFERROR(VLOOKUP(Y1680,#REF!,2,FALSE),"-")</f>
        <v>-</v>
      </c>
      <c r="AR1680" s="13" t="s">
        <v>2393</v>
      </c>
      <c r="AS1680" t="s">
        <v>2397</v>
      </c>
      <c r="AT1680" t="str">
        <f t="shared" si="244"/>
        <v>Caaguazu - 1124 e/ AristÓbulo Del Valle y Alejandro Fleming - Parque San Martin B. Cervantes</v>
      </c>
    </row>
    <row r="1681" spans="1:46" ht="15.75" thickBot="1" x14ac:dyDescent="0.3">
      <c r="A1681" s="47">
        <v>8</v>
      </c>
      <c r="B1681" s="47" t="s">
        <v>1244</v>
      </c>
      <c r="C1681" s="47" t="s">
        <v>2385</v>
      </c>
      <c r="D1681" s="47" t="s">
        <v>1278</v>
      </c>
      <c r="E1681" s="47" t="s">
        <v>342</v>
      </c>
      <c r="F1681" s="47" t="s">
        <v>10191</v>
      </c>
      <c r="G1681" s="47" t="s">
        <v>10192</v>
      </c>
      <c r="H1681" s="47" t="s">
        <v>10193</v>
      </c>
      <c r="I1681" s="47" t="s">
        <v>2475</v>
      </c>
      <c r="J1681" s="47" t="s">
        <v>10101</v>
      </c>
      <c r="K1681" s="47" t="s">
        <v>14488</v>
      </c>
      <c r="L1681" s="47">
        <v>0.67155236005783081</v>
      </c>
      <c r="M1681" s="47">
        <v>-34.731028692206003</v>
      </c>
      <c r="N1681" s="47">
        <v>-58.794297901352003</v>
      </c>
      <c r="O1681" s="47" t="s">
        <v>16900</v>
      </c>
      <c r="P1681" s="47">
        <v>2</v>
      </c>
      <c r="Q1681">
        <v>51</v>
      </c>
      <c r="S1681" s="23" t="s">
        <v>2347</v>
      </c>
      <c r="T1681" t="str">
        <f t="shared" si="238"/>
        <v>08</v>
      </c>
      <c r="V1681" t="str">
        <f>+VLOOKUP(B1681,MARCO!E:E,1,FALSE)</f>
        <v>Merlo</v>
      </c>
      <c r="W1681" t="s">
        <v>134</v>
      </c>
      <c r="X1681" t="s">
        <v>134</v>
      </c>
      <c r="Y1681" t="str">
        <f t="shared" si="239"/>
        <v>R 8 - D 71 - 455 - 3945</v>
      </c>
      <c r="Z1681" t="s">
        <v>20</v>
      </c>
      <c r="AA1681" t="s">
        <v>2349</v>
      </c>
      <c r="AB1681" t="s">
        <v>21</v>
      </c>
      <c r="AD1681" t="str">
        <f t="shared" si="240"/>
        <v>Capilla San Cayetano M. Acosta</v>
      </c>
      <c r="AE1681" t="s">
        <v>22</v>
      </c>
      <c r="AF1681" t="s">
        <v>23</v>
      </c>
      <c r="AG1681" t="s">
        <v>26</v>
      </c>
      <c r="AH1681" t="s">
        <v>2348</v>
      </c>
      <c r="AI1681" s="13">
        <f t="shared" si="241"/>
        <v>51</v>
      </c>
      <c r="AJ1681" s="13">
        <f t="shared" si="242"/>
        <v>2</v>
      </c>
      <c r="AK1681" s="21">
        <v>1</v>
      </c>
      <c r="AM1681" t="s">
        <v>2154</v>
      </c>
      <c r="AN1681" t="str">
        <f t="shared" si="236"/>
        <v>R08</v>
      </c>
      <c r="AO1681" s="20" t="str">
        <f t="shared" si="237"/>
        <v>FINES_R08</v>
      </c>
      <c r="AP1681" s="25">
        <f t="shared" si="243"/>
        <v>0.67155236005783081</v>
      </c>
      <c r="AQ1681" s="24" t="str">
        <f>+IFERROR(VLOOKUP(Y1681,#REF!,2,FALSE),"-")</f>
        <v>-</v>
      </c>
      <c r="AR1681" s="13" t="s">
        <v>2393</v>
      </c>
      <c r="AS1681" t="s">
        <v>2398</v>
      </c>
      <c r="AT1681" t="str">
        <f t="shared" si="244"/>
        <v>Ayolas - 715 e/ Heredia y Ibera - Mariano Acosta La Negrita</v>
      </c>
    </row>
    <row r="1682" spans="1:46" ht="15.75" thickBot="1" x14ac:dyDescent="0.3">
      <c r="A1682" s="47">
        <v>8</v>
      </c>
      <c r="B1682" s="47" t="s">
        <v>1244</v>
      </c>
      <c r="C1682" s="47" t="s">
        <v>2385</v>
      </c>
      <c r="D1682" s="47" t="s">
        <v>1278</v>
      </c>
      <c r="E1682" s="47" t="s">
        <v>342</v>
      </c>
      <c r="F1682" s="47" t="s">
        <v>10195</v>
      </c>
      <c r="G1682" s="47" t="s">
        <v>10196</v>
      </c>
      <c r="H1682" s="47" t="s">
        <v>10197</v>
      </c>
      <c r="I1682" s="47" t="s">
        <v>2475</v>
      </c>
      <c r="J1682" s="47" t="s">
        <v>10101</v>
      </c>
      <c r="K1682" s="47" t="s">
        <v>14489</v>
      </c>
      <c r="L1682" s="47">
        <v>0.69739902019500732</v>
      </c>
      <c r="M1682" s="47">
        <v>-34.7278564</v>
      </c>
      <c r="N1682" s="47">
        <v>-58.786247400000001</v>
      </c>
      <c r="O1682" s="47" t="s">
        <v>16901</v>
      </c>
      <c r="P1682" s="47">
        <v>1</v>
      </c>
      <c r="Q1682">
        <v>22</v>
      </c>
      <c r="S1682" s="23" t="s">
        <v>2347</v>
      </c>
      <c r="T1682" t="str">
        <f t="shared" si="238"/>
        <v>08</v>
      </c>
      <c r="V1682" t="str">
        <f>+VLOOKUP(B1682,MARCO!E:E,1,FALSE)</f>
        <v>Merlo</v>
      </c>
      <c r="W1682" t="s">
        <v>134</v>
      </c>
      <c r="X1682" t="s">
        <v>134</v>
      </c>
      <c r="Y1682" t="str">
        <f t="shared" si="239"/>
        <v>R 8 - D 71 - 455 - 3946</v>
      </c>
      <c r="Z1682" t="s">
        <v>20</v>
      </c>
      <c r="AA1682" t="s">
        <v>2349</v>
      </c>
      <c r="AB1682" t="s">
        <v>21</v>
      </c>
      <c r="AD1682" t="str">
        <f t="shared" si="240"/>
        <v>Capilla San Jose Obrero</v>
      </c>
      <c r="AE1682" t="s">
        <v>22</v>
      </c>
      <c r="AF1682" t="s">
        <v>23</v>
      </c>
      <c r="AG1682" t="s">
        <v>26</v>
      </c>
      <c r="AH1682" t="s">
        <v>2348</v>
      </c>
      <c r="AI1682" s="13">
        <f t="shared" si="241"/>
        <v>22</v>
      </c>
      <c r="AJ1682" s="13">
        <f t="shared" si="242"/>
        <v>1</v>
      </c>
      <c r="AK1682" s="21">
        <v>1</v>
      </c>
      <c r="AM1682" t="s">
        <v>2154</v>
      </c>
      <c r="AN1682" t="str">
        <f t="shared" si="236"/>
        <v>R08</v>
      </c>
      <c r="AO1682" s="20" t="str">
        <f t="shared" si="237"/>
        <v>FINES_R08</v>
      </c>
      <c r="AP1682" s="25">
        <f t="shared" si="243"/>
        <v>0.69739902019500732</v>
      </c>
      <c r="AQ1682" s="24" t="str">
        <f>+IFERROR(VLOOKUP(Y1682,#REF!,2,FALSE),"-")</f>
        <v>-</v>
      </c>
      <c r="AR1682" s="13" t="s">
        <v>2393</v>
      </c>
      <c r="AS1682" t="s">
        <v>2398</v>
      </c>
      <c r="AT1682" t="str">
        <f t="shared" si="244"/>
        <v>Superi - 857 e/ Tonelero y Albarracin - Mariano Acosta Centro</v>
      </c>
    </row>
    <row r="1683" spans="1:46" ht="15.75" thickBot="1" x14ac:dyDescent="0.3">
      <c r="A1683" s="47">
        <v>8</v>
      </c>
      <c r="B1683" s="47" t="s">
        <v>1244</v>
      </c>
      <c r="C1683" s="47" t="s">
        <v>2385</v>
      </c>
      <c r="D1683" s="47" t="s">
        <v>1278</v>
      </c>
      <c r="E1683" s="47" t="s">
        <v>342</v>
      </c>
      <c r="F1683" s="47" t="s">
        <v>10199</v>
      </c>
      <c r="G1683" s="47" t="s">
        <v>10013</v>
      </c>
      <c r="H1683" s="47" t="s">
        <v>10014</v>
      </c>
      <c r="I1683" s="47" t="s">
        <v>2475</v>
      </c>
      <c r="J1683" s="47" t="s">
        <v>10101</v>
      </c>
      <c r="K1683" s="47" t="s">
        <v>16902</v>
      </c>
      <c r="L1683" s="47">
        <v>0.7133563756942749</v>
      </c>
      <c r="M1683" s="47">
        <v>-34.694255002865702</v>
      </c>
      <c r="N1683" s="47">
        <v>-58.759384236092998</v>
      </c>
      <c r="O1683" s="47" t="s">
        <v>16903</v>
      </c>
      <c r="P1683" s="47">
        <v>1</v>
      </c>
      <c r="Q1683">
        <v>18</v>
      </c>
      <c r="S1683" s="23" t="s">
        <v>2347</v>
      </c>
      <c r="T1683" t="str">
        <f t="shared" si="238"/>
        <v>08</v>
      </c>
      <c r="V1683" t="str">
        <f>+VLOOKUP(B1683,MARCO!E:E,1,FALSE)</f>
        <v>Merlo</v>
      </c>
      <c r="W1683" t="s">
        <v>134</v>
      </c>
      <c r="X1683" t="s">
        <v>134</v>
      </c>
      <c r="Y1683" t="str">
        <f t="shared" si="239"/>
        <v>R 8 - D 71 - 455 - 3003</v>
      </c>
      <c r="Z1683" t="s">
        <v>20</v>
      </c>
      <c r="AA1683" t="s">
        <v>2349</v>
      </c>
      <c r="AB1683" t="s">
        <v>21</v>
      </c>
      <c r="AD1683" t="str">
        <f t="shared" si="240"/>
        <v>E.p. N° 75</v>
      </c>
      <c r="AE1683" t="s">
        <v>22</v>
      </c>
      <c r="AF1683" t="s">
        <v>23</v>
      </c>
      <c r="AG1683" t="s">
        <v>26</v>
      </c>
      <c r="AH1683" t="s">
        <v>2348</v>
      </c>
      <c r="AI1683" s="13">
        <f t="shared" si="241"/>
        <v>18</v>
      </c>
      <c r="AJ1683" s="13">
        <f t="shared" si="242"/>
        <v>1</v>
      </c>
      <c r="AK1683" s="21">
        <v>1</v>
      </c>
      <c r="AM1683" t="s">
        <v>2154</v>
      </c>
      <c r="AN1683" t="str">
        <f t="shared" si="236"/>
        <v>R08</v>
      </c>
      <c r="AO1683" s="20" t="str">
        <f t="shared" si="237"/>
        <v>FINES_R08</v>
      </c>
      <c r="AP1683" s="25">
        <f t="shared" si="243"/>
        <v>0.7133563756942749</v>
      </c>
      <c r="AQ1683" s="24" t="str">
        <f>+IFERROR(VLOOKUP(Y1683,#REF!,2,FALSE),"-")</f>
        <v>-</v>
      </c>
      <c r="AR1683" s="13" t="s">
        <v>2393</v>
      </c>
      <c r="AS1683" t="s">
        <v>2398</v>
      </c>
      <c r="AT1683" t="str">
        <f t="shared" si="244"/>
        <v>Mozart Y Bach - e/ Toscanini y Maure - M. Acosta Loma Grande</v>
      </c>
    </row>
    <row r="1684" spans="1:46" ht="15.75" thickBot="1" x14ac:dyDescent="0.3">
      <c r="A1684" s="47">
        <v>8</v>
      </c>
      <c r="B1684" s="47" t="s">
        <v>1244</v>
      </c>
      <c r="C1684" s="47" t="s">
        <v>2385</v>
      </c>
      <c r="D1684" s="47" t="s">
        <v>1278</v>
      </c>
      <c r="E1684" s="47" t="s">
        <v>342</v>
      </c>
      <c r="F1684" s="47" t="s">
        <v>10205</v>
      </c>
      <c r="G1684" s="47" t="s">
        <v>10024</v>
      </c>
      <c r="H1684" s="47" t="s">
        <v>10025</v>
      </c>
      <c r="I1684" s="47" t="s">
        <v>2475</v>
      </c>
      <c r="J1684" s="47" t="s">
        <v>2278</v>
      </c>
      <c r="K1684" s="47" t="s">
        <v>16904</v>
      </c>
      <c r="L1684" s="47">
        <v>0.66852939128875732</v>
      </c>
      <c r="M1684" s="47">
        <v>-34.7295200650494</v>
      </c>
      <c r="N1684" s="47">
        <v>-58.791521930719</v>
      </c>
      <c r="O1684" s="47" t="s">
        <v>16905</v>
      </c>
      <c r="P1684" s="47">
        <v>3</v>
      </c>
      <c r="Q1684">
        <v>80</v>
      </c>
      <c r="S1684" s="23" t="s">
        <v>2347</v>
      </c>
      <c r="T1684" t="str">
        <f t="shared" si="238"/>
        <v>08</v>
      </c>
      <c r="V1684" t="str">
        <f>+VLOOKUP(B1684,MARCO!E:E,1,FALSE)</f>
        <v>Merlo</v>
      </c>
      <c r="W1684" t="s">
        <v>134</v>
      </c>
      <c r="X1684" t="s">
        <v>134</v>
      </c>
      <c r="Y1684" t="str">
        <f t="shared" si="239"/>
        <v>R 8 - D 71 - 455 - 2751</v>
      </c>
      <c r="Z1684" t="s">
        <v>20</v>
      </c>
      <c r="AA1684" t="s">
        <v>2349</v>
      </c>
      <c r="AB1684" t="s">
        <v>21</v>
      </c>
      <c r="AD1684" t="str">
        <f t="shared" si="240"/>
        <v>E.p. N° 68</v>
      </c>
      <c r="AE1684" t="s">
        <v>22</v>
      </c>
      <c r="AF1684" t="s">
        <v>23</v>
      </c>
      <c r="AG1684" t="s">
        <v>26</v>
      </c>
      <c r="AH1684" t="s">
        <v>2348</v>
      </c>
      <c r="AI1684" s="13">
        <f t="shared" si="241"/>
        <v>80</v>
      </c>
      <c r="AJ1684" s="13">
        <f t="shared" si="242"/>
        <v>3</v>
      </c>
      <c r="AK1684" s="21">
        <v>1</v>
      </c>
      <c r="AM1684" t="s">
        <v>2154</v>
      </c>
      <c r="AN1684" t="str">
        <f t="shared" si="236"/>
        <v>R08</v>
      </c>
      <c r="AO1684" s="20" t="str">
        <f t="shared" si="237"/>
        <v>FINES_R08</v>
      </c>
      <c r="AP1684" s="25">
        <f t="shared" si="243"/>
        <v>0.66852939128875732</v>
      </c>
      <c r="AQ1684" s="24" t="str">
        <f>+IFERROR(VLOOKUP(Y1684,#REF!,2,FALSE),"-")</f>
        <v>-</v>
      </c>
      <c r="AR1684" s="13" t="s">
        <v>2393</v>
      </c>
      <c r="AS1684" t="s">
        <v>2398</v>
      </c>
      <c r="AT1684" t="str">
        <f t="shared" si="244"/>
        <v>Ibera - 3906 e/ Santander y San Fernando - Mariano Acosta La Negrita</v>
      </c>
    </row>
    <row r="1685" spans="1:46" ht="15.75" thickBot="1" x14ac:dyDescent="0.3">
      <c r="A1685" s="47">
        <v>8</v>
      </c>
      <c r="B1685" s="47" t="s">
        <v>1244</v>
      </c>
      <c r="C1685" s="47" t="s">
        <v>2385</v>
      </c>
      <c r="D1685" s="47" t="s">
        <v>1278</v>
      </c>
      <c r="E1685" s="47" t="s">
        <v>342</v>
      </c>
      <c r="F1685" s="47" t="s">
        <v>10211</v>
      </c>
      <c r="G1685" s="47" t="s">
        <v>10212</v>
      </c>
      <c r="H1685" s="47" t="s">
        <v>10213</v>
      </c>
      <c r="I1685" s="47" t="s">
        <v>2475</v>
      </c>
      <c r="J1685" s="47" t="s">
        <v>10101</v>
      </c>
      <c r="K1685" s="47" t="s">
        <v>14490</v>
      </c>
      <c r="L1685" s="47">
        <v>0.62844550609588623</v>
      </c>
      <c r="M1685" s="47">
        <v>-34.691327266239902</v>
      </c>
      <c r="N1685" s="47">
        <v>-58.6652234507009</v>
      </c>
      <c r="O1685" s="47" t="s">
        <v>16906</v>
      </c>
      <c r="P1685" s="47">
        <v>2</v>
      </c>
      <c r="Q1685">
        <v>46</v>
      </c>
      <c r="S1685" s="23" t="s">
        <v>2347</v>
      </c>
      <c r="T1685" t="str">
        <f t="shared" si="238"/>
        <v>08</v>
      </c>
      <c r="V1685" t="str">
        <f>+VLOOKUP(B1685,MARCO!E:E,1,FALSE)</f>
        <v>Merlo</v>
      </c>
      <c r="W1685" t="s">
        <v>134</v>
      </c>
      <c r="X1685" t="s">
        <v>134</v>
      </c>
      <c r="Y1685" t="str">
        <f t="shared" si="239"/>
        <v>R 8 - D 71 - 455 - 2752</v>
      </c>
      <c r="Z1685" t="s">
        <v>20</v>
      </c>
      <c r="AA1685" t="s">
        <v>2349</v>
      </c>
      <c r="AB1685" t="s">
        <v>21</v>
      </c>
      <c r="AD1685" t="str">
        <f t="shared" si="240"/>
        <v>E.e.s. N° 73</v>
      </c>
      <c r="AE1685" t="s">
        <v>22</v>
      </c>
      <c r="AF1685" t="s">
        <v>23</v>
      </c>
      <c r="AG1685" t="s">
        <v>26</v>
      </c>
      <c r="AH1685" t="s">
        <v>2348</v>
      </c>
      <c r="AI1685" s="13">
        <f t="shared" si="241"/>
        <v>46</v>
      </c>
      <c r="AJ1685" s="13">
        <f t="shared" si="242"/>
        <v>2</v>
      </c>
      <c r="AK1685" s="21">
        <v>1</v>
      </c>
      <c r="AM1685" t="s">
        <v>2154</v>
      </c>
      <c r="AN1685" t="str">
        <f t="shared" si="236"/>
        <v>R08</v>
      </c>
      <c r="AO1685" s="20" t="str">
        <f t="shared" si="237"/>
        <v>FINES_R08</v>
      </c>
      <c r="AP1685" s="25">
        <f t="shared" si="243"/>
        <v>0.62844550609588623</v>
      </c>
      <c r="AQ1685" s="24" t="str">
        <f>+IFERROR(VLOOKUP(Y1685,#REF!,2,FALSE),"-")</f>
        <v>-</v>
      </c>
      <c r="AR1685" s="13" t="s">
        <v>2393</v>
      </c>
      <c r="AS1685" t="s">
        <v>2397</v>
      </c>
      <c r="AT1685" t="str">
        <f t="shared" si="244"/>
        <v>Mataco - e/ Mataco y Teheran - Libertad B. El Ceibo</v>
      </c>
    </row>
    <row r="1686" spans="1:46" ht="15.75" thickBot="1" x14ac:dyDescent="0.3">
      <c r="A1686" s="47">
        <v>8</v>
      </c>
      <c r="B1686" s="47" t="s">
        <v>1244</v>
      </c>
      <c r="C1686" s="47" t="s">
        <v>2385</v>
      </c>
      <c r="D1686" s="47" t="s">
        <v>1278</v>
      </c>
      <c r="E1686" s="47" t="s">
        <v>342</v>
      </c>
      <c r="F1686" s="47" t="s">
        <v>10216</v>
      </c>
      <c r="G1686" s="47" t="s">
        <v>9968</v>
      </c>
      <c r="H1686" s="47" t="s">
        <v>9969</v>
      </c>
      <c r="I1686" s="47" t="s">
        <v>2475</v>
      </c>
      <c r="J1686" s="47" t="s">
        <v>10101</v>
      </c>
      <c r="K1686" s="47" t="s">
        <v>16907</v>
      </c>
      <c r="L1686" s="47">
        <v>0.69671523571014404</v>
      </c>
      <c r="M1686" s="47">
        <v>-34.707575000963203</v>
      </c>
      <c r="N1686" s="47">
        <v>-58.771274624297199</v>
      </c>
      <c r="O1686" s="47" t="s">
        <v>16908</v>
      </c>
      <c r="P1686" s="47">
        <v>1</v>
      </c>
      <c r="Q1686">
        <v>17</v>
      </c>
      <c r="S1686" s="23" t="s">
        <v>2347</v>
      </c>
      <c r="T1686" t="str">
        <f t="shared" si="238"/>
        <v>08</v>
      </c>
      <c r="V1686" t="str">
        <f>+VLOOKUP(B1686,MARCO!E:E,1,FALSE)</f>
        <v>Merlo</v>
      </c>
      <c r="W1686" t="s">
        <v>134</v>
      </c>
      <c r="X1686" t="s">
        <v>134</v>
      </c>
      <c r="Y1686" t="str">
        <f t="shared" si="239"/>
        <v>R 8 - D 71 - 455 - 0170</v>
      </c>
      <c r="Z1686" t="s">
        <v>20</v>
      </c>
      <c r="AA1686" t="s">
        <v>2349</v>
      </c>
      <c r="AB1686" t="s">
        <v>21</v>
      </c>
      <c r="AD1686" t="str">
        <f t="shared" si="240"/>
        <v>Escuela Primaria Nº21</v>
      </c>
      <c r="AE1686" t="s">
        <v>22</v>
      </c>
      <c r="AF1686" t="s">
        <v>23</v>
      </c>
      <c r="AG1686" t="s">
        <v>26</v>
      </c>
      <c r="AH1686" t="s">
        <v>2348</v>
      </c>
      <c r="AI1686" s="13">
        <f t="shared" si="241"/>
        <v>17</v>
      </c>
      <c r="AJ1686" s="13">
        <f t="shared" si="242"/>
        <v>1</v>
      </c>
      <c r="AK1686" s="21">
        <v>1</v>
      </c>
      <c r="AM1686" t="s">
        <v>2154</v>
      </c>
      <c r="AN1686" t="str">
        <f t="shared" si="236"/>
        <v>R08</v>
      </c>
      <c r="AO1686" s="20" t="str">
        <f t="shared" si="237"/>
        <v>FINES_R08</v>
      </c>
      <c r="AP1686" s="25">
        <f t="shared" si="243"/>
        <v>0.69671523571014404</v>
      </c>
      <c r="AQ1686" s="24" t="str">
        <f>+IFERROR(VLOOKUP(Y1686,#REF!,2,FALSE),"-")</f>
        <v>-</v>
      </c>
      <c r="AR1686" s="13" t="s">
        <v>2393</v>
      </c>
      <c r="AS1686" t="s">
        <v>2398</v>
      </c>
      <c r="AT1686" t="str">
        <f t="shared" si="244"/>
        <v>Marimonias - 548 e/ Heredia y Alvarez Jonte - Agustin Ferrari B. Loma Grande</v>
      </c>
    </row>
    <row r="1687" spans="1:46" ht="15.75" thickBot="1" x14ac:dyDescent="0.3">
      <c r="A1687" s="47">
        <v>8</v>
      </c>
      <c r="B1687" s="47" t="s">
        <v>1244</v>
      </c>
      <c r="C1687" s="47" t="s">
        <v>2385</v>
      </c>
      <c r="D1687" s="47" t="s">
        <v>1278</v>
      </c>
      <c r="E1687" s="47" t="s">
        <v>342</v>
      </c>
      <c r="F1687" s="47" t="s">
        <v>10221</v>
      </c>
      <c r="G1687" s="47" t="s">
        <v>10222</v>
      </c>
      <c r="H1687" s="47" t="s">
        <v>10223</v>
      </c>
      <c r="I1687" s="47" t="s">
        <v>2475</v>
      </c>
      <c r="J1687" s="47" t="s">
        <v>10225</v>
      </c>
      <c r="K1687" s="47" t="s">
        <v>14491</v>
      </c>
      <c r="L1687" s="47">
        <v>0.6572270393371582</v>
      </c>
      <c r="M1687" s="47">
        <v>-34.707903398531002</v>
      </c>
      <c r="N1687" s="47">
        <v>-58.709832205768002</v>
      </c>
      <c r="O1687" s="47" t="s">
        <v>16909</v>
      </c>
      <c r="P1687" s="47">
        <v>3</v>
      </c>
      <c r="Q1687">
        <v>58</v>
      </c>
      <c r="S1687" s="23" t="s">
        <v>2347</v>
      </c>
      <c r="T1687" t="str">
        <f t="shared" si="238"/>
        <v>08</v>
      </c>
      <c r="V1687" t="str">
        <f>+VLOOKUP(B1687,MARCO!E:E,1,FALSE)</f>
        <v>Merlo</v>
      </c>
      <c r="W1687" t="s">
        <v>134</v>
      </c>
      <c r="X1687" t="s">
        <v>134</v>
      </c>
      <c r="Y1687" t="str">
        <f t="shared" si="239"/>
        <v>R 8 - D 71 - 455 - 4143</v>
      </c>
      <c r="Z1687" t="s">
        <v>20</v>
      </c>
      <c r="AA1687" t="s">
        <v>2349</v>
      </c>
      <c r="AB1687" t="s">
        <v>21</v>
      </c>
      <c r="AD1687" t="str">
        <f t="shared" si="240"/>
        <v>E.s. N°76</v>
      </c>
      <c r="AE1687" t="s">
        <v>22</v>
      </c>
      <c r="AF1687" t="s">
        <v>23</v>
      </c>
      <c r="AG1687" t="s">
        <v>26</v>
      </c>
      <c r="AH1687" t="s">
        <v>2348</v>
      </c>
      <c r="AI1687" s="13">
        <f t="shared" si="241"/>
        <v>58</v>
      </c>
      <c r="AJ1687" s="13">
        <f t="shared" si="242"/>
        <v>3</v>
      </c>
      <c r="AK1687" s="21">
        <v>1</v>
      </c>
      <c r="AM1687" t="s">
        <v>2154</v>
      </c>
      <c r="AN1687" t="str">
        <f t="shared" si="236"/>
        <v>R08</v>
      </c>
      <c r="AO1687" s="20" t="str">
        <f t="shared" si="237"/>
        <v>FINES_R08</v>
      </c>
      <c r="AP1687" s="25">
        <f t="shared" si="243"/>
        <v>0.6572270393371582</v>
      </c>
      <c r="AQ1687" s="24" t="str">
        <f>+IFERROR(VLOOKUP(Y1687,#REF!,2,FALSE),"-")</f>
        <v>-</v>
      </c>
      <c r="AR1687" s="13" t="s">
        <v>2393</v>
      </c>
      <c r="AS1687" t="s">
        <v>2398</v>
      </c>
      <c r="AT1687" t="str">
        <f t="shared" si="244"/>
        <v>Bermejo - 61 e/ Jose Marmol y Segurola - Pontevedra B. El Palomo</v>
      </c>
    </row>
    <row r="1688" spans="1:46" ht="15.75" thickBot="1" x14ac:dyDescent="0.3">
      <c r="A1688" s="47">
        <v>8</v>
      </c>
      <c r="B1688" s="47" t="s">
        <v>1244</v>
      </c>
      <c r="C1688" s="47" t="s">
        <v>2385</v>
      </c>
      <c r="D1688" s="47" t="s">
        <v>1278</v>
      </c>
      <c r="E1688" s="47" t="s">
        <v>342</v>
      </c>
      <c r="F1688" s="47" t="s">
        <v>10230</v>
      </c>
      <c r="G1688" s="47" t="s">
        <v>9980</v>
      </c>
      <c r="H1688" s="47" t="s">
        <v>9981</v>
      </c>
      <c r="I1688" s="47" t="s">
        <v>2475</v>
      </c>
      <c r="J1688" s="47" t="s">
        <v>10101</v>
      </c>
      <c r="K1688" s="47" t="s">
        <v>16910</v>
      </c>
      <c r="L1688" s="47">
        <v>0.52250111103057861</v>
      </c>
      <c r="M1688" s="47">
        <v>-34.677160002607003</v>
      </c>
      <c r="N1688" s="47">
        <v>-58.760358737204001</v>
      </c>
      <c r="O1688" s="47" t="s">
        <v>16911</v>
      </c>
      <c r="P1688" s="47">
        <v>1</v>
      </c>
      <c r="Q1688">
        <v>35</v>
      </c>
      <c r="S1688" s="23" t="s">
        <v>2347</v>
      </c>
      <c r="T1688" t="str">
        <f t="shared" si="238"/>
        <v>08</v>
      </c>
      <c r="V1688" t="str">
        <f>+VLOOKUP(B1688,MARCO!E:E,1,FALSE)</f>
        <v>Merlo</v>
      </c>
      <c r="W1688" t="s">
        <v>134</v>
      </c>
      <c r="X1688" t="s">
        <v>134</v>
      </c>
      <c r="Y1688" t="str">
        <f t="shared" si="239"/>
        <v>R 8 - D 71 - 455 - 4059</v>
      </c>
      <c r="Z1688" t="s">
        <v>20</v>
      </c>
      <c r="AA1688" t="s">
        <v>2349</v>
      </c>
      <c r="AB1688" t="s">
        <v>21</v>
      </c>
      <c r="AD1688" t="str">
        <f t="shared" si="240"/>
        <v>Escuela Primaria N°26</v>
      </c>
      <c r="AE1688" t="s">
        <v>22</v>
      </c>
      <c r="AF1688" t="s">
        <v>23</v>
      </c>
      <c r="AG1688" t="s">
        <v>26</v>
      </c>
      <c r="AH1688" t="s">
        <v>2348</v>
      </c>
      <c r="AI1688" s="13">
        <f t="shared" si="241"/>
        <v>35</v>
      </c>
      <c r="AJ1688" s="13">
        <f t="shared" si="242"/>
        <v>1</v>
      </c>
      <c r="AK1688" s="21">
        <v>1</v>
      </c>
      <c r="AM1688" t="s">
        <v>2154</v>
      </c>
      <c r="AN1688" t="str">
        <f t="shared" si="236"/>
        <v>R08</v>
      </c>
      <c r="AO1688" s="20" t="str">
        <f t="shared" si="237"/>
        <v>FINES_R08</v>
      </c>
      <c r="AP1688" s="25">
        <f t="shared" si="243"/>
        <v>0.52250111103057861</v>
      </c>
      <c r="AQ1688" s="24" t="str">
        <f>+IFERROR(VLOOKUP(Y1688,#REF!,2,FALSE),"-")</f>
        <v>-</v>
      </c>
      <c r="AR1688" s="13" t="s">
        <v>2393</v>
      </c>
      <c r="AS1688" t="s">
        <v>2398</v>
      </c>
      <c r="AT1688" t="str">
        <f t="shared" si="244"/>
        <v>Jose Marti Y Cacheuta - e/ Madariaga y Arevalo - Merlo Km 34 1/2</v>
      </c>
    </row>
    <row r="1689" spans="1:46" ht="15.75" thickBot="1" x14ac:dyDescent="0.3">
      <c r="A1689" s="47">
        <v>8</v>
      </c>
      <c r="B1689" s="47" t="s">
        <v>1244</v>
      </c>
      <c r="C1689" s="47" t="s">
        <v>2385</v>
      </c>
      <c r="D1689" s="47" t="s">
        <v>1278</v>
      </c>
      <c r="E1689" s="47" t="s">
        <v>342</v>
      </c>
      <c r="F1689" s="47" t="s">
        <v>10235</v>
      </c>
      <c r="G1689" s="47" t="s">
        <v>9964</v>
      </c>
      <c r="H1689" s="47" t="s">
        <v>9965</v>
      </c>
      <c r="I1689" s="47" t="s">
        <v>2475</v>
      </c>
      <c r="J1689" s="47" t="s">
        <v>10101</v>
      </c>
      <c r="K1689" s="47" t="s">
        <v>16912</v>
      </c>
      <c r="L1689" s="47">
        <v>0.71199148893356323</v>
      </c>
      <c r="M1689" s="47">
        <v>-34.720404936238502</v>
      </c>
      <c r="N1689" s="47">
        <v>-58.782301483526098</v>
      </c>
      <c r="O1689" s="47" t="s">
        <v>16913</v>
      </c>
      <c r="P1689" s="47">
        <v>1</v>
      </c>
      <c r="Q1689">
        <v>23</v>
      </c>
      <c r="S1689" s="23" t="s">
        <v>2347</v>
      </c>
      <c r="T1689" t="str">
        <f t="shared" si="238"/>
        <v>08</v>
      </c>
      <c r="V1689" t="str">
        <f>+VLOOKUP(B1689,MARCO!E:E,1,FALSE)</f>
        <v>Merlo</v>
      </c>
      <c r="W1689" t="s">
        <v>134</v>
      </c>
      <c r="X1689" t="s">
        <v>134</v>
      </c>
      <c r="Y1689" t="str">
        <f t="shared" si="239"/>
        <v>R 8 - D 71 - 455 - 2753</v>
      </c>
      <c r="Z1689" t="s">
        <v>20</v>
      </c>
      <c r="AA1689" t="s">
        <v>2349</v>
      </c>
      <c r="AB1689" t="s">
        <v>21</v>
      </c>
      <c r="AD1689" t="str">
        <f t="shared" si="240"/>
        <v>E.p. N° 32</v>
      </c>
      <c r="AE1689" t="s">
        <v>22</v>
      </c>
      <c r="AF1689" t="s">
        <v>23</v>
      </c>
      <c r="AG1689" t="s">
        <v>26</v>
      </c>
      <c r="AH1689" t="s">
        <v>2348</v>
      </c>
      <c r="AI1689" s="13">
        <f t="shared" si="241"/>
        <v>23</v>
      </c>
      <c r="AJ1689" s="13">
        <f t="shared" si="242"/>
        <v>1</v>
      </c>
      <c r="AK1689" s="21">
        <v>1</v>
      </c>
      <c r="AM1689" t="s">
        <v>2154</v>
      </c>
      <c r="AN1689" t="str">
        <f t="shared" si="236"/>
        <v>R08</v>
      </c>
      <c r="AO1689" s="20" t="str">
        <f t="shared" si="237"/>
        <v>FINES_R08</v>
      </c>
      <c r="AP1689" s="25">
        <f t="shared" si="243"/>
        <v>0.71199148893356323</v>
      </c>
      <c r="AQ1689" s="24" t="str">
        <f>+IFERROR(VLOOKUP(Y1689,#REF!,2,FALSE),"-")</f>
        <v>-</v>
      </c>
      <c r="AR1689" s="13" t="s">
        <v>2393</v>
      </c>
      <c r="AS1689" t="s">
        <v>2398</v>
      </c>
      <c r="AT1689" t="str">
        <f t="shared" si="244"/>
        <v>Finlay - e/ Finlay y Alvarez Jonte - Mariano Acosta B. San Luis</v>
      </c>
    </row>
    <row r="1690" spans="1:46" ht="15.75" thickBot="1" x14ac:dyDescent="0.3">
      <c r="A1690" s="47">
        <v>8</v>
      </c>
      <c r="B1690" s="47" t="s">
        <v>1244</v>
      </c>
      <c r="C1690" s="47" t="s">
        <v>2385</v>
      </c>
      <c r="D1690" s="47" t="s">
        <v>1278</v>
      </c>
      <c r="E1690" s="47" t="s">
        <v>342</v>
      </c>
      <c r="F1690" s="47" t="s">
        <v>10245</v>
      </c>
      <c r="G1690" s="47" t="s">
        <v>9976</v>
      </c>
      <c r="H1690" s="47" t="s">
        <v>9977</v>
      </c>
      <c r="I1690" s="47" t="s">
        <v>2475</v>
      </c>
      <c r="J1690" s="47" t="s">
        <v>6803</v>
      </c>
      <c r="K1690" s="47" t="s">
        <v>16914</v>
      </c>
      <c r="L1690" s="47">
        <v>0.51138949394226074</v>
      </c>
      <c r="M1690" s="47">
        <v>-34.653012841765602</v>
      </c>
      <c r="N1690" s="47">
        <v>-58.726219126544599</v>
      </c>
      <c r="O1690" s="47" t="s">
        <v>16915</v>
      </c>
      <c r="P1690" s="47">
        <v>2</v>
      </c>
      <c r="Q1690">
        <v>73</v>
      </c>
      <c r="S1690" s="23" t="s">
        <v>2347</v>
      </c>
      <c r="T1690" t="str">
        <f t="shared" si="238"/>
        <v>08</v>
      </c>
      <c r="V1690" t="str">
        <f>+VLOOKUP(B1690,MARCO!E:E,1,FALSE)</f>
        <v>Merlo</v>
      </c>
      <c r="W1690" t="s">
        <v>134</v>
      </c>
      <c r="X1690" t="s">
        <v>134</v>
      </c>
      <c r="Y1690" t="str">
        <f t="shared" si="239"/>
        <v>R 8 - D 71 - 455 - 0169</v>
      </c>
      <c r="Z1690" t="s">
        <v>20</v>
      </c>
      <c r="AA1690" t="s">
        <v>2349</v>
      </c>
      <c r="AB1690" t="s">
        <v>21</v>
      </c>
      <c r="AD1690" t="str">
        <f t="shared" si="240"/>
        <v>Escuela Primaria Nº33</v>
      </c>
      <c r="AE1690" t="s">
        <v>22</v>
      </c>
      <c r="AF1690" t="s">
        <v>23</v>
      </c>
      <c r="AG1690" t="s">
        <v>26</v>
      </c>
      <c r="AH1690" t="s">
        <v>2348</v>
      </c>
      <c r="AI1690" s="13">
        <f t="shared" si="241"/>
        <v>73</v>
      </c>
      <c r="AJ1690" s="13">
        <f t="shared" si="242"/>
        <v>2</v>
      </c>
      <c r="AK1690" s="21">
        <v>1</v>
      </c>
      <c r="AM1690" t="s">
        <v>2154</v>
      </c>
      <c r="AN1690" t="str">
        <f t="shared" si="236"/>
        <v>R08</v>
      </c>
      <c r="AO1690" s="20" t="str">
        <f t="shared" si="237"/>
        <v>FINES_R08</v>
      </c>
      <c r="AP1690" s="25">
        <f t="shared" si="243"/>
        <v>0.51138949394226074</v>
      </c>
      <c r="AQ1690" s="24" t="str">
        <f>+IFERROR(VLOOKUP(Y1690,#REF!,2,FALSE),"-")</f>
        <v>-</v>
      </c>
      <c r="AR1690" s="13" t="s">
        <v>2393</v>
      </c>
      <c r="AS1690" t="s">
        <v>2397</v>
      </c>
      <c r="AT1690" t="str">
        <f t="shared" si="244"/>
        <v>Altolaguirre - e/ Pedriel - Merlo Norte</v>
      </c>
    </row>
    <row r="1691" spans="1:46" ht="15.75" thickBot="1" x14ac:dyDescent="0.3">
      <c r="A1691" s="47">
        <v>8</v>
      </c>
      <c r="B1691" s="47" t="s">
        <v>1244</v>
      </c>
      <c r="C1691" s="47" t="s">
        <v>2385</v>
      </c>
      <c r="D1691" s="47" t="s">
        <v>1278</v>
      </c>
      <c r="E1691" s="47" t="s">
        <v>342</v>
      </c>
      <c r="F1691" s="47" t="s">
        <v>10250</v>
      </c>
      <c r="G1691" s="47" t="s">
        <v>10009</v>
      </c>
      <c r="H1691" s="47" t="s">
        <v>10010</v>
      </c>
      <c r="I1691" s="47" t="s">
        <v>2475</v>
      </c>
      <c r="J1691" s="47" t="s">
        <v>10101</v>
      </c>
      <c r="K1691" s="47" t="s">
        <v>16916</v>
      </c>
      <c r="L1691" s="47">
        <v>0.64238828420639038</v>
      </c>
      <c r="M1691" s="47">
        <v>-34.716968217594101</v>
      </c>
      <c r="N1691" s="47">
        <v>-58.801402367088997</v>
      </c>
      <c r="O1691" s="47" t="s">
        <v>16917</v>
      </c>
      <c r="P1691" s="47">
        <v>1</v>
      </c>
      <c r="Q1691">
        <v>25</v>
      </c>
      <c r="S1691" s="23" t="s">
        <v>2347</v>
      </c>
      <c r="T1691" t="str">
        <f t="shared" si="238"/>
        <v>08</v>
      </c>
      <c r="V1691" t="str">
        <f>+VLOOKUP(B1691,MARCO!E:E,1,FALSE)</f>
        <v>Merlo</v>
      </c>
      <c r="W1691" t="s">
        <v>134</v>
      </c>
      <c r="X1691" t="s">
        <v>134</v>
      </c>
      <c r="Y1691" t="str">
        <f t="shared" si="239"/>
        <v>R 8 - D 71 - 455 - 1171</v>
      </c>
      <c r="Z1691" t="s">
        <v>20</v>
      </c>
      <c r="AA1691" t="s">
        <v>2349</v>
      </c>
      <c r="AB1691" t="s">
        <v>21</v>
      </c>
      <c r="AD1691" t="str">
        <f t="shared" si="240"/>
        <v>Epa N° 704</v>
      </c>
      <c r="AE1691" t="s">
        <v>22</v>
      </c>
      <c r="AF1691" t="s">
        <v>23</v>
      </c>
      <c r="AG1691" t="s">
        <v>26</v>
      </c>
      <c r="AH1691" t="s">
        <v>2348</v>
      </c>
      <c r="AI1691" s="13">
        <f t="shared" si="241"/>
        <v>25</v>
      </c>
      <c r="AJ1691" s="13">
        <f t="shared" si="242"/>
        <v>1</v>
      </c>
      <c r="AK1691" s="21">
        <v>1</v>
      </c>
      <c r="AM1691" t="s">
        <v>2154</v>
      </c>
      <c r="AN1691" t="str">
        <f t="shared" si="236"/>
        <v>R08</v>
      </c>
      <c r="AO1691" s="20" t="str">
        <f t="shared" si="237"/>
        <v>FINES_R08</v>
      </c>
      <c r="AP1691" s="25">
        <f t="shared" si="243"/>
        <v>0.64238828420639038</v>
      </c>
      <c r="AQ1691" s="24" t="str">
        <f>+IFERROR(VLOOKUP(Y1691,#REF!,2,FALSE),"-")</f>
        <v>-</v>
      </c>
      <c r="AR1691" s="13" t="s">
        <v>2393</v>
      </c>
      <c r="AS1691" t="s">
        <v>2398</v>
      </c>
      <c r="AT1691" t="str">
        <f t="shared" si="244"/>
        <v>Garcia Del Rio - 1260 e/ Colombres y Cassaux - Mariano Acosta Villa Posse</v>
      </c>
    </row>
    <row r="1692" spans="1:46" ht="15.75" thickBot="1" x14ac:dyDescent="0.3">
      <c r="A1692" s="47">
        <v>8</v>
      </c>
      <c r="B1692" s="47" t="s">
        <v>1244</v>
      </c>
      <c r="C1692" s="47" t="s">
        <v>2385</v>
      </c>
      <c r="D1692" s="47" t="s">
        <v>1278</v>
      </c>
      <c r="E1692" s="47" t="s">
        <v>342</v>
      </c>
      <c r="F1692" s="47" t="s">
        <v>10252</v>
      </c>
      <c r="G1692" s="47" t="s">
        <v>10253</v>
      </c>
      <c r="H1692" s="47" t="s">
        <v>10254</v>
      </c>
      <c r="I1692" s="47" t="s">
        <v>2475</v>
      </c>
      <c r="J1692" s="47" t="s">
        <v>10111</v>
      </c>
      <c r="K1692" s="47" t="s">
        <v>14492</v>
      </c>
      <c r="L1692" s="47">
        <v>0.51625740528106689</v>
      </c>
      <c r="M1692" s="47">
        <v>-34.658560559198001</v>
      </c>
      <c r="N1692" s="47">
        <v>-58.740170935080002</v>
      </c>
      <c r="O1692" s="47" t="s">
        <v>16918</v>
      </c>
      <c r="P1692" s="47">
        <v>3</v>
      </c>
      <c r="Q1692">
        <v>56</v>
      </c>
      <c r="S1692" s="23" t="s">
        <v>2347</v>
      </c>
      <c r="T1692" t="str">
        <f t="shared" si="238"/>
        <v>08</v>
      </c>
      <c r="V1692" t="str">
        <f>+VLOOKUP(B1692,MARCO!E:E,1,FALSE)</f>
        <v>Merlo</v>
      </c>
      <c r="W1692" t="s">
        <v>134</v>
      </c>
      <c r="X1692" t="s">
        <v>134</v>
      </c>
      <c r="Y1692" t="str">
        <f t="shared" si="239"/>
        <v>R 8 - D 71 - 455 - 4415</v>
      </c>
      <c r="Z1692" t="s">
        <v>20</v>
      </c>
      <c r="AA1692" t="s">
        <v>2349</v>
      </c>
      <c r="AB1692" t="s">
        <v>21</v>
      </c>
      <c r="AD1692" t="str">
        <f t="shared" si="240"/>
        <v>Club Santa Lucia</v>
      </c>
      <c r="AE1692" t="s">
        <v>22</v>
      </c>
      <c r="AF1692" t="s">
        <v>23</v>
      </c>
      <c r="AG1692" t="s">
        <v>26</v>
      </c>
      <c r="AH1692" t="s">
        <v>2348</v>
      </c>
      <c r="AI1692" s="13">
        <f t="shared" si="241"/>
        <v>56</v>
      </c>
      <c r="AJ1692" s="13">
        <f t="shared" si="242"/>
        <v>3</v>
      </c>
      <c r="AK1692" s="21">
        <v>1</v>
      </c>
      <c r="AM1692" t="s">
        <v>2154</v>
      </c>
      <c r="AN1692" t="str">
        <f t="shared" si="236"/>
        <v>R08</v>
      </c>
      <c r="AO1692" s="20" t="str">
        <f t="shared" si="237"/>
        <v>FINES_R08</v>
      </c>
      <c r="AP1692" s="25">
        <f t="shared" si="243"/>
        <v>0.51625740528106689</v>
      </c>
      <c r="AQ1692" s="24" t="str">
        <f>+IFERROR(VLOOKUP(Y1692,#REF!,2,FALSE),"-")</f>
        <v>-</v>
      </c>
      <c r="AR1692" s="13" t="s">
        <v>2393</v>
      </c>
      <c r="AS1692" t="s">
        <v>2398</v>
      </c>
      <c r="AT1692" t="str">
        <f t="shared" si="244"/>
        <v>Guemes - 3267 e/ San Antonio y Obligado - Merlo Norte</v>
      </c>
    </row>
    <row r="1693" spans="1:46" ht="15.75" thickBot="1" x14ac:dyDescent="0.3">
      <c r="A1693" s="47">
        <v>8</v>
      </c>
      <c r="B1693" s="47" t="s">
        <v>1244</v>
      </c>
      <c r="C1693" s="47" t="s">
        <v>2385</v>
      </c>
      <c r="D1693" s="47" t="s">
        <v>1278</v>
      </c>
      <c r="E1693" s="47" t="s">
        <v>342</v>
      </c>
      <c r="F1693" s="47" t="s">
        <v>10263</v>
      </c>
      <c r="G1693" s="47" t="s">
        <v>10264</v>
      </c>
      <c r="H1693" s="47" t="s">
        <v>10265</v>
      </c>
      <c r="I1693" s="47" t="s">
        <v>2475</v>
      </c>
      <c r="J1693" s="47" t="s">
        <v>2278</v>
      </c>
      <c r="K1693" s="47" t="s">
        <v>14493</v>
      </c>
      <c r="L1693" s="47">
        <v>0.58824062347412109</v>
      </c>
      <c r="M1693" s="47">
        <v>-34.675364500000001</v>
      </c>
      <c r="N1693" s="47">
        <v>-58.773792999999998</v>
      </c>
      <c r="O1693" s="47" t="s">
        <v>16919</v>
      </c>
      <c r="P1693" s="47">
        <v>1</v>
      </c>
      <c r="Q1693">
        <v>25</v>
      </c>
      <c r="S1693" s="23" t="s">
        <v>2347</v>
      </c>
      <c r="T1693" t="str">
        <f t="shared" si="238"/>
        <v>08</v>
      </c>
      <c r="V1693" t="str">
        <f>+VLOOKUP(B1693,MARCO!E:E,1,FALSE)</f>
        <v>Merlo</v>
      </c>
      <c r="W1693" t="s">
        <v>134</v>
      </c>
      <c r="X1693" t="s">
        <v>134</v>
      </c>
      <c r="Y1693" t="str">
        <f t="shared" si="239"/>
        <v>R 8 - D 71 - 455 - 0184</v>
      </c>
      <c r="Z1693" t="s">
        <v>20</v>
      </c>
      <c r="AA1693" t="s">
        <v>2349</v>
      </c>
      <c r="AB1693" t="s">
        <v>21</v>
      </c>
      <c r="AD1693" t="str">
        <f t="shared" si="240"/>
        <v>Punto De Encuentro</v>
      </c>
      <c r="AE1693" t="s">
        <v>22</v>
      </c>
      <c r="AF1693" t="s">
        <v>23</v>
      </c>
      <c r="AG1693" t="s">
        <v>26</v>
      </c>
      <c r="AH1693" t="s">
        <v>2348</v>
      </c>
      <c r="AI1693" s="13">
        <f t="shared" si="241"/>
        <v>25</v>
      </c>
      <c r="AJ1693" s="13">
        <f t="shared" si="242"/>
        <v>1</v>
      </c>
      <c r="AK1693" s="21">
        <v>1</v>
      </c>
      <c r="AM1693" t="s">
        <v>2154</v>
      </c>
      <c r="AN1693" t="str">
        <f t="shared" si="236"/>
        <v>R08</v>
      </c>
      <c r="AO1693" s="20" t="str">
        <f t="shared" si="237"/>
        <v>FINES_R08</v>
      </c>
      <c r="AP1693" s="25">
        <f t="shared" si="243"/>
        <v>0.58824062347412109</v>
      </c>
      <c r="AQ1693" s="24" t="str">
        <f>+IFERROR(VLOOKUP(Y1693,#REF!,2,FALSE),"-")</f>
        <v>-</v>
      </c>
      <c r="AR1693" s="13" t="s">
        <v>2393</v>
      </c>
      <c r="AS1693" t="s">
        <v>2397</v>
      </c>
      <c r="AT1693" t="str">
        <f t="shared" si="244"/>
        <v>Suarez - 2230 e/ Gaboto y Duayen - Pompeya B. Parque El Sol</v>
      </c>
    </row>
    <row r="1694" spans="1:46" ht="15.75" thickBot="1" x14ac:dyDescent="0.3">
      <c r="A1694" s="47">
        <v>8</v>
      </c>
      <c r="B1694" s="47" t="s">
        <v>1244</v>
      </c>
      <c r="C1694" s="47" t="s">
        <v>2385</v>
      </c>
      <c r="D1694" s="47" t="s">
        <v>1278</v>
      </c>
      <c r="E1694" s="47" t="s">
        <v>342</v>
      </c>
      <c r="F1694" s="47" t="s">
        <v>10268</v>
      </c>
      <c r="G1694" s="47" t="s">
        <v>10269</v>
      </c>
      <c r="H1694" s="47" t="s">
        <v>10270</v>
      </c>
      <c r="I1694" s="47" t="s">
        <v>2475</v>
      </c>
      <c r="J1694" s="47" t="s">
        <v>10111</v>
      </c>
      <c r="K1694" s="47" t="s">
        <v>14494</v>
      </c>
      <c r="L1694" s="47">
        <v>0.56591421365737915</v>
      </c>
      <c r="M1694" s="47">
        <v>-34.679777712878</v>
      </c>
      <c r="N1694" s="47">
        <v>-58.758708089012003</v>
      </c>
      <c r="O1694" s="47" t="s">
        <v>16920</v>
      </c>
      <c r="P1694" s="47">
        <v>1</v>
      </c>
      <c r="Q1694">
        <v>22</v>
      </c>
      <c r="S1694" s="23" t="s">
        <v>2347</v>
      </c>
      <c r="T1694" t="str">
        <f t="shared" si="238"/>
        <v>08</v>
      </c>
      <c r="V1694" t="str">
        <f>+VLOOKUP(B1694,MARCO!E:E,1,FALSE)</f>
        <v>Merlo</v>
      </c>
      <c r="W1694" t="s">
        <v>134</v>
      </c>
      <c r="X1694" t="s">
        <v>134</v>
      </c>
      <c r="Y1694" t="str">
        <f t="shared" si="239"/>
        <v>R 8 - D 71 - 455 - 4457</v>
      </c>
      <c r="Z1694" t="s">
        <v>20</v>
      </c>
      <c r="AA1694" t="s">
        <v>2349</v>
      </c>
      <c r="AB1694" t="s">
        <v>21</v>
      </c>
      <c r="AD1694" t="str">
        <f t="shared" si="240"/>
        <v>Soc. Fomento Union Y Progreso</v>
      </c>
      <c r="AE1694" t="s">
        <v>22</v>
      </c>
      <c r="AF1694" t="s">
        <v>23</v>
      </c>
      <c r="AG1694" t="s">
        <v>26</v>
      </c>
      <c r="AH1694" t="s">
        <v>2348</v>
      </c>
      <c r="AI1694" s="13">
        <f t="shared" si="241"/>
        <v>22</v>
      </c>
      <c r="AJ1694" s="13">
        <f t="shared" si="242"/>
        <v>1</v>
      </c>
      <c r="AK1694" s="21">
        <v>1</v>
      </c>
      <c r="AM1694" t="s">
        <v>2154</v>
      </c>
      <c r="AN1694" t="str">
        <f t="shared" si="236"/>
        <v>R08</v>
      </c>
      <c r="AO1694" s="20" t="str">
        <f t="shared" si="237"/>
        <v>FINES_R08</v>
      </c>
      <c r="AP1694" s="25">
        <f t="shared" si="243"/>
        <v>0.56591421365737915</v>
      </c>
      <c r="AQ1694" s="24" t="str">
        <f>+IFERROR(VLOOKUP(Y1694,#REF!,2,FALSE),"-")</f>
        <v>-</v>
      </c>
      <c r="AR1694" s="13" t="s">
        <v>2393</v>
      </c>
      <c r="AS1694" t="s">
        <v>2398</v>
      </c>
      <c r="AT1694" t="str">
        <f t="shared" si="244"/>
        <v>Lezica - e/ Av Ricardo Balbin y Eduardo Costa - Merlo Km 34 1/2</v>
      </c>
    </row>
    <row r="1695" spans="1:46" ht="15.75" thickBot="1" x14ac:dyDescent="0.3">
      <c r="A1695" s="47">
        <v>8</v>
      </c>
      <c r="B1695" s="47" t="s">
        <v>1244</v>
      </c>
      <c r="C1695" s="47" t="s">
        <v>2385</v>
      </c>
      <c r="D1695" s="47" t="s">
        <v>1278</v>
      </c>
      <c r="E1695" s="47" t="s">
        <v>342</v>
      </c>
      <c r="F1695" s="47" t="s">
        <v>10272</v>
      </c>
      <c r="G1695" s="47" t="s">
        <v>10273</v>
      </c>
      <c r="H1695" s="47" t="s">
        <v>10274</v>
      </c>
      <c r="I1695" s="47" t="s">
        <v>2475</v>
      </c>
      <c r="J1695" s="47" t="s">
        <v>10111</v>
      </c>
      <c r="K1695" s="47" t="s">
        <v>14495</v>
      </c>
      <c r="L1695" s="47">
        <v>0.6447908878326416</v>
      </c>
      <c r="M1695" s="47">
        <v>-34.711965853594798</v>
      </c>
      <c r="N1695" s="47">
        <v>-58.789925326510399</v>
      </c>
      <c r="O1695" s="47" t="s">
        <v>16921</v>
      </c>
      <c r="P1695" s="47">
        <v>1</v>
      </c>
      <c r="Q1695">
        <v>23</v>
      </c>
      <c r="S1695" s="23" t="s">
        <v>2347</v>
      </c>
      <c r="T1695" t="str">
        <f t="shared" si="238"/>
        <v>08</v>
      </c>
      <c r="V1695" t="str">
        <f>+VLOOKUP(B1695,MARCO!E:E,1,FALSE)</f>
        <v>Merlo</v>
      </c>
      <c r="W1695" t="s">
        <v>134</v>
      </c>
      <c r="X1695" t="s">
        <v>134</v>
      </c>
      <c r="Y1695" t="str">
        <f t="shared" si="239"/>
        <v>R 8 - D 71 - 455 - 2745</v>
      </c>
      <c r="Z1695" t="s">
        <v>20</v>
      </c>
      <c r="AA1695" t="s">
        <v>2349</v>
      </c>
      <c r="AB1695" t="s">
        <v>21</v>
      </c>
      <c r="AD1695" t="str">
        <f t="shared" si="240"/>
        <v>E.p. N° 40</v>
      </c>
      <c r="AE1695" t="s">
        <v>22</v>
      </c>
      <c r="AF1695" t="s">
        <v>23</v>
      </c>
      <c r="AG1695" t="s">
        <v>26</v>
      </c>
      <c r="AH1695" t="s">
        <v>2348</v>
      </c>
      <c r="AI1695" s="13">
        <f t="shared" si="241"/>
        <v>23</v>
      </c>
      <c r="AJ1695" s="13">
        <f t="shared" si="242"/>
        <v>1</v>
      </c>
      <c r="AK1695" s="21">
        <v>1</v>
      </c>
      <c r="AM1695" t="s">
        <v>2154</v>
      </c>
      <c r="AN1695" t="str">
        <f t="shared" si="236"/>
        <v>R08</v>
      </c>
      <c r="AO1695" s="20" t="str">
        <f t="shared" si="237"/>
        <v>FINES_R08</v>
      </c>
      <c r="AP1695" s="25">
        <f t="shared" si="243"/>
        <v>0.6447908878326416</v>
      </c>
      <c r="AQ1695" s="24" t="str">
        <f>+IFERROR(VLOOKUP(Y1695,#REF!,2,FALSE),"-")</f>
        <v>-</v>
      </c>
      <c r="AR1695" s="13" t="s">
        <v>2393</v>
      </c>
      <c r="AS1695" t="s">
        <v>2397</v>
      </c>
      <c r="AT1695" t="str">
        <f t="shared" si="244"/>
        <v>Jose Posse - e/ Posse y Becquer - Mariano Acosta Villa Posse</v>
      </c>
    </row>
    <row r="1696" spans="1:46" ht="15.75" thickBot="1" x14ac:dyDescent="0.3">
      <c r="A1696" s="47">
        <v>8</v>
      </c>
      <c r="B1696" s="47" t="s">
        <v>1244</v>
      </c>
      <c r="C1696" s="47" t="s">
        <v>2385</v>
      </c>
      <c r="D1696" s="47" t="s">
        <v>1278</v>
      </c>
      <c r="E1696" s="47" t="s">
        <v>342</v>
      </c>
      <c r="F1696" s="47" t="s">
        <v>10284</v>
      </c>
      <c r="G1696" s="47" t="s">
        <v>9996</v>
      </c>
      <c r="H1696" s="47" t="s">
        <v>9997</v>
      </c>
      <c r="I1696" s="47" t="s">
        <v>2475</v>
      </c>
      <c r="J1696" s="47" t="s">
        <v>10101</v>
      </c>
      <c r="K1696" s="47" t="s">
        <v>16922</v>
      </c>
      <c r="L1696" s="47">
        <v>0.70040315389633179</v>
      </c>
      <c r="M1696" s="47">
        <v>-34.710349109679598</v>
      </c>
      <c r="N1696" s="47">
        <v>-58.737964877050999</v>
      </c>
      <c r="O1696" s="47" t="s">
        <v>16923</v>
      </c>
      <c r="P1696" s="47">
        <v>1</v>
      </c>
      <c r="Q1696">
        <v>16</v>
      </c>
      <c r="S1696" s="23" t="s">
        <v>2347</v>
      </c>
      <c r="T1696" t="str">
        <f t="shared" si="238"/>
        <v>08</v>
      </c>
      <c r="V1696" t="str">
        <f>+VLOOKUP(B1696,MARCO!E:E,1,FALSE)</f>
        <v>Merlo</v>
      </c>
      <c r="W1696" t="s">
        <v>134</v>
      </c>
      <c r="X1696" t="s">
        <v>134</v>
      </c>
      <c r="Y1696" t="str">
        <f t="shared" si="239"/>
        <v>R 8 - D 71 - 455 - 2746</v>
      </c>
      <c r="Z1696" t="s">
        <v>20</v>
      </c>
      <c r="AA1696" t="s">
        <v>2349</v>
      </c>
      <c r="AB1696" t="s">
        <v>21</v>
      </c>
      <c r="AD1696" t="str">
        <f t="shared" si="240"/>
        <v>E.p. N° 46</v>
      </c>
      <c r="AE1696" t="s">
        <v>22</v>
      </c>
      <c r="AF1696" t="s">
        <v>23</v>
      </c>
      <c r="AG1696" t="s">
        <v>26</v>
      </c>
      <c r="AH1696" t="s">
        <v>2348</v>
      </c>
      <c r="AI1696" s="13">
        <f t="shared" si="241"/>
        <v>16</v>
      </c>
      <c r="AJ1696" s="13">
        <f t="shared" si="242"/>
        <v>1</v>
      </c>
      <c r="AK1696" s="21">
        <v>1</v>
      </c>
      <c r="AM1696" t="s">
        <v>2154</v>
      </c>
      <c r="AN1696" t="str">
        <f t="shared" si="236"/>
        <v>R08</v>
      </c>
      <c r="AO1696" s="20" t="str">
        <f t="shared" si="237"/>
        <v>FINES_R08</v>
      </c>
      <c r="AP1696" s="25">
        <f t="shared" si="243"/>
        <v>0.70040315389633179</v>
      </c>
      <c r="AQ1696" s="24" t="str">
        <f>+IFERROR(VLOOKUP(Y1696,#REF!,2,FALSE),"-")</f>
        <v>-</v>
      </c>
      <c r="AR1696" s="13" t="s">
        <v>2393</v>
      </c>
      <c r="AS1696" t="s">
        <v>2397</v>
      </c>
      <c r="AT1696" t="str">
        <f t="shared" si="244"/>
        <v>Willam Morris - 1485 e/ Hurtado y Rosario - Parque San Martin B. Belgrano</v>
      </c>
    </row>
    <row r="1697" spans="1:46" ht="15.75" thickBot="1" x14ac:dyDescent="0.3">
      <c r="A1697" s="47">
        <v>8</v>
      </c>
      <c r="B1697" s="47" t="s">
        <v>1244</v>
      </c>
      <c r="C1697" s="47" t="s">
        <v>2385</v>
      </c>
      <c r="D1697" s="47" t="s">
        <v>1278</v>
      </c>
      <c r="E1697" s="47" t="s">
        <v>342</v>
      </c>
      <c r="F1697" s="47" t="s">
        <v>10286</v>
      </c>
      <c r="G1697" s="47" t="s">
        <v>10287</v>
      </c>
      <c r="H1697" s="47" t="s">
        <v>10288</v>
      </c>
      <c r="I1697" s="47" t="s">
        <v>2475</v>
      </c>
      <c r="J1697" s="47" t="s">
        <v>2278</v>
      </c>
      <c r="K1697" s="47" t="s">
        <v>14496</v>
      </c>
      <c r="L1697" s="47">
        <v>0.33772093057632452</v>
      </c>
      <c r="M1697" s="47">
        <v>-34.691392272991997</v>
      </c>
      <c r="N1697" s="47">
        <v>-58.725621932317999</v>
      </c>
      <c r="O1697" s="47" t="s">
        <v>16924</v>
      </c>
      <c r="P1697" s="47">
        <v>1</v>
      </c>
      <c r="Q1697">
        <v>24</v>
      </c>
      <c r="S1697" s="23" t="s">
        <v>2347</v>
      </c>
      <c r="T1697" t="str">
        <f t="shared" si="238"/>
        <v>08</v>
      </c>
      <c r="V1697" t="str">
        <f>+VLOOKUP(B1697,MARCO!E:E,1,FALSE)</f>
        <v>Merlo</v>
      </c>
      <c r="W1697" t="s">
        <v>134</v>
      </c>
      <c r="X1697" t="s">
        <v>134</v>
      </c>
      <c r="Y1697" t="str">
        <f t="shared" si="239"/>
        <v>R 8 - D 71 - 455 - 4670</v>
      </c>
      <c r="Z1697" t="s">
        <v>20</v>
      </c>
      <c r="AA1697" t="s">
        <v>2349</v>
      </c>
      <c r="AB1697" t="s">
        <v>21</v>
      </c>
      <c r="AD1697" t="str">
        <f t="shared" si="240"/>
        <v>Gupo Scout A. Lagomarsino</v>
      </c>
      <c r="AE1697" t="s">
        <v>22</v>
      </c>
      <c r="AF1697" t="s">
        <v>23</v>
      </c>
      <c r="AG1697" t="s">
        <v>26</v>
      </c>
      <c r="AH1697" t="s">
        <v>2348</v>
      </c>
      <c r="AI1697" s="13">
        <f t="shared" si="241"/>
        <v>24</v>
      </c>
      <c r="AJ1697" s="13">
        <f t="shared" si="242"/>
        <v>1</v>
      </c>
      <c r="AK1697" s="21">
        <v>1</v>
      </c>
      <c r="AM1697" t="s">
        <v>2154</v>
      </c>
      <c r="AN1697" t="str">
        <f t="shared" si="236"/>
        <v>R08</v>
      </c>
      <c r="AO1697" s="20" t="str">
        <f t="shared" si="237"/>
        <v>FINES_R08</v>
      </c>
      <c r="AP1697" s="25">
        <f t="shared" si="243"/>
        <v>0.33772093057632452</v>
      </c>
      <c r="AQ1697" s="24" t="str">
        <f>+IFERROR(VLOOKUP(Y1697,#REF!,2,FALSE),"-")</f>
        <v>-</v>
      </c>
      <c r="AR1697" s="13" t="s">
        <v>2393</v>
      </c>
      <c r="AS1697" t="s">
        <v>2397</v>
      </c>
      <c r="AT1697" t="str">
        <f t="shared" si="244"/>
        <v>Fleming - 3040 e/ Murray y J.v. Gonzalez - Parque San Martin -</v>
      </c>
    </row>
    <row r="1698" spans="1:46" ht="15.75" thickBot="1" x14ac:dyDescent="0.3">
      <c r="A1698" s="47">
        <v>9</v>
      </c>
      <c r="B1698" s="47" t="s">
        <v>2014</v>
      </c>
      <c r="C1698" s="47" t="s">
        <v>2374</v>
      </c>
      <c r="D1698" s="47" t="s">
        <v>2027</v>
      </c>
      <c r="E1698" s="47" t="s">
        <v>2028</v>
      </c>
      <c r="F1698" s="47" t="s">
        <v>10290</v>
      </c>
      <c r="G1698" s="47" t="s">
        <v>10291</v>
      </c>
      <c r="H1698" s="47" t="s">
        <v>10292</v>
      </c>
      <c r="I1698" s="47" t="s">
        <v>2414</v>
      </c>
      <c r="J1698" s="47"/>
      <c r="K1698" s="47" t="s">
        <v>14497</v>
      </c>
      <c r="L1698" s="47">
        <v>0.79020988941192627</v>
      </c>
      <c r="M1698" s="47">
        <v>-34.594788465254801</v>
      </c>
      <c r="N1698" s="47">
        <v>-58.722009270277198</v>
      </c>
      <c r="O1698" s="47" t="s">
        <v>16925</v>
      </c>
      <c r="P1698" s="47">
        <v>2</v>
      </c>
      <c r="Q1698">
        <v>37</v>
      </c>
      <c r="S1698" s="23" t="s">
        <v>2347</v>
      </c>
      <c r="T1698" t="str">
        <f t="shared" si="238"/>
        <v>09</v>
      </c>
      <c r="V1698" t="str">
        <f>+VLOOKUP(B1698,MARCO!E:E,1,FALSE)</f>
        <v>San Miguel</v>
      </c>
      <c r="W1698" t="s">
        <v>134</v>
      </c>
      <c r="X1698" t="s">
        <v>134</v>
      </c>
      <c r="Y1698" t="str">
        <f t="shared" si="239"/>
        <v>R 9 - D 131 - 453 - 0762</v>
      </c>
      <c r="Z1698" t="s">
        <v>20</v>
      </c>
      <c r="AA1698" t="s">
        <v>2349</v>
      </c>
      <c r="AB1698" t="s">
        <v>21</v>
      </c>
      <c r="AD1698" t="str">
        <f t="shared" si="240"/>
        <v>Escuela N°23</v>
      </c>
      <c r="AE1698" t="s">
        <v>22</v>
      </c>
      <c r="AF1698" t="s">
        <v>23</v>
      </c>
      <c r="AG1698" t="s">
        <v>26</v>
      </c>
      <c r="AH1698" t="s">
        <v>2348</v>
      </c>
      <c r="AI1698" s="13">
        <f t="shared" si="241"/>
        <v>37</v>
      </c>
      <c r="AJ1698" s="13">
        <f t="shared" si="242"/>
        <v>2</v>
      </c>
      <c r="AK1698" s="21">
        <v>1</v>
      </c>
      <c r="AM1698" t="s">
        <v>2154</v>
      </c>
      <c r="AN1698" t="str">
        <f t="shared" si="236"/>
        <v>R09</v>
      </c>
      <c r="AO1698" s="20" t="str">
        <f t="shared" si="237"/>
        <v>FINES_R09</v>
      </c>
      <c r="AP1698" s="25">
        <f t="shared" si="243"/>
        <v>0.79020988941192627</v>
      </c>
      <c r="AQ1698" s="24" t="str">
        <f>+IFERROR(VLOOKUP(Y1698,#REF!,2,FALSE),"-")</f>
        <v>-</v>
      </c>
      <c r="AR1698" s="13" t="s">
        <v>2393</v>
      </c>
      <c r="AS1698" t="s">
        <v>2398</v>
      </c>
      <c r="AT1698" t="str">
        <f t="shared" si="244"/>
        <v>La Marca - 850 e/ Nepper y Mariano Moreno - Bella Vista Marilo</v>
      </c>
    </row>
    <row r="1699" spans="1:46" ht="15.75" thickBot="1" x14ac:dyDescent="0.3">
      <c r="A1699" s="47">
        <v>9</v>
      </c>
      <c r="B1699" s="47" t="s">
        <v>2014</v>
      </c>
      <c r="C1699" s="47" t="s">
        <v>2374</v>
      </c>
      <c r="D1699" s="47" t="s">
        <v>2027</v>
      </c>
      <c r="E1699" s="47" t="s">
        <v>2028</v>
      </c>
      <c r="F1699" s="47" t="s">
        <v>10294</v>
      </c>
      <c r="G1699" s="47" t="s">
        <v>7649</v>
      </c>
      <c r="H1699" s="47" t="s">
        <v>10295</v>
      </c>
      <c r="I1699" s="47" t="s">
        <v>2414</v>
      </c>
      <c r="J1699" s="47"/>
      <c r="K1699" s="47" t="s">
        <v>14498</v>
      </c>
      <c r="L1699" s="47">
        <v>0.50695431232452393</v>
      </c>
      <c r="M1699" s="47">
        <v>-34.5495333</v>
      </c>
      <c r="N1699" s="47">
        <v>-58.732377200000002</v>
      </c>
      <c r="O1699" s="47" t="s">
        <v>16926</v>
      </c>
      <c r="P1699" s="47">
        <v>2</v>
      </c>
      <c r="Q1699">
        <v>23</v>
      </c>
      <c r="S1699" s="23" t="s">
        <v>2347</v>
      </c>
      <c r="T1699" t="str">
        <f t="shared" si="238"/>
        <v>09</v>
      </c>
      <c r="V1699" t="str">
        <f>+VLOOKUP(B1699,MARCO!E:E,1,FALSE)</f>
        <v>San Miguel</v>
      </c>
      <c r="W1699" t="s">
        <v>134</v>
      </c>
      <c r="X1699" t="s">
        <v>134</v>
      </c>
      <c r="Y1699" t="str">
        <f t="shared" si="239"/>
        <v>R 9 - D 131 - 453 - 3350</v>
      </c>
      <c r="Z1699" t="s">
        <v>20</v>
      </c>
      <c r="AA1699" t="s">
        <v>2349</v>
      </c>
      <c r="AB1699" t="s">
        <v>21</v>
      </c>
      <c r="AD1699" t="str">
        <f t="shared" si="240"/>
        <v>Capilla San Francisco Javier</v>
      </c>
      <c r="AE1699" t="s">
        <v>22</v>
      </c>
      <c r="AF1699" t="s">
        <v>23</v>
      </c>
      <c r="AG1699" t="s">
        <v>26</v>
      </c>
      <c r="AH1699" t="s">
        <v>2348</v>
      </c>
      <c r="AI1699" s="13">
        <f t="shared" si="241"/>
        <v>23</v>
      </c>
      <c r="AJ1699" s="13">
        <f t="shared" si="242"/>
        <v>2</v>
      </c>
      <c r="AK1699" s="21">
        <v>1</v>
      </c>
      <c r="AM1699" t="s">
        <v>2154</v>
      </c>
      <c r="AN1699" t="str">
        <f t="shared" si="236"/>
        <v>R09</v>
      </c>
      <c r="AO1699" s="20" t="str">
        <f t="shared" si="237"/>
        <v>FINES_R09</v>
      </c>
      <c r="AP1699" s="25">
        <f t="shared" si="243"/>
        <v>0.50695431232452393</v>
      </c>
      <c r="AQ1699" s="24" t="str">
        <f>+IFERROR(VLOOKUP(Y1699,#REF!,2,FALSE),"-")</f>
        <v>-</v>
      </c>
      <c r="AR1699" s="13" t="s">
        <v>2393</v>
      </c>
      <c r="AS1699" t="s">
        <v>2398</v>
      </c>
      <c r="AT1699" t="str">
        <f t="shared" si="244"/>
        <v>Pringles - 2867 - San Miguel San Miguel</v>
      </c>
    </row>
    <row r="1700" spans="1:46" ht="15.75" thickBot="1" x14ac:dyDescent="0.3">
      <c r="A1700" s="47">
        <v>9</v>
      </c>
      <c r="B1700" s="47" t="s">
        <v>2014</v>
      </c>
      <c r="C1700" s="47" t="s">
        <v>2376</v>
      </c>
      <c r="D1700" s="47" t="s">
        <v>2029</v>
      </c>
      <c r="E1700" s="47" t="s">
        <v>445</v>
      </c>
      <c r="F1700" s="47" t="s">
        <v>10298</v>
      </c>
      <c r="G1700" s="47" t="s">
        <v>10299</v>
      </c>
      <c r="H1700" s="47" t="s">
        <v>10300</v>
      </c>
      <c r="I1700" s="47" t="s">
        <v>2414</v>
      </c>
      <c r="J1700" s="47"/>
      <c r="K1700" s="47" t="s">
        <v>14499</v>
      </c>
      <c r="L1700" s="47">
        <v>0.1337273120880127</v>
      </c>
      <c r="M1700" s="47">
        <v>-34.5425362638371</v>
      </c>
      <c r="N1700" s="47">
        <v>-58.7126770139323</v>
      </c>
      <c r="O1700" s="47" t="s">
        <v>16927</v>
      </c>
      <c r="P1700" s="47">
        <v>1</v>
      </c>
      <c r="Q1700">
        <v>31</v>
      </c>
      <c r="S1700" s="23" t="s">
        <v>2347</v>
      </c>
      <c r="T1700" t="str">
        <f t="shared" si="238"/>
        <v>09</v>
      </c>
      <c r="V1700" t="str">
        <f>+VLOOKUP(B1700,MARCO!E:E,1,FALSE)</f>
        <v>San Miguel</v>
      </c>
      <c r="W1700" t="s">
        <v>134</v>
      </c>
      <c r="X1700" t="s">
        <v>134</v>
      </c>
      <c r="Y1700" t="str">
        <f t="shared" si="239"/>
        <v>R 9 - D 131 - 454 - 1621</v>
      </c>
      <c r="Z1700" t="s">
        <v>20</v>
      </c>
      <c r="AA1700" t="s">
        <v>2349</v>
      </c>
      <c r="AB1700" t="s">
        <v>21</v>
      </c>
      <c r="AD1700" t="str">
        <f t="shared" si="240"/>
        <v>Eepa N°701</v>
      </c>
      <c r="AE1700" t="s">
        <v>22</v>
      </c>
      <c r="AF1700" t="s">
        <v>23</v>
      </c>
      <c r="AG1700" t="s">
        <v>26</v>
      </c>
      <c r="AH1700" t="s">
        <v>2348</v>
      </c>
      <c r="AI1700" s="13">
        <f t="shared" si="241"/>
        <v>31</v>
      </c>
      <c r="AJ1700" s="13">
        <f t="shared" si="242"/>
        <v>1</v>
      </c>
      <c r="AK1700" s="21">
        <v>1</v>
      </c>
      <c r="AM1700" t="s">
        <v>2154</v>
      </c>
      <c r="AN1700" t="str">
        <f t="shared" si="236"/>
        <v>R09</v>
      </c>
      <c r="AO1700" s="20" t="str">
        <f t="shared" si="237"/>
        <v>FINES_R09</v>
      </c>
      <c r="AP1700" s="25">
        <f t="shared" si="243"/>
        <v>0.1337273120880127</v>
      </c>
      <c r="AQ1700" s="24" t="str">
        <f>+IFERROR(VLOOKUP(Y1700,#REF!,2,FALSE),"-")</f>
        <v>-</v>
      </c>
      <c r="AR1700" s="13" t="s">
        <v>2393</v>
      </c>
      <c r="AS1700" t="s">
        <v>2397</v>
      </c>
      <c r="AT1700" t="str">
        <f t="shared" si="244"/>
        <v>Av Balbin - 1254 e/ Domingo Faustino Sarmiento y Av Pte Juan Domingo Peron - San Miguel San Miguel</v>
      </c>
    </row>
    <row r="1701" spans="1:46" ht="15.75" thickBot="1" x14ac:dyDescent="0.3">
      <c r="A1701" s="47">
        <v>9</v>
      </c>
      <c r="B1701" s="47" t="s">
        <v>2014</v>
      </c>
      <c r="C1701" s="47" t="s">
        <v>2376</v>
      </c>
      <c r="D1701" s="47" t="s">
        <v>2029</v>
      </c>
      <c r="E1701" s="47" t="s">
        <v>445</v>
      </c>
      <c r="F1701" s="47" t="s">
        <v>10302</v>
      </c>
      <c r="G1701" s="47" t="s">
        <v>10303</v>
      </c>
      <c r="H1701" s="47" t="s">
        <v>10304</v>
      </c>
      <c r="I1701" s="47" t="s">
        <v>2414</v>
      </c>
      <c r="J1701" s="47"/>
      <c r="K1701" s="47" t="s">
        <v>14500</v>
      </c>
      <c r="L1701" s="47">
        <v>0.56919348239898682</v>
      </c>
      <c r="M1701" s="47">
        <v>-34.555713450247502</v>
      </c>
      <c r="N1701" s="47">
        <v>-58.740221772120599</v>
      </c>
      <c r="O1701" s="47" t="s">
        <v>16928</v>
      </c>
      <c r="P1701" s="47">
        <v>1</v>
      </c>
      <c r="Q1701">
        <v>16</v>
      </c>
      <c r="S1701" s="23" t="s">
        <v>2347</v>
      </c>
      <c r="T1701" t="str">
        <f t="shared" si="238"/>
        <v>09</v>
      </c>
      <c r="V1701" t="str">
        <f>+VLOOKUP(B1701,MARCO!E:E,1,FALSE)</f>
        <v>San Miguel</v>
      </c>
      <c r="W1701" t="s">
        <v>134</v>
      </c>
      <c r="X1701" t="s">
        <v>134</v>
      </c>
      <c r="Y1701" t="str">
        <f t="shared" si="239"/>
        <v>R 9 - D 131 - 454 - 1601</v>
      </c>
      <c r="Z1701" t="s">
        <v>20</v>
      </c>
      <c r="AA1701" t="s">
        <v>2349</v>
      </c>
      <c r="AB1701" t="s">
        <v>21</v>
      </c>
      <c r="AD1701" t="str">
        <f t="shared" si="240"/>
        <v>Escuela N°35</v>
      </c>
      <c r="AE1701" t="s">
        <v>22</v>
      </c>
      <c r="AF1701" t="s">
        <v>23</v>
      </c>
      <c r="AG1701" t="s">
        <v>26</v>
      </c>
      <c r="AH1701" t="s">
        <v>2348</v>
      </c>
      <c r="AI1701" s="13">
        <f t="shared" si="241"/>
        <v>16</v>
      </c>
      <c r="AJ1701" s="13">
        <f t="shared" si="242"/>
        <v>1</v>
      </c>
      <c r="AK1701" s="21">
        <v>1</v>
      </c>
      <c r="AM1701" t="s">
        <v>2154</v>
      </c>
      <c r="AN1701" t="str">
        <f t="shared" si="236"/>
        <v>R09</v>
      </c>
      <c r="AO1701" s="20" t="str">
        <f t="shared" si="237"/>
        <v>FINES_R09</v>
      </c>
      <c r="AP1701" s="25">
        <f t="shared" si="243"/>
        <v>0.56919348239898682</v>
      </c>
      <c r="AQ1701" s="24" t="str">
        <f>+IFERROR(VLOOKUP(Y1701,#REF!,2,FALSE),"-")</f>
        <v>-</v>
      </c>
      <c r="AR1701" s="13" t="s">
        <v>2393</v>
      </c>
      <c r="AS1701" t="s">
        <v>2397</v>
      </c>
      <c r="AT1701" t="str">
        <f t="shared" si="244"/>
        <v>Pintos Y Pringles - e/ Irigoin y Angel Gallardo - San Miguel Colibri</v>
      </c>
    </row>
    <row r="1702" spans="1:46" ht="15.75" thickBot="1" x14ac:dyDescent="0.3">
      <c r="A1702" s="47">
        <v>9</v>
      </c>
      <c r="B1702" s="47" t="s">
        <v>2014</v>
      </c>
      <c r="C1702" s="47" t="s">
        <v>2374</v>
      </c>
      <c r="D1702" s="47" t="s">
        <v>2027</v>
      </c>
      <c r="E1702" s="47" t="s">
        <v>2028</v>
      </c>
      <c r="F1702" s="47" t="s">
        <v>10306</v>
      </c>
      <c r="G1702" s="47" t="s">
        <v>10303</v>
      </c>
      <c r="H1702" s="47" t="s">
        <v>10304</v>
      </c>
      <c r="I1702" s="47" t="s">
        <v>2414</v>
      </c>
      <c r="J1702" s="47"/>
      <c r="K1702" s="47" t="s">
        <v>16929</v>
      </c>
      <c r="L1702" s="47">
        <v>0.56919348239898682</v>
      </c>
      <c r="M1702" s="47">
        <v>-34.555713450247502</v>
      </c>
      <c r="N1702" s="47">
        <v>-58.740221772120599</v>
      </c>
      <c r="O1702" s="47" t="s">
        <v>16930</v>
      </c>
      <c r="P1702" s="47">
        <v>1</v>
      </c>
      <c r="Q1702">
        <v>43</v>
      </c>
      <c r="S1702" s="23" t="s">
        <v>2347</v>
      </c>
      <c r="T1702" t="str">
        <f t="shared" si="238"/>
        <v>09</v>
      </c>
      <c r="V1702" t="str">
        <f>+VLOOKUP(B1702,MARCO!E:E,1,FALSE)</f>
        <v>San Miguel</v>
      </c>
      <c r="W1702" t="s">
        <v>134</v>
      </c>
      <c r="X1702" t="s">
        <v>134</v>
      </c>
      <c r="Y1702" t="str">
        <f t="shared" si="239"/>
        <v>R 9 - D 131 - 453 - 0761</v>
      </c>
      <c r="Z1702" t="s">
        <v>20</v>
      </c>
      <c r="AA1702" t="s">
        <v>2349</v>
      </c>
      <c r="AB1702" t="s">
        <v>21</v>
      </c>
      <c r="AD1702" t="str">
        <f t="shared" si="240"/>
        <v>Escuela N°35</v>
      </c>
      <c r="AE1702" t="s">
        <v>22</v>
      </c>
      <c r="AF1702" t="s">
        <v>23</v>
      </c>
      <c r="AG1702" t="s">
        <v>26</v>
      </c>
      <c r="AH1702" t="s">
        <v>2348</v>
      </c>
      <c r="AI1702" s="13">
        <f t="shared" si="241"/>
        <v>43</v>
      </c>
      <c r="AJ1702" s="13">
        <f t="shared" si="242"/>
        <v>1</v>
      </c>
      <c r="AK1702" s="21">
        <v>1</v>
      </c>
      <c r="AM1702" t="s">
        <v>2154</v>
      </c>
      <c r="AN1702" t="str">
        <f t="shared" si="236"/>
        <v>R09</v>
      </c>
      <c r="AO1702" s="20" t="str">
        <f t="shared" si="237"/>
        <v>FINES_R09</v>
      </c>
      <c r="AP1702" s="25">
        <f t="shared" si="243"/>
        <v>0.56919348239898682</v>
      </c>
      <c r="AQ1702" s="24" t="str">
        <f>+IFERROR(VLOOKUP(Y1702,#REF!,2,FALSE),"-")</f>
        <v>-</v>
      </c>
      <c r="AR1702" s="13" t="s">
        <v>2393</v>
      </c>
      <c r="AS1702" t="s">
        <v>2397</v>
      </c>
      <c r="AT1702" t="str">
        <f t="shared" si="244"/>
        <v>Pintos Y Pringles - e/ Irigoin y Angel Gallardo - San Miguel Colibri</v>
      </c>
    </row>
    <row r="1703" spans="1:46" ht="15.75" thickBot="1" x14ac:dyDescent="0.3">
      <c r="A1703" s="47">
        <v>9</v>
      </c>
      <c r="B1703" s="47" t="s">
        <v>2014</v>
      </c>
      <c r="C1703" s="47" t="s">
        <v>2374</v>
      </c>
      <c r="D1703" s="47" t="s">
        <v>2027</v>
      </c>
      <c r="E1703" s="47" t="s">
        <v>2028</v>
      </c>
      <c r="F1703" s="47" t="s">
        <v>10308</v>
      </c>
      <c r="G1703" s="47" t="s">
        <v>10309</v>
      </c>
      <c r="H1703" s="47" t="s">
        <v>10310</v>
      </c>
      <c r="I1703" s="47" t="s">
        <v>2414</v>
      </c>
      <c r="J1703" s="47"/>
      <c r="K1703" s="47" t="s">
        <v>14501</v>
      </c>
      <c r="L1703" s="47">
        <v>0.32624074816703802</v>
      </c>
      <c r="M1703" s="47">
        <v>-34.538020460283001</v>
      </c>
      <c r="N1703" s="47">
        <v>-58.722634656486001</v>
      </c>
      <c r="O1703" s="47" t="s">
        <v>16931</v>
      </c>
      <c r="P1703" s="47">
        <v>3</v>
      </c>
      <c r="Q1703">
        <v>89</v>
      </c>
      <c r="S1703" s="23" t="s">
        <v>2347</v>
      </c>
      <c r="T1703" t="str">
        <f t="shared" si="238"/>
        <v>09</v>
      </c>
      <c r="V1703" t="str">
        <f>+VLOOKUP(B1703,MARCO!E:E,1,FALSE)</f>
        <v>San Miguel</v>
      </c>
      <c r="W1703" t="s">
        <v>134</v>
      </c>
      <c r="X1703" t="s">
        <v>134</v>
      </c>
      <c r="Y1703" t="str">
        <f t="shared" si="239"/>
        <v>R 9 - D 131 - 453 - 1605</v>
      </c>
      <c r="Z1703" t="s">
        <v>20</v>
      </c>
      <c r="AA1703" t="s">
        <v>2349</v>
      </c>
      <c r="AB1703" t="s">
        <v>21</v>
      </c>
      <c r="AD1703" t="str">
        <f t="shared" si="240"/>
        <v>Sociedad De Fomento Rey De Mares</v>
      </c>
      <c r="AE1703" t="s">
        <v>22</v>
      </c>
      <c r="AF1703" t="s">
        <v>23</v>
      </c>
      <c r="AG1703" t="s">
        <v>26</v>
      </c>
      <c r="AH1703" t="s">
        <v>2348</v>
      </c>
      <c r="AI1703" s="13">
        <f t="shared" si="241"/>
        <v>89</v>
      </c>
      <c r="AJ1703" s="13">
        <f t="shared" si="242"/>
        <v>3</v>
      </c>
      <c r="AK1703" s="21">
        <v>1</v>
      </c>
      <c r="AM1703" t="s">
        <v>2154</v>
      </c>
      <c r="AN1703" t="str">
        <f t="shared" si="236"/>
        <v>R09</v>
      </c>
      <c r="AO1703" s="20" t="str">
        <f t="shared" si="237"/>
        <v>FINES_R09</v>
      </c>
      <c r="AP1703" s="25">
        <f t="shared" si="243"/>
        <v>0.32624074816703802</v>
      </c>
      <c r="AQ1703" s="24" t="str">
        <f>+IFERROR(VLOOKUP(Y1703,#REF!,2,FALSE),"-")</f>
        <v>-</v>
      </c>
      <c r="AR1703" s="13" t="s">
        <v>2393</v>
      </c>
      <c r="AS1703" t="s">
        <v>2398</v>
      </c>
      <c r="AT1703" t="str">
        <f t="shared" si="244"/>
        <v>Coronel Manuel Fraga - 2308 e/ Int. Juan Irigoin y Leandro N. Alem - San Miguel San Jorge</v>
      </c>
    </row>
    <row r="1704" spans="1:46" ht="15.75" thickBot="1" x14ac:dyDescent="0.3">
      <c r="A1704" s="47">
        <v>9</v>
      </c>
      <c r="B1704" s="47" t="s">
        <v>2014</v>
      </c>
      <c r="C1704" s="47" t="s">
        <v>2374</v>
      </c>
      <c r="D1704" s="47" t="s">
        <v>2027</v>
      </c>
      <c r="E1704" s="47" t="s">
        <v>2028</v>
      </c>
      <c r="F1704" s="47" t="s">
        <v>10312</v>
      </c>
      <c r="G1704" s="47" t="s">
        <v>10313</v>
      </c>
      <c r="H1704" s="47" t="s">
        <v>10314</v>
      </c>
      <c r="I1704" s="47" t="s">
        <v>2414</v>
      </c>
      <c r="J1704" s="47"/>
      <c r="K1704" s="47" t="s">
        <v>14502</v>
      </c>
      <c r="L1704" s="47">
        <v>0.66108298301696777</v>
      </c>
      <c r="M1704" s="47">
        <v>-34.572016906259996</v>
      </c>
      <c r="N1704" s="47">
        <v>-58.730004932139998</v>
      </c>
      <c r="O1704" s="47" t="s">
        <v>16932</v>
      </c>
      <c r="P1704" s="47">
        <v>4</v>
      </c>
      <c r="Q1704">
        <v>109</v>
      </c>
      <c r="S1704" s="23" t="s">
        <v>2347</v>
      </c>
      <c r="T1704" t="str">
        <f t="shared" si="238"/>
        <v>09</v>
      </c>
      <c r="V1704" t="str">
        <f>+VLOOKUP(B1704,MARCO!E:E,1,FALSE)</f>
        <v>San Miguel</v>
      </c>
      <c r="W1704" t="s">
        <v>134</v>
      </c>
      <c r="X1704" t="s">
        <v>134</v>
      </c>
      <c r="Y1704" t="str">
        <f t="shared" si="239"/>
        <v>R 9 - D 131 - 453 - 3478</v>
      </c>
      <c r="Z1704" t="s">
        <v>20</v>
      </c>
      <c r="AA1704" t="s">
        <v>2349</v>
      </c>
      <c r="AB1704" t="s">
        <v>21</v>
      </c>
      <c r="AD1704" t="str">
        <f t="shared" si="240"/>
        <v>Capilla Lujan</v>
      </c>
      <c r="AE1704" t="s">
        <v>22</v>
      </c>
      <c r="AF1704" t="s">
        <v>23</v>
      </c>
      <c r="AG1704" t="s">
        <v>26</v>
      </c>
      <c r="AH1704" t="s">
        <v>2348</v>
      </c>
      <c r="AI1704" s="13">
        <f t="shared" si="241"/>
        <v>109</v>
      </c>
      <c r="AJ1704" s="13">
        <f t="shared" si="242"/>
        <v>4</v>
      </c>
      <c r="AK1704" s="21">
        <v>1</v>
      </c>
      <c r="AM1704" t="s">
        <v>2154</v>
      </c>
      <c r="AN1704" t="str">
        <f t="shared" si="236"/>
        <v>R09</v>
      </c>
      <c r="AO1704" s="20" t="str">
        <f t="shared" si="237"/>
        <v>FINES_R09</v>
      </c>
      <c r="AP1704" s="25">
        <f t="shared" si="243"/>
        <v>0.66108298301696777</v>
      </c>
      <c r="AQ1704" s="24" t="str">
        <f>+IFERROR(VLOOKUP(Y1704,#REF!,2,FALSE),"-")</f>
        <v>-</v>
      </c>
      <c r="AR1704" s="13" t="s">
        <v>2393</v>
      </c>
      <c r="AS1704" t="s">
        <v>2397</v>
      </c>
      <c r="AT1704" t="str">
        <f t="shared" si="244"/>
        <v>Padre Ustarroz - 847 e/ San Jose - Santa Maria Mitre</v>
      </c>
    </row>
    <row r="1705" spans="1:46" ht="15.75" thickBot="1" x14ac:dyDescent="0.3">
      <c r="A1705" s="47">
        <v>9</v>
      </c>
      <c r="B1705" s="47" t="s">
        <v>2014</v>
      </c>
      <c r="C1705" s="47" t="s">
        <v>2374</v>
      </c>
      <c r="D1705" s="47" t="s">
        <v>2027</v>
      </c>
      <c r="E1705" s="47" t="s">
        <v>2028</v>
      </c>
      <c r="F1705" s="47" t="s">
        <v>10317</v>
      </c>
      <c r="G1705" s="47" t="s">
        <v>10303</v>
      </c>
      <c r="H1705" s="47" t="s">
        <v>10304</v>
      </c>
      <c r="I1705" s="47" t="s">
        <v>2414</v>
      </c>
      <c r="J1705" s="47"/>
      <c r="K1705" s="47" t="s">
        <v>16933</v>
      </c>
      <c r="L1705" s="47">
        <v>0.56919348239898682</v>
      </c>
      <c r="M1705" s="47">
        <v>-34.555713450247502</v>
      </c>
      <c r="N1705" s="47">
        <v>-58.740221772120599</v>
      </c>
      <c r="O1705" s="47" t="s">
        <v>16934</v>
      </c>
      <c r="P1705" s="47">
        <v>1</v>
      </c>
      <c r="Q1705">
        <v>39</v>
      </c>
      <c r="S1705" s="23" t="s">
        <v>2347</v>
      </c>
      <c r="T1705" t="str">
        <f t="shared" si="238"/>
        <v>09</v>
      </c>
      <c r="V1705" t="str">
        <f>+VLOOKUP(B1705,MARCO!E:E,1,FALSE)</f>
        <v>San Miguel</v>
      </c>
      <c r="W1705" t="s">
        <v>134</v>
      </c>
      <c r="X1705" t="s">
        <v>134</v>
      </c>
      <c r="Y1705" t="str">
        <f t="shared" si="239"/>
        <v>R 9 - D 131 - 453 - 0759</v>
      </c>
      <c r="Z1705" t="s">
        <v>20</v>
      </c>
      <c r="AA1705" t="s">
        <v>2349</v>
      </c>
      <c r="AB1705" t="s">
        <v>21</v>
      </c>
      <c r="AD1705" t="str">
        <f t="shared" si="240"/>
        <v>Escuela N°35</v>
      </c>
      <c r="AE1705" t="s">
        <v>22</v>
      </c>
      <c r="AF1705" t="s">
        <v>23</v>
      </c>
      <c r="AG1705" t="s">
        <v>26</v>
      </c>
      <c r="AH1705" t="s">
        <v>2348</v>
      </c>
      <c r="AI1705" s="13">
        <f t="shared" si="241"/>
        <v>39</v>
      </c>
      <c r="AJ1705" s="13">
        <f t="shared" si="242"/>
        <v>1</v>
      </c>
      <c r="AK1705" s="21">
        <v>1</v>
      </c>
      <c r="AM1705" t="s">
        <v>2154</v>
      </c>
      <c r="AN1705" t="str">
        <f t="shared" si="236"/>
        <v>R09</v>
      </c>
      <c r="AO1705" s="20" t="str">
        <f t="shared" si="237"/>
        <v>FINES_R09</v>
      </c>
      <c r="AP1705" s="25">
        <f t="shared" si="243"/>
        <v>0.56919348239898682</v>
      </c>
      <c r="AQ1705" s="24" t="str">
        <f>+IFERROR(VLOOKUP(Y1705,#REF!,2,FALSE),"-")</f>
        <v>-</v>
      </c>
      <c r="AR1705" s="13" t="s">
        <v>2393</v>
      </c>
      <c r="AS1705" t="s">
        <v>2398</v>
      </c>
      <c r="AT1705" t="str">
        <f t="shared" si="244"/>
        <v>Pintos Y Pringles - e/ Irigoin y Angel Gallardo - San Miguel Colibri</v>
      </c>
    </row>
    <row r="1706" spans="1:46" ht="15.75" thickBot="1" x14ac:dyDescent="0.3">
      <c r="A1706" s="47">
        <v>9</v>
      </c>
      <c r="B1706" s="47" t="s">
        <v>2014</v>
      </c>
      <c r="C1706" s="47" t="s">
        <v>2374</v>
      </c>
      <c r="D1706" s="47" t="s">
        <v>2027</v>
      </c>
      <c r="E1706" s="47" t="s">
        <v>2028</v>
      </c>
      <c r="F1706" s="47" t="s">
        <v>10319</v>
      </c>
      <c r="G1706" s="47" t="s">
        <v>10320</v>
      </c>
      <c r="H1706" s="47" t="s">
        <v>10321</v>
      </c>
      <c r="I1706" s="47" t="s">
        <v>2414</v>
      </c>
      <c r="J1706" s="47"/>
      <c r="K1706" s="47" t="s">
        <v>14503</v>
      </c>
      <c r="L1706" s="47">
        <v>0.75351673364639282</v>
      </c>
      <c r="M1706" s="47">
        <v>-34.557257200000002</v>
      </c>
      <c r="N1706" s="47">
        <v>-58.766180800000001</v>
      </c>
      <c r="O1706" s="47" t="s">
        <v>16935</v>
      </c>
      <c r="P1706" s="47">
        <v>1</v>
      </c>
      <c r="Q1706">
        <v>14</v>
      </c>
      <c r="S1706" s="23" t="s">
        <v>2347</v>
      </c>
      <c r="T1706" t="str">
        <f t="shared" si="238"/>
        <v>09</v>
      </c>
      <c r="V1706" t="str">
        <f>+VLOOKUP(B1706,MARCO!E:E,1,FALSE)</f>
        <v>San Miguel</v>
      </c>
      <c r="W1706" t="s">
        <v>134</v>
      </c>
      <c r="X1706" t="s">
        <v>134</v>
      </c>
      <c r="Y1706" t="str">
        <f t="shared" si="239"/>
        <v>R 9 - D 131 - 453 - 3745</v>
      </c>
      <c r="Z1706" t="s">
        <v>20</v>
      </c>
      <c r="AA1706" t="s">
        <v>2349</v>
      </c>
      <c r="AB1706" t="s">
        <v>21</v>
      </c>
      <c r="AD1706" t="str">
        <f t="shared" si="240"/>
        <v>Grito De Corazon</v>
      </c>
      <c r="AE1706" t="s">
        <v>22</v>
      </c>
      <c r="AF1706" t="s">
        <v>23</v>
      </c>
      <c r="AG1706" t="s">
        <v>26</v>
      </c>
      <c r="AH1706" t="s">
        <v>2348</v>
      </c>
      <c r="AI1706" s="13">
        <f t="shared" si="241"/>
        <v>14</v>
      </c>
      <c r="AJ1706" s="13">
        <f t="shared" si="242"/>
        <v>1</v>
      </c>
      <c r="AK1706" s="21">
        <v>1</v>
      </c>
      <c r="AM1706" t="s">
        <v>2154</v>
      </c>
      <c r="AN1706" t="str">
        <f t="shared" si="236"/>
        <v>R09</v>
      </c>
      <c r="AO1706" s="20" t="str">
        <f t="shared" si="237"/>
        <v>FINES_R09</v>
      </c>
      <c r="AP1706" s="25">
        <f t="shared" si="243"/>
        <v>0.75351673364639282</v>
      </c>
      <c r="AQ1706" s="24" t="str">
        <f>+IFERROR(VLOOKUP(Y1706,#REF!,2,FALSE),"-")</f>
        <v>-</v>
      </c>
      <c r="AR1706" s="13" t="s">
        <v>2393</v>
      </c>
      <c r="AS1706" t="s">
        <v>2397</v>
      </c>
      <c r="AT1706" t="str">
        <f t="shared" si="244"/>
        <v>Miguel Cane - 5269 e/ Pedro De Uriarte y Pedro Rivera - Santa Maria Santa Brigida</v>
      </c>
    </row>
    <row r="1707" spans="1:46" ht="15.75" thickBot="1" x14ac:dyDescent="0.3">
      <c r="A1707" s="47">
        <v>9</v>
      </c>
      <c r="B1707" s="47" t="s">
        <v>2014</v>
      </c>
      <c r="C1707" s="47" t="s">
        <v>2374</v>
      </c>
      <c r="D1707" s="47" t="s">
        <v>2027</v>
      </c>
      <c r="E1707" s="47" t="s">
        <v>2028</v>
      </c>
      <c r="F1707" s="47" t="s">
        <v>10323</v>
      </c>
      <c r="G1707" s="47" t="s">
        <v>10324</v>
      </c>
      <c r="H1707" s="47" t="s">
        <v>10325</v>
      </c>
      <c r="I1707" s="47" t="s">
        <v>2414</v>
      </c>
      <c r="J1707" s="47"/>
      <c r="K1707" s="47" t="s">
        <v>14504</v>
      </c>
      <c r="L1707" s="47">
        <v>0.55219036340713501</v>
      </c>
      <c r="M1707" s="47">
        <v>-34.569468304780003</v>
      </c>
      <c r="N1707" s="47">
        <v>-58.743001408289999</v>
      </c>
      <c r="O1707" s="47" t="s">
        <v>16936</v>
      </c>
      <c r="P1707" s="47">
        <v>2</v>
      </c>
      <c r="Q1707">
        <v>58</v>
      </c>
      <c r="S1707" s="23" t="s">
        <v>2347</v>
      </c>
      <c r="T1707" t="str">
        <f t="shared" si="238"/>
        <v>09</v>
      </c>
      <c r="V1707" t="str">
        <f>+VLOOKUP(B1707,MARCO!E:E,1,FALSE)</f>
        <v>San Miguel</v>
      </c>
      <c r="W1707" t="s">
        <v>134</v>
      </c>
      <c r="X1707" t="s">
        <v>134</v>
      </c>
      <c r="Y1707" t="str">
        <f t="shared" si="239"/>
        <v>R 9 - D 131 - 453 - 1623</v>
      </c>
      <c r="Z1707" t="s">
        <v>20</v>
      </c>
      <c r="AA1707" t="s">
        <v>2349</v>
      </c>
      <c r="AB1707" t="s">
        <v>21</v>
      </c>
      <c r="AD1707" t="str">
        <f t="shared" si="240"/>
        <v>Ateneo Cfk</v>
      </c>
      <c r="AE1707" t="s">
        <v>22</v>
      </c>
      <c r="AF1707" t="s">
        <v>23</v>
      </c>
      <c r="AG1707" t="s">
        <v>26</v>
      </c>
      <c r="AH1707" t="s">
        <v>2348</v>
      </c>
      <c r="AI1707" s="13">
        <f t="shared" si="241"/>
        <v>58</v>
      </c>
      <c r="AJ1707" s="13">
        <f t="shared" si="242"/>
        <v>2</v>
      </c>
      <c r="AK1707" s="21">
        <v>1</v>
      </c>
      <c r="AM1707" t="s">
        <v>2154</v>
      </c>
      <c r="AN1707" t="str">
        <f t="shared" si="236"/>
        <v>R09</v>
      </c>
      <c r="AO1707" s="20" t="str">
        <f t="shared" si="237"/>
        <v>FINES_R09</v>
      </c>
      <c r="AP1707" s="25">
        <f t="shared" si="243"/>
        <v>0.55219036340713501</v>
      </c>
      <c r="AQ1707" s="24" t="str">
        <f>+IFERROR(VLOOKUP(Y1707,#REF!,2,FALSE),"-")</f>
        <v>-</v>
      </c>
      <c r="AR1707" s="13" t="s">
        <v>2393</v>
      </c>
      <c r="AS1707" t="s">
        <v>2398</v>
      </c>
      <c r="AT1707" t="str">
        <f t="shared" si="244"/>
        <v>Av Balbin - 1649 e/ Tribulato y Av Balbin - San Miguel San Miguel</v>
      </c>
    </row>
    <row r="1708" spans="1:46" ht="15.75" thickBot="1" x14ac:dyDescent="0.3">
      <c r="A1708" s="47">
        <v>9</v>
      </c>
      <c r="B1708" s="47" t="s">
        <v>2014</v>
      </c>
      <c r="C1708" s="47" t="s">
        <v>2374</v>
      </c>
      <c r="D1708" s="47" t="s">
        <v>2027</v>
      </c>
      <c r="E1708" s="47" t="s">
        <v>2028</v>
      </c>
      <c r="F1708" s="47" t="s">
        <v>10327</v>
      </c>
      <c r="G1708" s="47" t="s">
        <v>10303</v>
      </c>
      <c r="H1708" s="47" t="s">
        <v>10304</v>
      </c>
      <c r="I1708" s="47" t="s">
        <v>2414</v>
      </c>
      <c r="J1708" s="47"/>
      <c r="K1708" s="47" t="s">
        <v>16937</v>
      </c>
      <c r="L1708" s="47">
        <v>0.56919348239898682</v>
      </c>
      <c r="M1708" s="47">
        <v>-34.555713450247502</v>
      </c>
      <c r="N1708" s="47">
        <v>-58.740221772120599</v>
      </c>
      <c r="O1708" s="47" t="s">
        <v>16938</v>
      </c>
      <c r="P1708" s="47">
        <v>1</v>
      </c>
      <c r="Q1708">
        <v>8</v>
      </c>
      <c r="S1708" s="23" t="s">
        <v>2347</v>
      </c>
      <c r="T1708" t="str">
        <f t="shared" si="238"/>
        <v>09</v>
      </c>
      <c r="V1708" t="str">
        <f>+VLOOKUP(B1708,MARCO!E:E,1,FALSE)</f>
        <v>San Miguel</v>
      </c>
      <c r="W1708" t="s">
        <v>134</v>
      </c>
      <c r="X1708" t="s">
        <v>134</v>
      </c>
      <c r="Y1708" t="str">
        <f t="shared" si="239"/>
        <v>R 9 - D 131 - 453 - 1601</v>
      </c>
      <c r="Z1708" t="s">
        <v>20</v>
      </c>
      <c r="AA1708" t="s">
        <v>2349</v>
      </c>
      <c r="AB1708" t="s">
        <v>21</v>
      </c>
      <c r="AD1708" t="str">
        <f t="shared" si="240"/>
        <v>Escuela N°35</v>
      </c>
      <c r="AE1708" t="s">
        <v>22</v>
      </c>
      <c r="AF1708" t="s">
        <v>23</v>
      </c>
      <c r="AG1708" t="s">
        <v>26</v>
      </c>
      <c r="AH1708" t="s">
        <v>2348</v>
      </c>
      <c r="AI1708" s="13">
        <f t="shared" si="241"/>
        <v>8</v>
      </c>
      <c r="AJ1708" s="13">
        <f t="shared" si="242"/>
        <v>1</v>
      </c>
      <c r="AK1708" s="21">
        <v>1</v>
      </c>
      <c r="AM1708" t="s">
        <v>2154</v>
      </c>
      <c r="AN1708" t="str">
        <f t="shared" si="236"/>
        <v>R09</v>
      </c>
      <c r="AO1708" s="20" t="str">
        <f t="shared" si="237"/>
        <v>FINES_R09</v>
      </c>
      <c r="AP1708" s="25">
        <f t="shared" si="243"/>
        <v>0.56919348239898682</v>
      </c>
      <c r="AQ1708" s="24" t="str">
        <f>+IFERROR(VLOOKUP(Y1708,#REF!,2,FALSE),"-")</f>
        <v>-</v>
      </c>
      <c r="AR1708" s="13" t="s">
        <v>2393</v>
      </c>
      <c r="AS1708" t="s">
        <v>2397</v>
      </c>
      <c r="AT1708" t="str">
        <f t="shared" si="244"/>
        <v>Pintos Y Pringles - e/ Irigoin y Angel Gallardo - San Miguel Colibri</v>
      </c>
    </row>
    <row r="1709" spans="1:46" ht="15.75" thickBot="1" x14ac:dyDescent="0.3">
      <c r="A1709" s="47">
        <v>9</v>
      </c>
      <c r="B1709" s="47" t="s">
        <v>2014</v>
      </c>
      <c r="C1709" s="47" t="s">
        <v>2374</v>
      </c>
      <c r="D1709" s="47" t="s">
        <v>2027</v>
      </c>
      <c r="E1709" s="47" t="s">
        <v>2028</v>
      </c>
      <c r="F1709" s="47" t="s">
        <v>10330</v>
      </c>
      <c r="G1709" s="47" t="s">
        <v>10303</v>
      </c>
      <c r="H1709" s="47" t="s">
        <v>10304</v>
      </c>
      <c r="I1709" s="47" t="s">
        <v>2414</v>
      </c>
      <c r="J1709" s="47"/>
      <c r="K1709" s="47" t="s">
        <v>16939</v>
      </c>
      <c r="L1709" s="47">
        <v>0.56919348239898682</v>
      </c>
      <c r="M1709" s="47">
        <v>-34.555713450247502</v>
      </c>
      <c r="N1709" s="47">
        <v>-58.740221772120599</v>
      </c>
      <c r="O1709" s="47" t="s">
        <v>16940</v>
      </c>
      <c r="P1709" s="47">
        <v>1</v>
      </c>
      <c r="Q1709">
        <v>31</v>
      </c>
      <c r="S1709" s="23" t="s">
        <v>2347</v>
      </c>
      <c r="T1709" t="str">
        <f t="shared" si="238"/>
        <v>09</v>
      </c>
      <c r="V1709" t="str">
        <f>+VLOOKUP(B1709,MARCO!E:E,1,FALSE)</f>
        <v>San Miguel</v>
      </c>
      <c r="W1709" t="s">
        <v>134</v>
      </c>
      <c r="X1709" t="s">
        <v>134</v>
      </c>
      <c r="Y1709" t="str">
        <f t="shared" si="239"/>
        <v>R 9 - D 131 - 453 - 0760</v>
      </c>
      <c r="Z1709" t="s">
        <v>20</v>
      </c>
      <c r="AA1709" t="s">
        <v>2349</v>
      </c>
      <c r="AB1709" t="s">
        <v>21</v>
      </c>
      <c r="AD1709" t="str">
        <f t="shared" si="240"/>
        <v>Escuela N°35</v>
      </c>
      <c r="AE1709" t="s">
        <v>22</v>
      </c>
      <c r="AF1709" t="s">
        <v>23</v>
      </c>
      <c r="AG1709" t="s">
        <v>26</v>
      </c>
      <c r="AH1709" t="s">
        <v>2348</v>
      </c>
      <c r="AI1709" s="13">
        <f t="shared" si="241"/>
        <v>31</v>
      </c>
      <c r="AJ1709" s="13">
        <f t="shared" si="242"/>
        <v>1</v>
      </c>
      <c r="AK1709" s="21">
        <v>1</v>
      </c>
      <c r="AM1709" t="s">
        <v>2154</v>
      </c>
      <c r="AN1709" t="str">
        <f t="shared" si="236"/>
        <v>R09</v>
      </c>
      <c r="AO1709" s="20" t="str">
        <f t="shared" si="237"/>
        <v>FINES_R09</v>
      </c>
      <c r="AP1709" s="25">
        <f t="shared" si="243"/>
        <v>0.56919348239898682</v>
      </c>
      <c r="AQ1709" s="24" t="str">
        <f>+IFERROR(VLOOKUP(Y1709,#REF!,2,FALSE),"-")</f>
        <v>-</v>
      </c>
      <c r="AR1709" s="13" t="s">
        <v>2393</v>
      </c>
      <c r="AS1709" t="s">
        <v>2397</v>
      </c>
      <c r="AT1709" t="str">
        <f t="shared" si="244"/>
        <v>Pintos Y Pringles - e/ Irigoin y Angel Gallardo - San Miguel Colibri</v>
      </c>
    </row>
    <row r="1710" spans="1:46" ht="15.75" thickBot="1" x14ac:dyDescent="0.3">
      <c r="A1710" s="47">
        <v>9</v>
      </c>
      <c r="B1710" s="47" t="s">
        <v>2014</v>
      </c>
      <c r="C1710" s="47" t="s">
        <v>2376</v>
      </c>
      <c r="D1710" s="47" t="s">
        <v>2029</v>
      </c>
      <c r="E1710" s="47" t="s">
        <v>445</v>
      </c>
      <c r="F1710" s="47" t="s">
        <v>10333</v>
      </c>
      <c r="G1710" s="47" t="s">
        <v>10334</v>
      </c>
      <c r="H1710" s="47" t="s">
        <v>10335</v>
      </c>
      <c r="I1710" s="47" t="s">
        <v>2475</v>
      </c>
      <c r="J1710" s="47" t="s">
        <v>10334</v>
      </c>
      <c r="K1710" s="47" t="s">
        <v>14505</v>
      </c>
      <c r="L1710" s="47">
        <v>0.61653447151184082</v>
      </c>
      <c r="M1710" s="47">
        <v>-34.574440600000003</v>
      </c>
      <c r="N1710" s="47">
        <v>-58.737735499999999</v>
      </c>
      <c r="O1710" s="47" t="s">
        <v>16941</v>
      </c>
      <c r="P1710" s="47">
        <v>1</v>
      </c>
      <c r="Q1710">
        <v>17</v>
      </c>
      <c r="S1710" s="23" t="s">
        <v>2347</v>
      </c>
      <c r="T1710" t="str">
        <f t="shared" si="238"/>
        <v>09</v>
      </c>
      <c r="V1710" t="str">
        <f>+VLOOKUP(B1710,MARCO!E:E,1,FALSE)</f>
        <v>San Miguel</v>
      </c>
      <c r="W1710" t="s">
        <v>134</v>
      </c>
      <c r="X1710" t="s">
        <v>134</v>
      </c>
      <c r="Y1710" t="str">
        <f t="shared" si="239"/>
        <v>R 9 - D 131 - 454 - 2935</v>
      </c>
      <c r="Z1710" t="s">
        <v>20</v>
      </c>
      <c r="AA1710" t="s">
        <v>2349</v>
      </c>
      <c r="AB1710" t="s">
        <v>21</v>
      </c>
      <c r="AD1710" t="str">
        <f t="shared" si="240"/>
        <v>Capilla De La Purisima Y Santo Cura Brochero</v>
      </c>
      <c r="AE1710" t="s">
        <v>22</v>
      </c>
      <c r="AF1710" t="s">
        <v>23</v>
      </c>
      <c r="AG1710" t="s">
        <v>26</v>
      </c>
      <c r="AH1710" t="s">
        <v>2348</v>
      </c>
      <c r="AI1710" s="13">
        <f t="shared" si="241"/>
        <v>17</v>
      </c>
      <c r="AJ1710" s="13">
        <f t="shared" si="242"/>
        <v>1</v>
      </c>
      <c r="AK1710" s="21">
        <v>1</v>
      </c>
      <c r="AM1710" t="s">
        <v>2154</v>
      </c>
      <c r="AN1710" t="str">
        <f t="shared" si="236"/>
        <v>R09</v>
      </c>
      <c r="AO1710" s="20" t="str">
        <f t="shared" si="237"/>
        <v>FINES_R09</v>
      </c>
      <c r="AP1710" s="25">
        <f t="shared" si="243"/>
        <v>0.61653447151184082</v>
      </c>
      <c r="AQ1710" s="24" t="str">
        <f>+IFERROR(VLOOKUP(Y1710,#REF!,2,FALSE),"-")</f>
        <v>-</v>
      </c>
      <c r="AR1710" s="13" t="s">
        <v>2393</v>
      </c>
      <c r="AS1710" t="s">
        <v>2397</v>
      </c>
      <c r="AT1710" t="str">
        <f t="shared" si="244"/>
        <v>Sargento Cabral - 4860 e/ Luis Salguero y Maestro Ferreyra - Santa Maria Mitre</v>
      </c>
    </row>
    <row r="1711" spans="1:46" ht="15.75" thickBot="1" x14ac:dyDescent="0.3">
      <c r="A1711" s="47">
        <v>9</v>
      </c>
      <c r="B1711" s="47" t="s">
        <v>2014</v>
      </c>
      <c r="C1711" s="47" t="s">
        <v>2374</v>
      </c>
      <c r="D1711" s="47" t="s">
        <v>2027</v>
      </c>
      <c r="E1711" s="47" t="s">
        <v>2028</v>
      </c>
      <c r="F1711" s="47" t="s">
        <v>10337</v>
      </c>
      <c r="G1711" s="47" t="s">
        <v>2203</v>
      </c>
      <c r="H1711" s="47" t="s">
        <v>10338</v>
      </c>
      <c r="I1711" s="47" t="s">
        <v>2475</v>
      </c>
      <c r="J1711" s="47" t="s">
        <v>10334</v>
      </c>
      <c r="K1711" s="47" t="s">
        <v>14506</v>
      </c>
      <c r="L1711" s="47">
        <v>0.56842124462127686</v>
      </c>
      <c r="M1711" s="47">
        <v>-34.555893980225001</v>
      </c>
      <c r="N1711" s="47">
        <v>-58.755981958823</v>
      </c>
      <c r="O1711" s="47" t="s">
        <v>16942</v>
      </c>
      <c r="P1711" s="47">
        <v>2</v>
      </c>
      <c r="Q1711">
        <v>39</v>
      </c>
      <c r="S1711" s="23" t="s">
        <v>2347</v>
      </c>
      <c r="T1711" t="str">
        <f t="shared" si="238"/>
        <v>09</v>
      </c>
      <c r="V1711" t="str">
        <f>+VLOOKUP(B1711,MARCO!E:E,1,FALSE)</f>
        <v>San Miguel</v>
      </c>
      <c r="W1711" t="s">
        <v>134</v>
      </c>
      <c r="X1711" t="s">
        <v>134</v>
      </c>
      <c r="Y1711" t="str">
        <f t="shared" si="239"/>
        <v>R 9 - D 131 - 453 - 3479</v>
      </c>
      <c r="Z1711" t="s">
        <v>20</v>
      </c>
      <c r="AA1711" t="s">
        <v>2349</v>
      </c>
      <c r="AB1711" t="s">
        <v>21</v>
      </c>
      <c r="AD1711" t="str">
        <f t="shared" si="240"/>
        <v>Capilla Santa Rita</v>
      </c>
      <c r="AE1711" t="s">
        <v>22</v>
      </c>
      <c r="AF1711" t="s">
        <v>23</v>
      </c>
      <c r="AG1711" t="s">
        <v>26</v>
      </c>
      <c r="AH1711" t="s">
        <v>2348</v>
      </c>
      <c r="AI1711" s="13">
        <f t="shared" si="241"/>
        <v>39</v>
      </c>
      <c r="AJ1711" s="13">
        <f t="shared" si="242"/>
        <v>2</v>
      </c>
      <c r="AK1711" s="21">
        <v>1</v>
      </c>
      <c r="AM1711" t="s">
        <v>2154</v>
      </c>
      <c r="AN1711" t="str">
        <f t="shared" si="236"/>
        <v>R09</v>
      </c>
      <c r="AO1711" s="20" t="str">
        <f t="shared" si="237"/>
        <v>FINES_R09</v>
      </c>
      <c r="AP1711" s="25">
        <f t="shared" si="243"/>
        <v>0.56842124462127686</v>
      </c>
      <c r="AQ1711" s="24" t="str">
        <f>+IFERROR(VLOOKUP(Y1711,#REF!,2,FALSE),"-")</f>
        <v>-</v>
      </c>
      <c r="AR1711" s="13" t="s">
        <v>2393</v>
      </c>
      <c r="AS1711" t="s">
        <v>2397</v>
      </c>
      <c r="AT1711" t="str">
        <f t="shared" si="244"/>
        <v>Letonia - 4530 e/ El Zonda - Santa Maria Sarmiento</v>
      </c>
    </row>
    <row r="1712" spans="1:46" ht="15.75" thickBot="1" x14ac:dyDescent="0.3">
      <c r="A1712" s="47">
        <v>9</v>
      </c>
      <c r="B1712" s="47" t="s">
        <v>2014</v>
      </c>
      <c r="C1712" s="47" t="s">
        <v>2374</v>
      </c>
      <c r="D1712" s="47" t="s">
        <v>2027</v>
      </c>
      <c r="E1712" s="47" t="s">
        <v>2028</v>
      </c>
      <c r="F1712" s="47" t="s">
        <v>10341</v>
      </c>
      <c r="G1712" s="47" t="s">
        <v>5526</v>
      </c>
      <c r="H1712" s="47" t="s">
        <v>10342</v>
      </c>
      <c r="I1712" s="47" t="s">
        <v>2475</v>
      </c>
      <c r="J1712" s="47" t="s">
        <v>10344</v>
      </c>
      <c r="K1712" s="47" t="s">
        <v>14507</v>
      </c>
      <c r="L1712" s="47">
        <v>0.1677220165729523</v>
      </c>
      <c r="M1712" s="47">
        <v>-34.549007000000003</v>
      </c>
      <c r="N1712" s="47">
        <v>-58.718928300000002</v>
      </c>
      <c r="O1712" s="47" t="s">
        <v>16943</v>
      </c>
      <c r="P1712" s="47">
        <v>1</v>
      </c>
      <c r="Q1712">
        <v>29</v>
      </c>
      <c r="S1712" s="23" t="s">
        <v>2347</v>
      </c>
      <c r="T1712" t="str">
        <f t="shared" si="238"/>
        <v>09</v>
      </c>
      <c r="V1712" t="str">
        <f>+VLOOKUP(B1712,MARCO!E:E,1,FALSE)</f>
        <v>San Miguel</v>
      </c>
      <c r="W1712" t="s">
        <v>134</v>
      </c>
      <c r="X1712" t="s">
        <v>134</v>
      </c>
      <c r="Y1712" t="str">
        <f t="shared" si="239"/>
        <v>R 9 - D 131 - 453 - 3744</v>
      </c>
      <c r="Z1712" t="s">
        <v>20</v>
      </c>
      <c r="AA1712" t="s">
        <v>2349</v>
      </c>
      <c r="AB1712" t="s">
        <v>21</v>
      </c>
      <c r="AD1712" t="str">
        <f t="shared" si="240"/>
        <v>Ate</v>
      </c>
      <c r="AE1712" t="s">
        <v>22</v>
      </c>
      <c r="AF1712" t="s">
        <v>23</v>
      </c>
      <c r="AG1712" t="s">
        <v>26</v>
      </c>
      <c r="AH1712" t="s">
        <v>2348</v>
      </c>
      <c r="AI1712" s="13">
        <f t="shared" si="241"/>
        <v>29</v>
      </c>
      <c r="AJ1712" s="13">
        <f t="shared" si="242"/>
        <v>1</v>
      </c>
      <c r="AK1712" s="21">
        <v>1</v>
      </c>
      <c r="AM1712" t="s">
        <v>2154</v>
      </c>
      <c r="AN1712" t="str">
        <f t="shared" si="236"/>
        <v>R09</v>
      </c>
      <c r="AO1712" s="20" t="str">
        <f t="shared" si="237"/>
        <v>FINES_R09</v>
      </c>
      <c r="AP1712" s="25">
        <f t="shared" si="243"/>
        <v>0.1677220165729523</v>
      </c>
      <c r="AQ1712" s="24" t="str">
        <f>+IFERROR(VLOOKUP(Y1712,#REF!,2,FALSE),"-")</f>
        <v>-</v>
      </c>
      <c r="AR1712" s="13" t="s">
        <v>2393</v>
      </c>
      <c r="AS1712" t="s">
        <v>2397</v>
      </c>
      <c r="AT1712" t="str">
        <f t="shared" si="244"/>
        <v>Av Balbin - 2081 e/ Gelly Y Obes y Roque Saenz PeÑa - San Miguel San Miguel</v>
      </c>
    </row>
    <row r="1713" spans="1:46" ht="15.75" thickBot="1" x14ac:dyDescent="0.3">
      <c r="A1713" s="47">
        <v>9</v>
      </c>
      <c r="B1713" s="47" t="s">
        <v>2032</v>
      </c>
      <c r="C1713" s="47" t="s">
        <v>2486</v>
      </c>
      <c r="D1713" s="47" t="s">
        <v>2046</v>
      </c>
      <c r="E1713" s="47" t="s">
        <v>99</v>
      </c>
      <c r="F1713" s="47" t="s">
        <v>10351</v>
      </c>
      <c r="G1713" s="47" t="s">
        <v>10352</v>
      </c>
      <c r="H1713" s="47" t="s">
        <v>10353</v>
      </c>
      <c r="I1713" s="47" t="s">
        <v>2414</v>
      </c>
      <c r="J1713" s="47"/>
      <c r="K1713" s="47" t="s">
        <v>14508</v>
      </c>
      <c r="L1713" s="47">
        <v>0.66437512636184692</v>
      </c>
      <c r="M1713" s="47">
        <v>-34.522153724330003</v>
      </c>
      <c r="N1713" s="47">
        <v>-58.772330517431001</v>
      </c>
      <c r="O1713" s="47" t="s">
        <v>16944</v>
      </c>
      <c r="P1713" s="47">
        <v>1</v>
      </c>
      <c r="Q1713">
        <v>72</v>
      </c>
      <c r="S1713" s="23" t="s">
        <v>2347</v>
      </c>
      <c r="T1713" t="str">
        <f t="shared" si="238"/>
        <v>09</v>
      </c>
      <c r="V1713" t="str">
        <f>+VLOOKUP(B1713,MARCO!E:E,1,FALSE)</f>
        <v>José C. Paz</v>
      </c>
      <c r="W1713" t="s">
        <v>134</v>
      </c>
      <c r="X1713" t="s">
        <v>134</v>
      </c>
      <c r="Y1713" t="str">
        <f t="shared" si="239"/>
        <v>R 9 - D 132 - 457 - 3023</v>
      </c>
      <c r="Z1713" t="s">
        <v>20</v>
      </c>
      <c r="AA1713" t="s">
        <v>2349</v>
      </c>
      <c r="AB1713" t="s">
        <v>21</v>
      </c>
      <c r="AD1713" t="str">
        <f t="shared" si="240"/>
        <v>Sede 19</v>
      </c>
      <c r="AE1713" t="s">
        <v>22</v>
      </c>
      <c r="AF1713" t="s">
        <v>23</v>
      </c>
      <c r="AG1713" t="s">
        <v>26</v>
      </c>
      <c r="AH1713" t="s">
        <v>2348</v>
      </c>
      <c r="AI1713" s="13">
        <f t="shared" si="241"/>
        <v>72</v>
      </c>
      <c r="AJ1713" s="13">
        <f t="shared" si="242"/>
        <v>1</v>
      </c>
      <c r="AK1713" s="21">
        <v>1</v>
      </c>
      <c r="AM1713" t="s">
        <v>2154</v>
      </c>
      <c r="AN1713" t="str">
        <f t="shared" si="236"/>
        <v>R09</v>
      </c>
      <c r="AO1713" s="20" t="str">
        <f t="shared" si="237"/>
        <v>FINES_R09</v>
      </c>
      <c r="AP1713" s="25">
        <f t="shared" si="243"/>
        <v>0.66437512636184692</v>
      </c>
      <c r="AQ1713" s="24" t="str">
        <f>+IFERROR(VLOOKUP(Y1713,#REF!,2,FALSE),"-")</f>
        <v>-</v>
      </c>
      <c r="AR1713" s="13" t="s">
        <v>2393</v>
      </c>
      <c r="AS1713" t="s">
        <v>2397</v>
      </c>
      <c r="AT1713" t="str">
        <f t="shared" si="244"/>
        <v>Oribe - 3411 e/ Carmen Puch y Atahualpa - José C. Paz</v>
      </c>
    </row>
    <row r="1714" spans="1:46" ht="15.75" thickBot="1" x14ac:dyDescent="0.3">
      <c r="A1714" s="47">
        <v>9</v>
      </c>
      <c r="B1714" s="47" t="s">
        <v>2032</v>
      </c>
      <c r="C1714" s="47" t="s">
        <v>2376</v>
      </c>
      <c r="D1714" s="47" t="s">
        <v>2043</v>
      </c>
      <c r="E1714" s="47" t="s">
        <v>445</v>
      </c>
      <c r="F1714" s="47" t="s">
        <v>10355</v>
      </c>
      <c r="G1714" s="47" t="s">
        <v>10356</v>
      </c>
      <c r="H1714" s="47" t="s">
        <v>10357</v>
      </c>
      <c r="I1714" s="47" t="s">
        <v>2414</v>
      </c>
      <c r="J1714" s="47"/>
      <c r="K1714" s="47" t="s">
        <v>14509</v>
      </c>
      <c r="L1714" s="47">
        <v>0.65072083473205566</v>
      </c>
      <c r="M1714" s="47">
        <v>-34.531304499999997</v>
      </c>
      <c r="N1714" s="47">
        <v>-58.7742845</v>
      </c>
      <c r="O1714" s="47" t="s">
        <v>16945</v>
      </c>
      <c r="P1714" s="47">
        <v>1</v>
      </c>
      <c r="Q1714">
        <v>25</v>
      </c>
      <c r="S1714" s="23" t="s">
        <v>2347</v>
      </c>
      <c r="T1714" t="str">
        <f t="shared" si="238"/>
        <v>09</v>
      </c>
      <c r="V1714" t="str">
        <f>+VLOOKUP(B1714,MARCO!E:E,1,FALSE)</f>
        <v>José C. Paz</v>
      </c>
      <c r="W1714" t="s">
        <v>134</v>
      </c>
      <c r="X1714" t="s">
        <v>134</v>
      </c>
      <c r="Y1714" t="str">
        <f t="shared" si="239"/>
        <v>R 9 - D 132 - 454 - 3042</v>
      </c>
      <c r="Z1714" t="s">
        <v>20</v>
      </c>
      <c r="AA1714" t="s">
        <v>2349</v>
      </c>
      <c r="AB1714" t="s">
        <v>21</v>
      </c>
      <c r="AD1714" t="str">
        <f t="shared" si="240"/>
        <v>Sede 33</v>
      </c>
      <c r="AE1714" t="s">
        <v>22</v>
      </c>
      <c r="AF1714" t="s">
        <v>23</v>
      </c>
      <c r="AG1714" t="s">
        <v>26</v>
      </c>
      <c r="AH1714" t="s">
        <v>2348</v>
      </c>
      <c r="AI1714" s="13">
        <f t="shared" si="241"/>
        <v>25</v>
      </c>
      <c r="AJ1714" s="13">
        <f t="shared" si="242"/>
        <v>1</v>
      </c>
      <c r="AK1714" s="21">
        <v>1</v>
      </c>
      <c r="AM1714" t="s">
        <v>2154</v>
      </c>
      <c r="AN1714" t="str">
        <f t="shared" si="236"/>
        <v>R09</v>
      </c>
      <c r="AO1714" s="20" t="str">
        <f t="shared" si="237"/>
        <v>FINES_R09</v>
      </c>
      <c r="AP1714" s="25">
        <f t="shared" si="243"/>
        <v>0.65072083473205566</v>
      </c>
      <c r="AQ1714" s="24" t="str">
        <f>+IFERROR(VLOOKUP(Y1714,#REF!,2,FALSE),"-")</f>
        <v>-</v>
      </c>
      <c r="AR1714" s="13" t="s">
        <v>2393</v>
      </c>
      <c r="AS1714" t="s">
        <v>2397</v>
      </c>
      <c r="AT1714" t="str">
        <f t="shared" si="244"/>
        <v>Bramante Y Colon - José C. Paz</v>
      </c>
    </row>
    <row r="1715" spans="1:46" ht="15.75" thickBot="1" x14ac:dyDescent="0.3">
      <c r="A1715" s="47">
        <v>9</v>
      </c>
      <c r="B1715" s="47" t="s">
        <v>2032</v>
      </c>
      <c r="C1715" s="47" t="s">
        <v>2376</v>
      </c>
      <c r="D1715" s="47" t="s">
        <v>2043</v>
      </c>
      <c r="E1715" s="47" t="s">
        <v>445</v>
      </c>
      <c r="F1715" s="47" t="s">
        <v>10359</v>
      </c>
      <c r="G1715" s="47" t="s">
        <v>10360</v>
      </c>
      <c r="H1715" s="47" t="s">
        <v>10361</v>
      </c>
      <c r="I1715" s="47" t="s">
        <v>2414</v>
      </c>
      <c r="J1715" s="47"/>
      <c r="K1715" s="47" t="s">
        <v>14510</v>
      </c>
      <c r="L1715" s="47">
        <v>0.63204509019851685</v>
      </c>
      <c r="M1715" s="47">
        <v>-34.5196969</v>
      </c>
      <c r="N1715" s="47">
        <v>-58.808529200000002</v>
      </c>
      <c r="O1715" s="47" t="s">
        <v>16946</v>
      </c>
      <c r="P1715" s="47">
        <v>1</v>
      </c>
      <c r="Q1715">
        <v>24</v>
      </c>
      <c r="S1715" s="23" t="s">
        <v>2347</v>
      </c>
      <c r="T1715" t="str">
        <f t="shared" si="238"/>
        <v>09</v>
      </c>
      <c r="V1715" t="str">
        <f>+VLOOKUP(B1715,MARCO!E:E,1,FALSE)</f>
        <v>José C. Paz</v>
      </c>
      <c r="W1715" t="s">
        <v>134</v>
      </c>
      <c r="X1715" t="s">
        <v>134</v>
      </c>
      <c r="Y1715" t="str">
        <f t="shared" si="239"/>
        <v>R 9 - D 132 - 454 - 3052</v>
      </c>
      <c r="Z1715" t="s">
        <v>20</v>
      </c>
      <c r="AA1715" t="s">
        <v>2349</v>
      </c>
      <c r="AB1715" t="s">
        <v>21</v>
      </c>
      <c r="AD1715" t="str">
        <f t="shared" si="240"/>
        <v>Sede 135</v>
      </c>
      <c r="AE1715" t="s">
        <v>22</v>
      </c>
      <c r="AF1715" t="s">
        <v>23</v>
      </c>
      <c r="AG1715" t="s">
        <v>26</v>
      </c>
      <c r="AH1715" t="s">
        <v>2348</v>
      </c>
      <c r="AI1715" s="13">
        <f t="shared" si="241"/>
        <v>24</v>
      </c>
      <c r="AJ1715" s="13">
        <f t="shared" si="242"/>
        <v>1</v>
      </c>
      <c r="AK1715" s="21">
        <v>1</v>
      </c>
      <c r="AM1715" t="s">
        <v>2154</v>
      </c>
      <c r="AN1715" t="str">
        <f t="shared" si="236"/>
        <v>R09</v>
      </c>
      <c r="AO1715" s="20" t="str">
        <f t="shared" si="237"/>
        <v>FINES_R09</v>
      </c>
      <c r="AP1715" s="25">
        <f t="shared" si="243"/>
        <v>0.63204509019851685</v>
      </c>
      <c r="AQ1715" s="24" t="str">
        <f>+IFERROR(VLOOKUP(Y1715,#REF!,2,FALSE),"-")</f>
        <v>-</v>
      </c>
      <c r="AR1715" s="13" t="s">
        <v>2393</v>
      </c>
      <c r="AS1715" t="s">
        <v>2398</v>
      </c>
      <c r="AT1715" t="str">
        <f t="shared" si="244"/>
        <v>Gran Colombia .- Lamas - 2800 - José C. Paz</v>
      </c>
    </row>
    <row r="1716" spans="1:46" ht="15.75" thickBot="1" x14ac:dyDescent="0.3">
      <c r="A1716" s="47">
        <v>9</v>
      </c>
      <c r="B1716" s="47" t="s">
        <v>2032</v>
      </c>
      <c r="C1716" s="47" t="s">
        <v>2378</v>
      </c>
      <c r="D1716" s="47" t="s">
        <v>2039</v>
      </c>
      <c r="E1716" s="47" t="s">
        <v>2040</v>
      </c>
      <c r="F1716" s="47" t="s">
        <v>10363</v>
      </c>
      <c r="G1716" s="47" t="s">
        <v>2245</v>
      </c>
      <c r="H1716" s="47" t="s">
        <v>10364</v>
      </c>
      <c r="I1716" s="47" t="s">
        <v>2414</v>
      </c>
      <c r="J1716" s="47"/>
      <c r="K1716" s="47" t="s">
        <v>14511</v>
      </c>
      <c r="L1716" s="47">
        <v>0.28805732727050781</v>
      </c>
      <c r="M1716" s="47">
        <v>-34.516993902864002</v>
      </c>
      <c r="N1716" s="47">
        <v>-58.739001899370002</v>
      </c>
      <c r="O1716" s="47" t="s">
        <v>16947</v>
      </c>
      <c r="P1716" s="47">
        <v>1</v>
      </c>
      <c r="Q1716">
        <v>33</v>
      </c>
      <c r="S1716" s="23" t="s">
        <v>2347</v>
      </c>
      <c r="T1716" t="str">
        <f t="shared" si="238"/>
        <v>09</v>
      </c>
      <c r="V1716" t="str">
        <f>+VLOOKUP(B1716,MARCO!E:E,1,FALSE)</f>
        <v>José C. Paz</v>
      </c>
      <c r="W1716" t="s">
        <v>134</v>
      </c>
      <c r="X1716" t="s">
        <v>134</v>
      </c>
      <c r="Y1716" t="str">
        <f t="shared" si="239"/>
        <v>R 9 - D 132 - 451 - 2406</v>
      </c>
      <c r="Z1716" t="s">
        <v>20</v>
      </c>
      <c r="AA1716" t="s">
        <v>2349</v>
      </c>
      <c r="AB1716" t="s">
        <v>21</v>
      </c>
      <c r="AD1716" t="str">
        <f t="shared" si="240"/>
        <v>Sede 143</v>
      </c>
      <c r="AE1716" t="s">
        <v>22</v>
      </c>
      <c r="AF1716" t="s">
        <v>23</v>
      </c>
      <c r="AG1716" t="s">
        <v>26</v>
      </c>
      <c r="AH1716" t="s">
        <v>2348</v>
      </c>
      <c r="AI1716" s="13">
        <f t="shared" si="241"/>
        <v>33</v>
      </c>
      <c r="AJ1716" s="13">
        <f t="shared" si="242"/>
        <v>1</v>
      </c>
      <c r="AK1716" s="21">
        <v>1</v>
      </c>
      <c r="AM1716" t="s">
        <v>2154</v>
      </c>
      <c r="AN1716" t="str">
        <f t="shared" si="236"/>
        <v>R09</v>
      </c>
      <c r="AO1716" s="20" t="str">
        <f t="shared" si="237"/>
        <v>FINES_R09</v>
      </c>
      <c r="AP1716" s="25">
        <f t="shared" si="243"/>
        <v>0.28805732727050781</v>
      </c>
      <c r="AQ1716" s="24" t="str">
        <f>+IFERROR(VLOOKUP(Y1716,#REF!,2,FALSE),"-")</f>
        <v>-</v>
      </c>
      <c r="AR1716" s="13" t="s">
        <v>2393</v>
      </c>
      <c r="AS1716" t="s">
        <v>2398</v>
      </c>
      <c r="AT1716" t="str">
        <f t="shared" si="244"/>
        <v>Serrano - 4535 e/ 4535 - José C. Paz</v>
      </c>
    </row>
    <row r="1717" spans="1:46" ht="15.75" thickBot="1" x14ac:dyDescent="0.3">
      <c r="A1717" s="47">
        <v>9</v>
      </c>
      <c r="B1717" s="47" t="s">
        <v>2032</v>
      </c>
      <c r="C1717" s="47" t="s">
        <v>2486</v>
      </c>
      <c r="D1717" s="47" t="s">
        <v>2046</v>
      </c>
      <c r="E1717" s="47" t="s">
        <v>99</v>
      </c>
      <c r="F1717" s="47" t="s">
        <v>10366</v>
      </c>
      <c r="G1717" s="47" t="s">
        <v>10367</v>
      </c>
      <c r="H1717" s="47" t="s">
        <v>10368</v>
      </c>
      <c r="I1717" s="47" t="s">
        <v>2414</v>
      </c>
      <c r="J1717" s="47"/>
      <c r="K1717" s="47" t="s">
        <v>14512</v>
      </c>
      <c r="L1717" s="47">
        <v>0.81841248273849487</v>
      </c>
      <c r="M1717" s="47">
        <v>-34.535540258380998</v>
      </c>
      <c r="N1717" s="47">
        <v>-58.784556464897001</v>
      </c>
      <c r="O1717" s="47" t="s">
        <v>16948</v>
      </c>
      <c r="P1717" s="47">
        <v>1</v>
      </c>
      <c r="Q1717">
        <v>21</v>
      </c>
      <c r="S1717" s="23" t="s">
        <v>2347</v>
      </c>
      <c r="T1717" t="str">
        <f t="shared" si="238"/>
        <v>09</v>
      </c>
      <c r="V1717" t="str">
        <f>+VLOOKUP(B1717,MARCO!E:E,1,FALSE)</f>
        <v>José C. Paz</v>
      </c>
      <c r="W1717" t="s">
        <v>134</v>
      </c>
      <c r="X1717" t="s">
        <v>134</v>
      </c>
      <c r="Y1717" t="str">
        <f t="shared" si="239"/>
        <v>R 9 - D 132 - 457 - 3054</v>
      </c>
      <c r="Z1717" t="s">
        <v>20</v>
      </c>
      <c r="AA1717" t="s">
        <v>2349</v>
      </c>
      <c r="AB1717" t="s">
        <v>21</v>
      </c>
      <c r="AD1717" t="str">
        <f t="shared" si="240"/>
        <v>Sede 141</v>
      </c>
      <c r="AE1717" t="s">
        <v>22</v>
      </c>
      <c r="AF1717" t="s">
        <v>23</v>
      </c>
      <c r="AG1717" t="s">
        <v>26</v>
      </c>
      <c r="AH1717" t="s">
        <v>2348</v>
      </c>
      <c r="AI1717" s="13">
        <f t="shared" si="241"/>
        <v>21</v>
      </c>
      <c r="AJ1717" s="13">
        <f t="shared" si="242"/>
        <v>1</v>
      </c>
      <c r="AK1717" s="21">
        <v>1</v>
      </c>
      <c r="AM1717" t="s">
        <v>2154</v>
      </c>
      <c r="AN1717" t="str">
        <f t="shared" si="236"/>
        <v>R09</v>
      </c>
      <c r="AO1717" s="20" t="str">
        <f t="shared" si="237"/>
        <v>FINES_R09</v>
      </c>
      <c r="AP1717" s="25">
        <f t="shared" si="243"/>
        <v>0.81841248273849487</v>
      </c>
      <c r="AQ1717" s="24" t="str">
        <f>+IFERROR(VLOOKUP(Y1717,#REF!,2,FALSE),"-")</f>
        <v>-</v>
      </c>
      <c r="AR1717" s="13" t="s">
        <v>2393</v>
      </c>
      <c r="AS1717" t="s">
        <v>2397</v>
      </c>
      <c r="AT1717" t="str">
        <f t="shared" si="244"/>
        <v>Calderon De La Barca - 4871 e/ Rodrigo De Triana y V. De Astrada - José C. Paz</v>
      </c>
    </row>
    <row r="1718" spans="1:46" ht="15.75" thickBot="1" x14ac:dyDescent="0.3">
      <c r="A1718" s="47">
        <v>9</v>
      </c>
      <c r="B1718" s="47" t="s">
        <v>2032</v>
      </c>
      <c r="C1718" s="47" t="s">
        <v>2378</v>
      </c>
      <c r="D1718" s="47" t="s">
        <v>2039</v>
      </c>
      <c r="E1718" s="47" t="s">
        <v>2040</v>
      </c>
      <c r="F1718" s="47" t="s">
        <v>10370</v>
      </c>
      <c r="G1718" s="47" t="s">
        <v>10371</v>
      </c>
      <c r="H1718" s="47" t="s">
        <v>10372</v>
      </c>
      <c r="I1718" s="47" t="s">
        <v>2414</v>
      </c>
      <c r="J1718" s="47"/>
      <c r="K1718" s="47" t="s">
        <v>14513</v>
      </c>
      <c r="L1718" s="47">
        <v>0.7012060284614563</v>
      </c>
      <c r="M1718" s="47">
        <v>-34.533553900000001</v>
      </c>
      <c r="N1718" s="47">
        <v>-58.772285799999999</v>
      </c>
      <c r="O1718" s="47" t="s">
        <v>16949</v>
      </c>
      <c r="P1718" s="47">
        <v>1</v>
      </c>
      <c r="Q1718">
        <v>6</v>
      </c>
      <c r="S1718" s="23" t="s">
        <v>2347</v>
      </c>
      <c r="T1718" t="str">
        <f t="shared" si="238"/>
        <v>09</v>
      </c>
      <c r="V1718" t="str">
        <f>+VLOOKUP(B1718,MARCO!E:E,1,FALSE)</f>
        <v>José C. Paz</v>
      </c>
      <c r="W1718" t="s">
        <v>134</v>
      </c>
      <c r="X1718" t="s">
        <v>134</v>
      </c>
      <c r="Y1718" t="str">
        <f t="shared" si="239"/>
        <v>R 9 - D 132 - 451 - 3057</v>
      </c>
      <c r="Z1718" t="s">
        <v>20</v>
      </c>
      <c r="AA1718" t="s">
        <v>2349</v>
      </c>
      <c r="AB1718" t="s">
        <v>21</v>
      </c>
      <c r="AD1718" t="str">
        <f t="shared" si="240"/>
        <v>Sede 150</v>
      </c>
      <c r="AE1718" t="s">
        <v>22</v>
      </c>
      <c r="AF1718" t="s">
        <v>23</v>
      </c>
      <c r="AG1718" t="s">
        <v>26</v>
      </c>
      <c r="AH1718" t="s">
        <v>2348</v>
      </c>
      <c r="AI1718" s="13">
        <f t="shared" si="241"/>
        <v>6</v>
      </c>
      <c r="AJ1718" s="13">
        <f t="shared" si="242"/>
        <v>1</v>
      </c>
      <c r="AK1718" s="21">
        <v>1</v>
      </c>
      <c r="AM1718" t="s">
        <v>2154</v>
      </c>
      <c r="AN1718" t="str">
        <f t="shared" si="236"/>
        <v>R09</v>
      </c>
      <c r="AO1718" s="20" t="str">
        <f t="shared" si="237"/>
        <v>FINES_R09</v>
      </c>
      <c r="AP1718" s="25">
        <f t="shared" si="243"/>
        <v>0.7012060284614563</v>
      </c>
      <c r="AQ1718" s="24" t="str">
        <f>+IFERROR(VLOOKUP(Y1718,#REF!,2,FALSE),"-")</f>
        <v>-</v>
      </c>
      <c r="AR1718" s="13" t="s">
        <v>2393</v>
      </c>
      <c r="AS1718" t="s">
        <v>2398</v>
      </c>
      <c r="AT1718" t="str">
        <f t="shared" si="244"/>
        <v>Altube Y Bramante - José C. Paz</v>
      </c>
    </row>
    <row r="1719" spans="1:46" ht="15.75" thickBot="1" x14ac:dyDescent="0.3">
      <c r="A1719" s="47">
        <v>9</v>
      </c>
      <c r="B1719" s="47" t="s">
        <v>2032</v>
      </c>
      <c r="C1719" s="47" t="s">
        <v>2378</v>
      </c>
      <c r="D1719" s="47" t="s">
        <v>2039</v>
      </c>
      <c r="E1719" s="47" t="s">
        <v>2040</v>
      </c>
      <c r="F1719" s="47" t="s">
        <v>10374</v>
      </c>
      <c r="G1719" s="47" t="s">
        <v>10375</v>
      </c>
      <c r="H1719" s="47" t="s">
        <v>10376</v>
      </c>
      <c r="I1719" s="47" t="s">
        <v>2414</v>
      </c>
      <c r="J1719" s="47"/>
      <c r="K1719" s="47" t="s">
        <v>14514</v>
      </c>
      <c r="L1719" s="47">
        <v>0.63858062028884888</v>
      </c>
      <c r="M1719" s="47">
        <v>-34.529079600000003</v>
      </c>
      <c r="N1719" s="47">
        <v>-58.780585700000003</v>
      </c>
      <c r="O1719" s="47" t="s">
        <v>16950</v>
      </c>
      <c r="P1719" s="47">
        <v>1</v>
      </c>
      <c r="Q1719">
        <v>20</v>
      </c>
      <c r="S1719" s="23" t="s">
        <v>2347</v>
      </c>
      <c r="T1719" t="str">
        <f t="shared" si="238"/>
        <v>09</v>
      </c>
      <c r="V1719" t="str">
        <f>+VLOOKUP(B1719,MARCO!E:E,1,FALSE)</f>
        <v>José C. Paz</v>
      </c>
      <c r="W1719" t="s">
        <v>134</v>
      </c>
      <c r="X1719" t="s">
        <v>134</v>
      </c>
      <c r="Y1719" t="str">
        <f t="shared" si="239"/>
        <v>R 9 - D 132 - 451 - 3062</v>
      </c>
      <c r="Z1719" t="s">
        <v>20</v>
      </c>
      <c r="AA1719" t="s">
        <v>2349</v>
      </c>
      <c r="AB1719" t="s">
        <v>21</v>
      </c>
      <c r="AD1719" t="str">
        <f t="shared" si="240"/>
        <v>Sede 153</v>
      </c>
      <c r="AE1719" t="s">
        <v>22</v>
      </c>
      <c r="AF1719" t="s">
        <v>23</v>
      </c>
      <c r="AG1719" t="s">
        <v>26</v>
      </c>
      <c r="AH1719" t="s">
        <v>2348</v>
      </c>
      <c r="AI1719" s="13">
        <f t="shared" si="241"/>
        <v>20</v>
      </c>
      <c r="AJ1719" s="13">
        <f t="shared" si="242"/>
        <v>1</v>
      </c>
      <c r="AK1719" s="21">
        <v>1</v>
      </c>
      <c r="AM1719" t="s">
        <v>2154</v>
      </c>
      <c r="AN1719" t="str">
        <f t="shared" si="236"/>
        <v>R09</v>
      </c>
      <c r="AO1719" s="20" t="str">
        <f t="shared" si="237"/>
        <v>FINES_R09</v>
      </c>
      <c r="AP1719" s="25">
        <f t="shared" si="243"/>
        <v>0.63858062028884888</v>
      </c>
      <c r="AQ1719" s="24" t="str">
        <f>+IFERROR(VLOOKUP(Y1719,#REF!,2,FALSE),"-")</f>
        <v>-</v>
      </c>
      <c r="AR1719" s="13" t="s">
        <v>2393</v>
      </c>
      <c r="AS1719" t="s">
        <v>2397</v>
      </c>
      <c r="AT1719" t="str">
        <f t="shared" si="244"/>
        <v>Av. Potosi - 336 - José C. Paz</v>
      </c>
    </row>
    <row r="1720" spans="1:46" ht="15.75" thickBot="1" x14ac:dyDescent="0.3">
      <c r="A1720" s="47">
        <v>9</v>
      </c>
      <c r="B1720" s="47" t="s">
        <v>2032</v>
      </c>
      <c r="C1720" s="47" t="s">
        <v>2378</v>
      </c>
      <c r="D1720" s="47" t="s">
        <v>2039</v>
      </c>
      <c r="E1720" s="47" t="s">
        <v>2040</v>
      </c>
      <c r="F1720" s="47" t="s">
        <v>10378</v>
      </c>
      <c r="G1720" s="47" t="s">
        <v>2243</v>
      </c>
      <c r="H1720" s="47" t="s">
        <v>10379</v>
      </c>
      <c r="I1720" s="47" t="s">
        <v>2414</v>
      </c>
      <c r="J1720" s="47"/>
      <c r="K1720" s="47" t="s">
        <v>14515</v>
      </c>
      <c r="L1720" s="47">
        <v>0.45615419745445251</v>
      </c>
      <c r="M1720" s="47">
        <v>-34.5122924</v>
      </c>
      <c r="N1720" s="47">
        <v>-58.741601199999998</v>
      </c>
      <c r="O1720" s="47" t="s">
        <v>16951</v>
      </c>
      <c r="P1720" s="47">
        <v>1</v>
      </c>
      <c r="Q1720">
        <v>18</v>
      </c>
      <c r="S1720" s="23" t="s">
        <v>2347</v>
      </c>
      <c r="T1720" t="str">
        <f t="shared" si="238"/>
        <v>09</v>
      </c>
      <c r="V1720" t="str">
        <f>+VLOOKUP(B1720,MARCO!E:E,1,FALSE)</f>
        <v>José C. Paz</v>
      </c>
      <c r="W1720" t="s">
        <v>134</v>
      </c>
      <c r="X1720" t="s">
        <v>134</v>
      </c>
      <c r="Y1720" t="str">
        <f t="shared" si="239"/>
        <v>R 9 - D 132 - 451 - 2414</v>
      </c>
      <c r="Z1720" t="s">
        <v>20</v>
      </c>
      <c r="AA1720" t="s">
        <v>2349</v>
      </c>
      <c r="AB1720" t="s">
        <v>21</v>
      </c>
      <c r="AD1720" t="str">
        <f t="shared" si="240"/>
        <v>Sede 133</v>
      </c>
      <c r="AE1720" t="s">
        <v>22</v>
      </c>
      <c r="AF1720" t="s">
        <v>23</v>
      </c>
      <c r="AG1720" t="s">
        <v>26</v>
      </c>
      <c r="AH1720" t="s">
        <v>2348</v>
      </c>
      <c r="AI1720" s="13">
        <f t="shared" si="241"/>
        <v>18</v>
      </c>
      <c r="AJ1720" s="13">
        <f t="shared" si="242"/>
        <v>1</v>
      </c>
      <c r="AK1720" s="21">
        <v>1</v>
      </c>
      <c r="AM1720" t="s">
        <v>2154</v>
      </c>
      <c r="AN1720" t="str">
        <f t="shared" si="236"/>
        <v>R09</v>
      </c>
      <c r="AO1720" s="20" t="str">
        <f t="shared" si="237"/>
        <v>FINES_R09</v>
      </c>
      <c r="AP1720" s="25">
        <f t="shared" si="243"/>
        <v>0.45615419745445251</v>
      </c>
      <c r="AQ1720" s="24" t="str">
        <f>+IFERROR(VLOOKUP(Y1720,#REF!,2,FALSE),"-")</f>
        <v>-</v>
      </c>
      <c r="AR1720" s="13" t="s">
        <v>2393</v>
      </c>
      <c r="AS1720" t="s">
        <v>2398</v>
      </c>
      <c r="AT1720" t="str">
        <f t="shared" si="244"/>
        <v>Chopin - 701 - José C. Paz</v>
      </c>
    </row>
    <row r="1721" spans="1:46" ht="15.75" thickBot="1" x14ac:dyDescent="0.3">
      <c r="A1721" s="47">
        <v>9</v>
      </c>
      <c r="B1721" s="47" t="s">
        <v>2032</v>
      </c>
      <c r="C1721" s="47" t="s">
        <v>2376</v>
      </c>
      <c r="D1721" s="47" t="s">
        <v>2043</v>
      </c>
      <c r="E1721" s="47" t="s">
        <v>445</v>
      </c>
      <c r="F1721" s="47" t="s">
        <v>10381</v>
      </c>
      <c r="G1721" s="47" t="s">
        <v>2246</v>
      </c>
      <c r="H1721" s="47" t="s">
        <v>10382</v>
      </c>
      <c r="I1721" s="47" t="s">
        <v>2414</v>
      </c>
      <c r="J1721" s="47"/>
      <c r="K1721" s="47" t="s">
        <v>14516</v>
      </c>
      <c r="L1721" s="47">
        <v>0.47177943587303162</v>
      </c>
      <c r="M1721" s="47">
        <v>-34.506784283792001</v>
      </c>
      <c r="N1721" s="47">
        <v>-58.74588578881</v>
      </c>
      <c r="O1721" s="47" t="s">
        <v>16952</v>
      </c>
      <c r="P1721" s="47">
        <v>1</v>
      </c>
      <c r="Q1721">
        <v>23</v>
      </c>
      <c r="S1721" s="23" t="s">
        <v>2347</v>
      </c>
      <c r="T1721" t="str">
        <f t="shared" si="238"/>
        <v>09</v>
      </c>
      <c r="V1721" t="str">
        <f>+VLOOKUP(B1721,MARCO!E:E,1,FALSE)</f>
        <v>José C. Paz</v>
      </c>
      <c r="W1721" t="s">
        <v>134</v>
      </c>
      <c r="X1721" t="s">
        <v>134</v>
      </c>
      <c r="Y1721" t="str">
        <f t="shared" si="239"/>
        <v>R 9 - D 132 - 454 - 2418</v>
      </c>
      <c r="Z1721" t="s">
        <v>20</v>
      </c>
      <c r="AA1721" t="s">
        <v>2349</v>
      </c>
      <c r="AB1721" t="s">
        <v>21</v>
      </c>
      <c r="AD1721" t="str">
        <f t="shared" si="240"/>
        <v>Sede 54</v>
      </c>
      <c r="AE1721" t="s">
        <v>22</v>
      </c>
      <c r="AF1721" t="s">
        <v>23</v>
      </c>
      <c r="AG1721" t="s">
        <v>26</v>
      </c>
      <c r="AH1721" t="s">
        <v>2348</v>
      </c>
      <c r="AI1721" s="13">
        <f t="shared" si="241"/>
        <v>23</v>
      </c>
      <c r="AJ1721" s="13">
        <f t="shared" si="242"/>
        <v>1</v>
      </c>
      <c r="AK1721" s="21">
        <v>1</v>
      </c>
      <c r="AM1721" t="s">
        <v>2154</v>
      </c>
      <c r="AN1721" t="str">
        <f t="shared" si="236"/>
        <v>R09</v>
      </c>
      <c r="AO1721" s="20" t="str">
        <f t="shared" si="237"/>
        <v>FINES_R09</v>
      </c>
      <c r="AP1721" s="25">
        <f t="shared" si="243"/>
        <v>0.47177943587303162</v>
      </c>
      <c r="AQ1721" s="24" t="str">
        <f>+IFERROR(VLOOKUP(Y1721,#REF!,2,FALSE),"-")</f>
        <v>-</v>
      </c>
      <c r="AR1721" s="13" t="s">
        <v>2393</v>
      </c>
      <c r="AS1721" t="s">
        <v>2398</v>
      </c>
      <c r="AT1721" t="str">
        <f t="shared" si="244"/>
        <v>Calle 18 - 706 e/ Canning - José C. Paz</v>
      </c>
    </row>
    <row r="1722" spans="1:46" ht="15.75" thickBot="1" x14ac:dyDescent="0.3">
      <c r="A1722" s="47">
        <v>9</v>
      </c>
      <c r="B1722" s="47" t="s">
        <v>2032</v>
      </c>
      <c r="C1722" s="47" t="s">
        <v>2378</v>
      </c>
      <c r="D1722" s="47" t="s">
        <v>2039</v>
      </c>
      <c r="E1722" s="47" t="s">
        <v>2040</v>
      </c>
      <c r="F1722" s="47" t="s">
        <v>10384</v>
      </c>
      <c r="G1722" s="47" t="s">
        <v>2244</v>
      </c>
      <c r="H1722" s="47" t="s">
        <v>10385</v>
      </c>
      <c r="I1722" s="47" t="s">
        <v>2414</v>
      </c>
      <c r="J1722" s="47"/>
      <c r="K1722" s="47" t="s">
        <v>14517</v>
      </c>
      <c r="L1722" s="47">
        <v>0.36121043562889099</v>
      </c>
      <c r="M1722" s="47">
        <v>-34.522146223912998</v>
      </c>
      <c r="N1722" s="47">
        <v>-58.748944860698003</v>
      </c>
      <c r="O1722" s="47" t="s">
        <v>16953</v>
      </c>
      <c r="P1722" s="47">
        <v>1</v>
      </c>
      <c r="Q1722">
        <v>10</v>
      </c>
      <c r="S1722" s="23" t="s">
        <v>2347</v>
      </c>
      <c r="T1722" t="str">
        <f t="shared" si="238"/>
        <v>09</v>
      </c>
      <c r="V1722" t="str">
        <f>+VLOOKUP(B1722,MARCO!E:E,1,FALSE)</f>
        <v>José C. Paz</v>
      </c>
      <c r="W1722" t="s">
        <v>134</v>
      </c>
      <c r="X1722" t="s">
        <v>134</v>
      </c>
      <c r="Y1722" t="str">
        <f t="shared" si="239"/>
        <v>R 9 - D 132 - 451 - 2405</v>
      </c>
      <c r="Z1722" t="s">
        <v>20</v>
      </c>
      <c r="AA1722" t="s">
        <v>2349</v>
      </c>
      <c r="AB1722" t="s">
        <v>21</v>
      </c>
      <c r="AD1722" t="str">
        <f t="shared" si="240"/>
        <v>Sede 136</v>
      </c>
      <c r="AE1722" t="s">
        <v>22</v>
      </c>
      <c r="AF1722" t="s">
        <v>23</v>
      </c>
      <c r="AG1722" t="s">
        <v>26</v>
      </c>
      <c r="AH1722" t="s">
        <v>2348</v>
      </c>
      <c r="AI1722" s="13">
        <f t="shared" si="241"/>
        <v>10</v>
      </c>
      <c r="AJ1722" s="13">
        <f t="shared" si="242"/>
        <v>1</v>
      </c>
      <c r="AK1722" s="21">
        <v>1</v>
      </c>
      <c r="AM1722" t="s">
        <v>2154</v>
      </c>
      <c r="AN1722" t="str">
        <f t="shared" si="236"/>
        <v>R09</v>
      </c>
      <c r="AO1722" s="20" t="str">
        <f t="shared" si="237"/>
        <v>FINES_R09</v>
      </c>
      <c r="AP1722" s="25">
        <f t="shared" si="243"/>
        <v>0.36121043562889099</v>
      </c>
      <c r="AQ1722" s="24" t="str">
        <f>+IFERROR(VLOOKUP(Y1722,#REF!,2,FALSE),"-")</f>
        <v>-</v>
      </c>
      <c r="AR1722" s="13" t="s">
        <v>2393</v>
      </c>
      <c r="AS1722" t="s">
        <v>2397</v>
      </c>
      <c r="AT1722" t="str">
        <f t="shared" si="244"/>
        <v>Lavalle - 1699 - José C. Paz</v>
      </c>
    </row>
    <row r="1723" spans="1:46" ht="15.75" thickBot="1" x14ac:dyDescent="0.3">
      <c r="A1723" s="47">
        <v>9</v>
      </c>
      <c r="B1723" s="47" t="s">
        <v>2032</v>
      </c>
      <c r="C1723" s="47" t="s">
        <v>2378</v>
      </c>
      <c r="D1723" s="47" t="s">
        <v>2039</v>
      </c>
      <c r="E1723" s="47" t="s">
        <v>2040</v>
      </c>
      <c r="F1723" s="47" t="s">
        <v>10387</v>
      </c>
      <c r="G1723" s="47" t="s">
        <v>10388</v>
      </c>
      <c r="H1723" s="47" t="s">
        <v>10389</v>
      </c>
      <c r="I1723" s="47" t="s">
        <v>2414</v>
      </c>
      <c r="J1723" s="47"/>
      <c r="K1723" s="47" t="s">
        <v>14518</v>
      </c>
      <c r="L1723" s="47">
        <v>0.36121043562889099</v>
      </c>
      <c r="M1723" s="47">
        <v>-34.522718491276002</v>
      </c>
      <c r="N1723" s="47">
        <v>-58.749985461473003</v>
      </c>
      <c r="O1723" s="47" t="s">
        <v>16954</v>
      </c>
      <c r="P1723" s="47">
        <v>1</v>
      </c>
      <c r="Q1723">
        <v>11</v>
      </c>
      <c r="S1723" s="23" t="s">
        <v>2347</v>
      </c>
      <c r="T1723" t="str">
        <f t="shared" si="238"/>
        <v>09</v>
      </c>
      <c r="V1723" t="str">
        <f>+VLOOKUP(B1723,MARCO!E:E,1,FALSE)</f>
        <v>José C. Paz</v>
      </c>
      <c r="W1723" t="s">
        <v>134</v>
      </c>
      <c r="X1723" t="s">
        <v>134</v>
      </c>
      <c r="Y1723" t="str">
        <f t="shared" si="239"/>
        <v>R 9 - D 132 - 451 - 4052</v>
      </c>
      <c r="Z1723" t="s">
        <v>20</v>
      </c>
      <c r="AA1723" t="s">
        <v>2349</v>
      </c>
      <c r="AB1723" t="s">
        <v>21</v>
      </c>
      <c r="AD1723" t="str">
        <f t="shared" si="240"/>
        <v>Sede 157</v>
      </c>
      <c r="AE1723" t="s">
        <v>22</v>
      </c>
      <c r="AF1723" t="s">
        <v>23</v>
      </c>
      <c r="AG1723" t="s">
        <v>26</v>
      </c>
      <c r="AH1723" t="s">
        <v>2348</v>
      </c>
      <c r="AI1723" s="13">
        <f t="shared" si="241"/>
        <v>11</v>
      </c>
      <c r="AJ1723" s="13">
        <f t="shared" si="242"/>
        <v>1</v>
      </c>
      <c r="AK1723" s="21">
        <v>1</v>
      </c>
      <c r="AM1723" t="s">
        <v>2154</v>
      </c>
      <c r="AN1723" t="str">
        <f t="shared" si="236"/>
        <v>R09</v>
      </c>
      <c r="AO1723" s="20" t="str">
        <f t="shared" si="237"/>
        <v>FINES_R09</v>
      </c>
      <c r="AP1723" s="25">
        <f t="shared" si="243"/>
        <v>0.36121043562889099</v>
      </c>
      <c r="AQ1723" s="24" t="str">
        <f>+IFERROR(VLOOKUP(Y1723,#REF!,2,FALSE),"-")</f>
        <v>-</v>
      </c>
      <c r="AR1723" s="13" t="s">
        <v>2393</v>
      </c>
      <c r="AS1723" t="s">
        <v>2397</v>
      </c>
      <c r="AT1723" t="str">
        <f t="shared" si="244"/>
        <v>Lavalle - 1721 e/ Zuviria y Granaderos A Caballo - José C. Paz</v>
      </c>
    </row>
    <row r="1724" spans="1:46" ht="15.75" thickBot="1" x14ac:dyDescent="0.3">
      <c r="A1724" s="47">
        <v>9</v>
      </c>
      <c r="B1724" s="47" t="s">
        <v>2032</v>
      </c>
      <c r="C1724" s="47" t="s">
        <v>2374</v>
      </c>
      <c r="D1724" s="47" t="s">
        <v>2042</v>
      </c>
      <c r="E1724" s="47" t="s">
        <v>230</v>
      </c>
      <c r="F1724" s="47" t="s">
        <v>10391</v>
      </c>
      <c r="G1724" s="47" t="s">
        <v>10392</v>
      </c>
      <c r="H1724" s="47" t="s">
        <v>10393</v>
      </c>
      <c r="I1724" s="47" t="s">
        <v>2414</v>
      </c>
      <c r="J1724" s="47"/>
      <c r="K1724" s="47" t="s">
        <v>14519</v>
      </c>
      <c r="L1724" s="47"/>
      <c r="M1724" s="47">
        <v>-34.663634502637997</v>
      </c>
      <c r="N1724" s="47">
        <v>-58.443869807963999</v>
      </c>
      <c r="O1724" s="47" t="s">
        <v>16955</v>
      </c>
      <c r="P1724" s="47">
        <v>2</v>
      </c>
      <c r="Q1724">
        <v>28</v>
      </c>
      <c r="S1724" s="23" t="s">
        <v>2347</v>
      </c>
      <c r="T1724" t="str">
        <f t="shared" si="238"/>
        <v>09</v>
      </c>
      <c r="V1724" t="str">
        <f>+VLOOKUP(B1724,MARCO!E:E,1,FALSE)</f>
        <v>José C. Paz</v>
      </c>
      <c r="W1724" t="s">
        <v>134</v>
      </c>
      <c r="X1724" t="s">
        <v>134</v>
      </c>
      <c r="Y1724" t="str">
        <f t="shared" si="239"/>
        <v>R 9 - D 132 - 453 - 4056</v>
      </c>
      <c r="Z1724" t="s">
        <v>20</v>
      </c>
      <c r="AA1724" t="s">
        <v>2349</v>
      </c>
      <c r="AB1724" t="s">
        <v>21</v>
      </c>
      <c r="AD1724" t="str">
        <f t="shared" si="240"/>
        <v>Sede 158</v>
      </c>
      <c r="AE1724" t="s">
        <v>22</v>
      </c>
      <c r="AF1724" t="s">
        <v>23</v>
      </c>
      <c r="AG1724" t="s">
        <v>26</v>
      </c>
      <c r="AH1724" t="s">
        <v>2348</v>
      </c>
      <c r="AI1724" s="13">
        <f t="shared" si="241"/>
        <v>28</v>
      </c>
      <c r="AJ1724" s="13">
        <f t="shared" si="242"/>
        <v>2</v>
      </c>
      <c r="AK1724" s="21">
        <v>1</v>
      </c>
      <c r="AM1724" t="s">
        <v>2154</v>
      </c>
      <c r="AN1724" t="str">
        <f t="shared" si="236"/>
        <v>R09</v>
      </c>
      <c r="AO1724" s="20" t="str">
        <f t="shared" si="237"/>
        <v>FINES_R09</v>
      </c>
      <c r="AP1724" s="25">
        <f t="shared" si="243"/>
        <v>0</v>
      </c>
      <c r="AQ1724" s="24" t="str">
        <f>+IFERROR(VLOOKUP(Y1724,#REF!,2,FALSE),"-")</f>
        <v>-</v>
      </c>
      <c r="AR1724" s="13" t="s">
        <v>2393</v>
      </c>
      <c r="AS1724" t="s">
        <v>2397</v>
      </c>
      <c r="AT1724" t="str">
        <f t="shared" si="244"/>
        <v>Bragado - 5201 e/ Pedro Rivera y Rodrigo De Triana - José C. Paz</v>
      </c>
    </row>
    <row r="1725" spans="1:46" ht="15.75" thickBot="1" x14ac:dyDescent="0.3">
      <c r="A1725" s="47">
        <v>9</v>
      </c>
      <c r="B1725" s="47" t="s">
        <v>2032</v>
      </c>
      <c r="C1725" s="47" t="s">
        <v>2378</v>
      </c>
      <c r="D1725" s="47" t="s">
        <v>2039</v>
      </c>
      <c r="E1725" s="47" t="s">
        <v>2040</v>
      </c>
      <c r="F1725" s="47" t="s">
        <v>10395</v>
      </c>
      <c r="G1725" s="47" t="s">
        <v>10396</v>
      </c>
      <c r="H1725" s="47" t="s">
        <v>10397</v>
      </c>
      <c r="I1725" s="47" t="s">
        <v>2414</v>
      </c>
      <c r="J1725" s="47"/>
      <c r="K1725" s="47" t="s">
        <v>14520</v>
      </c>
      <c r="L1725" s="47">
        <v>0.33046698570251459</v>
      </c>
      <c r="M1725" s="47">
        <v>-34.52918131581</v>
      </c>
      <c r="N1725" s="47">
        <v>-58.751024566009001</v>
      </c>
      <c r="O1725" s="47" t="s">
        <v>16956</v>
      </c>
      <c r="P1725" s="47">
        <v>1</v>
      </c>
      <c r="Q1725">
        <v>35</v>
      </c>
      <c r="S1725" s="23" t="s">
        <v>2347</v>
      </c>
      <c r="T1725" t="str">
        <f t="shared" si="238"/>
        <v>09</v>
      </c>
      <c r="V1725" t="str">
        <f>+VLOOKUP(B1725,MARCO!E:E,1,FALSE)</f>
        <v>José C. Paz</v>
      </c>
      <c r="W1725" t="s">
        <v>134</v>
      </c>
      <c r="X1725" t="s">
        <v>134</v>
      </c>
      <c r="Y1725" t="str">
        <f t="shared" si="239"/>
        <v>R 9 - D 132 - 451 - 3044</v>
      </c>
      <c r="Z1725" t="s">
        <v>20</v>
      </c>
      <c r="AA1725" t="s">
        <v>2349</v>
      </c>
      <c r="AB1725" t="s">
        <v>21</v>
      </c>
      <c r="AD1725" t="str">
        <f t="shared" si="240"/>
        <v>Sede 40</v>
      </c>
      <c r="AE1725" t="s">
        <v>22</v>
      </c>
      <c r="AF1725" t="s">
        <v>23</v>
      </c>
      <c r="AG1725" t="s">
        <v>26</v>
      </c>
      <c r="AH1725" t="s">
        <v>2348</v>
      </c>
      <c r="AI1725" s="13">
        <f t="shared" si="241"/>
        <v>35</v>
      </c>
      <c r="AJ1725" s="13">
        <f t="shared" si="242"/>
        <v>1</v>
      </c>
      <c r="AK1725" s="21">
        <v>1</v>
      </c>
      <c r="AM1725" t="s">
        <v>2154</v>
      </c>
      <c r="AN1725" t="str">
        <f t="shared" si="236"/>
        <v>R09</v>
      </c>
      <c r="AO1725" s="20" t="str">
        <f t="shared" si="237"/>
        <v>FINES_R09</v>
      </c>
      <c r="AP1725" s="25">
        <f t="shared" si="243"/>
        <v>0.33046698570251459</v>
      </c>
      <c r="AQ1725" s="24" t="str">
        <f>+IFERROR(VLOOKUP(Y1725,#REF!,2,FALSE),"-")</f>
        <v>-</v>
      </c>
      <c r="AR1725" s="13" t="s">
        <v>2393</v>
      </c>
      <c r="AS1725" t="s">
        <v>2397</v>
      </c>
      <c r="AT1725" t="str">
        <f t="shared" si="244"/>
        <v>Gaspar Campos - 5850 e/ Pueyrredon y Juan Diaz De Solis - José C. Paz</v>
      </c>
    </row>
    <row r="1726" spans="1:46" ht="15.75" thickBot="1" x14ac:dyDescent="0.3">
      <c r="A1726" s="47">
        <v>9</v>
      </c>
      <c r="B1726" s="47" t="s">
        <v>2032</v>
      </c>
      <c r="C1726" s="47" t="s">
        <v>2486</v>
      </c>
      <c r="D1726" s="47" t="s">
        <v>2046</v>
      </c>
      <c r="E1726" s="47" t="s">
        <v>99</v>
      </c>
      <c r="F1726" s="47" t="s">
        <v>10400</v>
      </c>
      <c r="G1726" s="47" t="s">
        <v>14521</v>
      </c>
      <c r="H1726" s="47" t="s">
        <v>10401</v>
      </c>
      <c r="I1726" s="47" t="s">
        <v>2414</v>
      </c>
      <c r="J1726" s="47"/>
      <c r="K1726" s="47" t="s">
        <v>14522</v>
      </c>
      <c r="L1726" s="47">
        <v>0.63713651895523071</v>
      </c>
      <c r="M1726" s="47">
        <v>-34.528355907894998</v>
      </c>
      <c r="N1726" s="47">
        <v>-58.780945864869999</v>
      </c>
      <c r="O1726" s="47" t="s">
        <v>16957</v>
      </c>
      <c r="P1726" s="47">
        <v>1</v>
      </c>
      <c r="Q1726">
        <v>24</v>
      </c>
      <c r="S1726" s="23" t="s">
        <v>2347</v>
      </c>
      <c r="T1726" t="str">
        <f t="shared" si="238"/>
        <v>09</v>
      </c>
      <c r="V1726" t="str">
        <f>+VLOOKUP(B1726,MARCO!E:E,1,FALSE)</f>
        <v>José C. Paz</v>
      </c>
      <c r="W1726" t="s">
        <v>134</v>
      </c>
      <c r="X1726" t="s">
        <v>134</v>
      </c>
      <c r="Y1726" t="str">
        <f t="shared" si="239"/>
        <v>R 9 - D 132 - 457 - 4254</v>
      </c>
      <c r="Z1726" t="s">
        <v>20</v>
      </c>
      <c r="AA1726" t="s">
        <v>2349</v>
      </c>
      <c r="AB1726" t="s">
        <v>21</v>
      </c>
      <c r="AD1726" t="str">
        <f t="shared" si="240"/>
        <v>159</v>
      </c>
      <c r="AE1726" t="s">
        <v>22</v>
      </c>
      <c r="AF1726" t="s">
        <v>23</v>
      </c>
      <c r="AG1726" t="s">
        <v>26</v>
      </c>
      <c r="AH1726" t="s">
        <v>2348</v>
      </c>
      <c r="AI1726" s="13">
        <f t="shared" si="241"/>
        <v>24</v>
      </c>
      <c r="AJ1726" s="13">
        <f t="shared" si="242"/>
        <v>1</v>
      </c>
      <c r="AK1726" s="21">
        <v>1</v>
      </c>
      <c r="AM1726" t="s">
        <v>2154</v>
      </c>
      <c r="AN1726" t="str">
        <f t="shared" si="236"/>
        <v>R09</v>
      </c>
      <c r="AO1726" s="20" t="str">
        <f t="shared" si="237"/>
        <v>FINES_R09</v>
      </c>
      <c r="AP1726" s="25">
        <f t="shared" si="243"/>
        <v>0.63713651895523071</v>
      </c>
      <c r="AQ1726" s="24" t="str">
        <f>+IFERROR(VLOOKUP(Y1726,#REF!,2,FALSE),"-")</f>
        <v>-</v>
      </c>
      <c r="AR1726" s="13" t="s">
        <v>2393</v>
      </c>
      <c r="AS1726" t="s">
        <v>2397</v>
      </c>
      <c r="AT1726" t="str">
        <f t="shared" si="244"/>
        <v>Avenida Croacia - 192 - José C. Paz</v>
      </c>
    </row>
    <row r="1727" spans="1:46" ht="15.75" thickBot="1" x14ac:dyDescent="0.3">
      <c r="A1727" s="47">
        <v>9</v>
      </c>
      <c r="B1727" s="47" t="s">
        <v>2032</v>
      </c>
      <c r="C1727" s="47" t="s">
        <v>2374</v>
      </c>
      <c r="D1727" s="47" t="s">
        <v>2042</v>
      </c>
      <c r="E1727" s="47" t="s">
        <v>230</v>
      </c>
      <c r="F1727" s="47" t="s">
        <v>10403</v>
      </c>
      <c r="G1727" s="47" t="s">
        <v>10404</v>
      </c>
      <c r="H1727" s="47" t="s">
        <v>10405</v>
      </c>
      <c r="I1727" s="47" t="s">
        <v>2475</v>
      </c>
      <c r="J1727" s="47" t="s">
        <v>10407</v>
      </c>
      <c r="K1727" s="47" t="s">
        <v>14523</v>
      </c>
      <c r="L1727" s="47">
        <v>0.72729569673538208</v>
      </c>
      <c r="M1727" s="47">
        <v>-34.523443400171999</v>
      </c>
      <c r="N1727" s="47">
        <v>-58.784219417155001</v>
      </c>
      <c r="O1727" s="47" t="s">
        <v>16958</v>
      </c>
      <c r="P1727" s="47">
        <v>3</v>
      </c>
      <c r="Q1727">
        <v>64</v>
      </c>
      <c r="S1727" s="23" t="s">
        <v>2347</v>
      </c>
      <c r="T1727" t="str">
        <f t="shared" si="238"/>
        <v>09</v>
      </c>
      <c r="V1727" t="str">
        <f>+VLOOKUP(B1727,MARCO!E:E,1,FALSE)</f>
        <v>José C. Paz</v>
      </c>
      <c r="W1727" t="s">
        <v>134</v>
      </c>
      <c r="X1727" t="s">
        <v>134</v>
      </c>
      <c r="Y1727" t="str">
        <f t="shared" si="239"/>
        <v>R 9 - D 132 - 453 - 1042</v>
      </c>
      <c r="Z1727" t="s">
        <v>20</v>
      </c>
      <c r="AA1727" t="s">
        <v>2349</v>
      </c>
      <c r="AB1727" t="s">
        <v>21</v>
      </c>
      <c r="AD1727" t="str">
        <f t="shared" si="240"/>
        <v>Asociación Huellas De Fuego</v>
      </c>
      <c r="AE1727" t="s">
        <v>22</v>
      </c>
      <c r="AF1727" t="s">
        <v>23</v>
      </c>
      <c r="AG1727" t="s">
        <v>26</v>
      </c>
      <c r="AH1727" t="s">
        <v>2348</v>
      </c>
      <c r="AI1727" s="13">
        <f t="shared" si="241"/>
        <v>64</v>
      </c>
      <c r="AJ1727" s="13">
        <f t="shared" si="242"/>
        <v>3</v>
      </c>
      <c r="AK1727" s="21">
        <v>1</v>
      </c>
      <c r="AM1727" t="s">
        <v>2154</v>
      </c>
      <c r="AN1727" t="str">
        <f t="shared" si="236"/>
        <v>R09</v>
      </c>
      <c r="AO1727" s="20" t="str">
        <f t="shared" si="237"/>
        <v>FINES_R09</v>
      </c>
      <c r="AP1727" s="25">
        <f t="shared" si="243"/>
        <v>0.72729569673538208</v>
      </c>
      <c r="AQ1727" s="24" t="str">
        <f>+IFERROR(VLOOKUP(Y1727,#REF!,2,FALSE),"-")</f>
        <v>-</v>
      </c>
      <c r="AR1727" s="13" t="s">
        <v>2393</v>
      </c>
      <c r="AS1727" t="s">
        <v>2397</v>
      </c>
      <c r="AT1727" t="str">
        <f t="shared" si="244"/>
        <v>Páez - 4204 e/ Lasalle y Avenida Croacia - José C. Paz</v>
      </c>
    </row>
    <row r="1728" spans="1:46" ht="15.75" thickBot="1" x14ac:dyDescent="0.3">
      <c r="A1728" s="47">
        <v>9</v>
      </c>
      <c r="B1728" s="47" t="s">
        <v>2032</v>
      </c>
      <c r="C1728" s="47" t="s">
        <v>2378</v>
      </c>
      <c r="D1728" s="47" t="s">
        <v>2039</v>
      </c>
      <c r="E1728" s="47" t="s">
        <v>2040</v>
      </c>
      <c r="F1728" s="47" t="s">
        <v>10408</v>
      </c>
      <c r="G1728" s="47" t="s">
        <v>2241</v>
      </c>
      <c r="H1728" s="47" t="s">
        <v>10409</v>
      </c>
      <c r="I1728" s="47" t="s">
        <v>2475</v>
      </c>
      <c r="J1728" s="47" t="s">
        <v>2241</v>
      </c>
      <c r="K1728" s="47" t="s">
        <v>14524</v>
      </c>
      <c r="L1728" s="47">
        <v>0.36121043562889099</v>
      </c>
      <c r="M1728" s="47">
        <v>-34.521541966135999</v>
      </c>
      <c r="N1728" s="47">
        <v>-58.749515055671999</v>
      </c>
      <c r="O1728" s="47" t="s">
        <v>16959</v>
      </c>
      <c r="P1728" s="47">
        <v>1</v>
      </c>
      <c r="Q1728">
        <v>16</v>
      </c>
      <c r="S1728" s="23" t="s">
        <v>2347</v>
      </c>
      <c r="T1728" t="str">
        <f t="shared" si="238"/>
        <v>09</v>
      </c>
      <c r="V1728" t="str">
        <f>+VLOOKUP(B1728,MARCO!E:E,1,FALSE)</f>
        <v>José C. Paz</v>
      </c>
      <c r="W1728" t="s">
        <v>134</v>
      </c>
      <c r="X1728" t="s">
        <v>134</v>
      </c>
      <c r="Y1728" t="str">
        <f t="shared" si="239"/>
        <v>R 9 - D 132 - 451 - 1035</v>
      </c>
      <c r="Z1728" t="s">
        <v>20</v>
      </c>
      <c r="AA1728" t="s">
        <v>2349</v>
      </c>
      <c r="AB1728" t="s">
        <v>21</v>
      </c>
      <c r="AD1728" t="str">
        <f t="shared" si="240"/>
        <v>Encuentro Peronista</v>
      </c>
      <c r="AE1728" t="s">
        <v>22</v>
      </c>
      <c r="AF1728" t="s">
        <v>23</v>
      </c>
      <c r="AG1728" t="s">
        <v>26</v>
      </c>
      <c r="AH1728" t="s">
        <v>2348</v>
      </c>
      <c r="AI1728" s="13">
        <f t="shared" si="241"/>
        <v>16</v>
      </c>
      <c r="AJ1728" s="13">
        <f t="shared" si="242"/>
        <v>1</v>
      </c>
      <c r="AK1728" s="21">
        <v>1</v>
      </c>
      <c r="AM1728" t="s">
        <v>2154</v>
      </c>
      <c r="AN1728" t="str">
        <f t="shared" si="236"/>
        <v>R09</v>
      </c>
      <c r="AO1728" s="20" t="str">
        <f t="shared" si="237"/>
        <v>FINES_R09</v>
      </c>
      <c r="AP1728" s="25">
        <f t="shared" si="243"/>
        <v>0.36121043562889099</v>
      </c>
      <c r="AQ1728" s="24" t="str">
        <f>+IFERROR(VLOOKUP(Y1728,#REF!,2,FALSE),"-")</f>
        <v>-</v>
      </c>
      <c r="AR1728" s="13" t="s">
        <v>2393</v>
      </c>
      <c r="AS1728" t="s">
        <v>2397</v>
      </c>
      <c r="AT1728" t="str">
        <f t="shared" si="244"/>
        <v>Zuviría - 4872 e/ Marcelo Fitte y Lavalle - José C. Paz</v>
      </c>
    </row>
    <row r="1729" spans="1:46" ht="15.75" thickBot="1" x14ac:dyDescent="0.3">
      <c r="A1729" s="47">
        <v>9</v>
      </c>
      <c r="B1729" s="47" t="s">
        <v>2032</v>
      </c>
      <c r="C1729" s="47" t="s">
        <v>2486</v>
      </c>
      <c r="D1729" s="47" t="s">
        <v>2046</v>
      </c>
      <c r="E1729" s="47" t="s">
        <v>99</v>
      </c>
      <c r="F1729" s="47" t="s">
        <v>10411</v>
      </c>
      <c r="G1729" s="47" t="s">
        <v>10412</v>
      </c>
      <c r="H1729" s="47" t="s">
        <v>10413</v>
      </c>
      <c r="I1729" s="47" t="s">
        <v>2475</v>
      </c>
      <c r="J1729" s="47" t="s">
        <v>10415</v>
      </c>
      <c r="K1729" s="47" t="s">
        <v>14525</v>
      </c>
      <c r="L1729" s="47">
        <v>0.67112737894058228</v>
      </c>
      <c r="M1729" s="47">
        <v>-34.531282197930999</v>
      </c>
      <c r="N1729" s="47">
        <v>-58.792507610652997</v>
      </c>
      <c r="O1729" s="47" t="s">
        <v>16960</v>
      </c>
      <c r="P1729" s="47">
        <v>1</v>
      </c>
      <c r="Q1729">
        <v>17</v>
      </c>
      <c r="S1729" s="23" t="s">
        <v>2347</v>
      </c>
      <c r="T1729" t="str">
        <f t="shared" si="238"/>
        <v>09</v>
      </c>
      <c r="V1729" t="str">
        <f>+VLOOKUP(B1729,MARCO!E:E,1,FALSE)</f>
        <v>José C. Paz</v>
      </c>
      <c r="W1729" t="s">
        <v>134</v>
      </c>
      <c r="X1729" t="s">
        <v>134</v>
      </c>
      <c r="Y1729" t="str">
        <f t="shared" si="239"/>
        <v>R 9 - D 132 - 457 - 1043</v>
      </c>
      <c r="Z1729" t="s">
        <v>20</v>
      </c>
      <c r="AA1729" t="s">
        <v>2349</v>
      </c>
      <c r="AB1729" t="s">
        <v>21</v>
      </c>
      <c r="AD1729" t="str">
        <f t="shared" si="240"/>
        <v>Centro De Formación Y Promoción De Derechos</v>
      </c>
      <c r="AE1729" t="s">
        <v>22</v>
      </c>
      <c r="AF1729" t="s">
        <v>23</v>
      </c>
      <c r="AG1729" t="s">
        <v>26</v>
      </c>
      <c r="AH1729" t="s">
        <v>2348</v>
      </c>
      <c r="AI1729" s="13">
        <f t="shared" si="241"/>
        <v>17</v>
      </c>
      <c r="AJ1729" s="13">
        <f t="shared" si="242"/>
        <v>1</v>
      </c>
      <c r="AK1729" s="21">
        <v>1</v>
      </c>
      <c r="AM1729" t="s">
        <v>2154</v>
      </c>
      <c r="AN1729" t="str">
        <f t="shared" si="236"/>
        <v>R09</v>
      </c>
      <c r="AO1729" s="20" t="str">
        <f t="shared" si="237"/>
        <v>FINES_R09</v>
      </c>
      <c r="AP1729" s="25">
        <f t="shared" si="243"/>
        <v>0.67112737894058228</v>
      </c>
      <c r="AQ1729" s="24" t="str">
        <f>+IFERROR(VLOOKUP(Y1729,#REF!,2,FALSE),"-")</f>
        <v>-</v>
      </c>
      <c r="AR1729" s="13" t="s">
        <v>2393</v>
      </c>
      <c r="AS1729" t="s">
        <v>2398</v>
      </c>
      <c r="AT1729" t="str">
        <f t="shared" si="244"/>
        <v>Potosí - 5101 e/ Ayacucho y Boyaca - José C. Paz</v>
      </c>
    </row>
    <row r="1730" spans="1:46" ht="15.75" thickBot="1" x14ac:dyDescent="0.3">
      <c r="A1730" s="47">
        <v>9</v>
      </c>
      <c r="B1730" s="47" t="s">
        <v>2032</v>
      </c>
      <c r="C1730" s="47" t="s">
        <v>2374</v>
      </c>
      <c r="D1730" s="47" t="s">
        <v>2042</v>
      </c>
      <c r="E1730" s="47" t="s">
        <v>230</v>
      </c>
      <c r="F1730" s="47" t="s">
        <v>10416</v>
      </c>
      <c r="G1730" s="47" t="s">
        <v>2242</v>
      </c>
      <c r="H1730" s="47" t="s">
        <v>10417</v>
      </c>
      <c r="I1730" s="47" t="s">
        <v>2475</v>
      </c>
      <c r="J1730" s="47" t="s">
        <v>2242</v>
      </c>
      <c r="K1730" s="47" t="s">
        <v>14526</v>
      </c>
      <c r="L1730" s="47">
        <v>0.79475772380828857</v>
      </c>
      <c r="M1730" s="47">
        <v>-34.494978000000003</v>
      </c>
      <c r="N1730" s="47">
        <v>-58.806907299999999</v>
      </c>
      <c r="O1730" s="47" t="s">
        <v>16961</v>
      </c>
      <c r="P1730" s="47">
        <v>1</v>
      </c>
      <c r="Q1730">
        <v>16</v>
      </c>
      <c r="S1730" s="23" t="s">
        <v>2347</v>
      </c>
      <c r="T1730" t="str">
        <f t="shared" si="238"/>
        <v>09</v>
      </c>
      <c r="V1730" t="str">
        <f>+VLOOKUP(B1730,MARCO!E:E,1,FALSE)</f>
        <v>José C. Paz</v>
      </c>
      <c r="W1730" t="s">
        <v>134</v>
      </c>
      <c r="X1730" t="s">
        <v>134</v>
      </c>
      <c r="Y1730" t="str">
        <f t="shared" si="239"/>
        <v>R 9 - D 132 - 453 - 1038</v>
      </c>
      <c r="Z1730" t="s">
        <v>20</v>
      </c>
      <c r="AA1730" t="s">
        <v>2349</v>
      </c>
      <c r="AB1730" t="s">
        <v>21</v>
      </c>
      <c r="AD1730" t="str">
        <f t="shared" si="240"/>
        <v>La Dignidad</v>
      </c>
      <c r="AE1730" t="s">
        <v>22</v>
      </c>
      <c r="AF1730" t="s">
        <v>23</v>
      </c>
      <c r="AG1730" t="s">
        <v>26</v>
      </c>
      <c r="AH1730" t="s">
        <v>2348</v>
      </c>
      <c r="AI1730" s="13">
        <f t="shared" si="241"/>
        <v>16</v>
      </c>
      <c r="AJ1730" s="13">
        <f t="shared" si="242"/>
        <v>1</v>
      </c>
      <c r="AK1730" s="21">
        <v>1</v>
      </c>
      <c r="AM1730" t="s">
        <v>2154</v>
      </c>
      <c r="AN1730" t="str">
        <f t="shared" si="236"/>
        <v>R09</v>
      </c>
      <c r="AO1730" s="20" t="str">
        <f t="shared" si="237"/>
        <v>FINES_R09</v>
      </c>
      <c r="AP1730" s="25">
        <f t="shared" si="243"/>
        <v>0.79475772380828857</v>
      </c>
      <c r="AQ1730" s="24" t="str">
        <f>+IFERROR(VLOOKUP(Y1730,#REF!,2,FALSE),"-")</f>
        <v>-</v>
      </c>
      <c r="AR1730" s="13" t="s">
        <v>2393</v>
      </c>
      <c r="AS1730" t="s">
        <v>2398</v>
      </c>
      <c r="AT1730" t="str">
        <f t="shared" si="244"/>
        <v>Santiago De Liniers - 3936 e/ 3 De Febrero y Fernández Moreno - José C. Paz</v>
      </c>
    </row>
    <row r="1731" spans="1:46" ht="15.75" thickBot="1" x14ac:dyDescent="0.3">
      <c r="A1731" s="47">
        <v>9</v>
      </c>
      <c r="B1731" s="47" t="s">
        <v>2049</v>
      </c>
      <c r="C1731" s="47" t="s">
        <v>2378</v>
      </c>
      <c r="D1731" s="47" t="s">
        <v>2065</v>
      </c>
      <c r="E1731" s="47" t="s">
        <v>271</v>
      </c>
      <c r="F1731" s="47" t="s">
        <v>10421</v>
      </c>
      <c r="G1731" s="47" t="s">
        <v>10422</v>
      </c>
      <c r="H1731" s="47" t="s">
        <v>10423</v>
      </c>
      <c r="I1731" s="47" t="s">
        <v>2414</v>
      </c>
      <c r="J1731" s="47" t="s">
        <v>10425</v>
      </c>
      <c r="K1731" s="47" t="s">
        <v>14527</v>
      </c>
      <c r="L1731" s="47">
        <v>0.37416955828666693</v>
      </c>
      <c r="M1731" s="47">
        <v>-34.486403895769001</v>
      </c>
      <c r="N1731" s="47">
        <v>-58.726523927751003</v>
      </c>
      <c r="O1731" s="47" t="s">
        <v>16962</v>
      </c>
      <c r="P1731" s="47">
        <v>2</v>
      </c>
      <c r="Q1731">
        <v>38</v>
      </c>
      <c r="S1731" s="23" t="s">
        <v>2347</v>
      </c>
      <c r="T1731" t="str">
        <f t="shared" si="238"/>
        <v>09</v>
      </c>
      <c r="V1731" t="str">
        <f>+VLOOKUP(B1731,MARCO!E:E,1,FALSE)</f>
        <v>Malvinas Argentinas</v>
      </c>
      <c r="W1731" t="s">
        <v>134</v>
      </c>
      <c r="X1731" t="s">
        <v>134</v>
      </c>
      <c r="Y1731" t="str">
        <f t="shared" si="239"/>
        <v>R 9 - D 133 - 451 - 2921</v>
      </c>
      <c r="Z1731" t="s">
        <v>20</v>
      </c>
      <c r="AA1731" t="s">
        <v>2349</v>
      </c>
      <c r="AB1731" t="s">
        <v>21</v>
      </c>
      <c r="AD1731" t="str">
        <f t="shared" si="240"/>
        <v>Pastor Julio Mesaros</v>
      </c>
      <c r="AE1731" t="s">
        <v>22</v>
      </c>
      <c r="AF1731" t="s">
        <v>23</v>
      </c>
      <c r="AG1731" t="s">
        <v>26</v>
      </c>
      <c r="AH1731" t="s">
        <v>2348</v>
      </c>
      <c r="AI1731" s="13">
        <f t="shared" si="241"/>
        <v>38</v>
      </c>
      <c r="AJ1731" s="13">
        <f t="shared" si="242"/>
        <v>2</v>
      </c>
      <c r="AK1731" s="21">
        <v>1</v>
      </c>
      <c r="AM1731" t="s">
        <v>2154</v>
      </c>
      <c r="AN1731" t="str">
        <f t="shared" ref="AN1731:AN1794" si="245">+IF(AM1731="","",IF(AM1731="FINES",CONCATENATE("R",IF(OR(T1731="16",T1731="21",T1731="22",T1731="23"),"16212223",IF(OR(T1731="15",T1731="17",T1731="24",T1731="25"),"15172425",T1731))),IF(AM1731="CEBAS","UNICO",IF(VALUE(T1731)&lt;=11,"AMBA","INTERIOR"))))</f>
        <v>R09</v>
      </c>
      <c r="AO1731" s="20" t="str">
        <f t="shared" ref="AO1731:AO1794" si="246">+IF(AM1731="","-",CONCATENATE(AM1731,"_",AN1731))</f>
        <v>FINES_R09</v>
      </c>
      <c r="AP1731" s="25">
        <f t="shared" si="243"/>
        <v>0.37416955828666693</v>
      </c>
      <c r="AQ1731" s="24" t="str">
        <f>+IFERROR(VLOOKUP(Y1731,#REF!,2,FALSE),"-")</f>
        <v>-</v>
      </c>
      <c r="AR1731" s="13" t="s">
        <v>2393</v>
      </c>
      <c r="AS1731" t="s">
        <v>2398</v>
      </c>
      <c r="AT1731" t="str">
        <f t="shared" si="244"/>
        <v>El Callao - 1471 e/ Jose De San Martin y Francisco Beiro - Grand Bourg</v>
      </c>
    </row>
    <row r="1732" spans="1:46" ht="15.75" thickBot="1" x14ac:dyDescent="0.3">
      <c r="A1732" s="47">
        <v>9</v>
      </c>
      <c r="B1732" s="47" t="s">
        <v>2049</v>
      </c>
      <c r="C1732" s="47" t="s">
        <v>2378</v>
      </c>
      <c r="D1732" s="47" t="s">
        <v>2065</v>
      </c>
      <c r="E1732" s="47" t="s">
        <v>271</v>
      </c>
      <c r="F1732" s="47" t="s">
        <v>10426</v>
      </c>
      <c r="G1732" s="47" t="s">
        <v>5526</v>
      </c>
      <c r="H1732" s="47" t="s">
        <v>10427</v>
      </c>
      <c r="I1732" s="47" t="s">
        <v>2414</v>
      </c>
      <c r="J1732" s="47" t="s">
        <v>10429</v>
      </c>
      <c r="K1732" s="47" t="s">
        <v>14528</v>
      </c>
      <c r="L1732" s="47">
        <v>0.45481660962104797</v>
      </c>
      <c r="M1732" s="47">
        <v>-34.498499132723502</v>
      </c>
      <c r="N1732" s="47">
        <v>-58.693936557699601</v>
      </c>
      <c r="O1732" s="47" t="s">
        <v>16963</v>
      </c>
      <c r="P1732" s="47">
        <v>1</v>
      </c>
      <c r="Q1732">
        <v>27</v>
      </c>
      <c r="S1732" s="23" t="s">
        <v>2347</v>
      </c>
      <c r="T1732" t="str">
        <f t="shared" ref="T1732:T1795" si="247">+CONCATENATE(IF(A1732&lt;10,"0",""),A1732)</f>
        <v>09</v>
      </c>
      <c r="V1732" t="str">
        <f>+VLOOKUP(B1732,MARCO!E:E,1,FALSE)</f>
        <v>Malvinas Argentinas</v>
      </c>
      <c r="W1732" t="s">
        <v>134</v>
      </c>
      <c r="X1732" t="s">
        <v>134</v>
      </c>
      <c r="Y1732" t="str">
        <f t="shared" ref="Y1732:Y1795" si="248">+F1732</f>
        <v>R 9 - D 133 - 451 - 3149</v>
      </c>
      <c r="Z1732" t="s">
        <v>20</v>
      </c>
      <c r="AA1732" t="s">
        <v>2349</v>
      </c>
      <c r="AB1732" t="s">
        <v>21</v>
      </c>
      <c r="AD1732" t="str">
        <f t="shared" ref="AD1732:AD1795" si="249">+G1732</f>
        <v>Ate</v>
      </c>
      <c r="AE1732" t="s">
        <v>22</v>
      </c>
      <c r="AF1732" t="s">
        <v>23</v>
      </c>
      <c r="AG1732" t="s">
        <v>26</v>
      </c>
      <c r="AH1732" t="s">
        <v>2348</v>
      </c>
      <c r="AI1732" s="13">
        <f t="shared" ref="AI1732:AI1795" si="250">+Q1732</f>
        <v>27</v>
      </c>
      <c r="AJ1732" s="13">
        <f t="shared" ref="AJ1732:AJ1795" si="251">+P1732</f>
        <v>1</v>
      </c>
      <c r="AK1732" s="21">
        <v>1</v>
      </c>
      <c r="AM1732" t="s">
        <v>2154</v>
      </c>
      <c r="AN1732" t="str">
        <f t="shared" si="245"/>
        <v>R09</v>
      </c>
      <c r="AO1732" s="20" t="str">
        <f t="shared" si="246"/>
        <v>FINES_R09</v>
      </c>
      <c r="AP1732" s="25">
        <f t="shared" ref="AP1732:AP1795" si="252">+L1732</f>
        <v>0.45481660962104797</v>
      </c>
      <c r="AQ1732" s="24" t="str">
        <f>+IFERROR(VLOOKUP(Y1732,#REF!,2,FALSE),"-")</f>
        <v>-</v>
      </c>
      <c r="AR1732" s="13" t="s">
        <v>2393</v>
      </c>
      <c r="AS1732" t="s">
        <v>2398</v>
      </c>
      <c r="AT1732" t="str">
        <f t="shared" ref="AT1732:AT1795" si="253">+H1732</f>
        <v>R.e. De Escalada - 3590 e/ 25 De Mayo y San Martin - Los Polvorines</v>
      </c>
    </row>
    <row r="1733" spans="1:46" ht="15.75" thickBot="1" x14ac:dyDescent="0.3">
      <c r="A1733" s="47">
        <v>9</v>
      </c>
      <c r="B1733" s="47" t="s">
        <v>2049</v>
      </c>
      <c r="C1733" s="47" t="s">
        <v>2378</v>
      </c>
      <c r="D1733" s="47" t="s">
        <v>2065</v>
      </c>
      <c r="E1733" s="47" t="s">
        <v>271</v>
      </c>
      <c r="F1733" s="47" t="s">
        <v>10430</v>
      </c>
      <c r="G1733" s="47" t="s">
        <v>10431</v>
      </c>
      <c r="H1733" s="47" t="s">
        <v>10432</v>
      </c>
      <c r="I1733" s="47" t="s">
        <v>2414</v>
      </c>
      <c r="J1733" s="47" t="s">
        <v>10429</v>
      </c>
      <c r="K1733" s="47" t="s">
        <v>14529</v>
      </c>
      <c r="L1733" s="47">
        <v>0.46981197595596308</v>
      </c>
      <c r="M1733" s="47">
        <v>-34.507673411720802</v>
      </c>
      <c r="N1733" s="47">
        <v>-58.698699281639399</v>
      </c>
      <c r="O1733" s="47" t="s">
        <v>16964</v>
      </c>
      <c r="P1733" s="47">
        <v>1</v>
      </c>
      <c r="Q1733">
        <v>28</v>
      </c>
      <c r="S1733" s="23" t="s">
        <v>2347</v>
      </c>
      <c r="T1733" t="str">
        <f t="shared" si="247"/>
        <v>09</v>
      </c>
      <c r="V1733" t="str">
        <f>+VLOOKUP(B1733,MARCO!E:E,1,FALSE)</f>
        <v>Malvinas Argentinas</v>
      </c>
      <c r="W1733" t="s">
        <v>134</v>
      </c>
      <c r="X1733" t="s">
        <v>134</v>
      </c>
      <c r="Y1733" t="str">
        <f t="shared" si="248"/>
        <v>R 9 - D 133 - 451 - 2816</v>
      </c>
      <c r="Z1733" t="s">
        <v>20</v>
      </c>
      <c r="AA1733" t="s">
        <v>2349</v>
      </c>
      <c r="AB1733" t="s">
        <v>21</v>
      </c>
      <c r="AD1733" t="str">
        <f t="shared" si="249"/>
        <v>Escuela Nro 701</v>
      </c>
      <c r="AE1733" t="s">
        <v>22</v>
      </c>
      <c r="AF1733" t="s">
        <v>23</v>
      </c>
      <c r="AG1733" t="s">
        <v>26</v>
      </c>
      <c r="AH1733" t="s">
        <v>2348</v>
      </c>
      <c r="AI1733" s="13">
        <f t="shared" si="250"/>
        <v>28</v>
      </c>
      <c r="AJ1733" s="13">
        <f t="shared" si="251"/>
        <v>1</v>
      </c>
      <c r="AK1733" s="21">
        <v>1</v>
      </c>
      <c r="AM1733" t="s">
        <v>2154</v>
      </c>
      <c r="AN1733" t="str">
        <f t="shared" si="245"/>
        <v>R09</v>
      </c>
      <c r="AO1733" s="20" t="str">
        <f t="shared" si="246"/>
        <v>FINES_R09</v>
      </c>
      <c r="AP1733" s="25">
        <f t="shared" si="252"/>
        <v>0.46981197595596308</v>
      </c>
      <c r="AQ1733" s="24" t="str">
        <f>+IFERROR(VLOOKUP(Y1733,#REF!,2,FALSE),"-")</f>
        <v>-</v>
      </c>
      <c r="AR1733" s="13" t="s">
        <v>2393</v>
      </c>
      <c r="AS1733" t="s">
        <v>2398</v>
      </c>
      <c r="AT1733" t="str">
        <f t="shared" si="253"/>
        <v>Perito Moreno - 2048 e/ Hernandarias y Carola Lorenzini - Los Polvorines</v>
      </c>
    </row>
    <row r="1734" spans="1:46" ht="15.75" thickBot="1" x14ac:dyDescent="0.3">
      <c r="A1734" s="47">
        <v>9</v>
      </c>
      <c r="B1734" s="47" t="s">
        <v>2049</v>
      </c>
      <c r="C1734" s="47" t="s">
        <v>2378</v>
      </c>
      <c r="D1734" s="47" t="s">
        <v>2065</v>
      </c>
      <c r="E1734" s="47" t="s">
        <v>271</v>
      </c>
      <c r="F1734" s="47" t="s">
        <v>10434</v>
      </c>
      <c r="G1734" s="47" t="s">
        <v>10435</v>
      </c>
      <c r="H1734" s="47" t="s">
        <v>10436</v>
      </c>
      <c r="I1734" s="47" t="s">
        <v>2414</v>
      </c>
      <c r="J1734" s="47" t="s">
        <v>10429</v>
      </c>
      <c r="K1734" s="47" t="s">
        <v>14530</v>
      </c>
      <c r="L1734" s="47">
        <v>0.38663774728775019</v>
      </c>
      <c r="M1734" s="47">
        <v>-34.490178771514699</v>
      </c>
      <c r="N1734" s="47">
        <v>-58.725551707382799</v>
      </c>
      <c r="O1734" s="47" t="s">
        <v>16965</v>
      </c>
      <c r="P1734" s="47">
        <v>1</v>
      </c>
      <c r="Q1734">
        <v>28</v>
      </c>
      <c r="S1734" s="23" t="s">
        <v>2347</v>
      </c>
      <c r="T1734" t="str">
        <f t="shared" si="247"/>
        <v>09</v>
      </c>
      <c r="V1734" t="str">
        <f>+VLOOKUP(B1734,MARCO!E:E,1,FALSE)</f>
        <v>Malvinas Argentinas</v>
      </c>
      <c r="W1734" t="s">
        <v>134</v>
      </c>
      <c r="X1734" t="s">
        <v>134</v>
      </c>
      <c r="Y1734" t="str">
        <f t="shared" si="248"/>
        <v>R 9 - D 133 - 451 - 2900</v>
      </c>
      <c r="Z1734" t="s">
        <v>20</v>
      </c>
      <c r="AA1734" t="s">
        <v>2349</v>
      </c>
      <c r="AB1734" t="s">
        <v>21</v>
      </c>
      <c r="AD1734" t="str">
        <f t="shared" si="249"/>
        <v>Escuela Numero 702</v>
      </c>
      <c r="AE1734" t="s">
        <v>22</v>
      </c>
      <c r="AF1734" t="s">
        <v>23</v>
      </c>
      <c r="AG1734" t="s">
        <v>26</v>
      </c>
      <c r="AH1734" t="s">
        <v>2348</v>
      </c>
      <c r="AI1734" s="13">
        <f t="shared" si="250"/>
        <v>28</v>
      </c>
      <c r="AJ1734" s="13">
        <f t="shared" si="251"/>
        <v>1</v>
      </c>
      <c r="AK1734" s="21">
        <v>1</v>
      </c>
      <c r="AM1734" t="s">
        <v>2154</v>
      </c>
      <c r="AN1734" t="str">
        <f t="shared" si="245"/>
        <v>R09</v>
      </c>
      <c r="AO1734" s="20" t="str">
        <f t="shared" si="246"/>
        <v>FINES_R09</v>
      </c>
      <c r="AP1734" s="25">
        <f t="shared" si="252"/>
        <v>0.38663774728775019</v>
      </c>
      <c r="AQ1734" s="24" t="str">
        <f>+IFERROR(VLOOKUP(Y1734,#REF!,2,FALSE),"-")</f>
        <v>-</v>
      </c>
      <c r="AR1734" s="13" t="s">
        <v>2393</v>
      </c>
      <c r="AS1734" t="s">
        <v>2398</v>
      </c>
      <c r="AT1734" t="str">
        <f t="shared" si="253"/>
        <v>Paso De Uspallata - 1197 e/ Padre Stoppler y Soler - Grand Bourg</v>
      </c>
    </row>
    <row r="1735" spans="1:46" ht="15.75" thickBot="1" x14ac:dyDescent="0.3">
      <c r="A1735" s="47">
        <v>9</v>
      </c>
      <c r="B1735" s="47" t="s">
        <v>2049</v>
      </c>
      <c r="C1735" s="47" t="s">
        <v>2378</v>
      </c>
      <c r="D1735" s="47" t="s">
        <v>2065</v>
      </c>
      <c r="E1735" s="47" t="s">
        <v>271</v>
      </c>
      <c r="F1735" s="47" t="s">
        <v>10438</v>
      </c>
      <c r="G1735" s="47" t="s">
        <v>10439</v>
      </c>
      <c r="H1735" s="47" t="s">
        <v>10440</v>
      </c>
      <c r="I1735" s="47" t="s">
        <v>2414</v>
      </c>
      <c r="J1735" s="47" t="s">
        <v>10429</v>
      </c>
      <c r="K1735" s="47" t="s">
        <v>14531</v>
      </c>
      <c r="L1735" s="47">
        <v>0.45354875922203058</v>
      </c>
      <c r="M1735" s="47">
        <v>-34.502604056337503</v>
      </c>
      <c r="N1735" s="47">
        <v>-58.669458330434402</v>
      </c>
      <c r="O1735" s="47" t="s">
        <v>16966</v>
      </c>
      <c r="P1735" s="47">
        <v>2</v>
      </c>
      <c r="Q1735">
        <v>50</v>
      </c>
      <c r="S1735" s="23" t="s">
        <v>2347</v>
      </c>
      <c r="T1735" t="str">
        <f t="shared" si="247"/>
        <v>09</v>
      </c>
      <c r="V1735" t="str">
        <f>+VLOOKUP(B1735,MARCO!E:E,1,FALSE)</f>
        <v>Malvinas Argentinas</v>
      </c>
      <c r="W1735" t="s">
        <v>134</v>
      </c>
      <c r="X1735" t="s">
        <v>134</v>
      </c>
      <c r="Y1735" t="str">
        <f t="shared" si="248"/>
        <v>R 9 - D 133 - 451 - 2895</v>
      </c>
      <c r="Z1735" t="s">
        <v>20</v>
      </c>
      <c r="AA1735" t="s">
        <v>2349</v>
      </c>
      <c r="AB1735" t="s">
        <v>21</v>
      </c>
      <c r="AD1735" t="str">
        <f t="shared" si="249"/>
        <v>Escuela Numero 704</v>
      </c>
      <c r="AE1735" t="s">
        <v>22</v>
      </c>
      <c r="AF1735" t="s">
        <v>23</v>
      </c>
      <c r="AG1735" t="s">
        <v>26</v>
      </c>
      <c r="AH1735" t="s">
        <v>2348</v>
      </c>
      <c r="AI1735" s="13">
        <f t="shared" si="250"/>
        <v>50</v>
      </c>
      <c r="AJ1735" s="13">
        <f t="shared" si="251"/>
        <v>2</v>
      </c>
      <c r="AK1735" s="21">
        <v>1</v>
      </c>
      <c r="AM1735" t="s">
        <v>2154</v>
      </c>
      <c r="AN1735" t="str">
        <f t="shared" si="245"/>
        <v>R09</v>
      </c>
      <c r="AO1735" s="20" t="str">
        <f t="shared" si="246"/>
        <v>FINES_R09</v>
      </c>
      <c r="AP1735" s="25">
        <f t="shared" si="252"/>
        <v>0.45354875922203058</v>
      </c>
      <c r="AQ1735" s="24" t="str">
        <f>+IFERROR(VLOOKUP(Y1735,#REF!,2,FALSE),"-")</f>
        <v>-</v>
      </c>
      <c r="AR1735" s="13" t="s">
        <v>2393</v>
      </c>
      <c r="AS1735" t="s">
        <v>2398</v>
      </c>
      <c r="AT1735" t="str">
        <f t="shared" si="253"/>
        <v>Rosario - 4498 e/ Juarez Celman y Pujol - Adolfo Sourdeaux</v>
      </c>
    </row>
    <row r="1736" spans="1:46" ht="15.75" thickBot="1" x14ac:dyDescent="0.3">
      <c r="A1736" s="47">
        <v>9</v>
      </c>
      <c r="B1736" s="47" t="s">
        <v>2049</v>
      </c>
      <c r="C1736" s="47" t="s">
        <v>2378</v>
      </c>
      <c r="D1736" s="47" t="s">
        <v>2065</v>
      </c>
      <c r="E1736" s="47" t="s">
        <v>271</v>
      </c>
      <c r="F1736" s="47" t="s">
        <v>10442</v>
      </c>
      <c r="G1736" s="47" t="s">
        <v>10443</v>
      </c>
      <c r="H1736" s="47" t="s">
        <v>10444</v>
      </c>
      <c r="I1736" s="47" t="s">
        <v>2414</v>
      </c>
      <c r="J1736" s="47" t="s">
        <v>10429</v>
      </c>
      <c r="K1736" s="47" t="s">
        <v>14532</v>
      </c>
      <c r="L1736" s="47">
        <v>0.64638000726699829</v>
      </c>
      <c r="M1736" s="47">
        <v>-34.463480617621997</v>
      </c>
      <c r="N1736" s="47">
        <v>-58.741798160445001</v>
      </c>
      <c r="O1736" s="47" t="s">
        <v>16967</v>
      </c>
      <c r="P1736" s="47">
        <v>1</v>
      </c>
      <c r="Q1736">
        <v>18</v>
      </c>
      <c r="S1736" s="23" t="s">
        <v>2347</v>
      </c>
      <c r="T1736" t="str">
        <f t="shared" si="247"/>
        <v>09</v>
      </c>
      <c r="V1736" t="str">
        <f>+VLOOKUP(B1736,MARCO!E:E,1,FALSE)</f>
        <v>Malvinas Argentinas</v>
      </c>
      <c r="W1736" t="s">
        <v>134</v>
      </c>
      <c r="X1736" t="s">
        <v>134</v>
      </c>
      <c r="Y1736" t="str">
        <f t="shared" si="248"/>
        <v>R 9 - D 133 - 451 - 3150</v>
      </c>
      <c r="Z1736" t="s">
        <v>20</v>
      </c>
      <c r="AA1736" t="s">
        <v>2349</v>
      </c>
      <c r="AB1736" t="s">
        <v>21</v>
      </c>
      <c r="AD1736" t="str">
        <f t="shared" si="249"/>
        <v>El Derecho De Los Abuelos</v>
      </c>
      <c r="AE1736" t="s">
        <v>22</v>
      </c>
      <c r="AF1736" t="s">
        <v>23</v>
      </c>
      <c r="AG1736" t="s">
        <v>26</v>
      </c>
      <c r="AH1736" t="s">
        <v>2348</v>
      </c>
      <c r="AI1736" s="13">
        <f t="shared" si="250"/>
        <v>18</v>
      </c>
      <c r="AJ1736" s="13">
        <f t="shared" si="251"/>
        <v>1</v>
      </c>
      <c r="AK1736" s="21">
        <v>1</v>
      </c>
      <c r="AM1736" t="s">
        <v>2154</v>
      </c>
      <c r="AN1736" t="str">
        <f t="shared" si="245"/>
        <v>R09</v>
      </c>
      <c r="AO1736" s="20" t="str">
        <f t="shared" si="246"/>
        <v>FINES_R09</v>
      </c>
      <c r="AP1736" s="25">
        <f t="shared" si="252"/>
        <v>0.64638000726699829</v>
      </c>
      <c r="AQ1736" s="24" t="str">
        <f>+IFERROR(VLOOKUP(Y1736,#REF!,2,FALSE),"-")</f>
        <v>-</v>
      </c>
      <c r="AR1736" s="13" t="s">
        <v>2393</v>
      </c>
      <c r="AS1736" t="s">
        <v>2398</v>
      </c>
      <c r="AT1736" t="str">
        <f t="shared" si="253"/>
        <v>Coronel Bogado - 3921 e/ Fray Luis BolaÑos y Republica Argentina - Grand Bourg</v>
      </c>
    </row>
    <row r="1737" spans="1:46" ht="15.75" thickBot="1" x14ac:dyDescent="0.3">
      <c r="A1737" s="47">
        <v>9</v>
      </c>
      <c r="B1737" s="47" t="s">
        <v>2049</v>
      </c>
      <c r="C1737" s="47" t="s">
        <v>2378</v>
      </c>
      <c r="D1737" s="47" t="s">
        <v>2065</v>
      </c>
      <c r="E1737" s="47" t="s">
        <v>271</v>
      </c>
      <c r="F1737" s="47" t="s">
        <v>10446</v>
      </c>
      <c r="G1737" s="47" t="s">
        <v>10447</v>
      </c>
      <c r="H1737" s="47" t="s">
        <v>10448</v>
      </c>
      <c r="I1737" s="47" t="s">
        <v>2414</v>
      </c>
      <c r="J1737" s="47" t="s">
        <v>10429</v>
      </c>
      <c r="K1737" s="47" t="s">
        <v>14533</v>
      </c>
      <c r="L1737" s="47">
        <v>0.5335392951965332</v>
      </c>
      <c r="M1737" s="47">
        <v>-34.488843763317298</v>
      </c>
      <c r="N1737" s="47">
        <v>-58.736004812172098</v>
      </c>
      <c r="O1737" s="47" t="s">
        <v>16968</v>
      </c>
      <c r="P1737" s="47">
        <v>1</v>
      </c>
      <c r="Q1737">
        <v>35</v>
      </c>
      <c r="S1737" s="23" t="s">
        <v>2347</v>
      </c>
      <c r="T1737" t="str">
        <f t="shared" si="247"/>
        <v>09</v>
      </c>
      <c r="V1737" t="str">
        <f>+VLOOKUP(B1737,MARCO!E:E,1,FALSE)</f>
        <v>Malvinas Argentinas</v>
      </c>
      <c r="W1737" t="s">
        <v>134</v>
      </c>
      <c r="X1737" t="s">
        <v>134</v>
      </c>
      <c r="Y1737" t="str">
        <f t="shared" si="248"/>
        <v>R 9 - D 133 - 451 - 3153</v>
      </c>
      <c r="Z1737" t="s">
        <v>20</v>
      </c>
      <c r="AA1737" t="s">
        <v>2349</v>
      </c>
      <c r="AB1737" t="s">
        <v>21</v>
      </c>
      <c r="AD1737" t="str">
        <f t="shared" si="249"/>
        <v>Escuela Numero 20</v>
      </c>
      <c r="AE1737" t="s">
        <v>22</v>
      </c>
      <c r="AF1737" t="s">
        <v>23</v>
      </c>
      <c r="AG1737" t="s">
        <v>26</v>
      </c>
      <c r="AH1737" t="s">
        <v>2348</v>
      </c>
      <c r="AI1737" s="13">
        <f t="shared" si="250"/>
        <v>35</v>
      </c>
      <c r="AJ1737" s="13">
        <f t="shared" si="251"/>
        <v>1</v>
      </c>
      <c r="AK1737" s="21">
        <v>1</v>
      </c>
      <c r="AM1737" t="s">
        <v>2154</v>
      </c>
      <c r="AN1737" t="str">
        <f t="shared" si="245"/>
        <v>R09</v>
      </c>
      <c r="AO1737" s="20" t="str">
        <f t="shared" si="246"/>
        <v>FINES_R09</v>
      </c>
      <c r="AP1737" s="25">
        <f t="shared" si="252"/>
        <v>0.5335392951965332</v>
      </c>
      <c r="AQ1737" s="24" t="str">
        <f>+IFERROR(VLOOKUP(Y1737,#REF!,2,FALSE),"-")</f>
        <v>-</v>
      </c>
      <c r="AR1737" s="13" t="s">
        <v>2393</v>
      </c>
      <c r="AS1737" t="s">
        <v>2398</v>
      </c>
      <c r="AT1737" t="str">
        <f t="shared" si="253"/>
        <v>Luis Vernet - 782 e/ Paso De Los Patos y Felipe Llavallol - Grand Bourg</v>
      </c>
    </row>
    <row r="1738" spans="1:46" ht="15.75" thickBot="1" x14ac:dyDescent="0.3">
      <c r="A1738" s="47">
        <v>9</v>
      </c>
      <c r="B1738" s="47" t="s">
        <v>2049</v>
      </c>
      <c r="C1738" s="47" t="s">
        <v>2378</v>
      </c>
      <c r="D1738" s="47" t="s">
        <v>2065</v>
      </c>
      <c r="E1738" s="47" t="s">
        <v>271</v>
      </c>
      <c r="F1738" s="47" t="s">
        <v>10450</v>
      </c>
      <c r="G1738" s="47" t="s">
        <v>10451</v>
      </c>
      <c r="H1738" s="47" t="s">
        <v>10452</v>
      </c>
      <c r="I1738" s="47" t="s">
        <v>2414</v>
      </c>
      <c r="J1738" s="47" t="s">
        <v>10429</v>
      </c>
      <c r="K1738" s="47" t="s">
        <v>14534</v>
      </c>
      <c r="L1738" s="47">
        <v>0.46124377846717829</v>
      </c>
      <c r="M1738" s="47">
        <v>-34.51419301</v>
      </c>
      <c r="N1738" s="47">
        <v>-58.714695970000001</v>
      </c>
      <c r="O1738" s="47" t="s">
        <v>16969</v>
      </c>
      <c r="P1738" s="47">
        <v>3</v>
      </c>
      <c r="Q1738">
        <v>116</v>
      </c>
      <c r="S1738" s="23" t="s">
        <v>2347</v>
      </c>
      <c r="T1738" t="str">
        <f t="shared" si="247"/>
        <v>09</v>
      </c>
      <c r="V1738" t="str">
        <f>+VLOOKUP(B1738,MARCO!E:E,1,FALSE)</f>
        <v>Malvinas Argentinas</v>
      </c>
      <c r="W1738" t="s">
        <v>134</v>
      </c>
      <c r="X1738" t="s">
        <v>134</v>
      </c>
      <c r="Y1738" t="str">
        <f t="shared" si="248"/>
        <v>R 9 - D 133 - 451 - 3151</v>
      </c>
      <c r="Z1738" t="s">
        <v>20</v>
      </c>
      <c r="AA1738" t="s">
        <v>2349</v>
      </c>
      <c r="AB1738" t="s">
        <v>21</v>
      </c>
      <c r="AD1738" t="str">
        <f t="shared" si="249"/>
        <v>Iglesia San Pablo</v>
      </c>
      <c r="AE1738" t="s">
        <v>22</v>
      </c>
      <c r="AF1738" t="s">
        <v>23</v>
      </c>
      <c r="AG1738" t="s">
        <v>26</v>
      </c>
      <c r="AH1738" t="s">
        <v>2348</v>
      </c>
      <c r="AI1738" s="13">
        <f t="shared" si="250"/>
        <v>116</v>
      </c>
      <c r="AJ1738" s="13">
        <f t="shared" si="251"/>
        <v>3</v>
      </c>
      <c r="AK1738" s="21">
        <v>1</v>
      </c>
      <c r="AM1738" t="s">
        <v>2154</v>
      </c>
      <c r="AN1738" t="str">
        <f t="shared" si="245"/>
        <v>R09</v>
      </c>
      <c r="AO1738" s="20" t="str">
        <f t="shared" si="246"/>
        <v>FINES_R09</v>
      </c>
      <c r="AP1738" s="25">
        <f t="shared" si="252"/>
        <v>0.46124377846717829</v>
      </c>
      <c r="AQ1738" s="24" t="str">
        <f>+IFERROR(VLOOKUP(Y1738,#REF!,2,FALSE),"-")</f>
        <v>-</v>
      </c>
      <c r="AR1738" s="13" t="s">
        <v>2393</v>
      </c>
      <c r="AS1738" t="s">
        <v>2397</v>
      </c>
      <c r="AT1738" t="str">
        <f t="shared" si="253"/>
        <v>Calle 9 - 930 e/ Romain Rolland y Esteban Gascon - Los Polvorines</v>
      </c>
    </row>
    <row r="1739" spans="1:46" ht="15.75" thickBot="1" x14ac:dyDescent="0.3">
      <c r="A1739" s="47">
        <v>9</v>
      </c>
      <c r="B1739" s="47" t="s">
        <v>2049</v>
      </c>
      <c r="C1739" s="47" t="s">
        <v>2378</v>
      </c>
      <c r="D1739" s="47" t="s">
        <v>2065</v>
      </c>
      <c r="E1739" s="47" t="s">
        <v>271</v>
      </c>
      <c r="F1739" s="47" t="s">
        <v>10454</v>
      </c>
      <c r="G1739" s="47" t="s">
        <v>10455</v>
      </c>
      <c r="H1739" s="47" t="s">
        <v>10456</v>
      </c>
      <c r="I1739" s="47" t="s">
        <v>2414</v>
      </c>
      <c r="J1739" s="47" t="s">
        <v>10429</v>
      </c>
      <c r="K1739" s="47" t="s">
        <v>14535</v>
      </c>
      <c r="L1739" s="47">
        <v>0.55417084693908691</v>
      </c>
      <c r="M1739" s="47">
        <v>-34.491401018803998</v>
      </c>
      <c r="N1739" s="47">
        <v>-58.673053001367002</v>
      </c>
      <c r="O1739" s="47" t="s">
        <v>16970</v>
      </c>
      <c r="P1739" s="47">
        <v>1</v>
      </c>
      <c r="Q1739">
        <v>17</v>
      </c>
      <c r="S1739" s="23" t="s">
        <v>2347</v>
      </c>
      <c r="T1739" t="str">
        <f t="shared" si="247"/>
        <v>09</v>
      </c>
      <c r="V1739" t="str">
        <f>+VLOOKUP(B1739,MARCO!E:E,1,FALSE)</f>
        <v>Malvinas Argentinas</v>
      </c>
      <c r="W1739" t="s">
        <v>134</v>
      </c>
      <c r="X1739" t="s">
        <v>134</v>
      </c>
      <c r="Y1739" t="str">
        <f t="shared" si="248"/>
        <v>R 9 - D 133 - 451 - 2923</v>
      </c>
      <c r="Z1739" t="s">
        <v>20</v>
      </c>
      <c r="AA1739" t="s">
        <v>2349</v>
      </c>
      <c r="AB1739" t="s">
        <v>21</v>
      </c>
      <c r="AD1739" t="str">
        <f t="shared" si="249"/>
        <v>Martin Fierro</v>
      </c>
      <c r="AE1739" t="s">
        <v>22</v>
      </c>
      <c r="AF1739" t="s">
        <v>23</v>
      </c>
      <c r="AG1739" t="s">
        <v>26</v>
      </c>
      <c r="AH1739" t="s">
        <v>2348</v>
      </c>
      <c r="AI1739" s="13">
        <f t="shared" si="250"/>
        <v>17</v>
      </c>
      <c r="AJ1739" s="13">
        <f t="shared" si="251"/>
        <v>1</v>
      </c>
      <c r="AK1739" s="21">
        <v>1</v>
      </c>
      <c r="AM1739" t="s">
        <v>2154</v>
      </c>
      <c r="AN1739" t="str">
        <f t="shared" si="245"/>
        <v>R09</v>
      </c>
      <c r="AO1739" s="20" t="str">
        <f t="shared" si="246"/>
        <v>FINES_R09</v>
      </c>
      <c r="AP1739" s="25">
        <f t="shared" si="252"/>
        <v>0.55417084693908691</v>
      </c>
      <c r="AQ1739" s="24" t="str">
        <f>+IFERROR(VLOOKUP(Y1739,#REF!,2,FALSE),"-")</f>
        <v>-</v>
      </c>
      <c r="AR1739" s="13" t="s">
        <v>2393</v>
      </c>
      <c r="AS1739" t="s">
        <v>2398</v>
      </c>
      <c r="AT1739" t="str">
        <f t="shared" si="253"/>
        <v>Juan De Herrera - 2550 e/ Congresales y Manuel Artigas - Adolfo Sourdeaux</v>
      </c>
    </row>
    <row r="1740" spans="1:46" ht="15.75" thickBot="1" x14ac:dyDescent="0.3">
      <c r="A1740" s="47">
        <v>9</v>
      </c>
      <c r="B1740" s="47" t="s">
        <v>2049</v>
      </c>
      <c r="C1740" s="47" t="s">
        <v>2378</v>
      </c>
      <c r="D1740" s="47" t="s">
        <v>2065</v>
      </c>
      <c r="E1740" s="47" t="s">
        <v>271</v>
      </c>
      <c r="F1740" s="47" t="s">
        <v>10459</v>
      </c>
      <c r="G1740" s="47" t="s">
        <v>10460</v>
      </c>
      <c r="H1740" s="47" t="s">
        <v>10461</v>
      </c>
      <c r="I1740" s="47" t="s">
        <v>2414</v>
      </c>
      <c r="J1740" s="47" t="s">
        <v>10429</v>
      </c>
      <c r="K1740" s="47" t="s">
        <v>14536</v>
      </c>
      <c r="L1740" s="47">
        <v>0.61527925729751587</v>
      </c>
      <c r="M1740" s="47">
        <v>-34.499499907017999</v>
      </c>
      <c r="N1740" s="47">
        <v>-58.730149939065001</v>
      </c>
      <c r="O1740" s="47" t="s">
        <v>16971</v>
      </c>
      <c r="P1740" s="47">
        <v>1</v>
      </c>
      <c r="Q1740">
        <v>28</v>
      </c>
      <c r="S1740" s="23" t="s">
        <v>2347</v>
      </c>
      <c r="T1740" t="str">
        <f t="shared" si="247"/>
        <v>09</v>
      </c>
      <c r="V1740" t="str">
        <f>+VLOOKUP(B1740,MARCO!E:E,1,FALSE)</f>
        <v>Malvinas Argentinas</v>
      </c>
      <c r="W1740" t="s">
        <v>134</v>
      </c>
      <c r="X1740" t="s">
        <v>134</v>
      </c>
      <c r="Y1740" t="str">
        <f t="shared" si="248"/>
        <v>R 9 - D 133 - 451 - 2896</v>
      </c>
      <c r="Z1740" t="s">
        <v>20</v>
      </c>
      <c r="AA1740" t="s">
        <v>2349</v>
      </c>
      <c r="AB1740" t="s">
        <v>21</v>
      </c>
      <c r="AD1740" t="str">
        <f t="shared" si="249"/>
        <v>Centro Cultural Isauro</v>
      </c>
      <c r="AE1740" t="s">
        <v>22</v>
      </c>
      <c r="AF1740" t="s">
        <v>23</v>
      </c>
      <c r="AG1740" t="s">
        <v>26</v>
      </c>
      <c r="AH1740" t="s">
        <v>2348</v>
      </c>
      <c r="AI1740" s="13">
        <f t="shared" si="250"/>
        <v>28</v>
      </c>
      <c r="AJ1740" s="13">
        <f t="shared" si="251"/>
        <v>1</v>
      </c>
      <c r="AK1740" s="21">
        <v>1</v>
      </c>
      <c r="AM1740" t="s">
        <v>2154</v>
      </c>
      <c r="AN1740" t="str">
        <f t="shared" si="245"/>
        <v>R09</v>
      </c>
      <c r="AO1740" s="20" t="str">
        <f t="shared" si="246"/>
        <v>FINES_R09</v>
      </c>
      <c r="AP1740" s="25">
        <f t="shared" si="252"/>
        <v>0.61527925729751587</v>
      </c>
      <c r="AQ1740" s="24" t="str">
        <f>+IFERROR(VLOOKUP(Y1740,#REF!,2,FALSE),"-")</f>
        <v>-</v>
      </c>
      <c r="AR1740" s="13" t="s">
        <v>2393</v>
      </c>
      <c r="AS1740" t="s">
        <v>2397</v>
      </c>
      <c r="AT1740" t="str">
        <f t="shared" si="253"/>
        <v>Cura Brochero - 721 e/ Santos Vega y Cangallo - Grand Bourg</v>
      </c>
    </row>
    <row r="1741" spans="1:46" ht="15.75" thickBot="1" x14ac:dyDescent="0.3">
      <c r="A1741" s="47">
        <v>9</v>
      </c>
      <c r="B1741" s="47" t="s">
        <v>2049</v>
      </c>
      <c r="C1741" s="47" t="s">
        <v>2374</v>
      </c>
      <c r="D1741" s="47" t="s">
        <v>2067</v>
      </c>
      <c r="E1741" s="47" t="s">
        <v>230</v>
      </c>
      <c r="F1741" s="47" t="s">
        <v>10463</v>
      </c>
      <c r="G1741" s="47" t="s">
        <v>10464</v>
      </c>
      <c r="H1741" s="47" t="s">
        <v>10465</v>
      </c>
      <c r="I1741" s="47" t="s">
        <v>2414</v>
      </c>
      <c r="J1741" s="47"/>
      <c r="K1741" s="47" t="s">
        <v>14537</v>
      </c>
      <c r="L1741" s="47">
        <v>0.5229027271270752</v>
      </c>
      <c r="M1741" s="47">
        <v>-34.485169911983</v>
      </c>
      <c r="N1741" s="47">
        <v>-58.731779883956001</v>
      </c>
      <c r="O1741" s="47" t="s">
        <v>16972</v>
      </c>
      <c r="P1741" s="47">
        <v>1</v>
      </c>
      <c r="Q1741">
        <v>26</v>
      </c>
      <c r="S1741" s="23" t="s">
        <v>2347</v>
      </c>
      <c r="T1741" t="str">
        <f t="shared" si="247"/>
        <v>09</v>
      </c>
      <c r="V1741" t="str">
        <f>+VLOOKUP(B1741,MARCO!E:E,1,FALSE)</f>
        <v>Malvinas Argentinas</v>
      </c>
      <c r="W1741" t="s">
        <v>134</v>
      </c>
      <c r="X1741" t="s">
        <v>134</v>
      </c>
      <c r="Y1741" t="str">
        <f t="shared" si="248"/>
        <v>R 9 - D 133 - 453 - 2899</v>
      </c>
      <c r="Z1741" t="s">
        <v>20</v>
      </c>
      <c r="AA1741" t="s">
        <v>2349</v>
      </c>
      <c r="AB1741" t="s">
        <v>21</v>
      </c>
      <c r="AD1741" t="str">
        <f t="shared" si="249"/>
        <v>Nueva Jerusalen</v>
      </c>
      <c r="AE1741" t="s">
        <v>22</v>
      </c>
      <c r="AF1741" t="s">
        <v>23</v>
      </c>
      <c r="AG1741" t="s">
        <v>26</v>
      </c>
      <c r="AH1741" t="s">
        <v>2348</v>
      </c>
      <c r="AI1741" s="13">
        <f t="shared" si="250"/>
        <v>26</v>
      </c>
      <c r="AJ1741" s="13">
        <f t="shared" si="251"/>
        <v>1</v>
      </c>
      <c r="AK1741" s="21">
        <v>1</v>
      </c>
      <c r="AM1741" t="s">
        <v>2154</v>
      </c>
      <c r="AN1741" t="str">
        <f t="shared" si="245"/>
        <v>R09</v>
      </c>
      <c r="AO1741" s="20" t="str">
        <f t="shared" si="246"/>
        <v>FINES_R09</v>
      </c>
      <c r="AP1741" s="25">
        <f t="shared" si="252"/>
        <v>0.5229027271270752</v>
      </c>
      <c r="AQ1741" s="24" t="str">
        <f>+IFERROR(VLOOKUP(Y1741,#REF!,2,FALSE),"-")</f>
        <v>-</v>
      </c>
      <c r="AR1741" s="13" t="s">
        <v>2393</v>
      </c>
      <c r="AS1741" t="s">
        <v>2398</v>
      </c>
      <c r="AT1741" t="str">
        <f t="shared" si="253"/>
        <v>Pablo Areguati - 1175 e/ Batalla De Chacabuco y Combate De San Lorenzo - Grand Bourg</v>
      </c>
    </row>
    <row r="1742" spans="1:46" ht="15.75" thickBot="1" x14ac:dyDescent="0.3">
      <c r="A1742" s="47">
        <v>9</v>
      </c>
      <c r="B1742" s="47" t="s">
        <v>2049</v>
      </c>
      <c r="C1742" s="47" t="s">
        <v>3437</v>
      </c>
      <c r="D1742" s="47" t="s">
        <v>2070</v>
      </c>
      <c r="E1742" s="47" t="s">
        <v>234</v>
      </c>
      <c r="F1742" s="47" t="s">
        <v>10468</v>
      </c>
      <c r="G1742" s="47" t="s">
        <v>10469</v>
      </c>
      <c r="H1742" s="47" t="s">
        <v>10470</v>
      </c>
      <c r="I1742" s="47" t="s">
        <v>2414</v>
      </c>
      <c r="J1742" s="47"/>
      <c r="K1742" s="47" t="s">
        <v>14538</v>
      </c>
      <c r="L1742" s="47">
        <v>0.51295506954193115</v>
      </c>
      <c r="M1742" s="47">
        <v>-34.497946614630997</v>
      </c>
      <c r="N1742" s="47">
        <v>-58.679739832263003</v>
      </c>
      <c r="O1742" s="47" t="s">
        <v>16973</v>
      </c>
      <c r="P1742" s="47">
        <v>2</v>
      </c>
      <c r="Q1742">
        <v>71</v>
      </c>
      <c r="S1742" s="23" t="s">
        <v>2347</v>
      </c>
      <c r="T1742" t="str">
        <f t="shared" si="247"/>
        <v>09</v>
      </c>
      <c r="V1742" t="str">
        <f>+VLOOKUP(B1742,MARCO!E:E,1,FALSE)</f>
        <v>Malvinas Argentinas</v>
      </c>
      <c r="W1742" t="s">
        <v>134</v>
      </c>
      <c r="X1742" t="s">
        <v>134</v>
      </c>
      <c r="Y1742" t="str">
        <f t="shared" si="248"/>
        <v>R 9 - D 133 - 456 - 2906</v>
      </c>
      <c r="Z1742" t="s">
        <v>20</v>
      </c>
      <c r="AA1742" t="s">
        <v>2349</v>
      </c>
      <c r="AB1742" t="s">
        <v>21</v>
      </c>
      <c r="AD1742" t="str">
        <f t="shared" si="249"/>
        <v>Capilla Del NiÑo Dios</v>
      </c>
      <c r="AE1742" t="s">
        <v>22</v>
      </c>
      <c r="AF1742" t="s">
        <v>23</v>
      </c>
      <c r="AG1742" t="s">
        <v>26</v>
      </c>
      <c r="AH1742" t="s">
        <v>2348</v>
      </c>
      <c r="AI1742" s="13">
        <f t="shared" si="250"/>
        <v>71</v>
      </c>
      <c r="AJ1742" s="13">
        <f t="shared" si="251"/>
        <v>2</v>
      </c>
      <c r="AK1742" s="21">
        <v>1</v>
      </c>
      <c r="AM1742" t="s">
        <v>2154</v>
      </c>
      <c r="AN1742" t="str">
        <f t="shared" si="245"/>
        <v>R09</v>
      </c>
      <c r="AO1742" s="20" t="str">
        <f t="shared" si="246"/>
        <v>FINES_R09</v>
      </c>
      <c r="AP1742" s="25">
        <f t="shared" si="252"/>
        <v>0.51295506954193115</v>
      </c>
      <c r="AQ1742" s="24" t="str">
        <f>+IFERROR(VLOOKUP(Y1742,#REF!,2,FALSE),"-")</f>
        <v>-</v>
      </c>
      <c r="AR1742" s="13" t="s">
        <v>2393</v>
      </c>
      <c r="AS1742" t="s">
        <v>2397</v>
      </c>
      <c r="AT1742" t="str">
        <f t="shared" si="253"/>
        <v>Artigas - 4025 e/ Cabildo y Pedro Henriquez UreÑa - Villa De Mayo</v>
      </c>
    </row>
    <row r="1743" spans="1:46" ht="15.75" thickBot="1" x14ac:dyDescent="0.3">
      <c r="A1743" s="47">
        <v>9</v>
      </c>
      <c r="B1743" s="47" t="s">
        <v>2049</v>
      </c>
      <c r="C1743" s="47" t="s">
        <v>2376</v>
      </c>
      <c r="D1743" s="47" t="s">
        <v>2068</v>
      </c>
      <c r="E1743" s="47" t="s">
        <v>445</v>
      </c>
      <c r="F1743" s="47" t="s">
        <v>10475</v>
      </c>
      <c r="G1743" s="47" t="s">
        <v>10429</v>
      </c>
      <c r="H1743" s="47" t="s">
        <v>10476</v>
      </c>
      <c r="I1743" s="47" t="s">
        <v>2475</v>
      </c>
      <c r="J1743" s="47" t="s">
        <v>10429</v>
      </c>
      <c r="K1743" s="47" t="s">
        <v>14539</v>
      </c>
      <c r="L1743" s="47">
        <v>0.55417084693908691</v>
      </c>
      <c r="M1743" s="47">
        <v>-34.493243700000001</v>
      </c>
      <c r="N1743" s="47">
        <v>-58.669905</v>
      </c>
      <c r="O1743" s="47" t="s">
        <v>16974</v>
      </c>
      <c r="P1743" s="47">
        <v>1</v>
      </c>
      <c r="Q1743">
        <v>24</v>
      </c>
      <c r="S1743" s="23" t="s">
        <v>2347</v>
      </c>
      <c r="T1743" t="str">
        <f t="shared" si="247"/>
        <v>09</v>
      </c>
      <c r="V1743" t="str">
        <f>+VLOOKUP(B1743,MARCO!E:E,1,FALSE)</f>
        <v>Malvinas Argentinas</v>
      </c>
      <c r="W1743" t="s">
        <v>134</v>
      </c>
      <c r="X1743" t="s">
        <v>134</v>
      </c>
      <c r="Y1743" t="str">
        <f t="shared" si="248"/>
        <v>R 9 - D 133 - 454 - 0631</v>
      </c>
      <c r="Z1743" t="s">
        <v>20</v>
      </c>
      <c r="AA1743" t="s">
        <v>2349</v>
      </c>
      <c r="AB1743" t="s">
        <v>21</v>
      </c>
      <c r="AD1743" t="str">
        <f t="shared" si="249"/>
        <v>Manos Abiertas</v>
      </c>
      <c r="AE1743" t="s">
        <v>22</v>
      </c>
      <c r="AF1743" t="s">
        <v>23</v>
      </c>
      <c r="AG1743" t="s">
        <v>26</v>
      </c>
      <c r="AH1743" t="s">
        <v>2348</v>
      </c>
      <c r="AI1743" s="13">
        <f t="shared" si="250"/>
        <v>24</v>
      </c>
      <c r="AJ1743" s="13">
        <f t="shared" si="251"/>
        <v>1</v>
      </c>
      <c r="AK1743" s="21">
        <v>1</v>
      </c>
      <c r="AM1743" t="s">
        <v>2154</v>
      </c>
      <c r="AN1743" t="str">
        <f t="shared" si="245"/>
        <v>R09</v>
      </c>
      <c r="AO1743" s="20" t="str">
        <f t="shared" si="246"/>
        <v>FINES_R09</v>
      </c>
      <c r="AP1743" s="25">
        <f t="shared" si="252"/>
        <v>0.55417084693908691</v>
      </c>
      <c r="AQ1743" s="24" t="str">
        <f>+IFERROR(VLOOKUP(Y1743,#REF!,2,FALSE),"-")</f>
        <v>-</v>
      </c>
      <c r="AR1743" s="13" t="s">
        <v>2393</v>
      </c>
      <c r="AS1743" t="s">
        <v>2397</v>
      </c>
      <c r="AT1743" t="str">
        <f t="shared" si="253"/>
        <v>Eva Peron - 5140 e/ Pelagio Luna y Juan De Herrera - Villa De Mayo</v>
      </c>
    </row>
    <row r="1744" spans="1:46" ht="15.75" thickBot="1" x14ac:dyDescent="0.3">
      <c r="A1744" s="47">
        <v>9</v>
      </c>
      <c r="B1744" s="47" t="s">
        <v>2049</v>
      </c>
      <c r="C1744" s="47" t="s">
        <v>2376</v>
      </c>
      <c r="D1744" s="47" t="s">
        <v>2068</v>
      </c>
      <c r="E1744" s="47" t="s">
        <v>445</v>
      </c>
      <c r="F1744" s="47" t="s">
        <v>10478</v>
      </c>
      <c r="G1744" s="47" t="s">
        <v>10479</v>
      </c>
      <c r="H1744" s="47" t="s">
        <v>10480</v>
      </c>
      <c r="I1744" s="47" t="s">
        <v>2475</v>
      </c>
      <c r="J1744" s="47"/>
      <c r="K1744" s="47" t="s">
        <v>14540</v>
      </c>
      <c r="L1744" s="47">
        <v>0.63601887226104736</v>
      </c>
      <c r="M1744" s="47">
        <v>-34.479664999999997</v>
      </c>
      <c r="N1744" s="47">
        <v>-58.7030326</v>
      </c>
      <c r="O1744" s="47" t="s">
        <v>16975</v>
      </c>
      <c r="P1744" s="47">
        <v>1</v>
      </c>
      <c r="Q1744">
        <v>18</v>
      </c>
      <c r="S1744" s="23" t="s">
        <v>2347</v>
      </c>
      <c r="T1744" t="str">
        <f t="shared" si="247"/>
        <v>09</v>
      </c>
      <c r="V1744" t="str">
        <f>+VLOOKUP(B1744,MARCO!E:E,1,FALSE)</f>
        <v>Malvinas Argentinas</v>
      </c>
      <c r="W1744" t="s">
        <v>134</v>
      </c>
      <c r="X1744" t="s">
        <v>134</v>
      </c>
      <c r="Y1744" t="str">
        <f t="shared" si="248"/>
        <v>R 9 - D 133 - 454 - 3229</v>
      </c>
      <c r="Z1744" t="s">
        <v>20</v>
      </c>
      <c r="AA1744" t="s">
        <v>2349</v>
      </c>
      <c r="AB1744" t="s">
        <v>21</v>
      </c>
      <c r="AD1744" t="str">
        <f t="shared" si="249"/>
        <v>C C Isauro</v>
      </c>
      <c r="AE1744" t="s">
        <v>22</v>
      </c>
      <c r="AF1744" t="s">
        <v>23</v>
      </c>
      <c r="AG1744" t="s">
        <v>26</v>
      </c>
      <c r="AH1744" t="s">
        <v>2348</v>
      </c>
      <c r="AI1744" s="13">
        <f t="shared" si="250"/>
        <v>18</v>
      </c>
      <c r="AJ1744" s="13">
        <f t="shared" si="251"/>
        <v>1</v>
      </c>
      <c r="AK1744" s="21">
        <v>1</v>
      </c>
      <c r="AM1744" t="s">
        <v>2154</v>
      </c>
      <c r="AN1744" t="str">
        <f t="shared" si="245"/>
        <v>R09</v>
      </c>
      <c r="AO1744" s="20" t="str">
        <f t="shared" si="246"/>
        <v>FINES_R09</v>
      </c>
      <c r="AP1744" s="25">
        <f t="shared" si="252"/>
        <v>0.63601887226104736</v>
      </c>
      <c r="AQ1744" s="24" t="str">
        <f>+IFERROR(VLOOKUP(Y1744,#REF!,2,FALSE),"-")</f>
        <v>-</v>
      </c>
      <c r="AR1744" s="13" t="s">
        <v>2393</v>
      </c>
      <c r="AS1744" t="s">
        <v>2397</v>
      </c>
      <c r="AT1744" t="str">
        <f t="shared" si="253"/>
        <v>Av Presidente Peron - 4276 e/ Domingo De Arevalo y Pedro Miguel Araoz - Los Polvorines</v>
      </c>
    </row>
    <row r="1745" spans="1:46" ht="15.75" thickBot="1" x14ac:dyDescent="0.3">
      <c r="A1745" s="47">
        <v>9</v>
      </c>
      <c r="B1745" s="47" t="s">
        <v>2049</v>
      </c>
      <c r="C1745" s="47" t="s">
        <v>2378</v>
      </c>
      <c r="D1745" s="47" t="s">
        <v>2065</v>
      </c>
      <c r="E1745" s="47" t="s">
        <v>271</v>
      </c>
      <c r="F1745" s="47" t="s">
        <v>10482</v>
      </c>
      <c r="G1745" s="47" t="s">
        <v>10483</v>
      </c>
      <c r="H1745" s="47" t="s">
        <v>10484</v>
      </c>
      <c r="I1745" s="47" t="s">
        <v>2475</v>
      </c>
      <c r="J1745" s="47" t="s">
        <v>10486</v>
      </c>
      <c r="K1745" s="47" t="s">
        <v>14541</v>
      </c>
      <c r="L1745" s="47">
        <v>0.43166014552116388</v>
      </c>
      <c r="M1745" s="47">
        <v>-34.490351017793003</v>
      </c>
      <c r="N1745" s="47">
        <v>-58.723331009375002</v>
      </c>
      <c r="O1745" s="47" t="s">
        <v>16976</v>
      </c>
      <c r="P1745" s="47">
        <v>1</v>
      </c>
      <c r="Q1745">
        <v>40</v>
      </c>
      <c r="S1745" s="23" t="s">
        <v>2347</v>
      </c>
      <c r="T1745" t="str">
        <f t="shared" si="247"/>
        <v>09</v>
      </c>
      <c r="V1745" t="str">
        <f>+VLOOKUP(B1745,MARCO!E:E,1,FALSE)</f>
        <v>Malvinas Argentinas</v>
      </c>
      <c r="W1745" t="s">
        <v>134</v>
      </c>
      <c r="X1745" t="s">
        <v>134</v>
      </c>
      <c r="Y1745" t="str">
        <f t="shared" si="248"/>
        <v>R 9 - D 133 - 451 - 3148</v>
      </c>
      <c r="Z1745" t="s">
        <v>20</v>
      </c>
      <c r="AA1745" t="s">
        <v>2349</v>
      </c>
      <c r="AB1745" t="s">
        <v>21</v>
      </c>
      <c r="AD1745" t="str">
        <f t="shared" si="249"/>
        <v>Instituto A. S.</v>
      </c>
      <c r="AE1745" t="s">
        <v>22</v>
      </c>
      <c r="AF1745" t="s">
        <v>23</v>
      </c>
      <c r="AG1745" t="s">
        <v>26</v>
      </c>
      <c r="AH1745" t="s">
        <v>2348</v>
      </c>
      <c r="AI1745" s="13">
        <f t="shared" si="250"/>
        <v>40</v>
      </c>
      <c r="AJ1745" s="13">
        <f t="shared" si="251"/>
        <v>1</v>
      </c>
      <c r="AK1745" s="21">
        <v>1</v>
      </c>
      <c r="AM1745" t="s">
        <v>2154</v>
      </c>
      <c r="AN1745" t="str">
        <f t="shared" si="245"/>
        <v>R09</v>
      </c>
      <c r="AO1745" s="20" t="str">
        <f t="shared" si="246"/>
        <v>FINES_R09</v>
      </c>
      <c r="AP1745" s="25">
        <f t="shared" si="252"/>
        <v>0.43166014552116388</v>
      </c>
      <c r="AQ1745" s="24" t="str">
        <f>+IFERROR(VLOOKUP(Y1745,#REF!,2,FALSE),"-")</f>
        <v>-</v>
      </c>
      <c r="AR1745" s="13" t="s">
        <v>2393</v>
      </c>
      <c r="AS1745" t="s">
        <v>2398</v>
      </c>
      <c r="AT1745" t="str">
        <f t="shared" si="253"/>
        <v>El Callao - 1071 e/ Soler y O´brien - Grand Bourg</v>
      </c>
    </row>
    <row r="1746" spans="1:46" ht="15.75" thickBot="1" x14ac:dyDescent="0.3">
      <c r="A1746" s="47">
        <v>9</v>
      </c>
      <c r="B1746" s="47" t="s">
        <v>1301</v>
      </c>
      <c r="C1746" s="47" t="s">
        <v>2369</v>
      </c>
      <c r="D1746" s="47" t="s">
        <v>1329</v>
      </c>
      <c r="E1746" s="47" t="s">
        <v>91</v>
      </c>
      <c r="F1746" s="47" t="s">
        <v>10487</v>
      </c>
      <c r="G1746" s="47" t="s">
        <v>10488</v>
      </c>
      <c r="H1746" s="47" t="s">
        <v>10489</v>
      </c>
      <c r="I1746" s="47" t="s">
        <v>2414</v>
      </c>
      <c r="J1746" s="47"/>
      <c r="K1746" s="47" t="s">
        <v>14542</v>
      </c>
      <c r="L1746" s="47">
        <v>0.76755607128143311</v>
      </c>
      <c r="M1746" s="47">
        <v>-34.542954584835996</v>
      </c>
      <c r="N1746" s="47">
        <v>-58.804512591475998</v>
      </c>
      <c r="O1746" s="47" t="s">
        <v>16977</v>
      </c>
      <c r="P1746" s="47">
        <v>11</v>
      </c>
      <c r="Q1746">
        <v>322</v>
      </c>
      <c r="S1746" s="23" t="s">
        <v>2347</v>
      </c>
      <c r="T1746" t="str">
        <f t="shared" si="247"/>
        <v>09</v>
      </c>
      <c r="V1746" t="str">
        <f>+VLOOKUP(B1746,MARCO!E:E,1,FALSE)</f>
        <v>Moreno</v>
      </c>
      <c r="W1746" t="s">
        <v>134</v>
      </c>
      <c r="X1746" t="s">
        <v>134</v>
      </c>
      <c r="Y1746" t="str">
        <f t="shared" si="248"/>
        <v>R 9 - D 73 - 452 - 1847</v>
      </c>
      <c r="Z1746" t="s">
        <v>20</v>
      </c>
      <c r="AA1746" t="s">
        <v>2349</v>
      </c>
      <c r="AB1746" t="s">
        <v>21</v>
      </c>
      <c r="AD1746" t="str">
        <f t="shared" si="249"/>
        <v>La Huella</v>
      </c>
      <c r="AE1746" t="s">
        <v>22</v>
      </c>
      <c r="AF1746" t="s">
        <v>23</v>
      </c>
      <c r="AG1746" t="s">
        <v>26</v>
      </c>
      <c r="AH1746" t="s">
        <v>2348</v>
      </c>
      <c r="AI1746" s="13">
        <f t="shared" si="250"/>
        <v>322</v>
      </c>
      <c r="AJ1746" s="13">
        <f t="shared" si="251"/>
        <v>11</v>
      </c>
      <c r="AK1746" s="21">
        <v>1</v>
      </c>
      <c r="AM1746" t="s">
        <v>2154</v>
      </c>
      <c r="AN1746" t="str">
        <f t="shared" si="245"/>
        <v>R09</v>
      </c>
      <c r="AO1746" s="20" t="str">
        <f t="shared" si="246"/>
        <v>FINES_R09</v>
      </c>
      <c r="AP1746" s="25">
        <f t="shared" si="252"/>
        <v>0.76755607128143311</v>
      </c>
      <c r="AQ1746" s="24" t="str">
        <f>+IFERROR(VLOOKUP(Y1746,#REF!,2,FALSE),"-")</f>
        <v>-</v>
      </c>
      <c r="AR1746" s="13" t="s">
        <v>2393</v>
      </c>
      <c r="AS1746" t="s">
        <v>2397</v>
      </c>
      <c r="AT1746" t="str">
        <f t="shared" si="253"/>
        <v>Baigorria - e/ Ruta 24 - Moreno Cuartel V</v>
      </c>
    </row>
    <row r="1747" spans="1:46" ht="15.75" thickBot="1" x14ac:dyDescent="0.3">
      <c r="A1747" s="47">
        <v>9</v>
      </c>
      <c r="B1747" s="47" t="s">
        <v>1301</v>
      </c>
      <c r="C1747" s="47" t="s">
        <v>2378</v>
      </c>
      <c r="D1747" s="47" t="s">
        <v>1328</v>
      </c>
      <c r="E1747" s="47" t="s">
        <v>271</v>
      </c>
      <c r="F1747" s="47" t="s">
        <v>10492</v>
      </c>
      <c r="G1747" s="47" t="s">
        <v>10493</v>
      </c>
      <c r="H1747" s="47" t="s">
        <v>10494</v>
      </c>
      <c r="I1747" s="47" t="s">
        <v>2414</v>
      </c>
      <c r="J1747" s="47"/>
      <c r="K1747" s="47" t="s">
        <v>14543</v>
      </c>
      <c r="L1747" s="47">
        <v>0.2769264280796051</v>
      </c>
      <c r="M1747" s="47">
        <v>-34.647357006925397</v>
      </c>
      <c r="N1747" s="47">
        <v>-58.795275361439742</v>
      </c>
      <c r="O1747" s="47" t="s">
        <v>16978</v>
      </c>
      <c r="P1747" s="47">
        <v>4</v>
      </c>
      <c r="Q1747">
        <v>146</v>
      </c>
      <c r="S1747" s="23" t="s">
        <v>2347</v>
      </c>
      <c r="T1747" t="str">
        <f t="shared" si="247"/>
        <v>09</v>
      </c>
      <c r="V1747" t="str">
        <f>+VLOOKUP(B1747,MARCO!E:E,1,FALSE)</f>
        <v>Moreno</v>
      </c>
      <c r="W1747" t="s">
        <v>134</v>
      </c>
      <c r="X1747" t="s">
        <v>134</v>
      </c>
      <c r="Y1747" t="str">
        <f t="shared" si="248"/>
        <v>R 9 - D 73 - 451 - 1830</v>
      </c>
      <c r="Z1747" t="s">
        <v>20</v>
      </c>
      <c r="AA1747" t="s">
        <v>2349</v>
      </c>
      <c r="AB1747" t="s">
        <v>21</v>
      </c>
      <c r="AD1747" t="str">
        <f t="shared" si="249"/>
        <v>Eepa 701</v>
      </c>
      <c r="AE1747" t="s">
        <v>22</v>
      </c>
      <c r="AF1747" t="s">
        <v>23</v>
      </c>
      <c r="AG1747" t="s">
        <v>26</v>
      </c>
      <c r="AH1747" t="s">
        <v>2348</v>
      </c>
      <c r="AI1747" s="13">
        <f t="shared" si="250"/>
        <v>146</v>
      </c>
      <c r="AJ1747" s="13">
        <f t="shared" si="251"/>
        <v>4</v>
      </c>
      <c r="AK1747" s="21">
        <v>1</v>
      </c>
      <c r="AM1747" t="s">
        <v>2154</v>
      </c>
      <c r="AN1747" t="str">
        <f t="shared" si="245"/>
        <v>R09</v>
      </c>
      <c r="AO1747" s="20" t="str">
        <f t="shared" si="246"/>
        <v>FINES_R09</v>
      </c>
      <c r="AP1747" s="25">
        <f t="shared" si="252"/>
        <v>0.2769264280796051</v>
      </c>
      <c r="AQ1747" s="24" t="str">
        <f>+IFERROR(VLOOKUP(Y1747,#REF!,2,FALSE),"-")</f>
        <v>-</v>
      </c>
      <c r="AR1747" s="13" t="s">
        <v>2393</v>
      </c>
      <c r="AS1747" t="s">
        <v>2398</v>
      </c>
      <c r="AT1747" t="str">
        <f t="shared" si="253"/>
        <v>Mitre - 1108 e/ Camilli y Victorica - Moreno Moreno</v>
      </c>
    </row>
    <row r="1748" spans="1:46" ht="15.75" thickBot="1" x14ac:dyDescent="0.3">
      <c r="A1748" s="47">
        <v>9</v>
      </c>
      <c r="B1748" s="47" t="s">
        <v>1301</v>
      </c>
      <c r="C1748" s="47" t="s">
        <v>2378</v>
      </c>
      <c r="D1748" s="47" t="s">
        <v>1328</v>
      </c>
      <c r="E1748" s="47" t="s">
        <v>271</v>
      </c>
      <c r="F1748" s="47" t="s">
        <v>10497</v>
      </c>
      <c r="G1748" s="47" t="s">
        <v>10498</v>
      </c>
      <c r="H1748" s="47" t="s">
        <v>10499</v>
      </c>
      <c r="I1748" s="47" t="s">
        <v>2414</v>
      </c>
      <c r="J1748" s="47"/>
      <c r="K1748" s="47" t="s">
        <v>14544</v>
      </c>
      <c r="L1748" s="47">
        <v>0.21255181729793551</v>
      </c>
      <c r="M1748" s="47">
        <v>-34.649040310015003</v>
      </c>
      <c r="N1748" s="47">
        <v>-58.794335619915998</v>
      </c>
      <c r="O1748" s="47" t="s">
        <v>16979</v>
      </c>
      <c r="P1748" s="47">
        <v>3</v>
      </c>
      <c r="Q1748">
        <v>71</v>
      </c>
      <c r="S1748" s="23" t="s">
        <v>2347</v>
      </c>
      <c r="T1748" t="str">
        <f t="shared" si="247"/>
        <v>09</v>
      </c>
      <c r="V1748" t="str">
        <f>+VLOOKUP(B1748,MARCO!E:E,1,FALSE)</f>
        <v>Moreno</v>
      </c>
      <c r="W1748" t="s">
        <v>134</v>
      </c>
      <c r="X1748" t="s">
        <v>134</v>
      </c>
      <c r="Y1748" t="str">
        <f t="shared" si="248"/>
        <v>R 9 - D 73 - 451 - 1833</v>
      </c>
      <c r="Z1748" t="s">
        <v>20</v>
      </c>
      <c r="AA1748" t="s">
        <v>2349</v>
      </c>
      <c r="AB1748" t="s">
        <v>21</v>
      </c>
      <c r="AD1748" t="str">
        <f t="shared" si="249"/>
        <v>Instituto Pensar Moreno</v>
      </c>
      <c r="AE1748" t="s">
        <v>22</v>
      </c>
      <c r="AF1748" t="s">
        <v>23</v>
      </c>
      <c r="AG1748" t="s">
        <v>26</v>
      </c>
      <c r="AH1748" t="s">
        <v>2348</v>
      </c>
      <c r="AI1748" s="13">
        <f t="shared" si="250"/>
        <v>71</v>
      </c>
      <c r="AJ1748" s="13">
        <f t="shared" si="251"/>
        <v>3</v>
      </c>
      <c r="AK1748" s="21">
        <v>1</v>
      </c>
      <c r="AM1748" t="s">
        <v>2154</v>
      </c>
      <c r="AN1748" t="str">
        <f t="shared" si="245"/>
        <v>R09</v>
      </c>
      <c r="AO1748" s="20" t="str">
        <f t="shared" si="246"/>
        <v>FINES_R09</v>
      </c>
      <c r="AP1748" s="25">
        <f t="shared" si="252"/>
        <v>0.21255181729793551</v>
      </c>
      <c r="AQ1748" s="24" t="str">
        <f>+IFERROR(VLOOKUP(Y1748,#REF!,2,FALSE),"-")</f>
        <v>-</v>
      </c>
      <c r="AR1748" s="13" t="s">
        <v>2393</v>
      </c>
      <c r="AS1748" t="s">
        <v>2397</v>
      </c>
      <c r="AT1748" t="str">
        <f t="shared" si="253"/>
        <v>Piovano - e/ Rivadavia y Nemesio Alvarez - Moreno Moreno</v>
      </c>
    </row>
    <row r="1749" spans="1:46" ht="15.75" thickBot="1" x14ac:dyDescent="0.3">
      <c r="A1749" s="47">
        <v>9</v>
      </c>
      <c r="B1749" s="47" t="s">
        <v>1301</v>
      </c>
      <c r="C1749" s="47" t="s">
        <v>2378</v>
      </c>
      <c r="D1749" s="47" t="s">
        <v>1328</v>
      </c>
      <c r="E1749" s="47" t="s">
        <v>271</v>
      </c>
      <c r="F1749" s="47" t="s">
        <v>10501</v>
      </c>
      <c r="G1749" s="47" t="s">
        <v>10502</v>
      </c>
      <c r="H1749" s="47" t="s">
        <v>10503</v>
      </c>
      <c r="I1749" s="47" t="s">
        <v>2414</v>
      </c>
      <c r="J1749" s="47"/>
      <c r="K1749" s="47" t="s">
        <v>14545</v>
      </c>
      <c r="L1749" s="47">
        <v>0.3072371780872345</v>
      </c>
      <c r="M1749" s="47">
        <v>-34.645261999520002</v>
      </c>
      <c r="N1749" s="47">
        <v>-58.803105018476003</v>
      </c>
      <c r="O1749" s="47" t="s">
        <v>16980</v>
      </c>
      <c r="P1749" s="47">
        <v>2</v>
      </c>
      <c r="Q1749">
        <v>67</v>
      </c>
      <c r="S1749" s="23" t="s">
        <v>2347</v>
      </c>
      <c r="T1749" t="str">
        <f t="shared" si="247"/>
        <v>09</v>
      </c>
      <c r="V1749" t="str">
        <f>+VLOOKUP(B1749,MARCO!E:E,1,FALSE)</f>
        <v>Moreno</v>
      </c>
      <c r="W1749" t="s">
        <v>134</v>
      </c>
      <c r="X1749" t="s">
        <v>134</v>
      </c>
      <c r="Y1749" t="str">
        <f t="shared" si="248"/>
        <v>R 9 - D 73 - 451 - 1836</v>
      </c>
      <c r="Z1749" t="s">
        <v>20</v>
      </c>
      <c r="AA1749" t="s">
        <v>2349</v>
      </c>
      <c r="AB1749" t="s">
        <v>21</v>
      </c>
      <c r="AD1749" t="str">
        <f t="shared" si="249"/>
        <v>La Cancha De Ponce</v>
      </c>
      <c r="AE1749" t="s">
        <v>22</v>
      </c>
      <c r="AF1749" t="s">
        <v>23</v>
      </c>
      <c r="AG1749" t="s">
        <v>26</v>
      </c>
      <c r="AH1749" t="s">
        <v>2348</v>
      </c>
      <c r="AI1749" s="13">
        <f t="shared" si="250"/>
        <v>67</v>
      </c>
      <c r="AJ1749" s="13">
        <f t="shared" si="251"/>
        <v>2</v>
      </c>
      <c r="AK1749" s="21">
        <v>1</v>
      </c>
      <c r="AM1749" t="s">
        <v>2154</v>
      </c>
      <c r="AN1749" t="str">
        <f t="shared" si="245"/>
        <v>R09</v>
      </c>
      <c r="AO1749" s="20" t="str">
        <f t="shared" si="246"/>
        <v>FINES_R09</v>
      </c>
      <c r="AP1749" s="25">
        <f t="shared" si="252"/>
        <v>0.3072371780872345</v>
      </c>
      <c r="AQ1749" s="24" t="str">
        <f>+IFERROR(VLOOKUP(Y1749,#REF!,2,FALSE),"-")</f>
        <v>-</v>
      </c>
      <c r="AR1749" s="13" t="s">
        <v>2393</v>
      </c>
      <c r="AS1749" t="s">
        <v>2397</v>
      </c>
      <c r="AT1749" t="str">
        <f t="shared" si="253"/>
        <v>Juan Xxii - e/ Peru y Belgrano - Moreno Moreno</v>
      </c>
    </row>
    <row r="1750" spans="1:46" ht="15.75" thickBot="1" x14ac:dyDescent="0.3">
      <c r="A1750" s="47">
        <v>9</v>
      </c>
      <c r="B1750" s="47" t="s">
        <v>1301</v>
      </c>
      <c r="C1750" s="47" t="s">
        <v>2378</v>
      </c>
      <c r="D1750" s="47" t="s">
        <v>1328</v>
      </c>
      <c r="E1750" s="47" t="s">
        <v>271</v>
      </c>
      <c r="F1750" s="47" t="s">
        <v>10505</v>
      </c>
      <c r="G1750" s="47" t="s">
        <v>10506</v>
      </c>
      <c r="H1750" s="47" t="s">
        <v>10507</v>
      </c>
      <c r="I1750" s="47" t="s">
        <v>2414</v>
      </c>
      <c r="J1750" s="47"/>
      <c r="K1750" s="47" t="s">
        <v>14546</v>
      </c>
      <c r="L1750" s="47">
        <v>0.62606960535049438</v>
      </c>
      <c r="M1750" s="47">
        <v>-34.610029088616997</v>
      </c>
      <c r="N1750" s="47">
        <v>-58.764820005170002</v>
      </c>
      <c r="O1750" s="47" t="s">
        <v>16981</v>
      </c>
      <c r="P1750" s="47">
        <v>1</v>
      </c>
      <c r="Q1750">
        <v>40</v>
      </c>
      <c r="S1750" s="23" t="s">
        <v>2347</v>
      </c>
      <c r="T1750" t="str">
        <f t="shared" si="247"/>
        <v>09</v>
      </c>
      <c r="V1750" t="str">
        <f>+VLOOKUP(B1750,MARCO!E:E,1,FALSE)</f>
        <v>Moreno</v>
      </c>
      <c r="W1750" t="s">
        <v>134</v>
      </c>
      <c r="X1750" t="s">
        <v>134</v>
      </c>
      <c r="Y1750" t="str">
        <f t="shared" si="248"/>
        <v>R 9 - D 73 - 451 - 1852</v>
      </c>
      <c r="Z1750" t="s">
        <v>20</v>
      </c>
      <c r="AA1750" t="s">
        <v>2349</v>
      </c>
      <c r="AB1750" t="s">
        <v>21</v>
      </c>
      <c r="AD1750" t="str">
        <f t="shared" si="249"/>
        <v>Jardin Maternal Mi Granjita</v>
      </c>
      <c r="AE1750" t="s">
        <v>22</v>
      </c>
      <c r="AF1750" t="s">
        <v>23</v>
      </c>
      <c r="AG1750" t="s">
        <v>26</v>
      </c>
      <c r="AH1750" t="s">
        <v>2348</v>
      </c>
      <c r="AI1750" s="13">
        <f t="shared" si="250"/>
        <v>40</v>
      </c>
      <c r="AJ1750" s="13">
        <f t="shared" si="251"/>
        <v>1</v>
      </c>
      <c r="AK1750" s="21">
        <v>1</v>
      </c>
      <c r="AM1750" t="s">
        <v>2154</v>
      </c>
      <c r="AN1750" t="str">
        <f t="shared" si="245"/>
        <v>R09</v>
      </c>
      <c r="AO1750" s="20" t="str">
        <f t="shared" si="246"/>
        <v>FINES_R09</v>
      </c>
      <c r="AP1750" s="25">
        <f t="shared" si="252"/>
        <v>0.62606960535049438</v>
      </c>
      <c r="AQ1750" s="24" t="str">
        <f>+IFERROR(VLOOKUP(Y1750,#REF!,2,FALSE),"-")</f>
        <v>-</v>
      </c>
      <c r="AR1750" s="13" t="s">
        <v>2393</v>
      </c>
      <c r="AS1750" t="s">
        <v>2397</v>
      </c>
      <c r="AT1750" t="str">
        <f t="shared" si="253"/>
        <v>Irigone - e/ Chuquisaca - Moreno Moreno</v>
      </c>
    </row>
    <row r="1751" spans="1:46" ht="15.75" thickBot="1" x14ac:dyDescent="0.3">
      <c r="A1751" s="47">
        <v>9</v>
      </c>
      <c r="B1751" s="47" t="s">
        <v>1301</v>
      </c>
      <c r="C1751" s="47" t="s">
        <v>2374</v>
      </c>
      <c r="D1751" s="47" t="s">
        <v>1330</v>
      </c>
      <c r="E1751" s="47" t="s">
        <v>1331</v>
      </c>
      <c r="F1751" s="47" t="s">
        <v>10509</v>
      </c>
      <c r="G1751" s="47" t="s">
        <v>10506</v>
      </c>
      <c r="H1751" s="47" t="s">
        <v>10507</v>
      </c>
      <c r="I1751" s="47" t="s">
        <v>2414</v>
      </c>
      <c r="J1751" s="47"/>
      <c r="K1751" s="47" t="s">
        <v>16982</v>
      </c>
      <c r="L1751" s="47">
        <v>0.62606960535049438</v>
      </c>
      <c r="M1751" s="47">
        <v>-34.610029088616997</v>
      </c>
      <c r="N1751" s="47">
        <v>-58.764820005170002</v>
      </c>
      <c r="O1751" s="47" t="s">
        <v>16983</v>
      </c>
      <c r="P1751" s="47">
        <v>3</v>
      </c>
      <c r="Q1751">
        <v>72</v>
      </c>
      <c r="S1751" s="23" t="s">
        <v>2347</v>
      </c>
      <c r="T1751" t="str">
        <f t="shared" si="247"/>
        <v>09</v>
      </c>
      <c r="V1751" t="str">
        <f>+VLOOKUP(B1751,MARCO!E:E,1,FALSE)</f>
        <v>Moreno</v>
      </c>
      <c r="W1751" t="s">
        <v>134</v>
      </c>
      <c r="X1751" t="s">
        <v>134</v>
      </c>
      <c r="Y1751" t="str">
        <f t="shared" si="248"/>
        <v>R 9 - D 73 - 453 - 1852</v>
      </c>
      <c r="Z1751" t="s">
        <v>20</v>
      </c>
      <c r="AA1751" t="s">
        <v>2349</v>
      </c>
      <c r="AB1751" t="s">
        <v>21</v>
      </c>
      <c r="AD1751" t="str">
        <f t="shared" si="249"/>
        <v>Jardin Maternal Mi Granjita</v>
      </c>
      <c r="AE1751" t="s">
        <v>22</v>
      </c>
      <c r="AF1751" t="s">
        <v>23</v>
      </c>
      <c r="AG1751" t="s">
        <v>26</v>
      </c>
      <c r="AH1751" t="s">
        <v>2348</v>
      </c>
      <c r="AI1751" s="13">
        <f t="shared" si="250"/>
        <v>72</v>
      </c>
      <c r="AJ1751" s="13">
        <f t="shared" si="251"/>
        <v>3</v>
      </c>
      <c r="AK1751" s="21">
        <v>1</v>
      </c>
      <c r="AM1751" t="s">
        <v>2154</v>
      </c>
      <c r="AN1751" t="str">
        <f t="shared" si="245"/>
        <v>R09</v>
      </c>
      <c r="AO1751" s="20" t="str">
        <f t="shared" si="246"/>
        <v>FINES_R09</v>
      </c>
      <c r="AP1751" s="25">
        <f t="shared" si="252"/>
        <v>0.62606960535049438</v>
      </c>
      <c r="AQ1751" s="24" t="str">
        <f>+IFERROR(VLOOKUP(Y1751,#REF!,2,FALSE),"-")</f>
        <v>-</v>
      </c>
      <c r="AR1751" s="13" t="s">
        <v>2393</v>
      </c>
      <c r="AS1751" t="s">
        <v>2398</v>
      </c>
      <c r="AT1751" t="str">
        <f t="shared" si="253"/>
        <v>Irigone - e/ Chuquisaca - Moreno Moreno</v>
      </c>
    </row>
    <row r="1752" spans="1:46" ht="15.75" thickBot="1" x14ac:dyDescent="0.3">
      <c r="A1752" s="47">
        <v>9</v>
      </c>
      <c r="B1752" s="47" t="s">
        <v>1301</v>
      </c>
      <c r="C1752" s="47" t="s">
        <v>2376</v>
      </c>
      <c r="D1752" s="47" t="s">
        <v>1332</v>
      </c>
      <c r="E1752" s="47" t="s">
        <v>1333</v>
      </c>
      <c r="F1752" s="47" t="s">
        <v>10511</v>
      </c>
      <c r="G1752" s="47" t="s">
        <v>10512</v>
      </c>
      <c r="H1752" s="47" t="s">
        <v>10513</v>
      </c>
      <c r="I1752" s="47" t="s">
        <v>2414</v>
      </c>
      <c r="J1752" s="47"/>
      <c r="K1752" s="47" t="s">
        <v>14547</v>
      </c>
      <c r="L1752" s="47">
        <v>0.72186678647994995</v>
      </c>
      <c r="M1752" s="47">
        <v>-34.525207120238001</v>
      </c>
      <c r="N1752" s="47">
        <v>-58.815840901256003</v>
      </c>
      <c r="O1752" s="47" t="s">
        <v>16984</v>
      </c>
      <c r="P1752" s="47">
        <v>2</v>
      </c>
      <c r="Q1752">
        <v>73</v>
      </c>
      <c r="S1752" s="23" t="s">
        <v>2347</v>
      </c>
      <c r="T1752" t="str">
        <f t="shared" si="247"/>
        <v>09</v>
      </c>
      <c r="V1752" t="str">
        <f>+VLOOKUP(B1752,MARCO!E:E,1,FALSE)</f>
        <v>Moreno</v>
      </c>
      <c r="W1752" t="s">
        <v>134</v>
      </c>
      <c r="X1752" t="s">
        <v>134</v>
      </c>
      <c r="Y1752" t="str">
        <f t="shared" si="248"/>
        <v>R 9 - D 73 - 454 - 1865</v>
      </c>
      <c r="Z1752" t="s">
        <v>20</v>
      </c>
      <c r="AA1752" t="s">
        <v>2349</v>
      </c>
      <c r="AB1752" t="s">
        <v>21</v>
      </c>
      <c r="AD1752" t="str">
        <f t="shared" si="249"/>
        <v>Casa Arco Iris</v>
      </c>
      <c r="AE1752" t="s">
        <v>22</v>
      </c>
      <c r="AF1752" t="s">
        <v>23</v>
      </c>
      <c r="AG1752" t="s">
        <v>26</v>
      </c>
      <c r="AH1752" t="s">
        <v>2348</v>
      </c>
      <c r="AI1752" s="13">
        <f t="shared" si="250"/>
        <v>73</v>
      </c>
      <c r="AJ1752" s="13">
        <f t="shared" si="251"/>
        <v>2</v>
      </c>
      <c r="AK1752" s="21">
        <v>1</v>
      </c>
      <c r="AM1752" t="s">
        <v>2154</v>
      </c>
      <c r="AN1752" t="str">
        <f t="shared" si="245"/>
        <v>R09</v>
      </c>
      <c r="AO1752" s="20" t="str">
        <f t="shared" si="246"/>
        <v>FINES_R09</v>
      </c>
      <c r="AP1752" s="25">
        <f t="shared" si="252"/>
        <v>0.72186678647994995</v>
      </c>
      <c r="AQ1752" s="24" t="str">
        <f>+IFERROR(VLOOKUP(Y1752,#REF!,2,FALSE),"-")</f>
        <v>-</v>
      </c>
      <c r="AR1752" s="13" t="s">
        <v>2393</v>
      </c>
      <c r="AS1752" t="s">
        <v>2398</v>
      </c>
      <c r="AT1752" t="str">
        <f t="shared" si="253"/>
        <v>Houssay - e/ La Pampa - Moreno Cuartel V</v>
      </c>
    </row>
    <row r="1753" spans="1:46" ht="15.75" thickBot="1" x14ac:dyDescent="0.3">
      <c r="A1753" s="47">
        <v>9</v>
      </c>
      <c r="B1753" s="47" t="s">
        <v>1301</v>
      </c>
      <c r="C1753" s="47" t="s">
        <v>2378</v>
      </c>
      <c r="D1753" s="47" t="s">
        <v>1328</v>
      </c>
      <c r="E1753" s="47" t="s">
        <v>271</v>
      </c>
      <c r="F1753" s="47" t="s">
        <v>10515</v>
      </c>
      <c r="G1753" s="47" t="s">
        <v>10516</v>
      </c>
      <c r="H1753" s="47" t="s">
        <v>10517</v>
      </c>
      <c r="I1753" s="47" t="s">
        <v>2414</v>
      </c>
      <c r="J1753" s="47"/>
      <c r="K1753" s="47" t="s">
        <v>14548</v>
      </c>
      <c r="L1753" s="47">
        <v>0.40388268232345581</v>
      </c>
      <c r="M1753" s="47">
        <v>-34.638316099999997</v>
      </c>
      <c r="N1753" s="47">
        <v>-58.79381309</v>
      </c>
      <c r="O1753" s="47" t="s">
        <v>16985</v>
      </c>
      <c r="P1753" s="47">
        <v>1</v>
      </c>
      <c r="Q1753">
        <v>33</v>
      </c>
      <c r="S1753" s="23" t="s">
        <v>2347</v>
      </c>
      <c r="T1753" t="str">
        <f t="shared" si="247"/>
        <v>09</v>
      </c>
      <c r="V1753" t="str">
        <f>+VLOOKUP(B1753,MARCO!E:E,1,FALSE)</f>
        <v>Moreno</v>
      </c>
      <c r="W1753" t="s">
        <v>134</v>
      </c>
      <c r="X1753" t="s">
        <v>134</v>
      </c>
      <c r="Y1753" t="str">
        <f t="shared" si="248"/>
        <v>R 9 - D 73 - 451 - 2886</v>
      </c>
      <c r="Z1753" t="s">
        <v>20</v>
      </c>
      <c r="AA1753" t="s">
        <v>2349</v>
      </c>
      <c r="AB1753" t="s">
        <v>21</v>
      </c>
      <c r="AD1753" t="str">
        <f t="shared" si="249"/>
        <v>Elena Torres</v>
      </c>
      <c r="AE1753" t="s">
        <v>22</v>
      </c>
      <c r="AF1753" t="s">
        <v>23</v>
      </c>
      <c r="AG1753" t="s">
        <v>26</v>
      </c>
      <c r="AH1753" t="s">
        <v>2348</v>
      </c>
      <c r="AI1753" s="13">
        <f t="shared" si="250"/>
        <v>33</v>
      </c>
      <c r="AJ1753" s="13">
        <f t="shared" si="251"/>
        <v>1</v>
      </c>
      <c r="AK1753" s="21">
        <v>1</v>
      </c>
      <c r="AM1753" t="s">
        <v>2154</v>
      </c>
      <c r="AN1753" t="str">
        <f t="shared" si="245"/>
        <v>R09</v>
      </c>
      <c r="AO1753" s="20" t="str">
        <f t="shared" si="246"/>
        <v>FINES_R09</v>
      </c>
      <c r="AP1753" s="25">
        <f t="shared" si="252"/>
        <v>0.40388268232345581</v>
      </c>
      <c r="AQ1753" s="24" t="str">
        <f>+IFERROR(VLOOKUP(Y1753,#REF!,2,FALSE),"-")</f>
        <v>-</v>
      </c>
      <c r="AR1753" s="13" t="s">
        <v>2393</v>
      </c>
      <c r="AS1753" t="s">
        <v>2397</v>
      </c>
      <c r="AT1753" t="str">
        <f t="shared" si="253"/>
        <v>CataluÑa - e/ Costa Rica y Zarate - Moreno Moreno</v>
      </c>
    </row>
    <row r="1754" spans="1:46" ht="15.75" thickBot="1" x14ac:dyDescent="0.3">
      <c r="A1754" s="47">
        <v>9</v>
      </c>
      <c r="B1754" s="47" t="s">
        <v>1301</v>
      </c>
      <c r="C1754" s="47" t="s">
        <v>2369</v>
      </c>
      <c r="D1754" s="47" t="s">
        <v>1329</v>
      </c>
      <c r="E1754" s="47" t="s">
        <v>91</v>
      </c>
      <c r="F1754" s="47" t="s">
        <v>10519</v>
      </c>
      <c r="G1754" s="47" t="s">
        <v>10520</v>
      </c>
      <c r="H1754" s="47" t="s">
        <v>10521</v>
      </c>
      <c r="I1754" s="47" t="s">
        <v>2414</v>
      </c>
      <c r="J1754" s="47"/>
      <c r="K1754" s="47" t="s">
        <v>14549</v>
      </c>
      <c r="L1754" s="47">
        <v>0.53857511281967163</v>
      </c>
      <c r="M1754" s="47">
        <v>-34.633280338052003</v>
      </c>
      <c r="N1754" s="47">
        <v>-58.837298879328003</v>
      </c>
      <c r="O1754" s="47" t="s">
        <v>16986</v>
      </c>
      <c r="P1754" s="47">
        <v>1</v>
      </c>
      <c r="Q1754">
        <v>16</v>
      </c>
      <c r="S1754" s="23" t="s">
        <v>2347</v>
      </c>
      <c r="T1754" t="str">
        <f t="shared" si="247"/>
        <v>09</v>
      </c>
      <c r="V1754" t="str">
        <f>+VLOOKUP(B1754,MARCO!E:E,1,FALSE)</f>
        <v>Moreno</v>
      </c>
      <c r="W1754" t="s">
        <v>134</v>
      </c>
      <c r="X1754" t="s">
        <v>134</v>
      </c>
      <c r="Y1754" t="str">
        <f t="shared" si="248"/>
        <v>R 9 - D 73 - 452 - 2889</v>
      </c>
      <c r="Z1754" t="s">
        <v>20</v>
      </c>
      <c r="AA1754" t="s">
        <v>2349</v>
      </c>
      <c r="AB1754" t="s">
        <v>21</v>
      </c>
      <c r="AD1754" t="str">
        <f t="shared" si="249"/>
        <v>Sociedad De Fomento Cortejarena</v>
      </c>
      <c r="AE1754" t="s">
        <v>22</v>
      </c>
      <c r="AF1754" t="s">
        <v>23</v>
      </c>
      <c r="AG1754" t="s">
        <v>26</v>
      </c>
      <c r="AH1754" t="s">
        <v>2348</v>
      </c>
      <c r="AI1754" s="13">
        <f t="shared" si="250"/>
        <v>16</v>
      </c>
      <c r="AJ1754" s="13">
        <f t="shared" si="251"/>
        <v>1</v>
      </c>
      <c r="AK1754" s="21">
        <v>1</v>
      </c>
      <c r="AM1754" t="s">
        <v>2154</v>
      </c>
      <c r="AN1754" t="str">
        <f t="shared" si="245"/>
        <v>R09</v>
      </c>
      <c r="AO1754" s="20" t="str">
        <f t="shared" si="246"/>
        <v>FINES_R09</v>
      </c>
      <c r="AP1754" s="25">
        <f t="shared" si="252"/>
        <v>0.53857511281967163</v>
      </c>
      <c r="AQ1754" s="24" t="str">
        <f>+IFERROR(VLOOKUP(Y1754,#REF!,2,FALSE),"-")</f>
        <v>-</v>
      </c>
      <c r="AR1754" s="13" t="s">
        <v>2393</v>
      </c>
      <c r="AS1754" t="s">
        <v>2397</v>
      </c>
      <c r="AT1754" t="str">
        <f t="shared" si="253"/>
        <v>Sofocles - e/ La Rioja y Athuel - Moreno La Reja</v>
      </c>
    </row>
    <row r="1755" spans="1:46" ht="15.75" thickBot="1" x14ac:dyDescent="0.3">
      <c r="A1755" s="47">
        <v>9</v>
      </c>
      <c r="B1755" s="47" t="s">
        <v>1301</v>
      </c>
      <c r="C1755" s="47" t="s">
        <v>2378</v>
      </c>
      <c r="D1755" s="47" t="s">
        <v>1328</v>
      </c>
      <c r="E1755" s="47" t="s">
        <v>271</v>
      </c>
      <c r="F1755" s="47" t="s">
        <v>10525</v>
      </c>
      <c r="G1755" s="47" t="s">
        <v>10526</v>
      </c>
      <c r="H1755" s="47" t="s">
        <v>10527</v>
      </c>
      <c r="I1755" s="47" t="s">
        <v>2414</v>
      </c>
      <c r="J1755" s="47"/>
      <c r="K1755" s="47" t="s">
        <v>14550</v>
      </c>
      <c r="L1755" s="47">
        <v>0.69694823026657104</v>
      </c>
      <c r="M1755" s="47">
        <v>-34.666581200000003</v>
      </c>
      <c r="N1755" s="47">
        <v>-58.828883300000001</v>
      </c>
      <c r="O1755" s="47" t="s">
        <v>16987</v>
      </c>
      <c r="P1755" s="47">
        <v>1</v>
      </c>
      <c r="Q1755">
        <v>31</v>
      </c>
      <c r="S1755" s="23" t="s">
        <v>2347</v>
      </c>
      <c r="T1755" t="str">
        <f t="shared" si="247"/>
        <v>09</v>
      </c>
      <c r="V1755" t="str">
        <f>+VLOOKUP(B1755,MARCO!E:E,1,FALSE)</f>
        <v>Moreno</v>
      </c>
      <c r="W1755" t="s">
        <v>134</v>
      </c>
      <c r="X1755" t="s">
        <v>134</v>
      </c>
      <c r="Y1755" t="str">
        <f t="shared" si="248"/>
        <v>R 9 - D 73 - 451 - 3412</v>
      </c>
      <c r="Z1755" t="s">
        <v>20</v>
      </c>
      <c r="AA1755" t="s">
        <v>2349</v>
      </c>
      <c r="AB1755" t="s">
        <v>21</v>
      </c>
      <c r="AD1755" t="str">
        <f t="shared" si="249"/>
        <v>Casa Joven Casasco</v>
      </c>
      <c r="AE1755" t="s">
        <v>22</v>
      </c>
      <c r="AF1755" t="s">
        <v>23</v>
      </c>
      <c r="AG1755" t="s">
        <v>26</v>
      </c>
      <c r="AH1755" t="s">
        <v>2348</v>
      </c>
      <c r="AI1755" s="13">
        <f t="shared" si="250"/>
        <v>31</v>
      </c>
      <c r="AJ1755" s="13">
        <f t="shared" si="251"/>
        <v>1</v>
      </c>
      <c r="AK1755" s="21">
        <v>1</v>
      </c>
      <c r="AM1755" t="s">
        <v>2154</v>
      </c>
      <c r="AN1755" t="str">
        <f t="shared" si="245"/>
        <v>R09</v>
      </c>
      <c r="AO1755" s="20" t="str">
        <f t="shared" si="246"/>
        <v>FINES_R09</v>
      </c>
      <c r="AP1755" s="25">
        <f t="shared" si="252"/>
        <v>0.69694823026657104</v>
      </c>
      <c r="AQ1755" s="24" t="str">
        <f>+IFERROR(VLOOKUP(Y1755,#REF!,2,FALSE),"-")</f>
        <v>-</v>
      </c>
      <c r="AR1755" s="13" t="s">
        <v>2393</v>
      </c>
      <c r="AS1755" t="s">
        <v>2397</v>
      </c>
      <c r="AT1755" t="str">
        <f t="shared" si="253"/>
        <v>San Jose - 189 e/ Padre Hahy y San Cayetano - Moreno Barrio Casasco</v>
      </c>
    </row>
    <row r="1756" spans="1:46" ht="15.75" thickBot="1" x14ac:dyDescent="0.3">
      <c r="A1756" s="47">
        <v>9</v>
      </c>
      <c r="B1756" s="47" t="s">
        <v>1301</v>
      </c>
      <c r="C1756" s="47" t="s">
        <v>2369</v>
      </c>
      <c r="D1756" s="47" t="s">
        <v>1329</v>
      </c>
      <c r="E1756" s="47" t="s">
        <v>91</v>
      </c>
      <c r="F1756" s="47" t="s">
        <v>10529</v>
      </c>
      <c r="G1756" s="47" t="s">
        <v>10530</v>
      </c>
      <c r="H1756" s="47" t="s">
        <v>10531</v>
      </c>
      <c r="I1756" s="47" t="s">
        <v>2414</v>
      </c>
      <c r="J1756" s="47"/>
      <c r="K1756" s="47" t="s">
        <v>14551</v>
      </c>
      <c r="L1756" s="47">
        <v>0.77852004766464233</v>
      </c>
      <c r="M1756" s="47">
        <v>-34.608859310976598</v>
      </c>
      <c r="N1756" s="47">
        <v>-58.794199755044502</v>
      </c>
      <c r="O1756" s="47" t="s">
        <v>16988</v>
      </c>
      <c r="P1756" s="47">
        <v>1</v>
      </c>
      <c r="Q1756">
        <v>52</v>
      </c>
      <c r="S1756" s="23" t="s">
        <v>2347</v>
      </c>
      <c r="T1756" t="str">
        <f t="shared" si="247"/>
        <v>09</v>
      </c>
      <c r="V1756" t="str">
        <f>+VLOOKUP(B1756,MARCO!E:E,1,FALSE)</f>
        <v>Moreno</v>
      </c>
      <c r="W1756" t="s">
        <v>134</v>
      </c>
      <c r="X1756" t="s">
        <v>134</v>
      </c>
      <c r="Y1756" t="str">
        <f t="shared" si="248"/>
        <v>R 9 - D 73 - 452 - 1839</v>
      </c>
      <c r="Z1756" t="s">
        <v>20</v>
      </c>
      <c r="AA1756" t="s">
        <v>2349</v>
      </c>
      <c r="AB1756" t="s">
        <v>21</v>
      </c>
      <c r="AD1756" t="str">
        <f t="shared" si="249"/>
        <v>Primaria 41</v>
      </c>
      <c r="AE1756" t="s">
        <v>22</v>
      </c>
      <c r="AF1756" t="s">
        <v>23</v>
      </c>
      <c r="AG1756" t="s">
        <v>26</v>
      </c>
      <c r="AH1756" t="s">
        <v>2348</v>
      </c>
      <c r="AI1756" s="13">
        <f t="shared" si="250"/>
        <v>52</v>
      </c>
      <c r="AJ1756" s="13">
        <f t="shared" si="251"/>
        <v>1</v>
      </c>
      <c r="AK1756" s="21">
        <v>1</v>
      </c>
      <c r="AM1756" t="s">
        <v>2154</v>
      </c>
      <c r="AN1756" t="str">
        <f t="shared" si="245"/>
        <v>R09</v>
      </c>
      <c r="AO1756" s="20" t="str">
        <f t="shared" si="246"/>
        <v>FINES_R09</v>
      </c>
      <c r="AP1756" s="25">
        <f t="shared" si="252"/>
        <v>0.77852004766464233</v>
      </c>
      <c r="AQ1756" s="24" t="str">
        <f>+IFERROR(VLOOKUP(Y1756,#REF!,2,FALSE),"-")</f>
        <v>-</v>
      </c>
      <c r="AR1756" s="13" t="s">
        <v>2393</v>
      </c>
      <c r="AS1756" t="s">
        <v>2397</v>
      </c>
      <c r="AT1756" t="str">
        <f t="shared" si="253"/>
        <v>Madariaga - 1900 e/ Roldan y Lafinur - Moreno Moreno</v>
      </c>
    </row>
    <row r="1757" spans="1:46" ht="15.75" thickBot="1" x14ac:dyDescent="0.3">
      <c r="A1757" s="47">
        <v>9</v>
      </c>
      <c r="B1757" s="47" t="s">
        <v>1301</v>
      </c>
      <c r="C1757" s="47" t="s">
        <v>2378</v>
      </c>
      <c r="D1757" s="47" t="s">
        <v>1328</v>
      </c>
      <c r="E1757" s="47" t="s">
        <v>271</v>
      </c>
      <c r="F1757" s="47" t="s">
        <v>10533</v>
      </c>
      <c r="G1757" s="47" t="s">
        <v>10530</v>
      </c>
      <c r="H1757" s="47" t="s">
        <v>10531</v>
      </c>
      <c r="I1757" s="47" t="s">
        <v>2414</v>
      </c>
      <c r="J1757" s="47"/>
      <c r="K1757" s="47" t="s">
        <v>16989</v>
      </c>
      <c r="L1757" s="47">
        <v>0.77852004766464233</v>
      </c>
      <c r="M1757" s="47">
        <v>-34.608859310976598</v>
      </c>
      <c r="N1757" s="47">
        <v>-58.794199755044502</v>
      </c>
      <c r="O1757" s="47" t="s">
        <v>16990</v>
      </c>
      <c r="P1757" s="47">
        <v>2</v>
      </c>
      <c r="Q1757">
        <v>67</v>
      </c>
      <c r="S1757" s="23" t="s">
        <v>2347</v>
      </c>
      <c r="T1757" t="str">
        <f t="shared" si="247"/>
        <v>09</v>
      </c>
      <c r="V1757" t="str">
        <f>+VLOOKUP(B1757,MARCO!E:E,1,FALSE)</f>
        <v>Moreno</v>
      </c>
      <c r="W1757" t="s">
        <v>134</v>
      </c>
      <c r="X1757" t="s">
        <v>134</v>
      </c>
      <c r="Y1757" t="str">
        <f t="shared" si="248"/>
        <v>R 9 - D 73 - 451 - 1839</v>
      </c>
      <c r="Z1757" t="s">
        <v>20</v>
      </c>
      <c r="AA1757" t="s">
        <v>2349</v>
      </c>
      <c r="AB1757" t="s">
        <v>21</v>
      </c>
      <c r="AD1757" t="str">
        <f t="shared" si="249"/>
        <v>Primaria 41</v>
      </c>
      <c r="AE1757" t="s">
        <v>22</v>
      </c>
      <c r="AF1757" t="s">
        <v>23</v>
      </c>
      <c r="AG1757" t="s">
        <v>26</v>
      </c>
      <c r="AH1757" t="s">
        <v>2348</v>
      </c>
      <c r="AI1757" s="13">
        <f t="shared" si="250"/>
        <v>67</v>
      </c>
      <c r="AJ1757" s="13">
        <f t="shared" si="251"/>
        <v>2</v>
      </c>
      <c r="AK1757" s="21">
        <v>1</v>
      </c>
      <c r="AM1757" t="s">
        <v>2154</v>
      </c>
      <c r="AN1757" t="str">
        <f t="shared" si="245"/>
        <v>R09</v>
      </c>
      <c r="AO1757" s="20" t="str">
        <f t="shared" si="246"/>
        <v>FINES_R09</v>
      </c>
      <c r="AP1757" s="25">
        <f t="shared" si="252"/>
        <v>0.77852004766464233</v>
      </c>
      <c r="AQ1757" s="24" t="str">
        <f>+IFERROR(VLOOKUP(Y1757,#REF!,2,FALSE),"-")</f>
        <v>-</v>
      </c>
      <c r="AR1757" s="13" t="s">
        <v>2393</v>
      </c>
      <c r="AS1757" t="s">
        <v>2398</v>
      </c>
      <c r="AT1757" t="str">
        <f t="shared" si="253"/>
        <v>Madariaga - 1900 e/ Roldan y Lafinur - Moreno Moreno</v>
      </c>
    </row>
    <row r="1758" spans="1:46" ht="15.75" thickBot="1" x14ac:dyDescent="0.3">
      <c r="A1758" s="47">
        <v>9</v>
      </c>
      <c r="B1758" s="47" t="s">
        <v>1301</v>
      </c>
      <c r="C1758" s="47" t="s">
        <v>2374</v>
      </c>
      <c r="D1758" s="47" t="s">
        <v>1330</v>
      </c>
      <c r="E1758" s="47" t="s">
        <v>1331</v>
      </c>
      <c r="F1758" s="47" t="s">
        <v>10538</v>
      </c>
      <c r="G1758" s="47" t="s">
        <v>10498</v>
      </c>
      <c r="H1758" s="47" t="s">
        <v>10499</v>
      </c>
      <c r="I1758" s="47" t="s">
        <v>2414</v>
      </c>
      <c r="J1758" s="47"/>
      <c r="K1758" s="47" t="s">
        <v>16991</v>
      </c>
      <c r="L1758" s="47">
        <v>0.21255181729793551</v>
      </c>
      <c r="M1758" s="47">
        <v>-34.649040310015003</v>
      </c>
      <c r="N1758" s="47">
        <v>-58.794335619915998</v>
      </c>
      <c r="O1758" s="47" t="s">
        <v>16992</v>
      </c>
      <c r="P1758" s="47">
        <v>1</v>
      </c>
      <c r="Q1758">
        <v>28</v>
      </c>
      <c r="S1758" s="23" t="s">
        <v>2347</v>
      </c>
      <c r="T1758" t="str">
        <f t="shared" si="247"/>
        <v>09</v>
      </c>
      <c r="V1758" t="str">
        <f>+VLOOKUP(B1758,MARCO!E:E,1,FALSE)</f>
        <v>Moreno</v>
      </c>
      <c r="W1758" t="s">
        <v>134</v>
      </c>
      <c r="X1758" t="s">
        <v>134</v>
      </c>
      <c r="Y1758" t="str">
        <f t="shared" si="248"/>
        <v>R 9 - D 73 - 453 - 1833</v>
      </c>
      <c r="Z1758" t="s">
        <v>20</v>
      </c>
      <c r="AA1758" t="s">
        <v>2349</v>
      </c>
      <c r="AB1758" t="s">
        <v>21</v>
      </c>
      <c r="AD1758" t="str">
        <f t="shared" si="249"/>
        <v>Instituto Pensar Moreno</v>
      </c>
      <c r="AE1758" t="s">
        <v>22</v>
      </c>
      <c r="AF1758" t="s">
        <v>23</v>
      </c>
      <c r="AG1758" t="s">
        <v>26</v>
      </c>
      <c r="AH1758" t="s">
        <v>2348</v>
      </c>
      <c r="AI1758" s="13">
        <f t="shared" si="250"/>
        <v>28</v>
      </c>
      <c r="AJ1758" s="13">
        <f t="shared" si="251"/>
        <v>1</v>
      </c>
      <c r="AK1758" s="21">
        <v>1</v>
      </c>
      <c r="AM1758" t="s">
        <v>2154</v>
      </c>
      <c r="AN1758" t="str">
        <f t="shared" si="245"/>
        <v>R09</v>
      </c>
      <c r="AO1758" s="20" t="str">
        <f t="shared" si="246"/>
        <v>FINES_R09</v>
      </c>
      <c r="AP1758" s="25">
        <f t="shared" si="252"/>
        <v>0.21255181729793551</v>
      </c>
      <c r="AQ1758" s="24" t="str">
        <f>+IFERROR(VLOOKUP(Y1758,#REF!,2,FALSE),"-")</f>
        <v>-</v>
      </c>
      <c r="AR1758" s="13" t="s">
        <v>2393</v>
      </c>
      <c r="AS1758" t="s">
        <v>2398</v>
      </c>
      <c r="AT1758" t="str">
        <f t="shared" si="253"/>
        <v>Piovano - e/ Rivadavia y Nemesio Alvarez - Moreno Moreno</v>
      </c>
    </row>
    <row r="1759" spans="1:46" ht="15.75" thickBot="1" x14ac:dyDescent="0.3">
      <c r="A1759" s="47">
        <v>9</v>
      </c>
      <c r="B1759" s="47" t="s">
        <v>1301</v>
      </c>
      <c r="C1759" s="47" t="s">
        <v>2378</v>
      </c>
      <c r="D1759" s="47" t="s">
        <v>1328</v>
      </c>
      <c r="E1759" s="47" t="s">
        <v>271</v>
      </c>
      <c r="F1759" s="47" t="s">
        <v>10540</v>
      </c>
      <c r="G1759" s="47" t="s">
        <v>10541</v>
      </c>
      <c r="H1759" s="47" t="s">
        <v>10542</v>
      </c>
      <c r="I1759" s="47" t="s">
        <v>2414</v>
      </c>
      <c r="J1759" s="47"/>
      <c r="K1759" s="47" t="s">
        <v>14552</v>
      </c>
      <c r="L1759" s="47">
        <v>0.61428123712539673</v>
      </c>
      <c r="M1759" s="47">
        <v>-34.634339080487997</v>
      </c>
      <c r="N1759" s="47">
        <v>-58.806926579589998</v>
      </c>
      <c r="O1759" s="47" t="s">
        <v>16993</v>
      </c>
      <c r="P1759" s="47">
        <v>3</v>
      </c>
      <c r="Q1759">
        <v>74</v>
      </c>
      <c r="S1759" s="23" t="s">
        <v>2347</v>
      </c>
      <c r="T1759" t="str">
        <f t="shared" si="247"/>
        <v>09</v>
      </c>
      <c r="V1759" t="str">
        <f>+VLOOKUP(B1759,MARCO!E:E,1,FALSE)</f>
        <v>Moreno</v>
      </c>
      <c r="W1759" t="s">
        <v>134</v>
      </c>
      <c r="X1759" t="s">
        <v>134</v>
      </c>
      <c r="Y1759" t="str">
        <f t="shared" si="248"/>
        <v>R 9 - D 73 - 451 - 1834</v>
      </c>
      <c r="Z1759" t="s">
        <v>20</v>
      </c>
      <c r="AA1759" t="s">
        <v>2349</v>
      </c>
      <c r="AB1759" t="s">
        <v>21</v>
      </c>
      <c r="AD1759" t="str">
        <f t="shared" si="249"/>
        <v>Igualdad Y Justicia</v>
      </c>
      <c r="AE1759" t="s">
        <v>22</v>
      </c>
      <c r="AF1759" t="s">
        <v>23</v>
      </c>
      <c r="AG1759" t="s">
        <v>26</v>
      </c>
      <c r="AH1759" t="s">
        <v>2348</v>
      </c>
      <c r="AI1759" s="13">
        <f t="shared" si="250"/>
        <v>74</v>
      </c>
      <c r="AJ1759" s="13">
        <f t="shared" si="251"/>
        <v>3</v>
      </c>
      <c r="AK1759" s="21">
        <v>1</v>
      </c>
      <c r="AM1759" t="s">
        <v>2154</v>
      </c>
      <c r="AN1759" t="str">
        <f t="shared" si="245"/>
        <v>R09</v>
      </c>
      <c r="AO1759" s="20" t="str">
        <f t="shared" si="246"/>
        <v>FINES_R09</v>
      </c>
      <c r="AP1759" s="25">
        <f t="shared" si="252"/>
        <v>0.61428123712539673</v>
      </c>
      <c r="AQ1759" s="24" t="str">
        <f>+IFERROR(VLOOKUP(Y1759,#REF!,2,FALSE),"-")</f>
        <v>-</v>
      </c>
      <c r="AR1759" s="13" t="s">
        <v>2393</v>
      </c>
      <c r="AS1759" t="s">
        <v>2398</v>
      </c>
      <c r="AT1759" t="str">
        <f t="shared" si="253"/>
        <v>Alsina - 1372 e/ Honduras y Gonzalez - Moreno Moreno</v>
      </c>
    </row>
    <row r="1760" spans="1:46" ht="15.75" thickBot="1" x14ac:dyDescent="0.3">
      <c r="A1760" s="47">
        <v>9</v>
      </c>
      <c r="B1760" s="47" t="s">
        <v>1301</v>
      </c>
      <c r="C1760" s="47" t="s">
        <v>2376</v>
      </c>
      <c r="D1760" s="47" t="s">
        <v>1332</v>
      </c>
      <c r="E1760" s="47" t="s">
        <v>1333</v>
      </c>
      <c r="F1760" s="47" t="s">
        <v>10544</v>
      </c>
      <c r="G1760" s="47" t="s">
        <v>10545</v>
      </c>
      <c r="H1760" s="47" t="s">
        <v>10546</v>
      </c>
      <c r="I1760" s="47" t="s">
        <v>2414</v>
      </c>
      <c r="J1760" s="47"/>
      <c r="K1760" s="47" t="s">
        <v>14553</v>
      </c>
      <c r="L1760" s="47">
        <v>0.71574974060058594</v>
      </c>
      <c r="M1760" s="47">
        <v>-34.618469906818802</v>
      </c>
      <c r="N1760" s="47">
        <v>-58.794834624121101</v>
      </c>
      <c r="O1760" s="47" t="s">
        <v>16994</v>
      </c>
      <c r="P1760" s="47">
        <v>1</v>
      </c>
      <c r="Q1760">
        <v>24</v>
      </c>
      <c r="S1760" s="23" t="s">
        <v>2347</v>
      </c>
      <c r="T1760" t="str">
        <f t="shared" si="247"/>
        <v>09</v>
      </c>
      <c r="V1760" t="str">
        <f>+VLOOKUP(B1760,MARCO!E:E,1,FALSE)</f>
        <v>Moreno</v>
      </c>
      <c r="W1760" t="s">
        <v>134</v>
      </c>
      <c r="X1760" t="s">
        <v>134</v>
      </c>
      <c r="Y1760" t="str">
        <f t="shared" si="248"/>
        <v>R 9 - D 73 - 454 - 1829</v>
      </c>
      <c r="Z1760" t="s">
        <v>20</v>
      </c>
      <c r="AA1760" t="s">
        <v>2349</v>
      </c>
      <c r="AB1760" t="s">
        <v>21</v>
      </c>
      <c r="AD1760" t="str">
        <f t="shared" si="249"/>
        <v>Primaria 74</v>
      </c>
      <c r="AE1760" t="s">
        <v>22</v>
      </c>
      <c r="AF1760" t="s">
        <v>23</v>
      </c>
      <c r="AG1760" t="s">
        <v>26</v>
      </c>
      <c r="AH1760" t="s">
        <v>2348</v>
      </c>
      <c r="AI1760" s="13">
        <f t="shared" si="250"/>
        <v>24</v>
      </c>
      <c r="AJ1760" s="13">
        <f t="shared" si="251"/>
        <v>1</v>
      </c>
      <c r="AK1760" s="21">
        <v>1</v>
      </c>
      <c r="AM1760" t="s">
        <v>2154</v>
      </c>
      <c r="AN1760" t="str">
        <f t="shared" si="245"/>
        <v>R09</v>
      </c>
      <c r="AO1760" s="20" t="str">
        <f t="shared" si="246"/>
        <v>FINES_R09</v>
      </c>
      <c r="AP1760" s="25">
        <f t="shared" si="252"/>
        <v>0.71574974060058594</v>
      </c>
      <c r="AQ1760" s="24" t="str">
        <f>+IFERROR(VLOOKUP(Y1760,#REF!,2,FALSE),"-")</f>
        <v>-</v>
      </c>
      <c r="AR1760" s="13" t="s">
        <v>2393</v>
      </c>
      <c r="AS1760" t="s">
        <v>2398</v>
      </c>
      <c r="AT1760" t="str">
        <f t="shared" si="253"/>
        <v>Mexico - e/ Honduras y Joaquin Gonzalez - Moreno Moreno</v>
      </c>
    </row>
    <row r="1761" spans="1:46" ht="15.75" thickBot="1" x14ac:dyDescent="0.3">
      <c r="A1761" s="47">
        <v>9</v>
      </c>
      <c r="B1761" s="47" t="s">
        <v>1301</v>
      </c>
      <c r="C1761" s="47" t="s">
        <v>2376</v>
      </c>
      <c r="D1761" s="47" t="s">
        <v>1332</v>
      </c>
      <c r="E1761" s="47" t="s">
        <v>1333</v>
      </c>
      <c r="F1761" s="47" t="s">
        <v>10548</v>
      </c>
      <c r="G1761" s="47" t="s">
        <v>10549</v>
      </c>
      <c r="H1761" s="47" t="s">
        <v>10550</v>
      </c>
      <c r="I1761" s="47" t="s">
        <v>2414</v>
      </c>
      <c r="J1761" s="47"/>
      <c r="K1761" s="47" t="s">
        <v>14554</v>
      </c>
      <c r="L1761" s="47">
        <v>0.78338718414306641</v>
      </c>
      <c r="M1761" s="47">
        <v>-34.675551599206003</v>
      </c>
      <c r="N1761" s="47">
        <v>-58.824125574353999</v>
      </c>
      <c r="O1761" s="47" t="s">
        <v>16995</v>
      </c>
      <c r="P1761" s="47">
        <v>1</v>
      </c>
      <c r="Q1761">
        <v>32</v>
      </c>
      <c r="S1761" s="23" t="s">
        <v>2347</v>
      </c>
      <c r="T1761" t="str">
        <f t="shared" si="247"/>
        <v>09</v>
      </c>
      <c r="V1761" t="str">
        <f>+VLOOKUP(B1761,MARCO!E:E,1,FALSE)</f>
        <v>Moreno</v>
      </c>
      <c r="W1761" t="s">
        <v>134</v>
      </c>
      <c r="X1761" t="s">
        <v>134</v>
      </c>
      <c r="Y1761" t="str">
        <f t="shared" si="248"/>
        <v>R 9 - D 73 - 454 - 1858</v>
      </c>
      <c r="Z1761" t="s">
        <v>20</v>
      </c>
      <c r="AA1761" t="s">
        <v>2349</v>
      </c>
      <c r="AB1761" t="s">
        <v>21</v>
      </c>
      <c r="AD1761" t="str">
        <f t="shared" si="249"/>
        <v>Juntos Por Cascallares</v>
      </c>
      <c r="AE1761" t="s">
        <v>22</v>
      </c>
      <c r="AF1761" t="s">
        <v>23</v>
      </c>
      <c r="AG1761" t="s">
        <v>26</v>
      </c>
      <c r="AH1761" t="s">
        <v>2348</v>
      </c>
      <c r="AI1761" s="13">
        <f t="shared" si="250"/>
        <v>32</v>
      </c>
      <c r="AJ1761" s="13">
        <f t="shared" si="251"/>
        <v>1</v>
      </c>
      <c r="AK1761" s="21">
        <v>1</v>
      </c>
      <c r="AM1761" t="s">
        <v>2154</v>
      </c>
      <c r="AN1761" t="str">
        <f t="shared" si="245"/>
        <v>R09</v>
      </c>
      <c r="AO1761" s="20" t="str">
        <f t="shared" si="246"/>
        <v>FINES_R09</v>
      </c>
      <c r="AP1761" s="25">
        <f t="shared" si="252"/>
        <v>0.78338718414306641</v>
      </c>
      <c r="AQ1761" s="24" t="str">
        <f>+IFERROR(VLOOKUP(Y1761,#REF!,2,FALSE),"-")</f>
        <v>-</v>
      </c>
      <c r="AR1761" s="13" t="s">
        <v>2393</v>
      </c>
      <c r="AS1761" t="s">
        <v>2398</v>
      </c>
      <c r="AT1761" t="str">
        <f t="shared" si="253"/>
        <v>San Andres - e/ Newton - Moreno Moreno</v>
      </c>
    </row>
    <row r="1762" spans="1:46" ht="15.75" thickBot="1" x14ac:dyDescent="0.3">
      <c r="A1762" s="47">
        <v>9</v>
      </c>
      <c r="B1762" s="47" t="s">
        <v>1301</v>
      </c>
      <c r="C1762" s="47" t="s">
        <v>2376</v>
      </c>
      <c r="D1762" s="47" t="s">
        <v>1332</v>
      </c>
      <c r="E1762" s="47" t="s">
        <v>1333</v>
      </c>
      <c r="F1762" s="47" t="s">
        <v>10552</v>
      </c>
      <c r="G1762" s="47" t="s">
        <v>10553</v>
      </c>
      <c r="H1762" s="47" t="s">
        <v>10554</v>
      </c>
      <c r="I1762" s="47" t="s">
        <v>2414</v>
      </c>
      <c r="J1762" s="47"/>
      <c r="K1762" s="47" t="s">
        <v>14555</v>
      </c>
      <c r="L1762" s="47">
        <v>0.9463537335395813</v>
      </c>
      <c r="M1762" s="47">
        <v>-34.559274542734997</v>
      </c>
      <c r="N1762" s="47">
        <v>-58.802268572088998</v>
      </c>
      <c r="O1762" s="47" t="s">
        <v>16996</v>
      </c>
      <c r="P1762" s="47">
        <v>1</v>
      </c>
      <c r="Q1762">
        <v>42</v>
      </c>
      <c r="S1762" s="23" t="s">
        <v>2347</v>
      </c>
      <c r="T1762" t="str">
        <f t="shared" si="247"/>
        <v>09</v>
      </c>
      <c r="V1762" t="str">
        <f>+VLOOKUP(B1762,MARCO!E:E,1,FALSE)</f>
        <v>Moreno</v>
      </c>
      <c r="W1762" t="s">
        <v>134</v>
      </c>
      <c r="X1762" t="s">
        <v>134</v>
      </c>
      <c r="Y1762" t="str">
        <f t="shared" si="248"/>
        <v>R 9 - D 73 - 454 - 3696</v>
      </c>
      <c r="Z1762" t="s">
        <v>20</v>
      </c>
      <c r="AA1762" t="s">
        <v>2349</v>
      </c>
      <c r="AB1762" t="s">
        <v>21</v>
      </c>
      <c r="AD1762" t="str">
        <f t="shared" si="249"/>
        <v>Capilla Cura Brochero</v>
      </c>
      <c r="AE1762" t="s">
        <v>22</v>
      </c>
      <c r="AF1762" t="s">
        <v>23</v>
      </c>
      <c r="AG1762" t="s">
        <v>26</v>
      </c>
      <c r="AH1762" t="s">
        <v>2348</v>
      </c>
      <c r="AI1762" s="13">
        <f t="shared" si="250"/>
        <v>42</v>
      </c>
      <c r="AJ1762" s="13">
        <f t="shared" si="251"/>
        <v>1</v>
      </c>
      <c r="AK1762" s="21">
        <v>1</v>
      </c>
      <c r="AM1762" t="s">
        <v>2154</v>
      </c>
      <c r="AN1762" t="str">
        <f t="shared" si="245"/>
        <v>R09</v>
      </c>
      <c r="AO1762" s="20" t="str">
        <f t="shared" si="246"/>
        <v>FINES_R09</v>
      </c>
      <c r="AP1762" s="25">
        <f t="shared" si="252"/>
        <v>0.9463537335395813</v>
      </c>
      <c r="AQ1762" s="24" t="str">
        <f>+IFERROR(VLOOKUP(Y1762,#REF!,2,FALSE),"-")</f>
        <v>-</v>
      </c>
      <c r="AR1762" s="13" t="s">
        <v>2393</v>
      </c>
      <c r="AS1762" t="s">
        <v>2397</v>
      </c>
      <c r="AT1762" t="str">
        <f t="shared" si="253"/>
        <v>Calixto Oyuela - e/ Nazca - Moreno Cuartel V</v>
      </c>
    </row>
    <row r="1763" spans="1:46" ht="15.75" thickBot="1" x14ac:dyDescent="0.3">
      <c r="A1763" s="47">
        <v>9</v>
      </c>
      <c r="B1763" s="47" t="s">
        <v>1301</v>
      </c>
      <c r="C1763" s="47" t="s">
        <v>2378</v>
      </c>
      <c r="D1763" s="47" t="s">
        <v>1328</v>
      </c>
      <c r="E1763" s="47" t="s">
        <v>271</v>
      </c>
      <c r="F1763" s="47" t="s">
        <v>10557</v>
      </c>
      <c r="G1763" s="47" t="s">
        <v>10558</v>
      </c>
      <c r="H1763" s="47" t="s">
        <v>10559</v>
      </c>
      <c r="I1763" s="47" t="s">
        <v>2414</v>
      </c>
      <c r="J1763" s="47"/>
      <c r="K1763" s="47" t="s">
        <v>14556</v>
      </c>
      <c r="L1763" s="47">
        <v>0.59424340724945068</v>
      </c>
      <c r="M1763" s="47">
        <v>-34.636741693464998</v>
      </c>
      <c r="N1763" s="47">
        <v>-58.857184856635001</v>
      </c>
      <c r="O1763" s="47" t="s">
        <v>16997</v>
      </c>
      <c r="P1763" s="47">
        <v>1</v>
      </c>
      <c r="Q1763">
        <v>31</v>
      </c>
      <c r="S1763" s="23" t="s">
        <v>2347</v>
      </c>
      <c r="T1763" t="str">
        <f t="shared" si="247"/>
        <v>09</v>
      </c>
      <c r="V1763" t="str">
        <f>+VLOOKUP(B1763,MARCO!E:E,1,FALSE)</f>
        <v>Moreno</v>
      </c>
      <c r="W1763" t="s">
        <v>134</v>
      </c>
      <c r="X1763" t="s">
        <v>134</v>
      </c>
      <c r="Y1763" t="str">
        <f t="shared" si="248"/>
        <v>R 9 - D 73 - 451 - 1849</v>
      </c>
      <c r="Z1763" t="s">
        <v>20</v>
      </c>
      <c r="AA1763" t="s">
        <v>2349</v>
      </c>
      <c r="AB1763" t="s">
        <v>21</v>
      </c>
      <c r="AD1763" t="str">
        <f t="shared" si="249"/>
        <v>Ateneo Nk- Francisco Alvarez</v>
      </c>
      <c r="AE1763" t="s">
        <v>22</v>
      </c>
      <c r="AF1763" t="s">
        <v>23</v>
      </c>
      <c r="AG1763" t="s">
        <v>26</v>
      </c>
      <c r="AH1763" t="s">
        <v>2348</v>
      </c>
      <c r="AI1763" s="13">
        <f t="shared" si="250"/>
        <v>31</v>
      </c>
      <c r="AJ1763" s="13">
        <f t="shared" si="251"/>
        <v>1</v>
      </c>
      <c r="AK1763" s="21">
        <v>1</v>
      </c>
      <c r="AM1763" t="s">
        <v>2154</v>
      </c>
      <c r="AN1763" t="str">
        <f t="shared" si="245"/>
        <v>R09</v>
      </c>
      <c r="AO1763" s="20" t="str">
        <f t="shared" si="246"/>
        <v>FINES_R09</v>
      </c>
      <c r="AP1763" s="25">
        <f t="shared" si="252"/>
        <v>0.59424340724945068</v>
      </c>
      <c r="AQ1763" s="24" t="str">
        <f>+IFERROR(VLOOKUP(Y1763,#REF!,2,FALSE),"-")</f>
        <v>-</v>
      </c>
      <c r="AR1763" s="13" t="s">
        <v>2393</v>
      </c>
      <c r="AS1763" t="s">
        <v>2398</v>
      </c>
      <c r="AT1763" t="str">
        <f t="shared" si="253"/>
        <v>Semana De Mayo - 1104 e/ La Nacion y Tulissi - Moreno Francisco Alvarez</v>
      </c>
    </row>
    <row r="1764" spans="1:46" ht="15.75" thickBot="1" x14ac:dyDescent="0.3">
      <c r="A1764" s="47">
        <v>9</v>
      </c>
      <c r="B1764" s="47" t="s">
        <v>1301</v>
      </c>
      <c r="C1764" s="47" t="s">
        <v>2378</v>
      </c>
      <c r="D1764" s="47" t="s">
        <v>1328</v>
      </c>
      <c r="E1764" s="47" t="s">
        <v>271</v>
      </c>
      <c r="F1764" s="47" t="s">
        <v>10561</v>
      </c>
      <c r="G1764" s="47" t="s">
        <v>10562</v>
      </c>
      <c r="H1764" s="47" t="s">
        <v>10563</v>
      </c>
      <c r="I1764" s="47" t="s">
        <v>2414</v>
      </c>
      <c r="J1764" s="47"/>
      <c r="K1764" s="47" t="s">
        <v>14557</v>
      </c>
      <c r="L1764" s="47">
        <v>0.42996963858604431</v>
      </c>
      <c r="M1764" s="47">
        <v>-34.638358580245999</v>
      </c>
      <c r="N1764" s="47">
        <v>-58.804126772472998</v>
      </c>
      <c r="O1764" s="47" t="s">
        <v>16998</v>
      </c>
      <c r="P1764" s="47">
        <v>1</v>
      </c>
      <c r="Q1764">
        <v>19</v>
      </c>
      <c r="S1764" s="23" t="s">
        <v>2347</v>
      </c>
      <c r="T1764" t="str">
        <f t="shared" si="247"/>
        <v>09</v>
      </c>
      <c r="V1764" t="str">
        <f>+VLOOKUP(B1764,MARCO!E:E,1,FALSE)</f>
        <v>Moreno</v>
      </c>
      <c r="W1764" t="s">
        <v>134</v>
      </c>
      <c r="X1764" t="s">
        <v>134</v>
      </c>
      <c r="Y1764" t="str">
        <f t="shared" si="248"/>
        <v>R 9 - D 73 - 451 - 1846</v>
      </c>
      <c r="Z1764" t="s">
        <v>20</v>
      </c>
      <c r="AA1764" t="s">
        <v>2349</v>
      </c>
      <c r="AB1764" t="s">
        <v>21</v>
      </c>
      <c r="AD1764" t="str">
        <f t="shared" si="249"/>
        <v>Sociedad De Fomento Villa Anita</v>
      </c>
      <c r="AE1764" t="s">
        <v>22</v>
      </c>
      <c r="AF1764" t="s">
        <v>23</v>
      </c>
      <c r="AG1764" t="s">
        <v>26</v>
      </c>
      <c r="AH1764" t="s">
        <v>2348</v>
      </c>
      <c r="AI1764" s="13">
        <f t="shared" si="250"/>
        <v>19</v>
      </c>
      <c r="AJ1764" s="13">
        <f t="shared" si="251"/>
        <v>1</v>
      </c>
      <c r="AK1764" s="21">
        <v>1</v>
      </c>
      <c r="AM1764" t="s">
        <v>2154</v>
      </c>
      <c r="AN1764" t="str">
        <f t="shared" si="245"/>
        <v>R09</v>
      </c>
      <c r="AO1764" s="20" t="str">
        <f t="shared" si="246"/>
        <v>FINES_R09</v>
      </c>
      <c r="AP1764" s="25">
        <f t="shared" si="252"/>
        <v>0.42996963858604431</v>
      </c>
      <c r="AQ1764" s="24" t="str">
        <f>+IFERROR(VLOOKUP(Y1764,#REF!,2,FALSE),"-")</f>
        <v>-</v>
      </c>
      <c r="AR1764" s="13" t="s">
        <v>2393</v>
      </c>
      <c r="AS1764" t="s">
        <v>2397</v>
      </c>
      <c r="AT1764" t="str">
        <f t="shared" si="253"/>
        <v>Toledo - 2328 e/ Tupungato y Bolivia - Moreno Moreno</v>
      </c>
    </row>
    <row r="1765" spans="1:46" ht="15.75" thickBot="1" x14ac:dyDescent="0.3">
      <c r="A1765" s="47">
        <v>9</v>
      </c>
      <c r="B1765" s="47" t="s">
        <v>1301</v>
      </c>
      <c r="C1765" s="47" t="s">
        <v>2378</v>
      </c>
      <c r="D1765" s="47" t="s">
        <v>1328</v>
      </c>
      <c r="E1765" s="47" t="s">
        <v>271</v>
      </c>
      <c r="F1765" s="47" t="s">
        <v>10565</v>
      </c>
      <c r="G1765" s="47" t="s">
        <v>10566</v>
      </c>
      <c r="H1765" s="47" t="s">
        <v>10567</v>
      </c>
      <c r="I1765" s="47" t="s">
        <v>2414</v>
      </c>
      <c r="J1765" s="47"/>
      <c r="K1765" s="47" t="s">
        <v>14558</v>
      </c>
      <c r="L1765" s="47">
        <v>0.78689855337142944</v>
      </c>
      <c r="M1765" s="47">
        <v>-34.547592082316001</v>
      </c>
      <c r="N1765" s="47">
        <v>-58.812887705309997</v>
      </c>
      <c r="O1765" s="47" t="s">
        <v>16999</v>
      </c>
      <c r="P1765" s="47">
        <v>1</v>
      </c>
      <c r="Q1765">
        <v>20</v>
      </c>
      <c r="S1765" s="23" t="s">
        <v>2347</v>
      </c>
      <c r="T1765" t="str">
        <f t="shared" si="247"/>
        <v>09</v>
      </c>
      <c r="V1765" t="str">
        <f>+VLOOKUP(B1765,MARCO!E:E,1,FALSE)</f>
        <v>Moreno</v>
      </c>
      <c r="W1765" t="s">
        <v>134</v>
      </c>
      <c r="X1765" t="s">
        <v>134</v>
      </c>
      <c r="Y1765" t="str">
        <f t="shared" si="248"/>
        <v>R 9 - D 73 - 451 - 1844</v>
      </c>
      <c r="Z1765" t="s">
        <v>20</v>
      </c>
      <c r="AA1765" t="s">
        <v>2349</v>
      </c>
      <c r="AB1765" t="s">
        <v>21</v>
      </c>
      <c r="AD1765" t="str">
        <f t="shared" si="249"/>
        <v>Sede Cuartel V</v>
      </c>
      <c r="AE1765" t="s">
        <v>22</v>
      </c>
      <c r="AF1765" t="s">
        <v>23</v>
      </c>
      <c r="AG1765" t="s">
        <v>26</v>
      </c>
      <c r="AH1765" t="s">
        <v>2348</v>
      </c>
      <c r="AI1765" s="13">
        <f t="shared" si="250"/>
        <v>20</v>
      </c>
      <c r="AJ1765" s="13">
        <f t="shared" si="251"/>
        <v>1</v>
      </c>
      <c r="AK1765" s="21">
        <v>1</v>
      </c>
      <c r="AM1765" t="s">
        <v>2154</v>
      </c>
      <c r="AN1765" t="str">
        <f t="shared" si="245"/>
        <v>R09</v>
      </c>
      <c r="AO1765" s="20" t="str">
        <f t="shared" si="246"/>
        <v>FINES_R09</v>
      </c>
      <c r="AP1765" s="25">
        <f t="shared" si="252"/>
        <v>0.78689855337142944</v>
      </c>
      <c r="AQ1765" s="24" t="str">
        <f>+IFERROR(VLOOKUP(Y1765,#REF!,2,FALSE),"-")</f>
        <v>-</v>
      </c>
      <c r="AR1765" s="13" t="s">
        <v>2393</v>
      </c>
      <c r="AS1765" t="s">
        <v>2397</v>
      </c>
      <c r="AT1765" t="str">
        <f t="shared" si="253"/>
        <v>Ruta 24 - 9370 e/ Gutember y Arechavala - Moreno Cuartel V</v>
      </c>
    </row>
    <row r="1766" spans="1:46" ht="15.75" thickBot="1" x14ac:dyDescent="0.3">
      <c r="A1766" s="47">
        <v>9</v>
      </c>
      <c r="B1766" s="47" t="s">
        <v>1301</v>
      </c>
      <c r="C1766" s="47" t="s">
        <v>2378</v>
      </c>
      <c r="D1766" s="47" t="s">
        <v>1328</v>
      </c>
      <c r="E1766" s="47" t="s">
        <v>271</v>
      </c>
      <c r="F1766" s="47" t="s">
        <v>10572</v>
      </c>
      <c r="G1766" s="47" t="s">
        <v>10549</v>
      </c>
      <c r="H1766" s="47" t="s">
        <v>10550</v>
      </c>
      <c r="I1766" s="47" t="s">
        <v>2414</v>
      </c>
      <c r="J1766" s="47"/>
      <c r="K1766" s="47" t="s">
        <v>17000</v>
      </c>
      <c r="L1766" s="47">
        <v>0.78338718414306641</v>
      </c>
      <c r="M1766" s="47">
        <v>-34.675551599206003</v>
      </c>
      <c r="N1766" s="47">
        <v>-58.824125574353999</v>
      </c>
      <c r="O1766" s="47" t="s">
        <v>17001</v>
      </c>
      <c r="P1766" s="47">
        <v>1</v>
      </c>
      <c r="Q1766">
        <v>25</v>
      </c>
      <c r="S1766" s="23" t="s">
        <v>2347</v>
      </c>
      <c r="T1766" t="str">
        <f t="shared" si="247"/>
        <v>09</v>
      </c>
      <c r="V1766" t="str">
        <f>+VLOOKUP(B1766,MARCO!E:E,1,FALSE)</f>
        <v>Moreno</v>
      </c>
      <c r="W1766" t="s">
        <v>134</v>
      </c>
      <c r="X1766" t="s">
        <v>134</v>
      </c>
      <c r="Y1766" t="str">
        <f t="shared" si="248"/>
        <v>R 9 - D 73 - 451 - 1858</v>
      </c>
      <c r="Z1766" t="s">
        <v>20</v>
      </c>
      <c r="AA1766" t="s">
        <v>2349</v>
      </c>
      <c r="AB1766" t="s">
        <v>21</v>
      </c>
      <c r="AD1766" t="str">
        <f t="shared" si="249"/>
        <v>Juntos Por Cascallares</v>
      </c>
      <c r="AE1766" t="s">
        <v>22</v>
      </c>
      <c r="AF1766" t="s">
        <v>23</v>
      </c>
      <c r="AG1766" t="s">
        <v>26</v>
      </c>
      <c r="AH1766" t="s">
        <v>2348</v>
      </c>
      <c r="AI1766" s="13">
        <f t="shared" si="250"/>
        <v>25</v>
      </c>
      <c r="AJ1766" s="13">
        <f t="shared" si="251"/>
        <v>1</v>
      </c>
      <c r="AK1766" s="21">
        <v>1</v>
      </c>
      <c r="AM1766" t="s">
        <v>2154</v>
      </c>
      <c r="AN1766" t="str">
        <f t="shared" si="245"/>
        <v>R09</v>
      </c>
      <c r="AO1766" s="20" t="str">
        <f t="shared" si="246"/>
        <v>FINES_R09</v>
      </c>
      <c r="AP1766" s="25">
        <f t="shared" si="252"/>
        <v>0.78338718414306641</v>
      </c>
      <c r="AQ1766" s="24" t="str">
        <f>+IFERROR(VLOOKUP(Y1766,#REF!,2,FALSE),"-")</f>
        <v>-</v>
      </c>
      <c r="AR1766" s="13" t="s">
        <v>2393</v>
      </c>
      <c r="AS1766" t="s">
        <v>2397</v>
      </c>
      <c r="AT1766" t="str">
        <f t="shared" si="253"/>
        <v>San Andres - e/ Newton - Moreno Moreno</v>
      </c>
    </row>
    <row r="1767" spans="1:46" ht="15.75" thickBot="1" x14ac:dyDescent="0.3">
      <c r="A1767" s="47">
        <v>9</v>
      </c>
      <c r="B1767" s="47" t="s">
        <v>1301</v>
      </c>
      <c r="C1767" s="47" t="s">
        <v>2378</v>
      </c>
      <c r="D1767" s="47" t="s">
        <v>1328</v>
      </c>
      <c r="E1767" s="47" t="s">
        <v>271</v>
      </c>
      <c r="F1767" s="47" t="s">
        <v>10576</v>
      </c>
      <c r="G1767" s="47" t="s">
        <v>10577</v>
      </c>
      <c r="H1767" s="47" t="s">
        <v>10578</v>
      </c>
      <c r="I1767" s="47" t="s">
        <v>2414</v>
      </c>
      <c r="J1767" s="47"/>
      <c r="K1767" s="47" t="s">
        <v>14559</v>
      </c>
      <c r="L1767" s="47">
        <v>0.5952267050743103</v>
      </c>
      <c r="M1767" s="47">
        <v>-34.593335297772001</v>
      </c>
      <c r="N1767" s="47">
        <v>-58.754882258616</v>
      </c>
      <c r="O1767" s="47" t="s">
        <v>17002</v>
      </c>
      <c r="P1767" s="47">
        <v>1</v>
      </c>
      <c r="Q1767">
        <v>34</v>
      </c>
      <c r="S1767" s="23" t="s">
        <v>2347</v>
      </c>
      <c r="T1767" t="str">
        <f t="shared" si="247"/>
        <v>09</v>
      </c>
      <c r="V1767" t="str">
        <f>+VLOOKUP(B1767,MARCO!E:E,1,FALSE)</f>
        <v>Moreno</v>
      </c>
      <c r="W1767" t="s">
        <v>134</v>
      </c>
      <c r="X1767" t="s">
        <v>134</v>
      </c>
      <c r="Y1767" t="str">
        <f t="shared" si="248"/>
        <v>R 9 - D 73 - 451 - 1857</v>
      </c>
      <c r="Z1767" t="s">
        <v>20</v>
      </c>
      <c r="AA1767" t="s">
        <v>2349</v>
      </c>
      <c r="AB1767" t="s">
        <v>21</v>
      </c>
      <c r="AD1767" t="str">
        <f t="shared" si="249"/>
        <v>Club San Carlos</v>
      </c>
      <c r="AE1767" t="s">
        <v>22</v>
      </c>
      <c r="AF1767" t="s">
        <v>23</v>
      </c>
      <c r="AG1767" t="s">
        <v>26</v>
      </c>
      <c r="AH1767" t="s">
        <v>2348</v>
      </c>
      <c r="AI1767" s="13">
        <f t="shared" si="250"/>
        <v>34</v>
      </c>
      <c r="AJ1767" s="13">
        <f t="shared" si="251"/>
        <v>1</v>
      </c>
      <c r="AK1767" s="21">
        <v>1</v>
      </c>
      <c r="AM1767" t="s">
        <v>2154</v>
      </c>
      <c r="AN1767" t="str">
        <f t="shared" si="245"/>
        <v>R09</v>
      </c>
      <c r="AO1767" s="20" t="str">
        <f t="shared" si="246"/>
        <v>FINES_R09</v>
      </c>
      <c r="AP1767" s="25">
        <f t="shared" si="252"/>
        <v>0.5952267050743103</v>
      </c>
      <c r="AQ1767" s="24" t="str">
        <f>+IFERROR(VLOOKUP(Y1767,#REF!,2,FALSE),"-")</f>
        <v>-</v>
      </c>
      <c r="AR1767" s="13" t="s">
        <v>2393</v>
      </c>
      <c r="AS1767" t="s">
        <v>2397</v>
      </c>
      <c r="AT1767" t="str">
        <f t="shared" si="253"/>
        <v>Paraguay - e/ Montivero - Moreno Trujui</v>
      </c>
    </row>
    <row r="1768" spans="1:46" ht="15.75" thickBot="1" x14ac:dyDescent="0.3">
      <c r="A1768" s="47">
        <v>9</v>
      </c>
      <c r="B1768" s="47" t="s">
        <v>1301</v>
      </c>
      <c r="C1768" s="47" t="s">
        <v>2378</v>
      </c>
      <c r="D1768" s="47" t="s">
        <v>1328</v>
      </c>
      <c r="E1768" s="47" t="s">
        <v>271</v>
      </c>
      <c r="F1768" s="47" t="s">
        <v>10581</v>
      </c>
      <c r="G1768" s="47" t="s">
        <v>10582</v>
      </c>
      <c r="H1768" s="47" t="s">
        <v>10583</v>
      </c>
      <c r="I1768" s="47" t="s">
        <v>2414</v>
      </c>
      <c r="J1768" s="47"/>
      <c r="K1768" s="47" t="s">
        <v>14560</v>
      </c>
      <c r="L1768" s="47">
        <v>0.34778594970703131</v>
      </c>
      <c r="M1768" s="47">
        <v>-34.644043815621998</v>
      </c>
      <c r="N1768" s="47">
        <v>-58.798870900087003</v>
      </c>
      <c r="O1768" s="47" t="s">
        <v>17003</v>
      </c>
      <c r="P1768" s="47">
        <v>1</v>
      </c>
      <c r="Q1768">
        <v>29</v>
      </c>
      <c r="S1768" s="23" t="s">
        <v>2347</v>
      </c>
      <c r="T1768" t="str">
        <f t="shared" si="247"/>
        <v>09</v>
      </c>
      <c r="V1768" t="str">
        <f>+VLOOKUP(B1768,MARCO!E:E,1,FALSE)</f>
        <v>Moreno</v>
      </c>
      <c r="W1768" t="s">
        <v>134</v>
      </c>
      <c r="X1768" t="s">
        <v>134</v>
      </c>
      <c r="Y1768" t="str">
        <f t="shared" si="248"/>
        <v>R 9 - D 73 - 451 - 4206</v>
      </c>
      <c r="Z1768" t="s">
        <v>20</v>
      </c>
      <c r="AA1768" t="s">
        <v>2349</v>
      </c>
      <c r="AB1768" t="s">
        <v>21</v>
      </c>
      <c r="AD1768" t="str">
        <f t="shared" si="249"/>
        <v>Club Social Y Deportivo Arquitectura</v>
      </c>
      <c r="AE1768" t="s">
        <v>22</v>
      </c>
      <c r="AF1768" t="s">
        <v>23</v>
      </c>
      <c r="AG1768" t="s">
        <v>26</v>
      </c>
      <c r="AH1768" t="s">
        <v>2348</v>
      </c>
      <c r="AI1768" s="13">
        <f t="shared" si="250"/>
        <v>29</v>
      </c>
      <c r="AJ1768" s="13">
        <f t="shared" si="251"/>
        <v>1</v>
      </c>
      <c r="AK1768" s="21">
        <v>1</v>
      </c>
      <c r="AM1768" t="s">
        <v>2154</v>
      </c>
      <c r="AN1768" t="str">
        <f t="shared" si="245"/>
        <v>R09</v>
      </c>
      <c r="AO1768" s="20" t="str">
        <f t="shared" si="246"/>
        <v>FINES_R09</v>
      </c>
      <c r="AP1768" s="25">
        <f t="shared" si="252"/>
        <v>0.34778594970703131</v>
      </c>
      <c r="AQ1768" s="24" t="str">
        <f>+IFERROR(VLOOKUP(Y1768,#REF!,2,FALSE),"-")</f>
        <v>-</v>
      </c>
      <c r="AR1768" s="13" t="s">
        <v>2393</v>
      </c>
      <c r="AS1768" t="s">
        <v>2398</v>
      </c>
      <c r="AT1768" t="str">
        <f t="shared" si="253"/>
        <v>Guatemala - e/ Rosset - Moreno Moreno</v>
      </c>
    </row>
    <row r="1769" spans="1:46" ht="15.75" thickBot="1" x14ac:dyDescent="0.3">
      <c r="A1769" s="47">
        <v>9</v>
      </c>
      <c r="B1769" s="47" t="s">
        <v>1301</v>
      </c>
      <c r="C1769" s="47" t="s">
        <v>2378</v>
      </c>
      <c r="D1769" s="47" t="s">
        <v>1328</v>
      </c>
      <c r="E1769" s="47" t="s">
        <v>271</v>
      </c>
      <c r="F1769" s="47" t="s">
        <v>10585</v>
      </c>
      <c r="G1769" s="47" t="s">
        <v>10586</v>
      </c>
      <c r="H1769" s="47" t="s">
        <v>10587</v>
      </c>
      <c r="I1769" s="47" t="s">
        <v>2414</v>
      </c>
      <c r="J1769" s="47"/>
      <c r="K1769" s="47" t="s">
        <v>14561</v>
      </c>
      <c r="L1769" s="47">
        <v>0.7585797905921936</v>
      </c>
      <c r="M1769" s="47">
        <v>-34.604122612906998</v>
      </c>
      <c r="N1769" s="47">
        <v>-58.802581987716998</v>
      </c>
      <c r="O1769" s="47" t="s">
        <v>17004</v>
      </c>
      <c r="P1769" s="47">
        <v>1</v>
      </c>
      <c r="Q1769">
        <v>25</v>
      </c>
      <c r="S1769" s="23" t="s">
        <v>2347</v>
      </c>
      <c r="T1769" t="str">
        <f t="shared" si="247"/>
        <v>09</v>
      </c>
      <c r="V1769" t="str">
        <f>+VLOOKUP(B1769,MARCO!E:E,1,FALSE)</f>
        <v>Moreno</v>
      </c>
      <c r="W1769" t="s">
        <v>134</v>
      </c>
      <c r="X1769" t="s">
        <v>134</v>
      </c>
      <c r="Y1769" t="str">
        <f t="shared" si="248"/>
        <v>R 9 - D 73 - 451 - 1864</v>
      </c>
      <c r="Z1769" t="s">
        <v>20</v>
      </c>
      <c r="AA1769" t="s">
        <v>2349</v>
      </c>
      <c r="AB1769" t="s">
        <v>21</v>
      </c>
      <c r="AD1769" t="str">
        <f t="shared" si="249"/>
        <v>Parroquia Maria Madre De Dios</v>
      </c>
      <c r="AE1769" t="s">
        <v>22</v>
      </c>
      <c r="AF1769" t="s">
        <v>23</v>
      </c>
      <c r="AG1769" t="s">
        <v>26</v>
      </c>
      <c r="AH1769" t="s">
        <v>2348</v>
      </c>
      <c r="AI1769" s="13">
        <f t="shared" si="250"/>
        <v>25</v>
      </c>
      <c r="AJ1769" s="13">
        <f t="shared" si="251"/>
        <v>1</v>
      </c>
      <c r="AK1769" s="21">
        <v>1</v>
      </c>
      <c r="AM1769" t="s">
        <v>2154</v>
      </c>
      <c r="AN1769" t="str">
        <f t="shared" si="245"/>
        <v>R09</v>
      </c>
      <c r="AO1769" s="20" t="str">
        <f t="shared" si="246"/>
        <v>FINES_R09</v>
      </c>
      <c r="AP1769" s="25">
        <f t="shared" si="252"/>
        <v>0.7585797905921936</v>
      </c>
      <c r="AQ1769" s="24" t="str">
        <f>+IFERROR(VLOOKUP(Y1769,#REF!,2,FALSE),"-")</f>
        <v>-</v>
      </c>
      <c r="AR1769" s="13" t="s">
        <v>2393</v>
      </c>
      <c r="AS1769" t="s">
        <v>2398</v>
      </c>
      <c r="AT1769" t="str">
        <f t="shared" si="253"/>
        <v>Camoati - 2460 e/ Payro - Moreno Moreno</v>
      </c>
    </row>
    <row r="1770" spans="1:46" ht="15.75" thickBot="1" x14ac:dyDescent="0.3">
      <c r="A1770" s="47">
        <v>9</v>
      </c>
      <c r="B1770" s="47" t="s">
        <v>1301</v>
      </c>
      <c r="C1770" s="47" t="s">
        <v>2378</v>
      </c>
      <c r="D1770" s="47" t="s">
        <v>1328</v>
      </c>
      <c r="E1770" s="47" t="s">
        <v>271</v>
      </c>
      <c r="F1770" s="47" t="s">
        <v>10589</v>
      </c>
      <c r="G1770" s="47" t="s">
        <v>10512</v>
      </c>
      <c r="H1770" s="47" t="s">
        <v>10513</v>
      </c>
      <c r="I1770" s="47" t="s">
        <v>2414</v>
      </c>
      <c r="J1770" s="47"/>
      <c r="K1770" s="47" t="s">
        <v>17005</v>
      </c>
      <c r="L1770" s="47">
        <v>0.72186678647994995</v>
      </c>
      <c r="M1770" s="47">
        <v>-34.525207120238001</v>
      </c>
      <c r="N1770" s="47">
        <v>-58.815840901256003</v>
      </c>
      <c r="O1770" s="47" t="s">
        <v>17006</v>
      </c>
      <c r="P1770" s="47">
        <v>1</v>
      </c>
      <c r="Q1770">
        <v>30</v>
      </c>
      <c r="S1770" s="23" t="s">
        <v>2347</v>
      </c>
      <c r="T1770" t="str">
        <f t="shared" si="247"/>
        <v>09</v>
      </c>
      <c r="V1770" t="str">
        <f>+VLOOKUP(B1770,MARCO!E:E,1,FALSE)</f>
        <v>Moreno</v>
      </c>
      <c r="W1770" t="s">
        <v>134</v>
      </c>
      <c r="X1770" t="s">
        <v>134</v>
      </c>
      <c r="Y1770" t="str">
        <f t="shared" si="248"/>
        <v>R 9 - D 73 - 451 - 1865</v>
      </c>
      <c r="Z1770" t="s">
        <v>20</v>
      </c>
      <c r="AA1770" t="s">
        <v>2349</v>
      </c>
      <c r="AB1770" t="s">
        <v>21</v>
      </c>
      <c r="AD1770" t="str">
        <f t="shared" si="249"/>
        <v>Casa Arco Iris</v>
      </c>
      <c r="AE1770" t="s">
        <v>22</v>
      </c>
      <c r="AF1770" t="s">
        <v>23</v>
      </c>
      <c r="AG1770" t="s">
        <v>26</v>
      </c>
      <c r="AH1770" t="s">
        <v>2348</v>
      </c>
      <c r="AI1770" s="13">
        <f t="shared" si="250"/>
        <v>30</v>
      </c>
      <c r="AJ1770" s="13">
        <f t="shared" si="251"/>
        <v>1</v>
      </c>
      <c r="AK1770" s="21">
        <v>1</v>
      </c>
      <c r="AM1770" t="s">
        <v>2154</v>
      </c>
      <c r="AN1770" t="str">
        <f t="shared" si="245"/>
        <v>R09</v>
      </c>
      <c r="AO1770" s="20" t="str">
        <f t="shared" si="246"/>
        <v>FINES_R09</v>
      </c>
      <c r="AP1770" s="25">
        <f t="shared" si="252"/>
        <v>0.72186678647994995</v>
      </c>
      <c r="AQ1770" s="24" t="str">
        <f>+IFERROR(VLOOKUP(Y1770,#REF!,2,FALSE),"-")</f>
        <v>-</v>
      </c>
      <c r="AR1770" s="13" t="s">
        <v>2393</v>
      </c>
      <c r="AS1770" t="s">
        <v>2397</v>
      </c>
      <c r="AT1770" t="str">
        <f t="shared" si="253"/>
        <v>Houssay - e/ La Pampa - Moreno Cuartel V</v>
      </c>
    </row>
    <row r="1771" spans="1:46" ht="15.75" thickBot="1" x14ac:dyDescent="0.3">
      <c r="A1771" s="47">
        <v>9</v>
      </c>
      <c r="B1771" s="47" t="s">
        <v>1301</v>
      </c>
      <c r="C1771" s="47" t="s">
        <v>2378</v>
      </c>
      <c r="D1771" s="47" t="s">
        <v>1328</v>
      </c>
      <c r="E1771" s="47" t="s">
        <v>271</v>
      </c>
      <c r="F1771" s="47" t="s">
        <v>10592</v>
      </c>
      <c r="G1771" s="47" t="s">
        <v>10545</v>
      </c>
      <c r="H1771" s="47" t="s">
        <v>10546</v>
      </c>
      <c r="I1771" s="47" t="s">
        <v>2414</v>
      </c>
      <c r="J1771" s="47"/>
      <c r="K1771" s="47" t="s">
        <v>17007</v>
      </c>
      <c r="L1771" s="47">
        <v>0.71574974060058594</v>
      </c>
      <c r="M1771" s="47">
        <v>-34.618469906818802</v>
      </c>
      <c r="N1771" s="47">
        <v>-58.794834624121101</v>
      </c>
      <c r="O1771" s="47" t="s">
        <v>17008</v>
      </c>
      <c r="P1771" s="47">
        <v>1</v>
      </c>
      <c r="Q1771">
        <v>29</v>
      </c>
      <c r="S1771" s="23" t="s">
        <v>2347</v>
      </c>
      <c r="T1771" t="str">
        <f t="shared" si="247"/>
        <v>09</v>
      </c>
      <c r="V1771" t="str">
        <f>+VLOOKUP(B1771,MARCO!E:E,1,FALSE)</f>
        <v>Moreno</v>
      </c>
      <c r="W1771" t="s">
        <v>134</v>
      </c>
      <c r="X1771" t="s">
        <v>134</v>
      </c>
      <c r="Y1771" t="str">
        <f t="shared" si="248"/>
        <v>R 9 - D 73 - 451 - 1829</v>
      </c>
      <c r="Z1771" t="s">
        <v>20</v>
      </c>
      <c r="AA1771" t="s">
        <v>2349</v>
      </c>
      <c r="AB1771" t="s">
        <v>21</v>
      </c>
      <c r="AD1771" t="str">
        <f t="shared" si="249"/>
        <v>Primaria 74</v>
      </c>
      <c r="AE1771" t="s">
        <v>22</v>
      </c>
      <c r="AF1771" t="s">
        <v>23</v>
      </c>
      <c r="AG1771" t="s">
        <v>26</v>
      </c>
      <c r="AH1771" t="s">
        <v>2348</v>
      </c>
      <c r="AI1771" s="13">
        <f t="shared" si="250"/>
        <v>29</v>
      </c>
      <c r="AJ1771" s="13">
        <f t="shared" si="251"/>
        <v>1</v>
      </c>
      <c r="AK1771" s="21">
        <v>1</v>
      </c>
      <c r="AM1771" t="s">
        <v>2154</v>
      </c>
      <c r="AN1771" t="str">
        <f t="shared" si="245"/>
        <v>R09</v>
      </c>
      <c r="AO1771" s="20" t="str">
        <f t="shared" si="246"/>
        <v>FINES_R09</v>
      </c>
      <c r="AP1771" s="25">
        <f t="shared" si="252"/>
        <v>0.71574974060058594</v>
      </c>
      <c r="AQ1771" s="24" t="str">
        <f>+IFERROR(VLOOKUP(Y1771,#REF!,2,FALSE),"-")</f>
        <v>-</v>
      </c>
      <c r="AR1771" s="13" t="s">
        <v>2393</v>
      </c>
      <c r="AS1771" t="s">
        <v>2397</v>
      </c>
      <c r="AT1771" t="str">
        <f t="shared" si="253"/>
        <v>Mexico - e/ Honduras y Joaquin Gonzalez - Moreno Moreno</v>
      </c>
    </row>
    <row r="1772" spans="1:46" ht="15.75" thickBot="1" x14ac:dyDescent="0.3">
      <c r="A1772" s="47">
        <v>9</v>
      </c>
      <c r="B1772" s="47" t="s">
        <v>1301</v>
      </c>
      <c r="C1772" s="47" t="s">
        <v>2376</v>
      </c>
      <c r="D1772" s="47" t="s">
        <v>1332</v>
      </c>
      <c r="E1772" s="47" t="s">
        <v>1333</v>
      </c>
      <c r="F1772" s="47" t="s">
        <v>10601</v>
      </c>
      <c r="G1772" s="47" t="s">
        <v>10602</v>
      </c>
      <c r="H1772" s="47" t="s">
        <v>10603</v>
      </c>
      <c r="I1772" s="47" t="s">
        <v>2475</v>
      </c>
      <c r="J1772" s="47" t="s">
        <v>10602</v>
      </c>
      <c r="K1772" s="47" t="s">
        <v>14562</v>
      </c>
      <c r="L1772" s="47">
        <v>0.55009132623672485</v>
      </c>
      <c r="M1772" s="47">
        <v>-34.639343286230996</v>
      </c>
      <c r="N1772" s="47">
        <v>-58.738980693155</v>
      </c>
      <c r="O1772" s="47" t="s">
        <v>17009</v>
      </c>
      <c r="P1772" s="47">
        <v>4</v>
      </c>
      <c r="Q1772">
        <v>75</v>
      </c>
      <c r="S1772" s="23" t="s">
        <v>2347</v>
      </c>
      <c r="T1772" t="str">
        <f t="shared" si="247"/>
        <v>09</v>
      </c>
      <c r="V1772" t="str">
        <f>+VLOOKUP(B1772,MARCO!E:E,1,FALSE)</f>
        <v>Moreno</v>
      </c>
      <c r="W1772" t="s">
        <v>134</v>
      </c>
      <c r="X1772" t="s">
        <v>134</v>
      </c>
      <c r="Y1772" t="str">
        <f t="shared" si="248"/>
        <v>R 9 - D 73 - 454 - 0606</v>
      </c>
      <c r="Z1772" t="s">
        <v>20</v>
      </c>
      <c r="AA1772" t="s">
        <v>2349</v>
      </c>
      <c r="AB1772" t="s">
        <v>21</v>
      </c>
      <c r="AD1772" t="str">
        <f t="shared" si="249"/>
        <v>FundaciÓn La Casita</v>
      </c>
      <c r="AE1772" t="s">
        <v>22</v>
      </c>
      <c r="AF1772" t="s">
        <v>23</v>
      </c>
      <c r="AG1772" t="s">
        <v>26</v>
      </c>
      <c r="AH1772" t="s">
        <v>2348</v>
      </c>
      <c r="AI1772" s="13">
        <f t="shared" si="250"/>
        <v>75</v>
      </c>
      <c r="AJ1772" s="13">
        <f t="shared" si="251"/>
        <v>4</v>
      </c>
      <c r="AK1772" s="21">
        <v>1</v>
      </c>
      <c r="AM1772" t="s">
        <v>2154</v>
      </c>
      <c r="AN1772" t="str">
        <f t="shared" si="245"/>
        <v>R09</v>
      </c>
      <c r="AO1772" s="20" t="str">
        <f t="shared" si="246"/>
        <v>FINES_R09</v>
      </c>
      <c r="AP1772" s="25">
        <f t="shared" si="252"/>
        <v>0.55009132623672485</v>
      </c>
      <c r="AQ1772" s="24" t="str">
        <f>+IFERROR(VLOOKUP(Y1772,#REF!,2,FALSE),"-")</f>
        <v>-</v>
      </c>
      <c r="AR1772" s="13" t="s">
        <v>2393</v>
      </c>
      <c r="AS1772" t="s">
        <v>2398</v>
      </c>
      <c r="AT1772" t="str">
        <f t="shared" si="253"/>
        <v>Varvello - 3959 e/ Lobos y Alvear - Moreno Paso Del Rey</v>
      </c>
    </row>
    <row r="1773" spans="1:46" ht="15.75" thickBot="1" x14ac:dyDescent="0.3">
      <c r="A1773" s="47">
        <v>9</v>
      </c>
      <c r="B1773" s="47" t="s">
        <v>1301</v>
      </c>
      <c r="C1773" s="47" t="s">
        <v>2369</v>
      </c>
      <c r="D1773" s="47" t="s">
        <v>1329</v>
      </c>
      <c r="E1773" s="47" t="s">
        <v>91</v>
      </c>
      <c r="F1773" s="47" t="s">
        <v>10605</v>
      </c>
      <c r="G1773" s="47" t="s">
        <v>10606</v>
      </c>
      <c r="H1773" s="47" t="s">
        <v>10607</v>
      </c>
      <c r="I1773" s="47" t="s">
        <v>2475</v>
      </c>
      <c r="J1773" s="47" t="s">
        <v>10609</v>
      </c>
      <c r="K1773" s="47" t="s">
        <v>14563</v>
      </c>
      <c r="L1773" s="47">
        <v>0.63155370950698853</v>
      </c>
      <c r="M1773" s="47">
        <v>-34.595353004800003</v>
      </c>
      <c r="N1773" s="47">
        <v>-58.752298028558997</v>
      </c>
      <c r="O1773" s="47" t="s">
        <v>17010</v>
      </c>
      <c r="P1773" s="47">
        <v>4</v>
      </c>
      <c r="Q1773">
        <v>128</v>
      </c>
      <c r="S1773" s="23" t="s">
        <v>2347</v>
      </c>
      <c r="T1773" t="str">
        <f t="shared" si="247"/>
        <v>09</v>
      </c>
      <c r="V1773" t="str">
        <f>+VLOOKUP(B1773,MARCO!E:E,1,FALSE)</f>
        <v>Moreno</v>
      </c>
      <c r="W1773" t="s">
        <v>134</v>
      </c>
      <c r="X1773" t="s">
        <v>134</v>
      </c>
      <c r="Y1773" t="str">
        <f t="shared" si="248"/>
        <v>R 9 - D 73 - 452 - 0568</v>
      </c>
      <c r="Z1773" t="s">
        <v>20</v>
      </c>
      <c r="AA1773" t="s">
        <v>2349</v>
      </c>
      <c r="AB1773" t="s">
        <v>21</v>
      </c>
      <c r="AD1773" t="str">
        <f t="shared" si="249"/>
        <v>Movimiento Territorial De LiberaciÓn - Villa Angel</v>
      </c>
      <c r="AE1773" t="s">
        <v>22</v>
      </c>
      <c r="AF1773" t="s">
        <v>23</v>
      </c>
      <c r="AG1773" t="s">
        <v>26</v>
      </c>
      <c r="AH1773" t="s">
        <v>2348</v>
      </c>
      <c r="AI1773" s="13">
        <f t="shared" si="250"/>
        <v>128</v>
      </c>
      <c r="AJ1773" s="13">
        <f t="shared" si="251"/>
        <v>4</v>
      </c>
      <c r="AK1773" s="21">
        <v>1</v>
      </c>
      <c r="AM1773" t="s">
        <v>2154</v>
      </c>
      <c r="AN1773" t="str">
        <f t="shared" si="245"/>
        <v>R09</v>
      </c>
      <c r="AO1773" s="20" t="str">
        <f t="shared" si="246"/>
        <v>FINES_R09</v>
      </c>
      <c r="AP1773" s="25">
        <f t="shared" si="252"/>
        <v>0.63155370950698853</v>
      </c>
      <c r="AQ1773" s="24" t="str">
        <f>+IFERROR(VLOOKUP(Y1773,#REF!,2,FALSE),"-")</f>
        <v>-</v>
      </c>
      <c r="AR1773" s="13" t="s">
        <v>2393</v>
      </c>
      <c r="AS1773" t="s">
        <v>2398</v>
      </c>
      <c r="AT1773" t="str">
        <f t="shared" si="253"/>
        <v>Hernandarias - 3539 e/ Calvo y Ruta 23 - Moreno Trujui</v>
      </c>
    </row>
    <row r="1774" spans="1:46" ht="15.75" thickBot="1" x14ac:dyDescent="0.3">
      <c r="A1774" s="47">
        <v>9</v>
      </c>
      <c r="B1774" s="47" t="s">
        <v>1301</v>
      </c>
      <c r="C1774" s="47" t="s">
        <v>2378</v>
      </c>
      <c r="D1774" s="47" t="s">
        <v>1328</v>
      </c>
      <c r="E1774" s="47" t="s">
        <v>271</v>
      </c>
      <c r="F1774" s="47" t="s">
        <v>10610</v>
      </c>
      <c r="G1774" s="47" t="s">
        <v>10611</v>
      </c>
      <c r="H1774" s="47" t="s">
        <v>10612</v>
      </c>
      <c r="I1774" s="47" t="s">
        <v>2475</v>
      </c>
      <c r="J1774" s="47" t="s">
        <v>10614</v>
      </c>
      <c r="K1774" s="47" t="s">
        <v>14564</v>
      </c>
      <c r="L1774" s="47">
        <v>0.61392480134963989</v>
      </c>
      <c r="M1774" s="47">
        <v>-34.625512800000003</v>
      </c>
      <c r="N1774" s="47">
        <v>-58.808352900000003</v>
      </c>
      <c r="O1774" s="47" t="s">
        <v>17011</v>
      </c>
      <c r="P1774" s="47">
        <v>2</v>
      </c>
      <c r="Q1774">
        <v>61</v>
      </c>
      <c r="S1774" s="23" t="s">
        <v>2347</v>
      </c>
      <c r="T1774" t="str">
        <f t="shared" si="247"/>
        <v>09</v>
      </c>
      <c r="V1774" t="str">
        <f>+VLOOKUP(B1774,MARCO!E:E,1,FALSE)</f>
        <v>Moreno</v>
      </c>
      <c r="W1774" t="s">
        <v>134</v>
      </c>
      <c r="X1774" t="s">
        <v>134</v>
      </c>
      <c r="Y1774" t="str">
        <f t="shared" si="248"/>
        <v>R 9 - D 73 - 451 - 0560</v>
      </c>
      <c r="Z1774" t="s">
        <v>20</v>
      </c>
      <c r="AA1774" t="s">
        <v>2349</v>
      </c>
      <c r="AB1774" t="s">
        <v>21</v>
      </c>
      <c r="AD1774" t="str">
        <f t="shared" si="249"/>
        <v>Sociedad De Fomento Jardines 1</v>
      </c>
      <c r="AE1774" t="s">
        <v>22</v>
      </c>
      <c r="AF1774" t="s">
        <v>23</v>
      </c>
      <c r="AG1774" t="s">
        <v>26</v>
      </c>
      <c r="AH1774" t="s">
        <v>2348</v>
      </c>
      <c r="AI1774" s="13">
        <f t="shared" si="250"/>
        <v>61</v>
      </c>
      <c r="AJ1774" s="13">
        <f t="shared" si="251"/>
        <v>2</v>
      </c>
      <c r="AK1774" s="21">
        <v>1</v>
      </c>
      <c r="AM1774" t="s">
        <v>2154</v>
      </c>
      <c r="AN1774" t="str">
        <f t="shared" si="245"/>
        <v>R09</v>
      </c>
      <c r="AO1774" s="20" t="str">
        <f t="shared" si="246"/>
        <v>FINES_R09</v>
      </c>
      <c r="AP1774" s="25">
        <f t="shared" si="252"/>
        <v>0.61392480134963989</v>
      </c>
      <c r="AQ1774" s="24" t="str">
        <f>+IFERROR(VLOOKUP(Y1774,#REF!,2,FALSE),"-")</f>
        <v>-</v>
      </c>
      <c r="AR1774" s="13" t="s">
        <v>2393</v>
      </c>
      <c r="AS1774" t="s">
        <v>2398</v>
      </c>
      <c r="AT1774" t="str">
        <f t="shared" si="253"/>
        <v>Larreta - 3057 e/ Otto Krause y Democracia - Moreno La Reja</v>
      </c>
    </row>
    <row r="1775" spans="1:46" ht="15.75" thickBot="1" x14ac:dyDescent="0.3">
      <c r="A1775" s="47">
        <v>9</v>
      </c>
      <c r="B1775" s="47" t="s">
        <v>1301</v>
      </c>
      <c r="C1775" s="47" t="s">
        <v>2378</v>
      </c>
      <c r="D1775" s="47" t="s">
        <v>1328</v>
      </c>
      <c r="E1775" s="47" t="s">
        <v>271</v>
      </c>
      <c r="F1775" s="47" t="s">
        <v>10615</v>
      </c>
      <c r="G1775" s="47" t="s">
        <v>10616</v>
      </c>
      <c r="H1775" s="47" t="s">
        <v>10617</v>
      </c>
      <c r="I1775" s="47" t="s">
        <v>2475</v>
      </c>
      <c r="J1775" s="47" t="s">
        <v>10619</v>
      </c>
      <c r="K1775" s="47" t="s">
        <v>14565</v>
      </c>
      <c r="L1775" s="47">
        <v>0.94568949937820435</v>
      </c>
      <c r="M1775" s="47">
        <v>-34.681602201742002</v>
      </c>
      <c r="N1775" s="47">
        <v>-58.836872688884</v>
      </c>
      <c r="O1775" s="47" t="s">
        <v>17012</v>
      </c>
      <c r="P1775" s="47">
        <v>3</v>
      </c>
      <c r="Q1775">
        <v>75</v>
      </c>
      <c r="S1775" s="23" t="s">
        <v>2347</v>
      </c>
      <c r="T1775" t="str">
        <f t="shared" si="247"/>
        <v>09</v>
      </c>
      <c r="V1775" t="str">
        <f>+VLOOKUP(B1775,MARCO!E:E,1,FALSE)</f>
        <v>Moreno</v>
      </c>
      <c r="W1775" t="s">
        <v>134</v>
      </c>
      <c r="X1775" t="s">
        <v>134</v>
      </c>
      <c r="Y1775" t="str">
        <f t="shared" si="248"/>
        <v>R 9 - D 73 - 451 - 0620</v>
      </c>
      <c r="Z1775" t="s">
        <v>20</v>
      </c>
      <c r="AA1775" t="s">
        <v>2349</v>
      </c>
      <c r="AB1775" t="s">
        <v>21</v>
      </c>
      <c r="AD1775" t="str">
        <f t="shared" si="249"/>
        <v>Capilla Lourdes -2</v>
      </c>
      <c r="AE1775" t="s">
        <v>22</v>
      </c>
      <c r="AF1775" t="s">
        <v>23</v>
      </c>
      <c r="AG1775" t="s">
        <v>26</v>
      </c>
      <c r="AH1775" t="s">
        <v>2348</v>
      </c>
      <c r="AI1775" s="13">
        <f t="shared" si="250"/>
        <v>75</v>
      </c>
      <c r="AJ1775" s="13">
        <f t="shared" si="251"/>
        <v>3</v>
      </c>
      <c r="AK1775" s="21">
        <v>1</v>
      </c>
      <c r="AM1775" t="s">
        <v>2154</v>
      </c>
      <c r="AN1775" t="str">
        <f t="shared" si="245"/>
        <v>R09</v>
      </c>
      <c r="AO1775" s="20" t="str">
        <f t="shared" si="246"/>
        <v>FINES_R09</v>
      </c>
      <c r="AP1775" s="25">
        <f t="shared" si="252"/>
        <v>0.94568949937820435</v>
      </c>
      <c r="AQ1775" s="24" t="str">
        <f>+IFERROR(VLOOKUP(Y1775,#REF!,2,FALSE),"-")</f>
        <v>-</v>
      </c>
      <c r="AR1775" s="13" t="s">
        <v>2393</v>
      </c>
      <c r="AS1775" t="s">
        <v>2397</v>
      </c>
      <c r="AT1775" t="str">
        <f t="shared" si="253"/>
        <v>San Nicolas - 4540 e/ Sivori y Arenales - Moreno Barrio Manantaliales</v>
      </c>
    </row>
    <row r="1776" spans="1:46" ht="15.75" thickBot="1" x14ac:dyDescent="0.3">
      <c r="A1776" s="47">
        <v>9</v>
      </c>
      <c r="B1776" s="47" t="s">
        <v>1301</v>
      </c>
      <c r="C1776" s="47" t="s">
        <v>2378</v>
      </c>
      <c r="D1776" s="47" t="s">
        <v>1328</v>
      </c>
      <c r="E1776" s="47" t="s">
        <v>271</v>
      </c>
      <c r="F1776" s="47" t="s">
        <v>10620</v>
      </c>
      <c r="G1776" s="47" t="s">
        <v>10621</v>
      </c>
      <c r="H1776" s="47" t="s">
        <v>10622</v>
      </c>
      <c r="I1776" s="47" t="s">
        <v>2475</v>
      </c>
      <c r="J1776" s="47" t="s">
        <v>10624</v>
      </c>
      <c r="K1776" s="47" t="s">
        <v>14566</v>
      </c>
      <c r="L1776" s="47">
        <v>0.583077073097229</v>
      </c>
      <c r="M1776" s="47">
        <v>-34.630487805526002</v>
      </c>
      <c r="N1776" s="47">
        <v>-58.820237880023001</v>
      </c>
      <c r="O1776" s="47" t="s">
        <v>17013</v>
      </c>
      <c r="P1776" s="47">
        <v>2</v>
      </c>
      <c r="Q1776">
        <v>64</v>
      </c>
      <c r="S1776" s="23" t="s">
        <v>2347</v>
      </c>
      <c r="T1776" t="str">
        <f t="shared" si="247"/>
        <v>09</v>
      </c>
      <c r="V1776" t="str">
        <f>+VLOOKUP(B1776,MARCO!E:E,1,FALSE)</f>
        <v>Moreno</v>
      </c>
      <c r="W1776" t="s">
        <v>134</v>
      </c>
      <c r="X1776" t="s">
        <v>134</v>
      </c>
      <c r="Y1776" t="str">
        <f t="shared" si="248"/>
        <v>R 9 - D 73 - 451 - 0561</v>
      </c>
      <c r="Z1776" t="s">
        <v>20</v>
      </c>
      <c r="AA1776" t="s">
        <v>2349</v>
      </c>
      <c r="AB1776" t="s">
        <v>21</v>
      </c>
      <c r="AD1776" t="str">
        <f t="shared" si="249"/>
        <v>Frente De Organizaciones En Lucha- Gaona</v>
      </c>
      <c r="AE1776" t="s">
        <v>22</v>
      </c>
      <c r="AF1776" t="s">
        <v>23</v>
      </c>
      <c r="AG1776" t="s">
        <v>26</v>
      </c>
      <c r="AH1776" t="s">
        <v>2348</v>
      </c>
      <c r="AI1776" s="13">
        <f t="shared" si="250"/>
        <v>64</v>
      </c>
      <c r="AJ1776" s="13">
        <f t="shared" si="251"/>
        <v>2</v>
      </c>
      <c r="AK1776" s="21">
        <v>1</v>
      </c>
      <c r="AM1776" t="s">
        <v>2154</v>
      </c>
      <c r="AN1776" t="str">
        <f t="shared" si="245"/>
        <v>R09</v>
      </c>
      <c r="AO1776" s="20" t="str">
        <f t="shared" si="246"/>
        <v>FINES_R09</v>
      </c>
      <c r="AP1776" s="25">
        <f t="shared" si="252"/>
        <v>0.583077073097229</v>
      </c>
      <c r="AQ1776" s="24" t="str">
        <f>+IFERROR(VLOOKUP(Y1776,#REF!,2,FALSE),"-")</f>
        <v>-</v>
      </c>
      <c r="AR1776" s="13" t="s">
        <v>2393</v>
      </c>
      <c r="AS1776" t="s">
        <v>2397</v>
      </c>
      <c r="AT1776" t="str">
        <f t="shared" si="253"/>
        <v>Chilavert - e/ Marcos Sastre y Leopoldo Lugones - Moreno Barrio Gaona</v>
      </c>
    </row>
    <row r="1777" spans="1:46" ht="15.75" thickBot="1" x14ac:dyDescent="0.3">
      <c r="A1777" s="47">
        <v>9</v>
      </c>
      <c r="B1777" s="47" t="s">
        <v>1301</v>
      </c>
      <c r="C1777" s="47" t="s">
        <v>2378</v>
      </c>
      <c r="D1777" s="47" t="s">
        <v>1328</v>
      </c>
      <c r="E1777" s="47" t="s">
        <v>271</v>
      </c>
      <c r="F1777" s="47" t="s">
        <v>10625</v>
      </c>
      <c r="G1777" s="47" t="s">
        <v>10626</v>
      </c>
      <c r="H1777" s="47" t="s">
        <v>10627</v>
      </c>
      <c r="I1777" s="47" t="s">
        <v>2475</v>
      </c>
      <c r="J1777" s="47" t="s">
        <v>10624</v>
      </c>
      <c r="K1777" s="47" t="s">
        <v>14567</v>
      </c>
      <c r="L1777" s="47">
        <v>0.73302721977233887</v>
      </c>
      <c r="M1777" s="47">
        <v>-34.664462380000003</v>
      </c>
      <c r="N1777" s="47">
        <v>-58.823197610000001</v>
      </c>
      <c r="O1777" s="47" t="s">
        <v>17014</v>
      </c>
      <c r="P1777" s="47">
        <v>2</v>
      </c>
      <c r="Q1777">
        <v>63</v>
      </c>
      <c r="S1777" s="23" t="s">
        <v>2347</v>
      </c>
      <c r="T1777" t="str">
        <f t="shared" si="247"/>
        <v>09</v>
      </c>
      <c r="V1777" t="str">
        <f>+VLOOKUP(B1777,MARCO!E:E,1,FALSE)</f>
        <v>Moreno</v>
      </c>
      <c r="W1777" t="s">
        <v>134</v>
      </c>
      <c r="X1777" t="s">
        <v>134</v>
      </c>
      <c r="Y1777" t="str">
        <f t="shared" si="248"/>
        <v>R 9 - D 73 - 451 - 0617</v>
      </c>
      <c r="Z1777" t="s">
        <v>20</v>
      </c>
      <c r="AA1777" t="s">
        <v>2349</v>
      </c>
      <c r="AB1777" t="s">
        <v>21</v>
      </c>
      <c r="AD1777" t="str">
        <f t="shared" si="249"/>
        <v>Frente De Organizaciones En Lucha- Casasco</v>
      </c>
      <c r="AE1777" t="s">
        <v>22</v>
      </c>
      <c r="AF1777" t="s">
        <v>23</v>
      </c>
      <c r="AG1777" t="s">
        <v>26</v>
      </c>
      <c r="AH1777" t="s">
        <v>2348</v>
      </c>
      <c r="AI1777" s="13">
        <f t="shared" si="250"/>
        <v>63</v>
      </c>
      <c r="AJ1777" s="13">
        <f t="shared" si="251"/>
        <v>2</v>
      </c>
      <c r="AK1777" s="21">
        <v>1</v>
      </c>
      <c r="AM1777" t="s">
        <v>2154</v>
      </c>
      <c r="AN1777" t="str">
        <f t="shared" si="245"/>
        <v>R09</v>
      </c>
      <c r="AO1777" s="20" t="str">
        <f t="shared" si="246"/>
        <v>FINES_R09</v>
      </c>
      <c r="AP1777" s="25">
        <f t="shared" si="252"/>
        <v>0.73302721977233887</v>
      </c>
      <c r="AQ1777" s="24" t="str">
        <f>+IFERROR(VLOOKUP(Y1777,#REF!,2,FALSE),"-")</f>
        <v>-</v>
      </c>
      <c r="AR1777" s="13" t="s">
        <v>2393</v>
      </c>
      <c r="AS1777" t="s">
        <v>2398</v>
      </c>
      <c r="AT1777" t="str">
        <f t="shared" si="253"/>
        <v>San Cayetano - e/ San Luis y San Pablo - Moreno Barrio Casasco</v>
      </c>
    </row>
    <row r="1778" spans="1:46" ht="15.75" thickBot="1" x14ac:dyDescent="0.3">
      <c r="A1778" s="47">
        <v>9</v>
      </c>
      <c r="B1778" s="47" t="s">
        <v>1301</v>
      </c>
      <c r="C1778" s="47" t="s">
        <v>2378</v>
      </c>
      <c r="D1778" s="47" t="s">
        <v>1328</v>
      </c>
      <c r="E1778" s="47" t="s">
        <v>271</v>
      </c>
      <c r="F1778" s="47" t="s">
        <v>10629</v>
      </c>
      <c r="G1778" s="47" t="s">
        <v>10630</v>
      </c>
      <c r="H1778" s="47" t="s">
        <v>10631</v>
      </c>
      <c r="I1778" s="47" t="s">
        <v>2475</v>
      </c>
      <c r="J1778" s="47" t="s">
        <v>10624</v>
      </c>
      <c r="K1778" s="47" t="s">
        <v>14568</v>
      </c>
      <c r="L1778" s="47">
        <v>0.6131361722946167</v>
      </c>
      <c r="M1778" s="47">
        <v>-34.627791910245001</v>
      </c>
      <c r="N1778" s="47">
        <v>-58.799594047623003</v>
      </c>
      <c r="O1778" s="47" t="s">
        <v>17015</v>
      </c>
      <c r="P1778" s="47">
        <v>1</v>
      </c>
      <c r="Q1778">
        <v>26</v>
      </c>
      <c r="S1778" s="23" t="s">
        <v>2347</v>
      </c>
      <c r="T1778" t="str">
        <f t="shared" si="247"/>
        <v>09</v>
      </c>
      <c r="V1778" t="str">
        <f>+VLOOKUP(B1778,MARCO!E:E,1,FALSE)</f>
        <v>Moreno</v>
      </c>
      <c r="W1778" t="s">
        <v>134</v>
      </c>
      <c r="X1778" t="s">
        <v>134</v>
      </c>
      <c r="Y1778" t="str">
        <f t="shared" si="248"/>
        <v>R 9 - D 73 - 451 - 0616</v>
      </c>
      <c r="Z1778" t="s">
        <v>20</v>
      </c>
      <c r="AA1778" t="s">
        <v>2349</v>
      </c>
      <c r="AB1778" t="s">
        <v>21</v>
      </c>
      <c r="AD1778" t="str">
        <f t="shared" si="249"/>
        <v>Frente De Organizaciones En Lucha- 2000</v>
      </c>
      <c r="AE1778" t="s">
        <v>22</v>
      </c>
      <c r="AF1778" t="s">
        <v>23</v>
      </c>
      <c r="AG1778" t="s">
        <v>26</v>
      </c>
      <c r="AH1778" t="s">
        <v>2348</v>
      </c>
      <c r="AI1778" s="13">
        <f t="shared" si="250"/>
        <v>26</v>
      </c>
      <c r="AJ1778" s="13">
        <f t="shared" si="251"/>
        <v>1</v>
      </c>
      <c r="AK1778" s="21">
        <v>1</v>
      </c>
      <c r="AM1778" t="s">
        <v>2154</v>
      </c>
      <c r="AN1778" t="str">
        <f t="shared" si="245"/>
        <v>R09</v>
      </c>
      <c r="AO1778" s="20" t="str">
        <f t="shared" si="246"/>
        <v>FINES_R09</v>
      </c>
      <c r="AP1778" s="25">
        <f t="shared" si="252"/>
        <v>0.6131361722946167</v>
      </c>
      <c r="AQ1778" s="24" t="str">
        <f>+IFERROR(VLOOKUP(Y1778,#REF!,2,FALSE),"-")</f>
        <v>-</v>
      </c>
      <c r="AR1778" s="13" t="s">
        <v>2393</v>
      </c>
      <c r="AS1778" t="s">
        <v>2398</v>
      </c>
      <c r="AT1778" t="str">
        <f t="shared" si="253"/>
        <v>Plutarco - 2802 e/ Colectora Gaona y Democracia - Moreno Barrio 2000</v>
      </c>
    </row>
    <row r="1779" spans="1:46" ht="15.75" thickBot="1" x14ac:dyDescent="0.3">
      <c r="A1779" s="47">
        <v>9</v>
      </c>
      <c r="B1779" s="47" t="s">
        <v>1301</v>
      </c>
      <c r="C1779" s="47" t="s">
        <v>2376</v>
      </c>
      <c r="D1779" s="47" t="s">
        <v>1332</v>
      </c>
      <c r="E1779" s="47" t="s">
        <v>1333</v>
      </c>
      <c r="F1779" s="47" t="s">
        <v>10633</v>
      </c>
      <c r="G1779" s="47" t="s">
        <v>10634</v>
      </c>
      <c r="H1779" s="47" t="s">
        <v>10635</v>
      </c>
      <c r="I1779" s="47" t="s">
        <v>2475</v>
      </c>
      <c r="J1779" s="47" t="s">
        <v>10634</v>
      </c>
      <c r="K1779" s="47" t="s">
        <v>14569</v>
      </c>
      <c r="L1779" s="47">
        <v>0.49765783548355103</v>
      </c>
      <c r="M1779" s="47">
        <v>-34.627112580000002</v>
      </c>
      <c r="N1779" s="47">
        <v>-58.783296319999998</v>
      </c>
      <c r="O1779" s="47" t="s">
        <v>17016</v>
      </c>
      <c r="P1779" s="47">
        <v>4</v>
      </c>
      <c r="Q1779">
        <v>144</v>
      </c>
      <c r="S1779" s="23" t="s">
        <v>2347</v>
      </c>
      <c r="T1779" t="str">
        <f t="shared" si="247"/>
        <v>09</v>
      </c>
      <c r="V1779" t="str">
        <f>+VLOOKUP(B1779,MARCO!E:E,1,FALSE)</f>
        <v>Moreno</v>
      </c>
      <c r="W1779" t="s">
        <v>134</v>
      </c>
      <c r="X1779" t="s">
        <v>134</v>
      </c>
      <c r="Y1779" t="str">
        <f t="shared" si="248"/>
        <v>R 9 - D 73 - 454 - 0605</v>
      </c>
      <c r="Z1779" t="s">
        <v>20</v>
      </c>
      <c r="AA1779" t="s">
        <v>2349</v>
      </c>
      <c r="AB1779" t="s">
        <v>21</v>
      </c>
      <c r="AD1779" t="str">
        <f t="shared" si="249"/>
        <v>Mutual Almasfuertes</v>
      </c>
      <c r="AE1779" t="s">
        <v>22</v>
      </c>
      <c r="AF1779" t="s">
        <v>23</v>
      </c>
      <c r="AG1779" t="s">
        <v>26</v>
      </c>
      <c r="AH1779" t="s">
        <v>2348</v>
      </c>
      <c r="AI1779" s="13">
        <f t="shared" si="250"/>
        <v>144</v>
      </c>
      <c r="AJ1779" s="13">
        <f t="shared" si="251"/>
        <v>4</v>
      </c>
      <c r="AK1779" s="21">
        <v>1</v>
      </c>
      <c r="AM1779" t="s">
        <v>2154</v>
      </c>
      <c r="AN1779" t="str">
        <f t="shared" si="245"/>
        <v>R09</v>
      </c>
      <c r="AO1779" s="20" t="str">
        <f t="shared" si="246"/>
        <v>FINES_R09</v>
      </c>
      <c r="AP1779" s="25">
        <f t="shared" si="252"/>
        <v>0.49765783548355103</v>
      </c>
      <c r="AQ1779" s="24" t="str">
        <f>+IFERROR(VLOOKUP(Y1779,#REF!,2,FALSE),"-")</f>
        <v>-</v>
      </c>
      <c r="AR1779" s="13" t="s">
        <v>2393</v>
      </c>
      <c r="AS1779" t="s">
        <v>2397</v>
      </c>
      <c r="AT1779" t="str">
        <f t="shared" si="253"/>
        <v>Costa Rica - 564 e/ Martin Fierro y 12 De Octubre - Moreno Moreno</v>
      </c>
    </row>
    <row r="1780" spans="1:46" ht="15.75" thickBot="1" x14ac:dyDescent="0.3">
      <c r="A1780" s="47">
        <v>9</v>
      </c>
      <c r="B1780" s="47" t="s">
        <v>1301</v>
      </c>
      <c r="C1780" s="47" t="s">
        <v>2374</v>
      </c>
      <c r="D1780" s="47" t="s">
        <v>1330</v>
      </c>
      <c r="E1780" s="47" t="s">
        <v>1331</v>
      </c>
      <c r="F1780" s="47" t="s">
        <v>10638</v>
      </c>
      <c r="G1780" s="47" t="s">
        <v>10639</v>
      </c>
      <c r="H1780" s="47" t="s">
        <v>10640</v>
      </c>
      <c r="I1780" s="47" t="s">
        <v>2475</v>
      </c>
      <c r="J1780" s="47" t="s">
        <v>2278</v>
      </c>
      <c r="K1780" s="47" t="s">
        <v>14570</v>
      </c>
      <c r="L1780" s="47">
        <v>0.17001910507678991</v>
      </c>
      <c r="M1780" s="47">
        <v>-34.650407806474803</v>
      </c>
      <c r="N1780" s="47">
        <v>-58.787123717584997</v>
      </c>
      <c r="O1780" s="47" t="s">
        <v>17017</v>
      </c>
      <c r="P1780" s="47">
        <v>3</v>
      </c>
      <c r="Q1780">
        <v>135</v>
      </c>
      <c r="S1780" s="23" t="s">
        <v>2347</v>
      </c>
      <c r="T1780" t="str">
        <f t="shared" si="247"/>
        <v>09</v>
      </c>
      <c r="V1780" t="str">
        <f>+VLOOKUP(B1780,MARCO!E:E,1,FALSE)</f>
        <v>Moreno</v>
      </c>
      <c r="W1780" t="s">
        <v>134</v>
      </c>
      <c r="X1780" t="s">
        <v>134</v>
      </c>
      <c r="Y1780" t="str">
        <f t="shared" si="248"/>
        <v>R 9 - D 73 - 453 - 0587</v>
      </c>
      <c r="Z1780" t="s">
        <v>20</v>
      </c>
      <c r="AA1780" t="s">
        <v>2349</v>
      </c>
      <c r="AB1780" t="s">
        <v>21</v>
      </c>
      <c r="AD1780" t="str">
        <f t="shared" si="249"/>
        <v>Ep 1 - Movimiento Evita</v>
      </c>
      <c r="AE1780" t="s">
        <v>22</v>
      </c>
      <c r="AF1780" t="s">
        <v>23</v>
      </c>
      <c r="AG1780" t="s">
        <v>26</v>
      </c>
      <c r="AH1780" t="s">
        <v>2348</v>
      </c>
      <c r="AI1780" s="13">
        <f t="shared" si="250"/>
        <v>135</v>
      </c>
      <c r="AJ1780" s="13">
        <f t="shared" si="251"/>
        <v>3</v>
      </c>
      <c r="AK1780" s="21">
        <v>1</v>
      </c>
      <c r="AM1780" t="s">
        <v>2154</v>
      </c>
      <c r="AN1780" t="str">
        <f t="shared" si="245"/>
        <v>R09</v>
      </c>
      <c r="AO1780" s="20" t="str">
        <f t="shared" si="246"/>
        <v>FINES_R09</v>
      </c>
      <c r="AP1780" s="25">
        <f t="shared" si="252"/>
        <v>0.17001910507678991</v>
      </c>
      <c r="AQ1780" s="24" t="str">
        <f>+IFERROR(VLOOKUP(Y1780,#REF!,2,FALSE),"-")</f>
        <v>-</v>
      </c>
      <c r="AR1780" s="13" t="s">
        <v>2393</v>
      </c>
      <c r="AS1780" t="s">
        <v>2397</v>
      </c>
      <c r="AT1780" t="str">
        <f t="shared" si="253"/>
        <v>Uruguay - e/ Alcorta y Mitre - Moreno Moreno</v>
      </c>
    </row>
    <row r="1781" spans="1:46" ht="15.75" thickBot="1" x14ac:dyDescent="0.3">
      <c r="A1781" s="47">
        <v>9</v>
      </c>
      <c r="B1781" s="47" t="s">
        <v>1301</v>
      </c>
      <c r="C1781" s="47" t="s">
        <v>2374</v>
      </c>
      <c r="D1781" s="47" t="s">
        <v>1330</v>
      </c>
      <c r="E1781" s="47" t="s">
        <v>1331</v>
      </c>
      <c r="F1781" s="47" t="s">
        <v>10642</v>
      </c>
      <c r="G1781" s="47" t="s">
        <v>10643</v>
      </c>
      <c r="H1781" s="47" t="s">
        <v>10644</v>
      </c>
      <c r="I1781" s="47" t="s">
        <v>2475</v>
      </c>
      <c r="J1781" s="47" t="s">
        <v>2278</v>
      </c>
      <c r="K1781" s="47" t="s">
        <v>14571</v>
      </c>
      <c r="L1781" s="47">
        <v>0.39984771609306341</v>
      </c>
      <c r="M1781" s="47">
        <v>-34.631547399892298</v>
      </c>
      <c r="N1781" s="47">
        <v>-58.851627882720102</v>
      </c>
      <c r="O1781" s="47" t="s">
        <v>17018</v>
      </c>
      <c r="P1781" s="47">
        <v>3</v>
      </c>
      <c r="Q1781">
        <v>117</v>
      </c>
      <c r="S1781" s="23" t="s">
        <v>2347</v>
      </c>
      <c r="T1781" t="str">
        <f t="shared" si="247"/>
        <v>09</v>
      </c>
      <c r="V1781" t="str">
        <f>+VLOOKUP(B1781,MARCO!E:E,1,FALSE)</f>
        <v>Moreno</v>
      </c>
      <c r="W1781" t="s">
        <v>134</v>
      </c>
      <c r="X1781" t="s">
        <v>134</v>
      </c>
      <c r="Y1781" t="str">
        <f t="shared" si="248"/>
        <v>R 9 - D 73 - 453 - 0595</v>
      </c>
      <c r="Z1781" t="s">
        <v>20</v>
      </c>
      <c r="AA1781" t="s">
        <v>2349</v>
      </c>
      <c r="AB1781" t="s">
        <v>21</v>
      </c>
      <c r="AD1781" t="str">
        <f t="shared" si="249"/>
        <v>Escuela Secundaria 11 - Movimiento Evita</v>
      </c>
      <c r="AE1781" t="s">
        <v>22</v>
      </c>
      <c r="AF1781" t="s">
        <v>23</v>
      </c>
      <c r="AG1781" t="s">
        <v>26</v>
      </c>
      <c r="AH1781" t="s">
        <v>2348</v>
      </c>
      <c r="AI1781" s="13">
        <f t="shared" si="250"/>
        <v>117</v>
      </c>
      <c r="AJ1781" s="13">
        <f t="shared" si="251"/>
        <v>3</v>
      </c>
      <c r="AK1781" s="21">
        <v>1</v>
      </c>
      <c r="AM1781" t="s">
        <v>2154</v>
      </c>
      <c r="AN1781" t="str">
        <f t="shared" si="245"/>
        <v>R09</v>
      </c>
      <c r="AO1781" s="20" t="str">
        <f t="shared" si="246"/>
        <v>FINES_R09</v>
      </c>
      <c r="AP1781" s="25">
        <f t="shared" si="252"/>
        <v>0.39984771609306341</v>
      </c>
      <c r="AQ1781" s="24" t="str">
        <f>+IFERROR(VLOOKUP(Y1781,#REF!,2,FALSE),"-")</f>
        <v>-</v>
      </c>
      <c r="AR1781" s="13" t="s">
        <v>2393</v>
      </c>
      <c r="AS1781" t="s">
        <v>2397</v>
      </c>
      <c r="AT1781" t="str">
        <f t="shared" si="253"/>
        <v>Moctezuma - 580 e/ Los Tulipaneros y Los Fresnos - Moreno Francisco Alvarez</v>
      </c>
    </row>
    <row r="1782" spans="1:46" ht="15.75" thickBot="1" x14ac:dyDescent="0.3">
      <c r="A1782" s="47">
        <v>9</v>
      </c>
      <c r="B1782" s="47" t="s">
        <v>1301</v>
      </c>
      <c r="C1782" s="47" t="s">
        <v>2374</v>
      </c>
      <c r="D1782" s="47" t="s">
        <v>1330</v>
      </c>
      <c r="E1782" s="47" t="s">
        <v>1331</v>
      </c>
      <c r="F1782" s="47" t="s">
        <v>10646</v>
      </c>
      <c r="G1782" s="47" t="s">
        <v>10647</v>
      </c>
      <c r="H1782" s="47" t="s">
        <v>10648</v>
      </c>
      <c r="I1782" s="47" t="s">
        <v>2475</v>
      </c>
      <c r="J1782" s="47" t="s">
        <v>2278</v>
      </c>
      <c r="K1782" s="47" t="s">
        <v>14572</v>
      </c>
      <c r="L1782" s="47">
        <v>0.58319205045700073</v>
      </c>
      <c r="M1782" s="47">
        <v>-34.621349687045999</v>
      </c>
      <c r="N1782" s="47">
        <v>-58.777218935442001</v>
      </c>
      <c r="O1782" s="47" t="s">
        <v>17019</v>
      </c>
      <c r="P1782" s="47">
        <v>2</v>
      </c>
      <c r="Q1782">
        <v>62</v>
      </c>
      <c r="S1782" s="23" t="s">
        <v>2347</v>
      </c>
      <c r="T1782" t="str">
        <f t="shared" si="247"/>
        <v>09</v>
      </c>
      <c r="V1782" t="str">
        <f>+VLOOKUP(B1782,MARCO!E:E,1,FALSE)</f>
        <v>Moreno</v>
      </c>
      <c r="W1782" t="s">
        <v>134</v>
      </c>
      <c r="X1782" t="s">
        <v>134</v>
      </c>
      <c r="Y1782" t="str">
        <f t="shared" si="248"/>
        <v>R 9 - D 73 - 453 - 0597</v>
      </c>
      <c r="Z1782" t="s">
        <v>20</v>
      </c>
      <c r="AA1782" t="s">
        <v>2349</v>
      </c>
      <c r="AB1782" t="s">
        <v>21</v>
      </c>
      <c r="AD1782" t="str">
        <f t="shared" si="249"/>
        <v>Centro Cultural Chichilo - Movimiento Evita</v>
      </c>
      <c r="AE1782" t="s">
        <v>22</v>
      </c>
      <c r="AF1782" t="s">
        <v>23</v>
      </c>
      <c r="AG1782" t="s">
        <v>26</v>
      </c>
      <c r="AH1782" t="s">
        <v>2348</v>
      </c>
      <c r="AI1782" s="13">
        <f t="shared" si="250"/>
        <v>62</v>
      </c>
      <c r="AJ1782" s="13">
        <f t="shared" si="251"/>
        <v>2</v>
      </c>
      <c r="AK1782" s="21">
        <v>1</v>
      </c>
      <c r="AM1782" t="s">
        <v>2154</v>
      </c>
      <c r="AN1782" t="str">
        <f t="shared" si="245"/>
        <v>R09</v>
      </c>
      <c r="AO1782" s="20" t="str">
        <f t="shared" si="246"/>
        <v>FINES_R09</v>
      </c>
      <c r="AP1782" s="25">
        <f t="shared" si="252"/>
        <v>0.58319205045700073</v>
      </c>
      <c r="AQ1782" s="24" t="str">
        <f>+IFERROR(VLOOKUP(Y1782,#REF!,2,FALSE),"-")</f>
        <v>-</v>
      </c>
      <c r="AR1782" s="13" t="s">
        <v>2393</v>
      </c>
      <c r="AS1782" t="s">
        <v>2397</v>
      </c>
      <c r="AT1782" t="str">
        <f t="shared" si="253"/>
        <v>Marques De Aguado - e/ Paysandu y Guatemala - Moreno Moreno</v>
      </c>
    </row>
    <row r="1783" spans="1:46" ht="15.75" thickBot="1" x14ac:dyDescent="0.3">
      <c r="A1783" s="47">
        <v>9</v>
      </c>
      <c r="B1783" s="47" t="s">
        <v>1301</v>
      </c>
      <c r="C1783" s="47" t="s">
        <v>2374</v>
      </c>
      <c r="D1783" s="47" t="s">
        <v>1330</v>
      </c>
      <c r="E1783" s="47" t="s">
        <v>1331</v>
      </c>
      <c r="F1783" s="47" t="s">
        <v>10650</v>
      </c>
      <c r="G1783" s="47" t="s">
        <v>10651</v>
      </c>
      <c r="H1783" s="47" t="s">
        <v>10652</v>
      </c>
      <c r="I1783" s="47" t="s">
        <v>2475</v>
      </c>
      <c r="J1783" s="47" t="s">
        <v>2278</v>
      </c>
      <c r="K1783" s="47" t="s">
        <v>14573</v>
      </c>
      <c r="L1783" s="47">
        <v>0.69529324769973755</v>
      </c>
      <c r="M1783" s="47">
        <v>-34.5808022802007</v>
      </c>
      <c r="N1783" s="47">
        <v>-58.767065465298401</v>
      </c>
      <c r="O1783" s="47" t="s">
        <v>17020</v>
      </c>
      <c r="P1783" s="47">
        <v>2</v>
      </c>
      <c r="Q1783">
        <v>62</v>
      </c>
      <c r="S1783" s="23" t="s">
        <v>2347</v>
      </c>
      <c r="T1783" t="str">
        <f t="shared" si="247"/>
        <v>09</v>
      </c>
      <c r="V1783" t="str">
        <f>+VLOOKUP(B1783,MARCO!E:E,1,FALSE)</f>
        <v>Moreno</v>
      </c>
      <c r="W1783" t="s">
        <v>134</v>
      </c>
      <c r="X1783" t="s">
        <v>134</v>
      </c>
      <c r="Y1783" t="str">
        <f t="shared" si="248"/>
        <v>R 9 - D 73 - 453 - 0592</v>
      </c>
      <c r="Z1783" t="s">
        <v>20</v>
      </c>
      <c r="AA1783" t="s">
        <v>2349</v>
      </c>
      <c r="AB1783" t="s">
        <v>21</v>
      </c>
      <c r="AD1783" t="str">
        <f t="shared" si="249"/>
        <v>Primaria 68 - Movimiento Evita</v>
      </c>
      <c r="AE1783" t="s">
        <v>22</v>
      </c>
      <c r="AF1783" t="s">
        <v>23</v>
      </c>
      <c r="AG1783" t="s">
        <v>26</v>
      </c>
      <c r="AH1783" t="s">
        <v>2348</v>
      </c>
      <c r="AI1783" s="13">
        <f t="shared" si="250"/>
        <v>62</v>
      </c>
      <c r="AJ1783" s="13">
        <f t="shared" si="251"/>
        <v>2</v>
      </c>
      <c r="AK1783" s="21">
        <v>1</v>
      </c>
      <c r="AM1783" t="s">
        <v>2154</v>
      </c>
      <c r="AN1783" t="str">
        <f t="shared" si="245"/>
        <v>R09</v>
      </c>
      <c r="AO1783" s="20" t="str">
        <f t="shared" si="246"/>
        <v>FINES_R09</v>
      </c>
      <c r="AP1783" s="25">
        <f t="shared" si="252"/>
        <v>0.69529324769973755</v>
      </c>
      <c r="AQ1783" s="24" t="str">
        <f>+IFERROR(VLOOKUP(Y1783,#REF!,2,FALSE),"-")</f>
        <v>-</v>
      </c>
      <c r="AR1783" s="13" t="s">
        <v>2393</v>
      </c>
      <c r="AS1783" t="s">
        <v>2397</v>
      </c>
      <c r="AT1783" t="str">
        <f t="shared" si="253"/>
        <v>Magdalena - 2220 e/ Pericles y Alfonsina Storni - Moreno Trujui</v>
      </c>
    </row>
    <row r="1784" spans="1:46" ht="15.75" thickBot="1" x14ac:dyDescent="0.3">
      <c r="A1784" s="47">
        <v>9</v>
      </c>
      <c r="B1784" s="47" t="s">
        <v>1301</v>
      </c>
      <c r="C1784" s="47" t="s">
        <v>2374</v>
      </c>
      <c r="D1784" s="47" t="s">
        <v>1330</v>
      </c>
      <c r="E1784" s="47" t="s">
        <v>1331</v>
      </c>
      <c r="F1784" s="47" t="s">
        <v>10654</v>
      </c>
      <c r="G1784" s="47" t="s">
        <v>10655</v>
      </c>
      <c r="H1784" s="47" t="s">
        <v>10656</v>
      </c>
      <c r="I1784" s="47" t="s">
        <v>2475</v>
      </c>
      <c r="J1784" s="47" t="s">
        <v>2278</v>
      </c>
      <c r="K1784" s="47" t="s">
        <v>14574</v>
      </c>
      <c r="L1784" s="47">
        <v>0.81121432781219482</v>
      </c>
      <c r="M1784" s="47">
        <v>-34.610536773838497</v>
      </c>
      <c r="N1784" s="47">
        <v>-58.781091689926001</v>
      </c>
      <c r="O1784" s="47" t="s">
        <v>17021</v>
      </c>
      <c r="P1784" s="47">
        <v>3</v>
      </c>
      <c r="Q1784">
        <v>61</v>
      </c>
      <c r="S1784" s="23" t="s">
        <v>2347</v>
      </c>
      <c r="T1784" t="str">
        <f t="shared" si="247"/>
        <v>09</v>
      </c>
      <c r="V1784" t="str">
        <f>+VLOOKUP(B1784,MARCO!E:E,1,FALSE)</f>
        <v>Moreno</v>
      </c>
      <c r="W1784" t="s">
        <v>134</v>
      </c>
      <c r="X1784" t="s">
        <v>134</v>
      </c>
      <c r="Y1784" t="str">
        <f t="shared" si="248"/>
        <v>R 9 - D 73 - 453 - 0601</v>
      </c>
      <c r="Z1784" t="s">
        <v>20</v>
      </c>
      <c r="AA1784" t="s">
        <v>2349</v>
      </c>
      <c r="AB1784" t="s">
        <v>21</v>
      </c>
      <c r="AD1784" t="str">
        <f t="shared" si="249"/>
        <v>Eescuela Secundaria 70 - Movimiento Evita</v>
      </c>
      <c r="AE1784" t="s">
        <v>22</v>
      </c>
      <c r="AF1784" t="s">
        <v>23</v>
      </c>
      <c r="AG1784" t="s">
        <v>26</v>
      </c>
      <c r="AH1784" t="s">
        <v>2348</v>
      </c>
      <c r="AI1784" s="13">
        <f t="shared" si="250"/>
        <v>61</v>
      </c>
      <c r="AJ1784" s="13">
        <f t="shared" si="251"/>
        <v>3</v>
      </c>
      <c r="AK1784" s="21">
        <v>1</v>
      </c>
      <c r="AM1784" t="s">
        <v>2154</v>
      </c>
      <c r="AN1784" t="str">
        <f t="shared" si="245"/>
        <v>R09</v>
      </c>
      <c r="AO1784" s="20" t="str">
        <f t="shared" si="246"/>
        <v>FINES_R09</v>
      </c>
      <c r="AP1784" s="25">
        <f t="shared" si="252"/>
        <v>0.81121432781219482</v>
      </c>
      <c r="AQ1784" s="24" t="str">
        <f>+IFERROR(VLOOKUP(Y1784,#REF!,2,FALSE),"-")</f>
        <v>-</v>
      </c>
      <c r="AR1784" s="13" t="s">
        <v>2393</v>
      </c>
      <c r="AS1784" t="s">
        <v>2398</v>
      </c>
      <c r="AT1784" t="str">
        <f t="shared" si="253"/>
        <v>Shakespeare - 1341 e/ Gutierrez y Galvez - Moreno Moreno</v>
      </c>
    </row>
    <row r="1785" spans="1:46" ht="15.75" thickBot="1" x14ac:dyDescent="0.3">
      <c r="A1785" s="47">
        <v>9</v>
      </c>
      <c r="B1785" s="47" t="s">
        <v>1301</v>
      </c>
      <c r="C1785" s="47" t="s">
        <v>2374</v>
      </c>
      <c r="D1785" s="47" t="s">
        <v>1330</v>
      </c>
      <c r="E1785" s="47" t="s">
        <v>1331</v>
      </c>
      <c r="F1785" s="47" t="s">
        <v>10658</v>
      </c>
      <c r="G1785" s="47" t="s">
        <v>10659</v>
      </c>
      <c r="H1785" s="47" t="s">
        <v>10660</v>
      </c>
      <c r="I1785" s="47" t="s">
        <v>2475</v>
      </c>
      <c r="J1785" s="47" t="s">
        <v>2278</v>
      </c>
      <c r="K1785" s="47" t="s">
        <v>14575</v>
      </c>
      <c r="L1785" s="47">
        <v>0.55653887987136841</v>
      </c>
      <c r="M1785" s="47">
        <v>-34.582849099999997</v>
      </c>
      <c r="N1785" s="47">
        <v>-58.750954100000001</v>
      </c>
      <c r="O1785" s="47" t="s">
        <v>17022</v>
      </c>
      <c r="P1785" s="47">
        <v>3</v>
      </c>
      <c r="Q1785">
        <v>84</v>
      </c>
      <c r="S1785" s="23" t="s">
        <v>2347</v>
      </c>
      <c r="T1785" t="str">
        <f t="shared" si="247"/>
        <v>09</v>
      </c>
      <c r="V1785" t="str">
        <f>+VLOOKUP(B1785,MARCO!E:E,1,FALSE)</f>
        <v>Moreno</v>
      </c>
      <c r="W1785" t="s">
        <v>134</v>
      </c>
      <c r="X1785" t="s">
        <v>134</v>
      </c>
      <c r="Y1785" t="str">
        <f t="shared" si="248"/>
        <v>R 9 - D 73 - 453 - 0590</v>
      </c>
      <c r="Z1785" t="s">
        <v>20</v>
      </c>
      <c r="AA1785" t="s">
        <v>2349</v>
      </c>
      <c r="AB1785" t="s">
        <v>21</v>
      </c>
      <c r="AD1785" t="str">
        <f t="shared" si="249"/>
        <v>Sociedad De Fomento Roca - Movimiento Evita</v>
      </c>
      <c r="AE1785" t="s">
        <v>22</v>
      </c>
      <c r="AF1785" t="s">
        <v>23</v>
      </c>
      <c r="AG1785" t="s">
        <v>26</v>
      </c>
      <c r="AH1785" t="s">
        <v>2348</v>
      </c>
      <c r="AI1785" s="13">
        <f t="shared" si="250"/>
        <v>84</v>
      </c>
      <c r="AJ1785" s="13">
        <f t="shared" si="251"/>
        <v>3</v>
      </c>
      <c r="AK1785" s="21">
        <v>1</v>
      </c>
      <c r="AM1785" t="s">
        <v>2154</v>
      </c>
      <c r="AN1785" t="str">
        <f t="shared" si="245"/>
        <v>R09</v>
      </c>
      <c r="AO1785" s="20" t="str">
        <f t="shared" si="246"/>
        <v>FINES_R09</v>
      </c>
      <c r="AP1785" s="25">
        <f t="shared" si="252"/>
        <v>0.55653887987136841</v>
      </c>
      <c r="AQ1785" s="24" t="str">
        <f>+IFERROR(VLOOKUP(Y1785,#REF!,2,FALSE),"-")</f>
        <v>-</v>
      </c>
      <c r="AR1785" s="13" t="s">
        <v>2393</v>
      </c>
      <c r="AS1785" t="s">
        <v>2397</v>
      </c>
      <c r="AT1785" t="str">
        <f t="shared" si="253"/>
        <v>Av. Caveri - 1335 e/ Gonzalez y Galvez - Moreno Trujui</v>
      </c>
    </row>
    <row r="1786" spans="1:46" ht="15.75" thickBot="1" x14ac:dyDescent="0.3">
      <c r="A1786" s="47">
        <v>9</v>
      </c>
      <c r="B1786" s="47" t="s">
        <v>1301</v>
      </c>
      <c r="C1786" s="47" t="s">
        <v>2374</v>
      </c>
      <c r="D1786" s="47" t="s">
        <v>1330</v>
      </c>
      <c r="E1786" s="47" t="s">
        <v>1331</v>
      </c>
      <c r="F1786" s="47" t="s">
        <v>10662</v>
      </c>
      <c r="G1786" s="47" t="s">
        <v>10663</v>
      </c>
      <c r="H1786" s="47" t="s">
        <v>10664</v>
      </c>
      <c r="I1786" s="47" t="s">
        <v>2475</v>
      </c>
      <c r="J1786" s="47" t="s">
        <v>2278</v>
      </c>
      <c r="K1786" s="47" t="s">
        <v>14576</v>
      </c>
      <c r="L1786" s="47">
        <v>0.71682149171829224</v>
      </c>
      <c r="M1786" s="47">
        <v>-34.574960599999997</v>
      </c>
      <c r="N1786" s="47">
        <v>-58.766539399999999</v>
      </c>
      <c r="O1786" s="47" t="s">
        <v>17023</v>
      </c>
      <c r="P1786" s="47">
        <v>1</v>
      </c>
      <c r="Q1786">
        <v>24</v>
      </c>
      <c r="S1786" s="23" t="s">
        <v>2347</v>
      </c>
      <c r="T1786" t="str">
        <f t="shared" si="247"/>
        <v>09</v>
      </c>
      <c r="V1786" t="str">
        <f>+VLOOKUP(B1786,MARCO!E:E,1,FALSE)</f>
        <v>Moreno</v>
      </c>
      <c r="W1786" t="s">
        <v>134</v>
      </c>
      <c r="X1786" t="s">
        <v>134</v>
      </c>
      <c r="Y1786" t="str">
        <f t="shared" si="248"/>
        <v>R 9 - D 73 - 453 - 2933</v>
      </c>
      <c r="Z1786" t="s">
        <v>20</v>
      </c>
      <c r="AA1786" t="s">
        <v>2349</v>
      </c>
      <c r="AB1786" t="s">
        <v>21</v>
      </c>
      <c r="AD1786" t="str">
        <f t="shared" si="249"/>
        <v>Sum Haras</v>
      </c>
      <c r="AE1786" t="s">
        <v>22</v>
      </c>
      <c r="AF1786" t="s">
        <v>23</v>
      </c>
      <c r="AG1786" t="s">
        <v>26</v>
      </c>
      <c r="AH1786" t="s">
        <v>2348</v>
      </c>
      <c r="AI1786" s="13">
        <f t="shared" si="250"/>
        <v>24</v>
      </c>
      <c r="AJ1786" s="13">
        <f t="shared" si="251"/>
        <v>1</v>
      </c>
      <c r="AK1786" s="21">
        <v>1</v>
      </c>
      <c r="AM1786" t="s">
        <v>2154</v>
      </c>
      <c r="AN1786" t="str">
        <f t="shared" si="245"/>
        <v>R09</v>
      </c>
      <c r="AO1786" s="20" t="str">
        <f t="shared" si="246"/>
        <v>FINES_R09</v>
      </c>
      <c r="AP1786" s="25">
        <f t="shared" si="252"/>
        <v>0.71682149171829224</v>
      </c>
      <c r="AQ1786" s="24" t="str">
        <f>+IFERROR(VLOOKUP(Y1786,#REF!,2,FALSE),"-")</f>
        <v>-</v>
      </c>
      <c r="AR1786" s="13" t="s">
        <v>2393</v>
      </c>
      <c r="AS1786" t="s">
        <v>2397</v>
      </c>
      <c r="AT1786" t="str">
        <f t="shared" si="253"/>
        <v>Moctezuma - e/ Benjamin Matienzo y Puccini - Moreno Trujui</v>
      </c>
    </row>
    <row r="1787" spans="1:46" ht="15.75" thickBot="1" x14ac:dyDescent="0.3">
      <c r="A1787" s="47">
        <v>9</v>
      </c>
      <c r="B1787" s="47" t="s">
        <v>1301</v>
      </c>
      <c r="C1787" s="47" t="s">
        <v>2376</v>
      </c>
      <c r="D1787" s="47" t="s">
        <v>1332</v>
      </c>
      <c r="E1787" s="47" t="s">
        <v>1333</v>
      </c>
      <c r="F1787" s="47" t="s">
        <v>10666</v>
      </c>
      <c r="G1787" s="47" t="s">
        <v>2248</v>
      </c>
      <c r="H1787" s="47" t="s">
        <v>10667</v>
      </c>
      <c r="I1787" s="47" t="s">
        <v>2475</v>
      </c>
      <c r="J1787" s="47" t="s">
        <v>10669</v>
      </c>
      <c r="K1787" s="47" t="s">
        <v>14577</v>
      </c>
      <c r="L1787" s="47">
        <v>0.27809983491897577</v>
      </c>
      <c r="M1787" s="47">
        <v>-34.646957499999999</v>
      </c>
      <c r="N1787" s="47">
        <v>-58.792527200000002</v>
      </c>
      <c r="O1787" s="47" t="s">
        <v>17024</v>
      </c>
      <c r="P1787" s="47">
        <v>1</v>
      </c>
      <c r="Q1787">
        <v>22</v>
      </c>
      <c r="S1787" s="23" t="s">
        <v>2347</v>
      </c>
      <c r="T1787" t="str">
        <f t="shared" si="247"/>
        <v>09</v>
      </c>
      <c r="V1787" t="str">
        <f>+VLOOKUP(B1787,MARCO!E:E,1,FALSE)</f>
        <v>Moreno</v>
      </c>
      <c r="W1787" t="s">
        <v>134</v>
      </c>
      <c r="X1787" t="s">
        <v>134</v>
      </c>
      <c r="Y1787" t="str">
        <f t="shared" si="248"/>
        <v>R 9 - D 73 - 454 - 0552</v>
      </c>
      <c r="Z1787" t="s">
        <v>20</v>
      </c>
      <c r="AA1787" t="s">
        <v>2349</v>
      </c>
      <c r="AB1787" t="s">
        <v>21</v>
      </c>
      <c r="AD1787" t="str">
        <f t="shared" si="249"/>
        <v>Oportunidades</v>
      </c>
      <c r="AE1787" t="s">
        <v>22</v>
      </c>
      <c r="AF1787" t="s">
        <v>23</v>
      </c>
      <c r="AG1787" t="s">
        <v>26</v>
      </c>
      <c r="AH1787" t="s">
        <v>2348</v>
      </c>
      <c r="AI1787" s="13">
        <f t="shared" si="250"/>
        <v>22</v>
      </c>
      <c r="AJ1787" s="13">
        <f t="shared" si="251"/>
        <v>1</v>
      </c>
      <c r="AK1787" s="21">
        <v>1</v>
      </c>
      <c r="AM1787" t="s">
        <v>2154</v>
      </c>
      <c r="AN1787" t="str">
        <f t="shared" si="245"/>
        <v>R09</v>
      </c>
      <c r="AO1787" s="20" t="str">
        <f t="shared" si="246"/>
        <v>FINES_R09</v>
      </c>
      <c r="AP1787" s="25">
        <f t="shared" si="252"/>
        <v>0.27809983491897577</v>
      </c>
      <c r="AQ1787" s="24" t="str">
        <f>+IFERROR(VLOOKUP(Y1787,#REF!,2,FALSE),"-")</f>
        <v>-</v>
      </c>
      <c r="AR1787" s="13" t="s">
        <v>2393</v>
      </c>
      <c r="AS1787" t="s">
        <v>2398</v>
      </c>
      <c r="AT1787" t="str">
        <f t="shared" si="253"/>
        <v>Tucuman - 135 e/ Nemesio Alvares y Rivadavia - Moreno Moreno</v>
      </c>
    </row>
    <row r="1788" spans="1:46" ht="15.75" thickBot="1" x14ac:dyDescent="0.3">
      <c r="A1788" s="47">
        <v>9</v>
      </c>
      <c r="B1788" s="47" t="s">
        <v>1301</v>
      </c>
      <c r="C1788" s="47" t="s">
        <v>2374</v>
      </c>
      <c r="D1788" s="47" t="s">
        <v>1330</v>
      </c>
      <c r="E1788" s="47" t="s">
        <v>1331</v>
      </c>
      <c r="F1788" s="47" t="s">
        <v>10670</v>
      </c>
      <c r="G1788" s="47" t="s">
        <v>10671</v>
      </c>
      <c r="H1788" s="47" t="s">
        <v>10672</v>
      </c>
      <c r="I1788" s="47" t="s">
        <v>2475</v>
      </c>
      <c r="J1788" s="47" t="s">
        <v>2278</v>
      </c>
      <c r="K1788" s="47" t="s">
        <v>14578</v>
      </c>
      <c r="L1788" s="47">
        <v>0.69524121284484863</v>
      </c>
      <c r="M1788" s="47">
        <v>-34.610619931427301</v>
      </c>
      <c r="N1788" s="47">
        <v>-58.732933601427199</v>
      </c>
      <c r="O1788" s="47" t="s">
        <v>17025</v>
      </c>
      <c r="P1788" s="47">
        <v>1</v>
      </c>
      <c r="Q1788">
        <v>21</v>
      </c>
      <c r="S1788" s="23" t="s">
        <v>2347</v>
      </c>
      <c r="T1788" t="str">
        <f t="shared" si="247"/>
        <v>09</v>
      </c>
      <c r="V1788" t="str">
        <f>+VLOOKUP(B1788,MARCO!E:E,1,FALSE)</f>
        <v>Moreno</v>
      </c>
      <c r="W1788" t="s">
        <v>134</v>
      </c>
      <c r="X1788" t="s">
        <v>134</v>
      </c>
      <c r="Y1788" t="str">
        <f t="shared" si="248"/>
        <v>R 9 - D 73 - 453 - 0598</v>
      </c>
      <c r="Z1788" t="s">
        <v>20</v>
      </c>
      <c r="AA1788" t="s">
        <v>2349</v>
      </c>
      <c r="AB1788" t="s">
        <v>21</v>
      </c>
      <c r="AD1788" t="str">
        <f t="shared" si="249"/>
        <v>Primaria 54 - Movimiento Evita</v>
      </c>
      <c r="AE1788" t="s">
        <v>22</v>
      </c>
      <c r="AF1788" t="s">
        <v>23</v>
      </c>
      <c r="AG1788" t="s">
        <v>26</v>
      </c>
      <c r="AH1788" t="s">
        <v>2348</v>
      </c>
      <c r="AI1788" s="13">
        <f t="shared" si="250"/>
        <v>21</v>
      </c>
      <c r="AJ1788" s="13">
        <f t="shared" si="251"/>
        <v>1</v>
      </c>
      <c r="AK1788" s="21">
        <v>1</v>
      </c>
      <c r="AM1788" t="s">
        <v>2154</v>
      </c>
      <c r="AN1788" t="str">
        <f t="shared" si="245"/>
        <v>R09</v>
      </c>
      <c r="AO1788" s="20" t="str">
        <f t="shared" si="246"/>
        <v>FINES_R09</v>
      </c>
      <c r="AP1788" s="25">
        <f t="shared" si="252"/>
        <v>0.69524121284484863</v>
      </c>
      <c r="AQ1788" s="24" t="str">
        <f>+IFERROR(VLOOKUP(Y1788,#REF!,2,FALSE),"-")</f>
        <v>-</v>
      </c>
      <c r="AR1788" s="13" t="s">
        <v>2393</v>
      </c>
      <c r="AS1788" t="s">
        <v>2397</v>
      </c>
      <c r="AT1788" t="str">
        <f t="shared" si="253"/>
        <v>Lincoln - e/ Cortez y Vicente Lopez Y Planes - Moreno Trujui</v>
      </c>
    </row>
    <row r="1789" spans="1:46" ht="15.75" thickBot="1" x14ac:dyDescent="0.3">
      <c r="A1789" s="47">
        <v>9</v>
      </c>
      <c r="B1789" s="47" t="s">
        <v>1301</v>
      </c>
      <c r="C1789" s="47" t="s">
        <v>2374</v>
      </c>
      <c r="D1789" s="47" t="s">
        <v>1330</v>
      </c>
      <c r="E1789" s="47" t="s">
        <v>1331</v>
      </c>
      <c r="F1789" s="47" t="s">
        <v>10680</v>
      </c>
      <c r="G1789" s="47" t="s">
        <v>2248</v>
      </c>
      <c r="H1789" s="47" t="s">
        <v>10667</v>
      </c>
      <c r="I1789" s="47" t="s">
        <v>2475</v>
      </c>
      <c r="J1789" s="47" t="s">
        <v>10669</v>
      </c>
      <c r="K1789" s="47" t="s">
        <v>17026</v>
      </c>
      <c r="L1789" s="47">
        <v>0.27809983491897577</v>
      </c>
      <c r="M1789" s="47">
        <v>-34.646957499999999</v>
      </c>
      <c r="N1789" s="47">
        <v>-58.792527200000002</v>
      </c>
      <c r="O1789" s="47" t="s">
        <v>17027</v>
      </c>
      <c r="P1789" s="47">
        <v>1</v>
      </c>
      <c r="Q1789">
        <v>32</v>
      </c>
      <c r="S1789" s="23" t="s">
        <v>2347</v>
      </c>
      <c r="T1789" t="str">
        <f t="shared" si="247"/>
        <v>09</v>
      </c>
      <c r="V1789" t="str">
        <f>+VLOOKUP(B1789,MARCO!E:E,1,FALSE)</f>
        <v>Moreno</v>
      </c>
      <c r="W1789" t="s">
        <v>134</v>
      </c>
      <c r="X1789" t="s">
        <v>134</v>
      </c>
      <c r="Y1789" t="str">
        <f t="shared" si="248"/>
        <v>R 9 - D 73 - 453 - 0552</v>
      </c>
      <c r="Z1789" t="s">
        <v>20</v>
      </c>
      <c r="AA1789" t="s">
        <v>2349</v>
      </c>
      <c r="AB1789" t="s">
        <v>21</v>
      </c>
      <c r="AD1789" t="str">
        <f t="shared" si="249"/>
        <v>Oportunidades</v>
      </c>
      <c r="AE1789" t="s">
        <v>22</v>
      </c>
      <c r="AF1789" t="s">
        <v>23</v>
      </c>
      <c r="AG1789" t="s">
        <v>26</v>
      </c>
      <c r="AH1789" t="s">
        <v>2348</v>
      </c>
      <c r="AI1789" s="13">
        <f t="shared" si="250"/>
        <v>32</v>
      </c>
      <c r="AJ1789" s="13">
        <f t="shared" si="251"/>
        <v>1</v>
      </c>
      <c r="AK1789" s="21">
        <v>1</v>
      </c>
      <c r="AM1789" t="s">
        <v>2154</v>
      </c>
      <c r="AN1789" t="str">
        <f t="shared" si="245"/>
        <v>R09</v>
      </c>
      <c r="AO1789" s="20" t="str">
        <f t="shared" si="246"/>
        <v>FINES_R09</v>
      </c>
      <c r="AP1789" s="25">
        <f t="shared" si="252"/>
        <v>0.27809983491897577</v>
      </c>
      <c r="AQ1789" s="24" t="str">
        <f>+IFERROR(VLOOKUP(Y1789,#REF!,2,FALSE),"-")</f>
        <v>-</v>
      </c>
      <c r="AR1789" s="13" t="s">
        <v>2393</v>
      </c>
      <c r="AS1789" t="s">
        <v>2398</v>
      </c>
      <c r="AT1789" t="str">
        <f t="shared" si="253"/>
        <v>Tucuman - 135 e/ Nemesio Alvares y Rivadavia - Moreno Moreno</v>
      </c>
    </row>
    <row r="1790" spans="1:46" ht="15.75" thickBot="1" x14ac:dyDescent="0.3">
      <c r="A1790" s="47">
        <v>9</v>
      </c>
      <c r="B1790" s="47" t="s">
        <v>1301</v>
      </c>
      <c r="C1790" s="47" t="s">
        <v>2378</v>
      </c>
      <c r="D1790" s="47" t="s">
        <v>1328</v>
      </c>
      <c r="E1790" s="47" t="s">
        <v>271</v>
      </c>
      <c r="F1790" s="47" t="s">
        <v>10682</v>
      </c>
      <c r="G1790" s="47" t="s">
        <v>10683</v>
      </c>
      <c r="H1790" s="47" t="s">
        <v>10684</v>
      </c>
      <c r="I1790" s="47" t="s">
        <v>2475</v>
      </c>
      <c r="J1790" s="47" t="s">
        <v>10686</v>
      </c>
      <c r="K1790" s="47" t="s">
        <v>14579</v>
      </c>
      <c r="L1790" s="47">
        <v>0.9414592981338501</v>
      </c>
      <c r="M1790" s="47">
        <v>-34.559069000000001</v>
      </c>
      <c r="N1790" s="47">
        <v>-58.812825400000001</v>
      </c>
      <c r="O1790" s="47" t="s">
        <v>17028</v>
      </c>
      <c r="P1790" s="47">
        <v>1</v>
      </c>
      <c r="Q1790">
        <v>21</v>
      </c>
      <c r="S1790" s="23" t="s">
        <v>2347</v>
      </c>
      <c r="T1790" t="str">
        <f t="shared" si="247"/>
        <v>09</v>
      </c>
      <c r="V1790" t="str">
        <f>+VLOOKUP(B1790,MARCO!E:E,1,FALSE)</f>
        <v>Moreno</v>
      </c>
      <c r="W1790" t="s">
        <v>134</v>
      </c>
      <c r="X1790" t="s">
        <v>134</v>
      </c>
      <c r="Y1790" t="str">
        <f t="shared" si="248"/>
        <v>R 9 - D 73 - 451 - 3721</v>
      </c>
      <c r="Z1790" t="s">
        <v>20</v>
      </c>
      <c r="AA1790" t="s">
        <v>2349</v>
      </c>
      <c r="AB1790" t="s">
        <v>21</v>
      </c>
      <c r="AD1790" t="str">
        <f t="shared" si="249"/>
        <v>Centro Comunitario 23 De Diciembre</v>
      </c>
      <c r="AE1790" t="s">
        <v>22</v>
      </c>
      <c r="AF1790" t="s">
        <v>23</v>
      </c>
      <c r="AG1790" t="s">
        <v>26</v>
      </c>
      <c r="AH1790" t="s">
        <v>2348</v>
      </c>
      <c r="AI1790" s="13">
        <f t="shared" si="250"/>
        <v>21</v>
      </c>
      <c r="AJ1790" s="13">
        <f t="shared" si="251"/>
        <v>1</v>
      </c>
      <c r="AK1790" s="21">
        <v>1</v>
      </c>
      <c r="AM1790" t="s">
        <v>2154</v>
      </c>
      <c r="AN1790" t="str">
        <f t="shared" si="245"/>
        <v>R09</v>
      </c>
      <c r="AO1790" s="20" t="str">
        <f t="shared" si="246"/>
        <v>FINES_R09</v>
      </c>
      <c r="AP1790" s="25">
        <f t="shared" si="252"/>
        <v>0.9414592981338501</v>
      </c>
      <c r="AQ1790" s="24" t="str">
        <f>+IFERROR(VLOOKUP(Y1790,#REF!,2,FALSE),"-")</f>
        <v>-</v>
      </c>
      <c r="AR1790" s="13" t="s">
        <v>2393</v>
      </c>
      <c r="AS1790" t="s">
        <v>2397</v>
      </c>
      <c r="AT1790" t="str">
        <f t="shared" si="253"/>
        <v>Patrias Argentina - e/ Luis De Tejeda y Ensenada - Moreno Cuartel V</v>
      </c>
    </row>
    <row r="1791" spans="1:46" ht="15.75" thickBot="1" x14ac:dyDescent="0.3">
      <c r="A1791" s="47">
        <v>9</v>
      </c>
      <c r="B1791" s="47" t="s">
        <v>1301</v>
      </c>
      <c r="C1791" s="47" t="s">
        <v>2376</v>
      </c>
      <c r="D1791" s="47" t="s">
        <v>1332</v>
      </c>
      <c r="E1791" s="47" t="s">
        <v>1333</v>
      </c>
      <c r="F1791" s="47" t="s">
        <v>10687</v>
      </c>
      <c r="G1791" s="47" t="s">
        <v>10688</v>
      </c>
      <c r="H1791" s="47" t="s">
        <v>10689</v>
      </c>
      <c r="I1791" s="47" t="s">
        <v>2475</v>
      </c>
      <c r="J1791" s="47" t="s">
        <v>10688</v>
      </c>
      <c r="K1791" s="47" t="s">
        <v>14580</v>
      </c>
      <c r="L1791" s="47">
        <v>0.45610353350639338</v>
      </c>
      <c r="M1791" s="47">
        <v>-34.651239889999999</v>
      </c>
      <c r="N1791" s="47">
        <v>-58.765136920000003</v>
      </c>
      <c r="O1791" s="47" t="s">
        <v>17029</v>
      </c>
      <c r="P1791" s="47">
        <v>3</v>
      </c>
      <c r="Q1791">
        <v>54</v>
      </c>
      <c r="S1791" s="23" t="s">
        <v>2347</v>
      </c>
      <c r="T1791" t="str">
        <f t="shared" si="247"/>
        <v>09</v>
      </c>
      <c r="V1791" t="str">
        <f>+VLOOKUP(B1791,MARCO!E:E,1,FALSE)</f>
        <v>Moreno</v>
      </c>
      <c r="W1791" t="s">
        <v>134</v>
      </c>
      <c r="X1791" t="s">
        <v>134</v>
      </c>
      <c r="Y1791" t="str">
        <f t="shared" si="248"/>
        <v>R 9 - D 73 - 454 - 3573</v>
      </c>
      <c r="Z1791" t="s">
        <v>20</v>
      </c>
      <c r="AA1791" t="s">
        <v>2349</v>
      </c>
      <c r="AB1791" t="s">
        <v>21</v>
      </c>
      <c r="AD1791" t="str">
        <f t="shared" si="249"/>
        <v>Centro Cultural El Nuevo Rebenque</v>
      </c>
      <c r="AE1791" t="s">
        <v>22</v>
      </c>
      <c r="AF1791" t="s">
        <v>23</v>
      </c>
      <c r="AG1791" t="s">
        <v>26</v>
      </c>
      <c r="AH1791" t="s">
        <v>2348</v>
      </c>
      <c r="AI1791" s="13">
        <f t="shared" si="250"/>
        <v>54</v>
      </c>
      <c r="AJ1791" s="13">
        <f t="shared" si="251"/>
        <v>3</v>
      </c>
      <c r="AK1791" s="21">
        <v>1</v>
      </c>
      <c r="AM1791" t="s">
        <v>2154</v>
      </c>
      <c r="AN1791" t="str">
        <f t="shared" si="245"/>
        <v>R09</v>
      </c>
      <c r="AO1791" s="20" t="str">
        <f t="shared" si="246"/>
        <v>FINES_R09</v>
      </c>
      <c r="AP1791" s="25">
        <f t="shared" si="252"/>
        <v>0.45610353350639338</v>
      </c>
      <c r="AQ1791" s="24" t="str">
        <f>+IFERROR(VLOOKUP(Y1791,#REF!,2,FALSE),"-")</f>
        <v>-</v>
      </c>
      <c r="AR1791" s="13" t="s">
        <v>2393</v>
      </c>
      <c r="AS1791" t="s">
        <v>2398</v>
      </c>
      <c r="AT1791" t="str">
        <f t="shared" si="253"/>
        <v>Santa Fe - 1315 e/ Corrientes y Mirasoles - Moreno Paso Del Rey</v>
      </c>
    </row>
    <row r="1792" spans="1:46" ht="15.75" thickBot="1" x14ac:dyDescent="0.3">
      <c r="A1792" s="47">
        <v>9</v>
      </c>
      <c r="B1792" s="47" t="s">
        <v>1301</v>
      </c>
      <c r="C1792" s="47" t="s">
        <v>2378</v>
      </c>
      <c r="D1792" s="47" t="s">
        <v>1328</v>
      </c>
      <c r="E1792" s="47" t="s">
        <v>271</v>
      </c>
      <c r="F1792" s="47" t="s">
        <v>10691</v>
      </c>
      <c r="G1792" s="47" t="s">
        <v>10619</v>
      </c>
      <c r="H1792" s="47" t="s">
        <v>10692</v>
      </c>
      <c r="I1792" s="47" t="s">
        <v>2475</v>
      </c>
      <c r="J1792" s="47" t="s">
        <v>10619</v>
      </c>
      <c r="K1792" s="47" t="s">
        <v>14581</v>
      </c>
      <c r="L1792" s="47">
        <v>0.80223506689071655</v>
      </c>
      <c r="M1792" s="47">
        <v>-34.668241000000002</v>
      </c>
      <c r="N1792" s="47">
        <v>-58.8136516</v>
      </c>
      <c r="O1792" s="47" t="s">
        <v>17030</v>
      </c>
      <c r="P1792" s="47">
        <v>2</v>
      </c>
      <c r="Q1792">
        <v>42</v>
      </c>
      <c r="S1792" s="23" t="s">
        <v>2347</v>
      </c>
      <c r="T1792" t="str">
        <f t="shared" si="247"/>
        <v>09</v>
      </c>
      <c r="V1792" t="str">
        <f>+VLOOKUP(B1792,MARCO!E:E,1,FALSE)</f>
        <v>Moreno</v>
      </c>
      <c r="W1792" t="s">
        <v>134</v>
      </c>
      <c r="X1792" t="s">
        <v>134</v>
      </c>
      <c r="Y1792" t="str">
        <f t="shared" si="248"/>
        <v>R 9 - D 73 - 451 - 0566</v>
      </c>
      <c r="Z1792" t="s">
        <v>20</v>
      </c>
      <c r="AA1792" t="s">
        <v>2349</v>
      </c>
      <c r="AB1792" t="s">
        <v>21</v>
      </c>
      <c r="AD1792" t="str">
        <f t="shared" si="249"/>
        <v>Capilla Maria Auxiliadora</v>
      </c>
      <c r="AE1792" t="s">
        <v>22</v>
      </c>
      <c r="AF1792" t="s">
        <v>23</v>
      </c>
      <c r="AG1792" t="s">
        <v>26</v>
      </c>
      <c r="AH1792" t="s">
        <v>2348</v>
      </c>
      <c r="AI1792" s="13">
        <f t="shared" si="250"/>
        <v>42</v>
      </c>
      <c r="AJ1792" s="13">
        <f t="shared" si="251"/>
        <v>2</v>
      </c>
      <c r="AK1792" s="21">
        <v>1</v>
      </c>
      <c r="AM1792" t="s">
        <v>2154</v>
      </c>
      <c r="AN1792" t="str">
        <f t="shared" si="245"/>
        <v>R09</v>
      </c>
      <c r="AO1792" s="20" t="str">
        <f t="shared" si="246"/>
        <v>FINES_R09</v>
      </c>
      <c r="AP1792" s="25">
        <f t="shared" si="252"/>
        <v>0.80223506689071655</v>
      </c>
      <c r="AQ1792" s="24" t="str">
        <f>+IFERROR(VLOOKUP(Y1792,#REF!,2,FALSE),"-")</f>
        <v>-</v>
      </c>
      <c r="AR1792" s="13" t="s">
        <v>2393</v>
      </c>
      <c r="AS1792" t="s">
        <v>2397</v>
      </c>
      <c r="AT1792" t="str">
        <f t="shared" si="253"/>
        <v>Alberdi - 2777 e/ San Pablo y San Luis - Moreno Barrio Rififi</v>
      </c>
    </row>
    <row r="1793" spans="1:46" ht="15.75" thickBot="1" x14ac:dyDescent="0.3">
      <c r="A1793" s="47">
        <v>9</v>
      </c>
      <c r="B1793" s="47" t="s">
        <v>1301</v>
      </c>
      <c r="C1793" s="47" t="s">
        <v>2378</v>
      </c>
      <c r="D1793" s="47" t="s">
        <v>1328</v>
      </c>
      <c r="E1793" s="47" t="s">
        <v>271</v>
      </c>
      <c r="F1793" s="47" t="s">
        <v>10695</v>
      </c>
      <c r="G1793" s="47" t="s">
        <v>3557</v>
      </c>
      <c r="H1793" s="47" t="s">
        <v>10696</v>
      </c>
      <c r="I1793" s="47" t="s">
        <v>2475</v>
      </c>
      <c r="J1793" s="47" t="s">
        <v>10698</v>
      </c>
      <c r="K1793" s="47" t="s">
        <v>14582</v>
      </c>
      <c r="L1793" s="47">
        <v>0.25986644625663757</v>
      </c>
      <c r="M1793" s="47">
        <v>-34.648685881238997</v>
      </c>
      <c r="N1793" s="47">
        <v>-58.786700292856999</v>
      </c>
      <c r="O1793" s="47" t="s">
        <v>17031</v>
      </c>
      <c r="P1793" s="47">
        <v>1</v>
      </c>
      <c r="Q1793">
        <v>19</v>
      </c>
      <c r="S1793" s="23" t="s">
        <v>2347</v>
      </c>
      <c r="T1793" t="str">
        <f t="shared" si="247"/>
        <v>09</v>
      </c>
      <c r="V1793" t="str">
        <f>+VLOOKUP(B1793,MARCO!E:E,1,FALSE)</f>
        <v>Moreno</v>
      </c>
      <c r="W1793" t="s">
        <v>134</v>
      </c>
      <c r="X1793" t="s">
        <v>134</v>
      </c>
      <c r="Y1793" t="str">
        <f t="shared" si="248"/>
        <v>R 9 - D 73 - 451 - 3722</v>
      </c>
      <c r="Z1793" t="s">
        <v>20</v>
      </c>
      <c r="AA1793" t="s">
        <v>2349</v>
      </c>
      <c r="AB1793" t="s">
        <v>21</v>
      </c>
      <c r="AD1793" t="str">
        <f t="shared" si="249"/>
        <v>Movimiento Mayo</v>
      </c>
      <c r="AE1793" t="s">
        <v>22</v>
      </c>
      <c r="AF1793" t="s">
        <v>23</v>
      </c>
      <c r="AG1793" t="s">
        <v>26</v>
      </c>
      <c r="AH1793" t="s">
        <v>2348</v>
      </c>
      <c r="AI1793" s="13">
        <f t="shared" si="250"/>
        <v>19</v>
      </c>
      <c r="AJ1793" s="13">
        <f t="shared" si="251"/>
        <v>1</v>
      </c>
      <c r="AK1793" s="21">
        <v>1</v>
      </c>
      <c r="AM1793" t="s">
        <v>2154</v>
      </c>
      <c r="AN1793" t="str">
        <f t="shared" si="245"/>
        <v>R09</v>
      </c>
      <c r="AO1793" s="20" t="str">
        <f t="shared" si="246"/>
        <v>FINES_R09</v>
      </c>
      <c r="AP1793" s="25">
        <f t="shared" si="252"/>
        <v>0.25986644625663757</v>
      </c>
      <c r="AQ1793" s="24" t="str">
        <f>+IFERROR(VLOOKUP(Y1793,#REF!,2,FALSE),"-")</f>
        <v>-</v>
      </c>
      <c r="AR1793" s="13" t="s">
        <v>2393</v>
      </c>
      <c r="AS1793" t="s">
        <v>2397</v>
      </c>
      <c r="AT1793" t="str">
        <f t="shared" si="253"/>
        <v>Uruguay - e/ Merlo y Dorrego - Moreno Moreno</v>
      </c>
    </row>
    <row r="1794" spans="1:46" ht="15.75" thickBot="1" x14ac:dyDescent="0.3">
      <c r="A1794" s="47">
        <v>9</v>
      </c>
      <c r="B1794" s="47" t="s">
        <v>1301</v>
      </c>
      <c r="C1794" s="47" t="s">
        <v>2374</v>
      </c>
      <c r="D1794" s="47" t="s">
        <v>1330</v>
      </c>
      <c r="E1794" s="47" t="s">
        <v>1331</v>
      </c>
      <c r="F1794" s="47" t="s">
        <v>10700</v>
      </c>
      <c r="G1794" s="47" t="s">
        <v>10701</v>
      </c>
      <c r="H1794" s="47" t="s">
        <v>10702</v>
      </c>
      <c r="I1794" s="47" t="s">
        <v>2475</v>
      </c>
      <c r="J1794" s="47" t="s">
        <v>2278</v>
      </c>
      <c r="K1794" s="47" t="s">
        <v>14583</v>
      </c>
      <c r="L1794" s="47">
        <v>0.60003656148910522</v>
      </c>
      <c r="M1794" s="47">
        <v>-34.648488194052</v>
      </c>
      <c r="N1794" s="47">
        <v>-58.839793363045999</v>
      </c>
      <c r="O1794" s="47" t="s">
        <v>17032</v>
      </c>
      <c r="P1794" s="47">
        <v>1</v>
      </c>
      <c r="Q1794">
        <v>22</v>
      </c>
      <c r="S1794" s="23" t="s">
        <v>2347</v>
      </c>
      <c r="T1794" t="str">
        <f t="shared" si="247"/>
        <v>09</v>
      </c>
      <c r="V1794" t="str">
        <f>+VLOOKUP(B1794,MARCO!E:E,1,FALSE)</f>
        <v>Moreno</v>
      </c>
      <c r="W1794" t="s">
        <v>134</v>
      </c>
      <c r="X1794" t="s">
        <v>134</v>
      </c>
      <c r="Y1794" t="str">
        <f t="shared" si="248"/>
        <v>R 9 - D 73 - 453 - 0596</v>
      </c>
      <c r="Z1794" t="s">
        <v>20</v>
      </c>
      <c r="AA1794" t="s">
        <v>2349</v>
      </c>
      <c r="AB1794" t="s">
        <v>21</v>
      </c>
      <c r="AD1794" t="str">
        <f t="shared" si="249"/>
        <v>Club Altos De La Reja - Movimiento Evita</v>
      </c>
      <c r="AE1794" t="s">
        <v>22</v>
      </c>
      <c r="AF1794" t="s">
        <v>23</v>
      </c>
      <c r="AG1794" t="s">
        <v>26</v>
      </c>
      <c r="AH1794" t="s">
        <v>2348</v>
      </c>
      <c r="AI1794" s="13">
        <f t="shared" si="250"/>
        <v>22</v>
      </c>
      <c r="AJ1794" s="13">
        <f t="shared" si="251"/>
        <v>1</v>
      </c>
      <c r="AK1794" s="21">
        <v>1</v>
      </c>
      <c r="AM1794" t="s">
        <v>2154</v>
      </c>
      <c r="AN1794" t="str">
        <f t="shared" si="245"/>
        <v>R09</v>
      </c>
      <c r="AO1794" s="20" t="str">
        <f t="shared" si="246"/>
        <v>FINES_R09</v>
      </c>
      <c r="AP1794" s="25">
        <f t="shared" si="252"/>
        <v>0.60003656148910522</v>
      </c>
      <c r="AQ1794" s="24" t="str">
        <f>+IFERROR(VLOOKUP(Y1794,#REF!,2,FALSE),"-")</f>
        <v>-</v>
      </c>
      <c r="AR1794" s="13" t="s">
        <v>2393</v>
      </c>
      <c r="AS1794" t="s">
        <v>2398</v>
      </c>
      <c r="AT1794" t="str">
        <f t="shared" si="253"/>
        <v>Pilcomayo - e/ Mariano Moreno y Del Valle Inclan - Moreno La Reja</v>
      </c>
    </row>
    <row r="1795" spans="1:46" ht="15.75" thickBot="1" x14ac:dyDescent="0.3">
      <c r="A1795" s="47">
        <v>9</v>
      </c>
      <c r="B1795" s="47" t="s">
        <v>1301</v>
      </c>
      <c r="C1795" s="47" t="s">
        <v>2374</v>
      </c>
      <c r="D1795" s="47" t="s">
        <v>1330</v>
      </c>
      <c r="E1795" s="47" t="s">
        <v>1331</v>
      </c>
      <c r="F1795" s="47" t="s">
        <v>10706</v>
      </c>
      <c r="G1795" s="47" t="s">
        <v>10707</v>
      </c>
      <c r="H1795" s="47" t="s">
        <v>10708</v>
      </c>
      <c r="I1795" s="47" t="s">
        <v>2475</v>
      </c>
      <c r="J1795" s="47" t="s">
        <v>2278</v>
      </c>
      <c r="K1795" s="47" t="s">
        <v>14584</v>
      </c>
      <c r="L1795" s="47">
        <v>0.80259597301483154</v>
      </c>
      <c r="M1795" s="47">
        <v>-34.531837500000002</v>
      </c>
      <c r="N1795" s="47">
        <v>-58.807983399999998</v>
      </c>
      <c r="O1795" s="47" t="s">
        <v>17033</v>
      </c>
      <c r="P1795" s="47">
        <v>1</v>
      </c>
      <c r="Q1795">
        <v>17</v>
      </c>
      <c r="S1795" s="23" t="s">
        <v>2347</v>
      </c>
      <c r="T1795" t="str">
        <f t="shared" si="247"/>
        <v>09</v>
      </c>
      <c r="V1795" t="str">
        <f>+VLOOKUP(B1795,MARCO!E:E,1,FALSE)</f>
        <v>Moreno</v>
      </c>
      <c r="W1795" t="s">
        <v>134</v>
      </c>
      <c r="X1795" t="s">
        <v>134</v>
      </c>
      <c r="Y1795" t="str">
        <f t="shared" si="248"/>
        <v>R 9 - D 73 - 453 - 0589</v>
      </c>
      <c r="Z1795" t="s">
        <v>20</v>
      </c>
      <c r="AA1795" t="s">
        <v>2349</v>
      </c>
      <c r="AB1795" t="s">
        <v>21</v>
      </c>
      <c r="AD1795" t="str">
        <f t="shared" si="249"/>
        <v>Centro Cultural Sebastian Bordon - Movimiento Evit</v>
      </c>
      <c r="AE1795" t="s">
        <v>22</v>
      </c>
      <c r="AF1795" t="s">
        <v>23</v>
      </c>
      <c r="AG1795" t="s">
        <v>26</v>
      </c>
      <c r="AH1795" t="s">
        <v>2348</v>
      </c>
      <c r="AI1795" s="13">
        <f t="shared" si="250"/>
        <v>17</v>
      </c>
      <c r="AJ1795" s="13">
        <f t="shared" si="251"/>
        <v>1</v>
      </c>
      <c r="AK1795" s="21">
        <v>1</v>
      </c>
      <c r="AM1795" t="s">
        <v>2154</v>
      </c>
      <c r="AN1795" t="str">
        <f t="shared" ref="AN1795:AN1858" si="254">+IF(AM1795="","",IF(AM1795="FINES",CONCATENATE("R",IF(OR(T1795="16",T1795="21",T1795="22",T1795="23"),"16212223",IF(OR(T1795="15",T1795="17",T1795="24",T1795="25"),"15172425",T1795))),IF(AM1795="CEBAS","UNICO",IF(VALUE(T1795)&lt;=11,"AMBA","INTERIOR"))))</f>
        <v>R09</v>
      </c>
      <c r="AO1795" s="20" t="str">
        <f t="shared" ref="AO1795:AO1858" si="255">+IF(AM1795="","-",CONCATENATE(AM1795,"_",AN1795))</f>
        <v>FINES_R09</v>
      </c>
      <c r="AP1795" s="25">
        <f t="shared" si="252"/>
        <v>0.80259597301483154</v>
      </c>
      <c r="AQ1795" s="24" t="str">
        <f>+IFERROR(VLOOKUP(Y1795,#REF!,2,FALSE),"-")</f>
        <v>-</v>
      </c>
      <c r="AR1795" s="13" t="s">
        <v>2393</v>
      </c>
      <c r="AS1795" t="s">
        <v>2398</v>
      </c>
      <c r="AT1795" t="str">
        <f t="shared" si="253"/>
        <v>Pedro De Mendoza - e/ Discepolo y La Amistad - Moreno Trujui</v>
      </c>
    </row>
    <row r="1796" spans="1:46" ht="15.75" thickBot="1" x14ac:dyDescent="0.3">
      <c r="A1796" s="47">
        <v>9</v>
      </c>
      <c r="B1796" s="47" t="s">
        <v>1301</v>
      </c>
      <c r="C1796" s="47" t="s">
        <v>2374</v>
      </c>
      <c r="D1796" s="47" t="s">
        <v>1330</v>
      </c>
      <c r="E1796" s="47" t="s">
        <v>1331</v>
      </c>
      <c r="F1796" s="47" t="s">
        <v>10710</v>
      </c>
      <c r="G1796" s="47" t="s">
        <v>10711</v>
      </c>
      <c r="H1796" s="47" t="s">
        <v>10712</v>
      </c>
      <c r="I1796" s="47" t="s">
        <v>2475</v>
      </c>
      <c r="J1796" s="47" t="s">
        <v>2278</v>
      </c>
      <c r="K1796" s="47" t="s">
        <v>14585</v>
      </c>
      <c r="L1796" s="47">
        <v>0.52911955118179321</v>
      </c>
      <c r="M1796" s="47">
        <v>-34.637294799999999</v>
      </c>
      <c r="N1796" s="47">
        <v>-58.825639000000002</v>
      </c>
      <c r="O1796" s="47" t="s">
        <v>17034</v>
      </c>
      <c r="P1796" s="47">
        <v>1</v>
      </c>
      <c r="Q1796">
        <v>16</v>
      </c>
      <c r="S1796" s="23" t="s">
        <v>2347</v>
      </c>
      <c r="T1796" t="str">
        <f t="shared" ref="T1796:T1859" si="256">+CONCATENATE(IF(A1796&lt;10,"0",""),A1796)</f>
        <v>09</v>
      </c>
      <c r="V1796" t="str">
        <f>+VLOOKUP(B1796,MARCO!E:E,1,FALSE)</f>
        <v>Moreno</v>
      </c>
      <c r="W1796" t="s">
        <v>134</v>
      </c>
      <c r="X1796" t="s">
        <v>134</v>
      </c>
      <c r="Y1796" t="str">
        <f t="shared" ref="Y1796:Y1859" si="257">+F1796</f>
        <v>R 9 - D 73 - 453 - 3749</v>
      </c>
      <c r="Z1796" t="s">
        <v>20</v>
      </c>
      <c r="AA1796" t="s">
        <v>2349</v>
      </c>
      <c r="AB1796" t="s">
        <v>21</v>
      </c>
      <c r="AD1796" t="str">
        <f t="shared" ref="AD1796:AD1859" si="258">+G1796</f>
        <v>Capilla La Reja</v>
      </c>
      <c r="AE1796" t="s">
        <v>22</v>
      </c>
      <c r="AF1796" t="s">
        <v>23</v>
      </c>
      <c r="AG1796" t="s">
        <v>26</v>
      </c>
      <c r="AH1796" t="s">
        <v>2348</v>
      </c>
      <c r="AI1796" s="13">
        <f t="shared" ref="AI1796:AI1859" si="259">+Q1796</f>
        <v>16</v>
      </c>
      <c r="AJ1796" s="13">
        <f t="shared" ref="AJ1796:AJ1859" si="260">+P1796</f>
        <v>1</v>
      </c>
      <c r="AK1796" s="21">
        <v>1</v>
      </c>
      <c r="AM1796" t="s">
        <v>2154</v>
      </c>
      <c r="AN1796" t="str">
        <f t="shared" si="254"/>
        <v>R09</v>
      </c>
      <c r="AO1796" s="20" t="str">
        <f t="shared" si="255"/>
        <v>FINES_R09</v>
      </c>
      <c r="AP1796" s="25">
        <f t="shared" ref="AP1796:AP1859" si="261">+L1796</f>
        <v>0.52911955118179321</v>
      </c>
      <c r="AQ1796" s="24" t="str">
        <f>+IFERROR(VLOOKUP(Y1796,#REF!,2,FALSE),"-")</f>
        <v>-</v>
      </c>
      <c r="AR1796" s="13" t="s">
        <v>2393</v>
      </c>
      <c r="AS1796" t="s">
        <v>2398</v>
      </c>
      <c r="AT1796" t="str">
        <f t="shared" ref="AT1796:AT1859" si="262">+H1796</f>
        <v>Storni - 1338 - Moreno La Reja</v>
      </c>
    </row>
    <row r="1797" spans="1:46" ht="15.75" thickBot="1" x14ac:dyDescent="0.3">
      <c r="A1797" s="47">
        <v>9</v>
      </c>
      <c r="B1797" s="47" t="s">
        <v>1301</v>
      </c>
      <c r="C1797" s="47" t="s">
        <v>2369</v>
      </c>
      <c r="D1797" s="47" t="s">
        <v>1329</v>
      </c>
      <c r="E1797" s="47" t="s">
        <v>91</v>
      </c>
      <c r="F1797" s="47" t="s">
        <v>10714</v>
      </c>
      <c r="G1797" s="47" t="s">
        <v>10715</v>
      </c>
      <c r="H1797" s="47" t="s">
        <v>10716</v>
      </c>
      <c r="I1797" s="47" t="s">
        <v>2475</v>
      </c>
      <c r="J1797" s="47" t="s">
        <v>2764</v>
      </c>
      <c r="K1797" s="47" t="s">
        <v>14586</v>
      </c>
      <c r="L1797" s="47">
        <v>0.6608588695526123</v>
      </c>
      <c r="M1797" s="47">
        <v>-34.608577007710998</v>
      </c>
      <c r="N1797" s="47">
        <v>-58.730953009208001</v>
      </c>
      <c r="O1797" s="47" t="s">
        <v>17035</v>
      </c>
      <c r="P1797" s="47">
        <v>1</v>
      </c>
      <c r="Q1797">
        <v>22</v>
      </c>
      <c r="S1797" s="23" t="s">
        <v>2347</v>
      </c>
      <c r="T1797" t="str">
        <f t="shared" si="256"/>
        <v>09</v>
      </c>
      <c r="V1797" t="str">
        <f>+VLOOKUP(B1797,MARCO!E:E,1,FALSE)</f>
        <v>Moreno</v>
      </c>
      <c r="W1797" t="s">
        <v>134</v>
      </c>
      <c r="X1797" t="s">
        <v>134</v>
      </c>
      <c r="Y1797" t="str">
        <f t="shared" si="257"/>
        <v>R 9 - D 73 - 452 - 3825</v>
      </c>
      <c r="Z1797" t="s">
        <v>20</v>
      </c>
      <c r="AA1797" t="s">
        <v>2349</v>
      </c>
      <c r="AB1797" t="s">
        <v>21</v>
      </c>
      <c r="AD1797" t="str">
        <f t="shared" si="258"/>
        <v>Comedor Y Escuela De Oficios Lula Da Silva</v>
      </c>
      <c r="AE1797" t="s">
        <v>22</v>
      </c>
      <c r="AF1797" t="s">
        <v>23</v>
      </c>
      <c r="AG1797" t="s">
        <v>26</v>
      </c>
      <c r="AH1797" t="s">
        <v>2348</v>
      </c>
      <c r="AI1797" s="13">
        <f t="shared" si="259"/>
        <v>22</v>
      </c>
      <c r="AJ1797" s="13">
        <f t="shared" si="260"/>
        <v>1</v>
      </c>
      <c r="AK1797" s="21">
        <v>1</v>
      </c>
      <c r="AM1797" t="s">
        <v>2154</v>
      </c>
      <c r="AN1797" t="str">
        <f t="shared" si="254"/>
        <v>R09</v>
      </c>
      <c r="AO1797" s="20" t="str">
        <f t="shared" si="255"/>
        <v>FINES_R09</v>
      </c>
      <c r="AP1797" s="25">
        <f t="shared" si="261"/>
        <v>0.6608588695526123</v>
      </c>
      <c r="AQ1797" s="24" t="str">
        <f>+IFERROR(VLOOKUP(Y1797,#REF!,2,FALSE),"-")</f>
        <v>-</v>
      </c>
      <c r="AR1797" s="13" t="s">
        <v>2393</v>
      </c>
      <c r="AS1797" t="s">
        <v>2398</v>
      </c>
      <c r="AT1797" t="str">
        <f t="shared" si="262"/>
        <v>Lincoln - 6877 e/ Magallanes y Pinzon - Moreno Trujui</v>
      </c>
    </row>
    <row r="1798" spans="1:46" ht="15.75" thickBot="1" x14ac:dyDescent="0.3">
      <c r="A1798" s="47">
        <v>9</v>
      </c>
      <c r="B1798" s="47" t="s">
        <v>1301</v>
      </c>
      <c r="C1798" s="47" t="s">
        <v>2369</v>
      </c>
      <c r="D1798" s="47" t="s">
        <v>1329</v>
      </c>
      <c r="E1798" s="47" t="s">
        <v>91</v>
      </c>
      <c r="F1798" s="47" t="s">
        <v>10721</v>
      </c>
      <c r="G1798" s="47" t="s">
        <v>10722</v>
      </c>
      <c r="H1798" s="47" t="s">
        <v>10723</v>
      </c>
      <c r="I1798" s="47" t="s">
        <v>2475</v>
      </c>
      <c r="J1798" s="47" t="s">
        <v>10725</v>
      </c>
      <c r="K1798" s="47" t="s">
        <v>14587</v>
      </c>
      <c r="L1798" s="47">
        <v>0.73135846853256226</v>
      </c>
      <c r="M1798" s="47">
        <v>-34.602926264708998</v>
      </c>
      <c r="N1798" s="47">
        <v>-58.72504564242</v>
      </c>
      <c r="O1798" s="47" t="s">
        <v>17036</v>
      </c>
      <c r="P1798" s="47">
        <v>1</v>
      </c>
      <c r="Q1798">
        <v>24</v>
      </c>
      <c r="S1798" s="23" t="s">
        <v>2347</v>
      </c>
      <c r="T1798" t="str">
        <f t="shared" si="256"/>
        <v>09</v>
      </c>
      <c r="V1798" t="str">
        <f>+VLOOKUP(B1798,MARCO!E:E,1,FALSE)</f>
        <v>Moreno</v>
      </c>
      <c r="W1798" t="s">
        <v>134</v>
      </c>
      <c r="X1798" t="s">
        <v>134</v>
      </c>
      <c r="Y1798" t="str">
        <f t="shared" si="257"/>
        <v>R 9 - D 73 - 452 - 4093</v>
      </c>
      <c r="Z1798" t="s">
        <v>20</v>
      </c>
      <c r="AA1798" t="s">
        <v>2349</v>
      </c>
      <c r="AB1798" t="s">
        <v>21</v>
      </c>
      <c r="AD1798" t="str">
        <f t="shared" si="258"/>
        <v>Tabernaculo De LiberaciÓn</v>
      </c>
      <c r="AE1798" t="s">
        <v>22</v>
      </c>
      <c r="AF1798" t="s">
        <v>23</v>
      </c>
      <c r="AG1798" t="s">
        <v>26</v>
      </c>
      <c r="AH1798" t="s">
        <v>2348</v>
      </c>
      <c r="AI1798" s="13">
        <f t="shared" si="259"/>
        <v>24</v>
      </c>
      <c r="AJ1798" s="13">
        <f t="shared" si="260"/>
        <v>1</v>
      </c>
      <c r="AK1798" s="21">
        <v>1</v>
      </c>
      <c r="AM1798" t="s">
        <v>2154</v>
      </c>
      <c r="AN1798" t="str">
        <f t="shared" si="254"/>
        <v>R09</v>
      </c>
      <c r="AO1798" s="20" t="str">
        <f t="shared" si="255"/>
        <v>FINES_R09</v>
      </c>
      <c r="AP1798" s="25">
        <f t="shared" si="261"/>
        <v>0.73135846853256226</v>
      </c>
      <c r="AQ1798" s="24" t="str">
        <f>+IFERROR(VLOOKUP(Y1798,#REF!,2,FALSE),"-")</f>
        <v>-</v>
      </c>
      <c r="AR1798" s="13" t="s">
        <v>2393</v>
      </c>
      <c r="AS1798" t="s">
        <v>2397</v>
      </c>
      <c r="AT1798" t="str">
        <f t="shared" si="262"/>
        <v>Lincoln - 7440 e/ Av. Pte. Kirchner - Moreno Trujui</v>
      </c>
    </row>
    <row r="1799" spans="1:46" ht="15.75" thickBot="1" x14ac:dyDescent="0.3">
      <c r="A1799" s="47">
        <v>9</v>
      </c>
      <c r="B1799" s="47" t="s">
        <v>1301</v>
      </c>
      <c r="C1799" s="47" t="s">
        <v>2374</v>
      </c>
      <c r="D1799" s="47" t="s">
        <v>1330</v>
      </c>
      <c r="E1799" s="47" t="s">
        <v>1331</v>
      </c>
      <c r="F1799" s="47" t="s">
        <v>10729</v>
      </c>
      <c r="G1799" s="47" t="s">
        <v>10730</v>
      </c>
      <c r="H1799" s="47" t="s">
        <v>10731</v>
      </c>
      <c r="I1799" s="47" t="s">
        <v>2475</v>
      </c>
      <c r="J1799" s="47" t="s">
        <v>2278</v>
      </c>
      <c r="K1799" s="47" t="s">
        <v>14588</v>
      </c>
      <c r="L1799" s="47">
        <v>0.75379574298858643</v>
      </c>
      <c r="M1799" s="47">
        <v>-34.599318078530999</v>
      </c>
      <c r="N1799" s="47">
        <v>-58.762313266511001</v>
      </c>
      <c r="O1799" s="47" t="s">
        <v>17037</v>
      </c>
      <c r="P1799" s="47">
        <v>1</v>
      </c>
      <c r="Q1799">
        <v>22</v>
      </c>
      <c r="S1799" s="23" t="s">
        <v>2347</v>
      </c>
      <c r="T1799" t="str">
        <f t="shared" si="256"/>
        <v>09</v>
      </c>
      <c r="V1799" t="str">
        <f>+VLOOKUP(B1799,MARCO!E:E,1,FALSE)</f>
        <v>Moreno</v>
      </c>
      <c r="W1799" t="s">
        <v>134</v>
      </c>
      <c r="X1799" t="s">
        <v>134</v>
      </c>
      <c r="Y1799" t="str">
        <f t="shared" si="257"/>
        <v>R 9 - D 73 - 453 - 0593</v>
      </c>
      <c r="Z1799" t="s">
        <v>20</v>
      </c>
      <c r="AA1799" t="s">
        <v>2349</v>
      </c>
      <c r="AB1799" t="s">
        <v>21</v>
      </c>
      <c r="AD1799" t="str">
        <f t="shared" si="258"/>
        <v>Descamisados- Movimiento Evita</v>
      </c>
      <c r="AE1799" t="s">
        <v>22</v>
      </c>
      <c r="AF1799" t="s">
        <v>23</v>
      </c>
      <c r="AG1799" t="s">
        <v>26</v>
      </c>
      <c r="AH1799" t="s">
        <v>2348</v>
      </c>
      <c r="AI1799" s="13">
        <f t="shared" si="259"/>
        <v>22</v>
      </c>
      <c r="AJ1799" s="13">
        <f t="shared" si="260"/>
        <v>1</v>
      </c>
      <c r="AK1799" s="21">
        <v>1</v>
      </c>
      <c r="AM1799" t="s">
        <v>2154</v>
      </c>
      <c r="AN1799" t="str">
        <f t="shared" si="254"/>
        <v>R09</v>
      </c>
      <c r="AO1799" s="20" t="str">
        <f t="shared" si="255"/>
        <v>FINES_R09</v>
      </c>
      <c r="AP1799" s="25">
        <f t="shared" si="261"/>
        <v>0.75379574298858643</v>
      </c>
      <c r="AQ1799" s="24" t="str">
        <f>+IFERROR(VLOOKUP(Y1799,#REF!,2,FALSE),"-")</f>
        <v>-</v>
      </c>
      <c r="AR1799" s="13" t="s">
        <v>2393</v>
      </c>
      <c r="AS1799" t="s">
        <v>2397</v>
      </c>
      <c r="AT1799" t="str">
        <f t="shared" si="262"/>
        <v>Paraguay - 8948 e/ Pitagoras y Libano - Moreno Trujui</v>
      </c>
    </row>
    <row r="1800" spans="1:46" ht="15.75" thickBot="1" x14ac:dyDescent="0.3">
      <c r="A1800" s="47">
        <v>9</v>
      </c>
      <c r="B1800" s="47" t="s">
        <v>1301</v>
      </c>
      <c r="C1800" s="47" t="s">
        <v>2369</v>
      </c>
      <c r="D1800" s="47" t="s">
        <v>1329</v>
      </c>
      <c r="E1800" s="47" t="s">
        <v>91</v>
      </c>
      <c r="F1800" s="47" t="s">
        <v>10736</v>
      </c>
      <c r="G1800" s="47" t="s">
        <v>10737</v>
      </c>
      <c r="H1800" s="47" t="s">
        <v>10738</v>
      </c>
      <c r="I1800" s="47" t="s">
        <v>2475</v>
      </c>
      <c r="J1800" s="47" t="s">
        <v>10609</v>
      </c>
      <c r="K1800" s="47" t="s">
        <v>14589</v>
      </c>
      <c r="L1800" s="47">
        <v>0.61438220739364624</v>
      </c>
      <c r="M1800" s="47">
        <v>-34.615375904653</v>
      </c>
      <c r="N1800" s="47">
        <v>-58.763694902306</v>
      </c>
      <c r="O1800" s="47" t="s">
        <v>17038</v>
      </c>
      <c r="P1800" s="47">
        <v>1</v>
      </c>
      <c r="Q1800">
        <v>52</v>
      </c>
      <c r="S1800" s="23" t="s">
        <v>2347</v>
      </c>
      <c r="T1800" t="str">
        <f t="shared" si="256"/>
        <v>09</v>
      </c>
      <c r="V1800" t="str">
        <f>+VLOOKUP(B1800,MARCO!E:E,1,FALSE)</f>
        <v>Moreno</v>
      </c>
      <c r="W1800" t="s">
        <v>134</v>
      </c>
      <c r="X1800" t="s">
        <v>134</v>
      </c>
      <c r="Y1800" t="str">
        <f t="shared" si="257"/>
        <v>R 9 - D 73 - 452 - 0569</v>
      </c>
      <c r="Z1800" t="s">
        <v>20</v>
      </c>
      <c r="AA1800" t="s">
        <v>2349</v>
      </c>
      <c r="AB1800" t="s">
        <v>21</v>
      </c>
      <c r="AD1800" t="str">
        <f t="shared" si="258"/>
        <v>Movimiento Territorial De LiberaciÓn -</v>
      </c>
      <c r="AE1800" t="s">
        <v>22</v>
      </c>
      <c r="AF1800" t="s">
        <v>23</v>
      </c>
      <c r="AG1800" t="s">
        <v>26</v>
      </c>
      <c r="AH1800" t="s">
        <v>2348</v>
      </c>
      <c r="AI1800" s="13">
        <f t="shared" si="259"/>
        <v>52</v>
      </c>
      <c r="AJ1800" s="13">
        <f t="shared" si="260"/>
        <v>1</v>
      </c>
      <c r="AK1800" s="21">
        <v>1</v>
      </c>
      <c r="AM1800" t="s">
        <v>2154</v>
      </c>
      <c r="AN1800" t="str">
        <f t="shared" si="254"/>
        <v>R09</v>
      </c>
      <c r="AO1800" s="20" t="str">
        <f t="shared" si="255"/>
        <v>FINES_R09</v>
      </c>
      <c r="AP1800" s="25">
        <f t="shared" si="261"/>
        <v>0.61438220739364624</v>
      </c>
      <c r="AQ1800" s="24" t="str">
        <f>+IFERROR(VLOOKUP(Y1800,#REF!,2,FALSE),"-")</f>
        <v>-</v>
      </c>
      <c r="AR1800" s="13" t="s">
        <v>2393</v>
      </c>
      <c r="AS1800" t="s">
        <v>2397</v>
      </c>
      <c r="AT1800" t="str">
        <f t="shared" si="262"/>
        <v>José Ingenieros - 2968 e/ Vucetich y Stephenson - Moreno Paso Del Rey</v>
      </c>
    </row>
    <row r="1801" spans="1:46" ht="15.75" thickBot="1" x14ac:dyDescent="0.3">
      <c r="A1801" s="47">
        <v>9</v>
      </c>
      <c r="B1801" s="47" t="s">
        <v>1301</v>
      </c>
      <c r="C1801" s="47" t="s">
        <v>2374</v>
      </c>
      <c r="D1801" s="47" t="s">
        <v>1330</v>
      </c>
      <c r="E1801" s="47" t="s">
        <v>1331</v>
      </c>
      <c r="F1801" s="47" t="s">
        <v>10744</v>
      </c>
      <c r="G1801" s="47" t="s">
        <v>10745</v>
      </c>
      <c r="H1801" s="47" t="s">
        <v>10746</v>
      </c>
      <c r="I1801" s="47" t="s">
        <v>2475</v>
      </c>
      <c r="J1801" s="47" t="s">
        <v>2278</v>
      </c>
      <c r="K1801" s="47" t="s">
        <v>14590</v>
      </c>
      <c r="L1801" s="47">
        <v>0.33521750569343572</v>
      </c>
      <c r="M1801" s="47">
        <v>-34.650499862657</v>
      </c>
      <c r="N1801" s="47">
        <v>-58.779778261411998</v>
      </c>
      <c r="O1801" s="47" t="s">
        <v>17039</v>
      </c>
      <c r="P1801" s="47">
        <v>3</v>
      </c>
      <c r="Q1801">
        <v>95</v>
      </c>
      <c r="S1801" s="23" t="s">
        <v>2347</v>
      </c>
      <c r="T1801" t="str">
        <f t="shared" si="256"/>
        <v>09</v>
      </c>
      <c r="V1801" t="str">
        <f>+VLOOKUP(B1801,MARCO!E:E,1,FALSE)</f>
        <v>Moreno</v>
      </c>
      <c r="W1801" t="s">
        <v>134</v>
      </c>
      <c r="X1801" t="s">
        <v>134</v>
      </c>
      <c r="Y1801" t="str">
        <f t="shared" si="257"/>
        <v>R 9 - D 73 - 453 - 4349</v>
      </c>
      <c r="Z1801" t="s">
        <v>20</v>
      </c>
      <c r="AA1801" t="s">
        <v>2349</v>
      </c>
      <c r="AB1801" t="s">
        <v>21</v>
      </c>
      <c r="AD1801" t="str">
        <f t="shared" si="258"/>
        <v>Escuela De Formacion Tecnica Profesional</v>
      </c>
      <c r="AE1801" t="s">
        <v>22</v>
      </c>
      <c r="AF1801" t="s">
        <v>23</v>
      </c>
      <c r="AG1801" t="s">
        <v>26</v>
      </c>
      <c r="AH1801" t="s">
        <v>2348</v>
      </c>
      <c r="AI1801" s="13">
        <f t="shared" si="259"/>
        <v>95</v>
      </c>
      <c r="AJ1801" s="13">
        <f t="shared" si="260"/>
        <v>3</v>
      </c>
      <c r="AK1801" s="21">
        <v>1</v>
      </c>
      <c r="AM1801" t="s">
        <v>2154</v>
      </c>
      <c r="AN1801" t="str">
        <f t="shared" si="254"/>
        <v>R09</v>
      </c>
      <c r="AO1801" s="20" t="str">
        <f t="shared" si="255"/>
        <v>FINES_R09</v>
      </c>
      <c r="AP1801" s="25">
        <f t="shared" si="261"/>
        <v>0.33521750569343572</v>
      </c>
      <c r="AQ1801" s="24" t="str">
        <f>+IFERROR(VLOOKUP(Y1801,#REF!,2,FALSE),"-")</f>
        <v>-</v>
      </c>
      <c r="AR1801" s="13" t="s">
        <v>2393</v>
      </c>
      <c r="AS1801" t="s">
        <v>2398</v>
      </c>
      <c r="AT1801" t="str">
        <f t="shared" si="262"/>
        <v>Merlo - 2091 e/ Corbalan y Vicente Lopez Y Planes - Moreno Moreno</v>
      </c>
    </row>
    <row r="1802" spans="1:46" ht="15.75" thickBot="1" x14ac:dyDescent="0.3">
      <c r="A1802" s="47">
        <v>9</v>
      </c>
      <c r="B1802" s="47" t="s">
        <v>1301</v>
      </c>
      <c r="C1802" s="47" t="s">
        <v>2374</v>
      </c>
      <c r="D1802" s="47" t="s">
        <v>1330</v>
      </c>
      <c r="E1802" s="47" t="s">
        <v>1331</v>
      </c>
      <c r="F1802" s="47" t="s">
        <v>10750</v>
      </c>
      <c r="G1802" s="47" t="s">
        <v>10751</v>
      </c>
      <c r="H1802" s="47" t="s">
        <v>10752</v>
      </c>
      <c r="I1802" s="47" t="s">
        <v>2475</v>
      </c>
      <c r="J1802" s="47" t="s">
        <v>2278</v>
      </c>
      <c r="K1802" s="47" t="s">
        <v>14591</v>
      </c>
      <c r="L1802" s="47">
        <v>0.58464127779006958</v>
      </c>
      <c r="M1802" s="47">
        <v>-34.592507599999998</v>
      </c>
      <c r="N1802" s="47">
        <v>-58.753977800000001</v>
      </c>
      <c r="O1802" s="47" t="s">
        <v>17040</v>
      </c>
      <c r="P1802" s="47">
        <v>1</v>
      </c>
      <c r="Q1802">
        <v>36</v>
      </c>
      <c r="S1802" s="23" t="s">
        <v>2347</v>
      </c>
      <c r="T1802" t="str">
        <f t="shared" si="256"/>
        <v>09</v>
      </c>
      <c r="V1802" t="str">
        <f>+VLOOKUP(B1802,MARCO!E:E,1,FALSE)</f>
        <v>Moreno</v>
      </c>
      <c r="W1802" t="s">
        <v>134</v>
      </c>
      <c r="X1802" t="s">
        <v>134</v>
      </c>
      <c r="Y1802" t="str">
        <f t="shared" si="257"/>
        <v>R 9 - D 73 - 453 - 3039</v>
      </c>
      <c r="Z1802" t="s">
        <v>20</v>
      </c>
      <c r="AA1802" t="s">
        <v>2349</v>
      </c>
      <c r="AB1802" t="s">
        <v>21</v>
      </c>
      <c r="AD1802" t="str">
        <f t="shared" si="258"/>
        <v>Ven Seremos</v>
      </c>
      <c r="AE1802" t="s">
        <v>22</v>
      </c>
      <c r="AF1802" t="s">
        <v>23</v>
      </c>
      <c r="AG1802" t="s">
        <v>26</v>
      </c>
      <c r="AH1802" t="s">
        <v>2348</v>
      </c>
      <c r="AI1802" s="13">
        <f t="shared" si="259"/>
        <v>36</v>
      </c>
      <c r="AJ1802" s="13">
        <f t="shared" si="260"/>
        <v>1</v>
      </c>
      <c r="AK1802" s="21">
        <v>1</v>
      </c>
      <c r="AM1802" t="s">
        <v>2154</v>
      </c>
      <c r="AN1802" t="str">
        <f t="shared" si="254"/>
        <v>R09</v>
      </c>
      <c r="AO1802" s="20" t="str">
        <f t="shared" si="255"/>
        <v>FINES_R09</v>
      </c>
      <c r="AP1802" s="25">
        <f t="shared" si="261"/>
        <v>0.58464127779006958</v>
      </c>
      <c r="AQ1802" s="24" t="str">
        <f>+IFERROR(VLOOKUP(Y1802,#REF!,2,FALSE),"-")</f>
        <v>-</v>
      </c>
      <c r="AR1802" s="13" t="s">
        <v>2393</v>
      </c>
      <c r="AS1802" t="s">
        <v>2398</v>
      </c>
      <c r="AT1802" t="str">
        <f t="shared" si="262"/>
        <v>Verdaguer - 7980 e/ Tierras De Morenito - Moreno Trujui</v>
      </c>
    </row>
    <row r="1803" spans="1:46" ht="15.75" thickBot="1" x14ac:dyDescent="0.3">
      <c r="A1803" s="47">
        <v>9</v>
      </c>
      <c r="B1803" s="47" t="s">
        <v>1301</v>
      </c>
      <c r="C1803" s="47" t="s">
        <v>2374</v>
      </c>
      <c r="D1803" s="47" t="s">
        <v>1330</v>
      </c>
      <c r="E1803" s="47" t="s">
        <v>1331</v>
      </c>
      <c r="F1803" s="47" t="s">
        <v>10755</v>
      </c>
      <c r="G1803" s="47" t="s">
        <v>10756</v>
      </c>
      <c r="H1803" s="47" t="s">
        <v>10757</v>
      </c>
      <c r="I1803" s="47" t="s">
        <v>2475</v>
      </c>
      <c r="J1803" s="47" t="s">
        <v>2278</v>
      </c>
      <c r="K1803" s="47" t="s">
        <v>14592</v>
      </c>
      <c r="L1803" s="47">
        <v>0.4876379668712616</v>
      </c>
      <c r="M1803" s="47">
        <v>-34.642099884638</v>
      </c>
      <c r="N1803" s="47">
        <v>-58.830405882946003</v>
      </c>
      <c r="O1803" s="47" t="s">
        <v>17041</v>
      </c>
      <c r="P1803" s="47">
        <v>1</v>
      </c>
      <c r="Q1803">
        <v>21</v>
      </c>
      <c r="S1803" s="23" t="s">
        <v>2347</v>
      </c>
      <c r="T1803" t="str">
        <f t="shared" si="256"/>
        <v>09</v>
      </c>
      <c r="V1803" t="str">
        <f>+VLOOKUP(B1803,MARCO!E:E,1,FALSE)</f>
        <v>Moreno</v>
      </c>
      <c r="W1803" t="s">
        <v>134</v>
      </c>
      <c r="X1803" t="s">
        <v>134</v>
      </c>
      <c r="Y1803" t="str">
        <f t="shared" si="257"/>
        <v>R 9 - D 73 - 453 - 4350</v>
      </c>
      <c r="Z1803" t="s">
        <v>20</v>
      </c>
      <c r="AA1803" t="s">
        <v>2349</v>
      </c>
      <c r="AB1803" t="s">
        <v>21</v>
      </c>
      <c r="AD1803" t="str">
        <f t="shared" si="258"/>
        <v>Club Social, Cultural Y Deportivo La Reja</v>
      </c>
      <c r="AE1803" t="s">
        <v>22</v>
      </c>
      <c r="AF1803" t="s">
        <v>23</v>
      </c>
      <c r="AG1803" t="s">
        <v>26</v>
      </c>
      <c r="AH1803" t="s">
        <v>2348</v>
      </c>
      <c r="AI1803" s="13">
        <f t="shared" si="259"/>
        <v>21</v>
      </c>
      <c r="AJ1803" s="13">
        <f t="shared" si="260"/>
        <v>1</v>
      </c>
      <c r="AK1803" s="21">
        <v>1</v>
      </c>
      <c r="AM1803" t="s">
        <v>2154</v>
      </c>
      <c r="AN1803" t="str">
        <f t="shared" si="254"/>
        <v>R09</v>
      </c>
      <c r="AO1803" s="20" t="str">
        <f t="shared" si="255"/>
        <v>FINES_R09</v>
      </c>
      <c r="AP1803" s="25">
        <f t="shared" si="261"/>
        <v>0.4876379668712616</v>
      </c>
      <c r="AQ1803" s="24" t="str">
        <f>+IFERROR(VLOOKUP(Y1803,#REF!,2,FALSE),"-")</f>
        <v>-</v>
      </c>
      <c r="AR1803" s="13" t="s">
        <v>2393</v>
      </c>
      <c r="AS1803" t="s">
        <v>2397</v>
      </c>
      <c r="AT1803" t="str">
        <f t="shared" si="262"/>
        <v>Ruben Dario - 240 e/ Posadas y Martin Garcia - Moreno La Reja</v>
      </c>
    </row>
    <row r="1804" spans="1:46" ht="15.75" thickBot="1" x14ac:dyDescent="0.3">
      <c r="A1804" s="47">
        <v>9</v>
      </c>
      <c r="B1804" s="47" t="s">
        <v>1301</v>
      </c>
      <c r="C1804" s="47" t="s">
        <v>2374</v>
      </c>
      <c r="D1804" s="47" t="s">
        <v>1330</v>
      </c>
      <c r="E1804" s="47" t="s">
        <v>1331</v>
      </c>
      <c r="F1804" s="47" t="s">
        <v>10759</v>
      </c>
      <c r="G1804" s="47" t="s">
        <v>10760</v>
      </c>
      <c r="H1804" s="47" t="s">
        <v>10761</v>
      </c>
      <c r="I1804" s="47" t="s">
        <v>2475</v>
      </c>
      <c r="J1804" s="47" t="s">
        <v>2278</v>
      </c>
      <c r="K1804" s="47" t="s">
        <v>14593</v>
      </c>
      <c r="L1804" s="47">
        <v>0.55299711227416992</v>
      </c>
      <c r="M1804" s="47">
        <v>-34.619995716317</v>
      </c>
      <c r="N1804" s="47">
        <v>-58.781799729345998</v>
      </c>
      <c r="O1804" s="47" t="s">
        <v>17042</v>
      </c>
      <c r="P1804" s="47">
        <v>1</v>
      </c>
      <c r="Q1804">
        <v>31</v>
      </c>
      <c r="S1804" s="23" t="s">
        <v>2347</v>
      </c>
      <c r="T1804" t="str">
        <f t="shared" si="256"/>
        <v>09</v>
      </c>
      <c r="V1804" t="str">
        <f>+VLOOKUP(B1804,MARCO!E:E,1,FALSE)</f>
        <v>Moreno</v>
      </c>
      <c r="W1804" t="s">
        <v>134</v>
      </c>
      <c r="X1804" t="s">
        <v>134</v>
      </c>
      <c r="Y1804" t="str">
        <f t="shared" si="257"/>
        <v>R 9 - D 73 - 453 - 0602</v>
      </c>
      <c r="Z1804" t="s">
        <v>20</v>
      </c>
      <c r="AA1804" t="s">
        <v>2349</v>
      </c>
      <c r="AB1804" t="s">
        <v>21</v>
      </c>
      <c r="AD1804" t="str">
        <f t="shared" si="258"/>
        <v>Centro Cultural Los Nadies - Movimiento Evita</v>
      </c>
      <c r="AE1804" t="s">
        <v>22</v>
      </c>
      <c r="AF1804" t="s">
        <v>23</v>
      </c>
      <c r="AG1804" t="s">
        <v>26</v>
      </c>
      <c r="AH1804" t="s">
        <v>2348</v>
      </c>
      <c r="AI1804" s="13">
        <f t="shared" si="259"/>
        <v>31</v>
      </c>
      <c r="AJ1804" s="13">
        <f t="shared" si="260"/>
        <v>1</v>
      </c>
      <c r="AK1804" s="21">
        <v>1</v>
      </c>
      <c r="AM1804" t="s">
        <v>2154</v>
      </c>
      <c r="AN1804" t="str">
        <f t="shared" si="254"/>
        <v>R09</v>
      </c>
      <c r="AO1804" s="20" t="str">
        <f t="shared" si="255"/>
        <v>FINES_R09</v>
      </c>
      <c r="AP1804" s="25">
        <f t="shared" si="261"/>
        <v>0.55299711227416992</v>
      </c>
      <c r="AQ1804" s="24" t="str">
        <f>+IFERROR(VLOOKUP(Y1804,#REF!,2,FALSE),"-")</f>
        <v>-</v>
      </c>
      <c r="AR1804" s="13" t="s">
        <v>2393</v>
      </c>
      <c r="AS1804" t="s">
        <v>2397</v>
      </c>
      <c r="AT1804" t="str">
        <f t="shared" si="262"/>
        <v>Lisandro De La Torre - 763 e/ Venezuela y Peru - Moreno Moreno</v>
      </c>
    </row>
    <row r="1805" spans="1:46" ht="15.75" thickBot="1" x14ac:dyDescent="0.3">
      <c r="A1805" s="47">
        <v>1</v>
      </c>
      <c r="B1805" s="47" t="s">
        <v>18</v>
      </c>
      <c r="C1805" s="47" t="s">
        <v>2497</v>
      </c>
      <c r="D1805" s="47" t="s">
        <v>108</v>
      </c>
      <c r="E1805" s="47" t="s">
        <v>109</v>
      </c>
      <c r="F1805" s="47" t="s">
        <v>10765</v>
      </c>
      <c r="G1805" s="47" t="s">
        <v>10766</v>
      </c>
      <c r="H1805" s="47" t="s">
        <v>10767</v>
      </c>
      <c r="I1805" s="47" t="s">
        <v>10769</v>
      </c>
      <c r="J1805" s="47" t="s">
        <v>10766</v>
      </c>
      <c r="K1805" s="47" t="s">
        <v>14594</v>
      </c>
      <c r="L1805" s="47">
        <v>9.9132396280765533E-2</v>
      </c>
      <c r="M1805" s="47">
        <v>-34.925339899457001</v>
      </c>
      <c r="N1805" s="47">
        <v>-57.947309938235001</v>
      </c>
      <c r="O1805" s="47" t="s">
        <v>17043</v>
      </c>
      <c r="P1805" s="47">
        <v>1</v>
      </c>
      <c r="Q1805">
        <v>27</v>
      </c>
      <c r="S1805" s="23" t="s">
        <v>2347</v>
      </c>
      <c r="T1805" t="str">
        <f t="shared" si="256"/>
        <v>01</v>
      </c>
      <c r="V1805" t="str">
        <f>+VLOOKUP(B1805,MARCO!E:E,1,FALSE)</f>
        <v>La Plata</v>
      </c>
      <c r="W1805" t="s">
        <v>134</v>
      </c>
      <c r="X1805" t="s">
        <v>134</v>
      </c>
      <c r="Y1805" t="str">
        <f t="shared" si="257"/>
        <v>R 1 - D 1 - 462 - 4561</v>
      </c>
      <c r="Z1805" t="s">
        <v>20</v>
      </c>
      <c r="AA1805" t="s">
        <v>2349</v>
      </c>
      <c r="AB1805" t="s">
        <v>21</v>
      </c>
      <c r="AD1805" t="str">
        <f t="shared" si="258"/>
        <v>Calle 12</v>
      </c>
      <c r="AE1805" t="s">
        <v>22</v>
      </c>
      <c r="AF1805" t="s">
        <v>23</v>
      </c>
      <c r="AG1805" t="s">
        <v>26</v>
      </c>
      <c r="AH1805" t="s">
        <v>2348</v>
      </c>
      <c r="AI1805" s="13">
        <f t="shared" si="259"/>
        <v>27</v>
      </c>
      <c r="AJ1805" s="13">
        <f t="shared" si="260"/>
        <v>1</v>
      </c>
      <c r="AK1805" s="21">
        <v>1</v>
      </c>
      <c r="AM1805" t="s">
        <v>2154</v>
      </c>
      <c r="AN1805" t="str">
        <f t="shared" si="254"/>
        <v>R01</v>
      </c>
      <c r="AO1805" s="20" t="str">
        <f t="shared" si="255"/>
        <v>FINES_R01</v>
      </c>
      <c r="AP1805" s="25">
        <f t="shared" si="261"/>
        <v>9.9132396280765533E-2</v>
      </c>
      <c r="AQ1805" s="24" t="str">
        <f>+IFERROR(VLOOKUP(Y1805,#REF!,2,FALSE),"-")</f>
        <v>-</v>
      </c>
      <c r="AR1805" s="13" t="s">
        <v>2393</v>
      </c>
      <c r="AS1805" t="s">
        <v>2397</v>
      </c>
      <c r="AT1805" t="str">
        <f t="shared" si="262"/>
        <v>Calle 12 - 1331 e/ 59 y 60 - La Plata Centro</v>
      </c>
    </row>
    <row r="1806" spans="1:46" ht="15.75" thickBot="1" x14ac:dyDescent="0.3">
      <c r="A1806" s="47">
        <v>1</v>
      </c>
      <c r="B1806" s="47" t="s">
        <v>18</v>
      </c>
      <c r="C1806" s="47" t="s">
        <v>2371</v>
      </c>
      <c r="D1806" s="47" t="s">
        <v>104</v>
      </c>
      <c r="E1806" s="47" t="s">
        <v>105</v>
      </c>
      <c r="F1806" s="47" t="s">
        <v>10774</v>
      </c>
      <c r="G1806" s="47" t="s">
        <v>10775</v>
      </c>
      <c r="H1806" s="47" t="s">
        <v>10776</v>
      </c>
      <c r="I1806" s="47" t="s">
        <v>10769</v>
      </c>
      <c r="J1806" s="47"/>
      <c r="K1806" s="47" t="s">
        <v>14595</v>
      </c>
      <c r="L1806" s="47">
        <v>0.50442236661911011</v>
      </c>
      <c r="M1806" s="47">
        <v>-34.9446607</v>
      </c>
      <c r="N1806" s="47">
        <v>-58.059932400000001</v>
      </c>
      <c r="O1806" s="47" t="s">
        <v>17044</v>
      </c>
      <c r="P1806" s="47">
        <v>1</v>
      </c>
      <c r="Q1806">
        <v>28</v>
      </c>
      <c r="S1806" s="23" t="s">
        <v>2347</v>
      </c>
      <c r="T1806" t="str">
        <f t="shared" si="256"/>
        <v>01</v>
      </c>
      <c r="V1806" t="str">
        <f>+VLOOKUP(B1806,MARCO!E:E,1,FALSE)</f>
        <v>La Plata</v>
      </c>
      <c r="W1806" t="s">
        <v>134</v>
      </c>
      <c r="X1806" t="s">
        <v>134</v>
      </c>
      <c r="Y1806" t="str">
        <f t="shared" si="257"/>
        <v>R 1 - D 1 - 460 - 4615</v>
      </c>
      <c r="Z1806" t="s">
        <v>20</v>
      </c>
      <c r="AA1806" t="s">
        <v>2349</v>
      </c>
      <c r="AB1806" t="s">
        <v>21</v>
      </c>
      <c r="AD1806" t="str">
        <f t="shared" si="258"/>
        <v>Fundacion Emmanuel</v>
      </c>
      <c r="AE1806" t="s">
        <v>22</v>
      </c>
      <c r="AF1806" t="s">
        <v>23</v>
      </c>
      <c r="AG1806" t="s">
        <v>26</v>
      </c>
      <c r="AH1806" t="s">
        <v>2348</v>
      </c>
      <c r="AI1806" s="13">
        <f t="shared" si="259"/>
        <v>28</v>
      </c>
      <c r="AJ1806" s="13">
        <f t="shared" si="260"/>
        <v>1</v>
      </c>
      <c r="AK1806" s="21">
        <v>1</v>
      </c>
      <c r="AM1806" t="s">
        <v>2154</v>
      </c>
      <c r="AN1806" t="str">
        <f t="shared" si="254"/>
        <v>R01</v>
      </c>
      <c r="AO1806" s="20" t="str">
        <f t="shared" si="255"/>
        <v>FINES_R01</v>
      </c>
      <c r="AP1806" s="25">
        <f t="shared" si="261"/>
        <v>0.50442236661911011</v>
      </c>
      <c r="AQ1806" s="24" t="str">
        <f>+IFERROR(VLOOKUP(Y1806,#REF!,2,FALSE),"-")</f>
        <v>-</v>
      </c>
      <c r="AR1806" s="13" t="s">
        <v>2393</v>
      </c>
      <c r="AS1806" t="s">
        <v>2397</v>
      </c>
      <c r="AT1806" t="str">
        <f t="shared" si="262"/>
        <v>Calle 475 - e/ 186 y 187 - La Plata Melchor Romero</v>
      </c>
    </row>
    <row r="1807" spans="1:46" ht="15.75" thickBot="1" x14ac:dyDescent="0.3">
      <c r="A1807" s="47">
        <v>1</v>
      </c>
      <c r="B1807" s="47" t="s">
        <v>18</v>
      </c>
      <c r="C1807" s="47" t="s">
        <v>2429</v>
      </c>
      <c r="D1807" s="47" t="s">
        <v>116</v>
      </c>
      <c r="E1807" s="47" t="s">
        <v>117</v>
      </c>
      <c r="F1807" s="47" t="s">
        <v>10778</v>
      </c>
      <c r="G1807" s="47" t="s">
        <v>10779</v>
      </c>
      <c r="H1807" s="47" t="s">
        <v>10780</v>
      </c>
      <c r="I1807" s="47" t="s">
        <v>10769</v>
      </c>
      <c r="J1807" s="47" t="s">
        <v>2633</v>
      </c>
      <c r="K1807" s="47" t="s">
        <v>14596</v>
      </c>
      <c r="L1807" s="47">
        <v>0.67171174287796021</v>
      </c>
      <c r="M1807" s="47">
        <v>-35.001293520909002</v>
      </c>
      <c r="N1807" s="47">
        <v>-58.042625085471002</v>
      </c>
      <c r="O1807" s="47" t="s">
        <v>17045</v>
      </c>
      <c r="P1807" s="47">
        <v>1</v>
      </c>
      <c r="Q1807">
        <v>26</v>
      </c>
      <c r="S1807" s="23" t="s">
        <v>2347</v>
      </c>
      <c r="T1807" t="str">
        <f t="shared" si="256"/>
        <v>01</v>
      </c>
      <c r="V1807" t="str">
        <f>+VLOOKUP(B1807,MARCO!E:E,1,FALSE)</f>
        <v>La Plata</v>
      </c>
      <c r="W1807" t="s">
        <v>134</v>
      </c>
      <c r="X1807" t="s">
        <v>134</v>
      </c>
      <c r="Y1807" t="str">
        <f t="shared" si="257"/>
        <v>R 1 - D 1 - 466 - 1007</v>
      </c>
      <c r="Z1807" t="s">
        <v>20</v>
      </c>
      <c r="AA1807" t="s">
        <v>2349</v>
      </c>
      <c r="AB1807" t="s">
        <v>21</v>
      </c>
      <c r="AD1807" t="str">
        <f t="shared" si="258"/>
        <v>El Galpon</v>
      </c>
      <c r="AE1807" t="s">
        <v>22</v>
      </c>
      <c r="AF1807" t="s">
        <v>23</v>
      </c>
      <c r="AG1807" t="s">
        <v>26</v>
      </c>
      <c r="AH1807" t="s">
        <v>2348</v>
      </c>
      <c r="AI1807" s="13">
        <f t="shared" si="259"/>
        <v>26</v>
      </c>
      <c r="AJ1807" s="13">
        <f t="shared" si="260"/>
        <v>1</v>
      </c>
      <c r="AK1807" s="21">
        <v>1</v>
      </c>
      <c r="AM1807" t="s">
        <v>2154</v>
      </c>
      <c r="AN1807" t="str">
        <f t="shared" si="254"/>
        <v>R01</v>
      </c>
      <c r="AO1807" s="20" t="str">
        <f t="shared" si="255"/>
        <v>FINES_R01</v>
      </c>
      <c r="AP1807" s="25">
        <f t="shared" si="261"/>
        <v>0.67171174287796021</v>
      </c>
      <c r="AQ1807" s="24" t="str">
        <f>+IFERROR(VLOOKUP(Y1807,#REF!,2,FALSE),"-")</f>
        <v>-</v>
      </c>
      <c r="AR1807" s="13" t="s">
        <v>2393</v>
      </c>
      <c r="AS1807" t="s">
        <v>2398</v>
      </c>
      <c r="AT1807" t="str">
        <f t="shared" si="262"/>
        <v>Calle 198 - e/ 52 y 53 - La Plata Olmos</v>
      </c>
    </row>
    <row r="1808" spans="1:46" ht="15.75" thickBot="1" x14ac:dyDescent="0.3">
      <c r="A1808" s="47">
        <v>1</v>
      </c>
      <c r="B1808" s="47" t="s">
        <v>18</v>
      </c>
      <c r="C1808" s="47" t="s">
        <v>2371</v>
      </c>
      <c r="D1808" s="47" t="s">
        <v>104</v>
      </c>
      <c r="E1808" s="47" t="s">
        <v>105</v>
      </c>
      <c r="F1808" s="47" t="s">
        <v>10782</v>
      </c>
      <c r="G1808" s="47" t="s">
        <v>10783</v>
      </c>
      <c r="H1808" s="47" t="s">
        <v>10784</v>
      </c>
      <c r="I1808" s="47" t="s">
        <v>10769</v>
      </c>
      <c r="J1808" s="47" t="s">
        <v>2278</v>
      </c>
      <c r="K1808" s="47" t="s">
        <v>14597</v>
      </c>
      <c r="L1808" s="47">
        <v>0.84451830387115479</v>
      </c>
      <c r="M1808" s="47">
        <v>-34.945116200000001</v>
      </c>
      <c r="N1808" s="47">
        <v>-58.010660100000003</v>
      </c>
      <c r="O1808" s="47" t="s">
        <v>17046</v>
      </c>
      <c r="P1808" s="47">
        <v>1</v>
      </c>
      <c r="Q1808">
        <v>38</v>
      </c>
      <c r="S1808" s="23" t="s">
        <v>2347</v>
      </c>
      <c r="T1808" t="str">
        <f t="shared" si="256"/>
        <v>01</v>
      </c>
      <c r="V1808" t="str">
        <f>+VLOOKUP(B1808,MARCO!E:E,1,FALSE)</f>
        <v>La Plata</v>
      </c>
      <c r="W1808" t="s">
        <v>134</v>
      </c>
      <c r="X1808" t="s">
        <v>134</v>
      </c>
      <c r="Y1808" t="str">
        <f t="shared" si="257"/>
        <v>R 1 - D 1 - 460 - 0798</v>
      </c>
      <c r="Z1808" t="s">
        <v>20</v>
      </c>
      <c r="AA1808" t="s">
        <v>2349</v>
      </c>
      <c r="AB1808" t="s">
        <v>21</v>
      </c>
      <c r="AD1808" t="str">
        <f t="shared" si="258"/>
        <v>Comunidad Qom (mivimiento Evita)</v>
      </c>
      <c r="AE1808" t="s">
        <v>22</v>
      </c>
      <c r="AF1808" t="s">
        <v>23</v>
      </c>
      <c r="AG1808" t="s">
        <v>26</v>
      </c>
      <c r="AH1808" t="s">
        <v>2348</v>
      </c>
      <c r="AI1808" s="13">
        <f t="shared" si="259"/>
        <v>38</v>
      </c>
      <c r="AJ1808" s="13">
        <f t="shared" si="260"/>
        <v>1</v>
      </c>
      <c r="AK1808" s="21">
        <v>1</v>
      </c>
      <c r="AM1808" t="s">
        <v>2154</v>
      </c>
      <c r="AN1808" t="str">
        <f t="shared" si="254"/>
        <v>R01</v>
      </c>
      <c r="AO1808" s="20" t="str">
        <f t="shared" si="255"/>
        <v>FINES_R01</v>
      </c>
      <c r="AP1808" s="25">
        <f t="shared" si="261"/>
        <v>0.84451830387115479</v>
      </c>
      <c r="AQ1808" s="24" t="str">
        <f>+IFERROR(VLOOKUP(Y1808,#REF!,2,FALSE),"-")</f>
        <v>-</v>
      </c>
      <c r="AR1808" s="13" t="s">
        <v>2393</v>
      </c>
      <c r="AS1808" t="s">
        <v>2397</v>
      </c>
      <c r="AT1808" t="str">
        <f t="shared" si="262"/>
        <v>Calle 151 - e/ 35 Bis y 36 - La Plata Melchor Romero</v>
      </c>
    </row>
    <row r="1809" spans="1:46" ht="15.75" thickBot="1" x14ac:dyDescent="0.3">
      <c r="A1809" s="47">
        <v>1</v>
      </c>
      <c r="B1809" s="47" t="s">
        <v>18</v>
      </c>
      <c r="C1809" s="47" t="s">
        <v>2429</v>
      </c>
      <c r="D1809" s="47" t="s">
        <v>116</v>
      </c>
      <c r="E1809" s="47" t="s">
        <v>117</v>
      </c>
      <c r="F1809" s="47" t="s">
        <v>10786</v>
      </c>
      <c r="G1809" s="47" t="s">
        <v>10787</v>
      </c>
      <c r="H1809" s="47" t="s">
        <v>10788</v>
      </c>
      <c r="I1809" s="47" t="s">
        <v>10769</v>
      </c>
      <c r="J1809" s="47" t="s">
        <v>2633</v>
      </c>
      <c r="K1809" s="47" t="s">
        <v>14598</v>
      </c>
      <c r="L1809" s="47">
        <v>0.53400176763534546</v>
      </c>
      <c r="M1809" s="47">
        <v>-34.956498995868998</v>
      </c>
      <c r="N1809" s="47">
        <v>-57.997427013701</v>
      </c>
      <c r="O1809" s="47" t="s">
        <v>17047</v>
      </c>
      <c r="P1809" s="47">
        <v>1</v>
      </c>
      <c r="Q1809">
        <v>17</v>
      </c>
      <c r="S1809" s="23" t="s">
        <v>2347</v>
      </c>
      <c r="T1809" t="str">
        <f t="shared" si="256"/>
        <v>01</v>
      </c>
      <c r="V1809" t="str">
        <f>+VLOOKUP(B1809,MARCO!E:E,1,FALSE)</f>
        <v>La Plata</v>
      </c>
      <c r="W1809" t="s">
        <v>134</v>
      </c>
      <c r="X1809" t="s">
        <v>134</v>
      </c>
      <c r="Y1809" t="str">
        <f t="shared" si="257"/>
        <v>R 1 - D 1 - 466 - 3502</v>
      </c>
      <c r="Z1809" t="s">
        <v>20</v>
      </c>
      <c r="AA1809" t="s">
        <v>2349</v>
      </c>
      <c r="AB1809" t="s">
        <v>21</v>
      </c>
      <c r="AD1809" t="str">
        <f t="shared" si="258"/>
        <v>Base Malvinas</v>
      </c>
      <c r="AE1809" t="s">
        <v>22</v>
      </c>
      <c r="AF1809" t="s">
        <v>23</v>
      </c>
      <c r="AG1809" t="s">
        <v>26</v>
      </c>
      <c r="AH1809" t="s">
        <v>2348</v>
      </c>
      <c r="AI1809" s="13">
        <f t="shared" si="259"/>
        <v>17</v>
      </c>
      <c r="AJ1809" s="13">
        <f t="shared" si="260"/>
        <v>1</v>
      </c>
      <c r="AK1809" s="21">
        <v>1</v>
      </c>
      <c r="AM1809" t="s">
        <v>2154</v>
      </c>
      <c r="AN1809" t="str">
        <f t="shared" si="254"/>
        <v>R01</v>
      </c>
      <c r="AO1809" s="20" t="str">
        <f t="shared" si="255"/>
        <v>FINES_R01</v>
      </c>
      <c r="AP1809" s="25">
        <f t="shared" si="261"/>
        <v>0.53400176763534546</v>
      </c>
      <c r="AQ1809" s="24" t="str">
        <f>+IFERROR(VLOOKUP(Y1809,#REF!,2,FALSE),"-")</f>
        <v>-</v>
      </c>
      <c r="AR1809" s="13" t="s">
        <v>2393</v>
      </c>
      <c r="AS1809" t="s">
        <v>2398</v>
      </c>
      <c r="AT1809" t="str">
        <f t="shared" si="262"/>
        <v>Calle 36 - e/ 151 y 152 - La Plata San Carlos</v>
      </c>
    </row>
    <row r="1810" spans="1:46" ht="15.75" thickBot="1" x14ac:dyDescent="0.3">
      <c r="A1810" s="47">
        <v>1</v>
      </c>
      <c r="B1810" s="47" t="s">
        <v>18</v>
      </c>
      <c r="C1810" s="47" t="s">
        <v>2371</v>
      </c>
      <c r="D1810" s="47" t="s">
        <v>104</v>
      </c>
      <c r="E1810" s="47" t="s">
        <v>105</v>
      </c>
      <c r="F1810" s="47" t="s">
        <v>10791</v>
      </c>
      <c r="G1810" s="47" t="s">
        <v>2694</v>
      </c>
      <c r="H1810" s="47" t="s">
        <v>2695</v>
      </c>
      <c r="I1810" s="47" t="s">
        <v>10769</v>
      </c>
      <c r="J1810" s="47" t="s">
        <v>2278</v>
      </c>
      <c r="K1810" s="47" t="s">
        <v>17048</v>
      </c>
      <c r="L1810" s="47">
        <v>0.86756372451782227</v>
      </c>
      <c r="M1810" s="47">
        <v>-34.937002982449002</v>
      </c>
      <c r="N1810" s="47">
        <v>-58.039763839003001</v>
      </c>
      <c r="O1810" s="47" t="s">
        <v>17049</v>
      </c>
      <c r="P1810" s="47">
        <v>1</v>
      </c>
      <c r="Q1810">
        <v>37</v>
      </c>
      <c r="S1810" s="23" t="s">
        <v>2347</v>
      </c>
      <c r="T1810" t="str">
        <f t="shared" si="256"/>
        <v>01</v>
      </c>
      <c r="V1810" t="str">
        <f>+VLOOKUP(B1810,MARCO!E:E,1,FALSE)</f>
        <v>La Plata</v>
      </c>
      <c r="W1810" t="s">
        <v>134</v>
      </c>
      <c r="X1810" t="s">
        <v>134</v>
      </c>
      <c r="Y1810" t="str">
        <f t="shared" si="257"/>
        <v>R 1 - D 1 - 460 - 0799</v>
      </c>
      <c r="Z1810" t="s">
        <v>20</v>
      </c>
      <c r="AA1810" t="s">
        <v>2349</v>
      </c>
      <c r="AB1810" t="s">
        <v>21</v>
      </c>
      <c r="AD1810" t="str">
        <f t="shared" si="258"/>
        <v>Carlon Pereyra Rossi (movimiento Evita)</v>
      </c>
      <c r="AE1810" t="s">
        <v>22</v>
      </c>
      <c r="AF1810" t="s">
        <v>23</v>
      </c>
      <c r="AG1810" t="s">
        <v>26</v>
      </c>
      <c r="AH1810" t="s">
        <v>2348</v>
      </c>
      <c r="AI1810" s="13">
        <f t="shared" si="259"/>
        <v>37</v>
      </c>
      <c r="AJ1810" s="13">
        <f t="shared" si="260"/>
        <v>1</v>
      </c>
      <c r="AK1810" s="21">
        <v>1</v>
      </c>
      <c r="AM1810" t="s">
        <v>2154</v>
      </c>
      <c r="AN1810" t="str">
        <f t="shared" si="254"/>
        <v>R01</v>
      </c>
      <c r="AO1810" s="20" t="str">
        <f t="shared" si="255"/>
        <v>FINES_R01</v>
      </c>
      <c r="AP1810" s="25">
        <f t="shared" si="261"/>
        <v>0.86756372451782227</v>
      </c>
      <c r="AQ1810" s="24" t="str">
        <f>+IFERROR(VLOOKUP(Y1810,#REF!,2,FALSE),"-")</f>
        <v>-</v>
      </c>
      <c r="AR1810" s="13" t="s">
        <v>2393</v>
      </c>
      <c r="AS1810" t="s">
        <v>2398</v>
      </c>
      <c r="AT1810" t="str">
        <f t="shared" si="262"/>
        <v>Calle 159 - e/ 517 - La Plata Melchor Romero</v>
      </c>
    </row>
    <row r="1811" spans="1:46" ht="15.75" thickBot="1" x14ac:dyDescent="0.3">
      <c r="A1811" s="47">
        <v>1</v>
      </c>
      <c r="B1811" s="47" t="s">
        <v>18</v>
      </c>
      <c r="C1811" s="47" t="s">
        <v>2371</v>
      </c>
      <c r="D1811" s="47" t="s">
        <v>104</v>
      </c>
      <c r="E1811" s="47" t="s">
        <v>105</v>
      </c>
      <c r="F1811" s="47" t="s">
        <v>10793</v>
      </c>
      <c r="G1811" s="47" t="s">
        <v>10794</v>
      </c>
      <c r="H1811" s="47" t="s">
        <v>10795</v>
      </c>
      <c r="I1811" s="47" t="s">
        <v>10769</v>
      </c>
      <c r="J1811" s="47" t="s">
        <v>10225</v>
      </c>
      <c r="K1811" s="47" t="s">
        <v>14599</v>
      </c>
      <c r="L1811" s="47">
        <v>0.62589764595031738</v>
      </c>
      <c r="M1811" s="47">
        <v>-35.027656995238999</v>
      </c>
      <c r="N1811" s="47">
        <v>-58.070665988172998</v>
      </c>
      <c r="O1811" s="47" t="s">
        <v>17050</v>
      </c>
      <c r="P1811" s="47">
        <v>1</v>
      </c>
      <c r="Q1811">
        <v>33</v>
      </c>
      <c r="S1811" s="23" t="s">
        <v>2347</v>
      </c>
      <c r="T1811" t="str">
        <f t="shared" si="256"/>
        <v>01</v>
      </c>
      <c r="V1811" t="str">
        <f>+VLOOKUP(B1811,MARCO!E:E,1,FALSE)</f>
        <v>La Plata</v>
      </c>
      <c r="W1811" t="s">
        <v>134</v>
      </c>
      <c r="X1811" t="s">
        <v>134</v>
      </c>
      <c r="Y1811" t="str">
        <f t="shared" si="257"/>
        <v>R 1 - D 1 - 460 - 0623</v>
      </c>
      <c r="Z1811" t="s">
        <v>20</v>
      </c>
      <c r="AA1811" t="s">
        <v>2349</v>
      </c>
      <c r="AB1811" t="s">
        <v>21</v>
      </c>
      <c r="AD1811" t="str">
        <f t="shared" si="258"/>
        <v>Uda Etcheverry</v>
      </c>
      <c r="AE1811" t="s">
        <v>22</v>
      </c>
      <c r="AF1811" t="s">
        <v>23</v>
      </c>
      <c r="AG1811" t="s">
        <v>26</v>
      </c>
      <c r="AH1811" t="s">
        <v>2348</v>
      </c>
      <c r="AI1811" s="13">
        <f t="shared" si="259"/>
        <v>33</v>
      </c>
      <c r="AJ1811" s="13">
        <f t="shared" si="260"/>
        <v>1</v>
      </c>
      <c r="AK1811" s="21">
        <v>1</v>
      </c>
      <c r="AM1811" t="s">
        <v>2154</v>
      </c>
      <c r="AN1811" t="str">
        <f t="shared" si="254"/>
        <v>R01</v>
      </c>
      <c r="AO1811" s="20" t="str">
        <f t="shared" si="255"/>
        <v>FINES_R01</v>
      </c>
      <c r="AP1811" s="25">
        <f t="shared" si="261"/>
        <v>0.62589764595031738</v>
      </c>
      <c r="AQ1811" s="24" t="str">
        <f>+IFERROR(VLOOKUP(Y1811,#REF!,2,FALSE),"-")</f>
        <v>-</v>
      </c>
      <c r="AR1811" s="13" t="s">
        <v>2393</v>
      </c>
      <c r="AS1811" t="s">
        <v>2398</v>
      </c>
      <c r="AT1811" t="str">
        <f t="shared" si="262"/>
        <v>Calle 229 - e/ 52 - La Plata Angel Etcheverry</v>
      </c>
    </row>
    <row r="1812" spans="1:46" ht="15.75" thickBot="1" x14ac:dyDescent="0.3">
      <c r="A1812" s="47">
        <v>1</v>
      </c>
      <c r="B1812" s="47" t="s">
        <v>18</v>
      </c>
      <c r="C1812" s="47" t="s">
        <v>2486</v>
      </c>
      <c r="D1812" s="47" t="s">
        <v>98</v>
      </c>
      <c r="E1812" s="47" t="s">
        <v>99</v>
      </c>
      <c r="F1812" s="47" t="s">
        <v>10797</v>
      </c>
      <c r="G1812" s="47" t="s">
        <v>2049</v>
      </c>
      <c r="H1812" s="47" t="s">
        <v>10798</v>
      </c>
      <c r="I1812" s="47" t="s">
        <v>10769</v>
      </c>
      <c r="J1812" s="47" t="s">
        <v>2278</v>
      </c>
      <c r="K1812" s="47" t="s">
        <v>14600</v>
      </c>
      <c r="L1812" s="47">
        <v>0.64552396535873413</v>
      </c>
      <c r="M1812" s="47">
        <v>-34.962654288374999</v>
      </c>
      <c r="N1812" s="47">
        <v>-57.951556797117</v>
      </c>
      <c r="O1812" s="47" t="s">
        <v>17051</v>
      </c>
      <c r="P1812" s="47">
        <v>1</v>
      </c>
      <c r="Q1812">
        <v>16</v>
      </c>
      <c r="S1812" s="23" t="s">
        <v>2347</v>
      </c>
      <c r="T1812" t="str">
        <f t="shared" si="256"/>
        <v>01</v>
      </c>
      <c r="V1812" t="str">
        <f>+VLOOKUP(B1812,MARCO!E:E,1,FALSE)</f>
        <v>La Plata</v>
      </c>
      <c r="W1812" t="s">
        <v>134</v>
      </c>
      <c r="X1812" t="s">
        <v>134</v>
      </c>
      <c r="Y1812" t="str">
        <f t="shared" si="257"/>
        <v>R 1 - D 1 - 457 - 0016</v>
      </c>
      <c r="Z1812" t="s">
        <v>20</v>
      </c>
      <c r="AA1812" t="s">
        <v>2349</v>
      </c>
      <c r="AB1812" t="s">
        <v>21</v>
      </c>
      <c r="AD1812" t="str">
        <f t="shared" si="258"/>
        <v>Malvinas Argentinas</v>
      </c>
      <c r="AE1812" t="s">
        <v>22</v>
      </c>
      <c r="AF1812" t="s">
        <v>23</v>
      </c>
      <c r="AG1812" t="s">
        <v>26</v>
      </c>
      <c r="AH1812" t="s">
        <v>2348</v>
      </c>
      <c r="AI1812" s="13">
        <f t="shared" si="259"/>
        <v>16</v>
      </c>
      <c r="AJ1812" s="13">
        <f t="shared" si="260"/>
        <v>1</v>
      </c>
      <c r="AK1812" s="21">
        <v>1</v>
      </c>
      <c r="AM1812" t="s">
        <v>2154</v>
      </c>
      <c r="AN1812" t="str">
        <f t="shared" si="254"/>
        <v>R01</v>
      </c>
      <c r="AO1812" s="20" t="str">
        <f t="shared" si="255"/>
        <v>FINES_R01</v>
      </c>
      <c r="AP1812" s="25">
        <f t="shared" si="261"/>
        <v>0.64552396535873413</v>
      </c>
      <c r="AQ1812" s="24" t="str">
        <f>+IFERROR(VLOOKUP(Y1812,#REF!,2,FALSE),"-")</f>
        <v>-</v>
      </c>
      <c r="AR1812" s="13" t="s">
        <v>2393</v>
      </c>
      <c r="AS1812" t="s">
        <v>2398</v>
      </c>
      <c r="AT1812" t="str">
        <f t="shared" si="262"/>
        <v>Calle 135 Bis - e/ 78 y 79 - La Plata Los Hornos</v>
      </c>
    </row>
    <row r="1813" spans="1:46" ht="15.75" thickBot="1" x14ac:dyDescent="0.3">
      <c r="A1813" s="47">
        <v>1</v>
      </c>
      <c r="B1813" s="47" t="s">
        <v>18</v>
      </c>
      <c r="C1813" s="47" t="s">
        <v>2369</v>
      </c>
      <c r="D1813" s="47" t="s">
        <v>89</v>
      </c>
      <c r="E1813" s="47" t="s">
        <v>91</v>
      </c>
      <c r="F1813" s="47" t="s">
        <v>10803</v>
      </c>
      <c r="G1813" s="47" t="s">
        <v>10804</v>
      </c>
      <c r="H1813" s="47" t="s">
        <v>10805</v>
      </c>
      <c r="I1813" s="47" t="s">
        <v>10769</v>
      </c>
      <c r="J1813" s="47" t="s">
        <v>10804</v>
      </c>
      <c r="K1813" s="47" t="s">
        <v>14601</v>
      </c>
      <c r="L1813" s="47">
        <v>0.13427245616912839</v>
      </c>
      <c r="M1813" s="47">
        <v>-34.933025015021002</v>
      </c>
      <c r="N1813" s="47">
        <v>-57.932250005161997</v>
      </c>
      <c r="O1813" s="47" t="s">
        <v>17052</v>
      </c>
      <c r="P1813" s="47">
        <v>1</v>
      </c>
      <c r="Q1813">
        <v>21</v>
      </c>
      <c r="S1813" s="23" t="s">
        <v>2347</v>
      </c>
      <c r="T1813" t="str">
        <f t="shared" si="256"/>
        <v>01</v>
      </c>
      <c r="V1813" t="str">
        <f>+VLOOKUP(B1813,MARCO!E:E,1,FALSE)</f>
        <v>La Plata</v>
      </c>
      <c r="W1813" t="s">
        <v>134</v>
      </c>
      <c r="X1813" t="s">
        <v>134</v>
      </c>
      <c r="Y1813" t="str">
        <f t="shared" si="257"/>
        <v>R 1 - D 1 - 452 - 1218</v>
      </c>
      <c r="Z1813" t="s">
        <v>20</v>
      </c>
      <c r="AA1813" t="s">
        <v>2349</v>
      </c>
      <c r="AB1813" t="s">
        <v>21</v>
      </c>
      <c r="AD1813" t="str">
        <f t="shared" si="258"/>
        <v>Cosmiko Shirley La Bombon</v>
      </c>
      <c r="AE1813" t="s">
        <v>22</v>
      </c>
      <c r="AF1813" t="s">
        <v>23</v>
      </c>
      <c r="AG1813" t="s">
        <v>26</v>
      </c>
      <c r="AH1813" t="s">
        <v>2348</v>
      </c>
      <c r="AI1813" s="13">
        <f t="shared" si="259"/>
        <v>21</v>
      </c>
      <c r="AJ1813" s="13">
        <f t="shared" si="260"/>
        <v>1</v>
      </c>
      <c r="AK1813" s="21">
        <v>1</v>
      </c>
      <c r="AM1813" t="s">
        <v>2154</v>
      </c>
      <c r="AN1813" t="str">
        <f t="shared" si="254"/>
        <v>R01</v>
      </c>
      <c r="AO1813" s="20" t="str">
        <f t="shared" si="255"/>
        <v>FINES_R01</v>
      </c>
      <c r="AP1813" s="25">
        <f t="shared" si="261"/>
        <v>0.13427245616912839</v>
      </c>
      <c r="AQ1813" s="24" t="str">
        <f>+IFERROR(VLOOKUP(Y1813,#REF!,2,FALSE),"-")</f>
        <v>-</v>
      </c>
      <c r="AR1813" s="13" t="s">
        <v>2393</v>
      </c>
      <c r="AS1813" t="s">
        <v>2398</v>
      </c>
      <c r="AT1813" t="str">
        <f t="shared" si="262"/>
        <v>Cale 10 - e/ Calle Esquina 71 - La Plata La Plata</v>
      </c>
    </row>
    <row r="1814" spans="1:46" ht="15.75" thickBot="1" x14ac:dyDescent="0.3">
      <c r="A1814" s="47">
        <v>1</v>
      </c>
      <c r="B1814" s="47" t="s">
        <v>18</v>
      </c>
      <c r="C1814" s="47" t="s">
        <v>2374</v>
      </c>
      <c r="D1814" s="47" t="s">
        <v>93</v>
      </c>
      <c r="E1814" s="47" t="s">
        <v>94</v>
      </c>
      <c r="F1814" s="47" t="s">
        <v>10807</v>
      </c>
      <c r="G1814" s="47" t="s">
        <v>10808</v>
      </c>
      <c r="H1814" s="47" t="s">
        <v>10809</v>
      </c>
      <c r="I1814" s="47" t="s">
        <v>10769</v>
      </c>
      <c r="J1814" s="47"/>
      <c r="K1814" s="47" t="s">
        <v>14602</v>
      </c>
      <c r="L1814" s="47">
        <v>0.64604073762893677</v>
      </c>
      <c r="M1814" s="47">
        <v>-34.931831889032111</v>
      </c>
      <c r="N1814" s="47">
        <v>-57.953778575633059</v>
      </c>
      <c r="O1814" s="47" t="s">
        <v>17053</v>
      </c>
      <c r="P1814" s="47">
        <v>1</v>
      </c>
      <c r="Q1814">
        <v>25</v>
      </c>
      <c r="S1814" s="23" t="s">
        <v>2347</v>
      </c>
      <c r="T1814" t="str">
        <f t="shared" si="256"/>
        <v>01</v>
      </c>
      <c r="V1814" t="str">
        <f>+VLOOKUP(B1814,MARCO!E:E,1,FALSE)</f>
        <v>La Plata</v>
      </c>
      <c r="W1814" t="s">
        <v>134</v>
      </c>
      <c r="X1814" t="s">
        <v>134</v>
      </c>
      <c r="Y1814" t="str">
        <f t="shared" si="257"/>
        <v>R 1 - D 1 - 453 - 4626</v>
      </c>
      <c r="Z1814" t="s">
        <v>20</v>
      </c>
      <c r="AA1814" t="s">
        <v>2349</v>
      </c>
      <c r="AB1814" t="s">
        <v>21</v>
      </c>
      <c r="AD1814" t="str">
        <f t="shared" si="258"/>
        <v>Ecclesia Joven</v>
      </c>
      <c r="AE1814" t="s">
        <v>22</v>
      </c>
      <c r="AF1814" t="s">
        <v>23</v>
      </c>
      <c r="AG1814" t="s">
        <v>26</v>
      </c>
      <c r="AH1814" t="s">
        <v>2348</v>
      </c>
      <c r="AI1814" s="13">
        <f t="shared" si="259"/>
        <v>25</v>
      </c>
      <c r="AJ1814" s="13">
        <f t="shared" si="260"/>
        <v>1</v>
      </c>
      <c r="AK1814" s="21">
        <v>1</v>
      </c>
      <c r="AM1814" t="s">
        <v>2154</v>
      </c>
      <c r="AN1814" t="str">
        <f t="shared" si="254"/>
        <v>R01</v>
      </c>
      <c r="AO1814" s="20" t="str">
        <f t="shared" si="255"/>
        <v>FINES_R01</v>
      </c>
      <c r="AP1814" s="25">
        <f t="shared" si="261"/>
        <v>0.64604073762893677</v>
      </c>
      <c r="AQ1814" s="24" t="str">
        <f>+IFERROR(VLOOKUP(Y1814,#REF!,2,FALSE),"-")</f>
        <v>-</v>
      </c>
      <c r="AR1814" s="13" t="s">
        <v>2393</v>
      </c>
      <c r="AS1814" t="s">
        <v>2397</v>
      </c>
      <c r="AT1814" t="str">
        <f t="shared" si="262"/>
        <v>Plaza Hipolito Yrigoyen - 157 e/ 19 y 60 - La Plata Centro</v>
      </c>
    </row>
    <row r="1815" spans="1:46" ht="15.75" thickBot="1" x14ac:dyDescent="0.3">
      <c r="A1815" s="47">
        <v>1</v>
      </c>
      <c r="B1815" s="47" t="s">
        <v>18</v>
      </c>
      <c r="C1815" s="47" t="s">
        <v>2429</v>
      </c>
      <c r="D1815" s="47" t="s">
        <v>116</v>
      </c>
      <c r="E1815" s="47" t="s">
        <v>117</v>
      </c>
      <c r="F1815" s="47" t="s">
        <v>10811</v>
      </c>
      <c r="G1815" s="47" t="s">
        <v>10812</v>
      </c>
      <c r="H1815" s="47" t="s">
        <v>10813</v>
      </c>
      <c r="I1815" s="47" t="s">
        <v>10769</v>
      </c>
      <c r="J1815" s="47" t="s">
        <v>2633</v>
      </c>
      <c r="K1815" s="47" t="s">
        <v>14603</v>
      </c>
      <c r="L1815" s="47">
        <v>0.49821513891220093</v>
      </c>
      <c r="M1815" s="47">
        <v>-34.888030288223</v>
      </c>
      <c r="N1815" s="47">
        <v>-57.953177270457999</v>
      </c>
      <c r="O1815" s="47" t="s">
        <v>17054</v>
      </c>
      <c r="P1815" s="47">
        <v>1</v>
      </c>
      <c r="Q1815">
        <v>21</v>
      </c>
      <c r="S1815" s="23" t="s">
        <v>2347</v>
      </c>
      <c r="T1815" t="str">
        <f t="shared" si="256"/>
        <v>01</v>
      </c>
      <c r="V1815" t="str">
        <f>+VLOOKUP(B1815,MARCO!E:E,1,FALSE)</f>
        <v>La Plata</v>
      </c>
      <c r="W1815" t="s">
        <v>134</v>
      </c>
      <c r="X1815" t="s">
        <v>134</v>
      </c>
      <c r="Y1815" t="str">
        <f t="shared" si="257"/>
        <v>R 1 - D 1 - 466 - 4599</v>
      </c>
      <c r="Z1815" t="s">
        <v>20</v>
      </c>
      <c r="AA1815" t="s">
        <v>2349</v>
      </c>
      <c r="AB1815" t="s">
        <v>21</v>
      </c>
      <c r="AD1815" t="str">
        <f t="shared" si="258"/>
        <v>Cfl N°424</v>
      </c>
      <c r="AE1815" t="s">
        <v>22</v>
      </c>
      <c r="AF1815" t="s">
        <v>23</v>
      </c>
      <c r="AG1815" t="s">
        <v>26</v>
      </c>
      <c r="AH1815" t="s">
        <v>2348</v>
      </c>
      <c r="AI1815" s="13">
        <f t="shared" si="259"/>
        <v>21</v>
      </c>
      <c r="AJ1815" s="13">
        <f t="shared" si="260"/>
        <v>1</v>
      </c>
      <c r="AK1815" s="21">
        <v>1</v>
      </c>
      <c r="AM1815" t="s">
        <v>2154</v>
      </c>
      <c r="AN1815" t="str">
        <f t="shared" si="254"/>
        <v>R01</v>
      </c>
      <c r="AO1815" s="20" t="str">
        <f t="shared" si="255"/>
        <v>FINES_R01</v>
      </c>
      <c r="AP1815" s="25">
        <f t="shared" si="261"/>
        <v>0.49821513891220093</v>
      </c>
      <c r="AQ1815" s="24" t="str">
        <f>+IFERROR(VLOOKUP(Y1815,#REF!,2,FALSE),"-")</f>
        <v>-</v>
      </c>
      <c r="AR1815" s="13" t="s">
        <v>2393</v>
      </c>
      <c r="AS1815" t="s">
        <v>2397</v>
      </c>
      <c r="AT1815" t="str">
        <f t="shared" si="262"/>
        <v>Calle 122 - e/ 49 - La Plata Centro</v>
      </c>
    </row>
    <row r="1816" spans="1:46" ht="15.75" thickBot="1" x14ac:dyDescent="0.3">
      <c r="A1816" s="47">
        <v>1</v>
      </c>
      <c r="B1816" s="47" t="s">
        <v>18</v>
      </c>
      <c r="C1816" s="47" t="s">
        <v>2497</v>
      </c>
      <c r="D1816" s="47" t="s">
        <v>108</v>
      </c>
      <c r="E1816" s="47" t="s">
        <v>109</v>
      </c>
      <c r="F1816" s="47" t="s">
        <v>10815</v>
      </c>
      <c r="G1816" s="47" t="s">
        <v>10816</v>
      </c>
      <c r="H1816" s="47" t="s">
        <v>10817</v>
      </c>
      <c r="I1816" s="47" t="s">
        <v>10769</v>
      </c>
      <c r="J1816" s="47" t="s">
        <v>2569</v>
      </c>
      <c r="K1816" s="47" t="s">
        <v>14604</v>
      </c>
      <c r="L1816" s="47">
        <v>0.56667482852935791</v>
      </c>
      <c r="M1816" s="47">
        <v>-34.886926299999999</v>
      </c>
      <c r="N1816" s="47">
        <v>-57.988030299999998</v>
      </c>
      <c r="O1816" s="47" t="s">
        <v>17055</v>
      </c>
      <c r="P1816" s="47">
        <v>1</v>
      </c>
      <c r="Q1816">
        <v>32</v>
      </c>
      <c r="S1816" s="23" t="s">
        <v>2347</v>
      </c>
      <c r="T1816" t="str">
        <f t="shared" si="256"/>
        <v>01</v>
      </c>
      <c r="V1816" t="str">
        <f>+VLOOKUP(B1816,MARCO!E:E,1,FALSE)</f>
        <v>La Plata</v>
      </c>
      <c r="W1816" t="s">
        <v>134</v>
      </c>
      <c r="X1816" t="s">
        <v>134</v>
      </c>
      <c r="Y1816" t="str">
        <f t="shared" si="257"/>
        <v>R 1 - D 1 - 462 - 3547</v>
      </c>
      <c r="Z1816" t="s">
        <v>20</v>
      </c>
      <c r="AA1816" t="s">
        <v>2349</v>
      </c>
      <c r="AB1816" t="s">
        <v>21</v>
      </c>
      <c r="AD1816" t="str">
        <f t="shared" si="258"/>
        <v>Centro Integrador Zonal Ringuelet</v>
      </c>
      <c r="AE1816" t="s">
        <v>22</v>
      </c>
      <c r="AF1816" t="s">
        <v>23</v>
      </c>
      <c r="AG1816" t="s">
        <v>26</v>
      </c>
      <c r="AH1816" t="s">
        <v>2348</v>
      </c>
      <c r="AI1816" s="13">
        <f t="shared" si="259"/>
        <v>32</v>
      </c>
      <c r="AJ1816" s="13">
        <f t="shared" si="260"/>
        <v>1</v>
      </c>
      <c r="AK1816" s="21">
        <v>1</v>
      </c>
      <c r="AM1816" t="s">
        <v>2154</v>
      </c>
      <c r="AN1816" t="str">
        <f t="shared" si="254"/>
        <v>R01</v>
      </c>
      <c r="AO1816" s="20" t="str">
        <f t="shared" si="255"/>
        <v>FINES_R01</v>
      </c>
      <c r="AP1816" s="25">
        <f t="shared" si="261"/>
        <v>0.56667482852935791</v>
      </c>
      <c r="AQ1816" s="24" t="str">
        <f>+IFERROR(VLOOKUP(Y1816,#REF!,2,FALSE),"-")</f>
        <v>-</v>
      </c>
      <c r="AR1816" s="13" t="s">
        <v>2393</v>
      </c>
      <c r="AS1816" t="s">
        <v>2397</v>
      </c>
      <c r="AT1816" t="str">
        <f t="shared" si="262"/>
        <v>Calle 115 - e/ 515 y 516 - La Plata Ringuelet</v>
      </c>
    </row>
    <row r="1817" spans="1:46" ht="15.75" thickBot="1" x14ac:dyDescent="0.3">
      <c r="A1817" s="47">
        <v>1</v>
      </c>
      <c r="B1817" s="47" t="s">
        <v>18</v>
      </c>
      <c r="C1817" s="47" t="s">
        <v>2371</v>
      </c>
      <c r="D1817" s="47" t="s">
        <v>104</v>
      </c>
      <c r="E1817" s="47" t="s">
        <v>105</v>
      </c>
      <c r="F1817" s="47" t="s">
        <v>10819</v>
      </c>
      <c r="G1817" s="47" t="s">
        <v>10820</v>
      </c>
      <c r="H1817" s="47" t="s">
        <v>10821</v>
      </c>
      <c r="I1817" s="47" t="s">
        <v>10769</v>
      </c>
      <c r="J1817" s="47" t="s">
        <v>3557</v>
      </c>
      <c r="K1817" s="47" t="s">
        <v>14605</v>
      </c>
      <c r="L1817" s="47">
        <v>0.89514297246932983</v>
      </c>
      <c r="M1817" s="47">
        <v>-35.007141619999999</v>
      </c>
      <c r="N1817" s="47">
        <v>-58.052979499999999</v>
      </c>
      <c r="O1817" s="47" t="s">
        <v>17056</v>
      </c>
      <c r="P1817" s="47">
        <v>1</v>
      </c>
      <c r="Q1817">
        <v>26</v>
      </c>
      <c r="S1817" s="23" t="s">
        <v>2347</v>
      </c>
      <c r="T1817" t="str">
        <f t="shared" si="256"/>
        <v>01</v>
      </c>
      <c r="V1817" t="str">
        <f>+VLOOKUP(B1817,MARCO!E:E,1,FALSE)</f>
        <v>La Plata</v>
      </c>
      <c r="W1817" t="s">
        <v>134</v>
      </c>
      <c r="X1817" t="s">
        <v>134</v>
      </c>
      <c r="Y1817" t="str">
        <f t="shared" si="257"/>
        <v>R 1 - D 1 - 460 - 1707</v>
      </c>
      <c r="Z1817" t="s">
        <v>20</v>
      </c>
      <c r="AA1817" t="s">
        <v>2349</v>
      </c>
      <c r="AB1817" t="s">
        <v>21</v>
      </c>
      <c r="AD1817" t="str">
        <f t="shared" si="258"/>
        <v>Club Corazones Del Retiro</v>
      </c>
      <c r="AE1817" t="s">
        <v>22</v>
      </c>
      <c r="AF1817" t="s">
        <v>23</v>
      </c>
      <c r="AG1817" t="s">
        <v>26</v>
      </c>
      <c r="AH1817" t="s">
        <v>2348</v>
      </c>
      <c r="AI1817" s="13">
        <f t="shared" si="259"/>
        <v>26</v>
      </c>
      <c r="AJ1817" s="13">
        <f t="shared" si="260"/>
        <v>1</v>
      </c>
      <c r="AK1817" s="21">
        <v>1</v>
      </c>
      <c r="AM1817" t="s">
        <v>2154</v>
      </c>
      <c r="AN1817" t="str">
        <f t="shared" si="254"/>
        <v>R01</v>
      </c>
      <c r="AO1817" s="20" t="str">
        <f t="shared" si="255"/>
        <v>FINES_R01</v>
      </c>
      <c r="AP1817" s="25">
        <f t="shared" si="261"/>
        <v>0.89514297246932983</v>
      </c>
      <c r="AQ1817" s="24" t="str">
        <f>+IFERROR(VLOOKUP(Y1817,#REF!,2,FALSE),"-")</f>
        <v>-</v>
      </c>
      <c r="AR1817" s="13" t="s">
        <v>2393</v>
      </c>
      <c r="AS1817" t="s">
        <v>2398</v>
      </c>
      <c r="AT1817" t="str">
        <f t="shared" si="262"/>
        <v>Calle 160 - e/ 48 y 49 - La Plata Olmos</v>
      </c>
    </row>
    <row r="1818" spans="1:46" ht="15.75" thickBot="1" x14ac:dyDescent="0.3">
      <c r="A1818" s="47">
        <v>1</v>
      </c>
      <c r="B1818" s="47" t="s">
        <v>18</v>
      </c>
      <c r="C1818" s="47" t="s">
        <v>2497</v>
      </c>
      <c r="D1818" s="47" t="s">
        <v>108</v>
      </c>
      <c r="E1818" s="47" t="s">
        <v>109</v>
      </c>
      <c r="F1818" s="47" t="s">
        <v>10823</v>
      </c>
      <c r="G1818" s="47" t="s">
        <v>10824</v>
      </c>
      <c r="H1818" s="47" t="s">
        <v>10825</v>
      </c>
      <c r="I1818" s="47" t="s">
        <v>10769</v>
      </c>
      <c r="J1818" s="47" t="s">
        <v>10827</v>
      </c>
      <c r="K1818" s="47" t="s">
        <v>14606</v>
      </c>
      <c r="L1818" s="47">
        <v>0.60103046894073486</v>
      </c>
      <c r="M1818" s="47">
        <v>-34.954792189999999</v>
      </c>
      <c r="N1818" s="47">
        <v>-57.839514719999997</v>
      </c>
      <c r="O1818" s="47" t="s">
        <v>17057</v>
      </c>
      <c r="P1818" s="47">
        <v>1</v>
      </c>
      <c r="Q1818">
        <v>17</v>
      </c>
      <c r="S1818" s="23" t="s">
        <v>2347</v>
      </c>
      <c r="T1818" t="str">
        <f t="shared" si="256"/>
        <v>01</v>
      </c>
      <c r="V1818" t="str">
        <f>+VLOOKUP(B1818,MARCO!E:E,1,FALSE)</f>
        <v>La Plata</v>
      </c>
      <c r="W1818" t="s">
        <v>134</v>
      </c>
      <c r="X1818" t="s">
        <v>134</v>
      </c>
      <c r="Y1818" t="str">
        <f t="shared" si="257"/>
        <v>R 1 - D 1 - 462 - 3982</v>
      </c>
      <c r="Z1818" t="s">
        <v>20</v>
      </c>
      <c r="AA1818" t="s">
        <v>2349</v>
      </c>
      <c r="AB1818" t="s">
        <v>21</v>
      </c>
      <c r="AD1818" t="str">
        <f t="shared" si="258"/>
        <v>La Hermosura</v>
      </c>
      <c r="AE1818" t="s">
        <v>22</v>
      </c>
      <c r="AF1818" t="s">
        <v>23</v>
      </c>
      <c r="AG1818" t="s">
        <v>26</v>
      </c>
      <c r="AH1818" t="s">
        <v>2348</v>
      </c>
      <c r="AI1818" s="13">
        <f t="shared" si="259"/>
        <v>17</v>
      </c>
      <c r="AJ1818" s="13">
        <f t="shared" si="260"/>
        <v>1</v>
      </c>
      <c r="AK1818" s="21">
        <v>1</v>
      </c>
      <c r="AM1818" t="s">
        <v>2154</v>
      </c>
      <c r="AN1818" t="str">
        <f t="shared" si="254"/>
        <v>R01</v>
      </c>
      <c r="AO1818" s="20" t="str">
        <f t="shared" si="255"/>
        <v>FINES_R01</v>
      </c>
      <c r="AP1818" s="25">
        <f t="shared" si="261"/>
        <v>0.60103046894073486</v>
      </c>
      <c r="AQ1818" s="24" t="str">
        <f>+IFERROR(VLOOKUP(Y1818,#REF!,2,FALSE),"-")</f>
        <v>-</v>
      </c>
      <c r="AR1818" s="13" t="s">
        <v>2393</v>
      </c>
      <c r="AS1818" t="s">
        <v>2397</v>
      </c>
      <c r="AT1818" t="str">
        <f t="shared" si="262"/>
        <v>Calle 641 Esquina Diagonal 131 - La Plata La Hermosura</v>
      </c>
    </row>
    <row r="1819" spans="1:46" ht="15.75" thickBot="1" x14ac:dyDescent="0.3">
      <c r="A1819" s="47">
        <v>1</v>
      </c>
      <c r="B1819" s="47" t="s">
        <v>18</v>
      </c>
      <c r="C1819" s="47" t="s">
        <v>2371</v>
      </c>
      <c r="D1819" s="47" t="s">
        <v>104</v>
      </c>
      <c r="E1819" s="47" t="s">
        <v>105</v>
      </c>
      <c r="F1819" s="47" t="s">
        <v>10828</v>
      </c>
      <c r="G1819" s="47" t="s">
        <v>2668</v>
      </c>
      <c r="H1819" s="47" t="s">
        <v>10829</v>
      </c>
      <c r="I1819" s="47" t="s">
        <v>10769</v>
      </c>
      <c r="J1819" s="47" t="s">
        <v>2678</v>
      </c>
      <c r="K1819" s="47" t="s">
        <v>17058</v>
      </c>
      <c r="L1819" s="47">
        <v>0.4334598183631897</v>
      </c>
      <c r="M1819" s="47">
        <v>-34.901521959999997</v>
      </c>
      <c r="N1819" s="47">
        <v>-58.061770250000002</v>
      </c>
      <c r="O1819" s="47" t="s">
        <v>17059</v>
      </c>
      <c r="P1819" s="47">
        <v>1</v>
      </c>
      <c r="Q1819">
        <v>20</v>
      </c>
      <c r="S1819" s="23" t="s">
        <v>2347</v>
      </c>
      <c r="T1819" t="str">
        <f t="shared" si="256"/>
        <v>01</v>
      </c>
      <c r="V1819" t="str">
        <f>+VLOOKUP(B1819,MARCO!E:E,1,FALSE)</f>
        <v>La Plata</v>
      </c>
      <c r="W1819" t="s">
        <v>134</v>
      </c>
      <c r="X1819" t="s">
        <v>134</v>
      </c>
      <c r="Y1819" t="str">
        <f t="shared" si="257"/>
        <v>R 1 - D 1 - 460 - 0013</v>
      </c>
      <c r="Z1819" t="s">
        <v>20</v>
      </c>
      <c r="AA1819" t="s">
        <v>2349</v>
      </c>
      <c r="AB1819" t="s">
        <v>21</v>
      </c>
      <c r="AD1819" t="str">
        <f t="shared" si="258"/>
        <v>PantalÓn Cortito</v>
      </c>
      <c r="AE1819" t="s">
        <v>22</v>
      </c>
      <c r="AF1819" t="s">
        <v>23</v>
      </c>
      <c r="AG1819" t="s">
        <v>26</v>
      </c>
      <c r="AH1819" t="s">
        <v>2348</v>
      </c>
      <c r="AI1819" s="13">
        <f t="shared" si="259"/>
        <v>20</v>
      </c>
      <c r="AJ1819" s="13">
        <f t="shared" si="260"/>
        <v>1</v>
      </c>
      <c r="AK1819" s="21">
        <v>1</v>
      </c>
      <c r="AM1819" t="s">
        <v>2154</v>
      </c>
      <c r="AN1819" t="str">
        <f t="shared" si="254"/>
        <v>R01</v>
      </c>
      <c r="AO1819" s="20" t="str">
        <f t="shared" si="255"/>
        <v>FINES_R01</v>
      </c>
      <c r="AP1819" s="25">
        <f t="shared" si="261"/>
        <v>0.4334598183631897</v>
      </c>
      <c r="AQ1819" s="24" t="str">
        <f>+IFERROR(VLOOKUP(Y1819,#REF!,2,FALSE),"-")</f>
        <v>-</v>
      </c>
      <c r="AR1819" s="13" t="s">
        <v>2393</v>
      </c>
      <c r="AS1819" t="s">
        <v>2398</v>
      </c>
      <c r="AT1819" t="str">
        <f t="shared" si="262"/>
        <v>Calle 139 - e/ 40 y 41 - La Plata San Carlos</v>
      </c>
    </row>
    <row r="1820" spans="1:46" ht="15.75" thickBot="1" x14ac:dyDescent="0.3">
      <c r="A1820" s="47">
        <v>1</v>
      </c>
      <c r="B1820" s="47" t="s">
        <v>18</v>
      </c>
      <c r="C1820" s="47" t="s">
        <v>2497</v>
      </c>
      <c r="D1820" s="47" t="s">
        <v>108</v>
      </c>
      <c r="E1820" s="47" t="s">
        <v>109</v>
      </c>
      <c r="F1820" s="47" t="s">
        <v>10831</v>
      </c>
      <c r="G1820" s="47" t="s">
        <v>5364</v>
      </c>
      <c r="H1820" s="47" t="s">
        <v>10832</v>
      </c>
      <c r="I1820" s="47" t="s">
        <v>10769</v>
      </c>
      <c r="J1820" s="47"/>
      <c r="K1820" s="47" t="s">
        <v>14607</v>
      </c>
      <c r="L1820" s="47">
        <v>0.55807805061340332</v>
      </c>
      <c r="M1820" s="47">
        <v>-34.882041049961998</v>
      </c>
      <c r="N1820" s="47">
        <v>-57.973373815415997</v>
      </c>
      <c r="O1820" s="47" t="s">
        <v>17060</v>
      </c>
      <c r="P1820" s="47">
        <v>1</v>
      </c>
      <c r="Q1820">
        <v>36</v>
      </c>
      <c r="S1820" s="23" t="s">
        <v>2347</v>
      </c>
      <c r="T1820" t="str">
        <f t="shared" si="256"/>
        <v>01</v>
      </c>
      <c r="V1820" t="str">
        <f>+VLOOKUP(B1820,MARCO!E:E,1,FALSE)</f>
        <v>La Plata</v>
      </c>
      <c r="W1820" t="s">
        <v>134</v>
      </c>
      <c r="X1820" t="s">
        <v>134</v>
      </c>
      <c r="Y1820" t="str">
        <f t="shared" si="257"/>
        <v>R 1 - D 1 - 462 - 4627</v>
      </c>
      <c r="Z1820" t="s">
        <v>20</v>
      </c>
      <c r="AA1820" t="s">
        <v>2349</v>
      </c>
      <c r="AB1820" t="s">
        <v>21</v>
      </c>
      <c r="AD1820" t="str">
        <f t="shared" si="258"/>
        <v>Argentina Humana</v>
      </c>
      <c r="AE1820" t="s">
        <v>22</v>
      </c>
      <c r="AF1820" t="s">
        <v>23</v>
      </c>
      <c r="AG1820" t="s">
        <v>26</v>
      </c>
      <c r="AH1820" t="s">
        <v>2348</v>
      </c>
      <c r="AI1820" s="13">
        <f t="shared" si="259"/>
        <v>36</v>
      </c>
      <c r="AJ1820" s="13">
        <f t="shared" si="260"/>
        <v>1</v>
      </c>
      <c r="AK1820" s="21">
        <v>1</v>
      </c>
      <c r="AM1820" t="s">
        <v>2154</v>
      </c>
      <c r="AN1820" t="str">
        <f t="shared" si="254"/>
        <v>R01</v>
      </c>
      <c r="AO1820" s="20" t="str">
        <f t="shared" si="255"/>
        <v>FINES_R01</v>
      </c>
      <c r="AP1820" s="25">
        <f t="shared" si="261"/>
        <v>0.55807805061340332</v>
      </c>
      <c r="AQ1820" s="24" t="str">
        <f>+IFERROR(VLOOKUP(Y1820,#REF!,2,FALSE),"-")</f>
        <v>-</v>
      </c>
      <c r="AR1820" s="13" t="s">
        <v>2393</v>
      </c>
      <c r="AS1820" t="s">
        <v>2398</v>
      </c>
      <c r="AT1820" t="str">
        <f t="shared" si="262"/>
        <v>Calle 520 - 362 e/ 116 y 117 - La Plata Tolosa</v>
      </c>
    </row>
    <row r="1821" spans="1:46" ht="15.75" thickBot="1" x14ac:dyDescent="0.3">
      <c r="A1821" s="47">
        <v>1</v>
      </c>
      <c r="B1821" s="47" t="s">
        <v>1843</v>
      </c>
      <c r="C1821" s="47" t="s">
        <v>2369</v>
      </c>
      <c r="D1821" s="47" t="s">
        <v>1854</v>
      </c>
      <c r="E1821" s="47" t="s">
        <v>228</v>
      </c>
      <c r="F1821" s="47" t="s">
        <v>10836</v>
      </c>
      <c r="G1821" s="47" t="s">
        <v>2830</v>
      </c>
      <c r="H1821" s="47" t="s">
        <v>2861</v>
      </c>
      <c r="I1821" s="47" t="s">
        <v>10769</v>
      </c>
      <c r="J1821" s="47" t="s">
        <v>2830</v>
      </c>
      <c r="K1821" s="47" t="s">
        <v>17061</v>
      </c>
      <c r="L1821" s="47">
        <v>0.2217717319726944</v>
      </c>
      <c r="M1821" s="47">
        <v>-34.871099304813001</v>
      </c>
      <c r="N1821" s="47">
        <v>-57.878755860905997</v>
      </c>
      <c r="O1821" s="47" t="s">
        <v>17062</v>
      </c>
      <c r="P1821" s="47">
        <v>1</v>
      </c>
      <c r="Q1821">
        <v>9</v>
      </c>
      <c r="S1821" s="23" t="s">
        <v>2347</v>
      </c>
      <c r="T1821" t="str">
        <f t="shared" si="256"/>
        <v>01</v>
      </c>
      <c r="V1821" t="str">
        <f>+VLOOKUP(B1821,MARCO!E:E,1,FALSE)</f>
        <v>Berisso</v>
      </c>
      <c r="W1821" t="s">
        <v>134</v>
      </c>
      <c r="X1821" t="s">
        <v>134</v>
      </c>
      <c r="Y1821" t="str">
        <f t="shared" si="257"/>
        <v>R 1 - D 113 - 452 - 1294</v>
      </c>
      <c r="Z1821" t="s">
        <v>20</v>
      </c>
      <c r="AA1821" t="s">
        <v>2349</v>
      </c>
      <c r="AB1821" t="s">
        <v>21</v>
      </c>
      <c r="AD1821" t="str">
        <f t="shared" si="258"/>
        <v>Isauro Arancibia Bsso</v>
      </c>
      <c r="AE1821" t="s">
        <v>22</v>
      </c>
      <c r="AF1821" t="s">
        <v>23</v>
      </c>
      <c r="AG1821" t="s">
        <v>26</v>
      </c>
      <c r="AH1821" t="s">
        <v>2348</v>
      </c>
      <c r="AI1821" s="13">
        <f t="shared" si="259"/>
        <v>9</v>
      </c>
      <c r="AJ1821" s="13">
        <f t="shared" si="260"/>
        <v>1</v>
      </c>
      <c r="AK1821" s="21">
        <v>1</v>
      </c>
      <c r="AM1821" t="s">
        <v>2154</v>
      </c>
      <c r="AN1821" t="str">
        <f t="shared" si="254"/>
        <v>R01</v>
      </c>
      <c r="AO1821" s="20" t="str">
        <f t="shared" si="255"/>
        <v>FINES_R01</v>
      </c>
      <c r="AP1821" s="25">
        <f t="shared" si="261"/>
        <v>0.2217717319726944</v>
      </c>
      <c r="AQ1821" s="24" t="str">
        <f>+IFERROR(VLOOKUP(Y1821,#REF!,2,FALSE),"-")</f>
        <v>-</v>
      </c>
      <c r="AR1821" s="13" t="s">
        <v>2393</v>
      </c>
      <c r="AS1821" t="s">
        <v>2397</v>
      </c>
      <c r="AT1821" t="str">
        <f t="shared" si="262"/>
        <v>Calle 14 - e/ Montevideo y 169 - Berisso</v>
      </c>
    </row>
    <row r="1822" spans="1:46" ht="15.75" thickBot="1" x14ac:dyDescent="0.3">
      <c r="A1822" s="47">
        <v>1</v>
      </c>
      <c r="B1822" s="47" t="s">
        <v>1843</v>
      </c>
      <c r="C1822" s="47" t="s">
        <v>2378</v>
      </c>
      <c r="D1822" s="47" t="s">
        <v>1853</v>
      </c>
      <c r="E1822" s="47" t="s">
        <v>271</v>
      </c>
      <c r="F1822" s="47" t="s">
        <v>10838</v>
      </c>
      <c r="G1822" s="47" t="s">
        <v>10839</v>
      </c>
      <c r="H1822" s="47" t="s">
        <v>10840</v>
      </c>
      <c r="I1822" s="47" t="s">
        <v>10769</v>
      </c>
      <c r="J1822" s="47" t="s">
        <v>10839</v>
      </c>
      <c r="K1822" s="47" t="s">
        <v>14608</v>
      </c>
      <c r="L1822" s="47"/>
      <c r="M1822" s="47">
        <v>-34.884759754000797</v>
      </c>
      <c r="N1822" s="47">
        <v>-57.894284390981383</v>
      </c>
      <c r="O1822" s="47" t="s">
        <v>17063</v>
      </c>
      <c r="P1822" s="47">
        <v>1</v>
      </c>
      <c r="Q1822">
        <v>33</v>
      </c>
      <c r="S1822" s="23" t="s">
        <v>2347</v>
      </c>
      <c r="T1822" t="str">
        <f t="shared" si="256"/>
        <v>01</v>
      </c>
      <c r="V1822" t="str">
        <f>+VLOOKUP(B1822,MARCO!E:E,1,FALSE)</f>
        <v>Berisso</v>
      </c>
      <c r="W1822" t="s">
        <v>134</v>
      </c>
      <c r="X1822" t="s">
        <v>134</v>
      </c>
      <c r="Y1822" t="str">
        <f t="shared" si="257"/>
        <v>R 1 - D 113 - 451 - 4586</v>
      </c>
      <c r="Z1822" t="s">
        <v>20</v>
      </c>
      <c r="AA1822" t="s">
        <v>2349</v>
      </c>
      <c r="AB1822" t="s">
        <v>21</v>
      </c>
      <c r="AD1822" t="str">
        <f t="shared" si="258"/>
        <v>Club Villa Paula</v>
      </c>
      <c r="AE1822" t="s">
        <v>22</v>
      </c>
      <c r="AF1822" t="s">
        <v>23</v>
      </c>
      <c r="AG1822" t="s">
        <v>26</v>
      </c>
      <c r="AH1822" t="s">
        <v>2348</v>
      </c>
      <c r="AI1822" s="13">
        <f t="shared" si="259"/>
        <v>33</v>
      </c>
      <c r="AJ1822" s="13">
        <f t="shared" si="260"/>
        <v>1</v>
      </c>
      <c r="AK1822" s="21">
        <v>1</v>
      </c>
      <c r="AM1822" t="s">
        <v>2154</v>
      </c>
      <c r="AN1822" t="str">
        <f t="shared" si="254"/>
        <v>R01</v>
      </c>
      <c r="AO1822" s="20" t="str">
        <f t="shared" si="255"/>
        <v>FINES_R01</v>
      </c>
      <c r="AP1822" s="25">
        <f t="shared" si="261"/>
        <v>0</v>
      </c>
      <c r="AQ1822" s="24" t="str">
        <f>+IFERROR(VLOOKUP(Y1822,#REF!,2,FALSE),"-")</f>
        <v>-</v>
      </c>
      <c r="AR1822" s="13" t="s">
        <v>2393</v>
      </c>
      <c r="AS1822" t="s">
        <v>2397</v>
      </c>
      <c r="AT1822" t="str">
        <f t="shared" si="262"/>
        <v>Calle 152 E/ 12 Y 13 - e/ 12 y 13 - Berisso</v>
      </c>
    </row>
    <row r="1823" spans="1:46" ht="15.75" thickBot="1" x14ac:dyDescent="0.3">
      <c r="A1823" s="47">
        <v>1</v>
      </c>
      <c r="B1823" s="47" t="s">
        <v>1843</v>
      </c>
      <c r="C1823" s="47" t="s">
        <v>2369</v>
      </c>
      <c r="D1823" s="47" t="s">
        <v>1854</v>
      </c>
      <c r="E1823" s="47" t="s">
        <v>228</v>
      </c>
      <c r="F1823" s="47" t="s">
        <v>10842</v>
      </c>
      <c r="G1823" s="47" t="s">
        <v>10843</v>
      </c>
      <c r="H1823" s="47" t="s">
        <v>10844</v>
      </c>
      <c r="I1823" s="47" t="s">
        <v>10769</v>
      </c>
      <c r="J1823" s="47"/>
      <c r="K1823" s="47" t="s">
        <v>14609</v>
      </c>
      <c r="L1823" s="47">
        <v>0.36128947138786321</v>
      </c>
      <c r="M1823" s="47">
        <v>-34.8800411</v>
      </c>
      <c r="N1823" s="47">
        <v>-57.897201709999997</v>
      </c>
      <c r="O1823" s="47" t="s">
        <v>17064</v>
      </c>
      <c r="P1823" s="47">
        <v>1</v>
      </c>
      <c r="Q1823">
        <v>23</v>
      </c>
      <c r="S1823" s="23" t="s">
        <v>2347</v>
      </c>
      <c r="T1823" t="str">
        <f t="shared" si="256"/>
        <v>01</v>
      </c>
      <c r="V1823" t="str">
        <f>+VLOOKUP(B1823,MARCO!E:E,1,FALSE)</f>
        <v>Berisso</v>
      </c>
      <c r="W1823" t="s">
        <v>134</v>
      </c>
      <c r="X1823" t="s">
        <v>134</v>
      </c>
      <c r="Y1823" t="str">
        <f t="shared" si="257"/>
        <v>R 1 - D 113 - 452 - 2059</v>
      </c>
      <c r="Z1823" t="s">
        <v>20</v>
      </c>
      <c r="AA1823" t="s">
        <v>2349</v>
      </c>
      <c r="AB1823" t="s">
        <v>21</v>
      </c>
      <c r="AD1823" t="str">
        <f t="shared" si="258"/>
        <v>Comedor Los Peques</v>
      </c>
      <c r="AE1823" t="s">
        <v>22</v>
      </c>
      <c r="AF1823" t="s">
        <v>23</v>
      </c>
      <c r="AG1823" t="s">
        <v>26</v>
      </c>
      <c r="AH1823" t="s">
        <v>2348</v>
      </c>
      <c r="AI1823" s="13">
        <f t="shared" si="259"/>
        <v>23</v>
      </c>
      <c r="AJ1823" s="13">
        <f t="shared" si="260"/>
        <v>1</v>
      </c>
      <c r="AK1823" s="21">
        <v>1</v>
      </c>
      <c r="AM1823" t="s">
        <v>2154</v>
      </c>
      <c r="AN1823" t="str">
        <f t="shared" si="254"/>
        <v>R01</v>
      </c>
      <c r="AO1823" s="20" t="str">
        <f t="shared" si="255"/>
        <v>FINES_R01</v>
      </c>
      <c r="AP1823" s="25">
        <f t="shared" si="261"/>
        <v>0.36128947138786321</v>
      </c>
      <c r="AQ1823" s="24" t="str">
        <f>+IFERROR(VLOOKUP(Y1823,#REF!,2,FALSE),"-")</f>
        <v>-</v>
      </c>
      <c r="AR1823" s="13" t="s">
        <v>2393</v>
      </c>
      <c r="AS1823" t="s">
        <v>2398</v>
      </c>
      <c r="AT1823" t="str">
        <f t="shared" si="262"/>
        <v>Calle 154 - e/ 25 y 26 - Berisso</v>
      </c>
    </row>
    <row r="1824" spans="1:46" ht="15.75" thickBot="1" x14ac:dyDescent="0.3">
      <c r="A1824" s="47">
        <v>1</v>
      </c>
      <c r="B1824" s="47" t="s">
        <v>1843</v>
      </c>
      <c r="C1824" s="47" t="s">
        <v>2378</v>
      </c>
      <c r="D1824" s="47" t="s">
        <v>1853</v>
      </c>
      <c r="E1824" s="47" t="s">
        <v>271</v>
      </c>
      <c r="F1824" s="47" t="s">
        <v>10846</v>
      </c>
      <c r="G1824" s="47" t="s">
        <v>10847</v>
      </c>
      <c r="H1824" s="47" t="s">
        <v>10848</v>
      </c>
      <c r="I1824" s="47" t="s">
        <v>10769</v>
      </c>
      <c r="J1824" s="47" t="s">
        <v>2844</v>
      </c>
      <c r="K1824" s="47" t="s">
        <v>14610</v>
      </c>
      <c r="L1824" s="47">
        <v>0.33329287171363831</v>
      </c>
      <c r="M1824" s="47">
        <v>-34.93456043796958</v>
      </c>
      <c r="N1824" s="47">
        <v>-57.879258905650907</v>
      </c>
      <c r="O1824" s="47" t="s">
        <v>17065</v>
      </c>
      <c r="P1824" s="47">
        <v>1</v>
      </c>
      <c r="Q1824">
        <v>16</v>
      </c>
      <c r="S1824" s="23" t="s">
        <v>2347</v>
      </c>
      <c r="T1824" t="str">
        <f t="shared" si="256"/>
        <v>01</v>
      </c>
      <c r="V1824" t="str">
        <f>+VLOOKUP(B1824,MARCO!E:E,1,FALSE)</f>
        <v>Berisso</v>
      </c>
      <c r="W1824" t="s">
        <v>134</v>
      </c>
      <c r="X1824" t="s">
        <v>134</v>
      </c>
      <c r="Y1824" t="str">
        <f t="shared" si="257"/>
        <v>R 1 - D 113 - 451 - 4622</v>
      </c>
      <c r="Z1824" t="s">
        <v>20</v>
      </c>
      <c r="AA1824" t="s">
        <v>2349</v>
      </c>
      <c r="AB1824" t="s">
        <v>21</v>
      </c>
      <c r="AD1824" t="str">
        <f t="shared" si="258"/>
        <v>C.cultural Y Polideportvo Papa Francisco</v>
      </c>
      <c r="AE1824" t="s">
        <v>22</v>
      </c>
      <c r="AF1824" t="s">
        <v>23</v>
      </c>
      <c r="AG1824" t="s">
        <v>26</v>
      </c>
      <c r="AH1824" t="s">
        <v>2348</v>
      </c>
      <c r="AI1824" s="13">
        <f t="shared" si="259"/>
        <v>16</v>
      </c>
      <c r="AJ1824" s="13">
        <f t="shared" si="260"/>
        <v>1</v>
      </c>
      <c r="AK1824" s="21">
        <v>1</v>
      </c>
      <c r="AM1824" t="s">
        <v>2154</v>
      </c>
      <c r="AN1824" t="str">
        <f t="shared" si="254"/>
        <v>R01</v>
      </c>
      <c r="AO1824" s="20" t="str">
        <f t="shared" si="255"/>
        <v>FINES_R01</v>
      </c>
      <c r="AP1824" s="25">
        <f t="shared" si="261"/>
        <v>0.33329287171363831</v>
      </c>
      <c r="AQ1824" s="24" t="str">
        <f>+IFERROR(VLOOKUP(Y1824,#REF!,2,FALSE),"-")</f>
        <v>-</v>
      </c>
      <c r="AR1824" s="13" t="s">
        <v>2393</v>
      </c>
      <c r="AS1824" t="s">
        <v>2397</v>
      </c>
      <c r="AT1824" t="str">
        <f t="shared" si="262"/>
        <v>Calle 44 - e/ 126 - Berisso</v>
      </c>
    </row>
    <row r="1825" spans="1:46" ht="15.75" thickBot="1" x14ac:dyDescent="0.3">
      <c r="A1825" s="47">
        <v>1</v>
      </c>
      <c r="B1825" s="47" t="s">
        <v>1857</v>
      </c>
      <c r="C1825" s="47" t="s">
        <v>2369</v>
      </c>
      <c r="D1825" s="47" t="s">
        <v>1864</v>
      </c>
      <c r="E1825" s="47" t="s">
        <v>228</v>
      </c>
      <c r="F1825" s="47" t="s">
        <v>10852</v>
      </c>
      <c r="G1825" s="47" t="s">
        <v>10853</v>
      </c>
      <c r="H1825" s="47" t="s">
        <v>10854</v>
      </c>
      <c r="I1825" s="47" t="s">
        <v>10769</v>
      </c>
      <c r="J1825" s="47" t="s">
        <v>2764</v>
      </c>
      <c r="K1825" s="47" t="s">
        <v>14611</v>
      </c>
      <c r="L1825" s="47">
        <v>0.62253791093826294</v>
      </c>
      <c r="M1825" s="47">
        <v>-34.807620499999999</v>
      </c>
      <c r="N1825" s="47">
        <v>-57.988142000000003</v>
      </c>
      <c r="O1825" s="47" t="s">
        <v>17066</v>
      </c>
      <c r="P1825" s="47">
        <v>1</v>
      </c>
      <c r="Q1825">
        <v>18</v>
      </c>
      <c r="S1825" s="23" t="s">
        <v>2347</v>
      </c>
      <c r="T1825" t="str">
        <f t="shared" si="256"/>
        <v>01</v>
      </c>
      <c r="V1825" t="str">
        <f>+VLOOKUP(B1825,MARCO!E:E,1,FALSE)</f>
        <v>Ensenada</v>
      </c>
      <c r="W1825" t="s">
        <v>134</v>
      </c>
      <c r="X1825" t="s">
        <v>134</v>
      </c>
      <c r="Y1825" t="str">
        <f t="shared" si="257"/>
        <v>R 1 - D 114 - 452 - 4407</v>
      </c>
      <c r="Z1825" t="s">
        <v>20</v>
      </c>
      <c r="AA1825" t="s">
        <v>2349</v>
      </c>
      <c r="AB1825" t="s">
        <v>21</v>
      </c>
      <c r="AD1825" t="str">
        <f t="shared" si="258"/>
        <v>Barquitos De Papel</v>
      </c>
      <c r="AE1825" t="s">
        <v>22</v>
      </c>
      <c r="AF1825" t="s">
        <v>23</v>
      </c>
      <c r="AG1825" t="s">
        <v>26</v>
      </c>
      <c r="AH1825" t="s">
        <v>2348</v>
      </c>
      <c r="AI1825" s="13">
        <f t="shared" si="259"/>
        <v>18</v>
      </c>
      <c r="AJ1825" s="13">
        <f t="shared" si="260"/>
        <v>1</v>
      </c>
      <c r="AK1825" s="21">
        <v>1</v>
      </c>
      <c r="AM1825" t="s">
        <v>2154</v>
      </c>
      <c r="AN1825" t="str">
        <f t="shared" si="254"/>
        <v>R01</v>
      </c>
      <c r="AO1825" s="20" t="str">
        <f t="shared" si="255"/>
        <v>FINES_R01</v>
      </c>
      <c r="AP1825" s="25">
        <f t="shared" si="261"/>
        <v>0.62253791093826294</v>
      </c>
      <c r="AQ1825" s="24" t="str">
        <f>+IFERROR(VLOOKUP(Y1825,#REF!,2,FALSE),"-")</f>
        <v>-</v>
      </c>
      <c r="AR1825" s="13" t="s">
        <v>2393</v>
      </c>
      <c r="AS1825" t="s">
        <v>2397</v>
      </c>
      <c r="AT1825" t="str">
        <f t="shared" si="262"/>
        <v>Isla Santiago - e/ S/d y S/d - Ensenada Punta Lara</v>
      </c>
    </row>
    <row r="1826" spans="1:46" ht="15.75" thickBot="1" x14ac:dyDescent="0.3">
      <c r="A1826" s="47">
        <v>1</v>
      </c>
      <c r="B1826" s="47" t="s">
        <v>2071</v>
      </c>
      <c r="C1826" s="47" t="s">
        <v>2378</v>
      </c>
      <c r="D1826" s="47" t="s">
        <v>2073</v>
      </c>
      <c r="E1826" s="47" t="s">
        <v>180</v>
      </c>
      <c r="F1826" s="47" t="s">
        <v>10857</v>
      </c>
      <c r="G1826" s="47" t="s">
        <v>10858</v>
      </c>
      <c r="H1826" s="47" t="s">
        <v>10859</v>
      </c>
      <c r="I1826" s="47" t="s">
        <v>10769</v>
      </c>
      <c r="J1826" s="47"/>
      <c r="K1826" s="47" t="s">
        <v>14612</v>
      </c>
      <c r="L1826" s="47">
        <v>0.52671682834625244</v>
      </c>
      <c r="M1826" s="47">
        <v>-35.400048978393762</v>
      </c>
      <c r="N1826" s="47">
        <v>-57.328026641714651</v>
      </c>
      <c r="O1826" s="47" t="s">
        <v>17067</v>
      </c>
      <c r="P1826" s="47">
        <v>1</v>
      </c>
      <c r="Q1826">
        <v>16</v>
      </c>
      <c r="S1826" s="23" t="s">
        <v>2347</v>
      </c>
      <c r="T1826" t="str">
        <f t="shared" si="256"/>
        <v>01</v>
      </c>
      <c r="V1826" t="str">
        <f>+VLOOKUP(B1826,MARCO!E:E,1,FALSE)</f>
        <v>Punta Indio</v>
      </c>
      <c r="W1826" t="s">
        <v>134</v>
      </c>
      <c r="X1826" t="s">
        <v>134</v>
      </c>
      <c r="Y1826" t="str">
        <f t="shared" si="257"/>
        <v>R 1 - D 134 - 451 - 4234</v>
      </c>
      <c r="Z1826" t="s">
        <v>20</v>
      </c>
      <c r="AA1826" t="s">
        <v>2349</v>
      </c>
      <c r="AB1826" t="s">
        <v>21</v>
      </c>
      <c r="AD1826" t="str">
        <f t="shared" si="258"/>
        <v>Casa Del Niño</v>
      </c>
      <c r="AE1826" t="s">
        <v>22</v>
      </c>
      <c r="AF1826" t="s">
        <v>23</v>
      </c>
      <c r="AG1826" t="s">
        <v>26</v>
      </c>
      <c r="AH1826" t="s">
        <v>2348</v>
      </c>
      <c r="AI1826" s="13">
        <f t="shared" si="259"/>
        <v>16</v>
      </c>
      <c r="AJ1826" s="13">
        <f t="shared" si="260"/>
        <v>1</v>
      </c>
      <c r="AK1826" s="21">
        <v>1</v>
      </c>
      <c r="AM1826" t="s">
        <v>2154</v>
      </c>
      <c r="AN1826" t="str">
        <f t="shared" si="254"/>
        <v>R01</v>
      </c>
      <c r="AO1826" s="20" t="str">
        <f t="shared" si="255"/>
        <v>FINES_R01</v>
      </c>
      <c r="AP1826" s="25">
        <f t="shared" si="261"/>
        <v>0.52671682834625244</v>
      </c>
      <c r="AQ1826" s="24" t="str">
        <f>+IFERROR(VLOOKUP(Y1826,#REF!,2,FALSE),"-")</f>
        <v>-</v>
      </c>
      <c r="AR1826" s="13" t="s">
        <v>2394</v>
      </c>
      <c r="AS1826" t="s">
        <v>2398</v>
      </c>
      <c r="AT1826" t="str">
        <f t="shared" si="262"/>
        <v>Calle 26 - e/ Diagonal 51 y 41 - VerÓnica</v>
      </c>
    </row>
    <row r="1827" spans="1:46" ht="15.75" thickBot="1" x14ac:dyDescent="0.3">
      <c r="A1827" s="47">
        <v>1</v>
      </c>
      <c r="B1827" s="47" t="s">
        <v>2071</v>
      </c>
      <c r="C1827" s="47" t="s">
        <v>2378</v>
      </c>
      <c r="D1827" s="47" t="s">
        <v>2073</v>
      </c>
      <c r="E1827" s="47" t="s">
        <v>180</v>
      </c>
      <c r="F1827" s="47" t="s">
        <v>10861</v>
      </c>
      <c r="G1827" s="47" t="s">
        <v>10862</v>
      </c>
      <c r="H1827" s="47" t="s">
        <v>10863</v>
      </c>
      <c r="I1827" s="47" t="s">
        <v>10769</v>
      </c>
      <c r="J1827" s="47" t="s">
        <v>10862</v>
      </c>
      <c r="K1827" s="47" t="s">
        <v>14613</v>
      </c>
      <c r="L1827" s="47">
        <v>0.51089733839035034</v>
      </c>
      <c r="M1827" s="47">
        <v>-35.380222162140313</v>
      </c>
      <c r="N1827" s="47">
        <v>-57.33472101288509</v>
      </c>
      <c r="O1827" s="47" t="s">
        <v>17068</v>
      </c>
      <c r="P1827" s="47">
        <v>1</v>
      </c>
      <c r="Q1827">
        <v>16</v>
      </c>
      <c r="S1827" s="23" t="s">
        <v>2347</v>
      </c>
      <c r="T1827" t="str">
        <f t="shared" si="256"/>
        <v>01</v>
      </c>
      <c r="V1827" t="str">
        <f>+VLOOKUP(B1827,MARCO!E:E,1,FALSE)</f>
        <v>Punta Indio</v>
      </c>
      <c r="W1827" t="s">
        <v>134</v>
      </c>
      <c r="X1827" t="s">
        <v>134</v>
      </c>
      <c r="Y1827" t="str">
        <f t="shared" si="257"/>
        <v>R 1 - D 134 - 451 - 4231</v>
      </c>
      <c r="Z1827" t="s">
        <v>20</v>
      </c>
      <c r="AA1827" t="s">
        <v>2349</v>
      </c>
      <c r="AB1827" t="s">
        <v>21</v>
      </c>
      <c r="AD1827" t="str">
        <f t="shared" si="258"/>
        <v>Frente Grande Punta Indio</v>
      </c>
      <c r="AE1827" t="s">
        <v>22</v>
      </c>
      <c r="AF1827" t="s">
        <v>23</v>
      </c>
      <c r="AG1827" t="s">
        <v>26</v>
      </c>
      <c r="AH1827" t="s">
        <v>2348</v>
      </c>
      <c r="AI1827" s="13">
        <f t="shared" si="259"/>
        <v>16</v>
      </c>
      <c r="AJ1827" s="13">
        <f t="shared" si="260"/>
        <v>1</v>
      </c>
      <c r="AK1827" s="21">
        <v>1</v>
      </c>
      <c r="AM1827" t="s">
        <v>2154</v>
      </c>
      <c r="AN1827" t="str">
        <f t="shared" si="254"/>
        <v>R01</v>
      </c>
      <c r="AO1827" s="20" t="str">
        <f t="shared" si="255"/>
        <v>FINES_R01</v>
      </c>
      <c r="AP1827" s="25">
        <f t="shared" si="261"/>
        <v>0.51089733839035034</v>
      </c>
      <c r="AQ1827" s="24" t="str">
        <f>+IFERROR(VLOOKUP(Y1827,#REF!,2,FALSE),"-")</f>
        <v>-</v>
      </c>
      <c r="AR1827" s="13" t="s">
        <v>2394</v>
      </c>
      <c r="AS1827" t="s">
        <v>2398</v>
      </c>
      <c r="AT1827" t="str">
        <f t="shared" si="262"/>
        <v>Circunvalación 14° - e/ Circunvalación 3° y 21 - VerÓnica</v>
      </c>
    </row>
    <row r="1828" spans="1:46" ht="15.75" thickBot="1" x14ac:dyDescent="0.3">
      <c r="A1828" s="47">
        <v>1</v>
      </c>
      <c r="B1828" s="47" t="s">
        <v>2071</v>
      </c>
      <c r="C1828" s="47" t="s">
        <v>2378</v>
      </c>
      <c r="D1828" s="47" t="s">
        <v>2073</v>
      </c>
      <c r="E1828" s="47" t="s">
        <v>180</v>
      </c>
      <c r="F1828" s="47" t="s">
        <v>10865</v>
      </c>
      <c r="G1828" s="47" t="s">
        <v>4082</v>
      </c>
      <c r="H1828" s="47" t="s">
        <v>10866</v>
      </c>
      <c r="I1828" s="47" t="s">
        <v>10769</v>
      </c>
      <c r="J1828" s="47" t="s">
        <v>10868</v>
      </c>
      <c r="K1828" s="47" t="s">
        <v>14614</v>
      </c>
      <c r="L1828" s="47">
        <v>0.25745248794555659</v>
      </c>
      <c r="M1828" s="47">
        <v>-35.388672936841999</v>
      </c>
      <c r="N1828" s="47">
        <v>-57.339681098025999</v>
      </c>
      <c r="O1828" s="47" t="s">
        <v>17069</v>
      </c>
      <c r="P1828" s="47">
        <v>1</v>
      </c>
      <c r="Q1828">
        <v>13</v>
      </c>
      <c r="S1828" s="23" t="s">
        <v>2347</v>
      </c>
      <c r="T1828" t="str">
        <f t="shared" si="256"/>
        <v>01</v>
      </c>
      <c r="V1828" t="str">
        <f>+VLOOKUP(B1828,MARCO!E:E,1,FALSE)</f>
        <v>Punta Indio</v>
      </c>
      <c r="W1828" t="s">
        <v>134</v>
      </c>
      <c r="X1828" t="s">
        <v>134</v>
      </c>
      <c r="Y1828" t="str">
        <f t="shared" si="257"/>
        <v>R 1 - D 134 - 451 - 4109</v>
      </c>
      <c r="Z1828" t="s">
        <v>20</v>
      </c>
      <c r="AA1828" t="s">
        <v>2349</v>
      </c>
      <c r="AB1828" t="s">
        <v>21</v>
      </c>
      <c r="AD1828" t="str">
        <f t="shared" si="258"/>
        <v>Arco Iris</v>
      </c>
      <c r="AE1828" t="s">
        <v>22</v>
      </c>
      <c r="AF1828" t="s">
        <v>23</v>
      </c>
      <c r="AG1828" t="s">
        <v>26</v>
      </c>
      <c r="AH1828" t="s">
        <v>2348</v>
      </c>
      <c r="AI1828" s="13">
        <f t="shared" si="259"/>
        <v>13</v>
      </c>
      <c r="AJ1828" s="13">
        <f t="shared" si="260"/>
        <v>1</v>
      </c>
      <c r="AK1828" s="21">
        <v>1</v>
      </c>
      <c r="AM1828" t="s">
        <v>2154</v>
      </c>
      <c r="AN1828" t="str">
        <f t="shared" si="254"/>
        <v>R01</v>
      </c>
      <c r="AO1828" s="20" t="str">
        <f t="shared" si="255"/>
        <v>FINES_R01</v>
      </c>
      <c r="AP1828" s="25">
        <f t="shared" si="261"/>
        <v>0.25745248794555659</v>
      </c>
      <c r="AQ1828" s="24" t="str">
        <f>+IFERROR(VLOOKUP(Y1828,#REF!,2,FALSE),"-")</f>
        <v>-</v>
      </c>
      <c r="AR1828" s="13" t="s">
        <v>2394</v>
      </c>
      <c r="AS1828" t="s">
        <v>2397</v>
      </c>
      <c r="AT1828" t="str">
        <f t="shared" si="262"/>
        <v>Calle 27 - 1581 e/ 30 y 32 - VerÓnica</v>
      </c>
    </row>
    <row r="1829" spans="1:46" ht="15.75" thickBot="1" x14ac:dyDescent="0.3">
      <c r="A1829" s="47">
        <v>1</v>
      </c>
      <c r="B1829" s="47" t="s">
        <v>2071</v>
      </c>
      <c r="C1829" s="47" t="s">
        <v>2378</v>
      </c>
      <c r="D1829" s="47" t="s">
        <v>2073</v>
      </c>
      <c r="E1829" s="47" t="s">
        <v>180</v>
      </c>
      <c r="F1829" s="47" t="s">
        <v>10869</v>
      </c>
      <c r="G1829" s="47" t="s">
        <v>10870</v>
      </c>
      <c r="H1829" s="47" t="s">
        <v>10871</v>
      </c>
      <c r="I1829" s="47" t="s">
        <v>10769</v>
      </c>
      <c r="J1829" s="47"/>
      <c r="K1829" s="47" t="s">
        <v>14615</v>
      </c>
      <c r="L1829" s="47">
        <v>0.36090371012687678</v>
      </c>
      <c r="M1829" s="47">
        <v>-35.401384013368002</v>
      </c>
      <c r="N1829" s="47">
        <v>-57.636044561901997</v>
      </c>
      <c r="O1829" s="47" t="s">
        <v>17070</v>
      </c>
      <c r="P1829" s="47">
        <v>1</v>
      </c>
      <c r="Q1829">
        <v>7</v>
      </c>
      <c r="S1829" s="23" t="s">
        <v>2347</v>
      </c>
      <c r="T1829" t="str">
        <f t="shared" si="256"/>
        <v>01</v>
      </c>
      <c r="V1829" t="str">
        <f>+VLOOKUP(B1829,MARCO!E:E,1,FALSE)</f>
        <v>Punta Indio</v>
      </c>
      <c r="W1829" t="s">
        <v>134</v>
      </c>
      <c r="X1829" t="s">
        <v>134</v>
      </c>
      <c r="Y1829" t="str">
        <f t="shared" si="257"/>
        <v>R 1 - D 134 - 451 - 4233</v>
      </c>
      <c r="Z1829" t="s">
        <v>20</v>
      </c>
      <c r="AA1829" t="s">
        <v>2349</v>
      </c>
      <c r="AB1829" t="s">
        <v>21</v>
      </c>
      <c r="AD1829" t="str">
        <f t="shared" si="258"/>
        <v>La Viruta</v>
      </c>
      <c r="AE1829" t="s">
        <v>22</v>
      </c>
      <c r="AF1829" t="s">
        <v>23</v>
      </c>
      <c r="AG1829" t="s">
        <v>26</v>
      </c>
      <c r="AH1829" t="s">
        <v>2348</v>
      </c>
      <c r="AI1829" s="13">
        <f t="shared" si="259"/>
        <v>7</v>
      </c>
      <c r="AJ1829" s="13">
        <f t="shared" si="260"/>
        <v>1</v>
      </c>
      <c r="AK1829" s="21">
        <v>1</v>
      </c>
      <c r="AM1829" t="s">
        <v>2154</v>
      </c>
      <c r="AN1829" t="str">
        <f t="shared" si="254"/>
        <v>R01</v>
      </c>
      <c r="AO1829" s="20" t="str">
        <f t="shared" si="255"/>
        <v>FINES_R01</v>
      </c>
      <c r="AP1829" s="25">
        <f t="shared" si="261"/>
        <v>0.36090371012687678</v>
      </c>
      <c r="AQ1829" s="24" t="str">
        <f>+IFERROR(VLOOKUP(Y1829,#REF!,2,FALSE),"-")</f>
        <v>-</v>
      </c>
      <c r="AR1829" s="13" t="s">
        <v>2394</v>
      </c>
      <c r="AS1829" t="s">
        <v>2398</v>
      </c>
      <c r="AT1829" t="str">
        <f t="shared" si="262"/>
        <v>Ruta 20 - zona rural - La Viruta</v>
      </c>
    </row>
    <row r="1830" spans="1:46" ht="15.75" thickBot="1" x14ac:dyDescent="0.3">
      <c r="A1830" s="47">
        <v>1</v>
      </c>
      <c r="B1830" s="47" t="s">
        <v>2071</v>
      </c>
      <c r="C1830" s="47" t="s">
        <v>2378</v>
      </c>
      <c r="D1830" s="47" t="s">
        <v>2073</v>
      </c>
      <c r="E1830" s="47" t="s">
        <v>180</v>
      </c>
      <c r="F1830" s="47" t="s">
        <v>10873</v>
      </c>
      <c r="G1830" s="47" t="s">
        <v>10874</v>
      </c>
      <c r="H1830" s="47" t="s">
        <v>10875</v>
      </c>
      <c r="I1830" s="47" t="s">
        <v>10769</v>
      </c>
      <c r="J1830" s="47"/>
      <c r="K1830" s="47" t="s">
        <v>14616</v>
      </c>
      <c r="L1830" s="47">
        <v>0.45691114664077759</v>
      </c>
      <c r="M1830" s="47">
        <v>-35.271730597723</v>
      </c>
      <c r="N1830" s="47">
        <v>-57.229552733353003</v>
      </c>
      <c r="O1830" s="47" t="s">
        <v>17071</v>
      </c>
      <c r="P1830" s="47">
        <v>1</v>
      </c>
      <c r="Q1830">
        <v>13</v>
      </c>
      <c r="S1830" s="23" t="s">
        <v>2347</v>
      </c>
      <c r="T1830" t="str">
        <f t="shared" si="256"/>
        <v>01</v>
      </c>
      <c r="V1830" t="str">
        <f>+VLOOKUP(B1830,MARCO!E:E,1,FALSE)</f>
        <v>Punta Indio</v>
      </c>
      <c r="W1830" t="s">
        <v>134</v>
      </c>
      <c r="X1830" t="s">
        <v>134</v>
      </c>
      <c r="Y1830" t="str">
        <f t="shared" si="257"/>
        <v>R 1 - D 134 - 451 - 4236</v>
      </c>
      <c r="Z1830" t="s">
        <v>20</v>
      </c>
      <c r="AA1830" t="s">
        <v>2349</v>
      </c>
      <c r="AB1830" t="s">
        <v>21</v>
      </c>
      <c r="AD1830" t="str">
        <f t="shared" si="258"/>
        <v>Sociedad De Fomento Punta Indio</v>
      </c>
      <c r="AE1830" t="s">
        <v>22</v>
      </c>
      <c r="AF1830" t="s">
        <v>23</v>
      </c>
      <c r="AG1830" t="s">
        <v>26</v>
      </c>
      <c r="AH1830" t="s">
        <v>2348</v>
      </c>
      <c r="AI1830" s="13">
        <f t="shared" si="259"/>
        <v>13</v>
      </c>
      <c r="AJ1830" s="13">
        <f t="shared" si="260"/>
        <v>1</v>
      </c>
      <c r="AK1830" s="21">
        <v>1</v>
      </c>
      <c r="AM1830" t="s">
        <v>2154</v>
      </c>
      <c r="AN1830" t="str">
        <f t="shared" si="254"/>
        <v>R01</v>
      </c>
      <c r="AO1830" s="20" t="str">
        <f t="shared" si="255"/>
        <v>FINES_R01</v>
      </c>
      <c r="AP1830" s="25">
        <f t="shared" si="261"/>
        <v>0.45691114664077759</v>
      </c>
      <c r="AQ1830" s="24" t="str">
        <f>+IFERROR(VLOOKUP(Y1830,#REF!,2,FALSE),"-")</f>
        <v>-</v>
      </c>
      <c r="AR1830" s="13" t="s">
        <v>2394</v>
      </c>
      <c r="AS1830" t="s">
        <v>2397</v>
      </c>
      <c r="AT1830" t="str">
        <f t="shared" si="262"/>
        <v>Calle Celso Prada - e/ Fueguinos y Agaces - Punta Indio</v>
      </c>
    </row>
    <row r="1831" spans="1:46" ht="15.75" thickBot="1" x14ac:dyDescent="0.3">
      <c r="A1831" s="47">
        <v>1</v>
      </c>
      <c r="B1831" s="47" t="s">
        <v>2071</v>
      </c>
      <c r="C1831" s="47" t="s">
        <v>2378</v>
      </c>
      <c r="D1831" s="47" t="s">
        <v>2073</v>
      </c>
      <c r="E1831" s="47" t="s">
        <v>180</v>
      </c>
      <c r="F1831" s="47" t="s">
        <v>10877</v>
      </c>
      <c r="G1831" s="47" t="s">
        <v>10878</v>
      </c>
      <c r="H1831" s="47" t="s">
        <v>10879</v>
      </c>
      <c r="I1831" s="47" t="s">
        <v>10769</v>
      </c>
      <c r="J1831" s="47"/>
      <c r="K1831" s="47" t="s">
        <v>14617</v>
      </c>
      <c r="L1831" s="47">
        <v>0.25623422861099238</v>
      </c>
      <c r="M1831" s="47">
        <v>-35.389746788605002</v>
      </c>
      <c r="N1831" s="47">
        <v>-57.335852364700003</v>
      </c>
      <c r="O1831" s="47" t="s">
        <v>17072</v>
      </c>
      <c r="P1831" s="47">
        <v>1</v>
      </c>
      <c r="Q1831">
        <v>18</v>
      </c>
      <c r="S1831" s="23" t="s">
        <v>2347</v>
      </c>
      <c r="T1831" t="str">
        <f t="shared" si="256"/>
        <v>01</v>
      </c>
      <c r="V1831" t="str">
        <f>+VLOOKUP(B1831,MARCO!E:E,1,FALSE)</f>
        <v>Punta Indio</v>
      </c>
      <c r="W1831" t="s">
        <v>134</v>
      </c>
      <c r="X1831" t="s">
        <v>134</v>
      </c>
      <c r="Y1831" t="str">
        <f t="shared" si="257"/>
        <v>R 1 - D 134 - 451 - 4235</v>
      </c>
      <c r="Z1831" t="s">
        <v>20</v>
      </c>
      <c r="AA1831" t="s">
        <v>2349</v>
      </c>
      <c r="AB1831" t="s">
        <v>21</v>
      </c>
      <c r="AD1831" t="str">
        <f t="shared" si="258"/>
        <v>Club Juventud Unida Verónica</v>
      </c>
      <c r="AE1831" t="s">
        <v>22</v>
      </c>
      <c r="AF1831" t="s">
        <v>23</v>
      </c>
      <c r="AG1831" t="s">
        <v>26</v>
      </c>
      <c r="AH1831" t="s">
        <v>2348</v>
      </c>
      <c r="AI1831" s="13">
        <f t="shared" si="259"/>
        <v>18</v>
      </c>
      <c r="AJ1831" s="13">
        <f t="shared" si="260"/>
        <v>1</v>
      </c>
      <c r="AK1831" s="21">
        <v>1</v>
      </c>
      <c r="AM1831" t="s">
        <v>2154</v>
      </c>
      <c r="AN1831" t="str">
        <f t="shared" si="254"/>
        <v>R01</v>
      </c>
      <c r="AO1831" s="20" t="str">
        <f t="shared" si="255"/>
        <v>FINES_R01</v>
      </c>
      <c r="AP1831" s="25">
        <f t="shared" si="261"/>
        <v>0.25623422861099238</v>
      </c>
      <c r="AQ1831" s="24" t="str">
        <f>+IFERROR(VLOOKUP(Y1831,#REF!,2,FALSE),"-")</f>
        <v>-</v>
      </c>
      <c r="AR1831" s="13" t="s">
        <v>2394</v>
      </c>
      <c r="AS1831" t="s">
        <v>2398</v>
      </c>
      <c r="AT1831" t="str">
        <f t="shared" si="262"/>
        <v>Calle 28 - esq. 29 e/ 29 y 31 - VerÓnica</v>
      </c>
    </row>
    <row r="1832" spans="1:46" ht="15.75" thickBot="1" x14ac:dyDescent="0.3">
      <c r="A1832" s="47">
        <v>1</v>
      </c>
      <c r="B1832" s="47" t="s">
        <v>420</v>
      </c>
      <c r="C1832" s="47" t="s">
        <v>2369</v>
      </c>
      <c r="D1832" s="47" t="s">
        <v>425</v>
      </c>
      <c r="E1832" s="47" t="s">
        <v>228</v>
      </c>
      <c r="F1832" s="47" t="s">
        <v>10881</v>
      </c>
      <c r="G1832" s="47" t="s">
        <v>10882</v>
      </c>
      <c r="H1832" s="47" t="s">
        <v>10883</v>
      </c>
      <c r="I1832" s="47" t="s">
        <v>10769</v>
      </c>
      <c r="J1832" s="47" t="s">
        <v>2962</v>
      </c>
      <c r="K1832" s="47" t="s">
        <v>14618</v>
      </c>
      <c r="L1832" s="47">
        <v>0.59585362672805786</v>
      </c>
      <c r="M1832" s="47">
        <v>-35.102008278194603</v>
      </c>
      <c r="N1832" s="47">
        <v>-58.280952609256303</v>
      </c>
      <c r="O1832" s="47" t="s">
        <v>17073</v>
      </c>
      <c r="P1832" s="47">
        <v>1</v>
      </c>
      <c r="Q1832">
        <v>20</v>
      </c>
      <c r="S1832" s="23" t="s">
        <v>2347</v>
      </c>
      <c r="T1832" t="str">
        <f t="shared" si="256"/>
        <v>01</v>
      </c>
      <c r="V1832" t="str">
        <f>+VLOOKUP(B1832,MARCO!E:E,1,FALSE)</f>
        <v>Brandsen</v>
      </c>
      <c r="W1832" t="s">
        <v>134</v>
      </c>
      <c r="X1832" t="s">
        <v>134</v>
      </c>
      <c r="Y1832" t="str">
        <f t="shared" si="257"/>
        <v>R 1 - D 14 - 452 - 1044</v>
      </c>
      <c r="Z1832" t="s">
        <v>20</v>
      </c>
      <c r="AA1832" t="s">
        <v>2349</v>
      </c>
      <c r="AB1832" t="s">
        <v>21</v>
      </c>
      <c r="AD1832" t="str">
        <f t="shared" si="258"/>
        <v>Escuela Secundaria N° 11</v>
      </c>
      <c r="AE1832" t="s">
        <v>22</v>
      </c>
      <c r="AF1832" t="s">
        <v>23</v>
      </c>
      <c r="AG1832" t="s">
        <v>26</v>
      </c>
      <c r="AH1832" t="s">
        <v>2348</v>
      </c>
      <c r="AI1832" s="13">
        <f t="shared" si="259"/>
        <v>20</v>
      </c>
      <c r="AJ1832" s="13">
        <f t="shared" si="260"/>
        <v>1</v>
      </c>
      <c r="AK1832" s="21">
        <v>1</v>
      </c>
      <c r="AM1832" t="s">
        <v>2154</v>
      </c>
      <c r="AN1832" t="str">
        <f t="shared" si="254"/>
        <v>R01</v>
      </c>
      <c r="AO1832" s="20" t="str">
        <f t="shared" si="255"/>
        <v>FINES_R01</v>
      </c>
      <c r="AP1832" s="25">
        <f t="shared" si="261"/>
        <v>0.59585362672805786</v>
      </c>
      <c r="AQ1832" s="24" t="str">
        <f>+IFERROR(VLOOKUP(Y1832,#REF!,2,FALSE),"-")</f>
        <v>-</v>
      </c>
      <c r="AR1832" s="13" t="s">
        <v>2393</v>
      </c>
      <c r="AS1832" t="s">
        <v>2398</v>
      </c>
      <c r="AT1832" t="str">
        <f t="shared" si="262"/>
        <v>Pueblos Aboriguenes - e/ Pueblos Aborigenes y Mayas - Coronel Brandsen Las Acacias</v>
      </c>
    </row>
    <row r="1833" spans="1:46" ht="15.75" thickBot="1" x14ac:dyDescent="0.3">
      <c r="A1833" s="47">
        <v>1</v>
      </c>
      <c r="B1833" s="47" t="s">
        <v>420</v>
      </c>
      <c r="C1833" s="47" t="s">
        <v>2378</v>
      </c>
      <c r="D1833" s="47" t="s">
        <v>424</v>
      </c>
      <c r="E1833" s="47" t="s">
        <v>180</v>
      </c>
      <c r="F1833" s="47" t="s">
        <v>10886</v>
      </c>
      <c r="G1833" s="47" t="s">
        <v>10887</v>
      </c>
      <c r="H1833" s="47" t="s">
        <v>10888</v>
      </c>
      <c r="I1833" s="47" t="s">
        <v>10769</v>
      </c>
      <c r="J1833" s="47" t="s">
        <v>2962</v>
      </c>
      <c r="K1833" s="47" t="s">
        <v>14619</v>
      </c>
      <c r="L1833" s="47">
        <v>0.64315927028656006</v>
      </c>
      <c r="M1833" s="47">
        <v>-35.133851620254397</v>
      </c>
      <c r="N1833" s="47">
        <v>-58.220650379907902</v>
      </c>
      <c r="O1833" s="47" t="s">
        <v>17074</v>
      </c>
      <c r="P1833" s="47">
        <v>1</v>
      </c>
      <c r="Q1833">
        <v>20</v>
      </c>
      <c r="S1833" s="23" t="s">
        <v>2347</v>
      </c>
      <c r="T1833" t="str">
        <f t="shared" si="256"/>
        <v>01</v>
      </c>
      <c r="V1833" t="str">
        <f>+VLOOKUP(B1833,MARCO!E:E,1,FALSE)</f>
        <v>Brandsen</v>
      </c>
      <c r="W1833" t="s">
        <v>134</v>
      </c>
      <c r="X1833" t="s">
        <v>134</v>
      </c>
      <c r="Y1833" t="str">
        <f t="shared" si="257"/>
        <v>R 1 - D 14 - 451 - 3820</v>
      </c>
      <c r="Z1833" t="s">
        <v>20</v>
      </c>
      <c r="AA1833" t="s">
        <v>2349</v>
      </c>
      <c r="AB1833" t="s">
        <v>21</v>
      </c>
      <c r="AD1833" t="str">
        <f t="shared" si="258"/>
        <v>Primaria N° 18</v>
      </c>
      <c r="AE1833" t="s">
        <v>22</v>
      </c>
      <c r="AF1833" t="s">
        <v>23</v>
      </c>
      <c r="AG1833" t="s">
        <v>26</v>
      </c>
      <c r="AH1833" t="s">
        <v>2348</v>
      </c>
      <c r="AI1833" s="13">
        <f t="shared" si="259"/>
        <v>20</v>
      </c>
      <c r="AJ1833" s="13">
        <f t="shared" si="260"/>
        <v>1</v>
      </c>
      <c r="AK1833" s="21">
        <v>1</v>
      </c>
      <c r="AM1833" t="s">
        <v>2154</v>
      </c>
      <c r="AN1833" t="str">
        <f t="shared" si="254"/>
        <v>R01</v>
      </c>
      <c r="AO1833" s="20" t="str">
        <f t="shared" si="255"/>
        <v>FINES_R01</v>
      </c>
      <c r="AP1833" s="25">
        <f t="shared" si="261"/>
        <v>0.64315927028656006</v>
      </c>
      <c r="AQ1833" s="24" t="str">
        <f>+IFERROR(VLOOKUP(Y1833,#REF!,2,FALSE),"-")</f>
        <v>-</v>
      </c>
      <c r="AR1833" s="13" t="s">
        <v>2393</v>
      </c>
      <c r="AS1833" t="s">
        <v>2398</v>
      </c>
      <c r="AT1833" t="str">
        <f t="shared" si="262"/>
        <v>Paraje La Parada Km.82,500 - Coronel Brandsen La Parada</v>
      </c>
    </row>
    <row r="1834" spans="1:46" ht="15.75" thickBot="1" x14ac:dyDescent="0.3">
      <c r="A1834" s="47">
        <v>1</v>
      </c>
      <c r="B1834" s="47" t="s">
        <v>420</v>
      </c>
      <c r="C1834" s="47" t="s">
        <v>2378</v>
      </c>
      <c r="D1834" s="47" t="s">
        <v>424</v>
      </c>
      <c r="E1834" s="47" t="s">
        <v>180</v>
      </c>
      <c r="F1834" s="47" t="s">
        <v>10890</v>
      </c>
      <c r="G1834" s="47" t="s">
        <v>10891</v>
      </c>
      <c r="H1834" s="47" t="s">
        <v>10892</v>
      </c>
      <c r="I1834" s="47" t="s">
        <v>10769</v>
      </c>
      <c r="J1834" s="47"/>
      <c r="K1834" s="47" t="s">
        <v>14620</v>
      </c>
      <c r="L1834" s="47">
        <v>0.57021290063858032</v>
      </c>
      <c r="M1834" s="47">
        <v>-35.219635799999999</v>
      </c>
      <c r="N1834" s="47">
        <v>-58.309177699999999</v>
      </c>
      <c r="O1834" s="47" t="s">
        <v>17075</v>
      </c>
      <c r="P1834" s="47">
        <v>1</v>
      </c>
      <c r="Q1834">
        <v>13</v>
      </c>
      <c r="S1834" s="23" t="s">
        <v>2347</v>
      </c>
      <c r="T1834" t="str">
        <f t="shared" si="256"/>
        <v>01</v>
      </c>
      <c r="V1834" t="str">
        <f>+VLOOKUP(B1834,MARCO!E:E,1,FALSE)</f>
        <v>Brandsen</v>
      </c>
      <c r="W1834" t="s">
        <v>134</v>
      </c>
      <c r="X1834" t="s">
        <v>134</v>
      </c>
      <c r="Y1834" t="str">
        <f t="shared" si="257"/>
        <v>R 1 - D 14 - 451 - 4532</v>
      </c>
      <c r="Z1834" t="s">
        <v>20</v>
      </c>
      <c r="AA1834" t="s">
        <v>2349</v>
      </c>
      <c r="AB1834" t="s">
        <v>21</v>
      </c>
      <c r="AD1834" t="str">
        <f t="shared" si="258"/>
        <v>Escuela Secundaria N° 6</v>
      </c>
      <c r="AE1834" t="s">
        <v>22</v>
      </c>
      <c r="AF1834" t="s">
        <v>23</v>
      </c>
      <c r="AG1834" t="s">
        <v>26</v>
      </c>
      <c r="AH1834" t="s">
        <v>2348</v>
      </c>
      <c r="AI1834" s="13">
        <f t="shared" si="259"/>
        <v>13</v>
      </c>
      <c r="AJ1834" s="13">
        <f t="shared" si="260"/>
        <v>1</v>
      </c>
      <c r="AK1834" s="21">
        <v>1</v>
      </c>
      <c r="AM1834" t="s">
        <v>2154</v>
      </c>
      <c r="AN1834" t="str">
        <f t="shared" si="254"/>
        <v>R01</v>
      </c>
      <c r="AO1834" s="20" t="str">
        <f t="shared" si="255"/>
        <v>FINES_R01</v>
      </c>
      <c r="AP1834" s="25">
        <f t="shared" si="261"/>
        <v>0.57021290063858032</v>
      </c>
      <c r="AQ1834" s="24" t="str">
        <f>+IFERROR(VLOOKUP(Y1834,#REF!,2,FALSE),"-")</f>
        <v>-</v>
      </c>
      <c r="AR1834" s="13" t="s">
        <v>2393</v>
      </c>
      <c r="AS1834" t="s">
        <v>2398</v>
      </c>
      <c r="AT1834" t="str">
        <f t="shared" si="262"/>
        <v>Ruta 2- Samborombon Km92 - SIN NUMERO - Coronel Brandsen La Posada</v>
      </c>
    </row>
    <row r="1835" spans="1:46" ht="15.75" thickBot="1" x14ac:dyDescent="0.3">
      <c r="A1835" s="47">
        <v>1</v>
      </c>
      <c r="B1835" s="47" t="s">
        <v>420</v>
      </c>
      <c r="C1835" s="47" t="s">
        <v>2378</v>
      </c>
      <c r="D1835" s="47" t="s">
        <v>424</v>
      </c>
      <c r="E1835" s="47" t="s">
        <v>180</v>
      </c>
      <c r="F1835" s="47" t="s">
        <v>10894</v>
      </c>
      <c r="G1835" s="47" t="s">
        <v>10895</v>
      </c>
      <c r="H1835" s="47" t="s">
        <v>10896</v>
      </c>
      <c r="I1835" s="47" t="s">
        <v>10769</v>
      </c>
      <c r="J1835" s="47" t="s">
        <v>2962</v>
      </c>
      <c r="K1835" s="47" t="s">
        <v>14621</v>
      </c>
      <c r="L1835" s="47">
        <v>0.57432883977890015</v>
      </c>
      <c r="M1835" s="47">
        <v>-35.066469400000003</v>
      </c>
      <c r="N1835" s="47">
        <v>-58.1651934</v>
      </c>
      <c r="O1835" s="47" t="s">
        <v>17076</v>
      </c>
      <c r="P1835" s="47">
        <v>1</v>
      </c>
      <c r="Q1835">
        <v>14</v>
      </c>
      <c r="S1835" s="23" t="s">
        <v>2347</v>
      </c>
      <c r="T1835" t="str">
        <f t="shared" si="256"/>
        <v>01</v>
      </c>
      <c r="V1835" t="str">
        <f>+VLOOKUP(B1835,MARCO!E:E,1,FALSE)</f>
        <v>Brandsen</v>
      </c>
      <c r="W1835" t="s">
        <v>134</v>
      </c>
      <c r="X1835" t="s">
        <v>134</v>
      </c>
      <c r="Y1835" t="str">
        <f t="shared" si="257"/>
        <v>R 1 - D 14 - 451 - 4533</v>
      </c>
      <c r="Z1835" t="s">
        <v>20</v>
      </c>
      <c r="AA1835" t="s">
        <v>2349</v>
      </c>
      <c r="AB1835" t="s">
        <v>21</v>
      </c>
      <c r="AD1835" t="str">
        <f t="shared" si="258"/>
        <v>Delegacion De Gomez</v>
      </c>
      <c r="AE1835" t="s">
        <v>22</v>
      </c>
      <c r="AF1835" t="s">
        <v>23</v>
      </c>
      <c r="AG1835" t="s">
        <v>26</v>
      </c>
      <c r="AH1835" t="s">
        <v>2348</v>
      </c>
      <c r="AI1835" s="13">
        <f t="shared" si="259"/>
        <v>14</v>
      </c>
      <c r="AJ1835" s="13">
        <f t="shared" si="260"/>
        <v>1</v>
      </c>
      <c r="AK1835" s="21">
        <v>1</v>
      </c>
      <c r="AM1835" t="s">
        <v>2154</v>
      </c>
      <c r="AN1835" t="str">
        <f t="shared" si="254"/>
        <v>R01</v>
      </c>
      <c r="AO1835" s="20" t="str">
        <f t="shared" si="255"/>
        <v>FINES_R01</v>
      </c>
      <c r="AP1835" s="25">
        <f t="shared" si="261"/>
        <v>0.57432883977890015</v>
      </c>
      <c r="AQ1835" s="24" t="str">
        <f>+IFERROR(VLOOKUP(Y1835,#REF!,2,FALSE),"-")</f>
        <v>-</v>
      </c>
      <c r="AR1835" s="13" t="s">
        <v>2393</v>
      </c>
      <c r="AS1835" t="s">
        <v>2397</v>
      </c>
      <c r="AT1835" t="str">
        <f t="shared" si="262"/>
        <v>G. Trucco &amp; Diagonal Piermartini, - SIN NUMERO - Brandsen Gomez</v>
      </c>
    </row>
    <row r="1836" spans="1:46" ht="15.75" thickBot="1" x14ac:dyDescent="0.3">
      <c r="A1836" s="47">
        <v>1</v>
      </c>
      <c r="B1836" s="47" t="s">
        <v>420</v>
      </c>
      <c r="C1836" s="47" t="s">
        <v>2378</v>
      </c>
      <c r="D1836" s="47" t="s">
        <v>424</v>
      </c>
      <c r="E1836" s="47" t="s">
        <v>180</v>
      </c>
      <c r="F1836" s="47" t="s">
        <v>10898</v>
      </c>
      <c r="G1836" s="47" t="s">
        <v>10899</v>
      </c>
      <c r="H1836" s="47" t="s">
        <v>10900</v>
      </c>
      <c r="I1836" s="47" t="s">
        <v>10769</v>
      </c>
      <c r="J1836" s="47"/>
      <c r="K1836" s="47" t="s">
        <v>14622</v>
      </c>
      <c r="L1836" s="47">
        <v>0.59822016954421997</v>
      </c>
      <c r="M1836" s="47">
        <v>-35.184650816266803</v>
      </c>
      <c r="N1836" s="47">
        <v>-57.951922337955303</v>
      </c>
      <c r="O1836" s="47" t="s">
        <v>17077</v>
      </c>
      <c r="P1836" s="47">
        <v>1</v>
      </c>
      <c r="Q1836">
        <v>9</v>
      </c>
      <c r="S1836" s="23" t="s">
        <v>2347</v>
      </c>
      <c r="T1836" t="str">
        <f t="shared" si="256"/>
        <v>01</v>
      </c>
      <c r="V1836" t="str">
        <f>+VLOOKUP(B1836,MARCO!E:E,1,FALSE)</f>
        <v>Brandsen</v>
      </c>
      <c r="W1836" t="s">
        <v>134</v>
      </c>
      <c r="X1836" t="s">
        <v>134</v>
      </c>
      <c r="Y1836" t="str">
        <f t="shared" si="257"/>
        <v>R 1 - D 14 - 451 - 3429</v>
      </c>
      <c r="Z1836" t="s">
        <v>20</v>
      </c>
      <c r="AA1836" t="s">
        <v>2349</v>
      </c>
      <c r="AB1836" t="s">
        <v>21</v>
      </c>
      <c r="AD1836" t="str">
        <f t="shared" si="258"/>
        <v>Escuela Secundaria N°5</v>
      </c>
      <c r="AE1836" t="s">
        <v>22</v>
      </c>
      <c r="AF1836" t="s">
        <v>23</v>
      </c>
      <c r="AG1836" t="s">
        <v>26</v>
      </c>
      <c r="AH1836" t="s">
        <v>2348</v>
      </c>
      <c r="AI1836" s="13">
        <f t="shared" si="259"/>
        <v>9</v>
      </c>
      <c r="AJ1836" s="13">
        <f t="shared" si="260"/>
        <v>1</v>
      </c>
      <c r="AK1836" s="21">
        <v>1</v>
      </c>
      <c r="AM1836" t="s">
        <v>2154</v>
      </c>
      <c r="AN1836" t="str">
        <f t="shared" si="254"/>
        <v>R01</v>
      </c>
      <c r="AO1836" s="20" t="str">
        <f t="shared" si="255"/>
        <v>FINES_R01</v>
      </c>
      <c r="AP1836" s="25">
        <f t="shared" si="261"/>
        <v>0.59822016954421997</v>
      </c>
      <c r="AQ1836" s="24" t="str">
        <f>+IFERROR(VLOOKUP(Y1836,#REF!,2,FALSE),"-")</f>
        <v>-</v>
      </c>
      <c r="AR1836" s="13" t="s">
        <v>2393</v>
      </c>
      <c r="AS1836" t="s">
        <v>2397</v>
      </c>
      <c r="AT1836" t="str">
        <f t="shared" si="262"/>
        <v>Missfelder - e/ Missfelder y Linari - Coronel Brandsen Oliden</v>
      </c>
    </row>
    <row r="1837" spans="1:46" ht="15.75" thickBot="1" x14ac:dyDescent="0.3">
      <c r="A1837" s="47">
        <v>1</v>
      </c>
      <c r="B1837" s="47" t="s">
        <v>420</v>
      </c>
      <c r="C1837" s="47" t="s">
        <v>2369</v>
      </c>
      <c r="D1837" s="47" t="s">
        <v>425</v>
      </c>
      <c r="E1837" s="47" t="s">
        <v>228</v>
      </c>
      <c r="F1837" s="47" t="s">
        <v>10902</v>
      </c>
      <c r="G1837" s="47" t="s">
        <v>10903</v>
      </c>
      <c r="H1837" s="47" t="s">
        <v>10904</v>
      </c>
      <c r="I1837" s="47" t="s">
        <v>10769</v>
      </c>
      <c r="J1837" s="47"/>
      <c r="K1837" s="47" t="s">
        <v>14623</v>
      </c>
      <c r="L1837" s="47">
        <v>0.25842240452766418</v>
      </c>
      <c r="M1837" s="47">
        <v>-35.172823601209998</v>
      </c>
      <c r="N1837" s="47">
        <v>-58.241072778773002</v>
      </c>
      <c r="O1837" s="47" t="s">
        <v>17078</v>
      </c>
      <c r="P1837" s="47">
        <v>1</v>
      </c>
      <c r="Q1837">
        <v>0</v>
      </c>
      <c r="S1837" s="23" t="s">
        <v>2347</v>
      </c>
      <c r="T1837" t="str">
        <f t="shared" si="256"/>
        <v>01</v>
      </c>
      <c r="V1837" t="str">
        <f>+VLOOKUP(B1837,MARCO!E:E,1,FALSE)</f>
        <v>Brandsen</v>
      </c>
      <c r="W1837" t="s">
        <v>134</v>
      </c>
      <c r="X1837" t="s">
        <v>134</v>
      </c>
      <c r="Y1837" t="str">
        <f t="shared" si="257"/>
        <v>R 1 - D 14 - 452 - 4575</v>
      </c>
      <c r="Z1837" t="s">
        <v>20</v>
      </c>
      <c r="AA1837" t="s">
        <v>2349</v>
      </c>
      <c r="AB1837" t="s">
        <v>21</v>
      </c>
      <c r="AD1837" t="str">
        <f t="shared" si="258"/>
        <v>Cuartel De Bombero</v>
      </c>
      <c r="AE1837" t="s">
        <v>22</v>
      </c>
      <c r="AF1837" t="s">
        <v>23</v>
      </c>
      <c r="AG1837" t="s">
        <v>26</v>
      </c>
      <c r="AH1837" t="s">
        <v>2348</v>
      </c>
      <c r="AI1837" s="13">
        <f t="shared" si="259"/>
        <v>0</v>
      </c>
      <c r="AJ1837" s="13">
        <f t="shared" si="260"/>
        <v>1</v>
      </c>
      <c r="AK1837" s="21">
        <v>1</v>
      </c>
      <c r="AM1837" t="s">
        <v>2154</v>
      </c>
      <c r="AN1837" t="str">
        <f t="shared" si="254"/>
        <v>R01</v>
      </c>
      <c r="AO1837" s="20" t="str">
        <f t="shared" si="255"/>
        <v>FINES_R01</v>
      </c>
      <c r="AP1837" s="25">
        <f t="shared" si="261"/>
        <v>0.25842240452766418</v>
      </c>
      <c r="AQ1837" s="24" t="str">
        <f>+IFERROR(VLOOKUP(Y1837,#REF!,2,FALSE),"-")</f>
        <v>-</v>
      </c>
      <c r="AR1837" s="13" t="s">
        <v>2393</v>
      </c>
      <c r="AS1837" t="s">
        <v>2398</v>
      </c>
      <c r="AT1837" t="str">
        <f t="shared" si="262"/>
        <v>Moreno 1038, - 1038 - Brandsen Los Aromos</v>
      </c>
    </row>
    <row r="1838" spans="1:46" ht="15.75" thickBot="1" x14ac:dyDescent="0.3">
      <c r="A1838" s="47">
        <v>1</v>
      </c>
      <c r="B1838" s="47" t="s">
        <v>1038</v>
      </c>
      <c r="C1838" s="47" t="s">
        <v>2378</v>
      </c>
      <c r="D1838" s="47" t="s">
        <v>1044</v>
      </c>
      <c r="E1838" s="47" t="s">
        <v>180</v>
      </c>
      <c r="F1838" s="47" t="s">
        <v>10906</v>
      </c>
      <c r="G1838" s="47" t="s">
        <v>10907</v>
      </c>
      <c r="H1838" s="47" t="s">
        <v>10908</v>
      </c>
      <c r="I1838" s="47" t="s">
        <v>10769</v>
      </c>
      <c r="J1838" s="47" t="s">
        <v>3020</v>
      </c>
      <c r="K1838" s="47" t="s">
        <v>14624</v>
      </c>
      <c r="L1838" s="47">
        <v>0.48496323823928827</v>
      </c>
      <c r="M1838" s="47">
        <v>-35.067427185121034</v>
      </c>
      <c r="N1838" s="47">
        <v>-57.537801727734248</v>
      </c>
      <c r="O1838" s="47" t="s">
        <v>17079</v>
      </c>
      <c r="P1838" s="47">
        <v>1</v>
      </c>
      <c r="Q1838">
        <v>22</v>
      </c>
      <c r="S1838" s="23" t="s">
        <v>2347</v>
      </c>
      <c r="T1838" t="str">
        <f t="shared" si="256"/>
        <v>01</v>
      </c>
      <c r="V1838" t="str">
        <f>+VLOOKUP(B1838,MARCO!E:E,1,FALSE)</f>
        <v>Magdalena</v>
      </c>
      <c r="W1838" t="s">
        <v>134</v>
      </c>
      <c r="X1838" t="s">
        <v>134</v>
      </c>
      <c r="Y1838" t="str">
        <f t="shared" si="257"/>
        <v>R 1 - D 64 - 451 - 4214</v>
      </c>
      <c r="Z1838" t="s">
        <v>20</v>
      </c>
      <c r="AA1838" t="s">
        <v>2349</v>
      </c>
      <c r="AB1838" t="s">
        <v>21</v>
      </c>
      <c r="AD1838" t="str">
        <f t="shared" si="258"/>
        <v>Sociedad De Fomento Empalme</v>
      </c>
      <c r="AE1838" t="s">
        <v>22</v>
      </c>
      <c r="AF1838" t="s">
        <v>23</v>
      </c>
      <c r="AG1838" t="s">
        <v>26</v>
      </c>
      <c r="AH1838" t="s">
        <v>2348</v>
      </c>
      <c r="AI1838" s="13">
        <f t="shared" si="259"/>
        <v>22</v>
      </c>
      <c r="AJ1838" s="13">
        <f t="shared" si="260"/>
        <v>1</v>
      </c>
      <c r="AK1838" s="21">
        <v>1</v>
      </c>
      <c r="AM1838" t="s">
        <v>2154</v>
      </c>
      <c r="AN1838" t="str">
        <f t="shared" si="254"/>
        <v>R01</v>
      </c>
      <c r="AO1838" s="20" t="str">
        <f t="shared" si="255"/>
        <v>FINES_R01</v>
      </c>
      <c r="AP1838" s="25">
        <f t="shared" si="261"/>
        <v>0.48496323823928827</v>
      </c>
      <c r="AQ1838" s="24" t="str">
        <f>+IFERROR(VLOOKUP(Y1838,#REF!,2,FALSE),"-")</f>
        <v>-</v>
      </c>
      <c r="AR1838" s="13" t="s">
        <v>2394</v>
      </c>
      <c r="AS1838" t="s">
        <v>2397</v>
      </c>
      <c r="AT1838" t="str">
        <f t="shared" si="262"/>
        <v>Calle 7 - 000 e/ Ruta Prov 11 y Doctor Mir - Magdalena Sociedad De Fomento Empalme</v>
      </c>
    </row>
    <row r="1839" spans="1:46" ht="15.75" thickBot="1" x14ac:dyDescent="0.3">
      <c r="A1839" s="47">
        <v>1</v>
      </c>
      <c r="B1839" s="47" t="s">
        <v>1038</v>
      </c>
      <c r="C1839" s="47" t="s">
        <v>2378</v>
      </c>
      <c r="D1839" s="47" t="s">
        <v>1044</v>
      </c>
      <c r="E1839" s="47" t="s">
        <v>180</v>
      </c>
      <c r="F1839" s="47" t="s">
        <v>10910</v>
      </c>
      <c r="G1839" s="47" t="s">
        <v>10911</v>
      </c>
      <c r="H1839" s="47" t="s">
        <v>10912</v>
      </c>
      <c r="I1839" s="47" t="s">
        <v>10769</v>
      </c>
      <c r="J1839" s="47" t="s">
        <v>3020</v>
      </c>
      <c r="K1839" s="47" t="s">
        <v>14625</v>
      </c>
      <c r="L1839" s="47">
        <v>0.36188188195228582</v>
      </c>
      <c r="M1839" s="47">
        <v>-35.025377238367</v>
      </c>
      <c r="N1839" s="47">
        <v>-57.531540669504999</v>
      </c>
      <c r="O1839" s="47" t="s">
        <v>17080</v>
      </c>
      <c r="P1839" s="47">
        <v>1</v>
      </c>
      <c r="Q1839">
        <v>13</v>
      </c>
      <c r="S1839" s="23" t="s">
        <v>2347</v>
      </c>
      <c r="T1839" t="str">
        <f t="shared" si="256"/>
        <v>01</v>
      </c>
      <c r="V1839" t="str">
        <f>+VLOOKUP(B1839,MARCO!E:E,1,FALSE)</f>
        <v>Magdalena</v>
      </c>
      <c r="W1839" t="s">
        <v>134</v>
      </c>
      <c r="X1839" t="s">
        <v>134</v>
      </c>
      <c r="Y1839" t="str">
        <f t="shared" si="257"/>
        <v>R 1 - D 64 - 451 - 4215</v>
      </c>
      <c r="Z1839" t="s">
        <v>20</v>
      </c>
      <c r="AA1839" t="s">
        <v>2349</v>
      </c>
      <c r="AB1839" t="s">
        <v>21</v>
      </c>
      <c r="AD1839" t="str">
        <f t="shared" si="258"/>
        <v>Bibloteca Amor Al Arte Atalaya</v>
      </c>
      <c r="AE1839" t="s">
        <v>22</v>
      </c>
      <c r="AF1839" t="s">
        <v>23</v>
      </c>
      <c r="AG1839" t="s">
        <v>26</v>
      </c>
      <c r="AH1839" t="s">
        <v>2348</v>
      </c>
      <c r="AI1839" s="13">
        <f t="shared" si="259"/>
        <v>13</v>
      </c>
      <c r="AJ1839" s="13">
        <f t="shared" si="260"/>
        <v>1</v>
      </c>
      <c r="AK1839" s="21">
        <v>1</v>
      </c>
      <c r="AM1839" t="s">
        <v>2154</v>
      </c>
      <c r="AN1839" t="str">
        <f t="shared" si="254"/>
        <v>R01</v>
      </c>
      <c r="AO1839" s="20" t="str">
        <f t="shared" si="255"/>
        <v>FINES_R01</v>
      </c>
      <c r="AP1839" s="25">
        <f t="shared" si="261"/>
        <v>0.36188188195228582</v>
      </c>
      <c r="AQ1839" s="24" t="str">
        <f>+IFERROR(VLOOKUP(Y1839,#REF!,2,FALSE),"-")</f>
        <v>-</v>
      </c>
      <c r="AR1839" s="13" t="s">
        <v>2394</v>
      </c>
      <c r="AS1839" t="s">
        <v>2397</v>
      </c>
      <c r="AT1839" t="str">
        <f t="shared" si="262"/>
        <v>Calle 120 - 000 e/ 3 y 4 - Atalaya Atalaya</v>
      </c>
    </row>
    <row r="1840" spans="1:46" ht="15.75" thickBot="1" x14ac:dyDescent="0.3">
      <c r="A1840" s="47">
        <v>1</v>
      </c>
      <c r="B1840" s="47" t="s">
        <v>1038</v>
      </c>
      <c r="C1840" s="47" t="s">
        <v>2378</v>
      </c>
      <c r="D1840" s="47" t="s">
        <v>1044</v>
      </c>
      <c r="E1840" s="47" t="s">
        <v>180</v>
      </c>
      <c r="F1840" s="47" t="s">
        <v>10914</v>
      </c>
      <c r="G1840" s="47" t="s">
        <v>10915</v>
      </c>
      <c r="H1840" s="47" t="s">
        <v>10916</v>
      </c>
      <c r="I1840" s="47" t="s">
        <v>10769</v>
      </c>
      <c r="J1840" s="47" t="s">
        <v>3020</v>
      </c>
      <c r="K1840" s="47" t="s">
        <v>14626</v>
      </c>
      <c r="L1840" s="47">
        <v>0.20976005494594571</v>
      </c>
      <c r="M1840" s="47">
        <v>-35.080667300000002</v>
      </c>
      <c r="N1840" s="47">
        <v>-57.517761499999999</v>
      </c>
      <c r="O1840" s="47" t="s">
        <v>17081</v>
      </c>
      <c r="P1840" s="47">
        <v>1</v>
      </c>
      <c r="Q1840">
        <v>13</v>
      </c>
      <c r="S1840" s="23" t="s">
        <v>2347</v>
      </c>
      <c r="T1840" t="str">
        <f t="shared" si="256"/>
        <v>01</v>
      </c>
      <c r="V1840" t="str">
        <f>+VLOOKUP(B1840,MARCO!E:E,1,FALSE)</f>
        <v>Magdalena</v>
      </c>
      <c r="W1840" t="s">
        <v>134</v>
      </c>
      <c r="X1840" t="s">
        <v>134</v>
      </c>
      <c r="Y1840" t="str">
        <f t="shared" si="257"/>
        <v>R 1 - D 64 - 451 - 3589</v>
      </c>
      <c r="Z1840" t="s">
        <v>20</v>
      </c>
      <c r="AA1840" t="s">
        <v>2349</v>
      </c>
      <c r="AB1840" t="s">
        <v>21</v>
      </c>
      <c r="AD1840" t="str">
        <f t="shared" si="258"/>
        <v>Estacion De Trenes De Vieytes</v>
      </c>
      <c r="AE1840" t="s">
        <v>22</v>
      </c>
      <c r="AF1840" t="s">
        <v>23</v>
      </c>
      <c r="AG1840" t="s">
        <v>26</v>
      </c>
      <c r="AH1840" t="s">
        <v>2348</v>
      </c>
      <c r="AI1840" s="13">
        <f t="shared" si="259"/>
        <v>13</v>
      </c>
      <c r="AJ1840" s="13">
        <f t="shared" si="260"/>
        <v>1</v>
      </c>
      <c r="AK1840" s="21">
        <v>1</v>
      </c>
      <c r="AM1840" t="s">
        <v>2154</v>
      </c>
      <c r="AN1840" t="str">
        <f t="shared" si="254"/>
        <v>R01</v>
      </c>
      <c r="AO1840" s="20" t="str">
        <f t="shared" si="255"/>
        <v>FINES_R01</v>
      </c>
      <c r="AP1840" s="25">
        <f t="shared" si="261"/>
        <v>0.20976005494594571</v>
      </c>
      <c r="AQ1840" s="24" t="str">
        <f>+IFERROR(VLOOKUP(Y1840,#REF!,2,FALSE),"-")</f>
        <v>-</v>
      </c>
      <c r="AR1840" s="13" t="s">
        <v>2394</v>
      </c>
      <c r="AS1840" t="s">
        <v>2398</v>
      </c>
      <c r="AT1840" t="str">
        <f t="shared" si="262"/>
        <v>Vieytes - e/ 24 y 33 - Vieytes Vieytes</v>
      </c>
    </row>
    <row r="1841" spans="1:46" ht="15.75" thickBot="1" x14ac:dyDescent="0.3">
      <c r="A1841" s="47">
        <v>1</v>
      </c>
      <c r="B1841" s="47" t="s">
        <v>1038</v>
      </c>
      <c r="C1841" s="47" t="s">
        <v>2378</v>
      </c>
      <c r="D1841" s="47" t="s">
        <v>1044</v>
      </c>
      <c r="E1841" s="47" t="s">
        <v>180</v>
      </c>
      <c r="F1841" s="47" t="s">
        <v>10919</v>
      </c>
      <c r="G1841" s="47" t="s">
        <v>10920</v>
      </c>
      <c r="H1841" s="47" t="s">
        <v>10921</v>
      </c>
      <c r="I1841" s="47" t="s">
        <v>10769</v>
      </c>
      <c r="J1841" s="47" t="s">
        <v>10923</v>
      </c>
      <c r="K1841" s="47" t="s">
        <v>14627</v>
      </c>
      <c r="L1841" s="47">
        <v>0.31010738015174871</v>
      </c>
      <c r="M1841" s="47">
        <v>-35.083104210000002</v>
      </c>
      <c r="N1841" s="47">
        <v>-57.50636592</v>
      </c>
      <c r="O1841" s="47" t="s">
        <v>17082</v>
      </c>
      <c r="P1841" s="47">
        <v>1</v>
      </c>
      <c r="Q1841">
        <v>19</v>
      </c>
      <c r="S1841" s="23" t="s">
        <v>2347</v>
      </c>
      <c r="T1841" t="str">
        <f t="shared" si="256"/>
        <v>01</v>
      </c>
      <c r="V1841" t="str">
        <f>+VLOOKUP(B1841,MARCO!E:E,1,FALSE)</f>
        <v>Magdalena</v>
      </c>
      <c r="W1841" t="s">
        <v>134</v>
      </c>
      <c r="X1841" t="s">
        <v>134</v>
      </c>
      <c r="Y1841" t="str">
        <f t="shared" si="257"/>
        <v>R 1 - D 64 - 451 - 3335</v>
      </c>
      <c r="Z1841" t="s">
        <v>20</v>
      </c>
      <c r="AA1841" t="s">
        <v>2349</v>
      </c>
      <c r="AB1841" t="s">
        <v>21</v>
      </c>
      <c r="AD1841" t="str">
        <f t="shared" si="258"/>
        <v>Amfab</v>
      </c>
      <c r="AE1841" t="s">
        <v>22</v>
      </c>
      <c r="AF1841" t="s">
        <v>23</v>
      </c>
      <c r="AG1841" t="s">
        <v>26</v>
      </c>
      <c r="AH1841" t="s">
        <v>2348</v>
      </c>
      <c r="AI1841" s="13">
        <f t="shared" si="259"/>
        <v>19</v>
      </c>
      <c r="AJ1841" s="13">
        <f t="shared" si="260"/>
        <v>1</v>
      </c>
      <c r="AK1841" s="21">
        <v>1</v>
      </c>
      <c r="AM1841" t="s">
        <v>2154</v>
      </c>
      <c r="AN1841" t="str">
        <f t="shared" si="254"/>
        <v>R01</v>
      </c>
      <c r="AO1841" s="20" t="str">
        <f t="shared" si="255"/>
        <v>FINES_R01</v>
      </c>
      <c r="AP1841" s="25">
        <f t="shared" si="261"/>
        <v>0.31010738015174871</v>
      </c>
      <c r="AQ1841" s="24" t="str">
        <f>+IFERROR(VLOOKUP(Y1841,#REF!,2,FALSE),"-")</f>
        <v>-</v>
      </c>
      <c r="AR1841" s="13" t="s">
        <v>2394</v>
      </c>
      <c r="AS1841" t="s">
        <v>2397</v>
      </c>
      <c r="AT1841" t="str">
        <f t="shared" si="262"/>
        <v>Brenan Esquina French - Magdalena Magdalena</v>
      </c>
    </row>
    <row r="1842" spans="1:46" ht="15.75" thickBot="1" x14ac:dyDescent="0.3">
      <c r="A1842" s="47">
        <v>10</v>
      </c>
      <c r="B1842" s="47" t="s">
        <v>1709</v>
      </c>
      <c r="C1842" s="47" t="s">
        <v>2378</v>
      </c>
      <c r="D1842" s="47" t="s">
        <v>1712</v>
      </c>
      <c r="E1842" s="47" t="s">
        <v>180</v>
      </c>
      <c r="F1842" s="47" t="s">
        <v>10924</v>
      </c>
      <c r="G1842" s="47" t="s">
        <v>10925</v>
      </c>
      <c r="H1842" s="47" t="s">
        <v>10926</v>
      </c>
      <c r="I1842" s="47" t="s">
        <v>10769</v>
      </c>
      <c r="J1842" s="47"/>
      <c r="K1842" s="47" t="s">
        <v>14628</v>
      </c>
      <c r="L1842" s="47">
        <v>0.46678587794303888</v>
      </c>
      <c r="M1842" s="47">
        <v>-34.748658273103999</v>
      </c>
      <c r="N1842" s="47">
        <v>-59.703067552196998</v>
      </c>
      <c r="O1842" s="47" t="s">
        <v>17083</v>
      </c>
      <c r="P1842" s="47">
        <v>2</v>
      </c>
      <c r="Q1842">
        <v>18</v>
      </c>
      <c r="S1842" s="23" t="s">
        <v>2347</v>
      </c>
      <c r="T1842" t="str">
        <f t="shared" si="256"/>
        <v>10</v>
      </c>
      <c r="V1842" t="str">
        <f>+VLOOKUP(B1842,MARCO!E:E,1,FALSE)</f>
        <v>Suipacha</v>
      </c>
      <c r="W1842" t="s">
        <v>134</v>
      </c>
      <c r="X1842" t="s">
        <v>134</v>
      </c>
      <c r="Y1842" t="str">
        <f t="shared" si="257"/>
        <v>R 10 - D 101 - 451 - 4307</v>
      </c>
      <c r="Z1842" t="s">
        <v>20</v>
      </c>
      <c r="AA1842" t="s">
        <v>2349</v>
      </c>
      <c r="AB1842" t="s">
        <v>21</v>
      </c>
      <c r="AD1842" t="str">
        <f t="shared" si="258"/>
        <v>Escuela Primaria N 14</v>
      </c>
      <c r="AE1842" t="s">
        <v>22</v>
      </c>
      <c r="AF1842" t="s">
        <v>23</v>
      </c>
      <c r="AG1842" t="s">
        <v>26</v>
      </c>
      <c r="AH1842" t="s">
        <v>2348</v>
      </c>
      <c r="AI1842" s="13">
        <f t="shared" si="259"/>
        <v>18</v>
      </c>
      <c r="AJ1842" s="13">
        <f t="shared" si="260"/>
        <v>2</v>
      </c>
      <c r="AK1842" s="21">
        <v>1</v>
      </c>
      <c r="AM1842" t="s">
        <v>2154</v>
      </c>
      <c r="AN1842" t="str">
        <f t="shared" si="254"/>
        <v>R10</v>
      </c>
      <c r="AO1842" s="20" t="str">
        <f t="shared" si="255"/>
        <v>FINES_R10</v>
      </c>
      <c r="AP1842" s="25">
        <f t="shared" si="261"/>
        <v>0.46678587794303888</v>
      </c>
      <c r="AQ1842" s="24" t="str">
        <f>+IFERROR(VLOOKUP(Y1842,#REF!,2,FALSE),"-")</f>
        <v>-</v>
      </c>
      <c r="AR1842" s="13" t="s">
        <v>2394</v>
      </c>
      <c r="AS1842" t="s">
        <v>2398</v>
      </c>
      <c r="AT1842" t="str">
        <f t="shared" si="262"/>
        <v>Cuartel - 5 - Suipacha</v>
      </c>
    </row>
    <row r="1843" spans="1:46" ht="15.75" thickBot="1" x14ac:dyDescent="0.3">
      <c r="A1843" s="47">
        <v>10</v>
      </c>
      <c r="B1843" s="47" t="s">
        <v>453</v>
      </c>
      <c r="C1843" s="47" t="s">
        <v>2378</v>
      </c>
      <c r="D1843" s="47" t="s">
        <v>458</v>
      </c>
      <c r="E1843" s="47" t="s">
        <v>180</v>
      </c>
      <c r="F1843" s="47" t="s">
        <v>10929</v>
      </c>
      <c r="G1843" s="47" t="s">
        <v>10930</v>
      </c>
      <c r="H1843" s="47" t="s">
        <v>10931</v>
      </c>
      <c r="I1843" s="47" t="s">
        <v>10769</v>
      </c>
      <c r="J1843" s="47" t="s">
        <v>3015</v>
      </c>
      <c r="K1843" s="47" t="s">
        <v>14629</v>
      </c>
      <c r="L1843" s="47">
        <v>0.67733728885650635</v>
      </c>
      <c r="M1843" s="47">
        <v>-34.932593400000002</v>
      </c>
      <c r="N1843" s="47">
        <v>-58.615678099999997</v>
      </c>
      <c r="O1843" s="47" t="s">
        <v>17084</v>
      </c>
      <c r="P1843" s="47">
        <v>1</v>
      </c>
      <c r="Q1843">
        <v>22</v>
      </c>
      <c r="S1843" s="23" t="s">
        <v>2347</v>
      </c>
      <c r="T1843" t="str">
        <f t="shared" si="256"/>
        <v>10</v>
      </c>
      <c r="V1843" t="str">
        <f>+VLOOKUP(B1843,MARCO!E:E,1,FALSE)</f>
        <v>Cañuelas</v>
      </c>
      <c r="W1843" t="s">
        <v>134</v>
      </c>
      <c r="X1843" t="s">
        <v>134</v>
      </c>
      <c r="Y1843" t="str">
        <f t="shared" si="257"/>
        <v>R 10 - D 16 - 451 - 4443</v>
      </c>
      <c r="Z1843" t="s">
        <v>20</v>
      </c>
      <c r="AA1843" t="s">
        <v>2349</v>
      </c>
      <c r="AB1843" t="s">
        <v>21</v>
      </c>
      <c r="AD1843" t="str">
        <f t="shared" si="258"/>
        <v>Iglesia Cristo Obrero Y Campesino</v>
      </c>
      <c r="AE1843" t="s">
        <v>22</v>
      </c>
      <c r="AF1843" t="s">
        <v>23</v>
      </c>
      <c r="AG1843" t="s">
        <v>26</v>
      </c>
      <c r="AH1843" t="s">
        <v>2348</v>
      </c>
      <c r="AI1843" s="13">
        <f t="shared" si="259"/>
        <v>22</v>
      </c>
      <c r="AJ1843" s="13">
        <f t="shared" si="260"/>
        <v>1</v>
      </c>
      <c r="AK1843" s="21">
        <v>1</v>
      </c>
      <c r="AM1843" t="s">
        <v>2154</v>
      </c>
      <c r="AN1843" t="str">
        <f t="shared" si="254"/>
        <v>R10</v>
      </c>
      <c r="AO1843" s="20" t="str">
        <f t="shared" si="255"/>
        <v>FINES_R10</v>
      </c>
      <c r="AP1843" s="25">
        <f t="shared" si="261"/>
        <v>0.67733728885650635</v>
      </c>
      <c r="AQ1843" s="24" t="str">
        <f>+IFERROR(VLOOKUP(Y1843,#REF!,2,FALSE),"-")</f>
        <v>-</v>
      </c>
      <c r="AR1843" s="13" t="s">
        <v>2393</v>
      </c>
      <c r="AS1843" t="s">
        <v>2398</v>
      </c>
      <c r="AT1843" t="str">
        <f t="shared" si="262"/>
        <v>Calle 25 - 255 - MÁximo Paz Belgrano</v>
      </c>
    </row>
    <row r="1844" spans="1:46" ht="15.75" thickBot="1" x14ac:dyDescent="0.3">
      <c r="A1844" s="47">
        <v>10</v>
      </c>
      <c r="B1844" s="47" t="s">
        <v>453</v>
      </c>
      <c r="C1844" s="47" t="s">
        <v>2378</v>
      </c>
      <c r="D1844" s="47" t="s">
        <v>458</v>
      </c>
      <c r="E1844" s="47" t="s">
        <v>180</v>
      </c>
      <c r="F1844" s="47" t="s">
        <v>10933</v>
      </c>
      <c r="G1844" s="47" t="s">
        <v>10934</v>
      </c>
      <c r="H1844" s="47" t="s">
        <v>10935</v>
      </c>
      <c r="I1844" s="47" t="s">
        <v>10769</v>
      </c>
      <c r="J1844" s="47" t="s">
        <v>3074</v>
      </c>
      <c r="K1844" s="47" t="s">
        <v>14630</v>
      </c>
      <c r="L1844" s="47"/>
      <c r="M1844" s="47">
        <v>-34.609026399999998</v>
      </c>
      <c r="N1844" s="47">
        <v>-58.3732215</v>
      </c>
      <c r="O1844" s="47" t="s">
        <v>17085</v>
      </c>
      <c r="P1844" s="47">
        <v>1</v>
      </c>
      <c r="Q1844">
        <v>22</v>
      </c>
      <c r="S1844" s="23" t="s">
        <v>2347</v>
      </c>
      <c r="T1844" t="str">
        <f t="shared" si="256"/>
        <v>10</v>
      </c>
      <c r="V1844" t="str">
        <f>+VLOOKUP(B1844,MARCO!E:E,1,FALSE)</f>
        <v>Cañuelas</v>
      </c>
      <c r="W1844" t="s">
        <v>134</v>
      </c>
      <c r="X1844" t="s">
        <v>134</v>
      </c>
      <c r="Y1844" t="str">
        <f t="shared" si="257"/>
        <v>R 10 - D 16 - 451 - 4447</v>
      </c>
      <c r="Z1844" t="s">
        <v>20</v>
      </c>
      <c r="AA1844" t="s">
        <v>2349</v>
      </c>
      <c r="AB1844" t="s">
        <v>21</v>
      </c>
      <c r="AD1844" t="str">
        <f t="shared" si="258"/>
        <v>Eep Nº 30</v>
      </c>
      <c r="AE1844" t="s">
        <v>22</v>
      </c>
      <c r="AF1844" t="s">
        <v>23</v>
      </c>
      <c r="AG1844" t="s">
        <v>26</v>
      </c>
      <c r="AH1844" t="s">
        <v>2348</v>
      </c>
      <c r="AI1844" s="13">
        <f t="shared" si="259"/>
        <v>22</v>
      </c>
      <c r="AJ1844" s="13">
        <f t="shared" si="260"/>
        <v>1</v>
      </c>
      <c r="AK1844" s="21">
        <v>1</v>
      </c>
      <c r="AM1844" t="s">
        <v>2154</v>
      </c>
      <c r="AN1844" t="str">
        <f t="shared" si="254"/>
        <v>R10</v>
      </c>
      <c r="AO1844" s="20" t="str">
        <f t="shared" si="255"/>
        <v>FINES_R10</v>
      </c>
      <c r="AP1844" s="25">
        <f t="shared" si="261"/>
        <v>0</v>
      </c>
      <c r="AQ1844" s="24" t="str">
        <f>+IFERROR(VLOOKUP(Y1844,#REF!,2,FALSE),"-")</f>
        <v>-</v>
      </c>
      <c r="AR1844" s="13" t="s">
        <v>2393</v>
      </c>
      <c r="AS1844" t="s">
        <v>2397</v>
      </c>
      <c r="AT1844" t="str">
        <f t="shared" si="262"/>
        <v>Ruta Nº 205 - KM 54 - PetiÓn PetiÓn</v>
      </c>
    </row>
    <row r="1845" spans="1:46" ht="15.75" thickBot="1" x14ac:dyDescent="0.3">
      <c r="A1845" s="47">
        <v>10</v>
      </c>
      <c r="B1845" s="47" t="s">
        <v>453</v>
      </c>
      <c r="C1845" s="47" t="s">
        <v>2378</v>
      </c>
      <c r="D1845" s="47" t="s">
        <v>458</v>
      </c>
      <c r="E1845" s="47" t="s">
        <v>180</v>
      </c>
      <c r="F1845" s="47" t="s">
        <v>10938</v>
      </c>
      <c r="G1845" s="47" t="s">
        <v>10939</v>
      </c>
      <c r="H1845" s="47" t="s">
        <v>10940</v>
      </c>
      <c r="I1845" s="47" t="s">
        <v>10769</v>
      </c>
      <c r="J1845" s="47" t="s">
        <v>3074</v>
      </c>
      <c r="K1845" s="47" t="s">
        <v>14631</v>
      </c>
      <c r="L1845" s="47">
        <v>0.45684334635734558</v>
      </c>
      <c r="M1845" s="47">
        <v>-34.6303561</v>
      </c>
      <c r="N1845" s="47">
        <v>-58.665172599999998</v>
      </c>
      <c r="O1845" s="47" t="s">
        <v>17086</v>
      </c>
      <c r="P1845" s="47">
        <v>1</v>
      </c>
      <c r="Q1845">
        <v>16</v>
      </c>
      <c r="S1845" s="23" t="s">
        <v>2347</v>
      </c>
      <c r="T1845" t="str">
        <f t="shared" si="256"/>
        <v>10</v>
      </c>
      <c r="V1845" t="str">
        <f>+VLOOKUP(B1845,MARCO!E:E,1,FALSE)</f>
        <v>Cañuelas</v>
      </c>
      <c r="W1845" t="s">
        <v>134</v>
      </c>
      <c r="X1845" t="s">
        <v>134</v>
      </c>
      <c r="Y1845" t="str">
        <f t="shared" si="257"/>
        <v>R 10 - D 16 - 451 - 4448</v>
      </c>
      <c r="Z1845" t="s">
        <v>20</v>
      </c>
      <c r="AA1845" t="s">
        <v>2349</v>
      </c>
      <c r="AB1845" t="s">
        <v>21</v>
      </c>
      <c r="AD1845" t="str">
        <f t="shared" si="258"/>
        <v>Ees Nº 7</v>
      </c>
      <c r="AE1845" t="s">
        <v>22</v>
      </c>
      <c r="AF1845" t="s">
        <v>23</v>
      </c>
      <c r="AG1845" t="s">
        <v>26</v>
      </c>
      <c r="AH1845" t="s">
        <v>2348</v>
      </c>
      <c r="AI1845" s="13">
        <f t="shared" si="259"/>
        <v>16</v>
      </c>
      <c r="AJ1845" s="13">
        <f t="shared" si="260"/>
        <v>1</v>
      </c>
      <c r="AK1845" s="21">
        <v>1</v>
      </c>
      <c r="AM1845" t="s">
        <v>2154</v>
      </c>
      <c r="AN1845" t="str">
        <f t="shared" si="254"/>
        <v>R10</v>
      </c>
      <c r="AO1845" s="20" t="str">
        <f t="shared" si="255"/>
        <v>FINES_R10</v>
      </c>
      <c r="AP1845" s="25">
        <f t="shared" si="261"/>
        <v>0.45684334635734558</v>
      </c>
      <c r="AQ1845" s="24" t="str">
        <f>+IFERROR(VLOOKUP(Y1845,#REF!,2,FALSE),"-")</f>
        <v>-</v>
      </c>
      <c r="AR1845" s="13" t="s">
        <v>2393</v>
      </c>
      <c r="AS1845" t="s">
        <v>2398</v>
      </c>
      <c r="AT1845" t="str">
        <f t="shared" si="262"/>
        <v>Ruta Nº 16 Y PanamÁ - Udaondo Udaondo</v>
      </c>
    </row>
    <row r="1846" spans="1:46" ht="15.75" thickBot="1" x14ac:dyDescent="0.3">
      <c r="A1846" s="47">
        <v>10</v>
      </c>
      <c r="B1846" s="47" t="s">
        <v>747</v>
      </c>
      <c r="C1846" s="47" t="s">
        <v>2378</v>
      </c>
      <c r="D1846" s="47" t="s">
        <v>758</v>
      </c>
      <c r="E1846" s="47" t="s">
        <v>759</v>
      </c>
      <c r="F1846" s="47" t="s">
        <v>10942</v>
      </c>
      <c r="G1846" s="47" t="s">
        <v>10943</v>
      </c>
      <c r="H1846" s="47" t="s">
        <v>10944</v>
      </c>
      <c r="I1846" s="47" t="s">
        <v>10769</v>
      </c>
      <c r="J1846" s="47" t="s">
        <v>10943</v>
      </c>
      <c r="K1846" s="47" t="s">
        <v>14632</v>
      </c>
      <c r="L1846" s="47">
        <v>0.25965863466262817</v>
      </c>
      <c r="M1846" s="47">
        <v>-34.605964999999998</v>
      </c>
      <c r="N1846" s="47">
        <v>-58.9508899</v>
      </c>
      <c r="O1846" s="47" t="s">
        <v>17087</v>
      </c>
      <c r="P1846" s="47">
        <v>2</v>
      </c>
      <c r="Q1846">
        <v>10</v>
      </c>
      <c r="S1846" s="23" t="s">
        <v>2347</v>
      </c>
      <c r="T1846" t="str">
        <f t="shared" si="256"/>
        <v>10</v>
      </c>
      <c r="V1846" t="str">
        <f>+VLOOKUP(B1846,MARCO!E:E,1,FALSE)</f>
        <v>General Rodríguez</v>
      </c>
      <c r="W1846" t="s">
        <v>134</v>
      </c>
      <c r="X1846" t="s">
        <v>134</v>
      </c>
      <c r="Y1846" t="str">
        <f t="shared" si="257"/>
        <v>R 10 - D 44 - 451 - 1345</v>
      </c>
      <c r="Z1846" t="s">
        <v>20</v>
      </c>
      <c r="AA1846" t="s">
        <v>2349</v>
      </c>
      <c r="AB1846" t="s">
        <v>21</v>
      </c>
      <c r="AD1846" t="str">
        <f t="shared" si="258"/>
        <v>Danone Sa</v>
      </c>
      <c r="AE1846" t="s">
        <v>22</v>
      </c>
      <c r="AF1846" t="s">
        <v>23</v>
      </c>
      <c r="AG1846" t="s">
        <v>26</v>
      </c>
      <c r="AH1846" t="s">
        <v>2348</v>
      </c>
      <c r="AI1846" s="13">
        <f t="shared" si="259"/>
        <v>10</v>
      </c>
      <c r="AJ1846" s="13">
        <f t="shared" si="260"/>
        <v>2</v>
      </c>
      <c r="AK1846" s="21">
        <v>1</v>
      </c>
      <c r="AM1846" t="s">
        <v>2154</v>
      </c>
      <c r="AN1846" t="str">
        <f t="shared" si="254"/>
        <v>R10</v>
      </c>
      <c r="AO1846" s="20" t="str">
        <f t="shared" si="255"/>
        <v>FINES_R10</v>
      </c>
      <c r="AP1846" s="25">
        <f t="shared" si="261"/>
        <v>0.25965863466262817</v>
      </c>
      <c r="AQ1846" s="24" t="str">
        <f>+IFERROR(VLOOKUP(Y1846,#REF!,2,FALSE),"-")</f>
        <v>-</v>
      </c>
      <c r="AR1846" s="13" t="s">
        <v>2393</v>
      </c>
      <c r="AS1846" t="s">
        <v>2397</v>
      </c>
      <c r="AT1846" t="str">
        <f t="shared" si="262"/>
        <v>Virtual - e/ S/n y Sn - General Rodriguez General Rodriguez</v>
      </c>
    </row>
    <row r="1847" spans="1:46" ht="15.75" thickBot="1" x14ac:dyDescent="0.3">
      <c r="A1847" s="47">
        <v>10</v>
      </c>
      <c r="B1847" s="47" t="s">
        <v>747</v>
      </c>
      <c r="C1847" s="47" t="s">
        <v>2378</v>
      </c>
      <c r="D1847" s="47" t="s">
        <v>758</v>
      </c>
      <c r="E1847" s="47" t="s">
        <v>759</v>
      </c>
      <c r="F1847" s="47" t="s">
        <v>10948</v>
      </c>
      <c r="G1847" s="47" t="s">
        <v>10949</v>
      </c>
      <c r="H1847" s="47" t="s">
        <v>10950</v>
      </c>
      <c r="I1847" s="47" t="s">
        <v>10769</v>
      </c>
      <c r="J1847" s="47" t="s">
        <v>10949</v>
      </c>
      <c r="K1847" s="47" t="s">
        <v>14633</v>
      </c>
      <c r="L1847" s="47">
        <v>0.63918066024780273</v>
      </c>
      <c r="M1847" s="47">
        <v>-34.594601902455999</v>
      </c>
      <c r="N1847" s="47">
        <v>-58.978615365446998</v>
      </c>
      <c r="O1847" s="47" t="s">
        <v>17088</v>
      </c>
      <c r="P1847" s="47">
        <v>1</v>
      </c>
      <c r="Q1847">
        <v>26</v>
      </c>
      <c r="S1847" s="23" t="s">
        <v>2347</v>
      </c>
      <c r="T1847" t="str">
        <f t="shared" si="256"/>
        <v>10</v>
      </c>
      <c r="V1847" t="str">
        <f>+VLOOKUP(B1847,MARCO!E:E,1,FALSE)</f>
        <v>General Rodríguez</v>
      </c>
      <c r="W1847" t="s">
        <v>134</v>
      </c>
      <c r="X1847" t="s">
        <v>134</v>
      </c>
      <c r="Y1847" t="str">
        <f t="shared" si="257"/>
        <v>R 10 - D 44 - 451 - 4359</v>
      </c>
      <c r="Z1847" t="s">
        <v>20</v>
      </c>
      <c r="AA1847" t="s">
        <v>2349</v>
      </c>
      <c r="AB1847" t="s">
        <v>21</v>
      </c>
      <c r="AD1847" t="str">
        <f t="shared" si="258"/>
        <v>Comedor Y Merendero Los Duendecitos</v>
      </c>
      <c r="AE1847" t="s">
        <v>22</v>
      </c>
      <c r="AF1847" t="s">
        <v>23</v>
      </c>
      <c r="AG1847" t="s">
        <v>26</v>
      </c>
      <c r="AH1847" t="s">
        <v>2348</v>
      </c>
      <c r="AI1847" s="13">
        <f t="shared" si="259"/>
        <v>26</v>
      </c>
      <c r="AJ1847" s="13">
        <f t="shared" si="260"/>
        <v>1</v>
      </c>
      <c r="AK1847" s="21">
        <v>1</v>
      </c>
      <c r="AM1847" t="s">
        <v>2154</v>
      </c>
      <c r="AN1847" t="str">
        <f t="shared" si="254"/>
        <v>R10</v>
      </c>
      <c r="AO1847" s="20" t="str">
        <f t="shared" si="255"/>
        <v>FINES_R10</v>
      </c>
      <c r="AP1847" s="25">
        <f t="shared" si="261"/>
        <v>0.63918066024780273</v>
      </c>
      <c r="AQ1847" s="24" t="str">
        <f>+IFERROR(VLOOKUP(Y1847,#REF!,2,FALSE),"-")</f>
        <v>-</v>
      </c>
      <c r="AR1847" s="13" t="s">
        <v>2393</v>
      </c>
      <c r="AS1847" t="s">
        <v>2397</v>
      </c>
      <c r="AT1847" t="str">
        <f t="shared" si="262"/>
        <v>Vicente Lopez Y Planes - e/ Fortin Pilcomayo - Parque Joly Parque Joly</v>
      </c>
    </row>
    <row r="1848" spans="1:46" ht="15.75" thickBot="1" x14ac:dyDescent="0.3">
      <c r="A1848" s="47">
        <v>10</v>
      </c>
      <c r="B1848" s="47" t="s">
        <v>747</v>
      </c>
      <c r="C1848" s="47" t="s">
        <v>2378</v>
      </c>
      <c r="D1848" s="47" t="s">
        <v>758</v>
      </c>
      <c r="E1848" s="47" t="s">
        <v>759</v>
      </c>
      <c r="F1848" s="47" t="s">
        <v>10952</v>
      </c>
      <c r="G1848" s="47" t="s">
        <v>8609</v>
      </c>
      <c r="H1848" s="47" t="s">
        <v>10953</v>
      </c>
      <c r="I1848" s="47" t="s">
        <v>10769</v>
      </c>
      <c r="J1848" s="47" t="s">
        <v>10955</v>
      </c>
      <c r="K1848" s="47" t="s">
        <v>14634</v>
      </c>
      <c r="L1848" s="47">
        <v>0.37699180841445917</v>
      </c>
      <c r="M1848" s="47">
        <v>-34.604468559181001</v>
      </c>
      <c r="N1848" s="47">
        <v>-58.958514050129999</v>
      </c>
      <c r="O1848" s="47" t="s">
        <v>17089</v>
      </c>
      <c r="P1848" s="47">
        <v>1</v>
      </c>
      <c r="Q1848">
        <v>20</v>
      </c>
      <c r="S1848" s="23" t="s">
        <v>2347</v>
      </c>
      <c r="T1848" t="str">
        <f t="shared" si="256"/>
        <v>10</v>
      </c>
      <c r="V1848" t="str">
        <f>+VLOOKUP(B1848,MARCO!E:E,1,FALSE)</f>
        <v>General Rodríguez</v>
      </c>
      <c r="W1848" t="s">
        <v>134</v>
      </c>
      <c r="X1848" t="s">
        <v>134</v>
      </c>
      <c r="Y1848" t="str">
        <f t="shared" si="257"/>
        <v>R 10 - D 44 - 451 - 4357</v>
      </c>
      <c r="Z1848" t="s">
        <v>20</v>
      </c>
      <c r="AA1848" t="s">
        <v>2349</v>
      </c>
      <c r="AB1848" t="s">
        <v>21</v>
      </c>
      <c r="AD1848" t="str">
        <f t="shared" si="258"/>
        <v>Ep 16</v>
      </c>
      <c r="AE1848" t="s">
        <v>22</v>
      </c>
      <c r="AF1848" t="s">
        <v>23</v>
      </c>
      <c r="AG1848" t="s">
        <v>26</v>
      </c>
      <c r="AH1848" t="s">
        <v>2348</v>
      </c>
      <c r="AI1848" s="13">
        <f t="shared" si="259"/>
        <v>20</v>
      </c>
      <c r="AJ1848" s="13">
        <f t="shared" si="260"/>
        <v>1</v>
      </c>
      <c r="AK1848" s="21">
        <v>1</v>
      </c>
      <c r="AM1848" t="s">
        <v>2154</v>
      </c>
      <c r="AN1848" t="str">
        <f t="shared" si="254"/>
        <v>R10</v>
      </c>
      <c r="AO1848" s="20" t="str">
        <f t="shared" si="255"/>
        <v>FINES_R10</v>
      </c>
      <c r="AP1848" s="25">
        <f t="shared" si="261"/>
        <v>0.37699180841445917</v>
      </c>
      <c r="AQ1848" s="24" t="str">
        <f>+IFERROR(VLOOKUP(Y1848,#REF!,2,FALSE),"-")</f>
        <v>-</v>
      </c>
      <c r="AR1848" s="13" t="s">
        <v>2393</v>
      </c>
      <c r="AS1848" t="s">
        <v>2397</v>
      </c>
      <c r="AT1848" t="str">
        <f t="shared" si="262"/>
        <v>Sarmiento - 352 e/ Ecuador - General Rodriguez Los Arómos</v>
      </c>
    </row>
    <row r="1849" spans="1:46" ht="15.75" thickBot="1" x14ac:dyDescent="0.3">
      <c r="A1849" s="47">
        <v>10</v>
      </c>
      <c r="B1849" s="47" t="s">
        <v>747</v>
      </c>
      <c r="C1849" s="47" t="s">
        <v>2378</v>
      </c>
      <c r="D1849" s="47" t="s">
        <v>758</v>
      </c>
      <c r="E1849" s="47" t="s">
        <v>759</v>
      </c>
      <c r="F1849" s="47" t="s">
        <v>10956</v>
      </c>
      <c r="G1849" s="47" t="s">
        <v>10957</v>
      </c>
      <c r="H1849" s="47" t="s">
        <v>10958</v>
      </c>
      <c r="I1849" s="47" t="s">
        <v>10769</v>
      </c>
      <c r="J1849" s="47" t="s">
        <v>10960</v>
      </c>
      <c r="K1849" s="47" t="s">
        <v>14635</v>
      </c>
      <c r="L1849" s="47">
        <v>0.25965863466262817</v>
      </c>
      <c r="M1849" s="47">
        <v>-34.605964999999998</v>
      </c>
      <c r="N1849" s="47">
        <v>-58.9508899</v>
      </c>
      <c r="O1849" s="47" t="s">
        <v>17090</v>
      </c>
      <c r="P1849" s="47">
        <v>1</v>
      </c>
      <c r="Q1849">
        <v>39</v>
      </c>
      <c r="S1849" s="23" t="s">
        <v>2347</v>
      </c>
      <c r="T1849" t="str">
        <f t="shared" si="256"/>
        <v>10</v>
      </c>
      <c r="V1849" t="str">
        <f>+VLOOKUP(B1849,MARCO!E:E,1,FALSE)</f>
        <v>General Rodríguez</v>
      </c>
      <c r="W1849" t="s">
        <v>134</v>
      </c>
      <c r="X1849" t="s">
        <v>134</v>
      </c>
      <c r="Y1849" t="str">
        <f t="shared" si="257"/>
        <v>R 10 - D 44 - 451 - 1954</v>
      </c>
      <c r="Z1849" t="s">
        <v>20</v>
      </c>
      <c r="AA1849" t="s">
        <v>2349</v>
      </c>
      <c r="AB1849" t="s">
        <v>21</v>
      </c>
      <c r="AD1849" t="str">
        <f t="shared" si="258"/>
        <v>Club De Futbol "güemes"</v>
      </c>
      <c r="AE1849" t="s">
        <v>22</v>
      </c>
      <c r="AF1849" t="s">
        <v>23</v>
      </c>
      <c r="AG1849" t="s">
        <v>26</v>
      </c>
      <c r="AH1849" t="s">
        <v>2348</v>
      </c>
      <c r="AI1849" s="13">
        <f t="shared" si="259"/>
        <v>39</v>
      </c>
      <c r="AJ1849" s="13">
        <f t="shared" si="260"/>
        <v>1</v>
      </c>
      <c r="AK1849" s="21">
        <v>1</v>
      </c>
      <c r="AM1849" t="s">
        <v>2154</v>
      </c>
      <c r="AN1849" t="str">
        <f t="shared" si="254"/>
        <v>R10</v>
      </c>
      <c r="AO1849" s="20" t="str">
        <f t="shared" si="255"/>
        <v>FINES_R10</v>
      </c>
      <c r="AP1849" s="25">
        <f t="shared" si="261"/>
        <v>0.25965863466262817</v>
      </c>
      <c r="AQ1849" s="24" t="str">
        <f>+IFERROR(VLOOKUP(Y1849,#REF!,2,FALSE),"-")</f>
        <v>-</v>
      </c>
      <c r="AR1849" s="13" t="s">
        <v>2393</v>
      </c>
      <c r="AS1849" t="s">
        <v>2398</v>
      </c>
      <c r="AT1849" t="str">
        <f t="shared" si="262"/>
        <v>Salto - e/ Quijano - General Rodriguez Güemes</v>
      </c>
    </row>
    <row r="1850" spans="1:46" ht="15.75" thickBot="1" x14ac:dyDescent="0.3">
      <c r="A1850" s="47">
        <v>10</v>
      </c>
      <c r="B1850" s="47" t="s">
        <v>747</v>
      </c>
      <c r="C1850" s="47" t="s">
        <v>2378</v>
      </c>
      <c r="D1850" s="47" t="s">
        <v>758</v>
      </c>
      <c r="E1850" s="47" t="s">
        <v>759</v>
      </c>
      <c r="F1850" s="47" t="s">
        <v>10961</v>
      </c>
      <c r="G1850" s="47" t="s">
        <v>10962</v>
      </c>
      <c r="H1850" s="47" t="s">
        <v>10963</v>
      </c>
      <c r="I1850" s="47" t="s">
        <v>10769</v>
      </c>
      <c r="J1850" s="47" t="s">
        <v>10962</v>
      </c>
      <c r="K1850" s="47" t="s">
        <v>14636</v>
      </c>
      <c r="L1850" s="47">
        <v>0.29348617792129522</v>
      </c>
      <c r="M1850" s="47">
        <v>-34.609967650107002</v>
      </c>
      <c r="N1850" s="47">
        <v>-58.951864244132999</v>
      </c>
      <c r="O1850" s="47" t="s">
        <v>17091</v>
      </c>
      <c r="P1850" s="47">
        <v>1</v>
      </c>
      <c r="Q1850">
        <v>23</v>
      </c>
      <c r="S1850" s="23" t="s">
        <v>2347</v>
      </c>
      <c r="T1850" t="str">
        <f t="shared" si="256"/>
        <v>10</v>
      </c>
      <c r="V1850" t="str">
        <f>+VLOOKUP(B1850,MARCO!E:E,1,FALSE)</f>
        <v>General Rodríguez</v>
      </c>
      <c r="W1850" t="s">
        <v>134</v>
      </c>
      <c r="X1850" t="s">
        <v>134</v>
      </c>
      <c r="Y1850" t="str">
        <f t="shared" si="257"/>
        <v>R 10 - D 44 - 451 - 4414</v>
      </c>
      <c r="Z1850" t="s">
        <v>20</v>
      </c>
      <c r="AA1850" t="s">
        <v>2349</v>
      </c>
      <c r="AB1850" t="s">
        <v>21</v>
      </c>
      <c r="AD1850" t="str">
        <f t="shared" si="258"/>
        <v>Hospital Sommer</v>
      </c>
      <c r="AE1850" t="s">
        <v>22</v>
      </c>
      <c r="AF1850" t="s">
        <v>23</v>
      </c>
      <c r="AG1850" t="s">
        <v>26</v>
      </c>
      <c r="AH1850" t="s">
        <v>2348</v>
      </c>
      <c r="AI1850" s="13">
        <f t="shared" si="259"/>
        <v>23</v>
      </c>
      <c r="AJ1850" s="13">
        <f t="shared" si="260"/>
        <v>1</v>
      </c>
      <c r="AK1850" s="21">
        <v>1</v>
      </c>
      <c r="AM1850" t="s">
        <v>2154</v>
      </c>
      <c r="AN1850" t="str">
        <f t="shared" si="254"/>
        <v>R10</v>
      </c>
      <c r="AO1850" s="20" t="str">
        <f t="shared" si="255"/>
        <v>FINES_R10</v>
      </c>
      <c r="AP1850" s="25">
        <f t="shared" si="261"/>
        <v>0.29348617792129522</v>
      </c>
      <c r="AQ1850" s="24" t="str">
        <f>+IFERROR(VLOOKUP(Y1850,#REF!,2,FALSE),"-")</f>
        <v>-</v>
      </c>
      <c r="AR1850" s="13" t="s">
        <v>2393</v>
      </c>
      <c r="AS1850" t="s">
        <v>2397</v>
      </c>
      <c r="AT1850" t="str">
        <f t="shared" si="262"/>
        <v>Ruta 24 - 23.500 - Sommer Sommer</v>
      </c>
    </row>
    <row r="1851" spans="1:46" ht="15.75" thickBot="1" x14ac:dyDescent="0.3">
      <c r="A1851" s="47">
        <v>10</v>
      </c>
      <c r="B1851" s="47" t="s">
        <v>747</v>
      </c>
      <c r="C1851" s="47" t="s">
        <v>2378</v>
      </c>
      <c r="D1851" s="47" t="s">
        <v>758</v>
      </c>
      <c r="E1851" s="47" t="s">
        <v>759</v>
      </c>
      <c r="F1851" s="47" t="s">
        <v>10965</v>
      </c>
      <c r="G1851" s="47" t="s">
        <v>10966</v>
      </c>
      <c r="H1851" s="47" t="s">
        <v>10967</v>
      </c>
      <c r="I1851" s="47" t="s">
        <v>10769</v>
      </c>
      <c r="J1851" s="47"/>
      <c r="K1851" s="47" t="s">
        <v>14637</v>
      </c>
      <c r="L1851" s="47">
        <v>0.82081776857376099</v>
      </c>
      <c r="M1851" s="47">
        <v>-34.598595699999997</v>
      </c>
      <c r="N1851" s="47">
        <v>-58.880523199999999</v>
      </c>
      <c r="O1851" s="47" t="s">
        <v>17092</v>
      </c>
      <c r="P1851" s="47">
        <v>1</v>
      </c>
      <c r="Q1851">
        <v>31</v>
      </c>
      <c r="S1851" s="23" t="s">
        <v>2347</v>
      </c>
      <c r="T1851" t="str">
        <f t="shared" si="256"/>
        <v>10</v>
      </c>
      <c r="V1851" t="str">
        <f>+VLOOKUP(B1851,MARCO!E:E,1,FALSE)</f>
        <v>General Rodríguez</v>
      </c>
      <c r="W1851" t="s">
        <v>134</v>
      </c>
      <c r="X1851" t="s">
        <v>134</v>
      </c>
      <c r="Y1851" t="str">
        <f t="shared" si="257"/>
        <v>R 10 - D 44 - 451 - 1951</v>
      </c>
      <c r="Z1851" t="s">
        <v>20</v>
      </c>
      <c r="AA1851" t="s">
        <v>2349</v>
      </c>
      <c r="AB1851" t="s">
        <v>21</v>
      </c>
      <c r="AD1851" t="str">
        <f t="shared" si="258"/>
        <v>Comedor " El Sol Sale Para Todos"</v>
      </c>
      <c r="AE1851" t="s">
        <v>22</v>
      </c>
      <c r="AF1851" t="s">
        <v>23</v>
      </c>
      <c r="AG1851" t="s">
        <v>26</v>
      </c>
      <c r="AH1851" t="s">
        <v>2348</v>
      </c>
      <c r="AI1851" s="13">
        <f t="shared" si="259"/>
        <v>31</v>
      </c>
      <c r="AJ1851" s="13">
        <f t="shared" si="260"/>
        <v>1</v>
      </c>
      <c r="AK1851" s="21">
        <v>1</v>
      </c>
      <c r="AM1851" t="s">
        <v>2154</v>
      </c>
      <c r="AN1851" t="str">
        <f t="shared" si="254"/>
        <v>R10</v>
      </c>
      <c r="AO1851" s="20" t="str">
        <f t="shared" si="255"/>
        <v>FINES_R10</v>
      </c>
      <c r="AP1851" s="25">
        <f t="shared" si="261"/>
        <v>0.82081776857376099</v>
      </c>
      <c r="AQ1851" s="24" t="str">
        <f>+IFERROR(VLOOKUP(Y1851,#REF!,2,FALSE),"-")</f>
        <v>-</v>
      </c>
      <c r="AR1851" s="13" t="s">
        <v>2393</v>
      </c>
      <c r="AS1851" t="s">
        <v>2398</v>
      </c>
      <c r="AT1851" t="str">
        <f t="shared" si="262"/>
        <v>Alicante - 1017 e/ Achaval y Aguariguay - General Rodriguez Pico Rojo</v>
      </c>
    </row>
    <row r="1852" spans="1:46" ht="15.75" thickBot="1" x14ac:dyDescent="0.3">
      <c r="A1852" s="47">
        <v>10</v>
      </c>
      <c r="B1852" s="47" t="s">
        <v>747</v>
      </c>
      <c r="C1852" s="47" t="s">
        <v>2378</v>
      </c>
      <c r="D1852" s="47" t="s">
        <v>758</v>
      </c>
      <c r="E1852" s="47" t="s">
        <v>759</v>
      </c>
      <c r="F1852" s="47" t="s">
        <v>10969</v>
      </c>
      <c r="G1852" s="47" t="s">
        <v>10970</v>
      </c>
      <c r="H1852" s="47" t="s">
        <v>10971</v>
      </c>
      <c r="I1852" s="47" t="s">
        <v>10769</v>
      </c>
      <c r="J1852" s="47" t="s">
        <v>10973</v>
      </c>
      <c r="K1852" s="47" t="s">
        <v>14638</v>
      </c>
      <c r="L1852" s="47">
        <v>0.93222969770431519</v>
      </c>
      <c r="M1852" s="47">
        <v>-34.613635402459003</v>
      </c>
      <c r="N1852" s="47">
        <v>-58.889204933721999</v>
      </c>
      <c r="O1852" s="47" t="s">
        <v>17093</v>
      </c>
      <c r="P1852" s="47">
        <v>1</v>
      </c>
      <c r="Q1852">
        <v>25</v>
      </c>
      <c r="S1852" s="23" t="s">
        <v>2347</v>
      </c>
      <c r="T1852" t="str">
        <f t="shared" si="256"/>
        <v>10</v>
      </c>
      <c r="V1852" t="str">
        <f>+VLOOKUP(B1852,MARCO!E:E,1,FALSE)</f>
        <v>General Rodríguez</v>
      </c>
      <c r="W1852" t="s">
        <v>134</v>
      </c>
      <c r="X1852" t="s">
        <v>134</v>
      </c>
      <c r="Y1852" t="str">
        <f t="shared" si="257"/>
        <v>R 10 - D 44 - 451 - 4460</v>
      </c>
      <c r="Z1852" t="s">
        <v>20</v>
      </c>
      <c r="AA1852" t="s">
        <v>2349</v>
      </c>
      <c r="AB1852" t="s">
        <v>21</v>
      </c>
      <c r="AD1852" t="str">
        <f t="shared" si="258"/>
        <v>Casa Barrial 9</v>
      </c>
      <c r="AE1852" t="s">
        <v>22</v>
      </c>
      <c r="AF1852" t="s">
        <v>23</v>
      </c>
      <c r="AG1852" t="s">
        <v>26</v>
      </c>
      <c r="AH1852" t="s">
        <v>2348</v>
      </c>
      <c r="AI1852" s="13">
        <f t="shared" si="259"/>
        <v>25</v>
      </c>
      <c r="AJ1852" s="13">
        <f t="shared" si="260"/>
        <v>1</v>
      </c>
      <c r="AK1852" s="21">
        <v>1</v>
      </c>
      <c r="AM1852" t="s">
        <v>2154</v>
      </c>
      <c r="AN1852" t="str">
        <f t="shared" si="254"/>
        <v>R10</v>
      </c>
      <c r="AO1852" s="20" t="str">
        <f t="shared" si="255"/>
        <v>FINES_R10</v>
      </c>
      <c r="AP1852" s="25">
        <f t="shared" si="261"/>
        <v>0.93222969770431519</v>
      </c>
      <c r="AQ1852" s="24" t="str">
        <f>+IFERROR(VLOOKUP(Y1852,#REF!,2,FALSE),"-")</f>
        <v>-</v>
      </c>
      <c r="AR1852" s="13" t="s">
        <v>2393</v>
      </c>
      <c r="AS1852" t="s">
        <v>2398</v>
      </c>
      <c r="AT1852" t="str">
        <f t="shared" si="262"/>
        <v>Iguazu - e/ Caseros - Gral Rodriguez Agua De Oro</v>
      </c>
    </row>
    <row r="1853" spans="1:46" ht="15.75" thickBot="1" x14ac:dyDescent="0.3">
      <c r="A1853" s="47">
        <v>10</v>
      </c>
      <c r="B1853" s="47" t="s">
        <v>928</v>
      </c>
      <c r="C1853" s="47" t="s">
        <v>2378</v>
      </c>
      <c r="D1853" s="47" t="s">
        <v>930</v>
      </c>
      <c r="E1853" s="47" t="s">
        <v>180</v>
      </c>
      <c r="F1853" s="47" t="s">
        <v>10974</v>
      </c>
      <c r="G1853" s="47" t="s">
        <v>4704</v>
      </c>
      <c r="H1853" s="47" t="s">
        <v>10975</v>
      </c>
      <c r="I1853" s="47" t="s">
        <v>10769</v>
      </c>
      <c r="J1853" s="47"/>
      <c r="K1853" s="47" t="s">
        <v>14639</v>
      </c>
      <c r="L1853" s="47">
        <v>0.49586889147758478</v>
      </c>
      <c r="M1853" s="47">
        <v>-34.8215</v>
      </c>
      <c r="N1853" s="47">
        <v>-59.13653</v>
      </c>
      <c r="O1853" s="47" t="s">
        <v>17094</v>
      </c>
      <c r="P1853" s="47">
        <v>1</v>
      </c>
      <c r="Q1853">
        <v>12</v>
      </c>
      <c r="S1853" s="23" t="s">
        <v>2347</v>
      </c>
      <c r="T1853" t="str">
        <f t="shared" si="256"/>
        <v>10</v>
      </c>
      <c r="V1853" t="str">
        <f>+VLOOKUP(B1853,MARCO!E:E,1,FALSE)</f>
        <v>General Las Heras</v>
      </c>
      <c r="W1853" t="s">
        <v>134</v>
      </c>
      <c r="X1853" t="s">
        <v>134</v>
      </c>
      <c r="Y1853" t="str">
        <f t="shared" si="257"/>
        <v>R 10 - D 57 - 451 - 4302</v>
      </c>
      <c r="Z1853" t="s">
        <v>20</v>
      </c>
      <c r="AA1853" t="s">
        <v>2349</v>
      </c>
      <c r="AB1853" t="s">
        <v>21</v>
      </c>
      <c r="AD1853" t="str">
        <f t="shared" si="258"/>
        <v>Ep Nº2</v>
      </c>
      <c r="AE1853" t="s">
        <v>22</v>
      </c>
      <c r="AF1853" t="s">
        <v>23</v>
      </c>
      <c r="AG1853" t="s">
        <v>26</v>
      </c>
      <c r="AH1853" t="s">
        <v>2348</v>
      </c>
      <c r="AI1853" s="13">
        <f t="shared" si="259"/>
        <v>12</v>
      </c>
      <c r="AJ1853" s="13">
        <f t="shared" si="260"/>
        <v>1</v>
      </c>
      <c r="AK1853" s="21">
        <v>1</v>
      </c>
      <c r="AM1853" t="s">
        <v>2154</v>
      </c>
      <c r="AN1853" t="str">
        <f t="shared" si="254"/>
        <v>R10</v>
      </c>
      <c r="AO1853" s="20" t="str">
        <f t="shared" si="255"/>
        <v>FINES_R10</v>
      </c>
      <c r="AP1853" s="25">
        <f t="shared" si="261"/>
        <v>0.49586889147758478</v>
      </c>
      <c r="AQ1853" s="24" t="str">
        <f>+IFERROR(VLOOKUP(Y1853,#REF!,2,FALSE),"-")</f>
        <v>-</v>
      </c>
      <c r="AR1853" s="13" t="s">
        <v>2393</v>
      </c>
      <c r="AS1853" t="s">
        <v>2397</v>
      </c>
      <c r="AT1853" t="str">
        <f t="shared" si="262"/>
        <v>Camino Vecinal - SIN NUMERO - Enrique Fynn Enrique Fynn</v>
      </c>
    </row>
    <row r="1854" spans="1:46" ht="15.75" thickBot="1" x14ac:dyDescent="0.3">
      <c r="A1854" s="47">
        <v>10</v>
      </c>
      <c r="B1854" s="47" t="s">
        <v>928</v>
      </c>
      <c r="C1854" s="47" t="s">
        <v>2378</v>
      </c>
      <c r="D1854" s="47" t="s">
        <v>930</v>
      </c>
      <c r="E1854" s="47" t="s">
        <v>180</v>
      </c>
      <c r="F1854" s="47" t="s">
        <v>10977</v>
      </c>
      <c r="G1854" s="47" t="s">
        <v>10978</v>
      </c>
      <c r="H1854" s="47" t="s">
        <v>10979</v>
      </c>
      <c r="I1854" s="47" t="s">
        <v>10769</v>
      </c>
      <c r="J1854" s="47"/>
      <c r="K1854" s="47" t="s">
        <v>14640</v>
      </c>
      <c r="L1854" s="47">
        <v>0.47619736194610601</v>
      </c>
      <c r="M1854" s="47">
        <v>-34.781880600000001</v>
      </c>
      <c r="N1854" s="47">
        <v>-59.112186199999996</v>
      </c>
      <c r="O1854" s="47" t="s">
        <v>17095</v>
      </c>
      <c r="P1854" s="47">
        <v>1</v>
      </c>
      <c r="Q1854">
        <v>9</v>
      </c>
      <c r="S1854" s="23" t="s">
        <v>2347</v>
      </c>
      <c r="T1854" t="str">
        <f t="shared" si="256"/>
        <v>10</v>
      </c>
      <c r="V1854" t="str">
        <f>+VLOOKUP(B1854,MARCO!E:E,1,FALSE)</f>
        <v>General Las Heras</v>
      </c>
      <c r="W1854" t="s">
        <v>134</v>
      </c>
      <c r="X1854" t="s">
        <v>134</v>
      </c>
      <c r="Y1854" t="str">
        <f t="shared" si="257"/>
        <v>R 10 - D 57 - 451 - 2979</v>
      </c>
      <c r="Z1854" t="s">
        <v>20</v>
      </c>
      <c r="AA1854" t="s">
        <v>2349</v>
      </c>
      <c r="AB1854" t="s">
        <v>21</v>
      </c>
      <c r="AD1854" t="str">
        <f t="shared" si="258"/>
        <v>Ep N°9</v>
      </c>
      <c r="AE1854" t="s">
        <v>22</v>
      </c>
      <c r="AF1854" t="s">
        <v>23</v>
      </c>
      <c r="AG1854" t="s">
        <v>26</v>
      </c>
      <c r="AH1854" t="s">
        <v>2348</v>
      </c>
      <c r="AI1854" s="13">
        <f t="shared" si="259"/>
        <v>9</v>
      </c>
      <c r="AJ1854" s="13">
        <f t="shared" si="260"/>
        <v>1</v>
      </c>
      <c r="AK1854" s="21">
        <v>1</v>
      </c>
      <c r="AM1854" t="s">
        <v>2154</v>
      </c>
      <c r="AN1854" t="str">
        <f t="shared" si="254"/>
        <v>R10</v>
      </c>
      <c r="AO1854" s="20" t="str">
        <f t="shared" si="255"/>
        <v>FINES_R10</v>
      </c>
      <c r="AP1854" s="25">
        <f t="shared" si="261"/>
        <v>0.47619736194610601</v>
      </c>
      <c r="AQ1854" s="24" t="str">
        <f>+IFERROR(VLOOKUP(Y1854,#REF!,2,FALSE),"-")</f>
        <v>-</v>
      </c>
      <c r="AR1854" s="13" t="s">
        <v>2393</v>
      </c>
      <c r="AS1854" t="s">
        <v>2397</v>
      </c>
      <c r="AT1854" t="str">
        <f t="shared" si="262"/>
        <v>Cno. Vecinal - Sin numero e/ Cuartel Vi - General Las Heras La Choza</v>
      </c>
    </row>
    <row r="1855" spans="1:46" ht="15.75" thickBot="1" x14ac:dyDescent="0.3">
      <c r="A1855" s="47">
        <v>10</v>
      </c>
      <c r="B1855" s="47" t="s">
        <v>928</v>
      </c>
      <c r="C1855" s="47" t="s">
        <v>2378</v>
      </c>
      <c r="D1855" s="47" t="s">
        <v>930</v>
      </c>
      <c r="E1855" s="47" t="s">
        <v>180</v>
      </c>
      <c r="F1855" s="47" t="s">
        <v>10981</v>
      </c>
      <c r="G1855" s="47" t="s">
        <v>10982</v>
      </c>
      <c r="H1855" s="47" t="s">
        <v>10983</v>
      </c>
      <c r="I1855" s="47" t="s">
        <v>10769</v>
      </c>
      <c r="J1855" s="47"/>
      <c r="K1855" s="47" t="s">
        <v>14641</v>
      </c>
      <c r="L1855" s="47">
        <v>0.80986177921295166</v>
      </c>
      <c r="M1855" s="47">
        <v>-34.559081800000001</v>
      </c>
      <c r="N1855" s="47">
        <v>-58.8178251</v>
      </c>
      <c r="O1855" s="47" t="s">
        <v>17096</v>
      </c>
      <c r="P1855" s="47">
        <v>1</v>
      </c>
      <c r="Q1855">
        <v>8</v>
      </c>
      <c r="S1855" s="23" t="s">
        <v>2347</v>
      </c>
      <c r="T1855" t="str">
        <f t="shared" si="256"/>
        <v>10</v>
      </c>
      <c r="V1855" t="str">
        <f>+VLOOKUP(B1855,MARCO!E:E,1,FALSE)</f>
        <v>General Las Heras</v>
      </c>
      <c r="W1855" t="s">
        <v>134</v>
      </c>
      <c r="X1855" t="s">
        <v>134</v>
      </c>
      <c r="Y1855" t="str">
        <f t="shared" si="257"/>
        <v>R 10 - D 57 - 451 - 4300</v>
      </c>
      <c r="Z1855" t="s">
        <v>20</v>
      </c>
      <c r="AA1855" t="s">
        <v>2349</v>
      </c>
      <c r="AB1855" t="s">
        <v>21</v>
      </c>
      <c r="AD1855" t="str">
        <f t="shared" si="258"/>
        <v>Ep Nº6</v>
      </c>
      <c r="AE1855" t="s">
        <v>22</v>
      </c>
      <c r="AF1855" t="s">
        <v>23</v>
      </c>
      <c r="AG1855" t="s">
        <v>26</v>
      </c>
      <c r="AH1855" t="s">
        <v>2348</v>
      </c>
      <c r="AI1855" s="13">
        <f t="shared" si="259"/>
        <v>8</v>
      </c>
      <c r="AJ1855" s="13">
        <f t="shared" si="260"/>
        <v>1</v>
      </c>
      <c r="AK1855" s="21">
        <v>1</v>
      </c>
      <c r="AM1855" t="s">
        <v>2154</v>
      </c>
      <c r="AN1855" t="str">
        <f t="shared" si="254"/>
        <v>R10</v>
      </c>
      <c r="AO1855" s="20" t="str">
        <f t="shared" si="255"/>
        <v>FINES_R10</v>
      </c>
      <c r="AP1855" s="25">
        <f t="shared" si="261"/>
        <v>0.80986177921295166</v>
      </c>
      <c r="AQ1855" s="24" t="str">
        <f>+IFERROR(VLOOKUP(Y1855,#REF!,2,FALSE),"-")</f>
        <v>-</v>
      </c>
      <c r="AR1855" s="13" t="s">
        <v>2393</v>
      </c>
      <c r="AS1855" t="s">
        <v>2398</v>
      </c>
      <c r="AT1855" t="str">
        <f t="shared" si="262"/>
        <v>Ruta 40 Km 76 - SIN NUMERO - Cuatel Iii Cuartel Iii</v>
      </c>
    </row>
    <row r="1856" spans="1:46" ht="15.75" thickBot="1" x14ac:dyDescent="0.3">
      <c r="A1856" s="47">
        <v>10</v>
      </c>
      <c r="B1856" s="47" t="s">
        <v>928</v>
      </c>
      <c r="C1856" s="47" t="s">
        <v>2378</v>
      </c>
      <c r="D1856" s="47" t="s">
        <v>930</v>
      </c>
      <c r="E1856" s="47" t="s">
        <v>180</v>
      </c>
      <c r="F1856" s="47" t="s">
        <v>10986</v>
      </c>
      <c r="G1856" s="47" t="s">
        <v>10987</v>
      </c>
      <c r="H1856" s="47" t="s">
        <v>10988</v>
      </c>
      <c r="I1856" s="47" t="s">
        <v>10769</v>
      </c>
      <c r="J1856" s="47" t="s">
        <v>10987</v>
      </c>
      <c r="K1856" s="47" t="s">
        <v>14642</v>
      </c>
      <c r="L1856" s="47">
        <v>0.48335295915603638</v>
      </c>
      <c r="M1856" s="47">
        <v>-34.909267839999998</v>
      </c>
      <c r="N1856" s="47">
        <v>-58.996044359999999</v>
      </c>
      <c r="O1856" s="47" t="s">
        <v>17097</v>
      </c>
      <c r="P1856" s="47">
        <v>1</v>
      </c>
      <c r="Q1856">
        <v>9</v>
      </c>
      <c r="S1856" s="23" t="s">
        <v>2347</v>
      </c>
      <c r="T1856" t="str">
        <f t="shared" si="256"/>
        <v>10</v>
      </c>
      <c r="V1856" t="str">
        <f>+VLOOKUP(B1856,MARCO!E:E,1,FALSE)</f>
        <v>General Las Heras</v>
      </c>
      <c r="W1856" t="s">
        <v>134</v>
      </c>
      <c r="X1856" t="s">
        <v>134</v>
      </c>
      <c r="Y1856" t="str">
        <f t="shared" si="257"/>
        <v>R 10 - D 57 - 451 - 3222</v>
      </c>
      <c r="Z1856" t="s">
        <v>20</v>
      </c>
      <c r="AA1856" t="s">
        <v>2349</v>
      </c>
      <c r="AB1856" t="s">
        <v>21</v>
      </c>
      <c r="AD1856" t="str">
        <f t="shared" si="258"/>
        <v>Bomberos Voluntarios Gral. Las Heras</v>
      </c>
      <c r="AE1856" t="s">
        <v>22</v>
      </c>
      <c r="AF1856" t="s">
        <v>23</v>
      </c>
      <c r="AG1856" t="s">
        <v>26</v>
      </c>
      <c r="AH1856" t="s">
        <v>2348</v>
      </c>
      <c r="AI1856" s="13">
        <f t="shared" si="259"/>
        <v>9</v>
      </c>
      <c r="AJ1856" s="13">
        <f t="shared" si="260"/>
        <v>1</v>
      </c>
      <c r="AK1856" s="21">
        <v>1</v>
      </c>
      <c r="AM1856" t="s">
        <v>2154</v>
      </c>
      <c r="AN1856" t="str">
        <f t="shared" si="254"/>
        <v>R10</v>
      </c>
      <c r="AO1856" s="20" t="str">
        <f t="shared" si="255"/>
        <v>FINES_R10</v>
      </c>
      <c r="AP1856" s="25">
        <f t="shared" si="261"/>
        <v>0.48335295915603638</v>
      </c>
      <c r="AQ1856" s="24" t="str">
        <f>+IFERROR(VLOOKUP(Y1856,#REF!,2,FALSE),"-")</f>
        <v>-</v>
      </c>
      <c r="AR1856" s="13" t="s">
        <v>2393</v>
      </c>
      <c r="AS1856" t="s">
        <v>2398</v>
      </c>
      <c r="AT1856" t="str">
        <f t="shared" si="262"/>
        <v>Calle 25 - 1131 e/ Casey y Las Heras - General Las Heras Las Heras</v>
      </c>
    </row>
    <row r="1857" spans="1:46" ht="15.75" thickBot="1" x14ac:dyDescent="0.3">
      <c r="A1857" s="47">
        <v>10</v>
      </c>
      <c r="B1857" s="47" t="s">
        <v>928</v>
      </c>
      <c r="C1857" s="47" t="s">
        <v>2378</v>
      </c>
      <c r="D1857" s="47" t="s">
        <v>930</v>
      </c>
      <c r="E1857" s="47" t="s">
        <v>180</v>
      </c>
      <c r="F1857" s="47" t="s">
        <v>10990</v>
      </c>
      <c r="G1857" s="47" t="s">
        <v>10991</v>
      </c>
      <c r="H1857" s="47" t="s">
        <v>10992</v>
      </c>
      <c r="I1857" s="47" t="s">
        <v>10769</v>
      </c>
      <c r="J1857" s="47"/>
      <c r="K1857" s="47" t="s">
        <v>14643</v>
      </c>
      <c r="L1857" s="47">
        <v>0.38425388932228088</v>
      </c>
      <c r="M1857" s="47">
        <v>-34.978610000000003</v>
      </c>
      <c r="N1857" s="47">
        <v>-58.966670000000001</v>
      </c>
      <c r="O1857" s="47" t="s">
        <v>17098</v>
      </c>
      <c r="P1857" s="47">
        <v>1</v>
      </c>
      <c r="Q1857">
        <v>12</v>
      </c>
      <c r="S1857" s="23" t="s">
        <v>2347</v>
      </c>
      <c r="T1857" t="str">
        <f t="shared" si="256"/>
        <v>10</v>
      </c>
      <c r="V1857" t="str">
        <f>+VLOOKUP(B1857,MARCO!E:E,1,FALSE)</f>
        <v>General Las Heras</v>
      </c>
      <c r="W1857" t="s">
        <v>134</v>
      </c>
      <c r="X1857" t="s">
        <v>134</v>
      </c>
      <c r="Y1857" t="str">
        <f t="shared" si="257"/>
        <v>R 10 - D 57 - 451 - 4313</v>
      </c>
      <c r="Z1857" t="s">
        <v>20</v>
      </c>
      <c r="AA1857" t="s">
        <v>2349</v>
      </c>
      <c r="AB1857" t="s">
        <v>21</v>
      </c>
      <c r="AD1857" t="str">
        <f t="shared" si="258"/>
        <v>Club Caza Y Pesca</v>
      </c>
      <c r="AE1857" t="s">
        <v>22</v>
      </c>
      <c r="AF1857" t="s">
        <v>23</v>
      </c>
      <c r="AG1857" t="s">
        <v>26</v>
      </c>
      <c r="AH1857" t="s">
        <v>2348</v>
      </c>
      <c r="AI1857" s="13">
        <f t="shared" si="259"/>
        <v>12</v>
      </c>
      <c r="AJ1857" s="13">
        <f t="shared" si="260"/>
        <v>1</v>
      </c>
      <c r="AK1857" s="21">
        <v>1</v>
      </c>
      <c r="AM1857" t="s">
        <v>2154</v>
      </c>
      <c r="AN1857" t="str">
        <f t="shared" si="254"/>
        <v>R10</v>
      </c>
      <c r="AO1857" s="20" t="str">
        <f t="shared" si="255"/>
        <v>FINES_R10</v>
      </c>
      <c r="AP1857" s="25">
        <f t="shared" si="261"/>
        <v>0.38425388932228088</v>
      </c>
      <c r="AQ1857" s="24" t="str">
        <f>+IFERROR(VLOOKUP(Y1857,#REF!,2,FALSE),"-")</f>
        <v>-</v>
      </c>
      <c r="AR1857" s="13" t="s">
        <v>2393</v>
      </c>
      <c r="AS1857" t="s">
        <v>2398</v>
      </c>
      <c r="AT1857" t="str">
        <f t="shared" si="262"/>
        <v>Calle 9 - ESQ. LUIS BUZZI e/ Luis Buzzi y San Lorenzo - General Las Heras Las Heras</v>
      </c>
    </row>
    <row r="1858" spans="1:46" ht="15.75" thickBot="1" x14ac:dyDescent="0.3">
      <c r="A1858" s="47">
        <v>10</v>
      </c>
      <c r="B1858" s="47" t="s">
        <v>928</v>
      </c>
      <c r="C1858" s="47" t="s">
        <v>2378</v>
      </c>
      <c r="D1858" s="47" t="s">
        <v>930</v>
      </c>
      <c r="E1858" s="47" t="s">
        <v>180</v>
      </c>
      <c r="F1858" s="47" t="s">
        <v>10994</v>
      </c>
      <c r="G1858" s="47" t="s">
        <v>10995</v>
      </c>
      <c r="H1858" s="47" t="s">
        <v>10996</v>
      </c>
      <c r="I1858" s="47" t="s">
        <v>10769</v>
      </c>
      <c r="J1858" s="47"/>
      <c r="K1858" s="47" t="s">
        <v>14644</v>
      </c>
      <c r="L1858" s="47"/>
      <c r="M1858" s="47">
        <v>-32.863918898097999</v>
      </c>
      <c r="N1858" s="47">
        <v>-68.831633408010006</v>
      </c>
      <c r="O1858" s="47" t="s">
        <v>17099</v>
      </c>
      <c r="P1858" s="47">
        <v>1</v>
      </c>
      <c r="Q1858">
        <v>11</v>
      </c>
      <c r="S1858" s="23" t="s">
        <v>2347</v>
      </c>
      <c r="T1858" t="str">
        <f t="shared" si="256"/>
        <v>10</v>
      </c>
      <c r="V1858" t="str">
        <f>+VLOOKUP(B1858,MARCO!E:E,1,FALSE)</f>
        <v>General Las Heras</v>
      </c>
      <c r="W1858" t="s">
        <v>134</v>
      </c>
      <c r="X1858" t="s">
        <v>134</v>
      </c>
      <c r="Y1858" t="str">
        <f t="shared" si="257"/>
        <v>R 10 - D 57 - 451 - 4522</v>
      </c>
      <c r="Z1858" t="s">
        <v>20</v>
      </c>
      <c r="AA1858" t="s">
        <v>2349</v>
      </c>
      <c r="AB1858" t="s">
        <v>21</v>
      </c>
      <c r="AD1858" t="str">
        <f t="shared" si="258"/>
        <v>Aulas Modulares Cfp</v>
      </c>
      <c r="AE1858" t="s">
        <v>22</v>
      </c>
      <c r="AF1858" t="s">
        <v>23</v>
      </c>
      <c r="AG1858" t="s">
        <v>26</v>
      </c>
      <c r="AH1858" t="s">
        <v>2348</v>
      </c>
      <c r="AI1858" s="13">
        <f t="shared" si="259"/>
        <v>11</v>
      </c>
      <c r="AJ1858" s="13">
        <f t="shared" si="260"/>
        <v>1</v>
      </c>
      <c r="AK1858" s="21">
        <v>1</v>
      </c>
      <c r="AM1858" t="s">
        <v>2154</v>
      </c>
      <c r="AN1858" t="str">
        <f t="shared" si="254"/>
        <v>R10</v>
      </c>
      <c r="AO1858" s="20" t="str">
        <f t="shared" si="255"/>
        <v>FINES_R10</v>
      </c>
      <c r="AP1858" s="25">
        <f t="shared" si="261"/>
        <v>0</v>
      </c>
      <c r="AQ1858" s="24" t="str">
        <f>+IFERROR(VLOOKUP(Y1858,#REF!,2,FALSE),"-")</f>
        <v>-</v>
      </c>
      <c r="AR1858" s="13" t="s">
        <v>2393</v>
      </c>
      <c r="AS1858" t="s">
        <v>2398</v>
      </c>
      <c r="AT1858" t="str">
        <f t="shared" si="262"/>
        <v>Calle Neuquen - 50 e/ Ruta 48 y Bruch - General Las Heras Las Heras</v>
      </c>
    </row>
    <row r="1859" spans="1:46" ht="15.75" thickBot="1" x14ac:dyDescent="0.3">
      <c r="A1859" s="47">
        <v>10</v>
      </c>
      <c r="B1859" s="47" t="s">
        <v>1027</v>
      </c>
      <c r="C1859" s="47" t="s">
        <v>2378</v>
      </c>
      <c r="D1859" s="47" t="s">
        <v>1034</v>
      </c>
      <c r="E1859" s="47" t="s">
        <v>271</v>
      </c>
      <c r="F1859" s="47" t="s">
        <v>10998</v>
      </c>
      <c r="G1859" s="47" t="s">
        <v>10999</v>
      </c>
      <c r="H1859" s="47" t="s">
        <v>11000</v>
      </c>
      <c r="I1859" s="47" t="s">
        <v>10769</v>
      </c>
      <c r="J1859" s="47" t="s">
        <v>11002</v>
      </c>
      <c r="K1859" s="47" t="s">
        <v>14645</v>
      </c>
      <c r="L1859" s="47">
        <v>0.48198011517524719</v>
      </c>
      <c r="M1859" s="47">
        <v>-34.770662311823003</v>
      </c>
      <c r="N1859" s="47">
        <v>-58.236804613022997</v>
      </c>
      <c r="O1859" s="47" t="s">
        <v>17100</v>
      </c>
      <c r="P1859" s="47">
        <v>1</v>
      </c>
      <c r="Q1859">
        <v>12</v>
      </c>
      <c r="S1859" s="23" t="s">
        <v>2347</v>
      </c>
      <c r="T1859" t="str">
        <f t="shared" si="256"/>
        <v>10</v>
      </c>
      <c r="V1859" t="str">
        <f>+VLOOKUP(B1859,MARCO!E:E,1,FALSE)</f>
        <v>Luján</v>
      </c>
      <c r="W1859" t="s">
        <v>134</v>
      </c>
      <c r="X1859" t="s">
        <v>134</v>
      </c>
      <c r="Y1859" t="str">
        <f t="shared" si="257"/>
        <v>R 10 - D 63 - 451 - 1298</v>
      </c>
      <c r="Z1859" t="s">
        <v>20</v>
      </c>
      <c r="AA1859" t="s">
        <v>2349</v>
      </c>
      <c r="AB1859" t="s">
        <v>21</v>
      </c>
      <c r="AD1859" t="str">
        <f t="shared" si="258"/>
        <v>10 De Agosto</v>
      </c>
      <c r="AE1859" t="s">
        <v>22</v>
      </c>
      <c r="AF1859" t="s">
        <v>23</v>
      </c>
      <c r="AG1859" t="s">
        <v>26</v>
      </c>
      <c r="AH1859" t="s">
        <v>2348</v>
      </c>
      <c r="AI1859" s="13">
        <f t="shared" si="259"/>
        <v>12</v>
      </c>
      <c r="AJ1859" s="13">
        <f t="shared" si="260"/>
        <v>1</v>
      </c>
      <c r="AK1859" s="21">
        <v>1</v>
      </c>
      <c r="AM1859" t="s">
        <v>2154</v>
      </c>
      <c r="AN1859" t="str">
        <f t="shared" ref="AN1859:AN1922" si="263">+IF(AM1859="","",IF(AM1859="FINES",CONCATENATE("R",IF(OR(T1859="16",T1859="21",T1859="22",T1859="23"),"16212223",IF(OR(T1859="15",T1859="17",T1859="24",T1859="25"),"15172425",T1859))),IF(AM1859="CEBAS","UNICO",IF(VALUE(T1859)&lt;=11,"AMBA","INTERIOR"))))</f>
        <v>R10</v>
      </c>
      <c r="AO1859" s="20" t="str">
        <f t="shared" ref="AO1859:AO1922" si="264">+IF(AM1859="","-",CONCATENATE(AM1859,"_",AN1859))</f>
        <v>FINES_R10</v>
      </c>
      <c r="AP1859" s="25">
        <f t="shared" si="261"/>
        <v>0.48198011517524719</v>
      </c>
      <c r="AQ1859" s="24" t="str">
        <f>+IFERROR(VLOOKUP(Y1859,#REF!,2,FALSE),"-")</f>
        <v>-</v>
      </c>
      <c r="AR1859" s="13" t="s">
        <v>2393</v>
      </c>
      <c r="AS1859" t="s">
        <v>2398</v>
      </c>
      <c r="AT1859" t="str">
        <f t="shared" si="262"/>
        <v>J Rubar - 125 e/ 10 De Agosto - Lujan Barrio 10 De Agosto</v>
      </c>
    </row>
    <row r="1860" spans="1:46" ht="15.75" thickBot="1" x14ac:dyDescent="0.3">
      <c r="A1860" s="47">
        <v>10</v>
      </c>
      <c r="B1860" s="47" t="s">
        <v>1027</v>
      </c>
      <c r="C1860" s="47" t="s">
        <v>2378</v>
      </c>
      <c r="D1860" s="47" t="s">
        <v>1034</v>
      </c>
      <c r="E1860" s="47" t="s">
        <v>271</v>
      </c>
      <c r="F1860" s="47" t="s">
        <v>11003</v>
      </c>
      <c r="G1860" s="47" t="s">
        <v>11004</v>
      </c>
      <c r="H1860" s="47" t="s">
        <v>11005</v>
      </c>
      <c r="I1860" s="47" t="s">
        <v>10769</v>
      </c>
      <c r="J1860" s="47"/>
      <c r="K1860" s="47" t="s">
        <v>14646</v>
      </c>
      <c r="L1860" s="47">
        <v>0.73184514045715332</v>
      </c>
      <c r="M1860" s="47">
        <v>-34.539349473736998</v>
      </c>
      <c r="N1860" s="47">
        <v>-59.119843906801997</v>
      </c>
      <c r="O1860" s="47" t="s">
        <v>17101</v>
      </c>
      <c r="P1860" s="47">
        <v>1</v>
      </c>
      <c r="Q1860">
        <v>21</v>
      </c>
      <c r="S1860" s="23" t="s">
        <v>2347</v>
      </c>
      <c r="T1860" t="str">
        <f t="shared" ref="T1860:T1923" si="265">+CONCATENATE(IF(A1860&lt;10,"0",""),A1860)</f>
        <v>10</v>
      </c>
      <c r="V1860" t="str">
        <f>+VLOOKUP(B1860,MARCO!E:E,1,FALSE)</f>
        <v>Luján</v>
      </c>
      <c r="W1860" t="s">
        <v>134</v>
      </c>
      <c r="X1860" t="s">
        <v>134</v>
      </c>
      <c r="Y1860" t="str">
        <f t="shared" ref="Y1860:Y1923" si="266">+F1860</f>
        <v>R 10 - D 63 - 451 - 1780</v>
      </c>
      <c r="Z1860" t="s">
        <v>20</v>
      </c>
      <c r="AA1860" t="s">
        <v>2349</v>
      </c>
      <c r="AB1860" t="s">
        <v>21</v>
      </c>
      <c r="AD1860" t="str">
        <f t="shared" ref="AD1860:AD1923" si="267">+G1860</f>
        <v>Sociedad Fomento San Pedro</v>
      </c>
      <c r="AE1860" t="s">
        <v>22</v>
      </c>
      <c r="AF1860" t="s">
        <v>23</v>
      </c>
      <c r="AG1860" t="s">
        <v>26</v>
      </c>
      <c r="AH1860" t="s">
        <v>2348</v>
      </c>
      <c r="AI1860" s="13">
        <f t="shared" ref="AI1860:AI1923" si="268">+Q1860</f>
        <v>21</v>
      </c>
      <c r="AJ1860" s="13">
        <f t="shared" ref="AJ1860:AJ1923" si="269">+P1860</f>
        <v>1</v>
      </c>
      <c r="AK1860" s="21">
        <v>1</v>
      </c>
      <c r="AM1860" t="s">
        <v>2154</v>
      </c>
      <c r="AN1860" t="str">
        <f t="shared" si="263"/>
        <v>R10</v>
      </c>
      <c r="AO1860" s="20" t="str">
        <f t="shared" si="264"/>
        <v>FINES_R10</v>
      </c>
      <c r="AP1860" s="25">
        <f t="shared" ref="AP1860:AP1923" si="270">+L1860</f>
        <v>0.73184514045715332</v>
      </c>
      <c r="AQ1860" s="24" t="str">
        <f>+IFERROR(VLOOKUP(Y1860,#REF!,2,FALSE),"-")</f>
        <v>-</v>
      </c>
      <c r="AR1860" s="13" t="s">
        <v>2393</v>
      </c>
      <c r="AS1860" t="s">
        <v>2398</v>
      </c>
      <c r="AT1860" t="str">
        <f t="shared" ref="AT1860:AT1923" si="271">+H1860</f>
        <v>Las Margaritas - e/ Las Magnolias y Ruta 192 - Lujan San Pedro</v>
      </c>
    </row>
    <row r="1861" spans="1:46" ht="15.75" thickBot="1" x14ac:dyDescent="0.3">
      <c r="A1861" s="47">
        <v>10</v>
      </c>
      <c r="B1861" s="47" t="s">
        <v>1027</v>
      </c>
      <c r="C1861" s="47" t="s">
        <v>2378</v>
      </c>
      <c r="D1861" s="47" t="s">
        <v>1034</v>
      </c>
      <c r="E1861" s="47" t="s">
        <v>271</v>
      </c>
      <c r="F1861" s="47" t="s">
        <v>11007</v>
      </c>
      <c r="G1861" s="47" t="s">
        <v>3337</v>
      </c>
      <c r="H1861" s="47" t="s">
        <v>11008</v>
      </c>
      <c r="I1861" s="47" t="s">
        <v>10769</v>
      </c>
      <c r="J1861" s="47" t="s">
        <v>3337</v>
      </c>
      <c r="K1861" s="47" t="s">
        <v>14647</v>
      </c>
      <c r="L1861" s="47">
        <v>0.43573236465454102</v>
      </c>
      <c r="M1861" s="47">
        <v>-34.791939898762998</v>
      </c>
      <c r="N1861" s="47">
        <v>-58.237449935748003</v>
      </c>
      <c r="O1861" s="47" t="s">
        <v>17102</v>
      </c>
      <c r="P1861" s="47">
        <v>1</v>
      </c>
      <c r="Q1861">
        <v>19</v>
      </c>
      <c r="S1861" s="23" t="s">
        <v>2347</v>
      </c>
      <c r="T1861" t="str">
        <f t="shared" si="265"/>
        <v>10</v>
      </c>
      <c r="V1861" t="str">
        <f>+VLOOKUP(B1861,MARCO!E:E,1,FALSE)</f>
        <v>Luján</v>
      </c>
      <c r="W1861" t="s">
        <v>134</v>
      </c>
      <c r="X1861" t="s">
        <v>134</v>
      </c>
      <c r="Y1861" t="str">
        <f t="shared" si="266"/>
        <v>R 10 - D 63 - 451 - 3596</v>
      </c>
      <c r="Z1861" t="s">
        <v>20</v>
      </c>
      <c r="AA1861" t="s">
        <v>2349</v>
      </c>
      <c r="AB1861" t="s">
        <v>21</v>
      </c>
      <c r="AD1861" t="str">
        <f t="shared" si="267"/>
        <v>Cta De Los Trabajadores</v>
      </c>
      <c r="AE1861" t="s">
        <v>22</v>
      </c>
      <c r="AF1861" t="s">
        <v>23</v>
      </c>
      <c r="AG1861" t="s">
        <v>26</v>
      </c>
      <c r="AH1861" t="s">
        <v>2348</v>
      </c>
      <c r="AI1861" s="13">
        <f t="shared" si="268"/>
        <v>19</v>
      </c>
      <c r="AJ1861" s="13">
        <f t="shared" si="269"/>
        <v>1</v>
      </c>
      <c r="AK1861" s="21">
        <v>1</v>
      </c>
      <c r="AM1861" t="s">
        <v>2154</v>
      </c>
      <c r="AN1861" t="str">
        <f t="shared" si="263"/>
        <v>R10</v>
      </c>
      <c r="AO1861" s="20" t="str">
        <f t="shared" si="264"/>
        <v>FINES_R10</v>
      </c>
      <c r="AP1861" s="25">
        <f t="shared" si="270"/>
        <v>0.43573236465454102</v>
      </c>
      <c r="AQ1861" s="24" t="str">
        <f>+IFERROR(VLOOKUP(Y1861,#REF!,2,FALSE),"-")</f>
        <v>-</v>
      </c>
      <c r="AR1861" s="13" t="s">
        <v>2393</v>
      </c>
      <c r="AS1861" t="s">
        <v>2397</v>
      </c>
      <c r="AT1861" t="str">
        <f t="shared" si="271"/>
        <v>Calle 25 - 1167 e/ Rawson y Gral Paz - Lujan Centro</v>
      </c>
    </row>
    <row r="1862" spans="1:46" ht="15.75" thickBot="1" x14ac:dyDescent="0.3">
      <c r="A1862" s="47">
        <v>10</v>
      </c>
      <c r="B1862" s="47" t="s">
        <v>1027</v>
      </c>
      <c r="C1862" s="47" t="s">
        <v>2378</v>
      </c>
      <c r="D1862" s="47" t="s">
        <v>1034</v>
      </c>
      <c r="E1862" s="47" t="s">
        <v>271</v>
      </c>
      <c r="F1862" s="47" t="s">
        <v>11011</v>
      </c>
      <c r="G1862" s="47" t="s">
        <v>11012</v>
      </c>
      <c r="H1862" s="47" t="s">
        <v>11013</v>
      </c>
      <c r="I1862" s="47" t="s">
        <v>10769</v>
      </c>
      <c r="J1862" s="47" t="s">
        <v>11012</v>
      </c>
      <c r="K1862" s="47" t="s">
        <v>14648</v>
      </c>
      <c r="L1862" s="47">
        <v>0.59590679407119751</v>
      </c>
      <c r="M1862" s="47">
        <v>-34.577601013973997</v>
      </c>
      <c r="N1862" s="47">
        <v>-59.126561991464001</v>
      </c>
      <c r="O1862" s="47" t="s">
        <v>17103</v>
      </c>
      <c r="P1862" s="47">
        <v>1</v>
      </c>
      <c r="Q1862">
        <v>19</v>
      </c>
      <c r="S1862" s="23" t="s">
        <v>2347</v>
      </c>
      <c r="T1862" t="str">
        <f t="shared" si="265"/>
        <v>10</v>
      </c>
      <c r="V1862" t="str">
        <f>+VLOOKUP(B1862,MARCO!E:E,1,FALSE)</f>
        <v>Luján</v>
      </c>
      <c r="W1862" t="s">
        <v>134</v>
      </c>
      <c r="X1862" t="s">
        <v>134</v>
      </c>
      <c r="Y1862" t="str">
        <f t="shared" si="266"/>
        <v>R 10 - D 63 - 451 - 3598</v>
      </c>
      <c r="Z1862" t="s">
        <v>20</v>
      </c>
      <c r="AA1862" t="s">
        <v>2349</v>
      </c>
      <c r="AB1862" t="s">
        <v>21</v>
      </c>
      <c r="AD1862" t="str">
        <f t="shared" si="267"/>
        <v>Hogares De Cristo</v>
      </c>
      <c r="AE1862" t="s">
        <v>22</v>
      </c>
      <c r="AF1862" t="s">
        <v>23</v>
      </c>
      <c r="AG1862" t="s">
        <v>26</v>
      </c>
      <c r="AH1862" t="s">
        <v>2348</v>
      </c>
      <c r="AI1862" s="13">
        <f t="shared" si="268"/>
        <v>19</v>
      </c>
      <c r="AJ1862" s="13">
        <f t="shared" si="269"/>
        <v>1</v>
      </c>
      <c r="AK1862" s="21">
        <v>1</v>
      </c>
      <c r="AM1862" t="s">
        <v>2154</v>
      </c>
      <c r="AN1862" t="str">
        <f t="shared" si="263"/>
        <v>R10</v>
      </c>
      <c r="AO1862" s="20" t="str">
        <f t="shared" si="264"/>
        <v>FINES_R10</v>
      </c>
      <c r="AP1862" s="25">
        <f t="shared" si="270"/>
        <v>0.59590679407119751</v>
      </c>
      <c r="AQ1862" s="24" t="str">
        <f>+IFERROR(VLOOKUP(Y1862,#REF!,2,FALSE),"-")</f>
        <v>-</v>
      </c>
      <c r="AR1862" s="13" t="s">
        <v>2393</v>
      </c>
      <c r="AS1862" t="s">
        <v>2397</v>
      </c>
      <c r="AT1862" t="str">
        <f t="shared" si="271"/>
        <v>Francia - SN e/ Pascual Simone - Lujan Padre Varela</v>
      </c>
    </row>
    <row r="1863" spans="1:46" ht="15.75" thickBot="1" x14ac:dyDescent="0.3">
      <c r="A1863" s="47">
        <v>10</v>
      </c>
      <c r="B1863" s="47" t="s">
        <v>1027</v>
      </c>
      <c r="C1863" s="47" t="s">
        <v>2378</v>
      </c>
      <c r="D1863" s="47" t="s">
        <v>1034</v>
      </c>
      <c r="E1863" s="47" t="s">
        <v>271</v>
      </c>
      <c r="F1863" s="47" t="s">
        <v>11015</v>
      </c>
      <c r="G1863" s="47" t="s">
        <v>11016</v>
      </c>
      <c r="H1863" s="47" t="s">
        <v>11017</v>
      </c>
      <c r="I1863" s="47" t="s">
        <v>10769</v>
      </c>
      <c r="J1863" s="47"/>
      <c r="K1863" s="47" t="s">
        <v>14649</v>
      </c>
      <c r="L1863" s="47">
        <v>0.32150691747665411</v>
      </c>
      <c r="M1863" s="47">
        <v>-34.567451639830999</v>
      </c>
      <c r="N1863" s="47">
        <v>-59.136720313288997</v>
      </c>
      <c r="O1863" s="47" t="s">
        <v>17104</v>
      </c>
      <c r="P1863" s="47">
        <v>1</v>
      </c>
      <c r="Q1863">
        <v>15</v>
      </c>
      <c r="S1863" s="23" t="s">
        <v>2347</v>
      </c>
      <c r="T1863" t="str">
        <f t="shared" si="265"/>
        <v>10</v>
      </c>
      <c r="V1863" t="str">
        <f>+VLOOKUP(B1863,MARCO!E:E,1,FALSE)</f>
        <v>Luján</v>
      </c>
      <c r="W1863" t="s">
        <v>134</v>
      </c>
      <c r="X1863" t="s">
        <v>134</v>
      </c>
      <c r="Y1863" t="str">
        <f t="shared" si="266"/>
        <v>R 10 - D 63 - 451 - 4090</v>
      </c>
      <c r="Z1863" t="s">
        <v>20</v>
      </c>
      <c r="AA1863" t="s">
        <v>2349</v>
      </c>
      <c r="AB1863" t="s">
        <v>21</v>
      </c>
      <c r="AD1863" t="str">
        <f t="shared" si="267"/>
        <v>Constantini</v>
      </c>
      <c r="AE1863" t="s">
        <v>22</v>
      </c>
      <c r="AF1863" t="s">
        <v>23</v>
      </c>
      <c r="AG1863" t="s">
        <v>26</v>
      </c>
      <c r="AH1863" t="s">
        <v>2348</v>
      </c>
      <c r="AI1863" s="13">
        <f t="shared" si="268"/>
        <v>15</v>
      </c>
      <c r="AJ1863" s="13">
        <f t="shared" si="269"/>
        <v>1</v>
      </c>
      <c r="AK1863" s="21">
        <v>1</v>
      </c>
      <c r="AM1863" t="s">
        <v>2154</v>
      </c>
      <c r="AN1863" t="str">
        <f t="shared" si="263"/>
        <v>R10</v>
      </c>
      <c r="AO1863" s="20" t="str">
        <f t="shared" si="264"/>
        <v>FINES_R10</v>
      </c>
      <c r="AP1863" s="25">
        <f t="shared" si="270"/>
        <v>0.32150691747665411</v>
      </c>
      <c r="AQ1863" s="24" t="str">
        <f>+IFERROR(VLOOKUP(Y1863,#REF!,2,FALSE),"-")</f>
        <v>-</v>
      </c>
      <c r="AR1863" s="13" t="s">
        <v>2393</v>
      </c>
      <c r="AS1863" t="s">
        <v>2398</v>
      </c>
      <c r="AT1863" t="str">
        <f t="shared" si="271"/>
        <v>Santa Clara - 1820 e/ Carmen Gutierrez y Galileo - Lujan El Quinto</v>
      </c>
    </row>
    <row r="1864" spans="1:46" ht="15.75" thickBot="1" x14ac:dyDescent="0.3">
      <c r="A1864" s="47">
        <v>10</v>
      </c>
      <c r="B1864" s="47" t="s">
        <v>1027</v>
      </c>
      <c r="C1864" s="47" t="s">
        <v>2378</v>
      </c>
      <c r="D1864" s="47" t="s">
        <v>1034</v>
      </c>
      <c r="E1864" s="47" t="s">
        <v>271</v>
      </c>
      <c r="F1864" s="47" t="s">
        <v>11019</v>
      </c>
      <c r="G1864" s="47" t="s">
        <v>11020</v>
      </c>
      <c r="H1864" s="47" t="s">
        <v>11021</v>
      </c>
      <c r="I1864" s="47" t="s">
        <v>10769</v>
      </c>
      <c r="J1864" s="47" t="s">
        <v>11023</v>
      </c>
      <c r="K1864" s="47" t="s">
        <v>14650</v>
      </c>
      <c r="L1864" s="47">
        <v>0.64438837766647339</v>
      </c>
      <c r="M1864" s="47">
        <v>-34.562804944828997</v>
      </c>
      <c r="N1864" s="47">
        <v>-59.088451867806</v>
      </c>
      <c r="O1864" s="47" t="s">
        <v>17105</v>
      </c>
      <c r="P1864" s="47">
        <v>1</v>
      </c>
      <c r="Q1864">
        <v>17</v>
      </c>
      <c r="S1864" s="23" t="s">
        <v>2347</v>
      </c>
      <c r="T1864" t="str">
        <f t="shared" si="265"/>
        <v>10</v>
      </c>
      <c r="V1864" t="str">
        <f>+VLOOKUP(B1864,MARCO!E:E,1,FALSE)</f>
        <v>Luján</v>
      </c>
      <c r="W1864" t="s">
        <v>134</v>
      </c>
      <c r="X1864" t="s">
        <v>134</v>
      </c>
      <c r="Y1864" t="str">
        <f t="shared" si="266"/>
        <v>R 10 - D 63 - 451 - 4390</v>
      </c>
      <c r="Z1864" t="s">
        <v>20</v>
      </c>
      <c r="AA1864" t="s">
        <v>2349</v>
      </c>
      <c r="AB1864" t="s">
        <v>21</v>
      </c>
      <c r="AD1864" t="str">
        <f t="shared" si="267"/>
        <v>Zapiola</v>
      </c>
      <c r="AE1864" t="s">
        <v>22</v>
      </c>
      <c r="AF1864" t="s">
        <v>23</v>
      </c>
      <c r="AG1864" t="s">
        <v>26</v>
      </c>
      <c r="AH1864" t="s">
        <v>2348</v>
      </c>
      <c r="AI1864" s="13">
        <f t="shared" si="268"/>
        <v>17</v>
      </c>
      <c r="AJ1864" s="13">
        <f t="shared" si="269"/>
        <v>1</v>
      </c>
      <c r="AK1864" s="21">
        <v>1</v>
      </c>
      <c r="AM1864" t="s">
        <v>2154</v>
      </c>
      <c r="AN1864" t="str">
        <f t="shared" si="263"/>
        <v>R10</v>
      </c>
      <c r="AO1864" s="20" t="str">
        <f t="shared" si="264"/>
        <v>FINES_R10</v>
      </c>
      <c r="AP1864" s="25">
        <f t="shared" si="270"/>
        <v>0.64438837766647339</v>
      </c>
      <c r="AQ1864" s="24" t="str">
        <f>+IFERROR(VLOOKUP(Y1864,#REF!,2,FALSE),"-")</f>
        <v>-</v>
      </c>
      <c r="AR1864" s="13" t="s">
        <v>2393</v>
      </c>
      <c r="AS1864" t="s">
        <v>2397</v>
      </c>
      <c r="AT1864" t="str">
        <f t="shared" si="271"/>
        <v>Capitan Lujan - SN - Lujan</v>
      </c>
    </row>
    <row r="1865" spans="1:46" ht="15.75" thickBot="1" x14ac:dyDescent="0.3">
      <c r="A1865" s="47">
        <v>10</v>
      </c>
      <c r="B1865" s="47" t="s">
        <v>1027</v>
      </c>
      <c r="C1865" s="47" t="s">
        <v>2378</v>
      </c>
      <c r="D1865" s="47" t="s">
        <v>1034</v>
      </c>
      <c r="E1865" s="47" t="s">
        <v>271</v>
      </c>
      <c r="F1865" s="47" t="s">
        <v>11024</v>
      </c>
      <c r="G1865" s="47" t="s">
        <v>2578</v>
      </c>
      <c r="H1865" s="47" t="s">
        <v>11025</v>
      </c>
      <c r="I1865" s="47" t="s">
        <v>10769</v>
      </c>
      <c r="J1865" s="47" t="s">
        <v>2578</v>
      </c>
      <c r="K1865" s="47" t="s">
        <v>14651</v>
      </c>
      <c r="L1865" s="47">
        <v>0.68605887889862061</v>
      </c>
      <c r="M1865" s="47">
        <v>-34.491724685995003</v>
      </c>
      <c r="N1865" s="47">
        <v>-59.064028467546997</v>
      </c>
      <c r="O1865" s="47" t="s">
        <v>17106</v>
      </c>
      <c r="P1865" s="47">
        <v>1</v>
      </c>
      <c r="Q1865">
        <v>15</v>
      </c>
      <c r="S1865" s="23" t="s">
        <v>2347</v>
      </c>
      <c r="T1865" t="str">
        <f t="shared" si="265"/>
        <v>10</v>
      </c>
      <c r="V1865" t="str">
        <f>+VLOOKUP(B1865,MARCO!E:E,1,FALSE)</f>
        <v>Luján</v>
      </c>
      <c r="W1865" t="s">
        <v>134</v>
      </c>
      <c r="X1865" t="s">
        <v>134</v>
      </c>
      <c r="Y1865" t="str">
        <f t="shared" si="266"/>
        <v>R 10 - D 63 - 451 - 4392</v>
      </c>
      <c r="Z1865" t="s">
        <v>20</v>
      </c>
      <c r="AA1865" t="s">
        <v>2349</v>
      </c>
      <c r="AB1865" t="s">
        <v>21</v>
      </c>
      <c r="AD1865" t="str">
        <f t="shared" si="267"/>
        <v>La Campora</v>
      </c>
      <c r="AE1865" t="s">
        <v>22</v>
      </c>
      <c r="AF1865" t="s">
        <v>23</v>
      </c>
      <c r="AG1865" t="s">
        <v>26</v>
      </c>
      <c r="AH1865" t="s">
        <v>2348</v>
      </c>
      <c r="AI1865" s="13">
        <f t="shared" si="268"/>
        <v>15</v>
      </c>
      <c r="AJ1865" s="13">
        <f t="shared" si="269"/>
        <v>1</v>
      </c>
      <c r="AK1865" s="21">
        <v>1</v>
      </c>
      <c r="AM1865" t="s">
        <v>2154</v>
      </c>
      <c r="AN1865" t="str">
        <f t="shared" si="263"/>
        <v>R10</v>
      </c>
      <c r="AO1865" s="20" t="str">
        <f t="shared" si="264"/>
        <v>FINES_R10</v>
      </c>
      <c r="AP1865" s="25">
        <f t="shared" si="270"/>
        <v>0.68605887889862061</v>
      </c>
      <c r="AQ1865" s="24" t="str">
        <f>+IFERROR(VLOOKUP(Y1865,#REF!,2,FALSE),"-")</f>
        <v>-</v>
      </c>
      <c r="AR1865" s="13" t="s">
        <v>2393</v>
      </c>
      <c r="AS1865" t="s">
        <v>2398</v>
      </c>
      <c r="AT1865" t="str">
        <f t="shared" si="271"/>
        <v>Chubut - SN e/ Pedro Goyena - Open Door Barrio Luchetti</v>
      </c>
    </row>
    <row r="1866" spans="1:46" ht="15.75" thickBot="1" x14ac:dyDescent="0.3">
      <c r="A1866" s="47">
        <v>10</v>
      </c>
      <c r="B1866" s="47" t="s">
        <v>1027</v>
      </c>
      <c r="C1866" s="47" t="s">
        <v>2378</v>
      </c>
      <c r="D1866" s="47" t="s">
        <v>1034</v>
      </c>
      <c r="E1866" s="47" t="s">
        <v>271</v>
      </c>
      <c r="F1866" s="47" t="s">
        <v>11027</v>
      </c>
      <c r="G1866" s="47" t="s">
        <v>11028</v>
      </c>
      <c r="H1866" s="47" t="s">
        <v>11029</v>
      </c>
      <c r="I1866" s="47" t="s">
        <v>10769</v>
      </c>
      <c r="J1866" s="47" t="s">
        <v>11031</v>
      </c>
      <c r="K1866" s="47" t="s">
        <v>14652</v>
      </c>
      <c r="L1866" s="47">
        <v>0.56808924674987793</v>
      </c>
      <c r="M1866" s="47">
        <v>-34.568139982433998</v>
      </c>
      <c r="N1866" s="47">
        <v>-59.087748061729997</v>
      </c>
      <c r="O1866" s="47" t="s">
        <v>17107</v>
      </c>
      <c r="P1866" s="47">
        <v>1</v>
      </c>
      <c r="Q1866">
        <v>28</v>
      </c>
      <c r="S1866" s="23" t="s">
        <v>2347</v>
      </c>
      <c r="T1866" t="str">
        <f t="shared" si="265"/>
        <v>10</v>
      </c>
      <c r="V1866" t="str">
        <f>+VLOOKUP(B1866,MARCO!E:E,1,FALSE)</f>
        <v>Luján</v>
      </c>
      <c r="W1866" t="s">
        <v>134</v>
      </c>
      <c r="X1866" t="s">
        <v>134</v>
      </c>
      <c r="Y1866" t="str">
        <f t="shared" si="266"/>
        <v>R 10 - D 63 - 451 - 4393</v>
      </c>
      <c r="Z1866" t="s">
        <v>20</v>
      </c>
      <c r="AA1866" t="s">
        <v>2349</v>
      </c>
      <c r="AB1866" t="s">
        <v>21</v>
      </c>
      <c r="AD1866" t="str">
        <f t="shared" si="267"/>
        <v>Villa Del Parque</v>
      </c>
      <c r="AE1866" t="s">
        <v>22</v>
      </c>
      <c r="AF1866" t="s">
        <v>23</v>
      </c>
      <c r="AG1866" t="s">
        <v>26</v>
      </c>
      <c r="AH1866" t="s">
        <v>2348</v>
      </c>
      <c r="AI1866" s="13">
        <f t="shared" si="268"/>
        <v>28</v>
      </c>
      <c r="AJ1866" s="13">
        <f t="shared" si="269"/>
        <v>1</v>
      </c>
      <c r="AK1866" s="21">
        <v>1</v>
      </c>
      <c r="AM1866" t="s">
        <v>2154</v>
      </c>
      <c r="AN1866" t="str">
        <f t="shared" si="263"/>
        <v>R10</v>
      </c>
      <c r="AO1866" s="20" t="str">
        <f t="shared" si="264"/>
        <v>FINES_R10</v>
      </c>
      <c r="AP1866" s="25">
        <f t="shared" si="270"/>
        <v>0.56808924674987793</v>
      </c>
      <c r="AQ1866" s="24" t="str">
        <f>+IFERROR(VLOOKUP(Y1866,#REF!,2,FALSE),"-")</f>
        <v>-</v>
      </c>
      <c r="AR1866" s="13" t="s">
        <v>2393</v>
      </c>
      <c r="AS1866" t="s">
        <v>2397</v>
      </c>
      <c r="AT1866" t="str">
        <f t="shared" si="271"/>
        <v>Jujuy - 1755 - Lujan Villa Del Parque</v>
      </c>
    </row>
    <row r="1867" spans="1:46" ht="15.75" thickBot="1" x14ac:dyDescent="0.3">
      <c r="A1867" s="47">
        <v>10</v>
      </c>
      <c r="B1867" s="47" t="s">
        <v>1027</v>
      </c>
      <c r="C1867" s="47" t="s">
        <v>2378</v>
      </c>
      <c r="D1867" s="47" t="s">
        <v>1034</v>
      </c>
      <c r="E1867" s="47" t="s">
        <v>271</v>
      </c>
      <c r="F1867" s="47" t="s">
        <v>11032</v>
      </c>
      <c r="G1867" s="47" t="s">
        <v>11033</v>
      </c>
      <c r="H1867" s="47" t="s">
        <v>11034</v>
      </c>
      <c r="I1867" s="47" t="s">
        <v>10769</v>
      </c>
      <c r="J1867" s="47"/>
      <c r="K1867" s="47" t="s">
        <v>14653</v>
      </c>
      <c r="L1867" s="47">
        <v>0.3397766649723053</v>
      </c>
      <c r="M1867" s="47">
        <v>-34.564634586947001</v>
      </c>
      <c r="N1867" s="47">
        <v>-59.131398265777001</v>
      </c>
      <c r="O1867" s="47" t="s">
        <v>17108</v>
      </c>
      <c r="P1867" s="47">
        <v>1</v>
      </c>
      <c r="Q1867">
        <v>18</v>
      </c>
      <c r="S1867" s="23" t="s">
        <v>2347</v>
      </c>
      <c r="T1867" t="str">
        <f t="shared" si="265"/>
        <v>10</v>
      </c>
      <c r="V1867" t="str">
        <f>+VLOOKUP(B1867,MARCO!E:E,1,FALSE)</f>
        <v>Luján</v>
      </c>
      <c r="W1867" t="s">
        <v>134</v>
      </c>
      <c r="X1867" t="s">
        <v>134</v>
      </c>
      <c r="Y1867" t="str">
        <f t="shared" si="266"/>
        <v>R 10 - D 63 - 451 - 4208</v>
      </c>
      <c r="Z1867" t="s">
        <v>20</v>
      </c>
      <c r="AA1867" t="s">
        <v>2349</v>
      </c>
      <c r="AB1867" t="s">
        <v>21</v>
      </c>
      <c r="AD1867" t="str">
        <f t="shared" si="267"/>
        <v>Militancia Organizada</v>
      </c>
      <c r="AE1867" t="s">
        <v>22</v>
      </c>
      <c r="AF1867" t="s">
        <v>23</v>
      </c>
      <c r="AG1867" t="s">
        <v>26</v>
      </c>
      <c r="AH1867" t="s">
        <v>2348</v>
      </c>
      <c r="AI1867" s="13">
        <f t="shared" si="268"/>
        <v>18</v>
      </c>
      <c r="AJ1867" s="13">
        <f t="shared" si="269"/>
        <v>1</v>
      </c>
      <c r="AK1867" s="21">
        <v>1</v>
      </c>
      <c r="AM1867" t="s">
        <v>2154</v>
      </c>
      <c r="AN1867" t="str">
        <f t="shared" si="263"/>
        <v>R10</v>
      </c>
      <c r="AO1867" s="20" t="str">
        <f t="shared" si="264"/>
        <v>FINES_R10</v>
      </c>
      <c r="AP1867" s="25">
        <f t="shared" si="270"/>
        <v>0.3397766649723053</v>
      </c>
      <c r="AQ1867" s="24" t="str">
        <f>+IFERROR(VLOOKUP(Y1867,#REF!,2,FALSE),"-")</f>
        <v>-</v>
      </c>
      <c r="AR1867" s="13" t="s">
        <v>2393</v>
      </c>
      <c r="AS1867" t="s">
        <v>2398</v>
      </c>
      <c r="AT1867" t="str">
        <f t="shared" si="271"/>
        <v>Champagnat - 479 - Lujan El Quinto</v>
      </c>
    </row>
    <row r="1868" spans="1:46" ht="15.75" thickBot="1" x14ac:dyDescent="0.3">
      <c r="A1868" s="47">
        <v>10</v>
      </c>
      <c r="B1868" s="47" t="s">
        <v>1027</v>
      </c>
      <c r="C1868" s="47" t="s">
        <v>2378</v>
      </c>
      <c r="D1868" s="47" t="s">
        <v>1034</v>
      </c>
      <c r="E1868" s="47" t="s">
        <v>271</v>
      </c>
      <c r="F1868" s="47" t="s">
        <v>11036</v>
      </c>
      <c r="G1868" s="47" t="s">
        <v>11037</v>
      </c>
      <c r="H1868" s="47" t="s">
        <v>11038</v>
      </c>
      <c r="I1868" s="47" t="s">
        <v>10769</v>
      </c>
      <c r="J1868" s="47"/>
      <c r="K1868" s="47" t="s">
        <v>14654</v>
      </c>
      <c r="L1868" s="47">
        <v>0.68605887889862061</v>
      </c>
      <c r="M1868" s="47">
        <v>-34.493392181813</v>
      </c>
      <c r="N1868" s="47">
        <v>-59.063875581632999</v>
      </c>
      <c r="O1868" s="47" t="s">
        <v>17109</v>
      </c>
      <c r="P1868" s="47">
        <v>1</v>
      </c>
      <c r="Q1868">
        <v>27</v>
      </c>
      <c r="S1868" s="23" t="s">
        <v>2347</v>
      </c>
      <c r="T1868" t="str">
        <f t="shared" si="265"/>
        <v>10</v>
      </c>
      <c r="V1868" t="str">
        <f>+VLOOKUP(B1868,MARCO!E:E,1,FALSE)</f>
        <v>Luján</v>
      </c>
      <c r="W1868" t="s">
        <v>134</v>
      </c>
      <c r="X1868" t="s">
        <v>134</v>
      </c>
      <c r="Y1868" t="str">
        <f t="shared" si="266"/>
        <v>R 10 - D 63 - 451 - 4394</v>
      </c>
      <c r="Z1868" t="s">
        <v>20</v>
      </c>
      <c r="AA1868" t="s">
        <v>2349</v>
      </c>
      <c r="AB1868" t="s">
        <v>21</v>
      </c>
      <c r="AD1868" t="str">
        <f t="shared" si="267"/>
        <v>Centro Comunitario Open Door</v>
      </c>
      <c r="AE1868" t="s">
        <v>22</v>
      </c>
      <c r="AF1868" t="s">
        <v>23</v>
      </c>
      <c r="AG1868" t="s">
        <v>26</v>
      </c>
      <c r="AH1868" t="s">
        <v>2348</v>
      </c>
      <c r="AI1868" s="13">
        <f t="shared" si="268"/>
        <v>27</v>
      </c>
      <c r="AJ1868" s="13">
        <f t="shared" si="269"/>
        <v>1</v>
      </c>
      <c r="AK1868" s="21">
        <v>1</v>
      </c>
      <c r="AM1868" t="s">
        <v>2154</v>
      </c>
      <c r="AN1868" t="str">
        <f t="shared" si="263"/>
        <v>R10</v>
      </c>
      <c r="AO1868" s="20" t="str">
        <f t="shared" si="264"/>
        <v>FINES_R10</v>
      </c>
      <c r="AP1868" s="25">
        <f t="shared" si="270"/>
        <v>0.68605887889862061</v>
      </c>
      <c r="AQ1868" s="24" t="str">
        <f>+IFERROR(VLOOKUP(Y1868,#REF!,2,FALSE),"-")</f>
        <v>-</v>
      </c>
      <c r="AR1868" s="13" t="s">
        <v>2393</v>
      </c>
      <c r="AS1868" t="s">
        <v>2398</v>
      </c>
      <c r="AT1868" t="str">
        <f t="shared" si="271"/>
        <v>Gorriti - SN e/ Jujuy - Open Door Barrio Luchetti</v>
      </c>
    </row>
    <row r="1869" spans="1:46" ht="15.75" thickBot="1" x14ac:dyDescent="0.3">
      <c r="A1869" s="47">
        <v>10</v>
      </c>
      <c r="B1869" s="47" t="s">
        <v>1027</v>
      </c>
      <c r="C1869" s="47" t="s">
        <v>2378</v>
      </c>
      <c r="D1869" s="47" t="s">
        <v>1034</v>
      </c>
      <c r="E1869" s="47" t="s">
        <v>271</v>
      </c>
      <c r="F1869" s="47" t="s">
        <v>11040</v>
      </c>
      <c r="G1869" s="47" t="s">
        <v>11041</v>
      </c>
      <c r="H1869" s="47" t="s">
        <v>11042</v>
      </c>
      <c r="I1869" s="47" t="s">
        <v>10769</v>
      </c>
      <c r="J1869" s="47" t="s">
        <v>11044</v>
      </c>
      <c r="K1869" s="47" t="s">
        <v>14655</v>
      </c>
      <c r="L1869" s="47">
        <v>0.44199594855308533</v>
      </c>
      <c r="M1869" s="47">
        <v>-34.489462703694002</v>
      </c>
      <c r="N1869" s="47">
        <v>-59.217464569592003</v>
      </c>
      <c r="O1869" s="47" t="s">
        <v>17110</v>
      </c>
      <c r="P1869" s="47">
        <v>1</v>
      </c>
      <c r="Q1869">
        <v>13</v>
      </c>
      <c r="S1869" s="23" t="s">
        <v>2347</v>
      </c>
      <c r="T1869" t="str">
        <f t="shared" si="265"/>
        <v>10</v>
      </c>
      <c r="V1869" t="str">
        <f>+VLOOKUP(B1869,MARCO!E:E,1,FALSE)</f>
        <v>Luján</v>
      </c>
      <c r="W1869" t="s">
        <v>134</v>
      </c>
      <c r="X1869" t="s">
        <v>134</v>
      </c>
      <c r="Y1869" t="str">
        <f t="shared" si="266"/>
        <v>R 10 - D 63 - 451 - 4489</v>
      </c>
      <c r="Z1869" t="s">
        <v>20</v>
      </c>
      <c r="AA1869" t="s">
        <v>2349</v>
      </c>
      <c r="AB1869" t="s">
        <v>21</v>
      </c>
      <c r="AD1869" t="str">
        <f t="shared" si="267"/>
        <v>Soc Fomento Carlos Keen Carlos Keen</v>
      </c>
      <c r="AE1869" t="s">
        <v>22</v>
      </c>
      <c r="AF1869" t="s">
        <v>23</v>
      </c>
      <c r="AG1869" t="s">
        <v>26</v>
      </c>
      <c r="AH1869" t="s">
        <v>2348</v>
      </c>
      <c r="AI1869" s="13">
        <f t="shared" si="268"/>
        <v>13</v>
      </c>
      <c r="AJ1869" s="13">
        <f t="shared" si="269"/>
        <v>1</v>
      </c>
      <c r="AK1869" s="21">
        <v>1</v>
      </c>
      <c r="AM1869" t="s">
        <v>2154</v>
      </c>
      <c r="AN1869" t="str">
        <f t="shared" si="263"/>
        <v>R10</v>
      </c>
      <c r="AO1869" s="20" t="str">
        <f t="shared" si="264"/>
        <v>FINES_R10</v>
      </c>
      <c r="AP1869" s="25">
        <f t="shared" si="270"/>
        <v>0.44199594855308533</v>
      </c>
      <c r="AQ1869" s="24" t="str">
        <f>+IFERROR(VLOOKUP(Y1869,#REF!,2,FALSE),"-")</f>
        <v>-</v>
      </c>
      <c r="AR1869" s="13" t="s">
        <v>2393</v>
      </c>
      <c r="AS1869" t="s">
        <v>2397</v>
      </c>
      <c r="AT1869" t="str">
        <f t="shared" si="271"/>
        <v>San Carlos - SN e/ Moreno y Gral Paz - Carlos Keen Carlos Keen</v>
      </c>
    </row>
    <row r="1870" spans="1:46" ht="15.75" thickBot="1" x14ac:dyDescent="0.3">
      <c r="A1870" s="47">
        <v>10</v>
      </c>
      <c r="B1870" s="47" t="s">
        <v>1027</v>
      </c>
      <c r="C1870" s="47" t="s">
        <v>2378</v>
      </c>
      <c r="D1870" s="47" t="s">
        <v>1034</v>
      </c>
      <c r="E1870" s="47" t="s">
        <v>271</v>
      </c>
      <c r="F1870" s="47" t="s">
        <v>11045</v>
      </c>
      <c r="G1870" s="47" t="s">
        <v>11046</v>
      </c>
      <c r="H1870" s="47" t="s">
        <v>11047</v>
      </c>
      <c r="I1870" s="47" t="s">
        <v>10769</v>
      </c>
      <c r="J1870" s="47"/>
      <c r="K1870" s="47" t="s">
        <v>14656</v>
      </c>
      <c r="L1870" s="47">
        <v>0.47415986657142639</v>
      </c>
      <c r="M1870" s="47">
        <v>-34.566911782402002</v>
      </c>
      <c r="N1870" s="47">
        <v>-59.096254705961996</v>
      </c>
      <c r="O1870" s="47" t="s">
        <v>17111</v>
      </c>
      <c r="P1870" s="47">
        <v>1</v>
      </c>
      <c r="Q1870">
        <v>28</v>
      </c>
      <c r="S1870" s="23" t="s">
        <v>2347</v>
      </c>
      <c r="T1870" t="str">
        <f t="shared" si="265"/>
        <v>10</v>
      </c>
      <c r="V1870" t="str">
        <f>+VLOOKUP(B1870,MARCO!E:E,1,FALSE)</f>
        <v>Luján</v>
      </c>
      <c r="W1870" t="s">
        <v>134</v>
      </c>
      <c r="X1870" t="s">
        <v>134</v>
      </c>
      <c r="Y1870" t="str">
        <f t="shared" si="266"/>
        <v>R 10 - D 63 - 451 - 4487</v>
      </c>
      <c r="Z1870" t="s">
        <v>20</v>
      </c>
      <c r="AA1870" t="s">
        <v>2349</v>
      </c>
      <c r="AB1870" t="s">
        <v>21</v>
      </c>
      <c r="AD1870" t="str">
        <f t="shared" si="267"/>
        <v>Atunlu</v>
      </c>
      <c r="AE1870" t="s">
        <v>22</v>
      </c>
      <c r="AF1870" t="s">
        <v>23</v>
      </c>
      <c r="AG1870" t="s">
        <v>26</v>
      </c>
      <c r="AH1870" t="s">
        <v>2348</v>
      </c>
      <c r="AI1870" s="13">
        <f t="shared" si="268"/>
        <v>28</v>
      </c>
      <c r="AJ1870" s="13">
        <f t="shared" si="269"/>
        <v>1</v>
      </c>
      <c r="AK1870" s="21">
        <v>1</v>
      </c>
      <c r="AM1870" t="s">
        <v>2154</v>
      </c>
      <c r="AN1870" t="str">
        <f t="shared" si="263"/>
        <v>R10</v>
      </c>
      <c r="AO1870" s="20" t="str">
        <f t="shared" si="264"/>
        <v>FINES_R10</v>
      </c>
      <c r="AP1870" s="25">
        <f t="shared" si="270"/>
        <v>0.47415986657142639</v>
      </c>
      <c r="AQ1870" s="24" t="str">
        <f>+IFERROR(VLOOKUP(Y1870,#REF!,2,FALSE),"-")</f>
        <v>-</v>
      </c>
      <c r="AR1870" s="13" t="s">
        <v>2393</v>
      </c>
      <c r="AS1870" t="s">
        <v>2397</v>
      </c>
      <c r="AT1870" t="str">
        <f t="shared" si="271"/>
        <v>Constitucion - SN e/ Belgrano y Ruta7 - Lujan</v>
      </c>
    </row>
    <row r="1871" spans="1:46" ht="15.75" thickBot="1" x14ac:dyDescent="0.3">
      <c r="A1871" s="47">
        <v>10</v>
      </c>
      <c r="B1871" s="47" t="s">
        <v>1027</v>
      </c>
      <c r="C1871" s="47" t="s">
        <v>2378</v>
      </c>
      <c r="D1871" s="47" t="s">
        <v>1034</v>
      </c>
      <c r="E1871" s="47" t="s">
        <v>271</v>
      </c>
      <c r="F1871" s="47" t="s">
        <v>11051</v>
      </c>
      <c r="G1871" s="47" t="s">
        <v>11052</v>
      </c>
      <c r="H1871" s="47" t="s">
        <v>11053</v>
      </c>
      <c r="I1871" s="47" t="s">
        <v>10769</v>
      </c>
      <c r="J1871" s="47"/>
      <c r="K1871" s="47" t="s">
        <v>14657</v>
      </c>
      <c r="L1871" s="47">
        <v>0.3864477276802063</v>
      </c>
      <c r="M1871" s="47">
        <v>-34.587122520705002</v>
      </c>
      <c r="N1871" s="47">
        <v>-59.124247328902001</v>
      </c>
      <c r="O1871" s="47" t="s">
        <v>17112</v>
      </c>
      <c r="P1871" s="47">
        <v>1</v>
      </c>
      <c r="Q1871">
        <v>10</v>
      </c>
      <c r="S1871" s="23" t="s">
        <v>2347</v>
      </c>
      <c r="T1871" t="str">
        <f t="shared" si="265"/>
        <v>10</v>
      </c>
      <c r="V1871" t="str">
        <f>+VLOOKUP(B1871,MARCO!E:E,1,FALSE)</f>
        <v>Luján</v>
      </c>
      <c r="W1871" t="s">
        <v>134</v>
      </c>
      <c r="X1871" t="s">
        <v>134</v>
      </c>
      <c r="Y1871" t="str">
        <f t="shared" si="266"/>
        <v>R 10 - D 63 - 451 - 3600</v>
      </c>
      <c r="Z1871" t="s">
        <v>20</v>
      </c>
      <c r="AA1871" t="s">
        <v>2349</v>
      </c>
      <c r="AB1871" t="s">
        <v>21</v>
      </c>
      <c r="AD1871" t="str">
        <f t="shared" si="267"/>
        <v>Club Lujan</v>
      </c>
      <c r="AE1871" t="s">
        <v>22</v>
      </c>
      <c r="AF1871" t="s">
        <v>23</v>
      </c>
      <c r="AG1871" t="s">
        <v>26</v>
      </c>
      <c r="AH1871" t="s">
        <v>2348</v>
      </c>
      <c r="AI1871" s="13">
        <f t="shared" si="268"/>
        <v>10</v>
      </c>
      <c r="AJ1871" s="13">
        <f t="shared" si="269"/>
        <v>1</v>
      </c>
      <c r="AK1871" s="21">
        <v>1</v>
      </c>
      <c r="AM1871" t="s">
        <v>2154</v>
      </c>
      <c r="AN1871" t="str">
        <f t="shared" si="263"/>
        <v>R10</v>
      </c>
      <c r="AO1871" s="20" t="str">
        <f t="shared" si="264"/>
        <v>FINES_R10</v>
      </c>
      <c r="AP1871" s="25">
        <f t="shared" si="270"/>
        <v>0.3864477276802063</v>
      </c>
      <c r="AQ1871" s="24" t="str">
        <f>+IFERROR(VLOOKUP(Y1871,#REF!,2,FALSE),"-")</f>
        <v>-</v>
      </c>
      <c r="AR1871" s="13" t="s">
        <v>2393</v>
      </c>
      <c r="AS1871" t="s">
        <v>2398</v>
      </c>
      <c r="AT1871" t="str">
        <f t="shared" si="271"/>
        <v>La Viudita - SN e/ Pechito Colorado - Lujan Barrio San Emilio</v>
      </c>
    </row>
    <row r="1872" spans="1:46" ht="15.75" thickBot="1" x14ac:dyDescent="0.3">
      <c r="A1872" s="47">
        <v>10</v>
      </c>
      <c r="B1872" s="47" t="s">
        <v>1060</v>
      </c>
      <c r="C1872" s="47" t="s">
        <v>2369</v>
      </c>
      <c r="D1872" s="47" t="s">
        <v>1068</v>
      </c>
      <c r="E1872" s="47" t="s">
        <v>228</v>
      </c>
      <c r="F1872" s="47" t="s">
        <v>11057</v>
      </c>
      <c r="G1872" s="47" t="s">
        <v>11058</v>
      </c>
      <c r="H1872" s="47" t="s">
        <v>11059</v>
      </c>
      <c r="I1872" s="47" t="s">
        <v>10769</v>
      </c>
      <c r="J1872" s="47"/>
      <c r="K1872" s="47" t="s">
        <v>14658</v>
      </c>
      <c r="L1872" s="47">
        <v>0.79162901639938354</v>
      </c>
      <c r="M1872" s="47">
        <v>-34.906243912366001</v>
      </c>
      <c r="N1872" s="47">
        <v>-58.706470811137002</v>
      </c>
      <c r="O1872" s="47" t="s">
        <v>17113</v>
      </c>
      <c r="P1872" s="47">
        <v>1</v>
      </c>
      <c r="Q1872">
        <v>7</v>
      </c>
      <c r="S1872" s="23" t="s">
        <v>2347</v>
      </c>
      <c r="T1872" t="str">
        <f t="shared" si="265"/>
        <v>10</v>
      </c>
      <c r="V1872" t="str">
        <f>+VLOOKUP(B1872,MARCO!E:E,1,FALSE)</f>
        <v>Marcos Paz</v>
      </c>
      <c r="W1872" t="s">
        <v>134</v>
      </c>
      <c r="X1872" t="s">
        <v>134</v>
      </c>
      <c r="Y1872" t="str">
        <f t="shared" si="266"/>
        <v>R 10 - D 67 - 452 - 4168</v>
      </c>
      <c r="Z1872" t="s">
        <v>20</v>
      </c>
      <c r="AA1872" t="s">
        <v>2349</v>
      </c>
      <c r="AB1872" t="s">
        <v>21</v>
      </c>
      <c r="AD1872" t="str">
        <f t="shared" si="267"/>
        <v>Jardin N° 912</v>
      </c>
      <c r="AE1872" t="s">
        <v>22</v>
      </c>
      <c r="AF1872" t="s">
        <v>23</v>
      </c>
      <c r="AG1872" t="s">
        <v>26</v>
      </c>
      <c r="AH1872" t="s">
        <v>2348</v>
      </c>
      <c r="AI1872" s="13">
        <f t="shared" si="268"/>
        <v>7</v>
      </c>
      <c r="AJ1872" s="13">
        <f t="shared" si="269"/>
        <v>1</v>
      </c>
      <c r="AK1872" s="21">
        <v>1</v>
      </c>
      <c r="AM1872" t="s">
        <v>2154</v>
      </c>
      <c r="AN1872" t="str">
        <f t="shared" si="263"/>
        <v>R10</v>
      </c>
      <c r="AO1872" s="20" t="str">
        <f t="shared" si="264"/>
        <v>FINES_R10</v>
      </c>
      <c r="AP1872" s="25">
        <f t="shared" si="270"/>
        <v>0.79162901639938354</v>
      </c>
      <c r="AQ1872" s="24" t="str">
        <f>+IFERROR(VLOOKUP(Y1872,#REF!,2,FALSE),"-")</f>
        <v>-</v>
      </c>
      <c r="AR1872" s="13" t="s">
        <v>2393</v>
      </c>
      <c r="AS1872" t="s">
        <v>2398</v>
      </c>
      <c r="AT1872" t="str">
        <f t="shared" si="271"/>
        <v>Fallotico Y Luna - 424 - Marcos Paz Marcos Paz</v>
      </c>
    </row>
    <row r="1873" spans="1:46" ht="15.75" thickBot="1" x14ac:dyDescent="0.3">
      <c r="A1873" s="47">
        <v>10</v>
      </c>
      <c r="B1873" s="47" t="s">
        <v>1060</v>
      </c>
      <c r="C1873" s="47" t="s">
        <v>2369</v>
      </c>
      <c r="D1873" s="47" t="s">
        <v>1068</v>
      </c>
      <c r="E1873" s="47" t="s">
        <v>228</v>
      </c>
      <c r="F1873" s="47" t="s">
        <v>11062</v>
      </c>
      <c r="G1873" s="47" t="s">
        <v>11063</v>
      </c>
      <c r="H1873" s="47" t="s">
        <v>11064</v>
      </c>
      <c r="I1873" s="47" t="s">
        <v>10769</v>
      </c>
      <c r="J1873" s="47" t="s">
        <v>11063</v>
      </c>
      <c r="K1873" s="47" t="s">
        <v>14659</v>
      </c>
      <c r="L1873" s="47">
        <v>0.46149078011512762</v>
      </c>
      <c r="M1873" s="47">
        <v>-34.769410899999997</v>
      </c>
      <c r="N1873" s="47">
        <v>-58.842163300000003</v>
      </c>
      <c r="O1873" s="47" t="s">
        <v>17114</v>
      </c>
      <c r="P1873" s="47">
        <v>2</v>
      </c>
      <c r="Q1873">
        <v>23</v>
      </c>
      <c r="S1873" s="23" t="s">
        <v>2347</v>
      </c>
      <c r="T1873" t="str">
        <f t="shared" si="265"/>
        <v>10</v>
      </c>
      <c r="V1873" t="str">
        <f>+VLOOKUP(B1873,MARCO!E:E,1,FALSE)</f>
        <v>Marcos Paz</v>
      </c>
      <c r="W1873" t="s">
        <v>134</v>
      </c>
      <c r="X1873" t="s">
        <v>134</v>
      </c>
      <c r="Y1873" t="str">
        <f t="shared" si="266"/>
        <v>R 10 - D 67 - 452 - 1467</v>
      </c>
      <c r="Z1873" t="s">
        <v>20</v>
      </c>
      <c r="AA1873" t="s">
        <v>2349</v>
      </c>
      <c r="AB1873" t="s">
        <v>21</v>
      </c>
      <c r="AD1873" t="str">
        <f t="shared" si="267"/>
        <v>Fabrica Recuperada Master Cheese</v>
      </c>
      <c r="AE1873" t="s">
        <v>22</v>
      </c>
      <c r="AF1873" t="s">
        <v>23</v>
      </c>
      <c r="AG1873" t="s">
        <v>26</v>
      </c>
      <c r="AH1873" t="s">
        <v>2348</v>
      </c>
      <c r="AI1873" s="13">
        <f t="shared" si="268"/>
        <v>23</v>
      </c>
      <c r="AJ1873" s="13">
        <f t="shared" si="269"/>
        <v>2</v>
      </c>
      <c r="AK1873" s="21">
        <v>1</v>
      </c>
      <c r="AM1873" t="s">
        <v>2154</v>
      </c>
      <c r="AN1873" t="str">
        <f t="shared" si="263"/>
        <v>R10</v>
      </c>
      <c r="AO1873" s="20" t="str">
        <f t="shared" si="264"/>
        <v>FINES_R10</v>
      </c>
      <c r="AP1873" s="25">
        <f t="shared" si="270"/>
        <v>0.46149078011512762</v>
      </c>
      <c r="AQ1873" s="24" t="str">
        <f>+IFERROR(VLOOKUP(Y1873,#REF!,2,FALSE),"-")</f>
        <v>-</v>
      </c>
      <c r="AR1873" s="13" t="s">
        <v>2393</v>
      </c>
      <c r="AS1873" t="s">
        <v>2398</v>
      </c>
      <c r="AT1873" t="str">
        <f t="shared" si="271"/>
        <v>Santa Fe - 1149 - Marcos Paz Centro</v>
      </c>
    </row>
    <row r="1874" spans="1:46" ht="15.75" thickBot="1" x14ac:dyDescent="0.3">
      <c r="A1874" s="47">
        <v>10</v>
      </c>
      <c r="B1874" s="47" t="s">
        <v>1060</v>
      </c>
      <c r="C1874" s="47" t="s">
        <v>2369</v>
      </c>
      <c r="D1874" s="47" t="s">
        <v>1068</v>
      </c>
      <c r="E1874" s="47" t="s">
        <v>228</v>
      </c>
      <c r="F1874" s="47" t="s">
        <v>11067</v>
      </c>
      <c r="G1874" s="47" t="s">
        <v>10111</v>
      </c>
      <c r="H1874" s="47" t="s">
        <v>11068</v>
      </c>
      <c r="I1874" s="47" t="s">
        <v>10769</v>
      </c>
      <c r="J1874" s="47"/>
      <c r="K1874" s="47" t="s">
        <v>14660</v>
      </c>
      <c r="L1874" s="47">
        <v>0.36935776472091669</v>
      </c>
      <c r="M1874" s="47">
        <v>-34.789431991423001</v>
      </c>
      <c r="N1874" s="47">
        <v>-58.838949975947997</v>
      </c>
      <c r="O1874" s="47" t="s">
        <v>17115</v>
      </c>
      <c r="P1874" s="47">
        <v>1</v>
      </c>
      <c r="Q1874">
        <v>40</v>
      </c>
      <c r="S1874" s="23" t="s">
        <v>2347</v>
      </c>
      <c r="T1874" t="str">
        <f t="shared" si="265"/>
        <v>10</v>
      </c>
      <c r="V1874" t="str">
        <f>+VLOOKUP(B1874,MARCO!E:E,1,FALSE)</f>
        <v>Marcos Paz</v>
      </c>
      <c r="W1874" t="s">
        <v>134</v>
      </c>
      <c r="X1874" t="s">
        <v>134</v>
      </c>
      <c r="Y1874" t="str">
        <f t="shared" si="266"/>
        <v>R 10 - D 67 - 452 - 4520</v>
      </c>
      <c r="Z1874" t="s">
        <v>20</v>
      </c>
      <c r="AA1874" t="s">
        <v>2349</v>
      </c>
      <c r="AB1874" t="s">
        <v>21</v>
      </c>
      <c r="AD1874" t="str">
        <f t="shared" si="267"/>
        <v>Peronismo En Marcha</v>
      </c>
      <c r="AE1874" t="s">
        <v>22</v>
      </c>
      <c r="AF1874" t="s">
        <v>23</v>
      </c>
      <c r="AG1874" t="s">
        <v>26</v>
      </c>
      <c r="AH1874" t="s">
        <v>2348</v>
      </c>
      <c r="AI1874" s="13">
        <f t="shared" si="268"/>
        <v>40</v>
      </c>
      <c r="AJ1874" s="13">
        <f t="shared" si="269"/>
        <v>1</v>
      </c>
      <c r="AK1874" s="21">
        <v>1</v>
      </c>
      <c r="AM1874" t="s">
        <v>2154</v>
      </c>
      <c r="AN1874" t="str">
        <f t="shared" si="263"/>
        <v>R10</v>
      </c>
      <c r="AO1874" s="20" t="str">
        <f t="shared" si="264"/>
        <v>FINES_R10</v>
      </c>
      <c r="AP1874" s="25">
        <f t="shared" si="270"/>
        <v>0.36935776472091669</v>
      </c>
      <c r="AQ1874" s="24" t="str">
        <f>+IFERROR(VLOOKUP(Y1874,#REF!,2,FALSE),"-")</f>
        <v>-</v>
      </c>
      <c r="AR1874" s="13" t="s">
        <v>2393</v>
      </c>
      <c r="AS1874" t="s">
        <v>2397</v>
      </c>
      <c r="AT1874" t="str">
        <f t="shared" si="271"/>
        <v>Misiones - 86 e/ Ruta 40 y Melgar - Marcos Paz Centro</v>
      </c>
    </row>
    <row r="1875" spans="1:46" ht="15.75" thickBot="1" x14ac:dyDescent="0.3">
      <c r="A1875" s="47">
        <v>10</v>
      </c>
      <c r="B1875" s="47" t="s">
        <v>1233</v>
      </c>
      <c r="C1875" s="47" t="s">
        <v>2378</v>
      </c>
      <c r="D1875" s="47" t="s">
        <v>1239</v>
      </c>
      <c r="E1875" s="47" t="s">
        <v>1240</v>
      </c>
      <c r="F1875" s="47" t="s">
        <v>11070</v>
      </c>
      <c r="G1875" s="47" t="s">
        <v>11071</v>
      </c>
      <c r="H1875" s="47" t="s">
        <v>11072</v>
      </c>
      <c r="I1875" s="47" t="s">
        <v>10769</v>
      </c>
      <c r="J1875" s="47" t="s">
        <v>2511</v>
      </c>
      <c r="K1875" s="47" t="s">
        <v>14661</v>
      </c>
      <c r="L1875" s="47">
        <v>0.56888490915298462</v>
      </c>
      <c r="M1875" s="47">
        <v>-34.654333012629998</v>
      </c>
      <c r="N1875" s="47">
        <v>-59.343286026318999</v>
      </c>
      <c r="O1875" s="47" t="s">
        <v>17116</v>
      </c>
      <c r="P1875" s="47">
        <v>1</v>
      </c>
      <c r="Q1875">
        <v>15</v>
      </c>
      <c r="S1875" s="23" t="s">
        <v>2347</v>
      </c>
      <c r="T1875" t="str">
        <f t="shared" si="265"/>
        <v>10</v>
      </c>
      <c r="V1875" t="str">
        <f>+VLOOKUP(B1875,MARCO!E:E,1,FALSE)</f>
        <v>Mercedes</v>
      </c>
      <c r="W1875" t="s">
        <v>134</v>
      </c>
      <c r="X1875" t="s">
        <v>134</v>
      </c>
      <c r="Y1875" t="str">
        <f t="shared" si="266"/>
        <v>R 10 - D 70 - 451 - 4348</v>
      </c>
      <c r="Z1875" t="s">
        <v>20</v>
      </c>
      <c r="AA1875" t="s">
        <v>2349</v>
      </c>
      <c r="AB1875" t="s">
        <v>21</v>
      </c>
      <c r="AD1875" t="str">
        <f t="shared" si="267"/>
        <v>Utt</v>
      </c>
      <c r="AE1875" t="s">
        <v>22</v>
      </c>
      <c r="AF1875" t="s">
        <v>23</v>
      </c>
      <c r="AG1875" t="s">
        <v>26</v>
      </c>
      <c r="AH1875" t="s">
        <v>2348</v>
      </c>
      <c r="AI1875" s="13">
        <f t="shared" si="268"/>
        <v>15</v>
      </c>
      <c r="AJ1875" s="13">
        <f t="shared" si="269"/>
        <v>1</v>
      </c>
      <c r="AK1875" s="21">
        <v>1</v>
      </c>
      <c r="AM1875" t="s">
        <v>2154</v>
      </c>
      <c r="AN1875" t="str">
        <f t="shared" si="263"/>
        <v>R10</v>
      </c>
      <c r="AO1875" s="20" t="str">
        <f t="shared" si="264"/>
        <v>FINES_R10</v>
      </c>
      <c r="AP1875" s="25">
        <f t="shared" si="270"/>
        <v>0.56888490915298462</v>
      </c>
      <c r="AQ1875" s="24" t="str">
        <f>+IFERROR(VLOOKUP(Y1875,#REF!,2,FALSE),"-")</f>
        <v>-</v>
      </c>
      <c r="AR1875" s="13" t="s">
        <v>2394</v>
      </c>
      <c r="AS1875" t="s">
        <v>2397</v>
      </c>
      <c r="AT1875" t="str">
        <f t="shared" si="271"/>
        <v>Ruta 5 - Km 100 - Mercedes</v>
      </c>
    </row>
    <row r="1876" spans="1:46" ht="15.75" thickBot="1" x14ac:dyDescent="0.3">
      <c r="A1876" s="47">
        <v>10</v>
      </c>
      <c r="B1876" s="47" t="s">
        <v>1233</v>
      </c>
      <c r="C1876" s="47" t="s">
        <v>2378</v>
      </c>
      <c r="D1876" s="47" t="s">
        <v>1239</v>
      </c>
      <c r="E1876" s="47" t="s">
        <v>1240</v>
      </c>
      <c r="F1876" s="47" t="s">
        <v>11074</v>
      </c>
      <c r="G1876" s="47" t="s">
        <v>11075</v>
      </c>
      <c r="H1876" s="47" t="s">
        <v>11076</v>
      </c>
      <c r="I1876" s="47" t="s">
        <v>10769</v>
      </c>
      <c r="J1876" s="47" t="s">
        <v>2386</v>
      </c>
      <c r="K1876" s="47" t="s">
        <v>14662</v>
      </c>
      <c r="L1876" s="47">
        <v>0.13540734350681299</v>
      </c>
      <c r="M1876" s="47">
        <v>-34.653924788387002</v>
      </c>
      <c r="N1876" s="47">
        <v>-59.428164331372997</v>
      </c>
      <c r="O1876" s="47" t="s">
        <v>17117</v>
      </c>
      <c r="P1876" s="47">
        <v>1</v>
      </c>
      <c r="Q1876">
        <v>27</v>
      </c>
      <c r="S1876" s="23" t="s">
        <v>2347</v>
      </c>
      <c r="T1876" t="str">
        <f t="shared" si="265"/>
        <v>10</v>
      </c>
      <c r="V1876" t="str">
        <f>+VLOOKUP(B1876,MARCO!E:E,1,FALSE)</f>
        <v>Mercedes</v>
      </c>
      <c r="W1876" t="s">
        <v>134</v>
      </c>
      <c r="X1876" t="s">
        <v>134</v>
      </c>
      <c r="Y1876" t="str">
        <f t="shared" si="266"/>
        <v>R 10 - D 70 - 451 - 4383</v>
      </c>
      <c r="Z1876" t="s">
        <v>20</v>
      </c>
      <c r="AA1876" t="s">
        <v>2349</v>
      </c>
      <c r="AB1876" t="s">
        <v>21</v>
      </c>
      <c r="AD1876" t="str">
        <f t="shared" si="267"/>
        <v>Sociedad De Fomento Almafuerte</v>
      </c>
      <c r="AE1876" t="s">
        <v>22</v>
      </c>
      <c r="AF1876" t="s">
        <v>23</v>
      </c>
      <c r="AG1876" t="s">
        <v>26</v>
      </c>
      <c r="AH1876" t="s">
        <v>2348</v>
      </c>
      <c r="AI1876" s="13">
        <f t="shared" si="268"/>
        <v>27</v>
      </c>
      <c r="AJ1876" s="13">
        <f t="shared" si="269"/>
        <v>1</v>
      </c>
      <c r="AK1876" s="21">
        <v>1</v>
      </c>
      <c r="AM1876" t="s">
        <v>2154</v>
      </c>
      <c r="AN1876" t="str">
        <f t="shared" si="263"/>
        <v>R10</v>
      </c>
      <c r="AO1876" s="20" t="str">
        <f t="shared" si="264"/>
        <v>FINES_R10</v>
      </c>
      <c r="AP1876" s="25">
        <f t="shared" si="270"/>
        <v>0.13540734350681299</v>
      </c>
      <c r="AQ1876" s="24" t="str">
        <f>+IFERROR(VLOOKUP(Y1876,#REF!,2,FALSE),"-")</f>
        <v>-</v>
      </c>
      <c r="AR1876" s="13" t="s">
        <v>2394</v>
      </c>
      <c r="AS1876" t="s">
        <v>2397</v>
      </c>
      <c r="AT1876" t="str">
        <f t="shared" si="271"/>
        <v>Calle 18 - Mercedes</v>
      </c>
    </row>
    <row r="1877" spans="1:46" ht="15.75" thickBot="1" x14ac:dyDescent="0.3">
      <c r="A1877" s="47">
        <v>10</v>
      </c>
      <c r="B1877" s="47" t="s">
        <v>1233</v>
      </c>
      <c r="C1877" s="47" t="s">
        <v>2378</v>
      </c>
      <c r="D1877" s="47" t="s">
        <v>1239</v>
      </c>
      <c r="E1877" s="47" t="s">
        <v>1240</v>
      </c>
      <c r="F1877" s="47" t="s">
        <v>11078</v>
      </c>
      <c r="G1877" s="47" t="s">
        <v>11079</v>
      </c>
      <c r="H1877" s="47" t="s">
        <v>11080</v>
      </c>
      <c r="I1877" s="47" t="s">
        <v>10769</v>
      </c>
      <c r="J1877" s="47"/>
      <c r="K1877" s="47" t="s">
        <v>14663</v>
      </c>
      <c r="L1877" s="47">
        <v>0.44790828227996832</v>
      </c>
      <c r="M1877" s="47">
        <v>-34.689250541706002</v>
      </c>
      <c r="N1877" s="47">
        <v>-59.462805348198003</v>
      </c>
      <c r="O1877" s="47" t="s">
        <v>17118</v>
      </c>
      <c r="P1877" s="47">
        <v>1</v>
      </c>
      <c r="Q1877">
        <v>37</v>
      </c>
      <c r="S1877" s="23" t="s">
        <v>2347</v>
      </c>
      <c r="T1877" t="str">
        <f t="shared" si="265"/>
        <v>10</v>
      </c>
      <c r="V1877" t="str">
        <f>+VLOOKUP(B1877,MARCO!E:E,1,FALSE)</f>
        <v>Mercedes</v>
      </c>
      <c r="W1877" t="s">
        <v>134</v>
      </c>
      <c r="X1877" t="s">
        <v>134</v>
      </c>
      <c r="Y1877" t="str">
        <f t="shared" si="266"/>
        <v>R 10 - D 70 - 451 - 4450</v>
      </c>
      <c r="Z1877" t="s">
        <v>20</v>
      </c>
      <c r="AA1877" t="s">
        <v>2349</v>
      </c>
      <c r="AB1877" t="s">
        <v>21</v>
      </c>
      <c r="AD1877" t="str">
        <f t="shared" si="267"/>
        <v>Centro Comunitario Y Deportivo Municipal Nestor Ki</v>
      </c>
      <c r="AE1877" t="s">
        <v>22</v>
      </c>
      <c r="AF1877" t="s">
        <v>23</v>
      </c>
      <c r="AG1877" t="s">
        <v>26</v>
      </c>
      <c r="AH1877" t="s">
        <v>2348</v>
      </c>
      <c r="AI1877" s="13">
        <f t="shared" si="268"/>
        <v>37</v>
      </c>
      <c r="AJ1877" s="13">
        <f t="shared" si="269"/>
        <v>1</v>
      </c>
      <c r="AK1877" s="21">
        <v>1</v>
      </c>
      <c r="AM1877" t="s">
        <v>2154</v>
      </c>
      <c r="AN1877" t="str">
        <f t="shared" si="263"/>
        <v>R10</v>
      </c>
      <c r="AO1877" s="20" t="str">
        <f t="shared" si="264"/>
        <v>FINES_R10</v>
      </c>
      <c r="AP1877" s="25">
        <f t="shared" si="270"/>
        <v>0.44790828227996832</v>
      </c>
      <c r="AQ1877" s="24" t="str">
        <f>+IFERROR(VLOOKUP(Y1877,#REF!,2,FALSE),"-")</f>
        <v>-</v>
      </c>
      <c r="AR1877" s="13" t="s">
        <v>2394</v>
      </c>
      <c r="AS1877" t="s">
        <v>2397</v>
      </c>
      <c r="AT1877" t="str">
        <f t="shared" si="271"/>
        <v>Calle 63 - Mercedes</v>
      </c>
    </row>
    <row r="1878" spans="1:46" ht="15.75" thickBot="1" x14ac:dyDescent="0.3">
      <c r="A1878" s="47">
        <v>10</v>
      </c>
      <c r="B1878" s="47" t="s">
        <v>1233</v>
      </c>
      <c r="C1878" s="47" t="s">
        <v>2378</v>
      </c>
      <c r="D1878" s="47" t="s">
        <v>1239</v>
      </c>
      <c r="E1878" s="47" t="s">
        <v>1240</v>
      </c>
      <c r="F1878" s="47" t="s">
        <v>11082</v>
      </c>
      <c r="G1878" s="47" t="s">
        <v>11083</v>
      </c>
      <c r="H1878" s="47" t="s">
        <v>11084</v>
      </c>
      <c r="I1878" s="47" t="s">
        <v>10769</v>
      </c>
      <c r="J1878" s="47"/>
      <c r="K1878" s="47" t="s">
        <v>14664</v>
      </c>
      <c r="L1878" s="47">
        <v>0.55871790647506714</v>
      </c>
      <c r="M1878" s="47">
        <v>-34.655852251600002</v>
      </c>
      <c r="N1878" s="47">
        <v>-59.446083509024</v>
      </c>
      <c r="O1878" s="47" t="s">
        <v>17119</v>
      </c>
      <c r="P1878" s="47">
        <v>1</v>
      </c>
      <c r="Q1878">
        <v>15</v>
      </c>
      <c r="S1878" s="23" t="s">
        <v>2347</v>
      </c>
      <c r="T1878" t="str">
        <f t="shared" si="265"/>
        <v>10</v>
      </c>
      <c r="V1878" t="str">
        <f>+VLOOKUP(B1878,MARCO!E:E,1,FALSE)</f>
        <v>Mercedes</v>
      </c>
      <c r="W1878" t="s">
        <v>134</v>
      </c>
      <c r="X1878" t="s">
        <v>134</v>
      </c>
      <c r="Y1878" t="str">
        <f t="shared" si="266"/>
        <v>R 10 - D 70 - 451 - 2978</v>
      </c>
      <c r="Z1878" t="s">
        <v>20</v>
      </c>
      <c r="AA1878" t="s">
        <v>2349</v>
      </c>
      <c r="AB1878" t="s">
        <v>21</v>
      </c>
      <c r="AD1878" t="str">
        <f t="shared" si="267"/>
        <v>Hornero</v>
      </c>
      <c r="AE1878" t="s">
        <v>22</v>
      </c>
      <c r="AF1878" t="s">
        <v>23</v>
      </c>
      <c r="AG1878" t="s">
        <v>26</v>
      </c>
      <c r="AH1878" t="s">
        <v>2348</v>
      </c>
      <c r="AI1878" s="13">
        <f t="shared" si="268"/>
        <v>15</v>
      </c>
      <c r="AJ1878" s="13">
        <f t="shared" si="269"/>
        <v>1</v>
      </c>
      <c r="AK1878" s="21">
        <v>1</v>
      </c>
      <c r="AM1878" t="s">
        <v>2154</v>
      </c>
      <c r="AN1878" t="str">
        <f t="shared" si="263"/>
        <v>R10</v>
      </c>
      <c r="AO1878" s="20" t="str">
        <f t="shared" si="264"/>
        <v>FINES_R10</v>
      </c>
      <c r="AP1878" s="25">
        <f t="shared" si="270"/>
        <v>0.55871790647506714</v>
      </c>
      <c r="AQ1878" s="24" t="str">
        <f>+IFERROR(VLOOKUP(Y1878,#REF!,2,FALSE),"-")</f>
        <v>-</v>
      </c>
      <c r="AR1878" s="13" t="s">
        <v>2394</v>
      </c>
      <c r="AS1878" t="s">
        <v>2397</v>
      </c>
      <c r="AT1878" t="str">
        <f t="shared" si="271"/>
        <v>Calle 6 - Mercedes</v>
      </c>
    </row>
    <row r="1879" spans="1:46" ht="15.75" thickBot="1" x14ac:dyDescent="0.3">
      <c r="A1879" s="47">
        <v>10</v>
      </c>
      <c r="B1879" s="47" t="s">
        <v>1347</v>
      </c>
      <c r="C1879" s="47" t="s">
        <v>2378</v>
      </c>
      <c r="D1879" s="47" t="s">
        <v>1349</v>
      </c>
      <c r="E1879" s="47" t="s">
        <v>180</v>
      </c>
      <c r="F1879" s="47" t="s">
        <v>11086</v>
      </c>
      <c r="G1879" s="47" t="s">
        <v>11087</v>
      </c>
      <c r="H1879" s="47" t="s">
        <v>11088</v>
      </c>
      <c r="I1879" s="47" t="s">
        <v>10769</v>
      </c>
      <c r="J1879" s="47"/>
      <c r="K1879" s="47" t="s">
        <v>14665</v>
      </c>
      <c r="L1879" s="47">
        <v>0.33549350500106812</v>
      </c>
      <c r="M1879" s="47">
        <v>-35.008058400000003</v>
      </c>
      <c r="N1879" s="47">
        <v>-59.271525699999998</v>
      </c>
      <c r="O1879" s="47" t="s">
        <v>17120</v>
      </c>
      <c r="P1879" s="47">
        <v>1</v>
      </c>
      <c r="Q1879">
        <v>19</v>
      </c>
      <c r="S1879" s="23" t="s">
        <v>2347</v>
      </c>
      <c r="T1879" t="str">
        <f t="shared" si="265"/>
        <v>10</v>
      </c>
      <c r="V1879" t="str">
        <f>+VLOOKUP(B1879,MARCO!E:E,1,FALSE)</f>
        <v>Navarro</v>
      </c>
      <c r="W1879" t="s">
        <v>134</v>
      </c>
      <c r="X1879" t="s">
        <v>134</v>
      </c>
      <c r="Y1879" t="str">
        <f t="shared" si="266"/>
        <v>R 10 - D 74 - 451 - 3891</v>
      </c>
      <c r="Z1879" t="s">
        <v>20</v>
      </c>
      <c r="AA1879" t="s">
        <v>2349</v>
      </c>
      <c r="AB1879" t="s">
        <v>21</v>
      </c>
      <c r="AD1879" t="str">
        <f t="shared" si="267"/>
        <v>Bomberos Voluntarios De Navarro</v>
      </c>
      <c r="AE1879" t="s">
        <v>22</v>
      </c>
      <c r="AF1879" t="s">
        <v>23</v>
      </c>
      <c r="AG1879" t="s">
        <v>26</v>
      </c>
      <c r="AH1879" t="s">
        <v>2348</v>
      </c>
      <c r="AI1879" s="13">
        <f t="shared" si="268"/>
        <v>19</v>
      </c>
      <c r="AJ1879" s="13">
        <f t="shared" si="269"/>
        <v>1</v>
      </c>
      <c r="AK1879" s="21">
        <v>1</v>
      </c>
      <c r="AM1879" t="s">
        <v>2154</v>
      </c>
      <c r="AN1879" t="str">
        <f t="shared" si="263"/>
        <v>R10</v>
      </c>
      <c r="AO1879" s="20" t="str">
        <f t="shared" si="264"/>
        <v>FINES_R10</v>
      </c>
      <c r="AP1879" s="25">
        <f t="shared" si="270"/>
        <v>0.33549350500106812</v>
      </c>
      <c r="AQ1879" s="24" t="str">
        <f>+IFERROR(VLOOKUP(Y1879,#REF!,2,FALSE),"-")</f>
        <v>-</v>
      </c>
      <c r="AR1879" s="13" t="s">
        <v>2394</v>
      </c>
      <c r="AS1879" t="s">
        <v>2398</v>
      </c>
      <c r="AT1879" t="str">
        <f t="shared" si="271"/>
        <v>Calle 111 - e/ 111 y 18 - Navarro Navarro</v>
      </c>
    </row>
    <row r="1880" spans="1:46" ht="15.75" thickBot="1" x14ac:dyDescent="0.3">
      <c r="A1880" s="47">
        <v>10</v>
      </c>
      <c r="B1880" s="47" t="s">
        <v>1347</v>
      </c>
      <c r="C1880" s="47" t="s">
        <v>2378</v>
      </c>
      <c r="D1880" s="47" t="s">
        <v>1349</v>
      </c>
      <c r="E1880" s="47" t="s">
        <v>180</v>
      </c>
      <c r="F1880" s="47" t="s">
        <v>11090</v>
      </c>
      <c r="G1880" s="47" t="s">
        <v>11091</v>
      </c>
      <c r="H1880" s="47" t="s">
        <v>11092</v>
      </c>
      <c r="I1880" s="47" t="s">
        <v>10769</v>
      </c>
      <c r="J1880" s="47"/>
      <c r="K1880" s="47" t="s">
        <v>14666</v>
      </c>
      <c r="L1880" s="47">
        <v>0.33549350500106812</v>
      </c>
      <c r="M1880" s="47">
        <v>-35.008058400000003</v>
      </c>
      <c r="N1880" s="47">
        <v>-59.271525699999998</v>
      </c>
      <c r="O1880" s="47" t="s">
        <v>17121</v>
      </c>
      <c r="P1880" s="47">
        <v>1</v>
      </c>
      <c r="Q1880">
        <v>30</v>
      </c>
      <c r="S1880" s="23" t="s">
        <v>2347</v>
      </c>
      <c r="T1880" t="str">
        <f t="shared" si="265"/>
        <v>10</v>
      </c>
      <c r="V1880" t="str">
        <f>+VLOOKUP(B1880,MARCO!E:E,1,FALSE)</f>
        <v>Navarro</v>
      </c>
      <c r="W1880" t="s">
        <v>134</v>
      </c>
      <c r="X1880" t="s">
        <v>134</v>
      </c>
      <c r="Y1880" t="str">
        <f t="shared" si="266"/>
        <v>R 10 - D 74 - 451 - 4474</v>
      </c>
      <c r="Z1880" t="s">
        <v>20</v>
      </c>
      <c r="AA1880" t="s">
        <v>2349</v>
      </c>
      <c r="AB1880" t="s">
        <v>21</v>
      </c>
      <c r="AD1880" t="str">
        <f t="shared" si="267"/>
        <v>Efin</v>
      </c>
      <c r="AE1880" t="s">
        <v>22</v>
      </c>
      <c r="AF1880" t="s">
        <v>23</v>
      </c>
      <c r="AG1880" t="s">
        <v>26</v>
      </c>
      <c r="AH1880" t="s">
        <v>2348</v>
      </c>
      <c r="AI1880" s="13">
        <f t="shared" si="268"/>
        <v>30</v>
      </c>
      <c r="AJ1880" s="13">
        <f t="shared" si="269"/>
        <v>1</v>
      </c>
      <c r="AK1880" s="21">
        <v>1</v>
      </c>
      <c r="AM1880" t="s">
        <v>2154</v>
      </c>
      <c r="AN1880" t="str">
        <f t="shared" si="263"/>
        <v>R10</v>
      </c>
      <c r="AO1880" s="20" t="str">
        <f t="shared" si="264"/>
        <v>FINES_R10</v>
      </c>
      <c r="AP1880" s="25">
        <f t="shared" si="270"/>
        <v>0.33549350500106812</v>
      </c>
      <c r="AQ1880" s="24" t="str">
        <f>+IFERROR(VLOOKUP(Y1880,#REF!,2,FALSE),"-")</f>
        <v>-</v>
      </c>
      <c r="AR1880" s="13" t="s">
        <v>2394</v>
      </c>
      <c r="AS1880" t="s">
        <v>2397</v>
      </c>
      <c r="AT1880" t="str">
        <f t="shared" si="271"/>
        <v>Calle 119 - e/ 22 y 24 - Navarro Navarro</v>
      </c>
    </row>
    <row r="1881" spans="1:46" ht="15.75" thickBot="1" x14ac:dyDescent="0.3">
      <c r="A1881" s="47">
        <v>10</v>
      </c>
      <c r="B1881" s="47" t="s">
        <v>1347</v>
      </c>
      <c r="C1881" s="47" t="s">
        <v>2378</v>
      </c>
      <c r="D1881" s="47" t="s">
        <v>1349</v>
      </c>
      <c r="E1881" s="47" t="s">
        <v>180</v>
      </c>
      <c r="F1881" s="47" t="s">
        <v>11094</v>
      </c>
      <c r="G1881" s="47" t="s">
        <v>11095</v>
      </c>
      <c r="H1881" s="47" t="s">
        <v>11096</v>
      </c>
      <c r="I1881" s="47" t="s">
        <v>10769</v>
      </c>
      <c r="J1881" s="47"/>
      <c r="K1881" s="47" t="s">
        <v>14667</v>
      </c>
      <c r="L1881" s="47">
        <v>0.39887151122093201</v>
      </c>
      <c r="M1881" s="47">
        <v>-35.074880982678998</v>
      </c>
      <c r="N1881" s="47">
        <v>-59.645009477473998</v>
      </c>
      <c r="O1881" s="47" t="s">
        <v>17122</v>
      </c>
      <c r="P1881" s="47">
        <v>1</v>
      </c>
      <c r="Q1881">
        <v>14</v>
      </c>
      <c r="S1881" s="23" t="s">
        <v>2347</v>
      </c>
      <c r="T1881" t="str">
        <f t="shared" si="265"/>
        <v>10</v>
      </c>
      <c r="V1881" t="str">
        <f>+VLOOKUP(B1881,MARCO!E:E,1,FALSE)</f>
        <v>Navarro</v>
      </c>
      <c r="W1881" t="s">
        <v>134</v>
      </c>
      <c r="X1881" t="s">
        <v>134</v>
      </c>
      <c r="Y1881" t="str">
        <f t="shared" si="266"/>
        <v>R 10 - D 74 - 451 - 3890</v>
      </c>
      <c r="Z1881" t="s">
        <v>20</v>
      </c>
      <c r="AA1881" t="s">
        <v>2349</v>
      </c>
      <c r="AB1881" t="s">
        <v>21</v>
      </c>
      <c r="AD1881" t="str">
        <f t="shared" si="267"/>
        <v>Centro De Jubilados</v>
      </c>
      <c r="AE1881" t="s">
        <v>22</v>
      </c>
      <c r="AF1881" t="s">
        <v>23</v>
      </c>
      <c r="AG1881" t="s">
        <v>26</v>
      </c>
      <c r="AH1881" t="s">
        <v>2348</v>
      </c>
      <c r="AI1881" s="13">
        <f t="shared" si="268"/>
        <v>14</v>
      </c>
      <c r="AJ1881" s="13">
        <f t="shared" si="269"/>
        <v>1</v>
      </c>
      <c r="AK1881" s="21">
        <v>1</v>
      </c>
      <c r="AM1881" t="s">
        <v>2154</v>
      </c>
      <c r="AN1881" t="str">
        <f t="shared" si="263"/>
        <v>R10</v>
      </c>
      <c r="AO1881" s="20" t="str">
        <f t="shared" si="264"/>
        <v>FINES_R10</v>
      </c>
      <c r="AP1881" s="25">
        <f t="shared" si="270"/>
        <v>0.39887151122093201</v>
      </c>
      <c r="AQ1881" s="24" t="str">
        <f>+IFERROR(VLOOKUP(Y1881,#REF!,2,FALSE),"-")</f>
        <v>-</v>
      </c>
      <c r="AR1881" s="13" t="s">
        <v>2394</v>
      </c>
      <c r="AS1881" t="s">
        <v>2397</v>
      </c>
      <c r="AT1881" t="str">
        <f t="shared" si="271"/>
        <v>Sta. Flora - e/ Sta. Flora y Mendoza - Villa Moll</v>
      </c>
    </row>
    <row r="1882" spans="1:46" ht="15.75" thickBot="1" x14ac:dyDescent="0.3">
      <c r="A1882" s="47">
        <v>10</v>
      </c>
      <c r="B1882" s="47" t="s">
        <v>1347</v>
      </c>
      <c r="C1882" s="47" t="s">
        <v>2378</v>
      </c>
      <c r="D1882" s="47" t="s">
        <v>1349</v>
      </c>
      <c r="E1882" s="47" t="s">
        <v>180</v>
      </c>
      <c r="F1882" s="47" t="s">
        <v>11098</v>
      </c>
      <c r="G1882" s="47" t="s">
        <v>11099</v>
      </c>
      <c r="H1882" s="47" t="s">
        <v>11100</v>
      </c>
      <c r="I1882" s="47" t="s">
        <v>10769</v>
      </c>
      <c r="J1882" s="47"/>
      <c r="K1882" s="47" t="s">
        <v>14668</v>
      </c>
      <c r="L1882" s="47">
        <v>0.48747667670249939</v>
      </c>
      <c r="M1882" s="47">
        <v>-35.054195999999997</v>
      </c>
      <c r="N1882" s="47">
        <v>-59.511723799999999</v>
      </c>
      <c r="O1882" s="47" t="s">
        <v>17123</v>
      </c>
      <c r="P1882" s="47">
        <v>1</v>
      </c>
      <c r="Q1882">
        <v>25</v>
      </c>
      <c r="S1882" s="23" t="s">
        <v>2347</v>
      </c>
      <c r="T1882" t="str">
        <f t="shared" si="265"/>
        <v>10</v>
      </c>
      <c r="V1882" t="str">
        <f>+VLOOKUP(B1882,MARCO!E:E,1,FALSE)</f>
        <v>Navarro</v>
      </c>
      <c r="W1882" t="s">
        <v>134</v>
      </c>
      <c r="X1882" t="s">
        <v>134</v>
      </c>
      <c r="Y1882" t="str">
        <f t="shared" si="266"/>
        <v>R 10 - D 74 - 451 - 4475</v>
      </c>
      <c r="Z1882" t="s">
        <v>20</v>
      </c>
      <c r="AA1882" t="s">
        <v>2349</v>
      </c>
      <c r="AB1882" t="s">
        <v>21</v>
      </c>
      <c r="AD1882" t="str">
        <f t="shared" si="267"/>
        <v>Centro De Jubilados Las Marianas</v>
      </c>
      <c r="AE1882" t="s">
        <v>22</v>
      </c>
      <c r="AF1882" t="s">
        <v>23</v>
      </c>
      <c r="AG1882" t="s">
        <v>26</v>
      </c>
      <c r="AH1882" t="s">
        <v>2348</v>
      </c>
      <c r="AI1882" s="13">
        <f t="shared" si="268"/>
        <v>25</v>
      </c>
      <c r="AJ1882" s="13">
        <f t="shared" si="269"/>
        <v>1</v>
      </c>
      <c r="AK1882" s="21">
        <v>1</v>
      </c>
      <c r="AM1882" t="s">
        <v>2154</v>
      </c>
      <c r="AN1882" t="str">
        <f t="shared" si="263"/>
        <v>R10</v>
      </c>
      <c r="AO1882" s="20" t="str">
        <f t="shared" si="264"/>
        <v>FINES_R10</v>
      </c>
      <c r="AP1882" s="25">
        <f t="shared" si="270"/>
        <v>0.48747667670249939</v>
      </c>
      <c r="AQ1882" s="24" t="str">
        <f>+IFERROR(VLOOKUP(Y1882,#REF!,2,FALSE),"-")</f>
        <v>-</v>
      </c>
      <c r="AR1882" s="13" t="s">
        <v>2394</v>
      </c>
      <c r="AS1882" t="s">
        <v>2398</v>
      </c>
      <c r="AT1882" t="str">
        <f t="shared" si="271"/>
        <v>Calle 2 - e/ 2 y 2 - Las Marianas</v>
      </c>
    </row>
    <row r="1883" spans="1:46" ht="15.75" thickBot="1" x14ac:dyDescent="0.3">
      <c r="A1883" s="47">
        <v>10</v>
      </c>
      <c r="B1883" s="47" t="s">
        <v>1347</v>
      </c>
      <c r="C1883" s="47" t="s">
        <v>2378</v>
      </c>
      <c r="D1883" s="47" t="s">
        <v>1349</v>
      </c>
      <c r="E1883" s="47" t="s">
        <v>180</v>
      </c>
      <c r="F1883" s="47" t="s">
        <v>11102</v>
      </c>
      <c r="G1883" s="47" t="s">
        <v>11103</v>
      </c>
      <c r="H1883" s="47" t="s">
        <v>11104</v>
      </c>
      <c r="I1883" s="47" t="s">
        <v>10769</v>
      </c>
      <c r="J1883" s="47"/>
      <c r="K1883" s="47" t="s">
        <v>14669</v>
      </c>
      <c r="L1883" s="47"/>
      <c r="M1883" s="47">
        <v>-34.593282234665999</v>
      </c>
      <c r="N1883" s="47">
        <v>-58.462333631916998</v>
      </c>
      <c r="O1883" s="47" t="s">
        <v>17124</v>
      </c>
      <c r="P1883" s="47">
        <v>1</v>
      </c>
      <c r="Q1883">
        <v>16</v>
      </c>
      <c r="S1883" s="23" t="s">
        <v>2347</v>
      </c>
      <c r="T1883" t="str">
        <f t="shared" si="265"/>
        <v>10</v>
      </c>
      <c r="V1883" t="str">
        <f>+VLOOKUP(B1883,MARCO!E:E,1,FALSE)</f>
        <v>Navarro</v>
      </c>
      <c r="W1883" t="s">
        <v>134</v>
      </c>
      <c r="X1883" t="s">
        <v>134</v>
      </c>
      <c r="Y1883" t="str">
        <f t="shared" si="266"/>
        <v>R 10 - D 74 - 451 - 4476</v>
      </c>
      <c r="Z1883" t="s">
        <v>20</v>
      </c>
      <c r="AA1883" t="s">
        <v>2349</v>
      </c>
      <c r="AB1883" t="s">
        <v>21</v>
      </c>
      <c r="AD1883" t="str">
        <f t="shared" si="267"/>
        <v>Centro De Jubilados Navarro</v>
      </c>
      <c r="AE1883" t="s">
        <v>22</v>
      </c>
      <c r="AF1883" t="s">
        <v>23</v>
      </c>
      <c r="AG1883" t="s">
        <v>26</v>
      </c>
      <c r="AH1883" t="s">
        <v>2348</v>
      </c>
      <c r="AI1883" s="13">
        <f t="shared" si="268"/>
        <v>16</v>
      </c>
      <c r="AJ1883" s="13">
        <f t="shared" si="269"/>
        <v>1</v>
      </c>
      <c r="AK1883" s="21">
        <v>1</v>
      </c>
      <c r="AM1883" t="s">
        <v>2154</v>
      </c>
      <c r="AN1883" t="str">
        <f t="shared" si="263"/>
        <v>R10</v>
      </c>
      <c r="AO1883" s="20" t="str">
        <f t="shared" si="264"/>
        <v>FINES_R10</v>
      </c>
      <c r="AP1883" s="25">
        <f t="shared" si="270"/>
        <v>0</v>
      </c>
      <c r="AQ1883" s="24" t="str">
        <f>+IFERROR(VLOOKUP(Y1883,#REF!,2,FALSE),"-")</f>
        <v>-</v>
      </c>
      <c r="AR1883" s="13" t="s">
        <v>2394</v>
      </c>
      <c r="AS1883" t="s">
        <v>2397</v>
      </c>
      <c r="AT1883" t="str">
        <f t="shared" si="271"/>
        <v>Calle 9 - e/ 26 y 28 - Navarro Navarro</v>
      </c>
    </row>
    <row r="1884" spans="1:46" ht="15.75" thickBot="1" x14ac:dyDescent="0.3">
      <c r="A1884" s="47">
        <v>10</v>
      </c>
      <c r="B1884" s="47" t="s">
        <v>1347</v>
      </c>
      <c r="C1884" s="47" t="s">
        <v>2378</v>
      </c>
      <c r="D1884" s="47" t="s">
        <v>1349</v>
      </c>
      <c r="E1884" s="47" t="s">
        <v>180</v>
      </c>
      <c r="F1884" s="47" t="s">
        <v>11106</v>
      </c>
      <c r="G1884" s="47" t="s">
        <v>11107</v>
      </c>
      <c r="H1884" s="47" t="s">
        <v>11108</v>
      </c>
      <c r="I1884" s="47" t="s">
        <v>10769</v>
      </c>
      <c r="J1884" s="47"/>
      <c r="K1884" s="47" t="s">
        <v>14670</v>
      </c>
      <c r="L1884" s="47">
        <v>0.33549350500106812</v>
      </c>
      <c r="M1884" s="47">
        <v>-35.008058400000003</v>
      </c>
      <c r="N1884" s="47">
        <v>-59.271525699999998</v>
      </c>
      <c r="O1884" s="47" t="s">
        <v>17125</v>
      </c>
      <c r="P1884" s="47">
        <v>1</v>
      </c>
      <c r="Q1884">
        <v>17</v>
      </c>
      <c r="S1884" s="23" t="s">
        <v>2347</v>
      </c>
      <c r="T1884" t="str">
        <f t="shared" si="265"/>
        <v>10</v>
      </c>
      <c r="V1884" t="str">
        <f>+VLOOKUP(B1884,MARCO!E:E,1,FALSE)</f>
        <v>Navarro</v>
      </c>
      <c r="W1884" t="s">
        <v>134</v>
      </c>
      <c r="X1884" t="s">
        <v>134</v>
      </c>
      <c r="Y1884" t="str">
        <f t="shared" si="266"/>
        <v>R 10 - D 74 - 451 - 4478</v>
      </c>
      <c r="Z1884" t="s">
        <v>20</v>
      </c>
      <c r="AA1884" t="s">
        <v>2349</v>
      </c>
      <c r="AB1884" t="s">
        <v>21</v>
      </c>
      <c r="AD1884" t="str">
        <f t="shared" si="267"/>
        <v>Centro Cristiano Fe</v>
      </c>
      <c r="AE1884" t="s">
        <v>22</v>
      </c>
      <c r="AF1884" t="s">
        <v>23</v>
      </c>
      <c r="AG1884" t="s">
        <v>26</v>
      </c>
      <c r="AH1884" t="s">
        <v>2348</v>
      </c>
      <c r="AI1884" s="13">
        <f t="shared" si="268"/>
        <v>17</v>
      </c>
      <c r="AJ1884" s="13">
        <f t="shared" si="269"/>
        <v>1</v>
      </c>
      <c r="AK1884" s="21">
        <v>1</v>
      </c>
      <c r="AM1884" t="s">
        <v>2154</v>
      </c>
      <c r="AN1884" t="str">
        <f t="shared" si="263"/>
        <v>R10</v>
      </c>
      <c r="AO1884" s="20" t="str">
        <f t="shared" si="264"/>
        <v>FINES_R10</v>
      </c>
      <c r="AP1884" s="25">
        <f t="shared" si="270"/>
        <v>0.33549350500106812</v>
      </c>
      <c r="AQ1884" s="24" t="str">
        <f>+IFERROR(VLOOKUP(Y1884,#REF!,2,FALSE),"-")</f>
        <v>-</v>
      </c>
      <c r="AR1884" s="13" t="s">
        <v>2394</v>
      </c>
      <c r="AS1884" t="s">
        <v>2398</v>
      </c>
      <c r="AT1884" t="str">
        <f t="shared" si="271"/>
        <v>Calle 28 - e/ 19 - Navarro Navarro</v>
      </c>
    </row>
    <row r="1885" spans="1:46" ht="15.75" thickBot="1" x14ac:dyDescent="0.3">
      <c r="A1885" s="47">
        <v>10</v>
      </c>
      <c r="B1885" s="47" t="s">
        <v>3407</v>
      </c>
      <c r="C1885" s="47" t="s">
        <v>2378</v>
      </c>
      <c r="D1885" s="47" t="s">
        <v>1567</v>
      </c>
      <c r="E1885" s="47" t="s">
        <v>180</v>
      </c>
      <c r="F1885" s="47" t="s">
        <v>11110</v>
      </c>
      <c r="G1885" s="47" t="s">
        <v>11111</v>
      </c>
      <c r="H1885" s="47" t="s">
        <v>11112</v>
      </c>
      <c r="I1885" s="47" t="s">
        <v>10769</v>
      </c>
      <c r="J1885" s="47" t="s">
        <v>2578</v>
      </c>
      <c r="K1885" s="47" t="s">
        <v>14671</v>
      </c>
      <c r="L1885" s="47">
        <v>0.29602041840553278</v>
      </c>
      <c r="M1885" s="47">
        <v>-34.442570984569997</v>
      </c>
      <c r="N1885" s="47">
        <v>-59.448047289367999</v>
      </c>
      <c r="O1885" s="47" t="s">
        <v>17126</v>
      </c>
      <c r="P1885" s="47">
        <v>1</v>
      </c>
      <c r="Q1885">
        <v>0</v>
      </c>
      <c r="S1885" s="23" t="s">
        <v>2347</v>
      </c>
      <c r="T1885" t="str">
        <f t="shared" si="265"/>
        <v>10</v>
      </c>
      <c r="V1885" t="str">
        <f>+VLOOKUP(B1885,MARCO!E:E,1,FALSE)</f>
        <v>San Andrés de Giles</v>
      </c>
      <c r="W1885" t="s">
        <v>134</v>
      </c>
      <c r="X1885" t="s">
        <v>134</v>
      </c>
      <c r="Y1885" t="str">
        <f t="shared" si="266"/>
        <v>R 10 - D 93 - 451 - 2544</v>
      </c>
      <c r="Z1885" t="s">
        <v>20</v>
      </c>
      <c r="AA1885" t="s">
        <v>2349</v>
      </c>
      <c r="AB1885" t="s">
        <v>21</v>
      </c>
      <c r="AD1885" t="str">
        <f t="shared" si="267"/>
        <v>Solis</v>
      </c>
      <c r="AE1885" t="s">
        <v>22</v>
      </c>
      <c r="AF1885" t="s">
        <v>23</v>
      </c>
      <c r="AG1885" t="s">
        <v>26</v>
      </c>
      <c r="AH1885" t="s">
        <v>2348</v>
      </c>
      <c r="AI1885" s="13">
        <f t="shared" si="268"/>
        <v>0</v>
      </c>
      <c r="AJ1885" s="13">
        <f t="shared" si="269"/>
        <v>1</v>
      </c>
      <c r="AK1885" s="21">
        <v>1</v>
      </c>
      <c r="AM1885" t="s">
        <v>2154</v>
      </c>
      <c r="AN1885" t="str">
        <f t="shared" si="263"/>
        <v>R10</v>
      </c>
      <c r="AO1885" s="20" t="str">
        <f t="shared" si="264"/>
        <v>FINES_R10</v>
      </c>
      <c r="AP1885" s="25">
        <f t="shared" si="270"/>
        <v>0.29602041840553278</v>
      </c>
      <c r="AQ1885" s="24" t="str">
        <f>+IFERROR(VLOOKUP(Y1885,#REF!,2,FALSE),"-")</f>
        <v>-</v>
      </c>
      <c r="AR1885" s="13" t="s">
        <v>2394</v>
      </c>
      <c r="AS1885" t="s">
        <v>2397</v>
      </c>
      <c r="AT1885" t="str">
        <f t="shared" si="271"/>
        <v>San Martin Y Belgrano - San Andrés De Giles Tuyuti</v>
      </c>
    </row>
    <row r="1886" spans="1:46" ht="15.75" thickBot="1" x14ac:dyDescent="0.3">
      <c r="A1886" s="47">
        <v>11</v>
      </c>
      <c r="B1886" s="47" t="s">
        <v>1868</v>
      </c>
      <c r="C1886" s="47" t="s">
        <v>2378</v>
      </c>
      <c r="D1886" s="47" t="s">
        <v>1882</v>
      </c>
      <c r="E1886" s="47" t="s">
        <v>172</v>
      </c>
      <c r="F1886" s="47" t="s">
        <v>11114</v>
      </c>
      <c r="G1886" s="47" t="s">
        <v>11115</v>
      </c>
      <c r="H1886" s="47" t="s">
        <v>11116</v>
      </c>
      <c r="I1886" s="47" t="s">
        <v>10769</v>
      </c>
      <c r="J1886" s="47" t="s">
        <v>2272</v>
      </c>
      <c r="K1886" s="47" t="s">
        <v>14672</v>
      </c>
      <c r="L1886" s="47">
        <v>0.21674990653991699</v>
      </c>
      <c r="M1886" s="47">
        <v>-34.351466989308001</v>
      </c>
      <c r="N1886" s="47">
        <v>-58.799019008316002</v>
      </c>
      <c r="O1886" s="47" t="s">
        <v>17127</v>
      </c>
      <c r="P1886" s="47">
        <v>1</v>
      </c>
      <c r="Q1886">
        <v>17</v>
      </c>
      <c r="S1886" s="23" t="s">
        <v>2347</v>
      </c>
      <c r="T1886" t="str">
        <f t="shared" si="265"/>
        <v>11</v>
      </c>
      <c r="V1886" t="str">
        <f>+VLOOKUP(B1886,MARCO!E:E,1,FALSE)</f>
        <v>Escobar</v>
      </c>
      <c r="W1886" t="s">
        <v>134</v>
      </c>
      <c r="X1886" t="s">
        <v>134</v>
      </c>
      <c r="Y1886" t="str">
        <f t="shared" si="266"/>
        <v>R 11 - D 116 - 451 - 1750</v>
      </c>
      <c r="Z1886" t="s">
        <v>20</v>
      </c>
      <c r="AA1886" t="s">
        <v>2349</v>
      </c>
      <c r="AB1886" t="s">
        <v>21</v>
      </c>
      <c r="AD1886" t="str">
        <f t="shared" si="267"/>
        <v>Cc Macacha Guemes Escobar</v>
      </c>
      <c r="AE1886" t="s">
        <v>22</v>
      </c>
      <c r="AF1886" t="s">
        <v>23</v>
      </c>
      <c r="AG1886" t="s">
        <v>26</v>
      </c>
      <c r="AH1886" t="s">
        <v>2348</v>
      </c>
      <c r="AI1886" s="13">
        <f t="shared" si="268"/>
        <v>17</v>
      </c>
      <c r="AJ1886" s="13">
        <f t="shared" si="269"/>
        <v>1</v>
      </c>
      <c r="AK1886" s="21">
        <v>1</v>
      </c>
      <c r="AM1886" t="s">
        <v>2154</v>
      </c>
      <c r="AN1886" t="str">
        <f t="shared" si="263"/>
        <v>R11</v>
      </c>
      <c r="AO1886" s="20" t="str">
        <f t="shared" si="264"/>
        <v>FINES_R11</v>
      </c>
      <c r="AP1886" s="25">
        <f t="shared" si="270"/>
        <v>0.21674990653991699</v>
      </c>
      <c r="AQ1886" s="24" t="str">
        <f>+IFERROR(VLOOKUP(Y1886,#REF!,2,FALSE),"-")</f>
        <v>-</v>
      </c>
      <c r="AR1886" s="13" t="s">
        <v>2393</v>
      </c>
      <c r="AS1886" t="s">
        <v>2397</v>
      </c>
      <c r="AT1886" t="str">
        <f t="shared" si="271"/>
        <v>Tapia De Cruz - 1183 e/ Alberdi y Bernardo De Yrigoyen - Belén De Escobar Belén De Escobar</v>
      </c>
    </row>
    <row r="1887" spans="1:46" ht="15.75" thickBot="1" x14ac:dyDescent="0.3">
      <c r="A1887" s="47">
        <v>11</v>
      </c>
      <c r="B1887" s="47" t="s">
        <v>1868</v>
      </c>
      <c r="C1887" s="47" t="s">
        <v>2374</v>
      </c>
      <c r="D1887" s="47" t="s">
        <v>1884</v>
      </c>
      <c r="E1887" s="47" t="s">
        <v>408</v>
      </c>
      <c r="F1887" s="47" t="s">
        <v>11118</v>
      </c>
      <c r="G1887" s="47" t="s">
        <v>11119</v>
      </c>
      <c r="H1887" s="47" t="s">
        <v>11120</v>
      </c>
      <c r="I1887" s="47" t="s">
        <v>10769</v>
      </c>
      <c r="J1887" s="47" t="s">
        <v>11122</v>
      </c>
      <c r="K1887" s="47" t="s">
        <v>14673</v>
      </c>
      <c r="L1887" s="47">
        <v>0.61214721202850342</v>
      </c>
      <c r="M1887" s="47">
        <v>-34.428649399999998</v>
      </c>
      <c r="N1887" s="47">
        <v>-58.736164899999999</v>
      </c>
      <c r="O1887" s="47" t="s">
        <v>17128</v>
      </c>
      <c r="P1887" s="47">
        <v>1</v>
      </c>
      <c r="Q1887">
        <v>27</v>
      </c>
      <c r="S1887" s="23" t="s">
        <v>2347</v>
      </c>
      <c r="T1887" t="str">
        <f t="shared" si="265"/>
        <v>11</v>
      </c>
      <c r="V1887" t="str">
        <f>+VLOOKUP(B1887,MARCO!E:E,1,FALSE)</f>
        <v>Escobar</v>
      </c>
      <c r="W1887" t="s">
        <v>134</v>
      </c>
      <c r="X1887" t="s">
        <v>134</v>
      </c>
      <c r="Y1887" t="str">
        <f t="shared" si="266"/>
        <v>R 11 - D 116 - 453 - 3591</v>
      </c>
      <c r="Z1887" t="s">
        <v>20</v>
      </c>
      <c r="AA1887" t="s">
        <v>2349</v>
      </c>
      <c r="AB1887" t="s">
        <v>21</v>
      </c>
      <c r="AD1887" t="str">
        <f t="shared" si="267"/>
        <v>Ga4b</v>
      </c>
      <c r="AE1887" t="s">
        <v>22</v>
      </c>
      <c r="AF1887" t="s">
        <v>23</v>
      </c>
      <c r="AG1887" t="s">
        <v>26</v>
      </c>
      <c r="AH1887" t="s">
        <v>2348</v>
      </c>
      <c r="AI1887" s="13">
        <f t="shared" si="268"/>
        <v>27</v>
      </c>
      <c r="AJ1887" s="13">
        <f t="shared" si="269"/>
        <v>1</v>
      </c>
      <c r="AK1887" s="21">
        <v>1</v>
      </c>
      <c r="AM1887" t="s">
        <v>2154</v>
      </c>
      <c r="AN1887" t="str">
        <f t="shared" si="263"/>
        <v>R11</v>
      </c>
      <c r="AO1887" s="20" t="str">
        <f t="shared" si="264"/>
        <v>FINES_R11</v>
      </c>
      <c r="AP1887" s="25">
        <f t="shared" si="270"/>
        <v>0.61214721202850342</v>
      </c>
      <c r="AQ1887" s="24" t="str">
        <f>+IFERROR(VLOOKUP(Y1887,#REF!,2,FALSE),"-")</f>
        <v>-</v>
      </c>
      <c r="AR1887" s="13" t="s">
        <v>2393</v>
      </c>
      <c r="AS1887" t="s">
        <v>2397</v>
      </c>
      <c r="AT1887" t="str">
        <f t="shared" si="271"/>
        <v>Falco - 1799 e/ Falco y Patricias Mendocinas - Garín Garín</v>
      </c>
    </row>
    <row r="1888" spans="1:46" ht="15.75" thickBot="1" x14ac:dyDescent="0.3">
      <c r="A1888" s="47">
        <v>11</v>
      </c>
      <c r="B1888" s="47" t="s">
        <v>1868</v>
      </c>
      <c r="C1888" s="47" t="s">
        <v>2378</v>
      </c>
      <c r="D1888" s="47" t="s">
        <v>1882</v>
      </c>
      <c r="E1888" s="47" t="s">
        <v>172</v>
      </c>
      <c r="F1888" s="47" t="s">
        <v>11123</v>
      </c>
      <c r="G1888" s="47" t="s">
        <v>11124</v>
      </c>
      <c r="H1888" s="47" t="s">
        <v>11125</v>
      </c>
      <c r="I1888" s="47" t="s">
        <v>10769</v>
      </c>
      <c r="J1888" s="47" t="s">
        <v>11124</v>
      </c>
      <c r="K1888" s="47" t="s">
        <v>14674</v>
      </c>
      <c r="L1888" s="47">
        <v>0.6682506799697876</v>
      </c>
      <c r="M1888" s="47">
        <v>-34.404032083415998</v>
      </c>
      <c r="N1888" s="47">
        <v>-58.773708259115999</v>
      </c>
      <c r="O1888" s="47" t="s">
        <v>17129</v>
      </c>
      <c r="P1888" s="47">
        <v>1</v>
      </c>
      <c r="Q1888">
        <v>17</v>
      </c>
      <c r="S1888" s="23" t="s">
        <v>2347</v>
      </c>
      <c r="T1888" t="str">
        <f t="shared" si="265"/>
        <v>11</v>
      </c>
      <c r="V1888" t="str">
        <f>+VLOOKUP(B1888,MARCO!E:E,1,FALSE)</f>
        <v>Escobar</v>
      </c>
      <c r="W1888" t="s">
        <v>134</v>
      </c>
      <c r="X1888" t="s">
        <v>134</v>
      </c>
      <c r="Y1888" t="str">
        <f t="shared" si="266"/>
        <v>R 11 - D 116 - 451 - 4609</v>
      </c>
      <c r="Z1888" t="s">
        <v>20</v>
      </c>
      <c r="AA1888" t="s">
        <v>2349</v>
      </c>
      <c r="AB1888" t="s">
        <v>21</v>
      </c>
      <c r="AD1888" t="str">
        <f t="shared" si="267"/>
        <v>Pqh Savio</v>
      </c>
      <c r="AE1888" t="s">
        <v>22</v>
      </c>
      <c r="AF1888" t="s">
        <v>23</v>
      </c>
      <c r="AG1888" t="s">
        <v>26</v>
      </c>
      <c r="AH1888" t="s">
        <v>2348</v>
      </c>
      <c r="AI1888" s="13">
        <f t="shared" si="268"/>
        <v>17</v>
      </c>
      <c r="AJ1888" s="13">
        <f t="shared" si="269"/>
        <v>1</v>
      </c>
      <c r="AK1888" s="21">
        <v>1</v>
      </c>
      <c r="AM1888" t="s">
        <v>2154</v>
      </c>
      <c r="AN1888" t="str">
        <f t="shared" si="263"/>
        <v>R11</v>
      </c>
      <c r="AO1888" s="20" t="str">
        <f t="shared" si="264"/>
        <v>FINES_R11</v>
      </c>
      <c r="AP1888" s="25">
        <f t="shared" si="270"/>
        <v>0.6682506799697876</v>
      </c>
      <c r="AQ1888" s="24" t="str">
        <f>+IFERROR(VLOOKUP(Y1888,#REF!,2,FALSE),"-")</f>
        <v>-</v>
      </c>
      <c r="AR1888" s="13" t="s">
        <v>2393</v>
      </c>
      <c r="AS1888" t="s">
        <v>2398</v>
      </c>
      <c r="AT1888" t="str">
        <f t="shared" si="271"/>
        <v>Carlos Del García Y Amapolas - e/ Amapolas - Maquinista Savio Maquinista Savio</v>
      </c>
    </row>
    <row r="1889" spans="1:46" ht="15.75" thickBot="1" x14ac:dyDescent="0.3">
      <c r="A1889" s="47">
        <v>11</v>
      </c>
      <c r="B1889" s="47" t="s">
        <v>428</v>
      </c>
      <c r="C1889" s="47" t="s">
        <v>2374</v>
      </c>
      <c r="D1889" s="47" t="s">
        <v>442</v>
      </c>
      <c r="E1889" s="47" t="s">
        <v>443</v>
      </c>
      <c r="F1889" s="47" t="s">
        <v>11127</v>
      </c>
      <c r="G1889" s="47" t="s">
        <v>11128</v>
      </c>
      <c r="H1889" s="47" t="s">
        <v>11129</v>
      </c>
      <c r="I1889" s="47" t="s">
        <v>10769</v>
      </c>
      <c r="J1889" s="47"/>
      <c r="K1889" s="47" t="s">
        <v>14675</v>
      </c>
      <c r="L1889" s="47">
        <v>0.23453749716281891</v>
      </c>
      <c r="M1889" s="47">
        <v>-34.179048187715701</v>
      </c>
      <c r="N1889" s="47">
        <v>-58.976753113859601</v>
      </c>
      <c r="O1889" s="47" t="s">
        <v>17130</v>
      </c>
      <c r="P1889" s="47">
        <v>1</v>
      </c>
      <c r="Q1889">
        <v>23</v>
      </c>
      <c r="S1889" s="23" t="s">
        <v>2347</v>
      </c>
      <c r="T1889" t="str">
        <f t="shared" si="265"/>
        <v>11</v>
      </c>
      <c r="V1889" t="str">
        <f>+VLOOKUP(B1889,MARCO!E:E,1,FALSE)</f>
        <v>Campana</v>
      </c>
      <c r="W1889" t="s">
        <v>134</v>
      </c>
      <c r="X1889" t="s">
        <v>134</v>
      </c>
      <c r="Y1889" t="str">
        <f t="shared" si="266"/>
        <v>R 11 - D 15 - 453 - 1616</v>
      </c>
      <c r="Z1889" t="s">
        <v>20</v>
      </c>
      <c r="AA1889" t="s">
        <v>2349</v>
      </c>
      <c r="AB1889" t="s">
        <v>21</v>
      </c>
      <c r="AD1889" t="str">
        <f t="shared" si="267"/>
        <v>Ep N° 21</v>
      </c>
      <c r="AE1889" t="s">
        <v>22</v>
      </c>
      <c r="AF1889" t="s">
        <v>23</v>
      </c>
      <c r="AG1889" t="s">
        <v>26</v>
      </c>
      <c r="AH1889" t="s">
        <v>2348</v>
      </c>
      <c r="AI1889" s="13">
        <f t="shared" si="268"/>
        <v>23</v>
      </c>
      <c r="AJ1889" s="13">
        <f t="shared" si="269"/>
        <v>1</v>
      </c>
      <c r="AK1889" s="21">
        <v>1</v>
      </c>
      <c r="AM1889" t="s">
        <v>2154</v>
      </c>
      <c r="AN1889" t="str">
        <f t="shared" si="263"/>
        <v>R11</v>
      </c>
      <c r="AO1889" s="20" t="str">
        <f t="shared" si="264"/>
        <v>FINES_R11</v>
      </c>
      <c r="AP1889" s="25">
        <f t="shared" si="270"/>
        <v>0.23453749716281891</v>
      </c>
      <c r="AQ1889" s="24" t="str">
        <f>+IFERROR(VLOOKUP(Y1889,#REF!,2,FALSE),"-")</f>
        <v>-</v>
      </c>
      <c r="AR1889" s="13" t="s">
        <v>2393</v>
      </c>
      <c r="AS1889" t="s">
        <v>2397</v>
      </c>
      <c r="AT1889" t="str">
        <f t="shared" si="271"/>
        <v>Barrio San Felipe - Campana</v>
      </c>
    </row>
    <row r="1890" spans="1:46" ht="15.75" thickBot="1" x14ac:dyDescent="0.3">
      <c r="A1890" s="47">
        <v>11</v>
      </c>
      <c r="B1890" s="47" t="s">
        <v>428</v>
      </c>
      <c r="C1890" s="47" t="s">
        <v>2378</v>
      </c>
      <c r="D1890" s="47" t="s">
        <v>439</v>
      </c>
      <c r="E1890" s="47" t="s">
        <v>440</v>
      </c>
      <c r="F1890" s="47" t="s">
        <v>11131</v>
      </c>
      <c r="G1890" s="47" t="s">
        <v>11132</v>
      </c>
      <c r="H1890" s="47" t="s">
        <v>11133</v>
      </c>
      <c r="I1890" s="47" t="s">
        <v>10769</v>
      </c>
      <c r="J1890" s="47"/>
      <c r="K1890" s="47" t="s">
        <v>14676</v>
      </c>
      <c r="L1890" s="47">
        <v>0.44783860445022577</v>
      </c>
      <c r="M1890" s="47">
        <v>-34.185895672394203</v>
      </c>
      <c r="N1890" s="47">
        <v>-58.951929187047497</v>
      </c>
      <c r="O1890" s="47" t="s">
        <v>17131</v>
      </c>
      <c r="P1890" s="47">
        <v>1</v>
      </c>
      <c r="Q1890">
        <v>25</v>
      </c>
      <c r="S1890" s="23" t="s">
        <v>2347</v>
      </c>
      <c r="T1890" t="str">
        <f t="shared" si="265"/>
        <v>11</v>
      </c>
      <c r="V1890" t="str">
        <f>+VLOOKUP(B1890,MARCO!E:E,1,FALSE)</f>
        <v>Campana</v>
      </c>
      <c r="W1890" t="s">
        <v>134</v>
      </c>
      <c r="X1890" t="s">
        <v>134</v>
      </c>
      <c r="Y1890" t="str">
        <f t="shared" si="266"/>
        <v>R 11 - D 15 - 451 - 1619</v>
      </c>
      <c r="Z1890" t="s">
        <v>20</v>
      </c>
      <c r="AA1890" t="s">
        <v>2349</v>
      </c>
      <c r="AB1890" t="s">
        <v>21</v>
      </c>
      <c r="AD1890" t="str">
        <f t="shared" si="267"/>
        <v>Ep N°27</v>
      </c>
      <c r="AE1890" t="s">
        <v>22</v>
      </c>
      <c r="AF1890" t="s">
        <v>23</v>
      </c>
      <c r="AG1890" t="s">
        <v>26</v>
      </c>
      <c r="AH1890" t="s">
        <v>2348</v>
      </c>
      <c r="AI1890" s="13">
        <f t="shared" si="268"/>
        <v>25</v>
      </c>
      <c r="AJ1890" s="13">
        <f t="shared" si="269"/>
        <v>1</v>
      </c>
      <c r="AK1890" s="21">
        <v>1</v>
      </c>
      <c r="AM1890" t="s">
        <v>2154</v>
      </c>
      <c r="AN1890" t="str">
        <f t="shared" si="263"/>
        <v>R11</v>
      </c>
      <c r="AO1890" s="20" t="str">
        <f t="shared" si="264"/>
        <v>FINES_R11</v>
      </c>
      <c r="AP1890" s="25">
        <f t="shared" si="270"/>
        <v>0.44783860445022577</v>
      </c>
      <c r="AQ1890" s="24" t="str">
        <f>+IFERROR(VLOOKUP(Y1890,#REF!,2,FALSE),"-")</f>
        <v>-</v>
      </c>
      <c r="AR1890" s="13" t="s">
        <v>2393</v>
      </c>
      <c r="AS1890" t="s">
        <v>2397</v>
      </c>
      <c r="AT1890" t="str">
        <f t="shared" si="271"/>
        <v>Barrio Dallera - Campana</v>
      </c>
    </row>
    <row r="1891" spans="1:46" ht="15.75" thickBot="1" x14ac:dyDescent="0.3">
      <c r="A1891" s="47">
        <v>11</v>
      </c>
      <c r="B1891" s="47" t="s">
        <v>428</v>
      </c>
      <c r="C1891" s="47" t="s">
        <v>2376</v>
      </c>
      <c r="D1891" s="47" t="s">
        <v>444</v>
      </c>
      <c r="E1891" s="47" t="s">
        <v>445</v>
      </c>
      <c r="F1891" s="47" t="s">
        <v>11135</v>
      </c>
      <c r="G1891" s="47" t="s">
        <v>11136</v>
      </c>
      <c r="H1891" s="47" t="s">
        <v>11137</v>
      </c>
      <c r="I1891" s="47" t="s">
        <v>10769</v>
      </c>
      <c r="J1891" s="47"/>
      <c r="K1891" s="47" t="s">
        <v>14677</v>
      </c>
      <c r="L1891" s="47">
        <v>0.64091974496841431</v>
      </c>
      <c r="M1891" s="47">
        <v>-34.253312586517197</v>
      </c>
      <c r="N1891" s="47">
        <v>-58.9167367415033</v>
      </c>
      <c r="O1891" s="47" t="s">
        <v>17132</v>
      </c>
      <c r="P1891" s="47">
        <v>1</v>
      </c>
      <c r="Q1891">
        <v>31</v>
      </c>
      <c r="S1891" s="23" t="s">
        <v>2347</v>
      </c>
      <c r="T1891" t="str">
        <f t="shared" si="265"/>
        <v>11</v>
      </c>
      <c r="V1891" t="str">
        <f>+VLOOKUP(B1891,MARCO!E:E,1,FALSE)</f>
        <v>Campana</v>
      </c>
      <c r="W1891" t="s">
        <v>134</v>
      </c>
      <c r="X1891" t="s">
        <v>134</v>
      </c>
      <c r="Y1891" t="str">
        <f t="shared" si="266"/>
        <v>R 11 - D 15 - 454 - 1614</v>
      </c>
      <c r="Z1891" t="s">
        <v>20</v>
      </c>
      <c r="AA1891" t="s">
        <v>2349</v>
      </c>
      <c r="AB1891" t="s">
        <v>21</v>
      </c>
      <c r="AD1891" t="str">
        <f t="shared" si="267"/>
        <v>Ep N°18</v>
      </c>
      <c r="AE1891" t="s">
        <v>22</v>
      </c>
      <c r="AF1891" t="s">
        <v>23</v>
      </c>
      <c r="AG1891" t="s">
        <v>26</v>
      </c>
      <c r="AH1891" t="s">
        <v>2348</v>
      </c>
      <c r="AI1891" s="13">
        <f t="shared" si="268"/>
        <v>31</v>
      </c>
      <c r="AJ1891" s="13">
        <f t="shared" si="269"/>
        <v>1</v>
      </c>
      <c r="AK1891" s="21">
        <v>1</v>
      </c>
      <c r="AM1891" t="s">
        <v>2154</v>
      </c>
      <c r="AN1891" t="str">
        <f t="shared" si="263"/>
        <v>R11</v>
      </c>
      <c r="AO1891" s="20" t="str">
        <f t="shared" si="264"/>
        <v>FINES_R11</v>
      </c>
      <c r="AP1891" s="25">
        <f t="shared" si="270"/>
        <v>0.64091974496841431</v>
      </c>
      <c r="AQ1891" s="24" t="str">
        <f>+IFERROR(VLOOKUP(Y1891,#REF!,2,FALSE),"-")</f>
        <v>-</v>
      </c>
      <c r="AR1891" s="13" t="s">
        <v>2393</v>
      </c>
      <c r="AS1891" t="s">
        <v>2398</v>
      </c>
      <c r="AT1891" t="str">
        <f t="shared" si="271"/>
        <v>Harrichabalet - Campana</v>
      </c>
    </row>
    <row r="1892" spans="1:46" ht="15.75" thickBot="1" x14ac:dyDescent="0.3">
      <c r="A1892" s="47">
        <v>11</v>
      </c>
      <c r="B1892" s="47" t="s">
        <v>428</v>
      </c>
      <c r="C1892" s="47" t="s">
        <v>2369</v>
      </c>
      <c r="D1892" s="47" t="s">
        <v>441</v>
      </c>
      <c r="E1892" s="47" t="s">
        <v>228</v>
      </c>
      <c r="F1892" s="47" t="s">
        <v>11139</v>
      </c>
      <c r="G1892" s="47" t="s">
        <v>11140</v>
      </c>
      <c r="H1892" s="47" t="s">
        <v>11141</v>
      </c>
      <c r="I1892" s="47" t="s">
        <v>10769</v>
      </c>
      <c r="J1892" s="47"/>
      <c r="K1892" s="47" t="s">
        <v>14678</v>
      </c>
      <c r="L1892" s="47">
        <v>0.31843852996826172</v>
      </c>
      <c r="M1892" s="47">
        <v>-34.612801989826004</v>
      </c>
      <c r="N1892" s="47">
        <v>-58.544526993551003</v>
      </c>
      <c r="O1892" s="47" t="s">
        <v>17133</v>
      </c>
      <c r="P1892" s="47">
        <v>1</v>
      </c>
      <c r="Q1892">
        <v>15</v>
      </c>
      <c r="S1892" s="23" t="s">
        <v>2347</v>
      </c>
      <c r="T1892" t="str">
        <f t="shared" si="265"/>
        <v>11</v>
      </c>
      <c r="V1892" t="str">
        <f>+VLOOKUP(B1892,MARCO!E:E,1,FALSE)</f>
        <v>Campana</v>
      </c>
      <c r="W1892" t="s">
        <v>134</v>
      </c>
      <c r="X1892" t="s">
        <v>134</v>
      </c>
      <c r="Y1892" t="str">
        <f t="shared" si="266"/>
        <v>R 11 - D 15 - 452 - 4370</v>
      </c>
      <c r="Z1892" t="s">
        <v>20</v>
      </c>
      <c r="AA1892" t="s">
        <v>2349</v>
      </c>
      <c r="AB1892" t="s">
        <v>21</v>
      </c>
      <c r="AD1892" t="str">
        <f t="shared" si="267"/>
        <v>E.e.s N°25</v>
      </c>
      <c r="AE1892" t="s">
        <v>22</v>
      </c>
      <c r="AF1892" t="s">
        <v>23</v>
      </c>
      <c r="AG1892" t="s">
        <v>26</v>
      </c>
      <c r="AH1892" t="s">
        <v>2348</v>
      </c>
      <c r="AI1892" s="13">
        <f t="shared" si="268"/>
        <v>15</v>
      </c>
      <c r="AJ1892" s="13">
        <f t="shared" si="269"/>
        <v>1</v>
      </c>
      <c r="AK1892" s="21">
        <v>1</v>
      </c>
      <c r="AM1892" t="s">
        <v>2154</v>
      </c>
      <c r="AN1892" t="str">
        <f t="shared" si="263"/>
        <v>R11</v>
      </c>
      <c r="AO1892" s="20" t="str">
        <f t="shared" si="264"/>
        <v>FINES_R11</v>
      </c>
      <c r="AP1892" s="25">
        <f t="shared" si="270"/>
        <v>0.31843852996826172</v>
      </c>
      <c r="AQ1892" s="24" t="str">
        <f>+IFERROR(VLOOKUP(Y1892,#REF!,2,FALSE),"-")</f>
        <v>-</v>
      </c>
      <c r="AR1892" s="13" t="s">
        <v>2393</v>
      </c>
      <c r="AS1892" t="s">
        <v>2397</v>
      </c>
      <c r="AT1892" t="str">
        <f t="shared" si="271"/>
        <v>Sivori - 792 e/ Varela y Gral .belgrano - Campana</v>
      </c>
    </row>
    <row r="1893" spans="1:46" ht="15.75" thickBot="1" x14ac:dyDescent="0.3">
      <c r="A1893" s="47">
        <v>11</v>
      </c>
      <c r="B1893" s="47" t="s">
        <v>428</v>
      </c>
      <c r="C1893" s="47" t="s">
        <v>2378</v>
      </c>
      <c r="D1893" s="47" t="s">
        <v>439</v>
      </c>
      <c r="E1893" s="47" t="s">
        <v>440</v>
      </c>
      <c r="F1893" s="47" t="s">
        <v>11143</v>
      </c>
      <c r="G1893" s="47" t="s">
        <v>11144</v>
      </c>
      <c r="H1893" s="47" t="s">
        <v>11145</v>
      </c>
      <c r="I1893" s="47" t="s">
        <v>10769</v>
      </c>
      <c r="J1893" s="47" t="s">
        <v>11144</v>
      </c>
      <c r="K1893" s="47" t="s">
        <v>14679</v>
      </c>
      <c r="L1893" s="47">
        <v>0.61408871412277222</v>
      </c>
      <c r="M1893" s="47">
        <v>-34.254970419999999</v>
      </c>
      <c r="N1893" s="47">
        <v>-58.905413860000003</v>
      </c>
      <c r="O1893" s="47" t="s">
        <v>17134</v>
      </c>
      <c r="P1893" s="47">
        <v>1</v>
      </c>
      <c r="Q1893">
        <v>15</v>
      </c>
      <c r="S1893" s="23" t="s">
        <v>2347</v>
      </c>
      <c r="T1893" t="str">
        <f t="shared" si="265"/>
        <v>11</v>
      </c>
      <c r="V1893" t="str">
        <f>+VLOOKUP(B1893,MARCO!E:E,1,FALSE)</f>
        <v>Campana</v>
      </c>
      <c r="W1893" t="s">
        <v>134</v>
      </c>
      <c r="X1893" t="s">
        <v>134</v>
      </c>
      <c r="Y1893" t="str">
        <f t="shared" si="266"/>
        <v>R 11 - D 15 - 451 - 0827</v>
      </c>
      <c r="Z1893" t="s">
        <v>20</v>
      </c>
      <c r="AA1893" t="s">
        <v>2349</v>
      </c>
      <c r="AB1893" t="s">
        <v>21</v>
      </c>
      <c r="AD1893" t="str">
        <f t="shared" si="267"/>
        <v>Honrar La Vida</v>
      </c>
      <c r="AE1893" t="s">
        <v>22</v>
      </c>
      <c r="AF1893" t="s">
        <v>23</v>
      </c>
      <c r="AG1893" t="s">
        <v>26</v>
      </c>
      <c r="AH1893" t="s">
        <v>2348</v>
      </c>
      <c r="AI1893" s="13">
        <f t="shared" si="268"/>
        <v>15</v>
      </c>
      <c r="AJ1893" s="13">
        <f t="shared" si="269"/>
        <v>1</v>
      </c>
      <c r="AK1893" s="21">
        <v>1</v>
      </c>
      <c r="AM1893" t="s">
        <v>2154</v>
      </c>
      <c r="AN1893" t="str">
        <f t="shared" si="263"/>
        <v>R11</v>
      </c>
      <c r="AO1893" s="20" t="str">
        <f t="shared" si="264"/>
        <v>FINES_R11</v>
      </c>
      <c r="AP1893" s="25">
        <f t="shared" si="270"/>
        <v>0.61408871412277222</v>
      </c>
      <c r="AQ1893" s="24" t="str">
        <f>+IFERROR(VLOOKUP(Y1893,#REF!,2,FALSE),"-")</f>
        <v>-</v>
      </c>
      <c r="AR1893" s="13" t="s">
        <v>2393</v>
      </c>
      <c r="AS1893" t="s">
        <v>2398</v>
      </c>
      <c r="AT1893" t="str">
        <f t="shared" si="271"/>
        <v>Ruta 9 Km 81 Campana - Campana</v>
      </c>
    </row>
    <row r="1894" spans="1:46" ht="15.75" thickBot="1" x14ac:dyDescent="0.3">
      <c r="A1894" s="47">
        <v>11</v>
      </c>
      <c r="B1894" s="47" t="s">
        <v>428</v>
      </c>
      <c r="C1894" s="47" t="s">
        <v>2374</v>
      </c>
      <c r="D1894" s="47" t="s">
        <v>442</v>
      </c>
      <c r="E1894" s="47" t="s">
        <v>443</v>
      </c>
      <c r="F1894" s="47" t="s">
        <v>11147</v>
      </c>
      <c r="G1894" s="47" t="s">
        <v>11148</v>
      </c>
      <c r="H1894" s="47" t="s">
        <v>11149</v>
      </c>
      <c r="I1894" s="47" t="s">
        <v>10769</v>
      </c>
      <c r="J1894" s="47" t="s">
        <v>11151</v>
      </c>
      <c r="K1894" s="47" t="s">
        <v>14680</v>
      </c>
      <c r="L1894" s="47">
        <v>0.52322351932525635</v>
      </c>
      <c r="M1894" s="47">
        <v>-34.180729200000002</v>
      </c>
      <c r="N1894" s="47">
        <v>-58.9486195</v>
      </c>
      <c r="O1894" s="47" t="s">
        <v>17135</v>
      </c>
      <c r="P1894" s="47">
        <v>1</v>
      </c>
      <c r="Q1894">
        <v>16</v>
      </c>
      <c r="S1894" s="23" t="s">
        <v>2347</v>
      </c>
      <c r="T1894" t="str">
        <f t="shared" si="265"/>
        <v>11</v>
      </c>
      <c r="V1894" t="str">
        <f>+VLOOKUP(B1894,MARCO!E:E,1,FALSE)</f>
        <v>Campana</v>
      </c>
      <c r="W1894" t="s">
        <v>134</v>
      </c>
      <c r="X1894" t="s">
        <v>134</v>
      </c>
      <c r="Y1894" t="str">
        <f t="shared" si="266"/>
        <v>R 11 - D 15 - 453 - 3855</v>
      </c>
      <c r="Z1894" t="s">
        <v>20</v>
      </c>
      <c r="AA1894" t="s">
        <v>2349</v>
      </c>
      <c r="AB1894" t="s">
        <v>21</v>
      </c>
      <c r="AD1894" t="str">
        <f t="shared" si="267"/>
        <v>Soc. De Fto. Del Pino</v>
      </c>
      <c r="AE1894" t="s">
        <v>22</v>
      </c>
      <c r="AF1894" t="s">
        <v>23</v>
      </c>
      <c r="AG1894" t="s">
        <v>26</v>
      </c>
      <c r="AH1894" t="s">
        <v>2348</v>
      </c>
      <c r="AI1894" s="13">
        <f t="shared" si="268"/>
        <v>16</v>
      </c>
      <c r="AJ1894" s="13">
        <f t="shared" si="269"/>
        <v>1</v>
      </c>
      <c r="AK1894" s="21">
        <v>1</v>
      </c>
      <c r="AM1894" t="s">
        <v>2154</v>
      </c>
      <c r="AN1894" t="str">
        <f t="shared" si="263"/>
        <v>R11</v>
      </c>
      <c r="AO1894" s="20" t="str">
        <f t="shared" si="264"/>
        <v>FINES_R11</v>
      </c>
      <c r="AP1894" s="25">
        <f t="shared" si="270"/>
        <v>0.52322351932525635</v>
      </c>
      <c r="AQ1894" s="24" t="str">
        <f>+IFERROR(VLOOKUP(Y1894,#REF!,2,FALSE),"-")</f>
        <v>-</v>
      </c>
      <c r="AR1894" s="13" t="s">
        <v>2393</v>
      </c>
      <c r="AS1894" t="s">
        <v>2397</v>
      </c>
      <c r="AT1894" t="str">
        <f t="shared" si="271"/>
        <v>Necochea - 1223 - Campana</v>
      </c>
    </row>
    <row r="1895" spans="1:46" ht="15.75" thickBot="1" x14ac:dyDescent="0.3">
      <c r="A1895" s="47">
        <v>11</v>
      </c>
      <c r="B1895" s="47" t="s">
        <v>428</v>
      </c>
      <c r="C1895" s="47" t="s">
        <v>2376</v>
      </c>
      <c r="D1895" s="47" t="s">
        <v>444</v>
      </c>
      <c r="E1895" s="47" t="s">
        <v>445</v>
      </c>
      <c r="F1895" s="47" t="s">
        <v>11152</v>
      </c>
      <c r="G1895" s="47" t="s">
        <v>11153</v>
      </c>
      <c r="H1895" s="47" t="s">
        <v>11154</v>
      </c>
      <c r="I1895" s="47" t="s">
        <v>10769</v>
      </c>
      <c r="J1895" s="47" t="s">
        <v>3567</v>
      </c>
      <c r="K1895" s="47" t="s">
        <v>14681</v>
      </c>
      <c r="L1895" s="47">
        <v>0.60799288749694824</v>
      </c>
      <c r="M1895" s="47">
        <v>-34.219399145441002</v>
      </c>
      <c r="N1895" s="47">
        <v>-58.912785239011001</v>
      </c>
      <c r="O1895" s="47" t="s">
        <v>17136</v>
      </c>
      <c r="P1895" s="47">
        <v>1</v>
      </c>
      <c r="Q1895">
        <v>26</v>
      </c>
      <c r="S1895" s="23" t="s">
        <v>2347</v>
      </c>
      <c r="T1895" t="str">
        <f t="shared" si="265"/>
        <v>11</v>
      </c>
      <c r="V1895" t="str">
        <f>+VLOOKUP(B1895,MARCO!E:E,1,FALSE)</f>
        <v>Campana</v>
      </c>
      <c r="W1895" t="s">
        <v>134</v>
      </c>
      <c r="X1895" t="s">
        <v>134</v>
      </c>
      <c r="Y1895" t="str">
        <f t="shared" si="266"/>
        <v>R 11 - D 15 - 454 - 4441</v>
      </c>
      <c r="Z1895" t="s">
        <v>20</v>
      </c>
      <c r="AA1895" t="s">
        <v>2349</v>
      </c>
      <c r="AB1895" t="s">
        <v>21</v>
      </c>
      <c r="AD1895" t="str">
        <f t="shared" si="267"/>
        <v>Soc. Fto.san Jacinto</v>
      </c>
      <c r="AE1895" t="s">
        <v>22</v>
      </c>
      <c r="AF1895" t="s">
        <v>23</v>
      </c>
      <c r="AG1895" t="s">
        <v>26</v>
      </c>
      <c r="AH1895" t="s">
        <v>2348</v>
      </c>
      <c r="AI1895" s="13">
        <f t="shared" si="268"/>
        <v>26</v>
      </c>
      <c r="AJ1895" s="13">
        <f t="shared" si="269"/>
        <v>1</v>
      </c>
      <c r="AK1895" s="21">
        <v>1</v>
      </c>
      <c r="AM1895" t="s">
        <v>2154</v>
      </c>
      <c r="AN1895" t="str">
        <f t="shared" si="263"/>
        <v>R11</v>
      </c>
      <c r="AO1895" s="20" t="str">
        <f t="shared" si="264"/>
        <v>FINES_R11</v>
      </c>
      <c r="AP1895" s="25">
        <f t="shared" si="270"/>
        <v>0.60799288749694824</v>
      </c>
      <c r="AQ1895" s="24" t="str">
        <f>+IFERROR(VLOOKUP(Y1895,#REF!,2,FALSE),"-")</f>
        <v>-</v>
      </c>
      <c r="AR1895" s="13" t="s">
        <v>2393</v>
      </c>
      <c r="AS1895" t="s">
        <v>2397</v>
      </c>
      <c r="AT1895" t="str">
        <f t="shared" si="271"/>
        <v>J Fernandez - Campana San Jacinto</v>
      </c>
    </row>
    <row r="1896" spans="1:46" ht="15.75" thickBot="1" x14ac:dyDescent="0.3">
      <c r="A1896" s="47">
        <v>11</v>
      </c>
      <c r="B1896" s="47" t="s">
        <v>428</v>
      </c>
      <c r="C1896" s="47" t="s">
        <v>2374</v>
      </c>
      <c r="D1896" s="47" t="s">
        <v>442</v>
      </c>
      <c r="E1896" s="47" t="s">
        <v>443</v>
      </c>
      <c r="F1896" s="47" t="s">
        <v>11156</v>
      </c>
      <c r="G1896" s="47" t="s">
        <v>11157</v>
      </c>
      <c r="H1896" s="47" t="s">
        <v>11158</v>
      </c>
      <c r="I1896" s="47" t="s">
        <v>10769</v>
      </c>
      <c r="J1896" s="47" t="s">
        <v>2278</v>
      </c>
      <c r="K1896" s="47" t="s">
        <v>14682</v>
      </c>
      <c r="L1896" s="47">
        <v>0.29779374599456793</v>
      </c>
      <c r="M1896" s="47">
        <v>-34.181991699999998</v>
      </c>
      <c r="N1896" s="47">
        <v>-58.9664973</v>
      </c>
      <c r="O1896" s="47" t="s">
        <v>17137</v>
      </c>
      <c r="P1896" s="47">
        <v>1</v>
      </c>
      <c r="Q1896">
        <v>29</v>
      </c>
      <c r="S1896" s="23" t="s">
        <v>2347</v>
      </c>
      <c r="T1896" t="str">
        <f t="shared" si="265"/>
        <v>11</v>
      </c>
      <c r="V1896" t="str">
        <f>+VLOOKUP(B1896,MARCO!E:E,1,FALSE)</f>
        <v>Campana</v>
      </c>
      <c r="W1896" t="s">
        <v>134</v>
      </c>
      <c r="X1896" t="s">
        <v>134</v>
      </c>
      <c r="Y1896" t="str">
        <f t="shared" si="266"/>
        <v>R 11 - D 15 - 453 - 0819</v>
      </c>
      <c r="Z1896" t="s">
        <v>20</v>
      </c>
      <c r="AA1896" t="s">
        <v>2349</v>
      </c>
      <c r="AB1896" t="s">
        <v>21</v>
      </c>
      <c r="AD1896" t="str">
        <f t="shared" si="267"/>
        <v>Soc. Fto Villanueva</v>
      </c>
      <c r="AE1896" t="s">
        <v>22</v>
      </c>
      <c r="AF1896" t="s">
        <v>23</v>
      </c>
      <c r="AG1896" t="s">
        <v>26</v>
      </c>
      <c r="AH1896" t="s">
        <v>2348</v>
      </c>
      <c r="AI1896" s="13">
        <f t="shared" si="268"/>
        <v>29</v>
      </c>
      <c r="AJ1896" s="13">
        <f t="shared" si="269"/>
        <v>1</v>
      </c>
      <c r="AK1896" s="21">
        <v>1</v>
      </c>
      <c r="AM1896" t="s">
        <v>2154</v>
      </c>
      <c r="AN1896" t="str">
        <f t="shared" si="263"/>
        <v>R11</v>
      </c>
      <c r="AO1896" s="20" t="str">
        <f t="shared" si="264"/>
        <v>FINES_R11</v>
      </c>
      <c r="AP1896" s="25">
        <f t="shared" si="270"/>
        <v>0.29779374599456793</v>
      </c>
      <c r="AQ1896" s="24" t="str">
        <f>+IFERROR(VLOOKUP(Y1896,#REF!,2,FALSE),"-")</f>
        <v>-</v>
      </c>
      <c r="AR1896" s="13" t="s">
        <v>2393</v>
      </c>
      <c r="AS1896" t="s">
        <v>2397</v>
      </c>
      <c r="AT1896" t="str">
        <f t="shared" si="271"/>
        <v>Uruguay - 1040 - Campana Villanueva</v>
      </c>
    </row>
    <row r="1897" spans="1:46" ht="15.75" thickBot="1" x14ac:dyDescent="0.3">
      <c r="A1897" s="47">
        <v>11</v>
      </c>
      <c r="B1897" s="47" t="s">
        <v>428</v>
      </c>
      <c r="C1897" s="47" t="s">
        <v>2369</v>
      </c>
      <c r="D1897" s="47" t="s">
        <v>441</v>
      </c>
      <c r="E1897" s="47" t="s">
        <v>228</v>
      </c>
      <c r="F1897" s="47" t="s">
        <v>11160</v>
      </c>
      <c r="G1897" s="47" t="s">
        <v>2269</v>
      </c>
      <c r="H1897" s="47" t="s">
        <v>11161</v>
      </c>
      <c r="I1897" s="47" t="s">
        <v>10769</v>
      </c>
      <c r="J1897" s="47" t="s">
        <v>11163</v>
      </c>
      <c r="K1897" s="47" t="s">
        <v>14683</v>
      </c>
      <c r="L1897" s="47">
        <v>0.58189809322357178</v>
      </c>
      <c r="M1897" s="47">
        <v>-34.200809929713003</v>
      </c>
      <c r="N1897" s="47">
        <v>-58.927599578497002</v>
      </c>
      <c r="O1897" s="47" t="s">
        <v>17138</v>
      </c>
      <c r="P1897" s="47">
        <v>1</v>
      </c>
      <c r="Q1897">
        <v>14</v>
      </c>
      <c r="S1897" s="23" t="s">
        <v>2347</v>
      </c>
      <c r="T1897" t="str">
        <f t="shared" si="265"/>
        <v>11</v>
      </c>
      <c r="V1897" t="str">
        <f>+VLOOKUP(B1897,MARCO!E:E,1,FALSE)</f>
        <v>Campana</v>
      </c>
      <c r="W1897" t="s">
        <v>134</v>
      </c>
      <c r="X1897" t="s">
        <v>134</v>
      </c>
      <c r="Y1897" t="str">
        <f t="shared" si="266"/>
        <v>R 11 - D 15 - 452 - 4645</v>
      </c>
      <c r="Z1897" t="s">
        <v>20</v>
      </c>
      <c r="AA1897" t="s">
        <v>2349</v>
      </c>
      <c r="AB1897" t="s">
        <v>21</v>
      </c>
      <c r="AD1897" t="str">
        <f t="shared" si="267"/>
        <v>Iglesia La Josefa</v>
      </c>
      <c r="AE1897" t="s">
        <v>22</v>
      </c>
      <c r="AF1897" t="s">
        <v>23</v>
      </c>
      <c r="AG1897" t="s">
        <v>26</v>
      </c>
      <c r="AH1897" t="s">
        <v>2348</v>
      </c>
      <c r="AI1897" s="13">
        <f t="shared" si="268"/>
        <v>14</v>
      </c>
      <c r="AJ1897" s="13">
        <f t="shared" si="269"/>
        <v>1</v>
      </c>
      <c r="AK1897" s="21">
        <v>1</v>
      </c>
      <c r="AM1897" t="s">
        <v>2154</v>
      </c>
      <c r="AN1897" t="str">
        <f t="shared" si="263"/>
        <v>R11</v>
      </c>
      <c r="AO1897" s="20" t="str">
        <f t="shared" si="264"/>
        <v>FINES_R11</v>
      </c>
      <c r="AP1897" s="25">
        <f t="shared" si="270"/>
        <v>0.58189809322357178</v>
      </c>
      <c r="AQ1897" s="24" t="str">
        <f>+IFERROR(VLOOKUP(Y1897,#REF!,2,FALSE),"-")</f>
        <v>-</v>
      </c>
      <c r="AR1897" s="13" t="s">
        <v>2393</v>
      </c>
      <c r="AS1897" t="s">
        <v>2397</v>
      </c>
      <c r="AT1897" t="str">
        <f t="shared" si="271"/>
        <v>Felix Fernandez - 369 - Campana La Josefa</v>
      </c>
    </row>
    <row r="1898" spans="1:46" ht="15.75" thickBot="1" x14ac:dyDescent="0.3">
      <c r="A1898" s="47">
        <v>12</v>
      </c>
      <c r="B1898" s="47" t="s">
        <v>373</v>
      </c>
      <c r="C1898" s="47" t="s">
        <v>2369</v>
      </c>
      <c r="D1898" s="47" t="s">
        <v>381</v>
      </c>
      <c r="E1898" s="47" t="s">
        <v>310</v>
      </c>
      <c r="F1898" s="47" t="s">
        <v>11166</v>
      </c>
      <c r="G1898" s="47" t="s">
        <v>7771</v>
      </c>
      <c r="H1898" s="47" t="s">
        <v>11167</v>
      </c>
      <c r="I1898" s="47" t="s">
        <v>10769</v>
      </c>
      <c r="J1898" s="47" t="s">
        <v>3951</v>
      </c>
      <c r="K1898" s="47" t="s">
        <v>14684</v>
      </c>
      <c r="L1898" s="47">
        <v>0.4247097373008728</v>
      </c>
      <c r="M1898" s="47">
        <v>-34.059560271073998</v>
      </c>
      <c r="N1898" s="47">
        <v>-59.559620931444599</v>
      </c>
      <c r="O1898" s="47" t="s">
        <v>17139</v>
      </c>
      <c r="P1898" s="47">
        <v>1</v>
      </c>
      <c r="Q1898">
        <v>18</v>
      </c>
      <c r="S1898" s="23" t="s">
        <v>2347</v>
      </c>
      <c r="T1898" t="str">
        <f t="shared" si="265"/>
        <v>12</v>
      </c>
      <c r="V1898" t="str">
        <f>+VLOOKUP(B1898,MARCO!E:E,1,FALSE)</f>
        <v>Baradero</v>
      </c>
      <c r="W1898" t="s">
        <v>134</v>
      </c>
      <c r="X1898" t="s">
        <v>134</v>
      </c>
      <c r="Y1898" t="str">
        <f t="shared" si="266"/>
        <v>R 12 - D 10 - 452 - 1673</v>
      </c>
      <c r="Z1898" t="s">
        <v>20</v>
      </c>
      <c r="AA1898" t="s">
        <v>2349</v>
      </c>
      <c r="AB1898" t="s">
        <v>21</v>
      </c>
      <c r="AD1898" t="str">
        <f t="shared" si="267"/>
        <v>Escuela Primaria 22</v>
      </c>
      <c r="AE1898" t="s">
        <v>22</v>
      </c>
      <c r="AF1898" t="s">
        <v>23</v>
      </c>
      <c r="AG1898" t="s">
        <v>26</v>
      </c>
      <c r="AH1898" t="s">
        <v>2348</v>
      </c>
      <c r="AI1898" s="13">
        <f t="shared" si="268"/>
        <v>18</v>
      </c>
      <c r="AJ1898" s="13">
        <f t="shared" si="269"/>
        <v>1</v>
      </c>
      <c r="AK1898" s="21">
        <v>1</v>
      </c>
      <c r="AM1898" t="s">
        <v>2154</v>
      </c>
      <c r="AN1898" t="str">
        <f t="shared" si="263"/>
        <v>R12</v>
      </c>
      <c r="AO1898" s="20" t="str">
        <f t="shared" si="264"/>
        <v>FINES_R12</v>
      </c>
      <c r="AP1898" s="25">
        <f t="shared" si="270"/>
        <v>0.4247097373008728</v>
      </c>
      <c r="AQ1898" s="24" t="str">
        <f>+IFERROR(VLOOKUP(Y1898,#REF!,2,FALSE),"-")</f>
        <v>-</v>
      </c>
      <c r="AR1898" s="13" t="s">
        <v>2394</v>
      </c>
      <c r="AS1898" t="s">
        <v>2397</v>
      </c>
      <c r="AT1898" t="str">
        <f t="shared" si="271"/>
        <v>Ombú - e/ Timbo y M Burucuya - Baradero Santa Coloma</v>
      </c>
    </row>
    <row r="1899" spans="1:46" ht="15.75" thickBot="1" x14ac:dyDescent="0.3">
      <c r="A1899" s="47">
        <v>12</v>
      </c>
      <c r="B1899" s="47" t="s">
        <v>1948</v>
      </c>
      <c r="C1899" s="47" t="s">
        <v>2378</v>
      </c>
      <c r="D1899" s="47" t="s">
        <v>1950</v>
      </c>
      <c r="E1899" s="47" t="s">
        <v>180</v>
      </c>
      <c r="F1899" s="47" t="s">
        <v>11169</v>
      </c>
      <c r="G1899" s="47" t="s">
        <v>11170</v>
      </c>
      <c r="H1899" s="47" t="s">
        <v>11171</v>
      </c>
      <c r="I1899" s="47" t="s">
        <v>10769</v>
      </c>
      <c r="J1899" s="47"/>
      <c r="K1899" s="47" t="s">
        <v>14685</v>
      </c>
      <c r="L1899" s="47">
        <v>0.44964659214019781</v>
      </c>
      <c r="M1899" s="47">
        <v>-34.175617300987</v>
      </c>
      <c r="N1899" s="47">
        <v>-59.789151940396998</v>
      </c>
      <c r="O1899" s="47" t="s">
        <v>17140</v>
      </c>
      <c r="P1899" s="47">
        <v>1</v>
      </c>
      <c r="Q1899">
        <v>30</v>
      </c>
      <c r="S1899" s="23" t="s">
        <v>2347</v>
      </c>
      <c r="T1899" t="str">
        <f t="shared" si="265"/>
        <v>12</v>
      </c>
      <c r="V1899" t="str">
        <f>+VLOOKUP(B1899,MARCO!E:E,1,FALSE)</f>
        <v>Capitán Sarmiento</v>
      </c>
      <c r="W1899" t="s">
        <v>134</v>
      </c>
      <c r="X1899" t="s">
        <v>134</v>
      </c>
      <c r="Y1899" t="str">
        <f t="shared" si="266"/>
        <v>R 12 - D 121 - 451 - 4398</v>
      </c>
      <c r="Z1899" t="s">
        <v>20</v>
      </c>
      <c r="AA1899" t="s">
        <v>2349</v>
      </c>
      <c r="AB1899" t="s">
        <v>21</v>
      </c>
      <c r="AD1899" t="str">
        <f t="shared" si="267"/>
        <v>Centro Evangélistico Ministerio Una Mirada De Fe</v>
      </c>
      <c r="AE1899" t="s">
        <v>22</v>
      </c>
      <c r="AF1899" t="s">
        <v>23</v>
      </c>
      <c r="AG1899" t="s">
        <v>26</v>
      </c>
      <c r="AH1899" t="s">
        <v>2348</v>
      </c>
      <c r="AI1899" s="13">
        <f t="shared" si="268"/>
        <v>30</v>
      </c>
      <c r="AJ1899" s="13">
        <f t="shared" si="269"/>
        <v>1</v>
      </c>
      <c r="AK1899" s="21">
        <v>1</v>
      </c>
      <c r="AM1899" t="s">
        <v>2154</v>
      </c>
      <c r="AN1899" t="str">
        <f t="shared" si="263"/>
        <v>R12</v>
      </c>
      <c r="AO1899" s="20" t="str">
        <f t="shared" si="264"/>
        <v>FINES_R12</v>
      </c>
      <c r="AP1899" s="25">
        <f t="shared" si="270"/>
        <v>0.44964659214019781</v>
      </c>
      <c r="AQ1899" s="24" t="str">
        <f>+IFERROR(VLOOKUP(Y1899,#REF!,2,FALSE),"-")</f>
        <v>-</v>
      </c>
      <c r="AR1899" s="13" t="s">
        <v>2394</v>
      </c>
      <c r="AS1899" t="s">
        <v>2397</v>
      </c>
      <c r="AT1899" t="str">
        <f t="shared" si="271"/>
        <v>Av Alem - 140 e/ Bandera Bonaerense - Capitan Sarmiento</v>
      </c>
    </row>
    <row r="1900" spans="1:46" ht="15.75" thickBot="1" x14ac:dyDescent="0.3">
      <c r="A1900" s="47">
        <v>12</v>
      </c>
      <c r="B1900" s="47" t="s">
        <v>1521</v>
      </c>
      <c r="C1900" s="47" t="s">
        <v>2378</v>
      </c>
      <c r="D1900" s="47" t="s">
        <v>1528</v>
      </c>
      <c r="E1900" s="47" t="s">
        <v>1529</v>
      </c>
      <c r="F1900" s="47" t="s">
        <v>11175</v>
      </c>
      <c r="G1900" s="47" t="s">
        <v>11176</v>
      </c>
      <c r="H1900" s="47" t="s">
        <v>11177</v>
      </c>
      <c r="I1900" s="47" t="s">
        <v>10769</v>
      </c>
      <c r="J1900" s="47"/>
      <c r="K1900" s="47" t="s">
        <v>14686</v>
      </c>
      <c r="L1900" s="47">
        <v>0.35827815532684332</v>
      </c>
      <c r="M1900" s="47">
        <v>-33.565582842074299</v>
      </c>
      <c r="N1900" s="47">
        <v>-59.9782129157933</v>
      </c>
      <c r="O1900" s="47" t="s">
        <v>17141</v>
      </c>
      <c r="P1900" s="47">
        <v>1</v>
      </c>
      <c r="Q1900">
        <v>16</v>
      </c>
      <c r="S1900" s="23" t="s">
        <v>2347</v>
      </c>
      <c r="T1900" t="str">
        <f t="shared" si="265"/>
        <v>12</v>
      </c>
      <c r="V1900" t="str">
        <f>+VLOOKUP(B1900,MARCO!E:E,1,FALSE)</f>
        <v>Ramallo</v>
      </c>
      <c r="W1900" t="s">
        <v>134</v>
      </c>
      <c r="X1900" t="s">
        <v>134</v>
      </c>
      <c r="Y1900" t="str">
        <f t="shared" si="266"/>
        <v>R 12 - D 86 - 451 - 2315</v>
      </c>
      <c r="Z1900" t="s">
        <v>20</v>
      </c>
      <c r="AA1900" t="s">
        <v>2349</v>
      </c>
      <c r="AB1900" t="s">
        <v>21</v>
      </c>
      <c r="AD1900" t="str">
        <f t="shared" si="267"/>
        <v>Ees N°7</v>
      </c>
      <c r="AE1900" t="s">
        <v>22</v>
      </c>
      <c r="AF1900" t="s">
        <v>23</v>
      </c>
      <c r="AG1900" t="s">
        <v>26</v>
      </c>
      <c r="AH1900" t="s">
        <v>2348</v>
      </c>
      <c r="AI1900" s="13">
        <f t="shared" si="268"/>
        <v>16</v>
      </c>
      <c r="AJ1900" s="13">
        <f t="shared" si="269"/>
        <v>1</v>
      </c>
      <c r="AK1900" s="21">
        <v>1</v>
      </c>
      <c r="AM1900" t="s">
        <v>2154</v>
      </c>
      <c r="AN1900" t="str">
        <f t="shared" si="263"/>
        <v>R12</v>
      </c>
      <c r="AO1900" s="20" t="str">
        <f t="shared" si="264"/>
        <v>FINES_R12</v>
      </c>
      <c r="AP1900" s="25">
        <f t="shared" si="270"/>
        <v>0.35827815532684332</v>
      </c>
      <c r="AQ1900" s="24" t="str">
        <f>+IFERROR(VLOOKUP(Y1900,#REF!,2,FALSE),"-")</f>
        <v>-</v>
      </c>
      <c r="AR1900" s="13" t="s">
        <v>2394</v>
      </c>
      <c r="AS1900" t="s">
        <v>2398</v>
      </c>
      <c r="AT1900" t="str">
        <f t="shared" si="271"/>
        <v>Quesada - e/ Xx y Xxx - El Paraiso</v>
      </c>
    </row>
    <row r="1901" spans="1:46" ht="15.75" thickBot="1" x14ac:dyDescent="0.3">
      <c r="A1901" s="47">
        <v>12</v>
      </c>
      <c r="B1901" s="47" t="s">
        <v>1521</v>
      </c>
      <c r="C1901" s="47" t="s">
        <v>2378</v>
      </c>
      <c r="D1901" s="47" t="s">
        <v>1528</v>
      </c>
      <c r="E1901" s="47" t="s">
        <v>1529</v>
      </c>
      <c r="F1901" s="47" t="s">
        <v>11179</v>
      </c>
      <c r="G1901" s="47" t="s">
        <v>11180</v>
      </c>
      <c r="H1901" s="47" t="s">
        <v>4004</v>
      </c>
      <c r="I1901" s="47" t="s">
        <v>10769</v>
      </c>
      <c r="J1901" s="47"/>
      <c r="K1901" s="47" t="s">
        <v>14687</v>
      </c>
      <c r="L1901" s="47">
        <v>0.35576719045639038</v>
      </c>
      <c r="M1901" s="47">
        <v>-33.773571614718797</v>
      </c>
      <c r="N1901" s="47">
        <v>-60.095401589510601</v>
      </c>
      <c r="O1901" s="47" t="s">
        <v>17142</v>
      </c>
      <c r="P1901" s="47">
        <v>1</v>
      </c>
      <c r="Q1901">
        <v>26</v>
      </c>
      <c r="S1901" s="23" t="s">
        <v>2347</v>
      </c>
      <c r="T1901" t="str">
        <f t="shared" si="265"/>
        <v>12</v>
      </c>
      <c r="V1901" t="str">
        <f>+VLOOKUP(B1901,MARCO!E:E,1,FALSE)</f>
        <v>Ramallo</v>
      </c>
      <c r="W1901" t="s">
        <v>134</v>
      </c>
      <c r="X1901" t="s">
        <v>134</v>
      </c>
      <c r="Y1901" t="str">
        <f t="shared" si="266"/>
        <v>R 12 - D 86 - 451 - 2396</v>
      </c>
      <c r="Z1901" t="s">
        <v>20</v>
      </c>
      <c r="AA1901" t="s">
        <v>2349</v>
      </c>
      <c r="AB1901" t="s">
        <v>21</v>
      </c>
      <c r="AD1901" t="str">
        <f t="shared" si="267"/>
        <v>Arrebeff</v>
      </c>
      <c r="AE1901" t="s">
        <v>22</v>
      </c>
      <c r="AF1901" t="s">
        <v>23</v>
      </c>
      <c r="AG1901" t="s">
        <v>26</v>
      </c>
      <c r="AH1901" t="s">
        <v>2348</v>
      </c>
      <c r="AI1901" s="13">
        <f t="shared" si="268"/>
        <v>26</v>
      </c>
      <c r="AJ1901" s="13">
        <f t="shared" si="269"/>
        <v>1</v>
      </c>
      <c r="AK1901" s="21">
        <v>1</v>
      </c>
      <c r="AM1901" t="s">
        <v>2154</v>
      </c>
      <c r="AN1901" t="str">
        <f t="shared" si="263"/>
        <v>R12</v>
      </c>
      <c r="AO1901" s="20" t="str">
        <f t="shared" si="264"/>
        <v>FINES_R12</v>
      </c>
      <c r="AP1901" s="25">
        <f t="shared" si="270"/>
        <v>0.35576719045639038</v>
      </c>
      <c r="AQ1901" s="24" t="str">
        <f>+IFERROR(VLOOKUP(Y1901,#REF!,2,FALSE),"-")</f>
        <v>-</v>
      </c>
      <c r="AR1901" s="13" t="s">
        <v>2394</v>
      </c>
      <c r="AS1901" t="s">
        <v>2397</v>
      </c>
      <c r="AT1901" t="str">
        <f t="shared" si="271"/>
        <v>Belgrano - 621 - Perez Millan</v>
      </c>
    </row>
    <row r="1902" spans="1:46" ht="15.75" thickBot="1" x14ac:dyDescent="0.3">
      <c r="A1902" s="47">
        <v>12</v>
      </c>
      <c r="B1902" s="47" t="s">
        <v>1621</v>
      </c>
      <c r="C1902" s="47" t="s">
        <v>2376</v>
      </c>
      <c r="D1902" s="47" t="s">
        <v>1647</v>
      </c>
      <c r="E1902" s="47" t="s">
        <v>445</v>
      </c>
      <c r="F1902" s="47" t="s">
        <v>11183</v>
      </c>
      <c r="G1902" s="47" t="s">
        <v>11184</v>
      </c>
      <c r="H1902" s="47" t="s">
        <v>11185</v>
      </c>
      <c r="I1902" s="47" t="s">
        <v>10769</v>
      </c>
      <c r="J1902" s="47"/>
      <c r="K1902" s="47" t="s">
        <v>14688</v>
      </c>
      <c r="L1902" s="47">
        <v>0.12610851228237149</v>
      </c>
      <c r="M1902" s="47">
        <v>-33.330368</v>
      </c>
      <c r="N1902" s="47">
        <v>-60.214492999999997</v>
      </c>
      <c r="O1902" s="47" t="s">
        <v>17143</v>
      </c>
      <c r="P1902" s="47">
        <v>1</v>
      </c>
      <c r="Q1902">
        <v>25</v>
      </c>
      <c r="S1902" s="23" t="s">
        <v>2347</v>
      </c>
      <c r="T1902" t="str">
        <f t="shared" si="265"/>
        <v>12</v>
      </c>
      <c r="V1902" t="str">
        <f>+VLOOKUP(B1902,MARCO!E:E,1,FALSE)</f>
        <v>San Nicolás</v>
      </c>
      <c r="W1902" t="s">
        <v>134</v>
      </c>
      <c r="X1902" t="s">
        <v>134</v>
      </c>
      <c r="Y1902" t="str">
        <f t="shared" si="266"/>
        <v>R 12 - D 97 - 454 - 3692</v>
      </c>
      <c r="Z1902" t="s">
        <v>20</v>
      </c>
      <c r="AA1902" t="s">
        <v>2349</v>
      </c>
      <c r="AB1902" t="s">
        <v>21</v>
      </c>
      <c r="AD1902" t="str">
        <f t="shared" si="267"/>
        <v>Salon Comunitario Barrio Yaguaron</v>
      </c>
      <c r="AE1902" t="s">
        <v>22</v>
      </c>
      <c r="AF1902" t="s">
        <v>23</v>
      </c>
      <c r="AG1902" t="s">
        <v>26</v>
      </c>
      <c r="AH1902" t="s">
        <v>2348</v>
      </c>
      <c r="AI1902" s="13">
        <f t="shared" si="268"/>
        <v>25</v>
      </c>
      <c r="AJ1902" s="13">
        <f t="shared" si="269"/>
        <v>1</v>
      </c>
      <c r="AK1902" s="21">
        <v>1</v>
      </c>
      <c r="AM1902" t="s">
        <v>2154</v>
      </c>
      <c r="AN1902" t="str">
        <f t="shared" si="263"/>
        <v>R12</v>
      </c>
      <c r="AO1902" s="20" t="str">
        <f t="shared" si="264"/>
        <v>FINES_R12</v>
      </c>
      <c r="AP1902" s="25">
        <f t="shared" si="270"/>
        <v>0.12610851228237149</v>
      </c>
      <c r="AQ1902" s="24" t="str">
        <f>+IFERROR(VLOOKUP(Y1902,#REF!,2,FALSE),"-")</f>
        <v>-</v>
      </c>
      <c r="AR1902" s="13" t="s">
        <v>2394</v>
      </c>
      <c r="AS1902" t="s">
        <v>2397</v>
      </c>
      <c r="AT1902" t="str">
        <f t="shared" si="271"/>
        <v>Braile - 17 e/ Salk y Einstein - San Nicolás De Los Arroyos Centro</v>
      </c>
    </row>
    <row r="1903" spans="1:46" ht="15.75" thickBot="1" x14ac:dyDescent="0.3">
      <c r="A1903" s="47">
        <v>12</v>
      </c>
      <c r="B1903" s="47" t="s">
        <v>1621</v>
      </c>
      <c r="C1903" s="47" t="s">
        <v>2376</v>
      </c>
      <c r="D1903" s="47" t="s">
        <v>1647</v>
      </c>
      <c r="E1903" s="47" t="s">
        <v>445</v>
      </c>
      <c r="F1903" s="47" t="s">
        <v>11187</v>
      </c>
      <c r="G1903" s="47" t="s">
        <v>11188</v>
      </c>
      <c r="H1903" s="47" t="s">
        <v>11189</v>
      </c>
      <c r="I1903" s="47" t="s">
        <v>10769</v>
      </c>
      <c r="J1903" s="47"/>
      <c r="K1903" s="47" t="s">
        <v>14689</v>
      </c>
      <c r="L1903" s="47">
        <v>0.44163089990615839</v>
      </c>
      <c r="M1903" s="47">
        <v>-38.211027084948</v>
      </c>
      <c r="N1903" s="47">
        <v>-57.752399173450002</v>
      </c>
      <c r="O1903" s="47" t="s">
        <v>17144</v>
      </c>
      <c r="P1903" s="47">
        <v>1</v>
      </c>
      <c r="Q1903">
        <v>24</v>
      </c>
      <c r="S1903" s="23" t="s">
        <v>2347</v>
      </c>
      <c r="T1903" t="str">
        <f t="shared" si="265"/>
        <v>12</v>
      </c>
      <c r="V1903" t="str">
        <f>+VLOOKUP(B1903,MARCO!E:E,1,FALSE)</f>
        <v>San Nicolás</v>
      </c>
      <c r="W1903" t="s">
        <v>134</v>
      </c>
      <c r="X1903" t="s">
        <v>134</v>
      </c>
      <c r="Y1903" t="str">
        <f t="shared" si="266"/>
        <v>R 12 - D 97 - 454 - 4382</v>
      </c>
      <c r="Z1903" t="s">
        <v>20</v>
      </c>
      <c r="AA1903" t="s">
        <v>2349</v>
      </c>
      <c r="AB1903" t="s">
        <v>21</v>
      </c>
      <c r="AD1903" t="str">
        <f t="shared" si="267"/>
        <v>Salon Comunitario Villa Esperanza</v>
      </c>
      <c r="AE1903" t="s">
        <v>22</v>
      </c>
      <c r="AF1903" t="s">
        <v>23</v>
      </c>
      <c r="AG1903" t="s">
        <v>26</v>
      </c>
      <c r="AH1903" t="s">
        <v>2348</v>
      </c>
      <c r="AI1903" s="13">
        <f t="shared" si="268"/>
        <v>24</v>
      </c>
      <c r="AJ1903" s="13">
        <f t="shared" si="269"/>
        <v>1</v>
      </c>
      <c r="AK1903" s="21">
        <v>1</v>
      </c>
      <c r="AM1903" t="s">
        <v>2154</v>
      </c>
      <c r="AN1903" t="str">
        <f t="shared" si="263"/>
        <v>R12</v>
      </c>
      <c r="AO1903" s="20" t="str">
        <f t="shared" si="264"/>
        <v>FINES_R12</v>
      </c>
      <c r="AP1903" s="25">
        <f t="shared" si="270"/>
        <v>0.44163089990615839</v>
      </c>
      <c r="AQ1903" s="24" t="str">
        <f>+IFERROR(VLOOKUP(Y1903,#REF!,2,FALSE),"-")</f>
        <v>-</v>
      </c>
      <c r="AR1903" s="13" t="s">
        <v>2394</v>
      </c>
      <c r="AS1903" t="s">
        <v>2397</v>
      </c>
      <c r="AT1903" t="str">
        <f t="shared" si="271"/>
        <v>Calle 22 Dragones - 95 e/ Calle 21 y Calle 23 - San Nicolás De Los Arroyos Centro</v>
      </c>
    </row>
    <row r="1904" spans="1:46" ht="15.75" thickBot="1" x14ac:dyDescent="0.3">
      <c r="A1904" s="47">
        <v>12</v>
      </c>
      <c r="B1904" s="47" t="s">
        <v>1621</v>
      </c>
      <c r="C1904" s="47" t="s">
        <v>2385</v>
      </c>
      <c r="D1904" s="47" t="s">
        <v>1648</v>
      </c>
      <c r="E1904" s="47" t="s">
        <v>1514</v>
      </c>
      <c r="F1904" s="47" t="s">
        <v>11191</v>
      </c>
      <c r="G1904" s="47" t="s">
        <v>11192</v>
      </c>
      <c r="H1904" s="47" t="s">
        <v>11193</v>
      </c>
      <c r="I1904" s="47" t="s">
        <v>10769</v>
      </c>
      <c r="J1904" s="47"/>
      <c r="K1904" s="47" t="s">
        <v>14690</v>
      </c>
      <c r="L1904" s="47">
        <v>0.47229695320129389</v>
      </c>
      <c r="M1904" s="47">
        <v>-33.352254192975003</v>
      </c>
      <c r="N1904" s="47">
        <v>-60.241838833430002</v>
      </c>
      <c r="O1904" s="47" t="s">
        <v>17145</v>
      </c>
      <c r="P1904" s="47">
        <v>1</v>
      </c>
      <c r="Q1904">
        <v>32</v>
      </c>
      <c r="S1904" s="23" t="s">
        <v>2347</v>
      </c>
      <c r="T1904" t="str">
        <f t="shared" si="265"/>
        <v>12</v>
      </c>
      <c r="V1904" t="str">
        <f>+VLOOKUP(B1904,MARCO!E:E,1,FALSE)</f>
        <v>San Nicolás</v>
      </c>
      <c r="W1904" t="s">
        <v>134</v>
      </c>
      <c r="X1904" t="s">
        <v>134</v>
      </c>
      <c r="Y1904" t="str">
        <f t="shared" si="266"/>
        <v>R 12 - D 97 - 455 - 4388</v>
      </c>
      <c r="Z1904" t="s">
        <v>20</v>
      </c>
      <c r="AA1904" t="s">
        <v>2349</v>
      </c>
      <c r="AB1904" t="s">
        <v>21</v>
      </c>
      <c r="AD1904" t="str">
        <f t="shared" si="267"/>
        <v>Iglesia Dios Es Amor</v>
      </c>
      <c r="AE1904" t="s">
        <v>22</v>
      </c>
      <c r="AF1904" t="s">
        <v>23</v>
      </c>
      <c r="AG1904" t="s">
        <v>26</v>
      </c>
      <c r="AH1904" t="s">
        <v>2348</v>
      </c>
      <c r="AI1904" s="13">
        <f t="shared" si="268"/>
        <v>32</v>
      </c>
      <c r="AJ1904" s="13">
        <f t="shared" si="269"/>
        <v>1</v>
      </c>
      <c r="AK1904" s="21">
        <v>1</v>
      </c>
      <c r="AM1904" t="s">
        <v>2154</v>
      </c>
      <c r="AN1904" t="str">
        <f t="shared" si="263"/>
        <v>R12</v>
      </c>
      <c r="AO1904" s="20" t="str">
        <f t="shared" si="264"/>
        <v>FINES_R12</v>
      </c>
      <c r="AP1904" s="25">
        <f t="shared" si="270"/>
        <v>0.47229695320129389</v>
      </c>
      <c r="AQ1904" s="24" t="str">
        <f>+IFERROR(VLOOKUP(Y1904,#REF!,2,FALSE),"-")</f>
        <v>-</v>
      </c>
      <c r="AR1904" s="13" t="s">
        <v>2394</v>
      </c>
      <c r="AS1904" t="s">
        <v>2397</v>
      </c>
      <c r="AT1904" t="str">
        <f t="shared" si="271"/>
        <v>De Las Artes - 1311 - San Nicolas Barrio Oeste</v>
      </c>
    </row>
    <row r="1905" spans="1:46" ht="15.75" thickBot="1" x14ac:dyDescent="0.3">
      <c r="A1905" s="47">
        <v>12</v>
      </c>
      <c r="B1905" s="47" t="s">
        <v>1621</v>
      </c>
      <c r="C1905" s="47" t="s">
        <v>2385</v>
      </c>
      <c r="D1905" s="47" t="s">
        <v>1648</v>
      </c>
      <c r="E1905" s="47" t="s">
        <v>1514</v>
      </c>
      <c r="F1905" s="47" t="s">
        <v>11195</v>
      </c>
      <c r="G1905" s="47" t="s">
        <v>11196</v>
      </c>
      <c r="H1905" s="47" t="s">
        <v>11197</v>
      </c>
      <c r="I1905" s="47" t="s">
        <v>10769</v>
      </c>
      <c r="J1905" s="47"/>
      <c r="K1905" s="47" t="s">
        <v>14691</v>
      </c>
      <c r="L1905" s="47">
        <v>0.66187453269958496</v>
      </c>
      <c r="M1905" s="47">
        <v>-33.356774008533002</v>
      </c>
      <c r="N1905" s="47">
        <v>-60.223519010573</v>
      </c>
      <c r="O1905" s="47" t="s">
        <v>17146</v>
      </c>
      <c r="P1905" s="47">
        <v>1</v>
      </c>
      <c r="Q1905">
        <v>17</v>
      </c>
      <c r="S1905" s="23" t="s">
        <v>2347</v>
      </c>
      <c r="T1905" t="str">
        <f t="shared" si="265"/>
        <v>12</v>
      </c>
      <c r="V1905" t="str">
        <f>+VLOOKUP(B1905,MARCO!E:E,1,FALSE)</f>
        <v>San Nicolás</v>
      </c>
      <c r="W1905" t="s">
        <v>134</v>
      </c>
      <c r="X1905" t="s">
        <v>134</v>
      </c>
      <c r="Y1905" t="str">
        <f t="shared" si="266"/>
        <v>R 12 - D 97 - 455 - 4039</v>
      </c>
      <c r="Z1905" t="s">
        <v>20</v>
      </c>
      <c r="AA1905" t="s">
        <v>2349</v>
      </c>
      <c r="AB1905" t="s">
        <v>21</v>
      </c>
      <c r="AD1905" t="str">
        <f t="shared" si="267"/>
        <v>Salon Comunitario Las ViÑas</v>
      </c>
      <c r="AE1905" t="s">
        <v>22</v>
      </c>
      <c r="AF1905" t="s">
        <v>23</v>
      </c>
      <c r="AG1905" t="s">
        <v>26</v>
      </c>
      <c r="AH1905" t="s">
        <v>2348</v>
      </c>
      <c r="AI1905" s="13">
        <f t="shared" si="268"/>
        <v>17</v>
      </c>
      <c r="AJ1905" s="13">
        <f t="shared" si="269"/>
        <v>1</v>
      </c>
      <c r="AK1905" s="21">
        <v>1</v>
      </c>
      <c r="AM1905" t="s">
        <v>2154</v>
      </c>
      <c r="AN1905" t="str">
        <f t="shared" si="263"/>
        <v>R12</v>
      </c>
      <c r="AO1905" s="20" t="str">
        <f t="shared" si="264"/>
        <v>FINES_R12</v>
      </c>
      <c r="AP1905" s="25">
        <f t="shared" si="270"/>
        <v>0.66187453269958496</v>
      </c>
      <c r="AQ1905" s="24" t="str">
        <f>+IFERROR(VLOOKUP(Y1905,#REF!,2,FALSE),"-")</f>
        <v>-</v>
      </c>
      <c r="AR1905" s="13" t="s">
        <v>2394</v>
      </c>
      <c r="AS1905" t="s">
        <v>2397</v>
      </c>
      <c r="AT1905" t="str">
        <f t="shared" si="271"/>
        <v>Tucuman Y San Lorenzo - SIN NUMERO e/ San Lorenzo y Terrason - San Nicolás De Los Arroyos Centro</v>
      </c>
    </row>
    <row r="1906" spans="1:46" ht="15.75" thickBot="1" x14ac:dyDescent="0.3">
      <c r="A1906" s="47">
        <v>12</v>
      </c>
      <c r="B1906" s="47" t="s">
        <v>1621</v>
      </c>
      <c r="C1906" s="47" t="s">
        <v>2385</v>
      </c>
      <c r="D1906" s="47" t="s">
        <v>1648</v>
      </c>
      <c r="E1906" s="47" t="s">
        <v>1514</v>
      </c>
      <c r="F1906" s="47" t="s">
        <v>11199</v>
      </c>
      <c r="G1906" s="47" t="s">
        <v>11200</v>
      </c>
      <c r="H1906" s="47" t="s">
        <v>11201</v>
      </c>
      <c r="I1906" s="47" t="s">
        <v>10769</v>
      </c>
      <c r="J1906" s="47"/>
      <c r="K1906" s="47" t="s">
        <v>14692</v>
      </c>
      <c r="L1906" s="47">
        <v>0.64521420001983643</v>
      </c>
      <c r="M1906" s="47">
        <v>-33.333271099999997</v>
      </c>
      <c r="N1906" s="47">
        <v>-60.243129500000002</v>
      </c>
      <c r="O1906" s="47" t="s">
        <v>17147</v>
      </c>
      <c r="P1906" s="47">
        <v>1</v>
      </c>
      <c r="Q1906">
        <v>24</v>
      </c>
      <c r="S1906" s="23" t="s">
        <v>2347</v>
      </c>
      <c r="T1906" t="str">
        <f t="shared" si="265"/>
        <v>12</v>
      </c>
      <c r="V1906" t="str">
        <f>+VLOOKUP(B1906,MARCO!E:E,1,FALSE)</f>
        <v>San Nicolás</v>
      </c>
      <c r="W1906" t="s">
        <v>134</v>
      </c>
      <c r="X1906" t="s">
        <v>134</v>
      </c>
      <c r="Y1906" t="str">
        <f t="shared" si="266"/>
        <v>R 12 - D 97 - 455 - 4397</v>
      </c>
      <c r="Z1906" t="s">
        <v>20</v>
      </c>
      <c r="AA1906" t="s">
        <v>2349</v>
      </c>
      <c r="AB1906" t="s">
        <v>21</v>
      </c>
      <c r="AD1906" t="str">
        <f t="shared" si="267"/>
        <v>Salon Comunitario Barrio Lares</v>
      </c>
      <c r="AE1906" t="s">
        <v>22</v>
      </c>
      <c r="AF1906" t="s">
        <v>23</v>
      </c>
      <c r="AG1906" t="s">
        <v>26</v>
      </c>
      <c r="AH1906" t="s">
        <v>2348</v>
      </c>
      <c r="AI1906" s="13">
        <f t="shared" si="268"/>
        <v>24</v>
      </c>
      <c r="AJ1906" s="13">
        <f t="shared" si="269"/>
        <v>1</v>
      </c>
      <c r="AK1906" s="21">
        <v>1</v>
      </c>
      <c r="AM1906" t="s">
        <v>2154</v>
      </c>
      <c r="AN1906" t="str">
        <f t="shared" si="263"/>
        <v>R12</v>
      </c>
      <c r="AO1906" s="20" t="str">
        <f t="shared" si="264"/>
        <v>FINES_R12</v>
      </c>
      <c r="AP1906" s="25">
        <f t="shared" si="270"/>
        <v>0.64521420001983643</v>
      </c>
      <c r="AQ1906" s="24" t="str">
        <f>+IFERROR(VLOOKUP(Y1906,#REF!,2,FALSE),"-")</f>
        <v>-</v>
      </c>
      <c r="AR1906" s="13" t="s">
        <v>2394</v>
      </c>
      <c r="AS1906" t="s">
        <v>2397</v>
      </c>
      <c r="AT1906" t="str">
        <f t="shared" si="271"/>
        <v>Pavan Y San Juan - SIN NUMERO - San Nicolas Barrio Oeste</v>
      </c>
    </row>
    <row r="1907" spans="1:46" ht="15.75" thickBot="1" x14ac:dyDescent="0.3">
      <c r="A1907" s="47">
        <v>12</v>
      </c>
      <c r="B1907" s="47" t="s">
        <v>1621</v>
      </c>
      <c r="C1907" s="47" t="s">
        <v>2376</v>
      </c>
      <c r="D1907" s="47" t="s">
        <v>1647</v>
      </c>
      <c r="E1907" s="47" t="s">
        <v>445</v>
      </c>
      <c r="F1907" s="47" t="s">
        <v>11203</v>
      </c>
      <c r="G1907" s="47" t="s">
        <v>11204</v>
      </c>
      <c r="H1907" s="47" t="s">
        <v>4041</v>
      </c>
      <c r="I1907" s="47" t="s">
        <v>10769</v>
      </c>
      <c r="J1907" s="47"/>
      <c r="K1907" s="47" t="s">
        <v>14693</v>
      </c>
      <c r="L1907" s="47">
        <v>0.84655672311782837</v>
      </c>
      <c r="M1907" s="47">
        <v>-33.365980610000001</v>
      </c>
      <c r="N1907" s="47">
        <v>-60.205558269999997</v>
      </c>
      <c r="O1907" s="47" t="s">
        <v>17148</v>
      </c>
      <c r="P1907" s="47">
        <v>1</v>
      </c>
      <c r="Q1907">
        <v>31</v>
      </c>
      <c r="S1907" s="23" t="s">
        <v>2347</v>
      </c>
      <c r="T1907" t="str">
        <f t="shared" si="265"/>
        <v>12</v>
      </c>
      <c r="V1907" t="str">
        <f>+VLOOKUP(B1907,MARCO!E:E,1,FALSE)</f>
        <v>San Nicolás</v>
      </c>
      <c r="W1907" t="s">
        <v>134</v>
      </c>
      <c r="X1907" t="s">
        <v>134</v>
      </c>
      <c r="Y1907" t="str">
        <f t="shared" si="266"/>
        <v>R 12 - D 97 - 454 - 4409</v>
      </c>
      <c r="Z1907" t="s">
        <v>20</v>
      </c>
      <c r="AA1907" t="s">
        <v>2349</v>
      </c>
      <c r="AB1907" t="s">
        <v>21</v>
      </c>
      <c r="AD1907" t="str">
        <f t="shared" si="267"/>
        <v>Centro Juvenil San Luis Gonzaga</v>
      </c>
      <c r="AE1907" t="s">
        <v>22</v>
      </c>
      <c r="AF1907" t="s">
        <v>23</v>
      </c>
      <c r="AG1907" t="s">
        <v>26</v>
      </c>
      <c r="AH1907" t="s">
        <v>2348</v>
      </c>
      <c r="AI1907" s="13">
        <f t="shared" si="268"/>
        <v>31</v>
      </c>
      <c r="AJ1907" s="13">
        <f t="shared" si="269"/>
        <v>1</v>
      </c>
      <c r="AK1907" s="21">
        <v>1</v>
      </c>
      <c r="AM1907" t="s">
        <v>2154</v>
      </c>
      <c r="AN1907" t="str">
        <f t="shared" si="263"/>
        <v>R12</v>
      </c>
      <c r="AO1907" s="20" t="str">
        <f t="shared" si="264"/>
        <v>FINES_R12</v>
      </c>
      <c r="AP1907" s="25">
        <f t="shared" si="270"/>
        <v>0.84655672311782837</v>
      </c>
      <c r="AQ1907" s="24" t="str">
        <f>+IFERROR(VLOOKUP(Y1907,#REF!,2,FALSE),"-")</f>
        <v>-</v>
      </c>
      <c r="AR1907" s="13" t="s">
        <v>2394</v>
      </c>
      <c r="AS1907" t="s">
        <v>2397</v>
      </c>
      <c r="AT1907" t="str">
        <f t="shared" si="271"/>
        <v>Catamarca - 1267 e/ Pombo y Cepeda - San Nicolás De Los Arroyos Centro</v>
      </c>
    </row>
    <row r="1908" spans="1:46" ht="15.75" thickBot="1" x14ac:dyDescent="0.3">
      <c r="A1908" s="47">
        <v>12</v>
      </c>
      <c r="B1908" s="47" t="s">
        <v>1621</v>
      </c>
      <c r="C1908" s="47" t="s">
        <v>2385</v>
      </c>
      <c r="D1908" s="47" t="s">
        <v>1648</v>
      </c>
      <c r="E1908" s="47" t="s">
        <v>1514</v>
      </c>
      <c r="F1908" s="47" t="s">
        <v>11206</v>
      </c>
      <c r="G1908" s="47" t="s">
        <v>11207</v>
      </c>
      <c r="H1908" s="47" t="s">
        <v>11208</v>
      </c>
      <c r="I1908" s="47" t="s">
        <v>10769</v>
      </c>
      <c r="J1908" s="47"/>
      <c r="K1908" s="47" t="s">
        <v>14694</v>
      </c>
      <c r="L1908" s="47">
        <v>0.46910697221755981</v>
      </c>
      <c r="M1908" s="47">
        <v>-33.363589598689003</v>
      </c>
      <c r="N1908" s="47">
        <v>-60.293692900110997</v>
      </c>
      <c r="O1908" s="47" t="s">
        <v>17149</v>
      </c>
      <c r="P1908" s="47">
        <v>1</v>
      </c>
      <c r="Q1908">
        <v>8</v>
      </c>
      <c r="S1908" s="23" t="s">
        <v>2347</v>
      </c>
      <c r="T1908" t="str">
        <f t="shared" si="265"/>
        <v>12</v>
      </c>
      <c r="V1908" t="str">
        <f>+VLOOKUP(B1908,MARCO!E:E,1,FALSE)</f>
        <v>San Nicolás</v>
      </c>
      <c r="W1908" t="s">
        <v>134</v>
      </c>
      <c r="X1908" t="s">
        <v>134</v>
      </c>
      <c r="Y1908" t="str">
        <f t="shared" si="266"/>
        <v>R 12 - D 97 - 455 - 4435</v>
      </c>
      <c r="Z1908" t="s">
        <v>20</v>
      </c>
      <c r="AA1908" t="s">
        <v>2349</v>
      </c>
      <c r="AB1908" t="s">
        <v>21</v>
      </c>
      <c r="AD1908" t="str">
        <f t="shared" si="267"/>
        <v>Escuela Primaria 32</v>
      </c>
      <c r="AE1908" t="s">
        <v>22</v>
      </c>
      <c r="AF1908" t="s">
        <v>23</v>
      </c>
      <c r="AG1908" t="s">
        <v>26</v>
      </c>
      <c r="AH1908" t="s">
        <v>2348</v>
      </c>
      <c r="AI1908" s="13">
        <f t="shared" si="268"/>
        <v>8</v>
      </c>
      <c r="AJ1908" s="13">
        <f t="shared" si="269"/>
        <v>1</v>
      </c>
      <c r="AK1908" s="21">
        <v>1</v>
      </c>
      <c r="AM1908" t="s">
        <v>2154</v>
      </c>
      <c r="AN1908" t="str">
        <f t="shared" si="263"/>
        <v>R12</v>
      </c>
      <c r="AO1908" s="20" t="str">
        <f t="shared" si="264"/>
        <v>FINES_R12</v>
      </c>
      <c r="AP1908" s="25">
        <f t="shared" si="270"/>
        <v>0.46910697221755981</v>
      </c>
      <c r="AQ1908" s="24" t="str">
        <f>+IFERROR(VLOOKUP(Y1908,#REF!,2,FALSE),"-")</f>
        <v>-</v>
      </c>
      <c r="AR1908" s="13" t="s">
        <v>2394</v>
      </c>
      <c r="AS1908" t="s">
        <v>2397</v>
      </c>
      <c r="AT1908" t="str">
        <f t="shared" si="271"/>
        <v>Bengolea - 1431 - La Emilia Villa Riccio</v>
      </c>
    </row>
    <row r="1909" spans="1:46" ht="15.75" thickBot="1" x14ac:dyDescent="0.3">
      <c r="A1909" s="47">
        <v>12</v>
      </c>
      <c r="B1909" s="47" t="s">
        <v>1653</v>
      </c>
      <c r="C1909" s="47" t="s">
        <v>2369</v>
      </c>
      <c r="D1909" s="47" t="s">
        <v>1664</v>
      </c>
      <c r="E1909" s="47" t="s">
        <v>228</v>
      </c>
      <c r="F1909" s="47" t="s">
        <v>11211</v>
      </c>
      <c r="G1909" s="47" t="s">
        <v>11212</v>
      </c>
      <c r="H1909" s="47" t="s">
        <v>11213</v>
      </c>
      <c r="I1909" s="47" t="s">
        <v>10769</v>
      </c>
      <c r="J1909" s="47" t="s">
        <v>11215</v>
      </c>
      <c r="K1909" s="47" t="s">
        <v>14695</v>
      </c>
      <c r="L1909" s="47">
        <v>0.1926574110984802</v>
      </c>
      <c r="M1909" s="47">
        <v>-33.676177283598001</v>
      </c>
      <c r="N1909" s="47">
        <v>-59.668044419805</v>
      </c>
      <c r="O1909" s="47" t="s">
        <v>17150</v>
      </c>
      <c r="P1909" s="47">
        <v>1</v>
      </c>
      <c r="Q1909">
        <v>52</v>
      </c>
      <c r="S1909" s="23" t="s">
        <v>2347</v>
      </c>
      <c r="T1909" t="str">
        <f t="shared" si="265"/>
        <v>12</v>
      </c>
      <c r="V1909" t="str">
        <f>+VLOOKUP(B1909,MARCO!E:E,1,FALSE)</f>
        <v>San Pedro</v>
      </c>
      <c r="W1909" t="s">
        <v>134</v>
      </c>
      <c r="X1909" t="s">
        <v>134</v>
      </c>
      <c r="Y1909" t="str">
        <f t="shared" si="266"/>
        <v>R 12 - D 98 - 452 - 4399</v>
      </c>
      <c r="Z1909" t="s">
        <v>20</v>
      </c>
      <c r="AA1909" t="s">
        <v>2349</v>
      </c>
      <c r="AB1909" t="s">
        <v>21</v>
      </c>
      <c r="AD1909" t="str">
        <f t="shared" si="267"/>
        <v>Centro Cosmopolita</v>
      </c>
      <c r="AE1909" t="s">
        <v>22</v>
      </c>
      <c r="AF1909" t="s">
        <v>23</v>
      </c>
      <c r="AG1909" t="s">
        <v>26</v>
      </c>
      <c r="AH1909" t="s">
        <v>2348</v>
      </c>
      <c r="AI1909" s="13">
        <f t="shared" si="268"/>
        <v>52</v>
      </c>
      <c r="AJ1909" s="13">
        <f t="shared" si="269"/>
        <v>1</v>
      </c>
      <c r="AK1909" s="21">
        <v>1</v>
      </c>
      <c r="AM1909" t="s">
        <v>2154</v>
      </c>
      <c r="AN1909" t="str">
        <f t="shared" si="263"/>
        <v>R12</v>
      </c>
      <c r="AO1909" s="20" t="str">
        <f t="shared" si="264"/>
        <v>FINES_R12</v>
      </c>
      <c r="AP1909" s="25">
        <f t="shared" si="270"/>
        <v>0.1926574110984802</v>
      </c>
      <c r="AQ1909" s="24" t="str">
        <f>+IFERROR(VLOOKUP(Y1909,#REF!,2,FALSE),"-")</f>
        <v>-</v>
      </c>
      <c r="AR1909" s="13" t="s">
        <v>2394</v>
      </c>
      <c r="AS1909" t="s">
        <v>2397</v>
      </c>
      <c r="AT1909" t="str">
        <f t="shared" si="271"/>
        <v>Miguel Porta Y Ayacucho - e/ Ayacucho y Ituzaingo - San Pedro San Pedro</v>
      </c>
    </row>
    <row r="1910" spans="1:46" ht="15.75" thickBot="1" x14ac:dyDescent="0.3">
      <c r="A1910" s="47">
        <v>12</v>
      </c>
      <c r="B1910" s="47" t="s">
        <v>1653</v>
      </c>
      <c r="C1910" s="47" t="s">
        <v>2369</v>
      </c>
      <c r="D1910" s="47" t="s">
        <v>1664</v>
      </c>
      <c r="E1910" s="47" t="s">
        <v>228</v>
      </c>
      <c r="F1910" s="47" t="s">
        <v>11216</v>
      </c>
      <c r="G1910" s="47" t="s">
        <v>11217</v>
      </c>
      <c r="H1910" s="47" t="s">
        <v>11218</v>
      </c>
      <c r="I1910" s="47" t="s">
        <v>10769</v>
      </c>
      <c r="J1910" s="47" t="s">
        <v>4080</v>
      </c>
      <c r="K1910" s="47" t="s">
        <v>14696</v>
      </c>
      <c r="L1910" s="47">
        <v>0.72052669525146484</v>
      </c>
      <c r="M1910" s="47">
        <v>-33.742391400000002</v>
      </c>
      <c r="N1910" s="47">
        <v>-59.615088999999998</v>
      </c>
      <c r="O1910" s="47" t="s">
        <v>17151</v>
      </c>
      <c r="P1910" s="47">
        <v>2</v>
      </c>
      <c r="Q1910">
        <v>9</v>
      </c>
      <c r="S1910" s="23" t="s">
        <v>2347</v>
      </c>
      <c r="T1910" t="str">
        <f t="shared" si="265"/>
        <v>12</v>
      </c>
      <c r="V1910" t="str">
        <f>+VLOOKUP(B1910,MARCO!E:E,1,FALSE)</f>
        <v>San Pedro</v>
      </c>
      <c r="W1910" t="s">
        <v>134</v>
      </c>
      <c r="X1910" t="s">
        <v>134</v>
      </c>
      <c r="Y1910" t="str">
        <f t="shared" si="266"/>
        <v>R 12 - D 98 - 452 - 3677</v>
      </c>
      <c r="Z1910" t="s">
        <v>20</v>
      </c>
      <c r="AA1910" t="s">
        <v>2349</v>
      </c>
      <c r="AB1910" t="s">
        <v>21</v>
      </c>
      <c r="AD1910" t="str">
        <f t="shared" si="267"/>
        <v>E.p. N°45 Bajo Tala</v>
      </c>
      <c r="AE1910" t="s">
        <v>22</v>
      </c>
      <c r="AF1910" t="s">
        <v>23</v>
      </c>
      <c r="AG1910" t="s">
        <v>26</v>
      </c>
      <c r="AH1910" t="s">
        <v>2348</v>
      </c>
      <c r="AI1910" s="13">
        <f t="shared" si="268"/>
        <v>9</v>
      </c>
      <c r="AJ1910" s="13">
        <f t="shared" si="269"/>
        <v>2</v>
      </c>
      <c r="AK1910" s="21">
        <v>1</v>
      </c>
      <c r="AM1910" t="s">
        <v>2154</v>
      </c>
      <c r="AN1910" t="str">
        <f t="shared" si="263"/>
        <v>R12</v>
      </c>
      <c r="AO1910" s="20" t="str">
        <f t="shared" si="264"/>
        <v>FINES_R12</v>
      </c>
      <c r="AP1910" s="25">
        <f t="shared" si="270"/>
        <v>0.72052669525146484</v>
      </c>
      <c r="AQ1910" s="24" t="str">
        <f>+IFERROR(VLOOKUP(Y1910,#REF!,2,FALSE),"-")</f>
        <v>-</v>
      </c>
      <c r="AR1910" s="13" t="s">
        <v>2394</v>
      </c>
      <c r="AS1910" t="s">
        <v>2398</v>
      </c>
      <c r="AT1910" t="str">
        <f t="shared" si="271"/>
        <v>Bajo Tala - San Pedro San Pedro</v>
      </c>
    </row>
    <row r="1911" spans="1:46" ht="15.75" thickBot="1" x14ac:dyDescent="0.3">
      <c r="A1911" s="47">
        <v>12</v>
      </c>
      <c r="B1911" s="47" t="s">
        <v>1653</v>
      </c>
      <c r="C1911" s="47" t="s">
        <v>2369</v>
      </c>
      <c r="D1911" s="47" t="s">
        <v>1664</v>
      </c>
      <c r="E1911" s="47" t="s">
        <v>228</v>
      </c>
      <c r="F1911" s="47" t="s">
        <v>11220</v>
      </c>
      <c r="G1911" s="47" t="s">
        <v>11221</v>
      </c>
      <c r="H1911" s="47" t="s">
        <v>11222</v>
      </c>
      <c r="I1911" s="47" t="s">
        <v>10769</v>
      </c>
      <c r="J1911" s="47" t="s">
        <v>4080</v>
      </c>
      <c r="K1911" s="47" t="s">
        <v>14697</v>
      </c>
      <c r="L1911" s="47">
        <v>0.57936280965805054</v>
      </c>
      <c r="M1911" s="47">
        <v>-33.904608973457897</v>
      </c>
      <c r="N1911" s="47">
        <v>-59.821394977934801</v>
      </c>
      <c r="O1911" s="47" t="s">
        <v>17152</v>
      </c>
      <c r="P1911" s="47">
        <v>1</v>
      </c>
      <c r="Q1911">
        <v>8</v>
      </c>
      <c r="S1911" s="23" t="s">
        <v>2347</v>
      </c>
      <c r="T1911" t="str">
        <f t="shared" si="265"/>
        <v>12</v>
      </c>
      <c r="V1911" t="str">
        <f>+VLOOKUP(B1911,MARCO!E:E,1,FALSE)</f>
        <v>San Pedro</v>
      </c>
      <c r="W1911" t="s">
        <v>134</v>
      </c>
      <c r="X1911" t="s">
        <v>134</v>
      </c>
      <c r="Y1911" t="str">
        <f t="shared" si="266"/>
        <v>R 12 - D 98 - 452 - 1278</v>
      </c>
      <c r="Z1911" t="s">
        <v>20</v>
      </c>
      <c r="AA1911" t="s">
        <v>2349</v>
      </c>
      <c r="AB1911" t="s">
        <v>21</v>
      </c>
      <c r="AD1911" t="str">
        <f t="shared" si="267"/>
        <v>Escuela Primaria N°23</v>
      </c>
      <c r="AE1911" t="s">
        <v>22</v>
      </c>
      <c r="AF1911" t="s">
        <v>23</v>
      </c>
      <c r="AG1911" t="s">
        <v>26</v>
      </c>
      <c r="AH1911" t="s">
        <v>2348</v>
      </c>
      <c r="AI1911" s="13">
        <f t="shared" si="268"/>
        <v>8</v>
      </c>
      <c r="AJ1911" s="13">
        <f t="shared" si="269"/>
        <v>1</v>
      </c>
      <c r="AK1911" s="21">
        <v>1</v>
      </c>
      <c r="AM1911" t="s">
        <v>2154</v>
      </c>
      <c r="AN1911" t="str">
        <f t="shared" si="263"/>
        <v>R12</v>
      </c>
      <c r="AO1911" s="20" t="str">
        <f t="shared" si="264"/>
        <v>FINES_R12</v>
      </c>
      <c r="AP1911" s="25">
        <f t="shared" si="270"/>
        <v>0.57936280965805054</v>
      </c>
      <c r="AQ1911" s="24" t="str">
        <f>+IFERROR(VLOOKUP(Y1911,#REF!,2,FALSE),"-")</f>
        <v>-</v>
      </c>
      <c r="AR1911" s="13" t="s">
        <v>2394</v>
      </c>
      <c r="AS1911" t="s">
        <v>2398</v>
      </c>
      <c r="AT1911" t="str">
        <f t="shared" si="271"/>
        <v>Facundo Quiroga - e/ Martin Fierro - Pueblo Doyle</v>
      </c>
    </row>
    <row r="1912" spans="1:46" ht="15.75" thickBot="1" x14ac:dyDescent="0.3">
      <c r="A1912" s="47">
        <v>12</v>
      </c>
      <c r="B1912" s="47" t="s">
        <v>1653</v>
      </c>
      <c r="C1912" s="47" t="s">
        <v>2369</v>
      </c>
      <c r="D1912" s="47" t="s">
        <v>1664</v>
      </c>
      <c r="E1912" s="47" t="s">
        <v>228</v>
      </c>
      <c r="F1912" s="47" t="s">
        <v>11225</v>
      </c>
      <c r="G1912" s="47" t="s">
        <v>11226</v>
      </c>
      <c r="H1912" s="47" t="s">
        <v>11227</v>
      </c>
      <c r="I1912" s="47" t="s">
        <v>10769</v>
      </c>
      <c r="J1912" s="47" t="s">
        <v>4080</v>
      </c>
      <c r="K1912" s="47" t="s">
        <v>14698</v>
      </c>
      <c r="L1912" s="47">
        <v>0.72626173496246338</v>
      </c>
      <c r="M1912" s="47">
        <v>-33.671101200000003</v>
      </c>
      <c r="N1912" s="47">
        <v>-59.677743800000002</v>
      </c>
      <c r="O1912" s="47" t="s">
        <v>17153</v>
      </c>
      <c r="P1912" s="47">
        <v>1</v>
      </c>
      <c r="Q1912">
        <v>10</v>
      </c>
      <c r="S1912" s="23" t="s">
        <v>2347</v>
      </c>
      <c r="T1912" t="str">
        <f t="shared" si="265"/>
        <v>12</v>
      </c>
      <c r="V1912" t="str">
        <f>+VLOOKUP(B1912,MARCO!E:E,1,FALSE)</f>
        <v>San Pedro</v>
      </c>
      <c r="W1912" t="s">
        <v>134</v>
      </c>
      <c r="X1912" t="s">
        <v>134</v>
      </c>
      <c r="Y1912" t="str">
        <f t="shared" si="266"/>
        <v>R 12 - D 98 - 452 - 1286</v>
      </c>
      <c r="Z1912" t="s">
        <v>20</v>
      </c>
      <c r="AA1912" t="s">
        <v>2349</v>
      </c>
      <c r="AB1912" t="s">
        <v>21</v>
      </c>
      <c r="AD1912" t="str">
        <f t="shared" si="267"/>
        <v>Los Naranjos</v>
      </c>
      <c r="AE1912" t="s">
        <v>22</v>
      </c>
      <c r="AF1912" t="s">
        <v>23</v>
      </c>
      <c r="AG1912" t="s">
        <v>26</v>
      </c>
      <c r="AH1912" t="s">
        <v>2348</v>
      </c>
      <c r="AI1912" s="13">
        <f t="shared" si="268"/>
        <v>10</v>
      </c>
      <c r="AJ1912" s="13">
        <f t="shared" si="269"/>
        <v>1</v>
      </c>
      <c r="AK1912" s="21">
        <v>1</v>
      </c>
      <c r="AM1912" t="s">
        <v>2154</v>
      </c>
      <c r="AN1912" t="str">
        <f t="shared" si="263"/>
        <v>R12</v>
      </c>
      <c r="AO1912" s="20" t="str">
        <f t="shared" si="264"/>
        <v>FINES_R12</v>
      </c>
      <c r="AP1912" s="25">
        <f t="shared" si="270"/>
        <v>0.72626173496246338</v>
      </c>
      <c r="AQ1912" s="24" t="str">
        <f>+IFERROR(VLOOKUP(Y1912,#REF!,2,FALSE),"-")</f>
        <v>-</v>
      </c>
      <c r="AR1912" s="13" t="s">
        <v>2394</v>
      </c>
      <c r="AS1912" t="s">
        <v>2397</v>
      </c>
      <c r="AT1912" t="str">
        <f t="shared" si="271"/>
        <v>Gral. Juan Martin De Pueyrredón - 1634 - San Pedro San Pedro</v>
      </c>
    </row>
    <row r="1913" spans="1:46" ht="15.75" thickBot="1" x14ac:dyDescent="0.3">
      <c r="A1913" s="47">
        <v>12</v>
      </c>
      <c r="B1913" s="47" t="s">
        <v>1653</v>
      </c>
      <c r="C1913" s="47" t="s">
        <v>2369</v>
      </c>
      <c r="D1913" s="47" t="s">
        <v>1664</v>
      </c>
      <c r="E1913" s="47" t="s">
        <v>228</v>
      </c>
      <c r="F1913" s="47" t="s">
        <v>11230</v>
      </c>
      <c r="G1913" s="47" t="s">
        <v>11231</v>
      </c>
      <c r="H1913" s="47" t="s">
        <v>11232</v>
      </c>
      <c r="I1913" s="47" t="s">
        <v>10769</v>
      </c>
      <c r="J1913" s="47" t="s">
        <v>11231</v>
      </c>
      <c r="K1913" s="47" t="s">
        <v>14699</v>
      </c>
      <c r="L1913" s="47">
        <v>0.70847731828689575</v>
      </c>
      <c r="M1913" s="47">
        <v>-33.713563499999999</v>
      </c>
      <c r="N1913" s="47">
        <v>-59.628715399999997</v>
      </c>
      <c r="O1913" s="47" t="s">
        <v>17154</v>
      </c>
      <c r="P1913" s="47">
        <v>1</v>
      </c>
      <c r="Q1913">
        <v>17</v>
      </c>
      <c r="S1913" s="23" t="s">
        <v>2347</v>
      </c>
      <c r="T1913" t="str">
        <f t="shared" si="265"/>
        <v>12</v>
      </c>
      <c r="V1913" t="str">
        <f>+VLOOKUP(B1913,MARCO!E:E,1,FALSE)</f>
        <v>San Pedro</v>
      </c>
      <c r="W1913" t="s">
        <v>134</v>
      </c>
      <c r="X1913" t="s">
        <v>134</v>
      </c>
      <c r="Y1913" t="str">
        <f t="shared" si="266"/>
        <v>R 12 - D 98 - 452 - 1282</v>
      </c>
      <c r="Z1913" t="s">
        <v>20</v>
      </c>
      <c r="AA1913" t="s">
        <v>2349</v>
      </c>
      <c r="AB1913" t="s">
        <v>21</v>
      </c>
      <c r="AD1913" t="str">
        <f t="shared" si="267"/>
        <v>Movimiento De Trabajadores Excluidos</v>
      </c>
      <c r="AE1913" t="s">
        <v>22</v>
      </c>
      <c r="AF1913" t="s">
        <v>23</v>
      </c>
      <c r="AG1913" t="s">
        <v>26</v>
      </c>
      <c r="AH1913" t="s">
        <v>2348</v>
      </c>
      <c r="AI1913" s="13">
        <f t="shared" si="268"/>
        <v>17</v>
      </c>
      <c r="AJ1913" s="13">
        <f t="shared" si="269"/>
        <v>1</v>
      </c>
      <c r="AK1913" s="21">
        <v>1</v>
      </c>
      <c r="AM1913" t="s">
        <v>2154</v>
      </c>
      <c r="AN1913" t="str">
        <f t="shared" si="263"/>
        <v>R12</v>
      </c>
      <c r="AO1913" s="20" t="str">
        <f t="shared" si="264"/>
        <v>FINES_R12</v>
      </c>
      <c r="AP1913" s="25">
        <f t="shared" si="270"/>
        <v>0.70847731828689575</v>
      </c>
      <c r="AQ1913" s="24" t="str">
        <f>+IFERROR(VLOOKUP(Y1913,#REF!,2,FALSE),"-")</f>
        <v>-</v>
      </c>
      <c r="AR1913" s="13" t="s">
        <v>2394</v>
      </c>
      <c r="AS1913" t="s">
        <v>2398</v>
      </c>
      <c r="AT1913" t="str">
        <f t="shared" si="271"/>
        <v>Cuartel Iii - San Pedro Tosquera</v>
      </c>
    </row>
    <row r="1914" spans="1:46" ht="15.75" thickBot="1" x14ac:dyDescent="0.3">
      <c r="A1914" s="47">
        <v>13</v>
      </c>
      <c r="B1914" s="47" t="s">
        <v>4247</v>
      </c>
      <c r="C1914" s="47" t="s">
        <v>2378</v>
      </c>
      <c r="D1914" s="47" t="s">
        <v>1572</v>
      </c>
      <c r="E1914" s="47" t="s">
        <v>180</v>
      </c>
      <c r="F1914" s="47" t="s">
        <v>11234</v>
      </c>
      <c r="G1914" s="47" t="s">
        <v>2209</v>
      </c>
      <c r="H1914" s="47" t="s">
        <v>11235</v>
      </c>
      <c r="I1914" s="47" t="s">
        <v>10769</v>
      </c>
      <c r="J1914" s="47" t="s">
        <v>2209</v>
      </c>
      <c r="K1914" s="47" t="s">
        <v>14700</v>
      </c>
      <c r="L1914" s="47">
        <v>0.22104987502098081</v>
      </c>
      <c r="M1914" s="47">
        <v>-34.244321599999999</v>
      </c>
      <c r="N1914" s="47">
        <v>-59.475283900000001</v>
      </c>
      <c r="O1914" s="47" t="s">
        <v>17155</v>
      </c>
      <c r="P1914" s="47">
        <v>1</v>
      </c>
      <c r="Q1914">
        <v>5</v>
      </c>
      <c r="S1914" s="23" t="s">
        <v>2347</v>
      </c>
      <c r="T1914" t="str">
        <f t="shared" si="265"/>
        <v>13</v>
      </c>
      <c r="V1914" t="str">
        <f>+VLOOKUP(B1914,MARCO!E:E,1,FALSE)</f>
        <v>San Antonio de Areco</v>
      </c>
      <c r="W1914" t="s">
        <v>134</v>
      </c>
      <c r="X1914" t="s">
        <v>134</v>
      </c>
      <c r="Y1914" t="str">
        <f t="shared" si="266"/>
        <v>R 13 - D 94 - 451 - 3086</v>
      </c>
      <c r="Z1914" t="s">
        <v>20</v>
      </c>
      <c r="AA1914" t="s">
        <v>2349</v>
      </c>
      <c r="AB1914" t="s">
        <v>21</v>
      </c>
      <c r="AD1914" t="str">
        <f t="shared" si="267"/>
        <v>Suteba</v>
      </c>
      <c r="AE1914" t="s">
        <v>22</v>
      </c>
      <c r="AF1914" t="s">
        <v>23</v>
      </c>
      <c r="AG1914" t="s">
        <v>26</v>
      </c>
      <c r="AH1914" t="s">
        <v>2348</v>
      </c>
      <c r="AI1914" s="13">
        <f t="shared" si="268"/>
        <v>5</v>
      </c>
      <c r="AJ1914" s="13">
        <f t="shared" si="269"/>
        <v>1</v>
      </c>
      <c r="AK1914" s="21">
        <v>1</v>
      </c>
      <c r="AM1914" t="s">
        <v>2154</v>
      </c>
      <c r="AN1914" t="str">
        <f t="shared" si="263"/>
        <v>R13</v>
      </c>
      <c r="AO1914" s="20" t="str">
        <f t="shared" si="264"/>
        <v>FINES_R13</v>
      </c>
      <c r="AP1914" s="25">
        <f t="shared" si="270"/>
        <v>0.22104987502098081</v>
      </c>
      <c r="AQ1914" s="24" t="str">
        <f>+IFERROR(VLOOKUP(Y1914,#REF!,2,FALSE),"-")</f>
        <v>-</v>
      </c>
      <c r="AR1914" s="13" t="s">
        <v>2394</v>
      </c>
      <c r="AS1914" t="s">
        <v>2398</v>
      </c>
      <c r="AT1914" t="str">
        <f t="shared" si="271"/>
        <v>Belgrano - 147 e/ Mitre y Alsina - San Antonio De Areco San Antonio De Areco</v>
      </c>
    </row>
    <row r="1915" spans="1:46" ht="15.75" thickBot="1" x14ac:dyDescent="0.3">
      <c r="A1915" s="47">
        <v>13</v>
      </c>
      <c r="B1915" s="47" t="s">
        <v>4247</v>
      </c>
      <c r="C1915" s="47" t="s">
        <v>2378</v>
      </c>
      <c r="D1915" s="47" t="s">
        <v>1572</v>
      </c>
      <c r="E1915" s="47" t="s">
        <v>180</v>
      </c>
      <c r="F1915" s="47" t="s">
        <v>11237</v>
      </c>
      <c r="G1915" s="47" t="s">
        <v>11238</v>
      </c>
      <c r="H1915" s="47" t="s">
        <v>11239</v>
      </c>
      <c r="I1915" s="47" t="s">
        <v>10769</v>
      </c>
      <c r="J1915" s="47" t="s">
        <v>2209</v>
      </c>
      <c r="K1915" s="47" t="s">
        <v>14701</v>
      </c>
      <c r="L1915" s="47">
        <v>0.43599247932434082</v>
      </c>
      <c r="M1915" s="47">
        <v>-34.1228333722621</v>
      </c>
      <c r="N1915" s="47">
        <v>-59.4296216994817</v>
      </c>
      <c r="O1915" s="47" t="s">
        <v>17156</v>
      </c>
      <c r="P1915" s="47">
        <v>1</v>
      </c>
      <c r="Q1915">
        <v>10</v>
      </c>
      <c r="S1915" s="23" t="s">
        <v>2347</v>
      </c>
      <c r="T1915" t="str">
        <f t="shared" si="265"/>
        <v>13</v>
      </c>
      <c r="V1915" t="str">
        <f>+VLOOKUP(B1915,MARCO!E:E,1,FALSE)</f>
        <v>San Antonio de Areco</v>
      </c>
      <c r="W1915" t="s">
        <v>134</v>
      </c>
      <c r="X1915" t="s">
        <v>134</v>
      </c>
      <c r="Y1915" t="str">
        <f t="shared" si="266"/>
        <v>R 13 - D 94 - 451 - 3833</v>
      </c>
      <c r="Z1915" t="s">
        <v>20</v>
      </c>
      <c r="AA1915" t="s">
        <v>2349</v>
      </c>
      <c r="AB1915" t="s">
        <v>21</v>
      </c>
      <c r="AD1915" t="str">
        <f t="shared" si="267"/>
        <v>Primaria 13 Villa Lia (rural)</v>
      </c>
      <c r="AE1915" t="s">
        <v>22</v>
      </c>
      <c r="AF1915" t="s">
        <v>23</v>
      </c>
      <c r="AG1915" t="s">
        <v>26</v>
      </c>
      <c r="AH1915" t="s">
        <v>2348</v>
      </c>
      <c r="AI1915" s="13">
        <f t="shared" si="268"/>
        <v>10</v>
      </c>
      <c r="AJ1915" s="13">
        <f t="shared" si="269"/>
        <v>1</v>
      </c>
      <c r="AK1915" s="21">
        <v>1</v>
      </c>
      <c r="AM1915" t="s">
        <v>2154</v>
      </c>
      <c r="AN1915" t="str">
        <f t="shared" si="263"/>
        <v>R13</v>
      </c>
      <c r="AO1915" s="20" t="str">
        <f t="shared" si="264"/>
        <v>FINES_R13</v>
      </c>
      <c r="AP1915" s="25">
        <f t="shared" si="270"/>
        <v>0.43599247932434082</v>
      </c>
      <c r="AQ1915" s="24" t="str">
        <f>+IFERROR(VLOOKUP(Y1915,#REF!,2,FALSE),"-")</f>
        <v>-</v>
      </c>
      <c r="AR1915" s="13" t="s">
        <v>2394</v>
      </c>
      <c r="AS1915" t="s">
        <v>2398</v>
      </c>
      <c r="AT1915" t="str">
        <f t="shared" si="271"/>
        <v>Entre Rios - 614 - San Antonio De Areco San Antonio De Areco</v>
      </c>
    </row>
    <row r="1916" spans="1:46" ht="15.75" thickBot="1" x14ac:dyDescent="0.3">
      <c r="A1916" s="47">
        <v>13</v>
      </c>
      <c r="B1916" s="47" t="s">
        <v>4247</v>
      </c>
      <c r="C1916" s="47" t="s">
        <v>2378</v>
      </c>
      <c r="D1916" s="47" t="s">
        <v>1572</v>
      </c>
      <c r="E1916" s="47" t="s">
        <v>180</v>
      </c>
      <c r="F1916" s="47" t="s">
        <v>11241</v>
      </c>
      <c r="G1916" s="47" t="s">
        <v>11242</v>
      </c>
      <c r="H1916" s="47" t="s">
        <v>11243</v>
      </c>
      <c r="I1916" s="47" t="s">
        <v>10769</v>
      </c>
      <c r="J1916" s="47" t="s">
        <v>2209</v>
      </c>
      <c r="K1916" s="47" t="s">
        <v>14702</v>
      </c>
      <c r="L1916" s="47">
        <v>0.42427712678909302</v>
      </c>
      <c r="M1916" s="47">
        <v>-34.211606044173102</v>
      </c>
      <c r="N1916" s="47">
        <v>-59.635911229864703</v>
      </c>
      <c r="O1916" s="47" t="s">
        <v>17157</v>
      </c>
      <c r="P1916" s="47">
        <v>1</v>
      </c>
      <c r="Q1916">
        <v>14</v>
      </c>
      <c r="S1916" s="23" t="s">
        <v>2347</v>
      </c>
      <c r="T1916" t="str">
        <f t="shared" si="265"/>
        <v>13</v>
      </c>
      <c r="V1916" t="str">
        <f>+VLOOKUP(B1916,MARCO!E:E,1,FALSE)</f>
        <v>San Antonio de Areco</v>
      </c>
      <c r="W1916" t="s">
        <v>134</v>
      </c>
      <c r="X1916" t="s">
        <v>134</v>
      </c>
      <c r="Y1916" t="str">
        <f t="shared" si="266"/>
        <v>R 13 - D 94 - 451 - 3732</v>
      </c>
      <c r="Z1916" t="s">
        <v>20</v>
      </c>
      <c r="AA1916" t="s">
        <v>2349</v>
      </c>
      <c r="AB1916" t="s">
        <v>21</v>
      </c>
      <c r="AD1916" t="str">
        <f t="shared" si="267"/>
        <v>Escuela Primaria N9 Duggan Rural</v>
      </c>
      <c r="AE1916" t="s">
        <v>22</v>
      </c>
      <c r="AF1916" t="s">
        <v>23</v>
      </c>
      <c r="AG1916" t="s">
        <v>26</v>
      </c>
      <c r="AH1916" t="s">
        <v>2348</v>
      </c>
      <c r="AI1916" s="13">
        <f t="shared" si="268"/>
        <v>14</v>
      </c>
      <c r="AJ1916" s="13">
        <f t="shared" si="269"/>
        <v>1</v>
      </c>
      <c r="AK1916" s="21">
        <v>1</v>
      </c>
      <c r="AM1916" t="s">
        <v>2154</v>
      </c>
      <c r="AN1916" t="str">
        <f t="shared" si="263"/>
        <v>R13</v>
      </c>
      <c r="AO1916" s="20" t="str">
        <f t="shared" si="264"/>
        <v>FINES_R13</v>
      </c>
      <c r="AP1916" s="25">
        <f t="shared" si="270"/>
        <v>0.42427712678909302</v>
      </c>
      <c r="AQ1916" s="24" t="str">
        <f>+IFERROR(VLOOKUP(Y1916,#REF!,2,FALSE),"-")</f>
        <v>-</v>
      </c>
      <c r="AR1916" s="13" t="s">
        <v>2394</v>
      </c>
      <c r="AS1916" t="s">
        <v>2398</v>
      </c>
      <c r="AT1916" t="str">
        <f t="shared" si="271"/>
        <v>Lalarza - 614 - San Antonio De Areco San Antonio De Areco</v>
      </c>
    </row>
    <row r="1917" spans="1:46" ht="15.75" thickBot="1" x14ac:dyDescent="0.3">
      <c r="A1917" s="47">
        <v>14</v>
      </c>
      <c r="B1917" s="47" t="s">
        <v>1981</v>
      </c>
      <c r="C1917" s="47" t="s">
        <v>2378</v>
      </c>
      <c r="D1917" s="47" t="s">
        <v>1984</v>
      </c>
      <c r="E1917" s="47" t="s">
        <v>172</v>
      </c>
      <c r="F1917" s="47" t="s">
        <v>11245</v>
      </c>
      <c r="G1917" s="47" t="s">
        <v>11246</v>
      </c>
      <c r="H1917" s="47" t="s">
        <v>11247</v>
      </c>
      <c r="I1917" s="47" t="s">
        <v>10769</v>
      </c>
      <c r="J1917" s="47"/>
      <c r="K1917" s="47" t="s">
        <v>14703</v>
      </c>
      <c r="L1917" s="47">
        <v>0.30232325196266169</v>
      </c>
      <c r="M1917" s="47">
        <v>-34.636421606241001</v>
      </c>
      <c r="N1917" s="47">
        <v>-62.478733594752001</v>
      </c>
      <c r="O1917" s="47" t="s">
        <v>17158</v>
      </c>
      <c r="P1917" s="47">
        <v>1</v>
      </c>
      <c r="Q1917">
        <v>11</v>
      </c>
      <c r="S1917" s="23" t="s">
        <v>2347</v>
      </c>
      <c r="T1917" t="str">
        <f t="shared" si="265"/>
        <v>14</v>
      </c>
      <c r="V1917" t="str">
        <f>+VLOOKUP(B1917,MARCO!E:E,1,FALSE)</f>
        <v>Florentino Ameghino</v>
      </c>
      <c r="W1917" t="s">
        <v>134</v>
      </c>
      <c r="X1917" t="s">
        <v>134</v>
      </c>
      <c r="Y1917" t="str">
        <f t="shared" si="266"/>
        <v>R 14 - D 128 - 451 - 4515</v>
      </c>
      <c r="Z1917" t="s">
        <v>20</v>
      </c>
      <c r="AA1917" t="s">
        <v>2349</v>
      </c>
      <c r="AB1917" t="s">
        <v>21</v>
      </c>
      <c r="AD1917" t="str">
        <f t="shared" si="267"/>
        <v>Cea Nº 702-blaquier</v>
      </c>
      <c r="AE1917" t="s">
        <v>22</v>
      </c>
      <c r="AF1917" t="s">
        <v>23</v>
      </c>
      <c r="AG1917" t="s">
        <v>26</v>
      </c>
      <c r="AH1917" t="s">
        <v>2348</v>
      </c>
      <c r="AI1917" s="13">
        <f t="shared" si="268"/>
        <v>11</v>
      </c>
      <c r="AJ1917" s="13">
        <f t="shared" si="269"/>
        <v>1</v>
      </c>
      <c r="AK1917" s="21">
        <v>1</v>
      </c>
      <c r="AM1917" t="s">
        <v>2154</v>
      </c>
      <c r="AN1917" t="str">
        <f t="shared" si="263"/>
        <v>R14</v>
      </c>
      <c r="AO1917" s="20" t="str">
        <f t="shared" si="264"/>
        <v>FINES_R14</v>
      </c>
      <c r="AP1917" s="25">
        <f t="shared" si="270"/>
        <v>0.30232325196266169</v>
      </c>
      <c r="AQ1917" s="24" t="str">
        <f>+IFERROR(VLOOKUP(Y1917,#REF!,2,FALSE),"-")</f>
        <v>-</v>
      </c>
      <c r="AR1917" s="13" t="s">
        <v>2394</v>
      </c>
      <c r="AS1917" t="s">
        <v>2397</v>
      </c>
      <c r="AT1917" t="str">
        <f t="shared" si="271"/>
        <v>San Luis - 124 - Ameghino Ameghino 2</v>
      </c>
    </row>
    <row r="1918" spans="1:46" ht="15.75" thickBot="1" x14ac:dyDescent="0.3">
      <c r="A1918" s="47">
        <v>14</v>
      </c>
      <c r="B1918" s="47" t="s">
        <v>1981</v>
      </c>
      <c r="C1918" s="47" t="s">
        <v>2378</v>
      </c>
      <c r="D1918" s="47" t="s">
        <v>1984</v>
      </c>
      <c r="E1918" s="47" t="s">
        <v>172</v>
      </c>
      <c r="F1918" s="47" t="s">
        <v>11249</v>
      </c>
      <c r="G1918" s="47" t="s">
        <v>11250</v>
      </c>
      <c r="H1918" s="47" t="s">
        <v>11251</v>
      </c>
      <c r="I1918" s="47" t="s">
        <v>10769</v>
      </c>
      <c r="J1918" s="47"/>
      <c r="K1918" s="47" t="s">
        <v>14704</v>
      </c>
      <c r="L1918" s="47">
        <v>0.36084404587745672</v>
      </c>
      <c r="M1918" s="47">
        <v>-34.950104600000003</v>
      </c>
      <c r="N1918" s="47">
        <v>-62.223073499999998</v>
      </c>
      <c r="O1918" s="47" t="s">
        <v>17159</v>
      </c>
      <c r="P1918" s="47">
        <v>1</v>
      </c>
      <c r="Q1918">
        <v>16</v>
      </c>
      <c r="S1918" s="23" t="s">
        <v>2347</v>
      </c>
      <c r="T1918" t="str">
        <f t="shared" si="265"/>
        <v>14</v>
      </c>
      <c r="V1918" t="str">
        <f>+VLOOKUP(B1918,MARCO!E:E,1,FALSE)</f>
        <v>Florentino Ameghino</v>
      </c>
      <c r="W1918" t="s">
        <v>134</v>
      </c>
      <c r="X1918" t="s">
        <v>134</v>
      </c>
      <c r="Y1918" t="str">
        <f t="shared" si="266"/>
        <v>R 14 - D 128 - 451 - 4673</v>
      </c>
      <c r="Z1918" t="s">
        <v>20</v>
      </c>
      <c r="AA1918" t="s">
        <v>2349</v>
      </c>
      <c r="AB1918" t="s">
        <v>21</v>
      </c>
      <c r="AD1918" t="str">
        <f t="shared" si="267"/>
        <v>Almafuerte</v>
      </c>
      <c r="AE1918" t="s">
        <v>22</v>
      </c>
      <c r="AF1918" t="s">
        <v>23</v>
      </c>
      <c r="AG1918" t="s">
        <v>26</v>
      </c>
      <c r="AH1918" t="s">
        <v>2348</v>
      </c>
      <c r="AI1918" s="13">
        <f t="shared" si="268"/>
        <v>16</v>
      </c>
      <c r="AJ1918" s="13">
        <f t="shared" si="269"/>
        <v>1</v>
      </c>
      <c r="AK1918" s="21">
        <v>1</v>
      </c>
      <c r="AM1918" t="s">
        <v>2154</v>
      </c>
      <c r="AN1918" t="str">
        <f t="shared" si="263"/>
        <v>R14</v>
      </c>
      <c r="AO1918" s="20" t="str">
        <f t="shared" si="264"/>
        <v>FINES_R14</v>
      </c>
      <c r="AP1918" s="25">
        <f t="shared" si="270"/>
        <v>0.36084404587745672</v>
      </c>
      <c r="AQ1918" s="24" t="str">
        <f>+IFERROR(VLOOKUP(Y1918,#REF!,2,FALSE),"-")</f>
        <v>-</v>
      </c>
      <c r="AR1918" s="13" t="s">
        <v>2394</v>
      </c>
      <c r="AS1918" t="s">
        <v>2397</v>
      </c>
      <c r="AT1918" t="str">
        <f t="shared" si="271"/>
        <v>Sin Direccion - SIN NUMERO - Porvenir Almafuerte</v>
      </c>
    </row>
    <row r="1919" spans="1:46" ht="15.75" thickBot="1" x14ac:dyDescent="0.3">
      <c r="A1919" s="47">
        <v>14</v>
      </c>
      <c r="B1919" s="47" t="s">
        <v>517</v>
      </c>
      <c r="C1919" s="47" t="s">
        <v>2378</v>
      </c>
      <c r="D1919" s="47" t="s">
        <v>523</v>
      </c>
      <c r="E1919" s="47" t="s">
        <v>180</v>
      </c>
      <c r="F1919" s="47" t="s">
        <v>11253</v>
      </c>
      <c r="G1919" s="47" t="s">
        <v>11254</v>
      </c>
      <c r="H1919" s="47" t="s">
        <v>11255</v>
      </c>
      <c r="I1919" s="47" t="s">
        <v>10769</v>
      </c>
      <c r="J1919" s="47"/>
      <c r="K1919" s="47" t="s">
        <v>14705</v>
      </c>
      <c r="L1919" s="47">
        <v>0.31001186370849609</v>
      </c>
      <c r="M1919" s="47">
        <v>-37.175830610643999</v>
      </c>
      <c r="N1919" s="47">
        <v>-62.763647978549997</v>
      </c>
      <c r="O1919" s="47" t="s">
        <v>17160</v>
      </c>
      <c r="P1919" s="47">
        <v>1</v>
      </c>
      <c r="Q1919">
        <v>19</v>
      </c>
      <c r="S1919" s="23" t="s">
        <v>2347</v>
      </c>
      <c r="T1919" t="str">
        <f t="shared" si="265"/>
        <v>14</v>
      </c>
      <c r="V1919" t="str">
        <f>+VLOOKUP(B1919,MARCO!E:E,1,FALSE)</f>
        <v>Chacabuco</v>
      </c>
      <c r="W1919" t="s">
        <v>134</v>
      </c>
      <c r="X1919" t="s">
        <v>134</v>
      </c>
      <c r="Y1919" t="str">
        <f t="shared" si="266"/>
        <v>R 14 - D 26 - 451 - 1402</v>
      </c>
      <c r="Z1919" t="s">
        <v>20</v>
      </c>
      <c r="AA1919" t="s">
        <v>2349</v>
      </c>
      <c r="AB1919" t="s">
        <v>21</v>
      </c>
      <c r="AD1919" t="str">
        <f t="shared" si="267"/>
        <v>E.p. 11</v>
      </c>
      <c r="AE1919" t="s">
        <v>22</v>
      </c>
      <c r="AF1919" t="s">
        <v>23</v>
      </c>
      <c r="AG1919" t="s">
        <v>26</v>
      </c>
      <c r="AH1919" t="s">
        <v>2348</v>
      </c>
      <c r="AI1919" s="13">
        <f t="shared" si="268"/>
        <v>19</v>
      </c>
      <c r="AJ1919" s="13">
        <f t="shared" si="269"/>
        <v>1</v>
      </c>
      <c r="AK1919" s="21">
        <v>1</v>
      </c>
      <c r="AM1919" t="s">
        <v>2154</v>
      </c>
      <c r="AN1919" t="str">
        <f t="shared" si="263"/>
        <v>R14</v>
      </c>
      <c r="AO1919" s="20" t="str">
        <f t="shared" si="264"/>
        <v>FINES_R14</v>
      </c>
      <c r="AP1919" s="25">
        <f t="shared" si="270"/>
        <v>0.31001186370849609</v>
      </c>
      <c r="AQ1919" s="24" t="str">
        <f>+IFERROR(VLOOKUP(Y1919,#REF!,2,FALSE),"-")</f>
        <v>-</v>
      </c>
      <c r="AR1919" s="13" t="s">
        <v>2394</v>
      </c>
      <c r="AS1919" t="s">
        <v>2398</v>
      </c>
      <c r="AT1919" t="str">
        <f t="shared" si="271"/>
        <v>Urquiza Y Mitre - Rawson</v>
      </c>
    </row>
    <row r="1920" spans="1:46" ht="15.75" thickBot="1" x14ac:dyDescent="0.3">
      <c r="A1920" s="47">
        <v>14</v>
      </c>
      <c r="B1920" s="47" t="s">
        <v>517</v>
      </c>
      <c r="C1920" s="47" t="s">
        <v>2378</v>
      </c>
      <c r="D1920" s="47" t="s">
        <v>523</v>
      </c>
      <c r="E1920" s="47" t="s">
        <v>180</v>
      </c>
      <c r="F1920" s="47" t="s">
        <v>11257</v>
      </c>
      <c r="G1920" s="47" t="s">
        <v>11258</v>
      </c>
      <c r="H1920" s="47" t="s">
        <v>11259</v>
      </c>
      <c r="I1920" s="47" t="s">
        <v>10769</v>
      </c>
      <c r="J1920" s="47"/>
      <c r="K1920" s="47" t="s">
        <v>14706</v>
      </c>
      <c r="L1920" s="47">
        <v>0.4423985481262207</v>
      </c>
      <c r="M1920" s="47">
        <v>-34.628516599999998</v>
      </c>
      <c r="N1920" s="47">
        <v>-60.462642000000002</v>
      </c>
      <c r="O1920" s="47" t="s">
        <v>17161</v>
      </c>
      <c r="P1920" s="47">
        <v>1</v>
      </c>
      <c r="Q1920">
        <v>20</v>
      </c>
      <c r="S1920" s="23" t="s">
        <v>2347</v>
      </c>
      <c r="T1920" t="str">
        <f t="shared" si="265"/>
        <v>14</v>
      </c>
      <c r="V1920" t="str">
        <f>+VLOOKUP(B1920,MARCO!E:E,1,FALSE)</f>
        <v>Chacabuco</v>
      </c>
      <c r="W1920" t="s">
        <v>134</v>
      </c>
      <c r="X1920" t="s">
        <v>134</v>
      </c>
      <c r="Y1920" t="str">
        <f t="shared" si="266"/>
        <v>R 14 - D 26 - 451 - 1398</v>
      </c>
      <c r="Z1920" t="s">
        <v>20</v>
      </c>
      <c r="AA1920" t="s">
        <v>2349</v>
      </c>
      <c r="AB1920" t="s">
        <v>21</v>
      </c>
      <c r="AD1920" t="str">
        <f t="shared" si="267"/>
        <v>Los Misioneros</v>
      </c>
      <c r="AE1920" t="s">
        <v>22</v>
      </c>
      <c r="AF1920" t="s">
        <v>23</v>
      </c>
      <c r="AG1920" t="s">
        <v>26</v>
      </c>
      <c r="AH1920" t="s">
        <v>2348</v>
      </c>
      <c r="AI1920" s="13">
        <f t="shared" si="268"/>
        <v>20</v>
      </c>
      <c r="AJ1920" s="13">
        <f t="shared" si="269"/>
        <v>1</v>
      </c>
      <c r="AK1920" s="21">
        <v>1</v>
      </c>
      <c r="AM1920" t="s">
        <v>2154</v>
      </c>
      <c r="AN1920" t="str">
        <f t="shared" si="263"/>
        <v>R14</v>
      </c>
      <c r="AO1920" s="20" t="str">
        <f t="shared" si="264"/>
        <v>FINES_R14</v>
      </c>
      <c r="AP1920" s="25">
        <f t="shared" si="270"/>
        <v>0.4423985481262207</v>
      </c>
      <c r="AQ1920" s="24" t="str">
        <f>+IFERROR(VLOOKUP(Y1920,#REF!,2,FALSE),"-")</f>
        <v>-</v>
      </c>
      <c r="AR1920" s="13" t="s">
        <v>2394</v>
      </c>
      <c r="AS1920" t="s">
        <v>2397</v>
      </c>
      <c r="AT1920" t="str">
        <f t="shared" si="271"/>
        <v>Correa - 179 - Chacabuco Chacabuco</v>
      </c>
    </row>
    <row r="1921" spans="1:46" ht="15.75" thickBot="1" x14ac:dyDescent="0.3">
      <c r="A1921" s="47">
        <v>14</v>
      </c>
      <c r="B1921" s="47" t="s">
        <v>637</v>
      </c>
      <c r="C1921" s="47" t="s">
        <v>2378</v>
      </c>
      <c r="D1921" s="47" t="s">
        <v>641</v>
      </c>
      <c r="E1921" s="47" t="s">
        <v>180</v>
      </c>
      <c r="F1921" s="47" t="s">
        <v>11262</v>
      </c>
      <c r="G1921" s="47" t="s">
        <v>4094</v>
      </c>
      <c r="H1921" s="47" t="s">
        <v>11263</v>
      </c>
      <c r="I1921" s="47" t="s">
        <v>10769</v>
      </c>
      <c r="J1921" s="47"/>
      <c r="K1921" s="47" t="s">
        <v>14707</v>
      </c>
      <c r="L1921" s="47">
        <v>0.37766927480697632</v>
      </c>
      <c r="M1921" s="47">
        <v>-34.205272773676</v>
      </c>
      <c r="N1921" s="47">
        <v>-61.357388833015001</v>
      </c>
      <c r="O1921" s="47" t="s">
        <v>17162</v>
      </c>
      <c r="P1921" s="47">
        <v>1</v>
      </c>
      <c r="Q1921">
        <v>19</v>
      </c>
      <c r="S1921" s="23" t="s">
        <v>2347</v>
      </c>
      <c r="T1921" t="str">
        <f t="shared" si="265"/>
        <v>14</v>
      </c>
      <c r="V1921" t="str">
        <f>+VLOOKUP(B1921,MARCO!E:E,1,FALSE)</f>
        <v>General Arenales</v>
      </c>
      <c r="W1921" t="s">
        <v>134</v>
      </c>
      <c r="X1921" t="s">
        <v>134</v>
      </c>
      <c r="Y1921" t="str">
        <f t="shared" si="266"/>
        <v>R 14 - D 35 - 451 - 4308</v>
      </c>
      <c r="Z1921" t="s">
        <v>20</v>
      </c>
      <c r="AA1921" t="s">
        <v>2349</v>
      </c>
      <c r="AB1921" t="s">
        <v>21</v>
      </c>
      <c r="AD1921" t="str">
        <f t="shared" si="267"/>
        <v>E.e.s. N° 4</v>
      </c>
      <c r="AE1921" t="s">
        <v>22</v>
      </c>
      <c r="AF1921" t="s">
        <v>23</v>
      </c>
      <c r="AG1921" t="s">
        <v>26</v>
      </c>
      <c r="AH1921" t="s">
        <v>2348</v>
      </c>
      <c r="AI1921" s="13">
        <f t="shared" si="268"/>
        <v>19</v>
      </c>
      <c r="AJ1921" s="13">
        <f t="shared" si="269"/>
        <v>1</v>
      </c>
      <c r="AK1921" s="21">
        <v>1</v>
      </c>
      <c r="AM1921" t="s">
        <v>2154</v>
      </c>
      <c r="AN1921" t="str">
        <f t="shared" si="263"/>
        <v>R14</v>
      </c>
      <c r="AO1921" s="20" t="str">
        <f t="shared" si="264"/>
        <v>FINES_R14</v>
      </c>
      <c r="AP1921" s="25">
        <f t="shared" si="270"/>
        <v>0.37766927480697632</v>
      </c>
      <c r="AQ1921" s="24" t="str">
        <f>+IFERROR(VLOOKUP(Y1921,#REF!,2,FALSE),"-")</f>
        <v>-</v>
      </c>
      <c r="AR1921" s="13" t="s">
        <v>2394</v>
      </c>
      <c r="AS1921" t="s">
        <v>2397</v>
      </c>
      <c r="AT1921" t="str">
        <f t="shared" si="271"/>
        <v>Mariano Moreno - 381 e/ Rivadavia y Chile - Arribeños Centro</v>
      </c>
    </row>
    <row r="1922" spans="1:46" ht="15.75" thickBot="1" x14ac:dyDescent="0.3">
      <c r="A1922" s="47">
        <v>14</v>
      </c>
      <c r="B1922" s="47" t="s">
        <v>829</v>
      </c>
      <c r="C1922" s="47" t="s">
        <v>2378</v>
      </c>
      <c r="D1922" s="47" t="s">
        <v>831</v>
      </c>
      <c r="E1922" s="47" t="s">
        <v>832</v>
      </c>
      <c r="F1922" s="47" t="s">
        <v>11270</v>
      </c>
      <c r="G1922" s="47" t="s">
        <v>5147</v>
      </c>
      <c r="H1922" s="47" t="s">
        <v>11271</v>
      </c>
      <c r="I1922" s="47" t="s">
        <v>10769</v>
      </c>
      <c r="J1922" s="47"/>
      <c r="K1922" s="47" t="s">
        <v>14708</v>
      </c>
      <c r="L1922" s="47">
        <v>0.5029531717300415</v>
      </c>
      <c r="M1922" s="47">
        <v>-34.996008395681002</v>
      </c>
      <c r="N1922" s="47">
        <v>-61.035009697562003</v>
      </c>
      <c r="O1922" s="47" t="s">
        <v>17163</v>
      </c>
      <c r="P1922" s="47">
        <v>1</v>
      </c>
      <c r="Q1922">
        <v>20</v>
      </c>
      <c r="S1922" s="23" t="s">
        <v>2347</v>
      </c>
      <c r="T1922" t="str">
        <f t="shared" si="265"/>
        <v>14</v>
      </c>
      <c r="V1922" t="str">
        <f>+VLOOKUP(B1922,MARCO!E:E,1,FALSE)</f>
        <v>General Viamonte</v>
      </c>
      <c r="W1922" t="s">
        <v>134</v>
      </c>
      <c r="X1922" t="s">
        <v>134</v>
      </c>
      <c r="Y1922" t="str">
        <f t="shared" si="266"/>
        <v>R 14 - D 48 - 451 - 4506</v>
      </c>
      <c r="Z1922" t="s">
        <v>20</v>
      </c>
      <c r="AA1922" t="s">
        <v>2349</v>
      </c>
      <c r="AB1922" t="s">
        <v>21</v>
      </c>
      <c r="AD1922" t="str">
        <f t="shared" si="267"/>
        <v>Sindicato De Trabajadores Municipales</v>
      </c>
      <c r="AE1922" t="s">
        <v>22</v>
      </c>
      <c r="AF1922" t="s">
        <v>23</v>
      </c>
      <c r="AG1922" t="s">
        <v>26</v>
      </c>
      <c r="AH1922" t="s">
        <v>2348</v>
      </c>
      <c r="AI1922" s="13">
        <f t="shared" si="268"/>
        <v>20</v>
      </c>
      <c r="AJ1922" s="13">
        <f t="shared" si="269"/>
        <v>1</v>
      </c>
      <c r="AK1922" s="21">
        <v>1</v>
      </c>
      <c r="AM1922" t="s">
        <v>2154</v>
      </c>
      <c r="AN1922" t="str">
        <f t="shared" si="263"/>
        <v>R14</v>
      </c>
      <c r="AO1922" s="20" t="str">
        <f t="shared" si="264"/>
        <v>FINES_R14</v>
      </c>
      <c r="AP1922" s="25">
        <f t="shared" si="270"/>
        <v>0.5029531717300415</v>
      </c>
      <c r="AQ1922" s="24" t="str">
        <f>+IFERROR(VLOOKUP(Y1922,#REF!,2,FALSE),"-")</f>
        <v>-</v>
      </c>
      <c r="AR1922" s="13" t="s">
        <v>2394</v>
      </c>
      <c r="AS1922" t="s">
        <v>2398</v>
      </c>
      <c r="AT1922" t="str">
        <f t="shared" si="271"/>
        <v>Almirante Brown Y Belgrano - e/ Belgrano y Rivadavia - Los Toldos Centro</v>
      </c>
    </row>
    <row r="1923" spans="1:46" ht="15.75" thickBot="1" x14ac:dyDescent="0.3">
      <c r="A1923" s="47">
        <v>14</v>
      </c>
      <c r="B1923" s="47" t="s">
        <v>829</v>
      </c>
      <c r="C1923" s="47" t="s">
        <v>2378</v>
      </c>
      <c r="D1923" s="47" t="s">
        <v>831</v>
      </c>
      <c r="E1923" s="47" t="s">
        <v>832</v>
      </c>
      <c r="F1923" s="47" t="s">
        <v>11273</v>
      </c>
      <c r="G1923" s="47" t="s">
        <v>11274</v>
      </c>
      <c r="H1923" s="47" t="s">
        <v>11275</v>
      </c>
      <c r="I1923" s="47" t="s">
        <v>10769</v>
      </c>
      <c r="J1923" s="47"/>
      <c r="K1923" s="47" t="s">
        <v>14709</v>
      </c>
      <c r="L1923" s="47">
        <v>0.50997638702392578</v>
      </c>
      <c r="M1923" s="47">
        <v>-35.031793447336</v>
      </c>
      <c r="N1923" s="47">
        <v>-60.864731450417999</v>
      </c>
      <c r="O1923" s="47" t="s">
        <v>17164</v>
      </c>
      <c r="P1923" s="47">
        <v>1</v>
      </c>
      <c r="Q1923">
        <v>15</v>
      </c>
      <c r="S1923" s="23" t="s">
        <v>2347</v>
      </c>
      <c r="T1923" t="str">
        <f t="shared" si="265"/>
        <v>14</v>
      </c>
      <c r="V1923" t="str">
        <f>+VLOOKUP(B1923,MARCO!E:E,1,FALSE)</f>
        <v>General Viamonte</v>
      </c>
      <c r="W1923" t="s">
        <v>134</v>
      </c>
      <c r="X1923" t="s">
        <v>134</v>
      </c>
      <c r="Y1923" t="str">
        <f t="shared" si="266"/>
        <v>R 14 - D 48 - 451 - 4507</v>
      </c>
      <c r="Z1923" t="s">
        <v>20</v>
      </c>
      <c r="AA1923" t="s">
        <v>2349</v>
      </c>
      <c r="AB1923" t="s">
        <v>21</v>
      </c>
      <c r="AD1923" t="str">
        <f t="shared" si="267"/>
        <v>San Emilio</v>
      </c>
      <c r="AE1923" t="s">
        <v>22</v>
      </c>
      <c r="AF1923" t="s">
        <v>23</v>
      </c>
      <c r="AG1923" t="s">
        <v>26</v>
      </c>
      <c r="AH1923" t="s">
        <v>2348</v>
      </c>
      <c r="AI1923" s="13">
        <f t="shared" si="268"/>
        <v>15</v>
      </c>
      <c r="AJ1923" s="13">
        <f t="shared" si="269"/>
        <v>1</v>
      </c>
      <c r="AK1923" s="21">
        <v>1</v>
      </c>
      <c r="AM1923" t="s">
        <v>2154</v>
      </c>
      <c r="AN1923" t="str">
        <f t="shared" ref="AN1923:AN1986" si="272">+IF(AM1923="","",IF(AM1923="FINES",CONCATENATE("R",IF(OR(T1923="16",T1923="21",T1923="22",T1923="23"),"16212223",IF(OR(T1923="15",T1923="17",T1923="24",T1923="25"),"15172425",T1923))),IF(AM1923="CEBAS","UNICO",IF(VALUE(T1923)&lt;=11,"AMBA","INTERIOR"))))</f>
        <v>R14</v>
      </c>
      <c r="AO1923" s="20" t="str">
        <f t="shared" ref="AO1923:AO1986" si="273">+IF(AM1923="","-",CONCATENATE(AM1923,"_",AN1923))</f>
        <v>FINES_R14</v>
      </c>
      <c r="AP1923" s="25">
        <f t="shared" si="270"/>
        <v>0.50997638702392578</v>
      </c>
      <c r="AQ1923" s="24" t="str">
        <f>+IFERROR(VLOOKUP(Y1923,#REF!,2,FALSE),"-")</f>
        <v>-</v>
      </c>
      <c r="AR1923" s="13" t="s">
        <v>2394</v>
      </c>
      <c r="AS1923" t="s">
        <v>2398</v>
      </c>
      <c r="AT1923" t="str">
        <f t="shared" si="271"/>
        <v>Belgrano - 145 - San Emilio</v>
      </c>
    </row>
    <row r="1924" spans="1:46" ht="15.75" thickBot="1" x14ac:dyDescent="0.3">
      <c r="A1924" s="47">
        <v>14</v>
      </c>
      <c r="B1924" s="47" t="s">
        <v>857</v>
      </c>
      <c r="C1924" s="47" t="s">
        <v>2378</v>
      </c>
      <c r="D1924" s="47" t="s">
        <v>867</v>
      </c>
      <c r="E1924" s="47" t="s">
        <v>868</v>
      </c>
      <c r="F1924" s="47" t="s">
        <v>11277</v>
      </c>
      <c r="G1924" s="47" t="s">
        <v>11278</v>
      </c>
      <c r="H1924" s="47" t="s">
        <v>11279</v>
      </c>
      <c r="I1924" s="47" t="s">
        <v>10769</v>
      </c>
      <c r="J1924" s="47" t="s">
        <v>11281</v>
      </c>
      <c r="K1924" s="47" t="s">
        <v>14710</v>
      </c>
      <c r="L1924" s="47">
        <v>0.19281250238418579</v>
      </c>
      <c r="M1924" s="47">
        <v>-34.587836994131997</v>
      </c>
      <c r="N1924" s="47">
        <v>-60.943074971877003</v>
      </c>
      <c r="O1924" s="47" t="s">
        <v>17165</v>
      </c>
      <c r="P1924" s="47">
        <v>1</v>
      </c>
      <c r="Q1924">
        <v>21</v>
      </c>
      <c r="S1924" s="23" t="s">
        <v>2347</v>
      </c>
      <c r="T1924" t="str">
        <f t="shared" ref="T1924:T1987" si="274">+CONCATENATE(IF(A1924&lt;10,"0",""),A1924)</f>
        <v>14</v>
      </c>
      <c r="V1924" t="str">
        <f>+VLOOKUP(B1924,MARCO!E:E,1,FALSE)</f>
        <v>Junín</v>
      </c>
      <c r="W1924" t="s">
        <v>134</v>
      </c>
      <c r="X1924" t="s">
        <v>134</v>
      </c>
      <c r="Y1924" t="str">
        <f t="shared" ref="Y1924:Y1987" si="275">+F1924</f>
        <v>R 14 - D 53 - 451 - 3450</v>
      </c>
      <c r="Z1924" t="s">
        <v>20</v>
      </c>
      <c r="AA1924" t="s">
        <v>2349</v>
      </c>
      <c r="AB1924" t="s">
        <v>21</v>
      </c>
      <c r="AD1924" t="str">
        <f t="shared" ref="AD1924:AD1987" si="276">+G1924</f>
        <v>A.l.p.i</v>
      </c>
      <c r="AE1924" t="s">
        <v>22</v>
      </c>
      <c r="AF1924" t="s">
        <v>23</v>
      </c>
      <c r="AG1924" t="s">
        <v>26</v>
      </c>
      <c r="AH1924" t="s">
        <v>2348</v>
      </c>
      <c r="AI1924" s="13">
        <f t="shared" ref="AI1924:AI1987" si="277">+Q1924</f>
        <v>21</v>
      </c>
      <c r="AJ1924" s="13">
        <f t="shared" ref="AJ1924:AJ1987" si="278">+P1924</f>
        <v>1</v>
      </c>
      <c r="AK1924" s="21">
        <v>1</v>
      </c>
      <c r="AM1924" t="s">
        <v>2154</v>
      </c>
      <c r="AN1924" t="str">
        <f t="shared" si="272"/>
        <v>R14</v>
      </c>
      <c r="AO1924" s="20" t="str">
        <f t="shared" si="273"/>
        <v>FINES_R14</v>
      </c>
      <c r="AP1924" s="25">
        <f t="shared" ref="AP1924:AP1987" si="279">+L1924</f>
        <v>0.19281250238418579</v>
      </c>
      <c r="AQ1924" s="24" t="str">
        <f>+IFERROR(VLOOKUP(Y1924,#REF!,2,FALSE),"-")</f>
        <v>-</v>
      </c>
      <c r="AR1924" s="13" t="s">
        <v>2394</v>
      </c>
      <c r="AS1924" t="s">
        <v>2398</v>
      </c>
      <c r="AT1924" t="str">
        <f t="shared" ref="AT1924:AT1987" si="280">+H1924</f>
        <v>Carlos Pellegrini - 279 e/ Italia y Bernardo De Irigoyen - Junin Junin</v>
      </c>
    </row>
    <row r="1925" spans="1:46" ht="15.75" thickBot="1" x14ac:dyDescent="0.3">
      <c r="A1925" s="47">
        <v>14</v>
      </c>
      <c r="B1925" s="47" t="s">
        <v>857</v>
      </c>
      <c r="C1925" s="47" t="s">
        <v>2378</v>
      </c>
      <c r="D1925" s="47" t="s">
        <v>867</v>
      </c>
      <c r="E1925" s="47" t="s">
        <v>868</v>
      </c>
      <c r="F1925" s="47" t="s">
        <v>11282</v>
      </c>
      <c r="G1925" s="47" t="s">
        <v>11283</v>
      </c>
      <c r="H1925" s="47" t="s">
        <v>11284</v>
      </c>
      <c r="I1925" s="47" t="s">
        <v>10769</v>
      </c>
      <c r="J1925" s="47" t="s">
        <v>11286</v>
      </c>
      <c r="K1925" s="47" t="s">
        <v>14711</v>
      </c>
      <c r="L1925" s="47"/>
      <c r="M1925" s="47">
        <v>-33.079606012013002</v>
      </c>
      <c r="N1925" s="47">
        <v>-68.470762972008004</v>
      </c>
      <c r="O1925" s="47" t="s">
        <v>17166</v>
      </c>
      <c r="P1925" s="47">
        <v>1</v>
      </c>
      <c r="Q1925">
        <v>12</v>
      </c>
      <c r="S1925" s="23" t="s">
        <v>2347</v>
      </c>
      <c r="T1925" t="str">
        <f t="shared" si="274"/>
        <v>14</v>
      </c>
      <c r="V1925" t="str">
        <f>+VLOOKUP(B1925,MARCO!E:E,1,FALSE)</f>
        <v>Junín</v>
      </c>
      <c r="W1925" t="s">
        <v>134</v>
      </c>
      <c r="X1925" t="s">
        <v>134</v>
      </c>
      <c r="Y1925" t="str">
        <f t="shared" si="275"/>
        <v>R 14 - D 53 - 451 - 4410</v>
      </c>
      <c r="Z1925" t="s">
        <v>20</v>
      </c>
      <c r="AA1925" t="s">
        <v>2349</v>
      </c>
      <c r="AB1925" t="s">
        <v>21</v>
      </c>
      <c r="AD1925" t="str">
        <f t="shared" si="276"/>
        <v>Viento Del Sur</v>
      </c>
      <c r="AE1925" t="s">
        <v>22</v>
      </c>
      <c r="AF1925" t="s">
        <v>23</v>
      </c>
      <c r="AG1925" t="s">
        <v>26</v>
      </c>
      <c r="AH1925" t="s">
        <v>2348</v>
      </c>
      <c r="AI1925" s="13">
        <f t="shared" si="277"/>
        <v>12</v>
      </c>
      <c r="AJ1925" s="13">
        <f t="shared" si="278"/>
        <v>1</v>
      </c>
      <c r="AK1925" s="21">
        <v>1</v>
      </c>
      <c r="AM1925" t="s">
        <v>2154</v>
      </c>
      <c r="AN1925" t="str">
        <f t="shared" si="272"/>
        <v>R14</v>
      </c>
      <c r="AO1925" s="20" t="str">
        <f t="shared" si="273"/>
        <v>FINES_R14</v>
      </c>
      <c r="AP1925" s="25">
        <f t="shared" si="279"/>
        <v>0</v>
      </c>
      <c r="AQ1925" s="24" t="str">
        <f>+IFERROR(VLOOKUP(Y1925,#REF!,2,FALSE),"-")</f>
        <v>-</v>
      </c>
      <c r="AR1925" s="13" t="s">
        <v>2394</v>
      </c>
      <c r="AS1925" t="s">
        <v>2398</v>
      </c>
      <c r="AT1925" t="str">
        <f t="shared" si="280"/>
        <v>Levalle - 273 e/ Chacabuco y 9 De Julio - Junin Junin</v>
      </c>
    </row>
    <row r="1926" spans="1:46" ht="15.75" thickBot="1" x14ac:dyDescent="0.3">
      <c r="A1926" s="47">
        <v>14</v>
      </c>
      <c r="B1926" s="47" t="s">
        <v>857</v>
      </c>
      <c r="C1926" s="47" t="s">
        <v>2378</v>
      </c>
      <c r="D1926" s="47" t="s">
        <v>867</v>
      </c>
      <c r="E1926" s="47" t="s">
        <v>868</v>
      </c>
      <c r="F1926" s="47" t="s">
        <v>11287</v>
      </c>
      <c r="G1926" s="47" t="s">
        <v>11288</v>
      </c>
      <c r="H1926" s="47" t="s">
        <v>11289</v>
      </c>
      <c r="I1926" s="47" t="s">
        <v>10769</v>
      </c>
      <c r="J1926" s="47" t="s">
        <v>11288</v>
      </c>
      <c r="K1926" s="47" t="s">
        <v>14712</v>
      </c>
      <c r="L1926" s="47">
        <v>0.61093497276306152</v>
      </c>
      <c r="M1926" s="47">
        <v>-34.571292999999997</v>
      </c>
      <c r="N1926" s="47">
        <v>-60.963883699999997</v>
      </c>
      <c r="O1926" s="47" t="s">
        <v>17167</v>
      </c>
      <c r="P1926" s="47">
        <v>1</v>
      </c>
      <c r="Q1926">
        <v>24</v>
      </c>
      <c r="S1926" s="23" t="s">
        <v>2347</v>
      </c>
      <c r="T1926" t="str">
        <f t="shared" si="274"/>
        <v>14</v>
      </c>
      <c r="V1926" t="str">
        <f>+VLOOKUP(B1926,MARCO!E:E,1,FALSE)</f>
        <v>Junín</v>
      </c>
      <c r="W1926" t="s">
        <v>134</v>
      </c>
      <c r="X1926" t="s">
        <v>134</v>
      </c>
      <c r="Y1926" t="str">
        <f t="shared" si="275"/>
        <v>R 14 - D 53 - 451 - 4411</v>
      </c>
      <c r="Z1926" t="s">
        <v>20</v>
      </c>
      <c r="AA1926" t="s">
        <v>2349</v>
      </c>
      <c r="AB1926" t="s">
        <v>21</v>
      </c>
      <c r="AD1926" t="str">
        <f t="shared" si="276"/>
        <v>Comunidad Terapeutica Hasta El Ultimo Dia</v>
      </c>
      <c r="AE1926" t="s">
        <v>22</v>
      </c>
      <c r="AF1926" t="s">
        <v>23</v>
      </c>
      <c r="AG1926" t="s">
        <v>26</v>
      </c>
      <c r="AH1926" t="s">
        <v>2348</v>
      </c>
      <c r="AI1926" s="13">
        <f t="shared" si="277"/>
        <v>24</v>
      </c>
      <c r="AJ1926" s="13">
        <f t="shared" si="278"/>
        <v>1</v>
      </c>
      <c r="AK1926" s="21">
        <v>1</v>
      </c>
      <c r="AM1926" t="s">
        <v>2154</v>
      </c>
      <c r="AN1926" t="str">
        <f t="shared" si="272"/>
        <v>R14</v>
      </c>
      <c r="AO1926" s="20" t="str">
        <f t="shared" si="273"/>
        <v>FINES_R14</v>
      </c>
      <c r="AP1926" s="25">
        <f t="shared" si="279"/>
        <v>0.61093497276306152</v>
      </c>
      <c r="AQ1926" s="24" t="str">
        <f>+IFERROR(VLOOKUP(Y1926,#REF!,2,FALSE),"-")</f>
        <v>-</v>
      </c>
      <c r="AR1926" s="13" t="s">
        <v>2394</v>
      </c>
      <c r="AS1926" t="s">
        <v>2397</v>
      </c>
      <c r="AT1926" t="str">
        <f t="shared" si="280"/>
        <v>Los Almendros - e/ Los Fresnos y Los Arrayanes - Junin Junin</v>
      </c>
    </row>
    <row r="1927" spans="1:46" ht="15.75" thickBot="1" x14ac:dyDescent="0.3">
      <c r="A1927" s="47">
        <v>14</v>
      </c>
      <c r="B1927" s="47" t="s">
        <v>857</v>
      </c>
      <c r="C1927" s="47" t="s">
        <v>2378</v>
      </c>
      <c r="D1927" s="47" t="s">
        <v>867</v>
      </c>
      <c r="E1927" s="47" t="s">
        <v>868</v>
      </c>
      <c r="F1927" s="47" t="s">
        <v>11291</v>
      </c>
      <c r="G1927" s="47" t="s">
        <v>11292</v>
      </c>
      <c r="H1927" s="47" t="s">
        <v>11293</v>
      </c>
      <c r="I1927" s="47" t="s">
        <v>10769</v>
      </c>
      <c r="J1927" s="47" t="s">
        <v>11295</v>
      </c>
      <c r="K1927" s="47" t="s">
        <v>14713</v>
      </c>
      <c r="L1927" s="47">
        <v>0.1058432310819626</v>
      </c>
      <c r="M1927" s="47">
        <v>-34.586133917135001</v>
      </c>
      <c r="N1927" s="47">
        <v>-60.698252488252997</v>
      </c>
      <c r="O1927" s="47" t="s">
        <v>17168</v>
      </c>
      <c r="P1927" s="47">
        <v>1</v>
      </c>
      <c r="Q1927">
        <v>19</v>
      </c>
      <c r="S1927" s="23" t="s">
        <v>2347</v>
      </c>
      <c r="T1927" t="str">
        <f t="shared" si="274"/>
        <v>14</v>
      </c>
      <c r="V1927" t="str">
        <f>+VLOOKUP(B1927,MARCO!E:E,1,FALSE)</f>
        <v>Junín</v>
      </c>
      <c r="W1927" t="s">
        <v>134</v>
      </c>
      <c r="X1927" t="s">
        <v>134</v>
      </c>
      <c r="Y1927" t="str">
        <f t="shared" si="275"/>
        <v>R 14 - D 53 - 451 - 4412</v>
      </c>
      <c r="Z1927" t="s">
        <v>20</v>
      </c>
      <c r="AA1927" t="s">
        <v>2349</v>
      </c>
      <c r="AB1927" t="s">
        <v>21</v>
      </c>
      <c r="AD1927" t="str">
        <f t="shared" si="276"/>
        <v>Sociedad Italiana</v>
      </c>
      <c r="AE1927" t="s">
        <v>22</v>
      </c>
      <c r="AF1927" t="s">
        <v>23</v>
      </c>
      <c r="AG1927" t="s">
        <v>26</v>
      </c>
      <c r="AH1927" t="s">
        <v>2348</v>
      </c>
      <c r="AI1927" s="13">
        <f t="shared" si="277"/>
        <v>19</v>
      </c>
      <c r="AJ1927" s="13">
        <f t="shared" si="278"/>
        <v>1</v>
      </c>
      <c r="AK1927" s="21">
        <v>1</v>
      </c>
      <c r="AM1927" t="s">
        <v>2154</v>
      </c>
      <c r="AN1927" t="str">
        <f t="shared" si="272"/>
        <v>R14</v>
      </c>
      <c r="AO1927" s="20" t="str">
        <f t="shared" si="273"/>
        <v>FINES_R14</v>
      </c>
      <c r="AP1927" s="25">
        <f t="shared" si="279"/>
        <v>0.1058432310819626</v>
      </c>
      <c r="AQ1927" s="24" t="str">
        <f>+IFERROR(VLOOKUP(Y1927,#REF!,2,FALSE),"-")</f>
        <v>-</v>
      </c>
      <c r="AR1927" s="13" t="s">
        <v>2394</v>
      </c>
      <c r="AS1927" t="s">
        <v>2397</v>
      </c>
      <c r="AT1927" t="str">
        <f t="shared" si="280"/>
        <v>Rivadavia - 381 e/ Avenida San Martin y Mitre - Junin Junin</v>
      </c>
    </row>
    <row r="1928" spans="1:46" ht="15.75" thickBot="1" x14ac:dyDescent="0.3">
      <c r="A1928" s="47">
        <v>14</v>
      </c>
      <c r="B1928" s="47" t="s">
        <v>857</v>
      </c>
      <c r="C1928" s="47" t="s">
        <v>2378</v>
      </c>
      <c r="D1928" s="47" t="s">
        <v>867</v>
      </c>
      <c r="E1928" s="47" t="s">
        <v>868</v>
      </c>
      <c r="F1928" s="47" t="s">
        <v>11296</v>
      </c>
      <c r="G1928" s="47" t="s">
        <v>11297</v>
      </c>
      <c r="H1928" s="47" t="s">
        <v>11298</v>
      </c>
      <c r="I1928" s="47" t="s">
        <v>10769</v>
      </c>
      <c r="J1928" s="47" t="s">
        <v>11297</v>
      </c>
      <c r="K1928" s="47" t="s">
        <v>14714</v>
      </c>
      <c r="L1928" s="47">
        <v>0.38705739378929138</v>
      </c>
      <c r="M1928" s="47">
        <v>-34.583527103338</v>
      </c>
      <c r="N1928" s="47">
        <v>-60.954477210042</v>
      </c>
      <c r="O1928" s="47" t="s">
        <v>17169</v>
      </c>
      <c r="P1928" s="47">
        <v>1</v>
      </c>
      <c r="Q1928">
        <v>26</v>
      </c>
      <c r="S1928" s="23" t="s">
        <v>2347</v>
      </c>
      <c r="T1928" t="str">
        <f t="shared" si="274"/>
        <v>14</v>
      </c>
      <c r="V1928" t="str">
        <f>+VLOOKUP(B1928,MARCO!E:E,1,FALSE)</f>
        <v>Junín</v>
      </c>
      <c r="W1928" t="s">
        <v>134</v>
      </c>
      <c r="X1928" t="s">
        <v>134</v>
      </c>
      <c r="Y1928" t="str">
        <f t="shared" si="275"/>
        <v>R 14 - D 53 - 451 - 4065</v>
      </c>
      <c r="Z1928" t="s">
        <v>20</v>
      </c>
      <c r="AA1928" t="s">
        <v>2349</v>
      </c>
      <c r="AB1928" t="s">
        <v>21</v>
      </c>
      <c r="AD1928" t="str">
        <f t="shared" si="276"/>
        <v>Peronia Educacion</v>
      </c>
      <c r="AE1928" t="s">
        <v>22</v>
      </c>
      <c r="AF1928" t="s">
        <v>23</v>
      </c>
      <c r="AG1928" t="s">
        <v>26</v>
      </c>
      <c r="AH1928" t="s">
        <v>2348</v>
      </c>
      <c r="AI1928" s="13">
        <f t="shared" si="277"/>
        <v>26</v>
      </c>
      <c r="AJ1928" s="13">
        <f t="shared" si="278"/>
        <v>1</v>
      </c>
      <c r="AK1928" s="21">
        <v>1</v>
      </c>
      <c r="AM1928" t="s">
        <v>2154</v>
      </c>
      <c r="AN1928" t="str">
        <f t="shared" si="272"/>
        <v>R14</v>
      </c>
      <c r="AO1928" s="20" t="str">
        <f t="shared" si="273"/>
        <v>FINES_R14</v>
      </c>
      <c r="AP1928" s="25">
        <f t="shared" si="279"/>
        <v>0.38705739378929138</v>
      </c>
      <c r="AQ1928" s="24" t="str">
        <f>+IFERROR(VLOOKUP(Y1928,#REF!,2,FALSE),"-")</f>
        <v>-</v>
      </c>
      <c r="AR1928" s="13" t="s">
        <v>2394</v>
      </c>
      <c r="AS1928" t="s">
        <v>2398</v>
      </c>
      <c r="AT1928" t="str">
        <f t="shared" si="280"/>
        <v>Ituzaingo - 62 e/ Belgrano y Lavalle - Junin Junin</v>
      </c>
    </row>
    <row r="1929" spans="1:46" ht="15.75" thickBot="1" x14ac:dyDescent="0.3">
      <c r="A1929" s="47">
        <v>15</v>
      </c>
      <c r="B1929" s="47" t="s">
        <v>534</v>
      </c>
      <c r="C1929" s="47" t="s">
        <v>2369</v>
      </c>
      <c r="D1929" s="47" t="s">
        <v>541</v>
      </c>
      <c r="E1929" s="47" t="s">
        <v>228</v>
      </c>
      <c r="F1929" s="47" t="s">
        <v>11302</v>
      </c>
      <c r="G1929" s="47" t="s">
        <v>11303</v>
      </c>
      <c r="H1929" s="47" t="s">
        <v>11304</v>
      </c>
      <c r="I1929" s="47" t="s">
        <v>10769</v>
      </c>
      <c r="J1929" s="47"/>
      <c r="K1929" s="47" t="s">
        <v>14715</v>
      </c>
      <c r="L1929" s="47">
        <v>0.39964854717254639</v>
      </c>
      <c r="M1929" s="47">
        <v>-35.094052397223997</v>
      </c>
      <c r="N1929" s="47">
        <v>-59.775553727418</v>
      </c>
      <c r="O1929" s="47" t="s">
        <v>17170</v>
      </c>
      <c r="P1929" s="47">
        <v>1</v>
      </c>
      <c r="Q1929">
        <v>22</v>
      </c>
      <c r="S1929" s="23" t="s">
        <v>2347</v>
      </c>
      <c r="T1929" t="str">
        <f t="shared" si="274"/>
        <v>15</v>
      </c>
      <c r="V1929" t="str">
        <f>+VLOOKUP(B1929,MARCO!E:E,1,FALSE)</f>
        <v>Chivilcoy</v>
      </c>
      <c r="W1929" t="s">
        <v>134</v>
      </c>
      <c r="X1929" t="s">
        <v>134</v>
      </c>
      <c r="Y1929" t="str">
        <f t="shared" si="275"/>
        <v>R 15 - D 28 - 452 - 4332</v>
      </c>
      <c r="Z1929" t="s">
        <v>20</v>
      </c>
      <c r="AA1929" t="s">
        <v>2349</v>
      </c>
      <c r="AB1929" t="s">
        <v>21</v>
      </c>
      <c r="AD1929" t="str">
        <f t="shared" si="276"/>
        <v>Ep 27</v>
      </c>
      <c r="AE1929" t="s">
        <v>22</v>
      </c>
      <c r="AF1929" t="s">
        <v>23</v>
      </c>
      <c r="AG1929" t="s">
        <v>26</v>
      </c>
      <c r="AH1929" t="s">
        <v>2348</v>
      </c>
      <c r="AI1929" s="13">
        <f t="shared" si="277"/>
        <v>22</v>
      </c>
      <c r="AJ1929" s="13">
        <f t="shared" si="278"/>
        <v>1</v>
      </c>
      <c r="AK1929" s="21">
        <v>1</v>
      </c>
      <c r="AM1929" t="s">
        <v>2154</v>
      </c>
      <c r="AN1929" t="str">
        <f t="shared" si="272"/>
        <v>R15172425</v>
      </c>
      <c r="AO1929" s="20" t="str">
        <f t="shared" si="273"/>
        <v>FINES_R15172425</v>
      </c>
      <c r="AP1929" s="25">
        <f t="shared" si="279"/>
        <v>0.39964854717254639</v>
      </c>
      <c r="AQ1929" s="24" t="str">
        <f>+IFERROR(VLOOKUP(Y1929,#REF!,2,FALSE),"-")</f>
        <v>-</v>
      </c>
      <c r="AR1929" s="13" t="s">
        <v>2394</v>
      </c>
      <c r="AS1929" t="s">
        <v>2397</v>
      </c>
      <c r="AT1929" t="str">
        <f t="shared" si="280"/>
        <v>Calle 9 - 163 e/ San Martin y Rivadavia - Moquehua</v>
      </c>
    </row>
    <row r="1930" spans="1:46" ht="15.75" thickBot="1" x14ac:dyDescent="0.3">
      <c r="A1930" s="47">
        <v>16</v>
      </c>
      <c r="B1930" s="47" t="s">
        <v>1743</v>
      </c>
      <c r="C1930" s="47" t="s">
        <v>2378</v>
      </c>
      <c r="D1930" s="47" t="s">
        <v>1751</v>
      </c>
      <c r="E1930" s="47" t="s">
        <v>1752</v>
      </c>
      <c r="F1930" s="47" t="s">
        <v>11307</v>
      </c>
      <c r="G1930" s="47" t="s">
        <v>4507</v>
      </c>
      <c r="H1930" s="47" t="s">
        <v>11308</v>
      </c>
      <c r="I1930" s="47" t="s">
        <v>10769</v>
      </c>
      <c r="J1930" s="47" t="s">
        <v>4507</v>
      </c>
      <c r="K1930" s="47" t="s">
        <v>14716</v>
      </c>
      <c r="L1930" s="47">
        <v>0.2023928165435791</v>
      </c>
      <c r="M1930" s="47">
        <v>-35.980006099999997</v>
      </c>
      <c r="N1930" s="47">
        <v>-62.735756100000003</v>
      </c>
      <c r="O1930" s="47" t="s">
        <v>17171</v>
      </c>
      <c r="P1930" s="47">
        <v>1</v>
      </c>
      <c r="Q1930">
        <v>38</v>
      </c>
      <c r="S1930" s="23" t="s">
        <v>2347</v>
      </c>
      <c r="T1930" t="str">
        <f t="shared" si="274"/>
        <v>16</v>
      </c>
      <c r="V1930" t="str">
        <f>+VLOOKUP(B1930,MARCO!E:E,1,FALSE)</f>
        <v>Trenque Lauquen</v>
      </c>
      <c r="W1930" t="s">
        <v>134</v>
      </c>
      <c r="X1930" t="s">
        <v>134</v>
      </c>
      <c r="Y1930" t="str">
        <f t="shared" si="275"/>
        <v>R 16 - D 106 - 451 - 1317</v>
      </c>
      <c r="Z1930" t="s">
        <v>20</v>
      </c>
      <c r="AA1930" t="s">
        <v>2349</v>
      </c>
      <c r="AB1930" t="s">
        <v>21</v>
      </c>
      <c r="AD1930" t="str">
        <f t="shared" si="276"/>
        <v>Caritas Parroquial</v>
      </c>
      <c r="AE1930" t="s">
        <v>22</v>
      </c>
      <c r="AF1930" t="s">
        <v>23</v>
      </c>
      <c r="AG1930" t="s">
        <v>26</v>
      </c>
      <c r="AH1930" t="s">
        <v>2348</v>
      </c>
      <c r="AI1930" s="13">
        <f t="shared" si="277"/>
        <v>38</v>
      </c>
      <c r="AJ1930" s="13">
        <f t="shared" si="278"/>
        <v>1</v>
      </c>
      <c r="AK1930" s="21">
        <v>1</v>
      </c>
      <c r="AM1930" t="s">
        <v>2154</v>
      </c>
      <c r="AN1930" t="str">
        <f t="shared" si="272"/>
        <v>R16212223</v>
      </c>
      <c r="AO1930" s="20" t="str">
        <f t="shared" si="273"/>
        <v>FINES_R16212223</v>
      </c>
      <c r="AP1930" s="25">
        <f t="shared" si="279"/>
        <v>0.2023928165435791</v>
      </c>
      <c r="AQ1930" s="24" t="str">
        <f>+IFERROR(VLOOKUP(Y1930,#REF!,2,FALSE),"-")</f>
        <v>-</v>
      </c>
      <c r="AR1930" s="13" t="s">
        <v>2394</v>
      </c>
      <c r="AS1930" t="s">
        <v>2398</v>
      </c>
      <c r="AT1930" t="str">
        <f t="shared" si="280"/>
        <v>Pasteur - 540 - Trenque Lauquen Caritas Parroquial</v>
      </c>
    </row>
    <row r="1931" spans="1:46" ht="15.75" thickBot="1" x14ac:dyDescent="0.3">
      <c r="A1931" s="47">
        <v>16</v>
      </c>
      <c r="B1931" s="47" t="s">
        <v>1743</v>
      </c>
      <c r="C1931" s="47" t="s">
        <v>2378</v>
      </c>
      <c r="D1931" s="47" t="s">
        <v>1751</v>
      </c>
      <c r="E1931" s="47" t="s">
        <v>1752</v>
      </c>
      <c r="F1931" s="47" t="s">
        <v>11310</v>
      </c>
      <c r="G1931" s="47" t="s">
        <v>11311</v>
      </c>
      <c r="H1931" s="47" t="s">
        <v>11312</v>
      </c>
      <c r="I1931" s="47" t="s">
        <v>10769</v>
      </c>
      <c r="J1931" s="47"/>
      <c r="K1931" s="47" t="s">
        <v>14717</v>
      </c>
      <c r="L1931" s="47">
        <v>0.28221946954727167</v>
      </c>
      <c r="M1931" s="47">
        <v>-35.853363999999999</v>
      </c>
      <c r="N1931" s="47">
        <v>-62.514083300000003</v>
      </c>
      <c r="O1931" s="47" t="s">
        <v>17172</v>
      </c>
      <c r="P1931" s="47">
        <v>1</v>
      </c>
      <c r="Q1931">
        <v>23</v>
      </c>
      <c r="S1931" s="23" t="s">
        <v>2347</v>
      </c>
      <c r="T1931" t="str">
        <f t="shared" si="274"/>
        <v>16</v>
      </c>
      <c r="V1931" t="str">
        <f>+VLOOKUP(B1931,MARCO!E:E,1,FALSE)</f>
        <v>Trenque Lauquen</v>
      </c>
      <c r="W1931" t="s">
        <v>134</v>
      </c>
      <c r="X1931" t="s">
        <v>134</v>
      </c>
      <c r="Y1931" t="str">
        <f t="shared" si="275"/>
        <v>R 16 - D 106 - 451 - 1316</v>
      </c>
      <c r="Z1931" t="s">
        <v>20</v>
      </c>
      <c r="AA1931" t="s">
        <v>2349</v>
      </c>
      <c r="AB1931" t="s">
        <v>21</v>
      </c>
      <c r="AD1931" t="str">
        <f t="shared" si="276"/>
        <v>Beruti</v>
      </c>
      <c r="AE1931" t="s">
        <v>22</v>
      </c>
      <c r="AF1931" t="s">
        <v>23</v>
      </c>
      <c r="AG1931" t="s">
        <v>26</v>
      </c>
      <c r="AH1931" t="s">
        <v>2348</v>
      </c>
      <c r="AI1931" s="13">
        <f t="shared" si="277"/>
        <v>23</v>
      </c>
      <c r="AJ1931" s="13">
        <f t="shared" si="278"/>
        <v>1</v>
      </c>
      <c r="AK1931" s="21">
        <v>1</v>
      </c>
      <c r="AM1931" t="s">
        <v>2154</v>
      </c>
      <c r="AN1931" t="str">
        <f t="shared" si="272"/>
        <v>R16212223</v>
      </c>
      <c r="AO1931" s="20" t="str">
        <f t="shared" si="273"/>
        <v>FINES_R16212223</v>
      </c>
      <c r="AP1931" s="25">
        <f t="shared" si="279"/>
        <v>0.28221946954727167</v>
      </c>
      <c r="AQ1931" s="24" t="str">
        <f>+IFERROR(VLOOKUP(Y1931,#REF!,2,FALSE),"-")</f>
        <v>-</v>
      </c>
      <c r="AR1931" s="13" t="s">
        <v>2394</v>
      </c>
      <c r="AS1931" t="s">
        <v>2398</v>
      </c>
      <c r="AT1931" t="str">
        <f t="shared" si="280"/>
        <v>Calle 25 - 320 - Trenque Lauquen Beruti</v>
      </c>
    </row>
    <row r="1932" spans="1:46" ht="15.75" thickBot="1" x14ac:dyDescent="0.3">
      <c r="A1932" s="47">
        <v>16</v>
      </c>
      <c r="B1932" s="47" t="s">
        <v>1743</v>
      </c>
      <c r="C1932" s="47" t="s">
        <v>2378</v>
      </c>
      <c r="D1932" s="47" t="s">
        <v>1751</v>
      </c>
      <c r="E1932" s="47" t="s">
        <v>1752</v>
      </c>
      <c r="F1932" s="47" t="s">
        <v>11314</v>
      </c>
      <c r="G1932" s="47" t="s">
        <v>11315</v>
      </c>
      <c r="H1932" s="47" t="s">
        <v>11316</v>
      </c>
      <c r="I1932" s="47" t="s">
        <v>10769</v>
      </c>
      <c r="J1932" s="47"/>
      <c r="K1932" s="47" t="s">
        <v>14718</v>
      </c>
      <c r="L1932" s="47">
        <v>0.2397535443305969</v>
      </c>
      <c r="M1932" s="47">
        <v>-35.979082382274001</v>
      </c>
      <c r="N1932" s="47">
        <v>-62.725723973812997</v>
      </c>
      <c r="O1932" s="47" t="s">
        <v>17173</v>
      </c>
      <c r="P1932" s="47">
        <v>1</v>
      </c>
      <c r="Q1932">
        <v>23</v>
      </c>
      <c r="S1932" s="23" t="s">
        <v>2347</v>
      </c>
      <c r="T1932" t="str">
        <f t="shared" si="274"/>
        <v>16</v>
      </c>
      <c r="V1932" t="str">
        <f>+VLOOKUP(B1932,MARCO!E:E,1,FALSE)</f>
        <v>Trenque Lauquen</v>
      </c>
      <c r="W1932" t="s">
        <v>134</v>
      </c>
      <c r="X1932" t="s">
        <v>134</v>
      </c>
      <c r="Y1932" t="str">
        <f t="shared" si="275"/>
        <v>R 16 - D 106 - 451 - 4511</v>
      </c>
      <c r="Z1932" t="s">
        <v>20</v>
      </c>
      <c r="AA1932" t="s">
        <v>2349</v>
      </c>
      <c r="AB1932" t="s">
        <v>21</v>
      </c>
      <c r="AD1932" t="str">
        <f t="shared" si="276"/>
        <v>Club Atletico Trenque Lauquen</v>
      </c>
      <c r="AE1932" t="s">
        <v>22</v>
      </c>
      <c r="AF1932" t="s">
        <v>23</v>
      </c>
      <c r="AG1932" t="s">
        <v>26</v>
      </c>
      <c r="AH1932" t="s">
        <v>2348</v>
      </c>
      <c r="AI1932" s="13">
        <f t="shared" si="277"/>
        <v>23</v>
      </c>
      <c r="AJ1932" s="13">
        <f t="shared" si="278"/>
        <v>1</v>
      </c>
      <c r="AK1932" s="21">
        <v>1</v>
      </c>
      <c r="AM1932" t="s">
        <v>2154</v>
      </c>
      <c r="AN1932" t="str">
        <f t="shared" si="272"/>
        <v>R16212223</v>
      </c>
      <c r="AO1932" s="20" t="str">
        <f t="shared" si="273"/>
        <v>FINES_R16212223</v>
      </c>
      <c r="AP1932" s="25">
        <f t="shared" si="279"/>
        <v>0.2397535443305969</v>
      </c>
      <c r="AQ1932" s="24" t="str">
        <f>+IFERROR(VLOOKUP(Y1932,#REF!,2,FALSE),"-")</f>
        <v>-</v>
      </c>
      <c r="AR1932" s="13" t="s">
        <v>2394</v>
      </c>
      <c r="AS1932" t="s">
        <v>2397</v>
      </c>
      <c r="AT1932" t="str">
        <f t="shared" si="280"/>
        <v>Belgrano - 1330 e/ L. Scalesse y Levalle - Trenque Lauquen Trenque Lauquen</v>
      </c>
    </row>
    <row r="1933" spans="1:46" ht="15.75" thickBot="1" x14ac:dyDescent="0.3">
      <c r="A1933" s="47">
        <v>16</v>
      </c>
      <c r="B1933" s="47" t="s">
        <v>1945</v>
      </c>
      <c r="C1933" s="47" t="s">
        <v>2378</v>
      </c>
      <c r="D1933" s="47" t="s">
        <v>1947</v>
      </c>
      <c r="E1933" s="47" t="s">
        <v>651</v>
      </c>
      <c r="F1933" s="47" t="s">
        <v>11318</v>
      </c>
      <c r="G1933" s="47" t="s">
        <v>11319</v>
      </c>
      <c r="H1933" s="47" t="s">
        <v>11320</v>
      </c>
      <c r="I1933" s="47" t="s">
        <v>10769</v>
      </c>
      <c r="J1933" s="47"/>
      <c r="K1933" s="47" t="s">
        <v>14719</v>
      </c>
      <c r="L1933" s="47">
        <v>0.24744099378585821</v>
      </c>
      <c r="M1933" s="47">
        <v>-36.754980257501998</v>
      </c>
      <c r="N1933" s="47">
        <v>-62.957704353187999</v>
      </c>
      <c r="O1933" s="47" t="s">
        <v>17174</v>
      </c>
      <c r="P1933" s="47">
        <v>1</v>
      </c>
      <c r="Q1933">
        <v>23</v>
      </c>
      <c r="S1933" s="23" t="s">
        <v>2347</v>
      </c>
      <c r="T1933" t="str">
        <f t="shared" si="274"/>
        <v>16</v>
      </c>
      <c r="V1933" t="str">
        <f>+VLOOKUP(B1933,MARCO!E:E,1,FALSE)</f>
        <v>Salliqueló</v>
      </c>
      <c r="W1933" t="s">
        <v>134</v>
      </c>
      <c r="X1933" t="s">
        <v>134</v>
      </c>
      <c r="Y1933" t="str">
        <f t="shared" si="275"/>
        <v>R 16 - D 120 - 451 - 4529</v>
      </c>
      <c r="Z1933" t="s">
        <v>20</v>
      </c>
      <c r="AA1933" t="s">
        <v>2349</v>
      </c>
      <c r="AB1933" t="s">
        <v>21</v>
      </c>
      <c r="AD1933" t="str">
        <f t="shared" si="276"/>
        <v>Escuela Primaria Nº47</v>
      </c>
      <c r="AE1933" t="s">
        <v>22</v>
      </c>
      <c r="AF1933" t="s">
        <v>23</v>
      </c>
      <c r="AG1933" t="s">
        <v>26</v>
      </c>
      <c r="AH1933" t="s">
        <v>2348</v>
      </c>
      <c r="AI1933" s="13">
        <f t="shared" si="277"/>
        <v>23</v>
      </c>
      <c r="AJ1933" s="13">
        <f t="shared" si="278"/>
        <v>1</v>
      </c>
      <c r="AK1933" s="21">
        <v>1</v>
      </c>
      <c r="AM1933" t="s">
        <v>2154</v>
      </c>
      <c r="AN1933" t="str">
        <f t="shared" si="272"/>
        <v>R16212223</v>
      </c>
      <c r="AO1933" s="20" t="str">
        <f t="shared" si="273"/>
        <v>FINES_R16212223</v>
      </c>
      <c r="AP1933" s="25">
        <f t="shared" si="279"/>
        <v>0.24744099378585821</v>
      </c>
      <c r="AQ1933" s="24" t="str">
        <f>+IFERROR(VLOOKUP(Y1933,#REF!,2,FALSE),"-")</f>
        <v>-</v>
      </c>
      <c r="AR1933" s="13" t="s">
        <v>2394</v>
      </c>
      <c r="AS1933" t="s">
        <v>2397</v>
      </c>
      <c r="AT1933" t="str">
        <f t="shared" si="280"/>
        <v>Italia - 428 - Salliquelo Centro</v>
      </c>
    </row>
    <row r="1934" spans="1:46" ht="15.75" thickBot="1" x14ac:dyDescent="0.3">
      <c r="A1934" s="47">
        <v>16</v>
      </c>
      <c r="B1934" s="47" t="s">
        <v>833</v>
      </c>
      <c r="C1934" s="47" t="s">
        <v>2378</v>
      </c>
      <c r="D1934" s="47" t="s">
        <v>837</v>
      </c>
      <c r="E1934" s="47" t="s">
        <v>180</v>
      </c>
      <c r="F1934" s="47" t="s">
        <v>11322</v>
      </c>
      <c r="G1934" s="47" t="s">
        <v>11323</v>
      </c>
      <c r="H1934" s="47" t="s">
        <v>11324</v>
      </c>
      <c r="I1934" s="47" t="s">
        <v>10769</v>
      </c>
      <c r="J1934" s="47"/>
      <c r="K1934" s="47" t="s">
        <v>14720</v>
      </c>
      <c r="L1934" s="47">
        <v>0.40499198436737061</v>
      </c>
      <c r="M1934" s="47">
        <v>-35.286122718027997</v>
      </c>
      <c r="N1934" s="47">
        <v>-63.366888315079002</v>
      </c>
      <c r="O1934" s="47" t="s">
        <v>17175</v>
      </c>
      <c r="P1934" s="47">
        <v>1</v>
      </c>
      <c r="Q1934">
        <v>15</v>
      </c>
      <c r="S1934" s="23" t="s">
        <v>2347</v>
      </c>
      <c r="T1934" t="str">
        <f t="shared" si="274"/>
        <v>16</v>
      </c>
      <c r="V1934" t="str">
        <f>+VLOOKUP(B1934,MARCO!E:E,1,FALSE)</f>
        <v>General Villegas</v>
      </c>
      <c r="W1934" t="s">
        <v>134</v>
      </c>
      <c r="X1934" t="s">
        <v>134</v>
      </c>
      <c r="Y1934" t="str">
        <f t="shared" si="275"/>
        <v>R 16 - D 49 - 451 - 4510</v>
      </c>
      <c r="Z1934" t="s">
        <v>20</v>
      </c>
      <c r="AA1934" t="s">
        <v>2349</v>
      </c>
      <c r="AB1934" t="s">
        <v>21</v>
      </c>
      <c r="AD1934" t="str">
        <f t="shared" si="276"/>
        <v>Escuela Secundaria N4</v>
      </c>
      <c r="AE1934" t="s">
        <v>22</v>
      </c>
      <c r="AF1934" t="s">
        <v>23</v>
      </c>
      <c r="AG1934" t="s">
        <v>26</v>
      </c>
      <c r="AH1934" t="s">
        <v>2348</v>
      </c>
      <c r="AI1934" s="13">
        <f t="shared" si="277"/>
        <v>15</v>
      </c>
      <c r="AJ1934" s="13">
        <f t="shared" si="278"/>
        <v>1</v>
      </c>
      <c r="AK1934" s="21">
        <v>1</v>
      </c>
      <c r="AM1934" t="s">
        <v>2154</v>
      </c>
      <c r="AN1934" t="str">
        <f t="shared" si="272"/>
        <v>R16212223</v>
      </c>
      <c r="AO1934" s="20" t="str">
        <f t="shared" si="273"/>
        <v>FINES_R16212223</v>
      </c>
      <c r="AP1934" s="25">
        <f t="shared" si="279"/>
        <v>0.40499198436737061</v>
      </c>
      <c r="AQ1934" s="24" t="str">
        <f>+IFERROR(VLOOKUP(Y1934,#REF!,2,FALSE),"-")</f>
        <v>-</v>
      </c>
      <c r="AR1934" s="13" t="s">
        <v>2394</v>
      </c>
      <c r="AS1934" t="s">
        <v>2398</v>
      </c>
      <c r="AT1934" t="str">
        <f t="shared" si="280"/>
        <v>Guemes - Villa Sauze Zona Rural</v>
      </c>
    </row>
    <row r="1935" spans="1:46" ht="15.75" thickBot="1" x14ac:dyDescent="0.3">
      <c r="A1935" s="47">
        <v>16</v>
      </c>
      <c r="B1935" s="47" t="s">
        <v>833</v>
      </c>
      <c r="C1935" s="47" t="s">
        <v>2378</v>
      </c>
      <c r="D1935" s="47" t="s">
        <v>837</v>
      </c>
      <c r="E1935" s="47" t="s">
        <v>180</v>
      </c>
      <c r="F1935" s="47" t="s">
        <v>11326</v>
      </c>
      <c r="G1935" s="47" t="s">
        <v>11327</v>
      </c>
      <c r="H1935" s="47" t="s">
        <v>11328</v>
      </c>
      <c r="I1935" s="47" t="s">
        <v>10769</v>
      </c>
      <c r="J1935" s="47" t="s">
        <v>11327</v>
      </c>
      <c r="K1935" s="47" t="s">
        <v>14721</v>
      </c>
      <c r="L1935" s="47">
        <v>0.41686663031578058</v>
      </c>
      <c r="M1935" s="47">
        <v>-35.036599199999998</v>
      </c>
      <c r="N1935" s="47">
        <v>-63.026561299999997</v>
      </c>
      <c r="O1935" s="47" t="s">
        <v>17176</v>
      </c>
      <c r="P1935" s="47">
        <v>1</v>
      </c>
      <c r="Q1935">
        <v>23</v>
      </c>
      <c r="S1935" s="23" t="s">
        <v>2347</v>
      </c>
      <c r="T1935" t="str">
        <f t="shared" si="274"/>
        <v>16</v>
      </c>
      <c r="V1935" t="str">
        <f>+VLOOKUP(B1935,MARCO!E:E,1,FALSE)</f>
        <v>General Villegas</v>
      </c>
      <c r="W1935" t="s">
        <v>134</v>
      </c>
      <c r="X1935" t="s">
        <v>134</v>
      </c>
      <c r="Y1935" t="str">
        <f t="shared" si="275"/>
        <v>R 16 - D 49 - 451 - 0458</v>
      </c>
      <c r="Z1935" t="s">
        <v>20</v>
      </c>
      <c r="AA1935" t="s">
        <v>2349</v>
      </c>
      <c r="AB1935" t="s">
        <v>21</v>
      </c>
      <c r="AD1935" t="str">
        <f t="shared" si="276"/>
        <v>Club Atletico Villegas</v>
      </c>
      <c r="AE1935" t="s">
        <v>22</v>
      </c>
      <c r="AF1935" t="s">
        <v>23</v>
      </c>
      <c r="AG1935" t="s">
        <v>26</v>
      </c>
      <c r="AH1935" t="s">
        <v>2348</v>
      </c>
      <c r="AI1935" s="13">
        <f t="shared" si="277"/>
        <v>23</v>
      </c>
      <c r="AJ1935" s="13">
        <f t="shared" si="278"/>
        <v>1</v>
      </c>
      <c r="AK1935" s="21">
        <v>1</v>
      </c>
      <c r="AM1935" t="s">
        <v>2154</v>
      </c>
      <c r="AN1935" t="str">
        <f t="shared" si="272"/>
        <v>R16212223</v>
      </c>
      <c r="AO1935" s="20" t="str">
        <f t="shared" si="273"/>
        <v>FINES_R16212223</v>
      </c>
      <c r="AP1935" s="25">
        <f t="shared" si="279"/>
        <v>0.41686663031578058</v>
      </c>
      <c r="AQ1935" s="24" t="str">
        <f>+IFERROR(VLOOKUP(Y1935,#REF!,2,FALSE),"-")</f>
        <v>-</v>
      </c>
      <c r="AR1935" s="13" t="s">
        <v>2394</v>
      </c>
      <c r="AS1935" t="s">
        <v>2397</v>
      </c>
      <c r="AT1935" t="str">
        <f t="shared" si="280"/>
        <v>Las Heras - e/ Av Chasain Sur y Vieytes - General Villegas Centro</v>
      </c>
    </row>
    <row r="1936" spans="1:46" ht="15.75" thickBot="1" x14ac:dyDescent="0.3">
      <c r="A1936" s="47">
        <v>16</v>
      </c>
      <c r="B1936" s="47" t="s">
        <v>833</v>
      </c>
      <c r="C1936" s="47" t="s">
        <v>2378</v>
      </c>
      <c r="D1936" s="47" t="s">
        <v>837</v>
      </c>
      <c r="E1936" s="47" t="s">
        <v>180</v>
      </c>
      <c r="F1936" s="47" t="s">
        <v>11330</v>
      </c>
      <c r="G1936" s="47" t="s">
        <v>11331</v>
      </c>
      <c r="H1936" s="47" t="s">
        <v>11332</v>
      </c>
      <c r="I1936" s="47" t="s">
        <v>10769</v>
      </c>
      <c r="J1936" s="47" t="s">
        <v>11331</v>
      </c>
      <c r="K1936" s="47" t="s">
        <v>14722</v>
      </c>
      <c r="L1936" s="47">
        <v>0.25982540845870972</v>
      </c>
      <c r="M1936" s="47">
        <v>-34.674760704594</v>
      </c>
      <c r="N1936" s="47">
        <v>-63.370215303221897</v>
      </c>
      <c r="O1936" s="47" t="s">
        <v>17177</v>
      </c>
      <c r="P1936" s="47">
        <v>1</v>
      </c>
      <c r="Q1936">
        <v>23</v>
      </c>
      <c r="S1936" s="23" t="s">
        <v>2347</v>
      </c>
      <c r="T1936" t="str">
        <f t="shared" si="274"/>
        <v>16</v>
      </c>
      <c r="V1936" t="str">
        <f>+VLOOKUP(B1936,MARCO!E:E,1,FALSE)</f>
        <v>General Villegas</v>
      </c>
      <c r="W1936" t="s">
        <v>134</v>
      </c>
      <c r="X1936" t="s">
        <v>134</v>
      </c>
      <c r="Y1936" t="str">
        <f t="shared" si="275"/>
        <v>R 16 - D 49 - 451 - 2134</v>
      </c>
      <c r="Z1936" t="s">
        <v>20</v>
      </c>
      <c r="AA1936" t="s">
        <v>2349</v>
      </c>
      <c r="AB1936" t="s">
        <v>21</v>
      </c>
      <c r="AD1936" t="str">
        <f t="shared" si="276"/>
        <v>Escuela Secundaria Nº3</v>
      </c>
      <c r="AE1936" t="s">
        <v>22</v>
      </c>
      <c r="AF1936" t="s">
        <v>23</v>
      </c>
      <c r="AG1936" t="s">
        <v>26</v>
      </c>
      <c r="AH1936" t="s">
        <v>2348</v>
      </c>
      <c r="AI1936" s="13">
        <f t="shared" si="277"/>
        <v>23</v>
      </c>
      <c r="AJ1936" s="13">
        <f t="shared" si="278"/>
        <v>1</v>
      </c>
      <c r="AK1936" s="21">
        <v>1</v>
      </c>
      <c r="AM1936" t="s">
        <v>2154</v>
      </c>
      <c r="AN1936" t="str">
        <f t="shared" si="272"/>
        <v>R16212223</v>
      </c>
      <c r="AO1936" s="20" t="str">
        <f t="shared" si="273"/>
        <v>FINES_R16212223</v>
      </c>
      <c r="AP1936" s="25">
        <f t="shared" si="279"/>
        <v>0.25982540845870972</v>
      </c>
      <c r="AQ1936" s="24" t="str">
        <f>+IFERROR(VLOOKUP(Y1936,#REF!,2,FALSE),"-")</f>
        <v>-</v>
      </c>
      <c r="AR1936" s="13" t="s">
        <v>2394</v>
      </c>
      <c r="AS1936" t="s">
        <v>2398</v>
      </c>
      <c r="AT1936" t="str">
        <f t="shared" si="280"/>
        <v>Dr Vega - 1018 - Coronel Charlone Centro</v>
      </c>
    </row>
    <row r="1937" spans="1:46" ht="15.75" thickBot="1" x14ac:dyDescent="0.3">
      <c r="A1937" s="47">
        <v>16</v>
      </c>
      <c r="B1937" s="47" t="s">
        <v>833</v>
      </c>
      <c r="C1937" s="47" t="s">
        <v>2378</v>
      </c>
      <c r="D1937" s="47" t="s">
        <v>837</v>
      </c>
      <c r="E1937" s="47" t="s">
        <v>180</v>
      </c>
      <c r="F1937" s="47" t="s">
        <v>11334</v>
      </c>
      <c r="G1937" s="47" t="s">
        <v>11335</v>
      </c>
      <c r="H1937" s="47" t="s">
        <v>11336</v>
      </c>
      <c r="I1937" s="47" t="s">
        <v>10769</v>
      </c>
      <c r="J1937" s="47" t="s">
        <v>11335</v>
      </c>
      <c r="K1937" s="47" t="s">
        <v>14723</v>
      </c>
      <c r="L1937" s="47">
        <v>0.2311021685600281</v>
      </c>
      <c r="M1937" s="47">
        <v>-35.032263499999999</v>
      </c>
      <c r="N1937" s="47">
        <v>-63.012931600000002</v>
      </c>
      <c r="O1937" s="47" t="s">
        <v>17178</v>
      </c>
      <c r="P1937" s="47">
        <v>1</v>
      </c>
      <c r="Q1937">
        <v>17</v>
      </c>
      <c r="S1937" s="23" t="s">
        <v>2347</v>
      </c>
      <c r="T1937" t="str">
        <f t="shared" si="274"/>
        <v>16</v>
      </c>
      <c r="V1937" t="str">
        <f>+VLOOKUP(B1937,MARCO!E:E,1,FALSE)</f>
        <v>General Villegas</v>
      </c>
      <c r="W1937" t="s">
        <v>134</v>
      </c>
      <c r="X1937" t="s">
        <v>134</v>
      </c>
      <c r="Y1937" t="str">
        <f t="shared" si="275"/>
        <v>R 16 - D 49 - 451 - 3822</v>
      </c>
      <c r="Z1937" t="s">
        <v>20</v>
      </c>
      <c r="AA1937" t="s">
        <v>2349</v>
      </c>
      <c r="AB1937" t="s">
        <v>21</v>
      </c>
      <c r="AD1937" t="str">
        <f t="shared" si="276"/>
        <v>Municipalidad General Villegas</v>
      </c>
      <c r="AE1937" t="s">
        <v>22</v>
      </c>
      <c r="AF1937" t="s">
        <v>23</v>
      </c>
      <c r="AG1937" t="s">
        <v>26</v>
      </c>
      <c r="AH1937" t="s">
        <v>2348</v>
      </c>
      <c r="AI1937" s="13">
        <f t="shared" si="277"/>
        <v>17</v>
      </c>
      <c r="AJ1937" s="13">
        <f t="shared" si="278"/>
        <v>1</v>
      </c>
      <c r="AK1937" s="21">
        <v>1</v>
      </c>
      <c r="AM1937" t="s">
        <v>2154</v>
      </c>
      <c r="AN1937" t="str">
        <f t="shared" si="272"/>
        <v>R16212223</v>
      </c>
      <c r="AO1937" s="20" t="str">
        <f t="shared" si="273"/>
        <v>FINES_R16212223</v>
      </c>
      <c r="AP1937" s="25">
        <f t="shared" si="279"/>
        <v>0.2311021685600281</v>
      </c>
      <c r="AQ1937" s="24" t="str">
        <f>+IFERROR(VLOOKUP(Y1937,#REF!,2,FALSE),"-")</f>
        <v>-</v>
      </c>
      <c r="AR1937" s="13" t="s">
        <v>2394</v>
      </c>
      <c r="AS1937" t="s">
        <v>2398</v>
      </c>
      <c r="AT1937" t="str">
        <f t="shared" si="280"/>
        <v>Rivadavia - 852 e/ Pringles y Pueyrredon - General Villegas Centro</v>
      </c>
    </row>
    <row r="1938" spans="1:46" ht="15.75" thickBot="1" x14ac:dyDescent="0.3">
      <c r="A1938" s="47">
        <v>16</v>
      </c>
      <c r="B1938" s="47" t="s">
        <v>833</v>
      </c>
      <c r="C1938" s="47" t="s">
        <v>2378</v>
      </c>
      <c r="D1938" s="47" t="s">
        <v>837</v>
      </c>
      <c r="E1938" s="47" t="s">
        <v>180</v>
      </c>
      <c r="F1938" s="47" t="s">
        <v>11338</v>
      </c>
      <c r="G1938" s="47" t="s">
        <v>11339</v>
      </c>
      <c r="H1938" s="47" t="s">
        <v>11340</v>
      </c>
      <c r="I1938" s="47" t="s">
        <v>10769</v>
      </c>
      <c r="J1938" s="47"/>
      <c r="K1938" s="47" t="s">
        <v>14724</v>
      </c>
      <c r="L1938" s="47">
        <v>0.28254789113998408</v>
      </c>
      <c r="M1938" s="47">
        <v>-34.783703000000003</v>
      </c>
      <c r="N1938" s="47">
        <v>-63.193204700000003</v>
      </c>
      <c r="O1938" s="47" t="s">
        <v>17179</v>
      </c>
      <c r="P1938" s="47">
        <v>1</v>
      </c>
      <c r="Q1938">
        <v>16</v>
      </c>
      <c r="S1938" s="23" t="s">
        <v>2347</v>
      </c>
      <c r="T1938" t="str">
        <f t="shared" si="274"/>
        <v>16</v>
      </c>
      <c r="V1938" t="str">
        <f>+VLOOKUP(B1938,MARCO!E:E,1,FALSE)</f>
        <v>General Villegas</v>
      </c>
      <c r="W1938" t="s">
        <v>134</v>
      </c>
      <c r="X1938" t="s">
        <v>134</v>
      </c>
      <c r="Y1938" t="str">
        <f t="shared" si="275"/>
        <v>R 16 - D 49 - 451 - 2135</v>
      </c>
      <c r="Z1938" t="s">
        <v>20</v>
      </c>
      <c r="AA1938" t="s">
        <v>2349</v>
      </c>
      <c r="AB1938" t="s">
        <v>21</v>
      </c>
      <c r="AD1938" t="str">
        <f t="shared" si="276"/>
        <v>Cea 702</v>
      </c>
      <c r="AE1938" t="s">
        <v>22</v>
      </c>
      <c r="AF1938" t="s">
        <v>23</v>
      </c>
      <c r="AG1938" t="s">
        <v>26</v>
      </c>
      <c r="AH1938" t="s">
        <v>2348</v>
      </c>
      <c r="AI1938" s="13">
        <f t="shared" si="277"/>
        <v>16</v>
      </c>
      <c r="AJ1938" s="13">
        <f t="shared" si="278"/>
        <v>1</v>
      </c>
      <c r="AK1938" s="21">
        <v>1</v>
      </c>
      <c r="AM1938" t="s">
        <v>2154</v>
      </c>
      <c r="AN1938" t="str">
        <f t="shared" si="272"/>
        <v>R16212223</v>
      </c>
      <c r="AO1938" s="20" t="str">
        <f t="shared" si="273"/>
        <v>FINES_R16212223</v>
      </c>
      <c r="AP1938" s="25">
        <f t="shared" si="279"/>
        <v>0.28254789113998408</v>
      </c>
      <c r="AQ1938" s="24" t="str">
        <f>+IFERROR(VLOOKUP(Y1938,#REF!,2,FALSE),"-")</f>
        <v>-</v>
      </c>
      <c r="AR1938" s="13" t="s">
        <v>2394</v>
      </c>
      <c r="AS1938" t="s">
        <v>2397</v>
      </c>
      <c r="AT1938" t="str">
        <f t="shared" si="280"/>
        <v>Gallo - 349 - Emilio V Bunge Centro</v>
      </c>
    </row>
    <row r="1939" spans="1:46" ht="15.75" thickBot="1" x14ac:dyDescent="0.3">
      <c r="A1939" s="47">
        <v>17</v>
      </c>
      <c r="B1939" s="47" t="s">
        <v>2108</v>
      </c>
      <c r="C1939" s="47" t="s">
        <v>2378</v>
      </c>
      <c r="D1939" s="47" t="s">
        <v>2110</v>
      </c>
      <c r="E1939" s="47" t="s">
        <v>180</v>
      </c>
      <c r="F1939" s="47" t="s">
        <v>11342</v>
      </c>
      <c r="G1939" s="47" t="s">
        <v>11343</v>
      </c>
      <c r="H1939" s="47" t="s">
        <v>11344</v>
      </c>
      <c r="I1939" s="47" t="s">
        <v>10769</v>
      </c>
      <c r="J1939" s="47"/>
      <c r="K1939" s="47" t="s">
        <v>14725</v>
      </c>
      <c r="L1939" s="47">
        <v>0.17277175188064581</v>
      </c>
      <c r="M1939" s="47">
        <v>-35.877245199999997</v>
      </c>
      <c r="N1939" s="47">
        <v>-57.895193300000003</v>
      </c>
      <c r="O1939" s="47" t="s">
        <v>17180</v>
      </c>
      <c r="P1939" s="47">
        <v>1</v>
      </c>
      <c r="Q1939">
        <v>11</v>
      </c>
      <c r="S1939" s="23" t="s">
        <v>2347</v>
      </c>
      <c r="T1939" t="str">
        <f t="shared" si="274"/>
        <v>17</v>
      </c>
      <c r="V1939" t="str">
        <f>+VLOOKUP(B1939,MARCO!E:E,1,FALSE)</f>
        <v>Lezama</v>
      </c>
      <c r="W1939" t="s">
        <v>134</v>
      </c>
      <c r="X1939" t="s">
        <v>134</v>
      </c>
      <c r="Y1939" t="str">
        <f t="shared" si="275"/>
        <v>R 17 - D 137 - 451 - 2926</v>
      </c>
      <c r="Z1939" t="s">
        <v>20</v>
      </c>
      <c r="AA1939" t="s">
        <v>2349</v>
      </c>
      <c r="AB1939" t="s">
        <v>21</v>
      </c>
      <c r="AD1939" t="str">
        <f t="shared" si="276"/>
        <v>Club Independiente</v>
      </c>
      <c r="AE1939" t="s">
        <v>22</v>
      </c>
      <c r="AF1939" t="s">
        <v>23</v>
      </c>
      <c r="AG1939" t="s">
        <v>26</v>
      </c>
      <c r="AH1939" t="s">
        <v>2348</v>
      </c>
      <c r="AI1939" s="13">
        <f t="shared" si="277"/>
        <v>11</v>
      </c>
      <c r="AJ1939" s="13">
        <f t="shared" si="278"/>
        <v>1</v>
      </c>
      <c r="AK1939" s="21">
        <v>1</v>
      </c>
      <c r="AM1939" t="s">
        <v>2154</v>
      </c>
      <c r="AN1939" t="str">
        <f t="shared" si="272"/>
        <v>R15172425</v>
      </c>
      <c r="AO1939" s="20" t="str">
        <f t="shared" si="273"/>
        <v>FINES_R15172425</v>
      </c>
      <c r="AP1939" s="25">
        <f t="shared" si="279"/>
        <v>0.17277175188064581</v>
      </c>
      <c r="AQ1939" s="24" t="str">
        <f>+IFERROR(VLOOKUP(Y1939,#REF!,2,FALSE),"-")</f>
        <v>-</v>
      </c>
      <c r="AR1939" s="13" t="s">
        <v>2394</v>
      </c>
      <c r="AS1939" t="s">
        <v>2398</v>
      </c>
      <c r="AT1939" t="str">
        <f t="shared" si="280"/>
        <v>Manuel Rico Y Pte PerÓn - Lezama</v>
      </c>
    </row>
    <row r="1940" spans="1:46" ht="15.75" thickBot="1" x14ac:dyDescent="0.3">
      <c r="A1940" s="47">
        <v>17</v>
      </c>
      <c r="B1940" s="47" t="s">
        <v>2108</v>
      </c>
      <c r="C1940" s="47" t="s">
        <v>2378</v>
      </c>
      <c r="D1940" s="47" t="s">
        <v>2110</v>
      </c>
      <c r="E1940" s="47" t="s">
        <v>180</v>
      </c>
      <c r="F1940" s="47" t="s">
        <v>11346</v>
      </c>
      <c r="G1940" s="47" t="s">
        <v>11347</v>
      </c>
      <c r="H1940" s="47" t="s">
        <v>11348</v>
      </c>
      <c r="I1940" s="47" t="s">
        <v>10769</v>
      </c>
      <c r="J1940" s="47"/>
      <c r="K1940" s="47" t="s">
        <v>14726</v>
      </c>
      <c r="L1940" s="47">
        <v>0.2212597727775574</v>
      </c>
      <c r="M1940" s="47">
        <v>-35.873993181564998</v>
      </c>
      <c r="N1940" s="47">
        <v>-57.892211330073003</v>
      </c>
      <c r="O1940" s="47" t="s">
        <v>17181</v>
      </c>
      <c r="P1940" s="47">
        <v>1</v>
      </c>
      <c r="Q1940">
        <v>12</v>
      </c>
      <c r="S1940" s="23" t="s">
        <v>2347</v>
      </c>
      <c r="T1940" t="str">
        <f t="shared" si="274"/>
        <v>17</v>
      </c>
      <c r="V1940" t="str">
        <f>+VLOOKUP(B1940,MARCO!E:E,1,FALSE)</f>
        <v>Lezama</v>
      </c>
      <c r="W1940" t="s">
        <v>134</v>
      </c>
      <c r="X1940" t="s">
        <v>134</v>
      </c>
      <c r="Y1940" t="str">
        <f t="shared" si="275"/>
        <v>R 17 - D 137 - 451 - 4525</v>
      </c>
      <c r="Z1940" t="s">
        <v>20</v>
      </c>
      <c r="AA1940" t="s">
        <v>2349</v>
      </c>
      <c r="AB1940" t="s">
        <v>21</v>
      </c>
      <c r="AD1940" t="str">
        <f t="shared" si="276"/>
        <v>Club El Tero</v>
      </c>
      <c r="AE1940" t="s">
        <v>22</v>
      </c>
      <c r="AF1940" t="s">
        <v>23</v>
      </c>
      <c r="AG1940" t="s">
        <v>26</v>
      </c>
      <c r="AH1940" t="s">
        <v>2348</v>
      </c>
      <c r="AI1940" s="13">
        <f t="shared" si="277"/>
        <v>12</v>
      </c>
      <c r="AJ1940" s="13">
        <f t="shared" si="278"/>
        <v>1</v>
      </c>
      <c r="AK1940" s="21">
        <v>1</v>
      </c>
      <c r="AM1940" t="s">
        <v>2154</v>
      </c>
      <c r="AN1940" t="str">
        <f t="shared" si="272"/>
        <v>R15172425</v>
      </c>
      <c r="AO1940" s="20" t="str">
        <f t="shared" si="273"/>
        <v>FINES_R15172425</v>
      </c>
      <c r="AP1940" s="25">
        <f t="shared" si="279"/>
        <v>0.2212597727775574</v>
      </c>
      <c r="AQ1940" s="24" t="str">
        <f>+IFERROR(VLOOKUP(Y1940,#REF!,2,FALSE),"-")</f>
        <v>-</v>
      </c>
      <c r="AR1940" s="13" t="s">
        <v>2394</v>
      </c>
      <c r="AS1940" t="s">
        <v>2398</v>
      </c>
      <c r="AT1940" t="str">
        <f t="shared" si="280"/>
        <v>Ameghino - SN e/ Rivadavia y Moreno - Lezama</v>
      </c>
    </row>
    <row r="1941" spans="1:46" ht="15.75" thickBot="1" x14ac:dyDescent="0.3">
      <c r="A1941" s="47">
        <v>17</v>
      </c>
      <c r="B1941" s="47" t="s">
        <v>2108</v>
      </c>
      <c r="C1941" s="47" t="s">
        <v>2378</v>
      </c>
      <c r="D1941" s="47" t="s">
        <v>2110</v>
      </c>
      <c r="E1941" s="47" t="s">
        <v>180</v>
      </c>
      <c r="F1941" s="47" t="s">
        <v>11350</v>
      </c>
      <c r="G1941" s="47" t="s">
        <v>6503</v>
      </c>
      <c r="H1941" s="47" t="s">
        <v>11351</v>
      </c>
      <c r="I1941" s="47" t="s">
        <v>10769</v>
      </c>
      <c r="J1941" s="47"/>
      <c r="K1941" s="47" t="s">
        <v>14727</v>
      </c>
      <c r="L1941" s="47">
        <v>0.22672189772129059</v>
      </c>
      <c r="M1941" s="47">
        <v>-35.871248695007999</v>
      </c>
      <c r="N1941" s="47">
        <v>-57.903814482458003</v>
      </c>
      <c r="O1941" s="47" t="s">
        <v>17182</v>
      </c>
      <c r="P1941" s="47">
        <v>1</v>
      </c>
      <c r="Q1941">
        <v>11</v>
      </c>
      <c r="S1941" s="23" t="s">
        <v>2347</v>
      </c>
      <c r="T1941" t="str">
        <f t="shared" si="274"/>
        <v>17</v>
      </c>
      <c r="V1941" t="str">
        <f>+VLOOKUP(B1941,MARCO!E:E,1,FALSE)</f>
        <v>Lezama</v>
      </c>
      <c r="W1941" t="s">
        <v>134</v>
      </c>
      <c r="X1941" t="s">
        <v>134</v>
      </c>
      <c r="Y1941" t="str">
        <f t="shared" si="275"/>
        <v>R 17 - D 137 - 451 - 4527</v>
      </c>
      <c r="Z1941" t="s">
        <v>20</v>
      </c>
      <c r="AA1941" t="s">
        <v>2349</v>
      </c>
      <c r="AB1941" t="s">
        <v>21</v>
      </c>
      <c r="AD1941" t="str">
        <f t="shared" si="276"/>
        <v>Honorable Consejo Deliberante</v>
      </c>
      <c r="AE1941" t="s">
        <v>22</v>
      </c>
      <c r="AF1941" t="s">
        <v>23</v>
      </c>
      <c r="AG1941" t="s">
        <v>26</v>
      </c>
      <c r="AH1941" t="s">
        <v>2348</v>
      </c>
      <c r="AI1941" s="13">
        <f t="shared" si="277"/>
        <v>11</v>
      </c>
      <c r="AJ1941" s="13">
        <f t="shared" si="278"/>
        <v>1</v>
      </c>
      <c r="AK1941" s="21">
        <v>1</v>
      </c>
      <c r="AM1941" t="s">
        <v>2154</v>
      </c>
      <c r="AN1941" t="str">
        <f t="shared" si="272"/>
        <v>R15172425</v>
      </c>
      <c r="AO1941" s="20" t="str">
        <f t="shared" si="273"/>
        <v>FINES_R15172425</v>
      </c>
      <c r="AP1941" s="25">
        <f t="shared" si="279"/>
        <v>0.22672189772129059</v>
      </c>
      <c r="AQ1941" s="24" t="str">
        <f>+IFERROR(VLOOKUP(Y1941,#REF!,2,FALSE),"-")</f>
        <v>-</v>
      </c>
      <c r="AR1941" s="13" t="s">
        <v>2394</v>
      </c>
      <c r="AS1941" t="s">
        <v>2398</v>
      </c>
      <c r="AT1941" t="str">
        <f t="shared" si="280"/>
        <v>Manuel Rico - e/ Sargento Cabral y Valentin Entessano - Lezama</v>
      </c>
    </row>
    <row r="1942" spans="1:46" ht="15.75" thickBot="1" x14ac:dyDescent="0.3">
      <c r="A1942" s="47">
        <v>17</v>
      </c>
      <c r="B1942" s="47" t="s">
        <v>526</v>
      </c>
      <c r="C1942" s="47" t="s">
        <v>2378</v>
      </c>
      <c r="D1942" s="47" t="s">
        <v>531</v>
      </c>
      <c r="E1942" s="47" t="s">
        <v>180</v>
      </c>
      <c r="F1942" s="47" t="s">
        <v>11353</v>
      </c>
      <c r="G1942" s="47" t="s">
        <v>11354</v>
      </c>
      <c r="H1942" s="47" t="s">
        <v>11355</v>
      </c>
      <c r="I1942" s="47" t="s">
        <v>10769</v>
      </c>
      <c r="J1942" s="47"/>
      <c r="K1942" s="47" t="s">
        <v>14728</v>
      </c>
      <c r="L1942" s="47">
        <v>0.6241181492805481</v>
      </c>
      <c r="M1942" s="47">
        <v>-35.568113813906997</v>
      </c>
      <c r="N1942" s="47">
        <v>-57.996162016874003</v>
      </c>
      <c r="O1942" s="47" t="s">
        <v>17183</v>
      </c>
      <c r="P1942" s="47">
        <v>1</v>
      </c>
      <c r="Q1942">
        <v>22</v>
      </c>
      <c r="S1942" s="23" t="s">
        <v>2347</v>
      </c>
      <c r="T1942" t="str">
        <f t="shared" si="274"/>
        <v>17</v>
      </c>
      <c r="V1942" t="str">
        <f>+VLOOKUP(B1942,MARCO!E:E,1,FALSE)</f>
        <v>Chascomús</v>
      </c>
      <c r="W1942" t="s">
        <v>134</v>
      </c>
      <c r="X1942" t="s">
        <v>134</v>
      </c>
      <c r="Y1942" t="str">
        <f t="shared" si="275"/>
        <v>R 17 - D 27 - 451 - 1384</v>
      </c>
      <c r="Z1942" t="s">
        <v>20</v>
      </c>
      <c r="AA1942" t="s">
        <v>2349</v>
      </c>
      <c r="AB1942" t="s">
        <v>21</v>
      </c>
      <c r="AD1942" t="str">
        <f t="shared" si="276"/>
        <v>Biblioteca Padre Luis Sanchez</v>
      </c>
      <c r="AE1942" t="s">
        <v>22</v>
      </c>
      <c r="AF1942" t="s">
        <v>23</v>
      </c>
      <c r="AG1942" t="s">
        <v>26</v>
      </c>
      <c r="AH1942" t="s">
        <v>2348</v>
      </c>
      <c r="AI1942" s="13">
        <f t="shared" si="277"/>
        <v>22</v>
      </c>
      <c r="AJ1942" s="13">
        <f t="shared" si="278"/>
        <v>1</v>
      </c>
      <c r="AK1942" s="21">
        <v>1</v>
      </c>
      <c r="AM1942" t="s">
        <v>2154</v>
      </c>
      <c r="AN1942" t="str">
        <f t="shared" si="272"/>
        <v>R15172425</v>
      </c>
      <c r="AO1942" s="20" t="str">
        <f t="shared" si="273"/>
        <v>FINES_R15172425</v>
      </c>
      <c r="AP1942" s="25">
        <f t="shared" si="279"/>
        <v>0.6241181492805481</v>
      </c>
      <c r="AQ1942" s="24" t="str">
        <f>+IFERROR(VLOOKUP(Y1942,#REF!,2,FALSE),"-")</f>
        <v>-</v>
      </c>
      <c r="AR1942" s="13" t="s">
        <v>2394</v>
      </c>
      <c r="AS1942" t="s">
        <v>2398</v>
      </c>
      <c r="AT1942" t="str">
        <f t="shared" si="280"/>
        <v>Inmigrantes Arabes - 569 - Chascomus Ipora</v>
      </c>
    </row>
    <row r="1943" spans="1:46" ht="15.75" thickBot="1" x14ac:dyDescent="0.3">
      <c r="A1943" s="47">
        <v>17</v>
      </c>
      <c r="B1943" s="47" t="s">
        <v>526</v>
      </c>
      <c r="C1943" s="47" t="s">
        <v>2378</v>
      </c>
      <c r="D1943" s="47" t="s">
        <v>531</v>
      </c>
      <c r="E1943" s="47" t="s">
        <v>180</v>
      </c>
      <c r="F1943" s="47" t="s">
        <v>11357</v>
      </c>
      <c r="G1943" s="47" t="s">
        <v>11358</v>
      </c>
      <c r="H1943" s="47" t="s">
        <v>11359</v>
      </c>
      <c r="I1943" s="47" t="s">
        <v>10769</v>
      </c>
      <c r="J1943" s="47"/>
      <c r="K1943" s="47" t="s">
        <v>14729</v>
      </c>
      <c r="L1943" s="47">
        <v>0.34594434499740601</v>
      </c>
      <c r="M1943" s="47">
        <v>-35.564286099999997</v>
      </c>
      <c r="N1943" s="47">
        <v>-58.0227024</v>
      </c>
      <c r="O1943" s="47" t="s">
        <v>17184</v>
      </c>
      <c r="P1943" s="47">
        <v>1</v>
      </c>
      <c r="Q1943">
        <v>16</v>
      </c>
      <c r="S1943" s="23" t="s">
        <v>2347</v>
      </c>
      <c r="T1943" t="str">
        <f t="shared" si="274"/>
        <v>17</v>
      </c>
      <c r="V1943" t="str">
        <f>+VLOOKUP(B1943,MARCO!E:E,1,FALSE)</f>
        <v>Chascomús</v>
      </c>
      <c r="W1943" t="s">
        <v>134</v>
      </c>
      <c r="X1943" t="s">
        <v>134</v>
      </c>
      <c r="Y1943" t="str">
        <f t="shared" si="275"/>
        <v>R 17 - D 27 - 451 - 1393</v>
      </c>
      <c r="Z1943" t="s">
        <v>20</v>
      </c>
      <c r="AA1943" t="s">
        <v>2349</v>
      </c>
      <c r="AB1943" t="s">
        <v>21</v>
      </c>
      <c r="AD1943" t="str">
        <f t="shared" si="276"/>
        <v>Sum San Luis</v>
      </c>
      <c r="AE1943" t="s">
        <v>22</v>
      </c>
      <c r="AF1943" t="s">
        <v>23</v>
      </c>
      <c r="AG1943" t="s">
        <v>26</v>
      </c>
      <c r="AH1943" t="s">
        <v>2348</v>
      </c>
      <c r="AI1943" s="13">
        <f t="shared" si="277"/>
        <v>16</v>
      </c>
      <c r="AJ1943" s="13">
        <f t="shared" si="278"/>
        <v>1</v>
      </c>
      <c r="AK1943" s="21">
        <v>1</v>
      </c>
      <c r="AM1943" t="s">
        <v>2154</v>
      </c>
      <c r="AN1943" t="str">
        <f t="shared" si="272"/>
        <v>R15172425</v>
      </c>
      <c r="AO1943" s="20" t="str">
        <f t="shared" si="273"/>
        <v>FINES_R15172425</v>
      </c>
      <c r="AP1943" s="25">
        <f t="shared" si="279"/>
        <v>0.34594434499740601</v>
      </c>
      <c r="AQ1943" s="24" t="str">
        <f>+IFERROR(VLOOKUP(Y1943,#REF!,2,FALSE),"-")</f>
        <v>-</v>
      </c>
      <c r="AR1943" s="13" t="s">
        <v>2394</v>
      </c>
      <c r="AS1943" t="s">
        <v>2398</v>
      </c>
      <c r="AT1943" t="str">
        <f t="shared" si="280"/>
        <v>Chubut - 755 - Chascomus San Luis</v>
      </c>
    </row>
    <row r="1944" spans="1:46" ht="15.75" thickBot="1" x14ac:dyDescent="0.3">
      <c r="A1944" s="47">
        <v>17</v>
      </c>
      <c r="B1944" s="47" t="s">
        <v>526</v>
      </c>
      <c r="C1944" s="47" t="s">
        <v>2378</v>
      </c>
      <c r="D1944" s="47" t="s">
        <v>531</v>
      </c>
      <c r="E1944" s="47" t="s">
        <v>180</v>
      </c>
      <c r="F1944" s="47" t="s">
        <v>11361</v>
      </c>
      <c r="G1944" s="47" t="s">
        <v>11362</v>
      </c>
      <c r="H1944" s="47" t="s">
        <v>11363</v>
      </c>
      <c r="I1944" s="47" t="s">
        <v>10769</v>
      </c>
      <c r="J1944" s="47"/>
      <c r="K1944" s="47" t="s">
        <v>14730</v>
      </c>
      <c r="L1944" s="47">
        <v>0.27660250663757319</v>
      </c>
      <c r="M1944" s="47">
        <v>-35.567707800000001</v>
      </c>
      <c r="N1944" s="47">
        <v>-58.005093899999999</v>
      </c>
      <c r="O1944" s="47" t="s">
        <v>17185</v>
      </c>
      <c r="P1944" s="47">
        <v>1</v>
      </c>
      <c r="Q1944">
        <v>12</v>
      </c>
      <c r="S1944" s="23" t="s">
        <v>2347</v>
      </c>
      <c r="T1944" t="str">
        <f t="shared" si="274"/>
        <v>17</v>
      </c>
      <c r="V1944" t="str">
        <f>+VLOOKUP(B1944,MARCO!E:E,1,FALSE)</f>
        <v>Chascomús</v>
      </c>
      <c r="W1944" t="s">
        <v>134</v>
      </c>
      <c r="X1944" t="s">
        <v>134</v>
      </c>
      <c r="Y1944" t="str">
        <f t="shared" si="275"/>
        <v>R 17 - D 27 - 451 - 4363</v>
      </c>
      <c r="Z1944" t="s">
        <v>20</v>
      </c>
      <c r="AA1944" t="s">
        <v>2349</v>
      </c>
      <c r="AB1944" t="s">
        <v>21</v>
      </c>
      <c r="AD1944" t="str">
        <f t="shared" si="276"/>
        <v>Club Tiro Federal</v>
      </c>
      <c r="AE1944" t="s">
        <v>22</v>
      </c>
      <c r="AF1944" t="s">
        <v>23</v>
      </c>
      <c r="AG1944" t="s">
        <v>26</v>
      </c>
      <c r="AH1944" t="s">
        <v>2348</v>
      </c>
      <c r="AI1944" s="13">
        <f t="shared" si="277"/>
        <v>12</v>
      </c>
      <c r="AJ1944" s="13">
        <f t="shared" si="278"/>
        <v>1</v>
      </c>
      <c r="AK1944" s="21">
        <v>1</v>
      </c>
      <c r="AM1944" t="s">
        <v>2154</v>
      </c>
      <c r="AN1944" t="str">
        <f t="shared" si="272"/>
        <v>R15172425</v>
      </c>
      <c r="AO1944" s="20" t="str">
        <f t="shared" si="273"/>
        <v>FINES_R15172425</v>
      </c>
      <c r="AP1944" s="25">
        <f t="shared" si="279"/>
        <v>0.27660250663757319</v>
      </c>
      <c r="AQ1944" s="24" t="str">
        <f>+IFERROR(VLOOKUP(Y1944,#REF!,2,FALSE),"-")</f>
        <v>-</v>
      </c>
      <c r="AR1944" s="13" t="s">
        <v>2394</v>
      </c>
      <c r="AS1944" t="s">
        <v>2397</v>
      </c>
      <c r="AT1944" t="str">
        <f t="shared" si="280"/>
        <v>J. A . Linera - 1308 e/ Xx y Xx - Chascomus 30 De Mayo</v>
      </c>
    </row>
    <row r="1945" spans="1:46" ht="15.75" thickBot="1" x14ac:dyDescent="0.3">
      <c r="A1945" s="47">
        <v>17</v>
      </c>
      <c r="B1945" s="47" t="s">
        <v>526</v>
      </c>
      <c r="C1945" s="47" t="s">
        <v>2378</v>
      </c>
      <c r="D1945" s="47" t="s">
        <v>531</v>
      </c>
      <c r="E1945" s="47" t="s">
        <v>180</v>
      </c>
      <c r="F1945" s="47" t="s">
        <v>11365</v>
      </c>
      <c r="G1945" s="47" t="s">
        <v>11366</v>
      </c>
      <c r="H1945" s="47" t="s">
        <v>11367</v>
      </c>
      <c r="I1945" s="47" t="s">
        <v>10769</v>
      </c>
      <c r="J1945" s="47" t="s">
        <v>4232</v>
      </c>
      <c r="K1945" s="47" t="s">
        <v>14731</v>
      </c>
      <c r="L1945" s="47">
        <v>0.81210392713546753</v>
      </c>
      <c r="M1945" s="47">
        <v>-35.532968116707004</v>
      </c>
      <c r="N1945" s="47">
        <v>-58.015581126332002</v>
      </c>
      <c r="O1945" s="47" t="s">
        <v>17186</v>
      </c>
      <c r="P1945" s="47">
        <v>1</v>
      </c>
      <c r="Q1945">
        <v>18</v>
      </c>
      <c r="S1945" s="23" t="s">
        <v>2347</v>
      </c>
      <c r="T1945" t="str">
        <f t="shared" si="274"/>
        <v>17</v>
      </c>
      <c r="V1945" t="str">
        <f>+VLOOKUP(B1945,MARCO!E:E,1,FALSE)</f>
        <v>Chascomús</v>
      </c>
      <c r="W1945" t="s">
        <v>134</v>
      </c>
      <c r="X1945" t="s">
        <v>134</v>
      </c>
      <c r="Y1945" t="str">
        <f t="shared" si="275"/>
        <v>R 17 - D 27 - 451 - 4364</v>
      </c>
      <c r="Z1945" t="s">
        <v>20</v>
      </c>
      <c r="AA1945" t="s">
        <v>2349</v>
      </c>
      <c r="AB1945" t="s">
        <v>21</v>
      </c>
      <c r="AD1945" t="str">
        <f t="shared" si="276"/>
        <v>Sociedad De Fomento San Cayetano</v>
      </c>
      <c r="AE1945" t="s">
        <v>22</v>
      </c>
      <c r="AF1945" t="s">
        <v>23</v>
      </c>
      <c r="AG1945" t="s">
        <v>26</v>
      </c>
      <c r="AH1945" t="s">
        <v>2348</v>
      </c>
      <c r="AI1945" s="13">
        <f t="shared" si="277"/>
        <v>18</v>
      </c>
      <c r="AJ1945" s="13">
        <f t="shared" si="278"/>
        <v>1</v>
      </c>
      <c r="AK1945" s="21">
        <v>1</v>
      </c>
      <c r="AM1945" t="s">
        <v>2154</v>
      </c>
      <c r="AN1945" t="str">
        <f t="shared" si="272"/>
        <v>R15172425</v>
      </c>
      <c r="AO1945" s="20" t="str">
        <f t="shared" si="273"/>
        <v>FINES_R15172425</v>
      </c>
      <c r="AP1945" s="25">
        <f t="shared" si="279"/>
        <v>0.81210392713546753</v>
      </c>
      <c r="AQ1945" s="24" t="str">
        <f>+IFERROR(VLOOKUP(Y1945,#REF!,2,FALSE),"-")</f>
        <v>-</v>
      </c>
      <c r="AR1945" s="13" t="s">
        <v>2394</v>
      </c>
      <c r="AS1945" t="s">
        <v>2397</v>
      </c>
      <c r="AT1945" t="str">
        <f t="shared" si="280"/>
        <v>Jose Hernandez - 166 e/ Xx y Xx - Chascomus San Cayetano</v>
      </c>
    </row>
    <row r="1946" spans="1:46" ht="15.75" thickBot="1" x14ac:dyDescent="0.3">
      <c r="A1946" s="47">
        <v>17</v>
      </c>
      <c r="B1946" s="47" t="s">
        <v>669</v>
      </c>
      <c r="C1946" s="47" t="s">
        <v>2378</v>
      </c>
      <c r="D1946" s="47" t="s">
        <v>672</v>
      </c>
      <c r="E1946" s="47" t="s">
        <v>180</v>
      </c>
      <c r="F1946" s="47" t="s">
        <v>11369</v>
      </c>
      <c r="G1946" s="47" t="s">
        <v>11370</v>
      </c>
      <c r="H1946" s="47" t="s">
        <v>11371</v>
      </c>
      <c r="I1946" s="47" t="s">
        <v>10769</v>
      </c>
      <c r="J1946" s="47"/>
      <c r="K1946" s="47" t="s">
        <v>14732</v>
      </c>
      <c r="L1946" s="47">
        <v>0.35918343067169189</v>
      </c>
      <c r="M1946" s="47">
        <v>-35.676011899999999</v>
      </c>
      <c r="N1946" s="47">
        <v>-58.434828000000003</v>
      </c>
      <c r="O1946" s="47" t="s">
        <v>17187</v>
      </c>
      <c r="P1946" s="47">
        <v>1</v>
      </c>
      <c r="Q1946">
        <v>23</v>
      </c>
      <c r="S1946" s="23" t="s">
        <v>2347</v>
      </c>
      <c r="T1946" t="str">
        <f t="shared" si="274"/>
        <v>17</v>
      </c>
      <c r="V1946" t="str">
        <f>+VLOOKUP(B1946,MARCO!E:E,1,FALSE)</f>
        <v>General Paz</v>
      </c>
      <c r="W1946" t="s">
        <v>134</v>
      </c>
      <c r="X1946" t="s">
        <v>134</v>
      </c>
      <c r="Y1946" t="str">
        <f t="shared" si="275"/>
        <v>R 17 - D 41 - 451 - 2845</v>
      </c>
      <c r="Z1946" t="s">
        <v>20</v>
      </c>
      <c r="AA1946" t="s">
        <v>2349</v>
      </c>
      <c r="AB1946" t="s">
        <v>21</v>
      </c>
      <c r="AD1946" t="str">
        <f t="shared" si="276"/>
        <v>Villanueva</v>
      </c>
      <c r="AE1946" t="s">
        <v>22</v>
      </c>
      <c r="AF1946" t="s">
        <v>23</v>
      </c>
      <c r="AG1946" t="s">
        <v>26</v>
      </c>
      <c r="AH1946" t="s">
        <v>2348</v>
      </c>
      <c r="AI1946" s="13">
        <f t="shared" si="277"/>
        <v>23</v>
      </c>
      <c r="AJ1946" s="13">
        <f t="shared" si="278"/>
        <v>1</v>
      </c>
      <c r="AK1946" s="21">
        <v>1</v>
      </c>
      <c r="AM1946" t="s">
        <v>2154</v>
      </c>
      <c r="AN1946" t="str">
        <f t="shared" si="272"/>
        <v>R15172425</v>
      </c>
      <c r="AO1946" s="20" t="str">
        <f t="shared" si="273"/>
        <v>FINES_R15172425</v>
      </c>
      <c r="AP1946" s="25">
        <f t="shared" si="279"/>
        <v>0.35918343067169189</v>
      </c>
      <c r="AQ1946" s="24" t="str">
        <f>+IFERROR(VLOOKUP(Y1946,#REF!,2,FALSE),"-")</f>
        <v>-</v>
      </c>
      <c r="AR1946" s="13" t="s">
        <v>2394</v>
      </c>
      <c r="AS1946" t="s">
        <v>2397</v>
      </c>
      <c r="AT1946" t="str">
        <f t="shared" si="280"/>
        <v>Calle Acceso Al Balneario - Villanueva Pueblo</v>
      </c>
    </row>
    <row r="1947" spans="1:46" ht="15.75" thickBot="1" x14ac:dyDescent="0.3">
      <c r="A1947" s="47">
        <v>17</v>
      </c>
      <c r="B1947" s="47" t="s">
        <v>669</v>
      </c>
      <c r="C1947" s="47" t="s">
        <v>2378</v>
      </c>
      <c r="D1947" s="47" t="s">
        <v>672</v>
      </c>
      <c r="E1947" s="47" t="s">
        <v>180</v>
      </c>
      <c r="F1947" s="47" t="s">
        <v>11373</v>
      </c>
      <c r="G1947" s="47" t="s">
        <v>11374</v>
      </c>
      <c r="H1947" s="47" t="s">
        <v>11375</v>
      </c>
      <c r="I1947" s="47" t="s">
        <v>10769</v>
      </c>
      <c r="J1947" s="47"/>
      <c r="K1947" s="47" t="s">
        <v>14733</v>
      </c>
      <c r="L1947" s="47">
        <v>0.38117498159408569</v>
      </c>
      <c r="M1947" s="47">
        <v>-35.273472499999997</v>
      </c>
      <c r="N1947" s="47">
        <v>-58.402659300000003</v>
      </c>
      <c r="O1947" s="47" t="s">
        <v>17188</v>
      </c>
      <c r="P1947" s="47">
        <v>1</v>
      </c>
      <c r="Q1947">
        <v>13</v>
      </c>
      <c r="S1947" s="23" t="s">
        <v>2347</v>
      </c>
      <c r="T1947" t="str">
        <f t="shared" si="274"/>
        <v>17</v>
      </c>
      <c r="V1947" t="str">
        <f>+VLOOKUP(B1947,MARCO!E:E,1,FALSE)</f>
        <v>General Paz</v>
      </c>
      <c r="W1947" t="s">
        <v>134</v>
      </c>
      <c r="X1947" t="s">
        <v>134</v>
      </c>
      <c r="Y1947" t="str">
        <f t="shared" si="275"/>
        <v>R 17 - D 41 - 451 - 2844</v>
      </c>
      <c r="Z1947" t="s">
        <v>20</v>
      </c>
      <c r="AA1947" t="s">
        <v>2349</v>
      </c>
      <c r="AB1947" t="s">
        <v>21</v>
      </c>
      <c r="AD1947" t="str">
        <f t="shared" si="276"/>
        <v>Loma Verde</v>
      </c>
      <c r="AE1947" t="s">
        <v>22</v>
      </c>
      <c r="AF1947" t="s">
        <v>23</v>
      </c>
      <c r="AG1947" t="s">
        <v>26</v>
      </c>
      <c r="AH1947" t="s">
        <v>2348</v>
      </c>
      <c r="AI1947" s="13">
        <f t="shared" si="277"/>
        <v>13</v>
      </c>
      <c r="AJ1947" s="13">
        <f t="shared" si="278"/>
        <v>1</v>
      </c>
      <c r="AK1947" s="21">
        <v>1</v>
      </c>
      <c r="AM1947" t="s">
        <v>2154</v>
      </c>
      <c r="AN1947" t="str">
        <f t="shared" si="272"/>
        <v>R15172425</v>
      </c>
      <c r="AO1947" s="20" t="str">
        <f t="shared" si="273"/>
        <v>FINES_R15172425</v>
      </c>
      <c r="AP1947" s="25">
        <f t="shared" si="279"/>
        <v>0.38117498159408569</v>
      </c>
      <c r="AQ1947" s="24" t="str">
        <f>+IFERROR(VLOOKUP(Y1947,#REF!,2,FALSE),"-")</f>
        <v>-</v>
      </c>
      <c r="AR1947" s="13" t="s">
        <v>2394</v>
      </c>
      <c r="AS1947" t="s">
        <v>2397</v>
      </c>
      <c r="AT1947" t="str">
        <f t="shared" si="280"/>
        <v>Chiramberro - Loma Verde Chiramberro</v>
      </c>
    </row>
    <row r="1948" spans="1:46" ht="15.75" thickBot="1" x14ac:dyDescent="0.3">
      <c r="A1948" s="47">
        <v>17</v>
      </c>
      <c r="B1948" s="47" t="s">
        <v>669</v>
      </c>
      <c r="C1948" s="47" t="s">
        <v>2378</v>
      </c>
      <c r="D1948" s="47" t="s">
        <v>672</v>
      </c>
      <c r="E1948" s="47" t="s">
        <v>180</v>
      </c>
      <c r="F1948" s="47" t="s">
        <v>11377</v>
      </c>
      <c r="G1948" s="47" t="s">
        <v>11378</v>
      </c>
      <c r="H1948" s="47" t="s">
        <v>11379</v>
      </c>
      <c r="I1948" s="47" t="s">
        <v>10769</v>
      </c>
      <c r="J1948" s="47"/>
      <c r="K1948" s="47" t="s">
        <v>14734</v>
      </c>
      <c r="L1948" s="47">
        <v>0.3237614631652832</v>
      </c>
      <c r="M1948" s="47">
        <v>-35.520283402708998</v>
      </c>
      <c r="N1948" s="47">
        <v>-58.311381008270999</v>
      </c>
      <c r="O1948" s="47" t="s">
        <v>17189</v>
      </c>
      <c r="P1948" s="47">
        <v>1</v>
      </c>
      <c r="Q1948">
        <v>13</v>
      </c>
      <c r="S1948" s="23" t="s">
        <v>2347</v>
      </c>
      <c r="T1948" t="str">
        <f t="shared" si="274"/>
        <v>17</v>
      </c>
      <c r="V1948" t="str">
        <f>+VLOOKUP(B1948,MARCO!E:E,1,FALSE)</f>
        <v>General Paz</v>
      </c>
      <c r="W1948" t="s">
        <v>134</v>
      </c>
      <c r="X1948" t="s">
        <v>134</v>
      </c>
      <c r="Y1948" t="str">
        <f t="shared" si="275"/>
        <v>R 17 - D 41 - 451 - 2843</v>
      </c>
      <c r="Z1948" t="s">
        <v>20</v>
      </c>
      <c r="AA1948" t="s">
        <v>2349</v>
      </c>
      <c r="AB1948" t="s">
        <v>21</v>
      </c>
      <c r="AD1948" t="str">
        <f t="shared" si="276"/>
        <v>Ranchos</v>
      </c>
      <c r="AE1948" t="s">
        <v>22</v>
      </c>
      <c r="AF1948" t="s">
        <v>23</v>
      </c>
      <c r="AG1948" t="s">
        <v>26</v>
      </c>
      <c r="AH1948" t="s">
        <v>2348</v>
      </c>
      <c r="AI1948" s="13">
        <f t="shared" si="277"/>
        <v>13</v>
      </c>
      <c r="AJ1948" s="13">
        <f t="shared" si="278"/>
        <v>1</v>
      </c>
      <c r="AK1948" s="21">
        <v>1</v>
      </c>
      <c r="AM1948" t="s">
        <v>2154</v>
      </c>
      <c r="AN1948" t="str">
        <f t="shared" si="272"/>
        <v>R15172425</v>
      </c>
      <c r="AO1948" s="20" t="str">
        <f t="shared" si="273"/>
        <v>FINES_R15172425</v>
      </c>
      <c r="AP1948" s="25">
        <f t="shared" si="279"/>
        <v>0.3237614631652832</v>
      </c>
      <c r="AQ1948" s="24" t="str">
        <f>+IFERROR(VLOOKUP(Y1948,#REF!,2,FALSE),"-")</f>
        <v>-</v>
      </c>
      <c r="AR1948" s="13" t="s">
        <v>2394</v>
      </c>
      <c r="AS1948" t="s">
        <v>2398</v>
      </c>
      <c r="AT1948" t="str">
        <f t="shared" si="280"/>
        <v>Guillermo Ball - e/ Desvio De Transito Pesado - Ranchos Transito Pesado</v>
      </c>
    </row>
    <row r="1949" spans="1:46" ht="15.75" thickBot="1" x14ac:dyDescent="0.3">
      <c r="A1949" s="47">
        <v>17</v>
      </c>
      <c r="B1949" s="47" t="s">
        <v>1295</v>
      </c>
      <c r="C1949" s="47" t="s">
        <v>2378</v>
      </c>
      <c r="D1949" s="47" t="s">
        <v>1298</v>
      </c>
      <c r="E1949" s="47" t="s">
        <v>1299</v>
      </c>
      <c r="F1949" s="47" t="s">
        <v>11383</v>
      </c>
      <c r="G1949" s="47" t="s">
        <v>11384</v>
      </c>
      <c r="H1949" s="47" t="s">
        <v>11385</v>
      </c>
      <c r="I1949" s="47" t="s">
        <v>10769</v>
      </c>
      <c r="J1949" s="47"/>
      <c r="K1949" s="47" t="s">
        <v>14735</v>
      </c>
      <c r="L1949" s="47">
        <v>0.34431418776512152</v>
      </c>
      <c r="M1949" s="47">
        <v>-35.280065356698302</v>
      </c>
      <c r="N1949" s="47">
        <v>-58.804396388197198</v>
      </c>
      <c r="O1949" s="47" t="s">
        <v>17190</v>
      </c>
      <c r="P1949" s="47">
        <v>1</v>
      </c>
      <c r="Q1949">
        <v>10</v>
      </c>
      <c r="S1949" s="23" t="s">
        <v>2347</v>
      </c>
      <c r="T1949" t="str">
        <f t="shared" si="274"/>
        <v>17</v>
      </c>
      <c r="V1949" t="str">
        <f>+VLOOKUP(B1949,MARCO!E:E,1,FALSE)</f>
        <v>Monte</v>
      </c>
      <c r="W1949" t="s">
        <v>134</v>
      </c>
      <c r="X1949" t="s">
        <v>134</v>
      </c>
      <c r="Y1949" t="str">
        <f t="shared" si="275"/>
        <v>R 17 - D 72 - 451 - 2330</v>
      </c>
      <c r="Z1949" t="s">
        <v>20</v>
      </c>
      <c r="AA1949" t="s">
        <v>2349</v>
      </c>
      <c r="AB1949" t="s">
        <v>21</v>
      </c>
      <c r="AD1949" t="str">
        <f t="shared" si="276"/>
        <v>E.p N°6</v>
      </c>
      <c r="AE1949" t="s">
        <v>22</v>
      </c>
      <c r="AF1949" t="s">
        <v>23</v>
      </c>
      <c r="AG1949" t="s">
        <v>26</v>
      </c>
      <c r="AH1949" t="s">
        <v>2348</v>
      </c>
      <c r="AI1949" s="13">
        <f t="shared" si="277"/>
        <v>10</v>
      </c>
      <c r="AJ1949" s="13">
        <f t="shared" si="278"/>
        <v>1</v>
      </c>
      <c r="AK1949" s="21">
        <v>1</v>
      </c>
      <c r="AM1949" t="s">
        <v>2154</v>
      </c>
      <c r="AN1949" t="str">
        <f t="shared" si="272"/>
        <v>R15172425</v>
      </c>
      <c r="AO1949" s="20" t="str">
        <f t="shared" si="273"/>
        <v>FINES_R15172425</v>
      </c>
      <c r="AP1949" s="25">
        <f t="shared" si="279"/>
        <v>0.34431418776512152</v>
      </c>
      <c r="AQ1949" s="24" t="str">
        <f>+IFERROR(VLOOKUP(Y1949,#REF!,2,FALSE),"-")</f>
        <v>-</v>
      </c>
      <c r="AR1949" s="13" t="s">
        <v>2394</v>
      </c>
      <c r="AS1949" t="s">
        <v>2397</v>
      </c>
      <c r="AT1949" t="str">
        <f t="shared" si="280"/>
        <v>Abbott - e/ Sarmiento y Craig - Abbott</v>
      </c>
    </row>
    <row r="1950" spans="1:46" ht="15.75" thickBot="1" x14ac:dyDescent="0.3">
      <c r="A1950" s="47">
        <v>18</v>
      </c>
      <c r="B1950" s="47" t="s">
        <v>1951</v>
      </c>
      <c r="C1950" s="47" t="s">
        <v>2369</v>
      </c>
      <c r="D1950" s="47" t="s">
        <v>1961</v>
      </c>
      <c r="E1950" s="47" t="s">
        <v>310</v>
      </c>
      <c r="F1950" s="47" t="s">
        <v>11391</v>
      </c>
      <c r="G1950" s="47" t="s">
        <v>5526</v>
      </c>
      <c r="H1950" s="47" t="s">
        <v>11392</v>
      </c>
      <c r="I1950" s="47" t="s">
        <v>10769</v>
      </c>
      <c r="J1950" s="47" t="s">
        <v>5526</v>
      </c>
      <c r="K1950" s="47" t="s">
        <v>14736</v>
      </c>
      <c r="L1950" s="47">
        <v>0.58437156677246094</v>
      </c>
      <c r="M1950" s="47">
        <v>-36.580461194316001</v>
      </c>
      <c r="N1950" s="47">
        <v>-56.696601148824001</v>
      </c>
      <c r="O1950" s="47" t="s">
        <v>17191</v>
      </c>
      <c r="P1950" s="47">
        <v>1</v>
      </c>
      <c r="Q1950">
        <v>25</v>
      </c>
      <c r="S1950" s="23" t="s">
        <v>2347</v>
      </c>
      <c r="T1950" t="str">
        <f t="shared" si="274"/>
        <v>18</v>
      </c>
      <c r="V1950" t="str">
        <f>+VLOOKUP(B1950,MARCO!E:E,1,FALSE)</f>
        <v>La Costa</v>
      </c>
      <c r="W1950" t="s">
        <v>134</v>
      </c>
      <c r="X1950" t="s">
        <v>134</v>
      </c>
      <c r="Y1950" t="str">
        <f t="shared" si="275"/>
        <v>R 18 - D 123 - 452 - 4516</v>
      </c>
      <c r="Z1950" t="s">
        <v>20</v>
      </c>
      <c r="AA1950" t="s">
        <v>2349</v>
      </c>
      <c r="AB1950" t="s">
        <v>21</v>
      </c>
      <c r="AD1950" t="str">
        <f t="shared" si="276"/>
        <v>Ate</v>
      </c>
      <c r="AE1950" t="s">
        <v>22</v>
      </c>
      <c r="AF1950" t="s">
        <v>23</v>
      </c>
      <c r="AG1950" t="s">
        <v>26</v>
      </c>
      <c r="AH1950" t="s">
        <v>2348</v>
      </c>
      <c r="AI1950" s="13">
        <f t="shared" si="277"/>
        <v>25</v>
      </c>
      <c r="AJ1950" s="13">
        <f t="shared" si="278"/>
        <v>1</v>
      </c>
      <c r="AK1950" s="21">
        <v>1</v>
      </c>
      <c r="AM1950" t="s">
        <v>2154</v>
      </c>
      <c r="AN1950" t="str">
        <f t="shared" si="272"/>
        <v>R18</v>
      </c>
      <c r="AO1950" s="20" t="str">
        <f t="shared" si="273"/>
        <v>FINES_R18</v>
      </c>
      <c r="AP1950" s="25">
        <f t="shared" si="279"/>
        <v>0.58437156677246094</v>
      </c>
      <c r="AQ1950" s="24" t="str">
        <f>+IFERROR(VLOOKUP(Y1950,#REF!,2,FALSE),"-")</f>
        <v>-</v>
      </c>
      <c r="AR1950" s="13" t="s">
        <v>2394</v>
      </c>
      <c r="AS1950" t="s">
        <v>2398</v>
      </c>
      <c r="AT1950" t="str">
        <f t="shared" si="280"/>
        <v>Calle 78 - 575 e/ 5 y 6 - Mar Del Tuyu</v>
      </c>
    </row>
    <row r="1951" spans="1:46" ht="15.75" thickBot="1" x14ac:dyDescent="0.3">
      <c r="A1951" s="47">
        <v>18</v>
      </c>
      <c r="B1951" s="47" t="s">
        <v>1969</v>
      </c>
      <c r="C1951" s="47" t="s">
        <v>2378</v>
      </c>
      <c r="D1951" s="47" t="s">
        <v>1973</v>
      </c>
      <c r="E1951" s="47" t="s">
        <v>180</v>
      </c>
      <c r="F1951" s="47" t="s">
        <v>11394</v>
      </c>
      <c r="G1951" s="47" t="s">
        <v>2164</v>
      </c>
      <c r="H1951" s="47" t="s">
        <v>11395</v>
      </c>
      <c r="I1951" s="47" t="s">
        <v>10769</v>
      </c>
      <c r="J1951" s="47"/>
      <c r="K1951" s="47" t="s">
        <v>14737</v>
      </c>
      <c r="L1951" s="47">
        <v>0.56682020425796509</v>
      </c>
      <c r="M1951" s="47">
        <v>-37.253085019650001</v>
      </c>
      <c r="N1951" s="47">
        <v>-56.990648963018998</v>
      </c>
      <c r="O1951" s="47" t="s">
        <v>17192</v>
      </c>
      <c r="P1951" s="47">
        <v>1</v>
      </c>
      <c r="Q1951">
        <v>25</v>
      </c>
      <c r="S1951" s="23" t="s">
        <v>2347</v>
      </c>
      <c r="T1951" t="str">
        <f t="shared" si="274"/>
        <v>18</v>
      </c>
      <c r="V1951" t="str">
        <f>+VLOOKUP(B1951,MARCO!E:E,1,FALSE)</f>
        <v>Villa Gesell</v>
      </c>
      <c r="W1951" t="s">
        <v>134</v>
      </c>
      <c r="X1951" t="s">
        <v>134</v>
      </c>
      <c r="Y1951" t="str">
        <f t="shared" si="275"/>
        <v>R 18 - D 125 - 451 - 3675</v>
      </c>
      <c r="Z1951" t="s">
        <v>20</v>
      </c>
      <c r="AA1951" t="s">
        <v>2349</v>
      </c>
      <c r="AB1951" t="s">
        <v>21</v>
      </c>
      <c r="AD1951" t="str">
        <f t="shared" si="276"/>
        <v>Capilla Jesus Misericordioso</v>
      </c>
      <c r="AE1951" t="s">
        <v>22</v>
      </c>
      <c r="AF1951" t="s">
        <v>23</v>
      </c>
      <c r="AG1951" t="s">
        <v>26</v>
      </c>
      <c r="AH1951" t="s">
        <v>2348</v>
      </c>
      <c r="AI1951" s="13">
        <f t="shared" si="277"/>
        <v>25</v>
      </c>
      <c r="AJ1951" s="13">
        <f t="shared" si="278"/>
        <v>1</v>
      </c>
      <c r="AK1951" s="21">
        <v>1</v>
      </c>
      <c r="AM1951" t="s">
        <v>2154</v>
      </c>
      <c r="AN1951" t="str">
        <f t="shared" si="272"/>
        <v>R18</v>
      </c>
      <c r="AO1951" s="20" t="str">
        <f t="shared" si="273"/>
        <v>FINES_R18</v>
      </c>
      <c r="AP1951" s="25">
        <f t="shared" si="279"/>
        <v>0.56682020425796509</v>
      </c>
      <c r="AQ1951" s="24" t="str">
        <f>+IFERROR(VLOOKUP(Y1951,#REF!,2,FALSE),"-")</f>
        <v>-</v>
      </c>
      <c r="AR1951" s="13" t="s">
        <v>2394</v>
      </c>
      <c r="AS1951" t="s">
        <v>2398</v>
      </c>
      <c r="AT1951" t="str">
        <f t="shared" si="280"/>
        <v>Calle 108 - e/ 108 y 27 - Villa Gesell Centro</v>
      </c>
    </row>
    <row r="1952" spans="1:46" ht="15.75" thickBot="1" x14ac:dyDescent="0.3">
      <c r="A1952" s="47">
        <v>18</v>
      </c>
      <c r="B1952" s="47" t="s">
        <v>1969</v>
      </c>
      <c r="C1952" s="47" t="s">
        <v>2378</v>
      </c>
      <c r="D1952" s="47" t="s">
        <v>1973</v>
      </c>
      <c r="E1952" s="47" t="s">
        <v>180</v>
      </c>
      <c r="F1952" s="47" t="s">
        <v>11397</v>
      </c>
      <c r="G1952" s="47" t="s">
        <v>11398</v>
      </c>
      <c r="H1952" s="47" t="s">
        <v>11399</v>
      </c>
      <c r="I1952" s="47" t="s">
        <v>10769</v>
      </c>
      <c r="J1952" s="47"/>
      <c r="K1952" s="47" t="s">
        <v>14738</v>
      </c>
      <c r="L1952" s="47">
        <v>0.35952085256576538</v>
      </c>
      <c r="M1952" s="47">
        <v>-37.299268900000001</v>
      </c>
      <c r="N1952" s="47">
        <v>-56.999128200000001</v>
      </c>
      <c r="O1952" s="47" t="s">
        <v>17193</v>
      </c>
      <c r="P1952" s="47">
        <v>1</v>
      </c>
      <c r="Q1952">
        <v>24</v>
      </c>
      <c r="S1952" s="23" t="s">
        <v>2347</v>
      </c>
      <c r="T1952" t="str">
        <f t="shared" si="274"/>
        <v>18</v>
      </c>
      <c r="V1952" t="str">
        <f>+VLOOKUP(B1952,MARCO!E:E,1,FALSE)</f>
        <v>Villa Gesell</v>
      </c>
      <c r="W1952" t="s">
        <v>134</v>
      </c>
      <c r="X1952" t="s">
        <v>134</v>
      </c>
      <c r="Y1952" t="str">
        <f t="shared" si="275"/>
        <v>R 18 - D 125 - 451 - 3418</v>
      </c>
      <c r="Z1952" t="s">
        <v>20</v>
      </c>
      <c r="AA1952" t="s">
        <v>2349</v>
      </c>
      <c r="AB1952" t="s">
        <v>21</v>
      </c>
      <c r="AD1952" t="str">
        <f t="shared" si="276"/>
        <v>Valle Guarani</v>
      </c>
      <c r="AE1952" t="s">
        <v>22</v>
      </c>
      <c r="AF1952" t="s">
        <v>23</v>
      </c>
      <c r="AG1952" t="s">
        <v>26</v>
      </c>
      <c r="AH1952" t="s">
        <v>2348</v>
      </c>
      <c r="AI1952" s="13">
        <f t="shared" si="277"/>
        <v>24</v>
      </c>
      <c r="AJ1952" s="13">
        <f t="shared" si="278"/>
        <v>1</v>
      </c>
      <c r="AK1952" s="21">
        <v>1</v>
      </c>
      <c r="AM1952" t="s">
        <v>2154</v>
      </c>
      <c r="AN1952" t="str">
        <f t="shared" si="272"/>
        <v>R18</v>
      </c>
      <c r="AO1952" s="20" t="str">
        <f t="shared" si="273"/>
        <v>FINES_R18</v>
      </c>
      <c r="AP1952" s="25">
        <f t="shared" si="279"/>
        <v>0.35952085256576538</v>
      </c>
      <c r="AQ1952" s="24" t="str">
        <f>+IFERROR(VLOOKUP(Y1952,#REF!,2,FALSE),"-")</f>
        <v>-</v>
      </c>
      <c r="AR1952" s="13" t="s">
        <v>2394</v>
      </c>
      <c r="AS1952" t="s">
        <v>2398</v>
      </c>
      <c r="AT1952" t="str">
        <f t="shared" si="280"/>
        <v>Calle 150 - 77 e/ 149 y 150 - Villa Gesell Valle Guarani</v>
      </c>
    </row>
    <row r="1953" spans="1:46" ht="15.75" thickBot="1" x14ac:dyDescent="0.3">
      <c r="A1953" s="47">
        <v>18</v>
      </c>
      <c r="B1953" s="47" t="s">
        <v>1969</v>
      </c>
      <c r="C1953" s="47" t="s">
        <v>2378</v>
      </c>
      <c r="D1953" s="47" t="s">
        <v>1973</v>
      </c>
      <c r="E1953" s="47" t="s">
        <v>180</v>
      </c>
      <c r="F1953" s="47" t="s">
        <v>11401</v>
      </c>
      <c r="G1953" s="47" t="s">
        <v>11402</v>
      </c>
      <c r="H1953" s="47" t="s">
        <v>11403</v>
      </c>
      <c r="I1953" s="47" t="s">
        <v>10769</v>
      </c>
      <c r="J1953" s="47"/>
      <c r="K1953" s="47" t="s">
        <v>14739</v>
      </c>
      <c r="L1953" s="47">
        <v>0.56484144926071167</v>
      </c>
      <c r="M1953" s="47">
        <v>-37.351204873733998</v>
      </c>
      <c r="N1953" s="47">
        <v>-57.034533015181999</v>
      </c>
      <c r="O1953" s="47" t="s">
        <v>17194</v>
      </c>
      <c r="P1953" s="47">
        <v>1</v>
      </c>
      <c r="Q1953">
        <v>20</v>
      </c>
      <c r="S1953" s="23" t="s">
        <v>2347</v>
      </c>
      <c r="T1953" t="str">
        <f t="shared" si="274"/>
        <v>18</v>
      </c>
      <c r="V1953" t="str">
        <f>+VLOOKUP(B1953,MARCO!E:E,1,FALSE)</f>
        <v>Villa Gesell</v>
      </c>
      <c r="W1953" t="s">
        <v>134</v>
      </c>
      <c r="X1953" t="s">
        <v>134</v>
      </c>
      <c r="Y1953" t="str">
        <f t="shared" si="275"/>
        <v>R 18 - D 125 - 451 - 3676</v>
      </c>
      <c r="Z1953" t="s">
        <v>20</v>
      </c>
      <c r="AA1953" t="s">
        <v>2349</v>
      </c>
      <c r="AB1953" t="s">
        <v>21</v>
      </c>
      <c r="AD1953" t="str">
        <f t="shared" si="276"/>
        <v>Casa De La Cultura Mar Azul</v>
      </c>
      <c r="AE1953" t="s">
        <v>22</v>
      </c>
      <c r="AF1953" t="s">
        <v>23</v>
      </c>
      <c r="AG1953" t="s">
        <v>26</v>
      </c>
      <c r="AH1953" t="s">
        <v>2348</v>
      </c>
      <c r="AI1953" s="13">
        <f t="shared" si="277"/>
        <v>20</v>
      </c>
      <c r="AJ1953" s="13">
        <f t="shared" si="278"/>
        <v>1</v>
      </c>
      <c r="AK1953" s="21">
        <v>1</v>
      </c>
      <c r="AM1953" t="s">
        <v>2154</v>
      </c>
      <c r="AN1953" t="str">
        <f t="shared" si="272"/>
        <v>R18</v>
      </c>
      <c r="AO1953" s="20" t="str">
        <f t="shared" si="273"/>
        <v>FINES_R18</v>
      </c>
      <c r="AP1953" s="25">
        <f t="shared" si="279"/>
        <v>0.56484144926071167</v>
      </c>
      <c r="AQ1953" s="24" t="str">
        <f>+IFERROR(VLOOKUP(Y1953,#REF!,2,FALSE),"-")</f>
        <v>-</v>
      </c>
      <c r="AR1953" s="13" t="s">
        <v>2394</v>
      </c>
      <c r="AS1953" t="s">
        <v>2398</v>
      </c>
      <c r="AT1953" t="str">
        <f t="shared" si="280"/>
        <v>Calle 46 - e/ 46 y Mirarmar - Villa Gesell Mar Azul</v>
      </c>
    </row>
    <row r="1954" spans="1:46" ht="15.75" thickBot="1" x14ac:dyDescent="0.3">
      <c r="A1954" s="47">
        <v>18</v>
      </c>
      <c r="B1954" s="47" t="s">
        <v>1969</v>
      </c>
      <c r="C1954" s="47" t="s">
        <v>2378</v>
      </c>
      <c r="D1954" s="47" t="s">
        <v>1973</v>
      </c>
      <c r="E1954" s="47" t="s">
        <v>180</v>
      </c>
      <c r="F1954" s="47" t="s">
        <v>11405</v>
      </c>
      <c r="G1954" s="47" t="s">
        <v>3113</v>
      </c>
      <c r="H1954" s="47" t="s">
        <v>11406</v>
      </c>
      <c r="I1954" s="47" t="s">
        <v>10769</v>
      </c>
      <c r="J1954" s="47"/>
      <c r="K1954" s="47" t="s">
        <v>14740</v>
      </c>
      <c r="L1954" s="47">
        <v>0.51353335380554199</v>
      </c>
      <c r="M1954" s="47">
        <v>-37.273182912366998</v>
      </c>
      <c r="N1954" s="47">
        <v>-56.994023564891997</v>
      </c>
      <c r="O1954" s="47" t="s">
        <v>17195</v>
      </c>
      <c r="P1954" s="47">
        <v>1</v>
      </c>
      <c r="Q1954">
        <v>19</v>
      </c>
      <c r="S1954" s="23" t="s">
        <v>2347</v>
      </c>
      <c r="T1954" t="str">
        <f t="shared" si="274"/>
        <v>18</v>
      </c>
      <c r="V1954" t="str">
        <f>+VLOOKUP(B1954,MARCO!E:E,1,FALSE)</f>
        <v>Villa Gesell</v>
      </c>
      <c r="W1954" t="s">
        <v>134</v>
      </c>
      <c r="X1954" t="s">
        <v>134</v>
      </c>
      <c r="Y1954" t="str">
        <f t="shared" si="275"/>
        <v>R 18 - D 125 - 451 - 4426</v>
      </c>
      <c r="Z1954" t="s">
        <v>20</v>
      </c>
      <c r="AA1954" t="s">
        <v>2349</v>
      </c>
      <c r="AB1954" t="s">
        <v>21</v>
      </c>
      <c r="AD1954" t="str">
        <f t="shared" si="276"/>
        <v>Las Praderas</v>
      </c>
      <c r="AE1954" t="s">
        <v>22</v>
      </c>
      <c r="AF1954" t="s">
        <v>23</v>
      </c>
      <c r="AG1954" t="s">
        <v>26</v>
      </c>
      <c r="AH1954" t="s">
        <v>2348</v>
      </c>
      <c r="AI1954" s="13">
        <f t="shared" si="277"/>
        <v>19</v>
      </c>
      <c r="AJ1954" s="13">
        <f t="shared" si="278"/>
        <v>1</v>
      </c>
      <c r="AK1954" s="21">
        <v>1</v>
      </c>
      <c r="AM1954" t="s">
        <v>2154</v>
      </c>
      <c r="AN1954" t="str">
        <f t="shared" si="272"/>
        <v>R18</v>
      </c>
      <c r="AO1954" s="20" t="str">
        <f t="shared" si="273"/>
        <v>FINES_R18</v>
      </c>
      <c r="AP1954" s="25">
        <f t="shared" si="279"/>
        <v>0.51353335380554199</v>
      </c>
      <c r="AQ1954" s="24" t="str">
        <f>+IFERROR(VLOOKUP(Y1954,#REF!,2,FALSE),"-")</f>
        <v>-</v>
      </c>
      <c r="AR1954" s="13" t="s">
        <v>2394</v>
      </c>
      <c r="AS1954" t="s">
        <v>2398</v>
      </c>
      <c r="AT1954" t="str">
        <f t="shared" si="280"/>
        <v>Calle 129 - 1111 e/ 128 y 129 - Villa Gesell Centro</v>
      </c>
    </row>
    <row r="1955" spans="1:46" ht="15.75" thickBot="1" x14ac:dyDescent="0.3">
      <c r="A1955" s="47">
        <v>18</v>
      </c>
      <c r="B1955" s="47" t="s">
        <v>486</v>
      </c>
      <c r="C1955" s="47" t="s">
        <v>2378</v>
      </c>
      <c r="D1955" s="47" t="s">
        <v>488</v>
      </c>
      <c r="E1955" s="47" t="s">
        <v>180</v>
      </c>
      <c r="F1955" s="47" t="s">
        <v>11412</v>
      </c>
      <c r="G1955" s="47" t="s">
        <v>11413</v>
      </c>
      <c r="H1955" s="47" t="s">
        <v>11414</v>
      </c>
      <c r="I1955" s="47" t="s">
        <v>10769</v>
      </c>
      <c r="J1955" s="47" t="s">
        <v>4736</v>
      </c>
      <c r="K1955" s="47" t="s">
        <v>14741</v>
      </c>
      <c r="L1955" s="47">
        <v>0.29020160436630249</v>
      </c>
      <c r="M1955" s="47">
        <v>-37.312435809203002</v>
      </c>
      <c r="N1955" s="47">
        <v>-59.980298979198999</v>
      </c>
      <c r="O1955" s="47" t="s">
        <v>17196</v>
      </c>
      <c r="P1955" s="47">
        <v>1</v>
      </c>
      <c r="Q1955">
        <v>18</v>
      </c>
      <c r="S1955" s="23" t="s">
        <v>2347</v>
      </c>
      <c r="T1955" t="str">
        <f t="shared" si="274"/>
        <v>18</v>
      </c>
      <c r="V1955" t="str">
        <f>+VLOOKUP(B1955,MARCO!E:E,1,FALSE)</f>
        <v>Castelli</v>
      </c>
      <c r="W1955" t="s">
        <v>134</v>
      </c>
      <c r="X1955" t="s">
        <v>134</v>
      </c>
      <c r="Y1955" t="str">
        <f t="shared" si="275"/>
        <v>R 18 - D 21 - 451 - 4505</v>
      </c>
      <c r="Z1955" t="s">
        <v>20</v>
      </c>
      <c r="AA1955" t="s">
        <v>2349</v>
      </c>
      <c r="AB1955" t="s">
        <v>21</v>
      </c>
      <c r="AD1955" t="str">
        <f t="shared" si="276"/>
        <v>Area De Adultos Mayores</v>
      </c>
      <c r="AE1955" t="s">
        <v>22</v>
      </c>
      <c r="AF1955" t="s">
        <v>23</v>
      </c>
      <c r="AG1955" t="s">
        <v>26</v>
      </c>
      <c r="AH1955" t="s">
        <v>2348</v>
      </c>
      <c r="AI1955" s="13">
        <f t="shared" si="277"/>
        <v>18</v>
      </c>
      <c r="AJ1955" s="13">
        <f t="shared" si="278"/>
        <v>1</v>
      </c>
      <c r="AK1955" s="21">
        <v>1</v>
      </c>
      <c r="AM1955" t="s">
        <v>2154</v>
      </c>
      <c r="AN1955" t="str">
        <f t="shared" si="272"/>
        <v>R18</v>
      </c>
      <c r="AO1955" s="20" t="str">
        <f t="shared" si="273"/>
        <v>FINES_R18</v>
      </c>
      <c r="AP1955" s="25">
        <f t="shared" si="279"/>
        <v>0.29020160436630249</v>
      </c>
      <c r="AQ1955" s="24" t="str">
        <f>+IFERROR(VLOOKUP(Y1955,#REF!,2,FALSE),"-")</f>
        <v>-</v>
      </c>
      <c r="AR1955" s="13" t="s">
        <v>2394</v>
      </c>
      <c r="AS1955" t="s">
        <v>2397</v>
      </c>
      <c r="AT1955" t="str">
        <f t="shared" si="280"/>
        <v>Belgrano - 86 e/ Av. 25 De Mayo y Carlos Pellegrini - Castelli</v>
      </c>
    </row>
    <row r="1956" spans="1:46" ht="15.75" thickBot="1" x14ac:dyDescent="0.3">
      <c r="A1956" s="47">
        <v>18</v>
      </c>
      <c r="B1956" s="47" t="s">
        <v>543</v>
      </c>
      <c r="C1956" s="47" t="s">
        <v>2378</v>
      </c>
      <c r="D1956" s="47" t="s">
        <v>548</v>
      </c>
      <c r="E1956" s="47" t="s">
        <v>549</v>
      </c>
      <c r="F1956" s="47" t="s">
        <v>11416</v>
      </c>
      <c r="G1956" s="47" t="s">
        <v>11417</v>
      </c>
      <c r="H1956" s="47" t="s">
        <v>11418</v>
      </c>
      <c r="I1956" s="47" t="s">
        <v>10769</v>
      </c>
      <c r="J1956" s="47" t="s">
        <v>11417</v>
      </c>
      <c r="K1956" s="47" t="s">
        <v>14742</v>
      </c>
      <c r="L1956" s="47">
        <v>0.44433483481407171</v>
      </c>
      <c r="M1956" s="47">
        <v>-36.297634894166997</v>
      </c>
      <c r="N1956" s="47">
        <v>-57.688335449290001</v>
      </c>
      <c r="O1956" s="47" t="s">
        <v>17197</v>
      </c>
      <c r="P1956" s="47">
        <v>1</v>
      </c>
      <c r="Q1956">
        <v>18</v>
      </c>
      <c r="S1956" s="23" t="s">
        <v>2347</v>
      </c>
      <c r="T1956" t="str">
        <f t="shared" si="274"/>
        <v>18</v>
      </c>
      <c r="V1956" t="str">
        <f>+VLOOKUP(B1956,MARCO!E:E,1,FALSE)</f>
        <v>Dolores</v>
      </c>
      <c r="W1956" t="s">
        <v>134</v>
      </c>
      <c r="X1956" t="s">
        <v>134</v>
      </c>
      <c r="Y1956" t="str">
        <f t="shared" si="275"/>
        <v>R 18 - D 29 - 451 - 4461</v>
      </c>
      <c r="Z1956" t="s">
        <v>20</v>
      </c>
      <c r="AA1956" t="s">
        <v>2349</v>
      </c>
      <c r="AB1956" t="s">
        <v>21</v>
      </c>
      <c r="AD1956" t="str">
        <f t="shared" si="276"/>
        <v>Club Defensa Dolores</v>
      </c>
      <c r="AE1956" t="s">
        <v>22</v>
      </c>
      <c r="AF1956" t="s">
        <v>23</v>
      </c>
      <c r="AG1956" t="s">
        <v>26</v>
      </c>
      <c r="AH1956" t="s">
        <v>2348</v>
      </c>
      <c r="AI1956" s="13">
        <f t="shared" si="277"/>
        <v>18</v>
      </c>
      <c r="AJ1956" s="13">
        <f t="shared" si="278"/>
        <v>1</v>
      </c>
      <c r="AK1956" s="21">
        <v>1</v>
      </c>
      <c r="AM1956" t="s">
        <v>2154</v>
      </c>
      <c r="AN1956" t="str">
        <f t="shared" si="272"/>
        <v>R18</v>
      </c>
      <c r="AO1956" s="20" t="str">
        <f t="shared" si="273"/>
        <v>FINES_R18</v>
      </c>
      <c r="AP1956" s="25">
        <f t="shared" si="279"/>
        <v>0.44433483481407171</v>
      </c>
      <c r="AQ1956" s="24" t="str">
        <f>+IFERROR(VLOOKUP(Y1956,#REF!,2,FALSE),"-")</f>
        <v>-</v>
      </c>
      <c r="AR1956" s="13" t="s">
        <v>2394</v>
      </c>
      <c r="AS1956" t="s">
        <v>2398</v>
      </c>
      <c r="AT1956" t="str">
        <f t="shared" si="280"/>
        <v>Callao - 156 e/ Ing.quadri y Buenos Aires - Dolores</v>
      </c>
    </row>
    <row r="1957" spans="1:46" ht="15.75" thickBot="1" x14ac:dyDescent="0.3">
      <c r="A1957" s="47">
        <v>18</v>
      </c>
      <c r="B1957" s="47" t="s">
        <v>658</v>
      </c>
      <c r="C1957" s="47" t="s">
        <v>2378</v>
      </c>
      <c r="D1957" s="47" t="s">
        <v>661</v>
      </c>
      <c r="E1957" s="47" t="s">
        <v>180</v>
      </c>
      <c r="F1957" s="47" t="s">
        <v>11420</v>
      </c>
      <c r="G1957" s="47" t="s">
        <v>11421</v>
      </c>
      <c r="H1957" s="47" t="s">
        <v>11422</v>
      </c>
      <c r="I1957" s="47" t="s">
        <v>10769</v>
      </c>
      <c r="J1957" s="47" t="s">
        <v>11421</v>
      </c>
      <c r="K1957" s="47" t="s">
        <v>14743</v>
      </c>
      <c r="L1957" s="47">
        <v>0.29846876859664923</v>
      </c>
      <c r="M1957" s="47">
        <v>-36.406329999999997</v>
      </c>
      <c r="N1957" s="47">
        <v>-56.943289999999998</v>
      </c>
      <c r="O1957" s="47" t="s">
        <v>17198</v>
      </c>
      <c r="P1957" s="47">
        <v>1</v>
      </c>
      <c r="Q1957">
        <v>19</v>
      </c>
      <c r="S1957" s="23" t="s">
        <v>2347</v>
      </c>
      <c r="T1957" t="str">
        <f t="shared" si="274"/>
        <v>18</v>
      </c>
      <c r="V1957" t="str">
        <f>+VLOOKUP(B1957,MARCO!E:E,1,FALSE)</f>
        <v>General Lavalle</v>
      </c>
      <c r="W1957" t="s">
        <v>134</v>
      </c>
      <c r="X1957" t="s">
        <v>134</v>
      </c>
      <c r="Y1957" t="str">
        <f t="shared" si="275"/>
        <v>R 18 - D 39 - 451 - 0034</v>
      </c>
      <c r="Z1957" t="s">
        <v>20</v>
      </c>
      <c r="AA1957" t="s">
        <v>2349</v>
      </c>
      <c r="AB1957" t="s">
        <v>21</v>
      </c>
      <c r="AD1957" t="str">
        <f t="shared" si="276"/>
        <v>Movimiento Evita/ Nuevo Encuentro</v>
      </c>
      <c r="AE1957" t="s">
        <v>22</v>
      </c>
      <c r="AF1957" t="s">
        <v>23</v>
      </c>
      <c r="AG1957" t="s">
        <v>26</v>
      </c>
      <c r="AH1957" t="s">
        <v>2348</v>
      </c>
      <c r="AI1957" s="13">
        <f t="shared" si="277"/>
        <v>19</v>
      </c>
      <c r="AJ1957" s="13">
        <f t="shared" si="278"/>
        <v>1</v>
      </c>
      <c r="AK1957" s="21">
        <v>1</v>
      </c>
      <c r="AM1957" t="s">
        <v>2154</v>
      </c>
      <c r="AN1957" t="str">
        <f t="shared" si="272"/>
        <v>R18</v>
      </c>
      <c r="AO1957" s="20" t="str">
        <f t="shared" si="273"/>
        <v>FINES_R18</v>
      </c>
      <c r="AP1957" s="25">
        <f t="shared" si="279"/>
        <v>0.29846876859664923</v>
      </c>
      <c r="AQ1957" s="24" t="str">
        <f>+IFERROR(VLOOKUP(Y1957,#REF!,2,FALSE),"-")</f>
        <v>-</v>
      </c>
      <c r="AR1957" s="13" t="s">
        <v>2394</v>
      </c>
      <c r="AS1957" t="s">
        <v>2398</v>
      </c>
      <c r="AT1957" t="str">
        <f t="shared" si="280"/>
        <v>Av. Galo Lavalle - e/ Garita 5 y Garita 6 - Paraje Pavón</v>
      </c>
    </row>
    <row r="1958" spans="1:46" ht="15.75" thickBot="1" x14ac:dyDescent="0.3">
      <c r="A1958" s="47">
        <v>18</v>
      </c>
      <c r="B1958" s="47" t="s">
        <v>658</v>
      </c>
      <c r="C1958" s="47" t="s">
        <v>2378</v>
      </c>
      <c r="D1958" s="47" t="s">
        <v>661</v>
      </c>
      <c r="E1958" s="47" t="s">
        <v>180</v>
      </c>
      <c r="F1958" s="47" t="s">
        <v>11424</v>
      </c>
      <c r="G1958" s="47" t="s">
        <v>11425</v>
      </c>
      <c r="H1958" s="47" t="s">
        <v>11426</v>
      </c>
      <c r="I1958" s="47" t="s">
        <v>10769</v>
      </c>
      <c r="J1958" s="47" t="s">
        <v>11425</v>
      </c>
      <c r="K1958" s="47" t="s">
        <v>14744</v>
      </c>
      <c r="L1958" s="47">
        <v>0.29845133423805242</v>
      </c>
      <c r="M1958" s="47">
        <v>-36.408388501223001</v>
      </c>
      <c r="N1958" s="47">
        <v>-56.938442698186002</v>
      </c>
      <c r="O1958" s="47" t="s">
        <v>17199</v>
      </c>
      <c r="P1958" s="47">
        <v>1</v>
      </c>
      <c r="Q1958">
        <v>12</v>
      </c>
      <c r="S1958" s="23" t="s">
        <v>2347</v>
      </c>
      <c r="T1958" t="str">
        <f t="shared" si="274"/>
        <v>18</v>
      </c>
      <c r="V1958" t="str">
        <f>+VLOOKUP(B1958,MARCO!E:E,1,FALSE)</f>
        <v>General Lavalle</v>
      </c>
      <c r="W1958" t="s">
        <v>134</v>
      </c>
      <c r="X1958" t="s">
        <v>134</v>
      </c>
      <c r="Y1958" t="str">
        <f t="shared" si="275"/>
        <v>R 18 - D 39 - 451 - 1012</v>
      </c>
      <c r="Z1958" t="s">
        <v>20</v>
      </c>
      <c r="AA1958" t="s">
        <v>2349</v>
      </c>
      <c r="AB1958" t="s">
        <v>21</v>
      </c>
      <c r="AD1958" t="str">
        <f t="shared" si="276"/>
        <v>Frente De Tod@s/ Frente Grande</v>
      </c>
      <c r="AE1958" t="s">
        <v>22</v>
      </c>
      <c r="AF1958" t="s">
        <v>23</v>
      </c>
      <c r="AG1958" t="s">
        <v>26</v>
      </c>
      <c r="AH1958" t="s">
        <v>2348</v>
      </c>
      <c r="AI1958" s="13">
        <f t="shared" si="277"/>
        <v>12</v>
      </c>
      <c r="AJ1958" s="13">
        <f t="shared" si="278"/>
        <v>1</v>
      </c>
      <c r="AK1958" s="21">
        <v>1</v>
      </c>
      <c r="AM1958" t="s">
        <v>2154</v>
      </c>
      <c r="AN1958" t="str">
        <f t="shared" si="272"/>
        <v>R18</v>
      </c>
      <c r="AO1958" s="20" t="str">
        <f t="shared" si="273"/>
        <v>FINES_R18</v>
      </c>
      <c r="AP1958" s="25">
        <f t="shared" si="279"/>
        <v>0.29845133423805242</v>
      </c>
      <c r="AQ1958" s="24" t="str">
        <f>+IFERROR(VLOOKUP(Y1958,#REF!,2,FALSE),"-")</f>
        <v>-</v>
      </c>
      <c r="AR1958" s="13" t="s">
        <v>2394</v>
      </c>
      <c r="AS1958" t="s">
        <v>2397</v>
      </c>
      <c r="AT1958" t="str">
        <f t="shared" si="280"/>
        <v>Heriberto Gibson - 1045 - General Lavalle</v>
      </c>
    </row>
    <row r="1959" spans="1:46" ht="15.75" thickBot="1" x14ac:dyDescent="0.3">
      <c r="A1959" s="47">
        <v>18</v>
      </c>
      <c r="B1959" s="47" t="s">
        <v>663</v>
      </c>
      <c r="C1959" s="47" t="s">
        <v>2378</v>
      </c>
      <c r="D1959" s="47" t="s">
        <v>667</v>
      </c>
      <c r="E1959" s="47" t="s">
        <v>180</v>
      </c>
      <c r="F1959" s="47" t="s">
        <v>11428</v>
      </c>
      <c r="G1959" s="47" t="s">
        <v>11429</v>
      </c>
      <c r="H1959" s="47" t="s">
        <v>11430</v>
      </c>
      <c r="I1959" s="47" t="s">
        <v>10769</v>
      </c>
      <c r="J1959" s="47"/>
      <c r="K1959" s="47" t="s">
        <v>14745</v>
      </c>
      <c r="L1959" s="47">
        <v>0.62726509571075439</v>
      </c>
      <c r="M1959" s="47">
        <v>-37.001484754983998</v>
      </c>
      <c r="N1959" s="47">
        <v>-57.146528961335001</v>
      </c>
      <c r="O1959" s="47" t="s">
        <v>17200</v>
      </c>
      <c r="P1959" s="47">
        <v>1</v>
      </c>
      <c r="Q1959">
        <v>15</v>
      </c>
      <c r="S1959" s="23" t="s">
        <v>2347</v>
      </c>
      <c r="T1959" t="str">
        <f t="shared" si="274"/>
        <v>18</v>
      </c>
      <c r="V1959" t="str">
        <f>+VLOOKUP(B1959,MARCO!E:E,1,FALSE)</f>
        <v>General Juan Madariaga</v>
      </c>
      <c r="W1959" t="s">
        <v>134</v>
      </c>
      <c r="X1959" t="s">
        <v>134</v>
      </c>
      <c r="Y1959" t="str">
        <f t="shared" si="275"/>
        <v>R 18 - D 40 - 451 - 4257</v>
      </c>
      <c r="Z1959" t="s">
        <v>20</v>
      </c>
      <c r="AA1959" t="s">
        <v>2349</v>
      </c>
      <c r="AB1959" t="s">
        <v>21</v>
      </c>
      <c r="AD1959" t="str">
        <f t="shared" si="276"/>
        <v>Escuela Primaria N° 15 "batalla De Tucumán"</v>
      </c>
      <c r="AE1959" t="s">
        <v>22</v>
      </c>
      <c r="AF1959" t="s">
        <v>23</v>
      </c>
      <c r="AG1959" t="s">
        <v>26</v>
      </c>
      <c r="AH1959" t="s">
        <v>2348</v>
      </c>
      <c r="AI1959" s="13">
        <f t="shared" si="277"/>
        <v>15</v>
      </c>
      <c r="AJ1959" s="13">
        <f t="shared" si="278"/>
        <v>1</v>
      </c>
      <c r="AK1959" s="21">
        <v>1</v>
      </c>
      <c r="AM1959" t="s">
        <v>2154</v>
      </c>
      <c r="AN1959" t="str">
        <f t="shared" si="272"/>
        <v>R18</v>
      </c>
      <c r="AO1959" s="20" t="str">
        <f t="shared" si="273"/>
        <v>FINES_R18</v>
      </c>
      <c r="AP1959" s="25">
        <f t="shared" si="279"/>
        <v>0.62726509571075439</v>
      </c>
      <c r="AQ1959" s="24" t="str">
        <f>+IFERROR(VLOOKUP(Y1959,#REF!,2,FALSE),"-")</f>
        <v>-</v>
      </c>
      <c r="AR1959" s="13" t="s">
        <v>2394</v>
      </c>
      <c r="AS1959" t="s">
        <v>2397</v>
      </c>
      <c r="AT1959" t="str">
        <f t="shared" si="280"/>
        <v>Calle Nicaragua - 693 - General Juan Madariaga Centro</v>
      </c>
    </row>
    <row r="1960" spans="1:46" ht="15.75" thickBot="1" x14ac:dyDescent="0.3">
      <c r="A1960" s="47">
        <v>18</v>
      </c>
      <c r="B1960" s="47" t="s">
        <v>295</v>
      </c>
      <c r="C1960" s="47" t="s">
        <v>2378</v>
      </c>
      <c r="D1960" s="47" t="s">
        <v>298</v>
      </c>
      <c r="E1960" s="47" t="s">
        <v>172</v>
      </c>
      <c r="F1960" s="47" t="s">
        <v>11432</v>
      </c>
      <c r="G1960" s="47" t="s">
        <v>11433</v>
      </c>
      <c r="H1960" s="47" t="s">
        <v>11434</v>
      </c>
      <c r="I1960" s="47" t="s">
        <v>10769</v>
      </c>
      <c r="J1960" s="47"/>
      <c r="K1960" s="47" t="s">
        <v>14746</v>
      </c>
      <c r="L1960" s="47">
        <v>0.28576228022575378</v>
      </c>
      <c r="M1960" s="47">
        <v>-37.160327000000002</v>
      </c>
      <c r="N1960" s="47">
        <v>-58.488025899999997</v>
      </c>
      <c r="O1960" s="47" t="s">
        <v>17201</v>
      </c>
      <c r="P1960" s="47">
        <v>2</v>
      </c>
      <c r="Q1960">
        <v>22</v>
      </c>
      <c r="S1960" s="23" t="s">
        <v>2347</v>
      </c>
      <c r="T1960" t="str">
        <f t="shared" si="274"/>
        <v>18</v>
      </c>
      <c r="V1960" t="str">
        <f>+VLOOKUP(B1960,MARCO!E:E,1,FALSE)</f>
        <v>Ayacucho</v>
      </c>
      <c r="W1960" t="s">
        <v>134</v>
      </c>
      <c r="X1960" t="s">
        <v>134</v>
      </c>
      <c r="Y1960" t="str">
        <f t="shared" si="275"/>
        <v>R 18 - D 6 - 451 - 3648</v>
      </c>
      <c r="Z1960" t="s">
        <v>20</v>
      </c>
      <c r="AA1960" t="s">
        <v>2349</v>
      </c>
      <c r="AB1960" t="s">
        <v>21</v>
      </c>
      <c r="AD1960" t="str">
        <f t="shared" si="276"/>
        <v>La Posta</v>
      </c>
      <c r="AE1960" t="s">
        <v>22</v>
      </c>
      <c r="AF1960" t="s">
        <v>23</v>
      </c>
      <c r="AG1960" t="s">
        <v>26</v>
      </c>
      <c r="AH1960" t="s">
        <v>2348</v>
      </c>
      <c r="AI1960" s="13">
        <f t="shared" si="277"/>
        <v>22</v>
      </c>
      <c r="AJ1960" s="13">
        <f t="shared" si="278"/>
        <v>2</v>
      </c>
      <c r="AK1960" s="21">
        <v>1</v>
      </c>
      <c r="AM1960" t="s">
        <v>2154</v>
      </c>
      <c r="AN1960" t="str">
        <f t="shared" si="272"/>
        <v>R18</v>
      </c>
      <c r="AO1960" s="20" t="str">
        <f t="shared" si="273"/>
        <v>FINES_R18</v>
      </c>
      <c r="AP1960" s="25">
        <f t="shared" si="279"/>
        <v>0.28576228022575378</v>
      </c>
      <c r="AQ1960" s="24" t="str">
        <f>+IFERROR(VLOOKUP(Y1960,#REF!,2,FALSE),"-")</f>
        <v>-</v>
      </c>
      <c r="AR1960" s="13" t="s">
        <v>2394</v>
      </c>
      <c r="AS1960" t="s">
        <v>2397</v>
      </c>
      <c r="AT1960" t="str">
        <f t="shared" si="280"/>
        <v>Paraje La Posta - Ayacucho Ayacucho</v>
      </c>
    </row>
    <row r="1961" spans="1:46" ht="15.75" thickBot="1" x14ac:dyDescent="0.3">
      <c r="A1961" s="47">
        <v>18</v>
      </c>
      <c r="B1961" s="47" t="s">
        <v>295</v>
      </c>
      <c r="C1961" s="47" t="s">
        <v>2378</v>
      </c>
      <c r="D1961" s="47" t="s">
        <v>298</v>
      </c>
      <c r="E1961" s="47" t="s">
        <v>172</v>
      </c>
      <c r="F1961" s="47" t="s">
        <v>11436</v>
      </c>
      <c r="G1961" s="47" t="s">
        <v>11437</v>
      </c>
      <c r="H1961" s="47" t="s">
        <v>11438</v>
      </c>
      <c r="I1961" s="47" t="s">
        <v>10769</v>
      </c>
      <c r="J1961" s="47"/>
      <c r="K1961" s="47" t="s">
        <v>14747</v>
      </c>
      <c r="L1961" s="47">
        <v>0.30587947368621832</v>
      </c>
      <c r="M1961" s="47">
        <v>-36.561795500000002</v>
      </c>
      <c r="N1961" s="47">
        <v>-58.535761899999997</v>
      </c>
      <c r="O1961" s="47" t="s">
        <v>17202</v>
      </c>
      <c r="P1961" s="47">
        <v>1</v>
      </c>
      <c r="Q1961">
        <v>20</v>
      </c>
      <c r="S1961" s="23" t="s">
        <v>2347</v>
      </c>
      <c r="T1961" t="str">
        <f t="shared" si="274"/>
        <v>18</v>
      </c>
      <c r="V1961" t="str">
        <f>+VLOOKUP(B1961,MARCO!E:E,1,FALSE)</f>
        <v>Ayacucho</v>
      </c>
      <c r="W1961" t="s">
        <v>134</v>
      </c>
      <c r="X1961" t="s">
        <v>134</v>
      </c>
      <c r="Y1961" t="str">
        <f t="shared" si="275"/>
        <v>R 18 - D 6 - 451 - 4343</v>
      </c>
      <c r="Z1961" t="s">
        <v>20</v>
      </c>
      <c r="AA1961" t="s">
        <v>2349</v>
      </c>
      <c r="AB1961" t="s">
        <v>21</v>
      </c>
      <c r="AD1961" t="str">
        <f t="shared" si="276"/>
        <v>Udaquiola</v>
      </c>
      <c r="AE1961" t="s">
        <v>22</v>
      </c>
      <c r="AF1961" t="s">
        <v>23</v>
      </c>
      <c r="AG1961" t="s">
        <v>26</v>
      </c>
      <c r="AH1961" t="s">
        <v>2348</v>
      </c>
      <c r="AI1961" s="13">
        <f t="shared" si="277"/>
        <v>20</v>
      </c>
      <c r="AJ1961" s="13">
        <f t="shared" si="278"/>
        <v>1</v>
      </c>
      <c r="AK1961" s="21">
        <v>1</v>
      </c>
      <c r="AM1961" t="s">
        <v>2154</v>
      </c>
      <c r="AN1961" t="str">
        <f t="shared" si="272"/>
        <v>R18</v>
      </c>
      <c r="AO1961" s="20" t="str">
        <f t="shared" si="273"/>
        <v>FINES_R18</v>
      </c>
      <c r="AP1961" s="25">
        <f t="shared" si="279"/>
        <v>0.30587947368621832</v>
      </c>
      <c r="AQ1961" s="24" t="str">
        <f>+IFERROR(VLOOKUP(Y1961,#REF!,2,FALSE),"-")</f>
        <v>-</v>
      </c>
      <c r="AR1961" s="13" t="s">
        <v>2394</v>
      </c>
      <c r="AS1961" t="s">
        <v>2398</v>
      </c>
      <c r="AT1961" t="str">
        <f t="shared" si="280"/>
        <v>Udaquiola Paraje - Ayacucho Ayacucho</v>
      </c>
    </row>
    <row r="1962" spans="1:46" ht="15.75" thickBot="1" x14ac:dyDescent="0.3">
      <c r="A1962" s="47">
        <v>18</v>
      </c>
      <c r="B1962" s="47" t="s">
        <v>295</v>
      </c>
      <c r="C1962" s="47" t="s">
        <v>2378</v>
      </c>
      <c r="D1962" s="47" t="s">
        <v>298</v>
      </c>
      <c r="E1962" s="47" t="s">
        <v>172</v>
      </c>
      <c r="F1962" s="47" t="s">
        <v>11440</v>
      </c>
      <c r="G1962" s="47" t="s">
        <v>2209</v>
      </c>
      <c r="H1962" s="47" t="s">
        <v>11441</v>
      </c>
      <c r="I1962" s="47" t="s">
        <v>10769</v>
      </c>
      <c r="J1962" s="47"/>
      <c r="K1962" s="47" t="s">
        <v>14748</v>
      </c>
      <c r="L1962" s="47">
        <v>0.22424960136413569</v>
      </c>
      <c r="M1962" s="47">
        <v>-34.579342983002</v>
      </c>
      <c r="N1962" s="47">
        <v>-58.529521375210003</v>
      </c>
      <c r="O1962" s="47" t="s">
        <v>17203</v>
      </c>
      <c r="P1962" s="47">
        <v>2</v>
      </c>
      <c r="Q1962">
        <v>72</v>
      </c>
      <c r="S1962" s="23" t="s">
        <v>2347</v>
      </c>
      <c r="T1962" t="str">
        <f t="shared" si="274"/>
        <v>18</v>
      </c>
      <c r="V1962" t="str">
        <f>+VLOOKUP(B1962,MARCO!E:E,1,FALSE)</f>
        <v>Ayacucho</v>
      </c>
      <c r="W1962" t="s">
        <v>134</v>
      </c>
      <c r="X1962" t="s">
        <v>134</v>
      </c>
      <c r="Y1962" t="str">
        <f t="shared" si="275"/>
        <v>R 18 - D 6 - 451 - 0864</v>
      </c>
      <c r="Z1962" t="s">
        <v>20</v>
      </c>
      <c r="AA1962" t="s">
        <v>2349</v>
      </c>
      <c r="AB1962" t="s">
        <v>21</v>
      </c>
      <c r="AD1962" t="str">
        <f t="shared" si="276"/>
        <v>Suteba</v>
      </c>
      <c r="AE1962" t="s">
        <v>22</v>
      </c>
      <c r="AF1962" t="s">
        <v>23</v>
      </c>
      <c r="AG1962" t="s">
        <v>26</v>
      </c>
      <c r="AH1962" t="s">
        <v>2348</v>
      </c>
      <c r="AI1962" s="13">
        <f t="shared" si="277"/>
        <v>72</v>
      </c>
      <c r="AJ1962" s="13">
        <f t="shared" si="278"/>
        <v>2</v>
      </c>
      <c r="AK1962" s="21">
        <v>1</v>
      </c>
      <c r="AM1962" t="s">
        <v>2154</v>
      </c>
      <c r="AN1962" t="str">
        <f t="shared" si="272"/>
        <v>R18</v>
      </c>
      <c r="AO1962" s="20" t="str">
        <f t="shared" si="273"/>
        <v>FINES_R18</v>
      </c>
      <c r="AP1962" s="25">
        <f t="shared" si="279"/>
        <v>0.22424960136413569</v>
      </c>
      <c r="AQ1962" s="24" t="str">
        <f>+IFERROR(VLOOKUP(Y1962,#REF!,2,FALSE),"-")</f>
        <v>-</v>
      </c>
      <c r="AR1962" s="13" t="s">
        <v>2394</v>
      </c>
      <c r="AS1962" t="s">
        <v>2397</v>
      </c>
      <c r="AT1962" t="str">
        <f t="shared" si="280"/>
        <v>Saenz PeÑa - 1066 e/ Irigoyen y Sarmiento - Ayacucho Ayacucho</v>
      </c>
    </row>
    <row r="1963" spans="1:46" ht="15.75" thickBot="1" x14ac:dyDescent="0.3">
      <c r="A1963" s="47">
        <v>18</v>
      </c>
      <c r="B1963" s="47" t="s">
        <v>295</v>
      </c>
      <c r="C1963" s="47" t="s">
        <v>2378</v>
      </c>
      <c r="D1963" s="47" t="s">
        <v>298</v>
      </c>
      <c r="E1963" s="47" t="s">
        <v>172</v>
      </c>
      <c r="F1963" s="47" t="s">
        <v>11443</v>
      </c>
      <c r="G1963" s="47" t="s">
        <v>11444</v>
      </c>
      <c r="H1963" s="47" t="s">
        <v>11445</v>
      </c>
      <c r="I1963" s="47" t="s">
        <v>10769</v>
      </c>
      <c r="J1963" s="47"/>
      <c r="K1963" s="47" t="s">
        <v>14749</v>
      </c>
      <c r="L1963" s="47">
        <v>0.49832838773727423</v>
      </c>
      <c r="M1963" s="47">
        <v>-37.154868687785999</v>
      </c>
      <c r="N1963" s="47">
        <v>-58.479247879219002</v>
      </c>
      <c r="O1963" s="47" t="s">
        <v>17204</v>
      </c>
      <c r="P1963" s="47">
        <v>1</v>
      </c>
      <c r="Q1963">
        <v>29</v>
      </c>
      <c r="S1963" s="23" t="s">
        <v>2347</v>
      </c>
      <c r="T1963" t="str">
        <f t="shared" si="274"/>
        <v>18</v>
      </c>
      <c r="V1963" t="str">
        <f>+VLOOKUP(B1963,MARCO!E:E,1,FALSE)</f>
        <v>Ayacucho</v>
      </c>
      <c r="W1963" t="s">
        <v>134</v>
      </c>
      <c r="X1963" t="s">
        <v>134</v>
      </c>
      <c r="Y1963" t="str">
        <f t="shared" si="275"/>
        <v>R 18 - D 6 - 451 - 4346</v>
      </c>
      <c r="Z1963" t="s">
        <v>20</v>
      </c>
      <c r="AA1963" t="s">
        <v>2349</v>
      </c>
      <c r="AB1963" t="s">
        <v>21</v>
      </c>
      <c r="AD1963" t="str">
        <f t="shared" si="276"/>
        <v>Casa De Campo</v>
      </c>
      <c r="AE1963" t="s">
        <v>22</v>
      </c>
      <c r="AF1963" t="s">
        <v>23</v>
      </c>
      <c r="AG1963" t="s">
        <v>26</v>
      </c>
      <c r="AH1963" t="s">
        <v>2348</v>
      </c>
      <c r="AI1963" s="13">
        <f t="shared" si="277"/>
        <v>29</v>
      </c>
      <c r="AJ1963" s="13">
        <f t="shared" si="278"/>
        <v>1</v>
      </c>
      <c r="AK1963" s="21">
        <v>1</v>
      </c>
      <c r="AM1963" t="s">
        <v>2154</v>
      </c>
      <c r="AN1963" t="str">
        <f t="shared" si="272"/>
        <v>R18</v>
      </c>
      <c r="AO1963" s="20" t="str">
        <f t="shared" si="273"/>
        <v>FINES_R18</v>
      </c>
      <c r="AP1963" s="25">
        <f t="shared" si="279"/>
        <v>0.49832838773727423</v>
      </c>
      <c r="AQ1963" s="24" t="str">
        <f>+IFERROR(VLOOKUP(Y1963,#REF!,2,FALSE),"-")</f>
        <v>-</v>
      </c>
      <c r="AR1963" s="13" t="s">
        <v>2394</v>
      </c>
      <c r="AS1963" t="s">
        <v>2398</v>
      </c>
      <c r="AT1963" t="str">
        <f t="shared" si="280"/>
        <v>Av Solanet - 150 - Ayacucho Ayacucho</v>
      </c>
    </row>
    <row r="1964" spans="1:46" ht="15.75" thickBot="1" x14ac:dyDescent="0.3">
      <c r="A1964" s="47">
        <v>18</v>
      </c>
      <c r="B1964" s="47" t="s">
        <v>295</v>
      </c>
      <c r="C1964" s="47" t="s">
        <v>2378</v>
      </c>
      <c r="D1964" s="47" t="s">
        <v>298</v>
      </c>
      <c r="E1964" s="47" t="s">
        <v>172</v>
      </c>
      <c r="F1964" s="47" t="s">
        <v>11447</v>
      </c>
      <c r="G1964" s="47" t="s">
        <v>11448</v>
      </c>
      <c r="H1964" s="47" t="s">
        <v>11449</v>
      </c>
      <c r="I1964" s="47" t="s">
        <v>10769</v>
      </c>
      <c r="J1964" s="47"/>
      <c r="K1964" s="47" t="s">
        <v>14750</v>
      </c>
      <c r="L1964" s="47">
        <v>0.2291464954614639</v>
      </c>
      <c r="M1964" s="47">
        <v>-37.154788027744502</v>
      </c>
      <c r="N1964" s="47">
        <v>-58.492669318333</v>
      </c>
      <c r="O1964" s="47" t="s">
        <v>17205</v>
      </c>
      <c r="P1964" s="47">
        <v>1</v>
      </c>
      <c r="Q1964">
        <v>37</v>
      </c>
      <c r="S1964" s="23" t="s">
        <v>2347</v>
      </c>
      <c r="T1964" t="str">
        <f t="shared" si="274"/>
        <v>18</v>
      </c>
      <c r="V1964" t="str">
        <f>+VLOOKUP(B1964,MARCO!E:E,1,FALSE)</f>
        <v>Ayacucho</v>
      </c>
      <c r="W1964" t="s">
        <v>134</v>
      </c>
      <c r="X1964" t="s">
        <v>134</v>
      </c>
      <c r="Y1964" t="str">
        <f t="shared" si="275"/>
        <v>R 18 - D 6 - 451 - 2672</v>
      </c>
      <c r="Z1964" t="s">
        <v>20</v>
      </c>
      <c r="AA1964" t="s">
        <v>2349</v>
      </c>
      <c r="AB1964" t="s">
        <v>21</v>
      </c>
      <c r="AD1964" t="str">
        <f t="shared" si="276"/>
        <v>Eppa 701</v>
      </c>
      <c r="AE1964" t="s">
        <v>22</v>
      </c>
      <c r="AF1964" t="s">
        <v>23</v>
      </c>
      <c r="AG1964" t="s">
        <v>26</v>
      </c>
      <c r="AH1964" t="s">
        <v>2348</v>
      </c>
      <c r="AI1964" s="13">
        <f t="shared" si="277"/>
        <v>37</v>
      </c>
      <c r="AJ1964" s="13">
        <f t="shared" si="278"/>
        <v>1</v>
      </c>
      <c r="AK1964" s="21">
        <v>1</v>
      </c>
      <c r="AM1964" t="s">
        <v>2154</v>
      </c>
      <c r="AN1964" t="str">
        <f t="shared" si="272"/>
        <v>R18</v>
      </c>
      <c r="AO1964" s="20" t="str">
        <f t="shared" si="273"/>
        <v>FINES_R18</v>
      </c>
      <c r="AP1964" s="25">
        <f t="shared" si="279"/>
        <v>0.2291464954614639</v>
      </c>
      <c r="AQ1964" s="24" t="str">
        <f>+IFERROR(VLOOKUP(Y1964,#REF!,2,FALSE),"-")</f>
        <v>-</v>
      </c>
      <c r="AR1964" s="13" t="s">
        <v>2394</v>
      </c>
      <c r="AS1964" t="s">
        <v>2397</v>
      </c>
      <c r="AT1964" t="str">
        <f t="shared" si="280"/>
        <v>A Del Valle - 1670 - Ayacucho Ayacucho</v>
      </c>
    </row>
    <row r="1965" spans="1:46" ht="15.75" thickBot="1" x14ac:dyDescent="0.3">
      <c r="A1965" s="47">
        <v>18</v>
      </c>
      <c r="B1965" s="47" t="s">
        <v>295</v>
      </c>
      <c r="C1965" s="47" t="s">
        <v>2378</v>
      </c>
      <c r="D1965" s="47" t="s">
        <v>298</v>
      </c>
      <c r="E1965" s="47" t="s">
        <v>172</v>
      </c>
      <c r="F1965" s="47" t="s">
        <v>11451</v>
      </c>
      <c r="G1965" s="47" t="s">
        <v>4199</v>
      </c>
      <c r="H1965" s="47" t="s">
        <v>11452</v>
      </c>
      <c r="I1965" s="47" t="s">
        <v>10769</v>
      </c>
      <c r="J1965" s="47"/>
      <c r="K1965" s="47" t="s">
        <v>14751</v>
      </c>
      <c r="L1965" s="47">
        <v>0.36992177367210388</v>
      </c>
      <c r="M1965" s="47">
        <v>-37.157840641109999</v>
      </c>
      <c r="N1965" s="47">
        <v>-58.494385485537997</v>
      </c>
      <c r="O1965" s="47" t="s">
        <v>17206</v>
      </c>
      <c r="P1965" s="47">
        <v>1</v>
      </c>
      <c r="Q1965">
        <v>30</v>
      </c>
      <c r="S1965" s="23" t="s">
        <v>2347</v>
      </c>
      <c r="T1965" t="str">
        <f t="shared" si="274"/>
        <v>18</v>
      </c>
      <c r="V1965" t="str">
        <f>+VLOOKUP(B1965,MARCO!E:E,1,FALSE)</f>
        <v>Ayacucho</v>
      </c>
      <c r="W1965" t="s">
        <v>134</v>
      </c>
      <c r="X1965" t="s">
        <v>134</v>
      </c>
      <c r="Y1965" t="str">
        <f t="shared" si="275"/>
        <v>R 18 - D 6 - 451 - 4347</v>
      </c>
      <c r="Z1965" t="s">
        <v>20</v>
      </c>
      <c r="AA1965" t="s">
        <v>2349</v>
      </c>
      <c r="AB1965" t="s">
        <v>21</v>
      </c>
      <c r="AD1965" t="str">
        <f t="shared" si="276"/>
        <v>Hospital</v>
      </c>
      <c r="AE1965" t="s">
        <v>22</v>
      </c>
      <c r="AF1965" t="s">
        <v>23</v>
      </c>
      <c r="AG1965" t="s">
        <v>26</v>
      </c>
      <c r="AH1965" t="s">
        <v>2348</v>
      </c>
      <c r="AI1965" s="13">
        <f t="shared" si="277"/>
        <v>30</v>
      </c>
      <c r="AJ1965" s="13">
        <f t="shared" si="278"/>
        <v>1</v>
      </c>
      <c r="AK1965" s="21">
        <v>1</v>
      </c>
      <c r="AM1965" t="s">
        <v>2154</v>
      </c>
      <c r="AN1965" t="str">
        <f t="shared" si="272"/>
        <v>R18</v>
      </c>
      <c r="AO1965" s="20" t="str">
        <f t="shared" si="273"/>
        <v>FINES_R18</v>
      </c>
      <c r="AP1965" s="25">
        <f t="shared" si="279"/>
        <v>0.36992177367210388</v>
      </c>
      <c r="AQ1965" s="24" t="str">
        <f>+IFERROR(VLOOKUP(Y1965,#REF!,2,FALSE),"-")</f>
        <v>-</v>
      </c>
      <c r="AR1965" s="13" t="s">
        <v>2394</v>
      </c>
      <c r="AS1965" t="s">
        <v>2397</v>
      </c>
      <c r="AT1965" t="str">
        <f t="shared" si="280"/>
        <v>Pueyrredón - 933 - Ayacucho Ayacucho</v>
      </c>
    </row>
    <row r="1966" spans="1:46" ht="15.75" thickBot="1" x14ac:dyDescent="0.3">
      <c r="A1966" s="47">
        <v>18</v>
      </c>
      <c r="B1966" s="47" t="s">
        <v>295</v>
      </c>
      <c r="C1966" s="47" t="s">
        <v>2378</v>
      </c>
      <c r="D1966" s="47" t="s">
        <v>298</v>
      </c>
      <c r="E1966" s="47" t="s">
        <v>172</v>
      </c>
      <c r="F1966" s="47" t="s">
        <v>11454</v>
      </c>
      <c r="G1966" s="47" t="s">
        <v>11455</v>
      </c>
      <c r="H1966" s="47" t="s">
        <v>11456</v>
      </c>
      <c r="I1966" s="47" t="s">
        <v>10769</v>
      </c>
      <c r="J1966" s="47"/>
      <c r="K1966" s="47" t="s">
        <v>14752</v>
      </c>
      <c r="L1966" s="47">
        <v>0.37627601623535162</v>
      </c>
      <c r="M1966" s="47">
        <v>-37.142297044957999</v>
      </c>
      <c r="N1966" s="47">
        <v>-58.483205600692997</v>
      </c>
      <c r="O1966" s="47" t="s">
        <v>17207</v>
      </c>
      <c r="P1966" s="47">
        <v>1</v>
      </c>
      <c r="Q1966">
        <v>19</v>
      </c>
      <c r="S1966" s="23" t="s">
        <v>2347</v>
      </c>
      <c r="T1966" t="str">
        <f t="shared" si="274"/>
        <v>18</v>
      </c>
      <c r="V1966" t="str">
        <f>+VLOOKUP(B1966,MARCO!E:E,1,FALSE)</f>
        <v>Ayacucho</v>
      </c>
      <c r="W1966" t="s">
        <v>134</v>
      </c>
      <c r="X1966" t="s">
        <v>134</v>
      </c>
      <c r="Y1966" t="str">
        <f t="shared" si="275"/>
        <v>R 18 - D 6 - 451 - 4344</v>
      </c>
      <c r="Z1966" t="s">
        <v>20</v>
      </c>
      <c r="AA1966" t="s">
        <v>2349</v>
      </c>
      <c r="AB1966" t="s">
        <v>21</v>
      </c>
      <c r="AD1966" t="str">
        <f t="shared" si="276"/>
        <v>CorralÓn</v>
      </c>
      <c r="AE1966" t="s">
        <v>22</v>
      </c>
      <c r="AF1966" t="s">
        <v>23</v>
      </c>
      <c r="AG1966" t="s">
        <v>26</v>
      </c>
      <c r="AH1966" t="s">
        <v>2348</v>
      </c>
      <c r="AI1966" s="13">
        <f t="shared" si="277"/>
        <v>19</v>
      </c>
      <c r="AJ1966" s="13">
        <f t="shared" si="278"/>
        <v>1</v>
      </c>
      <c r="AK1966" s="21">
        <v>1</v>
      </c>
      <c r="AM1966" t="s">
        <v>2154</v>
      </c>
      <c r="AN1966" t="str">
        <f t="shared" si="272"/>
        <v>R18</v>
      </c>
      <c r="AO1966" s="20" t="str">
        <f t="shared" si="273"/>
        <v>FINES_R18</v>
      </c>
      <c r="AP1966" s="25">
        <f t="shared" si="279"/>
        <v>0.37627601623535162</v>
      </c>
      <c r="AQ1966" s="24" t="str">
        <f>+IFERROR(VLOOKUP(Y1966,#REF!,2,FALSE),"-")</f>
        <v>-</v>
      </c>
      <c r="AR1966" s="13" t="s">
        <v>2394</v>
      </c>
      <c r="AS1966" t="s">
        <v>2398</v>
      </c>
      <c r="AT1966" t="str">
        <f t="shared" si="280"/>
        <v>Pasteur - 1375 - Ayacucho Ayacucho</v>
      </c>
    </row>
    <row r="1967" spans="1:46" ht="15.75" thickBot="1" x14ac:dyDescent="0.3">
      <c r="A1967" s="47">
        <v>18</v>
      </c>
      <c r="B1967" s="47" t="s">
        <v>295</v>
      </c>
      <c r="C1967" s="47" t="s">
        <v>2378</v>
      </c>
      <c r="D1967" s="47" t="s">
        <v>298</v>
      </c>
      <c r="E1967" s="47" t="s">
        <v>172</v>
      </c>
      <c r="F1967" s="47" t="s">
        <v>11458</v>
      </c>
      <c r="G1967" s="47" t="s">
        <v>11459</v>
      </c>
      <c r="H1967" s="47" t="s">
        <v>11460</v>
      </c>
      <c r="I1967" s="47" t="s">
        <v>10769</v>
      </c>
      <c r="J1967" s="47" t="s">
        <v>2209</v>
      </c>
      <c r="K1967" s="47" t="s">
        <v>14753</v>
      </c>
      <c r="L1967" s="47">
        <v>0.40393629670143127</v>
      </c>
      <c r="M1967" s="47">
        <v>-37.003639509999999</v>
      </c>
      <c r="N1967" s="47">
        <v>-58.724705049999997</v>
      </c>
      <c r="O1967" s="47" t="s">
        <v>17208</v>
      </c>
      <c r="P1967" s="47">
        <v>1</v>
      </c>
      <c r="Q1967">
        <v>11</v>
      </c>
      <c r="S1967" s="23" t="s">
        <v>2347</v>
      </c>
      <c r="T1967" t="str">
        <f t="shared" si="274"/>
        <v>18</v>
      </c>
      <c r="V1967" t="str">
        <f>+VLOOKUP(B1967,MARCO!E:E,1,FALSE)</f>
        <v>Ayacucho</v>
      </c>
      <c r="W1967" t="s">
        <v>134</v>
      </c>
      <c r="X1967" t="s">
        <v>134</v>
      </c>
      <c r="Y1967" t="str">
        <f t="shared" si="275"/>
        <v>R 18 - D 6 - 451 - 3644</v>
      </c>
      <c r="Z1967" t="s">
        <v>20</v>
      </c>
      <c r="AA1967" t="s">
        <v>2349</v>
      </c>
      <c r="AB1967" t="s">
        <v>21</v>
      </c>
      <c r="AD1967" t="str">
        <f t="shared" si="276"/>
        <v>Fábrica Mateo</v>
      </c>
      <c r="AE1967" t="s">
        <v>22</v>
      </c>
      <c r="AF1967" t="s">
        <v>23</v>
      </c>
      <c r="AG1967" t="s">
        <v>26</v>
      </c>
      <c r="AH1967" t="s">
        <v>2348</v>
      </c>
      <c r="AI1967" s="13">
        <f t="shared" si="277"/>
        <v>11</v>
      </c>
      <c r="AJ1967" s="13">
        <f t="shared" si="278"/>
        <v>1</v>
      </c>
      <c r="AK1967" s="21">
        <v>1</v>
      </c>
      <c r="AM1967" t="s">
        <v>2154</v>
      </c>
      <c r="AN1967" t="str">
        <f t="shared" si="272"/>
        <v>R18</v>
      </c>
      <c r="AO1967" s="20" t="str">
        <f t="shared" si="273"/>
        <v>FINES_R18</v>
      </c>
      <c r="AP1967" s="25">
        <f t="shared" si="279"/>
        <v>0.40393629670143127</v>
      </c>
      <c r="AQ1967" s="24" t="str">
        <f>+IFERROR(VLOOKUP(Y1967,#REF!,2,FALSE),"-")</f>
        <v>-</v>
      </c>
      <c r="AR1967" s="13" t="s">
        <v>2394</v>
      </c>
      <c r="AS1967" t="s">
        <v>2397</v>
      </c>
      <c r="AT1967" t="str">
        <f t="shared" si="280"/>
        <v>Ruta 50 - 10006 e/ S/n y S/n - Ayacucho Ayacucho</v>
      </c>
    </row>
    <row r="1968" spans="1:46" ht="15.75" thickBot="1" x14ac:dyDescent="0.3">
      <c r="A1968" s="47">
        <v>18</v>
      </c>
      <c r="B1968" s="47" t="s">
        <v>295</v>
      </c>
      <c r="C1968" s="47" t="s">
        <v>2378</v>
      </c>
      <c r="D1968" s="47" t="s">
        <v>298</v>
      </c>
      <c r="E1968" s="47" t="s">
        <v>172</v>
      </c>
      <c r="F1968" s="47" t="s">
        <v>11462</v>
      </c>
      <c r="G1968" s="47" t="s">
        <v>11463</v>
      </c>
      <c r="H1968" s="47" t="s">
        <v>11464</v>
      </c>
      <c r="I1968" s="47" t="s">
        <v>10769</v>
      </c>
      <c r="J1968" s="47"/>
      <c r="K1968" s="47" t="s">
        <v>14754</v>
      </c>
      <c r="L1968" s="47">
        <v>0.2862204909324646</v>
      </c>
      <c r="M1968" s="47">
        <v>-37.147098812366998</v>
      </c>
      <c r="N1968" s="47">
        <v>-58.483289982183997</v>
      </c>
      <c r="O1968" s="47" t="s">
        <v>17209</v>
      </c>
      <c r="P1968" s="47">
        <v>1</v>
      </c>
      <c r="Q1968">
        <v>24</v>
      </c>
      <c r="S1968" s="23" t="s">
        <v>2347</v>
      </c>
      <c r="T1968" t="str">
        <f t="shared" si="274"/>
        <v>18</v>
      </c>
      <c r="V1968" t="str">
        <f>+VLOOKUP(B1968,MARCO!E:E,1,FALSE)</f>
        <v>Ayacucho</v>
      </c>
      <c r="W1968" t="s">
        <v>134</v>
      </c>
      <c r="X1968" t="s">
        <v>134</v>
      </c>
      <c r="Y1968" t="str">
        <f t="shared" si="275"/>
        <v>R 18 - D 6 - 451 - 4345</v>
      </c>
      <c r="Z1968" t="s">
        <v>20</v>
      </c>
      <c r="AA1968" t="s">
        <v>2349</v>
      </c>
      <c r="AB1968" t="s">
        <v>21</v>
      </c>
      <c r="AD1968" t="str">
        <f t="shared" si="276"/>
        <v>Hogar De Ancianos</v>
      </c>
      <c r="AE1968" t="s">
        <v>22</v>
      </c>
      <c r="AF1968" t="s">
        <v>23</v>
      </c>
      <c r="AG1968" t="s">
        <v>26</v>
      </c>
      <c r="AH1968" t="s">
        <v>2348</v>
      </c>
      <c r="AI1968" s="13">
        <f t="shared" si="277"/>
        <v>24</v>
      </c>
      <c r="AJ1968" s="13">
        <f t="shared" si="278"/>
        <v>1</v>
      </c>
      <c r="AK1968" s="21">
        <v>1</v>
      </c>
      <c r="AM1968" t="s">
        <v>2154</v>
      </c>
      <c r="AN1968" t="str">
        <f t="shared" si="272"/>
        <v>R18</v>
      </c>
      <c r="AO1968" s="20" t="str">
        <f t="shared" si="273"/>
        <v>FINES_R18</v>
      </c>
      <c r="AP1968" s="25">
        <f t="shared" si="279"/>
        <v>0.2862204909324646</v>
      </c>
      <c r="AQ1968" s="24" t="str">
        <f>+IFERROR(VLOOKUP(Y1968,#REF!,2,FALSE),"-")</f>
        <v>-</v>
      </c>
      <c r="AR1968" s="13" t="s">
        <v>2394</v>
      </c>
      <c r="AS1968" t="s">
        <v>2397</v>
      </c>
      <c r="AT1968" t="str">
        <f t="shared" si="280"/>
        <v>Boero - 1190 - Ayacucho Ayacucho</v>
      </c>
    </row>
    <row r="1969" spans="1:46" ht="15.75" thickBot="1" x14ac:dyDescent="0.3">
      <c r="A1969" s="47">
        <v>18</v>
      </c>
      <c r="B1969" s="47" t="s">
        <v>1048</v>
      </c>
      <c r="C1969" s="47" t="s">
        <v>2378</v>
      </c>
      <c r="D1969" s="47" t="s">
        <v>1051</v>
      </c>
      <c r="E1969" s="47" t="s">
        <v>180</v>
      </c>
      <c r="F1969" s="47" t="s">
        <v>11468</v>
      </c>
      <c r="G1969" s="47" t="s">
        <v>2338</v>
      </c>
      <c r="H1969" s="47" t="s">
        <v>11469</v>
      </c>
      <c r="I1969" s="47" t="s">
        <v>10769</v>
      </c>
      <c r="J1969" s="47" t="s">
        <v>2278</v>
      </c>
      <c r="K1969" s="47" t="s">
        <v>14755</v>
      </c>
      <c r="L1969" s="47">
        <v>0.27966228127479548</v>
      </c>
      <c r="M1969" s="47">
        <v>-37.084620000000001</v>
      </c>
      <c r="N1969" s="47">
        <v>-57.828380000000003</v>
      </c>
      <c r="O1969" s="47" t="s">
        <v>17210</v>
      </c>
      <c r="P1969" s="47">
        <v>1</v>
      </c>
      <c r="Q1969">
        <v>21</v>
      </c>
      <c r="S1969" s="23" t="s">
        <v>2347</v>
      </c>
      <c r="T1969" t="str">
        <f t="shared" si="274"/>
        <v>18</v>
      </c>
      <c r="V1969" t="str">
        <f>+VLOOKUP(B1969,MARCO!E:E,1,FALSE)</f>
        <v>Maipú</v>
      </c>
      <c r="W1969" t="s">
        <v>134</v>
      </c>
      <c r="X1969" t="s">
        <v>134</v>
      </c>
      <c r="Y1969" t="str">
        <f t="shared" si="275"/>
        <v>R 18 - D 65 - 451 - 1307</v>
      </c>
      <c r="Z1969" t="s">
        <v>20</v>
      </c>
      <c r="AA1969" t="s">
        <v>2349</v>
      </c>
      <c r="AB1969" t="s">
        <v>21</v>
      </c>
      <c r="AD1969" t="str">
        <f t="shared" si="276"/>
        <v>Escuela Secundaria N°3</v>
      </c>
      <c r="AE1969" t="s">
        <v>22</v>
      </c>
      <c r="AF1969" t="s">
        <v>23</v>
      </c>
      <c r="AG1969" t="s">
        <v>26</v>
      </c>
      <c r="AH1969" t="s">
        <v>2348</v>
      </c>
      <c r="AI1969" s="13">
        <f t="shared" si="277"/>
        <v>21</v>
      </c>
      <c r="AJ1969" s="13">
        <f t="shared" si="278"/>
        <v>1</v>
      </c>
      <c r="AK1969" s="21">
        <v>1</v>
      </c>
      <c r="AM1969" t="s">
        <v>2154</v>
      </c>
      <c r="AN1969" t="str">
        <f t="shared" si="272"/>
        <v>R18</v>
      </c>
      <c r="AO1969" s="20" t="str">
        <f t="shared" si="273"/>
        <v>FINES_R18</v>
      </c>
      <c r="AP1969" s="25">
        <f t="shared" si="279"/>
        <v>0.27966228127479548</v>
      </c>
      <c r="AQ1969" s="24" t="str">
        <f>+IFERROR(VLOOKUP(Y1969,#REF!,2,FALSE),"-")</f>
        <v>-</v>
      </c>
      <c r="AR1969" s="13" t="s">
        <v>2394</v>
      </c>
      <c r="AS1969" t="s">
        <v>2397</v>
      </c>
      <c r="AT1969" t="str">
        <f t="shared" si="280"/>
        <v>El Eucaliptus - e/ Av. El Gaucho y Ruta 74 - Maipú Las Armas Partido De Maipú</v>
      </c>
    </row>
    <row r="1970" spans="1:46" ht="15.75" thickBot="1" x14ac:dyDescent="0.3">
      <c r="A1970" s="47">
        <v>18</v>
      </c>
      <c r="B1970" s="47" t="s">
        <v>1048</v>
      </c>
      <c r="C1970" s="47" t="s">
        <v>2378</v>
      </c>
      <c r="D1970" s="47" t="s">
        <v>1051</v>
      </c>
      <c r="E1970" s="47" t="s">
        <v>180</v>
      </c>
      <c r="F1970" s="47" t="s">
        <v>11471</v>
      </c>
      <c r="G1970" s="47" t="s">
        <v>11472</v>
      </c>
      <c r="H1970" s="47" t="s">
        <v>11473</v>
      </c>
      <c r="I1970" s="47" t="s">
        <v>10769</v>
      </c>
      <c r="J1970" s="47" t="s">
        <v>11475</v>
      </c>
      <c r="K1970" s="47" t="s">
        <v>14756</v>
      </c>
      <c r="L1970" s="47">
        <v>0.34599074721336359</v>
      </c>
      <c r="M1970" s="47">
        <v>-37.080496087943999</v>
      </c>
      <c r="N1970" s="47">
        <v>-57.833248140248003</v>
      </c>
      <c r="O1970" s="47" t="s">
        <v>17211</v>
      </c>
      <c r="P1970" s="47">
        <v>1</v>
      </c>
      <c r="Q1970">
        <v>5</v>
      </c>
      <c r="S1970" s="23" t="s">
        <v>2347</v>
      </c>
      <c r="T1970" t="str">
        <f t="shared" si="274"/>
        <v>18</v>
      </c>
      <c r="V1970" t="str">
        <f>+VLOOKUP(B1970,MARCO!E:E,1,FALSE)</f>
        <v>Maipú</v>
      </c>
      <c r="W1970" t="s">
        <v>134</v>
      </c>
      <c r="X1970" t="s">
        <v>134</v>
      </c>
      <c r="Y1970" t="str">
        <f t="shared" si="275"/>
        <v>R 18 - D 65 - 451 - 4517</v>
      </c>
      <c r="Z1970" t="s">
        <v>20</v>
      </c>
      <c r="AA1970" t="s">
        <v>2349</v>
      </c>
      <c r="AB1970" t="s">
        <v>21</v>
      </c>
      <c r="AD1970" t="str">
        <f t="shared" si="276"/>
        <v>Estancia La Argentina Ruta Provincial 74 Km 70</v>
      </c>
      <c r="AE1970" t="s">
        <v>22</v>
      </c>
      <c r="AF1970" t="s">
        <v>23</v>
      </c>
      <c r="AG1970" t="s">
        <v>26</v>
      </c>
      <c r="AH1970" t="s">
        <v>2348</v>
      </c>
      <c r="AI1970" s="13">
        <f t="shared" si="277"/>
        <v>5</v>
      </c>
      <c r="AJ1970" s="13">
        <f t="shared" si="278"/>
        <v>1</v>
      </c>
      <c r="AK1970" s="21">
        <v>1</v>
      </c>
      <c r="AM1970" t="s">
        <v>2154</v>
      </c>
      <c r="AN1970" t="str">
        <f t="shared" si="272"/>
        <v>R18</v>
      </c>
      <c r="AO1970" s="20" t="str">
        <f t="shared" si="273"/>
        <v>FINES_R18</v>
      </c>
      <c r="AP1970" s="25">
        <f t="shared" si="279"/>
        <v>0.34599074721336359</v>
      </c>
      <c r="AQ1970" s="24" t="str">
        <f>+IFERROR(VLOOKUP(Y1970,#REF!,2,FALSE),"-")</f>
        <v>-</v>
      </c>
      <c r="AR1970" s="13" t="s">
        <v>2394</v>
      </c>
      <c r="AS1970" t="s">
        <v>2398</v>
      </c>
      <c r="AT1970" t="str">
        <f t="shared" si="280"/>
        <v>Ruta 74 - km 70 - Maipú Las Armas Partido De Maipú</v>
      </c>
    </row>
    <row r="1971" spans="1:46" ht="15.75" thickBot="1" x14ac:dyDescent="0.3">
      <c r="A1971" s="47">
        <v>19</v>
      </c>
      <c r="B1971" s="47" t="s">
        <v>621</v>
      </c>
      <c r="C1971" s="47" t="s">
        <v>2378</v>
      </c>
      <c r="D1971" s="47" t="s">
        <v>629</v>
      </c>
      <c r="E1971" s="47" t="s">
        <v>180</v>
      </c>
      <c r="F1971" s="47" t="s">
        <v>11476</v>
      </c>
      <c r="G1971" s="47" t="s">
        <v>11477</v>
      </c>
      <c r="H1971" s="47" t="s">
        <v>11478</v>
      </c>
      <c r="I1971" s="47" t="s">
        <v>10769</v>
      </c>
      <c r="J1971" s="47"/>
      <c r="K1971" s="47" t="s">
        <v>14757</v>
      </c>
      <c r="L1971" s="47"/>
      <c r="M1971" s="47">
        <v>-34.613967283915002</v>
      </c>
      <c r="N1971" s="47">
        <v>-58.409907928858999</v>
      </c>
      <c r="O1971" s="47" t="s">
        <v>17212</v>
      </c>
      <c r="P1971" s="47">
        <v>1</v>
      </c>
      <c r="Q1971">
        <v>20</v>
      </c>
      <c r="S1971" s="23" t="s">
        <v>2347</v>
      </c>
      <c r="T1971" t="str">
        <f t="shared" si="274"/>
        <v>19</v>
      </c>
      <c r="V1971" t="str">
        <f>+VLOOKUP(B1971,MARCO!E:E,1,FALSE)</f>
        <v>General Alvarado</v>
      </c>
      <c r="W1971" t="s">
        <v>134</v>
      </c>
      <c r="X1971" t="s">
        <v>134</v>
      </c>
      <c r="Y1971" t="str">
        <f t="shared" si="275"/>
        <v>R 19 - D 33 - 451 - 4535</v>
      </c>
      <c r="Z1971" t="s">
        <v>20</v>
      </c>
      <c r="AA1971" t="s">
        <v>2349</v>
      </c>
      <c r="AB1971" t="s">
        <v>21</v>
      </c>
      <c r="AD1971" t="str">
        <f t="shared" si="276"/>
        <v>Club Circulo Deportivo</v>
      </c>
      <c r="AE1971" t="s">
        <v>22</v>
      </c>
      <c r="AF1971" t="s">
        <v>23</v>
      </c>
      <c r="AG1971" t="s">
        <v>26</v>
      </c>
      <c r="AH1971" t="s">
        <v>2348</v>
      </c>
      <c r="AI1971" s="13">
        <f t="shared" si="277"/>
        <v>20</v>
      </c>
      <c r="AJ1971" s="13">
        <f t="shared" si="278"/>
        <v>1</v>
      </c>
      <c r="AK1971" s="21">
        <v>1</v>
      </c>
      <c r="AM1971" t="s">
        <v>2154</v>
      </c>
      <c r="AN1971" t="str">
        <f t="shared" si="272"/>
        <v>R19</v>
      </c>
      <c r="AO1971" s="20" t="str">
        <f t="shared" si="273"/>
        <v>FINES_R19</v>
      </c>
      <c r="AP1971" s="25">
        <f t="shared" si="279"/>
        <v>0</v>
      </c>
      <c r="AQ1971" s="24" t="str">
        <f>+IFERROR(VLOOKUP(Y1971,#REF!,2,FALSE),"-")</f>
        <v>-</v>
      </c>
      <c r="AR1971" s="13" t="s">
        <v>2394</v>
      </c>
      <c r="AS1971" t="s">
        <v>2398</v>
      </c>
      <c r="AT1971" t="str">
        <f t="shared" si="280"/>
        <v>Bolivar - 751 e/ Urquiza y Moreno - Otamendi</v>
      </c>
    </row>
    <row r="1972" spans="1:46" ht="15.75" thickBot="1" x14ac:dyDescent="0.3">
      <c r="A1972" s="47">
        <v>19</v>
      </c>
      <c r="B1972" s="47" t="s">
        <v>621</v>
      </c>
      <c r="C1972" s="47" t="s">
        <v>2378</v>
      </c>
      <c r="D1972" s="47" t="s">
        <v>629</v>
      </c>
      <c r="E1972" s="47" t="s">
        <v>180</v>
      </c>
      <c r="F1972" s="47" t="s">
        <v>11482</v>
      </c>
      <c r="G1972" s="47" t="s">
        <v>11483</v>
      </c>
      <c r="H1972" s="47" t="s">
        <v>11484</v>
      </c>
      <c r="I1972" s="47" t="s">
        <v>10769</v>
      </c>
      <c r="J1972" s="47" t="s">
        <v>11481</v>
      </c>
      <c r="K1972" s="47" t="s">
        <v>14758</v>
      </c>
      <c r="L1972" s="47">
        <v>0.3461395800113678</v>
      </c>
      <c r="M1972" s="47">
        <v>-38.148403379919998</v>
      </c>
      <c r="N1972" s="47">
        <v>-58.225596721732003</v>
      </c>
      <c r="O1972" s="47" t="s">
        <v>17213</v>
      </c>
      <c r="P1972" s="47">
        <v>2</v>
      </c>
      <c r="Q1972">
        <v>31</v>
      </c>
      <c r="S1972" s="23" t="s">
        <v>2347</v>
      </c>
      <c r="T1972" t="str">
        <f t="shared" si="274"/>
        <v>19</v>
      </c>
      <c r="V1972" t="str">
        <f>+VLOOKUP(B1972,MARCO!E:E,1,FALSE)</f>
        <v>General Alvarado</v>
      </c>
      <c r="W1972" t="s">
        <v>134</v>
      </c>
      <c r="X1972" t="s">
        <v>134</v>
      </c>
      <c r="Y1972" t="str">
        <f t="shared" si="275"/>
        <v>R 19 - D 33 - 451 - 4534</v>
      </c>
      <c r="Z1972" t="s">
        <v>20</v>
      </c>
      <c r="AA1972" t="s">
        <v>2349</v>
      </c>
      <c r="AB1972" t="s">
        <v>21</v>
      </c>
      <c r="AD1972" t="str">
        <f t="shared" si="276"/>
        <v>E.e.s. Nº 2 Anexo 3021</v>
      </c>
      <c r="AE1972" t="s">
        <v>22</v>
      </c>
      <c r="AF1972" t="s">
        <v>23</v>
      </c>
      <c r="AG1972" t="s">
        <v>26</v>
      </c>
      <c r="AH1972" t="s">
        <v>2348</v>
      </c>
      <c r="AI1972" s="13">
        <f t="shared" si="277"/>
        <v>31</v>
      </c>
      <c r="AJ1972" s="13">
        <f t="shared" si="278"/>
        <v>2</v>
      </c>
      <c r="AK1972" s="21">
        <v>1</v>
      </c>
      <c r="AM1972" t="s">
        <v>2154</v>
      </c>
      <c r="AN1972" t="str">
        <f t="shared" si="272"/>
        <v>R19</v>
      </c>
      <c r="AO1972" s="20" t="str">
        <f t="shared" si="273"/>
        <v>FINES_R19</v>
      </c>
      <c r="AP1972" s="25">
        <f t="shared" si="279"/>
        <v>0.3461395800113678</v>
      </c>
      <c r="AQ1972" s="24" t="str">
        <f>+IFERROR(VLOOKUP(Y1972,#REF!,2,FALSE),"-")</f>
        <v>-</v>
      </c>
      <c r="AR1972" s="13" t="s">
        <v>2394</v>
      </c>
      <c r="AS1972" t="s">
        <v>2397</v>
      </c>
      <c r="AT1972" t="str">
        <f t="shared" si="280"/>
        <v>Calle 7 - 245 e/ 6 y 8 - Mechongue</v>
      </c>
    </row>
    <row r="1973" spans="1:46" ht="15.75" thickBot="1" x14ac:dyDescent="0.3">
      <c r="A1973" s="47">
        <v>19</v>
      </c>
      <c r="B1973" s="47" t="s">
        <v>678</v>
      </c>
      <c r="C1973" s="47" t="s">
        <v>2378</v>
      </c>
      <c r="D1973" s="47" t="s">
        <v>723</v>
      </c>
      <c r="E1973" s="47" t="s">
        <v>724</v>
      </c>
      <c r="F1973" s="47" t="s">
        <v>11488</v>
      </c>
      <c r="G1973" s="47" t="s">
        <v>5476</v>
      </c>
      <c r="H1973" s="47" t="s">
        <v>11489</v>
      </c>
      <c r="I1973" s="47" t="s">
        <v>10769</v>
      </c>
      <c r="J1973" s="47" t="s">
        <v>4977</v>
      </c>
      <c r="K1973" s="47" t="s">
        <v>14759</v>
      </c>
      <c r="L1973" s="47">
        <v>0.65823268890380859</v>
      </c>
      <c r="M1973" s="47">
        <v>-37.956222150957998</v>
      </c>
      <c r="N1973" s="47">
        <v>-57.626521946742997</v>
      </c>
      <c r="O1973" s="47" t="s">
        <v>17214</v>
      </c>
      <c r="P1973" s="47">
        <v>1</v>
      </c>
      <c r="Q1973">
        <v>0</v>
      </c>
      <c r="S1973" s="23" t="s">
        <v>2347</v>
      </c>
      <c r="T1973" t="str">
        <f t="shared" si="274"/>
        <v>19</v>
      </c>
      <c r="V1973" t="str">
        <f>+VLOOKUP(B1973,MARCO!E:E,1,FALSE)</f>
        <v>General Pueyrredón</v>
      </c>
      <c r="W1973" t="s">
        <v>134</v>
      </c>
      <c r="X1973" t="s">
        <v>134</v>
      </c>
      <c r="Y1973" t="str">
        <f t="shared" si="275"/>
        <v>R 19 - D 43 - 451 - 4417</v>
      </c>
      <c r="Z1973" t="s">
        <v>20</v>
      </c>
      <c r="AA1973" t="s">
        <v>2349</v>
      </c>
      <c r="AB1973" t="s">
        <v>21</v>
      </c>
      <c r="AD1973" t="str">
        <f t="shared" si="276"/>
        <v>Sociedad De Fomento Florentino Ameghino</v>
      </c>
      <c r="AE1973" t="s">
        <v>22</v>
      </c>
      <c r="AF1973" t="s">
        <v>23</v>
      </c>
      <c r="AG1973" t="s">
        <v>26</v>
      </c>
      <c r="AH1973" t="s">
        <v>2348</v>
      </c>
      <c r="AI1973" s="13">
        <f t="shared" si="277"/>
        <v>0</v>
      </c>
      <c r="AJ1973" s="13">
        <f t="shared" si="278"/>
        <v>1</v>
      </c>
      <c r="AK1973" s="21">
        <v>1</v>
      </c>
      <c r="AM1973" t="s">
        <v>2154</v>
      </c>
      <c r="AN1973" t="str">
        <f t="shared" si="272"/>
        <v>R19</v>
      </c>
      <c r="AO1973" s="20" t="str">
        <f t="shared" si="273"/>
        <v>FINES_R19</v>
      </c>
      <c r="AP1973" s="25">
        <f t="shared" si="279"/>
        <v>0.65823268890380859</v>
      </c>
      <c r="AQ1973" s="24" t="str">
        <f>+IFERROR(VLOOKUP(Y1973,#REF!,2,FALSE),"-")</f>
        <v>-</v>
      </c>
      <c r="AR1973" s="13" t="s">
        <v>2394</v>
      </c>
      <c r="AS1973" t="s">
        <v>2397</v>
      </c>
      <c r="AT1973" t="str">
        <f t="shared" si="280"/>
        <v>Nicaragua - 1450 - Mar Del Plata</v>
      </c>
    </row>
    <row r="1974" spans="1:46" ht="15.75" thickBot="1" x14ac:dyDescent="0.3">
      <c r="A1974" s="47">
        <v>19</v>
      </c>
      <c r="B1974" s="47" t="s">
        <v>678</v>
      </c>
      <c r="C1974" s="47" t="s">
        <v>2378</v>
      </c>
      <c r="D1974" s="47" t="s">
        <v>723</v>
      </c>
      <c r="E1974" s="47" t="s">
        <v>724</v>
      </c>
      <c r="F1974" s="47" t="s">
        <v>11491</v>
      </c>
      <c r="G1974" s="47" t="s">
        <v>11492</v>
      </c>
      <c r="H1974" s="47" t="s">
        <v>11493</v>
      </c>
      <c r="I1974" s="47" t="s">
        <v>10769</v>
      </c>
      <c r="J1974" s="47" t="s">
        <v>4977</v>
      </c>
      <c r="K1974" s="47" t="s">
        <v>14760</v>
      </c>
      <c r="L1974" s="47">
        <v>0.64853763580322266</v>
      </c>
      <c r="M1974" s="47">
        <v>-37.958719813245999</v>
      </c>
      <c r="N1974" s="47">
        <v>-57.5990656659</v>
      </c>
      <c r="O1974" s="47" t="s">
        <v>17215</v>
      </c>
      <c r="P1974" s="47">
        <v>1</v>
      </c>
      <c r="Q1974">
        <v>10</v>
      </c>
      <c r="S1974" s="23" t="s">
        <v>2347</v>
      </c>
      <c r="T1974" t="str">
        <f t="shared" si="274"/>
        <v>19</v>
      </c>
      <c r="V1974" t="str">
        <f>+VLOOKUP(B1974,MARCO!E:E,1,FALSE)</f>
        <v>General Pueyrredón</v>
      </c>
      <c r="W1974" t="s">
        <v>134</v>
      </c>
      <c r="X1974" t="s">
        <v>134</v>
      </c>
      <c r="Y1974" t="str">
        <f t="shared" si="275"/>
        <v>R 19 - D 43 - 451 - 4418</v>
      </c>
      <c r="Z1974" t="s">
        <v>20</v>
      </c>
      <c r="AA1974" t="s">
        <v>2349</v>
      </c>
      <c r="AB1974" t="s">
        <v>21</v>
      </c>
      <c r="AD1974" t="str">
        <f t="shared" si="276"/>
        <v>Comedor Eli</v>
      </c>
      <c r="AE1974" t="s">
        <v>22</v>
      </c>
      <c r="AF1974" t="s">
        <v>23</v>
      </c>
      <c r="AG1974" t="s">
        <v>26</v>
      </c>
      <c r="AH1974" t="s">
        <v>2348</v>
      </c>
      <c r="AI1974" s="13">
        <f t="shared" si="277"/>
        <v>10</v>
      </c>
      <c r="AJ1974" s="13">
        <f t="shared" si="278"/>
        <v>1</v>
      </c>
      <c r="AK1974" s="21">
        <v>1</v>
      </c>
      <c r="AM1974" t="s">
        <v>2154</v>
      </c>
      <c r="AN1974" t="str">
        <f t="shared" si="272"/>
        <v>R19</v>
      </c>
      <c r="AO1974" s="20" t="str">
        <f t="shared" si="273"/>
        <v>FINES_R19</v>
      </c>
      <c r="AP1974" s="25">
        <f t="shared" si="279"/>
        <v>0.64853763580322266</v>
      </c>
      <c r="AQ1974" s="24" t="str">
        <f>+IFERROR(VLOOKUP(Y1974,#REF!,2,FALSE),"-")</f>
        <v>-</v>
      </c>
      <c r="AR1974" s="13" t="s">
        <v>2394</v>
      </c>
      <c r="AS1974" t="s">
        <v>2397</v>
      </c>
      <c r="AT1974" t="str">
        <f t="shared" si="280"/>
        <v>Bolivia - 445 - Mar Del Plata</v>
      </c>
    </row>
    <row r="1975" spans="1:46" ht="15.75" thickBot="1" x14ac:dyDescent="0.3">
      <c r="A1975" s="47">
        <v>19</v>
      </c>
      <c r="B1975" s="47" t="s">
        <v>678</v>
      </c>
      <c r="C1975" s="47" t="s">
        <v>2378</v>
      </c>
      <c r="D1975" s="47" t="s">
        <v>723</v>
      </c>
      <c r="E1975" s="47" t="s">
        <v>724</v>
      </c>
      <c r="F1975" s="47" t="s">
        <v>11495</v>
      </c>
      <c r="G1975" s="47" t="s">
        <v>11496</v>
      </c>
      <c r="H1975" s="47" t="s">
        <v>11497</v>
      </c>
      <c r="I1975" s="47" t="s">
        <v>10769</v>
      </c>
      <c r="J1975" s="47" t="s">
        <v>4977</v>
      </c>
      <c r="K1975" s="47" t="s">
        <v>14761</v>
      </c>
      <c r="L1975" s="47">
        <v>0.6566166877746582</v>
      </c>
      <c r="M1975" s="47">
        <v>-37.975340555445001</v>
      </c>
      <c r="N1975" s="47">
        <v>-57.620733715855998</v>
      </c>
      <c r="O1975" s="47" t="s">
        <v>17216</v>
      </c>
      <c r="P1975" s="47">
        <v>1</v>
      </c>
      <c r="Q1975">
        <v>0</v>
      </c>
      <c r="S1975" s="23" t="s">
        <v>2347</v>
      </c>
      <c r="T1975" t="str">
        <f t="shared" si="274"/>
        <v>19</v>
      </c>
      <c r="V1975" t="str">
        <f>+VLOOKUP(B1975,MARCO!E:E,1,FALSE)</f>
        <v>General Pueyrredón</v>
      </c>
      <c r="W1975" t="s">
        <v>134</v>
      </c>
      <c r="X1975" t="s">
        <v>134</v>
      </c>
      <c r="Y1975" t="str">
        <f t="shared" si="275"/>
        <v>R 19 - D 43 - 451 - 4419</v>
      </c>
      <c r="Z1975" t="s">
        <v>20</v>
      </c>
      <c r="AA1975" t="s">
        <v>2349</v>
      </c>
      <c r="AB1975" t="s">
        <v>21</v>
      </c>
      <c r="AD1975" t="str">
        <f t="shared" si="276"/>
        <v>Fol Caribe</v>
      </c>
      <c r="AE1975" t="s">
        <v>22</v>
      </c>
      <c r="AF1975" t="s">
        <v>23</v>
      </c>
      <c r="AG1975" t="s">
        <v>26</v>
      </c>
      <c r="AH1975" t="s">
        <v>2348</v>
      </c>
      <c r="AI1975" s="13">
        <f t="shared" si="277"/>
        <v>0</v>
      </c>
      <c r="AJ1975" s="13">
        <f t="shared" si="278"/>
        <v>1</v>
      </c>
      <c r="AK1975" s="21">
        <v>1</v>
      </c>
      <c r="AM1975" t="s">
        <v>2154</v>
      </c>
      <c r="AN1975" t="str">
        <f t="shared" si="272"/>
        <v>R19</v>
      </c>
      <c r="AO1975" s="20" t="str">
        <f t="shared" si="273"/>
        <v>FINES_R19</v>
      </c>
      <c r="AP1975" s="25">
        <f t="shared" si="279"/>
        <v>0.6566166877746582</v>
      </c>
      <c r="AQ1975" s="24" t="str">
        <f>+IFERROR(VLOOKUP(Y1975,#REF!,2,FALSE),"-")</f>
        <v>-</v>
      </c>
      <c r="AR1975" s="13" t="s">
        <v>2394</v>
      </c>
      <c r="AS1975" t="s">
        <v>2397</v>
      </c>
      <c r="AT1975" t="str">
        <f t="shared" si="280"/>
        <v>Canada - 2876 - Mar Del Plata</v>
      </c>
    </row>
    <row r="1976" spans="1:46" ht="15.75" thickBot="1" x14ac:dyDescent="0.3">
      <c r="A1976" s="47">
        <v>19</v>
      </c>
      <c r="B1976" s="47" t="s">
        <v>678</v>
      </c>
      <c r="C1976" s="47" t="s">
        <v>2378</v>
      </c>
      <c r="D1976" s="47" t="s">
        <v>723</v>
      </c>
      <c r="E1976" s="47" t="s">
        <v>724</v>
      </c>
      <c r="F1976" s="47" t="s">
        <v>11499</v>
      </c>
      <c r="G1976" s="47" t="s">
        <v>11500</v>
      </c>
      <c r="H1976" s="47" t="s">
        <v>11501</v>
      </c>
      <c r="I1976" s="47" t="s">
        <v>10769</v>
      </c>
      <c r="J1976" s="47" t="s">
        <v>4977</v>
      </c>
      <c r="K1976" s="47" t="s">
        <v>14762</v>
      </c>
      <c r="L1976" s="47">
        <v>0.65413010120391846</v>
      </c>
      <c r="M1976" s="47">
        <v>-37.929331100512996</v>
      </c>
      <c r="N1976" s="47">
        <v>-57.535463365509997</v>
      </c>
      <c r="O1976" s="47" t="s">
        <v>17217</v>
      </c>
      <c r="P1976" s="47">
        <v>2</v>
      </c>
      <c r="Q1976">
        <v>15</v>
      </c>
      <c r="S1976" s="23" t="s">
        <v>2347</v>
      </c>
      <c r="T1976" t="str">
        <f t="shared" si="274"/>
        <v>19</v>
      </c>
      <c r="V1976" t="str">
        <f>+VLOOKUP(B1976,MARCO!E:E,1,FALSE)</f>
        <v>General Pueyrredón</v>
      </c>
      <c r="W1976" t="s">
        <v>134</v>
      </c>
      <c r="X1976" t="s">
        <v>134</v>
      </c>
      <c r="Y1976" t="str">
        <f t="shared" si="275"/>
        <v>R 19 - D 43 - 451 - 0424</v>
      </c>
      <c r="Z1976" t="s">
        <v>20</v>
      </c>
      <c r="AA1976" t="s">
        <v>2349</v>
      </c>
      <c r="AB1976" t="s">
        <v>21</v>
      </c>
      <c r="AD1976" t="str">
        <f t="shared" si="276"/>
        <v>Casa De Williams</v>
      </c>
      <c r="AE1976" t="s">
        <v>22</v>
      </c>
      <c r="AF1976" t="s">
        <v>23</v>
      </c>
      <c r="AG1976" t="s">
        <v>26</v>
      </c>
      <c r="AH1976" t="s">
        <v>2348</v>
      </c>
      <c r="AI1976" s="13">
        <f t="shared" si="277"/>
        <v>15</v>
      </c>
      <c r="AJ1976" s="13">
        <f t="shared" si="278"/>
        <v>2</v>
      </c>
      <c r="AK1976" s="21">
        <v>1</v>
      </c>
      <c r="AM1976" t="s">
        <v>2154</v>
      </c>
      <c r="AN1976" t="str">
        <f t="shared" si="272"/>
        <v>R19</v>
      </c>
      <c r="AO1976" s="20" t="str">
        <f t="shared" si="273"/>
        <v>FINES_R19</v>
      </c>
      <c r="AP1976" s="25">
        <f t="shared" si="279"/>
        <v>0.65413010120391846</v>
      </c>
      <c r="AQ1976" s="24" t="str">
        <f>+IFERROR(VLOOKUP(Y1976,#REF!,2,FALSE),"-")</f>
        <v>-</v>
      </c>
      <c r="AR1976" s="13" t="s">
        <v>2394</v>
      </c>
      <c r="AS1976" t="s">
        <v>2397</v>
      </c>
      <c r="AT1976" t="str">
        <f t="shared" si="280"/>
        <v>Calle Scaglia - 5839 e/ L. Bautista y Costa Azul - Mar Del Plata</v>
      </c>
    </row>
    <row r="1977" spans="1:46" ht="15.75" thickBot="1" x14ac:dyDescent="0.3">
      <c r="A1977" s="47">
        <v>19</v>
      </c>
      <c r="B1977" s="47" t="s">
        <v>678</v>
      </c>
      <c r="C1977" s="47" t="s">
        <v>2378</v>
      </c>
      <c r="D1977" s="47" t="s">
        <v>723</v>
      </c>
      <c r="E1977" s="47" t="s">
        <v>724</v>
      </c>
      <c r="F1977" s="47" t="s">
        <v>11503</v>
      </c>
      <c r="G1977" s="47" t="s">
        <v>11504</v>
      </c>
      <c r="H1977" s="47" t="s">
        <v>11505</v>
      </c>
      <c r="I1977" s="47" t="s">
        <v>10769</v>
      </c>
      <c r="J1977" s="47" t="s">
        <v>4964</v>
      </c>
      <c r="K1977" s="47" t="s">
        <v>14763</v>
      </c>
      <c r="L1977" s="47">
        <v>0.76037174463272095</v>
      </c>
      <c r="M1977" s="47">
        <v>-38.022272618498</v>
      </c>
      <c r="N1977" s="47">
        <v>-57.625324492167998</v>
      </c>
      <c r="O1977" s="47" t="s">
        <v>17218</v>
      </c>
      <c r="P1977" s="47">
        <v>1</v>
      </c>
      <c r="Q1977">
        <v>17</v>
      </c>
      <c r="S1977" s="23" t="s">
        <v>2347</v>
      </c>
      <c r="T1977" t="str">
        <f t="shared" si="274"/>
        <v>19</v>
      </c>
      <c r="V1977" t="str">
        <f>+VLOOKUP(B1977,MARCO!E:E,1,FALSE)</f>
        <v>General Pueyrredón</v>
      </c>
      <c r="W1977" t="s">
        <v>134</v>
      </c>
      <c r="X1977" t="s">
        <v>134</v>
      </c>
      <c r="Y1977" t="str">
        <f t="shared" si="275"/>
        <v>R 19 - D 43 - 451 - 3297</v>
      </c>
      <c r="Z1977" t="s">
        <v>20</v>
      </c>
      <c r="AA1977" t="s">
        <v>2349</v>
      </c>
      <c r="AB1977" t="s">
        <v>21</v>
      </c>
      <c r="AD1977" t="str">
        <f t="shared" si="276"/>
        <v>Club Al Ver VerÁs</v>
      </c>
      <c r="AE1977" t="s">
        <v>22</v>
      </c>
      <c r="AF1977" t="s">
        <v>23</v>
      </c>
      <c r="AG1977" t="s">
        <v>26</v>
      </c>
      <c r="AH1977" t="s">
        <v>2348</v>
      </c>
      <c r="AI1977" s="13">
        <f t="shared" si="277"/>
        <v>17</v>
      </c>
      <c r="AJ1977" s="13">
        <f t="shared" si="278"/>
        <v>1</v>
      </c>
      <c r="AK1977" s="21">
        <v>1</v>
      </c>
      <c r="AM1977" t="s">
        <v>2154</v>
      </c>
      <c r="AN1977" t="str">
        <f t="shared" si="272"/>
        <v>R19</v>
      </c>
      <c r="AO1977" s="20" t="str">
        <f t="shared" si="273"/>
        <v>FINES_R19</v>
      </c>
      <c r="AP1977" s="25">
        <f t="shared" si="279"/>
        <v>0.76037174463272095</v>
      </c>
      <c r="AQ1977" s="24" t="str">
        <f>+IFERROR(VLOOKUP(Y1977,#REF!,2,FALSE),"-")</f>
        <v>-</v>
      </c>
      <c r="AR1977" s="13" t="s">
        <v>2394</v>
      </c>
      <c r="AS1977" t="s">
        <v>2397</v>
      </c>
      <c r="AT1977" t="str">
        <f t="shared" si="280"/>
        <v>Av. Tetamanti - 3324 e/ Mario Bravo y Yahati - Mar Del Plata</v>
      </c>
    </row>
    <row r="1978" spans="1:46" ht="15.75" thickBot="1" x14ac:dyDescent="0.3">
      <c r="A1978" s="47">
        <v>19</v>
      </c>
      <c r="B1978" s="47" t="s">
        <v>678</v>
      </c>
      <c r="C1978" s="47" t="s">
        <v>2378</v>
      </c>
      <c r="D1978" s="47" t="s">
        <v>723</v>
      </c>
      <c r="E1978" s="47" t="s">
        <v>724</v>
      </c>
      <c r="F1978" s="47" t="s">
        <v>11508</v>
      </c>
      <c r="G1978" s="47" t="s">
        <v>11509</v>
      </c>
      <c r="H1978" s="47" t="s">
        <v>11510</v>
      </c>
      <c r="I1978" s="47" t="s">
        <v>10769</v>
      </c>
      <c r="J1978" s="47" t="s">
        <v>4964</v>
      </c>
      <c r="K1978" s="47" t="s">
        <v>14764</v>
      </c>
      <c r="L1978" s="47">
        <v>0.66448527574539185</v>
      </c>
      <c r="M1978" s="47">
        <v>-37.915986266053999</v>
      </c>
      <c r="N1978" s="47">
        <v>-57.534030266197</v>
      </c>
      <c r="O1978" s="47" t="s">
        <v>17219</v>
      </c>
      <c r="P1978" s="47">
        <v>1</v>
      </c>
      <c r="Q1978">
        <v>0</v>
      </c>
      <c r="S1978" s="23" t="s">
        <v>2347</v>
      </c>
      <c r="T1978" t="str">
        <f t="shared" si="274"/>
        <v>19</v>
      </c>
      <c r="V1978" t="str">
        <f>+VLOOKUP(B1978,MARCO!E:E,1,FALSE)</f>
        <v>General Pueyrredón</v>
      </c>
      <c r="W1978" t="s">
        <v>134</v>
      </c>
      <c r="X1978" t="s">
        <v>134</v>
      </c>
      <c r="Y1978" t="str">
        <f t="shared" si="275"/>
        <v>R 19 - D 43 - 451 - 3469</v>
      </c>
      <c r="Z1978" t="s">
        <v>20</v>
      </c>
      <c r="AA1978" t="s">
        <v>2349</v>
      </c>
      <c r="AB1978" t="s">
        <v>21</v>
      </c>
      <c r="AD1978" t="str">
        <f t="shared" si="276"/>
        <v>Parque Peña</v>
      </c>
      <c r="AE1978" t="s">
        <v>22</v>
      </c>
      <c r="AF1978" t="s">
        <v>23</v>
      </c>
      <c r="AG1978" t="s">
        <v>26</v>
      </c>
      <c r="AH1978" t="s">
        <v>2348</v>
      </c>
      <c r="AI1978" s="13">
        <f t="shared" si="277"/>
        <v>0</v>
      </c>
      <c r="AJ1978" s="13">
        <f t="shared" si="278"/>
        <v>1</v>
      </c>
      <c r="AK1978" s="21">
        <v>1</v>
      </c>
      <c r="AM1978" t="s">
        <v>2154</v>
      </c>
      <c r="AN1978" t="str">
        <f t="shared" si="272"/>
        <v>R19</v>
      </c>
      <c r="AO1978" s="20" t="str">
        <f t="shared" si="273"/>
        <v>FINES_R19</v>
      </c>
      <c r="AP1978" s="25">
        <f t="shared" si="279"/>
        <v>0.66448527574539185</v>
      </c>
      <c r="AQ1978" s="24" t="str">
        <f>+IFERROR(VLOOKUP(Y1978,#REF!,2,FALSE),"-")</f>
        <v>-</v>
      </c>
      <c r="AR1978" s="13" t="s">
        <v>2394</v>
      </c>
      <c r="AS1978" t="s">
        <v>2397</v>
      </c>
      <c r="AT1978" t="str">
        <f t="shared" si="280"/>
        <v>Aparicio - 6620 - Mar Del Plata</v>
      </c>
    </row>
    <row r="1979" spans="1:46" ht="15.75" thickBot="1" x14ac:dyDescent="0.3">
      <c r="A1979" s="47">
        <v>19</v>
      </c>
      <c r="B1979" s="47" t="s">
        <v>678</v>
      </c>
      <c r="C1979" s="47" t="s">
        <v>2378</v>
      </c>
      <c r="D1979" s="47" t="s">
        <v>723</v>
      </c>
      <c r="E1979" s="47" t="s">
        <v>724</v>
      </c>
      <c r="F1979" s="47" t="s">
        <v>11512</v>
      </c>
      <c r="G1979" s="47" t="s">
        <v>11513</v>
      </c>
      <c r="H1979" s="47" t="s">
        <v>11514</v>
      </c>
      <c r="I1979" s="47" t="s">
        <v>10769</v>
      </c>
      <c r="J1979" s="47" t="s">
        <v>11516</v>
      </c>
      <c r="K1979" s="47" t="s">
        <v>14765</v>
      </c>
      <c r="L1979" s="47">
        <v>0.10414952039718629</v>
      </c>
      <c r="M1979" s="47">
        <v>-37.999468100000001</v>
      </c>
      <c r="N1979" s="47">
        <v>-57.546703700000002</v>
      </c>
      <c r="O1979" s="47" t="s">
        <v>17220</v>
      </c>
      <c r="P1979" s="47">
        <v>1</v>
      </c>
      <c r="Q1979">
        <v>17</v>
      </c>
      <c r="S1979" s="23" t="s">
        <v>2347</v>
      </c>
      <c r="T1979" t="str">
        <f t="shared" si="274"/>
        <v>19</v>
      </c>
      <c r="V1979" t="str">
        <f>+VLOOKUP(B1979,MARCO!E:E,1,FALSE)</f>
        <v>General Pueyrredón</v>
      </c>
      <c r="W1979" t="s">
        <v>134</v>
      </c>
      <c r="X1979" t="s">
        <v>134</v>
      </c>
      <c r="Y1979" t="str">
        <f t="shared" si="275"/>
        <v>R 19 - D 43 - 451 - 3432</v>
      </c>
      <c r="Z1979" t="s">
        <v>20</v>
      </c>
      <c r="AA1979" t="s">
        <v>2349</v>
      </c>
      <c r="AB1979" t="s">
        <v>21</v>
      </c>
      <c r="AD1979" t="str">
        <f t="shared" si="276"/>
        <v>Crt Fines</v>
      </c>
      <c r="AE1979" t="s">
        <v>22</v>
      </c>
      <c r="AF1979" t="s">
        <v>23</v>
      </c>
      <c r="AG1979" t="s">
        <v>26</v>
      </c>
      <c r="AH1979" t="s">
        <v>2348</v>
      </c>
      <c r="AI1979" s="13">
        <f t="shared" si="277"/>
        <v>17</v>
      </c>
      <c r="AJ1979" s="13">
        <f t="shared" si="278"/>
        <v>1</v>
      </c>
      <c r="AK1979" s="21">
        <v>1</v>
      </c>
      <c r="AM1979" t="s">
        <v>2154</v>
      </c>
      <c r="AN1979" t="str">
        <f t="shared" si="272"/>
        <v>R19</v>
      </c>
      <c r="AO1979" s="20" t="str">
        <f t="shared" si="273"/>
        <v>FINES_R19</v>
      </c>
      <c r="AP1979" s="25">
        <f t="shared" si="279"/>
        <v>0.10414952039718629</v>
      </c>
      <c r="AQ1979" s="24" t="str">
        <f>+IFERROR(VLOOKUP(Y1979,#REF!,2,FALSE),"-")</f>
        <v>-</v>
      </c>
      <c r="AR1979" s="13" t="s">
        <v>2394</v>
      </c>
      <c r="AS1979" t="s">
        <v>2397</v>
      </c>
      <c r="AT1979" t="str">
        <f t="shared" si="280"/>
        <v>San Martin - 2583 e/ 9no Piso - Mar Del Plata</v>
      </c>
    </row>
    <row r="1980" spans="1:46" ht="15.75" thickBot="1" x14ac:dyDescent="0.3">
      <c r="A1980" s="47">
        <v>19</v>
      </c>
      <c r="B1980" s="47" t="s">
        <v>678</v>
      </c>
      <c r="C1980" s="47" t="s">
        <v>2378</v>
      </c>
      <c r="D1980" s="47" t="s">
        <v>723</v>
      </c>
      <c r="E1980" s="47" t="s">
        <v>724</v>
      </c>
      <c r="F1980" s="47" t="s">
        <v>11517</v>
      </c>
      <c r="G1980" s="47" t="s">
        <v>11518</v>
      </c>
      <c r="H1980" s="47" t="s">
        <v>11519</v>
      </c>
      <c r="I1980" s="47" t="s">
        <v>10769</v>
      </c>
      <c r="J1980" s="47" t="s">
        <v>4885</v>
      </c>
      <c r="K1980" s="47" t="s">
        <v>14766</v>
      </c>
      <c r="L1980" s="47">
        <v>0.68564027547836304</v>
      </c>
      <c r="M1980" s="47">
        <v>-38.059687513092001</v>
      </c>
      <c r="N1980" s="47">
        <v>-57.592958402838001</v>
      </c>
      <c r="O1980" s="47" t="s">
        <v>17221</v>
      </c>
      <c r="P1980" s="47">
        <v>1</v>
      </c>
      <c r="Q1980">
        <v>27</v>
      </c>
      <c r="S1980" s="23" t="s">
        <v>2347</v>
      </c>
      <c r="T1980" t="str">
        <f t="shared" si="274"/>
        <v>19</v>
      </c>
      <c r="V1980" t="str">
        <f>+VLOOKUP(B1980,MARCO!E:E,1,FALSE)</f>
        <v>General Pueyrredón</v>
      </c>
      <c r="W1980" t="s">
        <v>134</v>
      </c>
      <c r="X1980" t="s">
        <v>134</v>
      </c>
      <c r="Y1980" t="str">
        <f t="shared" si="275"/>
        <v>R 19 - D 43 - 451 - 3255</v>
      </c>
      <c r="Z1980" t="s">
        <v>20</v>
      </c>
      <c r="AA1980" t="s">
        <v>2349</v>
      </c>
      <c r="AB1980" t="s">
        <v>21</v>
      </c>
      <c r="AD1980" t="str">
        <f t="shared" si="276"/>
        <v>Cec Dulces Sonrisas</v>
      </c>
      <c r="AE1980" t="s">
        <v>22</v>
      </c>
      <c r="AF1980" t="s">
        <v>23</v>
      </c>
      <c r="AG1980" t="s">
        <v>26</v>
      </c>
      <c r="AH1980" t="s">
        <v>2348</v>
      </c>
      <c r="AI1980" s="13">
        <f t="shared" si="277"/>
        <v>27</v>
      </c>
      <c r="AJ1980" s="13">
        <f t="shared" si="278"/>
        <v>1</v>
      </c>
      <c r="AK1980" s="21">
        <v>1</v>
      </c>
      <c r="AM1980" t="s">
        <v>2154</v>
      </c>
      <c r="AN1980" t="str">
        <f t="shared" si="272"/>
        <v>R19</v>
      </c>
      <c r="AO1980" s="20" t="str">
        <f t="shared" si="273"/>
        <v>FINES_R19</v>
      </c>
      <c r="AP1980" s="25">
        <f t="shared" si="279"/>
        <v>0.68564027547836304</v>
      </c>
      <c r="AQ1980" s="24" t="str">
        <f>+IFERROR(VLOOKUP(Y1980,#REF!,2,FALSE),"-")</f>
        <v>-</v>
      </c>
      <c r="AR1980" s="13" t="s">
        <v>2394</v>
      </c>
      <c r="AS1980" t="s">
        <v>2397</v>
      </c>
      <c r="AT1980" t="str">
        <f t="shared" si="280"/>
        <v>Calle 81 - sN e/ Gianelli y Cerrito - Mar Del Plata</v>
      </c>
    </row>
    <row r="1981" spans="1:46" ht="15.75" thickBot="1" x14ac:dyDescent="0.3">
      <c r="A1981" s="47">
        <v>19</v>
      </c>
      <c r="B1981" s="47" t="s">
        <v>678</v>
      </c>
      <c r="C1981" s="47" t="s">
        <v>2378</v>
      </c>
      <c r="D1981" s="47" t="s">
        <v>723</v>
      </c>
      <c r="E1981" s="47" t="s">
        <v>724</v>
      </c>
      <c r="F1981" s="47" t="s">
        <v>11521</v>
      </c>
      <c r="G1981" s="47" t="s">
        <v>11522</v>
      </c>
      <c r="H1981" s="47" t="s">
        <v>11523</v>
      </c>
      <c r="I1981" s="47" t="s">
        <v>10769</v>
      </c>
      <c r="J1981" s="47" t="s">
        <v>2962</v>
      </c>
      <c r="K1981" s="47" t="s">
        <v>14767</v>
      </c>
      <c r="L1981" s="47">
        <v>0.59915810823440552</v>
      </c>
      <c r="M1981" s="47">
        <v>-37.966955997033999</v>
      </c>
      <c r="N1981" s="47">
        <v>-57.626934991044003</v>
      </c>
      <c r="O1981" s="47" t="s">
        <v>17222</v>
      </c>
      <c r="P1981" s="47">
        <v>1</v>
      </c>
      <c r="Q1981">
        <v>0</v>
      </c>
      <c r="S1981" s="23" t="s">
        <v>2347</v>
      </c>
      <c r="T1981" t="str">
        <f t="shared" si="274"/>
        <v>19</v>
      </c>
      <c r="V1981" t="str">
        <f>+VLOOKUP(B1981,MARCO!E:E,1,FALSE)</f>
        <v>General Pueyrredón</v>
      </c>
      <c r="W1981" t="s">
        <v>134</v>
      </c>
      <c r="X1981" t="s">
        <v>134</v>
      </c>
      <c r="Y1981" t="str">
        <f t="shared" si="275"/>
        <v>R 19 - D 43 - 451 - 0345</v>
      </c>
      <c r="Z1981" t="s">
        <v>20</v>
      </c>
      <c r="AA1981" t="s">
        <v>2349</v>
      </c>
      <c r="AB1981" t="s">
        <v>21</v>
      </c>
      <c r="AD1981" t="str">
        <f t="shared" si="276"/>
        <v>Asociacion De Fomento Santa Rosa De Lima</v>
      </c>
      <c r="AE1981" t="s">
        <v>22</v>
      </c>
      <c r="AF1981" t="s">
        <v>23</v>
      </c>
      <c r="AG1981" t="s">
        <v>26</v>
      </c>
      <c r="AH1981" t="s">
        <v>2348</v>
      </c>
      <c r="AI1981" s="13">
        <f t="shared" si="277"/>
        <v>0</v>
      </c>
      <c r="AJ1981" s="13">
        <f t="shared" si="278"/>
        <v>1</v>
      </c>
      <c r="AK1981" s="21">
        <v>1</v>
      </c>
      <c r="AM1981" t="s">
        <v>2154</v>
      </c>
      <c r="AN1981" t="str">
        <f t="shared" si="272"/>
        <v>R19</v>
      </c>
      <c r="AO1981" s="20" t="str">
        <f t="shared" si="273"/>
        <v>FINES_R19</v>
      </c>
      <c r="AP1981" s="25">
        <f t="shared" si="279"/>
        <v>0.59915810823440552</v>
      </c>
      <c r="AQ1981" s="24" t="str">
        <f>+IFERROR(VLOOKUP(Y1981,#REF!,2,FALSE),"-")</f>
        <v>-</v>
      </c>
      <c r="AR1981" s="13" t="s">
        <v>2394</v>
      </c>
      <c r="AS1981" t="s">
        <v>2397</v>
      </c>
      <c r="AT1981" t="str">
        <f t="shared" si="280"/>
        <v>Ciudad Del Rosario - 2468 e/ Falucho y Gascon - Mar Del Plata</v>
      </c>
    </row>
    <row r="1982" spans="1:46" ht="15.75" thickBot="1" x14ac:dyDescent="0.3">
      <c r="A1982" s="47">
        <v>19</v>
      </c>
      <c r="B1982" s="47" t="s">
        <v>678</v>
      </c>
      <c r="C1982" s="47" t="s">
        <v>2378</v>
      </c>
      <c r="D1982" s="47" t="s">
        <v>723</v>
      </c>
      <c r="E1982" s="47" t="s">
        <v>724</v>
      </c>
      <c r="F1982" s="47" t="s">
        <v>11525</v>
      </c>
      <c r="G1982" s="47" t="s">
        <v>11526</v>
      </c>
      <c r="H1982" s="47" t="s">
        <v>11527</v>
      </c>
      <c r="I1982" s="47" t="s">
        <v>10769</v>
      </c>
      <c r="J1982" s="47" t="s">
        <v>2962</v>
      </c>
      <c r="K1982" s="47" t="s">
        <v>14768</v>
      </c>
      <c r="L1982" s="47">
        <v>0.54229170083999634</v>
      </c>
      <c r="M1982" s="47">
        <v>-37.969931799195997</v>
      </c>
      <c r="N1982" s="47">
        <v>-57.614282623036999</v>
      </c>
      <c r="O1982" s="47" t="s">
        <v>17223</v>
      </c>
      <c r="P1982" s="47">
        <v>1</v>
      </c>
      <c r="Q1982">
        <v>0</v>
      </c>
      <c r="S1982" s="23" t="s">
        <v>2347</v>
      </c>
      <c r="T1982" t="str">
        <f t="shared" si="274"/>
        <v>19</v>
      </c>
      <c r="V1982" t="str">
        <f>+VLOOKUP(B1982,MARCO!E:E,1,FALSE)</f>
        <v>General Pueyrredón</v>
      </c>
      <c r="W1982" t="s">
        <v>134</v>
      </c>
      <c r="X1982" t="s">
        <v>134</v>
      </c>
      <c r="Y1982" t="str">
        <f t="shared" si="275"/>
        <v>R 19 - D 43 - 451 - 4482</v>
      </c>
      <c r="Z1982" t="s">
        <v>20</v>
      </c>
      <c r="AA1982" t="s">
        <v>2349</v>
      </c>
      <c r="AB1982" t="s">
        <v>21</v>
      </c>
      <c r="AD1982" t="str">
        <f t="shared" si="276"/>
        <v>Asociacion De Fomento Jorge Newbery</v>
      </c>
      <c r="AE1982" t="s">
        <v>22</v>
      </c>
      <c r="AF1982" t="s">
        <v>23</v>
      </c>
      <c r="AG1982" t="s">
        <v>26</v>
      </c>
      <c r="AH1982" t="s">
        <v>2348</v>
      </c>
      <c r="AI1982" s="13">
        <f t="shared" si="277"/>
        <v>0</v>
      </c>
      <c r="AJ1982" s="13">
        <f t="shared" si="278"/>
        <v>1</v>
      </c>
      <c r="AK1982" s="21">
        <v>1</v>
      </c>
      <c r="AM1982" t="s">
        <v>2154</v>
      </c>
      <c r="AN1982" t="str">
        <f t="shared" si="272"/>
        <v>R19</v>
      </c>
      <c r="AO1982" s="20" t="str">
        <f t="shared" si="273"/>
        <v>FINES_R19</v>
      </c>
      <c r="AP1982" s="25">
        <f t="shared" si="279"/>
        <v>0.54229170083999634</v>
      </c>
      <c r="AQ1982" s="24" t="str">
        <f>+IFERROR(VLOOKUP(Y1982,#REF!,2,FALSE),"-")</f>
        <v>-</v>
      </c>
      <c r="AR1982" s="13" t="s">
        <v>2394</v>
      </c>
      <c r="AS1982" t="s">
        <v>2397</v>
      </c>
      <c r="AT1982" t="str">
        <f t="shared" si="280"/>
        <v>Bolivar - 9048 - Mar Del Plata</v>
      </c>
    </row>
    <row r="1983" spans="1:46" ht="15.75" thickBot="1" x14ac:dyDescent="0.3">
      <c r="A1983" s="47">
        <v>19</v>
      </c>
      <c r="B1983" s="47" t="s">
        <v>678</v>
      </c>
      <c r="C1983" s="47" t="s">
        <v>2378</v>
      </c>
      <c r="D1983" s="47" t="s">
        <v>723</v>
      </c>
      <c r="E1983" s="47" t="s">
        <v>724</v>
      </c>
      <c r="F1983" s="47" t="s">
        <v>11529</v>
      </c>
      <c r="G1983" s="47" t="s">
        <v>11530</v>
      </c>
      <c r="H1983" s="47" t="s">
        <v>11531</v>
      </c>
      <c r="I1983" s="47" t="s">
        <v>10769</v>
      </c>
      <c r="J1983" s="47" t="s">
        <v>2962</v>
      </c>
      <c r="K1983" s="47" t="s">
        <v>14769</v>
      </c>
      <c r="L1983" s="47">
        <v>0.63814789056777954</v>
      </c>
      <c r="M1983" s="47">
        <v>-38.027661385959</v>
      </c>
      <c r="N1983" s="47">
        <v>-57.604704088346999</v>
      </c>
      <c r="O1983" s="47" t="s">
        <v>17224</v>
      </c>
      <c r="P1983" s="47">
        <v>1</v>
      </c>
      <c r="Q1983">
        <v>0</v>
      </c>
      <c r="S1983" s="23" t="s">
        <v>2347</v>
      </c>
      <c r="T1983" t="str">
        <f t="shared" si="274"/>
        <v>19</v>
      </c>
      <c r="V1983" t="str">
        <f>+VLOOKUP(B1983,MARCO!E:E,1,FALSE)</f>
        <v>General Pueyrredón</v>
      </c>
      <c r="W1983" t="s">
        <v>134</v>
      </c>
      <c r="X1983" t="s">
        <v>134</v>
      </c>
      <c r="Y1983" t="str">
        <f t="shared" si="275"/>
        <v>R 19 - D 43 - 451 - 2206</v>
      </c>
      <c r="Z1983" t="s">
        <v>20</v>
      </c>
      <c r="AA1983" t="s">
        <v>2349</v>
      </c>
      <c r="AB1983" t="s">
        <v>21</v>
      </c>
      <c r="AD1983" t="str">
        <f t="shared" si="276"/>
        <v>Cdi PueyrredÓn</v>
      </c>
      <c r="AE1983" t="s">
        <v>22</v>
      </c>
      <c r="AF1983" t="s">
        <v>23</v>
      </c>
      <c r="AG1983" t="s">
        <v>26</v>
      </c>
      <c r="AH1983" t="s">
        <v>2348</v>
      </c>
      <c r="AI1983" s="13">
        <f t="shared" si="277"/>
        <v>0</v>
      </c>
      <c r="AJ1983" s="13">
        <f t="shared" si="278"/>
        <v>1</v>
      </c>
      <c r="AK1983" s="21">
        <v>1</v>
      </c>
      <c r="AM1983" t="s">
        <v>2154</v>
      </c>
      <c r="AN1983" t="str">
        <f t="shared" si="272"/>
        <v>R19</v>
      </c>
      <c r="AO1983" s="20" t="str">
        <f t="shared" si="273"/>
        <v>FINES_R19</v>
      </c>
      <c r="AP1983" s="25">
        <f t="shared" si="279"/>
        <v>0.63814789056777954</v>
      </c>
      <c r="AQ1983" s="24" t="str">
        <f>+IFERROR(VLOOKUP(Y1983,#REF!,2,FALSE),"-")</f>
        <v>-</v>
      </c>
      <c r="AR1983" s="13" t="s">
        <v>2394</v>
      </c>
      <c r="AS1983" t="s">
        <v>2398</v>
      </c>
      <c r="AT1983" t="str">
        <f t="shared" si="280"/>
        <v>Calabria - 7877 e/ Camusso y De Los Inmigrantes - Mar Del Plata</v>
      </c>
    </row>
    <row r="1984" spans="1:46" ht="15.75" thickBot="1" x14ac:dyDescent="0.3">
      <c r="A1984" s="47">
        <v>19</v>
      </c>
      <c r="B1984" s="47" t="s">
        <v>678</v>
      </c>
      <c r="C1984" s="47" t="s">
        <v>2378</v>
      </c>
      <c r="D1984" s="47" t="s">
        <v>723</v>
      </c>
      <c r="E1984" s="47" t="s">
        <v>724</v>
      </c>
      <c r="F1984" s="47" t="s">
        <v>11533</v>
      </c>
      <c r="G1984" s="47" t="s">
        <v>11534</v>
      </c>
      <c r="H1984" s="47" t="s">
        <v>11535</v>
      </c>
      <c r="I1984" s="47" t="s">
        <v>10769</v>
      </c>
      <c r="J1984" s="47" t="s">
        <v>2962</v>
      </c>
      <c r="K1984" s="47" t="s">
        <v>14770</v>
      </c>
      <c r="L1984" s="47">
        <v>0.26475551724433899</v>
      </c>
      <c r="M1984" s="47">
        <v>-37.996974600000001</v>
      </c>
      <c r="N1984" s="47">
        <v>-57.549103899999999</v>
      </c>
      <c r="O1984" s="47" t="s">
        <v>17225</v>
      </c>
      <c r="P1984" s="47">
        <v>1</v>
      </c>
      <c r="Q1984">
        <v>14</v>
      </c>
      <c r="S1984" s="23" t="s">
        <v>2347</v>
      </c>
      <c r="T1984" t="str">
        <f t="shared" si="274"/>
        <v>19</v>
      </c>
      <c r="V1984" t="str">
        <f>+VLOOKUP(B1984,MARCO!E:E,1,FALSE)</f>
        <v>General Pueyrredón</v>
      </c>
      <c r="W1984" t="s">
        <v>134</v>
      </c>
      <c r="X1984" t="s">
        <v>134</v>
      </c>
      <c r="Y1984" t="str">
        <f t="shared" si="275"/>
        <v>R 19 - D 43 - 451 - 3994</v>
      </c>
      <c r="Z1984" t="s">
        <v>20</v>
      </c>
      <c r="AA1984" t="s">
        <v>2349</v>
      </c>
      <c r="AB1984" t="s">
        <v>21</v>
      </c>
      <c r="AD1984" t="str">
        <f t="shared" si="276"/>
        <v>Sociedad De Fomento El Casal</v>
      </c>
      <c r="AE1984" t="s">
        <v>22</v>
      </c>
      <c r="AF1984" t="s">
        <v>23</v>
      </c>
      <c r="AG1984" t="s">
        <v>26</v>
      </c>
      <c r="AH1984" t="s">
        <v>2348</v>
      </c>
      <c r="AI1984" s="13">
        <f t="shared" si="277"/>
        <v>14</v>
      </c>
      <c r="AJ1984" s="13">
        <f t="shared" si="278"/>
        <v>1</v>
      </c>
      <c r="AK1984" s="21">
        <v>1</v>
      </c>
      <c r="AM1984" t="s">
        <v>2154</v>
      </c>
      <c r="AN1984" t="str">
        <f t="shared" si="272"/>
        <v>R19</v>
      </c>
      <c r="AO1984" s="20" t="str">
        <f t="shared" si="273"/>
        <v>FINES_R19</v>
      </c>
      <c r="AP1984" s="25">
        <f t="shared" si="279"/>
        <v>0.26475551724433899</v>
      </c>
      <c r="AQ1984" s="24" t="str">
        <f>+IFERROR(VLOOKUP(Y1984,#REF!,2,FALSE),"-")</f>
        <v>-</v>
      </c>
      <c r="AR1984" s="13" t="s">
        <v>2394</v>
      </c>
      <c r="AS1984" t="s">
        <v>2398</v>
      </c>
      <c r="AT1984" t="str">
        <f t="shared" si="280"/>
        <v>Bassi - 510 - Mar Del Plata</v>
      </c>
    </row>
    <row r="1985" spans="1:46" ht="15.75" thickBot="1" x14ac:dyDescent="0.3">
      <c r="A1985" s="47">
        <v>19</v>
      </c>
      <c r="B1985" s="47" t="s">
        <v>678</v>
      </c>
      <c r="C1985" s="47" t="s">
        <v>2378</v>
      </c>
      <c r="D1985" s="47" t="s">
        <v>723</v>
      </c>
      <c r="E1985" s="47" t="s">
        <v>724</v>
      </c>
      <c r="F1985" s="47" t="s">
        <v>11537</v>
      </c>
      <c r="G1985" s="47" t="s">
        <v>11538</v>
      </c>
      <c r="H1985" s="47" t="s">
        <v>11539</v>
      </c>
      <c r="I1985" s="47" t="s">
        <v>10769</v>
      </c>
      <c r="J1985" s="47" t="s">
        <v>4977</v>
      </c>
      <c r="K1985" s="47" t="s">
        <v>14771</v>
      </c>
      <c r="L1985" s="47">
        <v>0.89883071184158325</v>
      </c>
      <c r="M1985" s="47">
        <v>-37.951611707895999</v>
      </c>
      <c r="N1985" s="47">
        <v>-57.646430585369004</v>
      </c>
      <c r="O1985" s="47" t="s">
        <v>17226</v>
      </c>
      <c r="P1985" s="47">
        <v>1</v>
      </c>
      <c r="Q1985">
        <v>0</v>
      </c>
      <c r="S1985" s="23" t="s">
        <v>2347</v>
      </c>
      <c r="T1985" t="str">
        <f t="shared" si="274"/>
        <v>19</v>
      </c>
      <c r="V1985" t="str">
        <f>+VLOOKUP(B1985,MARCO!E:E,1,FALSE)</f>
        <v>General Pueyrredón</v>
      </c>
      <c r="W1985" t="s">
        <v>134</v>
      </c>
      <c r="X1985" t="s">
        <v>134</v>
      </c>
      <c r="Y1985" t="str">
        <f t="shared" si="275"/>
        <v>R 19 - D 43 - 451 - 0418</v>
      </c>
      <c r="Z1985" t="s">
        <v>20</v>
      </c>
      <c r="AA1985" t="s">
        <v>2349</v>
      </c>
      <c r="AB1985" t="s">
        <v>21</v>
      </c>
      <c r="AD1985" t="str">
        <f t="shared" si="276"/>
        <v>Biblioteca Municipal Mariano Moreno</v>
      </c>
      <c r="AE1985" t="s">
        <v>22</v>
      </c>
      <c r="AF1985" t="s">
        <v>23</v>
      </c>
      <c r="AG1985" t="s">
        <v>26</v>
      </c>
      <c r="AH1985" t="s">
        <v>2348</v>
      </c>
      <c r="AI1985" s="13">
        <f t="shared" si="277"/>
        <v>0</v>
      </c>
      <c r="AJ1985" s="13">
        <f t="shared" si="278"/>
        <v>1</v>
      </c>
      <c r="AK1985" s="21">
        <v>1</v>
      </c>
      <c r="AM1985" t="s">
        <v>2154</v>
      </c>
      <c r="AN1985" t="str">
        <f t="shared" si="272"/>
        <v>R19</v>
      </c>
      <c r="AO1985" s="20" t="str">
        <f t="shared" si="273"/>
        <v>FINES_R19</v>
      </c>
      <c r="AP1985" s="25">
        <f t="shared" si="279"/>
        <v>0.89883071184158325</v>
      </c>
      <c r="AQ1985" s="24" t="str">
        <f>+IFERROR(VLOOKUP(Y1985,#REF!,2,FALSE),"-")</f>
        <v>-</v>
      </c>
      <c r="AR1985" s="13" t="s">
        <v>2394</v>
      </c>
      <c r="AS1985" t="s">
        <v>2397</v>
      </c>
      <c r="AT1985" t="str">
        <f t="shared" si="280"/>
        <v>Marconi - 2167 e/ Bolivar y Avenida Colon - Mar Del Plata</v>
      </c>
    </row>
    <row r="1986" spans="1:46" ht="15.75" thickBot="1" x14ac:dyDescent="0.3">
      <c r="A1986" s="47">
        <v>19</v>
      </c>
      <c r="B1986" s="47" t="s">
        <v>678</v>
      </c>
      <c r="C1986" s="47" t="s">
        <v>2378</v>
      </c>
      <c r="D1986" s="47" t="s">
        <v>723</v>
      </c>
      <c r="E1986" s="47" t="s">
        <v>724</v>
      </c>
      <c r="F1986" s="47" t="s">
        <v>11541</v>
      </c>
      <c r="G1986" s="47" t="s">
        <v>11542</v>
      </c>
      <c r="H1986" s="47" t="s">
        <v>11543</v>
      </c>
      <c r="I1986" s="47" t="s">
        <v>10769</v>
      </c>
      <c r="J1986" s="47" t="s">
        <v>4964</v>
      </c>
      <c r="K1986" s="47" t="s">
        <v>14772</v>
      </c>
      <c r="L1986" s="47">
        <v>0.16888514161109919</v>
      </c>
      <c r="M1986" s="47">
        <v>-37.999783385545001</v>
      </c>
      <c r="N1986" s="47">
        <v>-57.575169530498997</v>
      </c>
      <c r="O1986" s="47" t="s">
        <v>17227</v>
      </c>
      <c r="P1986" s="47">
        <v>1</v>
      </c>
      <c r="Q1986">
        <v>16</v>
      </c>
      <c r="S1986" s="23" t="s">
        <v>2347</v>
      </c>
      <c r="T1986" t="str">
        <f t="shared" si="274"/>
        <v>19</v>
      </c>
      <c r="V1986" t="str">
        <f>+VLOOKUP(B1986,MARCO!E:E,1,FALSE)</f>
        <v>General Pueyrredón</v>
      </c>
      <c r="W1986" t="s">
        <v>134</v>
      </c>
      <c r="X1986" t="s">
        <v>134</v>
      </c>
      <c r="Y1986" t="str">
        <f t="shared" si="275"/>
        <v>R 19 - D 43 - 451 - 4361</v>
      </c>
      <c r="Z1986" t="s">
        <v>20</v>
      </c>
      <c r="AA1986" t="s">
        <v>2349</v>
      </c>
      <c r="AB1986" t="s">
        <v>21</v>
      </c>
      <c r="AD1986" t="str">
        <f t="shared" si="276"/>
        <v>Casa De Lucia</v>
      </c>
      <c r="AE1986" t="s">
        <v>22</v>
      </c>
      <c r="AF1986" t="s">
        <v>23</v>
      </c>
      <c r="AG1986" t="s">
        <v>26</v>
      </c>
      <c r="AH1986" t="s">
        <v>2348</v>
      </c>
      <c r="AI1986" s="13">
        <f t="shared" si="277"/>
        <v>16</v>
      </c>
      <c r="AJ1986" s="13">
        <f t="shared" si="278"/>
        <v>1</v>
      </c>
      <c r="AK1986" s="21">
        <v>1</v>
      </c>
      <c r="AM1986" t="s">
        <v>2154</v>
      </c>
      <c r="AN1986" t="str">
        <f t="shared" si="272"/>
        <v>R19</v>
      </c>
      <c r="AO1986" s="20" t="str">
        <f t="shared" si="273"/>
        <v>FINES_R19</v>
      </c>
      <c r="AP1986" s="25">
        <f t="shared" si="279"/>
        <v>0.16888514161109919</v>
      </c>
      <c r="AQ1986" s="24" t="str">
        <f>+IFERROR(VLOOKUP(Y1986,#REF!,2,FALSE),"-")</f>
        <v>-</v>
      </c>
      <c r="AR1986" s="13" t="s">
        <v>2394</v>
      </c>
      <c r="AS1986" t="s">
        <v>2397</v>
      </c>
      <c r="AT1986" t="str">
        <f t="shared" si="280"/>
        <v>Alvarado - 4579 - Mar Del Plata</v>
      </c>
    </row>
    <row r="1987" spans="1:46" ht="15.75" thickBot="1" x14ac:dyDescent="0.3">
      <c r="A1987" s="47">
        <v>19</v>
      </c>
      <c r="B1987" s="47" t="s">
        <v>678</v>
      </c>
      <c r="C1987" s="47" t="s">
        <v>2378</v>
      </c>
      <c r="D1987" s="47" t="s">
        <v>723</v>
      </c>
      <c r="E1987" s="47" t="s">
        <v>724</v>
      </c>
      <c r="F1987" s="47" t="s">
        <v>11546</v>
      </c>
      <c r="G1987" s="47" t="s">
        <v>11547</v>
      </c>
      <c r="H1987" s="47" t="s">
        <v>11548</v>
      </c>
      <c r="I1987" s="47" t="s">
        <v>10769</v>
      </c>
      <c r="J1987" s="47" t="s">
        <v>4964</v>
      </c>
      <c r="K1987" s="47" t="s">
        <v>14773</v>
      </c>
      <c r="L1987" s="47">
        <v>0.65726947784423828</v>
      </c>
      <c r="M1987" s="47">
        <v>-37.928337509711</v>
      </c>
      <c r="N1987" s="47">
        <v>-57.682954938003</v>
      </c>
      <c r="O1987" s="47" t="s">
        <v>17228</v>
      </c>
      <c r="P1987" s="47">
        <v>1</v>
      </c>
      <c r="Q1987">
        <v>9</v>
      </c>
      <c r="S1987" s="23" t="s">
        <v>2347</v>
      </c>
      <c r="T1987" t="str">
        <f t="shared" si="274"/>
        <v>19</v>
      </c>
      <c r="V1987" t="str">
        <f>+VLOOKUP(B1987,MARCO!E:E,1,FALSE)</f>
        <v>General Pueyrredón</v>
      </c>
      <c r="W1987" t="s">
        <v>134</v>
      </c>
      <c r="X1987" t="s">
        <v>134</v>
      </c>
      <c r="Y1987" t="str">
        <f t="shared" si="275"/>
        <v>R 19 - D 43 - 451 - 0358</v>
      </c>
      <c r="Z1987" t="s">
        <v>20</v>
      </c>
      <c r="AA1987" t="s">
        <v>2349</v>
      </c>
      <c r="AB1987" t="s">
        <v>21</v>
      </c>
      <c r="AD1987" t="str">
        <f t="shared" si="276"/>
        <v>Sociedad De Fomento Santa Paula</v>
      </c>
      <c r="AE1987" t="s">
        <v>22</v>
      </c>
      <c r="AF1987" t="s">
        <v>23</v>
      </c>
      <c r="AG1987" t="s">
        <v>26</v>
      </c>
      <c r="AH1987" t="s">
        <v>2348</v>
      </c>
      <c r="AI1987" s="13">
        <f t="shared" si="277"/>
        <v>9</v>
      </c>
      <c r="AJ1987" s="13">
        <f t="shared" si="278"/>
        <v>1</v>
      </c>
      <c r="AK1987" s="21">
        <v>1</v>
      </c>
      <c r="AM1987" t="s">
        <v>2154</v>
      </c>
      <c r="AN1987" t="str">
        <f t="shared" ref="AN1987:AN2050" si="281">+IF(AM1987="","",IF(AM1987="FINES",CONCATENATE("R",IF(OR(T1987="16",T1987="21",T1987="22",T1987="23"),"16212223",IF(OR(T1987="15",T1987="17",T1987="24",T1987="25"),"15172425",T1987))),IF(AM1987="CEBAS","UNICO",IF(VALUE(T1987)&lt;=11,"AMBA","INTERIOR"))))</f>
        <v>R19</v>
      </c>
      <c r="AO1987" s="20" t="str">
        <f t="shared" ref="AO1987:AO2050" si="282">+IF(AM1987="","-",CONCATENATE(AM1987,"_",AN1987))</f>
        <v>FINES_R19</v>
      </c>
      <c r="AP1987" s="25">
        <f t="shared" si="279"/>
        <v>0.65726947784423828</v>
      </c>
      <c r="AQ1987" s="24" t="str">
        <f>+IFERROR(VLOOKUP(Y1987,#REF!,2,FALSE),"-")</f>
        <v>-</v>
      </c>
      <c r="AR1987" s="13" t="s">
        <v>2394</v>
      </c>
      <c r="AS1987" t="s">
        <v>2398</v>
      </c>
      <c r="AT1987" t="str">
        <f t="shared" si="280"/>
        <v>Ruta Nacional N°226 - e/ Zubiaurre - Mar Del Plata</v>
      </c>
    </row>
    <row r="1988" spans="1:46" ht="15.75" thickBot="1" x14ac:dyDescent="0.3">
      <c r="A1988" s="47">
        <v>19</v>
      </c>
      <c r="B1988" s="47" t="s">
        <v>678</v>
      </c>
      <c r="C1988" s="47" t="s">
        <v>2378</v>
      </c>
      <c r="D1988" s="47" t="s">
        <v>723</v>
      </c>
      <c r="E1988" s="47" t="s">
        <v>724</v>
      </c>
      <c r="F1988" s="47" t="s">
        <v>11550</v>
      </c>
      <c r="G1988" s="47" t="s">
        <v>11551</v>
      </c>
      <c r="H1988" s="47" t="s">
        <v>11552</v>
      </c>
      <c r="I1988" s="47" t="s">
        <v>10769</v>
      </c>
      <c r="J1988" s="47" t="s">
        <v>2962</v>
      </c>
      <c r="K1988" s="47" t="s">
        <v>14774</v>
      </c>
      <c r="L1988" s="47">
        <v>0.57724106311798096</v>
      </c>
      <c r="M1988" s="47">
        <v>-37.910167303826</v>
      </c>
      <c r="N1988" s="47">
        <v>-57.591685735429998</v>
      </c>
      <c r="O1988" s="47" t="s">
        <v>17229</v>
      </c>
      <c r="P1988" s="47">
        <v>1</v>
      </c>
      <c r="Q1988">
        <v>14</v>
      </c>
      <c r="S1988" s="23" t="s">
        <v>2347</v>
      </c>
      <c r="T1988" t="str">
        <f t="shared" ref="T1988:T2051" si="283">+CONCATENATE(IF(A1988&lt;10,"0",""),A1988)</f>
        <v>19</v>
      </c>
      <c r="V1988" t="str">
        <f>+VLOOKUP(B1988,MARCO!E:E,1,FALSE)</f>
        <v>General Pueyrredón</v>
      </c>
      <c r="W1988" t="s">
        <v>134</v>
      </c>
      <c r="X1988" t="s">
        <v>134</v>
      </c>
      <c r="Y1988" t="str">
        <f t="shared" ref="Y1988:Y2051" si="284">+F1988</f>
        <v>R 19 - D 43 - 451 - 4484</v>
      </c>
      <c r="Z1988" t="s">
        <v>20</v>
      </c>
      <c r="AA1988" t="s">
        <v>2349</v>
      </c>
      <c r="AB1988" t="s">
        <v>21</v>
      </c>
      <c r="AD1988" t="str">
        <f t="shared" ref="AD1988:AD2051" si="285">+G1988</f>
        <v>Sociedad De Fomento 2 De Abril</v>
      </c>
      <c r="AE1988" t="s">
        <v>22</v>
      </c>
      <c r="AF1988" t="s">
        <v>23</v>
      </c>
      <c r="AG1988" t="s">
        <v>26</v>
      </c>
      <c r="AH1988" t="s">
        <v>2348</v>
      </c>
      <c r="AI1988" s="13">
        <f t="shared" ref="AI1988:AI2051" si="286">+Q1988</f>
        <v>14</v>
      </c>
      <c r="AJ1988" s="13">
        <f t="shared" ref="AJ1988:AJ2051" si="287">+P1988</f>
        <v>1</v>
      </c>
      <c r="AK1988" s="21">
        <v>1</v>
      </c>
      <c r="AM1988" t="s">
        <v>2154</v>
      </c>
      <c r="AN1988" t="str">
        <f t="shared" si="281"/>
        <v>R19</v>
      </c>
      <c r="AO1988" s="20" t="str">
        <f t="shared" si="282"/>
        <v>FINES_R19</v>
      </c>
      <c r="AP1988" s="25">
        <f t="shared" ref="AP1988:AP2051" si="288">+L1988</f>
        <v>0.57724106311798096</v>
      </c>
      <c r="AQ1988" s="24" t="str">
        <f>+IFERROR(VLOOKUP(Y1988,#REF!,2,FALSE),"-")</f>
        <v>-</v>
      </c>
      <c r="AR1988" s="13" t="s">
        <v>2394</v>
      </c>
      <c r="AS1988" t="s">
        <v>2398</v>
      </c>
      <c r="AT1988" t="str">
        <f t="shared" ref="AT1988:AT2051" si="289">+H1988</f>
        <v>Pacholzuck - 850 - Mar Del Plata</v>
      </c>
    </row>
    <row r="1989" spans="1:46" ht="15.75" thickBot="1" x14ac:dyDescent="0.3">
      <c r="A1989" s="47">
        <v>19</v>
      </c>
      <c r="B1989" s="47" t="s">
        <v>678</v>
      </c>
      <c r="C1989" s="47" t="s">
        <v>2378</v>
      </c>
      <c r="D1989" s="47" t="s">
        <v>723</v>
      </c>
      <c r="E1989" s="47" t="s">
        <v>724</v>
      </c>
      <c r="F1989" s="47" t="s">
        <v>11554</v>
      </c>
      <c r="G1989" s="47" t="s">
        <v>11555</v>
      </c>
      <c r="H1989" s="47" t="s">
        <v>11556</v>
      </c>
      <c r="I1989" s="47" t="s">
        <v>10769</v>
      </c>
      <c r="J1989" s="47" t="s">
        <v>2678</v>
      </c>
      <c r="K1989" s="47" t="s">
        <v>14775</v>
      </c>
      <c r="L1989" s="47">
        <v>0.54282957315444946</v>
      </c>
      <c r="M1989" s="47">
        <v>-38.073780200000002</v>
      </c>
      <c r="N1989" s="47">
        <v>-57.568181899999999</v>
      </c>
      <c r="O1989" s="47" t="s">
        <v>17230</v>
      </c>
      <c r="P1989" s="47">
        <v>1</v>
      </c>
      <c r="Q1989">
        <v>6</v>
      </c>
      <c r="S1989" s="23" t="s">
        <v>2347</v>
      </c>
      <c r="T1989" t="str">
        <f t="shared" si="283"/>
        <v>19</v>
      </c>
      <c r="V1989" t="str">
        <f>+VLOOKUP(B1989,MARCO!E:E,1,FALSE)</f>
        <v>General Pueyrredón</v>
      </c>
      <c r="W1989" t="s">
        <v>134</v>
      </c>
      <c r="X1989" t="s">
        <v>134</v>
      </c>
      <c r="Y1989" t="str">
        <f t="shared" si="284"/>
        <v>R 19 - D 43 - 451 - 0393</v>
      </c>
      <c r="Z1989" t="s">
        <v>20</v>
      </c>
      <c r="AA1989" t="s">
        <v>2349</v>
      </c>
      <c r="AB1989" t="s">
        <v>21</v>
      </c>
      <c r="AD1989" t="str">
        <f t="shared" si="285"/>
        <v>Sociedad De Fomento Las Dalias</v>
      </c>
      <c r="AE1989" t="s">
        <v>22</v>
      </c>
      <c r="AF1989" t="s">
        <v>23</v>
      </c>
      <c r="AG1989" t="s">
        <v>26</v>
      </c>
      <c r="AH1989" t="s">
        <v>2348</v>
      </c>
      <c r="AI1989" s="13">
        <f t="shared" si="286"/>
        <v>6</v>
      </c>
      <c r="AJ1989" s="13">
        <f t="shared" si="287"/>
        <v>1</v>
      </c>
      <c r="AK1989" s="21">
        <v>1</v>
      </c>
      <c r="AM1989" t="s">
        <v>2154</v>
      </c>
      <c r="AN1989" t="str">
        <f t="shared" si="281"/>
        <v>R19</v>
      </c>
      <c r="AO1989" s="20" t="str">
        <f t="shared" si="282"/>
        <v>FINES_R19</v>
      </c>
      <c r="AP1989" s="25">
        <f t="shared" si="288"/>
        <v>0.54282957315444946</v>
      </c>
      <c r="AQ1989" s="24" t="str">
        <f>+IFERROR(VLOOKUP(Y1989,#REF!,2,FALSE),"-")</f>
        <v>-</v>
      </c>
      <c r="AR1989" s="13" t="s">
        <v>2394</v>
      </c>
      <c r="AS1989" t="s">
        <v>2398</v>
      </c>
      <c r="AT1989" t="str">
        <f t="shared" si="289"/>
        <v>Las Talas - 3757 e/ Las Achiras y Boulevard Del Bosque - Mar Del Plata</v>
      </c>
    </row>
    <row r="1990" spans="1:46" ht="15.75" thickBot="1" x14ac:dyDescent="0.3">
      <c r="A1990" s="47">
        <v>19</v>
      </c>
      <c r="B1990" s="47" t="s">
        <v>678</v>
      </c>
      <c r="C1990" s="47" t="s">
        <v>2378</v>
      </c>
      <c r="D1990" s="47" t="s">
        <v>723</v>
      </c>
      <c r="E1990" s="47" t="s">
        <v>724</v>
      </c>
      <c r="F1990" s="47" t="s">
        <v>11558</v>
      </c>
      <c r="G1990" s="47" t="s">
        <v>11559</v>
      </c>
      <c r="H1990" s="47" t="s">
        <v>11560</v>
      </c>
      <c r="I1990" s="47" t="s">
        <v>10769</v>
      </c>
      <c r="J1990" s="47" t="s">
        <v>2678</v>
      </c>
      <c r="K1990" s="47" t="s">
        <v>14776</v>
      </c>
      <c r="L1990" s="47">
        <v>0.73253917694091797</v>
      </c>
      <c r="M1990" s="47">
        <v>-37.942791999999997</v>
      </c>
      <c r="N1990" s="47">
        <v>-57.551146600000003</v>
      </c>
      <c r="O1990" s="47" t="s">
        <v>17231</v>
      </c>
      <c r="P1990" s="47">
        <v>1</v>
      </c>
      <c r="Q1990">
        <v>10</v>
      </c>
      <c r="S1990" s="23" t="s">
        <v>2347</v>
      </c>
      <c r="T1990" t="str">
        <f t="shared" si="283"/>
        <v>19</v>
      </c>
      <c r="V1990" t="str">
        <f>+VLOOKUP(B1990,MARCO!E:E,1,FALSE)</f>
        <v>General Pueyrredón</v>
      </c>
      <c r="W1990" t="s">
        <v>134</v>
      </c>
      <c r="X1990" t="s">
        <v>134</v>
      </c>
      <c r="Y1990" t="str">
        <f t="shared" si="284"/>
        <v>R 19 - D 43 - 451 - 3711</v>
      </c>
      <c r="Z1990" t="s">
        <v>20</v>
      </c>
      <c r="AA1990" t="s">
        <v>2349</v>
      </c>
      <c r="AB1990" t="s">
        <v>21</v>
      </c>
      <c r="AD1990" t="str">
        <f t="shared" si="285"/>
        <v>Sociedad De Fomento Jardin De Alto Camet</v>
      </c>
      <c r="AE1990" t="s">
        <v>22</v>
      </c>
      <c r="AF1990" t="s">
        <v>23</v>
      </c>
      <c r="AG1990" t="s">
        <v>26</v>
      </c>
      <c r="AH1990" t="s">
        <v>2348</v>
      </c>
      <c r="AI1990" s="13">
        <f t="shared" si="286"/>
        <v>10</v>
      </c>
      <c r="AJ1990" s="13">
        <f t="shared" si="287"/>
        <v>1</v>
      </c>
      <c r="AK1990" s="21">
        <v>1</v>
      </c>
      <c r="AM1990" t="s">
        <v>2154</v>
      </c>
      <c r="AN1990" t="str">
        <f t="shared" si="281"/>
        <v>R19</v>
      </c>
      <c r="AO1990" s="20" t="str">
        <f t="shared" si="282"/>
        <v>FINES_R19</v>
      </c>
      <c r="AP1990" s="25">
        <f t="shared" si="288"/>
        <v>0.73253917694091797</v>
      </c>
      <c r="AQ1990" s="24" t="str">
        <f>+IFERROR(VLOOKUP(Y1990,#REF!,2,FALSE),"-")</f>
        <v>-</v>
      </c>
      <c r="AR1990" s="13" t="s">
        <v>2394</v>
      </c>
      <c r="AS1990" t="s">
        <v>2397</v>
      </c>
      <c r="AT1990" t="str">
        <f t="shared" si="289"/>
        <v>Costa Azul - 3102 - Mar Del Plata</v>
      </c>
    </row>
    <row r="1991" spans="1:46" ht="15.75" thickBot="1" x14ac:dyDescent="0.3">
      <c r="A1991" s="47">
        <v>19</v>
      </c>
      <c r="B1991" s="47" t="s">
        <v>678</v>
      </c>
      <c r="C1991" s="47" t="s">
        <v>2378</v>
      </c>
      <c r="D1991" s="47" t="s">
        <v>723</v>
      </c>
      <c r="E1991" s="47" t="s">
        <v>724</v>
      </c>
      <c r="F1991" s="47" t="s">
        <v>11562</v>
      </c>
      <c r="G1991" s="47" t="s">
        <v>11563</v>
      </c>
      <c r="H1991" s="47" t="s">
        <v>11564</v>
      </c>
      <c r="I1991" s="47" t="s">
        <v>10769</v>
      </c>
      <c r="J1991" s="47"/>
      <c r="K1991" s="47" t="s">
        <v>14777</v>
      </c>
      <c r="L1991" s="47">
        <v>0.6648215651512146</v>
      </c>
      <c r="M1991" s="47">
        <v>-37.956110163045999</v>
      </c>
      <c r="N1991" s="47">
        <v>-57.596722935504999</v>
      </c>
      <c r="O1991" s="47" t="s">
        <v>17232</v>
      </c>
      <c r="P1991" s="47">
        <v>1</v>
      </c>
      <c r="Q1991">
        <v>17</v>
      </c>
      <c r="S1991" s="23" t="s">
        <v>2347</v>
      </c>
      <c r="T1991" t="str">
        <f t="shared" si="283"/>
        <v>19</v>
      </c>
      <c r="V1991" t="str">
        <f>+VLOOKUP(B1991,MARCO!E:E,1,FALSE)</f>
        <v>General Pueyrredón</v>
      </c>
      <c r="W1991" t="s">
        <v>134</v>
      </c>
      <c r="X1991" t="s">
        <v>134</v>
      </c>
      <c r="Y1991" t="str">
        <f t="shared" si="284"/>
        <v>R 19 - D 43 - 451 - 4384</v>
      </c>
      <c r="Z1991" t="s">
        <v>20</v>
      </c>
      <c r="AA1991" t="s">
        <v>2349</v>
      </c>
      <c r="AB1991" t="s">
        <v>21</v>
      </c>
      <c r="AD1991" t="str">
        <f t="shared" si="285"/>
        <v>Merendero "todo Por Los Niños"</v>
      </c>
      <c r="AE1991" t="s">
        <v>22</v>
      </c>
      <c r="AF1991" t="s">
        <v>23</v>
      </c>
      <c r="AG1991" t="s">
        <v>26</v>
      </c>
      <c r="AH1991" t="s">
        <v>2348</v>
      </c>
      <c r="AI1991" s="13">
        <f t="shared" si="286"/>
        <v>17</v>
      </c>
      <c r="AJ1991" s="13">
        <f t="shared" si="287"/>
        <v>1</v>
      </c>
      <c r="AK1991" s="21">
        <v>1</v>
      </c>
      <c r="AM1991" t="s">
        <v>2154</v>
      </c>
      <c r="AN1991" t="str">
        <f t="shared" si="281"/>
        <v>R19</v>
      </c>
      <c r="AO1991" s="20" t="str">
        <f t="shared" si="282"/>
        <v>FINES_R19</v>
      </c>
      <c r="AP1991" s="25">
        <f t="shared" si="288"/>
        <v>0.6648215651512146</v>
      </c>
      <c r="AQ1991" s="24" t="str">
        <f>+IFERROR(VLOOKUP(Y1991,#REF!,2,FALSE),"-")</f>
        <v>-</v>
      </c>
      <c r="AR1991" s="13" t="s">
        <v>2394</v>
      </c>
      <c r="AS1991" t="s">
        <v>2398</v>
      </c>
      <c r="AT1991" t="str">
        <f t="shared" si="289"/>
        <v>Santa Cruz 8606 - 8606 - Mar Del Plata</v>
      </c>
    </row>
    <row r="1992" spans="1:46" ht="15.75" thickBot="1" x14ac:dyDescent="0.3">
      <c r="A1992" s="47">
        <v>19</v>
      </c>
      <c r="B1992" s="47" t="s">
        <v>678</v>
      </c>
      <c r="C1992" s="47" t="s">
        <v>2378</v>
      </c>
      <c r="D1992" s="47" t="s">
        <v>723</v>
      </c>
      <c r="E1992" s="47" t="s">
        <v>724</v>
      </c>
      <c r="F1992" s="47" t="s">
        <v>11566</v>
      </c>
      <c r="G1992" s="47" t="s">
        <v>11567</v>
      </c>
      <c r="H1992" s="47" t="s">
        <v>11568</v>
      </c>
      <c r="I1992" s="47" t="s">
        <v>10769</v>
      </c>
      <c r="J1992" s="47" t="s">
        <v>11570</v>
      </c>
      <c r="K1992" s="47" t="s">
        <v>14778</v>
      </c>
      <c r="L1992" s="47">
        <v>0.37337452173233032</v>
      </c>
      <c r="M1992" s="47">
        <v>-37.946692402289003</v>
      </c>
      <c r="N1992" s="47">
        <v>-57.575085436987997</v>
      </c>
      <c r="O1992" s="47" t="s">
        <v>17233</v>
      </c>
      <c r="P1992" s="47">
        <v>1</v>
      </c>
      <c r="Q1992">
        <v>18</v>
      </c>
      <c r="S1992" s="23" t="s">
        <v>2347</v>
      </c>
      <c r="T1992" t="str">
        <f t="shared" si="283"/>
        <v>19</v>
      </c>
      <c r="V1992" t="str">
        <f>+VLOOKUP(B1992,MARCO!E:E,1,FALSE)</f>
        <v>General Pueyrredón</v>
      </c>
      <c r="W1992" t="s">
        <v>134</v>
      </c>
      <c r="X1992" t="s">
        <v>134</v>
      </c>
      <c r="Y1992" t="str">
        <f t="shared" si="284"/>
        <v>R 19 - D 43 - 451 - 4452</v>
      </c>
      <c r="Z1992" t="s">
        <v>20</v>
      </c>
      <c r="AA1992" t="s">
        <v>2349</v>
      </c>
      <c r="AB1992" t="s">
        <v>21</v>
      </c>
      <c r="AD1992" t="str">
        <f t="shared" si="285"/>
        <v>Sociedad De Fomento Aeroparque</v>
      </c>
      <c r="AE1992" t="s">
        <v>22</v>
      </c>
      <c r="AF1992" t="s">
        <v>23</v>
      </c>
      <c r="AG1992" t="s">
        <v>26</v>
      </c>
      <c r="AH1992" t="s">
        <v>2348</v>
      </c>
      <c r="AI1992" s="13">
        <f t="shared" si="286"/>
        <v>18</v>
      </c>
      <c r="AJ1992" s="13">
        <f t="shared" si="287"/>
        <v>1</v>
      </c>
      <c r="AK1992" s="21">
        <v>1</v>
      </c>
      <c r="AM1992" t="s">
        <v>2154</v>
      </c>
      <c r="AN1992" t="str">
        <f t="shared" si="281"/>
        <v>R19</v>
      </c>
      <c r="AO1992" s="20" t="str">
        <f t="shared" si="282"/>
        <v>FINES_R19</v>
      </c>
      <c r="AP1992" s="25">
        <f t="shared" si="288"/>
        <v>0.37337452173233032</v>
      </c>
      <c r="AQ1992" s="24" t="str">
        <f>+IFERROR(VLOOKUP(Y1992,#REF!,2,FALSE),"-")</f>
        <v>-</v>
      </c>
      <c r="AR1992" s="13" t="s">
        <v>2394</v>
      </c>
      <c r="AS1992" t="s">
        <v>2398</v>
      </c>
      <c r="AT1992" t="str">
        <f t="shared" si="289"/>
        <v>Jovellanos - 1620 - Mar Del Plata</v>
      </c>
    </row>
    <row r="1993" spans="1:46" ht="15.75" thickBot="1" x14ac:dyDescent="0.3">
      <c r="A1993" s="47">
        <v>19</v>
      </c>
      <c r="B1993" s="47" t="s">
        <v>678</v>
      </c>
      <c r="C1993" s="47" t="s">
        <v>2378</v>
      </c>
      <c r="D1993" s="47" t="s">
        <v>723</v>
      </c>
      <c r="E1993" s="47" t="s">
        <v>724</v>
      </c>
      <c r="F1993" s="47" t="s">
        <v>11571</v>
      </c>
      <c r="G1993" s="47" t="s">
        <v>11572</v>
      </c>
      <c r="H1993" s="47" t="s">
        <v>11573</v>
      </c>
      <c r="I1993" s="47" t="s">
        <v>10769</v>
      </c>
      <c r="J1993" s="47" t="s">
        <v>4885</v>
      </c>
      <c r="K1993" s="47" t="s">
        <v>14779</v>
      </c>
      <c r="L1993" s="47">
        <v>0.62683635950088501</v>
      </c>
      <c r="M1993" s="47">
        <v>-37.901346217856997</v>
      </c>
      <c r="N1993" s="47">
        <v>-57.533470013376999</v>
      </c>
      <c r="O1993" s="47" t="s">
        <v>17234</v>
      </c>
      <c r="P1993" s="47">
        <v>1</v>
      </c>
      <c r="Q1993">
        <v>26</v>
      </c>
      <c r="S1993" s="23" t="s">
        <v>2347</v>
      </c>
      <c r="T1993" t="str">
        <f t="shared" si="283"/>
        <v>19</v>
      </c>
      <c r="V1993" t="str">
        <f>+VLOOKUP(B1993,MARCO!E:E,1,FALSE)</f>
        <v>General Pueyrredón</v>
      </c>
      <c r="W1993" t="s">
        <v>134</v>
      </c>
      <c r="X1993" t="s">
        <v>134</v>
      </c>
      <c r="Y1993" t="str">
        <f t="shared" si="284"/>
        <v>R 19 - D 43 - 451 - 4385</v>
      </c>
      <c r="Z1993" t="s">
        <v>20</v>
      </c>
      <c r="AA1993" t="s">
        <v>2349</v>
      </c>
      <c r="AB1993" t="s">
        <v>21</v>
      </c>
      <c r="AD1993" t="str">
        <f t="shared" si="285"/>
        <v>Asociacion De Fomento San Eduardo Del Mar</v>
      </c>
      <c r="AE1993" t="s">
        <v>22</v>
      </c>
      <c r="AF1993" t="s">
        <v>23</v>
      </c>
      <c r="AG1993" t="s">
        <v>26</v>
      </c>
      <c r="AH1993" t="s">
        <v>2348</v>
      </c>
      <c r="AI1993" s="13">
        <f t="shared" si="286"/>
        <v>26</v>
      </c>
      <c r="AJ1993" s="13">
        <f t="shared" si="287"/>
        <v>1</v>
      </c>
      <c r="AK1993" s="21">
        <v>1</v>
      </c>
      <c r="AM1993" t="s">
        <v>2154</v>
      </c>
      <c r="AN1993" t="str">
        <f t="shared" si="281"/>
        <v>R19</v>
      </c>
      <c r="AO1993" s="20" t="str">
        <f t="shared" si="282"/>
        <v>FINES_R19</v>
      </c>
      <c r="AP1993" s="25">
        <f t="shared" si="288"/>
        <v>0.62683635950088501</v>
      </c>
      <c r="AQ1993" s="24" t="str">
        <f>+IFERROR(VLOOKUP(Y1993,#REF!,2,FALSE),"-")</f>
        <v>-</v>
      </c>
      <c r="AR1993" s="13" t="s">
        <v>2394</v>
      </c>
      <c r="AS1993" t="s">
        <v>2397</v>
      </c>
      <c r="AT1993" t="str">
        <f t="shared" si="289"/>
        <v>Calle 14 Entre 83 Y 85 - Mar Del Plata</v>
      </c>
    </row>
    <row r="1994" spans="1:46" ht="15.75" thickBot="1" x14ac:dyDescent="0.3">
      <c r="A1994" s="47">
        <v>19</v>
      </c>
      <c r="B1994" s="47" t="s">
        <v>678</v>
      </c>
      <c r="C1994" s="47" t="s">
        <v>2378</v>
      </c>
      <c r="D1994" s="47" t="s">
        <v>723</v>
      </c>
      <c r="E1994" s="47" t="s">
        <v>724</v>
      </c>
      <c r="F1994" s="47" t="s">
        <v>11575</v>
      </c>
      <c r="G1994" s="47" t="s">
        <v>11576</v>
      </c>
      <c r="H1994" s="47" t="s">
        <v>11577</v>
      </c>
      <c r="I1994" s="47" t="s">
        <v>10769</v>
      </c>
      <c r="J1994" s="47" t="s">
        <v>4885</v>
      </c>
      <c r="K1994" s="47" t="s">
        <v>14780</v>
      </c>
      <c r="L1994" s="47">
        <v>0.48465394973754877</v>
      </c>
      <c r="M1994" s="47">
        <v>-38.156244893630998</v>
      </c>
      <c r="N1994" s="47">
        <v>-57.630255230529997</v>
      </c>
      <c r="O1994" s="47" t="s">
        <v>17235</v>
      </c>
      <c r="P1994" s="47">
        <v>1</v>
      </c>
      <c r="Q1994">
        <v>19</v>
      </c>
      <c r="S1994" s="23" t="s">
        <v>2347</v>
      </c>
      <c r="T1994" t="str">
        <f t="shared" si="283"/>
        <v>19</v>
      </c>
      <c r="V1994" t="str">
        <f>+VLOOKUP(B1994,MARCO!E:E,1,FALSE)</f>
        <v>General Pueyrredón</v>
      </c>
      <c r="W1994" t="s">
        <v>134</v>
      </c>
      <c r="X1994" t="s">
        <v>134</v>
      </c>
      <c r="Y1994" t="str">
        <f t="shared" si="284"/>
        <v>R 19 - D 43 - 451 - 3173</v>
      </c>
      <c r="Z1994" t="s">
        <v>20</v>
      </c>
      <c r="AA1994" t="s">
        <v>2349</v>
      </c>
      <c r="AB1994" t="s">
        <v>21</v>
      </c>
      <c r="AD1994" t="str">
        <f t="shared" si="285"/>
        <v>AsociaciÓn Vecinal De Fomento Playa Los Lobos</v>
      </c>
      <c r="AE1994" t="s">
        <v>22</v>
      </c>
      <c r="AF1994" t="s">
        <v>23</v>
      </c>
      <c r="AG1994" t="s">
        <v>26</v>
      </c>
      <c r="AH1994" t="s">
        <v>2348</v>
      </c>
      <c r="AI1994" s="13">
        <f t="shared" si="286"/>
        <v>19</v>
      </c>
      <c r="AJ1994" s="13">
        <f t="shared" si="287"/>
        <v>1</v>
      </c>
      <c r="AK1994" s="21">
        <v>1</v>
      </c>
      <c r="AM1994" t="s">
        <v>2154</v>
      </c>
      <c r="AN1994" t="str">
        <f t="shared" si="281"/>
        <v>R19</v>
      </c>
      <c r="AO1994" s="20" t="str">
        <f t="shared" si="282"/>
        <v>FINES_R19</v>
      </c>
      <c r="AP1994" s="25">
        <f t="shared" si="288"/>
        <v>0.48465394973754877</v>
      </c>
      <c r="AQ1994" s="24" t="str">
        <f>+IFERROR(VLOOKUP(Y1994,#REF!,2,FALSE),"-")</f>
        <v>-</v>
      </c>
      <c r="AR1994" s="13" t="s">
        <v>2394</v>
      </c>
      <c r="AS1994" t="s">
        <v>2398</v>
      </c>
      <c r="AT1994" t="str">
        <f t="shared" si="289"/>
        <v>Inca Huen Y Los Narvales - SN e/ Los Narvales - Mar Del Plata</v>
      </c>
    </row>
    <row r="1995" spans="1:46" ht="15.75" thickBot="1" x14ac:dyDescent="0.3">
      <c r="A1995" s="47">
        <v>19</v>
      </c>
      <c r="B1995" s="47" t="s">
        <v>678</v>
      </c>
      <c r="C1995" s="47" t="s">
        <v>2378</v>
      </c>
      <c r="D1995" s="47" t="s">
        <v>723</v>
      </c>
      <c r="E1995" s="47" t="s">
        <v>724</v>
      </c>
      <c r="F1995" s="47" t="s">
        <v>11579</v>
      </c>
      <c r="G1995" s="47" t="s">
        <v>11580</v>
      </c>
      <c r="H1995" s="47" t="s">
        <v>11581</v>
      </c>
      <c r="I1995" s="47" t="s">
        <v>10769</v>
      </c>
      <c r="J1995" s="47"/>
      <c r="K1995" s="47" t="s">
        <v>14781</v>
      </c>
      <c r="L1995" s="47">
        <v>0.30488467216491699</v>
      </c>
      <c r="M1995" s="47">
        <v>-37.983387200000003</v>
      </c>
      <c r="N1995" s="47">
        <v>-57.577677199999997</v>
      </c>
      <c r="O1995" s="47" t="s">
        <v>17236</v>
      </c>
      <c r="P1995" s="47">
        <v>1</v>
      </c>
      <c r="Q1995">
        <v>0</v>
      </c>
      <c r="S1995" s="23" t="s">
        <v>2347</v>
      </c>
      <c r="T1995" t="str">
        <f t="shared" si="283"/>
        <v>19</v>
      </c>
      <c r="V1995" t="str">
        <f>+VLOOKUP(B1995,MARCO!E:E,1,FALSE)</f>
        <v>General Pueyrredón</v>
      </c>
      <c r="W1995" t="s">
        <v>134</v>
      </c>
      <c r="X1995" t="s">
        <v>134</v>
      </c>
      <c r="Y1995" t="str">
        <f t="shared" si="284"/>
        <v>R 19 - D 43 - 451 - 0423</v>
      </c>
      <c r="Z1995" t="s">
        <v>20</v>
      </c>
      <c r="AA1995" t="s">
        <v>2349</v>
      </c>
      <c r="AB1995" t="s">
        <v>21</v>
      </c>
      <c r="AD1995" t="str">
        <f t="shared" si="285"/>
        <v>Cooperativa De Trabajo Nuevo Amanecer</v>
      </c>
      <c r="AE1995" t="s">
        <v>22</v>
      </c>
      <c r="AF1995" t="s">
        <v>23</v>
      </c>
      <c r="AG1995" t="s">
        <v>26</v>
      </c>
      <c r="AH1995" t="s">
        <v>2348</v>
      </c>
      <c r="AI1995" s="13">
        <f t="shared" si="286"/>
        <v>0</v>
      </c>
      <c r="AJ1995" s="13">
        <f t="shared" si="287"/>
        <v>1</v>
      </c>
      <c r="AK1995" s="21">
        <v>1</v>
      </c>
      <c r="AM1995" t="s">
        <v>2154</v>
      </c>
      <c r="AN1995" t="str">
        <f t="shared" si="281"/>
        <v>R19</v>
      </c>
      <c r="AO1995" s="20" t="str">
        <f t="shared" si="282"/>
        <v>FINES_R19</v>
      </c>
      <c r="AP1995" s="25">
        <f t="shared" si="288"/>
        <v>0.30488467216491699</v>
      </c>
      <c r="AQ1995" s="24" t="str">
        <f>+IFERROR(VLOOKUP(Y1995,#REF!,2,FALSE),"-")</f>
        <v>-</v>
      </c>
      <c r="AR1995" s="13" t="s">
        <v>2394</v>
      </c>
      <c r="AS1995" t="s">
        <v>2397</v>
      </c>
      <c r="AT1995" t="str">
        <f t="shared" si="289"/>
        <v>Tierra Del Fuego - 1650 e/ San MartÍn y Avenida Luro - Mar Del Plata</v>
      </c>
    </row>
    <row r="1996" spans="1:46" ht="15.75" thickBot="1" x14ac:dyDescent="0.3">
      <c r="A1996" s="47">
        <v>19</v>
      </c>
      <c r="B1996" s="47" t="s">
        <v>678</v>
      </c>
      <c r="C1996" s="47" t="s">
        <v>2378</v>
      </c>
      <c r="D1996" s="47" t="s">
        <v>723</v>
      </c>
      <c r="E1996" s="47" t="s">
        <v>724</v>
      </c>
      <c r="F1996" s="47" t="s">
        <v>11583</v>
      </c>
      <c r="G1996" s="47" t="s">
        <v>11584</v>
      </c>
      <c r="H1996" s="47" t="s">
        <v>11585</v>
      </c>
      <c r="I1996" s="47" t="s">
        <v>10769</v>
      </c>
      <c r="J1996" s="47" t="s">
        <v>11587</v>
      </c>
      <c r="K1996" s="47" t="s">
        <v>14782</v>
      </c>
      <c r="L1996" s="47">
        <v>0.45973861217498779</v>
      </c>
      <c r="M1996" s="47">
        <v>-38.011656812398002</v>
      </c>
      <c r="N1996" s="47">
        <v>-57.601792299003002</v>
      </c>
      <c r="O1996" s="47" t="s">
        <v>17237</v>
      </c>
      <c r="P1996" s="47">
        <v>1</v>
      </c>
      <c r="Q1996">
        <v>32</v>
      </c>
      <c r="S1996" s="23" t="s">
        <v>2347</v>
      </c>
      <c r="T1996" t="str">
        <f t="shared" si="283"/>
        <v>19</v>
      </c>
      <c r="V1996" t="str">
        <f>+VLOOKUP(B1996,MARCO!E:E,1,FALSE)</f>
        <v>General Pueyrredón</v>
      </c>
      <c r="W1996" t="s">
        <v>134</v>
      </c>
      <c r="X1996" t="s">
        <v>134</v>
      </c>
      <c r="Y1996" t="str">
        <f t="shared" si="284"/>
        <v>R 19 - D 43 - 451 - 3470</v>
      </c>
      <c r="Z1996" t="s">
        <v>20</v>
      </c>
      <c r="AA1996" t="s">
        <v>2349</v>
      </c>
      <c r="AB1996" t="s">
        <v>21</v>
      </c>
      <c r="AD1996" t="str">
        <f t="shared" si="285"/>
        <v>Espacio Barrial Juana Azurduy</v>
      </c>
      <c r="AE1996" t="s">
        <v>22</v>
      </c>
      <c r="AF1996" t="s">
        <v>23</v>
      </c>
      <c r="AG1996" t="s">
        <v>26</v>
      </c>
      <c r="AH1996" t="s">
        <v>2348</v>
      </c>
      <c r="AI1996" s="13">
        <f t="shared" si="286"/>
        <v>32</v>
      </c>
      <c r="AJ1996" s="13">
        <f t="shared" si="287"/>
        <v>1</v>
      </c>
      <c r="AK1996" s="21">
        <v>1</v>
      </c>
      <c r="AM1996" t="s">
        <v>2154</v>
      </c>
      <c r="AN1996" t="str">
        <f t="shared" si="281"/>
        <v>R19</v>
      </c>
      <c r="AO1996" s="20" t="str">
        <f t="shared" si="282"/>
        <v>FINES_R19</v>
      </c>
      <c r="AP1996" s="25">
        <f t="shared" si="288"/>
        <v>0.45973861217498779</v>
      </c>
      <c r="AQ1996" s="24" t="str">
        <f>+IFERROR(VLOOKUP(Y1996,#REF!,2,FALSE),"-")</f>
        <v>-</v>
      </c>
      <c r="AR1996" s="13" t="s">
        <v>2394</v>
      </c>
      <c r="AS1996" t="s">
        <v>2398</v>
      </c>
      <c r="AT1996" t="str">
        <f t="shared" si="289"/>
        <v>Vertiz - 8824 - Mar Del Plata</v>
      </c>
    </row>
    <row r="1997" spans="1:46" ht="15.75" thickBot="1" x14ac:dyDescent="0.3">
      <c r="A1997" s="47">
        <v>19</v>
      </c>
      <c r="B1997" s="47" t="s">
        <v>678</v>
      </c>
      <c r="C1997" s="47" t="s">
        <v>2378</v>
      </c>
      <c r="D1997" s="47" t="s">
        <v>723</v>
      </c>
      <c r="E1997" s="47" t="s">
        <v>724</v>
      </c>
      <c r="F1997" s="47" t="s">
        <v>11588</v>
      </c>
      <c r="G1997" s="47" t="s">
        <v>11589</v>
      </c>
      <c r="H1997" s="47" t="s">
        <v>11590</v>
      </c>
      <c r="I1997" s="47" t="s">
        <v>10769</v>
      </c>
      <c r="J1997" s="47"/>
      <c r="K1997" s="47" t="s">
        <v>14783</v>
      </c>
      <c r="L1997" s="47">
        <v>7.703060656785965E-2</v>
      </c>
      <c r="M1997" s="47">
        <v>-37.9872747</v>
      </c>
      <c r="N1997" s="47">
        <v>-57.554659399999998</v>
      </c>
      <c r="O1997" s="47" t="s">
        <v>17238</v>
      </c>
      <c r="P1997" s="47">
        <v>1</v>
      </c>
      <c r="Q1997">
        <v>18</v>
      </c>
      <c r="S1997" s="23" t="s">
        <v>2347</v>
      </c>
      <c r="T1997" t="str">
        <f t="shared" si="283"/>
        <v>19</v>
      </c>
      <c r="V1997" t="str">
        <f>+VLOOKUP(B1997,MARCO!E:E,1,FALSE)</f>
        <v>General Pueyrredón</v>
      </c>
      <c r="W1997" t="s">
        <v>134</v>
      </c>
      <c r="X1997" t="s">
        <v>134</v>
      </c>
      <c r="Y1997" t="str">
        <f t="shared" si="284"/>
        <v>R 19 - D 43 - 451 - 3959</v>
      </c>
      <c r="Z1997" t="s">
        <v>20</v>
      </c>
      <c r="AA1997" t="s">
        <v>2349</v>
      </c>
      <c r="AB1997" t="s">
        <v>21</v>
      </c>
      <c r="AD1997" t="str">
        <f t="shared" si="285"/>
        <v>Club Nueva Pompeya</v>
      </c>
      <c r="AE1997" t="s">
        <v>22</v>
      </c>
      <c r="AF1997" t="s">
        <v>23</v>
      </c>
      <c r="AG1997" t="s">
        <v>26</v>
      </c>
      <c r="AH1997" t="s">
        <v>2348</v>
      </c>
      <c r="AI1997" s="13">
        <f t="shared" si="286"/>
        <v>18</v>
      </c>
      <c r="AJ1997" s="13">
        <f t="shared" si="287"/>
        <v>1</v>
      </c>
      <c r="AK1997" s="21">
        <v>1</v>
      </c>
      <c r="AM1997" t="s">
        <v>2154</v>
      </c>
      <c r="AN1997" t="str">
        <f t="shared" si="281"/>
        <v>R19</v>
      </c>
      <c r="AO1997" s="20" t="str">
        <f t="shared" si="282"/>
        <v>FINES_R19</v>
      </c>
      <c r="AP1997" s="25">
        <f t="shared" si="288"/>
        <v>7.703060656785965E-2</v>
      </c>
      <c r="AQ1997" s="24" t="str">
        <f>+IFERROR(VLOOKUP(Y1997,#REF!,2,FALSE),"-")</f>
        <v>-</v>
      </c>
      <c r="AR1997" s="13" t="s">
        <v>2394</v>
      </c>
      <c r="AS1997" t="s">
        <v>2397</v>
      </c>
      <c r="AT1997" t="str">
        <f t="shared" si="289"/>
        <v>Libertad - 3881 - Mar Del Plata</v>
      </c>
    </row>
    <row r="1998" spans="1:46" ht="15.75" thickBot="1" x14ac:dyDescent="0.3">
      <c r="A1998" s="47">
        <v>19</v>
      </c>
      <c r="B1998" s="47" t="s">
        <v>678</v>
      </c>
      <c r="C1998" s="47" t="s">
        <v>2378</v>
      </c>
      <c r="D1998" s="47" t="s">
        <v>723</v>
      </c>
      <c r="E1998" s="47" t="s">
        <v>724</v>
      </c>
      <c r="F1998" s="47" t="s">
        <v>11592</v>
      </c>
      <c r="G1998" s="47" t="s">
        <v>11593</v>
      </c>
      <c r="H1998" s="47" t="s">
        <v>11594</v>
      </c>
      <c r="I1998" s="47" t="s">
        <v>10769</v>
      </c>
      <c r="J1998" s="47"/>
      <c r="K1998" s="47" t="s">
        <v>14784</v>
      </c>
      <c r="L1998" s="47">
        <v>0.18065850436687469</v>
      </c>
      <c r="M1998" s="47">
        <v>-38.029662697121999</v>
      </c>
      <c r="N1998" s="47">
        <v>-57.556864061909998</v>
      </c>
      <c r="O1998" s="47" t="s">
        <v>17239</v>
      </c>
      <c r="P1998" s="47">
        <v>1</v>
      </c>
      <c r="Q1998">
        <v>21</v>
      </c>
      <c r="S1998" s="23" t="s">
        <v>2347</v>
      </c>
      <c r="T1998" t="str">
        <f t="shared" si="283"/>
        <v>19</v>
      </c>
      <c r="V1998" t="str">
        <f>+VLOOKUP(B1998,MARCO!E:E,1,FALSE)</f>
        <v>General Pueyrredón</v>
      </c>
      <c r="W1998" t="s">
        <v>134</v>
      </c>
      <c r="X1998" t="s">
        <v>134</v>
      </c>
      <c r="Y1998" t="str">
        <f t="shared" si="284"/>
        <v>R 19 - D 43 - 451 - 4451</v>
      </c>
      <c r="Z1998" t="s">
        <v>20</v>
      </c>
      <c r="AA1998" t="s">
        <v>2349</v>
      </c>
      <c r="AB1998" t="s">
        <v>21</v>
      </c>
      <c r="AD1998" t="str">
        <f t="shared" si="285"/>
        <v>Inareps</v>
      </c>
      <c r="AE1998" t="s">
        <v>22</v>
      </c>
      <c r="AF1998" t="s">
        <v>23</v>
      </c>
      <c r="AG1998" t="s">
        <v>26</v>
      </c>
      <c r="AH1998" t="s">
        <v>2348</v>
      </c>
      <c r="AI1998" s="13">
        <f t="shared" si="286"/>
        <v>21</v>
      </c>
      <c r="AJ1998" s="13">
        <f t="shared" si="287"/>
        <v>1</v>
      </c>
      <c r="AK1998" s="21">
        <v>1</v>
      </c>
      <c r="AM1998" t="s">
        <v>2154</v>
      </c>
      <c r="AN1998" t="str">
        <f t="shared" si="281"/>
        <v>R19</v>
      </c>
      <c r="AO1998" s="20" t="str">
        <f t="shared" si="282"/>
        <v>FINES_R19</v>
      </c>
      <c r="AP1998" s="25">
        <f t="shared" si="288"/>
        <v>0.18065850436687469</v>
      </c>
      <c r="AQ1998" s="24" t="str">
        <f>+IFERROR(VLOOKUP(Y1998,#REF!,2,FALSE),"-")</f>
        <v>-</v>
      </c>
      <c r="AR1998" s="13" t="s">
        <v>2394</v>
      </c>
      <c r="AS1998" t="s">
        <v>2398</v>
      </c>
      <c r="AT1998" t="str">
        <f t="shared" si="289"/>
        <v>Ruta 88 - KM 1,5 - Mar Del Plata</v>
      </c>
    </row>
    <row r="1999" spans="1:46" ht="15.75" thickBot="1" x14ac:dyDescent="0.3">
      <c r="A1999" s="47">
        <v>19</v>
      </c>
      <c r="B1999" s="47" t="s">
        <v>678</v>
      </c>
      <c r="C1999" s="47" t="s">
        <v>2378</v>
      </c>
      <c r="D1999" s="47" t="s">
        <v>723</v>
      </c>
      <c r="E1999" s="47" t="s">
        <v>724</v>
      </c>
      <c r="F1999" s="47" t="s">
        <v>11597</v>
      </c>
      <c r="G1999" s="47" t="s">
        <v>9594</v>
      </c>
      <c r="H1999" s="47" t="s">
        <v>11598</v>
      </c>
      <c r="I1999" s="47" t="s">
        <v>10769</v>
      </c>
      <c r="J1999" s="47" t="s">
        <v>4977</v>
      </c>
      <c r="K1999" s="47" t="s">
        <v>14785</v>
      </c>
      <c r="L1999" s="47">
        <v>0.1684302240610123</v>
      </c>
      <c r="M1999" s="47">
        <v>-37.991099691945998</v>
      </c>
      <c r="N1999" s="47">
        <v>-57.558663132394997</v>
      </c>
      <c r="O1999" s="47" t="s">
        <v>17240</v>
      </c>
      <c r="P1999" s="47">
        <v>1</v>
      </c>
      <c r="Q1999">
        <v>18</v>
      </c>
      <c r="S1999" s="23" t="s">
        <v>2347</v>
      </c>
      <c r="T1999" t="str">
        <f t="shared" si="283"/>
        <v>19</v>
      </c>
      <c r="V1999" t="str">
        <f>+VLOOKUP(B1999,MARCO!E:E,1,FALSE)</f>
        <v>General Pueyrredón</v>
      </c>
      <c r="W1999" t="s">
        <v>134</v>
      </c>
      <c r="X1999" t="s">
        <v>134</v>
      </c>
      <c r="Y1999" t="str">
        <f t="shared" si="284"/>
        <v>R 19 - D 43 - 451 - 2247</v>
      </c>
      <c r="Z1999" t="s">
        <v>20</v>
      </c>
      <c r="AA1999" t="s">
        <v>2349</v>
      </c>
      <c r="AB1999" t="s">
        <v>21</v>
      </c>
      <c r="AD1999" t="str">
        <f t="shared" si="285"/>
        <v>Atsa</v>
      </c>
      <c r="AE1999" t="s">
        <v>22</v>
      </c>
      <c r="AF1999" t="s">
        <v>23</v>
      </c>
      <c r="AG1999" t="s">
        <v>26</v>
      </c>
      <c r="AH1999" t="s">
        <v>2348</v>
      </c>
      <c r="AI1999" s="13">
        <f t="shared" si="286"/>
        <v>18</v>
      </c>
      <c r="AJ1999" s="13">
        <f t="shared" si="287"/>
        <v>1</v>
      </c>
      <c r="AK1999" s="21">
        <v>1</v>
      </c>
      <c r="AM1999" t="s">
        <v>2154</v>
      </c>
      <c r="AN1999" t="str">
        <f t="shared" si="281"/>
        <v>R19</v>
      </c>
      <c r="AO1999" s="20" t="str">
        <f t="shared" si="282"/>
        <v>FINES_R19</v>
      </c>
      <c r="AP1999" s="25">
        <f t="shared" si="288"/>
        <v>0.1684302240610123</v>
      </c>
      <c r="AQ1999" s="24" t="str">
        <f>+IFERROR(VLOOKUP(Y1999,#REF!,2,FALSE),"-")</f>
        <v>-</v>
      </c>
      <c r="AR1999" s="13" t="s">
        <v>2394</v>
      </c>
      <c r="AS1999" t="s">
        <v>2398</v>
      </c>
      <c r="AT1999" t="str">
        <f t="shared" si="289"/>
        <v>Calle 25 De Mayo - 3842 e/ Guido y Dorrego - Mar Del Plata</v>
      </c>
    </row>
    <row r="2000" spans="1:46" ht="15.75" thickBot="1" x14ac:dyDescent="0.3">
      <c r="A2000" s="47">
        <v>19</v>
      </c>
      <c r="B2000" s="47" t="s">
        <v>678</v>
      </c>
      <c r="C2000" s="47" t="s">
        <v>2378</v>
      </c>
      <c r="D2000" s="47" t="s">
        <v>723</v>
      </c>
      <c r="E2000" s="47" t="s">
        <v>724</v>
      </c>
      <c r="F2000" s="47" t="s">
        <v>11600</v>
      </c>
      <c r="G2000" s="47" t="s">
        <v>11601</v>
      </c>
      <c r="H2000" s="47" t="s">
        <v>11602</v>
      </c>
      <c r="I2000" s="47" t="s">
        <v>10769</v>
      </c>
      <c r="J2000" s="47" t="s">
        <v>4977</v>
      </c>
      <c r="K2000" s="47" t="s">
        <v>14786</v>
      </c>
      <c r="L2000" s="47">
        <v>0.73399698734283447</v>
      </c>
      <c r="M2000" s="47">
        <v>-38.046474206040003</v>
      </c>
      <c r="N2000" s="47">
        <v>-57.606732502962998</v>
      </c>
      <c r="O2000" s="47" t="s">
        <v>17241</v>
      </c>
      <c r="P2000" s="47">
        <v>1</v>
      </c>
      <c r="Q2000">
        <v>0</v>
      </c>
      <c r="S2000" s="23" t="s">
        <v>2347</v>
      </c>
      <c r="T2000" t="str">
        <f t="shared" si="283"/>
        <v>19</v>
      </c>
      <c r="V2000" t="str">
        <f>+VLOOKUP(B2000,MARCO!E:E,1,FALSE)</f>
        <v>General Pueyrredón</v>
      </c>
      <c r="W2000" t="s">
        <v>134</v>
      </c>
      <c r="X2000" t="s">
        <v>134</v>
      </c>
      <c r="Y2000" t="str">
        <f t="shared" si="284"/>
        <v>R 19 - D 43 - 451 - 4495</v>
      </c>
      <c r="Z2000" t="s">
        <v>20</v>
      </c>
      <c r="AA2000" t="s">
        <v>2349</v>
      </c>
      <c r="AB2000" t="s">
        <v>21</v>
      </c>
      <c r="AD2000" t="str">
        <f t="shared" si="285"/>
        <v>Iglesia Santa Rosa</v>
      </c>
      <c r="AE2000" t="s">
        <v>22</v>
      </c>
      <c r="AF2000" t="s">
        <v>23</v>
      </c>
      <c r="AG2000" t="s">
        <v>26</v>
      </c>
      <c r="AH2000" t="s">
        <v>2348</v>
      </c>
      <c r="AI2000" s="13">
        <f t="shared" si="286"/>
        <v>0</v>
      </c>
      <c r="AJ2000" s="13">
        <f t="shared" si="287"/>
        <v>1</v>
      </c>
      <c r="AK2000" s="21">
        <v>1</v>
      </c>
      <c r="AM2000" t="s">
        <v>2154</v>
      </c>
      <c r="AN2000" t="str">
        <f t="shared" si="281"/>
        <v>R19</v>
      </c>
      <c r="AO2000" s="20" t="str">
        <f t="shared" si="282"/>
        <v>FINES_R19</v>
      </c>
      <c r="AP2000" s="25">
        <f t="shared" si="288"/>
        <v>0.73399698734283447</v>
      </c>
      <c r="AQ2000" s="24" t="str">
        <f>+IFERROR(VLOOKUP(Y2000,#REF!,2,FALSE),"-")</f>
        <v>-</v>
      </c>
      <c r="AR2000" s="13" t="s">
        <v>2394</v>
      </c>
      <c r="AS2000" t="s">
        <v>2397</v>
      </c>
      <c r="AT2000" t="str">
        <f t="shared" si="289"/>
        <v>Olan - 6589 - Mar Del Plata</v>
      </c>
    </row>
    <row r="2001" spans="1:46" ht="15.75" thickBot="1" x14ac:dyDescent="0.3">
      <c r="A2001" s="47">
        <v>19</v>
      </c>
      <c r="B2001" s="47" t="s">
        <v>678</v>
      </c>
      <c r="C2001" s="47" t="s">
        <v>2378</v>
      </c>
      <c r="D2001" s="47" t="s">
        <v>723</v>
      </c>
      <c r="E2001" s="47" t="s">
        <v>724</v>
      </c>
      <c r="F2001" s="47" t="s">
        <v>11604</v>
      </c>
      <c r="G2001" s="47" t="s">
        <v>11605</v>
      </c>
      <c r="H2001" s="47" t="s">
        <v>11606</v>
      </c>
      <c r="I2001" s="47" t="s">
        <v>10769</v>
      </c>
      <c r="J2001" s="47" t="s">
        <v>4977</v>
      </c>
      <c r="K2001" s="47" t="s">
        <v>14787</v>
      </c>
      <c r="L2001" s="47">
        <v>0.44189503788948059</v>
      </c>
      <c r="M2001" s="47">
        <v>-37.990994731599997</v>
      </c>
      <c r="N2001" s="47">
        <v>-57.601670679214998</v>
      </c>
      <c r="O2001" s="47" t="s">
        <v>17242</v>
      </c>
      <c r="P2001" s="47">
        <v>3</v>
      </c>
      <c r="Q2001">
        <v>0</v>
      </c>
      <c r="S2001" s="23" t="s">
        <v>2347</v>
      </c>
      <c r="T2001" t="str">
        <f t="shared" si="283"/>
        <v>19</v>
      </c>
      <c r="V2001" t="str">
        <f>+VLOOKUP(B2001,MARCO!E:E,1,FALSE)</f>
        <v>General Pueyrredón</v>
      </c>
      <c r="W2001" t="s">
        <v>134</v>
      </c>
      <c r="X2001" t="s">
        <v>134</v>
      </c>
      <c r="Y2001" t="str">
        <f t="shared" si="284"/>
        <v>R 19 - D 43 - 451 - 4496</v>
      </c>
      <c r="Z2001" t="s">
        <v>20</v>
      </c>
      <c r="AA2001" t="s">
        <v>2349</v>
      </c>
      <c r="AB2001" t="s">
        <v>21</v>
      </c>
      <c r="AD2001" t="str">
        <f t="shared" si="285"/>
        <v>Upa Mar Del Plata</v>
      </c>
      <c r="AE2001" t="s">
        <v>22</v>
      </c>
      <c r="AF2001" t="s">
        <v>23</v>
      </c>
      <c r="AG2001" t="s">
        <v>26</v>
      </c>
      <c r="AH2001" t="s">
        <v>2348</v>
      </c>
      <c r="AI2001" s="13">
        <f t="shared" si="286"/>
        <v>0</v>
      </c>
      <c r="AJ2001" s="13">
        <f t="shared" si="287"/>
        <v>3</v>
      </c>
      <c r="AK2001" s="21">
        <v>1</v>
      </c>
      <c r="AM2001" t="s">
        <v>2154</v>
      </c>
      <c r="AN2001" t="str">
        <f t="shared" si="281"/>
        <v>R19</v>
      </c>
      <c r="AO2001" s="20" t="str">
        <f t="shared" si="282"/>
        <v>FINES_R19</v>
      </c>
      <c r="AP2001" s="25">
        <f t="shared" si="288"/>
        <v>0.44189503788948059</v>
      </c>
      <c r="AQ2001" s="24" t="str">
        <f>+IFERROR(VLOOKUP(Y2001,#REF!,2,FALSE),"-")</f>
        <v>-</v>
      </c>
      <c r="AR2001" s="13" t="s">
        <v>2394</v>
      </c>
      <c r="AS2001" t="s">
        <v>2397</v>
      </c>
      <c r="AT2001" t="str">
        <f t="shared" si="289"/>
        <v>Rodriguez PeÑa - 6950 - Mar Del Plata</v>
      </c>
    </row>
    <row r="2002" spans="1:46" ht="15.75" thickBot="1" x14ac:dyDescent="0.3">
      <c r="A2002" s="47">
        <v>19</v>
      </c>
      <c r="B2002" s="47" t="s">
        <v>678</v>
      </c>
      <c r="C2002" s="47" t="s">
        <v>2378</v>
      </c>
      <c r="D2002" s="47" t="s">
        <v>723</v>
      </c>
      <c r="E2002" s="47" t="s">
        <v>724</v>
      </c>
      <c r="F2002" s="47" t="s">
        <v>11610</v>
      </c>
      <c r="G2002" s="47" t="s">
        <v>11611</v>
      </c>
      <c r="H2002" s="47" t="s">
        <v>11612</v>
      </c>
      <c r="I2002" s="47" t="s">
        <v>10769</v>
      </c>
      <c r="J2002" s="47" t="s">
        <v>4977</v>
      </c>
      <c r="K2002" s="47" t="s">
        <v>14788</v>
      </c>
      <c r="L2002" s="47">
        <v>0.1867822855710983</v>
      </c>
      <c r="M2002" s="47">
        <v>-38.053606969401002</v>
      </c>
      <c r="N2002" s="47">
        <v>-57.551098587703002</v>
      </c>
      <c r="O2002" s="47" t="s">
        <v>17243</v>
      </c>
      <c r="P2002" s="47">
        <v>1</v>
      </c>
      <c r="Q2002">
        <v>0</v>
      </c>
      <c r="S2002" s="23" t="s">
        <v>2347</v>
      </c>
      <c r="T2002" t="str">
        <f t="shared" si="283"/>
        <v>19</v>
      </c>
      <c r="V2002" t="str">
        <f>+VLOOKUP(B2002,MARCO!E:E,1,FALSE)</f>
        <v>General Pueyrredón</v>
      </c>
      <c r="W2002" t="s">
        <v>134</v>
      </c>
      <c r="X2002" t="s">
        <v>134</v>
      </c>
      <c r="Y2002" t="str">
        <f t="shared" si="284"/>
        <v>R 19 - D 43 - 451 - 4497</v>
      </c>
      <c r="Z2002" t="s">
        <v>20</v>
      </c>
      <c r="AA2002" t="s">
        <v>2349</v>
      </c>
      <c r="AB2002" t="s">
        <v>21</v>
      </c>
      <c r="AD2002" t="str">
        <f t="shared" si="285"/>
        <v>Sociedad Fomento Barrio Autodromo</v>
      </c>
      <c r="AE2002" t="s">
        <v>22</v>
      </c>
      <c r="AF2002" t="s">
        <v>23</v>
      </c>
      <c r="AG2002" t="s">
        <v>26</v>
      </c>
      <c r="AH2002" t="s">
        <v>2348</v>
      </c>
      <c r="AI2002" s="13">
        <f t="shared" si="286"/>
        <v>0</v>
      </c>
      <c r="AJ2002" s="13">
        <f t="shared" si="287"/>
        <v>1</v>
      </c>
      <c r="AK2002" s="21">
        <v>1</v>
      </c>
      <c r="AM2002" t="s">
        <v>2154</v>
      </c>
      <c r="AN2002" t="str">
        <f t="shared" si="281"/>
        <v>R19</v>
      </c>
      <c r="AO2002" s="20" t="str">
        <f t="shared" si="282"/>
        <v>FINES_R19</v>
      </c>
      <c r="AP2002" s="25">
        <f t="shared" si="288"/>
        <v>0.1867822855710983</v>
      </c>
      <c r="AQ2002" s="24" t="str">
        <f>+IFERROR(VLOOKUP(Y2002,#REF!,2,FALSE),"-")</f>
        <v>-</v>
      </c>
      <c r="AR2002" s="13" t="s">
        <v>2394</v>
      </c>
      <c r="AS2002" t="s">
        <v>2397</v>
      </c>
      <c r="AT2002" t="str">
        <f t="shared" si="289"/>
        <v>Rosales - 12209 - Mar Del Plata</v>
      </c>
    </row>
    <row r="2003" spans="1:46" ht="15.75" thickBot="1" x14ac:dyDescent="0.3">
      <c r="A2003" s="47">
        <v>19</v>
      </c>
      <c r="B2003" s="47" t="s">
        <v>678</v>
      </c>
      <c r="C2003" s="47" t="s">
        <v>2378</v>
      </c>
      <c r="D2003" s="47" t="s">
        <v>723</v>
      </c>
      <c r="E2003" s="47" t="s">
        <v>724</v>
      </c>
      <c r="F2003" s="47" t="s">
        <v>11614</v>
      </c>
      <c r="G2003" s="47" t="s">
        <v>11615</v>
      </c>
      <c r="H2003" s="47" t="s">
        <v>11616</v>
      </c>
      <c r="I2003" s="47" t="s">
        <v>10769</v>
      </c>
      <c r="J2003" s="47" t="s">
        <v>4977</v>
      </c>
      <c r="K2003" s="47" t="s">
        <v>14789</v>
      </c>
      <c r="L2003" s="47">
        <v>0.26475551724433899</v>
      </c>
      <c r="M2003" s="47">
        <v>-37.996974600000001</v>
      </c>
      <c r="N2003" s="47">
        <v>-57.549103899999999</v>
      </c>
      <c r="O2003" s="47" t="s">
        <v>17244</v>
      </c>
      <c r="P2003" s="47">
        <v>1</v>
      </c>
      <c r="Q2003">
        <v>17</v>
      </c>
      <c r="S2003" s="23" t="s">
        <v>2347</v>
      </c>
      <c r="T2003" t="str">
        <f t="shared" si="283"/>
        <v>19</v>
      </c>
      <c r="V2003" t="str">
        <f>+VLOOKUP(B2003,MARCO!E:E,1,FALSE)</f>
        <v>General Pueyrredón</v>
      </c>
      <c r="W2003" t="s">
        <v>134</v>
      </c>
      <c r="X2003" t="s">
        <v>134</v>
      </c>
      <c r="Y2003" t="str">
        <f t="shared" si="284"/>
        <v>R 19 - D 43 - 451 - 4498</v>
      </c>
      <c r="Z2003" t="s">
        <v>20</v>
      </c>
      <c r="AA2003" t="s">
        <v>2349</v>
      </c>
      <c r="AB2003" t="s">
        <v>21</v>
      </c>
      <c r="AD2003" t="str">
        <f t="shared" si="285"/>
        <v>Frutillar</v>
      </c>
      <c r="AE2003" t="s">
        <v>22</v>
      </c>
      <c r="AF2003" t="s">
        <v>23</v>
      </c>
      <c r="AG2003" t="s">
        <v>26</v>
      </c>
      <c r="AH2003" t="s">
        <v>2348</v>
      </c>
      <c r="AI2003" s="13">
        <f t="shared" si="286"/>
        <v>17</v>
      </c>
      <c r="AJ2003" s="13">
        <f t="shared" si="287"/>
        <v>1</v>
      </c>
      <c r="AK2003" s="21">
        <v>1</v>
      </c>
      <c r="AM2003" t="s">
        <v>2154</v>
      </c>
      <c r="AN2003" t="str">
        <f t="shared" si="281"/>
        <v>R19</v>
      </c>
      <c r="AO2003" s="20" t="str">
        <f t="shared" si="282"/>
        <v>FINES_R19</v>
      </c>
      <c r="AP2003" s="25">
        <f t="shared" si="288"/>
        <v>0.26475551724433899</v>
      </c>
      <c r="AQ2003" s="24" t="str">
        <f>+IFERROR(VLOOKUP(Y2003,#REF!,2,FALSE),"-")</f>
        <v>-</v>
      </c>
      <c r="AR2003" s="13" t="s">
        <v>2394</v>
      </c>
      <c r="AS2003" t="s">
        <v>2398</v>
      </c>
      <c r="AT2003" t="str">
        <f t="shared" si="289"/>
        <v>Río Aguapey Entre Ciudad De Roma Y Río Carcaraná - Mar Del Plata</v>
      </c>
    </row>
    <row r="2004" spans="1:46" ht="15.75" thickBot="1" x14ac:dyDescent="0.3">
      <c r="A2004" s="47">
        <v>19</v>
      </c>
      <c r="B2004" s="47" t="s">
        <v>678</v>
      </c>
      <c r="C2004" s="47" t="s">
        <v>2378</v>
      </c>
      <c r="D2004" s="47" t="s">
        <v>723</v>
      </c>
      <c r="E2004" s="47" t="s">
        <v>724</v>
      </c>
      <c r="F2004" s="47" t="s">
        <v>11618</v>
      </c>
      <c r="G2004" s="47" t="s">
        <v>11619</v>
      </c>
      <c r="H2004" s="47" t="s">
        <v>11620</v>
      </c>
      <c r="I2004" s="47" t="s">
        <v>10769</v>
      </c>
      <c r="J2004" s="47" t="s">
        <v>4977</v>
      </c>
      <c r="K2004" s="47" t="s">
        <v>14790</v>
      </c>
      <c r="L2004" s="47">
        <v>0.25893539190292358</v>
      </c>
      <c r="M2004" s="47">
        <v>-37.963946</v>
      </c>
      <c r="N2004" s="47">
        <v>-57.578949299999998</v>
      </c>
      <c r="O2004" s="47" t="s">
        <v>17245</v>
      </c>
      <c r="P2004" s="47">
        <v>1</v>
      </c>
      <c r="Q2004">
        <v>20</v>
      </c>
      <c r="S2004" s="23" t="s">
        <v>2347</v>
      </c>
      <c r="T2004" t="str">
        <f t="shared" si="283"/>
        <v>19</v>
      </c>
      <c r="V2004" t="str">
        <f>+VLOOKUP(B2004,MARCO!E:E,1,FALSE)</f>
        <v>General Pueyrredón</v>
      </c>
      <c r="W2004" t="s">
        <v>134</v>
      </c>
      <c r="X2004" t="s">
        <v>134</v>
      </c>
      <c r="Y2004" t="str">
        <f t="shared" si="284"/>
        <v>R 19 - D 43 - 451 - 0402</v>
      </c>
      <c r="Z2004" t="s">
        <v>20</v>
      </c>
      <c r="AA2004" t="s">
        <v>2349</v>
      </c>
      <c r="AB2004" t="s">
        <v>21</v>
      </c>
      <c r="AD2004" t="str">
        <f t="shared" si="285"/>
        <v>Vida Digna</v>
      </c>
      <c r="AE2004" t="s">
        <v>22</v>
      </c>
      <c r="AF2004" t="s">
        <v>23</v>
      </c>
      <c r="AG2004" t="s">
        <v>26</v>
      </c>
      <c r="AH2004" t="s">
        <v>2348</v>
      </c>
      <c r="AI2004" s="13">
        <f t="shared" si="286"/>
        <v>20</v>
      </c>
      <c r="AJ2004" s="13">
        <f t="shared" si="287"/>
        <v>1</v>
      </c>
      <c r="AK2004" s="21">
        <v>1</v>
      </c>
      <c r="AM2004" t="s">
        <v>2154</v>
      </c>
      <c r="AN2004" t="str">
        <f t="shared" si="281"/>
        <v>R19</v>
      </c>
      <c r="AO2004" s="20" t="str">
        <f t="shared" si="282"/>
        <v>FINES_R19</v>
      </c>
      <c r="AP2004" s="25">
        <f t="shared" si="288"/>
        <v>0.25893539190292358</v>
      </c>
      <c r="AQ2004" s="24" t="str">
        <f>+IFERROR(VLOOKUP(Y2004,#REF!,2,FALSE),"-")</f>
        <v>-</v>
      </c>
      <c r="AR2004" s="13" t="s">
        <v>2394</v>
      </c>
      <c r="AS2004" t="s">
        <v>2398</v>
      </c>
      <c r="AT2004" t="str">
        <f t="shared" si="289"/>
        <v>Tres Arroyos - 78 e/ Santa Cruz y Rio Negro - Mar Del Plata</v>
      </c>
    </row>
    <row r="2005" spans="1:46" ht="15.75" thickBot="1" x14ac:dyDescent="0.3">
      <c r="A2005" s="47">
        <v>19</v>
      </c>
      <c r="B2005" s="47" t="s">
        <v>678</v>
      </c>
      <c r="C2005" s="47" t="s">
        <v>2378</v>
      </c>
      <c r="D2005" s="47" t="s">
        <v>723</v>
      </c>
      <c r="E2005" s="47" t="s">
        <v>724</v>
      </c>
      <c r="F2005" s="47" t="s">
        <v>11623</v>
      </c>
      <c r="G2005" s="47" t="s">
        <v>11624</v>
      </c>
      <c r="H2005" s="47" t="s">
        <v>11625</v>
      </c>
      <c r="I2005" s="47" t="s">
        <v>10769</v>
      </c>
      <c r="J2005" s="47" t="s">
        <v>4977</v>
      </c>
      <c r="K2005" s="47" t="s">
        <v>14791</v>
      </c>
      <c r="L2005" s="47">
        <v>0.26799428462982178</v>
      </c>
      <c r="M2005" s="47">
        <v>-38.044681217541999</v>
      </c>
      <c r="N2005" s="47">
        <v>-57.544069987508998</v>
      </c>
      <c r="O2005" s="47" t="s">
        <v>17246</v>
      </c>
      <c r="P2005" s="47">
        <v>1</v>
      </c>
      <c r="Q2005">
        <v>14</v>
      </c>
      <c r="S2005" s="23" t="s">
        <v>2347</v>
      </c>
      <c r="T2005" t="str">
        <f t="shared" si="283"/>
        <v>19</v>
      </c>
      <c r="V2005" t="str">
        <f>+VLOOKUP(B2005,MARCO!E:E,1,FALSE)</f>
        <v>General Pueyrredón</v>
      </c>
      <c r="W2005" t="s">
        <v>134</v>
      </c>
      <c r="X2005" t="s">
        <v>134</v>
      </c>
      <c r="Y2005" t="str">
        <f t="shared" si="284"/>
        <v>R 19 - D 43 - 451 - 4500</v>
      </c>
      <c r="Z2005" t="s">
        <v>20</v>
      </c>
      <c r="AA2005" t="s">
        <v>2349</v>
      </c>
      <c r="AB2005" t="s">
        <v>21</v>
      </c>
      <c r="AD2005" t="str">
        <f t="shared" si="285"/>
        <v>Sindicato De Guincheros</v>
      </c>
      <c r="AE2005" t="s">
        <v>22</v>
      </c>
      <c r="AF2005" t="s">
        <v>23</v>
      </c>
      <c r="AG2005" t="s">
        <v>26</v>
      </c>
      <c r="AH2005" t="s">
        <v>2348</v>
      </c>
      <c r="AI2005" s="13">
        <f t="shared" si="286"/>
        <v>14</v>
      </c>
      <c r="AJ2005" s="13">
        <f t="shared" si="287"/>
        <v>1</v>
      </c>
      <c r="AK2005" s="21">
        <v>1</v>
      </c>
      <c r="AM2005" t="s">
        <v>2154</v>
      </c>
      <c r="AN2005" t="str">
        <f t="shared" si="281"/>
        <v>R19</v>
      </c>
      <c r="AO2005" s="20" t="str">
        <f t="shared" si="282"/>
        <v>FINES_R19</v>
      </c>
      <c r="AP2005" s="25">
        <f t="shared" si="288"/>
        <v>0.26799428462982178</v>
      </c>
      <c r="AQ2005" s="24" t="str">
        <f>+IFERROR(VLOOKUP(Y2005,#REF!,2,FALSE),"-")</f>
        <v>-</v>
      </c>
      <c r="AR2005" s="13" t="s">
        <v>2394</v>
      </c>
      <c r="AS2005" t="s">
        <v>2397</v>
      </c>
      <c r="AT2005" t="str">
        <f t="shared" si="289"/>
        <v>Pescadores Y 12 De Octubre - Mar Del Plata</v>
      </c>
    </row>
    <row r="2006" spans="1:46" ht="15.75" thickBot="1" x14ac:dyDescent="0.3">
      <c r="A2006" s="47">
        <v>19</v>
      </c>
      <c r="B2006" s="47" t="s">
        <v>678</v>
      </c>
      <c r="C2006" s="47" t="s">
        <v>2378</v>
      </c>
      <c r="D2006" s="47" t="s">
        <v>723</v>
      </c>
      <c r="E2006" s="47" t="s">
        <v>724</v>
      </c>
      <c r="F2006" s="47" t="s">
        <v>11627</v>
      </c>
      <c r="G2006" s="47" t="s">
        <v>11628</v>
      </c>
      <c r="H2006" s="47" t="s">
        <v>11629</v>
      </c>
      <c r="I2006" s="47" t="s">
        <v>10769</v>
      </c>
      <c r="J2006" s="47" t="s">
        <v>4977</v>
      </c>
      <c r="K2006" s="47" t="s">
        <v>14792</v>
      </c>
      <c r="L2006" s="47">
        <v>0.2135498970746994</v>
      </c>
      <c r="M2006" s="47">
        <v>-37.997101700327001</v>
      </c>
      <c r="N2006" s="47">
        <v>-57.571890282424</v>
      </c>
      <c r="O2006" s="47" t="s">
        <v>17247</v>
      </c>
      <c r="P2006" s="47">
        <v>1</v>
      </c>
      <c r="Q2006">
        <v>1</v>
      </c>
      <c r="S2006" s="23" t="s">
        <v>2347</v>
      </c>
      <c r="T2006" t="str">
        <f t="shared" si="283"/>
        <v>19</v>
      </c>
      <c r="V2006" t="str">
        <f>+VLOOKUP(B2006,MARCO!E:E,1,FALSE)</f>
        <v>General Pueyrredón</v>
      </c>
      <c r="W2006" t="s">
        <v>134</v>
      </c>
      <c r="X2006" t="s">
        <v>134</v>
      </c>
      <c r="Y2006" t="str">
        <f t="shared" si="284"/>
        <v>R 19 - D 43 - 451 - 4501</v>
      </c>
      <c r="Z2006" t="s">
        <v>20</v>
      </c>
      <c r="AA2006" t="s">
        <v>2349</v>
      </c>
      <c r="AB2006" t="s">
        <v>21</v>
      </c>
      <c r="AD2006" t="str">
        <f t="shared" si="285"/>
        <v>Potenciar</v>
      </c>
      <c r="AE2006" t="s">
        <v>22</v>
      </c>
      <c r="AF2006" t="s">
        <v>23</v>
      </c>
      <c r="AG2006" t="s">
        <v>26</v>
      </c>
      <c r="AH2006" t="s">
        <v>2348</v>
      </c>
      <c r="AI2006" s="13">
        <f t="shared" si="286"/>
        <v>1</v>
      </c>
      <c r="AJ2006" s="13">
        <f t="shared" si="287"/>
        <v>1</v>
      </c>
      <c r="AK2006" s="21">
        <v>1</v>
      </c>
      <c r="AM2006" t="s">
        <v>2154</v>
      </c>
      <c r="AN2006" t="str">
        <f t="shared" si="281"/>
        <v>R19</v>
      </c>
      <c r="AO2006" s="20" t="str">
        <f t="shared" si="282"/>
        <v>FINES_R19</v>
      </c>
      <c r="AP2006" s="25">
        <f t="shared" si="288"/>
        <v>0.2135498970746994</v>
      </c>
      <c r="AQ2006" s="24" t="str">
        <f>+IFERROR(VLOOKUP(Y2006,#REF!,2,FALSE),"-")</f>
        <v>-</v>
      </c>
      <c r="AR2006" s="13" t="s">
        <v>2394</v>
      </c>
      <c r="AS2006" t="s">
        <v>2397</v>
      </c>
      <c r="AT2006" t="str">
        <f t="shared" si="289"/>
        <v>Alberti - 4500 - Mar Del Plata</v>
      </c>
    </row>
    <row r="2007" spans="1:46" ht="15.75" thickBot="1" x14ac:dyDescent="0.3">
      <c r="A2007" s="47">
        <v>19</v>
      </c>
      <c r="B2007" s="47" t="s">
        <v>678</v>
      </c>
      <c r="C2007" s="47" t="s">
        <v>2378</v>
      </c>
      <c r="D2007" s="47" t="s">
        <v>723</v>
      </c>
      <c r="E2007" s="47" t="s">
        <v>724</v>
      </c>
      <c r="F2007" s="47" t="s">
        <v>11632</v>
      </c>
      <c r="G2007" s="47" t="s">
        <v>11633</v>
      </c>
      <c r="H2007" s="47" t="s">
        <v>11634</v>
      </c>
      <c r="I2007" s="47" t="s">
        <v>10769</v>
      </c>
      <c r="J2007" s="47" t="s">
        <v>4977</v>
      </c>
      <c r="K2007" s="47" t="s">
        <v>14793</v>
      </c>
      <c r="L2007" s="47">
        <v>8.3620719611644745E-2</v>
      </c>
      <c r="M2007" s="47">
        <v>-38.007261090915001</v>
      </c>
      <c r="N2007" s="47">
        <v>-57.561616579797999</v>
      </c>
      <c r="O2007" s="47" t="s">
        <v>17248</v>
      </c>
      <c r="P2007" s="47">
        <v>1</v>
      </c>
      <c r="Q2007">
        <v>0</v>
      </c>
      <c r="S2007" s="23" t="s">
        <v>2347</v>
      </c>
      <c r="T2007" t="str">
        <f t="shared" si="283"/>
        <v>19</v>
      </c>
      <c r="V2007" t="str">
        <f>+VLOOKUP(B2007,MARCO!E:E,1,FALSE)</f>
        <v>General Pueyrredón</v>
      </c>
      <c r="W2007" t="s">
        <v>134</v>
      </c>
      <c r="X2007" t="s">
        <v>134</v>
      </c>
      <c r="Y2007" t="str">
        <f t="shared" si="284"/>
        <v>R 19 - D 43 - 451 - 4674</v>
      </c>
      <c r="Z2007" t="s">
        <v>20</v>
      </c>
      <c r="AA2007" t="s">
        <v>2349</v>
      </c>
      <c r="AB2007" t="s">
        <v>21</v>
      </c>
      <c r="AD2007" t="str">
        <f t="shared" si="285"/>
        <v>Am</v>
      </c>
      <c r="AE2007" t="s">
        <v>22</v>
      </c>
      <c r="AF2007" t="s">
        <v>23</v>
      </c>
      <c r="AG2007" t="s">
        <v>26</v>
      </c>
      <c r="AH2007" t="s">
        <v>2348</v>
      </c>
      <c r="AI2007" s="13">
        <f t="shared" si="286"/>
        <v>0</v>
      </c>
      <c r="AJ2007" s="13">
        <f t="shared" si="287"/>
        <v>1</v>
      </c>
      <c r="AK2007" s="21">
        <v>1</v>
      </c>
      <c r="AM2007" t="s">
        <v>2154</v>
      </c>
      <c r="AN2007" t="str">
        <f t="shared" si="281"/>
        <v>R19</v>
      </c>
      <c r="AO2007" s="20" t="str">
        <f t="shared" si="282"/>
        <v>FINES_R19</v>
      </c>
      <c r="AP2007" s="25">
        <f t="shared" si="288"/>
        <v>8.3620719611644745E-2</v>
      </c>
      <c r="AQ2007" s="24" t="str">
        <f>+IFERROR(VLOOKUP(Y2007,#REF!,2,FALSE),"-")</f>
        <v>-</v>
      </c>
      <c r="AR2007" s="13" t="s">
        <v>2394</v>
      </c>
      <c r="AS2007" t="s">
        <v>2397</v>
      </c>
      <c r="AT2007" t="str">
        <f t="shared" si="289"/>
        <v>Avenida Independencia - 3048 - Mar Del Plata</v>
      </c>
    </row>
    <row r="2008" spans="1:46" ht="15.75" thickBot="1" x14ac:dyDescent="0.3">
      <c r="A2008" s="47">
        <v>19</v>
      </c>
      <c r="B2008" s="47" t="s">
        <v>1070</v>
      </c>
      <c r="C2008" s="47" t="s">
        <v>2378</v>
      </c>
      <c r="D2008" s="47" t="s">
        <v>1075</v>
      </c>
      <c r="E2008" s="47" t="s">
        <v>271</v>
      </c>
      <c r="F2008" s="47" t="s">
        <v>11636</v>
      </c>
      <c r="G2008" s="47" t="s">
        <v>11637</v>
      </c>
      <c r="H2008" s="47" t="s">
        <v>11638</v>
      </c>
      <c r="I2008" s="47" t="s">
        <v>10769</v>
      </c>
      <c r="J2008" s="47"/>
      <c r="K2008" s="47" t="s">
        <v>14794</v>
      </c>
      <c r="L2008" s="47">
        <v>0.25221425294876099</v>
      </c>
      <c r="M2008" s="47">
        <v>-37.768169999999998</v>
      </c>
      <c r="N2008" s="47">
        <v>-57.451230000000002</v>
      </c>
      <c r="O2008" s="47" t="s">
        <v>17249</v>
      </c>
      <c r="P2008" s="47">
        <v>1</v>
      </c>
      <c r="Q2008">
        <v>18</v>
      </c>
      <c r="S2008" s="23" t="s">
        <v>2347</v>
      </c>
      <c r="T2008" t="str">
        <f t="shared" si="283"/>
        <v>19</v>
      </c>
      <c r="V2008" t="str">
        <f>+VLOOKUP(B2008,MARCO!E:E,1,FALSE)</f>
        <v>Mar Chiquita</v>
      </c>
      <c r="W2008" t="s">
        <v>134</v>
      </c>
      <c r="X2008" t="s">
        <v>134</v>
      </c>
      <c r="Y2008" t="str">
        <f t="shared" si="284"/>
        <v>R 19 - D 68 - 451 - 2924</v>
      </c>
      <c r="Z2008" t="s">
        <v>20</v>
      </c>
      <c r="AA2008" t="s">
        <v>2349</v>
      </c>
      <c r="AB2008" t="s">
        <v>21</v>
      </c>
      <c r="AD2008" t="str">
        <f t="shared" si="285"/>
        <v>Soc Fomento</v>
      </c>
      <c r="AE2008" t="s">
        <v>22</v>
      </c>
      <c r="AF2008" t="s">
        <v>23</v>
      </c>
      <c r="AG2008" t="s">
        <v>26</v>
      </c>
      <c r="AH2008" t="s">
        <v>2348</v>
      </c>
      <c r="AI2008" s="13">
        <f t="shared" si="286"/>
        <v>18</v>
      </c>
      <c r="AJ2008" s="13">
        <f t="shared" si="287"/>
        <v>1</v>
      </c>
      <c r="AK2008" s="21">
        <v>1</v>
      </c>
      <c r="AM2008" t="s">
        <v>2154</v>
      </c>
      <c r="AN2008" t="str">
        <f t="shared" si="281"/>
        <v>R19</v>
      </c>
      <c r="AO2008" s="20" t="str">
        <f t="shared" si="282"/>
        <v>FINES_R19</v>
      </c>
      <c r="AP2008" s="25">
        <f t="shared" si="288"/>
        <v>0.25221425294876099</v>
      </c>
      <c r="AQ2008" s="24" t="str">
        <f>+IFERROR(VLOOKUP(Y2008,#REF!,2,FALSE),"-")</f>
        <v>-</v>
      </c>
      <c r="AR2008" s="13" t="s">
        <v>2394</v>
      </c>
      <c r="AS2008" t="s">
        <v>2397</v>
      </c>
      <c r="AT2008" t="str">
        <f t="shared" si="289"/>
        <v>Mar De Cobo - Mar De Cobo</v>
      </c>
    </row>
    <row r="2009" spans="1:46" ht="15.75" thickBot="1" x14ac:dyDescent="0.3">
      <c r="A2009" s="47">
        <v>19</v>
      </c>
      <c r="B2009" s="47" t="s">
        <v>1070</v>
      </c>
      <c r="C2009" s="47" t="s">
        <v>2378</v>
      </c>
      <c r="D2009" s="47" t="s">
        <v>1075</v>
      </c>
      <c r="E2009" s="47" t="s">
        <v>271</v>
      </c>
      <c r="F2009" s="47" t="s">
        <v>11640</v>
      </c>
      <c r="G2009" s="47" t="s">
        <v>11641</v>
      </c>
      <c r="H2009" s="47" t="s">
        <v>11642</v>
      </c>
      <c r="I2009" s="47" t="s">
        <v>10769</v>
      </c>
      <c r="J2009" s="47"/>
      <c r="K2009" s="47" t="s">
        <v>14795</v>
      </c>
      <c r="L2009" s="47">
        <v>0.43892991542816162</v>
      </c>
      <c r="M2009" s="47">
        <v>-37.835791399999998</v>
      </c>
      <c r="N2009" s="47">
        <v>-57.507349099999999</v>
      </c>
      <c r="O2009" s="47" t="s">
        <v>17250</v>
      </c>
      <c r="P2009" s="47">
        <v>1</v>
      </c>
      <c r="Q2009">
        <v>23</v>
      </c>
      <c r="S2009" s="23" t="s">
        <v>2347</v>
      </c>
      <c r="T2009" t="str">
        <f t="shared" si="283"/>
        <v>19</v>
      </c>
      <c r="V2009" t="str">
        <f>+VLOOKUP(B2009,MARCO!E:E,1,FALSE)</f>
        <v>Mar Chiquita</v>
      </c>
      <c r="W2009" t="s">
        <v>134</v>
      </c>
      <c r="X2009" t="s">
        <v>134</v>
      </c>
      <c r="Y2009" t="str">
        <f t="shared" si="284"/>
        <v>R 19 - D 68 - 451 - 3349</v>
      </c>
      <c r="Z2009" t="s">
        <v>20</v>
      </c>
      <c r="AA2009" t="s">
        <v>2349</v>
      </c>
      <c r="AB2009" t="s">
        <v>21</v>
      </c>
      <c r="AD2009" t="str">
        <f t="shared" si="285"/>
        <v>Biblioteca San Martin</v>
      </c>
      <c r="AE2009" t="s">
        <v>22</v>
      </c>
      <c r="AF2009" t="s">
        <v>23</v>
      </c>
      <c r="AG2009" t="s">
        <v>26</v>
      </c>
      <c r="AH2009" t="s">
        <v>2348</v>
      </c>
      <c r="AI2009" s="13">
        <f t="shared" si="286"/>
        <v>23</v>
      </c>
      <c r="AJ2009" s="13">
        <f t="shared" si="287"/>
        <v>1</v>
      </c>
      <c r="AK2009" s="21">
        <v>1</v>
      </c>
      <c r="AM2009" t="s">
        <v>2154</v>
      </c>
      <c r="AN2009" t="str">
        <f t="shared" si="281"/>
        <v>R19</v>
      </c>
      <c r="AO2009" s="20" t="str">
        <f t="shared" si="282"/>
        <v>FINES_R19</v>
      </c>
      <c r="AP2009" s="25">
        <f t="shared" si="288"/>
        <v>0.43892991542816162</v>
      </c>
      <c r="AQ2009" s="24" t="str">
        <f>+IFERROR(VLOOKUP(Y2009,#REF!,2,FALSE),"-")</f>
        <v>-</v>
      </c>
      <c r="AR2009" s="13" t="s">
        <v>2394</v>
      </c>
      <c r="AS2009" t="s">
        <v>2398</v>
      </c>
      <c r="AT2009" t="str">
        <f t="shared" si="289"/>
        <v>Punta Lara - 494 - Santa Clara Del Mar</v>
      </c>
    </row>
    <row r="2010" spans="1:46" ht="15.75" thickBot="1" x14ac:dyDescent="0.3">
      <c r="A2010" s="47">
        <v>19</v>
      </c>
      <c r="B2010" s="47" t="s">
        <v>1070</v>
      </c>
      <c r="C2010" s="47" t="s">
        <v>2378</v>
      </c>
      <c r="D2010" s="47" t="s">
        <v>1075</v>
      </c>
      <c r="E2010" s="47" t="s">
        <v>271</v>
      </c>
      <c r="F2010" s="47" t="s">
        <v>11645</v>
      </c>
      <c r="G2010" s="47" t="s">
        <v>11646</v>
      </c>
      <c r="H2010" s="47" t="s">
        <v>11647</v>
      </c>
      <c r="I2010" s="47" t="s">
        <v>10769</v>
      </c>
      <c r="J2010" s="47"/>
      <c r="K2010" s="47" t="s">
        <v>14796</v>
      </c>
      <c r="L2010" s="47">
        <v>0.55549156665802002</v>
      </c>
      <c r="M2010" s="47">
        <v>-38.571825870170002</v>
      </c>
      <c r="N2010" s="47">
        <v>-58.676102672646998</v>
      </c>
      <c r="O2010" s="47" t="s">
        <v>17251</v>
      </c>
      <c r="P2010" s="47">
        <v>1</v>
      </c>
      <c r="Q2010">
        <v>26</v>
      </c>
      <c r="S2010" s="23" t="s">
        <v>2347</v>
      </c>
      <c r="T2010" t="str">
        <f t="shared" si="283"/>
        <v>19</v>
      </c>
      <c r="V2010" t="str">
        <f>+VLOOKUP(B2010,MARCO!E:E,1,FALSE)</f>
        <v>Mar Chiquita</v>
      </c>
      <c r="W2010" t="s">
        <v>134</v>
      </c>
      <c r="X2010" t="s">
        <v>134</v>
      </c>
      <c r="Y2010" t="str">
        <f t="shared" si="284"/>
        <v>R 19 - D 68 - 451 - 4036</v>
      </c>
      <c r="Z2010" t="s">
        <v>20</v>
      </c>
      <c r="AA2010" t="s">
        <v>2349</v>
      </c>
      <c r="AB2010" t="s">
        <v>21</v>
      </c>
      <c r="AD2010" t="str">
        <f t="shared" si="285"/>
        <v>Caps Santa Elena</v>
      </c>
      <c r="AE2010" t="s">
        <v>22</v>
      </c>
      <c r="AF2010" t="s">
        <v>23</v>
      </c>
      <c r="AG2010" t="s">
        <v>26</v>
      </c>
      <c r="AH2010" t="s">
        <v>2348</v>
      </c>
      <c r="AI2010" s="13">
        <f t="shared" si="286"/>
        <v>26</v>
      </c>
      <c r="AJ2010" s="13">
        <f t="shared" si="287"/>
        <v>1</v>
      </c>
      <c r="AK2010" s="21">
        <v>1</v>
      </c>
      <c r="AM2010" t="s">
        <v>2154</v>
      </c>
      <c r="AN2010" t="str">
        <f t="shared" si="281"/>
        <v>R19</v>
      </c>
      <c r="AO2010" s="20" t="str">
        <f t="shared" si="282"/>
        <v>FINES_R19</v>
      </c>
      <c r="AP2010" s="25">
        <f t="shared" si="288"/>
        <v>0.55549156665802002</v>
      </c>
      <c r="AQ2010" s="24" t="str">
        <f>+IFERROR(VLOOKUP(Y2010,#REF!,2,FALSE),"-")</f>
        <v>-</v>
      </c>
      <c r="AR2010" s="13" t="s">
        <v>2394</v>
      </c>
      <c r="AS2010" t="s">
        <v>2397</v>
      </c>
      <c r="AT2010" t="str">
        <f t="shared" si="289"/>
        <v>Calle 500 - 500 e/ Marco Polo y Solares - Atlantida</v>
      </c>
    </row>
    <row r="2011" spans="1:46" ht="15.75" thickBot="1" x14ac:dyDescent="0.3">
      <c r="A2011" s="47">
        <v>19</v>
      </c>
      <c r="B2011" s="47" t="s">
        <v>1070</v>
      </c>
      <c r="C2011" s="47" t="s">
        <v>2378</v>
      </c>
      <c r="D2011" s="47" t="s">
        <v>1075</v>
      </c>
      <c r="E2011" s="47" t="s">
        <v>271</v>
      </c>
      <c r="F2011" s="47" t="s">
        <v>11650</v>
      </c>
      <c r="G2011" s="47" t="s">
        <v>11651</v>
      </c>
      <c r="H2011" s="47" t="s">
        <v>11652</v>
      </c>
      <c r="I2011" s="47" t="s">
        <v>10769</v>
      </c>
      <c r="J2011" s="47"/>
      <c r="K2011" s="47" t="s">
        <v>14797</v>
      </c>
      <c r="L2011" s="47">
        <v>0.27426856756210333</v>
      </c>
      <c r="M2011" s="47">
        <v>-37.447194508769996</v>
      </c>
      <c r="N2011" s="47">
        <v>-57.722869472669998</v>
      </c>
      <c r="O2011" s="47" t="s">
        <v>17252</v>
      </c>
      <c r="P2011" s="47">
        <v>1</v>
      </c>
      <c r="Q2011">
        <v>21</v>
      </c>
      <c r="S2011" s="23" t="s">
        <v>2347</v>
      </c>
      <c r="T2011" t="str">
        <f t="shared" si="283"/>
        <v>19</v>
      </c>
      <c r="V2011" t="str">
        <f>+VLOOKUP(B2011,MARCO!E:E,1,FALSE)</f>
        <v>Mar Chiquita</v>
      </c>
      <c r="W2011" t="s">
        <v>134</v>
      </c>
      <c r="X2011" t="s">
        <v>134</v>
      </c>
      <c r="Y2011" t="str">
        <f t="shared" si="284"/>
        <v>R 19 - D 68 - 451 - 4305</v>
      </c>
      <c r="Z2011" t="s">
        <v>20</v>
      </c>
      <c r="AA2011" t="s">
        <v>2349</v>
      </c>
      <c r="AB2011" t="s">
        <v>21</v>
      </c>
      <c r="AD2011" t="str">
        <f t="shared" si="285"/>
        <v>Puentes Vidal</v>
      </c>
      <c r="AE2011" t="s">
        <v>22</v>
      </c>
      <c r="AF2011" t="s">
        <v>23</v>
      </c>
      <c r="AG2011" t="s">
        <v>26</v>
      </c>
      <c r="AH2011" t="s">
        <v>2348</v>
      </c>
      <c r="AI2011" s="13">
        <f t="shared" si="286"/>
        <v>21</v>
      </c>
      <c r="AJ2011" s="13">
        <f t="shared" si="287"/>
        <v>1</v>
      </c>
      <c r="AK2011" s="21">
        <v>1</v>
      </c>
      <c r="AM2011" t="s">
        <v>2154</v>
      </c>
      <c r="AN2011" t="str">
        <f t="shared" si="281"/>
        <v>R19</v>
      </c>
      <c r="AO2011" s="20" t="str">
        <f t="shared" si="282"/>
        <v>FINES_R19</v>
      </c>
      <c r="AP2011" s="25">
        <f t="shared" si="288"/>
        <v>0.27426856756210333</v>
      </c>
      <c r="AQ2011" s="24" t="str">
        <f>+IFERROR(VLOOKUP(Y2011,#REF!,2,FALSE),"-")</f>
        <v>-</v>
      </c>
      <c r="AR2011" s="13" t="s">
        <v>2394</v>
      </c>
      <c r="AS2011" t="s">
        <v>2397</v>
      </c>
      <c r="AT2011" t="str">
        <f t="shared" si="289"/>
        <v>H. Yrigoyen - 150 - Coronel Vidal</v>
      </c>
    </row>
    <row r="2012" spans="1:46" ht="15.75" thickBot="1" x14ac:dyDescent="0.3">
      <c r="A2012" s="47">
        <v>19</v>
      </c>
      <c r="B2012" s="47" t="s">
        <v>1070</v>
      </c>
      <c r="C2012" s="47" t="s">
        <v>2378</v>
      </c>
      <c r="D2012" s="47" t="s">
        <v>1075</v>
      </c>
      <c r="E2012" s="47" t="s">
        <v>271</v>
      </c>
      <c r="F2012" s="47" t="s">
        <v>11656</v>
      </c>
      <c r="G2012" s="47" t="s">
        <v>11657</v>
      </c>
      <c r="H2012" s="47" t="s">
        <v>11658</v>
      </c>
      <c r="I2012" s="47" t="s">
        <v>10769</v>
      </c>
      <c r="J2012" s="47"/>
      <c r="K2012" s="47" t="s">
        <v>14798</v>
      </c>
      <c r="L2012" s="47">
        <v>0.29404506087303162</v>
      </c>
      <c r="M2012" s="47">
        <v>-37.739985290794003</v>
      </c>
      <c r="N2012" s="47">
        <v>-57.427376293310999</v>
      </c>
      <c r="O2012" s="47" t="s">
        <v>17253</v>
      </c>
      <c r="P2012" s="47">
        <v>1</v>
      </c>
      <c r="Q2012">
        <v>19</v>
      </c>
      <c r="S2012" s="23" t="s">
        <v>2347</v>
      </c>
      <c r="T2012" t="str">
        <f t="shared" si="283"/>
        <v>19</v>
      </c>
      <c r="V2012" t="str">
        <f>+VLOOKUP(B2012,MARCO!E:E,1,FALSE)</f>
        <v>Mar Chiquita</v>
      </c>
      <c r="W2012" t="s">
        <v>134</v>
      </c>
      <c r="X2012" t="s">
        <v>134</v>
      </c>
      <c r="Y2012" t="str">
        <f t="shared" si="284"/>
        <v>R 19 - D 68 - 451 - 4303</v>
      </c>
      <c r="Z2012" t="s">
        <v>20</v>
      </c>
      <c r="AA2012" t="s">
        <v>2349</v>
      </c>
      <c r="AB2012" t="s">
        <v>21</v>
      </c>
      <c r="AD2012" t="str">
        <f t="shared" si="285"/>
        <v>Club Regatas</v>
      </c>
      <c r="AE2012" t="s">
        <v>22</v>
      </c>
      <c r="AF2012" t="s">
        <v>23</v>
      </c>
      <c r="AG2012" t="s">
        <v>26</v>
      </c>
      <c r="AH2012" t="s">
        <v>2348</v>
      </c>
      <c r="AI2012" s="13">
        <f t="shared" si="286"/>
        <v>19</v>
      </c>
      <c r="AJ2012" s="13">
        <f t="shared" si="287"/>
        <v>1</v>
      </c>
      <c r="AK2012" s="21">
        <v>1</v>
      </c>
      <c r="AM2012" t="s">
        <v>2154</v>
      </c>
      <c r="AN2012" t="str">
        <f t="shared" si="281"/>
        <v>R19</v>
      </c>
      <c r="AO2012" s="20" t="str">
        <f t="shared" si="282"/>
        <v>FINES_R19</v>
      </c>
      <c r="AP2012" s="25">
        <f t="shared" si="288"/>
        <v>0.29404506087303162</v>
      </c>
      <c r="AQ2012" s="24" t="str">
        <f>+IFERROR(VLOOKUP(Y2012,#REF!,2,FALSE),"-")</f>
        <v>-</v>
      </c>
      <c r="AR2012" s="13" t="s">
        <v>2394</v>
      </c>
      <c r="AS2012" t="s">
        <v>2398</v>
      </c>
      <c r="AT2012" t="str">
        <f t="shared" si="289"/>
        <v>Rivera Del Sol - 1622 - Balneario Mar Chiquita Mar Chiquita</v>
      </c>
    </row>
    <row r="2013" spans="1:46" ht="15.75" thickBot="1" x14ac:dyDescent="0.3">
      <c r="A2013" s="47">
        <v>2</v>
      </c>
      <c r="B2013" s="47" t="s">
        <v>1794</v>
      </c>
      <c r="C2013" s="47" t="s">
        <v>2376</v>
      </c>
      <c r="D2013" s="47" t="s">
        <v>1827</v>
      </c>
      <c r="E2013" s="47" t="s">
        <v>445</v>
      </c>
      <c r="F2013" s="47" t="s">
        <v>11660</v>
      </c>
      <c r="G2013" s="47" t="s">
        <v>11661</v>
      </c>
      <c r="H2013" s="47" t="s">
        <v>11662</v>
      </c>
      <c r="I2013" s="47" t="s">
        <v>10769</v>
      </c>
      <c r="J2013" s="47"/>
      <c r="K2013" s="47" t="s">
        <v>14799</v>
      </c>
      <c r="L2013" s="47">
        <v>0.88067811727523804</v>
      </c>
      <c r="M2013" s="47">
        <v>-34.723942430000001</v>
      </c>
      <c r="N2013" s="47">
        <v>-58.347879149999997</v>
      </c>
      <c r="O2013" s="47" t="s">
        <v>17254</v>
      </c>
      <c r="P2013" s="47">
        <v>2</v>
      </c>
      <c r="Q2013">
        <v>47</v>
      </c>
      <c r="S2013" s="23" t="s">
        <v>2347</v>
      </c>
      <c r="T2013" t="str">
        <f t="shared" si="283"/>
        <v>02</v>
      </c>
      <c r="V2013" t="str">
        <f>+VLOOKUP(B2013,MARCO!E:E,1,FALSE)</f>
        <v>Lanús</v>
      </c>
      <c r="W2013" t="s">
        <v>134</v>
      </c>
      <c r="X2013" t="s">
        <v>134</v>
      </c>
      <c r="Y2013" t="str">
        <f t="shared" si="284"/>
        <v>R 2 - D 111 - 454 - 3853</v>
      </c>
      <c r="Z2013" t="s">
        <v>20</v>
      </c>
      <c r="AA2013" t="s">
        <v>2349</v>
      </c>
      <c r="AB2013" t="s">
        <v>21</v>
      </c>
      <c r="AD2013" t="str">
        <f t="shared" si="285"/>
        <v>Polideportivo Parque Belgrano</v>
      </c>
      <c r="AE2013" t="s">
        <v>22</v>
      </c>
      <c r="AF2013" t="s">
        <v>23</v>
      </c>
      <c r="AG2013" t="s">
        <v>26</v>
      </c>
      <c r="AH2013" t="s">
        <v>2348</v>
      </c>
      <c r="AI2013" s="13">
        <f t="shared" si="286"/>
        <v>47</v>
      </c>
      <c r="AJ2013" s="13">
        <f t="shared" si="287"/>
        <v>2</v>
      </c>
      <c r="AK2013" s="21">
        <v>1</v>
      </c>
      <c r="AM2013" t="s">
        <v>2154</v>
      </c>
      <c r="AN2013" t="str">
        <f t="shared" si="281"/>
        <v>R02</v>
      </c>
      <c r="AO2013" s="20" t="str">
        <f t="shared" si="282"/>
        <v>FINES_R02</v>
      </c>
      <c r="AP2013" s="25">
        <f t="shared" si="288"/>
        <v>0.88067811727523804</v>
      </c>
      <c r="AQ2013" s="24" t="str">
        <f>+IFERROR(VLOOKUP(Y2013,#REF!,2,FALSE),"-")</f>
        <v>-</v>
      </c>
      <c r="AR2013" s="13" t="s">
        <v>2393</v>
      </c>
      <c r="AS2013" t="s">
        <v>2398</v>
      </c>
      <c r="AT2013" t="str">
        <f t="shared" si="289"/>
        <v>Donato Alvarez - 4400 e/ Cnel. Rondeau y Cnel. Martiniano Chilavert - Lanus Monte Chingolo</v>
      </c>
    </row>
    <row r="2014" spans="1:46" ht="15.75" thickBot="1" x14ac:dyDescent="0.3">
      <c r="A2014" s="47">
        <v>2</v>
      </c>
      <c r="B2014" s="47" t="s">
        <v>1794</v>
      </c>
      <c r="C2014" s="47" t="s">
        <v>2376</v>
      </c>
      <c r="D2014" s="47" t="s">
        <v>1827</v>
      </c>
      <c r="E2014" s="47" t="s">
        <v>445</v>
      </c>
      <c r="F2014" s="47" t="s">
        <v>11665</v>
      </c>
      <c r="G2014" s="47" t="s">
        <v>11666</v>
      </c>
      <c r="H2014" s="47" t="s">
        <v>11662</v>
      </c>
      <c r="I2014" s="47" t="s">
        <v>10769</v>
      </c>
      <c r="J2014" s="47" t="s">
        <v>11666</v>
      </c>
      <c r="K2014" s="47" t="s">
        <v>14800</v>
      </c>
      <c r="L2014" s="47">
        <v>0.88067811727523804</v>
      </c>
      <c r="M2014" s="47">
        <v>-34.723942430000001</v>
      </c>
      <c r="N2014" s="47">
        <v>-58.347879149999997</v>
      </c>
      <c r="O2014" s="47" t="s">
        <v>17255</v>
      </c>
      <c r="P2014" s="47">
        <v>1</v>
      </c>
      <c r="Q2014">
        <v>17</v>
      </c>
      <c r="S2014" s="23" t="s">
        <v>2347</v>
      </c>
      <c r="T2014" t="str">
        <f t="shared" si="283"/>
        <v>02</v>
      </c>
      <c r="V2014" t="str">
        <f>+VLOOKUP(B2014,MARCO!E:E,1,FALSE)</f>
        <v>Lanús</v>
      </c>
      <c r="W2014" t="s">
        <v>134</v>
      </c>
      <c r="X2014" t="s">
        <v>134</v>
      </c>
      <c r="Y2014" t="str">
        <f t="shared" si="284"/>
        <v>R 2 - D 111 - 454 - 4437</v>
      </c>
      <c r="Z2014" t="s">
        <v>20</v>
      </c>
      <c r="AA2014" t="s">
        <v>2349</v>
      </c>
      <c r="AB2014" t="s">
        <v>21</v>
      </c>
      <c r="AD2014" t="str">
        <f t="shared" si="285"/>
        <v>Ub 4 De Febrero</v>
      </c>
      <c r="AE2014" t="s">
        <v>22</v>
      </c>
      <c r="AF2014" t="s">
        <v>23</v>
      </c>
      <c r="AG2014" t="s">
        <v>26</v>
      </c>
      <c r="AH2014" t="s">
        <v>2348</v>
      </c>
      <c r="AI2014" s="13">
        <f t="shared" si="286"/>
        <v>17</v>
      </c>
      <c r="AJ2014" s="13">
        <f t="shared" si="287"/>
        <v>1</v>
      </c>
      <c r="AK2014" s="21">
        <v>1</v>
      </c>
      <c r="AM2014" t="s">
        <v>2154</v>
      </c>
      <c r="AN2014" t="str">
        <f t="shared" si="281"/>
        <v>R02</v>
      </c>
      <c r="AO2014" s="20" t="str">
        <f t="shared" si="282"/>
        <v>FINES_R02</v>
      </c>
      <c r="AP2014" s="25">
        <f t="shared" si="288"/>
        <v>0.88067811727523804</v>
      </c>
      <c r="AQ2014" s="24" t="str">
        <f>+IFERROR(VLOOKUP(Y2014,#REF!,2,FALSE),"-")</f>
        <v>-</v>
      </c>
      <c r="AR2014" s="13" t="s">
        <v>2393</v>
      </c>
      <c r="AS2014" t="s">
        <v>2397</v>
      </c>
      <c r="AT2014" t="str">
        <f t="shared" si="289"/>
        <v>Donato Alvarez - 4400 e/ Cnel. Rondeau y Cnel. Martiniano Chilavert - Lanus Monte Chingolo</v>
      </c>
    </row>
    <row r="2015" spans="1:46" ht="15.75" thickBot="1" x14ac:dyDescent="0.3">
      <c r="A2015" s="47">
        <v>2</v>
      </c>
      <c r="B2015" s="47" t="s">
        <v>1794</v>
      </c>
      <c r="C2015" s="47" t="s">
        <v>2376</v>
      </c>
      <c r="D2015" s="47" t="s">
        <v>1827</v>
      </c>
      <c r="E2015" s="47" t="s">
        <v>445</v>
      </c>
      <c r="F2015" s="47" t="s">
        <v>11668</v>
      </c>
      <c r="G2015" s="47" t="s">
        <v>11669</v>
      </c>
      <c r="H2015" s="47" t="s">
        <v>11670</v>
      </c>
      <c r="I2015" s="47" t="s">
        <v>10769</v>
      </c>
      <c r="J2015" s="47" t="s">
        <v>11669</v>
      </c>
      <c r="K2015" s="47" t="s">
        <v>14801</v>
      </c>
      <c r="L2015" s="47">
        <v>0.46975338459014893</v>
      </c>
      <c r="M2015" s="47">
        <v>-34.739695999184001</v>
      </c>
      <c r="N2015" s="47">
        <v>-58.368961996571002</v>
      </c>
      <c r="O2015" s="47" t="s">
        <v>17256</v>
      </c>
      <c r="P2015" s="47">
        <v>1</v>
      </c>
      <c r="Q2015">
        <v>18</v>
      </c>
      <c r="S2015" s="23" t="s">
        <v>2347</v>
      </c>
      <c r="T2015" t="str">
        <f t="shared" si="283"/>
        <v>02</v>
      </c>
      <c r="V2015" t="str">
        <f>+VLOOKUP(B2015,MARCO!E:E,1,FALSE)</f>
        <v>Lanús</v>
      </c>
      <c r="W2015" t="s">
        <v>134</v>
      </c>
      <c r="X2015" t="s">
        <v>134</v>
      </c>
      <c r="Y2015" t="str">
        <f t="shared" si="284"/>
        <v>R 2 - D 111 - 454 - 4438</v>
      </c>
      <c r="Z2015" t="s">
        <v>20</v>
      </c>
      <c r="AA2015" t="s">
        <v>2349</v>
      </c>
      <c r="AB2015" t="s">
        <v>21</v>
      </c>
      <c r="AD2015" t="str">
        <f t="shared" si="285"/>
        <v>Azucena Villaflor</v>
      </c>
      <c r="AE2015" t="s">
        <v>22</v>
      </c>
      <c r="AF2015" t="s">
        <v>23</v>
      </c>
      <c r="AG2015" t="s">
        <v>26</v>
      </c>
      <c r="AH2015" t="s">
        <v>2348</v>
      </c>
      <c r="AI2015" s="13">
        <f t="shared" si="286"/>
        <v>18</v>
      </c>
      <c r="AJ2015" s="13">
        <f t="shared" si="287"/>
        <v>1</v>
      </c>
      <c r="AK2015" s="21">
        <v>1</v>
      </c>
      <c r="AM2015" t="s">
        <v>2154</v>
      </c>
      <c r="AN2015" t="str">
        <f t="shared" si="281"/>
        <v>R02</v>
      </c>
      <c r="AO2015" s="20" t="str">
        <f t="shared" si="282"/>
        <v>FINES_R02</v>
      </c>
      <c r="AP2015" s="25">
        <f t="shared" si="288"/>
        <v>0.46975338459014893</v>
      </c>
      <c r="AQ2015" s="24" t="str">
        <f>+IFERROR(VLOOKUP(Y2015,#REF!,2,FALSE),"-")</f>
        <v>-</v>
      </c>
      <c r="AR2015" s="13" t="s">
        <v>2393</v>
      </c>
      <c r="AS2015" t="s">
        <v>2398</v>
      </c>
      <c r="AT2015" t="str">
        <f t="shared" si="289"/>
        <v>Aguapey - e/ Aguapey y Manuel Corvalan - Lanus Monte Chingolo</v>
      </c>
    </row>
    <row r="2016" spans="1:46" ht="15.75" thickBot="1" x14ac:dyDescent="0.3">
      <c r="A2016" s="47">
        <v>2</v>
      </c>
      <c r="B2016" s="47" t="s">
        <v>1794</v>
      </c>
      <c r="C2016" s="47" t="s">
        <v>2376</v>
      </c>
      <c r="D2016" s="47" t="s">
        <v>1827</v>
      </c>
      <c r="E2016" s="47" t="s">
        <v>445</v>
      </c>
      <c r="F2016" s="47" t="s">
        <v>11672</v>
      </c>
      <c r="G2016" s="47" t="s">
        <v>11673</v>
      </c>
      <c r="H2016" s="47" t="s">
        <v>11674</v>
      </c>
      <c r="I2016" s="47" t="s">
        <v>10769</v>
      </c>
      <c r="J2016" s="47" t="s">
        <v>11676</v>
      </c>
      <c r="K2016" s="47" t="s">
        <v>14802</v>
      </c>
      <c r="L2016" s="47">
        <v>0.38294035196304321</v>
      </c>
      <c r="M2016" s="47">
        <v>-34.684790007158</v>
      </c>
      <c r="N2016" s="47">
        <v>-58.408328023929002</v>
      </c>
      <c r="O2016" s="47" t="s">
        <v>17257</v>
      </c>
      <c r="P2016" s="47">
        <v>2</v>
      </c>
      <c r="Q2016">
        <v>36</v>
      </c>
      <c r="S2016" s="23" t="s">
        <v>2347</v>
      </c>
      <c r="T2016" t="str">
        <f t="shared" si="283"/>
        <v>02</v>
      </c>
      <c r="V2016" t="str">
        <f>+VLOOKUP(B2016,MARCO!E:E,1,FALSE)</f>
        <v>Lanús</v>
      </c>
      <c r="W2016" t="s">
        <v>134</v>
      </c>
      <c r="X2016" t="s">
        <v>134</v>
      </c>
      <c r="Y2016" t="str">
        <f t="shared" si="284"/>
        <v>R 2 - D 111 - 454 - 4439</v>
      </c>
      <c r="Z2016" t="s">
        <v>20</v>
      </c>
      <c r="AA2016" t="s">
        <v>2349</v>
      </c>
      <c r="AB2016" t="s">
        <v>21</v>
      </c>
      <c r="AD2016" t="str">
        <f t="shared" si="285"/>
        <v>Club Elevacion</v>
      </c>
      <c r="AE2016" t="s">
        <v>22</v>
      </c>
      <c r="AF2016" t="s">
        <v>23</v>
      </c>
      <c r="AG2016" t="s">
        <v>26</v>
      </c>
      <c r="AH2016" t="s">
        <v>2348</v>
      </c>
      <c r="AI2016" s="13">
        <f t="shared" si="286"/>
        <v>36</v>
      </c>
      <c r="AJ2016" s="13">
        <f t="shared" si="287"/>
        <v>2</v>
      </c>
      <c r="AK2016" s="21">
        <v>1</v>
      </c>
      <c r="AM2016" t="s">
        <v>2154</v>
      </c>
      <c r="AN2016" t="str">
        <f t="shared" si="281"/>
        <v>R02</v>
      </c>
      <c r="AO2016" s="20" t="str">
        <f t="shared" si="282"/>
        <v>FINES_R02</v>
      </c>
      <c r="AP2016" s="25">
        <f t="shared" si="288"/>
        <v>0.38294035196304321</v>
      </c>
      <c r="AQ2016" s="24" t="str">
        <f>+IFERROR(VLOOKUP(Y2016,#REF!,2,FALSE),"-")</f>
        <v>-</v>
      </c>
      <c r="AR2016" s="13" t="s">
        <v>2393</v>
      </c>
      <c r="AS2016" t="s">
        <v>2397</v>
      </c>
      <c r="AT2016" t="str">
        <f t="shared" si="289"/>
        <v>Honduras - 2056 e/ Pilcomayo y Av. Pres. Bernardino Rivadavia - Lanus Valentin Alsina</v>
      </c>
    </row>
    <row r="2017" spans="1:46" ht="15.75" thickBot="1" x14ac:dyDescent="0.3">
      <c r="A2017" s="47">
        <v>2</v>
      </c>
      <c r="B2017" s="47" t="s">
        <v>1794</v>
      </c>
      <c r="C2017" s="47" t="s">
        <v>2369</v>
      </c>
      <c r="D2017" s="47" t="s">
        <v>1825</v>
      </c>
      <c r="E2017" s="47" t="s">
        <v>91</v>
      </c>
      <c r="F2017" s="47" t="s">
        <v>11679</v>
      </c>
      <c r="G2017" s="47" t="s">
        <v>5411</v>
      </c>
      <c r="H2017" s="47" t="s">
        <v>11680</v>
      </c>
      <c r="I2017" s="47" t="s">
        <v>10769</v>
      </c>
      <c r="J2017" s="47" t="s">
        <v>5411</v>
      </c>
      <c r="K2017" s="47" t="s">
        <v>14803</v>
      </c>
      <c r="L2017" s="47">
        <v>0.35319814085960388</v>
      </c>
      <c r="M2017" s="47">
        <v>-34.699759918590999</v>
      </c>
      <c r="N2017" s="47">
        <v>-58.417296911784</v>
      </c>
      <c r="O2017" s="47" t="s">
        <v>17258</v>
      </c>
      <c r="P2017" s="47">
        <v>1</v>
      </c>
      <c r="Q2017">
        <v>19</v>
      </c>
      <c r="S2017" s="23" t="s">
        <v>2347</v>
      </c>
      <c r="T2017" t="str">
        <f t="shared" si="283"/>
        <v>02</v>
      </c>
      <c r="V2017" t="str">
        <f>+VLOOKUP(B2017,MARCO!E:E,1,FALSE)</f>
        <v>Lanús</v>
      </c>
      <c r="W2017" t="s">
        <v>134</v>
      </c>
      <c r="X2017" t="s">
        <v>134</v>
      </c>
      <c r="Y2017" t="str">
        <f t="shared" si="284"/>
        <v>R 2 - D 111 - 452 - 0399</v>
      </c>
      <c r="Z2017" t="s">
        <v>20</v>
      </c>
      <c r="AA2017" t="s">
        <v>2349</v>
      </c>
      <c r="AB2017" t="s">
        <v>21</v>
      </c>
      <c r="AD2017" t="str">
        <f t="shared" si="285"/>
        <v>Biblioteca 25 De Mayo Isauro Arancibia</v>
      </c>
      <c r="AE2017" t="s">
        <v>22</v>
      </c>
      <c r="AF2017" t="s">
        <v>23</v>
      </c>
      <c r="AG2017" t="s">
        <v>26</v>
      </c>
      <c r="AH2017" t="s">
        <v>2348</v>
      </c>
      <c r="AI2017" s="13">
        <f t="shared" si="286"/>
        <v>19</v>
      </c>
      <c r="AJ2017" s="13">
        <f t="shared" si="287"/>
        <v>1</v>
      </c>
      <c r="AK2017" s="21">
        <v>1</v>
      </c>
      <c r="AM2017" t="s">
        <v>2154</v>
      </c>
      <c r="AN2017" t="str">
        <f t="shared" si="281"/>
        <v>R02</v>
      </c>
      <c r="AO2017" s="20" t="str">
        <f t="shared" si="282"/>
        <v>FINES_R02</v>
      </c>
      <c r="AP2017" s="25">
        <f t="shared" si="288"/>
        <v>0.35319814085960388</v>
      </c>
      <c r="AQ2017" s="24" t="str">
        <f>+IFERROR(VLOOKUP(Y2017,#REF!,2,FALSE),"-")</f>
        <v>-</v>
      </c>
      <c r="AR2017" s="13" t="s">
        <v>2393</v>
      </c>
      <c r="AS2017" t="s">
        <v>2397</v>
      </c>
      <c r="AT2017" t="str">
        <f t="shared" si="289"/>
        <v>Enrique Fernandez - 3168 e/ B. Plaul y Aristobulo Del Valle - Lanus Lanus Oeste</v>
      </c>
    </row>
    <row r="2018" spans="1:46" ht="15.75" thickBot="1" x14ac:dyDescent="0.3">
      <c r="A2018" s="47">
        <v>2</v>
      </c>
      <c r="B2018" s="47" t="s">
        <v>245</v>
      </c>
      <c r="C2018" s="47" t="s">
        <v>5433</v>
      </c>
      <c r="D2018" s="47" t="s">
        <v>277</v>
      </c>
      <c r="E2018" s="47" t="s">
        <v>278</v>
      </c>
      <c r="F2018" s="47" t="s">
        <v>11682</v>
      </c>
      <c r="G2018" s="47" t="s">
        <v>11683</v>
      </c>
      <c r="H2018" s="47" t="s">
        <v>11684</v>
      </c>
      <c r="I2018" s="47" t="s">
        <v>10769</v>
      </c>
      <c r="J2018" s="47"/>
      <c r="K2018" s="47" t="s">
        <v>14804</v>
      </c>
      <c r="L2018" s="47">
        <v>0.93702661991119385</v>
      </c>
      <c r="M2018" s="47">
        <v>-34.6505078</v>
      </c>
      <c r="N2018" s="47">
        <v>-58.356617399999998</v>
      </c>
      <c r="O2018" s="47" t="s">
        <v>17259</v>
      </c>
      <c r="P2018" s="47">
        <v>1</v>
      </c>
      <c r="Q2018">
        <v>17</v>
      </c>
      <c r="S2018" s="23" t="s">
        <v>2347</v>
      </c>
      <c r="T2018" t="str">
        <f t="shared" si="283"/>
        <v>02</v>
      </c>
      <c r="V2018" t="str">
        <f>+VLOOKUP(B2018,MARCO!E:E,1,FALSE)</f>
        <v>Avellaneda</v>
      </c>
      <c r="W2018" t="s">
        <v>134</v>
      </c>
      <c r="X2018" t="s">
        <v>134</v>
      </c>
      <c r="Y2018" t="str">
        <f t="shared" si="284"/>
        <v>R 2 - D 5 - 458 - 2913</v>
      </c>
      <c r="Z2018" t="s">
        <v>20</v>
      </c>
      <c r="AA2018" t="s">
        <v>2349</v>
      </c>
      <c r="AB2018" t="s">
        <v>21</v>
      </c>
      <c r="AD2018" t="str">
        <f t="shared" si="285"/>
        <v>Club 1ro De Marzo</v>
      </c>
      <c r="AE2018" t="s">
        <v>22</v>
      </c>
      <c r="AF2018" t="s">
        <v>23</v>
      </c>
      <c r="AG2018" t="s">
        <v>26</v>
      </c>
      <c r="AH2018" t="s">
        <v>2348</v>
      </c>
      <c r="AI2018" s="13">
        <f t="shared" si="286"/>
        <v>17</v>
      </c>
      <c r="AJ2018" s="13">
        <f t="shared" si="287"/>
        <v>1</v>
      </c>
      <c r="AK2018" s="21">
        <v>1</v>
      </c>
      <c r="AM2018" t="s">
        <v>2154</v>
      </c>
      <c r="AN2018" t="str">
        <f t="shared" si="281"/>
        <v>R02</v>
      </c>
      <c r="AO2018" s="20" t="str">
        <f t="shared" si="282"/>
        <v>FINES_R02</v>
      </c>
      <c r="AP2018" s="25">
        <f t="shared" si="288"/>
        <v>0.93702661991119385</v>
      </c>
      <c r="AQ2018" s="24" t="str">
        <f>+IFERROR(VLOOKUP(Y2018,#REF!,2,FALSE),"-")</f>
        <v>-</v>
      </c>
      <c r="AR2018" s="13" t="s">
        <v>2393</v>
      </c>
      <c r="AS2018" t="s">
        <v>2397</v>
      </c>
      <c r="AT2018" t="str">
        <f t="shared" si="289"/>
        <v>Manuel Estevez - 844 - Dock Sud Dock Sud</v>
      </c>
    </row>
    <row r="2019" spans="1:46" ht="15.75" thickBot="1" x14ac:dyDescent="0.3">
      <c r="A2019" s="47">
        <v>2</v>
      </c>
      <c r="B2019" s="47" t="s">
        <v>245</v>
      </c>
      <c r="C2019" s="47" t="s">
        <v>5433</v>
      </c>
      <c r="D2019" s="47" t="s">
        <v>277</v>
      </c>
      <c r="E2019" s="47" t="s">
        <v>278</v>
      </c>
      <c r="F2019" s="47" t="s">
        <v>11686</v>
      </c>
      <c r="G2019" s="47" t="s">
        <v>2175</v>
      </c>
      <c r="H2019" s="47" t="s">
        <v>11687</v>
      </c>
      <c r="I2019" s="47" t="s">
        <v>10769</v>
      </c>
      <c r="J2019" s="47"/>
      <c r="K2019" s="47" t="s">
        <v>14805</v>
      </c>
      <c r="L2019" s="47">
        <v>0.26617893576622009</v>
      </c>
      <c r="M2019" s="47">
        <v>-34.664737452643003</v>
      </c>
      <c r="N2019" s="47">
        <v>-58.403462315684003</v>
      </c>
      <c r="O2019" s="47" t="s">
        <v>17260</v>
      </c>
      <c r="P2019" s="47">
        <v>2</v>
      </c>
      <c r="Q2019">
        <v>57</v>
      </c>
      <c r="S2019" s="23" t="s">
        <v>2347</v>
      </c>
      <c r="T2019" t="str">
        <f t="shared" si="283"/>
        <v>02</v>
      </c>
      <c r="V2019" t="str">
        <f>+VLOOKUP(B2019,MARCO!E:E,1,FALSE)</f>
        <v>Avellaneda</v>
      </c>
      <c r="W2019" t="s">
        <v>134</v>
      </c>
      <c r="X2019" t="s">
        <v>134</v>
      </c>
      <c r="Y2019" t="str">
        <f t="shared" si="284"/>
        <v>R 2 - D 5 - 458 - 4562</v>
      </c>
      <c r="Z2019" t="s">
        <v>20</v>
      </c>
      <c r="AA2019" t="s">
        <v>2349</v>
      </c>
      <c r="AB2019" t="s">
        <v>21</v>
      </c>
      <c r="AD2019" t="str">
        <f t="shared" si="285"/>
        <v>Agrupación Juvenil</v>
      </c>
      <c r="AE2019" t="s">
        <v>22</v>
      </c>
      <c r="AF2019" t="s">
        <v>23</v>
      </c>
      <c r="AG2019" t="s">
        <v>26</v>
      </c>
      <c r="AH2019" t="s">
        <v>2348</v>
      </c>
      <c r="AI2019" s="13">
        <f t="shared" si="286"/>
        <v>57</v>
      </c>
      <c r="AJ2019" s="13">
        <f t="shared" si="287"/>
        <v>2</v>
      </c>
      <c r="AK2019" s="21">
        <v>1</v>
      </c>
      <c r="AM2019" t="s">
        <v>2154</v>
      </c>
      <c r="AN2019" t="str">
        <f t="shared" si="281"/>
        <v>R02</v>
      </c>
      <c r="AO2019" s="20" t="str">
        <f t="shared" si="282"/>
        <v>FINES_R02</v>
      </c>
      <c r="AP2019" s="25">
        <f t="shared" si="288"/>
        <v>0.26617893576622009</v>
      </c>
      <c r="AQ2019" s="24" t="str">
        <f>+IFERROR(VLOOKUP(Y2019,#REF!,2,FALSE),"-")</f>
        <v>-</v>
      </c>
      <c r="AR2019" s="13" t="s">
        <v>2393</v>
      </c>
      <c r="AS2019" t="s">
        <v>2397</v>
      </c>
      <c r="AT2019" t="str">
        <f t="shared" si="289"/>
        <v>Choele Choel - 1905 - Avellaneda Piñeyro</v>
      </c>
    </row>
    <row r="2020" spans="1:46" ht="15.75" thickBot="1" x14ac:dyDescent="0.3">
      <c r="A2020" s="47">
        <v>2</v>
      </c>
      <c r="B2020" s="47" t="s">
        <v>245</v>
      </c>
      <c r="C2020" s="47" t="s">
        <v>5433</v>
      </c>
      <c r="D2020" s="47" t="s">
        <v>277</v>
      </c>
      <c r="E2020" s="47" t="s">
        <v>278</v>
      </c>
      <c r="F2020" s="47" t="s">
        <v>11692</v>
      </c>
      <c r="G2020" s="47" t="s">
        <v>1951</v>
      </c>
      <c r="H2020" s="47" t="s">
        <v>11693</v>
      </c>
      <c r="I2020" s="47" t="s">
        <v>10769</v>
      </c>
      <c r="J2020" s="47" t="s">
        <v>5447</v>
      </c>
      <c r="K2020" s="47" t="s">
        <v>14806</v>
      </c>
      <c r="L2020" s="47"/>
      <c r="M2020" s="47">
        <v>-34.667664035698742</v>
      </c>
      <c r="N2020" s="47">
        <v>-58.31350040448541</v>
      </c>
      <c r="O2020" s="47" t="s">
        <v>17261</v>
      </c>
      <c r="P2020" s="47">
        <v>1</v>
      </c>
      <c r="Q2020">
        <v>22</v>
      </c>
      <c r="S2020" s="23" t="s">
        <v>2347</v>
      </c>
      <c r="T2020" t="str">
        <f t="shared" si="283"/>
        <v>02</v>
      </c>
      <c r="V2020" t="str">
        <f>+VLOOKUP(B2020,MARCO!E:E,1,FALSE)</f>
        <v>Avellaneda</v>
      </c>
      <c r="W2020" t="s">
        <v>134</v>
      </c>
      <c r="X2020" t="s">
        <v>134</v>
      </c>
      <c r="Y2020" t="str">
        <f t="shared" si="284"/>
        <v>R 2 - D 5 - 458 - 4631</v>
      </c>
      <c r="Z2020" t="s">
        <v>20</v>
      </c>
      <c r="AA2020" t="s">
        <v>2349</v>
      </c>
      <c r="AB2020" t="s">
        <v>21</v>
      </c>
      <c r="AD2020" t="str">
        <f t="shared" si="285"/>
        <v>La Costa</v>
      </c>
      <c r="AE2020" t="s">
        <v>22</v>
      </c>
      <c r="AF2020" t="s">
        <v>23</v>
      </c>
      <c r="AG2020" t="s">
        <v>26</v>
      </c>
      <c r="AH2020" t="s">
        <v>2348</v>
      </c>
      <c r="AI2020" s="13">
        <f t="shared" si="286"/>
        <v>22</v>
      </c>
      <c r="AJ2020" s="13">
        <f t="shared" si="287"/>
        <v>1</v>
      </c>
      <c r="AK2020" s="21">
        <v>1</v>
      </c>
      <c r="AM2020" t="s">
        <v>2154</v>
      </c>
      <c r="AN2020" t="str">
        <f t="shared" si="281"/>
        <v>R02</v>
      </c>
      <c r="AO2020" s="20" t="str">
        <f t="shared" si="282"/>
        <v>FINES_R02</v>
      </c>
      <c r="AP2020" s="25">
        <f t="shared" si="288"/>
        <v>0</v>
      </c>
      <c r="AQ2020" s="24" t="str">
        <f>+IFERROR(VLOOKUP(Y2020,#REF!,2,FALSE),"-")</f>
        <v>-</v>
      </c>
      <c r="AR2020" s="13" t="s">
        <v>2393</v>
      </c>
      <c r="AS2020" t="s">
        <v>2397</v>
      </c>
      <c r="AT2020" t="str">
        <f t="shared" si="289"/>
        <v>El Ceibal - 0 e/ Juan B Justo y Nicaragua - Villa Dominico</v>
      </c>
    </row>
    <row r="2021" spans="1:46" ht="15.75" thickBot="1" x14ac:dyDescent="0.3">
      <c r="A2021" s="47">
        <v>2</v>
      </c>
      <c r="B2021" s="47" t="s">
        <v>245</v>
      </c>
      <c r="C2021" s="47" t="s">
        <v>5433</v>
      </c>
      <c r="D2021" s="47" t="s">
        <v>277</v>
      </c>
      <c r="E2021" s="47" t="s">
        <v>278</v>
      </c>
      <c r="F2021" s="47" t="s">
        <v>11695</v>
      </c>
      <c r="G2021" s="47" t="s">
        <v>6243</v>
      </c>
      <c r="H2021" s="47" t="s">
        <v>11696</v>
      </c>
      <c r="I2021" s="47" t="s">
        <v>10769</v>
      </c>
      <c r="J2021" s="47" t="s">
        <v>5447</v>
      </c>
      <c r="K2021" s="47" t="s">
        <v>14807</v>
      </c>
      <c r="L2021" s="47">
        <v>0.23682361841201779</v>
      </c>
      <c r="M2021" s="47">
        <v>-34.757762800000002</v>
      </c>
      <c r="N2021" s="47">
        <v>-58.421570600000003</v>
      </c>
      <c r="O2021" s="47" t="s">
        <v>17262</v>
      </c>
      <c r="P2021" s="47">
        <v>1</v>
      </c>
      <c r="Q2021">
        <v>37</v>
      </c>
      <c r="S2021" s="23" t="s">
        <v>2347</v>
      </c>
      <c r="T2021" t="str">
        <f t="shared" si="283"/>
        <v>02</v>
      </c>
      <c r="V2021" t="str">
        <f>+VLOOKUP(B2021,MARCO!E:E,1,FALSE)</f>
        <v>Avellaneda</v>
      </c>
      <c r="W2021" t="s">
        <v>134</v>
      </c>
      <c r="X2021" t="s">
        <v>134</v>
      </c>
      <c r="Y2021" t="str">
        <f t="shared" si="284"/>
        <v>R 2 - D 5 - 458 - 4632</v>
      </c>
      <c r="Z2021" t="s">
        <v>20</v>
      </c>
      <c r="AA2021" t="s">
        <v>2349</v>
      </c>
      <c r="AB2021" t="s">
        <v>21</v>
      </c>
      <c r="AD2021" t="str">
        <f t="shared" si="285"/>
        <v>Sum Eva Peron</v>
      </c>
      <c r="AE2021" t="s">
        <v>22</v>
      </c>
      <c r="AF2021" t="s">
        <v>23</v>
      </c>
      <c r="AG2021" t="s">
        <v>26</v>
      </c>
      <c r="AH2021" t="s">
        <v>2348</v>
      </c>
      <c r="AI2021" s="13">
        <f t="shared" si="286"/>
        <v>37</v>
      </c>
      <c r="AJ2021" s="13">
        <f t="shared" si="287"/>
        <v>1</v>
      </c>
      <c r="AK2021" s="21">
        <v>1</v>
      </c>
      <c r="AM2021" t="s">
        <v>2154</v>
      </c>
      <c r="AN2021" t="str">
        <f t="shared" si="281"/>
        <v>R02</v>
      </c>
      <c r="AO2021" s="20" t="str">
        <f t="shared" si="282"/>
        <v>FINES_R02</v>
      </c>
      <c r="AP2021" s="25">
        <f t="shared" si="288"/>
        <v>0.23682361841201779</v>
      </c>
      <c r="AQ2021" s="24" t="str">
        <f>+IFERROR(VLOOKUP(Y2021,#REF!,2,FALSE),"-")</f>
        <v>-</v>
      </c>
      <c r="AR2021" s="13" t="s">
        <v>2393</v>
      </c>
      <c r="AS2021" t="s">
        <v>2397</v>
      </c>
      <c r="AT2021" t="str">
        <f t="shared" si="289"/>
        <v>Lomas De Zamora - 0 e/ Padre Luis Sanchez - Wilde Barrio Azul</v>
      </c>
    </row>
    <row r="2022" spans="1:46" ht="15.75" thickBot="1" x14ac:dyDescent="0.3">
      <c r="A2022" s="47">
        <v>2</v>
      </c>
      <c r="B2022" s="47" t="s">
        <v>5691</v>
      </c>
      <c r="C2022" s="47" t="s">
        <v>2385</v>
      </c>
      <c r="D2022" s="47" t="s">
        <v>998</v>
      </c>
      <c r="E2022" s="47" t="s">
        <v>999</v>
      </c>
      <c r="F2022" s="47" t="s">
        <v>11699</v>
      </c>
      <c r="G2022" s="47" t="s">
        <v>11700</v>
      </c>
      <c r="H2022" s="47" t="s">
        <v>11701</v>
      </c>
      <c r="I2022" s="47" t="s">
        <v>10769</v>
      </c>
      <c r="J2022" s="47" t="s">
        <v>5825</v>
      </c>
      <c r="K2022" s="47" t="s">
        <v>14808</v>
      </c>
      <c r="L2022" s="47">
        <v>0.88166224956512451</v>
      </c>
      <c r="M2022" s="47">
        <v>-34.705381786779</v>
      </c>
      <c r="N2022" s="47">
        <v>-58.441734099035003</v>
      </c>
      <c r="O2022" s="47" t="s">
        <v>17263</v>
      </c>
      <c r="P2022" s="47">
        <v>2</v>
      </c>
      <c r="Q2022">
        <v>28</v>
      </c>
      <c r="S2022" s="23" t="s">
        <v>2347</v>
      </c>
      <c r="T2022" t="str">
        <f t="shared" si="283"/>
        <v>02</v>
      </c>
      <c r="V2022" t="str">
        <f>+VLOOKUP(B2022,MARCO!E:E,1,FALSE)</f>
        <v>Lomas de Zamora</v>
      </c>
      <c r="W2022" t="s">
        <v>134</v>
      </c>
      <c r="X2022" t="s">
        <v>134</v>
      </c>
      <c r="Y2022" t="str">
        <f t="shared" si="284"/>
        <v>R 2 - D 62 - 455 - 1782</v>
      </c>
      <c r="Z2022" t="s">
        <v>20</v>
      </c>
      <c r="AA2022" t="s">
        <v>2349</v>
      </c>
      <c r="AB2022" t="s">
        <v>21</v>
      </c>
      <c r="AD2022" t="str">
        <f t="shared" si="285"/>
        <v>Centro Comunitario Denise</v>
      </c>
      <c r="AE2022" t="s">
        <v>22</v>
      </c>
      <c r="AF2022" t="s">
        <v>23</v>
      </c>
      <c r="AG2022" t="s">
        <v>26</v>
      </c>
      <c r="AH2022" t="s">
        <v>2348</v>
      </c>
      <c r="AI2022" s="13">
        <f t="shared" si="286"/>
        <v>28</v>
      </c>
      <c r="AJ2022" s="13">
        <f t="shared" si="287"/>
        <v>2</v>
      </c>
      <c r="AK2022" s="21">
        <v>1</v>
      </c>
      <c r="AM2022" t="s">
        <v>2154</v>
      </c>
      <c r="AN2022" t="str">
        <f t="shared" si="281"/>
        <v>R02</v>
      </c>
      <c r="AO2022" s="20" t="str">
        <f t="shared" si="282"/>
        <v>FINES_R02</v>
      </c>
      <c r="AP2022" s="25">
        <f t="shared" si="288"/>
        <v>0.88166224956512451</v>
      </c>
      <c r="AQ2022" s="24" t="str">
        <f>+IFERROR(VLOOKUP(Y2022,#REF!,2,FALSE),"-")</f>
        <v>-</v>
      </c>
      <c r="AR2022" s="13" t="s">
        <v>2393</v>
      </c>
      <c r="AS2022" t="s">
        <v>2397</v>
      </c>
      <c r="AT2022" t="str">
        <f t="shared" si="289"/>
        <v>Campana - 402 e/ Plumerillo y Mario Bravo - Lomas De Zamora Fiorito</v>
      </c>
    </row>
    <row r="2023" spans="1:46" ht="15.75" thickBot="1" x14ac:dyDescent="0.3">
      <c r="A2023" s="47">
        <v>2</v>
      </c>
      <c r="B2023" s="47" t="s">
        <v>5691</v>
      </c>
      <c r="C2023" s="47" t="s">
        <v>2369</v>
      </c>
      <c r="D2023" s="47" t="s">
        <v>994</v>
      </c>
      <c r="E2023" s="47" t="s">
        <v>91</v>
      </c>
      <c r="F2023" s="47" t="s">
        <v>11704</v>
      </c>
      <c r="G2023" s="47" t="s">
        <v>11705</v>
      </c>
      <c r="H2023" s="47" t="s">
        <v>11706</v>
      </c>
      <c r="I2023" s="47" t="s">
        <v>10769</v>
      </c>
      <c r="J2023" s="47" t="s">
        <v>2564</v>
      </c>
      <c r="K2023" s="47" t="s">
        <v>14809</v>
      </c>
      <c r="L2023" s="47">
        <v>0.1590082794427872</v>
      </c>
      <c r="M2023" s="47">
        <v>-34.748646698309003</v>
      </c>
      <c r="N2023" s="47">
        <v>-58.407599385086002</v>
      </c>
      <c r="O2023" s="47" t="s">
        <v>17264</v>
      </c>
      <c r="P2023" s="47">
        <v>1</v>
      </c>
      <c r="Q2023">
        <v>24</v>
      </c>
      <c r="S2023" s="23" t="s">
        <v>2347</v>
      </c>
      <c r="T2023" t="str">
        <f t="shared" si="283"/>
        <v>02</v>
      </c>
      <c r="V2023" t="str">
        <f>+VLOOKUP(B2023,MARCO!E:E,1,FALSE)</f>
        <v>Lomas de Zamora</v>
      </c>
      <c r="W2023" t="s">
        <v>134</v>
      </c>
      <c r="X2023" t="s">
        <v>134</v>
      </c>
      <c r="Y2023" t="str">
        <f t="shared" si="284"/>
        <v>R 2 - D 62 - 452 - 4657</v>
      </c>
      <c r="Z2023" t="s">
        <v>20</v>
      </c>
      <c r="AA2023" t="s">
        <v>2349</v>
      </c>
      <c r="AB2023" t="s">
        <v>21</v>
      </c>
      <c r="AD2023" t="str">
        <f t="shared" si="285"/>
        <v>Local Laprida</v>
      </c>
      <c r="AE2023" t="s">
        <v>22</v>
      </c>
      <c r="AF2023" t="s">
        <v>23</v>
      </c>
      <c r="AG2023" t="s">
        <v>26</v>
      </c>
      <c r="AH2023" t="s">
        <v>2348</v>
      </c>
      <c r="AI2023" s="13">
        <f t="shared" si="286"/>
        <v>24</v>
      </c>
      <c r="AJ2023" s="13">
        <f t="shared" si="287"/>
        <v>1</v>
      </c>
      <c r="AK2023" s="21">
        <v>1</v>
      </c>
      <c r="AM2023" t="s">
        <v>2154</v>
      </c>
      <c r="AN2023" t="str">
        <f t="shared" si="281"/>
        <v>R02</v>
      </c>
      <c r="AO2023" s="20" t="str">
        <f t="shared" si="282"/>
        <v>FINES_R02</v>
      </c>
      <c r="AP2023" s="25">
        <f t="shared" si="288"/>
        <v>0.1590082794427872</v>
      </c>
      <c r="AQ2023" s="24" t="str">
        <f>+IFERROR(VLOOKUP(Y2023,#REF!,2,FALSE),"-")</f>
        <v>-</v>
      </c>
      <c r="AR2023" s="13" t="s">
        <v>2393</v>
      </c>
      <c r="AS2023" t="s">
        <v>2398</v>
      </c>
      <c r="AT2023" t="str">
        <f t="shared" si="289"/>
        <v>Laprida - 867 e/ Carlos Croce y General Carlos María De Alvear - Lomas De Zamora Lomas De Zamora</v>
      </c>
    </row>
    <row r="2024" spans="1:46" ht="15.75" thickBot="1" x14ac:dyDescent="0.3">
      <c r="A2024" s="47">
        <v>2</v>
      </c>
      <c r="B2024" s="47" t="s">
        <v>5691</v>
      </c>
      <c r="C2024" s="47" t="s">
        <v>2385</v>
      </c>
      <c r="D2024" s="47" t="s">
        <v>998</v>
      </c>
      <c r="E2024" s="47" t="s">
        <v>999</v>
      </c>
      <c r="F2024" s="47" t="s">
        <v>11709</v>
      </c>
      <c r="G2024" s="47" t="s">
        <v>11710</v>
      </c>
      <c r="H2024" s="47" t="s">
        <v>11711</v>
      </c>
      <c r="I2024" s="47" t="s">
        <v>10769</v>
      </c>
      <c r="J2024" s="47" t="s">
        <v>5768</v>
      </c>
      <c r="K2024" s="47" t="s">
        <v>14810</v>
      </c>
      <c r="L2024" s="47">
        <v>0.90072238445281982</v>
      </c>
      <c r="M2024" s="47">
        <v>-34.714206300000001</v>
      </c>
      <c r="N2024" s="47">
        <v>-58.4373924</v>
      </c>
      <c r="O2024" s="47" t="s">
        <v>17265</v>
      </c>
      <c r="P2024" s="47">
        <v>1</v>
      </c>
      <c r="Q2024">
        <v>24</v>
      </c>
      <c r="S2024" s="23" t="s">
        <v>2347</v>
      </c>
      <c r="T2024" t="str">
        <f t="shared" si="283"/>
        <v>02</v>
      </c>
      <c r="V2024" t="str">
        <f>+VLOOKUP(B2024,MARCO!E:E,1,FALSE)</f>
        <v>Lomas de Zamora</v>
      </c>
      <c r="W2024" t="s">
        <v>134</v>
      </c>
      <c r="X2024" t="s">
        <v>134</v>
      </c>
      <c r="Y2024" t="str">
        <f t="shared" si="284"/>
        <v>R 2 - D 62 - 455 - 1409</v>
      </c>
      <c r="Z2024" t="s">
        <v>20</v>
      </c>
      <c r="AA2024" t="s">
        <v>2349</v>
      </c>
      <c r="AB2024" t="s">
        <v>21</v>
      </c>
      <c r="AD2024" t="str">
        <f t="shared" si="285"/>
        <v>Comedor Y Merendero Los Bajitos</v>
      </c>
      <c r="AE2024" t="s">
        <v>22</v>
      </c>
      <c r="AF2024" t="s">
        <v>23</v>
      </c>
      <c r="AG2024" t="s">
        <v>26</v>
      </c>
      <c r="AH2024" t="s">
        <v>2348</v>
      </c>
      <c r="AI2024" s="13">
        <f t="shared" si="286"/>
        <v>24</v>
      </c>
      <c r="AJ2024" s="13">
        <f t="shared" si="287"/>
        <v>1</v>
      </c>
      <c r="AK2024" s="21">
        <v>1</v>
      </c>
      <c r="AM2024" t="s">
        <v>2154</v>
      </c>
      <c r="AN2024" t="str">
        <f t="shared" si="281"/>
        <v>R02</v>
      </c>
      <c r="AO2024" s="20" t="str">
        <f t="shared" si="282"/>
        <v>FINES_R02</v>
      </c>
      <c r="AP2024" s="25">
        <f t="shared" si="288"/>
        <v>0.90072238445281982</v>
      </c>
      <c r="AQ2024" s="24" t="str">
        <f>+IFERROR(VLOOKUP(Y2024,#REF!,2,FALSE),"-")</f>
        <v>-</v>
      </c>
      <c r="AR2024" s="13" t="s">
        <v>2393</v>
      </c>
      <c r="AS2024" t="s">
        <v>2398</v>
      </c>
      <c r="AT2024" t="str">
        <f t="shared" si="289"/>
        <v>Plumerillo - 1477 e/ Julio Frias y Gral Paz - Lomas De Zamora Fiorito</v>
      </c>
    </row>
    <row r="2025" spans="1:46" ht="15.75" thickBot="1" x14ac:dyDescent="0.3">
      <c r="A2025" s="47">
        <v>2</v>
      </c>
      <c r="B2025" s="47" t="s">
        <v>5691</v>
      </c>
      <c r="C2025" s="47" t="s">
        <v>2497</v>
      </c>
      <c r="D2025" s="47" t="s">
        <v>1006</v>
      </c>
      <c r="E2025" s="47" t="s">
        <v>1007</v>
      </c>
      <c r="F2025" s="47" t="s">
        <v>11716</v>
      </c>
      <c r="G2025" s="47" t="s">
        <v>6803</v>
      </c>
      <c r="H2025" s="47" t="s">
        <v>11717</v>
      </c>
      <c r="I2025" s="47" t="s">
        <v>10769</v>
      </c>
      <c r="J2025" s="47" t="s">
        <v>5779</v>
      </c>
      <c r="K2025" s="47" t="s">
        <v>14811</v>
      </c>
      <c r="L2025" s="47">
        <v>0.74517190456390381</v>
      </c>
      <c r="M2025" s="47">
        <v>-34.736551402480004</v>
      </c>
      <c r="N2025" s="47">
        <v>-58.441587918643997</v>
      </c>
      <c r="O2025" s="47" t="s">
        <v>17266</v>
      </c>
      <c r="P2025" s="47">
        <v>2</v>
      </c>
      <c r="Q2025">
        <v>23</v>
      </c>
      <c r="S2025" s="23" t="s">
        <v>2347</v>
      </c>
      <c r="T2025" t="str">
        <f t="shared" si="283"/>
        <v>02</v>
      </c>
      <c r="V2025" t="str">
        <f>+VLOOKUP(B2025,MARCO!E:E,1,FALSE)</f>
        <v>Lomas de Zamora</v>
      </c>
      <c r="W2025" t="s">
        <v>134</v>
      </c>
      <c r="X2025" t="s">
        <v>134</v>
      </c>
      <c r="Y2025" t="str">
        <f t="shared" si="284"/>
        <v>R 2 - D 62 - 462 - 1407</v>
      </c>
      <c r="Z2025" t="s">
        <v>20</v>
      </c>
      <c r="AA2025" t="s">
        <v>2349</v>
      </c>
      <c r="AB2025" t="s">
        <v>21</v>
      </c>
      <c r="AD2025" t="str">
        <f t="shared" si="285"/>
        <v>Barrios De Pie</v>
      </c>
      <c r="AE2025" t="s">
        <v>22</v>
      </c>
      <c r="AF2025" t="s">
        <v>23</v>
      </c>
      <c r="AG2025" t="s">
        <v>26</v>
      </c>
      <c r="AH2025" t="s">
        <v>2348</v>
      </c>
      <c r="AI2025" s="13">
        <f t="shared" si="286"/>
        <v>23</v>
      </c>
      <c r="AJ2025" s="13">
        <f t="shared" si="287"/>
        <v>2</v>
      </c>
      <c r="AK2025" s="21">
        <v>1</v>
      </c>
      <c r="AM2025" t="s">
        <v>2154</v>
      </c>
      <c r="AN2025" t="str">
        <f t="shared" si="281"/>
        <v>R02</v>
      </c>
      <c r="AO2025" s="20" t="str">
        <f t="shared" si="282"/>
        <v>FINES_R02</v>
      </c>
      <c r="AP2025" s="25">
        <f t="shared" si="288"/>
        <v>0.74517190456390381</v>
      </c>
      <c r="AQ2025" s="24" t="str">
        <f>+IFERROR(VLOOKUP(Y2025,#REF!,2,FALSE),"-")</f>
        <v>-</v>
      </c>
      <c r="AR2025" s="13" t="s">
        <v>2393</v>
      </c>
      <c r="AS2025" t="s">
        <v>2398</v>
      </c>
      <c r="AT2025" t="str">
        <f t="shared" si="289"/>
        <v>Rawson - 1866 e/ Montiel y Guamini - Lomas De Zamora Ingeniero Budge</v>
      </c>
    </row>
    <row r="2026" spans="1:46" ht="15.75" thickBot="1" x14ac:dyDescent="0.3">
      <c r="A2026" s="47">
        <v>2</v>
      </c>
      <c r="B2026" s="47" t="s">
        <v>5691</v>
      </c>
      <c r="C2026" s="47" t="s">
        <v>2420</v>
      </c>
      <c r="D2026" s="47" t="s">
        <v>1004</v>
      </c>
      <c r="E2026" s="47" t="s">
        <v>1005</v>
      </c>
      <c r="F2026" s="47" t="s">
        <v>11720</v>
      </c>
      <c r="G2026" s="47" t="s">
        <v>11721</v>
      </c>
      <c r="H2026" s="47" t="s">
        <v>11722</v>
      </c>
      <c r="I2026" s="47" t="s">
        <v>10769</v>
      </c>
      <c r="J2026" s="47" t="s">
        <v>5825</v>
      </c>
      <c r="K2026" s="47" t="s">
        <v>14812</v>
      </c>
      <c r="L2026" s="47">
        <v>0.1987812668085098</v>
      </c>
      <c r="M2026" s="47">
        <v>-34.791261261720003</v>
      </c>
      <c r="N2026" s="47">
        <v>-58.415028643367002</v>
      </c>
      <c r="O2026" s="47" t="s">
        <v>17267</v>
      </c>
      <c r="P2026" s="47">
        <v>1</v>
      </c>
      <c r="Q2026">
        <v>25</v>
      </c>
      <c r="S2026" s="23" t="s">
        <v>2347</v>
      </c>
      <c r="T2026" t="str">
        <f t="shared" si="283"/>
        <v>02</v>
      </c>
      <c r="V2026" t="str">
        <f>+VLOOKUP(B2026,MARCO!E:E,1,FALSE)</f>
        <v>Lomas de Zamora</v>
      </c>
      <c r="W2026" t="s">
        <v>134</v>
      </c>
      <c r="X2026" t="s">
        <v>134</v>
      </c>
      <c r="Y2026" t="str">
        <f t="shared" si="284"/>
        <v>R 2 - D 62 - 461 - 4008</v>
      </c>
      <c r="Z2026" t="s">
        <v>20</v>
      </c>
      <c r="AA2026" t="s">
        <v>2349</v>
      </c>
      <c r="AB2026" t="s">
        <v>21</v>
      </c>
      <c r="AD2026" t="str">
        <f t="shared" si="285"/>
        <v>Soc.de Fom. Oeste Turdera</v>
      </c>
      <c r="AE2026" t="s">
        <v>22</v>
      </c>
      <c r="AF2026" t="s">
        <v>23</v>
      </c>
      <c r="AG2026" t="s">
        <v>26</v>
      </c>
      <c r="AH2026" t="s">
        <v>2348</v>
      </c>
      <c r="AI2026" s="13">
        <f t="shared" si="286"/>
        <v>25</v>
      </c>
      <c r="AJ2026" s="13">
        <f t="shared" si="287"/>
        <v>1</v>
      </c>
      <c r="AK2026" s="21">
        <v>1</v>
      </c>
      <c r="AM2026" t="s">
        <v>2154</v>
      </c>
      <c r="AN2026" t="str">
        <f t="shared" si="281"/>
        <v>R02</v>
      </c>
      <c r="AO2026" s="20" t="str">
        <f t="shared" si="282"/>
        <v>FINES_R02</v>
      </c>
      <c r="AP2026" s="25">
        <f t="shared" si="288"/>
        <v>0.1987812668085098</v>
      </c>
      <c r="AQ2026" s="24" t="str">
        <f>+IFERROR(VLOOKUP(Y2026,#REF!,2,FALSE),"-")</f>
        <v>-</v>
      </c>
      <c r="AR2026" s="13" t="s">
        <v>2393</v>
      </c>
      <c r="AS2026" t="s">
        <v>2397</v>
      </c>
      <c r="AT2026" t="str">
        <f t="shared" si="289"/>
        <v>San Luis - 1235 - Lomas De Zamora Lomas De Zamora</v>
      </c>
    </row>
    <row r="2027" spans="1:46" ht="15.75" thickBot="1" x14ac:dyDescent="0.3">
      <c r="A2027" s="47">
        <v>2</v>
      </c>
      <c r="B2027" s="47" t="s">
        <v>5691</v>
      </c>
      <c r="C2027" s="47" t="s">
        <v>2385</v>
      </c>
      <c r="D2027" s="47" t="s">
        <v>998</v>
      </c>
      <c r="E2027" s="47" t="s">
        <v>999</v>
      </c>
      <c r="F2027" s="47" t="s">
        <v>11724</v>
      </c>
      <c r="G2027" s="47" t="s">
        <v>11700</v>
      </c>
      <c r="H2027" s="47" t="s">
        <v>11725</v>
      </c>
      <c r="I2027" s="47" t="s">
        <v>10769</v>
      </c>
      <c r="J2027" s="47" t="s">
        <v>5825</v>
      </c>
      <c r="K2027" s="47" t="s">
        <v>17268</v>
      </c>
      <c r="L2027" s="47">
        <v>0.88166224956512451</v>
      </c>
      <c r="M2027" s="47">
        <v>-34.705381786779</v>
      </c>
      <c r="N2027" s="47">
        <v>-58.441734099035003</v>
      </c>
      <c r="O2027" s="47" t="s">
        <v>17269</v>
      </c>
      <c r="P2027" s="47">
        <v>2</v>
      </c>
      <c r="Q2027">
        <v>22</v>
      </c>
      <c r="S2027" s="23" t="s">
        <v>2347</v>
      </c>
      <c r="T2027" t="str">
        <f t="shared" si="283"/>
        <v>02</v>
      </c>
      <c r="V2027" t="str">
        <f>+VLOOKUP(B2027,MARCO!E:E,1,FALSE)</f>
        <v>Lomas de Zamora</v>
      </c>
      <c r="W2027" t="s">
        <v>134</v>
      </c>
      <c r="X2027" t="s">
        <v>134</v>
      </c>
      <c r="Y2027" t="str">
        <f t="shared" si="284"/>
        <v>R 2 - D 62 - 455 - 2139</v>
      </c>
      <c r="Z2027" t="s">
        <v>20</v>
      </c>
      <c r="AA2027" t="s">
        <v>2349</v>
      </c>
      <c r="AB2027" t="s">
        <v>21</v>
      </c>
      <c r="AD2027" t="str">
        <f t="shared" si="285"/>
        <v>Centro Comunitario Denise</v>
      </c>
      <c r="AE2027" t="s">
        <v>22</v>
      </c>
      <c r="AF2027" t="s">
        <v>23</v>
      </c>
      <c r="AG2027" t="s">
        <v>26</v>
      </c>
      <c r="AH2027" t="s">
        <v>2348</v>
      </c>
      <c r="AI2027" s="13">
        <f t="shared" si="286"/>
        <v>22</v>
      </c>
      <c r="AJ2027" s="13">
        <f t="shared" si="287"/>
        <v>2</v>
      </c>
      <c r="AK2027" s="21">
        <v>1</v>
      </c>
      <c r="AM2027" t="s">
        <v>2154</v>
      </c>
      <c r="AN2027" t="str">
        <f t="shared" si="281"/>
        <v>R02</v>
      </c>
      <c r="AO2027" s="20" t="str">
        <f t="shared" si="282"/>
        <v>FINES_R02</v>
      </c>
      <c r="AP2027" s="25">
        <f t="shared" si="288"/>
        <v>0.88166224956512451</v>
      </c>
      <c r="AQ2027" s="24" t="str">
        <f>+IFERROR(VLOOKUP(Y2027,#REF!,2,FALSE),"-")</f>
        <v>-</v>
      </c>
      <c r="AR2027" s="13" t="s">
        <v>2393</v>
      </c>
      <c r="AS2027" t="s">
        <v>2398</v>
      </c>
      <c r="AT2027" t="str">
        <f t="shared" si="289"/>
        <v>Campana - 402 - Lomas De Zamora Fiorito</v>
      </c>
    </row>
    <row r="2028" spans="1:46" ht="15.75" thickBot="1" x14ac:dyDescent="0.3">
      <c r="A2028" s="47">
        <v>2</v>
      </c>
      <c r="B2028" s="47" t="s">
        <v>5691</v>
      </c>
      <c r="C2028" s="47" t="s">
        <v>2376</v>
      </c>
      <c r="D2028" s="47" t="s">
        <v>996</v>
      </c>
      <c r="E2028" s="47" t="s">
        <v>997</v>
      </c>
      <c r="F2028" s="47" t="s">
        <v>11729</v>
      </c>
      <c r="G2028" s="47" t="s">
        <v>11730</v>
      </c>
      <c r="H2028" s="47" t="s">
        <v>11731</v>
      </c>
      <c r="I2028" s="47" t="s">
        <v>10769</v>
      </c>
      <c r="J2028" s="47" t="s">
        <v>5763</v>
      </c>
      <c r="K2028" s="47" t="s">
        <v>14813</v>
      </c>
      <c r="L2028" s="47">
        <v>0.49151605367660522</v>
      </c>
      <c r="M2028" s="47">
        <v>-34.761382699999999</v>
      </c>
      <c r="N2028" s="47">
        <v>-58.442488500000003</v>
      </c>
      <c r="O2028" s="47" t="s">
        <v>17270</v>
      </c>
      <c r="P2028" s="47">
        <v>1</v>
      </c>
      <c r="Q2028">
        <v>16</v>
      </c>
      <c r="S2028" s="23" t="s">
        <v>2347</v>
      </c>
      <c r="T2028" t="str">
        <f t="shared" si="283"/>
        <v>02</v>
      </c>
      <c r="V2028" t="str">
        <f>+VLOOKUP(B2028,MARCO!E:E,1,FALSE)</f>
        <v>Lomas de Zamora</v>
      </c>
      <c r="W2028" t="s">
        <v>134</v>
      </c>
      <c r="X2028" t="s">
        <v>134</v>
      </c>
      <c r="Y2028" t="str">
        <f t="shared" si="284"/>
        <v>R 2 - D 62 - 454 - 3995</v>
      </c>
      <c r="Z2028" t="s">
        <v>20</v>
      </c>
      <c r="AA2028" t="s">
        <v>2349</v>
      </c>
      <c r="AB2028" t="s">
        <v>21</v>
      </c>
      <c r="AD2028" t="str">
        <f t="shared" si="285"/>
        <v>Peronismo 26 De Julio</v>
      </c>
      <c r="AE2028" t="s">
        <v>22</v>
      </c>
      <c r="AF2028" t="s">
        <v>23</v>
      </c>
      <c r="AG2028" t="s">
        <v>26</v>
      </c>
      <c r="AH2028" t="s">
        <v>2348</v>
      </c>
      <c r="AI2028" s="13">
        <f t="shared" si="286"/>
        <v>16</v>
      </c>
      <c r="AJ2028" s="13">
        <f t="shared" si="287"/>
        <v>1</v>
      </c>
      <c r="AK2028" s="21">
        <v>1</v>
      </c>
      <c r="AM2028" t="s">
        <v>2154</v>
      </c>
      <c r="AN2028" t="str">
        <f t="shared" si="281"/>
        <v>R02</v>
      </c>
      <c r="AO2028" s="20" t="str">
        <f t="shared" si="282"/>
        <v>FINES_R02</v>
      </c>
      <c r="AP2028" s="25">
        <f t="shared" si="288"/>
        <v>0.49151605367660522</v>
      </c>
      <c r="AQ2028" s="24" t="str">
        <f>+IFERROR(VLOOKUP(Y2028,#REF!,2,FALSE),"-")</f>
        <v>-</v>
      </c>
      <c r="AR2028" s="13" t="s">
        <v>2393</v>
      </c>
      <c r="AS2028" t="s">
        <v>2397</v>
      </c>
      <c r="AT2028" t="str">
        <f t="shared" si="289"/>
        <v>Homero - 676 - Lomas De Zamora Lomas De Zamora</v>
      </c>
    </row>
    <row r="2029" spans="1:46" ht="15.75" thickBot="1" x14ac:dyDescent="0.3">
      <c r="A2029" s="47">
        <v>2</v>
      </c>
      <c r="B2029" s="47" t="s">
        <v>5691</v>
      </c>
      <c r="C2029" s="47" t="s">
        <v>2369</v>
      </c>
      <c r="D2029" s="47" t="s">
        <v>994</v>
      </c>
      <c r="E2029" s="47" t="s">
        <v>91</v>
      </c>
      <c r="F2029" s="47" t="s">
        <v>11734</v>
      </c>
      <c r="G2029" s="47" t="s">
        <v>11735</v>
      </c>
      <c r="H2029" s="47" t="s">
        <v>11736</v>
      </c>
      <c r="I2029" s="47" t="s">
        <v>10769</v>
      </c>
      <c r="J2029" s="47" t="s">
        <v>11735</v>
      </c>
      <c r="K2029" s="47" t="s">
        <v>14814</v>
      </c>
      <c r="L2029" s="47">
        <v>9.1370686888694763E-2</v>
      </c>
      <c r="M2029" s="47">
        <v>-34.775172907288997</v>
      </c>
      <c r="N2029" s="47">
        <v>-58.388274907315001</v>
      </c>
      <c r="O2029" s="47" t="s">
        <v>17271</v>
      </c>
      <c r="P2029" s="47">
        <v>1</v>
      </c>
      <c r="Q2029">
        <v>22</v>
      </c>
      <c r="S2029" s="23" t="s">
        <v>2347</v>
      </c>
      <c r="T2029" t="str">
        <f t="shared" si="283"/>
        <v>02</v>
      </c>
      <c r="V2029" t="str">
        <f>+VLOOKUP(B2029,MARCO!E:E,1,FALSE)</f>
        <v>Lomas de Zamora</v>
      </c>
      <c r="W2029" t="s">
        <v>134</v>
      </c>
      <c r="X2029" t="s">
        <v>134</v>
      </c>
      <c r="Y2029" t="str">
        <f t="shared" si="284"/>
        <v>R 2 - D 62 - 452 - 4564</v>
      </c>
      <c r="Z2029" t="s">
        <v>20</v>
      </c>
      <c r="AA2029" t="s">
        <v>2349</v>
      </c>
      <c r="AB2029" t="s">
        <v>21</v>
      </c>
      <c r="AD2029" t="str">
        <f t="shared" si="285"/>
        <v>Centro Cultural Roberto Arlt</v>
      </c>
      <c r="AE2029" t="s">
        <v>22</v>
      </c>
      <c r="AF2029" t="s">
        <v>23</v>
      </c>
      <c r="AG2029" t="s">
        <v>26</v>
      </c>
      <c r="AH2029" t="s">
        <v>2348</v>
      </c>
      <c r="AI2029" s="13">
        <f t="shared" si="286"/>
        <v>22</v>
      </c>
      <c r="AJ2029" s="13">
        <f t="shared" si="287"/>
        <v>1</v>
      </c>
      <c r="AK2029" s="21">
        <v>1</v>
      </c>
      <c r="AM2029" t="s">
        <v>2154</v>
      </c>
      <c r="AN2029" t="str">
        <f t="shared" si="281"/>
        <v>R02</v>
      </c>
      <c r="AO2029" s="20" t="str">
        <f t="shared" si="282"/>
        <v>FINES_R02</v>
      </c>
      <c r="AP2029" s="25">
        <f t="shared" si="288"/>
        <v>9.1370686888694763E-2</v>
      </c>
      <c r="AQ2029" s="24" t="str">
        <f>+IFERROR(VLOOKUP(Y2029,#REF!,2,FALSE),"-")</f>
        <v>-</v>
      </c>
      <c r="AR2029" s="13" t="s">
        <v>2393</v>
      </c>
      <c r="AS2029" t="s">
        <v>2398</v>
      </c>
      <c r="AT2029" t="str">
        <f t="shared" si="289"/>
        <v>Eva Perón - 674 e/ Alzaga y Albarracín - Lomas De Zamora Temperley Oeste</v>
      </c>
    </row>
    <row r="2030" spans="1:46" ht="15.75" thickBot="1" x14ac:dyDescent="0.3">
      <c r="A2030" s="47">
        <v>2</v>
      </c>
      <c r="B2030" s="47" t="s">
        <v>5691</v>
      </c>
      <c r="C2030" s="47" t="s">
        <v>2420</v>
      </c>
      <c r="D2030" s="47" t="s">
        <v>1004</v>
      </c>
      <c r="E2030" s="47" t="s">
        <v>1005</v>
      </c>
      <c r="F2030" s="47" t="s">
        <v>11739</v>
      </c>
      <c r="G2030" s="47" t="s">
        <v>11740</v>
      </c>
      <c r="H2030" s="47" t="s">
        <v>11741</v>
      </c>
      <c r="I2030" s="47" t="s">
        <v>10769</v>
      </c>
      <c r="J2030" s="47" t="s">
        <v>5825</v>
      </c>
      <c r="K2030" s="47" t="s">
        <v>14815</v>
      </c>
      <c r="L2030" s="47">
        <v>0.76775228977203369</v>
      </c>
      <c r="M2030" s="47">
        <v>-34.739216334952999</v>
      </c>
      <c r="N2030" s="47">
        <v>-58.443539219594001</v>
      </c>
      <c r="O2030" s="47" t="s">
        <v>17272</v>
      </c>
      <c r="P2030" s="47">
        <v>1</v>
      </c>
      <c r="Q2030">
        <v>21</v>
      </c>
      <c r="S2030" s="23" t="s">
        <v>2347</v>
      </c>
      <c r="T2030" t="str">
        <f t="shared" si="283"/>
        <v>02</v>
      </c>
      <c r="V2030" t="str">
        <f>+VLOOKUP(B2030,MARCO!E:E,1,FALSE)</f>
        <v>Lomas de Zamora</v>
      </c>
      <c r="W2030" t="s">
        <v>134</v>
      </c>
      <c r="X2030" t="s">
        <v>134</v>
      </c>
      <c r="Y2030" t="str">
        <f t="shared" si="284"/>
        <v>R 2 - D 62 - 461 - 4004</v>
      </c>
      <c r="Z2030" t="s">
        <v>20</v>
      </c>
      <c r="AA2030" t="s">
        <v>2349</v>
      </c>
      <c r="AB2030" t="s">
        <v>21</v>
      </c>
      <c r="AD2030" t="str">
        <f t="shared" si="285"/>
        <v>Jees Villa Albertina</v>
      </c>
      <c r="AE2030" t="s">
        <v>22</v>
      </c>
      <c r="AF2030" t="s">
        <v>23</v>
      </c>
      <c r="AG2030" t="s">
        <v>26</v>
      </c>
      <c r="AH2030" t="s">
        <v>2348</v>
      </c>
      <c r="AI2030" s="13">
        <f t="shared" si="286"/>
        <v>21</v>
      </c>
      <c r="AJ2030" s="13">
        <f t="shared" si="287"/>
        <v>1</v>
      </c>
      <c r="AK2030" s="21">
        <v>1</v>
      </c>
      <c r="AM2030" t="s">
        <v>2154</v>
      </c>
      <c r="AN2030" t="str">
        <f t="shared" si="281"/>
        <v>R02</v>
      </c>
      <c r="AO2030" s="20" t="str">
        <f t="shared" si="282"/>
        <v>FINES_R02</v>
      </c>
      <c r="AP2030" s="25">
        <f t="shared" si="288"/>
        <v>0.76775228977203369</v>
      </c>
      <c r="AQ2030" s="24" t="str">
        <f>+IFERROR(VLOOKUP(Y2030,#REF!,2,FALSE),"-")</f>
        <v>-</v>
      </c>
      <c r="AR2030" s="13" t="s">
        <v>2393</v>
      </c>
      <c r="AS2030" t="s">
        <v>2398</v>
      </c>
      <c r="AT2030" t="str">
        <f t="shared" si="289"/>
        <v>Capitan Sarmiento - 2128 e/ Ricardo Palma y Espronceda - Lomas De Zamora Lomas De Zamora</v>
      </c>
    </row>
    <row r="2031" spans="1:46" ht="15.75" thickBot="1" x14ac:dyDescent="0.3">
      <c r="A2031" s="47">
        <v>2</v>
      </c>
      <c r="B2031" s="47" t="s">
        <v>5691</v>
      </c>
      <c r="C2031" s="47" t="s">
        <v>2497</v>
      </c>
      <c r="D2031" s="47" t="s">
        <v>1006</v>
      </c>
      <c r="E2031" s="47" t="s">
        <v>1007</v>
      </c>
      <c r="F2031" s="47" t="s">
        <v>11744</v>
      </c>
      <c r="G2031" s="47" t="s">
        <v>11745</v>
      </c>
      <c r="H2031" s="47" t="s">
        <v>11746</v>
      </c>
      <c r="I2031" s="47" t="s">
        <v>10769</v>
      </c>
      <c r="J2031" s="47" t="s">
        <v>2533</v>
      </c>
      <c r="K2031" s="47" t="s">
        <v>14816</v>
      </c>
      <c r="L2031" s="47">
        <v>0.79232370853424072</v>
      </c>
      <c r="M2031" s="47">
        <v>-34.719125886782997</v>
      </c>
      <c r="N2031" s="47">
        <v>-58.462281496479001</v>
      </c>
      <c r="O2031" s="47" t="s">
        <v>17273</v>
      </c>
      <c r="P2031" s="47">
        <v>1</v>
      </c>
      <c r="Q2031">
        <v>21</v>
      </c>
      <c r="S2031" s="23" t="s">
        <v>2347</v>
      </c>
      <c r="T2031" t="str">
        <f t="shared" si="283"/>
        <v>02</v>
      </c>
      <c r="V2031" t="str">
        <f>+VLOOKUP(B2031,MARCO!E:E,1,FALSE)</f>
        <v>Lomas de Zamora</v>
      </c>
      <c r="W2031" t="s">
        <v>134</v>
      </c>
      <c r="X2031" t="s">
        <v>134</v>
      </c>
      <c r="Y2031" t="str">
        <f t="shared" si="284"/>
        <v>R 2 - D 62 - 462 - 4549</v>
      </c>
      <c r="Z2031" t="s">
        <v>20</v>
      </c>
      <c r="AA2031" t="s">
        <v>2349</v>
      </c>
      <c r="AB2031" t="s">
        <v>21</v>
      </c>
      <c r="AD2031" t="str">
        <f t="shared" si="285"/>
        <v>Nueva Esperanza</v>
      </c>
      <c r="AE2031" t="s">
        <v>22</v>
      </c>
      <c r="AF2031" t="s">
        <v>23</v>
      </c>
      <c r="AG2031" t="s">
        <v>26</v>
      </c>
      <c r="AH2031" t="s">
        <v>2348</v>
      </c>
      <c r="AI2031" s="13">
        <f t="shared" si="286"/>
        <v>21</v>
      </c>
      <c r="AJ2031" s="13">
        <f t="shared" si="287"/>
        <v>1</v>
      </c>
      <c r="AK2031" s="21">
        <v>1</v>
      </c>
      <c r="AM2031" t="s">
        <v>2154</v>
      </c>
      <c r="AN2031" t="str">
        <f t="shared" si="281"/>
        <v>R02</v>
      </c>
      <c r="AO2031" s="20" t="str">
        <f t="shared" si="282"/>
        <v>FINES_R02</v>
      </c>
      <c r="AP2031" s="25">
        <f t="shared" si="288"/>
        <v>0.79232370853424072</v>
      </c>
      <c r="AQ2031" s="24" t="str">
        <f>+IFERROR(VLOOKUP(Y2031,#REF!,2,FALSE),"-")</f>
        <v>-</v>
      </c>
      <c r="AR2031" s="13" t="s">
        <v>2393</v>
      </c>
      <c r="AS2031" t="s">
        <v>2398</v>
      </c>
      <c r="AT2031" t="str">
        <f t="shared" si="289"/>
        <v>Necol - 2292 e/ Antonio Machado y Claudio De Alas - Lomas De Zamora Ingeniero Budge</v>
      </c>
    </row>
    <row r="2032" spans="1:46" ht="15.75" thickBot="1" x14ac:dyDescent="0.3">
      <c r="A2032" s="47">
        <v>2</v>
      </c>
      <c r="B2032" s="47" t="s">
        <v>5691</v>
      </c>
      <c r="C2032" s="47" t="s">
        <v>2420</v>
      </c>
      <c r="D2032" s="47" t="s">
        <v>1004</v>
      </c>
      <c r="E2032" s="47" t="s">
        <v>1005</v>
      </c>
      <c r="F2032" s="47" t="s">
        <v>11749</v>
      </c>
      <c r="G2032" s="47" t="s">
        <v>11750</v>
      </c>
      <c r="H2032" s="47" t="s">
        <v>11751</v>
      </c>
      <c r="I2032" s="47" t="s">
        <v>10769</v>
      </c>
      <c r="J2032" s="47" t="s">
        <v>2278</v>
      </c>
      <c r="K2032" s="47" t="s">
        <v>14817</v>
      </c>
      <c r="L2032" s="47">
        <v>0.79561233520507813</v>
      </c>
      <c r="M2032" s="47">
        <v>-34.736114495777002</v>
      </c>
      <c r="N2032" s="47">
        <v>-58.443643496577998</v>
      </c>
      <c r="O2032" s="47" t="s">
        <v>17274</v>
      </c>
      <c r="P2032" s="47">
        <v>1</v>
      </c>
      <c r="Q2032">
        <v>30</v>
      </c>
      <c r="S2032" s="23" t="s">
        <v>2347</v>
      </c>
      <c r="T2032" t="str">
        <f t="shared" si="283"/>
        <v>02</v>
      </c>
      <c r="V2032" t="str">
        <f>+VLOOKUP(B2032,MARCO!E:E,1,FALSE)</f>
        <v>Lomas de Zamora</v>
      </c>
      <c r="W2032" t="s">
        <v>134</v>
      </c>
      <c r="X2032" t="s">
        <v>134</v>
      </c>
      <c r="Y2032" t="str">
        <f t="shared" si="284"/>
        <v>R 2 - D 62 - 461 - 1438</v>
      </c>
      <c r="Z2032" t="s">
        <v>20</v>
      </c>
      <c r="AA2032" t="s">
        <v>2349</v>
      </c>
      <c r="AB2032" t="s">
        <v>21</v>
      </c>
      <c r="AD2032" t="str">
        <f t="shared" si="285"/>
        <v>Provincias Unidas</v>
      </c>
      <c r="AE2032" t="s">
        <v>22</v>
      </c>
      <c r="AF2032" t="s">
        <v>23</v>
      </c>
      <c r="AG2032" t="s">
        <v>26</v>
      </c>
      <c r="AH2032" t="s">
        <v>2348</v>
      </c>
      <c r="AI2032" s="13">
        <f t="shared" si="286"/>
        <v>30</v>
      </c>
      <c r="AJ2032" s="13">
        <f t="shared" si="287"/>
        <v>1</v>
      </c>
      <c r="AK2032" s="21">
        <v>1</v>
      </c>
      <c r="AM2032" t="s">
        <v>2154</v>
      </c>
      <c r="AN2032" t="str">
        <f t="shared" si="281"/>
        <v>R02</v>
      </c>
      <c r="AO2032" s="20" t="str">
        <f t="shared" si="282"/>
        <v>FINES_R02</v>
      </c>
      <c r="AP2032" s="25">
        <f t="shared" si="288"/>
        <v>0.79561233520507813</v>
      </c>
      <c r="AQ2032" s="24" t="str">
        <f>+IFERROR(VLOOKUP(Y2032,#REF!,2,FALSE),"-")</f>
        <v>-</v>
      </c>
      <c r="AR2032" s="13" t="s">
        <v>2393</v>
      </c>
      <c r="AS2032" t="s">
        <v>2398</v>
      </c>
      <c r="AT2032" t="str">
        <f t="shared" si="289"/>
        <v>Saladillo - 291 e/ Puerto Argentino y Rawson - Lomas De Zamora Ingeniero Budge</v>
      </c>
    </row>
    <row r="2033" spans="1:46" ht="15.75" thickBot="1" x14ac:dyDescent="0.3">
      <c r="A2033" s="47">
        <v>2</v>
      </c>
      <c r="B2033" s="47" t="s">
        <v>5691</v>
      </c>
      <c r="C2033" s="47" t="s">
        <v>2420</v>
      </c>
      <c r="D2033" s="47" t="s">
        <v>1004</v>
      </c>
      <c r="E2033" s="47" t="s">
        <v>1005</v>
      </c>
      <c r="F2033" s="47" t="s">
        <v>11754</v>
      </c>
      <c r="G2033" s="47" t="s">
        <v>11755</v>
      </c>
      <c r="H2033" s="47" t="s">
        <v>11756</v>
      </c>
      <c r="I2033" s="47" t="s">
        <v>10769</v>
      </c>
      <c r="J2033" s="47" t="s">
        <v>5825</v>
      </c>
      <c r="K2033" s="47" t="s">
        <v>14818</v>
      </c>
      <c r="L2033" s="47">
        <v>0.57605224847793579</v>
      </c>
      <c r="M2033" s="47">
        <v>-34.725254922581001</v>
      </c>
      <c r="N2033" s="47">
        <v>-58.435252511629997</v>
      </c>
      <c r="O2033" s="47" t="s">
        <v>17275</v>
      </c>
      <c r="P2033" s="47">
        <v>1</v>
      </c>
      <c r="Q2033">
        <v>28</v>
      </c>
      <c r="S2033" s="23" t="s">
        <v>2347</v>
      </c>
      <c r="T2033" t="str">
        <f t="shared" si="283"/>
        <v>02</v>
      </c>
      <c r="V2033" t="str">
        <f>+VLOOKUP(B2033,MARCO!E:E,1,FALSE)</f>
        <v>Lomas de Zamora</v>
      </c>
      <c r="W2033" t="s">
        <v>134</v>
      </c>
      <c r="X2033" t="s">
        <v>134</v>
      </c>
      <c r="Y2033" t="str">
        <f t="shared" si="284"/>
        <v>R 2 - D 62 - 461 - 4596</v>
      </c>
      <c r="Z2033" t="s">
        <v>20</v>
      </c>
      <c r="AA2033" t="s">
        <v>2349</v>
      </c>
      <c r="AB2033" t="s">
        <v>21</v>
      </c>
      <c r="AD2033" t="str">
        <f t="shared" si="285"/>
        <v>Quincho Justicialista</v>
      </c>
      <c r="AE2033" t="s">
        <v>22</v>
      </c>
      <c r="AF2033" t="s">
        <v>23</v>
      </c>
      <c r="AG2033" t="s">
        <v>26</v>
      </c>
      <c r="AH2033" t="s">
        <v>2348</v>
      </c>
      <c r="AI2033" s="13">
        <f t="shared" si="286"/>
        <v>28</v>
      </c>
      <c r="AJ2033" s="13">
        <f t="shared" si="287"/>
        <v>1</v>
      </c>
      <c r="AK2033" s="21">
        <v>1</v>
      </c>
      <c r="AM2033" t="s">
        <v>2154</v>
      </c>
      <c r="AN2033" t="str">
        <f t="shared" si="281"/>
        <v>R02</v>
      </c>
      <c r="AO2033" s="20" t="str">
        <f t="shared" si="282"/>
        <v>FINES_R02</v>
      </c>
      <c r="AP2033" s="25">
        <f t="shared" si="288"/>
        <v>0.57605224847793579</v>
      </c>
      <c r="AQ2033" s="24" t="str">
        <f>+IFERROR(VLOOKUP(Y2033,#REF!,2,FALSE),"-")</f>
        <v>-</v>
      </c>
      <c r="AR2033" s="13" t="s">
        <v>2393</v>
      </c>
      <c r="AS2033" t="s">
        <v>2398</v>
      </c>
      <c r="AT2033" t="str">
        <f t="shared" si="289"/>
        <v>Benito Perez Galdo - 731 - Lomas De Zamora Lomas De Zamora</v>
      </c>
    </row>
    <row r="2034" spans="1:46" ht="15.75" thickBot="1" x14ac:dyDescent="0.3">
      <c r="A2034" s="47">
        <v>2</v>
      </c>
      <c r="B2034" s="47" t="s">
        <v>5691</v>
      </c>
      <c r="C2034" s="47" t="s">
        <v>2497</v>
      </c>
      <c r="D2034" s="47" t="s">
        <v>1006</v>
      </c>
      <c r="E2034" s="47" t="s">
        <v>1007</v>
      </c>
      <c r="F2034" s="47" t="s">
        <v>11758</v>
      </c>
      <c r="G2034" s="47" t="s">
        <v>11759</v>
      </c>
      <c r="H2034" s="47" t="s">
        <v>11760</v>
      </c>
      <c r="I2034" s="47" t="s">
        <v>10769</v>
      </c>
      <c r="J2034" s="47" t="s">
        <v>2564</v>
      </c>
      <c r="K2034" s="47" t="s">
        <v>14819</v>
      </c>
      <c r="L2034" s="47">
        <v>0.4083189070224762</v>
      </c>
      <c r="M2034" s="47">
        <v>-34.737204507473379</v>
      </c>
      <c r="N2034" s="47">
        <v>-58.483929759955352</v>
      </c>
      <c r="O2034" s="47" t="s">
        <v>17276</v>
      </c>
      <c r="P2034" s="47">
        <v>1</v>
      </c>
      <c r="Q2034">
        <v>19</v>
      </c>
      <c r="S2034" s="23" t="s">
        <v>2347</v>
      </c>
      <c r="T2034" t="str">
        <f t="shared" si="283"/>
        <v>02</v>
      </c>
      <c r="V2034" t="str">
        <f>+VLOOKUP(B2034,MARCO!E:E,1,FALSE)</f>
        <v>Lomas de Zamora</v>
      </c>
      <c r="W2034" t="s">
        <v>134</v>
      </c>
      <c r="X2034" t="s">
        <v>134</v>
      </c>
      <c r="Y2034" t="str">
        <f t="shared" si="284"/>
        <v>R 2 - D 62 - 462 - 4601</v>
      </c>
      <c r="Z2034" t="s">
        <v>20</v>
      </c>
      <c r="AA2034" t="s">
        <v>2349</v>
      </c>
      <c r="AB2034" t="s">
        <v>21</v>
      </c>
      <c r="AD2034" t="str">
        <f t="shared" si="285"/>
        <v>Nuevo Tiempo</v>
      </c>
      <c r="AE2034" t="s">
        <v>22</v>
      </c>
      <c r="AF2034" t="s">
        <v>23</v>
      </c>
      <c r="AG2034" t="s">
        <v>26</v>
      </c>
      <c r="AH2034" t="s">
        <v>2348</v>
      </c>
      <c r="AI2034" s="13">
        <f t="shared" si="286"/>
        <v>19</v>
      </c>
      <c r="AJ2034" s="13">
        <f t="shared" si="287"/>
        <v>1</v>
      </c>
      <c r="AK2034" s="21">
        <v>1</v>
      </c>
      <c r="AM2034" t="s">
        <v>2154</v>
      </c>
      <c r="AN2034" t="str">
        <f t="shared" si="281"/>
        <v>R02</v>
      </c>
      <c r="AO2034" s="20" t="str">
        <f t="shared" si="282"/>
        <v>FINES_R02</v>
      </c>
      <c r="AP2034" s="25">
        <f t="shared" si="288"/>
        <v>0.4083189070224762</v>
      </c>
      <c r="AQ2034" s="24" t="str">
        <f>+IFERROR(VLOOKUP(Y2034,#REF!,2,FALSE),"-")</f>
        <v>-</v>
      </c>
      <c r="AR2034" s="13" t="s">
        <v>2393</v>
      </c>
      <c r="AS2034" t="s">
        <v>2398</v>
      </c>
      <c r="AT2034" t="str">
        <f t="shared" si="289"/>
        <v>Rosende - e/ Calle 4 - Lomas De Zamora Villa Lamadrid</v>
      </c>
    </row>
    <row r="2035" spans="1:46" ht="15.75" thickBot="1" x14ac:dyDescent="0.3">
      <c r="A2035" s="47">
        <v>2</v>
      </c>
      <c r="B2035" s="47" t="s">
        <v>5691</v>
      </c>
      <c r="C2035" s="47" t="s">
        <v>2497</v>
      </c>
      <c r="D2035" s="47" t="s">
        <v>1006</v>
      </c>
      <c r="E2035" s="47" t="s">
        <v>1007</v>
      </c>
      <c r="F2035" s="47" t="s">
        <v>11762</v>
      </c>
      <c r="G2035" s="47" t="s">
        <v>11763</v>
      </c>
      <c r="H2035" s="47" t="s">
        <v>11764</v>
      </c>
      <c r="I2035" s="47" t="s">
        <v>10769</v>
      </c>
      <c r="J2035" s="47" t="s">
        <v>2564</v>
      </c>
      <c r="K2035" s="47" t="s">
        <v>14820</v>
      </c>
      <c r="L2035" s="47">
        <v>0.96769189834594727</v>
      </c>
      <c r="M2035" s="47">
        <v>-34.720577926884999</v>
      </c>
      <c r="N2035" s="47">
        <v>-58.469448319375999</v>
      </c>
      <c r="O2035" s="47" t="s">
        <v>17277</v>
      </c>
      <c r="P2035" s="47">
        <v>1</v>
      </c>
      <c r="Q2035">
        <v>32</v>
      </c>
      <c r="S2035" s="23" t="s">
        <v>2347</v>
      </c>
      <c r="T2035" t="str">
        <f t="shared" si="283"/>
        <v>02</v>
      </c>
      <c r="V2035" t="str">
        <f>+VLOOKUP(B2035,MARCO!E:E,1,FALSE)</f>
        <v>Lomas de Zamora</v>
      </c>
      <c r="W2035" t="s">
        <v>134</v>
      </c>
      <c r="X2035" t="s">
        <v>134</v>
      </c>
      <c r="Y2035" t="str">
        <f t="shared" si="284"/>
        <v>R 2 - D 62 - 462 - 4602</v>
      </c>
      <c r="Z2035" t="s">
        <v>20</v>
      </c>
      <c r="AA2035" t="s">
        <v>2349</v>
      </c>
      <c r="AB2035" t="s">
        <v>21</v>
      </c>
      <c r="AD2035" t="str">
        <f t="shared" si="285"/>
        <v>Rayito De Sol</v>
      </c>
      <c r="AE2035" t="s">
        <v>22</v>
      </c>
      <c r="AF2035" t="s">
        <v>23</v>
      </c>
      <c r="AG2035" t="s">
        <v>26</v>
      </c>
      <c r="AH2035" t="s">
        <v>2348</v>
      </c>
      <c r="AI2035" s="13">
        <f t="shared" si="286"/>
        <v>32</v>
      </c>
      <c r="AJ2035" s="13">
        <f t="shared" si="287"/>
        <v>1</v>
      </c>
      <c r="AK2035" s="21">
        <v>1</v>
      </c>
      <c r="AM2035" t="s">
        <v>2154</v>
      </c>
      <c r="AN2035" t="str">
        <f t="shared" si="281"/>
        <v>R02</v>
      </c>
      <c r="AO2035" s="20" t="str">
        <f t="shared" si="282"/>
        <v>FINES_R02</v>
      </c>
      <c r="AP2035" s="25">
        <f t="shared" si="288"/>
        <v>0.96769189834594727</v>
      </c>
      <c r="AQ2035" s="24" t="str">
        <f>+IFERROR(VLOOKUP(Y2035,#REF!,2,FALSE),"-")</f>
        <v>-</v>
      </c>
      <c r="AR2035" s="13" t="s">
        <v>2393</v>
      </c>
      <c r="AS2035" t="s">
        <v>2397</v>
      </c>
      <c r="AT2035" t="str">
        <f t="shared" si="289"/>
        <v>Baradero - 2869 - Lomas De Zamora Lomas De Zamora</v>
      </c>
    </row>
    <row r="2036" spans="1:46" ht="15.75" thickBot="1" x14ac:dyDescent="0.3">
      <c r="A2036" s="47">
        <v>2</v>
      </c>
      <c r="B2036" s="47" t="s">
        <v>5691</v>
      </c>
      <c r="C2036" s="47" t="s">
        <v>2420</v>
      </c>
      <c r="D2036" s="47" t="s">
        <v>1004</v>
      </c>
      <c r="E2036" s="47" t="s">
        <v>1005</v>
      </c>
      <c r="F2036" s="47" t="s">
        <v>11767</v>
      </c>
      <c r="G2036" s="47" t="s">
        <v>11768</v>
      </c>
      <c r="H2036" s="47" t="s">
        <v>11769</v>
      </c>
      <c r="I2036" s="47" t="s">
        <v>10769</v>
      </c>
      <c r="J2036" s="47" t="s">
        <v>5825</v>
      </c>
      <c r="K2036" s="47" t="s">
        <v>14821</v>
      </c>
      <c r="L2036" s="47">
        <v>0.20440126955509191</v>
      </c>
      <c r="M2036" s="47">
        <v>-34.743075792092</v>
      </c>
      <c r="N2036" s="47">
        <v>-58.382792304448003</v>
      </c>
      <c r="O2036" s="47" t="s">
        <v>17278</v>
      </c>
      <c r="P2036" s="47">
        <v>2</v>
      </c>
      <c r="Q2036">
        <v>24</v>
      </c>
      <c r="S2036" s="23" t="s">
        <v>2347</v>
      </c>
      <c r="T2036" t="str">
        <f t="shared" si="283"/>
        <v>02</v>
      </c>
      <c r="V2036" t="str">
        <f>+VLOOKUP(B2036,MARCO!E:E,1,FALSE)</f>
        <v>Lomas de Zamora</v>
      </c>
      <c r="W2036" t="s">
        <v>134</v>
      </c>
      <c r="X2036" t="s">
        <v>134</v>
      </c>
      <c r="Y2036" t="str">
        <f t="shared" si="284"/>
        <v>R 2 - D 62 - 461 - 4123</v>
      </c>
      <c r="Z2036" t="s">
        <v>20</v>
      </c>
      <c r="AA2036" t="s">
        <v>2349</v>
      </c>
      <c r="AB2036" t="s">
        <v>21</v>
      </c>
      <c r="AD2036" t="str">
        <f t="shared" si="285"/>
        <v>Cludias</v>
      </c>
      <c r="AE2036" t="s">
        <v>22</v>
      </c>
      <c r="AF2036" t="s">
        <v>23</v>
      </c>
      <c r="AG2036" t="s">
        <v>26</v>
      </c>
      <c r="AH2036" t="s">
        <v>2348</v>
      </c>
      <c r="AI2036" s="13">
        <f t="shared" si="286"/>
        <v>24</v>
      </c>
      <c r="AJ2036" s="13">
        <f t="shared" si="287"/>
        <v>2</v>
      </c>
      <c r="AK2036" s="21">
        <v>1</v>
      </c>
      <c r="AM2036" t="s">
        <v>2154</v>
      </c>
      <c r="AN2036" t="str">
        <f t="shared" si="281"/>
        <v>R02</v>
      </c>
      <c r="AO2036" s="20" t="str">
        <f t="shared" si="282"/>
        <v>FINES_R02</v>
      </c>
      <c r="AP2036" s="25">
        <f t="shared" si="288"/>
        <v>0.20440126955509191</v>
      </c>
      <c r="AQ2036" s="24" t="str">
        <f>+IFERROR(VLOOKUP(Y2036,#REF!,2,FALSE),"-")</f>
        <v>-</v>
      </c>
      <c r="AR2036" s="13" t="s">
        <v>2393</v>
      </c>
      <c r="AS2036" t="s">
        <v>2398</v>
      </c>
      <c r="AT2036" t="str">
        <f t="shared" si="289"/>
        <v>Rincon - 900 e/ Esquina Campos - Lomas De Zamora Banfield</v>
      </c>
    </row>
    <row r="2037" spans="1:46" ht="15.75" thickBot="1" x14ac:dyDescent="0.3">
      <c r="A2037" s="47">
        <v>2</v>
      </c>
      <c r="B2037" s="47" t="s">
        <v>5691</v>
      </c>
      <c r="C2037" s="47" t="s">
        <v>2385</v>
      </c>
      <c r="D2037" s="47" t="s">
        <v>998</v>
      </c>
      <c r="E2037" s="47" t="s">
        <v>999</v>
      </c>
      <c r="F2037" s="47" t="s">
        <v>11772</v>
      </c>
      <c r="G2037" s="47" t="s">
        <v>11773</v>
      </c>
      <c r="H2037" s="47" t="s">
        <v>11774</v>
      </c>
      <c r="I2037" s="47" t="s">
        <v>10769</v>
      </c>
      <c r="J2037" s="47" t="s">
        <v>5763</v>
      </c>
      <c r="K2037" s="47" t="s">
        <v>14822</v>
      </c>
      <c r="L2037" s="47">
        <v>0.73269039392471313</v>
      </c>
      <c r="M2037" s="47">
        <v>-34.722577575914002</v>
      </c>
      <c r="N2037" s="47">
        <v>-58.437325667379</v>
      </c>
      <c r="O2037" s="47" t="s">
        <v>17279</v>
      </c>
      <c r="P2037" s="47">
        <v>1</v>
      </c>
      <c r="Q2037">
        <v>26</v>
      </c>
      <c r="S2037" s="23" t="s">
        <v>2347</v>
      </c>
      <c r="T2037" t="str">
        <f t="shared" si="283"/>
        <v>02</v>
      </c>
      <c r="V2037" t="str">
        <f>+VLOOKUP(B2037,MARCO!E:E,1,FALSE)</f>
        <v>Lomas de Zamora</v>
      </c>
      <c r="W2037" t="s">
        <v>134</v>
      </c>
      <c r="X2037" t="s">
        <v>134</v>
      </c>
      <c r="Y2037" t="str">
        <f t="shared" si="284"/>
        <v>R 2 - D 62 - 455 - 4605</v>
      </c>
      <c r="Z2037" t="s">
        <v>20</v>
      </c>
      <c r="AA2037" t="s">
        <v>2349</v>
      </c>
      <c r="AB2037" t="s">
        <v>21</v>
      </c>
      <c r="AD2037" t="str">
        <f t="shared" si="285"/>
        <v>Aula Abierta</v>
      </c>
      <c r="AE2037" t="s">
        <v>22</v>
      </c>
      <c r="AF2037" t="s">
        <v>23</v>
      </c>
      <c r="AG2037" t="s">
        <v>26</v>
      </c>
      <c r="AH2037" t="s">
        <v>2348</v>
      </c>
      <c r="AI2037" s="13">
        <f t="shared" si="286"/>
        <v>26</v>
      </c>
      <c r="AJ2037" s="13">
        <f t="shared" si="287"/>
        <v>1</v>
      </c>
      <c r="AK2037" s="21">
        <v>1</v>
      </c>
      <c r="AM2037" t="s">
        <v>2154</v>
      </c>
      <c r="AN2037" t="str">
        <f t="shared" si="281"/>
        <v>R02</v>
      </c>
      <c r="AO2037" s="20" t="str">
        <f t="shared" si="282"/>
        <v>FINES_R02</v>
      </c>
      <c r="AP2037" s="25">
        <f t="shared" si="288"/>
        <v>0.73269039392471313</v>
      </c>
      <c r="AQ2037" s="24" t="str">
        <f>+IFERROR(VLOOKUP(Y2037,#REF!,2,FALSE),"-")</f>
        <v>-</v>
      </c>
      <c r="AR2037" s="13" t="s">
        <v>2393</v>
      </c>
      <c r="AS2037" t="s">
        <v>2397</v>
      </c>
      <c r="AT2037" t="str">
        <f t="shared" si="289"/>
        <v>Otende - 1080 - Lomas De Zamora Villa Centenario</v>
      </c>
    </row>
    <row r="2038" spans="1:46" ht="15.75" thickBot="1" x14ac:dyDescent="0.3">
      <c r="A2038" s="47">
        <v>2</v>
      </c>
      <c r="B2038" s="47" t="s">
        <v>5691</v>
      </c>
      <c r="C2038" s="47" t="s">
        <v>2420</v>
      </c>
      <c r="D2038" s="47" t="s">
        <v>1004</v>
      </c>
      <c r="E2038" s="47" t="s">
        <v>1005</v>
      </c>
      <c r="F2038" s="47" t="s">
        <v>11776</v>
      </c>
      <c r="G2038" s="47" t="s">
        <v>11777</v>
      </c>
      <c r="H2038" s="47" t="s">
        <v>11778</v>
      </c>
      <c r="I2038" s="47" t="s">
        <v>10769</v>
      </c>
      <c r="J2038" s="47" t="s">
        <v>5833</v>
      </c>
      <c r="K2038" s="47" t="s">
        <v>14823</v>
      </c>
      <c r="L2038" s="47">
        <v>0.40369847416877752</v>
      </c>
      <c r="M2038" s="47">
        <v>-34.776940000000003</v>
      </c>
      <c r="N2038" s="47">
        <v>-58.431139999999999</v>
      </c>
      <c r="O2038" s="47" t="s">
        <v>17280</v>
      </c>
      <c r="P2038" s="47">
        <v>1</v>
      </c>
      <c r="Q2038">
        <v>11</v>
      </c>
      <c r="S2038" s="23" t="s">
        <v>2347</v>
      </c>
      <c r="T2038" t="str">
        <f t="shared" si="283"/>
        <v>02</v>
      </c>
      <c r="V2038" t="str">
        <f>+VLOOKUP(B2038,MARCO!E:E,1,FALSE)</f>
        <v>Lomas de Zamora</v>
      </c>
      <c r="W2038" t="s">
        <v>134</v>
      </c>
      <c r="X2038" t="s">
        <v>134</v>
      </c>
      <c r="Y2038" t="str">
        <f t="shared" si="284"/>
        <v>R 2 - D 62 - 461 - 3564</v>
      </c>
      <c r="Z2038" t="s">
        <v>20</v>
      </c>
      <c r="AA2038" t="s">
        <v>2349</v>
      </c>
      <c r="AB2038" t="s">
        <v>21</v>
      </c>
      <c r="AD2038" t="str">
        <f t="shared" si="285"/>
        <v>Centro Socioeducativo Y Comunitario Santa Catalina</v>
      </c>
      <c r="AE2038" t="s">
        <v>22</v>
      </c>
      <c r="AF2038" t="s">
        <v>23</v>
      </c>
      <c r="AG2038" t="s">
        <v>26</v>
      </c>
      <c r="AH2038" t="s">
        <v>2348</v>
      </c>
      <c r="AI2038" s="13">
        <f t="shared" si="286"/>
        <v>11</v>
      </c>
      <c r="AJ2038" s="13">
        <f t="shared" si="287"/>
        <v>1</v>
      </c>
      <c r="AK2038" s="21">
        <v>1</v>
      </c>
      <c r="AM2038" t="s">
        <v>2154</v>
      </c>
      <c r="AN2038" t="str">
        <f t="shared" si="281"/>
        <v>R02</v>
      </c>
      <c r="AO2038" s="20" t="str">
        <f t="shared" si="282"/>
        <v>FINES_R02</v>
      </c>
      <c r="AP2038" s="25">
        <f t="shared" si="288"/>
        <v>0.40369847416877752</v>
      </c>
      <c r="AQ2038" s="24" t="str">
        <f>+IFERROR(VLOOKUP(Y2038,#REF!,2,FALSE),"-")</f>
        <v>-</v>
      </c>
      <c r="AR2038" s="13" t="s">
        <v>2393</v>
      </c>
      <c r="AS2038" t="s">
        <v>2397</v>
      </c>
      <c r="AT2038" t="str">
        <f t="shared" si="289"/>
        <v>Diagonal 61 - 2000 e/ J. Silva y Formosa - Lomas De Zamora Santa Catalina</v>
      </c>
    </row>
    <row r="2039" spans="1:46" ht="15.75" thickBot="1" x14ac:dyDescent="0.3">
      <c r="A2039" s="47">
        <v>2</v>
      </c>
      <c r="B2039" s="47" t="s">
        <v>5691</v>
      </c>
      <c r="C2039" s="47" t="s">
        <v>2385</v>
      </c>
      <c r="D2039" s="47" t="s">
        <v>998</v>
      </c>
      <c r="E2039" s="47" t="s">
        <v>999</v>
      </c>
      <c r="F2039" s="47" t="s">
        <v>11781</v>
      </c>
      <c r="G2039" s="47" t="s">
        <v>11782</v>
      </c>
      <c r="H2039" s="47" t="s">
        <v>11783</v>
      </c>
      <c r="I2039" s="47" t="s">
        <v>10769</v>
      </c>
      <c r="J2039" s="47" t="s">
        <v>5833</v>
      </c>
      <c r="K2039" s="47" t="s">
        <v>14824</v>
      </c>
      <c r="L2039" s="47">
        <v>0.58113473653793335</v>
      </c>
      <c r="M2039" s="47">
        <v>-34.722172610146004</v>
      </c>
      <c r="N2039" s="47">
        <v>-58.430303176315</v>
      </c>
      <c r="O2039" s="47" t="s">
        <v>17281</v>
      </c>
      <c r="P2039" s="47">
        <v>1</v>
      </c>
      <c r="Q2039">
        <v>17</v>
      </c>
      <c r="S2039" s="23" t="s">
        <v>2347</v>
      </c>
      <c r="T2039" t="str">
        <f t="shared" si="283"/>
        <v>02</v>
      </c>
      <c r="V2039" t="str">
        <f>+VLOOKUP(B2039,MARCO!E:E,1,FALSE)</f>
        <v>Lomas de Zamora</v>
      </c>
      <c r="W2039" t="s">
        <v>134</v>
      </c>
      <c r="X2039" t="s">
        <v>134</v>
      </c>
      <c r="Y2039" t="str">
        <f t="shared" si="284"/>
        <v>R 2 - D 62 - 455 - 4654</v>
      </c>
      <c r="Z2039" t="s">
        <v>20</v>
      </c>
      <c r="AA2039" t="s">
        <v>2349</v>
      </c>
      <c r="AB2039" t="s">
        <v>21</v>
      </c>
      <c r="AD2039" t="str">
        <f t="shared" si="285"/>
        <v>Remedios Del Valle</v>
      </c>
      <c r="AE2039" t="s">
        <v>22</v>
      </c>
      <c r="AF2039" t="s">
        <v>23</v>
      </c>
      <c r="AG2039" t="s">
        <v>26</v>
      </c>
      <c r="AH2039" t="s">
        <v>2348</v>
      </c>
      <c r="AI2039" s="13">
        <f t="shared" si="286"/>
        <v>17</v>
      </c>
      <c r="AJ2039" s="13">
        <f t="shared" si="287"/>
        <v>1</v>
      </c>
      <c r="AK2039" s="21">
        <v>1</v>
      </c>
      <c r="AM2039" t="s">
        <v>2154</v>
      </c>
      <c r="AN2039" t="str">
        <f t="shared" si="281"/>
        <v>R02</v>
      </c>
      <c r="AO2039" s="20" t="str">
        <f t="shared" si="282"/>
        <v>FINES_R02</v>
      </c>
      <c r="AP2039" s="25">
        <f t="shared" si="288"/>
        <v>0.58113473653793335</v>
      </c>
      <c r="AQ2039" s="24" t="str">
        <f>+IFERROR(VLOOKUP(Y2039,#REF!,2,FALSE),"-")</f>
        <v>-</v>
      </c>
      <c r="AR2039" s="13" t="s">
        <v>2393</v>
      </c>
      <c r="AS2039" t="s">
        <v>2397</v>
      </c>
      <c r="AT2039" t="str">
        <f t="shared" si="289"/>
        <v>Napoles - 540 - Lomas De Zamora Villa Centenario</v>
      </c>
    </row>
    <row r="2040" spans="1:46" ht="15.75" thickBot="1" x14ac:dyDescent="0.3">
      <c r="A2040" s="47">
        <v>2</v>
      </c>
      <c r="B2040" s="47" t="s">
        <v>5691</v>
      </c>
      <c r="C2040" s="47" t="s">
        <v>2497</v>
      </c>
      <c r="D2040" s="47" t="s">
        <v>1006</v>
      </c>
      <c r="E2040" s="47" t="s">
        <v>1007</v>
      </c>
      <c r="F2040" s="47" t="s">
        <v>11785</v>
      </c>
      <c r="G2040" s="47" t="s">
        <v>11786</v>
      </c>
      <c r="H2040" s="47" t="s">
        <v>11787</v>
      </c>
      <c r="I2040" s="47" t="s">
        <v>10769</v>
      </c>
      <c r="J2040" s="47" t="s">
        <v>5768</v>
      </c>
      <c r="K2040" s="47" t="s">
        <v>14825</v>
      </c>
      <c r="L2040" s="47">
        <v>0.80097705125808716</v>
      </c>
      <c r="M2040" s="47">
        <v>-34.707732910620003</v>
      </c>
      <c r="N2040" s="47">
        <v>-58.460569911851003</v>
      </c>
      <c r="O2040" s="47" t="s">
        <v>17282</v>
      </c>
      <c r="P2040" s="47">
        <v>1</v>
      </c>
      <c r="Q2040">
        <v>8</v>
      </c>
      <c r="S2040" s="23" t="s">
        <v>2347</v>
      </c>
      <c r="T2040" t="str">
        <f t="shared" si="283"/>
        <v>02</v>
      </c>
      <c r="V2040" t="str">
        <f>+VLOOKUP(B2040,MARCO!E:E,1,FALSE)</f>
        <v>Lomas de Zamora</v>
      </c>
      <c r="W2040" t="s">
        <v>134</v>
      </c>
      <c r="X2040" t="s">
        <v>134</v>
      </c>
      <c r="Y2040" t="str">
        <f t="shared" si="284"/>
        <v>R 2 - D 62 - 462 - 2138</v>
      </c>
      <c r="Z2040" t="s">
        <v>20</v>
      </c>
      <c r="AA2040" t="s">
        <v>2349</v>
      </c>
      <c r="AB2040" t="s">
        <v>21</v>
      </c>
      <c r="AD2040" t="str">
        <f t="shared" si="285"/>
        <v>Casa Isauro Arancibia</v>
      </c>
      <c r="AE2040" t="s">
        <v>22</v>
      </c>
      <c r="AF2040" t="s">
        <v>23</v>
      </c>
      <c r="AG2040" t="s">
        <v>26</v>
      </c>
      <c r="AH2040" t="s">
        <v>2348</v>
      </c>
      <c r="AI2040" s="13">
        <f t="shared" si="286"/>
        <v>8</v>
      </c>
      <c r="AJ2040" s="13">
        <f t="shared" si="287"/>
        <v>1</v>
      </c>
      <c r="AK2040" s="21">
        <v>1</v>
      </c>
      <c r="AM2040" t="s">
        <v>2154</v>
      </c>
      <c r="AN2040" t="str">
        <f t="shared" si="281"/>
        <v>R02</v>
      </c>
      <c r="AO2040" s="20" t="str">
        <f t="shared" si="282"/>
        <v>FINES_R02</v>
      </c>
      <c r="AP2040" s="25">
        <f t="shared" si="288"/>
        <v>0.80097705125808716</v>
      </c>
      <c r="AQ2040" s="24" t="str">
        <f>+IFERROR(VLOOKUP(Y2040,#REF!,2,FALSE),"-")</f>
        <v>-</v>
      </c>
      <c r="AR2040" s="13" t="s">
        <v>2393</v>
      </c>
      <c r="AS2040" t="s">
        <v>2397</v>
      </c>
      <c r="AT2040" t="str">
        <f t="shared" si="289"/>
        <v>Campoamor - 2776 e/ ReaÑo y Guamini - Lomas De Zamora Ingeniero Budge</v>
      </c>
    </row>
    <row r="2041" spans="1:46" ht="15.75" thickBot="1" x14ac:dyDescent="0.3">
      <c r="A2041" s="47">
        <v>2</v>
      </c>
      <c r="B2041" s="47" t="s">
        <v>5691</v>
      </c>
      <c r="C2041" s="47" t="s">
        <v>2385</v>
      </c>
      <c r="D2041" s="47" t="s">
        <v>998</v>
      </c>
      <c r="E2041" s="47" t="s">
        <v>999</v>
      </c>
      <c r="F2041" s="47" t="s">
        <v>11790</v>
      </c>
      <c r="G2041" s="47" t="s">
        <v>11791</v>
      </c>
      <c r="H2041" s="47" t="s">
        <v>11792</v>
      </c>
      <c r="I2041" s="47" t="s">
        <v>10769</v>
      </c>
      <c r="J2041" s="47" t="s">
        <v>5833</v>
      </c>
      <c r="K2041" s="47" t="s">
        <v>14826</v>
      </c>
      <c r="L2041" s="47">
        <v>0.94403159618377686</v>
      </c>
      <c r="M2041" s="47">
        <v>-34.713534989727002</v>
      </c>
      <c r="N2041" s="47">
        <v>-58.443587505464997</v>
      </c>
      <c r="O2041" s="47" t="s">
        <v>17283</v>
      </c>
      <c r="P2041" s="47">
        <v>1</v>
      </c>
      <c r="Q2041">
        <v>11</v>
      </c>
      <c r="S2041" s="23" t="s">
        <v>2347</v>
      </c>
      <c r="T2041" t="str">
        <f t="shared" si="283"/>
        <v>02</v>
      </c>
      <c r="V2041" t="str">
        <f>+VLOOKUP(B2041,MARCO!E:E,1,FALSE)</f>
        <v>Lomas de Zamora</v>
      </c>
      <c r="W2041" t="s">
        <v>134</v>
      </c>
      <c r="X2041" t="s">
        <v>134</v>
      </c>
      <c r="Y2041" t="str">
        <f t="shared" si="284"/>
        <v>R 2 - D 62 - 455 - 3580</v>
      </c>
      <c r="Z2041" t="s">
        <v>20</v>
      </c>
      <c r="AA2041" t="s">
        <v>2349</v>
      </c>
      <c r="AB2041" t="s">
        <v>21</v>
      </c>
      <c r="AD2041" t="str">
        <f t="shared" si="285"/>
        <v>Club Social Y Deportivo De La Mano Con Los Chicos</v>
      </c>
      <c r="AE2041" t="s">
        <v>22</v>
      </c>
      <c r="AF2041" t="s">
        <v>23</v>
      </c>
      <c r="AG2041" t="s">
        <v>26</v>
      </c>
      <c r="AH2041" t="s">
        <v>2348</v>
      </c>
      <c r="AI2041" s="13">
        <f t="shared" si="286"/>
        <v>11</v>
      </c>
      <c r="AJ2041" s="13">
        <f t="shared" si="287"/>
        <v>1</v>
      </c>
      <c r="AK2041" s="21">
        <v>1</v>
      </c>
      <c r="AM2041" t="s">
        <v>2154</v>
      </c>
      <c r="AN2041" t="str">
        <f t="shared" si="281"/>
        <v>R02</v>
      </c>
      <c r="AO2041" s="20" t="str">
        <f t="shared" si="282"/>
        <v>FINES_R02</v>
      </c>
      <c r="AP2041" s="25">
        <f t="shared" si="288"/>
        <v>0.94403159618377686</v>
      </c>
      <c r="AQ2041" s="24" t="str">
        <f>+IFERROR(VLOOKUP(Y2041,#REF!,2,FALSE),"-")</f>
        <v>-</v>
      </c>
      <c r="AR2041" s="13" t="s">
        <v>2393</v>
      </c>
      <c r="AS2041" t="s">
        <v>2398</v>
      </c>
      <c r="AT2041" t="str">
        <f t="shared" si="289"/>
        <v>Miguel De Unamuno - 1828 e/ Quesada y Canada - Lomas De Zamora Lomas De Zamora</v>
      </c>
    </row>
    <row r="2042" spans="1:46" ht="15.75" thickBot="1" x14ac:dyDescent="0.3">
      <c r="A2042" s="47">
        <v>2</v>
      </c>
      <c r="B2042" s="47" t="s">
        <v>5691</v>
      </c>
      <c r="C2042" s="47" t="s">
        <v>2369</v>
      </c>
      <c r="D2042" s="47" t="s">
        <v>994</v>
      </c>
      <c r="E2042" s="47" t="s">
        <v>91</v>
      </c>
      <c r="F2042" s="47" t="s">
        <v>11794</v>
      </c>
      <c r="G2042" s="47" t="s">
        <v>11795</v>
      </c>
      <c r="H2042" s="47" t="s">
        <v>11796</v>
      </c>
      <c r="I2042" s="47" t="s">
        <v>10769</v>
      </c>
      <c r="J2042" s="47" t="s">
        <v>5833</v>
      </c>
      <c r="K2042" s="47" t="s">
        <v>14827</v>
      </c>
      <c r="L2042" s="47">
        <v>0.50199085474014282</v>
      </c>
      <c r="M2042" s="47">
        <v>-34.797088692335997</v>
      </c>
      <c r="N2042" s="47">
        <v>-58.423244458820001</v>
      </c>
      <c r="O2042" s="47" t="s">
        <v>17284</v>
      </c>
      <c r="P2042" s="47">
        <v>1</v>
      </c>
      <c r="Q2042">
        <v>14</v>
      </c>
      <c r="S2042" s="23" t="s">
        <v>2347</v>
      </c>
      <c r="T2042" t="str">
        <f t="shared" si="283"/>
        <v>02</v>
      </c>
      <c r="V2042" t="str">
        <f>+VLOOKUP(B2042,MARCO!E:E,1,FALSE)</f>
        <v>Lomas de Zamora</v>
      </c>
      <c r="W2042" t="s">
        <v>134</v>
      </c>
      <c r="X2042" t="s">
        <v>134</v>
      </c>
      <c r="Y2042" t="str">
        <f t="shared" si="284"/>
        <v>R 2 - D 62 - 452 - 3986</v>
      </c>
      <c r="Z2042" t="s">
        <v>20</v>
      </c>
      <c r="AA2042" t="s">
        <v>2349</v>
      </c>
      <c r="AB2042" t="s">
        <v>21</v>
      </c>
      <c r="AD2042" t="str">
        <f t="shared" si="285"/>
        <v>Cgm Lavallol</v>
      </c>
      <c r="AE2042" t="s">
        <v>22</v>
      </c>
      <c r="AF2042" t="s">
        <v>23</v>
      </c>
      <c r="AG2042" t="s">
        <v>26</v>
      </c>
      <c r="AH2042" t="s">
        <v>2348</v>
      </c>
      <c r="AI2042" s="13">
        <f t="shared" si="286"/>
        <v>14</v>
      </c>
      <c r="AJ2042" s="13">
        <f t="shared" si="287"/>
        <v>1</v>
      </c>
      <c r="AK2042" s="21">
        <v>1</v>
      </c>
      <c r="AM2042" t="s">
        <v>2154</v>
      </c>
      <c r="AN2042" t="str">
        <f t="shared" si="281"/>
        <v>R02</v>
      </c>
      <c r="AO2042" s="20" t="str">
        <f t="shared" si="282"/>
        <v>FINES_R02</v>
      </c>
      <c r="AP2042" s="25">
        <f t="shared" si="288"/>
        <v>0.50199085474014282</v>
      </c>
      <c r="AQ2042" s="24" t="str">
        <f>+IFERROR(VLOOKUP(Y2042,#REF!,2,FALSE),"-")</f>
        <v>-</v>
      </c>
      <c r="AR2042" s="13" t="s">
        <v>2393</v>
      </c>
      <c r="AS2042" t="s">
        <v>2397</v>
      </c>
      <c r="AT2042" t="str">
        <f t="shared" si="289"/>
        <v>Antártida Argentina - 1556 e/ Rondeau y Charlone - Lomas De Zamora Lavallol Sur</v>
      </c>
    </row>
    <row r="2043" spans="1:46" ht="15.75" thickBot="1" x14ac:dyDescent="0.3">
      <c r="A2043" s="47">
        <v>2</v>
      </c>
      <c r="B2043" s="47" t="s">
        <v>5691</v>
      </c>
      <c r="C2043" s="47" t="s">
        <v>2376</v>
      </c>
      <c r="D2043" s="47" t="s">
        <v>996</v>
      </c>
      <c r="E2043" s="47" t="s">
        <v>997</v>
      </c>
      <c r="F2043" s="47" t="s">
        <v>11798</v>
      </c>
      <c r="G2043" s="47" t="s">
        <v>6980</v>
      </c>
      <c r="H2043" s="47" t="s">
        <v>11799</v>
      </c>
      <c r="I2043" s="47" t="s">
        <v>10769</v>
      </c>
      <c r="J2043" s="47" t="s">
        <v>5958</v>
      </c>
      <c r="K2043" s="47" t="s">
        <v>14828</v>
      </c>
      <c r="L2043" s="47">
        <v>0.56086832284927368</v>
      </c>
      <c r="M2043" s="47">
        <v>-34.719874516464998</v>
      </c>
      <c r="N2043" s="47">
        <v>-58.428123732297003</v>
      </c>
      <c r="O2043" s="47" t="s">
        <v>17285</v>
      </c>
      <c r="P2043" s="47">
        <v>1</v>
      </c>
      <c r="Q2043">
        <v>23</v>
      </c>
      <c r="S2043" s="23" t="s">
        <v>2347</v>
      </c>
      <c r="T2043" t="str">
        <f t="shared" si="283"/>
        <v>02</v>
      </c>
      <c r="V2043" t="str">
        <f>+VLOOKUP(B2043,MARCO!E:E,1,FALSE)</f>
        <v>Lomas de Zamora</v>
      </c>
      <c r="W2043" t="s">
        <v>134</v>
      </c>
      <c r="X2043" t="s">
        <v>134</v>
      </c>
      <c r="Y2043" t="str">
        <f t="shared" si="284"/>
        <v>R 2 - D 62 - 454 - 0459</v>
      </c>
      <c r="Z2043" t="s">
        <v>20</v>
      </c>
      <c r="AA2043" t="s">
        <v>2349</v>
      </c>
      <c r="AB2043" t="s">
        <v>21</v>
      </c>
      <c r="AD2043" t="str">
        <f t="shared" si="285"/>
        <v>El Puente</v>
      </c>
      <c r="AE2043" t="s">
        <v>22</v>
      </c>
      <c r="AF2043" t="s">
        <v>23</v>
      </c>
      <c r="AG2043" t="s">
        <v>26</v>
      </c>
      <c r="AH2043" t="s">
        <v>2348</v>
      </c>
      <c r="AI2043" s="13">
        <f t="shared" si="286"/>
        <v>23</v>
      </c>
      <c r="AJ2043" s="13">
        <f t="shared" si="287"/>
        <v>1</v>
      </c>
      <c r="AK2043" s="21">
        <v>1</v>
      </c>
      <c r="AM2043" t="s">
        <v>2154</v>
      </c>
      <c r="AN2043" t="str">
        <f t="shared" si="281"/>
        <v>R02</v>
      </c>
      <c r="AO2043" s="20" t="str">
        <f t="shared" si="282"/>
        <v>FINES_R02</v>
      </c>
      <c r="AP2043" s="25">
        <f t="shared" si="288"/>
        <v>0.56086832284927368</v>
      </c>
      <c r="AQ2043" s="24" t="str">
        <f>+IFERROR(VLOOKUP(Y2043,#REF!,2,FALSE),"-")</f>
        <v>-</v>
      </c>
      <c r="AR2043" s="13" t="s">
        <v>2393</v>
      </c>
      <c r="AS2043" t="s">
        <v>2397</v>
      </c>
      <c r="AT2043" t="str">
        <f t="shared" si="289"/>
        <v>Conesa - 919 e/ Itati y Ostende - Lomas De Zamora Villa Centenario</v>
      </c>
    </row>
    <row r="2044" spans="1:46" ht="15.75" thickBot="1" x14ac:dyDescent="0.3">
      <c r="A2044" s="47">
        <v>20</v>
      </c>
      <c r="B2044" s="47" t="s">
        <v>1713</v>
      </c>
      <c r="C2044" s="47" t="s">
        <v>2378</v>
      </c>
      <c r="D2044" s="47" t="s">
        <v>1726</v>
      </c>
      <c r="E2044" s="47" t="s">
        <v>271</v>
      </c>
      <c r="F2044" s="47" t="s">
        <v>11801</v>
      </c>
      <c r="G2044" s="47" t="s">
        <v>4016</v>
      </c>
      <c r="H2044" s="47" t="s">
        <v>11802</v>
      </c>
      <c r="I2044" s="47" t="s">
        <v>10769</v>
      </c>
      <c r="J2044" s="47" t="s">
        <v>4016</v>
      </c>
      <c r="K2044" s="47" t="s">
        <v>14829</v>
      </c>
      <c r="L2044" s="47">
        <v>0.55533748865127563</v>
      </c>
      <c r="M2044" s="47">
        <v>-37.2897775</v>
      </c>
      <c r="N2044" s="47">
        <v>-59.118979500000002</v>
      </c>
      <c r="O2044" s="47" t="s">
        <v>17286</v>
      </c>
      <c r="P2044" s="47">
        <v>1</v>
      </c>
      <c r="Q2044">
        <v>21</v>
      </c>
      <c r="S2044" s="23" t="s">
        <v>2347</v>
      </c>
      <c r="T2044" t="str">
        <f t="shared" si="283"/>
        <v>20</v>
      </c>
      <c r="V2044" t="str">
        <f>+VLOOKUP(B2044,MARCO!E:E,1,FALSE)</f>
        <v>Tandil</v>
      </c>
      <c r="W2044" t="s">
        <v>134</v>
      </c>
      <c r="X2044" t="s">
        <v>134</v>
      </c>
      <c r="Y2044" t="str">
        <f t="shared" si="284"/>
        <v>R 20 - D 102 - 451 - 3807</v>
      </c>
      <c r="Z2044" t="s">
        <v>20</v>
      </c>
      <c r="AA2044" t="s">
        <v>2349</v>
      </c>
      <c r="AB2044" t="s">
        <v>21</v>
      </c>
      <c r="AD2044" t="str">
        <f t="shared" si="285"/>
        <v>Cec 802</v>
      </c>
      <c r="AE2044" t="s">
        <v>22</v>
      </c>
      <c r="AF2044" t="s">
        <v>23</v>
      </c>
      <c r="AG2044" t="s">
        <v>26</v>
      </c>
      <c r="AH2044" t="s">
        <v>2348</v>
      </c>
      <c r="AI2044" s="13">
        <f t="shared" si="286"/>
        <v>21</v>
      </c>
      <c r="AJ2044" s="13">
        <f t="shared" si="287"/>
        <v>1</v>
      </c>
      <c r="AK2044" s="21">
        <v>1</v>
      </c>
      <c r="AM2044" t="s">
        <v>2154</v>
      </c>
      <c r="AN2044" t="str">
        <f t="shared" si="281"/>
        <v>R20</v>
      </c>
      <c r="AO2044" s="20" t="str">
        <f t="shared" si="282"/>
        <v>FINES_R20</v>
      </c>
      <c r="AP2044" s="25">
        <f t="shared" si="288"/>
        <v>0.55533748865127563</v>
      </c>
      <c r="AQ2044" s="24" t="str">
        <f>+IFERROR(VLOOKUP(Y2044,#REF!,2,FALSE),"-")</f>
        <v>-</v>
      </c>
      <c r="AR2044" s="13" t="s">
        <v>2394</v>
      </c>
      <c r="AS2044" t="s">
        <v>2397</v>
      </c>
      <c r="AT2044" t="str">
        <f t="shared" si="289"/>
        <v>Chapaleofu Y Aeronaútica Argentina - Tandil Villa Aguirre</v>
      </c>
    </row>
    <row r="2045" spans="1:46" ht="15.75" thickBot="1" x14ac:dyDescent="0.3">
      <c r="A2045" s="47">
        <v>20</v>
      </c>
      <c r="B2045" s="47" t="s">
        <v>1713</v>
      </c>
      <c r="C2045" s="47" t="s">
        <v>2378</v>
      </c>
      <c r="D2045" s="47" t="s">
        <v>1726</v>
      </c>
      <c r="E2045" s="47" t="s">
        <v>271</v>
      </c>
      <c r="F2045" s="47" t="s">
        <v>11804</v>
      </c>
      <c r="G2045" s="47" t="s">
        <v>11805</v>
      </c>
      <c r="H2045" s="47" t="s">
        <v>11806</v>
      </c>
      <c r="I2045" s="47" t="s">
        <v>10769</v>
      </c>
      <c r="J2045" s="47"/>
      <c r="K2045" s="47" t="s">
        <v>14830</v>
      </c>
      <c r="L2045" s="47">
        <v>0.33471640944480902</v>
      </c>
      <c r="M2045" s="47">
        <v>-37.304732001993997</v>
      </c>
      <c r="N2045" s="47">
        <v>-59.155414010935999</v>
      </c>
      <c r="O2045" s="47" t="s">
        <v>17287</v>
      </c>
      <c r="P2045" s="47">
        <v>1</v>
      </c>
      <c r="Q2045">
        <v>20</v>
      </c>
      <c r="S2045" s="23" t="s">
        <v>2347</v>
      </c>
      <c r="T2045" t="str">
        <f t="shared" si="283"/>
        <v>20</v>
      </c>
      <c r="V2045" t="str">
        <f>+VLOOKUP(B2045,MARCO!E:E,1,FALSE)</f>
        <v>Tandil</v>
      </c>
      <c r="W2045" t="s">
        <v>134</v>
      </c>
      <c r="X2045" t="s">
        <v>134</v>
      </c>
      <c r="Y2045" t="str">
        <f t="shared" si="284"/>
        <v>R 20 - D 102 - 451 - 3805</v>
      </c>
      <c r="Z2045" t="s">
        <v>20</v>
      </c>
      <c r="AA2045" t="s">
        <v>2349</v>
      </c>
      <c r="AB2045" t="s">
        <v>21</v>
      </c>
      <c r="AD2045" t="str">
        <f t="shared" si="285"/>
        <v>Ejercito Argentino</v>
      </c>
      <c r="AE2045" t="s">
        <v>22</v>
      </c>
      <c r="AF2045" t="s">
        <v>23</v>
      </c>
      <c r="AG2045" t="s">
        <v>26</v>
      </c>
      <c r="AH2045" t="s">
        <v>2348</v>
      </c>
      <c r="AI2045" s="13">
        <f t="shared" si="286"/>
        <v>20</v>
      </c>
      <c r="AJ2045" s="13">
        <f t="shared" si="287"/>
        <v>1</v>
      </c>
      <c r="AK2045" s="21">
        <v>1</v>
      </c>
      <c r="AM2045" t="s">
        <v>2154</v>
      </c>
      <c r="AN2045" t="str">
        <f t="shared" si="281"/>
        <v>R20</v>
      </c>
      <c r="AO2045" s="20" t="str">
        <f t="shared" si="282"/>
        <v>FINES_R20</v>
      </c>
      <c r="AP2045" s="25">
        <f t="shared" si="288"/>
        <v>0.33471640944480902</v>
      </c>
      <c r="AQ2045" s="24" t="str">
        <f>+IFERROR(VLOOKUP(Y2045,#REF!,2,FALSE),"-")</f>
        <v>-</v>
      </c>
      <c r="AR2045" s="13" t="s">
        <v>2394</v>
      </c>
      <c r="AS2045" t="s">
        <v>2398</v>
      </c>
      <c r="AT2045" t="str">
        <f t="shared" si="289"/>
        <v>Pujol Y Figueroa - e/ Reynoso y Figueroa - Tandil Movediza</v>
      </c>
    </row>
    <row r="2046" spans="1:46" ht="15.75" thickBot="1" x14ac:dyDescent="0.3">
      <c r="A2046" s="47">
        <v>20</v>
      </c>
      <c r="B2046" s="47" t="s">
        <v>1713</v>
      </c>
      <c r="C2046" s="47" t="s">
        <v>2378</v>
      </c>
      <c r="D2046" s="47" t="s">
        <v>1726</v>
      </c>
      <c r="E2046" s="47" t="s">
        <v>271</v>
      </c>
      <c r="F2046" s="47" t="s">
        <v>11808</v>
      </c>
      <c r="G2046" s="47" t="s">
        <v>11809</v>
      </c>
      <c r="H2046" s="47" t="s">
        <v>11810</v>
      </c>
      <c r="I2046" s="47" t="s">
        <v>10769</v>
      </c>
      <c r="J2046" s="47"/>
      <c r="K2046" s="47" t="s">
        <v>14831</v>
      </c>
      <c r="L2046" s="47">
        <v>0.59631305932998657</v>
      </c>
      <c r="M2046" s="47">
        <v>-37.314760900000003</v>
      </c>
      <c r="N2046" s="47">
        <v>-59.186237300000002</v>
      </c>
      <c r="O2046" s="47" t="s">
        <v>17288</v>
      </c>
      <c r="P2046" s="47">
        <v>1</v>
      </c>
      <c r="Q2046">
        <v>21</v>
      </c>
      <c r="S2046" s="23" t="s">
        <v>2347</v>
      </c>
      <c r="T2046" t="str">
        <f t="shared" si="283"/>
        <v>20</v>
      </c>
      <c r="V2046" t="str">
        <f>+VLOOKUP(B2046,MARCO!E:E,1,FALSE)</f>
        <v>Tandil</v>
      </c>
      <c r="W2046" t="s">
        <v>134</v>
      </c>
      <c r="X2046" t="s">
        <v>134</v>
      </c>
      <c r="Y2046" t="str">
        <f t="shared" si="284"/>
        <v>R 20 - D 102 - 451 - 3811</v>
      </c>
      <c r="Z2046" t="s">
        <v>20</v>
      </c>
      <c r="AA2046" t="s">
        <v>2349</v>
      </c>
      <c r="AB2046" t="s">
        <v>21</v>
      </c>
      <c r="AD2046" t="str">
        <f t="shared" si="285"/>
        <v>Comedor Los TatÚ</v>
      </c>
      <c r="AE2046" t="s">
        <v>22</v>
      </c>
      <c r="AF2046" t="s">
        <v>23</v>
      </c>
      <c r="AG2046" t="s">
        <v>26</v>
      </c>
      <c r="AH2046" t="s">
        <v>2348</v>
      </c>
      <c r="AI2046" s="13">
        <f t="shared" si="286"/>
        <v>21</v>
      </c>
      <c r="AJ2046" s="13">
        <f t="shared" si="287"/>
        <v>1</v>
      </c>
      <c r="AK2046" s="21">
        <v>1</v>
      </c>
      <c r="AM2046" t="s">
        <v>2154</v>
      </c>
      <c r="AN2046" t="str">
        <f t="shared" si="281"/>
        <v>R20</v>
      </c>
      <c r="AO2046" s="20" t="str">
        <f t="shared" si="282"/>
        <v>FINES_R20</v>
      </c>
      <c r="AP2046" s="25">
        <f t="shared" si="288"/>
        <v>0.59631305932998657</v>
      </c>
      <c r="AQ2046" s="24" t="str">
        <f>+IFERROR(VLOOKUP(Y2046,#REF!,2,FALSE),"-")</f>
        <v>-</v>
      </c>
      <c r="AR2046" s="13" t="s">
        <v>2394</v>
      </c>
      <c r="AS2046" t="s">
        <v>2397</v>
      </c>
      <c r="AT2046" t="str">
        <f t="shared" si="289"/>
        <v>Azucena - 1823 - Tandil Movediza</v>
      </c>
    </row>
    <row r="2047" spans="1:46" ht="15.75" thickBot="1" x14ac:dyDescent="0.3">
      <c r="A2047" s="47">
        <v>20</v>
      </c>
      <c r="B2047" s="47" t="s">
        <v>1713</v>
      </c>
      <c r="C2047" s="47" t="s">
        <v>2378</v>
      </c>
      <c r="D2047" s="47" t="s">
        <v>1726</v>
      </c>
      <c r="E2047" s="47" t="s">
        <v>271</v>
      </c>
      <c r="F2047" s="47" t="s">
        <v>11812</v>
      </c>
      <c r="G2047" s="47" t="s">
        <v>11813</v>
      </c>
      <c r="H2047" s="47" t="s">
        <v>11814</v>
      </c>
      <c r="I2047" s="47" t="s">
        <v>10769</v>
      </c>
      <c r="J2047" s="47" t="s">
        <v>2678</v>
      </c>
      <c r="K2047" s="47" t="s">
        <v>14832</v>
      </c>
      <c r="L2047" s="47">
        <v>0.53686267137527466</v>
      </c>
      <c r="M2047" s="47">
        <v>-37.313167977920003</v>
      </c>
      <c r="N2047" s="47">
        <v>-59.109004261073999</v>
      </c>
      <c r="O2047" s="47" t="s">
        <v>17289</v>
      </c>
      <c r="P2047" s="47">
        <v>1</v>
      </c>
      <c r="Q2047">
        <v>19</v>
      </c>
      <c r="S2047" s="23" t="s">
        <v>2347</v>
      </c>
      <c r="T2047" t="str">
        <f t="shared" si="283"/>
        <v>20</v>
      </c>
      <c r="V2047" t="str">
        <f>+VLOOKUP(B2047,MARCO!E:E,1,FALSE)</f>
        <v>Tandil</v>
      </c>
      <c r="W2047" t="s">
        <v>134</v>
      </c>
      <c r="X2047" t="s">
        <v>134</v>
      </c>
      <c r="Y2047" t="str">
        <f t="shared" si="284"/>
        <v>R 20 - D 102 - 451 - 0381</v>
      </c>
      <c r="Z2047" t="s">
        <v>20</v>
      </c>
      <c r="AA2047" t="s">
        <v>2349</v>
      </c>
      <c r="AB2047" t="s">
        <v>21</v>
      </c>
      <c r="AD2047" t="str">
        <f t="shared" si="285"/>
        <v>Territorio Cultural</v>
      </c>
      <c r="AE2047" t="s">
        <v>22</v>
      </c>
      <c r="AF2047" t="s">
        <v>23</v>
      </c>
      <c r="AG2047" t="s">
        <v>26</v>
      </c>
      <c r="AH2047" t="s">
        <v>2348</v>
      </c>
      <c r="AI2047" s="13">
        <f t="shared" si="286"/>
        <v>19</v>
      </c>
      <c r="AJ2047" s="13">
        <f t="shared" si="287"/>
        <v>1</v>
      </c>
      <c r="AK2047" s="21">
        <v>1</v>
      </c>
      <c r="AM2047" t="s">
        <v>2154</v>
      </c>
      <c r="AN2047" t="str">
        <f t="shared" si="281"/>
        <v>R20</v>
      </c>
      <c r="AO2047" s="20" t="str">
        <f t="shared" si="282"/>
        <v>FINES_R20</v>
      </c>
      <c r="AP2047" s="25">
        <f t="shared" si="288"/>
        <v>0.53686267137527466</v>
      </c>
      <c r="AQ2047" s="24" t="str">
        <f>+IFERROR(VLOOKUP(Y2047,#REF!,2,FALSE),"-")</f>
        <v>-</v>
      </c>
      <c r="AR2047" s="13" t="s">
        <v>2394</v>
      </c>
      <c r="AS2047" t="s">
        <v>2398</v>
      </c>
      <c r="AT2047" t="str">
        <f t="shared" si="289"/>
        <v>Marzoratti - 1550 e/ Darragueira y Ugalde - Tandil Villa Gaucho</v>
      </c>
    </row>
    <row r="2048" spans="1:46" ht="15.75" thickBot="1" x14ac:dyDescent="0.3">
      <c r="A2048" s="47">
        <v>20</v>
      </c>
      <c r="B2048" s="47" t="s">
        <v>1713</v>
      </c>
      <c r="C2048" s="47" t="s">
        <v>2378</v>
      </c>
      <c r="D2048" s="47" t="s">
        <v>1726</v>
      </c>
      <c r="E2048" s="47" t="s">
        <v>271</v>
      </c>
      <c r="F2048" s="47" t="s">
        <v>11816</v>
      </c>
      <c r="G2048" s="47" t="s">
        <v>11817</v>
      </c>
      <c r="H2048" s="47" t="s">
        <v>11818</v>
      </c>
      <c r="I2048" s="47" t="s">
        <v>10769</v>
      </c>
      <c r="J2048" s="47"/>
      <c r="K2048" s="47" t="s">
        <v>14833</v>
      </c>
      <c r="L2048" s="47">
        <v>0.54742705821990967</v>
      </c>
      <c r="M2048" s="47">
        <v>-37.29719918</v>
      </c>
      <c r="N2048" s="47">
        <v>-59.128135649999997</v>
      </c>
      <c r="O2048" s="47" t="s">
        <v>17290</v>
      </c>
      <c r="P2048" s="47">
        <v>1</v>
      </c>
      <c r="Q2048">
        <v>31</v>
      </c>
      <c r="S2048" s="23" t="s">
        <v>2347</v>
      </c>
      <c r="T2048" t="str">
        <f t="shared" si="283"/>
        <v>20</v>
      </c>
      <c r="V2048" t="str">
        <f>+VLOOKUP(B2048,MARCO!E:E,1,FALSE)</f>
        <v>Tandil</v>
      </c>
      <c r="W2048" t="s">
        <v>134</v>
      </c>
      <c r="X2048" t="s">
        <v>134</v>
      </c>
      <c r="Y2048" t="str">
        <f t="shared" si="284"/>
        <v>R 20 - D 102 - 451 - 3117</v>
      </c>
      <c r="Z2048" t="s">
        <v>20</v>
      </c>
      <c r="AA2048" t="s">
        <v>2349</v>
      </c>
      <c r="AB2048" t="s">
        <v>21</v>
      </c>
      <c r="AD2048" t="str">
        <f t="shared" si="285"/>
        <v>Centro La Florida</v>
      </c>
      <c r="AE2048" t="s">
        <v>22</v>
      </c>
      <c r="AF2048" t="s">
        <v>23</v>
      </c>
      <c r="AG2048" t="s">
        <v>26</v>
      </c>
      <c r="AH2048" t="s">
        <v>2348</v>
      </c>
      <c r="AI2048" s="13">
        <f t="shared" si="286"/>
        <v>31</v>
      </c>
      <c r="AJ2048" s="13">
        <f t="shared" si="287"/>
        <v>1</v>
      </c>
      <c r="AK2048" s="21">
        <v>1</v>
      </c>
      <c r="AM2048" t="s">
        <v>2154</v>
      </c>
      <c r="AN2048" t="str">
        <f t="shared" si="281"/>
        <v>R20</v>
      </c>
      <c r="AO2048" s="20" t="str">
        <f t="shared" si="282"/>
        <v>FINES_R20</v>
      </c>
      <c r="AP2048" s="25">
        <f t="shared" si="288"/>
        <v>0.54742705821990967</v>
      </c>
      <c r="AQ2048" s="24" t="str">
        <f>+IFERROR(VLOOKUP(Y2048,#REF!,2,FALSE),"-")</f>
        <v>-</v>
      </c>
      <c r="AR2048" s="13" t="s">
        <v>2394</v>
      </c>
      <c r="AS2048" t="s">
        <v>2398</v>
      </c>
      <c r="AT2048" t="str">
        <f t="shared" si="289"/>
        <v>AeronÁutica Argentina - 1598 e/ Ugalde y Darragueira - Tandil Villa Aguirre</v>
      </c>
    </row>
    <row r="2049" spans="1:46" ht="15.75" thickBot="1" x14ac:dyDescent="0.3">
      <c r="A2049" s="47">
        <v>20</v>
      </c>
      <c r="B2049" s="47" t="s">
        <v>1713</v>
      </c>
      <c r="C2049" s="47" t="s">
        <v>2378</v>
      </c>
      <c r="D2049" s="47" t="s">
        <v>1726</v>
      </c>
      <c r="E2049" s="47" t="s">
        <v>271</v>
      </c>
      <c r="F2049" s="47" t="s">
        <v>11820</v>
      </c>
      <c r="G2049" s="47" t="s">
        <v>11821</v>
      </c>
      <c r="H2049" s="47" t="s">
        <v>11822</v>
      </c>
      <c r="I2049" s="47" t="s">
        <v>10769</v>
      </c>
      <c r="J2049" s="47"/>
      <c r="K2049" s="47" t="s">
        <v>14834</v>
      </c>
      <c r="L2049" s="47">
        <v>0.55339831113815308</v>
      </c>
      <c r="M2049" s="47">
        <v>-37.299952012161</v>
      </c>
      <c r="N2049" s="47">
        <v>-59.124503982777</v>
      </c>
      <c r="O2049" s="47" t="s">
        <v>17291</v>
      </c>
      <c r="P2049" s="47">
        <v>1</v>
      </c>
      <c r="Q2049">
        <v>26</v>
      </c>
      <c r="S2049" s="23" t="s">
        <v>2347</v>
      </c>
      <c r="T2049" t="str">
        <f t="shared" si="283"/>
        <v>20</v>
      </c>
      <c r="V2049" t="str">
        <f>+VLOOKUP(B2049,MARCO!E:E,1,FALSE)</f>
        <v>Tandil</v>
      </c>
      <c r="W2049" t="s">
        <v>134</v>
      </c>
      <c r="X2049" t="s">
        <v>134</v>
      </c>
      <c r="Y2049" t="str">
        <f t="shared" si="284"/>
        <v>R 20 - D 102 - 451 - 3119</v>
      </c>
      <c r="Z2049" t="s">
        <v>20</v>
      </c>
      <c r="AA2049" t="s">
        <v>2349</v>
      </c>
      <c r="AB2049" t="s">
        <v>21</v>
      </c>
      <c r="AD2049" t="str">
        <f t="shared" si="285"/>
        <v>Uni Barrial</v>
      </c>
      <c r="AE2049" t="s">
        <v>22</v>
      </c>
      <c r="AF2049" t="s">
        <v>23</v>
      </c>
      <c r="AG2049" t="s">
        <v>26</v>
      </c>
      <c r="AH2049" t="s">
        <v>2348</v>
      </c>
      <c r="AI2049" s="13">
        <f t="shared" si="286"/>
        <v>26</v>
      </c>
      <c r="AJ2049" s="13">
        <f t="shared" si="287"/>
        <v>1</v>
      </c>
      <c r="AK2049" s="21">
        <v>1</v>
      </c>
      <c r="AM2049" t="s">
        <v>2154</v>
      </c>
      <c r="AN2049" t="str">
        <f t="shared" si="281"/>
        <v>R20</v>
      </c>
      <c r="AO2049" s="20" t="str">
        <f t="shared" si="282"/>
        <v>FINES_R20</v>
      </c>
      <c r="AP2049" s="25">
        <f t="shared" si="288"/>
        <v>0.55339831113815308</v>
      </c>
      <c r="AQ2049" s="24" t="str">
        <f>+IFERROR(VLOOKUP(Y2049,#REF!,2,FALSE),"-")</f>
        <v>-</v>
      </c>
      <c r="AR2049" s="13" t="s">
        <v>2394</v>
      </c>
      <c r="AS2049" t="s">
        <v>2398</v>
      </c>
      <c r="AT2049" t="str">
        <f t="shared" si="289"/>
        <v>Nigro - 1620 e/ Darragueira y Rosales - Tandil Villa Aguirre</v>
      </c>
    </row>
    <row r="2050" spans="1:46" ht="15.75" thickBot="1" x14ac:dyDescent="0.3">
      <c r="A2050" s="47">
        <v>20</v>
      </c>
      <c r="B2050" s="47" t="s">
        <v>1713</v>
      </c>
      <c r="C2050" s="47" t="s">
        <v>2378</v>
      </c>
      <c r="D2050" s="47" t="s">
        <v>1726</v>
      </c>
      <c r="E2050" s="47" t="s">
        <v>271</v>
      </c>
      <c r="F2050" s="47" t="s">
        <v>11824</v>
      </c>
      <c r="G2050" s="47" t="s">
        <v>11825</v>
      </c>
      <c r="H2050" s="47" t="s">
        <v>11826</v>
      </c>
      <c r="I2050" s="47" t="s">
        <v>10769</v>
      </c>
      <c r="J2050" s="47" t="s">
        <v>2578</v>
      </c>
      <c r="K2050" s="47" t="s">
        <v>14835</v>
      </c>
      <c r="L2050" s="47">
        <v>0.85464459657669067</v>
      </c>
      <c r="M2050" s="47">
        <v>-37.310415016165997</v>
      </c>
      <c r="N2050" s="47">
        <v>-59.176065008704001</v>
      </c>
      <c r="O2050" s="47" t="s">
        <v>17292</v>
      </c>
      <c r="P2050" s="47">
        <v>1</v>
      </c>
      <c r="Q2050">
        <v>19</v>
      </c>
      <c r="S2050" s="23" t="s">
        <v>2347</v>
      </c>
      <c r="T2050" t="str">
        <f t="shared" si="283"/>
        <v>20</v>
      </c>
      <c r="V2050" t="str">
        <f>+VLOOKUP(B2050,MARCO!E:E,1,FALSE)</f>
        <v>Tandil</v>
      </c>
      <c r="W2050" t="s">
        <v>134</v>
      </c>
      <c r="X2050" t="s">
        <v>134</v>
      </c>
      <c r="Y2050" t="str">
        <f t="shared" si="284"/>
        <v>R 20 - D 102 - 451 - 3113</v>
      </c>
      <c r="Z2050" t="s">
        <v>20</v>
      </c>
      <c r="AA2050" t="s">
        <v>2349</v>
      </c>
      <c r="AB2050" t="s">
        <v>21</v>
      </c>
      <c r="AD2050" t="str">
        <f t="shared" si="285"/>
        <v>Ub Susana Valor</v>
      </c>
      <c r="AE2050" t="s">
        <v>22</v>
      </c>
      <c r="AF2050" t="s">
        <v>23</v>
      </c>
      <c r="AG2050" t="s">
        <v>26</v>
      </c>
      <c r="AH2050" t="s">
        <v>2348</v>
      </c>
      <c r="AI2050" s="13">
        <f t="shared" si="286"/>
        <v>19</v>
      </c>
      <c r="AJ2050" s="13">
        <f t="shared" si="287"/>
        <v>1</v>
      </c>
      <c r="AK2050" s="21">
        <v>1</v>
      </c>
      <c r="AM2050" t="s">
        <v>2154</v>
      </c>
      <c r="AN2050" t="str">
        <f t="shared" si="281"/>
        <v>R20</v>
      </c>
      <c r="AO2050" s="20" t="str">
        <f t="shared" si="282"/>
        <v>FINES_R20</v>
      </c>
      <c r="AP2050" s="25">
        <f t="shared" si="288"/>
        <v>0.85464459657669067</v>
      </c>
      <c r="AQ2050" s="24" t="str">
        <f>+IFERROR(VLOOKUP(Y2050,#REF!,2,FALSE),"-")</f>
        <v>-</v>
      </c>
      <c r="AR2050" s="13" t="s">
        <v>2394</v>
      </c>
      <c r="AS2050" t="s">
        <v>2398</v>
      </c>
      <c r="AT2050" t="str">
        <f t="shared" si="289"/>
        <v>Salta - 1950 e/ Iraola y De La Canal - Tandil Movediza</v>
      </c>
    </row>
    <row r="2051" spans="1:46" ht="15.75" thickBot="1" x14ac:dyDescent="0.3">
      <c r="A2051" s="47">
        <v>20</v>
      </c>
      <c r="B2051" s="47" t="s">
        <v>1713</v>
      </c>
      <c r="C2051" s="47" t="s">
        <v>2378</v>
      </c>
      <c r="D2051" s="47" t="s">
        <v>1726</v>
      </c>
      <c r="E2051" s="47" t="s">
        <v>271</v>
      </c>
      <c r="F2051" s="47" t="s">
        <v>11828</v>
      </c>
      <c r="G2051" s="47" t="s">
        <v>11829</v>
      </c>
      <c r="H2051" s="47" t="s">
        <v>11830</v>
      </c>
      <c r="I2051" s="47" t="s">
        <v>10769</v>
      </c>
      <c r="J2051" s="47"/>
      <c r="K2051" s="47" t="s">
        <v>14836</v>
      </c>
      <c r="L2051" s="47">
        <v>9.7772933542728424E-2</v>
      </c>
      <c r="M2051" s="47">
        <v>-37.333919590960001</v>
      </c>
      <c r="N2051" s="47">
        <v>-59.114000871365</v>
      </c>
      <c r="O2051" s="47" t="s">
        <v>17293</v>
      </c>
      <c r="P2051" s="47">
        <v>1</v>
      </c>
      <c r="Q2051">
        <v>31</v>
      </c>
      <c r="S2051" s="23" t="s">
        <v>2347</v>
      </c>
      <c r="T2051" t="str">
        <f t="shared" si="283"/>
        <v>20</v>
      </c>
      <c r="V2051" t="str">
        <f>+VLOOKUP(B2051,MARCO!E:E,1,FALSE)</f>
        <v>Tandil</v>
      </c>
      <c r="W2051" t="s">
        <v>134</v>
      </c>
      <c r="X2051" t="s">
        <v>134</v>
      </c>
      <c r="Y2051" t="str">
        <f t="shared" si="284"/>
        <v>R 20 - D 102 - 451 - 0386</v>
      </c>
      <c r="Z2051" t="s">
        <v>20</v>
      </c>
      <c r="AA2051" t="s">
        <v>2349</v>
      </c>
      <c r="AB2051" t="s">
        <v>21</v>
      </c>
      <c r="AD2051" t="str">
        <f t="shared" si="285"/>
        <v>Rincon Solidario</v>
      </c>
      <c r="AE2051" t="s">
        <v>22</v>
      </c>
      <c r="AF2051" t="s">
        <v>23</v>
      </c>
      <c r="AG2051" t="s">
        <v>26</v>
      </c>
      <c r="AH2051" t="s">
        <v>2348</v>
      </c>
      <c r="AI2051" s="13">
        <f t="shared" si="286"/>
        <v>31</v>
      </c>
      <c r="AJ2051" s="13">
        <f t="shared" si="287"/>
        <v>1</v>
      </c>
      <c r="AK2051" s="21">
        <v>1</v>
      </c>
      <c r="AM2051" t="s">
        <v>2154</v>
      </c>
      <c r="AN2051" t="str">
        <f t="shared" ref="AN2051:AN2114" si="290">+IF(AM2051="","",IF(AM2051="FINES",CONCATENATE("R",IF(OR(T2051="16",T2051="21",T2051="22",T2051="23"),"16212223",IF(OR(T2051="15",T2051="17",T2051="24",T2051="25"),"15172425",T2051))),IF(AM2051="CEBAS","UNICO",IF(VALUE(T2051)&lt;=11,"AMBA","INTERIOR"))))</f>
        <v>R20</v>
      </c>
      <c r="AO2051" s="20" t="str">
        <f t="shared" ref="AO2051:AO2114" si="291">+IF(AM2051="","-",CONCATENATE(AM2051,"_",AN2051))</f>
        <v>FINES_R20</v>
      </c>
      <c r="AP2051" s="25">
        <f t="shared" si="288"/>
        <v>9.7772933542728424E-2</v>
      </c>
      <c r="AQ2051" s="24" t="str">
        <f>+IFERROR(VLOOKUP(Y2051,#REF!,2,FALSE),"-")</f>
        <v>-</v>
      </c>
      <c r="AR2051" s="13" t="s">
        <v>2394</v>
      </c>
      <c r="AS2051" t="s">
        <v>2398</v>
      </c>
      <c r="AT2051" t="str">
        <f t="shared" si="289"/>
        <v>Loberia - 1680 e/ Tacuari y Larrea - Tandil El Cerrito</v>
      </c>
    </row>
    <row r="2052" spans="1:46" ht="15.75" thickBot="1" x14ac:dyDescent="0.3">
      <c r="A2052" s="47">
        <v>20</v>
      </c>
      <c r="B2052" s="47" t="s">
        <v>1713</v>
      </c>
      <c r="C2052" s="47" t="s">
        <v>2378</v>
      </c>
      <c r="D2052" s="47" t="s">
        <v>1726</v>
      </c>
      <c r="E2052" s="47" t="s">
        <v>271</v>
      </c>
      <c r="F2052" s="47" t="s">
        <v>11832</v>
      </c>
      <c r="G2052" s="47" t="s">
        <v>11833</v>
      </c>
      <c r="H2052" s="47" t="s">
        <v>11834</v>
      </c>
      <c r="I2052" s="47" t="s">
        <v>10769</v>
      </c>
      <c r="J2052" s="47"/>
      <c r="K2052" s="47" t="s">
        <v>14837</v>
      </c>
      <c r="L2052" s="47">
        <v>0.38799753785133362</v>
      </c>
      <c r="M2052" s="47">
        <v>-37.300011984678001</v>
      </c>
      <c r="N2052" s="47">
        <v>-59.140563960717998</v>
      </c>
      <c r="O2052" s="47" t="s">
        <v>17294</v>
      </c>
      <c r="P2052" s="47">
        <v>1</v>
      </c>
      <c r="Q2052">
        <v>17</v>
      </c>
      <c r="S2052" s="23" t="s">
        <v>2347</v>
      </c>
      <c r="T2052" t="str">
        <f t="shared" ref="T2052:T2115" si="292">+CONCATENATE(IF(A2052&lt;10,"0",""),A2052)</f>
        <v>20</v>
      </c>
      <c r="V2052" t="str">
        <f>+VLOOKUP(B2052,MARCO!E:E,1,FALSE)</f>
        <v>Tandil</v>
      </c>
      <c r="W2052" t="s">
        <v>134</v>
      </c>
      <c r="X2052" t="s">
        <v>134</v>
      </c>
      <c r="Y2052" t="str">
        <f t="shared" ref="Y2052:Y2115" si="293">+F2052</f>
        <v>R 20 - D 102 - 451 - 1559</v>
      </c>
      <c r="Z2052" t="s">
        <v>20</v>
      </c>
      <c r="AA2052" t="s">
        <v>2349</v>
      </c>
      <c r="AB2052" t="s">
        <v>21</v>
      </c>
      <c r="AD2052" t="str">
        <f t="shared" ref="AD2052:AD2115" si="294">+G2052</f>
        <v>Escuela 56</v>
      </c>
      <c r="AE2052" t="s">
        <v>22</v>
      </c>
      <c r="AF2052" t="s">
        <v>23</v>
      </c>
      <c r="AG2052" t="s">
        <v>26</v>
      </c>
      <c r="AH2052" t="s">
        <v>2348</v>
      </c>
      <c r="AI2052" s="13">
        <f t="shared" ref="AI2052:AI2115" si="295">+Q2052</f>
        <v>17</v>
      </c>
      <c r="AJ2052" s="13">
        <f t="shared" ref="AJ2052:AJ2115" si="296">+P2052</f>
        <v>1</v>
      </c>
      <c r="AK2052" s="21">
        <v>1</v>
      </c>
      <c r="AM2052" t="s">
        <v>2154</v>
      </c>
      <c r="AN2052" t="str">
        <f t="shared" si="290"/>
        <v>R20</v>
      </c>
      <c r="AO2052" s="20" t="str">
        <f t="shared" si="291"/>
        <v>FINES_R20</v>
      </c>
      <c r="AP2052" s="25">
        <f t="shared" ref="AP2052:AP2115" si="297">+L2052</f>
        <v>0.38799753785133362</v>
      </c>
      <c r="AQ2052" s="24" t="str">
        <f>+IFERROR(VLOOKUP(Y2052,#REF!,2,FALSE),"-")</f>
        <v>-</v>
      </c>
      <c r="AR2052" s="13" t="s">
        <v>2394</v>
      </c>
      <c r="AS2052" t="s">
        <v>2398</v>
      </c>
      <c r="AT2052" t="str">
        <f t="shared" ref="AT2052:AT2115" si="298">+H2052</f>
        <v>Lavalle Y Movediza - 002 e/ Lavalle y Movediza - Tandil Villa Italia</v>
      </c>
    </row>
    <row r="2053" spans="1:46" ht="15.75" thickBot="1" x14ac:dyDescent="0.3">
      <c r="A2053" s="47">
        <v>20</v>
      </c>
      <c r="B2053" s="47" t="s">
        <v>1713</v>
      </c>
      <c r="C2053" s="47" t="s">
        <v>2378</v>
      </c>
      <c r="D2053" s="47" t="s">
        <v>1726</v>
      </c>
      <c r="E2053" s="47" t="s">
        <v>271</v>
      </c>
      <c r="F2053" s="47" t="s">
        <v>11836</v>
      </c>
      <c r="G2053" s="47" t="s">
        <v>11837</v>
      </c>
      <c r="H2053" s="47" t="s">
        <v>11838</v>
      </c>
      <c r="I2053" s="47" t="s">
        <v>10769</v>
      </c>
      <c r="J2053" s="47"/>
      <c r="K2053" s="47" t="s">
        <v>14838</v>
      </c>
      <c r="L2053" s="47">
        <v>0.76296979188919067</v>
      </c>
      <c r="M2053" s="47">
        <v>-37.343718500000001</v>
      </c>
      <c r="N2053" s="47">
        <v>-59.1438159</v>
      </c>
      <c r="O2053" s="47" t="s">
        <v>17295</v>
      </c>
      <c r="P2053" s="47">
        <v>2</v>
      </c>
      <c r="Q2053">
        <v>60</v>
      </c>
      <c r="S2053" s="23" t="s">
        <v>2347</v>
      </c>
      <c r="T2053" t="str">
        <f t="shared" si="292"/>
        <v>20</v>
      </c>
      <c r="V2053" t="str">
        <f>+VLOOKUP(B2053,MARCO!E:E,1,FALSE)</f>
        <v>Tandil</v>
      </c>
      <c r="W2053" t="s">
        <v>134</v>
      </c>
      <c r="X2053" t="s">
        <v>134</v>
      </c>
      <c r="Y2053" t="str">
        <f t="shared" si="293"/>
        <v>R 20 - D 102 - 451 - 2949</v>
      </c>
      <c r="Z2053" t="s">
        <v>20</v>
      </c>
      <c r="AA2053" t="s">
        <v>2349</v>
      </c>
      <c r="AB2053" t="s">
        <v>21</v>
      </c>
      <c r="AD2053" t="str">
        <f t="shared" si="294"/>
        <v>De CorazÓn Tandilense</v>
      </c>
      <c r="AE2053" t="s">
        <v>22</v>
      </c>
      <c r="AF2053" t="s">
        <v>23</v>
      </c>
      <c r="AG2053" t="s">
        <v>26</v>
      </c>
      <c r="AH2053" t="s">
        <v>2348</v>
      </c>
      <c r="AI2053" s="13">
        <f t="shared" si="295"/>
        <v>60</v>
      </c>
      <c r="AJ2053" s="13">
        <f t="shared" si="296"/>
        <v>2</v>
      </c>
      <c r="AK2053" s="21">
        <v>1</v>
      </c>
      <c r="AM2053" t="s">
        <v>2154</v>
      </c>
      <c r="AN2053" t="str">
        <f t="shared" si="290"/>
        <v>R20</v>
      </c>
      <c r="AO2053" s="20" t="str">
        <f t="shared" si="291"/>
        <v>FINES_R20</v>
      </c>
      <c r="AP2053" s="25">
        <f t="shared" si="297"/>
        <v>0.76296979188919067</v>
      </c>
      <c r="AQ2053" s="24" t="str">
        <f>+IFERROR(VLOOKUP(Y2053,#REF!,2,FALSE),"-")</f>
        <v>-</v>
      </c>
      <c r="AR2053" s="13" t="s">
        <v>2394</v>
      </c>
      <c r="AS2053" t="s">
        <v>2397</v>
      </c>
      <c r="AT2053" t="str">
        <f t="shared" si="298"/>
        <v>De Los Granaderos - 269 e/ Del Libertador y Uspallata - Tandil El Cerrito</v>
      </c>
    </row>
    <row r="2054" spans="1:46" ht="15.75" thickBot="1" x14ac:dyDescent="0.3">
      <c r="A2054" s="47">
        <v>20</v>
      </c>
      <c r="B2054" s="47" t="s">
        <v>1713</v>
      </c>
      <c r="C2054" s="47" t="s">
        <v>2378</v>
      </c>
      <c r="D2054" s="47" t="s">
        <v>1726</v>
      </c>
      <c r="E2054" s="47" t="s">
        <v>271</v>
      </c>
      <c r="F2054" s="47" t="s">
        <v>11840</v>
      </c>
      <c r="G2054" s="47" t="s">
        <v>11841</v>
      </c>
      <c r="H2054" s="47" t="s">
        <v>11842</v>
      </c>
      <c r="I2054" s="47" t="s">
        <v>10769</v>
      </c>
      <c r="J2054" s="47"/>
      <c r="K2054" s="47" t="s">
        <v>14839</v>
      </c>
      <c r="L2054" s="47">
        <v>0.55060058832168579</v>
      </c>
      <c r="M2054" s="47">
        <v>-37.309912018157</v>
      </c>
      <c r="N2054" s="47">
        <v>-59.1048839591</v>
      </c>
      <c r="O2054" s="47" t="s">
        <v>17296</v>
      </c>
      <c r="P2054" s="47">
        <v>1</v>
      </c>
      <c r="Q2054">
        <v>21</v>
      </c>
      <c r="S2054" s="23" t="s">
        <v>2347</v>
      </c>
      <c r="T2054" t="str">
        <f t="shared" si="292"/>
        <v>20</v>
      </c>
      <c r="V2054" t="str">
        <f>+VLOOKUP(B2054,MARCO!E:E,1,FALSE)</f>
        <v>Tandil</v>
      </c>
      <c r="W2054" t="s">
        <v>134</v>
      </c>
      <c r="X2054" t="s">
        <v>134</v>
      </c>
      <c r="Y2054" t="str">
        <f t="shared" si="293"/>
        <v>R 20 - D 102 - 451 - 3115</v>
      </c>
      <c r="Z2054" t="s">
        <v>20</v>
      </c>
      <c r="AA2054" t="s">
        <v>2349</v>
      </c>
      <c r="AB2054" t="s">
        <v>21</v>
      </c>
      <c r="AD2054" t="str">
        <f t="shared" si="294"/>
        <v>Biblioteca MartÍn Fierro</v>
      </c>
      <c r="AE2054" t="s">
        <v>22</v>
      </c>
      <c r="AF2054" t="s">
        <v>23</v>
      </c>
      <c r="AG2054" t="s">
        <v>26</v>
      </c>
      <c r="AH2054" t="s">
        <v>2348</v>
      </c>
      <c r="AI2054" s="13">
        <f t="shared" si="295"/>
        <v>21</v>
      </c>
      <c r="AJ2054" s="13">
        <f t="shared" si="296"/>
        <v>1</v>
      </c>
      <c r="AK2054" s="21">
        <v>1</v>
      </c>
      <c r="AM2054" t="s">
        <v>2154</v>
      </c>
      <c r="AN2054" t="str">
        <f t="shared" si="290"/>
        <v>R20</v>
      </c>
      <c r="AO2054" s="20" t="str">
        <f t="shared" si="291"/>
        <v>FINES_R20</v>
      </c>
      <c r="AP2054" s="25">
        <f t="shared" si="297"/>
        <v>0.55060058832168579</v>
      </c>
      <c r="AQ2054" s="24" t="str">
        <f>+IFERROR(VLOOKUP(Y2054,#REF!,2,FALSE),"-")</f>
        <v>-</v>
      </c>
      <c r="AR2054" s="13" t="s">
        <v>2394</v>
      </c>
      <c r="AS2054" t="s">
        <v>2398</v>
      </c>
      <c r="AT2054" t="str">
        <f t="shared" si="298"/>
        <v>Casacuberta - 581 e/ Marzoratti y Lester - Tandil Villa Gaucho</v>
      </c>
    </row>
    <row r="2055" spans="1:46" ht="15.75" thickBot="1" x14ac:dyDescent="0.3">
      <c r="A2055" s="47">
        <v>20</v>
      </c>
      <c r="B2055" s="47" t="s">
        <v>1713</v>
      </c>
      <c r="C2055" s="47" t="s">
        <v>2378</v>
      </c>
      <c r="D2055" s="47" t="s">
        <v>1726</v>
      </c>
      <c r="E2055" s="47" t="s">
        <v>271</v>
      </c>
      <c r="F2055" s="47" t="s">
        <v>11844</v>
      </c>
      <c r="G2055" s="47" t="s">
        <v>11845</v>
      </c>
      <c r="H2055" s="47" t="s">
        <v>11846</v>
      </c>
      <c r="I2055" s="47" t="s">
        <v>10769</v>
      </c>
      <c r="J2055" s="47"/>
      <c r="K2055" s="47" t="s">
        <v>14840</v>
      </c>
      <c r="L2055" s="47">
        <v>0.64065492153167725</v>
      </c>
      <c r="M2055" s="47">
        <v>-37.302002707637001</v>
      </c>
      <c r="N2055" s="47">
        <v>-59.165272344446002</v>
      </c>
      <c r="O2055" s="47" t="s">
        <v>17297</v>
      </c>
      <c r="P2055" s="47">
        <v>1</v>
      </c>
      <c r="Q2055">
        <v>18</v>
      </c>
      <c r="S2055" s="23" t="s">
        <v>2347</v>
      </c>
      <c r="T2055" t="str">
        <f t="shared" si="292"/>
        <v>20</v>
      </c>
      <c r="V2055" t="str">
        <f>+VLOOKUP(B2055,MARCO!E:E,1,FALSE)</f>
        <v>Tandil</v>
      </c>
      <c r="W2055" t="s">
        <v>134</v>
      </c>
      <c r="X2055" t="s">
        <v>134</v>
      </c>
      <c r="Y2055" t="str">
        <f t="shared" si="293"/>
        <v>R 20 - D 102 - 451 - 4259</v>
      </c>
      <c r="Z2055" t="s">
        <v>20</v>
      </c>
      <c r="AA2055" t="s">
        <v>2349</v>
      </c>
      <c r="AB2055" t="s">
        <v>21</v>
      </c>
      <c r="AD2055" t="str">
        <f t="shared" si="294"/>
        <v>Biblioteca Maggiori</v>
      </c>
      <c r="AE2055" t="s">
        <v>22</v>
      </c>
      <c r="AF2055" t="s">
        <v>23</v>
      </c>
      <c r="AG2055" t="s">
        <v>26</v>
      </c>
      <c r="AH2055" t="s">
        <v>2348</v>
      </c>
      <c r="AI2055" s="13">
        <f t="shared" si="295"/>
        <v>18</v>
      </c>
      <c r="AJ2055" s="13">
        <f t="shared" si="296"/>
        <v>1</v>
      </c>
      <c r="AK2055" s="21">
        <v>1</v>
      </c>
      <c r="AM2055" t="s">
        <v>2154</v>
      </c>
      <c r="AN2055" t="str">
        <f t="shared" si="290"/>
        <v>R20</v>
      </c>
      <c r="AO2055" s="20" t="str">
        <f t="shared" si="291"/>
        <v>FINES_R20</v>
      </c>
      <c r="AP2055" s="25">
        <f t="shared" si="297"/>
        <v>0.64065492153167725</v>
      </c>
      <c r="AQ2055" s="24" t="str">
        <f>+IFERROR(VLOOKUP(Y2055,#REF!,2,FALSE),"-")</f>
        <v>-</v>
      </c>
      <c r="AR2055" s="13" t="s">
        <v>2394</v>
      </c>
      <c r="AS2055" t="s">
        <v>2397</v>
      </c>
      <c r="AT2055" t="str">
        <f t="shared" si="298"/>
        <v>Vela - 1863 e/ Saldivar y De La Canal - Tandil Movediza</v>
      </c>
    </row>
    <row r="2056" spans="1:46" ht="15.75" thickBot="1" x14ac:dyDescent="0.3">
      <c r="A2056" s="47">
        <v>20</v>
      </c>
      <c r="B2056" s="47" t="s">
        <v>1713</v>
      </c>
      <c r="C2056" s="47" t="s">
        <v>2378</v>
      </c>
      <c r="D2056" s="47" t="s">
        <v>1726</v>
      </c>
      <c r="E2056" s="47" t="s">
        <v>271</v>
      </c>
      <c r="F2056" s="47" t="s">
        <v>11848</v>
      </c>
      <c r="G2056" s="47" t="s">
        <v>11849</v>
      </c>
      <c r="H2056" s="47" t="s">
        <v>11850</v>
      </c>
      <c r="I2056" s="47" t="s">
        <v>10769</v>
      </c>
      <c r="J2056" s="47"/>
      <c r="K2056" s="47" t="s">
        <v>14841</v>
      </c>
      <c r="L2056" s="47">
        <v>0.16226376593112951</v>
      </c>
      <c r="M2056" s="47">
        <v>-37.320700000000002</v>
      </c>
      <c r="N2056" s="47">
        <v>-59.133099999999999</v>
      </c>
      <c r="O2056" s="47" t="s">
        <v>17298</v>
      </c>
      <c r="P2056" s="47">
        <v>1</v>
      </c>
      <c r="Q2056">
        <v>23</v>
      </c>
      <c r="S2056" s="23" t="s">
        <v>2347</v>
      </c>
      <c r="T2056" t="str">
        <f t="shared" si="292"/>
        <v>20</v>
      </c>
      <c r="V2056" t="str">
        <f>+VLOOKUP(B2056,MARCO!E:E,1,FALSE)</f>
        <v>Tandil</v>
      </c>
      <c r="W2056" t="s">
        <v>134</v>
      </c>
      <c r="X2056" t="s">
        <v>134</v>
      </c>
      <c r="Y2056" t="str">
        <f t="shared" si="293"/>
        <v>R 20 - D 102 - 451 - 4261</v>
      </c>
      <c r="Z2056" t="s">
        <v>20</v>
      </c>
      <c r="AA2056" t="s">
        <v>2349</v>
      </c>
      <c r="AB2056" t="s">
        <v>21</v>
      </c>
      <c r="AD2056" t="str">
        <f t="shared" si="294"/>
        <v>Escuela 12-azucena</v>
      </c>
      <c r="AE2056" t="s">
        <v>22</v>
      </c>
      <c r="AF2056" t="s">
        <v>23</v>
      </c>
      <c r="AG2056" t="s">
        <v>26</v>
      </c>
      <c r="AH2056" t="s">
        <v>2348</v>
      </c>
      <c r="AI2056" s="13">
        <f t="shared" si="295"/>
        <v>23</v>
      </c>
      <c r="AJ2056" s="13">
        <f t="shared" si="296"/>
        <v>1</v>
      </c>
      <c r="AK2056" s="21">
        <v>1</v>
      </c>
      <c r="AM2056" t="s">
        <v>2154</v>
      </c>
      <c r="AN2056" t="str">
        <f t="shared" si="290"/>
        <v>R20</v>
      </c>
      <c r="AO2056" s="20" t="str">
        <f t="shared" si="291"/>
        <v>FINES_R20</v>
      </c>
      <c r="AP2056" s="25">
        <f t="shared" si="297"/>
        <v>0.16226376593112951</v>
      </c>
      <c r="AQ2056" s="24" t="str">
        <f>+IFERROR(VLOOKUP(Y2056,#REF!,2,FALSE),"-")</f>
        <v>-</v>
      </c>
      <c r="AR2056" s="13" t="s">
        <v>2394</v>
      </c>
      <c r="AS2056" t="s">
        <v>2398</v>
      </c>
      <c r="AT2056" t="str">
        <f t="shared" si="298"/>
        <v>Los Jazmines - Tandil-azucena</v>
      </c>
    </row>
    <row r="2057" spans="1:46" ht="15.75" thickBot="1" x14ac:dyDescent="0.3">
      <c r="A2057" s="47">
        <v>20</v>
      </c>
      <c r="B2057" s="47" t="s">
        <v>1713</v>
      </c>
      <c r="C2057" s="47" t="s">
        <v>2378</v>
      </c>
      <c r="D2057" s="47" t="s">
        <v>1726</v>
      </c>
      <c r="E2057" s="47" t="s">
        <v>271</v>
      </c>
      <c r="F2057" s="47" t="s">
        <v>11852</v>
      </c>
      <c r="G2057" s="47" t="s">
        <v>11853</v>
      </c>
      <c r="H2057" s="47" t="s">
        <v>11854</v>
      </c>
      <c r="I2057" s="47" t="s">
        <v>10769</v>
      </c>
      <c r="J2057" s="47"/>
      <c r="K2057" s="47" t="s">
        <v>14842</v>
      </c>
      <c r="L2057" s="47">
        <v>0.28665050864219671</v>
      </c>
      <c r="M2057" s="47">
        <v>-37.416139999999999</v>
      </c>
      <c r="N2057" s="47">
        <v>-58.80829</v>
      </c>
      <c r="O2057" s="47" t="s">
        <v>17299</v>
      </c>
      <c r="P2057" s="47">
        <v>1</v>
      </c>
      <c r="Q2057">
        <v>23</v>
      </c>
      <c r="S2057" s="23" t="s">
        <v>2347</v>
      </c>
      <c r="T2057" t="str">
        <f t="shared" si="292"/>
        <v>20</v>
      </c>
      <c r="V2057" t="str">
        <f>+VLOOKUP(B2057,MARCO!E:E,1,FALSE)</f>
        <v>Tandil</v>
      </c>
      <c r="W2057" t="s">
        <v>134</v>
      </c>
      <c r="X2057" t="s">
        <v>134</v>
      </c>
      <c r="Y2057" t="str">
        <f t="shared" si="293"/>
        <v>R 20 - D 102 - 451 - 4263</v>
      </c>
      <c r="Z2057" t="s">
        <v>20</v>
      </c>
      <c r="AA2057" t="s">
        <v>2349</v>
      </c>
      <c r="AB2057" t="s">
        <v>21</v>
      </c>
      <c r="AD2057" t="str">
        <f t="shared" si="294"/>
        <v>Museo De Fulton</v>
      </c>
      <c r="AE2057" t="s">
        <v>22</v>
      </c>
      <c r="AF2057" t="s">
        <v>23</v>
      </c>
      <c r="AG2057" t="s">
        <v>26</v>
      </c>
      <c r="AH2057" t="s">
        <v>2348</v>
      </c>
      <c r="AI2057" s="13">
        <f t="shared" si="295"/>
        <v>23</v>
      </c>
      <c r="AJ2057" s="13">
        <f t="shared" si="296"/>
        <v>1</v>
      </c>
      <c r="AK2057" s="21">
        <v>1</v>
      </c>
      <c r="AM2057" t="s">
        <v>2154</v>
      </c>
      <c r="AN2057" t="str">
        <f t="shared" si="290"/>
        <v>R20</v>
      </c>
      <c r="AO2057" s="20" t="str">
        <f t="shared" si="291"/>
        <v>FINES_R20</v>
      </c>
      <c r="AP2057" s="25">
        <f t="shared" si="297"/>
        <v>0.28665050864219671</v>
      </c>
      <c r="AQ2057" s="24" t="str">
        <f>+IFERROR(VLOOKUP(Y2057,#REF!,2,FALSE),"-")</f>
        <v>-</v>
      </c>
      <c r="AR2057" s="13" t="s">
        <v>2394</v>
      </c>
      <c r="AS2057" t="s">
        <v>2398</v>
      </c>
      <c r="AT2057" t="str">
        <f t="shared" si="298"/>
        <v>Camino Rural - Tandil-fulton</v>
      </c>
    </row>
    <row r="2058" spans="1:46" ht="15.75" thickBot="1" x14ac:dyDescent="0.3">
      <c r="A2058" s="47">
        <v>20</v>
      </c>
      <c r="B2058" s="47" t="s">
        <v>1713</v>
      </c>
      <c r="C2058" s="47" t="s">
        <v>2378</v>
      </c>
      <c r="D2058" s="47" t="s">
        <v>1726</v>
      </c>
      <c r="E2058" s="47" t="s">
        <v>271</v>
      </c>
      <c r="F2058" s="47" t="s">
        <v>11856</v>
      </c>
      <c r="G2058" s="47" t="s">
        <v>11857</v>
      </c>
      <c r="H2058" s="47" t="s">
        <v>11858</v>
      </c>
      <c r="I2058" s="47" t="s">
        <v>10769</v>
      </c>
      <c r="J2058" s="47"/>
      <c r="K2058" s="47" t="s">
        <v>14843</v>
      </c>
      <c r="L2058" s="47">
        <v>0.33424457907676702</v>
      </c>
      <c r="M2058" s="47">
        <v>-37.486649999999997</v>
      </c>
      <c r="N2058" s="47">
        <v>-59.29222</v>
      </c>
      <c r="O2058" s="47" t="s">
        <v>17300</v>
      </c>
      <c r="P2058" s="47">
        <v>1</v>
      </c>
      <c r="Q2058">
        <v>14</v>
      </c>
      <c r="S2058" s="23" t="s">
        <v>2347</v>
      </c>
      <c r="T2058" t="str">
        <f t="shared" si="292"/>
        <v>20</v>
      </c>
      <c r="V2058" t="str">
        <f>+VLOOKUP(B2058,MARCO!E:E,1,FALSE)</f>
        <v>Tandil</v>
      </c>
      <c r="W2058" t="s">
        <v>134</v>
      </c>
      <c r="X2058" t="s">
        <v>134</v>
      </c>
      <c r="Y2058" t="str">
        <f t="shared" si="293"/>
        <v>R 20 - D 102 - 451 - 4291</v>
      </c>
      <c r="Z2058" t="s">
        <v>20</v>
      </c>
      <c r="AA2058" t="s">
        <v>2349</v>
      </c>
      <c r="AB2058" t="s">
        <v>21</v>
      </c>
      <c r="AD2058" t="str">
        <f t="shared" si="294"/>
        <v>Casa Convivencial Vientos</v>
      </c>
      <c r="AE2058" t="s">
        <v>22</v>
      </c>
      <c r="AF2058" t="s">
        <v>23</v>
      </c>
      <c r="AG2058" t="s">
        <v>26</v>
      </c>
      <c r="AH2058" t="s">
        <v>2348</v>
      </c>
      <c r="AI2058" s="13">
        <f t="shared" si="295"/>
        <v>14</v>
      </c>
      <c r="AJ2058" s="13">
        <f t="shared" si="296"/>
        <v>1</v>
      </c>
      <c r="AK2058" s="21">
        <v>1</v>
      </c>
      <c r="AM2058" t="s">
        <v>2154</v>
      </c>
      <c r="AN2058" t="str">
        <f t="shared" si="290"/>
        <v>R20</v>
      </c>
      <c r="AO2058" s="20" t="str">
        <f t="shared" si="291"/>
        <v>FINES_R20</v>
      </c>
      <c r="AP2058" s="25">
        <f t="shared" si="297"/>
        <v>0.33424457907676702</v>
      </c>
      <c r="AQ2058" s="24" t="str">
        <f>+IFERROR(VLOOKUP(Y2058,#REF!,2,FALSE),"-")</f>
        <v>-</v>
      </c>
      <c r="AR2058" s="13" t="s">
        <v>2394</v>
      </c>
      <c r="AS2058" t="s">
        <v>2398</v>
      </c>
      <c r="AT2058" t="str">
        <f t="shared" si="298"/>
        <v>Azucena - 2390 - Tandil Movediza</v>
      </c>
    </row>
    <row r="2059" spans="1:46" ht="15.75" thickBot="1" x14ac:dyDescent="0.3">
      <c r="A2059" s="47">
        <v>20</v>
      </c>
      <c r="B2059" s="47" t="s">
        <v>1713</v>
      </c>
      <c r="C2059" s="47" t="s">
        <v>2378</v>
      </c>
      <c r="D2059" s="47" t="s">
        <v>1726</v>
      </c>
      <c r="E2059" s="47" t="s">
        <v>271</v>
      </c>
      <c r="F2059" s="47" t="s">
        <v>11860</v>
      </c>
      <c r="G2059" s="47" t="s">
        <v>11861</v>
      </c>
      <c r="H2059" s="47" t="s">
        <v>11862</v>
      </c>
      <c r="I2059" s="47" t="s">
        <v>10769</v>
      </c>
      <c r="J2059" s="47"/>
      <c r="K2059" s="47" t="s">
        <v>14844</v>
      </c>
      <c r="L2059" s="47">
        <v>0.54065805673599243</v>
      </c>
      <c r="M2059" s="47">
        <v>-37.299401279213001</v>
      </c>
      <c r="N2059" s="47">
        <v>-59.126024292375</v>
      </c>
      <c r="O2059" s="47" t="s">
        <v>17301</v>
      </c>
      <c r="P2059" s="47">
        <v>1</v>
      </c>
      <c r="Q2059">
        <v>29</v>
      </c>
      <c r="S2059" s="23" t="s">
        <v>2347</v>
      </c>
      <c r="T2059" t="str">
        <f t="shared" si="292"/>
        <v>20</v>
      </c>
      <c r="V2059" t="str">
        <f>+VLOOKUP(B2059,MARCO!E:E,1,FALSE)</f>
        <v>Tandil</v>
      </c>
      <c r="W2059" t="s">
        <v>134</v>
      </c>
      <c r="X2059" t="s">
        <v>134</v>
      </c>
      <c r="Y2059" t="str">
        <f t="shared" si="293"/>
        <v>R 20 - D 102 - 451 - 4314</v>
      </c>
      <c r="Z2059" t="s">
        <v>20</v>
      </c>
      <c r="AA2059" t="s">
        <v>2349</v>
      </c>
      <c r="AB2059" t="s">
        <v>21</v>
      </c>
      <c r="AD2059" t="str">
        <f t="shared" si="294"/>
        <v>Vientos Villa Aguirre</v>
      </c>
      <c r="AE2059" t="s">
        <v>22</v>
      </c>
      <c r="AF2059" t="s">
        <v>23</v>
      </c>
      <c r="AG2059" t="s">
        <v>26</v>
      </c>
      <c r="AH2059" t="s">
        <v>2348</v>
      </c>
      <c r="AI2059" s="13">
        <f t="shared" si="295"/>
        <v>29</v>
      </c>
      <c r="AJ2059" s="13">
        <f t="shared" si="296"/>
        <v>1</v>
      </c>
      <c r="AK2059" s="21">
        <v>1</v>
      </c>
      <c r="AM2059" t="s">
        <v>2154</v>
      </c>
      <c r="AN2059" t="str">
        <f t="shared" si="290"/>
        <v>R20</v>
      </c>
      <c r="AO2059" s="20" t="str">
        <f t="shared" si="291"/>
        <v>FINES_R20</v>
      </c>
      <c r="AP2059" s="25">
        <f t="shared" si="297"/>
        <v>0.54065805673599243</v>
      </c>
      <c r="AQ2059" s="24" t="str">
        <f>+IFERROR(VLOOKUP(Y2059,#REF!,2,FALSE),"-")</f>
        <v>-</v>
      </c>
      <c r="AR2059" s="13" t="s">
        <v>2394</v>
      </c>
      <c r="AS2059" t="s">
        <v>2397</v>
      </c>
      <c r="AT2059" t="str">
        <f t="shared" si="298"/>
        <v>Basilico - 1571 - Tandil Villa Aguirre</v>
      </c>
    </row>
    <row r="2060" spans="1:46" ht="15.75" thickBot="1" x14ac:dyDescent="0.3">
      <c r="A2060" s="47">
        <v>20</v>
      </c>
      <c r="B2060" s="47" t="s">
        <v>1713</v>
      </c>
      <c r="C2060" s="47" t="s">
        <v>2378</v>
      </c>
      <c r="D2060" s="47" t="s">
        <v>1726</v>
      </c>
      <c r="E2060" s="47" t="s">
        <v>271</v>
      </c>
      <c r="F2060" s="47" t="s">
        <v>11865</v>
      </c>
      <c r="G2060" s="47" t="s">
        <v>11866</v>
      </c>
      <c r="H2060" s="47" t="s">
        <v>11867</v>
      </c>
      <c r="I2060" s="47" t="s">
        <v>10769</v>
      </c>
      <c r="J2060" s="47"/>
      <c r="K2060" s="47" t="s">
        <v>14845</v>
      </c>
      <c r="L2060" s="47">
        <v>0.29523327946662897</v>
      </c>
      <c r="M2060" s="47">
        <v>-37.318912002871997</v>
      </c>
      <c r="N2060" s="47">
        <v>-59.147773990010997</v>
      </c>
      <c r="O2060" s="47" t="s">
        <v>17302</v>
      </c>
      <c r="P2060" s="47">
        <v>1</v>
      </c>
      <c r="Q2060">
        <v>20</v>
      </c>
      <c r="S2060" s="23" t="s">
        <v>2347</v>
      </c>
      <c r="T2060" t="str">
        <f t="shared" si="292"/>
        <v>20</v>
      </c>
      <c r="V2060" t="str">
        <f>+VLOOKUP(B2060,MARCO!E:E,1,FALSE)</f>
        <v>Tandil</v>
      </c>
      <c r="W2060" t="s">
        <v>134</v>
      </c>
      <c r="X2060" t="s">
        <v>134</v>
      </c>
      <c r="Y2060" t="str">
        <f t="shared" si="293"/>
        <v>R 20 - D 102 - 451 - 1586</v>
      </c>
      <c r="Z2060" t="s">
        <v>20</v>
      </c>
      <c r="AA2060" t="s">
        <v>2349</v>
      </c>
      <c r="AB2060" t="s">
        <v>21</v>
      </c>
      <c r="AD2060" t="str">
        <f t="shared" si="294"/>
        <v>Sindicato De Empleados De Comercio</v>
      </c>
      <c r="AE2060" t="s">
        <v>22</v>
      </c>
      <c r="AF2060" t="s">
        <v>23</v>
      </c>
      <c r="AG2060" t="s">
        <v>26</v>
      </c>
      <c r="AH2060" t="s">
        <v>2348</v>
      </c>
      <c r="AI2060" s="13">
        <f t="shared" si="295"/>
        <v>20</v>
      </c>
      <c r="AJ2060" s="13">
        <f t="shared" si="296"/>
        <v>1</v>
      </c>
      <c r="AK2060" s="21">
        <v>1</v>
      </c>
      <c r="AM2060" t="s">
        <v>2154</v>
      </c>
      <c r="AN2060" t="str">
        <f t="shared" si="290"/>
        <v>R20</v>
      </c>
      <c r="AO2060" s="20" t="str">
        <f t="shared" si="291"/>
        <v>FINES_R20</v>
      </c>
      <c r="AP2060" s="25">
        <f t="shared" si="297"/>
        <v>0.29523327946662897</v>
      </c>
      <c r="AQ2060" s="24" t="str">
        <f>+IFERROR(VLOOKUP(Y2060,#REF!,2,FALSE),"-")</f>
        <v>-</v>
      </c>
      <c r="AR2060" s="13" t="s">
        <v>2394</v>
      </c>
      <c r="AS2060" t="s">
        <v>2397</v>
      </c>
      <c r="AT2060" t="str">
        <f t="shared" si="298"/>
        <v>San Lorenzo - 1345 e/ Uriburu y Pellegrini - Tandil Centro</v>
      </c>
    </row>
    <row r="2061" spans="1:46" ht="15.75" thickBot="1" x14ac:dyDescent="0.3">
      <c r="A2061" s="47">
        <v>20</v>
      </c>
      <c r="B2061" s="47" t="s">
        <v>1713</v>
      </c>
      <c r="C2061" s="47" t="s">
        <v>2378</v>
      </c>
      <c r="D2061" s="47" t="s">
        <v>1726</v>
      </c>
      <c r="E2061" s="47" t="s">
        <v>271</v>
      </c>
      <c r="F2061" s="47" t="s">
        <v>11869</v>
      </c>
      <c r="G2061" s="47" t="s">
        <v>11870</v>
      </c>
      <c r="H2061" s="47" t="s">
        <v>11871</v>
      </c>
      <c r="I2061" s="47" t="s">
        <v>10769</v>
      </c>
      <c r="J2061" s="47"/>
      <c r="K2061" s="47" t="s">
        <v>14846</v>
      </c>
      <c r="L2061" s="47">
        <v>0.43267351388931269</v>
      </c>
      <c r="M2061" s="47">
        <v>-34.209039008342003</v>
      </c>
      <c r="N2061" s="47">
        <v>-58.943951795316998</v>
      </c>
      <c r="O2061" s="47" t="s">
        <v>17303</v>
      </c>
      <c r="P2061" s="47">
        <v>1</v>
      </c>
      <c r="Q2061">
        <v>19</v>
      </c>
      <c r="S2061" s="23" t="s">
        <v>2347</v>
      </c>
      <c r="T2061" t="str">
        <f t="shared" si="292"/>
        <v>20</v>
      </c>
      <c r="V2061" t="str">
        <f>+VLOOKUP(B2061,MARCO!E:E,1,FALSE)</f>
        <v>Tandil</v>
      </c>
      <c r="W2061" t="s">
        <v>134</v>
      </c>
      <c r="X2061" t="s">
        <v>134</v>
      </c>
      <c r="Y2061" t="str">
        <f t="shared" si="293"/>
        <v>R 20 - D 102 - 451 - 4607</v>
      </c>
      <c r="Z2061" t="s">
        <v>20</v>
      </c>
      <c r="AA2061" t="s">
        <v>2349</v>
      </c>
      <c r="AB2061" t="s">
        <v>21</v>
      </c>
      <c r="AD2061" t="str">
        <f t="shared" si="294"/>
        <v>De La Canal</v>
      </c>
      <c r="AE2061" t="s">
        <v>22</v>
      </c>
      <c r="AF2061" t="s">
        <v>23</v>
      </c>
      <c r="AG2061" t="s">
        <v>26</v>
      </c>
      <c r="AH2061" t="s">
        <v>2348</v>
      </c>
      <c r="AI2061" s="13">
        <f t="shared" si="295"/>
        <v>19</v>
      </c>
      <c r="AJ2061" s="13">
        <f t="shared" si="296"/>
        <v>1</v>
      </c>
      <c r="AK2061" s="21">
        <v>1</v>
      </c>
      <c r="AM2061" t="s">
        <v>2154</v>
      </c>
      <c r="AN2061" t="str">
        <f t="shared" si="290"/>
        <v>R20</v>
      </c>
      <c r="AO2061" s="20" t="str">
        <f t="shared" si="291"/>
        <v>FINES_R20</v>
      </c>
      <c r="AP2061" s="25">
        <f t="shared" si="297"/>
        <v>0.43267351388931269</v>
      </c>
      <c r="AQ2061" s="24" t="str">
        <f>+IFERROR(VLOOKUP(Y2061,#REF!,2,FALSE),"-")</f>
        <v>-</v>
      </c>
      <c r="AR2061" s="13" t="s">
        <v>2394</v>
      </c>
      <c r="AS2061" t="s">
        <v>2397</v>
      </c>
      <c r="AT2061" t="str">
        <f t="shared" si="298"/>
        <v>Av. Del Trabajador - Tandil Bicentenario</v>
      </c>
    </row>
    <row r="2062" spans="1:46" ht="15.75" thickBot="1" x14ac:dyDescent="0.3">
      <c r="A2062" s="47">
        <v>20</v>
      </c>
      <c r="B2062" s="47" t="s">
        <v>944</v>
      </c>
      <c r="C2062" s="47" t="s">
        <v>2378</v>
      </c>
      <c r="D2062" s="47" t="s">
        <v>949</v>
      </c>
      <c r="E2062" s="47" t="s">
        <v>180</v>
      </c>
      <c r="F2062" s="47" t="s">
        <v>11874</v>
      </c>
      <c r="G2062" s="47" t="s">
        <v>11875</v>
      </c>
      <c r="H2062" s="47" t="s">
        <v>11876</v>
      </c>
      <c r="I2062" s="47" t="s">
        <v>10769</v>
      </c>
      <c r="J2062" s="47"/>
      <c r="K2062" s="47" t="s">
        <v>14847</v>
      </c>
      <c r="L2062" s="47"/>
      <c r="M2062" s="47">
        <v>-34.592879798539002</v>
      </c>
      <c r="N2062" s="47">
        <v>-58.375177932146997</v>
      </c>
      <c r="O2062" s="47" t="s">
        <v>17304</v>
      </c>
      <c r="P2062" s="47">
        <v>1</v>
      </c>
      <c r="Q2062">
        <v>17</v>
      </c>
      <c r="S2062" s="23" t="s">
        <v>2347</v>
      </c>
      <c r="T2062" t="str">
        <f t="shared" si="292"/>
        <v>20</v>
      </c>
      <c r="V2062" t="str">
        <f>+VLOOKUP(B2062,MARCO!E:E,1,FALSE)</f>
        <v>Lobería</v>
      </c>
      <c r="W2062" t="s">
        <v>134</v>
      </c>
      <c r="X2062" t="s">
        <v>134</v>
      </c>
      <c r="Y2062" t="str">
        <f t="shared" si="293"/>
        <v>R 20 - D 60 - 451 - 4454</v>
      </c>
      <c r="Z2062" t="s">
        <v>20</v>
      </c>
      <c r="AA2062" t="s">
        <v>2349</v>
      </c>
      <c r="AB2062" t="s">
        <v>21</v>
      </c>
      <c r="AD2062" t="str">
        <f t="shared" si="294"/>
        <v>Ees N° 3</v>
      </c>
      <c r="AE2062" t="s">
        <v>22</v>
      </c>
      <c r="AF2062" t="s">
        <v>23</v>
      </c>
      <c r="AG2062" t="s">
        <v>26</v>
      </c>
      <c r="AH2062" t="s">
        <v>2348</v>
      </c>
      <c r="AI2062" s="13">
        <f t="shared" si="295"/>
        <v>17</v>
      </c>
      <c r="AJ2062" s="13">
        <f t="shared" si="296"/>
        <v>1</v>
      </c>
      <c r="AK2062" s="21">
        <v>1</v>
      </c>
      <c r="AM2062" t="s">
        <v>2154</v>
      </c>
      <c r="AN2062" t="str">
        <f t="shared" si="290"/>
        <v>R20</v>
      </c>
      <c r="AO2062" s="20" t="str">
        <f t="shared" si="291"/>
        <v>FINES_R20</v>
      </c>
      <c r="AP2062" s="25">
        <f t="shared" si="297"/>
        <v>0</v>
      </c>
      <c r="AQ2062" s="24" t="str">
        <f>+IFERROR(VLOOKUP(Y2062,#REF!,2,FALSE),"-")</f>
        <v>-</v>
      </c>
      <c r="AR2062" s="13" t="s">
        <v>2394</v>
      </c>
      <c r="AS2062" t="s">
        <v>2398</v>
      </c>
      <c r="AT2062" t="str">
        <f t="shared" si="298"/>
        <v>Sarmiento - 394 e/ Belgrano y San Martín - San Manuel</v>
      </c>
    </row>
    <row r="2063" spans="1:46" ht="15.75" thickBot="1" x14ac:dyDescent="0.3">
      <c r="A2063" s="47">
        <v>20</v>
      </c>
      <c r="B2063" s="47" t="s">
        <v>944</v>
      </c>
      <c r="C2063" s="47" t="s">
        <v>2378</v>
      </c>
      <c r="D2063" s="47" t="s">
        <v>949</v>
      </c>
      <c r="E2063" s="47" t="s">
        <v>180</v>
      </c>
      <c r="F2063" s="47" t="s">
        <v>11878</v>
      </c>
      <c r="G2063" s="47" t="s">
        <v>11879</v>
      </c>
      <c r="H2063" s="47" t="s">
        <v>11880</v>
      </c>
      <c r="I2063" s="47" t="s">
        <v>10769</v>
      </c>
      <c r="J2063" s="47"/>
      <c r="K2063" s="47" t="s">
        <v>14848</v>
      </c>
      <c r="L2063" s="47">
        <v>0.38270235061645508</v>
      </c>
      <c r="M2063" s="47">
        <v>-38.159505665692002</v>
      </c>
      <c r="N2063" s="47">
        <v>-58.786067728307998</v>
      </c>
      <c r="O2063" s="47" t="s">
        <v>17305</v>
      </c>
      <c r="P2063" s="47">
        <v>1</v>
      </c>
      <c r="Q2063">
        <v>23</v>
      </c>
      <c r="S2063" s="23" t="s">
        <v>2347</v>
      </c>
      <c r="T2063" t="str">
        <f t="shared" si="292"/>
        <v>20</v>
      </c>
      <c r="V2063" t="str">
        <f>+VLOOKUP(B2063,MARCO!E:E,1,FALSE)</f>
        <v>Lobería</v>
      </c>
      <c r="W2063" t="s">
        <v>134</v>
      </c>
      <c r="X2063" t="s">
        <v>134</v>
      </c>
      <c r="Y2063" t="str">
        <f t="shared" si="293"/>
        <v>R 20 - D 60 - 451 - 2568</v>
      </c>
      <c r="Z2063" t="s">
        <v>20</v>
      </c>
      <c r="AA2063" t="s">
        <v>2349</v>
      </c>
      <c r="AB2063" t="s">
        <v>21</v>
      </c>
      <c r="AD2063" t="str">
        <f t="shared" si="294"/>
        <v>Uatre</v>
      </c>
      <c r="AE2063" t="s">
        <v>22</v>
      </c>
      <c r="AF2063" t="s">
        <v>23</v>
      </c>
      <c r="AG2063" t="s">
        <v>26</v>
      </c>
      <c r="AH2063" t="s">
        <v>2348</v>
      </c>
      <c r="AI2063" s="13">
        <f t="shared" si="295"/>
        <v>23</v>
      </c>
      <c r="AJ2063" s="13">
        <f t="shared" si="296"/>
        <v>1</v>
      </c>
      <c r="AK2063" s="21">
        <v>1</v>
      </c>
      <c r="AM2063" t="s">
        <v>2154</v>
      </c>
      <c r="AN2063" t="str">
        <f t="shared" si="290"/>
        <v>R20</v>
      </c>
      <c r="AO2063" s="20" t="str">
        <f t="shared" si="291"/>
        <v>FINES_R20</v>
      </c>
      <c r="AP2063" s="25">
        <f t="shared" si="297"/>
        <v>0.38270235061645508</v>
      </c>
      <c r="AQ2063" s="24" t="str">
        <f>+IFERROR(VLOOKUP(Y2063,#REF!,2,FALSE),"-")</f>
        <v>-</v>
      </c>
      <c r="AR2063" s="13" t="s">
        <v>2394</v>
      </c>
      <c r="AS2063" t="s">
        <v>2397</v>
      </c>
      <c r="AT2063" t="str">
        <f t="shared" si="298"/>
        <v>Hipólito Yrigoyen - 424 e/ Francisco González y Brandsen - Lobería</v>
      </c>
    </row>
    <row r="2064" spans="1:46" ht="15.75" thickBot="1" x14ac:dyDescent="0.3">
      <c r="A2064" s="47">
        <v>20</v>
      </c>
      <c r="B2064" s="47" t="s">
        <v>1351</v>
      </c>
      <c r="C2064" s="47" t="s">
        <v>2378</v>
      </c>
      <c r="D2064" s="47" t="s">
        <v>1362</v>
      </c>
      <c r="E2064" s="47" t="s">
        <v>1363</v>
      </c>
      <c r="F2064" s="47" t="s">
        <v>11882</v>
      </c>
      <c r="G2064" s="47" t="s">
        <v>11883</v>
      </c>
      <c r="H2064" s="47" t="s">
        <v>11884</v>
      </c>
      <c r="I2064" s="47" t="s">
        <v>10769</v>
      </c>
      <c r="J2064" s="47"/>
      <c r="K2064" s="47" t="s">
        <v>14849</v>
      </c>
      <c r="L2064" s="47">
        <v>0.72221720218658447</v>
      </c>
      <c r="M2064" s="47">
        <v>-38.263336489099999</v>
      </c>
      <c r="N2064" s="47">
        <v>-57.861239359648998</v>
      </c>
      <c r="O2064" s="47" t="s">
        <v>17306</v>
      </c>
      <c r="P2064" s="47">
        <v>1</v>
      </c>
      <c r="Q2064">
        <v>24</v>
      </c>
      <c r="S2064" s="23" t="s">
        <v>2347</v>
      </c>
      <c r="T2064" t="str">
        <f t="shared" si="292"/>
        <v>20</v>
      </c>
      <c r="V2064" t="str">
        <f>+VLOOKUP(B2064,MARCO!E:E,1,FALSE)</f>
        <v>Necochea</v>
      </c>
      <c r="W2064" t="s">
        <v>134</v>
      </c>
      <c r="X2064" t="s">
        <v>134</v>
      </c>
      <c r="Y2064" t="str">
        <f t="shared" si="293"/>
        <v>R 20 - D 75 - 451 - 4677</v>
      </c>
      <c r="Z2064" t="s">
        <v>20</v>
      </c>
      <c r="AA2064" t="s">
        <v>2349</v>
      </c>
      <c r="AB2064" t="s">
        <v>21</v>
      </c>
      <c r="AD2064" t="str">
        <f t="shared" si="294"/>
        <v>Club Social, Deportivo Y Recreativo La Dulce</v>
      </c>
      <c r="AE2064" t="s">
        <v>22</v>
      </c>
      <c r="AF2064" t="s">
        <v>23</v>
      </c>
      <c r="AG2064" t="s">
        <v>26</v>
      </c>
      <c r="AH2064" t="s">
        <v>2348</v>
      </c>
      <c r="AI2064" s="13">
        <f t="shared" si="295"/>
        <v>24</v>
      </c>
      <c r="AJ2064" s="13">
        <f t="shared" si="296"/>
        <v>1</v>
      </c>
      <c r="AK2064" s="21">
        <v>1</v>
      </c>
      <c r="AM2064" t="s">
        <v>2154</v>
      </c>
      <c r="AN2064" t="str">
        <f t="shared" si="290"/>
        <v>R20</v>
      </c>
      <c r="AO2064" s="20" t="str">
        <f t="shared" si="291"/>
        <v>FINES_R20</v>
      </c>
      <c r="AP2064" s="25">
        <f t="shared" si="297"/>
        <v>0.72221720218658447</v>
      </c>
      <c r="AQ2064" s="24" t="str">
        <f>+IFERROR(VLOOKUP(Y2064,#REF!,2,FALSE),"-")</f>
        <v>-</v>
      </c>
      <c r="AR2064" s="13" t="s">
        <v>2394</v>
      </c>
      <c r="AS2064" t="s">
        <v>2397</v>
      </c>
      <c r="AT2064" t="str">
        <f t="shared" si="298"/>
        <v>Calle 24 - 000 e/ 37 y 39 - La Dulce</v>
      </c>
    </row>
    <row r="2065" spans="1:46" ht="15.75" thickBot="1" x14ac:dyDescent="0.3">
      <c r="A2065" s="47">
        <v>20</v>
      </c>
      <c r="B2065" s="47" t="s">
        <v>361</v>
      </c>
      <c r="C2065" s="47" t="s">
        <v>2378</v>
      </c>
      <c r="D2065" s="47" t="s">
        <v>369</v>
      </c>
      <c r="E2065" s="47" t="s">
        <v>370</v>
      </c>
      <c r="F2065" s="47" t="s">
        <v>11886</v>
      </c>
      <c r="G2065" s="47" t="s">
        <v>11887</v>
      </c>
      <c r="H2065" s="47" t="s">
        <v>11888</v>
      </c>
      <c r="I2065" s="47" t="s">
        <v>10769</v>
      </c>
      <c r="J2065" s="47" t="s">
        <v>11887</v>
      </c>
      <c r="K2065" s="47" t="s">
        <v>14850</v>
      </c>
      <c r="L2065" s="47">
        <v>0.50002944469451904</v>
      </c>
      <c r="M2065" s="47">
        <v>-37.834638259999998</v>
      </c>
      <c r="N2065" s="47">
        <v>-58.262665779999999</v>
      </c>
      <c r="O2065" s="47" t="s">
        <v>17307</v>
      </c>
      <c r="P2065" s="47">
        <v>1</v>
      </c>
      <c r="Q2065">
        <v>17</v>
      </c>
      <c r="S2065" s="23" t="s">
        <v>2347</v>
      </c>
      <c r="T2065" t="str">
        <f t="shared" si="292"/>
        <v>20</v>
      </c>
      <c r="V2065" t="str">
        <f>+VLOOKUP(B2065,MARCO!E:E,1,FALSE)</f>
        <v>Balcarce</v>
      </c>
      <c r="W2065" t="s">
        <v>134</v>
      </c>
      <c r="X2065" t="s">
        <v>134</v>
      </c>
      <c r="Y2065" t="str">
        <f t="shared" si="293"/>
        <v>R 20 - D 9 - 451 - 2587</v>
      </c>
      <c r="Z2065" t="s">
        <v>20</v>
      </c>
      <c r="AA2065" t="s">
        <v>2349</v>
      </c>
      <c r="AB2065" t="s">
        <v>21</v>
      </c>
      <c r="AD2065" t="str">
        <f t="shared" si="294"/>
        <v>Sociedad De Fomento Guemes</v>
      </c>
      <c r="AE2065" t="s">
        <v>22</v>
      </c>
      <c r="AF2065" t="s">
        <v>23</v>
      </c>
      <c r="AG2065" t="s">
        <v>26</v>
      </c>
      <c r="AH2065" t="s">
        <v>2348</v>
      </c>
      <c r="AI2065" s="13">
        <f t="shared" si="295"/>
        <v>17</v>
      </c>
      <c r="AJ2065" s="13">
        <f t="shared" si="296"/>
        <v>1</v>
      </c>
      <c r="AK2065" s="21">
        <v>1</v>
      </c>
      <c r="AM2065" t="s">
        <v>2154</v>
      </c>
      <c r="AN2065" t="str">
        <f t="shared" si="290"/>
        <v>R20</v>
      </c>
      <c r="AO2065" s="20" t="str">
        <f t="shared" si="291"/>
        <v>FINES_R20</v>
      </c>
      <c r="AP2065" s="25">
        <f t="shared" si="297"/>
        <v>0.50002944469451904</v>
      </c>
      <c r="AQ2065" s="24" t="str">
        <f>+IFERROR(VLOOKUP(Y2065,#REF!,2,FALSE),"-")</f>
        <v>-</v>
      </c>
      <c r="AR2065" s="13" t="s">
        <v>2394</v>
      </c>
      <c r="AS2065" t="s">
        <v>2398</v>
      </c>
      <c r="AT2065" t="str">
        <f t="shared" si="298"/>
        <v>Calle 9 - e/ 26 y 26 - Balcarce Balcarce</v>
      </c>
    </row>
    <row r="2066" spans="1:46" ht="15.75" thickBot="1" x14ac:dyDescent="0.3">
      <c r="A2066" s="47">
        <v>20</v>
      </c>
      <c r="B2066" s="47" t="s">
        <v>361</v>
      </c>
      <c r="C2066" s="47" t="s">
        <v>2378</v>
      </c>
      <c r="D2066" s="47" t="s">
        <v>369</v>
      </c>
      <c r="E2066" s="47" t="s">
        <v>370</v>
      </c>
      <c r="F2066" s="47" t="s">
        <v>11890</v>
      </c>
      <c r="G2066" s="47" t="s">
        <v>11891</v>
      </c>
      <c r="H2066" s="47" t="s">
        <v>11892</v>
      </c>
      <c r="I2066" s="47" t="s">
        <v>10769</v>
      </c>
      <c r="J2066" s="47"/>
      <c r="K2066" s="47" t="s">
        <v>14851</v>
      </c>
      <c r="L2066" s="47">
        <v>0.2648460865020752</v>
      </c>
      <c r="M2066" s="47">
        <v>-37.669833449999999</v>
      </c>
      <c r="N2066" s="47">
        <v>-58.519481620000001</v>
      </c>
      <c r="O2066" s="47" t="s">
        <v>17308</v>
      </c>
      <c r="P2066" s="47">
        <v>1</v>
      </c>
      <c r="Q2066">
        <v>9</v>
      </c>
      <c r="S2066" s="23" t="s">
        <v>2347</v>
      </c>
      <c r="T2066" t="str">
        <f t="shared" si="292"/>
        <v>20</v>
      </c>
      <c r="V2066" t="str">
        <f>+VLOOKUP(B2066,MARCO!E:E,1,FALSE)</f>
        <v>Balcarce</v>
      </c>
      <c r="W2066" t="s">
        <v>134</v>
      </c>
      <c r="X2066" t="s">
        <v>134</v>
      </c>
      <c r="Y2066" t="str">
        <f t="shared" si="293"/>
        <v>R 20 - D 9 - 451 - 3791</v>
      </c>
      <c r="Z2066" t="s">
        <v>20</v>
      </c>
      <c r="AA2066" t="s">
        <v>2349</v>
      </c>
      <c r="AB2066" t="s">
        <v>21</v>
      </c>
      <c r="AD2066" t="str">
        <f t="shared" si="294"/>
        <v>Escuela Rural</v>
      </c>
      <c r="AE2066" t="s">
        <v>22</v>
      </c>
      <c r="AF2066" t="s">
        <v>23</v>
      </c>
      <c r="AG2066" t="s">
        <v>26</v>
      </c>
      <c r="AH2066" t="s">
        <v>2348</v>
      </c>
      <c r="AI2066" s="13">
        <f t="shared" si="295"/>
        <v>9</v>
      </c>
      <c r="AJ2066" s="13">
        <f t="shared" si="296"/>
        <v>1</v>
      </c>
      <c r="AK2066" s="21">
        <v>1</v>
      </c>
      <c r="AM2066" t="s">
        <v>2154</v>
      </c>
      <c r="AN2066" t="str">
        <f t="shared" si="290"/>
        <v>R20</v>
      </c>
      <c r="AO2066" s="20" t="str">
        <f t="shared" si="291"/>
        <v>FINES_R20</v>
      </c>
      <c r="AP2066" s="25">
        <f t="shared" si="297"/>
        <v>0.2648460865020752</v>
      </c>
      <c r="AQ2066" s="24" t="str">
        <f>+IFERROR(VLOOKUP(Y2066,#REF!,2,FALSE),"-")</f>
        <v>-</v>
      </c>
      <c r="AR2066" s="13" t="s">
        <v>2394</v>
      </c>
      <c r="AS2066" t="s">
        <v>2398</v>
      </c>
      <c r="AT2066" t="str">
        <f t="shared" si="298"/>
        <v>Ruta 226 Km 40 - Balcarce Balcarce</v>
      </c>
    </row>
    <row r="2067" spans="1:46" ht="15.75" thickBot="1" x14ac:dyDescent="0.3">
      <c r="A2067" s="47">
        <v>20</v>
      </c>
      <c r="B2067" s="47" t="s">
        <v>361</v>
      </c>
      <c r="C2067" s="47" t="s">
        <v>2378</v>
      </c>
      <c r="D2067" s="47" t="s">
        <v>369</v>
      </c>
      <c r="E2067" s="47" t="s">
        <v>370</v>
      </c>
      <c r="F2067" s="47" t="s">
        <v>11894</v>
      </c>
      <c r="G2067" s="47" t="s">
        <v>11895</v>
      </c>
      <c r="H2067" s="47" t="s">
        <v>11896</v>
      </c>
      <c r="I2067" s="47" t="s">
        <v>10769</v>
      </c>
      <c r="J2067" s="47"/>
      <c r="K2067" s="47" t="s">
        <v>14852</v>
      </c>
      <c r="L2067" s="47">
        <v>0.4871860146522522</v>
      </c>
      <c r="M2067" s="47">
        <v>-37.840011989623001</v>
      </c>
      <c r="N2067" s="47">
        <v>-58.266130964395998</v>
      </c>
      <c r="O2067" s="47" t="s">
        <v>17309</v>
      </c>
      <c r="P2067" s="47">
        <v>1</v>
      </c>
      <c r="Q2067">
        <v>21</v>
      </c>
      <c r="S2067" s="23" t="s">
        <v>2347</v>
      </c>
      <c r="T2067" t="str">
        <f t="shared" si="292"/>
        <v>20</v>
      </c>
      <c r="V2067" t="str">
        <f>+VLOOKUP(B2067,MARCO!E:E,1,FALSE)</f>
        <v>Balcarce</v>
      </c>
      <c r="W2067" t="s">
        <v>134</v>
      </c>
      <c r="X2067" t="s">
        <v>134</v>
      </c>
      <c r="Y2067" t="str">
        <f t="shared" si="293"/>
        <v>R 20 - D 9 - 451 - 4568</v>
      </c>
      <c r="Z2067" t="s">
        <v>20</v>
      </c>
      <c r="AA2067" t="s">
        <v>2349</v>
      </c>
      <c r="AB2067" t="s">
        <v>21</v>
      </c>
      <c r="AD2067" t="str">
        <f t="shared" si="294"/>
        <v>Pueblo Nuevo</v>
      </c>
      <c r="AE2067" t="s">
        <v>22</v>
      </c>
      <c r="AF2067" t="s">
        <v>23</v>
      </c>
      <c r="AG2067" t="s">
        <v>26</v>
      </c>
      <c r="AH2067" t="s">
        <v>2348</v>
      </c>
      <c r="AI2067" s="13">
        <f t="shared" si="295"/>
        <v>21</v>
      </c>
      <c r="AJ2067" s="13">
        <f t="shared" si="296"/>
        <v>1</v>
      </c>
      <c r="AK2067" s="21">
        <v>1</v>
      </c>
      <c r="AM2067" t="s">
        <v>2154</v>
      </c>
      <c r="AN2067" t="str">
        <f t="shared" si="290"/>
        <v>R20</v>
      </c>
      <c r="AO2067" s="20" t="str">
        <f t="shared" si="291"/>
        <v>FINES_R20</v>
      </c>
      <c r="AP2067" s="25">
        <f t="shared" si="297"/>
        <v>0.4871860146522522</v>
      </c>
      <c r="AQ2067" s="24" t="str">
        <f>+IFERROR(VLOOKUP(Y2067,#REF!,2,FALSE),"-")</f>
        <v>-</v>
      </c>
      <c r="AR2067" s="13" t="s">
        <v>2394</v>
      </c>
      <c r="AS2067" t="s">
        <v>2397</v>
      </c>
      <c r="AT2067" t="str">
        <f t="shared" si="298"/>
        <v>Calle 17 Y 110 - e/ 110 y 108 - Balcarce Balcarce</v>
      </c>
    </row>
    <row r="2068" spans="1:46" ht="15.75" thickBot="1" x14ac:dyDescent="0.3">
      <c r="A2068" s="47">
        <v>20</v>
      </c>
      <c r="B2068" s="47" t="s">
        <v>361</v>
      </c>
      <c r="C2068" s="47" t="s">
        <v>2378</v>
      </c>
      <c r="D2068" s="47" t="s">
        <v>369</v>
      </c>
      <c r="E2068" s="47" t="s">
        <v>370</v>
      </c>
      <c r="F2068" s="47" t="s">
        <v>11898</v>
      </c>
      <c r="G2068" s="47" t="s">
        <v>11899</v>
      </c>
      <c r="H2068" s="47" t="s">
        <v>11900</v>
      </c>
      <c r="I2068" s="47" t="s">
        <v>10769</v>
      </c>
      <c r="J2068" s="47"/>
      <c r="K2068" s="47" t="s">
        <v>14853</v>
      </c>
      <c r="L2068" s="47">
        <v>0.35704812407493591</v>
      </c>
      <c r="M2068" s="47">
        <v>-37.842560905424001</v>
      </c>
      <c r="N2068" s="47">
        <v>-58.250757129047997</v>
      </c>
      <c r="O2068" s="47" t="s">
        <v>17310</v>
      </c>
      <c r="P2068" s="47">
        <v>1</v>
      </c>
      <c r="Q2068">
        <v>17</v>
      </c>
      <c r="S2068" s="23" t="s">
        <v>2347</v>
      </c>
      <c r="T2068" t="str">
        <f t="shared" si="292"/>
        <v>20</v>
      </c>
      <c r="V2068" t="str">
        <f>+VLOOKUP(B2068,MARCO!E:E,1,FALSE)</f>
        <v>Balcarce</v>
      </c>
      <c r="W2068" t="s">
        <v>134</v>
      </c>
      <c r="X2068" t="s">
        <v>134</v>
      </c>
      <c r="Y2068" t="str">
        <f t="shared" si="293"/>
        <v>R 20 - D 9 - 451 - 4569</v>
      </c>
      <c r="Z2068" t="s">
        <v>20</v>
      </c>
      <c r="AA2068" t="s">
        <v>2349</v>
      </c>
      <c r="AB2068" t="s">
        <v>21</v>
      </c>
      <c r="AD2068" t="str">
        <f t="shared" si="294"/>
        <v>San Martin</v>
      </c>
      <c r="AE2068" t="s">
        <v>22</v>
      </c>
      <c r="AF2068" t="s">
        <v>23</v>
      </c>
      <c r="AG2068" t="s">
        <v>26</v>
      </c>
      <c r="AH2068" t="s">
        <v>2348</v>
      </c>
      <c r="AI2068" s="13">
        <f t="shared" si="295"/>
        <v>17</v>
      </c>
      <c r="AJ2068" s="13">
        <f t="shared" si="296"/>
        <v>1</v>
      </c>
      <c r="AK2068" s="21">
        <v>1</v>
      </c>
      <c r="AM2068" t="s">
        <v>2154</v>
      </c>
      <c r="AN2068" t="str">
        <f t="shared" si="290"/>
        <v>R20</v>
      </c>
      <c r="AO2068" s="20" t="str">
        <f t="shared" si="291"/>
        <v>FINES_R20</v>
      </c>
      <c r="AP2068" s="25">
        <f t="shared" si="297"/>
        <v>0.35704812407493591</v>
      </c>
      <c r="AQ2068" s="24" t="str">
        <f>+IFERROR(VLOOKUP(Y2068,#REF!,2,FALSE),"-")</f>
        <v>-</v>
      </c>
      <c r="AR2068" s="13" t="s">
        <v>2394</v>
      </c>
      <c r="AS2068" t="s">
        <v>2397</v>
      </c>
      <c r="AT2068" t="str">
        <f t="shared" si="298"/>
        <v>Calle 7 Y 6 - e/ 6 y 4 - Balcarce Balcarce</v>
      </c>
    </row>
    <row r="2069" spans="1:46" ht="15.75" thickBot="1" x14ac:dyDescent="0.3">
      <c r="A2069" s="47">
        <v>21</v>
      </c>
      <c r="B2069" s="47" t="s">
        <v>1757</v>
      </c>
      <c r="C2069" s="47" t="s">
        <v>2378</v>
      </c>
      <c r="D2069" s="47" t="s">
        <v>1762</v>
      </c>
      <c r="E2069" s="47" t="s">
        <v>271</v>
      </c>
      <c r="F2069" s="47" t="s">
        <v>11902</v>
      </c>
      <c r="G2069" s="47" t="s">
        <v>11903</v>
      </c>
      <c r="H2069" s="47" t="s">
        <v>11904</v>
      </c>
      <c r="I2069" s="47" t="s">
        <v>10769</v>
      </c>
      <c r="J2069" s="47"/>
      <c r="K2069" s="47" t="s">
        <v>14854</v>
      </c>
      <c r="L2069" s="47">
        <v>0.62005060911178589</v>
      </c>
      <c r="M2069" s="47">
        <v>-38.368215437575003</v>
      </c>
      <c r="N2069" s="47">
        <v>-60.292761218528</v>
      </c>
      <c r="O2069" s="47" t="s">
        <v>17311</v>
      </c>
      <c r="P2069" s="47">
        <v>1</v>
      </c>
      <c r="Q2069">
        <v>12</v>
      </c>
      <c r="S2069" s="23" t="s">
        <v>2347</v>
      </c>
      <c r="T2069" t="str">
        <f t="shared" si="292"/>
        <v>21</v>
      </c>
      <c r="V2069" t="str">
        <f>+VLOOKUP(B2069,MARCO!E:E,1,FALSE)</f>
        <v>Tres Arroyos</v>
      </c>
      <c r="W2069" t="s">
        <v>134</v>
      </c>
      <c r="X2069" t="s">
        <v>134</v>
      </c>
      <c r="Y2069" t="str">
        <f t="shared" si="293"/>
        <v>R 21 - D 107 - 451 - 4269</v>
      </c>
      <c r="Z2069" t="s">
        <v>20</v>
      </c>
      <c r="AA2069" t="s">
        <v>2349</v>
      </c>
      <c r="AB2069" t="s">
        <v>21</v>
      </c>
      <c r="AD2069" t="str">
        <f t="shared" si="294"/>
        <v>Cerealcoop</v>
      </c>
      <c r="AE2069" t="s">
        <v>22</v>
      </c>
      <c r="AF2069" t="s">
        <v>23</v>
      </c>
      <c r="AG2069" t="s">
        <v>26</v>
      </c>
      <c r="AH2069" t="s">
        <v>2348</v>
      </c>
      <c r="AI2069" s="13">
        <f t="shared" si="295"/>
        <v>12</v>
      </c>
      <c r="AJ2069" s="13">
        <f t="shared" si="296"/>
        <v>1</v>
      </c>
      <c r="AK2069" s="21">
        <v>1</v>
      </c>
      <c r="AM2069" t="s">
        <v>2154</v>
      </c>
      <c r="AN2069" t="str">
        <f t="shared" si="290"/>
        <v>R16212223</v>
      </c>
      <c r="AO2069" s="20" t="str">
        <f t="shared" si="291"/>
        <v>FINES_R16212223</v>
      </c>
      <c r="AP2069" s="25">
        <f t="shared" si="297"/>
        <v>0.62005060911178589</v>
      </c>
      <c r="AQ2069" s="24" t="str">
        <f>+IFERROR(VLOOKUP(Y2069,#REF!,2,FALSE),"-")</f>
        <v>-</v>
      </c>
      <c r="AR2069" s="13" t="s">
        <v>2394</v>
      </c>
      <c r="AS2069" t="s">
        <v>2397</v>
      </c>
      <c r="AT2069" t="str">
        <f t="shared" si="298"/>
        <v>Balcarce - 1450 e/ San Juan y Chaco - Tres Arroyos Tres Arroyos</v>
      </c>
    </row>
    <row r="2070" spans="1:46" ht="15.75" thickBot="1" x14ac:dyDescent="0.3">
      <c r="A2070" s="47">
        <v>21</v>
      </c>
      <c r="B2070" s="47" t="s">
        <v>1757</v>
      </c>
      <c r="C2070" s="47" t="s">
        <v>2378</v>
      </c>
      <c r="D2070" s="47" t="s">
        <v>1762</v>
      </c>
      <c r="E2070" s="47" t="s">
        <v>271</v>
      </c>
      <c r="F2070" s="47" t="s">
        <v>11906</v>
      </c>
      <c r="G2070" s="47" t="s">
        <v>11907</v>
      </c>
      <c r="H2070" s="47" t="s">
        <v>11908</v>
      </c>
      <c r="I2070" s="47" t="s">
        <v>10769</v>
      </c>
      <c r="J2070" s="47"/>
      <c r="K2070" s="47" t="s">
        <v>14855</v>
      </c>
      <c r="L2070" s="47">
        <v>0.50009161233901978</v>
      </c>
      <c r="M2070" s="47">
        <v>-38.39042640449</v>
      </c>
      <c r="N2070" s="47">
        <v>-60.290376045876002</v>
      </c>
      <c r="O2070" s="47" t="s">
        <v>17312</v>
      </c>
      <c r="P2070" s="47">
        <v>1</v>
      </c>
      <c r="Q2070">
        <v>5</v>
      </c>
      <c r="S2070" s="23" t="s">
        <v>2347</v>
      </c>
      <c r="T2070" t="str">
        <f t="shared" si="292"/>
        <v>21</v>
      </c>
      <c r="V2070" t="str">
        <f>+VLOOKUP(B2070,MARCO!E:E,1,FALSE)</f>
        <v>Tres Arroyos</v>
      </c>
      <c r="W2070" t="s">
        <v>134</v>
      </c>
      <c r="X2070" t="s">
        <v>134</v>
      </c>
      <c r="Y2070" t="str">
        <f t="shared" si="293"/>
        <v>R 21 - D 107 - 451 - 4270</v>
      </c>
      <c r="Z2070" t="s">
        <v>20</v>
      </c>
      <c r="AA2070" t="s">
        <v>2349</v>
      </c>
      <c r="AB2070" t="s">
        <v>21</v>
      </c>
      <c r="AD2070" t="str">
        <f t="shared" si="294"/>
        <v>Transporte Malvinas/planta De Reciclaje</v>
      </c>
      <c r="AE2070" t="s">
        <v>22</v>
      </c>
      <c r="AF2070" t="s">
        <v>23</v>
      </c>
      <c r="AG2070" t="s">
        <v>26</v>
      </c>
      <c r="AH2070" t="s">
        <v>2348</v>
      </c>
      <c r="AI2070" s="13">
        <f t="shared" si="295"/>
        <v>5</v>
      </c>
      <c r="AJ2070" s="13">
        <f t="shared" si="296"/>
        <v>1</v>
      </c>
      <c r="AK2070" s="21">
        <v>1</v>
      </c>
      <c r="AM2070" t="s">
        <v>2154</v>
      </c>
      <c r="AN2070" t="str">
        <f t="shared" si="290"/>
        <v>R16212223</v>
      </c>
      <c r="AO2070" s="20" t="str">
        <f t="shared" si="291"/>
        <v>FINES_R16212223</v>
      </c>
      <c r="AP2070" s="25">
        <f t="shared" si="297"/>
        <v>0.50009161233901978</v>
      </c>
      <c r="AQ2070" s="24" t="str">
        <f>+IFERROR(VLOOKUP(Y2070,#REF!,2,FALSE),"-")</f>
        <v>-</v>
      </c>
      <c r="AR2070" s="13" t="s">
        <v>2394</v>
      </c>
      <c r="AS2070" t="s">
        <v>2398</v>
      </c>
      <c r="AT2070" t="str">
        <f t="shared" si="298"/>
        <v>Av Anibal Ponce - 2500 e/ Sin Nombre y Sin Nombre - Tres Arroyos Tres Arroyos</v>
      </c>
    </row>
    <row r="2071" spans="1:46" ht="15.75" thickBot="1" x14ac:dyDescent="0.3">
      <c r="A2071" s="47">
        <v>21</v>
      </c>
      <c r="B2071" s="47" t="s">
        <v>1757</v>
      </c>
      <c r="C2071" s="47" t="s">
        <v>2378</v>
      </c>
      <c r="D2071" s="47" t="s">
        <v>1762</v>
      </c>
      <c r="E2071" s="47" t="s">
        <v>271</v>
      </c>
      <c r="F2071" s="47" t="s">
        <v>11910</v>
      </c>
      <c r="G2071" s="47" t="s">
        <v>11911</v>
      </c>
      <c r="H2071" s="47" t="s">
        <v>11912</v>
      </c>
      <c r="I2071" s="47" t="s">
        <v>10769</v>
      </c>
      <c r="J2071" s="47"/>
      <c r="K2071" s="47" t="s">
        <v>14856</v>
      </c>
      <c r="L2071" s="47">
        <v>0.64528805017471313</v>
      </c>
      <c r="M2071" s="47">
        <v>-38.360041984524997</v>
      </c>
      <c r="N2071" s="47">
        <v>-60.266250874971</v>
      </c>
      <c r="O2071" s="47" t="s">
        <v>17313</v>
      </c>
      <c r="P2071" s="47">
        <v>1</v>
      </c>
      <c r="Q2071">
        <v>13</v>
      </c>
      <c r="S2071" s="23" t="s">
        <v>2347</v>
      </c>
      <c r="T2071" t="str">
        <f t="shared" si="292"/>
        <v>21</v>
      </c>
      <c r="V2071" t="str">
        <f>+VLOOKUP(B2071,MARCO!E:E,1,FALSE)</f>
        <v>Tres Arroyos</v>
      </c>
      <c r="W2071" t="s">
        <v>134</v>
      </c>
      <c r="X2071" t="s">
        <v>134</v>
      </c>
      <c r="Y2071" t="str">
        <f t="shared" si="293"/>
        <v>R 21 - D 107 - 451 - 4271</v>
      </c>
      <c r="Z2071" t="s">
        <v>20</v>
      </c>
      <c r="AA2071" t="s">
        <v>2349</v>
      </c>
      <c r="AB2071" t="s">
        <v>21</v>
      </c>
      <c r="AD2071" t="str">
        <f t="shared" si="294"/>
        <v>Junta Vecinal Villa Italia</v>
      </c>
      <c r="AE2071" t="s">
        <v>22</v>
      </c>
      <c r="AF2071" t="s">
        <v>23</v>
      </c>
      <c r="AG2071" t="s">
        <v>26</v>
      </c>
      <c r="AH2071" t="s">
        <v>2348</v>
      </c>
      <c r="AI2071" s="13">
        <f t="shared" si="295"/>
        <v>13</v>
      </c>
      <c r="AJ2071" s="13">
        <f t="shared" si="296"/>
        <v>1</v>
      </c>
      <c r="AK2071" s="21">
        <v>1</v>
      </c>
      <c r="AM2071" t="s">
        <v>2154</v>
      </c>
      <c r="AN2071" t="str">
        <f t="shared" si="290"/>
        <v>R16212223</v>
      </c>
      <c r="AO2071" s="20" t="str">
        <f t="shared" si="291"/>
        <v>FINES_R16212223</v>
      </c>
      <c r="AP2071" s="25">
        <f t="shared" si="297"/>
        <v>0.64528805017471313</v>
      </c>
      <c r="AQ2071" s="24" t="str">
        <f>+IFERROR(VLOOKUP(Y2071,#REF!,2,FALSE),"-")</f>
        <v>-</v>
      </c>
      <c r="AR2071" s="13" t="s">
        <v>2394</v>
      </c>
      <c r="AS2071" t="s">
        <v>2398</v>
      </c>
      <c r="AT2071" t="str">
        <f t="shared" si="298"/>
        <v>Victor Manuel - 698 e/ Cangallo y Bernardo De Irigoyen - Tres Arroyos Tres Arroyos</v>
      </c>
    </row>
    <row r="2072" spans="1:46" ht="15.75" thickBot="1" x14ac:dyDescent="0.3">
      <c r="A2072" s="47">
        <v>21</v>
      </c>
      <c r="B2072" s="47" t="s">
        <v>1757</v>
      </c>
      <c r="C2072" s="47" t="s">
        <v>2378</v>
      </c>
      <c r="D2072" s="47" t="s">
        <v>1762</v>
      </c>
      <c r="E2072" s="47" t="s">
        <v>271</v>
      </c>
      <c r="F2072" s="47" t="s">
        <v>11914</v>
      </c>
      <c r="G2072" s="47" t="s">
        <v>11915</v>
      </c>
      <c r="H2072" s="47" t="s">
        <v>11916</v>
      </c>
      <c r="I2072" s="47" t="s">
        <v>10769</v>
      </c>
      <c r="J2072" s="47"/>
      <c r="K2072" s="47" t="s">
        <v>14857</v>
      </c>
      <c r="L2072" s="47">
        <v>0.66787314414978027</v>
      </c>
      <c r="M2072" s="47">
        <v>-38.3668178</v>
      </c>
      <c r="N2072" s="47">
        <v>-60.295858000000003</v>
      </c>
      <c r="O2072" s="47" t="s">
        <v>17314</v>
      </c>
      <c r="P2072" s="47">
        <v>1</v>
      </c>
      <c r="Q2072">
        <v>10</v>
      </c>
      <c r="S2072" s="23" t="s">
        <v>2347</v>
      </c>
      <c r="T2072" t="str">
        <f t="shared" si="292"/>
        <v>21</v>
      </c>
      <c r="V2072" t="str">
        <f>+VLOOKUP(B2072,MARCO!E:E,1,FALSE)</f>
        <v>Tres Arroyos</v>
      </c>
      <c r="W2072" t="s">
        <v>134</v>
      </c>
      <c r="X2072" t="s">
        <v>134</v>
      </c>
      <c r="Y2072" t="str">
        <f t="shared" si="293"/>
        <v>R 21 - D 107 - 451 - 2493</v>
      </c>
      <c r="Z2072" t="s">
        <v>20</v>
      </c>
      <c r="AA2072" t="s">
        <v>2349</v>
      </c>
      <c r="AB2072" t="s">
        <v>21</v>
      </c>
      <c r="AD2072" t="str">
        <f t="shared" si="294"/>
        <v>El Parquecito</v>
      </c>
      <c r="AE2072" t="s">
        <v>22</v>
      </c>
      <c r="AF2072" t="s">
        <v>23</v>
      </c>
      <c r="AG2072" t="s">
        <v>26</v>
      </c>
      <c r="AH2072" t="s">
        <v>2348</v>
      </c>
      <c r="AI2072" s="13">
        <f t="shared" si="295"/>
        <v>10</v>
      </c>
      <c r="AJ2072" s="13">
        <f t="shared" si="296"/>
        <v>1</v>
      </c>
      <c r="AK2072" s="21">
        <v>1</v>
      </c>
      <c r="AM2072" t="s">
        <v>2154</v>
      </c>
      <c r="AN2072" t="str">
        <f t="shared" si="290"/>
        <v>R16212223</v>
      </c>
      <c r="AO2072" s="20" t="str">
        <f t="shared" si="291"/>
        <v>FINES_R16212223</v>
      </c>
      <c r="AP2072" s="25">
        <f t="shared" si="297"/>
        <v>0.66787314414978027</v>
      </c>
      <c r="AQ2072" s="24" t="str">
        <f>+IFERROR(VLOOKUP(Y2072,#REF!,2,FALSE),"-")</f>
        <v>-</v>
      </c>
      <c r="AR2072" s="13" t="s">
        <v>2394</v>
      </c>
      <c r="AS2072" t="s">
        <v>2398</v>
      </c>
      <c r="AT2072" t="str">
        <f t="shared" si="298"/>
        <v>Necochea - 360 - Tres Arroyos Tres Arroyos</v>
      </c>
    </row>
    <row r="2073" spans="1:46" ht="15.75" thickBot="1" x14ac:dyDescent="0.3">
      <c r="A2073" s="47">
        <v>21</v>
      </c>
      <c r="B2073" s="47" t="s">
        <v>1757</v>
      </c>
      <c r="C2073" s="47" t="s">
        <v>2378</v>
      </c>
      <c r="D2073" s="47" t="s">
        <v>1762</v>
      </c>
      <c r="E2073" s="47" t="s">
        <v>271</v>
      </c>
      <c r="F2073" s="47" t="s">
        <v>11918</v>
      </c>
      <c r="G2073" s="47" t="s">
        <v>11919</v>
      </c>
      <c r="H2073" s="47" t="s">
        <v>11920</v>
      </c>
      <c r="I2073" s="47" t="s">
        <v>10769</v>
      </c>
      <c r="J2073" s="47"/>
      <c r="K2073" s="47" t="s">
        <v>14858</v>
      </c>
      <c r="L2073" s="47">
        <v>0.50767147541046143</v>
      </c>
      <c r="M2073" s="47">
        <v>-38.390687982734001</v>
      </c>
      <c r="N2073" s="47">
        <v>-60.281421700624001</v>
      </c>
      <c r="O2073" s="47" t="s">
        <v>17315</v>
      </c>
      <c r="P2073" s="47">
        <v>1</v>
      </c>
      <c r="Q2073">
        <v>10</v>
      </c>
      <c r="S2073" s="23" t="s">
        <v>2347</v>
      </c>
      <c r="T2073" t="str">
        <f t="shared" si="292"/>
        <v>21</v>
      </c>
      <c r="V2073" t="str">
        <f>+VLOOKUP(B2073,MARCO!E:E,1,FALSE)</f>
        <v>Tres Arroyos</v>
      </c>
      <c r="W2073" t="s">
        <v>134</v>
      </c>
      <c r="X2073" t="s">
        <v>134</v>
      </c>
      <c r="Y2073" t="str">
        <f t="shared" si="293"/>
        <v>R 21 - D 107 - 451 - 3733</v>
      </c>
      <c r="Z2073" t="s">
        <v>20</v>
      </c>
      <c r="AA2073" t="s">
        <v>2349</v>
      </c>
      <c r="AB2073" t="s">
        <v>21</v>
      </c>
      <c r="AD2073" t="str">
        <f t="shared" si="294"/>
        <v>Caps Colegiales</v>
      </c>
      <c r="AE2073" t="s">
        <v>22</v>
      </c>
      <c r="AF2073" t="s">
        <v>23</v>
      </c>
      <c r="AG2073" t="s">
        <v>26</v>
      </c>
      <c r="AH2073" t="s">
        <v>2348</v>
      </c>
      <c r="AI2073" s="13">
        <f t="shared" si="295"/>
        <v>10</v>
      </c>
      <c r="AJ2073" s="13">
        <f t="shared" si="296"/>
        <v>1</v>
      </c>
      <c r="AK2073" s="21">
        <v>1</v>
      </c>
      <c r="AM2073" t="s">
        <v>2154</v>
      </c>
      <c r="AN2073" t="str">
        <f t="shared" si="290"/>
        <v>R16212223</v>
      </c>
      <c r="AO2073" s="20" t="str">
        <f t="shared" si="291"/>
        <v>FINES_R16212223</v>
      </c>
      <c r="AP2073" s="25">
        <f t="shared" si="297"/>
        <v>0.50767147541046143</v>
      </c>
      <c r="AQ2073" s="24" t="str">
        <f>+IFERROR(VLOOKUP(Y2073,#REF!,2,FALSE),"-")</f>
        <v>-</v>
      </c>
      <c r="AR2073" s="13" t="s">
        <v>2394</v>
      </c>
      <c r="AS2073" t="s">
        <v>2397</v>
      </c>
      <c r="AT2073" t="str">
        <f t="shared" si="298"/>
        <v>P. N Carrera - 1299 e/ 1° De Mayo y Emilio De La Calle - Tres Arroyos Tres Arroyos</v>
      </c>
    </row>
    <row r="2074" spans="1:46" ht="15.75" thickBot="1" x14ac:dyDescent="0.3">
      <c r="A2074" s="47">
        <v>21</v>
      </c>
      <c r="B2074" s="47" t="s">
        <v>1757</v>
      </c>
      <c r="C2074" s="47" t="s">
        <v>2378</v>
      </c>
      <c r="D2074" s="47" t="s">
        <v>1762</v>
      </c>
      <c r="E2074" s="47" t="s">
        <v>271</v>
      </c>
      <c r="F2074" s="47" t="s">
        <v>11922</v>
      </c>
      <c r="G2074" s="47" t="s">
        <v>11923</v>
      </c>
      <c r="H2074" s="47" t="s">
        <v>11924</v>
      </c>
      <c r="I2074" s="47" t="s">
        <v>10769</v>
      </c>
      <c r="J2074" s="47"/>
      <c r="K2074" s="47" t="s">
        <v>14859</v>
      </c>
      <c r="L2074" s="47">
        <v>0.21049340069293981</v>
      </c>
      <c r="M2074" s="47">
        <v>-38.384682097651002</v>
      </c>
      <c r="N2074" s="47">
        <v>-60.273331068582998</v>
      </c>
      <c r="O2074" s="47" t="s">
        <v>17316</v>
      </c>
      <c r="P2074" s="47">
        <v>1</v>
      </c>
      <c r="Q2074">
        <v>0</v>
      </c>
      <c r="S2074" s="23" t="s">
        <v>2347</v>
      </c>
      <c r="T2074" t="str">
        <f t="shared" si="292"/>
        <v>21</v>
      </c>
      <c r="V2074" t="str">
        <f>+VLOOKUP(B2074,MARCO!E:E,1,FALSE)</f>
        <v>Tres Arroyos</v>
      </c>
      <c r="W2074" t="s">
        <v>134</v>
      </c>
      <c r="X2074" t="s">
        <v>134</v>
      </c>
      <c r="Y2074" t="str">
        <f t="shared" si="293"/>
        <v>R 21 - D 107 - 451 - 4272</v>
      </c>
      <c r="Z2074" t="s">
        <v>20</v>
      </c>
      <c r="AA2074" t="s">
        <v>2349</v>
      </c>
      <c r="AB2074" t="s">
        <v>21</v>
      </c>
      <c r="AD2074" t="str">
        <f t="shared" si="294"/>
        <v>Envión</v>
      </c>
      <c r="AE2074" t="s">
        <v>22</v>
      </c>
      <c r="AF2074" t="s">
        <v>23</v>
      </c>
      <c r="AG2074" t="s">
        <v>26</v>
      </c>
      <c r="AH2074" t="s">
        <v>2348</v>
      </c>
      <c r="AI2074" s="13">
        <f t="shared" si="295"/>
        <v>0</v>
      </c>
      <c r="AJ2074" s="13">
        <f t="shared" si="296"/>
        <v>1</v>
      </c>
      <c r="AK2074" s="21">
        <v>1</v>
      </c>
      <c r="AM2074" t="s">
        <v>2154</v>
      </c>
      <c r="AN2074" t="str">
        <f t="shared" si="290"/>
        <v>R16212223</v>
      </c>
      <c r="AO2074" s="20" t="str">
        <f t="shared" si="291"/>
        <v>FINES_R16212223</v>
      </c>
      <c r="AP2074" s="25">
        <f t="shared" si="297"/>
        <v>0.21049340069293981</v>
      </c>
      <c r="AQ2074" s="24" t="str">
        <f>+IFERROR(VLOOKUP(Y2074,#REF!,2,FALSE),"-")</f>
        <v>-</v>
      </c>
      <c r="AR2074" s="13" t="s">
        <v>2394</v>
      </c>
      <c r="AS2074" t="s">
        <v>2397</v>
      </c>
      <c r="AT2074" t="str">
        <f t="shared" si="298"/>
        <v>Av Ituzaingo Y Dorrego - e/ - y - - Tres Arroyos Tres Arroyos</v>
      </c>
    </row>
    <row r="2075" spans="1:46" ht="15.75" thickBot="1" x14ac:dyDescent="0.3">
      <c r="A2075" s="47">
        <v>21</v>
      </c>
      <c r="B2075" s="47" t="s">
        <v>503</v>
      </c>
      <c r="C2075" s="47" t="s">
        <v>2378</v>
      </c>
      <c r="D2075" s="47" t="s">
        <v>506</v>
      </c>
      <c r="E2075" s="47" t="s">
        <v>271</v>
      </c>
      <c r="F2075" s="47" t="s">
        <v>11928</v>
      </c>
      <c r="G2075" s="47" t="s">
        <v>11929</v>
      </c>
      <c r="H2075" s="47" t="s">
        <v>11930</v>
      </c>
      <c r="I2075" s="47" t="s">
        <v>10769</v>
      </c>
      <c r="J2075" s="47"/>
      <c r="K2075" s="47" t="s">
        <v>14860</v>
      </c>
      <c r="L2075" s="47">
        <v>0.26371628046035772</v>
      </c>
      <c r="M2075" s="47">
        <v>-38.330339620390902</v>
      </c>
      <c r="N2075" s="47">
        <v>-60.887697358665498</v>
      </c>
      <c r="O2075" s="47" t="s">
        <v>17317</v>
      </c>
      <c r="P2075" s="47">
        <v>1</v>
      </c>
      <c r="Q2075">
        <v>17</v>
      </c>
      <c r="S2075" s="23" t="s">
        <v>2347</v>
      </c>
      <c r="T2075" t="str">
        <f t="shared" si="292"/>
        <v>21</v>
      </c>
      <c r="V2075" t="str">
        <f>+VLOOKUP(B2075,MARCO!E:E,1,FALSE)</f>
        <v>Coronel Pringles</v>
      </c>
      <c r="W2075" t="s">
        <v>134</v>
      </c>
      <c r="X2075" t="s">
        <v>134</v>
      </c>
      <c r="Y2075" t="str">
        <f t="shared" si="293"/>
        <v>R 21 - D 24 - 451 - 1650</v>
      </c>
      <c r="Z2075" t="s">
        <v>20</v>
      </c>
      <c r="AA2075" t="s">
        <v>2349</v>
      </c>
      <c r="AB2075" t="s">
        <v>21</v>
      </c>
      <c r="AD2075" t="str">
        <f t="shared" si="294"/>
        <v>Escuela Primaria N° 8 Nuestra Señora Del Carmen (z</v>
      </c>
      <c r="AE2075" t="s">
        <v>22</v>
      </c>
      <c r="AF2075" t="s">
        <v>23</v>
      </c>
      <c r="AG2075" t="s">
        <v>26</v>
      </c>
      <c r="AH2075" t="s">
        <v>2348</v>
      </c>
      <c r="AI2075" s="13">
        <f t="shared" si="295"/>
        <v>17</v>
      </c>
      <c r="AJ2075" s="13">
        <f t="shared" si="296"/>
        <v>1</v>
      </c>
      <c r="AK2075" s="21">
        <v>1</v>
      </c>
      <c r="AM2075" t="s">
        <v>2154</v>
      </c>
      <c r="AN2075" t="str">
        <f t="shared" si="290"/>
        <v>R16212223</v>
      </c>
      <c r="AO2075" s="20" t="str">
        <f t="shared" si="291"/>
        <v>FINES_R16212223</v>
      </c>
      <c r="AP2075" s="25">
        <f t="shared" si="297"/>
        <v>0.26371628046035772</v>
      </c>
      <c r="AQ2075" s="24" t="str">
        <f>+IFERROR(VLOOKUP(Y2075,#REF!,2,FALSE),"-")</f>
        <v>-</v>
      </c>
      <c r="AR2075" s="13" t="s">
        <v>2394</v>
      </c>
      <c r="AS2075" t="s">
        <v>2397</v>
      </c>
      <c r="AT2075" t="str">
        <f t="shared" si="298"/>
        <v>Sarmiento - 1500 e/ Calle 5 y Calle 7 - Coronel Pringles Ruben Dario Rodera- Autoconstrucción (indio</v>
      </c>
    </row>
    <row r="2076" spans="1:46" ht="15.75" thickBot="1" x14ac:dyDescent="0.3">
      <c r="A2076" s="47">
        <v>21</v>
      </c>
      <c r="B2076" s="47" t="s">
        <v>503</v>
      </c>
      <c r="C2076" s="47" t="s">
        <v>2378</v>
      </c>
      <c r="D2076" s="47" t="s">
        <v>506</v>
      </c>
      <c r="E2076" s="47" t="s">
        <v>271</v>
      </c>
      <c r="F2076" s="47" t="s">
        <v>11932</v>
      </c>
      <c r="G2076" s="47" t="s">
        <v>11933</v>
      </c>
      <c r="H2076" s="47" t="s">
        <v>11934</v>
      </c>
      <c r="I2076" s="47" t="s">
        <v>10769</v>
      </c>
      <c r="J2076" s="47"/>
      <c r="K2076" s="47" t="s">
        <v>14861</v>
      </c>
      <c r="L2076" s="47">
        <v>0.28958576917648321</v>
      </c>
      <c r="M2076" s="47">
        <v>-38.267834218343999</v>
      </c>
      <c r="N2076" s="47">
        <v>-57.844998500237999</v>
      </c>
      <c r="O2076" s="47" t="s">
        <v>17318</v>
      </c>
      <c r="P2076" s="47">
        <v>1</v>
      </c>
      <c r="Q2076">
        <v>21</v>
      </c>
      <c r="S2076" s="23" t="s">
        <v>2347</v>
      </c>
      <c r="T2076" t="str">
        <f t="shared" si="292"/>
        <v>21</v>
      </c>
      <c r="V2076" t="str">
        <f>+VLOOKUP(B2076,MARCO!E:E,1,FALSE)</f>
        <v>Coronel Pringles</v>
      </c>
      <c r="W2076" t="s">
        <v>134</v>
      </c>
      <c r="X2076" t="s">
        <v>134</v>
      </c>
      <c r="Y2076" t="str">
        <f t="shared" si="293"/>
        <v>R 21 - D 24 - 451 - 4433</v>
      </c>
      <c r="Z2076" t="s">
        <v>20</v>
      </c>
      <c r="AA2076" t="s">
        <v>2349</v>
      </c>
      <c r="AB2076" t="s">
        <v>21</v>
      </c>
      <c r="AD2076" t="str">
        <f t="shared" si="294"/>
        <v>Escuela Primaria N° 22</v>
      </c>
      <c r="AE2076" t="s">
        <v>22</v>
      </c>
      <c r="AF2076" t="s">
        <v>23</v>
      </c>
      <c r="AG2076" t="s">
        <v>26</v>
      </c>
      <c r="AH2076" t="s">
        <v>2348</v>
      </c>
      <c r="AI2076" s="13">
        <f t="shared" si="295"/>
        <v>21</v>
      </c>
      <c r="AJ2076" s="13">
        <f t="shared" si="296"/>
        <v>1</v>
      </c>
      <c r="AK2076" s="21">
        <v>1</v>
      </c>
      <c r="AM2076" t="s">
        <v>2154</v>
      </c>
      <c r="AN2076" t="str">
        <f t="shared" si="290"/>
        <v>R16212223</v>
      </c>
      <c r="AO2076" s="20" t="str">
        <f t="shared" si="291"/>
        <v>FINES_R16212223</v>
      </c>
      <c r="AP2076" s="25">
        <f t="shared" si="297"/>
        <v>0.28958576917648321</v>
      </c>
      <c r="AQ2076" s="24" t="str">
        <f>+IFERROR(VLOOKUP(Y2076,#REF!,2,FALSE),"-")</f>
        <v>-</v>
      </c>
      <c r="AR2076" s="13" t="s">
        <v>2394</v>
      </c>
      <c r="AS2076" t="s">
        <v>2398</v>
      </c>
      <c r="AT2076" t="str">
        <f t="shared" si="298"/>
        <v>Fuerte Belgrano - 1127 e/ 23 y 25 - Coronel Pringles Roca</v>
      </c>
    </row>
    <row r="2077" spans="1:46" ht="15.75" thickBot="1" x14ac:dyDescent="0.3">
      <c r="A2077" s="47">
        <v>21</v>
      </c>
      <c r="B2077" s="47" t="s">
        <v>839</v>
      </c>
      <c r="C2077" s="47" t="s">
        <v>2378</v>
      </c>
      <c r="D2077" s="47" t="s">
        <v>841</v>
      </c>
      <c r="E2077" s="47" t="s">
        <v>180</v>
      </c>
      <c r="F2077" s="47" t="s">
        <v>11936</v>
      </c>
      <c r="G2077" s="47" t="s">
        <v>11937</v>
      </c>
      <c r="H2077" s="47" t="s">
        <v>11938</v>
      </c>
      <c r="I2077" s="47" t="s">
        <v>10769</v>
      </c>
      <c r="J2077" s="47"/>
      <c r="K2077" s="47" t="s">
        <v>14862</v>
      </c>
      <c r="L2077" s="47">
        <v>0.25711491703987122</v>
      </c>
      <c r="M2077" s="47">
        <v>-37.964793715057702</v>
      </c>
      <c r="N2077" s="47">
        <v>-60.417735565743598</v>
      </c>
      <c r="O2077" s="47" t="s">
        <v>17319</v>
      </c>
      <c r="P2077" s="47">
        <v>1</v>
      </c>
      <c r="Q2077">
        <v>8</v>
      </c>
      <c r="S2077" s="23" t="s">
        <v>2347</v>
      </c>
      <c r="T2077" t="str">
        <f t="shared" si="292"/>
        <v>21</v>
      </c>
      <c r="V2077" t="str">
        <f>+VLOOKUP(B2077,MARCO!E:E,1,FALSE)</f>
        <v>Adolfo Gonzales Chaves</v>
      </c>
      <c r="W2077" t="s">
        <v>134</v>
      </c>
      <c r="X2077" t="s">
        <v>134</v>
      </c>
      <c r="Y2077" t="str">
        <f t="shared" si="293"/>
        <v>R 21 - D 50 - 451 - 2055</v>
      </c>
      <c r="Z2077" t="s">
        <v>20</v>
      </c>
      <c r="AA2077" t="s">
        <v>2349</v>
      </c>
      <c r="AB2077" t="s">
        <v>21</v>
      </c>
      <c r="AD2077" t="str">
        <f t="shared" si="294"/>
        <v>Escuela Primaria 4</v>
      </c>
      <c r="AE2077" t="s">
        <v>22</v>
      </c>
      <c r="AF2077" t="s">
        <v>23</v>
      </c>
      <c r="AG2077" t="s">
        <v>26</v>
      </c>
      <c r="AH2077" t="s">
        <v>2348</v>
      </c>
      <c r="AI2077" s="13">
        <f t="shared" si="295"/>
        <v>8</v>
      </c>
      <c r="AJ2077" s="13">
        <f t="shared" si="296"/>
        <v>1</v>
      </c>
      <c r="AK2077" s="21">
        <v>1</v>
      </c>
      <c r="AM2077" t="s">
        <v>2154</v>
      </c>
      <c r="AN2077" t="str">
        <f t="shared" si="290"/>
        <v>R16212223</v>
      </c>
      <c r="AO2077" s="20" t="str">
        <f t="shared" si="291"/>
        <v>FINES_R16212223</v>
      </c>
      <c r="AP2077" s="25">
        <f t="shared" si="297"/>
        <v>0.25711491703987122</v>
      </c>
      <c r="AQ2077" s="24" t="str">
        <f>+IFERROR(VLOOKUP(Y2077,#REF!,2,FALSE),"-")</f>
        <v>-</v>
      </c>
      <c r="AR2077" s="13" t="s">
        <v>2394</v>
      </c>
      <c r="AS2077" t="s">
        <v>2397</v>
      </c>
      <c r="AT2077" t="str">
        <f t="shared" si="298"/>
        <v>Av Victor H Barrera - Adolfo Gonzales Chaves</v>
      </c>
    </row>
    <row r="2078" spans="1:46" ht="15.75" thickBot="1" x14ac:dyDescent="0.3">
      <c r="A2078" s="47">
        <v>21</v>
      </c>
      <c r="B2078" s="47" t="s">
        <v>839</v>
      </c>
      <c r="C2078" s="47" t="s">
        <v>2378</v>
      </c>
      <c r="D2078" s="47" t="s">
        <v>841</v>
      </c>
      <c r="E2078" s="47" t="s">
        <v>180</v>
      </c>
      <c r="F2078" s="47" t="s">
        <v>11940</v>
      </c>
      <c r="G2078" s="47" t="s">
        <v>11941</v>
      </c>
      <c r="H2078" s="47" t="s">
        <v>11942</v>
      </c>
      <c r="I2078" s="47" t="s">
        <v>10769</v>
      </c>
      <c r="J2078" s="47"/>
      <c r="K2078" s="47" t="s">
        <v>14863</v>
      </c>
      <c r="L2078" s="47">
        <v>0.2384832501411438</v>
      </c>
      <c r="M2078" s="47">
        <v>-38.027552100000001</v>
      </c>
      <c r="N2078" s="47">
        <v>-60.099168400000003</v>
      </c>
      <c r="O2078" s="47" t="s">
        <v>17320</v>
      </c>
      <c r="P2078" s="47">
        <v>1</v>
      </c>
      <c r="Q2078">
        <v>7</v>
      </c>
      <c r="S2078" s="23" t="s">
        <v>2347</v>
      </c>
      <c r="T2078" t="str">
        <f t="shared" si="292"/>
        <v>21</v>
      </c>
      <c r="V2078" t="str">
        <f>+VLOOKUP(B2078,MARCO!E:E,1,FALSE)</f>
        <v>Adolfo Gonzales Chaves</v>
      </c>
      <c r="W2078" t="s">
        <v>134</v>
      </c>
      <c r="X2078" t="s">
        <v>134</v>
      </c>
      <c r="Y2078" t="str">
        <f t="shared" si="293"/>
        <v>R 21 - D 50 - 451 - 4264</v>
      </c>
      <c r="Z2078" t="s">
        <v>20</v>
      </c>
      <c r="AA2078" t="s">
        <v>2349</v>
      </c>
      <c r="AB2078" t="s">
        <v>21</v>
      </c>
      <c r="AD2078" t="str">
        <f t="shared" si="294"/>
        <v>Juan E Barra</v>
      </c>
      <c r="AE2078" t="s">
        <v>22</v>
      </c>
      <c r="AF2078" t="s">
        <v>23</v>
      </c>
      <c r="AG2078" t="s">
        <v>26</v>
      </c>
      <c r="AH2078" t="s">
        <v>2348</v>
      </c>
      <c r="AI2078" s="13">
        <f t="shared" si="295"/>
        <v>7</v>
      </c>
      <c r="AJ2078" s="13">
        <f t="shared" si="296"/>
        <v>1</v>
      </c>
      <c r="AK2078" s="21">
        <v>1</v>
      </c>
      <c r="AM2078" t="s">
        <v>2154</v>
      </c>
      <c r="AN2078" t="str">
        <f t="shared" si="290"/>
        <v>R16212223</v>
      </c>
      <c r="AO2078" s="20" t="str">
        <f t="shared" si="291"/>
        <v>FINES_R16212223</v>
      </c>
      <c r="AP2078" s="25">
        <f t="shared" si="297"/>
        <v>0.2384832501411438</v>
      </c>
      <c r="AQ2078" s="24" t="str">
        <f>+IFERROR(VLOOKUP(Y2078,#REF!,2,FALSE),"-")</f>
        <v>-</v>
      </c>
      <c r="AR2078" s="13" t="s">
        <v>2394</v>
      </c>
      <c r="AS2078" t="s">
        <v>2398</v>
      </c>
      <c r="AT2078" t="str">
        <f t="shared" si="298"/>
        <v>X - X e/ X y X - Adolfo Gonzales Chaves Adolfo Gonzales Chaves</v>
      </c>
    </row>
    <row r="2079" spans="1:46" ht="15.75" thickBot="1" x14ac:dyDescent="0.3">
      <c r="A2079" s="47">
        <v>22</v>
      </c>
      <c r="B2079" s="47" t="s">
        <v>1788</v>
      </c>
      <c r="C2079" s="47" t="s">
        <v>2378</v>
      </c>
      <c r="D2079" s="47" t="s">
        <v>1793</v>
      </c>
      <c r="E2079" s="47" t="s">
        <v>180</v>
      </c>
      <c r="F2079" s="47" t="s">
        <v>11946</v>
      </c>
      <c r="G2079" s="47" t="s">
        <v>11947</v>
      </c>
      <c r="H2079" s="47" t="s">
        <v>11948</v>
      </c>
      <c r="I2079" s="47" t="s">
        <v>10769</v>
      </c>
      <c r="J2079" s="47"/>
      <c r="K2079" s="47" t="s">
        <v>14864</v>
      </c>
      <c r="L2079" s="47">
        <v>0.22001808881759641</v>
      </c>
      <c r="M2079" s="47">
        <v>-39.034890300000001</v>
      </c>
      <c r="N2079" s="47">
        <v>-62.638352400000002</v>
      </c>
      <c r="O2079" s="47" t="s">
        <v>17321</v>
      </c>
      <c r="P2079" s="47">
        <v>1</v>
      </c>
      <c r="Q2079">
        <v>1</v>
      </c>
      <c r="S2079" s="23" t="s">
        <v>2347</v>
      </c>
      <c r="T2079" t="str">
        <f t="shared" si="292"/>
        <v>22</v>
      </c>
      <c r="V2079" t="str">
        <f>+VLOOKUP(B2079,MARCO!E:E,1,FALSE)</f>
        <v>Villarino</v>
      </c>
      <c r="W2079" t="s">
        <v>134</v>
      </c>
      <c r="X2079" t="s">
        <v>134</v>
      </c>
      <c r="Y2079" t="str">
        <f t="shared" si="293"/>
        <v>R 22 - D 110 - 451 - 3743</v>
      </c>
      <c r="Z2079" t="s">
        <v>20</v>
      </c>
      <c r="AA2079" t="s">
        <v>2349</v>
      </c>
      <c r="AB2079" t="s">
        <v>21</v>
      </c>
      <c r="AD2079" t="str">
        <f t="shared" si="294"/>
        <v>Cea 704</v>
      </c>
      <c r="AE2079" t="s">
        <v>22</v>
      </c>
      <c r="AF2079" t="s">
        <v>23</v>
      </c>
      <c r="AG2079" t="s">
        <v>26</v>
      </c>
      <c r="AH2079" t="s">
        <v>2348</v>
      </c>
      <c r="AI2079" s="13">
        <f t="shared" si="295"/>
        <v>1</v>
      </c>
      <c r="AJ2079" s="13">
        <f t="shared" si="296"/>
        <v>1</v>
      </c>
      <c r="AK2079" s="21">
        <v>1</v>
      </c>
      <c r="AM2079" t="s">
        <v>2154</v>
      </c>
      <c r="AN2079" t="str">
        <f t="shared" si="290"/>
        <v>R16212223</v>
      </c>
      <c r="AO2079" s="20" t="str">
        <f t="shared" si="291"/>
        <v>FINES_R16212223</v>
      </c>
      <c r="AP2079" s="25">
        <f t="shared" si="297"/>
        <v>0.22001808881759641</v>
      </c>
      <c r="AQ2079" s="24" t="str">
        <f>+IFERROR(VLOOKUP(Y2079,#REF!,2,FALSE),"-")</f>
        <v>-</v>
      </c>
      <c r="AR2079" s="13" t="s">
        <v>2394</v>
      </c>
      <c r="AS2079" t="s">
        <v>2397</v>
      </c>
      <c r="AT2079" t="str">
        <f t="shared" si="298"/>
        <v>Alberdi - 417 - Algarrobo</v>
      </c>
    </row>
    <row r="2080" spans="1:46" ht="15.75" thickBot="1" x14ac:dyDescent="0.3">
      <c r="A2080" s="47">
        <v>22</v>
      </c>
      <c r="B2080" s="47" t="s">
        <v>1788</v>
      </c>
      <c r="C2080" s="47" t="s">
        <v>2378</v>
      </c>
      <c r="D2080" s="47" t="s">
        <v>1793</v>
      </c>
      <c r="E2080" s="47" t="s">
        <v>180</v>
      </c>
      <c r="F2080" s="47" t="s">
        <v>11950</v>
      </c>
      <c r="G2080" s="47" t="s">
        <v>11947</v>
      </c>
      <c r="H2080" s="47" t="s">
        <v>11948</v>
      </c>
      <c r="I2080" s="47" t="s">
        <v>10769</v>
      </c>
      <c r="J2080" s="47"/>
      <c r="K2080" s="47" t="s">
        <v>17322</v>
      </c>
      <c r="L2080" s="47">
        <v>0.22001808881759641</v>
      </c>
      <c r="M2080" s="47">
        <v>-39.034890300000001</v>
      </c>
      <c r="N2080" s="47">
        <v>-62.638352400000002</v>
      </c>
      <c r="O2080" s="47" t="s">
        <v>17323</v>
      </c>
      <c r="P2080" s="47">
        <v>1</v>
      </c>
      <c r="Q2080">
        <v>21</v>
      </c>
      <c r="S2080" s="23" t="s">
        <v>2347</v>
      </c>
      <c r="T2080" t="str">
        <f t="shared" si="292"/>
        <v>22</v>
      </c>
      <c r="V2080" t="str">
        <f>+VLOOKUP(B2080,MARCO!E:E,1,FALSE)</f>
        <v>Villarino</v>
      </c>
      <c r="W2080" t="s">
        <v>134</v>
      </c>
      <c r="X2080" t="s">
        <v>134</v>
      </c>
      <c r="Y2080" t="str">
        <f t="shared" si="293"/>
        <v>R 22 - D 110 - 451 - 1244</v>
      </c>
      <c r="Z2080" t="s">
        <v>20</v>
      </c>
      <c r="AA2080" t="s">
        <v>2349</v>
      </c>
      <c r="AB2080" t="s">
        <v>21</v>
      </c>
      <c r="AD2080" t="str">
        <f t="shared" si="294"/>
        <v>Cea 704</v>
      </c>
      <c r="AE2080" t="s">
        <v>22</v>
      </c>
      <c r="AF2080" t="s">
        <v>23</v>
      </c>
      <c r="AG2080" t="s">
        <v>26</v>
      </c>
      <c r="AH2080" t="s">
        <v>2348</v>
      </c>
      <c r="AI2080" s="13">
        <f t="shared" si="295"/>
        <v>21</v>
      </c>
      <c r="AJ2080" s="13">
        <f t="shared" si="296"/>
        <v>1</v>
      </c>
      <c r="AK2080" s="21">
        <v>1</v>
      </c>
      <c r="AM2080" t="s">
        <v>2154</v>
      </c>
      <c r="AN2080" t="str">
        <f t="shared" si="290"/>
        <v>R16212223</v>
      </c>
      <c r="AO2080" s="20" t="str">
        <f t="shared" si="291"/>
        <v>FINES_R16212223</v>
      </c>
      <c r="AP2080" s="25">
        <f t="shared" si="297"/>
        <v>0.22001808881759641</v>
      </c>
      <c r="AQ2080" s="24" t="str">
        <f>+IFERROR(VLOOKUP(Y2080,#REF!,2,FALSE),"-")</f>
        <v>-</v>
      </c>
      <c r="AR2080" s="13" t="s">
        <v>2394</v>
      </c>
      <c r="AS2080" t="s">
        <v>2397</v>
      </c>
      <c r="AT2080" t="str">
        <f t="shared" si="298"/>
        <v>Alberdi - 417 - Algarrobo</v>
      </c>
    </row>
    <row r="2081" spans="1:46" ht="15.75" thickBot="1" x14ac:dyDescent="0.3">
      <c r="A2081" s="47">
        <v>22</v>
      </c>
      <c r="B2081" s="47" t="s">
        <v>1833</v>
      </c>
      <c r="C2081" s="47" t="s">
        <v>2369</v>
      </c>
      <c r="D2081" s="47" t="s">
        <v>1840</v>
      </c>
      <c r="E2081" s="47" t="s">
        <v>91</v>
      </c>
      <c r="F2081" s="47" t="s">
        <v>11952</v>
      </c>
      <c r="G2081" s="47" t="s">
        <v>11953</v>
      </c>
      <c r="H2081" s="47" t="s">
        <v>11954</v>
      </c>
      <c r="I2081" s="47" t="s">
        <v>10769</v>
      </c>
      <c r="J2081" s="47"/>
      <c r="K2081" s="47" t="s">
        <v>14865</v>
      </c>
      <c r="L2081" s="47">
        <v>0.4815179705619812</v>
      </c>
      <c r="M2081" s="47">
        <v>-38.722709999999999</v>
      </c>
      <c r="N2081" s="47">
        <v>-62.05491</v>
      </c>
      <c r="O2081" s="47" t="s">
        <v>17324</v>
      </c>
      <c r="P2081" s="47">
        <v>1</v>
      </c>
      <c r="Q2081">
        <v>7</v>
      </c>
      <c r="S2081" s="23" t="s">
        <v>2347</v>
      </c>
      <c r="T2081" t="str">
        <f t="shared" si="292"/>
        <v>22</v>
      </c>
      <c r="V2081" t="str">
        <f>+VLOOKUP(B2081,MARCO!E:E,1,FALSE)</f>
        <v>Coronel de Marina L. Rosales</v>
      </c>
      <c r="W2081" t="s">
        <v>134</v>
      </c>
      <c r="X2081" t="s">
        <v>134</v>
      </c>
      <c r="Y2081" t="str">
        <f t="shared" si="293"/>
        <v>R 22 - D 112 - 452 - 4462</v>
      </c>
      <c r="Z2081" t="s">
        <v>20</v>
      </c>
      <c r="AA2081" t="s">
        <v>2349</v>
      </c>
      <c r="AB2081" t="s">
        <v>21</v>
      </c>
      <c r="AD2081" t="str">
        <f t="shared" si="294"/>
        <v>Escuela Primaria N°6</v>
      </c>
      <c r="AE2081" t="s">
        <v>22</v>
      </c>
      <c r="AF2081" t="s">
        <v>23</v>
      </c>
      <c r="AG2081" t="s">
        <v>26</v>
      </c>
      <c r="AH2081" t="s">
        <v>2348</v>
      </c>
      <c r="AI2081" s="13">
        <f t="shared" si="295"/>
        <v>7</v>
      </c>
      <c r="AJ2081" s="13">
        <f t="shared" si="296"/>
        <v>1</v>
      </c>
      <c r="AK2081" s="21">
        <v>1</v>
      </c>
      <c r="AM2081" t="s">
        <v>2154</v>
      </c>
      <c r="AN2081" t="str">
        <f t="shared" si="290"/>
        <v>R16212223</v>
      </c>
      <c r="AO2081" s="20" t="str">
        <f t="shared" si="291"/>
        <v>FINES_R16212223</v>
      </c>
      <c r="AP2081" s="25">
        <f t="shared" si="297"/>
        <v>0.4815179705619812</v>
      </c>
      <c r="AQ2081" s="24" t="str">
        <f>+IFERROR(VLOOKUP(Y2081,#REF!,2,FALSE),"-")</f>
        <v>-</v>
      </c>
      <c r="AR2081" s="13" t="s">
        <v>2394</v>
      </c>
      <c r="AS2081" t="s">
        <v>2398</v>
      </c>
      <c r="AT2081" t="str">
        <f t="shared" si="298"/>
        <v>Calderón - Calderón Calderón</v>
      </c>
    </row>
    <row r="2082" spans="1:46" ht="15.75" thickBot="1" x14ac:dyDescent="0.3">
      <c r="A2082" s="47">
        <v>22</v>
      </c>
      <c r="B2082" s="47" t="s">
        <v>1833</v>
      </c>
      <c r="C2082" s="47" t="s">
        <v>2369</v>
      </c>
      <c r="D2082" s="47" t="s">
        <v>1840</v>
      </c>
      <c r="E2082" s="47" t="s">
        <v>91</v>
      </c>
      <c r="F2082" s="47" t="s">
        <v>11956</v>
      </c>
      <c r="G2082" s="47" t="s">
        <v>11957</v>
      </c>
      <c r="H2082" s="47" t="s">
        <v>11958</v>
      </c>
      <c r="I2082" s="47" t="s">
        <v>10769</v>
      </c>
      <c r="J2082" s="47"/>
      <c r="K2082" s="47" t="s">
        <v>14866</v>
      </c>
      <c r="L2082" s="47">
        <v>0.42358875274658198</v>
      </c>
      <c r="M2082" s="47">
        <v>-38.994197709948999</v>
      </c>
      <c r="N2082" s="47">
        <v>-61.553668371194</v>
      </c>
      <c r="O2082" s="47" t="s">
        <v>17325</v>
      </c>
      <c r="P2082" s="47">
        <v>1</v>
      </c>
      <c r="Q2082">
        <v>13</v>
      </c>
      <c r="S2082" s="23" t="s">
        <v>2347</v>
      </c>
      <c r="T2082" t="str">
        <f t="shared" si="292"/>
        <v>22</v>
      </c>
      <c r="V2082" t="str">
        <f>+VLOOKUP(B2082,MARCO!E:E,1,FALSE)</f>
        <v>Coronel de Marina L. Rosales</v>
      </c>
      <c r="W2082" t="s">
        <v>134</v>
      </c>
      <c r="X2082" t="s">
        <v>134</v>
      </c>
      <c r="Y2082" t="str">
        <f t="shared" si="293"/>
        <v>R 22 - D 112 - 452 - 3430</v>
      </c>
      <c r="Z2082" t="s">
        <v>20</v>
      </c>
      <c r="AA2082" t="s">
        <v>2349</v>
      </c>
      <c r="AB2082" t="s">
        <v>21</v>
      </c>
      <c r="AD2082" t="str">
        <f t="shared" si="294"/>
        <v>Playón Municipal Pehuen Có</v>
      </c>
      <c r="AE2082" t="s">
        <v>22</v>
      </c>
      <c r="AF2082" t="s">
        <v>23</v>
      </c>
      <c r="AG2082" t="s">
        <v>26</v>
      </c>
      <c r="AH2082" t="s">
        <v>2348</v>
      </c>
      <c r="AI2082" s="13">
        <f t="shared" si="295"/>
        <v>13</v>
      </c>
      <c r="AJ2082" s="13">
        <f t="shared" si="296"/>
        <v>1</v>
      </c>
      <c r="AK2082" s="21">
        <v>1</v>
      </c>
      <c r="AM2082" t="s">
        <v>2154</v>
      </c>
      <c r="AN2082" t="str">
        <f t="shared" si="290"/>
        <v>R16212223</v>
      </c>
      <c r="AO2082" s="20" t="str">
        <f t="shared" si="291"/>
        <v>FINES_R16212223</v>
      </c>
      <c r="AP2082" s="25">
        <f t="shared" si="297"/>
        <v>0.42358875274658198</v>
      </c>
      <c r="AQ2082" s="24" t="str">
        <f>+IFERROR(VLOOKUP(Y2082,#REF!,2,FALSE),"-")</f>
        <v>-</v>
      </c>
      <c r="AR2082" s="13" t="s">
        <v>2394</v>
      </c>
      <c r="AS2082" t="s">
        <v>2397</v>
      </c>
      <c r="AT2082" t="str">
        <f t="shared" si="298"/>
        <v>Espora - e/ Juncal y Villanueva - Balneario Pehuen Có Pehuen Có</v>
      </c>
    </row>
    <row r="2083" spans="1:46" ht="15.75" thickBot="1" x14ac:dyDescent="0.3">
      <c r="A2083" s="47">
        <v>22</v>
      </c>
      <c r="B2083" s="47" t="s">
        <v>1974</v>
      </c>
      <c r="C2083" s="47" t="s">
        <v>2378</v>
      </c>
      <c r="D2083" s="47" t="s">
        <v>1976</v>
      </c>
      <c r="E2083" s="47" t="s">
        <v>271</v>
      </c>
      <c r="F2083" s="47" t="s">
        <v>11960</v>
      </c>
      <c r="G2083" s="47" t="s">
        <v>11961</v>
      </c>
      <c r="H2083" s="47" t="s">
        <v>11962</v>
      </c>
      <c r="I2083" s="47" t="s">
        <v>10769</v>
      </c>
      <c r="J2083" s="47"/>
      <c r="K2083" s="47" t="s">
        <v>14867</v>
      </c>
      <c r="L2083" s="47">
        <v>0.47819089889526373</v>
      </c>
      <c r="M2083" s="47">
        <v>-38.979141846455299</v>
      </c>
      <c r="N2083" s="47">
        <v>-61.302985553497798</v>
      </c>
      <c r="O2083" s="47" t="s">
        <v>17326</v>
      </c>
      <c r="P2083" s="47">
        <v>1</v>
      </c>
      <c r="Q2083">
        <v>21</v>
      </c>
      <c r="S2083" s="23" t="s">
        <v>2347</v>
      </c>
      <c r="T2083" t="str">
        <f t="shared" si="292"/>
        <v>22</v>
      </c>
      <c r="V2083" t="str">
        <f>+VLOOKUP(B2083,MARCO!E:E,1,FALSE)</f>
        <v>Monte Hermoso</v>
      </c>
      <c r="W2083" t="s">
        <v>134</v>
      </c>
      <c r="X2083" t="s">
        <v>134</v>
      </c>
      <c r="Y2083" t="str">
        <f t="shared" si="293"/>
        <v>R 22 - D 126 - 451 - 2823</v>
      </c>
      <c r="Z2083" t="s">
        <v>20</v>
      </c>
      <c r="AA2083" t="s">
        <v>2349</v>
      </c>
      <c r="AB2083" t="s">
        <v>21</v>
      </c>
      <c r="AD2083" t="str">
        <f t="shared" si="294"/>
        <v>Eesn2</v>
      </c>
      <c r="AE2083" t="s">
        <v>22</v>
      </c>
      <c r="AF2083" t="s">
        <v>23</v>
      </c>
      <c r="AG2083" t="s">
        <v>26</v>
      </c>
      <c r="AH2083" t="s">
        <v>2348</v>
      </c>
      <c r="AI2083" s="13">
        <f t="shared" si="295"/>
        <v>21</v>
      </c>
      <c r="AJ2083" s="13">
        <f t="shared" si="296"/>
        <v>1</v>
      </c>
      <c r="AK2083" s="21">
        <v>1</v>
      </c>
      <c r="AM2083" t="s">
        <v>2154</v>
      </c>
      <c r="AN2083" t="str">
        <f t="shared" si="290"/>
        <v>R16212223</v>
      </c>
      <c r="AO2083" s="20" t="str">
        <f t="shared" si="291"/>
        <v>FINES_R16212223</v>
      </c>
      <c r="AP2083" s="25">
        <f t="shared" si="297"/>
        <v>0.47819089889526373</v>
      </c>
      <c r="AQ2083" s="24" t="str">
        <f>+IFERROR(VLOOKUP(Y2083,#REF!,2,FALSE),"-")</f>
        <v>-</v>
      </c>
      <c r="AR2083" s="13" t="s">
        <v>2394</v>
      </c>
      <c r="AS2083" t="s">
        <v>2398</v>
      </c>
      <c r="AT2083" t="str">
        <f t="shared" si="298"/>
        <v>Pto Madryn - 323 e/ Dr.zabala y Rio Asuncion - Monte Hermoso Pto Madryn 323</v>
      </c>
    </row>
    <row r="2084" spans="1:46" ht="15.75" thickBot="1" x14ac:dyDescent="0.3">
      <c r="A2084" s="47">
        <v>22</v>
      </c>
      <c r="B2084" s="47" t="s">
        <v>1398</v>
      </c>
      <c r="C2084" s="47" t="s">
        <v>2369</v>
      </c>
      <c r="D2084" s="47" t="s">
        <v>1409</v>
      </c>
      <c r="E2084" s="47" t="s">
        <v>228</v>
      </c>
      <c r="F2084" s="47" t="s">
        <v>11964</v>
      </c>
      <c r="G2084" s="47" t="s">
        <v>4143</v>
      </c>
      <c r="H2084" s="47" t="s">
        <v>11965</v>
      </c>
      <c r="I2084" s="47" t="s">
        <v>10769</v>
      </c>
      <c r="J2084" s="47"/>
      <c r="K2084" s="47" t="s">
        <v>14868</v>
      </c>
      <c r="L2084" s="47">
        <v>0.50406396389007568</v>
      </c>
      <c r="M2084" s="47">
        <v>-39.600719390251001</v>
      </c>
      <c r="N2084" s="47">
        <v>-62.652872410907001</v>
      </c>
      <c r="O2084" s="47" t="s">
        <v>17327</v>
      </c>
      <c r="P2084" s="47">
        <v>1</v>
      </c>
      <c r="Q2084">
        <v>12</v>
      </c>
      <c r="S2084" s="23" t="s">
        <v>2347</v>
      </c>
      <c r="T2084" t="str">
        <f t="shared" si="292"/>
        <v>22</v>
      </c>
      <c r="V2084" t="str">
        <f>+VLOOKUP(B2084,MARCO!E:E,1,FALSE)</f>
        <v>Patagones</v>
      </c>
      <c r="W2084" t="s">
        <v>134</v>
      </c>
      <c r="X2084" t="s">
        <v>134</v>
      </c>
      <c r="Y2084" t="str">
        <f t="shared" si="293"/>
        <v>R 22 - D 78 - 452 - 4232</v>
      </c>
      <c r="Z2084" t="s">
        <v>20</v>
      </c>
      <c r="AA2084" t="s">
        <v>2349</v>
      </c>
      <c r="AB2084" t="s">
        <v>21</v>
      </c>
      <c r="AD2084" t="str">
        <f t="shared" si="294"/>
        <v>Ep Nº 4</v>
      </c>
      <c r="AE2084" t="s">
        <v>22</v>
      </c>
      <c r="AF2084" t="s">
        <v>23</v>
      </c>
      <c r="AG2084" t="s">
        <v>26</v>
      </c>
      <c r="AH2084" t="s">
        <v>2348</v>
      </c>
      <c r="AI2084" s="13">
        <f t="shared" si="295"/>
        <v>12</v>
      </c>
      <c r="AJ2084" s="13">
        <f t="shared" si="296"/>
        <v>1</v>
      </c>
      <c r="AK2084" s="21">
        <v>1</v>
      </c>
      <c r="AM2084" t="s">
        <v>2154</v>
      </c>
      <c r="AN2084" t="str">
        <f t="shared" si="290"/>
        <v>R16212223</v>
      </c>
      <c r="AO2084" s="20" t="str">
        <f t="shared" si="291"/>
        <v>FINES_R16212223</v>
      </c>
      <c r="AP2084" s="25">
        <f t="shared" si="297"/>
        <v>0.50406396389007568</v>
      </c>
      <c r="AQ2084" s="24" t="str">
        <f>+IFERROR(VLOOKUP(Y2084,#REF!,2,FALSE),"-")</f>
        <v>-</v>
      </c>
      <c r="AR2084" s="13" t="s">
        <v>2394</v>
      </c>
      <c r="AS2084" t="s">
        <v>2398</v>
      </c>
      <c r="AT2084" t="str">
        <f t="shared" si="298"/>
        <v>Calle 3 - 128 e/ Calle 13 y Calle 14 - Juan A. Pradere</v>
      </c>
    </row>
    <row r="2085" spans="1:46" ht="15.75" thickBot="1" x14ac:dyDescent="0.3">
      <c r="A2085" s="47">
        <v>22</v>
      </c>
      <c r="B2085" s="47" t="s">
        <v>1398</v>
      </c>
      <c r="C2085" s="47" t="s">
        <v>2369</v>
      </c>
      <c r="D2085" s="47" t="s">
        <v>1409</v>
      </c>
      <c r="E2085" s="47" t="s">
        <v>228</v>
      </c>
      <c r="F2085" s="47" t="s">
        <v>11967</v>
      </c>
      <c r="G2085" s="47" t="s">
        <v>4616</v>
      </c>
      <c r="H2085" s="47" t="s">
        <v>11968</v>
      </c>
      <c r="I2085" s="47" t="s">
        <v>10769</v>
      </c>
      <c r="J2085" s="47"/>
      <c r="K2085" s="47" t="s">
        <v>14869</v>
      </c>
      <c r="L2085" s="47">
        <v>0.41177365183830261</v>
      </c>
      <c r="M2085" s="47">
        <v>-40.561441001476702</v>
      </c>
      <c r="N2085" s="47">
        <v>-62.239807744283901</v>
      </c>
      <c r="O2085" s="47" t="s">
        <v>17328</v>
      </c>
      <c r="P2085" s="47">
        <v>1</v>
      </c>
      <c r="Q2085">
        <v>27</v>
      </c>
      <c r="S2085" s="23" t="s">
        <v>2347</v>
      </c>
      <c r="T2085" t="str">
        <f t="shared" si="292"/>
        <v>22</v>
      </c>
      <c r="V2085" t="str">
        <f>+VLOOKUP(B2085,MARCO!E:E,1,FALSE)</f>
        <v>Patagones</v>
      </c>
      <c r="W2085" t="s">
        <v>134</v>
      </c>
      <c r="X2085" t="s">
        <v>134</v>
      </c>
      <c r="Y2085" t="str">
        <f t="shared" si="293"/>
        <v>R 22 - D 78 - 452 - 1100</v>
      </c>
      <c r="Z2085" t="s">
        <v>20</v>
      </c>
      <c r="AA2085" t="s">
        <v>2349</v>
      </c>
      <c r="AB2085" t="s">
        <v>21</v>
      </c>
      <c r="AD2085" t="str">
        <f t="shared" si="294"/>
        <v>Ep Nº 7</v>
      </c>
      <c r="AE2085" t="s">
        <v>22</v>
      </c>
      <c r="AF2085" t="s">
        <v>23</v>
      </c>
      <c r="AG2085" t="s">
        <v>26</v>
      </c>
      <c r="AH2085" t="s">
        <v>2348</v>
      </c>
      <c r="AI2085" s="13">
        <f t="shared" si="295"/>
        <v>27</v>
      </c>
      <c r="AJ2085" s="13">
        <f t="shared" si="296"/>
        <v>1</v>
      </c>
      <c r="AK2085" s="21">
        <v>1</v>
      </c>
      <c r="AM2085" t="s">
        <v>2154</v>
      </c>
      <c r="AN2085" t="str">
        <f t="shared" si="290"/>
        <v>R16212223</v>
      </c>
      <c r="AO2085" s="20" t="str">
        <f t="shared" si="291"/>
        <v>FINES_R16212223</v>
      </c>
      <c r="AP2085" s="25">
        <f t="shared" si="297"/>
        <v>0.41177365183830261</v>
      </c>
      <c r="AQ2085" s="24" t="str">
        <f>+IFERROR(VLOOKUP(Y2085,#REF!,2,FALSE),"-")</f>
        <v>-</v>
      </c>
      <c r="AR2085" s="13" t="s">
        <v>2394</v>
      </c>
      <c r="AS2085" t="s">
        <v>2397</v>
      </c>
      <c r="AT2085" t="str">
        <f t="shared" si="298"/>
        <v>Kennedy - Bahia San Blas</v>
      </c>
    </row>
    <row r="2086" spans="1:46" ht="15.75" thickBot="1" x14ac:dyDescent="0.3">
      <c r="A2086" s="47">
        <v>22</v>
      </c>
      <c r="B2086" s="47" t="s">
        <v>1398</v>
      </c>
      <c r="C2086" s="47" t="s">
        <v>2369</v>
      </c>
      <c r="D2086" s="47" t="s">
        <v>1409</v>
      </c>
      <c r="E2086" s="47" t="s">
        <v>228</v>
      </c>
      <c r="F2086" s="47" t="s">
        <v>11971</v>
      </c>
      <c r="G2086" s="47" t="s">
        <v>11972</v>
      </c>
      <c r="H2086" s="47" t="s">
        <v>11973</v>
      </c>
      <c r="I2086" s="47" t="s">
        <v>10769</v>
      </c>
      <c r="J2086" s="47"/>
      <c r="K2086" s="47" t="s">
        <v>14870</v>
      </c>
      <c r="L2086" s="47">
        <v>0.37546858191490168</v>
      </c>
      <c r="M2086" s="47">
        <v>-40.194114259999999</v>
      </c>
      <c r="N2086" s="47">
        <v>-62.860064870000002</v>
      </c>
      <c r="O2086" s="47" t="s">
        <v>17329</v>
      </c>
      <c r="P2086" s="47">
        <v>1</v>
      </c>
      <c r="Q2086">
        <v>27</v>
      </c>
      <c r="S2086" s="23" t="s">
        <v>2347</v>
      </c>
      <c r="T2086" t="str">
        <f t="shared" si="292"/>
        <v>22</v>
      </c>
      <c r="V2086" t="str">
        <f>+VLOOKUP(B2086,MARCO!E:E,1,FALSE)</f>
        <v>Patagones</v>
      </c>
      <c r="W2086" t="s">
        <v>134</v>
      </c>
      <c r="X2086" t="s">
        <v>134</v>
      </c>
      <c r="Y2086" t="str">
        <f t="shared" si="293"/>
        <v>R 22 - D 78 - 452 - 1095</v>
      </c>
      <c r="Z2086" t="s">
        <v>20</v>
      </c>
      <c r="AA2086" t="s">
        <v>2349</v>
      </c>
      <c r="AB2086" t="s">
        <v>21</v>
      </c>
      <c r="AD2086" t="str">
        <f t="shared" si="294"/>
        <v>Comedor El Lorito</v>
      </c>
      <c r="AE2086" t="s">
        <v>22</v>
      </c>
      <c r="AF2086" t="s">
        <v>23</v>
      </c>
      <c r="AG2086" t="s">
        <v>26</v>
      </c>
      <c r="AH2086" t="s">
        <v>2348</v>
      </c>
      <c r="AI2086" s="13">
        <f t="shared" si="295"/>
        <v>27</v>
      </c>
      <c r="AJ2086" s="13">
        <f t="shared" si="296"/>
        <v>1</v>
      </c>
      <c r="AK2086" s="21">
        <v>1</v>
      </c>
      <c r="AM2086" t="s">
        <v>2154</v>
      </c>
      <c r="AN2086" t="str">
        <f t="shared" si="290"/>
        <v>R16212223</v>
      </c>
      <c r="AO2086" s="20" t="str">
        <f t="shared" si="291"/>
        <v>FINES_R16212223</v>
      </c>
      <c r="AP2086" s="25">
        <f t="shared" si="297"/>
        <v>0.37546858191490168</v>
      </c>
      <c r="AQ2086" s="24" t="str">
        <f>+IFERROR(VLOOKUP(Y2086,#REF!,2,FALSE),"-")</f>
        <v>-</v>
      </c>
      <c r="AR2086" s="13" t="s">
        <v>2394</v>
      </c>
      <c r="AS2086" t="s">
        <v>2397</v>
      </c>
      <c r="AT2086" t="str">
        <f t="shared" si="298"/>
        <v>Calle 7 - 790 e/ Jose Maria Mascarello y M. Guerrico - Carmen De Patagones</v>
      </c>
    </row>
    <row r="2087" spans="1:46" ht="15.75" thickBot="1" x14ac:dyDescent="0.3">
      <c r="A2087" s="47">
        <v>22</v>
      </c>
      <c r="B2087" s="47" t="s">
        <v>314</v>
      </c>
      <c r="C2087" s="47" t="s">
        <v>2378</v>
      </c>
      <c r="D2087" s="47" t="s">
        <v>336</v>
      </c>
      <c r="E2087" s="47" t="s">
        <v>271</v>
      </c>
      <c r="F2087" s="47" t="s">
        <v>11976</v>
      </c>
      <c r="G2087" s="47" t="s">
        <v>2209</v>
      </c>
      <c r="H2087" s="47" t="s">
        <v>11977</v>
      </c>
      <c r="I2087" s="47" t="s">
        <v>10769</v>
      </c>
      <c r="J2087" s="47"/>
      <c r="K2087" s="47" t="s">
        <v>14871</v>
      </c>
      <c r="L2087" s="47">
        <v>0.1202185228466988</v>
      </c>
      <c r="M2087" s="47">
        <v>-38.725155601522999</v>
      </c>
      <c r="N2087" s="47">
        <v>-62.272439868837999</v>
      </c>
      <c r="O2087" s="47" t="s">
        <v>17330</v>
      </c>
      <c r="P2087" s="47">
        <v>1</v>
      </c>
      <c r="Q2087">
        <v>23</v>
      </c>
      <c r="S2087" s="23" t="s">
        <v>2347</v>
      </c>
      <c r="T2087" t="str">
        <f t="shared" si="292"/>
        <v>22</v>
      </c>
      <c r="V2087" t="str">
        <f>+VLOOKUP(B2087,MARCO!E:E,1,FALSE)</f>
        <v>Bahía Blanca</v>
      </c>
      <c r="W2087" t="s">
        <v>134</v>
      </c>
      <c r="X2087" t="s">
        <v>134</v>
      </c>
      <c r="Y2087" t="str">
        <f t="shared" si="293"/>
        <v>R 22 - D 8 - 451 - 4374</v>
      </c>
      <c r="Z2087" t="s">
        <v>20</v>
      </c>
      <c r="AA2087" t="s">
        <v>2349</v>
      </c>
      <c r="AB2087" t="s">
        <v>21</v>
      </c>
      <c r="AD2087" t="str">
        <f t="shared" si="294"/>
        <v>Suteba</v>
      </c>
      <c r="AE2087" t="s">
        <v>22</v>
      </c>
      <c r="AF2087" t="s">
        <v>23</v>
      </c>
      <c r="AG2087" t="s">
        <v>26</v>
      </c>
      <c r="AH2087" t="s">
        <v>2348</v>
      </c>
      <c r="AI2087" s="13">
        <f t="shared" si="295"/>
        <v>23</v>
      </c>
      <c r="AJ2087" s="13">
        <f t="shared" si="296"/>
        <v>1</v>
      </c>
      <c r="AK2087" s="21">
        <v>1</v>
      </c>
      <c r="AM2087" t="s">
        <v>2154</v>
      </c>
      <c r="AN2087" t="str">
        <f t="shared" si="290"/>
        <v>R16212223</v>
      </c>
      <c r="AO2087" s="20" t="str">
        <f t="shared" si="291"/>
        <v>FINES_R16212223</v>
      </c>
      <c r="AP2087" s="25">
        <f t="shared" si="297"/>
        <v>0.1202185228466988</v>
      </c>
      <c r="AQ2087" s="24" t="str">
        <f>+IFERROR(VLOOKUP(Y2087,#REF!,2,FALSE),"-")</f>
        <v>-</v>
      </c>
      <c r="AR2087" s="13" t="s">
        <v>2394</v>
      </c>
      <c r="AS2087" t="s">
        <v>2397</v>
      </c>
      <c r="AT2087" t="str">
        <f t="shared" si="298"/>
        <v>O Higgins - 580 e/ Italia y Thompson - Bahía Blanca</v>
      </c>
    </row>
    <row r="2088" spans="1:46" ht="15.75" thickBot="1" x14ac:dyDescent="0.3">
      <c r="A2088" s="47">
        <v>22</v>
      </c>
      <c r="B2088" s="47" t="s">
        <v>314</v>
      </c>
      <c r="C2088" s="47" t="s">
        <v>2378</v>
      </c>
      <c r="D2088" s="47" t="s">
        <v>336</v>
      </c>
      <c r="E2088" s="47" t="s">
        <v>271</v>
      </c>
      <c r="F2088" s="47" t="s">
        <v>11979</v>
      </c>
      <c r="G2088" s="47" t="s">
        <v>11879</v>
      </c>
      <c r="H2088" s="47" t="s">
        <v>11980</v>
      </c>
      <c r="I2088" s="47" t="s">
        <v>10769</v>
      </c>
      <c r="J2088" s="47"/>
      <c r="K2088" s="47" t="s">
        <v>14872</v>
      </c>
      <c r="L2088" s="47">
        <v>0.1246485859155655</v>
      </c>
      <c r="M2088" s="47">
        <v>-38.728030037307001</v>
      </c>
      <c r="N2088" s="47">
        <v>-62.257690313670999</v>
      </c>
      <c r="O2088" s="47" t="s">
        <v>17331</v>
      </c>
      <c r="P2088" s="47">
        <v>1</v>
      </c>
      <c r="Q2088">
        <v>27</v>
      </c>
      <c r="S2088" s="23" t="s">
        <v>2347</v>
      </c>
      <c r="T2088" t="str">
        <f t="shared" si="292"/>
        <v>22</v>
      </c>
      <c r="V2088" t="str">
        <f>+VLOOKUP(B2088,MARCO!E:E,1,FALSE)</f>
        <v>Bahía Blanca</v>
      </c>
      <c r="W2088" t="s">
        <v>134</v>
      </c>
      <c r="X2088" t="s">
        <v>134</v>
      </c>
      <c r="Y2088" t="str">
        <f t="shared" si="293"/>
        <v>R 22 - D 8 - 451 - 4375</v>
      </c>
      <c r="Z2088" t="s">
        <v>20</v>
      </c>
      <c r="AA2088" t="s">
        <v>2349</v>
      </c>
      <c r="AB2088" t="s">
        <v>21</v>
      </c>
      <c r="AD2088" t="str">
        <f t="shared" si="294"/>
        <v>Uatre</v>
      </c>
      <c r="AE2088" t="s">
        <v>22</v>
      </c>
      <c r="AF2088" t="s">
        <v>23</v>
      </c>
      <c r="AG2088" t="s">
        <v>26</v>
      </c>
      <c r="AH2088" t="s">
        <v>2348</v>
      </c>
      <c r="AI2088" s="13">
        <f t="shared" si="295"/>
        <v>27</v>
      </c>
      <c r="AJ2088" s="13">
        <f t="shared" si="296"/>
        <v>1</v>
      </c>
      <c r="AK2088" s="21">
        <v>1</v>
      </c>
      <c r="AM2088" t="s">
        <v>2154</v>
      </c>
      <c r="AN2088" t="str">
        <f t="shared" si="290"/>
        <v>R16212223</v>
      </c>
      <c r="AO2088" s="20" t="str">
        <f t="shared" si="291"/>
        <v>FINES_R16212223</v>
      </c>
      <c r="AP2088" s="25">
        <f t="shared" si="297"/>
        <v>0.1246485859155655</v>
      </c>
      <c r="AQ2088" s="24" t="str">
        <f>+IFERROR(VLOOKUP(Y2088,#REF!,2,FALSE),"-")</f>
        <v>-</v>
      </c>
      <c r="AR2088" s="13" t="s">
        <v>2394</v>
      </c>
      <c r="AS2088" t="s">
        <v>2397</v>
      </c>
      <c r="AT2088" t="str">
        <f t="shared" si="298"/>
        <v>Brown - 955 e/ Pedro Pico y Ing Luiggi - Bahía Blanca</v>
      </c>
    </row>
    <row r="2089" spans="1:46" ht="15.75" thickBot="1" x14ac:dyDescent="0.3">
      <c r="A2089" s="47">
        <v>22</v>
      </c>
      <c r="B2089" s="47" t="s">
        <v>314</v>
      </c>
      <c r="C2089" s="47" t="s">
        <v>2378</v>
      </c>
      <c r="D2089" s="47" t="s">
        <v>336</v>
      </c>
      <c r="E2089" s="47" t="s">
        <v>271</v>
      </c>
      <c r="F2089" s="47" t="s">
        <v>11982</v>
      </c>
      <c r="G2089" s="47" t="s">
        <v>11983</v>
      </c>
      <c r="H2089" s="47" t="s">
        <v>11984</v>
      </c>
      <c r="I2089" s="47" t="s">
        <v>10769</v>
      </c>
      <c r="J2089" s="47"/>
      <c r="K2089" s="47" t="s">
        <v>14873</v>
      </c>
      <c r="L2089" s="47">
        <v>0.5799480676651001</v>
      </c>
      <c r="M2089" s="47">
        <v>-38.732352510315003</v>
      </c>
      <c r="N2089" s="47">
        <v>-62.294082328704</v>
      </c>
      <c r="O2089" s="47" t="s">
        <v>17332</v>
      </c>
      <c r="P2089" s="47">
        <v>1</v>
      </c>
      <c r="Q2089">
        <v>28</v>
      </c>
      <c r="S2089" s="23" t="s">
        <v>2347</v>
      </c>
      <c r="T2089" t="str">
        <f t="shared" si="292"/>
        <v>22</v>
      </c>
      <c r="V2089" t="str">
        <f>+VLOOKUP(B2089,MARCO!E:E,1,FALSE)</f>
        <v>Bahía Blanca</v>
      </c>
      <c r="W2089" t="s">
        <v>134</v>
      </c>
      <c r="X2089" t="s">
        <v>134</v>
      </c>
      <c r="Y2089" t="str">
        <f t="shared" si="293"/>
        <v>R 22 - D 8 - 451 - 4376</v>
      </c>
      <c r="Z2089" t="s">
        <v>20</v>
      </c>
      <c r="AA2089" t="s">
        <v>2349</v>
      </c>
      <c r="AB2089" t="s">
        <v>21</v>
      </c>
      <c r="AD2089" t="str">
        <f t="shared" si="294"/>
        <v>Maranatha</v>
      </c>
      <c r="AE2089" t="s">
        <v>22</v>
      </c>
      <c r="AF2089" t="s">
        <v>23</v>
      </c>
      <c r="AG2089" t="s">
        <v>26</v>
      </c>
      <c r="AH2089" t="s">
        <v>2348</v>
      </c>
      <c r="AI2089" s="13">
        <f t="shared" si="295"/>
        <v>28</v>
      </c>
      <c r="AJ2089" s="13">
        <f t="shared" si="296"/>
        <v>1</v>
      </c>
      <c r="AK2089" s="21">
        <v>1</v>
      </c>
      <c r="AM2089" t="s">
        <v>2154</v>
      </c>
      <c r="AN2089" t="str">
        <f t="shared" si="290"/>
        <v>R16212223</v>
      </c>
      <c r="AO2089" s="20" t="str">
        <f t="shared" si="291"/>
        <v>FINES_R16212223</v>
      </c>
      <c r="AP2089" s="25">
        <f t="shared" si="297"/>
        <v>0.5799480676651001</v>
      </c>
      <c r="AQ2089" s="24" t="str">
        <f>+IFERROR(VLOOKUP(Y2089,#REF!,2,FALSE),"-")</f>
        <v>-</v>
      </c>
      <c r="AR2089" s="13" t="s">
        <v>2394</v>
      </c>
      <c r="AS2089" t="s">
        <v>2397</v>
      </c>
      <c r="AT2089" t="str">
        <f t="shared" si="298"/>
        <v>Santa Cruz - 476 e/ Roca y Blandengues - Bahía Blanca</v>
      </c>
    </row>
    <row r="2090" spans="1:46" ht="15.75" thickBot="1" x14ac:dyDescent="0.3">
      <c r="A2090" s="47">
        <v>22</v>
      </c>
      <c r="B2090" s="47" t="s">
        <v>314</v>
      </c>
      <c r="C2090" s="47" t="s">
        <v>2378</v>
      </c>
      <c r="D2090" s="47" t="s">
        <v>336</v>
      </c>
      <c r="E2090" s="47" t="s">
        <v>271</v>
      </c>
      <c r="F2090" s="47" t="s">
        <v>11986</v>
      </c>
      <c r="G2090" s="47" t="s">
        <v>11987</v>
      </c>
      <c r="H2090" s="47" t="s">
        <v>11988</v>
      </c>
      <c r="I2090" s="47" t="s">
        <v>10769</v>
      </c>
      <c r="J2090" s="47"/>
      <c r="K2090" s="47" t="s">
        <v>14874</v>
      </c>
      <c r="L2090" s="47">
        <v>0.26273944973945618</v>
      </c>
      <c r="M2090" s="47">
        <v>-38.485376552411097</v>
      </c>
      <c r="N2090" s="47">
        <v>-61.891345199147899</v>
      </c>
      <c r="O2090" s="47" t="s">
        <v>17333</v>
      </c>
      <c r="P2090" s="47">
        <v>1</v>
      </c>
      <c r="Q2090">
        <v>21</v>
      </c>
      <c r="S2090" s="23" t="s">
        <v>2347</v>
      </c>
      <c r="T2090" t="str">
        <f t="shared" si="292"/>
        <v>22</v>
      </c>
      <c r="V2090" t="str">
        <f>+VLOOKUP(B2090,MARCO!E:E,1,FALSE)</f>
        <v>Bahía Blanca</v>
      </c>
      <c r="W2090" t="s">
        <v>134</v>
      </c>
      <c r="X2090" t="s">
        <v>134</v>
      </c>
      <c r="Y2090" t="str">
        <f t="shared" si="293"/>
        <v>R 22 - D 8 - 451 - 1904</v>
      </c>
      <c r="Z2090" t="s">
        <v>20</v>
      </c>
      <c r="AA2090" t="s">
        <v>2349</v>
      </c>
      <c r="AB2090" t="s">
        <v>21</v>
      </c>
      <c r="AD2090" t="str">
        <f t="shared" si="294"/>
        <v>Ees 4 Cabildo</v>
      </c>
      <c r="AE2090" t="s">
        <v>22</v>
      </c>
      <c r="AF2090" t="s">
        <v>23</v>
      </c>
      <c r="AG2090" t="s">
        <v>26</v>
      </c>
      <c r="AH2090" t="s">
        <v>2348</v>
      </c>
      <c r="AI2090" s="13">
        <f t="shared" si="295"/>
        <v>21</v>
      </c>
      <c r="AJ2090" s="13">
        <f t="shared" si="296"/>
        <v>1</v>
      </c>
      <c r="AK2090" s="21">
        <v>1</v>
      </c>
      <c r="AM2090" t="s">
        <v>2154</v>
      </c>
      <c r="AN2090" t="str">
        <f t="shared" si="290"/>
        <v>R16212223</v>
      </c>
      <c r="AO2090" s="20" t="str">
        <f t="shared" si="291"/>
        <v>FINES_R16212223</v>
      </c>
      <c r="AP2090" s="25">
        <f t="shared" si="297"/>
        <v>0.26273944973945618</v>
      </c>
      <c r="AQ2090" s="24" t="str">
        <f>+IFERROR(VLOOKUP(Y2090,#REF!,2,FALSE),"-")</f>
        <v>-</v>
      </c>
      <c r="AR2090" s="13" t="s">
        <v>2394</v>
      </c>
      <c r="AS2090" t="s">
        <v>2397</v>
      </c>
      <c r="AT2090" t="str">
        <f t="shared" si="298"/>
        <v>Pringles Y Azcuénaga - e/ Pringles y Azcuénaga - Bahía Blanca</v>
      </c>
    </row>
    <row r="2091" spans="1:46" ht="15.75" thickBot="1" x14ac:dyDescent="0.3">
      <c r="A2091" s="47">
        <v>22</v>
      </c>
      <c r="B2091" s="47" t="s">
        <v>314</v>
      </c>
      <c r="C2091" s="47" t="s">
        <v>2497</v>
      </c>
      <c r="D2091" s="47" t="s">
        <v>349</v>
      </c>
      <c r="E2091" s="47" t="s">
        <v>350</v>
      </c>
      <c r="F2091" s="47" t="s">
        <v>11990</v>
      </c>
      <c r="G2091" s="47" t="s">
        <v>11991</v>
      </c>
      <c r="H2091" s="47" t="s">
        <v>11992</v>
      </c>
      <c r="I2091" s="47" t="s">
        <v>10769</v>
      </c>
      <c r="J2091" s="47"/>
      <c r="K2091" s="47" t="s">
        <v>14875</v>
      </c>
      <c r="L2091" s="47">
        <v>0.23287130892276761</v>
      </c>
      <c r="M2091" s="47">
        <v>-38.725149799999997</v>
      </c>
      <c r="N2091" s="47">
        <v>-62.254947799999997</v>
      </c>
      <c r="O2091" s="47" t="s">
        <v>17334</v>
      </c>
      <c r="P2091" s="47">
        <v>1</v>
      </c>
      <c r="Q2091">
        <v>23</v>
      </c>
      <c r="S2091" s="23" t="s">
        <v>2347</v>
      </c>
      <c r="T2091" t="str">
        <f t="shared" si="292"/>
        <v>22</v>
      </c>
      <c r="V2091" t="str">
        <f>+VLOOKUP(B2091,MARCO!E:E,1,FALSE)</f>
        <v>Bahía Blanca</v>
      </c>
      <c r="W2091" t="s">
        <v>134</v>
      </c>
      <c r="X2091" t="s">
        <v>134</v>
      </c>
      <c r="Y2091" t="str">
        <f t="shared" si="293"/>
        <v>R 22 - D 8 - 462 - 3611</v>
      </c>
      <c r="Z2091" t="s">
        <v>20</v>
      </c>
      <c r="AA2091" t="s">
        <v>2349</v>
      </c>
      <c r="AB2091" t="s">
        <v>21</v>
      </c>
      <c r="AD2091" t="str">
        <f t="shared" si="294"/>
        <v>Tierras De Don Bosco</v>
      </c>
      <c r="AE2091" t="s">
        <v>22</v>
      </c>
      <c r="AF2091" t="s">
        <v>23</v>
      </c>
      <c r="AG2091" t="s">
        <v>26</v>
      </c>
      <c r="AH2091" t="s">
        <v>2348</v>
      </c>
      <c r="AI2091" s="13">
        <f t="shared" si="295"/>
        <v>23</v>
      </c>
      <c r="AJ2091" s="13">
        <f t="shared" si="296"/>
        <v>1</v>
      </c>
      <c r="AK2091" s="21">
        <v>1</v>
      </c>
      <c r="AM2091" t="s">
        <v>2154</v>
      </c>
      <c r="AN2091" t="str">
        <f t="shared" si="290"/>
        <v>R16212223</v>
      </c>
      <c r="AO2091" s="20" t="str">
        <f t="shared" si="291"/>
        <v>FINES_R16212223</v>
      </c>
      <c r="AP2091" s="25">
        <f t="shared" si="297"/>
        <v>0.23287130892276761</v>
      </c>
      <c r="AQ2091" s="24" t="str">
        <f>+IFERROR(VLOOKUP(Y2091,#REF!,2,FALSE),"-")</f>
        <v>-</v>
      </c>
      <c r="AR2091" s="13" t="s">
        <v>2394</v>
      </c>
      <c r="AS2091" t="s">
        <v>2397</v>
      </c>
      <c r="AT2091" t="str">
        <f t="shared" si="298"/>
        <v>Chaco Y Calvo - e/ Chaco y Calvo - Bahía Blanca</v>
      </c>
    </row>
    <row r="2092" spans="1:46" ht="15.75" thickBot="1" x14ac:dyDescent="0.3">
      <c r="A2092" s="47">
        <v>22</v>
      </c>
      <c r="B2092" s="47" t="s">
        <v>314</v>
      </c>
      <c r="C2092" s="47" t="s">
        <v>3437</v>
      </c>
      <c r="D2092" s="47" t="s">
        <v>343</v>
      </c>
      <c r="E2092" s="47" t="s">
        <v>234</v>
      </c>
      <c r="F2092" s="47" t="s">
        <v>11994</v>
      </c>
      <c r="G2092" s="47" t="s">
        <v>11995</v>
      </c>
      <c r="H2092" s="47" t="s">
        <v>11996</v>
      </c>
      <c r="I2092" s="47" t="s">
        <v>10769</v>
      </c>
      <c r="J2092" s="47"/>
      <c r="K2092" s="47" t="s">
        <v>14876</v>
      </c>
      <c r="L2092" s="47">
        <v>0.54932022094726563</v>
      </c>
      <c r="M2092" s="47">
        <v>-38.7464844</v>
      </c>
      <c r="N2092" s="47">
        <v>-62.288141600000003</v>
      </c>
      <c r="O2092" s="47" t="s">
        <v>17335</v>
      </c>
      <c r="P2092" s="47">
        <v>1</v>
      </c>
      <c r="Q2092">
        <v>34</v>
      </c>
      <c r="S2092" s="23" t="s">
        <v>2347</v>
      </c>
      <c r="T2092" t="str">
        <f t="shared" si="292"/>
        <v>22</v>
      </c>
      <c r="V2092" t="str">
        <f>+VLOOKUP(B2092,MARCO!E:E,1,FALSE)</f>
        <v>Bahía Blanca</v>
      </c>
      <c r="W2092" t="s">
        <v>134</v>
      </c>
      <c r="X2092" t="s">
        <v>134</v>
      </c>
      <c r="Y2092" t="str">
        <f t="shared" si="293"/>
        <v>R 22 - D 8 - 456 - 1911</v>
      </c>
      <c r="Z2092" t="s">
        <v>20</v>
      </c>
      <c r="AA2092" t="s">
        <v>2349</v>
      </c>
      <c r="AB2092" t="s">
        <v>21</v>
      </c>
      <c r="AD2092" t="str">
        <f t="shared" si="294"/>
        <v>Incob</v>
      </c>
      <c r="AE2092" t="s">
        <v>22</v>
      </c>
      <c r="AF2092" t="s">
        <v>23</v>
      </c>
      <c r="AG2092" t="s">
        <v>26</v>
      </c>
      <c r="AH2092" t="s">
        <v>2348</v>
      </c>
      <c r="AI2092" s="13">
        <f t="shared" si="295"/>
        <v>34</v>
      </c>
      <c r="AJ2092" s="13">
        <f t="shared" si="296"/>
        <v>1</v>
      </c>
      <c r="AK2092" s="21">
        <v>1</v>
      </c>
      <c r="AM2092" t="s">
        <v>2154</v>
      </c>
      <c r="AN2092" t="str">
        <f t="shared" si="290"/>
        <v>R16212223</v>
      </c>
      <c r="AO2092" s="20" t="str">
        <f t="shared" si="291"/>
        <v>FINES_R16212223</v>
      </c>
      <c r="AP2092" s="25">
        <f t="shared" si="297"/>
        <v>0.54932022094726563</v>
      </c>
      <c r="AQ2092" s="24" t="str">
        <f>+IFERROR(VLOOKUP(Y2092,#REF!,2,FALSE),"-")</f>
        <v>-</v>
      </c>
      <c r="AR2092" s="13" t="s">
        <v>2394</v>
      </c>
      <c r="AS2092" t="s">
        <v>2398</v>
      </c>
      <c r="AT2092" t="str">
        <f t="shared" si="298"/>
        <v>Ruta 3 - Km 693,5 - Bahía Blanca</v>
      </c>
    </row>
    <row r="2093" spans="1:46" ht="15.75" thickBot="1" x14ac:dyDescent="0.3">
      <c r="A2093" s="47">
        <v>22</v>
      </c>
      <c r="B2093" s="47" t="s">
        <v>314</v>
      </c>
      <c r="C2093" s="47" t="s">
        <v>2369</v>
      </c>
      <c r="D2093" s="47" t="s">
        <v>337</v>
      </c>
      <c r="E2093" s="47" t="s">
        <v>338</v>
      </c>
      <c r="F2093" s="47" t="s">
        <v>11998</v>
      </c>
      <c r="G2093" s="47" t="s">
        <v>11999</v>
      </c>
      <c r="H2093" s="47" t="s">
        <v>12000</v>
      </c>
      <c r="I2093" s="47" t="s">
        <v>10769</v>
      </c>
      <c r="J2093" s="47"/>
      <c r="K2093" s="47" t="s">
        <v>14877</v>
      </c>
      <c r="L2093" s="47">
        <v>0.52875041961669922</v>
      </c>
      <c r="M2093" s="47">
        <v>-38.716655699999997</v>
      </c>
      <c r="N2093" s="47">
        <v>-62.227043600000002</v>
      </c>
      <c r="O2093" s="47" t="s">
        <v>17336</v>
      </c>
      <c r="P2093" s="47">
        <v>1</v>
      </c>
      <c r="Q2093">
        <v>24</v>
      </c>
      <c r="S2093" s="23" t="s">
        <v>2347</v>
      </c>
      <c r="T2093" t="str">
        <f t="shared" si="292"/>
        <v>22</v>
      </c>
      <c r="V2093" t="str">
        <f>+VLOOKUP(B2093,MARCO!E:E,1,FALSE)</f>
        <v>Bahía Blanca</v>
      </c>
      <c r="W2093" t="s">
        <v>134</v>
      </c>
      <c r="X2093" t="s">
        <v>134</v>
      </c>
      <c r="Y2093" t="str">
        <f t="shared" si="293"/>
        <v>R 22 - D 8 - 452 - 1905</v>
      </c>
      <c r="Z2093" t="s">
        <v>20</v>
      </c>
      <c r="AA2093" t="s">
        <v>2349</v>
      </c>
      <c r="AB2093" t="s">
        <v>21</v>
      </c>
      <c r="AD2093" t="str">
        <f t="shared" si="294"/>
        <v>Centro Vicentino</v>
      </c>
      <c r="AE2093" t="s">
        <v>22</v>
      </c>
      <c r="AF2093" t="s">
        <v>23</v>
      </c>
      <c r="AG2093" t="s">
        <v>26</v>
      </c>
      <c r="AH2093" t="s">
        <v>2348</v>
      </c>
      <c r="AI2093" s="13">
        <f t="shared" si="295"/>
        <v>24</v>
      </c>
      <c r="AJ2093" s="13">
        <f t="shared" si="296"/>
        <v>1</v>
      </c>
      <c r="AK2093" s="21">
        <v>1</v>
      </c>
      <c r="AM2093" t="s">
        <v>2154</v>
      </c>
      <c r="AN2093" t="str">
        <f t="shared" si="290"/>
        <v>R16212223</v>
      </c>
      <c r="AO2093" s="20" t="str">
        <f t="shared" si="291"/>
        <v>FINES_R16212223</v>
      </c>
      <c r="AP2093" s="25">
        <f t="shared" si="297"/>
        <v>0.52875041961669922</v>
      </c>
      <c r="AQ2093" s="24" t="str">
        <f>+IFERROR(VLOOKUP(Y2093,#REF!,2,FALSE),"-")</f>
        <v>-</v>
      </c>
      <c r="AR2093" s="13" t="s">
        <v>2394</v>
      </c>
      <c r="AS2093" t="s">
        <v>2397</v>
      </c>
      <c r="AT2093" t="str">
        <f t="shared" si="298"/>
        <v>Remedios De Escalada - 2356 - Bahía Blanca</v>
      </c>
    </row>
    <row r="2094" spans="1:46" ht="15.75" thickBot="1" x14ac:dyDescent="0.3">
      <c r="A2094" s="47">
        <v>22</v>
      </c>
      <c r="B2094" s="47" t="s">
        <v>314</v>
      </c>
      <c r="C2094" s="47" t="s">
        <v>2369</v>
      </c>
      <c r="D2094" s="47" t="s">
        <v>337</v>
      </c>
      <c r="E2094" s="47" t="s">
        <v>338</v>
      </c>
      <c r="F2094" s="47" t="s">
        <v>12002</v>
      </c>
      <c r="G2094" s="47" t="s">
        <v>12003</v>
      </c>
      <c r="H2094" s="47" t="s">
        <v>12004</v>
      </c>
      <c r="I2094" s="47" t="s">
        <v>10769</v>
      </c>
      <c r="J2094" s="47"/>
      <c r="K2094" s="47" t="s">
        <v>14878</v>
      </c>
      <c r="L2094" s="47">
        <v>0.65283280611038208</v>
      </c>
      <c r="M2094" s="47">
        <v>-38.710499200000001</v>
      </c>
      <c r="N2094" s="47">
        <v>-62.239459500000002</v>
      </c>
      <c r="O2094" s="47" t="s">
        <v>17337</v>
      </c>
      <c r="P2094" s="47">
        <v>1</v>
      </c>
      <c r="Q2094">
        <v>30</v>
      </c>
      <c r="S2094" s="23" t="s">
        <v>2347</v>
      </c>
      <c r="T2094" t="str">
        <f t="shared" si="292"/>
        <v>22</v>
      </c>
      <c r="V2094" t="str">
        <f>+VLOOKUP(B2094,MARCO!E:E,1,FALSE)</f>
        <v>Bahía Blanca</v>
      </c>
      <c r="W2094" t="s">
        <v>134</v>
      </c>
      <c r="X2094" t="s">
        <v>134</v>
      </c>
      <c r="Y2094" t="str">
        <f t="shared" si="293"/>
        <v>R 22 - D 8 - 452 - 1907</v>
      </c>
      <c r="Z2094" t="s">
        <v>20</v>
      </c>
      <c r="AA2094" t="s">
        <v>2349</v>
      </c>
      <c r="AB2094" t="s">
        <v>21</v>
      </c>
      <c r="AD2094" t="str">
        <f t="shared" si="294"/>
        <v>Sociedad De Fomento Miramar</v>
      </c>
      <c r="AE2094" t="s">
        <v>22</v>
      </c>
      <c r="AF2094" t="s">
        <v>23</v>
      </c>
      <c r="AG2094" t="s">
        <v>26</v>
      </c>
      <c r="AH2094" t="s">
        <v>2348</v>
      </c>
      <c r="AI2094" s="13">
        <f t="shared" si="295"/>
        <v>30</v>
      </c>
      <c r="AJ2094" s="13">
        <f t="shared" si="296"/>
        <v>1</v>
      </c>
      <c r="AK2094" s="21">
        <v>1</v>
      </c>
      <c r="AM2094" t="s">
        <v>2154</v>
      </c>
      <c r="AN2094" t="str">
        <f t="shared" si="290"/>
        <v>R16212223</v>
      </c>
      <c r="AO2094" s="20" t="str">
        <f t="shared" si="291"/>
        <v>FINES_R16212223</v>
      </c>
      <c r="AP2094" s="25">
        <f t="shared" si="297"/>
        <v>0.65283280611038208</v>
      </c>
      <c r="AQ2094" s="24" t="str">
        <f>+IFERROR(VLOOKUP(Y2094,#REF!,2,FALSE),"-")</f>
        <v>-</v>
      </c>
      <c r="AR2094" s="13" t="s">
        <v>2394</v>
      </c>
      <c r="AS2094" t="s">
        <v>2398</v>
      </c>
      <c r="AT2094" t="str">
        <f t="shared" si="298"/>
        <v>Laudelino Cruz - 1801 - Bahía Blanca</v>
      </c>
    </row>
    <row r="2095" spans="1:46" ht="15.75" thickBot="1" x14ac:dyDescent="0.3">
      <c r="A2095" s="47">
        <v>22</v>
      </c>
      <c r="B2095" s="47" t="s">
        <v>314</v>
      </c>
      <c r="C2095" s="47" t="s">
        <v>3437</v>
      </c>
      <c r="D2095" s="47" t="s">
        <v>343</v>
      </c>
      <c r="E2095" s="47" t="s">
        <v>234</v>
      </c>
      <c r="F2095" s="47" t="s">
        <v>12006</v>
      </c>
      <c r="G2095" s="47" t="s">
        <v>12007</v>
      </c>
      <c r="H2095" s="47" t="s">
        <v>12008</v>
      </c>
      <c r="I2095" s="47" t="s">
        <v>10769</v>
      </c>
      <c r="J2095" s="47"/>
      <c r="K2095" s="47" t="s">
        <v>14879</v>
      </c>
      <c r="L2095" s="47">
        <v>0.36174830794334412</v>
      </c>
      <c r="M2095" s="47">
        <v>-38.759484199695002</v>
      </c>
      <c r="N2095" s="47">
        <v>-62.257687720589999</v>
      </c>
      <c r="O2095" s="47" t="s">
        <v>17338</v>
      </c>
      <c r="P2095" s="47">
        <v>1</v>
      </c>
      <c r="Q2095">
        <v>29</v>
      </c>
      <c r="S2095" s="23" t="s">
        <v>2347</v>
      </c>
      <c r="T2095" t="str">
        <f t="shared" si="292"/>
        <v>22</v>
      </c>
      <c r="V2095" t="str">
        <f>+VLOOKUP(B2095,MARCO!E:E,1,FALSE)</f>
        <v>Bahía Blanca</v>
      </c>
      <c r="W2095" t="s">
        <v>134</v>
      </c>
      <c r="X2095" t="s">
        <v>134</v>
      </c>
      <c r="Y2095" t="str">
        <f t="shared" si="293"/>
        <v>R 22 - D 8 - 456 - 4377</v>
      </c>
      <c r="Z2095" t="s">
        <v>20</v>
      </c>
      <c r="AA2095" t="s">
        <v>2349</v>
      </c>
      <c r="AB2095" t="s">
        <v>21</v>
      </c>
      <c r="AD2095" t="str">
        <f t="shared" si="294"/>
        <v>Biblioteca Villa Rosas</v>
      </c>
      <c r="AE2095" t="s">
        <v>22</v>
      </c>
      <c r="AF2095" t="s">
        <v>23</v>
      </c>
      <c r="AG2095" t="s">
        <v>26</v>
      </c>
      <c r="AH2095" t="s">
        <v>2348</v>
      </c>
      <c r="AI2095" s="13">
        <f t="shared" si="295"/>
        <v>29</v>
      </c>
      <c r="AJ2095" s="13">
        <f t="shared" si="296"/>
        <v>1</v>
      </c>
      <c r="AK2095" s="21">
        <v>1</v>
      </c>
      <c r="AM2095" t="s">
        <v>2154</v>
      </c>
      <c r="AN2095" t="str">
        <f t="shared" si="290"/>
        <v>R16212223</v>
      </c>
      <c r="AO2095" s="20" t="str">
        <f t="shared" si="291"/>
        <v>FINES_R16212223</v>
      </c>
      <c r="AP2095" s="25">
        <f t="shared" si="297"/>
        <v>0.36174830794334412</v>
      </c>
      <c r="AQ2095" s="24" t="str">
        <f>+IFERROR(VLOOKUP(Y2095,#REF!,2,FALSE),"-")</f>
        <v>-</v>
      </c>
      <c r="AR2095" s="13" t="s">
        <v>2394</v>
      </c>
      <c r="AS2095" t="s">
        <v>2397</v>
      </c>
      <c r="AT2095" t="str">
        <f t="shared" si="298"/>
        <v>Ecuador - 2087 e/ Nicolas Levalle y Av. Gral. Arias - Bahía Blanca</v>
      </c>
    </row>
    <row r="2096" spans="1:46" ht="15.75" thickBot="1" x14ac:dyDescent="0.3">
      <c r="A2096" s="47">
        <v>22</v>
      </c>
      <c r="B2096" s="47" t="s">
        <v>314</v>
      </c>
      <c r="C2096" s="47" t="s">
        <v>2378</v>
      </c>
      <c r="D2096" s="47" t="s">
        <v>336</v>
      </c>
      <c r="E2096" s="47" t="s">
        <v>271</v>
      </c>
      <c r="F2096" s="47" t="s">
        <v>12010</v>
      </c>
      <c r="G2096" s="47" t="s">
        <v>12011</v>
      </c>
      <c r="H2096" s="47" t="s">
        <v>12012</v>
      </c>
      <c r="I2096" s="47" t="s">
        <v>10769</v>
      </c>
      <c r="J2096" s="47"/>
      <c r="K2096" s="47" t="s">
        <v>14880</v>
      </c>
      <c r="L2096" s="47">
        <v>0.38780683279037481</v>
      </c>
      <c r="M2096" s="47">
        <v>-38.699568993737998</v>
      </c>
      <c r="N2096" s="47">
        <v>-62.302024970902998</v>
      </c>
      <c r="O2096" s="47" t="s">
        <v>17339</v>
      </c>
      <c r="P2096" s="47">
        <v>1</v>
      </c>
      <c r="Q2096">
        <v>35</v>
      </c>
      <c r="S2096" s="23" t="s">
        <v>2347</v>
      </c>
      <c r="T2096" t="str">
        <f t="shared" si="292"/>
        <v>22</v>
      </c>
      <c r="V2096" t="str">
        <f>+VLOOKUP(B2096,MARCO!E:E,1,FALSE)</f>
        <v>Bahía Blanca</v>
      </c>
      <c r="W2096" t="s">
        <v>134</v>
      </c>
      <c r="X2096" t="s">
        <v>134</v>
      </c>
      <c r="Y2096" t="str">
        <f t="shared" si="293"/>
        <v>R 22 - D 8 - 451 - 0414</v>
      </c>
      <c r="Z2096" t="s">
        <v>20</v>
      </c>
      <c r="AA2096" t="s">
        <v>2349</v>
      </c>
      <c r="AB2096" t="s">
        <v>21</v>
      </c>
      <c r="AD2096" t="str">
        <f t="shared" si="294"/>
        <v>Centro De Jubilados Ramón Estomba</v>
      </c>
      <c r="AE2096" t="s">
        <v>22</v>
      </c>
      <c r="AF2096" t="s">
        <v>23</v>
      </c>
      <c r="AG2096" t="s">
        <v>26</v>
      </c>
      <c r="AH2096" t="s">
        <v>2348</v>
      </c>
      <c r="AI2096" s="13">
        <f t="shared" si="295"/>
        <v>35</v>
      </c>
      <c r="AJ2096" s="13">
        <f t="shared" si="296"/>
        <v>1</v>
      </c>
      <c r="AK2096" s="21">
        <v>1</v>
      </c>
      <c r="AM2096" t="s">
        <v>2154</v>
      </c>
      <c r="AN2096" t="str">
        <f t="shared" si="290"/>
        <v>R16212223</v>
      </c>
      <c r="AO2096" s="20" t="str">
        <f t="shared" si="291"/>
        <v>FINES_R16212223</v>
      </c>
      <c r="AP2096" s="25">
        <f t="shared" si="297"/>
        <v>0.38780683279037481</v>
      </c>
      <c r="AQ2096" s="24" t="str">
        <f>+IFERROR(VLOOKUP(Y2096,#REF!,2,FALSE),"-")</f>
        <v>-</v>
      </c>
      <c r="AR2096" s="13" t="s">
        <v>2394</v>
      </c>
      <c r="AS2096" t="s">
        <v>2397</v>
      </c>
      <c r="AT2096" t="str">
        <f t="shared" si="298"/>
        <v>F. Gonzalez - 362 e/ Viamonte y Castelli - Bahía Blanca Centro</v>
      </c>
    </row>
    <row r="2097" spans="1:46" ht="15.75" thickBot="1" x14ac:dyDescent="0.3">
      <c r="A2097" s="47">
        <v>22</v>
      </c>
      <c r="B2097" s="47" t="s">
        <v>314</v>
      </c>
      <c r="C2097" s="47" t="s">
        <v>2378</v>
      </c>
      <c r="D2097" s="47" t="s">
        <v>336</v>
      </c>
      <c r="E2097" s="47" t="s">
        <v>271</v>
      </c>
      <c r="F2097" s="47" t="s">
        <v>12014</v>
      </c>
      <c r="G2097" s="47" t="s">
        <v>12015</v>
      </c>
      <c r="H2097" s="47" t="s">
        <v>12016</v>
      </c>
      <c r="I2097" s="47" t="s">
        <v>10769</v>
      </c>
      <c r="J2097" s="47" t="s">
        <v>6276</v>
      </c>
      <c r="K2097" s="47" t="s">
        <v>14881</v>
      </c>
      <c r="L2097" s="47">
        <v>0.54205161333084106</v>
      </c>
      <c r="M2097" s="47">
        <v>-38.744167005058003</v>
      </c>
      <c r="N2097" s="47">
        <v>-62.229805990229003</v>
      </c>
      <c r="O2097" s="47" t="s">
        <v>17340</v>
      </c>
      <c r="P2097" s="47">
        <v>1</v>
      </c>
      <c r="Q2097">
        <v>22</v>
      </c>
      <c r="S2097" s="23" t="s">
        <v>2347</v>
      </c>
      <c r="T2097" t="str">
        <f t="shared" si="292"/>
        <v>22</v>
      </c>
      <c r="V2097" t="str">
        <f>+VLOOKUP(B2097,MARCO!E:E,1,FALSE)</f>
        <v>Bahía Blanca</v>
      </c>
      <c r="W2097" t="s">
        <v>134</v>
      </c>
      <c r="X2097" t="s">
        <v>134</v>
      </c>
      <c r="Y2097" t="str">
        <f t="shared" si="293"/>
        <v>R 22 - D 8 - 451 - 1916</v>
      </c>
      <c r="Z2097" t="s">
        <v>20</v>
      </c>
      <c r="AA2097" t="s">
        <v>2349</v>
      </c>
      <c r="AB2097" t="s">
        <v>21</v>
      </c>
      <c r="AD2097" t="str">
        <f t="shared" si="294"/>
        <v>Sociedad De Fomento Villa Muñiz</v>
      </c>
      <c r="AE2097" t="s">
        <v>22</v>
      </c>
      <c r="AF2097" t="s">
        <v>23</v>
      </c>
      <c r="AG2097" t="s">
        <v>26</v>
      </c>
      <c r="AH2097" t="s">
        <v>2348</v>
      </c>
      <c r="AI2097" s="13">
        <f t="shared" si="295"/>
        <v>22</v>
      </c>
      <c r="AJ2097" s="13">
        <f t="shared" si="296"/>
        <v>1</v>
      </c>
      <c r="AK2097" s="21">
        <v>1</v>
      </c>
      <c r="AM2097" t="s">
        <v>2154</v>
      </c>
      <c r="AN2097" t="str">
        <f t="shared" si="290"/>
        <v>R16212223</v>
      </c>
      <c r="AO2097" s="20" t="str">
        <f t="shared" si="291"/>
        <v>FINES_R16212223</v>
      </c>
      <c r="AP2097" s="25">
        <f t="shared" si="297"/>
        <v>0.54205161333084106</v>
      </c>
      <c r="AQ2097" s="24" t="str">
        <f>+IFERROR(VLOOKUP(Y2097,#REF!,2,FALSE),"-")</f>
        <v>-</v>
      </c>
      <c r="AR2097" s="13" t="s">
        <v>2394</v>
      </c>
      <c r="AS2097" t="s">
        <v>2397</v>
      </c>
      <c r="AT2097" t="str">
        <f t="shared" si="298"/>
        <v>Pilcaniyen - 251 e/ Caseros y Rivadavia - Bahía Blanca</v>
      </c>
    </row>
    <row r="2098" spans="1:46" ht="15.75" thickBot="1" x14ac:dyDescent="0.3">
      <c r="A2098" s="47">
        <v>23</v>
      </c>
      <c r="B2098" s="47" t="s">
        <v>1740</v>
      </c>
      <c r="C2098" s="47" t="s">
        <v>2378</v>
      </c>
      <c r="D2098" s="47" t="s">
        <v>1742</v>
      </c>
      <c r="E2098" s="47" t="s">
        <v>271</v>
      </c>
      <c r="F2098" s="47" t="s">
        <v>12019</v>
      </c>
      <c r="G2098" s="47" t="s">
        <v>12020</v>
      </c>
      <c r="H2098" s="47" t="s">
        <v>12021</v>
      </c>
      <c r="I2098" s="47" t="s">
        <v>10769</v>
      </c>
      <c r="J2098" s="47"/>
      <c r="K2098" s="47" t="s">
        <v>14882</v>
      </c>
      <c r="L2098" s="47">
        <v>0.18470077216625211</v>
      </c>
      <c r="M2098" s="47">
        <v>-38.337665971846</v>
      </c>
      <c r="N2098" s="47">
        <v>-62.642889149157</v>
      </c>
      <c r="O2098" s="47" t="s">
        <v>17341</v>
      </c>
      <c r="P2098" s="47">
        <v>1</v>
      </c>
      <c r="Q2098">
        <v>11</v>
      </c>
      <c r="S2098" s="23" t="s">
        <v>2347</v>
      </c>
      <c r="T2098" t="str">
        <f t="shared" si="292"/>
        <v>23</v>
      </c>
      <c r="V2098" t="str">
        <f>+VLOOKUP(B2098,MARCO!E:E,1,FALSE)</f>
        <v>Tornquist</v>
      </c>
      <c r="W2098" t="s">
        <v>134</v>
      </c>
      <c r="X2098" t="s">
        <v>134</v>
      </c>
      <c r="Y2098" t="str">
        <f t="shared" si="293"/>
        <v>R 23 - D 105 - 451 - 4289</v>
      </c>
      <c r="Z2098" t="s">
        <v>20</v>
      </c>
      <c r="AA2098" t="s">
        <v>2349</v>
      </c>
      <c r="AB2098" t="s">
        <v>21</v>
      </c>
      <c r="AD2098" t="str">
        <f t="shared" si="294"/>
        <v>Es 6 Chasicó</v>
      </c>
      <c r="AE2098" t="s">
        <v>22</v>
      </c>
      <c r="AF2098" t="s">
        <v>23</v>
      </c>
      <c r="AG2098" t="s">
        <v>26</v>
      </c>
      <c r="AH2098" t="s">
        <v>2348</v>
      </c>
      <c r="AI2098" s="13">
        <f t="shared" si="295"/>
        <v>11</v>
      </c>
      <c r="AJ2098" s="13">
        <f t="shared" si="296"/>
        <v>1</v>
      </c>
      <c r="AK2098" s="21">
        <v>1</v>
      </c>
      <c r="AM2098" t="s">
        <v>2154</v>
      </c>
      <c r="AN2098" t="str">
        <f t="shared" si="290"/>
        <v>R16212223</v>
      </c>
      <c r="AO2098" s="20" t="str">
        <f t="shared" si="291"/>
        <v>FINES_R16212223</v>
      </c>
      <c r="AP2098" s="25">
        <f t="shared" si="297"/>
        <v>0.18470077216625211</v>
      </c>
      <c r="AQ2098" s="24" t="str">
        <f>+IFERROR(VLOOKUP(Y2098,#REF!,2,FALSE),"-")</f>
        <v>-</v>
      </c>
      <c r="AR2098" s="13" t="s">
        <v>2394</v>
      </c>
      <c r="AS2098" t="s">
        <v>2398</v>
      </c>
      <c r="AT2098" t="str">
        <f t="shared" si="298"/>
        <v>Cacique Catriel - Chasicó Chasicó</v>
      </c>
    </row>
    <row r="2099" spans="1:46" ht="15.75" thickBot="1" x14ac:dyDescent="0.3">
      <c r="A2099" s="47">
        <v>23</v>
      </c>
      <c r="B2099" s="47" t="s">
        <v>1740</v>
      </c>
      <c r="C2099" s="47" t="s">
        <v>2378</v>
      </c>
      <c r="D2099" s="47" t="s">
        <v>1742</v>
      </c>
      <c r="E2099" s="47" t="s">
        <v>271</v>
      </c>
      <c r="F2099" s="47" t="s">
        <v>12023</v>
      </c>
      <c r="G2099" s="47" t="s">
        <v>12024</v>
      </c>
      <c r="H2099" s="47" t="s">
        <v>12025</v>
      </c>
      <c r="I2099" s="47" t="s">
        <v>10769</v>
      </c>
      <c r="J2099" s="47"/>
      <c r="K2099" s="47" t="s">
        <v>14883</v>
      </c>
      <c r="L2099" s="47">
        <v>0.2614302933216095</v>
      </c>
      <c r="M2099" s="47">
        <v>-38.139831396299698</v>
      </c>
      <c r="N2099" s="47">
        <v>-61.796756289773903</v>
      </c>
      <c r="O2099" s="47" t="s">
        <v>17342</v>
      </c>
      <c r="P2099" s="47">
        <v>1</v>
      </c>
      <c r="Q2099">
        <v>17</v>
      </c>
      <c r="S2099" s="23" t="s">
        <v>2347</v>
      </c>
      <c r="T2099" t="str">
        <f t="shared" si="292"/>
        <v>23</v>
      </c>
      <c r="V2099" t="str">
        <f>+VLOOKUP(B2099,MARCO!E:E,1,FALSE)</f>
        <v>Tornquist</v>
      </c>
      <c r="W2099" t="s">
        <v>134</v>
      </c>
      <c r="X2099" t="s">
        <v>134</v>
      </c>
      <c r="Y2099" t="str">
        <f t="shared" si="293"/>
        <v>R 23 - D 105 - 451 - 2337</v>
      </c>
      <c r="Z2099" t="s">
        <v>20</v>
      </c>
      <c r="AA2099" t="s">
        <v>2349</v>
      </c>
      <c r="AB2099" t="s">
        <v>21</v>
      </c>
      <c r="AD2099" t="str">
        <f t="shared" si="294"/>
        <v>Primaria 6</v>
      </c>
      <c r="AE2099" t="s">
        <v>22</v>
      </c>
      <c r="AF2099" t="s">
        <v>23</v>
      </c>
      <c r="AG2099" t="s">
        <v>26</v>
      </c>
      <c r="AH2099" t="s">
        <v>2348</v>
      </c>
      <c r="AI2099" s="13">
        <f t="shared" si="295"/>
        <v>17</v>
      </c>
      <c r="AJ2099" s="13">
        <f t="shared" si="296"/>
        <v>1</v>
      </c>
      <c r="AK2099" s="21">
        <v>1</v>
      </c>
      <c r="AM2099" t="s">
        <v>2154</v>
      </c>
      <c r="AN2099" t="str">
        <f t="shared" si="290"/>
        <v>R16212223</v>
      </c>
      <c r="AO2099" s="20" t="str">
        <f t="shared" si="291"/>
        <v>FINES_R16212223</v>
      </c>
      <c r="AP2099" s="25">
        <f t="shared" si="297"/>
        <v>0.2614302933216095</v>
      </c>
      <c r="AQ2099" s="24" t="str">
        <f>+IFERROR(VLOOKUP(Y2099,#REF!,2,FALSE),"-")</f>
        <v>-</v>
      </c>
      <c r="AR2099" s="13" t="s">
        <v>2394</v>
      </c>
      <c r="AS2099" t="s">
        <v>2397</v>
      </c>
      <c r="AT2099" t="str">
        <f t="shared" si="298"/>
        <v>Alberdi - e/ Roca y Malvinas - Sierra De La Ventana Primaria 6</v>
      </c>
    </row>
    <row r="2100" spans="1:46" ht="15.75" thickBot="1" x14ac:dyDescent="0.3">
      <c r="A2100" s="47">
        <v>23</v>
      </c>
      <c r="B2100" s="47" t="s">
        <v>166</v>
      </c>
      <c r="C2100" s="47" t="s">
        <v>2378</v>
      </c>
      <c r="D2100" s="47" t="s">
        <v>171</v>
      </c>
      <c r="E2100" s="47" t="s">
        <v>172</v>
      </c>
      <c r="F2100" s="47" t="s">
        <v>12027</v>
      </c>
      <c r="G2100" s="47" t="s">
        <v>12028</v>
      </c>
      <c r="H2100" s="47" t="s">
        <v>12029</v>
      </c>
      <c r="I2100" s="47" t="s">
        <v>10769</v>
      </c>
      <c r="J2100" s="47"/>
      <c r="K2100" s="47" t="s">
        <v>14884</v>
      </c>
      <c r="L2100" s="47">
        <v>0.25121214985847468</v>
      </c>
      <c r="M2100" s="47">
        <v>-37.455154690000001</v>
      </c>
      <c r="N2100" s="47">
        <v>-63.25686469</v>
      </c>
      <c r="O2100" s="47" t="s">
        <v>17343</v>
      </c>
      <c r="P2100" s="47">
        <v>1</v>
      </c>
      <c r="Q2100">
        <v>0</v>
      </c>
      <c r="S2100" s="23" t="s">
        <v>2347</v>
      </c>
      <c r="T2100" t="str">
        <f t="shared" si="292"/>
        <v>23</v>
      </c>
      <c r="V2100" t="str">
        <f>+VLOOKUP(B2100,MARCO!E:E,1,FALSE)</f>
        <v>Adolfo Alsina</v>
      </c>
      <c r="W2100" t="s">
        <v>134</v>
      </c>
      <c r="X2100" t="s">
        <v>134</v>
      </c>
      <c r="Y2100" t="str">
        <f t="shared" si="293"/>
        <v>R 23 - D 2 - 451 - 2470</v>
      </c>
      <c r="Z2100" t="s">
        <v>20</v>
      </c>
      <c r="AA2100" t="s">
        <v>2349</v>
      </c>
      <c r="AB2100" t="s">
        <v>21</v>
      </c>
      <c r="AD2100" t="str">
        <f t="shared" si="294"/>
        <v>Rivera 4</v>
      </c>
      <c r="AE2100" t="s">
        <v>22</v>
      </c>
      <c r="AF2100" t="s">
        <v>23</v>
      </c>
      <c r="AG2100" t="s">
        <v>26</v>
      </c>
      <c r="AH2100" t="s">
        <v>2348</v>
      </c>
      <c r="AI2100" s="13">
        <f t="shared" si="295"/>
        <v>0</v>
      </c>
      <c r="AJ2100" s="13">
        <f t="shared" si="296"/>
        <v>1</v>
      </c>
      <c r="AK2100" s="21">
        <v>1</v>
      </c>
      <c r="AM2100" t="s">
        <v>2154</v>
      </c>
      <c r="AN2100" t="str">
        <f t="shared" si="290"/>
        <v>R16212223</v>
      </c>
      <c r="AO2100" s="20" t="str">
        <f t="shared" si="291"/>
        <v>FINES_R16212223</v>
      </c>
      <c r="AP2100" s="25">
        <f t="shared" si="297"/>
        <v>0.25121214985847468</v>
      </c>
      <c r="AQ2100" s="24" t="str">
        <f>+IFERROR(VLOOKUP(Y2100,#REF!,2,FALSE),"-")</f>
        <v>-</v>
      </c>
      <c r="AR2100" s="13" t="s">
        <v>2394</v>
      </c>
      <c r="AS2100" t="s">
        <v>2397</v>
      </c>
      <c r="AT2100" t="str">
        <f t="shared" si="298"/>
        <v>San Martin - 485 - Rivera Centro</v>
      </c>
    </row>
    <row r="2101" spans="1:46" ht="15.75" thickBot="1" x14ac:dyDescent="0.3">
      <c r="A2101" s="47">
        <v>23</v>
      </c>
      <c r="B2101" s="47" t="s">
        <v>166</v>
      </c>
      <c r="C2101" s="47" t="s">
        <v>2378</v>
      </c>
      <c r="D2101" s="47" t="s">
        <v>171</v>
      </c>
      <c r="E2101" s="47" t="s">
        <v>172</v>
      </c>
      <c r="F2101" s="47" t="s">
        <v>12031</v>
      </c>
      <c r="G2101" s="47" t="s">
        <v>3162</v>
      </c>
      <c r="H2101" s="47" t="s">
        <v>12032</v>
      </c>
      <c r="I2101" s="47" t="s">
        <v>10769</v>
      </c>
      <c r="J2101" s="47"/>
      <c r="K2101" s="47" t="s">
        <v>14885</v>
      </c>
      <c r="L2101" s="47">
        <v>0.2463214099407196</v>
      </c>
      <c r="M2101" s="47">
        <v>-34.53687</v>
      </c>
      <c r="N2101" s="47">
        <v>-58.718635499999998</v>
      </c>
      <c r="O2101" s="47" t="s">
        <v>17344</v>
      </c>
      <c r="P2101" s="47">
        <v>1</v>
      </c>
      <c r="Q2101">
        <v>14</v>
      </c>
      <c r="S2101" s="23" t="s">
        <v>2347</v>
      </c>
      <c r="T2101" t="str">
        <f t="shared" si="292"/>
        <v>23</v>
      </c>
      <c r="V2101" t="str">
        <f>+VLOOKUP(B2101,MARCO!E:E,1,FALSE)</f>
        <v>Adolfo Alsina</v>
      </c>
      <c r="W2101" t="s">
        <v>134</v>
      </c>
      <c r="X2101" t="s">
        <v>134</v>
      </c>
      <c r="Y2101" t="str">
        <f t="shared" si="293"/>
        <v>R 23 - D 2 - 451 - 4229</v>
      </c>
      <c r="Z2101" t="s">
        <v>20</v>
      </c>
      <c r="AA2101" t="s">
        <v>2349</v>
      </c>
      <c r="AB2101" t="s">
        <v>21</v>
      </c>
      <c r="AD2101" t="str">
        <f t="shared" si="294"/>
        <v>Ep 6</v>
      </c>
      <c r="AE2101" t="s">
        <v>22</v>
      </c>
      <c r="AF2101" t="s">
        <v>23</v>
      </c>
      <c r="AG2101" t="s">
        <v>26</v>
      </c>
      <c r="AH2101" t="s">
        <v>2348</v>
      </c>
      <c r="AI2101" s="13">
        <f t="shared" si="295"/>
        <v>14</v>
      </c>
      <c r="AJ2101" s="13">
        <f t="shared" si="296"/>
        <v>1</v>
      </c>
      <c r="AK2101" s="21">
        <v>1</v>
      </c>
      <c r="AM2101" t="s">
        <v>2154</v>
      </c>
      <c r="AN2101" t="str">
        <f t="shared" si="290"/>
        <v>R16212223</v>
      </c>
      <c r="AO2101" s="20" t="str">
        <f t="shared" si="291"/>
        <v>FINES_R16212223</v>
      </c>
      <c r="AP2101" s="25">
        <f t="shared" si="297"/>
        <v>0.2463214099407196</v>
      </c>
      <c r="AQ2101" s="24" t="str">
        <f>+IFERROR(VLOOKUP(Y2101,#REF!,2,FALSE),"-")</f>
        <v>-</v>
      </c>
      <c r="AR2101" s="13" t="s">
        <v>2394</v>
      </c>
      <c r="AS2101" t="s">
        <v>2397</v>
      </c>
      <c r="AT2101" t="str">
        <f t="shared" si="298"/>
        <v>Calle 29 - 145 - San Miguel San Miguel</v>
      </c>
    </row>
    <row r="2102" spans="1:46" ht="15.75" thickBot="1" x14ac:dyDescent="0.3">
      <c r="A2102" s="47">
        <v>23</v>
      </c>
      <c r="B2102" s="47" t="s">
        <v>166</v>
      </c>
      <c r="C2102" s="47" t="s">
        <v>2378</v>
      </c>
      <c r="D2102" s="47" t="s">
        <v>171</v>
      </c>
      <c r="E2102" s="47" t="s">
        <v>172</v>
      </c>
      <c r="F2102" s="47" t="s">
        <v>12034</v>
      </c>
      <c r="G2102" s="47" t="s">
        <v>12035</v>
      </c>
      <c r="H2102" s="47" t="s">
        <v>12036</v>
      </c>
      <c r="I2102" s="47" t="s">
        <v>10769</v>
      </c>
      <c r="J2102" s="47"/>
      <c r="K2102" s="47" t="s">
        <v>14886</v>
      </c>
      <c r="L2102" s="47">
        <v>0.25121214985847468</v>
      </c>
      <c r="M2102" s="47">
        <v>-37.455154690000001</v>
      </c>
      <c r="N2102" s="47">
        <v>-63.25686469</v>
      </c>
      <c r="O2102" s="47" t="s">
        <v>17345</v>
      </c>
      <c r="P2102" s="47">
        <v>1</v>
      </c>
      <c r="Q2102">
        <v>23</v>
      </c>
      <c r="S2102" s="23" t="s">
        <v>2347</v>
      </c>
      <c r="T2102" t="str">
        <f t="shared" si="292"/>
        <v>23</v>
      </c>
      <c r="V2102" t="str">
        <f>+VLOOKUP(B2102,MARCO!E:E,1,FALSE)</f>
        <v>Adolfo Alsina</v>
      </c>
      <c r="W2102" t="s">
        <v>134</v>
      </c>
      <c r="X2102" t="s">
        <v>134</v>
      </c>
      <c r="Y2102" t="str">
        <f t="shared" si="293"/>
        <v>R 23 - D 2 - 451 - 2471</v>
      </c>
      <c r="Z2102" t="s">
        <v>20</v>
      </c>
      <c r="AA2102" t="s">
        <v>2349</v>
      </c>
      <c r="AB2102" t="s">
        <v>21</v>
      </c>
      <c r="AD2102" t="str">
        <f t="shared" si="294"/>
        <v>Rivera 5</v>
      </c>
      <c r="AE2102" t="s">
        <v>22</v>
      </c>
      <c r="AF2102" t="s">
        <v>23</v>
      </c>
      <c r="AG2102" t="s">
        <v>26</v>
      </c>
      <c r="AH2102" t="s">
        <v>2348</v>
      </c>
      <c r="AI2102" s="13">
        <f t="shared" si="295"/>
        <v>23</v>
      </c>
      <c r="AJ2102" s="13">
        <f t="shared" si="296"/>
        <v>1</v>
      </c>
      <c r="AK2102" s="21">
        <v>1</v>
      </c>
      <c r="AM2102" t="s">
        <v>2154</v>
      </c>
      <c r="AN2102" t="str">
        <f t="shared" si="290"/>
        <v>R16212223</v>
      </c>
      <c r="AO2102" s="20" t="str">
        <f t="shared" si="291"/>
        <v>FINES_R16212223</v>
      </c>
      <c r="AP2102" s="25">
        <f t="shared" si="297"/>
        <v>0.25121214985847468</v>
      </c>
      <c r="AQ2102" s="24" t="str">
        <f>+IFERROR(VLOOKUP(Y2102,#REF!,2,FALSE),"-")</f>
        <v>-</v>
      </c>
      <c r="AR2102" s="13" t="s">
        <v>2394</v>
      </c>
      <c r="AS2102" t="s">
        <v>2398</v>
      </c>
      <c r="AT2102" t="str">
        <f t="shared" si="298"/>
        <v>San Martin 485 - 485 - Rivera Centro</v>
      </c>
    </row>
    <row r="2103" spans="1:46" ht="15.75" thickBot="1" x14ac:dyDescent="0.3">
      <c r="A2103" s="47">
        <v>23</v>
      </c>
      <c r="B2103" s="47" t="s">
        <v>482</v>
      </c>
      <c r="C2103" s="47" t="s">
        <v>2378</v>
      </c>
      <c r="D2103" s="47" t="s">
        <v>484</v>
      </c>
      <c r="E2103" s="47" t="s">
        <v>485</v>
      </c>
      <c r="F2103" s="47" t="s">
        <v>12038</v>
      </c>
      <c r="G2103" s="47" t="s">
        <v>12039</v>
      </c>
      <c r="H2103" s="47" t="s">
        <v>12040</v>
      </c>
      <c r="I2103" s="47" t="s">
        <v>10769</v>
      </c>
      <c r="J2103" s="47"/>
      <c r="K2103" s="47" t="s">
        <v>14887</v>
      </c>
      <c r="L2103" s="47">
        <v>0.26640331745147711</v>
      </c>
      <c r="M2103" s="47">
        <v>-36.308505386372197</v>
      </c>
      <c r="N2103" s="47">
        <v>-62.2029111101401</v>
      </c>
      <c r="O2103" s="47" t="s">
        <v>17346</v>
      </c>
      <c r="P2103" s="47">
        <v>1</v>
      </c>
      <c r="Q2103">
        <v>19</v>
      </c>
      <c r="S2103" s="23" t="s">
        <v>2347</v>
      </c>
      <c r="T2103" t="str">
        <f t="shared" si="292"/>
        <v>23</v>
      </c>
      <c r="V2103" t="str">
        <f>+VLOOKUP(B2103,MARCO!E:E,1,FALSE)</f>
        <v>Daireaux</v>
      </c>
      <c r="W2103" t="s">
        <v>134</v>
      </c>
      <c r="X2103" t="s">
        <v>134</v>
      </c>
      <c r="Y2103" t="str">
        <f t="shared" si="293"/>
        <v>R 23 - D 20 - 451 - 2432</v>
      </c>
      <c r="Z2103" t="s">
        <v>20</v>
      </c>
      <c r="AA2103" t="s">
        <v>2349</v>
      </c>
      <c r="AB2103" t="s">
        <v>21</v>
      </c>
      <c r="AD2103" t="str">
        <f t="shared" si="294"/>
        <v>Escuela 34</v>
      </c>
      <c r="AE2103" t="s">
        <v>22</v>
      </c>
      <c r="AF2103" t="s">
        <v>23</v>
      </c>
      <c r="AG2103" t="s">
        <v>26</v>
      </c>
      <c r="AH2103" t="s">
        <v>2348</v>
      </c>
      <c r="AI2103" s="13">
        <f t="shared" si="295"/>
        <v>19</v>
      </c>
      <c r="AJ2103" s="13">
        <f t="shared" si="296"/>
        <v>1</v>
      </c>
      <c r="AK2103" s="21">
        <v>1</v>
      </c>
      <c r="AM2103" t="s">
        <v>2154</v>
      </c>
      <c r="AN2103" t="str">
        <f t="shared" si="290"/>
        <v>R16212223</v>
      </c>
      <c r="AO2103" s="20" t="str">
        <f t="shared" si="291"/>
        <v>FINES_R16212223</v>
      </c>
      <c r="AP2103" s="25">
        <f t="shared" si="297"/>
        <v>0.26640331745147711</v>
      </c>
      <c r="AQ2103" s="24" t="str">
        <f>+IFERROR(VLOOKUP(Y2103,#REF!,2,FALSE),"-")</f>
        <v>-</v>
      </c>
      <c r="AR2103" s="13" t="s">
        <v>2394</v>
      </c>
      <c r="AS2103" t="s">
        <v>2397</v>
      </c>
      <c r="AT2103" t="str">
        <f t="shared" si="298"/>
        <v>Alberdi - 331 e/ Barcelo y Moreno - Salazar Daireaux</v>
      </c>
    </row>
    <row r="2104" spans="1:46" ht="15.75" thickBot="1" x14ac:dyDescent="0.3">
      <c r="A2104" s="47">
        <v>23</v>
      </c>
      <c r="B2104" s="47" t="s">
        <v>482</v>
      </c>
      <c r="C2104" s="47" t="s">
        <v>2378</v>
      </c>
      <c r="D2104" s="47" t="s">
        <v>484</v>
      </c>
      <c r="E2104" s="47" t="s">
        <v>485</v>
      </c>
      <c r="F2104" s="47" t="s">
        <v>12042</v>
      </c>
      <c r="G2104" s="47" t="s">
        <v>12043</v>
      </c>
      <c r="H2104" s="47" t="s">
        <v>12044</v>
      </c>
      <c r="I2104" s="47" t="s">
        <v>10769</v>
      </c>
      <c r="J2104" s="47"/>
      <c r="K2104" s="47" t="s">
        <v>14888</v>
      </c>
      <c r="L2104" s="47">
        <v>0.35827681422233582</v>
      </c>
      <c r="M2104" s="47">
        <v>-36.675312260520997</v>
      </c>
      <c r="N2104" s="47">
        <v>-61.928533918714997</v>
      </c>
      <c r="O2104" s="47" t="s">
        <v>17347</v>
      </c>
      <c r="P2104" s="47">
        <v>1</v>
      </c>
      <c r="Q2104">
        <v>17</v>
      </c>
      <c r="S2104" s="23" t="s">
        <v>2347</v>
      </c>
      <c r="T2104" t="str">
        <f t="shared" si="292"/>
        <v>23</v>
      </c>
      <c r="V2104" t="str">
        <f>+VLOOKUP(B2104,MARCO!E:E,1,FALSE)</f>
        <v>Daireaux</v>
      </c>
      <c r="W2104" t="s">
        <v>134</v>
      </c>
      <c r="X2104" t="s">
        <v>134</v>
      </c>
      <c r="Y2104" t="str">
        <f t="shared" si="293"/>
        <v>R 23 - D 20 - 451 - 4342</v>
      </c>
      <c r="Z2104" t="s">
        <v>20</v>
      </c>
      <c r="AA2104" t="s">
        <v>2349</v>
      </c>
      <c r="AB2104" t="s">
        <v>21</v>
      </c>
      <c r="AD2104" t="str">
        <f t="shared" si="294"/>
        <v>Sede Escuela 3</v>
      </c>
      <c r="AE2104" t="s">
        <v>22</v>
      </c>
      <c r="AF2104" t="s">
        <v>23</v>
      </c>
      <c r="AG2104" t="s">
        <v>26</v>
      </c>
      <c r="AH2104" t="s">
        <v>2348</v>
      </c>
      <c r="AI2104" s="13">
        <f t="shared" si="295"/>
        <v>17</v>
      </c>
      <c r="AJ2104" s="13">
        <f t="shared" si="296"/>
        <v>1</v>
      </c>
      <c r="AK2104" s="21">
        <v>1</v>
      </c>
      <c r="AM2104" t="s">
        <v>2154</v>
      </c>
      <c r="AN2104" t="str">
        <f t="shared" si="290"/>
        <v>R16212223</v>
      </c>
      <c r="AO2104" s="20" t="str">
        <f t="shared" si="291"/>
        <v>FINES_R16212223</v>
      </c>
      <c r="AP2104" s="25">
        <f t="shared" si="297"/>
        <v>0.35827681422233582</v>
      </c>
      <c r="AQ2104" s="24" t="str">
        <f>+IFERROR(VLOOKUP(Y2104,#REF!,2,FALSE),"-")</f>
        <v>-</v>
      </c>
      <c r="AR2104" s="13" t="s">
        <v>2394</v>
      </c>
      <c r="AS2104" t="s">
        <v>2398</v>
      </c>
      <c r="AT2104" t="str">
        <f t="shared" si="298"/>
        <v>La Larga - Daireaux Daireaux</v>
      </c>
    </row>
    <row r="2105" spans="1:46" ht="15.75" thickBot="1" x14ac:dyDescent="0.3">
      <c r="A2105" s="47">
        <v>23</v>
      </c>
      <c r="B2105" s="47" t="s">
        <v>482</v>
      </c>
      <c r="C2105" s="47" t="s">
        <v>2378</v>
      </c>
      <c r="D2105" s="47" t="s">
        <v>484</v>
      </c>
      <c r="E2105" s="47" t="s">
        <v>485</v>
      </c>
      <c r="F2105" s="47" t="s">
        <v>12046</v>
      </c>
      <c r="G2105" s="47" t="s">
        <v>12047</v>
      </c>
      <c r="H2105" s="47" t="s">
        <v>12048</v>
      </c>
      <c r="I2105" s="47" t="s">
        <v>10769</v>
      </c>
      <c r="J2105" s="47"/>
      <c r="K2105" s="47" t="s">
        <v>14889</v>
      </c>
      <c r="L2105" s="47">
        <v>0.35528311133384699</v>
      </c>
      <c r="M2105" s="47">
        <v>-36.599702974211098</v>
      </c>
      <c r="N2105" s="47">
        <v>-61.7558939378576</v>
      </c>
      <c r="O2105" s="47" t="s">
        <v>17348</v>
      </c>
      <c r="P2105" s="47">
        <v>1</v>
      </c>
      <c r="Q2105">
        <v>53</v>
      </c>
      <c r="S2105" s="23" t="s">
        <v>2347</v>
      </c>
      <c r="T2105" t="str">
        <f t="shared" si="292"/>
        <v>23</v>
      </c>
      <c r="V2105" t="str">
        <f>+VLOOKUP(B2105,MARCO!E:E,1,FALSE)</f>
        <v>Daireaux</v>
      </c>
      <c r="W2105" t="s">
        <v>134</v>
      </c>
      <c r="X2105" t="s">
        <v>134</v>
      </c>
      <c r="Y2105" t="str">
        <f t="shared" si="293"/>
        <v>R 23 - D 20 - 451 - 2431</v>
      </c>
      <c r="Z2105" t="s">
        <v>20</v>
      </c>
      <c r="AA2105" t="s">
        <v>2349</v>
      </c>
      <c r="AB2105" t="s">
        <v>21</v>
      </c>
      <c r="AD2105" t="str">
        <f t="shared" si="294"/>
        <v>Escuela 10</v>
      </c>
      <c r="AE2105" t="s">
        <v>22</v>
      </c>
      <c r="AF2105" t="s">
        <v>23</v>
      </c>
      <c r="AG2105" t="s">
        <v>26</v>
      </c>
      <c r="AH2105" t="s">
        <v>2348</v>
      </c>
      <c r="AI2105" s="13">
        <f t="shared" si="295"/>
        <v>53</v>
      </c>
      <c r="AJ2105" s="13">
        <f t="shared" si="296"/>
        <v>1</v>
      </c>
      <c r="AK2105" s="21">
        <v>1</v>
      </c>
      <c r="AM2105" t="s">
        <v>2154</v>
      </c>
      <c r="AN2105" t="str">
        <f t="shared" si="290"/>
        <v>R16212223</v>
      </c>
      <c r="AO2105" s="20" t="str">
        <f t="shared" si="291"/>
        <v>FINES_R16212223</v>
      </c>
      <c r="AP2105" s="25">
        <f t="shared" si="297"/>
        <v>0.35528311133384699</v>
      </c>
      <c r="AQ2105" s="24" t="str">
        <f>+IFERROR(VLOOKUP(Y2105,#REF!,2,FALSE),"-")</f>
        <v>-</v>
      </c>
      <c r="AR2105" s="13" t="s">
        <v>2394</v>
      </c>
      <c r="AS2105" t="s">
        <v>2397</v>
      </c>
      <c r="AT2105" t="str">
        <f t="shared" si="298"/>
        <v>Jose Hernandez - 325 e/ Bolivar y San Lorenzo - Daireaux Daireaux</v>
      </c>
    </row>
    <row r="2106" spans="1:46" ht="15.75" thickBot="1" x14ac:dyDescent="0.3">
      <c r="A2106" s="47">
        <v>23</v>
      </c>
      <c r="B2106" s="47" t="s">
        <v>653</v>
      </c>
      <c r="C2106" s="47" t="s">
        <v>2378</v>
      </c>
      <c r="D2106" s="47" t="s">
        <v>656</v>
      </c>
      <c r="E2106" s="47" t="s">
        <v>172</v>
      </c>
      <c r="F2106" s="47" t="s">
        <v>12051</v>
      </c>
      <c r="G2106" s="47" t="s">
        <v>12052</v>
      </c>
      <c r="H2106" s="47" t="s">
        <v>12053</v>
      </c>
      <c r="I2106" s="47" t="s">
        <v>10769</v>
      </c>
      <c r="J2106" s="47"/>
      <c r="K2106" s="47" t="s">
        <v>14890</v>
      </c>
      <c r="L2106" s="47">
        <v>0.39448335766792297</v>
      </c>
      <c r="M2106" s="47">
        <v>-37.197994080930002</v>
      </c>
      <c r="N2106" s="47">
        <v>-61.119078174755003</v>
      </c>
      <c r="O2106" s="47" t="s">
        <v>17349</v>
      </c>
      <c r="P2106" s="47">
        <v>1</v>
      </c>
      <c r="Q2106">
        <v>14</v>
      </c>
      <c r="S2106" s="23" t="s">
        <v>2347</v>
      </c>
      <c r="T2106" t="str">
        <f t="shared" si="292"/>
        <v>23</v>
      </c>
      <c r="V2106" t="str">
        <f>+VLOOKUP(B2106,MARCO!E:E,1,FALSE)</f>
        <v>General La Madrid</v>
      </c>
      <c r="W2106" t="s">
        <v>134</v>
      </c>
      <c r="X2106" t="s">
        <v>134</v>
      </c>
      <c r="Y2106" t="str">
        <f t="shared" si="293"/>
        <v>R 23 - D 38 - 451 - 4473</v>
      </c>
      <c r="Z2106" t="s">
        <v>20</v>
      </c>
      <c r="AA2106" t="s">
        <v>2349</v>
      </c>
      <c r="AB2106" t="s">
        <v>21</v>
      </c>
      <c r="AD2106" t="str">
        <f t="shared" si="294"/>
        <v>Escuela Primaria N°5</v>
      </c>
      <c r="AE2106" t="s">
        <v>22</v>
      </c>
      <c r="AF2106" t="s">
        <v>23</v>
      </c>
      <c r="AG2106" t="s">
        <v>26</v>
      </c>
      <c r="AH2106" t="s">
        <v>2348</v>
      </c>
      <c r="AI2106" s="13">
        <f t="shared" si="295"/>
        <v>14</v>
      </c>
      <c r="AJ2106" s="13">
        <f t="shared" si="296"/>
        <v>1</v>
      </c>
      <c r="AK2106" s="21">
        <v>1</v>
      </c>
      <c r="AM2106" t="s">
        <v>2154</v>
      </c>
      <c r="AN2106" t="str">
        <f t="shared" si="290"/>
        <v>R16212223</v>
      </c>
      <c r="AO2106" s="20" t="str">
        <f t="shared" si="291"/>
        <v>FINES_R16212223</v>
      </c>
      <c r="AP2106" s="25">
        <f t="shared" si="297"/>
        <v>0.39448335766792297</v>
      </c>
      <c r="AQ2106" s="24" t="str">
        <f>+IFERROR(VLOOKUP(Y2106,#REF!,2,FALSE),"-")</f>
        <v>-</v>
      </c>
      <c r="AR2106" s="13" t="s">
        <v>2394</v>
      </c>
      <c r="AS2106" t="s">
        <v>2397</v>
      </c>
      <c r="AT2106" t="str">
        <f t="shared" si="298"/>
        <v>Lavalle - e/ 25 De Mayo y 9 De Julio - Las Martinetas</v>
      </c>
    </row>
    <row r="2107" spans="1:46" ht="15.75" thickBot="1" x14ac:dyDescent="0.3">
      <c r="A2107" s="47">
        <v>23</v>
      </c>
      <c r="B2107" s="47" t="s">
        <v>1552</v>
      </c>
      <c r="C2107" s="47" t="s">
        <v>2369</v>
      </c>
      <c r="D2107" s="47" t="s">
        <v>1557</v>
      </c>
      <c r="E2107" s="47" t="s">
        <v>310</v>
      </c>
      <c r="F2107" s="47" t="s">
        <v>12055</v>
      </c>
      <c r="G2107" s="47" t="s">
        <v>12056</v>
      </c>
      <c r="H2107" s="47" t="s">
        <v>12057</v>
      </c>
      <c r="I2107" s="47" t="s">
        <v>10769</v>
      </c>
      <c r="J2107" s="47"/>
      <c r="K2107" s="47" t="s">
        <v>14891</v>
      </c>
      <c r="L2107" s="47">
        <v>0.20092672109603879</v>
      </c>
      <c r="M2107" s="47">
        <v>-37.361290699999998</v>
      </c>
      <c r="N2107" s="47">
        <v>-62.437939100000001</v>
      </c>
      <c r="O2107" s="47" t="s">
        <v>17350</v>
      </c>
      <c r="P2107" s="47">
        <v>1</v>
      </c>
      <c r="Q2107">
        <v>12</v>
      </c>
      <c r="S2107" s="23" t="s">
        <v>2347</v>
      </c>
      <c r="T2107" t="str">
        <f t="shared" si="292"/>
        <v>23</v>
      </c>
      <c r="V2107" t="str">
        <f>+VLOOKUP(B2107,MARCO!E:E,1,FALSE)</f>
        <v>Saavedra</v>
      </c>
      <c r="W2107" t="s">
        <v>134</v>
      </c>
      <c r="X2107" t="s">
        <v>134</v>
      </c>
      <c r="Y2107" t="str">
        <f t="shared" si="293"/>
        <v>R 23 - D 91 - 452 - 4401</v>
      </c>
      <c r="Z2107" t="s">
        <v>20</v>
      </c>
      <c r="AA2107" t="s">
        <v>2349</v>
      </c>
      <c r="AB2107" t="s">
        <v>21</v>
      </c>
      <c r="AD2107" t="str">
        <f t="shared" si="294"/>
        <v>E.e.s. N°3 Espartillar</v>
      </c>
      <c r="AE2107" t="s">
        <v>22</v>
      </c>
      <c r="AF2107" t="s">
        <v>23</v>
      </c>
      <c r="AG2107" t="s">
        <v>26</v>
      </c>
      <c r="AH2107" t="s">
        <v>2348</v>
      </c>
      <c r="AI2107" s="13">
        <f t="shared" si="295"/>
        <v>12</v>
      </c>
      <c r="AJ2107" s="13">
        <f t="shared" si="296"/>
        <v>1</v>
      </c>
      <c r="AK2107" s="21">
        <v>1</v>
      </c>
      <c r="AM2107" t="s">
        <v>2154</v>
      </c>
      <c r="AN2107" t="str">
        <f t="shared" si="290"/>
        <v>R16212223</v>
      </c>
      <c r="AO2107" s="20" t="str">
        <f t="shared" si="291"/>
        <v>FINES_R16212223</v>
      </c>
      <c r="AP2107" s="25">
        <f t="shared" si="297"/>
        <v>0.20092672109603879</v>
      </c>
      <c r="AQ2107" s="24" t="str">
        <f>+IFERROR(VLOOKUP(Y2107,#REF!,2,FALSE),"-")</f>
        <v>-</v>
      </c>
      <c r="AR2107" s="13" t="s">
        <v>2394</v>
      </c>
      <c r="AS2107" t="s">
        <v>2397</v>
      </c>
      <c r="AT2107" t="str">
        <f t="shared" si="298"/>
        <v>Belgrano Y Carlos Yañez Alvarez - Espartillar</v>
      </c>
    </row>
    <row r="2108" spans="1:46" ht="15.75" thickBot="1" x14ac:dyDescent="0.3">
      <c r="A2108" s="47">
        <v>23</v>
      </c>
      <c r="B2108" s="47" t="s">
        <v>1552</v>
      </c>
      <c r="C2108" s="47" t="s">
        <v>2369</v>
      </c>
      <c r="D2108" s="47" t="s">
        <v>1557</v>
      </c>
      <c r="E2108" s="47" t="s">
        <v>310</v>
      </c>
      <c r="F2108" s="47" t="s">
        <v>12059</v>
      </c>
      <c r="G2108" s="47" t="s">
        <v>12060</v>
      </c>
      <c r="H2108" s="47" t="s">
        <v>12061</v>
      </c>
      <c r="I2108" s="47" t="s">
        <v>10769</v>
      </c>
      <c r="J2108" s="47"/>
      <c r="K2108" s="47" t="s">
        <v>14892</v>
      </c>
      <c r="L2108" s="47">
        <v>0.2221896946430206</v>
      </c>
      <c r="M2108" s="47">
        <v>-37.943627609845002</v>
      </c>
      <c r="N2108" s="47">
        <v>-62.283355874141002</v>
      </c>
      <c r="O2108" s="47" t="s">
        <v>17351</v>
      </c>
      <c r="P2108" s="47">
        <v>1</v>
      </c>
      <c r="Q2108">
        <v>10</v>
      </c>
      <c r="S2108" s="23" t="s">
        <v>2347</v>
      </c>
      <c r="T2108" t="str">
        <f t="shared" si="292"/>
        <v>23</v>
      </c>
      <c r="V2108" t="str">
        <f>+VLOOKUP(B2108,MARCO!E:E,1,FALSE)</f>
        <v>Saavedra</v>
      </c>
      <c r="W2108" t="s">
        <v>134</v>
      </c>
      <c r="X2108" t="s">
        <v>134</v>
      </c>
      <c r="Y2108" t="str">
        <f t="shared" si="293"/>
        <v>R 23 - D 91 - 452 - 4404</v>
      </c>
      <c r="Z2108" t="s">
        <v>20</v>
      </c>
      <c r="AA2108" t="s">
        <v>2349</v>
      </c>
      <c r="AB2108" t="s">
        <v>21</v>
      </c>
      <c r="AD2108" t="str">
        <f t="shared" si="294"/>
        <v>E.e.s. N°6 Dufaur</v>
      </c>
      <c r="AE2108" t="s">
        <v>22</v>
      </c>
      <c r="AF2108" t="s">
        <v>23</v>
      </c>
      <c r="AG2108" t="s">
        <v>26</v>
      </c>
      <c r="AH2108" t="s">
        <v>2348</v>
      </c>
      <c r="AI2108" s="13">
        <f t="shared" si="295"/>
        <v>10</v>
      </c>
      <c r="AJ2108" s="13">
        <f t="shared" si="296"/>
        <v>1</v>
      </c>
      <c r="AK2108" s="21">
        <v>1</v>
      </c>
      <c r="AM2108" t="s">
        <v>2154</v>
      </c>
      <c r="AN2108" t="str">
        <f t="shared" si="290"/>
        <v>R16212223</v>
      </c>
      <c r="AO2108" s="20" t="str">
        <f t="shared" si="291"/>
        <v>FINES_R16212223</v>
      </c>
      <c r="AP2108" s="25">
        <f t="shared" si="297"/>
        <v>0.2221896946430206</v>
      </c>
      <c r="AQ2108" s="24" t="str">
        <f>+IFERROR(VLOOKUP(Y2108,#REF!,2,FALSE),"-")</f>
        <v>-</v>
      </c>
      <c r="AR2108" s="13" t="s">
        <v>2394</v>
      </c>
      <c r="AS2108" t="s">
        <v>2397</v>
      </c>
      <c r="AT2108" t="str">
        <f t="shared" si="298"/>
        <v>Aconcagua Y General Paz - Dufaur</v>
      </c>
    </row>
    <row r="2109" spans="1:46" ht="15.75" thickBot="1" x14ac:dyDescent="0.3">
      <c r="A2109" s="47">
        <v>23</v>
      </c>
      <c r="B2109" s="47" t="s">
        <v>1552</v>
      </c>
      <c r="C2109" s="47" t="s">
        <v>2369</v>
      </c>
      <c r="D2109" s="47" t="s">
        <v>1557</v>
      </c>
      <c r="E2109" s="47" t="s">
        <v>310</v>
      </c>
      <c r="F2109" s="47" t="s">
        <v>12063</v>
      </c>
      <c r="G2109" s="47" t="s">
        <v>12064</v>
      </c>
      <c r="H2109" s="47" t="s">
        <v>12065</v>
      </c>
      <c r="I2109" s="47" t="s">
        <v>10769</v>
      </c>
      <c r="J2109" s="47"/>
      <c r="K2109" s="47" t="s">
        <v>14893</v>
      </c>
      <c r="L2109" s="47">
        <v>0.26310893893241882</v>
      </c>
      <c r="M2109" s="47">
        <v>-37.767040667982101</v>
      </c>
      <c r="N2109" s="47">
        <v>-62.3526176470995</v>
      </c>
      <c r="O2109" s="47" t="s">
        <v>17352</v>
      </c>
      <c r="P2109" s="47">
        <v>1</v>
      </c>
      <c r="Q2109">
        <v>20</v>
      </c>
      <c r="S2109" s="23" t="s">
        <v>2347</v>
      </c>
      <c r="T2109" t="str">
        <f t="shared" si="292"/>
        <v>23</v>
      </c>
      <c r="V2109" t="str">
        <f>+VLOOKUP(B2109,MARCO!E:E,1,FALSE)</f>
        <v>Saavedra</v>
      </c>
      <c r="W2109" t="s">
        <v>134</v>
      </c>
      <c r="X2109" t="s">
        <v>134</v>
      </c>
      <c r="Y2109" t="str">
        <f t="shared" si="293"/>
        <v>R 23 - D 91 - 452 - 2585</v>
      </c>
      <c r="Z2109" t="s">
        <v>20</v>
      </c>
      <c r="AA2109" t="s">
        <v>2349</v>
      </c>
      <c r="AB2109" t="s">
        <v>21</v>
      </c>
      <c r="AD2109" t="str">
        <f t="shared" si="294"/>
        <v>E.e.s. N°1 Saavedra</v>
      </c>
      <c r="AE2109" t="s">
        <v>22</v>
      </c>
      <c r="AF2109" t="s">
        <v>23</v>
      </c>
      <c r="AG2109" t="s">
        <v>26</v>
      </c>
      <c r="AH2109" t="s">
        <v>2348</v>
      </c>
      <c r="AI2109" s="13">
        <f t="shared" si="295"/>
        <v>20</v>
      </c>
      <c r="AJ2109" s="13">
        <f t="shared" si="296"/>
        <v>1</v>
      </c>
      <c r="AK2109" s="21">
        <v>1</v>
      </c>
      <c r="AM2109" t="s">
        <v>2154</v>
      </c>
      <c r="AN2109" t="str">
        <f t="shared" si="290"/>
        <v>R16212223</v>
      </c>
      <c r="AO2109" s="20" t="str">
        <f t="shared" si="291"/>
        <v>FINES_R16212223</v>
      </c>
      <c r="AP2109" s="25">
        <f t="shared" si="297"/>
        <v>0.26310893893241882</v>
      </c>
      <c r="AQ2109" s="24" t="str">
        <f>+IFERROR(VLOOKUP(Y2109,#REF!,2,FALSE),"-")</f>
        <v>-</v>
      </c>
      <c r="AR2109" s="13" t="s">
        <v>2394</v>
      </c>
      <c r="AS2109" t="s">
        <v>2397</v>
      </c>
      <c r="AT2109" t="str">
        <f t="shared" si="298"/>
        <v>Moreno - 409 e/ Rivadavia y Rondeau - Saavedra (091)</v>
      </c>
    </row>
    <row r="2110" spans="1:46" ht="15.75" thickBot="1" x14ac:dyDescent="0.3">
      <c r="A2110" s="47">
        <v>24</v>
      </c>
      <c r="B2110" s="47" t="s">
        <v>6326</v>
      </c>
      <c r="C2110" s="47" t="s">
        <v>2378</v>
      </c>
      <c r="D2110" s="47" t="s">
        <v>1770</v>
      </c>
      <c r="E2110" s="47" t="s">
        <v>180</v>
      </c>
      <c r="F2110" s="47" t="s">
        <v>12067</v>
      </c>
      <c r="G2110" s="47" t="s">
        <v>4094</v>
      </c>
      <c r="H2110" s="47" t="s">
        <v>12068</v>
      </c>
      <c r="I2110" s="47" t="s">
        <v>10769</v>
      </c>
      <c r="J2110" s="47"/>
      <c r="K2110" s="47" t="s">
        <v>14894</v>
      </c>
      <c r="L2110" s="47">
        <v>0.38474863767623901</v>
      </c>
      <c r="M2110" s="47">
        <v>-35.647369461131497</v>
      </c>
      <c r="N2110" s="47">
        <v>-60.4674245566978</v>
      </c>
      <c r="O2110" s="47" t="s">
        <v>17353</v>
      </c>
      <c r="P2110" s="47">
        <v>1</v>
      </c>
      <c r="Q2110">
        <v>15</v>
      </c>
      <c r="S2110" s="23" t="s">
        <v>2347</v>
      </c>
      <c r="T2110" t="str">
        <f t="shared" si="292"/>
        <v>24</v>
      </c>
      <c r="V2110" t="str">
        <f>+VLOOKUP(B2110,MARCO!E:E,1,FALSE)</f>
        <v>25 de Mayo</v>
      </c>
      <c r="W2110" t="s">
        <v>134</v>
      </c>
      <c r="X2110" t="s">
        <v>134</v>
      </c>
      <c r="Y2110" t="str">
        <f t="shared" si="293"/>
        <v>R 24 - D 108 - 451 - 3331</v>
      </c>
      <c r="Z2110" t="s">
        <v>20</v>
      </c>
      <c r="AA2110" t="s">
        <v>2349</v>
      </c>
      <c r="AB2110" t="s">
        <v>21</v>
      </c>
      <c r="AD2110" t="str">
        <f t="shared" si="294"/>
        <v>E.e.s. N° 4</v>
      </c>
      <c r="AE2110" t="s">
        <v>22</v>
      </c>
      <c r="AF2110" t="s">
        <v>23</v>
      </c>
      <c r="AG2110" t="s">
        <v>26</v>
      </c>
      <c r="AH2110" t="s">
        <v>2348</v>
      </c>
      <c r="AI2110" s="13">
        <f t="shared" si="295"/>
        <v>15</v>
      </c>
      <c r="AJ2110" s="13">
        <f t="shared" si="296"/>
        <v>1</v>
      </c>
      <c r="AK2110" s="21">
        <v>1</v>
      </c>
      <c r="AM2110" t="s">
        <v>2154</v>
      </c>
      <c r="AN2110" t="str">
        <f t="shared" si="290"/>
        <v>R15172425</v>
      </c>
      <c r="AO2110" s="20" t="str">
        <f t="shared" si="291"/>
        <v>FINES_R15172425</v>
      </c>
      <c r="AP2110" s="25">
        <f t="shared" si="297"/>
        <v>0.38474863767623901</v>
      </c>
      <c r="AQ2110" s="24" t="str">
        <f>+IFERROR(VLOOKUP(Y2110,#REF!,2,FALSE),"-")</f>
        <v>-</v>
      </c>
      <c r="AR2110" s="13" t="s">
        <v>2394</v>
      </c>
      <c r="AS2110" t="s">
        <v>2398</v>
      </c>
      <c r="AT2110" t="str">
        <f t="shared" si="298"/>
        <v>Calle 6 - e/ Calle 1 y Av. Valdés - 25 De Mayo Valdés</v>
      </c>
    </row>
    <row r="2111" spans="1:46" ht="15.75" thickBot="1" x14ac:dyDescent="0.3">
      <c r="A2111" s="47">
        <v>24</v>
      </c>
      <c r="B2111" s="47" t="s">
        <v>6326</v>
      </c>
      <c r="C2111" s="47" t="s">
        <v>2378</v>
      </c>
      <c r="D2111" s="47" t="s">
        <v>1770</v>
      </c>
      <c r="E2111" s="47" t="s">
        <v>180</v>
      </c>
      <c r="F2111" s="47" t="s">
        <v>12070</v>
      </c>
      <c r="G2111" s="47" t="s">
        <v>12071</v>
      </c>
      <c r="H2111" s="47" t="s">
        <v>12072</v>
      </c>
      <c r="I2111" s="47" t="s">
        <v>10769</v>
      </c>
      <c r="J2111" s="47"/>
      <c r="K2111" s="47" t="s">
        <v>14895</v>
      </c>
      <c r="L2111" s="47">
        <v>0.40235728025436401</v>
      </c>
      <c r="M2111" s="47">
        <v>-35.2645125384227</v>
      </c>
      <c r="N2111" s="47">
        <v>-59.628724979673898</v>
      </c>
      <c r="O2111" s="47" t="s">
        <v>17354</v>
      </c>
      <c r="P2111" s="47">
        <v>1</v>
      </c>
      <c r="Q2111">
        <v>7</v>
      </c>
      <c r="S2111" s="23" t="s">
        <v>2347</v>
      </c>
      <c r="T2111" t="str">
        <f t="shared" si="292"/>
        <v>24</v>
      </c>
      <c r="V2111" t="str">
        <f>+VLOOKUP(B2111,MARCO!E:E,1,FALSE)</f>
        <v>25 de Mayo</v>
      </c>
      <c r="W2111" t="s">
        <v>134</v>
      </c>
      <c r="X2111" t="s">
        <v>134</v>
      </c>
      <c r="Y2111" t="str">
        <f t="shared" si="293"/>
        <v>R 24 - D 108 - 451 - 3665</v>
      </c>
      <c r="Z2111" t="s">
        <v>20</v>
      </c>
      <c r="AA2111" t="s">
        <v>2349</v>
      </c>
      <c r="AB2111" t="s">
        <v>21</v>
      </c>
      <c r="AD2111" t="str">
        <f t="shared" si="294"/>
        <v>E.e.s. N° 5</v>
      </c>
      <c r="AE2111" t="s">
        <v>22</v>
      </c>
      <c r="AF2111" t="s">
        <v>23</v>
      </c>
      <c r="AG2111" t="s">
        <v>26</v>
      </c>
      <c r="AH2111" t="s">
        <v>2348</v>
      </c>
      <c r="AI2111" s="13">
        <f t="shared" si="295"/>
        <v>7</v>
      </c>
      <c r="AJ2111" s="13">
        <f t="shared" si="296"/>
        <v>1</v>
      </c>
      <c r="AK2111" s="21">
        <v>1</v>
      </c>
      <c r="AM2111" t="s">
        <v>2154</v>
      </c>
      <c r="AN2111" t="str">
        <f t="shared" si="290"/>
        <v>R15172425</v>
      </c>
      <c r="AO2111" s="20" t="str">
        <f t="shared" si="291"/>
        <v>FINES_R15172425</v>
      </c>
      <c r="AP2111" s="25">
        <f t="shared" si="297"/>
        <v>0.40235728025436401</v>
      </c>
      <c r="AQ2111" s="24" t="str">
        <f>+IFERROR(VLOOKUP(Y2111,#REF!,2,FALSE),"-")</f>
        <v>-</v>
      </c>
      <c r="AR2111" s="13" t="s">
        <v>2394</v>
      </c>
      <c r="AS2111" t="s">
        <v>2397</v>
      </c>
      <c r="AT2111" t="str">
        <f t="shared" si="298"/>
        <v>Belgrano - e/ Nicolas Gallo - 25 De Mayo Pedernales</v>
      </c>
    </row>
    <row r="2112" spans="1:46" ht="15.75" thickBot="1" x14ac:dyDescent="0.3">
      <c r="A2112" s="47">
        <v>24</v>
      </c>
      <c r="B2112" s="47" t="s">
        <v>6326</v>
      </c>
      <c r="C2112" s="47" t="s">
        <v>2378</v>
      </c>
      <c r="D2112" s="47" t="s">
        <v>1770</v>
      </c>
      <c r="E2112" s="47" t="s">
        <v>180</v>
      </c>
      <c r="F2112" s="47" t="s">
        <v>12075</v>
      </c>
      <c r="G2112" s="47" t="s">
        <v>12076</v>
      </c>
      <c r="H2112" s="47" t="s">
        <v>12077</v>
      </c>
      <c r="I2112" s="47" t="s">
        <v>10769</v>
      </c>
      <c r="J2112" s="47"/>
      <c r="K2112" s="47" t="s">
        <v>14896</v>
      </c>
      <c r="L2112" s="47">
        <v>0.38891437649726868</v>
      </c>
      <c r="M2112" s="47">
        <v>-35.441837031410003</v>
      </c>
      <c r="N2112" s="47">
        <v>-60.169841578846999</v>
      </c>
      <c r="O2112" s="47" t="s">
        <v>17355</v>
      </c>
      <c r="P2112" s="47">
        <v>1</v>
      </c>
      <c r="Q2112">
        <v>24</v>
      </c>
      <c r="S2112" s="23" t="s">
        <v>2347</v>
      </c>
      <c r="T2112" t="str">
        <f t="shared" si="292"/>
        <v>24</v>
      </c>
      <c r="V2112" t="str">
        <f>+VLOOKUP(B2112,MARCO!E:E,1,FALSE)</f>
        <v>25 de Mayo</v>
      </c>
      <c r="W2112" t="s">
        <v>134</v>
      </c>
      <c r="X2112" t="s">
        <v>134</v>
      </c>
      <c r="Y2112" t="str">
        <f t="shared" si="293"/>
        <v>R 24 - D 108 - 451 - 4531</v>
      </c>
      <c r="Z2112" t="s">
        <v>20</v>
      </c>
      <c r="AA2112" t="s">
        <v>2349</v>
      </c>
      <c r="AB2112" t="s">
        <v>21</v>
      </c>
      <c r="AD2112" t="str">
        <f t="shared" si="294"/>
        <v>Local Partidario En 7 Esq 23</v>
      </c>
      <c r="AE2112" t="s">
        <v>22</v>
      </c>
      <c r="AF2112" t="s">
        <v>23</v>
      </c>
      <c r="AG2112" t="s">
        <v>26</v>
      </c>
      <c r="AH2112" t="s">
        <v>2348</v>
      </c>
      <c r="AI2112" s="13">
        <f t="shared" si="295"/>
        <v>24</v>
      </c>
      <c r="AJ2112" s="13">
        <f t="shared" si="296"/>
        <v>1</v>
      </c>
      <c r="AK2112" s="21">
        <v>1</v>
      </c>
      <c r="AM2112" t="s">
        <v>2154</v>
      </c>
      <c r="AN2112" t="str">
        <f t="shared" si="290"/>
        <v>R15172425</v>
      </c>
      <c r="AO2112" s="20" t="str">
        <f t="shared" si="291"/>
        <v>FINES_R15172425</v>
      </c>
      <c r="AP2112" s="25">
        <f t="shared" si="297"/>
        <v>0.38891437649726868</v>
      </c>
      <c r="AQ2112" s="24" t="str">
        <f>+IFERROR(VLOOKUP(Y2112,#REF!,2,FALSE),"-")</f>
        <v>-</v>
      </c>
      <c r="AR2112" s="13" t="s">
        <v>2394</v>
      </c>
      <c r="AS2112" t="s">
        <v>2397</v>
      </c>
      <c r="AT2112" t="str">
        <f t="shared" si="298"/>
        <v>Calle 7 - 25 De Mayo 25 De Mayo</v>
      </c>
    </row>
    <row r="2113" spans="1:46" ht="15.75" thickBot="1" x14ac:dyDescent="0.3">
      <c r="A2113" s="47">
        <v>24</v>
      </c>
      <c r="B2113" s="47" t="s">
        <v>633</v>
      </c>
      <c r="C2113" s="47" t="s">
        <v>2378</v>
      </c>
      <c r="D2113" s="47" t="s">
        <v>636</v>
      </c>
      <c r="E2113" s="47" t="s">
        <v>172</v>
      </c>
      <c r="F2113" s="47" t="s">
        <v>12079</v>
      </c>
      <c r="G2113" s="47" t="s">
        <v>12080</v>
      </c>
      <c r="H2113" s="47" t="s">
        <v>12081</v>
      </c>
      <c r="I2113" s="47" t="s">
        <v>10769</v>
      </c>
      <c r="J2113" s="47"/>
      <c r="K2113" s="47" t="s">
        <v>14897</v>
      </c>
      <c r="L2113" s="47">
        <v>0.46338790655136108</v>
      </c>
      <c r="M2113" s="47">
        <v>-35.969015820000003</v>
      </c>
      <c r="N2113" s="47">
        <v>-60.15235268</v>
      </c>
      <c r="O2113" s="47" t="s">
        <v>17356</v>
      </c>
      <c r="P2113" s="47">
        <v>1</v>
      </c>
      <c r="Q2113">
        <v>14</v>
      </c>
      <c r="S2113" s="23" t="s">
        <v>2347</v>
      </c>
      <c r="T2113" t="str">
        <f t="shared" si="292"/>
        <v>24</v>
      </c>
      <c r="V2113" t="str">
        <f>+VLOOKUP(B2113,MARCO!E:E,1,FALSE)</f>
        <v>General Alvear</v>
      </c>
      <c r="W2113" t="s">
        <v>134</v>
      </c>
      <c r="X2113" t="s">
        <v>134</v>
      </c>
      <c r="Y2113" t="str">
        <f t="shared" si="293"/>
        <v>R 24 - D 34 - 451 - 3773</v>
      </c>
      <c r="Z2113" t="s">
        <v>20</v>
      </c>
      <c r="AA2113" t="s">
        <v>2349</v>
      </c>
      <c r="AB2113" t="s">
        <v>21</v>
      </c>
      <c r="AD2113" t="str">
        <f t="shared" si="294"/>
        <v>Comedor Madre Teresa De Calcuta</v>
      </c>
      <c r="AE2113" t="s">
        <v>22</v>
      </c>
      <c r="AF2113" t="s">
        <v>23</v>
      </c>
      <c r="AG2113" t="s">
        <v>26</v>
      </c>
      <c r="AH2113" t="s">
        <v>2348</v>
      </c>
      <c r="AI2113" s="13">
        <f t="shared" si="295"/>
        <v>14</v>
      </c>
      <c r="AJ2113" s="13">
        <f t="shared" si="296"/>
        <v>1</v>
      </c>
      <c r="AK2113" s="21">
        <v>1</v>
      </c>
      <c r="AM2113" t="s">
        <v>2154</v>
      </c>
      <c r="AN2113" t="str">
        <f t="shared" si="290"/>
        <v>R15172425</v>
      </c>
      <c r="AO2113" s="20" t="str">
        <f t="shared" si="291"/>
        <v>FINES_R15172425</v>
      </c>
      <c r="AP2113" s="25">
        <f t="shared" si="297"/>
        <v>0.46338790655136108</v>
      </c>
      <c r="AQ2113" s="24" t="str">
        <f>+IFERROR(VLOOKUP(Y2113,#REF!,2,FALSE),"-")</f>
        <v>-</v>
      </c>
      <c r="AR2113" s="13" t="s">
        <v>2394</v>
      </c>
      <c r="AS2113" t="s">
        <v>2398</v>
      </c>
      <c r="AT2113" t="str">
        <f t="shared" si="298"/>
        <v>Barrio Villa Belgrano - General Alvear Eesn°1</v>
      </c>
    </row>
    <row r="2114" spans="1:46" ht="15.75" thickBot="1" x14ac:dyDescent="0.3">
      <c r="A2114" s="47">
        <v>24</v>
      </c>
      <c r="B2114" s="47" t="s">
        <v>633</v>
      </c>
      <c r="C2114" s="47" t="s">
        <v>2378</v>
      </c>
      <c r="D2114" s="47" t="s">
        <v>636</v>
      </c>
      <c r="E2114" s="47" t="s">
        <v>172</v>
      </c>
      <c r="F2114" s="47" t="s">
        <v>12083</v>
      </c>
      <c r="G2114" s="47" t="s">
        <v>12084</v>
      </c>
      <c r="H2114" s="47" t="s">
        <v>12085</v>
      </c>
      <c r="I2114" s="47" t="s">
        <v>10769</v>
      </c>
      <c r="J2114" s="47"/>
      <c r="K2114" s="47" t="s">
        <v>14898</v>
      </c>
      <c r="L2114" s="47">
        <v>0.3228413462638855</v>
      </c>
      <c r="M2114" s="47">
        <v>-36.018191713847997</v>
      </c>
      <c r="N2114" s="47">
        <v>-60.005277721214</v>
      </c>
      <c r="O2114" s="47" t="s">
        <v>17357</v>
      </c>
      <c r="P2114" s="47">
        <v>1</v>
      </c>
      <c r="Q2114">
        <v>5</v>
      </c>
      <c r="S2114" s="23" t="s">
        <v>2347</v>
      </c>
      <c r="T2114" t="str">
        <f t="shared" si="292"/>
        <v>24</v>
      </c>
      <c r="V2114" t="str">
        <f>+VLOOKUP(B2114,MARCO!E:E,1,FALSE)</f>
        <v>General Alvear</v>
      </c>
      <c r="W2114" t="s">
        <v>134</v>
      </c>
      <c r="X2114" t="s">
        <v>134</v>
      </c>
      <c r="Y2114" t="str">
        <f t="shared" si="293"/>
        <v>R 24 - D 34 - 451 - 4248</v>
      </c>
      <c r="Z2114" t="s">
        <v>20</v>
      </c>
      <c r="AA2114" t="s">
        <v>2349</v>
      </c>
      <c r="AB2114" t="s">
        <v>21</v>
      </c>
      <c r="AD2114" t="str">
        <f t="shared" si="294"/>
        <v>Comedor Barrio San Antonio</v>
      </c>
      <c r="AE2114" t="s">
        <v>22</v>
      </c>
      <c r="AF2114" t="s">
        <v>23</v>
      </c>
      <c r="AG2114" t="s">
        <v>26</v>
      </c>
      <c r="AH2114" t="s">
        <v>2348</v>
      </c>
      <c r="AI2114" s="13">
        <f t="shared" si="295"/>
        <v>5</v>
      </c>
      <c r="AJ2114" s="13">
        <f t="shared" si="296"/>
        <v>1</v>
      </c>
      <c r="AK2114" s="21">
        <v>1</v>
      </c>
      <c r="AM2114" t="s">
        <v>2154</v>
      </c>
      <c r="AN2114" t="str">
        <f t="shared" si="290"/>
        <v>R15172425</v>
      </c>
      <c r="AO2114" s="20" t="str">
        <f t="shared" si="291"/>
        <v>FINES_R15172425</v>
      </c>
      <c r="AP2114" s="25">
        <f t="shared" si="297"/>
        <v>0.3228413462638855</v>
      </c>
      <c r="AQ2114" s="24" t="str">
        <f>+IFERROR(VLOOKUP(Y2114,#REF!,2,FALSE),"-")</f>
        <v>-</v>
      </c>
      <c r="AR2114" s="13" t="s">
        <v>2394</v>
      </c>
      <c r="AS2114" t="s">
        <v>2397</v>
      </c>
      <c r="AT2114" t="str">
        <f t="shared" si="298"/>
        <v>Puerto Argentino - e/ Italia y Papa Francisco - General Alvear Eesn°1</v>
      </c>
    </row>
    <row r="2115" spans="1:46" ht="15.75" thickBot="1" x14ac:dyDescent="0.3">
      <c r="A2115" s="47">
        <v>24</v>
      </c>
      <c r="B2115" s="47" t="s">
        <v>951</v>
      </c>
      <c r="C2115" s="47" t="s">
        <v>2378</v>
      </c>
      <c r="D2115" s="47" t="s">
        <v>957</v>
      </c>
      <c r="E2115" s="47" t="s">
        <v>180</v>
      </c>
      <c r="F2115" s="47" t="s">
        <v>12087</v>
      </c>
      <c r="G2115" s="47" t="s">
        <v>12088</v>
      </c>
      <c r="H2115" s="47" t="s">
        <v>12089</v>
      </c>
      <c r="I2115" s="47" t="s">
        <v>10769</v>
      </c>
      <c r="J2115" s="47"/>
      <c r="K2115" s="47" t="s">
        <v>14899</v>
      </c>
      <c r="L2115" s="47">
        <v>0.53749024868011475</v>
      </c>
      <c r="M2115" s="47">
        <v>-35.173857209818998</v>
      </c>
      <c r="N2115" s="47">
        <v>-59.110791859734</v>
      </c>
      <c r="O2115" s="47" t="s">
        <v>17358</v>
      </c>
      <c r="P2115" s="47">
        <v>1</v>
      </c>
      <c r="Q2115">
        <v>12</v>
      </c>
      <c r="S2115" s="23" t="s">
        <v>2347</v>
      </c>
      <c r="T2115" t="str">
        <f t="shared" si="292"/>
        <v>24</v>
      </c>
      <c r="V2115" t="str">
        <f>+VLOOKUP(B2115,MARCO!E:E,1,FALSE)</f>
        <v>Lobos</v>
      </c>
      <c r="W2115" t="s">
        <v>134</v>
      </c>
      <c r="X2115" t="s">
        <v>134</v>
      </c>
      <c r="Y2115" t="str">
        <f t="shared" si="293"/>
        <v>R 24 - D 61 - 451 - 4539</v>
      </c>
      <c r="Z2115" t="s">
        <v>20</v>
      </c>
      <c r="AA2115" t="s">
        <v>2349</v>
      </c>
      <c r="AB2115" t="s">
        <v>21</v>
      </c>
      <c r="AD2115" t="str">
        <f t="shared" si="294"/>
        <v>Hodif</v>
      </c>
      <c r="AE2115" t="s">
        <v>22</v>
      </c>
      <c r="AF2115" t="s">
        <v>23</v>
      </c>
      <c r="AG2115" t="s">
        <v>26</v>
      </c>
      <c r="AH2115" t="s">
        <v>2348</v>
      </c>
      <c r="AI2115" s="13">
        <f t="shared" si="295"/>
        <v>12</v>
      </c>
      <c r="AJ2115" s="13">
        <f t="shared" si="296"/>
        <v>1</v>
      </c>
      <c r="AK2115" s="21">
        <v>1</v>
      </c>
      <c r="AM2115" t="s">
        <v>2154</v>
      </c>
      <c r="AN2115" t="str">
        <f t="shared" ref="AN2115:AN2178" si="299">+IF(AM2115="","",IF(AM2115="FINES",CONCATENATE("R",IF(OR(T2115="16",T2115="21",T2115="22",T2115="23"),"16212223",IF(OR(T2115="15",T2115="17",T2115="24",T2115="25"),"15172425",T2115))),IF(AM2115="CEBAS","UNICO",IF(VALUE(T2115)&lt;=11,"AMBA","INTERIOR"))))</f>
        <v>R15172425</v>
      </c>
      <c r="AO2115" s="20" t="str">
        <f t="shared" ref="AO2115:AO2178" si="300">+IF(AM2115="","-",CONCATENATE(AM2115,"_",AN2115))</f>
        <v>FINES_R15172425</v>
      </c>
      <c r="AP2115" s="25">
        <f t="shared" si="297"/>
        <v>0.53749024868011475</v>
      </c>
      <c r="AQ2115" s="24" t="str">
        <f>+IFERROR(VLOOKUP(Y2115,#REF!,2,FALSE),"-")</f>
        <v>-</v>
      </c>
      <c r="AR2115" s="13" t="s">
        <v>2394</v>
      </c>
      <c r="AS2115" t="s">
        <v>2398</v>
      </c>
      <c r="AT2115" t="str">
        <f t="shared" si="298"/>
        <v>Calle 124 - e/ Antartida Argentina - Lobos</v>
      </c>
    </row>
    <row r="2116" spans="1:46" ht="15.75" thickBot="1" x14ac:dyDescent="0.3">
      <c r="A2116" s="47">
        <v>24</v>
      </c>
      <c r="B2116" s="47" t="s">
        <v>1548</v>
      </c>
      <c r="C2116" s="47" t="s">
        <v>2378</v>
      </c>
      <c r="D2116" s="47" t="s">
        <v>1550</v>
      </c>
      <c r="E2116" s="47" t="s">
        <v>172</v>
      </c>
      <c r="F2116" s="47" t="s">
        <v>12092</v>
      </c>
      <c r="G2116" s="47" t="s">
        <v>12093</v>
      </c>
      <c r="H2116" s="47" t="s">
        <v>12094</v>
      </c>
      <c r="I2116" s="47" t="s">
        <v>10769</v>
      </c>
      <c r="J2116" s="47"/>
      <c r="K2116" s="47" t="s">
        <v>14900</v>
      </c>
      <c r="L2116" s="47">
        <v>0.295676589012146</v>
      </c>
      <c r="M2116" s="47">
        <v>-35.400785398856002</v>
      </c>
      <c r="N2116" s="47">
        <v>-59.332232270078997</v>
      </c>
      <c r="O2116" s="47" t="s">
        <v>17359</v>
      </c>
      <c r="P2116" s="47">
        <v>1</v>
      </c>
      <c r="Q2116">
        <v>14</v>
      </c>
      <c r="S2116" s="23" t="s">
        <v>2347</v>
      </c>
      <c r="T2116" t="str">
        <f t="shared" ref="T2116:T2179" si="301">+CONCATENATE(IF(A2116&lt;10,"0",""),A2116)</f>
        <v>24</v>
      </c>
      <c r="V2116" t="str">
        <f>+VLOOKUP(B2116,MARCO!E:E,1,FALSE)</f>
        <v>Roque Pérez</v>
      </c>
      <c r="W2116" t="s">
        <v>134</v>
      </c>
      <c r="X2116" t="s">
        <v>134</v>
      </c>
      <c r="Y2116" t="str">
        <f t="shared" ref="Y2116:Y2179" si="302">+F2116</f>
        <v>R 24 - D 90 - 451 - 4652</v>
      </c>
      <c r="Z2116" t="s">
        <v>20</v>
      </c>
      <c r="AA2116" t="s">
        <v>2349</v>
      </c>
      <c r="AB2116" t="s">
        <v>21</v>
      </c>
      <c r="AD2116" t="str">
        <f t="shared" ref="AD2116:AD2179" si="303">+G2116</f>
        <v>Casita Del Arte/ludoteca</v>
      </c>
      <c r="AE2116" t="s">
        <v>22</v>
      </c>
      <c r="AF2116" t="s">
        <v>23</v>
      </c>
      <c r="AG2116" t="s">
        <v>26</v>
      </c>
      <c r="AH2116" t="s">
        <v>2348</v>
      </c>
      <c r="AI2116" s="13">
        <f t="shared" ref="AI2116:AI2179" si="304">+Q2116</f>
        <v>14</v>
      </c>
      <c r="AJ2116" s="13">
        <f t="shared" ref="AJ2116:AJ2179" si="305">+P2116</f>
        <v>1</v>
      </c>
      <c r="AK2116" s="21">
        <v>1</v>
      </c>
      <c r="AM2116" t="s">
        <v>2154</v>
      </c>
      <c r="AN2116" t="str">
        <f t="shared" si="299"/>
        <v>R15172425</v>
      </c>
      <c r="AO2116" s="20" t="str">
        <f t="shared" si="300"/>
        <v>FINES_R15172425</v>
      </c>
      <c r="AP2116" s="25">
        <f t="shared" ref="AP2116:AP2179" si="306">+L2116</f>
        <v>0.295676589012146</v>
      </c>
      <c r="AQ2116" s="24" t="str">
        <f>+IFERROR(VLOOKUP(Y2116,#REF!,2,FALSE),"-")</f>
        <v>-</v>
      </c>
      <c r="AR2116" s="13" t="s">
        <v>2394</v>
      </c>
      <c r="AS2116" t="s">
        <v>2397</v>
      </c>
      <c r="AT2116" t="str">
        <f t="shared" ref="AT2116:AT2179" si="307">+H2116</f>
        <v>Berro - e/ Avellaneda y Alem - Roque Pérez</v>
      </c>
    </row>
    <row r="2117" spans="1:46" ht="15.75" thickBot="1" x14ac:dyDescent="0.3">
      <c r="A2117" s="47">
        <v>25</v>
      </c>
      <c r="B2117" s="47" t="s">
        <v>1733</v>
      </c>
      <c r="C2117" s="47" t="s">
        <v>2378</v>
      </c>
      <c r="D2117" s="47" t="s">
        <v>1735</v>
      </c>
      <c r="E2117" s="47" t="s">
        <v>172</v>
      </c>
      <c r="F2117" s="47" t="s">
        <v>12096</v>
      </c>
      <c r="G2117" s="47" t="s">
        <v>12097</v>
      </c>
      <c r="H2117" s="47" t="s">
        <v>12098</v>
      </c>
      <c r="I2117" s="47" t="s">
        <v>10769</v>
      </c>
      <c r="J2117" s="47" t="s">
        <v>3557</v>
      </c>
      <c r="K2117" s="47" t="s">
        <v>14901</v>
      </c>
      <c r="L2117" s="47">
        <v>0.36621174216270452</v>
      </c>
      <c r="M2117" s="47">
        <v>-36.367142518351997</v>
      </c>
      <c r="N2117" s="47">
        <v>-60.025986937546001</v>
      </c>
      <c r="O2117" s="47" t="s">
        <v>17360</v>
      </c>
      <c r="P2117" s="47">
        <v>1</v>
      </c>
      <c r="Q2117">
        <v>24</v>
      </c>
      <c r="S2117" s="23" t="s">
        <v>2347</v>
      </c>
      <c r="T2117" t="str">
        <f t="shared" si="301"/>
        <v>25</v>
      </c>
      <c r="V2117" t="str">
        <f>+VLOOKUP(B2117,MARCO!E:E,1,FALSE)</f>
        <v>Tapalqué</v>
      </c>
      <c r="W2117" t="s">
        <v>134</v>
      </c>
      <c r="X2117" t="s">
        <v>134</v>
      </c>
      <c r="Y2117" t="str">
        <f t="shared" si="302"/>
        <v>R 25 - D 103 - 451 - 4329</v>
      </c>
      <c r="Z2117" t="s">
        <v>20</v>
      </c>
      <c r="AA2117" t="s">
        <v>2349</v>
      </c>
      <c r="AB2117" t="s">
        <v>21</v>
      </c>
      <c r="AD2117" t="str">
        <f t="shared" si="303"/>
        <v>Mercado Bonaerense</v>
      </c>
      <c r="AE2117" t="s">
        <v>22</v>
      </c>
      <c r="AF2117" t="s">
        <v>23</v>
      </c>
      <c r="AG2117" t="s">
        <v>26</v>
      </c>
      <c r="AH2117" t="s">
        <v>2348</v>
      </c>
      <c r="AI2117" s="13">
        <f t="shared" si="304"/>
        <v>24</v>
      </c>
      <c r="AJ2117" s="13">
        <f t="shared" si="305"/>
        <v>1</v>
      </c>
      <c r="AK2117" s="21">
        <v>1</v>
      </c>
      <c r="AM2117" t="s">
        <v>2154</v>
      </c>
      <c r="AN2117" t="str">
        <f t="shared" si="299"/>
        <v>R15172425</v>
      </c>
      <c r="AO2117" s="20" t="str">
        <f t="shared" si="300"/>
        <v>FINES_R15172425</v>
      </c>
      <c r="AP2117" s="25">
        <f t="shared" si="306"/>
        <v>0.36621174216270452</v>
      </c>
      <c r="AQ2117" s="24" t="str">
        <f>+IFERROR(VLOOKUP(Y2117,#REF!,2,FALSE),"-")</f>
        <v>-</v>
      </c>
      <c r="AR2117" s="13" t="s">
        <v>2394</v>
      </c>
      <c r="AS2117" t="s">
        <v>2398</v>
      </c>
      <c r="AT2117" t="str">
        <f t="shared" si="307"/>
        <v>Los Platanos - 790 - Tapalque</v>
      </c>
    </row>
    <row r="2118" spans="1:46" ht="15.75" thickBot="1" x14ac:dyDescent="0.3">
      <c r="A2118" s="47">
        <v>25</v>
      </c>
      <c r="B2118" s="47" t="s">
        <v>398</v>
      </c>
      <c r="C2118" s="47" t="s">
        <v>2378</v>
      </c>
      <c r="D2118" s="47" t="s">
        <v>404</v>
      </c>
      <c r="E2118" s="47" t="s">
        <v>405</v>
      </c>
      <c r="F2118" s="47" t="s">
        <v>12100</v>
      </c>
      <c r="G2118" s="47" t="s">
        <v>6402</v>
      </c>
      <c r="H2118" s="47" t="s">
        <v>12101</v>
      </c>
      <c r="I2118" s="47" t="s">
        <v>10769</v>
      </c>
      <c r="J2118" s="47"/>
      <c r="K2118" s="47" t="s">
        <v>17361</v>
      </c>
      <c r="L2118" s="47">
        <v>0.52978807687759399</v>
      </c>
      <c r="M2118" s="47">
        <v>-36.236716459999997</v>
      </c>
      <c r="N2118" s="47">
        <v>-61.14867675</v>
      </c>
      <c r="O2118" s="47" t="s">
        <v>17362</v>
      </c>
      <c r="P2118" s="47">
        <v>1</v>
      </c>
      <c r="Q2118">
        <v>26</v>
      </c>
      <c r="S2118" s="23" t="s">
        <v>2347</v>
      </c>
      <c r="T2118" t="str">
        <f t="shared" si="301"/>
        <v>25</v>
      </c>
      <c r="V2118" t="str">
        <f>+VLOOKUP(B2118,MARCO!E:E,1,FALSE)</f>
        <v>Bolívar</v>
      </c>
      <c r="W2118" t="s">
        <v>134</v>
      </c>
      <c r="X2118" t="s">
        <v>134</v>
      </c>
      <c r="Y2118" t="str">
        <f t="shared" si="302"/>
        <v>R 25 - D 12 - 451 - 2792</v>
      </c>
      <c r="Z2118" t="s">
        <v>20</v>
      </c>
      <c r="AA2118" t="s">
        <v>2349</v>
      </c>
      <c r="AB2118" t="s">
        <v>21</v>
      </c>
      <c r="AD2118" t="str">
        <f t="shared" si="303"/>
        <v>C.e.c Nº 801</v>
      </c>
      <c r="AE2118" t="s">
        <v>22</v>
      </c>
      <c r="AF2118" t="s">
        <v>23</v>
      </c>
      <c r="AG2118" t="s">
        <v>26</v>
      </c>
      <c r="AH2118" t="s">
        <v>2348</v>
      </c>
      <c r="AI2118" s="13">
        <f t="shared" si="304"/>
        <v>26</v>
      </c>
      <c r="AJ2118" s="13">
        <f t="shared" si="305"/>
        <v>1</v>
      </c>
      <c r="AK2118" s="21">
        <v>1</v>
      </c>
      <c r="AM2118" t="s">
        <v>2154</v>
      </c>
      <c r="AN2118" t="str">
        <f t="shared" si="299"/>
        <v>R15172425</v>
      </c>
      <c r="AO2118" s="20" t="str">
        <f t="shared" si="300"/>
        <v>FINES_R15172425</v>
      </c>
      <c r="AP2118" s="25">
        <f t="shared" si="306"/>
        <v>0.52978807687759399</v>
      </c>
      <c r="AQ2118" s="24" t="str">
        <f>+IFERROR(VLOOKUP(Y2118,#REF!,2,FALSE),"-")</f>
        <v>-</v>
      </c>
      <c r="AR2118" s="13" t="s">
        <v>2394</v>
      </c>
      <c r="AS2118" t="s">
        <v>2398</v>
      </c>
      <c r="AT2118" t="str">
        <f t="shared" si="307"/>
        <v>Juan Manuel De Rosas - 125 e/ Sargento Cabral y Rafael Hernandez - Bolivar</v>
      </c>
    </row>
    <row r="2119" spans="1:46" ht="15.75" thickBot="1" x14ac:dyDescent="0.3">
      <c r="A2119" s="47">
        <v>25</v>
      </c>
      <c r="B2119" s="47" t="s">
        <v>398</v>
      </c>
      <c r="C2119" s="47" t="s">
        <v>2378</v>
      </c>
      <c r="D2119" s="47" t="s">
        <v>404</v>
      </c>
      <c r="E2119" s="47" t="s">
        <v>405</v>
      </c>
      <c r="F2119" s="47" t="s">
        <v>12103</v>
      </c>
      <c r="G2119" s="47" t="s">
        <v>7823</v>
      </c>
      <c r="H2119" s="47" t="s">
        <v>12104</v>
      </c>
      <c r="I2119" s="47" t="s">
        <v>10769</v>
      </c>
      <c r="J2119" s="47"/>
      <c r="K2119" s="47" t="s">
        <v>14902</v>
      </c>
      <c r="L2119" s="47">
        <v>0.55766516923904419</v>
      </c>
      <c r="M2119" s="47">
        <v>-36.216830916804</v>
      </c>
      <c r="N2119" s="47">
        <v>-61.105046868838997</v>
      </c>
      <c r="O2119" s="47" t="s">
        <v>17363</v>
      </c>
      <c r="P2119" s="47">
        <v>1</v>
      </c>
      <c r="Q2119">
        <v>24</v>
      </c>
      <c r="S2119" s="23" t="s">
        <v>2347</v>
      </c>
      <c r="T2119" t="str">
        <f t="shared" si="301"/>
        <v>25</v>
      </c>
      <c r="V2119" t="str">
        <f>+VLOOKUP(B2119,MARCO!E:E,1,FALSE)</f>
        <v>Bolívar</v>
      </c>
      <c r="W2119" t="s">
        <v>134</v>
      </c>
      <c r="X2119" t="s">
        <v>134</v>
      </c>
      <c r="Y2119" t="str">
        <f t="shared" si="302"/>
        <v>R 25 - D 12 - 451 - 2793</v>
      </c>
      <c r="Z2119" t="s">
        <v>20</v>
      </c>
      <c r="AA2119" t="s">
        <v>2349</v>
      </c>
      <c r="AB2119" t="s">
        <v>21</v>
      </c>
      <c r="AD2119" t="str">
        <f t="shared" si="303"/>
        <v>Dtc</v>
      </c>
      <c r="AE2119" t="s">
        <v>22</v>
      </c>
      <c r="AF2119" t="s">
        <v>23</v>
      </c>
      <c r="AG2119" t="s">
        <v>26</v>
      </c>
      <c r="AH2119" t="s">
        <v>2348</v>
      </c>
      <c r="AI2119" s="13">
        <f t="shared" si="304"/>
        <v>24</v>
      </c>
      <c r="AJ2119" s="13">
        <f t="shared" si="305"/>
        <v>1</v>
      </c>
      <c r="AK2119" s="21">
        <v>1</v>
      </c>
      <c r="AM2119" t="s">
        <v>2154</v>
      </c>
      <c r="AN2119" t="str">
        <f t="shared" si="299"/>
        <v>R15172425</v>
      </c>
      <c r="AO2119" s="20" t="str">
        <f t="shared" si="300"/>
        <v>FINES_R15172425</v>
      </c>
      <c r="AP2119" s="25">
        <f t="shared" si="306"/>
        <v>0.55766516923904419</v>
      </c>
      <c r="AQ2119" s="24" t="str">
        <f>+IFERROR(VLOOKUP(Y2119,#REF!,2,FALSE),"-")</f>
        <v>-</v>
      </c>
      <c r="AR2119" s="13" t="s">
        <v>2394</v>
      </c>
      <c r="AS2119" t="s">
        <v>2397</v>
      </c>
      <c r="AT2119" t="str">
        <f t="shared" si="307"/>
        <v>Bº Vivanco - 00 e/ Larregle y Tierra Del Fuego - Bolivar</v>
      </c>
    </row>
    <row r="2120" spans="1:46" ht="15.75" thickBot="1" x14ac:dyDescent="0.3">
      <c r="A2120" s="47">
        <v>25</v>
      </c>
      <c r="B2120" s="47" t="s">
        <v>398</v>
      </c>
      <c r="C2120" s="47" t="s">
        <v>2378</v>
      </c>
      <c r="D2120" s="47" t="s">
        <v>404</v>
      </c>
      <c r="E2120" s="47" t="s">
        <v>405</v>
      </c>
      <c r="F2120" s="47" t="s">
        <v>12106</v>
      </c>
      <c r="G2120" s="47" t="s">
        <v>12107</v>
      </c>
      <c r="H2120" s="47" t="s">
        <v>12108</v>
      </c>
      <c r="I2120" s="47" t="s">
        <v>10769</v>
      </c>
      <c r="J2120" s="47"/>
      <c r="K2120" s="47" t="s">
        <v>14903</v>
      </c>
      <c r="L2120" s="47">
        <v>0.27086806297302252</v>
      </c>
      <c r="M2120" s="47">
        <v>-36.507218635949002</v>
      </c>
      <c r="N2120" s="47">
        <v>-61.554601956760003</v>
      </c>
      <c r="O2120" s="47" t="s">
        <v>17364</v>
      </c>
      <c r="P2120" s="47">
        <v>1</v>
      </c>
      <c r="Q2120">
        <v>7</v>
      </c>
      <c r="S2120" s="23" t="s">
        <v>2347</v>
      </c>
      <c r="T2120" t="str">
        <f t="shared" si="301"/>
        <v>25</v>
      </c>
      <c r="V2120" t="str">
        <f>+VLOOKUP(B2120,MARCO!E:E,1,FALSE)</f>
        <v>Bolívar</v>
      </c>
      <c r="W2120" t="s">
        <v>134</v>
      </c>
      <c r="X2120" t="s">
        <v>134</v>
      </c>
      <c r="Y2120" t="str">
        <f t="shared" si="302"/>
        <v>R 25 - D 12 - 451 - 3785</v>
      </c>
      <c r="Z2120" t="s">
        <v>20</v>
      </c>
      <c r="AA2120" t="s">
        <v>2349</v>
      </c>
      <c r="AB2120" t="s">
        <v>21</v>
      </c>
      <c r="AD2120" t="str">
        <f t="shared" si="303"/>
        <v>Ceat Nº703</v>
      </c>
      <c r="AE2120" t="s">
        <v>22</v>
      </c>
      <c r="AF2120" t="s">
        <v>23</v>
      </c>
      <c r="AG2120" t="s">
        <v>26</v>
      </c>
      <c r="AH2120" t="s">
        <v>2348</v>
      </c>
      <c r="AI2120" s="13">
        <f t="shared" si="304"/>
        <v>7</v>
      </c>
      <c r="AJ2120" s="13">
        <f t="shared" si="305"/>
        <v>1</v>
      </c>
      <c r="AK2120" s="21">
        <v>1</v>
      </c>
      <c r="AM2120" t="s">
        <v>2154</v>
      </c>
      <c r="AN2120" t="str">
        <f t="shared" si="299"/>
        <v>R15172425</v>
      </c>
      <c r="AO2120" s="20" t="str">
        <f t="shared" si="300"/>
        <v>FINES_R15172425</v>
      </c>
      <c r="AP2120" s="25">
        <f t="shared" si="306"/>
        <v>0.27086806297302252</v>
      </c>
      <c r="AQ2120" s="24" t="str">
        <f>+IFERROR(VLOOKUP(Y2120,#REF!,2,FALSE),"-")</f>
        <v>-</v>
      </c>
      <c r="AR2120" s="13" t="s">
        <v>2394</v>
      </c>
      <c r="AS2120" t="s">
        <v>2397</v>
      </c>
      <c r="AT2120" t="str">
        <f t="shared" si="307"/>
        <v>Diagonal Roteta - e/ Diagonal Rotetta y Macchi - Pirovano Pirovano</v>
      </c>
    </row>
    <row r="2121" spans="1:46" ht="15.75" thickBot="1" x14ac:dyDescent="0.3">
      <c r="A2121" s="47">
        <v>25</v>
      </c>
      <c r="B2121" s="47" t="s">
        <v>398</v>
      </c>
      <c r="C2121" s="47" t="s">
        <v>2378</v>
      </c>
      <c r="D2121" s="47" t="s">
        <v>404</v>
      </c>
      <c r="E2121" s="47" t="s">
        <v>405</v>
      </c>
      <c r="F2121" s="47" t="s">
        <v>12110</v>
      </c>
      <c r="G2121" s="47" t="s">
        <v>2252</v>
      </c>
      <c r="H2121" s="47" t="s">
        <v>12111</v>
      </c>
      <c r="I2121" s="47" t="s">
        <v>10769</v>
      </c>
      <c r="J2121" s="47"/>
      <c r="K2121" s="47" t="s">
        <v>14904</v>
      </c>
      <c r="L2121" s="47">
        <v>0.39301016926765442</v>
      </c>
      <c r="M2121" s="47">
        <v>-36.231719499999997</v>
      </c>
      <c r="N2121" s="47">
        <v>-61.103834300000003</v>
      </c>
      <c r="O2121" s="47" t="s">
        <v>17365</v>
      </c>
      <c r="P2121" s="47">
        <v>1</v>
      </c>
      <c r="Q2121">
        <v>25</v>
      </c>
      <c r="S2121" s="23" t="s">
        <v>2347</v>
      </c>
      <c r="T2121" t="str">
        <f t="shared" si="301"/>
        <v>25</v>
      </c>
      <c r="V2121" t="str">
        <f>+VLOOKUP(B2121,MARCO!E:E,1,FALSE)</f>
        <v>Bolívar</v>
      </c>
      <c r="W2121" t="s">
        <v>134</v>
      </c>
      <c r="X2121" t="s">
        <v>134</v>
      </c>
      <c r="Y2121" t="str">
        <f t="shared" si="302"/>
        <v>R 25 - D 12 - 451 - 2794</v>
      </c>
      <c r="Z2121" t="s">
        <v>20</v>
      </c>
      <c r="AA2121" t="s">
        <v>2349</v>
      </c>
      <c r="AB2121" t="s">
        <v>21</v>
      </c>
      <c r="AD2121" t="str">
        <f t="shared" si="303"/>
        <v>Punto Digital</v>
      </c>
      <c r="AE2121" t="s">
        <v>22</v>
      </c>
      <c r="AF2121" t="s">
        <v>23</v>
      </c>
      <c r="AG2121" t="s">
        <v>26</v>
      </c>
      <c r="AH2121" t="s">
        <v>2348</v>
      </c>
      <c r="AI2121" s="13">
        <f t="shared" si="304"/>
        <v>25</v>
      </c>
      <c r="AJ2121" s="13">
        <f t="shared" si="305"/>
        <v>1</v>
      </c>
      <c r="AK2121" s="21">
        <v>1</v>
      </c>
      <c r="AM2121" t="s">
        <v>2154</v>
      </c>
      <c r="AN2121" t="str">
        <f t="shared" si="299"/>
        <v>R15172425</v>
      </c>
      <c r="AO2121" s="20" t="str">
        <f t="shared" si="300"/>
        <v>FINES_R15172425</v>
      </c>
      <c r="AP2121" s="25">
        <f t="shared" si="306"/>
        <v>0.39301016926765442</v>
      </c>
      <c r="AQ2121" s="24" t="str">
        <f>+IFERROR(VLOOKUP(Y2121,#REF!,2,FALSE),"-")</f>
        <v>-</v>
      </c>
      <c r="AR2121" s="13" t="s">
        <v>2394</v>
      </c>
      <c r="AS2121" t="s">
        <v>2397</v>
      </c>
      <c r="AT2121" t="str">
        <f t="shared" si="307"/>
        <v>Urdampilleta - 420 e/ Rivadavia y Rivadavia - Bolivar</v>
      </c>
    </row>
    <row r="2122" spans="1:46" ht="15.75" thickBot="1" x14ac:dyDescent="0.3">
      <c r="A2122" s="47">
        <v>25</v>
      </c>
      <c r="B2122" s="47" t="s">
        <v>300</v>
      </c>
      <c r="C2122" s="47" t="s">
        <v>2378</v>
      </c>
      <c r="D2122" s="47" t="s">
        <v>308</v>
      </c>
      <c r="E2122" s="47" t="s">
        <v>271</v>
      </c>
      <c r="F2122" s="47" t="s">
        <v>12113</v>
      </c>
      <c r="G2122" s="47" t="s">
        <v>12114</v>
      </c>
      <c r="H2122" s="47" t="s">
        <v>12115</v>
      </c>
      <c r="I2122" s="47" t="s">
        <v>10769</v>
      </c>
      <c r="J2122" s="47"/>
      <c r="K2122" s="47" t="s">
        <v>14905</v>
      </c>
      <c r="L2122" s="47">
        <v>0.32696610689163208</v>
      </c>
      <c r="M2122" s="47">
        <v>-36.794605099999998</v>
      </c>
      <c r="N2122" s="47">
        <v>-59.874654499999998</v>
      </c>
      <c r="O2122" s="47" t="s">
        <v>17366</v>
      </c>
      <c r="P2122" s="47">
        <v>1</v>
      </c>
      <c r="Q2122">
        <v>22</v>
      </c>
      <c r="S2122" s="23" t="s">
        <v>2347</v>
      </c>
      <c r="T2122" t="str">
        <f t="shared" si="301"/>
        <v>25</v>
      </c>
      <c r="V2122" t="str">
        <f>+VLOOKUP(B2122,MARCO!E:E,1,FALSE)</f>
        <v>Azul</v>
      </c>
      <c r="W2122" t="s">
        <v>134</v>
      </c>
      <c r="X2122" t="s">
        <v>134</v>
      </c>
      <c r="Y2122" t="str">
        <f t="shared" si="302"/>
        <v>R 25 - D 7 - 451 - 2866</v>
      </c>
      <c r="Z2122" t="s">
        <v>20</v>
      </c>
      <c r="AA2122" t="s">
        <v>2349</v>
      </c>
      <c r="AB2122" t="s">
        <v>21</v>
      </c>
      <c r="AD2122" t="str">
        <f t="shared" si="303"/>
        <v>Aua</v>
      </c>
      <c r="AE2122" t="s">
        <v>22</v>
      </c>
      <c r="AF2122" t="s">
        <v>23</v>
      </c>
      <c r="AG2122" t="s">
        <v>26</v>
      </c>
      <c r="AH2122" t="s">
        <v>2348</v>
      </c>
      <c r="AI2122" s="13">
        <f t="shared" si="304"/>
        <v>22</v>
      </c>
      <c r="AJ2122" s="13">
        <f t="shared" si="305"/>
        <v>1</v>
      </c>
      <c r="AK2122" s="21">
        <v>1</v>
      </c>
      <c r="AM2122" t="s">
        <v>2154</v>
      </c>
      <c r="AN2122" t="str">
        <f t="shared" si="299"/>
        <v>R15172425</v>
      </c>
      <c r="AO2122" s="20" t="str">
        <f t="shared" si="300"/>
        <v>FINES_R15172425</v>
      </c>
      <c r="AP2122" s="25">
        <f t="shared" si="306"/>
        <v>0.32696610689163208</v>
      </c>
      <c r="AQ2122" s="24" t="str">
        <f>+IFERROR(VLOOKUP(Y2122,#REF!,2,FALSE),"-")</f>
        <v>-</v>
      </c>
      <c r="AR2122" s="13" t="s">
        <v>2394</v>
      </c>
      <c r="AS2122" t="s">
        <v>2397</v>
      </c>
      <c r="AT2122" t="str">
        <f t="shared" si="307"/>
        <v>Arenales - 1619 - Azul</v>
      </c>
    </row>
    <row r="2123" spans="1:46" ht="15.75" thickBot="1" x14ac:dyDescent="0.3">
      <c r="A2123" s="47">
        <v>25</v>
      </c>
      <c r="B2123" s="47" t="s">
        <v>300</v>
      </c>
      <c r="C2123" s="47" t="s">
        <v>2378</v>
      </c>
      <c r="D2123" s="47" t="s">
        <v>308</v>
      </c>
      <c r="E2123" s="47" t="s">
        <v>271</v>
      </c>
      <c r="F2123" s="47" t="s">
        <v>12117</v>
      </c>
      <c r="G2123" s="47" t="s">
        <v>12118</v>
      </c>
      <c r="H2123" s="47" t="s">
        <v>12119</v>
      </c>
      <c r="I2123" s="47" t="s">
        <v>10769</v>
      </c>
      <c r="J2123" s="47"/>
      <c r="K2123" s="47" t="s">
        <v>14906</v>
      </c>
      <c r="L2123" s="47">
        <v>0.2418879717588425</v>
      </c>
      <c r="M2123" s="47">
        <v>-36.782049999999998</v>
      </c>
      <c r="N2123" s="47">
        <v>-59.870527500000001</v>
      </c>
      <c r="O2123" s="47" t="s">
        <v>17367</v>
      </c>
      <c r="P2123" s="47">
        <v>1</v>
      </c>
      <c r="Q2123">
        <v>20</v>
      </c>
      <c r="S2123" s="23" t="s">
        <v>2347</v>
      </c>
      <c r="T2123" t="str">
        <f t="shared" si="301"/>
        <v>25</v>
      </c>
      <c r="V2123" t="str">
        <f>+VLOOKUP(B2123,MARCO!E:E,1,FALSE)</f>
        <v>Azul</v>
      </c>
      <c r="W2123" t="s">
        <v>134</v>
      </c>
      <c r="X2123" t="s">
        <v>134</v>
      </c>
      <c r="Y2123" t="str">
        <f t="shared" si="302"/>
        <v>R 25 - D 7 - 451 - 3664</v>
      </c>
      <c r="Z2123" t="s">
        <v>20</v>
      </c>
      <c r="AA2123" t="s">
        <v>2349</v>
      </c>
      <c r="AB2123" t="s">
        <v>21</v>
      </c>
      <c r="AD2123" t="str">
        <f t="shared" si="303"/>
        <v>Hogar Agrícola Azul</v>
      </c>
      <c r="AE2123" t="s">
        <v>22</v>
      </c>
      <c r="AF2123" t="s">
        <v>23</v>
      </c>
      <c r="AG2123" t="s">
        <v>26</v>
      </c>
      <c r="AH2123" t="s">
        <v>2348</v>
      </c>
      <c r="AI2123" s="13">
        <f t="shared" si="304"/>
        <v>20</v>
      </c>
      <c r="AJ2123" s="13">
        <f t="shared" si="305"/>
        <v>1</v>
      </c>
      <c r="AK2123" s="21">
        <v>1</v>
      </c>
      <c r="AM2123" t="s">
        <v>2154</v>
      </c>
      <c r="AN2123" t="str">
        <f t="shared" si="299"/>
        <v>R15172425</v>
      </c>
      <c r="AO2123" s="20" t="str">
        <f t="shared" si="300"/>
        <v>FINES_R15172425</v>
      </c>
      <c r="AP2123" s="25">
        <f t="shared" si="306"/>
        <v>0.2418879717588425</v>
      </c>
      <c r="AQ2123" s="24" t="str">
        <f>+IFERROR(VLOOKUP(Y2123,#REF!,2,FALSE),"-")</f>
        <v>-</v>
      </c>
      <c r="AR2123" s="13" t="s">
        <v>2394</v>
      </c>
      <c r="AS2123" t="s">
        <v>2398</v>
      </c>
      <c r="AT2123" t="str">
        <f t="shared" si="307"/>
        <v>Guido Spano - 375 - Azul</v>
      </c>
    </row>
    <row r="2124" spans="1:46" ht="15.75" thickBot="1" x14ac:dyDescent="0.3">
      <c r="A2124" s="47">
        <v>25</v>
      </c>
      <c r="B2124" s="47" t="s">
        <v>300</v>
      </c>
      <c r="C2124" s="47" t="s">
        <v>2378</v>
      </c>
      <c r="D2124" s="47" t="s">
        <v>308</v>
      </c>
      <c r="E2124" s="47" t="s">
        <v>271</v>
      </c>
      <c r="F2124" s="47" t="s">
        <v>12121</v>
      </c>
      <c r="G2124" s="47" t="s">
        <v>12122</v>
      </c>
      <c r="H2124" s="47" t="s">
        <v>12123</v>
      </c>
      <c r="I2124" s="47" t="s">
        <v>10769</v>
      </c>
      <c r="J2124" s="47"/>
      <c r="K2124" s="47" t="s">
        <v>14907</v>
      </c>
      <c r="L2124" s="47">
        <v>0.51865178346633911</v>
      </c>
      <c r="M2124" s="47">
        <v>-36.766466348275998</v>
      </c>
      <c r="N2124" s="47">
        <v>-59.846763992835001</v>
      </c>
      <c r="O2124" s="47" t="s">
        <v>17368</v>
      </c>
      <c r="P2124" s="47">
        <v>1</v>
      </c>
      <c r="Q2124">
        <v>22</v>
      </c>
      <c r="S2124" s="23" t="s">
        <v>2347</v>
      </c>
      <c r="T2124" t="str">
        <f t="shared" si="301"/>
        <v>25</v>
      </c>
      <c r="V2124" t="str">
        <f>+VLOOKUP(B2124,MARCO!E:E,1,FALSE)</f>
        <v>Azul</v>
      </c>
      <c r="W2124" t="s">
        <v>134</v>
      </c>
      <c r="X2124" t="s">
        <v>134</v>
      </c>
      <c r="Y2124" t="str">
        <f t="shared" si="302"/>
        <v>R 25 - D 7 - 451 - 4293</v>
      </c>
      <c r="Z2124" t="s">
        <v>20</v>
      </c>
      <c r="AA2124" t="s">
        <v>2349</v>
      </c>
      <c r="AB2124" t="s">
        <v>21</v>
      </c>
      <c r="AD2124" t="str">
        <f t="shared" si="303"/>
        <v>Puertas Abiertas</v>
      </c>
      <c r="AE2124" t="s">
        <v>22</v>
      </c>
      <c r="AF2124" t="s">
        <v>23</v>
      </c>
      <c r="AG2124" t="s">
        <v>26</v>
      </c>
      <c r="AH2124" t="s">
        <v>2348</v>
      </c>
      <c r="AI2124" s="13">
        <f t="shared" si="304"/>
        <v>22</v>
      </c>
      <c r="AJ2124" s="13">
        <f t="shared" si="305"/>
        <v>1</v>
      </c>
      <c r="AK2124" s="21">
        <v>1</v>
      </c>
      <c r="AM2124" t="s">
        <v>2154</v>
      </c>
      <c r="AN2124" t="str">
        <f t="shared" si="299"/>
        <v>R15172425</v>
      </c>
      <c r="AO2124" s="20" t="str">
        <f t="shared" si="300"/>
        <v>FINES_R15172425</v>
      </c>
      <c r="AP2124" s="25">
        <f t="shared" si="306"/>
        <v>0.51865178346633911</v>
      </c>
      <c r="AQ2124" s="24" t="str">
        <f>+IFERROR(VLOOKUP(Y2124,#REF!,2,FALSE),"-")</f>
        <v>-</v>
      </c>
      <c r="AR2124" s="13" t="s">
        <v>2394</v>
      </c>
      <c r="AS2124" t="s">
        <v>2397</v>
      </c>
      <c r="AT2124" t="str">
        <f t="shared" si="307"/>
        <v>Calle 8 - 529 e/ Moreno y De Paula - Azul</v>
      </c>
    </row>
    <row r="2125" spans="1:46" ht="15.75" thickBot="1" x14ac:dyDescent="0.3">
      <c r="A2125" s="47">
        <v>25</v>
      </c>
      <c r="B2125" s="47" t="s">
        <v>300</v>
      </c>
      <c r="C2125" s="47" t="s">
        <v>2378</v>
      </c>
      <c r="D2125" s="47" t="s">
        <v>308</v>
      </c>
      <c r="E2125" s="47" t="s">
        <v>271</v>
      </c>
      <c r="F2125" s="47" t="s">
        <v>12125</v>
      </c>
      <c r="G2125" s="47" t="s">
        <v>12126</v>
      </c>
      <c r="H2125" s="47" t="s">
        <v>12127</v>
      </c>
      <c r="I2125" s="47" t="s">
        <v>10769</v>
      </c>
      <c r="J2125" s="47"/>
      <c r="K2125" s="47" t="s">
        <v>14908</v>
      </c>
      <c r="L2125" s="47">
        <v>0.40386679768562322</v>
      </c>
      <c r="M2125" s="47">
        <v>-36.788012984576</v>
      </c>
      <c r="N2125" s="47">
        <v>-59.856976959788</v>
      </c>
      <c r="O2125" s="47" t="s">
        <v>17369</v>
      </c>
      <c r="P2125" s="47">
        <v>1</v>
      </c>
      <c r="Q2125">
        <v>18</v>
      </c>
      <c r="S2125" s="23" t="s">
        <v>2347</v>
      </c>
      <c r="T2125" t="str">
        <f t="shared" si="301"/>
        <v>25</v>
      </c>
      <c r="V2125" t="str">
        <f>+VLOOKUP(B2125,MARCO!E:E,1,FALSE)</f>
        <v>Azul</v>
      </c>
      <c r="W2125" t="s">
        <v>134</v>
      </c>
      <c r="X2125" t="s">
        <v>134</v>
      </c>
      <c r="Y2125" t="str">
        <f t="shared" si="302"/>
        <v>R 25 - D 7 - 451 - 4294</v>
      </c>
      <c r="Z2125" t="s">
        <v>20</v>
      </c>
      <c r="AA2125" t="s">
        <v>2349</v>
      </c>
      <c r="AB2125" t="s">
        <v>21</v>
      </c>
      <c r="AD2125" t="str">
        <f t="shared" si="303"/>
        <v>Don Cipriano</v>
      </c>
      <c r="AE2125" t="s">
        <v>22</v>
      </c>
      <c r="AF2125" t="s">
        <v>23</v>
      </c>
      <c r="AG2125" t="s">
        <v>26</v>
      </c>
      <c r="AH2125" t="s">
        <v>2348</v>
      </c>
      <c r="AI2125" s="13">
        <f t="shared" si="304"/>
        <v>18</v>
      </c>
      <c r="AJ2125" s="13">
        <f t="shared" si="305"/>
        <v>1</v>
      </c>
      <c r="AK2125" s="21">
        <v>1</v>
      </c>
      <c r="AM2125" t="s">
        <v>2154</v>
      </c>
      <c r="AN2125" t="str">
        <f t="shared" si="299"/>
        <v>R15172425</v>
      </c>
      <c r="AO2125" s="20" t="str">
        <f t="shared" si="300"/>
        <v>FINES_R15172425</v>
      </c>
      <c r="AP2125" s="25">
        <f t="shared" si="306"/>
        <v>0.40386679768562322</v>
      </c>
      <c r="AQ2125" s="24" t="str">
        <f>+IFERROR(VLOOKUP(Y2125,#REF!,2,FALSE),"-")</f>
        <v>-</v>
      </c>
      <c r="AR2125" s="13" t="s">
        <v>2394</v>
      </c>
      <c r="AS2125" t="s">
        <v>2398</v>
      </c>
      <c r="AT2125" t="str">
        <f t="shared" si="307"/>
        <v>Av. J. Domingo Peron - 1002 - Azul</v>
      </c>
    </row>
    <row r="2126" spans="1:46" ht="15.75" thickBot="1" x14ac:dyDescent="0.3">
      <c r="A2126" s="47">
        <v>25</v>
      </c>
      <c r="B2126" s="47" t="s">
        <v>1380</v>
      </c>
      <c r="C2126" s="47" t="s">
        <v>2378</v>
      </c>
      <c r="D2126" s="47" t="s">
        <v>1391</v>
      </c>
      <c r="E2126" s="47" t="s">
        <v>1392</v>
      </c>
      <c r="F2126" s="47" t="s">
        <v>12129</v>
      </c>
      <c r="G2126" s="47" t="s">
        <v>12130</v>
      </c>
      <c r="H2126" s="47" t="s">
        <v>12131</v>
      </c>
      <c r="I2126" s="47" t="s">
        <v>10769</v>
      </c>
      <c r="J2126" s="47"/>
      <c r="K2126" s="47" t="s">
        <v>14909</v>
      </c>
      <c r="L2126" s="47">
        <v>0.48150181770324713</v>
      </c>
      <c r="M2126" s="47">
        <v>-36.870084499999997</v>
      </c>
      <c r="N2126" s="47">
        <v>-60.3227495</v>
      </c>
      <c r="O2126" s="47" t="s">
        <v>17370</v>
      </c>
      <c r="P2126" s="47">
        <v>1</v>
      </c>
      <c r="Q2126">
        <v>29</v>
      </c>
      <c r="S2126" s="23" t="s">
        <v>2347</v>
      </c>
      <c r="T2126" t="str">
        <f t="shared" si="301"/>
        <v>25</v>
      </c>
      <c r="V2126" t="str">
        <f>+VLOOKUP(B2126,MARCO!E:E,1,FALSE)</f>
        <v>Olavarría</v>
      </c>
      <c r="W2126" t="s">
        <v>134</v>
      </c>
      <c r="X2126" t="s">
        <v>134</v>
      </c>
      <c r="Y2126" t="str">
        <f t="shared" si="302"/>
        <v>R 25 - D 77 - 451 - 3330</v>
      </c>
      <c r="Z2126" t="s">
        <v>20</v>
      </c>
      <c r="AA2126" t="s">
        <v>2349</v>
      </c>
      <c r="AB2126" t="s">
        <v>21</v>
      </c>
      <c r="AD2126" t="str">
        <f t="shared" si="303"/>
        <v>Servicio Territorial N°1</v>
      </c>
      <c r="AE2126" t="s">
        <v>22</v>
      </c>
      <c r="AF2126" t="s">
        <v>23</v>
      </c>
      <c r="AG2126" t="s">
        <v>26</v>
      </c>
      <c r="AH2126" t="s">
        <v>2348</v>
      </c>
      <c r="AI2126" s="13">
        <f t="shared" si="304"/>
        <v>29</v>
      </c>
      <c r="AJ2126" s="13">
        <f t="shared" si="305"/>
        <v>1</v>
      </c>
      <c r="AK2126" s="21">
        <v>1</v>
      </c>
      <c r="AM2126" t="s">
        <v>2154</v>
      </c>
      <c r="AN2126" t="str">
        <f t="shared" si="299"/>
        <v>R15172425</v>
      </c>
      <c r="AO2126" s="20" t="str">
        <f t="shared" si="300"/>
        <v>FINES_R15172425</v>
      </c>
      <c r="AP2126" s="25">
        <f t="shared" si="306"/>
        <v>0.48150181770324713</v>
      </c>
      <c r="AQ2126" s="24" t="str">
        <f>+IFERROR(VLOOKUP(Y2126,#REF!,2,FALSE),"-")</f>
        <v>-</v>
      </c>
      <c r="AR2126" s="13" t="s">
        <v>2394</v>
      </c>
      <c r="AS2126" t="s">
        <v>2397</v>
      </c>
      <c r="AT2126" t="str">
        <f t="shared" si="307"/>
        <v>Alberdi - Y Fassina - Olavarría</v>
      </c>
    </row>
    <row r="2127" spans="1:46" ht="15.75" thickBot="1" x14ac:dyDescent="0.3">
      <c r="A2127" s="47">
        <v>25</v>
      </c>
      <c r="B2127" s="47" t="s">
        <v>1380</v>
      </c>
      <c r="C2127" s="47" t="s">
        <v>2378</v>
      </c>
      <c r="D2127" s="47" t="s">
        <v>1391</v>
      </c>
      <c r="E2127" s="47" t="s">
        <v>1392</v>
      </c>
      <c r="F2127" s="47" t="s">
        <v>12133</v>
      </c>
      <c r="G2127" s="47" t="s">
        <v>12134</v>
      </c>
      <c r="H2127" s="47" t="s">
        <v>12135</v>
      </c>
      <c r="I2127" s="47" t="s">
        <v>10769</v>
      </c>
      <c r="J2127" s="47"/>
      <c r="K2127" s="47" t="s">
        <v>14910</v>
      </c>
      <c r="L2127" s="47">
        <v>0.65029418468475342</v>
      </c>
      <c r="M2127" s="47">
        <v>-36.913274700000002</v>
      </c>
      <c r="N2127" s="47">
        <v>-60.293843799999998</v>
      </c>
      <c r="O2127" s="47" t="s">
        <v>17371</v>
      </c>
      <c r="P2127" s="47">
        <v>1</v>
      </c>
      <c r="Q2127">
        <v>21</v>
      </c>
      <c r="S2127" s="23" t="s">
        <v>2347</v>
      </c>
      <c r="T2127" t="str">
        <f t="shared" si="301"/>
        <v>25</v>
      </c>
      <c r="V2127" t="str">
        <f>+VLOOKUP(B2127,MARCO!E:E,1,FALSE)</f>
        <v>Olavarría</v>
      </c>
      <c r="W2127" t="s">
        <v>134</v>
      </c>
      <c r="X2127" t="s">
        <v>134</v>
      </c>
      <c r="Y2127" t="str">
        <f t="shared" si="302"/>
        <v>R 25 - D 77 - 451 - 3359</v>
      </c>
      <c r="Z2127" t="s">
        <v>20</v>
      </c>
      <c r="AA2127" t="s">
        <v>2349</v>
      </c>
      <c r="AB2127" t="s">
        <v>21</v>
      </c>
      <c r="AD2127" t="str">
        <f t="shared" si="303"/>
        <v>Nido Villa Magdalena</v>
      </c>
      <c r="AE2127" t="s">
        <v>22</v>
      </c>
      <c r="AF2127" t="s">
        <v>23</v>
      </c>
      <c r="AG2127" t="s">
        <v>26</v>
      </c>
      <c r="AH2127" t="s">
        <v>2348</v>
      </c>
      <c r="AI2127" s="13">
        <f t="shared" si="304"/>
        <v>21</v>
      </c>
      <c r="AJ2127" s="13">
        <f t="shared" si="305"/>
        <v>1</v>
      </c>
      <c r="AK2127" s="21">
        <v>1</v>
      </c>
      <c r="AM2127" t="s">
        <v>2154</v>
      </c>
      <c r="AN2127" t="str">
        <f t="shared" si="299"/>
        <v>R15172425</v>
      </c>
      <c r="AO2127" s="20" t="str">
        <f t="shared" si="300"/>
        <v>FINES_R15172425</v>
      </c>
      <c r="AP2127" s="25">
        <f t="shared" si="306"/>
        <v>0.65029418468475342</v>
      </c>
      <c r="AQ2127" s="24" t="str">
        <f>+IFERROR(VLOOKUP(Y2127,#REF!,2,FALSE),"-")</f>
        <v>-</v>
      </c>
      <c r="AR2127" s="13" t="s">
        <v>2394</v>
      </c>
      <c r="AS2127" t="s">
        <v>2398</v>
      </c>
      <c r="AT2127" t="str">
        <f t="shared" si="307"/>
        <v>Necochea - 6030 - Olavarría</v>
      </c>
    </row>
    <row r="2128" spans="1:46" ht="15.75" thickBot="1" x14ac:dyDescent="0.3">
      <c r="A2128" s="47">
        <v>25</v>
      </c>
      <c r="B2128" s="47" t="s">
        <v>1380</v>
      </c>
      <c r="C2128" s="47" t="s">
        <v>2378</v>
      </c>
      <c r="D2128" s="47" t="s">
        <v>1391</v>
      </c>
      <c r="E2128" s="47" t="s">
        <v>1392</v>
      </c>
      <c r="F2128" s="47" t="s">
        <v>12137</v>
      </c>
      <c r="G2128" s="47" t="s">
        <v>12138</v>
      </c>
      <c r="H2128" s="47" t="s">
        <v>12139</v>
      </c>
      <c r="I2128" s="47" t="s">
        <v>10769</v>
      </c>
      <c r="J2128" s="47"/>
      <c r="K2128" s="47" t="s">
        <v>14911</v>
      </c>
      <c r="L2128" s="47">
        <v>0.5380401611328125</v>
      </c>
      <c r="M2128" s="47">
        <v>-36.896626990000001</v>
      </c>
      <c r="N2128" s="47">
        <v>-60.295574039999998</v>
      </c>
      <c r="O2128" s="47" t="s">
        <v>17372</v>
      </c>
      <c r="P2128" s="47">
        <v>1</v>
      </c>
      <c r="Q2128">
        <v>9</v>
      </c>
      <c r="S2128" s="23" t="s">
        <v>2347</v>
      </c>
      <c r="T2128" t="str">
        <f t="shared" si="301"/>
        <v>25</v>
      </c>
      <c r="V2128" t="str">
        <f>+VLOOKUP(B2128,MARCO!E:E,1,FALSE)</f>
        <v>Olavarría</v>
      </c>
      <c r="W2128" t="s">
        <v>134</v>
      </c>
      <c r="X2128" t="s">
        <v>134</v>
      </c>
      <c r="Y2128" t="str">
        <f t="shared" si="302"/>
        <v>R 25 - D 77 - 451 - 2950</v>
      </c>
      <c r="Z2128" t="s">
        <v>20</v>
      </c>
      <c r="AA2128" t="s">
        <v>2349</v>
      </c>
      <c r="AB2128" t="s">
        <v>21</v>
      </c>
      <c r="AD2128" t="str">
        <f t="shared" si="303"/>
        <v>Bioparque La Maxima</v>
      </c>
      <c r="AE2128" t="s">
        <v>22</v>
      </c>
      <c r="AF2128" t="s">
        <v>23</v>
      </c>
      <c r="AG2128" t="s">
        <v>26</v>
      </c>
      <c r="AH2128" t="s">
        <v>2348</v>
      </c>
      <c r="AI2128" s="13">
        <f t="shared" si="304"/>
        <v>9</v>
      </c>
      <c r="AJ2128" s="13">
        <f t="shared" si="305"/>
        <v>1</v>
      </c>
      <c r="AK2128" s="21">
        <v>1</v>
      </c>
      <c r="AM2128" t="s">
        <v>2154</v>
      </c>
      <c r="AN2128" t="str">
        <f t="shared" si="299"/>
        <v>R15172425</v>
      </c>
      <c r="AO2128" s="20" t="str">
        <f t="shared" si="300"/>
        <v>FINES_R15172425</v>
      </c>
      <c r="AP2128" s="25">
        <f t="shared" si="306"/>
        <v>0.5380401611328125</v>
      </c>
      <c r="AQ2128" s="24" t="str">
        <f>+IFERROR(VLOOKUP(Y2128,#REF!,2,FALSE),"-")</f>
        <v>-</v>
      </c>
      <c r="AR2128" s="13" t="s">
        <v>2394</v>
      </c>
      <c r="AS2128" t="s">
        <v>2398</v>
      </c>
      <c r="AT2128" t="str">
        <f t="shared" si="307"/>
        <v>Avenida Pellegrini - 4200 e/ Rufino Fal y Merlo - Olavarría</v>
      </c>
    </row>
    <row r="2129" spans="1:46" ht="15.75" thickBot="1" x14ac:dyDescent="0.3">
      <c r="A2129" s="47">
        <v>25</v>
      </c>
      <c r="B2129" s="47" t="s">
        <v>1380</v>
      </c>
      <c r="C2129" s="47" t="s">
        <v>2378</v>
      </c>
      <c r="D2129" s="47" t="s">
        <v>1391</v>
      </c>
      <c r="E2129" s="47" t="s">
        <v>1392</v>
      </c>
      <c r="F2129" s="47" t="s">
        <v>12141</v>
      </c>
      <c r="G2129" s="47" t="s">
        <v>12142</v>
      </c>
      <c r="H2129" s="47" t="s">
        <v>12143</v>
      </c>
      <c r="I2129" s="47" t="s">
        <v>10769</v>
      </c>
      <c r="J2129" s="47"/>
      <c r="K2129" s="47" t="s">
        <v>14912</v>
      </c>
      <c r="L2129" s="47">
        <v>0.37075889110565191</v>
      </c>
      <c r="M2129" s="47">
        <v>-36.855466810000003</v>
      </c>
      <c r="N2129" s="47">
        <v>-60.166458980000002</v>
      </c>
      <c r="O2129" s="47" t="s">
        <v>17373</v>
      </c>
      <c r="P2129" s="47">
        <v>1</v>
      </c>
      <c r="Q2129">
        <v>11</v>
      </c>
      <c r="S2129" s="23" t="s">
        <v>2347</v>
      </c>
      <c r="T2129" t="str">
        <f t="shared" si="301"/>
        <v>25</v>
      </c>
      <c r="V2129" t="str">
        <f>+VLOOKUP(B2129,MARCO!E:E,1,FALSE)</f>
        <v>Olavarría</v>
      </c>
      <c r="W2129" t="s">
        <v>134</v>
      </c>
      <c r="X2129" t="s">
        <v>134</v>
      </c>
      <c r="Y2129" t="str">
        <f t="shared" si="302"/>
        <v>R 25 - D 77 - 451 - 3609</v>
      </c>
      <c r="Z2129" t="s">
        <v>20</v>
      </c>
      <c r="AA2129" t="s">
        <v>2349</v>
      </c>
      <c r="AB2129" t="s">
        <v>21</v>
      </c>
      <c r="AD2129" t="str">
        <f t="shared" si="303"/>
        <v>Soc De Fom Dámaso Arce</v>
      </c>
      <c r="AE2129" t="s">
        <v>22</v>
      </c>
      <c r="AF2129" t="s">
        <v>23</v>
      </c>
      <c r="AG2129" t="s">
        <v>26</v>
      </c>
      <c r="AH2129" t="s">
        <v>2348</v>
      </c>
      <c r="AI2129" s="13">
        <f t="shared" si="304"/>
        <v>11</v>
      </c>
      <c r="AJ2129" s="13">
        <f t="shared" si="305"/>
        <v>1</v>
      </c>
      <c r="AK2129" s="21">
        <v>1</v>
      </c>
      <c r="AM2129" t="s">
        <v>2154</v>
      </c>
      <c r="AN2129" t="str">
        <f t="shared" si="299"/>
        <v>R15172425</v>
      </c>
      <c r="AO2129" s="20" t="str">
        <f t="shared" si="300"/>
        <v>FINES_R15172425</v>
      </c>
      <c r="AP2129" s="25">
        <f t="shared" si="306"/>
        <v>0.37075889110565191</v>
      </c>
      <c r="AQ2129" s="24" t="str">
        <f>+IFERROR(VLOOKUP(Y2129,#REF!,2,FALSE),"-")</f>
        <v>-</v>
      </c>
      <c r="AR2129" s="13" t="s">
        <v>2394</v>
      </c>
      <c r="AS2129" t="s">
        <v>2397</v>
      </c>
      <c r="AT2129" t="str">
        <f t="shared" si="307"/>
        <v>Calle 25 - 1129 - Olavarría</v>
      </c>
    </row>
    <row r="2130" spans="1:46" ht="15.75" thickBot="1" x14ac:dyDescent="0.3">
      <c r="A2130" s="47">
        <v>25</v>
      </c>
      <c r="B2130" s="47" t="s">
        <v>1380</v>
      </c>
      <c r="C2130" s="47" t="s">
        <v>2378</v>
      </c>
      <c r="D2130" s="47" t="s">
        <v>1391</v>
      </c>
      <c r="E2130" s="47" t="s">
        <v>1392</v>
      </c>
      <c r="F2130" s="47" t="s">
        <v>12145</v>
      </c>
      <c r="G2130" s="47" t="s">
        <v>12146</v>
      </c>
      <c r="H2130" s="47" t="s">
        <v>12147</v>
      </c>
      <c r="I2130" s="47" t="s">
        <v>10769</v>
      </c>
      <c r="J2130" s="47"/>
      <c r="K2130" s="47" t="s">
        <v>14913</v>
      </c>
      <c r="L2130" s="47">
        <v>5.0003528594970703E-2</v>
      </c>
      <c r="M2130" s="47">
        <v>-36.8925427</v>
      </c>
      <c r="N2130" s="47">
        <v>-60.327215000000002</v>
      </c>
      <c r="O2130" s="47" t="s">
        <v>17374</v>
      </c>
      <c r="P2130" s="47">
        <v>1</v>
      </c>
      <c r="Q2130">
        <v>24</v>
      </c>
      <c r="S2130" s="23" t="s">
        <v>2347</v>
      </c>
      <c r="T2130" t="str">
        <f t="shared" si="301"/>
        <v>25</v>
      </c>
      <c r="V2130" t="str">
        <f>+VLOOKUP(B2130,MARCO!E:E,1,FALSE)</f>
        <v>Olavarría</v>
      </c>
      <c r="W2130" t="s">
        <v>134</v>
      </c>
      <c r="X2130" t="s">
        <v>134</v>
      </c>
      <c r="Y2130" t="str">
        <f t="shared" si="302"/>
        <v>R 25 - D 77 - 451 - 3361</v>
      </c>
      <c r="Z2130" t="s">
        <v>20</v>
      </c>
      <c r="AA2130" t="s">
        <v>2349</v>
      </c>
      <c r="AB2130" t="s">
        <v>21</v>
      </c>
      <c r="AD2130" t="str">
        <f t="shared" si="303"/>
        <v>Serv Territorial N°2</v>
      </c>
      <c r="AE2130" t="s">
        <v>22</v>
      </c>
      <c r="AF2130" t="s">
        <v>23</v>
      </c>
      <c r="AG2130" t="s">
        <v>26</v>
      </c>
      <c r="AH2130" t="s">
        <v>2348</v>
      </c>
      <c r="AI2130" s="13">
        <f t="shared" si="304"/>
        <v>24</v>
      </c>
      <c r="AJ2130" s="13">
        <f t="shared" si="305"/>
        <v>1</v>
      </c>
      <c r="AK2130" s="21">
        <v>1</v>
      </c>
      <c r="AM2130" t="s">
        <v>2154</v>
      </c>
      <c r="AN2130" t="str">
        <f t="shared" si="299"/>
        <v>R15172425</v>
      </c>
      <c r="AO2130" s="20" t="str">
        <f t="shared" si="300"/>
        <v>FINES_R15172425</v>
      </c>
      <c r="AP2130" s="25">
        <f t="shared" si="306"/>
        <v>5.0003528594970703E-2</v>
      </c>
      <c r="AQ2130" s="24" t="str">
        <f>+IFERROR(VLOOKUP(Y2130,#REF!,2,FALSE),"-")</f>
        <v>-</v>
      </c>
      <c r="AR2130" s="13" t="s">
        <v>2394</v>
      </c>
      <c r="AS2130" t="s">
        <v>2398</v>
      </c>
      <c r="AT2130" t="str">
        <f t="shared" si="307"/>
        <v>Alberdi - Y CNEL SUAREZ - Olavarría</v>
      </c>
    </row>
    <row r="2131" spans="1:46" ht="15.75" thickBot="1" x14ac:dyDescent="0.3">
      <c r="A2131" s="47">
        <v>25</v>
      </c>
      <c r="B2131" s="47" t="s">
        <v>1380</v>
      </c>
      <c r="C2131" s="47" t="s">
        <v>2378</v>
      </c>
      <c r="D2131" s="47" t="s">
        <v>1391</v>
      </c>
      <c r="E2131" s="47" t="s">
        <v>1392</v>
      </c>
      <c r="F2131" s="47" t="s">
        <v>12149</v>
      </c>
      <c r="G2131" s="47" t="s">
        <v>4584</v>
      </c>
      <c r="H2131" s="47" t="s">
        <v>12150</v>
      </c>
      <c r="I2131" s="47" t="s">
        <v>10769</v>
      </c>
      <c r="J2131" s="47"/>
      <c r="K2131" s="47" t="s">
        <v>14914</v>
      </c>
      <c r="L2131" s="47">
        <v>0.35437721014022833</v>
      </c>
      <c r="M2131" s="47">
        <v>-36.846476388940303</v>
      </c>
      <c r="N2131" s="47">
        <v>-60.231758766960098</v>
      </c>
      <c r="O2131" s="47" t="s">
        <v>17375</v>
      </c>
      <c r="P2131" s="47">
        <v>1</v>
      </c>
      <c r="Q2131">
        <v>39</v>
      </c>
      <c r="S2131" s="23" t="s">
        <v>2347</v>
      </c>
      <c r="T2131" t="str">
        <f t="shared" si="301"/>
        <v>25</v>
      </c>
      <c r="V2131" t="str">
        <f>+VLOOKUP(B2131,MARCO!E:E,1,FALSE)</f>
        <v>Olavarría</v>
      </c>
      <c r="W2131" t="s">
        <v>134</v>
      </c>
      <c r="X2131" t="s">
        <v>134</v>
      </c>
      <c r="Y2131" t="str">
        <f t="shared" si="302"/>
        <v>R 25 - D 77 - 451 - 2718</v>
      </c>
      <c r="Z2131" t="s">
        <v>20</v>
      </c>
      <c r="AA2131" t="s">
        <v>2349</v>
      </c>
      <c r="AB2131" t="s">
        <v>21</v>
      </c>
      <c r="AD2131" t="str">
        <f t="shared" si="303"/>
        <v>Escuela Primaria N°2</v>
      </c>
      <c r="AE2131" t="s">
        <v>22</v>
      </c>
      <c r="AF2131" t="s">
        <v>23</v>
      </c>
      <c r="AG2131" t="s">
        <v>26</v>
      </c>
      <c r="AH2131" t="s">
        <v>2348</v>
      </c>
      <c r="AI2131" s="13">
        <f t="shared" si="304"/>
        <v>39</v>
      </c>
      <c r="AJ2131" s="13">
        <f t="shared" si="305"/>
        <v>1</v>
      </c>
      <c r="AK2131" s="21">
        <v>1</v>
      </c>
      <c r="AM2131" t="s">
        <v>2154</v>
      </c>
      <c r="AN2131" t="str">
        <f t="shared" si="299"/>
        <v>R15172425</v>
      </c>
      <c r="AO2131" s="20" t="str">
        <f t="shared" si="300"/>
        <v>FINES_R15172425</v>
      </c>
      <c r="AP2131" s="25">
        <f t="shared" si="306"/>
        <v>0.35437721014022833</v>
      </c>
      <c r="AQ2131" s="24" t="str">
        <f>+IFERROR(VLOOKUP(Y2131,#REF!,2,FALSE),"-")</f>
        <v>-</v>
      </c>
      <c r="AR2131" s="13" t="s">
        <v>2394</v>
      </c>
      <c r="AS2131" t="s">
        <v>2397</v>
      </c>
      <c r="AT2131" t="str">
        <f t="shared" si="307"/>
        <v>Avenida Legorburu - 1623 - Sierra Chica</v>
      </c>
    </row>
    <row r="2132" spans="1:46" ht="15.75" thickBot="1" x14ac:dyDescent="0.3">
      <c r="A2132" s="47">
        <v>25</v>
      </c>
      <c r="B2132" s="47" t="s">
        <v>1380</v>
      </c>
      <c r="C2132" s="47" t="s">
        <v>2378</v>
      </c>
      <c r="D2132" s="47" t="s">
        <v>1391</v>
      </c>
      <c r="E2132" s="47" t="s">
        <v>1392</v>
      </c>
      <c r="F2132" s="47" t="s">
        <v>12152</v>
      </c>
      <c r="G2132" s="47" t="s">
        <v>12153</v>
      </c>
      <c r="H2132" s="47" t="s">
        <v>12154</v>
      </c>
      <c r="I2132" s="47" t="s">
        <v>10769</v>
      </c>
      <c r="J2132" s="47"/>
      <c r="K2132" s="47" t="s">
        <v>14915</v>
      </c>
      <c r="L2132" s="47">
        <v>0.37075889110565191</v>
      </c>
      <c r="M2132" s="47">
        <v>-36.862846680529699</v>
      </c>
      <c r="N2132" s="47">
        <v>-60.162661582266097</v>
      </c>
      <c r="O2132" s="47" t="s">
        <v>17376</v>
      </c>
      <c r="P2132" s="47">
        <v>1</v>
      </c>
      <c r="Q2132">
        <v>40</v>
      </c>
      <c r="S2132" s="23" t="s">
        <v>2347</v>
      </c>
      <c r="T2132" t="str">
        <f t="shared" si="301"/>
        <v>25</v>
      </c>
      <c r="V2132" t="str">
        <f>+VLOOKUP(B2132,MARCO!E:E,1,FALSE)</f>
        <v>Olavarría</v>
      </c>
      <c r="W2132" t="s">
        <v>134</v>
      </c>
      <c r="X2132" t="s">
        <v>134</v>
      </c>
      <c r="Y2132" t="str">
        <f t="shared" si="302"/>
        <v>R 25 - D 77 - 451 - 2717</v>
      </c>
      <c r="Z2132" t="s">
        <v>20</v>
      </c>
      <c r="AA2132" t="s">
        <v>2349</v>
      </c>
      <c r="AB2132" t="s">
        <v>21</v>
      </c>
      <c r="AD2132" t="str">
        <f t="shared" si="303"/>
        <v>Escuela Secundaria N°4</v>
      </c>
      <c r="AE2132" t="s">
        <v>22</v>
      </c>
      <c r="AF2132" t="s">
        <v>23</v>
      </c>
      <c r="AG2132" t="s">
        <v>26</v>
      </c>
      <c r="AH2132" t="s">
        <v>2348</v>
      </c>
      <c r="AI2132" s="13">
        <f t="shared" si="304"/>
        <v>40</v>
      </c>
      <c r="AJ2132" s="13">
        <f t="shared" si="305"/>
        <v>1</v>
      </c>
      <c r="AK2132" s="21">
        <v>1</v>
      </c>
      <c r="AM2132" t="s">
        <v>2154</v>
      </c>
      <c r="AN2132" t="str">
        <f t="shared" si="299"/>
        <v>R15172425</v>
      </c>
      <c r="AO2132" s="20" t="str">
        <f t="shared" si="300"/>
        <v>FINES_R15172425</v>
      </c>
      <c r="AP2132" s="25">
        <f t="shared" si="306"/>
        <v>0.37075889110565191</v>
      </c>
      <c r="AQ2132" s="24" t="str">
        <f>+IFERROR(VLOOKUP(Y2132,#REF!,2,FALSE),"-")</f>
        <v>-</v>
      </c>
      <c r="AR2132" s="13" t="s">
        <v>2394</v>
      </c>
      <c r="AS2132" t="s">
        <v>2397</v>
      </c>
      <c r="AT2132" t="str">
        <f t="shared" si="307"/>
        <v>Avenida Coella - e/ 11 y 6 - Hinojo</v>
      </c>
    </row>
    <row r="2133" spans="1:46" ht="15.75" thickBot="1" x14ac:dyDescent="0.3">
      <c r="A2133" s="47">
        <v>25</v>
      </c>
      <c r="B2133" s="47" t="s">
        <v>1380</v>
      </c>
      <c r="C2133" s="47" t="s">
        <v>2378</v>
      </c>
      <c r="D2133" s="47" t="s">
        <v>1391</v>
      </c>
      <c r="E2133" s="47" t="s">
        <v>1392</v>
      </c>
      <c r="F2133" s="47" t="s">
        <v>12156</v>
      </c>
      <c r="G2133" s="47" t="s">
        <v>12157</v>
      </c>
      <c r="H2133" s="47" t="s">
        <v>12158</v>
      </c>
      <c r="I2133" s="47" t="s">
        <v>10769</v>
      </c>
      <c r="J2133" s="47"/>
      <c r="K2133" s="47" t="s">
        <v>14916</v>
      </c>
      <c r="L2133" s="47">
        <v>0.24516454339027399</v>
      </c>
      <c r="M2133" s="47">
        <v>-34.753769298435003</v>
      </c>
      <c r="N2133" s="47">
        <v>-58.212938568654003</v>
      </c>
      <c r="O2133" s="47" t="s">
        <v>17377</v>
      </c>
      <c r="P2133" s="47">
        <v>1</v>
      </c>
      <c r="Q2133">
        <v>21</v>
      </c>
      <c r="S2133" s="23" t="s">
        <v>2347</v>
      </c>
      <c r="T2133" t="str">
        <f t="shared" si="301"/>
        <v>25</v>
      </c>
      <c r="V2133" t="str">
        <f>+VLOOKUP(B2133,MARCO!E:E,1,FALSE)</f>
        <v>Olavarría</v>
      </c>
      <c r="W2133" t="s">
        <v>134</v>
      </c>
      <c r="X2133" t="s">
        <v>134</v>
      </c>
      <c r="Y2133" t="str">
        <f t="shared" si="302"/>
        <v>R 25 - D 77 - 451 - 2957</v>
      </c>
      <c r="Z2133" t="s">
        <v>20</v>
      </c>
      <c r="AA2133" t="s">
        <v>2349</v>
      </c>
      <c r="AB2133" t="s">
        <v>21</v>
      </c>
      <c r="AD2133" t="str">
        <f t="shared" si="303"/>
        <v>Nido B° El Progreso</v>
      </c>
      <c r="AE2133" t="s">
        <v>22</v>
      </c>
      <c r="AF2133" t="s">
        <v>23</v>
      </c>
      <c r="AG2133" t="s">
        <v>26</v>
      </c>
      <c r="AH2133" t="s">
        <v>2348</v>
      </c>
      <c r="AI2133" s="13">
        <f t="shared" si="304"/>
        <v>21</v>
      </c>
      <c r="AJ2133" s="13">
        <f t="shared" si="305"/>
        <v>1</v>
      </c>
      <c r="AK2133" s="21">
        <v>1</v>
      </c>
      <c r="AM2133" t="s">
        <v>2154</v>
      </c>
      <c r="AN2133" t="str">
        <f t="shared" si="299"/>
        <v>R15172425</v>
      </c>
      <c r="AO2133" s="20" t="str">
        <f t="shared" si="300"/>
        <v>FINES_R15172425</v>
      </c>
      <c r="AP2133" s="25">
        <f t="shared" si="306"/>
        <v>0.24516454339027399</v>
      </c>
      <c r="AQ2133" s="24" t="str">
        <f>+IFERROR(VLOOKUP(Y2133,#REF!,2,FALSE),"-")</f>
        <v>-</v>
      </c>
      <c r="AR2133" s="13" t="s">
        <v>2394</v>
      </c>
      <c r="AS2133" t="s">
        <v>2397</v>
      </c>
      <c r="AT2133" t="str">
        <f t="shared" si="307"/>
        <v>Mitre Y Calle 7 - Olavarría</v>
      </c>
    </row>
    <row r="2134" spans="1:46" ht="15.75" thickBot="1" x14ac:dyDescent="0.3">
      <c r="A2134" s="47">
        <v>3</v>
      </c>
      <c r="B2134" s="47" t="s">
        <v>1078</v>
      </c>
      <c r="C2134" s="47" t="s">
        <v>2376</v>
      </c>
      <c r="D2134" s="47" t="s">
        <v>1161</v>
      </c>
      <c r="E2134" s="47" t="s">
        <v>1162</v>
      </c>
      <c r="F2134" s="47" t="s">
        <v>12160</v>
      </c>
      <c r="G2134" s="47" t="s">
        <v>2254</v>
      </c>
      <c r="H2134" s="47" t="s">
        <v>12161</v>
      </c>
      <c r="I2134" s="47" t="s">
        <v>10769</v>
      </c>
      <c r="J2134" s="47" t="s">
        <v>6497</v>
      </c>
      <c r="K2134" s="47" t="s">
        <v>14917</v>
      </c>
      <c r="L2134" s="47">
        <v>0.45848247408866882</v>
      </c>
      <c r="M2134" s="47">
        <v>-34.668735016448998</v>
      </c>
      <c r="N2134" s="47">
        <v>-58.533948193553002</v>
      </c>
      <c r="O2134" s="47" t="s">
        <v>17378</v>
      </c>
      <c r="P2134" s="47">
        <v>1</v>
      </c>
      <c r="Q2134">
        <v>9</v>
      </c>
      <c r="S2134" s="23" t="s">
        <v>2347</v>
      </c>
      <c r="T2134" t="str">
        <f t="shared" si="301"/>
        <v>03</v>
      </c>
      <c r="V2134" t="str">
        <f>+VLOOKUP(B2134,MARCO!E:E,1,FALSE)</f>
        <v>La Matanza</v>
      </c>
      <c r="W2134" t="s">
        <v>134</v>
      </c>
      <c r="X2134" t="s">
        <v>134</v>
      </c>
      <c r="Y2134" t="str">
        <f t="shared" si="302"/>
        <v>R 3 - D 690 - 454 - 4218</v>
      </c>
      <c r="Z2134" t="s">
        <v>20</v>
      </c>
      <c r="AA2134" t="s">
        <v>2349</v>
      </c>
      <c r="AB2134" t="s">
        <v>21</v>
      </c>
      <c r="AD2134" t="str">
        <f t="shared" si="303"/>
        <v>Capilla San Cayetano</v>
      </c>
      <c r="AE2134" t="s">
        <v>22</v>
      </c>
      <c r="AF2134" t="s">
        <v>23</v>
      </c>
      <c r="AG2134" t="s">
        <v>26</v>
      </c>
      <c r="AH2134" t="s">
        <v>2348</v>
      </c>
      <c r="AI2134" s="13">
        <f t="shared" si="304"/>
        <v>9</v>
      </c>
      <c r="AJ2134" s="13">
        <f t="shared" si="305"/>
        <v>1</v>
      </c>
      <c r="AK2134" s="21">
        <v>1</v>
      </c>
      <c r="AM2134" t="s">
        <v>2154</v>
      </c>
      <c r="AN2134" t="str">
        <f t="shared" si="299"/>
        <v>R03</v>
      </c>
      <c r="AO2134" s="20" t="str">
        <f t="shared" si="300"/>
        <v>FINES_R03</v>
      </c>
      <c r="AP2134" s="25">
        <f t="shared" si="306"/>
        <v>0.45848247408866882</v>
      </c>
      <c r="AQ2134" s="24" t="str">
        <f>+IFERROR(VLOOKUP(Y2134,#REF!,2,FALSE),"-")</f>
        <v>-</v>
      </c>
      <c r="AR2134" s="13" t="s">
        <v>2393</v>
      </c>
      <c r="AS2134" t="s">
        <v>2398</v>
      </c>
      <c r="AT2134" t="str">
        <f t="shared" si="307"/>
        <v>Juan M. De Rosas - 1601 e/ San Martin y Formosa - Lomas Del Mirador Lomas Del Mirador</v>
      </c>
    </row>
    <row r="2135" spans="1:46" ht="15.75" thickBot="1" x14ac:dyDescent="0.3">
      <c r="A2135" s="47">
        <v>3</v>
      </c>
      <c r="B2135" s="47" t="s">
        <v>1078</v>
      </c>
      <c r="C2135" s="47" t="s">
        <v>2385</v>
      </c>
      <c r="D2135" s="47" t="s">
        <v>1163</v>
      </c>
      <c r="E2135" s="47" t="s">
        <v>342</v>
      </c>
      <c r="F2135" s="47" t="s">
        <v>12163</v>
      </c>
      <c r="G2135" s="47" t="s">
        <v>12164</v>
      </c>
      <c r="H2135" s="47" t="s">
        <v>12165</v>
      </c>
      <c r="I2135" s="47" t="s">
        <v>10769</v>
      </c>
      <c r="J2135" s="47" t="s">
        <v>2962</v>
      </c>
      <c r="K2135" s="47" t="s">
        <v>14918</v>
      </c>
      <c r="L2135" s="47">
        <v>0.51758021116256714</v>
      </c>
      <c r="M2135" s="47">
        <v>-34.67943056184</v>
      </c>
      <c r="N2135" s="47">
        <v>-58.546520677693998</v>
      </c>
      <c r="O2135" s="47" t="s">
        <v>17379</v>
      </c>
      <c r="P2135" s="47">
        <v>1</v>
      </c>
      <c r="Q2135">
        <v>20</v>
      </c>
      <c r="S2135" s="23" t="s">
        <v>2347</v>
      </c>
      <c r="T2135" t="str">
        <f t="shared" si="301"/>
        <v>03</v>
      </c>
      <c r="V2135" t="str">
        <f>+VLOOKUP(B2135,MARCO!E:E,1,FALSE)</f>
        <v>La Matanza</v>
      </c>
      <c r="W2135" t="s">
        <v>134</v>
      </c>
      <c r="X2135" t="s">
        <v>134</v>
      </c>
      <c r="Y2135" t="str">
        <f t="shared" si="302"/>
        <v>R 3 - D 690 - 455 - 3762</v>
      </c>
      <c r="Z2135" t="s">
        <v>20</v>
      </c>
      <c r="AA2135" t="s">
        <v>2349</v>
      </c>
      <c r="AB2135" t="s">
        <v>21</v>
      </c>
      <c r="AD2135" t="str">
        <f t="shared" si="303"/>
        <v>Asamblea Permanente De Los Derechos</v>
      </c>
      <c r="AE2135" t="s">
        <v>22</v>
      </c>
      <c r="AF2135" t="s">
        <v>23</v>
      </c>
      <c r="AG2135" t="s">
        <v>26</v>
      </c>
      <c r="AH2135" t="s">
        <v>2348</v>
      </c>
      <c r="AI2135" s="13">
        <f t="shared" si="304"/>
        <v>20</v>
      </c>
      <c r="AJ2135" s="13">
        <f t="shared" si="305"/>
        <v>1</v>
      </c>
      <c r="AK2135" s="21">
        <v>1</v>
      </c>
      <c r="AM2135" t="s">
        <v>2154</v>
      </c>
      <c r="AN2135" t="str">
        <f t="shared" si="299"/>
        <v>R03</v>
      </c>
      <c r="AO2135" s="20" t="str">
        <f t="shared" si="300"/>
        <v>FINES_R03</v>
      </c>
      <c r="AP2135" s="25">
        <f t="shared" si="306"/>
        <v>0.51758021116256714</v>
      </c>
      <c r="AQ2135" s="24" t="str">
        <f>+IFERROR(VLOOKUP(Y2135,#REF!,2,FALSE),"-")</f>
        <v>-</v>
      </c>
      <c r="AR2135" s="13" t="s">
        <v>2393</v>
      </c>
      <c r="AS2135" t="s">
        <v>2398</v>
      </c>
      <c r="AT2135" t="str">
        <f t="shared" si="307"/>
        <v>Esnaola - 3780 - San Justo San Justo</v>
      </c>
    </row>
    <row r="2136" spans="1:46" ht="15.75" thickBot="1" x14ac:dyDescent="0.3">
      <c r="A2136" s="47">
        <v>3</v>
      </c>
      <c r="B2136" s="47" t="s">
        <v>1078</v>
      </c>
      <c r="C2136" s="47" t="s">
        <v>6517</v>
      </c>
      <c r="D2136" s="47" t="s">
        <v>1215</v>
      </c>
      <c r="E2136" s="47" t="s">
        <v>1216</v>
      </c>
      <c r="F2136" s="47" t="s">
        <v>12167</v>
      </c>
      <c r="G2136" s="47" t="s">
        <v>12168</v>
      </c>
      <c r="H2136" s="47" t="s">
        <v>12169</v>
      </c>
      <c r="I2136" s="47" t="s">
        <v>10769</v>
      </c>
      <c r="J2136" s="47" t="s">
        <v>12168</v>
      </c>
      <c r="K2136" s="47" t="s">
        <v>14919</v>
      </c>
      <c r="L2136" s="47">
        <v>0.83274596929550171</v>
      </c>
      <c r="M2136" s="47">
        <v>-34.703623012035997</v>
      </c>
      <c r="N2136" s="47">
        <v>-58.498464999021003</v>
      </c>
      <c r="O2136" s="47" t="s">
        <v>17380</v>
      </c>
      <c r="P2136" s="47">
        <v>1</v>
      </c>
      <c r="Q2136">
        <v>34</v>
      </c>
      <c r="S2136" s="23" t="s">
        <v>2347</v>
      </c>
      <c r="T2136" t="str">
        <f t="shared" si="301"/>
        <v>03</v>
      </c>
      <c r="V2136" t="str">
        <f>+VLOOKUP(B2136,MARCO!E:E,1,FALSE)</f>
        <v>La Matanza</v>
      </c>
      <c r="W2136" t="s">
        <v>134</v>
      </c>
      <c r="X2136" t="s">
        <v>134</v>
      </c>
      <c r="Y2136" t="str">
        <f t="shared" si="302"/>
        <v>R 3 - D 690 - 490 - 1447</v>
      </c>
      <c r="Z2136" t="s">
        <v>20</v>
      </c>
      <c r="AA2136" t="s">
        <v>2349</v>
      </c>
      <c r="AB2136" t="s">
        <v>21</v>
      </c>
      <c r="AD2136" t="str">
        <f t="shared" si="303"/>
        <v>Mercado Central</v>
      </c>
      <c r="AE2136" t="s">
        <v>22</v>
      </c>
      <c r="AF2136" t="s">
        <v>23</v>
      </c>
      <c r="AG2136" t="s">
        <v>26</v>
      </c>
      <c r="AH2136" t="s">
        <v>2348</v>
      </c>
      <c r="AI2136" s="13">
        <f t="shared" si="304"/>
        <v>34</v>
      </c>
      <c r="AJ2136" s="13">
        <f t="shared" si="305"/>
        <v>1</v>
      </c>
      <c r="AK2136" s="21">
        <v>1</v>
      </c>
      <c r="AM2136" t="s">
        <v>2154</v>
      </c>
      <c r="AN2136" t="str">
        <f t="shared" si="299"/>
        <v>R03</v>
      </c>
      <c r="AO2136" s="20" t="str">
        <f t="shared" si="300"/>
        <v>FINES_R03</v>
      </c>
      <c r="AP2136" s="25">
        <f t="shared" si="306"/>
        <v>0.83274596929550171</v>
      </c>
      <c r="AQ2136" s="24" t="str">
        <f>+IFERROR(VLOOKUP(Y2136,#REF!,2,FALSE),"-")</f>
        <v>-</v>
      </c>
      <c r="AR2136" s="13" t="s">
        <v>2393</v>
      </c>
      <c r="AS2136" t="s">
        <v>2397</v>
      </c>
      <c r="AT2136" t="str">
        <f t="shared" si="307"/>
        <v>Boulogne Sur Mer Y Richieri - Villa Celina Villa Celina</v>
      </c>
    </row>
    <row r="2137" spans="1:46" ht="15.75" thickBot="1" x14ac:dyDescent="0.3">
      <c r="A2137" s="47">
        <v>3</v>
      </c>
      <c r="B2137" s="47" t="s">
        <v>1078</v>
      </c>
      <c r="C2137" s="47" t="s">
        <v>5717</v>
      </c>
      <c r="D2137" s="47" t="s">
        <v>1181</v>
      </c>
      <c r="E2137" s="47" t="s">
        <v>1182</v>
      </c>
      <c r="F2137" s="47" t="s">
        <v>12171</v>
      </c>
      <c r="G2137" s="47" t="s">
        <v>12172</v>
      </c>
      <c r="H2137" s="47" t="s">
        <v>12173</v>
      </c>
      <c r="I2137" s="47" t="s">
        <v>10769</v>
      </c>
      <c r="J2137" s="47" t="s">
        <v>3447</v>
      </c>
      <c r="K2137" s="47" t="s">
        <v>14920</v>
      </c>
      <c r="L2137" s="47">
        <v>0.35536003112792969</v>
      </c>
      <c r="M2137" s="47">
        <v>-34.687839888356997</v>
      </c>
      <c r="N2137" s="47">
        <v>-58.500556870597002</v>
      </c>
      <c r="O2137" s="47" t="s">
        <v>17381</v>
      </c>
      <c r="P2137" s="47">
        <v>1</v>
      </c>
      <c r="Q2137">
        <v>20</v>
      </c>
      <c r="S2137" s="23" t="s">
        <v>2347</v>
      </c>
      <c r="T2137" t="str">
        <f t="shared" si="301"/>
        <v>03</v>
      </c>
      <c r="V2137" t="str">
        <f>+VLOOKUP(B2137,MARCO!E:E,1,FALSE)</f>
        <v>La Matanza</v>
      </c>
      <c r="W2137" t="s">
        <v>134</v>
      </c>
      <c r="X2137" t="s">
        <v>134</v>
      </c>
      <c r="Y2137" t="str">
        <f t="shared" si="302"/>
        <v>R 3 - D 690 - 471 - 3640</v>
      </c>
      <c r="Z2137" t="s">
        <v>20</v>
      </c>
      <c r="AA2137" t="s">
        <v>2349</v>
      </c>
      <c r="AB2137" t="s">
        <v>21</v>
      </c>
      <c r="AD2137" t="str">
        <f t="shared" si="303"/>
        <v>Los Muchachos</v>
      </c>
      <c r="AE2137" t="s">
        <v>22</v>
      </c>
      <c r="AF2137" t="s">
        <v>23</v>
      </c>
      <c r="AG2137" t="s">
        <v>26</v>
      </c>
      <c r="AH2137" t="s">
        <v>2348</v>
      </c>
      <c r="AI2137" s="13">
        <f t="shared" si="304"/>
        <v>20</v>
      </c>
      <c r="AJ2137" s="13">
        <f t="shared" si="305"/>
        <v>1</v>
      </c>
      <c r="AK2137" s="21">
        <v>1</v>
      </c>
      <c r="AM2137" t="s">
        <v>2154</v>
      </c>
      <c r="AN2137" t="str">
        <f t="shared" si="299"/>
        <v>R03</v>
      </c>
      <c r="AO2137" s="20" t="str">
        <f t="shared" si="300"/>
        <v>FINES_R03</v>
      </c>
      <c r="AP2137" s="25">
        <f t="shared" si="306"/>
        <v>0.35536003112792969</v>
      </c>
      <c r="AQ2137" s="24" t="str">
        <f>+IFERROR(VLOOKUP(Y2137,#REF!,2,FALSE),"-")</f>
        <v>-</v>
      </c>
      <c r="AR2137" s="13" t="s">
        <v>2393</v>
      </c>
      <c r="AS2137" t="s">
        <v>2398</v>
      </c>
      <c r="AT2137" t="str">
        <f t="shared" si="307"/>
        <v>Primera Junta - 876 - Villa Madero Villa Madero</v>
      </c>
    </row>
    <row r="2138" spans="1:46" ht="15.75" thickBot="1" x14ac:dyDescent="0.3">
      <c r="A2138" s="47">
        <v>3</v>
      </c>
      <c r="B2138" s="47" t="s">
        <v>1078</v>
      </c>
      <c r="C2138" s="47" t="s">
        <v>2376</v>
      </c>
      <c r="D2138" s="47" t="s">
        <v>1161</v>
      </c>
      <c r="E2138" s="47" t="s">
        <v>1162</v>
      </c>
      <c r="F2138" s="47" t="s">
        <v>12175</v>
      </c>
      <c r="G2138" s="47" t="s">
        <v>7164</v>
      </c>
      <c r="H2138" s="47" t="s">
        <v>12176</v>
      </c>
      <c r="I2138" s="47" t="s">
        <v>10769</v>
      </c>
      <c r="J2138" s="47" t="s">
        <v>7164</v>
      </c>
      <c r="K2138" s="47" t="s">
        <v>17382</v>
      </c>
      <c r="L2138" s="47">
        <v>0.24913075566291809</v>
      </c>
      <c r="M2138" s="47">
        <v>-34.6737398</v>
      </c>
      <c r="N2138" s="47">
        <v>-58.560667199999997</v>
      </c>
      <c r="O2138" s="47" t="s">
        <v>17383</v>
      </c>
      <c r="P2138" s="47">
        <v>1</v>
      </c>
      <c r="Q2138">
        <v>17</v>
      </c>
      <c r="S2138" s="23" t="s">
        <v>2347</v>
      </c>
      <c r="T2138" t="str">
        <f t="shared" si="301"/>
        <v>03</v>
      </c>
      <c r="V2138" t="str">
        <f>+VLOOKUP(B2138,MARCO!E:E,1,FALSE)</f>
        <v>La Matanza</v>
      </c>
      <c r="W2138" t="s">
        <v>134</v>
      </c>
      <c r="X2138" t="s">
        <v>134</v>
      </c>
      <c r="Y2138" t="str">
        <f t="shared" si="302"/>
        <v>R 3 - D 690 - 454 - 1443</v>
      </c>
      <c r="Z2138" t="s">
        <v>20</v>
      </c>
      <c r="AA2138" t="s">
        <v>2349</v>
      </c>
      <c r="AB2138" t="s">
        <v>21</v>
      </c>
      <c r="AD2138" t="str">
        <f t="shared" si="303"/>
        <v>Catedral De La Fe</v>
      </c>
      <c r="AE2138" t="s">
        <v>22</v>
      </c>
      <c r="AF2138" t="s">
        <v>23</v>
      </c>
      <c r="AG2138" t="s">
        <v>26</v>
      </c>
      <c r="AH2138" t="s">
        <v>2348</v>
      </c>
      <c r="AI2138" s="13">
        <f t="shared" si="304"/>
        <v>17</v>
      </c>
      <c r="AJ2138" s="13">
        <f t="shared" si="305"/>
        <v>1</v>
      </c>
      <c r="AK2138" s="21">
        <v>1</v>
      </c>
      <c r="AM2138" t="s">
        <v>2154</v>
      </c>
      <c r="AN2138" t="str">
        <f t="shared" si="299"/>
        <v>R03</v>
      </c>
      <c r="AO2138" s="20" t="str">
        <f t="shared" si="300"/>
        <v>FINES_R03</v>
      </c>
      <c r="AP2138" s="25">
        <f t="shared" si="306"/>
        <v>0.24913075566291809</v>
      </c>
      <c r="AQ2138" s="24" t="str">
        <f>+IFERROR(VLOOKUP(Y2138,#REF!,2,FALSE),"-")</f>
        <v>-</v>
      </c>
      <c r="AR2138" s="13" t="s">
        <v>2393</v>
      </c>
      <c r="AS2138" t="s">
        <v>2397</v>
      </c>
      <c r="AT2138" t="str">
        <f t="shared" si="307"/>
        <v>Pte. Peron - 2857 - San Justo San Justo</v>
      </c>
    </row>
    <row r="2139" spans="1:46" ht="15.75" thickBot="1" x14ac:dyDescent="0.3">
      <c r="A2139" s="47">
        <v>3</v>
      </c>
      <c r="B2139" s="47" t="s">
        <v>1078</v>
      </c>
      <c r="C2139" s="47" t="s">
        <v>2385</v>
      </c>
      <c r="D2139" s="47" t="s">
        <v>1163</v>
      </c>
      <c r="E2139" s="47" t="s">
        <v>342</v>
      </c>
      <c r="F2139" s="47" t="s">
        <v>12178</v>
      </c>
      <c r="G2139" s="47" t="s">
        <v>12179</v>
      </c>
      <c r="H2139" s="47" t="s">
        <v>12180</v>
      </c>
      <c r="I2139" s="47" t="s">
        <v>10769</v>
      </c>
      <c r="J2139" s="47" t="s">
        <v>12179</v>
      </c>
      <c r="K2139" s="47" t="s">
        <v>14921</v>
      </c>
      <c r="L2139" s="47">
        <v>0.37778180837631231</v>
      </c>
      <c r="M2139" s="47">
        <v>-34.676502987126</v>
      </c>
      <c r="N2139" s="47">
        <v>-58.525249119161003</v>
      </c>
      <c r="O2139" s="47" t="s">
        <v>17384</v>
      </c>
      <c r="P2139" s="47">
        <v>1</v>
      </c>
      <c r="Q2139">
        <v>33</v>
      </c>
      <c r="S2139" s="23" t="s">
        <v>2347</v>
      </c>
      <c r="T2139" t="str">
        <f t="shared" si="301"/>
        <v>03</v>
      </c>
      <c r="V2139" t="str">
        <f>+VLOOKUP(B2139,MARCO!E:E,1,FALSE)</f>
        <v>La Matanza</v>
      </c>
      <c r="W2139" t="s">
        <v>134</v>
      </c>
      <c r="X2139" t="s">
        <v>134</v>
      </c>
      <c r="Y2139" t="str">
        <f t="shared" si="302"/>
        <v>R 3 - D 690 - 455 - 4324</v>
      </c>
      <c r="Z2139" t="s">
        <v>20</v>
      </c>
      <c r="AA2139" t="s">
        <v>2349</v>
      </c>
      <c r="AB2139" t="s">
        <v>21</v>
      </c>
      <c r="AD2139" t="str">
        <f t="shared" si="303"/>
        <v>Rosas</v>
      </c>
      <c r="AE2139" t="s">
        <v>22</v>
      </c>
      <c r="AF2139" t="s">
        <v>23</v>
      </c>
      <c r="AG2139" t="s">
        <v>26</v>
      </c>
      <c r="AH2139" t="s">
        <v>2348</v>
      </c>
      <c r="AI2139" s="13">
        <f t="shared" si="304"/>
        <v>33</v>
      </c>
      <c r="AJ2139" s="13">
        <f t="shared" si="305"/>
        <v>1</v>
      </c>
      <c r="AK2139" s="21">
        <v>1</v>
      </c>
      <c r="AM2139" t="s">
        <v>2154</v>
      </c>
      <c r="AN2139" t="str">
        <f t="shared" si="299"/>
        <v>R03</v>
      </c>
      <c r="AO2139" s="20" t="str">
        <f t="shared" si="300"/>
        <v>FINES_R03</v>
      </c>
      <c r="AP2139" s="25">
        <f t="shared" si="306"/>
        <v>0.37778180837631231</v>
      </c>
      <c r="AQ2139" s="24" t="str">
        <f>+IFERROR(VLOOKUP(Y2139,#REF!,2,FALSE),"-")</f>
        <v>-</v>
      </c>
      <c r="AR2139" s="13" t="s">
        <v>2393</v>
      </c>
      <c r="AS2139" t="s">
        <v>2398</v>
      </c>
      <c r="AT2139" t="str">
        <f t="shared" si="307"/>
        <v>San Martin - 4332 e/ Salcedo y O Gorman - Lomas Del Mirador Lomas Del Mirador</v>
      </c>
    </row>
    <row r="2140" spans="1:46" ht="15.75" thickBot="1" x14ac:dyDescent="0.3">
      <c r="A2140" s="47">
        <v>3</v>
      </c>
      <c r="B2140" s="47" t="s">
        <v>1078</v>
      </c>
      <c r="C2140" s="47" t="s">
        <v>6551</v>
      </c>
      <c r="D2140" s="47" t="s">
        <v>1185</v>
      </c>
      <c r="E2140" s="47" t="s">
        <v>1186</v>
      </c>
      <c r="F2140" s="47" t="s">
        <v>12184</v>
      </c>
      <c r="G2140" s="47" t="s">
        <v>12185</v>
      </c>
      <c r="H2140" s="47" t="s">
        <v>12186</v>
      </c>
      <c r="I2140" s="47" t="s">
        <v>10769</v>
      </c>
      <c r="J2140" s="47" t="s">
        <v>6497</v>
      </c>
      <c r="K2140" s="47" t="s">
        <v>14922</v>
      </c>
      <c r="L2140" s="47">
        <v>0.1451217383146286</v>
      </c>
      <c r="M2140" s="47">
        <v>-34.650933320937</v>
      </c>
      <c r="N2140" s="47">
        <v>-58.569595841024999</v>
      </c>
      <c r="O2140" s="47" t="s">
        <v>17385</v>
      </c>
      <c r="P2140" s="47">
        <v>1</v>
      </c>
      <c r="Q2140">
        <v>15</v>
      </c>
      <c r="S2140" s="23" t="s">
        <v>2347</v>
      </c>
      <c r="T2140" t="str">
        <f t="shared" si="301"/>
        <v>03</v>
      </c>
      <c r="V2140" t="str">
        <f>+VLOOKUP(B2140,MARCO!E:E,1,FALSE)</f>
        <v>La Matanza</v>
      </c>
      <c r="W2140" t="s">
        <v>134</v>
      </c>
      <c r="X2140" t="s">
        <v>134</v>
      </c>
      <c r="Y2140" t="str">
        <f t="shared" si="302"/>
        <v>R 3 - D 690 - 473 - 4634</v>
      </c>
      <c r="Z2140" t="s">
        <v>20</v>
      </c>
      <c r="AA2140" t="s">
        <v>2349</v>
      </c>
      <c r="AB2140" t="s">
        <v>21</v>
      </c>
      <c r="AD2140" t="str">
        <f t="shared" si="303"/>
        <v>Santisimo Redentor</v>
      </c>
      <c r="AE2140" t="s">
        <v>22</v>
      </c>
      <c r="AF2140" t="s">
        <v>23</v>
      </c>
      <c r="AG2140" t="s">
        <v>26</v>
      </c>
      <c r="AH2140" t="s">
        <v>2348</v>
      </c>
      <c r="AI2140" s="13">
        <f t="shared" si="304"/>
        <v>15</v>
      </c>
      <c r="AJ2140" s="13">
        <f t="shared" si="305"/>
        <v>1</v>
      </c>
      <c r="AK2140" s="21">
        <v>1</v>
      </c>
      <c r="AM2140" t="s">
        <v>2154</v>
      </c>
      <c r="AN2140" t="str">
        <f t="shared" si="299"/>
        <v>R03</v>
      </c>
      <c r="AO2140" s="20" t="str">
        <f t="shared" si="300"/>
        <v>FINES_R03</v>
      </c>
      <c r="AP2140" s="25">
        <f t="shared" si="306"/>
        <v>0.1451217383146286</v>
      </c>
      <c r="AQ2140" s="24" t="str">
        <f>+IFERROR(VLOOKUP(Y2140,#REF!,2,FALSE),"-")</f>
        <v>-</v>
      </c>
      <c r="AR2140" s="13" t="s">
        <v>2393</v>
      </c>
      <c r="AS2140" t="s">
        <v>2398</v>
      </c>
      <c r="AT2140" t="str">
        <f t="shared" si="307"/>
        <v>Rondeau - 1036 - Ramos Mejia Ramos Mejia</v>
      </c>
    </row>
    <row r="2141" spans="1:46" ht="15.75" thickBot="1" x14ac:dyDescent="0.3">
      <c r="A2141" s="47">
        <v>3</v>
      </c>
      <c r="B2141" s="47" t="s">
        <v>1078</v>
      </c>
      <c r="C2141" s="47" t="s">
        <v>6736</v>
      </c>
      <c r="D2141" s="47" t="s">
        <v>1192</v>
      </c>
      <c r="E2141" s="47" t="s">
        <v>1193</v>
      </c>
      <c r="F2141" s="47" t="s">
        <v>12188</v>
      </c>
      <c r="G2141" s="47" t="s">
        <v>12189</v>
      </c>
      <c r="H2141" s="47" t="s">
        <v>12190</v>
      </c>
      <c r="I2141" s="47" t="s">
        <v>10769</v>
      </c>
      <c r="J2141" s="47" t="s">
        <v>12192</v>
      </c>
      <c r="K2141" s="47" t="s">
        <v>14923</v>
      </c>
      <c r="L2141" s="47">
        <v>0.5326693058013916</v>
      </c>
      <c r="M2141" s="47">
        <v>-34.693117800000003</v>
      </c>
      <c r="N2141" s="47">
        <v>-58.613135900000003</v>
      </c>
      <c r="O2141" s="47" t="s">
        <v>17386</v>
      </c>
      <c r="P2141" s="47">
        <v>1</v>
      </c>
      <c r="Q2141">
        <v>16</v>
      </c>
      <c r="S2141" s="23" t="s">
        <v>2347</v>
      </c>
      <c r="T2141" t="str">
        <f t="shared" si="301"/>
        <v>03</v>
      </c>
      <c r="V2141" t="str">
        <f>+VLOOKUP(B2141,MARCO!E:E,1,FALSE)</f>
        <v>La Matanza</v>
      </c>
      <c r="W2141" t="s">
        <v>134</v>
      </c>
      <c r="X2141" t="s">
        <v>134</v>
      </c>
      <c r="Y2141" t="str">
        <f t="shared" si="302"/>
        <v>R 3 - D 691 - 477 - 1408</v>
      </c>
      <c r="Z2141" t="s">
        <v>20</v>
      </c>
      <c r="AA2141" t="s">
        <v>2349</v>
      </c>
      <c r="AB2141" t="s">
        <v>21</v>
      </c>
      <c r="AD2141" t="str">
        <f t="shared" si="303"/>
        <v>Coop. De Trabajo Mielcitas Argentinas</v>
      </c>
      <c r="AE2141" t="s">
        <v>22</v>
      </c>
      <c r="AF2141" t="s">
        <v>23</v>
      </c>
      <c r="AG2141" t="s">
        <v>26</v>
      </c>
      <c r="AH2141" t="s">
        <v>2348</v>
      </c>
      <c r="AI2141" s="13">
        <f t="shared" si="304"/>
        <v>16</v>
      </c>
      <c r="AJ2141" s="13">
        <f t="shared" si="305"/>
        <v>1</v>
      </c>
      <c r="AK2141" s="21">
        <v>1</v>
      </c>
      <c r="AM2141" t="s">
        <v>2154</v>
      </c>
      <c r="AN2141" t="str">
        <f t="shared" si="299"/>
        <v>R03</v>
      </c>
      <c r="AO2141" s="20" t="str">
        <f t="shared" si="300"/>
        <v>FINES_R03</v>
      </c>
      <c r="AP2141" s="25">
        <f t="shared" si="306"/>
        <v>0.5326693058013916</v>
      </c>
      <c r="AQ2141" s="24" t="str">
        <f>+IFERROR(VLOOKUP(Y2141,#REF!,2,FALSE),"-")</f>
        <v>-</v>
      </c>
      <c r="AR2141" s="13" t="s">
        <v>2393</v>
      </c>
      <c r="AS2141" t="s">
        <v>2398</v>
      </c>
      <c r="AT2141" t="str">
        <f t="shared" si="307"/>
        <v>Estrada - 295 - Rafael Castillo</v>
      </c>
    </row>
    <row r="2142" spans="1:46" ht="15.75" thickBot="1" x14ac:dyDescent="0.3">
      <c r="A2142" s="47">
        <v>3</v>
      </c>
      <c r="B2142" s="47" t="s">
        <v>1078</v>
      </c>
      <c r="C2142" s="47" t="s">
        <v>7407</v>
      </c>
      <c r="D2142" s="47" t="s">
        <v>1178</v>
      </c>
      <c r="E2142" s="47" t="s">
        <v>1015</v>
      </c>
      <c r="F2142" s="47" t="s">
        <v>12194</v>
      </c>
      <c r="G2142" s="47" t="s">
        <v>7377</v>
      </c>
      <c r="H2142" s="47" t="s">
        <v>7378</v>
      </c>
      <c r="I2142" s="47" t="s">
        <v>10769</v>
      </c>
      <c r="J2142" s="47" t="s">
        <v>6567</v>
      </c>
      <c r="K2142" s="47" t="s">
        <v>17387</v>
      </c>
      <c r="L2142" s="47">
        <v>0.7468644380569458</v>
      </c>
      <c r="M2142" s="47">
        <v>-34.820425503338001</v>
      </c>
      <c r="N2142" s="47">
        <v>-58.662800173584003</v>
      </c>
      <c r="O2142" s="47" t="s">
        <v>17388</v>
      </c>
      <c r="P2142" s="47">
        <v>1</v>
      </c>
      <c r="Q2142">
        <v>21</v>
      </c>
      <c r="S2142" s="23" t="s">
        <v>2347</v>
      </c>
      <c r="T2142" t="str">
        <f t="shared" si="301"/>
        <v>03</v>
      </c>
      <c r="V2142" t="str">
        <f>+VLOOKUP(B2142,MARCO!E:E,1,FALSE)</f>
        <v>La Matanza</v>
      </c>
      <c r="W2142" t="s">
        <v>134</v>
      </c>
      <c r="X2142" t="s">
        <v>134</v>
      </c>
      <c r="Y2142" t="str">
        <f t="shared" si="302"/>
        <v>R 3 - D 692 - 469 - 3532</v>
      </c>
      <c r="Z2142" t="s">
        <v>20</v>
      </c>
      <c r="AA2142" t="s">
        <v>2349</v>
      </c>
      <c r="AB2142" t="s">
        <v>21</v>
      </c>
      <c r="AD2142" t="str">
        <f t="shared" si="303"/>
        <v>Centro De Rehabilitacion Eleccion De Vida Las Juan</v>
      </c>
      <c r="AE2142" t="s">
        <v>22</v>
      </c>
      <c r="AF2142" t="s">
        <v>23</v>
      </c>
      <c r="AG2142" t="s">
        <v>26</v>
      </c>
      <c r="AH2142" t="s">
        <v>2348</v>
      </c>
      <c r="AI2142" s="13">
        <f t="shared" si="304"/>
        <v>21</v>
      </c>
      <c r="AJ2142" s="13">
        <f t="shared" si="305"/>
        <v>1</v>
      </c>
      <c r="AK2142" s="21">
        <v>1</v>
      </c>
      <c r="AM2142" t="s">
        <v>2154</v>
      </c>
      <c r="AN2142" t="str">
        <f t="shared" si="299"/>
        <v>R03</v>
      </c>
      <c r="AO2142" s="20" t="str">
        <f t="shared" si="300"/>
        <v>FINES_R03</v>
      </c>
      <c r="AP2142" s="25">
        <f t="shared" si="306"/>
        <v>0.7468644380569458</v>
      </c>
      <c r="AQ2142" s="24" t="str">
        <f>+IFERROR(VLOOKUP(Y2142,#REF!,2,FALSE),"-")</f>
        <v>-</v>
      </c>
      <c r="AR2142" s="13" t="s">
        <v>2393</v>
      </c>
      <c r="AS2142" t="s">
        <v>2398</v>
      </c>
      <c r="AT2142" t="str">
        <f t="shared" si="307"/>
        <v>Urien Y Diego De Villarroel - Virrey Del Pino</v>
      </c>
    </row>
    <row r="2143" spans="1:46" ht="15.75" thickBot="1" x14ac:dyDescent="0.3">
      <c r="A2143" s="47">
        <v>3</v>
      </c>
      <c r="B2143" s="47" t="s">
        <v>1078</v>
      </c>
      <c r="C2143" s="47" t="s">
        <v>7232</v>
      </c>
      <c r="D2143" s="47" t="s">
        <v>1220</v>
      </c>
      <c r="E2143" s="47" t="s">
        <v>1221</v>
      </c>
      <c r="F2143" s="47" t="s">
        <v>12196</v>
      </c>
      <c r="G2143" s="47" t="s">
        <v>12197</v>
      </c>
      <c r="H2143" s="47" t="s">
        <v>12198</v>
      </c>
      <c r="I2143" s="47" t="s">
        <v>10769</v>
      </c>
      <c r="J2143" s="47" t="s">
        <v>12200</v>
      </c>
      <c r="K2143" s="47" t="s">
        <v>14924</v>
      </c>
      <c r="L2143" s="47">
        <v>0.83031219244003296</v>
      </c>
      <c r="M2143" s="47">
        <v>-34.763558570000001</v>
      </c>
      <c r="N2143" s="47">
        <v>-58.681678159999997</v>
      </c>
      <c r="O2143" s="47" t="s">
        <v>17389</v>
      </c>
      <c r="P2143" s="47">
        <v>1</v>
      </c>
      <c r="Q2143">
        <v>11</v>
      </c>
      <c r="S2143" s="23" t="s">
        <v>2347</v>
      </c>
      <c r="T2143" t="str">
        <f t="shared" si="301"/>
        <v>03</v>
      </c>
      <c r="V2143" t="str">
        <f>+VLOOKUP(B2143,MARCO!E:E,1,FALSE)</f>
        <v>La Matanza</v>
      </c>
      <c r="W2143" t="s">
        <v>134</v>
      </c>
      <c r="X2143" t="s">
        <v>134</v>
      </c>
      <c r="Y2143" t="str">
        <f t="shared" si="302"/>
        <v>R 3 - D 692 - 493 - 3738</v>
      </c>
      <c r="Z2143" t="s">
        <v>20</v>
      </c>
      <c r="AA2143" t="s">
        <v>2349</v>
      </c>
      <c r="AB2143" t="s">
        <v>21</v>
      </c>
      <c r="AD2143" t="str">
        <f t="shared" si="303"/>
        <v>El Rincón De La Tosquera</v>
      </c>
      <c r="AE2143" t="s">
        <v>22</v>
      </c>
      <c r="AF2143" t="s">
        <v>23</v>
      </c>
      <c r="AG2143" t="s">
        <v>26</v>
      </c>
      <c r="AH2143" t="s">
        <v>2348</v>
      </c>
      <c r="AI2143" s="13">
        <f t="shared" si="304"/>
        <v>11</v>
      </c>
      <c r="AJ2143" s="13">
        <f t="shared" si="305"/>
        <v>1</v>
      </c>
      <c r="AK2143" s="21">
        <v>1</v>
      </c>
      <c r="AM2143" t="s">
        <v>2154</v>
      </c>
      <c r="AN2143" t="str">
        <f t="shared" si="299"/>
        <v>R03</v>
      </c>
      <c r="AO2143" s="20" t="str">
        <f t="shared" si="300"/>
        <v>FINES_R03</v>
      </c>
      <c r="AP2143" s="25">
        <f t="shared" si="306"/>
        <v>0.83031219244003296</v>
      </c>
      <c r="AQ2143" s="24" t="str">
        <f>+IFERROR(VLOOKUP(Y2143,#REF!,2,FALSE),"-")</f>
        <v>-</v>
      </c>
      <c r="AR2143" s="13" t="s">
        <v>2393</v>
      </c>
      <c r="AS2143" t="s">
        <v>2397</v>
      </c>
      <c r="AT2143" t="str">
        <f t="shared" si="307"/>
        <v>Vega - 3541 - Gonzalez Catan</v>
      </c>
    </row>
    <row r="2144" spans="1:46" ht="15.75" thickBot="1" x14ac:dyDescent="0.3">
      <c r="A2144" s="47">
        <v>3</v>
      </c>
      <c r="B2144" s="47" t="s">
        <v>1078</v>
      </c>
      <c r="C2144" s="47" t="s">
        <v>2389</v>
      </c>
      <c r="D2144" s="47" t="s">
        <v>1168</v>
      </c>
      <c r="E2144" s="47" t="s">
        <v>795</v>
      </c>
      <c r="F2144" s="47" t="s">
        <v>12201</v>
      </c>
      <c r="G2144" s="47" t="s">
        <v>12202</v>
      </c>
      <c r="H2144" s="47" t="s">
        <v>12203</v>
      </c>
      <c r="I2144" s="47" t="s">
        <v>10769</v>
      </c>
      <c r="J2144" s="47" t="s">
        <v>7240</v>
      </c>
      <c r="K2144" s="47" t="s">
        <v>14925</v>
      </c>
      <c r="L2144" s="47">
        <v>0.64893466234207153</v>
      </c>
      <c r="M2144" s="47">
        <v>-34.760989008826002</v>
      </c>
      <c r="N2144" s="47">
        <v>-58.632825984914</v>
      </c>
      <c r="O2144" s="47" t="s">
        <v>17390</v>
      </c>
      <c r="P2144" s="47">
        <v>1</v>
      </c>
      <c r="Q2144">
        <v>28</v>
      </c>
      <c r="S2144" s="23" t="s">
        <v>2347</v>
      </c>
      <c r="T2144" t="str">
        <f t="shared" si="301"/>
        <v>03</v>
      </c>
      <c r="V2144" t="str">
        <f>+VLOOKUP(B2144,MARCO!E:E,1,FALSE)</f>
        <v>La Matanza</v>
      </c>
      <c r="W2144" t="s">
        <v>134</v>
      </c>
      <c r="X2144" t="s">
        <v>134</v>
      </c>
      <c r="Y2144" t="str">
        <f t="shared" si="302"/>
        <v>R 3 - D 692 - 459 - 4420</v>
      </c>
      <c r="Z2144" t="s">
        <v>20</v>
      </c>
      <c r="AA2144" t="s">
        <v>2349</v>
      </c>
      <c r="AB2144" t="s">
        <v>21</v>
      </c>
      <c r="AD2144" t="str">
        <f t="shared" si="303"/>
        <v>Iglesia Fatima</v>
      </c>
      <c r="AE2144" t="s">
        <v>22</v>
      </c>
      <c r="AF2144" t="s">
        <v>23</v>
      </c>
      <c r="AG2144" t="s">
        <v>26</v>
      </c>
      <c r="AH2144" t="s">
        <v>2348</v>
      </c>
      <c r="AI2144" s="13">
        <f t="shared" si="304"/>
        <v>28</v>
      </c>
      <c r="AJ2144" s="13">
        <f t="shared" si="305"/>
        <v>1</v>
      </c>
      <c r="AK2144" s="21">
        <v>1</v>
      </c>
      <c r="AM2144" t="s">
        <v>2154</v>
      </c>
      <c r="AN2144" t="str">
        <f t="shared" si="299"/>
        <v>R03</v>
      </c>
      <c r="AO2144" s="20" t="str">
        <f t="shared" si="300"/>
        <v>FINES_R03</v>
      </c>
      <c r="AP2144" s="25">
        <f t="shared" si="306"/>
        <v>0.64893466234207153</v>
      </c>
      <c r="AQ2144" s="24" t="str">
        <f>+IFERROR(VLOOKUP(Y2144,#REF!,2,FALSE),"-")</f>
        <v>-</v>
      </c>
      <c r="AR2144" s="13" t="s">
        <v>2393</v>
      </c>
      <c r="AS2144" t="s">
        <v>2398</v>
      </c>
      <c r="AT2144" t="str">
        <f t="shared" si="307"/>
        <v>Azul Y Zepellin - Gonzalez Catan</v>
      </c>
    </row>
    <row r="2145" spans="1:46" ht="15.75" thickBot="1" x14ac:dyDescent="0.3">
      <c r="A2145" s="47">
        <v>3</v>
      </c>
      <c r="B2145" s="47" t="s">
        <v>1078</v>
      </c>
      <c r="C2145" s="47" t="s">
        <v>2389</v>
      </c>
      <c r="D2145" s="47" t="s">
        <v>1168</v>
      </c>
      <c r="E2145" s="47" t="s">
        <v>795</v>
      </c>
      <c r="F2145" s="47" t="s">
        <v>12205</v>
      </c>
      <c r="G2145" s="47" t="s">
        <v>2164</v>
      </c>
      <c r="H2145" s="47" t="s">
        <v>12206</v>
      </c>
      <c r="I2145" s="47" t="s">
        <v>10769</v>
      </c>
      <c r="J2145" s="47" t="s">
        <v>7240</v>
      </c>
      <c r="K2145" s="47" t="s">
        <v>14926</v>
      </c>
      <c r="L2145" s="47">
        <v>0.97062599658966064</v>
      </c>
      <c r="M2145" s="47">
        <v>-34.796711590511997</v>
      </c>
      <c r="N2145" s="47">
        <v>-58.655563070744002</v>
      </c>
      <c r="O2145" s="47" t="s">
        <v>17391</v>
      </c>
      <c r="P2145" s="47">
        <v>1</v>
      </c>
      <c r="Q2145">
        <v>32</v>
      </c>
      <c r="S2145" s="23" t="s">
        <v>2347</v>
      </c>
      <c r="T2145" t="str">
        <f t="shared" si="301"/>
        <v>03</v>
      </c>
      <c r="V2145" t="str">
        <f>+VLOOKUP(B2145,MARCO!E:E,1,FALSE)</f>
        <v>La Matanza</v>
      </c>
      <c r="W2145" t="s">
        <v>134</v>
      </c>
      <c r="X2145" t="s">
        <v>134</v>
      </c>
      <c r="Y2145" t="str">
        <f t="shared" si="302"/>
        <v>R 3 - D 692 - 459 - 4421</v>
      </c>
      <c r="Z2145" t="s">
        <v>20</v>
      </c>
      <c r="AA2145" t="s">
        <v>2349</v>
      </c>
      <c r="AB2145" t="s">
        <v>21</v>
      </c>
      <c r="AD2145" t="str">
        <f t="shared" si="303"/>
        <v>Capilla Jesus Misericordioso</v>
      </c>
      <c r="AE2145" t="s">
        <v>22</v>
      </c>
      <c r="AF2145" t="s">
        <v>23</v>
      </c>
      <c r="AG2145" t="s">
        <v>26</v>
      </c>
      <c r="AH2145" t="s">
        <v>2348</v>
      </c>
      <c r="AI2145" s="13">
        <f t="shared" si="304"/>
        <v>32</v>
      </c>
      <c r="AJ2145" s="13">
        <f t="shared" si="305"/>
        <v>1</v>
      </c>
      <c r="AK2145" s="21">
        <v>1</v>
      </c>
      <c r="AM2145" t="s">
        <v>2154</v>
      </c>
      <c r="AN2145" t="str">
        <f t="shared" si="299"/>
        <v>R03</v>
      </c>
      <c r="AO2145" s="20" t="str">
        <f t="shared" si="300"/>
        <v>FINES_R03</v>
      </c>
      <c r="AP2145" s="25">
        <f t="shared" si="306"/>
        <v>0.97062599658966064</v>
      </c>
      <c r="AQ2145" s="24" t="str">
        <f>+IFERROR(VLOOKUP(Y2145,#REF!,2,FALSE),"-")</f>
        <v>-</v>
      </c>
      <c r="AR2145" s="13" t="s">
        <v>2393</v>
      </c>
      <c r="AS2145" t="s">
        <v>2397</v>
      </c>
      <c r="AT2145" t="str">
        <f t="shared" si="307"/>
        <v>Calle 8 Y Comecio - Virrey Del Pino</v>
      </c>
    </row>
    <row r="2146" spans="1:46" ht="15.75" thickBot="1" x14ac:dyDescent="0.3">
      <c r="A2146" s="47">
        <v>3</v>
      </c>
      <c r="B2146" s="47" t="s">
        <v>1078</v>
      </c>
      <c r="C2146" s="47" t="s">
        <v>7162</v>
      </c>
      <c r="D2146" s="47" t="s">
        <v>1210</v>
      </c>
      <c r="E2146" s="47" t="s">
        <v>1211</v>
      </c>
      <c r="F2146" s="47" t="s">
        <v>12208</v>
      </c>
      <c r="G2146" s="47" t="s">
        <v>7168</v>
      </c>
      <c r="H2146" s="47" t="s">
        <v>12209</v>
      </c>
      <c r="I2146" s="47" t="s">
        <v>10769</v>
      </c>
      <c r="J2146" s="47" t="s">
        <v>2170</v>
      </c>
      <c r="K2146" s="47" t="s">
        <v>17392</v>
      </c>
      <c r="L2146" s="47">
        <v>0.74453401565551758</v>
      </c>
      <c r="M2146" s="47">
        <v>-34.768584500000003</v>
      </c>
      <c r="N2146" s="47">
        <v>-58.611114399999998</v>
      </c>
      <c r="O2146" s="47" t="s">
        <v>17393</v>
      </c>
      <c r="P2146" s="47">
        <v>1</v>
      </c>
      <c r="Q2146">
        <v>17</v>
      </c>
      <c r="S2146" s="23" t="s">
        <v>2347</v>
      </c>
      <c r="T2146" t="str">
        <f t="shared" si="301"/>
        <v>03</v>
      </c>
      <c r="V2146" t="str">
        <f>+VLOOKUP(B2146,MARCO!E:E,1,FALSE)</f>
        <v>La Matanza</v>
      </c>
      <c r="W2146" t="s">
        <v>134</v>
      </c>
      <c r="X2146" t="s">
        <v>134</v>
      </c>
      <c r="Y2146" t="str">
        <f t="shared" si="302"/>
        <v>R 3 - D 692 - 487 - 1715</v>
      </c>
      <c r="Z2146" t="s">
        <v>20</v>
      </c>
      <c r="AA2146" t="s">
        <v>2349</v>
      </c>
      <c r="AB2146" t="s">
        <v>21</v>
      </c>
      <c r="AD2146" t="str">
        <f t="shared" si="303"/>
        <v>Mujeres De Barro</v>
      </c>
      <c r="AE2146" t="s">
        <v>22</v>
      </c>
      <c r="AF2146" t="s">
        <v>23</v>
      </c>
      <c r="AG2146" t="s">
        <v>26</v>
      </c>
      <c r="AH2146" t="s">
        <v>2348</v>
      </c>
      <c r="AI2146" s="13">
        <f t="shared" si="304"/>
        <v>17</v>
      </c>
      <c r="AJ2146" s="13">
        <f t="shared" si="305"/>
        <v>1</v>
      </c>
      <c r="AK2146" s="21">
        <v>1</v>
      </c>
      <c r="AM2146" t="s">
        <v>2154</v>
      </c>
      <c r="AN2146" t="str">
        <f t="shared" si="299"/>
        <v>R03</v>
      </c>
      <c r="AO2146" s="20" t="str">
        <f t="shared" si="300"/>
        <v>FINES_R03</v>
      </c>
      <c r="AP2146" s="25">
        <f t="shared" si="306"/>
        <v>0.74453401565551758</v>
      </c>
      <c r="AQ2146" s="24" t="str">
        <f>+IFERROR(VLOOKUP(Y2146,#REF!,2,FALSE),"-")</f>
        <v>-</v>
      </c>
      <c r="AR2146" s="13" t="s">
        <v>2393</v>
      </c>
      <c r="AS2146" t="s">
        <v>2397</v>
      </c>
      <c r="AT2146" t="str">
        <f t="shared" si="307"/>
        <v>Ancon - 6131 e/ Soberania Nacinal y Osvaldo Magnasco - Gonzalez Catan</v>
      </c>
    </row>
    <row r="2147" spans="1:46" ht="15.75" thickBot="1" x14ac:dyDescent="0.3">
      <c r="A2147" s="47">
        <v>3</v>
      </c>
      <c r="B2147" s="47" t="s">
        <v>1078</v>
      </c>
      <c r="C2147" s="47" t="s">
        <v>2389</v>
      </c>
      <c r="D2147" s="47" t="s">
        <v>1168</v>
      </c>
      <c r="E2147" s="47" t="s">
        <v>795</v>
      </c>
      <c r="F2147" s="47" t="s">
        <v>12212</v>
      </c>
      <c r="G2147" s="47" t="s">
        <v>7377</v>
      </c>
      <c r="H2147" s="47" t="s">
        <v>7378</v>
      </c>
      <c r="I2147" s="47" t="s">
        <v>10769</v>
      </c>
      <c r="J2147" s="47" t="s">
        <v>6567</v>
      </c>
      <c r="K2147" s="47" t="s">
        <v>17394</v>
      </c>
      <c r="L2147" s="47">
        <v>0.7468644380569458</v>
      </c>
      <c r="M2147" s="47">
        <v>-34.820425503338001</v>
      </c>
      <c r="N2147" s="47">
        <v>-58.662800173584003</v>
      </c>
      <c r="O2147" s="47" t="s">
        <v>17395</v>
      </c>
      <c r="P2147" s="47">
        <v>1</v>
      </c>
      <c r="Q2147">
        <v>22</v>
      </c>
      <c r="S2147" s="23" t="s">
        <v>2347</v>
      </c>
      <c r="T2147" t="str">
        <f t="shared" si="301"/>
        <v>03</v>
      </c>
      <c r="V2147" t="str">
        <f>+VLOOKUP(B2147,MARCO!E:E,1,FALSE)</f>
        <v>La Matanza</v>
      </c>
      <c r="W2147" t="s">
        <v>134</v>
      </c>
      <c r="X2147" t="s">
        <v>134</v>
      </c>
      <c r="Y2147" t="str">
        <f t="shared" si="302"/>
        <v>R 3 - D 692 - 459 - 3532</v>
      </c>
      <c r="Z2147" t="s">
        <v>20</v>
      </c>
      <c r="AA2147" t="s">
        <v>2349</v>
      </c>
      <c r="AB2147" t="s">
        <v>21</v>
      </c>
      <c r="AD2147" t="str">
        <f t="shared" si="303"/>
        <v>Centro De Rehabilitacion Eleccion De Vida Las Juan</v>
      </c>
      <c r="AE2147" t="s">
        <v>22</v>
      </c>
      <c r="AF2147" t="s">
        <v>23</v>
      </c>
      <c r="AG2147" t="s">
        <v>26</v>
      </c>
      <c r="AH2147" t="s">
        <v>2348</v>
      </c>
      <c r="AI2147" s="13">
        <f t="shared" si="304"/>
        <v>22</v>
      </c>
      <c r="AJ2147" s="13">
        <f t="shared" si="305"/>
        <v>1</v>
      </c>
      <c r="AK2147" s="21">
        <v>1</v>
      </c>
      <c r="AM2147" t="s">
        <v>2154</v>
      </c>
      <c r="AN2147" t="str">
        <f t="shared" si="299"/>
        <v>R03</v>
      </c>
      <c r="AO2147" s="20" t="str">
        <f t="shared" si="300"/>
        <v>FINES_R03</v>
      </c>
      <c r="AP2147" s="25">
        <f t="shared" si="306"/>
        <v>0.7468644380569458</v>
      </c>
      <c r="AQ2147" s="24" t="str">
        <f>+IFERROR(VLOOKUP(Y2147,#REF!,2,FALSE),"-")</f>
        <v>-</v>
      </c>
      <c r="AR2147" s="13" t="s">
        <v>2393</v>
      </c>
      <c r="AS2147" t="s">
        <v>2398</v>
      </c>
      <c r="AT2147" t="str">
        <f t="shared" si="307"/>
        <v>Urien Y Diego De Villarroel - Virrey Del Pino</v>
      </c>
    </row>
    <row r="2148" spans="1:46" ht="15.75" thickBot="1" x14ac:dyDescent="0.3">
      <c r="A2148" s="47">
        <v>3</v>
      </c>
      <c r="B2148" s="47" t="s">
        <v>1078</v>
      </c>
      <c r="C2148" s="47" t="s">
        <v>7407</v>
      </c>
      <c r="D2148" s="47" t="s">
        <v>1178</v>
      </c>
      <c r="E2148" s="47" t="s">
        <v>1015</v>
      </c>
      <c r="F2148" s="47" t="s">
        <v>12214</v>
      </c>
      <c r="G2148" s="47" t="s">
        <v>12215</v>
      </c>
      <c r="H2148" s="47" t="s">
        <v>12216</v>
      </c>
      <c r="I2148" s="47" t="s">
        <v>10769</v>
      </c>
      <c r="J2148" s="47" t="s">
        <v>7187</v>
      </c>
      <c r="K2148" s="47" t="s">
        <v>14927</v>
      </c>
      <c r="L2148" s="47">
        <v>0.77001500129699707</v>
      </c>
      <c r="M2148" s="47">
        <v>-34.894545178799</v>
      </c>
      <c r="N2148" s="47">
        <v>-58.677842533354998</v>
      </c>
      <c r="O2148" s="47" t="s">
        <v>17396</v>
      </c>
      <c r="P2148" s="47">
        <v>1</v>
      </c>
      <c r="Q2148">
        <v>15</v>
      </c>
      <c r="S2148" s="23" t="s">
        <v>2347</v>
      </c>
      <c r="T2148" t="str">
        <f t="shared" si="301"/>
        <v>03</v>
      </c>
      <c r="V2148" t="str">
        <f>+VLOOKUP(B2148,MARCO!E:E,1,FALSE)</f>
        <v>La Matanza</v>
      </c>
      <c r="W2148" t="s">
        <v>134</v>
      </c>
      <c r="X2148" t="s">
        <v>134</v>
      </c>
      <c r="Y2148" t="str">
        <f t="shared" si="302"/>
        <v>R 3 - D 692 - 469 - 4617</v>
      </c>
      <c r="Z2148" t="s">
        <v>20</v>
      </c>
      <c r="AA2148" t="s">
        <v>2349</v>
      </c>
      <c r="AB2148" t="s">
        <v>21</v>
      </c>
      <c r="AD2148" t="str">
        <f t="shared" si="303"/>
        <v>Iglesia Cruz Del Sur</v>
      </c>
      <c r="AE2148" t="s">
        <v>22</v>
      </c>
      <c r="AF2148" t="s">
        <v>23</v>
      </c>
      <c r="AG2148" t="s">
        <v>26</v>
      </c>
      <c r="AH2148" t="s">
        <v>2348</v>
      </c>
      <c r="AI2148" s="13">
        <f t="shared" si="304"/>
        <v>15</v>
      </c>
      <c r="AJ2148" s="13">
        <f t="shared" si="305"/>
        <v>1</v>
      </c>
      <c r="AK2148" s="21">
        <v>1</v>
      </c>
      <c r="AM2148" t="s">
        <v>2154</v>
      </c>
      <c r="AN2148" t="str">
        <f t="shared" si="299"/>
        <v>R03</v>
      </c>
      <c r="AO2148" s="20" t="str">
        <f t="shared" si="300"/>
        <v>FINES_R03</v>
      </c>
      <c r="AP2148" s="25">
        <f t="shared" si="306"/>
        <v>0.77001500129699707</v>
      </c>
      <c r="AQ2148" s="24" t="str">
        <f>+IFERROR(VLOOKUP(Y2148,#REF!,2,FALSE),"-")</f>
        <v>-</v>
      </c>
      <c r="AR2148" s="13" t="s">
        <v>2393</v>
      </c>
      <c r="AS2148" t="s">
        <v>2398</v>
      </c>
      <c r="AT2148" t="str">
        <f t="shared" si="307"/>
        <v>Remedios - 7103 e/ / y / - Virrey Del Pino</v>
      </c>
    </row>
    <row r="2149" spans="1:46" ht="15.75" thickBot="1" x14ac:dyDescent="0.3">
      <c r="A2149" s="47">
        <v>3</v>
      </c>
      <c r="B2149" s="47" t="s">
        <v>1078</v>
      </c>
      <c r="C2149" s="47" t="s">
        <v>7407</v>
      </c>
      <c r="D2149" s="47" t="s">
        <v>1178</v>
      </c>
      <c r="E2149" s="47" t="s">
        <v>1015</v>
      </c>
      <c r="F2149" s="47" t="s">
        <v>12218</v>
      </c>
      <c r="G2149" s="47" t="s">
        <v>12219</v>
      </c>
      <c r="H2149" s="47" t="s">
        <v>12220</v>
      </c>
      <c r="I2149" s="47" t="s">
        <v>10769</v>
      </c>
      <c r="J2149" s="47" t="s">
        <v>7187</v>
      </c>
      <c r="K2149" s="47" t="s">
        <v>14928</v>
      </c>
      <c r="L2149" s="47">
        <v>0.92434614896774292</v>
      </c>
      <c r="M2149" s="47">
        <v>-34.873957423123002</v>
      </c>
      <c r="N2149" s="47">
        <v>-58.653647699106003</v>
      </c>
      <c r="O2149" s="47" t="s">
        <v>17397</v>
      </c>
      <c r="P2149" s="47">
        <v>1</v>
      </c>
      <c r="Q2149">
        <v>18</v>
      </c>
      <c r="S2149" s="23" t="s">
        <v>2347</v>
      </c>
      <c r="T2149" t="str">
        <f t="shared" si="301"/>
        <v>03</v>
      </c>
      <c r="V2149" t="str">
        <f>+VLOOKUP(B2149,MARCO!E:E,1,FALSE)</f>
        <v>La Matanza</v>
      </c>
      <c r="W2149" t="s">
        <v>134</v>
      </c>
      <c r="X2149" t="s">
        <v>134</v>
      </c>
      <c r="Y2149" t="str">
        <f t="shared" si="302"/>
        <v>R 3 - D 692 - 469 - 4618</v>
      </c>
      <c r="Z2149" t="s">
        <v>20</v>
      </c>
      <c r="AA2149" t="s">
        <v>2349</v>
      </c>
      <c r="AB2149" t="s">
        <v>21</v>
      </c>
      <c r="AD2149" t="str">
        <f t="shared" si="303"/>
        <v>Capilla Nuestra SeÑora De Lourdes</v>
      </c>
      <c r="AE2149" t="s">
        <v>22</v>
      </c>
      <c r="AF2149" t="s">
        <v>23</v>
      </c>
      <c r="AG2149" t="s">
        <v>26</v>
      </c>
      <c r="AH2149" t="s">
        <v>2348</v>
      </c>
      <c r="AI2149" s="13">
        <f t="shared" si="304"/>
        <v>18</v>
      </c>
      <c r="AJ2149" s="13">
        <f t="shared" si="305"/>
        <v>1</v>
      </c>
      <c r="AK2149" s="21">
        <v>1</v>
      </c>
      <c r="AM2149" t="s">
        <v>2154</v>
      </c>
      <c r="AN2149" t="str">
        <f t="shared" si="299"/>
        <v>R03</v>
      </c>
      <c r="AO2149" s="20" t="str">
        <f t="shared" si="300"/>
        <v>FINES_R03</v>
      </c>
      <c r="AP2149" s="25">
        <f t="shared" si="306"/>
        <v>0.92434614896774292</v>
      </c>
      <c r="AQ2149" s="24" t="str">
        <f>+IFERROR(VLOOKUP(Y2149,#REF!,2,FALSE),"-")</f>
        <v>-</v>
      </c>
      <c r="AR2149" s="13" t="s">
        <v>2393</v>
      </c>
      <c r="AS2149" t="s">
        <v>2397</v>
      </c>
      <c r="AT2149" t="str">
        <f t="shared" si="307"/>
        <v>Ferrari - 28 e/ / y / - Virrey Del Pino</v>
      </c>
    </row>
    <row r="2150" spans="1:46" ht="15.75" thickBot="1" x14ac:dyDescent="0.3">
      <c r="A2150" s="47">
        <v>3</v>
      </c>
      <c r="B2150" s="47" t="s">
        <v>1078</v>
      </c>
      <c r="C2150" s="47" t="s">
        <v>2389</v>
      </c>
      <c r="D2150" s="47" t="s">
        <v>1168</v>
      </c>
      <c r="E2150" s="47" t="s">
        <v>795</v>
      </c>
      <c r="F2150" s="47" t="s">
        <v>12222</v>
      </c>
      <c r="G2150" s="47" t="s">
        <v>12223</v>
      </c>
      <c r="H2150" s="47" t="s">
        <v>12224</v>
      </c>
      <c r="I2150" s="47" t="s">
        <v>10769</v>
      </c>
      <c r="J2150" s="47" t="s">
        <v>7187</v>
      </c>
      <c r="K2150" s="47" t="s">
        <v>14929</v>
      </c>
      <c r="L2150" s="47">
        <v>0.72774171829223633</v>
      </c>
      <c r="M2150" s="47">
        <v>-34.837527903207999</v>
      </c>
      <c r="N2150" s="47">
        <v>-58.655767471381999</v>
      </c>
      <c r="O2150" s="47" t="s">
        <v>17398</v>
      </c>
      <c r="P2150" s="47">
        <v>1</v>
      </c>
      <c r="Q2150">
        <v>16</v>
      </c>
      <c r="S2150" s="23" t="s">
        <v>2347</v>
      </c>
      <c r="T2150" t="str">
        <f t="shared" si="301"/>
        <v>03</v>
      </c>
      <c r="V2150" t="str">
        <f>+VLOOKUP(B2150,MARCO!E:E,1,FALSE)</f>
        <v>La Matanza</v>
      </c>
      <c r="W2150" t="s">
        <v>134</v>
      </c>
      <c r="X2150" t="s">
        <v>134</v>
      </c>
      <c r="Y2150" t="str">
        <f t="shared" si="302"/>
        <v>R 3 - D 692 - 459 - 4619</v>
      </c>
      <c r="Z2150" t="s">
        <v>20</v>
      </c>
      <c r="AA2150" t="s">
        <v>2349</v>
      </c>
      <c r="AB2150" t="s">
        <v>21</v>
      </c>
      <c r="AD2150" t="str">
        <f t="shared" si="303"/>
        <v>Centro De RehabilitaciÓn YaguanÉ</v>
      </c>
      <c r="AE2150" t="s">
        <v>22</v>
      </c>
      <c r="AF2150" t="s">
        <v>23</v>
      </c>
      <c r="AG2150" t="s">
        <v>26</v>
      </c>
      <c r="AH2150" t="s">
        <v>2348</v>
      </c>
      <c r="AI2150" s="13">
        <f t="shared" si="304"/>
        <v>16</v>
      </c>
      <c r="AJ2150" s="13">
        <f t="shared" si="305"/>
        <v>1</v>
      </c>
      <c r="AK2150" s="21">
        <v>1</v>
      </c>
      <c r="AM2150" t="s">
        <v>2154</v>
      </c>
      <c r="AN2150" t="str">
        <f t="shared" si="299"/>
        <v>R03</v>
      </c>
      <c r="AO2150" s="20" t="str">
        <f t="shared" si="300"/>
        <v>FINES_R03</v>
      </c>
      <c r="AP2150" s="25">
        <f t="shared" si="306"/>
        <v>0.72774171829223633</v>
      </c>
      <c r="AQ2150" s="24" t="str">
        <f>+IFERROR(VLOOKUP(Y2150,#REF!,2,FALSE),"-")</f>
        <v>-</v>
      </c>
      <c r="AR2150" s="13" t="s">
        <v>2393</v>
      </c>
      <c r="AS2150" t="s">
        <v>2397</v>
      </c>
      <c r="AT2150" t="str">
        <f t="shared" si="307"/>
        <v>Lázaro Griveo - 145 e/ . y . - Virrey Del Pino</v>
      </c>
    </row>
    <row r="2151" spans="1:46" ht="15.75" thickBot="1" x14ac:dyDescent="0.3">
      <c r="A2151" s="47">
        <v>3</v>
      </c>
      <c r="B2151" s="47" t="s">
        <v>1078</v>
      </c>
      <c r="C2151" s="47" t="s">
        <v>7162</v>
      </c>
      <c r="D2151" s="47" t="s">
        <v>1210</v>
      </c>
      <c r="E2151" s="47" t="s">
        <v>1211</v>
      </c>
      <c r="F2151" s="47" t="s">
        <v>12226</v>
      </c>
      <c r="G2151" s="47" t="s">
        <v>12227</v>
      </c>
      <c r="H2151" s="47" t="s">
        <v>12228</v>
      </c>
      <c r="I2151" s="47" t="s">
        <v>10769</v>
      </c>
      <c r="J2151" s="47" t="s">
        <v>2170</v>
      </c>
      <c r="K2151" s="47" t="s">
        <v>14930</v>
      </c>
      <c r="L2151" s="47">
        <v>0.6621662974357605</v>
      </c>
      <c r="M2151" s="47">
        <v>-34.774938689350002</v>
      </c>
      <c r="N2151" s="47">
        <v>-58.725815738001003</v>
      </c>
      <c r="O2151" s="47" t="s">
        <v>17399</v>
      </c>
      <c r="P2151" s="47">
        <v>1</v>
      </c>
      <c r="Q2151">
        <v>26</v>
      </c>
      <c r="S2151" s="23" t="s">
        <v>2347</v>
      </c>
      <c r="T2151" t="str">
        <f t="shared" si="301"/>
        <v>03</v>
      </c>
      <c r="V2151" t="str">
        <f>+VLOOKUP(B2151,MARCO!E:E,1,FALSE)</f>
        <v>La Matanza</v>
      </c>
      <c r="W2151" t="s">
        <v>134</v>
      </c>
      <c r="X2151" t="s">
        <v>134</v>
      </c>
      <c r="Y2151" t="str">
        <f t="shared" si="302"/>
        <v>R 3 - D 692 - 487 - 1457</v>
      </c>
      <c r="Z2151" t="s">
        <v>20</v>
      </c>
      <c r="AA2151" t="s">
        <v>2349</v>
      </c>
      <c r="AB2151" t="s">
        <v>21</v>
      </c>
      <c r="AD2151" t="str">
        <f t="shared" si="303"/>
        <v>Asociacion De Fomento 20 De Junio</v>
      </c>
      <c r="AE2151" t="s">
        <v>22</v>
      </c>
      <c r="AF2151" t="s">
        <v>23</v>
      </c>
      <c r="AG2151" t="s">
        <v>26</v>
      </c>
      <c r="AH2151" t="s">
        <v>2348</v>
      </c>
      <c r="AI2151" s="13">
        <f t="shared" si="304"/>
        <v>26</v>
      </c>
      <c r="AJ2151" s="13">
        <f t="shared" si="305"/>
        <v>1</v>
      </c>
      <c r="AK2151" s="21">
        <v>1</v>
      </c>
      <c r="AM2151" t="s">
        <v>2154</v>
      </c>
      <c r="AN2151" t="str">
        <f t="shared" si="299"/>
        <v>R03</v>
      </c>
      <c r="AO2151" s="20" t="str">
        <f t="shared" si="300"/>
        <v>FINES_R03</v>
      </c>
      <c r="AP2151" s="25">
        <f t="shared" si="306"/>
        <v>0.6621662974357605</v>
      </c>
      <c r="AQ2151" s="24" t="str">
        <f>+IFERROR(VLOOKUP(Y2151,#REF!,2,FALSE),"-")</f>
        <v>-</v>
      </c>
      <c r="AR2151" s="13" t="s">
        <v>2393</v>
      </c>
      <c r="AS2151" t="s">
        <v>2398</v>
      </c>
      <c r="AT2151" t="str">
        <f t="shared" si="307"/>
        <v>Carbajal - 1428 e/ Manuel Antonio Castro y Pablo Ceretti - Veinte De Junio</v>
      </c>
    </row>
    <row r="2152" spans="1:46" ht="15.75" thickBot="1" x14ac:dyDescent="0.3">
      <c r="A2152" s="47">
        <v>3</v>
      </c>
      <c r="B2152" s="47" t="s">
        <v>1078</v>
      </c>
      <c r="C2152" s="47" t="s">
        <v>2389</v>
      </c>
      <c r="D2152" s="47" t="s">
        <v>1168</v>
      </c>
      <c r="E2152" s="47" t="s">
        <v>795</v>
      </c>
      <c r="F2152" s="47" t="s">
        <v>12230</v>
      </c>
      <c r="G2152" s="47" t="s">
        <v>12231</v>
      </c>
      <c r="H2152" s="47" t="s">
        <v>12232</v>
      </c>
      <c r="I2152" s="47" t="s">
        <v>10769</v>
      </c>
      <c r="J2152" s="47" t="s">
        <v>7187</v>
      </c>
      <c r="K2152" s="47" t="s">
        <v>14931</v>
      </c>
      <c r="L2152" s="47">
        <v>0.93708312511444092</v>
      </c>
      <c r="M2152" s="47">
        <v>-34.878263317458</v>
      </c>
      <c r="N2152" s="47">
        <v>-58.692504129695003</v>
      </c>
      <c r="O2152" s="47" t="s">
        <v>17400</v>
      </c>
      <c r="P2152" s="47">
        <v>1</v>
      </c>
      <c r="Q2152">
        <v>22</v>
      </c>
      <c r="S2152" s="23" t="s">
        <v>2347</v>
      </c>
      <c r="T2152" t="str">
        <f t="shared" si="301"/>
        <v>03</v>
      </c>
      <c r="V2152" t="str">
        <f>+VLOOKUP(B2152,MARCO!E:E,1,FALSE)</f>
        <v>La Matanza</v>
      </c>
      <c r="W2152" t="s">
        <v>134</v>
      </c>
      <c r="X2152" t="s">
        <v>134</v>
      </c>
      <c r="Y2152" t="str">
        <f t="shared" si="302"/>
        <v>R 3 - D 692 - 459 - 4662</v>
      </c>
      <c r="Z2152" t="s">
        <v>20</v>
      </c>
      <c r="AA2152" t="s">
        <v>2349</v>
      </c>
      <c r="AB2152" t="s">
        <v>21</v>
      </c>
      <c r="AD2152" t="str">
        <f t="shared" si="303"/>
        <v>Iglesia Cristo Belen (san Mariano)</v>
      </c>
      <c r="AE2152" t="s">
        <v>22</v>
      </c>
      <c r="AF2152" t="s">
        <v>23</v>
      </c>
      <c r="AG2152" t="s">
        <v>26</v>
      </c>
      <c r="AH2152" t="s">
        <v>2348</v>
      </c>
      <c r="AI2152" s="13">
        <f t="shared" si="304"/>
        <v>22</v>
      </c>
      <c r="AJ2152" s="13">
        <f t="shared" si="305"/>
        <v>1</v>
      </c>
      <c r="AK2152" s="21">
        <v>1</v>
      </c>
      <c r="AM2152" t="s">
        <v>2154</v>
      </c>
      <c r="AN2152" t="str">
        <f t="shared" si="299"/>
        <v>R03</v>
      </c>
      <c r="AO2152" s="20" t="str">
        <f t="shared" si="300"/>
        <v>FINES_R03</v>
      </c>
      <c r="AP2152" s="25">
        <f t="shared" si="306"/>
        <v>0.93708312511444092</v>
      </c>
      <c r="AQ2152" s="24" t="str">
        <f>+IFERROR(VLOOKUP(Y2152,#REF!,2,FALSE),"-")</f>
        <v>-</v>
      </c>
      <c r="AR2152" s="13" t="s">
        <v>2393</v>
      </c>
      <c r="AS2152" t="s">
        <v>2397</v>
      </c>
      <c r="AT2152" t="str">
        <f t="shared" si="307"/>
        <v>Pedro De Angelis Y Colorado - Virrey Del Pino</v>
      </c>
    </row>
    <row r="2153" spans="1:46" ht="15.75" thickBot="1" x14ac:dyDescent="0.3">
      <c r="A2153" s="47">
        <v>3</v>
      </c>
      <c r="B2153" s="47" t="s">
        <v>1078</v>
      </c>
      <c r="C2153" s="47" t="s">
        <v>2389</v>
      </c>
      <c r="D2153" s="47" t="s">
        <v>1168</v>
      </c>
      <c r="E2153" s="47" t="s">
        <v>795</v>
      </c>
      <c r="F2153" s="47" t="s">
        <v>12234</v>
      </c>
      <c r="G2153" s="47" t="s">
        <v>12235</v>
      </c>
      <c r="H2153" s="47" t="s">
        <v>12236</v>
      </c>
      <c r="I2153" s="47" t="s">
        <v>10769</v>
      </c>
      <c r="J2153" s="47" t="s">
        <v>7187</v>
      </c>
      <c r="K2153" s="47" t="s">
        <v>14932</v>
      </c>
      <c r="L2153" s="47">
        <v>0.73213100433349609</v>
      </c>
      <c r="M2153" s="47">
        <v>-34.899236704175998</v>
      </c>
      <c r="N2153" s="47">
        <v>-58.682759370973002</v>
      </c>
      <c r="O2153" s="47" t="s">
        <v>17401</v>
      </c>
      <c r="P2153" s="47">
        <v>1</v>
      </c>
      <c r="Q2153">
        <v>21</v>
      </c>
      <c r="S2153" s="23" t="s">
        <v>2347</v>
      </c>
      <c r="T2153" t="str">
        <f t="shared" si="301"/>
        <v>03</v>
      </c>
      <c r="V2153" t="str">
        <f>+VLOOKUP(B2153,MARCO!E:E,1,FALSE)</f>
        <v>La Matanza</v>
      </c>
      <c r="W2153" t="s">
        <v>134</v>
      </c>
      <c r="X2153" t="s">
        <v>134</v>
      </c>
      <c r="Y2153" t="str">
        <f t="shared" si="302"/>
        <v>R 3 - D 692 - 459 - 4663</v>
      </c>
      <c r="Z2153" t="s">
        <v>20</v>
      </c>
      <c r="AA2153" t="s">
        <v>2349</v>
      </c>
      <c r="AB2153" t="s">
        <v>21</v>
      </c>
      <c r="AD2153" t="str">
        <f t="shared" si="303"/>
        <v>Ministerio Cristiano RestauraciÓn De Las Almas</v>
      </c>
      <c r="AE2153" t="s">
        <v>22</v>
      </c>
      <c r="AF2153" t="s">
        <v>23</v>
      </c>
      <c r="AG2153" t="s">
        <v>26</v>
      </c>
      <c r="AH2153" t="s">
        <v>2348</v>
      </c>
      <c r="AI2153" s="13">
        <f t="shared" si="304"/>
        <v>21</v>
      </c>
      <c r="AJ2153" s="13">
        <f t="shared" si="305"/>
        <v>1</v>
      </c>
      <c r="AK2153" s="21">
        <v>1</v>
      </c>
      <c r="AM2153" t="s">
        <v>2154</v>
      </c>
      <c r="AN2153" t="str">
        <f t="shared" si="299"/>
        <v>R03</v>
      </c>
      <c r="AO2153" s="20" t="str">
        <f t="shared" si="300"/>
        <v>FINES_R03</v>
      </c>
      <c r="AP2153" s="25">
        <f t="shared" si="306"/>
        <v>0.73213100433349609</v>
      </c>
      <c r="AQ2153" s="24" t="str">
        <f>+IFERROR(VLOOKUP(Y2153,#REF!,2,FALSE),"-")</f>
        <v>-</v>
      </c>
      <c r="AR2153" s="13" t="s">
        <v>2393</v>
      </c>
      <c r="AS2153" t="s">
        <v>2398</v>
      </c>
      <c r="AT2153" t="str">
        <f t="shared" si="307"/>
        <v>Otero - 1260 - Virrey Del Pino</v>
      </c>
    </row>
    <row r="2154" spans="1:46" ht="15.75" thickBot="1" x14ac:dyDescent="0.3">
      <c r="A2154" s="47">
        <v>3</v>
      </c>
      <c r="B2154" s="47" t="s">
        <v>1078</v>
      </c>
      <c r="C2154" s="47" t="s">
        <v>2389</v>
      </c>
      <c r="D2154" s="47" t="s">
        <v>1168</v>
      </c>
      <c r="E2154" s="47" t="s">
        <v>795</v>
      </c>
      <c r="F2154" s="47" t="s">
        <v>12238</v>
      </c>
      <c r="G2154" s="47" t="s">
        <v>12239</v>
      </c>
      <c r="H2154" s="47" t="s">
        <v>12240</v>
      </c>
      <c r="I2154" s="47" t="s">
        <v>10769</v>
      </c>
      <c r="J2154" s="47" t="s">
        <v>7187</v>
      </c>
      <c r="K2154" s="47" t="s">
        <v>14933</v>
      </c>
      <c r="L2154" s="47">
        <v>0.75595641136169434</v>
      </c>
      <c r="M2154" s="47">
        <v>-34.893151730653003</v>
      </c>
      <c r="N2154" s="47">
        <v>-58.692285838266997</v>
      </c>
      <c r="O2154" s="47" t="s">
        <v>17402</v>
      </c>
      <c r="P2154" s="47">
        <v>1</v>
      </c>
      <c r="Q2154">
        <v>19</v>
      </c>
      <c r="S2154" s="23" t="s">
        <v>2347</v>
      </c>
      <c r="T2154" t="str">
        <f t="shared" si="301"/>
        <v>03</v>
      </c>
      <c r="V2154" t="str">
        <f>+VLOOKUP(B2154,MARCO!E:E,1,FALSE)</f>
        <v>La Matanza</v>
      </c>
      <c r="W2154" t="s">
        <v>134</v>
      </c>
      <c r="X2154" t="s">
        <v>134</v>
      </c>
      <c r="Y2154" t="str">
        <f t="shared" si="302"/>
        <v>R 3 - D 692 - 459 - 4664</v>
      </c>
      <c r="Z2154" t="s">
        <v>20</v>
      </c>
      <c r="AA2154" t="s">
        <v>2349</v>
      </c>
      <c r="AB2154" t="s">
        <v>21</v>
      </c>
      <c r="AD2154" t="str">
        <f t="shared" si="303"/>
        <v>Roberto Arlt</v>
      </c>
      <c r="AE2154" t="s">
        <v>22</v>
      </c>
      <c r="AF2154" t="s">
        <v>23</v>
      </c>
      <c r="AG2154" t="s">
        <v>26</v>
      </c>
      <c r="AH2154" t="s">
        <v>2348</v>
      </c>
      <c r="AI2154" s="13">
        <f t="shared" si="304"/>
        <v>19</v>
      </c>
      <c r="AJ2154" s="13">
        <f t="shared" si="305"/>
        <v>1</v>
      </c>
      <c r="AK2154" s="21">
        <v>1</v>
      </c>
      <c r="AM2154" t="s">
        <v>2154</v>
      </c>
      <c r="AN2154" t="str">
        <f t="shared" si="299"/>
        <v>R03</v>
      </c>
      <c r="AO2154" s="20" t="str">
        <f t="shared" si="300"/>
        <v>FINES_R03</v>
      </c>
      <c r="AP2154" s="25">
        <f t="shared" si="306"/>
        <v>0.75595641136169434</v>
      </c>
      <c r="AQ2154" s="24" t="str">
        <f>+IFERROR(VLOOKUP(Y2154,#REF!,2,FALSE),"-")</f>
        <v>-</v>
      </c>
      <c r="AR2154" s="13" t="s">
        <v>2393</v>
      </c>
      <c r="AS2154" t="s">
        <v>2397</v>
      </c>
      <c r="AT2154" t="str">
        <f t="shared" si="307"/>
        <v>Nueva York - 11489 - Virrey Del Pino</v>
      </c>
    </row>
    <row r="2155" spans="1:46" ht="15.75" thickBot="1" x14ac:dyDescent="0.3">
      <c r="A2155" s="47">
        <v>4</v>
      </c>
      <c r="B2155" s="47" t="s">
        <v>1915</v>
      </c>
      <c r="C2155" s="47" t="s">
        <v>3437</v>
      </c>
      <c r="D2155" s="47" t="s">
        <v>1940</v>
      </c>
      <c r="E2155" s="47" t="s">
        <v>234</v>
      </c>
      <c r="F2155" s="47" t="s">
        <v>12242</v>
      </c>
      <c r="G2155" s="47" t="s">
        <v>12243</v>
      </c>
      <c r="H2155" s="47" t="s">
        <v>12244</v>
      </c>
      <c r="I2155" s="47" t="s">
        <v>10769</v>
      </c>
      <c r="J2155" s="47"/>
      <c r="K2155" s="47" t="s">
        <v>14934</v>
      </c>
      <c r="L2155" s="47">
        <v>0.41315832734107971</v>
      </c>
      <c r="M2155" s="47">
        <v>-34.797104900000001</v>
      </c>
      <c r="N2155" s="47">
        <v>-58.137447199999997</v>
      </c>
      <c r="O2155" s="47" t="s">
        <v>17403</v>
      </c>
      <c r="P2155" s="47">
        <v>3</v>
      </c>
      <c r="Q2155">
        <v>75</v>
      </c>
      <c r="S2155" s="23" t="s">
        <v>2347</v>
      </c>
      <c r="T2155" t="str">
        <f t="shared" si="301"/>
        <v>04</v>
      </c>
      <c r="V2155" t="str">
        <f>+VLOOKUP(B2155,MARCO!E:E,1,FALSE)</f>
        <v>Berazategui</v>
      </c>
      <c r="W2155" t="s">
        <v>134</v>
      </c>
      <c r="X2155" t="s">
        <v>134</v>
      </c>
      <c r="Y2155" t="str">
        <f t="shared" si="302"/>
        <v>R 4 - D 119 - 456 - 0903</v>
      </c>
      <c r="Z2155" t="s">
        <v>20</v>
      </c>
      <c r="AA2155" t="s">
        <v>2349</v>
      </c>
      <c r="AB2155" t="s">
        <v>21</v>
      </c>
      <c r="AD2155" t="str">
        <f t="shared" si="303"/>
        <v>Creer Es Crear Hudson</v>
      </c>
      <c r="AE2155" t="s">
        <v>22</v>
      </c>
      <c r="AF2155" t="s">
        <v>23</v>
      </c>
      <c r="AG2155" t="s">
        <v>26</v>
      </c>
      <c r="AH2155" t="s">
        <v>2348</v>
      </c>
      <c r="AI2155" s="13">
        <f t="shared" si="304"/>
        <v>75</v>
      </c>
      <c r="AJ2155" s="13">
        <f t="shared" si="305"/>
        <v>3</v>
      </c>
      <c r="AK2155" s="21">
        <v>1</v>
      </c>
      <c r="AM2155" t="s">
        <v>2154</v>
      </c>
      <c r="AN2155" t="str">
        <f t="shared" si="299"/>
        <v>R04</v>
      </c>
      <c r="AO2155" s="20" t="str">
        <f t="shared" si="300"/>
        <v>FINES_R04</v>
      </c>
      <c r="AP2155" s="25">
        <f t="shared" si="306"/>
        <v>0.41315832734107971</v>
      </c>
      <c r="AQ2155" s="24" t="str">
        <f>+IFERROR(VLOOKUP(Y2155,#REF!,2,FALSE),"-")</f>
        <v>-</v>
      </c>
      <c r="AR2155" s="13" t="s">
        <v>2393</v>
      </c>
      <c r="AS2155" t="s">
        <v>2397</v>
      </c>
      <c r="AT2155" t="str">
        <f t="shared" si="307"/>
        <v>Calle 73 6450 - 6450 - Hudson Hudson</v>
      </c>
    </row>
    <row r="2156" spans="1:46" ht="15.75" thickBot="1" x14ac:dyDescent="0.3">
      <c r="A2156" s="47">
        <v>4</v>
      </c>
      <c r="B2156" s="47" t="s">
        <v>1915</v>
      </c>
      <c r="C2156" s="47" t="s">
        <v>3437</v>
      </c>
      <c r="D2156" s="47" t="s">
        <v>1940</v>
      </c>
      <c r="E2156" s="47" t="s">
        <v>234</v>
      </c>
      <c r="F2156" s="47" t="s">
        <v>12247</v>
      </c>
      <c r="G2156" s="47" t="s">
        <v>12248</v>
      </c>
      <c r="H2156" s="47" t="s">
        <v>12249</v>
      </c>
      <c r="I2156" s="47" t="s">
        <v>10769</v>
      </c>
      <c r="J2156" s="47"/>
      <c r="K2156" s="47" t="s">
        <v>14935</v>
      </c>
      <c r="L2156" s="47">
        <v>0.48383402824401861</v>
      </c>
      <c r="M2156" s="47">
        <v>-34.779328300000003</v>
      </c>
      <c r="N2156" s="47">
        <v>-58.2424502</v>
      </c>
      <c r="O2156" s="47" t="s">
        <v>17404</v>
      </c>
      <c r="P2156" s="47">
        <v>2</v>
      </c>
      <c r="Q2156">
        <v>45</v>
      </c>
      <c r="S2156" s="23" t="s">
        <v>2347</v>
      </c>
      <c r="T2156" t="str">
        <f t="shared" si="301"/>
        <v>04</v>
      </c>
      <c r="V2156" t="str">
        <f>+VLOOKUP(B2156,MARCO!E:E,1,FALSE)</f>
        <v>Berazategui</v>
      </c>
      <c r="W2156" t="s">
        <v>134</v>
      </c>
      <c r="X2156" t="s">
        <v>134</v>
      </c>
      <c r="Y2156" t="str">
        <f t="shared" si="302"/>
        <v>R 4 - D 119 - 456 - 4260</v>
      </c>
      <c r="Z2156" t="s">
        <v>20</v>
      </c>
      <c r="AA2156" t="s">
        <v>2349</v>
      </c>
      <c r="AB2156" t="s">
        <v>21</v>
      </c>
      <c r="AD2156" t="str">
        <f t="shared" si="303"/>
        <v>Creer Es Crear Anexo</v>
      </c>
      <c r="AE2156" t="s">
        <v>22</v>
      </c>
      <c r="AF2156" t="s">
        <v>23</v>
      </c>
      <c r="AG2156" t="s">
        <v>26</v>
      </c>
      <c r="AH2156" t="s">
        <v>2348</v>
      </c>
      <c r="AI2156" s="13">
        <f t="shared" si="304"/>
        <v>45</v>
      </c>
      <c r="AJ2156" s="13">
        <f t="shared" si="305"/>
        <v>2</v>
      </c>
      <c r="AK2156" s="21">
        <v>1</v>
      </c>
      <c r="AM2156" t="s">
        <v>2154</v>
      </c>
      <c r="AN2156" t="str">
        <f t="shared" si="299"/>
        <v>R04</v>
      </c>
      <c r="AO2156" s="20" t="str">
        <f t="shared" si="300"/>
        <v>FINES_R04</v>
      </c>
      <c r="AP2156" s="25">
        <f t="shared" si="306"/>
        <v>0.48383402824401861</v>
      </c>
      <c r="AQ2156" s="24" t="str">
        <f>+IFERROR(VLOOKUP(Y2156,#REF!,2,FALSE),"-")</f>
        <v>-</v>
      </c>
      <c r="AR2156" s="13" t="s">
        <v>2393</v>
      </c>
      <c r="AS2156" t="s">
        <v>2398</v>
      </c>
      <c r="AT2156" t="str">
        <f t="shared" si="307"/>
        <v>Calle 14 1835 - Berazategui Oeste</v>
      </c>
    </row>
    <row r="2157" spans="1:46" ht="15.75" thickBot="1" x14ac:dyDescent="0.3">
      <c r="A2157" s="47">
        <v>4</v>
      </c>
      <c r="B2157" s="47" t="s">
        <v>1915</v>
      </c>
      <c r="C2157" s="47" t="s">
        <v>3437</v>
      </c>
      <c r="D2157" s="47" t="s">
        <v>1940</v>
      </c>
      <c r="E2157" s="47" t="s">
        <v>234</v>
      </c>
      <c r="F2157" s="47" t="s">
        <v>12251</v>
      </c>
      <c r="G2157" s="47" t="s">
        <v>12252</v>
      </c>
      <c r="H2157" s="47" t="s">
        <v>12253</v>
      </c>
      <c r="I2157" s="47" t="s">
        <v>10769</v>
      </c>
      <c r="J2157" s="47"/>
      <c r="K2157" s="47" t="s">
        <v>14936</v>
      </c>
      <c r="L2157" s="47">
        <v>0.4199550449848175</v>
      </c>
      <c r="M2157" s="47">
        <v>-34.800394269999998</v>
      </c>
      <c r="N2157" s="47">
        <v>-58.238460099999998</v>
      </c>
      <c r="O2157" s="47" t="s">
        <v>17405</v>
      </c>
      <c r="P2157" s="47">
        <v>1</v>
      </c>
      <c r="Q2157">
        <v>12</v>
      </c>
      <c r="S2157" s="23" t="s">
        <v>2347</v>
      </c>
      <c r="T2157" t="str">
        <f t="shared" si="301"/>
        <v>04</v>
      </c>
      <c r="V2157" t="str">
        <f>+VLOOKUP(B2157,MARCO!E:E,1,FALSE)</f>
        <v>Berazategui</v>
      </c>
      <c r="W2157" t="s">
        <v>134</v>
      </c>
      <c r="X2157" t="s">
        <v>134</v>
      </c>
      <c r="Y2157" t="str">
        <f t="shared" si="302"/>
        <v>R 4 - D 119 - 456 - 0902</v>
      </c>
      <c r="Z2157" t="s">
        <v>20</v>
      </c>
      <c r="AA2157" t="s">
        <v>2349</v>
      </c>
      <c r="AB2157" t="s">
        <v>21</v>
      </c>
      <c r="AD2157" t="str">
        <f t="shared" si="303"/>
        <v>Reto A La Vida</v>
      </c>
      <c r="AE2157" t="s">
        <v>22</v>
      </c>
      <c r="AF2157" t="s">
        <v>23</v>
      </c>
      <c r="AG2157" t="s">
        <v>26</v>
      </c>
      <c r="AH2157" t="s">
        <v>2348</v>
      </c>
      <c r="AI2157" s="13">
        <f t="shared" si="304"/>
        <v>12</v>
      </c>
      <c r="AJ2157" s="13">
        <f t="shared" si="305"/>
        <v>1</v>
      </c>
      <c r="AK2157" s="21">
        <v>1</v>
      </c>
      <c r="AM2157" t="s">
        <v>2154</v>
      </c>
      <c r="AN2157" t="str">
        <f t="shared" si="299"/>
        <v>R04</v>
      </c>
      <c r="AO2157" s="20" t="str">
        <f t="shared" si="300"/>
        <v>FINES_R04</v>
      </c>
      <c r="AP2157" s="25">
        <f t="shared" si="306"/>
        <v>0.4199550449848175</v>
      </c>
      <c r="AQ2157" s="24" t="str">
        <f>+IFERROR(VLOOKUP(Y2157,#REF!,2,FALSE),"-")</f>
        <v>-</v>
      </c>
      <c r="AR2157" s="13" t="s">
        <v>2393</v>
      </c>
      <c r="AS2157" t="s">
        <v>2398</v>
      </c>
      <c r="AT2157" t="str">
        <f t="shared" si="307"/>
        <v>Camino Touring Club 2690 - 2690 - Berazategui Oeste</v>
      </c>
    </row>
    <row r="2158" spans="1:46" ht="15.75" thickBot="1" x14ac:dyDescent="0.3">
      <c r="A2158" s="47">
        <v>4</v>
      </c>
      <c r="B2158" s="47" t="s">
        <v>1915</v>
      </c>
      <c r="C2158" s="47" t="s">
        <v>3437</v>
      </c>
      <c r="D2158" s="47" t="s">
        <v>1940</v>
      </c>
      <c r="E2158" s="47" t="s">
        <v>234</v>
      </c>
      <c r="F2158" s="47" t="s">
        <v>12255</v>
      </c>
      <c r="G2158" s="47" t="s">
        <v>12256</v>
      </c>
      <c r="H2158" s="47" t="s">
        <v>12257</v>
      </c>
      <c r="I2158" s="47" t="s">
        <v>10769</v>
      </c>
      <c r="J2158" s="47"/>
      <c r="K2158" s="47" t="s">
        <v>14937</v>
      </c>
      <c r="L2158" s="47">
        <v>0.17942649126052859</v>
      </c>
      <c r="M2158" s="47">
        <v>-34.785297900000003</v>
      </c>
      <c r="N2158" s="47">
        <v>-58.207906899999998</v>
      </c>
      <c r="O2158" s="47" t="s">
        <v>17406</v>
      </c>
      <c r="P2158" s="47">
        <v>1</v>
      </c>
      <c r="Q2158">
        <v>30</v>
      </c>
      <c r="S2158" s="23" t="s">
        <v>2347</v>
      </c>
      <c r="T2158" t="str">
        <f t="shared" si="301"/>
        <v>04</v>
      </c>
      <c r="V2158" t="str">
        <f>+VLOOKUP(B2158,MARCO!E:E,1,FALSE)</f>
        <v>Berazategui</v>
      </c>
      <c r="W2158" t="s">
        <v>134</v>
      </c>
      <c r="X2158" t="s">
        <v>134</v>
      </c>
      <c r="Y2158" t="str">
        <f t="shared" si="302"/>
        <v>R 4 - D 119 - 456 - 0906</v>
      </c>
      <c r="Z2158" t="s">
        <v>20</v>
      </c>
      <c r="AA2158" t="s">
        <v>2349</v>
      </c>
      <c r="AB2158" t="s">
        <v>21</v>
      </c>
      <c r="AD2158" t="str">
        <f t="shared" si="303"/>
        <v>Senderos De Vida</v>
      </c>
      <c r="AE2158" t="s">
        <v>22</v>
      </c>
      <c r="AF2158" t="s">
        <v>23</v>
      </c>
      <c r="AG2158" t="s">
        <v>26</v>
      </c>
      <c r="AH2158" t="s">
        <v>2348</v>
      </c>
      <c r="AI2158" s="13">
        <f t="shared" si="304"/>
        <v>30</v>
      </c>
      <c r="AJ2158" s="13">
        <f t="shared" si="305"/>
        <v>1</v>
      </c>
      <c r="AK2158" s="21">
        <v>1</v>
      </c>
      <c r="AM2158" t="s">
        <v>2154</v>
      </c>
      <c r="AN2158" t="str">
        <f t="shared" si="299"/>
        <v>R04</v>
      </c>
      <c r="AO2158" s="20" t="str">
        <f t="shared" si="300"/>
        <v>FINES_R04</v>
      </c>
      <c r="AP2158" s="25">
        <f t="shared" si="306"/>
        <v>0.17942649126052859</v>
      </c>
      <c r="AQ2158" s="24" t="str">
        <f>+IFERROR(VLOOKUP(Y2158,#REF!,2,FALSE),"-")</f>
        <v>-</v>
      </c>
      <c r="AR2158" s="13" t="s">
        <v>2393</v>
      </c>
      <c r="AS2158" t="s">
        <v>2397</v>
      </c>
      <c r="AT2158" t="str">
        <f t="shared" si="307"/>
        <v>Calle 365 299 - 299 - Ranelagh Ranelagh</v>
      </c>
    </row>
    <row r="2159" spans="1:46" ht="15.75" thickBot="1" x14ac:dyDescent="0.3">
      <c r="A2159" s="47">
        <v>4</v>
      </c>
      <c r="B2159" s="47" t="s">
        <v>1915</v>
      </c>
      <c r="C2159" s="47" t="s">
        <v>3437</v>
      </c>
      <c r="D2159" s="47" t="s">
        <v>1940</v>
      </c>
      <c r="E2159" s="47" t="s">
        <v>234</v>
      </c>
      <c r="F2159" s="47" t="s">
        <v>12259</v>
      </c>
      <c r="G2159" s="47" t="s">
        <v>12260</v>
      </c>
      <c r="H2159" s="47" t="s">
        <v>12261</v>
      </c>
      <c r="I2159" s="47" t="s">
        <v>10769</v>
      </c>
      <c r="J2159" s="47"/>
      <c r="K2159" s="47" t="s">
        <v>14938</v>
      </c>
      <c r="L2159" s="47">
        <v>0.32458400726318359</v>
      </c>
      <c r="M2159" s="47">
        <v>-34.773054999999999</v>
      </c>
      <c r="N2159" s="47">
        <v>-58.196392500000002</v>
      </c>
      <c r="O2159" s="47" t="s">
        <v>17407</v>
      </c>
      <c r="P2159" s="47">
        <v>1</v>
      </c>
      <c r="Q2159">
        <v>17</v>
      </c>
      <c r="S2159" s="23" t="s">
        <v>2347</v>
      </c>
      <c r="T2159" t="str">
        <f t="shared" si="301"/>
        <v>04</v>
      </c>
      <c r="V2159" t="str">
        <f>+VLOOKUP(B2159,MARCO!E:E,1,FALSE)</f>
        <v>Berazategui</v>
      </c>
      <c r="W2159" t="s">
        <v>134</v>
      </c>
      <c r="X2159" t="s">
        <v>134</v>
      </c>
      <c r="Y2159" t="str">
        <f t="shared" si="302"/>
        <v>R 4 - D 119 - 456 - 0914</v>
      </c>
      <c r="Z2159" t="s">
        <v>20</v>
      </c>
      <c r="AA2159" t="s">
        <v>2349</v>
      </c>
      <c r="AB2159" t="s">
        <v>21</v>
      </c>
      <c r="AD2159" t="str">
        <f t="shared" si="303"/>
        <v>Unidos Por La Diversidad</v>
      </c>
      <c r="AE2159" t="s">
        <v>22</v>
      </c>
      <c r="AF2159" t="s">
        <v>23</v>
      </c>
      <c r="AG2159" t="s">
        <v>26</v>
      </c>
      <c r="AH2159" t="s">
        <v>2348</v>
      </c>
      <c r="AI2159" s="13">
        <f t="shared" si="304"/>
        <v>17</v>
      </c>
      <c r="AJ2159" s="13">
        <f t="shared" si="305"/>
        <v>1</v>
      </c>
      <c r="AK2159" s="21">
        <v>1</v>
      </c>
      <c r="AM2159" t="s">
        <v>2154</v>
      </c>
      <c r="AN2159" t="str">
        <f t="shared" si="299"/>
        <v>R04</v>
      </c>
      <c r="AO2159" s="20" t="str">
        <f t="shared" si="300"/>
        <v>FINES_R04</v>
      </c>
      <c r="AP2159" s="25">
        <f t="shared" si="306"/>
        <v>0.32458400726318359</v>
      </c>
      <c r="AQ2159" s="24" t="str">
        <f>+IFERROR(VLOOKUP(Y2159,#REF!,2,FALSE),"-")</f>
        <v>-</v>
      </c>
      <c r="AR2159" s="13" t="s">
        <v>2393</v>
      </c>
      <c r="AS2159" t="s">
        <v>2397</v>
      </c>
      <c r="AT2159" t="str">
        <f t="shared" si="307"/>
        <v>Calle 150 - N° 2743 - Berazategui Oeste</v>
      </c>
    </row>
    <row r="2160" spans="1:46" ht="15.75" thickBot="1" x14ac:dyDescent="0.3">
      <c r="A2160" s="47">
        <v>4</v>
      </c>
      <c r="B2160" s="47" t="s">
        <v>1915</v>
      </c>
      <c r="C2160" s="47" t="s">
        <v>3437</v>
      </c>
      <c r="D2160" s="47" t="s">
        <v>1940</v>
      </c>
      <c r="E2160" s="47" t="s">
        <v>234</v>
      </c>
      <c r="F2160" s="47" t="s">
        <v>12263</v>
      </c>
      <c r="G2160" s="47" t="s">
        <v>6606</v>
      </c>
      <c r="H2160" s="47" t="s">
        <v>12264</v>
      </c>
      <c r="I2160" s="47" t="s">
        <v>10769</v>
      </c>
      <c r="J2160" s="47"/>
      <c r="K2160" s="47" t="s">
        <v>14939</v>
      </c>
      <c r="L2160" s="47">
        <v>0.49955198168754578</v>
      </c>
      <c r="M2160" s="47">
        <v>-34.777982562303997</v>
      </c>
      <c r="N2160" s="47">
        <v>-58.192024425973997</v>
      </c>
      <c r="O2160" s="47" t="s">
        <v>17408</v>
      </c>
      <c r="P2160" s="47">
        <v>1</v>
      </c>
      <c r="Q2160">
        <v>22</v>
      </c>
      <c r="S2160" s="23" t="s">
        <v>2347</v>
      </c>
      <c r="T2160" t="str">
        <f t="shared" si="301"/>
        <v>04</v>
      </c>
      <c r="V2160" t="str">
        <f>+VLOOKUP(B2160,MARCO!E:E,1,FALSE)</f>
        <v>Berazategui</v>
      </c>
      <c r="W2160" t="s">
        <v>134</v>
      </c>
      <c r="X2160" t="s">
        <v>134</v>
      </c>
      <c r="Y2160" t="str">
        <f t="shared" si="302"/>
        <v>R 4 - D 119 - 456 - 4266</v>
      </c>
      <c r="Z2160" t="s">
        <v>20</v>
      </c>
      <c r="AA2160" t="s">
        <v>2349</v>
      </c>
      <c r="AB2160" t="s">
        <v>21</v>
      </c>
      <c r="AD2160" t="str">
        <f t="shared" si="303"/>
        <v>Caritas</v>
      </c>
      <c r="AE2160" t="s">
        <v>22</v>
      </c>
      <c r="AF2160" t="s">
        <v>23</v>
      </c>
      <c r="AG2160" t="s">
        <v>26</v>
      </c>
      <c r="AH2160" t="s">
        <v>2348</v>
      </c>
      <c r="AI2160" s="13">
        <f t="shared" si="304"/>
        <v>22</v>
      </c>
      <c r="AJ2160" s="13">
        <f t="shared" si="305"/>
        <v>1</v>
      </c>
      <c r="AK2160" s="21">
        <v>1</v>
      </c>
      <c r="AM2160" t="s">
        <v>2154</v>
      </c>
      <c r="AN2160" t="str">
        <f t="shared" si="299"/>
        <v>R04</v>
      </c>
      <c r="AO2160" s="20" t="str">
        <f t="shared" si="300"/>
        <v>FINES_R04</v>
      </c>
      <c r="AP2160" s="25">
        <f t="shared" si="306"/>
        <v>0.49955198168754578</v>
      </c>
      <c r="AQ2160" s="24" t="str">
        <f>+IFERROR(VLOOKUP(Y2160,#REF!,2,FALSE),"-")</f>
        <v>-</v>
      </c>
      <c r="AR2160" s="13" t="s">
        <v>2393</v>
      </c>
      <c r="AS2160" t="s">
        <v>2398</v>
      </c>
      <c r="AT2160" t="str">
        <f t="shared" si="307"/>
        <v>Av Italia N°5032 - Villa EspaÑa Villa EspaÑa</v>
      </c>
    </row>
    <row r="2161" spans="1:46" ht="15.75" thickBot="1" x14ac:dyDescent="0.3">
      <c r="A2161" s="47">
        <v>4</v>
      </c>
      <c r="B2161" s="47" t="s">
        <v>1915</v>
      </c>
      <c r="C2161" s="47" t="s">
        <v>3437</v>
      </c>
      <c r="D2161" s="47" t="s">
        <v>1940</v>
      </c>
      <c r="E2161" s="47" t="s">
        <v>234</v>
      </c>
      <c r="F2161" s="47" t="s">
        <v>12266</v>
      </c>
      <c r="G2161" s="47" t="s">
        <v>12267</v>
      </c>
      <c r="H2161" s="47" t="s">
        <v>12268</v>
      </c>
      <c r="I2161" s="47" t="s">
        <v>10769</v>
      </c>
      <c r="J2161" s="47"/>
      <c r="K2161" s="47" t="s">
        <v>14940</v>
      </c>
      <c r="L2161" s="47">
        <v>0.4607938826084137</v>
      </c>
      <c r="M2161" s="47">
        <v>-34.885545010000001</v>
      </c>
      <c r="N2161" s="47">
        <v>-58.153571829999997</v>
      </c>
      <c r="O2161" s="47" t="s">
        <v>17409</v>
      </c>
      <c r="P2161" s="47">
        <v>1</v>
      </c>
      <c r="Q2161">
        <v>25</v>
      </c>
      <c r="S2161" s="23" t="s">
        <v>2347</v>
      </c>
      <c r="T2161" t="str">
        <f t="shared" si="301"/>
        <v>04</v>
      </c>
      <c r="V2161" t="str">
        <f>+VLOOKUP(B2161,MARCO!E:E,1,FALSE)</f>
        <v>Berazategui</v>
      </c>
      <c r="W2161" t="s">
        <v>134</v>
      </c>
      <c r="X2161" t="s">
        <v>134</v>
      </c>
      <c r="Y2161" t="str">
        <f t="shared" si="302"/>
        <v>R 4 - D 119 - 456 - 3605</v>
      </c>
      <c r="Z2161" t="s">
        <v>20</v>
      </c>
      <c r="AA2161" t="s">
        <v>2349</v>
      </c>
      <c r="AB2161" t="s">
        <v>21</v>
      </c>
      <c r="AD2161" t="str">
        <f t="shared" si="303"/>
        <v>Sf Barrio Once</v>
      </c>
      <c r="AE2161" t="s">
        <v>22</v>
      </c>
      <c r="AF2161" t="s">
        <v>23</v>
      </c>
      <c r="AG2161" t="s">
        <v>26</v>
      </c>
      <c r="AH2161" t="s">
        <v>2348</v>
      </c>
      <c r="AI2161" s="13">
        <f t="shared" si="304"/>
        <v>25</v>
      </c>
      <c r="AJ2161" s="13">
        <f t="shared" si="305"/>
        <v>1</v>
      </c>
      <c r="AK2161" s="21">
        <v>1</v>
      </c>
      <c r="AM2161" t="s">
        <v>2154</v>
      </c>
      <c r="AN2161" t="str">
        <f t="shared" si="299"/>
        <v>R04</v>
      </c>
      <c r="AO2161" s="20" t="str">
        <f t="shared" si="300"/>
        <v>FINES_R04</v>
      </c>
      <c r="AP2161" s="25">
        <f t="shared" si="306"/>
        <v>0.4607938826084137</v>
      </c>
      <c r="AQ2161" s="24" t="str">
        <f>+IFERROR(VLOOKUP(Y2161,#REF!,2,FALSE),"-")</f>
        <v>-</v>
      </c>
      <c r="AR2161" s="13" t="s">
        <v>2393</v>
      </c>
      <c r="AS2161" t="s">
        <v>2398</v>
      </c>
      <c r="AT2161" t="str">
        <f t="shared" si="307"/>
        <v>Calle 616 Entre 504 Y 506 - Berazategui El Pato</v>
      </c>
    </row>
    <row r="2162" spans="1:46" ht="15.75" thickBot="1" x14ac:dyDescent="0.3">
      <c r="A2162" s="47">
        <v>4</v>
      </c>
      <c r="B2162" s="47" t="s">
        <v>1915</v>
      </c>
      <c r="C2162" s="47" t="s">
        <v>3437</v>
      </c>
      <c r="D2162" s="47" t="s">
        <v>1940</v>
      </c>
      <c r="E2162" s="47" t="s">
        <v>234</v>
      </c>
      <c r="F2162" s="47" t="s">
        <v>12270</v>
      </c>
      <c r="G2162" s="47" t="s">
        <v>12271</v>
      </c>
      <c r="H2162" s="47" t="s">
        <v>12272</v>
      </c>
      <c r="I2162" s="47" t="s">
        <v>10769</v>
      </c>
      <c r="J2162" s="47"/>
      <c r="K2162" s="47" t="s">
        <v>14941</v>
      </c>
      <c r="L2162" s="47">
        <v>0.37487375736236572</v>
      </c>
      <c r="M2162" s="47">
        <v>-34.791406700000003</v>
      </c>
      <c r="N2162" s="47">
        <v>-58.147947000000002</v>
      </c>
      <c r="O2162" s="47" t="s">
        <v>17410</v>
      </c>
      <c r="P2162" s="47">
        <v>1</v>
      </c>
      <c r="Q2162">
        <v>34</v>
      </c>
      <c r="S2162" s="23" t="s">
        <v>2347</v>
      </c>
      <c r="T2162" t="str">
        <f t="shared" si="301"/>
        <v>04</v>
      </c>
      <c r="V2162" t="str">
        <f>+VLOOKUP(B2162,MARCO!E:E,1,FALSE)</f>
        <v>Berazategui</v>
      </c>
      <c r="W2162" t="s">
        <v>134</v>
      </c>
      <c r="X2162" t="s">
        <v>134</v>
      </c>
      <c r="Y2162" t="str">
        <f t="shared" si="302"/>
        <v>R 4 - D 119 - 456 - 3269</v>
      </c>
      <c r="Z2162" t="s">
        <v>20</v>
      </c>
      <c r="AA2162" t="s">
        <v>2349</v>
      </c>
      <c r="AB2162" t="s">
        <v>21</v>
      </c>
      <c r="AD2162" t="str">
        <f t="shared" si="303"/>
        <v>Sf Hudson</v>
      </c>
      <c r="AE2162" t="s">
        <v>22</v>
      </c>
      <c r="AF2162" t="s">
        <v>23</v>
      </c>
      <c r="AG2162" t="s">
        <v>26</v>
      </c>
      <c r="AH2162" t="s">
        <v>2348</v>
      </c>
      <c r="AI2162" s="13">
        <f t="shared" si="304"/>
        <v>34</v>
      </c>
      <c r="AJ2162" s="13">
        <f t="shared" si="305"/>
        <v>1</v>
      </c>
      <c r="AK2162" s="21">
        <v>1</v>
      </c>
      <c r="AM2162" t="s">
        <v>2154</v>
      </c>
      <c r="AN2162" t="str">
        <f t="shared" si="299"/>
        <v>R04</v>
      </c>
      <c r="AO2162" s="20" t="str">
        <f t="shared" si="300"/>
        <v>FINES_R04</v>
      </c>
      <c r="AP2162" s="25">
        <f t="shared" si="306"/>
        <v>0.37487375736236572</v>
      </c>
      <c r="AQ2162" s="24" t="str">
        <f>+IFERROR(VLOOKUP(Y2162,#REF!,2,FALSE),"-")</f>
        <v>-</v>
      </c>
      <c r="AR2162" s="13" t="s">
        <v>2393</v>
      </c>
      <c r="AS2162" t="s">
        <v>2398</v>
      </c>
      <c r="AT2162" t="str">
        <f t="shared" si="307"/>
        <v>Calle 63 N°6357 - 6357 - Hudson Hudson</v>
      </c>
    </row>
    <row r="2163" spans="1:46" ht="15.75" thickBot="1" x14ac:dyDescent="0.3">
      <c r="A2163" s="47">
        <v>4</v>
      </c>
      <c r="B2163" s="47" t="s">
        <v>1915</v>
      </c>
      <c r="C2163" s="47" t="s">
        <v>3437</v>
      </c>
      <c r="D2163" s="47" t="s">
        <v>1940</v>
      </c>
      <c r="E2163" s="47" t="s">
        <v>234</v>
      </c>
      <c r="F2163" s="47" t="s">
        <v>12274</v>
      </c>
      <c r="G2163" s="47" t="s">
        <v>12275</v>
      </c>
      <c r="H2163" s="47" t="s">
        <v>12276</v>
      </c>
      <c r="I2163" s="47" t="s">
        <v>10769</v>
      </c>
      <c r="J2163" s="47"/>
      <c r="K2163" s="47" t="s">
        <v>14942</v>
      </c>
      <c r="L2163" s="47">
        <v>0.48501476645469671</v>
      </c>
      <c r="M2163" s="47">
        <v>-34.754759499999999</v>
      </c>
      <c r="N2163" s="47">
        <v>-58.196688100000003</v>
      </c>
      <c r="O2163" s="47" t="s">
        <v>17411</v>
      </c>
      <c r="P2163" s="47">
        <v>1</v>
      </c>
      <c r="Q2163">
        <v>10</v>
      </c>
      <c r="S2163" s="23" t="s">
        <v>2347</v>
      </c>
      <c r="T2163" t="str">
        <f t="shared" si="301"/>
        <v>04</v>
      </c>
      <c r="V2163" t="str">
        <f>+VLOOKUP(B2163,MARCO!E:E,1,FALSE)</f>
        <v>Berazategui</v>
      </c>
      <c r="W2163" t="s">
        <v>134</v>
      </c>
      <c r="X2163" t="s">
        <v>134</v>
      </c>
      <c r="Y2163" t="str">
        <f t="shared" si="302"/>
        <v>R 4 - D 119 - 456 - 4268</v>
      </c>
      <c r="Z2163" t="s">
        <v>20</v>
      </c>
      <c r="AA2163" t="s">
        <v>2349</v>
      </c>
      <c r="AB2163" t="s">
        <v>21</v>
      </c>
      <c r="AD2163" t="str">
        <f t="shared" si="303"/>
        <v>Ep 19 Parque Pereyra</v>
      </c>
      <c r="AE2163" t="s">
        <v>22</v>
      </c>
      <c r="AF2163" t="s">
        <v>23</v>
      </c>
      <c r="AG2163" t="s">
        <v>26</v>
      </c>
      <c r="AH2163" t="s">
        <v>2348</v>
      </c>
      <c r="AI2163" s="13">
        <f t="shared" si="304"/>
        <v>10</v>
      </c>
      <c r="AJ2163" s="13">
        <f t="shared" si="305"/>
        <v>1</v>
      </c>
      <c r="AK2163" s="21">
        <v>1</v>
      </c>
      <c r="AM2163" t="s">
        <v>2154</v>
      </c>
      <c r="AN2163" t="str">
        <f t="shared" si="299"/>
        <v>R04</v>
      </c>
      <c r="AO2163" s="20" t="str">
        <f t="shared" si="300"/>
        <v>FINES_R04</v>
      </c>
      <c r="AP2163" s="25">
        <f t="shared" si="306"/>
        <v>0.48501476645469671</v>
      </c>
      <c r="AQ2163" s="24" t="str">
        <f>+IFERROR(VLOOKUP(Y2163,#REF!,2,FALSE),"-")</f>
        <v>-</v>
      </c>
      <c r="AR2163" s="13" t="s">
        <v>2393</v>
      </c>
      <c r="AS2163" t="s">
        <v>2397</v>
      </c>
      <c r="AT2163" t="str">
        <f t="shared" si="307"/>
        <v>Paraje Santa Rosa Camino Evita - Berazategui</v>
      </c>
    </row>
    <row r="2164" spans="1:46" ht="15.75" thickBot="1" x14ac:dyDescent="0.3">
      <c r="A2164" s="47">
        <v>4</v>
      </c>
      <c r="B2164" s="47" t="s">
        <v>583</v>
      </c>
      <c r="C2164" s="47" t="s">
        <v>2374</v>
      </c>
      <c r="D2164" s="47" t="s">
        <v>609</v>
      </c>
      <c r="E2164" s="47" t="s">
        <v>94</v>
      </c>
      <c r="F2164" s="47" t="s">
        <v>12282</v>
      </c>
      <c r="G2164" s="47" t="s">
        <v>12283</v>
      </c>
      <c r="H2164" s="47" t="s">
        <v>12284</v>
      </c>
      <c r="I2164" s="47" t="s">
        <v>10769</v>
      </c>
      <c r="J2164" s="47"/>
      <c r="K2164" s="47" t="s">
        <v>14943</v>
      </c>
      <c r="L2164" s="47">
        <v>0.40030354261398321</v>
      </c>
      <c r="M2164" s="47">
        <v>-34.795291507521</v>
      </c>
      <c r="N2164" s="47">
        <v>-58.278753607664001</v>
      </c>
      <c r="O2164" s="47" t="s">
        <v>17412</v>
      </c>
      <c r="P2164" s="47">
        <v>1</v>
      </c>
      <c r="Q2164">
        <v>36</v>
      </c>
      <c r="S2164" s="23" t="s">
        <v>2347</v>
      </c>
      <c r="T2164" t="str">
        <f t="shared" si="301"/>
        <v>04</v>
      </c>
      <c r="V2164" t="str">
        <f>+VLOOKUP(B2164,MARCO!E:E,1,FALSE)</f>
        <v>Florencio Varela</v>
      </c>
      <c r="W2164" t="s">
        <v>134</v>
      </c>
      <c r="X2164" t="s">
        <v>134</v>
      </c>
      <c r="Y2164" t="str">
        <f t="shared" si="302"/>
        <v>R 4 - D 32 - 453 - 4470</v>
      </c>
      <c r="Z2164" t="s">
        <v>20</v>
      </c>
      <c r="AA2164" t="s">
        <v>2349</v>
      </c>
      <c r="AB2164" t="s">
        <v>21</v>
      </c>
      <c r="AD2164" t="str">
        <f t="shared" si="303"/>
        <v>Sociedad Tradicional . La Tropilla</v>
      </c>
      <c r="AE2164" t="s">
        <v>22</v>
      </c>
      <c r="AF2164" t="s">
        <v>23</v>
      </c>
      <c r="AG2164" t="s">
        <v>26</v>
      </c>
      <c r="AH2164" t="s">
        <v>2348</v>
      </c>
      <c r="AI2164" s="13">
        <f t="shared" si="304"/>
        <v>36</v>
      </c>
      <c r="AJ2164" s="13">
        <f t="shared" si="305"/>
        <v>1</v>
      </c>
      <c r="AK2164" s="21">
        <v>1</v>
      </c>
      <c r="AM2164" t="s">
        <v>2154</v>
      </c>
      <c r="AN2164" t="str">
        <f t="shared" si="299"/>
        <v>R04</v>
      </c>
      <c r="AO2164" s="20" t="str">
        <f t="shared" si="300"/>
        <v>FINES_R04</v>
      </c>
      <c r="AP2164" s="25">
        <f t="shared" si="306"/>
        <v>0.40030354261398321</v>
      </c>
      <c r="AQ2164" s="24" t="str">
        <f>+IFERROR(VLOOKUP(Y2164,#REF!,2,FALSE),"-")</f>
        <v>-</v>
      </c>
      <c r="AR2164" s="13" t="s">
        <v>2393</v>
      </c>
      <c r="AS2164" t="s">
        <v>2397</v>
      </c>
      <c r="AT2164" t="str">
        <f t="shared" si="307"/>
        <v>Diagonal Guemes Y Senzabello - Florencio Varela</v>
      </c>
    </row>
    <row r="2165" spans="1:46" ht="15.75" thickBot="1" x14ac:dyDescent="0.3">
      <c r="A2165" s="47">
        <v>4</v>
      </c>
      <c r="B2165" s="47" t="s">
        <v>583</v>
      </c>
      <c r="C2165" s="47" t="s">
        <v>2374</v>
      </c>
      <c r="D2165" s="47" t="s">
        <v>609</v>
      </c>
      <c r="E2165" s="47" t="s">
        <v>94</v>
      </c>
      <c r="F2165" s="47" t="s">
        <v>12286</v>
      </c>
      <c r="G2165" s="47" t="s">
        <v>12287</v>
      </c>
      <c r="H2165" s="47" t="s">
        <v>12288</v>
      </c>
      <c r="I2165" s="47" t="s">
        <v>10769</v>
      </c>
      <c r="J2165" s="47"/>
      <c r="K2165" s="47" t="s">
        <v>14944</v>
      </c>
      <c r="L2165" s="47">
        <v>0.45730674266815191</v>
      </c>
      <c r="M2165" s="47">
        <v>-34.791192000000002</v>
      </c>
      <c r="N2165" s="47">
        <v>-58.264442000000003</v>
      </c>
      <c r="O2165" s="47" t="s">
        <v>17413</v>
      </c>
      <c r="P2165" s="47">
        <v>1</v>
      </c>
      <c r="Q2165">
        <v>25</v>
      </c>
      <c r="S2165" s="23" t="s">
        <v>2347</v>
      </c>
      <c r="T2165" t="str">
        <f t="shared" si="301"/>
        <v>04</v>
      </c>
      <c r="V2165" t="str">
        <f>+VLOOKUP(B2165,MARCO!E:E,1,FALSE)</f>
        <v>Florencio Varela</v>
      </c>
      <c r="W2165" t="s">
        <v>134</v>
      </c>
      <c r="X2165" t="s">
        <v>134</v>
      </c>
      <c r="Y2165" t="str">
        <f t="shared" si="302"/>
        <v>R 4 - D 32 - 453 - 4471</v>
      </c>
      <c r="Z2165" t="s">
        <v>20</v>
      </c>
      <c r="AA2165" t="s">
        <v>2349</v>
      </c>
      <c r="AB2165" t="s">
        <v>21</v>
      </c>
      <c r="AD2165" t="str">
        <f t="shared" si="303"/>
        <v>Asociacion 17 De Noviembre</v>
      </c>
      <c r="AE2165" t="s">
        <v>22</v>
      </c>
      <c r="AF2165" t="s">
        <v>23</v>
      </c>
      <c r="AG2165" t="s">
        <v>26</v>
      </c>
      <c r="AH2165" t="s">
        <v>2348</v>
      </c>
      <c r="AI2165" s="13">
        <f t="shared" si="304"/>
        <v>25</v>
      </c>
      <c r="AJ2165" s="13">
        <f t="shared" si="305"/>
        <v>1</v>
      </c>
      <c r="AK2165" s="21">
        <v>1</v>
      </c>
      <c r="AM2165" t="s">
        <v>2154</v>
      </c>
      <c r="AN2165" t="str">
        <f t="shared" si="299"/>
        <v>R04</v>
      </c>
      <c r="AO2165" s="20" t="str">
        <f t="shared" si="300"/>
        <v>FINES_R04</v>
      </c>
      <c r="AP2165" s="25">
        <f t="shared" si="306"/>
        <v>0.45730674266815191</v>
      </c>
      <c r="AQ2165" s="24" t="str">
        <f>+IFERROR(VLOOKUP(Y2165,#REF!,2,FALSE),"-")</f>
        <v>-</v>
      </c>
      <c r="AR2165" s="13" t="s">
        <v>2393</v>
      </c>
      <c r="AS2165" t="s">
        <v>2398</v>
      </c>
      <c r="AT2165" t="str">
        <f t="shared" si="307"/>
        <v>Calle 1248 - e/ Calle 1211 y Calle 2213 - Florencio Varela</v>
      </c>
    </row>
    <row r="2166" spans="1:46" ht="15.75" thickBot="1" x14ac:dyDescent="0.3">
      <c r="A2166" s="47">
        <v>4</v>
      </c>
      <c r="B2166" s="47" t="s">
        <v>583</v>
      </c>
      <c r="C2166" s="47" t="s">
        <v>2374</v>
      </c>
      <c r="D2166" s="47" t="s">
        <v>609</v>
      </c>
      <c r="E2166" s="47" t="s">
        <v>94</v>
      </c>
      <c r="F2166" s="47" t="s">
        <v>12290</v>
      </c>
      <c r="G2166" s="47" t="s">
        <v>12291</v>
      </c>
      <c r="H2166" s="47" t="s">
        <v>12292</v>
      </c>
      <c r="I2166" s="47" t="s">
        <v>10769</v>
      </c>
      <c r="J2166" s="47"/>
      <c r="K2166" s="47" t="s">
        <v>14945</v>
      </c>
      <c r="L2166" s="47">
        <v>0.75221025943756104</v>
      </c>
      <c r="M2166" s="47">
        <v>-34.8724456387841</v>
      </c>
      <c r="N2166" s="47">
        <v>-58.192327853572102</v>
      </c>
      <c r="O2166" s="47" t="s">
        <v>17414</v>
      </c>
      <c r="P2166" s="47">
        <v>1</v>
      </c>
      <c r="Q2166">
        <v>22</v>
      </c>
      <c r="S2166" s="23" t="s">
        <v>2347</v>
      </c>
      <c r="T2166" t="str">
        <f t="shared" si="301"/>
        <v>04</v>
      </c>
      <c r="V2166" t="str">
        <f>+VLOOKUP(B2166,MARCO!E:E,1,FALSE)</f>
        <v>Florencio Varela</v>
      </c>
      <c r="W2166" t="s">
        <v>134</v>
      </c>
      <c r="X2166" t="s">
        <v>134</v>
      </c>
      <c r="Y2166" t="str">
        <f t="shared" si="302"/>
        <v>R 4 - D 32 - 453 - 3180</v>
      </c>
      <c r="Z2166" t="s">
        <v>20</v>
      </c>
      <c r="AA2166" t="s">
        <v>2349</v>
      </c>
      <c r="AB2166" t="s">
        <v>21</v>
      </c>
      <c r="AD2166" t="str">
        <f t="shared" si="303"/>
        <v>Epa 706</v>
      </c>
      <c r="AE2166" t="s">
        <v>22</v>
      </c>
      <c r="AF2166" t="s">
        <v>23</v>
      </c>
      <c r="AG2166" t="s">
        <v>26</v>
      </c>
      <c r="AH2166" t="s">
        <v>2348</v>
      </c>
      <c r="AI2166" s="13">
        <f t="shared" si="304"/>
        <v>22</v>
      </c>
      <c r="AJ2166" s="13">
        <f t="shared" si="305"/>
        <v>1</v>
      </c>
      <c r="AK2166" s="21">
        <v>1</v>
      </c>
      <c r="AM2166" t="s">
        <v>2154</v>
      </c>
      <c r="AN2166" t="str">
        <f t="shared" si="299"/>
        <v>R04</v>
      </c>
      <c r="AO2166" s="20" t="str">
        <f t="shared" si="300"/>
        <v>FINES_R04</v>
      </c>
      <c r="AP2166" s="25">
        <f t="shared" si="306"/>
        <v>0.75221025943756104</v>
      </c>
      <c r="AQ2166" s="24" t="str">
        <f>+IFERROR(VLOOKUP(Y2166,#REF!,2,FALSE),"-")</f>
        <v>-</v>
      </c>
      <c r="AR2166" s="13" t="s">
        <v>2393</v>
      </c>
      <c r="AS2166" t="s">
        <v>2397</v>
      </c>
      <c r="AT2166" t="str">
        <f t="shared" si="307"/>
        <v>Calle 1148 - Y 1150 y La Carolina - Florencio Varela</v>
      </c>
    </row>
    <row r="2167" spans="1:46" ht="15.75" thickBot="1" x14ac:dyDescent="0.3">
      <c r="A2167" s="47">
        <v>4</v>
      </c>
      <c r="B2167" s="47" t="s">
        <v>583</v>
      </c>
      <c r="C2167" s="47" t="s">
        <v>2374</v>
      </c>
      <c r="D2167" s="47" t="s">
        <v>609</v>
      </c>
      <c r="E2167" s="47" t="s">
        <v>94</v>
      </c>
      <c r="F2167" s="47" t="s">
        <v>12294</v>
      </c>
      <c r="G2167" s="47" t="s">
        <v>12295</v>
      </c>
      <c r="H2167" s="47" t="s">
        <v>12296</v>
      </c>
      <c r="I2167" s="47" t="s">
        <v>10769</v>
      </c>
      <c r="J2167" s="47"/>
      <c r="K2167" s="47" t="s">
        <v>14946</v>
      </c>
      <c r="L2167" s="47">
        <v>0.45730674266815191</v>
      </c>
      <c r="M2167" s="47">
        <v>-34.791192000000002</v>
      </c>
      <c r="N2167" s="47">
        <v>-58.264442000000003</v>
      </c>
      <c r="O2167" s="47" t="s">
        <v>17415</v>
      </c>
      <c r="P2167" s="47">
        <v>1</v>
      </c>
      <c r="Q2167">
        <v>17</v>
      </c>
      <c r="S2167" s="23" t="s">
        <v>2347</v>
      </c>
      <c r="T2167" t="str">
        <f t="shared" si="301"/>
        <v>04</v>
      </c>
      <c r="V2167" t="str">
        <f>+VLOOKUP(B2167,MARCO!E:E,1,FALSE)</f>
        <v>Florencio Varela</v>
      </c>
      <c r="W2167" t="s">
        <v>134</v>
      </c>
      <c r="X2167" t="s">
        <v>134</v>
      </c>
      <c r="Y2167" t="str">
        <f t="shared" si="302"/>
        <v>R 4 - D 32 - 453 - 4468</v>
      </c>
      <c r="Z2167" t="s">
        <v>20</v>
      </c>
      <c r="AA2167" t="s">
        <v>2349</v>
      </c>
      <c r="AB2167" t="s">
        <v>21</v>
      </c>
      <c r="AD2167" t="str">
        <f t="shared" si="303"/>
        <v>Unidad Penitenciaria 24</v>
      </c>
      <c r="AE2167" t="s">
        <v>22</v>
      </c>
      <c r="AF2167" t="s">
        <v>23</v>
      </c>
      <c r="AG2167" t="s">
        <v>26</v>
      </c>
      <c r="AH2167" t="s">
        <v>2348</v>
      </c>
      <c r="AI2167" s="13">
        <f t="shared" si="304"/>
        <v>17</v>
      </c>
      <c r="AJ2167" s="13">
        <f t="shared" si="305"/>
        <v>1</v>
      </c>
      <c r="AK2167" s="21">
        <v>1</v>
      </c>
      <c r="AM2167" t="s">
        <v>2154</v>
      </c>
      <c r="AN2167" t="str">
        <f t="shared" si="299"/>
        <v>R04</v>
      </c>
      <c r="AO2167" s="20" t="str">
        <f t="shared" si="300"/>
        <v>FINES_R04</v>
      </c>
      <c r="AP2167" s="25">
        <f t="shared" si="306"/>
        <v>0.45730674266815191</v>
      </c>
      <c r="AQ2167" s="24" t="str">
        <f>+IFERROR(VLOOKUP(Y2167,#REF!,2,FALSE),"-")</f>
        <v>-</v>
      </c>
      <c r="AR2167" s="13" t="s">
        <v>2393</v>
      </c>
      <c r="AS2167" t="s">
        <v>2397</v>
      </c>
      <c r="AT2167" t="str">
        <f t="shared" si="307"/>
        <v>Calle 1014 / Calle 1077 - Florencio Varela</v>
      </c>
    </row>
    <row r="2168" spans="1:46" ht="15.75" thickBot="1" x14ac:dyDescent="0.3">
      <c r="A2168" s="47">
        <v>4</v>
      </c>
      <c r="B2168" s="47" t="s">
        <v>583</v>
      </c>
      <c r="C2168" s="47" t="s">
        <v>2374</v>
      </c>
      <c r="D2168" s="47" t="s">
        <v>609</v>
      </c>
      <c r="E2168" s="47" t="s">
        <v>94</v>
      </c>
      <c r="F2168" s="47" t="s">
        <v>12298</v>
      </c>
      <c r="G2168" s="47" t="s">
        <v>12299</v>
      </c>
      <c r="H2168" s="47" t="s">
        <v>12300</v>
      </c>
      <c r="I2168" s="47" t="s">
        <v>10769</v>
      </c>
      <c r="J2168" s="47"/>
      <c r="K2168" s="47" t="s">
        <v>14947</v>
      </c>
      <c r="L2168" s="47">
        <v>0.80509698390960693</v>
      </c>
      <c r="M2168" s="47">
        <v>-34.867663101696998</v>
      </c>
      <c r="N2168" s="47">
        <v>-58.204495729042002</v>
      </c>
      <c r="O2168" s="47" t="s">
        <v>17416</v>
      </c>
      <c r="P2168" s="47">
        <v>1</v>
      </c>
      <c r="Q2168">
        <v>11</v>
      </c>
      <c r="S2168" s="23" t="s">
        <v>2347</v>
      </c>
      <c r="T2168" t="str">
        <f t="shared" si="301"/>
        <v>04</v>
      </c>
      <c r="V2168" t="str">
        <f>+VLOOKUP(B2168,MARCO!E:E,1,FALSE)</f>
        <v>Florencio Varela</v>
      </c>
      <c r="W2168" t="s">
        <v>134</v>
      </c>
      <c r="X2168" t="s">
        <v>134</v>
      </c>
      <c r="Y2168" t="str">
        <f t="shared" si="302"/>
        <v>R 4 - D 32 - 453 - 4083</v>
      </c>
      <c r="Z2168" t="s">
        <v>20</v>
      </c>
      <c r="AA2168" t="s">
        <v>2349</v>
      </c>
      <c r="AB2168" t="s">
        <v>21</v>
      </c>
      <c r="AD2168" t="str">
        <f t="shared" si="303"/>
        <v>Polo Social Y Educativo Pedro Coria</v>
      </c>
      <c r="AE2168" t="s">
        <v>22</v>
      </c>
      <c r="AF2168" t="s">
        <v>23</v>
      </c>
      <c r="AG2168" t="s">
        <v>26</v>
      </c>
      <c r="AH2168" t="s">
        <v>2348</v>
      </c>
      <c r="AI2168" s="13">
        <f t="shared" si="304"/>
        <v>11</v>
      </c>
      <c r="AJ2168" s="13">
        <f t="shared" si="305"/>
        <v>1</v>
      </c>
      <c r="AK2168" s="21">
        <v>1</v>
      </c>
      <c r="AM2168" t="s">
        <v>2154</v>
      </c>
      <c r="AN2168" t="str">
        <f t="shared" si="299"/>
        <v>R04</v>
      </c>
      <c r="AO2168" s="20" t="str">
        <f t="shared" si="300"/>
        <v>FINES_R04</v>
      </c>
      <c r="AP2168" s="25">
        <f t="shared" si="306"/>
        <v>0.80509698390960693</v>
      </c>
      <c r="AQ2168" s="24" t="str">
        <f>+IFERROR(VLOOKUP(Y2168,#REF!,2,FALSE),"-")</f>
        <v>-</v>
      </c>
      <c r="AR2168" s="13" t="s">
        <v>2393</v>
      </c>
      <c r="AS2168" t="s">
        <v>2398</v>
      </c>
      <c r="AT2168" t="str">
        <f t="shared" si="307"/>
        <v>Calle 1128 Esquina 1143 - S/N INGENIERO ALLAN - Florencio Varela</v>
      </c>
    </row>
    <row r="2169" spans="1:46" ht="15.75" thickBot="1" x14ac:dyDescent="0.3">
      <c r="A2169" s="47">
        <v>4</v>
      </c>
      <c r="B2169" s="47" t="s">
        <v>583</v>
      </c>
      <c r="C2169" s="47" t="s">
        <v>2374</v>
      </c>
      <c r="D2169" s="47" t="s">
        <v>609</v>
      </c>
      <c r="E2169" s="47" t="s">
        <v>94</v>
      </c>
      <c r="F2169" s="47" t="s">
        <v>12302</v>
      </c>
      <c r="G2169" s="47" t="s">
        <v>12303</v>
      </c>
      <c r="H2169" s="47" t="s">
        <v>12304</v>
      </c>
      <c r="I2169" s="47" t="s">
        <v>10769</v>
      </c>
      <c r="J2169" s="47"/>
      <c r="K2169" s="47" t="s">
        <v>14948</v>
      </c>
      <c r="L2169" s="47">
        <v>0.73257702589035034</v>
      </c>
      <c r="M2169" s="47">
        <v>-34.823217845334</v>
      </c>
      <c r="N2169" s="47">
        <v>-58.248324646470003</v>
      </c>
      <c r="O2169" s="47" t="s">
        <v>17417</v>
      </c>
      <c r="P2169" s="47">
        <v>1</v>
      </c>
      <c r="Q2169">
        <v>22</v>
      </c>
      <c r="S2169" s="23" t="s">
        <v>2347</v>
      </c>
      <c r="T2169" t="str">
        <f t="shared" si="301"/>
        <v>04</v>
      </c>
      <c r="V2169" t="str">
        <f>+VLOOKUP(B2169,MARCO!E:E,1,FALSE)</f>
        <v>Florencio Varela</v>
      </c>
      <c r="W2169" t="s">
        <v>134</v>
      </c>
      <c r="X2169" t="s">
        <v>134</v>
      </c>
      <c r="Y2169" t="str">
        <f t="shared" si="302"/>
        <v>R 4 - D 32 - 453 - 4239</v>
      </c>
      <c r="Z2169" t="s">
        <v>20</v>
      </c>
      <c r="AA2169" t="s">
        <v>2349</v>
      </c>
      <c r="AB2169" t="s">
        <v>21</v>
      </c>
      <c r="AD2169" t="str">
        <f t="shared" si="303"/>
        <v>Taller Integrame</v>
      </c>
      <c r="AE2169" t="s">
        <v>22</v>
      </c>
      <c r="AF2169" t="s">
        <v>23</v>
      </c>
      <c r="AG2169" t="s">
        <v>26</v>
      </c>
      <c r="AH2169" t="s">
        <v>2348</v>
      </c>
      <c r="AI2169" s="13">
        <f t="shared" si="304"/>
        <v>22</v>
      </c>
      <c r="AJ2169" s="13">
        <f t="shared" si="305"/>
        <v>1</v>
      </c>
      <c r="AK2169" s="21">
        <v>1</v>
      </c>
      <c r="AM2169" t="s">
        <v>2154</v>
      </c>
      <c r="AN2169" t="str">
        <f t="shared" si="299"/>
        <v>R04</v>
      </c>
      <c r="AO2169" s="20" t="str">
        <f t="shared" si="300"/>
        <v>FINES_R04</v>
      </c>
      <c r="AP2169" s="25">
        <f t="shared" si="306"/>
        <v>0.73257702589035034</v>
      </c>
      <c r="AQ2169" s="24" t="str">
        <f>+IFERROR(VLOOKUP(Y2169,#REF!,2,FALSE),"-")</f>
        <v>-</v>
      </c>
      <c r="AR2169" s="13" t="s">
        <v>2393</v>
      </c>
      <c r="AS2169" t="s">
        <v>2397</v>
      </c>
      <c r="AT2169" t="str">
        <f t="shared" si="307"/>
        <v>Av.hudson - 1780 - Florencio Varela</v>
      </c>
    </row>
    <row r="2170" spans="1:46" ht="15.75" thickBot="1" x14ac:dyDescent="0.3">
      <c r="A2170" s="47">
        <v>4</v>
      </c>
      <c r="B2170" s="47" t="s">
        <v>583</v>
      </c>
      <c r="C2170" s="47" t="s">
        <v>2374</v>
      </c>
      <c r="D2170" s="47" t="s">
        <v>609</v>
      </c>
      <c r="E2170" s="47" t="s">
        <v>94</v>
      </c>
      <c r="F2170" s="47" t="s">
        <v>12307</v>
      </c>
      <c r="G2170" s="47" t="s">
        <v>12308</v>
      </c>
      <c r="H2170" s="47" t="s">
        <v>12309</v>
      </c>
      <c r="I2170" s="47" t="s">
        <v>10769</v>
      </c>
      <c r="J2170" s="47"/>
      <c r="K2170" s="47" t="s">
        <v>14949</v>
      </c>
      <c r="L2170" s="47">
        <v>0.79745137691497803</v>
      </c>
      <c r="M2170" s="47">
        <v>-34.804247005286001</v>
      </c>
      <c r="N2170" s="47">
        <v>-58.327983039583998</v>
      </c>
      <c r="O2170" s="47" t="s">
        <v>17418</v>
      </c>
      <c r="P2170" s="47">
        <v>1</v>
      </c>
      <c r="Q2170">
        <v>36</v>
      </c>
      <c r="S2170" s="23" t="s">
        <v>2347</v>
      </c>
      <c r="T2170" t="str">
        <f t="shared" si="301"/>
        <v>04</v>
      </c>
      <c r="V2170" t="str">
        <f>+VLOOKUP(B2170,MARCO!E:E,1,FALSE)</f>
        <v>Florencio Varela</v>
      </c>
      <c r="W2170" t="s">
        <v>134</v>
      </c>
      <c r="X2170" t="s">
        <v>134</v>
      </c>
      <c r="Y2170" t="str">
        <f t="shared" si="302"/>
        <v>R 4 - D 32 - 453 - 4240</v>
      </c>
      <c r="Z2170" t="s">
        <v>20</v>
      </c>
      <c r="AA2170" t="s">
        <v>2349</v>
      </c>
      <c r="AB2170" t="s">
        <v>21</v>
      </c>
      <c r="AD2170" t="str">
        <f t="shared" si="303"/>
        <v>Inst.psicosocial</v>
      </c>
      <c r="AE2170" t="s">
        <v>22</v>
      </c>
      <c r="AF2170" t="s">
        <v>23</v>
      </c>
      <c r="AG2170" t="s">
        <v>26</v>
      </c>
      <c r="AH2170" t="s">
        <v>2348</v>
      </c>
      <c r="AI2170" s="13">
        <f t="shared" si="304"/>
        <v>36</v>
      </c>
      <c r="AJ2170" s="13">
        <f t="shared" si="305"/>
        <v>1</v>
      </c>
      <c r="AK2170" s="21">
        <v>1</v>
      </c>
      <c r="AM2170" t="s">
        <v>2154</v>
      </c>
      <c r="AN2170" t="str">
        <f t="shared" si="299"/>
        <v>R04</v>
      </c>
      <c r="AO2170" s="20" t="str">
        <f t="shared" si="300"/>
        <v>FINES_R04</v>
      </c>
      <c r="AP2170" s="25">
        <f t="shared" si="306"/>
        <v>0.79745137691497803</v>
      </c>
      <c r="AQ2170" s="24" t="str">
        <f>+IFERROR(VLOOKUP(Y2170,#REF!,2,FALSE),"-")</f>
        <v>-</v>
      </c>
      <c r="AR2170" s="13" t="s">
        <v>2393</v>
      </c>
      <c r="AS2170" t="s">
        <v>2397</v>
      </c>
      <c r="AT2170" t="str">
        <f t="shared" si="307"/>
        <v>Los Laureles Y Zorzal - e/ Zorzal y . - Florencio Varela</v>
      </c>
    </row>
    <row r="2171" spans="1:46" ht="15.75" thickBot="1" x14ac:dyDescent="0.3">
      <c r="A2171" s="47">
        <v>4</v>
      </c>
      <c r="B2171" s="47" t="s">
        <v>583</v>
      </c>
      <c r="C2171" s="47" t="s">
        <v>2374</v>
      </c>
      <c r="D2171" s="47" t="s">
        <v>609</v>
      </c>
      <c r="E2171" s="47" t="s">
        <v>94</v>
      </c>
      <c r="F2171" s="47" t="s">
        <v>12313</v>
      </c>
      <c r="G2171" s="47" t="s">
        <v>8051</v>
      </c>
      <c r="H2171" s="47" t="s">
        <v>8052</v>
      </c>
      <c r="I2171" s="47" t="s">
        <v>10769</v>
      </c>
      <c r="J2171" s="47"/>
      <c r="K2171" s="47" t="s">
        <v>17419</v>
      </c>
      <c r="L2171" s="47">
        <v>0.807628333568573</v>
      </c>
      <c r="M2171" s="47">
        <v>-34.824337086093003</v>
      </c>
      <c r="N2171" s="47">
        <v>-58.219313592752002</v>
      </c>
      <c r="O2171" s="47" t="s">
        <v>17420</v>
      </c>
      <c r="P2171" s="47">
        <v>1</v>
      </c>
      <c r="Q2171">
        <v>22</v>
      </c>
      <c r="S2171" s="23" t="s">
        <v>2347</v>
      </c>
      <c r="T2171" t="str">
        <f t="shared" si="301"/>
        <v>04</v>
      </c>
      <c r="V2171" t="str">
        <f>+VLOOKUP(B2171,MARCO!E:E,1,FALSE)</f>
        <v>Florencio Varela</v>
      </c>
      <c r="W2171" t="s">
        <v>134</v>
      </c>
      <c r="X2171" t="s">
        <v>134</v>
      </c>
      <c r="Y2171" t="str">
        <f t="shared" si="302"/>
        <v>R 4 - D 32 - 453 - 3783</v>
      </c>
      <c r="Z2171" t="s">
        <v>20</v>
      </c>
      <c r="AA2171" t="s">
        <v>2349</v>
      </c>
      <c r="AB2171" t="s">
        <v>21</v>
      </c>
      <c r="AD2171" t="str">
        <f t="shared" si="303"/>
        <v>Las Margaritas</v>
      </c>
      <c r="AE2171" t="s">
        <v>22</v>
      </c>
      <c r="AF2171" t="s">
        <v>23</v>
      </c>
      <c r="AG2171" t="s">
        <v>26</v>
      </c>
      <c r="AH2171" t="s">
        <v>2348</v>
      </c>
      <c r="AI2171" s="13">
        <f t="shared" si="304"/>
        <v>22</v>
      </c>
      <c r="AJ2171" s="13">
        <f t="shared" si="305"/>
        <v>1</v>
      </c>
      <c r="AK2171" s="21">
        <v>1</v>
      </c>
      <c r="AM2171" t="s">
        <v>2154</v>
      </c>
      <c r="AN2171" t="str">
        <f t="shared" si="299"/>
        <v>R04</v>
      </c>
      <c r="AO2171" s="20" t="str">
        <f t="shared" si="300"/>
        <v>FINES_R04</v>
      </c>
      <c r="AP2171" s="25">
        <f t="shared" si="306"/>
        <v>0.807628333568573</v>
      </c>
      <c r="AQ2171" s="24" t="str">
        <f>+IFERROR(VLOOKUP(Y2171,#REF!,2,FALSE),"-")</f>
        <v>-</v>
      </c>
      <c r="AR2171" s="13" t="s">
        <v>2393</v>
      </c>
      <c r="AS2171" t="s">
        <v>2397</v>
      </c>
      <c r="AT2171" t="str">
        <f t="shared" si="307"/>
        <v>Escobar - 2343 e/ Monasterio - Florencio Varela</v>
      </c>
    </row>
    <row r="2172" spans="1:46" ht="15.75" thickBot="1" x14ac:dyDescent="0.3">
      <c r="A2172" s="47">
        <v>4</v>
      </c>
      <c r="B2172" s="47" t="s">
        <v>583</v>
      </c>
      <c r="C2172" s="47" t="s">
        <v>2374</v>
      </c>
      <c r="D2172" s="47" t="s">
        <v>609</v>
      </c>
      <c r="E2172" s="47" t="s">
        <v>94</v>
      </c>
      <c r="F2172" s="47" t="s">
        <v>12316</v>
      </c>
      <c r="G2172" s="47" t="s">
        <v>12317</v>
      </c>
      <c r="H2172" s="47" t="s">
        <v>12318</v>
      </c>
      <c r="I2172" s="47" t="s">
        <v>10769</v>
      </c>
      <c r="J2172" s="47"/>
      <c r="K2172" s="47" t="s">
        <v>14950</v>
      </c>
      <c r="L2172" s="47">
        <v>0.76026314496994019</v>
      </c>
      <c r="M2172" s="47">
        <v>-34.873245618483999</v>
      </c>
      <c r="N2172" s="47">
        <v>-58.281980005316001</v>
      </c>
      <c r="O2172" s="47" t="s">
        <v>17421</v>
      </c>
      <c r="P2172" s="47">
        <v>1</v>
      </c>
      <c r="Q2172">
        <v>28</v>
      </c>
      <c r="S2172" s="23" t="s">
        <v>2347</v>
      </c>
      <c r="T2172" t="str">
        <f t="shared" si="301"/>
        <v>04</v>
      </c>
      <c r="V2172" t="str">
        <f>+VLOOKUP(B2172,MARCO!E:E,1,FALSE)</f>
        <v>Florencio Varela</v>
      </c>
      <c r="W2172" t="s">
        <v>134</v>
      </c>
      <c r="X2172" t="s">
        <v>134</v>
      </c>
      <c r="Y2172" t="str">
        <f t="shared" si="302"/>
        <v>R 4 - D 32 - 453 - 4472</v>
      </c>
      <c r="Z2172" t="s">
        <v>20</v>
      </c>
      <c r="AA2172" t="s">
        <v>2349</v>
      </c>
      <c r="AB2172" t="s">
        <v>21</v>
      </c>
      <c r="AD2172" t="str">
        <f t="shared" si="303"/>
        <v>Iglesia Lirios De Los Valles</v>
      </c>
      <c r="AE2172" t="s">
        <v>22</v>
      </c>
      <c r="AF2172" t="s">
        <v>23</v>
      </c>
      <c r="AG2172" t="s">
        <v>26</v>
      </c>
      <c r="AH2172" t="s">
        <v>2348</v>
      </c>
      <c r="AI2172" s="13">
        <f t="shared" si="304"/>
        <v>28</v>
      </c>
      <c r="AJ2172" s="13">
        <f t="shared" si="305"/>
        <v>1</v>
      </c>
      <c r="AK2172" s="21">
        <v>1</v>
      </c>
      <c r="AM2172" t="s">
        <v>2154</v>
      </c>
      <c r="AN2172" t="str">
        <f t="shared" si="299"/>
        <v>R04</v>
      </c>
      <c r="AO2172" s="20" t="str">
        <f t="shared" si="300"/>
        <v>FINES_R04</v>
      </c>
      <c r="AP2172" s="25">
        <f t="shared" si="306"/>
        <v>0.76026314496994019</v>
      </c>
      <c r="AQ2172" s="24" t="str">
        <f>+IFERROR(VLOOKUP(Y2172,#REF!,2,FALSE),"-")</f>
        <v>-</v>
      </c>
      <c r="AR2172" s="13" t="s">
        <v>2393</v>
      </c>
      <c r="AS2172" t="s">
        <v>2397</v>
      </c>
      <c r="AT2172" t="str">
        <f t="shared" si="307"/>
        <v>Calle 1435 - 1712 e/ Calle 1434 y Calle 1434 A - Florencio Varela</v>
      </c>
    </row>
    <row r="2173" spans="1:46" ht="15.75" thickBot="1" x14ac:dyDescent="0.3">
      <c r="A2173" s="47">
        <v>4</v>
      </c>
      <c r="B2173" s="47" t="s">
        <v>1475</v>
      </c>
      <c r="C2173" s="47" t="s">
        <v>2378</v>
      </c>
      <c r="D2173" s="47" t="s">
        <v>1509</v>
      </c>
      <c r="E2173" s="47" t="s">
        <v>271</v>
      </c>
      <c r="F2173" s="47" t="s">
        <v>12321</v>
      </c>
      <c r="G2173" s="47" t="s">
        <v>12322</v>
      </c>
      <c r="H2173" s="47" t="s">
        <v>12323</v>
      </c>
      <c r="I2173" s="47" t="s">
        <v>10769</v>
      </c>
      <c r="J2173" s="47"/>
      <c r="K2173" s="47" t="s">
        <v>14951</v>
      </c>
      <c r="L2173" s="47">
        <v>0.37946513295173651</v>
      </c>
      <c r="M2173" s="47">
        <v>-34.728827017698997</v>
      </c>
      <c r="N2173" s="47">
        <v>-58.299638963444004</v>
      </c>
      <c r="O2173" s="47" t="s">
        <v>17422</v>
      </c>
      <c r="P2173" s="47">
        <v>1</v>
      </c>
      <c r="Q2173">
        <v>6</v>
      </c>
      <c r="S2173" s="23" t="s">
        <v>2347</v>
      </c>
      <c r="T2173" t="str">
        <f t="shared" si="301"/>
        <v>04</v>
      </c>
      <c r="V2173" t="str">
        <f>+VLOOKUP(B2173,MARCO!E:E,1,FALSE)</f>
        <v>Quilmes</v>
      </c>
      <c r="W2173" t="s">
        <v>134</v>
      </c>
      <c r="X2173" t="s">
        <v>134</v>
      </c>
      <c r="Y2173" t="str">
        <f t="shared" si="302"/>
        <v>R 4 - D 85 - 451 - 4650</v>
      </c>
      <c r="Z2173" t="s">
        <v>20</v>
      </c>
      <c r="AA2173" t="s">
        <v>2349</v>
      </c>
      <c r="AB2173" t="s">
        <v>21</v>
      </c>
      <c r="AD2173" t="str">
        <f t="shared" si="303"/>
        <v>Centro De Formacion Profesional U.o.m.</v>
      </c>
      <c r="AE2173" t="s">
        <v>22</v>
      </c>
      <c r="AF2173" t="s">
        <v>23</v>
      </c>
      <c r="AG2173" t="s">
        <v>26</v>
      </c>
      <c r="AH2173" t="s">
        <v>2348</v>
      </c>
      <c r="AI2173" s="13">
        <f t="shared" si="304"/>
        <v>6</v>
      </c>
      <c r="AJ2173" s="13">
        <f t="shared" si="305"/>
        <v>1</v>
      </c>
      <c r="AK2173" s="21">
        <v>1</v>
      </c>
      <c r="AM2173" t="s">
        <v>2154</v>
      </c>
      <c r="AN2173" t="str">
        <f t="shared" si="299"/>
        <v>R04</v>
      </c>
      <c r="AO2173" s="20" t="str">
        <f t="shared" si="300"/>
        <v>FINES_R04</v>
      </c>
      <c r="AP2173" s="25">
        <f t="shared" si="306"/>
        <v>0.37946513295173651</v>
      </c>
      <c r="AQ2173" s="24" t="str">
        <f>+IFERROR(VLOOKUP(Y2173,#REF!,2,FALSE),"-")</f>
        <v>-</v>
      </c>
      <c r="AR2173" s="13" t="s">
        <v>2393</v>
      </c>
      <c r="AS2173" t="s">
        <v>2397</v>
      </c>
      <c r="AT2173" t="str">
        <f t="shared" si="307"/>
        <v>Calchaqui - 6000 e/ Anexo Unaj - Quilmes. Quilmes.</v>
      </c>
    </row>
    <row r="2174" spans="1:46" ht="15.75" thickBot="1" x14ac:dyDescent="0.3">
      <c r="A2174" s="47">
        <v>4</v>
      </c>
      <c r="B2174" s="47" t="s">
        <v>1475</v>
      </c>
      <c r="C2174" s="47" t="s">
        <v>2378</v>
      </c>
      <c r="D2174" s="47" t="s">
        <v>1509</v>
      </c>
      <c r="E2174" s="47" t="s">
        <v>271</v>
      </c>
      <c r="F2174" s="47" t="s">
        <v>12325</v>
      </c>
      <c r="G2174" s="47" t="s">
        <v>12326</v>
      </c>
      <c r="H2174" s="47" t="s">
        <v>12327</v>
      </c>
      <c r="I2174" s="47" t="s">
        <v>10769</v>
      </c>
      <c r="J2174" s="47"/>
      <c r="K2174" s="47" t="s">
        <v>14952</v>
      </c>
      <c r="L2174" s="47">
        <v>0.96386826038360596</v>
      </c>
      <c r="M2174" s="47">
        <v>-34.730450737402002</v>
      </c>
      <c r="N2174" s="47">
        <v>-58.326304575564997</v>
      </c>
      <c r="O2174" s="47" t="s">
        <v>17423</v>
      </c>
      <c r="P2174" s="47">
        <v>1</v>
      </c>
      <c r="Q2174">
        <v>25</v>
      </c>
      <c r="S2174" s="23" t="s">
        <v>2347</v>
      </c>
      <c r="T2174" t="str">
        <f t="shared" si="301"/>
        <v>04</v>
      </c>
      <c r="V2174" t="str">
        <f>+VLOOKUP(B2174,MARCO!E:E,1,FALSE)</f>
        <v>Quilmes</v>
      </c>
      <c r="W2174" t="s">
        <v>134</v>
      </c>
      <c r="X2174" t="s">
        <v>134</v>
      </c>
      <c r="Y2174" t="str">
        <f t="shared" si="302"/>
        <v>R 4 - D 85 - 451 - 2623</v>
      </c>
      <c r="Z2174" t="s">
        <v>20</v>
      </c>
      <c r="AA2174" t="s">
        <v>2349</v>
      </c>
      <c r="AB2174" t="s">
        <v>21</v>
      </c>
      <c r="AD2174" t="str">
        <f t="shared" si="303"/>
        <v>Club Villa Alcira</v>
      </c>
      <c r="AE2174" t="s">
        <v>22</v>
      </c>
      <c r="AF2174" t="s">
        <v>23</v>
      </c>
      <c r="AG2174" t="s">
        <v>26</v>
      </c>
      <c r="AH2174" t="s">
        <v>2348</v>
      </c>
      <c r="AI2174" s="13">
        <f t="shared" si="304"/>
        <v>25</v>
      </c>
      <c r="AJ2174" s="13">
        <f t="shared" si="305"/>
        <v>1</v>
      </c>
      <c r="AK2174" s="21">
        <v>1</v>
      </c>
      <c r="AM2174" t="s">
        <v>2154</v>
      </c>
      <c r="AN2174" t="str">
        <f t="shared" si="299"/>
        <v>R04</v>
      </c>
      <c r="AO2174" s="20" t="str">
        <f t="shared" si="300"/>
        <v>FINES_R04</v>
      </c>
      <c r="AP2174" s="25">
        <f t="shared" si="306"/>
        <v>0.96386826038360596</v>
      </c>
      <c r="AQ2174" s="24" t="str">
        <f>+IFERROR(VLOOKUP(Y2174,#REF!,2,FALSE),"-")</f>
        <v>-</v>
      </c>
      <c r="AR2174" s="13" t="s">
        <v>2393</v>
      </c>
      <c r="AS2174" t="s">
        <v>2397</v>
      </c>
      <c r="AT2174" t="str">
        <f t="shared" si="307"/>
        <v>Fatima - e/ Almafuerte - Bernal Este</v>
      </c>
    </row>
    <row r="2175" spans="1:46" ht="15.75" thickBot="1" x14ac:dyDescent="0.3">
      <c r="A2175" s="47">
        <v>4</v>
      </c>
      <c r="B2175" s="47" t="s">
        <v>1475</v>
      </c>
      <c r="C2175" s="47" t="s">
        <v>2378</v>
      </c>
      <c r="D2175" s="47" t="s">
        <v>1509</v>
      </c>
      <c r="E2175" s="47" t="s">
        <v>271</v>
      </c>
      <c r="F2175" s="47" t="s">
        <v>12329</v>
      </c>
      <c r="G2175" s="47" t="s">
        <v>12330</v>
      </c>
      <c r="H2175" s="47" t="s">
        <v>12331</v>
      </c>
      <c r="I2175" s="47" t="s">
        <v>10769</v>
      </c>
      <c r="J2175" s="47" t="s">
        <v>12333</v>
      </c>
      <c r="K2175" s="47" t="s">
        <v>14953</v>
      </c>
      <c r="L2175" s="47">
        <v>0.37855055928230291</v>
      </c>
      <c r="M2175" s="47">
        <v>-34.720421498511001</v>
      </c>
      <c r="N2175" s="47">
        <v>-58.288018502428997</v>
      </c>
      <c r="O2175" s="47" t="s">
        <v>17424</v>
      </c>
      <c r="P2175" s="47">
        <v>1</v>
      </c>
      <c r="Q2175">
        <v>7</v>
      </c>
      <c r="S2175" s="23" t="s">
        <v>2347</v>
      </c>
      <c r="T2175" t="str">
        <f t="shared" si="301"/>
        <v>04</v>
      </c>
      <c r="V2175" t="str">
        <f>+VLOOKUP(B2175,MARCO!E:E,1,FALSE)</f>
        <v>Quilmes</v>
      </c>
      <c r="W2175" t="s">
        <v>134</v>
      </c>
      <c r="X2175" t="s">
        <v>134</v>
      </c>
      <c r="Y2175" t="str">
        <f t="shared" si="302"/>
        <v>R 4 - D 85 - 451 - 4459</v>
      </c>
      <c r="Z2175" t="s">
        <v>20</v>
      </c>
      <c r="AA2175" t="s">
        <v>2349</v>
      </c>
      <c r="AB2175" t="s">
        <v>21</v>
      </c>
      <c r="AD2175" t="str">
        <f t="shared" si="303"/>
        <v>Centro Los Junquitos</v>
      </c>
      <c r="AE2175" t="s">
        <v>22</v>
      </c>
      <c r="AF2175" t="s">
        <v>23</v>
      </c>
      <c r="AG2175" t="s">
        <v>26</v>
      </c>
      <c r="AH2175" t="s">
        <v>2348</v>
      </c>
      <c r="AI2175" s="13">
        <f t="shared" si="304"/>
        <v>7</v>
      </c>
      <c r="AJ2175" s="13">
        <f t="shared" si="305"/>
        <v>1</v>
      </c>
      <c r="AK2175" s="21">
        <v>1</v>
      </c>
      <c r="AM2175" t="s">
        <v>2154</v>
      </c>
      <c r="AN2175" t="str">
        <f t="shared" si="299"/>
        <v>R04</v>
      </c>
      <c r="AO2175" s="20" t="str">
        <f t="shared" si="300"/>
        <v>FINES_R04</v>
      </c>
      <c r="AP2175" s="25">
        <f t="shared" si="306"/>
        <v>0.37855055928230291</v>
      </c>
      <c r="AQ2175" s="24" t="str">
        <f>+IFERROR(VLOOKUP(Y2175,#REF!,2,FALSE),"-")</f>
        <v>-</v>
      </c>
      <c r="AR2175" s="13" t="s">
        <v>2393</v>
      </c>
      <c r="AS2175" t="s">
        <v>2398</v>
      </c>
      <c r="AT2175" t="str">
        <f t="shared" si="307"/>
        <v>Sargento Cabral Y Chaco - Bernal Oeste</v>
      </c>
    </row>
    <row r="2176" spans="1:46" ht="15.75" thickBot="1" x14ac:dyDescent="0.3">
      <c r="A2176" s="47">
        <v>4</v>
      </c>
      <c r="B2176" s="47" t="s">
        <v>1475</v>
      </c>
      <c r="C2176" s="47" t="s">
        <v>2378</v>
      </c>
      <c r="D2176" s="47" t="s">
        <v>1509</v>
      </c>
      <c r="E2176" s="47" t="s">
        <v>271</v>
      </c>
      <c r="F2176" s="47" t="s">
        <v>12334</v>
      </c>
      <c r="G2176" s="47" t="s">
        <v>8310</v>
      </c>
      <c r="H2176" s="47" t="s">
        <v>8311</v>
      </c>
      <c r="I2176" s="47" t="s">
        <v>10769</v>
      </c>
      <c r="J2176" s="47"/>
      <c r="K2176" s="47" t="s">
        <v>17425</v>
      </c>
      <c r="L2176" s="47">
        <v>0.69699907302856445</v>
      </c>
      <c r="M2176" s="47">
        <v>-34.764899349405887</v>
      </c>
      <c r="N2176" s="47">
        <v>-58.266326689134146</v>
      </c>
      <c r="O2176" s="47" t="s">
        <v>17426</v>
      </c>
      <c r="P2176" s="47">
        <v>1</v>
      </c>
      <c r="Q2176">
        <v>20</v>
      </c>
      <c r="S2176" s="23" t="s">
        <v>2347</v>
      </c>
      <c r="T2176" t="str">
        <f t="shared" si="301"/>
        <v>04</v>
      </c>
      <c r="V2176" t="str">
        <f>+VLOOKUP(B2176,MARCO!E:E,1,FALSE)</f>
        <v>Quilmes</v>
      </c>
      <c r="W2176" t="s">
        <v>134</v>
      </c>
      <c r="X2176" t="s">
        <v>134</v>
      </c>
      <c r="Y2176" t="str">
        <f t="shared" si="302"/>
        <v>R 4 - D 85 - 451 - 4479</v>
      </c>
      <c r="Z2176" t="s">
        <v>20</v>
      </c>
      <c r="AA2176" t="s">
        <v>2349</v>
      </c>
      <c r="AB2176" t="s">
        <v>21</v>
      </c>
      <c r="AD2176" t="str">
        <f t="shared" si="303"/>
        <v>Sociedad De Fomento Santo Domingo</v>
      </c>
      <c r="AE2176" t="s">
        <v>22</v>
      </c>
      <c r="AF2176" t="s">
        <v>23</v>
      </c>
      <c r="AG2176" t="s">
        <v>26</v>
      </c>
      <c r="AH2176" t="s">
        <v>2348</v>
      </c>
      <c r="AI2176" s="13">
        <f t="shared" si="304"/>
        <v>20</v>
      </c>
      <c r="AJ2176" s="13">
        <f t="shared" si="305"/>
        <v>1</v>
      </c>
      <c r="AK2176" s="21">
        <v>1</v>
      </c>
      <c r="AM2176" t="s">
        <v>2154</v>
      </c>
      <c r="AN2176" t="str">
        <f t="shared" si="299"/>
        <v>R04</v>
      </c>
      <c r="AO2176" s="20" t="str">
        <f t="shared" si="300"/>
        <v>FINES_R04</v>
      </c>
      <c r="AP2176" s="25">
        <f t="shared" si="306"/>
        <v>0.69699907302856445</v>
      </c>
      <c r="AQ2176" s="24" t="str">
        <f>+IFERROR(VLOOKUP(Y2176,#REF!,2,FALSE),"-")</f>
        <v>-</v>
      </c>
      <c r="AR2176" s="13" t="s">
        <v>2393</v>
      </c>
      <c r="AS2176" t="s">
        <v>2397</v>
      </c>
      <c r="AT2176" t="str">
        <f t="shared" si="307"/>
        <v>Panama - 2502 e/ Miguel CanÉ y Lisandro De La Torre - Ezpeleta Oeste</v>
      </c>
    </row>
    <row r="2177" spans="1:46" ht="15.75" thickBot="1" x14ac:dyDescent="0.3">
      <c r="A2177" s="47">
        <v>4</v>
      </c>
      <c r="B2177" s="47" t="s">
        <v>1475</v>
      </c>
      <c r="C2177" s="47" t="s">
        <v>2378</v>
      </c>
      <c r="D2177" s="47" t="s">
        <v>1509</v>
      </c>
      <c r="E2177" s="47" t="s">
        <v>271</v>
      </c>
      <c r="F2177" s="47" t="s">
        <v>12336</v>
      </c>
      <c r="G2177" s="47" t="s">
        <v>12337</v>
      </c>
      <c r="H2177" s="47" t="s">
        <v>12338</v>
      </c>
      <c r="I2177" s="47" t="s">
        <v>10769</v>
      </c>
      <c r="J2177" s="47"/>
      <c r="K2177" s="47" t="s">
        <v>14954</v>
      </c>
      <c r="L2177" s="47">
        <v>0.27442952990531921</v>
      </c>
      <c r="M2177" s="47">
        <v>-34.726044980216003</v>
      </c>
      <c r="N2177" s="47">
        <v>-58.275452981831002</v>
      </c>
      <c r="O2177" s="47" t="s">
        <v>17427</v>
      </c>
      <c r="P2177" s="47">
        <v>1</v>
      </c>
      <c r="Q2177">
        <v>21</v>
      </c>
      <c r="S2177" s="23" t="s">
        <v>2347</v>
      </c>
      <c r="T2177" t="str">
        <f t="shared" si="301"/>
        <v>04</v>
      </c>
      <c r="V2177" t="str">
        <f>+VLOOKUP(B2177,MARCO!E:E,1,FALSE)</f>
        <v>Quilmes</v>
      </c>
      <c r="W2177" t="s">
        <v>134</v>
      </c>
      <c r="X2177" t="s">
        <v>134</v>
      </c>
      <c r="Y2177" t="str">
        <f t="shared" si="302"/>
        <v>R 4 - D 85 - 451 - 4490</v>
      </c>
      <c r="Z2177" t="s">
        <v>20</v>
      </c>
      <c r="AA2177" t="s">
        <v>2349</v>
      </c>
      <c r="AB2177" t="s">
        <v>21</v>
      </c>
      <c r="AD2177" t="str">
        <f t="shared" si="303"/>
        <v>Hablemos De Autismo Quilmes</v>
      </c>
      <c r="AE2177" t="s">
        <v>22</v>
      </c>
      <c r="AF2177" t="s">
        <v>23</v>
      </c>
      <c r="AG2177" t="s">
        <v>26</v>
      </c>
      <c r="AH2177" t="s">
        <v>2348</v>
      </c>
      <c r="AI2177" s="13">
        <f t="shared" si="304"/>
        <v>21</v>
      </c>
      <c r="AJ2177" s="13">
        <f t="shared" si="305"/>
        <v>1</v>
      </c>
      <c r="AK2177" s="21">
        <v>1</v>
      </c>
      <c r="AM2177" t="s">
        <v>2154</v>
      </c>
      <c r="AN2177" t="str">
        <f t="shared" si="299"/>
        <v>R04</v>
      </c>
      <c r="AO2177" s="20" t="str">
        <f t="shared" si="300"/>
        <v>FINES_R04</v>
      </c>
      <c r="AP2177" s="25">
        <f t="shared" si="306"/>
        <v>0.27442952990531921</v>
      </c>
      <c r="AQ2177" s="24" t="str">
        <f>+IFERROR(VLOOKUP(Y2177,#REF!,2,FALSE),"-")</f>
        <v>-</v>
      </c>
      <c r="AR2177" s="13" t="s">
        <v>2393</v>
      </c>
      <c r="AS2177" t="s">
        <v>2398</v>
      </c>
      <c r="AT2177" t="str">
        <f t="shared" si="307"/>
        <v>Rodolfo Lopez - 1240 e/ Velez Sarfield y Blas Parera - Quilmes. Quilmes.</v>
      </c>
    </row>
    <row r="2178" spans="1:46" ht="15.75" thickBot="1" x14ac:dyDescent="0.3">
      <c r="A2178" s="47">
        <v>4</v>
      </c>
      <c r="B2178" s="47" t="s">
        <v>1475</v>
      </c>
      <c r="C2178" s="47" t="s">
        <v>2378</v>
      </c>
      <c r="D2178" s="47" t="s">
        <v>1509</v>
      </c>
      <c r="E2178" s="47" t="s">
        <v>271</v>
      </c>
      <c r="F2178" s="47" t="s">
        <v>12340</v>
      </c>
      <c r="G2178" s="47" t="s">
        <v>12341</v>
      </c>
      <c r="H2178" s="47" t="s">
        <v>12342</v>
      </c>
      <c r="I2178" s="47" t="s">
        <v>10769</v>
      </c>
      <c r="J2178" s="47"/>
      <c r="K2178" s="47" t="s">
        <v>14955</v>
      </c>
      <c r="L2178" s="47">
        <v>0.29517340660095209</v>
      </c>
      <c r="M2178" s="47">
        <v>-34.723908117827001</v>
      </c>
      <c r="N2178" s="47">
        <v>-58.266230578443</v>
      </c>
      <c r="O2178" s="47" t="s">
        <v>17428</v>
      </c>
      <c r="P2178" s="47">
        <v>1</v>
      </c>
      <c r="Q2178">
        <v>27</v>
      </c>
      <c r="S2178" s="23" t="s">
        <v>2347</v>
      </c>
      <c r="T2178" t="str">
        <f t="shared" si="301"/>
        <v>04</v>
      </c>
      <c r="V2178" t="str">
        <f>+VLOOKUP(B2178,MARCO!E:E,1,FALSE)</f>
        <v>Quilmes</v>
      </c>
      <c r="W2178" t="s">
        <v>134</v>
      </c>
      <c r="X2178" t="s">
        <v>134</v>
      </c>
      <c r="Y2178" t="str">
        <f t="shared" si="302"/>
        <v>R 4 - D 85 - 451 - 4578</v>
      </c>
      <c r="Z2178" t="s">
        <v>20</v>
      </c>
      <c r="AA2178" t="s">
        <v>2349</v>
      </c>
      <c r="AB2178" t="s">
        <v>21</v>
      </c>
      <c r="AD2178" t="str">
        <f t="shared" si="303"/>
        <v>Polideportivo Diego Armando Maradona</v>
      </c>
      <c r="AE2178" t="s">
        <v>22</v>
      </c>
      <c r="AF2178" t="s">
        <v>23</v>
      </c>
      <c r="AG2178" t="s">
        <v>26</v>
      </c>
      <c r="AH2178" t="s">
        <v>2348</v>
      </c>
      <c r="AI2178" s="13">
        <f t="shared" si="304"/>
        <v>27</v>
      </c>
      <c r="AJ2178" s="13">
        <f t="shared" si="305"/>
        <v>1</v>
      </c>
      <c r="AK2178" s="21">
        <v>1</v>
      </c>
      <c r="AM2178" t="s">
        <v>2154</v>
      </c>
      <c r="AN2178" t="str">
        <f t="shared" si="299"/>
        <v>R04</v>
      </c>
      <c r="AO2178" s="20" t="str">
        <f t="shared" si="300"/>
        <v>FINES_R04</v>
      </c>
      <c r="AP2178" s="25">
        <f t="shared" si="306"/>
        <v>0.29517340660095209</v>
      </c>
      <c r="AQ2178" s="24" t="str">
        <f>+IFERROR(VLOOKUP(Y2178,#REF!,2,FALSE),"-")</f>
        <v>-</v>
      </c>
      <c r="AR2178" s="13" t="s">
        <v>2393</v>
      </c>
      <c r="AS2178" t="s">
        <v>2397</v>
      </c>
      <c r="AT2178" t="str">
        <f t="shared" si="307"/>
        <v>Tucuman - e/ 394 - Quilmes Oeste</v>
      </c>
    </row>
    <row r="2179" spans="1:46" ht="15.75" thickBot="1" x14ac:dyDescent="0.3">
      <c r="A2179" s="47">
        <v>4</v>
      </c>
      <c r="B2179" s="47" t="s">
        <v>1475</v>
      </c>
      <c r="C2179" s="47" t="s">
        <v>2378</v>
      </c>
      <c r="D2179" s="47" t="s">
        <v>1509</v>
      </c>
      <c r="E2179" s="47" t="s">
        <v>271</v>
      </c>
      <c r="F2179" s="47" t="s">
        <v>12344</v>
      </c>
      <c r="G2179" s="47" t="s">
        <v>12345</v>
      </c>
      <c r="H2179" s="47" t="s">
        <v>12346</v>
      </c>
      <c r="I2179" s="47" t="s">
        <v>10769</v>
      </c>
      <c r="J2179" s="47"/>
      <c r="K2179" s="47" t="s">
        <v>14956</v>
      </c>
      <c r="L2179" s="47">
        <v>0.60198444128036499</v>
      </c>
      <c r="M2179" s="47">
        <v>-34.769860498965997</v>
      </c>
      <c r="N2179" s="47">
        <v>-58.301202523661999</v>
      </c>
      <c r="O2179" s="47" t="s">
        <v>17429</v>
      </c>
      <c r="P2179" s="47">
        <v>1</v>
      </c>
      <c r="Q2179">
        <v>26</v>
      </c>
      <c r="S2179" s="23" t="s">
        <v>2347</v>
      </c>
      <c r="T2179" t="str">
        <f t="shared" si="301"/>
        <v>04</v>
      </c>
      <c r="V2179" t="str">
        <f>+VLOOKUP(B2179,MARCO!E:E,1,FALSE)</f>
        <v>Quilmes</v>
      </c>
      <c r="W2179" t="s">
        <v>134</v>
      </c>
      <c r="X2179" t="s">
        <v>134</v>
      </c>
      <c r="Y2179" t="str">
        <f t="shared" si="302"/>
        <v>R 4 - D 85 - 451 - 2632</v>
      </c>
      <c r="Z2179" t="s">
        <v>20</v>
      </c>
      <c r="AA2179" t="s">
        <v>2349</v>
      </c>
      <c r="AB2179" t="s">
        <v>21</v>
      </c>
      <c r="AD2179" t="str">
        <f t="shared" si="303"/>
        <v>AsociaciÓn Sin Fronteras A La Discapacidad</v>
      </c>
      <c r="AE2179" t="s">
        <v>22</v>
      </c>
      <c r="AF2179" t="s">
        <v>23</v>
      </c>
      <c r="AG2179" t="s">
        <v>26</v>
      </c>
      <c r="AH2179" t="s">
        <v>2348</v>
      </c>
      <c r="AI2179" s="13">
        <f t="shared" si="304"/>
        <v>26</v>
      </c>
      <c r="AJ2179" s="13">
        <f t="shared" si="305"/>
        <v>1</v>
      </c>
      <c r="AK2179" s="21">
        <v>1</v>
      </c>
      <c r="AM2179" t="s">
        <v>2154</v>
      </c>
      <c r="AN2179" t="str">
        <f t="shared" ref="AN2179:AN2242" si="308">+IF(AM2179="","",IF(AM2179="FINES",CONCATENATE("R",IF(OR(T2179="16",T2179="21",T2179="22",T2179="23"),"16212223",IF(OR(T2179="15",T2179="17",T2179="24",T2179="25"),"15172425",T2179))),IF(AM2179="CEBAS","UNICO",IF(VALUE(T2179)&lt;=11,"AMBA","INTERIOR"))))</f>
        <v>R04</v>
      </c>
      <c r="AO2179" s="20" t="str">
        <f t="shared" ref="AO2179:AO2242" si="309">+IF(AM2179="","-",CONCATENATE(AM2179,"_",AN2179))</f>
        <v>FINES_R04</v>
      </c>
      <c r="AP2179" s="25">
        <f t="shared" si="306"/>
        <v>0.60198444128036499</v>
      </c>
      <c r="AQ2179" s="24" t="str">
        <f>+IFERROR(VLOOKUP(Y2179,#REF!,2,FALSE),"-")</f>
        <v>-</v>
      </c>
      <c r="AR2179" s="13" t="s">
        <v>2393</v>
      </c>
      <c r="AS2179" t="s">
        <v>2398</v>
      </c>
      <c r="AT2179" t="str">
        <f t="shared" si="307"/>
        <v>Av. 844 - 1420 e/ 884 y 885 - Villa La Florida</v>
      </c>
    </row>
    <row r="2180" spans="1:46" ht="15.75" thickBot="1" x14ac:dyDescent="0.3">
      <c r="A2180" s="47">
        <v>4</v>
      </c>
      <c r="B2180" s="47" t="s">
        <v>1475</v>
      </c>
      <c r="C2180" s="47" t="s">
        <v>2378</v>
      </c>
      <c r="D2180" s="47" t="s">
        <v>1509</v>
      </c>
      <c r="E2180" s="47" t="s">
        <v>271</v>
      </c>
      <c r="F2180" s="47" t="s">
        <v>12348</v>
      </c>
      <c r="G2180" s="47" t="s">
        <v>12349</v>
      </c>
      <c r="H2180" s="47" t="s">
        <v>12350</v>
      </c>
      <c r="I2180" s="47" t="s">
        <v>10769</v>
      </c>
      <c r="J2180" s="47"/>
      <c r="K2180" s="47" t="s">
        <v>14957</v>
      </c>
      <c r="L2180" s="47">
        <v>0.8411594033241272</v>
      </c>
      <c r="M2180" s="47">
        <v>-34.744843360432</v>
      </c>
      <c r="N2180" s="47">
        <v>-58.313924225257999</v>
      </c>
      <c r="O2180" s="47" t="s">
        <v>17430</v>
      </c>
      <c r="P2180" s="47">
        <v>1</v>
      </c>
      <c r="Q2180">
        <v>23</v>
      </c>
      <c r="S2180" s="23" t="s">
        <v>2347</v>
      </c>
      <c r="T2180" t="str">
        <f t="shared" ref="T2180:T2243" si="310">+CONCATENATE(IF(A2180&lt;10,"0",""),A2180)</f>
        <v>04</v>
      </c>
      <c r="V2180" t="str">
        <f>+VLOOKUP(B2180,MARCO!E:E,1,FALSE)</f>
        <v>Quilmes</v>
      </c>
      <c r="W2180" t="s">
        <v>134</v>
      </c>
      <c r="X2180" t="s">
        <v>134</v>
      </c>
      <c r="Y2180" t="str">
        <f t="shared" ref="Y2180:Y2243" si="311">+F2180</f>
        <v>R 4 - D 85 - 451 - 4576</v>
      </c>
      <c r="Z2180" t="s">
        <v>20</v>
      </c>
      <c r="AA2180" t="s">
        <v>2349</v>
      </c>
      <c r="AB2180" t="s">
        <v>21</v>
      </c>
      <c r="AD2180" t="str">
        <f t="shared" ref="AD2180:AD2243" si="312">+G2180</f>
        <v>Centro Socio Comunitario Carita Feliz</v>
      </c>
      <c r="AE2180" t="s">
        <v>22</v>
      </c>
      <c r="AF2180" t="s">
        <v>23</v>
      </c>
      <c r="AG2180" t="s">
        <v>26</v>
      </c>
      <c r="AH2180" t="s">
        <v>2348</v>
      </c>
      <c r="AI2180" s="13">
        <f t="shared" ref="AI2180:AI2243" si="313">+Q2180</f>
        <v>23</v>
      </c>
      <c r="AJ2180" s="13">
        <f t="shared" ref="AJ2180:AJ2243" si="314">+P2180</f>
        <v>1</v>
      </c>
      <c r="AK2180" s="21">
        <v>1</v>
      </c>
      <c r="AM2180" t="s">
        <v>2154</v>
      </c>
      <c r="AN2180" t="str">
        <f t="shared" si="308"/>
        <v>R04</v>
      </c>
      <c r="AO2180" s="20" t="str">
        <f t="shared" si="309"/>
        <v>FINES_R04</v>
      </c>
      <c r="AP2180" s="25">
        <f t="shared" ref="AP2180:AP2243" si="315">+L2180</f>
        <v>0.8411594033241272</v>
      </c>
      <c r="AQ2180" s="24" t="str">
        <f>+IFERROR(VLOOKUP(Y2180,#REF!,2,FALSE),"-")</f>
        <v>-</v>
      </c>
      <c r="AR2180" s="13" t="s">
        <v>2393</v>
      </c>
      <c r="AS2180" t="s">
        <v>2398</v>
      </c>
      <c r="AT2180" t="str">
        <f t="shared" ref="AT2180:AT2243" si="316">+H2180</f>
        <v>Av. Santa Fe Y 882 - Quilmes Oeste</v>
      </c>
    </row>
    <row r="2181" spans="1:46" ht="15.75" thickBot="1" x14ac:dyDescent="0.3">
      <c r="A2181" s="47">
        <v>4</v>
      </c>
      <c r="B2181" s="47" t="s">
        <v>1475</v>
      </c>
      <c r="C2181" s="47" t="s">
        <v>2378</v>
      </c>
      <c r="D2181" s="47" t="s">
        <v>1509</v>
      </c>
      <c r="E2181" s="47" t="s">
        <v>271</v>
      </c>
      <c r="F2181" s="47" t="s">
        <v>12352</v>
      </c>
      <c r="G2181" s="47" t="s">
        <v>12353</v>
      </c>
      <c r="H2181" s="47" t="s">
        <v>12354</v>
      </c>
      <c r="I2181" s="47" t="s">
        <v>10769</v>
      </c>
      <c r="J2181" s="47"/>
      <c r="K2181" s="47" t="s">
        <v>14958</v>
      </c>
      <c r="L2181" s="47">
        <v>0.73067730665206909</v>
      </c>
      <c r="M2181" s="47">
        <v>-34.709814299999998</v>
      </c>
      <c r="N2181" s="47">
        <v>-58.261156720000002</v>
      </c>
      <c r="O2181" s="47" t="s">
        <v>17431</v>
      </c>
      <c r="P2181" s="47">
        <v>2</v>
      </c>
      <c r="Q2181">
        <v>43</v>
      </c>
      <c r="S2181" s="23" t="s">
        <v>2347</v>
      </c>
      <c r="T2181" t="str">
        <f t="shared" si="310"/>
        <v>04</v>
      </c>
      <c r="V2181" t="str">
        <f>+VLOOKUP(B2181,MARCO!E:E,1,FALSE)</f>
        <v>Quilmes</v>
      </c>
      <c r="W2181" t="s">
        <v>134</v>
      </c>
      <c r="X2181" t="s">
        <v>134</v>
      </c>
      <c r="Y2181" t="str">
        <f t="shared" si="311"/>
        <v>R 4 - D 85 - 451 - 2597</v>
      </c>
      <c r="Z2181" t="s">
        <v>20</v>
      </c>
      <c r="AA2181" t="s">
        <v>2349</v>
      </c>
      <c r="AB2181" t="s">
        <v>21</v>
      </c>
      <c r="AD2181" t="str">
        <f t="shared" si="312"/>
        <v>Asociacion Civil El Garelli</v>
      </c>
      <c r="AE2181" t="s">
        <v>22</v>
      </c>
      <c r="AF2181" t="s">
        <v>23</v>
      </c>
      <c r="AG2181" t="s">
        <v>26</v>
      </c>
      <c r="AH2181" t="s">
        <v>2348</v>
      </c>
      <c r="AI2181" s="13">
        <f t="shared" si="313"/>
        <v>43</v>
      </c>
      <c r="AJ2181" s="13">
        <f t="shared" si="314"/>
        <v>2</v>
      </c>
      <c r="AK2181" s="21">
        <v>1</v>
      </c>
      <c r="AM2181" t="s">
        <v>2154</v>
      </c>
      <c r="AN2181" t="str">
        <f t="shared" si="308"/>
        <v>R04</v>
      </c>
      <c r="AO2181" s="20" t="str">
        <f t="shared" si="309"/>
        <v>FINES_R04</v>
      </c>
      <c r="AP2181" s="25">
        <f t="shared" si="315"/>
        <v>0.73067730665206909</v>
      </c>
      <c r="AQ2181" s="24" t="str">
        <f>+IFERROR(VLOOKUP(Y2181,#REF!,2,FALSE),"-")</f>
        <v>-</v>
      </c>
      <c r="AR2181" s="13" t="s">
        <v>2393</v>
      </c>
      <c r="AS2181" t="s">
        <v>2398</v>
      </c>
      <c r="AT2181" t="str">
        <f t="shared" si="316"/>
        <v>Las Heras - 420 e/ Caseros y Pavon - Quilmes Bernal Oeste</v>
      </c>
    </row>
    <row r="2182" spans="1:46" ht="15.75" thickBot="1" x14ac:dyDescent="0.3">
      <c r="A2182" s="47">
        <v>4</v>
      </c>
      <c r="B2182" s="47" t="s">
        <v>1475</v>
      </c>
      <c r="C2182" s="47" t="s">
        <v>2378</v>
      </c>
      <c r="D2182" s="47" t="s">
        <v>1509</v>
      </c>
      <c r="E2182" s="47" t="s">
        <v>271</v>
      </c>
      <c r="F2182" s="47" t="s">
        <v>12356</v>
      </c>
      <c r="G2182" s="47" t="s">
        <v>12357</v>
      </c>
      <c r="H2182" s="47" t="s">
        <v>12358</v>
      </c>
      <c r="I2182" s="47" t="s">
        <v>10769</v>
      </c>
      <c r="J2182" s="47" t="s">
        <v>12360</v>
      </c>
      <c r="K2182" s="47" t="s">
        <v>14959</v>
      </c>
      <c r="L2182" s="47">
        <v>0.26794314384460449</v>
      </c>
      <c r="M2182" s="47">
        <v>-34.724964397143999</v>
      </c>
      <c r="N2182" s="47">
        <v>-58.302410361313001</v>
      </c>
      <c r="O2182" s="47" t="s">
        <v>17432</v>
      </c>
      <c r="P2182" s="47">
        <v>1</v>
      </c>
      <c r="Q2182">
        <v>18</v>
      </c>
      <c r="S2182" s="23" t="s">
        <v>2347</v>
      </c>
      <c r="T2182" t="str">
        <f t="shared" si="310"/>
        <v>04</v>
      </c>
      <c r="V2182" t="str">
        <f>+VLOOKUP(B2182,MARCO!E:E,1,FALSE)</f>
        <v>Quilmes</v>
      </c>
      <c r="W2182" t="s">
        <v>134</v>
      </c>
      <c r="X2182" t="s">
        <v>134</v>
      </c>
      <c r="Y2182" t="str">
        <f t="shared" si="311"/>
        <v>R 4 - D 85 - 451 - 0956</v>
      </c>
      <c r="Z2182" t="s">
        <v>20</v>
      </c>
      <c r="AA2182" t="s">
        <v>2349</v>
      </c>
      <c r="AB2182" t="s">
        <v>21</v>
      </c>
      <c r="AD2182" t="str">
        <f t="shared" si="312"/>
        <v>Peronismo Militante Bonaerense De La Ribera De Ber</v>
      </c>
      <c r="AE2182" t="s">
        <v>22</v>
      </c>
      <c r="AF2182" t="s">
        <v>23</v>
      </c>
      <c r="AG2182" t="s">
        <v>26</v>
      </c>
      <c r="AH2182" t="s">
        <v>2348</v>
      </c>
      <c r="AI2182" s="13">
        <f t="shared" si="313"/>
        <v>18</v>
      </c>
      <c r="AJ2182" s="13">
        <f t="shared" si="314"/>
        <v>1</v>
      </c>
      <c r="AK2182" s="21">
        <v>1</v>
      </c>
      <c r="AM2182" t="s">
        <v>2154</v>
      </c>
      <c r="AN2182" t="str">
        <f t="shared" si="308"/>
        <v>R04</v>
      </c>
      <c r="AO2182" s="20" t="str">
        <f t="shared" si="309"/>
        <v>FINES_R04</v>
      </c>
      <c r="AP2182" s="25">
        <f t="shared" si="315"/>
        <v>0.26794314384460449</v>
      </c>
      <c r="AQ2182" s="24" t="str">
        <f>+IFERROR(VLOOKUP(Y2182,#REF!,2,FALSE),"-")</f>
        <v>-</v>
      </c>
      <c r="AR2182" s="13" t="s">
        <v>2393</v>
      </c>
      <c r="AS2182" t="s">
        <v>2397</v>
      </c>
      <c r="AT2182" t="str">
        <f t="shared" si="316"/>
        <v>Calle 296 - Quilmes Quilmes Ribera De Bernal</v>
      </c>
    </row>
    <row r="2183" spans="1:46" ht="15.75" thickBot="1" x14ac:dyDescent="0.3">
      <c r="A2183" s="47">
        <v>4</v>
      </c>
      <c r="B2183" s="47" t="s">
        <v>1475</v>
      </c>
      <c r="C2183" s="47" t="s">
        <v>2378</v>
      </c>
      <c r="D2183" s="47" t="s">
        <v>1509</v>
      </c>
      <c r="E2183" s="47" t="s">
        <v>271</v>
      </c>
      <c r="F2183" s="47" t="s">
        <v>12361</v>
      </c>
      <c r="G2183" s="47" t="s">
        <v>12362</v>
      </c>
      <c r="H2183" s="47" t="s">
        <v>12363</v>
      </c>
      <c r="I2183" s="47" t="s">
        <v>10769</v>
      </c>
      <c r="J2183" s="47"/>
      <c r="K2183" s="47" t="s">
        <v>14960</v>
      </c>
      <c r="L2183" s="47">
        <v>0.32068425416946411</v>
      </c>
      <c r="M2183" s="47">
        <v>-34.722999792883002</v>
      </c>
      <c r="N2183" s="47">
        <v>-58.287474139727003</v>
      </c>
      <c r="O2183" s="47" t="s">
        <v>17433</v>
      </c>
      <c r="P2183" s="47">
        <v>1</v>
      </c>
      <c r="Q2183">
        <v>27</v>
      </c>
      <c r="S2183" s="23" t="s">
        <v>2347</v>
      </c>
      <c r="T2183" t="str">
        <f t="shared" si="310"/>
        <v>04</v>
      </c>
      <c r="V2183" t="str">
        <f>+VLOOKUP(B2183,MARCO!E:E,1,FALSE)</f>
        <v>Quilmes</v>
      </c>
      <c r="W2183" t="s">
        <v>134</v>
      </c>
      <c r="X2183" t="s">
        <v>134</v>
      </c>
      <c r="Y2183" t="str">
        <f t="shared" si="311"/>
        <v>R 4 - D 85 - 451 - 2641</v>
      </c>
      <c r="Z2183" t="s">
        <v>20</v>
      </c>
      <c r="AA2183" t="s">
        <v>2349</v>
      </c>
      <c r="AB2183" t="s">
        <v>21</v>
      </c>
      <c r="AD2183" t="str">
        <f t="shared" si="312"/>
        <v>Centro Cultural Mercedes Sosa</v>
      </c>
      <c r="AE2183" t="s">
        <v>22</v>
      </c>
      <c r="AF2183" t="s">
        <v>23</v>
      </c>
      <c r="AG2183" t="s">
        <v>26</v>
      </c>
      <c r="AH2183" t="s">
        <v>2348</v>
      </c>
      <c r="AI2183" s="13">
        <f t="shared" si="313"/>
        <v>27</v>
      </c>
      <c r="AJ2183" s="13">
        <f t="shared" si="314"/>
        <v>1</v>
      </c>
      <c r="AK2183" s="21">
        <v>1</v>
      </c>
      <c r="AM2183" t="s">
        <v>2154</v>
      </c>
      <c r="AN2183" t="str">
        <f t="shared" si="308"/>
        <v>R04</v>
      </c>
      <c r="AO2183" s="20" t="str">
        <f t="shared" si="309"/>
        <v>FINES_R04</v>
      </c>
      <c r="AP2183" s="25">
        <f t="shared" si="315"/>
        <v>0.32068425416946411</v>
      </c>
      <c r="AQ2183" s="24" t="str">
        <f>+IFERROR(VLOOKUP(Y2183,#REF!,2,FALSE),"-")</f>
        <v>-</v>
      </c>
      <c r="AR2183" s="13" t="s">
        <v>2393</v>
      </c>
      <c r="AS2183" t="s">
        <v>2397</v>
      </c>
      <c r="AT2183" t="str">
        <f t="shared" si="316"/>
        <v>Av. Lamadrid - 1902 e/ Av. La Plata y Lamadrid - Quilmes Oeste</v>
      </c>
    </row>
    <row r="2184" spans="1:46" ht="15.75" thickBot="1" x14ac:dyDescent="0.3">
      <c r="A2184" s="47">
        <v>5</v>
      </c>
      <c r="B2184" s="47" t="s">
        <v>1994</v>
      </c>
      <c r="C2184" s="47" t="s">
        <v>2374</v>
      </c>
      <c r="D2184" s="47" t="s">
        <v>2006</v>
      </c>
      <c r="E2184" s="47" t="s">
        <v>2007</v>
      </c>
      <c r="F2184" s="47" t="s">
        <v>12366</v>
      </c>
      <c r="G2184" s="47" t="s">
        <v>12367</v>
      </c>
      <c r="H2184" s="47" t="s">
        <v>12368</v>
      </c>
      <c r="I2184" s="47" t="s">
        <v>10769</v>
      </c>
      <c r="J2184" s="47" t="s">
        <v>12367</v>
      </c>
      <c r="K2184" s="47" t="s">
        <v>14961</v>
      </c>
      <c r="L2184" s="47">
        <v>0.57498949766159058</v>
      </c>
      <c r="M2184" s="47">
        <v>-34.852043089854</v>
      </c>
      <c r="N2184" s="47">
        <v>-58.533879461947002</v>
      </c>
      <c r="O2184" s="47" t="s">
        <v>17434</v>
      </c>
      <c r="P2184" s="47">
        <v>1</v>
      </c>
      <c r="Q2184">
        <v>17</v>
      </c>
      <c r="S2184" s="23" t="s">
        <v>2347</v>
      </c>
      <c r="T2184" t="str">
        <f t="shared" si="310"/>
        <v>05</v>
      </c>
      <c r="V2184" t="str">
        <f>+VLOOKUP(B2184,MARCO!E:E,1,FALSE)</f>
        <v>Ezeiza</v>
      </c>
      <c r="W2184" t="s">
        <v>134</v>
      </c>
      <c r="X2184" t="s">
        <v>134</v>
      </c>
      <c r="Y2184" t="str">
        <f t="shared" si="311"/>
        <v>R 5 - D 130 - 453 - 0030</v>
      </c>
      <c r="Z2184" t="s">
        <v>20</v>
      </c>
      <c r="AA2184" t="s">
        <v>2349</v>
      </c>
      <c r="AB2184" t="s">
        <v>21</v>
      </c>
      <c r="AD2184" t="str">
        <f t="shared" si="312"/>
        <v>Centro De Personas Sordas</v>
      </c>
      <c r="AE2184" t="s">
        <v>22</v>
      </c>
      <c r="AF2184" t="s">
        <v>23</v>
      </c>
      <c r="AG2184" t="s">
        <v>26</v>
      </c>
      <c r="AH2184" t="s">
        <v>2348</v>
      </c>
      <c r="AI2184" s="13">
        <f t="shared" si="313"/>
        <v>17</v>
      </c>
      <c r="AJ2184" s="13">
        <f t="shared" si="314"/>
        <v>1</v>
      </c>
      <c r="AK2184" s="21">
        <v>1</v>
      </c>
      <c r="AM2184" t="s">
        <v>2154</v>
      </c>
      <c r="AN2184" t="str">
        <f t="shared" si="308"/>
        <v>R05</v>
      </c>
      <c r="AO2184" s="20" t="str">
        <f t="shared" si="309"/>
        <v>FINES_R05</v>
      </c>
      <c r="AP2184" s="25">
        <f t="shared" si="315"/>
        <v>0.57498949766159058</v>
      </c>
      <c r="AQ2184" s="24" t="str">
        <f>+IFERROR(VLOOKUP(Y2184,#REF!,2,FALSE),"-")</f>
        <v>-</v>
      </c>
      <c r="AR2184" s="13" t="s">
        <v>2393</v>
      </c>
      <c r="AS2184" t="s">
        <v>2397</v>
      </c>
      <c r="AT2184" t="str">
        <f t="shared" si="316"/>
        <v>Garay - 834 - Ezeiza Ezeiza</v>
      </c>
    </row>
    <row r="2185" spans="1:46" ht="15.75" thickBot="1" x14ac:dyDescent="0.3">
      <c r="A2185" s="47">
        <v>5</v>
      </c>
      <c r="B2185" s="47" t="s">
        <v>1994</v>
      </c>
      <c r="C2185" s="47" t="s">
        <v>2385</v>
      </c>
      <c r="D2185" s="47" t="s">
        <v>2009</v>
      </c>
      <c r="E2185" s="47" t="s">
        <v>573</v>
      </c>
      <c r="F2185" s="47" t="s">
        <v>12370</v>
      </c>
      <c r="G2185" s="47" t="s">
        <v>12371</v>
      </c>
      <c r="H2185" s="47" t="s">
        <v>12372</v>
      </c>
      <c r="I2185" s="47" t="s">
        <v>10769</v>
      </c>
      <c r="J2185" s="47" t="s">
        <v>2962</v>
      </c>
      <c r="K2185" s="47" t="s">
        <v>14962</v>
      </c>
      <c r="L2185" s="47">
        <v>0.63002371788024902</v>
      </c>
      <c r="M2185" s="47">
        <v>-34.891309300000003</v>
      </c>
      <c r="N2185" s="47">
        <v>-58.568369799999999</v>
      </c>
      <c r="O2185" s="47" t="s">
        <v>17435</v>
      </c>
      <c r="P2185" s="47">
        <v>1</v>
      </c>
      <c r="Q2185">
        <v>17</v>
      </c>
      <c r="S2185" s="23" t="s">
        <v>2347</v>
      </c>
      <c r="T2185" t="str">
        <f t="shared" si="310"/>
        <v>05</v>
      </c>
      <c r="V2185" t="str">
        <f>+VLOOKUP(B2185,MARCO!E:E,1,FALSE)</f>
        <v>Ezeiza</v>
      </c>
      <c r="W2185" t="s">
        <v>134</v>
      </c>
      <c r="X2185" t="s">
        <v>134</v>
      </c>
      <c r="Y2185" t="str">
        <f t="shared" si="311"/>
        <v>R 5 - D 130 - 455 - 4273</v>
      </c>
      <c r="Z2185" t="s">
        <v>20</v>
      </c>
      <c r="AA2185" t="s">
        <v>2349</v>
      </c>
      <c r="AB2185" t="s">
        <v>21</v>
      </c>
      <c r="AD2185" t="str">
        <f t="shared" si="312"/>
        <v>El Porvenir</v>
      </c>
      <c r="AE2185" t="s">
        <v>22</v>
      </c>
      <c r="AF2185" t="s">
        <v>23</v>
      </c>
      <c r="AG2185" t="s">
        <v>26</v>
      </c>
      <c r="AH2185" t="s">
        <v>2348</v>
      </c>
      <c r="AI2185" s="13">
        <f t="shared" si="313"/>
        <v>17</v>
      </c>
      <c r="AJ2185" s="13">
        <f t="shared" si="314"/>
        <v>1</v>
      </c>
      <c r="AK2185" s="21">
        <v>1</v>
      </c>
      <c r="AM2185" t="s">
        <v>2154</v>
      </c>
      <c r="AN2185" t="str">
        <f t="shared" si="308"/>
        <v>R05</v>
      </c>
      <c r="AO2185" s="20" t="str">
        <f t="shared" si="309"/>
        <v>FINES_R05</v>
      </c>
      <c r="AP2185" s="25">
        <f t="shared" si="315"/>
        <v>0.63002371788024902</v>
      </c>
      <c r="AQ2185" s="24" t="str">
        <f>+IFERROR(VLOOKUP(Y2185,#REF!,2,FALSE),"-")</f>
        <v>-</v>
      </c>
      <c r="AR2185" s="13" t="s">
        <v>2393</v>
      </c>
      <c r="AS2185" t="s">
        <v>2398</v>
      </c>
      <c r="AT2185" t="str">
        <f t="shared" si="316"/>
        <v>Isla Sarmiento Y Isala Granada - e/ Isla Sarmiento y Isla - Tristan Suarez Tristan Suarez</v>
      </c>
    </row>
    <row r="2186" spans="1:46" ht="15.75" thickBot="1" x14ac:dyDescent="0.3">
      <c r="A2186" s="47">
        <v>5</v>
      </c>
      <c r="B2186" s="47" t="s">
        <v>1994</v>
      </c>
      <c r="C2186" s="47" t="s">
        <v>2385</v>
      </c>
      <c r="D2186" s="47" t="s">
        <v>2009</v>
      </c>
      <c r="E2186" s="47" t="s">
        <v>573</v>
      </c>
      <c r="F2186" s="47" t="s">
        <v>12374</v>
      </c>
      <c r="G2186" s="47" t="s">
        <v>12375</v>
      </c>
      <c r="H2186" s="47" t="s">
        <v>12376</v>
      </c>
      <c r="I2186" s="47" t="s">
        <v>10769</v>
      </c>
      <c r="J2186" s="47" t="s">
        <v>12378</v>
      </c>
      <c r="K2186" s="47" t="s">
        <v>14963</v>
      </c>
      <c r="L2186" s="47">
        <v>0.7844889760017395</v>
      </c>
      <c r="M2186" s="47">
        <v>-34.891257195217001</v>
      </c>
      <c r="N2186" s="47">
        <v>-58.541893399572999</v>
      </c>
      <c r="O2186" s="47" t="s">
        <v>17436</v>
      </c>
      <c r="P2186" s="47">
        <v>1</v>
      </c>
      <c r="Q2186">
        <v>42</v>
      </c>
      <c r="S2186" s="23" t="s">
        <v>2347</v>
      </c>
      <c r="T2186" t="str">
        <f t="shared" si="310"/>
        <v>05</v>
      </c>
      <c r="V2186" t="str">
        <f>+VLOOKUP(B2186,MARCO!E:E,1,FALSE)</f>
        <v>Ezeiza</v>
      </c>
      <c r="W2186" t="s">
        <v>134</v>
      </c>
      <c r="X2186" t="s">
        <v>134</v>
      </c>
      <c r="Y2186" t="str">
        <f t="shared" si="311"/>
        <v>R 5 - D 130 - 455 - 4274</v>
      </c>
      <c r="Z2186" t="s">
        <v>20</v>
      </c>
      <c r="AA2186" t="s">
        <v>2349</v>
      </c>
      <c r="AB2186" t="s">
        <v>21</v>
      </c>
      <c r="AD2186" t="str">
        <f t="shared" si="312"/>
        <v>Sol De Oro</v>
      </c>
      <c r="AE2186" t="s">
        <v>22</v>
      </c>
      <c r="AF2186" t="s">
        <v>23</v>
      </c>
      <c r="AG2186" t="s">
        <v>26</v>
      </c>
      <c r="AH2186" t="s">
        <v>2348</v>
      </c>
      <c r="AI2186" s="13">
        <f t="shared" si="313"/>
        <v>42</v>
      </c>
      <c r="AJ2186" s="13">
        <f t="shared" si="314"/>
        <v>1</v>
      </c>
      <c r="AK2186" s="21">
        <v>1</v>
      </c>
      <c r="AM2186" t="s">
        <v>2154</v>
      </c>
      <c r="AN2186" t="str">
        <f t="shared" si="308"/>
        <v>R05</v>
      </c>
      <c r="AO2186" s="20" t="str">
        <f t="shared" si="309"/>
        <v>FINES_R05</v>
      </c>
      <c r="AP2186" s="25">
        <f t="shared" si="315"/>
        <v>0.7844889760017395</v>
      </c>
      <c r="AQ2186" s="24" t="str">
        <f>+IFERROR(VLOOKUP(Y2186,#REF!,2,FALSE),"-")</f>
        <v>-</v>
      </c>
      <c r="AR2186" s="13" t="s">
        <v>2393</v>
      </c>
      <c r="AS2186" t="s">
        <v>2397</v>
      </c>
      <c r="AT2186" t="str">
        <f t="shared" si="316"/>
        <v>Los Troncos - e/ Agua De Oro y Los Toncos - La Union Sol De Oro</v>
      </c>
    </row>
    <row r="2187" spans="1:46" ht="15.75" thickBot="1" x14ac:dyDescent="0.3">
      <c r="A2187" s="47">
        <v>5</v>
      </c>
      <c r="B2187" s="47" t="s">
        <v>1994</v>
      </c>
      <c r="C2187" s="47" t="s">
        <v>2385</v>
      </c>
      <c r="D2187" s="47" t="s">
        <v>2009</v>
      </c>
      <c r="E2187" s="47" t="s">
        <v>573</v>
      </c>
      <c r="F2187" s="47" t="s">
        <v>12379</v>
      </c>
      <c r="G2187" s="47" t="s">
        <v>12380</v>
      </c>
      <c r="H2187" s="47" t="s">
        <v>12381</v>
      </c>
      <c r="I2187" s="47" t="s">
        <v>10769</v>
      </c>
      <c r="J2187" s="47" t="s">
        <v>12380</v>
      </c>
      <c r="K2187" s="47" t="s">
        <v>14964</v>
      </c>
      <c r="L2187" s="47">
        <v>0.38338539004325872</v>
      </c>
      <c r="M2187" s="47">
        <v>-34.913796007126997</v>
      </c>
      <c r="N2187" s="47">
        <v>-58.553450032394998</v>
      </c>
      <c r="O2187" s="47" t="s">
        <v>17437</v>
      </c>
      <c r="P2187" s="47">
        <v>1</v>
      </c>
      <c r="Q2187">
        <v>19</v>
      </c>
      <c r="S2187" s="23" t="s">
        <v>2347</v>
      </c>
      <c r="T2187" t="str">
        <f t="shared" si="310"/>
        <v>05</v>
      </c>
      <c r="V2187" t="str">
        <f>+VLOOKUP(B2187,MARCO!E:E,1,FALSE)</f>
        <v>Ezeiza</v>
      </c>
      <c r="W2187" t="s">
        <v>134</v>
      </c>
      <c r="X2187" t="s">
        <v>134</v>
      </c>
      <c r="Y2187" t="str">
        <f t="shared" si="311"/>
        <v>R 5 - D 130 - 455 - 4198</v>
      </c>
      <c r="Z2187" t="s">
        <v>20</v>
      </c>
      <c r="AA2187" t="s">
        <v>2349</v>
      </c>
      <c r="AB2187" t="s">
        <v>21</v>
      </c>
      <c r="AD2187" t="str">
        <f t="shared" si="312"/>
        <v>Camino De Vida</v>
      </c>
      <c r="AE2187" t="s">
        <v>22</v>
      </c>
      <c r="AF2187" t="s">
        <v>23</v>
      </c>
      <c r="AG2187" t="s">
        <v>26</v>
      </c>
      <c r="AH2187" t="s">
        <v>2348</v>
      </c>
      <c r="AI2187" s="13">
        <f t="shared" si="313"/>
        <v>19</v>
      </c>
      <c r="AJ2187" s="13">
        <f t="shared" si="314"/>
        <v>1</v>
      </c>
      <c r="AK2187" s="21">
        <v>1</v>
      </c>
      <c r="AM2187" t="s">
        <v>2154</v>
      </c>
      <c r="AN2187" t="str">
        <f t="shared" si="308"/>
        <v>R05</v>
      </c>
      <c r="AO2187" s="20" t="str">
        <f t="shared" si="309"/>
        <v>FINES_R05</v>
      </c>
      <c r="AP2187" s="25">
        <f t="shared" si="315"/>
        <v>0.38338539004325872</v>
      </c>
      <c r="AQ2187" s="24" t="str">
        <f>+IFERROR(VLOOKUP(Y2187,#REF!,2,FALSE),"-")</f>
        <v>-</v>
      </c>
      <c r="AR2187" s="13" t="s">
        <v>2393</v>
      </c>
      <c r="AS2187" t="s">
        <v>2398</v>
      </c>
      <c r="AT2187" t="str">
        <f t="shared" si="316"/>
        <v>Mary Alarcon - 358 e/ Eiseo Natta y Roque Saenz PeÑa - Tristan Suarez Tristan Suarez</v>
      </c>
    </row>
    <row r="2188" spans="1:46" ht="15.75" thickBot="1" x14ac:dyDescent="0.3">
      <c r="A2188" s="47">
        <v>5</v>
      </c>
      <c r="B2188" s="47" t="s">
        <v>1994</v>
      </c>
      <c r="C2188" s="47" t="s">
        <v>2385</v>
      </c>
      <c r="D2188" s="47" t="s">
        <v>2009</v>
      </c>
      <c r="E2188" s="47" t="s">
        <v>573</v>
      </c>
      <c r="F2188" s="47" t="s">
        <v>12384</v>
      </c>
      <c r="G2188" s="47" t="s">
        <v>12385</v>
      </c>
      <c r="H2188" s="47" t="s">
        <v>12386</v>
      </c>
      <c r="I2188" s="47" t="s">
        <v>10769</v>
      </c>
      <c r="J2188" s="47" t="s">
        <v>2962</v>
      </c>
      <c r="K2188" s="47" t="s">
        <v>14965</v>
      </c>
      <c r="L2188" s="47">
        <v>0.54054641723632813</v>
      </c>
      <c r="M2188" s="47">
        <v>-34.874681606608</v>
      </c>
      <c r="N2188" s="47">
        <v>-58.533769435251997</v>
      </c>
      <c r="O2188" s="47" t="s">
        <v>17438</v>
      </c>
      <c r="P2188" s="47">
        <v>1</v>
      </c>
      <c r="Q2188">
        <v>16</v>
      </c>
      <c r="S2188" s="23" t="s">
        <v>2347</v>
      </c>
      <c r="T2188" t="str">
        <f t="shared" si="310"/>
        <v>05</v>
      </c>
      <c r="V2188" t="str">
        <f>+VLOOKUP(B2188,MARCO!E:E,1,FALSE)</f>
        <v>Ezeiza</v>
      </c>
      <c r="W2188" t="s">
        <v>134</v>
      </c>
      <c r="X2188" t="s">
        <v>134</v>
      </c>
      <c r="Y2188" t="str">
        <f t="shared" si="311"/>
        <v>R 5 - D 130 - 455 - 0031</v>
      </c>
      <c r="Z2188" t="s">
        <v>20</v>
      </c>
      <c r="AA2188" t="s">
        <v>2349</v>
      </c>
      <c r="AB2188" t="s">
        <v>21</v>
      </c>
      <c r="AD2188" t="str">
        <f t="shared" si="312"/>
        <v>Biblioteca La Union</v>
      </c>
      <c r="AE2188" t="s">
        <v>22</v>
      </c>
      <c r="AF2188" t="s">
        <v>23</v>
      </c>
      <c r="AG2188" t="s">
        <v>26</v>
      </c>
      <c r="AH2188" t="s">
        <v>2348</v>
      </c>
      <c r="AI2188" s="13">
        <f t="shared" si="313"/>
        <v>16</v>
      </c>
      <c r="AJ2188" s="13">
        <f t="shared" si="314"/>
        <v>1</v>
      </c>
      <c r="AK2188" s="21">
        <v>1</v>
      </c>
      <c r="AM2188" t="s">
        <v>2154</v>
      </c>
      <c r="AN2188" t="str">
        <f t="shared" si="308"/>
        <v>R05</v>
      </c>
      <c r="AO2188" s="20" t="str">
        <f t="shared" si="309"/>
        <v>FINES_R05</v>
      </c>
      <c r="AP2188" s="25">
        <f t="shared" si="315"/>
        <v>0.54054641723632813</v>
      </c>
      <c r="AQ2188" s="24" t="str">
        <f>+IFERROR(VLOOKUP(Y2188,#REF!,2,FALSE),"-")</f>
        <v>-</v>
      </c>
      <c r="AR2188" s="13" t="s">
        <v>2393</v>
      </c>
      <c r="AS2188" t="s">
        <v>2397</v>
      </c>
      <c r="AT2188" t="str">
        <f t="shared" si="316"/>
        <v>Los Raulies - 695 - Ezeiza La Union</v>
      </c>
    </row>
    <row r="2189" spans="1:46" ht="15.75" thickBot="1" x14ac:dyDescent="0.3">
      <c r="A2189" s="47">
        <v>5</v>
      </c>
      <c r="B2189" s="47" t="s">
        <v>1994</v>
      </c>
      <c r="C2189" s="47" t="s">
        <v>2385</v>
      </c>
      <c r="D2189" s="47" t="s">
        <v>2009</v>
      </c>
      <c r="E2189" s="47" t="s">
        <v>573</v>
      </c>
      <c r="F2189" s="47" t="s">
        <v>12388</v>
      </c>
      <c r="G2189" s="47" t="s">
        <v>12389</v>
      </c>
      <c r="H2189" s="47" t="s">
        <v>12390</v>
      </c>
      <c r="I2189" s="47" t="s">
        <v>10769</v>
      </c>
      <c r="J2189" s="47" t="s">
        <v>2962</v>
      </c>
      <c r="K2189" s="47" t="s">
        <v>14966</v>
      </c>
      <c r="L2189" s="47">
        <v>0.57771152257919312</v>
      </c>
      <c r="M2189" s="47">
        <v>-34.831338100000004</v>
      </c>
      <c r="N2189" s="47">
        <v>-58.582632500000003</v>
      </c>
      <c r="O2189" s="47" t="s">
        <v>17439</v>
      </c>
      <c r="P2189" s="47">
        <v>1</v>
      </c>
      <c r="Q2189">
        <v>11</v>
      </c>
      <c r="S2189" s="23" t="s">
        <v>2347</v>
      </c>
      <c r="T2189" t="str">
        <f t="shared" si="310"/>
        <v>05</v>
      </c>
      <c r="V2189" t="str">
        <f>+VLOOKUP(B2189,MARCO!E:E,1,FALSE)</f>
        <v>Ezeiza</v>
      </c>
      <c r="W2189" t="s">
        <v>134</v>
      </c>
      <c r="X2189" t="s">
        <v>134</v>
      </c>
      <c r="Y2189" t="str">
        <f t="shared" si="311"/>
        <v>R 5 - D 130 - 455 - 3276</v>
      </c>
      <c r="Z2189" t="s">
        <v>20</v>
      </c>
      <c r="AA2189" t="s">
        <v>2349</v>
      </c>
      <c r="AB2189" t="s">
        <v>21</v>
      </c>
      <c r="AD2189" t="str">
        <f t="shared" si="312"/>
        <v>Sociedad De Fomento El Pinar La Celia</v>
      </c>
      <c r="AE2189" t="s">
        <v>22</v>
      </c>
      <c r="AF2189" t="s">
        <v>23</v>
      </c>
      <c r="AG2189" t="s">
        <v>26</v>
      </c>
      <c r="AH2189" t="s">
        <v>2348</v>
      </c>
      <c r="AI2189" s="13">
        <f t="shared" si="313"/>
        <v>11</v>
      </c>
      <c r="AJ2189" s="13">
        <f t="shared" si="314"/>
        <v>1</v>
      </c>
      <c r="AK2189" s="21">
        <v>1</v>
      </c>
      <c r="AM2189" t="s">
        <v>2154</v>
      </c>
      <c r="AN2189" t="str">
        <f t="shared" si="308"/>
        <v>R05</v>
      </c>
      <c r="AO2189" s="20" t="str">
        <f t="shared" si="309"/>
        <v>FINES_R05</v>
      </c>
      <c r="AP2189" s="25">
        <f t="shared" si="315"/>
        <v>0.57771152257919312</v>
      </c>
      <c r="AQ2189" s="24" t="str">
        <f>+IFERROR(VLOOKUP(Y2189,#REF!,2,FALSE),"-")</f>
        <v>-</v>
      </c>
      <c r="AR2189" s="13" t="s">
        <v>2393</v>
      </c>
      <c r="AS2189" t="s">
        <v>2398</v>
      </c>
      <c r="AT2189" t="str">
        <f t="shared" si="316"/>
        <v>Marcos Sastre - 2299 - Ezeiza Ezeiza</v>
      </c>
    </row>
    <row r="2190" spans="1:46" ht="15.75" thickBot="1" x14ac:dyDescent="0.3">
      <c r="A2190" s="47">
        <v>5</v>
      </c>
      <c r="B2190" s="47" t="s">
        <v>552</v>
      </c>
      <c r="C2190" s="47" t="s">
        <v>2369</v>
      </c>
      <c r="D2190" s="47" t="s">
        <v>569</v>
      </c>
      <c r="E2190" s="47" t="s">
        <v>228</v>
      </c>
      <c r="F2190" s="47" t="s">
        <v>12392</v>
      </c>
      <c r="G2190" s="47" t="s">
        <v>12393</v>
      </c>
      <c r="H2190" s="47" t="s">
        <v>12394</v>
      </c>
      <c r="I2190" s="47" t="s">
        <v>10769</v>
      </c>
      <c r="J2190" s="47"/>
      <c r="K2190" s="47" t="s">
        <v>14967</v>
      </c>
      <c r="L2190" s="47">
        <v>0.80075919628143311</v>
      </c>
      <c r="M2190" s="47">
        <v>-34.863991499999997</v>
      </c>
      <c r="N2190" s="47">
        <v>-58.446427999999997</v>
      </c>
      <c r="O2190" s="47" t="s">
        <v>17440</v>
      </c>
      <c r="P2190" s="47">
        <v>1</v>
      </c>
      <c r="Q2190">
        <v>30</v>
      </c>
      <c r="S2190" s="23" t="s">
        <v>2347</v>
      </c>
      <c r="T2190" t="str">
        <f t="shared" si="310"/>
        <v>05</v>
      </c>
      <c r="V2190" t="str">
        <f>+VLOOKUP(B2190,MARCO!E:E,1,FALSE)</f>
        <v>Esteban Echeverría</v>
      </c>
      <c r="W2190" t="s">
        <v>134</v>
      </c>
      <c r="X2190" t="s">
        <v>134</v>
      </c>
      <c r="Y2190" t="str">
        <f t="shared" si="311"/>
        <v>R 5 - D 30 - 452 - 3956</v>
      </c>
      <c r="Z2190" t="s">
        <v>20</v>
      </c>
      <c r="AA2190" t="s">
        <v>2349</v>
      </c>
      <c r="AB2190" t="s">
        <v>21</v>
      </c>
      <c r="AD2190" t="str">
        <f t="shared" si="312"/>
        <v>Sociedad De Fomento La Morita</v>
      </c>
      <c r="AE2190" t="s">
        <v>22</v>
      </c>
      <c r="AF2190" t="s">
        <v>23</v>
      </c>
      <c r="AG2190" t="s">
        <v>26</v>
      </c>
      <c r="AH2190" t="s">
        <v>2348</v>
      </c>
      <c r="AI2190" s="13">
        <f t="shared" si="313"/>
        <v>30</v>
      </c>
      <c r="AJ2190" s="13">
        <f t="shared" si="314"/>
        <v>1</v>
      </c>
      <c r="AK2190" s="21">
        <v>1</v>
      </c>
      <c r="AM2190" t="s">
        <v>2154</v>
      </c>
      <c r="AN2190" t="str">
        <f t="shared" si="308"/>
        <v>R05</v>
      </c>
      <c r="AO2190" s="20" t="str">
        <f t="shared" si="309"/>
        <v>FINES_R05</v>
      </c>
      <c r="AP2190" s="25">
        <f t="shared" si="315"/>
        <v>0.80075919628143311</v>
      </c>
      <c r="AQ2190" s="24" t="str">
        <f>+IFERROR(VLOOKUP(Y2190,#REF!,2,FALSE),"-")</f>
        <v>-</v>
      </c>
      <c r="AR2190" s="13" t="s">
        <v>2393</v>
      </c>
      <c r="AS2190" t="s">
        <v>2397</v>
      </c>
      <c r="AT2190" t="str">
        <f t="shared" si="316"/>
        <v>Calle 12 - 1379 - El JagÜel La Morita</v>
      </c>
    </row>
    <row r="2191" spans="1:46" ht="15.75" thickBot="1" x14ac:dyDescent="0.3">
      <c r="A2191" s="47">
        <v>5</v>
      </c>
      <c r="B2191" s="47" t="s">
        <v>552</v>
      </c>
      <c r="C2191" s="47" t="s">
        <v>2369</v>
      </c>
      <c r="D2191" s="47" t="s">
        <v>569</v>
      </c>
      <c r="E2191" s="47" t="s">
        <v>228</v>
      </c>
      <c r="F2191" s="47" t="s">
        <v>12396</v>
      </c>
      <c r="G2191" s="47" t="s">
        <v>12397</v>
      </c>
      <c r="H2191" s="47" t="s">
        <v>12398</v>
      </c>
      <c r="I2191" s="47" t="s">
        <v>10769</v>
      </c>
      <c r="J2191" s="47" t="s">
        <v>2533</v>
      </c>
      <c r="K2191" s="47" t="s">
        <v>14968</v>
      </c>
      <c r="L2191" s="47">
        <v>0.73161584138870239</v>
      </c>
      <c r="M2191" s="47">
        <v>-34.7860893</v>
      </c>
      <c r="N2191" s="47">
        <v>-58.468824699999999</v>
      </c>
      <c r="O2191" s="47" t="s">
        <v>17441</v>
      </c>
      <c r="P2191" s="47">
        <v>1</v>
      </c>
      <c r="Q2191">
        <v>27</v>
      </c>
      <c r="S2191" s="23" t="s">
        <v>2347</v>
      </c>
      <c r="T2191" t="str">
        <f t="shared" si="310"/>
        <v>05</v>
      </c>
      <c r="V2191" t="str">
        <f>+VLOOKUP(B2191,MARCO!E:E,1,FALSE)</f>
        <v>Esteban Echeverría</v>
      </c>
      <c r="W2191" t="s">
        <v>134</v>
      </c>
      <c r="X2191" t="s">
        <v>134</v>
      </c>
      <c r="Y2191" t="str">
        <f t="shared" si="311"/>
        <v>R 5 - D 30 - 452 - 0477</v>
      </c>
      <c r="Z2191" t="s">
        <v>20</v>
      </c>
      <c r="AA2191" t="s">
        <v>2349</v>
      </c>
      <c r="AB2191" t="s">
        <v>21</v>
      </c>
      <c r="AD2191" t="str">
        <f t="shared" si="312"/>
        <v>Unidos Por Parish Robertson</v>
      </c>
      <c r="AE2191" t="s">
        <v>22</v>
      </c>
      <c r="AF2191" t="s">
        <v>23</v>
      </c>
      <c r="AG2191" t="s">
        <v>26</v>
      </c>
      <c r="AH2191" t="s">
        <v>2348</v>
      </c>
      <c r="AI2191" s="13">
        <f t="shared" si="313"/>
        <v>27</v>
      </c>
      <c r="AJ2191" s="13">
        <f t="shared" si="314"/>
        <v>1</v>
      </c>
      <c r="AK2191" s="21">
        <v>1</v>
      </c>
      <c r="AM2191" t="s">
        <v>2154</v>
      </c>
      <c r="AN2191" t="str">
        <f t="shared" si="308"/>
        <v>R05</v>
      </c>
      <c r="AO2191" s="20" t="str">
        <f t="shared" si="309"/>
        <v>FINES_R05</v>
      </c>
      <c r="AP2191" s="25">
        <f t="shared" si="315"/>
        <v>0.73161584138870239</v>
      </c>
      <c r="AQ2191" s="24" t="str">
        <f>+IFERROR(VLOOKUP(Y2191,#REF!,2,FALSE),"-")</f>
        <v>-</v>
      </c>
      <c r="AR2191" s="13" t="s">
        <v>2393</v>
      </c>
      <c r="AS2191" t="s">
        <v>2397</v>
      </c>
      <c r="AT2191" t="str">
        <f t="shared" si="316"/>
        <v>Rafael De Sancio - 2191 - Luis Guillon Paris Robertson</v>
      </c>
    </row>
    <row r="2192" spans="1:46" ht="15.75" thickBot="1" x14ac:dyDescent="0.3">
      <c r="A2192" s="47">
        <v>5</v>
      </c>
      <c r="B2192" s="47" t="s">
        <v>552</v>
      </c>
      <c r="C2192" s="47" t="s">
        <v>2369</v>
      </c>
      <c r="D2192" s="47" t="s">
        <v>569</v>
      </c>
      <c r="E2192" s="47" t="s">
        <v>228</v>
      </c>
      <c r="F2192" s="47" t="s">
        <v>12400</v>
      </c>
      <c r="G2192" s="47" t="s">
        <v>12401</v>
      </c>
      <c r="H2192" s="47" t="s">
        <v>12402</v>
      </c>
      <c r="I2192" s="47" t="s">
        <v>10769</v>
      </c>
      <c r="J2192" s="47" t="s">
        <v>2564</v>
      </c>
      <c r="K2192" s="47" t="s">
        <v>14969</v>
      </c>
      <c r="L2192" s="47">
        <v>0.91135877370834351</v>
      </c>
      <c r="M2192" s="47">
        <v>-34.734680154369997</v>
      </c>
      <c r="N2192" s="47">
        <v>-58.496767861393998</v>
      </c>
      <c r="O2192" s="47" t="s">
        <v>17442</v>
      </c>
      <c r="P2192" s="47">
        <v>1</v>
      </c>
      <c r="Q2192">
        <v>34</v>
      </c>
      <c r="S2192" s="23" t="s">
        <v>2347</v>
      </c>
      <c r="T2192" t="str">
        <f t="shared" si="310"/>
        <v>05</v>
      </c>
      <c r="V2192" t="str">
        <f>+VLOOKUP(B2192,MARCO!E:E,1,FALSE)</f>
        <v>Esteban Echeverría</v>
      </c>
      <c r="W2192" t="s">
        <v>134</v>
      </c>
      <c r="X2192" t="s">
        <v>134</v>
      </c>
      <c r="Y2192" t="str">
        <f t="shared" si="311"/>
        <v>R 5 - D 30 - 452 - 4327</v>
      </c>
      <c r="Z2192" t="s">
        <v>20</v>
      </c>
      <c r="AA2192" t="s">
        <v>2349</v>
      </c>
      <c r="AB2192" t="s">
        <v>21</v>
      </c>
      <c r="AD2192" t="str">
        <f t="shared" si="312"/>
        <v>Iglesia Cristiana Un Nuevo Tiempo</v>
      </c>
      <c r="AE2192" t="s">
        <v>22</v>
      </c>
      <c r="AF2192" t="s">
        <v>23</v>
      </c>
      <c r="AG2192" t="s">
        <v>26</v>
      </c>
      <c r="AH2192" t="s">
        <v>2348</v>
      </c>
      <c r="AI2192" s="13">
        <f t="shared" si="313"/>
        <v>34</v>
      </c>
      <c r="AJ2192" s="13">
        <f t="shared" si="314"/>
        <v>1</v>
      </c>
      <c r="AK2192" s="21">
        <v>1</v>
      </c>
      <c r="AM2192" t="s">
        <v>2154</v>
      </c>
      <c r="AN2192" t="str">
        <f t="shared" si="308"/>
        <v>R05</v>
      </c>
      <c r="AO2192" s="20" t="str">
        <f t="shared" si="309"/>
        <v>FINES_R05</v>
      </c>
      <c r="AP2192" s="25">
        <f t="shared" si="315"/>
        <v>0.91135877370834351</v>
      </c>
      <c r="AQ2192" s="24" t="str">
        <f>+IFERROR(VLOOKUP(Y2192,#REF!,2,FALSE),"-")</f>
        <v>-</v>
      </c>
      <c r="AR2192" s="13" t="s">
        <v>2393</v>
      </c>
      <c r="AS2192" t="s">
        <v>2397</v>
      </c>
      <c r="AT2192" t="str">
        <f t="shared" si="316"/>
        <v>Espora - 1883 - 9 De Abril Transradio</v>
      </c>
    </row>
    <row r="2193" spans="1:46" ht="15.75" thickBot="1" x14ac:dyDescent="0.3">
      <c r="A2193" s="47">
        <v>5</v>
      </c>
      <c r="B2193" s="47" t="s">
        <v>552</v>
      </c>
      <c r="C2193" s="47" t="s">
        <v>2369</v>
      </c>
      <c r="D2193" s="47" t="s">
        <v>569</v>
      </c>
      <c r="E2193" s="47" t="s">
        <v>228</v>
      </c>
      <c r="F2193" s="47" t="s">
        <v>12404</v>
      </c>
      <c r="G2193" s="47" t="s">
        <v>12405</v>
      </c>
      <c r="H2193" s="47" t="s">
        <v>12406</v>
      </c>
      <c r="I2193" s="47" t="s">
        <v>10769</v>
      </c>
      <c r="J2193" s="47" t="s">
        <v>2564</v>
      </c>
      <c r="K2193" s="47" t="s">
        <v>14970</v>
      </c>
      <c r="L2193" s="47">
        <v>0.56065869331359863</v>
      </c>
      <c r="M2193" s="47">
        <v>-34.856880579543002</v>
      </c>
      <c r="N2193" s="47">
        <v>-58.499966616975001</v>
      </c>
      <c r="O2193" s="47" t="s">
        <v>17443</v>
      </c>
      <c r="P2193" s="47">
        <v>1</v>
      </c>
      <c r="Q2193">
        <v>32</v>
      </c>
      <c r="S2193" s="23" t="s">
        <v>2347</v>
      </c>
      <c r="T2193" t="str">
        <f t="shared" si="310"/>
        <v>05</v>
      </c>
      <c r="V2193" t="str">
        <f>+VLOOKUP(B2193,MARCO!E:E,1,FALSE)</f>
        <v>Esteban Echeverría</v>
      </c>
      <c r="W2193" t="s">
        <v>134</v>
      </c>
      <c r="X2193" t="s">
        <v>134</v>
      </c>
      <c r="Y2193" t="str">
        <f t="shared" si="311"/>
        <v>R 5 - D 30 - 452 - 4045</v>
      </c>
      <c r="Z2193" t="s">
        <v>20</v>
      </c>
      <c r="AA2193" t="s">
        <v>2349</v>
      </c>
      <c r="AB2193" t="s">
        <v>21</v>
      </c>
      <c r="AD2193" t="str">
        <f t="shared" si="312"/>
        <v>Sociedad De Fomento Las Flores</v>
      </c>
      <c r="AE2193" t="s">
        <v>22</v>
      </c>
      <c r="AF2193" t="s">
        <v>23</v>
      </c>
      <c r="AG2193" t="s">
        <v>26</v>
      </c>
      <c r="AH2193" t="s">
        <v>2348</v>
      </c>
      <c r="AI2193" s="13">
        <f t="shared" si="313"/>
        <v>32</v>
      </c>
      <c r="AJ2193" s="13">
        <f t="shared" si="314"/>
        <v>1</v>
      </c>
      <c r="AK2193" s="21">
        <v>1</v>
      </c>
      <c r="AM2193" t="s">
        <v>2154</v>
      </c>
      <c r="AN2193" t="str">
        <f t="shared" si="308"/>
        <v>R05</v>
      </c>
      <c r="AO2193" s="20" t="str">
        <f t="shared" si="309"/>
        <v>FINES_R05</v>
      </c>
      <c r="AP2193" s="25">
        <f t="shared" si="315"/>
        <v>0.56065869331359863</v>
      </c>
      <c r="AQ2193" s="24" t="str">
        <f>+IFERROR(VLOOKUP(Y2193,#REF!,2,FALSE),"-")</f>
        <v>-</v>
      </c>
      <c r="AR2193" s="13" t="s">
        <v>2393</v>
      </c>
      <c r="AS2193" t="s">
        <v>2397</v>
      </c>
      <c r="AT2193" t="str">
        <f t="shared" si="316"/>
        <v>Pedro Arocena - 4635 e/ Boulan y Miguel Angel - Canning Las Flores</v>
      </c>
    </row>
    <row r="2194" spans="1:46" ht="15.75" thickBot="1" x14ac:dyDescent="0.3">
      <c r="A2194" s="47">
        <v>5</v>
      </c>
      <c r="B2194" s="47" t="s">
        <v>552</v>
      </c>
      <c r="C2194" s="47" t="s">
        <v>2369</v>
      </c>
      <c r="D2194" s="47" t="s">
        <v>569</v>
      </c>
      <c r="E2194" s="47" t="s">
        <v>228</v>
      </c>
      <c r="F2194" s="47" t="s">
        <v>12408</v>
      </c>
      <c r="G2194" s="47" t="s">
        <v>4122</v>
      </c>
      <c r="H2194" s="47" t="s">
        <v>8710</v>
      </c>
      <c r="I2194" s="47" t="s">
        <v>10769</v>
      </c>
      <c r="J2194" s="47" t="s">
        <v>2564</v>
      </c>
      <c r="K2194" s="47" t="s">
        <v>17444</v>
      </c>
      <c r="L2194" s="47">
        <v>0.62222158908843994</v>
      </c>
      <c r="M2194" s="47">
        <v>-34.838171606702403</v>
      </c>
      <c r="N2194" s="47">
        <v>-58.450191909881497</v>
      </c>
      <c r="O2194" s="47" t="s">
        <v>17445</v>
      </c>
      <c r="P2194" s="47">
        <v>1</v>
      </c>
      <c r="Q2194">
        <v>36</v>
      </c>
      <c r="S2194" s="23" t="s">
        <v>2347</v>
      </c>
      <c r="T2194" t="str">
        <f t="shared" si="310"/>
        <v>05</v>
      </c>
      <c r="V2194" t="str">
        <f>+VLOOKUP(B2194,MARCO!E:E,1,FALSE)</f>
        <v>Esteban Echeverría</v>
      </c>
      <c r="W2194" t="s">
        <v>134</v>
      </c>
      <c r="X2194" t="s">
        <v>134</v>
      </c>
      <c r="Y2194" t="str">
        <f t="shared" si="311"/>
        <v>R 5 - D 30 - 452 - 1685</v>
      </c>
      <c r="Z2194" t="s">
        <v>20</v>
      </c>
      <c r="AA2194" t="s">
        <v>2349</v>
      </c>
      <c r="AB2194" t="s">
        <v>21</v>
      </c>
      <c r="AD2194" t="str">
        <f t="shared" si="312"/>
        <v>Ep Nº 27</v>
      </c>
      <c r="AE2194" t="s">
        <v>22</v>
      </c>
      <c r="AF2194" t="s">
        <v>23</v>
      </c>
      <c r="AG2194" t="s">
        <v>26</v>
      </c>
      <c r="AH2194" t="s">
        <v>2348</v>
      </c>
      <c r="AI2194" s="13">
        <f t="shared" si="313"/>
        <v>36</v>
      </c>
      <c r="AJ2194" s="13">
        <f t="shared" si="314"/>
        <v>1</v>
      </c>
      <c r="AK2194" s="21">
        <v>1</v>
      </c>
      <c r="AM2194" t="s">
        <v>2154</v>
      </c>
      <c r="AN2194" t="str">
        <f t="shared" si="308"/>
        <v>R05</v>
      </c>
      <c r="AO2194" s="20" t="str">
        <f t="shared" si="309"/>
        <v>FINES_R05</v>
      </c>
      <c r="AP2194" s="25">
        <f t="shared" si="315"/>
        <v>0.62222158908843994</v>
      </c>
      <c r="AQ2194" s="24" t="str">
        <f>+IFERROR(VLOOKUP(Y2194,#REF!,2,FALSE),"-")</f>
        <v>-</v>
      </c>
      <c r="AR2194" s="13" t="s">
        <v>2393</v>
      </c>
      <c r="AS2194" t="s">
        <v>2398</v>
      </c>
      <c r="AT2194" t="str">
        <f t="shared" si="316"/>
        <v>Las Rosas - 74 - Monte Grande</v>
      </c>
    </row>
    <row r="2195" spans="1:46" ht="15.75" thickBot="1" x14ac:dyDescent="0.3">
      <c r="A2195" s="47">
        <v>5</v>
      </c>
      <c r="B2195" s="47" t="s">
        <v>552</v>
      </c>
      <c r="C2195" s="47" t="s">
        <v>2369</v>
      </c>
      <c r="D2195" s="47" t="s">
        <v>569</v>
      </c>
      <c r="E2195" s="47" t="s">
        <v>228</v>
      </c>
      <c r="F2195" s="47" t="s">
        <v>12412</v>
      </c>
      <c r="G2195" s="47" t="s">
        <v>12413</v>
      </c>
      <c r="H2195" s="47" t="s">
        <v>12414</v>
      </c>
      <c r="I2195" s="47" t="s">
        <v>10769</v>
      </c>
      <c r="J2195" s="47" t="s">
        <v>2962</v>
      </c>
      <c r="K2195" s="47" t="s">
        <v>14971</v>
      </c>
      <c r="L2195" s="47">
        <v>0.78054499626159668</v>
      </c>
      <c r="M2195" s="47">
        <v>-34.848246213444</v>
      </c>
      <c r="N2195" s="47">
        <v>-58.462141015782002</v>
      </c>
      <c r="O2195" s="47" t="s">
        <v>17446</v>
      </c>
      <c r="P2195" s="47">
        <v>1</v>
      </c>
      <c r="Q2195">
        <v>35</v>
      </c>
      <c r="S2195" s="23" t="s">
        <v>2347</v>
      </c>
      <c r="T2195" t="str">
        <f t="shared" si="310"/>
        <v>05</v>
      </c>
      <c r="V2195" t="str">
        <f>+VLOOKUP(B2195,MARCO!E:E,1,FALSE)</f>
        <v>Esteban Echeverría</v>
      </c>
      <c r="W2195" t="s">
        <v>134</v>
      </c>
      <c r="X2195" t="s">
        <v>134</v>
      </c>
      <c r="Y2195" t="str">
        <f t="shared" si="311"/>
        <v>R 5 - D 30 - 452 - 3875</v>
      </c>
      <c r="Z2195" t="s">
        <v>20</v>
      </c>
      <c r="AA2195" t="s">
        <v>2349</v>
      </c>
      <c r="AB2195" t="s">
        <v>21</v>
      </c>
      <c r="AD2195" t="str">
        <f t="shared" si="312"/>
        <v>Comedor Los Colibries</v>
      </c>
      <c r="AE2195" t="s">
        <v>22</v>
      </c>
      <c r="AF2195" t="s">
        <v>23</v>
      </c>
      <c r="AG2195" t="s">
        <v>26</v>
      </c>
      <c r="AH2195" t="s">
        <v>2348</v>
      </c>
      <c r="AI2195" s="13">
        <f t="shared" si="313"/>
        <v>35</v>
      </c>
      <c r="AJ2195" s="13">
        <f t="shared" si="314"/>
        <v>1</v>
      </c>
      <c r="AK2195" s="21">
        <v>1</v>
      </c>
      <c r="AM2195" t="s">
        <v>2154</v>
      </c>
      <c r="AN2195" t="str">
        <f t="shared" si="308"/>
        <v>R05</v>
      </c>
      <c r="AO2195" s="20" t="str">
        <f t="shared" si="309"/>
        <v>FINES_R05</v>
      </c>
      <c r="AP2195" s="25">
        <f t="shared" si="315"/>
        <v>0.78054499626159668</v>
      </c>
      <c r="AQ2195" s="24" t="str">
        <f>+IFERROR(VLOOKUP(Y2195,#REF!,2,FALSE),"-")</f>
        <v>-</v>
      </c>
      <c r="AR2195" s="13" t="s">
        <v>2393</v>
      </c>
      <c r="AS2195" t="s">
        <v>2397</v>
      </c>
      <c r="AT2195" t="str">
        <f t="shared" si="316"/>
        <v>Ramallo - 1200 e/ Alejo Ortega - Monte Grande El Triunfo</v>
      </c>
    </row>
    <row r="2196" spans="1:46" ht="15.75" thickBot="1" x14ac:dyDescent="0.3">
      <c r="A2196" s="47">
        <v>5</v>
      </c>
      <c r="B2196" s="47" t="s">
        <v>552</v>
      </c>
      <c r="C2196" s="47" t="s">
        <v>2369</v>
      </c>
      <c r="D2196" s="47" t="s">
        <v>569</v>
      </c>
      <c r="E2196" s="47" t="s">
        <v>228</v>
      </c>
      <c r="F2196" s="47" t="s">
        <v>12416</v>
      </c>
      <c r="G2196" s="47" t="s">
        <v>12417</v>
      </c>
      <c r="H2196" s="47" t="s">
        <v>12418</v>
      </c>
      <c r="I2196" s="47" t="s">
        <v>10769</v>
      </c>
      <c r="J2196" s="47" t="s">
        <v>2564</v>
      </c>
      <c r="K2196" s="47" t="s">
        <v>14972</v>
      </c>
      <c r="L2196" s="47">
        <v>0.1644195020198822</v>
      </c>
      <c r="M2196" s="47">
        <v>-37.093654001334002</v>
      </c>
      <c r="N2196" s="47">
        <v>-56.843889303307002</v>
      </c>
      <c r="O2196" s="47" t="s">
        <v>17447</v>
      </c>
      <c r="P2196" s="47">
        <v>1</v>
      </c>
      <c r="Q2196">
        <v>26</v>
      </c>
      <c r="S2196" s="23" t="s">
        <v>2347</v>
      </c>
      <c r="T2196" t="str">
        <f t="shared" si="310"/>
        <v>05</v>
      </c>
      <c r="V2196" t="str">
        <f>+VLOOKUP(B2196,MARCO!E:E,1,FALSE)</f>
        <v>Esteban Echeverría</v>
      </c>
      <c r="W2196" t="s">
        <v>134</v>
      </c>
      <c r="X2196" t="s">
        <v>134</v>
      </c>
      <c r="Y2196" t="str">
        <f t="shared" si="311"/>
        <v>R 5 - D 30 - 452 - 4427</v>
      </c>
      <c r="Z2196" t="s">
        <v>20</v>
      </c>
      <c r="AA2196" t="s">
        <v>2349</v>
      </c>
      <c r="AB2196" t="s">
        <v>21</v>
      </c>
      <c r="AD2196" t="str">
        <f t="shared" si="312"/>
        <v>Merendero Los Pekes- Barrio La Paz</v>
      </c>
      <c r="AE2196" t="s">
        <v>22</v>
      </c>
      <c r="AF2196" t="s">
        <v>23</v>
      </c>
      <c r="AG2196" t="s">
        <v>26</v>
      </c>
      <c r="AH2196" t="s">
        <v>2348</v>
      </c>
      <c r="AI2196" s="13">
        <f t="shared" si="313"/>
        <v>26</v>
      </c>
      <c r="AJ2196" s="13">
        <f t="shared" si="314"/>
        <v>1</v>
      </c>
      <c r="AK2196" s="21">
        <v>1</v>
      </c>
      <c r="AM2196" t="s">
        <v>2154</v>
      </c>
      <c r="AN2196" t="str">
        <f t="shared" si="308"/>
        <v>R05</v>
      </c>
      <c r="AO2196" s="20" t="str">
        <f t="shared" si="309"/>
        <v>FINES_R05</v>
      </c>
      <c r="AP2196" s="25">
        <f t="shared" si="315"/>
        <v>0.1644195020198822</v>
      </c>
      <c r="AQ2196" s="24" t="str">
        <f>+IFERROR(VLOOKUP(Y2196,#REF!,2,FALSE),"-")</f>
        <v>-</v>
      </c>
      <c r="AR2196" s="13" t="s">
        <v>2393</v>
      </c>
      <c r="AS2196" t="s">
        <v>2397</v>
      </c>
      <c r="AT2196" t="str">
        <f t="shared" si="316"/>
        <v>La Victoria - 1839 - 9 De Abril Transradio</v>
      </c>
    </row>
    <row r="2197" spans="1:46" ht="15.75" thickBot="1" x14ac:dyDescent="0.3">
      <c r="A2197" s="47">
        <v>5</v>
      </c>
      <c r="B2197" s="47" t="s">
        <v>552</v>
      </c>
      <c r="C2197" s="47" t="s">
        <v>2369</v>
      </c>
      <c r="D2197" s="47" t="s">
        <v>569</v>
      </c>
      <c r="E2197" s="47" t="s">
        <v>228</v>
      </c>
      <c r="F2197" s="47" t="s">
        <v>12420</v>
      </c>
      <c r="G2197" s="47" t="s">
        <v>12421</v>
      </c>
      <c r="H2197" s="47" t="s">
        <v>12422</v>
      </c>
      <c r="I2197" s="47" t="s">
        <v>10769</v>
      </c>
      <c r="J2197" s="47" t="s">
        <v>8833</v>
      </c>
      <c r="K2197" s="47" t="s">
        <v>14973</v>
      </c>
      <c r="L2197" s="47">
        <v>0.90283286571502686</v>
      </c>
      <c r="M2197" s="47">
        <v>-34.771625895412001</v>
      </c>
      <c r="N2197" s="47">
        <v>-58.492003892776999</v>
      </c>
      <c r="O2197" s="47" t="s">
        <v>17448</v>
      </c>
      <c r="P2197" s="47">
        <v>1</v>
      </c>
      <c r="Q2197">
        <v>24</v>
      </c>
      <c r="S2197" s="23" t="s">
        <v>2347</v>
      </c>
      <c r="T2197" t="str">
        <f t="shared" si="310"/>
        <v>05</v>
      </c>
      <c r="V2197" t="str">
        <f>+VLOOKUP(B2197,MARCO!E:E,1,FALSE)</f>
        <v>Esteban Echeverría</v>
      </c>
      <c r="W2197" t="s">
        <v>134</v>
      </c>
      <c r="X2197" t="s">
        <v>134</v>
      </c>
      <c r="Y2197" t="str">
        <f t="shared" si="311"/>
        <v>R 5 - D 30 - 452 - 4423</v>
      </c>
      <c r="Z2197" t="s">
        <v>20</v>
      </c>
      <c r="AA2197" t="s">
        <v>2349</v>
      </c>
      <c r="AB2197" t="s">
        <v>21</v>
      </c>
      <c r="AD2197" t="str">
        <f t="shared" si="312"/>
        <v>Comedor La Quinta</v>
      </c>
      <c r="AE2197" t="s">
        <v>22</v>
      </c>
      <c r="AF2197" t="s">
        <v>23</v>
      </c>
      <c r="AG2197" t="s">
        <v>26</v>
      </c>
      <c r="AH2197" t="s">
        <v>2348</v>
      </c>
      <c r="AI2197" s="13">
        <f t="shared" si="313"/>
        <v>24</v>
      </c>
      <c r="AJ2197" s="13">
        <f t="shared" si="314"/>
        <v>1</v>
      </c>
      <c r="AK2197" s="21">
        <v>1</v>
      </c>
      <c r="AM2197" t="s">
        <v>2154</v>
      </c>
      <c r="AN2197" t="str">
        <f t="shared" si="308"/>
        <v>R05</v>
      </c>
      <c r="AO2197" s="20" t="str">
        <f t="shared" si="309"/>
        <v>FINES_R05</v>
      </c>
      <c r="AP2197" s="25">
        <f t="shared" si="315"/>
        <v>0.90283286571502686</v>
      </c>
      <c r="AQ2197" s="24" t="str">
        <f>+IFERROR(VLOOKUP(Y2197,#REF!,2,FALSE),"-")</f>
        <v>-</v>
      </c>
      <c r="AR2197" s="13" t="s">
        <v>2393</v>
      </c>
      <c r="AS2197" t="s">
        <v>2397</v>
      </c>
      <c r="AT2197" t="str">
        <f t="shared" si="316"/>
        <v>Ingeniero Huergo - 4657 - 9 De Abril</v>
      </c>
    </row>
    <row r="2198" spans="1:46" ht="15.75" thickBot="1" x14ac:dyDescent="0.3">
      <c r="A2198" s="47">
        <v>5</v>
      </c>
      <c r="B2198" s="47" t="s">
        <v>552</v>
      </c>
      <c r="C2198" s="47" t="s">
        <v>2369</v>
      </c>
      <c r="D2198" s="47" t="s">
        <v>569</v>
      </c>
      <c r="E2198" s="47" t="s">
        <v>228</v>
      </c>
      <c r="F2198" s="47" t="s">
        <v>12425</v>
      </c>
      <c r="G2198" s="47" t="s">
        <v>12426</v>
      </c>
      <c r="H2198" s="47" t="s">
        <v>12427</v>
      </c>
      <c r="I2198" s="47" t="s">
        <v>10769</v>
      </c>
      <c r="J2198" s="47" t="s">
        <v>6939</v>
      </c>
      <c r="K2198" s="47" t="s">
        <v>14974</v>
      </c>
      <c r="L2198" s="47">
        <v>0.17673951387405401</v>
      </c>
      <c r="M2198" s="47">
        <v>-34.820830239114997</v>
      </c>
      <c r="N2198" s="47">
        <v>-58.471716685803997</v>
      </c>
      <c r="O2198" s="47" t="s">
        <v>17449</v>
      </c>
      <c r="P2198" s="47">
        <v>1</v>
      </c>
      <c r="Q2198">
        <v>23</v>
      </c>
      <c r="S2198" s="23" t="s">
        <v>2347</v>
      </c>
      <c r="T2198" t="str">
        <f t="shared" si="310"/>
        <v>05</v>
      </c>
      <c r="V2198" t="str">
        <f>+VLOOKUP(B2198,MARCO!E:E,1,FALSE)</f>
        <v>Esteban Echeverría</v>
      </c>
      <c r="W2198" t="s">
        <v>134</v>
      </c>
      <c r="X2198" t="s">
        <v>134</v>
      </c>
      <c r="Y2198" t="str">
        <f t="shared" si="311"/>
        <v>R 5 - D 30 - 452 - 4592</v>
      </c>
      <c r="Z2198" t="s">
        <v>20</v>
      </c>
      <c r="AA2198" t="s">
        <v>2349</v>
      </c>
      <c r="AB2198" t="s">
        <v>21</v>
      </c>
      <c r="AD2198" t="str">
        <f t="shared" si="312"/>
        <v>Comunidad Organizada</v>
      </c>
      <c r="AE2198" t="s">
        <v>22</v>
      </c>
      <c r="AF2198" t="s">
        <v>23</v>
      </c>
      <c r="AG2198" t="s">
        <v>26</v>
      </c>
      <c r="AH2198" t="s">
        <v>2348</v>
      </c>
      <c r="AI2198" s="13">
        <f t="shared" si="313"/>
        <v>23</v>
      </c>
      <c r="AJ2198" s="13">
        <f t="shared" si="314"/>
        <v>1</v>
      </c>
      <c r="AK2198" s="21">
        <v>1</v>
      </c>
      <c r="AM2198" t="s">
        <v>2154</v>
      </c>
      <c r="AN2198" t="str">
        <f t="shared" si="308"/>
        <v>R05</v>
      </c>
      <c r="AO2198" s="20" t="str">
        <f t="shared" si="309"/>
        <v>FINES_R05</v>
      </c>
      <c r="AP2198" s="25">
        <f t="shared" si="315"/>
        <v>0.17673951387405401</v>
      </c>
      <c r="AQ2198" s="24" t="str">
        <f>+IFERROR(VLOOKUP(Y2198,#REF!,2,FALSE),"-")</f>
        <v>-</v>
      </c>
      <c r="AR2198" s="13" t="s">
        <v>2393</v>
      </c>
      <c r="AS2198" t="s">
        <v>2397</v>
      </c>
      <c r="AT2198" t="str">
        <f t="shared" si="316"/>
        <v>General PÁz - 394 - Monte Grande Noroeste Centro</v>
      </c>
    </row>
    <row r="2199" spans="1:46" ht="15.75" thickBot="1" x14ac:dyDescent="0.3">
      <c r="A2199" s="47">
        <v>5</v>
      </c>
      <c r="B2199" s="47" t="s">
        <v>185</v>
      </c>
      <c r="C2199" s="47" t="s">
        <v>2369</v>
      </c>
      <c r="D2199" s="47" t="s">
        <v>227</v>
      </c>
      <c r="E2199" s="47" t="s">
        <v>228</v>
      </c>
      <c r="F2199" s="47" t="s">
        <v>12429</v>
      </c>
      <c r="G2199" s="47" t="s">
        <v>12430</v>
      </c>
      <c r="H2199" s="47" t="s">
        <v>12431</v>
      </c>
      <c r="I2199" s="47" t="s">
        <v>10769</v>
      </c>
      <c r="J2199" s="47" t="s">
        <v>12430</v>
      </c>
      <c r="K2199" s="47" t="s">
        <v>14975</v>
      </c>
      <c r="L2199" s="47">
        <v>0.42423179745674128</v>
      </c>
      <c r="M2199" s="47">
        <v>-34.847369885467003</v>
      </c>
      <c r="N2199" s="47">
        <v>-58.376647866505998</v>
      </c>
      <c r="O2199" s="47" t="s">
        <v>17450</v>
      </c>
      <c r="P2199" s="47">
        <v>2</v>
      </c>
      <c r="Q2199">
        <v>18</v>
      </c>
      <c r="S2199" s="23" t="s">
        <v>2347</v>
      </c>
      <c r="T2199" t="str">
        <f t="shared" si="310"/>
        <v>05</v>
      </c>
      <c r="V2199" t="str">
        <f>+VLOOKUP(B2199,MARCO!E:E,1,FALSE)</f>
        <v>Almirante Brown</v>
      </c>
      <c r="W2199" t="s">
        <v>134</v>
      </c>
      <c r="X2199" t="s">
        <v>134</v>
      </c>
      <c r="Y2199" t="str">
        <f t="shared" si="311"/>
        <v>R 5 - D 4 - 452 - 3250</v>
      </c>
      <c r="Z2199" t="s">
        <v>20</v>
      </c>
      <c r="AA2199" t="s">
        <v>2349</v>
      </c>
      <c r="AB2199" t="s">
        <v>21</v>
      </c>
      <c r="AD2199" t="str">
        <f t="shared" si="312"/>
        <v>Danone</v>
      </c>
      <c r="AE2199" t="s">
        <v>22</v>
      </c>
      <c r="AF2199" t="s">
        <v>23</v>
      </c>
      <c r="AG2199" t="s">
        <v>26</v>
      </c>
      <c r="AH2199" t="s">
        <v>2348</v>
      </c>
      <c r="AI2199" s="13">
        <f t="shared" si="313"/>
        <v>18</v>
      </c>
      <c r="AJ2199" s="13">
        <f t="shared" si="314"/>
        <v>2</v>
      </c>
      <c r="AK2199" s="21">
        <v>1</v>
      </c>
      <c r="AM2199" t="s">
        <v>2154</v>
      </c>
      <c r="AN2199" t="str">
        <f t="shared" si="308"/>
        <v>R05</v>
      </c>
      <c r="AO2199" s="20" t="str">
        <f t="shared" si="309"/>
        <v>FINES_R05</v>
      </c>
      <c r="AP2199" s="25">
        <f t="shared" si="315"/>
        <v>0.42423179745674128</v>
      </c>
      <c r="AQ2199" s="24" t="str">
        <f>+IFERROR(VLOOKUP(Y2199,#REF!,2,FALSE),"-")</f>
        <v>-</v>
      </c>
      <c r="AR2199" s="13" t="s">
        <v>2393</v>
      </c>
      <c r="AS2199" t="s">
        <v>2398</v>
      </c>
      <c r="AT2199" t="str">
        <f t="shared" si="316"/>
        <v>Avenida Berlin - 50 - Longchamps Longchamps</v>
      </c>
    </row>
    <row r="2200" spans="1:46" ht="15.75" thickBot="1" x14ac:dyDescent="0.3">
      <c r="A2200" s="47">
        <v>5</v>
      </c>
      <c r="B2200" s="47" t="s">
        <v>185</v>
      </c>
      <c r="C2200" s="47" t="s">
        <v>2378</v>
      </c>
      <c r="D2200" s="47" t="s">
        <v>225</v>
      </c>
      <c r="E2200" s="47" t="s">
        <v>226</v>
      </c>
      <c r="F2200" s="47" t="s">
        <v>12434</v>
      </c>
      <c r="G2200" s="47" t="s">
        <v>10493</v>
      </c>
      <c r="H2200" s="47" t="s">
        <v>12435</v>
      </c>
      <c r="I2200" s="47" t="s">
        <v>10769</v>
      </c>
      <c r="J2200" s="47" t="s">
        <v>4080</v>
      </c>
      <c r="K2200" s="47" t="s">
        <v>14976</v>
      </c>
      <c r="L2200" s="47">
        <v>0.3580373227596283</v>
      </c>
      <c r="M2200" s="47">
        <v>-34.800064975617197</v>
      </c>
      <c r="N2200" s="47">
        <v>-58.395881551190698</v>
      </c>
      <c r="O2200" s="47" t="s">
        <v>17451</v>
      </c>
      <c r="P2200" s="47">
        <v>1</v>
      </c>
      <c r="Q2200">
        <v>22</v>
      </c>
      <c r="S2200" s="23" t="s">
        <v>2347</v>
      </c>
      <c r="T2200" t="str">
        <f t="shared" si="310"/>
        <v>05</v>
      </c>
      <c r="V2200" t="str">
        <f>+VLOOKUP(B2200,MARCO!E:E,1,FALSE)</f>
        <v>Almirante Brown</v>
      </c>
      <c r="W2200" t="s">
        <v>134</v>
      </c>
      <c r="X2200" t="s">
        <v>134</v>
      </c>
      <c r="Y2200" t="str">
        <f t="shared" si="311"/>
        <v>R 5 - D 4 - 451 - 2210</v>
      </c>
      <c r="Z2200" t="s">
        <v>20</v>
      </c>
      <c r="AA2200" t="s">
        <v>2349</v>
      </c>
      <c r="AB2200" t="s">
        <v>21</v>
      </c>
      <c r="AD2200" t="str">
        <f t="shared" si="312"/>
        <v>Eepa 701</v>
      </c>
      <c r="AE2200" t="s">
        <v>22</v>
      </c>
      <c r="AF2200" t="s">
        <v>23</v>
      </c>
      <c r="AG2200" t="s">
        <v>26</v>
      </c>
      <c r="AH2200" t="s">
        <v>2348</v>
      </c>
      <c r="AI2200" s="13">
        <f t="shared" si="313"/>
        <v>22</v>
      </c>
      <c r="AJ2200" s="13">
        <f t="shared" si="314"/>
        <v>1</v>
      </c>
      <c r="AK2200" s="21">
        <v>1</v>
      </c>
      <c r="AM2200" t="s">
        <v>2154</v>
      </c>
      <c r="AN2200" t="str">
        <f t="shared" si="308"/>
        <v>R05</v>
      </c>
      <c r="AO2200" s="20" t="str">
        <f t="shared" si="309"/>
        <v>FINES_R05</v>
      </c>
      <c r="AP2200" s="25">
        <f t="shared" si="315"/>
        <v>0.3580373227596283</v>
      </c>
      <c r="AQ2200" s="24" t="str">
        <f>+IFERROR(VLOOKUP(Y2200,#REF!,2,FALSE),"-")</f>
        <v>-</v>
      </c>
      <c r="AR2200" s="13" t="s">
        <v>2393</v>
      </c>
      <c r="AS2200" t="s">
        <v>2397</v>
      </c>
      <c r="AT2200" t="str">
        <f t="shared" si="316"/>
        <v>Segui - 710 - Adrogue Adrogue</v>
      </c>
    </row>
    <row r="2201" spans="1:46" ht="15.75" thickBot="1" x14ac:dyDescent="0.3">
      <c r="A2201" s="47">
        <v>5</v>
      </c>
      <c r="B2201" s="47" t="s">
        <v>185</v>
      </c>
      <c r="C2201" s="47" t="s">
        <v>2374</v>
      </c>
      <c r="D2201" s="47" t="s">
        <v>229</v>
      </c>
      <c r="E2201" s="47" t="s">
        <v>230</v>
      </c>
      <c r="F2201" s="47" t="s">
        <v>12438</v>
      </c>
      <c r="G2201" s="47" t="s">
        <v>12439</v>
      </c>
      <c r="H2201" s="47" t="s">
        <v>12440</v>
      </c>
      <c r="I2201" s="47" t="s">
        <v>10769</v>
      </c>
      <c r="J2201" s="47" t="s">
        <v>12442</v>
      </c>
      <c r="K2201" s="47" t="s">
        <v>14977</v>
      </c>
      <c r="L2201" s="47">
        <v>0.61073064804077148</v>
      </c>
      <c r="M2201" s="47">
        <v>-34.835029200000001</v>
      </c>
      <c r="N2201" s="47">
        <v>-58.419480399999998</v>
      </c>
      <c r="O2201" s="47" t="s">
        <v>17452</v>
      </c>
      <c r="P2201" s="47">
        <v>2</v>
      </c>
      <c r="Q2201">
        <v>10</v>
      </c>
      <c r="S2201" s="23" t="s">
        <v>2347</v>
      </c>
      <c r="T2201" t="str">
        <f t="shared" si="310"/>
        <v>05</v>
      </c>
      <c r="V2201" t="str">
        <f>+VLOOKUP(B2201,MARCO!E:E,1,FALSE)</f>
        <v>Almirante Brown</v>
      </c>
      <c r="W2201" t="s">
        <v>134</v>
      </c>
      <c r="X2201" t="s">
        <v>134</v>
      </c>
      <c r="Y2201" t="str">
        <f t="shared" si="311"/>
        <v>R 5 - D 4 - 453 - 3538</v>
      </c>
      <c r="Z2201" t="s">
        <v>20</v>
      </c>
      <c r="AA2201" t="s">
        <v>2349</v>
      </c>
      <c r="AB2201" t="s">
        <v>21</v>
      </c>
      <c r="AD2201" t="str">
        <f t="shared" si="312"/>
        <v>Barbieri</v>
      </c>
      <c r="AE2201" t="s">
        <v>22</v>
      </c>
      <c r="AF2201" t="s">
        <v>23</v>
      </c>
      <c r="AG2201" t="s">
        <v>26</v>
      </c>
      <c r="AH2201" t="s">
        <v>2348</v>
      </c>
      <c r="AI2201" s="13">
        <f t="shared" si="313"/>
        <v>10</v>
      </c>
      <c r="AJ2201" s="13">
        <f t="shared" si="314"/>
        <v>2</v>
      </c>
      <c r="AK2201" s="21">
        <v>1</v>
      </c>
      <c r="AM2201" t="s">
        <v>2154</v>
      </c>
      <c r="AN2201" t="str">
        <f t="shared" si="308"/>
        <v>R05</v>
      </c>
      <c r="AO2201" s="20" t="str">
        <f t="shared" si="309"/>
        <v>FINES_R05</v>
      </c>
      <c r="AP2201" s="25">
        <f t="shared" si="315"/>
        <v>0.61073064804077148</v>
      </c>
      <c r="AQ2201" s="24" t="str">
        <f>+IFERROR(VLOOKUP(Y2201,#REF!,2,FALSE),"-")</f>
        <v>-</v>
      </c>
      <c r="AR2201" s="13" t="s">
        <v>2393</v>
      </c>
      <c r="AS2201" t="s">
        <v>2397</v>
      </c>
      <c r="AT2201" t="str">
        <f t="shared" si="316"/>
        <v>Ad Barbieri (ex Luis María Drago) - 1382 e/ Juan Xxiii y Jose Melian - Burzaco Burzaco</v>
      </c>
    </row>
    <row r="2202" spans="1:46" ht="15.75" thickBot="1" x14ac:dyDescent="0.3">
      <c r="A2202" s="47">
        <v>5</v>
      </c>
      <c r="B2202" s="47" t="s">
        <v>185</v>
      </c>
      <c r="C2202" s="47" t="s">
        <v>2369</v>
      </c>
      <c r="D2202" s="47" t="s">
        <v>227</v>
      </c>
      <c r="E2202" s="47" t="s">
        <v>228</v>
      </c>
      <c r="F2202" s="47" t="s">
        <v>12443</v>
      </c>
      <c r="G2202" s="47" t="s">
        <v>12444</v>
      </c>
      <c r="H2202" s="47" t="s">
        <v>12445</v>
      </c>
      <c r="I2202" s="47" t="s">
        <v>10769</v>
      </c>
      <c r="J2202" s="47"/>
      <c r="K2202" s="47" t="s">
        <v>14978</v>
      </c>
      <c r="L2202" s="47">
        <v>0.8455810546875</v>
      </c>
      <c r="M2202" s="47">
        <v>-34.859332379323</v>
      </c>
      <c r="N2202" s="47">
        <v>-58.403809725323001</v>
      </c>
      <c r="O2202" s="47" t="s">
        <v>17453</v>
      </c>
      <c r="P2202" s="47">
        <v>1</v>
      </c>
      <c r="Q2202">
        <v>26</v>
      </c>
      <c r="S2202" s="23" t="s">
        <v>2347</v>
      </c>
      <c r="T2202" t="str">
        <f t="shared" si="310"/>
        <v>05</v>
      </c>
      <c r="V2202" t="str">
        <f>+VLOOKUP(B2202,MARCO!E:E,1,FALSE)</f>
        <v>Almirante Brown</v>
      </c>
      <c r="W2202" t="s">
        <v>134</v>
      </c>
      <c r="X2202" t="s">
        <v>134</v>
      </c>
      <c r="Y2202" t="str">
        <f t="shared" si="311"/>
        <v>R 5 - D 4 - 452 - 0101</v>
      </c>
      <c r="Z2202" t="s">
        <v>20</v>
      </c>
      <c r="AA2202" t="s">
        <v>2349</v>
      </c>
      <c r="AB2202" t="s">
        <v>21</v>
      </c>
      <c r="AD2202" t="str">
        <f t="shared" si="312"/>
        <v>Aviadores Argentinos</v>
      </c>
      <c r="AE2202" t="s">
        <v>22</v>
      </c>
      <c r="AF2202" t="s">
        <v>23</v>
      </c>
      <c r="AG2202" t="s">
        <v>26</v>
      </c>
      <c r="AH2202" t="s">
        <v>2348</v>
      </c>
      <c r="AI2202" s="13">
        <f t="shared" si="313"/>
        <v>26</v>
      </c>
      <c r="AJ2202" s="13">
        <f t="shared" si="314"/>
        <v>1</v>
      </c>
      <c r="AK2202" s="21">
        <v>1</v>
      </c>
      <c r="AM2202" t="s">
        <v>2154</v>
      </c>
      <c r="AN2202" t="str">
        <f t="shared" si="308"/>
        <v>R05</v>
      </c>
      <c r="AO2202" s="20" t="str">
        <f t="shared" si="309"/>
        <v>FINES_R05</v>
      </c>
      <c r="AP2202" s="25">
        <f t="shared" si="315"/>
        <v>0.8455810546875</v>
      </c>
      <c r="AQ2202" s="24" t="str">
        <f>+IFERROR(VLOOKUP(Y2202,#REF!,2,FALSE),"-")</f>
        <v>-</v>
      </c>
      <c r="AR2202" s="13" t="s">
        <v>2393</v>
      </c>
      <c r="AS2202" t="s">
        <v>2398</v>
      </c>
      <c r="AT2202" t="str">
        <f t="shared" si="316"/>
        <v>Burgos Perez - 78 - Glew Glew</v>
      </c>
    </row>
    <row r="2203" spans="1:46" ht="15.75" thickBot="1" x14ac:dyDescent="0.3">
      <c r="A2203" s="47">
        <v>5</v>
      </c>
      <c r="B2203" s="47" t="s">
        <v>185</v>
      </c>
      <c r="C2203" s="47" t="s">
        <v>2369</v>
      </c>
      <c r="D2203" s="47" t="s">
        <v>227</v>
      </c>
      <c r="E2203" s="47" t="s">
        <v>228</v>
      </c>
      <c r="F2203" s="47" t="s">
        <v>12447</v>
      </c>
      <c r="G2203" s="47" t="s">
        <v>4080</v>
      </c>
      <c r="H2203" s="47" t="s">
        <v>12448</v>
      </c>
      <c r="I2203" s="47" t="s">
        <v>10769</v>
      </c>
      <c r="J2203" s="47" t="s">
        <v>2552</v>
      </c>
      <c r="K2203" s="47" t="s">
        <v>14979</v>
      </c>
      <c r="L2203" s="47">
        <v>0.15617918968200681</v>
      </c>
      <c r="M2203" s="47">
        <v>-34.801565799999999</v>
      </c>
      <c r="N2203" s="47">
        <v>-58.391503899999996</v>
      </c>
      <c r="O2203" s="47" t="s">
        <v>17454</v>
      </c>
      <c r="P2203" s="47">
        <v>1</v>
      </c>
      <c r="Q2203">
        <v>0</v>
      </c>
      <c r="S2203" s="23" t="s">
        <v>2347</v>
      </c>
      <c r="T2203" t="str">
        <f t="shared" si="310"/>
        <v>05</v>
      </c>
      <c r="V2203" t="str">
        <f>+VLOOKUP(B2203,MARCO!E:E,1,FALSE)</f>
        <v>Almirante Brown</v>
      </c>
      <c r="W2203" t="s">
        <v>134</v>
      </c>
      <c r="X2203" t="s">
        <v>134</v>
      </c>
      <c r="Y2203" t="str">
        <f t="shared" si="311"/>
        <v>R 5 - D 4 - 452 - 4178</v>
      </c>
      <c r="Z2203" t="s">
        <v>20</v>
      </c>
      <c r="AA2203" t="s">
        <v>2349</v>
      </c>
      <c r="AB2203" t="s">
        <v>21</v>
      </c>
      <c r="AD2203" t="str">
        <f t="shared" si="312"/>
        <v>Fines</v>
      </c>
      <c r="AE2203" t="s">
        <v>22</v>
      </c>
      <c r="AF2203" t="s">
        <v>23</v>
      </c>
      <c r="AG2203" t="s">
        <v>26</v>
      </c>
      <c r="AH2203" t="s">
        <v>2348</v>
      </c>
      <c r="AI2203" s="13">
        <f t="shared" si="313"/>
        <v>0</v>
      </c>
      <c r="AJ2203" s="13">
        <f t="shared" si="314"/>
        <v>1</v>
      </c>
      <c r="AK2203" s="21">
        <v>1</v>
      </c>
      <c r="AM2203" t="s">
        <v>2154</v>
      </c>
      <c r="AN2203" t="str">
        <f t="shared" si="308"/>
        <v>R05</v>
      </c>
      <c r="AO2203" s="20" t="str">
        <f t="shared" si="309"/>
        <v>FINES_R05</v>
      </c>
      <c r="AP2203" s="25">
        <f t="shared" si="315"/>
        <v>0.15617918968200681</v>
      </c>
      <c r="AQ2203" s="24" t="str">
        <f>+IFERROR(VLOOKUP(Y2203,#REF!,2,FALSE),"-")</f>
        <v>-</v>
      </c>
      <c r="AR2203" s="13" t="s">
        <v>2393</v>
      </c>
      <c r="AS2203" t="s">
        <v>2398</v>
      </c>
      <c r="AT2203" t="str">
        <f t="shared" si="316"/>
        <v>---- - ---- - Adrogue Adrogue</v>
      </c>
    </row>
    <row r="2204" spans="1:46" ht="15.75" thickBot="1" x14ac:dyDescent="0.3">
      <c r="A2204" s="47">
        <v>5</v>
      </c>
      <c r="B2204" s="47" t="s">
        <v>185</v>
      </c>
      <c r="C2204" s="47" t="s">
        <v>2374</v>
      </c>
      <c r="D2204" s="47" t="s">
        <v>229</v>
      </c>
      <c r="E2204" s="47" t="s">
        <v>230</v>
      </c>
      <c r="F2204" s="47" t="s">
        <v>12450</v>
      </c>
      <c r="G2204" s="47" t="s">
        <v>12451</v>
      </c>
      <c r="H2204" s="47" t="s">
        <v>12452</v>
      </c>
      <c r="I2204" s="47" t="s">
        <v>10769</v>
      </c>
      <c r="J2204" s="47" t="s">
        <v>3557</v>
      </c>
      <c r="K2204" s="47" t="s">
        <v>14980</v>
      </c>
      <c r="L2204" s="47">
        <v>0.39629235863685608</v>
      </c>
      <c r="M2204" s="47">
        <v>-34.804732899999998</v>
      </c>
      <c r="N2204" s="47">
        <v>-58.342951499999998</v>
      </c>
      <c r="O2204" s="47" t="s">
        <v>17455</v>
      </c>
      <c r="P2204" s="47">
        <v>1</v>
      </c>
      <c r="Q2204">
        <v>27</v>
      </c>
      <c r="S2204" s="23" t="s">
        <v>2347</v>
      </c>
      <c r="T2204" t="str">
        <f t="shared" si="310"/>
        <v>05</v>
      </c>
      <c r="V2204" t="str">
        <f>+VLOOKUP(B2204,MARCO!E:E,1,FALSE)</f>
        <v>Almirante Brown</v>
      </c>
      <c r="W2204" t="s">
        <v>134</v>
      </c>
      <c r="X2204" t="s">
        <v>134</v>
      </c>
      <c r="Y2204" t="str">
        <f t="shared" si="311"/>
        <v>R 5 - D 4 - 453 - 4560</v>
      </c>
      <c r="Z2204" t="s">
        <v>20</v>
      </c>
      <c r="AA2204" t="s">
        <v>2349</v>
      </c>
      <c r="AB2204" t="s">
        <v>21</v>
      </c>
      <c r="AD2204" t="str">
        <f t="shared" si="312"/>
        <v>Centro Cultural Mary Sanchez</v>
      </c>
      <c r="AE2204" t="s">
        <v>22</v>
      </c>
      <c r="AF2204" t="s">
        <v>23</v>
      </c>
      <c r="AG2204" t="s">
        <v>26</v>
      </c>
      <c r="AH2204" t="s">
        <v>2348</v>
      </c>
      <c r="AI2204" s="13">
        <f t="shared" si="313"/>
        <v>27</v>
      </c>
      <c r="AJ2204" s="13">
        <f t="shared" si="314"/>
        <v>1</v>
      </c>
      <c r="AK2204" s="21">
        <v>1</v>
      </c>
      <c r="AM2204" t="s">
        <v>2154</v>
      </c>
      <c r="AN2204" t="str">
        <f t="shared" si="308"/>
        <v>R05</v>
      </c>
      <c r="AO2204" s="20" t="str">
        <f t="shared" si="309"/>
        <v>FINES_R05</v>
      </c>
      <c r="AP2204" s="25">
        <f t="shared" si="315"/>
        <v>0.39629235863685608</v>
      </c>
      <c r="AQ2204" s="24" t="str">
        <f>+IFERROR(VLOOKUP(Y2204,#REF!,2,FALSE),"-")</f>
        <v>-</v>
      </c>
      <c r="AR2204" s="13" t="s">
        <v>2393</v>
      </c>
      <c r="AS2204" t="s">
        <v>2398</v>
      </c>
      <c r="AT2204" t="str">
        <f t="shared" si="316"/>
        <v>Calle 2 - 3731 - Claypole Claypole</v>
      </c>
    </row>
    <row r="2205" spans="1:46" ht="15.75" thickBot="1" x14ac:dyDescent="0.3">
      <c r="A2205" s="47">
        <v>5</v>
      </c>
      <c r="B2205" s="47" t="s">
        <v>185</v>
      </c>
      <c r="C2205" s="47" t="s">
        <v>2369</v>
      </c>
      <c r="D2205" s="47" t="s">
        <v>227</v>
      </c>
      <c r="E2205" s="47" t="s">
        <v>228</v>
      </c>
      <c r="F2205" s="47" t="s">
        <v>12454</v>
      </c>
      <c r="G2205" s="47" t="s">
        <v>12455</v>
      </c>
      <c r="H2205" s="47" t="s">
        <v>12456</v>
      </c>
      <c r="I2205" s="47" t="s">
        <v>10769</v>
      </c>
      <c r="J2205" s="47" t="s">
        <v>9212</v>
      </c>
      <c r="K2205" s="47" t="s">
        <v>14981</v>
      </c>
      <c r="L2205" s="47">
        <v>0.93253242969512939</v>
      </c>
      <c r="M2205" s="47">
        <v>-34.854787820878997</v>
      </c>
      <c r="N2205" s="47">
        <v>-58.365158252161002</v>
      </c>
      <c r="O2205" s="47" t="s">
        <v>17456</v>
      </c>
      <c r="P2205" s="47">
        <v>1</v>
      </c>
      <c r="Q2205">
        <v>29</v>
      </c>
      <c r="S2205" s="23" t="s">
        <v>2347</v>
      </c>
      <c r="T2205" t="str">
        <f t="shared" si="310"/>
        <v>05</v>
      </c>
      <c r="V2205" t="str">
        <f>+VLOOKUP(B2205,MARCO!E:E,1,FALSE)</f>
        <v>Almirante Brown</v>
      </c>
      <c r="W2205" t="s">
        <v>134</v>
      </c>
      <c r="X2205" t="s">
        <v>134</v>
      </c>
      <c r="Y2205" t="str">
        <f t="shared" si="311"/>
        <v>R 5 - D 4 - 452 - 4573</v>
      </c>
      <c r="Z2205" t="s">
        <v>20</v>
      </c>
      <c r="AA2205" t="s">
        <v>2349</v>
      </c>
      <c r="AB2205" t="s">
        <v>21</v>
      </c>
      <c r="AD2205" t="str">
        <f t="shared" si="312"/>
        <v>La Casita De Maris</v>
      </c>
      <c r="AE2205" t="s">
        <v>22</v>
      </c>
      <c r="AF2205" t="s">
        <v>23</v>
      </c>
      <c r="AG2205" t="s">
        <v>26</v>
      </c>
      <c r="AH2205" t="s">
        <v>2348</v>
      </c>
      <c r="AI2205" s="13">
        <f t="shared" si="313"/>
        <v>29</v>
      </c>
      <c r="AJ2205" s="13">
        <f t="shared" si="314"/>
        <v>1</v>
      </c>
      <c r="AK2205" s="21">
        <v>1</v>
      </c>
      <c r="AM2205" t="s">
        <v>2154</v>
      </c>
      <c r="AN2205" t="str">
        <f t="shared" si="308"/>
        <v>R05</v>
      </c>
      <c r="AO2205" s="20" t="str">
        <f t="shared" si="309"/>
        <v>FINES_R05</v>
      </c>
      <c r="AP2205" s="25">
        <f t="shared" si="315"/>
        <v>0.93253242969512939</v>
      </c>
      <c r="AQ2205" s="24" t="str">
        <f>+IFERROR(VLOOKUP(Y2205,#REF!,2,FALSE),"-")</f>
        <v>-</v>
      </c>
      <c r="AR2205" s="13" t="s">
        <v>2393</v>
      </c>
      <c r="AS2205" t="s">
        <v>2398</v>
      </c>
      <c r="AT2205" t="str">
        <f t="shared" si="316"/>
        <v>Cupertino Del Campo - 1332 - Ministro Rivadavia Ministro Rivadavia</v>
      </c>
    </row>
    <row r="2206" spans="1:46" ht="15.75" thickBot="1" x14ac:dyDescent="0.3">
      <c r="A2206" s="47">
        <v>5</v>
      </c>
      <c r="B2206" s="47" t="s">
        <v>185</v>
      </c>
      <c r="C2206" s="47" t="s">
        <v>2374</v>
      </c>
      <c r="D2206" s="47" t="s">
        <v>229</v>
      </c>
      <c r="E2206" s="47" t="s">
        <v>230</v>
      </c>
      <c r="F2206" s="47" t="s">
        <v>12459</v>
      </c>
      <c r="G2206" s="47" t="s">
        <v>12460</v>
      </c>
      <c r="H2206" s="47" t="s">
        <v>12461</v>
      </c>
      <c r="I2206" s="47" t="s">
        <v>10769</v>
      </c>
      <c r="J2206" s="47"/>
      <c r="K2206" s="47" t="s">
        <v>14982</v>
      </c>
      <c r="L2206" s="47">
        <v>0.74018377065658569</v>
      </c>
      <c r="M2206" s="47">
        <v>-34.822519596117999</v>
      </c>
      <c r="N2206" s="47">
        <v>-58.344052321437999</v>
      </c>
      <c r="O2206" s="47" t="s">
        <v>17457</v>
      </c>
      <c r="P2206" s="47">
        <v>1</v>
      </c>
      <c r="Q2206">
        <v>19</v>
      </c>
      <c r="S2206" s="23" t="s">
        <v>2347</v>
      </c>
      <c r="T2206" t="str">
        <f t="shared" si="310"/>
        <v>05</v>
      </c>
      <c r="V2206" t="str">
        <f>+VLOOKUP(B2206,MARCO!E:E,1,FALSE)</f>
        <v>Almirante Brown</v>
      </c>
      <c r="W2206" t="s">
        <v>134</v>
      </c>
      <c r="X2206" t="s">
        <v>134</v>
      </c>
      <c r="Y2206" t="str">
        <f t="shared" si="311"/>
        <v>R 5 - D 4 - 453 - 2084</v>
      </c>
      <c r="Z2206" t="s">
        <v>20</v>
      </c>
      <c r="AA2206" t="s">
        <v>2349</v>
      </c>
      <c r="AB2206" t="s">
        <v>21</v>
      </c>
      <c r="AD2206" t="str">
        <f t="shared" si="312"/>
        <v>Delegacion Don Orione</v>
      </c>
      <c r="AE2206" t="s">
        <v>22</v>
      </c>
      <c r="AF2206" t="s">
        <v>23</v>
      </c>
      <c r="AG2206" t="s">
        <v>26</v>
      </c>
      <c r="AH2206" t="s">
        <v>2348</v>
      </c>
      <c r="AI2206" s="13">
        <f t="shared" si="313"/>
        <v>19</v>
      </c>
      <c r="AJ2206" s="13">
        <f t="shared" si="314"/>
        <v>1</v>
      </c>
      <c r="AK2206" s="21">
        <v>1</v>
      </c>
      <c r="AM2206" t="s">
        <v>2154</v>
      </c>
      <c r="AN2206" t="str">
        <f t="shared" si="308"/>
        <v>R05</v>
      </c>
      <c r="AO2206" s="20" t="str">
        <f t="shared" si="309"/>
        <v>FINES_R05</v>
      </c>
      <c r="AP2206" s="25">
        <f t="shared" si="315"/>
        <v>0.74018377065658569</v>
      </c>
      <c r="AQ2206" s="24" t="str">
        <f>+IFERROR(VLOOKUP(Y2206,#REF!,2,FALSE),"-")</f>
        <v>-</v>
      </c>
      <c r="AR2206" s="13" t="s">
        <v>2393</v>
      </c>
      <c r="AS2206" t="s">
        <v>2398</v>
      </c>
      <c r="AT2206" t="str">
        <f t="shared" si="316"/>
        <v>Manuel Araujo - 2648 e/ Rio Diamante - Don Orione Don Orione</v>
      </c>
    </row>
    <row r="2207" spans="1:46" ht="15.75" thickBot="1" x14ac:dyDescent="0.3">
      <c r="A2207" s="47">
        <v>5</v>
      </c>
      <c r="B2207" s="47" t="s">
        <v>185</v>
      </c>
      <c r="C2207" s="47" t="s">
        <v>2374</v>
      </c>
      <c r="D2207" s="47" t="s">
        <v>229</v>
      </c>
      <c r="E2207" s="47" t="s">
        <v>230</v>
      </c>
      <c r="F2207" s="47" t="s">
        <v>12464</v>
      </c>
      <c r="G2207" s="47" t="s">
        <v>6775</v>
      </c>
      <c r="H2207" s="47" t="s">
        <v>12465</v>
      </c>
      <c r="I2207" s="47" t="s">
        <v>10769</v>
      </c>
      <c r="J2207" s="47" t="s">
        <v>6775</v>
      </c>
      <c r="K2207" s="47" t="s">
        <v>14983</v>
      </c>
      <c r="L2207" s="47">
        <v>0.66489768028259277</v>
      </c>
      <c r="M2207" s="47">
        <v>-34.826795172143001</v>
      </c>
      <c r="N2207" s="47">
        <v>-58.41596687877</v>
      </c>
      <c r="O2207" s="47" t="s">
        <v>17458</v>
      </c>
      <c r="P2207" s="47">
        <v>1</v>
      </c>
      <c r="Q2207">
        <v>21</v>
      </c>
      <c r="S2207" s="23" t="s">
        <v>2347</v>
      </c>
      <c r="T2207" t="str">
        <f t="shared" si="310"/>
        <v>05</v>
      </c>
      <c r="V2207" t="str">
        <f>+VLOOKUP(B2207,MARCO!E:E,1,FALSE)</f>
        <v>Almirante Brown</v>
      </c>
      <c r="W2207" t="s">
        <v>134</v>
      </c>
      <c r="X2207" t="s">
        <v>134</v>
      </c>
      <c r="Y2207" t="str">
        <f t="shared" si="311"/>
        <v>R 5 - D 4 - 453 - 4606</v>
      </c>
      <c r="Z2207" t="s">
        <v>20</v>
      </c>
      <c r="AA2207" t="s">
        <v>2349</v>
      </c>
      <c r="AB2207" t="s">
        <v>21</v>
      </c>
      <c r="AD2207" t="str">
        <f t="shared" si="312"/>
        <v>Peronismo Militante</v>
      </c>
      <c r="AE2207" t="s">
        <v>22</v>
      </c>
      <c r="AF2207" t="s">
        <v>23</v>
      </c>
      <c r="AG2207" t="s">
        <v>26</v>
      </c>
      <c r="AH2207" t="s">
        <v>2348</v>
      </c>
      <c r="AI2207" s="13">
        <f t="shared" si="313"/>
        <v>21</v>
      </c>
      <c r="AJ2207" s="13">
        <f t="shared" si="314"/>
        <v>1</v>
      </c>
      <c r="AK2207" s="21">
        <v>1</v>
      </c>
      <c r="AM2207" t="s">
        <v>2154</v>
      </c>
      <c r="AN2207" t="str">
        <f t="shared" si="308"/>
        <v>R05</v>
      </c>
      <c r="AO2207" s="20" t="str">
        <f t="shared" si="309"/>
        <v>FINES_R05</v>
      </c>
      <c r="AP2207" s="25">
        <f t="shared" si="315"/>
        <v>0.66489768028259277</v>
      </c>
      <c r="AQ2207" s="24" t="str">
        <f>+IFERROR(VLOOKUP(Y2207,#REF!,2,FALSE),"-")</f>
        <v>-</v>
      </c>
      <c r="AR2207" s="13" t="s">
        <v>2393</v>
      </c>
      <c r="AS2207" t="s">
        <v>2397</v>
      </c>
      <c r="AT2207" t="str">
        <f t="shared" si="316"/>
        <v>Florida - 1050 - Burzaco Burzaco</v>
      </c>
    </row>
    <row r="2208" spans="1:46" ht="15.75" thickBot="1" x14ac:dyDescent="0.3">
      <c r="A2208" s="47">
        <v>5</v>
      </c>
      <c r="B2208" s="47" t="s">
        <v>185</v>
      </c>
      <c r="C2208" s="47" t="s">
        <v>2369</v>
      </c>
      <c r="D2208" s="47" t="s">
        <v>227</v>
      </c>
      <c r="E2208" s="47" t="s">
        <v>228</v>
      </c>
      <c r="F2208" s="47" t="s">
        <v>12467</v>
      </c>
      <c r="G2208" s="47" t="s">
        <v>12468</v>
      </c>
      <c r="H2208" s="47" t="s">
        <v>12469</v>
      </c>
      <c r="I2208" s="47" t="s">
        <v>10769</v>
      </c>
      <c r="J2208" s="47" t="s">
        <v>12471</v>
      </c>
      <c r="K2208" s="47" t="s">
        <v>14984</v>
      </c>
      <c r="L2208" s="47">
        <v>0.72445195913314819</v>
      </c>
      <c r="M2208" s="47">
        <v>-34.845930299999999</v>
      </c>
      <c r="N2208" s="47">
        <v>-58.319467699999997</v>
      </c>
      <c r="O2208" s="47" t="s">
        <v>17459</v>
      </c>
      <c r="P2208" s="47">
        <v>1</v>
      </c>
      <c r="Q2208">
        <v>13</v>
      </c>
      <c r="S2208" s="23" t="s">
        <v>2347</v>
      </c>
      <c r="T2208" t="str">
        <f t="shared" si="310"/>
        <v>05</v>
      </c>
      <c r="V2208" t="str">
        <f>+VLOOKUP(B2208,MARCO!E:E,1,FALSE)</f>
        <v>Almirante Brown</v>
      </c>
      <c r="W2208" t="s">
        <v>134</v>
      </c>
      <c r="X2208" t="s">
        <v>134</v>
      </c>
      <c r="Y2208" t="str">
        <f t="shared" si="311"/>
        <v>R 5 - D 4 - 452 - 4637</v>
      </c>
      <c r="Z2208" t="s">
        <v>20</v>
      </c>
      <c r="AA2208" t="s">
        <v>2349</v>
      </c>
      <c r="AB2208" t="s">
        <v>21</v>
      </c>
      <c r="AD2208" t="str">
        <f t="shared" si="312"/>
        <v>Campo Kita</v>
      </c>
      <c r="AE2208" t="s">
        <v>22</v>
      </c>
      <c r="AF2208" t="s">
        <v>23</v>
      </c>
      <c r="AG2208" t="s">
        <v>26</v>
      </c>
      <c r="AH2208" t="s">
        <v>2348</v>
      </c>
      <c r="AI2208" s="13">
        <f t="shared" si="313"/>
        <v>13</v>
      </c>
      <c r="AJ2208" s="13">
        <f t="shared" si="314"/>
        <v>1</v>
      </c>
      <c r="AK2208" s="21">
        <v>1</v>
      </c>
      <c r="AM2208" t="s">
        <v>2154</v>
      </c>
      <c r="AN2208" t="str">
        <f t="shared" si="308"/>
        <v>R05</v>
      </c>
      <c r="AO2208" s="20" t="str">
        <f t="shared" si="309"/>
        <v>FINES_R05</v>
      </c>
      <c r="AP2208" s="25">
        <f t="shared" si="315"/>
        <v>0.72445195913314819</v>
      </c>
      <c r="AQ2208" s="24" t="str">
        <f>+IFERROR(VLOOKUP(Y2208,#REF!,2,FALSE),"-")</f>
        <v>-</v>
      </c>
      <c r="AR2208" s="13" t="s">
        <v>2393</v>
      </c>
      <c r="AS2208" t="s">
        <v>2397</v>
      </c>
      <c r="AT2208" t="str">
        <f t="shared" si="316"/>
        <v>Lezica - 2300 - Ministro Rivadavia Ministro Rivadavia</v>
      </c>
    </row>
    <row r="2209" spans="1:46" ht="15.75" thickBot="1" x14ac:dyDescent="0.3">
      <c r="A2209" s="47">
        <v>5</v>
      </c>
      <c r="B2209" s="47" t="s">
        <v>185</v>
      </c>
      <c r="C2209" s="47" t="s">
        <v>2369</v>
      </c>
      <c r="D2209" s="47" t="s">
        <v>227</v>
      </c>
      <c r="E2209" s="47" t="s">
        <v>228</v>
      </c>
      <c r="F2209" s="47" t="s">
        <v>12472</v>
      </c>
      <c r="G2209" s="47" t="s">
        <v>12473</v>
      </c>
      <c r="H2209" s="47" t="s">
        <v>12474</v>
      </c>
      <c r="I2209" s="47" t="s">
        <v>10769</v>
      </c>
      <c r="J2209" s="47" t="s">
        <v>12476</v>
      </c>
      <c r="K2209" s="47" t="s">
        <v>14985</v>
      </c>
      <c r="L2209" s="47">
        <v>0.77346193790435791</v>
      </c>
      <c r="M2209" s="47">
        <v>-34.842391793973</v>
      </c>
      <c r="N2209" s="47">
        <v>-58.362154592063</v>
      </c>
      <c r="O2209" s="47" t="s">
        <v>17460</v>
      </c>
      <c r="P2209" s="47">
        <v>1</v>
      </c>
      <c r="Q2209">
        <v>21</v>
      </c>
      <c r="S2209" s="23" t="s">
        <v>2347</v>
      </c>
      <c r="T2209" t="str">
        <f t="shared" si="310"/>
        <v>05</v>
      </c>
      <c r="V2209" t="str">
        <f>+VLOOKUP(B2209,MARCO!E:E,1,FALSE)</f>
        <v>Almirante Brown</v>
      </c>
      <c r="W2209" t="s">
        <v>134</v>
      </c>
      <c r="X2209" t="s">
        <v>134</v>
      </c>
      <c r="Y2209" t="str">
        <f t="shared" si="311"/>
        <v>R 5 - D 4 - 452 - 4638</v>
      </c>
      <c r="Z2209" t="s">
        <v>20</v>
      </c>
      <c r="AA2209" t="s">
        <v>2349</v>
      </c>
      <c r="AB2209" t="s">
        <v>21</v>
      </c>
      <c r="AD2209" t="str">
        <f t="shared" si="312"/>
        <v>Delegacion Ministro Rivadavia</v>
      </c>
      <c r="AE2209" t="s">
        <v>22</v>
      </c>
      <c r="AF2209" t="s">
        <v>23</v>
      </c>
      <c r="AG2209" t="s">
        <v>26</v>
      </c>
      <c r="AH2209" t="s">
        <v>2348</v>
      </c>
      <c r="AI2209" s="13">
        <f t="shared" si="313"/>
        <v>21</v>
      </c>
      <c r="AJ2209" s="13">
        <f t="shared" si="314"/>
        <v>1</v>
      </c>
      <c r="AK2209" s="21">
        <v>1</v>
      </c>
      <c r="AM2209" t="s">
        <v>2154</v>
      </c>
      <c r="AN2209" t="str">
        <f t="shared" si="308"/>
        <v>R05</v>
      </c>
      <c r="AO2209" s="20" t="str">
        <f t="shared" si="309"/>
        <v>FINES_R05</v>
      </c>
      <c r="AP2209" s="25">
        <f t="shared" si="315"/>
        <v>0.77346193790435791</v>
      </c>
      <c r="AQ2209" s="24" t="str">
        <f>+IFERROR(VLOOKUP(Y2209,#REF!,2,FALSE),"-")</f>
        <v>-</v>
      </c>
      <c r="AR2209" s="13" t="s">
        <v>2393</v>
      </c>
      <c r="AS2209" t="s">
        <v>2397</v>
      </c>
      <c r="AT2209" t="str">
        <f t="shared" si="316"/>
        <v>Rivadavia Vucetich - 1000 - Ministro Rivadavia Ministro Rivadavia</v>
      </c>
    </row>
    <row r="2210" spans="1:46" ht="15.75" thickBot="1" x14ac:dyDescent="0.3">
      <c r="A2210" s="47">
        <v>5</v>
      </c>
      <c r="B2210" s="47" t="s">
        <v>185</v>
      </c>
      <c r="C2210" s="47" t="s">
        <v>2369</v>
      </c>
      <c r="D2210" s="47" t="s">
        <v>227</v>
      </c>
      <c r="E2210" s="47" t="s">
        <v>228</v>
      </c>
      <c r="F2210" s="47" t="s">
        <v>12477</v>
      </c>
      <c r="G2210" s="47" t="s">
        <v>12478</v>
      </c>
      <c r="H2210" s="47" t="s">
        <v>12479</v>
      </c>
      <c r="I2210" s="47" t="s">
        <v>10769</v>
      </c>
      <c r="J2210" s="47" t="s">
        <v>12476</v>
      </c>
      <c r="K2210" s="47" t="s">
        <v>14986</v>
      </c>
      <c r="L2210" s="47">
        <v>0.6537402868270874</v>
      </c>
      <c r="M2210" s="47">
        <v>-34.885558600000003</v>
      </c>
      <c r="N2210" s="47">
        <v>-58.383365599999998</v>
      </c>
      <c r="O2210" s="47" t="s">
        <v>17461</v>
      </c>
      <c r="P2210" s="47">
        <v>1</v>
      </c>
      <c r="Q2210">
        <v>20</v>
      </c>
      <c r="S2210" s="23" t="s">
        <v>2347</v>
      </c>
      <c r="T2210" t="str">
        <f t="shared" si="310"/>
        <v>05</v>
      </c>
      <c r="V2210" t="str">
        <f>+VLOOKUP(B2210,MARCO!E:E,1,FALSE)</f>
        <v>Almirante Brown</v>
      </c>
      <c r="W2210" t="s">
        <v>134</v>
      </c>
      <c r="X2210" t="s">
        <v>134</v>
      </c>
      <c r="Y2210" t="str">
        <f t="shared" si="311"/>
        <v>R 5 - D 4 - 452 - 2848</v>
      </c>
      <c r="Z2210" t="s">
        <v>20</v>
      </c>
      <c r="AA2210" t="s">
        <v>2349</v>
      </c>
      <c r="AB2210" t="s">
        <v>21</v>
      </c>
      <c r="AD2210" t="str">
        <f t="shared" si="312"/>
        <v>Delegacion Glew</v>
      </c>
      <c r="AE2210" t="s">
        <v>22</v>
      </c>
      <c r="AF2210" t="s">
        <v>23</v>
      </c>
      <c r="AG2210" t="s">
        <v>26</v>
      </c>
      <c r="AH2210" t="s">
        <v>2348</v>
      </c>
      <c r="AI2210" s="13">
        <f t="shared" si="313"/>
        <v>20</v>
      </c>
      <c r="AJ2210" s="13">
        <f t="shared" si="314"/>
        <v>1</v>
      </c>
      <c r="AK2210" s="21">
        <v>1</v>
      </c>
      <c r="AM2210" t="s">
        <v>2154</v>
      </c>
      <c r="AN2210" t="str">
        <f t="shared" si="308"/>
        <v>R05</v>
      </c>
      <c r="AO2210" s="20" t="str">
        <f t="shared" si="309"/>
        <v>FINES_R05</v>
      </c>
      <c r="AP2210" s="25">
        <f t="shared" si="315"/>
        <v>0.6537402868270874</v>
      </c>
      <c r="AQ2210" s="24" t="str">
        <f>+IFERROR(VLOOKUP(Y2210,#REF!,2,FALSE),"-")</f>
        <v>-</v>
      </c>
      <c r="AR2210" s="13" t="s">
        <v>2393</v>
      </c>
      <c r="AS2210" t="s">
        <v>2397</v>
      </c>
      <c r="AT2210" t="str">
        <f t="shared" si="316"/>
        <v>Jorge Newbery - 2871 - Glew Glew</v>
      </c>
    </row>
    <row r="2211" spans="1:46" ht="15.75" thickBot="1" x14ac:dyDescent="0.3">
      <c r="A2211" s="47">
        <v>5</v>
      </c>
      <c r="B2211" s="47" t="s">
        <v>185</v>
      </c>
      <c r="C2211" s="47" t="s">
        <v>2369</v>
      </c>
      <c r="D2211" s="47" t="s">
        <v>227</v>
      </c>
      <c r="E2211" s="47" t="s">
        <v>228</v>
      </c>
      <c r="F2211" s="47" t="s">
        <v>12481</v>
      </c>
      <c r="G2211" s="47" t="s">
        <v>12482</v>
      </c>
      <c r="H2211" s="47" t="s">
        <v>12483</v>
      </c>
      <c r="I2211" s="47" t="s">
        <v>10769</v>
      </c>
      <c r="J2211" s="47" t="s">
        <v>12476</v>
      </c>
      <c r="K2211" s="47" t="s">
        <v>14987</v>
      </c>
      <c r="L2211" s="47">
        <v>0.43183937668800348</v>
      </c>
      <c r="M2211" s="47">
        <v>-34.865802905925001</v>
      </c>
      <c r="N2211" s="47">
        <v>-58.388219922029997</v>
      </c>
      <c r="O2211" s="47" t="s">
        <v>17462</v>
      </c>
      <c r="P2211" s="47">
        <v>1</v>
      </c>
      <c r="Q2211">
        <v>19</v>
      </c>
      <c r="S2211" s="23" t="s">
        <v>2347</v>
      </c>
      <c r="T2211" t="str">
        <f t="shared" si="310"/>
        <v>05</v>
      </c>
      <c r="V2211" t="str">
        <f>+VLOOKUP(B2211,MARCO!E:E,1,FALSE)</f>
        <v>Almirante Brown</v>
      </c>
      <c r="W2211" t="s">
        <v>134</v>
      </c>
      <c r="X2211" t="s">
        <v>134</v>
      </c>
      <c r="Y2211" t="str">
        <f t="shared" si="311"/>
        <v>R 5 - D 4 - 452 - 4639</v>
      </c>
      <c r="Z2211" t="s">
        <v>20</v>
      </c>
      <c r="AA2211" t="s">
        <v>2349</v>
      </c>
      <c r="AB2211" t="s">
        <v>21</v>
      </c>
      <c r="AD2211" t="str">
        <f t="shared" si="312"/>
        <v>Delegacion Longchampas Ferrioviaria</v>
      </c>
      <c r="AE2211" t="s">
        <v>22</v>
      </c>
      <c r="AF2211" t="s">
        <v>23</v>
      </c>
      <c r="AG2211" t="s">
        <v>26</v>
      </c>
      <c r="AH2211" t="s">
        <v>2348</v>
      </c>
      <c r="AI2211" s="13">
        <f t="shared" si="313"/>
        <v>19</v>
      </c>
      <c r="AJ2211" s="13">
        <f t="shared" si="314"/>
        <v>1</v>
      </c>
      <c r="AK2211" s="21">
        <v>1</v>
      </c>
      <c r="AM2211" t="s">
        <v>2154</v>
      </c>
      <c r="AN2211" t="str">
        <f t="shared" si="308"/>
        <v>R05</v>
      </c>
      <c r="AO2211" s="20" t="str">
        <f t="shared" si="309"/>
        <v>FINES_R05</v>
      </c>
      <c r="AP2211" s="25">
        <f t="shared" si="315"/>
        <v>0.43183937668800348</v>
      </c>
      <c r="AQ2211" s="24" t="str">
        <f>+IFERROR(VLOOKUP(Y2211,#REF!,2,FALSE),"-")</f>
        <v>-</v>
      </c>
      <c r="AR2211" s="13" t="s">
        <v>2393</v>
      </c>
      <c r="AS2211" t="s">
        <v>2397</v>
      </c>
      <c r="AT2211" t="str">
        <f t="shared" si="316"/>
        <v>Pcia Chaco - 1242 - Longchamps Longchamps</v>
      </c>
    </row>
    <row r="2212" spans="1:46" ht="15.75" thickBot="1" x14ac:dyDescent="0.3">
      <c r="A2212" s="47">
        <v>5</v>
      </c>
      <c r="B2212" s="47" t="s">
        <v>185</v>
      </c>
      <c r="C2212" s="47" t="s">
        <v>2369</v>
      </c>
      <c r="D2212" s="47" t="s">
        <v>227</v>
      </c>
      <c r="E2212" s="47" t="s">
        <v>228</v>
      </c>
      <c r="F2212" s="47" t="s">
        <v>12485</v>
      </c>
      <c r="G2212" s="47" t="s">
        <v>12486</v>
      </c>
      <c r="H2212" s="47" t="s">
        <v>12487</v>
      </c>
      <c r="I2212" s="47" t="s">
        <v>10769</v>
      </c>
      <c r="J2212" s="47" t="s">
        <v>12476</v>
      </c>
      <c r="K2212" s="47" t="s">
        <v>14988</v>
      </c>
      <c r="L2212" s="47">
        <v>0.44037264585495001</v>
      </c>
      <c r="M2212" s="47">
        <v>-34.866700649664999</v>
      </c>
      <c r="N2212" s="47">
        <v>-58.38941719308</v>
      </c>
      <c r="O2212" s="47" t="s">
        <v>17463</v>
      </c>
      <c r="P2212" s="47">
        <v>1</v>
      </c>
      <c r="Q2212">
        <v>17</v>
      </c>
      <c r="S2212" s="23" t="s">
        <v>2347</v>
      </c>
      <c r="T2212" t="str">
        <f t="shared" si="310"/>
        <v>05</v>
      </c>
      <c r="V2212" t="str">
        <f>+VLOOKUP(B2212,MARCO!E:E,1,FALSE)</f>
        <v>Almirante Brown</v>
      </c>
      <c r="W2212" t="s">
        <v>134</v>
      </c>
      <c r="X2212" t="s">
        <v>134</v>
      </c>
      <c r="Y2212" t="str">
        <f t="shared" si="311"/>
        <v>R 5 - D 4 - 452 - 4665</v>
      </c>
      <c r="Z2212" t="s">
        <v>20</v>
      </c>
      <c r="AA2212" t="s">
        <v>2349</v>
      </c>
      <c r="AB2212" t="s">
        <v>21</v>
      </c>
      <c r="AD2212" t="str">
        <f t="shared" si="312"/>
        <v>La Arbolada</v>
      </c>
      <c r="AE2212" t="s">
        <v>22</v>
      </c>
      <c r="AF2212" t="s">
        <v>23</v>
      </c>
      <c r="AG2212" t="s">
        <v>26</v>
      </c>
      <c r="AH2212" t="s">
        <v>2348</v>
      </c>
      <c r="AI2212" s="13">
        <f t="shared" si="313"/>
        <v>17</v>
      </c>
      <c r="AJ2212" s="13">
        <f t="shared" si="314"/>
        <v>1</v>
      </c>
      <c r="AK2212" s="21">
        <v>1</v>
      </c>
      <c r="AM2212" t="s">
        <v>2154</v>
      </c>
      <c r="AN2212" t="str">
        <f t="shared" si="308"/>
        <v>R05</v>
      </c>
      <c r="AO2212" s="20" t="str">
        <f t="shared" si="309"/>
        <v>FINES_R05</v>
      </c>
      <c r="AP2212" s="25">
        <f t="shared" si="315"/>
        <v>0.44037264585495001</v>
      </c>
      <c r="AQ2212" s="24" t="str">
        <f>+IFERROR(VLOOKUP(Y2212,#REF!,2,FALSE),"-")</f>
        <v>-</v>
      </c>
      <c r="AR2212" s="13" t="s">
        <v>2393</v>
      </c>
      <c r="AS2212" t="s">
        <v>2397</v>
      </c>
      <c r="AT2212" t="str">
        <f t="shared" si="316"/>
        <v>Carola Lorenzini - 350 - Longchamps Rayo De Sol</v>
      </c>
    </row>
    <row r="2213" spans="1:46" ht="15.75" thickBot="1" x14ac:dyDescent="0.3">
      <c r="A2213" s="47">
        <v>5</v>
      </c>
      <c r="B2213" s="47" t="s">
        <v>185</v>
      </c>
      <c r="C2213" s="47" t="s">
        <v>2369</v>
      </c>
      <c r="D2213" s="47" t="s">
        <v>227</v>
      </c>
      <c r="E2213" s="47" t="s">
        <v>228</v>
      </c>
      <c r="F2213" s="47" t="s">
        <v>12489</v>
      </c>
      <c r="G2213" s="47" t="s">
        <v>12490</v>
      </c>
      <c r="H2213" s="47" t="s">
        <v>12491</v>
      </c>
      <c r="I2213" s="47" t="s">
        <v>10769</v>
      </c>
      <c r="J2213" s="47" t="s">
        <v>12476</v>
      </c>
      <c r="K2213" s="47" t="s">
        <v>14989</v>
      </c>
      <c r="L2213" s="47">
        <v>0.78377193212509155</v>
      </c>
      <c r="M2213" s="47">
        <v>-34.862733302582001</v>
      </c>
      <c r="N2213" s="47">
        <v>-58.365594201141</v>
      </c>
      <c r="O2213" s="47" t="s">
        <v>17464</v>
      </c>
      <c r="P2213" s="47">
        <v>1</v>
      </c>
      <c r="Q2213">
        <v>24</v>
      </c>
      <c r="S2213" s="23" t="s">
        <v>2347</v>
      </c>
      <c r="T2213" t="str">
        <f t="shared" si="310"/>
        <v>05</v>
      </c>
      <c r="V2213" t="str">
        <f>+VLOOKUP(B2213,MARCO!E:E,1,FALSE)</f>
        <v>Almirante Brown</v>
      </c>
      <c r="W2213" t="s">
        <v>134</v>
      </c>
      <c r="X2213" t="s">
        <v>134</v>
      </c>
      <c r="Y2213" t="str">
        <f t="shared" si="311"/>
        <v>R 5 - D 4 - 452 - 4666</v>
      </c>
      <c r="Z2213" t="s">
        <v>20</v>
      </c>
      <c r="AA2213" t="s">
        <v>2349</v>
      </c>
      <c r="AB2213" t="s">
        <v>21</v>
      </c>
      <c r="AD2213" t="str">
        <f t="shared" si="312"/>
        <v>Las Lilas</v>
      </c>
      <c r="AE2213" t="s">
        <v>22</v>
      </c>
      <c r="AF2213" t="s">
        <v>23</v>
      </c>
      <c r="AG2213" t="s">
        <v>26</v>
      </c>
      <c r="AH2213" t="s">
        <v>2348</v>
      </c>
      <c r="AI2213" s="13">
        <f t="shared" si="313"/>
        <v>24</v>
      </c>
      <c r="AJ2213" s="13">
        <f t="shared" si="314"/>
        <v>1</v>
      </c>
      <c r="AK2213" s="21">
        <v>1</v>
      </c>
      <c r="AM2213" t="s">
        <v>2154</v>
      </c>
      <c r="AN2213" t="str">
        <f t="shared" si="308"/>
        <v>R05</v>
      </c>
      <c r="AO2213" s="20" t="str">
        <f t="shared" si="309"/>
        <v>FINES_R05</v>
      </c>
      <c r="AP2213" s="25">
        <f t="shared" si="315"/>
        <v>0.78377193212509155</v>
      </c>
      <c r="AQ2213" s="24" t="str">
        <f>+IFERROR(VLOOKUP(Y2213,#REF!,2,FALSE),"-")</f>
        <v>-</v>
      </c>
      <c r="AR2213" s="13" t="s">
        <v>2393</v>
      </c>
      <c r="AS2213" t="s">
        <v>2397</v>
      </c>
      <c r="AT2213" t="str">
        <f t="shared" si="316"/>
        <v>Los Cipreses - 208 - Longchamps Longchamps</v>
      </c>
    </row>
    <row r="2214" spans="1:46" ht="15.75" thickBot="1" x14ac:dyDescent="0.3">
      <c r="A2214" s="47">
        <v>6</v>
      </c>
      <c r="B2214" s="47" t="s">
        <v>1771</v>
      </c>
      <c r="C2214" s="47" t="s">
        <v>2369</v>
      </c>
      <c r="D2214" s="47" t="s">
        <v>1782</v>
      </c>
      <c r="E2214" s="47" t="s">
        <v>1783</v>
      </c>
      <c r="F2214" s="47" t="s">
        <v>12494</v>
      </c>
      <c r="G2214" s="47" t="s">
        <v>12495</v>
      </c>
      <c r="H2214" s="47" t="s">
        <v>12496</v>
      </c>
      <c r="I2214" s="47" t="s">
        <v>10769</v>
      </c>
      <c r="J2214" s="47" t="s">
        <v>2578</v>
      </c>
      <c r="K2214" s="47" t="s">
        <v>14990</v>
      </c>
      <c r="L2214" s="47">
        <v>6.3596367835998535E-2</v>
      </c>
      <c r="M2214" s="47">
        <v>-34.52626789</v>
      </c>
      <c r="N2214" s="47">
        <v>-58.516105889999999</v>
      </c>
      <c r="O2214" s="47" t="s">
        <v>17465</v>
      </c>
      <c r="P2214" s="47">
        <v>1</v>
      </c>
      <c r="Q2214">
        <v>42</v>
      </c>
      <c r="S2214" s="23" t="s">
        <v>2347</v>
      </c>
      <c r="T2214" t="str">
        <f t="shared" si="310"/>
        <v>06</v>
      </c>
      <c r="V2214" t="str">
        <f>+VLOOKUP(B2214,MARCO!E:E,1,FALSE)</f>
        <v>Vicente López</v>
      </c>
      <c r="W2214" t="s">
        <v>134</v>
      </c>
      <c r="X2214" t="s">
        <v>134</v>
      </c>
      <c r="Y2214" t="str">
        <f t="shared" si="311"/>
        <v>R 6 - D 109 - 452 - 0134</v>
      </c>
      <c r="Z2214" t="s">
        <v>20</v>
      </c>
      <c r="AA2214" t="s">
        <v>2349</v>
      </c>
      <c r="AB2214" t="s">
        <v>21</v>
      </c>
      <c r="AD2214" t="str">
        <f t="shared" si="312"/>
        <v>El Galpón</v>
      </c>
      <c r="AE2214" t="s">
        <v>22</v>
      </c>
      <c r="AF2214" t="s">
        <v>23</v>
      </c>
      <c r="AG2214" t="s">
        <v>26</v>
      </c>
      <c r="AH2214" t="s">
        <v>2348</v>
      </c>
      <c r="AI2214" s="13">
        <f t="shared" si="313"/>
        <v>42</v>
      </c>
      <c r="AJ2214" s="13">
        <f t="shared" si="314"/>
        <v>1</v>
      </c>
      <c r="AK2214" s="21">
        <v>1</v>
      </c>
      <c r="AM2214" t="s">
        <v>2154</v>
      </c>
      <c r="AN2214" t="str">
        <f t="shared" si="308"/>
        <v>R06</v>
      </c>
      <c r="AO2214" s="20" t="str">
        <f t="shared" si="309"/>
        <v>FINES_R06</v>
      </c>
      <c r="AP2214" s="25">
        <f t="shared" si="315"/>
        <v>6.3596367835998535E-2</v>
      </c>
      <c r="AQ2214" s="24" t="str">
        <f>+IFERROR(VLOOKUP(Y2214,#REF!,2,FALSE),"-")</f>
        <v>-</v>
      </c>
      <c r="AR2214" s="13" t="s">
        <v>2393</v>
      </c>
      <c r="AS2214" t="s">
        <v>2398</v>
      </c>
      <c r="AT2214" t="str">
        <f t="shared" si="316"/>
        <v>Ugarte - 3935 e/ Se y Se - Munro</v>
      </c>
    </row>
    <row r="2215" spans="1:46" ht="15.75" thickBot="1" x14ac:dyDescent="0.3">
      <c r="A2215" s="47">
        <v>6</v>
      </c>
      <c r="B2215" s="47" t="s">
        <v>883</v>
      </c>
      <c r="C2215" s="47" t="s">
        <v>2369</v>
      </c>
      <c r="D2215" s="47" t="s">
        <v>904</v>
      </c>
      <c r="E2215" s="47" t="s">
        <v>905</v>
      </c>
      <c r="F2215" s="47" t="s">
        <v>12498</v>
      </c>
      <c r="G2215" s="47" t="s">
        <v>12499</v>
      </c>
      <c r="H2215" s="47" t="s">
        <v>12500</v>
      </c>
      <c r="I2215" s="47" t="s">
        <v>10769</v>
      </c>
      <c r="J2215" s="47"/>
      <c r="K2215" s="47" t="s">
        <v>14991</v>
      </c>
      <c r="L2215" s="47">
        <v>0.64139223098754883</v>
      </c>
      <c r="M2215" s="47">
        <v>-34.381979000000001</v>
      </c>
      <c r="N2215" s="47">
        <v>-58.660547800000003</v>
      </c>
      <c r="O2215" s="47" t="s">
        <v>17466</v>
      </c>
      <c r="P2215" s="47">
        <v>1</v>
      </c>
      <c r="Q2215">
        <v>10</v>
      </c>
      <c r="S2215" s="23" t="s">
        <v>2347</v>
      </c>
      <c r="T2215" t="str">
        <f t="shared" si="310"/>
        <v>06</v>
      </c>
      <c r="V2215" t="str">
        <f>+VLOOKUP(B2215,MARCO!E:E,1,FALSE)</f>
        <v>Tigre</v>
      </c>
      <c r="W2215" t="s">
        <v>134</v>
      </c>
      <c r="X2215" t="s">
        <v>134</v>
      </c>
      <c r="Y2215" t="str">
        <f t="shared" si="311"/>
        <v>R 6 - D 55 - 452 - 2961</v>
      </c>
      <c r="Z2215" t="s">
        <v>20</v>
      </c>
      <c r="AA2215" t="s">
        <v>2349</v>
      </c>
      <c r="AB2215" t="s">
        <v>21</v>
      </c>
      <c r="AD2215" t="str">
        <f t="shared" si="312"/>
        <v>Biblioteca Cronopios</v>
      </c>
      <c r="AE2215" t="s">
        <v>22</v>
      </c>
      <c r="AF2215" t="s">
        <v>23</v>
      </c>
      <c r="AG2215" t="s">
        <v>26</v>
      </c>
      <c r="AH2215" t="s">
        <v>2348</v>
      </c>
      <c r="AI2215" s="13">
        <f t="shared" si="313"/>
        <v>10</v>
      </c>
      <c r="AJ2215" s="13">
        <f t="shared" si="314"/>
        <v>1</v>
      </c>
      <c r="AK2215" s="21">
        <v>1</v>
      </c>
      <c r="AM2215" t="s">
        <v>2154</v>
      </c>
      <c r="AN2215" t="str">
        <f t="shared" si="308"/>
        <v>R06</v>
      </c>
      <c r="AO2215" s="20" t="str">
        <f t="shared" si="309"/>
        <v>FINES_R06</v>
      </c>
      <c r="AP2215" s="25">
        <f t="shared" si="315"/>
        <v>0.64139223098754883</v>
      </c>
      <c r="AQ2215" s="24" t="str">
        <f>+IFERROR(VLOOKUP(Y2215,#REF!,2,FALSE),"-")</f>
        <v>-</v>
      </c>
      <c r="AR2215" s="13" t="s">
        <v>2393</v>
      </c>
      <c r="AS2215" t="s">
        <v>2397</v>
      </c>
      <c r="AT2215" t="str">
        <f t="shared" si="316"/>
        <v>Loretto Ex Solis - 153 - Dique LujÁn Villa La Ñata</v>
      </c>
    </row>
    <row r="2216" spans="1:46" ht="15.75" thickBot="1" x14ac:dyDescent="0.3">
      <c r="A2216" s="47">
        <v>6</v>
      </c>
      <c r="B2216" s="47" t="s">
        <v>883</v>
      </c>
      <c r="C2216" s="47" t="s">
        <v>6721</v>
      </c>
      <c r="D2216" s="47" t="s">
        <v>916</v>
      </c>
      <c r="E2216" s="47" t="s">
        <v>111</v>
      </c>
      <c r="F2216" s="47" t="s">
        <v>12502</v>
      </c>
      <c r="G2216" s="47" t="s">
        <v>12503</v>
      </c>
      <c r="H2216" s="47" t="s">
        <v>12504</v>
      </c>
      <c r="I2216" s="47" t="s">
        <v>10769</v>
      </c>
      <c r="J2216" s="47"/>
      <c r="K2216" s="47" t="s">
        <v>14992</v>
      </c>
      <c r="L2216" s="47">
        <v>0.27619835734367371</v>
      </c>
      <c r="M2216" s="47">
        <v>-34.489498284873001</v>
      </c>
      <c r="N2216" s="47">
        <v>-58.634738064666998</v>
      </c>
      <c r="O2216" s="47" t="s">
        <v>17467</v>
      </c>
      <c r="P2216" s="47">
        <v>2</v>
      </c>
      <c r="Q2216">
        <v>43</v>
      </c>
      <c r="S2216" s="23" t="s">
        <v>2347</v>
      </c>
      <c r="T2216" t="str">
        <f t="shared" si="310"/>
        <v>06</v>
      </c>
      <c r="V2216" t="str">
        <f>+VLOOKUP(B2216,MARCO!E:E,1,FALSE)</f>
        <v>Tigre</v>
      </c>
      <c r="W2216" t="s">
        <v>134</v>
      </c>
      <c r="X2216" t="s">
        <v>134</v>
      </c>
      <c r="Y2216" t="str">
        <f t="shared" si="311"/>
        <v>R 6 - D 55 - 463 - 0583</v>
      </c>
      <c r="Z2216" t="s">
        <v>20</v>
      </c>
      <c r="AA2216" t="s">
        <v>2349</v>
      </c>
      <c r="AB2216" t="s">
        <v>21</v>
      </c>
      <c r="AD2216" t="str">
        <f t="shared" si="312"/>
        <v>Ep N°34</v>
      </c>
      <c r="AE2216" t="s">
        <v>22</v>
      </c>
      <c r="AF2216" t="s">
        <v>23</v>
      </c>
      <c r="AG2216" t="s">
        <v>26</v>
      </c>
      <c r="AH2216" t="s">
        <v>2348</v>
      </c>
      <c r="AI2216" s="13">
        <f t="shared" si="313"/>
        <v>43</v>
      </c>
      <c r="AJ2216" s="13">
        <f t="shared" si="314"/>
        <v>2</v>
      </c>
      <c r="AK2216" s="21">
        <v>1</v>
      </c>
      <c r="AM2216" t="s">
        <v>2154</v>
      </c>
      <c r="AN2216" t="str">
        <f t="shared" si="308"/>
        <v>R06</v>
      </c>
      <c r="AO2216" s="20" t="str">
        <f t="shared" si="309"/>
        <v>FINES_R06</v>
      </c>
      <c r="AP2216" s="25">
        <f t="shared" si="315"/>
        <v>0.27619835734367371</v>
      </c>
      <c r="AQ2216" s="24" t="str">
        <f>+IFERROR(VLOOKUP(Y2216,#REF!,2,FALSE),"-")</f>
        <v>-</v>
      </c>
      <c r="AR2216" s="13" t="s">
        <v>2393</v>
      </c>
      <c r="AS2216" t="s">
        <v>2397</v>
      </c>
      <c r="AT2216" t="str">
        <f t="shared" si="316"/>
        <v>Carlos MarÍa De Alvear - 1550 e/ Saavedra y Chacabuco - Tigre Barrio Tigre Centro</v>
      </c>
    </row>
    <row r="2217" spans="1:46" ht="15.75" thickBot="1" x14ac:dyDescent="0.3">
      <c r="A2217" s="47">
        <v>6</v>
      </c>
      <c r="B2217" s="47" t="s">
        <v>883</v>
      </c>
      <c r="C2217" s="47" t="s">
        <v>6721</v>
      </c>
      <c r="D2217" s="47" t="s">
        <v>916</v>
      </c>
      <c r="E2217" s="47" t="s">
        <v>111</v>
      </c>
      <c r="F2217" s="47" t="s">
        <v>12507</v>
      </c>
      <c r="G2217" s="47" t="s">
        <v>12508</v>
      </c>
      <c r="H2217" s="47" t="s">
        <v>12509</v>
      </c>
      <c r="I2217" s="47" t="s">
        <v>10769</v>
      </c>
      <c r="J2217" s="47" t="s">
        <v>2278</v>
      </c>
      <c r="K2217" s="47" t="s">
        <v>14993</v>
      </c>
      <c r="L2217" s="47">
        <v>0.73884707689285278</v>
      </c>
      <c r="M2217" s="47">
        <v>-34.4151715</v>
      </c>
      <c r="N2217" s="47">
        <v>-58.686754700000002</v>
      </c>
      <c r="O2217" s="47" t="s">
        <v>17468</v>
      </c>
      <c r="P2217" s="47">
        <v>1</v>
      </c>
      <c r="Q2217">
        <v>16</v>
      </c>
      <c r="S2217" s="23" t="s">
        <v>2347</v>
      </c>
      <c r="T2217" t="str">
        <f t="shared" si="310"/>
        <v>06</v>
      </c>
      <c r="V2217" t="str">
        <f>+VLOOKUP(B2217,MARCO!E:E,1,FALSE)</f>
        <v>Tigre</v>
      </c>
      <c r="W2217" t="s">
        <v>134</v>
      </c>
      <c r="X2217" t="s">
        <v>134</v>
      </c>
      <c r="Y2217" t="str">
        <f t="shared" si="311"/>
        <v>R 6 - D 55 - 463 - 3081</v>
      </c>
      <c r="Z2217" t="s">
        <v>20</v>
      </c>
      <c r="AA2217" t="s">
        <v>2349</v>
      </c>
      <c r="AB2217" t="s">
        <v>21</v>
      </c>
      <c r="AD2217" t="str">
        <f t="shared" si="312"/>
        <v>Iglesia La Esperanza</v>
      </c>
      <c r="AE2217" t="s">
        <v>22</v>
      </c>
      <c r="AF2217" t="s">
        <v>23</v>
      </c>
      <c r="AG2217" t="s">
        <v>26</v>
      </c>
      <c r="AH2217" t="s">
        <v>2348</v>
      </c>
      <c r="AI2217" s="13">
        <f t="shared" si="313"/>
        <v>16</v>
      </c>
      <c r="AJ2217" s="13">
        <f t="shared" si="314"/>
        <v>1</v>
      </c>
      <c r="AK2217" s="21">
        <v>1</v>
      </c>
      <c r="AM2217" t="s">
        <v>2154</v>
      </c>
      <c r="AN2217" t="str">
        <f t="shared" si="308"/>
        <v>R06</v>
      </c>
      <c r="AO2217" s="20" t="str">
        <f t="shared" si="309"/>
        <v>FINES_R06</v>
      </c>
      <c r="AP2217" s="25">
        <f t="shared" si="315"/>
        <v>0.73884707689285278</v>
      </c>
      <c r="AQ2217" s="24" t="str">
        <f>+IFERROR(VLOOKUP(Y2217,#REF!,2,FALSE),"-")</f>
        <v>-</v>
      </c>
      <c r="AR2217" s="13" t="s">
        <v>2393</v>
      </c>
      <c r="AS2217" t="s">
        <v>2398</v>
      </c>
      <c r="AT2217" t="str">
        <f t="shared" si="316"/>
        <v>Bolivia Esquina El Salvador - Benavidez</v>
      </c>
    </row>
    <row r="2218" spans="1:46" ht="15.75" thickBot="1" x14ac:dyDescent="0.3">
      <c r="A2218" s="47">
        <v>6</v>
      </c>
      <c r="B2218" s="47" t="s">
        <v>883</v>
      </c>
      <c r="C2218" s="47" t="s">
        <v>6721</v>
      </c>
      <c r="D2218" s="47" t="s">
        <v>916</v>
      </c>
      <c r="E2218" s="47" t="s">
        <v>111</v>
      </c>
      <c r="F2218" s="47" t="s">
        <v>12513</v>
      </c>
      <c r="G2218" s="47" t="s">
        <v>12514</v>
      </c>
      <c r="H2218" s="47" t="s">
        <v>12515</v>
      </c>
      <c r="I2218" s="47" t="s">
        <v>10769</v>
      </c>
      <c r="J2218" s="47" t="s">
        <v>3961</v>
      </c>
      <c r="K2218" s="47" t="s">
        <v>14994</v>
      </c>
      <c r="L2218" s="47">
        <v>0.50467449426651001</v>
      </c>
      <c r="M2218" s="47">
        <v>-34.4494075</v>
      </c>
      <c r="N2218" s="47">
        <v>-58.608812800000003</v>
      </c>
      <c r="O2218" s="47" t="s">
        <v>17469</v>
      </c>
      <c r="P2218" s="47">
        <v>1</v>
      </c>
      <c r="Q2218">
        <v>47</v>
      </c>
      <c r="S2218" s="23" t="s">
        <v>2347</v>
      </c>
      <c r="T2218" t="str">
        <f t="shared" si="310"/>
        <v>06</v>
      </c>
      <c r="V2218" t="str">
        <f>+VLOOKUP(B2218,MARCO!E:E,1,FALSE)</f>
        <v>Tigre</v>
      </c>
      <c r="W2218" t="s">
        <v>134</v>
      </c>
      <c r="X2218" t="s">
        <v>134</v>
      </c>
      <c r="Y2218" t="str">
        <f t="shared" si="311"/>
        <v>R 6 - D 55 - 463 - 0573</v>
      </c>
      <c r="Z2218" t="s">
        <v>20</v>
      </c>
      <c r="AA2218" t="s">
        <v>2349</v>
      </c>
      <c r="AB2218" t="s">
        <v>21</v>
      </c>
      <c r="AD2218" t="str">
        <f t="shared" si="312"/>
        <v>Centro Barrial Sagrada Familia</v>
      </c>
      <c r="AE2218" t="s">
        <v>22</v>
      </c>
      <c r="AF2218" t="s">
        <v>23</v>
      </c>
      <c r="AG2218" t="s">
        <v>26</v>
      </c>
      <c r="AH2218" t="s">
        <v>2348</v>
      </c>
      <c r="AI2218" s="13">
        <f t="shared" si="313"/>
        <v>47</v>
      </c>
      <c r="AJ2218" s="13">
        <f t="shared" si="314"/>
        <v>1</v>
      </c>
      <c r="AK2218" s="21">
        <v>1</v>
      </c>
      <c r="AM2218" t="s">
        <v>2154</v>
      </c>
      <c r="AN2218" t="str">
        <f t="shared" si="308"/>
        <v>R06</v>
      </c>
      <c r="AO2218" s="20" t="str">
        <f t="shared" si="309"/>
        <v>FINES_R06</v>
      </c>
      <c r="AP2218" s="25">
        <f t="shared" si="315"/>
        <v>0.50467449426651001</v>
      </c>
      <c r="AQ2218" s="24" t="str">
        <f>+IFERROR(VLOOKUP(Y2218,#REF!,2,FALSE),"-")</f>
        <v>-</v>
      </c>
      <c r="AR2218" s="13" t="s">
        <v>2393</v>
      </c>
      <c r="AS2218" t="s">
        <v>2398</v>
      </c>
      <c r="AT2218" t="str">
        <f t="shared" si="316"/>
        <v>Juan B Justo - 3493 e/ El Arroyo y Los Pioneros 37 - Los Troncos Del Talar Barrio Sagrada Familia</v>
      </c>
    </row>
    <row r="2219" spans="1:46" ht="15.75" thickBot="1" x14ac:dyDescent="0.3">
      <c r="A2219" s="47">
        <v>6</v>
      </c>
      <c r="B2219" s="47" t="s">
        <v>883</v>
      </c>
      <c r="C2219" s="47" t="s">
        <v>6721</v>
      </c>
      <c r="D2219" s="47" t="s">
        <v>916</v>
      </c>
      <c r="E2219" s="47" t="s">
        <v>111</v>
      </c>
      <c r="F2219" s="47" t="s">
        <v>12517</v>
      </c>
      <c r="G2219" s="47" t="s">
        <v>12518</v>
      </c>
      <c r="H2219" s="47" t="s">
        <v>12519</v>
      </c>
      <c r="I2219" s="47" t="s">
        <v>10769</v>
      </c>
      <c r="J2219" s="47"/>
      <c r="K2219" s="47" t="s">
        <v>14995</v>
      </c>
      <c r="L2219" s="47">
        <v>0.59281140565872192</v>
      </c>
      <c r="M2219" s="47">
        <v>-34.4595713</v>
      </c>
      <c r="N2219" s="47">
        <v>-58.676243300000003</v>
      </c>
      <c r="O2219" s="47" t="s">
        <v>17470</v>
      </c>
      <c r="P2219" s="47">
        <v>3</v>
      </c>
      <c r="Q2219">
        <v>88</v>
      </c>
      <c r="S2219" s="23" t="s">
        <v>2347</v>
      </c>
      <c r="T2219" t="str">
        <f t="shared" si="310"/>
        <v>06</v>
      </c>
      <c r="V2219" t="str">
        <f>+VLOOKUP(B2219,MARCO!E:E,1,FALSE)</f>
        <v>Tigre</v>
      </c>
      <c r="W2219" t="s">
        <v>134</v>
      </c>
      <c r="X2219" t="s">
        <v>134</v>
      </c>
      <c r="Y2219" t="str">
        <f t="shared" si="311"/>
        <v>R 6 - D 55 - 463 - 0575</v>
      </c>
      <c r="Z2219" t="s">
        <v>20</v>
      </c>
      <c r="AA2219" t="s">
        <v>2349</v>
      </c>
      <c r="AB2219" t="s">
        <v>21</v>
      </c>
      <c r="AD2219" t="str">
        <f t="shared" si="312"/>
        <v>Biblioteca Popular Ricardo Rojas</v>
      </c>
      <c r="AE2219" t="s">
        <v>22</v>
      </c>
      <c r="AF2219" t="s">
        <v>23</v>
      </c>
      <c r="AG2219" t="s">
        <v>26</v>
      </c>
      <c r="AH2219" t="s">
        <v>2348</v>
      </c>
      <c r="AI2219" s="13">
        <f t="shared" si="313"/>
        <v>88</v>
      </c>
      <c r="AJ2219" s="13">
        <f t="shared" si="314"/>
        <v>3</v>
      </c>
      <c r="AK2219" s="21">
        <v>1</v>
      </c>
      <c r="AM2219" t="s">
        <v>2154</v>
      </c>
      <c r="AN2219" t="str">
        <f t="shared" si="308"/>
        <v>R06</v>
      </c>
      <c r="AO2219" s="20" t="str">
        <f t="shared" si="309"/>
        <v>FINES_R06</v>
      </c>
      <c r="AP2219" s="25">
        <f t="shared" si="315"/>
        <v>0.59281140565872192</v>
      </c>
      <c r="AQ2219" s="24" t="str">
        <f>+IFERROR(VLOOKUP(Y2219,#REF!,2,FALSE),"-")</f>
        <v>-</v>
      </c>
      <c r="AR2219" s="13" t="s">
        <v>2393</v>
      </c>
      <c r="AS2219" t="s">
        <v>2397</v>
      </c>
      <c r="AT2219" t="str">
        <f t="shared" si="316"/>
        <v>Avellaneda - 2505 e/ Fray CastaÑeda y Jose Romero - Ricardo Rojas Centro</v>
      </c>
    </row>
    <row r="2220" spans="1:46" ht="15.75" thickBot="1" x14ac:dyDescent="0.3">
      <c r="A2220" s="47">
        <v>6</v>
      </c>
      <c r="B2220" s="47" t="s">
        <v>883</v>
      </c>
      <c r="C2220" s="47" t="s">
        <v>6721</v>
      </c>
      <c r="D2220" s="47" t="s">
        <v>916</v>
      </c>
      <c r="E2220" s="47" t="s">
        <v>111</v>
      </c>
      <c r="F2220" s="47" t="s">
        <v>12522</v>
      </c>
      <c r="G2220" s="47" t="s">
        <v>12523</v>
      </c>
      <c r="H2220" s="47" t="s">
        <v>12524</v>
      </c>
      <c r="I2220" s="47" t="s">
        <v>10769</v>
      </c>
      <c r="J2220" s="47" t="s">
        <v>9558</v>
      </c>
      <c r="K2220" s="47" t="s">
        <v>14996</v>
      </c>
      <c r="L2220" s="47">
        <v>0.36129200458526611</v>
      </c>
      <c r="M2220" s="47">
        <v>-34.433795886315998</v>
      </c>
      <c r="N2220" s="47">
        <v>-58.567238933671</v>
      </c>
      <c r="O2220" s="47" t="s">
        <v>17471</v>
      </c>
      <c r="P2220" s="47">
        <v>1</v>
      </c>
      <c r="Q2220">
        <v>24</v>
      </c>
      <c r="S2220" s="23" t="s">
        <v>2347</v>
      </c>
      <c r="T2220" t="str">
        <f t="shared" si="310"/>
        <v>06</v>
      </c>
      <c r="V2220" t="str">
        <f>+VLOOKUP(B2220,MARCO!E:E,1,FALSE)</f>
        <v>Tigre</v>
      </c>
      <c r="W2220" t="s">
        <v>134</v>
      </c>
      <c r="X2220" t="s">
        <v>134</v>
      </c>
      <c r="Y2220" t="str">
        <f t="shared" si="311"/>
        <v>R 6 - D 55 - 463 - 4389</v>
      </c>
      <c r="Z2220" t="s">
        <v>20</v>
      </c>
      <c r="AA2220" t="s">
        <v>2349</v>
      </c>
      <c r="AB2220" t="s">
        <v>21</v>
      </c>
      <c r="AD2220" t="str">
        <f t="shared" si="312"/>
        <v>Atramuti</v>
      </c>
      <c r="AE2220" t="s">
        <v>22</v>
      </c>
      <c r="AF2220" t="s">
        <v>23</v>
      </c>
      <c r="AG2220" t="s">
        <v>26</v>
      </c>
      <c r="AH2220" t="s">
        <v>2348</v>
      </c>
      <c r="AI2220" s="13">
        <f t="shared" si="313"/>
        <v>24</v>
      </c>
      <c r="AJ2220" s="13">
        <f t="shared" si="314"/>
        <v>1</v>
      </c>
      <c r="AK2220" s="21">
        <v>1</v>
      </c>
      <c r="AM2220" t="s">
        <v>2154</v>
      </c>
      <c r="AN2220" t="str">
        <f t="shared" si="308"/>
        <v>R06</v>
      </c>
      <c r="AO2220" s="20" t="str">
        <f t="shared" si="309"/>
        <v>FINES_R06</v>
      </c>
      <c r="AP2220" s="25">
        <f t="shared" si="315"/>
        <v>0.36129200458526611</v>
      </c>
      <c r="AQ2220" s="24" t="str">
        <f>+IFERROR(VLOOKUP(Y2220,#REF!,2,FALSE),"-")</f>
        <v>-</v>
      </c>
      <c r="AR2220" s="13" t="s">
        <v>2393</v>
      </c>
      <c r="AS2220" t="s">
        <v>2398</v>
      </c>
      <c r="AT2220" t="str">
        <f t="shared" si="316"/>
        <v>Av. CazÓn - 99 e/ Ruperto Mazza y Almirante Brown - Tigre Barrio Carupa</v>
      </c>
    </row>
    <row r="2221" spans="1:46" ht="15.75" thickBot="1" x14ac:dyDescent="0.3">
      <c r="A2221" s="47">
        <v>6</v>
      </c>
      <c r="B2221" s="47" t="s">
        <v>883</v>
      </c>
      <c r="C2221" s="47" t="s">
        <v>2369</v>
      </c>
      <c r="D2221" s="47" t="s">
        <v>904</v>
      </c>
      <c r="E2221" s="47" t="s">
        <v>905</v>
      </c>
      <c r="F2221" s="47" t="s">
        <v>12526</v>
      </c>
      <c r="G2221" s="47" t="s">
        <v>12527</v>
      </c>
      <c r="H2221" s="47" t="s">
        <v>12528</v>
      </c>
      <c r="I2221" s="47" t="s">
        <v>10769</v>
      </c>
      <c r="J2221" s="47" t="s">
        <v>12527</v>
      </c>
      <c r="K2221" s="47" t="s">
        <v>14997</v>
      </c>
      <c r="L2221" s="47">
        <v>0.73874545097351074</v>
      </c>
      <c r="M2221" s="47">
        <v>-34.408869279739001</v>
      </c>
      <c r="N2221" s="47">
        <v>-58.602404118796002</v>
      </c>
      <c r="O2221" s="47" t="s">
        <v>17472</v>
      </c>
      <c r="P2221" s="47">
        <v>1</v>
      </c>
      <c r="Q2221">
        <v>30</v>
      </c>
      <c r="S2221" s="23" t="s">
        <v>2347</v>
      </c>
      <c r="T2221" t="str">
        <f t="shared" si="310"/>
        <v>06</v>
      </c>
      <c r="V2221" t="str">
        <f>+VLOOKUP(B2221,MARCO!E:E,1,FALSE)</f>
        <v>Tigre</v>
      </c>
      <c r="W2221" t="s">
        <v>134</v>
      </c>
      <c r="X2221" t="s">
        <v>134</v>
      </c>
      <c r="Y2221" t="str">
        <f t="shared" si="311"/>
        <v>R 6 - D 55 - 452 - 3988</v>
      </c>
      <c r="Z2221" t="s">
        <v>20</v>
      </c>
      <c r="AA2221" t="s">
        <v>2349</v>
      </c>
      <c r="AB2221" t="s">
        <v>21</v>
      </c>
      <c r="AD2221" t="str">
        <f t="shared" si="312"/>
        <v>Cta Fenat</v>
      </c>
      <c r="AE2221" t="s">
        <v>22</v>
      </c>
      <c r="AF2221" t="s">
        <v>23</v>
      </c>
      <c r="AG2221" t="s">
        <v>26</v>
      </c>
      <c r="AH2221" t="s">
        <v>2348</v>
      </c>
      <c r="AI2221" s="13">
        <f t="shared" si="313"/>
        <v>30</v>
      </c>
      <c r="AJ2221" s="13">
        <f t="shared" si="314"/>
        <v>1</v>
      </c>
      <c r="AK2221" s="21">
        <v>1</v>
      </c>
      <c r="AM2221" t="s">
        <v>2154</v>
      </c>
      <c r="AN2221" t="str">
        <f t="shared" si="308"/>
        <v>R06</v>
      </c>
      <c r="AO2221" s="20" t="str">
        <f t="shared" si="309"/>
        <v>FINES_R06</v>
      </c>
      <c r="AP2221" s="25">
        <f t="shared" si="315"/>
        <v>0.73874545097351074</v>
      </c>
      <c r="AQ2221" s="24" t="str">
        <f>+IFERROR(VLOOKUP(Y2221,#REF!,2,FALSE),"-")</f>
        <v>-</v>
      </c>
      <c r="AR2221" s="13" t="s">
        <v>2393</v>
      </c>
      <c r="AS2221" t="s">
        <v>2398</v>
      </c>
      <c r="AT2221" t="str">
        <f t="shared" si="316"/>
        <v>Irala - 655 e/ Ameghino y Matheu - Rincon De Milberg Barrio Rincon De Milberg</v>
      </c>
    </row>
    <row r="2222" spans="1:46" ht="15.75" thickBot="1" x14ac:dyDescent="0.3">
      <c r="A2222" s="47">
        <v>6</v>
      </c>
      <c r="B2222" s="47" t="s">
        <v>883</v>
      </c>
      <c r="C2222" s="47" t="s">
        <v>6721</v>
      </c>
      <c r="D2222" s="47" t="s">
        <v>916</v>
      </c>
      <c r="E2222" s="47" t="s">
        <v>111</v>
      </c>
      <c r="F2222" s="47" t="s">
        <v>12530</v>
      </c>
      <c r="G2222" s="47" t="s">
        <v>12531</v>
      </c>
      <c r="H2222" s="47" t="s">
        <v>12532</v>
      </c>
      <c r="I2222" s="47" t="s">
        <v>10769</v>
      </c>
      <c r="J2222" s="47" t="s">
        <v>12534</v>
      </c>
      <c r="K2222" s="47" t="s">
        <v>14998</v>
      </c>
      <c r="L2222" s="47">
        <v>0.71762657165527344</v>
      </c>
      <c r="M2222" s="47">
        <v>-34.422736499999999</v>
      </c>
      <c r="N2222" s="47">
        <v>-58.680865900000001</v>
      </c>
      <c r="O2222" s="47" t="s">
        <v>17473</v>
      </c>
      <c r="P2222" s="47">
        <v>1</v>
      </c>
      <c r="Q2222">
        <v>42</v>
      </c>
      <c r="S2222" s="23" t="s">
        <v>2347</v>
      </c>
      <c r="T2222" t="str">
        <f t="shared" si="310"/>
        <v>06</v>
      </c>
      <c r="V2222" t="str">
        <f>+VLOOKUP(B2222,MARCO!E:E,1,FALSE)</f>
        <v>Tigre</v>
      </c>
      <c r="W2222" t="s">
        <v>134</v>
      </c>
      <c r="X2222" t="s">
        <v>134</v>
      </c>
      <c r="Y2222" t="str">
        <f t="shared" si="311"/>
        <v>R 6 - D 55 - 463 - 1657</v>
      </c>
      <c r="Z2222" t="s">
        <v>20</v>
      </c>
      <c r="AA2222" t="s">
        <v>2349</v>
      </c>
      <c r="AB2222" t="s">
        <v>21</v>
      </c>
      <c r="AD2222" t="str">
        <f t="shared" si="312"/>
        <v>Capilla San Antonio</v>
      </c>
      <c r="AE2222" t="s">
        <v>22</v>
      </c>
      <c r="AF2222" t="s">
        <v>23</v>
      </c>
      <c r="AG2222" t="s">
        <v>26</v>
      </c>
      <c r="AH2222" t="s">
        <v>2348</v>
      </c>
      <c r="AI2222" s="13">
        <f t="shared" si="313"/>
        <v>42</v>
      </c>
      <c r="AJ2222" s="13">
        <f t="shared" si="314"/>
        <v>1</v>
      </c>
      <c r="AK2222" s="21">
        <v>1</v>
      </c>
      <c r="AM2222" t="s">
        <v>2154</v>
      </c>
      <c r="AN2222" t="str">
        <f t="shared" si="308"/>
        <v>R06</v>
      </c>
      <c r="AO2222" s="20" t="str">
        <f t="shared" si="309"/>
        <v>FINES_R06</v>
      </c>
      <c r="AP2222" s="25">
        <f t="shared" si="315"/>
        <v>0.71762657165527344</v>
      </c>
      <c r="AQ2222" s="24" t="str">
        <f>+IFERROR(VLOOKUP(Y2222,#REF!,2,FALSE),"-")</f>
        <v>-</v>
      </c>
      <c r="AR2222" s="13" t="s">
        <v>2393</v>
      </c>
      <c r="AS2222" t="s">
        <v>2397</v>
      </c>
      <c r="AT2222" t="str">
        <f t="shared" si="316"/>
        <v>Calle 2 Y Salta - Bª Ojo De Agua - Benavidez - Benavidez Barrio La Esperanza</v>
      </c>
    </row>
    <row r="2223" spans="1:46" ht="15.75" thickBot="1" x14ac:dyDescent="0.3">
      <c r="A2223" s="47">
        <v>6</v>
      </c>
      <c r="B2223" s="47" t="s">
        <v>883</v>
      </c>
      <c r="C2223" s="47" t="s">
        <v>2369</v>
      </c>
      <c r="D2223" s="47" t="s">
        <v>904</v>
      </c>
      <c r="E2223" s="47" t="s">
        <v>905</v>
      </c>
      <c r="F2223" s="47" t="s">
        <v>12536</v>
      </c>
      <c r="G2223" s="47" t="s">
        <v>12537</v>
      </c>
      <c r="H2223" s="47" t="s">
        <v>12538</v>
      </c>
      <c r="I2223" s="47" t="s">
        <v>10769</v>
      </c>
      <c r="J2223" s="47" t="s">
        <v>12540</v>
      </c>
      <c r="K2223" s="47" t="s">
        <v>14999</v>
      </c>
      <c r="L2223" s="47">
        <v>0.2165633291006088</v>
      </c>
      <c r="M2223" s="47">
        <v>-35.573070619988002</v>
      </c>
      <c r="N2223" s="47">
        <v>-58.017064723193997</v>
      </c>
      <c r="O2223" s="47" t="s">
        <v>17474</v>
      </c>
      <c r="P2223" s="47">
        <v>1</v>
      </c>
      <c r="Q2223">
        <v>33</v>
      </c>
      <c r="S2223" s="23" t="s">
        <v>2347</v>
      </c>
      <c r="T2223" t="str">
        <f t="shared" si="310"/>
        <v>06</v>
      </c>
      <c r="V2223" t="str">
        <f>+VLOOKUP(B2223,MARCO!E:E,1,FALSE)</f>
        <v>Tigre</v>
      </c>
      <c r="W2223" t="s">
        <v>134</v>
      </c>
      <c r="X2223" t="s">
        <v>134</v>
      </c>
      <c r="Y2223" t="str">
        <f t="shared" si="311"/>
        <v>R 6 - D 55 - 452 - 4581</v>
      </c>
      <c r="Z2223" t="s">
        <v>20</v>
      </c>
      <c r="AA2223" t="s">
        <v>2349</v>
      </c>
      <c r="AB2223" t="s">
        <v>21</v>
      </c>
      <c r="AD2223" t="str">
        <f t="shared" si="312"/>
        <v>Cfp Identidad</v>
      </c>
      <c r="AE2223" t="s">
        <v>22</v>
      </c>
      <c r="AF2223" t="s">
        <v>23</v>
      </c>
      <c r="AG2223" t="s">
        <v>26</v>
      </c>
      <c r="AH2223" t="s">
        <v>2348</v>
      </c>
      <c r="AI2223" s="13">
        <f t="shared" si="313"/>
        <v>33</v>
      </c>
      <c r="AJ2223" s="13">
        <f t="shared" si="314"/>
        <v>1</v>
      </c>
      <c r="AK2223" s="21">
        <v>1</v>
      </c>
      <c r="AM2223" t="s">
        <v>2154</v>
      </c>
      <c r="AN2223" t="str">
        <f t="shared" si="308"/>
        <v>R06</v>
      </c>
      <c r="AO2223" s="20" t="str">
        <f t="shared" si="309"/>
        <v>FINES_R06</v>
      </c>
      <c r="AP2223" s="25">
        <f t="shared" si="315"/>
        <v>0.2165633291006088</v>
      </c>
      <c r="AQ2223" s="24" t="str">
        <f>+IFERROR(VLOOKUP(Y2223,#REF!,2,FALSE),"-")</f>
        <v>-</v>
      </c>
      <c r="AR2223" s="13" t="s">
        <v>2393</v>
      </c>
      <c r="AS2223" t="s">
        <v>2397</v>
      </c>
      <c r="AT2223" t="str">
        <f t="shared" si="316"/>
        <v>Calle 26 - 2525 e/ Washington y Bolivar - Gral Pacheco El Zorzal</v>
      </c>
    </row>
    <row r="2224" spans="1:46" ht="15.75" thickBot="1" x14ac:dyDescent="0.3">
      <c r="A2224" s="47">
        <v>6</v>
      </c>
      <c r="B2224" s="47" t="s">
        <v>883</v>
      </c>
      <c r="C2224" s="47" t="s">
        <v>2369</v>
      </c>
      <c r="D2224" s="47" t="s">
        <v>904</v>
      </c>
      <c r="E2224" s="47" t="s">
        <v>905</v>
      </c>
      <c r="F2224" s="47" t="s">
        <v>12541</v>
      </c>
      <c r="G2224" s="47" t="s">
        <v>12542</v>
      </c>
      <c r="H2224" s="47" t="s">
        <v>12543</v>
      </c>
      <c r="I2224" s="47" t="s">
        <v>10769</v>
      </c>
      <c r="J2224" s="47" t="s">
        <v>9558</v>
      </c>
      <c r="K2224" s="47" t="s">
        <v>15000</v>
      </c>
      <c r="L2224" s="47">
        <v>0.20672702789306641</v>
      </c>
      <c r="M2224" s="47">
        <v>-34.461840016050999</v>
      </c>
      <c r="N2224" s="47">
        <v>-58.640441279225001</v>
      </c>
      <c r="O2224" s="47" t="s">
        <v>17475</v>
      </c>
      <c r="P2224" s="47">
        <v>1</v>
      </c>
      <c r="Q2224">
        <v>31</v>
      </c>
      <c r="S2224" s="23" t="s">
        <v>2347</v>
      </c>
      <c r="T2224" t="str">
        <f t="shared" si="310"/>
        <v>06</v>
      </c>
      <c r="V2224" t="str">
        <f>+VLOOKUP(B2224,MARCO!E:E,1,FALSE)</f>
        <v>Tigre</v>
      </c>
      <c r="W2224" t="s">
        <v>134</v>
      </c>
      <c r="X2224" t="s">
        <v>134</v>
      </c>
      <c r="Y2224" t="str">
        <f t="shared" si="311"/>
        <v>R 6 - D 55 - 452 - 4582</v>
      </c>
      <c r="Z2224" t="s">
        <v>20</v>
      </c>
      <c r="AA2224" t="s">
        <v>2349</v>
      </c>
      <c r="AB2224" t="s">
        <v>21</v>
      </c>
      <c r="AD2224" t="str">
        <f t="shared" si="312"/>
        <v>Compromiso Con Tigre</v>
      </c>
      <c r="AE2224" t="s">
        <v>22</v>
      </c>
      <c r="AF2224" t="s">
        <v>23</v>
      </c>
      <c r="AG2224" t="s">
        <v>26</v>
      </c>
      <c r="AH2224" t="s">
        <v>2348</v>
      </c>
      <c r="AI2224" s="13">
        <f t="shared" si="313"/>
        <v>31</v>
      </c>
      <c r="AJ2224" s="13">
        <f t="shared" si="314"/>
        <v>1</v>
      </c>
      <c r="AK2224" s="21">
        <v>1</v>
      </c>
      <c r="AM2224" t="s">
        <v>2154</v>
      </c>
      <c r="AN2224" t="str">
        <f t="shared" si="308"/>
        <v>R06</v>
      </c>
      <c r="AO2224" s="20" t="str">
        <f t="shared" si="309"/>
        <v>FINES_R06</v>
      </c>
      <c r="AP2224" s="25">
        <f t="shared" si="315"/>
        <v>0.20672702789306641</v>
      </c>
      <c r="AQ2224" s="24" t="str">
        <f>+IFERROR(VLOOKUP(Y2224,#REF!,2,FALSE),"-")</f>
        <v>-</v>
      </c>
      <c r="AR2224" s="13" t="s">
        <v>2393</v>
      </c>
      <c r="AS2224" t="s">
        <v>2397</v>
      </c>
      <c r="AT2224" t="str">
        <f t="shared" si="316"/>
        <v>Islas Orcadas - 765 e/ 197 y Nahuel Huapi - Gral Pacheco Centro</v>
      </c>
    </row>
    <row r="2225" spans="1:46" ht="15.75" thickBot="1" x14ac:dyDescent="0.3">
      <c r="A2225" s="47">
        <v>6</v>
      </c>
      <c r="B2225" s="47" t="s">
        <v>883</v>
      </c>
      <c r="C2225" s="47" t="s">
        <v>2369</v>
      </c>
      <c r="D2225" s="47" t="s">
        <v>904</v>
      </c>
      <c r="E2225" s="47" t="s">
        <v>905</v>
      </c>
      <c r="F2225" s="47" t="s">
        <v>12545</v>
      </c>
      <c r="G2225" s="47" t="s">
        <v>12546</v>
      </c>
      <c r="H2225" s="47" t="s">
        <v>12547</v>
      </c>
      <c r="I2225" s="47" t="s">
        <v>10769</v>
      </c>
      <c r="J2225" s="47" t="s">
        <v>12549</v>
      </c>
      <c r="K2225" s="47" t="s">
        <v>15001</v>
      </c>
      <c r="L2225" s="47">
        <v>0.47841367125511169</v>
      </c>
      <c r="M2225" s="47">
        <v>-34.445113499999998</v>
      </c>
      <c r="N2225" s="47">
        <v>-58.614398000000001</v>
      </c>
      <c r="O2225" s="47" t="s">
        <v>17476</v>
      </c>
      <c r="P2225" s="47">
        <v>1</v>
      </c>
      <c r="Q2225">
        <v>19</v>
      </c>
      <c r="S2225" s="23" t="s">
        <v>2347</v>
      </c>
      <c r="T2225" t="str">
        <f t="shared" si="310"/>
        <v>06</v>
      </c>
      <c r="V2225" t="str">
        <f>+VLOOKUP(B2225,MARCO!E:E,1,FALSE)</f>
        <v>Tigre</v>
      </c>
      <c r="W2225" t="s">
        <v>134</v>
      </c>
      <c r="X2225" t="s">
        <v>134</v>
      </c>
      <c r="Y2225" t="str">
        <f t="shared" si="311"/>
        <v>R 6 - D 55 - 452 - 4583</v>
      </c>
      <c r="Z2225" t="s">
        <v>20</v>
      </c>
      <c r="AA2225" t="s">
        <v>2349</v>
      </c>
      <c r="AB2225" t="s">
        <v>21</v>
      </c>
      <c r="AD2225" t="str">
        <f t="shared" si="312"/>
        <v>Cis Cina Cina</v>
      </c>
      <c r="AE2225" t="s">
        <v>22</v>
      </c>
      <c r="AF2225" t="s">
        <v>23</v>
      </c>
      <c r="AG2225" t="s">
        <v>26</v>
      </c>
      <c r="AH2225" t="s">
        <v>2348</v>
      </c>
      <c r="AI2225" s="13">
        <f t="shared" si="313"/>
        <v>19</v>
      </c>
      <c r="AJ2225" s="13">
        <f t="shared" si="314"/>
        <v>1</v>
      </c>
      <c r="AK2225" s="21">
        <v>1</v>
      </c>
      <c r="AM2225" t="s">
        <v>2154</v>
      </c>
      <c r="AN2225" t="str">
        <f t="shared" si="308"/>
        <v>R06</v>
      </c>
      <c r="AO2225" s="20" t="str">
        <f t="shared" si="309"/>
        <v>FINES_R06</v>
      </c>
      <c r="AP2225" s="25">
        <f t="shared" si="315"/>
        <v>0.47841367125511169</v>
      </c>
      <c r="AQ2225" s="24" t="str">
        <f>+IFERROR(VLOOKUP(Y2225,#REF!,2,FALSE),"-")</f>
        <v>-</v>
      </c>
      <c r="AR2225" s="13" t="s">
        <v>2393</v>
      </c>
      <c r="AS2225" t="s">
        <v>2398</v>
      </c>
      <c r="AT2225" t="str">
        <f t="shared" si="316"/>
        <v>Caceros - 800 e/ Leonardo Da Vinci y Madre Teresa De Calcuta - Los Troncos Barrio Los Troncos Del Talar</v>
      </c>
    </row>
    <row r="2226" spans="1:46" ht="15.75" thickBot="1" x14ac:dyDescent="0.3">
      <c r="A2226" s="47">
        <v>6</v>
      </c>
      <c r="B2226" s="47" t="s">
        <v>883</v>
      </c>
      <c r="C2226" s="47" t="s">
        <v>6721</v>
      </c>
      <c r="D2226" s="47" t="s">
        <v>916</v>
      </c>
      <c r="E2226" s="47" t="s">
        <v>111</v>
      </c>
      <c r="F2226" s="47" t="s">
        <v>12551</v>
      </c>
      <c r="G2226" s="47" t="s">
        <v>12552</v>
      </c>
      <c r="H2226" s="47" t="s">
        <v>12553</v>
      </c>
      <c r="I2226" s="47" t="s">
        <v>10769</v>
      </c>
      <c r="J2226" s="47" t="s">
        <v>9558</v>
      </c>
      <c r="K2226" s="47" t="s">
        <v>15002</v>
      </c>
      <c r="L2226" s="47">
        <v>0.23620153963565829</v>
      </c>
      <c r="M2226" s="47">
        <v>-37.184808383316003</v>
      </c>
      <c r="N2226" s="47">
        <v>-62.765265182947999</v>
      </c>
      <c r="O2226" s="47" t="s">
        <v>17477</v>
      </c>
      <c r="P2226" s="47">
        <v>1</v>
      </c>
      <c r="Q2226">
        <v>41</v>
      </c>
      <c r="S2226" s="23" t="s">
        <v>2347</v>
      </c>
      <c r="T2226" t="str">
        <f t="shared" si="310"/>
        <v>06</v>
      </c>
      <c r="V2226" t="str">
        <f>+VLOOKUP(B2226,MARCO!E:E,1,FALSE)</f>
        <v>Tigre</v>
      </c>
      <c r="W2226" t="s">
        <v>134</v>
      </c>
      <c r="X2226" t="s">
        <v>134</v>
      </c>
      <c r="Y2226" t="str">
        <f t="shared" si="311"/>
        <v>R 6 - D 55 - 463 - 4513</v>
      </c>
      <c r="Z2226" t="s">
        <v>20</v>
      </c>
      <c r="AA2226" t="s">
        <v>2349</v>
      </c>
      <c r="AB2226" t="s">
        <v>21</v>
      </c>
      <c r="AD2226" t="str">
        <f t="shared" si="312"/>
        <v>Compromiso Con Tigre La Ñata</v>
      </c>
      <c r="AE2226" t="s">
        <v>22</v>
      </c>
      <c r="AF2226" t="s">
        <v>23</v>
      </c>
      <c r="AG2226" t="s">
        <v>26</v>
      </c>
      <c r="AH2226" t="s">
        <v>2348</v>
      </c>
      <c r="AI2226" s="13">
        <f t="shared" si="313"/>
        <v>41</v>
      </c>
      <c r="AJ2226" s="13">
        <f t="shared" si="314"/>
        <v>1</v>
      </c>
      <c r="AK2226" s="21">
        <v>1</v>
      </c>
      <c r="AM2226" t="s">
        <v>2154</v>
      </c>
      <c r="AN2226" t="str">
        <f t="shared" si="308"/>
        <v>R06</v>
      </c>
      <c r="AO2226" s="20" t="str">
        <f t="shared" si="309"/>
        <v>FINES_R06</v>
      </c>
      <c r="AP2226" s="25">
        <f t="shared" si="315"/>
        <v>0.23620153963565829</v>
      </c>
      <c r="AQ2226" s="24" t="str">
        <f>+IFERROR(VLOOKUP(Y2226,#REF!,2,FALSE),"-")</f>
        <v>-</v>
      </c>
      <c r="AR2226" s="13" t="s">
        <v>2393</v>
      </c>
      <c r="AS2226" t="s">
        <v>2398</v>
      </c>
      <c r="AT2226" t="str">
        <f t="shared" si="316"/>
        <v>Bartolomé Mitre - 99 e/ Roca y Rivadavia - Dique LujÁn Villa La Ñata</v>
      </c>
    </row>
    <row r="2227" spans="1:46" ht="15.75" thickBot="1" x14ac:dyDescent="0.3">
      <c r="A2227" s="47">
        <v>6</v>
      </c>
      <c r="B2227" s="47" t="s">
        <v>1575</v>
      </c>
      <c r="C2227" s="47" t="s">
        <v>2374</v>
      </c>
      <c r="D2227" s="47" t="s">
        <v>1590</v>
      </c>
      <c r="E2227" s="47" t="s">
        <v>230</v>
      </c>
      <c r="F2227" s="47" t="s">
        <v>12556</v>
      </c>
      <c r="G2227" s="47" t="s">
        <v>12557</v>
      </c>
      <c r="H2227" s="47" t="s">
        <v>12558</v>
      </c>
      <c r="I2227" s="47" t="s">
        <v>10769</v>
      </c>
      <c r="J2227" s="47"/>
      <c r="K2227" s="47" t="s">
        <v>15003</v>
      </c>
      <c r="L2227" s="47">
        <v>0.43021789193153381</v>
      </c>
      <c r="M2227" s="47">
        <v>-34.4572748</v>
      </c>
      <c r="N2227" s="47">
        <v>-58.5428335</v>
      </c>
      <c r="O2227" s="47" t="s">
        <v>17478</v>
      </c>
      <c r="P2227" s="47">
        <v>1</v>
      </c>
      <c r="Q2227">
        <v>26</v>
      </c>
      <c r="S2227" s="23" t="s">
        <v>2347</v>
      </c>
      <c r="T2227" t="str">
        <f t="shared" si="310"/>
        <v>06</v>
      </c>
      <c r="V2227" t="str">
        <f>+VLOOKUP(B2227,MARCO!E:E,1,FALSE)</f>
        <v>San Fernando</v>
      </c>
      <c r="W2227" t="s">
        <v>134</v>
      </c>
      <c r="X2227" t="s">
        <v>134</v>
      </c>
      <c r="Y2227" t="str">
        <f t="shared" si="311"/>
        <v>R 6 - D 95 - 453 - 3623</v>
      </c>
      <c r="Z2227" t="s">
        <v>20</v>
      </c>
      <c r="AA2227" t="s">
        <v>2349</v>
      </c>
      <c r="AB2227" t="s">
        <v>21</v>
      </c>
      <c r="AD2227" t="str">
        <f t="shared" si="312"/>
        <v>Barrio Ferro</v>
      </c>
      <c r="AE2227" t="s">
        <v>22</v>
      </c>
      <c r="AF2227" t="s">
        <v>23</v>
      </c>
      <c r="AG2227" t="s">
        <v>26</v>
      </c>
      <c r="AH2227" t="s">
        <v>2348</v>
      </c>
      <c r="AI2227" s="13">
        <f t="shared" si="313"/>
        <v>26</v>
      </c>
      <c r="AJ2227" s="13">
        <f t="shared" si="314"/>
        <v>1</v>
      </c>
      <c r="AK2227" s="21">
        <v>1</v>
      </c>
      <c r="AM2227" t="s">
        <v>2154</v>
      </c>
      <c r="AN2227" t="str">
        <f t="shared" si="308"/>
        <v>R06</v>
      </c>
      <c r="AO2227" s="20" t="str">
        <f t="shared" si="309"/>
        <v>FINES_R06</v>
      </c>
      <c r="AP2227" s="25">
        <f t="shared" si="315"/>
        <v>0.43021789193153381</v>
      </c>
      <c r="AQ2227" s="24" t="str">
        <f>+IFERROR(VLOOKUP(Y2227,#REF!,2,FALSE),"-")</f>
        <v>-</v>
      </c>
      <c r="AR2227" s="13" t="s">
        <v>2393</v>
      </c>
      <c r="AS2227" t="s">
        <v>2397</v>
      </c>
      <c r="AT2227" t="str">
        <f t="shared" si="316"/>
        <v>Martin Rodriguez - 1795 - San Fernando Victoria</v>
      </c>
    </row>
    <row r="2228" spans="1:46" ht="15.75" thickBot="1" x14ac:dyDescent="0.3">
      <c r="A2228" s="47">
        <v>6</v>
      </c>
      <c r="B2228" s="47" t="s">
        <v>1575</v>
      </c>
      <c r="C2228" s="47" t="s">
        <v>2374</v>
      </c>
      <c r="D2228" s="47" t="s">
        <v>1590</v>
      </c>
      <c r="E2228" s="47" t="s">
        <v>230</v>
      </c>
      <c r="F2228" s="47" t="s">
        <v>12560</v>
      </c>
      <c r="G2228" s="47" t="s">
        <v>12561</v>
      </c>
      <c r="H2228" s="47" t="s">
        <v>12562</v>
      </c>
      <c r="I2228" s="47" t="s">
        <v>10769</v>
      </c>
      <c r="J2228" s="47" t="s">
        <v>12561</v>
      </c>
      <c r="K2228" s="47" t="s">
        <v>15004</v>
      </c>
      <c r="L2228" s="47">
        <v>0</v>
      </c>
      <c r="M2228" s="47">
        <v>-34.458772600000003</v>
      </c>
      <c r="N2228" s="47">
        <v>-58.583750100000003</v>
      </c>
      <c r="O2228" s="47" t="s">
        <v>17479</v>
      </c>
      <c r="P2228" s="47">
        <v>1</v>
      </c>
      <c r="Q2228">
        <v>16</v>
      </c>
      <c r="S2228" s="23" t="s">
        <v>2347</v>
      </c>
      <c r="T2228" t="str">
        <f t="shared" si="310"/>
        <v>06</v>
      </c>
      <c r="V2228" t="str">
        <f>+VLOOKUP(B2228,MARCO!E:E,1,FALSE)</f>
        <v>San Fernando</v>
      </c>
      <c r="W2228" t="s">
        <v>134</v>
      </c>
      <c r="X2228" t="s">
        <v>134</v>
      </c>
      <c r="Y2228" t="str">
        <f t="shared" si="311"/>
        <v>R 6 - D 95 - 453 - 0076</v>
      </c>
      <c r="Z2228" t="s">
        <v>20</v>
      </c>
      <c r="AA2228" t="s">
        <v>2349</v>
      </c>
      <c r="AB2228" t="s">
        <v>21</v>
      </c>
      <c r="AD2228" t="str">
        <f t="shared" si="312"/>
        <v>Escuela Popular San Roque</v>
      </c>
      <c r="AE2228" t="s">
        <v>22</v>
      </c>
      <c r="AF2228" t="s">
        <v>23</v>
      </c>
      <c r="AG2228" t="s">
        <v>26</v>
      </c>
      <c r="AH2228" t="s">
        <v>2348</v>
      </c>
      <c r="AI2228" s="13">
        <f t="shared" si="313"/>
        <v>16</v>
      </c>
      <c r="AJ2228" s="13">
        <f t="shared" si="314"/>
        <v>1</v>
      </c>
      <c r="AK2228" s="21">
        <v>1</v>
      </c>
      <c r="AM2228" t="s">
        <v>2154</v>
      </c>
      <c r="AN2228" t="str">
        <f t="shared" si="308"/>
        <v>R06</v>
      </c>
      <c r="AO2228" s="20" t="str">
        <f t="shared" si="309"/>
        <v>FINES_R06</v>
      </c>
      <c r="AP2228" s="25">
        <f t="shared" si="315"/>
        <v>0</v>
      </c>
      <c r="AQ2228" s="24" t="str">
        <f>+IFERROR(VLOOKUP(Y2228,#REF!,2,FALSE),"-")</f>
        <v>-</v>
      </c>
      <c r="AR2228" s="13" t="s">
        <v>2393</v>
      </c>
      <c r="AS2228" t="s">
        <v>2398</v>
      </c>
      <c r="AT2228" t="str">
        <f t="shared" si="316"/>
        <v>Urquiza - 4469 e/ Sargento Cabral y Balcarce - San Fernando San Roque</v>
      </c>
    </row>
    <row r="2229" spans="1:46" ht="15.75" thickBot="1" x14ac:dyDescent="0.3">
      <c r="A2229" s="47">
        <v>6</v>
      </c>
      <c r="B2229" s="47" t="s">
        <v>1575</v>
      </c>
      <c r="C2229" s="47" t="s">
        <v>2374</v>
      </c>
      <c r="D2229" s="47" t="s">
        <v>1590</v>
      </c>
      <c r="E2229" s="47" t="s">
        <v>230</v>
      </c>
      <c r="F2229" s="47" t="s">
        <v>12564</v>
      </c>
      <c r="G2229" s="47" t="s">
        <v>12565</v>
      </c>
      <c r="H2229" s="47" t="s">
        <v>12566</v>
      </c>
      <c r="I2229" s="47" t="s">
        <v>10769</v>
      </c>
      <c r="J2229" s="47"/>
      <c r="K2229" s="47" t="s">
        <v>15005</v>
      </c>
      <c r="L2229" s="47">
        <v>0.66012692451477051</v>
      </c>
      <c r="M2229" s="47">
        <v>-34.476379600000001</v>
      </c>
      <c r="N2229" s="47">
        <v>-58.599744399999999</v>
      </c>
      <c r="O2229" s="47" t="s">
        <v>17480</v>
      </c>
      <c r="P2229" s="47">
        <v>1</v>
      </c>
      <c r="Q2229">
        <v>25</v>
      </c>
      <c r="S2229" s="23" t="s">
        <v>2347</v>
      </c>
      <c r="T2229" t="str">
        <f t="shared" si="310"/>
        <v>06</v>
      </c>
      <c r="V2229" t="str">
        <f>+VLOOKUP(B2229,MARCO!E:E,1,FALSE)</f>
        <v>San Fernando</v>
      </c>
      <c r="W2229" t="s">
        <v>134</v>
      </c>
      <c r="X2229" t="s">
        <v>134</v>
      </c>
      <c r="Y2229" t="str">
        <f t="shared" si="311"/>
        <v>R 6 - D 95 - 453 - 3852</v>
      </c>
      <c r="Z2229" t="s">
        <v>20</v>
      </c>
      <c r="AA2229" t="s">
        <v>2349</v>
      </c>
      <c r="AB2229" t="s">
        <v>21</v>
      </c>
      <c r="AD2229" t="str">
        <f t="shared" si="312"/>
        <v>Presidente Peron</v>
      </c>
      <c r="AE2229" t="s">
        <v>22</v>
      </c>
      <c r="AF2229" t="s">
        <v>23</v>
      </c>
      <c r="AG2229" t="s">
        <v>26</v>
      </c>
      <c r="AH2229" t="s">
        <v>2348</v>
      </c>
      <c r="AI2229" s="13">
        <f t="shared" si="313"/>
        <v>25</v>
      </c>
      <c r="AJ2229" s="13">
        <f t="shared" si="314"/>
        <v>1</v>
      </c>
      <c r="AK2229" s="21">
        <v>1</v>
      </c>
      <c r="AM2229" t="s">
        <v>2154</v>
      </c>
      <c r="AN2229" t="str">
        <f t="shared" si="308"/>
        <v>R06</v>
      </c>
      <c r="AO2229" s="20" t="str">
        <f t="shared" si="309"/>
        <v>FINES_R06</v>
      </c>
      <c r="AP2229" s="25">
        <f t="shared" si="315"/>
        <v>0.66012692451477051</v>
      </c>
      <c r="AQ2229" s="24" t="str">
        <f>+IFERROR(VLOOKUP(Y2229,#REF!,2,FALSE),"-")</f>
        <v>-</v>
      </c>
      <c r="AR2229" s="13" t="s">
        <v>2393</v>
      </c>
      <c r="AS2229" t="s">
        <v>2398</v>
      </c>
      <c r="AT2229" t="str">
        <f t="shared" si="316"/>
        <v>Boedo - 200 - San Fernando Virreyes</v>
      </c>
    </row>
    <row r="2230" spans="1:46" ht="15.75" thickBot="1" x14ac:dyDescent="0.3">
      <c r="A2230" s="47">
        <v>6</v>
      </c>
      <c r="B2230" s="47" t="s">
        <v>1575</v>
      </c>
      <c r="C2230" s="47" t="s">
        <v>2374</v>
      </c>
      <c r="D2230" s="47" t="s">
        <v>1590</v>
      </c>
      <c r="E2230" s="47" t="s">
        <v>230</v>
      </c>
      <c r="F2230" s="47" t="s">
        <v>12568</v>
      </c>
      <c r="G2230" s="47" t="s">
        <v>12569</v>
      </c>
      <c r="H2230" s="47" t="s">
        <v>12570</v>
      </c>
      <c r="I2230" s="47" t="s">
        <v>10769</v>
      </c>
      <c r="J2230" s="47" t="s">
        <v>12569</v>
      </c>
      <c r="K2230" s="47" t="s">
        <v>15006</v>
      </c>
      <c r="L2230" s="47">
        <v>0.57933026552200317</v>
      </c>
      <c r="M2230" s="47">
        <v>-34.473146900000003</v>
      </c>
      <c r="N2230" s="47">
        <v>-58.588515999999998</v>
      </c>
      <c r="O2230" s="47" t="s">
        <v>17481</v>
      </c>
      <c r="P2230" s="47">
        <v>1</v>
      </c>
      <c r="Q2230">
        <v>19</v>
      </c>
      <c r="S2230" s="23" t="s">
        <v>2347</v>
      </c>
      <c r="T2230" t="str">
        <f t="shared" si="310"/>
        <v>06</v>
      </c>
      <c r="V2230" t="str">
        <f>+VLOOKUP(B2230,MARCO!E:E,1,FALSE)</f>
        <v>San Fernando</v>
      </c>
      <c r="W2230" t="s">
        <v>134</v>
      </c>
      <c r="X2230" t="s">
        <v>134</v>
      </c>
      <c r="Y2230" t="str">
        <f t="shared" si="311"/>
        <v>R 6 - D 95 - 453 - 3800</v>
      </c>
      <c r="Z2230" t="s">
        <v>20</v>
      </c>
      <c r="AA2230" t="s">
        <v>2349</v>
      </c>
      <c r="AB2230" t="s">
        <v>21</v>
      </c>
      <c r="AD2230" t="str">
        <f t="shared" si="312"/>
        <v>Bochin Club</v>
      </c>
      <c r="AE2230" t="s">
        <v>22</v>
      </c>
      <c r="AF2230" t="s">
        <v>23</v>
      </c>
      <c r="AG2230" t="s">
        <v>26</v>
      </c>
      <c r="AH2230" t="s">
        <v>2348</v>
      </c>
      <c r="AI2230" s="13">
        <f t="shared" si="313"/>
        <v>19</v>
      </c>
      <c r="AJ2230" s="13">
        <f t="shared" si="314"/>
        <v>1</v>
      </c>
      <c r="AK2230" s="21">
        <v>1</v>
      </c>
      <c r="AM2230" t="s">
        <v>2154</v>
      </c>
      <c r="AN2230" t="str">
        <f t="shared" si="308"/>
        <v>R06</v>
      </c>
      <c r="AO2230" s="20" t="str">
        <f t="shared" si="309"/>
        <v>FINES_R06</v>
      </c>
      <c r="AP2230" s="25">
        <f t="shared" si="315"/>
        <v>0.57933026552200317</v>
      </c>
      <c r="AQ2230" s="24" t="str">
        <f>+IFERROR(VLOOKUP(Y2230,#REF!,2,FALSE),"-")</f>
        <v>-</v>
      </c>
      <c r="AR2230" s="13" t="s">
        <v>2393</v>
      </c>
      <c r="AS2230" t="s">
        <v>2397</v>
      </c>
      <c r="AT2230" t="str">
        <f t="shared" si="316"/>
        <v>Payro - e/ Estrada - Virreyes Virreyes</v>
      </c>
    </row>
    <row r="2231" spans="1:46" ht="15.75" thickBot="1" x14ac:dyDescent="0.3">
      <c r="A2231" s="47">
        <v>6</v>
      </c>
      <c r="B2231" s="47" t="s">
        <v>1575</v>
      </c>
      <c r="C2231" s="47" t="s">
        <v>2374</v>
      </c>
      <c r="D2231" s="47" t="s">
        <v>1590</v>
      </c>
      <c r="E2231" s="47" t="s">
        <v>230</v>
      </c>
      <c r="F2231" s="47" t="s">
        <v>12572</v>
      </c>
      <c r="G2231" s="47" t="s">
        <v>12573</v>
      </c>
      <c r="H2231" s="47" t="s">
        <v>12574</v>
      </c>
      <c r="I2231" s="47" t="s">
        <v>10769</v>
      </c>
      <c r="J2231" s="47" t="s">
        <v>12573</v>
      </c>
      <c r="K2231" s="47" t="s">
        <v>15007</v>
      </c>
      <c r="L2231" s="47">
        <v>0.57349181175231934</v>
      </c>
      <c r="M2231" s="47">
        <v>-34.1392749088984</v>
      </c>
      <c r="N2231" s="47">
        <v>-58.5818786964306</v>
      </c>
      <c r="O2231" s="47" t="s">
        <v>17482</v>
      </c>
      <c r="P2231" s="47">
        <v>1</v>
      </c>
      <c r="Q2231">
        <v>28</v>
      </c>
      <c r="S2231" s="23" t="s">
        <v>2347</v>
      </c>
      <c r="T2231" t="str">
        <f t="shared" si="310"/>
        <v>06</v>
      </c>
      <c r="V2231" t="str">
        <f>+VLOOKUP(B2231,MARCO!E:E,1,FALSE)</f>
        <v>San Fernando</v>
      </c>
      <c r="W2231" t="s">
        <v>134</v>
      </c>
      <c r="X2231" t="s">
        <v>134</v>
      </c>
      <c r="Y2231" t="str">
        <f t="shared" si="311"/>
        <v>R 6 - D 95 - 453 - 0073</v>
      </c>
      <c r="Z2231" t="s">
        <v>20</v>
      </c>
      <c r="AA2231" t="s">
        <v>2349</v>
      </c>
      <c r="AB2231" t="s">
        <v>21</v>
      </c>
      <c r="AD2231" t="str">
        <f t="shared" si="312"/>
        <v>E.p. N°20</v>
      </c>
      <c r="AE2231" t="s">
        <v>22</v>
      </c>
      <c r="AF2231" t="s">
        <v>23</v>
      </c>
      <c r="AG2231" t="s">
        <v>26</v>
      </c>
      <c r="AH2231" t="s">
        <v>2348</v>
      </c>
      <c r="AI2231" s="13">
        <f t="shared" si="313"/>
        <v>28</v>
      </c>
      <c r="AJ2231" s="13">
        <f t="shared" si="314"/>
        <v>1</v>
      </c>
      <c r="AK2231" s="21">
        <v>1</v>
      </c>
      <c r="AM2231" t="s">
        <v>2154</v>
      </c>
      <c r="AN2231" t="str">
        <f t="shared" si="308"/>
        <v>R06</v>
      </c>
      <c r="AO2231" s="20" t="str">
        <f t="shared" si="309"/>
        <v>FINES_R06</v>
      </c>
      <c r="AP2231" s="25">
        <f t="shared" si="315"/>
        <v>0.57349181175231934</v>
      </c>
      <c r="AQ2231" s="24" t="str">
        <f>+IFERROR(VLOOKUP(Y2231,#REF!,2,FALSE),"-")</f>
        <v>-</v>
      </c>
      <c r="AR2231" s="13" t="s">
        <v>2393</v>
      </c>
      <c r="AS2231" t="s">
        <v>2397</v>
      </c>
      <c r="AT2231" t="str">
        <f t="shared" si="316"/>
        <v>Arroyo Mini 2da Seccion Islas San Fernando - e/ S/n - San Fernando 2da Seccion Islas Arroyo Mini</v>
      </c>
    </row>
    <row r="2232" spans="1:46" ht="15.75" thickBot="1" x14ac:dyDescent="0.3">
      <c r="A2232" s="47">
        <v>6</v>
      </c>
      <c r="B2232" s="47" t="s">
        <v>1575</v>
      </c>
      <c r="C2232" s="47" t="s">
        <v>2374</v>
      </c>
      <c r="D2232" s="47" t="s">
        <v>1590</v>
      </c>
      <c r="E2232" s="47" t="s">
        <v>230</v>
      </c>
      <c r="F2232" s="47" t="s">
        <v>12576</v>
      </c>
      <c r="G2232" s="47" t="s">
        <v>12577</v>
      </c>
      <c r="H2232" s="47" t="s">
        <v>12578</v>
      </c>
      <c r="I2232" s="47" t="s">
        <v>10769</v>
      </c>
      <c r="J2232" s="47" t="s">
        <v>12577</v>
      </c>
      <c r="K2232" s="47" t="s">
        <v>15008</v>
      </c>
      <c r="L2232" s="47">
        <v>0.39577674865722662</v>
      </c>
      <c r="M2232" s="47">
        <v>-34.450713919686002</v>
      </c>
      <c r="N2232" s="47">
        <v>-58.574109914979999</v>
      </c>
      <c r="O2232" s="47" t="s">
        <v>17483</v>
      </c>
      <c r="P2232" s="47">
        <v>1</v>
      </c>
      <c r="Q2232">
        <v>18</v>
      </c>
      <c r="S2232" s="23" t="s">
        <v>2347</v>
      </c>
      <c r="T2232" t="str">
        <f t="shared" si="310"/>
        <v>06</v>
      </c>
      <c r="V2232" t="str">
        <f>+VLOOKUP(B2232,MARCO!E:E,1,FALSE)</f>
        <v>San Fernando</v>
      </c>
      <c r="W2232" t="s">
        <v>134</v>
      </c>
      <c r="X2232" t="s">
        <v>134</v>
      </c>
      <c r="Y2232" t="str">
        <f t="shared" si="311"/>
        <v>R 6 - D 95 - 453 - 4458</v>
      </c>
      <c r="Z2232" t="s">
        <v>20</v>
      </c>
      <c r="AA2232" t="s">
        <v>2349</v>
      </c>
      <c r="AB2232" t="s">
        <v>21</v>
      </c>
      <c r="AD2232" t="str">
        <f t="shared" si="312"/>
        <v>Iglesia Bautista San Fernando</v>
      </c>
      <c r="AE2232" t="s">
        <v>22</v>
      </c>
      <c r="AF2232" t="s">
        <v>23</v>
      </c>
      <c r="AG2232" t="s">
        <v>26</v>
      </c>
      <c r="AH2232" t="s">
        <v>2348</v>
      </c>
      <c r="AI2232" s="13">
        <f t="shared" si="313"/>
        <v>18</v>
      </c>
      <c r="AJ2232" s="13">
        <f t="shared" si="314"/>
        <v>1</v>
      </c>
      <c r="AK2232" s="21">
        <v>1</v>
      </c>
      <c r="AM2232" t="s">
        <v>2154</v>
      </c>
      <c r="AN2232" t="str">
        <f t="shared" si="308"/>
        <v>R06</v>
      </c>
      <c r="AO2232" s="20" t="str">
        <f t="shared" si="309"/>
        <v>FINES_R06</v>
      </c>
      <c r="AP2232" s="25">
        <f t="shared" si="315"/>
        <v>0.39577674865722662</v>
      </c>
      <c r="AQ2232" s="24" t="str">
        <f>+IFERROR(VLOOKUP(Y2232,#REF!,2,FALSE),"-")</f>
        <v>-</v>
      </c>
      <c r="AR2232" s="13" t="s">
        <v>2393</v>
      </c>
      <c r="AS2232" t="s">
        <v>2398</v>
      </c>
      <c r="AT2232" t="str">
        <f t="shared" si="316"/>
        <v>Sarmiento - 3307 - San Fernando San Fernando</v>
      </c>
    </row>
    <row r="2233" spans="1:46" ht="15.75" thickBot="1" x14ac:dyDescent="0.3">
      <c r="A2233" s="47">
        <v>6</v>
      </c>
      <c r="B2233" s="47" t="s">
        <v>1575</v>
      </c>
      <c r="C2233" s="47" t="s">
        <v>2374</v>
      </c>
      <c r="D2233" s="47" t="s">
        <v>1590</v>
      </c>
      <c r="E2233" s="47" t="s">
        <v>230</v>
      </c>
      <c r="F2233" s="47" t="s">
        <v>12580</v>
      </c>
      <c r="G2233" s="47" t="s">
        <v>12581</v>
      </c>
      <c r="H2233" s="47" t="s">
        <v>12582</v>
      </c>
      <c r="I2233" s="47" t="s">
        <v>10769</v>
      </c>
      <c r="J2233" s="47" t="s">
        <v>12584</v>
      </c>
      <c r="K2233" s="47" t="s">
        <v>15009</v>
      </c>
      <c r="L2233" s="47">
        <v>0.53984874486923218</v>
      </c>
      <c r="M2233" s="47">
        <v>-34.794265918804001</v>
      </c>
      <c r="N2233" s="47">
        <v>-58.263755365397998</v>
      </c>
      <c r="O2233" s="47" t="s">
        <v>17484</v>
      </c>
      <c r="P2233" s="47">
        <v>1</v>
      </c>
      <c r="Q2233">
        <v>4</v>
      </c>
      <c r="S2233" s="23" t="s">
        <v>2347</v>
      </c>
      <c r="T2233" t="str">
        <f t="shared" si="310"/>
        <v>06</v>
      </c>
      <c r="V2233" t="str">
        <f>+VLOOKUP(B2233,MARCO!E:E,1,FALSE)</f>
        <v>San Fernando</v>
      </c>
      <c r="W2233" t="s">
        <v>134</v>
      </c>
      <c r="X2233" t="s">
        <v>134</v>
      </c>
      <c r="Y2233" t="str">
        <f t="shared" si="311"/>
        <v>R 6 - D 95 - 453 - 0117</v>
      </c>
      <c r="Z2233" t="s">
        <v>20</v>
      </c>
      <c r="AA2233" t="s">
        <v>2349</v>
      </c>
      <c r="AB2233" t="s">
        <v>21</v>
      </c>
      <c r="AD2233" t="str">
        <f t="shared" si="312"/>
        <v>E.e.s.n°7</v>
      </c>
      <c r="AE2233" t="s">
        <v>22</v>
      </c>
      <c r="AF2233" t="s">
        <v>23</v>
      </c>
      <c r="AG2233" t="s">
        <v>26</v>
      </c>
      <c r="AH2233" t="s">
        <v>2348</v>
      </c>
      <c r="AI2233" s="13">
        <f t="shared" si="313"/>
        <v>4</v>
      </c>
      <c r="AJ2233" s="13">
        <f t="shared" si="314"/>
        <v>1</v>
      </c>
      <c r="AK2233" s="21">
        <v>1</v>
      </c>
      <c r="AM2233" t="s">
        <v>2154</v>
      </c>
      <c r="AN2233" t="str">
        <f t="shared" si="308"/>
        <v>R06</v>
      </c>
      <c r="AO2233" s="20" t="str">
        <f t="shared" si="309"/>
        <v>FINES_R06</v>
      </c>
      <c r="AP2233" s="25">
        <f t="shared" si="315"/>
        <v>0.53984874486923218</v>
      </c>
      <c r="AQ2233" s="24" t="str">
        <f>+IFERROR(VLOOKUP(Y2233,#REF!,2,FALSE),"-")</f>
        <v>-</v>
      </c>
      <c r="AR2233" s="13" t="s">
        <v>2393</v>
      </c>
      <c r="AS2233" t="s">
        <v>2398</v>
      </c>
      <c r="AT2233" t="str">
        <f t="shared" si="316"/>
        <v>Isla Martin Garcia - e/ S/n y S/n - San Fernando Isla Martin Garcia</v>
      </c>
    </row>
    <row r="2234" spans="1:46" ht="15.75" thickBot="1" x14ac:dyDescent="0.3">
      <c r="A2234" s="47">
        <v>6</v>
      </c>
      <c r="B2234" s="47" t="s">
        <v>1575</v>
      </c>
      <c r="C2234" s="47" t="s">
        <v>2374</v>
      </c>
      <c r="D2234" s="47" t="s">
        <v>1590</v>
      </c>
      <c r="E2234" s="47" t="s">
        <v>230</v>
      </c>
      <c r="F2234" s="47" t="s">
        <v>12585</v>
      </c>
      <c r="G2234" s="47" t="s">
        <v>12586</v>
      </c>
      <c r="H2234" s="47" t="s">
        <v>12587</v>
      </c>
      <c r="I2234" s="47" t="s">
        <v>10769</v>
      </c>
      <c r="J2234" s="47" t="s">
        <v>12586</v>
      </c>
      <c r="K2234" s="47" t="s">
        <v>15010</v>
      </c>
      <c r="L2234" s="47">
        <v>0.44526562094688421</v>
      </c>
      <c r="M2234" s="47">
        <v>-34.456706701233998</v>
      </c>
      <c r="N2234" s="47">
        <v>-58.568207641518001</v>
      </c>
      <c r="O2234" s="47" t="s">
        <v>17485</v>
      </c>
      <c r="P2234" s="47">
        <v>1</v>
      </c>
      <c r="Q2234">
        <v>38</v>
      </c>
      <c r="S2234" s="23" t="s">
        <v>2347</v>
      </c>
      <c r="T2234" t="str">
        <f t="shared" si="310"/>
        <v>06</v>
      </c>
      <c r="V2234" t="str">
        <f>+VLOOKUP(B2234,MARCO!E:E,1,FALSE)</f>
        <v>San Fernando</v>
      </c>
      <c r="W2234" t="s">
        <v>134</v>
      </c>
      <c r="X2234" t="s">
        <v>134</v>
      </c>
      <c r="Y2234" t="str">
        <f t="shared" si="311"/>
        <v>R 6 - D 95 - 453 - 3940</v>
      </c>
      <c r="Z2234" t="s">
        <v>20</v>
      </c>
      <c r="AA2234" t="s">
        <v>2349</v>
      </c>
      <c r="AB2234" t="s">
        <v>21</v>
      </c>
      <c r="AD2234" t="str">
        <f t="shared" si="312"/>
        <v>Club Maria Isabel</v>
      </c>
      <c r="AE2234" t="s">
        <v>22</v>
      </c>
      <c r="AF2234" t="s">
        <v>23</v>
      </c>
      <c r="AG2234" t="s">
        <v>26</v>
      </c>
      <c r="AH2234" t="s">
        <v>2348</v>
      </c>
      <c r="AI2234" s="13">
        <f t="shared" si="313"/>
        <v>38</v>
      </c>
      <c r="AJ2234" s="13">
        <f t="shared" si="314"/>
        <v>1</v>
      </c>
      <c r="AK2234" s="21">
        <v>1</v>
      </c>
      <c r="AM2234" t="s">
        <v>2154</v>
      </c>
      <c r="AN2234" t="str">
        <f t="shared" si="308"/>
        <v>R06</v>
      </c>
      <c r="AO2234" s="20" t="str">
        <f t="shared" si="309"/>
        <v>FINES_R06</v>
      </c>
      <c r="AP2234" s="25">
        <f t="shared" si="315"/>
        <v>0.44526562094688421</v>
      </c>
      <c r="AQ2234" s="24" t="str">
        <f>+IFERROR(VLOOKUP(Y2234,#REF!,2,FALSE),"-")</f>
        <v>-</v>
      </c>
      <c r="AR2234" s="13" t="s">
        <v>2393</v>
      </c>
      <c r="AS2234" t="s">
        <v>2397</v>
      </c>
      <c r="AT2234" t="str">
        <f t="shared" si="316"/>
        <v>Suipacha - 1833 e/ Miguel Cane y Arenales - Virreyes Virreyes</v>
      </c>
    </row>
    <row r="2235" spans="1:46" ht="15.75" thickBot="1" x14ac:dyDescent="0.3">
      <c r="A2235" s="47">
        <v>6</v>
      </c>
      <c r="B2235" s="47" t="s">
        <v>1575</v>
      </c>
      <c r="C2235" s="47" t="s">
        <v>2374</v>
      </c>
      <c r="D2235" s="47" t="s">
        <v>1590</v>
      </c>
      <c r="E2235" s="47" t="s">
        <v>230</v>
      </c>
      <c r="F2235" s="47" t="s">
        <v>12589</v>
      </c>
      <c r="G2235" s="47" t="s">
        <v>9588</v>
      </c>
      <c r="H2235" s="47" t="s">
        <v>9589</v>
      </c>
      <c r="I2235" s="47" t="s">
        <v>10769</v>
      </c>
      <c r="J2235" s="47" t="s">
        <v>9588</v>
      </c>
      <c r="K2235" s="47" t="s">
        <v>17486</v>
      </c>
      <c r="L2235" s="47">
        <v>0.38337767124176031</v>
      </c>
      <c r="M2235" s="47">
        <v>-34.443942999999997</v>
      </c>
      <c r="N2235" s="47">
        <v>-58.562729699999998</v>
      </c>
      <c r="O2235" s="47" t="s">
        <v>17487</v>
      </c>
      <c r="P2235" s="47">
        <v>1</v>
      </c>
      <c r="Q2235">
        <v>33</v>
      </c>
      <c r="S2235" s="23" t="s">
        <v>2347</v>
      </c>
      <c r="T2235" t="str">
        <f t="shared" si="310"/>
        <v>06</v>
      </c>
      <c r="V2235" t="str">
        <f>+VLOOKUP(B2235,MARCO!E:E,1,FALSE)</f>
        <v>San Fernando</v>
      </c>
      <c r="W2235" t="s">
        <v>134</v>
      </c>
      <c r="X2235" t="s">
        <v>134</v>
      </c>
      <c r="Y2235" t="str">
        <f t="shared" si="311"/>
        <v>R 6 - D 95 - 453 - 2043</v>
      </c>
      <c r="Z2235" t="s">
        <v>20</v>
      </c>
      <c r="AA2235" t="s">
        <v>2349</v>
      </c>
      <c r="AB2235" t="s">
        <v>21</v>
      </c>
      <c r="AD2235" t="str">
        <f t="shared" si="312"/>
        <v>I.m.s.s.a</v>
      </c>
      <c r="AE2235" t="s">
        <v>22</v>
      </c>
      <c r="AF2235" t="s">
        <v>23</v>
      </c>
      <c r="AG2235" t="s">
        <v>26</v>
      </c>
      <c r="AH2235" t="s">
        <v>2348</v>
      </c>
      <c r="AI2235" s="13">
        <f t="shared" si="313"/>
        <v>33</v>
      </c>
      <c r="AJ2235" s="13">
        <f t="shared" si="314"/>
        <v>1</v>
      </c>
      <c r="AK2235" s="21">
        <v>1</v>
      </c>
      <c r="AM2235" t="s">
        <v>2154</v>
      </c>
      <c r="AN2235" t="str">
        <f t="shared" si="308"/>
        <v>R06</v>
      </c>
      <c r="AO2235" s="20" t="str">
        <f t="shared" si="309"/>
        <v>FINES_R06</v>
      </c>
      <c r="AP2235" s="25">
        <f t="shared" si="315"/>
        <v>0.38337767124176031</v>
      </c>
      <c r="AQ2235" s="24" t="str">
        <f>+IFERROR(VLOOKUP(Y2235,#REF!,2,FALSE),"-")</f>
        <v>-</v>
      </c>
      <c r="AR2235" s="13" t="s">
        <v>2393</v>
      </c>
      <c r="AS2235" t="s">
        <v>2397</v>
      </c>
      <c r="AT2235" t="str">
        <f t="shared" si="316"/>
        <v>Sarmiento - 1803 e/ Av. Sobremonte y Alem - San Fernando San Fernando</v>
      </c>
    </row>
    <row r="2236" spans="1:46" ht="15.75" thickBot="1" x14ac:dyDescent="0.3">
      <c r="A2236" s="47">
        <v>6</v>
      </c>
      <c r="B2236" s="47" t="s">
        <v>1575</v>
      </c>
      <c r="C2236" s="47" t="s">
        <v>2374</v>
      </c>
      <c r="D2236" s="47" t="s">
        <v>1590</v>
      </c>
      <c r="E2236" s="47" t="s">
        <v>230</v>
      </c>
      <c r="F2236" s="47" t="s">
        <v>12591</v>
      </c>
      <c r="G2236" s="47" t="s">
        <v>12592</v>
      </c>
      <c r="H2236" s="47" t="s">
        <v>12593</v>
      </c>
      <c r="I2236" s="47" t="s">
        <v>10769</v>
      </c>
      <c r="J2236" s="47" t="s">
        <v>12592</v>
      </c>
      <c r="K2236" s="47" t="s">
        <v>15011</v>
      </c>
      <c r="L2236" s="47">
        <v>0.44887387752532959</v>
      </c>
      <c r="M2236" s="47">
        <v>-34.448780082756997</v>
      </c>
      <c r="N2236" s="47">
        <v>-58.566082667537998</v>
      </c>
      <c r="O2236" s="47" t="s">
        <v>17488</v>
      </c>
      <c r="P2236" s="47">
        <v>1</v>
      </c>
      <c r="Q2236">
        <v>21</v>
      </c>
      <c r="S2236" s="23" t="s">
        <v>2347</v>
      </c>
      <c r="T2236" t="str">
        <f t="shared" si="310"/>
        <v>06</v>
      </c>
      <c r="V2236" t="str">
        <f>+VLOOKUP(B2236,MARCO!E:E,1,FALSE)</f>
        <v>San Fernando</v>
      </c>
      <c r="W2236" t="s">
        <v>134</v>
      </c>
      <c r="X2236" t="s">
        <v>134</v>
      </c>
      <c r="Y2236" t="str">
        <f t="shared" si="311"/>
        <v>R 6 - D 95 - 453 - 4309</v>
      </c>
      <c r="Z2236" t="s">
        <v>20</v>
      </c>
      <c r="AA2236" t="s">
        <v>2349</v>
      </c>
      <c r="AB2236" t="s">
        <v>21</v>
      </c>
      <c r="AD2236" t="str">
        <f t="shared" si="312"/>
        <v>Club Villa Najera</v>
      </c>
      <c r="AE2236" t="s">
        <v>22</v>
      </c>
      <c r="AF2236" t="s">
        <v>23</v>
      </c>
      <c r="AG2236" t="s">
        <v>26</v>
      </c>
      <c r="AH2236" t="s">
        <v>2348</v>
      </c>
      <c r="AI2236" s="13">
        <f t="shared" si="313"/>
        <v>21</v>
      </c>
      <c r="AJ2236" s="13">
        <f t="shared" si="314"/>
        <v>1</v>
      </c>
      <c r="AK2236" s="21">
        <v>1</v>
      </c>
      <c r="AM2236" t="s">
        <v>2154</v>
      </c>
      <c r="AN2236" t="str">
        <f t="shared" si="308"/>
        <v>R06</v>
      </c>
      <c r="AO2236" s="20" t="str">
        <f t="shared" si="309"/>
        <v>FINES_R06</v>
      </c>
      <c r="AP2236" s="25">
        <f t="shared" si="315"/>
        <v>0.44887387752532959</v>
      </c>
      <c r="AQ2236" s="24" t="str">
        <f>+IFERROR(VLOOKUP(Y2236,#REF!,2,FALSE),"-")</f>
        <v>-</v>
      </c>
      <c r="AR2236" s="13" t="s">
        <v>2393</v>
      </c>
      <c r="AS2236" t="s">
        <v>2398</v>
      </c>
      <c r="AT2236" t="str">
        <f t="shared" si="316"/>
        <v>Junin - 2432 e/ French y Beruti - San Fernando San Fernando</v>
      </c>
    </row>
    <row r="2237" spans="1:46" ht="15.75" thickBot="1" x14ac:dyDescent="0.3">
      <c r="A2237" s="47">
        <v>6</v>
      </c>
      <c r="B2237" s="47" t="s">
        <v>1592</v>
      </c>
      <c r="C2237" s="47" t="s">
        <v>2378</v>
      </c>
      <c r="D2237" s="47" t="s">
        <v>1609</v>
      </c>
      <c r="E2237" s="47" t="s">
        <v>1610</v>
      </c>
      <c r="F2237" s="47" t="s">
        <v>12595</v>
      </c>
      <c r="G2237" s="47" t="s">
        <v>12596</v>
      </c>
      <c r="H2237" s="47" t="s">
        <v>12597</v>
      </c>
      <c r="I2237" s="47" t="s">
        <v>10769</v>
      </c>
      <c r="J2237" s="47"/>
      <c r="K2237" s="47" t="s">
        <v>15012</v>
      </c>
      <c r="L2237" s="47">
        <v>0.6848064661026001</v>
      </c>
      <c r="M2237" s="47">
        <v>-34.517525608892001</v>
      </c>
      <c r="N2237" s="47">
        <v>-58.581619513492001</v>
      </c>
      <c r="O2237" s="47" t="s">
        <v>17489</v>
      </c>
      <c r="P2237" s="47">
        <v>3</v>
      </c>
      <c r="Q2237">
        <v>116</v>
      </c>
      <c r="S2237" s="23" t="s">
        <v>2347</v>
      </c>
      <c r="T2237" t="str">
        <f t="shared" si="310"/>
        <v>06</v>
      </c>
      <c r="V2237" t="str">
        <f>+VLOOKUP(B2237,MARCO!E:E,1,FALSE)</f>
        <v>San Isidro</v>
      </c>
      <c r="W2237" t="s">
        <v>134</v>
      </c>
      <c r="X2237" t="s">
        <v>134</v>
      </c>
      <c r="Y2237" t="str">
        <f t="shared" si="311"/>
        <v>R 6 - D 96 - 451 - 4648</v>
      </c>
      <c r="Z2237" t="s">
        <v>20</v>
      </c>
      <c r="AA2237" t="s">
        <v>2349</v>
      </c>
      <c r="AB2237" t="s">
        <v>21</v>
      </c>
      <c r="AD2237" t="str">
        <f t="shared" si="312"/>
        <v>Cooperativa Cultural De Trabajo Devenir Proyecto L</v>
      </c>
      <c r="AE2237" t="s">
        <v>22</v>
      </c>
      <c r="AF2237" t="s">
        <v>23</v>
      </c>
      <c r="AG2237" t="s">
        <v>26</v>
      </c>
      <c r="AH2237" t="s">
        <v>2348</v>
      </c>
      <c r="AI2237" s="13">
        <f t="shared" si="313"/>
        <v>116</v>
      </c>
      <c r="AJ2237" s="13">
        <f t="shared" si="314"/>
        <v>3</v>
      </c>
      <c r="AK2237" s="21">
        <v>1</v>
      </c>
      <c r="AM2237" t="s">
        <v>2154</v>
      </c>
      <c r="AN2237" t="str">
        <f t="shared" si="308"/>
        <v>R06</v>
      </c>
      <c r="AO2237" s="20" t="str">
        <f t="shared" si="309"/>
        <v>FINES_R06</v>
      </c>
      <c r="AP2237" s="25">
        <f t="shared" si="315"/>
        <v>0.6848064661026001</v>
      </c>
      <c r="AQ2237" s="24" t="str">
        <f>+IFERROR(VLOOKUP(Y2237,#REF!,2,FALSE),"-")</f>
        <v>-</v>
      </c>
      <c r="AR2237" s="13" t="s">
        <v>2393</v>
      </c>
      <c r="AS2237" t="s">
        <v>2398</v>
      </c>
      <c r="AT2237" t="str">
        <f t="shared" si="316"/>
        <v>Sarratea - 635 e/ Malabia y C. Gascón - Boulogne</v>
      </c>
    </row>
    <row r="2238" spans="1:46" ht="15.75" thickBot="1" x14ac:dyDescent="0.3">
      <c r="A2238" s="47">
        <v>6</v>
      </c>
      <c r="B2238" s="47" t="s">
        <v>1592</v>
      </c>
      <c r="C2238" s="47" t="s">
        <v>2378</v>
      </c>
      <c r="D2238" s="47" t="s">
        <v>1609</v>
      </c>
      <c r="E2238" s="47" t="s">
        <v>1610</v>
      </c>
      <c r="F2238" s="47" t="s">
        <v>12600</v>
      </c>
      <c r="G2238" s="47" t="s">
        <v>12601</v>
      </c>
      <c r="H2238" s="47" t="s">
        <v>12602</v>
      </c>
      <c r="I2238" s="47" t="s">
        <v>10769</v>
      </c>
      <c r="J2238" s="47" t="s">
        <v>3015</v>
      </c>
      <c r="K2238" s="47" t="s">
        <v>15013</v>
      </c>
      <c r="L2238" s="47">
        <v>0.66172009706497192</v>
      </c>
      <c r="M2238" s="47">
        <v>-34.493551401555997</v>
      </c>
      <c r="N2238" s="47">
        <v>-58.582783753130997</v>
      </c>
      <c r="O2238" s="47" t="s">
        <v>17490</v>
      </c>
      <c r="P2238" s="47">
        <v>1</v>
      </c>
      <c r="Q2238">
        <v>18</v>
      </c>
      <c r="S2238" s="23" t="s">
        <v>2347</v>
      </c>
      <c r="T2238" t="str">
        <f t="shared" si="310"/>
        <v>06</v>
      </c>
      <c r="V2238" t="str">
        <f>+VLOOKUP(B2238,MARCO!E:E,1,FALSE)</f>
        <v>San Isidro</v>
      </c>
      <c r="W2238" t="s">
        <v>134</v>
      </c>
      <c r="X2238" t="s">
        <v>134</v>
      </c>
      <c r="Y2238" t="str">
        <f t="shared" si="311"/>
        <v>R 6 - D 96 - 451 - 4463</v>
      </c>
      <c r="Z2238" t="s">
        <v>20</v>
      </c>
      <c r="AA2238" t="s">
        <v>2349</v>
      </c>
      <c r="AB2238" t="s">
        <v>21</v>
      </c>
      <c r="AD2238" t="str">
        <f t="shared" si="312"/>
        <v>Ep 24</v>
      </c>
      <c r="AE2238" t="s">
        <v>22</v>
      </c>
      <c r="AF2238" t="s">
        <v>23</v>
      </c>
      <c r="AG2238" t="s">
        <v>26</v>
      </c>
      <c r="AH2238" t="s">
        <v>2348</v>
      </c>
      <c r="AI2238" s="13">
        <f t="shared" si="313"/>
        <v>18</v>
      </c>
      <c r="AJ2238" s="13">
        <f t="shared" si="314"/>
        <v>1</v>
      </c>
      <c r="AK2238" s="21">
        <v>1</v>
      </c>
      <c r="AM2238" t="s">
        <v>2154</v>
      </c>
      <c r="AN2238" t="str">
        <f t="shared" si="308"/>
        <v>R06</v>
      </c>
      <c r="AO2238" s="20" t="str">
        <f t="shared" si="309"/>
        <v>FINES_R06</v>
      </c>
      <c r="AP2238" s="25">
        <f t="shared" si="315"/>
        <v>0.66172009706497192</v>
      </c>
      <c r="AQ2238" s="24" t="str">
        <f>+IFERROR(VLOOKUP(Y2238,#REF!,2,FALSE),"-")</f>
        <v>-</v>
      </c>
      <c r="AR2238" s="13" t="s">
        <v>2393</v>
      </c>
      <c r="AS2238" t="s">
        <v>2397</v>
      </c>
      <c r="AT2238" t="str">
        <f t="shared" si="316"/>
        <v>Camino Real Morón - 1150 - Boulogne</v>
      </c>
    </row>
    <row r="2239" spans="1:46" ht="15.75" thickBot="1" x14ac:dyDescent="0.3">
      <c r="A2239" s="47">
        <v>6</v>
      </c>
      <c r="B2239" s="47" t="s">
        <v>1592</v>
      </c>
      <c r="C2239" s="47" t="s">
        <v>2378</v>
      </c>
      <c r="D2239" s="47" t="s">
        <v>1609</v>
      </c>
      <c r="E2239" s="47" t="s">
        <v>1610</v>
      </c>
      <c r="F2239" s="47" t="s">
        <v>12605</v>
      </c>
      <c r="G2239" s="47" t="s">
        <v>12606</v>
      </c>
      <c r="H2239" s="47" t="s">
        <v>12607</v>
      </c>
      <c r="I2239" s="47" t="s">
        <v>10769</v>
      </c>
      <c r="J2239" s="47" t="s">
        <v>2278</v>
      </c>
      <c r="K2239" s="47" t="s">
        <v>15014</v>
      </c>
      <c r="L2239" s="47">
        <v>0.1127515509724617</v>
      </c>
      <c r="M2239" s="47">
        <v>-34.502988999944002</v>
      </c>
      <c r="N2239" s="47">
        <v>-58.552306992258998</v>
      </c>
      <c r="O2239" s="47" t="s">
        <v>17491</v>
      </c>
      <c r="P2239" s="47">
        <v>1</v>
      </c>
      <c r="Q2239">
        <v>36</v>
      </c>
      <c r="S2239" s="23" t="s">
        <v>2347</v>
      </c>
      <c r="T2239" t="str">
        <f t="shared" si="310"/>
        <v>06</v>
      </c>
      <c r="V2239" t="str">
        <f>+VLOOKUP(B2239,MARCO!E:E,1,FALSE)</f>
        <v>San Isidro</v>
      </c>
      <c r="W2239" t="s">
        <v>134</v>
      </c>
      <c r="X2239" t="s">
        <v>134</v>
      </c>
      <c r="Y2239" t="str">
        <f t="shared" si="311"/>
        <v>R 6 - D 96 - 451 - 0124</v>
      </c>
      <c r="Z2239" t="s">
        <v>20</v>
      </c>
      <c r="AA2239" t="s">
        <v>2349</v>
      </c>
      <c r="AB2239" t="s">
        <v>21</v>
      </c>
      <c r="AD2239" t="str">
        <f t="shared" si="312"/>
        <v>Arenasa</v>
      </c>
      <c r="AE2239" t="s">
        <v>22</v>
      </c>
      <c r="AF2239" t="s">
        <v>23</v>
      </c>
      <c r="AG2239" t="s">
        <v>26</v>
      </c>
      <c r="AH2239" t="s">
        <v>2348</v>
      </c>
      <c r="AI2239" s="13">
        <f t="shared" si="313"/>
        <v>36</v>
      </c>
      <c r="AJ2239" s="13">
        <f t="shared" si="314"/>
        <v>1</v>
      </c>
      <c r="AK2239" s="21">
        <v>1</v>
      </c>
      <c r="AM2239" t="s">
        <v>2154</v>
      </c>
      <c r="AN2239" t="str">
        <f t="shared" si="308"/>
        <v>R06</v>
      </c>
      <c r="AO2239" s="20" t="str">
        <f t="shared" si="309"/>
        <v>FINES_R06</v>
      </c>
      <c r="AP2239" s="25">
        <f t="shared" si="315"/>
        <v>0.1127515509724617</v>
      </c>
      <c r="AQ2239" s="24" t="str">
        <f>+IFERROR(VLOOKUP(Y2239,#REF!,2,FALSE),"-")</f>
        <v>-</v>
      </c>
      <c r="AR2239" s="13" t="s">
        <v>2393</v>
      </c>
      <c r="AS2239" t="s">
        <v>2398</v>
      </c>
      <c r="AT2239" t="str">
        <f t="shared" si="316"/>
        <v>Lamadrid Entre Gorriti Y D Funes - e/ Lamadrid y Gorriti - Boulogne</v>
      </c>
    </row>
    <row r="2240" spans="1:46" ht="15.75" thickBot="1" x14ac:dyDescent="0.3">
      <c r="A2240" s="47">
        <v>6</v>
      </c>
      <c r="B2240" s="47" t="s">
        <v>1592</v>
      </c>
      <c r="C2240" s="47" t="s">
        <v>2378</v>
      </c>
      <c r="D2240" s="47" t="s">
        <v>1609</v>
      </c>
      <c r="E2240" s="47" t="s">
        <v>1610</v>
      </c>
      <c r="F2240" s="47" t="s">
        <v>12611</v>
      </c>
      <c r="G2240" s="47" t="s">
        <v>12612</v>
      </c>
      <c r="H2240" s="47" t="s">
        <v>12613</v>
      </c>
      <c r="I2240" s="47" t="s">
        <v>10769</v>
      </c>
      <c r="J2240" s="47" t="s">
        <v>12612</v>
      </c>
      <c r="K2240" s="47" t="s">
        <v>15015</v>
      </c>
      <c r="L2240" s="47">
        <v>0.56756120920181274</v>
      </c>
      <c r="M2240" s="47">
        <v>-34.492322902424</v>
      </c>
      <c r="N2240" s="47">
        <v>-58.586865914326999</v>
      </c>
      <c r="O2240" s="47" t="s">
        <v>17492</v>
      </c>
      <c r="P2240" s="47">
        <v>1</v>
      </c>
      <c r="Q2240">
        <v>25</v>
      </c>
      <c r="S2240" s="23" t="s">
        <v>2347</v>
      </c>
      <c r="T2240" t="str">
        <f t="shared" si="310"/>
        <v>06</v>
      </c>
      <c r="V2240" t="str">
        <f>+VLOOKUP(B2240,MARCO!E:E,1,FALSE)</f>
        <v>San Isidro</v>
      </c>
      <c r="W2240" t="s">
        <v>134</v>
      </c>
      <c r="X2240" t="s">
        <v>134</v>
      </c>
      <c r="Y2240" t="str">
        <f t="shared" si="311"/>
        <v>R 6 - D 96 - 451 - 2231</v>
      </c>
      <c r="Z2240" t="s">
        <v>20</v>
      </c>
      <c r="AA2240" t="s">
        <v>2349</v>
      </c>
      <c r="AB2240" t="s">
        <v>21</v>
      </c>
      <c r="AD2240" t="str">
        <f t="shared" si="312"/>
        <v>Engranajes</v>
      </c>
      <c r="AE2240" t="s">
        <v>22</v>
      </c>
      <c r="AF2240" t="s">
        <v>23</v>
      </c>
      <c r="AG2240" t="s">
        <v>26</v>
      </c>
      <c r="AH2240" t="s">
        <v>2348</v>
      </c>
      <c r="AI2240" s="13">
        <f t="shared" si="313"/>
        <v>25</v>
      </c>
      <c r="AJ2240" s="13">
        <f t="shared" si="314"/>
        <v>1</v>
      </c>
      <c r="AK2240" s="21">
        <v>1</v>
      </c>
      <c r="AM2240" t="s">
        <v>2154</v>
      </c>
      <c r="AN2240" t="str">
        <f t="shared" si="308"/>
        <v>R06</v>
      </c>
      <c r="AO2240" s="20" t="str">
        <f t="shared" si="309"/>
        <v>FINES_R06</v>
      </c>
      <c r="AP2240" s="25">
        <f t="shared" si="315"/>
        <v>0.56756120920181274</v>
      </c>
      <c r="AQ2240" s="24" t="str">
        <f>+IFERROR(VLOOKUP(Y2240,#REF!,2,FALSE),"-")</f>
        <v>-</v>
      </c>
      <c r="AR2240" s="13" t="s">
        <v>2393</v>
      </c>
      <c r="AS2240" t="s">
        <v>2397</v>
      </c>
      <c r="AT2240" t="str">
        <f t="shared" si="316"/>
        <v>B. De Hirigoyen - 2431 - Boulogne</v>
      </c>
    </row>
    <row r="2241" spans="1:46" ht="15.75" thickBot="1" x14ac:dyDescent="0.3">
      <c r="A2241" s="47">
        <v>7</v>
      </c>
      <c r="B2241" s="47" t="s">
        <v>9618</v>
      </c>
      <c r="C2241" s="47" t="s">
        <v>2385</v>
      </c>
      <c r="D2241" s="47" t="s">
        <v>1906</v>
      </c>
      <c r="E2241" s="47" t="s">
        <v>1514</v>
      </c>
      <c r="F2241" s="47" t="s">
        <v>12615</v>
      </c>
      <c r="G2241" s="47" t="s">
        <v>12616</v>
      </c>
      <c r="H2241" s="47" t="s">
        <v>12617</v>
      </c>
      <c r="I2241" s="47" t="s">
        <v>10769</v>
      </c>
      <c r="J2241" s="47" t="s">
        <v>9676</v>
      </c>
      <c r="K2241" s="47" t="s">
        <v>15016</v>
      </c>
      <c r="L2241" s="47">
        <v>0.80427896976470947</v>
      </c>
      <c r="M2241" s="47">
        <v>-34.555363999999997</v>
      </c>
      <c r="N2241" s="47">
        <v>-58.611108700000003</v>
      </c>
      <c r="O2241" s="47" t="s">
        <v>17493</v>
      </c>
      <c r="P2241" s="47">
        <v>1</v>
      </c>
      <c r="Q2241">
        <v>29</v>
      </c>
      <c r="S2241" s="23" t="s">
        <v>2347</v>
      </c>
      <c r="T2241" t="str">
        <f t="shared" si="310"/>
        <v>07</v>
      </c>
      <c r="V2241" t="str">
        <f>+VLOOKUP(B2241,MARCO!E:E,1,FALSE)</f>
        <v>Tres de Febrero</v>
      </c>
      <c r="W2241" t="s">
        <v>134</v>
      </c>
      <c r="X2241" t="s">
        <v>134</v>
      </c>
      <c r="Y2241" t="str">
        <f t="shared" si="311"/>
        <v>R 7 - D 117 - 455 - 1227</v>
      </c>
      <c r="Z2241" t="s">
        <v>20</v>
      </c>
      <c r="AA2241" t="s">
        <v>2349</v>
      </c>
      <c r="AB2241" t="s">
        <v>21</v>
      </c>
      <c r="AD2241" t="str">
        <f t="shared" si="312"/>
        <v>Capilla Caacupe</v>
      </c>
      <c r="AE2241" t="s">
        <v>22</v>
      </c>
      <c r="AF2241" t="s">
        <v>23</v>
      </c>
      <c r="AG2241" t="s">
        <v>26</v>
      </c>
      <c r="AH2241" t="s">
        <v>2348</v>
      </c>
      <c r="AI2241" s="13">
        <f t="shared" si="313"/>
        <v>29</v>
      </c>
      <c r="AJ2241" s="13">
        <f t="shared" si="314"/>
        <v>1</v>
      </c>
      <c r="AK2241" s="21">
        <v>1</v>
      </c>
      <c r="AM2241" t="s">
        <v>2154</v>
      </c>
      <c r="AN2241" t="str">
        <f t="shared" si="308"/>
        <v>R07</v>
      </c>
      <c r="AO2241" s="20" t="str">
        <f t="shared" si="309"/>
        <v>FINES_R07</v>
      </c>
      <c r="AP2241" s="25">
        <f t="shared" si="315"/>
        <v>0.80427896976470947</v>
      </c>
      <c r="AQ2241" s="24" t="str">
        <f>+IFERROR(VLOOKUP(Y2241,#REF!,2,FALSE),"-")</f>
        <v>-</v>
      </c>
      <c r="AR2241" s="13" t="s">
        <v>2393</v>
      </c>
      <c r="AS2241" t="s">
        <v>2397</v>
      </c>
      <c r="AT2241" t="str">
        <f t="shared" si="316"/>
        <v>Salguero Y Uspalllata - ESQUINA - Loma Hermosa Barrio Libertador</v>
      </c>
    </row>
    <row r="2242" spans="1:46" ht="15.75" thickBot="1" x14ac:dyDescent="0.3">
      <c r="A2242" s="47">
        <v>7</v>
      </c>
      <c r="B2242" s="47" t="s">
        <v>9618</v>
      </c>
      <c r="C2242" s="47" t="s">
        <v>2385</v>
      </c>
      <c r="D2242" s="47" t="s">
        <v>1906</v>
      </c>
      <c r="E2242" s="47" t="s">
        <v>1514</v>
      </c>
      <c r="F2242" s="47" t="s">
        <v>12619</v>
      </c>
      <c r="G2242" s="47" t="s">
        <v>12620</v>
      </c>
      <c r="H2242" s="47" t="s">
        <v>12621</v>
      </c>
      <c r="I2242" s="47" t="s">
        <v>10769</v>
      </c>
      <c r="J2242" s="47" t="s">
        <v>12623</v>
      </c>
      <c r="K2242" s="47" t="s">
        <v>15017</v>
      </c>
      <c r="L2242" s="47">
        <v>0.18461216986179349</v>
      </c>
      <c r="M2242" s="47">
        <v>-34.609883600000003</v>
      </c>
      <c r="N2242" s="47">
        <v>-58.564706800000003</v>
      </c>
      <c r="O2242" s="47" t="s">
        <v>17494</v>
      </c>
      <c r="P2242" s="47">
        <v>1</v>
      </c>
      <c r="Q2242">
        <v>21</v>
      </c>
      <c r="S2242" s="23" t="s">
        <v>2347</v>
      </c>
      <c r="T2242" t="str">
        <f t="shared" si="310"/>
        <v>07</v>
      </c>
      <c r="V2242" t="str">
        <f>+VLOOKUP(B2242,MARCO!E:E,1,FALSE)</f>
        <v>Tres de Febrero</v>
      </c>
      <c r="W2242" t="s">
        <v>134</v>
      </c>
      <c r="X2242" t="s">
        <v>134</v>
      </c>
      <c r="Y2242" t="str">
        <f t="shared" si="311"/>
        <v>R 7 - D 117 - 455 - 0065</v>
      </c>
      <c r="Z2242" t="s">
        <v>20</v>
      </c>
      <c r="AA2242" t="s">
        <v>2349</v>
      </c>
      <c r="AB2242" t="s">
        <v>21</v>
      </c>
      <c r="AD2242" t="str">
        <f t="shared" si="312"/>
        <v>Centro Descamisadxs</v>
      </c>
      <c r="AE2242" t="s">
        <v>22</v>
      </c>
      <c r="AF2242" t="s">
        <v>23</v>
      </c>
      <c r="AG2242" t="s">
        <v>26</v>
      </c>
      <c r="AH2242" t="s">
        <v>2348</v>
      </c>
      <c r="AI2242" s="13">
        <f t="shared" si="313"/>
        <v>21</v>
      </c>
      <c r="AJ2242" s="13">
        <f t="shared" si="314"/>
        <v>1</v>
      </c>
      <c r="AK2242" s="21">
        <v>1</v>
      </c>
      <c r="AM2242" t="s">
        <v>2154</v>
      </c>
      <c r="AN2242" t="str">
        <f t="shared" si="308"/>
        <v>R07</v>
      </c>
      <c r="AO2242" s="20" t="str">
        <f t="shared" si="309"/>
        <v>FINES_R07</v>
      </c>
      <c r="AP2242" s="25">
        <f t="shared" si="315"/>
        <v>0.18461216986179349</v>
      </c>
      <c r="AQ2242" s="24" t="str">
        <f>+IFERROR(VLOOKUP(Y2242,#REF!,2,FALSE),"-")</f>
        <v>-</v>
      </c>
      <c r="AR2242" s="13" t="s">
        <v>2393</v>
      </c>
      <c r="AS2242" t="s">
        <v>2397</v>
      </c>
      <c r="AT2242" t="str">
        <f t="shared" si="316"/>
        <v>Mitre - 4841 - Caseros Caseros Centro</v>
      </c>
    </row>
    <row r="2243" spans="1:46" ht="15.75" thickBot="1" x14ac:dyDescent="0.3">
      <c r="A2243" s="47">
        <v>7</v>
      </c>
      <c r="B2243" s="47" t="s">
        <v>9618</v>
      </c>
      <c r="C2243" s="47" t="s">
        <v>2385</v>
      </c>
      <c r="D2243" s="47" t="s">
        <v>1906</v>
      </c>
      <c r="E2243" s="47" t="s">
        <v>1514</v>
      </c>
      <c r="F2243" s="47" t="s">
        <v>12624</v>
      </c>
      <c r="G2243" s="47" t="s">
        <v>2179</v>
      </c>
      <c r="H2243" s="47" t="s">
        <v>12625</v>
      </c>
      <c r="I2243" s="47" t="s">
        <v>10769</v>
      </c>
      <c r="J2243" s="47" t="s">
        <v>2578</v>
      </c>
      <c r="K2243" s="47" t="s">
        <v>15018</v>
      </c>
      <c r="L2243" s="47">
        <v>0.46068015694618231</v>
      </c>
      <c r="M2243" s="47">
        <v>-34.563593596482001</v>
      </c>
      <c r="N2243" s="47">
        <v>-58.598823621217001</v>
      </c>
      <c r="O2243" s="47" t="s">
        <v>17495</v>
      </c>
      <c r="P2243" s="47">
        <v>1</v>
      </c>
      <c r="Q2243">
        <v>25</v>
      </c>
      <c r="S2243" s="23" t="s">
        <v>2347</v>
      </c>
      <c r="T2243" t="str">
        <f t="shared" si="310"/>
        <v>07</v>
      </c>
      <c r="V2243" t="str">
        <f>+VLOOKUP(B2243,MARCO!E:E,1,FALSE)</f>
        <v>Tres de Febrero</v>
      </c>
      <c r="W2243" t="s">
        <v>134</v>
      </c>
      <c r="X2243" t="s">
        <v>134</v>
      </c>
      <c r="Y2243" t="str">
        <f t="shared" si="311"/>
        <v>R 7 - D 117 - 455 - 0071</v>
      </c>
      <c r="Z2243" t="s">
        <v>20</v>
      </c>
      <c r="AA2243" t="s">
        <v>2349</v>
      </c>
      <c r="AB2243" t="s">
        <v>21</v>
      </c>
      <c r="AD2243" t="str">
        <f t="shared" si="312"/>
        <v>Centro Comunitario Juana Azurduy</v>
      </c>
      <c r="AE2243" t="s">
        <v>22</v>
      </c>
      <c r="AF2243" t="s">
        <v>23</v>
      </c>
      <c r="AG2243" t="s">
        <v>26</v>
      </c>
      <c r="AH2243" t="s">
        <v>2348</v>
      </c>
      <c r="AI2243" s="13">
        <f t="shared" si="313"/>
        <v>25</v>
      </c>
      <c r="AJ2243" s="13">
        <f t="shared" si="314"/>
        <v>1</v>
      </c>
      <c r="AK2243" s="21">
        <v>1</v>
      </c>
      <c r="AM2243" t="s">
        <v>2154</v>
      </c>
      <c r="AN2243" t="str">
        <f t="shared" ref="AN2243:AN2306" si="317">+IF(AM2243="","",IF(AM2243="FINES",CONCATENATE("R",IF(OR(T2243="16",T2243="21",T2243="22",T2243="23"),"16212223",IF(OR(T2243="15",T2243="17",T2243="24",T2243="25"),"15172425",T2243))),IF(AM2243="CEBAS","UNICO",IF(VALUE(T2243)&lt;=11,"AMBA","INTERIOR"))))</f>
        <v>R07</v>
      </c>
      <c r="AO2243" s="20" t="str">
        <f t="shared" ref="AO2243:AO2306" si="318">+IF(AM2243="","-",CONCATENATE(AM2243,"_",AN2243))</f>
        <v>FINES_R07</v>
      </c>
      <c r="AP2243" s="25">
        <f t="shared" si="315"/>
        <v>0.46068015694618231</v>
      </c>
      <c r="AQ2243" s="24" t="str">
        <f>+IFERROR(VLOOKUP(Y2243,#REF!,2,FALSE),"-")</f>
        <v>-</v>
      </c>
      <c r="AR2243" s="13" t="s">
        <v>2393</v>
      </c>
      <c r="AS2243" t="s">
        <v>2397</v>
      </c>
      <c r="AT2243" t="str">
        <f t="shared" si="316"/>
        <v>M. Thompson - 613 e/ Triunvirato - Loma Hermosa</v>
      </c>
    </row>
    <row r="2244" spans="1:46" ht="15.75" thickBot="1" x14ac:dyDescent="0.3">
      <c r="A2244" s="47">
        <v>7</v>
      </c>
      <c r="B2244" s="47" t="s">
        <v>9618</v>
      </c>
      <c r="C2244" s="47" t="s">
        <v>2385</v>
      </c>
      <c r="D2244" s="47" t="s">
        <v>1906</v>
      </c>
      <c r="E2244" s="47" t="s">
        <v>1514</v>
      </c>
      <c r="F2244" s="47" t="s">
        <v>12627</v>
      </c>
      <c r="G2244" s="47" t="s">
        <v>12628</v>
      </c>
      <c r="H2244" s="47" t="s">
        <v>12629</v>
      </c>
      <c r="I2244" s="47" t="s">
        <v>10769</v>
      </c>
      <c r="J2244" s="47"/>
      <c r="K2244" s="47" t="s">
        <v>15019</v>
      </c>
      <c r="L2244" s="47">
        <v>0.13420762121677399</v>
      </c>
      <c r="M2244" s="47">
        <v>-34.601996920352001</v>
      </c>
      <c r="N2244" s="47">
        <v>-58.566184909347001</v>
      </c>
      <c r="O2244" s="47" t="s">
        <v>17496</v>
      </c>
      <c r="P2244" s="47">
        <v>1</v>
      </c>
      <c r="Q2244">
        <v>8</v>
      </c>
      <c r="S2244" s="23" t="s">
        <v>2347</v>
      </c>
      <c r="T2244" t="str">
        <f t="shared" ref="T2244:T2307" si="319">+CONCATENATE(IF(A2244&lt;10,"0",""),A2244)</f>
        <v>07</v>
      </c>
      <c r="V2244" t="str">
        <f>+VLOOKUP(B2244,MARCO!E:E,1,FALSE)</f>
        <v>Tres de Febrero</v>
      </c>
      <c r="W2244" t="s">
        <v>134</v>
      </c>
      <c r="X2244" t="s">
        <v>134</v>
      </c>
      <c r="Y2244" t="str">
        <f t="shared" ref="Y2244:Y2307" si="320">+F2244</f>
        <v>R 7 - D 117 - 455 - 4318</v>
      </c>
      <c r="Z2244" t="s">
        <v>20</v>
      </c>
      <c r="AA2244" t="s">
        <v>2349</v>
      </c>
      <c r="AB2244" t="s">
        <v>21</v>
      </c>
      <c r="AD2244" t="str">
        <f t="shared" ref="AD2244:AD2307" si="321">+G2244</f>
        <v>Union Obrera Metalurgica</v>
      </c>
      <c r="AE2244" t="s">
        <v>22</v>
      </c>
      <c r="AF2244" t="s">
        <v>23</v>
      </c>
      <c r="AG2244" t="s">
        <v>26</v>
      </c>
      <c r="AH2244" t="s">
        <v>2348</v>
      </c>
      <c r="AI2244" s="13">
        <f t="shared" ref="AI2244:AI2307" si="322">+Q2244</f>
        <v>8</v>
      </c>
      <c r="AJ2244" s="13">
        <f t="shared" ref="AJ2244:AJ2307" si="323">+P2244</f>
        <v>1</v>
      </c>
      <c r="AK2244" s="21">
        <v>1</v>
      </c>
      <c r="AM2244" t="s">
        <v>2154</v>
      </c>
      <c r="AN2244" t="str">
        <f t="shared" si="317"/>
        <v>R07</v>
      </c>
      <c r="AO2244" s="20" t="str">
        <f t="shared" si="318"/>
        <v>FINES_R07</v>
      </c>
      <c r="AP2244" s="25">
        <f t="shared" ref="AP2244:AP2307" si="324">+L2244</f>
        <v>0.13420762121677399</v>
      </c>
      <c r="AQ2244" s="24" t="str">
        <f>+IFERROR(VLOOKUP(Y2244,#REF!,2,FALSE),"-")</f>
        <v>-</v>
      </c>
      <c r="AR2244" s="13" t="s">
        <v>2393</v>
      </c>
      <c r="AS2244" t="s">
        <v>2397</v>
      </c>
      <c r="AT2244" t="str">
        <f t="shared" ref="AT2244:AT2307" si="325">+H2244</f>
        <v>Sabattini - 4943 - Caseros Caseros Centro</v>
      </c>
    </row>
    <row r="2245" spans="1:46" ht="15.75" thickBot="1" x14ac:dyDescent="0.3">
      <c r="A2245" s="47">
        <v>7</v>
      </c>
      <c r="B2245" s="47" t="s">
        <v>9618</v>
      </c>
      <c r="C2245" s="47" t="s">
        <v>2385</v>
      </c>
      <c r="D2245" s="47" t="s">
        <v>1906</v>
      </c>
      <c r="E2245" s="47" t="s">
        <v>1514</v>
      </c>
      <c r="F2245" s="47" t="s">
        <v>12631</v>
      </c>
      <c r="G2245" s="47" t="s">
        <v>3697</v>
      </c>
      <c r="H2245" s="47" t="s">
        <v>12632</v>
      </c>
      <c r="I2245" s="47" t="s">
        <v>10769</v>
      </c>
      <c r="J2245" s="47" t="s">
        <v>12634</v>
      </c>
      <c r="K2245" s="47" t="s">
        <v>15020</v>
      </c>
      <c r="L2245" s="47">
        <v>0.42599204182624822</v>
      </c>
      <c r="M2245" s="47">
        <v>-34.622627816731701</v>
      </c>
      <c r="N2245" s="47">
        <v>-58.550516095712702</v>
      </c>
      <c r="O2245" s="47" t="s">
        <v>17497</v>
      </c>
      <c r="P2245" s="47">
        <v>1</v>
      </c>
      <c r="Q2245">
        <v>23</v>
      </c>
      <c r="S2245" s="23" t="s">
        <v>2347</v>
      </c>
      <c r="T2245" t="str">
        <f t="shared" si="319"/>
        <v>07</v>
      </c>
      <c r="V2245" t="str">
        <f>+VLOOKUP(B2245,MARCO!E:E,1,FALSE)</f>
        <v>Tres de Febrero</v>
      </c>
      <c r="W2245" t="s">
        <v>134</v>
      </c>
      <c r="X2245" t="s">
        <v>134</v>
      </c>
      <c r="Y2245" t="str">
        <f t="shared" si="320"/>
        <v>R 7 - D 117 - 455 - 1247</v>
      </c>
      <c r="Z2245" t="s">
        <v>20</v>
      </c>
      <c r="AA2245" t="s">
        <v>2349</v>
      </c>
      <c r="AB2245" t="s">
        <v>21</v>
      </c>
      <c r="AD2245" t="str">
        <f t="shared" si="321"/>
        <v>Ep Nº 25</v>
      </c>
      <c r="AE2245" t="s">
        <v>22</v>
      </c>
      <c r="AF2245" t="s">
        <v>23</v>
      </c>
      <c r="AG2245" t="s">
        <v>26</v>
      </c>
      <c r="AH2245" t="s">
        <v>2348</v>
      </c>
      <c r="AI2245" s="13">
        <f t="shared" si="322"/>
        <v>23</v>
      </c>
      <c r="AJ2245" s="13">
        <f t="shared" si="323"/>
        <v>1</v>
      </c>
      <c r="AK2245" s="21">
        <v>1</v>
      </c>
      <c r="AM2245" t="s">
        <v>2154</v>
      </c>
      <c r="AN2245" t="str">
        <f t="shared" si="317"/>
        <v>R07</v>
      </c>
      <c r="AO2245" s="20" t="str">
        <f t="shared" si="318"/>
        <v>FINES_R07</v>
      </c>
      <c r="AP2245" s="25">
        <f t="shared" si="324"/>
        <v>0.42599204182624822</v>
      </c>
      <c r="AQ2245" s="24" t="str">
        <f>+IFERROR(VLOOKUP(Y2245,#REF!,2,FALSE),"-")</f>
        <v>-</v>
      </c>
      <c r="AR2245" s="13" t="s">
        <v>2393</v>
      </c>
      <c r="AS2245" t="s">
        <v>2398</v>
      </c>
      <c r="AT2245" t="str">
        <f t="shared" si="325"/>
        <v>Asuncion - 1950 e/ 9 De Julio y Padre Elizalde - Ciudadela Los Russos</v>
      </c>
    </row>
    <row r="2246" spans="1:46" ht="15.75" thickBot="1" x14ac:dyDescent="0.3">
      <c r="A2246" s="47">
        <v>7</v>
      </c>
      <c r="B2246" s="47" t="s">
        <v>9618</v>
      </c>
      <c r="C2246" s="47" t="s">
        <v>2385</v>
      </c>
      <c r="D2246" s="47" t="s">
        <v>1906</v>
      </c>
      <c r="E2246" s="47" t="s">
        <v>1514</v>
      </c>
      <c r="F2246" s="47" t="s">
        <v>12635</v>
      </c>
      <c r="G2246" s="47" t="s">
        <v>12636</v>
      </c>
      <c r="H2246" s="47" t="s">
        <v>12637</v>
      </c>
      <c r="I2246" s="47" t="s">
        <v>10769</v>
      </c>
      <c r="J2246" s="47" t="s">
        <v>9676</v>
      </c>
      <c r="K2246" s="47" t="s">
        <v>15021</v>
      </c>
      <c r="L2246" s="47">
        <v>0.24657714366912839</v>
      </c>
      <c r="M2246" s="47">
        <v>-34.612039781461</v>
      </c>
      <c r="N2246" s="47">
        <v>-58.562547917739998</v>
      </c>
      <c r="O2246" s="47" t="s">
        <v>17498</v>
      </c>
      <c r="P2246" s="47">
        <v>2</v>
      </c>
      <c r="Q2246">
        <v>46</v>
      </c>
      <c r="S2246" s="23" t="s">
        <v>2347</v>
      </c>
      <c r="T2246" t="str">
        <f t="shared" si="319"/>
        <v>07</v>
      </c>
      <c r="V2246" t="str">
        <f>+VLOOKUP(B2246,MARCO!E:E,1,FALSE)</f>
        <v>Tres de Febrero</v>
      </c>
      <c r="W2246" t="s">
        <v>134</v>
      </c>
      <c r="X2246" t="s">
        <v>134</v>
      </c>
      <c r="Y2246" t="str">
        <f t="shared" si="320"/>
        <v>R 7 - D 117 - 455 - 4319</v>
      </c>
      <c r="Z2246" t="s">
        <v>20</v>
      </c>
      <c r="AA2246" t="s">
        <v>2349</v>
      </c>
      <c r="AB2246" t="s">
        <v>21</v>
      </c>
      <c r="AD2246" t="str">
        <f t="shared" si="321"/>
        <v>La Casa De Axel</v>
      </c>
      <c r="AE2246" t="s">
        <v>22</v>
      </c>
      <c r="AF2246" t="s">
        <v>23</v>
      </c>
      <c r="AG2246" t="s">
        <v>26</v>
      </c>
      <c r="AH2246" t="s">
        <v>2348</v>
      </c>
      <c r="AI2246" s="13">
        <f t="shared" si="322"/>
        <v>46</v>
      </c>
      <c r="AJ2246" s="13">
        <f t="shared" si="323"/>
        <v>2</v>
      </c>
      <c r="AK2246" s="21">
        <v>1</v>
      </c>
      <c r="AM2246" t="s">
        <v>2154</v>
      </c>
      <c r="AN2246" t="str">
        <f t="shared" si="317"/>
        <v>R07</v>
      </c>
      <c r="AO2246" s="20" t="str">
        <f t="shared" si="318"/>
        <v>FINES_R07</v>
      </c>
      <c r="AP2246" s="25">
        <f t="shared" si="324"/>
        <v>0.24657714366912839</v>
      </c>
      <c r="AQ2246" s="24" t="str">
        <f>+IFERROR(VLOOKUP(Y2246,#REF!,2,FALSE),"-")</f>
        <v>-</v>
      </c>
      <c r="AR2246" s="13" t="s">
        <v>2393</v>
      </c>
      <c r="AS2246" t="s">
        <v>2397</v>
      </c>
      <c r="AT2246" t="str">
        <f t="shared" si="325"/>
        <v>Caferata - 4793 - Caseros Caseros Centro</v>
      </c>
    </row>
    <row r="2247" spans="1:46" ht="15.75" thickBot="1" x14ac:dyDescent="0.3">
      <c r="A2247" s="47">
        <v>7</v>
      </c>
      <c r="B2247" s="47" t="s">
        <v>9618</v>
      </c>
      <c r="C2247" s="47" t="s">
        <v>2385</v>
      </c>
      <c r="D2247" s="47" t="s">
        <v>1906</v>
      </c>
      <c r="E2247" s="47" t="s">
        <v>1514</v>
      </c>
      <c r="F2247" s="47" t="s">
        <v>12639</v>
      </c>
      <c r="G2247" s="47" t="s">
        <v>12640</v>
      </c>
      <c r="H2247" s="47" t="s">
        <v>12641</v>
      </c>
      <c r="I2247" s="47" t="s">
        <v>10769</v>
      </c>
      <c r="J2247" s="47"/>
      <c r="K2247" s="47" t="s">
        <v>15022</v>
      </c>
      <c r="L2247" s="47">
        <v>0.29948329925537109</v>
      </c>
      <c r="M2247" s="47">
        <v>-34.575934901170001</v>
      </c>
      <c r="N2247" s="47">
        <v>-58.585494886425003</v>
      </c>
      <c r="O2247" s="47" t="s">
        <v>17499</v>
      </c>
      <c r="P2247" s="47">
        <v>1</v>
      </c>
      <c r="Q2247">
        <v>19</v>
      </c>
      <c r="S2247" s="23" t="s">
        <v>2347</v>
      </c>
      <c r="T2247" t="str">
        <f t="shared" si="319"/>
        <v>07</v>
      </c>
      <c r="V2247" t="str">
        <f>+VLOOKUP(B2247,MARCO!E:E,1,FALSE)</f>
        <v>Tres de Febrero</v>
      </c>
      <c r="W2247" t="s">
        <v>134</v>
      </c>
      <c r="X2247" t="s">
        <v>134</v>
      </c>
      <c r="Y2247" t="str">
        <f t="shared" si="320"/>
        <v>R 7 - D 117 - 455 - 4320</v>
      </c>
      <c r="Z2247" t="s">
        <v>20</v>
      </c>
      <c r="AA2247" t="s">
        <v>2349</v>
      </c>
      <c r="AB2247" t="s">
        <v>21</v>
      </c>
      <c r="AD2247" t="str">
        <f t="shared" si="321"/>
        <v>AsociaciÓn Civil ( Asi)</v>
      </c>
      <c r="AE2247" t="s">
        <v>22</v>
      </c>
      <c r="AF2247" t="s">
        <v>23</v>
      </c>
      <c r="AG2247" t="s">
        <v>26</v>
      </c>
      <c r="AH2247" t="s">
        <v>2348</v>
      </c>
      <c r="AI2247" s="13">
        <f t="shared" si="322"/>
        <v>19</v>
      </c>
      <c r="AJ2247" s="13">
        <f t="shared" si="323"/>
        <v>1</v>
      </c>
      <c r="AK2247" s="21">
        <v>1</v>
      </c>
      <c r="AM2247" t="s">
        <v>2154</v>
      </c>
      <c r="AN2247" t="str">
        <f t="shared" si="317"/>
        <v>R07</v>
      </c>
      <c r="AO2247" s="20" t="str">
        <f t="shared" si="318"/>
        <v>FINES_R07</v>
      </c>
      <c r="AP2247" s="25">
        <f t="shared" si="324"/>
        <v>0.29948329925537109</v>
      </c>
      <c r="AQ2247" s="24" t="str">
        <f>+IFERROR(VLOOKUP(Y2247,#REF!,2,FALSE),"-")</f>
        <v>-</v>
      </c>
      <c r="AR2247" s="13" t="s">
        <v>2393</v>
      </c>
      <c r="AS2247" t="s">
        <v>2398</v>
      </c>
      <c r="AT2247" t="str">
        <f t="shared" si="325"/>
        <v>San RamÓn - 829 - Villa Bosch</v>
      </c>
    </row>
    <row r="2248" spans="1:46" ht="15.75" thickBot="1" x14ac:dyDescent="0.3">
      <c r="A2248" s="47">
        <v>7</v>
      </c>
      <c r="B2248" s="47" t="s">
        <v>9618</v>
      </c>
      <c r="C2248" s="47" t="s">
        <v>2385</v>
      </c>
      <c r="D2248" s="47" t="s">
        <v>1906</v>
      </c>
      <c r="E2248" s="47" t="s">
        <v>1514</v>
      </c>
      <c r="F2248" s="47" t="s">
        <v>12643</v>
      </c>
      <c r="G2248" s="47" t="s">
        <v>12644</v>
      </c>
      <c r="H2248" s="47" t="s">
        <v>12645</v>
      </c>
      <c r="I2248" s="47" t="s">
        <v>10769</v>
      </c>
      <c r="J2248" s="47" t="s">
        <v>9676</v>
      </c>
      <c r="K2248" s="47" t="s">
        <v>15023</v>
      </c>
      <c r="L2248" s="47">
        <v>0.45425915718078608</v>
      </c>
      <c r="M2248" s="47">
        <v>-34.568298903558997</v>
      </c>
      <c r="N2248" s="47">
        <v>-58.598722284007003</v>
      </c>
      <c r="O2248" s="47" t="s">
        <v>17500</v>
      </c>
      <c r="P2248" s="47">
        <v>2</v>
      </c>
      <c r="Q2248">
        <v>43</v>
      </c>
      <c r="S2248" s="23" t="s">
        <v>2347</v>
      </c>
      <c r="T2248" t="str">
        <f t="shared" si="319"/>
        <v>07</v>
      </c>
      <c r="V2248" t="str">
        <f>+VLOOKUP(B2248,MARCO!E:E,1,FALSE)</f>
        <v>Tres de Febrero</v>
      </c>
      <c r="W2248" t="s">
        <v>134</v>
      </c>
      <c r="X2248" t="s">
        <v>134</v>
      </c>
      <c r="Y2248" t="str">
        <f t="shared" si="320"/>
        <v>R 7 - D 117 - 455 - 4321</v>
      </c>
      <c r="Z2248" t="s">
        <v>20</v>
      </c>
      <c r="AA2248" t="s">
        <v>2349</v>
      </c>
      <c r="AB2248" t="s">
        <v>21</v>
      </c>
      <c r="AD2248" t="str">
        <f t="shared" si="321"/>
        <v>Casa Del Emprendedor</v>
      </c>
      <c r="AE2248" t="s">
        <v>22</v>
      </c>
      <c r="AF2248" t="s">
        <v>23</v>
      </c>
      <c r="AG2248" t="s">
        <v>26</v>
      </c>
      <c r="AH2248" t="s">
        <v>2348</v>
      </c>
      <c r="AI2248" s="13">
        <f t="shared" si="322"/>
        <v>43</v>
      </c>
      <c r="AJ2248" s="13">
        <f t="shared" si="323"/>
        <v>2</v>
      </c>
      <c r="AK2248" s="21">
        <v>1</v>
      </c>
      <c r="AM2248" t="s">
        <v>2154</v>
      </c>
      <c r="AN2248" t="str">
        <f t="shared" si="317"/>
        <v>R07</v>
      </c>
      <c r="AO2248" s="20" t="str">
        <f t="shared" si="318"/>
        <v>FINES_R07</v>
      </c>
      <c r="AP2248" s="25">
        <f t="shared" si="324"/>
        <v>0.45425915718078608</v>
      </c>
      <c r="AQ2248" s="24" t="str">
        <f>+IFERROR(VLOOKUP(Y2248,#REF!,2,FALSE),"-")</f>
        <v>-</v>
      </c>
      <c r="AR2248" s="13" t="s">
        <v>2393</v>
      </c>
      <c r="AS2248" t="s">
        <v>2397</v>
      </c>
      <c r="AT2248" t="str">
        <f t="shared" si="325"/>
        <v>Santa Rita Y Carlos Gardel - Loma Hermosa</v>
      </c>
    </row>
    <row r="2249" spans="1:46" ht="15.75" thickBot="1" x14ac:dyDescent="0.3">
      <c r="A2249" s="47">
        <v>7</v>
      </c>
      <c r="B2249" s="47" t="s">
        <v>9618</v>
      </c>
      <c r="C2249" s="47" t="s">
        <v>2385</v>
      </c>
      <c r="D2249" s="47" t="s">
        <v>1906</v>
      </c>
      <c r="E2249" s="47" t="s">
        <v>1514</v>
      </c>
      <c r="F2249" s="47" t="s">
        <v>12647</v>
      </c>
      <c r="G2249" s="47" t="s">
        <v>12648</v>
      </c>
      <c r="H2249" s="47" t="s">
        <v>12649</v>
      </c>
      <c r="I2249" s="47" t="s">
        <v>10769</v>
      </c>
      <c r="J2249" s="47" t="s">
        <v>9676</v>
      </c>
      <c r="K2249" s="47" t="s">
        <v>15024</v>
      </c>
      <c r="L2249" s="47">
        <v>0.6140097975730896</v>
      </c>
      <c r="M2249" s="47">
        <v>-34.702772216339</v>
      </c>
      <c r="N2249" s="47">
        <v>-58.487938571468</v>
      </c>
      <c r="O2249" s="47" t="s">
        <v>17501</v>
      </c>
      <c r="P2249" s="47">
        <v>2</v>
      </c>
      <c r="Q2249">
        <v>56</v>
      </c>
      <c r="S2249" s="23" t="s">
        <v>2347</v>
      </c>
      <c r="T2249" t="str">
        <f t="shared" si="319"/>
        <v>07</v>
      </c>
      <c r="V2249" t="str">
        <f>+VLOOKUP(B2249,MARCO!E:E,1,FALSE)</f>
        <v>Tres de Febrero</v>
      </c>
      <c r="W2249" t="s">
        <v>134</v>
      </c>
      <c r="X2249" t="s">
        <v>134</v>
      </c>
      <c r="Y2249" t="str">
        <f t="shared" si="320"/>
        <v>R 7 - D 117 - 455 - 4322</v>
      </c>
      <c r="Z2249" t="s">
        <v>20</v>
      </c>
      <c r="AA2249" t="s">
        <v>2349</v>
      </c>
      <c r="AB2249" t="s">
        <v>21</v>
      </c>
      <c r="AD2249" t="str">
        <f t="shared" si="321"/>
        <v>Centro Cultural Prof. Andres EspaÑol</v>
      </c>
      <c r="AE2249" t="s">
        <v>22</v>
      </c>
      <c r="AF2249" t="s">
        <v>23</v>
      </c>
      <c r="AG2249" t="s">
        <v>26</v>
      </c>
      <c r="AH2249" t="s">
        <v>2348</v>
      </c>
      <c r="AI2249" s="13">
        <f t="shared" si="322"/>
        <v>56</v>
      </c>
      <c r="AJ2249" s="13">
        <f t="shared" si="323"/>
        <v>2</v>
      </c>
      <c r="AK2249" s="21">
        <v>1</v>
      </c>
      <c r="AM2249" t="s">
        <v>2154</v>
      </c>
      <c r="AN2249" t="str">
        <f t="shared" si="317"/>
        <v>R07</v>
      </c>
      <c r="AO2249" s="20" t="str">
        <f t="shared" si="318"/>
        <v>FINES_R07</v>
      </c>
      <c r="AP2249" s="25">
        <f t="shared" si="324"/>
        <v>0.6140097975730896</v>
      </c>
      <c r="AQ2249" s="24" t="str">
        <f>+IFERROR(VLOOKUP(Y2249,#REF!,2,FALSE),"-")</f>
        <v>-</v>
      </c>
      <c r="AR2249" s="13" t="s">
        <v>2393</v>
      </c>
      <c r="AS2249" t="s">
        <v>2398</v>
      </c>
      <c r="AT2249" t="str">
        <f t="shared" si="325"/>
        <v>San Martin - 7712 - Loma Hermosa</v>
      </c>
    </row>
    <row r="2250" spans="1:46" ht="15.75" thickBot="1" x14ac:dyDescent="0.3">
      <c r="A2250" s="47">
        <v>7</v>
      </c>
      <c r="B2250" s="47" t="s">
        <v>9618</v>
      </c>
      <c r="C2250" s="47" t="s">
        <v>2385</v>
      </c>
      <c r="D2250" s="47" t="s">
        <v>1906</v>
      </c>
      <c r="E2250" s="47" t="s">
        <v>1514</v>
      </c>
      <c r="F2250" s="47" t="s">
        <v>12651</v>
      </c>
      <c r="G2250" s="47" t="s">
        <v>9624</v>
      </c>
      <c r="H2250" s="47" t="s">
        <v>9625</v>
      </c>
      <c r="I2250" s="47" t="s">
        <v>10769</v>
      </c>
      <c r="J2250" s="47" t="s">
        <v>9624</v>
      </c>
      <c r="K2250" s="47" t="s">
        <v>17502</v>
      </c>
      <c r="L2250" s="47">
        <v>0.51160389184951782</v>
      </c>
      <c r="M2250" s="47">
        <v>-34.623530299999999</v>
      </c>
      <c r="N2250" s="47">
        <v>-58.560132000000003</v>
      </c>
      <c r="O2250" s="47" t="s">
        <v>17503</v>
      </c>
      <c r="P2250" s="47">
        <v>1</v>
      </c>
      <c r="Q2250">
        <v>24</v>
      </c>
      <c r="S2250" s="23" t="s">
        <v>2347</v>
      </c>
      <c r="T2250" t="str">
        <f t="shared" si="319"/>
        <v>07</v>
      </c>
      <c r="V2250" t="str">
        <f>+VLOOKUP(B2250,MARCO!E:E,1,FALSE)</f>
        <v>Tres de Febrero</v>
      </c>
      <c r="W2250" t="s">
        <v>134</v>
      </c>
      <c r="X2250" t="s">
        <v>134</v>
      </c>
      <c r="Y2250" t="str">
        <f t="shared" si="320"/>
        <v>R 7 - D 117 - 455 - 0060</v>
      </c>
      <c r="Z2250" t="s">
        <v>20</v>
      </c>
      <c r="AA2250" t="s">
        <v>2349</v>
      </c>
      <c r="AB2250" t="s">
        <v>21</v>
      </c>
      <c r="AD2250" t="str">
        <f t="shared" si="321"/>
        <v>FundaciÓn De La Calle A La Vida</v>
      </c>
      <c r="AE2250" t="s">
        <v>22</v>
      </c>
      <c r="AF2250" t="s">
        <v>23</v>
      </c>
      <c r="AG2250" t="s">
        <v>26</v>
      </c>
      <c r="AH2250" t="s">
        <v>2348</v>
      </c>
      <c r="AI2250" s="13">
        <f t="shared" si="322"/>
        <v>24</v>
      </c>
      <c r="AJ2250" s="13">
        <f t="shared" si="323"/>
        <v>1</v>
      </c>
      <c r="AK2250" s="21">
        <v>1</v>
      </c>
      <c r="AM2250" t="s">
        <v>2154</v>
      </c>
      <c r="AN2250" t="str">
        <f t="shared" si="317"/>
        <v>R07</v>
      </c>
      <c r="AO2250" s="20" t="str">
        <f t="shared" si="318"/>
        <v>FINES_R07</v>
      </c>
      <c r="AP2250" s="25">
        <f t="shared" si="324"/>
        <v>0.51160389184951782</v>
      </c>
      <c r="AQ2250" s="24" t="str">
        <f>+IFERROR(VLOOKUP(Y2250,#REF!,2,FALSE),"-")</f>
        <v>-</v>
      </c>
      <c r="AR2250" s="13" t="s">
        <v>2393</v>
      </c>
      <c r="AS2250" t="s">
        <v>2398</v>
      </c>
      <c r="AT2250" t="str">
        <f t="shared" si="325"/>
        <v>Cavassa - 4289 e/ Catrilo - Caseros Caseros Sur</v>
      </c>
    </row>
    <row r="2251" spans="1:46" ht="15.75" thickBot="1" x14ac:dyDescent="0.3">
      <c r="A2251" s="47">
        <v>7</v>
      </c>
      <c r="B2251" s="47" t="s">
        <v>9618</v>
      </c>
      <c r="C2251" s="47" t="s">
        <v>2385</v>
      </c>
      <c r="D2251" s="47" t="s">
        <v>1906</v>
      </c>
      <c r="E2251" s="47" t="s">
        <v>1514</v>
      </c>
      <c r="F2251" s="47" t="s">
        <v>12654</v>
      </c>
      <c r="G2251" s="47" t="s">
        <v>12655</v>
      </c>
      <c r="H2251" s="47" t="s">
        <v>12656</v>
      </c>
      <c r="I2251" s="47" t="s">
        <v>10769</v>
      </c>
      <c r="J2251" s="47" t="s">
        <v>2578</v>
      </c>
      <c r="K2251" s="47" t="s">
        <v>15025</v>
      </c>
      <c r="L2251" s="47">
        <v>0.1171567440032959</v>
      </c>
      <c r="M2251" s="47">
        <v>-34.591633619085002</v>
      </c>
      <c r="N2251" s="47">
        <v>-58.575093112222</v>
      </c>
      <c r="O2251" s="47" t="s">
        <v>17504</v>
      </c>
      <c r="P2251" s="47">
        <v>1</v>
      </c>
      <c r="Q2251">
        <v>39</v>
      </c>
      <c r="S2251" s="23" t="s">
        <v>2347</v>
      </c>
      <c r="T2251" t="str">
        <f t="shared" si="319"/>
        <v>07</v>
      </c>
      <c r="V2251" t="str">
        <f>+VLOOKUP(B2251,MARCO!E:E,1,FALSE)</f>
        <v>Tres de Febrero</v>
      </c>
      <c r="W2251" t="s">
        <v>134</v>
      </c>
      <c r="X2251" t="s">
        <v>134</v>
      </c>
      <c r="Y2251" t="str">
        <f t="shared" si="320"/>
        <v>R 7 - D 117 - 455 - 4340</v>
      </c>
      <c r="Z2251" t="s">
        <v>20</v>
      </c>
      <c r="AA2251" t="s">
        <v>2349</v>
      </c>
      <c r="AB2251" t="s">
        <v>21</v>
      </c>
      <c r="AD2251" t="str">
        <f t="shared" si="321"/>
        <v>Ub Macacha Guemes</v>
      </c>
      <c r="AE2251" t="s">
        <v>22</v>
      </c>
      <c r="AF2251" t="s">
        <v>23</v>
      </c>
      <c r="AG2251" t="s">
        <v>26</v>
      </c>
      <c r="AH2251" t="s">
        <v>2348</v>
      </c>
      <c r="AI2251" s="13">
        <f t="shared" si="322"/>
        <v>39</v>
      </c>
      <c r="AJ2251" s="13">
        <f t="shared" si="323"/>
        <v>1</v>
      </c>
      <c r="AK2251" s="21">
        <v>1</v>
      </c>
      <c r="AM2251" t="s">
        <v>2154</v>
      </c>
      <c r="AN2251" t="str">
        <f t="shared" si="317"/>
        <v>R07</v>
      </c>
      <c r="AO2251" s="20" t="str">
        <f t="shared" si="318"/>
        <v>FINES_R07</v>
      </c>
      <c r="AP2251" s="25">
        <f t="shared" si="324"/>
        <v>0.1171567440032959</v>
      </c>
      <c r="AQ2251" s="24" t="str">
        <f>+IFERROR(VLOOKUP(Y2251,#REF!,2,FALSE),"-")</f>
        <v>-</v>
      </c>
      <c r="AR2251" s="13" t="s">
        <v>2393</v>
      </c>
      <c r="AS2251" t="s">
        <v>2398</v>
      </c>
      <c r="AT2251" t="str">
        <f t="shared" si="325"/>
        <v>JosÉ M. Bosch - 1390 e/ Fray Justo Santa MarÍa De Oro y Marco Polo - Villa Bosch</v>
      </c>
    </row>
    <row r="2252" spans="1:46" ht="15.75" thickBot="1" x14ac:dyDescent="0.3">
      <c r="A2252" s="47">
        <v>7</v>
      </c>
      <c r="B2252" s="47" t="s">
        <v>9618</v>
      </c>
      <c r="C2252" s="47" t="s">
        <v>2385</v>
      </c>
      <c r="D2252" s="47" t="s">
        <v>1906</v>
      </c>
      <c r="E2252" s="47" t="s">
        <v>1514</v>
      </c>
      <c r="F2252" s="47" t="s">
        <v>12664</v>
      </c>
      <c r="G2252" s="47" t="s">
        <v>12665</v>
      </c>
      <c r="H2252" s="47" t="s">
        <v>12666</v>
      </c>
      <c r="I2252" s="47" t="s">
        <v>10769</v>
      </c>
      <c r="J2252" s="47" t="s">
        <v>2578</v>
      </c>
      <c r="K2252" s="47" t="s">
        <v>15026</v>
      </c>
      <c r="L2252" s="47">
        <v>0.85113954544067383</v>
      </c>
      <c r="M2252" s="47">
        <v>-34.552551989701001</v>
      </c>
      <c r="N2252" s="47">
        <v>-58.613101187448002</v>
      </c>
      <c r="O2252" s="47" t="s">
        <v>17505</v>
      </c>
      <c r="P2252" s="47">
        <v>1</v>
      </c>
      <c r="Q2252">
        <v>34</v>
      </c>
      <c r="S2252" s="23" t="s">
        <v>2347</v>
      </c>
      <c r="T2252" t="str">
        <f t="shared" si="319"/>
        <v>07</v>
      </c>
      <c r="V2252" t="str">
        <f>+VLOOKUP(B2252,MARCO!E:E,1,FALSE)</f>
        <v>Tres de Febrero</v>
      </c>
      <c r="W2252" t="s">
        <v>134</v>
      </c>
      <c r="X2252" t="s">
        <v>134</v>
      </c>
      <c r="Y2252" t="str">
        <f t="shared" si="320"/>
        <v>R 7 - D 117 - 455 - 4604</v>
      </c>
      <c r="Z2252" t="s">
        <v>20</v>
      </c>
      <c r="AA2252" t="s">
        <v>2349</v>
      </c>
      <c r="AB2252" t="s">
        <v>21</v>
      </c>
      <c r="AD2252" t="str">
        <f t="shared" si="321"/>
        <v>Centro Socioeducativo Libertador</v>
      </c>
      <c r="AE2252" t="s">
        <v>22</v>
      </c>
      <c r="AF2252" t="s">
        <v>23</v>
      </c>
      <c r="AG2252" t="s">
        <v>26</v>
      </c>
      <c r="AH2252" t="s">
        <v>2348</v>
      </c>
      <c r="AI2252" s="13">
        <f t="shared" si="322"/>
        <v>34</v>
      </c>
      <c r="AJ2252" s="13">
        <f t="shared" si="323"/>
        <v>1</v>
      </c>
      <c r="AK2252" s="21">
        <v>1</v>
      </c>
      <c r="AM2252" t="s">
        <v>2154</v>
      </c>
      <c r="AN2252" t="str">
        <f t="shared" si="317"/>
        <v>R07</v>
      </c>
      <c r="AO2252" s="20" t="str">
        <f t="shared" si="318"/>
        <v>FINES_R07</v>
      </c>
      <c r="AP2252" s="25">
        <f t="shared" si="324"/>
        <v>0.85113954544067383</v>
      </c>
      <c r="AQ2252" s="24" t="str">
        <f>+IFERROR(VLOOKUP(Y2252,#REF!,2,FALSE),"-")</f>
        <v>-</v>
      </c>
      <c r="AR2252" s="13" t="s">
        <v>2393</v>
      </c>
      <c r="AS2252" t="s">
        <v>2398</v>
      </c>
      <c r="AT2252" t="str">
        <f t="shared" si="325"/>
        <v>French Y Tucuman - Loma Hermosa Barrio Libertador</v>
      </c>
    </row>
    <row r="2253" spans="1:46" ht="15.75" thickBot="1" x14ac:dyDescent="0.3">
      <c r="A2253" s="47">
        <v>7</v>
      </c>
      <c r="B2253" s="47" t="s">
        <v>2074</v>
      </c>
      <c r="C2253" s="47" t="s">
        <v>2376</v>
      </c>
      <c r="D2253" s="47" t="s">
        <v>2090</v>
      </c>
      <c r="E2253" s="47" t="s">
        <v>2091</v>
      </c>
      <c r="F2253" s="47" t="s">
        <v>12668</v>
      </c>
      <c r="G2253" s="47" t="s">
        <v>12669</v>
      </c>
      <c r="H2253" s="47" t="s">
        <v>12670</v>
      </c>
      <c r="I2253" s="47" t="s">
        <v>10769</v>
      </c>
      <c r="J2253" s="47" t="s">
        <v>2533</v>
      </c>
      <c r="K2253" s="47" t="s">
        <v>15027</v>
      </c>
      <c r="L2253" s="47">
        <v>0.51517486572265625</v>
      </c>
      <c r="M2253" s="47">
        <v>-34.580511294575999</v>
      </c>
      <c r="N2253" s="47">
        <v>-58.648626375314002</v>
      </c>
      <c r="O2253" s="47" t="s">
        <v>17506</v>
      </c>
      <c r="P2253" s="47">
        <v>2</v>
      </c>
      <c r="Q2253">
        <v>45</v>
      </c>
      <c r="S2253" s="23" t="s">
        <v>2347</v>
      </c>
      <c r="T2253" t="str">
        <f t="shared" si="319"/>
        <v>07</v>
      </c>
      <c r="V2253" t="str">
        <f>+VLOOKUP(B2253,MARCO!E:E,1,FALSE)</f>
        <v>Hurlingham</v>
      </c>
      <c r="W2253" t="s">
        <v>134</v>
      </c>
      <c r="X2253" t="s">
        <v>134</v>
      </c>
      <c r="Y2253" t="str">
        <f t="shared" si="320"/>
        <v>R 7 - D 135 - 454 - 4126</v>
      </c>
      <c r="Z2253" t="s">
        <v>20</v>
      </c>
      <c r="AA2253" t="s">
        <v>2349</v>
      </c>
      <c r="AB2253" t="s">
        <v>21</v>
      </c>
      <c r="AD2253" t="str">
        <f t="shared" si="321"/>
        <v>Iglesia Tiempo De Dios</v>
      </c>
      <c r="AE2253" t="s">
        <v>22</v>
      </c>
      <c r="AF2253" t="s">
        <v>23</v>
      </c>
      <c r="AG2253" t="s">
        <v>26</v>
      </c>
      <c r="AH2253" t="s">
        <v>2348</v>
      </c>
      <c r="AI2253" s="13">
        <f t="shared" si="322"/>
        <v>45</v>
      </c>
      <c r="AJ2253" s="13">
        <f t="shared" si="323"/>
        <v>2</v>
      </c>
      <c r="AK2253" s="21">
        <v>1</v>
      </c>
      <c r="AM2253" t="s">
        <v>2154</v>
      </c>
      <c r="AN2253" t="str">
        <f t="shared" si="317"/>
        <v>R07</v>
      </c>
      <c r="AO2253" s="20" t="str">
        <f t="shared" si="318"/>
        <v>FINES_R07</v>
      </c>
      <c r="AP2253" s="25">
        <f t="shared" si="324"/>
        <v>0.51517486572265625</v>
      </c>
      <c r="AQ2253" s="24" t="str">
        <f>+IFERROR(VLOOKUP(Y2253,#REF!,2,FALSE),"-")</f>
        <v>-</v>
      </c>
      <c r="AR2253" s="13" t="s">
        <v>2393</v>
      </c>
      <c r="AS2253" t="s">
        <v>2397</v>
      </c>
      <c r="AT2253" t="str">
        <f t="shared" si="325"/>
        <v>Minoguye - 1510 e/ Juan De Garay - Morris Morris</v>
      </c>
    </row>
    <row r="2254" spans="1:46" ht="15.75" thickBot="1" x14ac:dyDescent="0.3">
      <c r="A2254" s="47">
        <v>7</v>
      </c>
      <c r="B2254" s="47" t="s">
        <v>2074</v>
      </c>
      <c r="C2254" s="47" t="s">
        <v>2376</v>
      </c>
      <c r="D2254" s="47" t="s">
        <v>2090</v>
      </c>
      <c r="E2254" s="47" t="s">
        <v>2091</v>
      </c>
      <c r="F2254" s="47" t="s">
        <v>12672</v>
      </c>
      <c r="G2254" s="47" t="s">
        <v>12673</v>
      </c>
      <c r="H2254" s="47" t="s">
        <v>12674</v>
      </c>
      <c r="I2254" s="47" t="s">
        <v>10769</v>
      </c>
      <c r="J2254" s="47"/>
      <c r="K2254" s="47" t="s">
        <v>15028</v>
      </c>
      <c r="L2254" s="47">
        <v>0.32027792930603027</v>
      </c>
      <c r="M2254" s="47">
        <v>-34.587550794047999</v>
      </c>
      <c r="N2254" s="47">
        <v>-58.630431861909997</v>
      </c>
      <c r="O2254" s="47" t="s">
        <v>17507</v>
      </c>
      <c r="P2254" s="47">
        <v>1</v>
      </c>
      <c r="Q2254">
        <v>57</v>
      </c>
      <c r="S2254" s="23" t="s">
        <v>2347</v>
      </c>
      <c r="T2254" t="str">
        <f t="shared" si="319"/>
        <v>07</v>
      </c>
      <c r="V2254" t="str">
        <f>+VLOOKUP(B2254,MARCO!E:E,1,FALSE)</f>
        <v>Hurlingham</v>
      </c>
      <c r="W2254" t="s">
        <v>134</v>
      </c>
      <c r="X2254" t="s">
        <v>134</v>
      </c>
      <c r="Y2254" t="str">
        <f t="shared" si="320"/>
        <v>R 7 - D 135 - 454 - 4228</v>
      </c>
      <c r="Z2254" t="s">
        <v>20</v>
      </c>
      <c r="AA2254" t="s">
        <v>2349</v>
      </c>
      <c r="AB2254" t="s">
        <v>21</v>
      </c>
      <c r="AD2254" t="str">
        <f t="shared" si="321"/>
        <v>Polo Educativo</v>
      </c>
      <c r="AE2254" t="s">
        <v>22</v>
      </c>
      <c r="AF2254" t="s">
        <v>23</v>
      </c>
      <c r="AG2254" t="s">
        <v>26</v>
      </c>
      <c r="AH2254" t="s">
        <v>2348</v>
      </c>
      <c r="AI2254" s="13">
        <f t="shared" si="322"/>
        <v>57</v>
      </c>
      <c r="AJ2254" s="13">
        <f t="shared" si="323"/>
        <v>1</v>
      </c>
      <c r="AK2254" s="21">
        <v>1</v>
      </c>
      <c r="AM2254" t="s">
        <v>2154</v>
      </c>
      <c r="AN2254" t="str">
        <f t="shared" si="317"/>
        <v>R07</v>
      </c>
      <c r="AO2254" s="20" t="str">
        <f t="shared" si="318"/>
        <v>FINES_R07</v>
      </c>
      <c r="AP2254" s="25">
        <f t="shared" si="324"/>
        <v>0.32027792930603027</v>
      </c>
      <c r="AQ2254" s="24" t="str">
        <f>+IFERROR(VLOOKUP(Y2254,#REF!,2,FALSE),"-")</f>
        <v>-</v>
      </c>
      <c r="AR2254" s="13" t="s">
        <v>2393</v>
      </c>
      <c r="AS2254" t="s">
        <v>2397</v>
      </c>
      <c r="AT2254" t="str">
        <f t="shared" si="325"/>
        <v>Avenida Roca - 1338 e/ Jauretche - Hurlingham Hurlingham</v>
      </c>
    </row>
    <row r="2255" spans="1:46" ht="15.75" thickBot="1" x14ac:dyDescent="0.3">
      <c r="A2255" s="47">
        <v>7</v>
      </c>
      <c r="B2255" s="47" t="s">
        <v>761</v>
      </c>
      <c r="C2255" s="47" t="s">
        <v>2371</v>
      </c>
      <c r="D2255" s="47" t="s">
        <v>796</v>
      </c>
      <c r="E2255" s="47" t="s">
        <v>797</v>
      </c>
      <c r="F2255" s="47" t="s">
        <v>12677</v>
      </c>
      <c r="G2255" s="47" t="s">
        <v>12678</v>
      </c>
      <c r="H2255" s="47" t="s">
        <v>12679</v>
      </c>
      <c r="I2255" s="47" t="s">
        <v>10769</v>
      </c>
      <c r="J2255" s="47" t="s">
        <v>12681</v>
      </c>
      <c r="K2255" s="47" t="s">
        <v>15029</v>
      </c>
      <c r="L2255" s="47">
        <v>0.91194921731948853</v>
      </c>
      <c r="M2255" s="47">
        <v>-34.530379089774001</v>
      </c>
      <c r="N2255" s="47">
        <v>-58.594719003232001</v>
      </c>
      <c r="O2255" s="47" t="s">
        <v>17508</v>
      </c>
      <c r="P2255" s="47">
        <v>1</v>
      </c>
      <c r="Q2255">
        <v>0</v>
      </c>
      <c r="S2255" s="23" t="s">
        <v>2347</v>
      </c>
      <c r="T2255" t="str">
        <f t="shared" si="319"/>
        <v>07</v>
      </c>
      <c r="V2255" t="str">
        <f>+VLOOKUP(B2255,MARCO!E:E,1,FALSE)</f>
        <v>General San Martín</v>
      </c>
      <c r="W2255" t="s">
        <v>134</v>
      </c>
      <c r="X2255" t="s">
        <v>134</v>
      </c>
      <c r="Y2255" t="str">
        <f t="shared" si="320"/>
        <v>R 7 - D 45 - 460 - 0667</v>
      </c>
      <c r="Z2255" t="s">
        <v>20</v>
      </c>
      <c r="AA2255" t="s">
        <v>2349</v>
      </c>
      <c r="AB2255" t="s">
        <v>21</v>
      </c>
      <c r="AD2255" t="str">
        <f t="shared" si="321"/>
        <v>Unidad 47</v>
      </c>
      <c r="AE2255" t="s">
        <v>22</v>
      </c>
      <c r="AF2255" t="s">
        <v>23</v>
      </c>
      <c r="AG2255" t="s">
        <v>26</v>
      </c>
      <c r="AH2255" t="s">
        <v>2348</v>
      </c>
      <c r="AI2255" s="13">
        <f t="shared" si="322"/>
        <v>0</v>
      </c>
      <c r="AJ2255" s="13">
        <f t="shared" si="323"/>
        <v>1</v>
      </c>
      <c r="AK2255" s="21">
        <v>1</v>
      </c>
      <c r="AM2255" t="s">
        <v>2154</v>
      </c>
      <c r="AN2255" t="str">
        <f t="shared" si="317"/>
        <v>R07</v>
      </c>
      <c r="AO2255" s="20" t="str">
        <f t="shared" si="318"/>
        <v>FINES_R07</v>
      </c>
      <c r="AP2255" s="25">
        <f t="shared" si="324"/>
        <v>0.91194921731948853</v>
      </c>
      <c r="AQ2255" s="24" t="str">
        <f>+IFERROR(VLOOKUP(Y2255,#REF!,2,FALSE),"-")</f>
        <v>-</v>
      </c>
      <c r="AR2255" s="13" t="s">
        <v>2393</v>
      </c>
      <c r="AS2255" t="s">
        <v>2398</v>
      </c>
      <c r="AT2255" t="str">
        <f t="shared" si="325"/>
        <v>Camino Del Buen Ayre - e/ Debenedetti - José León Suarez Suarez</v>
      </c>
    </row>
    <row r="2256" spans="1:46" ht="15.75" thickBot="1" x14ac:dyDescent="0.3">
      <c r="A2256" s="47">
        <v>7</v>
      </c>
      <c r="B2256" s="47" t="s">
        <v>761</v>
      </c>
      <c r="C2256" s="47" t="s">
        <v>5433</v>
      </c>
      <c r="D2256" s="47" t="s">
        <v>792</v>
      </c>
      <c r="E2256" s="47" t="s">
        <v>793</v>
      </c>
      <c r="F2256" s="47" t="s">
        <v>12682</v>
      </c>
      <c r="G2256" s="47" t="s">
        <v>9809</v>
      </c>
      <c r="H2256" s="47" t="s">
        <v>9810</v>
      </c>
      <c r="I2256" s="47" t="s">
        <v>10769</v>
      </c>
      <c r="J2256" s="47" t="s">
        <v>9812</v>
      </c>
      <c r="K2256" s="47" t="s">
        <v>17509</v>
      </c>
      <c r="L2256" s="47">
        <v>0.38712364435195917</v>
      </c>
      <c r="M2256" s="47">
        <v>-34.576067799999997</v>
      </c>
      <c r="N2256" s="47">
        <v>-58.513126300000003</v>
      </c>
      <c r="O2256" s="47" t="s">
        <v>17510</v>
      </c>
      <c r="P2256" s="47">
        <v>1</v>
      </c>
      <c r="Q2256">
        <v>13</v>
      </c>
      <c r="S2256" s="23" t="s">
        <v>2347</v>
      </c>
      <c r="T2256" t="str">
        <f t="shared" si="319"/>
        <v>07</v>
      </c>
      <c r="V2256" t="str">
        <f>+VLOOKUP(B2256,MARCO!E:E,1,FALSE)</f>
        <v>General San Martín</v>
      </c>
      <c r="W2256" t="s">
        <v>134</v>
      </c>
      <c r="X2256" t="s">
        <v>134</v>
      </c>
      <c r="Y2256" t="str">
        <f t="shared" si="320"/>
        <v>R 7 - D 45 - 458 - 0638</v>
      </c>
      <c r="Z2256" t="s">
        <v>20</v>
      </c>
      <c r="AA2256" t="s">
        <v>2349</v>
      </c>
      <c r="AB2256" t="s">
        <v>21</v>
      </c>
      <c r="AD2256" t="str">
        <f t="shared" si="321"/>
        <v>Instituto Nacional De Tecnologia Industrial</v>
      </c>
      <c r="AE2256" t="s">
        <v>22</v>
      </c>
      <c r="AF2256" t="s">
        <v>23</v>
      </c>
      <c r="AG2256" t="s">
        <v>26</v>
      </c>
      <c r="AH2256" t="s">
        <v>2348</v>
      </c>
      <c r="AI2256" s="13">
        <f t="shared" si="322"/>
        <v>13</v>
      </c>
      <c r="AJ2256" s="13">
        <f t="shared" si="323"/>
        <v>1</v>
      </c>
      <c r="AK2256" s="21">
        <v>1</v>
      </c>
      <c r="AM2256" t="s">
        <v>2154</v>
      </c>
      <c r="AN2256" t="str">
        <f t="shared" si="317"/>
        <v>R07</v>
      </c>
      <c r="AO2256" s="20" t="str">
        <f t="shared" si="318"/>
        <v>FINES_R07</v>
      </c>
      <c r="AP2256" s="25">
        <f t="shared" si="324"/>
        <v>0.38712364435195917</v>
      </c>
      <c r="AQ2256" s="24" t="str">
        <f>+IFERROR(VLOOKUP(Y2256,#REF!,2,FALSE),"-")</f>
        <v>-</v>
      </c>
      <c r="AR2256" s="13" t="s">
        <v>2393</v>
      </c>
      <c r="AS2256" t="s">
        <v>2398</v>
      </c>
      <c r="AT2256" t="str">
        <f t="shared" si="325"/>
        <v>Av Gral Paz - 5455 e/ Av. Constituyentes y Acceso Nestor Kirchner - Villa Maipú Villa Maipú</v>
      </c>
    </row>
    <row r="2257" spans="1:46" ht="15.75" thickBot="1" x14ac:dyDescent="0.3">
      <c r="A2257" s="47">
        <v>7</v>
      </c>
      <c r="B2257" s="47" t="s">
        <v>761</v>
      </c>
      <c r="C2257" s="47" t="s">
        <v>2371</v>
      </c>
      <c r="D2257" s="47" t="s">
        <v>796</v>
      </c>
      <c r="E2257" s="47" t="s">
        <v>797</v>
      </c>
      <c r="F2257" s="47" t="s">
        <v>12684</v>
      </c>
      <c r="G2257" s="47" t="s">
        <v>12685</v>
      </c>
      <c r="H2257" s="47" t="s">
        <v>12686</v>
      </c>
      <c r="I2257" s="47" t="s">
        <v>10769</v>
      </c>
      <c r="J2257" s="47" t="s">
        <v>12681</v>
      </c>
      <c r="K2257" s="47" t="s">
        <v>15030</v>
      </c>
      <c r="L2257" s="47">
        <v>0.91194921731948853</v>
      </c>
      <c r="M2257" s="47">
        <v>-34.530379089774001</v>
      </c>
      <c r="N2257" s="47">
        <v>-58.594719003232001</v>
      </c>
      <c r="O2257" s="47" t="s">
        <v>17511</v>
      </c>
      <c r="P2257" s="47">
        <v>1</v>
      </c>
      <c r="Q2257">
        <v>0</v>
      </c>
      <c r="S2257" s="23" t="s">
        <v>2347</v>
      </c>
      <c r="T2257" t="str">
        <f t="shared" si="319"/>
        <v>07</v>
      </c>
      <c r="V2257" t="str">
        <f>+VLOOKUP(B2257,MARCO!E:E,1,FALSE)</f>
        <v>General San Martín</v>
      </c>
      <c r="W2257" t="s">
        <v>134</v>
      </c>
      <c r="X2257" t="s">
        <v>134</v>
      </c>
      <c r="Y2257" t="str">
        <f t="shared" si="320"/>
        <v>R 7 - D 45 - 460 - 0668</v>
      </c>
      <c r="Z2257" t="s">
        <v>20</v>
      </c>
      <c r="AA2257" t="s">
        <v>2349</v>
      </c>
      <c r="AB2257" t="s">
        <v>21</v>
      </c>
      <c r="AD2257" t="str">
        <f t="shared" si="321"/>
        <v>Unidad 48</v>
      </c>
      <c r="AE2257" t="s">
        <v>22</v>
      </c>
      <c r="AF2257" t="s">
        <v>23</v>
      </c>
      <c r="AG2257" t="s">
        <v>26</v>
      </c>
      <c r="AH2257" t="s">
        <v>2348</v>
      </c>
      <c r="AI2257" s="13">
        <f t="shared" si="322"/>
        <v>0</v>
      </c>
      <c r="AJ2257" s="13">
        <f t="shared" si="323"/>
        <v>1</v>
      </c>
      <c r="AK2257" s="21">
        <v>1</v>
      </c>
      <c r="AM2257" t="s">
        <v>2154</v>
      </c>
      <c r="AN2257" t="str">
        <f t="shared" si="317"/>
        <v>R07</v>
      </c>
      <c r="AO2257" s="20" t="str">
        <f t="shared" si="318"/>
        <v>FINES_R07</v>
      </c>
      <c r="AP2257" s="25">
        <f t="shared" si="324"/>
        <v>0.91194921731948853</v>
      </c>
      <c r="AQ2257" s="24" t="str">
        <f>+IFERROR(VLOOKUP(Y2257,#REF!,2,FALSE),"-")</f>
        <v>-</v>
      </c>
      <c r="AR2257" s="13" t="s">
        <v>2393</v>
      </c>
      <c r="AS2257" t="s">
        <v>2398</v>
      </c>
      <c r="AT2257" t="str">
        <f t="shared" si="325"/>
        <v>Camino Del Buen Ayre - e/ Debenedetti - Jose Leon Suarez Jose Leon Suarez</v>
      </c>
    </row>
    <row r="2258" spans="1:46" ht="15.75" thickBot="1" x14ac:dyDescent="0.3">
      <c r="A2258" s="47">
        <v>7</v>
      </c>
      <c r="B2258" s="47" t="s">
        <v>761</v>
      </c>
      <c r="C2258" s="47" t="s">
        <v>5433</v>
      </c>
      <c r="D2258" s="47" t="s">
        <v>792</v>
      </c>
      <c r="E2258" s="47" t="s">
        <v>793</v>
      </c>
      <c r="F2258" s="47" t="s">
        <v>12688</v>
      </c>
      <c r="G2258" s="47" t="s">
        <v>12689</v>
      </c>
      <c r="H2258" s="47" t="s">
        <v>12690</v>
      </c>
      <c r="I2258" s="47" t="s">
        <v>10769</v>
      </c>
      <c r="J2258" s="47" t="s">
        <v>12681</v>
      </c>
      <c r="K2258" s="47" t="s">
        <v>15031</v>
      </c>
      <c r="L2258" s="47"/>
      <c r="M2258" s="47">
        <v>-23.813739406789999</v>
      </c>
      <c r="N2258" s="47">
        <v>-64.794554787126998</v>
      </c>
      <c r="O2258" s="47" t="s">
        <v>17512</v>
      </c>
      <c r="P2258" s="47">
        <v>1</v>
      </c>
      <c r="Q2258">
        <v>24</v>
      </c>
      <c r="S2258" s="23" t="s">
        <v>2347</v>
      </c>
      <c r="T2258" t="str">
        <f t="shared" si="319"/>
        <v>07</v>
      </c>
      <c r="V2258" t="str">
        <f>+VLOOKUP(B2258,MARCO!E:E,1,FALSE)</f>
        <v>General San Martín</v>
      </c>
      <c r="W2258" t="s">
        <v>134</v>
      </c>
      <c r="X2258" t="s">
        <v>134</v>
      </c>
      <c r="Y2258" t="str">
        <f t="shared" si="320"/>
        <v>R 7 - D 45 - 458 - 4267</v>
      </c>
      <c r="Z2258" t="s">
        <v>20</v>
      </c>
      <c r="AA2258" t="s">
        <v>2349</v>
      </c>
      <c r="AB2258" t="s">
        <v>21</v>
      </c>
      <c r="AD2258" t="str">
        <f t="shared" si="321"/>
        <v>Ferroviarios</v>
      </c>
      <c r="AE2258" t="s">
        <v>22</v>
      </c>
      <c r="AF2258" t="s">
        <v>23</v>
      </c>
      <c r="AG2258" t="s">
        <v>26</v>
      </c>
      <c r="AH2258" t="s">
        <v>2348</v>
      </c>
      <c r="AI2258" s="13">
        <f t="shared" si="322"/>
        <v>24</v>
      </c>
      <c r="AJ2258" s="13">
        <f t="shared" si="323"/>
        <v>1</v>
      </c>
      <c r="AK2258" s="21">
        <v>1</v>
      </c>
      <c r="AM2258" t="s">
        <v>2154</v>
      </c>
      <c r="AN2258" t="str">
        <f t="shared" si="317"/>
        <v>R07</v>
      </c>
      <c r="AO2258" s="20" t="str">
        <f t="shared" si="318"/>
        <v>FINES_R07</v>
      </c>
      <c r="AP2258" s="25">
        <f t="shared" si="324"/>
        <v>0</v>
      </c>
      <c r="AQ2258" s="24" t="str">
        <f>+IFERROR(VLOOKUP(Y2258,#REF!,2,FALSE),"-")</f>
        <v>-</v>
      </c>
      <c r="AR2258" s="13" t="s">
        <v>2393</v>
      </c>
      <c r="AS2258" t="s">
        <v>2398</v>
      </c>
      <c r="AT2258" t="str">
        <f t="shared" si="325"/>
        <v>Granadero Francisco Gonzalez - 1953 e/ Moreno y Belgrano - San Martin San Martin</v>
      </c>
    </row>
    <row r="2259" spans="1:46" ht="15.75" thickBot="1" x14ac:dyDescent="0.3">
      <c r="A2259" s="47">
        <v>7</v>
      </c>
      <c r="B2259" s="47" t="s">
        <v>761</v>
      </c>
      <c r="C2259" s="47" t="s">
        <v>5433</v>
      </c>
      <c r="D2259" s="47" t="s">
        <v>792</v>
      </c>
      <c r="E2259" s="47" t="s">
        <v>793</v>
      </c>
      <c r="F2259" s="47" t="s">
        <v>12692</v>
      </c>
      <c r="G2259" s="47" t="s">
        <v>12693</v>
      </c>
      <c r="H2259" s="47" t="s">
        <v>12694</v>
      </c>
      <c r="I2259" s="47" t="s">
        <v>10769</v>
      </c>
      <c r="J2259" s="47"/>
      <c r="K2259" s="47" t="s">
        <v>15032</v>
      </c>
      <c r="L2259" s="47">
        <v>0.88298684358596802</v>
      </c>
      <c r="M2259" s="47">
        <v>-34.524440297295001</v>
      </c>
      <c r="N2259" s="47">
        <v>-58.593243773642001</v>
      </c>
      <c r="O2259" s="47" t="s">
        <v>17513</v>
      </c>
      <c r="P2259" s="47">
        <v>1</v>
      </c>
      <c r="Q2259">
        <v>20</v>
      </c>
      <c r="S2259" s="23" t="s">
        <v>2347</v>
      </c>
      <c r="T2259" t="str">
        <f t="shared" si="319"/>
        <v>07</v>
      </c>
      <c r="V2259" t="str">
        <f>+VLOOKUP(B2259,MARCO!E:E,1,FALSE)</f>
        <v>General San Martín</v>
      </c>
      <c r="W2259" t="s">
        <v>134</v>
      </c>
      <c r="X2259" t="s">
        <v>134</v>
      </c>
      <c r="Y2259" t="str">
        <f t="shared" si="320"/>
        <v>R 7 - D 45 - 458 - 0665</v>
      </c>
      <c r="Z2259" t="s">
        <v>20</v>
      </c>
      <c r="AA2259" t="s">
        <v>2349</v>
      </c>
      <c r="AB2259" t="s">
        <v>21</v>
      </c>
      <c r="AD2259" t="str">
        <f t="shared" si="321"/>
        <v>Cfl 407</v>
      </c>
      <c r="AE2259" t="s">
        <v>22</v>
      </c>
      <c r="AF2259" t="s">
        <v>23</v>
      </c>
      <c r="AG2259" t="s">
        <v>26</v>
      </c>
      <c r="AH2259" t="s">
        <v>2348</v>
      </c>
      <c r="AI2259" s="13">
        <f t="shared" si="322"/>
        <v>20</v>
      </c>
      <c r="AJ2259" s="13">
        <f t="shared" si="323"/>
        <v>1</v>
      </c>
      <c r="AK2259" s="21">
        <v>1</v>
      </c>
      <c r="AM2259" t="s">
        <v>2154</v>
      </c>
      <c r="AN2259" t="str">
        <f t="shared" si="317"/>
        <v>R07</v>
      </c>
      <c r="AO2259" s="20" t="str">
        <f t="shared" si="318"/>
        <v>FINES_R07</v>
      </c>
      <c r="AP2259" s="25">
        <f t="shared" si="324"/>
        <v>0.88298684358596802</v>
      </c>
      <c r="AQ2259" s="24" t="str">
        <f>+IFERROR(VLOOKUP(Y2259,#REF!,2,FALSE),"-")</f>
        <v>-</v>
      </c>
      <c r="AR2259" s="13" t="s">
        <v>2393</v>
      </c>
      <c r="AS2259" t="s">
        <v>2398</v>
      </c>
      <c r="AT2259" t="str">
        <f t="shared" si="325"/>
        <v>Ombú - 7843 e/ Las Petunias y Camino Del Buen Ayre (sin Salida A Esa Calle) - Jose León Suarez Libertador</v>
      </c>
    </row>
    <row r="2260" spans="1:46" ht="15.75" thickBot="1" x14ac:dyDescent="0.3">
      <c r="A2260" s="47">
        <v>7</v>
      </c>
      <c r="B2260" s="47" t="s">
        <v>761</v>
      </c>
      <c r="C2260" s="47" t="s">
        <v>5433</v>
      </c>
      <c r="D2260" s="47" t="s">
        <v>792</v>
      </c>
      <c r="E2260" s="47" t="s">
        <v>793</v>
      </c>
      <c r="F2260" s="47" t="s">
        <v>12696</v>
      </c>
      <c r="G2260" s="47" t="s">
        <v>12697</v>
      </c>
      <c r="H2260" s="47" t="s">
        <v>12698</v>
      </c>
      <c r="I2260" s="47" t="s">
        <v>10769</v>
      </c>
      <c r="J2260" s="47"/>
      <c r="K2260" s="47" t="s">
        <v>15033</v>
      </c>
      <c r="L2260" s="47">
        <v>0.17853474617004389</v>
      </c>
      <c r="M2260" s="47">
        <v>-34.541851999999999</v>
      </c>
      <c r="N2260" s="47">
        <v>-58.558222100000002</v>
      </c>
      <c r="O2260" s="47" t="s">
        <v>17514</v>
      </c>
      <c r="P2260" s="47">
        <v>1</v>
      </c>
      <c r="Q2260">
        <v>27</v>
      </c>
      <c r="S2260" s="23" t="s">
        <v>2347</v>
      </c>
      <c r="T2260" t="str">
        <f t="shared" si="319"/>
        <v>07</v>
      </c>
      <c r="V2260" t="str">
        <f>+VLOOKUP(B2260,MARCO!E:E,1,FALSE)</f>
        <v>General San Martín</v>
      </c>
      <c r="W2260" t="s">
        <v>134</v>
      </c>
      <c r="X2260" t="s">
        <v>134</v>
      </c>
      <c r="Y2260" t="str">
        <f t="shared" si="320"/>
        <v>R 7 - D 45 - 458 - 0647</v>
      </c>
      <c r="Z2260" t="s">
        <v>20</v>
      </c>
      <c r="AA2260" t="s">
        <v>2349</v>
      </c>
      <c r="AB2260" t="s">
        <v>21</v>
      </c>
      <c r="AD2260" t="str">
        <f t="shared" si="321"/>
        <v>Biblioteca Rioplatense</v>
      </c>
      <c r="AE2260" t="s">
        <v>22</v>
      </c>
      <c r="AF2260" t="s">
        <v>23</v>
      </c>
      <c r="AG2260" t="s">
        <v>26</v>
      </c>
      <c r="AH2260" t="s">
        <v>2348</v>
      </c>
      <c r="AI2260" s="13">
        <f t="shared" si="322"/>
        <v>27</v>
      </c>
      <c r="AJ2260" s="13">
        <f t="shared" si="323"/>
        <v>1</v>
      </c>
      <c r="AK2260" s="21">
        <v>1</v>
      </c>
      <c r="AM2260" t="s">
        <v>2154</v>
      </c>
      <c r="AN2260" t="str">
        <f t="shared" si="317"/>
        <v>R07</v>
      </c>
      <c r="AO2260" s="20" t="str">
        <f t="shared" si="318"/>
        <v>FINES_R07</v>
      </c>
      <c r="AP2260" s="25">
        <f t="shared" si="324"/>
        <v>0.17853474617004389</v>
      </c>
      <c r="AQ2260" s="24" t="str">
        <f>+IFERROR(VLOOKUP(Y2260,#REF!,2,FALSE),"-")</f>
        <v>-</v>
      </c>
      <c r="AR2260" s="13" t="s">
        <v>2393</v>
      </c>
      <c r="AS2260" t="s">
        <v>2397</v>
      </c>
      <c r="AT2260" t="str">
        <f t="shared" si="325"/>
        <v>Colón - 3772 e/ Formosa y Yapeyú - Villa Ballester Villa Ballester</v>
      </c>
    </row>
    <row r="2261" spans="1:46" ht="15.75" thickBot="1" x14ac:dyDescent="0.3">
      <c r="A2261" s="47">
        <v>7</v>
      </c>
      <c r="B2261" s="47" t="s">
        <v>761</v>
      </c>
      <c r="C2261" s="47" t="s">
        <v>5433</v>
      </c>
      <c r="D2261" s="47" t="s">
        <v>792</v>
      </c>
      <c r="E2261" s="47" t="s">
        <v>793</v>
      </c>
      <c r="F2261" s="47" t="s">
        <v>12700</v>
      </c>
      <c r="G2261" s="47" t="s">
        <v>12701</v>
      </c>
      <c r="H2261" s="47" t="s">
        <v>12702</v>
      </c>
      <c r="I2261" s="47" t="s">
        <v>10769</v>
      </c>
      <c r="J2261" s="47" t="s">
        <v>12681</v>
      </c>
      <c r="K2261" s="47" t="s">
        <v>15034</v>
      </c>
      <c r="L2261" s="47">
        <v>0.58501714468002319</v>
      </c>
      <c r="M2261" s="47">
        <v>-34.520343185644997</v>
      </c>
      <c r="N2261" s="47">
        <v>-58.576573021046997</v>
      </c>
      <c r="O2261" s="47" t="s">
        <v>17515</v>
      </c>
      <c r="P2261" s="47">
        <v>1</v>
      </c>
      <c r="Q2261">
        <v>14</v>
      </c>
      <c r="S2261" s="23" t="s">
        <v>2347</v>
      </c>
      <c r="T2261" t="str">
        <f t="shared" si="319"/>
        <v>07</v>
      </c>
      <c r="V2261" t="str">
        <f>+VLOOKUP(B2261,MARCO!E:E,1,FALSE)</f>
        <v>General San Martín</v>
      </c>
      <c r="W2261" t="s">
        <v>134</v>
      </c>
      <c r="X2261" t="s">
        <v>134</v>
      </c>
      <c r="Y2261" t="str">
        <f t="shared" si="320"/>
        <v>R 7 - D 45 - 458 - 4278</v>
      </c>
      <c r="Z2261" t="s">
        <v>20</v>
      </c>
      <c r="AA2261" t="s">
        <v>2349</v>
      </c>
      <c r="AB2261" t="s">
        <v>21</v>
      </c>
      <c r="AD2261" t="str">
        <f t="shared" si="321"/>
        <v>Colorbox</v>
      </c>
      <c r="AE2261" t="s">
        <v>22</v>
      </c>
      <c r="AF2261" t="s">
        <v>23</v>
      </c>
      <c r="AG2261" t="s">
        <v>26</v>
      </c>
      <c r="AH2261" t="s">
        <v>2348</v>
      </c>
      <c r="AI2261" s="13">
        <f t="shared" si="322"/>
        <v>14</v>
      </c>
      <c r="AJ2261" s="13">
        <f t="shared" si="323"/>
        <v>1</v>
      </c>
      <c r="AK2261" s="21">
        <v>1</v>
      </c>
      <c r="AM2261" t="s">
        <v>2154</v>
      </c>
      <c r="AN2261" t="str">
        <f t="shared" si="317"/>
        <v>R07</v>
      </c>
      <c r="AO2261" s="20" t="str">
        <f t="shared" si="318"/>
        <v>FINES_R07</v>
      </c>
      <c r="AP2261" s="25">
        <f t="shared" si="324"/>
        <v>0.58501714468002319</v>
      </c>
      <c r="AQ2261" s="24" t="str">
        <f>+IFERROR(VLOOKUP(Y2261,#REF!,2,FALSE),"-")</f>
        <v>-</v>
      </c>
      <c r="AR2261" s="13" t="s">
        <v>2393</v>
      </c>
      <c r="AS2261" t="s">
        <v>2397</v>
      </c>
      <c r="AT2261" t="str">
        <f t="shared" si="325"/>
        <v>Italia - 7895 e/ Av Marquez y Esquiu - José León Suarez Suarez</v>
      </c>
    </row>
    <row r="2262" spans="1:46" ht="15.75" thickBot="1" x14ac:dyDescent="0.3">
      <c r="A2262" s="47">
        <v>7</v>
      </c>
      <c r="B2262" s="47" t="s">
        <v>761</v>
      </c>
      <c r="C2262" s="47" t="s">
        <v>2374</v>
      </c>
      <c r="D2262" s="47" t="s">
        <v>786</v>
      </c>
      <c r="E2262" s="47" t="s">
        <v>787</v>
      </c>
      <c r="F2262" s="47" t="s">
        <v>12704</v>
      </c>
      <c r="G2262" s="47" t="s">
        <v>12705</v>
      </c>
      <c r="H2262" s="47" t="s">
        <v>12706</v>
      </c>
      <c r="I2262" s="47" t="s">
        <v>10769</v>
      </c>
      <c r="J2262" s="47"/>
      <c r="K2262" s="47" t="s">
        <v>15035</v>
      </c>
      <c r="L2262" s="47">
        <v>0.33861607313156128</v>
      </c>
      <c r="M2262" s="47">
        <v>-34.569270785232</v>
      </c>
      <c r="N2262" s="47">
        <v>-58.509920965185998</v>
      </c>
      <c r="O2262" s="47" t="s">
        <v>17516</v>
      </c>
      <c r="P2262" s="47">
        <v>1</v>
      </c>
      <c r="Q2262">
        <v>32</v>
      </c>
      <c r="S2262" s="23" t="s">
        <v>2347</v>
      </c>
      <c r="T2262" t="str">
        <f t="shared" si="319"/>
        <v>07</v>
      </c>
      <c r="V2262" t="str">
        <f>+VLOOKUP(B2262,MARCO!E:E,1,FALSE)</f>
        <v>General San Martín</v>
      </c>
      <c r="W2262" t="s">
        <v>134</v>
      </c>
      <c r="X2262" t="s">
        <v>134</v>
      </c>
      <c r="Y2262" t="str">
        <f t="shared" si="320"/>
        <v>R 7 - D 45 - 453 - 0644</v>
      </c>
      <c r="Z2262" t="s">
        <v>20</v>
      </c>
      <c r="AA2262" t="s">
        <v>2349</v>
      </c>
      <c r="AB2262" t="s">
        <v>21</v>
      </c>
      <c r="AD2262" t="str">
        <f t="shared" si="321"/>
        <v>Cenea Centro Nacional De Energia AtÓmica</v>
      </c>
      <c r="AE2262" t="s">
        <v>22</v>
      </c>
      <c r="AF2262" t="s">
        <v>23</v>
      </c>
      <c r="AG2262" t="s">
        <v>26</v>
      </c>
      <c r="AH2262" t="s">
        <v>2348</v>
      </c>
      <c r="AI2262" s="13">
        <f t="shared" si="322"/>
        <v>32</v>
      </c>
      <c r="AJ2262" s="13">
        <f t="shared" si="323"/>
        <v>1</v>
      </c>
      <c r="AK2262" s="21">
        <v>1</v>
      </c>
      <c r="AM2262" t="s">
        <v>2154</v>
      </c>
      <c r="AN2262" t="str">
        <f t="shared" si="317"/>
        <v>R07</v>
      </c>
      <c r="AO2262" s="20" t="str">
        <f t="shared" si="318"/>
        <v>FINES_R07</v>
      </c>
      <c r="AP2262" s="25">
        <f t="shared" si="324"/>
        <v>0.33861607313156128</v>
      </c>
      <c r="AQ2262" s="24" t="str">
        <f>+IFERROR(VLOOKUP(Y2262,#REF!,2,FALSE),"-")</f>
        <v>-</v>
      </c>
      <c r="AR2262" s="13" t="s">
        <v>2393</v>
      </c>
      <c r="AS2262" t="s">
        <v>2397</v>
      </c>
      <c r="AT2262" t="str">
        <f t="shared" si="325"/>
        <v>Av. Gral. Paz - 1499 e/ Acceso Pres. Nestor Kirchner 350-369 y Av Constituyentes - Villa Maipú Villa Maipú</v>
      </c>
    </row>
    <row r="2263" spans="1:46" ht="15.75" thickBot="1" x14ac:dyDescent="0.3">
      <c r="A2263" s="47">
        <v>7</v>
      </c>
      <c r="B2263" s="47" t="s">
        <v>761</v>
      </c>
      <c r="C2263" s="47" t="s">
        <v>5433</v>
      </c>
      <c r="D2263" s="47" t="s">
        <v>792</v>
      </c>
      <c r="E2263" s="47" t="s">
        <v>793</v>
      </c>
      <c r="F2263" s="47" t="s">
        <v>12708</v>
      </c>
      <c r="G2263" s="47" t="s">
        <v>12709</v>
      </c>
      <c r="H2263" s="47" t="s">
        <v>12710</v>
      </c>
      <c r="I2263" s="47" t="s">
        <v>10769</v>
      </c>
      <c r="J2263" s="47" t="s">
        <v>9790</v>
      </c>
      <c r="K2263" s="47" t="s">
        <v>15036</v>
      </c>
      <c r="L2263" s="47">
        <v>0.25760778784751892</v>
      </c>
      <c r="M2263" s="47">
        <v>-34.646791403483</v>
      </c>
      <c r="N2263" s="47">
        <v>-58.784417732983997</v>
      </c>
      <c r="O2263" s="47" t="s">
        <v>17517</v>
      </c>
      <c r="P2263" s="47">
        <v>1</v>
      </c>
      <c r="Q2263">
        <v>21</v>
      </c>
      <c r="S2263" s="23" t="s">
        <v>2347</v>
      </c>
      <c r="T2263" t="str">
        <f t="shared" si="319"/>
        <v>07</v>
      </c>
      <c r="V2263" t="str">
        <f>+VLOOKUP(B2263,MARCO!E:E,1,FALSE)</f>
        <v>General San Martín</v>
      </c>
      <c r="W2263" t="s">
        <v>134</v>
      </c>
      <c r="X2263" t="s">
        <v>134</v>
      </c>
      <c r="Y2263" t="str">
        <f t="shared" si="320"/>
        <v>R 7 - D 45 - 458 - 1232</v>
      </c>
      <c r="Z2263" t="s">
        <v>20</v>
      </c>
      <c r="AA2263" t="s">
        <v>2349</v>
      </c>
      <c r="AB2263" t="s">
        <v>21</v>
      </c>
      <c r="AD2263" t="str">
        <f t="shared" si="321"/>
        <v>Club Flecha Del Plata</v>
      </c>
      <c r="AE2263" t="s">
        <v>22</v>
      </c>
      <c r="AF2263" t="s">
        <v>23</v>
      </c>
      <c r="AG2263" t="s">
        <v>26</v>
      </c>
      <c r="AH2263" t="s">
        <v>2348</v>
      </c>
      <c r="AI2263" s="13">
        <f t="shared" si="322"/>
        <v>21</v>
      </c>
      <c r="AJ2263" s="13">
        <f t="shared" si="323"/>
        <v>1</v>
      </c>
      <c r="AK2263" s="21">
        <v>1</v>
      </c>
      <c r="AM2263" t="s">
        <v>2154</v>
      </c>
      <c r="AN2263" t="str">
        <f t="shared" si="317"/>
        <v>R07</v>
      </c>
      <c r="AO2263" s="20" t="str">
        <f t="shared" si="318"/>
        <v>FINES_R07</v>
      </c>
      <c r="AP2263" s="25">
        <f t="shared" si="324"/>
        <v>0.25760778784751892</v>
      </c>
      <c r="AQ2263" s="24" t="str">
        <f>+IFERROR(VLOOKUP(Y2263,#REF!,2,FALSE),"-")</f>
        <v>-</v>
      </c>
      <c r="AR2263" s="13" t="s">
        <v>2393</v>
      </c>
      <c r="AS2263" t="s">
        <v>2397</v>
      </c>
      <c r="AT2263" t="str">
        <f t="shared" si="325"/>
        <v>Santa Rosalia - 1465 e/ Bouchard y Dorrego - San Andrés San Andrés</v>
      </c>
    </row>
    <row r="2264" spans="1:46" ht="15.75" thickBot="1" x14ac:dyDescent="0.3">
      <c r="A2264" s="47">
        <v>7</v>
      </c>
      <c r="B2264" s="47" t="s">
        <v>761</v>
      </c>
      <c r="C2264" s="47" t="s">
        <v>5433</v>
      </c>
      <c r="D2264" s="47" t="s">
        <v>792</v>
      </c>
      <c r="E2264" s="47" t="s">
        <v>793</v>
      </c>
      <c r="F2264" s="47" t="s">
        <v>12712</v>
      </c>
      <c r="G2264" s="47" t="s">
        <v>12713</v>
      </c>
      <c r="H2264" s="47" t="s">
        <v>12714</v>
      </c>
      <c r="I2264" s="47" t="s">
        <v>10769</v>
      </c>
      <c r="J2264" s="47" t="s">
        <v>2578</v>
      </c>
      <c r="K2264" s="47" t="s">
        <v>15037</v>
      </c>
      <c r="L2264" s="47">
        <v>0.20416828989982599</v>
      </c>
      <c r="M2264" s="47">
        <v>-38.034308486634004</v>
      </c>
      <c r="N2264" s="47">
        <v>-57.552721201234</v>
      </c>
      <c r="O2264" s="47" t="s">
        <v>17518</v>
      </c>
      <c r="P2264" s="47">
        <v>1</v>
      </c>
      <c r="Q2264">
        <v>23</v>
      </c>
      <c r="S2264" s="23" t="s">
        <v>2347</v>
      </c>
      <c r="T2264" t="str">
        <f t="shared" si="319"/>
        <v>07</v>
      </c>
      <c r="V2264" t="str">
        <f>+VLOOKUP(B2264,MARCO!E:E,1,FALSE)</f>
        <v>General San Martín</v>
      </c>
      <c r="W2264" t="s">
        <v>134</v>
      </c>
      <c r="X2264" t="s">
        <v>134</v>
      </c>
      <c r="Y2264" t="str">
        <f t="shared" si="320"/>
        <v>R 7 - D 45 - 458 - 4280</v>
      </c>
      <c r="Z2264" t="s">
        <v>20</v>
      </c>
      <c r="AA2264" t="s">
        <v>2349</v>
      </c>
      <c r="AB2264" t="s">
        <v>21</v>
      </c>
      <c r="AD2264" t="str">
        <f t="shared" si="321"/>
        <v>Club Diego Armando Maradona</v>
      </c>
      <c r="AE2264" t="s">
        <v>22</v>
      </c>
      <c r="AF2264" t="s">
        <v>23</v>
      </c>
      <c r="AG2264" t="s">
        <v>26</v>
      </c>
      <c r="AH2264" t="s">
        <v>2348</v>
      </c>
      <c r="AI2264" s="13">
        <f t="shared" si="322"/>
        <v>23</v>
      </c>
      <c r="AJ2264" s="13">
        <f t="shared" si="323"/>
        <v>1</v>
      </c>
      <c r="AK2264" s="21">
        <v>1</v>
      </c>
      <c r="AM2264" t="s">
        <v>2154</v>
      </c>
      <c r="AN2264" t="str">
        <f t="shared" si="317"/>
        <v>R07</v>
      </c>
      <c r="AO2264" s="20" t="str">
        <f t="shared" si="318"/>
        <v>FINES_R07</v>
      </c>
      <c r="AP2264" s="25">
        <f t="shared" si="324"/>
        <v>0.20416828989982599</v>
      </c>
      <c r="AQ2264" s="24" t="str">
        <f>+IFERROR(VLOOKUP(Y2264,#REF!,2,FALSE),"-")</f>
        <v>-</v>
      </c>
      <c r="AR2264" s="13" t="s">
        <v>2393</v>
      </c>
      <c r="AS2264" t="s">
        <v>2397</v>
      </c>
      <c r="AT2264" t="str">
        <f t="shared" si="325"/>
        <v>Los Pinares - 5506 e/ Mendoza y Solis - José León Suarez Costa Esperanza</v>
      </c>
    </row>
    <row r="2265" spans="1:46" ht="15.75" thickBot="1" x14ac:dyDescent="0.3">
      <c r="A2265" s="47">
        <v>7</v>
      </c>
      <c r="B2265" s="47" t="s">
        <v>761</v>
      </c>
      <c r="C2265" s="47" t="s">
        <v>5433</v>
      </c>
      <c r="D2265" s="47" t="s">
        <v>792</v>
      </c>
      <c r="E2265" s="47" t="s">
        <v>793</v>
      </c>
      <c r="F2265" s="47" t="s">
        <v>12716</v>
      </c>
      <c r="G2265" s="47" t="s">
        <v>12717</v>
      </c>
      <c r="H2265" s="47" t="s">
        <v>12718</v>
      </c>
      <c r="I2265" s="47" t="s">
        <v>10769</v>
      </c>
      <c r="J2265" s="47" t="s">
        <v>12681</v>
      </c>
      <c r="K2265" s="47" t="s">
        <v>15038</v>
      </c>
      <c r="L2265" s="47">
        <v>0.188762292265892</v>
      </c>
      <c r="M2265" s="47">
        <v>-34.579646199999999</v>
      </c>
      <c r="N2265" s="47">
        <v>-58.541977199999998</v>
      </c>
      <c r="O2265" s="47" t="s">
        <v>17519</v>
      </c>
      <c r="P2265" s="47">
        <v>1</v>
      </c>
      <c r="Q2265">
        <v>20</v>
      </c>
      <c r="S2265" s="23" t="s">
        <v>2347</v>
      </c>
      <c r="T2265" t="str">
        <f t="shared" si="319"/>
        <v>07</v>
      </c>
      <c r="V2265" t="str">
        <f>+VLOOKUP(B2265,MARCO!E:E,1,FALSE)</f>
        <v>General San Martín</v>
      </c>
      <c r="W2265" t="s">
        <v>134</v>
      </c>
      <c r="X2265" t="s">
        <v>134</v>
      </c>
      <c r="Y2265" t="str">
        <f t="shared" si="320"/>
        <v>R 7 - D 45 - 458 - 4281</v>
      </c>
      <c r="Z2265" t="s">
        <v>20</v>
      </c>
      <c r="AA2265" t="s">
        <v>2349</v>
      </c>
      <c r="AB2265" t="s">
        <v>21</v>
      </c>
      <c r="AD2265" t="str">
        <f t="shared" si="321"/>
        <v>Cfl Gastronomicos</v>
      </c>
      <c r="AE2265" t="s">
        <v>22</v>
      </c>
      <c r="AF2265" t="s">
        <v>23</v>
      </c>
      <c r="AG2265" t="s">
        <v>26</v>
      </c>
      <c r="AH2265" t="s">
        <v>2348</v>
      </c>
      <c r="AI2265" s="13">
        <f t="shared" si="322"/>
        <v>20</v>
      </c>
      <c r="AJ2265" s="13">
        <f t="shared" si="323"/>
        <v>1</v>
      </c>
      <c r="AK2265" s="21">
        <v>1</v>
      </c>
      <c r="AM2265" t="s">
        <v>2154</v>
      </c>
      <c r="AN2265" t="str">
        <f t="shared" si="317"/>
        <v>R07</v>
      </c>
      <c r="AO2265" s="20" t="str">
        <f t="shared" si="318"/>
        <v>FINES_R07</v>
      </c>
      <c r="AP2265" s="25">
        <f t="shared" si="324"/>
        <v>0.188762292265892</v>
      </c>
      <c r="AQ2265" s="24" t="str">
        <f>+IFERROR(VLOOKUP(Y2265,#REF!,2,FALSE),"-")</f>
        <v>-</v>
      </c>
      <c r="AR2265" s="13" t="s">
        <v>2393</v>
      </c>
      <c r="AS2265" t="s">
        <v>2398</v>
      </c>
      <c r="AT2265" t="str">
        <f t="shared" si="325"/>
        <v>Prof. A. Vidal - 4189 - San Martin San Martin</v>
      </c>
    </row>
    <row r="2266" spans="1:46" ht="15.75" thickBot="1" x14ac:dyDescent="0.3">
      <c r="A2266" s="47">
        <v>7</v>
      </c>
      <c r="B2266" s="47" t="s">
        <v>761</v>
      </c>
      <c r="C2266" s="47" t="s">
        <v>5433</v>
      </c>
      <c r="D2266" s="47" t="s">
        <v>792</v>
      </c>
      <c r="E2266" s="47" t="s">
        <v>793</v>
      </c>
      <c r="F2266" s="47" t="s">
        <v>12720</v>
      </c>
      <c r="G2266" s="47" t="s">
        <v>12721</v>
      </c>
      <c r="H2266" s="47" t="s">
        <v>12722</v>
      </c>
      <c r="I2266" s="47" t="s">
        <v>10769</v>
      </c>
      <c r="J2266" s="47" t="s">
        <v>12681</v>
      </c>
      <c r="K2266" s="47" t="s">
        <v>15039</v>
      </c>
      <c r="L2266" s="47">
        <v>0.36965674161911011</v>
      </c>
      <c r="M2266" s="47">
        <v>-34.569097599999999</v>
      </c>
      <c r="N2266" s="47">
        <v>-58.518780599999999</v>
      </c>
      <c r="O2266" s="47" t="s">
        <v>17520</v>
      </c>
      <c r="P2266" s="47">
        <v>1</v>
      </c>
      <c r="Q2266">
        <v>48</v>
      </c>
      <c r="S2266" s="23" t="s">
        <v>2347</v>
      </c>
      <c r="T2266" t="str">
        <f t="shared" si="319"/>
        <v>07</v>
      </c>
      <c r="V2266" t="str">
        <f>+VLOOKUP(B2266,MARCO!E:E,1,FALSE)</f>
        <v>General San Martín</v>
      </c>
      <c r="W2266" t="s">
        <v>134</v>
      </c>
      <c r="X2266" t="s">
        <v>134</v>
      </c>
      <c r="Y2266" t="str">
        <f t="shared" si="320"/>
        <v>R 7 - D 45 - 458 - 4283</v>
      </c>
      <c r="Z2266" t="s">
        <v>20</v>
      </c>
      <c r="AA2266" t="s">
        <v>2349</v>
      </c>
      <c r="AB2266" t="s">
        <v>21</v>
      </c>
      <c r="AD2266" t="str">
        <f t="shared" si="321"/>
        <v>Club Chacarita Jr</v>
      </c>
      <c r="AE2266" t="s">
        <v>22</v>
      </c>
      <c r="AF2266" t="s">
        <v>23</v>
      </c>
      <c r="AG2266" t="s">
        <v>26</v>
      </c>
      <c r="AH2266" t="s">
        <v>2348</v>
      </c>
      <c r="AI2266" s="13">
        <f t="shared" si="322"/>
        <v>48</v>
      </c>
      <c r="AJ2266" s="13">
        <f t="shared" si="323"/>
        <v>1</v>
      </c>
      <c r="AK2266" s="21">
        <v>1</v>
      </c>
      <c r="AM2266" t="s">
        <v>2154</v>
      </c>
      <c r="AN2266" t="str">
        <f t="shared" si="317"/>
        <v>R07</v>
      </c>
      <c r="AO2266" s="20" t="str">
        <f t="shared" si="318"/>
        <v>FINES_R07</v>
      </c>
      <c r="AP2266" s="25">
        <f t="shared" si="324"/>
        <v>0.36965674161911011</v>
      </c>
      <c r="AQ2266" s="24" t="str">
        <f>+IFERROR(VLOOKUP(Y2266,#REF!,2,FALSE),"-")</f>
        <v>-</v>
      </c>
      <c r="AR2266" s="13" t="s">
        <v>2393</v>
      </c>
      <c r="AS2266" t="s">
        <v>2398</v>
      </c>
      <c r="AT2266" t="str">
        <f t="shared" si="325"/>
        <v>Bahia Blanca - 2681 - Villa Maipú Villa Maipú</v>
      </c>
    </row>
    <row r="2267" spans="1:46" ht="15.75" thickBot="1" x14ac:dyDescent="0.3">
      <c r="A2267" s="47">
        <v>7</v>
      </c>
      <c r="B2267" s="47" t="s">
        <v>761</v>
      </c>
      <c r="C2267" s="47" t="s">
        <v>5433</v>
      </c>
      <c r="D2267" s="47" t="s">
        <v>792</v>
      </c>
      <c r="E2267" s="47" t="s">
        <v>793</v>
      </c>
      <c r="F2267" s="47" t="s">
        <v>12725</v>
      </c>
      <c r="G2267" s="47" t="s">
        <v>12726</v>
      </c>
      <c r="H2267" s="47" t="s">
        <v>12727</v>
      </c>
      <c r="I2267" s="47" t="s">
        <v>10769</v>
      </c>
      <c r="J2267" s="47" t="s">
        <v>2578</v>
      </c>
      <c r="K2267" s="47" t="s">
        <v>15040</v>
      </c>
      <c r="L2267" s="47">
        <v>0.95304065942764282</v>
      </c>
      <c r="M2267" s="47">
        <v>-34.522719799999997</v>
      </c>
      <c r="N2267" s="47">
        <v>-58.580212299999999</v>
      </c>
      <c r="O2267" s="47" t="s">
        <v>17521</v>
      </c>
      <c r="P2267" s="47">
        <v>1</v>
      </c>
      <c r="Q2267">
        <v>32</v>
      </c>
      <c r="S2267" s="23" t="s">
        <v>2347</v>
      </c>
      <c r="T2267" t="str">
        <f t="shared" si="319"/>
        <v>07</v>
      </c>
      <c r="V2267" t="str">
        <f>+VLOOKUP(B2267,MARCO!E:E,1,FALSE)</f>
        <v>General San Martín</v>
      </c>
      <c r="W2267" t="s">
        <v>134</v>
      </c>
      <c r="X2267" t="s">
        <v>134</v>
      </c>
      <c r="Y2267" t="str">
        <f t="shared" si="320"/>
        <v>R 7 - D 45 - 458 - 4284</v>
      </c>
      <c r="Z2267" t="s">
        <v>20</v>
      </c>
      <c r="AA2267" t="s">
        <v>2349</v>
      </c>
      <c r="AB2267" t="s">
        <v>21</v>
      </c>
      <c r="AD2267" t="str">
        <f t="shared" si="321"/>
        <v>Justicia Social</v>
      </c>
      <c r="AE2267" t="s">
        <v>22</v>
      </c>
      <c r="AF2267" t="s">
        <v>23</v>
      </c>
      <c r="AG2267" t="s">
        <v>26</v>
      </c>
      <c r="AH2267" t="s">
        <v>2348</v>
      </c>
      <c r="AI2267" s="13">
        <f t="shared" si="322"/>
        <v>32</v>
      </c>
      <c r="AJ2267" s="13">
        <f t="shared" si="323"/>
        <v>1</v>
      </c>
      <c r="AK2267" s="21">
        <v>1</v>
      </c>
      <c r="AM2267" t="s">
        <v>2154</v>
      </c>
      <c r="AN2267" t="str">
        <f t="shared" si="317"/>
        <v>R07</v>
      </c>
      <c r="AO2267" s="20" t="str">
        <f t="shared" si="318"/>
        <v>FINES_R07</v>
      </c>
      <c r="AP2267" s="25">
        <f t="shared" si="324"/>
        <v>0.95304065942764282</v>
      </c>
      <c r="AQ2267" s="24" t="str">
        <f>+IFERROR(VLOOKUP(Y2267,#REF!,2,FALSE),"-")</f>
        <v>-</v>
      </c>
      <c r="AR2267" s="13" t="s">
        <v>2393</v>
      </c>
      <c r="AS2267" t="s">
        <v>2397</v>
      </c>
      <c r="AT2267" t="str">
        <f t="shared" si="325"/>
        <v>Zeballos - 7671 - Jose León Suarez Lanzone</v>
      </c>
    </row>
    <row r="2268" spans="1:46" ht="15.75" thickBot="1" x14ac:dyDescent="0.3">
      <c r="A2268" s="47">
        <v>7</v>
      </c>
      <c r="B2268" s="47" t="s">
        <v>761</v>
      </c>
      <c r="C2268" s="47" t="s">
        <v>5433</v>
      </c>
      <c r="D2268" s="47" t="s">
        <v>792</v>
      </c>
      <c r="E2268" s="47" t="s">
        <v>793</v>
      </c>
      <c r="F2268" s="47" t="s">
        <v>12729</v>
      </c>
      <c r="G2268" s="47" t="s">
        <v>12730</v>
      </c>
      <c r="H2268" s="47" t="s">
        <v>12731</v>
      </c>
      <c r="I2268" s="47" t="s">
        <v>10769</v>
      </c>
      <c r="J2268" s="47" t="s">
        <v>2578</v>
      </c>
      <c r="K2268" s="47" t="s">
        <v>15041</v>
      </c>
      <c r="L2268" s="47">
        <v>0.17853474617004389</v>
      </c>
      <c r="M2268" s="47">
        <v>-34.541851999999999</v>
      </c>
      <c r="N2268" s="47">
        <v>-58.558222100000002</v>
      </c>
      <c r="O2268" s="47" t="s">
        <v>17522</v>
      </c>
      <c r="P2268" s="47">
        <v>1</v>
      </c>
      <c r="Q2268">
        <v>15</v>
      </c>
      <c r="S2268" s="23" t="s">
        <v>2347</v>
      </c>
      <c r="T2268" t="str">
        <f t="shared" si="319"/>
        <v>07</v>
      </c>
      <c r="V2268" t="str">
        <f>+VLOOKUP(B2268,MARCO!E:E,1,FALSE)</f>
        <v>General San Martín</v>
      </c>
      <c r="W2268" t="s">
        <v>134</v>
      </c>
      <c r="X2268" t="s">
        <v>134</v>
      </c>
      <c r="Y2268" t="str">
        <f t="shared" si="320"/>
        <v>R 7 - D 45 - 458 - 0651</v>
      </c>
      <c r="Z2268" t="s">
        <v>20</v>
      </c>
      <c r="AA2268" t="s">
        <v>2349</v>
      </c>
      <c r="AB2268" t="s">
        <v>21</v>
      </c>
      <c r="AD2268" t="str">
        <f t="shared" si="321"/>
        <v>La Jabonería</v>
      </c>
      <c r="AE2268" t="s">
        <v>22</v>
      </c>
      <c r="AF2268" t="s">
        <v>23</v>
      </c>
      <c r="AG2268" t="s">
        <v>26</v>
      </c>
      <c r="AH2268" t="s">
        <v>2348</v>
      </c>
      <c r="AI2268" s="13">
        <f t="shared" si="322"/>
        <v>15</v>
      </c>
      <c r="AJ2268" s="13">
        <f t="shared" si="323"/>
        <v>1</v>
      </c>
      <c r="AK2268" s="21">
        <v>1</v>
      </c>
      <c r="AM2268" t="s">
        <v>2154</v>
      </c>
      <c r="AN2268" t="str">
        <f t="shared" si="317"/>
        <v>R07</v>
      </c>
      <c r="AO2268" s="20" t="str">
        <f t="shared" si="318"/>
        <v>FINES_R07</v>
      </c>
      <c r="AP2268" s="25">
        <f t="shared" si="324"/>
        <v>0.17853474617004389</v>
      </c>
      <c r="AQ2268" s="24" t="str">
        <f>+IFERROR(VLOOKUP(Y2268,#REF!,2,FALSE),"-")</f>
        <v>-</v>
      </c>
      <c r="AR2268" s="13" t="s">
        <v>2393</v>
      </c>
      <c r="AS2268" t="s">
        <v>2398</v>
      </c>
      <c r="AT2268" t="str">
        <f t="shared" si="325"/>
        <v>América - 4665 e/ Artigas y Belgrano - Villa Ballester Villa Ballester</v>
      </c>
    </row>
    <row r="2269" spans="1:46" ht="15.75" thickBot="1" x14ac:dyDescent="0.3">
      <c r="A2269" s="47">
        <v>7</v>
      </c>
      <c r="B2269" s="47" t="s">
        <v>761</v>
      </c>
      <c r="C2269" s="47" t="s">
        <v>5433</v>
      </c>
      <c r="D2269" s="47" t="s">
        <v>792</v>
      </c>
      <c r="E2269" s="47" t="s">
        <v>793</v>
      </c>
      <c r="F2269" s="47" t="s">
        <v>12733</v>
      </c>
      <c r="G2269" s="47" t="s">
        <v>12734</v>
      </c>
      <c r="H2269" s="47" t="s">
        <v>12735</v>
      </c>
      <c r="I2269" s="47" t="s">
        <v>10769</v>
      </c>
      <c r="J2269" s="47" t="s">
        <v>12681</v>
      </c>
      <c r="K2269" s="47" t="s">
        <v>15042</v>
      </c>
      <c r="L2269" s="47">
        <v>6.4871281385421753E-2</v>
      </c>
      <c r="M2269" s="47">
        <v>-34.56382</v>
      </c>
      <c r="N2269" s="47">
        <v>-58.542969999999997</v>
      </c>
      <c r="O2269" s="47" t="s">
        <v>17523</v>
      </c>
      <c r="P2269" s="47">
        <v>1</v>
      </c>
      <c r="Q2269">
        <v>24</v>
      </c>
      <c r="S2269" s="23" t="s">
        <v>2347</v>
      </c>
      <c r="T2269" t="str">
        <f t="shared" si="319"/>
        <v>07</v>
      </c>
      <c r="V2269" t="str">
        <f>+VLOOKUP(B2269,MARCO!E:E,1,FALSE)</f>
        <v>General San Martín</v>
      </c>
      <c r="W2269" t="s">
        <v>134</v>
      </c>
      <c r="X2269" t="s">
        <v>134</v>
      </c>
      <c r="Y2269" t="str">
        <f t="shared" si="320"/>
        <v>R 7 - D 45 - 458 - 4285</v>
      </c>
      <c r="Z2269" t="s">
        <v>20</v>
      </c>
      <c r="AA2269" t="s">
        <v>2349</v>
      </c>
      <c r="AB2269" t="s">
        <v>21</v>
      </c>
      <c r="AD2269" t="str">
        <f t="shared" si="321"/>
        <v>Hogar San Jose</v>
      </c>
      <c r="AE2269" t="s">
        <v>22</v>
      </c>
      <c r="AF2269" t="s">
        <v>23</v>
      </c>
      <c r="AG2269" t="s">
        <v>26</v>
      </c>
      <c r="AH2269" t="s">
        <v>2348</v>
      </c>
      <c r="AI2269" s="13">
        <f t="shared" si="322"/>
        <v>24</v>
      </c>
      <c r="AJ2269" s="13">
        <f t="shared" si="323"/>
        <v>1</v>
      </c>
      <c r="AK2269" s="21">
        <v>1</v>
      </c>
      <c r="AM2269" t="s">
        <v>2154</v>
      </c>
      <c r="AN2269" t="str">
        <f t="shared" si="317"/>
        <v>R07</v>
      </c>
      <c r="AO2269" s="20" t="str">
        <f t="shared" si="318"/>
        <v>FINES_R07</v>
      </c>
      <c r="AP2269" s="25">
        <f t="shared" si="324"/>
        <v>6.4871281385421753E-2</v>
      </c>
      <c r="AQ2269" s="24" t="str">
        <f>+IFERROR(VLOOKUP(Y2269,#REF!,2,FALSE),"-")</f>
        <v>-</v>
      </c>
      <c r="AR2269" s="13" t="s">
        <v>2393</v>
      </c>
      <c r="AS2269" t="s">
        <v>2398</v>
      </c>
      <c r="AT2269" t="str">
        <f t="shared" si="325"/>
        <v>Int. Campos - 840 - San Andrés San Andrés</v>
      </c>
    </row>
    <row r="2270" spans="1:46" ht="15.75" thickBot="1" x14ac:dyDescent="0.3">
      <c r="A2270" s="47">
        <v>7</v>
      </c>
      <c r="B2270" s="47" t="s">
        <v>761</v>
      </c>
      <c r="C2270" s="47" t="s">
        <v>5433</v>
      </c>
      <c r="D2270" s="47" t="s">
        <v>792</v>
      </c>
      <c r="E2270" s="47" t="s">
        <v>793</v>
      </c>
      <c r="F2270" s="47" t="s">
        <v>12738</v>
      </c>
      <c r="G2270" s="47" t="s">
        <v>9520</v>
      </c>
      <c r="H2270" s="47" t="s">
        <v>12739</v>
      </c>
      <c r="I2270" s="47" t="s">
        <v>10769</v>
      </c>
      <c r="J2270" s="47" t="s">
        <v>12681</v>
      </c>
      <c r="K2270" s="47" t="s">
        <v>15043</v>
      </c>
      <c r="L2270" s="47">
        <v>0.554779052734375</v>
      </c>
      <c r="M2270" s="47">
        <v>-34.5633476</v>
      </c>
      <c r="N2270" s="47">
        <v>-58.566413400000002</v>
      </c>
      <c r="O2270" s="47" t="s">
        <v>17524</v>
      </c>
      <c r="P2270" s="47">
        <v>1</v>
      </c>
      <c r="Q2270">
        <v>35</v>
      </c>
      <c r="S2270" s="23" t="s">
        <v>2347</v>
      </c>
      <c r="T2270" t="str">
        <f t="shared" si="319"/>
        <v>07</v>
      </c>
      <c r="V2270" t="str">
        <f>+VLOOKUP(B2270,MARCO!E:E,1,FALSE)</f>
        <v>General San Martín</v>
      </c>
      <c r="W2270" t="s">
        <v>134</v>
      </c>
      <c r="X2270" t="s">
        <v>134</v>
      </c>
      <c r="Y2270" t="str">
        <f t="shared" si="320"/>
        <v>R 7 - D 45 - 458 - 4286</v>
      </c>
      <c r="Z2270" t="s">
        <v>20</v>
      </c>
      <c r="AA2270" t="s">
        <v>2349</v>
      </c>
      <c r="AB2270" t="s">
        <v>21</v>
      </c>
      <c r="AD2270" t="str">
        <f t="shared" si="321"/>
        <v>Uom</v>
      </c>
      <c r="AE2270" t="s">
        <v>22</v>
      </c>
      <c r="AF2270" t="s">
        <v>23</v>
      </c>
      <c r="AG2270" t="s">
        <v>26</v>
      </c>
      <c r="AH2270" t="s">
        <v>2348</v>
      </c>
      <c r="AI2270" s="13">
        <f t="shared" si="322"/>
        <v>35</v>
      </c>
      <c r="AJ2270" s="13">
        <f t="shared" si="323"/>
        <v>1</v>
      </c>
      <c r="AK2270" s="21">
        <v>1</v>
      </c>
      <c r="AM2270" t="s">
        <v>2154</v>
      </c>
      <c r="AN2270" t="str">
        <f t="shared" si="317"/>
        <v>R07</v>
      </c>
      <c r="AO2270" s="20" t="str">
        <f t="shared" si="318"/>
        <v>FINES_R07</v>
      </c>
      <c r="AP2270" s="25">
        <f t="shared" si="324"/>
        <v>0.554779052734375</v>
      </c>
      <c r="AQ2270" s="24" t="str">
        <f>+IFERROR(VLOOKUP(Y2270,#REF!,2,FALSE),"-")</f>
        <v>-</v>
      </c>
      <c r="AR2270" s="13" t="s">
        <v>2393</v>
      </c>
      <c r="AS2270" t="s">
        <v>2398</v>
      </c>
      <c r="AT2270" t="str">
        <f t="shared" si="325"/>
        <v>Jose Hernandez - 4538 - Villa Ballester Villa Ballester</v>
      </c>
    </row>
    <row r="2271" spans="1:46" ht="15.75" thickBot="1" x14ac:dyDescent="0.3">
      <c r="A2271" s="47">
        <v>7</v>
      </c>
      <c r="B2271" s="47" t="s">
        <v>761</v>
      </c>
      <c r="C2271" s="47" t="s">
        <v>5433</v>
      </c>
      <c r="D2271" s="47" t="s">
        <v>792</v>
      </c>
      <c r="E2271" s="47" t="s">
        <v>793</v>
      </c>
      <c r="F2271" s="47" t="s">
        <v>12741</v>
      </c>
      <c r="G2271" s="47" t="s">
        <v>12742</v>
      </c>
      <c r="H2271" s="47" t="s">
        <v>12743</v>
      </c>
      <c r="I2271" s="47" t="s">
        <v>10769</v>
      </c>
      <c r="J2271" s="47" t="s">
        <v>12681</v>
      </c>
      <c r="K2271" s="47" t="s">
        <v>15044</v>
      </c>
      <c r="L2271" s="47">
        <v>0.70320510864257813</v>
      </c>
      <c r="M2271" s="47">
        <v>-34.611222881177</v>
      </c>
      <c r="N2271" s="47">
        <v>-58.752333316371001</v>
      </c>
      <c r="O2271" s="47" t="s">
        <v>17525</v>
      </c>
      <c r="P2271" s="47">
        <v>1</v>
      </c>
      <c r="Q2271">
        <v>34</v>
      </c>
      <c r="S2271" s="23" t="s">
        <v>2347</v>
      </c>
      <c r="T2271" t="str">
        <f t="shared" si="319"/>
        <v>07</v>
      </c>
      <c r="V2271" t="str">
        <f>+VLOOKUP(B2271,MARCO!E:E,1,FALSE)</f>
        <v>General San Martín</v>
      </c>
      <c r="W2271" t="s">
        <v>134</v>
      </c>
      <c r="X2271" t="s">
        <v>134</v>
      </c>
      <c r="Y2271" t="str">
        <f t="shared" si="320"/>
        <v>R 7 - D 45 - 458 - 4288</v>
      </c>
      <c r="Z2271" t="s">
        <v>20</v>
      </c>
      <c r="AA2271" t="s">
        <v>2349</v>
      </c>
      <c r="AB2271" t="s">
        <v>21</v>
      </c>
      <c r="AD2271" t="str">
        <f t="shared" si="321"/>
        <v>Centro Cultural Los Amigos</v>
      </c>
      <c r="AE2271" t="s">
        <v>22</v>
      </c>
      <c r="AF2271" t="s">
        <v>23</v>
      </c>
      <c r="AG2271" t="s">
        <v>26</v>
      </c>
      <c r="AH2271" t="s">
        <v>2348</v>
      </c>
      <c r="AI2271" s="13">
        <f t="shared" si="322"/>
        <v>34</v>
      </c>
      <c r="AJ2271" s="13">
        <f t="shared" si="323"/>
        <v>1</v>
      </c>
      <c r="AK2271" s="21">
        <v>1</v>
      </c>
      <c r="AM2271" t="s">
        <v>2154</v>
      </c>
      <c r="AN2271" t="str">
        <f t="shared" si="317"/>
        <v>R07</v>
      </c>
      <c r="AO2271" s="20" t="str">
        <f t="shared" si="318"/>
        <v>FINES_R07</v>
      </c>
      <c r="AP2271" s="25">
        <f t="shared" si="324"/>
        <v>0.70320510864257813</v>
      </c>
      <c r="AQ2271" s="24" t="str">
        <f>+IFERROR(VLOOKUP(Y2271,#REF!,2,FALSE),"-")</f>
        <v>-</v>
      </c>
      <c r="AR2271" s="13" t="s">
        <v>2393</v>
      </c>
      <c r="AS2271" t="s">
        <v>2397</v>
      </c>
      <c r="AT2271" t="str">
        <f t="shared" si="325"/>
        <v>España Esquina 2 De Abril - Villa Ballester Barrio Sarmiento</v>
      </c>
    </row>
    <row r="2272" spans="1:46" ht="15.75" thickBot="1" x14ac:dyDescent="0.3">
      <c r="A2272" s="47">
        <v>7</v>
      </c>
      <c r="B2272" s="47" t="s">
        <v>761</v>
      </c>
      <c r="C2272" s="47" t="s">
        <v>2429</v>
      </c>
      <c r="D2272" s="47" t="s">
        <v>803</v>
      </c>
      <c r="E2272" s="47" t="s">
        <v>117</v>
      </c>
      <c r="F2272" s="47" t="s">
        <v>12745</v>
      </c>
      <c r="G2272" s="47" t="s">
        <v>12746</v>
      </c>
      <c r="H2272" s="47" t="s">
        <v>12747</v>
      </c>
      <c r="I2272" s="47" t="s">
        <v>10769</v>
      </c>
      <c r="J2272" s="47"/>
      <c r="K2272" s="47" t="s">
        <v>15045</v>
      </c>
      <c r="L2272" s="47">
        <v>0.82069158554077148</v>
      </c>
      <c r="M2272" s="47">
        <v>-34.509468900000002</v>
      </c>
      <c r="N2272" s="47">
        <v>-58.588245000000001</v>
      </c>
      <c r="O2272" s="47" t="s">
        <v>17526</v>
      </c>
      <c r="P2272" s="47">
        <v>1</v>
      </c>
      <c r="Q2272">
        <v>36</v>
      </c>
      <c r="S2272" s="23" t="s">
        <v>2347</v>
      </c>
      <c r="T2272" t="str">
        <f t="shared" si="319"/>
        <v>07</v>
      </c>
      <c r="V2272" t="str">
        <f>+VLOOKUP(B2272,MARCO!E:E,1,FALSE)</f>
        <v>General San Martín</v>
      </c>
      <c r="W2272" t="s">
        <v>134</v>
      </c>
      <c r="X2272" t="s">
        <v>134</v>
      </c>
      <c r="Y2272" t="str">
        <f t="shared" si="320"/>
        <v>R 7 - D 45 - 466 - 3887</v>
      </c>
      <c r="Z2272" t="s">
        <v>20</v>
      </c>
      <c r="AA2272" t="s">
        <v>2349</v>
      </c>
      <c r="AB2272" t="s">
        <v>21</v>
      </c>
      <c r="AD2272" t="str">
        <f t="shared" si="321"/>
        <v>Cec Parque Escuela</v>
      </c>
      <c r="AE2272" t="s">
        <v>22</v>
      </c>
      <c r="AF2272" t="s">
        <v>23</v>
      </c>
      <c r="AG2272" t="s">
        <v>26</v>
      </c>
      <c r="AH2272" t="s">
        <v>2348</v>
      </c>
      <c r="AI2272" s="13">
        <f t="shared" si="322"/>
        <v>36</v>
      </c>
      <c r="AJ2272" s="13">
        <f t="shared" si="323"/>
        <v>1</v>
      </c>
      <c r="AK2272" s="21">
        <v>1</v>
      </c>
      <c r="AM2272" t="s">
        <v>2154</v>
      </c>
      <c r="AN2272" t="str">
        <f t="shared" si="317"/>
        <v>R07</v>
      </c>
      <c r="AO2272" s="20" t="str">
        <f t="shared" si="318"/>
        <v>FINES_R07</v>
      </c>
      <c r="AP2272" s="25">
        <f t="shared" si="324"/>
        <v>0.82069158554077148</v>
      </c>
      <c r="AQ2272" s="24" t="str">
        <f>+IFERROR(VLOOKUP(Y2272,#REF!,2,FALSE),"-")</f>
        <v>-</v>
      </c>
      <c r="AR2272" s="13" t="s">
        <v>2393</v>
      </c>
      <c r="AS2272" t="s">
        <v>2397</v>
      </c>
      <c r="AT2272" t="str">
        <f t="shared" si="325"/>
        <v>Pedro Segui - 1820 - José León Suarez Villa Hidalgo</v>
      </c>
    </row>
    <row r="2273" spans="1:46" ht="15.75" thickBot="1" x14ac:dyDescent="0.3">
      <c r="A2273" s="47">
        <v>7</v>
      </c>
      <c r="B2273" s="47" t="s">
        <v>761</v>
      </c>
      <c r="C2273" s="47" t="s">
        <v>5433</v>
      </c>
      <c r="D2273" s="47" t="s">
        <v>792</v>
      </c>
      <c r="E2273" s="47" t="s">
        <v>793</v>
      </c>
      <c r="F2273" s="47" t="s">
        <v>12749</v>
      </c>
      <c r="G2273" s="47" t="s">
        <v>9774</v>
      </c>
      <c r="H2273" s="47" t="s">
        <v>12750</v>
      </c>
      <c r="I2273" s="47" t="s">
        <v>10769</v>
      </c>
      <c r="J2273" s="47" t="s">
        <v>9774</v>
      </c>
      <c r="K2273" s="47" t="s">
        <v>17527</v>
      </c>
      <c r="L2273" s="47">
        <v>0.76751828193664551</v>
      </c>
      <c r="M2273" s="47">
        <v>-34.507551100000001</v>
      </c>
      <c r="N2273" s="47">
        <v>-58.583530799999998</v>
      </c>
      <c r="O2273" s="47" t="s">
        <v>17528</v>
      </c>
      <c r="P2273" s="47">
        <v>2</v>
      </c>
      <c r="Q2273">
        <v>42</v>
      </c>
      <c r="S2273" s="23" t="s">
        <v>2347</v>
      </c>
      <c r="T2273" t="str">
        <f t="shared" si="319"/>
        <v>07</v>
      </c>
      <c r="V2273" t="str">
        <f>+VLOOKUP(B2273,MARCO!E:E,1,FALSE)</f>
        <v>General San Martín</v>
      </c>
      <c r="W2273" t="s">
        <v>134</v>
      </c>
      <c r="X2273" t="s">
        <v>134</v>
      </c>
      <c r="Y2273" t="str">
        <f t="shared" si="320"/>
        <v>R 7 - D 45 - 458 - 3977</v>
      </c>
      <c r="Z2273" t="s">
        <v>20</v>
      </c>
      <c r="AA2273" t="s">
        <v>2349</v>
      </c>
      <c r="AB2273" t="s">
        <v>21</v>
      </c>
      <c r="AD2273" t="str">
        <f t="shared" si="321"/>
        <v>Fm Reconquista</v>
      </c>
      <c r="AE2273" t="s">
        <v>22</v>
      </c>
      <c r="AF2273" t="s">
        <v>23</v>
      </c>
      <c r="AG2273" t="s">
        <v>26</v>
      </c>
      <c r="AH2273" t="s">
        <v>2348</v>
      </c>
      <c r="AI2273" s="13">
        <f t="shared" si="322"/>
        <v>42</v>
      </c>
      <c r="AJ2273" s="13">
        <f t="shared" si="323"/>
        <v>2</v>
      </c>
      <c r="AK2273" s="21">
        <v>1</v>
      </c>
      <c r="AM2273" t="s">
        <v>2154</v>
      </c>
      <c r="AN2273" t="str">
        <f t="shared" si="317"/>
        <v>R07</v>
      </c>
      <c r="AO2273" s="20" t="str">
        <f t="shared" si="318"/>
        <v>FINES_R07</v>
      </c>
      <c r="AP2273" s="25">
        <f t="shared" si="324"/>
        <v>0.76751828193664551</v>
      </c>
      <c r="AQ2273" s="24" t="str">
        <f>+IFERROR(VLOOKUP(Y2273,#REF!,2,FALSE),"-")</f>
        <v>-</v>
      </c>
      <c r="AR2273" s="13" t="s">
        <v>2393</v>
      </c>
      <c r="AS2273" t="s">
        <v>2397</v>
      </c>
      <c r="AT2273" t="str">
        <f t="shared" si="325"/>
        <v>Villalba - 1366 e/ Estrada y Lamas - José León Suarez Villa Hidalgo</v>
      </c>
    </row>
    <row r="2274" spans="1:46" ht="15.75" thickBot="1" x14ac:dyDescent="0.3">
      <c r="A2274" s="47">
        <v>7</v>
      </c>
      <c r="B2274" s="47" t="s">
        <v>761</v>
      </c>
      <c r="C2274" s="47" t="s">
        <v>2374</v>
      </c>
      <c r="D2274" s="47" t="s">
        <v>786</v>
      </c>
      <c r="E2274" s="47" t="s">
        <v>787</v>
      </c>
      <c r="F2274" s="47" t="s">
        <v>12753</v>
      </c>
      <c r="G2274" s="47" t="s">
        <v>12754</v>
      </c>
      <c r="H2274" s="47" t="s">
        <v>12755</v>
      </c>
      <c r="I2274" s="47" t="s">
        <v>10769</v>
      </c>
      <c r="J2274" s="47" t="s">
        <v>9790</v>
      </c>
      <c r="K2274" s="47" t="s">
        <v>15046</v>
      </c>
      <c r="L2274" s="47">
        <v>0.1221335977315903</v>
      </c>
      <c r="M2274" s="47">
        <v>-34.576143430287999</v>
      </c>
      <c r="N2274" s="47">
        <v>-58.547904655506997</v>
      </c>
      <c r="O2274" s="47" t="s">
        <v>17529</v>
      </c>
      <c r="P2274" s="47">
        <v>1</v>
      </c>
      <c r="Q2274">
        <v>26</v>
      </c>
      <c r="S2274" s="23" t="s">
        <v>2347</v>
      </c>
      <c r="T2274" t="str">
        <f t="shared" si="319"/>
        <v>07</v>
      </c>
      <c r="V2274" t="str">
        <f>+VLOOKUP(B2274,MARCO!E:E,1,FALSE)</f>
        <v>General San Martín</v>
      </c>
      <c r="W2274" t="s">
        <v>134</v>
      </c>
      <c r="X2274" t="s">
        <v>134</v>
      </c>
      <c r="Y2274" t="str">
        <f t="shared" si="320"/>
        <v>R 7 - D 45 - 453 - 4386</v>
      </c>
      <c r="Z2274" t="s">
        <v>20</v>
      </c>
      <c r="AA2274" t="s">
        <v>2349</v>
      </c>
      <c r="AB2274" t="s">
        <v>21</v>
      </c>
      <c r="AD2274" t="str">
        <f t="shared" si="321"/>
        <v>San Martin Emprende</v>
      </c>
      <c r="AE2274" t="s">
        <v>22</v>
      </c>
      <c r="AF2274" t="s">
        <v>23</v>
      </c>
      <c r="AG2274" t="s">
        <v>26</v>
      </c>
      <c r="AH2274" t="s">
        <v>2348</v>
      </c>
      <c r="AI2274" s="13">
        <f t="shared" si="322"/>
        <v>26</v>
      </c>
      <c r="AJ2274" s="13">
        <f t="shared" si="323"/>
        <v>1</v>
      </c>
      <c r="AK2274" s="21">
        <v>1</v>
      </c>
      <c r="AM2274" t="s">
        <v>2154</v>
      </c>
      <c r="AN2274" t="str">
        <f t="shared" si="317"/>
        <v>R07</v>
      </c>
      <c r="AO2274" s="20" t="str">
        <f t="shared" si="318"/>
        <v>FINES_R07</v>
      </c>
      <c r="AP2274" s="25">
        <f t="shared" si="324"/>
        <v>0.1221335977315903</v>
      </c>
      <c r="AQ2274" s="24" t="str">
        <f>+IFERROR(VLOOKUP(Y2274,#REF!,2,FALSE),"-")</f>
        <v>-</v>
      </c>
      <c r="AR2274" s="13" t="s">
        <v>2393</v>
      </c>
      <c r="AS2274" t="s">
        <v>2398</v>
      </c>
      <c r="AT2274" t="str">
        <f t="shared" si="325"/>
        <v>Av Balbin - 2652 - San Martin San Martin</v>
      </c>
    </row>
    <row r="2275" spans="1:46" ht="15.75" thickBot="1" x14ac:dyDescent="0.3">
      <c r="A2275" s="47">
        <v>7</v>
      </c>
      <c r="B2275" s="47" t="s">
        <v>761</v>
      </c>
      <c r="C2275" s="47" t="s">
        <v>2374</v>
      </c>
      <c r="D2275" s="47" t="s">
        <v>786</v>
      </c>
      <c r="E2275" s="47" t="s">
        <v>787</v>
      </c>
      <c r="F2275" s="47" t="s">
        <v>12757</v>
      </c>
      <c r="G2275" s="47" t="s">
        <v>12758</v>
      </c>
      <c r="H2275" s="47" t="s">
        <v>12759</v>
      </c>
      <c r="I2275" s="47" t="s">
        <v>10769</v>
      </c>
      <c r="J2275" s="47" t="s">
        <v>12681</v>
      </c>
      <c r="K2275" s="47" t="s">
        <v>15047</v>
      </c>
      <c r="L2275" s="47"/>
      <c r="M2275" s="47">
        <v>-34.639392990917003</v>
      </c>
      <c r="N2275" s="47">
        <v>-58.527841222718003</v>
      </c>
      <c r="O2275" s="47" t="s">
        <v>17530</v>
      </c>
      <c r="P2275" s="47">
        <v>2</v>
      </c>
      <c r="Q2275">
        <v>82</v>
      </c>
      <c r="S2275" s="23" t="s">
        <v>2347</v>
      </c>
      <c r="T2275" t="str">
        <f t="shared" si="319"/>
        <v>07</v>
      </c>
      <c r="V2275" t="str">
        <f>+VLOOKUP(B2275,MARCO!E:E,1,FALSE)</f>
        <v>General San Martín</v>
      </c>
      <c r="W2275" t="s">
        <v>134</v>
      </c>
      <c r="X2275" t="s">
        <v>134</v>
      </c>
      <c r="Y2275" t="str">
        <f t="shared" si="320"/>
        <v>R 7 - D 45 - 453 - 4408</v>
      </c>
      <c r="Z2275" t="s">
        <v>20</v>
      </c>
      <c r="AA2275" t="s">
        <v>2349</v>
      </c>
      <c r="AB2275" t="s">
        <v>21</v>
      </c>
      <c r="AD2275" t="str">
        <f t="shared" si="321"/>
        <v>Rincon De Luz</v>
      </c>
      <c r="AE2275" t="s">
        <v>22</v>
      </c>
      <c r="AF2275" t="s">
        <v>23</v>
      </c>
      <c r="AG2275" t="s">
        <v>26</v>
      </c>
      <c r="AH2275" t="s">
        <v>2348</v>
      </c>
      <c r="AI2275" s="13">
        <f t="shared" si="322"/>
        <v>82</v>
      </c>
      <c r="AJ2275" s="13">
        <f t="shared" si="323"/>
        <v>2</v>
      </c>
      <c r="AK2275" s="21">
        <v>1</v>
      </c>
      <c r="AM2275" t="s">
        <v>2154</v>
      </c>
      <c r="AN2275" t="str">
        <f t="shared" si="317"/>
        <v>R07</v>
      </c>
      <c r="AO2275" s="20" t="str">
        <f t="shared" si="318"/>
        <v>FINES_R07</v>
      </c>
      <c r="AP2275" s="25">
        <f t="shared" si="324"/>
        <v>0</v>
      </c>
      <c r="AQ2275" s="24" t="str">
        <f>+IFERROR(VLOOKUP(Y2275,#REF!,2,FALSE),"-")</f>
        <v>-</v>
      </c>
      <c r="AR2275" s="13" t="s">
        <v>2393</v>
      </c>
      <c r="AS2275" t="s">
        <v>2398</v>
      </c>
      <c r="AT2275" t="str">
        <f t="shared" si="325"/>
        <v>1° De Agosto - 7850 - Jose Leon Suarez Barrio 9 De Julio</v>
      </c>
    </row>
    <row r="2276" spans="1:46" ht="15.75" thickBot="1" x14ac:dyDescent="0.3">
      <c r="A2276" s="47">
        <v>7</v>
      </c>
      <c r="B2276" s="47" t="s">
        <v>761</v>
      </c>
      <c r="C2276" s="47" t="s">
        <v>2374</v>
      </c>
      <c r="D2276" s="47" t="s">
        <v>786</v>
      </c>
      <c r="E2276" s="47" t="s">
        <v>787</v>
      </c>
      <c r="F2276" s="47" t="s">
        <v>12761</v>
      </c>
      <c r="G2276" s="47" t="s">
        <v>12762</v>
      </c>
      <c r="H2276" s="47" t="s">
        <v>12763</v>
      </c>
      <c r="I2276" s="47" t="s">
        <v>10769</v>
      </c>
      <c r="J2276" s="47" t="s">
        <v>9790</v>
      </c>
      <c r="K2276" s="47" t="s">
        <v>15048</v>
      </c>
      <c r="L2276" s="47">
        <v>0.79620164632797241</v>
      </c>
      <c r="M2276" s="47">
        <v>-34.551250000000003</v>
      </c>
      <c r="N2276" s="47">
        <v>-58.537680000000002</v>
      </c>
      <c r="O2276" s="47" t="s">
        <v>17531</v>
      </c>
      <c r="P2276" s="47">
        <v>1</v>
      </c>
      <c r="Q2276">
        <v>28</v>
      </c>
      <c r="S2276" s="23" t="s">
        <v>2347</v>
      </c>
      <c r="T2276" t="str">
        <f t="shared" si="319"/>
        <v>07</v>
      </c>
      <c r="V2276" t="str">
        <f>+VLOOKUP(B2276,MARCO!E:E,1,FALSE)</f>
        <v>General San Martín</v>
      </c>
      <c r="W2276" t="s">
        <v>134</v>
      </c>
      <c r="X2276" t="s">
        <v>134</v>
      </c>
      <c r="Y2276" t="str">
        <f t="shared" si="320"/>
        <v>R 7 - D 45 - 453 - 4477</v>
      </c>
      <c r="Z2276" t="s">
        <v>20</v>
      </c>
      <c r="AA2276" t="s">
        <v>2349</v>
      </c>
      <c r="AB2276" t="s">
        <v>21</v>
      </c>
      <c r="AD2276" t="str">
        <f t="shared" si="321"/>
        <v>Centro Juvenil La Rana</v>
      </c>
      <c r="AE2276" t="s">
        <v>22</v>
      </c>
      <c r="AF2276" t="s">
        <v>23</v>
      </c>
      <c r="AG2276" t="s">
        <v>26</v>
      </c>
      <c r="AH2276" t="s">
        <v>2348</v>
      </c>
      <c r="AI2276" s="13">
        <f t="shared" si="322"/>
        <v>28</v>
      </c>
      <c r="AJ2276" s="13">
        <f t="shared" si="323"/>
        <v>1</v>
      </c>
      <c r="AK2276" s="21">
        <v>1</v>
      </c>
      <c r="AM2276" t="s">
        <v>2154</v>
      </c>
      <c r="AN2276" t="str">
        <f t="shared" si="317"/>
        <v>R07</v>
      </c>
      <c r="AO2276" s="20" t="str">
        <f t="shared" si="318"/>
        <v>FINES_R07</v>
      </c>
      <c r="AP2276" s="25">
        <f t="shared" si="324"/>
        <v>0.79620164632797241</v>
      </c>
      <c r="AQ2276" s="24" t="str">
        <f>+IFERROR(VLOOKUP(Y2276,#REF!,2,FALSE),"-")</f>
        <v>-</v>
      </c>
      <c r="AR2276" s="13" t="s">
        <v>2393</v>
      </c>
      <c r="AS2276" t="s">
        <v>2397</v>
      </c>
      <c r="AT2276" t="str">
        <f t="shared" si="325"/>
        <v>Canese - 4100 - San Andrés Villa Zagala</v>
      </c>
    </row>
    <row r="2277" spans="1:46" ht="15.75" thickBot="1" x14ac:dyDescent="0.3">
      <c r="A2277" s="47">
        <v>7</v>
      </c>
      <c r="B2277" s="47" t="s">
        <v>761</v>
      </c>
      <c r="C2277" s="47" t="s">
        <v>2374</v>
      </c>
      <c r="D2277" s="47" t="s">
        <v>786</v>
      </c>
      <c r="E2277" s="47" t="s">
        <v>787</v>
      </c>
      <c r="F2277" s="47" t="s">
        <v>12765</v>
      </c>
      <c r="G2277" s="47" t="s">
        <v>2220</v>
      </c>
      <c r="H2277" s="47" t="s">
        <v>9802</v>
      </c>
      <c r="I2277" s="47" t="s">
        <v>10769</v>
      </c>
      <c r="J2277" s="47" t="s">
        <v>12681</v>
      </c>
      <c r="K2277" s="47" t="s">
        <v>17532</v>
      </c>
      <c r="L2277" s="47">
        <v>0.86485385894775391</v>
      </c>
      <c r="M2277" s="47">
        <v>-34.523051294741997</v>
      </c>
      <c r="N2277" s="47">
        <v>-58.576239002206002</v>
      </c>
      <c r="O2277" s="47" t="s">
        <v>17533</v>
      </c>
      <c r="P2277" s="47">
        <v>1</v>
      </c>
      <c r="Q2277">
        <v>23</v>
      </c>
      <c r="S2277" s="23" t="s">
        <v>2347</v>
      </c>
      <c r="T2277" t="str">
        <f t="shared" si="319"/>
        <v>07</v>
      </c>
      <c r="V2277" t="str">
        <f>+VLOOKUP(B2277,MARCO!E:E,1,FALSE)</f>
        <v>General San Martín</v>
      </c>
      <c r="W2277" t="s">
        <v>134</v>
      </c>
      <c r="X2277" t="s">
        <v>134</v>
      </c>
      <c r="Y2277" t="str">
        <f t="shared" si="320"/>
        <v>R 7 - D 45 - 453 - 0630</v>
      </c>
      <c r="Z2277" t="s">
        <v>20</v>
      </c>
      <c r="AA2277" t="s">
        <v>2349</v>
      </c>
      <c r="AB2277" t="s">
        <v>21</v>
      </c>
      <c r="AD2277" t="str">
        <f t="shared" si="321"/>
        <v>Biblioteca Popular La Carcova</v>
      </c>
      <c r="AE2277" t="s">
        <v>22</v>
      </c>
      <c r="AF2277" t="s">
        <v>23</v>
      </c>
      <c r="AG2277" t="s">
        <v>26</v>
      </c>
      <c r="AH2277" t="s">
        <v>2348</v>
      </c>
      <c r="AI2277" s="13">
        <f t="shared" si="322"/>
        <v>23</v>
      </c>
      <c r="AJ2277" s="13">
        <f t="shared" si="323"/>
        <v>1</v>
      </c>
      <c r="AK2277" s="21">
        <v>1</v>
      </c>
      <c r="AM2277" t="s">
        <v>2154</v>
      </c>
      <c r="AN2277" t="str">
        <f t="shared" si="317"/>
        <v>R07</v>
      </c>
      <c r="AO2277" s="20" t="str">
        <f t="shared" si="318"/>
        <v>FINES_R07</v>
      </c>
      <c r="AP2277" s="25">
        <f t="shared" si="324"/>
        <v>0.86485385894775391</v>
      </c>
      <c r="AQ2277" s="24" t="str">
        <f>+IFERROR(VLOOKUP(Y2277,#REF!,2,FALSE),"-")</f>
        <v>-</v>
      </c>
      <c r="AR2277" s="13" t="s">
        <v>2393</v>
      </c>
      <c r="AS2277" t="s">
        <v>2398</v>
      </c>
      <c r="AT2277" t="str">
        <f t="shared" si="325"/>
        <v>Fray Luis Beltran - 2117 e/ Combet y Libertad - Jose Leon Suarez La Carcova</v>
      </c>
    </row>
    <row r="2278" spans="1:46" ht="15.75" thickBot="1" x14ac:dyDescent="0.3">
      <c r="A2278" s="47">
        <v>7</v>
      </c>
      <c r="B2278" s="47" t="s">
        <v>761</v>
      </c>
      <c r="C2278" s="47" t="s">
        <v>2374</v>
      </c>
      <c r="D2278" s="47" t="s">
        <v>786</v>
      </c>
      <c r="E2278" s="47" t="s">
        <v>787</v>
      </c>
      <c r="F2278" s="47" t="s">
        <v>12767</v>
      </c>
      <c r="G2278" s="47" t="s">
        <v>12768</v>
      </c>
      <c r="H2278" s="47" t="s">
        <v>12769</v>
      </c>
      <c r="I2278" s="47" t="s">
        <v>10769</v>
      </c>
      <c r="J2278" s="47" t="s">
        <v>12771</v>
      </c>
      <c r="K2278" s="47" t="s">
        <v>15049</v>
      </c>
      <c r="L2278" s="47">
        <v>0.3858012855052948</v>
      </c>
      <c r="M2278" s="47">
        <v>-35.236372293549003</v>
      </c>
      <c r="N2278" s="47">
        <v>-60.823122980455999</v>
      </c>
      <c r="O2278" s="47" t="s">
        <v>17534</v>
      </c>
      <c r="P2278" s="47">
        <v>1</v>
      </c>
      <c r="Q2278">
        <v>22</v>
      </c>
      <c r="S2278" s="23" t="s">
        <v>2347</v>
      </c>
      <c r="T2278" t="str">
        <f t="shared" si="319"/>
        <v>07</v>
      </c>
      <c r="V2278" t="str">
        <f>+VLOOKUP(B2278,MARCO!E:E,1,FALSE)</f>
        <v>General San Martín</v>
      </c>
      <c r="W2278" t="s">
        <v>134</v>
      </c>
      <c r="X2278" t="s">
        <v>134</v>
      </c>
      <c r="Y2278" t="str">
        <f t="shared" si="320"/>
        <v>R 7 - D 45 - 453 - 4481</v>
      </c>
      <c r="Z2278" t="s">
        <v>20</v>
      </c>
      <c r="AA2278" t="s">
        <v>2349</v>
      </c>
      <c r="AB2278" t="s">
        <v>21</v>
      </c>
      <c r="AD2278" t="str">
        <f t="shared" si="321"/>
        <v>Crecer De A Poco</v>
      </c>
      <c r="AE2278" t="s">
        <v>22</v>
      </c>
      <c r="AF2278" t="s">
        <v>23</v>
      </c>
      <c r="AG2278" t="s">
        <v>26</v>
      </c>
      <c r="AH2278" t="s">
        <v>2348</v>
      </c>
      <c r="AI2278" s="13">
        <f t="shared" si="322"/>
        <v>22</v>
      </c>
      <c r="AJ2278" s="13">
        <f t="shared" si="323"/>
        <v>1</v>
      </c>
      <c r="AK2278" s="21">
        <v>1</v>
      </c>
      <c r="AM2278" t="s">
        <v>2154</v>
      </c>
      <c r="AN2278" t="str">
        <f t="shared" si="317"/>
        <v>R07</v>
      </c>
      <c r="AO2278" s="20" t="str">
        <f t="shared" si="318"/>
        <v>FINES_R07</v>
      </c>
      <c r="AP2278" s="25">
        <f t="shared" si="324"/>
        <v>0.3858012855052948</v>
      </c>
      <c r="AQ2278" s="24" t="str">
        <f>+IFERROR(VLOOKUP(Y2278,#REF!,2,FALSE),"-")</f>
        <v>-</v>
      </c>
      <c r="AR2278" s="13" t="s">
        <v>2393</v>
      </c>
      <c r="AS2278" t="s">
        <v>2398</v>
      </c>
      <c r="AT2278" t="str">
        <f t="shared" si="325"/>
        <v>Profesor Aguer - 8628 e/ Calle 3 y Calle 4 - Jose León Suarez Libertador</v>
      </c>
    </row>
    <row r="2279" spans="1:46" ht="15.75" thickBot="1" x14ac:dyDescent="0.3">
      <c r="A2279" s="47">
        <v>7</v>
      </c>
      <c r="B2279" s="47" t="s">
        <v>761</v>
      </c>
      <c r="C2279" s="47" t="s">
        <v>5433</v>
      </c>
      <c r="D2279" s="47" t="s">
        <v>792</v>
      </c>
      <c r="E2279" s="47" t="s">
        <v>793</v>
      </c>
      <c r="F2279" s="47" t="s">
        <v>12772</v>
      </c>
      <c r="G2279" s="47" t="s">
        <v>9778</v>
      </c>
      <c r="H2279" s="47" t="s">
        <v>9779</v>
      </c>
      <c r="I2279" s="47" t="s">
        <v>10769</v>
      </c>
      <c r="J2279" s="47" t="s">
        <v>9781</v>
      </c>
      <c r="K2279" s="47" t="s">
        <v>17535</v>
      </c>
      <c r="L2279" s="47">
        <v>0.2254054248332977</v>
      </c>
      <c r="M2279" s="47">
        <v>-34.575752100000003</v>
      </c>
      <c r="N2279" s="47">
        <v>-58.537096499999997</v>
      </c>
      <c r="O2279" s="47" t="s">
        <v>17536</v>
      </c>
      <c r="P2279" s="47">
        <v>1</v>
      </c>
      <c r="Q2279">
        <v>38</v>
      </c>
      <c r="S2279" s="23" t="s">
        <v>2347</v>
      </c>
      <c r="T2279" t="str">
        <f t="shared" si="319"/>
        <v>07</v>
      </c>
      <c r="V2279" t="str">
        <f>+VLOOKUP(B2279,MARCO!E:E,1,FALSE)</f>
        <v>General San Martín</v>
      </c>
      <c r="W2279" t="s">
        <v>134</v>
      </c>
      <c r="X2279" t="s">
        <v>134</v>
      </c>
      <c r="Y2279" t="str">
        <f t="shared" si="320"/>
        <v>R 7 - D 45 - 458 - 0848</v>
      </c>
      <c r="Z2279" t="s">
        <v>20</v>
      </c>
      <c r="AA2279" t="s">
        <v>2349</v>
      </c>
      <c r="AB2279" t="s">
        <v>21</v>
      </c>
      <c r="AD2279" t="str">
        <f t="shared" si="321"/>
        <v>Bach. Popular Esperanza-anexo Negrito Manuel</v>
      </c>
      <c r="AE2279" t="s">
        <v>22</v>
      </c>
      <c r="AF2279" t="s">
        <v>23</v>
      </c>
      <c r="AG2279" t="s">
        <v>26</v>
      </c>
      <c r="AH2279" t="s">
        <v>2348</v>
      </c>
      <c r="AI2279" s="13">
        <f t="shared" si="322"/>
        <v>38</v>
      </c>
      <c r="AJ2279" s="13">
        <f t="shared" si="323"/>
        <v>1</v>
      </c>
      <c r="AK2279" s="21">
        <v>1</v>
      </c>
      <c r="AM2279" t="s">
        <v>2154</v>
      </c>
      <c r="AN2279" t="str">
        <f t="shared" si="317"/>
        <v>R07</v>
      </c>
      <c r="AO2279" s="20" t="str">
        <f t="shared" si="318"/>
        <v>FINES_R07</v>
      </c>
      <c r="AP2279" s="25">
        <f t="shared" si="324"/>
        <v>0.2254054248332977</v>
      </c>
      <c r="AQ2279" s="24" t="str">
        <f>+IFERROR(VLOOKUP(Y2279,#REF!,2,FALSE),"-")</f>
        <v>-</v>
      </c>
      <c r="AR2279" s="13" t="s">
        <v>2393</v>
      </c>
      <c r="AS2279" t="s">
        <v>2398</v>
      </c>
      <c r="AT2279" t="str">
        <f t="shared" si="325"/>
        <v>San Felipe - 7345 - General San Martin Loma Hermosa</v>
      </c>
    </row>
    <row r="2280" spans="1:46" ht="15.75" thickBot="1" x14ac:dyDescent="0.3">
      <c r="A2280" s="47">
        <v>7</v>
      </c>
      <c r="B2280" s="47" t="s">
        <v>761</v>
      </c>
      <c r="C2280" s="47" t="s">
        <v>5433</v>
      </c>
      <c r="D2280" s="47" t="s">
        <v>792</v>
      </c>
      <c r="E2280" s="47" t="s">
        <v>793</v>
      </c>
      <c r="F2280" s="47" t="s">
        <v>12774</v>
      </c>
      <c r="G2280" s="47" t="s">
        <v>12775</v>
      </c>
      <c r="H2280" s="47" t="s">
        <v>12776</v>
      </c>
      <c r="I2280" s="47" t="s">
        <v>10769</v>
      </c>
      <c r="J2280" s="47" t="s">
        <v>9781</v>
      </c>
      <c r="K2280" s="47" t="s">
        <v>15050</v>
      </c>
      <c r="L2280" s="47">
        <v>0.87474405765533447</v>
      </c>
      <c r="M2280" s="47">
        <v>-34.555878012699999</v>
      </c>
      <c r="N2280" s="47">
        <v>-58.598772323969001</v>
      </c>
      <c r="O2280" s="47" t="s">
        <v>17537</v>
      </c>
      <c r="P2280" s="47">
        <v>2</v>
      </c>
      <c r="Q2280">
        <v>77</v>
      </c>
      <c r="S2280" s="23" t="s">
        <v>2347</v>
      </c>
      <c r="T2280" t="str">
        <f t="shared" si="319"/>
        <v>07</v>
      </c>
      <c r="V2280" t="str">
        <f>+VLOOKUP(B2280,MARCO!E:E,1,FALSE)</f>
        <v>General San Martín</v>
      </c>
      <c r="W2280" t="s">
        <v>134</v>
      </c>
      <c r="X2280" t="s">
        <v>134</v>
      </c>
      <c r="Y2280" t="str">
        <f t="shared" si="320"/>
        <v>R 7 - D 45 - 458 - 3975</v>
      </c>
      <c r="Z2280" t="s">
        <v>20</v>
      </c>
      <c r="AA2280" t="s">
        <v>2349</v>
      </c>
      <c r="AB2280" t="s">
        <v>21</v>
      </c>
      <c r="AD2280" t="str">
        <f t="shared" si="321"/>
        <v>Bach. Popular Esperanza- Anexo Iglesia Nuestra Señ</v>
      </c>
      <c r="AE2280" t="s">
        <v>22</v>
      </c>
      <c r="AF2280" t="s">
        <v>23</v>
      </c>
      <c r="AG2280" t="s">
        <v>26</v>
      </c>
      <c r="AH2280" t="s">
        <v>2348</v>
      </c>
      <c r="AI2280" s="13">
        <f t="shared" si="322"/>
        <v>77</v>
      </c>
      <c r="AJ2280" s="13">
        <f t="shared" si="323"/>
        <v>2</v>
      </c>
      <c r="AK2280" s="21">
        <v>1</v>
      </c>
      <c r="AM2280" t="s">
        <v>2154</v>
      </c>
      <c r="AN2280" t="str">
        <f t="shared" si="317"/>
        <v>R07</v>
      </c>
      <c r="AO2280" s="20" t="str">
        <f t="shared" si="318"/>
        <v>FINES_R07</v>
      </c>
      <c r="AP2280" s="25">
        <f t="shared" si="324"/>
        <v>0.87474405765533447</v>
      </c>
      <c r="AQ2280" s="24" t="str">
        <f>+IFERROR(VLOOKUP(Y2280,#REF!,2,FALSE),"-")</f>
        <v>-</v>
      </c>
      <c r="AR2280" s="13" t="s">
        <v>2393</v>
      </c>
      <c r="AS2280" t="s">
        <v>2398</v>
      </c>
      <c r="AT2280" t="str">
        <f t="shared" si="325"/>
        <v>Las Camelias - 7200 e/ Diagonal 166 - General San Martin Loma Hermosa</v>
      </c>
    </row>
    <row r="2281" spans="1:46" ht="15.75" thickBot="1" x14ac:dyDescent="0.3">
      <c r="A2281" s="47">
        <v>7</v>
      </c>
      <c r="B2281" s="47" t="s">
        <v>761</v>
      </c>
      <c r="C2281" s="47" t="s">
        <v>5433</v>
      </c>
      <c r="D2281" s="47" t="s">
        <v>792</v>
      </c>
      <c r="E2281" s="47" t="s">
        <v>793</v>
      </c>
      <c r="F2281" s="47" t="s">
        <v>12781</v>
      </c>
      <c r="G2281" s="47" t="s">
        <v>12782</v>
      </c>
      <c r="H2281" s="47" t="s">
        <v>12783</v>
      </c>
      <c r="I2281" s="47" t="s">
        <v>10769</v>
      </c>
      <c r="J2281" s="47" t="s">
        <v>9781</v>
      </c>
      <c r="K2281" s="47" t="s">
        <v>15051</v>
      </c>
      <c r="L2281" s="47">
        <v>0.22780147194862371</v>
      </c>
      <c r="M2281" s="47">
        <v>-34.579094699999999</v>
      </c>
      <c r="N2281" s="47">
        <v>-58.551202500000002</v>
      </c>
      <c r="O2281" s="47" t="s">
        <v>17538</v>
      </c>
      <c r="P2281" s="47">
        <v>1</v>
      </c>
      <c r="Q2281">
        <v>27</v>
      </c>
      <c r="S2281" s="23" t="s">
        <v>2347</v>
      </c>
      <c r="T2281" t="str">
        <f t="shared" si="319"/>
        <v>07</v>
      </c>
      <c r="V2281" t="str">
        <f>+VLOOKUP(B2281,MARCO!E:E,1,FALSE)</f>
        <v>General San Martín</v>
      </c>
      <c r="W2281" t="s">
        <v>134</v>
      </c>
      <c r="X2281" t="s">
        <v>134</v>
      </c>
      <c r="Y2281" t="str">
        <f t="shared" si="320"/>
        <v>R 7 - D 45 - 458 - 0850</v>
      </c>
      <c r="Z2281" t="s">
        <v>20</v>
      </c>
      <c r="AA2281" t="s">
        <v>2349</v>
      </c>
      <c r="AB2281" t="s">
        <v>21</v>
      </c>
      <c r="AD2281" t="str">
        <f t="shared" si="321"/>
        <v>Bachillerato Popular La Esperanza Papeleros</v>
      </c>
      <c r="AE2281" t="s">
        <v>22</v>
      </c>
      <c r="AF2281" t="s">
        <v>23</v>
      </c>
      <c r="AG2281" t="s">
        <v>26</v>
      </c>
      <c r="AH2281" t="s">
        <v>2348</v>
      </c>
      <c r="AI2281" s="13">
        <f t="shared" si="322"/>
        <v>27</v>
      </c>
      <c r="AJ2281" s="13">
        <f t="shared" si="323"/>
        <v>1</v>
      </c>
      <c r="AK2281" s="21">
        <v>1</v>
      </c>
      <c r="AM2281" t="s">
        <v>2154</v>
      </c>
      <c r="AN2281" t="str">
        <f t="shared" si="317"/>
        <v>R07</v>
      </c>
      <c r="AO2281" s="20" t="str">
        <f t="shared" si="318"/>
        <v>FINES_R07</v>
      </c>
      <c r="AP2281" s="25">
        <f t="shared" si="324"/>
        <v>0.22780147194862371</v>
      </c>
      <c r="AQ2281" s="24" t="str">
        <f>+IFERROR(VLOOKUP(Y2281,#REF!,2,FALSE),"-")</f>
        <v>-</v>
      </c>
      <c r="AR2281" s="13" t="s">
        <v>2393</v>
      </c>
      <c r="AS2281" t="s">
        <v>2397</v>
      </c>
      <c r="AT2281" t="str">
        <f t="shared" si="325"/>
        <v>Peron - 4724 - San Martin San Martin</v>
      </c>
    </row>
    <row r="2282" spans="1:46" ht="15.75" thickBot="1" x14ac:dyDescent="0.3">
      <c r="A2282" s="47">
        <v>7</v>
      </c>
      <c r="B2282" s="47" t="s">
        <v>761</v>
      </c>
      <c r="C2282" s="47" t="s">
        <v>2374</v>
      </c>
      <c r="D2282" s="47" t="s">
        <v>786</v>
      </c>
      <c r="E2282" s="47" t="s">
        <v>787</v>
      </c>
      <c r="F2282" s="47" t="s">
        <v>12785</v>
      </c>
      <c r="G2282" s="47" t="s">
        <v>12786</v>
      </c>
      <c r="H2282" s="47" t="s">
        <v>12787</v>
      </c>
      <c r="I2282" s="47" t="s">
        <v>10769</v>
      </c>
      <c r="J2282" s="47" t="s">
        <v>12789</v>
      </c>
      <c r="K2282" s="47" t="s">
        <v>15052</v>
      </c>
      <c r="L2282" s="47">
        <v>0.11616908758878711</v>
      </c>
      <c r="M2282" s="47">
        <v>-34.572076238705002</v>
      </c>
      <c r="N2282" s="47">
        <v>-58.540034740835999</v>
      </c>
      <c r="O2282" s="47" t="s">
        <v>17539</v>
      </c>
      <c r="P2282" s="47">
        <v>1</v>
      </c>
      <c r="Q2282">
        <v>44</v>
      </c>
      <c r="S2282" s="23" t="s">
        <v>2347</v>
      </c>
      <c r="T2282" t="str">
        <f t="shared" si="319"/>
        <v>07</v>
      </c>
      <c r="V2282" t="str">
        <f>+VLOOKUP(B2282,MARCO!E:E,1,FALSE)</f>
        <v>General San Martín</v>
      </c>
      <c r="W2282" t="s">
        <v>134</v>
      </c>
      <c r="X2282" t="s">
        <v>134</v>
      </c>
      <c r="Y2282" t="str">
        <f t="shared" si="320"/>
        <v>R 7 - D 45 - 453 - 4565</v>
      </c>
      <c r="Z2282" t="s">
        <v>20</v>
      </c>
      <c r="AA2282" t="s">
        <v>2349</v>
      </c>
      <c r="AB2282" t="s">
        <v>21</v>
      </c>
      <c r="AD2282" t="str">
        <f t="shared" si="321"/>
        <v>Smata Unidad De Los Trabajadores</v>
      </c>
      <c r="AE2282" t="s">
        <v>22</v>
      </c>
      <c r="AF2282" t="s">
        <v>23</v>
      </c>
      <c r="AG2282" t="s">
        <v>26</v>
      </c>
      <c r="AH2282" t="s">
        <v>2348</v>
      </c>
      <c r="AI2282" s="13">
        <f t="shared" si="322"/>
        <v>44</v>
      </c>
      <c r="AJ2282" s="13">
        <f t="shared" si="323"/>
        <v>1</v>
      </c>
      <c r="AK2282" s="21">
        <v>1</v>
      </c>
      <c r="AM2282" t="s">
        <v>2154</v>
      </c>
      <c r="AN2282" t="str">
        <f t="shared" si="317"/>
        <v>R07</v>
      </c>
      <c r="AO2282" s="20" t="str">
        <f t="shared" si="318"/>
        <v>FINES_R07</v>
      </c>
      <c r="AP2282" s="25">
        <f t="shared" si="324"/>
        <v>0.11616908758878711</v>
      </c>
      <c r="AQ2282" s="24" t="str">
        <f>+IFERROR(VLOOKUP(Y2282,#REF!,2,FALSE),"-")</f>
        <v>-</v>
      </c>
      <c r="AR2282" s="13" t="s">
        <v>2393</v>
      </c>
      <c r="AS2282" t="s">
        <v>2398</v>
      </c>
      <c r="AT2282" t="str">
        <f t="shared" si="325"/>
        <v>Cerrito - 2456 - General San Martín San Martín</v>
      </c>
    </row>
    <row r="2283" spans="1:46" ht="15.75" thickBot="1" x14ac:dyDescent="0.3">
      <c r="A2283" s="47">
        <v>7</v>
      </c>
      <c r="B2283" s="47" t="s">
        <v>761</v>
      </c>
      <c r="C2283" s="47" t="s">
        <v>5433</v>
      </c>
      <c r="D2283" s="47" t="s">
        <v>792</v>
      </c>
      <c r="E2283" s="47" t="s">
        <v>793</v>
      </c>
      <c r="F2283" s="47" t="s">
        <v>12790</v>
      </c>
      <c r="G2283" s="47" t="s">
        <v>9774</v>
      </c>
      <c r="H2283" s="47" t="s">
        <v>9775</v>
      </c>
      <c r="I2283" s="47" t="s">
        <v>10769</v>
      </c>
      <c r="J2283" s="47" t="s">
        <v>9774</v>
      </c>
      <c r="K2283" s="47" t="s">
        <v>17540</v>
      </c>
      <c r="L2283" s="47">
        <v>0.76751828193664551</v>
      </c>
      <c r="M2283" s="47">
        <v>-34.507551100000001</v>
      </c>
      <c r="N2283" s="47">
        <v>-58.583530799999998</v>
      </c>
      <c r="O2283" s="47" t="s">
        <v>17541</v>
      </c>
      <c r="P2283" s="47">
        <v>1</v>
      </c>
      <c r="Q2283">
        <v>20</v>
      </c>
      <c r="S2283" s="23" t="s">
        <v>2347</v>
      </c>
      <c r="T2283" t="str">
        <f t="shared" si="319"/>
        <v>07</v>
      </c>
      <c r="V2283" t="str">
        <f>+VLOOKUP(B2283,MARCO!E:E,1,FALSE)</f>
        <v>General San Martín</v>
      </c>
      <c r="W2283" t="s">
        <v>134</v>
      </c>
      <c r="X2283" t="s">
        <v>134</v>
      </c>
      <c r="Y2283" t="str">
        <f t="shared" si="320"/>
        <v>R 7 - D 45 - 458 - 0659</v>
      </c>
      <c r="Z2283" t="s">
        <v>20</v>
      </c>
      <c r="AA2283" t="s">
        <v>2349</v>
      </c>
      <c r="AB2283" t="s">
        <v>21</v>
      </c>
      <c r="AD2283" t="str">
        <f t="shared" si="321"/>
        <v>Fm Reconquista</v>
      </c>
      <c r="AE2283" t="s">
        <v>22</v>
      </c>
      <c r="AF2283" t="s">
        <v>23</v>
      </c>
      <c r="AG2283" t="s">
        <v>26</v>
      </c>
      <c r="AH2283" t="s">
        <v>2348</v>
      </c>
      <c r="AI2283" s="13">
        <f t="shared" si="322"/>
        <v>20</v>
      </c>
      <c r="AJ2283" s="13">
        <f t="shared" si="323"/>
        <v>1</v>
      </c>
      <c r="AK2283" s="21">
        <v>1</v>
      </c>
      <c r="AM2283" t="s">
        <v>2154</v>
      </c>
      <c r="AN2283" t="str">
        <f t="shared" si="317"/>
        <v>R07</v>
      </c>
      <c r="AO2283" s="20" t="str">
        <f t="shared" si="318"/>
        <v>FINES_R07</v>
      </c>
      <c r="AP2283" s="25">
        <f t="shared" si="324"/>
        <v>0.76751828193664551</v>
      </c>
      <c r="AQ2283" s="24" t="str">
        <f>+IFERROR(VLOOKUP(Y2283,#REF!,2,FALSE),"-")</f>
        <v>-</v>
      </c>
      <c r="AR2283" s="13" t="s">
        <v>2393</v>
      </c>
      <c r="AS2283" t="s">
        <v>2397</v>
      </c>
      <c r="AT2283" t="str">
        <f t="shared" si="325"/>
        <v>Villalba - 1366 e/ Manuel Estrada y Andres Lamas - José León Suarez Villa Hidalgo</v>
      </c>
    </row>
    <row r="2284" spans="1:46" ht="15.75" thickBot="1" x14ac:dyDescent="0.3">
      <c r="A2284" s="47">
        <v>8</v>
      </c>
      <c r="B2284" s="47" t="s">
        <v>1674</v>
      </c>
      <c r="C2284" s="47" t="s">
        <v>2486</v>
      </c>
      <c r="D2284" s="47" t="s">
        <v>1696</v>
      </c>
      <c r="E2284" s="47" t="s">
        <v>99</v>
      </c>
      <c r="F2284" s="47" t="s">
        <v>12792</v>
      </c>
      <c r="G2284" s="47" t="s">
        <v>12793</v>
      </c>
      <c r="H2284" s="47" t="s">
        <v>12794</v>
      </c>
      <c r="I2284" s="47" t="s">
        <v>10769</v>
      </c>
      <c r="J2284" s="47"/>
      <c r="K2284" s="47" t="s">
        <v>15053</v>
      </c>
      <c r="L2284" s="47">
        <v>0.64659500122070313</v>
      </c>
      <c r="M2284" s="47">
        <v>-34.625652899999999</v>
      </c>
      <c r="N2284" s="47">
        <v>-58.5791653</v>
      </c>
      <c r="O2284" s="47" t="s">
        <v>17542</v>
      </c>
      <c r="P2284" s="47">
        <v>1</v>
      </c>
      <c r="Q2284">
        <v>0</v>
      </c>
      <c r="S2284" s="23" t="s">
        <v>2347</v>
      </c>
      <c r="T2284" t="str">
        <f t="shared" si="319"/>
        <v>08</v>
      </c>
      <c r="V2284" t="str">
        <f>+VLOOKUP(B2284,MARCO!E:E,1,FALSE)</f>
        <v>Morón</v>
      </c>
      <c r="W2284" t="s">
        <v>134</v>
      </c>
      <c r="X2284" t="s">
        <v>134</v>
      </c>
      <c r="Y2284" t="str">
        <f t="shared" si="320"/>
        <v>R 8 - D 100 - 457 - 3351</v>
      </c>
      <c r="Z2284" t="s">
        <v>20</v>
      </c>
      <c r="AA2284" t="s">
        <v>2349</v>
      </c>
      <c r="AB2284" t="s">
        <v>21</v>
      </c>
      <c r="AD2284" t="str">
        <f t="shared" si="321"/>
        <v>Ugc Nº 12</v>
      </c>
      <c r="AE2284" t="s">
        <v>22</v>
      </c>
      <c r="AF2284" t="s">
        <v>23</v>
      </c>
      <c r="AG2284" t="s">
        <v>26</v>
      </c>
      <c r="AH2284" t="s">
        <v>2348</v>
      </c>
      <c r="AI2284" s="13">
        <f t="shared" si="322"/>
        <v>0</v>
      </c>
      <c r="AJ2284" s="13">
        <f t="shared" si="323"/>
        <v>1</v>
      </c>
      <c r="AK2284" s="21">
        <v>1</v>
      </c>
      <c r="AM2284" t="s">
        <v>2154</v>
      </c>
      <c r="AN2284" t="str">
        <f t="shared" si="317"/>
        <v>R08</v>
      </c>
      <c r="AO2284" s="20" t="str">
        <f t="shared" si="318"/>
        <v>FINES_R08</v>
      </c>
      <c r="AP2284" s="25">
        <f t="shared" si="324"/>
        <v>0.64659500122070313</v>
      </c>
      <c r="AQ2284" s="24" t="str">
        <f>+IFERROR(VLOOKUP(Y2284,#REF!,2,FALSE),"-")</f>
        <v>-</v>
      </c>
      <c r="AR2284" s="13" t="s">
        <v>2393</v>
      </c>
      <c r="AS2284" t="s">
        <v>2397</v>
      </c>
      <c r="AT2284" t="str">
        <f t="shared" si="325"/>
        <v>Orense - 350 - El Palomar</v>
      </c>
    </row>
    <row r="2285" spans="1:46" ht="15.75" thickBot="1" x14ac:dyDescent="0.3">
      <c r="A2285" s="47">
        <v>8</v>
      </c>
      <c r="B2285" s="47" t="s">
        <v>1674</v>
      </c>
      <c r="C2285" s="47" t="s">
        <v>2486</v>
      </c>
      <c r="D2285" s="47" t="s">
        <v>1696</v>
      </c>
      <c r="E2285" s="47" t="s">
        <v>99</v>
      </c>
      <c r="F2285" s="47" t="s">
        <v>12796</v>
      </c>
      <c r="G2285" s="47" t="s">
        <v>2283</v>
      </c>
      <c r="H2285" s="47" t="s">
        <v>12797</v>
      </c>
      <c r="I2285" s="47" t="s">
        <v>10769</v>
      </c>
      <c r="J2285" s="47" t="s">
        <v>2278</v>
      </c>
      <c r="K2285" s="47" t="s">
        <v>15054</v>
      </c>
      <c r="L2285" s="47">
        <v>0.32071611285209661</v>
      </c>
      <c r="M2285" s="47">
        <v>-34.623726400000002</v>
      </c>
      <c r="N2285" s="47">
        <v>-58.5957565</v>
      </c>
      <c r="O2285" s="47" t="s">
        <v>17543</v>
      </c>
      <c r="P2285" s="47">
        <v>1</v>
      </c>
      <c r="Q2285">
        <v>15</v>
      </c>
      <c r="S2285" s="23" t="s">
        <v>2347</v>
      </c>
      <c r="T2285" t="str">
        <f t="shared" si="319"/>
        <v>08</v>
      </c>
      <c r="V2285" t="str">
        <f>+VLOOKUP(B2285,MARCO!E:E,1,FALSE)</f>
        <v>Morón</v>
      </c>
      <c r="W2285" t="s">
        <v>134</v>
      </c>
      <c r="X2285" t="s">
        <v>134</v>
      </c>
      <c r="Y2285" t="str">
        <f t="shared" si="320"/>
        <v>R 8 - D 100 - 457 - 0986</v>
      </c>
      <c r="Z2285" t="s">
        <v>20</v>
      </c>
      <c r="AA2285" t="s">
        <v>2349</v>
      </c>
      <c r="AB2285" t="s">
        <v>21</v>
      </c>
      <c r="AD2285" t="str">
        <f t="shared" si="321"/>
        <v>Casa Pueblo</v>
      </c>
      <c r="AE2285" t="s">
        <v>22</v>
      </c>
      <c r="AF2285" t="s">
        <v>23</v>
      </c>
      <c r="AG2285" t="s">
        <v>26</v>
      </c>
      <c r="AH2285" t="s">
        <v>2348</v>
      </c>
      <c r="AI2285" s="13">
        <f t="shared" si="322"/>
        <v>15</v>
      </c>
      <c r="AJ2285" s="13">
        <f t="shared" si="323"/>
        <v>1</v>
      </c>
      <c r="AK2285" s="21">
        <v>1</v>
      </c>
      <c r="AM2285" t="s">
        <v>2154</v>
      </c>
      <c r="AN2285" t="str">
        <f t="shared" si="317"/>
        <v>R08</v>
      </c>
      <c r="AO2285" s="20" t="str">
        <f t="shared" si="318"/>
        <v>FINES_R08</v>
      </c>
      <c r="AP2285" s="25">
        <f t="shared" si="324"/>
        <v>0.32071611285209661</v>
      </c>
      <c r="AQ2285" s="24" t="str">
        <f>+IFERROR(VLOOKUP(Y2285,#REF!,2,FALSE),"-")</f>
        <v>-</v>
      </c>
      <c r="AR2285" s="13" t="s">
        <v>2393</v>
      </c>
      <c r="AS2285" t="s">
        <v>2398</v>
      </c>
      <c r="AT2285" t="str">
        <f t="shared" si="325"/>
        <v>Av. Rosales - 1133 - El Palomar</v>
      </c>
    </row>
    <row r="2286" spans="1:46" ht="15.75" thickBot="1" x14ac:dyDescent="0.3">
      <c r="A2286" s="47">
        <v>8</v>
      </c>
      <c r="B2286" s="47" t="s">
        <v>1674</v>
      </c>
      <c r="C2286" s="47" t="s">
        <v>2486</v>
      </c>
      <c r="D2286" s="47" t="s">
        <v>1696</v>
      </c>
      <c r="E2286" s="47" t="s">
        <v>99</v>
      </c>
      <c r="F2286" s="47" t="s">
        <v>12799</v>
      </c>
      <c r="G2286" s="47" t="s">
        <v>12800</v>
      </c>
      <c r="H2286" s="47" t="s">
        <v>12801</v>
      </c>
      <c r="I2286" s="47" t="s">
        <v>10769</v>
      </c>
      <c r="J2286" s="47" t="s">
        <v>9838</v>
      </c>
      <c r="K2286" s="47" t="s">
        <v>15055</v>
      </c>
      <c r="L2286" s="47">
        <v>0.44573062658309942</v>
      </c>
      <c r="M2286" s="47">
        <v>-34.683649900688003</v>
      </c>
      <c r="N2286" s="47">
        <v>-58.660689861820998</v>
      </c>
      <c r="O2286" s="47" t="s">
        <v>17544</v>
      </c>
      <c r="P2286" s="47">
        <v>1</v>
      </c>
      <c r="Q2286">
        <v>13</v>
      </c>
      <c r="S2286" s="23" t="s">
        <v>2347</v>
      </c>
      <c r="T2286" t="str">
        <f t="shared" si="319"/>
        <v>08</v>
      </c>
      <c r="V2286" t="str">
        <f>+VLOOKUP(B2286,MARCO!E:E,1,FALSE)</f>
        <v>Morón</v>
      </c>
      <c r="W2286" t="s">
        <v>134</v>
      </c>
      <c r="X2286" t="s">
        <v>134</v>
      </c>
      <c r="Y2286" t="str">
        <f t="shared" si="320"/>
        <v>R 8 - D 100 - 457 - 4253</v>
      </c>
      <c r="Z2286" t="s">
        <v>20</v>
      </c>
      <c r="AA2286" t="s">
        <v>2349</v>
      </c>
      <c r="AB2286" t="s">
        <v>21</v>
      </c>
      <c r="AD2286" t="str">
        <f t="shared" si="321"/>
        <v>Ugc N° 5</v>
      </c>
      <c r="AE2286" t="s">
        <v>22</v>
      </c>
      <c r="AF2286" t="s">
        <v>23</v>
      </c>
      <c r="AG2286" t="s">
        <v>26</v>
      </c>
      <c r="AH2286" t="s">
        <v>2348</v>
      </c>
      <c r="AI2286" s="13">
        <f t="shared" si="322"/>
        <v>13</v>
      </c>
      <c r="AJ2286" s="13">
        <f t="shared" si="323"/>
        <v>1</v>
      </c>
      <c r="AK2286" s="21">
        <v>1</v>
      </c>
      <c r="AM2286" t="s">
        <v>2154</v>
      </c>
      <c r="AN2286" t="str">
        <f t="shared" si="317"/>
        <v>R08</v>
      </c>
      <c r="AO2286" s="20" t="str">
        <f t="shared" si="318"/>
        <v>FINES_R08</v>
      </c>
      <c r="AP2286" s="25">
        <f t="shared" si="324"/>
        <v>0.44573062658309942</v>
      </c>
      <c r="AQ2286" s="24" t="str">
        <f>+IFERROR(VLOOKUP(Y2286,#REF!,2,FALSE),"-")</f>
        <v>-</v>
      </c>
      <c r="AR2286" s="13" t="s">
        <v>2393</v>
      </c>
      <c r="AS2286" t="s">
        <v>2397</v>
      </c>
      <c r="AT2286" t="str">
        <f t="shared" si="325"/>
        <v>William Morris - 3520 - Castelar</v>
      </c>
    </row>
    <row r="2287" spans="1:46" ht="15.75" thickBot="1" x14ac:dyDescent="0.3">
      <c r="A2287" s="47">
        <v>8</v>
      </c>
      <c r="B2287" s="47" t="s">
        <v>1674</v>
      </c>
      <c r="C2287" s="47" t="s">
        <v>2486</v>
      </c>
      <c r="D2287" s="47" t="s">
        <v>1696</v>
      </c>
      <c r="E2287" s="47" t="s">
        <v>99</v>
      </c>
      <c r="F2287" s="47" t="s">
        <v>12803</v>
      </c>
      <c r="G2287" s="47" t="s">
        <v>3961</v>
      </c>
      <c r="H2287" s="47" t="s">
        <v>12804</v>
      </c>
      <c r="I2287" s="47" t="s">
        <v>10769</v>
      </c>
      <c r="J2287" s="47" t="s">
        <v>12806</v>
      </c>
      <c r="K2287" s="47" t="s">
        <v>15056</v>
      </c>
      <c r="L2287" s="47">
        <v>0.282316654920578</v>
      </c>
      <c r="M2287" s="47">
        <v>-34.633792963874001</v>
      </c>
      <c r="N2287" s="47">
        <v>-58.622114915505001</v>
      </c>
      <c r="O2287" s="47" t="s">
        <v>17545</v>
      </c>
      <c r="P2287" s="47">
        <v>1</v>
      </c>
      <c r="Q2287">
        <v>12</v>
      </c>
      <c r="S2287" s="23" t="s">
        <v>2347</v>
      </c>
      <c r="T2287" t="str">
        <f t="shared" si="319"/>
        <v>08</v>
      </c>
      <c r="V2287" t="str">
        <f>+VLOOKUP(B2287,MARCO!E:E,1,FALSE)</f>
        <v>Morón</v>
      </c>
      <c r="W2287" t="s">
        <v>134</v>
      </c>
      <c r="X2287" t="s">
        <v>134</v>
      </c>
      <c r="Y2287" t="str">
        <f t="shared" si="320"/>
        <v>R 8 - D 100 - 457 - 4541</v>
      </c>
      <c r="Z2287" t="s">
        <v>20</v>
      </c>
      <c r="AA2287" t="s">
        <v>2349</v>
      </c>
      <c r="AB2287" t="s">
        <v>21</v>
      </c>
      <c r="AD2287" t="str">
        <f t="shared" si="321"/>
        <v>Mte</v>
      </c>
      <c r="AE2287" t="s">
        <v>22</v>
      </c>
      <c r="AF2287" t="s">
        <v>23</v>
      </c>
      <c r="AG2287" t="s">
        <v>26</v>
      </c>
      <c r="AH2287" t="s">
        <v>2348</v>
      </c>
      <c r="AI2287" s="13">
        <f t="shared" si="322"/>
        <v>12</v>
      </c>
      <c r="AJ2287" s="13">
        <f t="shared" si="323"/>
        <v>1</v>
      </c>
      <c r="AK2287" s="21">
        <v>1</v>
      </c>
      <c r="AM2287" t="s">
        <v>2154</v>
      </c>
      <c r="AN2287" t="str">
        <f t="shared" si="317"/>
        <v>R08</v>
      </c>
      <c r="AO2287" s="20" t="str">
        <f t="shared" si="318"/>
        <v>FINES_R08</v>
      </c>
      <c r="AP2287" s="25">
        <f t="shared" si="324"/>
        <v>0.282316654920578</v>
      </c>
      <c r="AQ2287" s="24" t="str">
        <f>+IFERROR(VLOOKUP(Y2287,#REF!,2,FALSE),"-")</f>
        <v>-</v>
      </c>
      <c r="AR2287" s="13" t="s">
        <v>2393</v>
      </c>
      <c r="AS2287" t="s">
        <v>2398</v>
      </c>
      <c r="AT2287" t="str">
        <f t="shared" si="325"/>
        <v>Santa Marina - 817 e/ Av. Gaona y Colectora - Morón</v>
      </c>
    </row>
    <row r="2288" spans="1:46" ht="15.75" thickBot="1" x14ac:dyDescent="0.3">
      <c r="A2288" s="47">
        <v>8</v>
      </c>
      <c r="B2288" s="47" t="s">
        <v>1674</v>
      </c>
      <c r="C2288" s="47" t="s">
        <v>2486</v>
      </c>
      <c r="D2288" s="47" t="s">
        <v>1696</v>
      </c>
      <c r="E2288" s="47" t="s">
        <v>99</v>
      </c>
      <c r="F2288" s="47" t="s">
        <v>12807</v>
      </c>
      <c r="G2288" s="47" t="s">
        <v>12808</v>
      </c>
      <c r="H2288" s="47" t="s">
        <v>12809</v>
      </c>
      <c r="I2288" s="47" t="s">
        <v>10769</v>
      </c>
      <c r="J2288" s="47" t="s">
        <v>12808</v>
      </c>
      <c r="K2288" s="47" t="s">
        <v>15057</v>
      </c>
      <c r="L2288" s="47">
        <v>0.53505820035934448</v>
      </c>
      <c r="M2288" s="47">
        <v>-34.692997525915999</v>
      </c>
      <c r="N2288" s="47">
        <v>-58.639243511666997</v>
      </c>
      <c r="O2288" s="47" t="s">
        <v>17546</v>
      </c>
      <c r="P2288" s="47">
        <v>1</v>
      </c>
      <c r="Q2288">
        <v>14</v>
      </c>
      <c r="S2288" s="23" t="s">
        <v>2347</v>
      </c>
      <c r="T2288" t="str">
        <f t="shared" si="319"/>
        <v>08</v>
      </c>
      <c r="V2288" t="str">
        <f>+VLOOKUP(B2288,MARCO!E:E,1,FALSE)</f>
        <v>Morón</v>
      </c>
      <c r="W2288" t="s">
        <v>134</v>
      </c>
      <c r="X2288" t="s">
        <v>134</v>
      </c>
      <c r="Y2288" t="str">
        <f t="shared" si="320"/>
        <v>R 8 - D 100 - 457 - 4641</v>
      </c>
      <c r="Z2288" t="s">
        <v>20</v>
      </c>
      <c r="AA2288" t="s">
        <v>2349</v>
      </c>
      <c r="AB2288" t="s">
        <v>21</v>
      </c>
      <c r="AD2288" t="str">
        <f t="shared" si="321"/>
        <v>Centro De Jubilados Jose Hernandez</v>
      </c>
      <c r="AE2288" t="s">
        <v>22</v>
      </c>
      <c r="AF2288" t="s">
        <v>23</v>
      </c>
      <c r="AG2288" t="s">
        <v>26</v>
      </c>
      <c r="AH2288" t="s">
        <v>2348</v>
      </c>
      <c r="AI2288" s="13">
        <f t="shared" si="322"/>
        <v>14</v>
      </c>
      <c r="AJ2288" s="13">
        <f t="shared" si="323"/>
        <v>1</v>
      </c>
      <c r="AK2288" s="21">
        <v>1</v>
      </c>
      <c r="AM2288" t="s">
        <v>2154</v>
      </c>
      <c r="AN2288" t="str">
        <f t="shared" si="317"/>
        <v>R08</v>
      </c>
      <c r="AO2288" s="20" t="str">
        <f t="shared" si="318"/>
        <v>FINES_R08</v>
      </c>
      <c r="AP2288" s="25">
        <f t="shared" si="324"/>
        <v>0.53505820035934448</v>
      </c>
      <c r="AQ2288" s="24" t="str">
        <f>+IFERROR(VLOOKUP(Y2288,#REF!,2,FALSE),"-")</f>
        <v>-</v>
      </c>
      <c r="AR2288" s="13" t="s">
        <v>2393</v>
      </c>
      <c r="AS2288" t="s">
        <v>2398</v>
      </c>
      <c r="AT2288" t="str">
        <f t="shared" si="325"/>
        <v>Angora - 556 - Castelar</v>
      </c>
    </row>
    <row r="2289" spans="1:46" ht="15.75" thickBot="1" x14ac:dyDescent="0.3">
      <c r="A2289" s="47">
        <v>8</v>
      </c>
      <c r="B2289" s="47" t="s">
        <v>1674</v>
      </c>
      <c r="C2289" s="47" t="s">
        <v>2486</v>
      </c>
      <c r="D2289" s="47" t="s">
        <v>1696</v>
      </c>
      <c r="E2289" s="47" t="s">
        <v>99</v>
      </c>
      <c r="F2289" s="47" t="s">
        <v>12811</v>
      </c>
      <c r="G2289" s="47" t="s">
        <v>12812</v>
      </c>
      <c r="H2289" s="47" t="s">
        <v>12813</v>
      </c>
      <c r="I2289" s="47" t="s">
        <v>10769</v>
      </c>
      <c r="J2289" s="47" t="s">
        <v>12812</v>
      </c>
      <c r="K2289" s="47" t="s">
        <v>15058</v>
      </c>
      <c r="L2289" s="47">
        <v>0.59044557809829712</v>
      </c>
      <c r="M2289" s="47">
        <v>-34.700178681632003</v>
      </c>
      <c r="N2289" s="47">
        <v>-58.645357947111997</v>
      </c>
      <c r="O2289" s="47" t="s">
        <v>17547</v>
      </c>
      <c r="P2289" s="47">
        <v>1</v>
      </c>
      <c r="Q2289">
        <v>20</v>
      </c>
      <c r="S2289" s="23" t="s">
        <v>2347</v>
      </c>
      <c r="T2289" t="str">
        <f t="shared" si="319"/>
        <v>08</v>
      </c>
      <c r="V2289" t="str">
        <f>+VLOOKUP(B2289,MARCO!E:E,1,FALSE)</f>
        <v>Morón</v>
      </c>
      <c r="W2289" t="s">
        <v>134</v>
      </c>
      <c r="X2289" t="s">
        <v>134</v>
      </c>
      <c r="Y2289" t="str">
        <f t="shared" si="320"/>
        <v>R 8 - D 100 - 457 - 4642</v>
      </c>
      <c r="Z2289" t="s">
        <v>20</v>
      </c>
      <c r="AA2289" t="s">
        <v>2349</v>
      </c>
      <c r="AB2289" t="s">
        <v>21</v>
      </c>
      <c r="AD2289" t="str">
        <f t="shared" si="321"/>
        <v>Centro De Jubilados Iman</v>
      </c>
      <c r="AE2289" t="s">
        <v>22</v>
      </c>
      <c r="AF2289" t="s">
        <v>23</v>
      </c>
      <c r="AG2289" t="s">
        <v>26</v>
      </c>
      <c r="AH2289" t="s">
        <v>2348</v>
      </c>
      <c r="AI2289" s="13">
        <f t="shared" si="322"/>
        <v>20</v>
      </c>
      <c r="AJ2289" s="13">
        <f t="shared" si="323"/>
        <v>1</v>
      </c>
      <c r="AK2289" s="21">
        <v>1</v>
      </c>
      <c r="AM2289" t="s">
        <v>2154</v>
      </c>
      <c r="AN2289" t="str">
        <f t="shared" si="317"/>
        <v>R08</v>
      </c>
      <c r="AO2289" s="20" t="str">
        <f t="shared" si="318"/>
        <v>FINES_R08</v>
      </c>
      <c r="AP2289" s="25">
        <f t="shared" si="324"/>
        <v>0.59044557809829712</v>
      </c>
      <c r="AQ2289" s="24" t="str">
        <f>+IFERROR(VLOOKUP(Y2289,#REF!,2,FALSE),"-")</f>
        <v>-</v>
      </c>
      <c r="AR2289" s="13" t="s">
        <v>2393</v>
      </c>
      <c r="AS2289" t="s">
        <v>2397</v>
      </c>
      <c r="AT2289" t="str">
        <f t="shared" si="325"/>
        <v>Santa Marta - 2163 - Castelar</v>
      </c>
    </row>
    <row r="2290" spans="1:46" ht="15.75" thickBot="1" x14ac:dyDescent="0.3">
      <c r="A2290" s="47">
        <v>8</v>
      </c>
      <c r="B2290" s="47" t="s">
        <v>1674</v>
      </c>
      <c r="C2290" s="47" t="s">
        <v>2486</v>
      </c>
      <c r="D2290" s="47" t="s">
        <v>1696</v>
      </c>
      <c r="E2290" s="47" t="s">
        <v>99</v>
      </c>
      <c r="F2290" s="47" t="s">
        <v>12815</v>
      </c>
      <c r="G2290" s="47" t="s">
        <v>12816</v>
      </c>
      <c r="H2290" s="47" t="s">
        <v>12817</v>
      </c>
      <c r="I2290" s="47" t="s">
        <v>10769</v>
      </c>
      <c r="J2290" s="47" t="s">
        <v>9853</v>
      </c>
      <c r="K2290" s="47" t="s">
        <v>15059</v>
      </c>
      <c r="L2290" s="47">
        <v>0.49719205498695368</v>
      </c>
      <c r="M2290" s="47">
        <v>-34.676356890553997</v>
      </c>
      <c r="N2290" s="47">
        <v>-58.606689869709001</v>
      </c>
      <c r="O2290" s="47" t="s">
        <v>17548</v>
      </c>
      <c r="P2290" s="47">
        <v>1</v>
      </c>
      <c r="Q2290">
        <v>1</v>
      </c>
      <c r="S2290" s="23" t="s">
        <v>2347</v>
      </c>
      <c r="T2290" t="str">
        <f t="shared" si="319"/>
        <v>08</v>
      </c>
      <c r="V2290" t="str">
        <f>+VLOOKUP(B2290,MARCO!E:E,1,FALSE)</f>
        <v>Morón</v>
      </c>
      <c r="W2290" t="s">
        <v>134</v>
      </c>
      <c r="X2290" t="s">
        <v>134</v>
      </c>
      <c r="Y2290" t="str">
        <f t="shared" si="320"/>
        <v>R 8 - D 100 - 457 - 4644</v>
      </c>
      <c r="Z2290" t="s">
        <v>20</v>
      </c>
      <c r="AA2290" t="s">
        <v>2349</v>
      </c>
      <c r="AB2290" t="s">
        <v>21</v>
      </c>
      <c r="AD2290" t="str">
        <f t="shared" si="321"/>
        <v>Union Ferroviarios</v>
      </c>
      <c r="AE2290" t="s">
        <v>22</v>
      </c>
      <c r="AF2290" t="s">
        <v>23</v>
      </c>
      <c r="AG2290" t="s">
        <v>26</v>
      </c>
      <c r="AH2290" t="s">
        <v>2348</v>
      </c>
      <c r="AI2290" s="13">
        <f t="shared" si="322"/>
        <v>1</v>
      </c>
      <c r="AJ2290" s="13">
        <f t="shared" si="323"/>
        <v>1</v>
      </c>
      <c r="AK2290" s="21">
        <v>1</v>
      </c>
      <c r="AM2290" t="s">
        <v>2154</v>
      </c>
      <c r="AN2290" t="str">
        <f t="shared" si="317"/>
        <v>R08</v>
      </c>
      <c r="AO2290" s="20" t="str">
        <f t="shared" si="318"/>
        <v>FINES_R08</v>
      </c>
      <c r="AP2290" s="25">
        <f t="shared" si="324"/>
        <v>0.49719205498695368</v>
      </c>
      <c r="AQ2290" s="24" t="str">
        <f>+IFERROR(VLOOKUP(Y2290,#REF!,2,FALSE),"-")</f>
        <v>-</v>
      </c>
      <c r="AR2290" s="13" t="s">
        <v>2393</v>
      </c>
      <c r="AS2290" t="s">
        <v>2398</v>
      </c>
      <c r="AT2290" t="str">
        <f t="shared" si="325"/>
        <v>Pje La PorteÑa - 290 - Haedo</v>
      </c>
    </row>
    <row r="2291" spans="1:46" ht="15.75" thickBot="1" x14ac:dyDescent="0.3">
      <c r="A2291" s="47">
        <v>8</v>
      </c>
      <c r="B2291" s="47" t="s">
        <v>2094</v>
      </c>
      <c r="C2291" s="47" t="s">
        <v>2374</v>
      </c>
      <c r="D2291" s="47" t="s">
        <v>2104</v>
      </c>
      <c r="E2291" s="47" t="s">
        <v>230</v>
      </c>
      <c r="F2291" s="47" t="s">
        <v>12819</v>
      </c>
      <c r="G2291" s="47" t="s">
        <v>12820</v>
      </c>
      <c r="H2291" s="47" t="s">
        <v>12821</v>
      </c>
      <c r="I2291" s="47" t="s">
        <v>10769</v>
      </c>
      <c r="J2291" s="47"/>
      <c r="K2291" s="47" t="s">
        <v>15060</v>
      </c>
      <c r="L2291" s="47">
        <v>0.33457222580909729</v>
      </c>
      <c r="M2291" s="47">
        <v>-34.669924100000003</v>
      </c>
      <c r="N2291" s="47">
        <v>-58.680160200000003</v>
      </c>
      <c r="O2291" s="47" t="s">
        <v>17549</v>
      </c>
      <c r="P2291" s="47">
        <v>1</v>
      </c>
      <c r="Q2291">
        <v>17</v>
      </c>
      <c r="S2291" s="23" t="s">
        <v>2347</v>
      </c>
      <c r="T2291" t="str">
        <f t="shared" si="319"/>
        <v>08</v>
      </c>
      <c r="V2291" t="str">
        <f>+VLOOKUP(B2291,MARCO!E:E,1,FALSE)</f>
        <v>Ituzaingó</v>
      </c>
      <c r="W2291" t="s">
        <v>134</v>
      </c>
      <c r="X2291" t="s">
        <v>134</v>
      </c>
      <c r="Y2291" t="str">
        <f t="shared" si="320"/>
        <v>R 8 - D 136 - 453 - 2478</v>
      </c>
      <c r="Z2291" t="s">
        <v>20</v>
      </c>
      <c r="AA2291" t="s">
        <v>2349</v>
      </c>
      <c r="AB2291" t="s">
        <v>21</v>
      </c>
      <c r="AD2291" t="str">
        <f t="shared" si="321"/>
        <v>Cds San Antonio</v>
      </c>
      <c r="AE2291" t="s">
        <v>22</v>
      </c>
      <c r="AF2291" t="s">
        <v>23</v>
      </c>
      <c r="AG2291" t="s">
        <v>26</v>
      </c>
      <c r="AH2291" t="s">
        <v>2348</v>
      </c>
      <c r="AI2291" s="13">
        <f t="shared" si="322"/>
        <v>17</v>
      </c>
      <c r="AJ2291" s="13">
        <f t="shared" si="323"/>
        <v>1</v>
      </c>
      <c r="AK2291" s="21">
        <v>1</v>
      </c>
      <c r="AM2291" t="s">
        <v>2154</v>
      </c>
      <c r="AN2291" t="str">
        <f t="shared" si="317"/>
        <v>R08</v>
      </c>
      <c r="AO2291" s="20" t="str">
        <f t="shared" si="318"/>
        <v>FINES_R08</v>
      </c>
      <c r="AP2291" s="25">
        <f t="shared" si="324"/>
        <v>0.33457222580909729</v>
      </c>
      <c r="AQ2291" s="24" t="str">
        <f>+IFERROR(VLOOKUP(Y2291,#REF!,2,FALSE),"-")</f>
        <v>-</v>
      </c>
      <c r="AR2291" s="13" t="s">
        <v>2393</v>
      </c>
      <c r="AS2291" t="s">
        <v>2398</v>
      </c>
      <c r="AT2291" t="str">
        <f t="shared" si="325"/>
        <v>Olivera - 2160 - Ituzaingó Ituzaingó Sur</v>
      </c>
    </row>
    <row r="2292" spans="1:46" ht="15.75" thickBot="1" x14ac:dyDescent="0.3">
      <c r="A2292" s="47">
        <v>8</v>
      </c>
      <c r="B2292" s="47" t="s">
        <v>2094</v>
      </c>
      <c r="C2292" s="47" t="s">
        <v>2374</v>
      </c>
      <c r="D2292" s="47" t="s">
        <v>2104</v>
      </c>
      <c r="E2292" s="47" t="s">
        <v>230</v>
      </c>
      <c r="F2292" s="47" t="s">
        <v>12823</v>
      </c>
      <c r="G2292" s="47" t="s">
        <v>2235</v>
      </c>
      <c r="H2292" s="47" t="s">
        <v>9897</v>
      </c>
      <c r="I2292" s="47" t="s">
        <v>10769</v>
      </c>
      <c r="J2292" s="47"/>
      <c r="K2292" s="47" t="s">
        <v>17550</v>
      </c>
      <c r="L2292" s="47">
        <v>0.41753286123275762</v>
      </c>
      <c r="M2292" s="47">
        <v>-34.633331300000002</v>
      </c>
      <c r="N2292" s="47">
        <v>-58.700000799999998</v>
      </c>
      <c r="O2292" s="47" t="s">
        <v>17551</v>
      </c>
      <c r="P2292" s="47">
        <v>1</v>
      </c>
      <c r="Q2292">
        <v>17</v>
      </c>
      <c r="S2292" s="23" t="s">
        <v>2347</v>
      </c>
      <c r="T2292" t="str">
        <f t="shared" si="319"/>
        <v>08</v>
      </c>
      <c r="V2292" t="str">
        <f>+VLOOKUP(B2292,MARCO!E:E,1,FALSE)</f>
        <v>Ituzaingó</v>
      </c>
      <c r="W2292" t="s">
        <v>134</v>
      </c>
      <c r="X2292" t="s">
        <v>134</v>
      </c>
      <c r="Y2292" t="str">
        <f t="shared" si="320"/>
        <v>R 8 - D 136 - 453 - 2365</v>
      </c>
      <c r="Z2292" t="s">
        <v>20</v>
      </c>
      <c r="AA2292" t="s">
        <v>2349</v>
      </c>
      <c r="AB2292" t="s">
        <v>21</v>
      </c>
      <c r="AD2292" t="str">
        <f t="shared" si="321"/>
        <v>La Juana</v>
      </c>
      <c r="AE2292" t="s">
        <v>22</v>
      </c>
      <c r="AF2292" t="s">
        <v>23</v>
      </c>
      <c r="AG2292" t="s">
        <v>26</v>
      </c>
      <c r="AH2292" t="s">
        <v>2348</v>
      </c>
      <c r="AI2292" s="13">
        <f t="shared" si="322"/>
        <v>17</v>
      </c>
      <c r="AJ2292" s="13">
        <f t="shared" si="323"/>
        <v>1</v>
      </c>
      <c r="AK2292" s="21">
        <v>1</v>
      </c>
      <c r="AM2292" t="s">
        <v>2154</v>
      </c>
      <c r="AN2292" t="str">
        <f t="shared" si="317"/>
        <v>R08</v>
      </c>
      <c r="AO2292" s="20" t="str">
        <f t="shared" si="318"/>
        <v>FINES_R08</v>
      </c>
      <c r="AP2292" s="25">
        <f t="shared" si="324"/>
        <v>0.41753286123275762</v>
      </c>
      <c r="AQ2292" s="24" t="str">
        <f>+IFERROR(VLOOKUP(Y2292,#REF!,2,FALSE),"-")</f>
        <v>-</v>
      </c>
      <c r="AR2292" s="13" t="s">
        <v>2393</v>
      </c>
      <c r="AS2292" t="s">
        <v>2397</v>
      </c>
      <c r="AT2292" t="str">
        <f t="shared" si="325"/>
        <v>Padre Dalbon - 3543 - Ituzaingó Villa León</v>
      </c>
    </row>
    <row r="2293" spans="1:46" ht="15.75" thickBot="1" x14ac:dyDescent="0.3">
      <c r="A2293" s="47">
        <v>8</v>
      </c>
      <c r="B2293" s="47" t="s">
        <v>2094</v>
      </c>
      <c r="C2293" s="47" t="s">
        <v>2374</v>
      </c>
      <c r="D2293" s="47" t="s">
        <v>2104</v>
      </c>
      <c r="E2293" s="47" t="s">
        <v>230</v>
      </c>
      <c r="F2293" s="47" t="s">
        <v>12825</v>
      </c>
      <c r="G2293" s="47" t="s">
        <v>12826</v>
      </c>
      <c r="H2293" s="47" t="s">
        <v>12827</v>
      </c>
      <c r="I2293" s="47" t="s">
        <v>10769</v>
      </c>
      <c r="J2293" s="47"/>
      <c r="K2293" s="47" t="s">
        <v>15061</v>
      </c>
      <c r="L2293" s="47">
        <v>0.49731072783470148</v>
      </c>
      <c r="M2293" s="47">
        <v>-34.617911011267999</v>
      </c>
      <c r="N2293" s="47">
        <v>-58.713802964758997</v>
      </c>
      <c r="O2293" s="47" t="s">
        <v>17552</v>
      </c>
      <c r="P2293" s="47">
        <v>1</v>
      </c>
      <c r="Q2293">
        <v>36</v>
      </c>
      <c r="S2293" s="23" t="s">
        <v>2347</v>
      </c>
      <c r="T2293" t="str">
        <f t="shared" si="319"/>
        <v>08</v>
      </c>
      <c r="V2293" t="str">
        <f>+VLOOKUP(B2293,MARCO!E:E,1,FALSE)</f>
        <v>Ituzaingó</v>
      </c>
      <c r="W2293" t="s">
        <v>134</v>
      </c>
      <c r="X2293" t="s">
        <v>134</v>
      </c>
      <c r="Y2293" t="str">
        <f t="shared" si="320"/>
        <v>R 8 - D 136 - 453 - 2483</v>
      </c>
      <c r="Z2293" t="s">
        <v>20</v>
      </c>
      <c r="AA2293" t="s">
        <v>2349</v>
      </c>
      <c r="AB2293" t="s">
        <v>21</v>
      </c>
      <c r="AD2293" t="str">
        <f t="shared" si="321"/>
        <v>Las Evas</v>
      </c>
      <c r="AE2293" t="s">
        <v>22</v>
      </c>
      <c r="AF2293" t="s">
        <v>23</v>
      </c>
      <c r="AG2293" t="s">
        <v>26</v>
      </c>
      <c r="AH2293" t="s">
        <v>2348</v>
      </c>
      <c r="AI2293" s="13">
        <f t="shared" si="322"/>
        <v>36</v>
      </c>
      <c r="AJ2293" s="13">
        <f t="shared" si="323"/>
        <v>1</v>
      </c>
      <c r="AK2293" s="21">
        <v>1</v>
      </c>
      <c r="AM2293" t="s">
        <v>2154</v>
      </c>
      <c r="AN2293" t="str">
        <f t="shared" si="317"/>
        <v>R08</v>
      </c>
      <c r="AO2293" s="20" t="str">
        <f t="shared" si="318"/>
        <v>FINES_R08</v>
      </c>
      <c r="AP2293" s="25">
        <f t="shared" si="324"/>
        <v>0.49731072783470148</v>
      </c>
      <c r="AQ2293" s="24" t="str">
        <f>+IFERROR(VLOOKUP(Y2293,#REF!,2,FALSE),"-")</f>
        <v>-</v>
      </c>
      <c r="AR2293" s="13" t="s">
        <v>2393</v>
      </c>
      <c r="AS2293" t="s">
        <v>2397</v>
      </c>
      <c r="AT2293" t="str">
        <f t="shared" si="325"/>
        <v>Tabaré - y la Pialada - Ituzaingó Villa León</v>
      </c>
    </row>
    <row r="2294" spans="1:46" ht="15.75" thickBot="1" x14ac:dyDescent="0.3">
      <c r="A2294" s="47">
        <v>8</v>
      </c>
      <c r="B2294" s="47" t="s">
        <v>2094</v>
      </c>
      <c r="C2294" s="47" t="s">
        <v>2374</v>
      </c>
      <c r="D2294" s="47" t="s">
        <v>2104</v>
      </c>
      <c r="E2294" s="47" t="s">
        <v>230</v>
      </c>
      <c r="F2294" s="47" t="s">
        <v>12829</v>
      </c>
      <c r="G2294" s="47" t="s">
        <v>2162</v>
      </c>
      <c r="H2294" s="47" t="s">
        <v>12830</v>
      </c>
      <c r="I2294" s="47" t="s">
        <v>10769</v>
      </c>
      <c r="J2294" s="47" t="s">
        <v>12832</v>
      </c>
      <c r="K2294" s="47" t="s">
        <v>15062</v>
      </c>
      <c r="L2294" s="47">
        <v>0.36727479100227362</v>
      </c>
      <c r="M2294" s="47">
        <v>-34.670923992372998</v>
      </c>
      <c r="N2294" s="47">
        <v>-58.681585024428003</v>
      </c>
      <c r="O2294" s="47" t="s">
        <v>17553</v>
      </c>
      <c r="P2294" s="47">
        <v>1</v>
      </c>
      <c r="Q2294">
        <v>31</v>
      </c>
      <c r="S2294" s="23" t="s">
        <v>2347</v>
      </c>
      <c r="T2294" t="str">
        <f t="shared" si="319"/>
        <v>08</v>
      </c>
      <c r="V2294" t="str">
        <f>+VLOOKUP(B2294,MARCO!E:E,1,FALSE)</f>
        <v>Ituzaingó</v>
      </c>
      <c r="W2294" t="s">
        <v>134</v>
      </c>
      <c r="X2294" t="s">
        <v>134</v>
      </c>
      <c r="Y2294" t="str">
        <f t="shared" si="320"/>
        <v>R 8 - D 136 - 453 - 4563</v>
      </c>
      <c r="Z2294" t="s">
        <v>20</v>
      </c>
      <c r="AA2294" t="s">
        <v>2349</v>
      </c>
      <c r="AB2294" t="s">
        <v>21</v>
      </c>
      <c r="AD2294" t="str">
        <f t="shared" si="321"/>
        <v>Construyendo Futuro</v>
      </c>
      <c r="AE2294" t="s">
        <v>22</v>
      </c>
      <c r="AF2294" t="s">
        <v>23</v>
      </c>
      <c r="AG2294" t="s">
        <v>26</v>
      </c>
      <c r="AH2294" t="s">
        <v>2348</v>
      </c>
      <c r="AI2294" s="13">
        <f t="shared" si="322"/>
        <v>31</v>
      </c>
      <c r="AJ2294" s="13">
        <f t="shared" si="323"/>
        <v>1</v>
      </c>
      <c r="AK2294" s="21">
        <v>1</v>
      </c>
      <c r="AM2294" t="s">
        <v>2154</v>
      </c>
      <c r="AN2294" t="str">
        <f t="shared" si="317"/>
        <v>R08</v>
      </c>
      <c r="AO2294" s="20" t="str">
        <f t="shared" si="318"/>
        <v>FINES_R08</v>
      </c>
      <c r="AP2294" s="25">
        <f t="shared" si="324"/>
        <v>0.36727479100227362</v>
      </c>
      <c r="AQ2294" s="24" t="str">
        <f>+IFERROR(VLOOKUP(Y2294,#REF!,2,FALSE),"-")</f>
        <v>-</v>
      </c>
      <c r="AR2294" s="13" t="s">
        <v>2393</v>
      </c>
      <c r="AS2294" t="s">
        <v>2397</v>
      </c>
      <c r="AT2294" t="str">
        <f t="shared" si="325"/>
        <v>Caaguazú - 995 e/ Olivera - Ituzaingó Ituzaingó Sur</v>
      </c>
    </row>
    <row r="2295" spans="1:46" ht="15.75" thickBot="1" x14ac:dyDescent="0.3">
      <c r="A2295" s="47">
        <v>8</v>
      </c>
      <c r="B2295" s="47" t="s">
        <v>2094</v>
      </c>
      <c r="C2295" s="47" t="s">
        <v>2374</v>
      </c>
      <c r="D2295" s="47" t="s">
        <v>2104</v>
      </c>
      <c r="E2295" s="47" t="s">
        <v>230</v>
      </c>
      <c r="F2295" s="47" t="s">
        <v>12833</v>
      </c>
      <c r="G2295" s="47" t="s">
        <v>12834</v>
      </c>
      <c r="H2295" s="47" t="s">
        <v>12835</v>
      </c>
      <c r="I2295" s="47" t="s">
        <v>10769</v>
      </c>
      <c r="J2295" s="47"/>
      <c r="K2295" s="47" t="s">
        <v>15063</v>
      </c>
      <c r="L2295" s="47">
        <v>0.45947211980819702</v>
      </c>
      <c r="M2295" s="47">
        <v>-34.647857916843002</v>
      </c>
      <c r="N2295" s="47">
        <v>-58.690559863433997</v>
      </c>
      <c r="O2295" s="47" t="s">
        <v>17554</v>
      </c>
      <c r="P2295" s="47">
        <v>1</v>
      </c>
      <c r="Q2295">
        <v>31</v>
      </c>
      <c r="S2295" s="23" t="s">
        <v>2347</v>
      </c>
      <c r="T2295" t="str">
        <f t="shared" si="319"/>
        <v>08</v>
      </c>
      <c r="V2295" t="str">
        <f>+VLOOKUP(B2295,MARCO!E:E,1,FALSE)</f>
        <v>Ituzaingó</v>
      </c>
      <c r="W2295" t="s">
        <v>134</v>
      </c>
      <c r="X2295" t="s">
        <v>134</v>
      </c>
      <c r="Y2295" t="str">
        <f t="shared" si="320"/>
        <v>R 8 - D 136 - 453 - 2350</v>
      </c>
      <c r="Z2295" t="s">
        <v>20</v>
      </c>
      <c r="AA2295" t="s">
        <v>2349</v>
      </c>
      <c r="AB2295" t="s">
        <v>21</v>
      </c>
      <c r="AD2295" t="str">
        <f t="shared" si="321"/>
        <v>Ub Aredes</v>
      </c>
      <c r="AE2295" t="s">
        <v>22</v>
      </c>
      <c r="AF2295" t="s">
        <v>23</v>
      </c>
      <c r="AG2295" t="s">
        <v>26</v>
      </c>
      <c r="AH2295" t="s">
        <v>2348</v>
      </c>
      <c r="AI2295" s="13">
        <f t="shared" si="322"/>
        <v>31</v>
      </c>
      <c r="AJ2295" s="13">
        <f t="shared" si="323"/>
        <v>1</v>
      </c>
      <c r="AK2295" s="21">
        <v>1</v>
      </c>
      <c r="AM2295" t="s">
        <v>2154</v>
      </c>
      <c r="AN2295" t="str">
        <f t="shared" si="317"/>
        <v>R08</v>
      </c>
      <c r="AO2295" s="20" t="str">
        <f t="shared" si="318"/>
        <v>FINES_R08</v>
      </c>
      <c r="AP2295" s="25">
        <f t="shared" si="324"/>
        <v>0.45947211980819702</v>
      </c>
      <c r="AQ2295" s="24" t="str">
        <f>+IFERROR(VLOOKUP(Y2295,#REF!,2,FALSE),"-")</f>
        <v>-</v>
      </c>
      <c r="AR2295" s="13" t="s">
        <v>2393</v>
      </c>
      <c r="AS2295" t="s">
        <v>2398</v>
      </c>
      <c r="AT2295" t="str">
        <f t="shared" si="325"/>
        <v>Vilela - 2005 - Ituzaingó Ituzaingó Centro</v>
      </c>
    </row>
    <row r="2296" spans="1:46" ht="15.75" thickBot="1" x14ac:dyDescent="0.3">
      <c r="A2296" s="47">
        <v>8</v>
      </c>
      <c r="B2296" s="47" t="s">
        <v>1244</v>
      </c>
      <c r="C2296" s="47" t="s">
        <v>2371</v>
      </c>
      <c r="D2296" s="47" t="s">
        <v>1283</v>
      </c>
      <c r="E2296" s="47" t="s">
        <v>105</v>
      </c>
      <c r="F2296" s="47" t="s">
        <v>12837</v>
      </c>
      <c r="G2296" s="47" t="s">
        <v>12838</v>
      </c>
      <c r="H2296" s="47" t="s">
        <v>12839</v>
      </c>
      <c r="I2296" s="47" t="s">
        <v>10769</v>
      </c>
      <c r="J2296" s="47" t="s">
        <v>10111</v>
      </c>
      <c r="K2296" s="47" t="s">
        <v>15064</v>
      </c>
      <c r="L2296" s="47">
        <v>0.71119397878646851</v>
      </c>
      <c r="M2296" s="47">
        <v>-34.686529499999999</v>
      </c>
      <c r="N2296" s="47">
        <v>-58.7829038</v>
      </c>
      <c r="O2296" s="47" t="s">
        <v>17555</v>
      </c>
      <c r="P2296" s="47">
        <v>1</v>
      </c>
      <c r="Q2296">
        <v>19</v>
      </c>
      <c r="S2296" s="23" t="s">
        <v>2347</v>
      </c>
      <c r="T2296" t="str">
        <f t="shared" si="319"/>
        <v>08</v>
      </c>
      <c r="V2296" t="str">
        <f>+VLOOKUP(B2296,MARCO!E:E,1,FALSE)</f>
        <v>Merlo</v>
      </c>
      <c r="W2296" t="s">
        <v>134</v>
      </c>
      <c r="X2296" t="s">
        <v>134</v>
      </c>
      <c r="Y2296" t="str">
        <f t="shared" si="320"/>
        <v>R 8 - D 71 - 460 - 0177</v>
      </c>
      <c r="Z2296" t="s">
        <v>20</v>
      </c>
      <c r="AA2296" t="s">
        <v>2349</v>
      </c>
      <c r="AB2296" t="s">
        <v>21</v>
      </c>
      <c r="AD2296" t="str">
        <f t="shared" si="321"/>
        <v>EnviÓn Arcoiris</v>
      </c>
      <c r="AE2296" t="s">
        <v>22</v>
      </c>
      <c r="AF2296" t="s">
        <v>23</v>
      </c>
      <c r="AG2296" t="s">
        <v>26</v>
      </c>
      <c r="AH2296" t="s">
        <v>2348</v>
      </c>
      <c r="AI2296" s="13">
        <f t="shared" si="322"/>
        <v>19</v>
      </c>
      <c r="AJ2296" s="13">
        <f t="shared" si="323"/>
        <v>1</v>
      </c>
      <c r="AK2296" s="21">
        <v>1</v>
      </c>
      <c r="AM2296" t="s">
        <v>2154</v>
      </c>
      <c r="AN2296" t="str">
        <f t="shared" si="317"/>
        <v>R08</v>
      </c>
      <c r="AO2296" s="20" t="str">
        <f t="shared" si="318"/>
        <v>FINES_R08</v>
      </c>
      <c r="AP2296" s="25">
        <f t="shared" si="324"/>
        <v>0.71119397878646851</v>
      </c>
      <c r="AQ2296" s="24" t="str">
        <f>+IFERROR(VLOOKUP(Y2296,#REF!,2,FALSE),"-")</f>
        <v>-</v>
      </c>
      <c r="AR2296" s="13" t="s">
        <v>2393</v>
      </c>
      <c r="AS2296" t="s">
        <v>2398</v>
      </c>
      <c r="AT2296" t="str">
        <f t="shared" si="325"/>
        <v>Operativo Condor - 1047 - Agustin Ferrari B. Arcoiris</v>
      </c>
    </row>
    <row r="2297" spans="1:46" ht="15.75" thickBot="1" x14ac:dyDescent="0.3">
      <c r="A2297" s="47">
        <v>8</v>
      </c>
      <c r="B2297" s="47" t="s">
        <v>1244</v>
      </c>
      <c r="C2297" s="47" t="s">
        <v>2371</v>
      </c>
      <c r="D2297" s="47" t="s">
        <v>1283</v>
      </c>
      <c r="E2297" s="47" t="s">
        <v>105</v>
      </c>
      <c r="F2297" s="47" t="s">
        <v>12841</v>
      </c>
      <c r="G2297" s="47" t="s">
        <v>12842</v>
      </c>
      <c r="H2297" s="47" t="s">
        <v>12843</v>
      </c>
      <c r="I2297" s="47" t="s">
        <v>10769</v>
      </c>
      <c r="J2297" s="47" t="s">
        <v>10111</v>
      </c>
      <c r="K2297" s="47" t="s">
        <v>15065</v>
      </c>
      <c r="L2297" s="47">
        <v>0.92029619216918945</v>
      </c>
      <c r="M2297" s="47">
        <v>-34.720049404873997</v>
      </c>
      <c r="N2297" s="47">
        <v>-58.725825631398003</v>
      </c>
      <c r="O2297" s="47" t="s">
        <v>17556</v>
      </c>
      <c r="P2297" s="47">
        <v>1</v>
      </c>
      <c r="Q2297">
        <v>16</v>
      </c>
      <c r="S2297" s="23" t="s">
        <v>2347</v>
      </c>
      <c r="T2297" t="str">
        <f t="shared" si="319"/>
        <v>08</v>
      </c>
      <c r="V2297" t="str">
        <f>+VLOOKUP(B2297,MARCO!E:E,1,FALSE)</f>
        <v>Merlo</v>
      </c>
      <c r="W2297" t="s">
        <v>134</v>
      </c>
      <c r="X2297" t="s">
        <v>134</v>
      </c>
      <c r="Y2297" t="str">
        <f t="shared" si="320"/>
        <v>R 8 - D 71 - 460 - 3441</v>
      </c>
      <c r="Z2297" t="s">
        <v>20</v>
      </c>
      <c r="AA2297" t="s">
        <v>2349</v>
      </c>
      <c r="AB2297" t="s">
        <v>21</v>
      </c>
      <c r="AD2297" t="str">
        <f t="shared" si="321"/>
        <v>Capilla San Cayetano-pontevedra</v>
      </c>
      <c r="AE2297" t="s">
        <v>22</v>
      </c>
      <c r="AF2297" t="s">
        <v>23</v>
      </c>
      <c r="AG2297" t="s">
        <v>26</v>
      </c>
      <c r="AH2297" t="s">
        <v>2348</v>
      </c>
      <c r="AI2297" s="13">
        <f t="shared" si="322"/>
        <v>16</v>
      </c>
      <c r="AJ2297" s="13">
        <f t="shared" si="323"/>
        <v>1</v>
      </c>
      <c r="AK2297" s="21">
        <v>1</v>
      </c>
      <c r="AM2297" t="s">
        <v>2154</v>
      </c>
      <c r="AN2297" t="str">
        <f t="shared" si="317"/>
        <v>R08</v>
      </c>
      <c r="AO2297" s="20" t="str">
        <f t="shared" si="318"/>
        <v>FINES_R08</v>
      </c>
      <c r="AP2297" s="25">
        <f t="shared" si="324"/>
        <v>0.92029619216918945</v>
      </c>
      <c r="AQ2297" s="24" t="str">
        <f>+IFERROR(VLOOKUP(Y2297,#REF!,2,FALSE),"-")</f>
        <v>-</v>
      </c>
      <c r="AR2297" s="13" t="s">
        <v>2393</v>
      </c>
      <c r="AS2297" t="s">
        <v>2398</v>
      </c>
      <c r="AT2297" t="str">
        <f t="shared" si="325"/>
        <v>Parana - 2850 e/ Pilar y Arredondo - Pontevedra B. Las Tejas</v>
      </c>
    </row>
    <row r="2298" spans="1:46" ht="15.75" thickBot="1" x14ac:dyDescent="0.3">
      <c r="A2298" s="47">
        <v>8</v>
      </c>
      <c r="B2298" s="47" t="s">
        <v>1244</v>
      </c>
      <c r="C2298" s="47" t="s">
        <v>2371</v>
      </c>
      <c r="D2298" s="47" t="s">
        <v>1283</v>
      </c>
      <c r="E2298" s="47" t="s">
        <v>105</v>
      </c>
      <c r="F2298" s="47" t="s">
        <v>12845</v>
      </c>
      <c r="G2298" s="47" t="s">
        <v>10121</v>
      </c>
      <c r="H2298" s="47" t="s">
        <v>10122</v>
      </c>
      <c r="I2298" s="47" t="s">
        <v>10769</v>
      </c>
      <c r="J2298" s="47" t="s">
        <v>10101</v>
      </c>
      <c r="K2298" s="47" t="s">
        <v>17557</v>
      </c>
      <c r="L2298" s="47">
        <v>0.29411503672599792</v>
      </c>
      <c r="M2298" s="47">
        <v>-34.671938579841999</v>
      </c>
      <c r="N2298" s="47">
        <v>-58.723203520627003</v>
      </c>
      <c r="O2298" s="47" t="s">
        <v>17558</v>
      </c>
      <c r="P2298" s="47">
        <v>1</v>
      </c>
      <c r="Q2298">
        <v>19</v>
      </c>
      <c r="S2298" s="23" t="s">
        <v>2347</v>
      </c>
      <c r="T2298" t="str">
        <f t="shared" si="319"/>
        <v>08</v>
      </c>
      <c r="V2298" t="str">
        <f>+VLOOKUP(B2298,MARCO!E:E,1,FALSE)</f>
        <v>Merlo</v>
      </c>
      <c r="W2298" t="s">
        <v>134</v>
      </c>
      <c r="X2298" t="s">
        <v>134</v>
      </c>
      <c r="Y2298" t="str">
        <f t="shared" si="320"/>
        <v>R 8 - D 71 - 460 - 0165</v>
      </c>
      <c r="Z2298" t="s">
        <v>20</v>
      </c>
      <c r="AA2298" t="s">
        <v>2349</v>
      </c>
      <c r="AB2298" t="s">
        <v>21</v>
      </c>
      <c r="AD2298" t="str">
        <f t="shared" si="321"/>
        <v>Subsecretaria De Ciencias, InnovaciÓn Y TecnologÍa</v>
      </c>
      <c r="AE2298" t="s">
        <v>22</v>
      </c>
      <c r="AF2298" t="s">
        <v>23</v>
      </c>
      <c r="AG2298" t="s">
        <v>26</v>
      </c>
      <c r="AH2298" t="s">
        <v>2348</v>
      </c>
      <c r="AI2298" s="13">
        <f t="shared" si="322"/>
        <v>19</v>
      </c>
      <c r="AJ2298" s="13">
        <f t="shared" si="323"/>
        <v>1</v>
      </c>
      <c r="AK2298" s="21">
        <v>1</v>
      </c>
      <c r="AM2298" t="s">
        <v>2154</v>
      </c>
      <c r="AN2298" t="str">
        <f t="shared" si="317"/>
        <v>R08</v>
      </c>
      <c r="AO2298" s="20" t="str">
        <f t="shared" si="318"/>
        <v>FINES_R08</v>
      </c>
      <c r="AP2298" s="25">
        <f t="shared" si="324"/>
        <v>0.29411503672599792</v>
      </c>
      <c r="AQ2298" s="24" t="str">
        <f>+IFERROR(VLOOKUP(Y2298,#REF!,2,FALSE),"-")</f>
        <v>-</v>
      </c>
      <c r="AR2298" s="13" t="s">
        <v>2393</v>
      </c>
      <c r="AS2298" t="s">
        <v>2398</v>
      </c>
      <c r="AT2298" t="str">
        <f t="shared" si="325"/>
        <v>Sarandi - 295 e/ Peru y Bolivar - Merlo Centro</v>
      </c>
    </row>
    <row r="2299" spans="1:46" ht="15.75" thickBot="1" x14ac:dyDescent="0.3">
      <c r="A2299" s="47">
        <v>8</v>
      </c>
      <c r="B2299" s="47" t="s">
        <v>1244</v>
      </c>
      <c r="C2299" s="47" t="s">
        <v>2371</v>
      </c>
      <c r="D2299" s="47" t="s">
        <v>1283</v>
      </c>
      <c r="E2299" s="47" t="s">
        <v>105</v>
      </c>
      <c r="F2299" s="47" t="s">
        <v>12847</v>
      </c>
      <c r="G2299" s="47" t="s">
        <v>12848</v>
      </c>
      <c r="H2299" s="47" t="s">
        <v>12849</v>
      </c>
      <c r="I2299" s="47" t="s">
        <v>10769</v>
      </c>
      <c r="J2299" s="47" t="s">
        <v>10101</v>
      </c>
      <c r="K2299" s="47" t="s">
        <v>15066</v>
      </c>
      <c r="L2299" s="47">
        <v>0.59791666269302368</v>
      </c>
      <c r="M2299" s="47">
        <v>-34.686951151457997</v>
      </c>
      <c r="N2299" s="47">
        <v>-58.680482618159999</v>
      </c>
      <c r="O2299" s="47" t="s">
        <v>17559</v>
      </c>
      <c r="P2299" s="47">
        <v>1</v>
      </c>
      <c r="Q2299">
        <v>23</v>
      </c>
      <c r="S2299" s="23" t="s">
        <v>2347</v>
      </c>
      <c r="T2299" t="str">
        <f t="shared" si="319"/>
        <v>08</v>
      </c>
      <c r="V2299" t="str">
        <f>+VLOOKUP(B2299,MARCO!E:E,1,FALSE)</f>
        <v>Merlo</v>
      </c>
      <c r="W2299" t="s">
        <v>134</v>
      </c>
      <c r="X2299" t="s">
        <v>134</v>
      </c>
      <c r="Y2299" t="str">
        <f t="shared" si="320"/>
        <v>R 8 - D 71 - 460 - 3513</v>
      </c>
      <c r="Z2299" t="s">
        <v>20</v>
      </c>
      <c r="AA2299" t="s">
        <v>2349</v>
      </c>
      <c r="AB2299" t="s">
        <v>21</v>
      </c>
      <c r="AD2299" t="str">
        <f t="shared" si="321"/>
        <v>Ees 43 - Soc-mov.mayo</v>
      </c>
      <c r="AE2299" t="s">
        <v>22</v>
      </c>
      <c r="AF2299" t="s">
        <v>23</v>
      </c>
      <c r="AG2299" t="s">
        <v>26</v>
      </c>
      <c r="AH2299" t="s">
        <v>2348</v>
      </c>
      <c r="AI2299" s="13">
        <f t="shared" si="322"/>
        <v>23</v>
      </c>
      <c r="AJ2299" s="13">
        <f t="shared" si="323"/>
        <v>1</v>
      </c>
      <c r="AK2299" s="21">
        <v>1</v>
      </c>
      <c r="AM2299" t="s">
        <v>2154</v>
      </c>
      <c r="AN2299" t="str">
        <f t="shared" si="317"/>
        <v>R08</v>
      </c>
      <c r="AO2299" s="20" t="str">
        <f t="shared" si="318"/>
        <v>FINES_R08</v>
      </c>
      <c r="AP2299" s="25">
        <f t="shared" si="324"/>
        <v>0.59791666269302368</v>
      </c>
      <c r="AQ2299" s="24" t="str">
        <f>+IFERROR(VLOOKUP(Y2299,#REF!,2,FALSE),"-")</f>
        <v>-</v>
      </c>
      <c r="AR2299" s="13" t="s">
        <v>2393</v>
      </c>
      <c r="AS2299" t="s">
        <v>2397</v>
      </c>
      <c r="AT2299" t="str">
        <f t="shared" si="325"/>
        <v>Miller - 696 e/ San Benito - Libertad. Helvecia</v>
      </c>
    </row>
    <row r="2300" spans="1:46" ht="15.75" thickBot="1" x14ac:dyDescent="0.3">
      <c r="A2300" s="47">
        <v>8</v>
      </c>
      <c r="B2300" s="47" t="s">
        <v>1244</v>
      </c>
      <c r="C2300" s="47" t="s">
        <v>2371</v>
      </c>
      <c r="D2300" s="47" t="s">
        <v>1283</v>
      </c>
      <c r="E2300" s="47" t="s">
        <v>105</v>
      </c>
      <c r="F2300" s="47" t="s">
        <v>12851</v>
      </c>
      <c r="G2300" s="47" t="s">
        <v>12852</v>
      </c>
      <c r="H2300" s="47" t="s">
        <v>12853</v>
      </c>
      <c r="I2300" s="47" t="s">
        <v>10769</v>
      </c>
      <c r="J2300" s="47" t="s">
        <v>10111</v>
      </c>
      <c r="K2300" s="47" t="s">
        <v>15067</v>
      </c>
      <c r="L2300" s="47">
        <v>0.16854220628738401</v>
      </c>
      <c r="M2300" s="47">
        <v>-34.667351099999998</v>
      </c>
      <c r="N2300" s="47">
        <v>-58.724348999999997</v>
      </c>
      <c r="O2300" s="47" t="s">
        <v>17560</v>
      </c>
      <c r="P2300" s="47">
        <v>1</v>
      </c>
      <c r="Q2300">
        <v>15</v>
      </c>
      <c r="S2300" s="23" t="s">
        <v>2347</v>
      </c>
      <c r="T2300" t="str">
        <f t="shared" si="319"/>
        <v>08</v>
      </c>
      <c r="V2300" t="str">
        <f>+VLOOKUP(B2300,MARCO!E:E,1,FALSE)</f>
        <v>Merlo</v>
      </c>
      <c r="W2300" t="s">
        <v>134</v>
      </c>
      <c r="X2300" t="s">
        <v>134</v>
      </c>
      <c r="Y2300" t="str">
        <f t="shared" si="320"/>
        <v>R 8 - D 71 - 460 - 4554</v>
      </c>
      <c r="Z2300" t="s">
        <v>20</v>
      </c>
      <c r="AA2300" t="s">
        <v>2349</v>
      </c>
      <c r="AB2300" t="s">
        <v>21</v>
      </c>
      <c r="AD2300" t="str">
        <f t="shared" si="321"/>
        <v>Si Podemos</v>
      </c>
      <c r="AE2300" t="s">
        <v>22</v>
      </c>
      <c r="AF2300" t="s">
        <v>23</v>
      </c>
      <c r="AG2300" t="s">
        <v>26</v>
      </c>
      <c r="AH2300" t="s">
        <v>2348</v>
      </c>
      <c r="AI2300" s="13">
        <f t="shared" si="322"/>
        <v>15</v>
      </c>
      <c r="AJ2300" s="13">
        <f t="shared" si="323"/>
        <v>1</v>
      </c>
      <c r="AK2300" s="21">
        <v>1</v>
      </c>
      <c r="AM2300" t="s">
        <v>2154</v>
      </c>
      <c r="AN2300" t="str">
        <f t="shared" si="317"/>
        <v>R08</v>
      </c>
      <c r="AO2300" s="20" t="str">
        <f t="shared" si="318"/>
        <v>FINES_R08</v>
      </c>
      <c r="AP2300" s="25">
        <f t="shared" si="324"/>
        <v>0.16854220628738401</v>
      </c>
      <c r="AQ2300" s="24" t="str">
        <f>+IFERROR(VLOOKUP(Y2300,#REF!,2,FALSE),"-")</f>
        <v>-</v>
      </c>
      <c r="AR2300" s="13" t="s">
        <v>2393</v>
      </c>
      <c r="AS2300" t="s">
        <v>2398</v>
      </c>
      <c r="AT2300" t="str">
        <f t="shared" si="325"/>
        <v>Avellaneda - 580 e/ Riobamba y Maipu - Merlo Centro</v>
      </c>
    </row>
    <row r="2301" spans="1:46" ht="15.75" thickBot="1" x14ac:dyDescent="0.3">
      <c r="A2301" s="47">
        <v>8</v>
      </c>
      <c r="B2301" s="47" t="s">
        <v>1244</v>
      </c>
      <c r="C2301" s="47" t="s">
        <v>2371</v>
      </c>
      <c r="D2301" s="47" t="s">
        <v>1283</v>
      </c>
      <c r="E2301" s="47" t="s">
        <v>105</v>
      </c>
      <c r="F2301" s="47" t="s">
        <v>12855</v>
      </c>
      <c r="G2301" s="47" t="s">
        <v>12856</v>
      </c>
      <c r="H2301" s="47" t="s">
        <v>12857</v>
      </c>
      <c r="I2301" s="47" t="s">
        <v>10769</v>
      </c>
      <c r="J2301" s="47" t="s">
        <v>10111</v>
      </c>
      <c r="K2301" s="47" t="s">
        <v>15068</v>
      </c>
      <c r="L2301" s="47">
        <v>0.77872174978256226</v>
      </c>
      <c r="M2301" s="47">
        <v>-34.705759913717998</v>
      </c>
      <c r="N2301" s="47">
        <v>-58.666167757056002</v>
      </c>
      <c r="O2301" s="47" t="s">
        <v>17561</v>
      </c>
      <c r="P2301" s="47">
        <v>1</v>
      </c>
      <c r="Q2301">
        <v>12</v>
      </c>
      <c r="S2301" s="23" t="s">
        <v>2347</v>
      </c>
      <c r="T2301" t="str">
        <f t="shared" si="319"/>
        <v>08</v>
      </c>
      <c r="V2301" t="str">
        <f>+VLOOKUP(B2301,MARCO!E:E,1,FALSE)</f>
        <v>Merlo</v>
      </c>
      <c r="W2301" t="s">
        <v>134</v>
      </c>
      <c r="X2301" t="s">
        <v>134</v>
      </c>
      <c r="Y2301" t="str">
        <f t="shared" si="320"/>
        <v>R 8 - D 71 - 460 - 4555</v>
      </c>
      <c r="Z2301" t="s">
        <v>20</v>
      </c>
      <c r="AA2301" t="s">
        <v>2349</v>
      </c>
      <c r="AB2301" t="s">
        <v>21</v>
      </c>
      <c r="AD2301" t="str">
        <f t="shared" si="321"/>
        <v>Centro Cultural Espacio Patria</v>
      </c>
      <c r="AE2301" t="s">
        <v>22</v>
      </c>
      <c r="AF2301" t="s">
        <v>23</v>
      </c>
      <c r="AG2301" t="s">
        <v>26</v>
      </c>
      <c r="AH2301" t="s">
        <v>2348</v>
      </c>
      <c r="AI2301" s="13">
        <f t="shared" si="322"/>
        <v>12</v>
      </c>
      <c r="AJ2301" s="13">
        <f t="shared" si="323"/>
        <v>1</v>
      </c>
      <c r="AK2301" s="21">
        <v>1</v>
      </c>
      <c r="AM2301" t="s">
        <v>2154</v>
      </c>
      <c r="AN2301" t="str">
        <f t="shared" si="317"/>
        <v>R08</v>
      </c>
      <c r="AO2301" s="20" t="str">
        <f t="shared" si="318"/>
        <v>FINES_R08</v>
      </c>
      <c r="AP2301" s="25">
        <f t="shared" si="324"/>
        <v>0.77872174978256226</v>
      </c>
      <c r="AQ2301" s="24" t="str">
        <f>+IFERROR(VLOOKUP(Y2301,#REF!,2,FALSE),"-")</f>
        <v>-</v>
      </c>
      <c r="AR2301" s="13" t="s">
        <v>2393</v>
      </c>
      <c r="AS2301" t="s">
        <v>2398</v>
      </c>
      <c r="AT2301" t="str">
        <f t="shared" si="325"/>
        <v>Tapalque - 1351 e/ Zelada - Libertad B. Nuevo</v>
      </c>
    </row>
    <row r="2302" spans="1:46" ht="15.75" thickBot="1" x14ac:dyDescent="0.3">
      <c r="A2302" s="47">
        <v>8</v>
      </c>
      <c r="B2302" s="47" t="s">
        <v>1244</v>
      </c>
      <c r="C2302" s="47" t="s">
        <v>2371</v>
      </c>
      <c r="D2302" s="47" t="s">
        <v>1283</v>
      </c>
      <c r="E2302" s="47" t="s">
        <v>105</v>
      </c>
      <c r="F2302" s="47" t="s">
        <v>12859</v>
      </c>
      <c r="G2302" s="47" t="s">
        <v>10273</v>
      </c>
      <c r="H2302" s="47" t="s">
        <v>10274</v>
      </c>
      <c r="I2302" s="47" t="s">
        <v>10769</v>
      </c>
      <c r="J2302" s="47" t="s">
        <v>10111</v>
      </c>
      <c r="K2302" s="47" t="s">
        <v>17562</v>
      </c>
      <c r="L2302" s="47">
        <v>0.6447908878326416</v>
      </c>
      <c r="M2302" s="47">
        <v>-34.711965853594798</v>
      </c>
      <c r="N2302" s="47">
        <v>-58.789925326510399</v>
      </c>
      <c r="O2302" s="47" t="s">
        <v>17563</v>
      </c>
      <c r="P2302" s="47">
        <v>1</v>
      </c>
      <c r="Q2302">
        <v>18</v>
      </c>
      <c r="S2302" s="23" t="s">
        <v>2347</v>
      </c>
      <c r="T2302" t="str">
        <f t="shared" si="319"/>
        <v>08</v>
      </c>
      <c r="V2302" t="str">
        <f>+VLOOKUP(B2302,MARCO!E:E,1,FALSE)</f>
        <v>Merlo</v>
      </c>
      <c r="W2302" t="s">
        <v>134</v>
      </c>
      <c r="X2302" t="s">
        <v>134</v>
      </c>
      <c r="Y2302" t="str">
        <f t="shared" si="320"/>
        <v>R 8 - D 71 - 460 - 2745</v>
      </c>
      <c r="Z2302" t="s">
        <v>20</v>
      </c>
      <c r="AA2302" t="s">
        <v>2349</v>
      </c>
      <c r="AB2302" t="s">
        <v>21</v>
      </c>
      <c r="AD2302" t="str">
        <f t="shared" si="321"/>
        <v>E.p. N° 40</v>
      </c>
      <c r="AE2302" t="s">
        <v>22</v>
      </c>
      <c r="AF2302" t="s">
        <v>23</v>
      </c>
      <c r="AG2302" t="s">
        <v>26</v>
      </c>
      <c r="AH2302" t="s">
        <v>2348</v>
      </c>
      <c r="AI2302" s="13">
        <f t="shared" si="322"/>
        <v>18</v>
      </c>
      <c r="AJ2302" s="13">
        <f t="shared" si="323"/>
        <v>1</v>
      </c>
      <c r="AK2302" s="21">
        <v>1</v>
      </c>
      <c r="AM2302" t="s">
        <v>2154</v>
      </c>
      <c r="AN2302" t="str">
        <f t="shared" si="317"/>
        <v>R08</v>
      </c>
      <c r="AO2302" s="20" t="str">
        <f t="shared" si="318"/>
        <v>FINES_R08</v>
      </c>
      <c r="AP2302" s="25">
        <f t="shared" si="324"/>
        <v>0.6447908878326416</v>
      </c>
      <c r="AQ2302" s="24" t="str">
        <f>+IFERROR(VLOOKUP(Y2302,#REF!,2,FALSE),"-")</f>
        <v>-</v>
      </c>
      <c r="AR2302" s="13" t="s">
        <v>2393</v>
      </c>
      <c r="AS2302" t="s">
        <v>2397</v>
      </c>
      <c r="AT2302" t="str">
        <f t="shared" si="325"/>
        <v>Jose Posse - e/ Posse y Becquer - Mariano Acosta Villa Posse</v>
      </c>
    </row>
    <row r="2303" spans="1:46" ht="15.75" thickBot="1" x14ac:dyDescent="0.3">
      <c r="A2303" s="47">
        <v>8</v>
      </c>
      <c r="B2303" s="47" t="s">
        <v>1244</v>
      </c>
      <c r="C2303" s="47" t="s">
        <v>2371</v>
      </c>
      <c r="D2303" s="47" t="s">
        <v>1283</v>
      </c>
      <c r="E2303" s="47" t="s">
        <v>105</v>
      </c>
      <c r="F2303" s="47" t="s">
        <v>12861</v>
      </c>
      <c r="G2303" s="47" t="s">
        <v>12862</v>
      </c>
      <c r="H2303" s="47" t="s">
        <v>12863</v>
      </c>
      <c r="I2303" s="47" t="s">
        <v>10769</v>
      </c>
      <c r="J2303" s="47" t="s">
        <v>10111</v>
      </c>
      <c r="K2303" s="47" t="s">
        <v>15069</v>
      </c>
      <c r="L2303" s="47">
        <v>0.67155236005783081</v>
      </c>
      <c r="M2303" s="47">
        <v>-34.731239999985</v>
      </c>
      <c r="N2303" s="47">
        <v>-58.791550313491001</v>
      </c>
      <c r="O2303" s="47" t="s">
        <v>17564</v>
      </c>
      <c r="P2303" s="47">
        <v>1</v>
      </c>
      <c r="Q2303">
        <v>18</v>
      </c>
      <c r="S2303" s="23" t="s">
        <v>2347</v>
      </c>
      <c r="T2303" t="str">
        <f t="shared" si="319"/>
        <v>08</v>
      </c>
      <c r="V2303" t="str">
        <f>+VLOOKUP(B2303,MARCO!E:E,1,FALSE)</f>
        <v>Merlo</v>
      </c>
      <c r="W2303" t="s">
        <v>134</v>
      </c>
      <c r="X2303" t="s">
        <v>134</v>
      </c>
      <c r="Y2303" t="str">
        <f t="shared" si="320"/>
        <v>R 8 - D 71 - 460 - 4556</v>
      </c>
      <c r="Z2303" t="s">
        <v>20</v>
      </c>
      <c r="AA2303" t="s">
        <v>2349</v>
      </c>
      <c r="AB2303" t="s">
        <v>21</v>
      </c>
      <c r="AD2303" t="str">
        <f t="shared" si="321"/>
        <v>La Negrita Pem</v>
      </c>
      <c r="AE2303" t="s">
        <v>22</v>
      </c>
      <c r="AF2303" t="s">
        <v>23</v>
      </c>
      <c r="AG2303" t="s">
        <v>26</v>
      </c>
      <c r="AH2303" t="s">
        <v>2348</v>
      </c>
      <c r="AI2303" s="13">
        <f t="shared" si="322"/>
        <v>18</v>
      </c>
      <c r="AJ2303" s="13">
        <f t="shared" si="323"/>
        <v>1</v>
      </c>
      <c r="AK2303" s="21">
        <v>1</v>
      </c>
      <c r="AM2303" t="s">
        <v>2154</v>
      </c>
      <c r="AN2303" t="str">
        <f t="shared" si="317"/>
        <v>R08</v>
      </c>
      <c r="AO2303" s="20" t="str">
        <f t="shared" si="318"/>
        <v>FINES_R08</v>
      </c>
      <c r="AP2303" s="25">
        <f t="shared" si="324"/>
        <v>0.67155236005783081</v>
      </c>
      <c r="AQ2303" s="24" t="str">
        <f>+IFERROR(VLOOKUP(Y2303,#REF!,2,FALSE),"-")</f>
        <v>-</v>
      </c>
      <c r="AR2303" s="13" t="s">
        <v>2393</v>
      </c>
      <c r="AS2303" t="s">
        <v>2398</v>
      </c>
      <c r="AT2303" t="str">
        <f t="shared" si="325"/>
        <v>Rauch - 830 e/ Ibera y Alvarez Jonte - Mariano Acosta B. Las Americas</v>
      </c>
    </row>
    <row r="2304" spans="1:46" ht="15.75" thickBot="1" x14ac:dyDescent="0.3">
      <c r="A2304" s="47">
        <v>8</v>
      </c>
      <c r="B2304" s="47" t="s">
        <v>1244</v>
      </c>
      <c r="C2304" s="47" t="s">
        <v>2371</v>
      </c>
      <c r="D2304" s="47" t="s">
        <v>1283</v>
      </c>
      <c r="E2304" s="47" t="s">
        <v>105</v>
      </c>
      <c r="F2304" s="47" t="s">
        <v>12865</v>
      </c>
      <c r="G2304" s="47" t="s">
        <v>12866</v>
      </c>
      <c r="H2304" s="47" t="s">
        <v>12867</v>
      </c>
      <c r="I2304" s="47" t="s">
        <v>10769</v>
      </c>
      <c r="J2304" s="47" t="s">
        <v>10225</v>
      </c>
      <c r="K2304" s="47" t="s">
        <v>15070</v>
      </c>
      <c r="L2304" s="47">
        <v>0.73005807399749756</v>
      </c>
      <c r="M2304" s="47">
        <v>-34.704177433021002</v>
      </c>
      <c r="N2304" s="47">
        <v>-58.729396741245999</v>
      </c>
      <c r="O2304" s="47" t="s">
        <v>17565</v>
      </c>
      <c r="P2304" s="47">
        <v>1</v>
      </c>
      <c r="Q2304">
        <v>24</v>
      </c>
      <c r="S2304" s="23" t="s">
        <v>2347</v>
      </c>
      <c r="T2304" t="str">
        <f t="shared" si="319"/>
        <v>08</v>
      </c>
      <c r="V2304" t="str">
        <f>+VLOOKUP(B2304,MARCO!E:E,1,FALSE)</f>
        <v>Merlo</v>
      </c>
      <c r="W2304" t="s">
        <v>134</v>
      </c>
      <c r="X2304" t="s">
        <v>134</v>
      </c>
      <c r="Y2304" t="str">
        <f t="shared" si="320"/>
        <v>R 8 - D 71 - 460 - 4548</v>
      </c>
      <c r="Z2304" t="s">
        <v>20</v>
      </c>
      <c r="AA2304" t="s">
        <v>2349</v>
      </c>
      <c r="AB2304" t="s">
        <v>21</v>
      </c>
      <c r="AD2304" t="str">
        <f t="shared" si="321"/>
        <v>13 De Abril. Ub Nito Campisi</v>
      </c>
      <c r="AE2304" t="s">
        <v>22</v>
      </c>
      <c r="AF2304" t="s">
        <v>23</v>
      </c>
      <c r="AG2304" t="s">
        <v>26</v>
      </c>
      <c r="AH2304" t="s">
        <v>2348</v>
      </c>
      <c r="AI2304" s="13">
        <f t="shared" si="322"/>
        <v>24</v>
      </c>
      <c r="AJ2304" s="13">
        <f t="shared" si="323"/>
        <v>1</v>
      </c>
      <c r="AK2304" s="21">
        <v>1</v>
      </c>
      <c r="AM2304" t="s">
        <v>2154</v>
      </c>
      <c r="AN2304" t="str">
        <f t="shared" si="317"/>
        <v>R08</v>
      </c>
      <c r="AO2304" s="20" t="str">
        <f t="shared" si="318"/>
        <v>FINES_R08</v>
      </c>
      <c r="AP2304" s="25">
        <f t="shared" si="324"/>
        <v>0.73005807399749756</v>
      </c>
      <c r="AQ2304" s="24" t="str">
        <f>+IFERROR(VLOOKUP(Y2304,#REF!,2,FALSE),"-")</f>
        <v>-</v>
      </c>
      <c r="AR2304" s="13" t="s">
        <v>2393</v>
      </c>
      <c r="AS2304" t="s">
        <v>2397</v>
      </c>
      <c r="AT2304" t="str">
        <f t="shared" si="325"/>
        <v>Balbastro - 1747 e/ J. A. Terry y Pico - Parque San Martin -</v>
      </c>
    </row>
    <row r="2305" spans="1:46" ht="15.75" thickBot="1" x14ac:dyDescent="0.3">
      <c r="A2305" s="47">
        <v>8</v>
      </c>
      <c r="B2305" s="47" t="s">
        <v>1244</v>
      </c>
      <c r="C2305" s="47" t="s">
        <v>2385</v>
      </c>
      <c r="D2305" s="47" t="s">
        <v>1278</v>
      </c>
      <c r="E2305" s="47" t="s">
        <v>342</v>
      </c>
      <c r="F2305" s="47" t="s">
        <v>12869</v>
      </c>
      <c r="G2305" s="47" t="s">
        <v>12866</v>
      </c>
      <c r="H2305" s="47" t="s">
        <v>12867</v>
      </c>
      <c r="I2305" s="47" t="s">
        <v>10769</v>
      </c>
      <c r="J2305" s="47" t="s">
        <v>10225</v>
      </c>
      <c r="K2305" s="47" t="s">
        <v>17566</v>
      </c>
      <c r="L2305" s="47">
        <v>0.73005807399749756</v>
      </c>
      <c r="M2305" s="47">
        <v>-34.704177433021002</v>
      </c>
      <c r="N2305" s="47">
        <v>-58.729396741245999</v>
      </c>
      <c r="O2305" s="47" t="s">
        <v>17567</v>
      </c>
      <c r="P2305" s="47">
        <v>1</v>
      </c>
      <c r="Q2305">
        <v>27</v>
      </c>
      <c r="S2305" s="23" t="s">
        <v>2347</v>
      </c>
      <c r="T2305" t="str">
        <f t="shared" si="319"/>
        <v>08</v>
      </c>
      <c r="V2305" t="str">
        <f>+VLOOKUP(B2305,MARCO!E:E,1,FALSE)</f>
        <v>Merlo</v>
      </c>
      <c r="W2305" t="s">
        <v>134</v>
      </c>
      <c r="X2305" t="s">
        <v>134</v>
      </c>
      <c r="Y2305" t="str">
        <f t="shared" si="320"/>
        <v>R 8 - D 71 - 455 - 4548</v>
      </c>
      <c r="Z2305" t="s">
        <v>20</v>
      </c>
      <c r="AA2305" t="s">
        <v>2349</v>
      </c>
      <c r="AB2305" t="s">
        <v>21</v>
      </c>
      <c r="AD2305" t="str">
        <f t="shared" si="321"/>
        <v>13 De Abril. Ub Nito Campisi</v>
      </c>
      <c r="AE2305" t="s">
        <v>22</v>
      </c>
      <c r="AF2305" t="s">
        <v>23</v>
      </c>
      <c r="AG2305" t="s">
        <v>26</v>
      </c>
      <c r="AH2305" t="s">
        <v>2348</v>
      </c>
      <c r="AI2305" s="13">
        <f t="shared" si="322"/>
        <v>27</v>
      </c>
      <c r="AJ2305" s="13">
        <f t="shared" si="323"/>
        <v>1</v>
      </c>
      <c r="AK2305" s="21">
        <v>1</v>
      </c>
      <c r="AM2305" t="s">
        <v>2154</v>
      </c>
      <c r="AN2305" t="str">
        <f t="shared" si="317"/>
        <v>R08</v>
      </c>
      <c r="AO2305" s="20" t="str">
        <f t="shared" si="318"/>
        <v>FINES_R08</v>
      </c>
      <c r="AP2305" s="25">
        <f t="shared" si="324"/>
        <v>0.73005807399749756</v>
      </c>
      <c r="AQ2305" s="24" t="str">
        <f>+IFERROR(VLOOKUP(Y2305,#REF!,2,FALSE),"-")</f>
        <v>-</v>
      </c>
      <c r="AR2305" s="13" t="s">
        <v>2393</v>
      </c>
      <c r="AS2305" t="s">
        <v>2397</v>
      </c>
      <c r="AT2305" t="str">
        <f t="shared" si="325"/>
        <v>Balbastro - 1747 e/ J. A. Terry y Pico - Parque San Martin -</v>
      </c>
    </row>
    <row r="2306" spans="1:46" ht="15.75" thickBot="1" x14ac:dyDescent="0.3">
      <c r="A2306" s="47">
        <v>8</v>
      </c>
      <c r="B2306" s="47" t="s">
        <v>1244</v>
      </c>
      <c r="C2306" s="47" t="s">
        <v>2371</v>
      </c>
      <c r="D2306" s="47" t="s">
        <v>1283</v>
      </c>
      <c r="E2306" s="47" t="s">
        <v>105</v>
      </c>
      <c r="F2306" s="47" t="s">
        <v>12871</v>
      </c>
      <c r="G2306" s="47" t="s">
        <v>10147</v>
      </c>
      <c r="H2306" s="47" t="s">
        <v>10148</v>
      </c>
      <c r="I2306" s="47" t="s">
        <v>10769</v>
      </c>
      <c r="J2306" s="47" t="s">
        <v>10101</v>
      </c>
      <c r="K2306" s="47" t="s">
        <v>17568</v>
      </c>
      <c r="L2306" s="47">
        <v>0.43573230504989618</v>
      </c>
      <c r="M2306" s="47">
        <v>-34.680417400000003</v>
      </c>
      <c r="N2306" s="47">
        <v>-58.705267999999997</v>
      </c>
      <c r="O2306" s="47" t="s">
        <v>17569</v>
      </c>
      <c r="P2306" s="47">
        <v>1</v>
      </c>
      <c r="Q2306">
        <v>17</v>
      </c>
      <c r="S2306" s="23" t="s">
        <v>2347</v>
      </c>
      <c r="T2306" t="str">
        <f t="shared" si="319"/>
        <v>08</v>
      </c>
      <c r="V2306" t="str">
        <f>+VLOOKUP(B2306,MARCO!E:E,1,FALSE)</f>
        <v>Merlo</v>
      </c>
      <c r="W2306" t="s">
        <v>134</v>
      </c>
      <c r="X2306" t="s">
        <v>134</v>
      </c>
      <c r="Y2306" t="str">
        <f t="shared" si="320"/>
        <v>R 8 - D 71 - 460 - 0178</v>
      </c>
      <c r="Z2306" t="s">
        <v>20</v>
      </c>
      <c r="AA2306" t="s">
        <v>2349</v>
      </c>
      <c r="AB2306" t="s">
        <v>21</v>
      </c>
      <c r="AD2306" t="str">
        <f t="shared" si="321"/>
        <v>Sociedad De Fomento Juana Azurduy</v>
      </c>
      <c r="AE2306" t="s">
        <v>22</v>
      </c>
      <c r="AF2306" t="s">
        <v>23</v>
      </c>
      <c r="AG2306" t="s">
        <v>26</v>
      </c>
      <c r="AH2306" t="s">
        <v>2348</v>
      </c>
      <c r="AI2306" s="13">
        <f t="shared" si="322"/>
        <v>17</v>
      </c>
      <c r="AJ2306" s="13">
        <f t="shared" si="323"/>
        <v>1</v>
      </c>
      <c r="AK2306" s="21">
        <v>1</v>
      </c>
      <c r="AM2306" t="s">
        <v>2154</v>
      </c>
      <c r="AN2306" t="str">
        <f t="shared" si="317"/>
        <v>R08</v>
      </c>
      <c r="AO2306" s="20" t="str">
        <f t="shared" si="318"/>
        <v>FINES_R08</v>
      </c>
      <c r="AP2306" s="25">
        <f t="shared" si="324"/>
        <v>0.43573230504989618</v>
      </c>
      <c r="AQ2306" s="24" t="str">
        <f>+IFERROR(VLOOKUP(Y2306,#REF!,2,FALSE),"-")</f>
        <v>-</v>
      </c>
      <c r="AR2306" s="13" t="s">
        <v>2393</v>
      </c>
      <c r="AS2306" t="s">
        <v>2398</v>
      </c>
      <c r="AT2306" t="str">
        <f t="shared" si="325"/>
        <v>Aguilar - 1899 e/ Alvarez Thomas y Sullivan - Merlo Norte</v>
      </c>
    </row>
    <row r="2307" spans="1:46" ht="15.75" thickBot="1" x14ac:dyDescent="0.3">
      <c r="A2307" s="47">
        <v>8</v>
      </c>
      <c r="B2307" s="47" t="s">
        <v>1244</v>
      </c>
      <c r="C2307" s="47" t="s">
        <v>2371</v>
      </c>
      <c r="D2307" s="47" t="s">
        <v>1283</v>
      </c>
      <c r="E2307" s="47" t="s">
        <v>105</v>
      </c>
      <c r="F2307" s="47" t="s">
        <v>12873</v>
      </c>
      <c r="G2307" s="47" t="s">
        <v>12874</v>
      </c>
      <c r="H2307" s="47" t="s">
        <v>12875</v>
      </c>
      <c r="I2307" s="47" t="s">
        <v>10769</v>
      </c>
      <c r="J2307" s="47" t="s">
        <v>10225</v>
      </c>
      <c r="K2307" s="47" t="s">
        <v>15071</v>
      </c>
      <c r="L2307" s="47"/>
      <c r="M2307" s="47">
        <v>-34.629124405154997</v>
      </c>
      <c r="N2307" s="47">
        <v>-58.388859628881001</v>
      </c>
      <c r="O2307" s="47" t="s">
        <v>17570</v>
      </c>
      <c r="P2307" s="47">
        <v>1</v>
      </c>
      <c r="Q2307">
        <v>18</v>
      </c>
      <c r="S2307" s="23" t="s">
        <v>2347</v>
      </c>
      <c r="T2307" t="str">
        <f t="shared" si="319"/>
        <v>08</v>
      </c>
      <c r="V2307" t="str">
        <f>+VLOOKUP(B2307,MARCO!E:E,1,FALSE)</f>
        <v>Merlo</v>
      </c>
      <c r="W2307" t="s">
        <v>134</v>
      </c>
      <c r="X2307" t="s">
        <v>134</v>
      </c>
      <c r="Y2307" t="str">
        <f t="shared" si="320"/>
        <v>R 8 - D 71 - 460 - 4661</v>
      </c>
      <c r="Z2307" t="s">
        <v>20</v>
      </c>
      <c r="AA2307" t="s">
        <v>2349</v>
      </c>
      <c r="AB2307" t="s">
        <v>21</v>
      </c>
      <c r="AD2307" t="str">
        <f t="shared" si="321"/>
        <v>E.p. Nº14</v>
      </c>
      <c r="AE2307" t="s">
        <v>22</v>
      </c>
      <c r="AF2307" t="s">
        <v>23</v>
      </c>
      <c r="AG2307" t="s">
        <v>26</v>
      </c>
      <c r="AH2307" t="s">
        <v>2348</v>
      </c>
      <c r="AI2307" s="13">
        <f t="shared" si="322"/>
        <v>18</v>
      </c>
      <c r="AJ2307" s="13">
        <f t="shared" si="323"/>
        <v>1</v>
      </c>
      <c r="AK2307" s="21">
        <v>1</v>
      </c>
      <c r="AM2307" t="s">
        <v>2154</v>
      </c>
      <c r="AN2307" t="str">
        <f t="shared" ref="AN2307:AN2321" si="326">+IF(AM2307="","",IF(AM2307="FINES",CONCATENATE("R",IF(OR(T2307="16",T2307="21",T2307="22",T2307="23"),"16212223",IF(OR(T2307="15",T2307="17",T2307="24",T2307="25"),"15172425",T2307))),IF(AM2307="CEBAS","UNICO",IF(VALUE(T2307)&lt;=11,"AMBA","INTERIOR"))))</f>
        <v>R08</v>
      </c>
      <c r="AO2307" s="20" t="str">
        <f t="shared" ref="AO2307:AO2321" si="327">+IF(AM2307="","-",CONCATENATE(AM2307,"_",AN2307))</f>
        <v>FINES_R08</v>
      </c>
      <c r="AP2307" s="25">
        <f t="shared" si="324"/>
        <v>0</v>
      </c>
      <c r="AQ2307" s="24" t="str">
        <f>+IFERROR(VLOOKUP(Y2307,#REF!,2,FALSE),"-")</f>
        <v>-</v>
      </c>
      <c r="AR2307" s="13" t="s">
        <v>2393</v>
      </c>
      <c r="AS2307" t="s">
        <v>2398</v>
      </c>
      <c r="AT2307" t="str">
        <f t="shared" si="325"/>
        <v>Brasil - 1670 e/ Medrano y Lacoste - Padua Norte</v>
      </c>
    </row>
    <row r="2308" spans="1:46" ht="15.75" thickBot="1" x14ac:dyDescent="0.3">
      <c r="A2308" s="47">
        <v>9</v>
      </c>
      <c r="B2308" s="47" t="s">
        <v>2014</v>
      </c>
      <c r="C2308" s="47" t="s">
        <v>2374</v>
      </c>
      <c r="D2308" s="47" t="s">
        <v>2027</v>
      </c>
      <c r="E2308" s="47" t="s">
        <v>2028</v>
      </c>
      <c r="F2308" s="47" t="s">
        <v>12877</v>
      </c>
      <c r="G2308" s="47" t="s">
        <v>12878</v>
      </c>
      <c r="H2308" s="47" t="s">
        <v>12879</v>
      </c>
      <c r="I2308" s="47" t="s">
        <v>10769</v>
      </c>
      <c r="J2308" s="47" t="s">
        <v>7649</v>
      </c>
      <c r="K2308" s="47" t="s">
        <v>15072</v>
      </c>
      <c r="L2308" s="47">
        <v>0.80145901441574097</v>
      </c>
      <c r="M2308" s="47">
        <v>-34.58666499452</v>
      </c>
      <c r="N2308" s="47">
        <v>-58.735808980994001</v>
      </c>
      <c r="O2308" s="47" t="s">
        <v>17571</v>
      </c>
      <c r="P2308" s="47">
        <v>1</v>
      </c>
      <c r="Q2308">
        <v>34</v>
      </c>
      <c r="S2308" s="23" t="s">
        <v>2347</v>
      </c>
      <c r="T2308" t="str">
        <f t="shared" ref="T2308:T2321" si="328">+CONCATENATE(IF(A2308&lt;10,"0",""),A2308)</f>
        <v>09</v>
      </c>
      <c r="V2308" t="str">
        <f>+VLOOKUP(B2308,MARCO!E:E,1,FALSE)</f>
        <v>San Miguel</v>
      </c>
      <c r="W2308" t="s">
        <v>134</v>
      </c>
      <c r="X2308" t="s">
        <v>134</v>
      </c>
      <c r="Y2308" t="str">
        <f t="shared" ref="Y2308:Y2321" si="329">+F2308</f>
        <v>R 9 - D 131 - 453 - 4455</v>
      </c>
      <c r="Z2308" t="s">
        <v>20</v>
      </c>
      <c r="AA2308" t="s">
        <v>2349</v>
      </c>
      <c r="AB2308" t="s">
        <v>21</v>
      </c>
      <c r="AD2308" t="str">
        <f t="shared" ref="AD2308:AD2321" si="330">+G2308</f>
        <v>Capilla San Luis Gozaga</v>
      </c>
      <c r="AE2308" t="s">
        <v>22</v>
      </c>
      <c r="AF2308" t="s">
        <v>23</v>
      </c>
      <c r="AG2308" t="s">
        <v>26</v>
      </c>
      <c r="AH2308" t="s">
        <v>2348</v>
      </c>
      <c r="AI2308" s="13">
        <f t="shared" ref="AI2308:AI2321" si="331">+Q2308</f>
        <v>34</v>
      </c>
      <c r="AJ2308" s="13">
        <f t="shared" ref="AJ2308:AJ2321" si="332">+P2308</f>
        <v>1</v>
      </c>
      <c r="AK2308" s="21">
        <v>1</v>
      </c>
      <c r="AM2308" t="s">
        <v>2154</v>
      </c>
      <c r="AN2308" t="str">
        <f t="shared" si="326"/>
        <v>R09</v>
      </c>
      <c r="AO2308" s="20" t="str">
        <f t="shared" si="327"/>
        <v>FINES_R09</v>
      </c>
      <c r="AP2308" s="25">
        <f t="shared" ref="AP2308:AP2321" si="333">+L2308</f>
        <v>0.80145901441574097</v>
      </c>
      <c r="AQ2308" s="24" t="str">
        <f>+IFERROR(VLOOKUP(Y2308,#REF!,2,FALSE),"-")</f>
        <v>-</v>
      </c>
      <c r="AR2308" s="13" t="s">
        <v>2393</v>
      </c>
      <c r="AS2308" t="s">
        <v>2398</v>
      </c>
      <c r="AT2308" t="str">
        <f t="shared" ref="AT2308:AT2321" si="334">+H2308</f>
        <v>Fray Antonio Marchena - e/ Aristobulo Del Valle y Azcuenaga - San Miguel Trujui</v>
      </c>
    </row>
    <row r="2309" spans="1:46" ht="15.75" thickBot="1" x14ac:dyDescent="0.3">
      <c r="A2309" s="47">
        <v>9</v>
      </c>
      <c r="B2309" s="47" t="s">
        <v>2014</v>
      </c>
      <c r="C2309" s="47" t="s">
        <v>2374</v>
      </c>
      <c r="D2309" s="47" t="s">
        <v>2027</v>
      </c>
      <c r="E2309" s="47" t="s">
        <v>2028</v>
      </c>
      <c r="F2309" s="47" t="s">
        <v>12881</v>
      </c>
      <c r="G2309" s="47" t="s">
        <v>12882</v>
      </c>
      <c r="H2309" s="47" t="s">
        <v>12883</v>
      </c>
      <c r="I2309" s="47" t="s">
        <v>10769</v>
      </c>
      <c r="J2309" s="47" t="s">
        <v>12882</v>
      </c>
      <c r="K2309" s="47" t="s">
        <v>15073</v>
      </c>
      <c r="L2309" s="47">
        <v>0.55253434181213379</v>
      </c>
      <c r="M2309" s="47">
        <v>-34.568252006809999</v>
      </c>
      <c r="N2309" s="47">
        <v>-58.749501993297002</v>
      </c>
      <c r="O2309" s="47" t="s">
        <v>17572</v>
      </c>
      <c r="P2309" s="47">
        <v>1</v>
      </c>
      <c r="Q2309">
        <v>25</v>
      </c>
      <c r="S2309" s="23" t="s">
        <v>2347</v>
      </c>
      <c r="T2309" t="str">
        <f t="shared" si="328"/>
        <v>09</v>
      </c>
      <c r="V2309" t="str">
        <f>+VLOOKUP(B2309,MARCO!E:E,1,FALSE)</f>
        <v>San Miguel</v>
      </c>
      <c r="W2309" t="s">
        <v>134</v>
      </c>
      <c r="X2309" t="s">
        <v>134</v>
      </c>
      <c r="Y2309" t="str">
        <f t="shared" si="329"/>
        <v>R 9 - D 131 - 453 - 4339</v>
      </c>
      <c r="Z2309" t="s">
        <v>20</v>
      </c>
      <c r="AA2309" t="s">
        <v>2349</v>
      </c>
      <c r="AB2309" t="s">
        <v>21</v>
      </c>
      <c r="AD2309" t="str">
        <f t="shared" si="330"/>
        <v>Sociedad De Fomento Olegario Andrade</v>
      </c>
      <c r="AE2309" t="s">
        <v>22</v>
      </c>
      <c r="AF2309" t="s">
        <v>23</v>
      </c>
      <c r="AG2309" t="s">
        <v>26</v>
      </c>
      <c r="AH2309" t="s">
        <v>2348</v>
      </c>
      <c r="AI2309" s="13">
        <f t="shared" si="331"/>
        <v>25</v>
      </c>
      <c r="AJ2309" s="13">
        <f t="shared" si="332"/>
        <v>1</v>
      </c>
      <c r="AK2309" s="21">
        <v>1</v>
      </c>
      <c r="AM2309" t="s">
        <v>2154</v>
      </c>
      <c r="AN2309" t="str">
        <f t="shared" si="326"/>
        <v>R09</v>
      </c>
      <c r="AO2309" s="20" t="str">
        <f t="shared" si="327"/>
        <v>FINES_R09</v>
      </c>
      <c r="AP2309" s="25">
        <f t="shared" si="333"/>
        <v>0.55253434181213379</v>
      </c>
      <c r="AQ2309" s="24" t="str">
        <f>+IFERROR(VLOOKUP(Y2309,#REF!,2,FALSE),"-")</f>
        <v>-</v>
      </c>
      <c r="AR2309" s="13" t="s">
        <v>2393</v>
      </c>
      <c r="AS2309" t="s">
        <v>2398</v>
      </c>
      <c r="AT2309" t="str">
        <f t="shared" si="334"/>
        <v>Guemes - 5760 e/ La Pinta y Fray Justo Santa Maria De Oro - Santa Maria Los Paraisos</v>
      </c>
    </row>
    <row r="2310" spans="1:46" ht="15.75" thickBot="1" x14ac:dyDescent="0.3">
      <c r="A2310" s="47">
        <v>9</v>
      </c>
      <c r="B2310" s="47" t="s">
        <v>2014</v>
      </c>
      <c r="C2310" s="47" t="s">
        <v>2374</v>
      </c>
      <c r="D2310" s="47" t="s">
        <v>2027</v>
      </c>
      <c r="E2310" s="47" t="s">
        <v>2028</v>
      </c>
      <c r="F2310" s="47" t="s">
        <v>12885</v>
      </c>
      <c r="G2310" s="47" t="s">
        <v>2529</v>
      </c>
      <c r="H2310" s="47" t="s">
        <v>12886</v>
      </c>
      <c r="I2310" s="47" t="s">
        <v>10769</v>
      </c>
      <c r="J2310" s="47" t="s">
        <v>2529</v>
      </c>
      <c r="K2310" s="47" t="s">
        <v>15074</v>
      </c>
      <c r="L2310" s="47">
        <v>0.84598106145858765</v>
      </c>
      <c r="M2310" s="47">
        <v>-34.590973879486</v>
      </c>
      <c r="N2310" s="47">
        <v>-58.731833863413001</v>
      </c>
      <c r="O2310" s="47" t="s">
        <v>17573</v>
      </c>
      <c r="P2310" s="47">
        <v>1</v>
      </c>
      <c r="Q2310">
        <v>21</v>
      </c>
      <c r="S2310" s="23" t="s">
        <v>2347</v>
      </c>
      <c r="T2310" t="str">
        <f t="shared" si="328"/>
        <v>09</v>
      </c>
      <c r="V2310" t="str">
        <f>+VLOOKUP(B2310,MARCO!E:E,1,FALSE)</f>
        <v>San Miguel</v>
      </c>
      <c r="W2310" t="s">
        <v>134</v>
      </c>
      <c r="X2310" t="s">
        <v>134</v>
      </c>
      <c r="Y2310" t="str">
        <f t="shared" si="329"/>
        <v>R 9 - D 131 - 453 - 4499</v>
      </c>
      <c r="Z2310" t="s">
        <v>20</v>
      </c>
      <c r="AA2310" t="s">
        <v>2349</v>
      </c>
      <c r="AB2310" t="s">
        <v>21</v>
      </c>
      <c r="AD2310" t="str">
        <f t="shared" si="330"/>
        <v>Cta Autonoma</v>
      </c>
      <c r="AE2310" t="s">
        <v>22</v>
      </c>
      <c r="AF2310" t="s">
        <v>23</v>
      </c>
      <c r="AG2310" t="s">
        <v>26</v>
      </c>
      <c r="AH2310" t="s">
        <v>2348</v>
      </c>
      <c r="AI2310" s="13">
        <f t="shared" si="331"/>
        <v>21</v>
      </c>
      <c r="AJ2310" s="13">
        <f t="shared" si="332"/>
        <v>1</v>
      </c>
      <c r="AK2310" s="21">
        <v>1</v>
      </c>
      <c r="AM2310" t="s">
        <v>2154</v>
      </c>
      <c r="AN2310" t="str">
        <f t="shared" si="326"/>
        <v>R09</v>
      </c>
      <c r="AO2310" s="20" t="str">
        <f t="shared" si="327"/>
        <v>FINES_R09</v>
      </c>
      <c r="AP2310" s="25">
        <f t="shared" si="333"/>
        <v>0.84598106145858765</v>
      </c>
      <c r="AQ2310" s="24" t="str">
        <f>+IFERROR(VLOOKUP(Y2310,#REF!,2,FALSE),"-")</f>
        <v>-</v>
      </c>
      <c r="AR2310" s="13" t="s">
        <v>2393</v>
      </c>
      <c r="AS2310" t="s">
        <v>2398</v>
      </c>
      <c r="AT2310" t="str">
        <f t="shared" si="334"/>
        <v>Corrientes - 5819 e/ Duran - Bella Vista San Ambrosio</v>
      </c>
    </row>
    <row r="2311" spans="1:46" ht="15.75" thickBot="1" x14ac:dyDescent="0.3">
      <c r="A2311" s="47">
        <v>9</v>
      </c>
      <c r="B2311" s="47" t="s">
        <v>2014</v>
      </c>
      <c r="C2311" s="47" t="s">
        <v>2374</v>
      </c>
      <c r="D2311" s="47" t="s">
        <v>2027</v>
      </c>
      <c r="E2311" s="47" t="s">
        <v>2028</v>
      </c>
      <c r="F2311" s="47" t="s">
        <v>12888</v>
      </c>
      <c r="G2311" s="47" t="s">
        <v>12889</v>
      </c>
      <c r="H2311" s="47" t="s">
        <v>12890</v>
      </c>
      <c r="I2311" s="47" t="s">
        <v>10769</v>
      </c>
      <c r="J2311" s="47" t="s">
        <v>2533</v>
      </c>
      <c r="K2311" s="47" t="s">
        <v>15075</v>
      </c>
      <c r="L2311" s="47">
        <v>0.5414918065071106</v>
      </c>
      <c r="M2311" s="47">
        <v>-34.558431014679002</v>
      </c>
      <c r="N2311" s="47">
        <v>-58.745873970326997</v>
      </c>
      <c r="O2311" s="47" t="s">
        <v>17574</v>
      </c>
      <c r="P2311" s="47">
        <v>1</v>
      </c>
      <c r="Q2311">
        <v>15</v>
      </c>
      <c r="S2311" s="23" t="s">
        <v>2347</v>
      </c>
      <c r="T2311" t="str">
        <f t="shared" si="328"/>
        <v>09</v>
      </c>
      <c r="V2311" t="str">
        <f>+VLOOKUP(B2311,MARCO!E:E,1,FALSE)</f>
        <v>San Miguel</v>
      </c>
      <c r="W2311" t="s">
        <v>134</v>
      </c>
      <c r="X2311" t="s">
        <v>134</v>
      </c>
      <c r="Y2311" t="str">
        <f t="shared" si="329"/>
        <v>R 9 - D 131 - 453 - 4633</v>
      </c>
      <c r="Z2311" t="s">
        <v>20</v>
      </c>
      <c r="AA2311" t="s">
        <v>2349</v>
      </c>
      <c r="AB2311" t="s">
        <v>21</v>
      </c>
      <c r="AD2311" t="str">
        <f t="shared" si="330"/>
        <v>Centro Cultural 27 De Octubre</v>
      </c>
      <c r="AE2311" t="s">
        <v>22</v>
      </c>
      <c r="AF2311" t="s">
        <v>23</v>
      </c>
      <c r="AG2311" t="s">
        <v>26</v>
      </c>
      <c r="AH2311" t="s">
        <v>2348</v>
      </c>
      <c r="AI2311" s="13">
        <f t="shared" si="331"/>
        <v>15</v>
      </c>
      <c r="AJ2311" s="13">
        <f t="shared" si="332"/>
        <v>1</v>
      </c>
      <c r="AK2311" s="21">
        <v>1</v>
      </c>
      <c r="AM2311" t="s">
        <v>2154</v>
      </c>
      <c r="AN2311" t="str">
        <f t="shared" si="326"/>
        <v>R09</v>
      </c>
      <c r="AO2311" s="20" t="str">
        <f t="shared" si="327"/>
        <v>FINES_R09</v>
      </c>
      <c r="AP2311" s="25">
        <f t="shared" si="333"/>
        <v>0.5414918065071106</v>
      </c>
      <c r="AQ2311" s="24" t="str">
        <f>+IFERROR(VLOOKUP(Y2311,#REF!,2,FALSE),"-")</f>
        <v>-</v>
      </c>
      <c r="AR2311" s="13" t="s">
        <v>2393</v>
      </c>
      <c r="AS2311" t="s">
        <v>2398</v>
      </c>
      <c r="AT2311" t="str">
        <f t="shared" si="334"/>
        <v>Defensa - 2503 e/ Marcos Sastre y Las Malvinas - Santa Maria Sarmiento</v>
      </c>
    </row>
    <row r="2312" spans="1:46" ht="15.75" thickBot="1" x14ac:dyDescent="0.3">
      <c r="A2312" s="47">
        <v>9</v>
      </c>
      <c r="B2312" s="47" t="s">
        <v>2032</v>
      </c>
      <c r="C2312" s="47" t="s">
        <v>2378</v>
      </c>
      <c r="D2312" s="47" t="s">
        <v>2039</v>
      </c>
      <c r="E2312" s="47" t="s">
        <v>2040</v>
      </c>
      <c r="F2312" s="47" t="s">
        <v>12892</v>
      </c>
      <c r="G2312" s="47" t="s">
        <v>12893</v>
      </c>
      <c r="H2312" s="47" t="s">
        <v>12894</v>
      </c>
      <c r="I2312" s="47" t="s">
        <v>10769</v>
      </c>
      <c r="J2312" s="47" t="s">
        <v>2241</v>
      </c>
      <c r="K2312" s="47" t="s">
        <v>15076</v>
      </c>
      <c r="L2312" s="47">
        <v>0.63183110952377319</v>
      </c>
      <c r="M2312" s="47">
        <v>-34.543907544286</v>
      </c>
      <c r="N2312" s="47">
        <v>-58.749220576017997</v>
      </c>
      <c r="O2312" s="47" t="s">
        <v>17575</v>
      </c>
      <c r="P2312" s="47">
        <v>1</v>
      </c>
      <c r="Q2312">
        <v>30</v>
      </c>
      <c r="S2312" s="23" t="s">
        <v>2347</v>
      </c>
      <c r="T2312" t="str">
        <f t="shared" si="328"/>
        <v>09</v>
      </c>
      <c r="V2312" t="str">
        <f>+VLOOKUP(B2312,MARCO!E:E,1,FALSE)</f>
        <v>José C. Paz</v>
      </c>
      <c r="W2312" t="s">
        <v>134</v>
      </c>
      <c r="X2312" t="s">
        <v>134</v>
      </c>
      <c r="Y2312" t="str">
        <f t="shared" si="329"/>
        <v>R 9 - D 132 - 451 - 4317</v>
      </c>
      <c r="Z2312" t="s">
        <v>20</v>
      </c>
      <c r="AA2312" t="s">
        <v>2349</v>
      </c>
      <c r="AB2312" t="s">
        <v>21</v>
      </c>
      <c r="AD2312" t="str">
        <f t="shared" si="330"/>
        <v>Sede 162</v>
      </c>
      <c r="AE2312" t="s">
        <v>22</v>
      </c>
      <c r="AF2312" t="s">
        <v>23</v>
      </c>
      <c r="AG2312" t="s">
        <v>26</v>
      </c>
      <c r="AH2312" t="s">
        <v>2348</v>
      </c>
      <c r="AI2312" s="13">
        <f t="shared" si="331"/>
        <v>30</v>
      </c>
      <c r="AJ2312" s="13">
        <f t="shared" si="332"/>
        <v>1</v>
      </c>
      <c r="AK2312" s="21">
        <v>1</v>
      </c>
      <c r="AM2312" t="s">
        <v>2154</v>
      </c>
      <c r="AN2312" t="str">
        <f t="shared" si="326"/>
        <v>R09</v>
      </c>
      <c r="AO2312" s="20" t="str">
        <f t="shared" si="327"/>
        <v>FINES_R09</v>
      </c>
      <c r="AP2312" s="25">
        <f t="shared" si="333"/>
        <v>0.63183110952377319</v>
      </c>
      <c r="AQ2312" s="24" t="str">
        <f>+IFERROR(VLOOKUP(Y2312,#REF!,2,FALSE),"-")</f>
        <v>-</v>
      </c>
      <c r="AR2312" s="13" t="s">
        <v>2393</v>
      </c>
      <c r="AS2312" t="s">
        <v>2397</v>
      </c>
      <c r="AT2312" t="str">
        <f t="shared" si="334"/>
        <v>Cacique Coliqueo - 3339 - José C. Paz</v>
      </c>
    </row>
    <row r="2313" spans="1:46" ht="15.75" thickBot="1" x14ac:dyDescent="0.3">
      <c r="A2313" s="47">
        <v>9</v>
      </c>
      <c r="B2313" s="47" t="s">
        <v>2032</v>
      </c>
      <c r="C2313" s="47" t="s">
        <v>2378</v>
      </c>
      <c r="D2313" s="47" t="s">
        <v>2039</v>
      </c>
      <c r="E2313" s="47" t="s">
        <v>2040</v>
      </c>
      <c r="F2313" s="47" t="s">
        <v>12896</v>
      </c>
      <c r="G2313" s="47" t="s">
        <v>12897</v>
      </c>
      <c r="H2313" s="47" t="s">
        <v>12898</v>
      </c>
      <c r="I2313" s="47" t="s">
        <v>10769</v>
      </c>
      <c r="J2313" s="47" t="s">
        <v>12900</v>
      </c>
      <c r="K2313" s="47" t="s">
        <v>15077</v>
      </c>
      <c r="L2313" s="47">
        <v>0.57478082180023193</v>
      </c>
      <c r="M2313" s="47">
        <v>-34.517981300000002</v>
      </c>
      <c r="N2313" s="47">
        <v>-58.764631100000003</v>
      </c>
      <c r="O2313" s="47" t="s">
        <v>17576</v>
      </c>
      <c r="P2313" s="47">
        <v>1</v>
      </c>
      <c r="Q2313">
        <v>30</v>
      </c>
      <c r="S2313" s="23" t="s">
        <v>2347</v>
      </c>
      <c r="T2313" t="str">
        <f t="shared" si="328"/>
        <v>09</v>
      </c>
      <c r="V2313" t="str">
        <f>+VLOOKUP(B2313,MARCO!E:E,1,FALSE)</f>
        <v>José C. Paz</v>
      </c>
      <c r="W2313" t="s">
        <v>134</v>
      </c>
      <c r="X2313" t="s">
        <v>134</v>
      </c>
      <c r="Y2313" t="str">
        <f t="shared" si="329"/>
        <v>R 9 - D 132 - 451 - 3068</v>
      </c>
      <c r="Z2313" t="s">
        <v>20</v>
      </c>
      <c r="AA2313" t="s">
        <v>2349</v>
      </c>
      <c r="AB2313" t="s">
        <v>21</v>
      </c>
      <c r="AD2313" t="str">
        <f t="shared" si="330"/>
        <v>Centro Comunitario Juntos Por El Barrio</v>
      </c>
      <c r="AE2313" t="s">
        <v>22</v>
      </c>
      <c r="AF2313" t="s">
        <v>23</v>
      </c>
      <c r="AG2313" t="s">
        <v>26</v>
      </c>
      <c r="AH2313" t="s">
        <v>2348</v>
      </c>
      <c r="AI2313" s="13">
        <f t="shared" si="331"/>
        <v>30</v>
      </c>
      <c r="AJ2313" s="13">
        <f t="shared" si="332"/>
        <v>1</v>
      </c>
      <c r="AK2313" s="21">
        <v>1</v>
      </c>
      <c r="AM2313" t="s">
        <v>2154</v>
      </c>
      <c r="AN2313" t="str">
        <f t="shared" si="326"/>
        <v>R09</v>
      </c>
      <c r="AO2313" s="20" t="str">
        <f t="shared" si="327"/>
        <v>FINES_R09</v>
      </c>
      <c r="AP2313" s="25">
        <f t="shared" si="333"/>
        <v>0.57478082180023193</v>
      </c>
      <c r="AQ2313" s="24" t="str">
        <f>+IFERROR(VLOOKUP(Y2313,#REF!,2,FALSE),"-")</f>
        <v>-</v>
      </c>
      <c r="AR2313" s="13" t="s">
        <v>2393</v>
      </c>
      <c r="AS2313" t="s">
        <v>2398</v>
      </c>
      <c r="AT2313" t="str">
        <f t="shared" si="334"/>
        <v>Capdevila Y Oribe - José C. Paz</v>
      </c>
    </row>
    <row r="2314" spans="1:46" ht="15.75" thickBot="1" x14ac:dyDescent="0.3">
      <c r="A2314" s="47">
        <v>9</v>
      </c>
      <c r="B2314" s="47" t="s">
        <v>2032</v>
      </c>
      <c r="C2314" s="47" t="s">
        <v>2374</v>
      </c>
      <c r="D2314" s="47" t="s">
        <v>2042</v>
      </c>
      <c r="E2314" s="47" t="s">
        <v>230</v>
      </c>
      <c r="F2314" s="47" t="s">
        <v>12901</v>
      </c>
      <c r="G2314" s="47" t="s">
        <v>12902</v>
      </c>
      <c r="H2314" s="47" t="s">
        <v>12903</v>
      </c>
      <c r="I2314" s="47" t="s">
        <v>10769</v>
      </c>
      <c r="J2314" s="47" t="s">
        <v>2242</v>
      </c>
      <c r="K2314" s="47" t="s">
        <v>15078</v>
      </c>
      <c r="L2314" s="47">
        <v>0.79270309209823608</v>
      </c>
      <c r="M2314" s="47">
        <v>-34.494667195014003</v>
      </c>
      <c r="N2314" s="47">
        <v>-58.806029799770002</v>
      </c>
      <c r="O2314" s="47" t="s">
        <v>17577</v>
      </c>
      <c r="P2314" s="47">
        <v>1</v>
      </c>
      <c r="Q2314">
        <v>21</v>
      </c>
      <c r="S2314" s="23" t="s">
        <v>2347</v>
      </c>
      <c r="T2314" t="str">
        <f t="shared" si="328"/>
        <v>09</v>
      </c>
      <c r="V2314" t="str">
        <f>+VLOOKUP(B2314,MARCO!E:E,1,FALSE)</f>
        <v>José C. Paz</v>
      </c>
      <c r="W2314" t="s">
        <v>134</v>
      </c>
      <c r="X2314" t="s">
        <v>134</v>
      </c>
      <c r="Y2314" t="str">
        <f t="shared" si="329"/>
        <v>R 9 - D 132 - 453 - 4325</v>
      </c>
      <c r="Z2314" t="s">
        <v>20</v>
      </c>
      <c r="AA2314" t="s">
        <v>2349</v>
      </c>
      <c r="AB2314" t="s">
        <v>21</v>
      </c>
      <c r="AD2314" t="str">
        <f t="shared" si="330"/>
        <v>Sede 161</v>
      </c>
      <c r="AE2314" t="s">
        <v>22</v>
      </c>
      <c r="AF2314" t="s">
        <v>23</v>
      </c>
      <c r="AG2314" t="s">
        <v>26</v>
      </c>
      <c r="AH2314" t="s">
        <v>2348</v>
      </c>
      <c r="AI2314" s="13">
        <f t="shared" si="331"/>
        <v>21</v>
      </c>
      <c r="AJ2314" s="13">
        <f t="shared" si="332"/>
        <v>1</v>
      </c>
      <c r="AK2314" s="21">
        <v>1</v>
      </c>
      <c r="AM2314" t="s">
        <v>2154</v>
      </c>
      <c r="AN2314" t="str">
        <f t="shared" si="326"/>
        <v>R09</v>
      </c>
      <c r="AO2314" s="20" t="str">
        <f t="shared" si="327"/>
        <v>FINES_R09</v>
      </c>
      <c r="AP2314" s="25">
        <f t="shared" si="333"/>
        <v>0.79270309209823608</v>
      </c>
      <c r="AQ2314" s="24" t="str">
        <f>+IFERROR(VLOOKUP(Y2314,#REF!,2,FALSE),"-")</f>
        <v>-</v>
      </c>
      <c r="AR2314" s="13" t="s">
        <v>2393</v>
      </c>
      <c r="AS2314" t="s">
        <v>2398</v>
      </c>
      <c r="AT2314" t="str">
        <f t="shared" si="334"/>
        <v>Santiago De Liniers - e/ Tres De Febrero - José C. Paz</v>
      </c>
    </row>
    <row r="2315" spans="1:46" ht="15.75" thickBot="1" x14ac:dyDescent="0.3">
      <c r="A2315" s="47">
        <v>9</v>
      </c>
      <c r="B2315" s="47" t="s">
        <v>2032</v>
      </c>
      <c r="C2315" s="47" t="s">
        <v>2378</v>
      </c>
      <c r="D2315" s="47" t="s">
        <v>2039</v>
      </c>
      <c r="E2315" s="47" t="s">
        <v>2040</v>
      </c>
      <c r="F2315" s="47" t="s">
        <v>12905</v>
      </c>
      <c r="G2315" s="47" t="s">
        <v>12906</v>
      </c>
      <c r="H2315" s="47" t="s">
        <v>12907</v>
      </c>
      <c r="I2315" s="47" t="s">
        <v>10769</v>
      </c>
      <c r="J2315" s="47"/>
      <c r="K2315" s="47" t="s">
        <v>15079</v>
      </c>
      <c r="L2315" s="47">
        <v>0.7898821234703064</v>
      </c>
      <c r="M2315" s="47">
        <v>-34.539430000000003</v>
      </c>
      <c r="N2315" s="47">
        <v>-58.770409999999998</v>
      </c>
      <c r="O2315" s="47" t="s">
        <v>17578</v>
      </c>
      <c r="P2315" s="47">
        <v>1</v>
      </c>
      <c r="Q2315">
        <v>0</v>
      </c>
      <c r="S2315" s="23" t="s">
        <v>2347</v>
      </c>
      <c r="T2315" t="str">
        <f t="shared" si="328"/>
        <v>09</v>
      </c>
      <c r="V2315" t="str">
        <f>+VLOOKUP(B2315,MARCO!E:E,1,FALSE)</f>
        <v>José C. Paz</v>
      </c>
      <c r="W2315" t="s">
        <v>134</v>
      </c>
      <c r="X2315" t="s">
        <v>134</v>
      </c>
      <c r="Y2315" t="str">
        <f t="shared" si="329"/>
        <v>R 9 - D 132 - 451 - 4326</v>
      </c>
      <c r="Z2315" t="s">
        <v>20</v>
      </c>
      <c r="AA2315" t="s">
        <v>2349</v>
      </c>
      <c r="AB2315" t="s">
        <v>21</v>
      </c>
      <c r="AD2315" t="str">
        <f t="shared" si="330"/>
        <v>Sede 160</v>
      </c>
      <c r="AE2315" t="s">
        <v>22</v>
      </c>
      <c r="AF2315" t="s">
        <v>23</v>
      </c>
      <c r="AG2315" t="s">
        <v>26</v>
      </c>
      <c r="AH2315" t="s">
        <v>2348</v>
      </c>
      <c r="AI2315" s="13">
        <f t="shared" si="331"/>
        <v>0</v>
      </c>
      <c r="AJ2315" s="13">
        <f t="shared" si="332"/>
        <v>1</v>
      </c>
      <c r="AK2315" s="21">
        <v>1</v>
      </c>
      <c r="AM2315" t="s">
        <v>2154</v>
      </c>
      <c r="AN2315" t="str">
        <f t="shared" si="326"/>
        <v>R09</v>
      </c>
      <c r="AO2315" s="20" t="str">
        <f t="shared" si="327"/>
        <v>FINES_R09</v>
      </c>
      <c r="AP2315" s="25">
        <f t="shared" si="333"/>
        <v>0.7898821234703064</v>
      </c>
      <c r="AQ2315" s="24" t="str">
        <f>+IFERROR(VLOOKUP(Y2315,#REF!,2,FALSE),"-")</f>
        <v>-</v>
      </c>
      <c r="AR2315" s="13" t="s">
        <v>2393</v>
      </c>
      <c r="AS2315" t="s">
        <v>2397</v>
      </c>
      <c r="AT2315" t="str">
        <f t="shared" si="334"/>
        <v>Padre Uztarroz - 5014 - José C. Paz</v>
      </c>
    </row>
    <row r="2316" spans="1:46" ht="15.75" thickBot="1" x14ac:dyDescent="0.3">
      <c r="A2316" s="47">
        <v>9</v>
      </c>
      <c r="B2316" s="47" t="s">
        <v>2032</v>
      </c>
      <c r="C2316" s="47" t="s">
        <v>2378</v>
      </c>
      <c r="D2316" s="47" t="s">
        <v>2039</v>
      </c>
      <c r="E2316" s="47" t="s">
        <v>2040</v>
      </c>
      <c r="F2316" s="47" t="s">
        <v>12909</v>
      </c>
      <c r="G2316" s="47" t="s">
        <v>12910</v>
      </c>
      <c r="H2316" s="47" t="s">
        <v>12911</v>
      </c>
      <c r="I2316" s="47" t="s">
        <v>10769</v>
      </c>
      <c r="J2316" s="47"/>
      <c r="K2316" s="47" t="s">
        <v>15080</v>
      </c>
      <c r="L2316" s="47">
        <v>0.69329661130905151</v>
      </c>
      <c r="M2316" s="47">
        <v>-34.524707307352003</v>
      </c>
      <c r="N2316" s="47">
        <v>-58.792184236828</v>
      </c>
      <c r="O2316" s="47" t="s">
        <v>17579</v>
      </c>
      <c r="P2316" s="47">
        <v>1</v>
      </c>
      <c r="Q2316">
        <v>31</v>
      </c>
      <c r="S2316" s="23" t="s">
        <v>2347</v>
      </c>
      <c r="T2316" t="str">
        <f t="shared" si="328"/>
        <v>09</v>
      </c>
      <c r="V2316" t="str">
        <f>+VLOOKUP(B2316,MARCO!E:E,1,FALSE)</f>
        <v>José C. Paz</v>
      </c>
      <c r="W2316" t="s">
        <v>134</v>
      </c>
      <c r="X2316" t="s">
        <v>134</v>
      </c>
      <c r="Y2316" t="str">
        <f t="shared" si="329"/>
        <v>R 9 - D 132 - 451 - 3022</v>
      </c>
      <c r="Z2316" t="s">
        <v>20</v>
      </c>
      <c r="AA2316" t="s">
        <v>2349</v>
      </c>
      <c r="AB2316" t="s">
        <v>21</v>
      </c>
      <c r="AD2316" t="str">
        <f t="shared" si="330"/>
        <v>Sede 7</v>
      </c>
      <c r="AE2316" t="s">
        <v>22</v>
      </c>
      <c r="AF2316" t="s">
        <v>23</v>
      </c>
      <c r="AG2316" t="s">
        <v>26</v>
      </c>
      <c r="AH2316" t="s">
        <v>2348</v>
      </c>
      <c r="AI2316" s="13">
        <f t="shared" si="331"/>
        <v>31</v>
      </c>
      <c r="AJ2316" s="13">
        <f t="shared" si="332"/>
        <v>1</v>
      </c>
      <c r="AK2316" s="21">
        <v>1</v>
      </c>
      <c r="AM2316" t="s">
        <v>2154</v>
      </c>
      <c r="AN2316" t="str">
        <f t="shared" si="326"/>
        <v>R09</v>
      </c>
      <c r="AO2316" s="20" t="str">
        <f t="shared" si="327"/>
        <v>FINES_R09</v>
      </c>
      <c r="AP2316" s="25">
        <f t="shared" si="333"/>
        <v>0.69329661130905151</v>
      </c>
      <c r="AQ2316" s="24" t="str">
        <f>+IFERROR(VLOOKUP(Y2316,#REF!,2,FALSE),"-")</f>
        <v>-</v>
      </c>
      <c r="AR2316" s="13" t="s">
        <v>2393</v>
      </c>
      <c r="AS2316" t="s">
        <v>2397</v>
      </c>
      <c r="AT2316" t="str">
        <f t="shared" si="334"/>
        <v>C. Goleta Sarandi - 1349 e/ Blandengues y A. Blanqui - José C. Paz</v>
      </c>
    </row>
    <row r="2317" spans="1:46" ht="15.75" thickBot="1" x14ac:dyDescent="0.3">
      <c r="A2317" s="47">
        <v>9</v>
      </c>
      <c r="B2317" s="47" t="s">
        <v>2032</v>
      </c>
      <c r="C2317" s="47" t="s">
        <v>2378</v>
      </c>
      <c r="D2317" s="47" t="s">
        <v>2039</v>
      </c>
      <c r="E2317" s="47" t="s">
        <v>2040</v>
      </c>
      <c r="F2317" s="47" t="s">
        <v>12913</v>
      </c>
      <c r="G2317" s="47" t="s">
        <v>12914</v>
      </c>
      <c r="H2317" s="47" t="s">
        <v>12915</v>
      </c>
      <c r="I2317" s="47" t="s">
        <v>10769</v>
      </c>
      <c r="J2317" s="47"/>
      <c r="K2317" s="47" t="s">
        <v>15081</v>
      </c>
      <c r="L2317" s="47">
        <v>0.77234429121017456</v>
      </c>
      <c r="M2317" s="47">
        <v>-34.509752106158999</v>
      </c>
      <c r="N2317" s="47">
        <v>-58.805148610289002</v>
      </c>
      <c r="O2317" s="47" t="s">
        <v>17580</v>
      </c>
      <c r="P2317" s="47">
        <v>1</v>
      </c>
      <c r="Q2317">
        <v>0</v>
      </c>
      <c r="S2317" s="23" t="s">
        <v>2347</v>
      </c>
      <c r="T2317" t="str">
        <f t="shared" si="328"/>
        <v>09</v>
      </c>
      <c r="V2317" t="str">
        <f>+VLOOKUP(B2317,MARCO!E:E,1,FALSE)</f>
        <v>José C. Paz</v>
      </c>
      <c r="W2317" t="s">
        <v>134</v>
      </c>
      <c r="X2317" t="s">
        <v>134</v>
      </c>
      <c r="Y2317" t="str">
        <f t="shared" si="329"/>
        <v>R 9 - D 132 - 451 - 4328</v>
      </c>
      <c r="Z2317" t="s">
        <v>20</v>
      </c>
      <c r="AA2317" t="s">
        <v>2349</v>
      </c>
      <c r="AB2317" t="s">
        <v>21</v>
      </c>
      <c r="AD2317" t="str">
        <f t="shared" si="330"/>
        <v>Sede 146</v>
      </c>
      <c r="AE2317" t="s">
        <v>22</v>
      </c>
      <c r="AF2317" t="s">
        <v>23</v>
      </c>
      <c r="AG2317" t="s">
        <v>26</v>
      </c>
      <c r="AH2317" t="s">
        <v>2348</v>
      </c>
      <c r="AI2317" s="13">
        <f t="shared" si="331"/>
        <v>0</v>
      </c>
      <c r="AJ2317" s="13">
        <f t="shared" si="332"/>
        <v>1</v>
      </c>
      <c r="AK2317" s="21">
        <v>1</v>
      </c>
      <c r="AM2317" t="s">
        <v>2154</v>
      </c>
      <c r="AN2317" t="str">
        <f t="shared" si="326"/>
        <v>R09</v>
      </c>
      <c r="AO2317" s="20" t="str">
        <f t="shared" si="327"/>
        <v>FINES_R09</v>
      </c>
      <c r="AP2317" s="25">
        <f t="shared" si="333"/>
        <v>0.77234429121017456</v>
      </c>
      <c r="AQ2317" s="24" t="str">
        <f>+IFERROR(VLOOKUP(Y2317,#REF!,2,FALSE),"-")</f>
        <v>-</v>
      </c>
      <c r="AR2317" s="13" t="s">
        <v>2393</v>
      </c>
      <c r="AS2317" t="s">
        <v>2397</v>
      </c>
      <c r="AT2317" t="str">
        <f t="shared" si="334"/>
        <v>Otawa - 4645 e/ Coberta Uruguay y Canal De Panama - José C. Paz</v>
      </c>
    </row>
    <row r="2318" spans="1:46" ht="15.75" thickBot="1" x14ac:dyDescent="0.3">
      <c r="A2318" s="47">
        <v>9</v>
      </c>
      <c r="B2318" s="47" t="s">
        <v>2049</v>
      </c>
      <c r="C2318" s="47" t="s">
        <v>2376</v>
      </c>
      <c r="D2318" s="47" t="s">
        <v>2068</v>
      </c>
      <c r="E2318" s="47" t="s">
        <v>445</v>
      </c>
      <c r="F2318" s="47" t="s">
        <v>12917</v>
      </c>
      <c r="G2318" s="47" t="s">
        <v>12918</v>
      </c>
      <c r="H2318" s="47" t="s">
        <v>12919</v>
      </c>
      <c r="I2318" s="47" t="s">
        <v>10769</v>
      </c>
      <c r="J2318" s="47"/>
      <c r="K2318" s="47" t="s">
        <v>15082</v>
      </c>
      <c r="L2318" s="47">
        <v>0.50634050369262695</v>
      </c>
      <c r="M2318" s="47">
        <v>-34.507627300000003</v>
      </c>
      <c r="N2318" s="47">
        <v>-58.661098899999999</v>
      </c>
      <c r="O2318" s="47" t="s">
        <v>17581</v>
      </c>
      <c r="P2318" s="47">
        <v>1</v>
      </c>
      <c r="Q2318">
        <v>37</v>
      </c>
      <c r="S2318" s="23" t="s">
        <v>2347</v>
      </c>
      <c r="T2318" t="str">
        <f t="shared" si="328"/>
        <v>09</v>
      </c>
      <c r="V2318" t="str">
        <f>+VLOOKUP(B2318,MARCO!E:E,1,FALSE)</f>
        <v>Malvinas Argentinas</v>
      </c>
      <c r="W2318" t="s">
        <v>134</v>
      </c>
      <c r="X2318" t="s">
        <v>134</v>
      </c>
      <c r="Y2318" t="str">
        <f t="shared" si="329"/>
        <v>R 9 - D 133 - 454 - 0632</v>
      </c>
      <c r="Z2318" t="s">
        <v>20</v>
      </c>
      <c r="AA2318" t="s">
        <v>2349</v>
      </c>
      <c r="AB2318" t="s">
        <v>21</v>
      </c>
      <c r="AD2318" t="str">
        <f t="shared" si="330"/>
        <v>Capilla Sumampa</v>
      </c>
      <c r="AE2318" t="s">
        <v>22</v>
      </c>
      <c r="AF2318" t="s">
        <v>23</v>
      </c>
      <c r="AG2318" t="s">
        <v>26</v>
      </c>
      <c r="AH2318" t="s">
        <v>2348</v>
      </c>
      <c r="AI2318" s="13">
        <f t="shared" si="331"/>
        <v>37</v>
      </c>
      <c r="AJ2318" s="13">
        <f t="shared" si="332"/>
        <v>1</v>
      </c>
      <c r="AK2318" s="21">
        <v>1</v>
      </c>
      <c r="AM2318" t="s">
        <v>2154</v>
      </c>
      <c r="AN2318" t="str">
        <f t="shared" si="326"/>
        <v>R09</v>
      </c>
      <c r="AO2318" s="20" t="str">
        <f t="shared" si="327"/>
        <v>FINES_R09</v>
      </c>
      <c r="AP2318" s="25">
        <f t="shared" si="333"/>
        <v>0.50634050369262695</v>
      </c>
      <c r="AQ2318" s="24" t="str">
        <f>+IFERROR(VLOOKUP(Y2318,#REF!,2,FALSE),"-")</f>
        <v>-</v>
      </c>
      <c r="AR2318" s="13" t="s">
        <v>2393</v>
      </c>
      <c r="AS2318" t="s">
        <v>2397</v>
      </c>
      <c r="AT2318" t="str">
        <f t="shared" si="334"/>
        <v>Dellepiane - 1381 e/ Llerena y Husares - Adolfo Sourdeaux</v>
      </c>
    </row>
    <row r="2319" spans="1:46" ht="15.75" thickBot="1" x14ac:dyDescent="0.3">
      <c r="A2319" s="47">
        <v>9</v>
      </c>
      <c r="B2319" s="47" t="s">
        <v>2049</v>
      </c>
      <c r="C2319" s="47" t="s">
        <v>2376</v>
      </c>
      <c r="D2319" s="47" t="s">
        <v>2068</v>
      </c>
      <c r="E2319" s="47" t="s">
        <v>445</v>
      </c>
      <c r="F2319" s="47" t="s">
        <v>12921</v>
      </c>
      <c r="G2319" s="47" t="s">
        <v>12922</v>
      </c>
      <c r="H2319" s="47" t="s">
        <v>12923</v>
      </c>
      <c r="I2319" s="47" t="s">
        <v>10769</v>
      </c>
      <c r="J2319" s="47"/>
      <c r="K2319" s="47" t="s">
        <v>15083</v>
      </c>
      <c r="L2319" s="47">
        <v>0.63866698741912842</v>
      </c>
      <c r="M2319" s="47">
        <v>-34.501333456067997</v>
      </c>
      <c r="N2319" s="47">
        <v>-58.733058740236999</v>
      </c>
      <c r="O2319" s="47" t="s">
        <v>17582</v>
      </c>
      <c r="P2319" s="47">
        <v>1</v>
      </c>
      <c r="Q2319">
        <v>36</v>
      </c>
      <c r="S2319" s="23" t="s">
        <v>2347</v>
      </c>
      <c r="T2319" t="str">
        <f t="shared" si="328"/>
        <v>09</v>
      </c>
      <c r="V2319" t="str">
        <f>+VLOOKUP(B2319,MARCO!E:E,1,FALSE)</f>
        <v>Malvinas Argentinas</v>
      </c>
      <c r="W2319" t="s">
        <v>134</v>
      </c>
      <c r="X2319" t="s">
        <v>134</v>
      </c>
      <c r="Y2319" t="str">
        <f t="shared" si="329"/>
        <v>R 9 - D 133 - 454 - 0636</v>
      </c>
      <c r="Z2319" t="s">
        <v>20</v>
      </c>
      <c r="AA2319" t="s">
        <v>2349</v>
      </c>
      <c r="AB2319" t="s">
        <v>21</v>
      </c>
      <c r="AD2319" t="str">
        <f t="shared" si="330"/>
        <v>San Pascual</v>
      </c>
      <c r="AE2319" t="s">
        <v>22</v>
      </c>
      <c r="AF2319" t="s">
        <v>23</v>
      </c>
      <c r="AG2319" t="s">
        <v>26</v>
      </c>
      <c r="AH2319" t="s">
        <v>2348</v>
      </c>
      <c r="AI2319" s="13">
        <f t="shared" si="331"/>
        <v>36</v>
      </c>
      <c r="AJ2319" s="13">
        <f t="shared" si="332"/>
        <v>1</v>
      </c>
      <c r="AK2319" s="21">
        <v>1</v>
      </c>
      <c r="AM2319" t="s">
        <v>2154</v>
      </c>
      <c r="AN2319" t="str">
        <f t="shared" si="326"/>
        <v>R09</v>
      </c>
      <c r="AO2319" s="20" t="str">
        <f t="shared" si="327"/>
        <v>FINES_R09</v>
      </c>
      <c r="AP2319" s="25">
        <f t="shared" si="333"/>
        <v>0.63866698741912842</v>
      </c>
      <c r="AQ2319" s="24" t="str">
        <f>+IFERROR(VLOOKUP(Y2319,#REF!,2,FALSE),"-")</f>
        <v>-</v>
      </c>
      <c r="AR2319" s="13" t="s">
        <v>2393</v>
      </c>
      <c r="AS2319" t="s">
        <v>2398</v>
      </c>
      <c r="AT2319" t="str">
        <f t="shared" si="334"/>
        <v>Santos Vega - 272 e/ Alte. Brown y Benito Lynch - Grand Bourg</v>
      </c>
    </row>
    <row r="2320" spans="1:46" ht="15.75" thickBot="1" x14ac:dyDescent="0.3">
      <c r="A2320" s="47">
        <v>9</v>
      </c>
      <c r="B2320" s="47" t="s">
        <v>2049</v>
      </c>
      <c r="C2320" s="47" t="s">
        <v>2376</v>
      </c>
      <c r="D2320" s="47" t="s">
        <v>2068</v>
      </c>
      <c r="E2320" s="47" t="s">
        <v>445</v>
      </c>
      <c r="F2320" s="47" t="s">
        <v>12925</v>
      </c>
      <c r="G2320" s="47" t="s">
        <v>10483</v>
      </c>
      <c r="H2320" s="47" t="s">
        <v>10484</v>
      </c>
      <c r="I2320" s="47" t="s">
        <v>10769</v>
      </c>
      <c r="J2320" s="47"/>
      <c r="K2320" s="47" t="s">
        <v>17583</v>
      </c>
      <c r="L2320" s="47">
        <v>0.43166014552116388</v>
      </c>
      <c r="M2320" s="47">
        <v>-34.490351017793003</v>
      </c>
      <c r="N2320" s="47">
        <v>-58.723331009375002</v>
      </c>
      <c r="O2320" s="47" t="s">
        <v>17584</v>
      </c>
      <c r="P2320" s="47">
        <v>1</v>
      </c>
      <c r="Q2320">
        <v>32</v>
      </c>
      <c r="S2320" s="23" t="s">
        <v>2347</v>
      </c>
      <c r="T2320" t="str">
        <f t="shared" si="328"/>
        <v>09</v>
      </c>
      <c r="V2320" t="str">
        <f>+VLOOKUP(B2320,MARCO!E:E,1,FALSE)</f>
        <v>Malvinas Argentinas</v>
      </c>
      <c r="W2320" t="s">
        <v>134</v>
      </c>
      <c r="X2320" t="s">
        <v>134</v>
      </c>
      <c r="Y2320" t="str">
        <f t="shared" si="329"/>
        <v>R 9 - D 133 - 454 - 3148</v>
      </c>
      <c r="Z2320" t="s">
        <v>20</v>
      </c>
      <c r="AA2320" t="s">
        <v>2349</v>
      </c>
      <c r="AB2320" t="s">
        <v>21</v>
      </c>
      <c r="AD2320" t="str">
        <f t="shared" si="330"/>
        <v>Instituto A. S.</v>
      </c>
      <c r="AE2320" t="s">
        <v>22</v>
      </c>
      <c r="AF2320" t="s">
        <v>23</v>
      </c>
      <c r="AG2320" t="s">
        <v>26</v>
      </c>
      <c r="AH2320" t="s">
        <v>2348</v>
      </c>
      <c r="AI2320" s="13">
        <f t="shared" si="331"/>
        <v>32</v>
      </c>
      <c r="AJ2320" s="13">
        <f t="shared" si="332"/>
        <v>1</v>
      </c>
      <c r="AK2320" s="21">
        <v>1</v>
      </c>
      <c r="AM2320" t="s">
        <v>2154</v>
      </c>
      <c r="AN2320" t="str">
        <f t="shared" si="326"/>
        <v>R09</v>
      </c>
      <c r="AO2320" s="20" t="str">
        <f t="shared" si="327"/>
        <v>FINES_R09</v>
      </c>
      <c r="AP2320" s="25">
        <f t="shared" si="333"/>
        <v>0.43166014552116388</v>
      </c>
      <c r="AQ2320" s="24" t="str">
        <f>+IFERROR(VLOOKUP(Y2320,#REF!,2,FALSE),"-")</f>
        <v>-</v>
      </c>
      <c r="AR2320" s="13" t="s">
        <v>2393</v>
      </c>
      <c r="AS2320" t="s">
        <v>2398</v>
      </c>
      <c r="AT2320" t="str">
        <f t="shared" si="334"/>
        <v>El Callao - 1071 e/ Soler y O´brien - Grand Bourg</v>
      </c>
    </row>
    <row r="2321" spans="1:46" ht="15.75" thickBot="1" x14ac:dyDescent="0.3">
      <c r="A2321" s="47">
        <v>9</v>
      </c>
      <c r="B2321" s="47" t="s">
        <v>2049</v>
      </c>
      <c r="C2321" s="47" t="s">
        <v>2376</v>
      </c>
      <c r="D2321" s="47" t="s">
        <v>2068</v>
      </c>
      <c r="E2321" s="47" t="s">
        <v>445</v>
      </c>
      <c r="F2321" s="47" t="s">
        <v>12927</v>
      </c>
      <c r="G2321" s="47" t="s">
        <v>2491</v>
      </c>
      <c r="H2321" s="47" t="s">
        <v>12928</v>
      </c>
      <c r="I2321" s="47" t="s">
        <v>10769</v>
      </c>
      <c r="J2321" s="47" t="s">
        <v>2491</v>
      </c>
      <c r="K2321" s="47" t="s">
        <v>15084</v>
      </c>
      <c r="L2321" s="47">
        <v>0.30488032102584839</v>
      </c>
      <c r="M2321" s="47">
        <v>-36.096110304862002</v>
      </c>
      <c r="N2321" s="47">
        <v>-57.811584462323999</v>
      </c>
      <c r="O2321" s="47" t="s">
        <v>17585</v>
      </c>
      <c r="P2321" s="47">
        <v>1</v>
      </c>
      <c r="Q2321">
        <v>44</v>
      </c>
      <c r="S2321" s="23" t="s">
        <v>2347</v>
      </c>
      <c r="T2321" t="str">
        <f t="shared" si="328"/>
        <v>09</v>
      </c>
      <c r="V2321" t="str">
        <f>+VLOOKUP(B2321,MARCO!E:E,1,FALSE)</f>
        <v>Malvinas Argentinas</v>
      </c>
      <c r="W2321" t="s">
        <v>134</v>
      </c>
      <c r="X2321" t="s">
        <v>134</v>
      </c>
      <c r="Y2321" t="str">
        <f t="shared" si="329"/>
        <v>R 9 - D 133 - 454 - 4521</v>
      </c>
      <c r="Z2321" t="s">
        <v>20</v>
      </c>
      <c r="AA2321" t="s">
        <v>2349</v>
      </c>
      <c r="AB2321" t="s">
        <v>21</v>
      </c>
      <c r="AD2321" t="str">
        <f t="shared" si="330"/>
        <v>Somos Barrios De Pie</v>
      </c>
      <c r="AE2321" t="s">
        <v>22</v>
      </c>
      <c r="AF2321" t="s">
        <v>23</v>
      </c>
      <c r="AG2321" t="s">
        <v>26</v>
      </c>
      <c r="AH2321" t="s">
        <v>2348</v>
      </c>
      <c r="AI2321" s="13">
        <f t="shared" si="331"/>
        <v>44</v>
      </c>
      <c r="AJ2321" s="13">
        <f t="shared" si="332"/>
        <v>1</v>
      </c>
      <c r="AK2321" s="21">
        <v>1</v>
      </c>
      <c r="AM2321" t="s">
        <v>2154</v>
      </c>
      <c r="AN2321" t="str">
        <f t="shared" si="326"/>
        <v>R09</v>
      </c>
      <c r="AO2321" s="20" t="str">
        <f t="shared" si="327"/>
        <v>FINES_R09</v>
      </c>
      <c r="AP2321" s="25">
        <f t="shared" si="333"/>
        <v>0.30488032102584839</v>
      </c>
      <c r="AQ2321" s="24" t="str">
        <f>+IFERROR(VLOOKUP(Y2321,#REF!,2,FALSE),"-")</f>
        <v>-</v>
      </c>
      <c r="AR2321" s="13" t="s">
        <v>2393</v>
      </c>
      <c r="AS2321" t="s">
        <v>2398</v>
      </c>
      <c r="AT2321" t="str">
        <f t="shared" si="334"/>
        <v>Jose De San Martin - 1156 e/ Batalla De Chacabuco y Combate De San Lorenzo - Grand Bourg</v>
      </c>
    </row>
  </sheetData>
  <autoFilter ref="A2:AS2321" xr:uid="{2197341B-F8BF-40EF-99AE-F85DD7B167D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Universo DEJAyAM</vt:lpstr>
      <vt:lpstr>MARCO</vt:lpstr>
      <vt:lpstr>Estratos</vt:lpstr>
      <vt:lpstr>Piloto</vt:lpstr>
      <vt:lpstr>Piloto_Corto</vt:lpstr>
      <vt:lpstr>FINES-Comis</vt:lpstr>
      <vt:lpstr>FINES-Sedes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2026-05-26T16:32:49Z</dcterms:created>
  <dcterms:modified xsi:type="dcterms:W3CDTF">2026-06-04T21:38:13Z</dcterms:modified>
</cp:coreProperties>
</file>